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ch\d\Мои документы\2018 г\1 Бюджет округа 2018 - 2020\2 Уточнения бюджета округа 2018\8 Уточнение июль 2018\В СД уточнение июль 2018\"/>
    </mc:Choice>
  </mc:AlternateContent>
  <bookViews>
    <workbookView xWindow="705" yWindow="1290" windowWidth="15180" windowHeight="10260"/>
  </bookViews>
  <sheets>
    <sheet name="2018" sheetId="1" r:id="rId1"/>
  </sheets>
  <definedNames>
    <definedName name="_xlnm._FilterDatabase" localSheetId="0" hidden="1">'2018'!$A$4:$H$2241</definedName>
    <definedName name="_xlnm.Print_Titles" localSheetId="0">'2018'!$4:$4</definedName>
    <definedName name="_xlnm.Print_Area" localSheetId="0">'2018'!$A$1:$H$2244</definedName>
  </definedNames>
  <calcPr calcId="152511"/>
  <fileRecoveryPr autoRecover="0"/>
</workbook>
</file>

<file path=xl/calcChain.xml><?xml version="1.0" encoding="utf-8"?>
<calcChain xmlns="http://schemas.openxmlformats.org/spreadsheetml/2006/main">
  <c r="H1861" i="1" l="1"/>
  <c r="G1861" i="1"/>
  <c r="H1771" i="1"/>
  <c r="G1771" i="1"/>
  <c r="H822" i="1"/>
  <c r="G822" i="1"/>
  <c r="H572" i="1"/>
  <c r="G572" i="1"/>
  <c r="H121" i="1"/>
  <c r="G121" i="1"/>
  <c r="G599" i="1" l="1"/>
  <c r="H1220" i="1" l="1"/>
  <c r="H1219" i="1" s="1"/>
  <c r="H1218" i="1" s="1"/>
  <c r="H1217" i="1" s="1"/>
  <c r="H1216" i="1" s="1"/>
  <c r="H1215" i="1" s="1"/>
  <c r="G1220" i="1"/>
  <c r="G1219" i="1" s="1"/>
  <c r="G1218" i="1" s="1"/>
  <c r="G1217" i="1" s="1"/>
  <c r="G1216" i="1" s="1"/>
  <c r="G1215" i="1" s="1"/>
  <c r="G692" i="1" l="1"/>
  <c r="G691" i="1" s="1"/>
  <c r="G690" i="1" s="1"/>
  <c r="G689" i="1" s="1"/>
  <c r="G688" i="1" s="1"/>
  <c r="H691" i="1"/>
  <c r="H690" i="1" s="1"/>
  <c r="H689" i="1" s="1"/>
  <c r="H688" i="1" s="1"/>
  <c r="G348" i="1" l="1"/>
  <c r="G1102" i="1" l="1"/>
  <c r="G1098" i="1"/>
  <c r="G589" i="1"/>
  <c r="G869" i="1" l="1"/>
  <c r="G840" i="1"/>
  <c r="G828" i="1"/>
  <c r="H99" i="1" l="1"/>
  <c r="H98" i="1" s="1"/>
  <c r="H97" i="1" s="1"/>
  <c r="H96" i="1" s="1"/>
  <c r="H95" i="1" s="1"/>
  <c r="H94" i="1" s="1"/>
  <c r="G99" i="1"/>
  <c r="G98" i="1" s="1"/>
  <c r="G97" i="1" s="1"/>
  <c r="G96" i="1" s="1"/>
  <c r="G95" i="1" s="1"/>
  <c r="G94" i="1" s="1"/>
  <c r="H93" i="1"/>
  <c r="H92" i="1" s="1"/>
  <c r="H91" i="1" s="1"/>
  <c r="H90" i="1" s="1"/>
  <c r="H89" i="1" s="1"/>
  <c r="H88" i="1" s="1"/>
  <c r="H87" i="1" s="1"/>
  <c r="G93" i="1"/>
  <c r="G92" i="1" s="1"/>
  <c r="G91" i="1" s="1"/>
  <c r="G90" i="1" s="1"/>
  <c r="G89" i="1" s="1"/>
  <c r="G88" i="1" s="1"/>
  <c r="G87" i="1" s="1"/>
  <c r="H85" i="1"/>
  <c r="H84" i="1" s="1"/>
  <c r="H83" i="1" s="1"/>
  <c r="H82" i="1" s="1"/>
  <c r="H81" i="1" s="1"/>
  <c r="H80" i="1" s="1"/>
  <c r="G85" i="1"/>
  <c r="G84" i="1" s="1"/>
  <c r="G83" i="1" s="1"/>
  <c r="G82" i="1" s="1"/>
  <c r="G81" i="1" s="1"/>
  <c r="G80" i="1" s="1"/>
  <c r="H76" i="1"/>
  <c r="H75" i="1" s="1"/>
  <c r="G76" i="1"/>
  <c r="G75" i="1" s="1"/>
  <c r="H72" i="1"/>
  <c r="H71" i="1" s="1"/>
  <c r="G72" i="1"/>
  <c r="G71" i="1" s="1"/>
  <c r="H70" i="1"/>
  <c r="G70" i="1"/>
  <c r="H68" i="1"/>
  <c r="G68" i="1"/>
  <c r="H61" i="1"/>
  <c r="G61" i="1"/>
  <c r="H60" i="1"/>
  <c r="G60" i="1"/>
  <c r="H51" i="1"/>
  <c r="H50" i="1" s="1"/>
  <c r="H49" i="1" s="1"/>
  <c r="H48" i="1" s="1"/>
  <c r="G51" i="1"/>
  <c r="G50" i="1" s="1"/>
  <c r="G49" i="1" s="1"/>
  <c r="G48" i="1" s="1"/>
  <c r="H46" i="1"/>
  <c r="H45" i="1" s="1"/>
  <c r="H44" i="1" s="1"/>
  <c r="H43" i="1" s="1"/>
  <c r="H42" i="1" s="1"/>
  <c r="G46" i="1"/>
  <c r="G45" i="1" s="1"/>
  <c r="G44" i="1" s="1"/>
  <c r="G43" i="1" s="1"/>
  <c r="G42" i="1" s="1"/>
  <c r="H39" i="1"/>
  <c r="H38" i="1" s="1"/>
  <c r="H37" i="1" s="1"/>
  <c r="H36" i="1" s="1"/>
  <c r="H35" i="1" s="1"/>
  <c r="H34" i="1" s="1"/>
  <c r="G39" i="1"/>
  <c r="G38" i="1" s="1"/>
  <c r="G37" i="1" s="1"/>
  <c r="G36" i="1" s="1"/>
  <c r="G35" i="1" s="1"/>
  <c r="G34" i="1" s="1"/>
  <c r="H32" i="1"/>
  <c r="H31" i="1" s="1"/>
  <c r="G32" i="1"/>
  <c r="G31" i="1" s="1"/>
  <c r="H28" i="1"/>
  <c r="H27" i="1" s="1"/>
  <c r="G28" i="1"/>
  <c r="G27" i="1" s="1"/>
  <c r="H23" i="1"/>
  <c r="H22" i="1" s="1"/>
  <c r="G23" i="1"/>
  <c r="G22" i="1" s="1"/>
  <c r="H18" i="1"/>
  <c r="H17" i="1" s="1"/>
  <c r="H16" i="1" s="1"/>
  <c r="H15" i="1" s="1"/>
  <c r="G18" i="1"/>
  <c r="G17" i="1" s="1"/>
  <c r="G16" i="1" s="1"/>
  <c r="G15" i="1" s="1"/>
  <c r="H13" i="1"/>
  <c r="H12" i="1" s="1"/>
  <c r="H11" i="1" s="1"/>
  <c r="H10" i="1" s="1"/>
  <c r="G13" i="1"/>
  <c r="G12" i="1" s="1"/>
  <c r="G11" i="1" s="1"/>
  <c r="G10" i="1" s="1"/>
  <c r="H67" i="1" l="1"/>
  <c r="H66" i="1" s="1"/>
  <c r="H65" i="1" s="1"/>
  <c r="H64" i="1" s="1"/>
  <c r="H62" i="1" s="1"/>
  <c r="G67" i="1"/>
  <c r="G66" i="1" s="1"/>
  <c r="G65" i="1" s="1"/>
  <c r="G64" i="1" s="1"/>
  <c r="G63" i="1" s="1"/>
  <c r="G79" i="1"/>
  <c r="H79" i="1"/>
  <c r="H21" i="1"/>
  <c r="H20" i="1" s="1"/>
  <c r="H9" i="1" s="1"/>
  <c r="H8" i="1" s="1"/>
  <c r="H7" i="1" s="1"/>
  <c r="H41" i="1"/>
  <c r="G59" i="1"/>
  <c r="G58" i="1" s="1"/>
  <c r="G57" i="1" s="1"/>
  <c r="G56" i="1" s="1"/>
  <c r="G54" i="1" s="1"/>
  <c r="H59" i="1"/>
  <c r="H58" i="1" s="1"/>
  <c r="H57" i="1" s="1"/>
  <c r="H56" i="1" s="1"/>
  <c r="H54" i="1" s="1"/>
  <c r="G41" i="1"/>
  <c r="G21" i="1"/>
  <c r="G20" i="1" s="1"/>
  <c r="G9" i="1" s="1"/>
  <c r="G8" i="1" s="1"/>
  <c r="G7" i="1" s="1"/>
  <c r="G55" i="1" l="1"/>
  <c r="H63" i="1"/>
  <c r="H55" i="1"/>
  <c r="G62" i="1"/>
  <c r="H53" i="1"/>
  <c r="H6" i="1" s="1"/>
  <c r="H5" i="1" s="1"/>
  <c r="G53" i="1"/>
  <c r="G6" i="1" s="1"/>
  <c r="G5" i="1" s="1"/>
  <c r="G794" i="1" l="1"/>
  <c r="G793" i="1" s="1"/>
  <c r="G792" i="1" s="1"/>
  <c r="G791" i="1" s="1"/>
  <c r="G790" i="1" s="1"/>
  <c r="H793" i="1"/>
  <c r="H792" i="1" s="1"/>
  <c r="H791" i="1" s="1"/>
  <c r="H790" i="1" s="1"/>
  <c r="H588" i="1" l="1"/>
  <c r="H587" i="1" s="1"/>
  <c r="H586" i="1" s="1"/>
  <c r="G588" i="1"/>
  <c r="G587" i="1" s="1"/>
  <c r="G586" i="1" s="1"/>
  <c r="G429" i="1"/>
  <c r="G428" i="1" s="1"/>
  <c r="H429" i="1"/>
  <c r="H428" i="1" s="1"/>
  <c r="G300" i="1" l="1"/>
  <c r="G299" i="1" s="1"/>
  <c r="G298" i="1" s="1"/>
  <c r="G297" i="1" s="1"/>
  <c r="H300" i="1"/>
  <c r="H299" i="1" s="1"/>
  <c r="H298" i="1" s="1"/>
  <c r="H297" i="1" s="1"/>
  <c r="H292" i="1" l="1"/>
  <c r="G292" i="1"/>
  <c r="H1580" i="1" l="1"/>
  <c r="G1580" i="1"/>
  <c r="H1563" i="1"/>
  <c r="G1563" i="1"/>
  <c r="H860" i="1"/>
  <c r="G860" i="1"/>
  <c r="H836" i="1"/>
  <c r="G836" i="1"/>
  <c r="H832" i="1"/>
  <c r="G832" i="1"/>
  <c r="H223" i="1" l="1"/>
  <c r="G223" i="1"/>
  <c r="H221" i="1"/>
  <c r="G221" i="1"/>
  <c r="G220" i="1" l="1"/>
  <c r="G219" i="1" s="1"/>
  <c r="G218" i="1" s="1"/>
  <c r="H220" i="1"/>
  <c r="H219" i="1" s="1"/>
  <c r="H218" i="1" s="1"/>
  <c r="H855" i="1" l="1"/>
  <c r="H854" i="1" s="1"/>
  <c r="H853" i="1" s="1"/>
  <c r="G855" i="1"/>
  <c r="G854" i="1" s="1"/>
  <c r="G853" i="1" s="1"/>
  <c r="H1821" i="1" l="1"/>
  <c r="H1820" i="1" s="1"/>
  <c r="H1819" i="1" s="1"/>
  <c r="G1821" i="1"/>
  <c r="G1820" i="1" s="1"/>
  <c r="G1819" i="1" s="1"/>
  <c r="E1821" i="1"/>
  <c r="E1820" i="1" s="1"/>
  <c r="E1819" i="1" s="1"/>
  <c r="G657" i="1" l="1"/>
  <c r="G656" i="1" s="1"/>
  <c r="G655" i="1" s="1"/>
  <c r="H657" i="1"/>
  <c r="H656" i="1" s="1"/>
  <c r="H655" i="1" s="1"/>
  <c r="H244" i="1" l="1"/>
  <c r="H243" i="1" s="1"/>
  <c r="G244" i="1"/>
  <c r="G243" i="1" s="1"/>
  <c r="H270" i="1" l="1"/>
  <c r="G270" i="1"/>
  <c r="H268" i="1"/>
  <c r="G268" i="1"/>
  <c r="G1318" i="1" l="1"/>
  <c r="G1317" i="1" s="1"/>
  <c r="G1316" i="1" s="1"/>
  <c r="H1318" i="1"/>
  <c r="H1317" i="1" s="1"/>
  <c r="H1316" i="1" s="1"/>
  <c r="H288" i="1" l="1"/>
  <c r="H287" i="1" s="1"/>
  <c r="G288" i="1"/>
  <c r="G287" i="1" s="1"/>
  <c r="H709" i="1" l="1"/>
  <c r="G709" i="1" l="1"/>
  <c r="H712" i="1"/>
  <c r="G712" i="1"/>
  <c r="H770" i="1" l="1"/>
  <c r="G770" i="1"/>
  <c r="H766" i="1"/>
  <c r="G766" i="1"/>
  <c r="H762" i="1"/>
  <c r="G762" i="1"/>
  <c r="H761" i="1"/>
  <c r="G761" i="1"/>
  <c r="H760" i="1"/>
  <c r="G760" i="1"/>
  <c r="H1127" i="1" l="1"/>
  <c r="H1126" i="1" s="1"/>
  <c r="H1125" i="1" s="1"/>
  <c r="H1124" i="1" s="1"/>
  <c r="G1127" i="1"/>
  <c r="G1126" i="1" s="1"/>
  <c r="G1125" i="1" s="1"/>
  <c r="G1124" i="1" s="1"/>
  <c r="G610" i="1" l="1"/>
  <c r="H610" i="1"/>
  <c r="H1912" i="1" l="1"/>
  <c r="H1911" i="1" s="1"/>
  <c r="H1910" i="1" s="1"/>
  <c r="G1912" i="1"/>
  <c r="G1911" i="1" s="1"/>
  <c r="G1910" i="1" s="1"/>
  <c r="H1908" i="1"/>
  <c r="H1907" i="1" s="1"/>
  <c r="H1906" i="1" s="1"/>
  <c r="G1908" i="1"/>
  <c r="G1907" i="1" s="1"/>
  <c r="G1906" i="1" s="1"/>
  <c r="H769" i="1"/>
  <c r="G769" i="1"/>
  <c r="H765" i="1"/>
  <c r="G765" i="1"/>
  <c r="H759" i="1"/>
  <c r="H758" i="1" s="1"/>
  <c r="G759" i="1"/>
  <c r="G758" i="1" s="1"/>
  <c r="G1905" i="1" l="1"/>
  <c r="G1904" i="1" s="1"/>
  <c r="H1905" i="1"/>
  <c r="H1904" i="1" s="1"/>
  <c r="G764" i="1"/>
  <c r="G763" i="1" s="1"/>
  <c r="G768" i="1"/>
  <c r="G767" i="1" s="1"/>
  <c r="H768" i="1"/>
  <c r="H767" i="1" s="1"/>
  <c r="H764" i="1"/>
  <c r="H763" i="1" s="1"/>
  <c r="H757" i="1" l="1"/>
  <c r="H756" i="1" s="1"/>
  <c r="H755" i="1" s="1"/>
  <c r="G757" i="1"/>
  <c r="G756" i="1" s="1"/>
  <c r="G755" i="1" s="1"/>
  <c r="H736" i="1" l="1"/>
  <c r="H735" i="1" s="1"/>
  <c r="H734" i="1" s="1"/>
  <c r="G736" i="1"/>
  <c r="G735" i="1" s="1"/>
  <c r="G734" i="1" s="1"/>
  <c r="H732" i="1"/>
  <c r="H731" i="1" s="1"/>
  <c r="H730" i="1" s="1"/>
  <c r="G732" i="1"/>
  <c r="G731" i="1" s="1"/>
  <c r="G730" i="1" s="1"/>
  <c r="H728" i="1"/>
  <c r="H727" i="1" s="1"/>
  <c r="H726" i="1" s="1"/>
  <c r="G728" i="1"/>
  <c r="G727" i="1" s="1"/>
  <c r="G726" i="1" s="1"/>
  <c r="H724" i="1"/>
  <c r="H723" i="1" s="1"/>
  <c r="H722" i="1" s="1"/>
  <c r="H721" i="1" s="1"/>
  <c r="G724" i="1"/>
  <c r="G723" i="1" s="1"/>
  <c r="G722" i="1" s="1"/>
  <c r="G721" i="1" s="1"/>
  <c r="H719" i="1"/>
  <c r="H718" i="1" s="1"/>
  <c r="H717" i="1" s="1"/>
  <c r="G719" i="1"/>
  <c r="G718" i="1" s="1"/>
  <c r="G717" i="1" s="1"/>
  <c r="H715" i="1"/>
  <c r="H714" i="1" s="1"/>
  <c r="H713" i="1" s="1"/>
  <c r="G715" i="1"/>
  <c r="G714" i="1" s="1"/>
  <c r="G713" i="1" s="1"/>
  <c r="H711" i="1"/>
  <c r="H710" i="1" s="1"/>
  <c r="G711" i="1"/>
  <c r="G710" i="1" s="1"/>
  <c r="H708" i="1"/>
  <c r="H707" i="1" s="1"/>
  <c r="G708" i="1"/>
  <c r="G707" i="1" s="1"/>
  <c r="H704" i="1"/>
  <c r="H703" i="1" s="1"/>
  <c r="G704" i="1"/>
  <c r="G703" i="1" s="1"/>
  <c r="H701" i="1"/>
  <c r="H700" i="1" s="1"/>
  <c r="G701" i="1"/>
  <c r="G700" i="1" s="1"/>
  <c r="H696" i="1"/>
  <c r="H695" i="1" s="1"/>
  <c r="H694" i="1" s="1"/>
  <c r="H693" i="1" s="1"/>
  <c r="G696" i="1"/>
  <c r="G695" i="1" s="1"/>
  <c r="G694" i="1" s="1"/>
  <c r="G693" i="1" s="1"/>
  <c r="H626" i="1"/>
  <c r="H625" i="1" s="1"/>
  <c r="H624" i="1" s="1"/>
  <c r="H623" i="1" s="1"/>
  <c r="H622" i="1" s="1"/>
  <c r="G626" i="1"/>
  <c r="G625" i="1" s="1"/>
  <c r="G624" i="1" s="1"/>
  <c r="G623" i="1" s="1"/>
  <c r="G622" i="1" s="1"/>
  <c r="H248" i="1"/>
  <c r="H247" i="1" s="1"/>
  <c r="H246" i="1" s="1"/>
  <c r="G248" i="1"/>
  <c r="G247" i="1" s="1"/>
  <c r="G246" i="1" s="1"/>
  <c r="H706" i="1" l="1"/>
  <c r="G706" i="1"/>
  <c r="G699" i="1"/>
  <c r="G698" i="1" s="1"/>
  <c r="H699" i="1"/>
  <c r="H698" i="1" s="1"/>
  <c r="H687" i="1" l="1"/>
  <c r="G687" i="1"/>
  <c r="H580" i="1"/>
  <c r="H579" i="1" s="1"/>
  <c r="H578" i="1" s="1"/>
  <c r="G580" i="1"/>
  <c r="G579" i="1" s="1"/>
  <c r="G578" i="1" s="1"/>
  <c r="H576" i="1"/>
  <c r="H575" i="1" s="1"/>
  <c r="H574" i="1" s="1"/>
  <c r="G576" i="1"/>
  <c r="G575" i="1" s="1"/>
  <c r="G574" i="1" s="1"/>
  <c r="H571" i="1"/>
  <c r="H570" i="1" s="1"/>
  <c r="G571" i="1"/>
  <c r="G570" i="1" s="1"/>
  <c r="H568" i="1"/>
  <c r="H567" i="1" s="1"/>
  <c r="H566" i="1" s="1"/>
  <c r="G568" i="1"/>
  <c r="G567" i="1" s="1"/>
  <c r="G566" i="1" s="1"/>
  <c r="G565" i="1" s="1"/>
  <c r="H565" i="1" l="1"/>
  <c r="G564" i="1"/>
  <c r="H564" i="1"/>
  <c r="H239" i="1" l="1"/>
  <c r="H238" i="1" s="1"/>
  <c r="H237" i="1" s="1"/>
  <c r="G239" i="1"/>
  <c r="G238" i="1" s="1"/>
  <c r="G237" i="1" s="1"/>
  <c r="G236" i="1" l="1"/>
  <c r="G235" i="1" s="1"/>
  <c r="H236" i="1"/>
  <c r="H235" i="1" s="1"/>
  <c r="H540" i="1"/>
  <c r="H539" i="1" s="1"/>
  <c r="H538" i="1" s="1"/>
  <c r="H537" i="1" s="1"/>
  <c r="H536" i="1" s="1"/>
  <c r="H535" i="1" s="1"/>
  <c r="G540" i="1"/>
  <c r="G539" i="1" s="1"/>
  <c r="G538" i="1" s="1"/>
  <c r="G537" i="1" s="1"/>
  <c r="G536" i="1" s="1"/>
  <c r="G535" i="1" s="1"/>
  <c r="H613" i="1"/>
  <c r="H612" i="1" s="1"/>
  <c r="G613" i="1"/>
  <c r="G612" i="1" s="1"/>
  <c r="H609" i="1"/>
  <c r="G609" i="1"/>
  <c r="H606" i="1"/>
  <c r="H605" i="1" s="1"/>
  <c r="H604" i="1" s="1"/>
  <c r="G606" i="1"/>
  <c r="G605" i="1" s="1"/>
  <c r="G604" i="1" s="1"/>
  <c r="H602" i="1"/>
  <c r="H601" i="1" s="1"/>
  <c r="H600" i="1" s="1"/>
  <c r="G602" i="1"/>
  <c r="G601" i="1" s="1"/>
  <c r="G600" i="1" s="1"/>
  <c r="H598" i="1"/>
  <c r="H597" i="1" s="1"/>
  <c r="H596" i="1" s="1"/>
  <c r="G598" i="1"/>
  <c r="G597" i="1" s="1"/>
  <c r="G596" i="1" s="1"/>
  <c r="H592" i="1"/>
  <c r="H591" i="1" s="1"/>
  <c r="H590" i="1" s="1"/>
  <c r="H585" i="1" s="1"/>
  <c r="G592" i="1"/>
  <c r="G591" i="1" s="1"/>
  <c r="G590" i="1" s="1"/>
  <c r="G585" i="1" s="1"/>
  <c r="H608" i="1" l="1"/>
  <c r="H595" i="1" s="1"/>
  <c r="G608" i="1"/>
  <c r="G595" i="1" s="1"/>
  <c r="G584" i="1"/>
  <c r="H584" i="1"/>
  <c r="G594" i="1" l="1"/>
  <c r="G583" i="1" s="1"/>
  <c r="H594" i="1"/>
  <c r="H583" i="1" s="1"/>
  <c r="G1649" i="1" l="1"/>
  <c r="G1648" i="1" s="1"/>
  <c r="G1647" i="1" s="1"/>
  <c r="H1649" i="1"/>
  <c r="H1648" i="1" s="1"/>
  <c r="H1647" i="1" s="1"/>
  <c r="G1645" i="1"/>
  <c r="G1644" i="1" s="1"/>
  <c r="G1643" i="1" s="1"/>
  <c r="H1645" i="1"/>
  <c r="H1644" i="1" s="1"/>
  <c r="H1643" i="1" s="1"/>
  <c r="G1641" i="1"/>
  <c r="G1640" i="1" s="1"/>
  <c r="G1639" i="1" s="1"/>
  <c r="H1641" i="1"/>
  <c r="H1640" i="1" s="1"/>
  <c r="H1639" i="1" s="1"/>
  <c r="G1539" i="1"/>
  <c r="G1538" i="1" s="1"/>
  <c r="G1537" i="1" s="1"/>
  <c r="H1539" i="1"/>
  <c r="H1538" i="1" s="1"/>
  <c r="H1537" i="1" s="1"/>
  <c r="G1543" i="1"/>
  <c r="G1542" i="1" s="1"/>
  <c r="G1541" i="1" s="1"/>
  <c r="H1543" i="1"/>
  <c r="H1542" i="1" s="1"/>
  <c r="H1541" i="1" s="1"/>
  <c r="G1964" i="1"/>
  <c r="G1963" i="1" s="1"/>
  <c r="G1962" i="1" s="1"/>
  <c r="G1961" i="1" s="1"/>
  <c r="G1960" i="1" s="1"/>
  <c r="G1959" i="1" s="1"/>
  <c r="H1964" i="1"/>
  <c r="H1963" i="1" s="1"/>
  <c r="H1962" i="1" s="1"/>
  <c r="H1961" i="1" s="1"/>
  <c r="H1960" i="1" s="1"/>
  <c r="H1959" i="1" s="1"/>
  <c r="G1426" i="1"/>
  <c r="H1426" i="1"/>
  <c r="H1424" i="1"/>
  <c r="G1424" i="1"/>
  <c r="G1276" i="1"/>
  <c r="G1275" i="1" s="1"/>
  <c r="G1274" i="1" s="1"/>
  <c r="H1276" i="1"/>
  <c r="H1275" i="1" s="1"/>
  <c r="H1274" i="1" s="1"/>
  <c r="G1280" i="1"/>
  <c r="G1279" i="1" s="1"/>
  <c r="G1278" i="1" s="1"/>
  <c r="H1280" i="1"/>
  <c r="H1279" i="1" s="1"/>
  <c r="H1278" i="1" s="1"/>
  <c r="G1536" i="1" l="1"/>
  <c r="G1535" i="1" s="1"/>
  <c r="G1534" i="1" s="1"/>
  <c r="G1638" i="1"/>
  <c r="G1637" i="1" s="1"/>
  <c r="G1636" i="1" s="1"/>
  <c r="H1638" i="1"/>
  <c r="H1637" i="1" s="1"/>
  <c r="H1636" i="1" s="1"/>
  <c r="H1536" i="1"/>
  <c r="H1535" i="1" s="1"/>
  <c r="H1534" i="1" s="1"/>
  <c r="H1423" i="1"/>
  <c r="H1422" i="1" s="1"/>
  <c r="H1421" i="1" s="1"/>
  <c r="H1420" i="1" s="1"/>
  <c r="H1419" i="1" s="1"/>
  <c r="H1273" i="1"/>
  <c r="H1272" i="1" s="1"/>
  <c r="H1271" i="1" s="1"/>
  <c r="G1273" i="1"/>
  <c r="G1272" i="1" s="1"/>
  <c r="G1271" i="1" s="1"/>
  <c r="G1423" i="1"/>
  <c r="G1422" i="1" s="1"/>
  <c r="G1421" i="1" l="1"/>
  <c r="G1420" i="1" s="1"/>
  <c r="G1419" i="1" s="1"/>
  <c r="H1469" i="1" l="1"/>
  <c r="G1469" i="1"/>
  <c r="H1059" i="1"/>
  <c r="G1059" i="1"/>
  <c r="H1468" i="1" l="1"/>
  <c r="G1468" i="1"/>
  <c r="H927" i="1"/>
  <c r="H926" i="1" s="1"/>
  <c r="H925" i="1" s="1"/>
  <c r="G927" i="1"/>
  <c r="G926" i="1" s="1"/>
  <c r="G925" i="1" s="1"/>
  <c r="H923" i="1"/>
  <c r="H922" i="1" s="1"/>
  <c r="H921" i="1" s="1"/>
  <c r="G923" i="1"/>
  <c r="G922" i="1" s="1"/>
  <c r="G921" i="1" s="1"/>
  <c r="H919" i="1"/>
  <c r="H918" i="1" s="1"/>
  <c r="H917" i="1" s="1"/>
  <c r="G919" i="1"/>
  <c r="G918" i="1" s="1"/>
  <c r="G917" i="1" s="1"/>
  <c r="H915" i="1"/>
  <c r="H914" i="1" s="1"/>
  <c r="H913" i="1" s="1"/>
  <c r="G915" i="1"/>
  <c r="G914" i="1" s="1"/>
  <c r="G913" i="1" s="1"/>
  <c r="H889" i="1"/>
  <c r="H888" i="1" s="1"/>
  <c r="G889" i="1"/>
  <c r="G888" i="1" s="1"/>
  <c r="G887" i="1" s="1"/>
  <c r="H885" i="1"/>
  <c r="H884" i="1" s="1"/>
  <c r="H883" i="1" s="1"/>
  <c r="G885" i="1"/>
  <c r="G884" i="1" s="1"/>
  <c r="G883" i="1" s="1"/>
  <c r="H876" i="1"/>
  <c r="H875" i="1" s="1"/>
  <c r="G876" i="1"/>
  <c r="G875" i="1" s="1"/>
  <c r="H881" i="1"/>
  <c r="H880" i="1" s="1"/>
  <c r="G881" i="1"/>
  <c r="G880" i="1" s="1"/>
  <c r="G912" i="1" l="1"/>
  <c r="G911" i="1" s="1"/>
  <c r="H912" i="1"/>
  <c r="H911" i="1" s="1"/>
  <c r="H887" i="1"/>
  <c r="H874" i="1"/>
  <c r="H873" i="1" s="1"/>
  <c r="G874" i="1"/>
  <c r="G873" i="1" s="1"/>
  <c r="H879" i="1"/>
  <c r="G879" i="1"/>
  <c r="G878" i="1" s="1"/>
  <c r="G872" i="1" l="1"/>
  <c r="H878" i="1"/>
  <c r="H872" i="1" s="1"/>
  <c r="H1680" i="1" l="1"/>
  <c r="G1680" i="1"/>
  <c r="H1676" i="1"/>
  <c r="G1676" i="1"/>
  <c r="H849" i="1" l="1"/>
  <c r="G849" i="1"/>
  <c r="H1602" i="1"/>
  <c r="H1601" i="1" s="1"/>
  <c r="H1600" i="1" s="1"/>
  <c r="H1599" i="1" s="1"/>
  <c r="G1602" i="1"/>
  <c r="G1601" i="1" s="1"/>
  <c r="G1600" i="1" s="1"/>
  <c r="G1599" i="1" s="1"/>
  <c r="H1598" i="1"/>
  <c r="G1598" i="1"/>
  <c r="H1594" i="1"/>
  <c r="G1594" i="1"/>
  <c r="H1592" i="1"/>
  <c r="G1592" i="1"/>
  <c r="H1588" i="1"/>
  <c r="G1588" i="1"/>
  <c r="H1584" i="1"/>
  <c r="G1584" i="1"/>
  <c r="H1571" i="1"/>
  <c r="H1570" i="1" s="1"/>
  <c r="H1569" i="1" s="1"/>
  <c r="H1568" i="1" s="1"/>
  <c r="G1571" i="1"/>
  <c r="G1570" i="1" s="1"/>
  <c r="G1569" i="1" s="1"/>
  <c r="G1568" i="1" s="1"/>
  <c r="H290" i="1" l="1"/>
  <c r="H289" i="1" s="1"/>
  <c r="G290" i="1"/>
  <c r="G289" i="1" s="1"/>
  <c r="H286" i="1" l="1"/>
  <c r="G286" i="1"/>
  <c r="H282" i="1"/>
  <c r="H281" i="1" s="1"/>
  <c r="G282" i="1"/>
  <c r="G281" i="1" s="1"/>
  <c r="G280" i="1" l="1"/>
  <c r="H280" i="1"/>
  <c r="H1208" i="1" l="1"/>
  <c r="H1207" i="1" s="1"/>
  <c r="H1206" i="1" s="1"/>
  <c r="G1208" i="1"/>
  <c r="G1207" i="1" s="1"/>
  <c r="G1206" i="1" s="1"/>
  <c r="H1204" i="1"/>
  <c r="H1203" i="1" s="1"/>
  <c r="H1202" i="1" s="1"/>
  <c r="G1204" i="1"/>
  <c r="G1203" i="1" s="1"/>
  <c r="G1202" i="1" s="1"/>
  <c r="H1075" i="1" l="1"/>
  <c r="G1075" i="1"/>
  <c r="H156" i="1" l="1"/>
  <c r="H155" i="1" s="1"/>
  <c r="G156" i="1"/>
  <c r="G155" i="1" s="1"/>
  <c r="G176" i="1" l="1"/>
  <c r="H176" i="1"/>
  <c r="G1090" i="1" l="1"/>
  <c r="H1675" i="1" l="1"/>
  <c r="H1674" i="1" s="1"/>
  <c r="H1673" i="1" s="1"/>
  <c r="G1675" i="1"/>
  <c r="G1674" i="1" s="1"/>
  <c r="G1673" i="1" s="1"/>
  <c r="H1833" i="1" l="1"/>
  <c r="H1830" i="1" l="1"/>
  <c r="G1830" i="1"/>
  <c r="G1833" i="1"/>
  <c r="H1838" i="1" l="1"/>
  <c r="G1838" i="1"/>
  <c r="H1841" i="1"/>
  <c r="G1841" i="1"/>
  <c r="H1524" i="1" l="1"/>
  <c r="G1524" i="1"/>
  <c r="H1520" i="1"/>
  <c r="G1520" i="1"/>
  <c r="H1516" i="1"/>
  <c r="G1516" i="1"/>
  <c r="H1512" i="1"/>
  <c r="G1512" i="1"/>
  <c r="G201" i="1" l="1"/>
  <c r="H201" i="1"/>
  <c r="G203" i="1"/>
  <c r="G202" i="1" s="1"/>
  <c r="H203" i="1"/>
  <c r="H202" i="1" s="1"/>
  <c r="H227" i="1" l="1"/>
  <c r="G227" i="1"/>
  <c r="H196" i="1"/>
  <c r="G196" i="1"/>
  <c r="H645" i="1" l="1"/>
  <c r="G645" i="1"/>
  <c r="H650" i="1"/>
  <c r="G650" i="1"/>
  <c r="H2166" i="1"/>
  <c r="H2165" i="1" s="1"/>
  <c r="H2164" i="1" s="1"/>
  <c r="H2163" i="1" s="1"/>
  <c r="G2166" i="1"/>
  <c r="G2165" i="1" s="1"/>
  <c r="G2164" i="1" s="1"/>
  <c r="G2163" i="1" s="1"/>
  <c r="H2161" i="1"/>
  <c r="H2160" i="1" s="1"/>
  <c r="H2159" i="1" s="1"/>
  <c r="H2158" i="1" s="1"/>
  <c r="G2161" i="1"/>
  <c r="G2160" i="1" s="1"/>
  <c r="G2159" i="1" s="1"/>
  <c r="G2158" i="1" s="1"/>
  <c r="H2042" i="1"/>
  <c r="H2041" i="1" s="1"/>
  <c r="H2040" i="1" s="1"/>
  <c r="H2039" i="1" s="1"/>
  <c r="G2042" i="1"/>
  <c r="G2041" i="1" s="1"/>
  <c r="G2040" i="1" s="1"/>
  <c r="G2039" i="1" s="1"/>
  <c r="H2037" i="1"/>
  <c r="H2036" i="1" s="1"/>
  <c r="H2035" i="1" s="1"/>
  <c r="H2034" i="1" s="1"/>
  <c r="G2037" i="1"/>
  <c r="G2036" i="1" s="1"/>
  <c r="G2035" i="1" s="1"/>
  <c r="G2034" i="1" s="1"/>
  <c r="H1902" i="1"/>
  <c r="H1901" i="1" s="1"/>
  <c r="H1900" i="1" s="1"/>
  <c r="H1899" i="1" s="1"/>
  <c r="G1902" i="1"/>
  <c r="G1901" i="1" s="1"/>
  <c r="G1900" i="1" s="1"/>
  <c r="G1899" i="1" s="1"/>
  <c r="H1897" i="1"/>
  <c r="H1896" i="1" s="1"/>
  <c r="H1895" i="1" s="1"/>
  <c r="H1894" i="1" s="1"/>
  <c r="G1897" i="1"/>
  <c r="G1896" i="1" s="1"/>
  <c r="G1895" i="1" s="1"/>
  <c r="G1894" i="1" s="1"/>
  <c r="H1893" i="1" l="1"/>
  <c r="H1892" i="1" s="1"/>
  <c r="H1891" i="1" s="1"/>
  <c r="H1890" i="1" s="1"/>
  <c r="G1893" i="1"/>
  <c r="G1892" i="1" s="1"/>
  <c r="G1891" i="1" s="1"/>
  <c r="G1890" i="1" s="1"/>
  <c r="G2033" i="1"/>
  <c r="G2032" i="1" s="1"/>
  <c r="G2031" i="1" s="1"/>
  <c r="G2030" i="1" s="1"/>
  <c r="H2033" i="1"/>
  <c r="H2032" i="1" s="1"/>
  <c r="H2031" i="1" s="1"/>
  <c r="H2030" i="1" s="1"/>
  <c r="H2157" i="1"/>
  <c r="H2156" i="1" s="1"/>
  <c r="H2155" i="1" s="1"/>
  <c r="G2157" i="1"/>
  <c r="G2156" i="1" s="1"/>
  <c r="G2155" i="1" s="1"/>
  <c r="H2154" i="1" l="1"/>
  <c r="G2154" i="1"/>
  <c r="H821" i="1" l="1"/>
  <c r="G821" i="1"/>
  <c r="H819" i="1"/>
  <c r="H818" i="1" s="1"/>
  <c r="G819" i="1"/>
  <c r="G818" i="1" s="1"/>
  <c r="H814" i="1"/>
  <c r="H813" i="1" s="1"/>
  <c r="G814" i="1"/>
  <c r="G813" i="1" s="1"/>
  <c r="H810" i="1"/>
  <c r="H809" i="1" s="1"/>
  <c r="G810" i="1"/>
  <c r="G809" i="1" s="1"/>
  <c r="H807" i="1"/>
  <c r="H806" i="1" s="1"/>
  <c r="G807" i="1"/>
  <c r="G806" i="1" s="1"/>
  <c r="H802" i="1"/>
  <c r="H801" i="1" s="1"/>
  <c r="G802" i="1"/>
  <c r="G801" i="1" s="1"/>
  <c r="G800" i="1" l="1"/>
  <c r="H800" i="1"/>
  <c r="G812" i="1"/>
  <c r="H812" i="1"/>
  <c r="H799" i="1" l="1"/>
  <c r="G799" i="1"/>
  <c r="H952" i="1" l="1"/>
  <c r="G952" i="1"/>
  <c r="H175" i="1" l="1"/>
  <c r="H174" i="1" s="1"/>
  <c r="G175" i="1"/>
  <c r="G174" i="1" s="1"/>
  <c r="H233" i="1" l="1"/>
  <c r="H232" i="1" s="1"/>
  <c r="H231" i="1" s="1"/>
  <c r="H230" i="1" s="1"/>
  <c r="H229" i="1" s="1"/>
  <c r="H228" i="1" s="1"/>
  <c r="G233" i="1"/>
  <c r="G232" i="1" s="1"/>
  <c r="G231" i="1" s="1"/>
  <c r="G230" i="1" s="1"/>
  <c r="G229" i="1" s="1"/>
  <c r="G228" i="1" s="1"/>
  <c r="H342" i="1"/>
  <c r="H341" i="1" s="1"/>
  <c r="G342" i="1"/>
  <c r="G341" i="1" s="1"/>
  <c r="H338" i="1"/>
  <c r="H337" i="1" s="1"/>
  <c r="G338" i="1"/>
  <c r="G337" i="1" s="1"/>
  <c r="H332" i="1"/>
  <c r="H331" i="1" s="1"/>
  <c r="H330" i="1" s="1"/>
  <c r="G332" i="1"/>
  <c r="G331" i="1" s="1"/>
  <c r="G330" i="1" s="1"/>
  <c r="H327" i="1"/>
  <c r="H326" i="1" s="1"/>
  <c r="H325" i="1" s="1"/>
  <c r="G327" i="1"/>
  <c r="G326" i="1" s="1"/>
  <c r="G325" i="1" s="1"/>
  <c r="G336" i="1" l="1"/>
  <c r="G324" i="1" s="1"/>
  <c r="G323" i="1" s="1"/>
  <c r="G322" i="1" s="1"/>
  <c r="G321" i="1" s="1"/>
  <c r="H336" i="1"/>
  <c r="H324" i="1" s="1"/>
  <c r="H323" i="1" s="1"/>
  <c r="H322" i="1" s="1"/>
  <c r="H321" i="1" s="1"/>
  <c r="H548" i="1" l="1"/>
  <c r="G548" i="1"/>
  <c r="H621" i="1"/>
  <c r="H620" i="1" s="1"/>
  <c r="H619" i="1" s="1"/>
  <c r="H618" i="1" s="1"/>
  <c r="H617" i="1" s="1"/>
  <c r="H616" i="1" s="1"/>
  <c r="H615" i="1" s="1"/>
  <c r="H582" i="1" s="1"/>
  <c r="G621" i="1"/>
  <c r="G620" i="1" s="1"/>
  <c r="G619" i="1" s="1"/>
  <c r="G618" i="1" s="1"/>
  <c r="G617" i="1" s="1"/>
  <c r="G616" i="1" s="1"/>
  <c r="G615" i="1" s="1"/>
  <c r="G582" i="1" s="1"/>
  <c r="H666" i="1" l="1"/>
  <c r="H665" i="1" s="1"/>
  <c r="H664" i="1" s="1"/>
  <c r="G666" i="1"/>
  <c r="G665" i="1" s="1"/>
  <c r="G664" i="1" s="1"/>
  <c r="H661" i="1"/>
  <c r="H660" i="1" s="1"/>
  <c r="H659" i="1" s="1"/>
  <c r="G661" i="1"/>
  <c r="G660" i="1" s="1"/>
  <c r="G659" i="1" s="1"/>
  <c r="H653" i="1"/>
  <c r="H652" i="1" s="1"/>
  <c r="H651" i="1" s="1"/>
  <c r="G653" i="1"/>
  <c r="G652" i="1" s="1"/>
  <c r="G651" i="1" s="1"/>
  <c r="H649" i="1"/>
  <c r="H648" i="1" s="1"/>
  <c r="H647" i="1" s="1"/>
  <c r="G649" i="1"/>
  <c r="G648" i="1" s="1"/>
  <c r="G647" i="1" s="1"/>
  <c r="H644" i="1"/>
  <c r="H643" i="1" s="1"/>
  <c r="H642" i="1" s="1"/>
  <c r="G644" i="1"/>
  <c r="G643" i="1" s="1"/>
  <c r="G642" i="1" s="1"/>
  <c r="H641" i="1" l="1"/>
  <c r="G641" i="1"/>
  <c r="G663" i="1"/>
  <c r="H663" i="1"/>
  <c r="G646" i="1"/>
  <c r="H646" i="1"/>
  <c r="G640" i="1" l="1"/>
  <c r="H640" i="1"/>
  <c r="H551" i="1"/>
  <c r="H550" i="1" s="1"/>
  <c r="H549" i="1" s="1"/>
  <c r="G551" i="1"/>
  <c r="G550" i="1" s="1"/>
  <c r="G549" i="1" s="1"/>
  <c r="H547" i="1"/>
  <c r="H546" i="1" s="1"/>
  <c r="H545" i="1" s="1"/>
  <c r="G547" i="1"/>
  <c r="G546" i="1" s="1"/>
  <c r="G545" i="1" s="1"/>
  <c r="G525" i="1"/>
  <c r="H525" i="1"/>
  <c r="H319" i="1"/>
  <c r="H318" i="1" s="1"/>
  <c r="H317" i="1" s="1"/>
  <c r="G319" i="1"/>
  <c r="G318" i="1" s="1"/>
  <c r="G317" i="1" s="1"/>
  <c r="H315" i="1"/>
  <c r="H314" i="1" s="1"/>
  <c r="H313" i="1" s="1"/>
  <c r="G315" i="1"/>
  <c r="G314" i="1" s="1"/>
  <c r="G313" i="1" s="1"/>
  <c r="H312" i="1"/>
  <c r="H311" i="1" s="1"/>
  <c r="H310" i="1" s="1"/>
  <c r="H309" i="1" s="1"/>
  <c r="G312" i="1"/>
  <c r="G311" i="1" s="1"/>
  <c r="G310" i="1" s="1"/>
  <c r="G309" i="1" s="1"/>
  <c r="G308" i="1"/>
  <c r="G307" i="1" s="1"/>
  <c r="G306" i="1" s="1"/>
  <c r="G305" i="1" s="1"/>
  <c r="H307" i="1"/>
  <c r="H306" i="1" s="1"/>
  <c r="H305" i="1" s="1"/>
  <c r="G544" i="1" l="1"/>
  <c r="H544" i="1"/>
  <c r="G304" i="1"/>
  <c r="G303" i="1" s="1"/>
  <c r="G302" i="1" s="1"/>
  <c r="H304" i="1"/>
  <c r="H303" i="1" s="1"/>
  <c r="H302" i="1" s="1"/>
  <c r="H274" i="1" l="1"/>
  <c r="G274" i="1"/>
  <c r="H216" i="1" l="1"/>
  <c r="H215" i="1" s="1"/>
  <c r="H214" i="1" s="1"/>
  <c r="G216" i="1"/>
  <c r="G215" i="1" s="1"/>
  <c r="G214" i="1" s="1"/>
  <c r="H212" i="1"/>
  <c r="H211" i="1" s="1"/>
  <c r="H210" i="1" s="1"/>
  <c r="G212" i="1"/>
  <c r="G211" i="1" s="1"/>
  <c r="G210" i="1" s="1"/>
  <c r="G209" i="1"/>
  <c r="G208" i="1" s="1"/>
  <c r="G207" i="1" s="1"/>
  <c r="G206" i="1" s="1"/>
  <c r="H209" i="1"/>
  <c r="H208" i="1" s="1"/>
  <c r="H207" i="1" s="1"/>
  <c r="H206" i="1" s="1"/>
  <c r="G199" i="1"/>
  <c r="H199" i="1"/>
  <c r="H2152" i="1" l="1"/>
  <c r="H2151" i="1" s="1"/>
  <c r="G2152" i="1"/>
  <c r="G2151" i="1" s="1"/>
  <c r="H2148" i="1"/>
  <c r="H2147" i="1" s="1"/>
  <c r="G2148" i="1"/>
  <c r="G2147" i="1" s="1"/>
  <c r="H2143" i="1"/>
  <c r="H2142" i="1" s="1"/>
  <c r="G2143" i="1"/>
  <c r="G2142" i="1" s="1"/>
  <c r="H2138" i="1"/>
  <c r="H2137" i="1" s="1"/>
  <c r="H2136" i="1" s="1"/>
  <c r="H2135" i="1" s="1"/>
  <c r="G2138" i="1"/>
  <c r="G2137" i="1" s="1"/>
  <c r="G2136" i="1" s="1"/>
  <c r="G2135" i="1" s="1"/>
  <c r="H2133" i="1"/>
  <c r="H2132" i="1" s="1"/>
  <c r="H2131" i="1" s="1"/>
  <c r="H2130" i="1" s="1"/>
  <c r="G2133" i="1"/>
  <c r="G2132" i="1" s="1"/>
  <c r="G2131" i="1" s="1"/>
  <c r="G2130" i="1" s="1"/>
  <c r="H2027" i="1"/>
  <c r="H2026" i="1" s="1"/>
  <c r="G2027" i="1"/>
  <c r="G2026" i="1" s="1"/>
  <c r="H2022" i="1"/>
  <c r="H2021" i="1" s="1"/>
  <c r="G2022" i="1"/>
  <c r="G2021" i="1" s="1"/>
  <c r="H2017" i="1"/>
  <c r="H2016" i="1" s="1"/>
  <c r="H2015" i="1" s="1"/>
  <c r="H2014" i="1" s="1"/>
  <c r="G2017" i="1"/>
  <c r="G2016" i="1" s="1"/>
  <c r="G2015" i="1" s="1"/>
  <c r="G2014" i="1" s="1"/>
  <c r="H2012" i="1"/>
  <c r="H2011" i="1" s="1"/>
  <c r="H2010" i="1" s="1"/>
  <c r="H2009" i="1" s="1"/>
  <c r="G2012" i="1"/>
  <c r="G2011" i="1" s="1"/>
  <c r="G2010" i="1" s="1"/>
  <c r="G2009" i="1" s="1"/>
  <c r="G1888" i="1"/>
  <c r="G1887" i="1" s="1"/>
  <c r="G1886" i="1" s="1"/>
  <c r="H1888" i="1"/>
  <c r="H1887" i="1" s="1"/>
  <c r="H1886" i="1" s="1"/>
  <c r="H1882" i="1"/>
  <c r="H1881" i="1" s="1"/>
  <c r="G1882" i="1"/>
  <c r="G1881" i="1" s="1"/>
  <c r="H1877" i="1"/>
  <c r="H1876" i="1" s="1"/>
  <c r="H1875" i="1" s="1"/>
  <c r="G1877" i="1"/>
  <c r="G1876" i="1" s="1"/>
  <c r="H1872" i="1"/>
  <c r="H1871" i="1" s="1"/>
  <c r="G1872" i="1"/>
  <c r="G1871" i="1" s="1"/>
  <c r="G2020" i="1" l="1"/>
  <c r="H2020" i="1"/>
  <c r="H2019" i="1" s="1"/>
  <c r="H2008" i="1" s="1"/>
  <c r="G1870" i="1"/>
  <c r="G1869" i="1" s="1"/>
  <c r="H1870" i="1"/>
  <c r="H1869" i="1" s="1"/>
  <c r="G1880" i="1"/>
  <c r="G1879" i="1" s="1"/>
  <c r="H2141" i="1"/>
  <c r="H2140" i="1" s="1"/>
  <c r="H2129" i="1" s="1"/>
  <c r="G2141" i="1"/>
  <c r="G2140" i="1" s="1"/>
  <c r="G2129" i="1" s="1"/>
  <c r="H1880" i="1"/>
  <c r="H1879" i="1" s="1"/>
  <c r="H1874" i="1"/>
  <c r="G1875" i="1"/>
  <c r="G2019" i="1" l="1"/>
  <c r="G2008" i="1" s="1"/>
  <c r="G2007" i="1" s="1"/>
  <c r="H2007" i="1"/>
  <c r="G2128" i="1"/>
  <c r="H2128" i="1"/>
  <c r="H1868" i="1"/>
  <c r="G1874" i="1"/>
  <c r="H2126" i="1" l="1"/>
  <c r="H2127" i="1"/>
  <c r="G2126" i="1"/>
  <c r="G2127" i="1"/>
  <c r="G2005" i="1"/>
  <c r="G2006" i="1"/>
  <c r="H2005" i="1"/>
  <c r="H2006" i="1"/>
  <c r="G1868" i="1"/>
  <c r="G1867" i="1" s="1"/>
  <c r="G1866" i="1" s="1"/>
  <c r="G1865" i="1" s="1"/>
  <c r="H1867" i="1"/>
  <c r="H1866" i="1" s="1"/>
  <c r="H1865" i="1" s="1"/>
  <c r="H685" i="1"/>
  <c r="H684" i="1" s="1"/>
  <c r="H683" i="1" s="1"/>
  <c r="G685" i="1"/>
  <c r="G684" i="1" s="1"/>
  <c r="G683" i="1" s="1"/>
  <c r="H681" i="1"/>
  <c r="H680" i="1" s="1"/>
  <c r="H679" i="1" s="1"/>
  <c r="G681" i="1"/>
  <c r="G680" i="1" s="1"/>
  <c r="G679" i="1" s="1"/>
  <c r="H677" i="1"/>
  <c r="H676" i="1" s="1"/>
  <c r="H675" i="1" s="1"/>
  <c r="G677" i="1"/>
  <c r="G676" i="1" s="1"/>
  <c r="G675" i="1" s="1"/>
  <c r="H672" i="1"/>
  <c r="H671" i="1" s="1"/>
  <c r="H670" i="1" s="1"/>
  <c r="H669" i="1" s="1"/>
  <c r="G672" i="1"/>
  <c r="G671" i="1" s="1"/>
  <c r="G670" i="1" s="1"/>
  <c r="G669" i="1" s="1"/>
  <c r="H752" i="1"/>
  <c r="H751" i="1" s="1"/>
  <c r="G752" i="1"/>
  <c r="G751" i="1" s="1"/>
  <c r="H748" i="1"/>
  <c r="H747" i="1" s="1"/>
  <c r="G748" i="1"/>
  <c r="G747" i="1" s="1"/>
  <c r="H743" i="1"/>
  <c r="H742" i="1" s="1"/>
  <c r="G743" i="1"/>
  <c r="G742" i="1" s="1"/>
  <c r="G674" i="1" l="1"/>
  <c r="G668" i="1" s="1"/>
  <c r="H674" i="1"/>
  <c r="H668" i="1" s="1"/>
  <c r="G741" i="1"/>
  <c r="G740" i="1" s="1"/>
  <c r="G739" i="1" s="1"/>
  <c r="G738" i="1" s="1"/>
  <c r="H741" i="1"/>
  <c r="H740" i="1" s="1"/>
  <c r="H739" i="1" s="1"/>
  <c r="H738" i="1" s="1"/>
  <c r="H1990" i="1" l="1"/>
  <c r="H1989" i="1" s="1"/>
  <c r="H1988" i="1" s="1"/>
  <c r="H1987" i="1" s="1"/>
  <c r="G1990" i="1"/>
  <c r="G1989" i="1" s="1"/>
  <c r="G1988" i="1" s="1"/>
  <c r="G1987" i="1" s="1"/>
  <c r="H2238" i="1" l="1"/>
  <c r="H2237" i="1" s="1"/>
  <c r="H2236" i="1" s="1"/>
  <c r="G2238" i="1"/>
  <c r="G2237" i="1" s="1"/>
  <c r="G2236" i="1" s="1"/>
  <c r="H2235" i="1" l="1"/>
  <c r="H2234" i="1" s="1"/>
  <c r="H2233" i="1" s="1"/>
  <c r="H2232" i="1" s="1"/>
  <c r="G2235" i="1"/>
  <c r="G2234" i="1" s="1"/>
  <c r="G2233" i="1" s="1"/>
  <c r="G2232" i="1" s="1"/>
  <c r="H2123" i="1" l="1"/>
  <c r="H2122" i="1" s="1"/>
  <c r="H2121" i="1" s="1"/>
  <c r="H2120" i="1" s="1"/>
  <c r="H2119" i="1" s="1"/>
  <c r="H2118" i="1" s="1"/>
  <c r="G2123" i="1"/>
  <c r="G2122" i="1" s="1"/>
  <c r="G2121" i="1" s="1"/>
  <c r="G2120" i="1" s="1"/>
  <c r="G2119" i="1" s="1"/>
  <c r="G2118" i="1" s="1"/>
  <c r="H2116" i="1"/>
  <c r="H2115" i="1" s="1"/>
  <c r="G2116" i="1"/>
  <c r="G2115" i="1" s="1"/>
  <c r="H2111" i="1"/>
  <c r="H2110" i="1" s="1"/>
  <c r="H2109" i="1" s="1"/>
  <c r="H2108" i="1" s="1"/>
  <c r="G2111" i="1"/>
  <c r="G2110" i="1" s="1"/>
  <c r="G2109" i="1" s="1"/>
  <c r="G2108" i="1" s="1"/>
  <c r="H2002" i="1"/>
  <c r="H2001" i="1" s="1"/>
  <c r="H2000" i="1" s="1"/>
  <c r="G2002" i="1"/>
  <c r="G2001" i="1" s="1"/>
  <c r="G2000" i="1" s="1"/>
  <c r="H1995" i="1"/>
  <c r="H1994" i="1" s="1"/>
  <c r="H1993" i="1" s="1"/>
  <c r="H1992" i="1" s="1"/>
  <c r="G1995" i="1"/>
  <c r="G1994" i="1" s="1"/>
  <c r="H1166" i="1"/>
  <c r="H1165" i="1" s="1"/>
  <c r="H1164" i="1" s="1"/>
  <c r="G1166" i="1"/>
  <c r="G1165" i="1" s="1"/>
  <c r="H1162" i="1"/>
  <c r="H1161" i="1" s="1"/>
  <c r="H1160" i="1" s="1"/>
  <c r="G1162" i="1"/>
  <c r="G1161" i="1" s="1"/>
  <c r="G1160" i="1" s="1"/>
  <c r="H1158" i="1"/>
  <c r="H1157" i="1" s="1"/>
  <c r="H1156" i="1" s="1"/>
  <c r="G1158" i="1"/>
  <c r="G1157" i="1" s="1"/>
  <c r="G1156" i="1" s="1"/>
  <c r="H1153" i="1"/>
  <c r="H1152" i="1" s="1"/>
  <c r="H1151" i="1" s="1"/>
  <c r="G1153" i="1"/>
  <c r="G1152" i="1" s="1"/>
  <c r="G1151" i="1" s="1"/>
  <c r="H1149" i="1"/>
  <c r="G1149" i="1"/>
  <c r="H1147" i="1"/>
  <c r="G1147" i="1"/>
  <c r="H1144" i="1"/>
  <c r="H1143" i="1" s="1"/>
  <c r="G1144" i="1"/>
  <c r="G1143" i="1" s="1"/>
  <c r="H1137" i="1"/>
  <c r="H1136" i="1" s="1"/>
  <c r="H1135" i="1" s="1"/>
  <c r="H1134" i="1" s="1"/>
  <c r="G1137" i="1"/>
  <c r="G1136" i="1" s="1"/>
  <c r="G1135" i="1" s="1"/>
  <c r="G1134" i="1" s="1"/>
  <c r="H1132" i="1"/>
  <c r="H1131" i="1" s="1"/>
  <c r="H1130" i="1" s="1"/>
  <c r="H1129" i="1" s="1"/>
  <c r="G1132" i="1"/>
  <c r="G1131" i="1" s="1"/>
  <c r="G1130" i="1" s="1"/>
  <c r="G1129" i="1" s="1"/>
  <c r="H1120" i="1"/>
  <c r="H1119" i="1" s="1"/>
  <c r="H1118" i="1" s="1"/>
  <c r="H1117" i="1" s="1"/>
  <c r="G1120" i="1"/>
  <c r="G1119" i="1" s="1"/>
  <c r="G1118" i="1" s="1"/>
  <c r="G1117" i="1" s="1"/>
  <c r="H1115" i="1"/>
  <c r="H1114" i="1" s="1"/>
  <c r="H1113" i="1" s="1"/>
  <c r="H1112" i="1" s="1"/>
  <c r="G1115" i="1"/>
  <c r="G1114" i="1" s="1"/>
  <c r="G1113" i="1" s="1"/>
  <c r="G1112" i="1" s="1"/>
  <c r="H1110" i="1"/>
  <c r="H1109" i="1" s="1"/>
  <c r="G1110" i="1"/>
  <c r="G1109" i="1" s="1"/>
  <c r="H1106" i="1"/>
  <c r="H1105" i="1" s="1"/>
  <c r="H1104" i="1" s="1"/>
  <c r="G1106" i="1"/>
  <c r="G1105" i="1" s="1"/>
  <c r="G1104" i="1" s="1"/>
  <c r="H1101" i="1"/>
  <c r="H1100" i="1" s="1"/>
  <c r="H1099" i="1" s="1"/>
  <c r="G1101" i="1"/>
  <c r="G1100" i="1" s="1"/>
  <c r="G1099" i="1" s="1"/>
  <c r="H1097" i="1"/>
  <c r="H1096" i="1" s="1"/>
  <c r="H1095" i="1" s="1"/>
  <c r="G1097" i="1"/>
  <c r="G1096" i="1" s="1"/>
  <c r="G1095" i="1" s="1"/>
  <c r="H1655" i="1"/>
  <c r="H1654" i="1" s="1"/>
  <c r="H1653" i="1" s="1"/>
  <c r="H1652" i="1" s="1"/>
  <c r="H1651" i="1" s="1"/>
  <c r="G1655" i="1"/>
  <c r="G1654" i="1" s="1"/>
  <c r="G1653" i="1" s="1"/>
  <c r="G1652" i="1" s="1"/>
  <c r="G1651" i="1" s="1"/>
  <c r="H1549" i="1"/>
  <c r="H1548" i="1" s="1"/>
  <c r="H1547" i="1" s="1"/>
  <c r="H1546" i="1" s="1"/>
  <c r="H1545" i="1" s="1"/>
  <c r="G1549" i="1"/>
  <c r="G1548" i="1" s="1"/>
  <c r="G1547" i="1" s="1"/>
  <c r="G1546" i="1" s="1"/>
  <c r="G1545" i="1" s="1"/>
  <c r="H637" i="1"/>
  <c r="H636" i="1" s="1"/>
  <c r="H635" i="1" s="1"/>
  <c r="G637" i="1"/>
  <c r="G636" i="1" s="1"/>
  <c r="G635" i="1" s="1"/>
  <c r="H633" i="1"/>
  <c r="H632" i="1" s="1"/>
  <c r="H631" i="1" s="1"/>
  <c r="G633" i="1"/>
  <c r="G632" i="1" s="1"/>
  <c r="G631" i="1" s="1"/>
  <c r="G630" i="1" s="1"/>
  <c r="H490" i="1"/>
  <c r="H489" i="1" s="1"/>
  <c r="H488" i="1" s="1"/>
  <c r="G490" i="1"/>
  <c r="G489" i="1" s="1"/>
  <c r="G488" i="1" s="1"/>
  <c r="H486" i="1"/>
  <c r="H485" i="1" s="1"/>
  <c r="H484" i="1" s="1"/>
  <c r="G486" i="1"/>
  <c r="G485" i="1" s="1"/>
  <c r="G484" i="1" s="1"/>
  <c r="H481" i="1"/>
  <c r="H480" i="1" s="1"/>
  <c r="H479" i="1" s="1"/>
  <c r="G481" i="1"/>
  <c r="G480" i="1" s="1"/>
  <c r="G479" i="1" s="1"/>
  <c r="H477" i="1"/>
  <c r="H476" i="1" s="1"/>
  <c r="H475" i="1" s="1"/>
  <c r="G477" i="1"/>
  <c r="G476" i="1" s="1"/>
  <c r="G475" i="1" s="1"/>
  <c r="H473" i="1"/>
  <c r="H472" i="1" s="1"/>
  <c r="H471" i="1" s="1"/>
  <c r="G473" i="1"/>
  <c r="G472" i="1" s="1"/>
  <c r="G471" i="1" s="1"/>
  <c r="H469" i="1"/>
  <c r="H468" i="1" s="1"/>
  <c r="H467" i="1" s="1"/>
  <c r="G469" i="1"/>
  <c r="G468" i="1" s="1"/>
  <c r="G467" i="1" s="1"/>
  <c r="H465" i="1"/>
  <c r="H464" i="1" s="1"/>
  <c r="H463" i="1" s="1"/>
  <c r="G465" i="1"/>
  <c r="G464" i="1" s="1"/>
  <c r="G463" i="1" s="1"/>
  <c r="H461" i="1"/>
  <c r="H460" i="1" s="1"/>
  <c r="H459" i="1" s="1"/>
  <c r="H458" i="1" s="1"/>
  <c r="G461" i="1"/>
  <c r="G460" i="1" s="1"/>
  <c r="G459" i="1" s="1"/>
  <c r="G458" i="1" s="1"/>
  <c r="H454" i="1"/>
  <c r="H453" i="1" s="1"/>
  <c r="H452" i="1" s="1"/>
  <c r="G454" i="1"/>
  <c r="G453" i="1" s="1"/>
  <c r="G452" i="1" s="1"/>
  <c r="H450" i="1"/>
  <c r="H449" i="1" s="1"/>
  <c r="H448" i="1" s="1"/>
  <c r="G450" i="1"/>
  <c r="G449" i="1" s="1"/>
  <c r="G448" i="1" s="1"/>
  <c r="H630" i="1" l="1"/>
  <c r="H1155" i="1"/>
  <c r="H1094" i="1"/>
  <c r="G1094" i="1"/>
  <c r="G447" i="1"/>
  <c r="G446" i="1" s="1"/>
  <c r="G445" i="1" s="1"/>
  <c r="H447" i="1"/>
  <c r="H446" i="1" s="1"/>
  <c r="H445" i="1" s="1"/>
  <c r="H483" i="1"/>
  <c r="G483" i="1"/>
  <c r="H1123" i="1"/>
  <c r="H1122" i="1" s="1"/>
  <c r="G1123" i="1"/>
  <c r="G1122" i="1" s="1"/>
  <c r="G1164" i="1"/>
  <c r="G1155" i="1" s="1"/>
  <c r="H1986" i="1"/>
  <c r="H1985" i="1" s="1"/>
  <c r="H2114" i="1"/>
  <c r="G2114" i="1"/>
  <c r="G1999" i="1"/>
  <c r="G1998" i="1" s="1"/>
  <c r="G1997" i="1" s="1"/>
  <c r="H1999" i="1"/>
  <c r="H1998" i="1" s="1"/>
  <c r="H1997" i="1" s="1"/>
  <c r="G1993" i="1"/>
  <c r="G1992" i="1" s="1"/>
  <c r="H1146" i="1"/>
  <c r="H1142" i="1" s="1"/>
  <c r="H1141" i="1" s="1"/>
  <c r="G1108" i="1"/>
  <c r="G1103" i="1" s="1"/>
  <c r="G1146" i="1"/>
  <c r="G1142" i="1" s="1"/>
  <c r="G1141" i="1" s="1"/>
  <c r="H1108" i="1"/>
  <c r="H1103" i="1" s="1"/>
  <c r="G629" i="1"/>
  <c r="H629" i="1"/>
  <c r="G1986" i="1" l="1"/>
  <c r="G1985" i="1" s="1"/>
  <c r="H2113" i="1"/>
  <c r="H2107" i="1" s="1"/>
  <c r="H2106" i="1" s="1"/>
  <c r="H2105" i="1" s="1"/>
  <c r="G2113" i="1"/>
  <c r="G2107" i="1" s="1"/>
  <c r="G2106" i="1" s="1"/>
  <c r="G2105" i="1" s="1"/>
  <c r="H1984" i="1"/>
  <c r="G1140" i="1"/>
  <c r="G1139" i="1" s="1"/>
  <c r="G1093" i="1"/>
  <c r="H1140" i="1"/>
  <c r="H1139" i="1" s="1"/>
  <c r="H1093" i="1"/>
  <c r="H457" i="1"/>
  <c r="H456" i="1" s="1"/>
  <c r="G457" i="1"/>
  <c r="G456" i="1" s="1"/>
  <c r="G1984" i="1" l="1"/>
  <c r="G1092" i="1"/>
  <c r="G1091" i="1" s="1"/>
  <c r="H1092" i="1"/>
  <c r="H1091" i="1" s="1"/>
  <c r="H2094" i="1" l="1"/>
  <c r="H2093" i="1" s="1"/>
  <c r="G2094" i="1"/>
  <c r="G2093" i="1" s="1"/>
  <c r="H1494" i="1" l="1"/>
  <c r="H1493" i="1" s="1"/>
  <c r="H1492" i="1" s="1"/>
  <c r="H1491" i="1" s="1"/>
  <c r="G1494" i="1"/>
  <c r="G1493" i="1" s="1"/>
  <c r="G1492" i="1" s="1"/>
  <c r="G1491" i="1" s="1"/>
  <c r="H1488" i="1"/>
  <c r="H1487" i="1" s="1"/>
  <c r="H1486" i="1" s="1"/>
  <c r="G1488" i="1"/>
  <c r="G1487" i="1" s="1"/>
  <c r="G1486" i="1" s="1"/>
  <c r="H1483" i="1"/>
  <c r="H1482" i="1" s="1"/>
  <c r="H1481" i="1" s="1"/>
  <c r="G1483" i="1"/>
  <c r="G1482" i="1" s="1"/>
  <c r="G1481" i="1" s="1"/>
  <c r="H1479" i="1"/>
  <c r="H1478" i="1" s="1"/>
  <c r="H1477" i="1" s="1"/>
  <c r="H1476" i="1" s="1"/>
  <c r="G1479" i="1"/>
  <c r="G1478" i="1" s="1"/>
  <c r="G1477" i="1" s="1"/>
  <c r="G1476" i="1" s="1"/>
  <c r="H1490" i="1" l="1"/>
  <c r="G1490" i="1"/>
  <c r="H1485" i="1"/>
  <c r="G1485" i="1"/>
  <c r="G1480" i="1"/>
  <c r="H1480" i="1"/>
  <c r="H1475" i="1"/>
  <c r="G1475" i="1"/>
  <c r="G1474" i="1" l="1"/>
  <c r="H1474" i="1"/>
  <c r="G1356" i="1" l="1"/>
  <c r="G1355" i="1" s="1"/>
  <c r="G1354" i="1" s="1"/>
  <c r="H1352" i="1"/>
  <c r="H1350" i="1"/>
  <c r="G1352" i="1"/>
  <c r="G1350" i="1"/>
  <c r="H1362" i="1"/>
  <c r="H1360" i="1"/>
  <c r="G1362" i="1"/>
  <c r="G1360" i="1"/>
  <c r="G1377" i="1"/>
  <c r="H1377" i="1"/>
  <c r="G1349" i="1" l="1"/>
  <c r="G1348" i="1" s="1"/>
  <c r="H1349" i="1"/>
  <c r="H1348" i="1" s="1"/>
  <c r="G1359" i="1"/>
  <c r="G1358" i="1" s="1"/>
  <c r="H1359" i="1"/>
  <c r="H1358" i="1" s="1"/>
  <c r="H1247" i="1"/>
  <c r="G1247" i="1"/>
  <c r="H1245" i="1"/>
  <c r="G1245" i="1"/>
  <c r="G1239" i="1"/>
  <c r="H1239" i="1"/>
  <c r="H1237" i="1"/>
  <c r="G1237" i="1"/>
  <c r="H1233" i="1"/>
  <c r="H1232" i="1" s="1"/>
  <c r="H1231" i="1" s="1"/>
  <c r="H1230" i="1" s="1"/>
  <c r="G1233" i="1"/>
  <c r="G1232" i="1" s="1"/>
  <c r="G1231" i="1" s="1"/>
  <c r="G1230" i="1" s="1"/>
  <c r="G1236" i="1" l="1"/>
  <c r="H1244" i="1"/>
  <c r="H1243" i="1" s="1"/>
  <c r="G1244" i="1"/>
  <c r="G1243" i="1" s="1"/>
  <c r="H1236" i="1"/>
  <c r="G1229" i="1"/>
  <c r="H1229" i="1"/>
  <c r="H1235" i="1" l="1"/>
  <c r="H1234" i="1" s="1"/>
  <c r="H1228" i="1" s="1"/>
  <c r="G1235" i="1"/>
  <c r="G1234" i="1" s="1"/>
  <c r="G1228" i="1" s="1"/>
  <c r="H1242" i="1"/>
  <c r="H1241" i="1" s="1"/>
  <c r="G1242" i="1"/>
  <c r="G1241" i="1" s="1"/>
  <c r="G438" i="1"/>
  <c r="G437" i="1" s="1"/>
  <c r="G436" i="1" s="1"/>
  <c r="H438" i="1"/>
  <c r="H437" i="1" s="1"/>
  <c r="H436" i="1" s="1"/>
  <c r="H442" i="1"/>
  <c r="H441" i="1" s="1"/>
  <c r="H440" i="1" s="1"/>
  <c r="G442" i="1"/>
  <c r="G441" i="1" s="1"/>
  <c r="G440" i="1" s="1"/>
  <c r="H432" i="1"/>
  <c r="H431" i="1" s="1"/>
  <c r="H427" i="1" s="1"/>
  <c r="G432" i="1"/>
  <c r="G431" i="1" s="1"/>
  <c r="G427" i="1" s="1"/>
  <c r="H424" i="1"/>
  <c r="H423" i="1" s="1"/>
  <c r="H422" i="1" s="1"/>
  <c r="G424" i="1"/>
  <c r="G423" i="1" s="1"/>
  <c r="G422" i="1" s="1"/>
  <c r="H420" i="1"/>
  <c r="H419" i="1" s="1"/>
  <c r="H418" i="1" s="1"/>
  <c r="H417" i="1" s="1"/>
  <c r="G420" i="1"/>
  <c r="G419" i="1" s="1"/>
  <c r="G418" i="1" s="1"/>
  <c r="G417" i="1" s="1"/>
  <c r="H414" i="1"/>
  <c r="H413" i="1" s="1"/>
  <c r="H412" i="1" s="1"/>
  <c r="H411" i="1" s="1"/>
  <c r="G414" i="1"/>
  <c r="G413" i="1" s="1"/>
  <c r="G412" i="1" s="1"/>
  <c r="G411" i="1" s="1"/>
  <c r="H406" i="1"/>
  <c r="H405" i="1" s="1"/>
  <c r="H404" i="1" s="1"/>
  <c r="H403" i="1" s="1"/>
  <c r="H402" i="1" s="1"/>
  <c r="G406" i="1"/>
  <c r="G405" i="1" s="1"/>
  <c r="G404" i="1" s="1"/>
  <c r="G403" i="1" s="1"/>
  <c r="G402" i="1" s="1"/>
  <c r="H400" i="1"/>
  <c r="H399" i="1" s="1"/>
  <c r="H398" i="1" s="1"/>
  <c r="H397" i="1" s="1"/>
  <c r="G400" i="1"/>
  <c r="G399" i="1" s="1"/>
  <c r="G398" i="1" s="1"/>
  <c r="G397" i="1" s="1"/>
  <c r="H394" i="1"/>
  <c r="H393" i="1" s="1"/>
  <c r="H392" i="1" s="1"/>
  <c r="H391" i="1" s="1"/>
  <c r="G394" i="1"/>
  <c r="G393" i="1" s="1"/>
  <c r="G392" i="1" s="1"/>
  <c r="G391" i="1" s="1"/>
  <c r="H386" i="1"/>
  <c r="H385" i="1" s="1"/>
  <c r="G386" i="1"/>
  <c r="G385" i="1" s="1"/>
  <c r="H382" i="1"/>
  <c r="H381" i="1" s="1"/>
  <c r="G382" i="1"/>
  <c r="G381" i="1" s="1"/>
  <c r="H377" i="1"/>
  <c r="H376" i="1" s="1"/>
  <c r="G377" i="1"/>
  <c r="G376" i="1" s="1"/>
  <c r="H372" i="1"/>
  <c r="H371" i="1" s="1"/>
  <c r="H370" i="1" s="1"/>
  <c r="G372" i="1"/>
  <c r="G371" i="1" s="1"/>
  <c r="G370" i="1" s="1"/>
  <c r="H368" i="1"/>
  <c r="H367" i="1" s="1"/>
  <c r="H366" i="1" s="1"/>
  <c r="G368" i="1"/>
  <c r="G367" i="1" s="1"/>
  <c r="G366" i="1" s="1"/>
  <c r="H363" i="1"/>
  <c r="H362" i="1" s="1"/>
  <c r="H361" i="1" s="1"/>
  <c r="G363" i="1"/>
  <c r="G362" i="1" s="1"/>
  <c r="G361" i="1" s="1"/>
  <c r="H426" i="1" l="1"/>
  <c r="G435" i="1"/>
  <c r="G434" i="1" s="1"/>
  <c r="H390" i="1"/>
  <c r="G416" i="1"/>
  <c r="G410" i="1" s="1"/>
  <c r="G421" i="1"/>
  <c r="H435" i="1"/>
  <c r="H434" i="1" s="1"/>
  <c r="H360" i="1"/>
  <c r="H421" i="1"/>
  <c r="G426" i="1"/>
  <c r="H416" i="1"/>
  <c r="H410" i="1" s="1"/>
  <c r="H365" i="1"/>
  <c r="H375" i="1"/>
  <c r="H374" i="1" s="1"/>
  <c r="G360" i="1"/>
  <c r="G375" i="1"/>
  <c r="G374" i="1" s="1"/>
  <c r="G365" i="1"/>
  <c r="G390" i="1"/>
  <c r="G359" i="1" l="1"/>
  <c r="G358" i="1" s="1"/>
  <c r="H359" i="1"/>
  <c r="H358" i="1" s="1"/>
  <c r="G409" i="1"/>
  <c r="G408" i="1" s="1"/>
  <c r="H409" i="1"/>
  <c r="H408" i="1" s="1"/>
  <c r="G357" i="1" l="1"/>
  <c r="G356" i="1" s="1"/>
  <c r="H357" i="1"/>
  <c r="H356" i="1" s="1"/>
  <c r="H2215" i="1" l="1"/>
  <c r="H2214" i="1" s="1"/>
  <c r="H2213" i="1" s="1"/>
  <c r="H2212" i="1" s="1"/>
  <c r="H2211" i="1" s="1"/>
  <c r="H2209" i="1"/>
  <c r="H2208" i="1" s="1"/>
  <c r="H2207" i="1" s="1"/>
  <c r="H2205" i="1"/>
  <c r="H2204" i="1" s="1"/>
  <c r="H2203" i="1" s="1"/>
  <c r="H2201" i="1"/>
  <c r="H2200" i="1" s="1"/>
  <c r="H2199" i="1" s="1"/>
  <c r="H2197" i="1"/>
  <c r="H2196" i="1" s="1"/>
  <c r="H2195" i="1" s="1"/>
  <c r="G2215" i="1"/>
  <c r="G2214" i="1" s="1"/>
  <c r="G2213" i="1" s="1"/>
  <c r="G2212" i="1" s="1"/>
  <c r="G2211" i="1" s="1"/>
  <c r="G2209" i="1"/>
  <c r="G2208" i="1" s="1"/>
  <c r="G2207" i="1" s="1"/>
  <c r="G2205" i="1"/>
  <c r="G2204" i="1" s="1"/>
  <c r="G2203" i="1" s="1"/>
  <c r="G2201" i="1"/>
  <c r="G2200" i="1" s="1"/>
  <c r="G2199" i="1" s="1"/>
  <c r="G2197" i="1"/>
  <c r="G2196" i="1" s="1"/>
  <c r="G2195" i="1" s="1"/>
  <c r="H2091" i="1"/>
  <c r="H2090" i="1" s="1"/>
  <c r="H2085" i="1"/>
  <c r="H2084" i="1" s="1"/>
  <c r="H2083" i="1" s="1"/>
  <c r="H2081" i="1"/>
  <c r="H2080" i="1" s="1"/>
  <c r="H2079" i="1" s="1"/>
  <c r="H2077" i="1"/>
  <c r="H2076" i="1" s="1"/>
  <c r="H2075" i="1" s="1"/>
  <c r="H2073" i="1"/>
  <c r="H2072" i="1" s="1"/>
  <c r="H2071" i="1" s="1"/>
  <c r="G2091" i="1"/>
  <c r="G2090" i="1" s="1"/>
  <c r="G2085" i="1"/>
  <c r="G2084" i="1" s="1"/>
  <c r="G2083" i="1" s="1"/>
  <c r="G2081" i="1"/>
  <c r="G2080" i="1" s="1"/>
  <c r="G2079" i="1" s="1"/>
  <c r="G2077" i="1"/>
  <c r="G2076" i="1" s="1"/>
  <c r="G2075" i="1" s="1"/>
  <c r="G2073" i="1"/>
  <c r="G2072" i="1" s="1"/>
  <c r="G2071" i="1" s="1"/>
  <c r="H1957" i="1"/>
  <c r="H1956" i="1" s="1"/>
  <c r="H1955" i="1" s="1"/>
  <c r="H1954" i="1" s="1"/>
  <c r="H1953" i="1" s="1"/>
  <c r="H1951" i="1"/>
  <c r="H1950" i="1" s="1"/>
  <c r="H1949" i="1" s="1"/>
  <c r="H1947" i="1"/>
  <c r="H1946" i="1" s="1"/>
  <c r="H1945" i="1" s="1"/>
  <c r="H1943" i="1"/>
  <c r="H1942" i="1" s="1"/>
  <c r="H1941" i="1" s="1"/>
  <c r="G1957" i="1"/>
  <c r="G1956" i="1" s="1"/>
  <c r="G1955" i="1" s="1"/>
  <c r="G1954" i="1" s="1"/>
  <c r="G1953" i="1" s="1"/>
  <c r="G1951" i="1"/>
  <c r="G1950" i="1" s="1"/>
  <c r="G1949" i="1" s="1"/>
  <c r="G1947" i="1"/>
  <c r="G1946" i="1" s="1"/>
  <c r="G1945" i="1" s="1"/>
  <c r="G1943" i="1"/>
  <c r="G1942" i="1" s="1"/>
  <c r="G1941" i="1" s="1"/>
  <c r="G2089" i="1" l="1"/>
  <c r="G2088" i="1" s="1"/>
  <c r="G2087" i="1" s="1"/>
  <c r="H2089" i="1"/>
  <c r="H2088" i="1" s="1"/>
  <c r="H2087" i="1" s="1"/>
  <c r="H1940" i="1"/>
  <c r="H1939" i="1" s="1"/>
  <c r="G2194" i="1"/>
  <c r="G2193" i="1" s="1"/>
  <c r="H2070" i="1"/>
  <c r="H2069" i="1" s="1"/>
  <c r="H2194" i="1"/>
  <c r="H2193" i="1" s="1"/>
  <c r="G2070" i="1"/>
  <c r="G2069" i="1" s="1"/>
  <c r="G1940" i="1"/>
  <c r="G1939" i="1" s="1"/>
  <c r="H1034" i="1"/>
  <c r="G1034" i="1"/>
  <c r="H2103" i="1"/>
  <c r="H2102" i="1" s="1"/>
  <c r="H2101" i="1" s="1"/>
  <c r="G2103" i="1"/>
  <c r="G2102" i="1" s="1"/>
  <c r="G2101" i="1" s="1"/>
  <c r="H2100" i="1" l="1"/>
  <c r="H2099" i="1" s="1"/>
  <c r="H2098" i="1" s="1"/>
  <c r="G2100" i="1"/>
  <c r="G2099" i="1" s="1"/>
  <c r="G2098" i="1" s="1"/>
  <c r="G2192" i="1"/>
  <c r="H2192" i="1"/>
  <c r="G1938" i="1"/>
  <c r="H1938" i="1"/>
  <c r="H2068" i="1"/>
  <c r="H2067" i="1" s="1"/>
  <c r="G2068" i="1"/>
  <c r="G2067" i="1" s="1"/>
  <c r="H1380" i="1"/>
  <c r="H1379" i="1" s="1"/>
  <c r="H1375" i="1"/>
  <c r="H1371" i="1"/>
  <c r="H1370" i="1" s="1"/>
  <c r="H1366" i="1"/>
  <c r="H1365" i="1" s="1"/>
  <c r="G1380" i="1"/>
  <c r="G1379" i="1" s="1"/>
  <c r="G1375" i="1"/>
  <c r="G1371" i="1"/>
  <c r="G1370" i="1" s="1"/>
  <c r="G1366" i="1"/>
  <c r="G1365" i="1" s="1"/>
  <c r="G1403" i="1"/>
  <c r="H1397" i="1"/>
  <c r="H1396" i="1" s="1"/>
  <c r="G1397" i="1"/>
  <c r="G1396" i="1" s="1"/>
  <c r="H1404" i="1"/>
  <c r="H1403" i="1" s="1"/>
  <c r="G1404" i="1"/>
  <c r="H1442" i="1"/>
  <c r="H1441" i="1" s="1"/>
  <c r="H1438" i="1"/>
  <c r="H1437" i="1" s="1"/>
  <c r="H1433" i="1"/>
  <c r="H1432" i="1" s="1"/>
  <c r="G1442" i="1"/>
  <c r="G1441" i="1" s="1"/>
  <c r="G1438" i="1"/>
  <c r="G1437" i="1" s="1"/>
  <c r="G1433" i="1"/>
  <c r="G1432" i="1" s="1"/>
  <c r="H2191" i="1" l="1"/>
  <c r="H2190" i="1" s="1"/>
  <c r="G2191" i="1"/>
  <c r="G2190" i="1" s="1"/>
  <c r="H1937" i="1"/>
  <c r="H1936" i="1" s="1"/>
  <c r="G1937" i="1"/>
  <c r="G1936" i="1" s="1"/>
  <c r="H1374" i="1"/>
  <c r="H1364" i="1" s="1"/>
  <c r="H1347" i="1" s="1"/>
  <c r="G1374" i="1"/>
  <c r="G1364" i="1" s="1"/>
  <c r="G1347" i="1" s="1"/>
  <c r="G1431" i="1"/>
  <c r="G1430" i="1" s="1"/>
  <c r="G1429" i="1" s="1"/>
  <c r="H1431" i="1"/>
  <c r="H1430" i="1" s="1"/>
  <c r="H1429" i="1" s="1"/>
  <c r="H1417" i="1" l="1"/>
  <c r="H1416" i="1" s="1"/>
  <c r="H1415" i="1" s="1"/>
  <c r="H1413" i="1"/>
  <c r="H1412" i="1" s="1"/>
  <c r="H1411" i="1" s="1"/>
  <c r="H1409" i="1"/>
  <c r="H1408" i="1" s="1"/>
  <c r="H1407" i="1" s="1"/>
  <c r="G1417" i="1"/>
  <c r="G1416" i="1" s="1"/>
  <c r="G1415" i="1" s="1"/>
  <c r="G1413" i="1"/>
  <c r="G1412" i="1" s="1"/>
  <c r="G1411" i="1" s="1"/>
  <c r="G1409" i="1"/>
  <c r="G1408" i="1" s="1"/>
  <c r="G1407" i="1" s="1"/>
  <c r="G1406" i="1" l="1"/>
  <c r="H1406" i="1"/>
  <c r="H562" i="1" l="1"/>
  <c r="H561" i="1" s="1"/>
  <c r="H560" i="1" s="1"/>
  <c r="G562" i="1"/>
  <c r="G561" i="1" s="1"/>
  <c r="G560" i="1" s="1"/>
  <c r="H558" i="1"/>
  <c r="H557" i="1" s="1"/>
  <c r="H556" i="1" s="1"/>
  <c r="G558" i="1"/>
  <c r="G557" i="1" s="1"/>
  <c r="G556" i="1" s="1"/>
  <c r="H2230" i="1"/>
  <c r="H2229" i="1" s="1"/>
  <c r="H2228" i="1" s="1"/>
  <c r="H2227" i="1" s="1"/>
  <c r="H2226" i="1" s="1"/>
  <c r="G2230" i="1"/>
  <c r="G2229" i="1" s="1"/>
  <c r="G2228" i="1" s="1"/>
  <c r="G2227" i="1" s="1"/>
  <c r="G2226" i="1" s="1"/>
  <c r="H2224" i="1"/>
  <c r="H2223" i="1" s="1"/>
  <c r="H2222" i="1" s="1"/>
  <c r="H2221" i="1" s="1"/>
  <c r="H2220" i="1" s="1"/>
  <c r="G2224" i="1"/>
  <c r="G2223" i="1" s="1"/>
  <c r="G2222" i="1" s="1"/>
  <c r="G2221" i="1" s="1"/>
  <c r="G2220" i="1" s="1"/>
  <c r="H2097" i="1"/>
  <c r="H2096" i="1" s="1"/>
  <c r="G2097" i="1"/>
  <c r="G2096" i="1" s="1"/>
  <c r="H1982" i="1"/>
  <c r="H1981" i="1" s="1"/>
  <c r="G1982" i="1"/>
  <c r="G1981" i="1" s="1"/>
  <c r="H1979" i="1"/>
  <c r="H1978" i="1" s="1"/>
  <c r="G1979" i="1"/>
  <c r="G1978" i="1" s="1"/>
  <c r="H1973" i="1"/>
  <c r="H1972" i="1" s="1"/>
  <c r="H1971" i="1" s="1"/>
  <c r="H1970" i="1" s="1"/>
  <c r="H1969" i="1" s="1"/>
  <c r="G1973" i="1"/>
  <c r="G1972" i="1" s="1"/>
  <c r="G1971" i="1" s="1"/>
  <c r="G1970" i="1" s="1"/>
  <c r="G1969" i="1" s="1"/>
  <c r="H1081" i="1"/>
  <c r="H1080" i="1" s="1"/>
  <c r="H1079" i="1" s="1"/>
  <c r="H1078" i="1" s="1"/>
  <c r="G1081" i="1"/>
  <c r="G1080" i="1" s="1"/>
  <c r="G1079" i="1" s="1"/>
  <c r="G1078" i="1" s="1"/>
  <c r="G1077" i="1" l="1"/>
  <c r="H1077" i="1"/>
  <c r="H1977" i="1"/>
  <c r="H1976" i="1" s="1"/>
  <c r="H1975" i="1" s="1"/>
  <c r="H1968" i="1" s="1"/>
  <c r="H1967" i="1" s="1"/>
  <c r="H1966" i="1" s="1"/>
  <c r="H555" i="1"/>
  <c r="H554" i="1" s="1"/>
  <c r="H553" i="1" s="1"/>
  <c r="G555" i="1"/>
  <c r="G554" i="1" s="1"/>
  <c r="G553" i="1" s="1"/>
  <c r="H2219" i="1"/>
  <c r="H2218" i="1" s="1"/>
  <c r="H2217" i="1" s="1"/>
  <c r="G2219" i="1"/>
  <c r="G2218" i="1" s="1"/>
  <c r="G2217" i="1" s="1"/>
  <c r="G1977" i="1"/>
  <c r="G1976" i="1" s="1"/>
  <c r="G1975" i="1" s="1"/>
  <c r="G1968" i="1" s="1"/>
  <c r="G1967" i="1" s="1"/>
  <c r="G1966" i="1" s="1"/>
  <c r="H1070" i="1" l="1"/>
  <c r="H1069" i="1" s="1"/>
  <c r="H1068" i="1" s="1"/>
  <c r="G1070" i="1"/>
  <c r="G1069" i="1" s="1"/>
  <c r="G1068" i="1" s="1"/>
  <c r="H1067" i="1"/>
  <c r="H1066" i="1" s="1"/>
  <c r="H1065" i="1" s="1"/>
  <c r="G1067" i="1"/>
  <c r="G1066" i="1" s="1"/>
  <c r="G1065" i="1" s="1"/>
  <c r="H1060" i="1"/>
  <c r="G1060" i="1"/>
  <c r="H1055" i="1"/>
  <c r="H1054" i="1" s="1"/>
  <c r="G1055" i="1"/>
  <c r="G1054" i="1" s="1"/>
  <c r="H1028" i="1"/>
  <c r="H1027" i="1" s="1"/>
  <c r="G1028" i="1"/>
  <c r="G1027" i="1" s="1"/>
  <c r="H1025" i="1"/>
  <c r="H1024" i="1" s="1"/>
  <c r="G1025" i="1"/>
  <c r="G1024" i="1" s="1"/>
  <c r="H1022" i="1"/>
  <c r="H1021" i="1" s="1"/>
  <c r="H1020" i="1" s="1"/>
  <c r="G1022" i="1"/>
  <c r="G1021" i="1" s="1"/>
  <c r="G1020" i="1" s="1"/>
  <c r="H1019" i="1"/>
  <c r="H1018" i="1" s="1"/>
  <c r="H1017" i="1" s="1"/>
  <c r="G1019" i="1"/>
  <c r="G1018" i="1" s="1"/>
  <c r="G1017" i="1" s="1"/>
  <c r="G1023" i="1" l="1"/>
  <c r="H1064" i="1"/>
  <c r="H1063" i="1" s="1"/>
  <c r="G1064" i="1"/>
  <c r="G1063" i="1" s="1"/>
  <c r="G1016" i="1"/>
  <c r="H1016" i="1"/>
  <c r="H1023" i="1"/>
  <c r="H639" i="1" l="1"/>
  <c r="H628" i="1" s="1"/>
  <c r="G639" i="1"/>
  <c r="G628" i="1" s="1"/>
  <c r="G778" i="1" l="1"/>
  <c r="H778" i="1"/>
  <c r="H777" i="1" s="1"/>
  <c r="H776" i="1" s="1"/>
  <c r="H775" i="1" s="1"/>
  <c r="G783" i="1"/>
  <c r="G782" i="1" s="1"/>
  <c r="G781" i="1" s="1"/>
  <c r="G780" i="1" s="1"/>
  <c r="H783" i="1"/>
  <c r="H782" i="1" s="1"/>
  <c r="H781" i="1" s="1"/>
  <c r="H780" i="1" s="1"/>
  <c r="H774" i="1" l="1"/>
  <c r="H773" i="1" s="1"/>
  <c r="H772" i="1" s="1"/>
  <c r="H771" i="1" s="1"/>
  <c r="G777" i="1"/>
  <c r="G776" i="1" s="1"/>
  <c r="G775" i="1" s="1"/>
  <c r="G774" i="1" s="1"/>
  <c r="G773" i="1" s="1"/>
  <c r="G772" i="1" s="1"/>
  <c r="G771" i="1" s="1"/>
  <c r="H909" i="1" l="1"/>
  <c r="H908" i="1" s="1"/>
  <c r="H907" i="1" s="1"/>
  <c r="H906" i="1" s="1"/>
  <c r="G909" i="1"/>
  <c r="G908" i="1" s="1"/>
  <c r="G907" i="1" s="1"/>
  <c r="G906" i="1" s="1"/>
  <c r="H1341" i="1" l="1"/>
  <c r="H1340" i="1" s="1"/>
  <c r="H1339" i="1" s="1"/>
  <c r="G1341" i="1"/>
  <c r="G1340" i="1" s="1"/>
  <c r="G1339" i="1" s="1"/>
  <c r="G1269" i="1" l="1"/>
  <c r="H1269" i="1"/>
  <c r="H259" i="1" l="1"/>
  <c r="H258" i="1" s="1"/>
  <c r="H257" i="1" s="1"/>
  <c r="H256" i="1" s="1"/>
  <c r="G259" i="1"/>
  <c r="G258" i="1" s="1"/>
  <c r="G257" i="1" s="1"/>
  <c r="G256" i="1" s="1"/>
  <c r="H518" i="1" l="1"/>
  <c r="H517" i="1" s="1"/>
  <c r="H516" i="1" s="1"/>
  <c r="G518" i="1"/>
  <c r="G517" i="1" s="1"/>
  <c r="G516" i="1" s="1"/>
  <c r="H514" i="1"/>
  <c r="H513" i="1" s="1"/>
  <c r="H512" i="1" s="1"/>
  <c r="G514" i="1"/>
  <c r="G513" i="1" s="1"/>
  <c r="G512" i="1" s="1"/>
  <c r="H510" i="1"/>
  <c r="H509" i="1" s="1"/>
  <c r="H508" i="1" s="1"/>
  <c r="G510" i="1"/>
  <c r="G509" i="1" s="1"/>
  <c r="G508" i="1" s="1"/>
  <c r="H505" i="1"/>
  <c r="H504" i="1" s="1"/>
  <c r="H503" i="1" s="1"/>
  <c r="G505" i="1"/>
  <c r="G504" i="1" s="1"/>
  <c r="G503" i="1" s="1"/>
  <c r="H501" i="1"/>
  <c r="H500" i="1" s="1"/>
  <c r="G501" i="1"/>
  <c r="G500" i="1" s="1"/>
  <c r="H497" i="1"/>
  <c r="H496" i="1" s="1"/>
  <c r="G497" i="1"/>
  <c r="G496" i="1" s="1"/>
  <c r="G495" i="1" l="1"/>
  <c r="G494" i="1" s="1"/>
  <c r="H507" i="1"/>
  <c r="H495" i="1"/>
  <c r="H494" i="1" s="1"/>
  <c r="G507" i="1"/>
  <c r="G493" i="1" l="1"/>
  <c r="H493" i="1"/>
  <c r="H2188" i="1" l="1"/>
  <c r="H2187" i="1" s="1"/>
  <c r="H2186" i="1" s="1"/>
  <c r="H2184" i="1"/>
  <c r="H2183" i="1" s="1"/>
  <c r="H2182" i="1" s="1"/>
  <c r="H2180" i="1"/>
  <c r="H2179" i="1" s="1"/>
  <c r="H2178" i="1" s="1"/>
  <c r="H2175" i="1"/>
  <c r="H2174" i="1" s="1"/>
  <c r="H2173" i="1" s="1"/>
  <c r="H2172" i="1" s="1"/>
  <c r="H2064" i="1"/>
  <c r="H2063" i="1" s="1"/>
  <c r="H2062" i="1" s="1"/>
  <c r="H2060" i="1"/>
  <c r="H2059" i="1" s="1"/>
  <c r="H2058" i="1" s="1"/>
  <c r="H2056" i="1"/>
  <c r="H2055" i="1" s="1"/>
  <c r="H2051" i="1"/>
  <c r="H2050" i="1" s="1"/>
  <c r="H2049" i="1" s="1"/>
  <c r="H2048" i="1" s="1"/>
  <c r="H1934" i="1"/>
  <c r="H1933" i="1" s="1"/>
  <c r="H1932" i="1" s="1"/>
  <c r="H1930" i="1"/>
  <c r="H1929" i="1" s="1"/>
  <c r="H1928" i="1" s="1"/>
  <c r="H1926" i="1"/>
  <c r="H1925" i="1" s="1"/>
  <c r="H1924" i="1" s="1"/>
  <c r="H1921" i="1"/>
  <c r="H1920" i="1" s="1"/>
  <c r="H1919" i="1" s="1"/>
  <c r="H1918" i="1" s="1"/>
  <c r="H1860" i="1"/>
  <c r="H1859" i="1" s="1"/>
  <c r="H1857" i="1"/>
  <c r="H1856" i="1" s="1"/>
  <c r="H1853" i="1"/>
  <c r="H1852" i="1" s="1"/>
  <c r="H1840" i="1"/>
  <c r="H1839" i="1" s="1"/>
  <c r="H1837" i="1"/>
  <c r="H1836" i="1" s="1"/>
  <c r="H1832" i="1"/>
  <c r="H1831" i="1" s="1"/>
  <c r="H1829" i="1"/>
  <c r="H1828" i="1" s="1"/>
  <c r="H1817" i="1"/>
  <c r="H1816" i="1" s="1"/>
  <c r="H1815" i="1" s="1"/>
  <c r="H1814" i="1" s="1"/>
  <c r="H1811" i="1"/>
  <c r="H1810" i="1" s="1"/>
  <c r="H1809" i="1" s="1"/>
  <c r="H1808" i="1" s="1"/>
  <c r="H1807" i="1" s="1"/>
  <c r="H1802" i="1"/>
  <c r="H1801" i="1" s="1"/>
  <c r="H1800" i="1" s="1"/>
  <c r="H1799" i="1" s="1"/>
  <c r="H1797" i="1"/>
  <c r="H1796" i="1" s="1"/>
  <c r="H1795" i="1" s="1"/>
  <c r="H1794" i="1" s="1"/>
  <c r="H1789" i="1"/>
  <c r="H1788" i="1" s="1"/>
  <c r="H1785" i="1"/>
  <c r="H1784" i="1" s="1"/>
  <c r="H1780" i="1"/>
  <c r="H1779" i="1" s="1"/>
  <c r="H1776" i="1"/>
  <c r="H1775" i="1" s="1"/>
  <c r="H1774" i="1" s="1"/>
  <c r="H1773" i="1" s="1"/>
  <c r="H1770" i="1"/>
  <c r="H1767" i="1"/>
  <c r="H1766" i="1" s="1"/>
  <c r="H1762" i="1"/>
  <c r="H1761" i="1" s="1"/>
  <c r="H1756" i="1"/>
  <c r="H1755" i="1" s="1"/>
  <c r="H1754" i="1" s="1"/>
  <c r="H1753" i="1" s="1"/>
  <c r="H1752" i="1" s="1"/>
  <c r="H1750" i="1"/>
  <c r="H1749" i="1" s="1"/>
  <c r="H1748" i="1" s="1"/>
  <c r="H1747" i="1" s="1"/>
  <c r="H1746" i="1" s="1"/>
  <c r="H1743" i="1"/>
  <c r="H1742" i="1" s="1"/>
  <c r="H1741" i="1" s="1"/>
  <c r="H1739" i="1"/>
  <c r="H1738" i="1" s="1"/>
  <c r="H1737" i="1" s="1"/>
  <c r="H1730" i="1"/>
  <c r="H1729" i="1" s="1"/>
  <c r="H1728" i="1" s="1"/>
  <c r="H1726" i="1"/>
  <c r="H1725" i="1" s="1"/>
  <c r="H1723" i="1"/>
  <c r="H1722" i="1" s="1"/>
  <c r="H1719" i="1"/>
  <c r="H1718" i="1" s="1"/>
  <c r="H1717" i="1" s="1"/>
  <c r="H1715" i="1"/>
  <c r="H1714" i="1" s="1"/>
  <c r="H1712" i="1"/>
  <c r="H1711" i="1" s="1"/>
  <c r="H1709" i="1"/>
  <c r="H1708" i="1" s="1"/>
  <c r="H1702" i="1"/>
  <c r="H1701" i="1" s="1"/>
  <c r="H1700" i="1" s="1"/>
  <c r="H1699" i="1" s="1"/>
  <c r="H1698" i="1" s="1"/>
  <c r="H1697" i="1" s="1"/>
  <c r="H1694" i="1"/>
  <c r="H1693" i="1" s="1"/>
  <c r="H1692" i="1" s="1"/>
  <c r="H1691" i="1" s="1"/>
  <c r="H1690" i="1" s="1"/>
  <c r="H1689" i="1" s="1"/>
  <c r="H1687" i="1"/>
  <c r="H1686" i="1" s="1"/>
  <c r="H1685" i="1" s="1"/>
  <c r="H1684" i="1" s="1"/>
  <c r="H1683" i="1" s="1"/>
  <c r="H1679" i="1"/>
  <c r="H1678" i="1" s="1"/>
  <c r="H1677" i="1" s="1"/>
  <c r="H1671" i="1"/>
  <c r="H1670" i="1" s="1"/>
  <c r="H1669" i="1" s="1"/>
  <c r="H1668" i="1" s="1"/>
  <c r="H1664" i="1"/>
  <c r="H1663" i="1" s="1"/>
  <c r="H1662" i="1" s="1"/>
  <c r="H1661" i="1" s="1"/>
  <c r="H1634" i="1"/>
  <c r="H1633" i="1" s="1"/>
  <c r="H1632" i="1" s="1"/>
  <c r="H1631" i="1" s="1"/>
  <c r="H1630" i="1" s="1"/>
  <c r="H1629" i="1" s="1"/>
  <c r="H1627" i="1"/>
  <c r="H1626" i="1" s="1"/>
  <c r="H1625" i="1" s="1"/>
  <c r="H1624" i="1" s="1"/>
  <c r="H1623" i="1" s="1"/>
  <c r="H1621" i="1"/>
  <c r="H1620" i="1" s="1"/>
  <c r="H1619" i="1" s="1"/>
  <c r="H1618" i="1" s="1"/>
  <c r="H1617" i="1" s="1"/>
  <c r="H1614" i="1"/>
  <c r="H1613" i="1" s="1"/>
  <c r="H1611" i="1"/>
  <c r="H1610" i="1" s="1"/>
  <c r="H1605" i="1"/>
  <c r="H1604" i="1" s="1"/>
  <c r="H1603" i="1" s="1"/>
  <c r="H1597" i="1"/>
  <c r="H1596" i="1" s="1"/>
  <c r="H1595" i="1" s="1"/>
  <c r="H1593" i="1"/>
  <c r="H1591" i="1"/>
  <c r="H1587" i="1"/>
  <c r="H1586" i="1" s="1"/>
  <c r="H1585" i="1" s="1"/>
  <c r="H1583" i="1"/>
  <c r="H1582" i="1"/>
  <c r="H1581" i="1" s="1"/>
  <c r="H1579" i="1"/>
  <c r="H1578" i="1" s="1"/>
  <c r="H1577" i="1"/>
  <c r="H1576" i="1" s="1"/>
  <c r="H1574" i="1"/>
  <c r="H1573" i="1" s="1"/>
  <c r="H1566" i="1"/>
  <c r="H1565" i="1" s="1"/>
  <c r="H1564" i="1" s="1"/>
  <c r="H1562" i="1"/>
  <c r="H1561" i="1" s="1"/>
  <c r="H1560" i="1" s="1"/>
  <c r="H1557" i="1"/>
  <c r="H1556" i="1" s="1"/>
  <c r="H1555" i="1" s="1"/>
  <c r="H1532" i="1"/>
  <c r="H1531" i="1" s="1"/>
  <c r="H1530" i="1" s="1"/>
  <c r="H1529" i="1" s="1"/>
  <c r="H1527" i="1"/>
  <c r="H1526" i="1" s="1"/>
  <c r="H1525" i="1" s="1"/>
  <c r="H1523" i="1"/>
  <c r="H1522" i="1" s="1"/>
  <c r="H1521" i="1" s="1"/>
  <c r="H1519" i="1"/>
  <c r="H1518" i="1"/>
  <c r="H1517" i="1" s="1"/>
  <c r="H1515" i="1"/>
  <c r="H1514" i="1" s="1"/>
  <c r="H1513" i="1" s="1"/>
  <c r="H1511" i="1"/>
  <c r="H1510" i="1"/>
  <c r="H1509" i="1" s="1"/>
  <c r="H1507" i="1"/>
  <c r="H1506" i="1" s="1"/>
  <c r="H1505" i="1" s="1"/>
  <c r="H1503" i="1"/>
  <c r="H1502" i="1" s="1"/>
  <c r="H1501" i="1" s="1"/>
  <c r="H1466" i="1"/>
  <c r="H1463" i="1"/>
  <c r="H1462" i="1" s="1"/>
  <c r="H1454" i="1"/>
  <c r="H1453" i="1" s="1"/>
  <c r="H1452" i="1" s="1"/>
  <c r="H1451" i="1" s="1"/>
  <c r="H1449" i="1"/>
  <c r="H1448" i="1" s="1"/>
  <c r="H1447" i="1" s="1"/>
  <c r="H1446" i="1" s="1"/>
  <c r="H1401" i="1"/>
  <c r="H1400" i="1" s="1"/>
  <c r="H1399" i="1" s="1"/>
  <c r="H1394" i="1"/>
  <c r="H1392" i="1"/>
  <c r="H1391" i="1" s="1"/>
  <c r="H1386" i="1"/>
  <c r="H1384" i="1"/>
  <c r="H1345" i="1"/>
  <c r="H1344" i="1" s="1"/>
  <c r="H1343" i="1" s="1"/>
  <c r="H1337" i="1"/>
  <c r="H1336" i="1" s="1"/>
  <c r="H1335" i="1" s="1"/>
  <c r="H1333" i="1"/>
  <c r="H1332" i="1" s="1"/>
  <c r="H1331" i="1" s="1"/>
  <c r="H1324" i="1"/>
  <c r="H1323" i="1" s="1"/>
  <c r="H1322" i="1" s="1"/>
  <c r="H1321" i="1" s="1"/>
  <c r="H1314" i="1"/>
  <c r="H1313" i="1" s="1"/>
  <c r="H1312" i="1" s="1"/>
  <c r="H1310" i="1"/>
  <c r="H1308" i="1"/>
  <c r="H1304" i="1"/>
  <c r="H1303" i="1" s="1"/>
  <c r="H1301" i="1"/>
  <c r="H1300" i="1" s="1"/>
  <c r="H1297" i="1"/>
  <c r="H1295" i="1"/>
  <c r="H1290" i="1"/>
  <c r="H1288" i="1"/>
  <c r="H1268" i="1"/>
  <c r="H1267" i="1" s="1"/>
  <c r="H1265" i="1"/>
  <c r="H1264" i="1" s="1"/>
  <c r="H1263" i="1" s="1"/>
  <c r="H1261" i="1"/>
  <c r="H1260" i="1" s="1"/>
  <c r="H1259" i="1" s="1"/>
  <c r="H1256" i="1"/>
  <c r="H1255" i="1" s="1"/>
  <c r="H1254" i="1" s="1"/>
  <c r="H1213" i="1"/>
  <c r="H1212" i="1" s="1"/>
  <c r="H1211" i="1" s="1"/>
  <c r="H1210" i="1" s="1"/>
  <c r="H1200" i="1"/>
  <c r="H1199" i="1" s="1"/>
  <c r="H1198" i="1" s="1"/>
  <c r="H1196" i="1"/>
  <c r="H1195" i="1" s="1"/>
  <c r="H1194" i="1" s="1"/>
  <c r="H1189" i="1"/>
  <c r="H1188" i="1" s="1"/>
  <c r="H1187" i="1" s="1"/>
  <c r="H1185" i="1"/>
  <c r="H1184" i="1" s="1"/>
  <c r="H1183" i="1" s="1"/>
  <c r="H1178" i="1"/>
  <c r="H1177" i="1" s="1"/>
  <c r="H1176" i="1" s="1"/>
  <c r="H1174" i="1"/>
  <c r="H1173" i="1" s="1"/>
  <c r="H1172" i="1" s="1"/>
  <c r="H1089" i="1"/>
  <c r="H1088" i="1" s="1"/>
  <c r="H1087" i="1" s="1"/>
  <c r="H1086" i="1" s="1"/>
  <c r="H1085" i="1" s="1"/>
  <c r="H1084" i="1" s="1"/>
  <c r="H1083" i="1" s="1"/>
  <c r="H1076" i="1"/>
  <c r="H1074" i="1"/>
  <c r="H1073" i="1" s="1"/>
  <c r="H1072" i="1" s="1"/>
  <c r="H1071" i="1" s="1"/>
  <c r="H1062" i="1" s="1"/>
  <c r="H1058" i="1"/>
  <c r="H1049" i="1"/>
  <c r="H1048" i="1" s="1"/>
  <c r="H1046" i="1"/>
  <c r="H1045" i="1" s="1"/>
  <c r="H1041" i="1"/>
  <c r="H1040" i="1" s="1"/>
  <c r="H1039" i="1" s="1"/>
  <c r="H1038" i="1" s="1"/>
  <c r="H1036" i="1"/>
  <c r="H1035" i="1" s="1"/>
  <c r="H1033" i="1"/>
  <c r="H1032" i="1" s="1"/>
  <c r="H1014" i="1"/>
  <c r="H1013" i="1" s="1"/>
  <c r="H1011" i="1"/>
  <c r="H1010" i="1" s="1"/>
  <c r="H1007" i="1"/>
  <c r="H1006" i="1"/>
  <c r="H1004" i="1"/>
  <c r="H1003" i="1" s="1"/>
  <c r="H1000" i="1"/>
  <c r="H999" i="1" s="1"/>
  <c r="H997" i="1"/>
  <c r="H996" i="1" s="1"/>
  <c r="H994" i="1"/>
  <c r="H993" i="1" s="1"/>
  <c r="H991" i="1"/>
  <c r="H988" i="1"/>
  <c r="H987" i="1" s="1"/>
  <c r="H984" i="1"/>
  <c r="H983" i="1" s="1"/>
  <c r="H981" i="1"/>
  <c r="H980" i="1" s="1"/>
  <c r="H976" i="1"/>
  <c r="H975" i="1" s="1"/>
  <c r="H973" i="1"/>
  <c r="H972" i="1" s="1"/>
  <c r="H969" i="1"/>
  <c r="H968" i="1" s="1"/>
  <c r="H966" i="1"/>
  <c r="H965" i="1" s="1"/>
  <c r="H962" i="1"/>
  <c r="H961" i="1" s="1"/>
  <c r="H959" i="1"/>
  <c r="H958" i="1" s="1"/>
  <c r="H951" i="1"/>
  <c r="H950" i="1" s="1"/>
  <c r="H948" i="1"/>
  <c r="H947" i="1" s="1"/>
  <c r="H939" i="1"/>
  <c r="H938" i="1" s="1"/>
  <c r="H936" i="1"/>
  <c r="H935" i="1" s="1"/>
  <c r="H904" i="1"/>
  <c r="H903" i="1" s="1"/>
  <c r="H902" i="1" s="1"/>
  <c r="H901" i="1" s="1"/>
  <c r="H900" i="1" s="1"/>
  <c r="H899" i="1" s="1"/>
  <c r="H895" i="1"/>
  <c r="H894" i="1" s="1"/>
  <c r="H893" i="1" s="1"/>
  <c r="H892" i="1" s="1"/>
  <c r="H891" i="1" s="1"/>
  <c r="H871" i="1" s="1"/>
  <c r="H870" i="1" s="1"/>
  <c r="H868" i="1"/>
  <c r="H867" i="1" s="1"/>
  <c r="H866" i="1" s="1"/>
  <c r="H865" i="1" s="1"/>
  <c r="H859" i="1"/>
  <c r="H858" i="1" s="1"/>
  <c r="H857" i="1" s="1"/>
  <c r="H851" i="1"/>
  <c r="H850" i="1" s="1"/>
  <c r="H848" i="1"/>
  <c r="H847" i="1" s="1"/>
  <c r="H843" i="1"/>
  <c r="H842" i="1" s="1"/>
  <c r="H839" i="1"/>
  <c r="H838" i="1" s="1"/>
  <c r="H837" i="1" s="1"/>
  <c r="H835" i="1"/>
  <c r="H834" i="1" s="1"/>
  <c r="H833" i="1" s="1"/>
  <c r="H831" i="1"/>
  <c r="H830" i="1" s="1"/>
  <c r="H829" i="1" s="1"/>
  <c r="H827" i="1"/>
  <c r="H826" i="1" s="1"/>
  <c r="H825" i="1" s="1"/>
  <c r="H531" i="1"/>
  <c r="H530" i="1" s="1"/>
  <c r="H529" i="1" s="1"/>
  <c r="H528" i="1" s="1"/>
  <c r="H527" i="1" s="1"/>
  <c r="H524" i="1"/>
  <c r="H523" i="1" s="1"/>
  <c r="H522" i="1" s="1"/>
  <c r="H521" i="1" s="1"/>
  <c r="H520" i="1" s="1"/>
  <c r="H492" i="1" s="1"/>
  <c r="H354" i="1"/>
  <c r="H353" i="1" s="1"/>
  <c r="H352" i="1" s="1"/>
  <c r="H347" i="1"/>
  <c r="H346" i="1" s="1"/>
  <c r="H295" i="1"/>
  <c r="H294" i="1" s="1"/>
  <c r="H293" i="1" s="1"/>
  <c r="H279" i="1" s="1"/>
  <c r="H278" i="1" s="1"/>
  <c r="H276" i="1"/>
  <c r="H275" i="1" s="1"/>
  <c r="H272" i="1"/>
  <c r="H271" i="1" s="1"/>
  <c r="H267" i="1"/>
  <c r="H266" i="1" s="1"/>
  <c r="H254" i="1"/>
  <c r="H253" i="1" s="1"/>
  <c r="H252" i="1" s="1"/>
  <c r="H251" i="1" s="1"/>
  <c r="H226" i="1"/>
  <c r="H225" i="1" s="1"/>
  <c r="H224" i="1" s="1"/>
  <c r="H198" i="1"/>
  <c r="H194" i="1"/>
  <c r="H193" i="1" s="1"/>
  <c r="H189" i="1"/>
  <c r="H188" i="1" s="1"/>
  <c r="H187" i="1" s="1"/>
  <c r="H186" i="1" s="1"/>
  <c r="H184" i="1"/>
  <c r="H183" i="1" s="1"/>
  <c r="H182" i="1" s="1"/>
  <c r="H181" i="1" s="1"/>
  <c r="H172" i="1"/>
  <c r="H171" i="1" s="1"/>
  <c r="H170" i="1" s="1"/>
  <c r="H169" i="1" s="1"/>
  <c r="H168" i="1" s="1"/>
  <c r="H163" i="1"/>
  <c r="H162" i="1" s="1"/>
  <c r="H161" i="1" s="1"/>
  <c r="H160" i="1" s="1"/>
  <c r="H151" i="1"/>
  <c r="H150" i="1" s="1"/>
  <c r="H142" i="1"/>
  <c r="H141" i="1" s="1"/>
  <c r="H140" i="1" s="1"/>
  <c r="H139" i="1" s="1"/>
  <c r="H138" i="1" s="1"/>
  <c r="H137" i="1" s="1"/>
  <c r="H132" i="1"/>
  <c r="H131" i="1" s="1"/>
  <c r="H130" i="1" s="1"/>
  <c r="H129" i="1" s="1"/>
  <c r="H128" i="1" s="1"/>
  <c r="H125" i="1"/>
  <c r="H124" i="1" s="1"/>
  <c r="H123" i="1" s="1"/>
  <c r="H120" i="1"/>
  <c r="H117" i="1"/>
  <c r="H116" i="1" s="1"/>
  <c r="H111" i="1"/>
  <c r="H110" i="1" s="1"/>
  <c r="H107" i="1"/>
  <c r="H106" i="1" s="1"/>
  <c r="H105" i="1" s="1"/>
  <c r="G2188" i="1"/>
  <c r="G2187" i="1" s="1"/>
  <c r="G2186" i="1" s="1"/>
  <c r="G2184" i="1"/>
  <c r="G2183" i="1" s="1"/>
  <c r="G2182" i="1" s="1"/>
  <c r="G2180" i="1"/>
  <c r="G2179" i="1" s="1"/>
  <c r="G2178" i="1" s="1"/>
  <c r="G2175" i="1"/>
  <c r="G2174" i="1" s="1"/>
  <c r="G2173" i="1" s="1"/>
  <c r="G2172" i="1" s="1"/>
  <c r="G2064" i="1"/>
  <c r="G2063" i="1" s="1"/>
  <c r="G2062" i="1" s="1"/>
  <c r="G2060" i="1"/>
  <c r="G2059" i="1" s="1"/>
  <c r="G2058" i="1" s="1"/>
  <c r="G2056" i="1"/>
  <c r="G2055" i="1" s="1"/>
  <c r="G2051" i="1"/>
  <c r="G2050" i="1" s="1"/>
  <c r="G2049" i="1" s="1"/>
  <c r="G2048" i="1" s="1"/>
  <c r="G1934" i="1"/>
  <c r="G1933" i="1" s="1"/>
  <c r="G1932" i="1" s="1"/>
  <c r="G1930" i="1"/>
  <c r="G1929" i="1" s="1"/>
  <c r="G1928" i="1" s="1"/>
  <c r="G1926" i="1"/>
  <c r="G1925" i="1" s="1"/>
  <c r="G1924" i="1" s="1"/>
  <c r="G1921" i="1"/>
  <c r="G1920" i="1" s="1"/>
  <c r="G1919" i="1" s="1"/>
  <c r="G1918" i="1" s="1"/>
  <c r="G1860" i="1"/>
  <c r="G1859" i="1" s="1"/>
  <c r="G1857" i="1"/>
  <c r="G1856" i="1" s="1"/>
  <c r="G1853" i="1"/>
  <c r="G1852" i="1" s="1"/>
  <c r="G1840" i="1"/>
  <c r="G1839" i="1" s="1"/>
  <c r="G1837" i="1"/>
  <c r="G1836" i="1" s="1"/>
  <c r="G1832" i="1"/>
  <c r="G1831" i="1" s="1"/>
  <c r="G1829" i="1"/>
  <c r="G1828" i="1" s="1"/>
  <c r="G1817" i="1"/>
  <c r="G1816" i="1" s="1"/>
  <c r="G1815" i="1" s="1"/>
  <c r="G1814" i="1" s="1"/>
  <c r="G1811" i="1"/>
  <c r="G1810" i="1" s="1"/>
  <c r="G1809" i="1" s="1"/>
  <c r="G1808" i="1" s="1"/>
  <c r="G1807" i="1" s="1"/>
  <c r="G1802" i="1"/>
  <c r="G1801" i="1" s="1"/>
  <c r="G1800" i="1" s="1"/>
  <c r="G1799" i="1" s="1"/>
  <c r="G1797" i="1"/>
  <c r="G1796" i="1" s="1"/>
  <c r="G1795" i="1" s="1"/>
  <c r="G1794" i="1" s="1"/>
  <c r="G1789" i="1"/>
  <c r="G1788" i="1" s="1"/>
  <c r="G1785" i="1"/>
  <c r="G1784" i="1" s="1"/>
  <c r="G1780" i="1"/>
  <c r="G1779" i="1" s="1"/>
  <c r="G1776" i="1"/>
  <c r="G1775" i="1" s="1"/>
  <c r="G1774" i="1" s="1"/>
  <c r="G1773" i="1" s="1"/>
  <c r="G1770" i="1"/>
  <c r="G1767" i="1"/>
  <c r="G1766" i="1" s="1"/>
  <c r="G1762" i="1"/>
  <c r="G1761" i="1" s="1"/>
  <c r="G1756" i="1"/>
  <c r="G1755" i="1" s="1"/>
  <c r="G1754" i="1" s="1"/>
  <c r="G1753" i="1" s="1"/>
  <c r="G1752" i="1" s="1"/>
  <c r="G1750" i="1"/>
  <c r="G1749" i="1" s="1"/>
  <c r="G1748" i="1" s="1"/>
  <c r="G1747" i="1" s="1"/>
  <c r="G1746" i="1" s="1"/>
  <c r="G1743" i="1"/>
  <c r="G1742" i="1" s="1"/>
  <c r="G1741" i="1" s="1"/>
  <c r="G1739" i="1"/>
  <c r="G1738" i="1" s="1"/>
  <c r="G1737" i="1" s="1"/>
  <c r="G1730" i="1"/>
  <c r="G1729" i="1" s="1"/>
  <c r="G1728" i="1" s="1"/>
  <c r="G1726" i="1"/>
  <c r="G1725" i="1" s="1"/>
  <c r="G1723" i="1"/>
  <c r="G1722" i="1" s="1"/>
  <c r="G1719" i="1"/>
  <c r="G1718" i="1" s="1"/>
  <c r="G1717" i="1" s="1"/>
  <c r="G1715" i="1"/>
  <c r="G1714" i="1" s="1"/>
  <c r="G1712" i="1"/>
  <c r="G1711" i="1" s="1"/>
  <c r="G1709" i="1"/>
  <c r="G1708" i="1" s="1"/>
  <c r="G1702" i="1"/>
  <c r="G1701" i="1" s="1"/>
  <c r="G1700" i="1" s="1"/>
  <c r="G1699" i="1" s="1"/>
  <c r="G1698" i="1" s="1"/>
  <c r="G1697" i="1" s="1"/>
  <c r="G1694" i="1"/>
  <c r="G1693" i="1" s="1"/>
  <c r="G1692" i="1" s="1"/>
  <c r="G1691" i="1" s="1"/>
  <c r="G1690" i="1" s="1"/>
  <c r="G1689" i="1" s="1"/>
  <c r="G1687" i="1"/>
  <c r="G1686" i="1" s="1"/>
  <c r="G1685" i="1" s="1"/>
  <c r="G1684" i="1" s="1"/>
  <c r="G1683" i="1" s="1"/>
  <c r="G1679" i="1"/>
  <c r="G1678" i="1" s="1"/>
  <c r="G1677" i="1" s="1"/>
  <c r="G1671" i="1"/>
  <c r="G1670" i="1" s="1"/>
  <c r="G1669" i="1" s="1"/>
  <c r="G1668" i="1" s="1"/>
  <c r="G1664" i="1"/>
  <c r="G1663" i="1" s="1"/>
  <c r="G1662" i="1" s="1"/>
  <c r="G1661" i="1" s="1"/>
  <c r="G1634" i="1"/>
  <c r="G1633" i="1" s="1"/>
  <c r="G1632" i="1" s="1"/>
  <c r="G1631" i="1" s="1"/>
  <c r="G1630" i="1" s="1"/>
  <c r="G1629" i="1" s="1"/>
  <c r="G1627" i="1"/>
  <c r="G1626" i="1" s="1"/>
  <c r="G1625" i="1" s="1"/>
  <c r="G1624" i="1" s="1"/>
  <c r="G1623" i="1" s="1"/>
  <c r="G1621" i="1"/>
  <c r="G1620" i="1" s="1"/>
  <c r="G1619" i="1" s="1"/>
  <c r="G1618" i="1" s="1"/>
  <c r="G1617" i="1" s="1"/>
  <c r="G1614" i="1"/>
  <c r="G1613" i="1" s="1"/>
  <c r="G1611" i="1"/>
  <c r="G1610" i="1" s="1"/>
  <c r="G1605" i="1"/>
  <c r="G1604" i="1" s="1"/>
  <c r="G1603" i="1" s="1"/>
  <c r="G1597" i="1"/>
  <c r="G1596" i="1" s="1"/>
  <c r="G1595" i="1" s="1"/>
  <c r="G1593" i="1"/>
  <c r="G1591" i="1"/>
  <c r="G1587" i="1"/>
  <c r="G1586" i="1" s="1"/>
  <c r="G1585" i="1" s="1"/>
  <c r="G1583" i="1"/>
  <c r="G1582" i="1"/>
  <c r="G1581" i="1" s="1"/>
  <c r="G1579" i="1"/>
  <c r="G1578" i="1" s="1"/>
  <c r="G1577" i="1"/>
  <c r="G1576" i="1" s="1"/>
  <c r="G1574" i="1"/>
  <c r="G1573" i="1" s="1"/>
  <c r="G1566" i="1"/>
  <c r="G1565" i="1" s="1"/>
  <c r="G1564" i="1" s="1"/>
  <c r="G1562" i="1"/>
  <c r="G1561" i="1" s="1"/>
  <c r="G1560" i="1" s="1"/>
  <c r="G1557" i="1"/>
  <c r="G1556" i="1" s="1"/>
  <c r="G1555" i="1" s="1"/>
  <c r="G1532" i="1"/>
  <c r="G1531" i="1" s="1"/>
  <c r="G1530" i="1" s="1"/>
  <c r="G1529" i="1" s="1"/>
  <c r="G1527" i="1"/>
  <c r="G1526" i="1" s="1"/>
  <c r="G1525" i="1" s="1"/>
  <c r="G1523" i="1"/>
  <c r="G1522" i="1" s="1"/>
  <c r="G1521" i="1" s="1"/>
  <c r="G1519" i="1"/>
  <c r="G1518" i="1"/>
  <c r="G1517" i="1" s="1"/>
  <c r="G1515" i="1"/>
  <c r="G1514" i="1" s="1"/>
  <c r="G1513" i="1" s="1"/>
  <c r="G1511" i="1"/>
  <c r="G1510" i="1"/>
  <c r="G1509" i="1" s="1"/>
  <c r="G1507" i="1"/>
  <c r="G1506" i="1" s="1"/>
  <c r="G1505" i="1" s="1"/>
  <c r="G1503" i="1"/>
  <c r="G1502" i="1" s="1"/>
  <c r="G1501" i="1" s="1"/>
  <c r="G1500" i="1" s="1"/>
  <c r="G1466" i="1"/>
  <c r="G1463" i="1"/>
  <c r="G1462" i="1" s="1"/>
  <c r="G1454" i="1"/>
  <c r="G1453" i="1" s="1"/>
  <c r="G1452" i="1" s="1"/>
  <c r="G1451" i="1" s="1"/>
  <c r="G1449" i="1"/>
  <c r="G1448" i="1" s="1"/>
  <c r="G1447" i="1" s="1"/>
  <c r="G1446" i="1" s="1"/>
  <c r="G1401" i="1"/>
  <c r="G1400" i="1" s="1"/>
  <c r="G1399" i="1" s="1"/>
  <c r="G1394" i="1"/>
  <c r="G1392" i="1"/>
  <c r="G1391" i="1" s="1"/>
  <c r="G1386" i="1"/>
  <c r="G1384" i="1"/>
  <c r="G1345" i="1"/>
  <c r="G1344" i="1" s="1"/>
  <c r="G1343" i="1" s="1"/>
  <c r="G1337" i="1"/>
  <c r="G1336" i="1" s="1"/>
  <c r="G1335" i="1" s="1"/>
  <c r="G1333" i="1"/>
  <c r="G1332" i="1" s="1"/>
  <c r="G1331" i="1" s="1"/>
  <c r="G1324" i="1"/>
  <c r="G1323" i="1" s="1"/>
  <c r="G1322" i="1" s="1"/>
  <c r="G1321" i="1" s="1"/>
  <c r="G1314" i="1"/>
  <c r="G1313" i="1" s="1"/>
  <c r="G1312" i="1" s="1"/>
  <c r="G1310" i="1"/>
  <c r="G1308" i="1"/>
  <c r="G1304" i="1"/>
  <c r="G1303" i="1" s="1"/>
  <c r="G1301" i="1"/>
  <c r="G1300" i="1" s="1"/>
  <c r="G1297" i="1"/>
  <c r="G1295" i="1"/>
  <c r="G1290" i="1"/>
  <c r="G1288" i="1"/>
  <c r="G1268" i="1"/>
  <c r="G1267" i="1" s="1"/>
  <c r="G1265" i="1"/>
  <c r="G1264" i="1" s="1"/>
  <c r="G1263" i="1" s="1"/>
  <c r="G1261" i="1"/>
  <c r="G1260" i="1" s="1"/>
  <c r="G1259" i="1" s="1"/>
  <c r="G1256" i="1"/>
  <c r="G1255" i="1" s="1"/>
  <c r="G1254" i="1" s="1"/>
  <c r="G1213" i="1"/>
  <c r="G1212" i="1" s="1"/>
  <c r="G1211" i="1" s="1"/>
  <c r="G1210" i="1" s="1"/>
  <c r="G1200" i="1"/>
  <c r="G1199" i="1" s="1"/>
  <c r="G1198" i="1" s="1"/>
  <c r="G1196" i="1"/>
  <c r="G1195" i="1" s="1"/>
  <c r="G1194" i="1" s="1"/>
  <c r="G1189" i="1"/>
  <c r="G1188" i="1" s="1"/>
  <c r="G1187" i="1" s="1"/>
  <c r="G1185" i="1"/>
  <c r="G1184" i="1" s="1"/>
  <c r="G1183" i="1" s="1"/>
  <c r="G1178" i="1"/>
  <c r="G1177" i="1" s="1"/>
  <c r="G1176" i="1" s="1"/>
  <c r="G1174" i="1"/>
  <c r="G1173" i="1" s="1"/>
  <c r="G1172" i="1" s="1"/>
  <c r="G1089" i="1"/>
  <c r="G1088" i="1" s="1"/>
  <c r="G1087" i="1" s="1"/>
  <c r="G1086" i="1" s="1"/>
  <c r="G1085" i="1" s="1"/>
  <c r="G1084" i="1" s="1"/>
  <c r="G1083" i="1" s="1"/>
  <c r="G1076" i="1"/>
  <c r="G1074" i="1"/>
  <c r="G1073" i="1" s="1"/>
  <c r="G1072" i="1" s="1"/>
  <c r="G1071" i="1" s="1"/>
  <c r="G1062" i="1" s="1"/>
  <c r="G1058" i="1"/>
  <c r="G1049" i="1"/>
  <c r="G1048" i="1" s="1"/>
  <c r="G1046" i="1"/>
  <c r="G1045" i="1" s="1"/>
  <c r="G1041" i="1"/>
  <c r="G1040" i="1" s="1"/>
  <c r="G1039" i="1" s="1"/>
  <c r="G1038" i="1" s="1"/>
  <c r="G1036" i="1"/>
  <c r="G1035" i="1" s="1"/>
  <c r="G1033" i="1"/>
  <c r="G1032" i="1" s="1"/>
  <c r="G1014" i="1"/>
  <c r="G1013" i="1" s="1"/>
  <c r="G1011" i="1"/>
  <c r="G1010" i="1" s="1"/>
  <c r="G1007" i="1"/>
  <c r="G1006" i="1"/>
  <c r="G1004" i="1"/>
  <c r="G1003" i="1" s="1"/>
  <c r="G1000" i="1"/>
  <c r="G999" i="1" s="1"/>
  <c r="G997" i="1"/>
  <c r="G996" i="1" s="1"/>
  <c r="G994" i="1"/>
  <c r="G993" i="1" s="1"/>
  <c r="G991" i="1"/>
  <c r="G988" i="1"/>
  <c r="G987" i="1" s="1"/>
  <c r="G984" i="1"/>
  <c r="G983" i="1" s="1"/>
  <c r="G981" i="1"/>
  <c r="G980" i="1" s="1"/>
  <c r="G976" i="1"/>
  <c r="G975" i="1" s="1"/>
  <c r="G973" i="1"/>
  <c r="G972" i="1" s="1"/>
  <c r="G969" i="1"/>
  <c r="G968" i="1" s="1"/>
  <c r="G966" i="1"/>
  <c r="G965" i="1" s="1"/>
  <c r="G962" i="1"/>
  <c r="G961" i="1" s="1"/>
  <c r="G959" i="1"/>
  <c r="G958" i="1" s="1"/>
  <c r="G951" i="1"/>
  <c r="G950" i="1" s="1"/>
  <c r="G948" i="1"/>
  <c r="G947" i="1" s="1"/>
  <c r="G939" i="1"/>
  <c r="G938" i="1" s="1"/>
  <c r="G936" i="1"/>
  <c r="G935" i="1" s="1"/>
  <c r="G904" i="1"/>
  <c r="G903" i="1" s="1"/>
  <c r="G902" i="1" s="1"/>
  <c r="G901" i="1" s="1"/>
  <c r="G895" i="1"/>
  <c r="G894" i="1" s="1"/>
  <c r="G893" i="1" s="1"/>
  <c r="G892" i="1" s="1"/>
  <c r="G891" i="1" s="1"/>
  <c r="G871" i="1" s="1"/>
  <c r="G870" i="1" s="1"/>
  <c r="G868" i="1"/>
  <c r="G867" i="1" s="1"/>
  <c r="G866" i="1" s="1"/>
  <c r="G865" i="1" s="1"/>
  <c r="G859" i="1"/>
  <c r="G858" i="1" s="1"/>
  <c r="G857" i="1" s="1"/>
  <c r="G851" i="1"/>
  <c r="G850" i="1" s="1"/>
  <c r="G848" i="1"/>
  <c r="G847" i="1" s="1"/>
  <c r="G843" i="1"/>
  <c r="G842" i="1" s="1"/>
  <c r="G839" i="1"/>
  <c r="G838" i="1" s="1"/>
  <c r="G837" i="1" s="1"/>
  <c r="G835" i="1"/>
  <c r="G834" i="1" s="1"/>
  <c r="G833" i="1" s="1"/>
  <c r="G831" i="1"/>
  <c r="G830" i="1" s="1"/>
  <c r="G829" i="1" s="1"/>
  <c r="G827" i="1"/>
  <c r="G826" i="1" s="1"/>
  <c r="G825" i="1" s="1"/>
  <c r="G531" i="1"/>
  <c r="G530" i="1" s="1"/>
  <c r="G529" i="1" s="1"/>
  <c r="G528" i="1" s="1"/>
  <c r="G527" i="1" s="1"/>
  <c r="G492" i="1" s="1"/>
  <c r="G524" i="1"/>
  <c r="G523" i="1" s="1"/>
  <c r="G522" i="1" s="1"/>
  <c r="G521" i="1" s="1"/>
  <c r="G520" i="1" s="1"/>
  <c r="G354" i="1"/>
  <c r="G353" i="1" s="1"/>
  <c r="G352" i="1" s="1"/>
  <c r="G347" i="1"/>
  <c r="G346" i="1" s="1"/>
  <c r="G295" i="1"/>
  <c r="G294" i="1" s="1"/>
  <c r="G293" i="1" s="1"/>
  <c r="G279" i="1" s="1"/>
  <c r="G278" i="1" s="1"/>
  <c r="G276" i="1"/>
  <c r="G275" i="1" s="1"/>
  <c r="G272" i="1"/>
  <c r="G271" i="1" s="1"/>
  <c r="G267" i="1"/>
  <c r="G266" i="1" s="1"/>
  <c r="G254" i="1"/>
  <c r="G253" i="1" s="1"/>
  <c r="G252" i="1" s="1"/>
  <c r="G251" i="1" s="1"/>
  <c r="G226" i="1"/>
  <c r="G225" i="1" s="1"/>
  <c r="G224" i="1" s="1"/>
  <c r="G198" i="1"/>
  <c r="G194" i="1"/>
  <c r="G193" i="1" s="1"/>
  <c r="G189" i="1"/>
  <c r="G188" i="1" s="1"/>
  <c r="G187" i="1" s="1"/>
  <c r="G186" i="1" s="1"/>
  <c r="G184" i="1"/>
  <c r="G183" i="1" s="1"/>
  <c r="G182" i="1" s="1"/>
  <c r="G181" i="1" s="1"/>
  <c r="G172" i="1"/>
  <c r="G171" i="1" s="1"/>
  <c r="G170" i="1" s="1"/>
  <c r="G169" i="1" s="1"/>
  <c r="G168" i="1" s="1"/>
  <c r="G163" i="1"/>
  <c r="G162" i="1" s="1"/>
  <c r="G161" i="1" s="1"/>
  <c r="G160" i="1" s="1"/>
  <c r="G151" i="1"/>
  <c r="G150" i="1" s="1"/>
  <c r="G142" i="1"/>
  <c r="G141" i="1" s="1"/>
  <c r="G140" i="1" s="1"/>
  <c r="G139" i="1" s="1"/>
  <c r="G132" i="1"/>
  <c r="G131" i="1" s="1"/>
  <c r="G130" i="1" s="1"/>
  <c r="G129" i="1" s="1"/>
  <c r="G128" i="1" s="1"/>
  <c r="G125" i="1"/>
  <c r="G124" i="1" s="1"/>
  <c r="G123" i="1" s="1"/>
  <c r="G120" i="1"/>
  <c r="G117" i="1"/>
  <c r="G116" i="1" s="1"/>
  <c r="G111" i="1"/>
  <c r="G110" i="1" s="1"/>
  <c r="G107" i="1"/>
  <c r="G106" i="1" s="1"/>
  <c r="G105" i="1" s="1"/>
  <c r="H1500" i="1" l="1"/>
  <c r="H1499" i="1" s="1"/>
  <c r="H1498" i="1" s="1"/>
  <c r="H1497" i="1" s="1"/>
  <c r="H1171" i="1"/>
  <c r="H1170" i="1" s="1"/>
  <c r="H1169" i="1" s="1"/>
  <c r="H1258" i="1"/>
  <c r="H1253" i="1" s="1"/>
  <c r="G1258" i="1"/>
  <c r="G1253" i="1" s="1"/>
  <c r="G1171" i="1"/>
  <c r="G1170" i="1" s="1"/>
  <c r="G1169" i="1" s="1"/>
  <c r="G824" i="1"/>
  <c r="H824" i="1"/>
  <c r="G345" i="1"/>
  <c r="G344" i="1" s="1"/>
  <c r="H345" i="1"/>
  <c r="H344" i="1" s="1"/>
  <c r="H1193" i="1"/>
  <c r="H1192" i="1" s="1"/>
  <c r="H1191" i="1" s="1"/>
  <c r="G1182" i="1"/>
  <c r="G1181" i="1"/>
  <c r="G1180" i="1" s="1"/>
  <c r="G1193" i="1"/>
  <c r="G1192" i="1" s="1"/>
  <c r="G1191" i="1" s="1"/>
  <c r="H1181" i="1"/>
  <c r="H1180" i="1" s="1"/>
  <c r="H1182" i="1"/>
  <c r="G900" i="1"/>
  <c r="G1320" i="1"/>
  <c r="H1320" i="1"/>
  <c r="G1660" i="1"/>
  <c r="G1659" i="1" s="1"/>
  <c r="H1660" i="1"/>
  <c r="H1659" i="1" s="1"/>
  <c r="G1307" i="1"/>
  <c r="G1306" i="1" s="1"/>
  <c r="H1287" i="1"/>
  <c r="H1286" i="1" s="1"/>
  <c r="H1285" i="1" s="1"/>
  <c r="H1307" i="1"/>
  <c r="H1306" i="1" s="1"/>
  <c r="G1287" i="1"/>
  <c r="G1286" i="1" s="1"/>
  <c r="G1285" i="1" s="1"/>
  <c r="G1294" i="1"/>
  <c r="G1293" i="1" s="1"/>
  <c r="H1294" i="1"/>
  <c r="H1293" i="1" s="1"/>
  <c r="G1499" i="1"/>
  <c r="G1498" i="1" s="1"/>
  <c r="G1497" i="1" s="1"/>
  <c r="H898" i="1"/>
  <c r="H897" i="1" s="1"/>
  <c r="H149" i="1"/>
  <c r="H148" i="1" s="1"/>
  <c r="H147" i="1" s="1"/>
  <c r="H146" i="1" s="1"/>
  <c r="G149" i="1"/>
  <c r="G148" i="1" s="1"/>
  <c r="G147" i="1" s="1"/>
  <c r="G146" i="1" s="1"/>
  <c r="G1813" i="1"/>
  <c r="G1806" i="1" s="1"/>
  <c r="G1805" i="1" s="1"/>
  <c r="H1813" i="1"/>
  <c r="H1806" i="1" s="1"/>
  <c r="H1805" i="1" s="1"/>
  <c r="G192" i="1"/>
  <c r="H192" i="1"/>
  <c r="H2054" i="1"/>
  <c r="H2053" i="1" s="1"/>
  <c r="H2047" i="1" s="1"/>
  <c r="H2046" i="1" s="1"/>
  <c r="H2045" i="1" s="1"/>
  <c r="H2044" i="1" s="1"/>
  <c r="G2054" i="1"/>
  <c r="G2053" i="1" s="1"/>
  <c r="G2047" i="1" s="1"/>
  <c r="G2046" i="1" s="1"/>
  <c r="G2045" i="1" s="1"/>
  <c r="G2044" i="1" s="1"/>
  <c r="H1330" i="1"/>
  <c r="H1473" i="1"/>
  <c r="H1472" i="1" s="1"/>
  <c r="H1471" i="1" s="1"/>
  <c r="G1330" i="1"/>
  <c r="H864" i="1"/>
  <c r="H863" i="1" s="1"/>
  <c r="H862" i="1" s="1"/>
  <c r="H861" i="1" s="1"/>
  <c r="G864" i="1"/>
  <c r="G863" i="1" s="1"/>
  <c r="G862" i="1" s="1"/>
  <c r="G861" i="1" s="1"/>
  <c r="G789" i="1"/>
  <c r="G788" i="1" s="1"/>
  <c r="G787" i="1" s="1"/>
  <c r="G786" i="1" s="1"/>
  <c r="H789" i="1"/>
  <c r="H788" i="1" s="1"/>
  <c r="H787" i="1" s="1"/>
  <c r="H786" i="1" s="1"/>
  <c r="G1044" i="1"/>
  <c r="G1043" i="1" s="1"/>
  <c r="G1793" i="1"/>
  <c r="G1792" i="1" s="1"/>
  <c r="H1002" i="1"/>
  <c r="G1390" i="1"/>
  <c r="G1389" i="1" s="1"/>
  <c r="G934" i="1"/>
  <c r="G933" i="1" s="1"/>
  <c r="G932" i="1" s="1"/>
  <c r="G931" i="1" s="1"/>
  <c r="G930" i="1" s="1"/>
  <c r="G929" i="1" s="1"/>
  <c r="H934" i="1"/>
  <c r="H933" i="1" s="1"/>
  <c r="H932" i="1" s="1"/>
  <c r="H931" i="1" s="1"/>
  <c r="H930" i="1" s="1"/>
  <c r="H929" i="1" s="1"/>
  <c r="H1383" i="1"/>
  <c r="H1382" i="1" s="1"/>
  <c r="H1682" i="1"/>
  <c r="H1681" i="1" s="1"/>
  <c r="G995" i="1"/>
  <c r="G1682" i="1"/>
  <c r="G1681" i="1" s="1"/>
  <c r="H1044" i="1"/>
  <c r="H1043" i="1" s="1"/>
  <c r="H1707" i="1"/>
  <c r="G841" i="1"/>
  <c r="G946" i="1"/>
  <c r="G945" i="1" s="1"/>
  <c r="G944" i="1" s="1"/>
  <c r="G943" i="1" s="1"/>
  <c r="G979" i="1"/>
  <c r="H1827" i="1"/>
  <c r="H1826" i="1" s="1"/>
  <c r="G1465" i="1"/>
  <c r="G1461" i="1" s="1"/>
  <c r="G1460" i="1" s="1"/>
  <c r="G1459" i="1" s="1"/>
  <c r="G1778" i="1"/>
  <c r="H841" i="1"/>
  <c r="G1721" i="1"/>
  <c r="G1745" i="1"/>
  <c r="H265" i="1"/>
  <c r="H263" i="1" s="1"/>
  <c r="G109" i="1"/>
  <c r="G104" i="1" s="1"/>
  <c r="G103" i="1" s="1"/>
  <c r="G102" i="1" s="1"/>
  <c r="G101" i="1" s="1"/>
  <c r="G543" i="1"/>
  <c r="G542" i="1" s="1"/>
  <c r="G534" i="1" s="1"/>
  <c r="G533" i="1" s="1"/>
  <c r="G265" i="1"/>
  <c r="G263" i="1" s="1"/>
  <c r="G964" i="1"/>
  <c r="G1002" i="1"/>
  <c r="G971" i="1"/>
  <c r="G1031" i="1"/>
  <c r="G1030" i="1" s="1"/>
  <c r="G1383" i="1"/>
  <c r="G1382" i="1" s="1"/>
  <c r="H350" i="1"/>
  <c r="H349" i="1" s="1"/>
  <c r="H351" i="1"/>
  <c r="G1009" i="1"/>
  <c r="G1299" i="1"/>
  <c r="H1009" i="1"/>
  <c r="G957" i="1"/>
  <c r="G1590" i="1"/>
  <c r="G1589" i="1" s="1"/>
  <c r="H109" i="1"/>
  <c r="H104" i="1" s="1"/>
  <c r="H103" i="1" s="1"/>
  <c r="H102" i="1" s="1"/>
  <c r="H101" i="1" s="1"/>
  <c r="H1031" i="1"/>
  <c r="H1030" i="1" s="1"/>
  <c r="H1299" i="1"/>
  <c r="G1667" i="1"/>
  <c r="G1923" i="1"/>
  <c r="G1917" i="1" s="1"/>
  <c r="G1916" i="1" s="1"/>
  <c r="H971" i="1"/>
  <c r="H979" i="1"/>
  <c r="H990" i="1"/>
  <c r="H986" i="1" s="1"/>
  <c r="H1390" i="1"/>
  <c r="H1389" i="1" s="1"/>
  <c r="H1572" i="1"/>
  <c r="H1559" i="1" s="1"/>
  <c r="H1554" i="1" s="1"/>
  <c r="G1609" i="1"/>
  <c r="G1608" i="1" s="1"/>
  <c r="G1607" i="1" s="1"/>
  <c r="G1835" i="1"/>
  <c r="G1834" i="1" s="1"/>
  <c r="G1848" i="1"/>
  <c r="G1847" i="1" s="1"/>
  <c r="G1846" i="1" s="1"/>
  <c r="G1845" i="1" s="1"/>
  <c r="G1844" i="1" s="1"/>
  <c r="G1843" i="1" s="1"/>
  <c r="G1842" i="1" s="1"/>
  <c r="H995" i="1"/>
  <c r="H1465" i="1"/>
  <c r="H1461" i="1" s="1"/>
  <c r="H1460" i="1" s="1"/>
  <c r="H1459" i="1" s="1"/>
  <c r="H1590" i="1"/>
  <c r="H1589" i="1" s="1"/>
  <c r="H1667" i="1"/>
  <c r="H1848" i="1"/>
  <c r="H1847" i="1" s="1"/>
  <c r="H1846" i="1" s="1"/>
  <c r="H1845" i="1" s="1"/>
  <c r="H1844" i="1" s="1"/>
  <c r="H1843" i="1" s="1"/>
  <c r="H1842" i="1" s="1"/>
  <c r="G1707" i="1"/>
  <c r="G1706" i="1" s="1"/>
  <c r="G1736" i="1"/>
  <c r="G1735" i="1" s="1"/>
  <c r="G1734" i="1" s="1"/>
  <c r="G1827" i="1"/>
  <c r="G1826" i="1" s="1"/>
  <c r="H964" i="1"/>
  <c r="H1609" i="1"/>
  <c r="H1608" i="1" s="1"/>
  <c r="H1607" i="1" s="1"/>
  <c r="H1745" i="1"/>
  <c r="H1835" i="1"/>
  <c r="H1834" i="1" s="1"/>
  <c r="H1923" i="1"/>
  <c r="H1917" i="1" s="1"/>
  <c r="H1916" i="1" s="1"/>
  <c r="H158" i="1"/>
  <c r="H159" i="1"/>
  <c r="H543" i="1"/>
  <c r="H542" i="1" s="1"/>
  <c r="H534" i="1" s="1"/>
  <c r="H533" i="1" s="1"/>
  <c r="H957" i="1"/>
  <c r="H136" i="1"/>
  <c r="H946" i="1"/>
  <c r="H945" i="1" s="1"/>
  <c r="H944" i="1" s="1"/>
  <c r="H1445" i="1"/>
  <c r="H1444" i="1" s="1"/>
  <c r="H1616" i="1"/>
  <c r="H1057" i="1"/>
  <c r="H2177" i="1"/>
  <c r="H2171" i="1" s="1"/>
  <c r="H2170" i="1" s="1"/>
  <c r="H2169" i="1" s="1"/>
  <c r="H2168" i="1" s="1"/>
  <c r="H2125" i="1" s="1"/>
  <c r="H1721" i="1"/>
  <c r="H1778" i="1"/>
  <c r="H1736" i="1"/>
  <c r="H1735" i="1" s="1"/>
  <c r="H1734" i="1" s="1"/>
  <c r="H1760" i="1"/>
  <c r="H1793" i="1"/>
  <c r="H1792" i="1" s="1"/>
  <c r="G158" i="1"/>
  <c r="G159" i="1"/>
  <c r="G350" i="1"/>
  <c r="G349" i="1" s="1"/>
  <c r="G351" i="1"/>
  <c r="G138" i="1"/>
  <c r="G137" i="1" s="1"/>
  <c r="G136" i="1"/>
  <c r="G1057" i="1"/>
  <c r="G1572" i="1"/>
  <c r="G1760" i="1"/>
  <c r="G1445" i="1"/>
  <c r="G1444" i="1" s="1"/>
  <c r="G1616" i="1"/>
  <c r="G990" i="1"/>
  <c r="G986" i="1" s="1"/>
  <c r="G2177" i="1"/>
  <c r="G2171" i="1" s="1"/>
  <c r="G2170" i="1" s="1"/>
  <c r="G2169" i="1" s="1"/>
  <c r="G2168" i="1" s="1"/>
  <c r="G2125" i="1" s="1"/>
  <c r="H1329" i="1" l="1"/>
  <c r="G180" i="1"/>
  <c r="G191" i="1"/>
  <c r="H1706" i="1"/>
  <c r="H1705" i="1" s="1"/>
  <c r="H1704" i="1" s="1"/>
  <c r="H1696" i="1" s="1"/>
  <c r="G1329" i="1"/>
  <c r="H180" i="1"/>
  <c r="H191" i="1"/>
  <c r="G1559" i="1"/>
  <c r="G899" i="1"/>
  <c r="G898" i="1" s="1"/>
  <c r="G897" i="1" s="1"/>
  <c r="G798" i="1"/>
  <c r="G797" i="1" s="1"/>
  <c r="G796" i="1" s="1"/>
  <c r="G795" i="1" s="1"/>
  <c r="H798" i="1"/>
  <c r="H797" i="1" s="1"/>
  <c r="H796" i="1" s="1"/>
  <c r="H795" i="1" s="1"/>
  <c r="H1252" i="1"/>
  <c r="H1251" i="1" s="1"/>
  <c r="H1250" i="1" s="1"/>
  <c r="G1252" i="1"/>
  <c r="G1251" i="1" s="1"/>
  <c r="G1250" i="1" s="1"/>
  <c r="G1705" i="1"/>
  <c r="G1704" i="1" s="1"/>
  <c r="G1696" i="1" s="1"/>
  <c r="G167" i="1"/>
  <c r="G145" i="1" s="1"/>
  <c r="H167" i="1"/>
  <c r="H145" i="1" s="1"/>
  <c r="G262" i="1"/>
  <c r="G261" i="1" s="1"/>
  <c r="H262" i="1"/>
  <c r="H261" i="1" s="1"/>
  <c r="H1915" i="1"/>
  <c r="H1914" i="1" s="1"/>
  <c r="H1864" i="1" s="1"/>
  <c r="G1915" i="1"/>
  <c r="G1914" i="1" s="1"/>
  <c r="G1864" i="1" s="1"/>
  <c r="G1473" i="1"/>
  <c r="G1472" i="1" s="1"/>
  <c r="G1471" i="1" s="1"/>
  <c r="H1227" i="1"/>
  <c r="H1226" i="1" s="1"/>
  <c r="H1225" i="1" s="1"/>
  <c r="G1227" i="1"/>
  <c r="G1226" i="1" s="1"/>
  <c r="G1225" i="1" s="1"/>
  <c r="H1666" i="1"/>
  <c r="H1658" i="1" s="1"/>
  <c r="H1657" i="1" s="1"/>
  <c r="G1666" i="1"/>
  <c r="G1658" i="1" s="1"/>
  <c r="G1657" i="1" s="1"/>
  <c r="H1053" i="1"/>
  <c r="H1052" i="1" s="1"/>
  <c r="H1051" i="1" s="1"/>
  <c r="G1053" i="1"/>
  <c r="G1052" i="1" s="1"/>
  <c r="G1051" i="1" s="1"/>
  <c r="G978" i="1"/>
  <c r="H956" i="1"/>
  <c r="H978" i="1"/>
  <c r="G956" i="1"/>
  <c r="G942" i="1"/>
  <c r="H264" i="1"/>
  <c r="G1825" i="1"/>
  <c r="G1824" i="1" s="1"/>
  <c r="G1823" i="1" s="1"/>
  <c r="H1388" i="1"/>
  <c r="G1428" i="1"/>
  <c r="H1292" i="1"/>
  <c r="H1284" i="1" s="1"/>
  <c r="H1283" i="1" s="1"/>
  <c r="H1282" i="1" s="1"/>
  <c r="G264" i="1"/>
  <c r="H1825" i="1"/>
  <c r="H1824" i="1" s="1"/>
  <c r="H1823" i="1" s="1"/>
  <c r="H1804" i="1" s="1"/>
  <c r="G1292" i="1"/>
  <c r="G1284" i="1" s="1"/>
  <c r="G1283" i="1" s="1"/>
  <c r="G1282" i="1" s="1"/>
  <c r="H1458" i="1"/>
  <c r="H1457" i="1"/>
  <c r="H1456" i="1" s="1"/>
  <c r="H1428" i="1"/>
  <c r="G1388" i="1"/>
  <c r="G1168" i="1"/>
  <c r="H1168" i="1"/>
  <c r="G444" i="1"/>
  <c r="H1759" i="1"/>
  <c r="H1758" i="1"/>
  <c r="H1733" i="1" s="1"/>
  <c r="H444" i="1"/>
  <c r="H943" i="1"/>
  <c r="H942" i="1"/>
  <c r="G1759" i="1"/>
  <c r="G1758" i="1"/>
  <c r="G1733" i="1" s="1"/>
  <c r="G1458" i="1"/>
  <c r="G1457" i="1"/>
  <c r="G1456" i="1" s="1"/>
  <c r="G1554" i="1" l="1"/>
  <c r="G1553" i="1" s="1"/>
  <c r="G1552" i="1" s="1"/>
  <c r="G1551" i="1" s="1"/>
  <c r="H135" i="1"/>
  <c r="G135" i="1"/>
  <c r="H1553" i="1"/>
  <c r="H1552" i="1" s="1"/>
  <c r="H1551" i="1" s="1"/>
  <c r="G1328" i="1"/>
  <c r="H1328" i="1"/>
  <c r="H785" i="1"/>
  <c r="G785" i="1"/>
  <c r="G1804" i="1"/>
  <c r="G1249" i="1"/>
  <c r="H1249" i="1"/>
  <c r="H1732" i="1"/>
  <c r="G1732" i="1"/>
  <c r="H955" i="1"/>
  <c r="H954" i="1" s="1"/>
  <c r="H953" i="1" s="1"/>
  <c r="G955" i="1"/>
  <c r="G954" i="1" s="1"/>
  <c r="G953" i="1" s="1"/>
  <c r="G1496" i="1" l="1"/>
  <c r="G1470" i="1" s="1"/>
  <c r="H1496" i="1"/>
  <c r="H1470" i="1" s="1"/>
  <c r="H1327" i="1"/>
  <c r="H1326" i="1" s="1"/>
  <c r="H1224" i="1" s="1"/>
  <c r="G1327" i="1"/>
  <c r="G1326" i="1" s="1"/>
  <c r="G1224" i="1" s="1"/>
  <c r="H941" i="1"/>
  <c r="H134" i="1" s="1"/>
  <c r="G941" i="1"/>
  <c r="G134" i="1" s="1"/>
  <c r="H2066" i="1" l="1"/>
  <c r="H2004" i="1" s="1"/>
  <c r="H2241" i="1" s="1"/>
  <c r="G2066" i="1"/>
  <c r="G2004" i="1" s="1"/>
  <c r="G2241" i="1" s="1"/>
</calcChain>
</file>

<file path=xl/sharedStrings.xml><?xml version="1.0" encoding="utf-8"?>
<sst xmlns="http://schemas.openxmlformats.org/spreadsheetml/2006/main" count="9746" uniqueCount="956">
  <si>
    <t>630</t>
  </si>
  <si>
    <t>Центральный аппарат</t>
  </si>
  <si>
    <t>Резервные средства</t>
  </si>
  <si>
    <t>Осуществление переданных полномочий по временному хранению, комплектованию, учету и использованию архивных документов, относящихся к собственности Московской области и временно хранящихся в муниципальных архивах</t>
  </si>
  <si>
    <t>Организация предоставления гражданам субсидий на оплату жилого помещения и коммунальных услуг</t>
  </si>
  <si>
    <t>Обеспечение предоставления гражданам субсидий на оплату жилого помещения и коммунальных услуг</t>
  </si>
  <si>
    <t>Подпрограмма  "Дошкольное образование"</t>
  </si>
  <si>
    <t>Подпрограмма  "Общее образование"</t>
  </si>
  <si>
    <t>Расходы на выплаты персоналу государственных (муниципальных) органов</t>
  </si>
  <si>
    <t xml:space="preserve">Наименования </t>
  </si>
  <si>
    <t>ЦСР</t>
  </si>
  <si>
    <t>ВР</t>
  </si>
  <si>
    <t>810</t>
  </si>
  <si>
    <t>Иные бюджетные ассигнования</t>
  </si>
  <si>
    <t>800</t>
  </si>
  <si>
    <t>200</t>
  </si>
  <si>
    <t>240</t>
  </si>
  <si>
    <t>Иные закупки товаров, работ и услуг для обеспечения государственных (муниципальных) нужд</t>
  </si>
  <si>
    <t>Предоставление субсидий бюджетным, автономным учреждениям и иным некоммерческим организациям</t>
  </si>
  <si>
    <t xml:space="preserve">Субсидии автономным учреждениям </t>
  </si>
  <si>
    <t>600</t>
  </si>
  <si>
    <t>620</t>
  </si>
  <si>
    <t>Закупка товаров, работ и услуг для государственных (муниципальных) нужд</t>
  </si>
  <si>
    <t>Социальное обеспечение и иные выплаты населению</t>
  </si>
  <si>
    <t>300</t>
  </si>
  <si>
    <t xml:space="preserve">Субсидии бюджетным учреждениям </t>
  </si>
  <si>
    <t>610</t>
  </si>
  <si>
    <t>Субсидии некоммерческим организациям (за исключением государственных (муниципальных) учреждений)</t>
  </si>
  <si>
    <t>Стипендии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</si>
  <si>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</si>
  <si>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100</t>
  </si>
  <si>
    <t>110</t>
  </si>
  <si>
    <t>Расходы на выплаты персоналу казенных учреждений</t>
  </si>
  <si>
    <t>850</t>
  </si>
  <si>
    <t>Уплата налогов, сборов и иных платежей</t>
  </si>
  <si>
    <t xml:space="preserve">Бюджетные инвестиции </t>
  </si>
  <si>
    <t>400</t>
  </si>
  <si>
    <t>340</t>
  </si>
  <si>
    <t xml:space="preserve">Мероприятия в сфере культуры </t>
  </si>
  <si>
    <t>Глава муниципального образования</t>
  </si>
  <si>
    <t xml:space="preserve">Председатель Контрольно-счетной палаты </t>
  </si>
  <si>
    <t>Мероприятия по мобилизационной подготовке</t>
  </si>
  <si>
    <t xml:space="preserve">Мероприятия в рамках реализации наказов избирателей </t>
  </si>
  <si>
    <t>Организация и проведение мероприятий в сфере культуры</t>
  </si>
  <si>
    <t>870</t>
  </si>
  <si>
    <t>Обеспечение деятельности МКУ "Многофункциональный центр предоставления государственных и муниципальных услуг"</t>
  </si>
  <si>
    <t>РЗ</t>
  </si>
  <si>
    <t>ПР</t>
  </si>
  <si>
    <t>Общегосударственные вопросы</t>
  </si>
  <si>
    <t xml:space="preserve">01 </t>
  </si>
  <si>
    <t>02</t>
  </si>
  <si>
    <t>Функционирование высшего должностного лица муниципального образования</t>
  </si>
  <si>
    <t>Функционирование представительных органов муниципальных образований</t>
  </si>
  <si>
    <t>03</t>
  </si>
  <si>
    <t>04</t>
  </si>
  <si>
    <t>Функционирование местных администраций</t>
  </si>
  <si>
    <t>Обеспечение деятельности финансовых, налоговых и таможенных  органов и органов финансово-бюджетного надзора</t>
  </si>
  <si>
    <t>06</t>
  </si>
  <si>
    <t>Культура и кинематография</t>
  </si>
  <si>
    <t>08</t>
  </si>
  <si>
    <t>01</t>
  </si>
  <si>
    <t>Культура</t>
  </si>
  <si>
    <t>Дошкольное образование</t>
  </si>
  <si>
    <t>07</t>
  </si>
  <si>
    <t xml:space="preserve">Образование </t>
  </si>
  <si>
    <t>Общее образование</t>
  </si>
  <si>
    <t xml:space="preserve"> Молодежная политика и оздоровление детей                                        </t>
  </si>
  <si>
    <t>11</t>
  </si>
  <si>
    <t>Резервные фонды</t>
  </si>
  <si>
    <t>13</t>
  </si>
  <si>
    <t>Другие общегосударственные вопросы</t>
  </si>
  <si>
    <t>Национальная оборона</t>
  </si>
  <si>
    <t>Мобилизационная подготовка экономики</t>
  </si>
  <si>
    <t>09</t>
  </si>
  <si>
    <t>14</t>
  </si>
  <si>
    <t>Национальная экономика</t>
  </si>
  <si>
    <t>12</t>
  </si>
  <si>
    <t>Транспорт</t>
  </si>
  <si>
    <t>Жилищно-коммунальное хозяйство</t>
  </si>
  <si>
    <t>05</t>
  </si>
  <si>
    <t>Жилищное хозяйство</t>
  </si>
  <si>
    <t>Коммунальное хозяйство</t>
  </si>
  <si>
    <t>Другие мероприятия в области государственного и муниципального управления</t>
  </si>
  <si>
    <t>Руководство в сфере установленных функций органов местного самоуправления</t>
  </si>
  <si>
    <t>Другие непрограммные расходы</t>
  </si>
  <si>
    <t>Здравоохранение</t>
  </si>
  <si>
    <t>Массовый спорт</t>
  </si>
  <si>
    <t>Спорт высших достижений</t>
  </si>
  <si>
    <t>КОД</t>
  </si>
  <si>
    <t>Средства массовой информации</t>
  </si>
  <si>
    <t xml:space="preserve">   </t>
  </si>
  <si>
    <t>Организация отдыха детей и молодежи</t>
  </si>
  <si>
    <t xml:space="preserve">  </t>
  </si>
  <si>
    <t xml:space="preserve">Общее образование                                                               </t>
  </si>
  <si>
    <t>Подпрограмма "Дополнительное образование, воспитание и социализация детей в сфере образования"</t>
  </si>
  <si>
    <t xml:space="preserve">Переподготовка и повышение квалификации                                         </t>
  </si>
  <si>
    <t xml:space="preserve">Другие вопросы в области образования                                            </t>
  </si>
  <si>
    <t xml:space="preserve">Социальная политика                                                             </t>
  </si>
  <si>
    <t>Социальное обеспечение населения</t>
  </si>
  <si>
    <t>Публичные нормативные социальные выплаты гражданам</t>
  </si>
  <si>
    <t>Охрана семьи и детства</t>
  </si>
  <si>
    <t>10</t>
  </si>
  <si>
    <t>310</t>
  </si>
  <si>
    <t>Социальная политика</t>
  </si>
  <si>
    <t>Пенсионное обеспечение</t>
  </si>
  <si>
    <t>Телевидение и радиовещание</t>
  </si>
  <si>
    <t>Другие вопросы в области средств массовой информации</t>
  </si>
  <si>
    <t>Единовременное пособие при рождении ребёнка</t>
  </si>
  <si>
    <t>Оказание финансовой поддержки социально-ориентированным некоммерческим организациям</t>
  </si>
  <si>
    <t xml:space="preserve">Обеспечение предоставления жилых помещений детям-сиротам и детям, оставшимся без попечения родителей, лицам из их числа по договорам найма специализированных жилых помещений </t>
  </si>
  <si>
    <t>Бюджетные инвестиции</t>
  </si>
  <si>
    <t>912</t>
  </si>
  <si>
    <t>Подпрограмма "Молодое поколение"</t>
  </si>
  <si>
    <t>Комплектование книжных фондов</t>
  </si>
  <si>
    <t>Совершенствование и развитие библиотечного дела</t>
  </si>
  <si>
    <t xml:space="preserve">Обеспечение деятельности библиотек </t>
  </si>
  <si>
    <t>Обеспечение деятельности дворцов и домов культуры</t>
  </si>
  <si>
    <t>120</t>
  </si>
  <si>
    <t>Создание и обеспечение условий для деятельности организаций, образующих инфраструктуру поддержки субъектов малого и среднего предпринимательства</t>
  </si>
  <si>
    <t>Физическая культура и спорт</t>
  </si>
  <si>
    <t>350</t>
  </si>
  <si>
    <t>Премии и гранты</t>
  </si>
  <si>
    <t>Иные выплаты персоналу государственных (муниципальных) органов, за исключением фонда оплаты труда</t>
  </si>
  <si>
    <t>Уплата налога на имущество организаций и земельного налога</t>
  </si>
  <si>
    <t>121</t>
  </si>
  <si>
    <t>122</t>
  </si>
  <si>
    <t>244</t>
  </si>
  <si>
    <t>851</t>
  </si>
  <si>
    <t>Подпрограмма "Развитие архивного дела"</t>
  </si>
  <si>
    <t>Иные выплаты персоналу казенных учреждений, за исключением фонда оплаты труда</t>
  </si>
  <si>
    <t>111</t>
  </si>
  <si>
    <t>112</t>
  </si>
  <si>
    <t>Уплата прочих налогов, сборов</t>
  </si>
  <si>
    <t>852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</si>
  <si>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</si>
  <si>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</si>
  <si>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Субсидии бюджетным учреждениям на иные цели</t>
  </si>
  <si>
    <t>Ремонт зданий, благоустройство территорий и укрепление материально-технической базы  муниципальных дошкольных образовательных учреждений</t>
  </si>
  <si>
    <t>Прочие мероприятия в области образования</t>
  </si>
  <si>
    <t>Финансовое обеспечение получения гражданами дошкольного образования в частных дошкольных образовательных организациях 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</si>
  <si>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Государственная поддержка частных дошкольных образовательных организаций в Московской области с целью возмещения расходов на присмотр и уход, содержание имущества и арендную плату за использование помещений</t>
  </si>
  <si>
    <t>Обеспечение деятельности дошкольных образовательных учреждений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</si>
  <si>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</si>
  <si>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612</t>
  </si>
  <si>
    <t>611</t>
  </si>
  <si>
    <t>Содержание кладбищ</t>
  </si>
  <si>
    <t>Подпрограмма "Управление муниципальным имуществом и земельными ресурсами"</t>
  </si>
  <si>
    <t>Субсидии автономным учреждениям на иные цели</t>
  </si>
  <si>
    <t>622</t>
  </si>
  <si>
    <t>621</t>
  </si>
  <si>
    <t>Другие  вопросы в области национальной безопасности и правоохранительной деятельности</t>
  </si>
  <si>
    <t>Размещение информации о деятельности органов местного самоуправления в СМИ</t>
  </si>
  <si>
    <t>Социальная реклама</t>
  </si>
  <si>
    <t>Пособия, компенсации, меры социальной поддержки по публичным нормативным обязательствам</t>
  </si>
  <si>
    <t>Доплаты к пенсии неработающим гражданам, занимавшим высшие руководящие должности в исполкоме Красногорского горсовета более 5 лет, ушедшим на пенсию по старости до 01.09.1995г.</t>
  </si>
  <si>
    <t>Оказание материальной помощи отдельным категориям граждан на возмещение расходов по зубопротезированию</t>
  </si>
  <si>
    <t>Социальные выплаты гражданам, кроме публичных нормативных социальных выплат</t>
  </si>
  <si>
    <t xml:space="preserve">Пособия, компенсации и иные социальные выплаты гражданам, кроме публичных нормативных обязательств </t>
  </si>
  <si>
    <t>Бюджетные инвестиции на приобретение объектов недвижимого имущества в государственную (муниципальную) собственность</t>
  </si>
  <si>
    <t>313</t>
  </si>
  <si>
    <t>320</t>
  </si>
  <si>
    <t>321</t>
  </si>
  <si>
    <t>410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</si>
  <si>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</si>
  <si>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Использование и сохранение объектов культурного наследия</t>
  </si>
  <si>
    <t>Обеспечение деятельности объектов культурного наследия</t>
  </si>
  <si>
    <t>Другие вопросы в области культуры, кинематографии</t>
  </si>
  <si>
    <t>Иные выплаты персоналу государственных (муниципальных) органов за исключением фонда оплаты труда</t>
  </si>
  <si>
    <t>Субсидии некоммерческих организациям (за исключением государственных (муниципальных) учреждений)</t>
  </si>
  <si>
    <t>Содержание автомобильных дорог общего пользования</t>
  </si>
  <si>
    <t>Содержание внутриквартальных дорог</t>
  </si>
  <si>
    <t>Мероприятия в области общего образования</t>
  </si>
  <si>
    <t>Ремонт зданий, благоустройство территорий и укрепление материально-технической базы  муниципальных образовательных учреждений</t>
  </si>
  <si>
    <t xml:space="preserve">Обеспечение учащихся питанием </t>
  </si>
  <si>
    <t>Прочие мероприятия в области общего образования</t>
  </si>
  <si>
    <t xml:space="preserve">Обеспечение деятельности школ-детских садов, школ начальных, неполных средних и средних     </t>
  </si>
  <si>
    <t>Мероприятия в области дополнительного образования</t>
  </si>
  <si>
    <t>Прочие мероприятия в области дополнительного образования</t>
  </si>
  <si>
    <t>Обеспечение деятельности учреждений по внешкольной работе с детьми, подведомственных Управлению образования</t>
  </si>
  <si>
    <t>Подпрограмма "Обеспечение реализации программы"</t>
  </si>
  <si>
    <t>Мероприятия в области образования</t>
  </si>
  <si>
    <t xml:space="preserve">Прочая закупка товаров, работ и услуг для обеспечения государственных (муниципальных) нужд </t>
  </si>
  <si>
    <t>Организация занятости детей и молодежи</t>
  </si>
  <si>
    <t>Кадровое обеспечение учреждений,  организовывающих отдых, оздоровление, занятость детей и молодёжи, подготовка специалистов по организации отдыха, оздоровления, занятости детей и молодёжи</t>
  </si>
  <si>
    <t>Организация безопасности детского и молодёжного отдыха</t>
  </si>
  <si>
    <t>Субсидии автономным учреждениям</t>
  </si>
  <si>
    <t xml:space="preserve">Национальная безопасность </t>
  </si>
  <si>
    <t>Охрана окружающей среды</t>
  </si>
  <si>
    <t>Выплата компенсации родительской платы за присмотр и уход за детьми, осваивающими образовательные программы дошкольного образования в организациях Московской области, осуществляющих образовательную деятельность</t>
  </si>
  <si>
    <t>Подпрограмма  "Обеспечение жильём детей-сирот и детей, оставшихся без попечения родителей, а также лиц из их числа "</t>
  </si>
  <si>
    <t>Другие  вопросы в области национальной экономики</t>
  </si>
  <si>
    <t>Бюджетные инвестиции в строительство общеобразовательных учреждений муниципальной собственности</t>
  </si>
  <si>
    <t>Мероприятия по предупреждению чрезвычайных ситуаций</t>
  </si>
  <si>
    <t>Другие вопросы в области здравоохранения</t>
  </si>
  <si>
    <t xml:space="preserve">Осуществление государственных полномочий в соответствии с Законом МО №107/2014-ОЗ </t>
  </si>
  <si>
    <t>Приобретение, формирование, постановка на государственный кадастровый учет земельных участков</t>
  </si>
  <si>
    <t>Пособия, компенсации и иные социальные выплаты гражданам, кроме публичных нормативных обязательств</t>
  </si>
  <si>
    <t>Мероприятия по развитию информационно-коммуникационных технологий</t>
  </si>
  <si>
    <t>Подпрограмма "Содействие развитию предпринимательства и привлечению инвестиций"</t>
  </si>
  <si>
    <t>Благоустройство</t>
  </si>
  <si>
    <t>Другие вопросы в области ЖКХ</t>
  </si>
  <si>
    <t>Обеспечение деятельности МКУ "Красногорский центр торгов"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</si>
  <si>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</si>
  <si>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95 0 00 00000</t>
  </si>
  <si>
    <t>95 0 00 04000</t>
  </si>
  <si>
    <t>129</t>
  </si>
  <si>
    <t>95 0 00 10000</t>
  </si>
  <si>
    <t>Основное мероприятие "Совершенствование профессионального развития сотрудников"</t>
  </si>
  <si>
    <t>10 0 00 00000</t>
  </si>
  <si>
    <t>10 2 00 00000</t>
  </si>
  <si>
    <t>Основное мероприятие "Хранение , комплектование учет  и использование документов Архивного фонда Московской области и других архивных документов архивного отдела"</t>
  </si>
  <si>
    <t>Основное мероприятие "Внедрение и использование информационно-коммуникационных технологий"</t>
  </si>
  <si>
    <t>99 0 00 00000</t>
  </si>
  <si>
    <t>99 0 00 01000</t>
  </si>
  <si>
    <t>99 0 00 01010</t>
  </si>
  <si>
    <t>Фонд оплаты труда казенных учреждений</t>
  </si>
  <si>
    <t>Основное мероприятие "Ликвидация очередности в дошкольные образовательные учреждения и развитие инфраструктуры дошкольного образования"</t>
  </si>
  <si>
    <t>Основное мероприятие: "Развитие сети дошкольных образовательных учреждений и создание условий для реализации федерального государственного образовательного стандарта"</t>
  </si>
  <si>
    <t xml:space="preserve">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 </t>
  </si>
  <si>
    <t>Взносы по обязательному социальному страхованию на выплаты по оплате труда работников и иные выплаты работникам казенных учреждений</t>
  </si>
  <si>
    <t>Основное мероприятие: " Повышение эффективности деятельности дошкольных образовательных учреждений"</t>
  </si>
  <si>
    <t>01 1 01 00000</t>
  </si>
  <si>
    <t>01 1 01 21020</t>
  </si>
  <si>
    <t>01 1 02 00000</t>
  </si>
  <si>
    <t>01 1 02 20000</t>
  </si>
  <si>
    <t>01 1 02 21010</t>
  </si>
  <si>
    <t>01 1 02 21020</t>
  </si>
  <si>
    <t>01 1 02 62110</t>
  </si>
  <si>
    <t>01 1 02 62140</t>
  </si>
  <si>
    <t>119</t>
  </si>
  <si>
    <t>01 1 02 62120</t>
  </si>
  <si>
    <t>01 1 02 62330</t>
  </si>
  <si>
    <t>01 1 02 71590</t>
  </si>
  <si>
    <t>01 1 03 21110</t>
  </si>
  <si>
    <t>99 0 00 20000</t>
  </si>
  <si>
    <t>Основное мероприятие "Повышение качества использования муниципального имущества и земельных ресурсов"</t>
  </si>
  <si>
    <t>10 3 00 00000</t>
  </si>
  <si>
    <t>99 0 00 02000</t>
  </si>
  <si>
    <t>11 0 00 00000</t>
  </si>
  <si>
    <t>11 0 03 00000</t>
  </si>
  <si>
    <t>11 0 03 00010</t>
  </si>
  <si>
    <t>Мероприятия по обеспечению безопасности дорожного движения</t>
  </si>
  <si>
    <t>11 0 03 00020</t>
  </si>
  <si>
    <t>11 0 01 00000</t>
  </si>
  <si>
    <t>Организация транспортного обслуживания по маршрутам регулярных перевозок</t>
  </si>
  <si>
    <t>11 0 01 00010</t>
  </si>
  <si>
    <t>Предоставление транспортных услуг по перевозке организованных групп населения для участия в общественных, праздничных мероприятиях</t>
  </si>
  <si>
    <t>11 0 01 00030</t>
  </si>
  <si>
    <t>Дорожное хозяйство</t>
  </si>
  <si>
    <t>11 0 02 00000</t>
  </si>
  <si>
    <t>11 0 02 00020</t>
  </si>
  <si>
    <t>11 0 02 00030</t>
  </si>
  <si>
    <t>11 0 02 00040</t>
  </si>
  <si>
    <t>08 0 00 00000</t>
  </si>
  <si>
    <t>08 0 01 00000</t>
  </si>
  <si>
    <t>08 0 01 00010</t>
  </si>
  <si>
    <t>08 0 02 00000</t>
  </si>
  <si>
    <t xml:space="preserve">Финансово - имущественная поддержка субъектов малого и среднего предпринимательства </t>
  </si>
  <si>
    <t>08 0 02 00020</t>
  </si>
  <si>
    <t>Нормативно-правовое и организационное обеспечение развития малого и среднего предпринимательства</t>
  </si>
  <si>
    <t>08 0 02 00030</t>
  </si>
  <si>
    <t>Транспортировка умерших в морг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</si>
  <si>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</t>
  </si>
  <si>
    <t>95 0 00 05000</t>
  </si>
  <si>
    <t>Основное мероприятие "Повышение качества и эффективности муниципальных услуг в системе образования"</t>
  </si>
  <si>
    <t>01 4 00 00000</t>
  </si>
  <si>
    <t>01 4 01 21100</t>
  </si>
  <si>
    <t>01 4 01 21110</t>
  </si>
  <si>
    <t>01 0 00 00000</t>
  </si>
  <si>
    <t>01 1 00 00000</t>
  </si>
  <si>
    <t>Основное мероприятие "Развитие инфраструктуры, кадрового потенциала учреждений дополнительного образования и повышение охвата детей услугами дополнительного образования "</t>
  </si>
  <si>
    <t>01 3 00 00000</t>
  </si>
  <si>
    <t>01 3 01 00000</t>
  </si>
  <si>
    <t>01 3 01 20000</t>
  </si>
  <si>
    <t>Содержание учреждений по внешкольной работе с детьми в области культуры</t>
  </si>
  <si>
    <t>Мероприятия в учреждениях по внешкольной работе с детьми в области культуры</t>
  </si>
  <si>
    <t>Обеспечение деятельности учреждений по внешкольной работе с детьми в области культуры</t>
  </si>
  <si>
    <t>01 3 01 77000</t>
  </si>
  <si>
    <t>01 3 01 77010</t>
  </si>
  <si>
    <t>01 3 01 77590</t>
  </si>
  <si>
    <t>01 4 01 00000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</si>
  <si>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</si>
  <si>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07 0 00 00000</t>
  </si>
  <si>
    <t>07 2 00 00000</t>
  </si>
  <si>
    <t>07 2 01 00000</t>
  </si>
  <si>
    <t>07 2 01 00010</t>
  </si>
  <si>
    <t>07 2 01 00020</t>
  </si>
  <si>
    <t>07 2 02 00000</t>
  </si>
  <si>
    <t>Обеспечение деятельности  МКУ "ЕДДС"</t>
  </si>
  <si>
    <t xml:space="preserve">Фонд оплаты труда казенных учреждений </t>
  </si>
  <si>
    <t>07 2 03 00000</t>
  </si>
  <si>
    <t>Подпрограмма "Профилактика преступлений и иных правонарушений"</t>
  </si>
  <si>
    <t>Основное мероприятие "Профилактика преступлений и иных правонарушений"</t>
  </si>
  <si>
    <t>07 1 01 00000</t>
  </si>
  <si>
    <t>Внедрение современных средств наблюдения и оповещения, обеспечение оперативного принятия решения</t>
  </si>
  <si>
    <t>07 1 01 00010</t>
  </si>
  <si>
    <t>Основное мероприятие "Профилактика безнадзорности, наркомании, токсикомании, алкоголизма, правонарушений, преступлений среди несовершеннолетних"</t>
  </si>
  <si>
    <t>07 1 03 00000</t>
  </si>
  <si>
    <t>Обеспечение занятости и проведение профилактических мероприятий среди несовершеннолетних</t>
  </si>
  <si>
    <t>07 1 03 00010</t>
  </si>
  <si>
    <t>Другие расходы в области охраны окружающей среды</t>
  </si>
  <si>
    <t>13 0 00 00000</t>
  </si>
  <si>
    <t>Основное мероприятие "Мониторинг окружающей среды"</t>
  </si>
  <si>
    <t>Основное мероприятие "Экологическое образование, воспитание и информирование населения о состоянии окружающей среды"</t>
  </si>
  <si>
    <t>Основное мероприятие "Социальная поддержка беременных женщин, кормящих матерей, детей в возрасте до трех лет"</t>
  </si>
  <si>
    <t>Социальная поддержка беременных женщин, кормящих матерей, детей в  возрасте до трех лет</t>
  </si>
  <si>
    <t>07 1 04 00000</t>
  </si>
  <si>
    <t>Обеспечение антитеррористической защищенности объектов с массовым пребыванием людей</t>
  </si>
  <si>
    <t>07 1 04 00010</t>
  </si>
  <si>
    <t xml:space="preserve">Физическая культура </t>
  </si>
  <si>
    <t>05 0 00 00000</t>
  </si>
  <si>
    <t>Основное мероприятие "Укрепление материально-технической базы для занятий физической культурой и спортом"</t>
  </si>
  <si>
    <t>05 0 01 00000</t>
  </si>
  <si>
    <t>Мероприятия в рамках реализации наказов избирателей</t>
  </si>
  <si>
    <t>05 0 01 20000</t>
  </si>
  <si>
    <t>Основное мероприятие "Создание условий для привлечения жителей к занятиям физической культуры и спортом"</t>
  </si>
  <si>
    <t>05 0 02 00000</t>
  </si>
  <si>
    <t>05 0 02 00590</t>
  </si>
  <si>
    <t>Основное мероприятие "Создание условий для занятий физической культурой и спортом для граждан с ограниченными возможностями здоровья"</t>
  </si>
  <si>
    <t>05 0 03 00000</t>
  </si>
  <si>
    <t>Поддержка и обеспечение подготовки спортивных команд, проведение соревнований для граждан с ограниченными возможностями здоровья</t>
  </si>
  <si>
    <t>05 0 03 00010</t>
  </si>
  <si>
    <t>05 0 02 00010</t>
  </si>
  <si>
    <t>Основное мероприятие "Содействие развитию спорта высших достижений"</t>
  </si>
  <si>
    <t>05 0 05 00000</t>
  </si>
  <si>
    <t>Поддержка и обеспечение подготовки спортивных команд, поддержка спортсменов, участие в областных, российских, международных соревнованиях</t>
  </si>
  <si>
    <t>05 0 05 00010</t>
  </si>
  <si>
    <t>01 2 00 00000</t>
  </si>
  <si>
    <t>Основное мероприятие "Обеспечение реализации федеральных государственных образовательных стандартов общего образования и повышение эффективности деятельности муниципальных образовательных учреждений"</t>
  </si>
  <si>
    <t>01 2 01 00000</t>
  </si>
  <si>
    <t>01 2 01 40010</t>
  </si>
  <si>
    <t>01 2 01 20000</t>
  </si>
  <si>
    <t>01 2 01 21000</t>
  </si>
  <si>
    <t>01 2 01 21010</t>
  </si>
  <si>
    <t>01 2 01 21020</t>
  </si>
  <si>
    <t>01 2 01 21110</t>
  </si>
  <si>
    <t>01 2 01 62200</t>
  </si>
  <si>
    <t>01 2 01 62210</t>
  </si>
  <si>
    <t>01 2 01 62220</t>
  </si>
  <si>
    <t>01 2 01 72590</t>
  </si>
  <si>
    <t>01 2 02 00000</t>
  </si>
  <si>
    <t>01 2 02 21000</t>
  </si>
  <si>
    <t>01 2 02 21110</t>
  </si>
  <si>
    <t>01 3 01 21000</t>
  </si>
  <si>
    <t>01 3 01 21110</t>
  </si>
  <si>
    <t>01 3 01 73590</t>
  </si>
  <si>
    <t>01 3 02 00000</t>
  </si>
  <si>
    <t>01 3 02 21000</t>
  </si>
  <si>
    <t>01 3 02 21110</t>
  </si>
  <si>
    <t>06 0 00 00000</t>
  </si>
  <si>
    <t>06 2 00 00000</t>
  </si>
  <si>
    <t>Основное мероприятие "Организация свободного времени детей и молодёжи через различные формы отдыха и занятости"</t>
  </si>
  <si>
    <t>06 2 01 00000</t>
  </si>
  <si>
    <t>06 2 01 00010</t>
  </si>
  <si>
    <t>06 2 01 00020</t>
  </si>
  <si>
    <t>06 2 01 00030</t>
  </si>
  <si>
    <t>06 2 01 00040</t>
  </si>
  <si>
    <t>01 4 01 04000</t>
  </si>
  <si>
    <t>01 4 01 75590</t>
  </si>
  <si>
    <t>04 0 00 00000</t>
  </si>
  <si>
    <t>Основное мероприятие "Сохранение и развитие народной культуры, использование и популяризация объектов культурного наследия"</t>
  </si>
  <si>
    <t>02 0 02 00000</t>
  </si>
  <si>
    <t>02 0 02 03010</t>
  </si>
  <si>
    <t>02 0 00 00000</t>
  </si>
  <si>
    <t>14 0 00 00000</t>
  </si>
  <si>
    <t>Основное мероприятие "Предоставление жилых помещений детям-сиротам и детям, оставшимся без попечения родителей, а также лиц из их числа"</t>
  </si>
  <si>
    <t>14 4 00 00000</t>
  </si>
  <si>
    <t>14 4 01 00000</t>
  </si>
  <si>
    <t>15 0 00 00000</t>
  </si>
  <si>
    <t>15 0 01 00000</t>
  </si>
  <si>
    <t>15 0 01 00010</t>
  </si>
  <si>
    <t>15 0 02 00000</t>
  </si>
  <si>
    <t>06 1 00 00000</t>
  </si>
  <si>
    <t>06 1 01 00010</t>
  </si>
  <si>
    <t>06 1 01 00000</t>
  </si>
  <si>
    <t>Основное мероприятие "Поддержка молодёжных творческих инициатив "</t>
  </si>
  <si>
    <t>Мероприятия по поддержке молодёжных творческих инициатив</t>
  </si>
  <si>
    <t>06 1 02 00000</t>
  </si>
  <si>
    <t>Основное мероприятие "Организация досуга и предоставление услуг в сфере культуры"</t>
  </si>
  <si>
    <t>Развитие библиотечного дела</t>
  </si>
  <si>
    <t>Создание условий для обеспечения населения услугами культуры и организация досуга</t>
  </si>
  <si>
    <t>Развитие туризма</t>
  </si>
  <si>
    <t>02 0 01 00000</t>
  </si>
  <si>
    <t>02 0 01 01000</t>
  </si>
  <si>
    <t>02 0 01 01010</t>
  </si>
  <si>
    <t>02 0 01 01020</t>
  </si>
  <si>
    <t>02 0 01 01590</t>
  </si>
  <si>
    <t>02 0 01 02000</t>
  </si>
  <si>
    <t>02 0 01 02590</t>
  </si>
  <si>
    <t>02 0 01 20000</t>
  </si>
  <si>
    <t>02 0 02 03000</t>
  </si>
  <si>
    <t>02 0 02 03020</t>
  </si>
  <si>
    <t>02 0 02 05000</t>
  </si>
  <si>
    <t>02 0 02 05010</t>
  </si>
  <si>
    <t>02 0 02 05890</t>
  </si>
  <si>
    <t>01 1 01 40000</t>
  </si>
  <si>
    <t>Основное мероприятие "Профилактика терроризма и экстремизма"</t>
  </si>
  <si>
    <t>Выплата компенсации родителям в связи со снятием с очереди в дошкольные образовательные учреждения</t>
  </si>
  <si>
    <t>(тыс. рублей)</t>
  </si>
  <si>
    <t>Основное мероприятие "Предоставление субсидий по оплате жилого помещения и коммунальных услуг гражданам, имеющим место жительства в Московской области"</t>
  </si>
  <si>
    <t>НДС с сумм оплаты права на установку и эксплуатацию рекламных конструкций и платы за установку и эксплуатацию рекламных конструкций</t>
  </si>
  <si>
    <t>Разработка проектов организации дорожного движения на дорогах общего пользования</t>
  </si>
  <si>
    <t>Основное мероприятие "Гражданско-патриотическое и духовно-нравственное воспитание детей и молодёжи "</t>
  </si>
  <si>
    <t>Обеспечение деятельности учреждений в области физической культуры и спорта</t>
  </si>
  <si>
    <t>01 1 03 00000</t>
  </si>
  <si>
    <t>Ремонт внутриквартальных дорог</t>
  </si>
  <si>
    <t>11 0 02 00060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</si>
  <si>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 (выполнение работ)</t>
  </si>
  <si>
    <t>07 2 02 00010</t>
  </si>
  <si>
    <t>915</t>
  </si>
  <si>
    <t>Фонд оплаты труда государственных (муниципальных) органов</t>
  </si>
  <si>
    <t>Капитальные вложения в объекты государственной (муниципальной) собственности</t>
  </si>
  <si>
    <t>Субсидии юридическим лицам (кроме некоммерческих организаций), индивидуальным предпринимателям, физическим лицам -  производителям товаров, работ, услуг</t>
  </si>
  <si>
    <t>Основное мероприятие: "Ликвидация очередности в дошкольные образовательные учреждения и развитие инфраструктуры дошкольного образования"</t>
  </si>
  <si>
    <t>Капитальные вложения в объекты недвижимого имущества муниципальной собственности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</si>
  <si>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</si>
  <si>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</si>
  <si>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911</t>
  </si>
  <si>
    <t xml:space="preserve"> Капитальные вложения в объекты государственной (муниципальной) собственности</t>
  </si>
  <si>
    <t>Представительские расходы</t>
  </si>
  <si>
    <t>95 0 00 02000</t>
  </si>
  <si>
    <t>01 2 01 62230</t>
  </si>
  <si>
    <t>Компенсация части арендной платы за наем жилых помещений педагогическим работникам</t>
  </si>
  <si>
    <t>01 2 02 21200</t>
  </si>
  <si>
    <t>Погребение по гарантированному перечню услуг</t>
  </si>
  <si>
    <t>01 3 01 21200</t>
  </si>
  <si>
    <t>Бюджетные инвестиции в строительство и приобретение детских дошкольных учреждений муниципальной собственности</t>
  </si>
  <si>
    <t>853</t>
  </si>
  <si>
    <t>Уплата иных платежей</t>
  </si>
  <si>
    <t>Мероприятия по вовлечению молодых граждан в работу молодёжных общественных организаций и добровольческую деятельность</t>
  </si>
  <si>
    <t>Мероприятия по увеличению числа специалистов занятых в сфере работы с молодёжью</t>
  </si>
  <si>
    <t>06 1 02 00010</t>
  </si>
  <si>
    <t>Основное мероприятие "Оказание материальной помощи гражданам"</t>
  </si>
  <si>
    <t>Основное мероприятие "Предоставление мер социальной поддержки"</t>
  </si>
  <si>
    <t>Иные пенсии, социальные доплаты к пенсиям</t>
  </si>
  <si>
    <t>Основное мероприятие "Поддержка общественных организаций, объединяющих граждан социально незащищенных категорий"</t>
  </si>
  <si>
    <t>Основное мероприятие "Предоставление субсидий по оплате жилого помещения и коммунальных услуг"</t>
  </si>
  <si>
    <t>Подпрограмма "Доступная среда"</t>
  </si>
  <si>
    <t>Основное мероприятие "Повышение уровня доступности и качества приоритетных объектов и услуг в приоритетных сферах жизнедеятельности инвалидов и других маломобильных групп населения"</t>
  </si>
  <si>
    <t>04 1 00 00000</t>
  </si>
  <si>
    <t>04 1 01 00000</t>
  </si>
  <si>
    <t>04 1 01 00010</t>
  </si>
  <si>
    <t>04 1  01 00010</t>
  </si>
  <si>
    <t>04 1 01 00020</t>
  </si>
  <si>
    <t>04 1 01 00030</t>
  </si>
  <si>
    <t>04 1 02 00000</t>
  </si>
  <si>
    <t>04 1 02 00010</t>
  </si>
  <si>
    <t>04 1 02 00020</t>
  </si>
  <si>
    <t>04 1 02 00030</t>
  </si>
  <si>
    <t>04 1 02 00040</t>
  </si>
  <si>
    <t>04 1 02 00050</t>
  </si>
  <si>
    <t>04 1 02 00060</t>
  </si>
  <si>
    <t>04 1 03 00000</t>
  </si>
  <si>
    <t>04 1 03 00010</t>
  </si>
  <si>
    <t>04 1 04 00000</t>
  </si>
  <si>
    <t>04 1 04 00010</t>
  </si>
  <si>
    <t>04 1 05 00000</t>
  </si>
  <si>
    <t>04 1 05 61410</t>
  </si>
  <si>
    <t>04 2 00 00000</t>
  </si>
  <si>
    <t>04 2 01 00000</t>
  </si>
  <si>
    <t>04 2 01 00010</t>
  </si>
  <si>
    <t>04 3 00 00000</t>
  </si>
  <si>
    <t>06 1 02 00020</t>
  </si>
  <si>
    <t>06 1 02 00030</t>
  </si>
  <si>
    <t>04 3 03 00000</t>
  </si>
  <si>
    <t>04 3 03 62080</t>
  </si>
  <si>
    <t>Дополнительное образование детей</t>
  </si>
  <si>
    <t>Закупка товаров, работ и услуг в сфере информационно-коммуникационных технологий</t>
  </si>
  <si>
    <t>242</t>
  </si>
  <si>
    <t>01 1 02 79000</t>
  </si>
  <si>
    <t>Периодическая печать и издательства</t>
  </si>
  <si>
    <t>Подпрограмма "Содействие развитию здравоохранения"</t>
  </si>
  <si>
    <t>04 3 02 00000</t>
  </si>
  <si>
    <t>04 3 02 00010</t>
  </si>
  <si>
    <t>Основное мероприятие "Развитие кадрового потенциала"</t>
  </si>
  <si>
    <t>Основное мероприятие "Увеличение количества субъектов малого и среднего предпринимательства, осуществляющих деятельность в сфере обрабатывающих производств и технологических инноваций"</t>
  </si>
  <si>
    <t>08 0 01 00020</t>
  </si>
  <si>
    <t>Основное мероприятие "Увеличение доли оборота малых и средних предприятий в общем обороте по полному кругу предприятий"</t>
  </si>
  <si>
    <t>08 0 02 00010</t>
  </si>
  <si>
    <t>Информационно-консультационная поддержка субъектов малого и среднего предпринимательства</t>
  </si>
  <si>
    <t>Подпрограмма "Муниципальное управление"</t>
  </si>
  <si>
    <t>Основное мероприятие "Повышение мотивации муниципальных служащих"</t>
  </si>
  <si>
    <t>Организация работы по проведению диспансеризации муниципальных служащих,  специальной оценке условий труда и медицинских осмотров работников на работах с вредными и опасными производственными факторами</t>
  </si>
  <si>
    <t>Организация работы по повышению квалификации кадров</t>
  </si>
  <si>
    <t>10 4 00 00000</t>
  </si>
  <si>
    <t>10 4 03 00000</t>
  </si>
  <si>
    <t>10 4 03 00010</t>
  </si>
  <si>
    <t>10 4 04 00000</t>
  </si>
  <si>
    <t>10 4 04 00010</t>
  </si>
  <si>
    <t>Основное мероприятие "Профилактика экстремизма и национализма"</t>
  </si>
  <si>
    <t>Профилактика и предупреждение проявлений экстремизма, расовой и национальной неприязни</t>
  </si>
  <si>
    <t>07 1 02 00000</t>
  </si>
  <si>
    <t>07 1 02 00010</t>
  </si>
  <si>
    <t>Подпрограмма "Обеспечение пожарной безопасности"</t>
  </si>
  <si>
    <t>Основное мероприятие "Профилактика и ликвидация пожаров"</t>
  </si>
  <si>
    <t>Обеспечение пожарной безопасности</t>
  </si>
  <si>
    <t>07 4 00 00000</t>
  </si>
  <si>
    <t>07 4 01 00000</t>
  </si>
  <si>
    <t>07 4 01 00010</t>
  </si>
  <si>
    <t xml:space="preserve">Центральный аппарат </t>
  </si>
  <si>
    <t xml:space="preserve">Заместитель председателя Совета депутатов </t>
  </si>
  <si>
    <t>Основное мероприятие "Обеспечение деятельности органов местного самоуправления"</t>
  </si>
  <si>
    <t>10 4 06 00000</t>
  </si>
  <si>
    <t>10 4 06 01000</t>
  </si>
  <si>
    <t>Обеспечение деятельности архивного отдела</t>
  </si>
  <si>
    <t>Аппарат администрации</t>
  </si>
  <si>
    <t>Развитие социального партнерства</t>
  </si>
  <si>
    <t>10 2 01 00000</t>
  </si>
  <si>
    <t>10 2 01 00010</t>
  </si>
  <si>
    <t>10 2 01 60690</t>
  </si>
  <si>
    <t>10 4 06 04000</t>
  </si>
  <si>
    <t>10 4 06 60700</t>
  </si>
  <si>
    <t>10 4 06 70000</t>
  </si>
  <si>
    <t>17 0 00 00000</t>
  </si>
  <si>
    <t>10 3 05 00000</t>
  </si>
  <si>
    <t>10 3 05 00590</t>
  </si>
  <si>
    <t>Исследование воздуха, воды, почв</t>
  </si>
  <si>
    <t>13 2 01 00000</t>
  </si>
  <si>
    <t>13 2 01 00010</t>
  </si>
  <si>
    <t>13 2 02 00000</t>
  </si>
  <si>
    <t>13 2 02 00010</t>
  </si>
  <si>
    <t>Содержание жилых помещений, состоящих на учете в муниципальной казне</t>
  </si>
  <si>
    <t>13 1 00 00000</t>
  </si>
  <si>
    <t>13 1 01 00000</t>
  </si>
  <si>
    <t>13 1 01 00040</t>
  </si>
  <si>
    <t>13 1 01 00050</t>
  </si>
  <si>
    <t>Содержание нежилых помещений, состоящих на учете в муниципальной казне</t>
  </si>
  <si>
    <t>13 1 01 00010</t>
  </si>
  <si>
    <t>13 1 01 00020</t>
  </si>
  <si>
    <t>13 1 01 00070</t>
  </si>
  <si>
    <t>13 1 01 00060</t>
  </si>
  <si>
    <t>Актуализация схем</t>
  </si>
  <si>
    <t>18 0 00 00000</t>
  </si>
  <si>
    <t>10 4 03 00020</t>
  </si>
  <si>
    <t>17 1 02 00000</t>
  </si>
  <si>
    <t>17 1 02 00590</t>
  </si>
  <si>
    <t>17 1 02 01590</t>
  </si>
  <si>
    <t>17 1 02 02590</t>
  </si>
  <si>
    <t>17 1 02 03590</t>
  </si>
  <si>
    <t>Закупка товаров, работ, услуг в сфере информационно-коммуникационных технологий</t>
  </si>
  <si>
    <t>Закупка товаров, работ и услуг для обеспечения государственных (муниципальных) нужд</t>
  </si>
  <si>
    <t>Обеспечение деятельности АУП</t>
  </si>
  <si>
    <t>Обеспечение деятельности отделений и ТОСП(УРМ)</t>
  </si>
  <si>
    <t>Общехозяйственные расходы</t>
  </si>
  <si>
    <t>17 2 00 00000</t>
  </si>
  <si>
    <t>17 2 01 00000</t>
  </si>
  <si>
    <t>17 2 01 00010</t>
  </si>
  <si>
    <t>17 1 00 00000</t>
  </si>
  <si>
    <t>18 0 04 00000</t>
  </si>
  <si>
    <t>Подпрограмма "Снижение рисков и смягчение последствий чрезвычайных ситуаций природного и техногенного характера "</t>
  </si>
  <si>
    <t>Основное мероприятие "Повышение уровня готовности сил и средств муниципального звена системы предупреждения и ликвидации чрезвычайных ситуаций"</t>
  </si>
  <si>
    <t>Основное мероприятие "Создание комфортного и безопасного отдыха людей в местах массового отдыха на водных объектах"</t>
  </si>
  <si>
    <t>Обеспечение безопасности людей на водных объектах</t>
  </si>
  <si>
    <t>Обеспечение безаварийной эксплуатации гидротехнических сооружений</t>
  </si>
  <si>
    <t>07 2 02 00020</t>
  </si>
  <si>
    <t>Основное мероприятие "Совершенствование механизма реагирования экстренных оперативных служб на обращения населения"</t>
  </si>
  <si>
    <t>07 2 03 00590</t>
  </si>
  <si>
    <t>Подпрограмма "Развитие и совершенствование систем оповещения и информирования населения"</t>
  </si>
  <si>
    <t>07 3 00 00000</t>
  </si>
  <si>
    <t>Основное мероприятие "Оповещения населения техническими средствами системы централизованного оповещения и информирования"</t>
  </si>
  <si>
    <t>07 3 01 00000</t>
  </si>
  <si>
    <t>Создание и поддержание в постоянной готовности системы оповещения и информирования</t>
  </si>
  <si>
    <t>07 3 01 00010</t>
  </si>
  <si>
    <t>Основное мероприятие "Создание и развитие аппаратно-программного комплекса "Безопасный город""</t>
  </si>
  <si>
    <t>07 3 02 00000</t>
  </si>
  <si>
    <t>Создание, содержание аппаратно-программного комплекса и мониторинг видеонаблюдения</t>
  </si>
  <si>
    <t>07 3 02 00010</t>
  </si>
  <si>
    <t>Развитие добровольной пожарной охраны</t>
  </si>
  <si>
    <t>07 4 01 00020</t>
  </si>
  <si>
    <t>Подпрограмма "Обеспечение мероприятий гражданской обороны"</t>
  </si>
  <si>
    <t>07 5 00 00000</t>
  </si>
  <si>
    <t>Основное мероприятие "Реализация задач гражданской обороны"</t>
  </si>
  <si>
    <t>07 5 01 00010</t>
  </si>
  <si>
    <t>Мероприятия в области  гражданской обороны</t>
  </si>
  <si>
    <t xml:space="preserve">07 1 00 00000 </t>
  </si>
  <si>
    <t>16 0 00 00000</t>
  </si>
  <si>
    <t>Обеспечение деятельности МКУ "Красногорская похоронная служба"</t>
  </si>
  <si>
    <t>Проведение массовых мероприятий в области физической культуры и спорта</t>
  </si>
  <si>
    <t>Основное мероприятие "Подготовка спортивного резерва"</t>
  </si>
  <si>
    <t>05 0 06 00000</t>
  </si>
  <si>
    <t>Обеспечение деятельности учреждений по спортивной подготовки</t>
  </si>
  <si>
    <t>05 0 06 00010</t>
  </si>
  <si>
    <t>Мероприятия в учреждениях по спортивной подготовки</t>
  </si>
  <si>
    <t>05 0 06 00020</t>
  </si>
  <si>
    <t>05 0 06 20000</t>
  </si>
  <si>
    <t>Резерв на функционирование новой сети дошкольных образовательных учреждений</t>
  </si>
  <si>
    <t>Подпрограмма "Социальная поддержка"</t>
  </si>
  <si>
    <t>Уплата налогов на имущество организаций и земельного налога</t>
  </si>
  <si>
    <t>Основное мероприятие "Обеспечение деятельности по развитию культуры"</t>
  </si>
  <si>
    <t>Аппарат управления по культуре, делам молодежи, физической культуры и спорта</t>
  </si>
  <si>
    <t xml:space="preserve">Фонд оплаты труда государственных (муниципальных) органов </t>
  </si>
  <si>
    <t>02 0 03 00000</t>
  </si>
  <si>
    <t>02 0 03 04000</t>
  </si>
  <si>
    <t>16 0 02 00000</t>
  </si>
  <si>
    <t>16 0 02 00010</t>
  </si>
  <si>
    <t>16 0 02 00020</t>
  </si>
  <si>
    <t>16 0 02 00040</t>
  </si>
  <si>
    <t>16 0 02 00590</t>
  </si>
  <si>
    <t>Подписка, доставка и распространение тиражей печатных изданий</t>
  </si>
  <si>
    <t>15 0 01 00020</t>
  </si>
  <si>
    <t>Аппарат управления образования</t>
  </si>
  <si>
    <t>04 1 05 61420</t>
  </si>
  <si>
    <t>Подпрограмма "Социальная поддержка "</t>
  </si>
  <si>
    <t>360</t>
  </si>
  <si>
    <t>Иные выплаты населению</t>
  </si>
  <si>
    <t>18 0 04 00020</t>
  </si>
  <si>
    <t>01 3 01 77020</t>
  </si>
  <si>
    <t>Муниципальные стипендии для учащихся дополнительного образования детей в области культуры</t>
  </si>
  <si>
    <t>01 2 01 64480</t>
  </si>
  <si>
    <t>Совет депутатов городского округа Красногорск</t>
  </si>
  <si>
    <t>Администрация городского округа Красногорск</t>
  </si>
  <si>
    <t>Управление по культуре и делам молодёжи администрации городского округа Красногорск</t>
  </si>
  <si>
    <t>Управление образования администрации городского округа Красногорск</t>
  </si>
  <si>
    <t>Контрольно-счетная палата городского округа Красногорск</t>
  </si>
  <si>
    <t>Финансовое управление администрации городского округа Красногорск</t>
  </si>
  <si>
    <t>06 1 02 20000</t>
  </si>
  <si>
    <t>06 1 02 01590</t>
  </si>
  <si>
    <t xml:space="preserve">11 0 02 00070 </t>
  </si>
  <si>
    <t xml:space="preserve">Выплата пенсии за выслугу лет </t>
  </si>
  <si>
    <t>Создание безбарьерной среды на объектах социальной, инженерной и транспортной инфраструктур, повышение доступности и качества образовательных услуг для детей инвалидов и детей с ОВЗ, повышение социокультурной и спортивной реабилитации инвалидов</t>
  </si>
  <si>
    <t>Мероприятия по гражданско-патриотическому и духовно-нравственному воспитанию детей и молодёжи</t>
  </si>
  <si>
    <t>Обеспечение деятельности учреждения по работе с молодёжью</t>
  </si>
  <si>
    <t>Ежемесячное вознаграждение лицам, имеющим почётные звания Российской Федерации и ушедшим на заслуженный отдых из учреждений бюджетной сферы</t>
  </si>
  <si>
    <t>Ежемесячный взнос на капитальный ремонт общего имущества в многоквартирных домах</t>
  </si>
  <si>
    <t>Оплата судебных исков</t>
  </si>
  <si>
    <t xml:space="preserve">Исполнение судебных актов </t>
  </si>
  <si>
    <t>Исполнение судебных актов РФ и мировых соглашений</t>
  </si>
  <si>
    <t>830</t>
  </si>
  <si>
    <t>831</t>
  </si>
  <si>
    <t>Подпрограмма "Комплексное освоение земельных участков в целях жилищного строительства и развития застроенных территорий"</t>
  </si>
  <si>
    <t>Основное мероприятие "Развитие застроенных территорий"</t>
  </si>
  <si>
    <t>14 1 00 00000</t>
  </si>
  <si>
    <t>14 1 01 00000</t>
  </si>
  <si>
    <t>Ремонт объектов муниципальной казны</t>
  </si>
  <si>
    <t>13 1 01 00030</t>
  </si>
  <si>
    <t>Реконструкция лыжного стадиона МАСОУ "Зоркий"</t>
  </si>
  <si>
    <t>05 0 01 00060</t>
  </si>
  <si>
    <t>15 0 01 01590</t>
  </si>
  <si>
    <t>Обеспечение деятельности телевидения</t>
  </si>
  <si>
    <t>14 4 01 60820</t>
  </si>
  <si>
    <t>99 0 00 01050</t>
  </si>
  <si>
    <t>Муниципальная программа городского округа Красногорск на 2014-2018 годы "Образование"</t>
  </si>
  <si>
    <t>Муниципальная программа городского округа Красногорск  на 2017-2021 годы "Образование"</t>
  </si>
  <si>
    <t>Муниципальная программа городского округа Красногорск  на 2014-2018 годы "Образование"</t>
  </si>
  <si>
    <t>01 2 01 40000</t>
  </si>
  <si>
    <t>01 2 01 40020</t>
  </si>
  <si>
    <t>01 2 01 40030</t>
  </si>
  <si>
    <t>01 2 01 40050</t>
  </si>
  <si>
    <t xml:space="preserve">Муниципальная программа городского округа Красногорск на 2017-2021 годы "Безопасность населения" </t>
  </si>
  <si>
    <t>Муниципальная программа  городского округа Красногорск на 2017-2021 годы "Развитие транспортной системы"</t>
  </si>
  <si>
    <t>Муниципальная программа городского округа Красногорск на 2017-2021 годы "Дети и молодёжь"</t>
  </si>
  <si>
    <t>Муниципальная программа городского округа Красногорск на 2017-2021 годы "Социальная поддержка населения"</t>
  </si>
  <si>
    <t>Муниципальная программа городского округа Красногорск на 2017-2021 годы "Развитие транспортной системы"</t>
  </si>
  <si>
    <t xml:space="preserve">Обеспечение деятельности методических центров                                  </t>
  </si>
  <si>
    <t>01 2 01 00590</t>
  </si>
  <si>
    <t>01 2 01 62270</t>
  </si>
  <si>
    <t>15 0 01 00050</t>
  </si>
  <si>
    <t>Ремонтные работы МБУ "Красногорское телевидение"</t>
  </si>
  <si>
    <t>15 0 01 00060</t>
  </si>
  <si>
    <t>Территориальное управление Нахабино</t>
  </si>
  <si>
    <t>Территориальное управление Ильинское</t>
  </si>
  <si>
    <t>Территориальное управление Отрадненское</t>
  </si>
  <si>
    <t>2019 год</t>
  </si>
  <si>
    <t>2020 год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</si>
  <si>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</si>
  <si>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 xml:space="preserve"> Субсидии (гранты в форме субсидий) на финансовое обеспечение затрат в связи с производством (реализацией товаров),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</si>
  <si>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
выполнением работ, оказанием услуг</t>
  </si>
  <si>
    <t>631</t>
  </si>
  <si>
    <t>632</t>
  </si>
  <si>
    <t>812</t>
  </si>
  <si>
    <t>811</t>
  </si>
  <si>
    <t>Муниципальная программа городского округа Красногорск на 2017-2021 годы "Территориальное развитие"</t>
  </si>
  <si>
    <t>Основное мероприятие "Подготовка градостроительной документации для обеспечения территориального развития городского округа Красногорск"</t>
  </si>
  <si>
    <t xml:space="preserve">Другие непрограммные расходы  </t>
  </si>
  <si>
    <t>Оплата услуг специальной связи по приему, обработке, хранению, доставке и вручению отправлений специальной корреспонденции</t>
  </si>
  <si>
    <t>99 0 00 03000</t>
  </si>
  <si>
    <t>02 0 01 01040</t>
  </si>
  <si>
    <t>Повышение квалификации работников библиотек</t>
  </si>
  <si>
    <t>02 0 01 02010</t>
  </si>
  <si>
    <t>Реконструкция площади МАУК "Красногорский культурно-досуговый комплекс "Подмосковье"</t>
  </si>
  <si>
    <t>02 0 01 02030</t>
  </si>
  <si>
    <t>02 0 01 02040</t>
  </si>
  <si>
    <t>Повышение квалификации работников дворцов и домов культуры</t>
  </si>
  <si>
    <t>Основное мероприятие "Снижение административных барьеров, повышение качества и доступности предоставления муниципальных услуг, в том числе  по принципу "одного окна""</t>
  </si>
  <si>
    <t>02 0 01 02050</t>
  </si>
  <si>
    <t>Реставрация объекта культурного наследия федерального значения «Усадьба Знаменское - Губайлово», Главный дом и его приспособление для предоставления услуг МБУДО «Центр творчества»   по адресу: Московская область, городской округ Красногорск, г. Красногорск, ул. Райцентр, д.8</t>
  </si>
  <si>
    <t>02 0 02 05020</t>
  </si>
  <si>
    <t>13 2 00 00000</t>
  </si>
  <si>
    <t>Муниципальная программа городского округа Красногорск на 2017-2021 годы "Земельно-имущественные отношения и охрана окружающей среды"</t>
  </si>
  <si>
    <t>Подпрограмма "Охрана окружающей среды"</t>
  </si>
  <si>
    <t>Мероприятия по озеленению территории городского округа</t>
  </si>
  <si>
    <t>Противоклещевая обработка зеленых насаждений</t>
  </si>
  <si>
    <t>Устройство площадок для выгула собак</t>
  </si>
  <si>
    <t>Содержание береговых линий водоемов, организация пляжного отдыха</t>
  </si>
  <si>
    <t>Основное мероприятие "Развитие парковых территорий, парков культуры и отдыха"</t>
  </si>
  <si>
    <t>Создание условий для развития парковых территорий</t>
  </si>
  <si>
    <t>Повышение квалификации работников парковых территорий</t>
  </si>
  <si>
    <t>Организация и проведение культурно-досуговых мероприятий в сфере культуры</t>
  </si>
  <si>
    <t>Обеспечение деятельности парковых территорий, парков культуры и отдыха</t>
  </si>
  <si>
    <t>02 0 04 00000</t>
  </si>
  <si>
    <t>02 0 04 06000</t>
  </si>
  <si>
    <t>02 0 04 06010</t>
  </si>
  <si>
    <t>02 0 04 06040</t>
  </si>
  <si>
    <t>02 0 04 06050</t>
  </si>
  <si>
    <t>Муниципальная программа городского округа Красногорск на 2017-2021 годы "Культура"</t>
  </si>
  <si>
    <t>Подпрограмма "Организация отдыха, оздоровления, занятости детей и молодёжи городского округа Красногорск в свободное от учёбы время в 2017-2021 годах"</t>
  </si>
  <si>
    <t>Муниципальная программа  городского округа Красногорск на 2017-2021 годы "Информирование населения о деятельности органов местного самоуправления городского округа Красногорск Московской области""</t>
  </si>
  <si>
    <t>Основное мероприятие " Информирование населения о деятельности органов местного самоуправления городского округа, о мероприятиях социально-экономического развития и общественно-политической жизни"</t>
  </si>
  <si>
    <t xml:space="preserve">Муниципальная программа городского округа Красногорск на 2017-2021 годы "Культура" </t>
  </si>
  <si>
    <t>Муниципальная программа  городского округа Красногорск на 2017-2021 годы "Эффективное управление"</t>
  </si>
  <si>
    <t>14 1 01 00010</t>
  </si>
  <si>
    <t xml:space="preserve"> Материальная помощь детям-инвалидам на частичное возмещение расходов по реабилитации</t>
  </si>
  <si>
    <t>04 1 02 00070</t>
  </si>
  <si>
    <t>Единовременные выплаты детям-инвалидам (до 18 лет) ко Дню защиты детей</t>
  </si>
  <si>
    <t>04 1 02 00080</t>
  </si>
  <si>
    <t>Подпрограмма  «Обеспечение жильем молодых семей»</t>
  </si>
  <si>
    <t>Основное мероприятие "Предоставление молодым семьям социальных выплат на приобретение жилья или строительство индивидуального жилого дома"</t>
  </si>
  <si>
    <t>Мероприятия по обеспечению жильем молодых семей</t>
  </si>
  <si>
    <t xml:space="preserve">14 3 00 00000 </t>
  </si>
  <si>
    <t xml:space="preserve">14 3 01 00000 </t>
  </si>
  <si>
    <t xml:space="preserve">14 3 01 00010 </t>
  </si>
  <si>
    <t>Проектирование муниципального многоэтажного жилого дома по адресу: Красногорск, мкр.№10 "Брусчатый поселок", корп.2</t>
  </si>
  <si>
    <t xml:space="preserve"> Технологическое присоединение к эл. сетям муниципального многоэтажного жилого дома</t>
  </si>
  <si>
    <t>14 1 01 00030</t>
  </si>
  <si>
    <t>Закупка электроэнергии для объектов наружного освещения</t>
  </si>
  <si>
    <t>Эксплуатация наружного освещения</t>
  </si>
  <si>
    <t>Техническое присоединение энергопринимающих устройств</t>
  </si>
  <si>
    <t xml:space="preserve">Модернизация и укрепление материально-технической базы МАУК Знаменское-Губайлово" </t>
  </si>
  <si>
    <t>02 0 02 05050</t>
  </si>
  <si>
    <t>Обеспечение государственной поддержки негосударственных частных дошкольных образовательных организаций в городском округе Красногорск с целью возмещения расходов на присмотр и уход, содержание имущества и арендную плату за использование помещений</t>
  </si>
  <si>
    <t>02 0 04 06590</t>
  </si>
  <si>
    <t>840</t>
  </si>
  <si>
    <t>Исполнение муниципальных гарантий</t>
  </si>
  <si>
    <t>843</t>
  </si>
  <si>
    <t>Текущее содержание объектов благоустройства</t>
  </si>
  <si>
    <t>Содержание детских игровых площадок, воркаутов</t>
  </si>
  <si>
    <t>Обеспечение деятельности МКУ "ЕСЗ ГО Красногорск"</t>
  </si>
  <si>
    <t>Основное мероприятие "Развитие пассажирского транспорта общего пользования"</t>
  </si>
  <si>
    <t>Основное мероприятие "Увеличение пропускной способности и улучшение функционирования сети автомобильных дорог местного значения"</t>
  </si>
  <si>
    <t>Проектирование, строительство и реконструкция сетей ливневой канализации</t>
  </si>
  <si>
    <t>Обеспечение деятельности (оказание услуг) МБУ "КГС" в области дорожного хозяйства</t>
  </si>
  <si>
    <t>Выполнение работ по перемещению и эвакуации транспортных средств</t>
  </si>
  <si>
    <t>Основное мероприятие "Обеспечение безопасности дорожного движения, снижение смертности от дорожно-транспортных происшествий"</t>
  </si>
  <si>
    <t>11 0 02 00090</t>
  </si>
  <si>
    <t>11 0 02 00110</t>
  </si>
  <si>
    <t>11 0 02 00120</t>
  </si>
  <si>
    <t>Устройство парковок общего пользования</t>
  </si>
  <si>
    <t>Муниципальная программа городского округа Красногорск  на 2017-2021 годы "Физическая культура и спорт"</t>
  </si>
  <si>
    <t>Компенсация затрат по оказанию услуг льготным категориям граждан</t>
  </si>
  <si>
    <t>Основное мероприятие "Создание условий для обеспечения квалифицированными кадрами муниципальных спортивно-оздоровительных учреждений"</t>
  </si>
  <si>
    <t>Специальная оценка рабочих мест(аттестация)в муниципальных спортивно-оздоровительных учреждениях</t>
  </si>
  <si>
    <t>Проведение инспекционного обследования объектов спорта для продления сертификатов соответствия</t>
  </si>
  <si>
    <t>05 0 01 00090</t>
  </si>
  <si>
    <t>05 0 01 00110</t>
  </si>
  <si>
    <t>05 0 02 00020</t>
  </si>
  <si>
    <t>05 0 04 00000</t>
  </si>
  <si>
    <t>05 0 04 00010</t>
  </si>
  <si>
    <t>05 0 05 00020</t>
  </si>
  <si>
    <t>Муниципальная программа  городского округа Красногорск на 2017-2021 годы "Развитие потребительского рынка и услуг"</t>
  </si>
  <si>
    <t>Основное мероприятие "Развитие инфраструктуры потребительского рынка и услуг городского округа"</t>
  </si>
  <si>
    <t>Основное мероприятие "Развитие похоронного дела в городском округе"</t>
  </si>
  <si>
    <t>16 0 01 00000</t>
  </si>
  <si>
    <t>16 0 01 00010</t>
  </si>
  <si>
    <t>Другие общегосударственные расходы</t>
  </si>
  <si>
    <t>Расходы на обеспечение деятельности (оказание услуг) МКУ "ЦБ го Красногорск"</t>
  </si>
  <si>
    <t>10 4 06 14000</t>
  </si>
  <si>
    <t>Расходы на содержание прилегающей территории к зданиям администрации</t>
  </si>
  <si>
    <t>10 4 06 24000</t>
  </si>
  <si>
    <t>Типографские расходы на нужды органов местного самоуправления администрации</t>
  </si>
  <si>
    <t>10 4 06 34000</t>
  </si>
  <si>
    <t>13 2 02 00040</t>
  </si>
  <si>
    <t>Основное мероприятие "Выявление и ликвидация несанкционированных свалок"</t>
  </si>
  <si>
    <t>Организация сбора и вывоза бытовых отходов и мусора</t>
  </si>
  <si>
    <t>13 2 02 00020</t>
  </si>
  <si>
    <t>13 2 02 00030</t>
  </si>
  <si>
    <t>13 2 02 00050</t>
  </si>
  <si>
    <t>Основное мероприятие "Охрана водных объектов"</t>
  </si>
  <si>
    <t>13 2 04 00000</t>
  </si>
  <si>
    <t>13 2 04 00060</t>
  </si>
  <si>
    <t>Подпрограмма "Охрана окружающей среды и совершенствование системы обращения с отходами производства и потребления"</t>
  </si>
  <si>
    <t>Мероприятия в области охраны окружающей среды, информирование населения о мероприятиях экологической направленности</t>
  </si>
  <si>
    <t xml:space="preserve">ПИР и строительство общеобразовательной школы на 550 мест по адресу: Московская область, городской округ Красногорск, р.п. Нахабино, ул. Молодёжная, д.1 </t>
  </si>
  <si>
    <t>ПИР и строительство пристройки к МБОУ СОШ №15 на 300 мест по адресу: Московская область, городской округ Красногорск, г. Красногорск, ул. Успенская, д.20</t>
  </si>
  <si>
    <t xml:space="preserve">ПИР и строительство общеобразовательной школы на 825 мест по адресу: Московская область, городской округ Красногорск, р.п. Нахабино, ул. 11 Саперов, д.6      </t>
  </si>
  <si>
    <t>Муниципальная программа  городского округа Красногорск на 2017-2021 годы "Снижение административных барьеров и развитие информационно-коммуникационных технологий"</t>
  </si>
  <si>
    <t>Муниципальная программа городского округа  Красногорск на 2017-2021 годы "Снижение административных барьеров и развитие информационно-коммуникационных технологий"</t>
  </si>
  <si>
    <t>10 4 06 00590</t>
  </si>
  <si>
    <t>Обслуживание государственного и муниципального долга</t>
  </si>
  <si>
    <t>Подпрограмма "Управление муниципальными финансами"</t>
  </si>
  <si>
    <t>10 1 00 00000</t>
  </si>
  <si>
    <t>Основное мероприятие «Управление муниципальным долгом городского округа Красногорск"</t>
  </si>
  <si>
    <t>10 1 00 00010</t>
  </si>
  <si>
    <t>Обслуживание государственного (муниципального) долга</t>
  </si>
  <si>
    <t>Обслуживание муниципального долга</t>
  </si>
  <si>
    <t>Участие в социальных программах Московской области</t>
  </si>
  <si>
    <t>10 4 08 00000</t>
  </si>
  <si>
    <t>Подпрограмма "Развитие информационно-коммуникационных технологий для повышения эффективности процессов управления и создания благоприятных условий жизни и ведения бизнеса в городском округе Красногорск"</t>
  </si>
  <si>
    <t>Подпрограмма "Снижение административных барьеров, повышение качества и доступности предоставления муниципальных услуг, в том числе организация работы МФЦ"</t>
  </si>
  <si>
    <t>Резерв на функционирование новой сети общеобразовательных учреждений</t>
  </si>
  <si>
    <t>01 2 01 79000</t>
  </si>
  <si>
    <t>Резерв на функционирование новой сети  учреждений в области физической культуры и спорта</t>
  </si>
  <si>
    <t>05 0 02 00690</t>
  </si>
  <si>
    <t>ПИР и строительство пристройки к МБОУ СОШ №15 на 300 мест по адресу: Московская область, городской округ Красногорск, г. Красногорск, ул. Успенская, д.20 за счет средств ОБ</t>
  </si>
  <si>
    <t xml:space="preserve">Муниципальная программа городского округа  Красногорск на 2017-2021 годы "Развитие малого и среднего предпринимательства" </t>
  </si>
  <si>
    <t>Валка сухих и аварийных деревьев</t>
  </si>
  <si>
    <t>Организация мероприятий, направленных на демонтаж нестационарных торговых объектов, размещение которых не соответствует схеме размещения нестационарных торговых объектов</t>
  </si>
  <si>
    <t>Популяризация объектов культурного наследия и музейных ценностей</t>
  </si>
  <si>
    <t>Обслуживание государственного внутреннего и муниципального долга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</si>
  <si>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</si>
  <si>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 xml:space="preserve">Единовременная выплата участникам и инвалидам Великой Отечественной Войны;  лицам, награждённым знаком "Жителю блокадного Ленинграда" ;бывшим несовершеннолетним узникам концлагерей, гетто, других мест принудительного содержания, созданных фашистами и их союзниками в период Второй мировой войны; вдовам(вдовцам) участников Великой Отечественной войны, не вступившим в повторный брак, труженикам тыла в связи с празднованием годовщины Победы в Великой Отечественной войне 1941-1945гг. </t>
  </si>
  <si>
    <t>Основное мероприятие "Развитие сферы муниципальных закупок для обеспечения муниципальных нужд городского округа Красногорск"</t>
  </si>
  <si>
    <t>01 2 01 00591</t>
  </si>
  <si>
    <t>01 2 01 00592</t>
  </si>
  <si>
    <t>Муниципальная программа городского округа Красногорск на 2014-2018 годы  "Социальная поддержка населения"</t>
  </si>
  <si>
    <t>Муниципальная программа  городского округа Красногорск на 2017-2021 годы "Жилище"</t>
  </si>
  <si>
    <t>Основное мероприятие "Социальная поддержка отдельных категорий работников государственных лечебных учреждений Московской области, расположенных на территории городского округа Красногорск"</t>
  </si>
  <si>
    <t>Оказание мер социальной поддержки отдельных категорий работников государственных лечебных учреждений Московской области, расположенных на территории городского округа Красногорск</t>
  </si>
  <si>
    <t>Единовременная выплата учащимся и выпускникам общеобразовательных, начальных, средних и высших профессиональных учебных заведений, в отношении которых прекращена опека(попечительство) по возрасту; детям-сиротам, детям, оставшимся без попечения родителей, а также лицам из числа детей-сирот и детей оставшимся без попечения родителей, в возрасте от 18 до 23 лет, являющихся учащимися начальных, средних и высших  профессиональных учебных заведений и выпускниками государственных, учреждений (детских домов, интернатов, приютов, ГОУ НПО и СПОи т.д., прибывших на территорию городского округа Красногорск для постоянного проживания на обустройство по месту жительства</t>
  </si>
  <si>
    <t>Муниципальная программа городского округа Красногорск на 2017-2021 годы "Жилище"</t>
  </si>
  <si>
    <t>Расходы на содержание помещений администрации</t>
  </si>
  <si>
    <t xml:space="preserve"> Единовременные  денежные выплаты: лицам, награжденным медалью «За оборону Ленинграда»; лицам, награжденным медалью «За оборону Сталинграда»; ветеранам Великой Отечественной войны (участникам Курской битвы); лицам, награжденным медалью «За оборону Москвы» к Дням воинской славы России; членам семей военнослужащих и сотрудников органов внутренних дел, погибших при исполнении обязанностей военной службы (служебных обязанностей) в Афганистане или при участии в боевых действиях в мирное время на территории Российской Федерации,; членам семей военнослужащих, погибших на атомном подводном ракетном крейсере "Курск"</t>
  </si>
  <si>
    <t>Проектирование и реконструкция стадиона Нахабино рп.Нахабино ул. Стадионная д.1</t>
  </si>
  <si>
    <t>Капитальный ремонт и приобретение оборудования для оснащения площадки для занятий силовой гимнастикой рп.Нахабино ул. Стадионная д.1</t>
  </si>
  <si>
    <t>Мероприятия по развитию благоустроенных территорий</t>
  </si>
  <si>
    <t>Подготовка проектов планировки и межевания территорий при строительстве капитальных объектов и объектов ИЖС</t>
  </si>
  <si>
    <t>Аренда помещения и переменная плата за коммунальные услуги для МБУ "Центр культуры и досуга"</t>
  </si>
  <si>
    <t>Прочая закупка товаров, работ и услуг</t>
  </si>
  <si>
    <t xml:space="preserve">Прочая закупка товаров, работ и услуг </t>
  </si>
  <si>
    <t xml:space="preserve">Оказание единовременной материальной помощи                                           -малообеспеченным: пенсионерам (старше 60 лет),  инвалидам,  многодетным семьям, неполным семьям, семьям, имеющим детей-инвалидов; -многодетным семьям , неполным семьям , семьям, имеющим детей-инвалидов,  инвалидам, пенсионерам, оказавшимся в трудной жизненной ситуации; </t>
  </si>
  <si>
    <t>Мероприятия с участием  социально незащищенных категорий населения"</t>
  </si>
  <si>
    <t>Основное мероприятие "Организация и проведение  мероприятий с участием  социально незащищенных категорий населения"</t>
  </si>
  <si>
    <t>Ежемесячные компенсационные выплаты лицам, удостоенным звания "Почетный гражданин городского округа  Красногорск".  Пособие  на погребение лиц, удостоенных звания. Оплата  цветов, венков и ритуальных принадлежностей</t>
  </si>
  <si>
    <t>Обеспечение функционирования детского технопарка "Кванториум"</t>
  </si>
  <si>
    <t>01 3 01 21500</t>
  </si>
  <si>
    <t>15 0 01 00070</t>
  </si>
  <si>
    <t>15 0 01 00080</t>
  </si>
  <si>
    <t>15 0 02 00010</t>
  </si>
  <si>
    <t>Приведение в соответствие количества и фактического расположения рекламных конструкций на территории городского округа Красногорск</t>
  </si>
  <si>
    <t>Основное мероприятие "Повышение уровня информированности населения городского округа Красногорск посредством наружной рекламы"</t>
  </si>
  <si>
    <t>Расходы на обеспечение деятельности (оказание услуг) МКУ "Центр обеспечения деятельности органов местного самоуправления городского округа Красногорск"</t>
  </si>
  <si>
    <t>10 4 06 01590</t>
  </si>
  <si>
    <t>01 2 01 60680</t>
  </si>
  <si>
    <t>Софинансирование из МБ на приобретение автобусов для доставки обучающихся в общеобразовательные организации в МО, расположенные в сельских населенных пунктах</t>
  </si>
  <si>
    <t>01 2 01 21040</t>
  </si>
  <si>
    <t>01 2 01 62260</t>
  </si>
  <si>
    <r>
      <t>О</t>
    </r>
    <r>
      <rPr>
        <b/>
        <sz val="10"/>
        <rFont val="Arial Cyr"/>
        <charset val="204"/>
      </rPr>
      <t>рганизация перевозок обучающихся  муниципальных общеобразовательных организаций</t>
    </r>
  </si>
  <si>
    <t>Софинансирование расходов на обеспечение подвоза обучающихся к месту обучения в муниципальные общеобразовательные организации, расположенные в сельской местности за счет средств МБ</t>
  </si>
  <si>
    <t>Организация проезда обучающихся муниципальных общеобразовательных организации</t>
  </si>
  <si>
    <t>ПИР и строительство пристройки к МБОУ Архангельская СОШ  им. А.Н.Косыгина на 400 мест по адресу: Московская область, городской округ Красногорск, п. Архангельское</t>
  </si>
  <si>
    <t>Муниципальная программа городского округа Красногорск на 2018-2022 годы "Содержание и развитие инженерной инфраструктуры и энергоэффективности"</t>
  </si>
  <si>
    <t>03 0 00 00000</t>
  </si>
  <si>
    <t>03 4 00 00000</t>
  </si>
  <si>
    <t>03 4 01 00000</t>
  </si>
  <si>
    <t>Приобретение установка, замена (модернизация) энергосберегающих светильников и энергосберегающих ламп</t>
  </si>
  <si>
    <t>Приобретение, установка, замена (модернизация) приборов и узлов учета, выполнение поверки приборов учета, работ по диспетчеризации приборов и узлов учета</t>
  </si>
  <si>
    <t>03 4 01 00010</t>
  </si>
  <si>
    <t>03 4 01 00020</t>
  </si>
  <si>
    <t>Установка АУУ системами теплоснабжения и ИТП</t>
  </si>
  <si>
    <t>03 4 01 00030</t>
  </si>
  <si>
    <t>Резервный фонд администрации городского округа Красногорск на предупреждение и ликвидацию чрезвычайных ситуаций и стихийных бедствий</t>
  </si>
  <si>
    <t>Резервный фонд администрации городского округа Красногорск</t>
  </si>
  <si>
    <t>Подпрограмма "Очистка сточных вод"</t>
  </si>
  <si>
    <t>03 2 00 00000</t>
  </si>
  <si>
    <t>Основное мероприятие " Проектирование, строительство, реконструкция, капитальный ремонт, приобретение, монтаж и ввод в эксплуатацию объектов очистки сточных вод"</t>
  </si>
  <si>
    <t>03 2 01 00000</t>
  </si>
  <si>
    <t>03 2 01 64030</t>
  </si>
  <si>
    <t>Подпрограмма "Создание условий для обеспечения качественными жилищно-коммунальными услугами"</t>
  </si>
  <si>
    <t>Основное мероприятие " Модернизация и развитие системы коммунальной инфраструктуры"</t>
  </si>
  <si>
    <t>Муниципальная гарантия ресурсоснабжающим организациям</t>
  </si>
  <si>
    <t>Прием поверхностных сточных вод</t>
  </si>
  <si>
    <t>Проектирование, строительство, реконструкция, капитальный ремонт, приобретение, техническое обслуживание, монтаж и ввод в эксплуатацию объектов коммунальной инфраструктуры</t>
  </si>
  <si>
    <t>03 3 00 00000</t>
  </si>
  <si>
    <t>03 3 01 00000</t>
  </si>
  <si>
    <t>03 3 01 00010</t>
  </si>
  <si>
    <t>03 3 01 00020</t>
  </si>
  <si>
    <t>03 3 01 00030</t>
  </si>
  <si>
    <t>03 3 01 00040</t>
  </si>
  <si>
    <t>Муниципальная программа  городского округа Красногорск на 2018-2022 годы "Формирование комфортной городской среды"</t>
  </si>
  <si>
    <t>Отлов безнадзорных животных, за счет средств областного бюджета</t>
  </si>
  <si>
    <t>19 0 00 00000</t>
  </si>
  <si>
    <t>19 0 03 00000</t>
  </si>
  <si>
    <t>19 0 03 60870</t>
  </si>
  <si>
    <t>Основное мероприятие "Создание благоприятных условий для проживания граждан"</t>
  </si>
  <si>
    <t>Капитальный ремонт общего имущества многоквартирных домов</t>
  </si>
  <si>
    <t>Субсидии (гранты в форме субсидий) на финансовое обеспечение затрат в связи с производством (реализацией товаров), выполнением работ, оказанием услуг,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</si>
  <si>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Покрытие убытков управляющих организаций по содержанию домов пониженной капитальности</t>
  </si>
  <si>
    <t>19 0 05 00000</t>
  </si>
  <si>
    <t>19 0 05 00010</t>
  </si>
  <si>
    <t>19 0 05 00020</t>
  </si>
  <si>
    <t>19 0 05 00040</t>
  </si>
  <si>
    <t>19 0 05 00050</t>
  </si>
  <si>
    <t>19 0 03 62670</t>
  </si>
  <si>
    <t>Предоставление субсидий организация, предоставляющим населению коммунальные услуги по тарифам, не обеспечивающим возмещение издержек в части вывоза ЖБО</t>
  </si>
  <si>
    <t>19 0 05 00030</t>
  </si>
  <si>
    <t>Основное мероприятие "Благоустройство общественных территорий"</t>
  </si>
  <si>
    <t>Основное мероприятие "Благоустройство дворовых территорий"</t>
  </si>
  <si>
    <t>Комплексное благоустройство, разработка архитектурно-планировочных концепций(и рабочей документации)благоустройства дворовых территорий</t>
  </si>
  <si>
    <t>Основное мероприятие "Формирование комфортной городской световой среды"</t>
  </si>
  <si>
    <t>19 0 01 00000</t>
  </si>
  <si>
    <t>19 0 02 00000</t>
  </si>
  <si>
    <t>19 0 02 00010</t>
  </si>
  <si>
    <t>19 0 03 00050</t>
  </si>
  <si>
    <t>19 0 03 00060</t>
  </si>
  <si>
    <t>19 0 03 00070</t>
  </si>
  <si>
    <t>19 0 04 00000</t>
  </si>
  <si>
    <t>19 0 04 00010</t>
  </si>
  <si>
    <t>19 0 04 00030</t>
  </si>
  <si>
    <t>19 0 04 00040</t>
  </si>
  <si>
    <t>19 0 04 00050</t>
  </si>
  <si>
    <t>Осуществление государственных полномочий в соответствии с законом Московской области №244/2017-ОЗ</t>
  </si>
  <si>
    <t>19 0 03 00590</t>
  </si>
  <si>
    <t>Осуществление переданного государственного полномочия по созданию комиссий по делам несовершеннолетних и защите их прав городских округов и  муниципальных районов</t>
  </si>
  <si>
    <t>Обеспечение подвоза обучающихся к месту обучения в муниципальные общеобразовательные организации Московской области, расположенные в сельской местности, за счет средств ОБ</t>
  </si>
  <si>
    <t>Финансовое обеспечение государственных гарантий реализации прав граждан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в Московской области, обеспечение дополнительного образования детей в муниципальных общеобразовательных организациях в Московской области,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</si>
  <si>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Финансовое обеспечение получения гражданами дошкольного, начального общего, основного общего, среднего общего образования в частных общеобразовательных организациях в Московской области, осуществляющих образовательную деятельность по имеющим государственную аккредитацию основным общеобразовательным программам, включая расходы на оплату труда, приобретение учебников и учебных пособий, средств обучения, игр, игрушек (за исключением расходов на содержание зданий и оплату коммунальных услуг)</t>
  </si>
  <si>
    <t>Частичная компенсация стоимости питания отдельным категориям обучающихся в муниципальных общеобразовательных организациях в Московской области и в частных общеобразовательных организациях в Московской области, осуществляющих образовательную деятельность по имеющим государственную аккредитацию основным общеобразовательным программам</t>
  </si>
  <si>
    <t>Оплата расходов, связанных с компенсацией проезда к месту учебы и обратно отдельным категориям обучающихся по очной форме обучения муниципальных образовательных организаций в Московской области</t>
  </si>
  <si>
    <t>Приобретение автобусов для доставки обучающихся в общеобразовательные организации в Московской области, расположенные в сельских населенных пунктах, за счет средств ОБ</t>
  </si>
  <si>
    <t>Основное мероприятие "Создание условий для благоустройства"</t>
  </si>
  <si>
    <t>Субсидии (гранты в форме субсидий) на финансовое обеспечение затрат, порядком (правилами) предоставления которых установлено требование о последующем подтверждении их использования в соответствии с условиями и (или) целями предоставления</t>
  </si>
  <si>
    <t>Капитальный ремонт и приобретение оборудования для оснащения плоскостных спортивных сооружений</t>
  </si>
  <si>
    <t>05 0 01 62510</t>
  </si>
  <si>
    <t>Устройство объектов электросетевого хозяйства</t>
  </si>
  <si>
    <t>Подпрограмма "Энергосбережение и повышение энергетической эффективности"</t>
  </si>
  <si>
    <t>Основное мероприятие " Создание условий для энергосбережения и повышения энергетической эффективности в бюджетной сфере"</t>
  </si>
  <si>
    <t>Ремонт подъездов многоквартирных домов</t>
  </si>
  <si>
    <t>Замена, обслуживание и ремонт внутриквартирного газового оборудования</t>
  </si>
  <si>
    <t>Реконструкция канализационного коллектора с продолжением его от вантузной камеры по левому берегу р. Москвы до пешеходного моста с последующим прохождением дюкеров через реку до регулирующей камеры на правом берегу реки у пешеходного моста, г. Красногорск, мкр. Павшинская пойма, за счет средств областного бюджета</t>
  </si>
  <si>
    <t>Модернизация, укрепление материально-технической базы, ремонт и переоснащение парковых территорий</t>
  </si>
  <si>
    <t>Организация мониторинга печатных и электронных СМИ, блогосферы, проведение медиа-исследований аудитории СМИ и социологических исследований аудитории СМИ</t>
  </si>
  <si>
    <t>Проведение мероприятий, к которым обеспечено праздничное, тематическое оформление территории городского округа Красногорск</t>
  </si>
  <si>
    <t>Субсидии на возмещение недополученных доходов и (или) возмещение фактически понесенных затрат</t>
  </si>
  <si>
    <t>04 2 01 L0272</t>
  </si>
  <si>
    <r>
      <t xml:space="preserve">Мероприятия по созданию в дошкольных образовательных, общеобразовательных организациях, организациях дополнительного образования детей (в том числе организациях, осуществляющих образовательную деятельность по адаптированным основным общеобразовательным программ) условий для получения детьми- инвалидами качественного образования в 2018г - </t>
    </r>
    <r>
      <rPr>
        <b/>
        <i/>
        <sz val="12"/>
        <rFont val="Times New Roman Cyr"/>
        <charset val="204"/>
      </rPr>
      <t>средства ОБ</t>
    </r>
  </si>
  <si>
    <t>Модернизация, укрепление материально-технической базы и ремонт учреждений культуры</t>
  </si>
  <si>
    <t>Поддержка субъектов малого и среднего предпринимательства в области подготовки, переподготовки и повышения квалификации кадров</t>
  </si>
  <si>
    <t>10 4 08 00020</t>
  </si>
  <si>
    <t>Обеспечение участия городского округа Красногорск в социальных программах Московской области</t>
  </si>
  <si>
    <t>ПИР и строительство общеобразовательной школы на 550 мест по адресу: Московская область, городской округ Красногорск, р.п. Нахабино, ул. Молодёжная, д.1 за счет средств ОБ</t>
  </si>
  <si>
    <t>01 2 01 64260</t>
  </si>
  <si>
    <t>Проектирование и строительство восточного флигеля, Усадьба Знаменское-Губайлово</t>
  </si>
  <si>
    <t xml:space="preserve"> Проектирование, реконструкция канализационного коллектора с продолжением его от вантузной камеры по левому берегу р. Москвы до пешеходного моста с последующим прохождением дюкеров через реку до регулирующей камеры на правом берегу реки у пешеходного моста, г. Красногорск, мкр. Павшинская пойма</t>
  </si>
  <si>
    <t>03 2 01 00020</t>
  </si>
  <si>
    <t>ПИР и строительство детского сада на 125 мест в мкр. Опалиха,  ул. Горького, 4</t>
  </si>
  <si>
    <t>01 1 01 40090</t>
  </si>
  <si>
    <t>13 2 03 00010</t>
  </si>
  <si>
    <t>13 2 03 00000</t>
  </si>
  <si>
    <t>Техническая инвентаризация и оценка рыночной стоимости объектов и права аренды помещений</t>
  </si>
  <si>
    <t>Ремонт автомобильных дорог общего пользования местного значения, в том числе замена и установка остановочных павильонов</t>
  </si>
  <si>
    <t>Благоустройство набережной р. Москва в мкр. Павшинская пойма</t>
  </si>
  <si>
    <t>19 0 01 L5550</t>
  </si>
  <si>
    <t xml:space="preserve">В С Е Г О   Р А С Х О Д О В </t>
  </si>
  <si>
    <t>Ведомственная структура  расходов бюджета городского округа Красногорск на плановый период 2019-2020 годов</t>
  </si>
  <si>
    <t>Начальник финансового управления</t>
  </si>
  <si>
    <t>Н.А.Гереш</t>
  </si>
  <si>
    <t>Приложение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</si>
</sst>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0000_р_._-;\-* #,##0.00000_р_._-;_-* &quot;-&quot;??_р_._-;_-@_-"/>
    <numFmt numFmtId="166" formatCode="#,##0.00_ ;[Red]\-#,##0.00\ "/>
  </numFmts>
  <fonts count="4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b/>
      <sz val="13"/>
      <name val="Times New Roman Cyr"/>
      <family val="1"/>
      <charset val="204"/>
    </font>
    <font>
      <sz val="10.5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  <font>
      <sz val="14"/>
      <name val="Times New Roman Cyr"/>
      <charset val="204"/>
    </font>
    <font>
      <sz val="10"/>
      <name val="Times New Roman CYR"/>
      <charset val="204"/>
    </font>
    <font>
      <i/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"/>
      <family val="1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b/>
      <i/>
      <sz val="12"/>
      <name val="Times New Roman Cyr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i/>
      <sz val="14"/>
      <name val="Times New Roman Cyr"/>
      <charset val="204"/>
    </font>
    <font>
      <b/>
      <i/>
      <sz val="10"/>
      <name val="Times New Roman Cyr"/>
      <charset val="204"/>
    </font>
    <font>
      <i/>
      <sz val="14"/>
      <name val="Times New Roman Cyr"/>
      <charset val="204"/>
    </font>
    <font>
      <i/>
      <sz val="12"/>
      <name val="Times New Roman"/>
      <family val="1"/>
      <charset val="204"/>
    </font>
    <font>
      <i/>
      <sz val="11"/>
      <name val="Times New Roman Cyr"/>
      <charset val="204"/>
    </font>
    <font>
      <sz val="12"/>
      <name val="Times New Roman"/>
      <family val="1"/>
      <charset val="204"/>
    </font>
    <font>
      <i/>
      <sz val="12"/>
      <name val="Times New Roman Cyr"/>
      <family val="1"/>
      <charset val="204"/>
    </font>
    <font>
      <i/>
      <sz val="12"/>
      <color indexed="8"/>
      <name val="Times New Roman"/>
      <family val="1"/>
      <charset val="204"/>
    </font>
    <font>
      <sz val="11"/>
      <name val="Times New Roman Cyr"/>
      <charset val="204"/>
    </font>
    <font>
      <sz val="14"/>
      <name val="Times New Roman Cyr"/>
      <family val="1"/>
      <charset val="204"/>
    </font>
    <font>
      <i/>
      <sz val="12"/>
      <color indexed="8"/>
      <name val="Times New Roman Cyr"/>
      <charset val="204"/>
    </font>
    <font>
      <sz val="12"/>
      <color indexed="8"/>
      <name val="Times New Roman Cyr"/>
      <charset val="204"/>
    </font>
    <font>
      <b/>
      <i/>
      <sz val="13"/>
      <name val="Times New Roman Cyr"/>
      <charset val="204"/>
    </font>
    <font>
      <i/>
      <sz val="13"/>
      <name val="Times New Roman Cyr"/>
      <charset val="204"/>
    </font>
    <font>
      <sz val="13"/>
      <name val="Times New Roman Cyr"/>
      <charset val="204"/>
    </font>
    <font>
      <b/>
      <i/>
      <sz val="12"/>
      <name val="Times New Roman Cyr"/>
      <family val="1"/>
      <charset val="204"/>
    </font>
    <font>
      <b/>
      <sz val="13"/>
      <name val="Times New Roman Cyr"/>
      <charset val="204"/>
    </font>
    <font>
      <sz val="9"/>
      <name val="Arial"/>
      <family val="2"/>
      <charset val="204"/>
    </font>
    <font>
      <sz val="12"/>
      <color indexed="8"/>
      <name val="Times New Roman Cyr"/>
      <family val="1"/>
      <charset val="204"/>
    </font>
    <font>
      <b/>
      <i/>
      <sz val="12"/>
      <color indexed="8"/>
      <name val="Times New Roman Cyr"/>
      <charset val="204"/>
    </font>
    <font>
      <b/>
      <sz val="14"/>
      <color indexed="8"/>
      <name val="Times New Roman Cyr"/>
      <family val="1"/>
      <charset val="204"/>
    </font>
    <font>
      <b/>
      <sz val="12"/>
      <color indexed="8"/>
      <name val="Times New Roman Cyr"/>
      <charset val="204"/>
    </font>
    <font>
      <b/>
      <sz val="12"/>
      <color rgb="FFFF0000"/>
      <name val="Times New Roman Cyr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6" fillId="0" borderId="1" xfId="0" quotePrefix="1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/>
    </xf>
    <xf numFmtId="49" fontId="11" fillId="0" borderId="1" xfId="0" quotePrefix="1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49" fontId="7" fillId="0" borderId="1" xfId="0" quotePrefix="1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0" fontId="6" fillId="0" borderId="1" xfId="0" quotePrefix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9" fillId="0" borderId="1" xfId="0" quotePrefix="1" applyNumberFormat="1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35" fillId="0" borderId="1" xfId="0" quotePrefix="1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9" fillId="0" borderId="1" xfId="0" quotePrefix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 wrapText="1"/>
    </xf>
    <xf numFmtId="49" fontId="40" fillId="0" borderId="1" xfId="0" quotePrefix="1" applyNumberFormat="1" applyFont="1" applyFill="1" applyBorder="1" applyAlignment="1">
      <alignment horizontal="center" vertical="center"/>
    </xf>
    <xf numFmtId="4" fontId="43" fillId="0" borderId="1" xfId="0" applyNumberFormat="1" applyFont="1" applyFill="1" applyBorder="1" applyAlignment="1">
      <alignment horizontal="center" vertical="center" wrapText="1"/>
    </xf>
    <xf numFmtId="43" fontId="15" fillId="0" borderId="1" xfId="4" applyNumberFormat="1" applyFont="1" applyFill="1" applyBorder="1" applyAlignment="1">
      <alignment horizontal="center" vertical="center" wrapText="1"/>
    </xf>
    <xf numFmtId="43" fontId="11" fillId="0" borderId="1" xfId="4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 wrapText="1"/>
    </xf>
    <xf numFmtId="49" fontId="32" fillId="0" borderId="1" xfId="0" quotePrefix="1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 wrapText="1"/>
    </xf>
    <xf numFmtId="49" fontId="33" fillId="0" borderId="1" xfId="0" quotePrefix="1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43" fontId="15" fillId="0" borderId="2" xfId="4" applyNumberFormat="1" applyFont="1" applyFill="1" applyBorder="1" applyAlignment="1">
      <alignment horizontal="center" vertical="center" wrapText="1"/>
    </xf>
    <xf numFmtId="43" fontId="11" fillId="0" borderId="2" xfId="4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wrapText="1"/>
    </xf>
    <xf numFmtId="49" fontId="14" fillId="0" borderId="1" xfId="0" applyNumberFormat="1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3" fontId="14" fillId="0" borderId="1" xfId="4" applyNumberFormat="1" applyFont="1" applyFill="1" applyBorder="1" applyAlignment="1">
      <alignment horizontal="center" vertical="center" wrapText="1"/>
    </xf>
    <xf numFmtId="43" fontId="14" fillId="0" borderId="2" xfId="4" applyNumberFormat="1" applyFont="1" applyFill="1" applyBorder="1" applyAlignment="1">
      <alignment horizontal="center" vertical="center" wrapText="1"/>
    </xf>
    <xf numFmtId="43" fontId="7" fillId="0" borderId="1" xfId="4" applyNumberFormat="1" applyFont="1" applyFill="1" applyBorder="1" applyAlignment="1">
      <alignment horizontal="center" vertical="center" wrapText="1"/>
    </xf>
    <xf numFmtId="43" fontId="7" fillId="0" borderId="2" xfId="4" applyNumberFormat="1" applyFont="1" applyFill="1" applyBorder="1" applyAlignment="1">
      <alignment horizontal="center" vertical="center" wrapText="1"/>
    </xf>
    <xf numFmtId="43" fontId="7" fillId="0" borderId="1" xfId="4" applyNumberFormat="1" applyFont="1" applyFill="1" applyBorder="1" applyAlignment="1">
      <alignment horizontal="center" vertical="center"/>
    </xf>
    <xf numFmtId="43" fontId="7" fillId="0" borderId="2" xfId="4" applyNumberFormat="1" applyFont="1" applyFill="1" applyBorder="1" applyAlignment="1">
      <alignment horizontal="center" vertical="center"/>
    </xf>
    <xf numFmtId="43" fontId="6" fillId="0" borderId="1" xfId="4" applyNumberFormat="1" applyFont="1" applyFill="1" applyBorder="1" applyAlignment="1">
      <alignment horizontal="center" vertical="center" wrapText="1"/>
    </xf>
    <xf numFmtId="43" fontId="6" fillId="0" borderId="2" xfId="4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43" fontId="19" fillId="0" borderId="1" xfId="4" applyNumberFormat="1" applyFont="1" applyFill="1" applyBorder="1" applyAlignment="1">
      <alignment horizontal="center" vertical="center" wrapText="1"/>
    </xf>
    <xf numFmtId="43" fontId="19" fillId="0" borderId="2" xfId="4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4" fontId="26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3" fontId="16" fillId="0" borderId="1" xfId="4" applyNumberFormat="1" applyFont="1" applyFill="1" applyBorder="1" applyAlignment="1">
      <alignment horizontal="center" vertical="center" wrapText="1"/>
    </xf>
    <xf numFmtId="43" fontId="11" fillId="0" borderId="1" xfId="4" applyNumberFormat="1" applyFont="1" applyFill="1" applyBorder="1" applyAlignment="1">
      <alignment horizontal="center" vertical="center"/>
    </xf>
    <xf numFmtId="43" fontId="11" fillId="0" borderId="2" xfId="4" applyNumberFormat="1" applyFont="1" applyFill="1" applyBorder="1" applyAlignment="1">
      <alignment horizontal="center" vertical="center"/>
    </xf>
    <xf numFmtId="43" fontId="15" fillId="0" borderId="1" xfId="4" applyNumberFormat="1" applyFont="1" applyFill="1" applyBorder="1" applyAlignment="1">
      <alignment horizontal="center" vertical="center"/>
    </xf>
    <xf numFmtId="43" fontId="15" fillId="0" borderId="2" xfId="4" applyNumberFormat="1" applyFont="1" applyFill="1" applyBorder="1" applyAlignment="1">
      <alignment horizontal="center" vertical="center"/>
    </xf>
    <xf numFmtId="43" fontId="28" fillId="0" borderId="1" xfId="4" applyNumberFormat="1" applyFont="1" applyFill="1" applyBorder="1" applyAlignment="1">
      <alignment horizontal="center" vertical="center" wrapText="1"/>
    </xf>
    <xf numFmtId="43" fontId="28" fillId="0" borderId="2" xfId="4" applyNumberFormat="1" applyFont="1" applyFill="1" applyBorder="1" applyAlignment="1">
      <alignment horizontal="center" vertical="center" wrapText="1"/>
    </xf>
    <xf numFmtId="43" fontId="14" fillId="0" borderId="1" xfId="4" applyNumberFormat="1" applyFont="1" applyFill="1" applyBorder="1" applyAlignment="1">
      <alignment horizontal="center" vertical="center"/>
    </xf>
    <xf numFmtId="43" fontId="14" fillId="0" borderId="2" xfId="4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43" fontId="18" fillId="0" borderId="1" xfId="4" applyNumberFormat="1" applyFont="1" applyFill="1" applyBorder="1" applyAlignment="1">
      <alignment horizontal="center" vertical="center" wrapText="1"/>
    </xf>
    <xf numFmtId="43" fontId="18" fillId="0" borderId="2" xfId="4" applyNumberFormat="1" applyFont="1" applyFill="1" applyBorder="1" applyAlignment="1">
      <alignment horizontal="center" vertical="center" wrapText="1"/>
    </xf>
    <xf numFmtId="43" fontId="10" fillId="0" borderId="1" xfId="4" applyNumberFormat="1" applyFont="1" applyFill="1" applyBorder="1" applyAlignment="1">
      <alignment horizontal="center" vertical="center" wrapText="1"/>
    </xf>
    <xf numFmtId="43" fontId="10" fillId="0" borderId="2" xfId="4" applyNumberFormat="1" applyFont="1" applyFill="1" applyBorder="1" applyAlignment="1">
      <alignment horizontal="center" vertical="center" wrapText="1"/>
    </xf>
    <xf numFmtId="43" fontId="37" fillId="0" borderId="1" xfId="4" applyNumberFormat="1" applyFont="1" applyFill="1" applyBorder="1" applyAlignment="1">
      <alignment horizontal="center" vertical="center" wrapText="1"/>
    </xf>
    <xf numFmtId="43" fontId="37" fillId="0" borderId="2" xfId="4" applyNumberFormat="1" applyFont="1" applyFill="1" applyBorder="1" applyAlignment="1">
      <alignment horizontal="center" vertical="center" wrapText="1"/>
    </xf>
    <xf numFmtId="43" fontId="19" fillId="0" borderId="1" xfId="4" applyNumberFormat="1" applyFont="1" applyFill="1" applyBorder="1" applyAlignment="1">
      <alignment horizontal="center" vertical="center"/>
    </xf>
    <xf numFmtId="43" fontId="19" fillId="0" borderId="2" xfId="4" applyNumberFormat="1" applyFont="1" applyFill="1" applyBorder="1" applyAlignment="1">
      <alignment horizontal="center" vertical="center"/>
    </xf>
    <xf numFmtId="43" fontId="16" fillId="0" borderId="2" xfId="4" applyNumberFormat="1" applyFont="1" applyFill="1" applyBorder="1" applyAlignment="1">
      <alignment horizontal="center" vertical="center" wrapText="1"/>
    </xf>
    <xf numFmtId="43" fontId="5" fillId="0" borderId="0" xfId="4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left" vertical="center" wrapText="1"/>
    </xf>
    <xf numFmtId="4" fontId="14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16" fillId="0" borderId="2" xfId="0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wrapText="1"/>
    </xf>
    <xf numFmtId="0" fontId="4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27" fillId="0" borderId="1" xfId="0" applyNumberFormat="1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29" fillId="0" borderId="1" xfId="0" applyFont="1" applyFill="1" applyBorder="1" applyAlignment="1">
      <alignment horizontal="left" wrapText="1"/>
    </xf>
    <xf numFmtId="0" fontId="40" fillId="0" borderId="1" xfId="0" applyNumberFormat="1" applyFont="1" applyFill="1" applyBorder="1" applyAlignment="1">
      <alignment horizontal="left" wrapText="1"/>
    </xf>
    <xf numFmtId="0" fontId="40" fillId="0" borderId="1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wrapText="1"/>
    </xf>
    <xf numFmtId="164" fontId="11" fillId="0" borderId="1" xfId="4" applyNumberFormat="1" applyFont="1" applyFill="1" applyBorder="1" applyAlignment="1">
      <alignment horizontal="center" vertical="center" wrapText="1"/>
    </xf>
    <xf numFmtId="164" fontId="11" fillId="0" borderId="2" xfId="4" applyNumberFormat="1" applyFont="1" applyFill="1" applyBorder="1" applyAlignment="1">
      <alignment horizontal="center" vertical="center" wrapText="1"/>
    </xf>
    <xf numFmtId="164" fontId="7" fillId="0" borderId="1" xfId="4" applyNumberFormat="1" applyFont="1" applyFill="1" applyBorder="1" applyAlignment="1">
      <alignment horizontal="center" vertical="center" wrapText="1"/>
    </xf>
    <xf numFmtId="164" fontId="7" fillId="0" borderId="2" xfId="4" applyNumberFormat="1" applyFont="1" applyFill="1" applyBorder="1" applyAlignment="1">
      <alignment horizontal="center" vertical="center" wrapText="1"/>
    </xf>
    <xf numFmtId="164" fontId="19" fillId="0" borderId="1" xfId="4" applyNumberFormat="1" applyFont="1" applyFill="1" applyBorder="1" applyAlignment="1">
      <alignment horizontal="center" vertical="center" wrapText="1"/>
    </xf>
    <xf numFmtId="164" fontId="19" fillId="0" borderId="2" xfId="4" applyNumberFormat="1" applyFont="1" applyFill="1" applyBorder="1" applyAlignment="1">
      <alignment horizontal="center" vertical="center" wrapText="1"/>
    </xf>
    <xf numFmtId="164" fontId="11" fillId="0" borderId="1" xfId="4" applyNumberFormat="1" applyFont="1" applyFill="1" applyBorder="1" applyAlignment="1">
      <alignment horizontal="center" vertical="center"/>
    </xf>
    <xf numFmtId="164" fontId="11" fillId="0" borderId="2" xfId="4" applyNumberFormat="1" applyFont="1" applyFill="1" applyBorder="1" applyAlignment="1">
      <alignment horizontal="center" vertical="center"/>
    </xf>
    <xf numFmtId="164" fontId="43" fillId="0" borderId="1" xfId="4" applyNumberFormat="1" applyFont="1" applyFill="1" applyBorder="1" applyAlignment="1">
      <alignment horizontal="center" vertical="center" wrapText="1"/>
    </xf>
    <xf numFmtId="164" fontId="10" fillId="0" borderId="1" xfId="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3" fontId="8" fillId="0" borderId="1" xfId="4" applyNumberFormat="1" applyFont="1" applyFill="1" applyBorder="1" applyAlignment="1">
      <alignment horizontal="center" vertical="center" wrapText="1"/>
    </xf>
    <xf numFmtId="43" fontId="8" fillId="0" borderId="2" xfId="4" applyNumberFormat="1" applyFont="1" applyFill="1" applyBorder="1" applyAlignment="1">
      <alignment horizontal="center" vertical="center" wrapText="1"/>
    </xf>
    <xf numFmtId="43" fontId="32" fillId="0" borderId="1" xfId="4" applyNumberFormat="1" applyFont="1" applyFill="1" applyBorder="1" applyAlignment="1">
      <alignment horizontal="center" vertical="center" wrapText="1"/>
    </xf>
    <xf numFmtId="43" fontId="32" fillId="0" borderId="2" xfId="4" applyNumberFormat="1" applyFont="1" applyFill="1" applyBorder="1" applyAlignment="1">
      <alignment horizontal="center" vertical="center" wrapText="1"/>
    </xf>
    <xf numFmtId="43" fontId="33" fillId="0" borderId="1" xfId="4" applyNumberFormat="1" applyFont="1" applyFill="1" applyBorder="1" applyAlignment="1">
      <alignment horizontal="center" vertical="center" wrapText="1"/>
    </xf>
    <xf numFmtId="43" fontId="33" fillId="0" borderId="2" xfId="4" applyNumberFormat="1" applyFont="1" applyFill="1" applyBorder="1" applyAlignment="1">
      <alignment horizontal="center" vertical="center" wrapText="1"/>
    </xf>
    <xf numFmtId="43" fontId="11" fillId="0" borderId="1" xfId="4" applyNumberFormat="1" applyFont="1" applyFill="1" applyBorder="1" applyAlignment="1">
      <alignment horizontal="center" wrapText="1"/>
    </xf>
    <xf numFmtId="43" fontId="43" fillId="0" borderId="1" xfId="4" applyNumberFormat="1" applyFont="1" applyFill="1" applyBorder="1" applyAlignment="1">
      <alignment horizontal="center" vertical="center" wrapText="1"/>
    </xf>
    <xf numFmtId="43" fontId="43" fillId="0" borderId="2" xfId="4" applyNumberFormat="1" applyFont="1" applyFill="1" applyBorder="1" applyAlignment="1">
      <alignment horizontal="center" vertical="center" wrapText="1"/>
    </xf>
    <xf numFmtId="43" fontId="40" fillId="0" borderId="1" xfId="4" applyNumberFormat="1" applyFont="1" applyFill="1" applyBorder="1" applyAlignment="1">
      <alignment horizontal="center" vertical="center" wrapText="1"/>
    </xf>
    <xf numFmtId="43" fontId="40" fillId="0" borderId="2" xfId="4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wrapText="1"/>
    </xf>
    <xf numFmtId="49" fontId="14" fillId="0" borderId="1" xfId="0" applyNumberFormat="1" applyFont="1" applyFill="1" applyBorder="1" applyAlignment="1">
      <alignment horizontal="center"/>
    </xf>
    <xf numFmtId="43" fontId="14" fillId="0" borderId="1" xfId="4" applyNumberFormat="1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left" wrapText="1"/>
    </xf>
    <xf numFmtId="43" fontId="7" fillId="0" borderId="1" xfId="4" applyNumberFormat="1" applyFont="1" applyFill="1" applyBorder="1" applyAlignment="1">
      <alignment vertical="center" wrapText="1"/>
    </xf>
    <xf numFmtId="49" fontId="19" fillId="0" borderId="1" xfId="0" applyNumberFormat="1" applyFont="1" applyFill="1" applyBorder="1" applyAlignment="1">
      <alignment horizontal="center" wrapText="1"/>
    </xf>
    <xf numFmtId="0" fontId="17" fillId="0" borderId="0" xfId="0" applyFont="1" applyFill="1" applyAlignment="1">
      <alignment horizontal="center"/>
    </xf>
    <xf numFmtId="0" fontId="4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" fontId="43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/>
    </xf>
    <xf numFmtId="43" fontId="11" fillId="0" borderId="2" xfId="4" applyNumberFormat="1" applyFont="1" applyFill="1" applyBorder="1" applyAlignment="1">
      <alignment horizontal="center" wrapText="1"/>
    </xf>
    <xf numFmtId="164" fontId="43" fillId="0" borderId="2" xfId="4" applyNumberFormat="1" applyFont="1" applyFill="1" applyBorder="1" applyAlignment="1">
      <alignment horizontal="center" vertical="center" wrapText="1"/>
    </xf>
    <xf numFmtId="43" fontId="14" fillId="0" borderId="2" xfId="4" applyNumberFormat="1" applyFont="1" applyFill="1" applyBorder="1" applyAlignment="1">
      <alignment vertical="center" wrapText="1"/>
    </xf>
    <xf numFmtId="43" fontId="7" fillId="0" borderId="2" xfId="4" applyNumberFormat="1" applyFont="1" applyFill="1" applyBorder="1" applyAlignment="1">
      <alignment vertical="center" wrapText="1"/>
    </xf>
    <xf numFmtId="164" fontId="10" fillId="0" borderId="2" xfId="4" applyNumberFormat="1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 wrapText="1"/>
    </xf>
    <xf numFmtId="49" fontId="33" fillId="0" borderId="3" xfId="0" applyNumberFormat="1" applyFont="1" applyFill="1" applyBorder="1" applyAlignment="1">
      <alignment horizontal="center" vertical="center" wrapText="1"/>
    </xf>
    <xf numFmtId="4" fontId="43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43" fontId="5" fillId="0" borderId="0" xfId="4" applyNumberFormat="1" applyFont="1" applyFill="1" applyBorder="1" applyAlignment="1">
      <alignment horizontal="center" vertical="center" wrapText="1"/>
    </xf>
    <xf numFmtId="166" fontId="2" fillId="0" borderId="0" xfId="4" applyNumberFormat="1" applyFont="1" applyFill="1" applyAlignment="1">
      <alignment horizontal="right" vertical="center"/>
    </xf>
    <xf numFmtId="166" fontId="9" fillId="0" borderId="0" xfId="4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4" fontId="12" fillId="0" borderId="0" xfId="0" applyNumberFormat="1" applyFont="1" applyFill="1" applyAlignment="1">
      <alignment horizontal="center" vertical="center" wrapText="1"/>
    </xf>
    <xf numFmtId="166" fontId="5" fillId="0" borderId="0" xfId="4" applyNumberFormat="1" applyFont="1" applyFill="1" applyAlignment="1">
      <alignment horizontal="right" vertical="center"/>
    </xf>
    <xf numFmtId="0" fontId="8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right" vertical="center"/>
    </xf>
  </cellXfs>
  <cellStyles count="8">
    <cellStyle name="Обычный" xfId="0" builtinId="0"/>
    <cellStyle name="Обычный 2" xfId="1"/>
    <cellStyle name="Обычный 3" xfId="2"/>
    <cellStyle name="Обычный 3 2" xfId="7"/>
    <cellStyle name="Обычный 4" xfId="5"/>
    <cellStyle name="Обычный 5" xfId="3"/>
    <cellStyle name="Финансовый" xfId="4" builtinId="3"/>
    <cellStyle name="Финансовый 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C2302"/>
  <sheetViews>
    <sheetView tabSelected="1" view="pageBreakPreview" zoomScale="85" zoomScaleNormal="84" zoomScaleSheetLayoutView="85" workbookViewId="0">
      <pane ySplit="4" topLeftCell="A2233" activePane="bottomLeft" state="frozen"/>
      <selection pane="bottomLeft" activeCell="H2242" sqref="H2242"/>
    </sheetView>
  </sheetViews>
  <sheetFormatPr defaultColWidth="8.85546875" defaultRowHeight="15.75" x14ac:dyDescent="0.2"/>
  <cols>
    <col min="1" max="1" width="71.28515625" style="131" customWidth="1"/>
    <col min="2" max="2" width="7" style="20" customWidth="1"/>
    <col min="3" max="3" width="7.5703125" style="9" customWidth="1"/>
    <col min="4" max="4" width="8.140625" style="9" customWidth="1"/>
    <col min="5" max="5" width="21.85546875" style="62" customWidth="1"/>
    <col min="6" max="6" width="5.5703125" style="62" customWidth="1"/>
    <col min="7" max="7" width="23.85546875" style="130" bestFit="1" customWidth="1"/>
    <col min="8" max="8" width="20.85546875" style="130" bestFit="1" customWidth="1"/>
    <col min="9" max="46" width="8.85546875" style="223"/>
    <col min="47" max="16384" width="8.85546875" style="9"/>
  </cols>
  <sheetData>
    <row r="1" spans="1:46" x14ac:dyDescent="0.2">
      <c r="B1" s="8"/>
      <c r="E1" s="246" t="s">
        <v>955</v>
      </c>
      <c r="F1" s="246"/>
      <c r="G1" s="246"/>
      <c r="H1" s="246"/>
    </row>
    <row r="2" spans="1:46" ht="38.25" customHeight="1" x14ac:dyDescent="0.2">
      <c r="A2" s="244" t="s">
        <v>952</v>
      </c>
      <c r="B2" s="244"/>
      <c r="C2" s="244"/>
      <c r="D2" s="244"/>
      <c r="E2" s="245"/>
      <c r="F2" s="245"/>
      <c r="G2" s="239"/>
      <c r="H2" s="239"/>
    </row>
    <row r="3" spans="1:46" x14ac:dyDescent="0.2">
      <c r="A3" s="132"/>
      <c r="B3" s="8"/>
      <c r="C3" s="10"/>
      <c r="D3" s="10"/>
      <c r="E3" s="11"/>
      <c r="F3" s="11"/>
      <c r="G3" s="240"/>
      <c r="H3" s="240" t="s">
        <v>398</v>
      </c>
    </row>
    <row r="4" spans="1:46" ht="30" customHeight="1" x14ac:dyDescent="0.2">
      <c r="A4" s="133" t="s">
        <v>9</v>
      </c>
      <c r="B4" s="12" t="s">
        <v>88</v>
      </c>
      <c r="C4" s="13" t="s">
        <v>46</v>
      </c>
      <c r="D4" s="13" t="s">
        <v>47</v>
      </c>
      <c r="E4" s="14" t="s">
        <v>10</v>
      </c>
      <c r="F4" s="14" t="s">
        <v>11</v>
      </c>
      <c r="G4" s="187" t="s">
        <v>662</v>
      </c>
      <c r="H4" s="188" t="s">
        <v>663</v>
      </c>
    </row>
    <row r="5" spans="1:46" s="89" customFormat="1" ht="37.5" customHeight="1" x14ac:dyDescent="0.2">
      <c r="A5" s="134" t="s">
        <v>614</v>
      </c>
      <c r="B5" s="3">
        <v>910</v>
      </c>
      <c r="C5" s="3"/>
      <c r="D5" s="3"/>
      <c r="E5" s="4"/>
      <c r="F5" s="4"/>
      <c r="G5" s="70">
        <f>G6+G79+G94</f>
        <v>347854</v>
      </c>
      <c r="H5" s="81">
        <f>H6+H79+H94</f>
        <v>428172</v>
      </c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</row>
    <row r="6" spans="1:46" s="90" customFormat="1" x14ac:dyDescent="0.2">
      <c r="A6" s="135" t="s">
        <v>48</v>
      </c>
      <c r="B6" s="2">
        <v>910</v>
      </c>
      <c r="C6" s="15" t="s">
        <v>60</v>
      </c>
      <c r="D6" s="15"/>
      <c r="E6" s="15"/>
      <c r="F6" s="15"/>
      <c r="G6" s="71">
        <f>G7+G53+G41</f>
        <v>135774</v>
      </c>
      <c r="H6" s="82">
        <f>H7+H53+H41</f>
        <v>135880</v>
      </c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</row>
    <row r="7" spans="1:46" s="109" customFormat="1" ht="31.5" x14ac:dyDescent="0.2">
      <c r="A7" s="135" t="s">
        <v>56</v>
      </c>
      <c r="B7" s="2">
        <v>910</v>
      </c>
      <c r="C7" s="15" t="s">
        <v>49</v>
      </c>
      <c r="D7" s="15" t="s">
        <v>57</v>
      </c>
      <c r="E7" s="32"/>
      <c r="F7" s="29"/>
      <c r="G7" s="71">
        <f>G8+G34</f>
        <v>34210</v>
      </c>
      <c r="H7" s="82">
        <f>H8+H34</f>
        <v>34316</v>
      </c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</row>
    <row r="8" spans="1:46" s="59" customFormat="1" ht="31.5" x14ac:dyDescent="0.2">
      <c r="A8" s="140" t="s">
        <v>709</v>
      </c>
      <c r="B8" s="2">
        <v>910</v>
      </c>
      <c r="C8" s="15" t="s">
        <v>49</v>
      </c>
      <c r="D8" s="15" t="s">
        <v>57</v>
      </c>
      <c r="E8" s="32" t="s">
        <v>208</v>
      </c>
      <c r="F8" s="29"/>
      <c r="G8" s="71">
        <f>G9</f>
        <v>30910</v>
      </c>
      <c r="H8" s="82">
        <f>H9</f>
        <v>31016</v>
      </c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</row>
    <row r="9" spans="1:46" s="59" customFormat="1" x14ac:dyDescent="0.2">
      <c r="A9" s="141" t="s">
        <v>480</v>
      </c>
      <c r="B9" s="1">
        <v>910</v>
      </c>
      <c r="C9" s="63" t="s">
        <v>49</v>
      </c>
      <c r="D9" s="63" t="s">
        <v>57</v>
      </c>
      <c r="E9" s="30" t="s">
        <v>484</v>
      </c>
      <c r="F9" s="17"/>
      <c r="G9" s="100">
        <f>G10+G15+G20</f>
        <v>30910</v>
      </c>
      <c r="H9" s="101">
        <f>H10+H15+H20</f>
        <v>31016</v>
      </c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</row>
    <row r="10" spans="1:46" s="59" customFormat="1" ht="40.5" customHeight="1" x14ac:dyDescent="0.2">
      <c r="A10" s="140" t="s">
        <v>481</v>
      </c>
      <c r="B10" s="2">
        <v>910</v>
      </c>
      <c r="C10" s="15" t="s">
        <v>49</v>
      </c>
      <c r="D10" s="15" t="s">
        <v>57</v>
      </c>
      <c r="E10" s="24" t="s">
        <v>485</v>
      </c>
      <c r="F10" s="32"/>
      <c r="G10" s="71">
        <f t="shared" ref="G10:H13" si="0">G11</f>
        <v>100</v>
      </c>
      <c r="H10" s="82">
        <f t="shared" si="0"/>
        <v>186</v>
      </c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</row>
    <row r="11" spans="1:46" s="59" customFormat="1" ht="63" x14ac:dyDescent="0.2">
      <c r="A11" s="136" t="s">
        <v>482</v>
      </c>
      <c r="B11" s="16">
        <v>910</v>
      </c>
      <c r="C11" s="17" t="s">
        <v>60</v>
      </c>
      <c r="D11" s="17" t="s">
        <v>57</v>
      </c>
      <c r="E11" s="25" t="s">
        <v>486</v>
      </c>
      <c r="F11" s="17"/>
      <c r="G11" s="91">
        <f t="shared" si="0"/>
        <v>100</v>
      </c>
      <c r="H11" s="92">
        <f t="shared" si="0"/>
        <v>186</v>
      </c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</row>
    <row r="12" spans="1:46" s="59" customFormat="1" ht="31.5" x14ac:dyDescent="0.2">
      <c r="A12" s="137" t="s">
        <v>22</v>
      </c>
      <c r="B12" s="27">
        <v>910</v>
      </c>
      <c r="C12" s="64" t="s">
        <v>49</v>
      </c>
      <c r="D12" s="64" t="s">
        <v>57</v>
      </c>
      <c r="E12" s="27" t="s">
        <v>486</v>
      </c>
      <c r="F12" s="64" t="s">
        <v>15</v>
      </c>
      <c r="G12" s="93">
        <f t="shared" si="0"/>
        <v>100</v>
      </c>
      <c r="H12" s="94">
        <f t="shared" si="0"/>
        <v>186</v>
      </c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</row>
    <row r="13" spans="1:46" s="59" customFormat="1" ht="31.5" x14ac:dyDescent="0.2">
      <c r="A13" s="137" t="s">
        <v>17</v>
      </c>
      <c r="B13" s="27">
        <v>910</v>
      </c>
      <c r="C13" s="64" t="s">
        <v>49</v>
      </c>
      <c r="D13" s="64" t="s">
        <v>57</v>
      </c>
      <c r="E13" s="27" t="s">
        <v>486</v>
      </c>
      <c r="F13" s="64" t="s">
        <v>16</v>
      </c>
      <c r="G13" s="93">
        <f t="shared" si="0"/>
        <v>100</v>
      </c>
      <c r="H13" s="94">
        <f t="shared" si="0"/>
        <v>186</v>
      </c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</row>
    <row r="14" spans="1:46" s="59" customFormat="1" x14ac:dyDescent="0.2">
      <c r="A14" s="137" t="s">
        <v>826</v>
      </c>
      <c r="B14" s="27">
        <v>910</v>
      </c>
      <c r="C14" s="64" t="s">
        <v>49</v>
      </c>
      <c r="D14" s="64" t="s">
        <v>57</v>
      </c>
      <c r="E14" s="27" t="s">
        <v>486</v>
      </c>
      <c r="F14" s="64" t="s">
        <v>126</v>
      </c>
      <c r="G14" s="93">
        <v>100</v>
      </c>
      <c r="H14" s="94">
        <v>186</v>
      </c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</row>
    <row r="15" spans="1:46" s="59" customFormat="1" ht="31.5" x14ac:dyDescent="0.2">
      <c r="A15" s="140" t="s">
        <v>207</v>
      </c>
      <c r="B15" s="24">
        <v>910</v>
      </c>
      <c r="C15" s="15" t="s">
        <v>49</v>
      </c>
      <c r="D15" s="15" t="s">
        <v>57</v>
      </c>
      <c r="E15" s="24" t="s">
        <v>487</v>
      </c>
      <c r="F15" s="32"/>
      <c r="G15" s="71">
        <f t="shared" ref="G15:H18" si="1">G16</f>
        <v>50</v>
      </c>
      <c r="H15" s="82">
        <f t="shared" si="1"/>
        <v>70</v>
      </c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</row>
    <row r="16" spans="1:46" s="59" customFormat="1" x14ac:dyDescent="0.2">
      <c r="A16" s="136" t="s">
        <v>483</v>
      </c>
      <c r="B16" s="16">
        <v>910</v>
      </c>
      <c r="C16" s="17" t="s">
        <v>49</v>
      </c>
      <c r="D16" s="17" t="s">
        <v>57</v>
      </c>
      <c r="E16" s="25" t="s">
        <v>488</v>
      </c>
      <c r="F16" s="17"/>
      <c r="G16" s="91">
        <f t="shared" si="1"/>
        <v>50</v>
      </c>
      <c r="H16" s="92">
        <f t="shared" si="1"/>
        <v>70</v>
      </c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</row>
    <row r="17" spans="1:46" s="59" customFormat="1" ht="31.5" x14ac:dyDescent="0.2">
      <c r="A17" s="137" t="s">
        <v>22</v>
      </c>
      <c r="B17" s="27">
        <v>910</v>
      </c>
      <c r="C17" s="64" t="s">
        <v>49</v>
      </c>
      <c r="D17" s="64" t="s">
        <v>57</v>
      </c>
      <c r="E17" s="27" t="s">
        <v>488</v>
      </c>
      <c r="F17" s="64" t="s">
        <v>15</v>
      </c>
      <c r="G17" s="93">
        <f t="shared" si="1"/>
        <v>50</v>
      </c>
      <c r="H17" s="94">
        <f t="shared" si="1"/>
        <v>70</v>
      </c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</row>
    <row r="18" spans="1:46" s="59" customFormat="1" ht="31.5" x14ac:dyDescent="0.2">
      <c r="A18" s="137" t="s">
        <v>17</v>
      </c>
      <c r="B18" s="27">
        <v>910</v>
      </c>
      <c r="C18" s="64" t="s">
        <v>60</v>
      </c>
      <c r="D18" s="64" t="s">
        <v>57</v>
      </c>
      <c r="E18" s="27" t="s">
        <v>488</v>
      </c>
      <c r="F18" s="64" t="s">
        <v>16</v>
      </c>
      <c r="G18" s="93">
        <f t="shared" si="1"/>
        <v>50</v>
      </c>
      <c r="H18" s="94">
        <f t="shared" si="1"/>
        <v>70</v>
      </c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</row>
    <row r="19" spans="1:46" s="59" customFormat="1" x14ac:dyDescent="0.2">
      <c r="A19" s="137" t="s">
        <v>826</v>
      </c>
      <c r="B19" s="27">
        <v>910</v>
      </c>
      <c r="C19" s="64" t="s">
        <v>49</v>
      </c>
      <c r="D19" s="64" t="s">
        <v>57</v>
      </c>
      <c r="E19" s="27" t="s">
        <v>488</v>
      </c>
      <c r="F19" s="64" t="s">
        <v>126</v>
      </c>
      <c r="G19" s="93">
        <v>50</v>
      </c>
      <c r="H19" s="94">
        <v>70</v>
      </c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</row>
    <row r="20" spans="1:46" s="59" customFormat="1" ht="31.5" x14ac:dyDescent="0.2">
      <c r="A20" s="140" t="s">
        <v>501</v>
      </c>
      <c r="B20" s="24">
        <v>910</v>
      </c>
      <c r="C20" s="15" t="s">
        <v>49</v>
      </c>
      <c r="D20" s="15" t="s">
        <v>57</v>
      </c>
      <c r="E20" s="24" t="s">
        <v>502</v>
      </c>
      <c r="F20" s="63"/>
      <c r="G20" s="71">
        <f>G21</f>
        <v>30760</v>
      </c>
      <c r="H20" s="82">
        <f>H21</f>
        <v>30760</v>
      </c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</row>
    <row r="21" spans="1:46" s="59" customFormat="1" x14ac:dyDescent="0.2">
      <c r="A21" s="136" t="s">
        <v>505</v>
      </c>
      <c r="B21" s="16">
        <v>910</v>
      </c>
      <c r="C21" s="17" t="s">
        <v>49</v>
      </c>
      <c r="D21" s="17" t="s">
        <v>57</v>
      </c>
      <c r="E21" s="25" t="s">
        <v>510</v>
      </c>
      <c r="F21" s="17"/>
      <c r="G21" s="93">
        <f>G22+G27+G31</f>
        <v>30760</v>
      </c>
      <c r="H21" s="94">
        <f>H22+H27+H31</f>
        <v>30760</v>
      </c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</row>
    <row r="22" spans="1:46" s="59" customFormat="1" ht="63" x14ac:dyDescent="0.2">
      <c r="A22" s="137" t="s">
        <v>262</v>
      </c>
      <c r="B22" s="65">
        <v>910</v>
      </c>
      <c r="C22" s="64" t="s">
        <v>49</v>
      </c>
      <c r="D22" s="64" t="s">
        <v>57</v>
      </c>
      <c r="E22" s="27" t="s">
        <v>510</v>
      </c>
      <c r="F22" s="64">
        <v>100</v>
      </c>
      <c r="G22" s="93">
        <f>G23</f>
        <v>29259</v>
      </c>
      <c r="H22" s="94">
        <f>H23</f>
        <v>29259</v>
      </c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</row>
    <row r="23" spans="1:46" s="59" customFormat="1" ht="31.5" x14ac:dyDescent="0.2">
      <c r="A23" s="137" t="s">
        <v>8</v>
      </c>
      <c r="B23" s="25">
        <v>910</v>
      </c>
      <c r="C23" s="17" t="s">
        <v>49</v>
      </c>
      <c r="D23" s="17" t="s">
        <v>57</v>
      </c>
      <c r="E23" s="27" t="s">
        <v>510</v>
      </c>
      <c r="F23" s="64">
        <v>120</v>
      </c>
      <c r="G23" s="93">
        <f>G24+G25+G26</f>
        <v>29259</v>
      </c>
      <c r="H23" s="94">
        <f>H24+H25+H26</f>
        <v>29259</v>
      </c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</row>
    <row r="24" spans="1:46" s="59" customFormat="1" x14ac:dyDescent="0.2">
      <c r="A24" s="137" t="s">
        <v>410</v>
      </c>
      <c r="B24" s="27">
        <v>910</v>
      </c>
      <c r="C24" s="64" t="s">
        <v>49</v>
      </c>
      <c r="D24" s="64" t="s">
        <v>57</v>
      </c>
      <c r="E24" s="27" t="s">
        <v>510</v>
      </c>
      <c r="F24" s="64" t="s">
        <v>124</v>
      </c>
      <c r="G24" s="93">
        <v>16679</v>
      </c>
      <c r="H24" s="94">
        <v>16679</v>
      </c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</row>
    <row r="25" spans="1:46" s="59" customFormat="1" ht="31.5" x14ac:dyDescent="0.2">
      <c r="A25" s="137" t="s">
        <v>122</v>
      </c>
      <c r="B25" s="27">
        <v>910</v>
      </c>
      <c r="C25" s="64" t="s">
        <v>60</v>
      </c>
      <c r="D25" s="64" t="s">
        <v>57</v>
      </c>
      <c r="E25" s="27" t="s">
        <v>510</v>
      </c>
      <c r="F25" s="64" t="s">
        <v>125</v>
      </c>
      <c r="G25" s="93">
        <v>5793</v>
      </c>
      <c r="H25" s="94">
        <v>5793</v>
      </c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</row>
    <row r="26" spans="1:46" s="59" customFormat="1" ht="47.25" x14ac:dyDescent="0.2">
      <c r="A26" s="137" t="s">
        <v>202</v>
      </c>
      <c r="B26" s="27">
        <v>910</v>
      </c>
      <c r="C26" s="64" t="s">
        <v>49</v>
      </c>
      <c r="D26" s="64" t="s">
        <v>57</v>
      </c>
      <c r="E26" s="27" t="s">
        <v>510</v>
      </c>
      <c r="F26" s="64" t="s">
        <v>205</v>
      </c>
      <c r="G26" s="93">
        <v>6787</v>
      </c>
      <c r="H26" s="94">
        <v>6787</v>
      </c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</row>
    <row r="27" spans="1:46" s="59" customFormat="1" ht="31.5" x14ac:dyDescent="0.2">
      <c r="A27" s="137" t="s">
        <v>22</v>
      </c>
      <c r="B27" s="65">
        <v>910</v>
      </c>
      <c r="C27" s="64" t="s">
        <v>49</v>
      </c>
      <c r="D27" s="64" t="s">
        <v>57</v>
      </c>
      <c r="E27" s="27" t="s">
        <v>510</v>
      </c>
      <c r="F27" s="64">
        <v>200</v>
      </c>
      <c r="G27" s="93">
        <f>G28</f>
        <v>1491</v>
      </c>
      <c r="H27" s="94">
        <f>H28</f>
        <v>1491</v>
      </c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</row>
    <row r="28" spans="1:46" s="60" customFormat="1" ht="31.5" x14ac:dyDescent="0.2">
      <c r="A28" s="137" t="s">
        <v>17</v>
      </c>
      <c r="B28" s="27">
        <v>910</v>
      </c>
      <c r="C28" s="64" t="s">
        <v>49</v>
      </c>
      <c r="D28" s="64" t="s">
        <v>57</v>
      </c>
      <c r="E28" s="27" t="s">
        <v>510</v>
      </c>
      <c r="F28" s="64">
        <v>240</v>
      </c>
      <c r="G28" s="93">
        <f>G29+G30</f>
        <v>1491</v>
      </c>
      <c r="H28" s="94">
        <f>H29+H30</f>
        <v>1491</v>
      </c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</row>
    <row r="29" spans="1:46" s="60" customFormat="1" ht="31.5" x14ac:dyDescent="0.2">
      <c r="A29" s="137" t="s">
        <v>467</v>
      </c>
      <c r="B29" s="27">
        <v>910</v>
      </c>
      <c r="C29" s="64" t="s">
        <v>49</v>
      </c>
      <c r="D29" s="64" t="s">
        <v>57</v>
      </c>
      <c r="E29" s="27" t="s">
        <v>510</v>
      </c>
      <c r="F29" s="64" t="s">
        <v>468</v>
      </c>
      <c r="G29" s="93">
        <v>822</v>
      </c>
      <c r="H29" s="94">
        <v>822</v>
      </c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</row>
    <row r="30" spans="1:46" s="60" customFormat="1" x14ac:dyDescent="0.2">
      <c r="A30" s="137" t="s">
        <v>826</v>
      </c>
      <c r="B30" s="27">
        <v>910</v>
      </c>
      <c r="C30" s="64" t="s">
        <v>49</v>
      </c>
      <c r="D30" s="64" t="s">
        <v>57</v>
      </c>
      <c r="E30" s="27" t="s">
        <v>510</v>
      </c>
      <c r="F30" s="64" t="s">
        <v>126</v>
      </c>
      <c r="G30" s="93">
        <v>669</v>
      </c>
      <c r="H30" s="94">
        <v>669</v>
      </c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</row>
    <row r="31" spans="1:46" s="60" customFormat="1" x14ac:dyDescent="0.2">
      <c r="A31" s="137" t="s">
        <v>13</v>
      </c>
      <c r="B31" s="27">
        <v>910</v>
      </c>
      <c r="C31" s="64" t="s">
        <v>49</v>
      </c>
      <c r="D31" s="64" t="s">
        <v>57</v>
      </c>
      <c r="E31" s="27" t="s">
        <v>510</v>
      </c>
      <c r="F31" s="64">
        <v>800</v>
      </c>
      <c r="G31" s="93">
        <f t="shared" ref="G31:H32" si="2">G32</f>
        <v>10</v>
      </c>
      <c r="H31" s="94">
        <f t="shared" si="2"/>
        <v>10</v>
      </c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</row>
    <row r="32" spans="1:46" s="60" customFormat="1" x14ac:dyDescent="0.2">
      <c r="A32" s="137" t="s">
        <v>34</v>
      </c>
      <c r="B32" s="27">
        <v>910</v>
      </c>
      <c r="C32" s="64" t="s">
        <v>49</v>
      </c>
      <c r="D32" s="64" t="s">
        <v>57</v>
      </c>
      <c r="E32" s="27" t="s">
        <v>510</v>
      </c>
      <c r="F32" s="64">
        <v>850</v>
      </c>
      <c r="G32" s="93">
        <f t="shared" si="2"/>
        <v>10</v>
      </c>
      <c r="H32" s="94">
        <f t="shared" si="2"/>
        <v>10</v>
      </c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</row>
    <row r="33" spans="1:16304" s="60" customFormat="1" x14ac:dyDescent="0.2">
      <c r="A33" s="137" t="s">
        <v>123</v>
      </c>
      <c r="B33" s="27">
        <v>910</v>
      </c>
      <c r="C33" s="64" t="s">
        <v>60</v>
      </c>
      <c r="D33" s="64" t="s">
        <v>57</v>
      </c>
      <c r="E33" s="27" t="s">
        <v>510</v>
      </c>
      <c r="F33" s="64" t="s">
        <v>127</v>
      </c>
      <c r="G33" s="93">
        <v>10</v>
      </c>
      <c r="H33" s="94">
        <v>10</v>
      </c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</row>
    <row r="34" spans="1:16304" ht="47.25" x14ac:dyDescent="0.2">
      <c r="A34" s="140" t="s">
        <v>784</v>
      </c>
      <c r="B34" s="2">
        <v>910</v>
      </c>
      <c r="C34" s="15" t="s">
        <v>60</v>
      </c>
      <c r="D34" s="15" t="s">
        <v>57</v>
      </c>
      <c r="E34" s="32" t="s">
        <v>513</v>
      </c>
      <c r="F34" s="29"/>
      <c r="G34" s="71">
        <f t="shared" ref="G34:H39" si="3">G35</f>
        <v>3300</v>
      </c>
      <c r="H34" s="82">
        <f t="shared" si="3"/>
        <v>3300</v>
      </c>
    </row>
    <row r="35" spans="1:16304" ht="63" x14ac:dyDescent="0.2">
      <c r="A35" s="141" t="s">
        <v>796</v>
      </c>
      <c r="B35" s="1">
        <v>910</v>
      </c>
      <c r="C35" s="63" t="s">
        <v>60</v>
      </c>
      <c r="D35" s="63" t="s">
        <v>57</v>
      </c>
      <c r="E35" s="30" t="s">
        <v>544</v>
      </c>
      <c r="F35" s="63"/>
      <c r="G35" s="100">
        <f t="shared" si="3"/>
        <v>3300</v>
      </c>
      <c r="H35" s="101">
        <f t="shared" si="3"/>
        <v>3300</v>
      </c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  <c r="ALM35" s="59"/>
      <c r="ALN35" s="59"/>
      <c r="ALO35" s="59"/>
      <c r="ALP35" s="59"/>
      <c r="ALQ35" s="59"/>
      <c r="ALR35" s="59"/>
      <c r="ALS35" s="59"/>
      <c r="ALT35" s="59"/>
      <c r="ALU35" s="59"/>
      <c r="ALV35" s="59"/>
      <c r="ALW35" s="59"/>
      <c r="ALX35" s="59"/>
      <c r="ALY35" s="59"/>
      <c r="ALZ35" s="59"/>
      <c r="AMA35" s="59"/>
      <c r="AMB35" s="59"/>
      <c r="AMC35" s="59"/>
      <c r="AMD35" s="59"/>
      <c r="AME35" s="59"/>
      <c r="AMF35" s="59"/>
      <c r="AMG35" s="59"/>
      <c r="AMH35" s="59"/>
      <c r="AMI35" s="59"/>
      <c r="AMJ35" s="59"/>
      <c r="AMK35" s="59"/>
      <c r="AML35" s="59"/>
      <c r="AMM35" s="59"/>
      <c r="AMN35" s="59"/>
      <c r="AMO35" s="59"/>
      <c r="AMP35" s="59"/>
      <c r="AMQ35" s="59"/>
      <c r="AMR35" s="59"/>
      <c r="AMS35" s="59"/>
      <c r="AMT35" s="59"/>
      <c r="AMU35" s="59"/>
      <c r="AMV35" s="59"/>
      <c r="AMW35" s="59"/>
      <c r="AMX35" s="59"/>
      <c r="AMY35" s="59"/>
      <c r="AMZ35" s="59"/>
      <c r="ANA35" s="59"/>
      <c r="ANB35" s="59"/>
      <c r="ANC35" s="59"/>
      <c r="AND35" s="59"/>
      <c r="ANE35" s="59"/>
      <c r="ANF35" s="59"/>
      <c r="ANG35" s="59"/>
      <c r="ANH35" s="59"/>
      <c r="ANI35" s="59"/>
      <c r="ANJ35" s="59"/>
      <c r="ANK35" s="59"/>
      <c r="ANL35" s="59"/>
      <c r="ANM35" s="59"/>
      <c r="ANN35" s="59"/>
      <c r="ANO35" s="59"/>
      <c r="ANP35" s="59"/>
      <c r="ANQ35" s="59"/>
      <c r="ANR35" s="59"/>
      <c r="ANS35" s="59"/>
      <c r="ANT35" s="59"/>
      <c r="ANU35" s="59"/>
      <c r="ANV35" s="59"/>
      <c r="ANW35" s="59"/>
      <c r="ANX35" s="59"/>
      <c r="ANY35" s="59"/>
      <c r="ANZ35" s="59"/>
      <c r="AOA35" s="59"/>
      <c r="AOB35" s="59"/>
      <c r="AOC35" s="59"/>
      <c r="AOD35" s="59"/>
      <c r="AOE35" s="59"/>
      <c r="AOF35" s="59"/>
      <c r="AOG35" s="59"/>
      <c r="AOH35" s="59"/>
      <c r="AOI35" s="59"/>
      <c r="AOJ35" s="59"/>
      <c r="AOK35" s="59"/>
      <c r="AOL35" s="59"/>
      <c r="AOM35" s="59"/>
      <c r="AON35" s="59"/>
      <c r="AOO35" s="59"/>
      <c r="AOP35" s="59"/>
      <c r="AOQ35" s="59"/>
      <c r="AOR35" s="59"/>
      <c r="AOS35" s="59"/>
      <c r="AOT35" s="59"/>
      <c r="AOU35" s="59"/>
      <c r="AOV35" s="59"/>
      <c r="AOW35" s="59"/>
      <c r="AOX35" s="59"/>
      <c r="AOY35" s="59"/>
      <c r="AOZ35" s="59"/>
      <c r="APA35" s="59"/>
      <c r="APB35" s="59"/>
      <c r="APC35" s="59"/>
      <c r="APD35" s="59"/>
      <c r="APE35" s="59"/>
      <c r="APF35" s="59"/>
      <c r="APG35" s="59"/>
      <c r="APH35" s="59"/>
      <c r="API35" s="59"/>
      <c r="APJ35" s="59"/>
      <c r="APK35" s="59"/>
      <c r="APL35" s="59"/>
      <c r="APM35" s="59"/>
      <c r="APN35" s="59"/>
      <c r="APO35" s="59"/>
      <c r="APP35" s="59"/>
      <c r="APQ35" s="59"/>
      <c r="APR35" s="59"/>
      <c r="APS35" s="59"/>
      <c r="APT35" s="59"/>
      <c r="APU35" s="59"/>
      <c r="APV35" s="59"/>
      <c r="APW35" s="59"/>
      <c r="APX35" s="59"/>
      <c r="APY35" s="59"/>
      <c r="APZ35" s="59"/>
      <c r="AQA35" s="59"/>
      <c r="AQB35" s="59"/>
      <c r="AQC35" s="59"/>
      <c r="AQD35" s="59"/>
      <c r="AQE35" s="59"/>
      <c r="AQF35" s="59"/>
      <c r="AQG35" s="59"/>
      <c r="AQH35" s="59"/>
      <c r="AQI35" s="59"/>
      <c r="AQJ35" s="59"/>
      <c r="AQK35" s="59"/>
      <c r="AQL35" s="59"/>
      <c r="AQM35" s="59"/>
      <c r="AQN35" s="59"/>
      <c r="AQO35" s="59"/>
      <c r="AQP35" s="59"/>
      <c r="AQQ35" s="59"/>
      <c r="AQR35" s="59"/>
      <c r="AQS35" s="59"/>
      <c r="AQT35" s="59"/>
      <c r="AQU35" s="59"/>
      <c r="AQV35" s="59"/>
      <c r="AQW35" s="59"/>
      <c r="AQX35" s="59"/>
      <c r="AQY35" s="59"/>
      <c r="AQZ35" s="59"/>
      <c r="ARA35" s="59"/>
      <c r="ARB35" s="59"/>
      <c r="ARC35" s="59"/>
      <c r="ARD35" s="59"/>
      <c r="ARE35" s="59"/>
      <c r="ARF35" s="59"/>
      <c r="ARG35" s="59"/>
      <c r="ARH35" s="59"/>
      <c r="ARI35" s="59"/>
      <c r="ARJ35" s="59"/>
      <c r="ARK35" s="59"/>
      <c r="ARL35" s="59"/>
      <c r="ARM35" s="59"/>
      <c r="ARN35" s="59"/>
      <c r="ARO35" s="59"/>
      <c r="ARP35" s="59"/>
      <c r="ARQ35" s="59"/>
      <c r="ARR35" s="59"/>
      <c r="ARS35" s="59"/>
      <c r="ART35" s="59"/>
      <c r="ARU35" s="59"/>
      <c r="ARV35" s="59"/>
      <c r="ARW35" s="59"/>
      <c r="ARX35" s="59"/>
      <c r="ARY35" s="59"/>
      <c r="ARZ35" s="59"/>
      <c r="ASA35" s="59"/>
      <c r="ASB35" s="59"/>
      <c r="ASC35" s="59"/>
      <c r="ASD35" s="59"/>
      <c r="ASE35" s="59"/>
      <c r="ASF35" s="59"/>
      <c r="ASG35" s="59"/>
      <c r="ASH35" s="59"/>
      <c r="ASI35" s="59"/>
      <c r="ASJ35" s="59"/>
      <c r="ASK35" s="59"/>
      <c r="ASL35" s="59"/>
      <c r="ASM35" s="59"/>
      <c r="ASN35" s="59"/>
      <c r="ASO35" s="59"/>
      <c r="ASP35" s="59"/>
      <c r="ASQ35" s="59"/>
      <c r="ASR35" s="59"/>
      <c r="ASS35" s="59"/>
      <c r="AST35" s="59"/>
      <c r="ASU35" s="59"/>
      <c r="ASV35" s="59"/>
      <c r="ASW35" s="59"/>
      <c r="ASX35" s="59"/>
      <c r="ASY35" s="59"/>
      <c r="ASZ35" s="59"/>
      <c r="ATA35" s="59"/>
      <c r="ATB35" s="59"/>
      <c r="ATC35" s="59"/>
      <c r="ATD35" s="59"/>
      <c r="ATE35" s="59"/>
      <c r="ATF35" s="59"/>
      <c r="ATG35" s="59"/>
      <c r="ATH35" s="59"/>
      <c r="ATI35" s="59"/>
      <c r="ATJ35" s="59"/>
      <c r="ATK35" s="59"/>
      <c r="ATL35" s="59"/>
      <c r="ATM35" s="59"/>
      <c r="ATN35" s="59"/>
      <c r="ATO35" s="59"/>
      <c r="ATP35" s="59"/>
      <c r="ATQ35" s="59"/>
      <c r="ATR35" s="59"/>
      <c r="ATS35" s="59"/>
      <c r="ATT35" s="59"/>
      <c r="ATU35" s="59"/>
      <c r="ATV35" s="59"/>
      <c r="ATW35" s="59"/>
      <c r="ATX35" s="59"/>
      <c r="ATY35" s="59"/>
      <c r="ATZ35" s="59"/>
      <c r="AUA35" s="59"/>
      <c r="AUB35" s="59"/>
      <c r="AUC35" s="59"/>
      <c r="AUD35" s="59"/>
      <c r="AUE35" s="59"/>
      <c r="AUF35" s="59"/>
      <c r="AUG35" s="59"/>
      <c r="AUH35" s="59"/>
      <c r="AUI35" s="59"/>
      <c r="AUJ35" s="59"/>
      <c r="AUK35" s="59"/>
      <c r="AUL35" s="59"/>
      <c r="AUM35" s="59"/>
      <c r="AUN35" s="59"/>
      <c r="AUO35" s="59"/>
      <c r="AUP35" s="59"/>
      <c r="AUQ35" s="59"/>
      <c r="AUR35" s="59"/>
      <c r="AUS35" s="59"/>
      <c r="AUT35" s="59"/>
      <c r="AUU35" s="59"/>
      <c r="AUV35" s="59"/>
      <c r="AUW35" s="59"/>
      <c r="AUX35" s="59"/>
      <c r="AUY35" s="59"/>
      <c r="AUZ35" s="59"/>
      <c r="AVA35" s="59"/>
      <c r="AVB35" s="59"/>
      <c r="AVC35" s="59"/>
      <c r="AVD35" s="59"/>
      <c r="AVE35" s="59"/>
      <c r="AVF35" s="59"/>
      <c r="AVG35" s="59"/>
      <c r="AVH35" s="59"/>
      <c r="AVI35" s="59"/>
      <c r="AVJ35" s="59"/>
      <c r="AVK35" s="59"/>
      <c r="AVL35" s="59"/>
      <c r="AVM35" s="59"/>
      <c r="AVN35" s="59"/>
      <c r="AVO35" s="59"/>
      <c r="AVP35" s="59"/>
      <c r="AVQ35" s="59"/>
      <c r="AVR35" s="59"/>
      <c r="AVS35" s="59"/>
      <c r="AVT35" s="59"/>
      <c r="AVU35" s="59"/>
      <c r="AVV35" s="59"/>
      <c r="AVW35" s="59"/>
      <c r="AVX35" s="59"/>
      <c r="AVY35" s="59"/>
      <c r="AVZ35" s="59"/>
      <c r="AWA35" s="59"/>
      <c r="AWB35" s="59"/>
      <c r="AWC35" s="59"/>
      <c r="AWD35" s="59"/>
      <c r="AWE35" s="59"/>
      <c r="AWF35" s="59"/>
      <c r="AWG35" s="59"/>
      <c r="AWH35" s="59"/>
      <c r="AWI35" s="59"/>
      <c r="AWJ35" s="59"/>
      <c r="AWK35" s="59"/>
      <c r="AWL35" s="59"/>
      <c r="AWM35" s="59"/>
      <c r="AWN35" s="59"/>
      <c r="AWO35" s="59"/>
      <c r="AWP35" s="59"/>
      <c r="AWQ35" s="59"/>
      <c r="AWR35" s="59"/>
      <c r="AWS35" s="59"/>
      <c r="AWT35" s="59"/>
      <c r="AWU35" s="59"/>
      <c r="AWV35" s="59"/>
      <c r="AWW35" s="59"/>
      <c r="AWX35" s="59"/>
      <c r="AWY35" s="59"/>
      <c r="AWZ35" s="59"/>
      <c r="AXA35" s="59"/>
      <c r="AXB35" s="59"/>
      <c r="AXC35" s="59"/>
      <c r="AXD35" s="59"/>
      <c r="AXE35" s="59"/>
      <c r="AXF35" s="59"/>
      <c r="AXG35" s="59"/>
      <c r="AXH35" s="59"/>
      <c r="AXI35" s="59"/>
      <c r="AXJ35" s="59"/>
      <c r="AXK35" s="59"/>
      <c r="AXL35" s="59"/>
      <c r="AXM35" s="59"/>
      <c r="AXN35" s="59"/>
      <c r="AXO35" s="59"/>
      <c r="AXP35" s="59"/>
      <c r="AXQ35" s="59"/>
      <c r="AXR35" s="59"/>
      <c r="AXS35" s="59"/>
      <c r="AXT35" s="59"/>
      <c r="AXU35" s="59"/>
      <c r="AXV35" s="59"/>
      <c r="AXW35" s="59"/>
      <c r="AXX35" s="59"/>
      <c r="AXY35" s="59"/>
      <c r="AXZ35" s="59"/>
      <c r="AYA35" s="59"/>
      <c r="AYB35" s="59"/>
      <c r="AYC35" s="59"/>
      <c r="AYD35" s="59"/>
      <c r="AYE35" s="59"/>
      <c r="AYF35" s="59"/>
      <c r="AYG35" s="59"/>
      <c r="AYH35" s="59"/>
      <c r="AYI35" s="59"/>
      <c r="AYJ35" s="59"/>
      <c r="AYK35" s="59"/>
      <c r="AYL35" s="59"/>
      <c r="AYM35" s="59"/>
      <c r="AYN35" s="59"/>
      <c r="AYO35" s="59"/>
      <c r="AYP35" s="59"/>
      <c r="AYQ35" s="59"/>
      <c r="AYR35" s="59"/>
      <c r="AYS35" s="59"/>
      <c r="AYT35" s="59"/>
      <c r="AYU35" s="59"/>
      <c r="AYV35" s="59"/>
      <c r="AYW35" s="59"/>
      <c r="AYX35" s="59"/>
      <c r="AYY35" s="59"/>
      <c r="AYZ35" s="59"/>
      <c r="AZA35" s="59"/>
      <c r="AZB35" s="59"/>
      <c r="AZC35" s="59"/>
      <c r="AZD35" s="59"/>
      <c r="AZE35" s="59"/>
      <c r="AZF35" s="59"/>
      <c r="AZG35" s="59"/>
      <c r="AZH35" s="59"/>
      <c r="AZI35" s="59"/>
      <c r="AZJ35" s="59"/>
      <c r="AZK35" s="59"/>
      <c r="AZL35" s="59"/>
      <c r="AZM35" s="59"/>
      <c r="AZN35" s="59"/>
      <c r="AZO35" s="59"/>
      <c r="AZP35" s="59"/>
      <c r="AZQ35" s="59"/>
      <c r="AZR35" s="59"/>
      <c r="AZS35" s="59"/>
      <c r="AZT35" s="59"/>
      <c r="AZU35" s="59"/>
      <c r="AZV35" s="59"/>
      <c r="AZW35" s="59"/>
      <c r="AZX35" s="59"/>
      <c r="AZY35" s="59"/>
      <c r="AZZ35" s="59"/>
      <c r="BAA35" s="59"/>
      <c r="BAB35" s="59"/>
      <c r="BAC35" s="59"/>
      <c r="BAD35" s="59"/>
      <c r="BAE35" s="59"/>
      <c r="BAF35" s="59"/>
      <c r="BAG35" s="59"/>
      <c r="BAH35" s="59"/>
      <c r="BAI35" s="59"/>
      <c r="BAJ35" s="59"/>
      <c r="BAK35" s="59"/>
      <c r="BAL35" s="59"/>
      <c r="BAM35" s="59"/>
      <c r="BAN35" s="59"/>
      <c r="BAO35" s="59"/>
      <c r="BAP35" s="59"/>
      <c r="BAQ35" s="59"/>
      <c r="BAR35" s="59"/>
      <c r="BAS35" s="59"/>
      <c r="BAT35" s="59"/>
      <c r="BAU35" s="59"/>
      <c r="BAV35" s="59"/>
      <c r="BAW35" s="59"/>
      <c r="BAX35" s="59"/>
      <c r="BAY35" s="59"/>
      <c r="BAZ35" s="59"/>
      <c r="BBA35" s="59"/>
      <c r="BBB35" s="59"/>
      <c r="BBC35" s="59"/>
      <c r="BBD35" s="59"/>
      <c r="BBE35" s="59"/>
      <c r="BBF35" s="59"/>
      <c r="BBG35" s="59"/>
      <c r="BBH35" s="59"/>
      <c r="BBI35" s="59"/>
      <c r="BBJ35" s="59"/>
      <c r="BBK35" s="59"/>
      <c r="BBL35" s="59"/>
      <c r="BBM35" s="59"/>
      <c r="BBN35" s="59"/>
      <c r="BBO35" s="59"/>
      <c r="BBP35" s="59"/>
      <c r="BBQ35" s="59"/>
      <c r="BBR35" s="59"/>
      <c r="BBS35" s="59"/>
      <c r="BBT35" s="59"/>
      <c r="BBU35" s="59"/>
      <c r="BBV35" s="59"/>
      <c r="BBW35" s="59"/>
      <c r="BBX35" s="59"/>
      <c r="BBY35" s="59"/>
      <c r="BBZ35" s="59"/>
      <c r="BCA35" s="59"/>
      <c r="BCB35" s="59"/>
      <c r="BCC35" s="59"/>
      <c r="BCD35" s="59"/>
      <c r="BCE35" s="59"/>
      <c r="BCF35" s="59"/>
      <c r="BCG35" s="59"/>
      <c r="BCH35" s="59"/>
      <c r="BCI35" s="59"/>
      <c r="BCJ35" s="59"/>
      <c r="BCK35" s="59"/>
      <c r="BCL35" s="59"/>
      <c r="BCM35" s="59"/>
      <c r="BCN35" s="59"/>
      <c r="BCO35" s="59"/>
      <c r="BCP35" s="59"/>
      <c r="BCQ35" s="59"/>
      <c r="BCR35" s="59"/>
      <c r="BCS35" s="59"/>
      <c r="BCT35" s="59"/>
      <c r="BCU35" s="59"/>
      <c r="BCV35" s="59"/>
      <c r="BCW35" s="59"/>
      <c r="BCX35" s="59"/>
      <c r="BCY35" s="59"/>
      <c r="BCZ35" s="59"/>
      <c r="BDA35" s="59"/>
      <c r="BDB35" s="59"/>
      <c r="BDC35" s="59"/>
      <c r="BDD35" s="59"/>
      <c r="BDE35" s="59"/>
      <c r="BDF35" s="59"/>
      <c r="BDG35" s="59"/>
      <c r="BDH35" s="59"/>
      <c r="BDI35" s="59"/>
      <c r="BDJ35" s="59"/>
      <c r="BDK35" s="59"/>
      <c r="BDL35" s="59"/>
      <c r="BDM35" s="59"/>
      <c r="BDN35" s="59"/>
      <c r="BDO35" s="59"/>
      <c r="BDP35" s="59"/>
      <c r="BDQ35" s="59"/>
      <c r="BDR35" s="59"/>
      <c r="BDS35" s="59"/>
      <c r="BDT35" s="59"/>
      <c r="BDU35" s="59"/>
      <c r="BDV35" s="59"/>
      <c r="BDW35" s="59"/>
      <c r="BDX35" s="59"/>
      <c r="BDY35" s="59"/>
      <c r="BDZ35" s="59"/>
      <c r="BEA35" s="59"/>
      <c r="BEB35" s="59"/>
      <c r="BEC35" s="59"/>
      <c r="BED35" s="59"/>
      <c r="BEE35" s="59"/>
      <c r="BEF35" s="59"/>
      <c r="BEG35" s="59"/>
      <c r="BEH35" s="59"/>
      <c r="BEI35" s="59"/>
      <c r="BEJ35" s="59"/>
      <c r="BEK35" s="59"/>
      <c r="BEL35" s="59"/>
      <c r="BEM35" s="59"/>
      <c r="BEN35" s="59"/>
      <c r="BEO35" s="59"/>
      <c r="BEP35" s="59"/>
      <c r="BEQ35" s="59"/>
      <c r="BER35" s="59"/>
      <c r="BES35" s="59"/>
      <c r="BET35" s="59"/>
      <c r="BEU35" s="59"/>
      <c r="BEV35" s="59"/>
      <c r="BEW35" s="59"/>
      <c r="BEX35" s="59"/>
      <c r="BEY35" s="59"/>
      <c r="BEZ35" s="59"/>
      <c r="BFA35" s="59"/>
      <c r="BFB35" s="59"/>
      <c r="BFC35" s="59"/>
      <c r="BFD35" s="59"/>
      <c r="BFE35" s="59"/>
      <c r="BFF35" s="59"/>
      <c r="BFG35" s="59"/>
      <c r="BFH35" s="59"/>
      <c r="BFI35" s="59"/>
      <c r="BFJ35" s="59"/>
      <c r="BFK35" s="59"/>
      <c r="BFL35" s="59"/>
      <c r="BFM35" s="59"/>
      <c r="BFN35" s="59"/>
      <c r="BFO35" s="59"/>
      <c r="BFP35" s="59"/>
      <c r="BFQ35" s="59"/>
      <c r="BFR35" s="59"/>
      <c r="BFS35" s="59"/>
      <c r="BFT35" s="59"/>
      <c r="BFU35" s="59"/>
      <c r="BFV35" s="59"/>
      <c r="BFW35" s="59"/>
      <c r="BFX35" s="59"/>
      <c r="BFY35" s="59"/>
      <c r="BFZ35" s="59"/>
      <c r="BGA35" s="59"/>
      <c r="BGB35" s="59"/>
      <c r="BGC35" s="59"/>
      <c r="BGD35" s="59"/>
      <c r="BGE35" s="59"/>
      <c r="BGF35" s="59"/>
      <c r="BGG35" s="59"/>
      <c r="BGH35" s="59"/>
      <c r="BGI35" s="59"/>
      <c r="BGJ35" s="59"/>
      <c r="BGK35" s="59"/>
      <c r="BGL35" s="59"/>
      <c r="BGM35" s="59"/>
      <c r="BGN35" s="59"/>
      <c r="BGO35" s="59"/>
      <c r="BGP35" s="59"/>
      <c r="BGQ35" s="59"/>
      <c r="BGR35" s="59"/>
      <c r="BGS35" s="59"/>
      <c r="BGT35" s="59"/>
      <c r="BGU35" s="59"/>
      <c r="BGV35" s="59"/>
      <c r="BGW35" s="59"/>
      <c r="BGX35" s="59"/>
      <c r="BGY35" s="59"/>
      <c r="BGZ35" s="59"/>
      <c r="BHA35" s="59"/>
      <c r="BHB35" s="59"/>
      <c r="BHC35" s="59"/>
      <c r="BHD35" s="59"/>
      <c r="BHE35" s="59"/>
      <c r="BHF35" s="59"/>
      <c r="BHG35" s="59"/>
      <c r="BHH35" s="59"/>
      <c r="BHI35" s="59"/>
      <c r="BHJ35" s="59"/>
      <c r="BHK35" s="59"/>
      <c r="BHL35" s="59"/>
      <c r="BHM35" s="59"/>
      <c r="BHN35" s="59"/>
      <c r="BHO35" s="59"/>
      <c r="BHP35" s="59"/>
      <c r="BHQ35" s="59"/>
      <c r="BHR35" s="59"/>
      <c r="BHS35" s="59"/>
      <c r="BHT35" s="59"/>
      <c r="BHU35" s="59"/>
      <c r="BHV35" s="59"/>
      <c r="BHW35" s="59"/>
      <c r="BHX35" s="59"/>
      <c r="BHY35" s="59"/>
      <c r="BHZ35" s="59"/>
      <c r="BIA35" s="59"/>
      <c r="BIB35" s="59"/>
      <c r="BIC35" s="59"/>
      <c r="BID35" s="59"/>
      <c r="BIE35" s="59"/>
      <c r="BIF35" s="59"/>
      <c r="BIG35" s="59"/>
      <c r="BIH35" s="59"/>
      <c r="BII35" s="59"/>
      <c r="BIJ35" s="59"/>
      <c r="BIK35" s="59"/>
      <c r="BIL35" s="59"/>
      <c r="BIM35" s="59"/>
      <c r="BIN35" s="59"/>
      <c r="BIO35" s="59"/>
      <c r="BIP35" s="59"/>
      <c r="BIQ35" s="59"/>
      <c r="BIR35" s="59"/>
      <c r="BIS35" s="59"/>
      <c r="BIT35" s="59"/>
      <c r="BIU35" s="59"/>
      <c r="BIV35" s="59"/>
      <c r="BIW35" s="59"/>
      <c r="BIX35" s="59"/>
      <c r="BIY35" s="59"/>
      <c r="BIZ35" s="59"/>
      <c r="BJA35" s="59"/>
      <c r="BJB35" s="59"/>
      <c r="BJC35" s="59"/>
      <c r="BJD35" s="59"/>
      <c r="BJE35" s="59"/>
      <c r="BJF35" s="59"/>
      <c r="BJG35" s="59"/>
      <c r="BJH35" s="59"/>
      <c r="BJI35" s="59"/>
      <c r="BJJ35" s="59"/>
      <c r="BJK35" s="59"/>
      <c r="BJL35" s="59"/>
      <c r="BJM35" s="59"/>
      <c r="BJN35" s="59"/>
      <c r="BJO35" s="59"/>
      <c r="BJP35" s="59"/>
      <c r="BJQ35" s="59"/>
      <c r="BJR35" s="59"/>
      <c r="BJS35" s="59"/>
      <c r="BJT35" s="59"/>
      <c r="BJU35" s="59"/>
      <c r="BJV35" s="59"/>
      <c r="BJW35" s="59"/>
      <c r="BJX35" s="59"/>
      <c r="BJY35" s="59"/>
      <c r="BJZ35" s="59"/>
      <c r="BKA35" s="59"/>
      <c r="BKB35" s="59"/>
      <c r="BKC35" s="59"/>
      <c r="BKD35" s="59"/>
      <c r="BKE35" s="59"/>
      <c r="BKF35" s="59"/>
      <c r="BKG35" s="59"/>
      <c r="BKH35" s="59"/>
      <c r="BKI35" s="59"/>
      <c r="BKJ35" s="59"/>
      <c r="BKK35" s="59"/>
      <c r="BKL35" s="59"/>
      <c r="BKM35" s="59"/>
      <c r="BKN35" s="59"/>
      <c r="BKO35" s="59"/>
      <c r="BKP35" s="59"/>
      <c r="BKQ35" s="59"/>
      <c r="BKR35" s="59"/>
      <c r="BKS35" s="59"/>
      <c r="BKT35" s="59"/>
      <c r="BKU35" s="59"/>
      <c r="BKV35" s="59"/>
      <c r="BKW35" s="59"/>
      <c r="BKX35" s="59"/>
      <c r="BKY35" s="59"/>
      <c r="BKZ35" s="59"/>
      <c r="BLA35" s="59"/>
      <c r="BLB35" s="59"/>
      <c r="BLC35" s="59"/>
      <c r="BLD35" s="59"/>
      <c r="BLE35" s="59"/>
      <c r="BLF35" s="59"/>
      <c r="BLG35" s="59"/>
      <c r="BLH35" s="59"/>
      <c r="BLI35" s="59"/>
      <c r="BLJ35" s="59"/>
      <c r="BLK35" s="59"/>
      <c r="BLL35" s="59"/>
      <c r="BLM35" s="59"/>
      <c r="BLN35" s="59"/>
      <c r="BLO35" s="59"/>
      <c r="BLP35" s="59"/>
      <c r="BLQ35" s="59"/>
      <c r="BLR35" s="59"/>
      <c r="BLS35" s="59"/>
      <c r="BLT35" s="59"/>
      <c r="BLU35" s="59"/>
      <c r="BLV35" s="59"/>
      <c r="BLW35" s="59"/>
      <c r="BLX35" s="59"/>
      <c r="BLY35" s="59"/>
      <c r="BLZ35" s="59"/>
      <c r="BMA35" s="59"/>
      <c r="BMB35" s="59"/>
      <c r="BMC35" s="59"/>
      <c r="BMD35" s="59"/>
      <c r="BME35" s="59"/>
      <c r="BMF35" s="59"/>
      <c r="BMG35" s="59"/>
      <c r="BMH35" s="59"/>
      <c r="BMI35" s="59"/>
      <c r="BMJ35" s="59"/>
      <c r="BMK35" s="59"/>
      <c r="BML35" s="59"/>
      <c r="BMM35" s="59"/>
      <c r="BMN35" s="59"/>
      <c r="BMO35" s="59"/>
      <c r="BMP35" s="59"/>
      <c r="BMQ35" s="59"/>
      <c r="BMR35" s="59"/>
      <c r="BMS35" s="59"/>
      <c r="BMT35" s="59"/>
      <c r="BMU35" s="59"/>
      <c r="BMV35" s="59"/>
      <c r="BMW35" s="59"/>
      <c r="BMX35" s="59"/>
      <c r="BMY35" s="59"/>
      <c r="BMZ35" s="59"/>
      <c r="BNA35" s="59"/>
      <c r="BNB35" s="59"/>
      <c r="BNC35" s="59"/>
      <c r="BND35" s="59"/>
      <c r="BNE35" s="59"/>
      <c r="BNF35" s="59"/>
      <c r="BNG35" s="59"/>
      <c r="BNH35" s="59"/>
      <c r="BNI35" s="59"/>
      <c r="BNJ35" s="59"/>
      <c r="BNK35" s="59"/>
      <c r="BNL35" s="59"/>
      <c r="BNM35" s="59"/>
      <c r="BNN35" s="59"/>
      <c r="BNO35" s="59"/>
      <c r="BNP35" s="59"/>
      <c r="BNQ35" s="59"/>
      <c r="BNR35" s="59"/>
      <c r="BNS35" s="59"/>
      <c r="BNT35" s="59"/>
      <c r="BNU35" s="59"/>
      <c r="BNV35" s="59"/>
      <c r="BNW35" s="59"/>
      <c r="BNX35" s="59"/>
      <c r="BNY35" s="59"/>
      <c r="BNZ35" s="59"/>
      <c r="BOA35" s="59"/>
      <c r="BOB35" s="59"/>
      <c r="BOC35" s="59"/>
      <c r="BOD35" s="59"/>
      <c r="BOE35" s="59"/>
      <c r="BOF35" s="59"/>
      <c r="BOG35" s="59"/>
      <c r="BOH35" s="59"/>
      <c r="BOI35" s="59"/>
      <c r="BOJ35" s="59"/>
      <c r="BOK35" s="59"/>
      <c r="BOL35" s="59"/>
      <c r="BOM35" s="59"/>
      <c r="BON35" s="59"/>
      <c r="BOO35" s="59"/>
      <c r="BOP35" s="59"/>
      <c r="BOQ35" s="59"/>
      <c r="BOR35" s="59"/>
      <c r="BOS35" s="59"/>
      <c r="BOT35" s="59"/>
      <c r="BOU35" s="59"/>
      <c r="BOV35" s="59"/>
      <c r="BOW35" s="59"/>
      <c r="BOX35" s="59"/>
      <c r="BOY35" s="59"/>
      <c r="BOZ35" s="59"/>
      <c r="BPA35" s="59"/>
      <c r="BPB35" s="59"/>
      <c r="BPC35" s="59"/>
      <c r="BPD35" s="59"/>
      <c r="BPE35" s="59"/>
      <c r="BPF35" s="59"/>
      <c r="BPG35" s="59"/>
      <c r="BPH35" s="59"/>
      <c r="BPI35" s="59"/>
      <c r="BPJ35" s="59"/>
      <c r="BPK35" s="59"/>
      <c r="BPL35" s="59"/>
      <c r="BPM35" s="59"/>
      <c r="BPN35" s="59"/>
      <c r="BPO35" s="59"/>
      <c r="BPP35" s="59"/>
      <c r="BPQ35" s="59"/>
      <c r="BPR35" s="59"/>
      <c r="BPS35" s="59"/>
      <c r="BPT35" s="59"/>
      <c r="BPU35" s="59"/>
      <c r="BPV35" s="59"/>
      <c r="BPW35" s="59"/>
      <c r="BPX35" s="59"/>
      <c r="BPY35" s="59"/>
      <c r="BPZ35" s="59"/>
      <c r="BQA35" s="59"/>
      <c r="BQB35" s="59"/>
      <c r="BQC35" s="59"/>
      <c r="BQD35" s="59"/>
      <c r="BQE35" s="59"/>
      <c r="BQF35" s="59"/>
      <c r="BQG35" s="59"/>
      <c r="BQH35" s="59"/>
      <c r="BQI35" s="59"/>
      <c r="BQJ35" s="59"/>
      <c r="BQK35" s="59"/>
      <c r="BQL35" s="59"/>
      <c r="BQM35" s="59"/>
      <c r="BQN35" s="59"/>
      <c r="BQO35" s="59"/>
      <c r="BQP35" s="59"/>
      <c r="BQQ35" s="59"/>
      <c r="BQR35" s="59"/>
      <c r="BQS35" s="59"/>
      <c r="BQT35" s="59"/>
      <c r="BQU35" s="59"/>
      <c r="BQV35" s="59"/>
      <c r="BQW35" s="59"/>
      <c r="BQX35" s="59"/>
      <c r="BQY35" s="59"/>
      <c r="BQZ35" s="59"/>
      <c r="BRA35" s="59"/>
      <c r="BRB35" s="59"/>
      <c r="BRC35" s="59"/>
      <c r="BRD35" s="59"/>
      <c r="BRE35" s="59"/>
      <c r="BRF35" s="59"/>
      <c r="BRG35" s="59"/>
      <c r="BRH35" s="59"/>
      <c r="BRI35" s="59"/>
      <c r="BRJ35" s="59"/>
      <c r="BRK35" s="59"/>
      <c r="BRL35" s="59"/>
      <c r="BRM35" s="59"/>
      <c r="BRN35" s="59"/>
      <c r="BRO35" s="59"/>
      <c r="BRP35" s="59"/>
      <c r="BRQ35" s="59"/>
      <c r="BRR35" s="59"/>
      <c r="BRS35" s="59"/>
      <c r="BRT35" s="59"/>
      <c r="BRU35" s="59"/>
      <c r="BRV35" s="59"/>
      <c r="BRW35" s="59"/>
      <c r="BRX35" s="59"/>
      <c r="BRY35" s="59"/>
      <c r="BRZ35" s="59"/>
      <c r="BSA35" s="59"/>
      <c r="BSB35" s="59"/>
      <c r="BSC35" s="59"/>
      <c r="BSD35" s="59"/>
      <c r="BSE35" s="59"/>
      <c r="BSF35" s="59"/>
      <c r="BSG35" s="59"/>
      <c r="BSH35" s="59"/>
      <c r="BSI35" s="59"/>
      <c r="BSJ35" s="59"/>
      <c r="BSK35" s="59"/>
      <c r="BSL35" s="59"/>
      <c r="BSM35" s="59"/>
      <c r="BSN35" s="59"/>
      <c r="BSO35" s="59"/>
      <c r="BSP35" s="59"/>
      <c r="BSQ35" s="59"/>
      <c r="BSR35" s="59"/>
      <c r="BSS35" s="59"/>
      <c r="BST35" s="59"/>
      <c r="BSU35" s="59"/>
      <c r="BSV35" s="59"/>
      <c r="BSW35" s="59"/>
      <c r="BSX35" s="59"/>
      <c r="BSY35" s="59"/>
      <c r="BSZ35" s="59"/>
      <c r="BTA35" s="59"/>
      <c r="BTB35" s="59"/>
      <c r="BTC35" s="59"/>
      <c r="BTD35" s="59"/>
      <c r="BTE35" s="59"/>
      <c r="BTF35" s="59"/>
      <c r="BTG35" s="59"/>
      <c r="BTH35" s="59"/>
      <c r="BTI35" s="59"/>
      <c r="BTJ35" s="59"/>
      <c r="BTK35" s="59"/>
      <c r="BTL35" s="59"/>
      <c r="BTM35" s="59"/>
      <c r="BTN35" s="59"/>
      <c r="BTO35" s="59"/>
      <c r="BTP35" s="59"/>
      <c r="BTQ35" s="59"/>
      <c r="BTR35" s="59"/>
      <c r="BTS35" s="59"/>
      <c r="BTT35" s="59"/>
      <c r="BTU35" s="59"/>
      <c r="BTV35" s="59"/>
      <c r="BTW35" s="59"/>
      <c r="BTX35" s="59"/>
      <c r="BTY35" s="59"/>
      <c r="BTZ35" s="59"/>
      <c r="BUA35" s="59"/>
      <c r="BUB35" s="59"/>
      <c r="BUC35" s="59"/>
      <c r="BUD35" s="59"/>
      <c r="BUE35" s="59"/>
      <c r="BUF35" s="59"/>
      <c r="BUG35" s="59"/>
      <c r="BUH35" s="59"/>
      <c r="BUI35" s="59"/>
      <c r="BUJ35" s="59"/>
      <c r="BUK35" s="59"/>
      <c r="BUL35" s="59"/>
      <c r="BUM35" s="59"/>
      <c r="BUN35" s="59"/>
      <c r="BUO35" s="59"/>
      <c r="BUP35" s="59"/>
      <c r="BUQ35" s="59"/>
      <c r="BUR35" s="59"/>
      <c r="BUS35" s="59"/>
      <c r="BUT35" s="59"/>
      <c r="BUU35" s="59"/>
      <c r="BUV35" s="59"/>
      <c r="BUW35" s="59"/>
      <c r="BUX35" s="59"/>
      <c r="BUY35" s="59"/>
      <c r="BUZ35" s="59"/>
      <c r="BVA35" s="59"/>
      <c r="BVB35" s="59"/>
      <c r="BVC35" s="59"/>
      <c r="BVD35" s="59"/>
      <c r="BVE35" s="59"/>
      <c r="BVF35" s="59"/>
      <c r="BVG35" s="59"/>
      <c r="BVH35" s="59"/>
      <c r="BVI35" s="59"/>
      <c r="BVJ35" s="59"/>
      <c r="BVK35" s="59"/>
      <c r="BVL35" s="59"/>
      <c r="BVM35" s="59"/>
      <c r="BVN35" s="59"/>
      <c r="BVO35" s="59"/>
      <c r="BVP35" s="59"/>
      <c r="BVQ35" s="59"/>
      <c r="BVR35" s="59"/>
      <c r="BVS35" s="59"/>
      <c r="BVT35" s="59"/>
      <c r="BVU35" s="59"/>
      <c r="BVV35" s="59"/>
      <c r="BVW35" s="59"/>
      <c r="BVX35" s="59"/>
      <c r="BVY35" s="59"/>
      <c r="BVZ35" s="59"/>
      <c r="BWA35" s="59"/>
      <c r="BWB35" s="59"/>
      <c r="BWC35" s="59"/>
      <c r="BWD35" s="59"/>
      <c r="BWE35" s="59"/>
      <c r="BWF35" s="59"/>
      <c r="BWG35" s="59"/>
      <c r="BWH35" s="59"/>
      <c r="BWI35" s="59"/>
      <c r="BWJ35" s="59"/>
      <c r="BWK35" s="59"/>
      <c r="BWL35" s="59"/>
      <c r="BWM35" s="59"/>
      <c r="BWN35" s="59"/>
      <c r="BWO35" s="59"/>
      <c r="BWP35" s="59"/>
      <c r="BWQ35" s="59"/>
      <c r="BWR35" s="59"/>
      <c r="BWS35" s="59"/>
      <c r="BWT35" s="59"/>
      <c r="BWU35" s="59"/>
      <c r="BWV35" s="59"/>
      <c r="BWW35" s="59"/>
      <c r="BWX35" s="59"/>
      <c r="BWY35" s="59"/>
      <c r="BWZ35" s="59"/>
      <c r="BXA35" s="59"/>
      <c r="BXB35" s="59"/>
      <c r="BXC35" s="59"/>
      <c r="BXD35" s="59"/>
      <c r="BXE35" s="59"/>
      <c r="BXF35" s="59"/>
      <c r="BXG35" s="59"/>
      <c r="BXH35" s="59"/>
      <c r="BXI35" s="59"/>
      <c r="BXJ35" s="59"/>
      <c r="BXK35" s="59"/>
      <c r="BXL35" s="59"/>
      <c r="BXM35" s="59"/>
      <c r="BXN35" s="59"/>
      <c r="BXO35" s="59"/>
      <c r="BXP35" s="59"/>
      <c r="BXQ35" s="59"/>
      <c r="BXR35" s="59"/>
      <c r="BXS35" s="59"/>
      <c r="BXT35" s="59"/>
      <c r="BXU35" s="59"/>
      <c r="BXV35" s="59"/>
      <c r="BXW35" s="59"/>
      <c r="BXX35" s="59"/>
      <c r="BXY35" s="59"/>
      <c r="BXZ35" s="59"/>
      <c r="BYA35" s="59"/>
      <c r="BYB35" s="59"/>
      <c r="BYC35" s="59"/>
      <c r="BYD35" s="59"/>
      <c r="BYE35" s="59"/>
      <c r="BYF35" s="59"/>
      <c r="BYG35" s="59"/>
      <c r="BYH35" s="59"/>
      <c r="BYI35" s="59"/>
      <c r="BYJ35" s="59"/>
      <c r="BYK35" s="59"/>
      <c r="BYL35" s="59"/>
      <c r="BYM35" s="59"/>
      <c r="BYN35" s="59"/>
      <c r="BYO35" s="59"/>
      <c r="BYP35" s="59"/>
      <c r="BYQ35" s="59"/>
      <c r="BYR35" s="59"/>
      <c r="BYS35" s="59"/>
      <c r="BYT35" s="59"/>
      <c r="BYU35" s="59"/>
      <c r="BYV35" s="59"/>
      <c r="BYW35" s="59"/>
      <c r="BYX35" s="59"/>
      <c r="BYY35" s="59"/>
      <c r="BYZ35" s="59"/>
      <c r="BZA35" s="59"/>
      <c r="BZB35" s="59"/>
      <c r="BZC35" s="59"/>
      <c r="BZD35" s="59"/>
      <c r="BZE35" s="59"/>
      <c r="BZF35" s="59"/>
      <c r="BZG35" s="59"/>
      <c r="BZH35" s="59"/>
      <c r="BZI35" s="59"/>
      <c r="BZJ35" s="59"/>
      <c r="BZK35" s="59"/>
      <c r="BZL35" s="59"/>
      <c r="BZM35" s="59"/>
      <c r="BZN35" s="59"/>
      <c r="BZO35" s="59"/>
      <c r="BZP35" s="59"/>
      <c r="BZQ35" s="59"/>
      <c r="BZR35" s="59"/>
      <c r="BZS35" s="59"/>
      <c r="BZT35" s="59"/>
      <c r="BZU35" s="59"/>
      <c r="BZV35" s="59"/>
      <c r="BZW35" s="59"/>
      <c r="BZX35" s="59"/>
      <c r="BZY35" s="59"/>
      <c r="BZZ35" s="59"/>
      <c r="CAA35" s="59"/>
      <c r="CAB35" s="59"/>
      <c r="CAC35" s="59"/>
      <c r="CAD35" s="59"/>
      <c r="CAE35" s="59"/>
      <c r="CAF35" s="59"/>
      <c r="CAG35" s="59"/>
      <c r="CAH35" s="59"/>
      <c r="CAI35" s="59"/>
      <c r="CAJ35" s="59"/>
      <c r="CAK35" s="59"/>
      <c r="CAL35" s="59"/>
      <c r="CAM35" s="59"/>
      <c r="CAN35" s="59"/>
      <c r="CAO35" s="59"/>
      <c r="CAP35" s="59"/>
      <c r="CAQ35" s="59"/>
      <c r="CAR35" s="59"/>
      <c r="CAS35" s="59"/>
      <c r="CAT35" s="59"/>
      <c r="CAU35" s="59"/>
      <c r="CAV35" s="59"/>
      <c r="CAW35" s="59"/>
      <c r="CAX35" s="59"/>
      <c r="CAY35" s="59"/>
      <c r="CAZ35" s="59"/>
      <c r="CBA35" s="59"/>
      <c r="CBB35" s="59"/>
      <c r="CBC35" s="59"/>
      <c r="CBD35" s="59"/>
      <c r="CBE35" s="59"/>
      <c r="CBF35" s="59"/>
      <c r="CBG35" s="59"/>
      <c r="CBH35" s="59"/>
      <c r="CBI35" s="59"/>
      <c r="CBJ35" s="59"/>
      <c r="CBK35" s="59"/>
      <c r="CBL35" s="59"/>
      <c r="CBM35" s="59"/>
      <c r="CBN35" s="59"/>
      <c r="CBO35" s="59"/>
      <c r="CBP35" s="59"/>
      <c r="CBQ35" s="59"/>
      <c r="CBR35" s="59"/>
      <c r="CBS35" s="59"/>
      <c r="CBT35" s="59"/>
      <c r="CBU35" s="59"/>
      <c r="CBV35" s="59"/>
      <c r="CBW35" s="59"/>
      <c r="CBX35" s="59"/>
      <c r="CBY35" s="59"/>
      <c r="CBZ35" s="59"/>
      <c r="CCA35" s="59"/>
      <c r="CCB35" s="59"/>
      <c r="CCC35" s="59"/>
      <c r="CCD35" s="59"/>
      <c r="CCE35" s="59"/>
      <c r="CCF35" s="59"/>
      <c r="CCG35" s="59"/>
      <c r="CCH35" s="59"/>
      <c r="CCI35" s="59"/>
      <c r="CCJ35" s="59"/>
      <c r="CCK35" s="59"/>
      <c r="CCL35" s="59"/>
      <c r="CCM35" s="59"/>
      <c r="CCN35" s="59"/>
      <c r="CCO35" s="59"/>
      <c r="CCP35" s="59"/>
      <c r="CCQ35" s="59"/>
      <c r="CCR35" s="59"/>
      <c r="CCS35" s="59"/>
      <c r="CCT35" s="59"/>
      <c r="CCU35" s="59"/>
      <c r="CCV35" s="59"/>
      <c r="CCW35" s="59"/>
      <c r="CCX35" s="59"/>
      <c r="CCY35" s="59"/>
      <c r="CCZ35" s="59"/>
      <c r="CDA35" s="59"/>
      <c r="CDB35" s="59"/>
      <c r="CDC35" s="59"/>
      <c r="CDD35" s="59"/>
      <c r="CDE35" s="59"/>
      <c r="CDF35" s="59"/>
      <c r="CDG35" s="59"/>
      <c r="CDH35" s="59"/>
      <c r="CDI35" s="59"/>
      <c r="CDJ35" s="59"/>
      <c r="CDK35" s="59"/>
      <c r="CDL35" s="59"/>
      <c r="CDM35" s="59"/>
      <c r="CDN35" s="59"/>
      <c r="CDO35" s="59"/>
      <c r="CDP35" s="59"/>
      <c r="CDQ35" s="59"/>
      <c r="CDR35" s="59"/>
      <c r="CDS35" s="59"/>
      <c r="CDT35" s="59"/>
      <c r="CDU35" s="59"/>
      <c r="CDV35" s="59"/>
      <c r="CDW35" s="59"/>
      <c r="CDX35" s="59"/>
      <c r="CDY35" s="59"/>
      <c r="CDZ35" s="59"/>
      <c r="CEA35" s="59"/>
      <c r="CEB35" s="59"/>
      <c r="CEC35" s="59"/>
      <c r="CED35" s="59"/>
      <c r="CEE35" s="59"/>
      <c r="CEF35" s="59"/>
      <c r="CEG35" s="59"/>
      <c r="CEH35" s="59"/>
      <c r="CEI35" s="59"/>
      <c r="CEJ35" s="59"/>
      <c r="CEK35" s="59"/>
      <c r="CEL35" s="59"/>
      <c r="CEM35" s="59"/>
      <c r="CEN35" s="59"/>
      <c r="CEO35" s="59"/>
      <c r="CEP35" s="59"/>
      <c r="CEQ35" s="59"/>
      <c r="CER35" s="59"/>
      <c r="CES35" s="59"/>
      <c r="CET35" s="59"/>
      <c r="CEU35" s="59"/>
      <c r="CEV35" s="59"/>
      <c r="CEW35" s="59"/>
      <c r="CEX35" s="59"/>
      <c r="CEY35" s="59"/>
      <c r="CEZ35" s="59"/>
      <c r="CFA35" s="59"/>
      <c r="CFB35" s="59"/>
      <c r="CFC35" s="59"/>
      <c r="CFD35" s="59"/>
      <c r="CFE35" s="59"/>
      <c r="CFF35" s="59"/>
      <c r="CFG35" s="59"/>
      <c r="CFH35" s="59"/>
      <c r="CFI35" s="59"/>
      <c r="CFJ35" s="59"/>
      <c r="CFK35" s="59"/>
      <c r="CFL35" s="59"/>
      <c r="CFM35" s="59"/>
      <c r="CFN35" s="59"/>
      <c r="CFO35" s="59"/>
      <c r="CFP35" s="59"/>
      <c r="CFQ35" s="59"/>
      <c r="CFR35" s="59"/>
      <c r="CFS35" s="59"/>
      <c r="CFT35" s="59"/>
      <c r="CFU35" s="59"/>
      <c r="CFV35" s="59"/>
      <c r="CFW35" s="59"/>
      <c r="CFX35" s="59"/>
      <c r="CFY35" s="59"/>
      <c r="CFZ35" s="59"/>
      <c r="CGA35" s="59"/>
      <c r="CGB35" s="59"/>
      <c r="CGC35" s="59"/>
      <c r="CGD35" s="59"/>
      <c r="CGE35" s="59"/>
      <c r="CGF35" s="59"/>
      <c r="CGG35" s="59"/>
      <c r="CGH35" s="59"/>
      <c r="CGI35" s="59"/>
      <c r="CGJ35" s="59"/>
      <c r="CGK35" s="59"/>
      <c r="CGL35" s="59"/>
      <c r="CGM35" s="59"/>
      <c r="CGN35" s="59"/>
      <c r="CGO35" s="59"/>
      <c r="CGP35" s="59"/>
      <c r="CGQ35" s="59"/>
      <c r="CGR35" s="59"/>
      <c r="CGS35" s="59"/>
      <c r="CGT35" s="59"/>
      <c r="CGU35" s="59"/>
      <c r="CGV35" s="59"/>
      <c r="CGW35" s="59"/>
      <c r="CGX35" s="59"/>
      <c r="CGY35" s="59"/>
      <c r="CGZ35" s="59"/>
      <c r="CHA35" s="59"/>
      <c r="CHB35" s="59"/>
      <c r="CHC35" s="59"/>
      <c r="CHD35" s="59"/>
      <c r="CHE35" s="59"/>
      <c r="CHF35" s="59"/>
      <c r="CHG35" s="59"/>
      <c r="CHH35" s="59"/>
      <c r="CHI35" s="59"/>
      <c r="CHJ35" s="59"/>
      <c r="CHK35" s="59"/>
      <c r="CHL35" s="59"/>
      <c r="CHM35" s="59"/>
      <c r="CHN35" s="59"/>
      <c r="CHO35" s="59"/>
      <c r="CHP35" s="59"/>
      <c r="CHQ35" s="59"/>
      <c r="CHR35" s="59"/>
      <c r="CHS35" s="59"/>
      <c r="CHT35" s="59"/>
      <c r="CHU35" s="59"/>
      <c r="CHV35" s="59"/>
      <c r="CHW35" s="59"/>
      <c r="CHX35" s="59"/>
      <c r="CHY35" s="59"/>
      <c r="CHZ35" s="59"/>
      <c r="CIA35" s="59"/>
      <c r="CIB35" s="59"/>
      <c r="CIC35" s="59"/>
      <c r="CID35" s="59"/>
      <c r="CIE35" s="59"/>
      <c r="CIF35" s="59"/>
      <c r="CIG35" s="59"/>
      <c r="CIH35" s="59"/>
      <c r="CII35" s="59"/>
      <c r="CIJ35" s="59"/>
      <c r="CIK35" s="59"/>
      <c r="CIL35" s="59"/>
      <c r="CIM35" s="59"/>
      <c r="CIN35" s="59"/>
      <c r="CIO35" s="59"/>
      <c r="CIP35" s="59"/>
      <c r="CIQ35" s="59"/>
      <c r="CIR35" s="59"/>
      <c r="CIS35" s="59"/>
      <c r="CIT35" s="59"/>
      <c r="CIU35" s="59"/>
      <c r="CIV35" s="59"/>
      <c r="CIW35" s="59"/>
      <c r="CIX35" s="59"/>
      <c r="CIY35" s="59"/>
      <c r="CIZ35" s="59"/>
      <c r="CJA35" s="59"/>
      <c r="CJB35" s="59"/>
      <c r="CJC35" s="59"/>
      <c r="CJD35" s="59"/>
      <c r="CJE35" s="59"/>
      <c r="CJF35" s="59"/>
      <c r="CJG35" s="59"/>
      <c r="CJH35" s="59"/>
      <c r="CJI35" s="59"/>
      <c r="CJJ35" s="59"/>
      <c r="CJK35" s="59"/>
      <c r="CJL35" s="59"/>
      <c r="CJM35" s="59"/>
      <c r="CJN35" s="59"/>
      <c r="CJO35" s="59"/>
      <c r="CJP35" s="59"/>
      <c r="CJQ35" s="59"/>
      <c r="CJR35" s="59"/>
      <c r="CJS35" s="59"/>
      <c r="CJT35" s="59"/>
      <c r="CJU35" s="59"/>
      <c r="CJV35" s="59"/>
      <c r="CJW35" s="59"/>
      <c r="CJX35" s="59"/>
      <c r="CJY35" s="59"/>
      <c r="CJZ35" s="59"/>
      <c r="CKA35" s="59"/>
      <c r="CKB35" s="59"/>
      <c r="CKC35" s="59"/>
      <c r="CKD35" s="59"/>
      <c r="CKE35" s="59"/>
      <c r="CKF35" s="59"/>
      <c r="CKG35" s="59"/>
      <c r="CKH35" s="59"/>
      <c r="CKI35" s="59"/>
      <c r="CKJ35" s="59"/>
      <c r="CKK35" s="59"/>
      <c r="CKL35" s="59"/>
      <c r="CKM35" s="59"/>
      <c r="CKN35" s="59"/>
      <c r="CKO35" s="59"/>
      <c r="CKP35" s="59"/>
      <c r="CKQ35" s="59"/>
      <c r="CKR35" s="59"/>
      <c r="CKS35" s="59"/>
      <c r="CKT35" s="59"/>
      <c r="CKU35" s="59"/>
      <c r="CKV35" s="59"/>
      <c r="CKW35" s="59"/>
      <c r="CKX35" s="59"/>
      <c r="CKY35" s="59"/>
      <c r="CKZ35" s="59"/>
      <c r="CLA35" s="59"/>
      <c r="CLB35" s="59"/>
      <c r="CLC35" s="59"/>
      <c r="CLD35" s="59"/>
      <c r="CLE35" s="59"/>
      <c r="CLF35" s="59"/>
      <c r="CLG35" s="59"/>
      <c r="CLH35" s="59"/>
      <c r="CLI35" s="59"/>
      <c r="CLJ35" s="59"/>
      <c r="CLK35" s="59"/>
      <c r="CLL35" s="59"/>
      <c r="CLM35" s="59"/>
      <c r="CLN35" s="59"/>
      <c r="CLO35" s="59"/>
      <c r="CLP35" s="59"/>
      <c r="CLQ35" s="59"/>
      <c r="CLR35" s="59"/>
      <c r="CLS35" s="59"/>
      <c r="CLT35" s="59"/>
      <c r="CLU35" s="59"/>
      <c r="CLV35" s="59"/>
      <c r="CLW35" s="59"/>
      <c r="CLX35" s="59"/>
      <c r="CLY35" s="59"/>
      <c r="CLZ35" s="59"/>
      <c r="CMA35" s="59"/>
      <c r="CMB35" s="59"/>
      <c r="CMC35" s="59"/>
      <c r="CMD35" s="59"/>
      <c r="CME35" s="59"/>
      <c r="CMF35" s="59"/>
      <c r="CMG35" s="59"/>
      <c r="CMH35" s="59"/>
      <c r="CMI35" s="59"/>
      <c r="CMJ35" s="59"/>
      <c r="CMK35" s="59"/>
      <c r="CML35" s="59"/>
      <c r="CMM35" s="59"/>
      <c r="CMN35" s="59"/>
      <c r="CMO35" s="59"/>
      <c r="CMP35" s="59"/>
      <c r="CMQ35" s="59"/>
      <c r="CMR35" s="59"/>
      <c r="CMS35" s="59"/>
      <c r="CMT35" s="59"/>
      <c r="CMU35" s="59"/>
      <c r="CMV35" s="59"/>
      <c r="CMW35" s="59"/>
      <c r="CMX35" s="59"/>
      <c r="CMY35" s="59"/>
      <c r="CMZ35" s="59"/>
      <c r="CNA35" s="59"/>
      <c r="CNB35" s="59"/>
      <c r="CNC35" s="59"/>
      <c r="CND35" s="59"/>
      <c r="CNE35" s="59"/>
      <c r="CNF35" s="59"/>
      <c r="CNG35" s="59"/>
      <c r="CNH35" s="59"/>
      <c r="CNI35" s="59"/>
      <c r="CNJ35" s="59"/>
      <c r="CNK35" s="59"/>
      <c r="CNL35" s="59"/>
      <c r="CNM35" s="59"/>
      <c r="CNN35" s="59"/>
      <c r="CNO35" s="59"/>
      <c r="CNP35" s="59"/>
      <c r="CNQ35" s="59"/>
      <c r="CNR35" s="59"/>
      <c r="CNS35" s="59"/>
      <c r="CNT35" s="59"/>
      <c r="CNU35" s="59"/>
      <c r="CNV35" s="59"/>
      <c r="CNW35" s="59"/>
      <c r="CNX35" s="59"/>
      <c r="CNY35" s="59"/>
      <c r="CNZ35" s="59"/>
      <c r="COA35" s="59"/>
      <c r="COB35" s="59"/>
      <c r="COC35" s="59"/>
      <c r="COD35" s="59"/>
      <c r="COE35" s="59"/>
      <c r="COF35" s="59"/>
      <c r="COG35" s="59"/>
      <c r="COH35" s="59"/>
      <c r="COI35" s="59"/>
      <c r="COJ35" s="59"/>
      <c r="COK35" s="59"/>
      <c r="COL35" s="59"/>
      <c r="COM35" s="59"/>
      <c r="CON35" s="59"/>
      <c r="COO35" s="59"/>
      <c r="COP35" s="59"/>
      <c r="COQ35" s="59"/>
      <c r="COR35" s="59"/>
      <c r="COS35" s="59"/>
      <c r="COT35" s="59"/>
      <c r="COU35" s="59"/>
      <c r="COV35" s="59"/>
      <c r="COW35" s="59"/>
      <c r="COX35" s="59"/>
      <c r="COY35" s="59"/>
      <c r="COZ35" s="59"/>
      <c r="CPA35" s="59"/>
      <c r="CPB35" s="59"/>
      <c r="CPC35" s="59"/>
      <c r="CPD35" s="59"/>
      <c r="CPE35" s="59"/>
      <c r="CPF35" s="59"/>
      <c r="CPG35" s="59"/>
      <c r="CPH35" s="59"/>
      <c r="CPI35" s="59"/>
      <c r="CPJ35" s="59"/>
      <c r="CPK35" s="59"/>
      <c r="CPL35" s="59"/>
      <c r="CPM35" s="59"/>
      <c r="CPN35" s="59"/>
      <c r="CPO35" s="59"/>
      <c r="CPP35" s="59"/>
      <c r="CPQ35" s="59"/>
      <c r="CPR35" s="59"/>
      <c r="CPS35" s="59"/>
      <c r="CPT35" s="59"/>
      <c r="CPU35" s="59"/>
      <c r="CPV35" s="59"/>
      <c r="CPW35" s="59"/>
      <c r="CPX35" s="59"/>
      <c r="CPY35" s="59"/>
      <c r="CPZ35" s="59"/>
      <c r="CQA35" s="59"/>
      <c r="CQB35" s="59"/>
      <c r="CQC35" s="59"/>
      <c r="CQD35" s="59"/>
      <c r="CQE35" s="59"/>
      <c r="CQF35" s="59"/>
      <c r="CQG35" s="59"/>
      <c r="CQH35" s="59"/>
      <c r="CQI35" s="59"/>
      <c r="CQJ35" s="59"/>
      <c r="CQK35" s="59"/>
      <c r="CQL35" s="59"/>
      <c r="CQM35" s="59"/>
      <c r="CQN35" s="59"/>
      <c r="CQO35" s="59"/>
      <c r="CQP35" s="59"/>
      <c r="CQQ35" s="59"/>
      <c r="CQR35" s="59"/>
      <c r="CQS35" s="59"/>
      <c r="CQT35" s="59"/>
      <c r="CQU35" s="59"/>
      <c r="CQV35" s="59"/>
      <c r="CQW35" s="59"/>
      <c r="CQX35" s="59"/>
      <c r="CQY35" s="59"/>
      <c r="CQZ35" s="59"/>
      <c r="CRA35" s="59"/>
      <c r="CRB35" s="59"/>
      <c r="CRC35" s="59"/>
      <c r="CRD35" s="59"/>
      <c r="CRE35" s="59"/>
      <c r="CRF35" s="59"/>
      <c r="CRG35" s="59"/>
      <c r="CRH35" s="59"/>
      <c r="CRI35" s="59"/>
      <c r="CRJ35" s="59"/>
      <c r="CRK35" s="59"/>
      <c r="CRL35" s="59"/>
      <c r="CRM35" s="59"/>
      <c r="CRN35" s="59"/>
      <c r="CRO35" s="59"/>
      <c r="CRP35" s="59"/>
      <c r="CRQ35" s="59"/>
      <c r="CRR35" s="59"/>
      <c r="CRS35" s="59"/>
      <c r="CRT35" s="59"/>
      <c r="CRU35" s="59"/>
      <c r="CRV35" s="59"/>
      <c r="CRW35" s="59"/>
      <c r="CRX35" s="59"/>
      <c r="CRY35" s="59"/>
      <c r="CRZ35" s="59"/>
      <c r="CSA35" s="59"/>
      <c r="CSB35" s="59"/>
      <c r="CSC35" s="59"/>
      <c r="CSD35" s="59"/>
      <c r="CSE35" s="59"/>
      <c r="CSF35" s="59"/>
      <c r="CSG35" s="59"/>
      <c r="CSH35" s="59"/>
      <c r="CSI35" s="59"/>
      <c r="CSJ35" s="59"/>
      <c r="CSK35" s="59"/>
      <c r="CSL35" s="59"/>
      <c r="CSM35" s="59"/>
      <c r="CSN35" s="59"/>
      <c r="CSO35" s="59"/>
      <c r="CSP35" s="59"/>
      <c r="CSQ35" s="59"/>
      <c r="CSR35" s="59"/>
      <c r="CSS35" s="59"/>
      <c r="CST35" s="59"/>
      <c r="CSU35" s="59"/>
      <c r="CSV35" s="59"/>
      <c r="CSW35" s="59"/>
      <c r="CSX35" s="59"/>
      <c r="CSY35" s="59"/>
      <c r="CSZ35" s="59"/>
      <c r="CTA35" s="59"/>
      <c r="CTB35" s="59"/>
      <c r="CTC35" s="59"/>
      <c r="CTD35" s="59"/>
      <c r="CTE35" s="59"/>
      <c r="CTF35" s="59"/>
      <c r="CTG35" s="59"/>
      <c r="CTH35" s="59"/>
      <c r="CTI35" s="59"/>
      <c r="CTJ35" s="59"/>
      <c r="CTK35" s="59"/>
      <c r="CTL35" s="59"/>
      <c r="CTM35" s="59"/>
      <c r="CTN35" s="59"/>
      <c r="CTO35" s="59"/>
      <c r="CTP35" s="59"/>
      <c r="CTQ35" s="59"/>
      <c r="CTR35" s="59"/>
      <c r="CTS35" s="59"/>
      <c r="CTT35" s="59"/>
      <c r="CTU35" s="59"/>
      <c r="CTV35" s="59"/>
      <c r="CTW35" s="59"/>
      <c r="CTX35" s="59"/>
      <c r="CTY35" s="59"/>
      <c r="CTZ35" s="59"/>
      <c r="CUA35" s="59"/>
      <c r="CUB35" s="59"/>
      <c r="CUC35" s="59"/>
      <c r="CUD35" s="59"/>
      <c r="CUE35" s="59"/>
      <c r="CUF35" s="59"/>
      <c r="CUG35" s="59"/>
      <c r="CUH35" s="59"/>
      <c r="CUI35" s="59"/>
      <c r="CUJ35" s="59"/>
      <c r="CUK35" s="59"/>
      <c r="CUL35" s="59"/>
      <c r="CUM35" s="59"/>
      <c r="CUN35" s="59"/>
      <c r="CUO35" s="59"/>
      <c r="CUP35" s="59"/>
      <c r="CUQ35" s="59"/>
      <c r="CUR35" s="59"/>
      <c r="CUS35" s="59"/>
      <c r="CUT35" s="59"/>
      <c r="CUU35" s="59"/>
      <c r="CUV35" s="59"/>
      <c r="CUW35" s="59"/>
      <c r="CUX35" s="59"/>
      <c r="CUY35" s="59"/>
      <c r="CUZ35" s="59"/>
      <c r="CVA35" s="59"/>
      <c r="CVB35" s="59"/>
      <c r="CVC35" s="59"/>
      <c r="CVD35" s="59"/>
      <c r="CVE35" s="59"/>
      <c r="CVF35" s="59"/>
      <c r="CVG35" s="59"/>
      <c r="CVH35" s="59"/>
      <c r="CVI35" s="59"/>
      <c r="CVJ35" s="59"/>
      <c r="CVK35" s="59"/>
      <c r="CVL35" s="59"/>
      <c r="CVM35" s="59"/>
      <c r="CVN35" s="59"/>
      <c r="CVO35" s="59"/>
      <c r="CVP35" s="59"/>
      <c r="CVQ35" s="59"/>
      <c r="CVR35" s="59"/>
      <c r="CVS35" s="59"/>
      <c r="CVT35" s="59"/>
      <c r="CVU35" s="59"/>
      <c r="CVV35" s="59"/>
      <c r="CVW35" s="59"/>
      <c r="CVX35" s="59"/>
      <c r="CVY35" s="59"/>
      <c r="CVZ35" s="59"/>
      <c r="CWA35" s="59"/>
      <c r="CWB35" s="59"/>
      <c r="CWC35" s="59"/>
      <c r="CWD35" s="59"/>
      <c r="CWE35" s="59"/>
      <c r="CWF35" s="59"/>
      <c r="CWG35" s="59"/>
      <c r="CWH35" s="59"/>
      <c r="CWI35" s="59"/>
      <c r="CWJ35" s="59"/>
      <c r="CWK35" s="59"/>
      <c r="CWL35" s="59"/>
      <c r="CWM35" s="59"/>
      <c r="CWN35" s="59"/>
      <c r="CWO35" s="59"/>
      <c r="CWP35" s="59"/>
      <c r="CWQ35" s="59"/>
      <c r="CWR35" s="59"/>
      <c r="CWS35" s="59"/>
      <c r="CWT35" s="59"/>
      <c r="CWU35" s="59"/>
      <c r="CWV35" s="59"/>
      <c r="CWW35" s="59"/>
      <c r="CWX35" s="59"/>
      <c r="CWY35" s="59"/>
      <c r="CWZ35" s="59"/>
      <c r="CXA35" s="59"/>
      <c r="CXB35" s="59"/>
      <c r="CXC35" s="59"/>
      <c r="CXD35" s="59"/>
      <c r="CXE35" s="59"/>
      <c r="CXF35" s="59"/>
      <c r="CXG35" s="59"/>
      <c r="CXH35" s="59"/>
      <c r="CXI35" s="59"/>
      <c r="CXJ35" s="59"/>
      <c r="CXK35" s="59"/>
      <c r="CXL35" s="59"/>
      <c r="CXM35" s="59"/>
      <c r="CXN35" s="59"/>
      <c r="CXO35" s="59"/>
      <c r="CXP35" s="59"/>
      <c r="CXQ35" s="59"/>
      <c r="CXR35" s="59"/>
      <c r="CXS35" s="59"/>
      <c r="CXT35" s="59"/>
      <c r="CXU35" s="59"/>
      <c r="CXV35" s="59"/>
      <c r="CXW35" s="59"/>
      <c r="CXX35" s="59"/>
      <c r="CXY35" s="59"/>
      <c r="CXZ35" s="59"/>
      <c r="CYA35" s="59"/>
      <c r="CYB35" s="59"/>
      <c r="CYC35" s="59"/>
      <c r="CYD35" s="59"/>
      <c r="CYE35" s="59"/>
      <c r="CYF35" s="59"/>
      <c r="CYG35" s="59"/>
      <c r="CYH35" s="59"/>
      <c r="CYI35" s="59"/>
      <c r="CYJ35" s="59"/>
      <c r="CYK35" s="59"/>
      <c r="CYL35" s="59"/>
      <c r="CYM35" s="59"/>
      <c r="CYN35" s="59"/>
      <c r="CYO35" s="59"/>
      <c r="CYP35" s="59"/>
      <c r="CYQ35" s="59"/>
      <c r="CYR35" s="59"/>
      <c r="CYS35" s="59"/>
      <c r="CYT35" s="59"/>
      <c r="CYU35" s="59"/>
      <c r="CYV35" s="59"/>
      <c r="CYW35" s="59"/>
      <c r="CYX35" s="59"/>
      <c r="CYY35" s="59"/>
      <c r="CYZ35" s="59"/>
      <c r="CZA35" s="59"/>
      <c r="CZB35" s="59"/>
      <c r="CZC35" s="59"/>
      <c r="CZD35" s="59"/>
      <c r="CZE35" s="59"/>
      <c r="CZF35" s="59"/>
      <c r="CZG35" s="59"/>
      <c r="CZH35" s="59"/>
      <c r="CZI35" s="59"/>
      <c r="CZJ35" s="59"/>
      <c r="CZK35" s="59"/>
      <c r="CZL35" s="59"/>
      <c r="CZM35" s="59"/>
      <c r="CZN35" s="59"/>
      <c r="CZO35" s="59"/>
      <c r="CZP35" s="59"/>
      <c r="CZQ35" s="59"/>
      <c r="CZR35" s="59"/>
      <c r="CZS35" s="59"/>
      <c r="CZT35" s="59"/>
      <c r="CZU35" s="59"/>
      <c r="CZV35" s="59"/>
      <c r="CZW35" s="59"/>
      <c r="CZX35" s="59"/>
      <c r="CZY35" s="59"/>
      <c r="CZZ35" s="59"/>
      <c r="DAA35" s="59"/>
      <c r="DAB35" s="59"/>
      <c r="DAC35" s="59"/>
      <c r="DAD35" s="59"/>
      <c r="DAE35" s="59"/>
      <c r="DAF35" s="59"/>
      <c r="DAG35" s="59"/>
      <c r="DAH35" s="59"/>
      <c r="DAI35" s="59"/>
      <c r="DAJ35" s="59"/>
      <c r="DAK35" s="59"/>
      <c r="DAL35" s="59"/>
      <c r="DAM35" s="59"/>
      <c r="DAN35" s="59"/>
      <c r="DAO35" s="59"/>
      <c r="DAP35" s="59"/>
      <c r="DAQ35" s="59"/>
      <c r="DAR35" s="59"/>
      <c r="DAS35" s="59"/>
      <c r="DAT35" s="59"/>
      <c r="DAU35" s="59"/>
      <c r="DAV35" s="59"/>
      <c r="DAW35" s="59"/>
      <c r="DAX35" s="59"/>
      <c r="DAY35" s="59"/>
      <c r="DAZ35" s="59"/>
      <c r="DBA35" s="59"/>
      <c r="DBB35" s="59"/>
      <c r="DBC35" s="59"/>
      <c r="DBD35" s="59"/>
      <c r="DBE35" s="59"/>
      <c r="DBF35" s="59"/>
      <c r="DBG35" s="59"/>
      <c r="DBH35" s="59"/>
      <c r="DBI35" s="59"/>
      <c r="DBJ35" s="59"/>
      <c r="DBK35" s="59"/>
      <c r="DBL35" s="59"/>
      <c r="DBM35" s="59"/>
      <c r="DBN35" s="59"/>
      <c r="DBO35" s="59"/>
      <c r="DBP35" s="59"/>
      <c r="DBQ35" s="59"/>
      <c r="DBR35" s="59"/>
      <c r="DBS35" s="59"/>
      <c r="DBT35" s="59"/>
      <c r="DBU35" s="59"/>
      <c r="DBV35" s="59"/>
      <c r="DBW35" s="59"/>
      <c r="DBX35" s="59"/>
      <c r="DBY35" s="59"/>
      <c r="DBZ35" s="59"/>
      <c r="DCA35" s="59"/>
      <c r="DCB35" s="59"/>
      <c r="DCC35" s="59"/>
      <c r="DCD35" s="59"/>
      <c r="DCE35" s="59"/>
      <c r="DCF35" s="59"/>
      <c r="DCG35" s="59"/>
      <c r="DCH35" s="59"/>
      <c r="DCI35" s="59"/>
      <c r="DCJ35" s="59"/>
      <c r="DCK35" s="59"/>
      <c r="DCL35" s="59"/>
      <c r="DCM35" s="59"/>
      <c r="DCN35" s="59"/>
      <c r="DCO35" s="59"/>
      <c r="DCP35" s="59"/>
      <c r="DCQ35" s="59"/>
      <c r="DCR35" s="59"/>
      <c r="DCS35" s="59"/>
      <c r="DCT35" s="59"/>
      <c r="DCU35" s="59"/>
      <c r="DCV35" s="59"/>
      <c r="DCW35" s="59"/>
      <c r="DCX35" s="59"/>
      <c r="DCY35" s="59"/>
      <c r="DCZ35" s="59"/>
      <c r="DDA35" s="59"/>
      <c r="DDB35" s="59"/>
      <c r="DDC35" s="59"/>
      <c r="DDD35" s="59"/>
      <c r="DDE35" s="59"/>
      <c r="DDF35" s="59"/>
      <c r="DDG35" s="59"/>
      <c r="DDH35" s="59"/>
      <c r="DDI35" s="59"/>
      <c r="DDJ35" s="59"/>
      <c r="DDK35" s="59"/>
      <c r="DDL35" s="59"/>
      <c r="DDM35" s="59"/>
      <c r="DDN35" s="59"/>
      <c r="DDO35" s="59"/>
      <c r="DDP35" s="59"/>
      <c r="DDQ35" s="59"/>
      <c r="DDR35" s="59"/>
      <c r="DDS35" s="59"/>
      <c r="DDT35" s="59"/>
      <c r="DDU35" s="59"/>
      <c r="DDV35" s="59"/>
      <c r="DDW35" s="59"/>
      <c r="DDX35" s="59"/>
      <c r="DDY35" s="59"/>
      <c r="DDZ35" s="59"/>
      <c r="DEA35" s="59"/>
      <c r="DEB35" s="59"/>
      <c r="DEC35" s="59"/>
      <c r="DED35" s="59"/>
      <c r="DEE35" s="59"/>
      <c r="DEF35" s="59"/>
      <c r="DEG35" s="59"/>
      <c r="DEH35" s="59"/>
      <c r="DEI35" s="59"/>
      <c r="DEJ35" s="59"/>
      <c r="DEK35" s="59"/>
      <c r="DEL35" s="59"/>
      <c r="DEM35" s="59"/>
      <c r="DEN35" s="59"/>
      <c r="DEO35" s="59"/>
      <c r="DEP35" s="59"/>
      <c r="DEQ35" s="59"/>
      <c r="DER35" s="59"/>
      <c r="DES35" s="59"/>
      <c r="DET35" s="59"/>
      <c r="DEU35" s="59"/>
      <c r="DEV35" s="59"/>
      <c r="DEW35" s="59"/>
      <c r="DEX35" s="59"/>
      <c r="DEY35" s="59"/>
      <c r="DEZ35" s="59"/>
      <c r="DFA35" s="59"/>
      <c r="DFB35" s="59"/>
      <c r="DFC35" s="59"/>
      <c r="DFD35" s="59"/>
      <c r="DFE35" s="59"/>
      <c r="DFF35" s="59"/>
      <c r="DFG35" s="59"/>
      <c r="DFH35" s="59"/>
      <c r="DFI35" s="59"/>
      <c r="DFJ35" s="59"/>
      <c r="DFK35" s="59"/>
      <c r="DFL35" s="59"/>
      <c r="DFM35" s="59"/>
      <c r="DFN35" s="59"/>
      <c r="DFO35" s="59"/>
      <c r="DFP35" s="59"/>
      <c r="DFQ35" s="59"/>
      <c r="DFR35" s="59"/>
      <c r="DFS35" s="59"/>
      <c r="DFT35" s="59"/>
      <c r="DFU35" s="59"/>
      <c r="DFV35" s="59"/>
      <c r="DFW35" s="59"/>
      <c r="DFX35" s="59"/>
      <c r="DFY35" s="59"/>
      <c r="DFZ35" s="59"/>
      <c r="DGA35" s="59"/>
      <c r="DGB35" s="59"/>
      <c r="DGC35" s="59"/>
      <c r="DGD35" s="59"/>
      <c r="DGE35" s="59"/>
      <c r="DGF35" s="59"/>
      <c r="DGG35" s="59"/>
      <c r="DGH35" s="59"/>
      <c r="DGI35" s="59"/>
      <c r="DGJ35" s="59"/>
      <c r="DGK35" s="59"/>
      <c r="DGL35" s="59"/>
      <c r="DGM35" s="59"/>
      <c r="DGN35" s="59"/>
      <c r="DGO35" s="59"/>
      <c r="DGP35" s="59"/>
      <c r="DGQ35" s="59"/>
      <c r="DGR35" s="59"/>
      <c r="DGS35" s="59"/>
      <c r="DGT35" s="59"/>
      <c r="DGU35" s="59"/>
      <c r="DGV35" s="59"/>
      <c r="DGW35" s="59"/>
      <c r="DGX35" s="59"/>
      <c r="DGY35" s="59"/>
      <c r="DGZ35" s="59"/>
      <c r="DHA35" s="59"/>
      <c r="DHB35" s="59"/>
      <c r="DHC35" s="59"/>
      <c r="DHD35" s="59"/>
      <c r="DHE35" s="59"/>
      <c r="DHF35" s="59"/>
      <c r="DHG35" s="59"/>
      <c r="DHH35" s="59"/>
      <c r="DHI35" s="59"/>
      <c r="DHJ35" s="59"/>
      <c r="DHK35" s="59"/>
      <c r="DHL35" s="59"/>
      <c r="DHM35" s="59"/>
      <c r="DHN35" s="59"/>
      <c r="DHO35" s="59"/>
      <c r="DHP35" s="59"/>
      <c r="DHQ35" s="59"/>
      <c r="DHR35" s="59"/>
      <c r="DHS35" s="59"/>
      <c r="DHT35" s="59"/>
      <c r="DHU35" s="59"/>
      <c r="DHV35" s="59"/>
      <c r="DHW35" s="59"/>
      <c r="DHX35" s="59"/>
      <c r="DHY35" s="59"/>
      <c r="DHZ35" s="59"/>
      <c r="DIA35" s="59"/>
      <c r="DIB35" s="59"/>
      <c r="DIC35" s="59"/>
      <c r="DID35" s="59"/>
      <c r="DIE35" s="59"/>
      <c r="DIF35" s="59"/>
      <c r="DIG35" s="59"/>
      <c r="DIH35" s="59"/>
      <c r="DII35" s="59"/>
      <c r="DIJ35" s="59"/>
      <c r="DIK35" s="59"/>
      <c r="DIL35" s="59"/>
      <c r="DIM35" s="59"/>
      <c r="DIN35" s="59"/>
      <c r="DIO35" s="59"/>
      <c r="DIP35" s="59"/>
      <c r="DIQ35" s="59"/>
      <c r="DIR35" s="59"/>
      <c r="DIS35" s="59"/>
      <c r="DIT35" s="59"/>
      <c r="DIU35" s="59"/>
      <c r="DIV35" s="59"/>
      <c r="DIW35" s="59"/>
      <c r="DIX35" s="59"/>
      <c r="DIY35" s="59"/>
      <c r="DIZ35" s="59"/>
      <c r="DJA35" s="59"/>
      <c r="DJB35" s="59"/>
      <c r="DJC35" s="59"/>
      <c r="DJD35" s="59"/>
      <c r="DJE35" s="59"/>
      <c r="DJF35" s="59"/>
      <c r="DJG35" s="59"/>
      <c r="DJH35" s="59"/>
      <c r="DJI35" s="59"/>
      <c r="DJJ35" s="59"/>
      <c r="DJK35" s="59"/>
      <c r="DJL35" s="59"/>
      <c r="DJM35" s="59"/>
      <c r="DJN35" s="59"/>
      <c r="DJO35" s="59"/>
      <c r="DJP35" s="59"/>
      <c r="DJQ35" s="59"/>
      <c r="DJR35" s="59"/>
      <c r="DJS35" s="59"/>
      <c r="DJT35" s="59"/>
      <c r="DJU35" s="59"/>
      <c r="DJV35" s="59"/>
      <c r="DJW35" s="59"/>
      <c r="DJX35" s="59"/>
      <c r="DJY35" s="59"/>
      <c r="DJZ35" s="59"/>
      <c r="DKA35" s="59"/>
      <c r="DKB35" s="59"/>
      <c r="DKC35" s="59"/>
      <c r="DKD35" s="59"/>
      <c r="DKE35" s="59"/>
      <c r="DKF35" s="59"/>
      <c r="DKG35" s="59"/>
      <c r="DKH35" s="59"/>
      <c r="DKI35" s="59"/>
      <c r="DKJ35" s="59"/>
      <c r="DKK35" s="59"/>
      <c r="DKL35" s="59"/>
      <c r="DKM35" s="59"/>
      <c r="DKN35" s="59"/>
      <c r="DKO35" s="59"/>
      <c r="DKP35" s="59"/>
      <c r="DKQ35" s="59"/>
      <c r="DKR35" s="59"/>
      <c r="DKS35" s="59"/>
      <c r="DKT35" s="59"/>
      <c r="DKU35" s="59"/>
      <c r="DKV35" s="59"/>
      <c r="DKW35" s="59"/>
      <c r="DKX35" s="59"/>
      <c r="DKY35" s="59"/>
      <c r="DKZ35" s="59"/>
      <c r="DLA35" s="59"/>
      <c r="DLB35" s="59"/>
      <c r="DLC35" s="59"/>
      <c r="DLD35" s="59"/>
      <c r="DLE35" s="59"/>
      <c r="DLF35" s="59"/>
      <c r="DLG35" s="59"/>
      <c r="DLH35" s="59"/>
      <c r="DLI35" s="59"/>
      <c r="DLJ35" s="59"/>
      <c r="DLK35" s="59"/>
      <c r="DLL35" s="59"/>
      <c r="DLM35" s="59"/>
      <c r="DLN35" s="59"/>
      <c r="DLO35" s="59"/>
      <c r="DLP35" s="59"/>
      <c r="DLQ35" s="59"/>
      <c r="DLR35" s="59"/>
      <c r="DLS35" s="59"/>
      <c r="DLT35" s="59"/>
      <c r="DLU35" s="59"/>
      <c r="DLV35" s="59"/>
      <c r="DLW35" s="59"/>
      <c r="DLX35" s="59"/>
      <c r="DLY35" s="59"/>
      <c r="DLZ35" s="59"/>
      <c r="DMA35" s="59"/>
      <c r="DMB35" s="59"/>
      <c r="DMC35" s="59"/>
      <c r="DMD35" s="59"/>
      <c r="DME35" s="59"/>
      <c r="DMF35" s="59"/>
      <c r="DMG35" s="59"/>
      <c r="DMH35" s="59"/>
      <c r="DMI35" s="59"/>
      <c r="DMJ35" s="59"/>
      <c r="DMK35" s="59"/>
      <c r="DML35" s="59"/>
      <c r="DMM35" s="59"/>
      <c r="DMN35" s="59"/>
      <c r="DMO35" s="59"/>
      <c r="DMP35" s="59"/>
      <c r="DMQ35" s="59"/>
      <c r="DMR35" s="59"/>
      <c r="DMS35" s="59"/>
      <c r="DMT35" s="59"/>
      <c r="DMU35" s="59"/>
      <c r="DMV35" s="59"/>
      <c r="DMW35" s="59"/>
      <c r="DMX35" s="59"/>
      <c r="DMY35" s="59"/>
      <c r="DMZ35" s="59"/>
      <c r="DNA35" s="59"/>
      <c r="DNB35" s="59"/>
      <c r="DNC35" s="59"/>
      <c r="DND35" s="59"/>
      <c r="DNE35" s="59"/>
      <c r="DNF35" s="59"/>
      <c r="DNG35" s="59"/>
      <c r="DNH35" s="59"/>
      <c r="DNI35" s="59"/>
      <c r="DNJ35" s="59"/>
      <c r="DNK35" s="59"/>
      <c r="DNL35" s="59"/>
      <c r="DNM35" s="59"/>
      <c r="DNN35" s="59"/>
      <c r="DNO35" s="59"/>
      <c r="DNP35" s="59"/>
      <c r="DNQ35" s="59"/>
      <c r="DNR35" s="59"/>
      <c r="DNS35" s="59"/>
      <c r="DNT35" s="59"/>
      <c r="DNU35" s="59"/>
      <c r="DNV35" s="59"/>
      <c r="DNW35" s="59"/>
      <c r="DNX35" s="59"/>
      <c r="DNY35" s="59"/>
      <c r="DNZ35" s="59"/>
      <c r="DOA35" s="59"/>
      <c r="DOB35" s="59"/>
      <c r="DOC35" s="59"/>
      <c r="DOD35" s="59"/>
      <c r="DOE35" s="59"/>
      <c r="DOF35" s="59"/>
      <c r="DOG35" s="59"/>
      <c r="DOH35" s="59"/>
      <c r="DOI35" s="59"/>
      <c r="DOJ35" s="59"/>
      <c r="DOK35" s="59"/>
      <c r="DOL35" s="59"/>
      <c r="DOM35" s="59"/>
      <c r="DON35" s="59"/>
      <c r="DOO35" s="59"/>
      <c r="DOP35" s="59"/>
      <c r="DOQ35" s="59"/>
      <c r="DOR35" s="59"/>
      <c r="DOS35" s="59"/>
      <c r="DOT35" s="59"/>
      <c r="DOU35" s="59"/>
      <c r="DOV35" s="59"/>
      <c r="DOW35" s="59"/>
      <c r="DOX35" s="59"/>
      <c r="DOY35" s="59"/>
      <c r="DOZ35" s="59"/>
      <c r="DPA35" s="59"/>
      <c r="DPB35" s="59"/>
      <c r="DPC35" s="59"/>
      <c r="DPD35" s="59"/>
      <c r="DPE35" s="59"/>
      <c r="DPF35" s="59"/>
      <c r="DPG35" s="59"/>
      <c r="DPH35" s="59"/>
      <c r="DPI35" s="59"/>
      <c r="DPJ35" s="59"/>
      <c r="DPK35" s="59"/>
      <c r="DPL35" s="59"/>
      <c r="DPM35" s="59"/>
      <c r="DPN35" s="59"/>
      <c r="DPO35" s="59"/>
      <c r="DPP35" s="59"/>
      <c r="DPQ35" s="59"/>
      <c r="DPR35" s="59"/>
      <c r="DPS35" s="59"/>
      <c r="DPT35" s="59"/>
      <c r="DPU35" s="59"/>
      <c r="DPV35" s="59"/>
      <c r="DPW35" s="59"/>
      <c r="DPX35" s="59"/>
      <c r="DPY35" s="59"/>
      <c r="DPZ35" s="59"/>
      <c r="DQA35" s="59"/>
      <c r="DQB35" s="59"/>
      <c r="DQC35" s="59"/>
      <c r="DQD35" s="59"/>
      <c r="DQE35" s="59"/>
      <c r="DQF35" s="59"/>
      <c r="DQG35" s="59"/>
      <c r="DQH35" s="59"/>
      <c r="DQI35" s="59"/>
      <c r="DQJ35" s="59"/>
      <c r="DQK35" s="59"/>
      <c r="DQL35" s="59"/>
      <c r="DQM35" s="59"/>
      <c r="DQN35" s="59"/>
      <c r="DQO35" s="59"/>
      <c r="DQP35" s="59"/>
      <c r="DQQ35" s="59"/>
      <c r="DQR35" s="59"/>
      <c r="DQS35" s="59"/>
      <c r="DQT35" s="59"/>
      <c r="DQU35" s="59"/>
      <c r="DQV35" s="59"/>
      <c r="DQW35" s="59"/>
      <c r="DQX35" s="59"/>
      <c r="DQY35" s="59"/>
      <c r="DQZ35" s="59"/>
      <c r="DRA35" s="59"/>
      <c r="DRB35" s="59"/>
      <c r="DRC35" s="59"/>
      <c r="DRD35" s="59"/>
      <c r="DRE35" s="59"/>
      <c r="DRF35" s="59"/>
      <c r="DRG35" s="59"/>
      <c r="DRH35" s="59"/>
      <c r="DRI35" s="59"/>
      <c r="DRJ35" s="59"/>
      <c r="DRK35" s="59"/>
      <c r="DRL35" s="59"/>
      <c r="DRM35" s="59"/>
      <c r="DRN35" s="59"/>
      <c r="DRO35" s="59"/>
      <c r="DRP35" s="59"/>
      <c r="DRQ35" s="59"/>
      <c r="DRR35" s="59"/>
      <c r="DRS35" s="59"/>
      <c r="DRT35" s="59"/>
      <c r="DRU35" s="59"/>
      <c r="DRV35" s="59"/>
      <c r="DRW35" s="59"/>
      <c r="DRX35" s="59"/>
      <c r="DRY35" s="59"/>
      <c r="DRZ35" s="59"/>
      <c r="DSA35" s="59"/>
      <c r="DSB35" s="59"/>
      <c r="DSC35" s="59"/>
      <c r="DSD35" s="59"/>
      <c r="DSE35" s="59"/>
      <c r="DSF35" s="59"/>
      <c r="DSG35" s="59"/>
      <c r="DSH35" s="59"/>
      <c r="DSI35" s="59"/>
      <c r="DSJ35" s="59"/>
      <c r="DSK35" s="59"/>
      <c r="DSL35" s="59"/>
      <c r="DSM35" s="59"/>
      <c r="DSN35" s="59"/>
      <c r="DSO35" s="59"/>
      <c r="DSP35" s="59"/>
      <c r="DSQ35" s="59"/>
      <c r="DSR35" s="59"/>
      <c r="DSS35" s="59"/>
      <c r="DST35" s="59"/>
      <c r="DSU35" s="59"/>
      <c r="DSV35" s="59"/>
      <c r="DSW35" s="59"/>
      <c r="DSX35" s="59"/>
      <c r="DSY35" s="59"/>
      <c r="DSZ35" s="59"/>
      <c r="DTA35" s="59"/>
      <c r="DTB35" s="59"/>
      <c r="DTC35" s="59"/>
      <c r="DTD35" s="59"/>
      <c r="DTE35" s="59"/>
      <c r="DTF35" s="59"/>
      <c r="DTG35" s="59"/>
      <c r="DTH35" s="59"/>
      <c r="DTI35" s="59"/>
      <c r="DTJ35" s="59"/>
      <c r="DTK35" s="59"/>
      <c r="DTL35" s="59"/>
      <c r="DTM35" s="59"/>
      <c r="DTN35" s="59"/>
      <c r="DTO35" s="59"/>
      <c r="DTP35" s="59"/>
      <c r="DTQ35" s="59"/>
      <c r="DTR35" s="59"/>
      <c r="DTS35" s="59"/>
      <c r="DTT35" s="59"/>
      <c r="DTU35" s="59"/>
      <c r="DTV35" s="59"/>
      <c r="DTW35" s="59"/>
      <c r="DTX35" s="59"/>
      <c r="DTY35" s="59"/>
      <c r="DTZ35" s="59"/>
      <c r="DUA35" s="59"/>
      <c r="DUB35" s="59"/>
      <c r="DUC35" s="59"/>
      <c r="DUD35" s="59"/>
      <c r="DUE35" s="59"/>
      <c r="DUF35" s="59"/>
      <c r="DUG35" s="59"/>
      <c r="DUH35" s="59"/>
      <c r="DUI35" s="59"/>
      <c r="DUJ35" s="59"/>
      <c r="DUK35" s="59"/>
      <c r="DUL35" s="59"/>
      <c r="DUM35" s="59"/>
      <c r="DUN35" s="59"/>
      <c r="DUO35" s="59"/>
      <c r="DUP35" s="59"/>
      <c r="DUQ35" s="59"/>
      <c r="DUR35" s="59"/>
      <c r="DUS35" s="59"/>
      <c r="DUT35" s="59"/>
      <c r="DUU35" s="59"/>
      <c r="DUV35" s="59"/>
      <c r="DUW35" s="59"/>
      <c r="DUX35" s="59"/>
      <c r="DUY35" s="59"/>
      <c r="DUZ35" s="59"/>
      <c r="DVA35" s="59"/>
      <c r="DVB35" s="59"/>
      <c r="DVC35" s="59"/>
      <c r="DVD35" s="59"/>
      <c r="DVE35" s="59"/>
      <c r="DVF35" s="59"/>
      <c r="DVG35" s="59"/>
      <c r="DVH35" s="59"/>
      <c r="DVI35" s="59"/>
      <c r="DVJ35" s="59"/>
      <c r="DVK35" s="59"/>
      <c r="DVL35" s="59"/>
      <c r="DVM35" s="59"/>
      <c r="DVN35" s="59"/>
      <c r="DVO35" s="59"/>
      <c r="DVP35" s="59"/>
      <c r="DVQ35" s="59"/>
      <c r="DVR35" s="59"/>
      <c r="DVS35" s="59"/>
      <c r="DVT35" s="59"/>
      <c r="DVU35" s="59"/>
      <c r="DVV35" s="59"/>
      <c r="DVW35" s="59"/>
      <c r="DVX35" s="59"/>
      <c r="DVY35" s="59"/>
      <c r="DVZ35" s="59"/>
      <c r="DWA35" s="59"/>
      <c r="DWB35" s="59"/>
      <c r="DWC35" s="59"/>
      <c r="DWD35" s="59"/>
      <c r="DWE35" s="59"/>
      <c r="DWF35" s="59"/>
      <c r="DWG35" s="59"/>
      <c r="DWH35" s="59"/>
      <c r="DWI35" s="59"/>
      <c r="DWJ35" s="59"/>
      <c r="DWK35" s="59"/>
      <c r="DWL35" s="59"/>
      <c r="DWM35" s="59"/>
      <c r="DWN35" s="59"/>
      <c r="DWO35" s="59"/>
      <c r="DWP35" s="59"/>
      <c r="DWQ35" s="59"/>
      <c r="DWR35" s="59"/>
      <c r="DWS35" s="59"/>
      <c r="DWT35" s="59"/>
      <c r="DWU35" s="59"/>
      <c r="DWV35" s="59"/>
      <c r="DWW35" s="59"/>
      <c r="DWX35" s="59"/>
      <c r="DWY35" s="59"/>
      <c r="DWZ35" s="59"/>
      <c r="DXA35" s="59"/>
      <c r="DXB35" s="59"/>
      <c r="DXC35" s="59"/>
      <c r="DXD35" s="59"/>
      <c r="DXE35" s="59"/>
      <c r="DXF35" s="59"/>
      <c r="DXG35" s="59"/>
      <c r="DXH35" s="59"/>
      <c r="DXI35" s="59"/>
      <c r="DXJ35" s="59"/>
      <c r="DXK35" s="59"/>
      <c r="DXL35" s="59"/>
      <c r="DXM35" s="59"/>
      <c r="DXN35" s="59"/>
      <c r="DXO35" s="59"/>
      <c r="DXP35" s="59"/>
      <c r="DXQ35" s="59"/>
      <c r="DXR35" s="59"/>
      <c r="DXS35" s="59"/>
      <c r="DXT35" s="59"/>
      <c r="DXU35" s="59"/>
      <c r="DXV35" s="59"/>
      <c r="DXW35" s="59"/>
      <c r="DXX35" s="59"/>
      <c r="DXY35" s="59"/>
      <c r="DXZ35" s="59"/>
      <c r="DYA35" s="59"/>
      <c r="DYB35" s="59"/>
      <c r="DYC35" s="59"/>
      <c r="DYD35" s="59"/>
      <c r="DYE35" s="59"/>
      <c r="DYF35" s="59"/>
      <c r="DYG35" s="59"/>
      <c r="DYH35" s="59"/>
      <c r="DYI35" s="59"/>
      <c r="DYJ35" s="59"/>
      <c r="DYK35" s="59"/>
      <c r="DYL35" s="59"/>
      <c r="DYM35" s="59"/>
      <c r="DYN35" s="59"/>
      <c r="DYO35" s="59"/>
      <c r="DYP35" s="59"/>
      <c r="DYQ35" s="59"/>
      <c r="DYR35" s="59"/>
      <c r="DYS35" s="59"/>
      <c r="DYT35" s="59"/>
      <c r="DYU35" s="59"/>
      <c r="DYV35" s="59"/>
      <c r="DYW35" s="59"/>
      <c r="DYX35" s="59"/>
      <c r="DYY35" s="59"/>
      <c r="DYZ35" s="59"/>
      <c r="DZA35" s="59"/>
      <c r="DZB35" s="59"/>
      <c r="DZC35" s="59"/>
      <c r="DZD35" s="59"/>
      <c r="DZE35" s="59"/>
      <c r="DZF35" s="59"/>
      <c r="DZG35" s="59"/>
      <c r="DZH35" s="59"/>
      <c r="DZI35" s="59"/>
      <c r="DZJ35" s="59"/>
      <c r="DZK35" s="59"/>
      <c r="DZL35" s="59"/>
      <c r="DZM35" s="59"/>
      <c r="DZN35" s="59"/>
      <c r="DZO35" s="59"/>
      <c r="DZP35" s="59"/>
      <c r="DZQ35" s="59"/>
      <c r="DZR35" s="59"/>
      <c r="DZS35" s="59"/>
      <c r="DZT35" s="59"/>
      <c r="DZU35" s="59"/>
      <c r="DZV35" s="59"/>
      <c r="DZW35" s="59"/>
      <c r="DZX35" s="59"/>
      <c r="DZY35" s="59"/>
      <c r="DZZ35" s="59"/>
      <c r="EAA35" s="59"/>
      <c r="EAB35" s="59"/>
      <c r="EAC35" s="59"/>
      <c r="EAD35" s="59"/>
      <c r="EAE35" s="59"/>
      <c r="EAF35" s="59"/>
      <c r="EAG35" s="59"/>
      <c r="EAH35" s="59"/>
      <c r="EAI35" s="59"/>
      <c r="EAJ35" s="59"/>
      <c r="EAK35" s="59"/>
      <c r="EAL35" s="59"/>
      <c r="EAM35" s="59"/>
      <c r="EAN35" s="59"/>
      <c r="EAO35" s="59"/>
      <c r="EAP35" s="59"/>
      <c r="EAQ35" s="59"/>
      <c r="EAR35" s="59"/>
      <c r="EAS35" s="59"/>
      <c r="EAT35" s="59"/>
      <c r="EAU35" s="59"/>
      <c r="EAV35" s="59"/>
      <c r="EAW35" s="59"/>
      <c r="EAX35" s="59"/>
      <c r="EAY35" s="59"/>
      <c r="EAZ35" s="59"/>
      <c r="EBA35" s="59"/>
      <c r="EBB35" s="59"/>
      <c r="EBC35" s="59"/>
      <c r="EBD35" s="59"/>
      <c r="EBE35" s="59"/>
      <c r="EBF35" s="59"/>
      <c r="EBG35" s="59"/>
      <c r="EBH35" s="59"/>
      <c r="EBI35" s="59"/>
      <c r="EBJ35" s="59"/>
      <c r="EBK35" s="59"/>
      <c r="EBL35" s="59"/>
      <c r="EBM35" s="59"/>
      <c r="EBN35" s="59"/>
      <c r="EBO35" s="59"/>
      <c r="EBP35" s="59"/>
      <c r="EBQ35" s="59"/>
      <c r="EBR35" s="59"/>
      <c r="EBS35" s="59"/>
      <c r="EBT35" s="59"/>
      <c r="EBU35" s="59"/>
      <c r="EBV35" s="59"/>
      <c r="EBW35" s="59"/>
      <c r="EBX35" s="59"/>
      <c r="EBY35" s="59"/>
      <c r="EBZ35" s="59"/>
      <c r="ECA35" s="59"/>
      <c r="ECB35" s="59"/>
      <c r="ECC35" s="59"/>
      <c r="ECD35" s="59"/>
      <c r="ECE35" s="59"/>
      <c r="ECF35" s="59"/>
      <c r="ECG35" s="59"/>
      <c r="ECH35" s="59"/>
      <c r="ECI35" s="59"/>
      <c r="ECJ35" s="59"/>
      <c r="ECK35" s="59"/>
      <c r="ECL35" s="59"/>
      <c r="ECM35" s="59"/>
      <c r="ECN35" s="59"/>
      <c r="ECO35" s="59"/>
      <c r="ECP35" s="59"/>
      <c r="ECQ35" s="59"/>
      <c r="ECR35" s="59"/>
      <c r="ECS35" s="59"/>
      <c r="ECT35" s="59"/>
      <c r="ECU35" s="59"/>
      <c r="ECV35" s="59"/>
      <c r="ECW35" s="59"/>
      <c r="ECX35" s="59"/>
      <c r="ECY35" s="59"/>
      <c r="ECZ35" s="59"/>
      <c r="EDA35" s="59"/>
      <c r="EDB35" s="59"/>
      <c r="EDC35" s="59"/>
      <c r="EDD35" s="59"/>
      <c r="EDE35" s="59"/>
      <c r="EDF35" s="59"/>
      <c r="EDG35" s="59"/>
      <c r="EDH35" s="59"/>
      <c r="EDI35" s="59"/>
      <c r="EDJ35" s="59"/>
      <c r="EDK35" s="59"/>
      <c r="EDL35" s="59"/>
      <c r="EDM35" s="59"/>
      <c r="EDN35" s="59"/>
      <c r="EDO35" s="59"/>
      <c r="EDP35" s="59"/>
      <c r="EDQ35" s="59"/>
      <c r="EDR35" s="59"/>
      <c r="EDS35" s="59"/>
      <c r="EDT35" s="59"/>
      <c r="EDU35" s="59"/>
      <c r="EDV35" s="59"/>
      <c r="EDW35" s="59"/>
      <c r="EDX35" s="59"/>
      <c r="EDY35" s="59"/>
      <c r="EDZ35" s="59"/>
      <c r="EEA35" s="59"/>
      <c r="EEB35" s="59"/>
      <c r="EEC35" s="59"/>
      <c r="EED35" s="59"/>
      <c r="EEE35" s="59"/>
      <c r="EEF35" s="59"/>
      <c r="EEG35" s="59"/>
      <c r="EEH35" s="59"/>
      <c r="EEI35" s="59"/>
      <c r="EEJ35" s="59"/>
      <c r="EEK35" s="59"/>
      <c r="EEL35" s="59"/>
      <c r="EEM35" s="59"/>
      <c r="EEN35" s="59"/>
      <c r="EEO35" s="59"/>
      <c r="EEP35" s="59"/>
      <c r="EEQ35" s="59"/>
      <c r="EER35" s="59"/>
      <c r="EES35" s="59"/>
      <c r="EET35" s="59"/>
      <c r="EEU35" s="59"/>
      <c r="EEV35" s="59"/>
      <c r="EEW35" s="59"/>
      <c r="EEX35" s="59"/>
      <c r="EEY35" s="59"/>
      <c r="EEZ35" s="59"/>
      <c r="EFA35" s="59"/>
      <c r="EFB35" s="59"/>
      <c r="EFC35" s="59"/>
      <c r="EFD35" s="59"/>
      <c r="EFE35" s="59"/>
      <c r="EFF35" s="59"/>
      <c r="EFG35" s="59"/>
      <c r="EFH35" s="59"/>
      <c r="EFI35" s="59"/>
      <c r="EFJ35" s="59"/>
      <c r="EFK35" s="59"/>
      <c r="EFL35" s="59"/>
      <c r="EFM35" s="59"/>
      <c r="EFN35" s="59"/>
      <c r="EFO35" s="59"/>
      <c r="EFP35" s="59"/>
      <c r="EFQ35" s="59"/>
      <c r="EFR35" s="59"/>
      <c r="EFS35" s="59"/>
      <c r="EFT35" s="59"/>
      <c r="EFU35" s="59"/>
      <c r="EFV35" s="59"/>
      <c r="EFW35" s="59"/>
      <c r="EFX35" s="59"/>
      <c r="EFY35" s="59"/>
      <c r="EFZ35" s="59"/>
      <c r="EGA35" s="59"/>
      <c r="EGB35" s="59"/>
      <c r="EGC35" s="59"/>
      <c r="EGD35" s="59"/>
      <c r="EGE35" s="59"/>
      <c r="EGF35" s="59"/>
      <c r="EGG35" s="59"/>
      <c r="EGH35" s="59"/>
      <c r="EGI35" s="59"/>
      <c r="EGJ35" s="59"/>
      <c r="EGK35" s="59"/>
      <c r="EGL35" s="59"/>
      <c r="EGM35" s="59"/>
      <c r="EGN35" s="59"/>
      <c r="EGO35" s="59"/>
      <c r="EGP35" s="59"/>
      <c r="EGQ35" s="59"/>
      <c r="EGR35" s="59"/>
      <c r="EGS35" s="59"/>
      <c r="EGT35" s="59"/>
      <c r="EGU35" s="59"/>
      <c r="EGV35" s="59"/>
      <c r="EGW35" s="59"/>
      <c r="EGX35" s="59"/>
      <c r="EGY35" s="59"/>
      <c r="EGZ35" s="59"/>
      <c r="EHA35" s="59"/>
      <c r="EHB35" s="59"/>
      <c r="EHC35" s="59"/>
      <c r="EHD35" s="59"/>
      <c r="EHE35" s="59"/>
      <c r="EHF35" s="59"/>
      <c r="EHG35" s="59"/>
      <c r="EHH35" s="59"/>
      <c r="EHI35" s="59"/>
      <c r="EHJ35" s="59"/>
      <c r="EHK35" s="59"/>
      <c r="EHL35" s="59"/>
      <c r="EHM35" s="59"/>
      <c r="EHN35" s="59"/>
      <c r="EHO35" s="59"/>
      <c r="EHP35" s="59"/>
      <c r="EHQ35" s="59"/>
      <c r="EHR35" s="59"/>
      <c r="EHS35" s="59"/>
      <c r="EHT35" s="59"/>
      <c r="EHU35" s="59"/>
      <c r="EHV35" s="59"/>
      <c r="EHW35" s="59"/>
      <c r="EHX35" s="59"/>
      <c r="EHY35" s="59"/>
      <c r="EHZ35" s="59"/>
      <c r="EIA35" s="59"/>
      <c r="EIB35" s="59"/>
      <c r="EIC35" s="59"/>
      <c r="EID35" s="59"/>
      <c r="EIE35" s="59"/>
      <c r="EIF35" s="59"/>
      <c r="EIG35" s="59"/>
      <c r="EIH35" s="59"/>
      <c r="EII35" s="59"/>
      <c r="EIJ35" s="59"/>
      <c r="EIK35" s="59"/>
      <c r="EIL35" s="59"/>
      <c r="EIM35" s="59"/>
      <c r="EIN35" s="59"/>
      <c r="EIO35" s="59"/>
      <c r="EIP35" s="59"/>
      <c r="EIQ35" s="59"/>
      <c r="EIR35" s="59"/>
      <c r="EIS35" s="59"/>
      <c r="EIT35" s="59"/>
      <c r="EIU35" s="59"/>
      <c r="EIV35" s="59"/>
      <c r="EIW35" s="59"/>
      <c r="EIX35" s="59"/>
      <c r="EIY35" s="59"/>
      <c r="EIZ35" s="59"/>
      <c r="EJA35" s="59"/>
      <c r="EJB35" s="59"/>
      <c r="EJC35" s="59"/>
      <c r="EJD35" s="59"/>
      <c r="EJE35" s="59"/>
      <c r="EJF35" s="59"/>
      <c r="EJG35" s="59"/>
      <c r="EJH35" s="59"/>
      <c r="EJI35" s="59"/>
      <c r="EJJ35" s="59"/>
      <c r="EJK35" s="59"/>
      <c r="EJL35" s="59"/>
      <c r="EJM35" s="59"/>
      <c r="EJN35" s="59"/>
      <c r="EJO35" s="59"/>
      <c r="EJP35" s="59"/>
      <c r="EJQ35" s="59"/>
      <c r="EJR35" s="59"/>
      <c r="EJS35" s="59"/>
      <c r="EJT35" s="59"/>
      <c r="EJU35" s="59"/>
      <c r="EJV35" s="59"/>
      <c r="EJW35" s="59"/>
      <c r="EJX35" s="59"/>
      <c r="EJY35" s="59"/>
      <c r="EJZ35" s="59"/>
      <c r="EKA35" s="59"/>
      <c r="EKB35" s="59"/>
      <c r="EKC35" s="59"/>
      <c r="EKD35" s="59"/>
      <c r="EKE35" s="59"/>
      <c r="EKF35" s="59"/>
      <c r="EKG35" s="59"/>
      <c r="EKH35" s="59"/>
      <c r="EKI35" s="59"/>
      <c r="EKJ35" s="59"/>
      <c r="EKK35" s="59"/>
      <c r="EKL35" s="59"/>
      <c r="EKM35" s="59"/>
      <c r="EKN35" s="59"/>
      <c r="EKO35" s="59"/>
      <c r="EKP35" s="59"/>
      <c r="EKQ35" s="59"/>
      <c r="EKR35" s="59"/>
      <c r="EKS35" s="59"/>
      <c r="EKT35" s="59"/>
      <c r="EKU35" s="59"/>
      <c r="EKV35" s="59"/>
      <c r="EKW35" s="59"/>
      <c r="EKX35" s="59"/>
      <c r="EKY35" s="59"/>
      <c r="EKZ35" s="59"/>
      <c r="ELA35" s="59"/>
      <c r="ELB35" s="59"/>
      <c r="ELC35" s="59"/>
      <c r="ELD35" s="59"/>
      <c r="ELE35" s="59"/>
      <c r="ELF35" s="59"/>
      <c r="ELG35" s="59"/>
      <c r="ELH35" s="59"/>
      <c r="ELI35" s="59"/>
      <c r="ELJ35" s="59"/>
      <c r="ELK35" s="59"/>
      <c r="ELL35" s="59"/>
      <c r="ELM35" s="59"/>
      <c r="ELN35" s="59"/>
      <c r="ELO35" s="59"/>
      <c r="ELP35" s="59"/>
      <c r="ELQ35" s="59"/>
      <c r="ELR35" s="59"/>
      <c r="ELS35" s="59"/>
      <c r="ELT35" s="59"/>
      <c r="ELU35" s="59"/>
      <c r="ELV35" s="59"/>
      <c r="ELW35" s="59"/>
      <c r="ELX35" s="59"/>
      <c r="ELY35" s="59"/>
      <c r="ELZ35" s="59"/>
      <c r="EMA35" s="59"/>
      <c r="EMB35" s="59"/>
      <c r="EMC35" s="59"/>
      <c r="EMD35" s="59"/>
      <c r="EME35" s="59"/>
      <c r="EMF35" s="59"/>
      <c r="EMG35" s="59"/>
      <c r="EMH35" s="59"/>
      <c r="EMI35" s="59"/>
      <c r="EMJ35" s="59"/>
      <c r="EMK35" s="59"/>
      <c r="EML35" s="59"/>
      <c r="EMM35" s="59"/>
      <c r="EMN35" s="59"/>
      <c r="EMO35" s="59"/>
      <c r="EMP35" s="59"/>
      <c r="EMQ35" s="59"/>
      <c r="EMR35" s="59"/>
      <c r="EMS35" s="59"/>
      <c r="EMT35" s="59"/>
      <c r="EMU35" s="59"/>
      <c r="EMV35" s="59"/>
      <c r="EMW35" s="59"/>
      <c r="EMX35" s="59"/>
      <c r="EMY35" s="59"/>
      <c r="EMZ35" s="59"/>
      <c r="ENA35" s="59"/>
      <c r="ENB35" s="59"/>
      <c r="ENC35" s="59"/>
      <c r="END35" s="59"/>
      <c r="ENE35" s="59"/>
      <c r="ENF35" s="59"/>
      <c r="ENG35" s="59"/>
      <c r="ENH35" s="59"/>
      <c r="ENI35" s="59"/>
      <c r="ENJ35" s="59"/>
      <c r="ENK35" s="59"/>
      <c r="ENL35" s="59"/>
      <c r="ENM35" s="59"/>
      <c r="ENN35" s="59"/>
      <c r="ENO35" s="59"/>
      <c r="ENP35" s="59"/>
      <c r="ENQ35" s="59"/>
      <c r="ENR35" s="59"/>
      <c r="ENS35" s="59"/>
      <c r="ENT35" s="59"/>
      <c r="ENU35" s="59"/>
      <c r="ENV35" s="59"/>
      <c r="ENW35" s="59"/>
      <c r="ENX35" s="59"/>
      <c r="ENY35" s="59"/>
      <c r="ENZ35" s="59"/>
      <c r="EOA35" s="59"/>
      <c r="EOB35" s="59"/>
      <c r="EOC35" s="59"/>
      <c r="EOD35" s="59"/>
      <c r="EOE35" s="59"/>
      <c r="EOF35" s="59"/>
      <c r="EOG35" s="59"/>
      <c r="EOH35" s="59"/>
      <c r="EOI35" s="59"/>
      <c r="EOJ35" s="59"/>
      <c r="EOK35" s="59"/>
      <c r="EOL35" s="59"/>
      <c r="EOM35" s="59"/>
      <c r="EON35" s="59"/>
      <c r="EOO35" s="59"/>
      <c r="EOP35" s="59"/>
      <c r="EOQ35" s="59"/>
      <c r="EOR35" s="59"/>
      <c r="EOS35" s="59"/>
      <c r="EOT35" s="59"/>
      <c r="EOU35" s="59"/>
      <c r="EOV35" s="59"/>
      <c r="EOW35" s="59"/>
      <c r="EOX35" s="59"/>
      <c r="EOY35" s="59"/>
      <c r="EOZ35" s="59"/>
      <c r="EPA35" s="59"/>
      <c r="EPB35" s="59"/>
      <c r="EPC35" s="59"/>
      <c r="EPD35" s="59"/>
      <c r="EPE35" s="59"/>
      <c r="EPF35" s="59"/>
      <c r="EPG35" s="59"/>
      <c r="EPH35" s="59"/>
      <c r="EPI35" s="59"/>
      <c r="EPJ35" s="59"/>
      <c r="EPK35" s="59"/>
      <c r="EPL35" s="59"/>
      <c r="EPM35" s="59"/>
      <c r="EPN35" s="59"/>
      <c r="EPO35" s="59"/>
      <c r="EPP35" s="59"/>
      <c r="EPQ35" s="59"/>
      <c r="EPR35" s="59"/>
      <c r="EPS35" s="59"/>
      <c r="EPT35" s="59"/>
      <c r="EPU35" s="59"/>
      <c r="EPV35" s="59"/>
      <c r="EPW35" s="59"/>
      <c r="EPX35" s="59"/>
      <c r="EPY35" s="59"/>
      <c r="EPZ35" s="59"/>
      <c r="EQA35" s="59"/>
      <c r="EQB35" s="59"/>
      <c r="EQC35" s="59"/>
      <c r="EQD35" s="59"/>
      <c r="EQE35" s="59"/>
      <c r="EQF35" s="59"/>
      <c r="EQG35" s="59"/>
      <c r="EQH35" s="59"/>
      <c r="EQI35" s="59"/>
      <c r="EQJ35" s="59"/>
      <c r="EQK35" s="59"/>
      <c r="EQL35" s="59"/>
      <c r="EQM35" s="59"/>
      <c r="EQN35" s="59"/>
      <c r="EQO35" s="59"/>
      <c r="EQP35" s="59"/>
      <c r="EQQ35" s="59"/>
      <c r="EQR35" s="59"/>
      <c r="EQS35" s="59"/>
      <c r="EQT35" s="59"/>
      <c r="EQU35" s="59"/>
      <c r="EQV35" s="59"/>
      <c r="EQW35" s="59"/>
      <c r="EQX35" s="59"/>
      <c r="EQY35" s="59"/>
      <c r="EQZ35" s="59"/>
      <c r="ERA35" s="59"/>
      <c r="ERB35" s="59"/>
      <c r="ERC35" s="59"/>
      <c r="ERD35" s="59"/>
      <c r="ERE35" s="59"/>
      <c r="ERF35" s="59"/>
      <c r="ERG35" s="59"/>
      <c r="ERH35" s="59"/>
      <c r="ERI35" s="59"/>
      <c r="ERJ35" s="59"/>
      <c r="ERK35" s="59"/>
      <c r="ERL35" s="59"/>
      <c r="ERM35" s="59"/>
      <c r="ERN35" s="59"/>
      <c r="ERO35" s="59"/>
      <c r="ERP35" s="59"/>
      <c r="ERQ35" s="59"/>
      <c r="ERR35" s="59"/>
      <c r="ERS35" s="59"/>
      <c r="ERT35" s="59"/>
      <c r="ERU35" s="59"/>
      <c r="ERV35" s="59"/>
      <c r="ERW35" s="59"/>
      <c r="ERX35" s="59"/>
      <c r="ERY35" s="59"/>
      <c r="ERZ35" s="59"/>
      <c r="ESA35" s="59"/>
      <c r="ESB35" s="59"/>
      <c r="ESC35" s="59"/>
      <c r="ESD35" s="59"/>
      <c r="ESE35" s="59"/>
      <c r="ESF35" s="59"/>
      <c r="ESG35" s="59"/>
      <c r="ESH35" s="59"/>
      <c r="ESI35" s="59"/>
      <c r="ESJ35" s="59"/>
      <c r="ESK35" s="59"/>
      <c r="ESL35" s="59"/>
      <c r="ESM35" s="59"/>
      <c r="ESN35" s="59"/>
      <c r="ESO35" s="59"/>
      <c r="ESP35" s="59"/>
      <c r="ESQ35" s="59"/>
      <c r="ESR35" s="59"/>
      <c r="ESS35" s="59"/>
      <c r="EST35" s="59"/>
      <c r="ESU35" s="59"/>
      <c r="ESV35" s="59"/>
      <c r="ESW35" s="59"/>
      <c r="ESX35" s="59"/>
      <c r="ESY35" s="59"/>
      <c r="ESZ35" s="59"/>
      <c r="ETA35" s="59"/>
      <c r="ETB35" s="59"/>
      <c r="ETC35" s="59"/>
      <c r="ETD35" s="59"/>
      <c r="ETE35" s="59"/>
      <c r="ETF35" s="59"/>
      <c r="ETG35" s="59"/>
      <c r="ETH35" s="59"/>
      <c r="ETI35" s="59"/>
      <c r="ETJ35" s="59"/>
      <c r="ETK35" s="59"/>
      <c r="ETL35" s="59"/>
      <c r="ETM35" s="59"/>
      <c r="ETN35" s="59"/>
      <c r="ETO35" s="59"/>
      <c r="ETP35" s="59"/>
      <c r="ETQ35" s="59"/>
      <c r="ETR35" s="59"/>
      <c r="ETS35" s="59"/>
      <c r="ETT35" s="59"/>
      <c r="ETU35" s="59"/>
      <c r="ETV35" s="59"/>
      <c r="ETW35" s="59"/>
      <c r="ETX35" s="59"/>
      <c r="ETY35" s="59"/>
      <c r="ETZ35" s="59"/>
      <c r="EUA35" s="59"/>
      <c r="EUB35" s="59"/>
      <c r="EUC35" s="59"/>
      <c r="EUD35" s="59"/>
      <c r="EUE35" s="59"/>
      <c r="EUF35" s="59"/>
      <c r="EUG35" s="59"/>
      <c r="EUH35" s="59"/>
      <c r="EUI35" s="59"/>
      <c r="EUJ35" s="59"/>
      <c r="EUK35" s="59"/>
      <c r="EUL35" s="59"/>
      <c r="EUM35" s="59"/>
      <c r="EUN35" s="59"/>
      <c r="EUO35" s="59"/>
      <c r="EUP35" s="59"/>
      <c r="EUQ35" s="59"/>
      <c r="EUR35" s="59"/>
      <c r="EUS35" s="59"/>
      <c r="EUT35" s="59"/>
      <c r="EUU35" s="59"/>
      <c r="EUV35" s="59"/>
      <c r="EUW35" s="59"/>
      <c r="EUX35" s="59"/>
      <c r="EUY35" s="59"/>
      <c r="EUZ35" s="59"/>
      <c r="EVA35" s="59"/>
      <c r="EVB35" s="59"/>
      <c r="EVC35" s="59"/>
      <c r="EVD35" s="59"/>
      <c r="EVE35" s="59"/>
      <c r="EVF35" s="59"/>
      <c r="EVG35" s="59"/>
      <c r="EVH35" s="59"/>
      <c r="EVI35" s="59"/>
      <c r="EVJ35" s="59"/>
      <c r="EVK35" s="59"/>
      <c r="EVL35" s="59"/>
      <c r="EVM35" s="59"/>
      <c r="EVN35" s="59"/>
      <c r="EVO35" s="59"/>
      <c r="EVP35" s="59"/>
      <c r="EVQ35" s="59"/>
      <c r="EVR35" s="59"/>
      <c r="EVS35" s="59"/>
      <c r="EVT35" s="59"/>
      <c r="EVU35" s="59"/>
      <c r="EVV35" s="59"/>
      <c r="EVW35" s="59"/>
      <c r="EVX35" s="59"/>
      <c r="EVY35" s="59"/>
      <c r="EVZ35" s="59"/>
      <c r="EWA35" s="59"/>
      <c r="EWB35" s="59"/>
      <c r="EWC35" s="59"/>
      <c r="EWD35" s="59"/>
      <c r="EWE35" s="59"/>
      <c r="EWF35" s="59"/>
      <c r="EWG35" s="59"/>
      <c r="EWH35" s="59"/>
      <c r="EWI35" s="59"/>
      <c r="EWJ35" s="59"/>
      <c r="EWK35" s="59"/>
      <c r="EWL35" s="59"/>
      <c r="EWM35" s="59"/>
      <c r="EWN35" s="59"/>
      <c r="EWO35" s="59"/>
      <c r="EWP35" s="59"/>
      <c r="EWQ35" s="59"/>
      <c r="EWR35" s="59"/>
      <c r="EWS35" s="59"/>
      <c r="EWT35" s="59"/>
      <c r="EWU35" s="59"/>
      <c r="EWV35" s="59"/>
      <c r="EWW35" s="59"/>
      <c r="EWX35" s="59"/>
      <c r="EWY35" s="59"/>
      <c r="EWZ35" s="59"/>
      <c r="EXA35" s="59"/>
      <c r="EXB35" s="59"/>
      <c r="EXC35" s="59"/>
      <c r="EXD35" s="59"/>
      <c r="EXE35" s="59"/>
      <c r="EXF35" s="59"/>
      <c r="EXG35" s="59"/>
      <c r="EXH35" s="59"/>
      <c r="EXI35" s="59"/>
      <c r="EXJ35" s="59"/>
      <c r="EXK35" s="59"/>
      <c r="EXL35" s="59"/>
      <c r="EXM35" s="59"/>
      <c r="EXN35" s="59"/>
      <c r="EXO35" s="59"/>
      <c r="EXP35" s="59"/>
      <c r="EXQ35" s="59"/>
      <c r="EXR35" s="59"/>
      <c r="EXS35" s="59"/>
      <c r="EXT35" s="59"/>
      <c r="EXU35" s="59"/>
      <c r="EXV35" s="59"/>
      <c r="EXW35" s="59"/>
      <c r="EXX35" s="59"/>
      <c r="EXY35" s="59"/>
      <c r="EXZ35" s="59"/>
      <c r="EYA35" s="59"/>
      <c r="EYB35" s="59"/>
      <c r="EYC35" s="59"/>
      <c r="EYD35" s="59"/>
      <c r="EYE35" s="59"/>
      <c r="EYF35" s="59"/>
      <c r="EYG35" s="59"/>
      <c r="EYH35" s="59"/>
      <c r="EYI35" s="59"/>
      <c r="EYJ35" s="59"/>
      <c r="EYK35" s="59"/>
      <c r="EYL35" s="59"/>
      <c r="EYM35" s="59"/>
      <c r="EYN35" s="59"/>
      <c r="EYO35" s="59"/>
      <c r="EYP35" s="59"/>
      <c r="EYQ35" s="59"/>
      <c r="EYR35" s="59"/>
      <c r="EYS35" s="59"/>
      <c r="EYT35" s="59"/>
      <c r="EYU35" s="59"/>
      <c r="EYV35" s="59"/>
      <c r="EYW35" s="59"/>
      <c r="EYX35" s="59"/>
      <c r="EYY35" s="59"/>
      <c r="EYZ35" s="59"/>
      <c r="EZA35" s="59"/>
      <c r="EZB35" s="59"/>
      <c r="EZC35" s="59"/>
      <c r="EZD35" s="59"/>
      <c r="EZE35" s="59"/>
      <c r="EZF35" s="59"/>
      <c r="EZG35" s="59"/>
      <c r="EZH35" s="59"/>
      <c r="EZI35" s="59"/>
      <c r="EZJ35" s="59"/>
      <c r="EZK35" s="59"/>
      <c r="EZL35" s="59"/>
      <c r="EZM35" s="59"/>
      <c r="EZN35" s="59"/>
      <c r="EZO35" s="59"/>
      <c r="EZP35" s="59"/>
      <c r="EZQ35" s="59"/>
      <c r="EZR35" s="59"/>
      <c r="EZS35" s="59"/>
      <c r="EZT35" s="59"/>
      <c r="EZU35" s="59"/>
      <c r="EZV35" s="59"/>
      <c r="EZW35" s="59"/>
      <c r="EZX35" s="59"/>
      <c r="EZY35" s="59"/>
      <c r="EZZ35" s="59"/>
      <c r="FAA35" s="59"/>
      <c r="FAB35" s="59"/>
      <c r="FAC35" s="59"/>
      <c r="FAD35" s="59"/>
      <c r="FAE35" s="59"/>
      <c r="FAF35" s="59"/>
      <c r="FAG35" s="59"/>
      <c r="FAH35" s="59"/>
      <c r="FAI35" s="59"/>
      <c r="FAJ35" s="59"/>
      <c r="FAK35" s="59"/>
      <c r="FAL35" s="59"/>
      <c r="FAM35" s="59"/>
      <c r="FAN35" s="59"/>
      <c r="FAO35" s="59"/>
      <c r="FAP35" s="59"/>
      <c r="FAQ35" s="59"/>
      <c r="FAR35" s="59"/>
      <c r="FAS35" s="59"/>
      <c r="FAT35" s="59"/>
      <c r="FAU35" s="59"/>
      <c r="FAV35" s="59"/>
      <c r="FAW35" s="59"/>
      <c r="FAX35" s="59"/>
      <c r="FAY35" s="59"/>
      <c r="FAZ35" s="59"/>
      <c r="FBA35" s="59"/>
      <c r="FBB35" s="59"/>
      <c r="FBC35" s="59"/>
      <c r="FBD35" s="59"/>
      <c r="FBE35" s="59"/>
      <c r="FBF35" s="59"/>
      <c r="FBG35" s="59"/>
      <c r="FBH35" s="59"/>
      <c r="FBI35" s="59"/>
      <c r="FBJ35" s="59"/>
      <c r="FBK35" s="59"/>
      <c r="FBL35" s="59"/>
      <c r="FBM35" s="59"/>
      <c r="FBN35" s="59"/>
      <c r="FBO35" s="59"/>
      <c r="FBP35" s="59"/>
      <c r="FBQ35" s="59"/>
      <c r="FBR35" s="59"/>
      <c r="FBS35" s="59"/>
      <c r="FBT35" s="59"/>
      <c r="FBU35" s="59"/>
      <c r="FBV35" s="59"/>
      <c r="FBW35" s="59"/>
      <c r="FBX35" s="59"/>
      <c r="FBY35" s="59"/>
      <c r="FBZ35" s="59"/>
      <c r="FCA35" s="59"/>
      <c r="FCB35" s="59"/>
      <c r="FCC35" s="59"/>
      <c r="FCD35" s="59"/>
      <c r="FCE35" s="59"/>
      <c r="FCF35" s="59"/>
      <c r="FCG35" s="59"/>
      <c r="FCH35" s="59"/>
      <c r="FCI35" s="59"/>
      <c r="FCJ35" s="59"/>
      <c r="FCK35" s="59"/>
      <c r="FCL35" s="59"/>
      <c r="FCM35" s="59"/>
      <c r="FCN35" s="59"/>
      <c r="FCO35" s="59"/>
      <c r="FCP35" s="59"/>
      <c r="FCQ35" s="59"/>
      <c r="FCR35" s="59"/>
      <c r="FCS35" s="59"/>
      <c r="FCT35" s="59"/>
      <c r="FCU35" s="59"/>
      <c r="FCV35" s="59"/>
      <c r="FCW35" s="59"/>
      <c r="FCX35" s="59"/>
      <c r="FCY35" s="59"/>
      <c r="FCZ35" s="59"/>
      <c r="FDA35" s="59"/>
      <c r="FDB35" s="59"/>
      <c r="FDC35" s="59"/>
      <c r="FDD35" s="59"/>
      <c r="FDE35" s="59"/>
      <c r="FDF35" s="59"/>
      <c r="FDG35" s="59"/>
      <c r="FDH35" s="59"/>
      <c r="FDI35" s="59"/>
      <c r="FDJ35" s="59"/>
      <c r="FDK35" s="59"/>
      <c r="FDL35" s="59"/>
      <c r="FDM35" s="59"/>
      <c r="FDN35" s="59"/>
      <c r="FDO35" s="59"/>
      <c r="FDP35" s="59"/>
      <c r="FDQ35" s="59"/>
      <c r="FDR35" s="59"/>
      <c r="FDS35" s="59"/>
      <c r="FDT35" s="59"/>
      <c r="FDU35" s="59"/>
      <c r="FDV35" s="59"/>
      <c r="FDW35" s="59"/>
      <c r="FDX35" s="59"/>
      <c r="FDY35" s="59"/>
      <c r="FDZ35" s="59"/>
      <c r="FEA35" s="59"/>
      <c r="FEB35" s="59"/>
      <c r="FEC35" s="59"/>
      <c r="FED35" s="59"/>
      <c r="FEE35" s="59"/>
      <c r="FEF35" s="59"/>
      <c r="FEG35" s="59"/>
      <c r="FEH35" s="59"/>
      <c r="FEI35" s="59"/>
      <c r="FEJ35" s="59"/>
      <c r="FEK35" s="59"/>
      <c r="FEL35" s="59"/>
      <c r="FEM35" s="59"/>
      <c r="FEN35" s="59"/>
      <c r="FEO35" s="59"/>
      <c r="FEP35" s="59"/>
      <c r="FEQ35" s="59"/>
      <c r="FER35" s="59"/>
      <c r="FES35" s="59"/>
      <c r="FET35" s="59"/>
      <c r="FEU35" s="59"/>
      <c r="FEV35" s="59"/>
      <c r="FEW35" s="59"/>
      <c r="FEX35" s="59"/>
      <c r="FEY35" s="59"/>
      <c r="FEZ35" s="59"/>
      <c r="FFA35" s="59"/>
      <c r="FFB35" s="59"/>
      <c r="FFC35" s="59"/>
      <c r="FFD35" s="59"/>
      <c r="FFE35" s="59"/>
      <c r="FFF35" s="59"/>
      <c r="FFG35" s="59"/>
      <c r="FFH35" s="59"/>
      <c r="FFI35" s="59"/>
      <c r="FFJ35" s="59"/>
      <c r="FFK35" s="59"/>
      <c r="FFL35" s="59"/>
      <c r="FFM35" s="59"/>
      <c r="FFN35" s="59"/>
      <c r="FFO35" s="59"/>
      <c r="FFP35" s="59"/>
      <c r="FFQ35" s="59"/>
      <c r="FFR35" s="59"/>
      <c r="FFS35" s="59"/>
      <c r="FFT35" s="59"/>
      <c r="FFU35" s="59"/>
      <c r="FFV35" s="59"/>
      <c r="FFW35" s="59"/>
      <c r="FFX35" s="59"/>
      <c r="FFY35" s="59"/>
      <c r="FFZ35" s="59"/>
      <c r="FGA35" s="59"/>
      <c r="FGB35" s="59"/>
      <c r="FGC35" s="59"/>
      <c r="FGD35" s="59"/>
      <c r="FGE35" s="59"/>
      <c r="FGF35" s="59"/>
      <c r="FGG35" s="59"/>
      <c r="FGH35" s="59"/>
      <c r="FGI35" s="59"/>
      <c r="FGJ35" s="59"/>
      <c r="FGK35" s="59"/>
      <c r="FGL35" s="59"/>
      <c r="FGM35" s="59"/>
      <c r="FGN35" s="59"/>
      <c r="FGO35" s="59"/>
      <c r="FGP35" s="59"/>
      <c r="FGQ35" s="59"/>
      <c r="FGR35" s="59"/>
      <c r="FGS35" s="59"/>
      <c r="FGT35" s="59"/>
      <c r="FGU35" s="59"/>
      <c r="FGV35" s="59"/>
      <c r="FGW35" s="59"/>
      <c r="FGX35" s="59"/>
      <c r="FGY35" s="59"/>
      <c r="FGZ35" s="59"/>
      <c r="FHA35" s="59"/>
      <c r="FHB35" s="59"/>
      <c r="FHC35" s="59"/>
      <c r="FHD35" s="59"/>
      <c r="FHE35" s="59"/>
      <c r="FHF35" s="59"/>
      <c r="FHG35" s="59"/>
      <c r="FHH35" s="59"/>
      <c r="FHI35" s="59"/>
      <c r="FHJ35" s="59"/>
      <c r="FHK35" s="59"/>
      <c r="FHL35" s="59"/>
      <c r="FHM35" s="59"/>
      <c r="FHN35" s="59"/>
      <c r="FHO35" s="59"/>
      <c r="FHP35" s="59"/>
      <c r="FHQ35" s="59"/>
      <c r="FHR35" s="59"/>
      <c r="FHS35" s="59"/>
      <c r="FHT35" s="59"/>
      <c r="FHU35" s="59"/>
      <c r="FHV35" s="59"/>
      <c r="FHW35" s="59"/>
      <c r="FHX35" s="59"/>
      <c r="FHY35" s="59"/>
      <c r="FHZ35" s="59"/>
      <c r="FIA35" s="59"/>
      <c r="FIB35" s="59"/>
      <c r="FIC35" s="59"/>
      <c r="FID35" s="59"/>
      <c r="FIE35" s="59"/>
      <c r="FIF35" s="59"/>
      <c r="FIG35" s="59"/>
      <c r="FIH35" s="59"/>
      <c r="FII35" s="59"/>
      <c r="FIJ35" s="59"/>
      <c r="FIK35" s="59"/>
      <c r="FIL35" s="59"/>
      <c r="FIM35" s="59"/>
      <c r="FIN35" s="59"/>
      <c r="FIO35" s="59"/>
      <c r="FIP35" s="59"/>
      <c r="FIQ35" s="59"/>
      <c r="FIR35" s="59"/>
      <c r="FIS35" s="59"/>
      <c r="FIT35" s="59"/>
      <c r="FIU35" s="59"/>
      <c r="FIV35" s="59"/>
      <c r="FIW35" s="59"/>
      <c r="FIX35" s="59"/>
      <c r="FIY35" s="59"/>
      <c r="FIZ35" s="59"/>
      <c r="FJA35" s="59"/>
      <c r="FJB35" s="59"/>
      <c r="FJC35" s="59"/>
      <c r="FJD35" s="59"/>
      <c r="FJE35" s="59"/>
      <c r="FJF35" s="59"/>
      <c r="FJG35" s="59"/>
      <c r="FJH35" s="59"/>
      <c r="FJI35" s="59"/>
      <c r="FJJ35" s="59"/>
      <c r="FJK35" s="59"/>
      <c r="FJL35" s="59"/>
      <c r="FJM35" s="59"/>
      <c r="FJN35" s="59"/>
      <c r="FJO35" s="59"/>
      <c r="FJP35" s="59"/>
      <c r="FJQ35" s="59"/>
      <c r="FJR35" s="59"/>
      <c r="FJS35" s="59"/>
      <c r="FJT35" s="59"/>
      <c r="FJU35" s="59"/>
      <c r="FJV35" s="59"/>
      <c r="FJW35" s="59"/>
      <c r="FJX35" s="59"/>
      <c r="FJY35" s="59"/>
      <c r="FJZ35" s="59"/>
      <c r="FKA35" s="59"/>
      <c r="FKB35" s="59"/>
      <c r="FKC35" s="59"/>
      <c r="FKD35" s="59"/>
      <c r="FKE35" s="59"/>
      <c r="FKF35" s="59"/>
      <c r="FKG35" s="59"/>
      <c r="FKH35" s="59"/>
      <c r="FKI35" s="59"/>
      <c r="FKJ35" s="59"/>
      <c r="FKK35" s="59"/>
      <c r="FKL35" s="59"/>
      <c r="FKM35" s="59"/>
      <c r="FKN35" s="59"/>
      <c r="FKO35" s="59"/>
      <c r="FKP35" s="59"/>
      <c r="FKQ35" s="59"/>
      <c r="FKR35" s="59"/>
      <c r="FKS35" s="59"/>
      <c r="FKT35" s="59"/>
      <c r="FKU35" s="59"/>
      <c r="FKV35" s="59"/>
      <c r="FKW35" s="59"/>
      <c r="FKX35" s="59"/>
      <c r="FKY35" s="59"/>
      <c r="FKZ35" s="59"/>
      <c r="FLA35" s="59"/>
      <c r="FLB35" s="59"/>
      <c r="FLC35" s="59"/>
      <c r="FLD35" s="59"/>
      <c r="FLE35" s="59"/>
      <c r="FLF35" s="59"/>
      <c r="FLG35" s="59"/>
      <c r="FLH35" s="59"/>
      <c r="FLI35" s="59"/>
      <c r="FLJ35" s="59"/>
      <c r="FLK35" s="59"/>
      <c r="FLL35" s="59"/>
      <c r="FLM35" s="59"/>
      <c r="FLN35" s="59"/>
      <c r="FLO35" s="59"/>
      <c r="FLP35" s="59"/>
      <c r="FLQ35" s="59"/>
      <c r="FLR35" s="59"/>
      <c r="FLS35" s="59"/>
      <c r="FLT35" s="59"/>
      <c r="FLU35" s="59"/>
      <c r="FLV35" s="59"/>
      <c r="FLW35" s="59"/>
      <c r="FLX35" s="59"/>
      <c r="FLY35" s="59"/>
      <c r="FLZ35" s="59"/>
      <c r="FMA35" s="59"/>
      <c r="FMB35" s="59"/>
      <c r="FMC35" s="59"/>
      <c r="FMD35" s="59"/>
      <c r="FME35" s="59"/>
      <c r="FMF35" s="59"/>
      <c r="FMG35" s="59"/>
      <c r="FMH35" s="59"/>
      <c r="FMI35" s="59"/>
      <c r="FMJ35" s="59"/>
      <c r="FMK35" s="59"/>
      <c r="FML35" s="59"/>
      <c r="FMM35" s="59"/>
      <c r="FMN35" s="59"/>
      <c r="FMO35" s="59"/>
      <c r="FMP35" s="59"/>
      <c r="FMQ35" s="59"/>
      <c r="FMR35" s="59"/>
      <c r="FMS35" s="59"/>
      <c r="FMT35" s="59"/>
      <c r="FMU35" s="59"/>
      <c r="FMV35" s="59"/>
      <c r="FMW35" s="59"/>
      <c r="FMX35" s="59"/>
      <c r="FMY35" s="59"/>
      <c r="FMZ35" s="59"/>
      <c r="FNA35" s="59"/>
      <c r="FNB35" s="59"/>
      <c r="FNC35" s="59"/>
      <c r="FND35" s="59"/>
      <c r="FNE35" s="59"/>
      <c r="FNF35" s="59"/>
      <c r="FNG35" s="59"/>
      <c r="FNH35" s="59"/>
      <c r="FNI35" s="59"/>
      <c r="FNJ35" s="59"/>
      <c r="FNK35" s="59"/>
      <c r="FNL35" s="59"/>
      <c r="FNM35" s="59"/>
      <c r="FNN35" s="59"/>
      <c r="FNO35" s="59"/>
      <c r="FNP35" s="59"/>
      <c r="FNQ35" s="59"/>
      <c r="FNR35" s="59"/>
      <c r="FNS35" s="59"/>
      <c r="FNT35" s="59"/>
      <c r="FNU35" s="59"/>
      <c r="FNV35" s="59"/>
      <c r="FNW35" s="59"/>
      <c r="FNX35" s="59"/>
      <c r="FNY35" s="59"/>
      <c r="FNZ35" s="59"/>
      <c r="FOA35" s="59"/>
      <c r="FOB35" s="59"/>
      <c r="FOC35" s="59"/>
      <c r="FOD35" s="59"/>
      <c r="FOE35" s="59"/>
      <c r="FOF35" s="59"/>
      <c r="FOG35" s="59"/>
      <c r="FOH35" s="59"/>
      <c r="FOI35" s="59"/>
      <c r="FOJ35" s="59"/>
      <c r="FOK35" s="59"/>
      <c r="FOL35" s="59"/>
      <c r="FOM35" s="59"/>
      <c r="FON35" s="59"/>
      <c r="FOO35" s="59"/>
      <c r="FOP35" s="59"/>
      <c r="FOQ35" s="59"/>
      <c r="FOR35" s="59"/>
      <c r="FOS35" s="59"/>
      <c r="FOT35" s="59"/>
      <c r="FOU35" s="59"/>
      <c r="FOV35" s="59"/>
      <c r="FOW35" s="59"/>
      <c r="FOX35" s="59"/>
      <c r="FOY35" s="59"/>
      <c r="FOZ35" s="59"/>
      <c r="FPA35" s="59"/>
      <c r="FPB35" s="59"/>
      <c r="FPC35" s="59"/>
      <c r="FPD35" s="59"/>
      <c r="FPE35" s="59"/>
      <c r="FPF35" s="59"/>
      <c r="FPG35" s="59"/>
      <c r="FPH35" s="59"/>
      <c r="FPI35" s="59"/>
      <c r="FPJ35" s="59"/>
      <c r="FPK35" s="59"/>
      <c r="FPL35" s="59"/>
      <c r="FPM35" s="59"/>
      <c r="FPN35" s="59"/>
      <c r="FPO35" s="59"/>
      <c r="FPP35" s="59"/>
      <c r="FPQ35" s="59"/>
      <c r="FPR35" s="59"/>
      <c r="FPS35" s="59"/>
      <c r="FPT35" s="59"/>
      <c r="FPU35" s="59"/>
      <c r="FPV35" s="59"/>
      <c r="FPW35" s="59"/>
      <c r="FPX35" s="59"/>
      <c r="FPY35" s="59"/>
      <c r="FPZ35" s="59"/>
      <c r="FQA35" s="59"/>
      <c r="FQB35" s="59"/>
      <c r="FQC35" s="59"/>
      <c r="FQD35" s="59"/>
      <c r="FQE35" s="59"/>
      <c r="FQF35" s="59"/>
      <c r="FQG35" s="59"/>
      <c r="FQH35" s="59"/>
      <c r="FQI35" s="59"/>
      <c r="FQJ35" s="59"/>
      <c r="FQK35" s="59"/>
      <c r="FQL35" s="59"/>
      <c r="FQM35" s="59"/>
      <c r="FQN35" s="59"/>
      <c r="FQO35" s="59"/>
      <c r="FQP35" s="59"/>
      <c r="FQQ35" s="59"/>
      <c r="FQR35" s="59"/>
      <c r="FQS35" s="59"/>
      <c r="FQT35" s="59"/>
      <c r="FQU35" s="59"/>
      <c r="FQV35" s="59"/>
      <c r="FQW35" s="59"/>
      <c r="FQX35" s="59"/>
      <c r="FQY35" s="59"/>
      <c r="FQZ35" s="59"/>
      <c r="FRA35" s="59"/>
      <c r="FRB35" s="59"/>
      <c r="FRC35" s="59"/>
      <c r="FRD35" s="59"/>
      <c r="FRE35" s="59"/>
      <c r="FRF35" s="59"/>
      <c r="FRG35" s="59"/>
      <c r="FRH35" s="59"/>
      <c r="FRI35" s="59"/>
      <c r="FRJ35" s="59"/>
      <c r="FRK35" s="59"/>
      <c r="FRL35" s="59"/>
      <c r="FRM35" s="59"/>
      <c r="FRN35" s="59"/>
      <c r="FRO35" s="59"/>
      <c r="FRP35" s="59"/>
      <c r="FRQ35" s="59"/>
      <c r="FRR35" s="59"/>
      <c r="FRS35" s="59"/>
      <c r="FRT35" s="59"/>
      <c r="FRU35" s="59"/>
      <c r="FRV35" s="59"/>
      <c r="FRW35" s="59"/>
      <c r="FRX35" s="59"/>
      <c r="FRY35" s="59"/>
      <c r="FRZ35" s="59"/>
      <c r="FSA35" s="59"/>
      <c r="FSB35" s="59"/>
      <c r="FSC35" s="59"/>
      <c r="FSD35" s="59"/>
      <c r="FSE35" s="59"/>
      <c r="FSF35" s="59"/>
      <c r="FSG35" s="59"/>
      <c r="FSH35" s="59"/>
      <c r="FSI35" s="59"/>
      <c r="FSJ35" s="59"/>
      <c r="FSK35" s="59"/>
      <c r="FSL35" s="59"/>
      <c r="FSM35" s="59"/>
      <c r="FSN35" s="59"/>
      <c r="FSO35" s="59"/>
      <c r="FSP35" s="59"/>
      <c r="FSQ35" s="59"/>
      <c r="FSR35" s="59"/>
      <c r="FSS35" s="59"/>
      <c r="FST35" s="59"/>
      <c r="FSU35" s="59"/>
      <c r="FSV35" s="59"/>
      <c r="FSW35" s="59"/>
      <c r="FSX35" s="59"/>
      <c r="FSY35" s="59"/>
      <c r="FSZ35" s="59"/>
      <c r="FTA35" s="59"/>
      <c r="FTB35" s="59"/>
      <c r="FTC35" s="59"/>
      <c r="FTD35" s="59"/>
      <c r="FTE35" s="59"/>
      <c r="FTF35" s="59"/>
      <c r="FTG35" s="59"/>
      <c r="FTH35" s="59"/>
      <c r="FTI35" s="59"/>
      <c r="FTJ35" s="59"/>
      <c r="FTK35" s="59"/>
      <c r="FTL35" s="59"/>
      <c r="FTM35" s="59"/>
      <c r="FTN35" s="59"/>
      <c r="FTO35" s="59"/>
      <c r="FTP35" s="59"/>
      <c r="FTQ35" s="59"/>
      <c r="FTR35" s="59"/>
      <c r="FTS35" s="59"/>
      <c r="FTT35" s="59"/>
      <c r="FTU35" s="59"/>
      <c r="FTV35" s="59"/>
      <c r="FTW35" s="59"/>
      <c r="FTX35" s="59"/>
      <c r="FTY35" s="59"/>
      <c r="FTZ35" s="59"/>
      <c r="FUA35" s="59"/>
      <c r="FUB35" s="59"/>
      <c r="FUC35" s="59"/>
      <c r="FUD35" s="59"/>
      <c r="FUE35" s="59"/>
      <c r="FUF35" s="59"/>
      <c r="FUG35" s="59"/>
      <c r="FUH35" s="59"/>
      <c r="FUI35" s="59"/>
      <c r="FUJ35" s="59"/>
      <c r="FUK35" s="59"/>
      <c r="FUL35" s="59"/>
      <c r="FUM35" s="59"/>
      <c r="FUN35" s="59"/>
      <c r="FUO35" s="59"/>
      <c r="FUP35" s="59"/>
      <c r="FUQ35" s="59"/>
      <c r="FUR35" s="59"/>
      <c r="FUS35" s="59"/>
      <c r="FUT35" s="59"/>
      <c r="FUU35" s="59"/>
      <c r="FUV35" s="59"/>
      <c r="FUW35" s="59"/>
      <c r="FUX35" s="59"/>
      <c r="FUY35" s="59"/>
      <c r="FUZ35" s="59"/>
      <c r="FVA35" s="59"/>
      <c r="FVB35" s="59"/>
      <c r="FVC35" s="59"/>
      <c r="FVD35" s="59"/>
      <c r="FVE35" s="59"/>
      <c r="FVF35" s="59"/>
      <c r="FVG35" s="59"/>
      <c r="FVH35" s="59"/>
      <c r="FVI35" s="59"/>
      <c r="FVJ35" s="59"/>
      <c r="FVK35" s="59"/>
      <c r="FVL35" s="59"/>
      <c r="FVM35" s="59"/>
      <c r="FVN35" s="59"/>
      <c r="FVO35" s="59"/>
      <c r="FVP35" s="59"/>
      <c r="FVQ35" s="59"/>
      <c r="FVR35" s="59"/>
      <c r="FVS35" s="59"/>
      <c r="FVT35" s="59"/>
      <c r="FVU35" s="59"/>
      <c r="FVV35" s="59"/>
      <c r="FVW35" s="59"/>
      <c r="FVX35" s="59"/>
      <c r="FVY35" s="59"/>
      <c r="FVZ35" s="59"/>
      <c r="FWA35" s="59"/>
      <c r="FWB35" s="59"/>
      <c r="FWC35" s="59"/>
      <c r="FWD35" s="59"/>
      <c r="FWE35" s="59"/>
      <c r="FWF35" s="59"/>
      <c r="FWG35" s="59"/>
      <c r="FWH35" s="59"/>
      <c r="FWI35" s="59"/>
      <c r="FWJ35" s="59"/>
      <c r="FWK35" s="59"/>
      <c r="FWL35" s="59"/>
      <c r="FWM35" s="59"/>
      <c r="FWN35" s="59"/>
      <c r="FWO35" s="59"/>
      <c r="FWP35" s="59"/>
      <c r="FWQ35" s="59"/>
      <c r="FWR35" s="59"/>
      <c r="FWS35" s="59"/>
      <c r="FWT35" s="59"/>
      <c r="FWU35" s="59"/>
      <c r="FWV35" s="59"/>
      <c r="FWW35" s="59"/>
      <c r="FWX35" s="59"/>
      <c r="FWY35" s="59"/>
      <c r="FWZ35" s="59"/>
      <c r="FXA35" s="59"/>
      <c r="FXB35" s="59"/>
      <c r="FXC35" s="59"/>
      <c r="FXD35" s="59"/>
      <c r="FXE35" s="59"/>
      <c r="FXF35" s="59"/>
      <c r="FXG35" s="59"/>
      <c r="FXH35" s="59"/>
      <c r="FXI35" s="59"/>
      <c r="FXJ35" s="59"/>
      <c r="FXK35" s="59"/>
      <c r="FXL35" s="59"/>
      <c r="FXM35" s="59"/>
      <c r="FXN35" s="59"/>
      <c r="FXO35" s="59"/>
      <c r="FXP35" s="59"/>
      <c r="FXQ35" s="59"/>
      <c r="FXR35" s="59"/>
      <c r="FXS35" s="59"/>
      <c r="FXT35" s="59"/>
      <c r="FXU35" s="59"/>
      <c r="FXV35" s="59"/>
      <c r="FXW35" s="59"/>
      <c r="FXX35" s="59"/>
      <c r="FXY35" s="59"/>
      <c r="FXZ35" s="59"/>
      <c r="FYA35" s="59"/>
      <c r="FYB35" s="59"/>
      <c r="FYC35" s="59"/>
      <c r="FYD35" s="59"/>
      <c r="FYE35" s="59"/>
      <c r="FYF35" s="59"/>
      <c r="FYG35" s="59"/>
      <c r="FYH35" s="59"/>
      <c r="FYI35" s="59"/>
      <c r="FYJ35" s="59"/>
      <c r="FYK35" s="59"/>
      <c r="FYL35" s="59"/>
      <c r="FYM35" s="59"/>
      <c r="FYN35" s="59"/>
      <c r="FYO35" s="59"/>
      <c r="FYP35" s="59"/>
      <c r="FYQ35" s="59"/>
      <c r="FYR35" s="59"/>
      <c r="FYS35" s="59"/>
      <c r="FYT35" s="59"/>
      <c r="FYU35" s="59"/>
      <c r="FYV35" s="59"/>
      <c r="FYW35" s="59"/>
      <c r="FYX35" s="59"/>
      <c r="FYY35" s="59"/>
      <c r="FYZ35" s="59"/>
      <c r="FZA35" s="59"/>
      <c r="FZB35" s="59"/>
      <c r="FZC35" s="59"/>
      <c r="FZD35" s="59"/>
      <c r="FZE35" s="59"/>
      <c r="FZF35" s="59"/>
      <c r="FZG35" s="59"/>
      <c r="FZH35" s="59"/>
      <c r="FZI35" s="59"/>
      <c r="FZJ35" s="59"/>
      <c r="FZK35" s="59"/>
      <c r="FZL35" s="59"/>
      <c r="FZM35" s="59"/>
      <c r="FZN35" s="59"/>
      <c r="FZO35" s="59"/>
      <c r="FZP35" s="59"/>
      <c r="FZQ35" s="59"/>
      <c r="FZR35" s="59"/>
      <c r="FZS35" s="59"/>
      <c r="FZT35" s="59"/>
      <c r="FZU35" s="59"/>
      <c r="FZV35" s="59"/>
      <c r="FZW35" s="59"/>
      <c r="FZX35" s="59"/>
      <c r="FZY35" s="59"/>
      <c r="FZZ35" s="59"/>
      <c r="GAA35" s="59"/>
      <c r="GAB35" s="59"/>
      <c r="GAC35" s="59"/>
      <c r="GAD35" s="59"/>
      <c r="GAE35" s="59"/>
      <c r="GAF35" s="59"/>
      <c r="GAG35" s="59"/>
      <c r="GAH35" s="59"/>
      <c r="GAI35" s="59"/>
      <c r="GAJ35" s="59"/>
      <c r="GAK35" s="59"/>
      <c r="GAL35" s="59"/>
      <c r="GAM35" s="59"/>
      <c r="GAN35" s="59"/>
      <c r="GAO35" s="59"/>
      <c r="GAP35" s="59"/>
      <c r="GAQ35" s="59"/>
      <c r="GAR35" s="59"/>
      <c r="GAS35" s="59"/>
      <c r="GAT35" s="59"/>
      <c r="GAU35" s="59"/>
      <c r="GAV35" s="59"/>
      <c r="GAW35" s="59"/>
      <c r="GAX35" s="59"/>
      <c r="GAY35" s="59"/>
      <c r="GAZ35" s="59"/>
      <c r="GBA35" s="59"/>
      <c r="GBB35" s="59"/>
      <c r="GBC35" s="59"/>
      <c r="GBD35" s="59"/>
      <c r="GBE35" s="59"/>
      <c r="GBF35" s="59"/>
      <c r="GBG35" s="59"/>
      <c r="GBH35" s="59"/>
      <c r="GBI35" s="59"/>
      <c r="GBJ35" s="59"/>
      <c r="GBK35" s="59"/>
      <c r="GBL35" s="59"/>
      <c r="GBM35" s="59"/>
      <c r="GBN35" s="59"/>
      <c r="GBO35" s="59"/>
      <c r="GBP35" s="59"/>
      <c r="GBQ35" s="59"/>
      <c r="GBR35" s="59"/>
      <c r="GBS35" s="59"/>
      <c r="GBT35" s="59"/>
      <c r="GBU35" s="59"/>
      <c r="GBV35" s="59"/>
      <c r="GBW35" s="59"/>
      <c r="GBX35" s="59"/>
      <c r="GBY35" s="59"/>
      <c r="GBZ35" s="59"/>
      <c r="GCA35" s="59"/>
      <c r="GCB35" s="59"/>
      <c r="GCC35" s="59"/>
      <c r="GCD35" s="59"/>
      <c r="GCE35" s="59"/>
      <c r="GCF35" s="59"/>
      <c r="GCG35" s="59"/>
      <c r="GCH35" s="59"/>
      <c r="GCI35" s="59"/>
      <c r="GCJ35" s="59"/>
      <c r="GCK35" s="59"/>
      <c r="GCL35" s="59"/>
      <c r="GCM35" s="59"/>
      <c r="GCN35" s="59"/>
      <c r="GCO35" s="59"/>
      <c r="GCP35" s="59"/>
      <c r="GCQ35" s="59"/>
      <c r="GCR35" s="59"/>
      <c r="GCS35" s="59"/>
      <c r="GCT35" s="59"/>
      <c r="GCU35" s="59"/>
      <c r="GCV35" s="59"/>
      <c r="GCW35" s="59"/>
      <c r="GCX35" s="59"/>
      <c r="GCY35" s="59"/>
      <c r="GCZ35" s="59"/>
      <c r="GDA35" s="59"/>
      <c r="GDB35" s="59"/>
      <c r="GDC35" s="59"/>
      <c r="GDD35" s="59"/>
      <c r="GDE35" s="59"/>
      <c r="GDF35" s="59"/>
      <c r="GDG35" s="59"/>
      <c r="GDH35" s="59"/>
      <c r="GDI35" s="59"/>
      <c r="GDJ35" s="59"/>
      <c r="GDK35" s="59"/>
      <c r="GDL35" s="59"/>
      <c r="GDM35" s="59"/>
      <c r="GDN35" s="59"/>
      <c r="GDO35" s="59"/>
      <c r="GDP35" s="59"/>
      <c r="GDQ35" s="59"/>
      <c r="GDR35" s="59"/>
      <c r="GDS35" s="59"/>
      <c r="GDT35" s="59"/>
      <c r="GDU35" s="59"/>
      <c r="GDV35" s="59"/>
      <c r="GDW35" s="59"/>
      <c r="GDX35" s="59"/>
      <c r="GDY35" s="59"/>
      <c r="GDZ35" s="59"/>
      <c r="GEA35" s="59"/>
      <c r="GEB35" s="59"/>
      <c r="GEC35" s="59"/>
      <c r="GED35" s="59"/>
      <c r="GEE35" s="59"/>
      <c r="GEF35" s="59"/>
      <c r="GEG35" s="59"/>
      <c r="GEH35" s="59"/>
      <c r="GEI35" s="59"/>
      <c r="GEJ35" s="59"/>
      <c r="GEK35" s="59"/>
      <c r="GEL35" s="59"/>
      <c r="GEM35" s="59"/>
      <c r="GEN35" s="59"/>
      <c r="GEO35" s="59"/>
      <c r="GEP35" s="59"/>
      <c r="GEQ35" s="59"/>
      <c r="GER35" s="59"/>
      <c r="GES35" s="59"/>
      <c r="GET35" s="59"/>
      <c r="GEU35" s="59"/>
      <c r="GEV35" s="59"/>
      <c r="GEW35" s="59"/>
      <c r="GEX35" s="59"/>
      <c r="GEY35" s="59"/>
      <c r="GEZ35" s="59"/>
      <c r="GFA35" s="59"/>
      <c r="GFB35" s="59"/>
      <c r="GFC35" s="59"/>
      <c r="GFD35" s="59"/>
      <c r="GFE35" s="59"/>
      <c r="GFF35" s="59"/>
      <c r="GFG35" s="59"/>
      <c r="GFH35" s="59"/>
      <c r="GFI35" s="59"/>
      <c r="GFJ35" s="59"/>
      <c r="GFK35" s="59"/>
      <c r="GFL35" s="59"/>
      <c r="GFM35" s="59"/>
      <c r="GFN35" s="59"/>
      <c r="GFO35" s="59"/>
      <c r="GFP35" s="59"/>
      <c r="GFQ35" s="59"/>
      <c r="GFR35" s="59"/>
      <c r="GFS35" s="59"/>
      <c r="GFT35" s="59"/>
      <c r="GFU35" s="59"/>
      <c r="GFV35" s="59"/>
      <c r="GFW35" s="59"/>
      <c r="GFX35" s="59"/>
      <c r="GFY35" s="59"/>
      <c r="GFZ35" s="59"/>
      <c r="GGA35" s="59"/>
      <c r="GGB35" s="59"/>
      <c r="GGC35" s="59"/>
      <c r="GGD35" s="59"/>
      <c r="GGE35" s="59"/>
      <c r="GGF35" s="59"/>
      <c r="GGG35" s="59"/>
      <c r="GGH35" s="59"/>
      <c r="GGI35" s="59"/>
      <c r="GGJ35" s="59"/>
      <c r="GGK35" s="59"/>
      <c r="GGL35" s="59"/>
      <c r="GGM35" s="59"/>
      <c r="GGN35" s="59"/>
      <c r="GGO35" s="59"/>
      <c r="GGP35" s="59"/>
      <c r="GGQ35" s="59"/>
      <c r="GGR35" s="59"/>
      <c r="GGS35" s="59"/>
      <c r="GGT35" s="59"/>
      <c r="GGU35" s="59"/>
      <c r="GGV35" s="59"/>
      <c r="GGW35" s="59"/>
      <c r="GGX35" s="59"/>
      <c r="GGY35" s="59"/>
      <c r="GGZ35" s="59"/>
      <c r="GHA35" s="59"/>
      <c r="GHB35" s="59"/>
      <c r="GHC35" s="59"/>
      <c r="GHD35" s="59"/>
      <c r="GHE35" s="59"/>
      <c r="GHF35" s="59"/>
      <c r="GHG35" s="59"/>
      <c r="GHH35" s="59"/>
      <c r="GHI35" s="59"/>
      <c r="GHJ35" s="59"/>
      <c r="GHK35" s="59"/>
      <c r="GHL35" s="59"/>
      <c r="GHM35" s="59"/>
      <c r="GHN35" s="59"/>
      <c r="GHO35" s="59"/>
      <c r="GHP35" s="59"/>
      <c r="GHQ35" s="59"/>
      <c r="GHR35" s="59"/>
      <c r="GHS35" s="59"/>
      <c r="GHT35" s="59"/>
      <c r="GHU35" s="59"/>
      <c r="GHV35" s="59"/>
      <c r="GHW35" s="59"/>
      <c r="GHX35" s="59"/>
      <c r="GHY35" s="59"/>
      <c r="GHZ35" s="59"/>
      <c r="GIA35" s="59"/>
      <c r="GIB35" s="59"/>
      <c r="GIC35" s="59"/>
      <c r="GID35" s="59"/>
      <c r="GIE35" s="59"/>
      <c r="GIF35" s="59"/>
      <c r="GIG35" s="59"/>
      <c r="GIH35" s="59"/>
      <c r="GII35" s="59"/>
      <c r="GIJ35" s="59"/>
      <c r="GIK35" s="59"/>
      <c r="GIL35" s="59"/>
      <c r="GIM35" s="59"/>
      <c r="GIN35" s="59"/>
      <c r="GIO35" s="59"/>
      <c r="GIP35" s="59"/>
      <c r="GIQ35" s="59"/>
      <c r="GIR35" s="59"/>
      <c r="GIS35" s="59"/>
      <c r="GIT35" s="59"/>
      <c r="GIU35" s="59"/>
      <c r="GIV35" s="59"/>
      <c r="GIW35" s="59"/>
      <c r="GIX35" s="59"/>
      <c r="GIY35" s="59"/>
      <c r="GIZ35" s="59"/>
      <c r="GJA35" s="59"/>
      <c r="GJB35" s="59"/>
      <c r="GJC35" s="59"/>
      <c r="GJD35" s="59"/>
      <c r="GJE35" s="59"/>
      <c r="GJF35" s="59"/>
      <c r="GJG35" s="59"/>
      <c r="GJH35" s="59"/>
      <c r="GJI35" s="59"/>
      <c r="GJJ35" s="59"/>
      <c r="GJK35" s="59"/>
      <c r="GJL35" s="59"/>
      <c r="GJM35" s="59"/>
      <c r="GJN35" s="59"/>
      <c r="GJO35" s="59"/>
      <c r="GJP35" s="59"/>
      <c r="GJQ35" s="59"/>
      <c r="GJR35" s="59"/>
      <c r="GJS35" s="59"/>
      <c r="GJT35" s="59"/>
      <c r="GJU35" s="59"/>
      <c r="GJV35" s="59"/>
      <c r="GJW35" s="59"/>
      <c r="GJX35" s="59"/>
      <c r="GJY35" s="59"/>
      <c r="GJZ35" s="59"/>
      <c r="GKA35" s="59"/>
      <c r="GKB35" s="59"/>
      <c r="GKC35" s="59"/>
      <c r="GKD35" s="59"/>
      <c r="GKE35" s="59"/>
      <c r="GKF35" s="59"/>
      <c r="GKG35" s="59"/>
      <c r="GKH35" s="59"/>
      <c r="GKI35" s="59"/>
      <c r="GKJ35" s="59"/>
      <c r="GKK35" s="59"/>
      <c r="GKL35" s="59"/>
      <c r="GKM35" s="59"/>
      <c r="GKN35" s="59"/>
      <c r="GKO35" s="59"/>
      <c r="GKP35" s="59"/>
      <c r="GKQ35" s="59"/>
      <c r="GKR35" s="59"/>
      <c r="GKS35" s="59"/>
      <c r="GKT35" s="59"/>
      <c r="GKU35" s="59"/>
      <c r="GKV35" s="59"/>
      <c r="GKW35" s="59"/>
      <c r="GKX35" s="59"/>
      <c r="GKY35" s="59"/>
      <c r="GKZ35" s="59"/>
      <c r="GLA35" s="59"/>
      <c r="GLB35" s="59"/>
      <c r="GLC35" s="59"/>
      <c r="GLD35" s="59"/>
      <c r="GLE35" s="59"/>
      <c r="GLF35" s="59"/>
      <c r="GLG35" s="59"/>
      <c r="GLH35" s="59"/>
      <c r="GLI35" s="59"/>
      <c r="GLJ35" s="59"/>
      <c r="GLK35" s="59"/>
      <c r="GLL35" s="59"/>
      <c r="GLM35" s="59"/>
      <c r="GLN35" s="59"/>
      <c r="GLO35" s="59"/>
      <c r="GLP35" s="59"/>
      <c r="GLQ35" s="59"/>
      <c r="GLR35" s="59"/>
      <c r="GLS35" s="59"/>
      <c r="GLT35" s="59"/>
      <c r="GLU35" s="59"/>
      <c r="GLV35" s="59"/>
      <c r="GLW35" s="59"/>
      <c r="GLX35" s="59"/>
      <c r="GLY35" s="59"/>
      <c r="GLZ35" s="59"/>
      <c r="GMA35" s="59"/>
      <c r="GMB35" s="59"/>
      <c r="GMC35" s="59"/>
      <c r="GMD35" s="59"/>
      <c r="GME35" s="59"/>
      <c r="GMF35" s="59"/>
      <c r="GMG35" s="59"/>
      <c r="GMH35" s="59"/>
      <c r="GMI35" s="59"/>
      <c r="GMJ35" s="59"/>
      <c r="GMK35" s="59"/>
      <c r="GML35" s="59"/>
      <c r="GMM35" s="59"/>
      <c r="GMN35" s="59"/>
      <c r="GMO35" s="59"/>
      <c r="GMP35" s="59"/>
      <c r="GMQ35" s="59"/>
      <c r="GMR35" s="59"/>
      <c r="GMS35" s="59"/>
      <c r="GMT35" s="59"/>
      <c r="GMU35" s="59"/>
      <c r="GMV35" s="59"/>
      <c r="GMW35" s="59"/>
      <c r="GMX35" s="59"/>
      <c r="GMY35" s="59"/>
      <c r="GMZ35" s="59"/>
      <c r="GNA35" s="59"/>
      <c r="GNB35" s="59"/>
      <c r="GNC35" s="59"/>
      <c r="GND35" s="59"/>
      <c r="GNE35" s="59"/>
      <c r="GNF35" s="59"/>
      <c r="GNG35" s="59"/>
      <c r="GNH35" s="59"/>
      <c r="GNI35" s="59"/>
      <c r="GNJ35" s="59"/>
      <c r="GNK35" s="59"/>
      <c r="GNL35" s="59"/>
      <c r="GNM35" s="59"/>
      <c r="GNN35" s="59"/>
      <c r="GNO35" s="59"/>
      <c r="GNP35" s="59"/>
      <c r="GNQ35" s="59"/>
      <c r="GNR35" s="59"/>
      <c r="GNS35" s="59"/>
      <c r="GNT35" s="59"/>
      <c r="GNU35" s="59"/>
      <c r="GNV35" s="59"/>
      <c r="GNW35" s="59"/>
      <c r="GNX35" s="59"/>
      <c r="GNY35" s="59"/>
      <c r="GNZ35" s="59"/>
      <c r="GOA35" s="59"/>
      <c r="GOB35" s="59"/>
      <c r="GOC35" s="59"/>
      <c r="GOD35" s="59"/>
      <c r="GOE35" s="59"/>
      <c r="GOF35" s="59"/>
      <c r="GOG35" s="59"/>
      <c r="GOH35" s="59"/>
      <c r="GOI35" s="59"/>
      <c r="GOJ35" s="59"/>
      <c r="GOK35" s="59"/>
      <c r="GOL35" s="59"/>
      <c r="GOM35" s="59"/>
      <c r="GON35" s="59"/>
      <c r="GOO35" s="59"/>
      <c r="GOP35" s="59"/>
      <c r="GOQ35" s="59"/>
      <c r="GOR35" s="59"/>
      <c r="GOS35" s="59"/>
      <c r="GOT35" s="59"/>
      <c r="GOU35" s="59"/>
      <c r="GOV35" s="59"/>
      <c r="GOW35" s="59"/>
      <c r="GOX35" s="59"/>
      <c r="GOY35" s="59"/>
      <c r="GOZ35" s="59"/>
      <c r="GPA35" s="59"/>
      <c r="GPB35" s="59"/>
      <c r="GPC35" s="59"/>
      <c r="GPD35" s="59"/>
      <c r="GPE35" s="59"/>
      <c r="GPF35" s="59"/>
      <c r="GPG35" s="59"/>
      <c r="GPH35" s="59"/>
      <c r="GPI35" s="59"/>
      <c r="GPJ35" s="59"/>
      <c r="GPK35" s="59"/>
      <c r="GPL35" s="59"/>
      <c r="GPM35" s="59"/>
      <c r="GPN35" s="59"/>
      <c r="GPO35" s="59"/>
      <c r="GPP35" s="59"/>
      <c r="GPQ35" s="59"/>
      <c r="GPR35" s="59"/>
      <c r="GPS35" s="59"/>
      <c r="GPT35" s="59"/>
      <c r="GPU35" s="59"/>
      <c r="GPV35" s="59"/>
      <c r="GPW35" s="59"/>
      <c r="GPX35" s="59"/>
      <c r="GPY35" s="59"/>
      <c r="GPZ35" s="59"/>
      <c r="GQA35" s="59"/>
      <c r="GQB35" s="59"/>
      <c r="GQC35" s="59"/>
      <c r="GQD35" s="59"/>
      <c r="GQE35" s="59"/>
      <c r="GQF35" s="59"/>
      <c r="GQG35" s="59"/>
      <c r="GQH35" s="59"/>
      <c r="GQI35" s="59"/>
      <c r="GQJ35" s="59"/>
      <c r="GQK35" s="59"/>
      <c r="GQL35" s="59"/>
      <c r="GQM35" s="59"/>
      <c r="GQN35" s="59"/>
      <c r="GQO35" s="59"/>
      <c r="GQP35" s="59"/>
      <c r="GQQ35" s="59"/>
      <c r="GQR35" s="59"/>
      <c r="GQS35" s="59"/>
      <c r="GQT35" s="59"/>
      <c r="GQU35" s="59"/>
      <c r="GQV35" s="59"/>
      <c r="GQW35" s="59"/>
      <c r="GQX35" s="59"/>
      <c r="GQY35" s="59"/>
      <c r="GQZ35" s="59"/>
      <c r="GRA35" s="59"/>
      <c r="GRB35" s="59"/>
      <c r="GRC35" s="59"/>
      <c r="GRD35" s="59"/>
      <c r="GRE35" s="59"/>
      <c r="GRF35" s="59"/>
      <c r="GRG35" s="59"/>
      <c r="GRH35" s="59"/>
      <c r="GRI35" s="59"/>
      <c r="GRJ35" s="59"/>
      <c r="GRK35" s="59"/>
      <c r="GRL35" s="59"/>
      <c r="GRM35" s="59"/>
      <c r="GRN35" s="59"/>
      <c r="GRO35" s="59"/>
      <c r="GRP35" s="59"/>
      <c r="GRQ35" s="59"/>
      <c r="GRR35" s="59"/>
      <c r="GRS35" s="59"/>
      <c r="GRT35" s="59"/>
      <c r="GRU35" s="59"/>
      <c r="GRV35" s="59"/>
      <c r="GRW35" s="59"/>
      <c r="GRX35" s="59"/>
      <c r="GRY35" s="59"/>
      <c r="GRZ35" s="59"/>
      <c r="GSA35" s="59"/>
      <c r="GSB35" s="59"/>
      <c r="GSC35" s="59"/>
      <c r="GSD35" s="59"/>
      <c r="GSE35" s="59"/>
      <c r="GSF35" s="59"/>
      <c r="GSG35" s="59"/>
      <c r="GSH35" s="59"/>
      <c r="GSI35" s="59"/>
      <c r="GSJ35" s="59"/>
      <c r="GSK35" s="59"/>
      <c r="GSL35" s="59"/>
      <c r="GSM35" s="59"/>
      <c r="GSN35" s="59"/>
      <c r="GSO35" s="59"/>
      <c r="GSP35" s="59"/>
      <c r="GSQ35" s="59"/>
      <c r="GSR35" s="59"/>
      <c r="GSS35" s="59"/>
      <c r="GST35" s="59"/>
      <c r="GSU35" s="59"/>
      <c r="GSV35" s="59"/>
      <c r="GSW35" s="59"/>
      <c r="GSX35" s="59"/>
      <c r="GSY35" s="59"/>
      <c r="GSZ35" s="59"/>
      <c r="GTA35" s="59"/>
      <c r="GTB35" s="59"/>
      <c r="GTC35" s="59"/>
      <c r="GTD35" s="59"/>
      <c r="GTE35" s="59"/>
      <c r="GTF35" s="59"/>
      <c r="GTG35" s="59"/>
      <c r="GTH35" s="59"/>
      <c r="GTI35" s="59"/>
      <c r="GTJ35" s="59"/>
      <c r="GTK35" s="59"/>
      <c r="GTL35" s="59"/>
      <c r="GTM35" s="59"/>
      <c r="GTN35" s="59"/>
      <c r="GTO35" s="59"/>
      <c r="GTP35" s="59"/>
      <c r="GTQ35" s="59"/>
      <c r="GTR35" s="59"/>
      <c r="GTS35" s="59"/>
      <c r="GTT35" s="59"/>
      <c r="GTU35" s="59"/>
      <c r="GTV35" s="59"/>
      <c r="GTW35" s="59"/>
      <c r="GTX35" s="59"/>
      <c r="GTY35" s="59"/>
      <c r="GTZ35" s="59"/>
      <c r="GUA35" s="59"/>
      <c r="GUB35" s="59"/>
      <c r="GUC35" s="59"/>
      <c r="GUD35" s="59"/>
      <c r="GUE35" s="59"/>
      <c r="GUF35" s="59"/>
      <c r="GUG35" s="59"/>
      <c r="GUH35" s="59"/>
      <c r="GUI35" s="59"/>
      <c r="GUJ35" s="59"/>
      <c r="GUK35" s="59"/>
      <c r="GUL35" s="59"/>
      <c r="GUM35" s="59"/>
      <c r="GUN35" s="59"/>
      <c r="GUO35" s="59"/>
      <c r="GUP35" s="59"/>
      <c r="GUQ35" s="59"/>
      <c r="GUR35" s="59"/>
      <c r="GUS35" s="59"/>
      <c r="GUT35" s="59"/>
      <c r="GUU35" s="59"/>
      <c r="GUV35" s="59"/>
      <c r="GUW35" s="59"/>
      <c r="GUX35" s="59"/>
      <c r="GUY35" s="59"/>
      <c r="GUZ35" s="59"/>
      <c r="GVA35" s="59"/>
      <c r="GVB35" s="59"/>
      <c r="GVC35" s="59"/>
      <c r="GVD35" s="59"/>
      <c r="GVE35" s="59"/>
      <c r="GVF35" s="59"/>
      <c r="GVG35" s="59"/>
      <c r="GVH35" s="59"/>
      <c r="GVI35" s="59"/>
      <c r="GVJ35" s="59"/>
      <c r="GVK35" s="59"/>
      <c r="GVL35" s="59"/>
      <c r="GVM35" s="59"/>
      <c r="GVN35" s="59"/>
      <c r="GVO35" s="59"/>
      <c r="GVP35" s="59"/>
      <c r="GVQ35" s="59"/>
      <c r="GVR35" s="59"/>
      <c r="GVS35" s="59"/>
      <c r="GVT35" s="59"/>
      <c r="GVU35" s="59"/>
      <c r="GVV35" s="59"/>
      <c r="GVW35" s="59"/>
      <c r="GVX35" s="59"/>
      <c r="GVY35" s="59"/>
      <c r="GVZ35" s="59"/>
      <c r="GWA35" s="59"/>
      <c r="GWB35" s="59"/>
      <c r="GWC35" s="59"/>
      <c r="GWD35" s="59"/>
      <c r="GWE35" s="59"/>
      <c r="GWF35" s="59"/>
      <c r="GWG35" s="59"/>
      <c r="GWH35" s="59"/>
      <c r="GWI35" s="59"/>
      <c r="GWJ35" s="59"/>
      <c r="GWK35" s="59"/>
      <c r="GWL35" s="59"/>
      <c r="GWM35" s="59"/>
      <c r="GWN35" s="59"/>
      <c r="GWO35" s="59"/>
      <c r="GWP35" s="59"/>
      <c r="GWQ35" s="59"/>
      <c r="GWR35" s="59"/>
      <c r="GWS35" s="59"/>
      <c r="GWT35" s="59"/>
      <c r="GWU35" s="59"/>
      <c r="GWV35" s="59"/>
      <c r="GWW35" s="59"/>
      <c r="GWX35" s="59"/>
      <c r="GWY35" s="59"/>
      <c r="GWZ35" s="59"/>
      <c r="GXA35" s="59"/>
      <c r="GXB35" s="59"/>
      <c r="GXC35" s="59"/>
      <c r="GXD35" s="59"/>
      <c r="GXE35" s="59"/>
      <c r="GXF35" s="59"/>
      <c r="GXG35" s="59"/>
      <c r="GXH35" s="59"/>
      <c r="GXI35" s="59"/>
      <c r="GXJ35" s="59"/>
      <c r="GXK35" s="59"/>
      <c r="GXL35" s="59"/>
      <c r="GXM35" s="59"/>
      <c r="GXN35" s="59"/>
      <c r="GXO35" s="59"/>
      <c r="GXP35" s="59"/>
      <c r="GXQ35" s="59"/>
      <c r="GXR35" s="59"/>
      <c r="GXS35" s="59"/>
      <c r="GXT35" s="59"/>
      <c r="GXU35" s="59"/>
      <c r="GXV35" s="59"/>
      <c r="GXW35" s="59"/>
      <c r="GXX35" s="59"/>
      <c r="GXY35" s="59"/>
      <c r="GXZ35" s="59"/>
      <c r="GYA35" s="59"/>
      <c r="GYB35" s="59"/>
      <c r="GYC35" s="59"/>
      <c r="GYD35" s="59"/>
      <c r="GYE35" s="59"/>
      <c r="GYF35" s="59"/>
      <c r="GYG35" s="59"/>
      <c r="GYH35" s="59"/>
      <c r="GYI35" s="59"/>
      <c r="GYJ35" s="59"/>
      <c r="GYK35" s="59"/>
      <c r="GYL35" s="59"/>
      <c r="GYM35" s="59"/>
      <c r="GYN35" s="59"/>
      <c r="GYO35" s="59"/>
      <c r="GYP35" s="59"/>
      <c r="GYQ35" s="59"/>
      <c r="GYR35" s="59"/>
      <c r="GYS35" s="59"/>
      <c r="GYT35" s="59"/>
      <c r="GYU35" s="59"/>
      <c r="GYV35" s="59"/>
      <c r="GYW35" s="59"/>
      <c r="GYX35" s="59"/>
      <c r="GYY35" s="59"/>
      <c r="GYZ35" s="59"/>
      <c r="GZA35" s="59"/>
      <c r="GZB35" s="59"/>
      <c r="GZC35" s="59"/>
      <c r="GZD35" s="59"/>
      <c r="GZE35" s="59"/>
      <c r="GZF35" s="59"/>
      <c r="GZG35" s="59"/>
      <c r="GZH35" s="59"/>
      <c r="GZI35" s="59"/>
      <c r="GZJ35" s="59"/>
      <c r="GZK35" s="59"/>
      <c r="GZL35" s="59"/>
      <c r="GZM35" s="59"/>
      <c r="GZN35" s="59"/>
      <c r="GZO35" s="59"/>
      <c r="GZP35" s="59"/>
      <c r="GZQ35" s="59"/>
      <c r="GZR35" s="59"/>
      <c r="GZS35" s="59"/>
      <c r="GZT35" s="59"/>
      <c r="GZU35" s="59"/>
      <c r="GZV35" s="59"/>
      <c r="GZW35" s="59"/>
      <c r="GZX35" s="59"/>
      <c r="GZY35" s="59"/>
      <c r="GZZ35" s="59"/>
      <c r="HAA35" s="59"/>
      <c r="HAB35" s="59"/>
      <c r="HAC35" s="59"/>
      <c r="HAD35" s="59"/>
      <c r="HAE35" s="59"/>
      <c r="HAF35" s="59"/>
      <c r="HAG35" s="59"/>
      <c r="HAH35" s="59"/>
      <c r="HAI35" s="59"/>
      <c r="HAJ35" s="59"/>
      <c r="HAK35" s="59"/>
      <c r="HAL35" s="59"/>
      <c r="HAM35" s="59"/>
      <c r="HAN35" s="59"/>
      <c r="HAO35" s="59"/>
      <c r="HAP35" s="59"/>
      <c r="HAQ35" s="59"/>
      <c r="HAR35" s="59"/>
      <c r="HAS35" s="59"/>
      <c r="HAT35" s="59"/>
      <c r="HAU35" s="59"/>
      <c r="HAV35" s="59"/>
      <c r="HAW35" s="59"/>
      <c r="HAX35" s="59"/>
      <c r="HAY35" s="59"/>
      <c r="HAZ35" s="59"/>
      <c r="HBA35" s="59"/>
      <c r="HBB35" s="59"/>
      <c r="HBC35" s="59"/>
      <c r="HBD35" s="59"/>
      <c r="HBE35" s="59"/>
      <c r="HBF35" s="59"/>
      <c r="HBG35" s="59"/>
      <c r="HBH35" s="59"/>
      <c r="HBI35" s="59"/>
      <c r="HBJ35" s="59"/>
      <c r="HBK35" s="59"/>
      <c r="HBL35" s="59"/>
      <c r="HBM35" s="59"/>
      <c r="HBN35" s="59"/>
      <c r="HBO35" s="59"/>
      <c r="HBP35" s="59"/>
      <c r="HBQ35" s="59"/>
      <c r="HBR35" s="59"/>
      <c r="HBS35" s="59"/>
      <c r="HBT35" s="59"/>
      <c r="HBU35" s="59"/>
      <c r="HBV35" s="59"/>
      <c r="HBW35" s="59"/>
      <c r="HBX35" s="59"/>
      <c r="HBY35" s="59"/>
      <c r="HBZ35" s="59"/>
      <c r="HCA35" s="59"/>
      <c r="HCB35" s="59"/>
      <c r="HCC35" s="59"/>
      <c r="HCD35" s="59"/>
      <c r="HCE35" s="59"/>
      <c r="HCF35" s="59"/>
      <c r="HCG35" s="59"/>
      <c r="HCH35" s="59"/>
      <c r="HCI35" s="59"/>
      <c r="HCJ35" s="59"/>
      <c r="HCK35" s="59"/>
      <c r="HCL35" s="59"/>
      <c r="HCM35" s="59"/>
      <c r="HCN35" s="59"/>
      <c r="HCO35" s="59"/>
      <c r="HCP35" s="59"/>
      <c r="HCQ35" s="59"/>
      <c r="HCR35" s="59"/>
      <c r="HCS35" s="59"/>
      <c r="HCT35" s="59"/>
      <c r="HCU35" s="59"/>
      <c r="HCV35" s="59"/>
      <c r="HCW35" s="59"/>
      <c r="HCX35" s="59"/>
      <c r="HCY35" s="59"/>
      <c r="HCZ35" s="59"/>
      <c r="HDA35" s="59"/>
      <c r="HDB35" s="59"/>
      <c r="HDC35" s="59"/>
      <c r="HDD35" s="59"/>
      <c r="HDE35" s="59"/>
      <c r="HDF35" s="59"/>
      <c r="HDG35" s="59"/>
      <c r="HDH35" s="59"/>
      <c r="HDI35" s="59"/>
      <c r="HDJ35" s="59"/>
      <c r="HDK35" s="59"/>
      <c r="HDL35" s="59"/>
      <c r="HDM35" s="59"/>
      <c r="HDN35" s="59"/>
      <c r="HDO35" s="59"/>
      <c r="HDP35" s="59"/>
      <c r="HDQ35" s="59"/>
      <c r="HDR35" s="59"/>
      <c r="HDS35" s="59"/>
      <c r="HDT35" s="59"/>
      <c r="HDU35" s="59"/>
      <c r="HDV35" s="59"/>
      <c r="HDW35" s="59"/>
      <c r="HDX35" s="59"/>
      <c r="HDY35" s="59"/>
      <c r="HDZ35" s="59"/>
      <c r="HEA35" s="59"/>
      <c r="HEB35" s="59"/>
      <c r="HEC35" s="59"/>
      <c r="HED35" s="59"/>
      <c r="HEE35" s="59"/>
      <c r="HEF35" s="59"/>
      <c r="HEG35" s="59"/>
      <c r="HEH35" s="59"/>
      <c r="HEI35" s="59"/>
      <c r="HEJ35" s="59"/>
      <c r="HEK35" s="59"/>
      <c r="HEL35" s="59"/>
      <c r="HEM35" s="59"/>
      <c r="HEN35" s="59"/>
      <c r="HEO35" s="59"/>
      <c r="HEP35" s="59"/>
      <c r="HEQ35" s="59"/>
      <c r="HER35" s="59"/>
      <c r="HES35" s="59"/>
      <c r="HET35" s="59"/>
      <c r="HEU35" s="59"/>
      <c r="HEV35" s="59"/>
      <c r="HEW35" s="59"/>
      <c r="HEX35" s="59"/>
      <c r="HEY35" s="59"/>
      <c r="HEZ35" s="59"/>
      <c r="HFA35" s="59"/>
      <c r="HFB35" s="59"/>
      <c r="HFC35" s="59"/>
      <c r="HFD35" s="59"/>
      <c r="HFE35" s="59"/>
      <c r="HFF35" s="59"/>
      <c r="HFG35" s="59"/>
      <c r="HFH35" s="59"/>
      <c r="HFI35" s="59"/>
      <c r="HFJ35" s="59"/>
      <c r="HFK35" s="59"/>
      <c r="HFL35" s="59"/>
      <c r="HFM35" s="59"/>
      <c r="HFN35" s="59"/>
      <c r="HFO35" s="59"/>
      <c r="HFP35" s="59"/>
      <c r="HFQ35" s="59"/>
      <c r="HFR35" s="59"/>
      <c r="HFS35" s="59"/>
      <c r="HFT35" s="59"/>
      <c r="HFU35" s="59"/>
      <c r="HFV35" s="59"/>
      <c r="HFW35" s="59"/>
      <c r="HFX35" s="59"/>
      <c r="HFY35" s="59"/>
      <c r="HFZ35" s="59"/>
      <c r="HGA35" s="59"/>
      <c r="HGB35" s="59"/>
      <c r="HGC35" s="59"/>
      <c r="HGD35" s="59"/>
      <c r="HGE35" s="59"/>
      <c r="HGF35" s="59"/>
      <c r="HGG35" s="59"/>
      <c r="HGH35" s="59"/>
      <c r="HGI35" s="59"/>
      <c r="HGJ35" s="59"/>
      <c r="HGK35" s="59"/>
      <c r="HGL35" s="59"/>
      <c r="HGM35" s="59"/>
      <c r="HGN35" s="59"/>
      <c r="HGO35" s="59"/>
      <c r="HGP35" s="59"/>
      <c r="HGQ35" s="59"/>
      <c r="HGR35" s="59"/>
      <c r="HGS35" s="59"/>
      <c r="HGT35" s="59"/>
      <c r="HGU35" s="59"/>
      <c r="HGV35" s="59"/>
      <c r="HGW35" s="59"/>
      <c r="HGX35" s="59"/>
      <c r="HGY35" s="59"/>
      <c r="HGZ35" s="59"/>
      <c r="HHA35" s="59"/>
      <c r="HHB35" s="59"/>
      <c r="HHC35" s="59"/>
      <c r="HHD35" s="59"/>
      <c r="HHE35" s="59"/>
      <c r="HHF35" s="59"/>
      <c r="HHG35" s="59"/>
      <c r="HHH35" s="59"/>
      <c r="HHI35" s="59"/>
      <c r="HHJ35" s="59"/>
      <c r="HHK35" s="59"/>
      <c r="HHL35" s="59"/>
      <c r="HHM35" s="59"/>
      <c r="HHN35" s="59"/>
      <c r="HHO35" s="59"/>
      <c r="HHP35" s="59"/>
      <c r="HHQ35" s="59"/>
      <c r="HHR35" s="59"/>
      <c r="HHS35" s="59"/>
      <c r="HHT35" s="59"/>
      <c r="HHU35" s="59"/>
      <c r="HHV35" s="59"/>
      <c r="HHW35" s="59"/>
      <c r="HHX35" s="59"/>
      <c r="HHY35" s="59"/>
      <c r="HHZ35" s="59"/>
      <c r="HIA35" s="59"/>
      <c r="HIB35" s="59"/>
      <c r="HIC35" s="59"/>
      <c r="HID35" s="59"/>
      <c r="HIE35" s="59"/>
      <c r="HIF35" s="59"/>
      <c r="HIG35" s="59"/>
      <c r="HIH35" s="59"/>
      <c r="HII35" s="59"/>
      <c r="HIJ35" s="59"/>
      <c r="HIK35" s="59"/>
      <c r="HIL35" s="59"/>
      <c r="HIM35" s="59"/>
      <c r="HIN35" s="59"/>
      <c r="HIO35" s="59"/>
      <c r="HIP35" s="59"/>
      <c r="HIQ35" s="59"/>
      <c r="HIR35" s="59"/>
      <c r="HIS35" s="59"/>
      <c r="HIT35" s="59"/>
      <c r="HIU35" s="59"/>
      <c r="HIV35" s="59"/>
      <c r="HIW35" s="59"/>
      <c r="HIX35" s="59"/>
      <c r="HIY35" s="59"/>
      <c r="HIZ35" s="59"/>
      <c r="HJA35" s="59"/>
      <c r="HJB35" s="59"/>
      <c r="HJC35" s="59"/>
      <c r="HJD35" s="59"/>
      <c r="HJE35" s="59"/>
      <c r="HJF35" s="59"/>
      <c r="HJG35" s="59"/>
      <c r="HJH35" s="59"/>
      <c r="HJI35" s="59"/>
      <c r="HJJ35" s="59"/>
      <c r="HJK35" s="59"/>
      <c r="HJL35" s="59"/>
      <c r="HJM35" s="59"/>
      <c r="HJN35" s="59"/>
      <c r="HJO35" s="59"/>
      <c r="HJP35" s="59"/>
      <c r="HJQ35" s="59"/>
      <c r="HJR35" s="59"/>
      <c r="HJS35" s="59"/>
      <c r="HJT35" s="59"/>
      <c r="HJU35" s="59"/>
      <c r="HJV35" s="59"/>
      <c r="HJW35" s="59"/>
      <c r="HJX35" s="59"/>
      <c r="HJY35" s="59"/>
      <c r="HJZ35" s="59"/>
      <c r="HKA35" s="59"/>
      <c r="HKB35" s="59"/>
      <c r="HKC35" s="59"/>
      <c r="HKD35" s="59"/>
      <c r="HKE35" s="59"/>
      <c r="HKF35" s="59"/>
      <c r="HKG35" s="59"/>
      <c r="HKH35" s="59"/>
      <c r="HKI35" s="59"/>
      <c r="HKJ35" s="59"/>
      <c r="HKK35" s="59"/>
      <c r="HKL35" s="59"/>
      <c r="HKM35" s="59"/>
      <c r="HKN35" s="59"/>
      <c r="HKO35" s="59"/>
      <c r="HKP35" s="59"/>
      <c r="HKQ35" s="59"/>
      <c r="HKR35" s="59"/>
      <c r="HKS35" s="59"/>
      <c r="HKT35" s="59"/>
      <c r="HKU35" s="59"/>
      <c r="HKV35" s="59"/>
      <c r="HKW35" s="59"/>
      <c r="HKX35" s="59"/>
      <c r="HKY35" s="59"/>
      <c r="HKZ35" s="59"/>
      <c r="HLA35" s="59"/>
      <c r="HLB35" s="59"/>
      <c r="HLC35" s="59"/>
      <c r="HLD35" s="59"/>
      <c r="HLE35" s="59"/>
      <c r="HLF35" s="59"/>
      <c r="HLG35" s="59"/>
      <c r="HLH35" s="59"/>
      <c r="HLI35" s="59"/>
      <c r="HLJ35" s="59"/>
      <c r="HLK35" s="59"/>
      <c r="HLL35" s="59"/>
      <c r="HLM35" s="59"/>
      <c r="HLN35" s="59"/>
      <c r="HLO35" s="59"/>
      <c r="HLP35" s="59"/>
      <c r="HLQ35" s="59"/>
      <c r="HLR35" s="59"/>
      <c r="HLS35" s="59"/>
      <c r="HLT35" s="59"/>
      <c r="HLU35" s="59"/>
      <c r="HLV35" s="59"/>
      <c r="HLW35" s="59"/>
      <c r="HLX35" s="59"/>
      <c r="HLY35" s="59"/>
      <c r="HLZ35" s="59"/>
      <c r="HMA35" s="59"/>
      <c r="HMB35" s="59"/>
      <c r="HMC35" s="59"/>
      <c r="HMD35" s="59"/>
      <c r="HME35" s="59"/>
      <c r="HMF35" s="59"/>
      <c r="HMG35" s="59"/>
      <c r="HMH35" s="59"/>
      <c r="HMI35" s="59"/>
      <c r="HMJ35" s="59"/>
      <c r="HMK35" s="59"/>
      <c r="HML35" s="59"/>
      <c r="HMM35" s="59"/>
      <c r="HMN35" s="59"/>
      <c r="HMO35" s="59"/>
      <c r="HMP35" s="59"/>
      <c r="HMQ35" s="59"/>
      <c r="HMR35" s="59"/>
      <c r="HMS35" s="59"/>
      <c r="HMT35" s="59"/>
      <c r="HMU35" s="59"/>
      <c r="HMV35" s="59"/>
      <c r="HMW35" s="59"/>
      <c r="HMX35" s="59"/>
      <c r="HMY35" s="59"/>
      <c r="HMZ35" s="59"/>
      <c r="HNA35" s="59"/>
      <c r="HNB35" s="59"/>
      <c r="HNC35" s="59"/>
      <c r="HND35" s="59"/>
      <c r="HNE35" s="59"/>
      <c r="HNF35" s="59"/>
      <c r="HNG35" s="59"/>
      <c r="HNH35" s="59"/>
      <c r="HNI35" s="59"/>
      <c r="HNJ35" s="59"/>
      <c r="HNK35" s="59"/>
      <c r="HNL35" s="59"/>
      <c r="HNM35" s="59"/>
      <c r="HNN35" s="59"/>
      <c r="HNO35" s="59"/>
      <c r="HNP35" s="59"/>
      <c r="HNQ35" s="59"/>
      <c r="HNR35" s="59"/>
      <c r="HNS35" s="59"/>
      <c r="HNT35" s="59"/>
      <c r="HNU35" s="59"/>
      <c r="HNV35" s="59"/>
      <c r="HNW35" s="59"/>
      <c r="HNX35" s="59"/>
      <c r="HNY35" s="59"/>
      <c r="HNZ35" s="59"/>
      <c r="HOA35" s="59"/>
      <c r="HOB35" s="59"/>
      <c r="HOC35" s="59"/>
      <c r="HOD35" s="59"/>
      <c r="HOE35" s="59"/>
      <c r="HOF35" s="59"/>
      <c r="HOG35" s="59"/>
      <c r="HOH35" s="59"/>
      <c r="HOI35" s="59"/>
      <c r="HOJ35" s="59"/>
      <c r="HOK35" s="59"/>
      <c r="HOL35" s="59"/>
      <c r="HOM35" s="59"/>
      <c r="HON35" s="59"/>
      <c r="HOO35" s="59"/>
      <c r="HOP35" s="59"/>
      <c r="HOQ35" s="59"/>
      <c r="HOR35" s="59"/>
      <c r="HOS35" s="59"/>
      <c r="HOT35" s="59"/>
      <c r="HOU35" s="59"/>
      <c r="HOV35" s="59"/>
      <c r="HOW35" s="59"/>
      <c r="HOX35" s="59"/>
      <c r="HOY35" s="59"/>
      <c r="HOZ35" s="59"/>
      <c r="HPA35" s="59"/>
      <c r="HPB35" s="59"/>
      <c r="HPC35" s="59"/>
      <c r="HPD35" s="59"/>
      <c r="HPE35" s="59"/>
      <c r="HPF35" s="59"/>
      <c r="HPG35" s="59"/>
      <c r="HPH35" s="59"/>
      <c r="HPI35" s="59"/>
      <c r="HPJ35" s="59"/>
      <c r="HPK35" s="59"/>
      <c r="HPL35" s="59"/>
      <c r="HPM35" s="59"/>
      <c r="HPN35" s="59"/>
      <c r="HPO35" s="59"/>
      <c r="HPP35" s="59"/>
      <c r="HPQ35" s="59"/>
      <c r="HPR35" s="59"/>
      <c r="HPS35" s="59"/>
      <c r="HPT35" s="59"/>
      <c r="HPU35" s="59"/>
      <c r="HPV35" s="59"/>
      <c r="HPW35" s="59"/>
      <c r="HPX35" s="59"/>
      <c r="HPY35" s="59"/>
      <c r="HPZ35" s="59"/>
      <c r="HQA35" s="59"/>
      <c r="HQB35" s="59"/>
      <c r="HQC35" s="59"/>
      <c r="HQD35" s="59"/>
      <c r="HQE35" s="59"/>
      <c r="HQF35" s="59"/>
      <c r="HQG35" s="59"/>
      <c r="HQH35" s="59"/>
      <c r="HQI35" s="59"/>
      <c r="HQJ35" s="59"/>
      <c r="HQK35" s="59"/>
      <c r="HQL35" s="59"/>
      <c r="HQM35" s="59"/>
      <c r="HQN35" s="59"/>
      <c r="HQO35" s="59"/>
      <c r="HQP35" s="59"/>
      <c r="HQQ35" s="59"/>
      <c r="HQR35" s="59"/>
      <c r="HQS35" s="59"/>
      <c r="HQT35" s="59"/>
      <c r="HQU35" s="59"/>
      <c r="HQV35" s="59"/>
      <c r="HQW35" s="59"/>
      <c r="HQX35" s="59"/>
      <c r="HQY35" s="59"/>
      <c r="HQZ35" s="59"/>
      <c r="HRA35" s="59"/>
      <c r="HRB35" s="59"/>
      <c r="HRC35" s="59"/>
      <c r="HRD35" s="59"/>
      <c r="HRE35" s="59"/>
      <c r="HRF35" s="59"/>
      <c r="HRG35" s="59"/>
      <c r="HRH35" s="59"/>
      <c r="HRI35" s="59"/>
      <c r="HRJ35" s="59"/>
      <c r="HRK35" s="59"/>
      <c r="HRL35" s="59"/>
      <c r="HRM35" s="59"/>
      <c r="HRN35" s="59"/>
      <c r="HRO35" s="59"/>
      <c r="HRP35" s="59"/>
      <c r="HRQ35" s="59"/>
      <c r="HRR35" s="59"/>
      <c r="HRS35" s="59"/>
      <c r="HRT35" s="59"/>
      <c r="HRU35" s="59"/>
      <c r="HRV35" s="59"/>
      <c r="HRW35" s="59"/>
      <c r="HRX35" s="59"/>
      <c r="HRY35" s="59"/>
      <c r="HRZ35" s="59"/>
      <c r="HSA35" s="59"/>
      <c r="HSB35" s="59"/>
      <c r="HSC35" s="59"/>
      <c r="HSD35" s="59"/>
      <c r="HSE35" s="59"/>
      <c r="HSF35" s="59"/>
      <c r="HSG35" s="59"/>
      <c r="HSH35" s="59"/>
      <c r="HSI35" s="59"/>
      <c r="HSJ35" s="59"/>
      <c r="HSK35" s="59"/>
      <c r="HSL35" s="59"/>
      <c r="HSM35" s="59"/>
      <c r="HSN35" s="59"/>
      <c r="HSO35" s="59"/>
      <c r="HSP35" s="59"/>
      <c r="HSQ35" s="59"/>
      <c r="HSR35" s="59"/>
      <c r="HSS35" s="59"/>
      <c r="HST35" s="59"/>
      <c r="HSU35" s="59"/>
      <c r="HSV35" s="59"/>
      <c r="HSW35" s="59"/>
      <c r="HSX35" s="59"/>
      <c r="HSY35" s="59"/>
      <c r="HSZ35" s="59"/>
      <c r="HTA35" s="59"/>
      <c r="HTB35" s="59"/>
      <c r="HTC35" s="59"/>
      <c r="HTD35" s="59"/>
      <c r="HTE35" s="59"/>
      <c r="HTF35" s="59"/>
      <c r="HTG35" s="59"/>
      <c r="HTH35" s="59"/>
      <c r="HTI35" s="59"/>
      <c r="HTJ35" s="59"/>
      <c r="HTK35" s="59"/>
      <c r="HTL35" s="59"/>
      <c r="HTM35" s="59"/>
      <c r="HTN35" s="59"/>
      <c r="HTO35" s="59"/>
      <c r="HTP35" s="59"/>
      <c r="HTQ35" s="59"/>
      <c r="HTR35" s="59"/>
      <c r="HTS35" s="59"/>
      <c r="HTT35" s="59"/>
      <c r="HTU35" s="59"/>
      <c r="HTV35" s="59"/>
      <c r="HTW35" s="59"/>
      <c r="HTX35" s="59"/>
      <c r="HTY35" s="59"/>
      <c r="HTZ35" s="59"/>
      <c r="HUA35" s="59"/>
      <c r="HUB35" s="59"/>
      <c r="HUC35" s="59"/>
      <c r="HUD35" s="59"/>
      <c r="HUE35" s="59"/>
      <c r="HUF35" s="59"/>
      <c r="HUG35" s="59"/>
      <c r="HUH35" s="59"/>
      <c r="HUI35" s="59"/>
      <c r="HUJ35" s="59"/>
      <c r="HUK35" s="59"/>
      <c r="HUL35" s="59"/>
      <c r="HUM35" s="59"/>
      <c r="HUN35" s="59"/>
      <c r="HUO35" s="59"/>
      <c r="HUP35" s="59"/>
      <c r="HUQ35" s="59"/>
      <c r="HUR35" s="59"/>
      <c r="HUS35" s="59"/>
      <c r="HUT35" s="59"/>
      <c r="HUU35" s="59"/>
      <c r="HUV35" s="59"/>
      <c r="HUW35" s="59"/>
      <c r="HUX35" s="59"/>
      <c r="HUY35" s="59"/>
      <c r="HUZ35" s="59"/>
      <c r="HVA35" s="59"/>
      <c r="HVB35" s="59"/>
      <c r="HVC35" s="59"/>
      <c r="HVD35" s="59"/>
      <c r="HVE35" s="59"/>
      <c r="HVF35" s="59"/>
      <c r="HVG35" s="59"/>
      <c r="HVH35" s="59"/>
      <c r="HVI35" s="59"/>
      <c r="HVJ35" s="59"/>
      <c r="HVK35" s="59"/>
      <c r="HVL35" s="59"/>
      <c r="HVM35" s="59"/>
      <c r="HVN35" s="59"/>
      <c r="HVO35" s="59"/>
      <c r="HVP35" s="59"/>
      <c r="HVQ35" s="59"/>
      <c r="HVR35" s="59"/>
      <c r="HVS35" s="59"/>
      <c r="HVT35" s="59"/>
      <c r="HVU35" s="59"/>
      <c r="HVV35" s="59"/>
      <c r="HVW35" s="59"/>
      <c r="HVX35" s="59"/>
      <c r="HVY35" s="59"/>
      <c r="HVZ35" s="59"/>
      <c r="HWA35" s="59"/>
      <c r="HWB35" s="59"/>
      <c r="HWC35" s="59"/>
      <c r="HWD35" s="59"/>
      <c r="HWE35" s="59"/>
      <c r="HWF35" s="59"/>
      <c r="HWG35" s="59"/>
      <c r="HWH35" s="59"/>
      <c r="HWI35" s="59"/>
      <c r="HWJ35" s="59"/>
      <c r="HWK35" s="59"/>
      <c r="HWL35" s="59"/>
      <c r="HWM35" s="59"/>
      <c r="HWN35" s="59"/>
      <c r="HWO35" s="59"/>
      <c r="HWP35" s="59"/>
      <c r="HWQ35" s="59"/>
      <c r="HWR35" s="59"/>
      <c r="HWS35" s="59"/>
      <c r="HWT35" s="59"/>
      <c r="HWU35" s="59"/>
      <c r="HWV35" s="59"/>
      <c r="HWW35" s="59"/>
      <c r="HWX35" s="59"/>
      <c r="HWY35" s="59"/>
      <c r="HWZ35" s="59"/>
      <c r="HXA35" s="59"/>
      <c r="HXB35" s="59"/>
      <c r="HXC35" s="59"/>
      <c r="HXD35" s="59"/>
      <c r="HXE35" s="59"/>
      <c r="HXF35" s="59"/>
      <c r="HXG35" s="59"/>
      <c r="HXH35" s="59"/>
      <c r="HXI35" s="59"/>
      <c r="HXJ35" s="59"/>
      <c r="HXK35" s="59"/>
      <c r="HXL35" s="59"/>
      <c r="HXM35" s="59"/>
      <c r="HXN35" s="59"/>
      <c r="HXO35" s="59"/>
      <c r="HXP35" s="59"/>
      <c r="HXQ35" s="59"/>
      <c r="HXR35" s="59"/>
      <c r="HXS35" s="59"/>
      <c r="HXT35" s="59"/>
      <c r="HXU35" s="59"/>
      <c r="HXV35" s="59"/>
      <c r="HXW35" s="59"/>
      <c r="HXX35" s="59"/>
      <c r="HXY35" s="59"/>
      <c r="HXZ35" s="59"/>
      <c r="HYA35" s="59"/>
      <c r="HYB35" s="59"/>
      <c r="HYC35" s="59"/>
      <c r="HYD35" s="59"/>
      <c r="HYE35" s="59"/>
      <c r="HYF35" s="59"/>
      <c r="HYG35" s="59"/>
      <c r="HYH35" s="59"/>
      <c r="HYI35" s="59"/>
      <c r="HYJ35" s="59"/>
      <c r="HYK35" s="59"/>
      <c r="HYL35" s="59"/>
      <c r="HYM35" s="59"/>
      <c r="HYN35" s="59"/>
      <c r="HYO35" s="59"/>
      <c r="HYP35" s="59"/>
      <c r="HYQ35" s="59"/>
      <c r="HYR35" s="59"/>
      <c r="HYS35" s="59"/>
      <c r="HYT35" s="59"/>
      <c r="HYU35" s="59"/>
      <c r="HYV35" s="59"/>
      <c r="HYW35" s="59"/>
      <c r="HYX35" s="59"/>
      <c r="HYY35" s="59"/>
      <c r="HYZ35" s="59"/>
      <c r="HZA35" s="59"/>
      <c r="HZB35" s="59"/>
      <c r="HZC35" s="59"/>
      <c r="HZD35" s="59"/>
      <c r="HZE35" s="59"/>
      <c r="HZF35" s="59"/>
      <c r="HZG35" s="59"/>
      <c r="HZH35" s="59"/>
      <c r="HZI35" s="59"/>
      <c r="HZJ35" s="59"/>
      <c r="HZK35" s="59"/>
      <c r="HZL35" s="59"/>
      <c r="HZM35" s="59"/>
      <c r="HZN35" s="59"/>
      <c r="HZO35" s="59"/>
      <c r="HZP35" s="59"/>
      <c r="HZQ35" s="59"/>
      <c r="HZR35" s="59"/>
      <c r="HZS35" s="59"/>
      <c r="HZT35" s="59"/>
      <c r="HZU35" s="59"/>
      <c r="HZV35" s="59"/>
      <c r="HZW35" s="59"/>
      <c r="HZX35" s="59"/>
      <c r="HZY35" s="59"/>
      <c r="HZZ35" s="59"/>
      <c r="IAA35" s="59"/>
      <c r="IAB35" s="59"/>
      <c r="IAC35" s="59"/>
      <c r="IAD35" s="59"/>
      <c r="IAE35" s="59"/>
      <c r="IAF35" s="59"/>
      <c r="IAG35" s="59"/>
      <c r="IAH35" s="59"/>
      <c r="IAI35" s="59"/>
      <c r="IAJ35" s="59"/>
      <c r="IAK35" s="59"/>
      <c r="IAL35" s="59"/>
      <c r="IAM35" s="59"/>
      <c r="IAN35" s="59"/>
      <c r="IAO35" s="59"/>
      <c r="IAP35" s="59"/>
      <c r="IAQ35" s="59"/>
      <c r="IAR35" s="59"/>
      <c r="IAS35" s="59"/>
      <c r="IAT35" s="59"/>
      <c r="IAU35" s="59"/>
      <c r="IAV35" s="59"/>
      <c r="IAW35" s="59"/>
      <c r="IAX35" s="59"/>
      <c r="IAY35" s="59"/>
      <c r="IAZ35" s="59"/>
      <c r="IBA35" s="59"/>
      <c r="IBB35" s="59"/>
      <c r="IBC35" s="59"/>
      <c r="IBD35" s="59"/>
      <c r="IBE35" s="59"/>
      <c r="IBF35" s="59"/>
      <c r="IBG35" s="59"/>
      <c r="IBH35" s="59"/>
      <c r="IBI35" s="59"/>
      <c r="IBJ35" s="59"/>
      <c r="IBK35" s="59"/>
      <c r="IBL35" s="59"/>
      <c r="IBM35" s="59"/>
      <c r="IBN35" s="59"/>
      <c r="IBO35" s="59"/>
      <c r="IBP35" s="59"/>
      <c r="IBQ35" s="59"/>
      <c r="IBR35" s="59"/>
      <c r="IBS35" s="59"/>
      <c r="IBT35" s="59"/>
      <c r="IBU35" s="59"/>
      <c r="IBV35" s="59"/>
      <c r="IBW35" s="59"/>
      <c r="IBX35" s="59"/>
      <c r="IBY35" s="59"/>
      <c r="IBZ35" s="59"/>
      <c r="ICA35" s="59"/>
      <c r="ICB35" s="59"/>
      <c r="ICC35" s="59"/>
      <c r="ICD35" s="59"/>
      <c r="ICE35" s="59"/>
      <c r="ICF35" s="59"/>
      <c r="ICG35" s="59"/>
      <c r="ICH35" s="59"/>
      <c r="ICI35" s="59"/>
      <c r="ICJ35" s="59"/>
      <c r="ICK35" s="59"/>
      <c r="ICL35" s="59"/>
      <c r="ICM35" s="59"/>
      <c r="ICN35" s="59"/>
      <c r="ICO35" s="59"/>
      <c r="ICP35" s="59"/>
      <c r="ICQ35" s="59"/>
      <c r="ICR35" s="59"/>
      <c r="ICS35" s="59"/>
      <c r="ICT35" s="59"/>
      <c r="ICU35" s="59"/>
      <c r="ICV35" s="59"/>
      <c r="ICW35" s="59"/>
      <c r="ICX35" s="59"/>
      <c r="ICY35" s="59"/>
      <c r="ICZ35" s="59"/>
      <c r="IDA35" s="59"/>
      <c r="IDB35" s="59"/>
      <c r="IDC35" s="59"/>
      <c r="IDD35" s="59"/>
      <c r="IDE35" s="59"/>
      <c r="IDF35" s="59"/>
      <c r="IDG35" s="59"/>
      <c r="IDH35" s="59"/>
      <c r="IDI35" s="59"/>
      <c r="IDJ35" s="59"/>
      <c r="IDK35" s="59"/>
      <c r="IDL35" s="59"/>
      <c r="IDM35" s="59"/>
      <c r="IDN35" s="59"/>
      <c r="IDO35" s="59"/>
      <c r="IDP35" s="59"/>
      <c r="IDQ35" s="59"/>
      <c r="IDR35" s="59"/>
      <c r="IDS35" s="59"/>
      <c r="IDT35" s="59"/>
      <c r="IDU35" s="59"/>
      <c r="IDV35" s="59"/>
      <c r="IDW35" s="59"/>
      <c r="IDX35" s="59"/>
      <c r="IDY35" s="59"/>
      <c r="IDZ35" s="59"/>
      <c r="IEA35" s="59"/>
      <c r="IEB35" s="59"/>
      <c r="IEC35" s="59"/>
      <c r="IED35" s="59"/>
      <c r="IEE35" s="59"/>
      <c r="IEF35" s="59"/>
      <c r="IEG35" s="59"/>
      <c r="IEH35" s="59"/>
      <c r="IEI35" s="59"/>
      <c r="IEJ35" s="59"/>
      <c r="IEK35" s="59"/>
      <c r="IEL35" s="59"/>
      <c r="IEM35" s="59"/>
      <c r="IEN35" s="59"/>
      <c r="IEO35" s="59"/>
      <c r="IEP35" s="59"/>
      <c r="IEQ35" s="59"/>
      <c r="IER35" s="59"/>
      <c r="IES35" s="59"/>
      <c r="IET35" s="59"/>
      <c r="IEU35" s="59"/>
      <c r="IEV35" s="59"/>
      <c r="IEW35" s="59"/>
      <c r="IEX35" s="59"/>
      <c r="IEY35" s="59"/>
      <c r="IEZ35" s="59"/>
      <c r="IFA35" s="59"/>
      <c r="IFB35" s="59"/>
      <c r="IFC35" s="59"/>
      <c r="IFD35" s="59"/>
      <c r="IFE35" s="59"/>
      <c r="IFF35" s="59"/>
      <c r="IFG35" s="59"/>
      <c r="IFH35" s="59"/>
      <c r="IFI35" s="59"/>
      <c r="IFJ35" s="59"/>
      <c r="IFK35" s="59"/>
      <c r="IFL35" s="59"/>
      <c r="IFM35" s="59"/>
      <c r="IFN35" s="59"/>
      <c r="IFO35" s="59"/>
      <c r="IFP35" s="59"/>
      <c r="IFQ35" s="59"/>
      <c r="IFR35" s="59"/>
      <c r="IFS35" s="59"/>
      <c r="IFT35" s="59"/>
      <c r="IFU35" s="59"/>
      <c r="IFV35" s="59"/>
      <c r="IFW35" s="59"/>
      <c r="IFX35" s="59"/>
      <c r="IFY35" s="59"/>
      <c r="IFZ35" s="59"/>
      <c r="IGA35" s="59"/>
      <c r="IGB35" s="59"/>
      <c r="IGC35" s="59"/>
      <c r="IGD35" s="59"/>
      <c r="IGE35" s="59"/>
      <c r="IGF35" s="59"/>
      <c r="IGG35" s="59"/>
      <c r="IGH35" s="59"/>
      <c r="IGI35" s="59"/>
      <c r="IGJ35" s="59"/>
      <c r="IGK35" s="59"/>
      <c r="IGL35" s="59"/>
      <c r="IGM35" s="59"/>
      <c r="IGN35" s="59"/>
      <c r="IGO35" s="59"/>
      <c r="IGP35" s="59"/>
      <c r="IGQ35" s="59"/>
      <c r="IGR35" s="59"/>
      <c r="IGS35" s="59"/>
      <c r="IGT35" s="59"/>
      <c r="IGU35" s="59"/>
      <c r="IGV35" s="59"/>
      <c r="IGW35" s="59"/>
      <c r="IGX35" s="59"/>
      <c r="IGY35" s="59"/>
      <c r="IGZ35" s="59"/>
      <c r="IHA35" s="59"/>
      <c r="IHB35" s="59"/>
      <c r="IHC35" s="59"/>
      <c r="IHD35" s="59"/>
      <c r="IHE35" s="59"/>
      <c r="IHF35" s="59"/>
      <c r="IHG35" s="59"/>
      <c r="IHH35" s="59"/>
      <c r="IHI35" s="59"/>
      <c r="IHJ35" s="59"/>
      <c r="IHK35" s="59"/>
      <c r="IHL35" s="59"/>
      <c r="IHM35" s="59"/>
      <c r="IHN35" s="59"/>
      <c r="IHO35" s="59"/>
      <c r="IHP35" s="59"/>
      <c r="IHQ35" s="59"/>
      <c r="IHR35" s="59"/>
      <c r="IHS35" s="59"/>
      <c r="IHT35" s="59"/>
      <c r="IHU35" s="59"/>
      <c r="IHV35" s="59"/>
      <c r="IHW35" s="59"/>
      <c r="IHX35" s="59"/>
      <c r="IHY35" s="59"/>
      <c r="IHZ35" s="59"/>
      <c r="IIA35" s="59"/>
      <c r="IIB35" s="59"/>
      <c r="IIC35" s="59"/>
      <c r="IID35" s="59"/>
      <c r="IIE35" s="59"/>
      <c r="IIF35" s="59"/>
      <c r="IIG35" s="59"/>
      <c r="IIH35" s="59"/>
      <c r="III35" s="59"/>
      <c r="IIJ35" s="59"/>
      <c r="IIK35" s="59"/>
      <c r="IIL35" s="59"/>
      <c r="IIM35" s="59"/>
      <c r="IIN35" s="59"/>
      <c r="IIO35" s="59"/>
      <c r="IIP35" s="59"/>
      <c r="IIQ35" s="59"/>
      <c r="IIR35" s="59"/>
      <c r="IIS35" s="59"/>
      <c r="IIT35" s="59"/>
      <c r="IIU35" s="59"/>
      <c r="IIV35" s="59"/>
      <c r="IIW35" s="59"/>
      <c r="IIX35" s="59"/>
      <c r="IIY35" s="59"/>
      <c r="IIZ35" s="59"/>
      <c r="IJA35" s="59"/>
      <c r="IJB35" s="59"/>
      <c r="IJC35" s="59"/>
      <c r="IJD35" s="59"/>
      <c r="IJE35" s="59"/>
      <c r="IJF35" s="59"/>
      <c r="IJG35" s="59"/>
      <c r="IJH35" s="59"/>
      <c r="IJI35" s="59"/>
      <c r="IJJ35" s="59"/>
      <c r="IJK35" s="59"/>
      <c r="IJL35" s="59"/>
      <c r="IJM35" s="59"/>
      <c r="IJN35" s="59"/>
      <c r="IJO35" s="59"/>
      <c r="IJP35" s="59"/>
      <c r="IJQ35" s="59"/>
      <c r="IJR35" s="59"/>
      <c r="IJS35" s="59"/>
      <c r="IJT35" s="59"/>
      <c r="IJU35" s="59"/>
      <c r="IJV35" s="59"/>
      <c r="IJW35" s="59"/>
      <c r="IJX35" s="59"/>
      <c r="IJY35" s="59"/>
      <c r="IJZ35" s="59"/>
      <c r="IKA35" s="59"/>
      <c r="IKB35" s="59"/>
      <c r="IKC35" s="59"/>
      <c r="IKD35" s="59"/>
      <c r="IKE35" s="59"/>
      <c r="IKF35" s="59"/>
      <c r="IKG35" s="59"/>
      <c r="IKH35" s="59"/>
      <c r="IKI35" s="59"/>
      <c r="IKJ35" s="59"/>
      <c r="IKK35" s="59"/>
      <c r="IKL35" s="59"/>
      <c r="IKM35" s="59"/>
      <c r="IKN35" s="59"/>
      <c r="IKO35" s="59"/>
      <c r="IKP35" s="59"/>
      <c r="IKQ35" s="59"/>
      <c r="IKR35" s="59"/>
      <c r="IKS35" s="59"/>
      <c r="IKT35" s="59"/>
      <c r="IKU35" s="59"/>
      <c r="IKV35" s="59"/>
      <c r="IKW35" s="59"/>
      <c r="IKX35" s="59"/>
      <c r="IKY35" s="59"/>
      <c r="IKZ35" s="59"/>
      <c r="ILA35" s="59"/>
      <c r="ILB35" s="59"/>
      <c r="ILC35" s="59"/>
      <c r="ILD35" s="59"/>
      <c r="ILE35" s="59"/>
      <c r="ILF35" s="59"/>
      <c r="ILG35" s="59"/>
      <c r="ILH35" s="59"/>
      <c r="ILI35" s="59"/>
      <c r="ILJ35" s="59"/>
      <c r="ILK35" s="59"/>
      <c r="ILL35" s="59"/>
      <c r="ILM35" s="59"/>
      <c r="ILN35" s="59"/>
      <c r="ILO35" s="59"/>
      <c r="ILP35" s="59"/>
      <c r="ILQ35" s="59"/>
      <c r="ILR35" s="59"/>
      <c r="ILS35" s="59"/>
      <c r="ILT35" s="59"/>
      <c r="ILU35" s="59"/>
      <c r="ILV35" s="59"/>
      <c r="ILW35" s="59"/>
      <c r="ILX35" s="59"/>
      <c r="ILY35" s="59"/>
      <c r="ILZ35" s="59"/>
      <c r="IMA35" s="59"/>
      <c r="IMB35" s="59"/>
      <c r="IMC35" s="59"/>
      <c r="IMD35" s="59"/>
      <c r="IME35" s="59"/>
      <c r="IMF35" s="59"/>
      <c r="IMG35" s="59"/>
      <c r="IMH35" s="59"/>
      <c r="IMI35" s="59"/>
      <c r="IMJ35" s="59"/>
      <c r="IMK35" s="59"/>
      <c r="IML35" s="59"/>
      <c r="IMM35" s="59"/>
      <c r="IMN35" s="59"/>
      <c r="IMO35" s="59"/>
      <c r="IMP35" s="59"/>
      <c r="IMQ35" s="59"/>
      <c r="IMR35" s="59"/>
      <c r="IMS35" s="59"/>
      <c r="IMT35" s="59"/>
      <c r="IMU35" s="59"/>
      <c r="IMV35" s="59"/>
      <c r="IMW35" s="59"/>
      <c r="IMX35" s="59"/>
      <c r="IMY35" s="59"/>
      <c r="IMZ35" s="59"/>
      <c r="INA35" s="59"/>
      <c r="INB35" s="59"/>
      <c r="INC35" s="59"/>
      <c r="IND35" s="59"/>
      <c r="INE35" s="59"/>
      <c r="INF35" s="59"/>
      <c r="ING35" s="59"/>
      <c r="INH35" s="59"/>
      <c r="INI35" s="59"/>
      <c r="INJ35" s="59"/>
      <c r="INK35" s="59"/>
      <c r="INL35" s="59"/>
      <c r="INM35" s="59"/>
      <c r="INN35" s="59"/>
      <c r="INO35" s="59"/>
      <c r="INP35" s="59"/>
      <c r="INQ35" s="59"/>
      <c r="INR35" s="59"/>
      <c r="INS35" s="59"/>
      <c r="INT35" s="59"/>
      <c r="INU35" s="59"/>
      <c r="INV35" s="59"/>
      <c r="INW35" s="59"/>
      <c r="INX35" s="59"/>
      <c r="INY35" s="59"/>
      <c r="INZ35" s="59"/>
      <c r="IOA35" s="59"/>
      <c r="IOB35" s="59"/>
      <c r="IOC35" s="59"/>
      <c r="IOD35" s="59"/>
      <c r="IOE35" s="59"/>
      <c r="IOF35" s="59"/>
      <c r="IOG35" s="59"/>
      <c r="IOH35" s="59"/>
      <c r="IOI35" s="59"/>
      <c r="IOJ35" s="59"/>
      <c r="IOK35" s="59"/>
      <c r="IOL35" s="59"/>
      <c r="IOM35" s="59"/>
      <c r="ION35" s="59"/>
      <c r="IOO35" s="59"/>
      <c r="IOP35" s="59"/>
      <c r="IOQ35" s="59"/>
      <c r="IOR35" s="59"/>
      <c r="IOS35" s="59"/>
      <c r="IOT35" s="59"/>
      <c r="IOU35" s="59"/>
      <c r="IOV35" s="59"/>
      <c r="IOW35" s="59"/>
      <c r="IOX35" s="59"/>
      <c r="IOY35" s="59"/>
      <c r="IOZ35" s="59"/>
      <c r="IPA35" s="59"/>
      <c r="IPB35" s="59"/>
      <c r="IPC35" s="59"/>
      <c r="IPD35" s="59"/>
      <c r="IPE35" s="59"/>
      <c r="IPF35" s="59"/>
      <c r="IPG35" s="59"/>
      <c r="IPH35" s="59"/>
      <c r="IPI35" s="59"/>
      <c r="IPJ35" s="59"/>
      <c r="IPK35" s="59"/>
      <c r="IPL35" s="59"/>
      <c r="IPM35" s="59"/>
      <c r="IPN35" s="59"/>
      <c r="IPO35" s="59"/>
      <c r="IPP35" s="59"/>
      <c r="IPQ35" s="59"/>
      <c r="IPR35" s="59"/>
      <c r="IPS35" s="59"/>
      <c r="IPT35" s="59"/>
      <c r="IPU35" s="59"/>
      <c r="IPV35" s="59"/>
      <c r="IPW35" s="59"/>
      <c r="IPX35" s="59"/>
      <c r="IPY35" s="59"/>
      <c r="IPZ35" s="59"/>
      <c r="IQA35" s="59"/>
      <c r="IQB35" s="59"/>
      <c r="IQC35" s="59"/>
      <c r="IQD35" s="59"/>
      <c r="IQE35" s="59"/>
      <c r="IQF35" s="59"/>
      <c r="IQG35" s="59"/>
      <c r="IQH35" s="59"/>
      <c r="IQI35" s="59"/>
      <c r="IQJ35" s="59"/>
      <c r="IQK35" s="59"/>
      <c r="IQL35" s="59"/>
      <c r="IQM35" s="59"/>
      <c r="IQN35" s="59"/>
      <c r="IQO35" s="59"/>
      <c r="IQP35" s="59"/>
      <c r="IQQ35" s="59"/>
      <c r="IQR35" s="59"/>
      <c r="IQS35" s="59"/>
      <c r="IQT35" s="59"/>
      <c r="IQU35" s="59"/>
      <c r="IQV35" s="59"/>
      <c r="IQW35" s="59"/>
      <c r="IQX35" s="59"/>
      <c r="IQY35" s="59"/>
      <c r="IQZ35" s="59"/>
      <c r="IRA35" s="59"/>
      <c r="IRB35" s="59"/>
      <c r="IRC35" s="59"/>
      <c r="IRD35" s="59"/>
      <c r="IRE35" s="59"/>
      <c r="IRF35" s="59"/>
      <c r="IRG35" s="59"/>
      <c r="IRH35" s="59"/>
      <c r="IRI35" s="59"/>
      <c r="IRJ35" s="59"/>
      <c r="IRK35" s="59"/>
      <c r="IRL35" s="59"/>
      <c r="IRM35" s="59"/>
      <c r="IRN35" s="59"/>
      <c r="IRO35" s="59"/>
      <c r="IRP35" s="59"/>
      <c r="IRQ35" s="59"/>
      <c r="IRR35" s="59"/>
      <c r="IRS35" s="59"/>
      <c r="IRT35" s="59"/>
      <c r="IRU35" s="59"/>
      <c r="IRV35" s="59"/>
      <c r="IRW35" s="59"/>
      <c r="IRX35" s="59"/>
      <c r="IRY35" s="59"/>
      <c r="IRZ35" s="59"/>
      <c r="ISA35" s="59"/>
      <c r="ISB35" s="59"/>
      <c r="ISC35" s="59"/>
      <c r="ISD35" s="59"/>
      <c r="ISE35" s="59"/>
      <c r="ISF35" s="59"/>
      <c r="ISG35" s="59"/>
      <c r="ISH35" s="59"/>
      <c r="ISI35" s="59"/>
      <c r="ISJ35" s="59"/>
      <c r="ISK35" s="59"/>
      <c r="ISL35" s="59"/>
      <c r="ISM35" s="59"/>
      <c r="ISN35" s="59"/>
      <c r="ISO35" s="59"/>
      <c r="ISP35" s="59"/>
      <c r="ISQ35" s="59"/>
      <c r="ISR35" s="59"/>
      <c r="ISS35" s="59"/>
      <c r="IST35" s="59"/>
      <c r="ISU35" s="59"/>
      <c r="ISV35" s="59"/>
      <c r="ISW35" s="59"/>
      <c r="ISX35" s="59"/>
      <c r="ISY35" s="59"/>
      <c r="ISZ35" s="59"/>
      <c r="ITA35" s="59"/>
      <c r="ITB35" s="59"/>
      <c r="ITC35" s="59"/>
      <c r="ITD35" s="59"/>
      <c r="ITE35" s="59"/>
      <c r="ITF35" s="59"/>
      <c r="ITG35" s="59"/>
      <c r="ITH35" s="59"/>
      <c r="ITI35" s="59"/>
      <c r="ITJ35" s="59"/>
      <c r="ITK35" s="59"/>
      <c r="ITL35" s="59"/>
      <c r="ITM35" s="59"/>
      <c r="ITN35" s="59"/>
      <c r="ITO35" s="59"/>
      <c r="ITP35" s="59"/>
      <c r="ITQ35" s="59"/>
      <c r="ITR35" s="59"/>
      <c r="ITS35" s="59"/>
      <c r="ITT35" s="59"/>
      <c r="ITU35" s="59"/>
      <c r="ITV35" s="59"/>
      <c r="ITW35" s="59"/>
      <c r="ITX35" s="59"/>
      <c r="ITY35" s="59"/>
      <c r="ITZ35" s="59"/>
      <c r="IUA35" s="59"/>
      <c r="IUB35" s="59"/>
      <c r="IUC35" s="59"/>
      <c r="IUD35" s="59"/>
      <c r="IUE35" s="59"/>
      <c r="IUF35" s="59"/>
      <c r="IUG35" s="59"/>
      <c r="IUH35" s="59"/>
      <c r="IUI35" s="59"/>
      <c r="IUJ35" s="59"/>
      <c r="IUK35" s="59"/>
      <c r="IUL35" s="59"/>
      <c r="IUM35" s="59"/>
      <c r="IUN35" s="59"/>
      <c r="IUO35" s="59"/>
      <c r="IUP35" s="59"/>
      <c r="IUQ35" s="59"/>
      <c r="IUR35" s="59"/>
      <c r="IUS35" s="59"/>
      <c r="IUT35" s="59"/>
      <c r="IUU35" s="59"/>
      <c r="IUV35" s="59"/>
      <c r="IUW35" s="59"/>
      <c r="IUX35" s="59"/>
      <c r="IUY35" s="59"/>
      <c r="IUZ35" s="59"/>
      <c r="IVA35" s="59"/>
      <c r="IVB35" s="59"/>
      <c r="IVC35" s="59"/>
      <c r="IVD35" s="59"/>
      <c r="IVE35" s="59"/>
      <c r="IVF35" s="59"/>
      <c r="IVG35" s="59"/>
      <c r="IVH35" s="59"/>
      <c r="IVI35" s="59"/>
      <c r="IVJ35" s="59"/>
      <c r="IVK35" s="59"/>
      <c r="IVL35" s="59"/>
      <c r="IVM35" s="59"/>
      <c r="IVN35" s="59"/>
      <c r="IVO35" s="59"/>
      <c r="IVP35" s="59"/>
      <c r="IVQ35" s="59"/>
      <c r="IVR35" s="59"/>
      <c r="IVS35" s="59"/>
      <c r="IVT35" s="59"/>
      <c r="IVU35" s="59"/>
      <c r="IVV35" s="59"/>
      <c r="IVW35" s="59"/>
      <c r="IVX35" s="59"/>
      <c r="IVY35" s="59"/>
      <c r="IVZ35" s="59"/>
      <c r="IWA35" s="59"/>
      <c r="IWB35" s="59"/>
      <c r="IWC35" s="59"/>
      <c r="IWD35" s="59"/>
      <c r="IWE35" s="59"/>
      <c r="IWF35" s="59"/>
      <c r="IWG35" s="59"/>
      <c r="IWH35" s="59"/>
      <c r="IWI35" s="59"/>
      <c r="IWJ35" s="59"/>
      <c r="IWK35" s="59"/>
      <c r="IWL35" s="59"/>
      <c r="IWM35" s="59"/>
      <c r="IWN35" s="59"/>
      <c r="IWO35" s="59"/>
      <c r="IWP35" s="59"/>
      <c r="IWQ35" s="59"/>
      <c r="IWR35" s="59"/>
      <c r="IWS35" s="59"/>
      <c r="IWT35" s="59"/>
      <c r="IWU35" s="59"/>
      <c r="IWV35" s="59"/>
      <c r="IWW35" s="59"/>
      <c r="IWX35" s="59"/>
      <c r="IWY35" s="59"/>
      <c r="IWZ35" s="59"/>
      <c r="IXA35" s="59"/>
      <c r="IXB35" s="59"/>
      <c r="IXC35" s="59"/>
      <c r="IXD35" s="59"/>
      <c r="IXE35" s="59"/>
      <c r="IXF35" s="59"/>
      <c r="IXG35" s="59"/>
      <c r="IXH35" s="59"/>
      <c r="IXI35" s="59"/>
      <c r="IXJ35" s="59"/>
      <c r="IXK35" s="59"/>
      <c r="IXL35" s="59"/>
      <c r="IXM35" s="59"/>
      <c r="IXN35" s="59"/>
      <c r="IXO35" s="59"/>
      <c r="IXP35" s="59"/>
      <c r="IXQ35" s="59"/>
      <c r="IXR35" s="59"/>
      <c r="IXS35" s="59"/>
      <c r="IXT35" s="59"/>
      <c r="IXU35" s="59"/>
      <c r="IXV35" s="59"/>
      <c r="IXW35" s="59"/>
      <c r="IXX35" s="59"/>
      <c r="IXY35" s="59"/>
      <c r="IXZ35" s="59"/>
      <c r="IYA35" s="59"/>
      <c r="IYB35" s="59"/>
      <c r="IYC35" s="59"/>
      <c r="IYD35" s="59"/>
      <c r="IYE35" s="59"/>
      <c r="IYF35" s="59"/>
      <c r="IYG35" s="59"/>
      <c r="IYH35" s="59"/>
      <c r="IYI35" s="59"/>
      <c r="IYJ35" s="59"/>
      <c r="IYK35" s="59"/>
      <c r="IYL35" s="59"/>
      <c r="IYM35" s="59"/>
      <c r="IYN35" s="59"/>
      <c r="IYO35" s="59"/>
      <c r="IYP35" s="59"/>
      <c r="IYQ35" s="59"/>
      <c r="IYR35" s="59"/>
      <c r="IYS35" s="59"/>
      <c r="IYT35" s="59"/>
      <c r="IYU35" s="59"/>
      <c r="IYV35" s="59"/>
      <c r="IYW35" s="59"/>
      <c r="IYX35" s="59"/>
      <c r="IYY35" s="59"/>
      <c r="IYZ35" s="59"/>
      <c r="IZA35" s="59"/>
      <c r="IZB35" s="59"/>
      <c r="IZC35" s="59"/>
      <c r="IZD35" s="59"/>
      <c r="IZE35" s="59"/>
      <c r="IZF35" s="59"/>
      <c r="IZG35" s="59"/>
      <c r="IZH35" s="59"/>
      <c r="IZI35" s="59"/>
      <c r="IZJ35" s="59"/>
      <c r="IZK35" s="59"/>
      <c r="IZL35" s="59"/>
      <c r="IZM35" s="59"/>
      <c r="IZN35" s="59"/>
      <c r="IZO35" s="59"/>
      <c r="IZP35" s="59"/>
      <c r="IZQ35" s="59"/>
      <c r="IZR35" s="59"/>
      <c r="IZS35" s="59"/>
      <c r="IZT35" s="59"/>
      <c r="IZU35" s="59"/>
      <c r="IZV35" s="59"/>
      <c r="IZW35" s="59"/>
      <c r="IZX35" s="59"/>
      <c r="IZY35" s="59"/>
      <c r="IZZ35" s="59"/>
      <c r="JAA35" s="59"/>
      <c r="JAB35" s="59"/>
      <c r="JAC35" s="59"/>
      <c r="JAD35" s="59"/>
      <c r="JAE35" s="59"/>
      <c r="JAF35" s="59"/>
      <c r="JAG35" s="59"/>
      <c r="JAH35" s="59"/>
      <c r="JAI35" s="59"/>
      <c r="JAJ35" s="59"/>
      <c r="JAK35" s="59"/>
      <c r="JAL35" s="59"/>
      <c r="JAM35" s="59"/>
      <c r="JAN35" s="59"/>
      <c r="JAO35" s="59"/>
      <c r="JAP35" s="59"/>
      <c r="JAQ35" s="59"/>
      <c r="JAR35" s="59"/>
      <c r="JAS35" s="59"/>
      <c r="JAT35" s="59"/>
      <c r="JAU35" s="59"/>
      <c r="JAV35" s="59"/>
      <c r="JAW35" s="59"/>
      <c r="JAX35" s="59"/>
      <c r="JAY35" s="59"/>
      <c r="JAZ35" s="59"/>
      <c r="JBA35" s="59"/>
      <c r="JBB35" s="59"/>
      <c r="JBC35" s="59"/>
      <c r="JBD35" s="59"/>
      <c r="JBE35" s="59"/>
      <c r="JBF35" s="59"/>
      <c r="JBG35" s="59"/>
      <c r="JBH35" s="59"/>
      <c r="JBI35" s="59"/>
      <c r="JBJ35" s="59"/>
      <c r="JBK35" s="59"/>
      <c r="JBL35" s="59"/>
      <c r="JBM35" s="59"/>
      <c r="JBN35" s="59"/>
      <c r="JBO35" s="59"/>
      <c r="JBP35" s="59"/>
      <c r="JBQ35" s="59"/>
      <c r="JBR35" s="59"/>
      <c r="JBS35" s="59"/>
      <c r="JBT35" s="59"/>
      <c r="JBU35" s="59"/>
      <c r="JBV35" s="59"/>
      <c r="JBW35" s="59"/>
      <c r="JBX35" s="59"/>
      <c r="JBY35" s="59"/>
      <c r="JBZ35" s="59"/>
      <c r="JCA35" s="59"/>
      <c r="JCB35" s="59"/>
      <c r="JCC35" s="59"/>
      <c r="JCD35" s="59"/>
      <c r="JCE35" s="59"/>
      <c r="JCF35" s="59"/>
      <c r="JCG35" s="59"/>
      <c r="JCH35" s="59"/>
      <c r="JCI35" s="59"/>
      <c r="JCJ35" s="59"/>
      <c r="JCK35" s="59"/>
      <c r="JCL35" s="59"/>
      <c r="JCM35" s="59"/>
      <c r="JCN35" s="59"/>
      <c r="JCO35" s="59"/>
      <c r="JCP35" s="59"/>
      <c r="JCQ35" s="59"/>
      <c r="JCR35" s="59"/>
      <c r="JCS35" s="59"/>
      <c r="JCT35" s="59"/>
      <c r="JCU35" s="59"/>
      <c r="JCV35" s="59"/>
      <c r="JCW35" s="59"/>
      <c r="JCX35" s="59"/>
      <c r="JCY35" s="59"/>
      <c r="JCZ35" s="59"/>
      <c r="JDA35" s="59"/>
      <c r="JDB35" s="59"/>
      <c r="JDC35" s="59"/>
      <c r="JDD35" s="59"/>
      <c r="JDE35" s="59"/>
      <c r="JDF35" s="59"/>
      <c r="JDG35" s="59"/>
      <c r="JDH35" s="59"/>
      <c r="JDI35" s="59"/>
      <c r="JDJ35" s="59"/>
      <c r="JDK35" s="59"/>
      <c r="JDL35" s="59"/>
      <c r="JDM35" s="59"/>
      <c r="JDN35" s="59"/>
      <c r="JDO35" s="59"/>
      <c r="JDP35" s="59"/>
      <c r="JDQ35" s="59"/>
      <c r="JDR35" s="59"/>
      <c r="JDS35" s="59"/>
      <c r="JDT35" s="59"/>
      <c r="JDU35" s="59"/>
      <c r="JDV35" s="59"/>
      <c r="JDW35" s="59"/>
      <c r="JDX35" s="59"/>
      <c r="JDY35" s="59"/>
      <c r="JDZ35" s="59"/>
      <c r="JEA35" s="59"/>
      <c r="JEB35" s="59"/>
      <c r="JEC35" s="59"/>
      <c r="JED35" s="59"/>
      <c r="JEE35" s="59"/>
      <c r="JEF35" s="59"/>
      <c r="JEG35" s="59"/>
      <c r="JEH35" s="59"/>
      <c r="JEI35" s="59"/>
      <c r="JEJ35" s="59"/>
      <c r="JEK35" s="59"/>
      <c r="JEL35" s="59"/>
      <c r="JEM35" s="59"/>
      <c r="JEN35" s="59"/>
      <c r="JEO35" s="59"/>
      <c r="JEP35" s="59"/>
      <c r="JEQ35" s="59"/>
      <c r="JER35" s="59"/>
      <c r="JES35" s="59"/>
      <c r="JET35" s="59"/>
      <c r="JEU35" s="59"/>
      <c r="JEV35" s="59"/>
      <c r="JEW35" s="59"/>
      <c r="JEX35" s="59"/>
      <c r="JEY35" s="59"/>
      <c r="JEZ35" s="59"/>
      <c r="JFA35" s="59"/>
      <c r="JFB35" s="59"/>
      <c r="JFC35" s="59"/>
      <c r="JFD35" s="59"/>
      <c r="JFE35" s="59"/>
      <c r="JFF35" s="59"/>
      <c r="JFG35" s="59"/>
      <c r="JFH35" s="59"/>
      <c r="JFI35" s="59"/>
      <c r="JFJ35" s="59"/>
      <c r="JFK35" s="59"/>
      <c r="JFL35" s="59"/>
      <c r="JFM35" s="59"/>
      <c r="JFN35" s="59"/>
      <c r="JFO35" s="59"/>
      <c r="JFP35" s="59"/>
      <c r="JFQ35" s="59"/>
      <c r="JFR35" s="59"/>
      <c r="JFS35" s="59"/>
      <c r="JFT35" s="59"/>
      <c r="JFU35" s="59"/>
      <c r="JFV35" s="59"/>
      <c r="JFW35" s="59"/>
      <c r="JFX35" s="59"/>
      <c r="JFY35" s="59"/>
      <c r="JFZ35" s="59"/>
      <c r="JGA35" s="59"/>
      <c r="JGB35" s="59"/>
      <c r="JGC35" s="59"/>
      <c r="JGD35" s="59"/>
      <c r="JGE35" s="59"/>
      <c r="JGF35" s="59"/>
      <c r="JGG35" s="59"/>
      <c r="JGH35" s="59"/>
      <c r="JGI35" s="59"/>
      <c r="JGJ35" s="59"/>
      <c r="JGK35" s="59"/>
      <c r="JGL35" s="59"/>
      <c r="JGM35" s="59"/>
      <c r="JGN35" s="59"/>
      <c r="JGO35" s="59"/>
      <c r="JGP35" s="59"/>
      <c r="JGQ35" s="59"/>
      <c r="JGR35" s="59"/>
      <c r="JGS35" s="59"/>
      <c r="JGT35" s="59"/>
      <c r="JGU35" s="59"/>
      <c r="JGV35" s="59"/>
      <c r="JGW35" s="59"/>
      <c r="JGX35" s="59"/>
      <c r="JGY35" s="59"/>
      <c r="JGZ35" s="59"/>
      <c r="JHA35" s="59"/>
      <c r="JHB35" s="59"/>
      <c r="JHC35" s="59"/>
      <c r="JHD35" s="59"/>
      <c r="JHE35" s="59"/>
      <c r="JHF35" s="59"/>
      <c r="JHG35" s="59"/>
      <c r="JHH35" s="59"/>
      <c r="JHI35" s="59"/>
      <c r="JHJ35" s="59"/>
      <c r="JHK35" s="59"/>
      <c r="JHL35" s="59"/>
      <c r="JHM35" s="59"/>
      <c r="JHN35" s="59"/>
      <c r="JHO35" s="59"/>
      <c r="JHP35" s="59"/>
      <c r="JHQ35" s="59"/>
      <c r="JHR35" s="59"/>
      <c r="JHS35" s="59"/>
      <c r="JHT35" s="59"/>
      <c r="JHU35" s="59"/>
      <c r="JHV35" s="59"/>
      <c r="JHW35" s="59"/>
      <c r="JHX35" s="59"/>
      <c r="JHY35" s="59"/>
      <c r="JHZ35" s="59"/>
      <c r="JIA35" s="59"/>
      <c r="JIB35" s="59"/>
      <c r="JIC35" s="59"/>
      <c r="JID35" s="59"/>
      <c r="JIE35" s="59"/>
      <c r="JIF35" s="59"/>
      <c r="JIG35" s="59"/>
      <c r="JIH35" s="59"/>
      <c r="JII35" s="59"/>
      <c r="JIJ35" s="59"/>
      <c r="JIK35" s="59"/>
      <c r="JIL35" s="59"/>
      <c r="JIM35" s="59"/>
      <c r="JIN35" s="59"/>
      <c r="JIO35" s="59"/>
      <c r="JIP35" s="59"/>
      <c r="JIQ35" s="59"/>
      <c r="JIR35" s="59"/>
      <c r="JIS35" s="59"/>
      <c r="JIT35" s="59"/>
      <c r="JIU35" s="59"/>
      <c r="JIV35" s="59"/>
      <c r="JIW35" s="59"/>
      <c r="JIX35" s="59"/>
      <c r="JIY35" s="59"/>
      <c r="JIZ35" s="59"/>
      <c r="JJA35" s="59"/>
      <c r="JJB35" s="59"/>
      <c r="JJC35" s="59"/>
      <c r="JJD35" s="59"/>
      <c r="JJE35" s="59"/>
      <c r="JJF35" s="59"/>
      <c r="JJG35" s="59"/>
      <c r="JJH35" s="59"/>
      <c r="JJI35" s="59"/>
      <c r="JJJ35" s="59"/>
      <c r="JJK35" s="59"/>
      <c r="JJL35" s="59"/>
      <c r="JJM35" s="59"/>
      <c r="JJN35" s="59"/>
      <c r="JJO35" s="59"/>
      <c r="JJP35" s="59"/>
      <c r="JJQ35" s="59"/>
      <c r="JJR35" s="59"/>
      <c r="JJS35" s="59"/>
      <c r="JJT35" s="59"/>
      <c r="JJU35" s="59"/>
      <c r="JJV35" s="59"/>
      <c r="JJW35" s="59"/>
      <c r="JJX35" s="59"/>
      <c r="JJY35" s="59"/>
      <c r="JJZ35" s="59"/>
      <c r="JKA35" s="59"/>
      <c r="JKB35" s="59"/>
      <c r="JKC35" s="59"/>
      <c r="JKD35" s="59"/>
      <c r="JKE35" s="59"/>
      <c r="JKF35" s="59"/>
      <c r="JKG35" s="59"/>
      <c r="JKH35" s="59"/>
      <c r="JKI35" s="59"/>
      <c r="JKJ35" s="59"/>
      <c r="JKK35" s="59"/>
      <c r="JKL35" s="59"/>
      <c r="JKM35" s="59"/>
      <c r="JKN35" s="59"/>
      <c r="JKO35" s="59"/>
      <c r="JKP35" s="59"/>
      <c r="JKQ35" s="59"/>
      <c r="JKR35" s="59"/>
      <c r="JKS35" s="59"/>
      <c r="JKT35" s="59"/>
      <c r="JKU35" s="59"/>
      <c r="JKV35" s="59"/>
      <c r="JKW35" s="59"/>
      <c r="JKX35" s="59"/>
      <c r="JKY35" s="59"/>
      <c r="JKZ35" s="59"/>
      <c r="JLA35" s="59"/>
      <c r="JLB35" s="59"/>
      <c r="JLC35" s="59"/>
      <c r="JLD35" s="59"/>
      <c r="JLE35" s="59"/>
      <c r="JLF35" s="59"/>
      <c r="JLG35" s="59"/>
      <c r="JLH35" s="59"/>
      <c r="JLI35" s="59"/>
      <c r="JLJ35" s="59"/>
      <c r="JLK35" s="59"/>
      <c r="JLL35" s="59"/>
      <c r="JLM35" s="59"/>
      <c r="JLN35" s="59"/>
      <c r="JLO35" s="59"/>
      <c r="JLP35" s="59"/>
      <c r="JLQ35" s="59"/>
      <c r="JLR35" s="59"/>
      <c r="JLS35" s="59"/>
      <c r="JLT35" s="59"/>
      <c r="JLU35" s="59"/>
      <c r="JLV35" s="59"/>
      <c r="JLW35" s="59"/>
      <c r="JLX35" s="59"/>
      <c r="JLY35" s="59"/>
      <c r="JLZ35" s="59"/>
      <c r="JMA35" s="59"/>
      <c r="JMB35" s="59"/>
      <c r="JMC35" s="59"/>
      <c r="JMD35" s="59"/>
      <c r="JME35" s="59"/>
      <c r="JMF35" s="59"/>
      <c r="JMG35" s="59"/>
      <c r="JMH35" s="59"/>
      <c r="JMI35" s="59"/>
      <c r="JMJ35" s="59"/>
      <c r="JMK35" s="59"/>
      <c r="JML35" s="59"/>
      <c r="JMM35" s="59"/>
      <c r="JMN35" s="59"/>
      <c r="JMO35" s="59"/>
      <c r="JMP35" s="59"/>
      <c r="JMQ35" s="59"/>
      <c r="JMR35" s="59"/>
      <c r="JMS35" s="59"/>
      <c r="JMT35" s="59"/>
      <c r="JMU35" s="59"/>
      <c r="JMV35" s="59"/>
      <c r="JMW35" s="59"/>
      <c r="JMX35" s="59"/>
      <c r="JMY35" s="59"/>
      <c r="JMZ35" s="59"/>
      <c r="JNA35" s="59"/>
      <c r="JNB35" s="59"/>
      <c r="JNC35" s="59"/>
      <c r="JND35" s="59"/>
      <c r="JNE35" s="59"/>
      <c r="JNF35" s="59"/>
      <c r="JNG35" s="59"/>
      <c r="JNH35" s="59"/>
      <c r="JNI35" s="59"/>
      <c r="JNJ35" s="59"/>
      <c r="JNK35" s="59"/>
      <c r="JNL35" s="59"/>
      <c r="JNM35" s="59"/>
      <c r="JNN35" s="59"/>
      <c r="JNO35" s="59"/>
      <c r="JNP35" s="59"/>
      <c r="JNQ35" s="59"/>
      <c r="JNR35" s="59"/>
      <c r="JNS35" s="59"/>
      <c r="JNT35" s="59"/>
      <c r="JNU35" s="59"/>
      <c r="JNV35" s="59"/>
      <c r="JNW35" s="59"/>
      <c r="JNX35" s="59"/>
      <c r="JNY35" s="59"/>
      <c r="JNZ35" s="59"/>
      <c r="JOA35" s="59"/>
      <c r="JOB35" s="59"/>
      <c r="JOC35" s="59"/>
      <c r="JOD35" s="59"/>
      <c r="JOE35" s="59"/>
      <c r="JOF35" s="59"/>
      <c r="JOG35" s="59"/>
      <c r="JOH35" s="59"/>
      <c r="JOI35" s="59"/>
      <c r="JOJ35" s="59"/>
      <c r="JOK35" s="59"/>
      <c r="JOL35" s="59"/>
      <c r="JOM35" s="59"/>
      <c r="JON35" s="59"/>
      <c r="JOO35" s="59"/>
      <c r="JOP35" s="59"/>
      <c r="JOQ35" s="59"/>
      <c r="JOR35" s="59"/>
      <c r="JOS35" s="59"/>
      <c r="JOT35" s="59"/>
      <c r="JOU35" s="59"/>
      <c r="JOV35" s="59"/>
      <c r="JOW35" s="59"/>
      <c r="JOX35" s="59"/>
      <c r="JOY35" s="59"/>
      <c r="JOZ35" s="59"/>
      <c r="JPA35" s="59"/>
      <c r="JPB35" s="59"/>
      <c r="JPC35" s="59"/>
      <c r="JPD35" s="59"/>
      <c r="JPE35" s="59"/>
      <c r="JPF35" s="59"/>
      <c r="JPG35" s="59"/>
      <c r="JPH35" s="59"/>
      <c r="JPI35" s="59"/>
      <c r="JPJ35" s="59"/>
      <c r="JPK35" s="59"/>
      <c r="JPL35" s="59"/>
      <c r="JPM35" s="59"/>
      <c r="JPN35" s="59"/>
      <c r="JPO35" s="59"/>
      <c r="JPP35" s="59"/>
      <c r="JPQ35" s="59"/>
      <c r="JPR35" s="59"/>
      <c r="JPS35" s="59"/>
      <c r="JPT35" s="59"/>
      <c r="JPU35" s="59"/>
      <c r="JPV35" s="59"/>
      <c r="JPW35" s="59"/>
      <c r="JPX35" s="59"/>
      <c r="JPY35" s="59"/>
      <c r="JPZ35" s="59"/>
      <c r="JQA35" s="59"/>
      <c r="JQB35" s="59"/>
      <c r="JQC35" s="59"/>
      <c r="JQD35" s="59"/>
      <c r="JQE35" s="59"/>
      <c r="JQF35" s="59"/>
      <c r="JQG35" s="59"/>
      <c r="JQH35" s="59"/>
      <c r="JQI35" s="59"/>
      <c r="JQJ35" s="59"/>
      <c r="JQK35" s="59"/>
      <c r="JQL35" s="59"/>
      <c r="JQM35" s="59"/>
      <c r="JQN35" s="59"/>
      <c r="JQO35" s="59"/>
      <c r="JQP35" s="59"/>
      <c r="JQQ35" s="59"/>
      <c r="JQR35" s="59"/>
      <c r="JQS35" s="59"/>
      <c r="JQT35" s="59"/>
      <c r="JQU35" s="59"/>
      <c r="JQV35" s="59"/>
      <c r="JQW35" s="59"/>
      <c r="JQX35" s="59"/>
      <c r="JQY35" s="59"/>
      <c r="JQZ35" s="59"/>
      <c r="JRA35" s="59"/>
      <c r="JRB35" s="59"/>
      <c r="JRC35" s="59"/>
      <c r="JRD35" s="59"/>
      <c r="JRE35" s="59"/>
      <c r="JRF35" s="59"/>
      <c r="JRG35" s="59"/>
      <c r="JRH35" s="59"/>
      <c r="JRI35" s="59"/>
      <c r="JRJ35" s="59"/>
      <c r="JRK35" s="59"/>
      <c r="JRL35" s="59"/>
      <c r="JRM35" s="59"/>
      <c r="JRN35" s="59"/>
      <c r="JRO35" s="59"/>
      <c r="JRP35" s="59"/>
      <c r="JRQ35" s="59"/>
      <c r="JRR35" s="59"/>
      <c r="JRS35" s="59"/>
      <c r="JRT35" s="59"/>
      <c r="JRU35" s="59"/>
      <c r="JRV35" s="59"/>
      <c r="JRW35" s="59"/>
      <c r="JRX35" s="59"/>
      <c r="JRY35" s="59"/>
      <c r="JRZ35" s="59"/>
      <c r="JSA35" s="59"/>
      <c r="JSB35" s="59"/>
      <c r="JSC35" s="59"/>
      <c r="JSD35" s="59"/>
      <c r="JSE35" s="59"/>
      <c r="JSF35" s="59"/>
      <c r="JSG35" s="59"/>
      <c r="JSH35" s="59"/>
      <c r="JSI35" s="59"/>
      <c r="JSJ35" s="59"/>
      <c r="JSK35" s="59"/>
      <c r="JSL35" s="59"/>
      <c r="JSM35" s="59"/>
      <c r="JSN35" s="59"/>
      <c r="JSO35" s="59"/>
      <c r="JSP35" s="59"/>
      <c r="JSQ35" s="59"/>
      <c r="JSR35" s="59"/>
      <c r="JSS35" s="59"/>
      <c r="JST35" s="59"/>
      <c r="JSU35" s="59"/>
      <c r="JSV35" s="59"/>
      <c r="JSW35" s="59"/>
      <c r="JSX35" s="59"/>
      <c r="JSY35" s="59"/>
      <c r="JSZ35" s="59"/>
      <c r="JTA35" s="59"/>
      <c r="JTB35" s="59"/>
      <c r="JTC35" s="59"/>
      <c r="JTD35" s="59"/>
      <c r="JTE35" s="59"/>
      <c r="JTF35" s="59"/>
      <c r="JTG35" s="59"/>
      <c r="JTH35" s="59"/>
      <c r="JTI35" s="59"/>
      <c r="JTJ35" s="59"/>
      <c r="JTK35" s="59"/>
      <c r="JTL35" s="59"/>
      <c r="JTM35" s="59"/>
      <c r="JTN35" s="59"/>
      <c r="JTO35" s="59"/>
      <c r="JTP35" s="59"/>
      <c r="JTQ35" s="59"/>
      <c r="JTR35" s="59"/>
      <c r="JTS35" s="59"/>
      <c r="JTT35" s="59"/>
      <c r="JTU35" s="59"/>
      <c r="JTV35" s="59"/>
      <c r="JTW35" s="59"/>
      <c r="JTX35" s="59"/>
      <c r="JTY35" s="59"/>
      <c r="JTZ35" s="59"/>
      <c r="JUA35" s="59"/>
      <c r="JUB35" s="59"/>
      <c r="JUC35" s="59"/>
      <c r="JUD35" s="59"/>
      <c r="JUE35" s="59"/>
      <c r="JUF35" s="59"/>
      <c r="JUG35" s="59"/>
      <c r="JUH35" s="59"/>
      <c r="JUI35" s="59"/>
      <c r="JUJ35" s="59"/>
      <c r="JUK35" s="59"/>
      <c r="JUL35" s="59"/>
      <c r="JUM35" s="59"/>
      <c r="JUN35" s="59"/>
      <c r="JUO35" s="59"/>
      <c r="JUP35" s="59"/>
      <c r="JUQ35" s="59"/>
      <c r="JUR35" s="59"/>
      <c r="JUS35" s="59"/>
      <c r="JUT35" s="59"/>
      <c r="JUU35" s="59"/>
      <c r="JUV35" s="59"/>
      <c r="JUW35" s="59"/>
      <c r="JUX35" s="59"/>
      <c r="JUY35" s="59"/>
      <c r="JUZ35" s="59"/>
      <c r="JVA35" s="59"/>
      <c r="JVB35" s="59"/>
      <c r="JVC35" s="59"/>
      <c r="JVD35" s="59"/>
      <c r="JVE35" s="59"/>
      <c r="JVF35" s="59"/>
      <c r="JVG35" s="59"/>
      <c r="JVH35" s="59"/>
      <c r="JVI35" s="59"/>
      <c r="JVJ35" s="59"/>
      <c r="JVK35" s="59"/>
      <c r="JVL35" s="59"/>
      <c r="JVM35" s="59"/>
      <c r="JVN35" s="59"/>
      <c r="JVO35" s="59"/>
      <c r="JVP35" s="59"/>
      <c r="JVQ35" s="59"/>
      <c r="JVR35" s="59"/>
      <c r="JVS35" s="59"/>
      <c r="JVT35" s="59"/>
      <c r="JVU35" s="59"/>
      <c r="JVV35" s="59"/>
      <c r="JVW35" s="59"/>
      <c r="JVX35" s="59"/>
      <c r="JVY35" s="59"/>
      <c r="JVZ35" s="59"/>
      <c r="JWA35" s="59"/>
      <c r="JWB35" s="59"/>
      <c r="JWC35" s="59"/>
      <c r="JWD35" s="59"/>
      <c r="JWE35" s="59"/>
      <c r="JWF35" s="59"/>
      <c r="JWG35" s="59"/>
      <c r="JWH35" s="59"/>
      <c r="JWI35" s="59"/>
      <c r="JWJ35" s="59"/>
      <c r="JWK35" s="59"/>
      <c r="JWL35" s="59"/>
      <c r="JWM35" s="59"/>
      <c r="JWN35" s="59"/>
      <c r="JWO35" s="59"/>
      <c r="JWP35" s="59"/>
      <c r="JWQ35" s="59"/>
      <c r="JWR35" s="59"/>
      <c r="JWS35" s="59"/>
      <c r="JWT35" s="59"/>
      <c r="JWU35" s="59"/>
      <c r="JWV35" s="59"/>
      <c r="JWW35" s="59"/>
      <c r="JWX35" s="59"/>
      <c r="JWY35" s="59"/>
      <c r="JWZ35" s="59"/>
      <c r="JXA35" s="59"/>
      <c r="JXB35" s="59"/>
      <c r="JXC35" s="59"/>
      <c r="JXD35" s="59"/>
      <c r="JXE35" s="59"/>
      <c r="JXF35" s="59"/>
      <c r="JXG35" s="59"/>
      <c r="JXH35" s="59"/>
      <c r="JXI35" s="59"/>
      <c r="JXJ35" s="59"/>
      <c r="JXK35" s="59"/>
      <c r="JXL35" s="59"/>
      <c r="JXM35" s="59"/>
      <c r="JXN35" s="59"/>
      <c r="JXO35" s="59"/>
      <c r="JXP35" s="59"/>
      <c r="JXQ35" s="59"/>
      <c r="JXR35" s="59"/>
      <c r="JXS35" s="59"/>
      <c r="JXT35" s="59"/>
      <c r="JXU35" s="59"/>
      <c r="JXV35" s="59"/>
      <c r="JXW35" s="59"/>
      <c r="JXX35" s="59"/>
      <c r="JXY35" s="59"/>
      <c r="JXZ35" s="59"/>
      <c r="JYA35" s="59"/>
      <c r="JYB35" s="59"/>
      <c r="JYC35" s="59"/>
      <c r="JYD35" s="59"/>
      <c r="JYE35" s="59"/>
      <c r="JYF35" s="59"/>
      <c r="JYG35" s="59"/>
      <c r="JYH35" s="59"/>
      <c r="JYI35" s="59"/>
      <c r="JYJ35" s="59"/>
      <c r="JYK35" s="59"/>
      <c r="JYL35" s="59"/>
      <c r="JYM35" s="59"/>
      <c r="JYN35" s="59"/>
      <c r="JYO35" s="59"/>
      <c r="JYP35" s="59"/>
      <c r="JYQ35" s="59"/>
      <c r="JYR35" s="59"/>
      <c r="JYS35" s="59"/>
      <c r="JYT35" s="59"/>
      <c r="JYU35" s="59"/>
      <c r="JYV35" s="59"/>
      <c r="JYW35" s="59"/>
      <c r="JYX35" s="59"/>
      <c r="JYY35" s="59"/>
      <c r="JYZ35" s="59"/>
      <c r="JZA35" s="59"/>
      <c r="JZB35" s="59"/>
      <c r="JZC35" s="59"/>
      <c r="JZD35" s="59"/>
      <c r="JZE35" s="59"/>
      <c r="JZF35" s="59"/>
      <c r="JZG35" s="59"/>
      <c r="JZH35" s="59"/>
      <c r="JZI35" s="59"/>
      <c r="JZJ35" s="59"/>
      <c r="JZK35" s="59"/>
      <c r="JZL35" s="59"/>
      <c r="JZM35" s="59"/>
      <c r="JZN35" s="59"/>
      <c r="JZO35" s="59"/>
      <c r="JZP35" s="59"/>
      <c r="JZQ35" s="59"/>
      <c r="JZR35" s="59"/>
      <c r="JZS35" s="59"/>
      <c r="JZT35" s="59"/>
      <c r="JZU35" s="59"/>
      <c r="JZV35" s="59"/>
      <c r="JZW35" s="59"/>
      <c r="JZX35" s="59"/>
      <c r="JZY35" s="59"/>
      <c r="JZZ35" s="59"/>
      <c r="KAA35" s="59"/>
      <c r="KAB35" s="59"/>
      <c r="KAC35" s="59"/>
      <c r="KAD35" s="59"/>
      <c r="KAE35" s="59"/>
      <c r="KAF35" s="59"/>
      <c r="KAG35" s="59"/>
      <c r="KAH35" s="59"/>
      <c r="KAI35" s="59"/>
      <c r="KAJ35" s="59"/>
      <c r="KAK35" s="59"/>
      <c r="KAL35" s="59"/>
      <c r="KAM35" s="59"/>
      <c r="KAN35" s="59"/>
      <c r="KAO35" s="59"/>
      <c r="KAP35" s="59"/>
      <c r="KAQ35" s="59"/>
      <c r="KAR35" s="59"/>
      <c r="KAS35" s="59"/>
      <c r="KAT35" s="59"/>
      <c r="KAU35" s="59"/>
      <c r="KAV35" s="59"/>
      <c r="KAW35" s="59"/>
      <c r="KAX35" s="59"/>
      <c r="KAY35" s="59"/>
      <c r="KAZ35" s="59"/>
      <c r="KBA35" s="59"/>
      <c r="KBB35" s="59"/>
      <c r="KBC35" s="59"/>
      <c r="KBD35" s="59"/>
      <c r="KBE35" s="59"/>
      <c r="KBF35" s="59"/>
      <c r="KBG35" s="59"/>
      <c r="KBH35" s="59"/>
      <c r="KBI35" s="59"/>
      <c r="KBJ35" s="59"/>
      <c r="KBK35" s="59"/>
      <c r="KBL35" s="59"/>
      <c r="KBM35" s="59"/>
      <c r="KBN35" s="59"/>
      <c r="KBO35" s="59"/>
      <c r="KBP35" s="59"/>
      <c r="KBQ35" s="59"/>
      <c r="KBR35" s="59"/>
      <c r="KBS35" s="59"/>
      <c r="KBT35" s="59"/>
      <c r="KBU35" s="59"/>
      <c r="KBV35" s="59"/>
      <c r="KBW35" s="59"/>
      <c r="KBX35" s="59"/>
      <c r="KBY35" s="59"/>
      <c r="KBZ35" s="59"/>
      <c r="KCA35" s="59"/>
      <c r="KCB35" s="59"/>
      <c r="KCC35" s="59"/>
      <c r="KCD35" s="59"/>
      <c r="KCE35" s="59"/>
      <c r="KCF35" s="59"/>
      <c r="KCG35" s="59"/>
      <c r="KCH35" s="59"/>
      <c r="KCI35" s="59"/>
      <c r="KCJ35" s="59"/>
      <c r="KCK35" s="59"/>
      <c r="KCL35" s="59"/>
      <c r="KCM35" s="59"/>
      <c r="KCN35" s="59"/>
      <c r="KCO35" s="59"/>
      <c r="KCP35" s="59"/>
      <c r="KCQ35" s="59"/>
      <c r="KCR35" s="59"/>
      <c r="KCS35" s="59"/>
      <c r="KCT35" s="59"/>
      <c r="KCU35" s="59"/>
      <c r="KCV35" s="59"/>
      <c r="KCW35" s="59"/>
      <c r="KCX35" s="59"/>
      <c r="KCY35" s="59"/>
      <c r="KCZ35" s="59"/>
      <c r="KDA35" s="59"/>
      <c r="KDB35" s="59"/>
      <c r="KDC35" s="59"/>
      <c r="KDD35" s="59"/>
      <c r="KDE35" s="59"/>
      <c r="KDF35" s="59"/>
      <c r="KDG35" s="59"/>
      <c r="KDH35" s="59"/>
      <c r="KDI35" s="59"/>
      <c r="KDJ35" s="59"/>
      <c r="KDK35" s="59"/>
      <c r="KDL35" s="59"/>
      <c r="KDM35" s="59"/>
      <c r="KDN35" s="59"/>
      <c r="KDO35" s="59"/>
      <c r="KDP35" s="59"/>
      <c r="KDQ35" s="59"/>
      <c r="KDR35" s="59"/>
      <c r="KDS35" s="59"/>
      <c r="KDT35" s="59"/>
      <c r="KDU35" s="59"/>
      <c r="KDV35" s="59"/>
      <c r="KDW35" s="59"/>
      <c r="KDX35" s="59"/>
      <c r="KDY35" s="59"/>
      <c r="KDZ35" s="59"/>
      <c r="KEA35" s="59"/>
      <c r="KEB35" s="59"/>
      <c r="KEC35" s="59"/>
      <c r="KED35" s="59"/>
      <c r="KEE35" s="59"/>
      <c r="KEF35" s="59"/>
      <c r="KEG35" s="59"/>
      <c r="KEH35" s="59"/>
      <c r="KEI35" s="59"/>
      <c r="KEJ35" s="59"/>
      <c r="KEK35" s="59"/>
      <c r="KEL35" s="59"/>
      <c r="KEM35" s="59"/>
      <c r="KEN35" s="59"/>
      <c r="KEO35" s="59"/>
      <c r="KEP35" s="59"/>
      <c r="KEQ35" s="59"/>
      <c r="KER35" s="59"/>
      <c r="KES35" s="59"/>
      <c r="KET35" s="59"/>
      <c r="KEU35" s="59"/>
      <c r="KEV35" s="59"/>
      <c r="KEW35" s="59"/>
      <c r="KEX35" s="59"/>
      <c r="KEY35" s="59"/>
      <c r="KEZ35" s="59"/>
      <c r="KFA35" s="59"/>
      <c r="KFB35" s="59"/>
      <c r="KFC35" s="59"/>
      <c r="KFD35" s="59"/>
      <c r="KFE35" s="59"/>
      <c r="KFF35" s="59"/>
      <c r="KFG35" s="59"/>
      <c r="KFH35" s="59"/>
      <c r="KFI35" s="59"/>
      <c r="KFJ35" s="59"/>
      <c r="KFK35" s="59"/>
      <c r="KFL35" s="59"/>
      <c r="KFM35" s="59"/>
      <c r="KFN35" s="59"/>
      <c r="KFO35" s="59"/>
      <c r="KFP35" s="59"/>
      <c r="KFQ35" s="59"/>
      <c r="KFR35" s="59"/>
      <c r="KFS35" s="59"/>
      <c r="KFT35" s="59"/>
      <c r="KFU35" s="59"/>
      <c r="KFV35" s="59"/>
      <c r="KFW35" s="59"/>
      <c r="KFX35" s="59"/>
      <c r="KFY35" s="59"/>
      <c r="KFZ35" s="59"/>
      <c r="KGA35" s="59"/>
      <c r="KGB35" s="59"/>
      <c r="KGC35" s="59"/>
      <c r="KGD35" s="59"/>
      <c r="KGE35" s="59"/>
      <c r="KGF35" s="59"/>
      <c r="KGG35" s="59"/>
      <c r="KGH35" s="59"/>
      <c r="KGI35" s="59"/>
      <c r="KGJ35" s="59"/>
      <c r="KGK35" s="59"/>
      <c r="KGL35" s="59"/>
      <c r="KGM35" s="59"/>
      <c r="KGN35" s="59"/>
      <c r="KGO35" s="59"/>
      <c r="KGP35" s="59"/>
      <c r="KGQ35" s="59"/>
      <c r="KGR35" s="59"/>
      <c r="KGS35" s="59"/>
      <c r="KGT35" s="59"/>
      <c r="KGU35" s="59"/>
      <c r="KGV35" s="59"/>
      <c r="KGW35" s="59"/>
      <c r="KGX35" s="59"/>
      <c r="KGY35" s="59"/>
      <c r="KGZ35" s="59"/>
      <c r="KHA35" s="59"/>
      <c r="KHB35" s="59"/>
      <c r="KHC35" s="59"/>
      <c r="KHD35" s="59"/>
      <c r="KHE35" s="59"/>
      <c r="KHF35" s="59"/>
      <c r="KHG35" s="59"/>
      <c r="KHH35" s="59"/>
      <c r="KHI35" s="59"/>
      <c r="KHJ35" s="59"/>
      <c r="KHK35" s="59"/>
      <c r="KHL35" s="59"/>
      <c r="KHM35" s="59"/>
      <c r="KHN35" s="59"/>
      <c r="KHO35" s="59"/>
      <c r="KHP35" s="59"/>
      <c r="KHQ35" s="59"/>
      <c r="KHR35" s="59"/>
      <c r="KHS35" s="59"/>
      <c r="KHT35" s="59"/>
      <c r="KHU35" s="59"/>
      <c r="KHV35" s="59"/>
      <c r="KHW35" s="59"/>
      <c r="KHX35" s="59"/>
      <c r="KHY35" s="59"/>
      <c r="KHZ35" s="59"/>
      <c r="KIA35" s="59"/>
      <c r="KIB35" s="59"/>
      <c r="KIC35" s="59"/>
      <c r="KID35" s="59"/>
      <c r="KIE35" s="59"/>
      <c r="KIF35" s="59"/>
      <c r="KIG35" s="59"/>
      <c r="KIH35" s="59"/>
      <c r="KII35" s="59"/>
      <c r="KIJ35" s="59"/>
      <c r="KIK35" s="59"/>
      <c r="KIL35" s="59"/>
      <c r="KIM35" s="59"/>
      <c r="KIN35" s="59"/>
      <c r="KIO35" s="59"/>
      <c r="KIP35" s="59"/>
      <c r="KIQ35" s="59"/>
      <c r="KIR35" s="59"/>
      <c r="KIS35" s="59"/>
      <c r="KIT35" s="59"/>
      <c r="KIU35" s="59"/>
      <c r="KIV35" s="59"/>
      <c r="KIW35" s="59"/>
      <c r="KIX35" s="59"/>
      <c r="KIY35" s="59"/>
      <c r="KIZ35" s="59"/>
      <c r="KJA35" s="59"/>
      <c r="KJB35" s="59"/>
      <c r="KJC35" s="59"/>
      <c r="KJD35" s="59"/>
      <c r="KJE35" s="59"/>
      <c r="KJF35" s="59"/>
      <c r="KJG35" s="59"/>
      <c r="KJH35" s="59"/>
      <c r="KJI35" s="59"/>
      <c r="KJJ35" s="59"/>
      <c r="KJK35" s="59"/>
      <c r="KJL35" s="59"/>
      <c r="KJM35" s="59"/>
      <c r="KJN35" s="59"/>
      <c r="KJO35" s="59"/>
      <c r="KJP35" s="59"/>
      <c r="KJQ35" s="59"/>
      <c r="KJR35" s="59"/>
      <c r="KJS35" s="59"/>
      <c r="KJT35" s="59"/>
      <c r="KJU35" s="59"/>
      <c r="KJV35" s="59"/>
      <c r="KJW35" s="59"/>
      <c r="KJX35" s="59"/>
      <c r="KJY35" s="59"/>
      <c r="KJZ35" s="59"/>
      <c r="KKA35" s="59"/>
      <c r="KKB35" s="59"/>
      <c r="KKC35" s="59"/>
      <c r="KKD35" s="59"/>
      <c r="KKE35" s="59"/>
      <c r="KKF35" s="59"/>
      <c r="KKG35" s="59"/>
      <c r="KKH35" s="59"/>
      <c r="KKI35" s="59"/>
      <c r="KKJ35" s="59"/>
      <c r="KKK35" s="59"/>
      <c r="KKL35" s="59"/>
      <c r="KKM35" s="59"/>
      <c r="KKN35" s="59"/>
      <c r="KKO35" s="59"/>
      <c r="KKP35" s="59"/>
      <c r="KKQ35" s="59"/>
      <c r="KKR35" s="59"/>
      <c r="KKS35" s="59"/>
      <c r="KKT35" s="59"/>
      <c r="KKU35" s="59"/>
      <c r="KKV35" s="59"/>
      <c r="KKW35" s="59"/>
      <c r="KKX35" s="59"/>
      <c r="KKY35" s="59"/>
      <c r="KKZ35" s="59"/>
      <c r="KLA35" s="59"/>
      <c r="KLB35" s="59"/>
      <c r="KLC35" s="59"/>
      <c r="KLD35" s="59"/>
      <c r="KLE35" s="59"/>
      <c r="KLF35" s="59"/>
      <c r="KLG35" s="59"/>
      <c r="KLH35" s="59"/>
      <c r="KLI35" s="59"/>
      <c r="KLJ35" s="59"/>
      <c r="KLK35" s="59"/>
      <c r="KLL35" s="59"/>
      <c r="KLM35" s="59"/>
      <c r="KLN35" s="59"/>
      <c r="KLO35" s="59"/>
      <c r="KLP35" s="59"/>
      <c r="KLQ35" s="59"/>
      <c r="KLR35" s="59"/>
      <c r="KLS35" s="59"/>
      <c r="KLT35" s="59"/>
      <c r="KLU35" s="59"/>
      <c r="KLV35" s="59"/>
      <c r="KLW35" s="59"/>
      <c r="KLX35" s="59"/>
      <c r="KLY35" s="59"/>
      <c r="KLZ35" s="59"/>
      <c r="KMA35" s="59"/>
      <c r="KMB35" s="59"/>
      <c r="KMC35" s="59"/>
      <c r="KMD35" s="59"/>
      <c r="KME35" s="59"/>
      <c r="KMF35" s="59"/>
      <c r="KMG35" s="59"/>
      <c r="KMH35" s="59"/>
      <c r="KMI35" s="59"/>
      <c r="KMJ35" s="59"/>
      <c r="KMK35" s="59"/>
      <c r="KML35" s="59"/>
      <c r="KMM35" s="59"/>
      <c r="KMN35" s="59"/>
      <c r="KMO35" s="59"/>
      <c r="KMP35" s="59"/>
      <c r="KMQ35" s="59"/>
      <c r="KMR35" s="59"/>
      <c r="KMS35" s="59"/>
      <c r="KMT35" s="59"/>
      <c r="KMU35" s="59"/>
      <c r="KMV35" s="59"/>
      <c r="KMW35" s="59"/>
      <c r="KMX35" s="59"/>
      <c r="KMY35" s="59"/>
      <c r="KMZ35" s="59"/>
      <c r="KNA35" s="59"/>
      <c r="KNB35" s="59"/>
      <c r="KNC35" s="59"/>
      <c r="KND35" s="59"/>
      <c r="KNE35" s="59"/>
      <c r="KNF35" s="59"/>
      <c r="KNG35" s="59"/>
      <c r="KNH35" s="59"/>
      <c r="KNI35" s="59"/>
      <c r="KNJ35" s="59"/>
      <c r="KNK35" s="59"/>
      <c r="KNL35" s="59"/>
      <c r="KNM35" s="59"/>
      <c r="KNN35" s="59"/>
      <c r="KNO35" s="59"/>
      <c r="KNP35" s="59"/>
      <c r="KNQ35" s="59"/>
      <c r="KNR35" s="59"/>
      <c r="KNS35" s="59"/>
      <c r="KNT35" s="59"/>
      <c r="KNU35" s="59"/>
      <c r="KNV35" s="59"/>
      <c r="KNW35" s="59"/>
      <c r="KNX35" s="59"/>
      <c r="KNY35" s="59"/>
      <c r="KNZ35" s="59"/>
      <c r="KOA35" s="59"/>
      <c r="KOB35" s="59"/>
      <c r="KOC35" s="59"/>
      <c r="KOD35" s="59"/>
      <c r="KOE35" s="59"/>
      <c r="KOF35" s="59"/>
      <c r="KOG35" s="59"/>
      <c r="KOH35" s="59"/>
      <c r="KOI35" s="59"/>
      <c r="KOJ35" s="59"/>
      <c r="KOK35" s="59"/>
      <c r="KOL35" s="59"/>
      <c r="KOM35" s="59"/>
      <c r="KON35" s="59"/>
      <c r="KOO35" s="59"/>
      <c r="KOP35" s="59"/>
      <c r="KOQ35" s="59"/>
      <c r="KOR35" s="59"/>
      <c r="KOS35" s="59"/>
      <c r="KOT35" s="59"/>
      <c r="KOU35" s="59"/>
      <c r="KOV35" s="59"/>
      <c r="KOW35" s="59"/>
      <c r="KOX35" s="59"/>
      <c r="KOY35" s="59"/>
      <c r="KOZ35" s="59"/>
      <c r="KPA35" s="59"/>
      <c r="KPB35" s="59"/>
      <c r="KPC35" s="59"/>
      <c r="KPD35" s="59"/>
      <c r="KPE35" s="59"/>
      <c r="KPF35" s="59"/>
      <c r="KPG35" s="59"/>
      <c r="KPH35" s="59"/>
      <c r="KPI35" s="59"/>
      <c r="KPJ35" s="59"/>
      <c r="KPK35" s="59"/>
      <c r="KPL35" s="59"/>
      <c r="KPM35" s="59"/>
      <c r="KPN35" s="59"/>
      <c r="KPO35" s="59"/>
      <c r="KPP35" s="59"/>
      <c r="KPQ35" s="59"/>
      <c r="KPR35" s="59"/>
      <c r="KPS35" s="59"/>
      <c r="KPT35" s="59"/>
      <c r="KPU35" s="59"/>
      <c r="KPV35" s="59"/>
      <c r="KPW35" s="59"/>
      <c r="KPX35" s="59"/>
      <c r="KPY35" s="59"/>
      <c r="KPZ35" s="59"/>
      <c r="KQA35" s="59"/>
      <c r="KQB35" s="59"/>
      <c r="KQC35" s="59"/>
      <c r="KQD35" s="59"/>
      <c r="KQE35" s="59"/>
      <c r="KQF35" s="59"/>
      <c r="KQG35" s="59"/>
      <c r="KQH35" s="59"/>
      <c r="KQI35" s="59"/>
      <c r="KQJ35" s="59"/>
      <c r="KQK35" s="59"/>
      <c r="KQL35" s="59"/>
      <c r="KQM35" s="59"/>
      <c r="KQN35" s="59"/>
      <c r="KQO35" s="59"/>
      <c r="KQP35" s="59"/>
      <c r="KQQ35" s="59"/>
      <c r="KQR35" s="59"/>
      <c r="KQS35" s="59"/>
      <c r="KQT35" s="59"/>
      <c r="KQU35" s="59"/>
      <c r="KQV35" s="59"/>
      <c r="KQW35" s="59"/>
      <c r="KQX35" s="59"/>
      <c r="KQY35" s="59"/>
      <c r="KQZ35" s="59"/>
      <c r="KRA35" s="59"/>
      <c r="KRB35" s="59"/>
      <c r="KRC35" s="59"/>
      <c r="KRD35" s="59"/>
      <c r="KRE35" s="59"/>
      <c r="KRF35" s="59"/>
      <c r="KRG35" s="59"/>
      <c r="KRH35" s="59"/>
      <c r="KRI35" s="59"/>
      <c r="KRJ35" s="59"/>
      <c r="KRK35" s="59"/>
      <c r="KRL35" s="59"/>
      <c r="KRM35" s="59"/>
      <c r="KRN35" s="59"/>
      <c r="KRO35" s="59"/>
      <c r="KRP35" s="59"/>
      <c r="KRQ35" s="59"/>
      <c r="KRR35" s="59"/>
      <c r="KRS35" s="59"/>
      <c r="KRT35" s="59"/>
      <c r="KRU35" s="59"/>
      <c r="KRV35" s="59"/>
      <c r="KRW35" s="59"/>
      <c r="KRX35" s="59"/>
      <c r="KRY35" s="59"/>
      <c r="KRZ35" s="59"/>
      <c r="KSA35" s="59"/>
      <c r="KSB35" s="59"/>
      <c r="KSC35" s="59"/>
      <c r="KSD35" s="59"/>
      <c r="KSE35" s="59"/>
      <c r="KSF35" s="59"/>
      <c r="KSG35" s="59"/>
      <c r="KSH35" s="59"/>
      <c r="KSI35" s="59"/>
      <c r="KSJ35" s="59"/>
      <c r="KSK35" s="59"/>
      <c r="KSL35" s="59"/>
      <c r="KSM35" s="59"/>
      <c r="KSN35" s="59"/>
      <c r="KSO35" s="59"/>
      <c r="KSP35" s="59"/>
      <c r="KSQ35" s="59"/>
      <c r="KSR35" s="59"/>
      <c r="KSS35" s="59"/>
      <c r="KST35" s="59"/>
      <c r="KSU35" s="59"/>
      <c r="KSV35" s="59"/>
      <c r="KSW35" s="59"/>
      <c r="KSX35" s="59"/>
      <c r="KSY35" s="59"/>
      <c r="KSZ35" s="59"/>
      <c r="KTA35" s="59"/>
      <c r="KTB35" s="59"/>
      <c r="KTC35" s="59"/>
      <c r="KTD35" s="59"/>
      <c r="KTE35" s="59"/>
      <c r="KTF35" s="59"/>
      <c r="KTG35" s="59"/>
      <c r="KTH35" s="59"/>
      <c r="KTI35" s="59"/>
      <c r="KTJ35" s="59"/>
      <c r="KTK35" s="59"/>
      <c r="KTL35" s="59"/>
      <c r="KTM35" s="59"/>
      <c r="KTN35" s="59"/>
      <c r="KTO35" s="59"/>
      <c r="KTP35" s="59"/>
      <c r="KTQ35" s="59"/>
      <c r="KTR35" s="59"/>
      <c r="KTS35" s="59"/>
      <c r="KTT35" s="59"/>
      <c r="KTU35" s="59"/>
      <c r="KTV35" s="59"/>
      <c r="KTW35" s="59"/>
      <c r="KTX35" s="59"/>
      <c r="KTY35" s="59"/>
      <c r="KTZ35" s="59"/>
      <c r="KUA35" s="59"/>
      <c r="KUB35" s="59"/>
      <c r="KUC35" s="59"/>
      <c r="KUD35" s="59"/>
      <c r="KUE35" s="59"/>
      <c r="KUF35" s="59"/>
      <c r="KUG35" s="59"/>
      <c r="KUH35" s="59"/>
      <c r="KUI35" s="59"/>
      <c r="KUJ35" s="59"/>
      <c r="KUK35" s="59"/>
      <c r="KUL35" s="59"/>
      <c r="KUM35" s="59"/>
      <c r="KUN35" s="59"/>
      <c r="KUO35" s="59"/>
      <c r="KUP35" s="59"/>
      <c r="KUQ35" s="59"/>
      <c r="KUR35" s="59"/>
      <c r="KUS35" s="59"/>
      <c r="KUT35" s="59"/>
      <c r="KUU35" s="59"/>
      <c r="KUV35" s="59"/>
      <c r="KUW35" s="59"/>
      <c r="KUX35" s="59"/>
      <c r="KUY35" s="59"/>
      <c r="KUZ35" s="59"/>
      <c r="KVA35" s="59"/>
      <c r="KVB35" s="59"/>
      <c r="KVC35" s="59"/>
      <c r="KVD35" s="59"/>
      <c r="KVE35" s="59"/>
      <c r="KVF35" s="59"/>
      <c r="KVG35" s="59"/>
      <c r="KVH35" s="59"/>
      <c r="KVI35" s="59"/>
      <c r="KVJ35" s="59"/>
      <c r="KVK35" s="59"/>
      <c r="KVL35" s="59"/>
      <c r="KVM35" s="59"/>
      <c r="KVN35" s="59"/>
      <c r="KVO35" s="59"/>
      <c r="KVP35" s="59"/>
      <c r="KVQ35" s="59"/>
      <c r="KVR35" s="59"/>
      <c r="KVS35" s="59"/>
      <c r="KVT35" s="59"/>
      <c r="KVU35" s="59"/>
      <c r="KVV35" s="59"/>
      <c r="KVW35" s="59"/>
      <c r="KVX35" s="59"/>
      <c r="KVY35" s="59"/>
      <c r="KVZ35" s="59"/>
      <c r="KWA35" s="59"/>
      <c r="KWB35" s="59"/>
      <c r="KWC35" s="59"/>
      <c r="KWD35" s="59"/>
      <c r="KWE35" s="59"/>
      <c r="KWF35" s="59"/>
      <c r="KWG35" s="59"/>
      <c r="KWH35" s="59"/>
      <c r="KWI35" s="59"/>
      <c r="KWJ35" s="59"/>
      <c r="KWK35" s="59"/>
      <c r="KWL35" s="59"/>
      <c r="KWM35" s="59"/>
      <c r="KWN35" s="59"/>
      <c r="KWO35" s="59"/>
      <c r="KWP35" s="59"/>
      <c r="KWQ35" s="59"/>
      <c r="KWR35" s="59"/>
      <c r="KWS35" s="59"/>
      <c r="KWT35" s="59"/>
      <c r="KWU35" s="59"/>
      <c r="KWV35" s="59"/>
      <c r="KWW35" s="59"/>
      <c r="KWX35" s="59"/>
      <c r="KWY35" s="59"/>
      <c r="KWZ35" s="59"/>
      <c r="KXA35" s="59"/>
      <c r="KXB35" s="59"/>
      <c r="KXC35" s="59"/>
      <c r="KXD35" s="59"/>
      <c r="KXE35" s="59"/>
      <c r="KXF35" s="59"/>
      <c r="KXG35" s="59"/>
      <c r="KXH35" s="59"/>
      <c r="KXI35" s="59"/>
      <c r="KXJ35" s="59"/>
      <c r="KXK35" s="59"/>
      <c r="KXL35" s="59"/>
      <c r="KXM35" s="59"/>
      <c r="KXN35" s="59"/>
      <c r="KXO35" s="59"/>
      <c r="KXP35" s="59"/>
      <c r="KXQ35" s="59"/>
      <c r="KXR35" s="59"/>
      <c r="KXS35" s="59"/>
      <c r="KXT35" s="59"/>
      <c r="KXU35" s="59"/>
      <c r="KXV35" s="59"/>
      <c r="KXW35" s="59"/>
      <c r="KXX35" s="59"/>
      <c r="KXY35" s="59"/>
      <c r="KXZ35" s="59"/>
      <c r="KYA35" s="59"/>
      <c r="KYB35" s="59"/>
      <c r="KYC35" s="59"/>
      <c r="KYD35" s="59"/>
      <c r="KYE35" s="59"/>
      <c r="KYF35" s="59"/>
      <c r="KYG35" s="59"/>
      <c r="KYH35" s="59"/>
      <c r="KYI35" s="59"/>
      <c r="KYJ35" s="59"/>
      <c r="KYK35" s="59"/>
      <c r="KYL35" s="59"/>
      <c r="KYM35" s="59"/>
      <c r="KYN35" s="59"/>
      <c r="KYO35" s="59"/>
      <c r="KYP35" s="59"/>
      <c r="KYQ35" s="59"/>
      <c r="KYR35" s="59"/>
      <c r="KYS35" s="59"/>
      <c r="KYT35" s="59"/>
      <c r="KYU35" s="59"/>
      <c r="KYV35" s="59"/>
      <c r="KYW35" s="59"/>
      <c r="KYX35" s="59"/>
      <c r="KYY35" s="59"/>
      <c r="KYZ35" s="59"/>
      <c r="KZA35" s="59"/>
      <c r="KZB35" s="59"/>
      <c r="KZC35" s="59"/>
      <c r="KZD35" s="59"/>
      <c r="KZE35" s="59"/>
      <c r="KZF35" s="59"/>
      <c r="KZG35" s="59"/>
      <c r="KZH35" s="59"/>
      <c r="KZI35" s="59"/>
      <c r="KZJ35" s="59"/>
      <c r="KZK35" s="59"/>
      <c r="KZL35" s="59"/>
      <c r="KZM35" s="59"/>
      <c r="KZN35" s="59"/>
      <c r="KZO35" s="59"/>
      <c r="KZP35" s="59"/>
      <c r="KZQ35" s="59"/>
      <c r="KZR35" s="59"/>
      <c r="KZS35" s="59"/>
      <c r="KZT35" s="59"/>
      <c r="KZU35" s="59"/>
      <c r="KZV35" s="59"/>
      <c r="KZW35" s="59"/>
      <c r="KZX35" s="59"/>
      <c r="KZY35" s="59"/>
      <c r="KZZ35" s="59"/>
      <c r="LAA35" s="59"/>
      <c r="LAB35" s="59"/>
      <c r="LAC35" s="59"/>
      <c r="LAD35" s="59"/>
      <c r="LAE35" s="59"/>
      <c r="LAF35" s="59"/>
      <c r="LAG35" s="59"/>
      <c r="LAH35" s="59"/>
      <c r="LAI35" s="59"/>
      <c r="LAJ35" s="59"/>
      <c r="LAK35" s="59"/>
      <c r="LAL35" s="59"/>
      <c r="LAM35" s="59"/>
      <c r="LAN35" s="59"/>
      <c r="LAO35" s="59"/>
      <c r="LAP35" s="59"/>
      <c r="LAQ35" s="59"/>
      <c r="LAR35" s="59"/>
      <c r="LAS35" s="59"/>
      <c r="LAT35" s="59"/>
      <c r="LAU35" s="59"/>
      <c r="LAV35" s="59"/>
      <c r="LAW35" s="59"/>
      <c r="LAX35" s="59"/>
      <c r="LAY35" s="59"/>
      <c r="LAZ35" s="59"/>
      <c r="LBA35" s="59"/>
      <c r="LBB35" s="59"/>
      <c r="LBC35" s="59"/>
      <c r="LBD35" s="59"/>
      <c r="LBE35" s="59"/>
      <c r="LBF35" s="59"/>
      <c r="LBG35" s="59"/>
      <c r="LBH35" s="59"/>
      <c r="LBI35" s="59"/>
      <c r="LBJ35" s="59"/>
      <c r="LBK35" s="59"/>
      <c r="LBL35" s="59"/>
      <c r="LBM35" s="59"/>
      <c r="LBN35" s="59"/>
      <c r="LBO35" s="59"/>
      <c r="LBP35" s="59"/>
      <c r="LBQ35" s="59"/>
      <c r="LBR35" s="59"/>
      <c r="LBS35" s="59"/>
      <c r="LBT35" s="59"/>
      <c r="LBU35" s="59"/>
      <c r="LBV35" s="59"/>
      <c r="LBW35" s="59"/>
      <c r="LBX35" s="59"/>
      <c r="LBY35" s="59"/>
      <c r="LBZ35" s="59"/>
      <c r="LCA35" s="59"/>
      <c r="LCB35" s="59"/>
      <c r="LCC35" s="59"/>
      <c r="LCD35" s="59"/>
      <c r="LCE35" s="59"/>
      <c r="LCF35" s="59"/>
      <c r="LCG35" s="59"/>
      <c r="LCH35" s="59"/>
      <c r="LCI35" s="59"/>
      <c r="LCJ35" s="59"/>
      <c r="LCK35" s="59"/>
      <c r="LCL35" s="59"/>
      <c r="LCM35" s="59"/>
      <c r="LCN35" s="59"/>
      <c r="LCO35" s="59"/>
      <c r="LCP35" s="59"/>
      <c r="LCQ35" s="59"/>
      <c r="LCR35" s="59"/>
      <c r="LCS35" s="59"/>
      <c r="LCT35" s="59"/>
      <c r="LCU35" s="59"/>
      <c r="LCV35" s="59"/>
      <c r="LCW35" s="59"/>
      <c r="LCX35" s="59"/>
      <c r="LCY35" s="59"/>
      <c r="LCZ35" s="59"/>
      <c r="LDA35" s="59"/>
      <c r="LDB35" s="59"/>
      <c r="LDC35" s="59"/>
      <c r="LDD35" s="59"/>
      <c r="LDE35" s="59"/>
      <c r="LDF35" s="59"/>
      <c r="LDG35" s="59"/>
      <c r="LDH35" s="59"/>
      <c r="LDI35" s="59"/>
      <c r="LDJ35" s="59"/>
      <c r="LDK35" s="59"/>
      <c r="LDL35" s="59"/>
      <c r="LDM35" s="59"/>
      <c r="LDN35" s="59"/>
      <c r="LDO35" s="59"/>
      <c r="LDP35" s="59"/>
      <c r="LDQ35" s="59"/>
      <c r="LDR35" s="59"/>
      <c r="LDS35" s="59"/>
      <c r="LDT35" s="59"/>
      <c r="LDU35" s="59"/>
      <c r="LDV35" s="59"/>
      <c r="LDW35" s="59"/>
      <c r="LDX35" s="59"/>
      <c r="LDY35" s="59"/>
      <c r="LDZ35" s="59"/>
      <c r="LEA35" s="59"/>
      <c r="LEB35" s="59"/>
      <c r="LEC35" s="59"/>
      <c r="LED35" s="59"/>
      <c r="LEE35" s="59"/>
      <c r="LEF35" s="59"/>
      <c r="LEG35" s="59"/>
      <c r="LEH35" s="59"/>
      <c r="LEI35" s="59"/>
      <c r="LEJ35" s="59"/>
      <c r="LEK35" s="59"/>
      <c r="LEL35" s="59"/>
      <c r="LEM35" s="59"/>
      <c r="LEN35" s="59"/>
      <c r="LEO35" s="59"/>
      <c r="LEP35" s="59"/>
      <c r="LEQ35" s="59"/>
      <c r="LER35" s="59"/>
      <c r="LES35" s="59"/>
      <c r="LET35" s="59"/>
      <c r="LEU35" s="59"/>
      <c r="LEV35" s="59"/>
      <c r="LEW35" s="59"/>
      <c r="LEX35" s="59"/>
      <c r="LEY35" s="59"/>
      <c r="LEZ35" s="59"/>
      <c r="LFA35" s="59"/>
      <c r="LFB35" s="59"/>
      <c r="LFC35" s="59"/>
      <c r="LFD35" s="59"/>
      <c r="LFE35" s="59"/>
      <c r="LFF35" s="59"/>
      <c r="LFG35" s="59"/>
      <c r="LFH35" s="59"/>
      <c r="LFI35" s="59"/>
      <c r="LFJ35" s="59"/>
      <c r="LFK35" s="59"/>
      <c r="LFL35" s="59"/>
      <c r="LFM35" s="59"/>
      <c r="LFN35" s="59"/>
      <c r="LFO35" s="59"/>
      <c r="LFP35" s="59"/>
      <c r="LFQ35" s="59"/>
      <c r="LFR35" s="59"/>
      <c r="LFS35" s="59"/>
      <c r="LFT35" s="59"/>
      <c r="LFU35" s="59"/>
      <c r="LFV35" s="59"/>
      <c r="LFW35" s="59"/>
      <c r="LFX35" s="59"/>
      <c r="LFY35" s="59"/>
      <c r="LFZ35" s="59"/>
      <c r="LGA35" s="59"/>
      <c r="LGB35" s="59"/>
      <c r="LGC35" s="59"/>
      <c r="LGD35" s="59"/>
      <c r="LGE35" s="59"/>
      <c r="LGF35" s="59"/>
      <c r="LGG35" s="59"/>
      <c r="LGH35" s="59"/>
      <c r="LGI35" s="59"/>
      <c r="LGJ35" s="59"/>
      <c r="LGK35" s="59"/>
      <c r="LGL35" s="59"/>
      <c r="LGM35" s="59"/>
      <c r="LGN35" s="59"/>
      <c r="LGO35" s="59"/>
      <c r="LGP35" s="59"/>
      <c r="LGQ35" s="59"/>
      <c r="LGR35" s="59"/>
      <c r="LGS35" s="59"/>
      <c r="LGT35" s="59"/>
      <c r="LGU35" s="59"/>
      <c r="LGV35" s="59"/>
      <c r="LGW35" s="59"/>
      <c r="LGX35" s="59"/>
      <c r="LGY35" s="59"/>
      <c r="LGZ35" s="59"/>
      <c r="LHA35" s="59"/>
      <c r="LHB35" s="59"/>
      <c r="LHC35" s="59"/>
      <c r="LHD35" s="59"/>
      <c r="LHE35" s="59"/>
      <c r="LHF35" s="59"/>
      <c r="LHG35" s="59"/>
      <c r="LHH35" s="59"/>
      <c r="LHI35" s="59"/>
      <c r="LHJ35" s="59"/>
      <c r="LHK35" s="59"/>
      <c r="LHL35" s="59"/>
      <c r="LHM35" s="59"/>
      <c r="LHN35" s="59"/>
      <c r="LHO35" s="59"/>
      <c r="LHP35" s="59"/>
      <c r="LHQ35" s="59"/>
      <c r="LHR35" s="59"/>
      <c r="LHS35" s="59"/>
      <c r="LHT35" s="59"/>
      <c r="LHU35" s="59"/>
      <c r="LHV35" s="59"/>
      <c r="LHW35" s="59"/>
      <c r="LHX35" s="59"/>
      <c r="LHY35" s="59"/>
      <c r="LHZ35" s="59"/>
      <c r="LIA35" s="59"/>
      <c r="LIB35" s="59"/>
      <c r="LIC35" s="59"/>
      <c r="LID35" s="59"/>
      <c r="LIE35" s="59"/>
      <c r="LIF35" s="59"/>
      <c r="LIG35" s="59"/>
      <c r="LIH35" s="59"/>
      <c r="LII35" s="59"/>
      <c r="LIJ35" s="59"/>
      <c r="LIK35" s="59"/>
      <c r="LIL35" s="59"/>
      <c r="LIM35" s="59"/>
      <c r="LIN35" s="59"/>
      <c r="LIO35" s="59"/>
      <c r="LIP35" s="59"/>
      <c r="LIQ35" s="59"/>
      <c r="LIR35" s="59"/>
      <c r="LIS35" s="59"/>
      <c r="LIT35" s="59"/>
      <c r="LIU35" s="59"/>
      <c r="LIV35" s="59"/>
      <c r="LIW35" s="59"/>
      <c r="LIX35" s="59"/>
      <c r="LIY35" s="59"/>
      <c r="LIZ35" s="59"/>
      <c r="LJA35" s="59"/>
      <c r="LJB35" s="59"/>
      <c r="LJC35" s="59"/>
      <c r="LJD35" s="59"/>
      <c r="LJE35" s="59"/>
      <c r="LJF35" s="59"/>
      <c r="LJG35" s="59"/>
      <c r="LJH35" s="59"/>
      <c r="LJI35" s="59"/>
      <c r="LJJ35" s="59"/>
      <c r="LJK35" s="59"/>
      <c r="LJL35" s="59"/>
      <c r="LJM35" s="59"/>
      <c r="LJN35" s="59"/>
      <c r="LJO35" s="59"/>
      <c r="LJP35" s="59"/>
      <c r="LJQ35" s="59"/>
      <c r="LJR35" s="59"/>
      <c r="LJS35" s="59"/>
      <c r="LJT35" s="59"/>
      <c r="LJU35" s="59"/>
      <c r="LJV35" s="59"/>
      <c r="LJW35" s="59"/>
      <c r="LJX35" s="59"/>
      <c r="LJY35" s="59"/>
      <c r="LJZ35" s="59"/>
      <c r="LKA35" s="59"/>
      <c r="LKB35" s="59"/>
      <c r="LKC35" s="59"/>
      <c r="LKD35" s="59"/>
      <c r="LKE35" s="59"/>
      <c r="LKF35" s="59"/>
      <c r="LKG35" s="59"/>
      <c r="LKH35" s="59"/>
      <c r="LKI35" s="59"/>
      <c r="LKJ35" s="59"/>
      <c r="LKK35" s="59"/>
      <c r="LKL35" s="59"/>
      <c r="LKM35" s="59"/>
      <c r="LKN35" s="59"/>
      <c r="LKO35" s="59"/>
      <c r="LKP35" s="59"/>
      <c r="LKQ35" s="59"/>
      <c r="LKR35" s="59"/>
      <c r="LKS35" s="59"/>
      <c r="LKT35" s="59"/>
      <c r="LKU35" s="59"/>
      <c r="LKV35" s="59"/>
      <c r="LKW35" s="59"/>
      <c r="LKX35" s="59"/>
      <c r="LKY35" s="59"/>
      <c r="LKZ35" s="59"/>
      <c r="LLA35" s="59"/>
      <c r="LLB35" s="59"/>
      <c r="LLC35" s="59"/>
      <c r="LLD35" s="59"/>
      <c r="LLE35" s="59"/>
      <c r="LLF35" s="59"/>
      <c r="LLG35" s="59"/>
      <c r="LLH35" s="59"/>
      <c r="LLI35" s="59"/>
      <c r="LLJ35" s="59"/>
      <c r="LLK35" s="59"/>
      <c r="LLL35" s="59"/>
      <c r="LLM35" s="59"/>
      <c r="LLN35" s="59"/>
      <c r="LLO35" s="59"/>
      <c r="LLP35" s="59"/>
      <c r="LLQ35" s="59"/>
      <c r="LLR35" s="59"/>
      <c r="LLS35" s="59"/>
      <c r="LLT35" s="59"/>
      <c r="LLU35" s="59"/>
      <c r="LLV35" s="59"/>
      <c r="LLW35" s="59"/>
      <c r="LLX35" s="59"/>
      <c r="LLY35" s="59"/>
      <c r="LLZ35" s="59"/>
      <c r="LMA35" s="59"/>
      <c r="LMB35" s="59"/>
      <c r="LMC35" s="59"/>
      <c r="LMD35" s="59"/>
      <c r="LME35" s="59"/>
      <c r="LMF35" s="59"/>
      <c r="LMG35" s="59"/>
      <c r="LMH35" s="59"/>
      <c r="LMI35" s="59"/>
      <c r="LMJ35" s="59"/>
      <c r="LMK35" s="59"/>
      <c r="LML35" s="59"/>
      <c r="LMM35" s="59"/>
      <c r="LMN35" s="59"/>
      <c r="LMO35" s="59"/>
      <c r="LMP35" s="59"/>
      <c r="LMQ35" s="59"/>
      <c r="LMR35" s="59"/>
      <c r="LMS35" s="59"/>
      <c r="LMT35" s="59"/>
      <c r="LMU35" s="59"/>
      <c r="LMV35" s="59"/>
      <c r="LMW35" s="59"/>
      <c r="LMX35" s="59"/>
      <c r="LMY35" s="59"/>
      <c r="LMZ35" s="59"/>
      <c r="LNA35" s="59"/>
      <c r="LNB35" s="59"/>
      <c r="LNC35" s="59"/>
      <c r="LND35" s="59"/>
      <c r="LNE35" s="59"/>
      <c r="LNF35" s="59"/>
      <c r="LNG35" s="59"/>
      <c r="LNH35" s="59"/>
      <c r="LNI35" s="59"/>
      <c r="LNJ35" s="59"/>
      <c r="LNK35" s="59"/>
      <c r="LNL35" s="59"/>
      <c r="LNM35" s="59"/>
      <c r="LNN35" s="59"/>
      <c r="LNO35" s="59"/>
      <c r="LNP35" s="59"/>
      <c r="LNQ35" s="59"/>
      <c r="LNR35" s="59"/>
      <c r="LNS35" s="59"/>
      <c r="LNT35" s="59"/>
      <c r="LNU35" s="59"/>
      <c r="LNV35" s="59"/>
      <c r="LNW35" s="59"/>
      <c r="LNX35" s="59"/>
      <c r="LNY35" s="59"/>
      <c r="LNZ35" s="59"/>
      <c r="LOA35" s="59"/>
      <c r="LOB35" s="59"/>
      <c r="LOC35" s="59"/>
      <c r="LOD35" s="59"/>
      <c r="LOE35" s="59"/>
      <c r="LOF35" s="59"/>
      <c r="LOG35" s="59"/>
      <c r="LOH35" s="59"/>
      <c r="LOI35" s="59"/>
      <c r="LOJ35" s="59"/>
      <c r="LOK35" s="59"/>
      <c r="LOL35" s="59"/>
      <c r="LOM35" s="59"/>
      <c r="LON35" s="59"/>
      <c r="LOO35" s="59"/>
      <c r="LOP35" s="59"/>
      <c r="LOQ35" s="59"/>
      <c r="LOR35" s="59"/>
      <c r="LOS35" s="59"/>
      <c r="LOT35" s="59"/>
      <c r="LOU35" s="59"/>
      <c r="LOV35" s="59"/>
      <c r="LOW35" s="59"/>
      <c r="LOX35" s="59"/>
      <c r="LOY35" s="59"/>
      <c r="LOZ35" s="59"/>
      <c r="LPA35" s="59"/>
      <c r="LPB35" s="59"/>
      <c r="LPC35" s="59"/>
      <c r="LPD35" s="59"/>
      <c r="LPE35" s="59"/>
      <c r="LPF35" s="59"/>
      <c r="LPG35" s="59"/>
      <c r="LPH35" s="59"/>
      <c r="LPI35" s="59"/>
      <c r="LPJ35" s="59"/>
      <c r="LPK35" s="59"/>
      <c r="LPL35" s="59"/>
      <c r="LPM35" s="59"/>
      <c r="LPN35" s="59"/>
      <c r="LPO35" s="59"/>
      <c r="LPP35" s="59"/>
      <c r="LPQ35" s="59"/>
      <c r="LPR35" s="59"/>
      <c r="LPS35" s="59"/>
      <c r="LPT35" s="59"/>
      <c r="LPU35" s="59"/>
      <c r="LPV35" s="59"/>
      <c r="LPW35" s="59"/>
      <c r="LPX35" s="59"/>
      <c r="LPY35" s="59"/>
      <c r="LPZ35" s="59"/>
      <c r="LQA35" s="59"/>
      <c r="LQB35" s="59"/>
      <c r="LQC35" s="59"/>
      <c r="LQD35" s="59"/>
      <c r="LQE35" s="59"/>
      <c r="LQF35" s="59"/>
      <c r="LQG35" s="59"/>
      <c r="LQH35" s="59"/>
      <c r="LQI35" s="59"/>
      <c r="LQJ35" s="59"/>
      <c r="LQK35" s="59"/>
      <c r="LQL35" s="59"/>
      <c r="LQM35" s="59"/>
      <c r="LQN35" s="59"/>
      <c r="LQO35" s="59"/>
      <c r="LQP35" s="59"/>
      <c r="LQQ35" s="59"/>
      <c r="LQR35" s="59"/>
      <c r="LQS35" s="59"/>
      <c r="LQT35" s="59"/>
      <c r="LQU35" s="59"/>
      <c r="LQV35" s="59"/>
      <c r="LQW35" s="59"/>
      <c r="LQX35" s="59"/>
      <c r="LQY35" s="59"/>
      <c r="LQZ35" s="59"/>
      <c r="LRA35" s="59"/>
      <c r="LRB35" s="59"/>
      <c r="LRC35" s="59"/>
      <c r="LRD35" s="59"/>
      <c r="LRE35" s="59"/>
      <c r="LRF35" s="59"/>
      <c r="LRG35" s="59"/>
      <c r="LRH35" s="59"/>
      <c r="LRI35" s="59"/>
      <c r="LRJ35" s="59"/>
      <c r="LRK35" s="59"/>
      <c r="LRL35" s="59"/>
      <c r="LRM35" s="59"/>
      <c r="LRN35" s="59"/>
      <c r="LRO35" s="59"/>
      <c r="LRP35" s="59"/>
      <c r="LRQ35" s="59"/>
      <c r="LRR35" s="59"/>
      <c r="LRS35" s="59"/>
      <c r="LRT35" s="59"/>
      <c r="LRU35" s="59"/>
      <c r="LRV35" s="59"/>
      <c r="LRW35" s="59"/>
      <c r="LRX35" s="59"/>
      <c r="LRY35" s="59"/>
      <c r="LRZ35" s="59"/>
      <c r="LSA35" s="59"/>
      <c r="LSB35" s="59"/>
      <c r="LSC35" s="59"/>
      <c r="LSD35" s="59"/>
      <c r="LSE35" s="59"/>
      <c r="LSF35" s="59"/>
      <c r="LSG35" s="59"/>
      <c r="LSH35" s="59"/>
      <c r="LSI35" s="59"/>
      <c r="LSJ35" s="59"/>
      <c r="LSK35" s="59"/>
      <c r="LSL35" s="59"/>
      <c r="LSM35" s="59"/>
      <c r="LSN35" s="59"/>
      <c r="LSO35" s="59"/>
      <c r="LSP35" s="59"/>
      <c r="LSQ35" s="59"/>
      <c r="LSR35" s="59"/>
      <c r="LSS35" s="59"/>
      <c r="LST35" s="59"/>
      <c r="LSU35" s="59"/>
      <c r="LSV35" s="59"/>
      <c r="LSW35" s="59"/>
      <c r="LSX35" s="59"/>
      <c r="LSY35" s="59"/>
      <c r="LSZ35" s="59"/>
      <c r="LTA35" s="59"/>
      <c r="LTB35" s="59"/>
      <c r="LTC35" s="59"/>
      <c r="LTD35" s="59"/>
      <c r="LTE35" s="59"/>
      <c r="LTF35" s="59"/>
      <c r="LTG35" s="59"/>
      <c r="LTH35" s="59"/>
      <c r="LTI35" s="59"/>
      <c r="LTJ35" s="59"/>
      <c r="LTK35" s="59"/>
      <c r="LTL35" s="59"/>
      <c r="LTM35" s="59"/>
      <c r="LTN35" s="59"/>
      <c r="LTO35" s="59"/>
      <c r="LTP35" s="59"/>
      <c r="LTQ35" s="59"/>
      <c r="LTR35" s="59"/>
      <c r="LTS35" s="59"/>
      <c r="LTT35" s="59"/>
      <c r="LTU35" s="59"/>
      <c r="LTV35" s="59"/>
      <c r="LTW35" s="59"/>
      <c r="LTX35" s="59"/>
      <c r="LTY35" s="59"/>
      <c r="LTZ35" s="59"/>
      <c r="LUA35" s="59"/>
      <c r="LUB35" s="59"/>
      <c r="LUC35" s="59"/>
      <c r="LUD35" s="59"/>
      <c r="LUE35" s="59"/>
      <c r="LUF35" s="59"/>
      <c r="LUG35" s="59"/>
      <c r="LUH35" s="59"/>
      <c r="LUI35" s="59"/>
      <c r="LUJ35" s="59"/>
      <c r="LUK35" s="59"/>
      <c r="LUL35" s="59"/>
      <c r="LUM35" s="59"/>
      <c r="LUN35" s="59"/>
      <c r="LUO35" s="59"/>
      <c r="LUP35" s="59"/>
      <c r="LUQ35" s="59"/>
      <c r="LUR35" s="59"/>
      <c r="LUS35" s="59"/>
      <c r="LUT35" s="59"/>
      <c r="LUU35" s="59"/>
      <c r="LUV35" s="59"/>
      <c r="LUW35" s="59"/>
      <c r="LUX35" s="59"/>
      <c r="LUY35" s="59"/>
      <c r="LUZ35" s="59"/>
      <c r="LVA35" s="59"/>
      <c r="LVB35" s="59"/>
      <c r="LVC35" s="59"/>
      <c r="LVD35" s="59"/>
      <c r="LVE35" s="59"/>
      <c r="LVF35" s="59"/>
      <c r="LVG35" s="59"/>
      <c r="LVH35" s="59"/>
      <c r="LVI35" s="59"/>
      <c r="LVJ35" s="59"/>
      <c r="LVK35" s="59"/>
      <c r="LVL35" s="59"/>
      <c r="LVM35" s="59"/>
      <c r="LVN35" s="59"/>
      <c r="LVO35" s="59"/>
      <c r="LVP35" s="59"/>
      <c r="LVQ35" s="59"/>
      <c r="LVR35" s="59"/>
      <c r="LVS35" s="59"/>
      <c r="LVT35" s="59"/>
      <c r="LVU35" s="59"/>
      <c r="LVV35" s="59"/>
      <c r="LVW35" s="59"/>
      <c r="LVX35" s="59"/>
      <c r="LVY35" s="59"/>
      <c r="LVZ35" s="59"/>
      <c r="LWA35" s="59"/>
      <c r="LWB35" s="59"/>
      <c r="LWC35" s="59"/>
      <c r="LWD35" s="59"/>
      <c r="LWE35" s="59"/>
      <c r="LWF35" s="59"/>
      <c r="LWG35" s="59"/>
      <c r="LWH35" s="59"/>
      <c r="LWI35" s="59"/>
      <c r="LWJ35" s="59"/>
      <c r="LWK35" s="59"/>
      <c r="LWL35" s="59"/>
      <c r="LWM35" s="59"/>
      <c r="LWN35" s="59"/>
      <c r="LWO35" s="59"/>
      <c r="LWP35" s="59"/>
      <c r="LWQ35" s="59"/>
      <c r="LWR35" s="59"/>
      <c r="LWS35" s="59"/>
      <c r="LWT35" s="59"/>
      <c r="LWU35" s="59"/>
      <c r="LWV35" s="59"/>
      <c r="LWW35" s="59"/>
      <c r="LWX35" s="59"/>
      <c r="LWY35" s="59"/>
      <c r="LWZ35" s="59"/>
      <c r="LXA35" s="59"/>
      <c r="LXB35" s="59"/>
      <c r="LXC35" s="59"/>
      <c r="LXD35" s="59"/>
      <c r="LXE35" s="59"/>
      <c r="LXF35" s="59"/>
      <c r="LXG35" s="59"/>
      <c r="LXH35" s="59"/>
      <c r="LXI35" s="59"/>
      <c r="LXJ35" s="59"/>
      <c r="LXK35" s="59"/>
      <c r="LXL35" s="59"/>
      <c r="LXM35" s="59"/>
      <c r="LXN35" s="59"/>
      <c r="LXO35" s="59"/>
      <c r="LXP35" s="59"/>
      <c r="LXQ35" s="59"/>
      <c r="LXR35" s="59"/>
      <c r="LXS35" s="59"/>
      <c r="LXT35" s="59"/>
      <c r="LXU35" s="59"/>
      <c r="LXV35" s="59"/>
      <c r="LXW35" s="59"/>
      <c r="LXX35" s="59"/>
      <c r="LXY35" s="59"/>
      <c r="LXZ35" s="59"/>
      <c r="LYA35" s="59"/>
      <c r="LYB35" s="59"/>
      <c r="LYC35" s="59"/>
      <c r="LYD35" s="59"/>
      <c r="LYE35" s="59"/>
      <c r="LYF35" s="59"/>
      <c r="LYG35" s="59"/>
      <c r="LYH35" s="59"/>
      <c r="LYI35" s="59"/>
      <c r="LYJ35" s="59"/>
      <c r="LYK35" s="59"/>
      <c r="LYL35" s="59"/>
      <c r="LYM35" s="59"/>
      <c r="LYN35" s="59"/>
      <c r="LYO35" s="59"/>
      <c r="LYP35" s="59"/>
      <c r="LYQ35" s="59"/>
      <c r="LYR35" s="59"/>
      <c r="LYS35" s="59"/>
      <c r="LYT35" s="59"/>
      <c r="LYU35" s="59"/>
      <c r="LYV35" s="59"/>
      <c r="LYW35" s="59"/>
      <c r="LYX35" s="59"/>
      <c r="LYY35" s="59"/>
      <c r="LYZ35" s="59"/>
      <c r="LZA35" s="59"/>
      <c r="LZB35" s="59"/>
      <c r="LZC35" s="59"/>
      <c r="LZD35" s="59"/>
      <c r="LZE35" s="59"/>
      <c r="LZF35" s="59"/>
      <c r="LZG35" s="59"/>
      <c r="LZH35" s="59"/>
      <c r="LZI35" s="59"/>
      <c r="LZJ35" s="59"/>
      <c r="LZK35" s="59"/>
      <c r="LZL35" s="59"/>
      <c r="LZM35" s="59"/>
      <c r="LZN35" s="59"/>
      <c r="LZO35" s="59"/>
      <c r="LZP35" s="59"/>
      <c r="LZQ35" s="59"/>
      <c r="LZR35" s="59"/>
      <c r="LZS35" s="59"/>
      <c r="LZT35" s="59"/>
      <c r="LZU35" s="59"/>
      <c r="LZV35" s="59"/>
      <c r="LZW35" s="59"/>
      <c r="LZX35" s="59"/>
      <c r="LZY35" s="59"/>
      <c r="LZZ35" s="59"/>
      <c r="MAA35" s="59"/>
      <c r="MAB35" s="59"/>
      <c r="MAC35" s="59"/>
      <c r="MAD35" s="59"/>
      <c r="MAE35" s="59"/>
      <c r="MAF35" s="59"/>
      <c r="MAG35" s="59"/>
      <c r="MAH35" s="59"/>
      <c r="MAI35" s="59"/>
      <c r="MAJ35" s="59"/>
      <c r="MAK35" s="59"/>
      <c r="MAL35" s="59"/>
      <c r="MAM35" s="59"/>
      <c r="MAN35" s="59"/>
      <c r="MAO35" s="59"/>
      <c r="MAP35" s="59"/>
      <c r="MAQ35" s="59"/>
      <c r="MAR35" s="59"/>
      <c r="MAS35" s="59"/>
      <c r="MAT35" s="59"/>
      <c r="MAU35" s="59"/>
      <c r="MAV35" s="59"/>
      <c r="MAW35" s="59"/>
      <c r="MAX35" s="59"/>
      <c r="MAY35" s="59"/>
      <c r="MAZ35" s="59"/>
      <c r="MBA35" s="59"/>
      <c r="MBB35" s="59"/>
      <c r="MBC35" s="59"/>
      <c r="MBD35" s="59"/>
      <c r="MBE35" s="59"/>
      <c r="MBF35" s="59"/>
      <c r="MBG35" s="59"/>
      <c r="MBH35" s="59"/>
      <c r="MBI35" s="59"/>
      <c r="MBJ35" s="59"/>
      <c r="MBK35" s="59"/>
      <c r="MBL35" s="59"/>
      <c r="MBM35" s="59"/>
      <c r="MBN35" s="59"/>
      <c r="MBO35" s="59"/>
      <c r="MBP35" s="59"/>
      <c r="MBQ35" s="59"/>
      <c r="MBR35" s="59"/>
      <c r="MBS35" s="59"/>
      <c r="MBT35" s="59"/>
      <c r="MBU35" s="59"/>
      <c r="MBV35" s="59"/>
      <c r="MBW35" s="59"/>
      <c r="MBX35" s="59"/>
      <c r="MBY35" s="59"/>
      <c r="MBZ35" s="59"/>
      <c r="MCA35" s="59"/>
      <c r="MCB35" s="59"/>
      <c r="MCC35" s="59"/>
      <c r="MCD35" s="59"/>
      <c r="MCE35" s="59"/>
      <c r="MCF35" s="59"/>
      <c r="MCG35" s="59"/>
      <c r="MCH35" s="59"/>
      <c r="MCI35" s="59"/>
      <c r="MCJ35" s="59"/>
      <c r="MCK35" s="59"/>
      <c r="MCL35" s="59"/>
      <c r="MCM35" s="59"/>
      <c r="MCN35" s="59"/>
      <c r="MCO35" s="59"/>
      <c r="MCP35" s="59"/>
      <c r="MCQ35" s="59"/>
      <c r="MCR35" s="59"/>
      <c r="MCS35" s="59"/>
      <c r="MCT35" s="59"/>
      <c r="MCU35" s="59"/>
      <c r="MCV35" s="59"/>
      <c r="MCW35" s="59"/>
      <c r="MCX35" s="59"/>
      <c r="MCY35" s="59"/>
      <c r="MCZ35" s="59"/>
      <c r="MDA35" s="59"/>
      <c r="MDB35" s="59"/>
      <c r="MDC35" s="59"/>
      <c r="MDD35" s="59"/>
      <c r="MDE35" s="59"/>
      <c r="MDF35" s="59"/>
      <c r="MDG35" s="59"/>
      <c r="MDH35" s="59"/>
      <c r="MDI35" s="59"/>
      <c r="MDJ35" s="59"/>
      <c r="MDK35" s="59"/>
      <c r="MDL35" s="59"/>
      <c r="MDM35" s="59"/>
      <c r="MDN35" s="59"/>
      <c r="MDO35" s="59"/>
      <c r="MDP35" s="59"/>
      <c r="MDQ35" s="59"/>
      <c r="MDR35" s="59"/>
      <c r="MDS35" s="59"/>
      <c r="MDT35" s="59"/>
      <c r="MDU35" s="59"/>
      <c r="MDV35" s="59"/>
      <c r="MDW35" s="59"/>
      <c r="MDX35" s="59"/>
      <c r="MDY35" s="59"/>
      <c r="MDZ35" s="59"/>
      <c r="MEA35" s="59"/>
      <c r="MEB35" s="59"/>
      <c r="MEC35" s="59"/>
      <c r="MED35" s="59"/>
      <c r="MEE35" s="59"/>
      <c r="MEF35" s="59"/>
      <c r="MEG35" s="59"/>
      <c r="MEH35" s="59"/>
      <c r="MEI35" s="59"/>
      <c r="MEJ35" s="59"/>
      <c r="MEK35" s="59"/>
      <c r="MEL35" s="59"/>
      <c r="MEM35" s="59"/>
      <c r="MEN35" s="59"/>
      <c r="MEO35" s="59"/>
      <c r="MEP35" s="59"/>
      <c r="MEQ35" s="59"/>
      <c r="MER35" s="59"/>
      <c r="MES35" s="59"/>
      <c r="MET35" s="59"/>
      <c r="MEU35" s="59"/>
      <c r="MEV35" s="59"/>
      <c r="MEW35" s="59"/>
      <c r="MEX35" s="59"/>
      <c r="MEY35" s="59"/>
      <c r="MEZ35" s="59"/>
      <c r="MFA35" s="59"/>
      <c r="MFB35" s="59"/>
      <c r="MFC35" s="59"/>
      <c r="MFD35" s="59"/>
      <c r="MFE35" s="59"/>
      <c r="MFF35" s="59"/>
      <c r="MFG35" s="59"/>
      <c r="MFH35" s="59"/>
      <c r="MFI35" s="59"/>
      <c r="MFJ35" s="59"/>
      <c r="MFK35" s="59"/>
      <c r="MFL35" s="59"/>
      <c r="MFM35" s="59"/>
      <c r="MFN35" s="59"/>
      <c r="MFO35" s="59"/>
      <c r="MFP35" s="59"/>
      <c r="MFQ35" s="59"/>
      <c r="MFR35" s="59"/>
      <c r="MFS35" s="59"/>
      <c r="MFT35" s="59"/>
      <c r="MFU35" s="59"/>
      <c r="MFV35" s="59"/>
      <c r="MFW35" s="59"/>
      <c r="MFX35" s="59"/>
      <c r="MFY35" s="59"/>
      <c r="MFZ35" s="59"/>
      <c r="MGA35" s="59"/>
      <c r="MGB35" s="59"/>
      <c r="MGC35" s="59"/>
      <c r="MGD35" s="59"/>
      <c r="MGE35" s="59"/>
      <c r="MGF35" s="59"/>
      <c r="MGG35" s="59"/>
      <c r="MGH35" s="59"/>
      <c r="MGI35" s="59"/>
      <c r="MGJ35" s="59"/>
      <c r="MGK35" s="59"/>
      <c r="MGL35" s="59"/>
      <c r="MGM35" s="59"/>
      <c r="MGN35" s="59"/>
      <c r="MGO35" s="59"/>
      <c r="MGP35" s="59"/>
      <c r="MGQ35" s="59"/>
      <c r="MGR35" s="59"/>
      <c r="MGS35" s="59"/>
      <c r="MGT35" s="59"/>
      <c r="MGU35" s="59"/>
      <c r="MGV35" s="59"/>
      <c r="MGW35" s="59"/>
      <c r="MGX35" s="59"/>
      <c r="MGY35" s="59"/>
      <c r="MGZ35" s="59"/>
      <c r="MHA35" s="59"/>
      <c r="MHB35" s="59"/>
      <c r="MHC35" s="59"/>
      <c r="MHD35" s="59"/>
      <c r="MHE35" s="59"/>
      <c r="MHF35" s="59"/>
      <c r="MHG35" s="59"/>
      <c r="MHH35" s="59"/>
      <c r="MHI35" s="59"/>
      <c r="MHJ35" s="59"/>
      <c r="MHK35" s="59"/>
      <c r="MHL35" s="59"/>
      <c r="MHM35" s="59"/>
      <c r="MHN35" s="59"/>
      <c r="MHO35" s="59"/>
      <c r="MHP35" s="59"/>
      <c r="MHQ35" s="59"/>
      <c r="MHR35" s="59"/>
      <c r="MHS35" s="59"/>
      <c r="MHT35" s="59"/>
      <c r="MHU35" s="59"/>
      <c r="MHV35" s="59"/>
      <c r="MHW35" s="59"/>
      <c r="MHX35" s="59"/>
      <c r="MHY35" s="59"/>
      <c r="MHZ35" s="59"/>
      <c r="MIA35" s="59"/>
      <c r="MIB35" s="59"/>
      <c r="MIC35" s="59"/>
      <c r="MID35" s="59"/>
      <c r="MIE35" s="59"/>
      <c r="MIF35" s="59"/>
      <c r="MIG35" s="59"/>
      <c r="MIH35" s="59"/>
      <c r="MII35" s="59"/>
      <c r="MIJ35" s="59"/>
      <c r="MIK35" s="59"/>
      <c r="MIL35" s="59"/>
      <c r="MIM35" s="59"/>
      <c r="MIN35" s="59"/>
      <c r="MIO35" s="59"/>
      <c r="MIP35" s="59"/>
      <c r="MIQ35" s="59"/>
      <c r="MIR35" s="59"/>
      <c r="MIS35" s="59"/>
      <c r="MIT35" s="59"/>
      <c r="MIU35" s="59"/>
      <c r="MIV35" s="59"/>
      <c r="MIW35" s="59"/>
      <c r="MIX35" s="59"/>
      <c r="MIY35" s="59"/>
      <c r="MIZ35" s="59"/>
      <c r="MJA35" s="59"/>
      <c r="MJB35" s="59"/>
      <c r="MJC35" s="59"/>
      <c r="MJD35" s="59"/>
      <c r="MJE35" s="59"/>
      <c r="MJF35" s="59"/>
      <c r="MJG35" s="59"/>
      <c r="MJH35" s="59"/>
      <c r="MJI35" s="59"/>
      <c r="MJJ35" s="59"/>
      <c r="MJK35" s="59"/>
      <c r="MJL35" s="59"/>
      <c r="MJM35" s="59"/>
      <c r="MJN35" s="59"/>
      <c r="MJO35" s="59"/>
      <c r="MJP35" s="59"/>
      <c r="MJQ35" s="59"/>
      <c r="MJR35" s="59"/>
      <c r="MJS35" s="59"/>
      <c r="MJT35" s="59"/>
      <c r="MJU35" s="59"/>
      <c r="MJV35" s="59"/>
      <c r="MJW35" s="59"/>
      <c r="MJX35" s="59"/>
      <c r="MJY35" s="59"/>
      <c r="MJZ35" s="59"/>
      <c r="MKA35" s="59"/>
      <c r="MKB35" s="59"/>
      <c r="MKC35" s="59"/>
      <c r="MKD35" s="59"/>
      <c r="MKE35" s="59"/>
      <c r="MKF35" s="59"/>
      <c r="MKG35" s="59"/>
      <c r="MKH35" s="59"/>
      <c r="MKI35" s="59"/>
      <c r="MKJ35" s="59"/>
      <c r="MKK35" s="59"/>
      <c r="MKL35" s="59"/>
      <c r="MKM35" s="59"/>
      <c r="MKN35" s="59"/>
      <c r="MKO35" s="59"/>
      <c r="MKP35" s="59"/>
      <c r="MKQ35" s="59"/>
      <c r="MKR35" s="59"/>
      <c r="MKS35" s="59"/>
      <c r="MKT35" s="59"/>
      <c r="MKU35" s="59"/>
      <c r="MKV35" s="59"/>
      <c r="MKW35" s="59"/>
      <c r="MKX35" s="59"/>
      <c r="MKY35" s="59"/>
      <c r="MKZ35" s="59"/>
      <c r="MLA35" s="59"/>
      <c r="MLB35" s="59"/>
      <c r="MLC35" s="59"/>
      <c r="MLD35" s="59"/>
      <c r="MLE35" s="59"/>
      <c r="MLF35" s="59"/>
      <c r="MLG35" s="59"/>
      <c r="MLH35" s="59"/>
      <c r="MLI35" s="59"/>
      <c r="MLJ35" s="59"/>
      <c r="MLK35" s="59"/>
      <c r="MLL35" s="59"/>
      <c r="MLM35" s="59"/>
      <c r="MLN35" s="59"/>
      <c r="MLO35" s="59"/>
      <c r="MLP35" s="59"/>
      <c r="MLQ35" s="59"/>
      <c r="MLR35" s="59"/>
      <c r="MLS35" s="59"/>
      <c r="MLT35" s="59"/>
      <c r="MLU35" s="59"/>
      <c r="MLV35" s="59"/>
      <c r="MLW35" s="59"/>
      <c r="MLX35" s="59"/>
      <c r="MLY35" s="59"/>
      <c r="MLZ35" s="59"/>
      <c r="MMA35" s="59"/>
      <c r="MMB35" s="59"/>
      <c r="MMC35" s="59"/>
      <c r="MMD35" s="59"/>
      <c r="MME35" s="59"/>
      <c r="MMF35" s="59"/>
      <c r="MMG35" s="59"/>
      <c r="MMH35" s="59"/>
      <c r="MMI35" s="59"/>
      <c r="MMJ35" s="59"/>
      <c r="MMK35" s="59"/>
      <c r="MML35" s="59"/>
      <c r="MMM35" s="59"/>
      <c r="MMN35" s="59"/>
      <c r="MMO35" s="59"/>
      <c r="MMP35" s="59"/>
      <c r="MMQ35" s="59"/>
      <c r="MMR35" s="59"/>
      <c r="MMS35" s="59"/>
      <c r="MMT35" s="59"/>
      <c r="MMU35" s="59"/>
      <c r="MMV35" s="59"/>
      <c r="MMW35" s="59"/>
      <c r="MMX35" s="59"/>
      <c r="MMY35" s="59"/>
      <c r="MMZ35" s="59"/>
      <c r="MNA35" s="59"/>
      <c r="MNB35" s="59"/>
      <c r="MNC35" s="59"/>
      <c r="MND35" s="59"/>
      <c r="MNE35" s="59"/>
      <c r="MNF35" s="59"/>
      <c r="MNG35" s="59"/>
      <c r="MNH35" s="59"/>
      <c r="MNI35" s="59"/>
      <c r="MNJ35" s="59"/>
      <c r="MNK35" s="59"/>
      <c r="MNL35" s="59"/>
      <c r="MNM35" s="59"/>
      <c r="MNN35" s="59"/>
      <c r="MNO35" s="59"/>
      <c r="MNP35" s="59"/>
      <c r="MNQ35" s="59"/>
      <c r="MNR35" s="59"/>
      <c r="MNS35" s="59"/>
      <c r="MNT35" s="59"/>
      <c r="MNU35" s="59"/>
      <c r="MNV35" s="59"/>
      <c r="MNW35" s="59"/>
      <c r="MNX35" s="59"/>
      <c r="MNY35" s="59"/>
      <c r="MNZ35" s="59"/>
      <c r="MOA35" s="59"/>
      <c r="MOB35" s="59"/>
      <c r="MOC35" s="59"/>
      <c r="MOD35" s="59"/>
      <c r="MOE35" s="59"/>
      <c r="MOF35" s="59"/>
      <c r="MOG35" s="59"/>
      <c r="MOH35" s="59"/>
      <c r="MOI35" s="59"/>
      <c r="MOJ35" s="59"/>
      <c r="MOK35" s="59"/>
      <c r="MOL35" s="59"/>
      <c r="MOM35" s="59"/>
      <c r="MON35" s="59"/>
      <c r="MOO35" s="59"/>
      <c r="MOP35" s="59"/>
      <c r="MOQ35" s="59"/>
      <c r="MOR35" s="59"/>
      <c r="MOS35" s="59"/>
      <c r="MOT35" s="59"/>
      <c r="MOU35" s="59"/>
      <c r="MOV35" s="59"/>
      <c r="MOW35" s="59"/>
      <c r="MOX35" s="59"/>
      <c r="MOY35" s="59"/>
      <c r="MOZ35" s="59"/>
      <c r="MPA35" s="59"/>
      <c r="MPB35" s="59"/>
      <c r="MPC35" s="59"/>
      <c r="MPD35" s="59"/>
      <c r="MPE35" s="59"/>
      <c r="MPF35" s="59"/>
      <c r="MPG35" s="59"/>
      <c r="MPH35" s="59"/>
      <c r="MPI35" s="59"/>
      <c r="MPJ35" s="59"/>
      <c r="MPK35" s="59"/>
      <c r="MPL35" s="59"/>
      <c r="MPM35" s="59"/>
      <c r="MPN35" s="59"/>
      <c r="MPO35" s="59"/>
      <c r="MPP35" s="59"/>
      <c r="MPQ35" s="59"/>
      <c r="MPR35" s="59"/>
      <c r="MPS35" s="59"/>
      <c r="MPT35" s="59"/>
      <c r="MPU35" s="59"/>
      <c r="MPV35" s="59"/>
      <c r="MPW35" s="59"/>
      <c r="MPX35" s="59"/>
      <c r="MPY35" s="59"/>
      <c r="MPZ35" s="59"/>
      <c r="MQA35" s="59"/>
      <c r="MQB35" s="59"/>
      <c r="MQC35" s="59"/>
      <c r="MQD35" s="59"/>
      <c r="MQE35" s="59"/>
      <c r="MQF35" s="59"/>
      <c r="MQG35" s="59"/>
      <c r="MQH35" s="59"/>
      <c r="MQI35" s="59"/>
      <c r="MQJ35" s="59"/>
      <c r="MQK35" s="59"/>
      <c r="MQL35" s="59"/>
      <c r="MQM35" s="59"/>
      <c r="MQN35" s="59"/>
      <c r="MQO35" s="59"/>
      <c r="MQP35" s="59"/>
      <c r="MQQ35" s="59"/>
      <c r="MQR35" s="59"/>
      <c r="MQS35" s="59"/>
      <c r="MQT35" s="59"/>
      <c r="MQU35" s="59"/>
      <c r="MQV35" s="59"/>
      <c r="MQW35" s="59"/>
      <c r="MQX35" s="59"/>
      <c r="MQY35" s="59"/>
      <c r="MQZ35" s="59"/>
      <c r="MRA35" s="59"/>
      <c r="MRB35" s="59"/>
      <c r="MRC35" s="59"/>
      <c r="MRD35" s="59"/>
      <c r="MRE35" s="59"/>
      <c r="MRF35" s="59"/>
      <c r="MRG35" s="59"/>
      <c r="MRH35" s="59"/>
      <c r="MRI35" s="59"/>
      <c r="MRJ35" s="59"/>
      <c r="MRK35" s="59"/>
      <c r="MRL35" s="59"/>
      <c r="MRM35" s="59"/>
      <c r="MRN35" s="59"/>
      <c r="MRO35" s="59"/>
      <c r="MRP35" s="59"/>
      <c r="MRQ35" s="59"/>
      <c r="MRR35" s="59"/>
      <c r="MRS35" s="59"/>
      <c r="MRT35" s="59"/>
      <c r="MRU35" s="59"/>
      <c r="MRV35" s="59"/>
      <c r="MRW35" s="59"/>
      <c r="MRX35" s="59"/>
      <c r="MRY35" s="59"/>
      <c r="MRZ35" s="59"/>
      <c r="MSA35" s="59"/>
      <c r="MSB35" s="59"/>
      <c r="MSC35" s="59"/>
      <c r="MSD35" s="59"/>
      <c r="MSE35" s="59"/>
      <c r="MSF35" s="59"/>
      <c r="MSG35" s="59"/>
      <c r="MSH35" s="59"/>
      <c r="MSI35" s="59"/>
      <c r="MSJ35" s="59"/>
      <c r="MSK35" s="59"/>
      <c r="MSL35" s="59"/>
      <c r="MSM35" s="59"/>
      <c r="MSN35" s="59"/>
      <c r="MSO35" s="59"/>
      <c r="MSP35" s="59"/>
      <c r="MSQ35" s="59"/>
      <c r="MSR35" s="59"/>
      <c r="MSS35" s="59"/>
      <c r="MST35" s="59"/>
      <c r="MSU35" s="59"/>
      <c r="MSV35" s="59"/>
      <c r="MSW35" s="59"/>
      <c r="MSX35" s="59"/>
      <c r="MSY35" s="59"/>
      <c r="MSZ35" s="59"/>
      <c r="MTA35" s="59"/>
      <c r="MTB35" s="59"/>
      <c r="MTC35" s="59"/>
      <c r="MTD35" s="59"/>
      <c r="MTE35" s="59"/>
      <c r="MTF35" s="59"/>
      <c r="MTG35" s="59"/>
      <c r="MTH35" s="59"/>
      <c r="MTI35" s="59"/>
      <c r="MTJ35" s="59"/>
      <c r="MTK35" s="59"/>
      <c r="MTL35" s="59"/>
      <c r="MTM35" s="59"/>
      <c r="MTN35" s="59"/>
      <c r="MTO35" s="59"/>
      <c r="MTP35" s="59"/>
      <c r="MTQ35" s="59"/>
      <c r="MTR35" s="59"/>
      <c r="MTS35" s="59"/>
      <c r="MTT35" s="59"/>
      <c r="MTU35" s="59"/>
      <c r="MTV35" s="59"/>
      <c r="MTW35" s="59"/>
      <c r="MTX35" s="59"/>
      <c r="MTY35" s="59"/>
      <c r="MTZ35" s="59"/>
      <c r="MUA35" s="59"/>
      <c r="MUB35" s="59"/>
      <c r="MUC35" s="59"/>
      <c r="MUD35" s="59"/>
      <c r="MUE35" s="59"/>
      <c r="MUF35" s="59"/>
      <c r="MUG35" s="59"/>
      <c r="MUH35" s="59"/>
      <c r="MUI35" s="59"/>
      <c r="MUJ35" s="59"/>
      <c r="MUK35" s="59"/>
      <c r="MUL35" s="59"/>
      <c r="MUM35" s="59"/>
      <c r="MUN35" s="59"/>
      <c r="MUO35" s="59"/>
      <c r="MUP35" s="59"/>
      <c r="MUQ35" s="59"/>
      <c r="MUR35" s="59"/>
      <c r="MUS35" s="59"/>
      <c r="MUT35" s="59"/>
      <c r="MUU35" s="59"/>
      <c r="MUV35" s="59"/>
      <c r="MUW35" s="59"/>
      <c r="MUX35" s="59"/>
      <c r="MUY35" s="59"/>
      <c r="MUZ35" s="59"/>
      <c r="MVA35" s="59"/>
      <c r="MVB35" s="59"/>
      <c r="MVC35" s="59"/>
      <c r="MVD35" s="59"/>
      <c r="MVE35" s="59"/>
      <c r="MVF35" s="59"/>
      <c r="MVG35" s="59"/>
      <c r="MVH35" s="59"/>
      <c r="MVI35" s="59"/>
      <c r="MVJ35" s="59"/>
      <c r="MVK35" s="59"/>
      <c r="MVL35" s="59"/>
      <c r="MVM35" s="59"/>
      <c r="MVN35" s="59"/>
      <c r="MVO35" s="59"/>
      <c r="MVP35" s="59"/>
      <c r="MVQ35" s="59"/>
      <c r="MVR35" s="59"/>
      <c r="MVS35" s="59"/>
      <c r="MVT35" s="59"/>
      <c r="MVU35" s="59"/>
      <c r="MVV35" s="59"/>
      <c r="MVW35" s="59"/>
      <c r="MVX35" s="59"/>
      <c r="MVY35" s="59"/>
      <c r="MVZ35" s="59"/>
      <c r="MWA35" s="59"/>
      <c r="MWB35" s="59"/>
      <c r="MWC35" s="59"/>
      <c r="MWD35" s="59"/>
      <c r="MWE35" s="59"/>
      <c r="MWF35" s="59"/>
      <c r="MWG35" s="59"/>
      <c r="MWH35" s="59"/>
      <c r="MWI35" s="59"/>
      <c r="MWJ35" s="59"/>
      <c r="MWK35" s="59"/>
      <c r="MWL35" s="59"/>
      <c r="MWM35" s="59"/>
      <c r="MWN35" s="59"/>
      <c r="MWO35" s="59"/>
      <c r="MWP35" s="59"/>
      <c r="MWQ35" s="59"/>
      <c r="MWR35" s="59"/>
      <c r="MWS35" s="59"/>
      <c r="MWT35" s="59"/>
      <c r="MWU35" s="59"/>
      <c r="MWV35" s="59"/>
      <c r="MWW35" s="59"/>
      <c r="MWX35" s="59"/>
      <c r="MWY35" s="59"/>
      <c r="MWZ35" s="59"/>
      <c r="MXA35" s="59"/>
      <c r="MXB35" s="59"/>
      <c r="MXC35" s="59"/>
      <c r="MXD35" s="59"/>
      <c r="MXE35" s="59"/>
      <c r="MXF35" s="59"/>
      <c r="MXG35" s="59"/>
      <c r="MXH35" s="59"/>
      <c r="MXI35" s="59"/>
      <c r="MXJ35" s="59"/>
      <c r="MXK35" s="59"/>
      <c r="MXL35" s="59"/>
      <c r="MXM35" s="59"/>
      <c r="MXN35" s="59"/>
      <c r="MXO35" s="59"/>
      <c r="MXP35" s="59"/>
      <c r="MXQ35" s="59"/>
      <c r="MXR35" s="59"/>
      <c r="MXS35" s="59"/>
      <c r="MXT35" s="59"/>
      <c r="MXU35" s="59"/>
      <c r="MXV35" s="59"/>
      <c r="MXW35" s="59"/>
      <c r="MXX35" s="59"/>
      <c r="MXY35" s="59"/>
      <c r="MXZ35" s="59"/>
      <c r="MYA35" s="59"/>
      <c r="MYB35" s="59"/>
      <c r="MYC35" s="59"/>
      <c r="MYD35" s="59"/>
      <c r="MYE35" s="59"/>
      <c r="MYF35" s="59"/>
      <c r="MYG35" s="59"/>
      <c r="MYH35" s="59"/>
      <c r="MYI35" s="59"/>
      <c r="MYJ35" s="59"/>
      <c r="MYK35" s="59"/>
      <c r="MYL35" s="59"/>
      <c r="MYM35" s="59"/>
      <c r="MYN35" s="59"/>
      <c r="MYO35" s="59"/>
      <c r="MYP35" s="59"/>
      <c r="MYQ35" s="59"/>
      <c r="MYR35" s="59"/>
      <c r="MYS35" s="59"/>
      <c r="MYT35" s="59"/>
      <c r="MYU35" s="59"/>
      <c r="MYV35" s="59"/>
      <c r="MYW35" s="59"/>
      <c r="MYX35" s="59"/>
      <c r="MYY35" s="59"/>
      <c r="MYZ35" s="59"/>
      <c r="MZA35" s="59"/>
      <c r="MZB35" s="59"/>
      <c r="MZC35" s="59"/>
      <c r="MZD35" s="59"/>
      <c r="MZE35" s="59"/>
      <c r="MZF35" s="59"/>
      <c r="MZG35" s="59"/>
      <c r="MZH35" s="59"/>
      <c r="MZI35" s="59"/>
      <c r="MZJ35" s="59"/>
      <c r="MZK35" s="59"/>
      <c r="MZL35" s="59"/>
      <c r="MZM35" s="59"/>
      <c r="MZN35" s="59"/>
      <c r="MZO35" s="59"/>
      <c r="MZP35" s="59"/>
      <c r="MZQ35" s="59"/>
      <c r="MZR35" s="59"/>
      <c r="MZS35" s="59"/>
      <c r="MZT35" s="59"/>
      <c r="MZU35" s="59"/>
      <c r="MZV35" s="59"/>
      <c r="MZW35" s="59"/>
      <c r="MZX35" s="59"/>
      <c r="MZY35" s="59"/>
      <c r="MZZ35" s="59"/>
      <c r="NAA35" s="59"/>
      <c r="NAB35" s="59"/>
      <c r="NAC35" s="59"/>
      <c r="NAD35" s="59"/>
      <c r="NAE35" s="59"/>
      <c r="NAF35" s="59"/>
      <c r="NAG35" s="59"/>
      <c r="NAH35" s="59"/>
      <c r="NAI35" s="59"/>
      <c r="NAJ35" s="59"/>
      <c r="NAK35" s="59"/>
      <c r="NAL35" s="59"/>
      <c r="NAM35" s="59"/>
      <c r="NAN35" s="59"/>
      <c r="NAO35" s="59"/>
      <c r="NAP35" s="59"/>
      <c r="NAQ35" s="59"/>
      <c r="NAR35" s="59"/>
      <c r="NAS35" s="59"/>
      <c r="NAT35" s="59"/>
      <c r="NAU35" s="59"/>
      <c r="NAV35" s="59"/>
      <c r="NAW35" s="59"/>
      <c r="NAX35" s="59"/>
      <c r="NAY35" s="59"/>
      <c r="NAZ35" s="59"/>
      <c r="NBA35" s="59"/>
      <c r="NBB35" s="59"/>
      <c r="NBC35" s="59"/>
      <c r="NBD35" s="59"/>
      <c r="NBE35" s="59"/>
      <c r="NBF35" s="59"/>
      <c r="NBG35" s="59"/>
      <c r="NBH35" s="59"/>
      <c r="NBI35" s="59"/>
      <c r="NBJ35" s="59"/>
      <c r="NBK35" s="59"/>
      <c r="NBL35" s="59"/>
      <c r="NBM35" s="59"/>
      <c r="NBN35" s="59"/>
      <c r="NBO35" s="59"/>
      <c r="NBP35" s="59"/>
      <c r="NBQ35" s="59"/>
      <c r="NBR35" s="59"/>
      <c r="NBS35" s="59"/>
      <c r="NBT35" s="59"/>
      <c r="NBU35" s="59"/>
      <c r="NBV35" s="59"/>
      <c r="NBW35" s="59"/>
      <c r="NBX35" s="59"/>
      <c r="NBY35" s="59"/>
      <c r="NBZ35" s="59"/>
      <c r="NCA35" s="59"/>
      <c r="NCB35" s="59"/>
      <c r="NCC35" s="59"/>
      <c r="NCD35" s="59"/>
      <c r="NCE35" s="59"/>
      <c r="NCF35" s="59"/>
      <c r="NCG35" s="59"/>
      <c r="NCH35" s="59"/>
      <c r="NCI35" s="59"/>
      <c r="NCJ35" s="59"/>
      <c r="NCK35" s="59"/>
      <c r="NCL35" s="59"/>
      <c r="NCM35" s="59"/>
      <c r="NCN35" s="59"/>
      <c r="NCO35" s="59"/>
      <c r="NCP35" s="59"/>
      <c r="NCQ35" s="59"/>
      <c r="NCR35" s="59"/>
      <c r="NCS35" s="59"/>
      <c r="NCT35" s="59"/>
      <c r="NCU35" s="59"/>
      <c r="NCV35" s="59"/>
      <c r="NCW35" s="59"/>
      <c r="NCX35" s="59"/>
      <c r="NCY35" s="59"/>
      <c r="NCZ35" s="59"/>
      <c r="NDA35" s="59"/>
      <c r="NDB35" s="59"/>
      <c r="NDC35" s="59"/>
      <c r="NDD35" s="59"/>
      <c r="NDE35" s="59"/>
      <c r="NDF35" s="59"/>
      <c r="NDG35" s="59"/>
      <c r="NDH35" s="59"/>
      <c r="NDI35" s="59"/>
      <c r="NDJ35" s="59"/>
      <c r="NDK35" s="59"/>
      <c r="NDL35" s="59"/>
      <c r="NDM35" s="59"/>
      <c r="NDN35" s="59"/>
      <c r="NDO35" s="59"/>
      <c r="NDP35" s="59"/>
      <c r="NDQ35" s="59"/>
      <c r="NDR35" s="59"/>
      <c r="NDS35" s="59"/>
      <c r="NDT35" s="59"/>
      <c r="NDU35" s="59"/>
      <c r="NDV35" s="59"/>
      <c r="NDW35" s="59"/>
      <c r="NDX35" s="59"/>
      <c r="NDY35" s="59"/>
      <c r="NDZ35" s="59"/>
      <c r="NEA35" s="59"/>
      <c r="NEB35" s="59"/>
      <c r="NEC35" s="59"/>
      <c r="NED35" s="59"/>
      <c r="NEE35" s="59"/>
      <c r="NEF35" s="59"/>
      <c r="NEG35" s="59"/>
      <c r="NEH35" s="59"/>
      <c r="NEI35" s="59"/>
      <c r="NEJ35" s="59"/>
      <c r="NEK35" s="59"/>
      <c r="NEL35" s="59"/>
      <c r="NEM35" s="59"/>
      <c r="NEN35" s="59"/>
      <c r="NEO35" s="59"/>
      <c r="NEP35" s="59"/>
      <c r="NEQ35" s="59"/>
      <c r="NER35" s="59"/>
      <c r="NES35" s="59"/>
      <c r="NET35" s="59"/>
      <c r="NEU35" s="59"/>
      <c r="NEV35" s="59"/>
      <c r="NEW35" s="59"/>
      <c r="NEX35" s="59"/>
      <c r="NEY35" s="59"/>
      <c r="NEZ35" s="59"/>
      <c r="NFA35" s="59"/>
      <c r="NFB35" s="59"/>
      <c r="NFC35" s="59"/>
      <c r="NFD35" s="59"/>
      <c r="NFE35" s="59"/>
      <c r="NFF35" s="59"/>
      <c r="NFG35" s="59"/>
      <c r="NFH35" s="59"/>
      <c r="NFI35" s="59"/>
      <c r="NFJ35" s="59"/>
      <c r="NFK35" s="59"/>
      <c r="NFL35" s="59"/>
      <c r="NFM35" s="59"/>
      <c r="NFN35" s="59"/>
      <c r="NFO35" s="59"/>
      <c r="NFP35" s="59"/>
      <c r="NFQ35" s="59"/>
      <c r="NFR35" s="59"/>
      <c r="NFS35" s="59"/>
      <c r="NFT35" s="59"/>
      <c r="NFU35" s="59"/>
      <c r="NFV35" s="59"/>
      <c r="NFW35" s="59"/>
      <c r="NFX35" s="59"/>
      <c r="NFY35" s="59"/>
      <c r="NFZ35" s="59"/>
      <c r="NGA35" s="59"/>
      <c r="NGB35" s="59"/>
      <c r="NGC35" s="59"/>
      <c r="NGD35" s="59"/>
      <c r="NGE35" s="59"/>
      <c r="NGF35" s="59"/>
      <c r="NGG35" s="59"/>
      <c r="NGH35" s="59"/>
      <c r="NGI35" s="59"/>
      <c r="NGJ35" s="59"/>
      <c r="NGK35" s="59"/>
      <c r="NGL35" s="59"/>
      <c r="NGM35" s="59"/>
      <c r="NGN35" s="59"/>
      <c r="NGO35" s="59"/>
      <c r="NGP35" s="59"/>
      <c r="NGQ35" s="59"/>
      <c r="NGR35" s="59"/>
      <c r="NGS35" s="59"/>
      <c r="NGT35" s="59"/>
      <c r="NGU35" s="59"/>
      <c r="NGV35" s="59"/>
      <c r="NGW35" s="59"/>
      <c r="NGX35" s="59"/>
      <c r="NGY35" s="59"/>
      <c r="NGZ35" s="59"/>
      <c r="NHA35" s="59"/>
      <c r="NHB35" s="59"/>
      <c r="NHC35" s="59"/>
      <c r="NHD35" s="59"/>
      <c r="NHE35" s="59"/>
      <c r="NHF35" s="59"/>
      <c r="NHG35" s="59"/>
      <c r="NHH35" s="59"/>
      <c r="NHI35" s="59"/>
      <c r="NHJ35" s="59"/>
      <c r="NHK35" s="59"/>
      <c r="NHL35" s="59"/>
      <c r="NHM35" s="59"/>
      <c r="NHN35" s="59"/>
      <c r="NHO35" s="59"/>
      <c r="NHP35" s="59"/>
      <c r="NHQ35" s="59"/>
      <c r="NHR35" s="59"/>
      <c r="NHS35" s="59"/>
      <c r="NHT35" s="59"/>
      <c r="NHU35" s="59"/>
      <c r="NHV35" s="59"/>
      <c r="NHW35" s="59"/>
      <c r="NHX35" s="59"/>
      <c r="NHY35" s="59"/>
      <c r="NHZ35" s="59"/>
      <c r="NIA35" s="59"/>
      <c r="NIB35" s="59"/>
      <c r="NIC35" s="59"/>
      <c r="NID35" s="59"/>
      <c r="NIE35" s="59"/>
      <c r="NIF35" s="59"/>
      <c r="NIG35" s="59"/>
      <c r="NIH35" s="59"/>
      <c r="NII35" s="59"/>
      <c r="NIJ35" s="59"/>
      <c r="NIK35" s="59"/>
      <c r="NIL35" s="59"/>
      <c r="NIM35" s="59"/>
      <c r="NIN35" s="59"/>
      <c r="NIO35" s="59"/>
      <c r="NIP35" s="59"/>
      <c r="NIQ35" s="59"/>
      <c r="NIR35" s="59"/>
      <c r="NIS35" s="59"/>
      <c r="NIT35" s="59"/>
      <c r="NIU35" s="59"/>
      <c r="NIV35" s="59"/>
      <c r="NIW35" s="59"/>
      <c r="NIX35" s="59"/>
      <c r="NIY35" s="59"/>
      <c r="NIZ35" s="59"/>
      <c r="NJA35" s="59"/>
      <c r="NJB35" s="59"/>
      <c r="NJC35" s="59"/>
      <c r="NJD35" s="59"/>
      <c r="NJE35" s="59"/>
      <c r="NJF35" s="59"/>
      <c r="NJG35" s="59"/>
      <c r="NJH35" s="59"/>
      <c r="NJI35" s="59"/>
      <c r="NJJ35" s="59"/>
      <c r="NJK35" s="59"/>
      <c r="NJL35" s="59"/>
      <c r="NJM35" s="59"/>
      <c r="NJN35" s="59"/>
      <c r="NJO35" s="59"/>
      <c r="NJP35" s="59"/>
      <c r="NJQ35" s="59"/>
      <c r="NJR35" s="59"/>
      <c r="NJS35" s="59"/>
      <c r="NJT35" s="59"/>
      <c r="NJU35" s="59"/>
      <c r="NJV35" s="59"/>
      <c r="NJW35" s="59"/>
      <c r="NJX35" s="59"/>
      <c r="NJY35" s="59"/>
      <c r="NJZ35" s="59"/>
      <c r="NKA35" s="59"/>
      <c r="NKB35" s="59"/>
      <c r="NKC35" s="59"/>
      <c r="NKD35" s="59"/>
      <c r="NKE35" s="59"/>
      <c r="NKF35" s="59"/>
      <c r="NKG35" s="59"/>
      <c r="NKH35" s="59"/>
      <c r="NKI35" s="59"/>
      <c r="NKJ35" s="59"/>
      <c r="NKK35" s="59"/>
      <c r="NKL35" s="59"/>
      <c r="NKM35" s="59"/>
      <c r="NKN35" s="59"/>
      <c r="NKO35" s="59"/>
      <c r="NKP35" s="59"/>
      <c r="NKQ35" s="59"/>
      <c r="NKR35" s="59"/>
      <c r="NKS35" s="59"/>
      <c r="NKT35" s="59"/>
      <c r="NKU35" s="59"/>
      <c r="NKV35" s="59"/>
      <c r="NKW35" s="59"/>
      <c r="NKX35" s="59"/>
      <c r="NKY35" s="59"/>
      <c r="NKZ35" s="59"/>
      <c r="NLA35" s="59"/>
      <c r="NLB35" s="59"/>
      <c r="NLC35" s="59"/>
      <c r="NLD35" s="59"/>
      <c r="NLE35" s="59"/>
      <c r="NLF35" s="59"/>
      <c r="NLG35" s="59"/>
      <c r="NLH35" s="59"/>
      <c r="NLI35" s="59"/>
      <c r="NLJ35" s="59"/>
      <c r="NLK35" s="59"/>
      <c r="NLL35" s="59"/>
      <c r="NLM35" s="59"/>
      <c r="NLN35" s="59"/>
      <c r="NLO35" s="59"/>
      <c r="NLP35" s="59"/>
      <c r="NLQ35" s="59"/>
      <c r="NLR35" s="59"/>
      <c r="NLS35" s="59"/>
      <c r="NLT35" s="59"/>
      <c r="NLU35" s="59"/>
      <c r="NLV35" s="59"/>
      <c r="NLW35" s="59"/>
      <c r="NLX35" s="59"/>
      <c r="NLY35" s="59"/>
      <c r="NLZ35" s="59"/>
      <c r="NMA35" s="59"/>
      <c r="NMB35" s="59"/>
      <c r="NMC35" s="59"/>
      <c r="NMD35" s="59"/>
      <c r="NME35" s="59"/>
      <c r="NMF35" s="59"/>
      <c r="NMG35" s="59"/>
      <c r="NMH35" s="59"/>
      <c r="NMI35" s="59"/>
      <c r="NMJ35" s="59"/>
      <c r="NMK35" s="59"/>
      <c r="NML35" s="59"/>
      <c r="NMM35" s="59"/>
      <c r="NMN35" s="59"/>
      <c r="NMO35" s="59"/>
      <c r="NMP35" s="59"/>
      <c r="NMQ35" s="59"/>
      <c r="NMR35" s="59"/>
      <c r="NMS35" s="59"/>
      <c r="NMT35" s="59"/>
      <c r="NMU35" s="59"/>
      <c r="NMV35" s="59"/>
      <c r="NMW35" s="59"/>
      <c r="NMX35" s="59"/>
      <c r="NMY35" s="59"/>
      <c r="NMZ35" s="59"/>
      <c r="NNA35" s="59"/>
      <c r="NNB35" s="59"/>
      <c r="NNC35" s="59"/>
      <c r="NND35" s="59"/>
      <c r="NNE35" s="59"/>
      <c r="NNF35" s="59"/>
      <c r="NNG35" s="59"/>
      <c r="NNH35" s="59"/>
      <c r="NNI35" s="59"/>
      <c r="NNJ35" s="59"/>
      <c r="NNK35" s="59"/>
      <c r="NNL35" s="59"/>
      <c r="NNM35" s="59"/>
      <c r="NNN35" s="59"/>
      <c r="NNO35" s="59"/>
      <c r="NNP35" s="59"/>
      <c r="NNQ35" s="59"/>
      <c r="NNR35" s="59"/>
      <c r="NNS35" s="59"/>
      <c r="NNT35" s="59"/>
      <c r="NNU35" s="59"/>
      <c r="NNV35" s="59"/>
      <c r="NNW35" s="59"/>
      <c r="NNX35" s="59"/>
      <c r="NNY35" s="59"/>
      <c r="NNZ35" s="59"/>
      <c r="NOA35" s="59"/>
      <c r="NOB35" s="59"/>
      <c r="NOC35" s="59"/>
      <c r="NOD35" s="59"/>
      <c r="NOE35" s="59"/>
      <c r="NOF35" s="59"/>
      <c r="NOG35" s="59"/>
      <c r="NOH35" s="59"/>
      <c r="NOI35" s="59"/>
      <c r="NOJ35" s="59"/>
      <c r="NOK35" s="59"/>
      <c r="NOL35" s="59"/>
      <c r="NOM35" s="59"/>
      <c r="NON35" s="59"/>
      <c r="NOO35" s="59"/>
      <c r="NOP35" s="59"/>
      <c r="NOQ35" s="59"/>
      <c r="NOR35" s="59"/>
      <c r="NOS35" s="59"/>
      <c r="NOT35" s="59"/>
      <c r="NOU35" s="59"/>
      <c r="NOV35" s="59"/>
      <c r="NOW35" s="59"/>
      <c r="NOX35" s="59"/>
      <c r="NOY35" s="59"/>
      <c r="NOZ35" s="59"/>
      <c r="NPA35" s="59"/>
      <c r="NPB35" s="59"/>
      <c r="NPC35" s="59"/>
      <c r="NPD35" s="59"/>
      <c r="NPE35" s="59"/>
      <c r="NPF35" s="59"/>
      <c r="NPG35" s="59"/>
      <c r="NPH35" s="59"/>
      <c r="NPI35" s="59"/>
      <c r="NPJ35" s="59"/>
      <c r="NPK35" s="59"/>
      <c r="NPL35" s="59"/>
      <c r="NPM35" s="59"/>
      <c r="NPN35" s="59"/>
      <c r="NPO35" s="59"/>
      <c r="NPP35" s="59"/>
      <c r="NPQ35" s="59"/>
      <c r="NPR35" s="59"/>
      <c r="NPS35" s="59"/>
      <c r="NPT35" s="59"/>
      <c r="NPU35" s="59"/>
      <c r="NPV35" s="59"/>
      <c r="NPW35" s="59"/>
      <c r="NPX35" s="59"/>
      <c r="NPY35" s="59"/>
      <c r="NPZ35" s="59"/>
      <c r="NQA35" s="59"/>
      <c r="NQB35" s="59"/>
      <c r="NQC35" s="59"/>
      <c r="NQD35" s="59"/>
      <c r="NQE35" s="59"/>
      <c r="NQF35" s="59"/>
      <c r="NQG35" s="59"/>
      <c r="NQH35" s="59"/>
      <c r="NQI35" s="59"/>
      <c r="NQJ35" s="59"/>
      <c r="NQK35" s="59"/>
      <c r="NQL35" s="59"/>
      <c r="NQM35" s="59"/>
      <c r="NQN35" s="59"/>
      <c r="NQO35" s="59"/>
      <c r="NQP35" s="59"/>
      <c r="NQQ35" s="59"/>
      <c r="NQR35" s="59"/>
      <c r="NQS35" s="59"/>
      <c r="NQT35" s="59"/>
      <c r="NQU35" s="59"/>
      <c r="NQV35" s="59"/>
      <c r="NQW35" s="59"/>
      <c r="NQX35" s="59"/>
      <c r="NQY35" s="59"/>
      <c r="NQZ35" s="59"/>
      <c r="NRA35" s="59"/>
      <c r="NRB35" s="59"/>
      <c r="NRC35" s="59"/>
      <c r="NRD35" s="59"/>
      <c r="NRE35" s="59"/>
      <c r="NRF35" s="59"/>
      <c r="NRG35" s="59"/>
      <c r="NRH35" s="59"/>
      <c r="NRI35" s="59"/>
      <c r="NRJ35" s="59"/>
      <c r="NRK35" s="59"/>
      <c r="NRL35" s="59"/>
      <c r="NRM35" s="59"/>
      <c r="NRN35" s="59"/>
      <c r="NRO35" s="59"/>
      <c r="NRP35" s="59"/>
      <c r="NRQ35" s="59"/>
      <c r="NRR35" s="59"/>
      <c r="NRS35" s="59"/>
      <c r="NRT35" s="59"/>
      <c r="NRU35" s="59"/>
      <c r="NRV35" s="59"/>
      <c r="NRW35" s="59"/>
      <c r="NRX35" s="59"/>
      <c r="NRY35" s="59"/>
      <c r="NRZ35" s="59"/>
      <c r="NSA35" s="59"/>
      <c r="NSB35" s="59"/>
      <c r="NSC35" s="59"/>
      <c r="NSD35" s="59"/>
      <c r="NSE35" s="59"/>
      <c r="NSF35" s="59"/>
      <c r="NSG35" s="59"/>
      <c r="NSH35" s="59"/>
      <c r="NSI35" s="59"/>
      <c r="NSJ35" s="59"/>
      <c r="NSK35" s="59"/>
      <c r="NSL35" s="59"/>
      <c r="NSM35" s="59"/>
      <c r="NSN35" s="59"/>
      <c r="NSO35" s="59"/>
      <c r="NSP35" s="59"/>
      <c r="NSQ35" s="59"/>
      <c r="NSR35" s="59"/>
      <c r="NSS35" s="59"/>
      <c r="NST35" s="59"/>
      <c r="NSU35" s="59"/>
      <c r="NSV35" s="59"/>
      <c r="NSW35" s="59"/>
      <c r="NSX35" s="59"/>
      <c r="NSY35" s="59"/>
      <c r="NSZ35" s="59"/>
      <c r="NTA35" s="59"/>
      <c r="NTB35" s="59"/>
      <c r="NTC35" s="59"/>
      <c r="NTD35" s="59"/>
      <c r="NTE35" s="59"/>
      <c r="NTF35" s="59"/>
      <c r="NTG35" s="59"/>
      <c r="NTH35" s="59"/>
      <c r="NTI35" s="59"/>
      <c r="NTJ35" s="59"/>
      <c r="NTK35" s="59"/>
      <c r="NTL35" s="59"/>
      <c r="NTM35" s="59"/>
      <c r="NTN35" s="59"/>
      <c r="NTO35" s="59"/>
      <c r="NTP35" s="59"/>
      <c r="NTQ35" s="59"/>
      <c r="NTR35" s="59"/>
      <c r="NTS35" s="59"/>
      <c r="NTT35" s="59"/>
      <c r="NTU35" s="59"/>
      <c r="NTV35" s="59"/>
      <c r="NTW35" s="59"/>
      <c r="NTX35" s="59"/>
      <c r="NTY35" s="59"/>
      <c r="NTZ35" s="59"/>
      <c r="NUA35" s="59"/>
      <c r="NUB35" s="59"/>
      <c r="NUC35" s="59"/>
      <c r="NUD35" s="59"/>
      <c r="NUE35" s="59"/>
      <c r="NUF35" s="59"/>
      <c r="NUG35" s="59"/>
      <c r="NUH35" s="59"/>
      <c r="NUI35" s="59"/>
      <c r="NUJ35" s="59"/>
      <c r="NUK35" s="59"/>
      <c r="NUL35" s="59"/>
      <c r="NUM35" s="59"/>
      <c r="NUN35" s="59"/>
      <c r="NUO35" s="59"/>
      <c r="NUP35" s="59"/>
      <c r="NUQ35" s="59"/>
      <c r="NUR35" s="59"/>
      <c r="NUS35" s="59"/>
      <c r="NUT35" s="59"/>
      <c r="NUU35" s="59"/>
      <c r="NUV35" s="59"/>
      <c r="NUW35" s="59"/>
      <c r="NUX35" s="59"/>
      <c r="NUY35" s="59"/>
      <c r="NUZ35" s="59"/>
      <c r="NVA35" s="59"/>
      <c r="NVB35" s="59"/>
      <c r="NVC35" s="59"/>
      <c r="NVD35" s="59"/>
      <c r="NVE35" s="59"/>
      <c r="NVF35" s="59"/>
      <c r="NVG35" s="59"/>
      <c r="NVH35" s="59"/>
      <c r="NVI35" s="59"/>
      <c r="NVJ35" s="59"/>
      <c r="NVK35" s="59"/>
      <c r="NVL35" s="59"/>
      <c r="NVM35" s="59"/>
      <c r="NVN35" s="59"/>
      <c r="NVO35" s="59"/>
      <c r="NVP35" s="59"/>
      <c r="NVQ35" s="59"/>
      <c r="NVR35" s="59"/>
      <c r="NVS35" s="59"/>
      <c r="NVT35" s="59"/>
      <c r="NVU35" s="59"/>
      <c r="NVV35" s="59"/>
      <c r="NVW35" s="59"/>
      <c r="NVX35" s="59"/>
      <c r="NVY35" s="59"/>
      <c r="NVZ35" s="59"/>
      <c r="NWA35" s="59"/>
      <c r="NWB35" s="59"/>
      <c r="NWC35" s="59"/>
      <c r="NWD35" s="59"/>
      <c r="NWE35" s="59"/>
      <c r="NWF35" s="59"/>
      <c r="NWG35" s="59"/>
      <c r="NWH35" s="59"/>
      <c r="NWI35" s="59"/>
      <c r="NWJ35" s="59"/>
      <c r="NWK35" s="59"/>
      <c r="NWL35" s="59"/>
      <c r="NWM35" s="59"/>
      <c r="NWN35" s="59"/>
      <c r="NWO35" s="59"/>
      <c r="NWP35" s="59"/>
      <c r="NWQ35" s="59"/>
      <c r="NWR35" s="59"/>
      <c r="NWS35" s="59"/>
      <c r="NWT35" s="59"/>
      <c r="NWU35" s="59"/>
      <c r="NWV35" s="59"/>
      <c r="NWW35" s="59"/>
      <c r="NWX35" s="59"/>
      <c r="NWY35" s="59"/>
      <c r="NWZ35" s="59"/>
      <c r="NXA35" s="59"/>
      <c r="NXB35" s="59"/>
      <c r="NXC35" s="59"/>
      <c r="NXD35" s="59"/>
      <c r="NXE35" s="59"/>
      <c r="NXF35" s="59"/>
      <c r="NXG35" s="59"/>
      <c r="NXH35" s="59"/>
      <c r="NXI35" s="59"/>
      <c r="NXJ35" s="59"/>
      <c r="NXK35" s="59"/>
      <c r="NXL35" s="59"/>
      <c r="NXM35" s="59"/>
      <c r="NXN35" s="59"/>
      <c r="NXO35" s="59"/>
      <c r="NXP35" s="59"/>
      <c r="NXQ35" s="59"/>
      <c r="NXR35" s="59"/>
      <c r="NXS35" s="59"/>
      <c r="NXT35" s="59"/>
      <c r="NXU35" s="59"/>
      <c r="NXV35" s="59"/>
      <c r="NXW35" s="59"/>
      <c r="NXX35" s="59"/>
      <c r="NXY35" s="59"/>
      <c r="NXZ35" s="59"/>
      <c r="NYA35" s="59"/>
      <c r="NYB35" s="59"/>
      <c r="NYC35" s="59"/>
      <c r="NYD35" s="59"/>
      <c r="NYE35" s="59"/>
      <c r="NYF35" s="59"/>
      <c r="NYG35" s="59"/>
      <c r="NYH35" s="59"/>
      <c r="NYI35" s="59"/>
      <c r="NYJ35" s="59"/>
      <c r="NYK35" s="59"/>
      <c r="NYL35" s="59"/>
      <c r="NYM35" s="59"/>
      <c r="NYN35" s="59"/>
      <c r="NYO35" s="59"/>
      <c r="NYP35" s="59"/>
      <c r="NYQ35" s="59"/>
      <c r="NYR35" s="59"/>
      <c r="NYS35" s="59"/>
      <c r="NYT35" s="59"/>
      <c r="NYU35" s="59"/>
      <c r="NYV35" s="59"/>
      <c r="NYW35" s="59"/>
      <c r="NYX35" s="59"/>
      <c r="NYY35" s="59"/>
      <c r="NYZ35" s="59"/>
      <c r="NZA35" s="59"/>
      <c r="NZB35" s="59"/>
      <c r="NZC35" s="59"/>
      <c r="NZD35" s="59"/>
      <c r="NZE35" s="59"/>
      <c r="NZF35" s="59"/>
      <c r="NZG35" s="59"/>
      <c r="NZH35" s="59"/>
      <c r="NZI35" s="59"/>
      <c r="NZJ35" s="59"/>
      <c r="NZK35" s="59"/>
      <c r="NZL35" s="59"/>
      <c r="NZM35" s="59"/>
      <c r="NZN35" s="59"/>
      <c r="NZO35" s="59"/>
      <c r="NZP35" s="59"/>
      <c r="NZQ35" s="59"/>
      <c r="NZR35" s="59"/>
      <c r="NZS35" s="59"/>
      <c r="NZT35" s="59"/>
      <c r="NZU35" s="59"/>
      <c r="NZV35" s="59"/>
      <c r="NZW35" s="59"/>
      <c r="NZX35" s="59"/>
      <c r="NZY35" s="59"/>
      <c r="NZZ35" s="59"/>
      <c r="OAA35" s="59"/>
      <c r="OAB35" s="59"/>
      <c r="OAC35" s="59"/>
      <c r="OAD35" s="59"/>
      <c r="OAE35" s="59"/>
      <c r="OAF35" s="59"/>
      <c r="OAG35" s="59"/>
      <c r="OAH35" s="59"/>
      <c r="OAI35" s="59"/>
      <c r="OAJ35" s="59"/>
      <c r="OAK35" s="59"/>
      <c r="OAL35" s="59"/>
      <c r="OAM35" s="59"/>
      <c r="OAN35" s="59"/>
      <c r="OAO35" s="59"/>
      <c r="OAP35" s="59"/>
      <c r="OAQ35" s="59"/>
      <c r="OAR35" s="59"/>
      <c r="OAS35" s="59"/>
      <c r="OAT35" s="59"/>
      <c r="OAU35" s="59"/>
      <c r="OAV35" s="59"/>
      <c r="OAW35" s="59"/>
      <c r="OAX35" s="59"/>
      <c r="OAY35" s="59"/>
      <c r="OAZ35" s="59"/>
      <c r="OBA35" s="59"/>
      <c r="OBB35" s="59"/>
      <c r="OBC35" s="59"/>
      <c r="OBD35" s="59"/>
      <c r="OBE35" s="59"/>
      <c r="OBF35" s="59"/>
      <c r="OBG35" s="59"/>
      <c r="OBH35" s="59"/>
      <c r="OBI35" s="59"/>
      <c r="OBJ35" s="59"/>
      <c r="OBK35" s="59"/>
      <c r="OBL35" s="59"/>
      <c r="OBM35" s="59"/>
      <c r="OBN35" s="59"/>
      <c r="OBO35" s="59"/>
      <c r="OBP35" s="59"/>
      <c r="OBQ35" s="59"/>
      <c r="OBR35" s="59"/>
      <c r="OBS35" s="59"/>
      <c r="OBT35" s="59"/>
      <c r="OBU35" s="59"/>
      <c r="OBV35" s="59"/>
      <c r="OBW35" s="59"/>
      <c r="OBX35" s="59"/>
      <c r="OBY35" s="59"/>
      <c r="OBZ35" s="59"/>
      <c r="OCA35" s="59"/>
      <c r="OCB35" s="59"/>
      <c r="OCC35" s="59"/>
      <c r="OCD35" s="59"/>
      <c r="OCE35" s="59"/>
      <c r="OCF35" s="59"/>
      <c r="OCG35" s="59"/>
      <c r="OCH35" s="59"/>
      <c r="OCI35" s="59"/>
      <c r="OCJ35" s="59"/>
      <c r="OCK35" s="59"/>
      <c r="OCL35" s="59"/>
      <c r="OCM35" s="59"/>
      <c r="OCN35" s="59"/>
      <c r="OCO35" s="59"/>
      <c r="OCP35" s="59"/>
      <c r="OCQ35" s="59"/>
      <c r="OCR35" s="59"/>
      <c r="OCS35" s="59"/>
      <c r="OCT35" s="59"/>
      <c r="OCU35" s="59"/>
      <c r="OCV35" s="59"/>
      <c r="OCW35" s="59"/>
      <c r="OCX35" s="59"/>
      <c r="OCY35" s="59"/>
      <c r="OCZ35" s="59"/>
      <c r="ODA35" s="59"/>
      <c r="ODB35" s="59"/>
      <c r="ODC35" s="59"/>
      <c r="ODD35" s="59"/>
      <c r="ODE35" s="59"/>
      <c r="ODF35" s="59"/>
      <c r="ODG35" s="59"/>
      <c r="ODH35" s="59"/>
      <c r="ODI35" s="59"/>
      <c r="ODJ35" s="59"/>
      <c r="ODK35" s="59"/>
      <c r="ODL35" s="59"/>
      <c r="ODM35" s="59"/>
      <c r="ODN35" s="59"/>
      <c r="ODO35" s="59"/>
      <c r="ODP35" s="59"/>
      <c r="ODQ35" s="59"/>
      <c r="ODR35" s="59"/>
      <c r="ODS35" s="59"/>
      <c r="ODT35" s="59"/>
      <c r="ODU35" s="59"/>
      <c r="ODV35" s="59"/>
      <c r="ODW35" s="59"/>
      <c r="ODX35" s="59"/>
      <c r="ODY35" s="59"/>
      <c r="ODZ35" s="59"/>
      <c r="OEA35" s="59"/>
      <c r="OEB35" s="59"/>
      <c r="OEC35" s="59"/>
      <c r="OED35" s="59"/>
      <c r="OEE35" s="59"/>
      <c r="OEF35" s="59"/>
      <c r="OEG35" s="59"/>
      <c r="OEH35" s="59"/>
      <c r="OEI35" s="59"/>
      <c r="OEJ35" s="59"/>
      <c r="OEK35" s="59"/>
      <c r="OEL35" s="59"/>
      <c r="OEM35" s="59"/>
      <c r="OEN35" s="59"/>
      <c r="OEO35" s="59"/>
      <c r="OEP35" s="59"/>
      <c r="OEQ35" s="59"/>
      <c r="OER35" s="59"/>
      <c r="OES35" s="59"/>
      <c r="OET35" s="59"/>
      <c r="OEU35" s="59"/>
      <c r="OEV35" s="59"/>
      <c r="OEW35" s="59"/>
      <c r="OEX35" s="59"/>
      <c r="OEY35" s="59"/>
      <c r="OEZ35" s="59"/>
      <c r="OFA35" s="59"/>
      <c r="OFB35" s="59"/>
      <c r="OFC35" s="59"/>
      <c r="OFD35" s="59"/>
      <c r="OFE35" s="59"/>
      <c r="OFF35" s="59"/>
      <c r="OFG35" s="59"/>
      <c r="OFH35" s="59"/>
      <c r="OFI35" s="59"/>
      <c r="OFJ35" s="59"/>
      <c r="OFK35" s="59"/>
      <c r="OFL35" s="59"/>
      <c r="OFM35" s="59"/>
      <c r="OFN35" s="59"/>
      <c r="OFO35" s="59"/>
      <c r="OFP35" s="59"/>
      <c r="OFQ35" s="59"/>
      <c r="OFR35" s="59"/>
      <c r="OFS35" s="59"/>
      <c r="OFT35" s="59"/>
      <c r="OFU35" s="59"/>
      <c r="OFV35" s="59"/>
      <c r="OFW35" s="59"/>
      <c r="OFX35" s="59"/>
      <c r="OFY35" s="59"/>
      <c r="OFZ35" s="59"/>
      <c r="OGA35" s="59"/>
      <c r="OGB35" s="59"/>
      <c r="OGC35" s="59"/>
      <c r="OGD35" s="59"/>
      <c r="OGE35" s="59"/>
      <c r="OGF35" s="59"/>
      <c r="OGG35" s="59"/>
      <c r="OGH35" s="59"/>
      <c r="OGI35" s="59"/>
      <c r="OGJ35" s="59"/>
      <c r="OGK35" s="59"/>
      <c r="OGL35" s="59"/>
      <c r="OGM35" s="59"/>
      <c r="OGN35" s="59"/>
      <c r="OGO35" s="59"/>
      <c r="OGP35" s="59"/>
      <c r="OGQ35" s="59"/>
      <c r="OGR35" s="59"/>
      <c r="OGS35" s="59"/>
      <c r="OGT35" s="59"/>
      <c r="OGU35" s="59"/>
      <c r="OGV35" s="59"/>
      <c r="OGW35" s="59"/>
      <c r="OGX35" s="59"/>
      <c r="OGY35" s="59"/>
      <c r="OGZ35" s="59"/>
      <c r="OHA35" s="59"/>
      <c r="OHB35" s="59"/>
      <c r="OHC35" s="59"/>
      <c r="OHD35" s="59"/>
      <c r="OHE35" s="59"/>
      <c r="OHF35" s="59"/>
      <c r="OHG35" s="59"/>
      <c r="OHH35" s="59"/>
      <c r="OHI35" s="59"/>
      <c r="OHJ35" s="59"/>
      <c r="OHK35" s="59"/>
      <c r="OHL35" s="59"/>
      <c r="OHM35" s="59"/>
      <c r="OHN35" s="59"/>
      <c r="OHO35" s="59"/>
      <c r="OHP35" s="59"/>
      <c r="OHQ35" s="59"/>
      <c r="OHR35" s="59"/>
      <c r="OHS35" s="59"/>
      <c r="OHT35" s="59"/>
      <c r="OHU35" s="59"/>
      <c r="OHV35" s="59"/>
      <c r="OHW35" s="59"/>
      <c r="OHX35" s="59"/>
      <c r="OHY35" s="59"/>
      <c r="OHZ35" s="59"/>
      <c r="OIA35" s="59"/>
      <c r="OIB35" s="59"/>
      <c r="OIC35" s="59"/>
      <c r="OID35" s="59"/>
      <c r="OIE35" s="59"/>
      <c r="OIF35" s="59"/>
      <c r="OIG35" s="59"/>
      <c r="OIH35" s="59"/>
      <c r="OII35" s="59"/>
      <c r="OIJ35" s="59"/>
      <c r="OIK35" s="59"/>
      <c r="OIL35" s="59"/>
      <c r="OIM35" s="59"/>
      <c r="OIN35" s="59"/>
      <c r="OIO35" s="59"/>
      <c r="OIP35" s="59"/>
      <c r="OIQ35" s="59"/>
      <c r="OIR35" s="59"/>
      <c r="OIS35" s="59"/>
      <c r="OIT35" s="59"/>
      <c r="OIU35" s="59"/>
      <c r="OIV35" s="59"/>
      <c r="OIW35" s="59"/>
      <c r="OIX35" s="59"/>
      <c r="OIY35" s="59"/>
      <c r="OIZ35" s="59"/>
      <c r="OJA35" s="59"/>
      <c r="OJB35" s="59"/>
      <c r="OJC35" s="59"/>
      <c r="OJD35" s="59"/>
      <c r="OJE35" s="59"/>
      <c r="OJF35" s="59"/>
      <c r="OJG35" s="59"/>
      <c r="OJH35" s="59"/>
      <c r="OJI35" s="59"/>
      <c r="OJJ35" s="59"/>
      <c r="OJK35" s="59"/>
      <c r="OJL35" s="59"/>
      <c r="OJM35" s="59"/>
      <c r="OJN35" s="59"/>
      <c r="OJO35" s="59"/>
      <c r="OJP35" s="59"/>
      <c r="OJQ35" s="59"/>
      <c r="OJR35" s="59"/>
      <c r="OJS35" s="59"/>
      <c r="OJT35" s="59"/>
      <c r="OJU35" s="59"/>
      <c r="OJV35" s="59"/>
      <c r="OJW35" s="59"/>
      <c r="OJX35" s="59"/>
      <c r="OJY35" s="59"/>
      <c r="OJZ35" s="59"/>
      <c r="OKA35" s="59"/>
      <c r="OKB35" s="59"/>
      <c r="OKC35" s="59"/>
      <c r="OKD35" s="59"/>
      <c r="OKE35" s="59"/>
      <c r="OKF35" s="59"/>
      <c r="OKG35" s="59"/>
      <c r="OKH35" s="59"/>
      <c r="OKI35" s="59"/>
      <c r="OKJ35" s="59"/>
      <c r="OKK35" s="59"/>
      <c r="OKL35" s="59"/>
      <c r="OKM35" s="59"/>
      <c r="OKN35" s="59"/>
      <c r="OKO35" s="59"/>
      <c r="OKP35" s="59"/>
      <c r="OKQ35" s="59"/>
      <c r="OKR35" s="59"/>
      <c r="OKS35" s="59"/>
      <c r="OKT35" s="59"/>
      <c r="OKU35" s="59"/>
      <c r="OKV35" s="59"/>
      <c r="OKW35" s="59"/>
      <c r="OKX35" s="59"/>
      <c r="OKY35" s="59"/>
      <c r="OKZ35" s="59"/>
      <c r="OLA35" s="59"/>
      <c r="OLB35" s="59"/>
      <c r="OLC35" s="59"/>
      <c r="OLD35" s="59"/>
      <c r="OLE35" s="59"/>
      <c r="OLF35" s="59"/>
      <c r="OLG35" s="59"/>
      <c r="OLH35" s="59"/>
      <c r="OLI35" s="59"/>
      <c r="OLJ35" s="59"/>
      <c r="OLK35" s="59"/>
      <c r="OLL35" s="59"/>
      <c r="OLM35" s="59"/>
      <c r="OLN35" s="59"/>
      <c r="OLO35" s="59"/>
      <c r="OLP35" s="59"/>
      <c r="OLQ35" s="59"/>
      <c r="OLR35" s="59"/>
      <c r="OLS35" s="59"/>
      <c r="OLT35" s="59"/>
      <c r="OLU35" s="59"/>
      <c r="OLV35" s="59"/>
      <c r="OLW35" s="59"/>
      <c r="OLX35" s="59"/>
      <c r="OLY35" s="59"/>
      <c r="OLZ35" s="59"/>
      <c r="OMA35" s="59"/>
      <c r="OMB35" s="59"/>
      <c r="OMC35" s="59"/>
      <c r="OMD35" s="59"/>
      <c r="OME35" s="59"/>
      <c r="OMF35" s="59"/>
      <c r="OMG35" s="59"/>
      <c r="OMH35" s="59"/>
      <c r="OMI35" s="59"/>
      <c r="OMJ35" s="59"/>
      <c r="OMK35" s="59"/>
      <c r="OML35" s="59"/>
      <c r="OMM35" s="59"/>
      <c r="OMN35" s="59"/>
      <c r="OMO35" s="59"/>
      <c r="OMP35" s="59"/>
      <c r="OMQ35" s="59"/>
      <c r="OMR35" s="59"/>
      <c r="OMS35" s="59"/>
      <c r="OMT35" s="59"/>
      <c r="OMU35" s="59"/>
      <c r="OMV35" s="59"/>
      <c r="OMW35" s="59"/>
      <c r="OMX35" s="59"/>
      <c r="OMY35" s="59"/>
      <c r="OMZ35" s="59"/>
      <c r="ONA35" s="59"/>
      <c r="ONB35" s="59"/>
      <c r="ONC35" s="59"/>
      <c r="OND35" s="59"/>
      <c r="ONE35" s="59"/>
      <c r="ONF35" s="59"/>
      <c r="ONG35" s="59"/>
      <c r="ONH35" s="59"/>
      <c r="ONI35" s="59"/>
      <c r="ONJ35" s="59"/>
      <c r="ONK35" s="59"/>
      <c r="ONL35" s="59"/>
      <c r="ONM35" s="59"/>
      <c r="ONN35" s="59"/>
      <c r="ONO35" s="59"/>
      <c r="ONP35" s="59"/>
      <c r="ONQ35" s="59"/>
      <c r="ONR35" s="59"/>
      <c r="ONS35" s="59"/>
      <c r="ONT35" s="59"/>
      <c r="ONU35" s="59"/>
      <c r="ONV35" s="59"/>
      <c r="ONW35" s="59"/>
      <c r="ONX35" s="59"/>
      <c r="ONY35" s="59"/>
      <c r="ONZ35" s="59"/>
      <c r="OOA35" s="59"/>
      <c r="OOB35" s="59"/>
      <c r="OOC35" s="59"/>
      <c r="OOD35" s="59"/>
      <c r="OOE35" s="59"/>
      <c r="OOF35" s="59"/>
      <c r="OOG35" s="59"/>
      <c r="OOH35" s="59"/>
      <c r="OOI35" s="59"/>
      <c r="OOJ35" s="59"/>
      <c r="OOK35" s="59"/>
      <c r="OOL35" s="59"/>
      <c r="OOM35" s="59"/>
      <c r="OON35" s="59"/>
      <c r="OOO35" s="59"/>
      <c r="OOP35" s="59"/>
      <c r="OOQ35" s="59"/>
      <c r="OOR35" s="59"/>
      <c r="OOS35" s="59"/>
      <c r="OOT35" s="59"/>
      <c r="OOU35" s="59"/>
      <c r="OOV35" s="59"/>
      <c r="OOW35" s="59"/>
      <c r="OOX35" s="59"/>
      <c r="OOY35" s="59"/>
      <c r="OOZ35" s="59"/>
      <c r="OPA35" s="59"/>
      <c r="OPB35" s="59"/>
      <c r="OPC35" s="59"/>
      <c r="OPD35" s="59"/>
      <c r="OPE35" s="59"/>
      <c r="OPF35" s="59"/>
      <c r="OPG35" s="59"/>
      <c r="OPH35" s="59"/>
      <c r="OPI35" s="59"/>
      <c r="OPJ35" s="59"/>
      <c r="OPK35" s="59"/>
      <c r="OPL35" s="59"/>
      <c r="OPM35" s="59"/>
      <c r="OPN35" s="59"/>
      <c r="OPO35" s="59"/>
      <c r="OPP35" s="59"/>
      <c r="OPQ35" s="59"/>
      <c r="OPR35" s="59"/>
      <c r="OPS35" s="59"/>
      <c r="OPT35" s="59"/>
      <c r="OPU35" s="59"/>
      <c r="OPV35" s="59"/>
      <c r="OPW35" s="59"/>
      <c r="OPX35" s="59"/>
      <c r="OPY35" s="59"/>
      <c r="OPZ35" s="59"/>
      <c r="OQA35" s="59"/>
      <c r="OQB35" s="59"/>
      <c r="OQC35" s="59"/>
      <c r="OQD35" s="59"/>
      <c r="OQE35" s="59"/>
      <c r="OQF35" s="59"/>
      <c r="OQG35" s="59"/>
      <c r="OQH35" s="59"/>
      <c r="OQI35" s="59"/>
      <c r="OQJ35" s="59"/>
      <c r="OQK35" s="59"/>
      <c r="OQL35" s="59"/>
      <c r="OQM35" s="59"/>
      <c r="OQN35" s="59"/>
      <c r="OQO35" s="59"/>
      <c r="OQP35" s="59"/>
      <c r="OQQ35" s="59"/>
      <c r="OQR35" s="59"/>
      <c r="OQS35" s="59"/>
      <c r="OQT35" s="59"/>
      <c r="OQU35" s="59"/>
      <c r="OQV35" s="59"/>
      <c r="OQW35" s="59"/>
      <c r="OQX35" s="59"/>
      <c r="OQY35" s="59"/>
      <c r="OQZ35" s="59"/>
      <c r="ORA35" s="59"/>
      <c r="ORB35" s="59"/>
      <c r="ORC35" s="59"/>
      <c r="ORD35" s="59"/>
      <c r="ORE35" s="59"/>
      <c r="ORF35" s="59"/>
      <c r="ORG35" s="59"/>
      <c r="ORH35" s="59"/>
      <c r="ORI35" s="59"/>
      <c r="ORJ35" s="59"/>
      <c r="ORK35" s="59"/>
      <c r="ORL35" s="59"/>
      <c r="ORM35" s="59"/>
      <c r="ORN35" s="59"/>
      <c r="ORO35" s="59"/>
      <c r="ORP35" s="59"/>
      <c r="ORQ35" s="59"/>
      <c r="ORR35" s="59"/>
      <c r="ORS35" s="59"/>
      <c r="ORT35" s="59"/>
      <c r="ORU35" s="59"/>
      <c r="ORV35" s="59"/>
      <c r="ORW35" s="59"/>
      <c r="ORX35" s="59"/>
      <c r="ORY35" s="59"/>
      <c r="ORZ35" s="59"/>
      <c r="OSA35" s="59"/>
      <c r="OSB35" s="59"/>
      <c r="OSC35" s="59"/>
      <c r="OSD35" s="59"/>
      <c r="OSE35" s="59"/>
      <c r="OSF35" s="59"/>
      <c r="OSG35" s="59"/>
      <c r="OSH35" s="59"/>
      <c r="OSI35" s="59"/>
      <c r="OSJ35" s="59"/>
      <c r="OSK35" s="59"/>
      <c r="OSL35" s="59"/>
      <c r="OSM35" s="59"/>
      <c r="OSN35" s="59"/>
      <c r="OSO35" s="59"/>
      <c r="OSP35" s="59"/>
      <c r="OSQ35" s="59"/>
      <c r="OSR35" s="59"/>
      <c r="OSS35" s="59"/>
      <c r="OST35" s="59"/>
      <c r="OSU35" s="59"/>
      <c r="OSV35" s="59"/>
      <c r="OSW35" s="59"/>
      <c r="OSX35" s="59"/>
      <c r="OSY35" s="59"/>
      <c r="OSZ35" s="59"/>
      <c r="OTA35" s="59"/>
      <c r="OTB35" s="59"/>
      <c r="OTC35" s="59"/>
      <c r="OTD35" s="59"/>
      <c r="OTE35" s="59"/>
      <c r="OTF35" s="59"/>
      <c r="OTG35" s="59"/>
      <c r="OTH35" s="59"/>
      <c r="OTI35" s="59"/>
      <c r="OTJ35" s="59"/>
      <c r="OTK35" s="59"/>
      <c r="OTL35" s="59"/>
      <c r="OTM35" s="59"/>
      <c r="OTN35" s="59"/>
      <c r="OTO35" s="59"/>
      <c r="OTP35" s="59"/>
      <c r="OTQ35" s="59"/>
      <c r="OTR35" s="59"/>
      <c r="OTS35" s="59"/>
      <c r="OTT35" s="59"/>
      <c r="OTU35" s="59"/>
      <c r="OTV35" s="59"/>
      <c r="OTW35" s="59"/>
      <c r="OTX35" s="59"/>
      <c r="OTY35" s="59"/>
      <c r="OTZ35" s="59"/>
      <c r="OUA35" s="59"/>
      <c r="OUB35" s="59"/>
      <c r="OUC35" s="59"/>
      <c r="OUD35" s="59"/>
      <c r="OUE35" s="59"/>
      <c r="OUF35" s="59"/>
      <c r="OUG35" s="59"/>
      <c r="OUH35" s="59"/>
      <c r="OUI35" s="59"/>
      <c r="OUJ35" s="59"/>
      <c r="OUK35" s="59"/>
      <c r="OUL35" s="59"/>
      <c r="OUM35" s="59"/>
      <c r="OUN35" s="59"/>
      <c r="OUO35" s="59"/>
      <c r="OUP35" s="59"/>
      <c r="OUQ35" s="59"/>
      <c r="OUR35" s="59"/>
      <c r="OUS35" s="59"/>
      <c r="OUT35" s="59"/>
      <c r="OUU35" s="59"/>
      <c r="OUV35" s="59"/>
      <c r="OUW35" s="59"/>
      <c r="OUX35" s="59"/>
      <c r="OUY35" s="59"/>
      <c r="OUZ35" s="59"/>
      <c r="OVA35" s="59"/>
      <c r="OVB35" s="59"/>
      <c r="OVC35" s="59"/>
      <c r="OVD35" s="59"/>
      <c r="OVE35" s="59"/>
      <c r="OVF35" s="59"/>
      <c r="OVG35" s="59"/>
      <c r="OVH35" s="59"/>
      <c r="OVI35" s="59"/>
      <c r="OVJ35" s="59"/>
      <c r="OVK35" s="59"/>
      <c r="OVL35" s="59"/>
      <c r="OVM35" s="59"/>
      <c r="OVN35" s="59"/>
      <c r="OVO35" s="59"/>
      <c r="OVP35" s="59"/>
      <c r="OVQ35" s="59"/>
      <c r="OVR35" s="59"/>
      <c r="OVS35" s="59"/>
      <c r="OVT35" s="59"/>
      <c r="OVU35" s="59"/>
      <c r="OVV35" s="59"/>
      <c r="OVW35" s="59"/>
      <c r="OVX35" s="59"/>
      <c r="OVY35" s="59"/>
      <c r="OVZ35" s="59"/>
      <c r="OWA35" s="59"/>
      <c r="OWB35" s="59"/>
      <c r="OWC35" s="59"/>
      <c r="OWD35" s="59"/>
      <c r="OWE35" s="59"/>
      <c r="OWF35" s="59"/>
      <c r="OWG35" s="59"/>
      <c r="OWH35" s="59"/>
      <c r="OWI35" s="59"/>
      <c r="OWJ35" s="59"/>
      <c r="OWK35" s="59"/>
      <c r="OWL35" s="59"/>
      <c r="OWM35" s="59"/>
      <c r="OWN35" s="59"/>
      <c r="OWO35" s="59"/>
      <c r="OWP35" s="59"/>
      <c r="OWQ35" s="59"/>
      <c r="OWR35" s="59"/>
      <c r="OWS35" s="59"/>
      <c r="OWT35" s="59"/>
      <c r="OWU35" s="59"/>
      <c r="OWV35" s="59"/>
      <c r="OWW35" s="59"/>
      <c r="OWX35" s="59"/>
      <c r="OWY35" s="59"/>
      <c r="OWZ35" s="59"/>
      <c r="OXA35" s="59"/>
      <c r="OXB35" s="59"/>
      <c r="OXC35" s="59"/>
      <c r="OXD35" s="59"/>
      <c r="OXE35" s="59"/>
      <c r="OXF35" s="59"/>
      <c r="OXG35" s="59"/>
      <c r="OXH35" s="59"/>
      <c r="OXI35" s="59"/>
      <c r="OXJ35" s="59"/>
      <c r="OXK35" s="59"/>
      <c r="OXL35" s="59"/>
      <c r="OXM35" s="59"/>
      <c r="OXN35" s="59"/>
      <c r="OXO35" s="59"/>
      <c r="OXP35" s="59"/>
      <c r="OXQ35" s="59"/>
      <c r="OXR35" s="59"/>
      <c r="OXS35" s="59"/>
      <c r="OXT35" s="59"/>
      <c r="OXU35" s="59"/>
      <c r="OXV35" s="59"/>
      <c r="OXW35" s="59"/>
      <c r="OXX35" s="59"/>
      <c r="OXY35" s="59"/>
      <c r="OXZ35" s="59"/>
      <c r="OYA35" s="59"/>
      <c r="OYB35" s="59"/>
      <c r="OYC35" s="59"/>
      <c r="OYD35" s="59"/>
      <c r="OYE35" s="59"/>
      <c r="OYF35" s="59"/>
      <c r="OYG35" s="59"/>
      <c r="OYH35" s="59"/>
      <c r="OYI35" s="59"/>
      <c r="OYJ35" s="59"/>
      <c r="OYK35" s="59"/>
      <c r="OYL35" s="59"/>
      <c r="OYM35" s="59"/>
      <c r="OYN35" s="59"/>
      <c r="OYO35" s="59"/>
      <c r="OYP35" s="59"/>
      <c r="OYQ35" s="59"/>
      <c r="OYR35" s="59"/>
      <c r="OYS35" s="59"/>
      <c r="OYT35" s="59"/>
      <c r="OYU35" s="59"/>
      <c r="OYV35" s="59"/>
      <c r="OYW35" s="59"/>
      <c r="OYX35" s="59"/>
      <c r="OYY35" s="59"/>
      <c r="OYZ35" s="59"/>
      <c r="OZA35" s="59"/>
      <c r="OZB35" s="59"/>
      <c r="OZC35" s="59"/>
      <c r="OZD35" s="59"/>
      <c r="OZE35" s="59"/>
      <c r="OZF35" s="59"/>
      <c r="OZG35" s="59"/>
      <c r="OZH35" s="59"/>
      <c r="OZI35" s="59"/>
      <c r="OZJ35" s="59"/>
      <c r="OZK35" s="59"/>
      <c r="OZL35" s="59"/>
      <c r="OZM35" s="59"/>
      <c r="OZN35" s="59"/>
      <c r="OZO35" s="59"/>
      <c r="OZP35" s="59"/>
      <c r="OZQ35" s="59"/>
      <c r="OZR35" s="59"/>
      <c r="OZS35" s="59"/>
      <c r="OZT35" s="59"/>
      <c r="OZU35" s="59"/>
      <c r="OZV35" s="59"/>
      <c r="OZW35" s="59"/>
      <c r="OZX35" s="59"/>
      <c r="OZY35" s="59"/>
      <c r="OZZ35" s="59"/>
      <c r="PAA35" s="59"/>
      <c r="PAB35" s="59"/>
      <c r="PAC35" s="59"/>
      <c r="PAD35" s="59"/>
      <c r="PAE35" s="59"/>
      <c r="PAF35" s="59"/>
      <c r="PAG35" s="59"/>
      <c r="PAH35" s="59"/>
      <c r="PAI35" s="59"/>
      <c r="PAJ35" s="59"/>
      <c r="PAK35" s="59"/>
      <c r="PAL35" s="59"/>
      <c r="PAM35" s="59"/>
      <c r="PAN35" s="59"/>
      <c r="PAO35" s="59"/>
      <c r="PAP35" s="59"/>
      <c r="PAQ35" s="59"/>
      <c r="PAR35" s="59"/>
      <c r="PAS35" s="59"/>
      <c r="PAT35" s="59"/>
      <c r="PAU35" s="59"/>
      <c r="PAV35" s="59"/>
      <c r="PAW35" s="59"/>
      <c r="PAX35" s="59"/>
      <c r="PAY35" s="59"/>
      <c r="PAZ35" s="59"/>
      <c r="PBA35" s="59"/>
      <c r="PBB35" s="59"/>
      <c r="PBC35" s="59"/>
      <c r="PBD35" s="59"/>
      <c r="PBE35" s="59"/>
      <c r="PBF35" s="59"/>
      <c r="PBG35" s="59"/>
      <c r="PBH35" s="59"/>
      <c r="PBI35" s="59"/>
      <c r="PBJ35" s="59"/>
      <c r="PBK35" s="59"/>
      <c r="PBL35" s="59"/>
      <c r="PBM35" s="59"/>
      <c r="PBN35" s="59"/>
      <c r="PBO35" s="59"/>
      <c r="PBP35" s="59"/>
      <c r="PBQ35" s="59"/>
      <c r="PBR35" s="59"/>
      <c r="PBS35" s="59"/>
      <c r="PBT35" s="59"/>
      <c r="PBU35" s="59"/>
      <c r="PBV35" s="59"/>
      <c r="PBW35" s="59"/>
      <c r="PBX35" s="59"/>
      <c r="PBY35" s="59"/>
      <c r="PBZ35" s="59"/>
      <c r="PCA35" s="59"/>
      <c r="PCB35" s="59"/>
      <c r="PCC35" s="59"/>
      <c r="PCD35" s="59"/>
      <c r="PCE35" s="59"/>
      <c r="PCF35" s="59"/>
      <c r="PCG35" s="59"/>
      <c r="PCH35" s="59"/>
      <c r="PCI35" s="59"/>
      <c r="PCJ35" s="59"/>
      <c r="PCK35" s="59"/>
      <c r="PCL35" s="59"/>
      <c r="PCM35" s="59"/>
      <c r="PCN35" s="59"/>
      <c r="PCO35" s="59"/>
      <c r="PCP35" s="59"/>
      <c r="PCQ35" s="59"/>
      <c r="PCR35" s="59"/>
      <c r="PCS35" s="59"/>
      <c r="PCT35" s="59"/>
      <c r="PCU35" s="59"/>
      <c r="PCV35" s="59"/>
      <c r="PCW35" s="59"/>
      <c r="PCX35" s="59"/>
      <c r="PCY35" s="59"/>
      <c r="PCZ35" s="59"/>
      <c r="PDA35" s="59"/>
      <c r="PDB35" s="59"/>
      <c r="PDC35" s="59"/>
      <c r="PDD35" s="59"/>
      <c r="PDE35" s="59"/>
      <c r="PDF35" s="59"/>
      <c r="PDG35" s="59"/>
      <c r="PDH35" s="59"/>
      <c r="PDI35" s="59"/>
      <c r="PDJ35" s="59"/>
      <c r="PDK35" s="59"/>
      <c r="PDL35" s="59"/>
      <c r="PDM35" s="59"/>
      <c r="PDN35" s="59"/>
      <c r="PDO35" s="59"/>
      <c r="PDP35" s="59"/>
      <c r="PDQ35" s="59"/>
      <c r="PDR35" s="59"/>
      <c r="PDS35" s="59"/>
      <c r="PDT35" s="59"/>
      <c r="PDU35" s="59"/>
      <c r="PDV35" s="59"/>
      <c r="PDW35" s="59"/>
      <c r="PDX35" s="59"/>
      <c r="PDY35" s="59"/>
      <c r="PDZ35" s="59"/>
      <c r="PEA35" s="59"/>
      <c r="PEB35" s="59"/>
      <c r="PEC35" s="59"/>
      <c r="PED35" s="59"/>
      <c r="PEE35" s="59"/>
      <c r="PEF35" s="59"/>
      <c r="PEG35" s="59"/>
      <c r="PEH35" s="59"/>
      <c r="PEI35" s="59"/>
      <c r="PEJ35" s="59"/>
      <c r="PEK35" s="59"/>
      <c r="PEL35" s="59"/>
      <c r="PEM35" s="59"/>
      <c r="PEN35" s="59"/>
      <c r="PEO35" s="59"/>
      <c r="PEP35" s="59"/>
      <c r="PEQ35" s="59"/>
      <c r="PER35" s="59"/>
      <c r="PES35" s="59"/>
      <c r="PET35" s="59"/>
      <c r="PEU35" s="59"/>
      <c r="PEV35" s="59"/>
      <c r="PEW35" s="59"/>
      <c r="PEX35" s="59"/>
      <c r="PEY35" s="59"/>
      <c r="PEZ35" s="59"/>
      <c r="PFA35" s="59"/>
      <c r="PFB35" s="59"/>
      <c r="PFC35" s="59"/>
      <c r="PFD35" s="59"/>
      <c r="PFE35" s="59"/>
      <c r="PFF35" s="59"/>
      <c r="PFG35" s="59"/>
      <c r="PFH35" s="59"/>
      <c r="PFI35" s="59"/>
      <c r="PFJ35" s="59"/>
      <c r="PFK35" s="59"/>
      <c r="PFL35" s="59"/>
      <c r="PFM35" s="59"/>
      <c r="PFN35" s="59"/>
      <c r="PFO35" s="59"/>
      <c r="PFP35" s="59"/>
      <c r="PFQ35" s="59"/>
      <c r="PFR35" s="59"/>
      <c r="PFS35" s="59"/>
      <c r="PFT35" s="59"/>
      <c r="PFU35" s="59"/>
      <c r="PFV35" s="59"/>
      <c r="PFW35" s="59"/>
      <c r="PFX35" s="59"/>
      <c r="PFY35" s="59"/>
      <c r="PFZ35" s="59"/>
      <c r="PGA35" s="59"/>
      <c r="PGB35" s="59"/>
      <c r="PGC35" s="59"/>
      <c r="PGD35" s="59"/>
      <c r="PGE35" s="59"/>
      <c r="PGF35" s="59"/>
      <c r="PGG35" s="59"/>
      <c r="PGH35" s="59"/>
      <c r="PGI35" s="59"/>
      <c r="PGJ35" s="59"/>
      <c r="PGK35" s="59"/>
      <c r="PGL35" s="59"/>
      <c r="PGM35" s="59"/>
      <c r="PGN35" s="59"/>
      <c r="PGO35" s="59"/>
      <c r="PGP35" s="59"/>
      <c r="PGQ35" s="59"/>
      <c r="PGR35" s="59"/>
      <c r="PGS35" s="59"/>
      <c r="PGT35" s="59"/>
      <c r="PGU35" s="59"/>
      <c r="PGV35" s="59"/>
      <c r="PGW35" s="59"/>
      <c r="PGX35" s="59"/>
      <c r="PGY35" s="59"/>
      <c r="PGZ35" s="59"/>
      <c r="PHA35" s="59"/>
      <c r="PHB35" s="59"/>
      <c r="PHC35" s="59"/>
      <c r="PHD35" s="59"/>
      <c r="PHE35" s="59"/>
      <c r="PHF35" s="59"/>
      <c r="PHG35" s="59"/>
      <c r="PHH35" s="59"/>
      <c r="PHI35" s="59"/>
      <c r="PHJ35" s="59"/>
      <c r="PHK35" s="59"/>
      <c r="PHL35" s="59"/>
      <c r="PHM35" s="59"/>
      <c r="PHN35" s="59"/>
      <c r="PHO35" s="59"/>
      <c r="PHP35" s="59"/>
      <c r="PHQ35" s="59"/>
      <c r="PHR35" s="59"/>
      <c r="PHS35" s="59"/>
      <c r="PHT35" s="59"/>
      <c r="PHU35" s="59"/>
      <c r="PHV35" s="59"/>
      <c r="PHW35" s="59"/>
      <c r="PHX35" s="59"/>
      <c r="PHY35" s="59"/>
      <c r="PHZ35" s="59"/>
      <c r="PIA35" s="59"/>
      <c r="PIB35" s="59"/>
      <c r="PIC35" s="59"/>
      <c r="PID35" s="59"/>
      <c r="PIE35" s="59"/>
      <c r="PIF35" s="59"/>
      <c r="PIG35" s="59"/>
      <c r="PIH35" s="59"/>
      <c r="PII35" s="59"/>
      <c r="PIJ35" s="59"/>
      <c r="PIK35" s="59"/>
      <c r="PIL35" s="59"/>
      <c r="PIM35" s="59"/>
      <c r="PIN35" s="59"/>
      <c r="PIO35" s="59"/>
      <c r="PIP35" s="59"/>
      <c r="PIQ35" s="59"/>
      <c r="PIR35" s="59"/>
      <c r="PIS35" s="59"/>
      <c r="PIT35" s="59"/>
      <c r="PIU35" s="59"/>
      <c r="PIV35" s="59"/>
      <c r="PIW35" s="59"/>
      <c r="PIX35" s="59"/>
      <c r="PIY35" s="59"/>
      <c r="PIZ35" s="59"/>
      <c r="PJA35" s="59"/>
      <c r="PJB35" s="59"/>
      <c r="PJC35" s="59"/>
      <c r="PJD35" s="59"/>
      <c r="PJE35" s="59"/>
      <c r="PJF35" s="59"/>
      <c r="PJG35" s="59"/>
      <c r="PJH35" s="59"/>
      <c r="PJI35" s="59"/>
      <c r="PJJ35" s="59"/>
      <c r="PJK35" s="59"/>
      <c r="PJL35" s="59"/>
      <c r="PJM35" s="59"/>
      <c r="PJN35" s="59"/>
      <c r="PJO35" s="59"/>
      <c r="PJP35" s="59"/>
      <c r="PJQ35" s="59"/>
      <c r="PJR35" s="59"/>
      <c r="PJS35" s="59"/>
      <c r="PJT35" s="59"/>
      <c r="PJU35" s="59"/>
      <c r="PJV35" s="59"/>
      <c r="PJW35" s="59"/>
      <c r="PJX35" s="59"/>
      <c r="PJY35" s="59"/>
      <c r="PJZ35" s="59"/>
      <c r="PKA35" s="59"/>
      <c r="PKB35" s="59"/>
      <c r="PKC35" s="59"/>
      <c r="PKD35" s="59"/>
      <c r="PKE35" s="59"/>
      <c r="PKF35" s="59"/>
      <c r="PKG35" s="59"/>
      <c r="PKH35" s="59"/>
      <c r="PKI35" s="59"/>
      <c r="PKJ35" s="59"/>
      <c r="PKK35" s="59"/>
      <c r="PKL35" s="59"/>
      <c r="PKM35" s="59"/>
      <c r="PKN35" s="59"/>
      <c r="PKO35" s="59"/>
      <c r="PKP35" s="59"/>
      <c r="PKQ35" s="59"/>
      <c r="PKR35" s="59"/>
      <c r="PKS35" s="59"/>
      <c r="PKT35" s="59"/>
      <c r="PKU35" s="59"/>
      <c r="PKV35" s="59"/>
      <c r="PKW35" s="59"/>
      <c r="PKX35" s="59"/>
      <c r="PKY35" s="59"/>
      <c r="PKZ35" s="59"/>
      <c r="PLA35" s="59"/>
      <c r="PLB35" s="59"/>
      <c r="PLC35" s="59"/>
      <c r="PLD35" s="59"/>
      <c r="PLE35" s="59"/>
      <c r="PLF35" s="59"/>
      <c r="PLG35" s="59"/>
      <c r="PLH35" s="59"/>
      <c r="PLI35" s="59"/>
      <c r="PLJ35" s="59"/>
      <c r="PLK35" s="59"/>
      <c r="PLL35" s="59"/>
      <c r="PLM35" s="59"/>
      <c r="PLN35" s="59"/>
      <c r="PLO35" s="59"/>
      <c r="PLP35" s="59"/>
      <c r="PLQ35" s="59"/>
      <c r="PLR35" s="59"/>
      <c r="PLS35" s="59"/>
      <c r="PLT35" s="59"/>
      <c r="PLU35" s="59"/>
      <c r="PLV35" s="59"/>
      <c r="PLW35" s="59"/>
      <c r="PLX35" s="59"/>
      <c r="PLY35" s="59"/>
      <c r="PLZ35" s="59"/>
      <c r="PMA35" s="59"/>
      <c r="PMB35" s="59"/>
      <c r="PMC35" s="59"/>
      <c r="PMD35" s="59"/>
      <c r="PME35" s="59"/>
      <c r="PMF35" s="59"/>
      <c r="PMG35" s="59"/>
      <c r="PMH35" s="59"/>
      <c r="PMI35" s="59"/>
      <c r="PMJ35" s="59"/>
      <c r="PMK35" s="59"/>
      <c r="PML35" s="59"/>
      <c r="PMM35" s="59"/>
      <c r="PMN35" s="59"/>
      <c r="PMO35" s="59"/>
      <c r="PMP35" s="59"/>
      <c r="PMQ35" s="59"/>
      <c r="PMR35" s="59"/>
      <c r="PMS35" s="59"/>
      <c r="PMT35" s="59"/>
      <c r="PMU35" s="59"/>
      <c r="PMV35" s="59"/>
      <c r="PMW35" s="59"/>
      <c r="PMX35" s="59"/>
      <c r="PMY35" s="59"/>
      <c r="PMZ35" s="59"/>
      <c r="PNA35" s="59"/>
      <c r="PNB35" s="59"/>
      <c r="PNC35" s="59"/>
      <c r="PND35" s="59"/>
      <c r="PNE35" s="59"/>
      <c r="PNF35" s="59"/>
      <c r="PNG35" s="59"/>
      <c r="PNH35" s="59"/>
      <c r="PNI35" s="59"/>
      <c r="PNJ35" s="59"/>
      <c r="PNK35" s="59"/>
      <c r="PNL35" s="59"/>
      <c r="PNM35" s="59"/>
      <c r="PNN35" s="59"/>
      <c r="PNO35" s="59"/>
      <c r="PNP35" s="59"/>
      <c r="PNQ35" s="59"/>
      <c r="PNR35" s="59"/>
      <c r="PNS35" s="59"/>
      <c r="PNT35" s="59"/>
      <c r="PNU35" s="59"/>
      <c r="PNV35" s="59"/>
      <c r="PNW35" s="59"/>
      <c r="PNX35" s="59"/>
      <c r="PNY35" s="59"/>
      <c r="PNZ35" s="59"/>
      <c r="POA35" s="59"/>
      <c r="POB35" s="59"/>
      <c r="POC35" s="59"/>
      <c r="POD35" s="59"/>
      <c r="POE35" s="59"/>
      <c r="POF35" s="59"/>
      <c r="POG35" s="59"/>
      <c r="POH35" s="59"/>
      <c r="POI35" s="59"/>
      <c r="POJ35" s="59"/>
      <c r="POK35" s="59"/>
      <c r="POL35" s="59"/>
      <c r="POM35" s="59"/>
      <c r="PON35" s="59"/>
      <c r="POO35" s="59"/>
      <c r="POP35" s="59"/>
      <c r="POQ35" s="59"/>
      <c r="POR35" s="59"/>
      <c r="POS35" s="59"/>
      <c r="POT35" s="59"/>
      <c r="POU35" s="59"/>
      <c r="POV35" s="59"/>
      <c r="POW35" s="59"/>
      <c r="POX35" s="59"/>
      <c r="POY35" s="59"/>
      <c r="POZ35" s="59"/>
      <c r="PPA35" s="59"/>
      <c r="PPB35" s="59"/>
      <c r="PPC35" s="59"/>
      <c r="PPD35" s="59"/>
      <c r="PPE35" s="59"/>
      <c r="PPF35" s="59"/>
      <c r="PPG35" s="59"/>
      <c r="PPH35" s="59"/>
      <c r="PPI35" s="59"/>
      <c r="PPJ35" s="59"/>
      <c r="PPK35" s="59"/>
      <c r="PPL35" s="59"/>
      <c r="PPM35" s="59"/>
      <c r="PPN35" s="59"/>
      <c r="PPO35" s="59"/>
      <c r="PPP35" s="59"/>
      <c r="PPQ35" s="59"/>
      <c r="PPR35" s="59"/>
      <c r="PPS35" s="59"/>
      <c r="PPT35" s="59"/>
      <c r="PPU35" s="59"/>
      <c r="PPV35" s="59"/>
      <c r="PPW35" s="59"/>
      <c r="PPX35" s="59"/>
      <c r="PPY35" s="59"/>
      <c r="PPZ35" s="59"/>
      <c r="PQA35" s="59"/>
      <c r="PQB35" s="59"/>
      <c r="PQC35" s="59"/>
      <c r="PQD35" s="59"/>
      <c r="PQE35" s="59"/>
      <c r="PQF35" s="59"/>
      <c r="PQG35" s="59"/>
      <c r="PQH35" s="59"/>
      <c r="PQI35" s="59"/>
      <c r="PQJ35" s="59"/>
      <c r="PQK35" s="59"/>
      <c r="PQL35" s="59"/>
      <c r="PQM35" s="59"/>
      <c r="PQN35" s="59"/>
      <c r="PQO35" s="59"/>
      <c r="PQP35" s="59"/>
      <c r="PQQ35" s="59"/>
      <c r="PQR35" s="59"/>
      <c r="PQS35" s="59"/>
      <c r="PQT35" s="59"/>
      <c r="PQU35" s="59"/>
      <c r="PQV35" s="59"/>
      <c r="PQW35" s="59"/>
      <c r="PQX35" s="59"/>
      <c r="PQY35" s="59"/>
      <c r="PQZ35" s="59"/>
      <c r="PRA35" s="59"/>
      <c r="PRB35" s="59"/>
      <c r="PRC35" s="59"/>
      <c r="PRD35" s="59"/>
      <c r="PRE35" s="59"/>
      <c r="PRF35" s="59"/>
      <c r="PRG35" s="59"/>
      <c r="PRH35" s="59"/>
      <c r="PRI35" s="59"/>
      <c r="PRJ35" s="59"/>
      <c r="PRK35" s="59"/>
      <c r="PRL35" s="59"/>
      <c r="PRM35" s="59"/>
      <c r="PRN35" s="59"/>
      <c r="PRO35" s="59"/>
      <c r="PRP35" s="59"/>
      <c r="PRQ35" s="59"/>
      <c r="PRR35" s="59"/>
      <c r="PRS35" s="59"/>
      <c r="PRT35" s="59"/>
      <c r="PRU35" s="59"/>
      <c r="PRV35" s="59"/>
      <c r="PRW35" s="59"/>
      <c r="PRX35" s="59"/>
      <c r="PRY35" s="59"/>
      <c r="PRZ35" s="59"/>
      <c r="PSA35" s="59"/>
      <c r="PSB35" s="59"/>
      <c r="PSC35" s="59"/>
      <c r="PSD35" s="59"/>
      <c r="PSE35" s="59"/>
      <c r="PSF35" s="59"/>
      <c r="PSG35" s="59"/>
      <c r="PSH35" s="59"/>
      <c r="PSI35" s="59"/>
      <c r="PSJ35" s="59"/>
      <c r="PSK35" s="59"/>
      <c r="PSL35" s="59"/>
      <c r="PSM35" s="59"/>
      <c r="PSN35" s="59"/>
      <c r="PSO35" s="59"/>
      <c r="PSP35" s="59"/>
      <c r="PSQ35" s="59"/>
      <c r="PSR35" s="59"/>
      <c r="PSS35" s="59"/>
      <c r="PST35" s="59"/>
      <c r="PSU35" s="59"/>
      <c r="PSV35" s="59"/>
      <c r="PSW35" s="59"/>
      <c r="PSX35" s="59"/>
      <c r="PSY35" s="59"/>
      <c r="PSZ35" s="59"/>
      <c r="PTA35" s="59"/>
      <c r="PTB35" s="59"/>
      <c r="PTC35" s="59"/>
      <c r="PTD35" s="59"/>
      <c r="PTE35" s="59"/>
      <c r="PTF35" s="59"/>
      <c r="PTG35" s="59"/>
      <c r="PTH35" s="59"/>
      <c r="PTI35" s="59"/>
      <c r="PTJ35" s="59"/>
      <c r="PTK35" s="59"/>
      <c r="PTL35" s="59"/>
      <c r="PTM35" s="59"/>
      <c r="PTN35" s="59"/>
      <c r="PTO35" s="59"/>
      <c r="PTP35" s="59"/>
      <c r="PTQ35" s="59"/>
      <c r="PTR35" s="59"/>
      <c r="PTS35" s="59"/>
      <c r="PTT35" s="59"/>
      <c r="PTU35" s="59"/>
      <c r="PTV35" s="59"/>
      <c r="PTW35" s="59"/>
      <c r="PTX35" s="59"/>
      <c r="PTY35" s="59"/>
      <c r="PTZ35" s="59"/>
      <c r="PUA35" s="59"/>
      <c r="PUB35" s="59"/>
      <c r="PUC35" s="59"/>
      <c r="PUD35" s="59"/>
      <c r="PUE35" s="59"/>
      <c r="PUF35" s="59"/>
      <c r="PUG35" s="59"/>
      <c r="PUH35" s="59"/>
      <c r="PUI35" s="59"/>
      <c r="PUJ35" s="59"/>
      <c r="PUK35" s="59"/>
      <c r="PUL35" s="59"/>
      <c r="PUM35" s="59"/>
      <c r="PUN35" s="59"/>
      <c r="PUO35" s="59"/>
      <c r="PUP35" s="59"/>
      <c r="PUQ35" s="59"/>
      <c r="PUR35" s="59"/>
      <c r="PUS35" s="59"/>
      <c r="PUT35" s="59"/>
      <c r="PUU35" s="59"/>
      <c r="PUV35" s="59"/>
      <c r="PUW35" s="59"/>
      <c r="PUX35" s="59"/>
      <c r="PUY35" s="59"/>
      <c r="PUZ35" s="59"/>
      <c r="PVA35" s="59"/>
      <c r="PVB35" s="59"/>
      <c r="PVC35" s="59"/>
      <c r="PVD35" s="59"/>
      <c r="PVE35" s="59"/>
      <c r="PVF35" s="59"/>
      <c r="PVG35" s="59"/>
      <c r="PVH35" s="59"/>
      <c r="PVI35" s="59"/>
      <c r="PVJ35" s="59"/>
      <c r="PVK35" s="59"/>
      <c r="PVL35" s="59"/>
      <c r="PVM35" s="59"/>
      <c r="PVN35" s="59"/>
      <c r="PVO35" s="59"/>
      <c r="PVP35" s="59"/>
      <c r="PVQ35" s="59"/>
      <c r="PVR35" s="59"/>
      <c r="PVS35" s="59"/>
      <c r="PVT35" s="59"/>
      <c r="PVU35" s="59"/>
      <c r="PVV35" s="59"/>
      <c r="PVW35" s="59"/>
      <c r="PVX35" s="59"/>
      <c r="PVY35" s="59"/>
      <c r="PVZ35" s="59"/>
      <c r="PWA35" s="59"/>
      <c r="PWB35" s="59"/>
      <c r="PWC35" s="59"/>
      <c r="PWD35" s="59"/>
      <c r="PWE35" s="59"/>
      <c r="PWF35" s="59"/>
      <c r="PWG35" s="59"/>
      <c r="PWH35" s="59"/>
      <c r="PWI35" s="59"/>
      <c r="PWJ35" s="59"/>
      <c r="PWK35" s="59"/>
      <c r="PWL35" s="59"/>
      <c r="PWM35" s="59"/>
      <c r="PWN35" s="59"/>
      <c r="PWO35" s="59"/>
      <c r="PWP35" s="59"/>
      <c r="PWQ35" s="59"/>
      <c r="PWR35" s="59"/>
      <c r="PWS35" s="59"/>
      <c r="PWT35" s="59"/>
      <c r="PWU35" s="59"/>
      <c r="PWV35" s="59"/>
      <c r="PWW35" s="59"/>
      <c r="PWX35" s="59"/>
      <c r="PWY35" s="59"/>
      <c r="PWZ35" s="59"/>
      <c r="PXA35" s="59"/>
      <c r="PXB35" s="59"/>
      <c r="PXC35" s="59"/>
      <c r="PXD35" s="59"/>
      <c r="PXE35" s="59"/>
      <c r="PXF35" s="59"/>
      <c r="PXG35" s="59"/>
      <c r="PXH35" s="59"/>
      <c r="PXI35" s="59"/>
      <c r="PXJ35" s="59"/>
      <c r="PXK35" s="59"/>
      <c r="PXL35" s="59"/>
      <c r="PXM35" s="59"/>
      <c r="PXN35" s="59"/>
      <c r="PXO35" s="59"/>
      <c r="PXP35" s="59"/>
      <c r="PXQ35" s="59"/>
      <c r="PXR35" s="59"/>
      <c r="PXS35" s="59"/>
      <c r="PXT35" s="59"/>
      <c r="PXU35" s="59"/>
      <c r="PXV35" s="59"/>
      <c r="PXW35" s="59"/>
      <c r="PXX35" s="59"/>
      <c r="PXY35" s="59"/>
      <c r="PXZ35" s="59"/>
      <c r="PYA35" s="59"/>
      <c r="PYB35" s="59"/>
      <c r="PYC35" s="59"/>
      <c r="PYD35" s="59"/>
      <c r="PYE35" s="59"/>
      <c r="PYF35" s="59"/>
      <c r="PYG35" s="59"/>
      <c r="PYH35" s="59"/>
      <c r="PYI35" s="59"/>
      <c r="PYJ35" s="59"/>
      <c r="PYK35" s="59"/>
      <c r="PYL35" s="59"/>
      <c r="PYM35" s="59"/>
      <c r="PYN35" s="59"/>
      <c r="PYO35" s="59"/>
      <c r="PYP35" s="59"/>
      <c r="PYQ35" s="59"/>
      <c r="PYR35" s="59"/>
      <c r="PYS35" s="59"/>
      <c r="PYT35" s="59"/>
      <c r="PYU35" s="59"/>
      <c r="PYV35" s="59"/>
      <c r="PYW35" s="59"/>
      <c r="PYX35" s="59"/>
      <c r="PYY35" s="59"/>
      <c r="PYZ35" s="59"/>
      <c r="PZA35" s="59"/>
      <c r="PZB35" s="59"/>
      <c r="PZC35" s="59"/>
      <c r="PZD35" s="59"/>
      <c r="PZE35" s="59"/>
      <c r="PZF35" s="59"/>
      <c r="PZG35" s="59"/>
      <c r="PZH35" s="59"/>
      <c r="PZI35" s="59"/>
      <c r="PZJ35" s="59"/>
      <c r="PZK35" s="59"/>
      <c r="PZL35" s="59"/>
      <c r="PZM35" s="59"/>
      <c r="PZN35" s="59"/>
      <c r="PZO35" s="59"/>
      <c r="PZP35" s="59"/>
      <c r="PZQ35" s="59"/>
      <c r="PZR35" s="59"/>
      <c r="PZS35" s="59"/>
      <c r="PZT35" s="59"/>
      <c r="PZU35" s="59"/>
      <c r="PZV35" s="59"/>
      <c r="PZW35" s="59"/>
      <c r="PZX35" s="59"/>
      <c r="PZY35" s="59"/>
      <c r="PZZ35" s="59"/>
      <c r="QAA35" s="59"/>
      <c r="QAB35" s="59"/>
      <c r="QAC35" s="59"/>
      <c r="QAD35" s="59"/>
      <c r="QAE35" s="59"/>
      <c r="QAF35" s="59"/>
      <c r="QAG35" s="59"/>
      <c r="QAH35" s="59"/>
      <c r="QAI35" s="59"/>
      <c r="QAJ35" s="59"/>
      <c r="QAK35" s="59"/>
      <c r="QAL35" s="59"/>
      <c r="QAM35" s="59"/>
      <c r="QAN35" s="59"/>
      <c r="QAO35" s="59"/>
      <c r="QAP35" s="59"/>
      <c r="QAQ35" s="59"/>
      <c r="QAR35" s="59"/>
      <c r="QAS35" s="59"/>
      <c r="QAT35" s="59"/>
      <c r="QAU35" s="59"/>
      <c r="QAV35" s="59"/>
      <c r="QAW35" s="59"/>
      <c r="QAX35" s="59"/>
      <c r="QAY35" s="59"/>
      <c r="QAZ35" s="59"/>
      <c r="QBA35" s="59"/>
      <c r="QBB35" s="59"/>
      <c r="QBC35" s="59"/>
      <c r="QBD35" s="59"/>
      <c r="QBE35" s="59"/>
      <c r="QBF35" s="59"/>
      <c r="QBG35" s="59"/>
      <c r="QBH35" s="59"/>
      <c r="QBI35" s="59"/>
      <c r="QBJ35" s="59"/>
      <c r="QBK35" s="59"/>
      <c r="QBL35" s="59"/>
      <c r="QBM35" s="59"/>
      <c r="QBN35" s="59"/>
      <c r="QBO35" s="59"/>
      <c r="QBP35" s="59"/>
      <c r="QBQ35" s="59"/>
      <c r="QBR35" s="59"/>
      <c r="QBS35" s="59"/>
      <c r="QBT35" s="59"/>
      <c r="QBU35" s="59"/>
      <c r="QBV35" s="59"/>
      <c r="QBW35" s="59"/>
      <c r="QBX35" s="59"/>
      <c r="QBY35" s="59"/>
      <c r="QBZ35" s="59"/>
      <c r="QCA35" s="59"/>
      <c r="QCB35" s="59"/>
      <c r="QCC35" s="59"/>
      <c r="QCD35" s="59"/>
      <c r="QCE35" s="59"/>
      <c r="QCF35" s="59"/>
      <c r="QCG35" s="59"/>
      <c r="QCH35" s="59"/>
      <c r="QCI35" s="59"/>
      <c r="QCJ35" s="59"/>
      <c r="QCK35" s="59"/>
      <c r="QCL35" s="59"/>
      <c r="QCM35" s="59"/>
      <c r="QCN35" s="59"/>
      <c r="QCO35" s="59"/>
      <c r="QCP35" s="59"/>
      <c r="QCQ35" s="59"/>
      <c r="QCR35" s="59"/>
      <c r="QCS35" s="59"/>
      <c r="QCT35" s="59"/>
      <c r="QCU35" s="59"/>
      <c r="QCV35" s="59"/>
      <c r="QCW35" s="59"/>
      <c r="QCX35" s="59"/>
      <c r="QCY35" s="59"/>
      <c r="QCZ35" s="59"/>
      <c r="QDA35" s="59"/>
      <c r="QDB35" s="59"/>
      <c r="QDC35" s="59"/>
      <c r="QDD35" s="59"/>
      <c r="QDE35" s="59"/>
      <c r="QDF35" s="59"/>
      <c r="QDG35" s="59"/>
      <c r="QDH35" s="59"/>
      <c r="QDI35" s="59"/>
      <c r="QDJ35" s="59"/>
      <c r="QDK35" s="59"/>
      <c r="QDL35" s="59"/>
      <c r="QDM35" s="59"/>
      <c r="QDN35" s="59"/>
      <c r="QDO35" s="59"/>
      <c r="QDP35" s="59"/>
      <c r="QDQ35" s="59"/>
      <c r="QDR35" s="59"/>
      <c r="QDS35" s="59"/>
      <c r="QDT35" s="59"/>
      <c r="QDU35" s="59"/>
      <c r="QDV35" s="59"/>
      <c r="QDW35" s="59"/>
      <c r="QDX35" s="59"/>
      <c r="QDY35" s="59"/>
      <c r="QDZ35" s="59"/>
      <c r="QEA35" s="59"/>
      <c r="QEB35" s="59"/>
      <c r="QEC35" s="59"/>
      <c r="QED35" s="59"/>
      <c r="QEE35" s="59"/>
      <c r="QEF35" s="59"/>
      <c r="QEG35" s="59"/>
      <c r="QEH35" s="59"/>
      <c r="QEI35" s="59"/>
      <c r="QEJ35" s="59"/>
      <c r="QEK35" s="59"/>
      <c r="QEL35" s="59"/>
      <c r="QEM35" s="59"/>
      <c r="QEN35" s="59"/>
      <c r="QEO35" s="59"/>
      <c r="QEP35" s="59"/>
      <c r="QEQ35" s="59"/>
      <c r="QER35" s="59"/>
      <c r="QES35" s="59"/>
      <c r="QET35" s="59"/>
      <c r="QEU35" s="59"/>
      <c r="QEV35" s="59"/>
      <c r="QEW35" s="59"/>
      <c r="QEX35" s="59"/>
      <c r="QEY35" s="59"/>
      <c r="QEZ35" s="59"/>
      <c r="QFA35" s="59"/>
      <c r="QFB35" s="59"/>
      <c r="QFC35" s="59"/>
      <c r="QFD35" s="59"/>
      <c r="QFE35" s="59"/>
      <c r="QFF35" s="59"/>
      <c r="QFG35" s="59"/>
      <c r="QFH35" s="59"/>
      <c r="QFI35" s="59"/>
      <c r="QFJ35" s="59"/>
      <c r="QFK35" s="59"/>
      <c r="QFL35" s="59"/>
      <c r="QFM35" s="59"/>
      <c r="QFN35" s="59"/>
      <c r="QFO35" s="59"/>
      <c r="QFP35" s="59"/>
      <c r="QFQ35" s="59"/>
      <c r="QFR35" s="59"/>
      <c r="QFS35" s="59"/>
      <c r="QFT35" s="59"/>
      <c r="QFU35" s="59"/>
      <c r="QFV35" s="59"/>
      <c r="QFW35" s="59"/>
      <c r="QFX35" s="59"/>
      <c r="QFY35" s="59"/>
      <c r="QFZ35" s="59"/>
      <c r="QGA35" s="59"/>
      <c r="QGB35" s="59"/>
      <c r="QGC35" s="59"/>
      <c r="QGD35" s="59"/>
      <c r="QGE35" s="59"/>
      <c r="QGF35" s="59"/>
      <c r="QGG35" s="59"/>
      <c r="QGH35" s="59"/>
      <c r="QGI35" s="59"/>
      <c r="QGJ35" s="59"/>
      <c r="QGK35" s="59"/>
      <c r="QGL35" s="59"/>
      <c r="QGM35" s="59"/>
      <c r="QGN35" s="59"/>
      <c r="QGO35" s="59"/>
      <c r="QGP35" s="59"/>
      <c r="QGQ35" s="59"/>
      <c r="QGR35" s="59"/>
      <c r="QGS35" s="59"/>
      <c r="QGT35" s="59"/>
      <c r="QGU35" s="59"/>
      <c r="QGV35" s="59"/>
      <c r="QGW35" s="59"/>
      <c r="QGX35" s="59"/>
      <c r="QGY35" s="59"/>
      <c r="QGZ35" s="59"/>
      <c r="QHA35" s="59"/>
      <c r="QHB35" s="59"/>
      <c r="QHC35" s="59"/>
      <c r="QHD35" s="59"/>
      <c r="QHE35" s="59"/>
      <c r="QHF35" s="59"/>
      <c r="QHG35" s="59"/>
      <c r="QHH35" s="59"/>
      <c r="QHI35" s="59"/>
      <c r="QHJ35" s="59"/>
      <c r="QHK35" s="59"/>
      <c r="QHL35" s="59"/>
      <c r="QHM35" s="59"/>
      <c r="QHN35" s="59"/>
      <c r="QHO35" s="59"/>
      <c r="QHP35" s="59"/>
      <c r="QHQ35" s="59"/>
      <c r="QHR35" s="59"/>
      <c r="QHS35" s="59"/>
      <c r="QHT35" s="59"/>
      <c r="QHU35" s="59"/>
      <c r="QHV35" s="59"/>
      <c r="QHW35" s="59"/>
      <c r="QHX35" s="59"/>
      <c r="QHY35" s="59"/>
      <c r="QHZ35" s="59"/>
      <c r="QIA35" s="59"/>
      <c r="QIB35" s="59"/>
      <c r="QIC35" s="59"/>
      <c r="QID35" s="59"/>
      <c r="QIE35" s="59"/>
      <c r="QIF35" s="59"/>
      <c r="QIG35" s="59"/>
      <c r="QIH35" s="59"/>
      <c r="QII35" s="59"/>
      <c r="QIJ35" s="59"/>
      <c r="QIK35" s="59"/>
      <c r="QIL35" s="59"/>
      <c r="QIM35" s="59"/>
      <c r="QIN35" s="59"/>
      <c r="QIO35" s="59"/>
      <c r="QIP35" s="59"/>
      <c r="QIQ35" s="59"/>
      <c r="QIR35" s="59"/>
      <c r="QIS35" s="59"/>
      <c r="QIT35" s="59"/>
      <c r="QIU35" s="59"/>
      <c r="QIV35" s="59"/>
      <c r="QIW35" s="59"/>
      <c r="QIX35" s="59"/>
      <c r="QIY35" s="59"/>
      <c r="QIZ35" s="59"/>
      <c r="QJA35" s="59"/>
      <c r="QJB35" s="59"/>
      <c r="QJC35" s="59"/>
      <c r="QJD35" s="59"/>
      <c r="QJE35" s="59"/>
      <c r="QJF35" s="59"/>
      <c r="QJG35" s="59"/>
      <c r="QJH35" s="59"/>
      <c r="QJI35" s="59"/>
      <c r="QJJ35" s="59"/>
      <c r="QJK35" s="59"/>
      <c r="QJL35" s="59"/>
      <c r="QJM35" s="59"/>
      <c r="QJN35" s="59"/>
      <c r="QJO35" s="59"/>
      <c r="QJP35" s="59"/>
      <c r="QJQ35" s="59"/>
      <c r="QJR35" s="59"/>
      <c r="QJS35" s="59"/>
      <c r="QJT35" s="59"/>
      <c r="QJU35" s="59"/>
      <c r="QJV35" s="59"/>
      <c r="QJW35" s="59"/>
      <c r="QJX35" s="59"/>
      <c r="QJY35" s="59"/>
      <c r="QJZ35" s="59"/>
      <c r="QKA35" s="59"/>
      <c r="QKB35" s="59"/>
      <c r="QKC35" s="59"/>
      <c r="QKD35" s="59"/>
      <c r="QKE35" s="59"/>
      <c r="QKF35" s="59"/>
      <c r="QKG35" s="59"/>
      <c r="QKH35" s="59"/>
      <c r="QKI35" s="59"/>
      <c r="QKJ35" s="59"/>
      <c r="QKK35" s="59"/>
      <c r="QKL35" s="59"/>
      <c r="QKM35" s="59"/>
      <c r="QKN35" s="59"/>
      <c r="QKO35" s="59"/>
      <c r="QKP35" s="59"/>
      <c r="QKQ35" s="59"/>
      <c r="QKR35" s="59"/>
      <c r="QKS35" s="59"/>
      <c r="QKT35" s="59"/>
      <c r="QKU35" s="59"/>
      <c r="QKV35" s="59"/>
      <c r="QKW35" s="59"/>
      <c r="QKX35" s="59"/>
      <c r="QKY35" s="59"/>
      <c r="QKZ35" s="59"/>
      <c r="QLA35" s="59"/>
      <c r="QLB35" s="59"/>
      <c r="QLC35" s="59"/>
      <c r="QLD35" s="59"/>
      <c r="QLE35" s="59"/>
      <c r="QLF35" s="59"/>
      <c r="QLG35" s="59"/>
      <c r="QLH35" s="59"/>
      <c r="QLI35" s="59"/>
      <c r="QLJ35" s="59"/>
      <c r="QLK35" s="59"/>
      <c r="QLL35" s="59"/>
      <c r="QLM35" s="59"/>
      <c r="QLN35" s="59"/>
      <c r="QLO35" s="59"/>
      <c r="QLP35" s="59"/>
      <c r="QLQ35" s="59"/>
      <c r="QLR35" s="59"/>
      <c r="QLS35" s="59"/>
      <c r="QLT35" s="59"/>
      <c r="QLU35" s="59"/>
      <c r="QLV35" s="59"/>
      <c r="QLW35" s="59"/>
      <c r="QLX35" s="59"/>
      <c r="QLY35" s="59"/>
      <c r="QLZ35" s="59"/>
      <c r="QMA35" s="59"/>
      <c r="QMB35" s="59"/>
      <c r="QMC35" s="59"/>
      <c r="QMD35" s="59"/>
      <c r="QME35" s="59"/>
      <c r="QMF35" s="59"/>
      <c r="QMG35" s="59"/>
      <c r="QMH35" s="59"/>
      <c r="QMI35" s="59"/>
      <c r="QMJ35" s="59"/>
      <c r="QMK35" s="59"/>
      <c r="QML35" s="59"/>
      <c r="QMM35" s="59"/>
      <c r="QMN35" s="59"/>
      <c r="QMO35" s="59"/>
      <c r="QMP35" s="59"/>
      <c r="QMQ35" s="59"/>
      <c r="QMR35" s="59"/>
      <c r="QMS35" s="59"/>
      <c r="QMT35" s="59"/>
      <c r="QMU35" s="59"/>
      <c r="QMV35" s="59"/>
      <c r="QMW35" s="59"/>
      <c r="QMX35" s="59"/>
      <c r="QMY35" s="59"/>
      <c r="QMZ35" s="59"/>
      <c r="QNA35" s="59"/>
      <c r="QNB35" s="59"/>
      <c r="QNC35" s="59"/>
      <c r="QND35" s="59"/>
      <c r="QNE35" s="59"/>
      <c r="QNF35" s="59"/>
      <c r="QNG35" s="59"/>
      <c r="QNH35" s="59"/>
      <c r="QNI35" s="59"/>
      <c r="QNJ35" s="59"/>
      <c r="QNK35" s="59"/>
      <c r="QNL35" s="59"/>
      <c r="QNM35" s="59"/>
      <c r="QNN35" s="59"/>
      <c r="QNO35" s="59"/>
      <c r="QNP35" s="59"/>
      <c r="QNQ35" s="59"/>
      <c r="QNR35" s="59"/>
      <c r="QNS35" s="59"/>
      <c r="QNT35" s="59"/>
      <c r="QNU35" s="59"/>
      <c r="QNV35" s="59"/>
      <c r="QNW35" s="59"/>
      <c r="QNX35" s="59"/>
      <c r="QNY35" s="59"/>
      <c r="QNZ35" s="59"/>
      <c r="QOA35" s="59"/>
      <c r="QOB35" s="59"/>
      <c r="QOC35" s="59"/>
      <c r="QOD35" s="59"/>
      <c r="QOE35" s="59"/>
      <c r="QOF35" s="59"/>
      <c r="QOG35" s="59"/>
      <c r="QOH35" s="59"/>
      <c r="QOI35" s="59"/>
      <c r="QOJ35" s="59"/>
      <c r="QOK35" s="59"/>
      <c r="QOL35" s="59"/>
      <c r="QOM35" s="59"/>
      <c r="QON35" s="59"/>
      <c r="QOO35" s="59"/>
      <c r="QOP35" s="59"/>
      <c r="QOQ35" s="59"/>
      <c r="QOR35" s="59"/>
      <c r="QOS35" s="59"/>
      <c r="QOT35" s="59"/>
      <c r="QOU35" s="59"/>
      <c r="QOV35" s="59"/>
      <c r="QOW35" s="59"/>
      <c r="QOX35" s="59"/>
      <c r="QOY35" s="59"/>
      <c r="QOZ35" s="59"/>
      <c r="QPA35" s="59"/>
      <c r="QPB35" s="59"/>
      <c r="QPC35" s="59"/>
      <c r="QPD35" s="59"/>
      <c r="QPE35" s="59"/>
      <c r="QPF35" s="59"/>
      <c r="QPG35" s="59"/>
      <c r="QPH35" s="59"/>
      <c r="QPI35" s="59"/>
      <c r="QPJ35" s="59"/>
      <c r="QPK35" s="59"/>
      <c r="QPL35" s="59"/>
      <c r="QPM35" s="59"/>
      <c r="QPN35" s="59"/>
      <c r="QPO35" s="59"/>
      <c r="QPP35" s="59"/>
      <c r="QPQ35" s="59"/>
      <c r="QPR35" s="59"/>
      <c r="QPS35" s="59"/>
      <c r="QPT35" s="59"/>
      <c r="QPU35" s="59"/>
      <c r="QPV35" s="59"/>
      <c r="QPW35" s="59"/>
      <c r="QPX35" s="59"/>
      <c r="QPY35" s="59"/>
      <c r="QPZ35" s="59"/>
      <c r="QQA35" s="59"/>
      <c r="QQB35" s="59"/>
      <c r="QQC35" s="59"/>
      <c r="QQD35" s="59"/>
      <c r="QQE35" s="59"/>
      <c r="QQF35" s="59"/>
      <c r="QQG35" s="59"/>
      <c r="QQH35" s="59"/>
      <c r="QQI35" s="59"/>
      <c r="QQJ35" s="59"/>
      <c r="QQK35" s="59"/>
      <c r="QQL35" s="59"/>
      <c r="QQM35" s="59"/>
      <c r="QQN35" s="59"/>
      <c r="QQO35" s="59"/>
      <c r="QQP35" s="59"/>
      <c r="QQQ35" s="59"/>
      <c r="QQR35" s="59"/>
      <c r="QQS35" s="59"/>
      <c r="QQT35" s="59"/>
      <c r="QQU35" s="59"/>
      <c r="QQV35" s="59"/>
      <c r="QQW35" s="59"/>
      <c r="QQX35" s="59"/>
      <c r="QQY35" s="59"/>
      <c r="QQZ35" s="59"/>
      <c r="QRA35" s="59"/>
      <c r="QRB35" s="59"/>
      <c r="QRC35" s="59"/>
      <c r="QRD35" s="59"/>
      <c r="QRE35" s="59"/>
      <c r="QRF35" s="59"/>
      <c r="QRG35" s="59"/>
      <c r="QRH35" s="59"/>
      <c r="QRI35" s="59"/>
      <c r="QRJ35" s="59"/>
      <c r="QRK35" s="59"/>
      <c r="QRL35" s="59"/>
      <c r="QRM35" s="59"/>
      <c r="QRN35" s="59"/>
      <c r="QRO35" s="59"/>
      <c r="QRP35" s="59"/>
      <c r="QRQ35" s="59"/>
      <c r="QRR35" s="59"/>
      <c r="QRS35" s="59"/>
      <c r="QRT35" s="59"/>
      <c r="QRU35" s="59"/>
      <c r="QRV35" s="59"/>
      <c r="QRW35" s="59"/>
      <c r="QRX35" s="59"/>
      <c r="QRY35" s="59"/>
      <c r="QRZ35" s="59"/>
      <c r="QSA35" s="59"/>
      <c r="QSB35" s="59"/>
      <c r="QSC35" s="59"/>
      <c r="QSD35" s="59"/>
      <c r="QSE35" s="59"/>
      <c r="QSF35" s="59"/>
      <c r="QSG35" s="59"/>
      <c r="QSH35" s="59"/>
      <c r="QSI35" s="59"/>
      <c r="QSJ35" s="59"/>
      <c r="QSK35" s="59"/>
      <c r="QSL35" s="59"/>
      <c r="QSM35" s="59"/>
      <c r="QSN35" s="59"/>
      <c r="QSO35" s="59"/>
      <c r="QSP35" s="59"/>
      <c r="QSQ35" s="59"/>
      <c r="QSR35" s="59"/>
      <c r="QSS35" s="59"/>
      <c r="QST35" s="59"/>
      <c r="QSU35" s="59"/>
      <c r="QSV35" s="59"/>
      <c r="QSW35" s="59"/>
      <c r="QSX35" s="59"/>
      <c r="QSY35" s="59"/>
      <c r="QSZ35" s="59"/>
      <c r="QTA35" s="59"/>
      <c r="QTB35" s="59"/>
      <c r="QTC35" s="59"/>
      <c r="QTD35" s="59"/>
      <c r="QTE35" s="59"/>
      <c r="QTF35" s="59"/>
      <c r="QTG35" s="59"/>
      <c r="QTH35" s="59"/>
      <c r="QTI35" s="59"/>
      <c r="QTJ35" s="59"/>
      <c r="QTK35" s="59"/>
      <c r="QTL35" s="59"/>
      <c r="QTM35" s="59"/>
      <c r="QTN35" s="59"/>
      <c r="QTO35" s="59"/>
      <c r="QTP35" s="59"/>
      <c r="QTQ35" s="59"/>
      <c r="QTR35" s="59"/>
      <c r="QTS35" s="59"/>
      <c r="QTT35" s="59"/>
      <c r="QTU35" s="59"/>
      <c r="QTV35" s="59"/>
      <c r="QTW35" s="59"/>
      <c r="QTX35" s="59"/>
      <c r="QTY35" s="59"/>
      <c r="QTZ35" s="59"/>
      <c r="QUA35" s="59"/>
      <c r="QUB35" s="59"/>
      <c r="QUC35" s="59"/>
      <c r="QUD35" s="59"/>
      <c r="QUE35" s="59"/>
      <c r="QUF35" s="59"/>
      <c r="QUG35" s="59"/>
      <c r="QUH35" s="59"/>
      <c r="QUI35" s="59"/>
      <c r="QUJ35" s="59"/>
      <c r="QUK35" s="59"/>
      <c r="QUL35" s="59"/>
      <c r="QUM35" s="59"/>
      <c r="QUN35" s="59"/>
      <c r="QUO35" s="59"/>
      <c r="QUP35" s="59"/>
      <c r="QUQ35" s="59"/>
      <c r="QUR35" s="59"/>
      <c r="QUS35" s="59"/>
      <c r="QUT35" s="59"/>
      <c r="QUU35" s="59"/>
      <c r="QUV35" s="59"/>
      <c r="QUW35" s="59"/>
      <c r="QUX35" s="59"/>
      <c r="QUY35" s="59"/>
      <c r="QUZ35" s="59"/>
      <c r="QVA35" s="59"/>
      <c r="QVB35" s="59"/>
      <c r="QVC35" s="59"/>
      <c r="QVD35" s="59"/>
      <c r="QVE35" s="59"/>
      <c r="QVF35" s="59"/>
      <c r="QVG35" s="59"/>
      <c r="QVH35" s="59"/>
      <c r="QVI35" s="59"/>
      <c r="QVJ35" s="59"/>
      <c r="QVK35" s="59"/>
      <c r="QVL35" s="59"/>
      <c r="QVM35" s="59"/>
      <c r="QVN35" s="59"/>
      <c r="QVO35" s="59"/>
      <c r="QVP35" s="59"/>
      <c r="QVQ35" s="59"/>
      <c r="QVR35" s="59"/>
      <c r="QVS35" s="59"/>
      <c r="QVT35" s="59"/>
      <c r="QVU35" s="59"/>
      <c r="QVV35" s="59"/>
      <c r="QVW35" s="59"/>
      <c r="QVX35" s="59"/>
      <c r="QVY35" s="59"/>
      <c r="QVZ35" s="59"/>
      <c r="QWA35" s="59"/>
      <c r="QWB35" s="59"/>
      <c r="QWC35" s="59"/>
      <c r="QWD35" s="59"/>
      <c r="QWE35" s="59"/>
      <c r="QWF35" s="59"/>
      <c r="QWG35" s="59"/>
      <c r="QWH35" s="59"/>
      <c r="QWI35" s="59"/>
      <c r="QWJ35" s="59"/>
      <c r="QWK35" s="59"/>
      <c r="QWL35" s="59"/>
      <c r="QWM35" s="59"/>
      <c r="QWN35" s="59"/>
      <c r="QWO35" s="59"/>
      <c r="QWP35" s="59"/>
      <c r="QWQ35" s="59"/>
      <c r="QWR35" s="59"/>
      <c r="QWS35" s="59"/>
      <c r="QWT35" s="59"/>
      <c r="QWU35" s="59"/>
      <c r="QWV35" s="59"/>
      <c r="QWW35" s="59"/>
      <c r="QWX35" s="59"/>
      <c r="QWY35" s="59"/>
      <c r="QWZ35" s="59"/>
      <c r="QXA35" s="59"/>
      <c r="QXB35" s="59"/>
      <c r="QXC35" s="59"/>
      <c r="QXD35" s="59"/>
      <c r="QXE35" s="59"/>
      <c r="QXF35" s="59"/>
      <c r="QXG35" s="59"/>
      <c r="QXH35" s="59"/>
      <c r="QXI35" s="59"/>
      <c r="QXJ35" s="59"/>
      <c r="QXK35" s="59"/>
      <c r="QXL35" s="59"/>
      <c r="QXM35" s="59"/>
      <c r="QXN35" s="59"/>
      <c r="QXO35" s="59"/>
      <c r="QXP35" s="59"/>
      <c r="QXQ35" s="59"/>
      <c r="QXR35" s="59"/>
      <c r="QXS35" s="59"/>
      <c r="QXT35" s="59"/>
      <c r="QXU35" s="59"/>
      <c r="QXV35" s="59"/>
      <c r="QXW35" s="59"/>
      <c r="QXX35" s="59"/>
      <c r="QXY35" s="59"/>
      <c r="QXZ35" s="59"/>
      <c r="QYA35" s="59"/>
      <c r="QYB35" s="59"/>
      <c r="QYC35" s="59"/>
      <c r="QYD35" s="59"/>
      <c r="QYE35" s="59"/>
      <c r="QYF35" s="59"/>
      <c r="QYG35" s="59"/>
      <c r="QYH35" s="59"/>
      <c r="QYI35" s="59"/>
      <c r="QYJ35" s="59"/>
      <c r="QYK35" s="59"/>
      <c r="QYL35" s="59"/>
      <c r="QYM35" s="59"/>
      <c r="QYN35" s="59"/>
      <c r="QYO35" s="59"/>
      <c r="QYP35" s="59"/>
      <c r="QYQ35" s="59"/>
      <c r="QYR35" s="59"/>
      <c r="QYS35" s="59"/>
      <c r="QYT35" s="59"/>
      <c r="QYU35" s="59"/>
      <c r="QYV35" s="59"/>
      <c r="QYW35" s="59"/>
      <c r="QYX35" s="59"/>
      <c r="QYY35" s="59"/>
      <c r="QYZ35" s="59"/>
      <c r="QZA35" s="59"/>
      <c r="QZB35" s="59"/>
      <c r="QZC35" s="59"/>
      <c r="QZD35" s="59"/>
      <c r="QZE35" s="59"/>
      <c r="QZF35" s="59"/>
      <c r="QZG35" s="59"/>
      <c r="QZH35" s="59"/>
      <c r="QZI35" s="59"/>
      <c r="QZJ35" s="59"/>
      <c r="QZK35" s="59"/>
      <c r="QZL35" s="59"/>
      <c r="QZM35" s="59"/>
      <c r="QZN35" s="59"/>
      <c r="QZO35" s="59"/>
      <c r="QZP35" s="59"/>
      <c r="QZQ35" s="59"/>
      <c r="QZR35" s="59"/>
      <c r="QZS35" s="59"/>
      <c r="QZT35" s="59"/>
      <c r="QZU35" s="59"/>
      <c r="QZV35" s="59"/>
      <c r="QZW35" s="59"/>
      <c r="QZX35" s="59"/>
      <c r="QZY35" s="59"/>
      <c r="QZZ35" s="59"/>
      <c r="RAA35" s="59"/>
      <c r="RAB35" s="59"/>
      <c r="RAC35" s="59"/>
      <c r="RAD35" s="59"/>
      <c r="RAE35" s="59"/>
      <c r="RAF35" s="59"/>
      <c r="RAG35" s="59"/>
      <c r="RAH35" s="59"/>
      <c r="RAI35" s="59"/>
      <c r="RAJ35" s="59"/>
      <c r="RAK35" s="59"/>
      <c r="RAL35" s="59"/>
      <c r="RAM35" s="59"/>
      <c r="RAN35" s="59"/>
      <c r="RAO35" s="59"/>
      <c r="RAP35" s="59"/>
      <c r="RAQ35" s="59"/>
      <c r="RAR35" s="59"/>
      <c r="RAS35" s="59"/>
      <c r="RAT35" s="59"/>
      <c r="RAU35" s="59"/>
      <c r="RAV35" s="59"/>
      <c r="RAW35" s="59"/>
      <c r="RAX35" s="59"/>
      <c r="RAY35" s="59"/>
      <c r="RAZ35" s="59"/>
      <c r="RBA35" s="59"/>
      <c r="RBB35" s="59"/>
      <c r="RBC35" s="59"/>
      <c r="RBD35" s="59"/>
      <c r="RBE35" s="59"/>
      <c r="RBF35" s="59"/>
      <c r="RBG35" s="59"/>
      <c r="RBH35" s="59"/>
      <c r="RBI35" s="59"/>
      <c r="RBJ35" s="59"/>
      <c r="RBK35" s="59"/>
      <c r="RBL35" s="59"/>
      <c r="RBM35" s="59"/>
      <c r="RBN35" s="59"/>
      <c r="RBO35" s="59"/>
      <c r="RBP35" s="59"/>
      <c r="RBQ35" s="59"/>
      <c r="RBR35" s="59"/>
      <c r="RBS35" s="59"/>
      <c r="RBT35" s="59"/>
      <c r="RBU35" s="59"/>
      <c r="RBV35" s="59"/>
      <c r="RBW35" s="59"/>
      <c r="RBX35" s="59"/>
      <c r="RBY35" s="59"/>
      <c r="RBZ35" s="59"/>
      <c r="RCA35" s="59"/>
      <c r="RCB35" s="59"/>
      <c r="RCC35" s="59"/>
      <c r="RCD35" s="59"/>
      <c r="RCE35" s="59"/>
      <c r="RCF35" s="59"/>
      <c r="RCG35" s="59"/>
      <c r="RCH35" s="59"/>
      <c r="RCI35" s="59"/>
      <c r="RCJ35" s="59"/>
      <c r="RCK35" s="59"/>
      <c r="RCL35" s="59"/>
      <c r="RCM35" s="59"/>
      <c r="RCN35" s="59"/>
      <c r="RCO35" s="59"/>
      <c r="RCP35" s="59"/>
      <c r="RCQ35" s="59"/>
      <c r="RCR35" s="59"/>
      <c r="RCS35" s="59"/>
      <c r="RCT35" s="59"/>
      <c r="RCU35" s="59"/>
      <c r="RCV35" s="59"/>
      <c r="RCW35" s="59"/>
      <c r="RCX35" s="59"/>
      <c r="RCY35" s="59"/>
      <c r="RCZ35" s="59"/>
      <c r="RDA35" s="59"/>
      <c r="RDB35" s="59"/>
      <c r="RDC35" s="59"/>
      <c r="RDD35" s="59"/>
      <c r="RDE35" s="59"/>
      <c r="RDF35" s="59"/>
      <c r="RDG35" s="59"/>
      <c r="RDH35" s="59"/>
      <c r="RDI35" s="59"/>
      <c r="RDJ35" s="59"/>
      <c r="RDK35" s="59"/>
      <c r="RDL35" s="59"/>
      <c r="RDM35" s="59"/>
      <c r="RDN35" s="59"/>
      <c r="RDO35" s="59"/>
      <c r="RDP35" s="59"/>
      <c r="RDQ35" s="59"/>
      <c r="RDR35" s="59"/>
      <c r="RDS35" s="59"/>
      <c r="RDT35" s="59"/>
      <c r="RDU35" s="59"/>
      <c r="RDV35" s="59"/>
      <c r="RDW35" s="59"/>
      <c r="RDX35" s="59"/>
      <c r="RDY35" s="59"/>
      <c r="RDZ35" s="59"/>
      <c r="REA35" s="59"/>
      <c r="REB35" s="59"/>
      <c r="REC35" s="59"/>
      <c r="RED35" s="59"/>
      <c r="REE35" s="59"/>
      <c r="REF35" s="59"/>
      <c r="REG35" s="59"/>
      <c r="REH35" s="59"/>
      <c r="REI35" s="59"/>
      <c r="REJ35" s="59"/>
      <c r="REK35" s="59"/>
      <c r="REL35" s="59"/>
      <c r="REM35" s="59"/>
      <c r="REN35" s="59"/>
      <c r="REO35" s="59"/>
      <c r="REP35" s="59"/>
      <c r="REQ35" s="59"/>
      <c r="RER35" s="59"/>
      <c r="RES35" s="59"/>
      <c r="RET35" s="59"/>
      <c r="REU35" s="59"/>
      <c r="REV35" s="59"/>
      <c r="REW35" s="59"/>
      <c r="REX35" s="59"/>
      <c r="REY35" s="59"/>
      <c r="REZ35" s="59"/>
      <c r="RFA35" s="59"/>
      <c r="RFB35" s="59"/>
      <c r="RFC35" s="59"/>
      <c r="RFD35" s="59"/>
      <c r="RFE35" s="59"/>
      <c r="RFF35" s="59"/>
      <c r="RFG35" s="59"/>
      <c r="RFH35" s="59"/>
      <c r="RFI35" s="59"/>
      <c r="RFJ35" s="59"/>
      <c r="RFK35" s="59"/>
      <c r="RFL35" s="59"/>
      <c r="RFM35" s="59"/>
      <c r="RFN35" s="59"/>
      <c r="RFO35" s="59"/>
      <c r="RFP35" s="59"/>
      <c r="RFQ35" s="59"/>
      <c r="RFR35" s="59"/>
      <c r="RFS35" s="59"/>
      <c r="RFT35" s="59"/>
      <c r="RFU35" s="59"/>
      <c r="RFV35" s="59"/>
      <c r="RFW35" s="59"/>
      <c r="RFX35" s="59"/>
      <c r="RFY35" s="59"/>
      <c r="RFZ35" s="59"/>
      <c r="RGA35" s="59"/>
      <c r="RGB35" s="59"/>
      <c r="RGC35" s="59"/>
      <c r="RGD35" s="59"/>
      <c r="RGE35" s="59"/>
      <c r="RGF35" s="59"/>
      <c r="RGG35" s="59"/>
      <c r="RGH35" s="59"/>
      <c r="RGI35" s="59"/>
      <c r="RGJ35" s="59"/>
      <c r="RGK35" s="59"/>
      <c r="RGL35" s="59"/>
      <c r="RGM35" s="59"/>
      <c r="RGN35" s="59"/>
      <c r="RGO35" s="59"/>
      <c r="RGP35" s="59"/>
      <c r="RGQ35" s="59"/>
      <c r="RGR35" s="59"/>
      <c r="RGS35" s="59"/>
      <c r="RGT35" s="59"/>
      <c r="RGU35" s="59"/>
      <c r="RGV35" s="59"/>
      <c r="RGW35" s="59"/>
      <c r="RGX35" s="59"/>
      <c r="RGY35" s="59"/>
      <c r="RGZ35" s="59"/>
      <c r="RHA35" s="59"/>
      <c r="RHB35" s="59"/>
      <c r="RHC35" s="59"/>
      <c r="RHD35" s="59"/>
      <c r="RHE35" s="59"/>
      <c r="RHF35" s="59"/>
      <c r="RHG35" s="59"/>
      <c r="RHH35" s="59"/>
      <c r="RHI35" s="59"/>
      <c r="RHJ35" s="59"/>
      <c r="RHK35" s="59"/>
      <c r="RHL35" s="59"/>
      <c r="RHM35" s="59"/>
      <c r="RHN35" s="59"/>
      <c r="RHO35" s="59"/>
      <c r="RHP35" s="59"/>
      <c r="RHQ35" s="59"/>
      <c r="RHR35" s="59"/>
      <c r="RHS35" s="59"/>
      <c r="RHT35" s="59"/>
      <c r="RHU35" s="59"/>
      <c r="RHV35" s="59"/>
      <c r="RHW35" s="59"/>
      <c r="RHX35" s="59"/>
      <c r="RHY35" s="59"/>
      <c r="RHZ35" s="59"/>
      <c r="RIA35" s="59"/>
      <c r="RIB35" s="59"/>
      <c r="RIC35" s="59"/>
      <c r="RID35" s="59"/>
      <c r="RIE35" s="59"/>
      <c r="RIF35" s="59"/>
      <c r="RIG35" s="59"/>
      <c r="RIH35" s="59"/>
      <c r="RII35" s="59"/>
      <c r="RIJ35" s="59"/>
      <c r="RIK35" s="59"/>
      <c r="RIL35" s="59"/>
      <c r="RIM35" s="59"/>
      <c r="RIN35" s="59"/>
      <c r="RIO35" s="59"/>
      <c r="RIP35" s="59"/>
      <c r="RIQ35" s="59"/>
      <c r="RIR35" s="59"/>
      <c r="RIS35" s="59"/>
      <c r="RIT35" s="59"/>
      <c r="RIU35" s="59"/>
      <c r="RIV35" s="59"/>
      <c r="RIW35" s="59"/>
      <c r="RIX35" s="59"/>
      <c r="RIY35" s="59"/>
      <c r="RIZ35" s="59"/>
      <c r="RJA35" s="59"/>
      <c r="RJB35" s="59"/>
      <c r="RJC35" s="59"/>
      <c r="RJD35" s="59"/>
      <c r="RJE35" s="59"/>
      <c r="RJF35" s="59"/>
      <c r="RJG35" s="59"/>
      <c r="RJH35" s="59"/>
      <c r="RJI35" s="59"/>
      <c r="RJJ35" s="59"/>
      <c r="RJK35" s="59"/>
      <c r="RJL35" s="59"/>
      <c r="RJM35" s="59"/>
      <c r="RJN35" s="59"/>
      <c r="RJO35" s="59"/>
      <c r="RJP35" s="59"/>
      <c r="RJQ35" s="59"/>
      <c r="RJR35" s="59"/>
      <c r="RJS35" s="59"/>
      <c r="RJT35" s="59"/>
      <c r="RJU35" s="59"/>
      <c r="RJV35" s="59"/>
      <c r="RJW35" s="59"/>
      <c r="RJX35" s="59"/>
      <c r="RJY35" s="59"/>
      <c r="RJZ35" s="59"/>
      <c r="RKA35" s="59"/>
      <c r="RKB35" s="59"/>
      <c r="RKC35" s="59"/>
      <c r="RKD35" s="59"/>
      <c r="RKE35" s="59"/>
      <c r="RKF35" s="59"/>
      <c r="RKG35" s="59"/>
      <c r="RKH35" s="59"/>
      <c r="RKI35" s="59"/>
      <c r="RKJ35" s="59"/>
      <c r="RKK35" s="59"/>
      <c r="RKL35" s="59"/>
      <c r="RKM35" s="59"/>
      <c r="RKN35" s="59"/>
      <c r="RKO35" s="59"/>
      <c r="RKP35" s="59"/>
      <c r="RKQ35" s="59"/>
      <c r="RKR35" s="59"/>
      <c r="RKS35" s="59"/>
      <c r="RKT35" s="59"/>
      <c r="RKU35" s="59"/>
      <c r="RKV35" s="59"/>
      <c r="RKW35" s="59"/>
      <c r="RKX35" s="59"/>
      <c r="RKY35" s="59"/>
      <c r="RKZ35" s="59"/>
      <c r="RLA35" s="59"/>
      <c r="RLB35" s="59"/>
      <c r="RLC35" s="59"/>
      <c r="RLD35" s="59"/>
      <c r="RLE35" s="59"/>
      <c r="RLF35" s="59"/>
      <c r="RLG35" s="59"/>
      <c r="RLH35" s="59"/>
      <c r="RLI35" s="59"/>
      <c r="RLJ35" s="59"/>
      <c r="RLK35" s="59"/>
      <c r="RLL35" s="59"/>
      <c r="RLM35" s="59"/>
      <c r="RLN35" s="59"/>
      <c r="RLO35" s="59"/>
      <c r="RLP35" s="59"/>
      <c r="RLQ35" s="59"/>
      <c r="RLR35" s="59"/>
      <c r="RLS35" s="59"/>
      <c r="RLT35" s="59"/>
      <c r="RLU35" s="59"/>
      <c r="RLV35" s="59"/>
      <c r="RLW35" s="59"/>
      <c r="RLX35" s="59"/>
      <c r="RLY35" s="59"/>
      <c r="RLZ35" s="59"/>
      <c r="RMA35" s="59"/>
      <c r="RMB35" s="59"/>
      <c r="RMC35" s="59"/>
      <c r="RMD35" s="59"/>
      <c r="RME35" s="59"/>
      <c r="RMF35" s="59"/>
      <c r="RMG35" s="59"/>
      <c r="RMH35" s="59"/>
      <c r="RMI35" s="59"/>
      <c r="RMJ35" s="59"/>
      <c r="RMK35" s="59"/>
      <c r="RML35" s="59"/>
      <c r="RMM35" s="59"/>
      <c r="RMN35" s="59"/>
      <c r="RMO35" s="59"/>
      <c r="RMP35" s="59"/>
      <c r="RMQ35" s="59"/>
      <c r="RMR35" s="59"/>
      <c r="RMS35" s="59"/>
      <c r="RMT35" s="59"/>
      <c r="RMU35" s="59"/>
      <c r="RMV35" s="59"/>
      <c r="RMW35" s="59"/>
      <c r="RMX35" s="59"/>
      <c r="RMY35" s="59"/>
      <c r="RMZ35" s="59"/>
      <c r="RNA35" s="59"/>
      <c r="RNB35" s="59"/>
      <c r="RNC35" s="59"/>
      <c r="RND35" s="59"/>
      <c r="RNE35" s="59"/>
      <c r="RNF35" s="59"/>
      <c r="RNG35" s="59"/>
      <c r="RNH35" s="59"/>
      <c r="RNI35" s="59"/>
      <c r="RNJ35" s="59"/>
      <c r="RNK35" s="59"/>
      <c r="RNL35" s="59"/>
      <c r="RNM35" s="59"/>
      <c r="RNN35" s="59"/>
      <c r="RNO35" s="59"/>
      <c r="RNP35" s="59"/>
      <c r="RNQ35" s="59"/>
      <c r="RNR35" s="59"/>
      <c r="RNS35" s="59"/>
      <c r="RNT35" s="59"/>
      <c r="RNU35" s="59"/>
      <c r="RNV35" s="59"/>
      <c r="RNW35" s="59"/>
      <c r="RNX35" s="59"/>
      <c r="RNY35" s="59"/>
      <c r="RNZ35" s="59"/>
      <c r="ROA35" s="59"/>
      <c r="ROB35" s="59"/>
      <c r="ROC35" s="59"/>
      <c r="ROD35" s="59"/>
      <c r="ROE35" s="59"/>
      <c r="ROF35" s="59"/>
      <c r="ROG35" s="59"/>
      <c r="ROH35" s="59"/>
      <c r="ROI35" s="59"/>
      <c r="ROJ35" s="59"/>
      <c r="ROK35" s="59"/>
      <c r="ROL35" s="59"/>
      <c r="ROM35" s="59"/>
      <c r="RON35" s="59"/>
      <c r="ROO35" s="59"/>
      <c r="ROP35" s="59"/>
      <c r="ROQ35" s="59"/>
      <c r="ROR35" s="59"/>
      <c r="ROS35" s="59"/>
      <c r="ROT35" s="59"/>
      <c r="ROU35" s="59"/>
      <c r="ROV35" s="59"/>
      <c r="ROW35" s="59"/>
      <c r="ROX35" s="59"/>
      <c r="ROY35" s="59"/>
      <c r="ROZ35" s="59"/>
      <c r="RPA35" s="59"/>
      <c r="RPB35" s="59"/>
      <c r="RPC35" s="59"/>
      <c r="RPD35" s="59"/>
      <c r="RPE35" s="59"/>
      <c r="RPF35" s="59"/>
      <c r="RPG35" s="59"/>
      <c r="RPH35" s="59"/>
      <c r="RPI35" s="59"/>
      <c r="RPJ35" s="59"/>
      <c r="RPK35" s="59"/>
      <c r="RPL35" s="59"/>
      <c r="RPM35" s="59"/>
      <c r="RPN35" s="59"/>
      <c r="RPO35" s="59"/>
      <c r="RPP35" s="59"/>
      <c r="RPQ35" s="59"/>
      <c r="RPR35" s="59"/>
      <c r="RPS35" s="59"/>
      <c r="RPT35" s="59"/>
      <c r="RPU35" s="59"/>
      <c r="RPV35" s="59"/>
      <c r="RPW35" s="59"/>
      <c r="RPX35" s="59"/>
      <c r="RPY35" s="59"/>
      <c r="RPZ35" s="59"/>
      <c r="RQA35" s="59"/>
      <c r="RQB35" s="59"/>
      <c r="RQC35" s="59"/>
      <c r="RQD35" s="59"/>
      <c r="RQE35" s="59"/>
      <c r="RQF35" s="59"/>
      <c r="RQG35" s="59"/>
      <c r="RQH35" s="59"/>
      <c r="RQI35" s="59"/>
      <c r="RQJ35" s="59"/>
      <c r="RQK35" s="59"/>
      <c r="RQL35" s="59"/>
      <c r="RQM35" s="59"/>
      <c r="RQN35" s="59"/>
      <c r="RQO35" s="59"/>
      <c r="RQP35" s="59"/>
      <c r="RQQ35" s="59"/>
      <c r="RQR35" s="59"/>
      <c r="RQS35" s="59"/>
      <c r="RQT35" s="59"/>
      <c r="RQU35" s="59"/>
      <c r="RQV35" s="59"/>
      <c r="RQW35" s="59"/>
      <c r="RQX35" s="59"/>
      <c r="RQY35" s="59"/>
      <c r="RQZ35" s="59"/>
      <c r="RRA35" s="59"/>
      <c r="RRB35" s="59"/>
      <c r="RRC35" s="59"/>
      <c r="RRD35" s="59"/>
      <c r="RRE35" s="59"/>
      <c r="RRF35" s="59"/>
      <c r="RRG35" s="59"/>
      <c r="RRH35" s="59"/>
      <c r="RRI35" s="59"/>
      <c r="RRJ35" s="59"/>
      <c r="RRK35" s="59"/>
      <c r="RRL35" s="59"/>
      <c r="RRM35" s="59"/>
      <c r="RRN35" s="59"/>
      <c r="RRO35" s="59"/>
      <c r="RRP35" s="59"/>
      <c r="RRQ35" s="59"/>
      <c r="RRR35" s="59"/>
      <c r="RRS35" s="59"/>
      <c r="RRT35" s="59"/>
      <c r="RRU35" s="59"/>
      <c r="RRV35" s="59"/>
      <c r="RRW35" s="59"/>
      <c r="RRX35" s="59"/>
      <c r="RRY35" s="59"/>
      <c r="RRZ35" s="59"/>
      <c r="RSA35" s="59"/>
      <c r="RSB35" s="59"/>
      <c r="RSC35" s="59"/>
      <c r="RSD35" s="59"/>
      <c r="RSE35" s="59"/>
      <c r="RSF35" s="59"/>
      <c r="RSG35" s="59"/>
      <c r="RSH35" s="59"/>
      <c r="RSI35" s="59"/>
      <c r="RSJ35" s="59"/>
      <c r="RSK35" s="59"/>
      <c r="RSL35" s="59"/>
      <c r="RSM35" s="59"/>
      <c r="RSN35" s="59"/>
      <c r="RSO35" s="59"/>
      <c r="RSP35" s="59"/>
      <c r="RSQ35" s="59"/>
      <c r="RSR35" s="59"/>
      <c r="RSS35" s="59"/>
      <c r="RST35" s="59"/>
      <c r="RSU35" s="59"/>
      <c r="RSV35" s="59"/>
      <c r="RSW35" s="59"/>
      <c r="RSX35" s="59"/>
      <c r="RSY35" s="59"/>
      <c r="RSZ35" s="59"/>
      <c r="RTA35" s="59"/>
      <c r="RTB35" s="59"/>
      <c r="RTC35" s="59"/>
      <c r="RTD35" s="59"/>
      <c r="RTE35" s="59"/>
      <c r="RTF35" s="59"/>
      <c r="RTG35" s="59"/>
      <c r="RTH35" s="59"/>
      <c r="RTI35" s="59"/>
      <c r="RTJ35" s="59"/>
      <c r="RTK35" s="59"/>
      <c r="RTL35" s="59"/>
      <c r="RTM35" s="59"/>
      <c r="RTN35" s="59"/>
      <c r="RTO35" s="59"/>
      <c r="RTP35" s="59"/>
      <c r="RTQ35" s="59"/>
      <c r="RTR35" s="59"/>
      <c r="RTS35" s="59"/>
      <c r="RTT35" s="59"/>
      <c r="RTU35" s="59"/>
      <c r="RTV35" s="59"/>
      <c r="RTW35" s="59"/>
      <c r="RTX35" s="59"/>
      <c r="RTY35" s="59"/>
      <c r="RTZ35" s="59"/>
      <c r="RUA35" s="59"/>
      <c r="RUB35" s="59"/>
      <c r="RUC35" s="59"/>
      <c r="RUD35" s="59"/>
      <c r="RUE35" s="59"/>
      <c r="RUF35" s="59"/>
      <c r="RUG35" s="59"/>
      <c r="RUH35" s="59"/>
      <c r="RUI35" s="59"/>
      <c r="RUJ35" s="59"/>
      <c r="RUK35" s="59"/>
      <c r="RUL35" s="59"/>
      <c r="RUM35" s="59"/>
      <c r="RUN35" s="59"/>
      <c r="RUO35" s="59"/>
      <c r="RUP35" s="59"/>
      <c r="RUQ35" s="59"/>
      <c r="RUR35" s="59"/>
      <c r="RUS35" s="59"/>
      <c r="RUT35" s="59"/>
      <c r="RUU35" s="59"/>
      <c r="RUV35" s="59"/>
      <c r="RUW35" s="59"/>
      <c r="RUX35" s="59"/>
      <c r="RUY35" s="59"/>
      <c r="RUZ35" s="59"/>
      <c r="RVA35" s="59"/>
      <c r="RVB35" s="59"/>
      <c r="RVC35" s="59"/>
      <c r="RVD35" s="59"/>
      <c r="RVE35" s="59"/>
      <c r="RVF35" s="59"/>
      <c r="RVG35" s="59"/>
      <c r="RVH35" s="59"/>
      <c r="RVI35" s="59"/>
      <c r="RVJ35" s="59"/>
      <c r="RVK35" s="59"/>
      <c r="RVL35" s="59"/>
      <c r="RVM35" s="59"/>
      <c r="RVN35" s="59"/>
      <c r="RVO35" s="59"/>
      <c r="RVP35" s="59"/>
      <c r="RVQ35" s="59"/>
      <c r="RVR35" s="59"/>
      <c r="RVS35" s="59"/>
      <c r="RVT35" s="59"/>
      <c r="RVU35" s="59"/>
      <c r="RVV35" s="59"/>
      <c r="RVW35" s="59"/>
      <c r="RVX35" s="59"/>
      <c r="RVY35" s="59"/>
      <c r="RVZ35" s="59"/>
      <c r="RWA35" s="59"/>
      <c r="RWB35" s="59"/>
      <c r="RWC35" s="59"/>
      <c r="RWD35" s="59"/>
      <c r="RWE35" s="59"/>
      <c r="RWF35" s="59"/>
      <c r="RWG35" s="59"/>
      <c r="RWH35" s="59"/>
      <c r="RWI35" s="59"/>
      <c r="RWJ35" s="59"/>
      <c r="RWK35" s="59"/>
      <c r="RWL35" s="59"/>
      <c r="RWM35" s="59"/>
      <c r="RWN35" s="59"/>
      <c r="RWO35" s="59"/>
      <c r="RWP35" s="59"/>
      <c r="RWQ35" s="59"/>
      <c r="RWR35" s="59"/>
      <c r="RWS35" s="59"/>
      <c r="RWT35" s="59"/>
      <c r="RWU35" s="59"/>
      <c r="RWV35" s="59"/>
      <c r="RWW35" s="59"/>
      <c r="RWX35" s="59"/>
      <c r="RWY35" s="59"/>
      <c r="RWZ35" s="59"/>
      <c r="RXA35" s="59"/>
      <c r="RXB35" s="59"/>
      <c r="RXC35" s="59"/>
      <c r="RXD35" s="59"/>
      <c r="RXE35" s="59"/>
      <c r="RXF35" s="59"/>
      <c r="RXG35" s="59"/>
      <c r="RXH35" s="59"/>
      <c r="RXI35" s="59"/>
      <c r="RXJ35" s="59"/>
      <c r="RXK35" s="59"/>
      <c r="RXL35" s="59"/>
      <c r="RXM35" s="59"/>
      <c r="RXN35" s="59"/>
      <c r="RXO35" s="59"/>
      <c r="RXP35" s="59"/>
      <c r="RXQ35" s="59"/>
      <c r="RXR35" s="59"/>
      <c r="RXS35" s="59"/>
      <c r="RXT35" s="59"/>
      <c r="RXU35" s="59"/>
      <c r="RXV35" s="59"/>
      <c r="RXW35" s="59"/>
      <c r="RXX35" s="59"/>
      <c r="RXY35" s="59"/>
      <c r="RXZ35" s="59"/>
      <c r="RYA35" s="59"/>
      <c r="RYB35" s="59"/>
      <c r="RYC35" s="59"/>
      <c r="RYD35" s="59"/>
      <c r="RYE35" s="59"/>
      <c r="RYF35" s="59"/>
      <c r="RYG35" s="59"/>
      <c r="RYH35" s="59"/>
      <c r="RYI35" s="59"/>
      <c r="RYJ35" s="59"/>
      <c r="RYK35" s="59"/>
      <c r="RYL35" s="59"/>
      <c r="RYM35" s="59"/>
      <c r="RYN35" s="59"/>
      <c r="RYO35" s="59"/>
      <c r="RYP35" s="59"/>
      <c r="RYQ35" s="59"/>
      <c r="RYR35" s="59"/>
      <c r="RYS35" s="59"/>
      <c r="RYT35" s="59"/>
      <c r="RYU35" s="59"/>
      <c r="RYV35" s="59"/>
      <c r="RYW35" s="59"/>
      <c r="RYX35" s="59"/>
      <c r="RYY35" s="59"/>
      <c r="RYZ35" s="59"/>
      <c r="RZA35" s="59"/>
      <c r="RZB35" s="59"/>
      <c r="RZC35" s="59"/>
      <c r="RZD35" s="59"/>
      <c r="RZE35" s="59"/>
      <c r="RZF35" s="59"/>
      <c r="RZG35" s="59"/>
      <c r="RZH35" s="59"/>
      <c r="RZI35" s="59"/>
      <c r="RZJ35" s="59"/>
      <c r="RZK35" s="59"/>
      <c r="RZL35" s="59"/>
      <c r="RZM35" s="59"/>
      <c r="RZN35" s="59"/>
      <c r="RZO35" s="59"/>
      <c r="RZP35" s="59"/>
      <c r="RZQ35" s="59"/>
      <c r="RZR35" s="59"/>
      <c r="RZS35" s="59"/>
      <c r="RZT35" s="59"/>
      <c r="RZU35" s="59"/>
      <c r="RZV35" s="59"/>
      <c r="RZW35" s="59"/>
      <c r="RZX35" s="59"/>
      <c r="RZY35" s="59"/>
      <c r="RZZ35" s="59"/>
      <c r="SAA35" s="59"/>
      <c r="SAB35" s="59"/>
      <c r="SAC35" s="59"/>
      <c r="SAD35" s="59"/>
      <c r="SAE35" s="59"/>
      <c r="SAF35" s="59"/>
      <c r="SAG35" s="59"/>
      <c r="SAH35" s="59"/>
      <c r="SAI35" s="59"/>
      <c r="SAJ35" s="59"/>
      <c r="SAK35" s="59"/>
      <c r="SAL35" s="59"/>
      <c r="SAM35" s="59"/>
      <c r="SAN35" s="59"/>
      <c r="SAO35" s="59"/>
      <c r="SAP35" s="59"/>
      <c r="SAQ35" s="59"/>
      <c r="SAR35" s="59"/>
      <c r="SAS35" s="59"/>
      <c r="SAT35" s="59"/>
      <c r="SAU35" s="59"/>
      <c r="SAV35" s="59"/>
      <c r="SAW35" s="59"/>
      <c r="SAX35" s="59"/>
      <c r="SAY35" s="59"/>
      <c r="SAZ35" s="59"/>
      <c r="SBA35" s="59"/>
      <c r="SBB35" s="59"/>
      <c r="SBC35" s="59"/>
      <c r="SBD35" s="59"/>
      <c r="SBE35" s="59"/>
      <c r="SBF35" s="59"/>
      <c r="SBG35" s="59"/>
      <c r="SBH35" s="59"/>
      <c r="SBI35" s="59"/>
      <c r="SBJ35" s="59"/>
      <c r="SBK35" s="59"/>
      <c r="SBL35" s="59"/>
      <c r="SBM35" s="59"/>
      <c r="SBN35" s="59"/>
      <c r="SBO35" s="59"/>
      <c r="SBP35" s="59"/>
      <c r="SBQ35" s="59"/>
      <c r="SBR35" s="59"/>
      <c r="SBS35" s="59"/>
      <c r="SBT35" s="59"/>
      <c r="SBU35" s="59"/>
      <c r="SBV35" s="59"/>
      <c r="SBW35" s="59"/>
      <c r="SBX35" s="59"/>
      <c r="SBY35" s="59"/>
      <c r="SBZ35" s="59"/>
      <c r="SCA35" s="59"/>
      <c r="SCB35" s="59"/>
      <c r="SCC35" s="59"/>
      <c r="SCD35" s="59"/>
      <c r="SCE35" s="59"/>
      <c r="SCF35" s="59"/>
      <c r="SCG35" s="59"/>
      <c r="SCH35" s="59"/>
      <c r="SCI35" s="59"/>
      <c r="SCJ35" s="59"/>
      <c r="SCK35" s="59"/>
      <c r="SCL35" s="59"/>
      <c r="SCM35" s="59"/>
      <c r="SCN35" s="59"/>
      <c r="SCO35" s="59"/>
      <c r="SCP35" s="59"/>
      <c r="SCQ35" s="59"/>
      <c r="SCR35" s="59"/>
      <c r="SCS35" s="59"/>
      <c r="SCT35" s="59"/>
      <c r="SCU35" s="59"/>
      <c r="SCV35" s="59"/>
      <c r="SCW35" s="59"/>
      <c r="SCX35" s="59"/>
      <c r="SCY35" s="59"/>
      <c r="SCZ35" s="59"/>
      <c r="SDA35" s="59"/>
      <c r="SDB35" s="59"/>
      <c r="SDC35" s="59"/>
      <c r="SDD35" s="59"/>
      <c r="SDE35" s="59"/>
      <c r="SDF35" s="59"/>
      <c r="SDG35" s="59"/>
      <c r="SDH35" s="59"/>
      <c r="SDI35" s="59"/>
      <c r="SDJ35" s="59"/>
      <c r="SDK35" s="59"/>
      <c r="SDL35" s="59"/>
      <c r="SDM35" s="59"/>
      <c r="SDN35" s="59"/>
      <c r="SDO35" s="59"/>
      <c r="SDP35" s="59"/>
      <c r="SDQ35" s="59"/>
      <c r="SDR35" s="59"/>
      <c r="SDS35" s="59"/>
      <c r="SDT35" s="59"/>
      <c r="SDU35" s="59"/>
      <c r="SDV35" s="59"/>
      <c r="SDW35" s="59"/>
      <c r="SDX35" s="59"/>
      <c r="SDY35" s="59"/>
      <c r="SDZ35" s="59"/>
      <c r="SEA35" s="59"/>
      <c r="SEB35" s="59"/>
      <c r="SEC35" s="59"/>
      <c r="SED35" s="59"/>
      <c r="SEE35" s="59"/>
      <c r="SEF35" s="59"/>
      <c r="SEG35" s="59"/>
      <c r="SEH35" s="59"/>
      <c r="SEI35" s="59"/>
      <c r="SEJ35" s="59"/>
      <c r="SEK35" s="59"/>
      <c r="SEL35" s="59"/>
      <c r="SEM35" s="59"/>
      <c r="SEN35" s="59"/>
      <c r="SEO35" s="59"/>
      <c r="SEP35" s="59"/>
      <c r="SEQ35" s="59"/>
      <c r="SER35" s="59"/>
      <c r="SES35" s="59"/>
      <c r="SET35" s="59"/>
      <c r="SEU35" s="59"/>
      <c r="SEV35" s="59"/>
      <c r="SEW35" s="59"/>
      <c r="SEX35" s="59"/>
      <c r="SEY35" s="59"/>
      <c r="SEZ35" s="59"/>
      <c r="SFA35" s="59"/>
      <c r="SFB35" s="59"/>
      <c r="SFC35" s="59"/>
      <c r="SFD35" s="59"/>
      <c r="SFE35" s="59"/>
      <c r="SFF35" s="59"/>
      <c r="SFG35" s="59"/>
      <c r="SFH35" s="59"/>
      <c r="SFI35" s="59"/>
      <c r="SFJ35" s="59"/>
      <c r="SFK35" s="59"/>
      <c r="SFL35" s="59"/>
      <c r="SFM35" s="59"/>
      <c r="SFN35" s="59"/>
      <c r="SFO35" s="59"/>
      <c r="SFP35" s="59"/>
      <c r="SFQ35" s="59"/>
      <c r="SFR35" s="59"/>
      <c r="SFS35" s="59"/>
      <c r="SFT35" s="59"/>
      <c r="SFU35" s="59"/>
      <c r="SFV35" s="59"/>
      <c r="SFW35" s="59"/>
      <c r="SFX35" s="59"/>
      <c r="SFY35" s="59"/>
      <c r="SFZ35" s="59"/>
      <c r="SGA35" s="59"/>
      <c r="SGB35" s="59"/>
      <c r="SGC35" s="59"/>
      <c r="SGD35" s="59"/>
      <c r="SGE35" s="59"/>
      <c r="SGF35" s="59"/>
      <c r="SGG35" s="59"/>
      <c r="SGH35" s="59"/>
      <c r="SGI35" s="59"/>
      <c r="SGJ35" s="59"/>
      <c r="SGK35" s="59"/>
      <c r="SGL35" s="59"/>
      <c r="SGM35" s="59"/>
      <c r="SGN35" s="59"/>
      <c r="SGO35" s="59"/>
      <c r="SGP35" s="59"/>
      <c r="SGQ35" s="59"/>
      <c r="SGR35" s="59"/>
      <c r="SGS35" s="59"/>
      <c r="SGT35" s="59"/>
      <c r="SGU35" s="59"/>
      <c r="SGV35" s="59"/>
      <c r="SGW35" s="59"/>
      <c r="SGX35" s="59"/>
      <c r="SGY35" s="59"/>
      <c r="SGZ35" s="59"/>
      <c r="SHA35" s="59"/>
      <c r="SHB35" s="59"/>
      <c r="SHC35" s="59"/>
      <c r="SHD35" s="59"/>
      <c r="SHE35" s="59"/>
      <c r="SHF35" s="59"/>
      <c r="SHG35" s="59"/>
      <c r="SHH35" s="59"/>
      <c r="SHI35" s="59"/>
      <c r="SHJ35" s="59"/>
      <c r="SHK35" s="59"/>
      <c r="SHL35" s="59"/>
      <c r="SHM35" s="59"/>
      <c r="SHN35" s="59"/>
      <c r="SHO35" s="59"/>
      <c r="SHP35" s="59"/>
      <c r="SHQ35" s="59"/>
      <c r="SHR35" s="59"/>
      <c r="SHS35" s="59"/>
      <c r="SHT35" s="59"/>
      <c r="SHU35" s="59"/>
      <c r="SHV35" s="59"/>
      <c r="SHW35" s="59"/>
      <c r="SHX35" s="59"/>
      <c r="SHY35" s="59"/>
      <c r="SHZ35" s="59"/>
      <c r="SIA35" s="59"/>
      <c r="SIB35" s="59"/>
      <c r="SIC35" s="59"/>
      <c r="SID35" s="59"/>
      <c r="SIE35" s="59"/>
      <c r="SIF35" s="59"/>
      <c r="SIG35" s="59"/>
      <c r="SIH35" s="59"/>
      <c r="SII35" s="59"/>
      <c r="SIJ35" s="59"/>
      <c r="SIK35" s="59"/>
      <c r="SIL35" s="59"/>
      <c r="SIM35" s="59"/>
      <c r="SIN35" s="59"/>
      <c r="SIO35" s="59"/>
      <c r="SIP35" s="59"/>
      <c r="SIQ35" s="59"/>
      <c r="SIR35" s="59"/>
      <c r="SIS35" s="59"/>
      <c r="SIT35" s="59"/>
      <c r="SIU35" s="59"/>
      <c r="SIV35" s="59"/>
      <c r="SIW35" s="59"/>
      <c r="SIX35" s="59"/>
      <c r="SIY35" s="59"/>
      <c r="SIZ35" s="59"/>
      <c r="SJA35" s="59"/>
      <c r="SJB35" s="59"/>
      <c r="SJC35" s="59"/>
      <c r="SJD35" s="59"/>
      <c r="SJE35" s="59"/>
      <c r="SJF35" s="59"/>
      <c r="SJG35" s="59"/>
      <c r="SJH35" s="59"/>
      <c r="SJI35" s="59"/>
      <c r="SJJ35" s="59"/>
      <c r="SJK35" s="59"/>
      <c r="SJL35" s="59"/>
      <c r="SJM35" s="59"/>
      <c r="SJN35" s="59"/>
      <c r="SJO35" s="59"/>
      <c r="SJP35" s="59"/>
      <c r="SJQ35" s="59"/>
      <c r="SJR35" s="59"/>
      <c r="SJS35" s="59"/>
      <c r="SJT35" s="59"/>
      <c r="SJU35" s="59"/>
      <c r="SJV35" s="59"/>
      <c r="SJW35" s="59"/>
      <c r="SJX35" s="59"/>
      <c r="SJY35" s="59"/>
      <c r="SJZ35" s="59"/>
      <c r="SKA35" s="59"/>
      <c r="SKB35" s="59"/>
      <c r="SKC35" s="59"/>
      <c r="SKD35" s="59"/>
      <c r="SKE35" s="59"/>
      <c r="SKF35" s="59"/>
      <c r="SKG35" s="59"/>
      <c r="SKH35" s="59"/>
      <c r="SKI35" s="59"/>
      <c r="SKJ35" s="59"/>
      <c r="SKK35" s="59"/>
      <c r="SKL35" s="59"/>
      <c r="SKM35" s="59"/>
      <c r="SKN35" s="59"/>
      <c r="SKO35" s="59"/>
      <c r="SKP35" s="59"/>
      <c r="SKQ35" s="59"/>
      <c r="SKR35" s="59"/>
      <c r="SKS35" s="59"/>
      <c r="SKT35" s="59"/>
      <c r="SKU35" s="59"/>
      <c r="SKV35" s="59"/>
      <c r="SKW35" s="59"/>
      <c r="SKX35" s="59"/>
      <c r="SKY35" s="59"/>
      <c r="SKZ35" s="59"/>
      <c r="SLA35" s="59"/>
      <c r="SLB35" s="59"/>
      <c r="SLC35" s="59"/>
      <c r="SLD35" s="59"/>
      <c r="SLE35" s="59"/>
      <c r="SLF35" s="59"/>
      <c r="SLG35" s="59"/>
      <c r="SLH35" s="59"/>
      <c r="SLI35" s="59"/>
      <c r="SLJ35" s="59"/>
      <c r="SLK35" s="59"/>
      <c r="SLL35" s="59"/>
      <c r="SLM35" s="59"/>
      <c r="SLN35" s="59"/>
      <c r="SLO35" s="59"/>
      <c r="SLP35" s="59"/>
      <c r="SLQ35" s="59"/>
      <c r="SLR35" s="59"/>
      <c r="SLS35" s="59"/>
      <c r="SLT35" s="59"/>
      <c r="SLU35" s="59"/>
      <c r="SLV35" s="59"/>
      <c r="SLW35" s="59"/>
      <c r="SLX35" s="59"/>
      <c r="SLY35" s="59"/>
      <c r="SLZ35" s="59"/>
      <c r="SMA35" s="59"/>
      <c r="SMB35" s="59"/>
      <c r="SMC35" s="59"/>
      <c r="SMD35" s="59"/>
      <c r="SME35" s="59"/>
      <c r="SMF35" s="59"/>
      <c r="SMG35" s="59"/>
      <c r="SMH35" s="59"/>
      <c r="SMI35" s="59"/>
      <c r="SMJ35" s="59"/>
      <c r="SMK35" s="59"/>
      <c r="SML35" s="59"/>
      <c r="SMM35" s="59"/>
      <c r="SMN35" s="59"/>
      <c r="SMO35" s="59"/>
      <c r="SMP35" s="59"/>
      <c r="SMQ35" s="59"/>
      <c r="SMR35" s="59"/>
      <c r="SMS35" s="59"/>
      <c r="SMT35" s="59"/>
      <c r="SMU35" s="59"/>
      <c r="SMV35" s="59"/>
      <c r="SMW35" s="59"/>
      <c r="SMX35" s="59"/>
      <c r="SMY35" s="59"/>
      <c r="SMZ35" s="59"/>
      <c r="SNA35" s="59"/>
      <c r="SNB35" s="59"/>
      <c r="SNC35" s="59"/>
      <c r="SND35" s="59"/>
      <c r="SNE35" s="59"/>
      <c r="SNF35" s="59"/>
      <c r="SNG35" s="59"/>
      <c r="SNH35" s="59"/>
      <c r="SNI35" s="59"/>
      <c r="SNJ35" s="59"/>
      <c r="SNK35" s="59"/>
      <c r="SNL35" s="59"/>
      <c r="SNM35" s="59"/>
      <c r="SNN35" s="59"/>
      <c r="SNO35" s="59"/>
      <c r="SNP35" s="59"/>
      <c r="SNQ35" s="59"/>
      <c r="SNR35" s="59"/>
      <c r="SNS35" s="59"/>
      <c r="SNT35" s="59"/>
      <c r="SNU35" s="59"/>
      <c r="SNV35" s="59"/>
      <c r="SNW35" s="59"/>
      <c r="SNX35" s="59"/>
      <c r="SNY35" s="59"/>
      <c r="SNZ35" s="59"/>
      <c r="SOA35" s="59"/>
      <c r="SOB35" s="59"/>
      <c r="SOC35" s="59"/>
      <c r="SOD35" s="59"/>
      <c r="SOE35" s="59"/>
      <c r="SOF35" s="59"/>
      <c r="SOG35" s="59"/>
      <c r="SOH35" s="59"/>
      <c r="SOI35" s="59"/>
      <c r="SOJ35" s="59"/>
      <c r="SOK35" s="59"/>
      <c r="SOL35" s="59"/>
      <c r="SOM35" s="59"/>
      <c r="SON35" s="59"/>
      <c r="SOO35" s="59"/>
      <c r="SOP35" s="59"/>
      <c r="SOQ35" s="59"/>
      <c r="SOR35" s="59"/>
      <c r="SOS35" s="59"/>
      <c r="SOT35" s="59"/>
      <c r="SOU35" s="59"/>
      <c r="SOV35" s="59"/>
      <c r="SOW35" s="59"/>
      <c r="SOX35" s="59"/>
      <c r="SOY35" s="59"/>
      <c r="SOZ35" s="59"/>
      <c r="SPA35" s="59"/>
      <c r="SPB35" s="59"/>
      <c r="SPC35" s="59"/>
      <c r="SPD35" s="59"/>
      <c r="SPE35" s="59"/>
      <c r="SPF35" s="59"/>
      <c r="SPG35" s="59"/>
      <c r="SPH35" s="59"/>
      <c r="SPI35" s="59"/>
      <c r="SPJ35" s="59"/>
      <c r="SPK35" s="59"/>
      <c r="SPL35" s="59"/>
      <c r="SPM35" s="59"/>
      <c r="SPN35" s="59"/>
      <c r="SPO35" s="59"/>
      <c r="SPP35" s="59"/>
      <c r="SPQ35" s="59"/>
      <c r="SPR35" s="59"/>
      <c r="SPS35" s="59"/>
      <c r="SPT35" s="59"/>
      <c r="SPU35" s="59"/>
      <c r="SPV35" s="59"/>
      <c r="SPW35" s="59"/>
      <c r="SPX35" s="59"/>
      <c r="SPY35" s="59"/>
      <c r="SPZ35" s="59"/>
      <c r="SQA35" s="59"/>
      <c r="SQB35" s="59"/>
      <c r="SQC35" s="59"/>
      <c r="SQD35" s="59"/>
      <c r="SQE35" s="59"/>
      <c r="SQF35" s="59"/>
      <c r="SQG35" s="59"/>
      <c r="SQH35" s="59"/>
      <c r="SQI35" s="59"/>
      <c r="SQJ35" s="59"/>
      <c r="SQK35" s="59"/>
      <c r="SQL35" s="59"/>
      <c r="SQM35" s="59"/>
      <c r="SQN35" s="59"/>
      <c r="SQO35" s="59"/>
      <c r="SQP35" s="59"/>
      <c r="SQQ35" s="59"/>
      <c r="SQR35" s="59"/>
      <c r="SQS35" s="59"/>
      <c r="SQT35" s="59"/>
      <c r="SQU35" s="59"/>
      <c r="SQV35" s="59"/>
      <c r="SQW35" s="59"/>
      <c r="SQX35" s="59"/>
      <c r="SQY35" s="59"/>
      <c r="SQZ35" s="59"/>
      <c r="SRA35" s="59"/>
      <c r="SRB35" s="59"/>
      <c r="SRC35" s="59"/>
      <c r="SRD35" s="59"/>
      <c r="SRE35" s="59"/>
      <c r="SRF35" s="59"/>
      <c r="SRG35" s="59"/>
      <c r="SRH35" s="59"/>
      <c r="SRI35" s="59"/>
      <c r="SRJ35" s="59"/>
      <c r="SRK35" s="59"/>
      <c r="SRL35" s="59"/>
      <c r="SRM35" s="59"/>
      <c r="SRN35" s="59"/>
      <c r="SRO35" s="59"/>
      <c r="SRP35" s="59"/>
      <c r="SRQ35" s="59"/>
      <c r="SRR35" s="59"/>
      <c r="SRS35" s="59"/>
      <c r="SRT35" s="59"/>
      <c r="SRU35" s="59"/>
      <c r="SRV35" s="59"/>
      <c r="SRW35" s="59"/>
      <c r="SRX35" s="59"/>
      <c r="SRY35" s="59"/>
      <c r="SRZ35" s="59"/>
      <c r="SSA35" s="59"/>
      <c r="SSB35" s="59"/>
      <c r="SSC35" s="59"/>
      <c r="SSD35" s="59"/>
      <c r="SSE35" s="59"/>
      <c r="SSF35" s="59"/>
      <c r="SSG35" s="59"/>
      <c r="SSH35" s="59"/>
      <c r="SSI35" s="59"/>
      <c r="SSJ35" s="59"/>
      <c r="SSK35" s="59"/>
      <c r="SSL35" s="59"/>
      <c r="SSM35" s="59"/>
      <c r="SSN35" s="59"/>
      <c r="SSO35" s="59"/>
      <c r="SSP35" s="59"/>
      <c r="SSQ35" s="59"/>
      <c r="SSR35" s="59"/>
      <c r="SSS35" s="59"/>
      <c r="SST35" s="59"/>
      <c r="SSU35" s="59"/>
      <c r="SSV35" s="59"/>
      <c r="SSW35" s="59"/>
      <c r="SSX35" s="59"/>
      <c r="SSY35" s="59"/>
      <c r="SSZ35" s="59"/>
      <c r="STA35" s="59"/>
      <c r="STB35" s="59"/>
      <c r="STC35" s="59"/>
      <c r="STD35" s="59"/>
      <c r="STE35" s="59"/>
      <c r="STF35" s="59"/>
      <c r="STG35" s="59"/>
      <c r="STH35" s="59"/>
      <c r="STI35" s="59"/>
      <c r="STJ35" s="59"/>
      <c r="STK35" s="59"/>
      <c r="STL35" s="59"/>
      <c r="STM35" s="59"/>
      <c r="STN35" s="59"/>
      <c r="STO35" s="59"/>
      <c r="STP35" s="59"/>
      <c r="STQ35" s="59"/>
      <c r="STR35" s="59"/>
      <c r="STS35" s="59"/>
      <c r="STT35" s="59"/>
      <c r="STU35" s="59"/>
      <c r="STV35" s="59"/>
      <c r="STW35" s="59"/>
      <c r="STX35" s="59"/>
      <c r="STY35" s="59"/>
      <c r="STZ35" s="59"/>
      <c r="SUA35" s="59"/>
      <c r="SUB35" s="59"/>
      <c r="SUC35" s="59"/>
      <c r="SUD35" s="59"/>
      <c r="SUE35" s="59"/>
      <c r="SUF35" s="59"/>
      <c r="SUG35" s="59"/>
      <c r="SUH35" s="59"/>
      <c r="SUI35" s="59"/>
      <c r="SUJ35" s="59"/>
      <c r="SUK35" s="59"/>
      <c r="SUL35" s="59"/>
      <c r="SUM35" s="59"/>
      <c r="SUN35" s="59"/>
      <c r="SUO35" s="59"/>
      <c r="SUP35" s="59"/>
      <c r="SUQ35" s="59"/>
      <c r="SUR35" s="59"/>
      <c r="SUS35" s="59"/>
      <c r="SUT35" s="59"/>
      <c r="SUU35" s="59"/>
      <c r="SUV35" s="59"/>
      <c r="SUW35" s="59"/>
      <c r="SUX35" s="59"/>
      <c r="SUY35" s="59"/>
      <c r="SUZ35" s="59"/>
      <c r="SVA35" s="59"/>
      <c r="SVB35" s="59"/>
      <c r="SVC35" s="59"/>
      <c r="SVD35" s="59"/>
      <c r="SVE35" s="59"/>
      <c r="SVF35" s="59"/>
      <c r="SVG35" s="59"/>
      <c r="SVH35" s="59"/>
      <c r="SVI35" s="59"/>
      <c r="SVJ35" s="59"/>
      <c r="SVK35" s="59"/>
      <c r="SVL35" s="59"/>
      <c r="SVM35" s="59"/>
      <c r="SVN35" s="59"/>
      <c r="SVO35" s="59"/>
      <c r="SVP35" s="59"/>
      <c r="SVQ35" s="59"/>
      <c r="SVR35" s="59"/>
      <c r="SVS35" s="59"/>
      <c r="SVT35" s="59"/>
      <c r="SVU35" s="59"/>
      <c r="SVV35" s="59"/>
      <c r="SVW35" s="59"/>
      <c r="SVX35" s="59"/>
      <c r="SVY35" s="59"/>
      <c r="SVZ35" s="59"/>
      <c r="SWA35" s="59"/>
      <c r="SWB35" s="59"/>
      <c r="SWC35" s="59"/>
      <c r="SWD35" s="59"/>
      <c r="SWE35" s="59"/>
      <c r="SWF35" s="59"/>
      <c r="SWG35" s="59"/>
      <c r="SWH35" s="59"/>
      <c r="SWI35" s="59"/>
      <c r="SWJ35" s="59"/>
      <c r="SWK35" s="59"/>
      <c r="SWL35" s="59"/>
      <c r="SWM35" s="59"/>
      <c r="SWN35" s="59"/>
      <c r="SWO35" s="59"/>
      <c r="SWP35" s="59"/>
      <c r="SWQ35" s="59"/>
      <c r="SWR35" s="59"/>
      <c r="SWS35" s="59"/>
      <c r="SWT35" s="59"/>
      <c r="SWU35" s="59"/>
      <c r="SWV35" s="59"/>
      <c r="SWW35" s="59"/>
      <c r="SWX35" s="59"/>
      <c r="SWY35" s="59"/>
      <c r="SWZ35" s="59"/>
      <c r="SXA35" s="59"/>
      <c r="SXB35" s="59"/>
      <c r="SXC35" s="59"/>
      <c r="SXD35" s="59"/>
      <c r="SXE35" s="59"/>
      <c r="SXF35" s="59"/>
      <c r="SXG35" s="59"/>
      <c r="SXH35" s="59"/>
      <c r="SXI35" s="59"/>
      <c r="SXJ35" s="59"/>
      <c r="SXK35" s="59"/>
      <c r="SXL35" s="59"/>
      <c r="SXM35" s="59"/>
      <c r="SXN35" s="59"/>
      <c r="SXO35" s="59"/>
      <c r="SXP35" s="59"/>
      <c r="SXQ35" s="59"/>
      <c r="SXR35" s="59"/>
      <c r="SXS35" s="59"/>
      <c r="SXT35" s="59"/>
      <c r="SXU35" s="59"/>
      <c r="SXV35" s="59"/>
      <c r="SXW35" s="59"/>
      <c r="SXX35" s="59"/>
      <c r="SXY35" s="59"/>
      <c r="SXZ35" s="59"/>
      <c r="SYA35" s="59"/>
      <c r="SYB35" s="59"/>
      <c r="SYC35" s="59"/>
      <c r="SYD35" s="59"/>
      <c r="SYE35" s="59"/>
      <c r="SYF35" s="59"/>
      <c r="SYG35" s="59"/>
      <c r="SYH35" s="59"/>
      <c r="SYI35" s="59"/>
      <c r="SYJ35" s="59"/>
      <c r="SYK35" s="59"/>
      <c r="SYL35" s="59"/>
      <c r="SYM35" s="59"/>
      <c r="SYN35" s="59"/>
      <c r="SYO35" s="59"/>
      <c r="SYP35" s="59"/>
      <c r="SYQ35" s="59"/>
      <c r="SYR35" s="59"/>
      <c r="SYS35" s="59"/>
      <c r="SYT35" s="59"/>
      <c r="SYU35" s="59"/>
      <c r="SYV35" s="59"/>
      <c r="SYW35" s="59"/>
      <c r="SYX35" s="59"/>
      <c r="SYY35" s="59"/>
      <c r="SYZ35" s="59"/>
      <c r="SZA35" s="59"/>
      <c r="SZB35" s="59"/>
      <c r="SZC35" s="59"/>
      <c r="SZD35" s="59"/>
      <c r="SZE35" s="59"/>
      <c r="SZF35" s="59"/>
      <c r="SZG35" s="59"/>
      <c r="SZH35" s="59"/>
      <c r="SZI35" s="59"/>
      <c r="SZJ35" s="59"/>
      <c r="SZK35" s="59"/>
      <c r="SZL35" s="59"/>
      <c r="SZM35" s="59"/>
      <c r="SZN35" s="59"/>
      <c r="SZO35" s="59"/>
      <c r="SZP35" s="59"/>
      <c r="SZQ35" s="59"/>
      <c r="SZR35" s="59"/>
      <c r="SZS35" s="59"/>
      <c r="SZT35" s="59"/>
      <c r="SZU35" s="59"/>
      <c r="SZV35" s="59"/>
      <c r="SZW35" s="59"/>
      <c r="SZX35" s="59"/>
      <c r="SZY35" s="59"/>
      <c r="SZZ35" s="59"/>
      <c r="TAA35" s="59"/>
      <c r="TAB35" s="59"/>
      <c r="TAC35" s="59"/>
      <c r="TAD35" s="59"/>
      <c r="TAE35" s="59"/>
      <c r="TAF35" s="59"/>
      <c r="TAG35" s="59"/>
      <c r="TAH35" s="59"/>
      <c r="TAI35" s="59"/>
      <c r="TAJ35" s="59"/>
      <c r="TAK35" s="59"/>
      <c r="TAL35" s="59"/>
      <c r="TAM35" s="59"/>
      <c r="TAN35" s="59"/>
      <c r="TAO35" s="59"/>
      <c r="TAP35" s="59"/>
      <c r="TAQ35" s="59"/>
      <c r="TAR35" s="59"/>
      <c r="TAS35" s="59"/>
      <c r="TAT35" s="59"/>
      <c r="TAU35" s="59"/>
      <c r="TAV35" s="59"/>
      <c r="TAW35" s="59"/>
      <c r="TAX35" s="59"/>
      <c r="TAY35" s="59"/>
      <c r="TAZ35" s="59"/>
      <c r="TBA35" s="59"/>
      <c r="TBB35" s="59"/>
      <c r="TBC35" s="59"/>
      <c r="TBD35" s="59"/>
      <c r="TBE35" s="59"/>
      <c r="TBF35" s="59"/>
      <c r="TBG35" s="59"/>
      <c r="TBH35" s="59"/>
      <c r="TBI35" s="59"/>
      <c r="TBJ35" s="59"/>
      <c r="TBK35" s="59"/>
      <c r="TBL35" s="59"/>
      <c r="TBM35" s="59"/>
      <c r="TBN35" s="59"/>
      <c r="TBO35" s="59"/>
      <c r="TBP35" s="59"/>
      <c r="TBQ35" s="59"/>
      <c r="TBR35" s="59"/>
      <c r="TBS35" s="59"/>
      <c r="TBT35" s="59"/>
      <c r="TBU35" s="59"/>
      <c r="TBV35" s="59"/>
      <c r="TBW35" s="59"/>
      <c r="TBX35" s="59"/>
      <c r="TBY35" s="59"/>
      <c r="TBZ35" s="59"/>
      <c r="TCA35" s="59"/>
      <c r="TCB35" s="59"/>
      <c r="TCC35" s="59"/>
      <c r="TCD35" s="59"/>
      <c r="TCE35" s="59"/>
      <c r="TCF35" s="59"/>
      <c r="TCG35" s="59"/>
      <c r="TCH35" s="59"/>
      <c r="TCI35" s="59"/>
      <c r="TCJ35" s="59"/>
      <c r="TCK35" s="59"/>
      <c r="TCL35" s="59"/>
      <c r="TCM35" s="59"/>
      <c r="TCN35" s="59"/>
      <c r="TCO35" s="59"/>
      <c r="TCP35" s="59"/>
      <c r="TCQ35" s="59"/>
      <c r="TCR35" s="59"/>
      <c r="TCS35" s="59"/>
      <c r="TCT35" s="59"/>
      <c r="TCU35" s="59"/>
      <c r="TCV35" s="59"/>
      <c r="TCW35" s="59"/>
      <c r="TCX35" s="59"/>
      <c r="TCY35" s="59"/>
      <c r="TCZ35" s="59"/>
      <c r="TDA35" s="59"/>
      <c r="TDB35" s="59"/>
      <c r="TDC35" s="59"/>
      <c r="TDD35" s="59"/>
      <c r="TDE35" s="59"/>
      <c r="TDF35" s="59"/>
      <c r="TDG35" s="59"/>
      <c r="TDH35" s="59"/>
      <c r="TDI35" s="59"/>
      <c r="TDJ35" s="59"/>
      <c r="TDK35" s="59"/>
      <c r="TDL35" s="59"/>
      <c r="TDM35" s="59"/>
      <c r="TDN35" s="59"/>
      <c r="TDO35" s="59"/>
      <c r="TDP35" s="59"/>
      <c r="TDQ35" s="59"/>
      <c r="TDR35" s="59"/>
      <c r="TDS35" s="59"/>
      <c r="TDT35" s="59"/>
      <c r="TDU35" s="59"/>
      <c r="TDV35" s="59"/>
      <c r="TDW35" s="59"/>
      <c r="TDX35" s="59"/>
      <c r="TDY35" s="59"/>
      <c r="TDZ35" s="59"/>
      <c r="TEA35" s="59"/>
      <c r="TEB35" s="59"/>
      <c r="TEC35" s="59"/>
      <c r="TED35" s="59"/>
      <c r="TEE35" s="59"/>
      <c r="TEF35" s="59"/>
      <c r="TEG35" s="59"/>
      <c r="TEH35" s="59"/>
      <c r="TEI35" s="59"/>
      <c r="TEJ35" s="59"/>
      <c r="TEK35" s="59"/>
      <c r="TEL35" s="59"/>
      <c r="TEM35" s="59"/>
      <c r="TEN35" s="59"/>
      <c r="TEO35" s="59"/>
      <c r="TEP35" s="59"/>
      <c r="TEQ35" s="59"/>
      <c r="TER35" s="59"/>
      <c r="TES35" s="59"/>
      <c r="TET35" s="59"/>
      <c r="TEU35" s="59"/>
      <c r="TEV35" s="59"/>
      <c r="TEW35" s="59"/>
      <c r="TEX35" s="59"/>
      <c r="TEY35" s="59"/>
      <c r="TEZ35" s="59"/>
      <c r="TFA35" s="59"/>
      <c r="TFB35" s="59"/>
      <c r="TFC35" s="59"/>
      <c r="TFD35" s="59"/>
      <c r="TFE35" s="59"/>
      <c r="TFF35" s="59"/>
      <c r="TFG35" s="59"/>
      <c r="TFH35" s="59"/>
      <c r="TFI35" s="59"/>
      <c r="TFJ35" s="59"/>
      <c r="TFK35" s="59"/>
      <c r="TFL35" s="59"/>
      <c r="TFM35" s="59"/>
      <c r="TFN35" s="59"/>
      <c r="TFO35" s="59"/>
      <c r="TFP35" s="59"/>
      <c r="TFQ35" s="59"/>
      <c r="TFR35" s="59"/>
      <c r="TFS35" s="59"/>
      <c r="TFT35" s="59"/>
      <c r="TFU35" s="59"/>
      <c r="TFV35" s="59"/>
      <c r="TFW35" s="59"/>
      <c r="TFX35" s="59"/>
      <c r="TFY35" s="59"/>
      <c r="TFZ35" s="59"/>
      <c r="TGA35" s="59"/>
      <c r="TGB35" s="59"/>
      <c r="TGC35" s="59"/>
      <c r="TGD35" s="59"/>
      <c r="TGE35" s="59"/>
      <c r="TGF35" s="59"/>
      <c r="TGG35" s="59"/>
      <c r="TGH35" s="59"/>
      <c r="TGI35" s="59"/>
      <c r="TGJ35" s="59"/>
      <c r="TGK35" s="59"/>
      <c r="TGL35" s="59"/>
      <c r="TGM35" s="59"/>
      <c r="TGN35" s="59"/>
      <c r="TGO35" s="59"/>
      <c r="TGP35" s="59"/>
      <c r="TGQ35" s="59"/>
      <c r="TGR35" s="59"/>
      <c r="TGS35" s="59"/>
      <c r="TGT35" s="59"/>
      <c r="TGU35" s="59"/>
      <c r="TGV35" s="59"/>
      <c r="TGW35" s="59"/>
      <c r="TGX35" s="59"/>
      <c r="TGY35" s="59"/>
      <c r="TGZ35" s="59"/>
      <c r="THA35" s="59"/>
      <c r="THB35" s="59"/>
      <c r="THC35" s="59"/>
      <c r="THD35" s="59"/>
      <c r="THE35" s="59"/>
      <c r="THF35" s="59"/>
      <c r="THG35" s="59"/>
      <c r="THH35" s="59"/>
      <c r="THI35" s="59"/>
      <c r="THJ35" s="59"/>
      <c r="THK35" s="59"/>
      <c r="THL35" s="59"/>
      <c r="THM35" s="59"/>
      <c r="THN35" s="59"/>
      <c r="THO35" s="59"/>
      <c r="THP35" s="59"/>
      <c r="THQ35" s="59"/>
      <c r="THR35" s="59"/>
      <c r="THS35" s="59"/>
      <c r="THT35" s="59"/>
      <c r="THU35" s="59"/>
      <c r="THV35" s="59"/>
      <c r="THW35" s="59"/>
      <c r="THX35" s="59"/>
      <c r="THY35" s="59"/>
      <c r="THZ35" s="59"/>
      <c r="TIA35" s="59"/>
      <c r="TIB35" s="59"/>
      <c r="TIC35" s="59"/>
      <c r="TID35" s="59"/>
      <c r="TIE35" s="59"/>
      <c r="TIF35" s="59"/>
      <c r="TIG35" s="59"/>
      <c r="TIH35" s="59"/>
      <c r="TII35" s="59"/>
      <c r="TIJ35" s="59"/>
      <c r="TIK35" s="59"/>
      <c r="TIL35" s="59"/>
      <c r="TIM35" s="59"/>
      <c r="TIN35" s="59"/>
      <c r="TIO35" s="59"/>
      <c r="TIP35" s="59"/>
      <c r="TIQ35" s="59"/>
      <c r="TIR35" s="59"/>
      <c r="TIS35" s="59"/>
      <c r="TIT35" s="59"/>
      <c r="TIU35" s="59"/>
      <c r="TIV35" s="59"/>
      <c r="TIW35" s="59"/>
      <c r="TIX35" s="59"/>
      <c r="TIY35" s="59"/>
      <c r="TIZ35" s="59"/>
      <c r="TJA35" s="59"/>
      <c r="TJB35" s="59"/>
      <c r="TJC35" s="59"/>
      <c r="TJD35" s="59"/>
      <c r="TJE35" s="59"/>
      <c r="TJF35" s="59"/>
      <c r="TJG35" s="59"/>
      <c r="TJH35" s="59"/>
      <c r="TJI35" s="59"/>
      <c r="TJJ35" s="59"/>
      <c r="TJK35" s="59"/>
      <c r="TJL35" s="59"/>
      <c r="TJM35" s="59"/>
      <c r="TJN35" s="59"/>
      <c r="TJO35" s="59"/>
      <c r="TJP35" s="59"/>
      <c r="TJQ35" s="59"/>
      <c r="TJR35" s="59"/>
      <c r="TJS35" s="59"/>
      <c r="TJT35" s="59"/>
      <c r="TJU35" s="59"/>
      <c r="TJV35" s="59"/>
      <c r="TJW35" s="59"/>
      <c r="TJX35" s="59"/>
      <c r="TJY35" s="59"/>
      <c r="TJZ35" s="59"/>
      <c r="TKA35" s="59"/>
      <c r="TKB35" s="59"/>
      <c r="TKC35" s="59"/>
      <c r="TKD35" s="59"/>
      <c r="TKE35" s="59"/>
      <c r="TKF35" s="59"/>
      <c r="TKG35" s="59"/>
      <c r="TKH35" s="59"/>
      <c r="TKI35" s="59"/>
      <c r="TKJ35" s="59"/>
      <c r="TKK35" s="59"/>
      <c r="TKL35" s="59"/>
      <c r="TKM35" s="59"/>
      <c r="TKN35" s="59"/>
      <c r="TKO35" s="59"/>
      <c r="TKP35" s="59"/>
      <c r="TKQ35" s="59"/>
      <c r="TKR35" s="59"/>
      <c r="TKS35" s="59"/>
      <c r="TKT35" s="59"/>
      <c r="TKU35" s="59"/>
      <c r="TKV35" s="59"/>
      <c r="TKW35" s="59"/>
      <c r="TKX35" s="59"/>
      <c r="TKY35" s="59"/>
      <c r="TKZ35" s="59"/>
      <c r="TLA35" s="59"/>
      <c r="TLB35" s="59"/>
      <c r="TLC35" s="59"/>
      <c r="TLD35" s="59"/>
      <c r="TLE35" s="59"/>
      <c r="TLF35" s="59"/>
      <c r="TLG35" s="59"/>
      <c r="TLH35" s="59"/>
      <c r="TLI35" s="59"/>
      <c r="TLJ35" s="59"/>
      <c r="TLK35" s="59"/>
      <c r="TLL35" s="59"/>
      <c r="TLM35" s="59"/>
      <c r="TLN35" s="59"/>
      <c r="TLO35" s="59"/>
      <c r="TLP35" s="59"/>
      <c r="TLQ35" s="59"/>
      <c r="TLR35" s="59"/>
      <c r="TLS35" s="59"/>
      <c r="TLT35" s="59"/>
      <c r="TLU35" s="59"/>
      <c r="TLV35" s="59"/>
      <c r="TLW35" s="59"/>
      <c r="TLX35" s="59"/>
      <c r="TLY35" s="59"/>
      <c r="TLZ35" s="59"/>
      <c r="TMA35" s="59"/>
      <c r="TMB35" s="59"/>
      <c r="TMC35" s="59"/>
      <c r="TMD35" s="59"/>
      <c r="TME35" s="59"/>
      <c r="TMF35" s="59"/>
      <c r="TMG35" s="59"/>
      <c r="TMH35" s="59"/>
      <c r="TMI35" s="59"/>
      <c r="TMJ35" s="59"/>
      <c r="TMK35" s="59"/>
      <c r="TML35" s="59"/>
      <c r="TMM35" s="59"/>
      <c r="TMN35" s="59"/>
      <c r="TMO35" s="59"/>
      <c r="TMP35" s="59"/>
      <c r="TMQ35" s="59"/>
      <c r="TMR35" s="59"/>
      <c r="TMS35" s="59"/>
      <c r="TMT35" s="59"/>
      <c r="TMU35" s="59"/>
      <c r="TMV35" s="59"/>
      <c r="TMW35" s="59"/>
      <c r="TMX35" s="59"/>
      <c r="TMY35" s="59"/>
      <c r="TMZ35" s="59"/>
      <c r="TNA35" s="59"/>
      <c r="TNB35" s="59"/>
      <c r="TNC35" s="59"/>
      <c r="TND35" s="59"/>
      <c r="TNE35" s="59"/>
      <c r="TNF35" s="59"/>
      <c r="TNG35" s="59"/>
      <c r="TNH35" s="59"/>
      <c r="TNI35" s="59"/>
      <c r="TNJ35" s="59"/>
      <c r="TNK35" s="59"/>
      <c r="TNL35" s="59"/>
      <c r="TNM35" s="59"/>
      <c r="TNN35" s="59"/>
      <c r="TNO35" s="59"/>
      <c r="TNP35" s="59"/>
      <c r="TNQ35" s="59"/>
      <c r="TNR35" s="59"/>
      <c r="TNS35" s="59"/>
      <c r="TNT35" s="59"/>
      <c r="TNU35" s="59"/>
      <c r="TNV35" s="59"/>
      <c r="TNW35" s="59"/>
      <c r="TNX35" s="59"/>
      <c r="TNY35" s="59"/>
      <c r="TNZ35" s="59"/>
      <c r="TOA35" s="59"/>
      <c r="TOB35" s="59"/>
      <c r="TOC35" s="59"/>
      <c r="TOD35" s="59"/>
      <c r="TOE35" s="59"/>
      <c r="TOF35" s="59"/>
      <c r="TOG35" s="59"/>
      <c r="TOH35" s="59"/>
      <c r="TOI35" s="59"/>
      <c r="TOJ35" s="59"/>
      <c r="TOK35" s="59"/>
      <c r="TOL35" s="59"/>
      <c r="TOM35" s="59"/>
      <c r="TON35" s="59"/>
      <c r="TOO35" s="59"/>
      <c r="TOP35" s="59"/>
      <c r="TOQ35" s="59"/>
      <c r="TOR35" s="59"/>
      <c r="TOS35" s="59"/>
      <c r="TOT35" s="59"/>
      <c r="TOU35" s="59"/>
      <c r="TOV35" s="59"/>
      <c r="TOW35" s="59"/>
      <c r="TOX35" s="59"/>
      <c r="TOY35" s="59"/>
      <c r="TOZ35" s="59"/>
      <c r="TPA35" s="59"/>
      <c r="TPB35" s="59"/>
      <c r="TPC35" s="59"/>
      <c r="TPD35" s="59"/>
      <c r="TPE35" s="59"/>
      <c r="TPF35" s="59"/>
      <c r="TPG35" s="59"/>
      <c r="TPH35" s="59"/>
      <c r="TPI35" s="59"/>
      <c r="TPJ35" s="59"/>
      <c r="TPK35" s="59"/>
      <c r="TPL35" s="59"/>
      <c r="TPM35" s="59"/>
      <c r="TPN35" s="59"/>
      <c r="TPO35" s="59"/>
      <c r="TPP35" s="59"/>
      <c r="TPQ35" s="59"/>
      <c r="TPR35" s="59"/>
      <c r="TPS35" s="59"/>
      <c r="TPT35" s="59"/>
      <c r="TPU35" s="59"/>
      <c r="TPV35" s="59"/>
      <c r="TPW35" s="59"/>
      <c r="TPX35" s="59"/>
      <c r="TPY35" s="59"/>
      <c r="TPZ35" s="59"/>
      <c r="TQA35" s="59"/>
      <c r="TQB35" s="59"/>
      <c r="TQC35" s="59"/>
      <c r="TQD35" s="59"/>
      <c r="TQE35" s="59"/>
      <c r="TQF35" s="59"/>
      <c r="TQG35" s="59"/>
      <c r="TQH35" s="59"/>
      <c r="TQI35" s="59"/>
      <c r="TQJ35" s="59"/>
      <c r="TQK35" s="59"/>
      <c r="TQL35" s="59"/>
      <c r="TQM35" s="59"/>
      <c r="TQN35" s="59"/>
      <c r="TQO35" s="59"/>
      <c r="TQP35" s="59"/>
      <c r="TQQ35" s="59"/>
      <c r="TQR35" s="59"/>
      <c r="TQS35" s="59"/>
      <c r="TQT35" s="59"/>
      <c r="TQU35" s="59"/>
      <c r="TQV35" s="59"/>
      <c r="TQW35" s="59"/>
      <c r="TQX35" s="59"/>
      <c r="TQY35" s="59"/>
      <c r="TQZ35" s="59"/>
      <c r="TRA35" s="59"/>
      <c r="TRB35" s="59"/>
      <c r="TRC35" s="59"/>
      <c r="TRD35" s="59"/>
      <c r="TRE35" s="59"/>
      <c r="TRF35" s="59"/>
      <c r="TRG35" s="59"/>
      <c r="TRH35" s="59"/>
      <c r="TRI35" s="59"/>
      <c r="TRJ35" s="59"/>
      <c r="TRK35" s="59"/>
      <c r="TRL35" s="59"/>
      <c r="TRM35" s="59"/>
      <c r="TRN35" s="59"/>
      <c r="TRO35" s="59"/>
      <c r="TRP35" s="59"/>
      <c r="TRQ35" s="59"/>
      <c r="TRR35" s="59"/>
      <c r="TRS35" s="59"/>
      <c r="TRT35" s="59"/>
      <c r="TRU35" s="59"/>
      <c r="TRV35" s="59"/>
      <c r="TRW35" s="59"/>
      <c r="TRX35" s="59"/>
      <c r="TRY35" s="59"/>
      <c r="TRZ35" s="59"/>
      <c r="TSA35" s="59"/>
      <c r="TSB35" s="59"/>
      <c r="TSC35" s="59"/>
      <c r="TSD35" s="59"/>
      <c r="TSE35" s="59"/>
      <c r="TSF35" s="59"/>
      <c r="TSG35" s="59"/>
      <c r="TSH35" s="59"/>
      <c r="TSI35" s="59"/>
      <c r="TSJ35" s="59"/>
      <c r="TSK35" s="59"/>
      <c r="TSL35" s="59"/>
      <c r="TSM35" s="59"/>
      <c r="TSN35" s="59"/>
      <c r="TSO35" s="59"/>
      <c r="TSP35" s="59"/>
      <c r="TSQ35" s="59"/>
      <c r="TSR35" s="59"/>
      <c r="TSS35" s="59"/>
      <c r="TST35" s="59"/>
      <c r="TSU35" s="59"/>
      <c r="TSV35" s="59"/>
      <c r="TSW35" s="59"/>
      <c r="TSX35" s="59"/>
      <c r="TSY35" s="59"/>
      <c r="TSZ35" s="59"/>
      <c r="TTA35" s="59"/>
      <c r="TTB35" s="59"/>
      <c r="TTC35" s="59"/>
      <c r="TTD35" s="59"/>
      <c r="TTE35" s="59"/>
      <c r="TTF35" s="59"/>
      <c r="TTG35" s="59"/>
      <c r="TTH35" s="59"/>
      <c r="TTI35" s="59"/>
      <c r="TTJ35" s="59"/>
      <c r="TTK35" s="59"/>
      <c r="TTL35" s="59"/>
      <c r="TTM35" s="59"/>
      <c r="TTN35" s="59"/>
      <c r="TTO35" s="59"/>
      <c r="TTP35" s="59"/>
      <c r="TTQ35" s="59"/>
      <c r="TTR35" s="59"/>
      <c r="TTS35" s="59"/>
      <c r="TTT35" s="59"/>
      <c r="TTU35" s="59"/>
      <c r="TTV35" s="59"/>
      <c r="TTW35" s="59"/>
      <c r="TTX35" s="59"/>
      <c r="TTY35" s="59"/>
      <c r="TTZ35" s="59"/>
      <c r="TUA35" s="59"/>
      <c r="TUB35" s="59"/>
      <c r="TUC35" s="59"/>
      <c r="TUD35" s="59"/>
      <c r="TUE35" s="59"/>
      <c r="TUF35" s="59"/>
      <c r="TUG35" s="59"/>
      <c r="TUH35" s="59"/>
      <c r="TUI35" s="59"/>
      <c r="TUJ35" s="59"/>
      <c r="TUK35" s="59"/>
      <c r="TUL35" s="59"/>
      <c r="TUM35" s="59"/>
      <c r="TUN35" s="59"/>
      <c r="TUO35" s="59"/>
      <c r="TUP35" s="59"/>
      <c r="TUQ35" s="59"/>
      <c r="TUR35" s="59"/>
      <c r="TUS35" s="59"/>
      <c r="TUT35" s="59"/>
      <c r="TUU35" s="59"/>
      <c r="TUV35" s="59"/>
      <c r="TUW35" s="59"/>
      <c r="TUX35" s="59"/>
      <c r="TUY35" s="59"/>
      <c r="TUZ35" s="59"/>
      <c r="TVA35" s="59"/>
      <c r="TVB35" s="59"/>
      <c r="TVC35" s="59"/>
      <c r="TVD35" s="59"/>
      <c r="TVE35" s="59"/>
      <c r="TVF35" s="59"/>
      <c r="TVG35" s="59"/>
      <c r="TVH35" s="59"/>
      <c r="TVI35" s="59"/>
      <c r="TVJ35" s="59"/>
      <c r="TVK35" s="59"/>
      <c r="TVL35" s="59"/>
      <c r="TVM35" s="59"/>
      <c r="TVN35" s="59"/>
      <c r="TVO35" s="59"/>
      <c r="TVP35" s="59"/>
      <c r="TVQ35" s="59"/>
      <c r="TVR35" s="59"/>
      <c r="TVS35" s="59"/>
      <c r="TVT35" s="59"/>
      <c r="TVU35" s="59"/>
      <c r="TVV35" s="59"/>
      <c r="TVW35" s="59"/>
      <c r="TVX35" s="59"/>
      <c r="TVY35" s="59"/>
      <c r="TVZ35" s="59"/>
      <c r="TWA35" s="59"/>
      <c r="TWB35" s="59"/>
      <c r="TWC35" s="59"/>
      <c r="TWD35" s="59"/>
      <c r="TWE35" s="59"/>
      <c r="TWF35" s="59"/>
      <c r="TWG35" s="59"/>
      <c r="TWH35" s="59"/>
      <c r="TWI35" s="59"/>
      <c r="TWJ35" s="59"/>
      <c r="TWK35" s="59"/>
      <c r="TWL35" s="59"/>
      <c r="TWM35" s="59"/>
      <c r="TWN35" s="59"/>
      <c r="TWO35" s="59"/>
      <c r="TWP35" s="59"/>
      <c r="TWQ35" s="59"/>
      <c r="TWR35" s="59"/>
      <c r="TWS35" s="59"/>
      <c r="TWT35" s="59"/>
      <c r="TWU35" s="59"/>
      <c r="TWV35" s="59"/>
      <c r="TWW35" s="59"/>
      <c r="TWX35" s="59"/>
      <c r="TWY35" s="59"/>
      <c r="TWZ35" s="59"/>
      <c r="TXA35" s="59"/>
      <c r="TXB35" s="59"/>
      <c r="TXC35" s="59"/>
      <c r="TXD35" s="59"/>
      <c r="TXE35" s="59"/>
      <c r="TXF35" s="59"/>
      <c r="TXG35" s="59"/>
      <c r="TXH35" s="59"/>
      <c r="TXI35" s="59"/>
      <c r="TXJ35" s="59"/>
      <c r="TXK35" s="59"/>
      <c r="TXL35" s="59"/>
      <c r="TXM35" s="59"/>
      <c r="TXN35" s="59"/>
      <c r="TXO35" s="59"/>
      <c r="TXP35" s="59"/>
      <c r="TXQ35" s="59"/>
      <c r="TXR35" s="59"/>
      <c r="TXS35" s="59"/>
      <c r="TXT35" s="59"/>
      <c r="TXU35" s="59"/>
      <c r="TXV35" s="59"/>
      <c r="TXW35" s="59"/>
      <c r="TXX35" s="59"/>
      <c r="TXY35" s="59"/>
      <c r="TXZ35" s="59"/>
      <c r="TYA35" s="59"/>
      <c r="TYB35" s="59"/>
      <c r="TYC35" s="59"/>
      <c r="TYD35" s="59"/>
      <c r="TYE35" s="59"/>
      <c r="TYF35" s="59"/>
      <c r="TYG35" s="59"/>
      <c r="TYH35" s="59"/>
      <c r="TYI35" s="59"/>
      <c r="TYJ35" s="59"/>
      <c r="TYK35" s="59"/>
      <c r="TYL35" s="59"/>
      <c r="TYM35" s="59"/>
      <c r="TYN35" s="59"/>
      <c r="TYO35" s="59"/>
      <c r="TYP35" s="59"/>
      <c r="TYQ35" s="59"/>
      <c r="TYR35" s="59"/>
      <c r="TYS35" s="59"/>
      <c r="TYT35" s="59"/>
      <c r="TYU35" s="59"/>
      <c r="TYV35" s="59"/>
      <c r="TYW35" s="59"/>
      <c r="TYX35" s="59"/>
      <c r="TYY35" s="59"/>
      <c r="TYZ35" s="59"/>
      <c r="TZA35" s="59"/>
      <c r="TZB35" s="59"/>
      <c r="TZC35" s="59"/>
      <c r="TZD35" s="59"/>
      <c r="TZE35" s="59"/>
      <c r="TZF35" s="59"/>
      <c r="TZG35" s="59"/>
      <c r="TZH35" s="59"/>
      <c r="TZI35" s="59"/>
      <c r="TZJ35" s="59"/>
      <c r="TZK35" s="59"/>
      <c r="TZL35" s="59"/>
      <c r="TZM35" s="59"/>
      <c r="TZN35" s="59"/>
      <c r="TZO35" s="59"/>
      <c r="TZP35" s="59"/>
      <c r="TZQ35" s="59"/>
      <c r="TZR35" s="59"/>
      <c r="TZS35" s="59"/>
      <c r="TZT35" s="59"/>
      <c r="TZU35" s="59"/>
      <c r="TZV35" s="59"/>
      <c r="TZW35" s="59"/>
      <c r="TZX35" s="59"/>
      <c r="TZY35" s="59"/>
      <c r="TZZ35" s="59"/>
      <c r="UAA35" s="59"/>
      <c r="UAB35" s="59"/>
      <c r="UAC35" s="59"/>
      <c r="UAD35" s="59"/>
      <c r="UAE35" s="59"/>
      <c r="UAF35" s="59"/>
      <c r="UAG35" s="59"/>
      <c r="UAH35" s="59"/>
      <c r="UAI35" s="59"/>
      <c r="UAJ35" s="59"/>
      <c r="UAK35" s="59"/>
      <c r="UAL35" s="59"/>
      <c r="UAM35" s="59"/>
      <c r="UAN35" s="59"/>
      <c r="UAO35" s="59"/>
      <c r="UAP35" s="59"/>
      <c r="UAQ35" s="59"/>
      <c r="UAR35" s="59"/>
      <c r="UAS35" s="59"/>
      <c r="UAT35" s="59"/>
      <c r="UAU35" s="59"/>
      <c r="UAV35" s="59"/>
      <c r="UAW35" s="59"/>
      <c r="UAX35" s="59"/>
      <c r="UAY35" s="59"/>
      <c r="UAZ35" s="59"/>
      <c r="UBA35" s="59"/>
      <c r="UBB35" s="59"/>
      <c r="UBC35" s="59"/>
      <c r="UBD35" s="59"/>
      <c r="UBE35" s="59"/>
      <c r="UBF35" s="59"/>
      <c r="UBG35" s="59"/>
      <c r="UBH35" s="59"/>
      <c r="UBI35" s="59"/>
      <c r="UBJ35" s="59"/>
      <c r="UBK35" s="59"/>
      <c r="UBL35" s="59"/>
      <c r="UBM35" s="59"/>
      <c r="UBN35" s="59"/>
      <c r="UBO35" s="59"/>
      <c r="UBP35" s="59"/>
      <c r="UBQ35" s="59"/>
      <c r="UBR35" s="59"/>
      <c r="UBS35" s="59"/>
      <c r="UBT35" s="59"/>
      <c r="UBU35" s="59"/>
      <c r="UBV35" s="59"/>
      <c r="UBW35" s="59"/>
      <c r="UBX35" s="59"/>
      <c r="UBY35" s="59"/>
      <c r="UBZ35" s="59"/>
      <c r="UCA35" s="59"/>
      <c r="UCB35" s="59"/>
      <c r="UCC35" s="59"/>
      <c r="UCD35" s="59"/>
      <c r="UCE35" s="59"/>
      <c r="UCF35" s="59"/>
      <c r="UCG35" s="59"/>
      <c r="UCH35" s="59"/>
      <c r="UCI35" s="59"/>
      <c r="UCJ35" s="59"/>
      <c r="UCK35" s="59"/>
      <c r="UCL35" s="59"/>
      <c r="UCM35" s="59"/>
      <c r="UCN35" s="59"/>
      <c r="UCO35" s="59"/>
      <c r="UCP35" s="59"/>
      <c r="UCQ35" s="59"/>
      <c r="UCR35" s="59"/>
      <c r="UCS35" s="59"/>
      <c r="UCT35" s="59"/>
      <c r="UCU35" s="59"/>
      <c r="UCV35" s="59"/>
      <c r="UCW35" s="59"/>
      <c r="UCX35" s="59"/>
      <c r="UCY35" s="59"/>
      <c r="UCZ35" s="59"/>
      <c r="UDA35" s="59"/>
      <c r="UDB35" s="59"/>
      <c r="UDC35" s="59"/>
      <c r="UDD35" s="59"/>
      <c r="UDE35" s="59"/>
      <c r="UDF35" s="59"/>
      <c r="UDG35" s="59"/>
      <c r="UDH35" s="59"/>
      <c r="UDI35" s="59"/>
      <c r="UDJ35" s="59"/>
      <c r="UDK35" s="59"/>
      <c r="UDL35" s="59"/>
      <c r="UDM35" s="59"/>
      <c r="UDN35" s="59"/>
      <c r="UDO35" s="59"/>
      <c r="UDP35" s="59"/>
      <c r="UDQ35" s="59"/>
      <c r="UDR35" s="59"/>
      <c r="UDS35" s="59"/>
      <c r="UDT35" s="59"/>
      <c r="UDU35" s="59"/>
      <c r="UDV35" s="59"/>
      <c r="UDW35" s="59"/>
      <c r="UDX35" s="59"/>
      <c r="UDY35" s="59"/>
      <c r="UDZ35" s="59"/>
      <c r="UEA35" s="59"/>
      <c r="UEB35" s="59"/>
      <c r="UEC35" s="59"/>
      <c r="UED35" s="59"/>
      <c r="UEE35" s="59"/>
      <c r="UEF35" s="59"/>
      <c r="UEG35" s="59"/>
      <c r="UEH35" s="59"/>
      <c r="UEI35" s="59"/>
      <c r="UEJ35" s="59"/>
      <c r="UEK35" s="59"/>
      <c r="UEL35" s="59"/>
      <c r="UEM35" s="59"/>
      <c r="UEN35" s="59"/>
      <c r="UEO35" s="59"/>
      <c r="UEP35" s="59"/>
      <c r="UEQ35" s="59"/>
      <c r="UER35" s="59"/>
      <c r="UES35" s="59"/>
      <c r="UET35" s="59"/>
      <c r="UEU35" s="59"/>
      <c r="UEV35" s="59"/>
      <c r="UEW35" s="59"/>
      <c r="UEX35" s="59"/>
      <c r="UEY35" s="59"/>
      <c r="UEZ35" s="59"/>
      <c r="UFA35" s="59"/>
      <c r="UFB35" s="59"/>
      <c r="UFC35" s="59"/>
      <c r="UFD35" s="59"/>
      <c r="UFE35" s="59"/>
      <c r="UFF35" s="59"/>
      <c r="UFG35" s="59"/>
      <c r="UFH35" s="59"/>
      <c r="UFI35" s="59"/>
      <c r="UFJ35" s="59"/>
      <c r="UFK35" s="59"/>
      <c r="UFL35" s="59"/>
      <c r="UFM35" s="59"/>
      <c r="UFN35" s="59"/>
      <c r="UFO35" s="59"/>
      <c r="UFP35" s="59"/>
      <c r="UFQ35" s="59"/>
      <c r="UFR35" s="59"/>
      <c r="UFS35" s="59"/>
      <c r="UFT35" s="59"/>
      <c r="UFU35" s="59"/>
      <c r="UFV35" s="59"/>
      <c r="UFW35" s="59"/>
      <c r="UFX35" s="59"/>
      <c r="UFY35" s="59"/>
      <c r="UFZ35" s="59"/>
      <c r="UGA35" s="59"/>
      <c r="UGB35" s="59"/>
      <c r="UGC35" s="59"/>
      <c r="UGD35" s="59"/>
      <c r="UGE35" s="59"/>
      <c r="UGF35" s="59"/>
      <c r="UGG35" s="59"/>
      <c r="UGH35" s="59"/>
      <c r="UGI35" s="59"/>
      <c r="UGJ35" s="59"/>
      <c r="UGK35" s="59"/>
      <c r="UGL35" s="59"/>
      <c r="UGM35" s="59"/>
      <c r="UGN35" s="59"/>
      <c r="UGO35" s="59"/>
      <c r="UGP35" s="59"/>
      <c r="UGQ35" s="59"/>
      <c r="UGR35" s="59"/>
      <c r="UGS35" s="59"/>
      <c r="UGT35" s="59"/>
      <c r="UGU35" s="59"/>
      <c r="UGV35" s="59"/>
      <c r="UGW35" s="59"/>
      <c r="UGX35" s="59"/>
      <c r="UGY35" s="59"/>
      <c r="UGZ35" s="59"/>
      <c r="UHA35" s="59"/>
      <c r="UHB35" s="59"/>
      <c r="UHC35" s="59"/>
      <c r="UHD35" s="59"/>
      <c r="UHE35" s="59"/>
      <c r="UHF35" s="59"/>
      <c r="UHG35" s="59"/>
      <c r="UHH35" s="59"/>
      <c r="UHI35" s="59"/>
      <c r="UHJ35" s="59"/>
      <c r="UHK35" s="59"/>
      <c r="UHL35" s="59"/>
      <c r="UHM35" s="59"/>
      <c r="UHN35" s="59"/>
      <c r="UHO35" s="59"/>
      <c r="UHP35" s="59"/>
      <c r="UHQ35" s="59"/>
      <c r="UHR35" s="59"/>
      <c r="UHS35" s="59"/>
      <c r="UHT35" s="59"/>
      <c r="UHU35" s="59"/>
      <c r="UHV35" s="59"/>
      <c r="UHW35" s="59"/>
      <c r="UHX35" s="59"/>
      <c r="UHY35" s="59"/>
      <c r="UHZ35" s="59"/>
      <c r="UIA35" s="59"/>
      <c r="UIB35" s="59"/>
      <c r="UIC35" s="59"/>
      <c r="UID35" s="59"/>
      <c r="UIE35" s="59"/>
      <c r="UIF35" s="59"/>
      <c r="UIG35" s="59"/>
      <c r="UIH35" s="59"/>
      <c r="UII35" s="59"/>
      <c r="UIJ35" s="59"/>
      <c r="UIK35" s="59"/>
      <c r="UIL35" s="59"/>
      <c r="UIM35" s="59"/>
      <c r="UIN35" s="59"/>
      <c r="UIO35" s="59"/>
      <c r="UIP35" s="59"/>
      <c r="UIQ35" s="59"/>
      <c r="UIR35" s="59"/>
      <c r="UIS35" s="59"/>
      <c r="UIT35" s="59"/>
      <c r="UIU35" s="59"/>
      <c r="UIV35" s="59"/>
      <c r="UIW35" s="59"/>
      <c r="UIX35" s="59"/>
      <c r="UIY35" s="59"/>
      <c r="UIZ35" s="59"/>
      <c r="UJA35" s="59"/>
      <c r="UJB35" s="59"/>
      <c r="UJC35" s="59"/>
      <c r="UJD35" s="59"/>
      <c r="UJE35" s="59"/>
      <c r="UJF35" s="59"/>
      <c r="UJG35" s="59"/>
      <c r="UJH35" s="59"/>
      <c r="UJI35" s="59"/>
      <c r="UJJ35" s="59"/>
      <c r="UJK35" s="59"/>
      <c r="UJL35" s="59"/>
      <c r="UJM35" s="59"/>
      <c r="UJN35" s="59"/>
      <c r="UJO35" s="59"/>
      <c r="UJP35" s="59"/>
      <c r="UJQ35" s="59"/>
      <c r="UJR35" s="59"/>
      <c r="UJS35" s="59"/>
      <c r="UJT35" s="59"/>
      <c r="UJU35" s="59"/>
      <c r="UJV35" s="59"/>
      <c r="UJW35" s="59"/>
      <c r="UJX35" s="59"/>
      <c r="UJY35" s="59"/>
      <c r="UJZ35" s="59"/>
      <c r="UKA35" s="59"/>
      <c r="UKB35" s="59"/>
      <c r="UKC35" s="59"/>
      <c r="UKD35" s="59"/>
      <c r="UKE35" s="59"/>
      <c r="UKF35" s="59"/>
      <c r="UKG35" s="59"/>
      <c r="UKH35" s="59"/>
      <c r="UKI35" s="59"/>
      <c r="UKJ35" s="59"/>
      <c r="UKK35" s="59"/>
      <c r="UKL35" s="59"/>
      <c r="UKM35" s="59"/>
      <c r="UKN35" s="59"/>
      <c r="UKO35" s="59"/>
      <c r="UKP35" s="59"/>
      <c r="UKQ35" s="59"/>
      <c r="UKR35" s="59"/>
      <c r="UKS35" s="59"/>
      <c r="UKT35" s="59"/>
      <c r="UKU35" s="59"/>
      <c r="UKV35" s="59"/>
      <c r="UKW35" s="59"/>
      <c r="UKX35" s="59"/>
      <c r="UKY35" s="59"/>
      <c r="UKZ35" s="59"/>
      <c r="ULA35" s="59"/>
      <c r="ULB35" s="59"/>
      <c r="ULC35" s="59"/>
      <c r="ULD35" s="59"/>
      <c r="ULE35" s="59"/>
      <c r="ULF35" s="59"/>
      <c r="ULG35" s="59"/>
      <c r="ULH35" s="59"/>
      <c r="ULI35" s="59"/>
      <c r="ULJ35" s="59"/>
      <c r="ULK35" s="59"/>
      <c r="ULL35" s="59"/>
      <c r="ULM35" s="59"/>
      <c r="ULN35" s="59"/>
      <c r="ULO35" s="59"/>
      <c r="ULP35" s="59"/>
      <c r="ULQ35" s="59"/>
      <c r="ULR35" s="59"/>
      <c r="ULS35" s="59"/>
      <c r="ULT35" s="59"/>
      <c r="ULU35" s="59"/>
      <c r="ULV35" s="59"/>
      <c r="ULW35" s="59"/>
      <c r="ULX35" s="59"/>
      <c r="ULY35" s="59"/>
      <c r="ULZ35" s="59"/>
      <c r="UMA35" s="59"/>
      <c r="UMB35" s="59"/>
      <c r="UMC35" s="59"/>
      <c r="UMD35" s="59"/>
      <c r="UME35" s="59"/>
      <c r="UMF35" s="59"/>
      <c r="UMG35" s="59"/>
      <c r="UMH35" s="59"/>
      <c r="UMI35" s="59"/>
      <c r="UMJ35" s="59"/>
      <c r="UMK35" s="59"/>
      <c r="UML35" s="59"/>
      <c r="UMM35" s="59"/>
      <c r="UMN35" s="59"/>
      <c r="UMO35" s="59"/>
      <c r="UMP35" s="59"/>
      <c r="UMQ35" s="59"/>
      <c r="UMR35" s="59"/>
      <c r="UMS35" s="59"/>
      <c r="UMT35" s="59"/>
      <c r="UMU35" s="59"/>
      <c r="UMV35" s="59"/>
      <c r="UMW35" s="59"/>
      <c r="UMX35" s="59"/>
      <c r="UMY35" s="59"/>
      <c r="UMZ35" s="59"/>
      <c r="UNA35" s="59"/>
      <c r="UNB35" s="59"/>
      <c r="UNC35" s="59"/>
      <c r="UND35" s="59"/>
      <c r="UNE35" s="59"/>
      <c r="UNF35" s="59"/>
      <c r="UNG35" s="59"/>
      <c r="UNH35" s="59"/>
      <c r="UNI35" s="59"/>
      <c r="UNJ35" s="59"/>
      <c r="UNK35" s="59"/>
      <c r="UNL35" s="59"/>
      <c r="UNM35" s="59"/>
      <c r="UNN35" s="59"/>
      <c r="UNO35" s="59"/>
      <c r="UNP35" s="59"/>
      <c r="UNQ35" s="59"/>
      <c r="UNR35" s="59"/>
      <c r="UNS35" s="59"/>
      <c r="UNT35" s="59"/>
      <c r="UNU35" s="59"/>
      <c r="UNV35" s="59"/>
      <c r="UNW35" s="59"/>
      <c r="UNX35" s="59"/>
      <c r="UNY35" s="59"/>
      <c r="UNZ35" s="59"/>
      <c r="UOA35" s="59"/>
      <c r="UOB35" s="59"/>
      <c r="UOC35" s="59"/>
      <c r="UOD35" s="59"/>
      <c r="UOE35" s="59"/>
      <c r="UOF35" s="59"/>
      <c r="UOG35" s="59"/>
      <c r="UOH35" s="59"/>
      <c r="UOI35" s="59"/>
      <c r="UOJ35" s="59"/>
      <c r="UOK35" s="59"/>
      <c r="UOL35" s="59"/>
      <c r="UOM35" s="59"/>
      <c r="UON35" s="59"/>
      <c r="UOO35" s="59"/>
      <c r="UOP35" s="59"/>
      <c r="UOQ35" s="59"/>
      <c r="UOR35" s="59"/>
      <c r="UOS35" s="59"/>
      <c r="UOT35" s="59"/>
      <c r="UOU35" s="59"/>
      <c r="UOV35" s="59"/>
      <c r="UOW35" s="59"/>
      <c r="UOX35" s="59"/>
      <c r="UOY35" s="59"/>
      <c r="UOZ35" s="59"/>
      <c r="UPA35" s="59"/>
      <c r="UPB35" s="59"/>
      <c r="UPC35" s="59"/>
      <c r="UPD35" s="59"/>
      <c r="UPE35" s="59"/>
      <c r="UPF35" s="59"/>
      <c r="UPG35" s="59"/>
      <c r="UPH35" s="59"/>
      <c r="UPI35" s="59"/>
      <c r="UPJ35" s="59"/>
      <c r="UPK35" s="59"/>
      <c r="UPL35" s="59"/>
      <c r="UPM35" s="59"/>
      <c r="UPN35" s="59"/>
      <c r="UPO35" s="59"/>
      <c r="UPP35" s="59"/>
      <c r="UPQ35" s="59"/>
      <c r="UPR35" s="59"/>
      <c r="UPS35" s="59"/>
      <c r="UPT35" s="59"/>
      <c r="UPU35" s="59"/>
      <c r="UPV35" s="59"/>
      <c r="UPW35" s="59"/>
      <c r="UPX35" s="59"/>
      <c r="UPY35" s="59"/>
      <c r="UPZ35" s="59"/>
      <c r="UQA35" s="59"/>
      <c r="UQB35" s="59"/>
      <c r="UQC35" s="59"/>
      <c r="UQD35" s="59"/>
      <c r="UQE35" s="59"/>
      <c r="UQF35" s="59"/>
      <c r="UQG35" s="59"/>
      <c r="UQH35" s="59"/>
      <c r="UQI35" s="59"/>
      <c r="UQJ35" s="59"/>
      <c r="UQK35" s="59"/>
      <c r="UQL35" s="59"/>
      <c r="UQM35" s="59"/>
      <c r="UQN35" s="59"/>
      <c r="UQO35" s="59"/>
      <c r="UQP35" s="59"/>
      <c r="UQQ35" s="59"/>
      <c r="UQR35" s="59"/>
      <c r="UQS35" s="59"/>
      <c r="UQT35" s="59"/>
      <c r="UQU35" s="59"/>
      <c r="UQV35" s="59"/>
      <c r="UQW35" s="59"/>
      <c r="UQX35" s="59"/>
      <c r="UQY35" s="59"/>
      <c r="UQZ35" s="59"/>
      <c r="URA35" s="59"/>
      <c r="URB35" s="59"/>
      <c r="URC35" s="59"/>
      <c r="URD35" s="59"/>
      <c r="URE35" s="59"/>
      <c r="URF35" s="59"/>
      <c r="URG35" s="59"/>
      <c r="URH35" s="59"/>
      <c r="URI35" s="59"/>
      <c r="URJ35" s="59"/>
      <c r="URK35" s="59"/>
      <c r="URL35" s="59"/>
      <c r="URM35" s="59"/>
      <c r="URN35" s="59"/>
      <c r="URO35" s="59"/>
      <c r="URP35" s="59"/>
      <c r="URQ35" s="59"/>
      <c r="URR35" s="59"/>
      <c r="URS35" s="59"/>
      <c r="URT35" s="59"/>
      <c r="URU35" s="59"/>
      <c r="URV35" s="59"/>
      <c r="URW35" s="59"/>
      <c r="URX35" s="59"/>
      <c r="URY35" s="59"/>
      <c r="URZ35" s="59"/>
      <c r="USA35" s="59"/>
      <c r="USB35" s="59"/>
      <c r="USC35" s="59"/>
      <c r="USD35" s="59"/>
      <c r="USE35" s="59"/>
      <c r="USF35" s="59"/>
      <c r="USG35" s="59"/>
      <c r="USH35" s="59"/>
      <c r="USI35" s="59"/>
      <c r="USJ35" s="59"/>
      <c r="USK35" s="59"/>
      <c r="USL35" s="59"/>
      <c r="USM35" s="59"/>
      <c r="USN35" s="59"/>
      <c r="USO35" s="59"/>
      <c r="USP35" s="59"/>
      <c r="USQ35" s="59"/>
      <c r="USR35" s="59"/>
      <c r="USS35" s="59"/>
      <c r="UST35" s="59"/>
      <c r="USU35" s="59"/>
      <c r="USV35" s="59"/>
      <c r="USW35" s="59"/>
      <c r="USX35" s="59"/>
      <c r="USY35" s="59"/>
      <c r="USZ35" s="59"/>
      <c r="UTA35" s="59"/>
      <c r="UTB35" s="59"/>
      <c r="UTC35" s="59"/>
      <c r="UTD35" s="59"/>
      <c r="UTE35" s="59"/>
      <c r="UTF35" s="59"/>
      <c r="UTG35" s="59"/>
      <c r="UTH35" s="59"/>
      <c r="UTI35" s="59"/>
      <c r="UTJ35" s="59"/>
      <c r="UTK35" s="59"/>
      <c r="UTL35" s="59"/>
      <c r="UTM35" s="59"/>
      <c r="UTN35" s="59"/>
      <c r="UTO35" s="59"/>
      <c r="UTP35" s="59"/>
      <c r="UTQ35" s="59"/>
      <c r="UTR35" s="59"/>
      <c r="UTS35" s="59"/>
      <c r="UTT35" s="59"/>
      <c r="UTU35" s="59"/>
      <c r="UTV35" s="59"/>
      <c r="UTW35" s="59"/>
      <c r="UTX35" s="59"/>
      <c r="UTY35" s="59"/>
      <c r="UTZ35" s="59"/>
      <c r="UUA35" s="59"/>
      <c r="UUB35" s="59"/>
      <c r="UUC35" s="59"/>
      <c r="UUD35" s="59"/>
      <c r="UUE35" s="59"/>
      <c r="UUF35" s="59"/>
      <c r="UUG35" s="59"/>
      <c r="UUH35" s="59"/>
      <c r="UUI35" s="59"/>
      <c r="UUJ35" s="59"/>
      <c r="UUK35" s="59"/>
      <c r="UUL35" s="59"/>
      <c r="UUM35" s="59"/>
      <c r="UUN35" s="59"/>
      <c r="UUO35" s="59"/>
      <c r="UUP35" s="59"/>
      <c r="UUQ35" s="59"/>
      <c r="UUR35" s="59"/>
      <c r="UUS35" s="59"/>
      <c r="UUT35" s="59"/>
      <c r="UUU35" s="59"/>
      <c r="UUV35" s="59"/>
      <c r="UUW35" s="59"/>
      <c r="UUX35" s="59"/>
      <c r="UUY35" s="59"/>
      <c r="UUZ35" s="59"/>
      <c r="UVA35" s="59"/>
      <c r="UVB35" s="59"/>
      <c r="UVC35" s="59"/>
      <c r="UVD35" s="59"/>
      <c r="UVE35" s="59"/>
      <c r="UVF35" s="59"/>
      <c r="UVG35" s="59"/>
      <c r="UVH35" s="59"/>
      <c r="UVI35" s="59"/>
      <c r="UVJ35" s="59"/>
      <c r="UVK35" s="59"/>
      <c r="UVL35" s="59"/>
      <c r="UVM35" s="59"/>
      <c r="UVN35" s="59"/>
      <c r="UVO35" s="59"/>
      <c r="UVP35" s="59"/>
      <c r="UVQ35" s="59"/>
      <c r="UVR35" s="59"/>
      <c r="UVS35" s="59"/>
      <c r="UVT35" s="59"/>
      <c r="UVU35" s="59"/>
      <c r="UVV35" s="59"/>
      <c r="UVW35" s="59"/>
      <c r="UVX35" s="59"/>
      <c r="UVY35" s="59"/>
      <c r="UVZ35" s="59"/>
      <c r="UWA35" s="59"/>
      <c r="UWB35" s="59"/>
      <c r="UWC35" s="59"/>
      <c r="UWD35" s="59"/>
      <c r="UWE35" s="59"/>
      <c r="UWF35" s="59"/>
      <c r="UWG35" s="59"/>
      <c r="UWH35" s="59"/>
      <c r="UWI35" s="59"/>
      <c r="UWJ35" s="59"/>
      <c r="UWK35" s="59"/>
      <c r="UWL35" s="59"/>
      <c r="UWM35" s="59"/>
      <c r="UWN35" s="59"/>
      <c r="UWO35" s="59"/>
      <c r="UWP35" s="59"/>
      <c r="UWQ35" s="59"/>
      <c r="UWR35" s="59"/>
      <c r="UWS35" s="59"/>
      <c r="UWT35" s="59"/>
      <c r="UWU35" s="59"/>
      <c r="UWV35" s="59"/>
      <c r="UWW35" s="59"/>
      <c r="UWX35" s="59"/>
      <c r="UWY35" s="59"/>
      <c r="UWZ35" s="59"/>
      <c r="UXA35" s="59"/>
      <c r="UXB35" s="59"/>
      <c r="UXC35" s="59"/>
      <c r="UXD35" s="59"/>
      <c r="UXE35" s="59"/>
      <c r="UXF35" s="59"/>
      <c r="UXG35" s="59"/>
      <c r="UXH35" s="59"/>
      <c r="UXI35" s="59"/>
      <c r="UXJ35" s="59"/>
      <c r="UXK35" s="59"/>
      <c r="UXL35" s="59"/>
      <c r="UXM35" s="59"/>
      <c r="UXN35" s="59"/>
      <c r="UXO35" s="59"/>
      <c r="UXP35" s="59"/>
      <c r="UXQ35" s="59"/>
      <c r="UXR35" s="59"/>
      <c r="UXS35" s="59"/>
      <c r="UXT35" s="59"/>
      <c r="UXU35" s="59"/>
      <c r="UXV35" s="59"/>
      <c r="UXW35" s="59"/>
      <c r="UXX35" s="59"/>
      <c r="UXY35" s="59"/>
      <c r="UXZ35" s="59"/>
      <c r="UYA35" s="59"/>
      <c r="UYB35" s="59"/>
      <c r="UYC35" s="59"/>
      <c r="UYD35" s="59"/>
      <c r="UYE35" s="59"/>
      <c r="UYF35" s="59"/>
      <c r="UYG35" s="59"/>
      <c r="UYH35" s="59"/>
      <c r="UYI35" s="59"/>
      <c r="UYJ35" s="59"/>
      <c r="UYK35" s="59"/>
      <c r="UYL35" s="59"/>
      <c r="UYM35" s="59"/>
      <c r="UYN35" s="59"/>
      <c r="UYO35" s="59"/>
      <c r="UYP35" s="59"/>
      <c r="UYQ35" s="59"/>
      <c r="UYR35" s="59"/>
      <c r="UYS35" s="59"/>
      <c r="UYT35" s="59"/>
      <c r="UYU35" s="59"/>
      <c r="UYV35" s="59"/>
      <c r="UYW35" s="59"/>
      <c r="UYX35" s="59"/>
      <c r="UYY35" s="59"/>
      <c r="UYZ35" s="59"/>
      <c r="UZA35" s="59"/>
      <c r="UZB35" s="59"/>
      <c r="UZC35" s="59"/>
      <c r="UZD35" s="59"/>
      <c r="UZE35" s="59"/>
      <c r="UZF35" s="59"/>
      <c r="UZG35" s="59"/>
      <c r="UZH35" s="59"/>
      <c r="UZI35" s="59"/>
      <c r="UZJ35" s="59"/>
      <c r="UZK35" s="59"/>
      <c r="UZL35" s="59"/>
      <c r="UZM35" s="59"/>
      <c r="UZN35" s="59"/>
      <c r="UZO35" s="59"/>
      <c r="UZP35" s="59"/>
      <c r="UZQ35" s="59"/>
      <c r="UZR35" s="59"/>
      <c r="UZS35" s="59"/>
      <c r="UZT35" s="59"/>
      <c r="UZU35" s="59"/>
      <c r="UZV35" s="59"/>
      <c r="UZW35" s="59"/>
      <c r="UZX35" s="59"/>
      <c r="UZY35" s="59"/>
      <c r="UZZ35" s="59"/>
      <c r="VAA35" s="59"/>
      <c r="VAB35" s="59"/>
      <c r="VAC35" s="59"/>
      <c r="VAD35" s="59"/>
      <c r="VAE35" s="59"/>
      <c r="VAF35" s="59"/>
      <c r="VAG35" s="59"/>
      <c r="VAH35" s="59"/>
      <c r="VAI35" s="59"/>
      <c r="VAJ35" s="59"/>
      <c r="VAK35" s="59"/>
      <c r="VAL35" s="59"/>
      <c r="VAM35" s="59"/>
      <c r="VAN35" s="59"/>
      <c r="VAO35" s="59"/>
      <c r="VAP35" s="59"/>
      <c r="VAQ35" s="59"/>
      <c r="VAR35" s="59"/>
      <c r="VAS35" s="59"/>
      <c r="VAT35" s="59"/>
      <c r="VAU35" s="59"/>
      <c r="VAV35" s="59"/>
      <c r="VAW35" s="59"/>
      <c r="VAX35" s="59"/>
      <c r="VAY35" s="59"/>
      <c r="VAZ35" s="59"/>
      <c r="VBA35" s="59"/>
      <c r="VBB35" s="59"/>
      <c r="VBC35" s="59"/>
      <c r="VBD35" s="59"/>
      <c r="VBE35" s="59"/>
      <c r="VBF35" s="59"/>
      <c r="VBG35" s="59"/>
      <c r="VBH35" s="59"/>
      <c r="VBI35" s="59"/>
      <c r="VBJ35" s="59"/>
      <c r="VBK35" s="59"/>
      <c r="VBL35" s="59"/>
      <c r="VBM35" s="59"/>
      <c r="VBN35" s="59"/>
      <c r="VBO35" s="59"/>
      <c r="VBP35" s="59"/>
      <c r="VBQ35" s="59"/>
      <c r="VBR35" s="59"/>
      <c r="VBS35" s="59"/>
      <c r="VBT35" s="59"/>
      <c r="VBU35" s="59"/>
      <c r="VBV35" s="59"/>
      <c r="VBW35" s="59"/>
      <c r="VBX35" s="59"/>
      <c r="VBY35" s="59"/>
      <c r="VBZ35" s="59"/>
      <c r="VCA35" s="59"/>
      <c r="VCB35" s="59"/>
      <c r="VCC35" s="59"/>
      <c r="VCD35" s="59"/>
      <c r="VCE35" s="59"/>
      <c r="VCF35" s="59"/>
      <c r="VCG35" s="59"/>
      <c r="VCH35" s="59"/>
      <c r="VCI35" s="59"/>
      <c r="VCJ35" s="59"/>
      <c r="VCK35" s="59"/>
      <c r="VCL35" s="59"/>
      <c r="VCM35" s="59"/>
      <c r="VCN35" s="59"/>
      <c r="VCO35" s="59"/>
      <c r="VCP35" s="59"/>
      <c r="VCQ35" s="59"/>
      <c r="VCR35" s="59"/>
      <c r="VCS35" s="59"/>
      <c r="VCT35" s="59"/>
      <c r="VCU35" s="59"/>
      <c r="VCV35" s="59"/>
      <c r="VCW35" s="59"/>
      <c r="VCX35" s="59"/>
      <c r="VCY35" s="59"/>
      <c r="VCZ35" s="59"/>
      <c r="VDA35" s="59"/>
      <c r="VDB35" s="59"/>
      <c r="VDC35" s="59"/>
      <c r="VDD35" s="59"/>
      <c r="VDE35" s="59"/>
      <c r="VDF35" s="59"/>
      <c r="VDG35" s="59"/>
      <c r="VDH35" s="59"/>
      <c r="VDI35" s="59"/>
      <c r="VDJ35" s="59"/>
      <c r="VDK35" s="59"/>
      <c r="VDL35" s="59"/>
      <c r="VDM35" s="59"/>
      <c r="VDN35" s="59"/>
      <c r="VDO35" s="59"/>
      <c r="VDP35" s="59"/>
      <c r="VDQ35" s="59"/>
      <c r="VDR35" s="59"/>
      <c r="VDS35" s="59"/>
      <c r="VDT35" s="59"/>
      <c r="VDU35" s="59"/>
      <c r="VDV35" s="59"/>
      <c r="VDW35" s="59"/>
      <c r="VDX35" s="59"/>
      <c r="VDY35" s="59"/>
      <c r="VDZ35" s="59"/>
      <c r="VEA35" s="59"/>
      <c r="VEB35" s="59"/>
      <c r="VEC35" s="59"/>
      <c r="VED35" s="59"/>
      <c r="VEE35" s="59"/>
      <c r="VEF35" s="59"/>
      <c r="VEG35" s="59"/>
      <c r="VEH35" s="59"/>
      <c r="VEI35" s="59"/>
      <c r="VEJ35" s="59"/>
      <c r="VEK35" s="59"/>
      <c r="VEL35" s="59"/>
      <c r="VEM35" s="59"/>
      <c r="VEN35" s="59"/>
      <c r="VEO35" s="59"/>
      <c r="VEP35" s="59"/>
      <c r="VEQ35" s="59"/>
      <c r="VER35" s="59"/>
      <c r="VES35" s="59"/>
      <c r="VET35" s="59"/>
      <c r="VEU35" s="59"/>
      <c r="VEV35" s="59"/>
      <c r="VEW35" s="59"/>
      <c r="VEX35" s="59"/>
      <c r="VEY35" s="59"/>
      <c r="VEZ35" s="59"/>
      <c r="VFA35" s="59"/>
      <c r="VFB35" s="59"/>
      <c r="VFC35" s="59"/>
      <c r="VFD35" s="59"/>
      <c r="VFE35" s="59"/>
      <c r="VFF35" s="59"/>
      <c r="VFG35" s="59"/>
      <c r="VFH35" s="59"/>
      <c r="VFI35" s="59"/>
      <c r="VFJ35" s="59"/>
      <c r="VFK35" s="59"/>
      <c r="VFL35" s="59"/>
      <c r="VFM35" s="59"/>
      <c r="VFN35" s="59"/>
      <c r="VFO35" s="59"/>
      <c r="VFP35" s="59"/>
      <c r="VFQ35" s="59"/>
      <c r="VFR35" s="59"/>
      <c r="VFS35" s="59"/>
      <c r="VFT35" s="59"/>
      <c r="VFU35" s="59"/>
      <c r="VFV35" s="59"/>
      <c r="VFW35" s="59"/>
      <c r="VFX35" s="59"/>
      <c r="VFY35" s="59"/>
      <c r="VFZ35" s="59"/>
      <c r="VGA35" s="59"/>
      <c r="VGB35" s="59"/>
      <c r="VGC35" s="59"/>
      <c r="VGD35" s="59"/>
      <c r="VGE35" s="59"/>
      <c r="VGF35" s="59"/>
      <c r="VGG35" s="59"/>
      <c r="VGH35" s="59"/>
      <c r="VGI35" s="59"/>
      <c r="VGJ35" s="59"/>
      <c r="VGK35" s="59"/>
      <c r="VGL35" s="59"/>
      <c r="VGM35" s="59"/>
      <c r="VGN35" s="59"/>
      <c r="VGO35" s="59"/>
      <c r="VGP35" s="59"/>
      <c r="VGQ35" s="59"/>
      <c r="VGR35" s="59"/>
      <c r="VGS35" s="59"/>
      <c r="VGT35" s="59"/>
      <c r="VGU35" s="59"/>
      <c r="VGV35" s="59"/>
      <c r="VGW35" s="59"/>
      <c r="VGX35" s="59"/>
      <c r="VGY35" s="59"/>
      <c r="VGZ35" s="59"/>
      <c r="VHA35" s="59"/>
      <c r="VHB35" s="59"/>
      <c r="VHC35" s="59"/>
      <c r="VHD35" s="59"/>
      <c r="VHE35" s="59"/>
      <c r="VHF35" s="59"/>
      <c r="VHG35" s="59"/>
      <c r="VHH35" s="59"/>
      <c r="VHI35" s="59"/>
      <c r="VHJ35" s="59"/>
      <c r="VHK35" s="59"/>
      <c r="VHL35" s="59"/>
      <c r="VHM35" s="59"/>
      <c r="VHN35" s="59"/>
      <c r="VHO35" s="59"/>
      <c r="VHP35" s="59"/>
      <c r="VHQ35" s="59"/>
      <c r="VHR35" s="59"/>
      <c r="VHS35" s="59"/>
      <c r="VHT35" s="59"/>
      <c r="VHU35" s="59"/>
      <c r="VHV35" s="59"/>
      <c r="VHW35" s="59"/>
      <c r="VHX35" s="59"/>
      <c r="VHY35" s="59"/>
      <c r="VHZ35" s="59"/>
      <c r="VIA35" s="59"/>
      <c r="VIB35" s="59"/>
      <c r="VIC35" s="59"/>
      <c r="VID35" s="59"/>
      <c r="VIE35" s="59"/>
      <c r="VIF35" s="59"/>
      <c r="VIG35" s="59"/>
      <c r="VIH35" s="59"/>
      <c r="VII35" s="59"/>
      <c r="VIJ35" s="59"/>
      <c r="VIK35" s="59"/>
      <c r="VIL35" s="59"/>
      <c r="VIM35" s="59"/>
      <c r="VIN35" s="59"/>
      <c r="VIO35" s="59"/>
      <c r="VIP35" s="59"/>
      <c r="VIQ35" s="59"/>
      <c r="VIR35" s="59"/>
      <c r="VIS35" s="59"/>
      <c r="VIT35" s="59"/>
      <c r="VIU35" s="59"/>
      <c r="VIV35" s="59"/>
      <c r="VIW35" s="59"/>
      <c r="VIX35" s="59"/>
      <c r="VIY35" s="59"/>
      <c r="VIZ35" s="59"/>
      <c r="VJA35" s="59"/>
      <c r="VJB35" s="59"/>
      <c r="VJC35" s="59"/>
      <c r="VJD35" s="59"/>
      <c r="VJE35" s="59"/>
      <c r="VJF35" s="59"/>
      <c r="VJG35" s="59"/>
      <c r="VJH35" s="59"/>
      <c r="VJI35" s="59"/>
      <c r="VJJ35" s="59"/>
      <c r="VJK35" s="59"/>
      <c r="VJL35" s="59"/>
      <c r="VJM35" s="59"/>
      <c r="VJN35" s="59"/>
      <c r="VJO35" s="59"/>
      <c r="VJP35" s="59"/>
      <c r="VJQ35" s="59"/>
      <c r="VJR35" s="59"/>
      <c r="VJS35" s="59"/>
      <c r="VJT35" s="59"/>
      <c r="VJU35" s="59"/>
      <c r="VJV35" s="59"/>
      <c r="VJW35" s="59"/>
      <c r="VJX35" s="59"/>
      <c r="VJY35" s="59"/>
      <c r="VJZ35" s="59"/>
      <c r="VKA35" s="59"/>
      <c r="VKB35" s="59"/>
      <c r="VKC35" s="59"/>
      <c r="VKD35" s="59"/>
      <c r="VKE35" s="59"/>
      <c r="VKF35" s="59"/>
      <c r="VKG35" s="59"/>
      <c r="VKH35" s="59"/>
      <c r="VKI35" s="59"/>
      <c r="VKJ35" s="59"/>
      <c r="VKK35" s="59"/>
      <c r="VKL35" s="59"/>
      <c r="VKM35" s="59"/>
      <c r="VKN35" s="59"/>
      <c r="VKO35" s="59"/>
      <c r="VKP35" s="59"/>
      <c r="VKQ35" s="59"/>
      <c r="VKR35" s="59"/>
      <c r="VKS35" s="59"/>
      <c r="VKT35" s="59"/>
      <c r="VKU35" s="59"/>
      <c r="VKV35" s="59"/>
      <c r="VKW35" s="59"/>
      <c r="VKX35" s="59"/>
      <c r="VKY35" s="59"/>
      <c r="VKZ35" s="59"/>
      <c r="VLA35" s="59"/>
      <c r="VLB35" s="59"/>
      <c r="VLC35" s="59"/>
      <c r="VLD35" s="59"/>
      <c r="VLE35" s="59"/>
      <c r="VLF35" s="59"/>
      <c r="VLG35" s="59"/>
      <c r="VLH35" s="59"/>
      <c r="VLI35" s="59"/>
      <c r="VLJ35" s="59"/>
      <c r="VLK35" s="59"/>
      <c r="VLL35" s="59"/>
      <c r="VLM35" s="59"/>
      <c r="VLN35" s="59"/>
      <c r="VLO35" s="59"/>
      <c r="VLP35" s="59"/>
      <c r="VLQ35" s="59"/>
      <c r="VLR35" s="59"/>
      <c r="VLS35" s="59"/>
      <c r="VLT35" s="59"/>
      <c r="VLU35" s="59"/>
      <c r="VLV35" s="59"/>
      <c r="VLW35" s="59"/>
      <c r="VLX35" s="59"/>
      <c r="VLY35" s="59"/>
      <c r="VLZ35" s="59"/>
      <c r="VMA35" s="59"/>
      <c r="VMB35" s="59"/>
      <c r="VMC35" s="59"/>
      <c r="VMD35" s="59"/>
      <c r="VME35" s="59"/>
      <c r="VMF35" s="59"/>
      <c r="VMG35" s="59"/>
      <c r="VMH35" s="59"/>
      <c r="VMI35" s="59"/>
      <c r="VMJ35" s="59"/>
      <c r="VMK35" s="59"/>
      <c r="VML35" s="59"/>
      <c r="VMM35" s="59"/>
      <c r="VMN35" s="59"/>
      <c r="VMO35" s="59"/>
      <c r="VMP35" s="59"/>
      <c r="VMQ35" s="59"/>
      <c r="VMR35" s="59"/>
      <c r="VMS35" s="59"/>
      <c r="VMT35" s="59"/>
      <c r="VMU35" s="59"/>
      <c r="VMV35" s="59"/>
      <c r="VMW35" s="59"/>
      <c r="VMX35" s="59"/>
      <c r="VMY35" s="59"/>
      <c r="VMZ35" s="59"/>
      <c r="VNA35" s="59"/>
      <c r="VNB35" s="59"/>
      <c r="VNC35" s="59"/>
      <c r="VND35" s="59"/>
      <c r="VNE35" s="59"/>
      <c r="VNF35" s="59"/>
      <c r="VNG35" s="59"/>
      <c r="VNH35" s="59"/>
      <c r="VNI35" s="59"/>
      <c r="VNJ35" s="59"/>
      <c r="VNK35" s="59"/>
      <c r="VNL35" s="59"/>
      <c r="VNM35" s="59"/>
      <c r="VNN35" s="59"/>
      <c r="VNO35" s="59"/>
      <c r="VNP35" s="59"/>
      <c r="VNQ35" s="59"/>
      <c r="VNR35" s="59"/>
      <c r="VNS35" s="59"/>
      <c r="VNT35" s="59"/>
      <c r="VNU35" s="59"/>
      <c r="VNV35" s="59"/>
      <c r="VNW35" s="59"/>
      <c r="VNX35" s="59"/>
      <c r="VNY35" s="59"/>
      <c r="VNZ35" s="59"/>
      <c r="VOA35" s="59"/>
      <c r="VOB35" s="59"/>
      <c r="VOC35" s="59"/>
      <c r="VOD35" s="59"/>
      <c r="VOE35" s="59"/>
      <c r="VOF35" s="59"/>
      <c r="VOG35" s="59"/>
      <c r="VOH35" s="59"/>
      <c r="VOI35" s="59"/>
      <c r="VOJ35" s="59"/>
      <c r="VOK35" s="59"/>
      <c r="VOL35" s="59"/>
      <c r="VOM35" s="59"/>
      <c r="VON35" s="59"/>
      <c r="VOO35" s="59"/>
      <c r="VOP35" s="59"/>
      <c r="VOQ35" s="59"/>
      <c r="VOR35" s="59"/>
      <c r="VOS35" s="59"/>
      <c r="VOT35" s="59"/>
      <c r="VOU35" s="59"/>
      <c r="VOV35" s="59"/>
      <c r="VOW35" s="59"/>
      <c r="VOX35" s="59"/>
      <c r="VOY35" s="59"/>
      <c r="VOZ35" s="59"/>
      <c r="VPA35" s="59"/>
      <c r="VPB35" s="59"/>
      <c r="VPC35" s="59"/>
      <c r="VPD35" s="59"/>
      <c r="VPE35" s="59"/>
      <c r="VPF35" s="59"/>
      <c r="VPG35" s="59"/>
      <c r="VPH35" s="59"/>
      <c r="VPI35" s="59"/>
      <c r="VPJ35" s="59"/>
      <c r="VPK35" s="59"/>
      <c r="VPL35" s="59"/>
      <c r="VPM35" s="59"/>
      <c r="VPN35" s="59"/>
      <c r="VPO35" s="59"/>
      <c r="VPP35" s="59"/>
      <c r="VPQ35" s="59"/>
      <c r="VPR35" s="59"/>
      <c r="VPS35" s="59"/>
      <c r="VPT35" s="59"/>
      <c r="VPU35" s="59"/>
      <c r="VPV35" s="59"/>
      <c r="VPW35" s="59"/>
      <c r="VPX35" s="59"/>
      <c r="VPY35" s="59"/>
      <c r="VPZ35" s="59"/>
      <c r="VQA35" s="59"/>
      <c r="VQB35" s="59"/>
      <c r="VQC35" s="59"/>
      <c r="VQD35" s="59"/>
      <c r="VQE35" s="59"/>
      <c r="VQF35" s="59"/>
      <c r="VQG35" s="59"/>
      <c r="VQH35" s="59"/>
      <c r="VQI35" s="59"/>
      <c r="VQJ35" s="59"/>
      <c r="VQK35" s="59"/>
      <c r="VQL35" s="59"/>
      <c r="VQM35" s="59"/>
      <c r="VQN35" s="59"/>
      <c r="VQO35" s="59"/>
      <c r="VQP35" s="59"/>
      <c r="VQQ35" s="59"/>
      <c r="VQR35" s="59"/>
      <c r="VQS35" s="59"/>
      <c r="VQT35" s="59"/>
      <c r="VQU35" s="59"/>
      <c r="VQV35" s="59"/>
      <c r="VQW35" s="59"/>
      <c r="VQX35" s="59"/>
      <c r="VQY35" s="59"/>
      <c r="VQZ35" s="59"/>
      <c r="VRA35" s="59"/>
      <c r="VRB35" s="59"/>
      <c r="VRC35" s="59"/>
      <c r="VRD35" s="59"/>
      <c r="VRE35" s="59"/>
      <c r="VRF35" s="59"/>
      <c r="VRG35" s="59"/>
      <c r="VRH35" s="59"/>
      <c r="VRI35" s="59"/>
      <c r="VRJ35" s="59"/>
      <c r="VRK35" s="59"/>
      <c r="VRL35" s="59"/>
      <c r="VRM35" s="59"/>
      <c r="VRN35" s="59"/>
      <c r="VRO35" s="59"/>
      <c r="VRP35" s="59"/>
      <c r="VRQ35" s="59"/>
      <c r="VRR35" s="59"/>
      <c r="VRS35" s="59"/>
      <c r="VRT35" s="59"/>
      <c r="VRU35" s="59"/>
      <c r="VRV35" s="59"/>
      <c r="VRW35" s="59"/>
      <c r="VRX35" s="59"/>
      <c r="VRY35" s="59"/>
      <c r="VRZ35" s="59"/>
      <c r="VSA35" s="59"/>
      <c r="VSB35" s="59"/>
      <c r="VSC35" s="59"/>
      <c r="VSD35" s="59"/>
      <c r="VSE35" s="59"/>
      <c r="VSF35" s="59"/>
      <c r="VSG35" s="59"/>
      <c r="VSH35" s="59"/>
      <c r="VSI35" s="59"/>
      <c r="VSJ35" s="59"/>
      <c r="VSK35" s="59"/>
      <c r="VSL35" s="59"/>
      <c r="VSM35" s="59"/>
      <c r="VSN35" s="59"/>
      <c r="VSO35" s="59"/>
      <c r="VSP35" s="59"/>
      <c r="VSQ35" s="59"/>
      <c r="VSR35" s="59"/>
      <c r="VSS35" s="59"/>
      <c r="VST35" s="59"/>
      <c r="VSU35" s="59"/>
      <c r="VSV35" s="59"/>
      <c r="VSW35" s="59"/>
      <c r="VSX35" s="59"/>
      <c r="VSY35" s="59"/>
      <c r="VSZ35" s="59"/>
      <c r="VTA35" s="59"/>
      <c r="VTB35" s="59"/>
      <c r="VTC35" s="59"/>
      <c r="VTD35" s="59"/>
      <c r="VTE35" s="59"/>
      <c r="VTF35" s="59"/>
      <c r="VTG35" s="59"/>
      <c r="VTH35" s="59"/>
      <c r="VTI35" s="59"/>
      <c r="VTJ35" s="59"/>
      <c r="VTK35" s="59"/>
      <c r="VTL35" s="59"/>
      <c r="VTM35" s="59"/>
      <c r="VTN35" s="59"/>
      <c r="VTO35" s="59"/>
      <c r="VTP35" s="59"/>
      <c r="VTQ35" s="59"/>
      <c r="VTR35" s="59"/>
      <c r="VTS35" s="59"/>
      <c r="VTT35" s="59"/>
      <c r="VTU35" s="59"/>
      <c r="VTV35" s="59"/>
      <c r="VTW35" s="59"/>
      <c r="VTX35" s="59"/>
      <c r="VTY35" s="59"/>
      <c r="VTZ35" s="59"/>
      <c r="VUA35" s="59"/>
      <c r="VUB35" s="59"/>
      <c r="VUC35" s="59"/>
      <c r="VUD35" s="59"/>
      <c r="VUE35" s="59"/>
      <c r="VUF35" s="59"/>
      <c r="VUG35" s="59"/>
      <c r="VUH35" s="59"/>
      <c r="VUI35" s="59"/>
      <c r="VUJ35" s="59"/>
      <c r="VUK35" s="59"/>
      <c r="VUL35" s="59"/>
      <c r="VUM35" s="59"/>
      <c r="VUN35" s="59"/>
      <c r="VUO35" s="59"/>
      <c r="VUP35" s="59"/>
      <c r="VUQ35" s="59"/>
      <c r="VUR35" s="59"/>
      <c r="VUS35" s="59"/>
      <c r="VUT35" s="59"/>
      <c r="VUU35" s="59"/>
      <c r="VUV35" s="59"/>
      <c r="VUW35" s="59"/>
      <c r="VUX35" s="59"/>
      <c r="VUY35" s="59"/>
      <c r="VUZ35" s="59"/>
      <c r="VVA35" s="59"/>
      <c r="VVB35" s="59"/>
      <c r="VVC35" s="59"/>
      <c r="VVD35" s="59"/>
      <c r="VVE35" s="59"/>
      <c r="VVF35" s="59"/>
      <c r="VVG35" s="59"/>
      <c r="VVH35" s="59"/>
      <c r="VVI35" s="59"/>
      <c r="VVJ35" s="59"/>
      <c r="VVK35" s="59"/>
      <c r="VVL35" s="59"/>
      <c r="VVM35" s="59"/>
      <c r="VVN35" s="59"/>
      <c r="VVO35" s="59"/>
      <c r="VVP35" s="59"/>
      <c r="VVQ35" s="59"/>
      <c r="VVR35" s="59"/>
      <c r="VVS35" s="59"/>
      <c r="VVT35" s="59"/>
      <c r="VVU35" s="59"/>
      <c r="VVV35" s="59"/>
      <c r="VVW35" s="59"/>
      <c r="VVX35" s="59"/>
      <c r="VVY35" s="59"/>
      <c r="VVZ35" s="59"/>
      <c r="VWA35" s="59"/>
      <c r="VWB35" s="59"/>
      <c r="VWC35" s="59"/>
      <c r="VWD35" s="59"/>
      <c r="VWE35" s="59"/>
      <c r="VWF35" s="59"/>
      <c r="VWG35" s="59"/>
      <c r="VWH35" s="59"/>
      <c r="VWI35" s="59"/>
      <c r="VWJ35" s="59"/>
      <c r="VWK35" s="59"/>
      <c r="VWL35" s="59"/>
      <c r="VWM35" s="59"/>
      <c r="VWN35" s="59"/>
      <c r="VWO35" s="59"/>
      <c r="VWP35" s="59"/>
      <c r="VWQ35" s="59"/>
      <c r="VWR35" s="59"/>
      <c r="VWS35" s="59"/>
      <c r="VWT35" s="59"/>
      <c r="VWU35" s="59"/>
      <c r="VWV35" s="59"/>
      <c r="VWW35" s="59"/>
      <c r="VWX35" s="59"/>
      <c r="VWY35" s="59"/>
      <c r="VWZ35" s="59"/>
      <c r="VXA35" s="59"/>
      <c r="VXB35" s="59"/>
      <c r="VXC35" s="59"/>
      <c r="VXD35" s="59"/>
      <c r="VXE35" s="59"/>
      <c r="VXF35" s="59"/>
      <c r="VXG35" s="59"/>
      <c r="VXH35" s="59"/>
      <c r="VXI35" s="59"/>
      <c r="VXJ35" s="59"/>
      <c r="VXK35" s="59"/>
      <c r="VXL35" s="59"/>
      <c r="VXM35" s="59"/>
      <c r="VXN35" s="59"/>
      <c r="VXO35" s="59"/>
      <c r="VXP35" s="59"/>
      <c r="VXQ35" s="59"/>
      <c r="VXR35" s="59"/>
      <c r="VXS35" s="59"/>
      <c r="VXT35" s="59"/>
      <c r="VXU35" s="59"/>
      <c r="VXV35" s="59"/>
      <c r="VXW35" s="59"/>
      <c r="VXX35" s="59"/>
      <c r="VXY35" s="59"/>
      <c r="VXZ35" s="59"/>
      <c r="VYA35" s="59"/>
      <c r="VYB35" s="59"/>
      <c r="VYC35" s="59"/>
      <c r="VYD35" s="59"/>
      <c r="VYE35" s="59"/>
      <c r="VYF35" s="59"/>
      <c r="VYG35" s="59"/>
      <c r="VYH35" s="59"/>
      <c r="VYI35" s="59"/>
      <c r="VYJ35" s="59"/>
      <c r="VYK35" s="59"/>
      <c r="VYL35" s="59"/>
      <c r="VYM35" s="59"/>
      <c r="VYN35" s="59"/>
      <c r="VYO35" s="59"/>
      <c r="VYP35" s="59"/>
      <c r="VYQ35" s="59"/>
      <c r="VYR35" s="59"/>
      <c r="VYS35" s="59"/>
      <c r="VYT35" s="59"/>
      <c r="VYU35" s="59"/>
      <c r="VYV35" s="59"/>
      <c r="VYW35" s="59"/>
      <c r="VYX35" s="59"/>
      <c r="VYY35" s="59"/>
      <c r="VYZ35" s="59"/>
      <c r="VZA35" s="59"/>
      <c r="VZB35" s="59"/>
      <c r="VZC35" s="59"/>
      <c r="VZD35" s="59"/>
      <c r="VZE35" s="59"/>
      <c r="VZF35" s="59"/>
      <c r="VZG35" s="59"/>
      <c r="VZH35" s="59"/>
      <c r="VZI35" s="59"/>
      <c r="VZJ35" s="59"/>
      <c r="VZK35" s="59"/>
      <c r="VZL35" s="59"/>
      <c r="VZM35" s="59"/>
      <c r="VZN35" s="59"/>
      <c r="VZO35" s="59"/>
      <c r="VZP35" s="59"/>
      <c r="VZQ35" s="59"/>
      <c r="VZR35" s="59"/>
      <c r="VZS35" s="59"/>
      <c r="VZT35" s="59"/>
      <c r="VZU35" s="59"/>
      <c r="VZV35" s="59"/>
      <c r="VZW35" s="59"/>
      <c r="VZX35" s="59"/>
      <c r="VZY35" s="59"/>
      <c r="VZZ35" s="59"/>
      <c r="WAA35" s="59"/>
      <c r="WAB35" s="59"/>
      <c r="WAC35" s="59"/>
      <c r="WAD35" s="59"/>
      <c r="WAE35" s="59"/>
      <c r="WAF35" s="59"/>
      <c r="WAG35" s="59"/>
      <c r="WAH35" s="59"/>
      <c r="WAI35" s="59"/>
      <c r="WAJ35" s="59"/>
      <c r="WAK35" s="59"/>
      <c r="WAL35" s="59"/>
      <c r="WAM35" s="59"/>
      <c r="WAN35" s="59"/>
      <c r="WAO35" s="59"/>
      <c r="WAP35" s="59"/>
      <c r="WAQ35" s="59"/>
      <c r="WAR35" s="59"/>
      <c r="WAS35" s="59"/>
      <c r="WAT35" s="59"/>
      <c r="WAU35" s="59"/>
      <c r="WAV35" s="59"/>
      <c r="WAW35" s="59"/>
      <c r="WAX35" s="59"/>
      <c r="WAY35" s="59"/>
      <c r="WAZ35" s="59"/>
      <c r="WBA35" s="59"/>
      <c r="WBB35" s="59"/>
      <c r="WBC35" s="59"/>
      <c r="WBD35" s="59"/>
      <c r="WBE35" s="59"/>
      <c r="WBF35" s="59"/>
      <c r="WBG35" s="59"/>
      <c r="WBH35" s="59"/>
      <c r="WBI35" s="59"/>
      <c r="WBJ35" s="59"/>
      <c r="WBK35" s="59"/>
      <c r="WBL35" s="59"/>
      <c r="WBM35" s="59"/>
      <c r="WBN35" s="59"/>
      <c r="WBO35" s="59"/>
      <c r="WBP35" s="59"/>
      <c r="WBQ35" s="59"/>
      <c r="WBR35" s="59"/>
      <c r="WBS35" s="59"/>
      <c r="WBT35" s="59"/>
      <c r="WBU35" s="59"/>
      <c r="WBV35" s="59"/>
      <c r="WBW35" s="59"/>
      <c r="WBX35" s="59"/>
      <c r="WBY35" s="59"/>
      <c r="WBZ35" s="59"/>
      <c r="WCA35" s="59"/>
      <c r="WCB35" s="59"/>
      <c r="WCC35" s="59"/>
      <c r="WCD35" s="59"/>
      <c r="WCE35" s="59"/>
      <c r="WCF35" s="59"/>
      <c r="WCG35" s="59"/>
      <c r="WCH35" s="59"/>
      <c r="WCI35" s="59"/>
      <c r="WCJ35" s="59"/>
      <c r="WCK35" s="59"/>
      <c r="WCL35" s="59"/>
      <c r="WCM35" s="59"/>
      <c r="WCN35" s="59"/>
      <c r="WCO35" s="59"/>
      <c r="WCP35" s="59"/>
      <c r="WCQ35" s="59"/>
      <c r="WCR35" s="59"/>
      <c r="WCS35" s="59"/>
      <c r="WCT35" s="59"/>
      <c r="WCU35" s="59"/>
      <c r="WCV35" s="59"/>
      <c r="WCW35" s="59"/>
      <c r="WCX35" s="59"/>
      <c r="WCY35" s="59"/>
      <c r="WCZ35" s="59"/>
      <c r="WDA35" s="59"/>
      <c r="WDB35" s="59"/>
      <c r="WDC35" s="59"/>
      <c r="WDD35" s="59"/>
      <c r="WDE35" s="59"/>
      <c r="WDF35" s="59"/>
      <c r="WDG35" s="59"/>
      <c r="WDH35" s="59"/>
      <c r="WDI35" s="59"/>
      <c r="WDJ35" s="59"/>
      <c r="WDK35" s="59"/>
      <c r="WDL35" s="59"/>
      <c r="WDM35" s="59"/>
      <c r="WDN35" s="59"/>
      <c r="WDO35" s="59"/>
      <c r="WDP35" s="59"/>
      <c r="WDQ35" s="59"/>
      <c r="WDR35" s="59"/>
      <c r="WDS35" s="59"/>
      <c r="WDT35" s="59"/>
      <c r="WDU35" s="59"/>
      <c r="WDV35" s="59"/>
      <c r="WDW35" s="59"/>
      <c r="WDX35" s="59"/>
      <c r="WDY35" s="59"/>
      <c r="WDZ35" s="59"/>
      <c r="WEA35" s="59"/>
      <c r="WEB35" s="59"/>
      <c r="WEC35" s="59"/>
      <c r="WED35" s="59"/>
      <c r="WEE35" s="59"/>
      <c r="WEF35" s="59"/>
      <c r="WEG35" s="59"/>
      <c r="WEH35" s="59"/>
      <c r="WEI35" s="59"/>
      <c r="WEJ35" s="59"/>
      <c r="WEK35" s="59"/>
      <c r="WEL35" s="59"/>
      <c r="WEM35" s="59"/>
      <c r="WEN35" s="59"/>
      <c r="WEO35" s="59"/>
      <c r="WEP35" s="59"/>
      <c r="WEQ35" s="59"/>
      <c r="WER35" s="59"/>
      <c r="WES35" s="59"/>
      <c r="WET35" s="59"/>
      <c r="WEU35" s="59"/>
      <c r="WEV35" s="59"/>
      <c r="WEW35" s="59"/>
      <c r="WEX35" s="59"/>
      <c r="WEY35" s="59"/>
      <c r="WEZ35" s="59"/>
      <c r="WFA35" s="59"/>
      <c r="WFB35" s="59"/>
      <c r="WFC35" s="59"/>
      <c r="WFD35" s="59"/>
      <c r="WFE35" s="59"/>
      <c r="WFF35" s="59"/>
      <c r="WFG35" s="59"/>
      <c r="WFH35" s="59"/>
      <c r="WFI35" s="59"/>
      <c r="WFJ35" s="59"/>
      <c r="WFK35" s="59"/>
      <c r="WFL35" s="59"/>
      <c r="WFM35" s="59"/>
      <c r="WFN35" s="59"/>
      <c r="WFO35" s="59"/>
      <c r="WFP35" s="59"/>
      <c r="WFQ35" s="59"/>
      <c r="WFR35" s="59"/>
      <c r="WFS35" s="59"/>
      <c r="WFT35" s="59"/>
      <c r="WFU35" s="59"/>
      <c r="WFV35" s="59"/>
      <c r="WFW35" s="59"/>
      <c r="WFX35" s="59"/>
      <c r="WFY35" s="59"/>
      <c r="WFZ35" s="59"/>
      <c r="WGA35" s="59"/>
      <c r="WGB35" s="59"/>
      <c r="WGC35" s="59"/>
      <c r="WGD35" s="59"/>
      <c r="WGE35" s="59"/>
      <c r="WGF35" s="59"/>
      <c r="WGG35" s="59"/>
      <c r="WGH35" s="59"/>
      <c r="WGI35" s="59"/>
      <c r="WGJ35" s="59"/>
      <c r="WGK35" s="59"/>
      <c r="WGL35" s="59"/>
      <c r="WGM35" s="59"/>
      <c r="WGN35" s="59"/>
      <c r="WGO35" s="59"/>
      <c r="WGP35" s="59"/>
      <c r="WGQ35" s="59"/>
      <c r="WGR35" s="59"/>
      <c r="WGS35" s="59"/>
      <c r="WGT35" s="59"/>
      <c r="WGU35" s="59"/>
      <c r="WGV35" s="59"/>
      <c r="WGW35" s="59"/>
      <c r="WGX35" s="59"/>
      <c r="WGY35" s="59"/>
      <c r="WGZ35" s="59"/>
      <c r="WHA35" s="59"/>
      <c r="WHB35" s="59"/>
      <c r="WHC35" s="59"/>
      <c r="WHD35" s="59"/>
      <c r="WHE35" s="59"/>
      <c r="WHF35" s="59"/>
      <c r="WHG35" s="59"/>
      <c r="WHH35" s="59"/>
      <c r="WHI35" s="59"/>
      <c r="WHJ35" s="59"/>
      <c r="WHK35" s="59"/>
      <c r="WHL35" s="59"/>
      <c r="WHM35" s="59"/>
      <c r="WHN35" s="59"/>
      <c r="WHO35" s="59"/>
      <c r="WHP35" s="59"/>
      <c r="WHQ35" s="59"/>
      <c r="WHR35" s="59"/>
      <c r="WHS35" s="59"/>
      <c r="WHT35" s="59"/>
      <c r="WHU35" s="59"/>
      <c r="WHV35" s="59"/>
      <c r="WHW35" s="59"/>
      <c r="WHX35" s="59"/>
      <c r="WHY35" s="59"/>
      <c r="WHZ35" s="59"/>
      <c r="WIA35" s="59"/>
      <c r="WIB35" s="59"/>
      <c r="WIC35" s="59"/>
      <c r="WID35" s="59"/>
      <c r="WIE35" s="59"/>
      <c r="WIF35" s="59"/>
      <c r="WIG35" s="59"/>
      <c r="WIH35" s="59"/>
      <c r="WII35" s="59"/>
      <c r="WIJ35" s="59"/>
      <c r="WIK35" s="59"/>
      <c r="WIL35" s="59"/>
      <c r="WIM35" s="59"/>
      <c r="WIN35" s="59"/>
      <c r="WIO35" s="59"/>
      <c r="WIP35" s="59"/>
      <c r="WIQ35" s="59"/>
      <c r="WIR35" s="59"/>
      <c r="WIS35" s="59"/>
      <c r="WIT35" s="59"/>
      <c r="WIU35" s="59"/>
      <c r="WIV35" s="59"/>
      <c r="WIW35" s="59"/>
      <c r="WIX35" s="59"/>
      <c r="WIY35" s="59"/>
      <c r="WIZ35" s="59"/>
      <c r="WJA35" s="59"/>
      <c r="WJB35" s="59"/>
      <c r="WJC35" s="59"/>
      <c r="WJD35" s="59"/>
      <c r="WJE35" s="59"/>
      <c r="WJF35" s="59"/>
      <c r="WJG35" s="59"/>
      <c r="WJH35" s="59"/>
      <c r="WJI35" s="59"/>
      <c r="WJJ35" s="59"/>
      <c r="WJK35" s="59"/>
      <c r="WJL35" s="59"/>
      <c r="WJM35" s="59"/>
      <c r="WJN35" s="59"/>
      <c r="WJO35" s="59"/>
      <c r="WJP35" s="59"/>
      <c r="WJQ35" s="59"/>
      <c r="WJR35" s="59"/>
      <c r="WJS35" s="59"/>
      <c r="WJT35" s="59"/>
      <c r="WJU35" s="59"/>
      <c r="WJV35" s="59"/>
      <c r="WJW35" s="59"/>
      <c r="WJX35" s="59"/>
      <c r="WJY35" s="59"/>
      <c r="WJZ35" s="59"/>
      <c r="WKA35" s="59"/>
      <c r="WKB35" s="59"/>
      <c r="WKC35" s="59"/>
      <c r="WKD35" s="59"/>
      <c r="WKE35" s="59"/>
      <c r="WKF35" s="59"/>
      <c r="WKG35" s="59"/>
      <c r="WKH35" s="59"/>
      <c r="WKI35" s="59"/>
      <c r="WKJ35" s="59"/>
      <c r="WKK35" s="59"/>
      <c r="WKL35" s="59"/>
      <c r="WKM35" s="59"/>
      <c r="WKN35" s="59"/>
      <c r="WKO35" s="59"/>
      <c r="WKP35" s="59"/>
      <c r="WKQ35" s="59"/>
      <c r="WKR35" s="59"/>
      <c r="WKS35" s="59"/>
      <c r="WKT35" s="59"/>
      <c r="WKU35" s="59"/>
      <c r="WKV35" s="59"/>
      <c r="WKW35" s="59"/>
      <c r="WKX35" s="59"/>
      <c r="WKY35" s="59"/>
      <c r="WKZ35" s="59"/>
      <c r="WLA35" s="59"/>
      <c r="WLB35" s="59"/>
      <c r="WLC35" s="59"/>
      <c r="WLD35" s="59"/>
      <c r="WLE35" s="59"/>
      <c r="WLF35" s="59"/>
      <c r="WLG35" s="59"/>
      <c r="WLH35" s="59"/>
      <c r="WLI35" s="59"/>
      <c r="WLJ35" s="59"/>
      <c r="WLK35" s="59"/>
      <c r="WLL35" s="59"/>
      <c r="WLM35" s="59"/>
      <c r="WLN35" s="59"/>
      <c r="WLO35" s="59"/>
      <c r="WLP35" s="59"/>
      <c r="WLQ35" s="59"/>
      <c r="WLR35" s="59"/>
      <c r="WLS35" s="59"/>
      <c r="WLT35" s="59"/>
      <c r="WLU35" s="59"/>
      <c r="WLV35" s="59"/>
      <c r="WLW35" s="59"/>
      <c r="WLX35" s="59"/>
      <c r="WLY35" s="59"/>
      <c r="WLZ35" s="59"/>
      <c r="WMA35" s="59"/>
      <c r="WMB35" s="59"/>
      <c r="WMC35" s="59"/>
      <c r="WMD35" s="59"/>
      <c r="WME35" s="59"/>
      <c r="WMF35" s="59"/>
      <c r="WMG35" s="59"/>
      <c r="WMH35" s="59"/>
      <c r="WMI35" s="59"/>
      <c r="WMJ35" s="59"/>
      <c r="WMK35" s="59"/>
      <c r="WML35" s="59"/>
      <c r="WMM35" s="59"/>
      <c r="WMN35" s="59"/>
      <c r="WMO35" s="59"/>
      <c r="WMP35" s="59"/>
      <c r="WMQ35" s="59"/>
      <c r="WMR35" s="59"/>
      <c r="WMS35" s="59"/>
      <c r="WMT35" s="59"/>
      <c r="WMU35" s="59"/>
      <c r="WMV35" s="59"/>
      <c r="WMW35" s="59"/>
      <c r="WMX35" s="59"/>
      <c r="WMY35" s="59"/>
      <c r="WMZ35" s="59"/>
      <c r="WNA35" s="59"/>
      <c r="WNB35" s="59"/>
      <c r="WNC35" s="59"/>
      <c r="WND35" s="59"/>
      <c r="WNE35" s="59"/>
      <c r="WNF35" s="59"/>
      <c r="WNG35" s="59"/>
      <c r="WNH35" s="59"/>
      <c r="WNI35" s="59"/>
      <c r="WNJ35" s="59"/>
      <c r="WNK35" s="59"/>
      <c r="WNL35" s="59"/>
      <c r="WNM35" s="59"/>
      <c r="WNN35" s="59"/>
      <c r="WNO35" s="59"/>
      <c r="WNP35" s="59"/>
      <c r="WNQ35" s="59"/>
      <c r="WNR35" s="59"/>
      <c r="WNS35" s="59"/>
      <c r="WNT35" s="59"/>
      <c r="WNU35" s="59"/>
      <c r="WNV35" s="59"/>
      <c r="WNW35" s="59"/>
      <c r="WNX35" s="59"/>
      <c r="WNY35" s="59"/>
      <c r="WNZ35" s="59"/>
      <c r="WOA35" s="59"/>
      <c r="WOB35" s="59"/>
      <c r="WOC35" s="59"/>
      <c r="WOD35" s="59"/>
      <c r="WOE35" s="59"/>
      <c r="WOF35" s="59"/>
      <c r="WOG35" s="59"/>
      <c r="WOH35" s="59"/>
      <c r="WOI35" s="59"/>
      <c r="WOJ35" s="59"/>
      <c r="WOK35" s="59"/>
      <c r="WOL35" s="59"/>
      <c r="WOM35" s="59"/>
      <c r="WON35" s="59"/>
      <c r="WOO35" s="59"/>
      <c r="WOP35" s="59"/>
      <c r="WOQ35" s="59"/>
      <c r="WOR35" s="59"/>
      <c r="WOS35" s="59"/>
      <c r="WOT35" s="59"/>
      <c r="WOU35" s="59"/>
      <c r="WOV35" s="59"/>
      <c r="WOW35" s="59"/>
      <c r="WOX35" s="59"/>
      <c r="WOY35" s="59"/>
      <c r="WOZ35" s="59"/>
      <c r="WPA35" s="59"/>
      <c r="WPB35" s="59"/>
      <c r="WPC35" s="59"/>
      <c r="WPD35" s="59"/>
      <c r="WPE35" s="59"/>
      <c r="WPF35" s="59"/>
      <c r="WPG35" s="59"/>
      <c r="WPH35" s="59"/>
      <c r="WPI35" s="59"/>
      <c r="WPJ35" s="59"/>
      <c r="WPK35" s="59"/>
      <c r="WPL35" s="59"/>
      <c r="WPM35" s="59"/>
      <c r="WPN35" s="59"/>
      <c r="WPO35" s="59"/>
      <c r="WPP35" s="59"/>
      <c r="WPQ35" s="59"/>
      <c r="WPR35" s="59"/>
      <c r="WPS35" s="59"/>
      <c r="WPT35" s="59"/>
      <c r="WPU35" s="59"/>
      <c r="WPV35" s="59"/>
      <c r="WPW35" s="59"/>
      <c r="WPX35" s="59"/>
      <c r="WPY35" s="59"/>
      <c r="WPZ35" s="59"/>
      <c r="WQA35" s="59"/>
      <c r="WQB35" s="59"/>
      <c r="WQC35" s="59"/>
      <c r="WQD35" s="59"/>
      <c r="WQE35" s="59"/>
      <c r="WQF35" s="59"/>
      <c r="WQG35" s="59"/>
      <c r="WQH35" s="59"/>
      <c r="WQI35" s="59"/>
      <c r="WQJ35" s="59"/>
      <c r="WQK35" s="59"/>
      <c r="WQL35" s="59"/>
      <c r="WQM35" s="59"/>
      <c r="WQN35" s="59"/>
      <c r="WQO35" s="59"/>
      <c r="WQP35" s="59"/>
      <c r="WQQ35" s="59"/>
      <c r="WQR35" s="59"/>
      <c r="WQS35" s="59"/>
      <c r="WQT35" s="59"/>
      <c r="WQU35" s="59"/>
      <c r="WQV35" s="59"/>
      <c r="WQW35" s="59"/>
      <c r="WQX35" s="59"/>
      <c r="WQY35" s="59"/>
      <c r="WQZ35" s="59"/>
      <c r="WRA35" s="59"/>
      <c r="WRB35" s="59"/>
      <c r="WRC35" s="59"/>
      <c r="WRD35" s="59"/>
      <c r="WRE35" s="59"/>
      <c r="WRF35" s="59"/>
      <c r="WRG35" s="59"/>
      <c r="WRH35" s="59"/>
      <c r="WRI35" s="59"/>
      <c r="WRJ35" s="59"/>
      <c r="WRK35" s="59"/>
      <c r="WRL35" s="59"/>
      <c r="WRM35" s="59"/>
      <c r="WRN35" s="59"/>
      <c r="WRO35" s="59"/>
      <c r="WRP35" s="59"/>
      <c r="WRQ35" s="59"/>
      <c r="WRR35" s="59"/>
      <c r="WRS35" s="59"/>
      <c r="WRT35" s="59"/>
      <c r="WRU35" s="59"/>
      <c r="WRV35" s="59"/>
      <c r="WRW35" s="59"/>
      <c r="WRX35" s="59"/>
      <c r="WRY35" s="59"/>
      <c r="WRZ35" s="59"/>
      <c r="WSA35" s="59"/>
      <c r="WSB35" s="59"/>
      <c r="WSC35" s="59"/>
      <c r="WSD35" s="59"/>
      <c r="WSE35" s="59"/>
      <c r="WSF35" s="59"/>
      <c r="WSG35" s="59"/>
      <c r="WSH35" s="59"/>
      <c r="WSI35" s="59"/>
      <c r="WSJ35" s="59"/>
      <c r="WSK35" s="59"/>
      <c r="WSL35" s="59"/>
      <c r="WSM35" s="59"/>
      <c r="WSN35" s="59"/>
      <c r="WSO35" s="59"/>
      <c r="WSP35" s="59"/>
      <c r="WSQ35" s="59"/>
      <c r="WSR35" s="59"/>
      <c r="WSS35" s="59"/>
      <c r="WST35" s="59"/>
      <c r="WSU35" s="59"/>
      <c r="WSV35" s="59"/>
      <c r="WSW35" s="59"/>
      <c r="WSX35" s="59"/>
      <c r="WSY35" s="59"/>
      <c r="WSZ35" s="59"/>
      <c r="WTA35" s="59"/>
      <c r="WTB35" s="59"/>
      <c r="WTC35" s="59"/>
      <c r="WTD35" s="59"/>
      <c r="WTE35" s="59"/>
      <c r="WTF35" s="59"/>
      <c r="WTG35" s="59"/>
      <c r="WTH35" s="59"/>
      <c r="WTI35" s="59"/>
      <c r="WTJ35" s="59"/>
      <c r="WTK35" s="59"/>
      <c r="WTL35" s="59"/>
      <c r="WTM35" s="59"/>
      <c r="WTN35" s="59"/>
      <c r="WTO35" s="59"/>
      <c r="WTP35" s="59"/>
      <c r="WTQ35" s="59"/>
      <c r="WTR35" s="59"/>
      <c r="WTS35" s="59"/>
      <c r="WTT35" s="59"/>
      <c r="WTU35" s="59"/>
      <c r="WTV35" s="59"/>
      <c r="WTW35" s="59"/>
      <c r="WTX35" s="59"/>
      <c r="WTY35" s="59"/>
      <c r="WTZ35" s="59"/>
      <c r="WUA35" s="59"/>
      <c r="WUB35" s="59"/>
      <c r="WUC35" s="59"/>
      <c r="WUD35" s="59"/>
      <c r="WUE35" s="59"/>
      <c r="WUF35" s="59"/>
      <c r="WUG35" s="59"/>
      <c r="WUH35" s="59"/>
      <c r="WUI35" s="59"/>
      <c r="WUJ35" s="59"/>
      <c r="WUK35" s="59"/>
      <c r="WUL35" s="59"/>
      <c r="WUM35" s="59"/>
      <c r="WUN35" s="59"/>
      <c r="WUO35" s="59"/>
      <c r="WUP35" s="59"/>
      <c r="WUQ35" s="59"/>
      <c r="WUR35" s="59"/>
      <c r="WUS35" s="59"/>
      <c r="WUT35" s="59"/>
      <c r="WUU35" s="59"/>
      <c r="WUV35" s="59"/>
      <c r="WUW35" s="59"/>
      <c r="WUX35" s="59"/>
      <c r="WUY35" s="59"/>
      <c r="WUZ35" s="59"/>
      <c r="WVA35" s="59"/>
      <c r="WVB35" s="59"/>
      <c r="WVC35" s="59"/>
      <c r="WVD35" s="59"/>
      <c r="WVE35" s="59"/>
      <c r="WVF35" s="59"/>
      <c r="WVG35" s="59"/>
      <c r="WVH35" s="59"/>
      <c r="WVI35" s="59"/>
      <c r="WVJ35" s="59"/>
      <c r="WVK35" s="59"/>
      <c r="WVL35" s="59"/>
      <c r="WVM35" s="59"/>
      <c r="WVN35" s="59"/>
      <c r="WVO35" s="59"/>
      <c r="WVP35" s="59"/>
      <c r="WVQ35" s="59"/>
      <c r="WVR35" s="59"/>
      <c r="WVS35" s="59"/>
      <c r="WVT35" s="59"/>
      <c r="WVU35" s="59"/>
      <c r="WVV35" s="59"/>
      <c r="WVW35" s="59"/>
      <c r="WVX35" s="59"/>
      <c r="WVY35" s="59"/>
      <c r="WVZ35" s="59"/>
      <c r="WWA35" s="59"/>
      <c r="WWB35" s="59"/>
      <c r="WWC35" s="59"/>
      <c r="WWD35" s="59"/>
      <c r="WWE35" s="59"/>
      <c r="WWF35" s="59"/>
      <c r="WWG35" s="59"/>
      <c r="WWH35" s="59"/>
      <c r="WWI35" s="59"/>
      <c r="WWJ35" s="59"/>
      <c r="WWK35" s="59"/>
      <c r="WWL35" s="59"/>
      <c r="WWM35" s="59"/>
      <c r="WWN35" s="59"/>
      <c r="WWO35" s="59"/>
      <c r="WWP35" s="59"/>
      <c r="WWQ35" s="59"/>
      <c r="WWR35" s="59"/>
      <c r="WWS35" s="59"/>
      <c r="WWT35" s="59"/>
      <c r="WWU35" s="59"/>
      <c r="WWV35" s="59"/>
      <c r="WWW35" s="59"/>
      <c r="WWX35" s="59"/>
      <c r="WWY35" s="59"/>
      <c r="WWZ35" s="59"/>
      <c r="WXA35" s="59"/>
      <c r="WXB35" s="59"/>
      <c r="WXC35" s="59"/>
      <c r="WXD35" s="59"/>
      <c r="WXE35" s="59"/>
      <c r="WXF35" s="59"/>
      <c r="WXG35" s="59"/>
      <c r="WXH35" s="59"/>
      <c r="WXI35" s="59"/>
      <c r="WXJ35" s="59"/>
      <c r="WXK35" s="59"/>
      <c r="WXL35" s="59"/>
      <c r="WXM35" s="59"/>
      <c r="WXN35" s="59"/>
      <c r="WXO35" s="59"/>
      <c r="WXP35" s="59"/>
      <c r="WXQ35" s="59"/>
      <c r="WXR35" s="59"/>
      <c r="WXS35" s="59"/>
      <c r="WXT35" s="59"/>
      <c r="WXU35" s="59"/>
      <c r="WXV35" s="59"/>
      <c r="WXW35" s="59"/>
      <c r="WXX35" s="59"/>
      <c r="WXY35" s="59"/>
      <c r="WXZ35" s="59"/>
      <c r="WYA35" s="59"/>
      <c r="WYB35" s="59"/>
      <c r="WYC35" s="59"/>
      <c r="WYD35" s="59"/>
      <c r="WYE35" s="59"/>
      <c r="WYF35" s="59"/>
      <c r="WYG35" s="59"/>
      <c r="WYH35" s="59"/>
      <c r="WYI35" s="59"/>
      <c r="WYJ35" s="59"/>
      <c r="WYK35" s="59"/>
      <c r="WYL35" s="59"/>
      <c r="WYM35" s="59"/>
      <c r="WYN35" s="59"/>
      <c r="WYO35" s="59"/>
      <c r="WYP35" s="59"/>
      <c r="WYQ35" s="59"/>
      <c r="WYR35" s="59"/>
      <c r="WYS35" s="59"/>
      <c r="WYT35" s="59"/>
      <c r="WYU35" s="59"/>
      <c r="WYV35" s="59"/>
      <c r="WYW35" s="59"/>
      <c r="WYX35" s="59"/>
      <c r="WYY35" s="59"/>
      <c r="WYZ35" s="59"/>
      <c r="WZA35" s="59"/>
      <c r="WZB35" s="59"/>
      <c r="WZC35" s="59"/>
      <c r="WZD35" s="59"/>
      <c r="WZE35" s="59"/>
      <c r="WZF35" s="59"/>
      <c r="WZG35" s="59"/>
      <c r="WZH35" s="59"/>
      <c r="WZI35" s="59"/>
      <c r="WZJ35" s="59"/>
      <c r="WZK35" s="59"/>
      <c r="WZL35" s="59"/>
      <c r="WZM35" s="59"/>
      <c r="WZN35" s="59"/>
      <c r="WZO35" s="59"/>
      <c r="WZP35" s="59"/>
      <c r="WZQ35" s="59"/>
      <c r="WZR35" s="59"/>
      <c r="WZS35" s="59"/>
      <c r="WZT35" s="59"/>
      <c r="WZU35" s="59"/>
      <c r="WZV35" s="59"/>
      <c r="WZW35" s="59"/>
      <c r="WZX35" s="59"/>
      <c r="WZY35" s="59"/>
      <c r="WZZ35" s="59"/>
      <c r="XAA35" s="59"/>
      <c r="XAB35" s="59"/>
      <c r="XAC35" s="59"/>
      <c r="XAD35" s="59"/>
      <c r="XAE35" s="59"/>
      <c r="XAF35" s="59"/>
      <c r="XAG35" s="59"/>
      <c r="XAH35" s="59"/>
      <c r="XAI35" s="59"/>
      <c r="XAJ35" s="59"/>
      <c r="XAK35" s="59"/>
      <c r="XAL35" s="59"/>
      <c r="XAM35" s="59"/>
      <c r="XAN35" s="59"/>
      <c r="XAO35" s="59"/>
      <c r="XAP35" s="59"/>
      <c r="XAQ35" s="59"/>
      <c r="XAR35" s="59"/>
      <c r="XAS35" s="59"/>
      <c r="XAT35" s="59"/>
      <c r="XAU35" s="59"/>
      <c r="XAV35" s="59"/>
      <c r="XAW35" s="59"/>
      <c r="XAX35" s="59"/>
      <c r="XAY35" s="59"/>
      <c r="XAZ35" s="59"/>
      <c r="XBA35" s="59"/>
      <c r="XBB35" s="59"/>
      <c r="XBC35" s="59"/>
      <c r="XBD35" s="59"/>
      <c r="XBE35" s="59"/>
      <c r="XBF35" s="59"/>
      <c r="XBG35" s="59"/>
      <c r="XBH35" s="59"/>
      <c r="XBI35" s="59"/>
      <c r="XBJ35" s="59"/>
      <c r="XBK35" s="59"/>
      <c r="XBL35" s="59"/>
      <c r="XBM35" s="59"/>
      <c r="XBN35" s="59"/>
      <c r="XBO35" s="59"/>
      <c r="XBP35" s="59"/>
      <c r="XBQ35" s="59"/>
      <c r="XBR35" s="59"/>
      <c r="XBS35" s="59"/>
      <c r="XBT35" s="59"/>
      <c r="XBU35" s="59"/>
      <c r="XBV35" s="59"/>
      <c r="XBW35" s="59"/>
      <c r="XBX35" s="59"/>
      <c r="XBY35" s="59"/>
      <c r="XBZ35" s="59"/>
      <c r="XCA35" s="59"/>
      <c r="XCB35" s="59"/>
    </row>
    <row r="36" spans="1:16304" ht="31.5" x14ac:dyDescent="0.2">
      <c r="A36" s="140" t="s">
        <v>211</v>
      </c>
      <c r="B36" s="24">
        <v>910</v>
      </c>
      <c r="C36" s="15" t="s">
        <v>60</v>
      </c>
      <c r="D36" s="15" t="s">
        <v>57</v>
      </c>
      <c r="E36" s="24" t="s">
        <v>545</v>
      </c>
      <c r="F36" s="15"/>
      <c r="G36" s="71">
        <f t="shared" si="3"/>
        <v>3300</v>
      </c>
      <c r="H36" s="82">
        <f t="shared" si="3"/>
        <v>3300</v>
      </c>
    </row>
    <row r="37" spans="1:16304" ht="31.5" x14ac:dyDescent="0.2">
      <c r="A37" s="136" t="s">
        <v>197</v>
      </c>
      <c r="B37" s="25">
        <v>910</v>
      </c>
      <c r="C37" s="17" t="s">
        <v>60</v>
      </c>
      <c r="D37" s="17" t="s">
        <v>57</v>
      </c>
      <c r="E37" s="17" t="s">
        <v>546</v>
      </c>
      <c r="F37" s="18"/>
      <c r="G37" s="91">
        <f t="shared" si="3"/>
        <v>3300</v>
      </c>
      <c r="H37" s="92">
        <f t="shared" si="3"/>
        <v>3300</v>
      </c>
    </row>
    <row r="38" spans="1:16304" ht="31.5" x14ac:dyDescent="0.2">
      <c r="A38" s="142" t="s">
        <v>22</v>
      </c>
      <c r="B38" s="27">
        <v>910</v>
      </c>
      <c r="C38" s="64" t="s">
        <v>60</v>
      </c>
      <c r="D38" s="64" t="s">
        <v>57</v>
      </c>
      <c r="E38" s="64" t="s">
        <v>546</v>
      </c>
      <c r="F38" s="64" t="s">
        <v>15</v>
      </c>
      <c r="G38" s="93">
        <f t="shared" si="3"/>
        <v>3300</v>
      </c>
      <c r="H38" s="94">
        <f t="shared" si="3"/>
        <v>3300</v>
      </c>
    </row>
    <row r="39" spans="1:16304" ht="31.5" x14ac:dyDescent="0.2">
      <c r="A39" s="142" t="s">
        <v>17</v>
      </c>
      <c r="B39" s="27">
        <v>910</v>
      </c>
      <c r="C39" s="64" t="s">
        <v>60</v>
      </c>
      <c r="D39" s="64" t="s">
        <v>57</v>
      </c>
      <c r="E39" s="64" t="s">
        <v>546</v>
      </c>
      <c r="F39" s="64" t="s">
        <v>16</v>
      </c>
      <c r="G39" s="93">
        <f t="shared" si="3"/>
        <v>3300</v>
      </c>
      <c r="H39" s="94">
        <f t="shared" si="3"/>
        <v>3300</v>
      </c>
    </row>
    <row r="40" spans="1:16304" ht="31.5" x14ac:dyDescent="0.2">
      <c r="A40" s="142" t="s">
        <v>539</v>
      </c>
      <c r="B40" s="27">
        <v>910</v>
      </c>
      <c r="C40" s="7" t="s">
        <v>49</v>
      </c>
      <c r="D40" s="64" t="s">
        <v>57</v>
      </c>
      <c r="E40" s="64" t="s">
        <v>546</v>
      </c>
      <c r="F40" s="26" t="s">
        <v>468</v>
      </c>
      <c r="G40" s="93">
        <v>3300</v>
      </c>
      <c r="H40" s="94">
        <v>3300</v>
      </c>
    </row>
    <row r="41" spans="1:16304" s="109" customFormat="1" x14ac:dyDescent="0.2">
      <c r="A41" s="135" t="s">
        <v>68</v>
      </c>
      <c r="B41" s="2">
        <v>910</v>
      </c>
      <c r="C41" s="15" t="s">
        <v>60</v>
      </c>
      <c r="D41" s="15" t="s">
        <v>67</v>
      </c>
      <c r="E41" s="15"/>
      <c r="F41" s="15"/>
      <c r="G41" s="71">
        <f>G42+G48</f>
        <v>8000</v>
      </c>
      <c r="H41" s="82">
        <f>H42+H48</f>
        <v>8000</v>
      </c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</row>
    <row r="42" spans="1:16304" s="59" customFormat="1" ht="31.5" x14ac:dyDescent="0.2">
      <c r="A42" s="140" t="s">
        <v>648</v>
      </c>
      <c r="B42" s="2">
        <v>910</v>
      </c>
      <c r="C42" s="15" t="s">
        <v>60</v>
      </c>
      <c r="D42" s="15" t="s">
        <v>67</v>
      </c>
      <c r="E42" s="32" t="s">
        <v>282</v>
      </c>
      <c r="F42" s="29"/>
      <c r="G42" s="71">
        <f t="shared" ref="G42:H46" si="4">G43</f>
        <v>5000</v>
      </c>
      <c r="H42" s="82">
        <f t="shared" si="4"/>
        <v>5000</v>
      </c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</row>
    <row r="43" spans="1:16304" s="105" customFormat="1" ht="38.25" customHeight="1" x14ac:dyDescent="0.2">
      <c r="A43" s="141" t="s">
        <v>549</v>
      </c>
      <c r="B43" s="30">
        <v>910</v>
      </c>
      <c r="C43" s="63" t="s">
        <v>60</v>
      </c>
      <c r="D43" s="63" t="s">
        <v>67</v>
      </c>
      <c r="E43" s="30" t="s">
        <v>283</v>
      </c>
      <c r="F43" s="31"/>
      <c r="G43" s="100">
        <f t="shared" si="4"/>
        <v>5000</v>
      </c>
      <c r="H43" s="101">
        <f t="shared" si="4"/>
        <v>5000</v>
      </c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</row>
    <row r="44" spans="1:16304" s="59" customFormat="1" ht="47.25" x14ac:dyDescent="0.2">
      <c r="A44" s="140" t="s">
        <v>550</v>
      </c>
      <c r="B44" s="15">
        <v>910</v>
      </c>
      <c r="C44" s="15" t="s">
        <v>60</v>
      </c>
      <c r="D44" s="15" t="s">
        <v>67</v>
      </c>
      <c r="E44" s="15" t="s">
        <v>284</v>
      </c>
      <c r="F44" s="15"/>
      <c r="G44" s="71">
        <f t="shared" si="4"/>
        <v>5000</v>
      </c>
      <c r="H44" s="82">
        <f t="shared" si="4"/>
        <v>5000</v>
      </c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</row>
    <row r="45" spans="1:16304" s="59" customFormat="1" ht="47.25" x14ac:dyDescent="0.2">
      <c r="A45" s="136" t="s">
        <v>859</v>
      </c>
      <c r="B45" s="37">
        <v>910</v>
      </c>
      <c r="C45" s="15" t="s">
        <v>60</v>
      </c>
      <c r="D45" s="15" t="s">
        <v>67</v>
      </c>
      <c r="E45" s="17" t="s">
        <v>286</v>
      </c>
      <c r="F45" s="17"/>
      <c r="G45" s="91">
        <f t="shared" si="4"/>
        <v>5000</v>
      </c>
      <c r="H45" s="92">
        <f t="shared" si="4"/>
        <v>5000</v>
      </c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</row>
    <row r="46" spans="1:16304" s="59" customFormat="1" x14ac:dyDescent="0.2">
      <c r="A46" s="137" t="s">
        <v>13</v>
      </c>
      <c r="B46" s="64">
        <v>910</v>
      </c>
      <c r="C46" s="15" t="s">
        <v>60</v>
      </c>
      <c r="D46" s="15" t="s">
        <v>67</v>
      </c>
      <c r="E46" s="64" t="s">
        <v>286</v>
      </c>
      <c r="F46" s="64" t="s">
        <v>14</v>
      </c>
      <c r="G46" s="93">
        <f t="shared" si="4"/>
        <v>5000</v>
      </c>
      <c r="H46" s="94">
        <f t="shared" si="4"/>
        <v>5000</v>
      </c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</row>
    <row r="47" spans="1:16304" s="59" customFormat="1" x14ac:dyDescent="0.2">
      <c r="A47" s="137" t="s">
        <v>2</v>
      </c>
      <c r="B47" s="64">
        <v>910</v>
      </c>
      <c r="C47" s="15" t="s">
        <v>60</v>
      </c>
      <c r="D47" s="15" t="s">
        <v>67</v>
      </c>
      <c r="E47" s="64" t="s">
        <v>286</v>
      </c>
      <c r="F47" s="64" t="s">
        <v>44</v>
      </c>
      <c r="G47" s="93">
        <v>5000</v>
      </c>
      <c r="H47" s="94">
        <v>5000</v>
      </c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</row>
    <row r="48" spans="1:16304" s="59" customFormat="1" x14ac:dyDescent="0.2">
      <c r="A48" s="140" t="s">
        <v>84</v>
      </c>
      <c r="B48" s="2">
        <v>910</v>
      </c>
      <c r="C48" s="15" t="s">
        <v>60</v>
      </c>
      <c r="D48" s="15" t="s">
        <v>67</v>
      </c>
      <c r="E48" s="32" t="s">
        <v>212</v>
      </c>
      <c r="F48" s="29"/>
      <c r="G48" s="71">
        <f t="shared" ref="G48:H51" si="5">G49</f>
        <v>3000</v>
      </c>
      <c r="H48" s="82">
        <f t="shared" si="5"/>
        <v>3000</v>
      </c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</row>
    <row r="49" spans="1:16302" s="59" customFormat="1" ht="31.5" x14ac:dyDescent="0.2">
      <c r="A49" s="137" t="s">
        <v>82</v>
      </c>
      <c r="B49" s="65">
        <v>910</v>
      </c>
      <c r="C49" s="64" t="s">
        <v>60</v>
      </c>
      <c r="D49" s="64" t="s">
        <v>67</v>
      </c>
      <c r="E49" s="64" t="s">
        <v>213</v>
      </c>
      <c r="F49" s="38"/>
      <c r="G49" s="93">
        <f t="shared" si="5"/>
        <v>3000</v>
      </c>
      <c r="H49" s="94">
        <f t="shared" si="5"/>
        <v>3000</v>
      </c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</row>
    <row r="50" spans="1:16302" s="59" customFormat="1" x14ac:dyDescent="0.2">
      <c r="A50" s="137" t="s">
        <v>860</v>
      </c>
      <c r="B50" s="65">
        <v>910</v>
      </c>
      <c r="C50" s="64" t="s">
        <v>60</v>
      </c>
      <c r="D50" s="64" t="s">
        <v>67</v>
      </c>
      <c r="E50" s="64" t="s">
        <v>214</v>
      </c>
      <c r="F50" s="38"/>
      <c r="G50" s="93">
        <f t="shared" si="5"/>
        <v>3000</v>
      </c>
      <c r="H50" s="94">
        <f t="shared" si="5"/>
        <v>3000</v>
      </c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</row>
    <row r="51" spans="1:16302" s="59" customFormat="1" x14ac:dyDescent="0.2">
      <c r="A51" s="138" t="s">
        <v>13</v>
      </c>
      <c r="B51" s="65">
        <v>910</v>
      </c>
      <c r="C51" s="64" t="s">
        <v>60</v>
      </c>
      <c r="D51" s="64" t="s">
        <v>67</v>
      </c>
      <c r="E51" s="64" t="s">
        <v>214</v>
      </c>
      <c r="F51" s="64">
        <v>800</v>
      </c>
      <c r="G51" s="93">
        <f t="shared" si="5"/>
        <v>3000</v>
      </c>
      <c r="H51" s="94">
        <f t="shared" si="5"/>
        <v>3000</v>
      </c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</row>
    <row r="52" spans="1:16302" s="59" customFormat="1" x14ac:dyDescent="0.2">
      <c r="A52" s="138" t="s">
        <v>2</v>
      </c>
      <c r="B52" s="65">
        <v>910</v>
      </c>
      <c r="C52" s="64" t="s">
        <v>60</v>
      </c>
      <c r="D52" s="64" t="s">
        <v>67</v>
      </c>
      <c r="E52" s="64" t="s">
        <v>214</v>
      </c>
      <c r="F52" s="64">
        <v>870</v>
      </c>
      <c r="G52" s="93">
        <v>3000</v>
      </c>
      <c r="H52" s="94">
        <v>3000</v>
      </c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</row>
    <row r="53" spans="1:16302" s="120" customFormat="1" x14ac:dyDescent="0.2">
      <c r="A53" s="135" t="s">
        <v>763</v>
      </c>
      <c r="B53" s="2">
        <v>910</v>
      </c>
      <c r="C53" s="15" t="s">
        <v>60</v>
      </c>
      <c r="D53" s="15" t="s">
        <v>69</v>
      </c>
      <c r="E53" s="32"/>
      <c r="F53" s="29"/>
      <c r="G53" s="71">
        <f>G54+G64</f>
        <v>93564</v>
      </c>
      <c r="H53" s="82">
        <f>H54+H64</f>
        <v>93564</v>
      </c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</row>
    <row r="54" spans="1:16302" ht="31.5" x14ac:dyDescent="0.2">
      <c r="A54" s="140" t="s">
        <v>642</v>
      </c>
      <c r="B54" s="2">
        <v>910</v>
      </c>
      <c r="C54" s="15" t="s">
        <v>60</v>
      </c>
      <c r="D54" s="15" t="s">
        <v>69</v>
      </c>
      <c r="E54" s="32" t="s">
        <v>268</v>
      </c>
      <c r="F54" s="29"/>
      <c r="G54" s="71">
        <f>G56</f>
        <v>3857</v>
      </c>
      <c r="H54" s="82">
        <f>H56</f>
        <v>3857</v>
      </c>
    </row>
    <row r="55" spans="1:16302" x14ac:dyDescent="0.2">
      <c r="A55" s="141" t="s">
        <v>6</v>
      </c>
      <c r="B55" s="30">
        <v>910</v>
      </c>
      <c r="C55" s="63" t="s">
        <v>60</v>
      </c>
      <c r="D55" s="63" t="s">
        <v>69</v>
      </c>
      <c r="E55" s="63" t="s">
        <v>269</v>
      </c>
      <c r="F55" s="63"/>
      <c r="G55" s="100">
        <f t="shared" ref="G55:H58" si="6">G56</f>
        <v>3857</v>
      </c>
      <c r="H55" s="101">
        <f t="shared" si="6"/>
        <v>3857</v>
      </c>
    </row>
    <row r="56" spans="1:16302" ht="63" x14ac:dyDescent="0.2">
      <c r="A56" s="140" t="s">
        <v>217</v>
      </c>
      <c r="B56" s="24">
        <v>910</v>
      </c>
      <c r="C56" s="15" t="s">
        <v>60</v>
      </c>
      <c r="D56" s="15" t="s">
        <v>69</v>
      </c>
      <c r="E56" s="24" t="s">
        <v>223</v>
      </c>
      <c r="F56" s="57"/>
      <c r="G56" s="127">
        <f t="shared" si="6"/>
        <v>3857</v>
      </c>
      <c r="H56" s="128">
        <f t="shared" si="6"/>
        <v>3857</v>
      </c>
    </row>
    <row r="57" spans="1:16302" ht="63" x14ac:dyDescent="0.2">
      <c r="A57" s="136" t="s">
        <v>188</v>
      </c>
      <c r="B57" s="27">
        <v>910</v>
      </c>
      <c r="C57" s="64" t="s">
        <v>60</v>
      </c>
      <c r="D57" s="64" t="s">
        <v>69</v>
      </c>
      <c r="E57" s="25" t="s">
        <v>228</v>
      </c>
      <c r="F57" s="43"/>
      <c r="G57" s="117">
        <f t="shared" si="6"/>
        <v>3857</v>
      </c>
      <c r="H57" s="118">
        <f t="shared" si="6"/>
        <v>3857</v>
      </c>
    </row>
    <row r="58" spans="1:16302" ht="63" x14ac:dyDescent="0.2">
      <c r="A58" s="142" t="s">
        <v>29</v>
      </c>
      <c r="B58" s="27">
        <v>910</v>
      </c>
      <c r="C58" s="64" t="s">
        <v>60</v>
      </c>
      <c r="D58" s="64" t="s">
        <v>69</v>
      </c>
      <c r="E58" s="27" t="s">
        <v>228</v>
      </c>
      <c r="F58" s="64" t="s">
        <v>30</v>
      </c>
      <c r="G58" s="93">
        <f t="shared" si="6"/>
        <v>3857</v>
      </c>
      <c r="H58" s="94">
        <f t="shared" si="6"/>
        <v>3857</v>
      </c>
    </row>
    <row r="59" spans="1:16302" x14ac:dyDescent="0.2">
      <c r="A59" s="142" t="s">
        <v>32</v>
      </c>
      <c r="B59" s="27">
        <v>910</v>
      </c>
      <c r="C59" s="64" t="s">
        <v>60</v>
      </c>
      <c r="D59" s="64" t="s">
        <v>69</v>
      </c>
      <c r="E59" s="27" t="s">
        <v>228</v>
      </c>
      <c r="F59" s="64" t="s">
        <v>31</v>
      </c>
      <c r="G59" s="93">
        <f>G60+G61</f>
        <v>3857</v>
      </c>
      <c r="H59" s="94">
        <f>H60+H61</f>
        <v>3857</v>
      </c>
    </row>
    <row r="60" spans="1:16302" x14ac:dyDescent="0.2">
      <c r="A60" s="142" t="s">
        <v>215</v>
      </c>
      <c r="B60" s="27">
        <v>910</v>
      </c>
      <c r="C60" s="64" t="s">
        <v>60</v>
      </c>
      <c r="D60" s="64" t="s">
        <v>69</v>
      </c>
      <c r="E60" s="27" t="s">
        <v>228</v>
      </c>
      <c r="F60" s="64" t="s">
        <v>130</v>
      </c>
      <c r="G60" s="93">
        <f>2565+397</f>
        <v>2962</v>
      </c>
      <c r="H60" s="94">
        <f>2565+397</f>
        <v>2962</v>
      </c>
    </row>
    <row r="61" spans="1:16302" ht="47.25" x14ac:dyDescent="0.2">
      <c r="A61" s="137" t="s">
        <v>219</v>
      </c>
      <c r="B61" s="27">
        <v>910</v>
      </c>
      <c r="C61" s="64" t="s">
        <v>60</v>
      </c>
      <c r="D61" s="64" t="s">
        <v>69</v>
      </c>
      <c r="E61" s="27" t="s">
        <v>228</v>
      </c>
      <c r="F61" s="64" t="s">
        <v>229</v>
      </c>
      <c r="G61" s="93">
        <f>774+121</f>
        <v>895</v>
      </c>
      <c r="H61" s="94">
        <f>774+121</f>
        <v>895</v>
      </c>
    </row>
    <row r="62" spans="1:16302" s="89" customFormat="1" ht="31.5" x14ac:dyDescent="0.2">
      <c r="A62" s="140" t="s">
        <v>709</v>
      </c>
      <c r="B62" s="2">
        <v>910</v>
      </c>
      <c r="C62" s="15" t="s">
        <v>49</v>
      </c>
      <c r="D62" s="15" t="s">
        <v>69</v>
      </c>
      <c r="E62" s="32" t="s">
        <v>208</v>
      </c>
      <c r="F62" s="29"/>
      <c r="G62" s="71">
        <f>G64</f>
        <v>89707</v>
      </c>
      <c r="H62" s="82">
        <f>H64</f>
        <v>89707</v>
      </c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  <c r="ALM62" s="59"/>
      <c r="ALN62" s="59"/>
      <c r="ALO62" s="59"/>
      <c r="ALP62" s="59"/>
      <c r="ALQ62" s="59"/>
      <c r="ALR62" s="59"/>
      <c r="ALS62" s="59"/>
      <c r="ALT62" s="59"/>
      <c r="ALU62" s="59"/>
      <c r="ALV62" s="59"/>
      <c r="ALW62" s="59"/>
      <c r="ALX62" s="59"/>
      <c r="ALY62" s="59"/>
      <c r="ALZ62" s="59"/>
      <c r="AMA62" s="59"/>
      <c r="AMB62" s="59"/>
      <c r="AMC62" s="59"/>
      <c r="AMD62" s="59"/>
      <c r="AME62" s="59"/>
      <c r="AMF62" s="59"/>
      <c r="AMG62" s="59"/>
      <c r="AMH62" s="59"/>
      <c r="AMI62" s="59"/>
      <c r="AMJ62" s="59"/>
      <c r="AMK62" s="59"/>
      <c r="AML62" s="59"/>
      <c r="AMM62" s="59"/>
      <c r="AMN62" s="59"/>
      <c r="AMO62" s="59"/>
      <c r="AMP62" s="59"/>
      <c r="AMQ62" s="59"/>
      <c r="AMR62" s="59"/>
      <c r="AMS62" s="59"/>
      <c r="AMT62" s="59"/>
      <c r="AMU62" s="59"/>
      <c r="AMV62" s="59"/>
      <c r="AMW62" s="59"/>
      <c r="AMX62" s="59"/>
      <c r="AMY62" s="59"/>
      <c r="AMZ62" s="59"/>
      <c r="ANA62" s="59"/>
      <c r="ANB62" s="59"/>
      <c r="ANC62" s="59"/>
      <c r="AND62" s="59"/>
      <c r="ANE62" s="59"/>
      <c r="ANF62" s="59"/>
      <c r="ANG62" s="59"/>
      <c r="ANH62" s="59"/>
      <c r="ANI62" s="59"/>
      <c r="ANJ62" s="59"/>
      <c r="ANK62" s="59"/>
      <c r="ANL62" s="59"/>
      <c r="ANM62" s="59"/>
      <c r="ANN62" s="59"/>
      <c r="ANO62" s="59"/>
      <c r="ANP62" s="59"/>
      <c r="ANQ62" s="59"/>
      <c r="ANR62" s="59"/>
      <c r="ANS62" s="59"/>
      <c r="ANT62" s="59"/>
      <c r="ANU62" s="59"/>
      <c r="ANV62" s="59"/>
      <c r="ANW62" s="59"/>
      <c r="ANX62" s="59"/>
      <c r="ANY62" s="59"/>
      <c r="ANZ62" s="59"/>
      <c r="AOA62" s="59"/>
      <c r="AOB62" s="59"/>
      <c r="AOC62" s="59"/>
      <c r="AOD62" s="59"/>
      <c r="AOE62" s="59"/>
      <c r="AOF62" s="59"/>
      <c r="AOG62" s="59"/>
      <c r="AOH62" s="59"/>
      <c r="AOI62" s="59"/>
      <c r="AOJ62" s="59"/>
      <c r="AOK62" s="59"/>
      <c r="AOL62" s="59"/>
      <c r="AOM62" s="59"/>
      <c r="AON62" s="59"/>
      <c r="AOO62" s="59"/>
      <c r="AOP62" s="59"/>
      <c r="AOQ62" s="59"/>
      <c r="AOR62" s="59"/>
      <c r="AOS62" s="59"/>
      <c r="AOT62" s="59"/>
      <c r="AOU62" s="59"/>
      <c r="AOV62" s="59"/>
      <c r="AOW62" s="59"/>
      <c r="AOX62" s="59"/>
      <c r="AOY62" s="59"/>
      <c r="AOZ62" s="59"/>
      <c r="APA62" s="59"/>
      <c r="APB62" s="59"/>
      <c r="APC62" s="59"/>
      <c r="APD62" s="59"/>
      <c r="APE62" s="59"/>
      <c r="APF62" s="59"/>
      <c r="APG62" s="59"/>
      <c r="APH62" s="59"/>
      <c r="API62" s="59"/>
      <c r="APJ62" s="59"/>
      <c r="APK62" s="59"/>
      <c r="APL62" s="59"/>
      <c r="APM62" s="59"/>
      <c r="APN62" s="59"/>
      <c r="APO62" s="59"/>
      <c r="APP62" s="59"/>
      <c r="APQ62" s="59"/>
      <c r="APR62" s="59"/>
      <c r="APS62" s="59"/>
      <c r="APT62" s="59"/>
      <c r="APU62" s="59"/>
      <c r="APV62" s="59"/>
      <c r="APW62" s="59"/>
      <c r="APX62" s="59"/>
      <c r="APY62" s="59"/>
      <c r="APZ62" s="59"/>
      <c r="AQA62" s="59"/>
      <c r="AQB62" s="59"/>
      <c r="AQC62" s="59"/>
      <c r="AQD62" s="59"/>
      <c r="AQE62" s="59"/>
      <c r="AQF62" s="59"/>
      <c r="AQG62" s="59"/>
      <c r="AQH62" s="59"/>
      <c r="AQI62" s="59"/>
      <c r="AQJ62" s="59"/>
      <c r="AQK62" s="59"/>
      <c r="AQL62" s="59"/>
      <c r="AQM62" s="59"/>
      <c r="AQN62" s="59"/>
      <c r="AQO62" s="59"/>
      <c r="AQP62" s="59"/>
      <c r="AQQ62" s="59"/>
      <c r="AQR62" s="59"/>
      <c r="AQS62" s="59"/>
      <c r="AQT62" s="59"/>
      <c r="AQU62" s="59"/>
      <c r="AQV62" s="59"/>
      <c r="AQW62" s="59"/>
      <c r="AQX62" s="59"/>
      <c r="AQY62" s="59"/>
      <c r="AQZ62" s="59"/>
      <c r="ARA62" s="59"/>
      <c r="ARB62" s="59"/>
      <c r="ARC62" s="59"/>
      <c r="ARD62" s="59"/>
      <c r="ARE62" s="59"/>
      <c r="ARF62" s="59"/>
      <c r="ARG62" s="59"/>
      <c r="ARH62" s="59"/>
      <c r="ARI62" s="59"/>
      <c r="ARJ62" s="59"/>
      <c r="ARK62" s="59"/>
      <c r="ARL62" s="59"/>
      <c r="ARM62" s="59"/>
      <c r="ARN62" s="59"/>
      <c r="ARO62" s="59"/>
      <c r="ARP62" s="59"/>
      <c r="ARQ62" s="59"/>
      <c r="ARR62" s="59"/>
      <c r="ARS62" s="59"/>
      <c r="ART62" s="59"/>
      <c r="ARU62" s="59"/>
      <c r="ARV62" s="59"/>
      <c r="ARW62" s="59"/>
      <c r="ARX62" s="59"/>
      <c r="ARY62" s="59"/>
      <c r="ARZ62" s="59"/>
      <c r="ASA62" s="59"/>
      <c r="ASB62" s="59"/>
      <c r="ASC62" s="59"/>
      <c r="ASD62" s="59"/>
      <c r="ASE62" s="59"/>
      <c r="ASF62" s="59"/>
      <c r="ASG62" s="59"/>
      <c r="ASH62" s="59"/>
      <c r="ASI62" s="59"/>
      <c r="ASJ62" s="59"/>
      <c r="ASK62" s="59"/>
      <c r="ASL62" s="59"/>
      <c r="ASM62" s="59"/>
      <c r="ASN62" s="59"/>
      <c r="ASO62" s="59"/>
      <c r="ASP62" s="59"/>
      <c r="ASQ62" s="59"/>
      <c r="ASR62" s="59"/>
      <c r="ASS62" s="59"/>
      <c r="AST62" s="59"/>
      <c r="ASU62" s="59"/>
      <c r="ASV62" s="59"/>
      <c r="ASW62" s="59"/>
      <c r="ASX62" s="59"/>
      <c r="ASY62" s="59"/>
      <c r="ASZ62" s="59"/>
      <c r="ATA62" s="59"/>
      <c r="ATB62" s="59"/>
      <c r="ATC62" s="59"/>
      <c r="ATD62" s="59"/>
      <c r="ATE62" s="59"/>
      <c r="ATF62" s="59"/>
      <c r="ATG62" s="59"/>
      <c r="ATH62" s="59"/>
      <c r="ATI62" s="59"/>
      <c r="ATJ62" s="59"/>
      <c r="ATK62" s="59"/>
      <c r="ATL62" s="59"/>
      <c r="ATM62" s="59"/>
      <c r="ATN62" s="59"/>
      <c r="ATO62" s="59"/>
      <c r="ATP62" s="59"/>
      <c r="ATQ62" s="59"/>
      <c r="ATR62" s="59"/>
      <c r="ATS62" s="59"/>
      <c r="ATT62" s="59"/>
      <c r="ATU62" s="59"/>
      <c r="ATV62" s="59"/>
      <c r="ATW62" s="59"/>
      <c r="ATX62" s="59"/>
      <c r="ATY62" s="59"/>
      <c r="ATZ62" s="59"/>
      <c r="AUA62" s="59"/>
      <c r="AUB62" s="59"/>
      <c r="AUC62" s="59"/>
      <c r="AUD62" s="59"/>
      <c r="AUE62" s="59"/>
      <c r="AUF62" s="59"/>
      <c r="AUG62" s="59"/>
      <c r="AUH62" s="59"/>
      <c r="AUI62" s="59"/>
      <c r="AUJ62" s="59"/>
      <c r="AUK62" s="59"/>
      <c r="AUL62" s="59"/>
      <c r="AUM62" s="59"/>
      <c r="AUN62" s="59"/>
      <c r="AUO62" s="59"/>
      <c r="AUP62" s="59"/>
      <c r="AUQ62" s="59"/>
      <c r="AUR62" s="59"/>
      <c r="AUS62" s="59"/>
      <c r="AUT62" s="59"/>
      <c r="AUU62" s="59"/>
      <c r="AUV62" s="59"/>
      <c r="AUW62" s="59"/>
      <c r="AUX62" s="59"/>
      <c r="AUY62" s="59"/>
      <c r="AUZ62" s="59"/>
      <c r="AVA62" s="59"/>
      <c r="AVB62" s="59"/>
      <c r="AVC62" s="59"/>
      <c r="AVD62" s="59"/>
      <c r="AVE62" s="59"/>
      <c r="AVF62" s="59"/>
      <c r="AVG62" s="59"/>
      <c r="AVH62" s="59"/>
      <c r="AVI62" s="59"/>
      <c r="AVJ62" s="59"/>
      <c r="AVK62" s="59"/>
      <c r="AVL62" s="59"/>
      <c r="AVM62" s="59"/>
      <c r="AVN62" s="59"/>
      <c r="AVO62" s="59"/>
      <c r="AVP62" s="59"/>
      <c r="AVQ62" s="59"/>
      <c r="AVR62" s="59"/>
      <c r="AVS62" s="59"/>
      <c r="AVT62" s="59"/>
      <c r="AVU62" s="59"/>
      <c r="AVV62" s="59"/>
      <c r="AVW62" s="59"/>
      <c r="AVX62" s="59"/>
      <c r="AVY62" s="59"/>
      <c r="AVZ62" s="59"/>
      <c r="AWA62" s="59"/>
      <c r="AWB62" s="59"/>
      <c r="AWC62" s="59"/>
      <c r="AWD62" s="59"/>
      <c r="AWE62" s="59"/>
      <c r="AWF62" s="59"/>
      <c r="AWG62" s="59"/>
      <c r="AWH62" s="59"/>
      <c r="AWI62" s="59"/>
      <c r="AWJ62" s="59"/>
      <c r="AWK62" s="59"/>
      <c r="AWL62" s="59"/>
      <c r="AWM62" s="59"/>
      <c r="AWN62" s="59"/>
      <c r="AWO62" s="59"/>
      <c r="AWP62" s="59"/>
      <c r="AWQ62" s="59"/>
      <c r="AWR62" s="59"/>
      <c r="AWS62" s="59"/>
      <c r="AWT62" s="59"/>
      <c r="AWU62" s="59"/>
      <c r="AWV62" s="59"/>
      <c r="AWW62" s="59"/>
      <c r="AWX62" s="59"/>
      <c r="AWY62" s="59"/>
      <c r="AWZ62" s="59"/>
      <c r="AXA62" s="59"/>
      <c r="AXB62" s="59"/>
      <c r="AXC62" s="59"/>
      <c r="AXD62" s="59"/>
      <c r="AXE62" s="59"/>
      <c r="AXF62" s="59"/>
      <c r="AXG62" s="59"/>
      <c r="AXH62" s="59"/>
      <c r="AXI62" s="59"/>
      <c r="AXJ62" s="59"/>
      <c r="AXK62" s="59"/>
      <c r="AXL62" s="59"/>
      <c r="AXM62" s="59"/>
      <c r="AXN62" s="59"/>
      <c r="AXO62" s="59"/>
      <c r="AXP62" s="59"/>
      <c r="AXQ62" s="59"/>
      <c r="AXR62" s="59"/>
      <c r="AXS62" s="59"/>
      <c r="AXT62" s="59"/>
      <c r="AXU62" s="59"/>
      <c r="AXV62" s="59"/>
      <c r="AXW62" s="59"/>
      <c r="AXX62" s="59"/>
      <c r="AXY62" s="59"/>
      <c r="AXZ62" s="59"/>
      <c r="AYA62" s="59"/>
      <c r="AYB62" s="59"/>
      <c r="AYC62" s="59"/>
      <c r="AYD62" s="59"/>
      <c r="AYE62" s="59"/>
      <c r="AYF62" s="59"/>
      <c r="AYG62" s="59"/>
      <c r="AYH62" s="59"/>
      <c r="AYI62" s="59"/>
      <c r="AYJ62" s="59"/>
      <c r="AYK62" s="59"/>
      <c r="AYL62" s="59"/>
      <c r="AYM62" s="59"/>
      <c r="AYN62" s="59"/>
      <c r="AYO62" s="59"/>
      <c r="AYP62" s="59"/>
      <c r="AYQ62" s="59"/>
      <c r="AYR62" s="59"/>
      <c r="AYS62" s="59"/>
      <c r="AYT62" s="59"/>
      <c r="AYU62" s="59"/>
      <c r="AYV62" s="59"/>
      <c r="AYW62" s="59"/>
      <c r="AYX62" s="59"/>
      <c r="AYY62" s="59"/>
      <c r="AYZ62" s="59"/>
      <c r="AZA62" s="59"/>
      <c r="AZB62" s="59"/>
      <c r="AZC62" s="59"/>
      <c r="AZD62" s="59"/>
      <c r="AZE62" s="59"/>
      <c r="AZF62" s="59"/>
      <c r="AZG62" s="59"/>
      <c r="AZH62" s="59"/>
      <c r="AZI62" s="59"/>
      <c r="AZJ62" s="59"/>
      <c r="AZK62" s="59"/>
      <c r="AZL62" s="59"/>
      <c r="AZM62" s="59"/>
      <c r="AZN62" s="59"/>
      <c r="AZO62" s="59"/>
      <c r="AZP62" s="59"/>
      <c r="AZQ62" s="59"/>
      <c r="AZR62" s="59"/>
      <c r="AZS62" s="59"/>
      <c r="AZT62" s="59"/>
      <c r="AZU62" s="59"/>
      <c r="AZV62" s="59"/>
      <c r="AZW62" s="59"/>
      <c r="AZX62" s="59"/>
      <c r="AZY62" s="59"/>
      <c r="AZZ62" s="59"/>
      <c r="BAA62" s="59"/>
      <c r="BAB62" s="59"/>
      <c r="BAC62" s="59"/>
      <c r="BAD62" s="59"/>
      <c r="BAE62" s="59"/>
      <c r="BAF62" s="59"/>
      <c r="BAG62" s="59"/>
      <c r="BAH62" s="59"/>
      <c r="BAI62" s="59"/>
      <c r="BAJ62" s="59"/>
      <c r="BAK62" s="59"/>
      <c r="BAL62" s="59"/>
      <c r="BAM62" s="59"/>
      <c r="BAN62" s="59"/>
      <c r="BAO62" s="59"/>
      <c r="BAP62" s="59"/>
      <c r="BAQ62" s="59"/>
      <c r="BAR62" s="59"/>
      <c r="BAS62" s="59"/>
      <c r="BAT62" s="59"/>
      <c r="BAU62" s="59"/>
      <c r="BAV62" s="59"/>
      <c r="BAW62" s="59"/>
      <c r="BAX62" s="59"/>
      <c r="BAY62" s="59"/>
      <c r="BAZ62" s="59"/>
      <c r="BBA62" s="59"/>
      <c r="BBB62" s="59"/>
      <c r="BBC62" s="59"/>
      <c r="BBD62" s="59"/>
      <c r="BBE62" s="59"/>
      <c r="BBF62" s="59"/>
      <c r="BBG62" s="59"/>
      <c r="BBH62" s="59"/>
      <c r="BBI62" s="59"/>
      <c r="BBJ62" s="59"/>
      <c r="BBK62" s="59"/>
      <c r="BBL62" s="59"/>
      <c r="BBM62" s="59"/>
      <c r="BBN62" s="59"/>
      <c r="BBO62" s="59"/>
      <c r="BBP62" s="59"/>
      <c r="BBQ62" s="59"/>
      <c r="BBR62" s="59"/>
      <c r="BBS62" s="59"/>
      <c r="BBT62" s="59"/>
      <c r="BBU62" s="59"/>
      <c r="BBV62" s="59"/>
      <c r="BBW62" s="59"/>
      <c r="BBX62" s="59"/>
      <c r="BBY62" s="59"/>
      <c r="BBZ62" s="59"/>
      <c r="BCA62" s="59"/>
      <c r="BCB62" s="59"/>
      <c r="BCC62" s="59"/>
      <c r="BCD62" s="59"/>
      <c r="BCE62" s="59"/>
      <c r="BCF62" s="59"/>
      <c r="BCG62" s="59"/>
      <c r="BCH62" s="59"/>
      <c r="BCI62" s="59"/>
      <c r="BCJ62" s="59"/>
      <c r="BCK62" s="59"/>
      <c r="BCL62" s="59"/>
      <c r="BCM62" s="59"/>
      <c r="BCN62" s="59"/>
      <c r="BCO62" s="59"/>
      <c r="BCP62" s="59"/>
      <c r="BCQ62" s="59"/>
      <c r="BCR62" s="59"/>
      <c r="BCS62" s="59"/>
      <c r="BCT62" s="59"/>
      <c r="BCU62" s="59"/>
      <c r="BCV62" s="59"/>
      <c r="BCW62" s="59"/>
      <c r="BCX62" s="59"/>
      <c r="BCY62" s="59"/>
      <c r="BCZ62" s="59"/>
      <c r="BDA62" s="59"/>
      <c r="BDB62" s="59"/>
      <c r="BDC62" s="59"/>
      <c r="BDD62" s="59"/>
      <c r="BDE62" s="59"/>
      <c r="BDF62" s="59"/>
      <c r="BDG62" s="59"/>
      <c r="BDH62" s="59"/>
      <c r="BDI62" s="59"/>
      <c r="BDJ62" s="59"/>
      <c r="BDK62" s="59"/>
      <c r="BDL62" s="59"/>
      <c r="BDM62" s="59"/>
      <c r="BDN62" s="59"/>
      <c r="BDO62" s="59"/>
      <c r="BDP62" s="59"/>
      <c r="BDQ62" s="59"/>
      <c r="BDR62" s="59"/>
      <c r="BDS62" s="59"/>
      <c r="BDT62" s="59"/>
      <c r="BDU62" s="59"/>
      <c r="BDV62" s="59"/>
      <c r="BDW62" s="59"/>
      <c r="BDX62" s="59"/>
      <c r="BDY62" s="59"/>
      <c r="BDZ62" s="59"/>
      <c r="BEA62" s="59"/>
      <c r="BEB62" s="59"/>
      <c r="BEC62" s="59"/>
      <c r="BED62" s="59"/>
      <c r="BEE62" s="59"/>
      <c r="BEF62" s="59"/>
      <c r="BEG62" s="59"/>
      <c r="BEH62" s="59"/>
      <c r="BEI62" s="59"/>
      <c r="BEJ62" s="59"/>
      <c r="BEK62" s="59"/>
      <c r="BEL62" s="59"/>
      <c r="BEM62" s="59"/>
      <c r="BEN62" s="59"/>
      <c r="BEO62" s="59"/>
      <c r="BEP62" s="59"/>
      <c r="BEQ62" s="59"/>
      <c r="BER62" s="59"/>
      <c r="BES62" s="59"/>
      <c r="BET62" s="59"/>
      <c r="BEU62" s="59"/>
      <c r="BEV62" s="59"/>
      <c r="BEW62" s="59"/>
      <c r="BEX62" s="59"/>
      <c r="BEY62" s="59"/>
      <c r="BEZ62" s="59"/>
      <c r="BFA62" s="59"/>
      <c r="BFB62" s="59"/>
      <c r="BFC62" s="59"/>
      <c r="BFD62" s="59"/>
      <c r="BFE62" s="59"/>
      <c r="BFF62" s="59"/>
      <c r="BFG62" s="59"/>
      <c r="BFH62" s="59"/>
      <c r="BFI62" s="59"/>
      <c r="BFJ62" s="59"/>
      <c r="BFK62" s="59"/>
      <c r="BFL62" s="59"/>
      <c r="BFM62" s="59"/>
      <c r="BFN62" s="59"/>
      <c r="BFO62" s="59"/>
      <c r="BFP62" s="59"/>
      <c r="BFQ62" s="59"/>
      <c r="BFR62" s="59"/>
      <c r="BFS62" s="59"/>
      <c r="BFT62" s="59"/>
      <c r="BFU62" s="59"/>
      <c r="BFV62" s="59"/>
      <c r="BFW62" s="59"/>
      <c r="BFX62" s="59"/>
      <c r="BFY62" s="59"/>
      <c r="BFZ62" s="59"/>
      <c r="BGA62" s="59"/>
      <c r="BGB62" s="59"/>
      <c r="BGC62" s="59"/>
      <c r="BGD62" s="59"/>
      <c r="BGE62" s="59"/>
      <c r="BGF62" s="59"/>
      <c r="BGG62" s="59"/>
      <c r="BGH62" s="59"/>
      <c r="BGI62" s="59"/>
      <c r="BGJ62" s="59"/>
      <c r="BGK62" s="59"/>
      <c r="BGL62" s="59"/>
      <c r="BGM62" s="59"/>
      <c r="BGN62" s="59"/>
      <c r="BGO62" s="59"/>
      <c r="BGP62" s="59"/>
      <c r="BGQ62" s="59"/>
      <c r="BGR62" s="59"/>
      <c r="BGS62" s="59"/>
      <c r="BGT62" s="59"/>
      <c r="BGU62" s="59"/>
      <c r="BGV62" s="59"/>
      <c r="BGW62" s="59"/>
      <c r="BGX62" s="59"/>
      <c r="BGY62" s="59"/>
      <c r="BGZ62" s="59"/>
      <c r="BHA62" s="59"/>
      <c r="BHB62" s="59"/>
      <c r="BHC62" s="59"/>
      <c r="BHD62" s="59"/>
      <c r="BHE62" s="59"/>
      <c r="BHF62" s="59"/>
      <c r="BHG62" s="59"/>
      <c r="BHH62" s="59"/>
      <c r="BHI62" s="59"/>
      <c r="BHJ62" s="59"/>
      <c r="BHK62" s="59"/>
      <c r="BHL62" s="59"/>
      <c r="BHM62" s="59"/>
      <c r="BHN62" s="59"/>
      <c r="BHO62" s="59"/>
      <c r="BHP62" s="59"/>
      <c r="BHQ62" s="59"/>
      <c r="BHR62" s="59"/>
      <c r="BHS62" s="59"/>
      <c r="BHT62" s="59"/>
      <c r="BHU62" s="59"/>
      <c r="BHV62" s="59"/>
      <c r="BHW62" s="59"/>
      <c r="BHX62" s="59"/>
      <c r="BHY62" s="59"/>
      <c r="BHZ62" s="59"/>
      <c r="BIA62" s="59"/>
      <c r="BIB62" s="59"/>
      <c r="BIC62" s="59"/>
      <c r="BID62" s="59"/>
      <c r="BIE62" s="59"/>
      <c r="BIF62" s="59"/>
      <c r="BIG62" s="59"/>
      <c r="BIH62" s="59"/>
      <c r="BII62" s="59"/>
      <c r="BIJ62" s="59"/>
      <c r="BIK62" s="59"/>
      <c r="BIL62" s="59"/>
      <c r="BIM62" s="59"/>
      <c r="BIN62" s="59"/>
      <c r="BIO62" s="59"/>
      <c r="BIP62" s="59"/>
      <c r="BIQ62" s="59"/>
      <c r="BIR62" s="59"/>
      <c r="BIS62" s="59"/>
      <c r="BIT62" s="59"/>
      <c r="BIU62" s="59"/>
      <c r="BIV62" s="59"/>
      <c r="BIW62" s="59"/>
      <c r="BIX62" s="59"/>
      <c r="BIY62" s="59"/>
      <c r="BIZ62" s="59"/>
      <c r="BJA62" s="59"/>
      <c r="BJB62" s="59"/>
      <c r="BJC62" s="59"/>
      <c r="BJD62" s="59"/>
      <c r="BJE62" s="59"/>
      <c r="BJF62" s="59"/>
      <c r="BJG62" s="59"/>
      <c r="BJH62" s="59"/>
      <c r="BJI62" s="59"/>
      <c r="BJJ62" s="59"/>
      <c r="BJK62" s="59"/>
      <c r="BJL62" s="59"/>
      <c r="BJM62" s="59"/>
      <c r="BJN62" s="59"/>
      <c r="BJO62" s="59"/>
      <c r="BJP62" s="59"/>
      <c r="BJQ62" s="59"/>
      <c r="BJR62" s="59"/>
      <c r="BJS62" s="59"/>
      <c r="BJT62" s="59"/>
      <c r="BJU62" s="59"/>
      <c r="BJV62" s="59"/>
      <c r="BJW62" s="59"/>
      <c r="BJX62" s="59"/>
      <c r="BJY62" s="59"/>
      <c r="BJZ62" s="59"/>
      <c r="BKA62" s="59"/>
      <c r="BKB62" s="59"/>
      <c r="BKC62" s="59"/>
      <c r="BKD62" s="59"/>
      <c r="BKE62" s="59"/>
      <c r="BKF62" s="59"/>
      <c r="BKG62" s="59"/>
      <c r="BKH62" s="59"/>
      <c r="BKI62" s="59"/>
      <c r="BKJ62" s="59"/>
      <c r="BKK62" s="59"/>
      <c r="BKL62" s="59"/>
      <c r="BKM62" s="59"/>
      <c r="BKN62" s="59"/>
      <c r="BKO62" s="59"/>
      <c r="BKP62" s="59"/>
      <c r="BKQ62" s="59"/>
      <c r="BKR62" s="59"/>
      <c r="BKS62" s="59"/>
      <c r="BKT62" s="59"/>
      <c r="BKU62" s="59"/>
      <c r="BKV62" s="59"/>
      <c r="BKW62" s="59"/>
      <c r="BKX62" s="59"/>
      <c r="BKY62" s="59"/>
      <c r="BKZ62" s="59"/>
      <c r="BLA62" s="59"/>
      <c r="BLB62" s="59"/>
      <c r="BLC62" s="59"/>
      <c r="BLD62" s="59"/>
      <c r="BLE62" s="59"/>
      <c r="BLF62" s="59"/>
      <c r="BLG62" s="59"/>
      <c r="BLH62" s="59"/>
      <c r="BLI62" s="59"/>
      <c r="BLJ62" s="59"/>
      <c r="BLK62" s="59"/>
      <c r="BLL62" s="59"/>
      <c r="BLM62" s="59"/>
      <c r="BLN62" s="59"/>
      <c r="BLO62" s="59"/>
      <c r="BLP62" s="59"/>
      <c r="BLQ62" s="59"/>
      <c r="BLR62" s="59"/>
      <c r="BLS62" s="59"/>
      <c r="BLT62" s="59"/>
      <c r="BLU62" s="59"/>
      <c r="BLV62" s="59"/>
      <c r="BLW62" s="59"/>
      <c r="BLX62" s="59"/>
      <c r="BLY62" s="59"/>
      <c r="BLZ62" s="59"/>
      <c r="BMA62" s="59"/>
      <c r="BMB62" s="59"/>
      <c r="BMC62" s="59"/>
      <c r="BMD62" s="59"/>
      <c r="BME62" s="59"/>
      <c r="BMF62" s="59"/>
      <c r="BMG62" s="59"/>
      <c r="BMH62" s="59"/>
      <c r="BMI62" s="59"/>
      <c r="BMJ62" s="59"/>
      <c r="BMK62" s="59"/>
      <c r="BML62" s="59"/>
      <c r="BMM62" s="59"/>
      <c r="BMN62" s="59"/>
      <c r="BMO62" s="59"/>
      <c r="BMP62" s="59"/>
      <c r="BMQ62" s="59"/>
      <c r="BMR62" s="59"/>
      <c r="BMS62" s="59"/>
      <c r="BMT62" s="59"/>
      <c r="BMU62" s="59"/>
      <c r="BMV62" s="59"/>
      <c r="BMW62" s="59"/>
      <c r="BMX62" s="59"/>
      <c r="BMY62" s="59"/>
      <c r="BMZ62" s="59"/>
      <c r="BNA62" s="59"/>
      <c r="BNB62" s="59"/>
      <c r="BNC62" s="59"/>
      <c r="BND62" s="59"/>
      <c r="BNE62" s="59"/>
      <c r="BNF62" s="59"/>
      <c r="BNG62" s="59"/>
      <c r="BNH62" s="59"/>
      <c r="BNI62" s="59"/>
      <c r="BNJ62" s="59"/>
      <c r="BNK62" s="59"/>
      <c r="BNL62" s="59"/>
      <c r="BNM62" s="59"/>
      <c r="BNN62" s="59"/>
      <c r="BNO62" s="59"/>
      <c r="BNP62" s="59"/>
      <c r="BNQ62" s="59"/>
      <c r="BNR62" s="59"/>
      <c r="BNS62" s="59"/>
      <c r="BNT62" s="59"/>
      <c r="BNU62" s="59"/>
      <c r="BNV62" s="59"/>
      <c r="BNW62" s="59"/>
      <c r="BNX62" s="59"/>
      <c r="BNY62" s="59"/>
      <c r="BNZ62" s="59"/>
      <c r="BOA62" s="59"/>
      <c r="BOB62" s="59"/>
      <c r="BOC62" s="59"/>
      <c r="BOD62" s="59"/>
      <c r="BOE62" s="59"/>
      <c r="BOF62" s="59"/>
      <c r="BOG62" s="59"/>
      <c r="BOH62" s="59"/>
      <c r="BOI62" s="59"/>
      <c r="BOJ62" s="59"/>
      <c r="BOK62" s="59"/>
      <c r="BOL62" s="59"/>
      <c r="BOM62" s="59"/>
      <c r="BON62" s="59"/>
      <c r="BOO62" s="59"/>
      <c r="BOP62" s="59"/>
      <c r="BOQ62" s="59"/>
      <c r="BOR62" s="59"/>
      <c r="BOS62" s="59"/>
      <c r="BOT62" s="59"/>
      <c r="BOU62" s="59"/>
      <c r="BOV62" s="59"/>
      <c r="BOW62" s="59"/>
      <c r="BOX62" s="59"/>
      <c r="BOY62" s="59"/>
      <c r="BOZ62" s="59"/>
      <c r="BPA62" s="59"/>
      <c r="BPB62" s="59"/>
      <c r="BPC62" s="59"/>
      <c r="BPD62" s="59"/>
      <c r="BPE62" s="59"/>
      <c r="BPF62" s="59"/>
      <c r="BPG62" s="59"/>
      <c r="BPH62" s="59"/>
      <c r="BPI62" s="59"/>
      <c r="BPJ62" s="59"/>
      <c r="BPK62" s="59"/>
      <c r="BPL62" s="59"/>
      <c r="BPM62" s="59"/>
      <c r="BPN62" s="59"/>
      <c r="BPO62" s="59"/>
      <c r="BPP62" s="59"/>
      <c r="BPQ62" s="59"/>
      <c r="BPR62" s="59"/>
      <c r="BPS62" s="59"/>
      <c r="BPT62" s="59"/>
      <c r="BPU62" s="59"/>
      <c r="BPV62" s="59"/>
      <c r="BPW62" s="59"/>
      <c r="BPX62" s="59"/>
      <c r="BPY62" s="59"/>
      <c r="BPZ62" s="59"/>
      <c r="BQA62" s="59"/>
      <c r="BQB62" s="59"/>
      <c r="BQC62" s="59"/>
      <c r="BQD62" s="59"/>
      <c r="BQE62" s="59"/>
      <c r="BQF62" s="59"/>
      <c r="BQG62" s="59"/>
      <c r="BQH62" s="59"/>
      <c r="BQI62" s="59"/>
      <c r="BQJ62" s="59"/>
      <c r="BQK62" s="59"/>
      <c r="BQL62" s="59"/>
      <c r="BQM62" s="59"/>
      <c r="BQN62" s="59"/>
      <c r="BQO62" s="59"/>
      <c r="BQP62" s="59"/>
      <c r="BQQ62" s="59"/>
      <c r="BQR62" s="59"/>
      <c r="BQS62" s="59"/>
      <c r="BQT62" s="59"/>
      <c r="BQU62" s="59"/>
      <c r="BQV62" s="59"/>
      <c r="BQW62" s="59"/>
      <c r="BQX62" s="59"/>
      <c r="BQY62" s="59"/>
      <c r="BQZ62" s="59"/>
      <c r="BRA62" s="59"/>
      <c r="BRB62" s="59"/>
      <c r="BRC62" s="59"/>
      <c r="BRD62" s="59"/>
      <c r="BRE62" s="59"/>
      <c r="BRF62" s="59"/>
      <c r="BRG62" s="59"/>
      <c r="BRH62" s="59"/>
      <c r="BRI62" s="59"/>
      <c r="BRJ62" s="59"/>
      <c r="BRK62" s="59"/>
      <c r="BRL62" s="59"/>
      <c r="BRM62" s="59"/>
      <c r="BRN62" s="59"/>
      <c r="BRO62" s="59"/>
      <c r="BRP62" s="59"/>
      <c r="BRQ62" s="59"/>
      <c r="BRR62" s="59"/>
      <c r="BRS62" s="59"/>
      <c r="BRT62" s="59"/>
      <c r="BRU62" s="59"/>
      <c r="BRV62" s="59"/>
      <c r="BRW62" s="59"/>
      <c r="BRX62" s="59"/>
      <c r="BRY62" s="59"/>
      <c r="BRZ62" s="59"/>
      <c r="BSA62" s="59"/>
      <c r="BSB62" s="59"/>
      <c r="BSC62" s="59"/>
      <c r="BSD62" s="59"/>
      <c r="BSE62" s="59"/>
      <c r="BSF62" s="59"/>
      <c r="BSG62" s="59"/>
      <c r="BSH62" s="59"/>
      <c r="BSI62" s="59"/>
      <c r="BSJ62" s="59"/>
      <c r="BSK62" s="59"/>
      <c r="BSL62" s="59"/>
      <c r="BSM62" s="59"/>
      <c r="BSN62" s="59"/>
      <c r="BSO62" s="59"/>
      <c r="BSP62" s="59"/>
      <c r="BSQ62" s="59"/>
      <c r="BSR62" s="59"/>
      <c r="BSS62" s="59"/>
      <c r="BST62" s="59"/>
      <c r="BSU62" s="59"/>
      <c r="BSV62" s="59"/>
      <c r="BSW62" s="59"/>
      <c r="BSX62" s="59"/>
      <c r="BSY62" s="59"/>
      <c r="BSZ62" s="59"/>
      <c r="BTA62" s="59"/>
      <c r="BTB62" s="59"/>
      <c r="BTC62" s="59"/>
      <c r="BTD62" s="59"/>
      <c r="BTE62" s="59"/>
      <c r="BTF62" s="59"/>
      <c r="BTG62" s="59"/>
      <c r="BTH62" s="59"/>
      <c r="BTI62" s="59"/>
      <c r="BTJ62" s="59"/>
      <c r="BTK62" s="59"/>
      <c r="BTL62" s="59"/>
      <c r="BTM62" s="59"/>
      <c r="BTN62" s="59"/>
      <c r="BTO62" s="59"/>
      <c r="BTP62" s="59"/>
      <c r="BTQ62" s="59"/>
      <c r="BTR62" s="59"/>
      <c r="BTS62" s="59"/>
      <c r="BTT62" s="59"/>
      <c r="BTU62" s="59"/>
      <c r="BTV62" s="59"/>
      <c r="BTW62" s="59"/>
      <c r="BTX62" s="59"/>
      <c r="BTY62" s="59"/>
      <c r="BTZ62" s="59"/>
      <c r="BUA62" s="59"/>
      <c r="BUB62" s="59"/>
      <c r="BUC62" s="59"/>
      <c r="BUD62" s="59"/>
      <c r="BUE62" s="59"/>
      <c r="BUF62" s="59"/>
      <c r="BUG62" s="59"/>
      <c r="BUH62" s="59"/>
      <c r="BUI62" s="59"/>
      <c r="BUJ62" s="59"/>
      <c r="BUK62" s="59"/>
      <c r="BUL62" s="59"/>
      <c r="BUM62" s="59"/>
      <c r="BUN62" s="59"/>
      <c r="BUO62" s="59"/>
      <c r="BUP62" s="59"/>
      <c r="BUQ62" s="59"/>
      <c r="BUR62" s="59"/>
      <c r="BUS62" s="59"/>
      <c r="BUT62" s="59"/>
      <c r="BUU62" s="59"/>
      <c r="BUV62" s="59"/>
      <c r="BUW62" s="59"/>
      <c r="BUX62" s="59"/>
      <c r="BUY62" s="59"/>
      <c r="BUZ62" s="59"/>
      <c r="BVA62" s="59"/>
      <c r="BVB62" s="59"/>
      <c r="BVC62" s="59"/>
      <c r="BVD62" s="59"/>
      <c r="BVE62" s="59"/>
      <c r="BVF62" s="59"/>
      <c r="BVG62" s="59"/>
      <c r="BVH62" s="59"/>
      <c r="BVI62" s="59"/>
      <c r="BVJ62" s="59"/>
      <c r="BVK62" s="59"/>
      <c r="BVL62" s="59"/>
      <c r="BVM62" s="59"/>
      <c r="BVN62" s="59"/>
      <c r="BVO62" s="59"/>
      <c r="BVP62" s="59"/>
      <c r="BVQ62" s="59"/>
      <c r="BVR62" s="59"/>
      <c r="BVS62" s="59"/>
      <c r="BVT62" s="59"/>
      <c r="BVU62" s="59"/>
      <c r="BVV62" s="59"/>
      <c r="BVW62" s="59"/>
      <c r="BVX62" s="59"/>
      <c r="BVY62" s="59"/>
      <c r="BVZ62" s="59"/>
      <c r="BWA62" s="59"/>
      <c r="BWB62" s="59"/>
      <c r="BWC62" s="59"/>
      <c r="BWD62" s="59"/>
      <c r="BWE62" s="59"/>
      <c r="BWF62" s="59"/>
      <c r="BWG62" s="59"/>
      <c r="BWH62" s="59"/>
      <c r="BWI62" s="59"/>
      <c r="BWJ62" s="59"/>
      <c r="BWK62" s="59"/>
      <c r="BWL62" s="59"/>
      <c r="BWM62" s="59"/>
      <c r="BWN62" s="59"/>
      <c r="BWO62" s="59"/>
      <c r="BWP62" s="59"/>
      <c r="BWQ62" s="59"/>
      <c r="BWR62" s="59"/>
      <c r="BWS62" s="59"/>
      <c r="BWT62" s="59"/>
      <c r="BWU62" s="59"/>
      <c r="BWV62" s="59"/>
      <c r="BWW62" s="59"/>
      <c r="BWX62" s="59"/>
      <c r="BWY62" s="59"/>
      <c r="BWZ62" s="59"/>
      <c r="BXA62" s="59"/>
      <c r="BXB62" s="59"/>
      <c r="BXC62" s="59"/>
      <c r="BXD62" s="59"/>
      <c r="BXE62" s="59"/>
      <c r="BXF62" s="59"/>
      <c r="BXG62" s="59"/>
      <c r="BXH62" s="59"/>
      <c r="BXI62" s="59"/>
      <c r="BXJ62" s="59"/>
      <c r="BXK62" s="59"/>
      <c r="BXL62" s="59"/>
      <c r="BXM62" s="59"/>
      <c r="BXN62" s="59"/>
      <c r="BXO62" s="59"/>
      <c r="BXP62" s="59"/>
      <c r="BXQ62" s="59"/>
      <c r="BXR62" s="59"/>
      <c r="BXS62" s="59"/>
      <c r="BXT62" s="59"/>
      <c r="BXU62" s="59"/>
      <c r="BXV62" s="59"/>
      <c r="BXW62" s="59"/>
      <c r="BXX62" s="59"/>
      <c r="BXY62" s="59"/>
      <c r="BXZ62" s="59"/>
      <c r="BYA62" s="59"/>
      <c r="BYB62" s="59"/>
      <c r="BYC62" s="59"/>
      <c r="BYD62" s="59"/>
      <c r="BYE62" s="59"/>
      <c r="BYF62" s="59"/>
      <c r="BYG62" s="59"/>
      <c r="BYH62" s="59"/>
      <c r="BYI62" s="59"/>
      <c r="BYJ62" s="59"/>
      <c r="BYK62" s="59"/>
      <c r="BYL62" s="59"/>
      <c r="BYM62" s="59"/>
      <c r="BYN62" s="59"/>
      <c r="BYO62" s="59"/>
      <c r="BYP62" s="59"/>
      <c r="BYQ62" s="59"/>
      <c r="BYR62" s="59"/>
      <c r="BYS62" s="59"/>
      <c r="BYT62" s="59"/>
      <c r="BYU62" s="59"/>
      <c r="BYV62" s="59"/>
      <c r="BYW62" s="59"/>
      <c r="BYX62" s="59"/>
      <c r="BYY62" s="59"/>
      <c r="BYZ62" s="59"/>
      <c r="BZA62" s="59"/>
      <c r="BZB62" s="59"/>
      <c r="BZC62" s="59"/>
      <c r="BZD62" s="59"/>
      <c r="BZE62" s="59"/>
      <c r="BZF62" s="59"/>
      <c r="BZG62" s="59"/>
      <c r="BZH62" s="59"/>
      <c r="BZI62" s="59"/>
      <c r="BZJ62" s="59"/>
      <c r="BZK62" s="59"/>
      <c r="BZL62" s="59"/>
      <c r="BZM62" s="59"/>
      <c r="BZN62" s="59"/>
      <c r="BZO62" s="59"/>
      <c r="BZP62" s="59"/>
      <c r="BZQ62" s="59"/>
      <c r="BZR62" s="59"/>
      <c r="BZS62" s="59"/>
      <c r="BZT62" s="59"/>
      <c r="BZU62" s="59"/>
      <c r="BZV62" s="59"/>
      <c r="BZW62" s="59"/>
      <c r="BZX62" s="59"/>
      <c r="BZY62" s="59"/>
      <c r="BZZ62" s="59"/>
      <c r="CAA62" s="59"/>
      <c r="CAB62" s="59"/>
      <c r="CAC62" s="59"/>
      <c r="CAD62" s="59"/>
      <c r="CAE62" s="59"/>
      <c r="CAF62" s="59"/>
      <c r="CAG62" s="59"/>
      <c r="CAH62" s="59"/>
      <c r="CAI62" s="59"/>
      <c r="CAJ62" s="59"/>
      <c r="CAK62" s="59"/>
      <c r="CAL62" s="59"/>
      <c r="CAM62" s="59"/>
      <c r="CAN62" s="59"/>
      <c r="CAO62" s="59"/>
      <c r="CAP62" s="59"/>
      <c r="CAQ62" s="59"/>
      <c r="CAR62" s="59"/>
      <c r="CAS62" s="59"/>
      <c r="CAT62" s="59"/>
      <c r="CAU62" s="59"/>
      <c r="CAV62" s="59"/>
      <c r="CAW62" s="59"/>
      <c r="CAX62" s="59"/>
      <c r="CAY62" s="59"/>
      <c r="CAZ62" s="59"/>
      <c r="CBA62" s="59"/>
      <c r="CBB62" s="59"/>
      <c r="CBC62" s="59"/>
      <c r="CBD62" s="59"/>
      <c r="CBE62" s="59"/>
      <c r="CBF62" s="59"/>
      <c r="CBG62" s="59"/>
      <c r="CBH62" s="59"/>
      <c r="CBI62" s="59"/>
      <c r="CBJ62" s="59"/>
      <c r="CBK62" s="59"/>
      <c r="CBL62" s="59"/>
      <c r="CBM62" s="59"/>
      <c r="CBN62" s="59"/>
      <c r="CBO62" s="59"/>
      <c r="CBP62" s="59"/>
      <c r="CBQ62" s="59"/>
      <c r="CBR62" s="59"/>
      <c r="CBS62" s="59"/>
      <c r="CBT62" s="59"/>
      <c r="CBU62" s="59"/>
      <c r="CBV62" s="59"/>
      <c r="CBW62" s="59"/>
      <c r="CBX62" s="59"/>
      <c r="CBY62" s="59"/>
      <c r="CBZ62" s="59"/>
      <c r="CCA62" s="59"/>
      <c r="CCB62" s="59"/>
      <c r="CCC62" s="59"/>
      <c r="CCD62" s="59"/>
      <c r="CCE62" s="59"/>
      <c r="CCF62" s="59"/>
      <c r="CCG62" s="59"/>
      <c r="CCH62" s="59"/>
      <c r="CCI62" s="59"/>
      <c r="CCJ62" s="59"/>
      <c r="CCK62" s="59"/>
      <c r="CCL62" s="59"/>
      <c r="CCM62" s="59"/>
      <c r="CCN62" s="59"/>
      <c r="CCO62" s="59"/>
      <c r="CCP62" s="59"/>
      <c r="CCQ62" s="59"/>
      <c r="CCR62" s="59"/>
      <c r="CCS62" s="59"/>
      <c r="CCT62" s="59"/>
      <c r="CCU62" s="59"/>
      <c r="CCV62" s="59"/>
      <c r="CCW62" s="59"/>
      <c r="CCX62" s="59"/>
      <c r="CCY62" s="59"/>
      <c r="CCZ62" s="59"/>
      <c r="CDA62" s="59"/>
      <c r="CDB62" s="59"/>
      <c r="CDC62" s="59"/>
      <c r="CDD62" s="59"/>
      <c r="CDE62" s="59"/>
      <c r="CDF62" s="59"/>
      <c r="CDG62" s="59"/>
      <c r="CDH62" s="59"/>
      <c r="CDI62" s="59"/>
      <c r="CDJ62" s="59"/>
      <c r="CDK62" s="59"/>
      <c r="CDL62" s="59"/>
      <c r="CDM62" s="59"/>
      <c r="CDN62" s="59"/>
      <c r="CDO62" s="59"/>
      <c r="CDP62" s="59"/>
      <c r="CDQ62" s="59"/>
      <c r="CDR62" s="59"/>
      <c r="CDS62" s="59"/>
      <c r="CDT62" s="59"/>
      <c r="CDU62" s="59"/>
      <c r="CDV62" s="59"/>
      <c r="CDW62" s="59"/>
      <c r="CDX62" s="59"/>
      <c r="CDY62" s="59"/>
      <c r="CDZ62" s="59"/>
      <c r="CEA62" s="59"/>
      <c r="CEB62" s="59"/>
      <c r="CEC62" s="59"/>
      <c r="CED62" s="59"/>
      <c r="CEE62" s="59"/>
      <c r="CEF62" s="59"/>
      <c r="CEG62" s="59"/>
      <c r="CEH62" s="59"/>
      <c r="CEI62" s="59"/>
      <c r="CEJ62" s="59"/>
      <c r="CEK62" s="59"/>
      <c r="CEL62" s="59"/>
      <c r="CEM62" s="59"/>
      <c r="CEN62" s="59"/>
      <c r="CEO62" s="59"/>
      <c r="CEP62" s="59"/>
      <c r="CEQ62" s="59"/>
      <c r="CER62" s="59"/>
      <c r="CES62" s="59"/>
      <c r="CET62" s="59"/>
      <c r="CEU62" s="59"/>
      <c r="CEV62" s="59"/>
      <c r="CEW62" s="59"/>
      <c r="CEX62" s="59"/>
      <c r="CEY62" s="59"/>
      <c r="CEZ62" s="59"/>
      <c r="CFA62" s="59"/>
      <c r="CFB62" s="59"/>
      <c r="CFC62" s="59"/>
      <c r="CFD62" s="59"/>
      <c r="CFE62" s="59"/>
      <c r="CFF62" s="59"/>
      <c r="CFG62" s="59"/>
      <c r="CFH62" s="59"/>
      <c r="CFI62" s="59"/>
      <c r="CFJ62" s="59"/>
      <c r="CFK62" s="59"/>
      <c r="CFL62" s="59"/>
      <c r="CFM62" s="59"/>
      <c r="CFN62" s="59"/>
      <c r="CFO62" s="59"/>
      <c r="CFP62" s="59"/>
      <c r="CFQ62" s="59"/>
      <c r="CFR62" s="59"/>
      <c r="CFS62" s="59"/>
      <c r="CFT62" s="59"/>
      <c r="CFU62" s="59"/>
      <c r="CFV62" s="59"/>
      <c r="CFW62" s="59"/>
      <c r="CFX62" s="59"/>
      <c r="CFY62" s="59"/>
      <c r="CFZ62" s="59"/>
      <c r="CGA62" s="59"/>
      <c r="CGB62" s="59"/>
      <c r="CGC62" s="59"/>
      <c r="CGD62" s="59"/>
      <c r="CGE62" s="59"/>
      <c r="CGF62" s="59"/>
      <c r="CGG62" s="59"/>
      <c r="CGH62" s="59"/>
      <c r="CGI62" s="59"/>
      <c r="CGJ62" s="59"/>
      <c r="CGK62" s="59"/>
      <c r="CGL62" s="59"/>
      <c r="CGM62" s="59"/>
      <c r="CGN62" s="59"/>
      <c r="CGO62" s="59"/>
      <c r="CGP62" s="59"/>
      <c r="CGQ62" s="59"/>
      <c r="CGR62" s="59"/>
      <c r="CGS62" s="59"/>
      <c r="CGT62" s="59"/>
      <c r="CGU62" s="59"/>
      <c r="CGV62" s="59"/>
      <c r="CGW62" s="59"/>
      <c r="CGX62" s="59"/>
      <c r="CGY62" s="59"/>
      <c r="CGZ62" s="59"/>
      <c r="CHA62" s="59"/>
      <c r="CHB62" s="59"/>
      <c r="CHC62" s="59"/>
      <c r="CHD62" s="59"/>
      <c r="CHE62" s="59"/>
      <c r="CHF62" s="59"/>
      <c r="CHG62" s="59"/>
      <c r="CHH62" s="59"/>
      <c r="CHI62" s="59"/>
      <c r="CHJ62" s="59"/>
      <c r="CHK62" s="59"/>
      <c r="CHL62" s="59"/>
      <c r="CHM62" s="59"/>
      <c r="CHN62" s="59"/>
      <c r="CHO62" s="59"/>
      <c r="CHP62" s="59"/>
      <c r="CHQ62" s="59"/>
      <c r="CHR62" s="59"/>
      <c r="CHS62" s="59"/>
      <c r="CHT62" s="59"/>
      <c r="CHU62" s="59"/>
      <c r="CHV62" s="59"/>
      <c r="CHW62" s="59"/>
      <c r="CHX62" s="59"/>
      <c r="CHY62" s="59"/>
      <c r="CHZ62" s="59"/>
      <c r="CIA62" s="59"/>
      <c r="CIB62" s="59"/>
      <c r="CIC62" s="59"/>
      <c r="CID62" s="59"/>
      <c r="CIE62" s="59"/>
      <c r="CIF62" s="59"/>
      <c r="CIG62" s="59"/>
      <c r="CIH62" s="59"/>
      <c r="CII62" s="59"/>
      <c r="CIJ62" s="59"/>
      <c r="CIK62" s="59"/>
      <c r="CIL62" s="59"/>
      <c r="CIM62" s="59"/>
      <c r="CIN62" s="59"/>
      <c r="CIO62" s="59"/>
      <c r="CIP62" s="59"/>
      <c r="CIQ62" s="59"/>
      <c r="CIR62" s="59"/>
      <c r="CIS62" s="59"/>
      <c r="CIT62" s="59"/>
      <c r="CIU62" s="59"/>
      <c r="CIV62" s="59"/>
      <c r="CIW62" s="59"/>
      <c r="CIX62" s="59"/>
      <c r="CIY62" s="59"/>
      <c r="CIZ62" s="59"/>
      <c r="CJA62" s="59"/>
      <c r="CJB62" s="59"/>
      <c r="CJC62" s="59"/>
      <c r="CJD62" s="59"/>
      <c r="CJE62" s="59"/>
      <c r="CJF62" s="59"/>
      <c r="CJG62" s="59"/>
      <c r="CJH62" s="59"/>
      <c r="CJI62" s="59"/>
      <c r="CJJ62" s="59"/>
      <c r="CJK62" s="59"/>
      <c r="CJL62" s="59"/>
      <c r="CJM62" s="59"/>
      <c r="CJN62" s="59"/>
      <c r="CJO62" s="59"/>
      <c r="CJP62" s="59"/>
      <c r="CJQ62" s="59"/>
      <c r="CJR62" s="59"/>
      <c r="CJS62" s="59"/>
      <c r="CJT62" s="59"/>
      <c r="CJU62" s="59"/>
      <c r="CJV62" s="59"/>
      <c r="CJW62" s="59"/>
      <c r="CJX62" s="59"/>
      <c r="CJY62" s="59"/>
      <c r="CJZ62" s="59"/>
      <c r="CKA62" s="59"/>
      <c r="CKB62" s="59"/>
      <c r="CKC62" s="59"/>
      <c r="CKD62" s="59"/>
      <c r="CKE62" s="59"/>
      <c r="CKF62" s="59"/>
      <c r="CKG62" s="59"/>
      <c r="CKH62" s="59"/>
      <c r="CKI62" s="59"/>
      <c r="CKJ62" s="59"/>
      <c r="CKK62" s="59"/>
      <c r="CKL62" s="59"/>
      <c r="CKM62" s="59"/>
      <c r="CKN62" s="59"/>
      <c r="CKO62" s="59"/>
      <c r="CKP62" s="59"/>
      <c r="CKQ62" s="59"/>
      <c r="CKR62" s="59"/>
      <c r="CKS62" s="59"/>
      <c r="CKT62" s="59"/>
      <c r="CKU62" s="59"/>
      <c r="CKV62" s="59"/>
      <c r="CKW62" s="59"/>
      <c r="CKX62" s="59"/>
      <c r="CKY62" s="59"/>
      <c r="CKZ62" s="59"/>
      <c r="CLA62" s="59"/>
      <c r="CLB62" s="59"/>
      <c r="CLC62" s="59"/>
      <c r="CLD62" s="59"/>
      <c r="CLE62" s="59"/>
      <c r="CLF62" s="59"/>
      <c r="CLG62" s="59"/>
      <c r="CLH62" s="59"/>
      <c r="CLI62" s="59"/>
      <c r="CLJ62" s="59"/>
      <c r="CLK62" s="59"/>
      <c r="CLL62" s="59"/>
      <c r="CLM62" s="59"/>
      <c r="CLN62" s="59"/>
      <c r="CLO62" s="59"/>
      <c r="CLP62" s="59"/>
      <c r="CLQ62" s="59"/>
      <c r="CLR62" s="59"/>
      <c r="CLS62" s="59"/>
      <c r="CLT62" s="59"/>
      <c r="CLU62" s="59"/>
      <c r="CLV62" s="59"/>
      <c r="CLW62" s="59"/>
      <c r="CLX62" s="59"/>
      <c r="CLY62" s="59"/>
      <c r="CLZ62" s="59"/>
      <c r="CMA62" s="59"/>
      <c r="CMB62" s="59"/>
      <c r="CMC62" s="59"/>
      <c r="CMD62" s="59"/>
      <c r="CME62" s="59"/>
      <c r="CMF62" s="59"/>
      <c r="CMG62" s="59"/>
      <c r="CMH62" s="59"/>
      <c r="CMI62" s="59"/>
      <c r="CMJ62" s="59"/>
      <c r="CMK62" s="59"/>
      <c r="CML62" s="59"/>
      <c r="CMM62" s="59"/>
      <c r="CMN62" s="59"/>
      <c r="CMO62" s="59"/>
      <c r="CMP62" s="59"/>
      <c r="CMQ62" s="59"/>
      <c r="CMR62" s="59"/>
      <c r="CMS62" s="59"/>
      <c r="CMT62" s="59"/>
      <c r="CMU62" s="59"/>
      <c r="CMV62" s="59"/>
      <c r="CMW62" s="59"/>
      <c r="CMX62" s="59"/>
      <c r="CMY62" s="59"/>
      <c r="CMZ62" s="59"/>
      <c r="CNA62" s="59"/>
      <c r="CNB62" s="59"/>
      <c r="CNC62" s="59"/>
      <c r="CND62" s="59"/>
      <c r="CNE62" s="59"/>
      <c r="CNF62" s="59"/>
      <c r="CNG62" s="59"/>
      <c r="CNH62" s="59"/>
      <c r="CNI62" s="59"/>
      <c r="CNJ62" s="59"/>
      <c r="CNK62" s="59"/>
      <c r="CNL62" s="59"/>
      <c r="CNM62" s="59"/>
      <c r="CNN62" s="59"/>
      <c r="CNO62" s="59"/>
      <c r="CNP62" s="59"/>
      <c r="CNQ62" s="59"/>
      <c r="CNR62" s="59"/>
      <c r="CNS62" s="59"/>
      <c r="CNT62" s="59"/>
      <c r="CNU62" s="59"/>
      <c r="CNV62" s="59"/>
      <c r="CNW62" s="59"/>
      <c r="CNX62" s="59"/>
      <c r="CNY62" s="59"/>
      <c r="CNZ62" s="59"/>
      <c r="COA62" s="59"/>
      <c r="COB62" s="59"/>
      <c r="COC62" s="59"/>
      <c r="COD62" s="59"/>
      <c r="COE62" s="59"/>
      <c r="COF62" s="59"/>
      <c r="COG62" s="59"/>
      <c r="COH62" s="59"/>
      <c r="COI62" s="59"/>
      <c r="COJ62" s="59"/>
      <c r="COK62" s="59"/>
      <c r="COL62" s="59"/>
      <c r="COM62" s="59"/>
      <c r="CON62" s="59"/>
      <c r="COO62" s="59"/>
      <c r="COP62" s="59"/>
      <c r="COQ62" s="59"/>
      <c r="COR62" s="59"/>
      <c r="COS62" s="59"/>
      <c r="COT62" s="59"/>
      <c r="COU62" s="59"/>
      <c r="COV62" s="59"/>
      <c r="COW62" s="59"/>
      <c r="COX62" s="59"/>
      <c r="COY62" s="59"/>
      <c r="COZ62" s="59"/>
      <c r="CPA62" s="59"/>
      <c r="CPB62" s="59"/>
      <c r="CPC62" s="59"/>
      <c r="CPD62" s="59"/>
      <c r="CPE62" s="59"/>
      <c r="CPF62" s="59"/>
      <c r="CPG62" s="59"/>
      <c r="CPH62" s="59"/>
      <c r="CPI62" s="59"/>
      <c r="CPJ62" s="59"/>
      <c r="CPK62" s="59"/>
      <c r="CPL62" s="59"/>
      <c r="CPM62" s="59"/>
      <c r="CPN62" s="59"/>
      <c r="CPO62" s="59"/>
      <c r="CPP62" s="59"/>
      <c r="CPQ62" s="59"/>
      <c r="CPR62" s="59"/>
      <c r="CPS62" s="59"/>
      <c r="CPT62" s="59"/>
      <c r="CPU62" s="59"/>
      <c r="CPV62" s="59"/>
      <c r="CPW62" s="59"/>
      <c r="CPX62" s="59"/>
      <c r="CPY62" s="59"/>
      <c r="CPZ62" s="59"/>
      <c r="CQA62" s="59"/>
      <c r="CQB62" s="59"/>
      <c r="CQC62" s="59"/>
      <c r="CQD62" s="59"/>
      <c r="CQE62" s="59"/>
      <c r="CQF62" s="59"/>
      <c r="CQG62" s="59"/>
      <c r="CQH62" s="59"/>
      <c r="CQI62" s="59"/>
      <c r="CQJ62" s="59"/>
      <c r="CQK62" s="59"/>
      <c r="CQL62" s="59"/>
      <c r="CQM62" s="59"/>
      <c r="CQN62" s="59"/>
      <c r="CQO62" s="59"/>
      <c r="CQP62" s="59"/>
      <c r="CQQ62" s="59"/>
      <c r="CQR62" s="59"/>
      <c r="CQS62" s="59"/>
      <c r="CQT62" s="59"/>
      <c r="CQU62" s="59"/>
      <c r="CQV62" s="59"/>
      <c r="CQW62" s="59"/>
      <c r="CQX62" s="59"/>
      <c r="CQY62" s="59"/>
      <c r="CQZ62" s="59"/>
      <c r="CRA62" s="59"/>
      <c r="CRB62" s="59"/>
      <c r="CRC62" s="59"/>
      <c r="CRD62" s="59"/>
      <c r="CRE62" s="59"/>
      <c r="CRF62" s="59"/>
      <c r="CRG62" s="59"/>
      <c r="CRH62" s="59"/>
      <c r="CRI62" s="59"/>
      <c r="CRJ62" s="59"/>
      <c r="CRK62" s="59"/>
      <c r="CRL62" s="59"/>
      <c r="CRM62" s="59"/>
      <c r="CRN62" s="59"/>
      <c r="CRO62" s="59"/>
      <c r="CRP62" s="59"/>
      <c r="CRQ62" s="59"/>
      <c r="CRR62" s="59"/>
      <c r="CRS62" s="59"/>
      <c r="CRT62" s="59"/>
      <c r="CRU62" s="59"/>
      <c r="CRV62" s="59"/>
      <c r="CRW62" s="59"/>
      <c r="CRX62" s="59"/>
      <c r="CRY62" s="59"/>
      <c r="CRZ62" s="59"/>
      <c r="CSA62" s="59"/>
      <c r="CSB62" s="59"/>
      <c r="CSC62" s="59"/>
      <c r="CSD62" s="59"/>
      <c r="CSE62" s="59"/>
      <c r="CSF62" s="59"/>
      <c r="CSG62" s="59"/>
      <c r="CSH62" s="59"/>
      <c r="CSI62" s="59"/>
      <c r="CSJ62" s="59"/>
      <c r="CSK62" s="59"/>
      <c r="CSL62" s="59"/>
      <c r="CSM62" s="59"/>
      <c r="CSN62" s="59"/>
      <c r="CSO62" s="59"/>
      <c r="CSP62" s="59"/>
      <c r="CSQ62" s="59"/>
      <c r="CSR62" s="59"/>
      <c r="CSS62" s="59"/>
      <c r="CST62" s="59"/>
      <c r="CSU62" s="59"/>
      <c r="CSV62" s="59"/>
      <c r="CSW62" s="59"/>
      <c r="CSX62" s="59"/>
      <c r="CSY62" s="59"/>
      <c r="CSZ62" s="59"/>
      <c r="CTA62" s="59"/>
      <c r="CTB62" s="59"/>
      <c r="CTC62" s="59"/>
      <c r="CTD62" s="59"/>
      <c r="CTE62" s="59"/>
      <c r="CTF62" s="59"/>
      <c r="CTG62" s="59"/>
      <c r="CTH62" s="59"/>
      <c r="CTI62" s="59"/>
      <c r="CTJ62" s="59"/>
      <c r="CTK62" s="59"/>
      <c r="CTL62" s="59"/>
      <c r="CTM62" s="59"/>
      <c r="CTN62" s="59"/>
      <c r="CTO62" s="59"/>
      <c r="CTP62" s="59"/>
      <c r="CTQ62" s="59"/>
      <c r="CTR62" s="59"/>
      <c r="CTS62" s="59"/>
      <c r="CTT62" s="59"/>
      <c r="CTU62" s="59"/>
      <c r="CTV62" s="59"/>
      <c r="CTW62" s="59"/>
      <c r="CTX62" s="59"/>
      <c r="CTY62" s="59"/>
      <c r="CTZ62" s="59"/>
      <c r="CUA62" s="59"/>
      <c r="CUB62" s="59"/>
      <c r="CUC62" s="59"/>
      <c r="CUD62" s="59"/>
      <c r="CUE62" s="59"/>
      <c r="CUF62" s="59"/>
      <c r="CUG62" s="59"/>
      <c r="CUH62" s="59"/>
      <c r="CUI62" s="59"/>
      <c r="CUJ62" s="59"/>
      <c r="CUK62" s="59"/>
      <c r="CUL62" s="59"/>
      <c r="CUM62" s="59"/>
      <c r="CUN62" s="59"/>
      <c r="CUO62" s="59"/>
      <c r="CUP62" s="59"/>
      <c r="CUQ62" s="59"/>
      <c r="CUR62" s="59"/>
      <c r="CUS62" s="59"/>
      <c r="CUT62" s="59"/>
      <c r="CUU62" s="59"/>
      <c r="CUV62" s="59"/>
      <c r="CUW62" s="59"/>
      <c r="CUX62" s="59"/>
      <c r="CUY62" s="59"/>
      <c r="CUZ62" s="59"/>
      <c r="CVA62" s="59"/>
      <c r="CVB62" s="59"/>
      <c r="CVC62" s="59"/>
      <c r="CVD62" s="59"/>
      <c r="CVE62" s="59"/>
      <c r="CVF62" s="59"/>
      <c r="CVG62" s="59"/>
      <c r="CVH62" s="59"/>
      <c r="CVI62" s="59"/>
      <c r="CVJ62" s="59"/>
      <c r="CVK62" s="59"/>
      <c r="CVL62" s="59"/>
      <c r="CVM62" s="59"/>
      <c r="CVN62" s="59"/>
      <c r="CVO62" s="59"/>
      <c r="CVP62" s="59"/>
      <c r="CVQ62" s="59"/>
      <c r="CVR62" s="59"/>
      <c r="CVS62" s="59"/>
      <c r="CVT62" s="59"/>
      <c r="CVU62" s="59"/>
      <c r="CVV62" s="59"/>
      <c r="CVW62" s="59"/>
      <c r="CVX62" s="59"/>
      <c r="CVY62" s="59"/>
      <c r="CVZ62" s="59"/>
      <c r="CWA62" s="59"/>
      <c r="CWB62" s="59"/>
      <c r="CWC62" s="59"/>
      <c r="CWD62" s="59"/>
      <c r="CWE62" s="59"/>
      <c r="CWF62" s="59"/>
      <c r="CWG62" s="59"/>
      <c r="CWH62" s="59"/>
      <c r="CWI62" s="59"/>
      <c r="CWJ62" s="59"/>
      <c r="CWK62" s="59"/>
      <c r="CWL62" s="59"/>
      <c r="CWM62" s="59"/>
      <c r="CWN62" s="59"/>
      <c r="CWO62" s="59"/>
      <c r="CWP62" s="59"/>
      <c r="CWQ62" s="59"/>
      <c r="CWR62" s="59"/>
      <c r="CWS62" s="59"/>
      <c r="CWT62" s="59"/>
      <c r="CWU62" s="59"/>
      <c r="CWV62" s="59"/>
      <c r="CWW62" s="59"/>
      <c r="CWX62" s="59"/>
      <c r="CWY62" s="59"/>
      <c r="CWZ62" s="59"/>
      <c r="CXA62" s="59"/>
      <c r="CXB62" s="59"/>
      <c r="CXC62" s="59"/>
      <c r="CXD62" s="59"/>
      <c r="CXE62" s="59"/>
      <c r="CXF62" s="59"/>
      <c r="CXG62" s="59"/>
      <c r="CXH62" s="59"/>
      <c r="CXI62" s="59"/>
      <c r="CXJ62" s="59"/>
      <c r="CXK62" s="59"/>
      <c r="CXL62" s="59"/>
      <c r="CXM62" s="59"/>
      <c r="CXN62" s="59"/>
      <c r="CXO62" s="59"/>
      <c r="CXP62" s="59"/>
      <c r="CXQ62" s="59"/>
      <c r="CXR62" s="59"/>
      <c r="CXS62" s="59"/>
      <c r="CXT62" s="59"/>
      <c r="CXU62" s="59"/>
      <c r="CXV62" s="59"/>
      <c r="CXW62" s="59"/>
      <c r="CXX62" s="59"/>
      <c r="CXY62" s="59"/>
      <c r="CXZ62" s="59"/>
      <c r="CYA62" s="59"/>
      <c r="CYB62" s="59"/>
      <c r="CYC62" s="59"/>
      <c r="CYD62" s="59"/>
      <c r="CYE62" s="59"/>
      <c r="CYF62" s="59"/>
      <c r="CYG62" s="59"/>
      <c r="CYH62" s="59"/>
      <c r="CYI62" s="59"/>
      <c r="CYJ62" s="59"/>
      <c r="CYK62" s="59"/>
      <c r="CYL62" s="59"/>
      <c r="CYM62" s="59"/>
      <c r="CYN62" s="59"/>
      <c r="CYO62" s="59"/>
      <c r="CYP62" s="59"/>
      <c r="CYQ62" s="59"/>
      <c r="CYR62" s="59"/>
      <c r="CYS62" s="59"/>
      <c r="CYT62" s="59"/>
      <c r="CYU62" s="59"/>
      <c r="CYV62" s="59"/>
      <c r="CYW62" s="59"/>
      <c r="CYX62" s="59"/>
      <c r="CYY62" s="59"/>
      <c r="CYZ62" s="59"/>
      <c r="CZA62" s="59"/>
      <c r="CZB62" s="59"/>
      <c r="CZC62" s="59"/>
      <c r="CZD62" s="59"/>
      <c r="CZE62" s="59"/>
      <c r="CZF62" s="59"/>
      <c r="CZG62" s="59"/>
      <c r="CZH62" s="59"/>
      <c r="CZI62" s="59"/>
      <c r="CZJ62" s="59"/>
      <c r="CZK62" s="59"/>
      <c r="CZL62" s="59"/>
      <c r="CZM62" s="59"/>
      <c r="CZN62" s="59"/>
      <c r="CZO62" s="59"/>
      <c r="CZP62" s="59"/>
      <c r="CZQ62" s="59"/>
      <c r="CZR62" s="59"/>
      <c r="CZS62" s="59"/>
      <c r="CZT62" s="59"/>
      <c r="CZU62" s="59"/>
      <c r="CZV62" s="59"/>
      <c r="CZW62" s="59"/>
      <c r="CZX62" s="59"/>
      <c r="CZY62" s="59"/>
      <c r="CZZ62" s="59"/>
      <c r="DAA62" s="59"/>
      <c r="DAB62" s="59"/>
      <c r="DAC62" s="59"/>
      <c r="DAD62" s="59"/>
      <c r="DAE62" s="59"/>
      <c r="DAF62" s="59"/>
      <c r="DAG62" s="59"/>
      <c r="DAH62" s="59"/>
      <c r="DAI62" s="59"/>
      <c r="DAJ62" s="59"/>
      <c r="DAK62" s="59"/>
      <c r="DAL62" s="59"/>
      <c r="DAM62" s="59"/>
      <c r="DAN62" s="59"/>
      <c r="DAO62" s="59"/>
      <c r="DAP62" s="59"/>
      <c r="DAQ62" s="59"/>
      <c r="DAR62" s="59"/>
      <c r="DAS62" s="59"/>
      <c r="DAT62" s="59"/>
      <c r="DAU62" s="59"/>
      <c r="DAV62" s="59"/>
      <c r="DAW62" s="59"/>
      <c r="DAX62" s="59"/>
      <c r="DAY62" s="59"/>
      <c r="DAZ62" s="59"/>
      <c r="DBA62" s="59"/>
      <c r="DBB62" s="59"/>
      <c r="DBC62" s="59"/>
      <c r="DBD62" s="59"/>
      <c r="DBE62" s="59"/>
      <c r="DBF62" s="59"/>
      <c r="DBG62" s="59"/>
      <c r="DBH62" s="59"/>
      <c r="DBI62" s="59"/>
      <c r="DBJ62" s="59"/>
      <c r="DBK62" s="59"/>
      <c r="DBL62" s="59"/>
      <c r="DBM62" s="59"/>
      <c r="DBN62" s="59"/>
      <c r="DBO62" s="59"/>
      <c r="DBP62" s="59"/>
      <c r="DBQ62" s="59"/>
      <c r="DBR62" s="59"/>
      <c r="DBS62" s="59"/>
      <c r="DBT62" s="59"/>
      <c r="DBU62" s="59"/>
      <c r="DBV62" s="59"/>
      <c r="DBW62" s="59"/>
      <c r="DBX62" s="59"/>
      <c r="DBY62" s="59"/>
      <c r="DBZ62" s="59"/>
      <c r="DCA62" s="59"/>
      <c r="DCB62" s="59"/>
      <c r="DCC62" s="59"/>
      <c r="DCD62" s="59"/>
      <c r="DCE62" s="59"/>
      <c r="DCF62" s="59"/>
      <c r="DCG62" s="59"/>
      <c r="DCH62" s="59"/>
      <c r="DCI62" s="59"/>
      <c r="DCJ62" s="59"/>
      <c r="DCK62" s="59"/>
      <c r="DCL62" s="59"/>
      <c r="DCM62" s="59"/>
      <c r="DCN62" s="59"/>
      <c r="DCO62" s="59"/>
      <c r="DCP62" s="59"/>
      <c r="DCQ62" s="59"/>
      <c r="DCR62" s="59"/>
      <c r="DCS62" s="59"/>
      <c r="DCT62" s="59"/>
      <c r="DCU62" s="59"/>
      <c r="DCV62" s="59"/>
      <c r="DCW62" s="59"/>
      <c r="DCX62" s="59"/>
      <c r="DCY62" s="59"/>
      <c r="DCZ62" s="59"/>
      <c r="DDA62" s="59"/>
      <c r="DDB62" s="59"/>
      <c r="DDC62" s="59"/>
      <c r="DDD62" s="59"/>
      <c r="DDE62" s="59"/>
      <c r="DDF62" s="59"/>
      <c r="DDG62" s="59"/>
      <c r="DDH62" s="59"/>
      <c r="DDI62" s="59"/>
      <c r="DDJ62" s="59"/>
      <c r="DDK62" s="59"/>
      <c r="DDL62" s="59"/>
      <c r="DDM62" s="59"/>
      <c r="DDN62" s="59"/>
      <c r="DDO62" s="59"/>
      <c r="DDP62" s="59"/>
      <c r="DDQ62" s="59"/>
      <c r="DDR62" s="59"/>
      <c r="DDS62" s="59"/>
      <c r="DDT62" s="59"/>
      <c r="DDU62" s="59"/>
      <c r="DDV62" s="59"/>
      <c r="DDW62" s="59"/>
      <c r="DDX62" s="59"/>
      <c r="DDY62" s="59"/>
      <c r="DDZ62" s="59"/>
      <c r="DEA62" s="59"/>
      <c r="DEB62" s="59"/>
      <c r="DEC62" s="59"/>
      <c r="DED62" s="59"/>
      <c r="DEE62" s="59"/>
      <c r="DEF62" s="59"/>
      <c r="DEG62" s="59"/>
      <c r="DEH62" s="59"/>
      <c r="DEI62" s="59"/>
      <c r="DEJ62" s="59"/>
      <c r="DEK62" s="59"/>
      <c r="DEL62" s="59"/>
      <c r="DEM62" s="59"/>
      <c r="DEN62" s="59"/>
      <c r="DEO62" s="59"/>
      <c r="DEP62" s="59"/>
      <c r="DEQ62" s="59"/>
      <c r="DER62" s="59"/>
      <c r="DES62" s="59"/>
      <c r="DET62" s="59"/>
      <c r="DEU62" s="59"/>
      <c r="DEV62" s="59"/>
      <c r="DEW62" s="59"/>
      <c r="DEX62" s="59"/>
      <c r="DEY62" s="59"/>
      <c r="DEZ62" s="59"/>
      <c r="DFA62" s="59"/>
      <c r="DFB62" s="59"/>
      <c r="DFC62" s="59"/>
      <c r="DFD62" s="59"/>
      <c r="DFE62" s="59"/>
      <c r="DFF62" s="59"/>
      <c r="DFG62" s="59"/>
      <c r="DFH62" s="59"/>
      <c r="DFI62" s="59"/>
      <c r="DFJ62" s="59"/>
      <c r="DFK62" s="59"/>
      <c r="DFL62" s="59"/>
      <c r="DFM62" s="59"/>
      <c r="DFN62" s="59"/>
      <c r="DFO62" s="59"/>
      <c r="DFP62" s="59"/>
      <c r="DFQ62" s="59"/>
      <c r="DFR62" s="59"/>
      <c r="DFS62" s="59"/>
      <c r="DFT62" s="59"/>
      <c r="DFU62" s="59"/>
      <c r="DFV62" s="59"/>
      <c r="DFW62" s="59"/>
      <c r="DFX62" s="59"/>
      <c r="DFY62" s="59"/>
      <c r="DFZ62" s="59"/>
      <c r="DGA62" s="59"/>
      <c r="DGB62" s="59"/>
      <c r="DGC62" s="59"/>
      <c r="DGD62" s="59"/>
      <c r="DGE62" s="59"/>
      <c r="DGF62" s="59"/>
      <c r="DGG62" s="59"/>
      <c r="DGH62" s="59"/>
      <c r="DGI62" s="59"/>
      <c r="DGJ62" s="59"/>
      <c r="DGK62" s="59"/>
      <c r="DGL62" s="59"/>
      <c r="DGM62" s="59"/>
      <c r="DGN62" s="59"/>
      <c r="DGO62" s="59"/>
      <c r="DGP62" s="59"/>
      <c r="DGQ62" s="59"/>
      <c r="DGR62" s="59"/>
      <c r="DGS62" s="59"/>
      <c r="DGT62" s="59"/>
      <c r="DGU62" s="59"/>
      <c r="DGV62" s="59"/>
      <c r="DGW62" s="59"/>
      <c r="DGX62" s="59"/>
      <c r="DGY62" s="59"/>
      <c r="DGZ62" s="59"/>
      <c r="DHA62" s="59"/>
      <c r="DHB62" s="59"/>
      <c r="DHC62" s="59"/>
      <c r="DHD62" s="59"/>
      <c r="DHE62" s="59"/>
      <c r="DHF62" s="59"/>
      <c r="DHG62" s="59"/>
      <c r="DHH62" s="59"/>
      <c r="DHI62" s="59"/>
      <c r="DHJ62" s="59"/>
      <c r="DHK62" s="59"/>
      <c r="DHL62" s="59"/>
      <c r="DHM62" s="59"/>
      <c r="DHN62" s="59"/>
      <c r="DHO62" s="59"/>
      <c r="DHP62" s="59"/>
      <c r="DHQ62" s="59"/>
      <c r="DHR62" s="59"/>
      <c r="DHS62" s="59"/>
      <c r="DHT62" s="59"/>
      <c r="DHU62" s="59"/>
      <c r="DHV62" s="59"/>
      <c r="DHW62" s="59"/>
      <c r="DHX62" s="59"/>
      <c r="DHY62" s="59"/>
      <c r="DHZ62" s="59"/>
      <c r="DIA62" s="59"/>
      <c r="DIB62" s="59"/>
      <c r="DIC62" s="59"/>
      <c r="DID62" s="59"/>
      <c r="DIE62" s="59"/>
      <c r="DIF62" s="59"/>
      <c r="DIG62" s="59"/>
      <c r="DIH62" s="59"/>
      <c r="DII62" s="59"/>
      <c r="DIJ62" s="59"/>
      <c r="DIK62" s="59"/>
      <c r="DIL62" s="59"/>
      <c r="DIM62" s="59"/>
      <c r="DIN62" s="59"/>
      <c r="DIO62" s="59"/>
      <c r="DIP62" s="59"/>
      <c r="DIQ62" s="59"/>
      <c r="DIR62" s="59"/>
      <c r="DIS62" s="59"/>
      <c r="DIT62" s="59"/>
      <c r="DIU62" s="59"/>
      <c r="DIV62" s="59"/>
      <c r="DIW62" s="59"/>
      <c r="DIX62" s="59"/>
      <c r="DIY62" s="59"/>
      <c r="DIZ62" s="59"/>
      <c r="DJA62" s="59"/>
      <c r="DJB62" s="59"/>
      <c r="DJC62" s="59"/>
      <c r="DJD62" s="59"/>
      <c r="DJE62" s="59"/>
      <c r="DJF62" s="59"/>
      <c r="DJG62" s="59"/>
      <c r="DJH62" s="59"/>
      <c r="DJI62" s="59"/>
      <c r="DJJ62" s="59"/>
      <c r="DJK62" s="59"/>
      <c r="DJL62" s="59"/>
      <c r="DJM62" s="59"/>
      <c r="DJN62" s="59"/>
      <c r="DJO62" s="59"/>
      <c r="DJP62" s="59"/>
      <c r="DJQ62" s="59"/>
      <c r="DJR62" s="59"/>
      <c r="DJS62" s="59"/>
      <c r="DJT62" s="59"/>
      <c r="DJU62" s="59"/>
      <c r="DJV62" s="59"/>
      <c r="DJW62" s="59"/>
      <c r="DJX62" s="59"/>
      <c r="DJY62" s="59"/>
      <c r="DJZ62" s="59"/>
      <c r="DKA62" s="59"/>
      <c r="DKB62" s="59"/>
      <c r="DKC62" s="59"/>
      <c r="DKD62" s="59"/>
      <c r="DKE62" s="59"/>
      <c r="DKF62" s="59"/>
      <c r="DKG62" s="59"/>
      <c r="DKH62" s="59"/>
      <c r="DKI62" s="59"/>
      <c r="DKJ62" s="59"/>
      <c r="DKK62" s="59"/>
      <c r="DKL62" s="59"/>
      <c r="DKM62" s="59"/>
      <c r="DKN62" s="59"/>
      <c r="DKO62" s="59"/>
      <c r="DKP62" s="59"/>
      <c r="DKQ62" s="59"/>
      <c r="DKR62" s="59"/>
      <c r="DKS62" s="59"/>
      <c r="DKT62" s="59"/>
      <c r="DKU62" s="59"/>
      <c r="DKV62" s="59"/>
      <c r="DKW62" s="59"/>
      <c r="DKX62" s="59"/>
      <c r="DKY62" s="59"/>
      <c r="DKZ62" s="59"/>
      <c r="DLA62" s="59"/>
      <c r="DLB62" s="59"/>
      <c r="DLC62" s="59"/>
      <c r="DLD62" s="59"/>
      <c r="DLE62" s="59"/>
      <c r="DLF62" s="59"/>
      <c r="DLG62" s="59"/>
      <c r="DLH62" s="59"/>
      <c r="DLI62" s="59"/>
      <c r="DLJ62" s="59"/>
      <c r="DLK62" s="59"/>
      <c r="DLL62" s="59"/>
      <c r="DLM62" s="59"/>
      <c r="DLN62" s="59"/>
      <c r="DLO62" s="59"/>
      <c r="DLP62" s="59"/>
      <c r="DLQ62" s="59"/>
      <c r="DLR62" s="59"/>
      <c r="DLS62" s="59"/>
      <c r="DLT62" s="59"/>
      <c r="DLU62" s="59"/>
      <c r="DLV62" s="59"/>
      <c r="DLW62" s="59"/>
      <c r="DLX62" s="59"/>
      <c r="DLY62" s="59"/>
      <c r="DLZ62" s="59"/>
      <c r="DMA62" s="59"/>
      <c r="DMB62" s="59"/>
      <c r="DMC62" s="59"/>
      <c r="DMD62" s="59"/>
      <c r="DME62" s="59"/>
      <c r="DMF62" s="59"/>
      <c r="DMG62" s="59"/>
      <c r="DMH62" s="59"/>
      <c r="DMI62" s="59"/>
      <c r="DMJ62" s="59"/>
      <c r="DMK62" s="59"/>
      <c r="DML62" s="59"/>
      <c r="DMM62" s="59"/>
      <c r="DMN62" s="59"/>
      <c r="DMO62" s="59"/>
      <c r="DMP62" s="59"/>
      <c r="DMQ62" s="59"/>
      <c r="DMR62" s="59"/>
      <c r="DMS62" s="59"/>
      <c r="DMT62" s="59"/>
      <c r="DMU62" s="59"/>
      <c r="DMV62" s="59"/>
      <c r="DMW62" s="59"/>
      <c r="DMX62" s="59"/>
      <c r="DMY62" s="59"/>
      <c r="DMZ62" s="59"/>
      <c r="DNA62" s="59"/>
      <c r="DNB62" s="59"/>
      <c r="DNC62" s="59"/>
      <c r="DND62" s="59"/>
      <c r="DNE62" s="59"/>
      <c r="DNF62" s="59"/>
      <c r="DNG62" s="59"/>
      <c r="DNH62" s="59"/>
      <c r="DNI62" s="59"/>
      <c r="DNJ62" s="59"/>
      <c r="DNK62" s="59"/>
      <c r="DNL62" s="59"/>
      <c r="DNM62" s="59"/>
      <c r="DNN62" s="59"/>
      <c r="DNO62" s="59"/>
      <c r="DNP62" s="59"/>
      <c r="DNQ62" s="59"/>
      <c r="DNR62" s="59"/>
      <c r="DNS62" s="59"/>
      <c r="DNT62" s="59"/>
      <c r="DNU62" s="59"/>
      <c r="DNV62" s="59"/>
      <c r="DNW62" s="59"/>
      <c r="DNX62" s="59"/>
      <c r="DNY62" s="59"/>
      <c r="DNZ62" s="59"/>
      <c r="DOA62" s="59"/>
      <c r="DOB62" s="59"/>
      <c r="DOC62" s="59"/>
      <c r="DOD62" s="59"/>
      <c r="DOE62" s="59"/>
      <c r="DOF62" s="59"/>
      <c r="DOG62" s="59"/>
      <c r="DOH62" s="59"/>
      <c r="DOI62" s="59"/>
      <c r="DOJ62" s="59"/>
      <c r="DOK62" s="59"/>
      <c r="DOL62" s="59"/>
      <c r="DOM62" s="59"/>
      <c r="DON62" s="59"/>
      <c r="DOO62" s="59"/>
      <c r="DOP62" s="59"/>
      <c r="DOQ62" s="59"/>
      <c r="DOR62" s="59"/>
      <c r="DOS62" s="59"/>
      <c r="DOT62" s="59"/>
      <c r="DOU62" s="59"/>
      <c r="DOV62" s="59"/>
      <c r="DOW62" s="59"/>
      <c r="DOX62" s="59"/>
      <c r="DOY62" s="59"/>
      <c r="DOZ62" s="59"/>
      <c r="DPA62" s="59"/>
      <c r="DPB62" s="59"/>
      <c r="DPC62" s="59"/>
      <c r="DPD62" s="59"/>
      <c r="DPE62" s="59"/>
      <c r="DPF62" s="59"/>
      <c r="DPG62" s="59"/>
      <c r="DPH62" s="59"/>
      <c r="DPI62" s="59"/>
      <c r="DPJ62" s="59"/>
      <c r="DPK62" s="59"/>
      <c r="DPL62" s="59"/>
      <c r="DPM62" s="59"/>
      <c r="DPN62" s="59"/>
      <c r="DPO62" s="59"/>
      <c r="DPP62" s="59"/>
      <c r="DPQ62" s="59"/>
      <c r="DPR62" s="59"/>
      <c r="DPS62" s="59"/>
      <c r="DPT62" s="59"/>
      <c r="DPU62" s="59"/>
      <c r="DPV62" s="59"/>
      <c r="DPW62" s="59"/>
      <c r="DPX62" s="59"/>
      <c r="DPY62" s="59"/>
      <c r="DPZ62" s="59"/>
      <c r="DQA62" s="59"/>
      <c r="DQB62" s="59"/>
      <c r="DQC62" s="59"/>
      <c r="DQD62" s="59"/>
      <c r="DQE62" s="59"/>
      <c r="DQF62" s="59"/>
      <c r="DQG62" s="59"/>
      <c r="DQH62" s="59"/>
      <c r="DQI62" s="59"/>
      <c r="DQJ62" s="59"/>
      <c r="DQK62" s="59"/>
      <c r="DQL62" s="59"/>
      <c r="DQM62" s="59"/>
      <c r="DQN62" s="59"/>
      <c r="DQO62" s="59"/>
      <c r="DQP62" s="59"/>
      <c r="DQQ62" s="59"/>
      <c r="DQR62" s="59"/>
      <c r="DQS62" s="59"/>
      <c r="DQT62" s="59"/>
      <c r="DQU62" s="59"/>
      <c r="DQV62" s="59"/>
      <c r="DQW62" s="59"/>
      <c r="DQX62" s="59"/>
      <c r="DQY62" s="59"/>
      <c r="DQZ62" s="59"/>
      <c r="DRA62" s="59"/>
      <c r="DRB62" s="59"/>
      <c r="DRC62" s="59"/>
      <c r="DRD62" s="59"/>
      <c r="DRE62" s="59"/>
      <c r="DRF62" s="59"/>
      <c r="DRG62" s="59"/>
      <c r="DRH62" s="59"/>
      <c r="DRI62" s="59"/>
      <c r="DRJ62" s="59"/>
      <c r="DRK62" s="59"/>
      <c r="DRL62" s="59"/>
      <c r="DRM62" s="59"/>
      <c r="DRN62" s="59"/>
      <c r="DRO62" s="59"/>
      <c r="DRP62" s="59"/>
      <c r="DRQ62" s="59"/>
      <c r="DRR62" s="59"/>
      <c r="DRS62" s="59"/>
      <c r="DRT62" s="59"/>
      <c r="DRU62" s="59"/>
      <c r="DRV62" s="59"/>
      <c r="DRW62" s="59"/>
      <c r="DRX62" s="59"/>
      <c r="DRY62" s="59"/>
      <c r="DRZ62" s="59"/>
      <c r="DSA62" s="59"/>
      <c r="DSB62" s="59"/>
      <c r="DSC62" s="59"/>
      <c r="DSD62" s="59"/>
      <c r="DSE62" s="59"/>
      <c r="DSF62" s="59"/>
      <c r="DSG62" s="59"/>
      <c r="DSH62" s="59"/>
      <c r="DSI62" s="59"/>
      <c r="DSJ62" s="59"/>
      <c r="DSK62" s="59"/>
      <c r="DSL62" s="59"/>
      <c r="DSM62" s="59"/>
      <c r="DSN62" s="59"/>
      <c r="DSO62" s="59"/>
      <c r="DSP62" s="59"/>
      <c r="DSQ62" s="59"/>
      <c r="DSR62" s="59"/>
      <c r="DSS62" s="59"/>
      <c r="DST62" s="59"/>
      <c r="DSU62" s="59"/>
      <c r="DSV62" s="59"/>
      <c r="DSW62" s="59"/>
      <c r="DSX62" s="59"/>
      <c r="DSY62" s="59"/>
      <c r="DSZ62" s="59"/>
      <c r="DTA62" s="59"/>
      <c r="DTB62" s="59"/>
      <c r="DTC62" s="59"/>
      <c r="DTD62" s="59"/>
      <c r="DTE62" s="59"/>
      <c r="DTF62" s="59"/>
      <c r="DTG62" s="59"/>
      <c r="DTH62" s="59"/>
      <c r="DTI62" s="59"/>
      <c r="DTJ62" s="59"/>
      <c r="DTK62" s="59"/>
      <c r="DTL62" s="59"/>
      <c r="DTM62" s="59"/>
      <c r="DTN62" s="59"/>
      <c r="DTO62" s="59"/>
      <c r="DTP62" s="59"/>
      <c r="DTQ62" s="59"/>
      <c r="DTR62" s="59"/>
      <c r="DTS62" s="59"/>
      <c r="DTT62" s="59"/>
      <c r="DTU62" s="59"/>
      <c r="DTV62" s="59"/>
      <c r="DTW62" s="59"/>
      <c r="DTX62" s="59"/>
      <c r="DTY62" s="59"/>
      <c r="DTZ62" s="59"/>
      <c r="DUA62" s="59"/>
      <c r="DUB62" s="59"/>
      <c r="DUC62" s="59"/>
      <c r="DUD62" s="59"/>
      <c r="DUE62" s="59"/>
      <c r="DUF62" s="59"/>
      <c r="DUG62" s="59"/>
      <c r="DUH62" s="59"/>
      <c r="DUI62" s="59"/>
      <c r="DUJ62" s="59"/>
      <c r="DUK62" s="59"/>
      <c r="DUL62" s="59"/>
      <c r="DUM62" s="59"/>
      <c r="DUN62" s="59"/>
      <c r="DUO62" s="59"/>
      <c r="DUP62" s="59"/>
      <c r="DUQ62" s="59"/>
      <c r="DUR62" s="59"/>
      <c r="DUS62" s="59"/>
      <c r="DUT62" s="59"/>
      <c r="DUU62" s="59"/>
      <c r="DUV62" s="59"/>
      <c r="DUW62" s="59"/>
      <c r="DUX62" s="59"/>
      <c r="DUY62" s="59"/>
      <c r="DUZ62" s="59"/>
      <c r="DVA62" s="59"/>
      <c r="DVB62" s="59"/>
      <c r="DVC62" s="59"/>
      <c r="DVD62" s="59"/>
      <c r="DVE62" s="59"/>
      <c r="DVF62" s="59"/>
      <c r="DVG62" s="59"/>
      <c r="DVH62" s="59"/>
      <c r="DVI62" s="59"/>
      <c r="DVJ62" s="59"/>
      <c r="DVK62" s="59"/>
      <c r="DVL62" s="59"/>
      <c r="DVM62" s="59"/>
      <c r="DVN62" s="59"/>
      <c r="DVO62" s="59"/>
      <c r="DVP62" s="59"/>
      <c r="DVQ62" s="59"/>
      <c r="DVR62" s="59"/>
      <c r="DVS62" s="59"/>
      <c r="DVT62" s="59"/>
      <c r="DVU62" s="59"/>
      <c r="DVV62" s="59"/>
      <c r="DVW62" s="59"/>
      <c r="DVX62" s="59"/>
      <c r="DVY62" s="59"/>
      <c r="DVZ62" s="59"/>
      <c r="DWA62" s="59"/>
      <c r="DWB62" s="59"/>
      <c r="DWC62" s="59"/>
      <c r="DWD62" s="59"/>
      <c r="DWE62" s="59"/>
      <c r="DWF62" s="59"/>
      <c r="DWG62" s="59"/>
      <c r="DWH62" s="59"/>
      <c r="DWI62" s="59"/>
      <c r="DWJ62" s="59"/>
      <c r="DWK62" s="59"/>
      <c r="DWL62" s="59"/>
      <c r="DWM62" s="59"/>
      <c r="DWN62" s="59"/>
      <c r="DWO62" s="59"/>
      <c r="DWP62" s="59"/>
      <c r="DWQ62" s="59"/>
      <c r="DWR62" s="59"/>
      <c r="DWS62" s="59"/>
      <c r="DWT62" s="59"/>
      <c r="DWU62" s="59"/>
      <c r="DWV62" s="59"/>
      <c r="DWW62" s="59"/>
      <c r="DWX62" s="59"/>
      <c r="DWY62" s="59"/>
      <c r="DWZ62" s="59"/>
      <c r="DXA62" s="59"/>
      <c r="DXB62" s="59"/>
      <c r="DXC62" s="59"/>
      <c r="DXD62" s="59"/>
      <c r="DXE62" s="59"/>
      <c r="DXF62" s="59"/>
      <c r="DXG62" s="59"/>
      <c r="DXH62" s="59"/>
      <c r="DXI62" s="59"/>
      <c r="DXJ62" s="59"/>
      <c r="DXK62" s="59"/>
      <c r="DXL62" s="59"/>
      <c r="DXM62" s="59"/>
      <c r="DXN62" s="59"/>
      <c r="DXO62" s="59"/>
      <c r="DXP62" s="59"/>
      <c r="DXQ62" s="59"/>
      <c r="DXR62" s="59"/>
      <c r="DXS62" s="59"/>
      <c r="DXT62" s="59"/>
      <c r="DXU62" s="59"/>
      <c r="DXV62" s="59"/>
      <c r="DXW62" s="59"/>
      <c r="DXX62" s="59"/>
      <c r="DXY62" s="59"/>
      <c r="DXZ62" s="59"/>
      <c r="DYA62" s="59"/>
      <c r="DYB62" s="59"/>
      <c r="DYC62" s="59"/>
      <c r="DYD62" s="59"/>
      <c r="DYE62" s="59"/>
      <c r="DYF62" s="59"/>
      <c r="DYG62" s="59"/>
      <c r="DYH62" s="59"/>
      <c r="DYI62" s="59"/>
      <c r="DYJ62" s="59"/>
      <c r="DYK62" s="59"/>
      <c r="DYL62" s="59"/>
      <c r="DYM62" s="59"/>
      <c r="DYN62" s="59"/>
      <c r="DYO62" s="59"/>
      <c r="DYP62" s="59"/>
      <c r="DYQ62" s="59"/>
      <c r="DYR62" s="59"/>
      <c r="DYS62" s="59"/>
      <c r="DYT62" s="59"/>
      <c r="DYU62" s="59"/>
      <c r="DYV62" s="59"/>
      <c r="DYW62" s="59"/>
      <c r="DYX62" s="59"/>
      <c r="DYY62" s="59"/>
      <c r="DYZ62" s="59"/>
      <c r="DZA62" s="59"/>
      <c r="DZB62" s="59"/>
      <c r="DZC62" s="59"/>
      <c r="DZD62" s="59"/>
      <c r="DZE62" s="59"/>
      <c r="DZF62" s="59"/>
      <c r="DZG62" s="59"/>
      <c r="DZH62" s="59"/>
      <c r="DZI62" s="59"/>
      <c r="DZJ62" s="59"/>
      <c r="DZK62" s="59"/>
      <c r="DZL62" s="59"/>
      <c r="DZM62" s="59"/>
      <c r="DZN62" s="59"/>
      <c r="DZO62" s="59"/>
      <c r="DZP62" s="59"/>
      <c r="DZQ62" s="59"/>
      <c r="DZR62" s="59"/>
      <c r="DZS62" s="59"/>
      <c r="DZT62" s="59"/>
      <c r="DZU62" s="59"/>
      <c r="DZV62" s="59"/>
      <c r="DZW62" s="59"/>
      <c r="DZX62" s="59"/>
      <c r="DZY62" s="59"/>
      <c r="DZZ62" s="59"/>
      <c r="EAA62" s="59"/>
      <c r="EAB62" s="59"/>
      <c r="EAC62" s="59"/>
      <c r="EAD62" s="59"/>
      <c r="EAE62" s="59"/>
      <c r="EAF62" s="59"/>
      <c r="EAG62" s="59"/>
      <c r="EAH62" s="59"/>
      <c r="EAI62" s="59"/>
      <c r="EAJ62" s="59"/>
      <c r="EAK62" s="59"/>
      <c r="EAL62" s="59"/>
      <c r="EAM62" s="59"/>
      <c r="EAN62" s="59"/>
      <c r="EAO62" s="59"/>
      <c r="EAP62" s="59"/>
      <c r="EAQ62" s="59"/>
      <c r="EAR62" s="59"/>
      <c r="EAS62" s="59"/>
      <c r="EAT62" s="59"/>
      <c r="EAU62" s="59"/>
      <c r="EAV62" s="59"/>
      <c r="EAW62" s="59"/>
      <c r="EAX62" s="59"/>
      <c r="EAY62" s="59"/>
      <c r="EAZ62" s="59"/>
      <c r="EBA62" s="59"/>
      <c r="EBB62" s="59"/>
      <c r="EBC62" s="59"/>
      <c r="EBD62" s="59"/>
      <c r="EBE62" s="59"/>
      <c r="EBF62" s="59"/>
      <c r="EBG62" s="59"/>
      <c r="EBH62" s="59"/>
      <c r="EBI62" s="59"/>
      <c r="EBJ62" s="59"/>
      <c r="EBK62" s="59"/>
      <c r="EBL62" s="59"/>
      <c r="EBM62" s="59"/>
      <c r="EBN62" s="59"/>
      <c r="EBO62" s="59"/>
      <c r="EBP62" s="59"/>
      <c r="EBQ62" s="59"/>
      <c r="EBR62" s="59"/>
      <c r="EBS62" s="59"/>
      <c r="EBT62" s="59"/>
      <c r="EBU62" s="59"/>
      <c r="EBV62" s="59"/>
      <c r="EBW62" s="59"/>
      <c r="EBX62" s="59"/>
      <c r="EBY62" s="59"/>
      <c r="EBZ62" s="59"/>
      <c r="ECA62" s="59"/>
      <c r="ECB62" s="59"/>
      <c r="ECC62" s="59"/>
      <c r="ECD62" s="59"/>
      <c r="ECE62" s="59"/>
      <c r="ECF62" s="59"/>
      <c r="ECG62" s="59"/>
      <c r="ECH62" s="59"/>
      <c r="ECI62" s="59"/>
      <c r="ECJ62" s="59"/>
      <c r="ECK62" s="59"/>
      <c r="ECL62" s="59"/>
      <c r="ECM62" s="59"/>
      <c r="ECN62" s="59"/>
      <c r="ECO62" s="59"/>
      <c r="ECP62" s="59"/>
      <c r="ECQ62" s="59"/>
      <c r="ECR62" s="59"/>
      <c r="ECS62" s="59"/>
      <c r="ECT62" s="59"/>
      <c r="ECU62" s="59"/>
      <c r="ECV62" s="59"/>
      <c r="ECW62" s="59"/>
      <c r="ECX62" s="59"/>
      <c r="ECY62" s="59"/>
      <c r="ECZ62" s="59"/>
      <c r="EDA62" s="59"/>
      <c r="EDB62" s="59"/>
      <c r="EDC62" s="59"/>
      <c r="EDD62" s="59"/>
      <c r="EDE62" s="59"/>
      <c r="EDF62" s="59"/>
      <c r="EDG62" s="59"/>
      <c r="EDH62" s="59"/>
      <c r="EDI62" s="59"/>
      <c r="EDJ62" s="59"/>
      <c r="EDK62" s="59"/>
      <c r="EDL62" s="59"/>
      <c r="EDM62" s="59"/>
      <c r="EDN62" s="59"/>
      <c r="EDO62" s="59"/>
      <c r="EDP62" s="59"/>
      <c r="EDQ62" s="59"/>
      <c r="EDR62" s="59"/>
      <c r="EDS62" s="59"/>
      <c r="EDT62" s="59"/>
      <c r="EDU62" s="59"/>
      <c r="EDV62" s="59"/>
      <c r="EDW62" s="59"/>
      <c r="EDX62" s="59"/>
      <c r="EDY62" s="59"/>
      <c r="EDZ62" s="59"/>
      <c r="EEA62" s="59"/>
      <c r="EEB62" s="59"/>
      <c r="EEC62" s="59"/>
      <c r="EED62" s="59"/>
      <c r="EEE62" s="59"/>
      <c r="EEF62" s="59"/>
      <c r="EEG62" s="59"/>
      <c r="EEH62" s="59"/>
      <c r="EEI62" s="59"/>
      <c r="EEJ62" s="59"/>
      <c r="EEK62" s="59"/>
      <c r="EEL62" s="59"/>
      <c r="EEM62" s="59"/>
      <c r="EEN62" s="59"/>
      <c r="EEO62" s="59"/>
      <c r="EEP62" s="59"/>
      <c r="EEQ62" s="59"/>
      <c r="EER62" s="59"/>
      <c r="EES62" s="59"/>
      <c r="EET62" s="59"/>
      <c r="EEU62" s="59"/>
      <c r="EEV62" s="59"/>
      <c r="EEW62" s="59"/>
      <c r="EEX62" s="59"/>
      <c r="EEY62" s="59"/>
      <c r="EEZ62" s="59"/>
      <c r="EFA62" s="59"/>
      <c r="EFB62" s="59"/>
      <c r="EFC62" s="59"/>
      <c r="EFD62" s="59"/>
      <c r="EFE62" s="59"/>
      <c r="EFF62" s="59"/>
      <c r="EFG62" s="59"/>
      <c r="EFH62" s="59"/>
      <c r="EFI62" s="59"/>
      <c r="EFJ62" s="59"/>
      <c r="EFK62" s="59"/>
      <c r="EFL62" s="59"/>
      <c r="EFM62" s="59"/>
      <c r="EFN62" s="59"/>
      <c r="EFO62" s="59"/>
      <c r="EFP62" s="59"/>
      <c r="EFQ62" s="59"/>
      <c r="EFR62" s="59"/>
      <c r="EFS62" s="59"/>
      <c r="EFT62" s="59"/>
      <c r="EFU62" s="59"/>
      <c r="EFV62" s="59"/>
      <c r="EFW62" s="59"/>
      <c r="EFX62" s="59"/>
      <c r="EFY62" s="59"/>
      <c r="EFZ62" s="59"/>
      <c r="EGA62" s="59"/>
      <c r="EGB62" s="59"/>
      <c r="EGC62" s="59"/>
      <c r="EGD62" s="59"/>
      <c r="EGE62" s="59"/>
      <c r="EGF62" s="59"/>
      <c r="EGG62" s="59"/>
      <c r="EGH62" s="59"/>
      <c r="EGI62" s="59"/>
      <c r="EGJ62" s="59"/>
      <c r="EGK62" s="59"/>
      <c r="EGL62" s="59"/>
      <c r="EGM62" s="59"/>
      <c r="EGN62" s="59"/>
      <c r="EGO62" s="59"/>
      <c r="EGP62" s="59"/>
      <c r="EGQ62" s="59"/>
      <c r="EGR62" s="59"/>
      <c r="EGS62" s="59"/>
      <c r="EGT62" s="59"/>
      <c r="EGU62" s="59"/>
      <c r="EGV62" s="59"/>
      <c r="EGW62" s="59"/>
      <c r="EGX62" s="59"/>
      <c r="EGY62" s="59"/>
      <c r="EGZ62" s="59"/>
      <c r="EHA62" s="59"/>
      <c r="EHB62" s="59"/>
      <c r="EHC62" s="59"/>
      <c r="EHD62" s="59"/>
      <c r="EHE62" s="59"/>
      <c r="EHF62" s="59"/>
      <c r="EHG62" s="59"/>
      <c r="EHH62" s="59"/>
      <c r="EHI62" s="59"/>
      <c r="EHJ62" s="59"/>
      <c r="EHK62" s="59"/>
      <c r="EHL62" s="59"/>
      <c r="EHM62" s="59"/>
      <c r="EHN62" s="59"/>
      <c r="EHO62" s="59"/>
      <c r="EHP62" s="59"/>
      <c r="EHQ62" s="59"/>
      <c r="EHR62" s="59"/>
      <c r="EHS62" s="59"/>
      <c r="EHT62" s="59"/>
      <c r="EHU62" s="59"/>
      <c r="EHV62" s="59"/>
      <c r="EHW62" s="59"/>
      <c r="EHX62" s="59"/>
      <c r="EHY62" s="59"/>
      <c r="EHZ62" s="59"/>
      <c r="EIA62" s="59"/>
      <c r="EIB62" s="59"/>
      <c r="EIC62" s="59"/>
      <c r="EID62" s="59"/>
      <c r="EIE62" s="59"/>
      <c r="EIF62" s="59"/>
      <c r="EIG62" s="59"/>
      <c r="EIH62" s="59"/>
      <c r="EII62" s="59"/>
      <c r="EIJ62" s="59"/>
      <c r="EIK62" s="59"/>
      <c r="EIL62" s="59"/>
      <c r="EIM62" s="59"/>
      <c r="EIN62" s="59"/>
      <c r="EIO62" s="59"/>
      <c r="EIP62" s="59"/>
      <c r="EIQ62" s="59"/>
      <c r="EIR62" s="59"/>
      <c r="EIS62" s="59"/>
      <c r="EIT62" s="59"/>
      <c r="EIU62" s="59"/>
      <c r="EIV62" s="59"/>
      <c r="EIW62" s="59"/>
      <c r="EIX62" s="59"/>
      <c r="EIY62" s="59"/>
      <c r="EIZ62" s="59"/>
      <c r="EJA62" s="59"/>
      <c r="EJB62" s="59"/>
      <c r="EJC62" s="59"/>
      <c r="EJD62" s="59"/>
      <c r="EJE62" s="59"/>
      <c r="EJF62" s="59"/>
      <c r="EJG62" s="59"/>
      <c r="EJH62" s="59"/>
      <c r="EJI62" s="59"/>
      <c r="EJJ62" s="59"/>
      <c r="EJK62" s="59"/>
      <c r="EJL62" s="59"/>
      <c r="EJM62" s="59"/>
      <c r="EJN62" s="59"/>
      <c r="EJO62" s="59"/>
      <c r="EJP62" s="59"/>
      <c r="EJQ62" s="59"/>
      <c r="EJR62" s="59"/>
      <c r="EJS62" s="59"/>
      <c r="EJT62" s="59"/>
      <c r="EJU62" s="59"/>
      <c r="EJV62" s="59"/>
      <c r="EJW62" s="59"/>
      <c r="EJX62" s="59"/>
      <c r="EJY62" s="59"/>
      <c r="EJZ62" s="59"/>
      <c r="EKA62" s="59"/>
      <c r="EKB62" s="59"/>
      <c r="EKC62" s="59"/>
      <c r="EKD62" s="59"/>
      <c r="EKE62" s="59"/>
      <c r="EKF62" s="59"/>
      <c r="EKG62" s="59"/>
      <c r="EKH62" s="59"/>
      <c r="EKI62" s="59"/>
      <c r="EKJ62" s="59"/>
      <c r="EKK62" s="59"/>
      <c r="EKL62" s="59"/>
      <c r="EKM62" s="59"/>
      <c r="EKN62" s="59"/>
      <c r="EKO62" s="59"/>
      <c r="EKP62" s="59"/>
      <c r="EKQ62" s="59"/>
      <c r="EKR62" s="59"/>
      <c r="EKS62" s="59"/>
      <c r="EKT62" s="59"/>
      <c r="EKU62" s="59"/>
      <c r="EKV62" s="59"/>
      <c r="EKW62" s="59"/>
      <c r="EKX62" s="59"/>
      <c r="EKY62" s="59"/>
      <c r="EKZ62" s="59"/>
      <c r="ELA62" s="59"/>
      <c r="ELB62" s="59"/>
      <c r="ELC62" s="59"/>
      <c r="ELD62" s="59"/>
      <c r="ELE62" s="59"/>
      <c r="ELF62" s="59"/>
      <c r="ELG62" s="59"/>
      <c r="ELH62" s="59"/>
      <c r="ELI62" s="59"/>
      <c r="ELJ62" s="59"/>
      <c r="ELK62" s="59"/>
      <c r="ELL62" s="59"/>
      <c r="ELM62" s="59"/>
      <c r="ELN62" s="59"/>
      <c r="ELO62" s="59"/>
      <c r="ELP62" s="59"/>
      <c r="ELQ62" s="59"/>
      <c r="ELR62" s="59"/>
      <c r="ELS62" s="59"/>
      <c r="ELT62" s="59"/>
      <c r="ELU62" s="59"/>
      <c r="ELV62" s="59"/>
      <c r="ELW62" s="59"/>
      <c r="ELX62" s="59"/>
      <c r="ELY62" s="59"/>
      <c r="ELZ62" s="59"/>
      <c r="EMA62" s="59"/>
      <c r="EMB62" s="59"/>
      <c r="EMC62" s="59"/>
      <c r="EMD62" s="59"/>
      <c r="EME62" s="59"/>
      <c r="EMF62" s="59"/>
      <c r="EMG62" s="59"/>
      <c r="EMH62" s="59"/>
      <c r="EMI62" s="59"/>
      <c r="EMJ62" s="59"/>
      <c r="EMK62" s="59"/>
      <c r="EML62" s="59"/>
      <c r="EMM62" s="59"/>
      <c r="EMN62" s="59"/>
      <c r="EMO62" s="59"/>
      <c r="EMP62" s="59"/>
      <c r="EMQ62" s="59"/>
      <c r="EMR62" s="59"/>
      <c r="EMS62" s="59"/>
      <c r="EMT62" s="59"/>
      <c r="EMU62" s="59"/>
      <c r="EMV62" s="59"/>
      <c r="EMW62" s="59"/>
      <c r="EMX62" s="59"/>
      <c r="EMY62" s="59"/>
      <c r="EMZ62" s="59"/>
      <c r="ENA62" s="59"/>
      <c r="ENB62" s="59"/>
      <c r="ENC62" s="59"/>
      <c r="END62" s="59"/>
      <c r="ENE62" s="59"/>
      <c r="ENF62" s="59"/>
      <c r="ENG62" s="59"/>
      <c r="ENH62" s="59"/>
      <c r="ENI62" s="59"/>
      <c r="ENJ62" s="59"/>
      <c r="ENK62" s="59"/>
      <c r="ENL62" s="59"/>
      <c r="ENM62" s="59"/>
      <c r="ENN62" s="59"/>
      <c r="ENO62" s="59"/>
      <c r="ENP62" s="59"/>
      <c r="ENQ62" s="59"/>
      <c r="ENR62" s="59"/>
      <c r="ENS62" s="59"/>
      <c r="ENT62" s="59"/>
      <c r="ENU62" s="59"/>
      <c r="ENV62" s="59"/>
      <c r="ENW62" s="59"/>
      <c r="ENX62" s="59"/>
      <c r="ENY62" s="59"/>
      <c r="ENZ62" s="59"/>
      <c r="EOA62" s="59"/>
      <c r="EOB62" s="59"/>
      <c r="EOC62" s="59"/>
      <c r="EOD62" s="59"/>
      <c r="EOE62" s="59"/>
      <c r="EOF62" s="59"/>
      <c r="EOG62" s="59"/>
      <c r="EOH62" s="59"/>
      <c r="EOI62" s="59"/>
      <c r="EOJ62" s="59"/>
      <c r="EOK62" s="59"/>
      <c r="EOL62" s="59"/>
      <c r="EOM62" s="59"/>
      <c r="EON62" s="59"/>
      <c r="EOO62" s="59"/>
      <c r="EOP62" s="59"/>
      <c r="EOQ62" s="59"/>
      <c r="EOR62" s="59"/>
      <c r="EOS62" s="59"/>
      <c r="EOT62" s="59"/>
      <c r="EOU62" s="59"/>
      <c r="EOV62" s="59"/>
      <c r="EOW62" s="59"/>
      <c r="EOX62" s="59"/>
      <c r="EOY62" s="59"/>
      <c r="EOZ62" s="59"/>
      <c r="EPA62" s="59"/>
      <c r="EPB62" s="59"/>
      <c r="EPC62" s="59"/>
      <c r="EPD62" s="59"/>
      <c r="EPE62" s="59"/>
      <c r="EPF62" s="59"/>
      <c r="EPG62" s="59"/>
      <c r="EPH62" s="59"/>
      <c r="EPI62" s="59"/>
      <c r="EPJ62" s="59"/>
      <c r="EPK62" s="59"/>
      <c r="EPL62" s="59"/>
      <c r="EPM62" s="59"/>
      <c r="EPN62" s="59"/>
      <c r="EPO62" s="59"/>
      <c r="EPP62" s="59"/>
      <c r="EPQ62" s="59"/>
      <c r="EPR62" s="59"/>
      <c r="EPS62" s="59"/>
      <c r="EPT62" s="59"/>
      <c r="EPU62" s="59"/>
      <c r="EPV62" s="59"/>
      <c r="EPW62" s="59"/>
      <c r="EPX62" s="59"/>
      <c r="EPY62" s="59"/>
      <c r="EPZ62" s="59"/>
      <c r="EQA62" s="59"/>
      <c r="EQB62" s="59"/>
      <c r="EQC62" s="59"/>
      <c r="EQD62" s="59"/>
      <c r="EQE62" s="59"/>
      <c r="EQF62" s="59"/>
      <c r="EQG62" s="59"/>
      <c r="EQH62" s="59"/>
      <c r="EQI62" s="59"/>
      <c r="EQJ62" s="59"/>
      <c r="EQK62" s="59"/>
      <c r="EQL62" s="59"/>
      <c r="EQM62" s="59"/>
      <c r="EQN62" s="59"/>
      <c r="EQO62" s="59"/>
      <c r="EQP62" s="59"/>
      <c r="EQQ62" s="59"/>
      <c r="EQR62" s="59"/>
      <c r="EQS62" s="59"/>
      <c r="EQT62" s="59"/>
      <c r="EQU62" s="59"/>
      <c r="EQV62" s="59"/>
      <c r="EQW62" s="59"/>
      <c r="EQX62" s="59"/>
      <c r="EQY62" s="59"/>
      <c r="EQZ62" s="59"/>
      <c r="ERA62" s="59"/>
      <c r="ERB62" s="59"/>
      <c r="ERC62" s="59"/>
      <c r="ERD62" s="59"/>
      <c r="ERE62" s="59"/>
      <c r="ERF62" s="59"/>
      <c r="ERG62" s="59"/>
      <c r="ERH62" s="59"/>
      <c r="ERI62" s="59"/>
      <c r="ERJ62" s="59"/>
      <c r="ERK62" s="59"/>
      <c r="ERL62" s="59"/>
      <c r="ERM62" s="59"/>
      <c r="ERN62" s="59"/>
      <c r="ERO62" s="59"/>
      <c r="ERP62" s="59"/>
      <c r="ERQ62" s="59"/>
      <c r="ERR62" s="59"/>
      <c r="ERS62" s="59"/>
      <c r="ERT62" s="59"/>
      <c r="ERU62" s="59"/>
      <c r="ERV62" s="59"/>
      <c r="ERW62" s="59"/>
      <c r="ERX62" s="59"/>
      <c r="ERY62" s="59"/>
      <c r="ERZ62" s="59"/>
      <c r="ESA62" s="59"/>
      <c r="ESB62" s="59"/>
      <c r="ESC62" s="59"/>
      <c r="ESD62" s="59"/>
      <c r="ESE62" s="59"/>
      <c r="ESF62" s="59"/>
      <c r="ESG62" s="59"/>
      <c r="ESH62" s="59"/>
      <c r="ESI62" s="59"/>
      <c r="ESJ62" s="59"/>
      <c r="ESK62" s="59"/>
      <c r="ESL62" s="59"/>
      <c r="ESM62" s="59"/>
      <c r="ESN62" s="59"/>
      <c r="ESO62" s="59"/>
      <c r="ESP62" s="59"/>
      <c r="ESQ62" s="59"/>
      <c r="ESR62" s="59"/>
      <c r="ESS62" s="59"/>
      <c r="EST62" s="59"/>
      <c r="ESU62" s="59"/>
      <c r="ESV62" s="59"/>
      <c r="ESW62" s="59"/>
      <c r="ESX62" s="59"/>
      <c r="ESY62" s="59"/>
      <c r="ESZ62" s="59"/>
      <c r="ETA62" s="59"/>
      <c r="ETB62" s="59"/>
      <c r="ETC62" s="59"/>
      <c r="ETD62" s="59"/>
      <c r="ETE62" s="59"/>
      <c r="ETF62" s="59"/>
      <c r="ETG62" s="59"/>
      <c r="ETH62" s="59"/>
      <c r="ETI62" s="59"/>
      <c r="ETJ62" s="59"/>
      <c r="ETK62" s="59"/>
      <c r="ETL62" s="59"/>
      <c r="ETM62" s="59"/>
      <c r="ETN62" s="59"/>
      <c r="ETO62" s="59"/>
      <c r="ETP62" s="59"/>
      <c r="ETQ62" s="59"/>
      <c r="ETR62" s="59"/>
      <c r="ETS62" s="59"/>
      <c r="ETT62" s="59"/>
      <c r="ETU62" s="59"/>
      <c r="ETV62" s="59"/>
      <c r="ETW62" s="59"/>
      <c r="ETX62" s="59"/>
      <c r="ETY62" s="59"/>
      <c r="ETZ62" s="59"/>
      <c r="EUA62" s="59"/>
      <c r="EUB62" s="59"/>
      <c r="EUC62" s="59"/>
      <c r="EUD62" s="59"/>
      <c r="EUE62" s="59"/>
      <c r="EUF62" s="59"/>
      <c r="EUG62" s="59"/>
      <c r="EUH62" s="59"/>
      <c r="EUI62" s="59"/>
      <c r="EUJ62" s="59"/>
      <c r="EUK62" s="59"/>
      <c r="EUL62" s="59"/>
      <c r="EUM62" s="59"/>
      <c r="EUN62" s="59"/>
      <c r="EUO62" s="59"/>
      <c r="EUP62" s="59"/>
      <c r="EUQ62" s="59"/>
      <c r="EUR62" s="59"/>
      <c r="EUS62" s="59"/>
      <c r="EUT62" s="59"/>
      <c r="EUU62" s="59"/>
      <c r="EUV62" s="59"/>
      <c r="EUW62" s="59"/>
      <c r="EUX62" s="59"/>
      <c r="EUY62" s="59"/>
      <c r="EUZ62" s="59"/>
      <c r="EVA62" s="59"/>
      <c r="EVB62" s="59"/>
      <c r="EVC62" s="59"/>
      <c r="EVD62" s="59"/>
      <c r="EVE62" s="59"/>
      <c r="EVF62" s="59"/>
      <c r="EVG62" s="59"/>
      <c r="EVH62" s="59"/>
      <c r="EVI62" s="59"/>
      <c r="EVJ62" s="59"/>
      <c r="EVK62" s="59"/>
      <c r="EVL62" s="59"/>
      <c r="EVM62" s="59"/>
      <c r="EVN62" s="59"/>
      <c r="EVO62" s="59"/>
      <c r="EVP62" s="59"/>
      <c r="EVQ62" s="59"/>
      <c r="EVR62" s="59"/>
      <c r="EVS62" s="59"/>
      <c r="EVT62" s="59"/>
      <c r="EVU62" s="59"/>
      <c r="EVV62" s="59"/>
      <c r="EVW62" s="59"/>
      <c r="EVX62" s="59"/>
      <c r="EVY62" s="59"/>
      <c r="EVZ62" s="59"/>
      <c r="EWA62" s="59"/>
      <c r="EWB62" s="59"/>
      <c r="EWC62" s="59"/>
      <c r="EWD62" s="59"/>
      <c r="EWE62" s="59"/>
      <c r="EWF62" s="59"/>
      <c r="EWG62" s="59"/>
      <c r="EWH62" s="59"/>
      <c r="EWI62" s="59"/>
      <c r="EWJ62" s="59"/>
      <c r="EWK62" s="59"/>
      <c r="EWL62" s="59"/>
      <c r="EWM62" s="59"/>
      <c r="EWN62" s="59"/>
      <c r="EWO62" s="59"/>
      <c r="EWP62" s="59"/>
      <c r="EWQ62" s="59"/>
      <c r="EWR62" s="59"/>
      <c r="EWS62" s="59"/>
      <c r="EWT62" s="59"/>
      <c r="EWU62" s="59"/>
      <c r="EWV62" s="59"/>
      <c r="EWW62" s="59"/>
      <c r="EWX62" s="59"/>
      <c r="EWY62" s="59"/>
      <c r="EWZ62" s="59"/>
      <c r="EXA62" s="59"/>
      <c r="EXB62" s="59"/>
      <c r="EXC62" s="59"/>
      <c r="EXD62" s="59"/>
      <c r="EXE62" s="59"/>
      <c r="EXF62" s="59"/>
      <c r="EXG62" s="59"/>
      <c r="EXH62" s="59"/>
      <c r="EXI62" s="59"/>
      <c r="EXJ62" s="59"/>
      <c r="EXK62" s="59"/>
      <c r="EXL62" s="59"/>
      <c r="EXM62" s="59"/>
      <c r="EXN62" s="59"/>
      <c r="EXO62" s="59"/>
      <c r="EXP62" s="59"/>
      <c r="EXQ62" s="59"/>
      <c r="EXR62" s="59"/>
      <c r="EXS62" s="59"/>
      <c r="EXT62" s="59"/>
      <c r="EXU62" s="59"/>
      <c r="EXV62" s="59"/>
      <c r="EXW62" s="59"/>
      <c r="EXX62" s="59"/>
      <c r="EXY62" s="59"/>
      <c r="EXZ62" s="59"/>
      <c r="EYA62" s="59"/>
      <c r="EYB62" s="59"/>
      <c r="EYC62" s="59"/>
      <c r="EYD62" s="59"/>
      <c r="EYE62" s="59"/>
      <c r="EYF62" s="59"/>
      <c r="EYG62" s="59"/>
      <c r="EYH62" s="59"/>
      <c r="EYI62" s="59"/>
      <c r="EYJ62" s="59"/>
      <c r="EYK62" s="59"/>
      <c r="EYL62" s="59"/>
      <c r="EYM62" s="59"/>
      <c r="EYN62" s="59"/>
      <c r="EYO62" s="59"/>
      <c r="EYP62" s="59"/>
      <c r="EYQ62" s="59"/>
      <c r="EYR62" s="59"/>
      <c r="EYS62" s="59"/>
      <c r="EYT62" s="59"/>
      <c r="EYU62" s="59"/>
      <c r="EYV62" s="59"/>
      <c r="EYW62" s="59"/>
      <c r="EYX62" s="59"/>
      <c r="EYY62" s="59"/>
      <c r="EYZ62" s="59"/>
      <c r="EZA62" s="59"/>
      <c r="EZB62" s="59"/>
      <c r="EZC62" s="59"/>
      <c r="EZD62" s="59"/>
      <c r="EZE62" s="59"/>
      <c r="EZF62" s="59"/>
      <c r="EZG62" s="59"/>
      <c r="EZH62" s="59"/>
      <c r="EZI62" s="59"/>
      <c r="EZJ62" s="59"/>
      <c r="EZK62" s="59"/>
      <c r="EZL62" s="59"/>
      <c r="EZM62" s="59"/>
      <c r="EZN62" s="59"/>
      <c r="EZO62" s="59"/>
      <c r="EZP62" s="59"/>
      <c r="EZQ62" s="59"/>
      <c r="EZR62" s="59"/>
      <c r="EZS62" s="59"/>
      <c r="EZT62" s="59"/>
      <c r="EZU62" s="59"/>
      <c r="EZV62" s="59"/>
      <c r="EZW62" s="59"/>
      <c r="EZX62" s="59"/>
      <c r="EZY62" s="59"/>
      <c r="EZZ62" s="59"/>
      <c r="FAA62" s="59"/>
      <c r="FAB62" s="59"/>
      <c r="FAC62" s="59"/>
      <c r="FAD62" s="59"/>
      <c r="FAE62" s="59"/>
      <c r="FAF62" s="59"/>
      <c r="FAG62" s="59"/>
      <c r="FAH62" s="59"/>
      <c r="FAI62" s="59"/>
      <c r="FAJ62" s="59"/>
      <c r="FAK62" s="59"/>
      <c r="FAL62" s="59"/>
      <c r="FAM62" s="59"/>
      <c r="FAN62" s="59"/>
      <c r="FAO62" s="59"/>
      <c r="FAP62" s="59"/>
      <c r="FAQ62" s="59"/>
      <c r="FAR62" s="59"/>
      <c r="FAS62" s="59"/>
      <c r="FAT62" s="59"/>
      <c r="FAU62" s="59"/>
      <c r="FAV62" s="59"/>
      <c r="FAW62" s="59"/>
      <c r="FAX62" s="59"/>
      <c r="FAY62" s="59"/>
      <c r="FAZ62" s="59"/>
      <c r="FBA62" s="59"/>
      <c r="FBB62" s="59"/>
      <c r="FBC62" s="59"/>
      <c r="FBD62" s="59"/>
      <c r="FBE62" s="59"/>
      <c r="FBF62" s="59"/>
      <c r="FBG62" s="59"/>
      <c r="FBH62" s="59"/>
      <c r="FBI62" s="59"/>
      <c r="FBJ62" s="59"/>
      <c r="FBK62" s="59"/>
      <c r="FBL62" s="59"/>
      <c r="FBM62" s="59"/>
      <c r="FBN62" s="59"/>
      <c r="FBO62" s="59"/>
      <c r="FBP62" s="59"/>
      <c r="FBQ62" s="59"/>
      <c r="FBR62" s="59"/>
      <c r="FBS62" s="59"/>
      <c r="FBT62" s="59"/>
      <c r="FBU62" s="59"/>
      <c r="FBV62" s="59"/>
      <c r="FBW62" s="59"/>
      <c r="FBX62" s="59"/>
      <c r="FBY62" s="59"/>
      <c r="FBZ62" s="59"/>
      <c r="FCA62" s="59"/>
      <c r="FCB62" s="59"/>
      <c r="FCC62" s="59"/>
      <c r="FCD62" s="59"/>
      <c r="FCE62" s="59"/>
      <c r="FCF62" s="59"/>
      <c r="FCG62" s="59"/>
      <c r="FCH62" s="59"/>
      <c r="FCI62" s="59"/>
      <c r="FCJ62" s="59"/>
      <c r="FCK62" s="59"/>
      <c r="FCL62" s="59"/>
      <c r="FCM62" s="59"/>
      <c r="FCN62" s="59"/>
      <c r="FCO62" s="59"/>
      <c r="FCP62" s="59"/>
      <c r="FCQ62" s="59"/>
      <c r="FCR62" s="59"/>
      <c r="FCS62" s="59"/>
      <c r="FCT62" s="59"/>
      <c r="FCU62" s="59"/>
      <c r="FCV62" s="59"/>
      <c r="FCW62" s="59"/>
      <c r="FCX62" s="59"/>
      <c r="FCY62" s="59"/>
      <c r="FCZ62" s="59"/>
      <c r="FDA62" s="59"/>
      <c r="FDB62" s="59"/>
      <c r="FDC62" s="59"/>
      <c r="FDD62" s="59"/>
      <c r="FDE62" s="59"/>
      <c r="FDF62" s="59"/>
      <c r="FDG62" s="59"/>
      <c r="FDH62" s="59"/>
      <c r="FDI62" s="59"/>
      <c r="FDJ62" s="59"/>
      <c r="FDK62" s="59"/>
      <c r="FDL62" s="59"/>
      <c r="FDM62" s="59"/>
      <c r="FDN62" s="59"/>
      <c r="FDO62" s="59"/>
      <c r="FDP62" s="59"/>
      <c r="FDQ62" s="59"/>
      <c r="FDR62" s="59"/>
      <c r="FDS62" s="59"/>
      <c r="FDT62" s="59"/>
      <c r="FDU62" s="59"/>
      <c r="FDV62" s="59"/>
      <c r="FDW62" s="59"/>
      <c r="FDX62" s="59"/>
      <c r="FDY62" s="59"/>
      <c r="FDZ62" s="59"/>
      <c r="FEA62" s="59"/>
      <c r="FEB62" s="59"/>
      <c r="FEC62" s="59"/>
      <c r="FED62" s="59"/>
      <c r="FEE62" s="59"/>
      <c r="FEF62" s="59"/>
      <c r="FEG62" s="59"/>
      <c r="FEH62" s="59"/>
      <c r="FEI62" s="59"/>
      <c r="FEJ62" s="59"/>
      <c r="FEK62" s="59"/>
      <c r="FEL62" s="59"/>
      <c r="FEM62" s="59"/>
      <c r="FEN62" s="59"/>
      <c r="FEO62" s="59"/>
      <c r="FEP62" s="59"/>
      <c r="FEQ62" s="59"/>
      <c r="FER62" s="59"/>
      <c r="FES62" s="59"/>
      <c r="FET62" s="59"/>
      <c r="FEU62" s="59"/>
      <c r="FEV62" s="59"/>
      <c r="FEW62" s="59"/>
      <c r="FEX62" s="59"/>
      <c r="FEY62" s="59"/>
      <c r="FEZ62" s="59"/>
      <c r="FFA62" s="59"/>
      <c r="FFB62" s="59"/>
      <c r="FFC62" s="59"/>
      <c r="FFD62" s="59"/>
      <c r="FFE62" s="59"/>
      <c r="FFF62" s="59"/>
      <c r="FFG62" s="59"/>
      <c r="FFH62" s="59"/>
      <c r="FFI62" s="59"/>
      <c r="FFJ62" s="59"/>
      <c r="FFK62" s="59"/>
      <c r="FFL62" s="59"/>
      <c r="FFM62" s="59"/>
      <c r="FFN62" s="59"/>
      <c r="FFO62" s="59"/>
      <c r="FFP62" s="59"/>
      <c r="FFQ62" s="59"/>
      <c r="FFR62" s="59"/>
      <c r="FFS62" s="59"/>
      <c r="FFT62" s="59"/>
      <c r="FFU62" s="59"/>
      <c r="FFV62" s="59"/>
      <c r="FFW62" s="59"/>
      <c r="FFX62" s="59"/>
      <c r="FFY62" s="59"/>
      <c r="FFZ62" s="59"/>
      <c r="FGA62" s="59"/>
      <c r="FGB62" s="59"/>
      <c r="FGC62" s="59"/>
      <c r="FGD62" s="59"/>
      <c r="FGE62" s="59"/>
      <c r="FGF62" s="59"/>
      <c r="FGG62" s="59"/>
      <c r="FGH62" s="59"/>
      <c r="FGI62" s="59"/>
      <c r="FGJ62" s="59"/>
      <c r="FGK62" s="59"/>
      <c r="FGL62" s="59"/>
      <c r="FGM62" s="59"/>
      <c r="FGN62" s="59"/>
      <c r="FGO62" s="59"/>
      <c r="FGP62" s="59"/>
      <c r="FGQ62" s="59"/>
      <c r="FGR62" s="59"/>
      <c r="FGS62" s="59"/>
      <c r="FGT62" s="59"/>
      <c r="FGU62" s="59"/>
      <c r="FGV62" s="59"/>
      <c r="FGW62" s="59"/>
      <c r="FGX62" s="59"/>
      <c r="FGY62" s="59"/>
      <c r="FGZ62" s="59"/>
      <c r="FHA62" s="59"/>
      <c r="FHB62" s="59"/>
      <c r="FHC62" s="59"/>
      <c r="FHD62" s="59"/>
      <c r="FHE62" s="59"/>
      <c r="FHF62" s="59"/>
      <c r="FHG62" s="59"/>
      <c r="FHH62" s="59"/>
      <c r="FHI62" s="59"/>
      <c r="FHJ62" s="59"/>
      <c r="FHK62" s="59"/>
      <c r="FHL62" s="59"/>
      <c r="FHM62" s="59"/>
      <c r="FHN62" s="59"/>
      <c r="FHO62" s="59"/>
      <c r="FHP62" s="59"/>
      <c r="FHQ62" s="59"/>
      <c r="FHR62" s="59"/>
      <c r="FHS62" s="59"/>
      <c r="FHT62" s="59"/>
      <c r="FHU62" s="59"/>
      <c r="FHV62" s="59"/>
      <c r="FHW62" s="59"/>
      <c r="FHX62" s="59"/>
      <c r="FHY62" s="59"/>
      <c r="FHZ62" s="59"/>
      <c r="FIA62" s="59"/>
      <c r="FIB62" s="59"/>
      <c r="FIC62" s="59"/>
      <c r="FID62" s="59"/>
      <c r="FIE62" s="59"/>
      <c r="FIF62" s="59"/>
      <c r="FIG62" s="59"/>
      <c r="FIH62" s="59"/>
      <c r="FII62" s="59"/>
      <c r="FIJ62" s="59"/>
      <c r="FIK62" s="59"/>
      <c r="FIL62" s="59"/>
      <c r="FIM62" s="59"/>
      <c r="FIN62" s="59"/>
      <c r="FIO62" s="59"/>
      <c r="FIP62" s="59"/>
      <c r="FIQ62" s="59"/>
      <c r="FIR62" s="59"/>
      <c r="FIS62" s="59"/>
      <c r="FIT62" s="59"/>
      <c r="FIU62" s="59"/>
      <c r="FIV62" s="59"/>
      <c r="FIW62" s="59"/>
      <c r="FIX62" s="59"/>
      <c r="FIY62" s="59"/>
      <c r="FIZ62" s="59"/>
      <c r="FJA62" s="59"/>
      <c r="FJB62" s="59"/>
      <c r="FJC62" s="59"/>
      <c r="FJD62" s="59"/>
      <c r="FJE62" s="59"/>
      <c r="FJF62" s="59"/>
      <c r="FJG62" s="59"/>
      <c r="FJH62" s="59"/>
      <c r="FJI62" s="59"/>
      <c r="FJJ62" s="59"/>
      <c r="FJK62" s="59"/>
      <c r="FJL62" s="59"/>
      <c r="FJM62" s="59"/>
      <c r="FJN62" s="59"/>
      <c r="FJO62" s="59"/>
      <c r="FJP62" s="59"/>
      <c r="FJQ62" s="59"/>
      <c r="FJR62" s="59"/>
      <c r="FJS62" s="59"/>
      <c r="FJT62" s="59"/>
      <c r="FJU62" s="59"/>
      <c r="FJV62" s="59"/>
      <c r="FJW62" s="59"/>
      <c r="FJX62" s="59"/>
      <c r="FJY62" s="59"/>
      <c r="FJZ62" s="59"/>
      <c r="FKA62" s="59"/>
      <c r="FKB62" s="59"/>
      <c r="FKC62" s="59"/>
      <c r="FKD62" s="59"/>
      <c r="FKE62" s="59"/>
      <c r="FKF62" s="59"/>
      <c r="FKG62" s="59"/>
      <c r="FKH62" s="59"/>
      <c r="FKI62" s="59"/>
      <c r="FKJ62" s="59"/>
      <c r="FKK62" s="59"/>
      <c r="FKL62" s="59"/>
      <c r="FKM62" s="59"/>
      <c r="FKN62" s="59"/>
      <c r="FKO62" s="59"/>
      <c r="FKP62" s="59"/>
      <c r="FKQ62" s="59"/>
      <c r="FKR62" s="59"/>
      <c r="FKS62" s="59"/>
      <c r="FKT62" s="59"/>
      <c r="FKU62" s="59"/>
      <c r="FKV62" s="59"/>
      <c r="FKW62" s="59"/>
      <c r="FKX62" s="59"/>
      <c r="FKY62" s="59"/>
      <c r="FKZ62" s="59"/>
      <c r="FLA62" s="59"/>
      <c r="FLB62" s="59"/>
      <c r="FLC62" s="59"/>
      <c r="FLD62" s="59"/>
      <c r="FLE62" s="59"/>
      <c r="FLF62" s="59"/>
      <c r="FLG62" s="59"/>
      <c r="FLH62" s="59"/>
      <c r="FLI62" s="59"/>
      <c r="FLJ62" s="59"/>
      <c r="FLK62" s="59"/>
      <c r="FLL62" s="59"/>
      <c r="FLM62" s="59"/>
      <c r="FLN62" s="59"/>
      <c r="FLO62" s="59"/>
      <c r="FLP62" s="59"/>
      <c r="FLQ62" s="59"/>
      <c r="FLR62" s="59"/>
      <c r="FLS62" s="59"/>
      <c r="FLT62" s="59"/>
      <c r="FLU62" s="59"/>
      <c r="FLV62" s="59"/>
      <c r="FLW62" s="59"/>
      <c r="FLX62" s="59"/>
      <c r="FLY62" s="59"/>
      <c r="FLZ62" s="59"/>
      <c r="FMA62" s="59"/>
      <c r="FMB62" s="59"/>
      <c r="FMC62" s="59"/>
      <c r="FMD62" s="59"/>
      <c r="FME62" s="59"/>
      <c r="FMF62" s="59"/>
      <c r="FMG62" s="59"/>
      <c r="FMH62" s="59"/>
      <c r="FMI62" s="59"/>
      <c r="FMJ62" s="59"/>
      <c r="FMK62" s="59"/>
      <c r="FML62" s="59"/>
      <c r="FMM62" s="59"/>
      <c r="FMN62" s="59"/>
      <c r="FMO62" s="59"/>
      <c r="FMP62" s="59"/>
      <c r="FMQ62" s="59"/>
      <c r="FMR62" s="59"/>
      <c r="FMS62" s="59"/>
      <c r="FMT62" s="59"/>
      <c r="FMU62" s="59"/>
      <c r="FMV62" s="59"/>
      <c r="FMW62" s="59"/>
      <c r="FMX62" s="59"/>
      <c r="FMY62" s="59"/>
      <c r="FMZ62" s="59"/>
      <c r="FNA62" s="59"/>
      <c r="FNB62" s="59"/>
      <c r="FNC62" s="59"/>
      <c r="FND62" s="59"/>
      <c r="FNE62" s="59"/>
      <c r="FNF62" s="59"/>
      <c r="FNG62" s="59"/>
      <c r="FNH62" s="59"/>
      <c r="FNI62" s="59"/>
      <c r="FNJ62" s="59"/>
      <c r="FNK62" s="59"/>
      <c r="FNL62" s="59"/>
      <c r="FNM62" s="59"/>
      <c r="FNN62" s="59"/>
      <c r="FNO62" s="59"/>
      <c r="FNP62" s="59"/>
      <c r="FNQ62" s="59"/>
      <c r="FNR62" s="59"/>
      <c r="FNS62" s="59"/>
      <c r="FNT62" s="59"/>
      <c r="FNU62" s="59"/>
      <c r="FNV62" s="59"/>
      <c r="FNW62" s="59"/>
      <c r="FNX62" s="59"/>
      <c r="FNY62" s="59"/>
      <c r="FNZ62" s="59"/>
      <c r="FOA62" s="59"/>
      <c r="FOB62" s="59"/>
      <c r="FOC62" s="59"/>
      <c r="FOD62" s="59"/>
      <c r="FOE62" s="59"/>
      <c r="FOF62" s="59"/>
      <c r="FOG62" s="59"/>
      <c r="FOH62" s="59"/>
      <c r="FOI62" s="59"/>
      <c r="FOJ62" s="59"/>
      <c r="FOK62" s="59"/>
      <c r="FOL62" s="59"/>
      <c r="FOM62" s="59"/>
      <c r="FON62" s="59"/>
      <c r="FOO62" s="59"/>
      <c r="FOP62" s="59"/>
      <c r="FOQ62" s="59"/>
      <c r="FOR62" s="59"/>
      <c r="FOS62" s="59"/>
      <c r="FOT62" s="59"/>
      <c r="FOU62" s="59"/>
      <c r="FOV62" s="59"/>
      <c r="FOW62" s="59"/>
      <c r="FOX62" s="59"/>
      <c r="FOY62" s="59"/>
      <c r="FOZ62" s="59"/>
      <c r="FPA62" s="59"/>
      <c r="FPB62" s="59"/>
      <c r="FPC62" s="59"/>
      <c r="FPD62" s="59"/>
      <c r="FPE62" s="59"/>
      <c r="FPF62" s="59"/>
      <c r="FPG62" s="59"/>
      <c r="FPH62" s="59"/>
      <c r="FPI62" s="59"/>
      <c r="FPJ62" s="59"/>
      <c r="FPK62" s="59"/>
      <c r="FPL62" s="59"/>
      <c r="FPM62" s="59"/>
      <c r="FPN62" s="59"/>
      <c r="FPO62" s="59"/>
      <c r="FPP62" s="59"/>
      <c r="FPQ62" s="59"/>
      <c r="FPR62" s="59"/>
      <c r="FPS62" s="59"/>
      <c r="FPT62" s="59"/>
      <c r="FPU62" s="59"/>
      <c r="FPV62" s="59"/>
      <c r="FPW62" s="59"/>
      <c r="FPX62" s="59"/>
      <c r="FPY62" s="59"/>
      <c r="FPZ62" s="59"/>
      <c r="FQA62" s="59"/>
      <c r="FQB62" s="59"/>
      <c r="FQC62" s="59"/>
      <c r="FQD62" s="59"/>
      <c r="FQE62" s="59"/>
      <c r="FQF62" s="59"/>
      <c r="FQG62" s="59"/>
      <c r="FQH62" s="59"/>
      <c r="FQI62" s="59"/>
      <c r="FQJ62" s="59"/>
      <c r="FQK62" s="59"/>
      <c r="FQL62" s="59"/>
      <c r="FQM62" s="59"/>
      <c r="FQN62" s="59"/>
      <c r="FQO62" s="59"/>
      <c r="FQP62" s="59"/>
      <c r="FQQ62" s="59"/>
      <c r="FQR62" s="59"/>
      <c r="FQS62" s="59"/>
      <c r="FQT62" s="59"/>
      <c r="FQU62" s="59"/>
      <c r="FQV62" s="59"/>
      <c r="FQW62" s="59"/>
      <c r="FQX62" s="59"/>
      <c r="FQY62" s="59"/>
      <c r="FQZ62" s="59"/>
      <c r="FRA62" s="59"/>
      <c r="FRB62" s="59"/>
      <c r="FRC62" s="59"/>
      <c r="FRD62" s="59"/>
      <c r="FRE62" s="59"/>
      <c r="FRF62" s="59"/>
      <c r="FRG62" s="59"/>
      <c r="FRH62" s="59"/>
      <c r="FRI62" s="59"/>
      <c r="FRJ62" s="59"/>
      <c r="FRK62" s="59"/>
      <c r="FRL62" s="59"/>
      <c r="FRM62" s="59"/>
      <c r="FRN62" s="59"/>
      <c r="FRO62" s="59"/>
      <c r="FRP62" s="59"/>
      <c r="FRQ62" s="59"/>
      <c r="FRR62" s="59"/>
      <c r="FRS62" s="59"/>
      <c r="FRT62" s="59"/>
      <c r="FRU62" s="59"/>
      <c r="FRV62" s="59"/>
      <c r="FRW62" s="59"/>
      <c r="FRX62" s="59"/>
      <c r="FRY62" s="59"/>
      <c r="FRZ62" s="59"/>
      <c r="FSA62" s="59"/>
      <c r="FSB62" s="59"/>
      <c r="FSC62" s="59"/>
      <c r="FSD62" s="59"/>
      <c r="FSE62" s="59"/>
      <c r="FSF62" s="59"/>
      <c r="FSG62" s="59"/>
      <c r="FSH62" s="59"/>
      <c r="FSI62" s="59"/>
      <c r="FSJ62" s="59"/>
      <c r="FSK62" s="59"/>
      <c r="FSL62" s="59"/>
      <c r="FSM62" s="59"/>
      <c r="FSN62" s="59"/>
      <c r="FSO62" s="59"/>
      <c r="FSP62" s="59"/>
      <c r="FSQ62" s="59"/>
      <c r="FSR62" s="59"/>
      <c r="FSS62" s="59"/>
      <c r="FST62" s="59"/>
      <c r="FSU62" s="59"/>
      <c r="FSV62" s="59"/>
      <c r="FSW62" s="59"/>
      <c r="FSX62" s="59"/>
      <c r="FSY62" s="59"/>
      <c r="FSZ62" s="59"/>
      <c r="FTA62" s="59"/>
      <c r="FTB62" s="59"/>
      <c r="FTC62" s="59"/>
      <c r="FTD62" s="59"/>
      <c r="FTE62" s="59"/>
      <c r="FTF62" s="59"/>
      <c r="FTG62" s="59"/>
      <c r="FTH62" s="59"/>
      <c r="FTI62" s="59"/>
      <c r="FTJ62" s="59"/>
      <c r="FTK62" s="59"/>
      <c r="FTL62" s="59"/>
      <c r="FTM62" s="59"/>
      <c r="FTN62" s="59"/>
      <c r="FTO62" s="59"/>
      <c r="FTP62" s="59"/>
      <c r="FTQ62" s="59"/>
      <c r="FTR62" s="59"/>
      <c r="FTS62" s="59"/>
      <c r="FTT62" s="59"/>
      <c r="FTU62" s="59"/>
      <c r="FTV62" s="59"/>
      <c r="FTW62" s="59"/>
      <c r="FTX62" s="59"/>
      <c r="FTY62" s="59"/>
      <c r="FTZ62" s="59"/>
      <c r="FUA62" s="59"/>
      <c r="FUB62" s="59"/>
      <c r="FUC62" s="59"/>
      <c r="FUD62" s="59"/>
      <c r="FUE62" s="59"/>
      <c r="FUF62" s="59"/>
      <c r="FUG62" s="59"/>
      <c r="FUH62" s="59"/>
      <c r="FUI62" s="59"/>
      <c r="FUJ62" s="59"/>
      <c r="FUK62" s="59"/>
      <c r="FUL62" s="59"/>
      <c r="FUM62" s="59"/>
      <c r="FUN62" s="59"/>
      <c r="FUO62" s="59"/>
      <c r="FUP62" s="59"/>
      <c r="FUQ62" s="59"/>
      <c r="FUR62" s="59"/>
      <c r="FUS62" s="59"/>
      <c r="FUT62" s="59"/>
      <c r="FUU62" s="59"/>
      <c r="FUV62" s="59"/>
      <c r="FUW62" s="59"/>
      <c r="FUX62" s="59"/>
      <c r="FUY62" s="59"/>
      <c r="FUZ62" s="59"/>
      <c r="FVA62" s="59"/>
      <c r="FVB62" s="59"/>
      <c r="FVC62" s="59"/>
      <c r="FVD62" s="59"/>
      <c r="FVE62" s="59"/>
      <c r="FVF62" s="59"/>
      <c r="FVG62" s="59"/>
      <c r="FVH62" s="59"/>
      <c r="FVI62" s="59"/>
      <c r="FVJ62" s="59"/>
      <c r="FVK62" s="59"/>
      <c r="FVL62" s="59"/>
      <c r="FVM62" s="59"/>
      <c r="FVN62" s="59"/>
      <c r="FVO62" s="59"/>
      <c r="FVP62" s="59"/>
      <c r="FVQ62" s="59"/>
      <c r="FVR62" s="59"/>
      <c r="FVS62" s="59"/>
      <c r="FVT62" s="59"/>
      <c r="FVU62" s="59"/>
      <c r="FVV62" s="59"/>
      <c r="FVW62" s="59"/>
      <c r="FVX62" s="59"/>
      <c r="FVY62" s="59"/>
      <c r="FVZ62" s="59"/>
      <c r="FWA62" s="59"/>
      <c r="FWB62" s="59"/>
      <c r="FWC62" s="59"/>
      <c r="FWD62" s="59"/>
      <c r="FWE62" s="59"/>
      <c r="FWF62" s="59"/>
      <c r="FWG62" s="59"/>
      <c r="FWH62" s="59"/>
      <c r="FWI62" s="59"/>
      <c r="FWJ62" s="59"/>
      <c r="FWK62" s="59"/>
      <c r="FWL62" s="59"/>
      <c r="FWM62" s="59"/>
      <c r="FWN62" s="59"/>
      <c r="FWO62" s="59"/>
      <c r="FWP62" s="59"/>
      <c r="FWQ62" s="59"/>
      <c r="FWR62" s="59"/>
      <c r="FWS62" s="59"/>
      <c r="FWT62" s="59"/>
      <c r="FWU62" s="59"/>
      <c r="FWV62" s="59"/>
      <c r="FWW62" s="59"/>
      <c r="FWX62" s="59"/>
      <c r="FWY62" s="59"/>
      <c r="FWZ62" s="59"/>
      <c r="FXA62" s="59"/>
      <c r="FXB62" s="59"/>
      <c r="FXC62" s="59"/>
      <c r="FXD62" s="59"/>
      <c r="FXE62" s="59"/>
      <c r="FXF62" s="59"/>
      <c r="FXG62" s="59"/>
      <c r="FXH62" s="59"/>
      <c r="FXI62" s="59"/>
      <c r="FXJ62" s="59"/>
      <c r="FXK62" s="59"/>
      <c r="FXL62" s="59"/>
      <c r="FXM62" s="59"/>
      <c r="FXN62" s="59"/>
      <c r="FXO62" s="59"/>
      <c r="FXP62" s="59"/>
      <c r="FXQ62" s="59"/>
      <c r="FXR62" s="59"/>
      <c r="FXS62" s="59"/>
      <c r="FXT62" s="59"/>
      <c r="FXU62" s="59"/>
      <c r="FXV62" s="59"/>
      <c r="FXW62" s="59"/>
      <c r="FXX62" s="59"/>
      <c r="FXY62" s="59"/>
      <c r="FXZ62" s="59"/>
      <c r="FYA62" s="59"/>
      <c r="FYB62" s="59"/>
      <c r="FYC62" s="59"/>
      <c r="FYD62" s="59"/>
      <c r="FYE62" s="59"/>
      <c r="FYF62" s="59"/>
      <c r="FYG62" s="59"/>
      <c r="FYH62" s="59"/>
      <c r="FYI62" s="59"/>
      <c r="FYJ62" s="59"/>
      <c r="FYK62" s="59"/>
      <c r="FYL62" s="59"/>
      <c r="FYM62" s="59"/>
      <c r="FYN62" s="59"/>
      <c r="FYO62" s="59"/>
      <c r="FYP62" s="59"/>
      <c r="FYQ62" s="59"/>
      <c r="FYR62" s="59"/>
      <c r="FYS62" s="59"/>
      <c r="FYT62" s="59"/>
      <c r="FYU62" s="59"/>
      <c r="FYV62" s="59"/>
      <c r="FYW62" s="59"/>
      <c r="FYX62" s="59"/>
      <c r="FYY62" s="59"/>
      <c r="FYZ62" s="59"/>
      <c r="FZA62" s="59"/>
      <c r="FZB62" s="59"/>
      <c r="FZC62" s="59"/>
      <c r="FZD62" s="59"/>
      <c r="FZE62" s="59"/>
      <c r="FZF62" s="59"/>
      <c r="FZG62" s="59"/>
      <c r="FZH62" s="59"/>
      <c r="FZI62" s="59"/>
      <c r="FZJ62" s="59"/>
      <c r="FZK62" s="59"/>
      <c r="FZL62" s="59"/>
      <c r="FZM62" s="59"/>
      <c r="FZN62" s="59"/>
      <c r="FZO62" s="59"/>
      <c r="FZP62" s="59"/>
      <c r="FZQ62" s="59"/>
      <c r="FZR62" s="59"/>
      <c r="FZS62" s="59"/>
      <c r="FZT62" s="59"/>
      <c r="FZU62" s="59"/>
      <c r="FZV62" s="59"/>
      <c r="FZW62" s="59"/>
      <c r="FZX62" s="59"/>
      <c r="FZY62" s="59"/>
      <c r="FZZ62" s="59"/>
      <c r="GAA62" s="59"/>
      <c r="GAB62" s="59"/>
      <c r="GAC62" s="59"/>
      <c r="GAD62" s="59"/>
      <c r="GAE62" s="59"/>
      <c r="GAF62" s="59"/>
      <c r="GAG62" s="59"/>
      <c r="GAH62" s="59"/>
      <c r="GAI62" s="59"/>
      <c r="GAJ62" s="59"/>
      <c r="GAK62" s="59"/>
      <c r="GAL62" s="59"/>
      <c r="GAM62" s="59"/>
      <c r="GAN62" s="59"/>
      <c r="GAO62" s="59"/>
      <c r="GAP62" s="59"/>
      <c r="GAQ62" s="59"/>
      <c r="GAR62" s="59"/>
      <c r="GAS62" s="59"/>
      <c r="GAT62" s="59"/>
      <c r="GAU62" s="59"/>
      <c r="GAV62" s="59"/>
      <c r="GAW62" s="59"/>
      <c r="GAX62" s="59"/>
      <c r="GAY62" s="59"/>
      <c r="GAZ62" s="59"/>
      <c r="GBA62" s="59"/>
      <c r="GBB62" s="59"/>
      <c r="GBC62" s="59"/>
      <c r="GBD62" s="59"/>
      <c r="GBE62" s="59"/>
      <c r="GBF62" s="59"/>
      <c r="GBG62" s="59"/>
      <c r="GBH62" s="59"/>
      <c r="GBI62" s="59"/>
      <c r="GBJ62" s="59"/>
      <c r="GBK62" s="59"/>
      <c r="GBL62" s="59"/>
      <c r="GBM62" s="59"/>
      <c r="GBN62" s="59"/>
      <c r="GBO62" s="59"/>
      <c r="GBP62" s="59"/>
      <c r="GBQ62" s="59"/>
      <c r="GBR62" s="59"/>
      <c r="GBS62" s="59"/>
      <c r="GBT62" s="59"/>
      <c r="GBU62" s="59"/>
      <c r="GBV62" s="59"/>
      <c r="GBW62" s="59"/>
      <c r="GBX62" s="59"/>
      <c r="GBY62" s="59"/>
      <c r="GBZ62" s="59"/>
      <c r="GCA62" s="59"/>
      <c r="GCB62" s="59"/>
      <c r="GCC62" s="59"/>
      <c r="GCD62" s="59"/>
      <c r="GCE62" s="59"/>
      <c r="GCF62" s="59"/>
      <c r="GCG62" s="59"/>
      <c r="GCH62" s="59"/>
      <c r="GCI62" s="59"/>
      <c r="GCJ62" s="59"/>
      <c r="GCK62" s="59"/>
      <c r="GCL62" s="59"/>
      <c r="GCM62" s="59"/>
      <c r="GCN62" s="59"/>
      <c r="GCO62" s="59"/>
      <c r="GCP62" s="59"/>
      <c r="GCQ62" s="59"/>
      <c r="GCR62" s="59"/>
      <c r="GCS62" s="59"/>
      <c r="GCT62" s="59"/>
      <c r="GCU62" s="59"/>
      <c r="GCV62" s="59"/>
      <c r="GCW62" s="59"/>
      <c r="GCX62" s="59"/>
      <c r="GCY62" s="59"/>
      <c r="GCZ62" s="59"/>
      <c r="GDA62" s="59"/>
      <c r="GDB62" s="59"/>
      <c r="GDC62" s="59"/>
      <c r="GDD62" s="59"/>
      <c r="GDE62" s="59"/>
      <c r="GDF62" s="59"/>
      <c r="GDG62" s="59"/>
      <c r="GDH62" s="59"/>
      <c r="GDI62" s="59"/>
      <c r="GDJ62" s="59"/>
      <c r="GDK62" s="59"/>
      <c r="GDL62" s="59"/>
      <c r="GDM62" s="59"/>
      <c r="GDN62" s="59"/>
      <c r="GDO62" s="59"/>
      <c r="GDP62" s="59"/>
      <c r="GDQ62" s="59"/>
      <c r="GDR62" s="59"/>
      <c r="GDS62" s="59"/>
      <c r="GDT62" s="59"/>
      <c r="GDU62" s="59"/>
      <c r="GDV62" s="59"/>
      <c r="GDW62" s="59"/>
      <c r="GDX62" s="59"/>
      <c r="GDY62" s="59"/>
      <c r="GDZ62" s="59"/>
      <c r="GEA62" s="59"/>
      <c r="GEB62" s="59"/>
      <c r="GEC62" s="59"/>
      <c r="GED62" s="59"/>
      <c r="GEE62" s="59"/>
      <c r="GEF62" s="59"/>
      <c r="GEG62" s="59"/>
      <c r="GEH62" s="59"/>
      <c r="GEI62" s="59"/>
      <c r="GEJ62" s="59"/>
      <c r="GEK62" s="59"/>
      <c r="GEL62" s="59"/>
      <c r="GEM62" s="59"/>
      <c r="GEN62" s="59"/>
      <c r="GEO62" s="59"/>
      <c r="GEP62" s="59"/>
      <c r="GEQ62" s="59"/>
      <c r="GER62" s="59"/>
      <c r="GES62" s="59"/>
      <c r="GET62" s="59"/>
      <c r="GEU62" s="59"/>
      <c r="GEV62" s="59"/>
      <c r="GEW62" s="59"/>
      <c r="GEX62" s="59"/>
      <c r="GEY62" s="59"/>
      <c r="GEZ62" s="59"/>
      <c r="GFA62" s="59"/>
      <c r="GFB62" s="59"/>
      <c r="GFC62" s="59"/>
      <c r="GFD62" s="59"/>
      <c r="GFE62" s="59"/>
      <c r="GFF62" s="59"/>
      <c r="GFG62" s="59"/>
      <c r="GFH62" s="59"/>
      <c r="GFI62" s="59"/>
      <c r="GFJ62" s="59"/>
      <c r="GFK62" s="59"/>
      <c r="GFL62" s="59"/>
      <c r="GFM62" s="59"/>
      <c r="GFN62" s="59"/>
      <c r="GFO62" s="59"/>
      <c r="GFP62" s="59"/>
      <c r="GFQ62" s="59"/>
      <c r="GFR62" s="59"/>
      <c r="GFS62" s="59"/>
      <c r="GFT62" s="59"/>
      <c r="GFU62" s="59"/>
      <c r="GFV62" s="59"/>
      <c r="GFW62" s="59"/>
      <c r="GFX62" s="59"/>
      <c r="GFY62" s="59"/>
      <c r="GFZ62" s="59"/>
      <c r="GGA62" s="59"/>
      <c r="GGB62" s="59"/>
      <c r="GGC62" s="59"/>
      <c r="GGD62" s="59"/>
      <c r="GGE62" s="59"/>
      <c r="GGF62" s="59"/>
      <c r="GGG62" s="59"/>
      <c r="GGH62" s="59"/>
      <c r="GGI62" s="59"/>
      <c r="GGJ62" s="59"/>
      <c r="GGK62" s="59"/>
      <c r="GGL62" s="59"/>
      <c r="GGM62" s="59"/>
      <c r="GGN62" s="59"/>
      <c r="GGO62" s="59"/>
      <c r="GGP62" s="59"/>
      <c r="GGQ62" s="59"/>
      <c r="GGR62" s="59"/>
      <c r="GGS62" s="59"/>
      <c r="GGT62" s="59"/>
      <c r="GGU62" s="59"/>
      <c r="GGV62" s="59"/>
      <c r="GGW62" s="59"/>
      <c r="GGX62" s="59"/>
      <c r="GGY62" s="59"/>
      <c r="GGZ62" s="59"/>
      <c r="GHA62" s="59"/>
      <c r="GHB62" s="59"/>
      <c r="GHC62" s="59"/>
      <c r="GHD62" s="59"/>
      <c r="GHE62" s="59"/>
      <c r="GHF62" s="59"/>
      <c r="GHG62" s="59"/>
      <c r="GHH62" s="59"/>
      <c r="GHI62" s="59"/>
      <c r="GHJ62" s="59"/>
      <c r="GHK62" s="59"/>
      <c r="GHL62" s="59"/>
      <c r="GHM62" s="59"/>
      <c r="GHN62" s="59"/>
      <c r="GHO62" s="59"/>
      <c r="GHP62" s="59"/>
      <c r="GHQ62" s="59"/>
      <c r="GHR62" s="59"/>
      <c r="GHS62" s="59"/>
      <c r="GHT62" s="59"/>
      <c r="GHU62" s="59"/>
      <c r="GHV62" s="59"/>
      <c r="GHW62" s="59"/>
      <c r="GHX62" s="59"/>
      <c r="GHY62" s="59"/>
      <c r="GHZ62" s="59"/>
      <c r="GIA62" s="59"/>
      <c r="GIB62" s="59"/>
      <c r="GIC62" s="59"/>
      <c r="GID62" s="59"/>
      <c r="GIE62" s="59"/>
      <c r="GIF62" s="59"/>
      <c r="GIG62" s="59"/>
      <c r="GIH62" s="59"/>
      <c r="GII62" s="59"/>
      <c r="GIJ62" s="59"/>
      <c r="GIK62" s="59"/>
      <c r="GIL62" s="59"/>
      <c r="GIM62" s="59"/>
      <c r="GIN62" s="59"/>
      <c r="GIO62" s="59"/>
      <c r="GIP62" s="59"/>
      <c r="GIQ62" s="59"/>
      <c r="GIR62" s="59"/>
      <c r="GIS62" s="59"/>
      <c r="GIT62" s="59"/>
      <c r="GIU62" s="59"/>
      <c r="GIV62" s="59"/>
      <c r="GIW62" s="59"/>
      <c r="GIX62" s="59"/>
      <c r="GIY62" s="59"/>
      <c r="GIZ62" s="59"/>
      <c r="GJA62" s="59"/>
      <c r="GJB62" s="59"/>
      <c r="GJC62" s="59"/>
      <c r="GJD62" s="59"/>
      <c r="GJE62" s="59"/>
      <c r="GJF62" s="59"/>
      <c r="GJG62" s="59"/>
      <c r="GJH62" s="59"/>
      <c r="GJI62" s="59"/>
      <c r="GJJ62" s="59"/>
      <c r="GJK62" s="59"/>
      <c r="GJL62" s="59"/>
      <c r="GJM62" s="59"/>
      <c r="GJN62" s="59"/>
      <c r="GJO62" s="59"/>
      <c r="GJP62" s="59"/>
      <c r="GJQ62" s="59"/>
      <c r="GJR62" s="59"/>
      <c r="GJS62" s="59"/>
      <c r="GJT62" s="59"/>
      <c r="GJU62" s="59"/>
      <c r="GJV62" s="59"/>
      <c r="GJW62" s="59"/>
      <c r="GJX62" s="59"/>
      <c r="GJY62" s="59"/>
      <c r="GJZ62" s="59"/>
      <c r="GKA62" s="59"/>
      <c r="GKB62" s="59"/>
      <c r="GKC62" s="59"/>
      <c r="GKD62" s="59"/>
      <c r="GKE62" s="59"/>
      <c r="GKF62" s="59"/>
      <c r="GKG62" s="59"/>
      <c r="GKH62" s="59"/>
      <c r="GKI62" s="59"/>
      <c r="GKJ62" s="59"/>
      <c r="GKK62" s="59"/>
      <c r="GKL62" s="59"/>
      <c r="GKM62" s="59"/>
      <c r="GKN62" s="59"/>
      <c r="GKO62" s="59"/>
      <c r="GKP62" s="59"/>
      <c r="GKQ62" s="59"/>
      <c r="GKR62" s="59"/>
      <c r="GKS62" s="59"/>
      <c r="GKT62" s="59"/>
      <c r="GKU62" s="59"/>
      <c r="GKV62" s="59"/>
      <c r="GKW62" s="59"/>
      <c r="GKX62" s="59"/>
      <c r="GKY62" s="59"/>
      <c r="GKZ62" s="59"/>
      <c r="GLA62" s="59"/>
      <c r="GLB62" s="59"/>
      <c r="GLC62" s="59"/>
      <c r="GLD62" s="59"/>
      <c r="GLE62" s="59"/>
      <c r="GLF62" s="59"/>
      <c r="GLG62" s="59"/>
      <c r="GLH62" s="59"/>
      <c r="GLI62" s="59"/>
      <c r="GLJ62" s="59"/>
      <c r="GLK62" s="59"/>
      <c r="GLL62" s="59"/>
      <c r="GLM62" s="59"/>
      <c r="GLN62" s="59"/>
      <c r="GLO62" s="59"/>
      <c r="GLP62" s="59"/>
      <c r="GLQ62" s="59"/>
      <c r="GLR62" s="59"/>
      <c r="GLS62" s="59"/>
      <c r="GLT62" s="59"/>
      <c r="GLU62" s="59"/>
      <c r="GLV62" s="59"/>
      <c r="GLW62" s="59"/>
      <c r="GLX62" s="59"/>
      <c r="GLY62" s="59"/>
      <c r="GLZ62" s="59"/>
      <c r="GMA62" s="59"/>
      <c r="GMB62" s="59"/>
      <c r="GMC62" s="59"/>
      <c r="GMD62" s="59"/>
      <c r="GME62" s="59"/>
      <c r="GMF62" s="59"/>
      <c r="GMG62" s="59"/>
      <c r="GMH62" s="59"/>
      <c r="GMI62" s="59"/>
      <c r="GMJ62" s="59"/>
      <c r="GMK62" s="59"/>
      <c r="GML62" s="59"/>
      <c r="GMM62" s="59"/>
      <c r="GMN62" s="59"/>
      <c r="GMO62" s="59"/>
      <c r="GMP62" s="59"/>
      <c r="GMQ62" s="59"/>
      <c r="GMR62" s="59"/>
      <c r="GMS62" s="59"/>
      <c r="GMT62" s="59"/>
      <c r="GMU62" s="59"/>
      <c r="GMV62" s="59"/>
      <c r="GMW62" s="59"/>
      <c r="GMX62" s="59"/>
      <c r="GMY62" s="59"/>
      <c r="GMZ62" s="59"/>
      <c r="GNA62" s="59"/>
      <c r="GNB62" s="59"/>
      <c r="GNC62" s="59"/>
      <c r="GND62" s="59"/>
      <c r="GNE62" s="59"/>
      <c r="GNF62" s="59"/>
      <c r="GNG62" s="59"/>
      <c r="GNH62" s="59"/>
      <c r="GNI62" s="59"/>
      <c r="GNJ62" s="59"/>
      <c r="GNK62" s="59"/>
      <c r="GNL62" s="59"/>
      <c r="GNM62" s="59"/>
      <c r="GNN62" s="59"/>
      <c r="GNO62" s="59"/>
      <c r="GNP62" s="59"/>
      <c r="GNQ62" s="59"/>
      <c r="GNR62" s="59"/>
      <c r="GNS62" s="59"/>
      <c r="GNT62" s="59"/>
      <c r="GNU62" s="59"/>
      <c r="GNV62" s="59"/>
      <c r="GNW62" s="59"/>
      <c r="GNX62" s="59"/>
      <c r="GNY62" s="59"/>
      <c r="GNZ62" s="59"/>
      <c r="GOA62" s="59"/>
      <c r="GOB62" s="59"/>
      <c r="GOC62" s="59"/>
      <c r="GOD62" s="59"/>
      <c r="GOE62" s="59"/>
      <c r="GOF62" s="59"/>
      <c r="GOG62" s="59"/>
      <c r="GOH62" s="59"/>
      <c r="GOI62" s="59"/>
      <c r="GOJ62" s="59"/>
      <c r="GOK62" s="59"/>
      <c r="GOL62" s="59"/>
      <c r="GOM62" s="59"/>
      <c r="GON62" s="59"/>
      <c r="GOO62" s="59"/>
      <c r="GOP62" s="59"/>
      <c r="GOQ62" s="59"/>
      <c r="GOR62" s="59"/>
      <c r="GOS62" s="59"/>
      <c r="GOT62" s="59"/>
      <c r="GOU62" s="59"/>
      <c r="GOV62" s="59"/>
      <c r="GOW62" s="59"/>
      <c r="GOX62" s="59"/>
      <c r="GOY62" s="59"/>
      <c r="GOZ62" s="59"/>
      <c r="GPA62" s="59"/>
      <c r="GPB62" s="59"/>
      <c r="GPC62" s="59"/>
      <c r="GPD62" s="59"/>
      <c r="GPE62" s="59"/>
      <c r="GPF62" s="59"/>
      <c r="GPG62" s="59"/>
      <c r="GPH62" s="59"/>
      <c r="GPI62" s="59"/>
      <c r="GPJ62" s="59"/>
      <c r="GPK62" s="59"/>
      <c r="GPL62" s="59"/>
      <c r="GPM62" s="59"/>
      <c r="GPN62" s="59"/>
      <c r="GPO62" s="59"/>
      <c r="GPP62" s="59"/>
      <c r="GPQ62" s="59"/>
      <c r="GPR62" s="59"/>
      <c r="GPS62" s="59"/>
      <c r="GPT62" s="59"/>
      <c r="GPU62" s="59"/>
      <c r="GPV62" s="59"/>
      <c r="GPW62" s="59"/>
      <c r="GPX62" s="59"/>
      <c r="GPY62" s="59"/>
      <c r="GPZ62" s="59"/>
      <c r="GQA62" s="59"/>
      <c r="GQB62" s="59"/>
      <c r="GQC62" s="59"/>
      <c r="GQD62" s="59"/>
      <c r="GQE62" s="59"/>
      <c r="GQF62" s="59"/>
      <c r="GQG62" s="59"/>
      <c r="GQH62" s="59"/>
      <c r="GQI62" s="59"/>
      <c r="GQJ62" s="59"/>
      <c r="GQK62" s="59"/>
      <c r="GQL62" s="59"/>
      <c r="GQM62" s="59"/>
      <c r="GQN62" s="59"/>
      <c r="GQO62" s="59"/>
      <c r="GQP62" s="59"/>
      <c r="GQQ62" s="59"/>
      <c r="GQR62" s="59"/>
      <c r="GQS62" s="59"/>
      <c r="GQT62" s="59"/>
      <c r="GQU62" s="59"/>
      <c r="GQV62" s="59"/>
      <c r="GQW62" s="59"/>
      <c r="GQX62" s="59"/>
      <c r="GQY62" s="59"/>
      <c r="GQZ62" s="59"/>
      <c r="GRA62" s="59"/>
      <c r="GRB62" s="59"/>
      <c r="GRC62" s="59"/>
      <c r="GRD62" s="59"/>
      <c r="GRE62" s="59"/>
      <c r="GRF62" s="59"/>
      <c r="GRG62" s="59"/>
      <c r="GRH62" s="59"/>
      <c r="GRI62" s="59"/>
      <c r="GRJ62" s="59"/>
      <c r="GRK62" s="59"/>
      <c r="GRL62" s="59"/>
      <c r="GRM62" s="59"/>
      <c r="GRN62" s="59"/>
      <c r="GRO62" s="59"/>
      <c r="GRP62" s="59"/>
      <c r="GRQ62" s="59"/>
      <c r="GRR62" s="59"/>
      <c r="GRS62" s="59"/>
      <c r="GRT62" s="59"/>
      <c r="GRU62" s="59"/>
      <c r="GRV62" s="59"/>
      <c r="GRW62" s="59"/>
      <c r="GRX62" s="59"/>
      <c r="GRY62" s="59"/>
      <c r="GRZ62" s="59"/>
      <c r="GSA62" s="59"/>
      <c r="GSB62" s="59"/>
      <c r="GSC62" s="59"/>
      <c r="GSD62" s="59"/>
      <c r="GSE62" s="59"/>
      <c r="GSF62" s="59"/>
      <c r="GSG62" s="59"/>
      <c r="GSH62" s="59"/>
      <c r="GSI62" s="59"/>
      <c r="GSJ62" s="59"/>
      <c r="GSK62" s="59"/>
      <c r="GSL62" s="59"/>
      <c r="GSM62" s="59"/>
      <c r="GSN62" s="59"/>
      <c r="GSO62" s="59"/>
      <c r="GSP62" s="59"/>
      <c r="GSQ62" s="59"/>
      <c r="GSR62" s="59"/>
      <c r="GSS62" s="59"/>
      <c r="GST62" s="59"/>
      <c r="GSU62" s="59"/>
      <c r="GSV62" s="59"/>
      <c r="GSW62" s="59"/>
      <c r="GSX62" s="59"/>
      <c r="GSY62" s="59"/>
      <c r="GSZ62" s="59"/>
      <c r="GTA62" s="59"/>
      <c r="GTB62" s="59"/>
      <c r="GTC62" s="59"/>
      <c r="GTD62" s="59"/>
      <c r="GTE62" s="59"/>
      <c r="GTF62" s="59"/>
      <c r="GTG62" s="59"/>
      <c r="GTH62" s="59"/>
      <c r="GTI62" s="59"/>
      <c r="GTJ62" s="59"/>
      <c r="GTK62" s="59"/>
      <c r="GTL62" s="59"/>
      <c r="GTM62" s="59"/>
      <c r="GTN62" s="59"/>
      <c r="GTO62" s="59"/>
      <c r="GTP62" s="59"/>
      <c r="GTQ62" s="59"/>
      <c r="GTR62" s="59"/>
      <c r="GTS62" s="59"/>
      <c r="GTT62" s="59"/>
      <c r="GTU62" s="59"/>
      <c r="GTV62" s="59"/>
      <c r="GTW62" s="59"/>
      <c r="GTX62" s="59"/>
      <c r="GTY62" s="59"/>
      <c r="GTZ62" s="59"/>
      <c r="GUA62" s="59"/>
      <c r="GUB62" s="59"/>
      <c r="GUC62" s="59"/>
      <c r="GUD62" s="59"/>
      <c r="GUE62" s="59"/>
      <c r="GUF62" s="59"/>
      <c r="GUG62" s="59"/>
      <c r="GUH62" s="59"/>
      <c r="GUI62" s="59"/>
      <c r="GUJ62" s="59"/>
      <c r="GUK62" s="59"/>
      <c r="GUL62" s="59"/>
      <c r="GUM62" s="59"/>
      <c r="GUN62" s="59"/>
      <c r="GUO62" s="59"/>
      <c r="GUP62" s="59"/>
      <c r="GUQ62" s="59"/>
      <c r="GUR62" s="59"/>
      <c r="GUS62" s="59"/>
      <c r="GUT62" s="59"/>
      <c r="GUU62" s="59"/>
      <c r="GUV62" s="59"/>
      <c r="GUW62" s="59"/>
      <c r="GUX62" s="59"/>
      <c r="GUY62" s="59"/>
      <c r="GUZ62" s="59"/>
      <c r="GVA62" s="59"/>
      <c r="GVB62" s="59"/>
      <c r="GVC62" s="59"/>
      <c r="GVD62" s="59"/>
      <c r="GVE62" s="59"/>
      <c r="GVF62" s="59"/>
      <c r="GVG62" s="59"/>
      <c r="GVH62" s="59"/>
      <c r="GVI62" s="59"/>
      <c r="GVJ62" s="59"/>
      <c r="GVK62" s="59"/>
      <c r="GVL62" s="59"/>
      <c r="GVM62" s="59"/>
      <c r="GVN62" s="59"/>
      <c r="GVO62" s="59"/>
      <c r="GVP62" s="59"/>
      <c r="GVQ62" s="59"/>
      <c r="GVR62" s="59"/>
      <c r="GVS62" s="59"/>
      <c r="GVT62" s="59"/>
      <c r="GVU62" s="59"/>
      <c r="GVV62" s="59"/>
      <c r="GVW62" s="59"/>
      <c r="GVX62" s="59"/>
      <c r="GVY62" s="59"/>
      <c r="GVZ62" s="59"/>
      <c r="GWA62" s="59"/>
      <c r="GWB62" s="59"/>
      <c r="GWC62" s="59"/>
      <c r="GWD62" s="59"/>
      <c r="GWE62" s="59"/>
      <c r="GWF62" s="59"/>
      <c r="GWG62" s="59"/>
      <c r="GWH62" s="59"/>
      <c r="GWI62" s="59"/>
      <c r="GWJ62" s="59"/>
      <c r="GWK62" s="59"/>
      <c r="GWL62" s="59"/>
      <c r="GWM62" s="59"/>
      <c r="GWN62" s="59"/>
      <c r="GWO62" s="59"/>
      <c r="GWP62" s="59"/>
      <c r="GWQ62" s="59"/>
      <c r="GWR62" s="59"/>
      <c r="GWS62" s="59"/>
      <c r="GWT62" s="59"/>
      <c r="GWU62" s="59"/>
      <c r="GWV62" s="59"/>
      <c r="GWW62" s="59"/>
      <c r="GWX62" s="59"/>
      <c r="GWY62" s="59"/>
      <c r="GWZ62" s="59"/>
      <c r="GXA62" s="59"/>
      <c r="GXB62" s="59"/>
      <c r="GXC62" s="59"/>
      <c r="GXD62" s="59"/>
      <c r="GXE62" s="59"/>
      <c r="GXF62" s="59"/>
      <c r="GXG62" s="59"/>
      <c r="GXH62" s="59"/>
      <c r="GXI62" s="59"/>
      <c r="GXJ62" s="59"/>
      <c r="GXK62" s="59"/>
      <c r="GXL62" s="59"/>
      <c r="GXM62" s="59"/>
      <c r="GXN62" s="59"/>
      <c r="GXO62" s="59"/>
      <c r="GXP62" s="59"/>
      <c r="GXQ62" s="59"/>
      <c r="GXR62" s="59"/>
      <c r="GXS62" s="59"/>
      <c r="GXT62" s="59"/>
      <c r="GXU62" s="59"/>
      <c r="GXV62" s="59"/>
      <c r="GXW62" s="59"/>
      <c r="GXX62" s="59"/>
      <c r="GXY62" s="59"/>
      <c r="GXZ62" s="59"/>
      <c r="GYA62" s="59"/>
      <c r="GYB62" s="59"/>
      <c r="GYC62" s="59"/>
      <c r="GYD62" s="59"/>
      <c r="GYE62" s="59"/>
      <c r="GYF62" s="59"/>
      <c r="GYG62" s="59"/>
      <c r="GYH62" s="59"/>
      <c r="GYI62" s="59"/>
      <c r="GYJ62" s="59"/>
      <c r="GYK62" s="59"/>
      <c r="GYL62" s="59"/>
      <c r="GYM62" s="59"/>
      <c r="GYN62" s="59"/>
      <c r="GYO62" s="59"/>
      <c r="GYP62" s="59"/>
      <c r="GYQ62" s="59"/>
      <c r="GYR62" s="59"/>
      <c r="GYS62" s="59"/>
      <c r="GYT62" s="59"/>
      <c r="GYU62" s="59"/>
      <c r="GYV62" s="59"/>
      <c r="GYW62" s="59"/>
      <c r="GYX62" s="59"/>
      <c r="GYY62" s="59"/>
      <c r="GYZ62" s="59"/>
      <c r="GZA62" s="59"/>
      <c r="GZB62" s="59"/>
      <c r="GZC62" s="59"/>
      <c r="GZD62" s="59"/>
      <c r="GZE62" s="59"/>
      <c r="GZF62" s="59"/>
      <c r="GZG62" s="59"/>
      <c r="GZH62" s="59"/>
      <c r="GZI62" s="59"/>
      <c r="GZJ62" s="59"/>
      <c r="GZK62" s="59"/>
      <c r="GZL62" s="59"/>
      <c r="GZM62" s="59"/>
      <c r="GZN62" s="59"/>
      <c r="GZO62" s="59"/>
      <c r="GZP62" s="59"/>
      <c r="GZQ62" s="59"/>
      <c r="GZR62" s="59"/>
      <c r="GZS62" s="59"/>
      <c r="GZT62" s="59"/>
      <c r="GZU62" s="59"/>
      <c r="GZV62" s="59"/>
      <c r="GZW62" s="59"/>
      <c r="GZX62" s="59"/>
      <c r="GZY62" s="59"/>
      <c r="GZZ62" s="59"/>
      <c r="HAA62" s="59"/>
      <c r="HAB62" s="59"/>
      <c r="HAC62" s="59"/>
      <c r="HAD62" s="59"/>
      <c r="HAE62" s="59"/>
      <c r="HAF62" s="59"/>
      <c r="HAG62" s="59"/>
      <c r="HAH62" s="59"/>
      <c r="HAI62" s="59"/>
      <c r="HAJ62" s="59"/>
      <c r="HAK62" s="59"/>
      <c r="HAL62" s="59"/>
      <c r="HAM62" s="59"/>
      <c r="HAN62" s="59"/>
      <c r="HAO62" s="59"/>
      <c r="HAP62" s="59"/>
      <c r="HAQ62" s="59"/>
      <c r="HAR62" s="59"/>
      <c r="HAS62" s="59"/>
      <c r="HAT62" s="59"/>
      <c r="HAU62" s="59"/>
      <c r="HAV62" s="59"/>
      <c r="HAW62" s="59"/>
      <c r="HAX62" s="59"/>
      <c r="HAY62" s="59"/>
      <c r="HAZ62" s="59"/>
      <c r="HBA62" s="59"/>
      <c r="HBB62" s="59"/>
      <c r="HBC62" s="59"/>
      <c r="HBD62" s="59"/>
      <c r="HBE62" s="59"/>
      <c r="HBF62" s="59"/>
      <c r="HBG62" s="59"/>
      <c r="HBH62" s="59"/>
      <c r="HBI62" s="59"/>
      <c r="HBJ62" s="59"/>
      <c r="HBK62" s="59"/>
      <c r="HBL62" s="59"/>
      <c r="HBM62" s="59"/>
      <c r="HBN62" s="59"/>
      <c r="HBO62" s="59"/>
      <c r="HBP62" s="59"/>
      <c r="HBQ62" s="59"/>
      <c r="HBR62" s="59"/>
      <c r="HBS62" s="59"/>
      <c r="HBT62" s="59"/>
      <c r="HBU62" s="59"/>
      <c r="HBV62" s="59"/>
      <c r="HBW62" s="59"/>
      <c r="HBX62" s="59"/>
      <c r="HBY62" s="59"/>
      <c r="HBZ62" s="59"/>
      <c r="HCA62" s="59"/>
      <c r="HCB62" s="59"/>
      <c r="HCC62" s="59"/>
      <c r="HCD62" s="59"/>
      <c r="HCE62" s="59"/>
      <c r="HCF62" s="59"/>
      <c r="HCG62" s="59"/>
      <c r="HCH62" s="59"/>
      <c r="HCI62" s="59"/>
      <c r="HCJ62" s="59"/>
      <c r="HCK62" s="59"/>
      <c r="HCL62" s="59"/>
      <c r="HCM62" s="59"/>
      <c r="HCN62" s="59"/>
      <c r="HCO62" s="59"/>
      <c r="HCP62" s="59"/>
      <c r="HCQ62" s="59"/>
      <c r="HCR62" s="59"/>
      <c r="HCS62" s="59"/>
      <c r="HCT62" s="59"/>
      <c r="HCU62" s="59"/>
      <c r="HCV62" s="59"/>
      <c r="HCW62" s="59"/>
      <c r="HCX62" s="59"/>
      <c r="HCY62" s="59"/>
      <c r="HCZ62" s="59"/>
      <c r="HDA62" s="59"/>
      <c r="HDB62" s="59"/>
      <c r="HDC62" s="59"/>
      <c r="HDD62" s="59"/>
      <c r="HDE62" s="59"/>
      <c r="HDF62" s="59"/>
      <c r="HDG62" s="59"/>
      <c r="HDH62" s="59"/>
      <c r="HDI62" s="59"/>
      <c r="HDJ62" s="59"/>
      <c r="HDK62" s="59"/>
      <c r="HDL62" s="59"/>
      <c r="HDM62" s="59"/>
      <c r="HDN62" s="59"/>
      <c r="HDO62" s="59"/>
      <c r="HDP62" s="59"/>
      <c r="HDQ62" s="59"/>
      <c r="HDR62" s="59"/>
      <c r="HDS62" s="59"/>
      <c r="HDT62" s="59"/>
      <c r="HDU62" s="59"/>
      <c r="HDV62" s="59"/>
      <c r="HDW62" s="59"/>
      <c r="HDX62" s="59"/>
      <c r="HDY62" s="59"/>
      <c r="HDZ62" s="59"/>
      <c r="HEA62" s="59"/>
      <c r="HEB62" s="59"/>
      <c r="HEC62" s="59"/>
      <c r="HED62" s="59"/>
      <c r="HEE62" s="59"/>
      <c r="HEF62" s="59"/>
      <c r="HEG62" s="59"/>
      <c r="HEH62" s="59"/>
      <c r="HEI62" s="59"/>
      <c r="HEJ62" s="59"/>
      <c r="HEK62" s="59"/>
      <c r="HEL62" s="59"/>
      <c r="HEM62" s="59"/>
      <c r="HEN62" s="59"/>
      <c r="HEO62" s="59"/>
      <c r="HEP62" s="59"/>
      <c r="HEQ62" s="59"/>
      <c r="HER62" s="59"/>
      <c r="HES62" s="59"/>
      <c r="HET62" s="59"/>
      <c r="HEU62" s="59"/>
      <c r="HEV62" s="59"/>
      <c r="HEW62" s="59"/>
      <c r="HEX62" s="59"/>
      <c r="HEY62" s="59"/>
      <c r="HEZ62" s="59"/>
      <c r="HFA62" s="59"/>
      <c r="HFB62" s="59"/>
      <c r="HFC62" s="59"/>
      <c r="HFD62" s="59"/>
      <c r="HFE62" s="59"/>
      <c r="HFF62" s="59"/>
      <c r="HFG62" s="59"/>
      <c r="HFH62" s="59"/>
      <c r="HFI62" s="59"/>
      <c r="HFJ62" s="59"/>
      <c r="HFK62" s="59"/>
      <c r="HFL62" s="59"/>
      <c r="HFM62" s="59"/>
      <c r="HFN62" s="59"/>
      <c r="HFO62" s="59"/>
      <c r="HFP62" s="59"/>
      <c r="HFQ62" s="59"/>
      <c r="HFR62" s="59"/>
      <c r="HFS62" s="59"/>
      <c r="HFT62" s="59"/>
      <c r="HFU62" s="59"/>
      <c r="HFV62" s="59"/>
      <c r="HFW62" s="59"/>
      <c r="HFX62" s="59"/>
      <c r="HFY62" s="59"/>
      <c r="HFZ62" s="59"/>
      <c r="HGA62" s="59"/>
      <c r="HGB62" s="59"/>
      <c r="HGC62" s="59"/>
      <c r="HGD62" s="59"/>
      <c r="HGE62" s="59"/>
      <c r="HGF62" s="59"/>
      <c r="HGG62" s="59"/>
      <c r="HGH62" s="59"/>
      <c r="HGI62" s="59"/>
      <c r="HGJ62" s="59"/>
      <c r="HGK62" s="59"/>
      <c r="HGL62" s="59"/>
      <c r="HGM62" s="59"/>
      <c r="HGN62" s="59"/>
      <c r="HGO62" s="59"/>
      <c r="HGP62" s="59"/>
      <c r="HGQ62" s="59"/>
      <c r="HGR62" s="59"/>
      <c r="HGS62" s="59"/>
      <c r="HGT62" s="59"/>
      <c r="HGU62" s="59"/>
      <c r="HGV62" s="59"/>
      <c r="HGW62" s="59"/>
      <c r="HGX62" s="59"/>
      <c r="HGY62" s="59"/>
      <c r="HGZ62" s="59"/>
      <c r="HHA62" s="59"/>
      <c r="HHB62" s="59"/>
      <c r="HHC62" s="59"/>
      <c r="HHD62" s="59"/>
      <c r="HHE62" s="59"/>
      <c r="HHF62" s="59"/>
      <c r="HHG62" s="59"/>
      <c r="HHH62" s="59"/>
      <c r="HHI62" s="59"/>
      <c r="HHJ62" s="59"/>
      <c r="HHK62" s="59"/>
      <c r="HHL62" s="59"/>
      <c r="HHM62" s="59"/>
      <c r="HHN62" s="59"/>
      <c r="HHO62" s="59"/>
      <c r="HHP62" s="59"/>
      <c r="HHQ62" s="59"/>
      <c r="HHR62" s="59"/>
      <c r="HHS62" s="59"/>
      <c r="HHT62" s="59"/>
      <c r="HHU62" s="59"/>
      <c r="HHV62" s="59"/>
      <c r="HHW62" s="59"/>
      <c r="HHX62" s="59"/>
      <c r="HHY62" s="59"/>
      <c r="HHZ62" s="59"/>
      <c r="HIA62" s="59"/>
      <c r="HIB62" s="59"/>
      <c r="HIC62" s="59"/>
      <c r="HID62" s="59"/>
      <c r="HIE62" s="59"/>
      <c r="HIF62" s="59"/>
      <c r="HIG62" s="59"/>
      <c r="HIH62" s="59"/>
      <c r="HII62" s="59"/>
      <c r="HIJ62" s="59"/>
      <c r="HIK62" s="59"/>
      <c r="HIL62" s="59"/>
      <c r="HIM62" s="59"/>
      <c r="HIN62" s="59"/>
      <c r="HIO62" s="59"/>
      <c r="HIP62" s="59"/>
      <c r="HIQ62" s="59"/>
      <c r="HIR62" s="59"/>
      <c r="HIS62" s="59"/>
      <c r="HIT62" s="59"/>
      <c r="HIU62" s="59"/>
      <c r="HIV62" s="59"/>
      <c r="HIW62" s="59"/>
      <c r="HIX62" s="59"/>
      <c r="HIY62" s="59"/>
      <c r="HIZ62" s="59"/>
      <c r="HJA62" s="59"/>
      <c r="HJB62" s="59"/>
      <c r="HJC62" s="59"/>
      <c r="HJD62" s="59"/>
      <c r="HJE62" s="59"/>
      <c r="HJF62" s="59"/>
      <c r="HJG62" s="59"/>
      <c r="HJH62" s="59"/>
      <c r="HJI62" s="59"/>
      <c r="HJJ62" s="59"/>
      <c r="HJK62" s="59"/>
      <c r="HJL62" s="59"/>
      <c r="HJM62" s="59"/>
      <c r="HJN62" s="59"/>
      <c r="HJO62" s="59"/>
      <c r="HJP62" s="59"/>
      <c r="HJQ62" s="59"/>
      <c r="HJR62" s="59"/>
      <c r="HJS62" s="59"/>
      <c r="HJT62" s="59"/>
      <c r="HJU62" s="59"/>
      <c r="HJV62" s="59"/>
      <c r="HJW62" s="59"/>
      <c r="HJX62" s="59"/>
      <c r="HJY62" s="59"/>
      <c r="HJZ62" s="59"/>
      <c r="HKA62" s="59"/>
      <c r="HKB62" s="59"/>
      <c r="HKC62" s="59"/>
      <c r="HKD62" s="59"/>
      <c r="HKE62" s="59"/>
      <c r="HKF62" s="59"/>
      <c r="HKG62" s="59"/>
      <c r="HKH62" s="59"/>
      <c r="HKI62" s="59"/>
      <c r="HKJ62" s="59"/>
      <c r="HKK62" s="59"/>
      <c r="HKL62" s="59"/>
      <c r="HKM62" s="59"/>
      <c r="HKN62" s="59"/>
      <c r="HKO62" s="59"/>
      <c r="HKP62" s="59"/>
      <c r="HKQ62" s="59"/>
      <c r="HKR62" s="59"/>
      <c r="HKS62" s="59"/>
      <c r="HKT62" s="59"/>
      <c r="HKU62" s="59"/>
      <c r="HKV62" s="59"/>
      <c r="HKW62" s="59"/>
      <c r="HKX62" s="59"/>
      <c r="HKY62" s="59"/>
      <c r="HKZ62" s="59"/>
      <c r="HLA62" s="59"/>
      <c r="HLB62" s="59"/>
      <c r="HLC62" s="59"/>
      <c r="HLD62" s="59"/>
      <c r="HLE62" s="59"/>
      <c r="HLF62" s="59"/>
      <c r="HLG62" s="59"/>
      <c r="HLH62" s="59"/>
      <c r="HLI62" s="59"/>
      <c r="HLJ62" s="59"/>
      <c r="HLK62" s="59"/>
      <c r="HLL62" s="59"/>
      <c r="HLM62" s="59"/>
      <c r="HLN62" s="59"/>
      <c r="HLO62" s="59"/>
      <c r="HLP62" s="59"/>
      <c r="HLQ62" s="59"/>
      <c r="HLR62" s="59"/>
      <c r="HLS62" s="59"/>
      <c r="HLT62" s="59"/>
      <c r="HLU62" s="59"/>
      <c r="HLV62" s="59"/>
      <c r="HLW62" s="59"/>
      <c r="HLX62" s="59"/>
      <c r="HLY62" s="59"/>
      <c r="HLZ62" s="59"/>
      <c r="HMA62" s="59"/>
      <c r="HMB62" s="59"/>
      <c r="HMC62" s="59"/>
      <c r="HMD62" s="59"/>
      <c r="HME62" s="59"/>
      <c r="HMF62" s="59"/>
      <c r="HMG62" s="59"/>
      <c r="HMH62" s="59"/>
      <c r="HMI62" s="59"/>
      <c r="HMJ62" s="59"/>
      <c r="HMK62" s="59"/>
      <c r="HML62" s="59"/>
      <c r="HMM62" s="59"/>
      <c r="HMN62" s="59"/>
      <c r="HMO62" s="59"/>
      <c r="HMP62" s="59"/>
      <c r="HMQ62" s="59"/>
      <c r="HMR62" s="59"/>
      <c r="HMS62" s="59"/>
      <c r="HMT62" s="59"/>
      <c r="HMU62" s="59"/>
      <c r="HMV62" s="59"/>
      <c r="HMW62" s="59"/>
      <c r="HMX62" s="59"/>
      <c r="HMY62" s="59"/>
      <c r="HMZ62" s="59"/>
      <c r="HNA62" s="59"/>
      <c r="HNB62" s="59"/>
      <c r="HNC62" s="59"/>
      <c r="HND62" s="59"/>
      <c r="HNE62" s="59"/>
      <c r="HNF62" s="59"/>
      <c r="HNG62" s="59"/>
      <c r="HNH62" s="59"/>
      <c r="HNI62" s="59"/>
      <c r="HNJ62" s="59"/>
      <c r="HNK62" s="59"/>
      <c r="HNL62" s="59"/>
      <c r="HNM62" s="59"/>
      <c r="HNN62" s="59"/>
      <c r="HNO62" s="59"/>
      <c r="HNP62" s="59"/>
      <c r="HNQ62" s="59"/>
      <c r="HNR62" s="59"/>
      <c r="HNS62" s="59"/>
      <c r="HNT62" s="59"/>
      <c r="HNU62" s="59"/>
      <c r="HNV62" s="59"/>
      <c r="HNW62" s="59"/>
      <c r="HNX62" s="59"/>
      <c r="HNY62" s="59"/>
      <c r="HNZ62" s="59"/>
      <c r="HOA62" s="59"/>
      <c r="HOB62" s="59"/>
      <c r="HOC62" s="59"/>
      <c r="HOD62" s="59"/>
      <c r="HOE62" s="59"/>
      <c r="HOF62" s="59"/>
      <c r="HOG62" s="59"/>
      <c r="HOH62" s="59"/>
      <c r="HOI62" s="59"/>
      <c r="HOJ62" s="59"/>
      <c r="HOK62" s="59"/>
      <c r="HOL62" s="59"/>
      <c r="HOM62" s="59"/>
      <c r="HON62" s="59"/>
      <c r="HOO62" s="59"/>
      <c r="HOP62" s="59"/>
      <c r="HOQ62" s="59"/>
      <c r="HOR62" s="59"/>
      <c r="HOS62" s="59"/>
      <c r="HOT62" s="59"/>
      <c r="HOU62" s="59"/>
      <c r="HOV62" s="59"/>
      <c r="HOW62" s="59"/>
      <c r="HOX62" s="59"/>
      <c r="HOY62" s="59"/>
      <c r="HOZ62" s="59"/>
      <c r="HPA62" s="59"/>
      <c r="HPB62" s="59"/>
      <c r="HPC62" s="59"/>
      <c r="HPD62" s="59"/>
      <c r="HPE62" s="59"/>
      <c r="HPF62" s="59"/>
      <c r="HPG62" s="59"/>
      <c r="HPH62" s="59"/>
      <c r="HPI62" s="59"/>
      <c r="HPJ62" s="59"/>
      <c r="HPK62" s="59"/>
      <c r="HPL62" s="59"/>
      <c r="HPM62" s="59"/>
      <c r="HPN62" s="59"/>
      <c r="HPO62" s="59"/>
      <c r="HPP62" s="59"/>
      <c r="HPQ62" s="59"/>
      <c r="HPR62" s="59"/>
      <c r="HPS62" s="59"/>
      <c r="HPT62" s="59"/>
      <c r="HPU62" s="59"/>
      <c r="HPV62" s="59"/>
      <c r="HPW62" s="59"/>
      <c r="HPX62" s="59"/>
      <c r="HPY62" s="59"/>
      <c r="HPZ62" s="59"/>
      <c r="HQA62" s="59"/>
      <c r="HQB62" s="59"/>
      <c r="HQC62" s="59"/>
      <c r="HQD62" s="59"/>
      <c r="HQE62" s="59"/>
      <c r="HQF62" s="59"/>
      <c r="HQG62" s="59"/>
      <c r="HQH62" s="59"/>
      <c r="HQI62" s="59"/>
      <c r="HQJ62" s="59"/>
      <c r="HQK62" s="59"/>
      <c r="HQL62" s="59"/>
      <c r="HQM62" s="59"/>
      <c r="HQN62" s="59"/>
      <c r="HQO62" s="59"/>
      <c r="HQP62" s="59"/>
      <c r="HQQ62" s="59"/>
      <c r="HQR62" s="59"/>
      <c r="HQS62" s="59"/>
      <c r="HQT62" s="59"/>
      <c r="HQU62" s="59"/>
      <c r="HQV62" s="59"/>
      <c r="HQW62" s="59"/>
      <c r="HQX62" s="59"/>
      <c r="HQY62" s="59"/>
      <c r="HQZ62" s="59"/>
      <c r="HRA62" s="59"/>
      <c r="HRB62" s="59"/>
      <c r="HRC62" s="59"/>
      <c r="HRD62" s="59"/>
      <c r="HRE62" s="59"/>
      <c r="HRF62" s="59"/>
      <c r="HRG62" s="59"/>
      <c r="HRH62" s="59"/>
      <c r="HRI62" s="59"/>
      <c r="HRJ62" s="59"/>
      <c r="HRK62" s="59"/>
      <c r="HRL62" s="59"/>
      <c r="HRM62" s="59"/>
      <c r="HRN62" s="59"/>
      <c r="HRO62" s="59"/>
      <c r="HRP62" s="59"/>
      <c r="HRQ62" s="59"/>
      <c r="HRR62" s="59"/>
      <c r="HRS62" s="59"/>
      <c r="HRT62" s="59"/>
      <c r="HRU62" s="59"/>
      <c r="HRV62" s="59"/>
      <c r="HRW62" s="59"/>
      <c r="HRX62" s="59"/>
      <c r="HRY62" s="59"/>
      <c r="HRZ62" s="59"/>
      <c r="HSA62" s="59"/>
      <c r="HSB62" s="59"/>
      <c r="HSC62" s="59"/>
      <c r="HSD62" s="59"/>
      <c r="HSE62" s="59"/>
      <c r="HSF62" s="59"/>
      <c r="HSG62" s="59"/>
      <c r="HSH62" s="59"/>
      <c r="HSI62" s="59"/>
      <c r="HSJ62" s="59"/>
      <c r="HSK62" s="59"/>
      <c r="HSL62" s="59"/>
      <c r="HSM62" s="59"/>
      <c r="HSN62" s="59"/>
      <c r="HSO62" s="59"/>
      <c r="HSP62" s="59"/>
      <c r="HSQ62" s="59"/>
      <c r="HSR62" s="59"/>
      <c r="HSS62" s="59"/>
      <c r="HST62" s="59"/>
      <c r="HSU62" s="59"/>
      <c r="HSV62" s="59"/>
      <c r="HSW62" s="59"/>
      <c r="HSX62" s="59"/>
      <c r="HSY62" s="59"/>
      <c r="HSZ62" s="59"/>
      <c r="HTA62" s="59"/>
      <c r="HTB62" s="59"/>
      <c r="HTC62" s="59"/>
      <c r="HTD62" s="59"/>
      <c r="HTE62" s="59"/>
      <c r="HTF62" s="59"/>
      <c r="HTG62" s="59"/>
      <c r="HTH62" s="59"/>
      <c r="HTI62" s="59"/>
      <c r="HTJ62" s="59"/>
      <c r="HTK62" s="59"/>
      <c r="HTL62" s="59"/>
      <c r="HTM62" s="59"/>
      <c r="HTN62" s="59"/>
      <c r="HTO62" s="59"/>
      <c r="HTP62" s="59"/>
      <c r="HTQ62" s="59"/>
      <c r="HTR62" s="59"/>
      <c r="HTS62" s="59"/>
      <c r="HTT62" s="59"/>
      <c r="HTU62" s="59"/>
      <c r="HTV62" s="59"/>
      <c r="HTW62" s="59"/>
      <c r="HTX62" s="59"/>
      <c r="HTY62" s="59"/>
      <c r="HTZ62" s="59"/>
      <c r="HUA62" s="59"/>
      <c r="HUB62" s="59"/>
      <c r="HUC62" s="59"/>
      <c r="HUD62" s="59"/>
      <c r="HUE62" s="59"/>
      <c r="HUF62" s="59"/>
      <c r="HUG62" s="59"/>
      <c r="HUH62" s="59"/>
      <c r="HUI62" s="59"/>
      <c r="HUJ62" s="59"/>
      <c r="HUK62" s="59"/>
      <c r="HUL62" s="59"/>
      <c r="HUM62" s="59"/>
      <c r="HUN62" s="59"/>
      <c r="HUO62" s="59"/>
      <c r="HUP62" s="59"/>
      <c r="HUQ62" s="59"/>
      <c r="HUR62" s="59"/>
      <c r="HUS62" s="59"/>
      <c r="HUT62" s="59"/>
      <c r="HUU62" s="59"/>
      <c r="HUV62" s="59"/>
      <c r="HUW62" s="59"/>
      <c r="HUX62" s="59"/>
      <c r="HUY62" s="59"/>
      <c r="HUZ62" s="59"/>
      <c r="HVA62" s="59"/>
      <c r="HVB62" s="59"/>
      <c r="HVC62" s="59"/>
      <c r="HVD62" s="59"/>
      <c r="HVE62" s="59"/>
      <c r="HVF62" s="59"/>
      <c r="HVG62" s="59"/>
      <c r="HVH62" s="59"/>
      <c r="HVI62" s="59"/>
      <c r="HVJ62" s="59"/>
      <c r="HVK62" s="59"/>
      <c r="HVL62" s="59"/>
      <c r="HVM62" s="59"/>
      <c r="HVN62" s="59"/>
      <c r="HVO62" s="59"/>
      <c r="HVP62" s="59"/>
      <c r="HVQ62" s="59"/>
      <c r="HVR62" s="59"/>
      <c r="HVS62" s="59"/>
      <c r="HVT62" s="59"/>
      <c r="HVU62" s="59"/>
      <c r="HVV62" s="59"/>
      <c r="HVW62" s="59"/>
      <c r="HVX62" s="59"/>
      <c r="HVY62" s="59"/>
      <c r="HVZ62" s="59"/>
      <c r="HWA62" s="59"/>
      <c r="HWB62" s="59"/>
      <c r="HWC62" s="59"/>
      <c r="HWD62" s="59"/>
      <c r="HWE62" s="59"/>
      <c r="HWF62" s="59"/>
      <c r="HWG62" s="59"/>
      <c r="HWH62" s="59"/>
      <c r="HWI62" s="59"/>
      <c r="HWJ62" s="59"/>
      <c r="HWK62" s="59"/>
      <c r="HWL62" s="59"/>
      <c r="HWM62" s="59"/>
      <c r="HWN62" s="59"/>
      <c r="HWO62" s="59"/>
      <c r="HWP62" s="59"/>
      <c r="HWQ62" s="59"/>
      <c r="HWR62" s="59"/>
      <c r="HWS62" s="59"/>
      <c r="HWT62" s="59"/>
      <c r="HWU62" s="59"/>
      <c r="HWV62" s="59"/>
      <c r="HWW62" s="59"/>
      <c r="HWX62" s="59"/>
      <c r="HWY62" s="59"/>
      <c r="HWZ62" s="59"/>
      <c r="HXA62" s="59"/>
      <c r="HXB62" s="59"/>
      <c r="HXC62" s="59"/>
      <c r="HXD62" s="59"/>
      <c r="HXE62" s="59"/>
      <c r="HXF62" s="59"/>
      <c r="HXG62" s="59"/>
      <c r="HXH62" s="59"/>
      <c r="HXI62" s="59"/>
      <c r="HXJ62" s="59"/>
      <c r="HXK62" s="59"/>
      <c r="HXL62" s="59"/>
      <c r="HXM62" s="59"/>
      <c r="HXN62" s="59"/>
      <c r="HXO62" s="59"/>
      <c r="HXP62" s="59"/>
      <c r="HXQ62" s="59"/>
      <c r="HXR62" s="59"/>
      <c r="HXS62" s="59"/>
      <c r="HXT62" s="59"/>
      <c r="HXU62" s="59"/>
      <c r="HXV62" s="59"/>
      <c r="HXW62" s="59"/>
      <c r="HXX62" s="59"/>
      <c r="HXY62" s="59"/>
      <c r="HXZ62" s="59"/>
      <c r="HYA62" s="59"/>
      <c r="HYB62" s="59"/>
      <c r="HYC62" s="59"/>
      <c r="HYD62" s="59"/>
      <c r="HYE62" s="59"/>
      <c r="HYF62" s="59"/>
      <c r="HYG62" s="59"/>
      <c r="HYH62" s="59"/>
      <c r="HYI62" s="59"/>
      <c r="HYJ62" s="59"/>
      <c r="HYK62" s="59"/>
      <c r="HYL62" s="59"/>
      <c r="HYM62" s="59"/>
      <c r="HYN62" s="59"/>
      <c r="HYO62" s="59"/>
      <c r="HYP62" s="59"/>
      <c r="HYQ62" s="59"/>
      <c r="HYR62" s="59"/>
      <c r="HYS62" s="59"/>
      <c r="HYT62" s="59"/>
      <c r="HYU62" s="59"/>
      <c r="HYV62" s="59"/>
      <c r="HYW62" s="59"/>
      <c r="HYX62" s="59"/>
      <c r="HYY62" s="59"/>
      <c r="HYZ62" s="59"/>
      <c r="HZA62" s="59"/>
      <c r="HZB62" s="59"/>
      <c r="HZC62" s="59"/>
      <c r="HZD62" s="59"/>
      <c r="HZE62" s="59"/>
      <c r="HZF62" s="59"/>
      <c r="HZG62" s="59"/>
      <c r="HZH62" s="59"/>
      <c r="HZI62" s="59"/>
      <c r="HZJ62" s="59"/>
      <c r="HZK62" s="59"/>
      <c r="HZL62" s="59"/>
      <c r="HZM62" s="59"/>
      <c r="HZN62" s="59"/>
      <c r="HZO62" s="59"/>
      <c r="HZP62" s="59"/>
      <c r="HZQ62" s="59"/>
      <c r="HZR62" s="59"/>
      <c r="HZS62" s="59"/>
      <c r="HZT62" s="59"/>
      <c r="HZU62" s="59"/>
      <c r="HZV62" s="59"/>
      <c r="HZW62" s="59"/>
      <c r="HZX62" s="59"/>
      <c r="HZY62" s="59"/>
      <c r="HZZ62" s="59"/>
      <c r="IAA62" s="59"/>
      <c r="IAB62" s="59"/>
      <c r="IAC62" s="59"/>
      <c r="IAD62" s="59"/>
      <c r="IAE62" s="59"/>
      <c r="IAF62" s="59"/>
      <c r="IAG62" s="59"/>
      <c r="IAH62" s="59"/>
      <c r="IAI62" s="59"/>
      <c r="IAJ62" s="59"/>
      <c r="IAK62" s="59"/>
      <c r="IAL62" s="59"/>
      <c r="IAM62" s="59"/>
      <c r="IAN62" s="59"/>
      <c r="IAO62" s="59"/>
      <c r="IAP62" s="59"/>
      <c r="IAQ62" s="59"/>
      <c r="IAR62" s="59"/>
      <c r="IAS62" s="59"/>
      <c r="IAT62" s="59"/>
      <c r="IAU62" s="59"/>
      <c r="IAV62" s="59"/>
      <c r="IAW62" s="59"/>
      <c r="IAX62" s="59"/>
      <c r="IAY62" s="59"/>
      <c r="IAZ62" s="59"/>
      <c r="IBA62" s="59"/>
      <c r="IBB62" s="59"/>
      <c r="IBC62" s="59"/>
      <c r="IBD62" s="59"/>
      <c r="IBE62" s="59"/>
      <c r="IBF62" s="59"/>
      <c r="IBG62" s="59"/>
      <c r="IBH62" s="59"/>
      <c r="IBI62" s="59"/>
      <c r="IBJ62" s="59"/>
      <c r="IBK62" s="59"/>
      <c r="IBL62" s="59"/>
      <c r="IBM62" s="59"/>
      <c r="IBN62" s="59"/>
      <c r="IBO62" s="59"/>
      <c r="IBP62" s="59"/>
      <c r="IBQ62" s="59"/>
      <c r="IBR62" s="59"/>
      <c r="IBS62" s="59"/>
      <c r="IBT62" s="59"/>
      <c r="IBU62" s="59"/>
      <c r="IBV62" s="59"/>
      <c r="IBW62" s="59"/>
      <c r="IBX62" s="59"/>
      <c r="IBY62" s="59"/>
      <c r="IBZ62" s="59"/>
      <c r="ICA62" s="59"/>
      <c r="ICB62" s="59"/>
      <c r="ICC62" s="59"/>
      <c r="ICD62" s="59"/>
      <c r="ICE62" s="59"/>
      <c r="ICF62" s="59"/>
      <c r="ICG62" s="59"/>
      <c r="ICH62" s="59"/>
      <c r="ICI62" s="59"/>
      <c r="ICJ62" s="59"/>
      <c r="ICK62" s="59"/>
      <c r="ICL62" s="59"/>
      <c r="ICM62" s="59"/>
      <c r="ICN62" s="59"/>
      <c r="ICO62" s="59"/>
      <c r="ICP62" s="59"/>
      <c r="ICQ62" s="59"/>
      <c r="ICR62" s="59"/>
      <c r="ICS62" s="59"/>
      <c r="ICT62" s="59"/>
      <c r="ICU62" s="59"/>
      <c r="ICV62" s="59"/>
      <c r="ICW62" s="59"/>
      <c r="ICX62" s="59"/>
      <c r="ICY62" s="59"/>
      <c r="ICZ62" s="59"/>
      <c r="IDA62" s="59"/>
      <c r="IDB62" s="59"/>
      <c r="IDC62" s="59"/>
      <c r="IDD62" s="59"/>
      <c r="IDE62" s="59"/>
      <c r="IDF62" s="59"/>
      <c r="IDG62" s="59"/>
      <c r="IDH62" s="59"/>
      <c r="IDI62" s="59"/>
      <c r="IDJ62" s="59"/>
      <c r="IDK62" s="59"/>
      <c r="IDL62" s="59"/>
      <c r="IDM62" s="59"/>
      <c r="IDN62" s="59"/>
      <c r="IDO62" s="59"/>
      <c r="IDP62" s="59"/>
      <c r="IDQ62" s="59"/>
      <c r="IDR62" s="59"/>
      <c r="IDS62" s="59"/>
      <c r="IDT62" s="59"/>
      <c r="IDU62" s="59"/>
      <c r="IDV62" s="59"/>
      <c r="IDW62" s="59"/>
      <c r="IDX62" s="59"/>
      <c r="IDY62" s="59"/>
      <c r="IDZ62" s="59"/>
      <c r="IEA62" s="59"/>
      <c r="IEB62" s="59"/>
      <c r="IEC62" s="59"/>
      <c r="IED62" s="59"/>
      <c r="IEE62" s="59"/>
      <c r="IEF62" s="59"/>
      <c r="IEG62" s="59"/>
      <c r="IEH62" s="59"/>
      <c r="IEI62" s="59"/>
      <c r="IEJ62" s="59"/>
      <c r="IEK62" s="59"/>
      <c r="IEL62" s="59"/>
      <c r="IEM62" s="59"/>
      <c r="IEN62" s="59"/>
      <c r="IEO62" s="59"/>
      <c r="IEP62" s="59"/>
      <c r="IEQ62" s="59"/>
      <c r="IER62" s="59"/>
      <c r="IES62" s="59"/>
      <c r="IET62" s="59"/>
      <c r="IEU62" s="59"/>
      <c r="IEV62" s="59"/>
      <c r="IEW62" s="59"/>
      <c r="IEX62" s="59"/>
      <c r="IEY62" s="59"/>
      <c r="IEZ62" s="59"/>
      <c r="IFA62" s="59"/>
      <c r="IFB62" s="59"/>
      <c r="IFC62" s="59"/>
      <c r="IFD62" s="59"/>
      <c r="IFE62" s="59"/>
      <c r="IFF62" s="59"/>
      <c r="IFG62" s="59"/>
      <c r="IFH62" s="59"/>
      <c r="IFI62" s="59"/>
      <c r="IFJ62" s="59"/>
      <c r="IFK62" s="59"/>
      <c r="IFL62" s="59"/>
      <c r="IFM62" s="59"/>
      <c r="IFN62" s="59"/>
      <c r="IFO62" s="59"/>
      <c r="IFP62" s="59"/>
      <c r="IFQ62" s="59"/>
      <c r="IFR62" s="59"/>
      <c r="IFS62" s="59"/>
      <c r="IFT62" s="59"/>
      <c r="IFU62" s="59"/>
      <c r="IFV62" s="59"/>
      <c r="IFW62" s="59"/>
      <c r="IFX62" s="59"/>
      <c r="IFY62" s="59"/>
      <c r="IFZ62" s="59"/>
      <c r="IGA62" s="59"/>
      <c r="IGB62" s="59"/>
      <c r="IGC62" s="59"/>
      <c r="IGD62" s="59"/>
      <c r="IGE62" s="59"/>
      <c r="IGF62" s="59"/>
      <c r="IGG62" s="59"/>
      <c r="IGH62" s="59"/>
      <c r="IGI62" s="59"/>
      <c r="IGJ62" s="59"/>
      <c r="IGK62" s="59"/>
      <c r="IGL62" s="59"/>
      <c r="IGM62" s="59"/>
      <c r="IGN62" s="59"/>
      <c r="IGO62" s="59"/>
      <c r="IGP62" s="59"/>
      <c r="IGQ62" s="59"/>
      <c r="IGR62" s="59"/>
      <c r="IGS62" s="59"/>
      <c r="IGT62" s="59"/>
      <c r="IGU62" s="59"/>
      <c r="IGV62" s="59"/>
      <c r="IGW62" s="59"/>
      <c r="IGX62" s="59"/>
      <c r="IGY62" s="59"/>
      <c r="IGZ62" s="59"/>
      <c r="IHA62" s="59"/>
      <c r="IHB62" s="59"/>
      <c r="IHC62" s="59"/>
      <c r="IHD62" s="59"/>
      <c r="IHE62" s="59"/>
      <c r="IHF62" s="59"/>
      <c r="IHG62" s="59"/>
      <c r="IHH62" s="59"/>
      <c r="IHI62" s="59"/>
      <c r="IHJ62" s="59"/>
      <c r="IHK62" s="59"/>
      <c r="IHL62" s="59"/>
      <c r="IHM62" s="59"/>
      <c r="IHN62" s="59"/>
      <c r="IHO62" s="59"/>
      <c r="IHP62" s="59"/>
      <c r="IHQ62" s="59"/>
      <c r="IHR62" s="59"/>
      <c r="IHS62" s="59"/>
      <c r="IHT62" s="59"/>
      <c r="IHU62" s="59"/>
      <c r="IHV62" s="59"/>
      <c r="IHW62" s="59"/>
      <c r="IHX62" s="59"/>
      <c r="IHY62" s="59"/>
      <c r="IHZ62" s="59"/>
      <c r="IIA62" s="59"/>
      <c r="IIB62" s="59"/>
      <c r="IIC62" s="59"/>
      <c r="IID62" s="59"/>
      <c r="IIE62" s="59"/>
      <c r="IIF62" s="59"/>
      <c r="IIG62" s="59"/>
      <c r="IIH62" s="59"/>
      <c r="III62" s="59"/>
      <c r="IIJ62" s="59"/>
      <c r="IIK62" s="59"/>
      <c r="IIL62" s="59"/>
      <c r="IIM62" s="59"/>
      <c r="IIN62" s="59"/>
      <c r="IIO62" s="59"/>
      <c r="IIP62" s="59"/>
      <c r="IIQ62" s="59"/>
      <c r="IIR62" s="59"/>
      <c r="IIS62" s="59"/>
      <c r="IIT62" s="59"/>
      <c r="IIU62" s="59"/>
      <c r="IIV62" s="59"/>
      <c r="IIW62" s="59"/>
      <c r="IIX62" s="59"/>
      <c r="IIY62" s="59"/>
      <c r="IIZ62" s="59"/>
      <c r="IJA62" s="59"/>
      <c r="IJB62" s="59"/>
      <c r="IJC62" s="59"/>
      <c r="IJD62" s="59"/>
      <c r="IJE62" s="59"/>
      <c r="IJF62" s="59"/>
      <c r="IJG62" s="59"/>
      <c r="IJH62" s="59"/>
      <c r="IJI62" s="59"/>
      <c r="IJJ62" s="59"/>
      <c r="IJK62" s="59"/>
      <c r="IJL62" s="59"/>
      <c r="IJM62" s="59"/>
      <c r="IJN62" s="59"/>
      <c r="IJO62" s="59"/>
      <c r="IJP62" s="59"/>
      <c r="IJQ62" s="59"/>
      <c r="IJR62" s="59"/>
      <c r="IJS62" s="59"/>
      <c r="IJT62" s="59"/>
      <c r="IJU62" s="59"/>
      <c r="IJV62" s="59"/>
      <c r="IJW62" s="59"/>
      <c r="IJX62" s="59"/>
      <c r="IJY62" s="59"/>
      <c r="IJZ62" s="59"/>
      <c r="IKA62" s="59"/>
      <c r="IKB62" s="59"/>
      <c r="IKC62" s="59"/>
      <c r="IKD62" s="59"/>
      <c r="IKE62" s="59"/>
      <c r="IKF62" s="59"/>
      <c r="IKG62" s="59"/>
      <c r="IKH62" s="59"/>
      <c r="IKI62" s="59"/>
      <c r="IKJ62" s="59"/>
      <c r="IKK62" s="59"/>
      <c r="IKL62" s="59"/>
      <c r="IKM62" s="59"/>
      <c r="IKN62" s="59"/>
      <c r="IKO62" s="59"/>
      <c r="IKP62" s="59"/>
      <c r="IKQ62" s="59"/>
      <c r="IKR62" s="59"/>
      <c r="IKS62" s="59"/>
      <c r="IKT62" s="59"/>
      <c r="IKU62" s="59"/>
      <c r="IKV62" s="59"/>
      <c r="IKW62" s="59"/>
      <c r="IKX62" s="59"/>
      <c r="IKY62" s="59"/>
      <c r="IKZ62" s="59"/>
      <c r="ILA62" s="59"/>
      <c r="ILB62" s="59"/>
      <c r="ILC62" s="59"/>
      <c r="ILD62" s="59"/>
      <c r="ILE62" s="59"/>
      <c r="ILF62" s="59"/>
      <c r="ILG62" s="59"/>
      <c r="ILH62" s="59"/>
      <c r="ILI62" s="59"/>
      <c r="ILJ62" s="59"/>
      <c r="ILK62" s="59"/>
      <c r="ILL62" s="59"/>
      <c r="ILM62" s="59"/>
      <c r="ILN62" s="59"/>
      <c r="ILO62" s="59"/>
      <c r="ILP62" s="59"/>
      <c r="ILQ62" s="59"/>
      <c r="ILR62" s="59"/>
      <c r="ILS62" s="59"/>
      <c r="ILT62" s="59"/>
      <c r="ILU62" s="59"/>
      <c r="ILV62" s="59"/>
      <c r="ILW62" s="59"/>
      <c r="ILX62" s="59"/>
      <c r="ILY62" s="59"/>
      <c r="ILZ62" s="59"/>
      <c r="IMA62" s="59"/>
      <c r="IMB62" s="59"/>
      <c r="IMC62" s="59"/>
      <c r="IMD62" s="59"/>
      <c r="IME62" s="59"/>
      <c r="IMF62" s="59"/>
      <c r="IMG62" s="59"/>
      <c r="IMH62" s="59"/>
      <c r="IMI62" s="59"/>
      <c r="IMJ62" s="59"/>
      <c r="IMK62" s="59"/>
      <c r="IML62" s="59"/>
      <c r="IMM62" s="59"/>
      <c r="IMN62" s="59"/>
      <c r="IMO62" s="59"/>
      <c r="IMP62" s="59"/>
      <c r="IMQ62" s="59"/>
      <c r="IMR62" s="59"/>
      <c r="IMS62" s="59"/>
      <c r="IMT62" s="59"/>
      <c r="IMU62" s="59"/>
      <c r="IMV62" s="59"/>
      <c r="IMW62" s="59"/>
      <c r="IMX62" s="59"/>
      <c r="IMY62" s="59"/>
      <c r="IMZ62" s="59"/>
      <c r="INA62" s="59"/>
      <c r="INB62" s="59"/>
      <c r="INC62" s="59"/>
      <c r="IND62" s="59"/>
      <c r="INE62" s="59"/>
      <c r="INF62" s="59"/>
      <c r="ING62" s="59"/>
      <c r="INH62" s="59"/>
      <c r="INI62" s="59"/>
      <c r="INJ62" s="59"/>
      <c r="INK62" s="59"/>
      <c r="INL62" s="59"/>
      <c r="INM62" s="59"/>
      <c r="INN62" s="59"/>
      <c r="INO62" s="59"/>
      <c r="INP62" s="59"/>
      <c r="INQ62" s="59"/>
      <c r="INR62" s="59"/>
      <c r="INS62" s="59"/>
      <c r="INT62" s="59"/>
      <c r="INU62" s="59"/>
      <c r="INV62" s="59"/>
      <c r="INW62" s="59"/>
      <c r="INX62" s="59"/>
      <c r="INY62" s="59"/>
      <c r="INZ62" s="59"/>
      <c r="IOA62" s="59"/>
      <c r="IOB62" s="59"/>
      <c r="IOC62" s="59"/>
      <c r="IOD62" s="59"/>
      <c r="IOE62" s="59"/>
      <c r="IOF62" s="59"/>
      <c r="IOG62" s="59"/>
      <c r="IOH62" s="59"/>
      <c r="IOI62" s="59"/>
      <c r="IOJ62" s="59"/>
      <c r="IOK62" s="59"/>
      <c r="IOL62" s="59"/>
      <c r="IOM62" s="59"/>
      <c r="ION62" s="59"/>
      <c r="IOO62" s="59"/>
      <c r="IOP62" s="59"/>
      <c r="IOQ62" s="59"/>
      <c r="IOR62" s="59"/>
      <c r="IOS62" s="59"/>
      <c r="IOT62" s="59"/>
      <c r="IOU62" s="59"/>
      <c r="IOV62" s="59"/>
      <c r="IOW62" s="59"/>
      <c r="IOX62" s="59"/>
      <c r="IOY62" s="59"/>
      <c r="IOZ62" s="59"/>
      <c r="IPA62" s="59"/>
      <c r="IPB62" s="59"/>
      <c r="IPC62" s="59"/>
      <c r="IPD62" s="59"/>
      <c r="IPE62" s="59"/>
      <c r="IPF62" s="59"/>
      <c r="IPG62" s="59"/>
      <c r="IPH62" s="59"/>
      <c r="IPI62" s="59"/>
      <c r="IPJ62" s="59"/>
      <c r="IPK62" s="59"/>
      <c r="IPL62" s="59"/>
      <c r="IPM62" s="59"/>
      <c r="IPN62" s="59"/>
      <c r="IPO62" s="59"/>
      <c r="IPP62" s="59"/>
      <c r="IPQ62" s="59"/>
      <c r="IPR62" s="59"/>
      <c r="IPS62" s="59"/>
      <c r="IPT62" s="59"/>
      <c r="IPU62" s="59"/>
      <c r="IPV62" s="59"/>
      <c r="IPW62" s="59"/>
      <c r="IPX62" s="59"/>
      <c r="IPY62" s="59"/>
      <c r="IPZ62" s="59"/>
      <c r="IQA62" s="59"/>
      <c r="IQB62" s="59"/>
      <c r="IQC62" s="59"/>
      <c r="IQD62" s="59"/>
      <c r="IQE62" s="59"/>
      <c r="IQF62" s="59"/>
      <c r="IQG62" s="59"/>
      <c r="IQH62" s="59"/>
      <c r="IQI62" s="59"/>
      <c r="IQJ62" s="59"/>
      <c r="IQK62" s="59"/>
      <c r="IQL62" s="59"/>
      <c r="IQM62" s="59"/>
      <c r="IQN62" s="59"/>
      <c r="IQO62" s="59"/>
      <c r="IQP62" s="59"/>
      <c r="IQQ62" s="59"/>
      <c r="IQR62" s="59"/>
      <c r="IQS62" s="59"/>
      <c r="IQT62" s="59"/>
      <c r="IQU62" s="59"/>
      <c r="IQV62" s="59"/>
      <c r="IQW62" s="59"/>
      <c r="IQX62" s="59"/>
      <c r="IQY62" s="59"/>
      <c r="IQZ62" s="59"/>
      <c r="IRA62" s="59"/>
      <c r="IRB62" s="59"/>
      <c r="IRC62" s="59"/>
      <c r="IRD62" s="59"/>
      <c r="IRE62" s="59"/>
      <c r="IRF62" s="59"/>
      <c r="IRG62" s="59"/>
      <c r="IRH62" s="59"/>
      <c r="IRI62" s="59"/>
      <c r="IRJ62" s="59"/>
      <c r="IRK62" s="59"/>
      <c r="IRL62" s="59"/>
      <c r="IRM62" s="59"/>
      <c r="IRN62" s="59"/>
      <c r="IRO62" s="59"/>
      <c r="IRP62" s="59"/>
      <c r="IRQ62" s="59"/>
      <c r="IRR62" s="59"/>
      <c r="IRS62" s="59"/>
      <c r="IRT62" s="59"/>
      <c r="IRU62" s="59"/>
      <c r="IRV62" s="59"/>
      <c r="IRW62" s="59"/>
      <c r="IRX62" s="59"/>
      <c r="IRY62" s="59"/>
      <c r="IRZ62" s="59"/>
      <c r="ISA62" s="59"/>
      <c r="ISB62" s="59"/>
      <c r="ISC62" s="59"/>
      <c r="ISD62" s="59"/>
      <c r="ISE62" s="59"/>
      <c r="ISF62" s="59"/>
      <c r="ISG62" s="59"/>
      <c r="ISH62" s="59"/>
      <c r="ISI62" s="59"/>
      <c r="ISJ62" s="59"/>
      <c r="ISK62" s="59"/>
      <c r="ISL62" s="59"/>
      <c r="ISM62" s="59"/>
      <c r="ISN62" s="59"/>
      <c r="ISO62" s="59"/>
      <c r="ISP62" s="59"/>
      <c r="ISQ62" s="59"/>
      <c r="ISR62" s="59"/>
      <c r="ISS62" s="59"/>
      <c r="IST62" s="59"/>
      <c r="ISU62" s="59"/>
      <c r="ISV62" s="59"/>
      <c r="ISW62" s="59"/>
      <c r="ISX62" s="59"/>
      <c r="ISY62" s="59"/>
      <c r="ISZ62" s="59"/>
      <c r="ITA62" s="59"/>
      <c r="ITB62" s="59"/>
      <c r="ITC62" s="59"/>
      <c r="ITD62" s="59"/>
      <c r="ITE62" s="59"/>
      <c r="ITF62" s="59"/>
      <c r="ITG62" s="59"/>
      <c r="ITH62" s="59"/>
      <c r="ITI62" s="59"/>
      <c r="ITJ62" s="59"/>
      <c r="ITK62" s="59"/>
      <c r="ITL62" s="59"/>
      <c r="ITM62" s="59"/>
      <c r="ITN62" s="59"/>
      <c r="ITO62" s="59"/>
      <c r="ITP62" s="59"/>
      <c r="ITQ62" s="59"/>
      <c r="ITR62" s="59"/>
      <c r="ITS62" s="59"/>
      <c r="ITT62" s="59"/>
      <c r="ITU62" s="59"/>
      <c r="ITV62" s="59"/>
      <c r="ITW62" s="59"/>
      <c r="ITX62" s="59"/>
      <c r="ITY62" s="59"/>
      <c r="ITZ62" s="59"/>
      <c r="IUA62" s="59"/>
      <c r="IUB62" s="59"/>
      <c r="IUC62" s="59"/>
      <c r="IUD62" s="59"/>
      <c r="IUE62" s="59"/>
      <c r="IUF62" s="59"/>
      <c r="IUG62" s="59"/>
      <c r="IUH62" s="59"/>
      <c r="IUI62" s="59"/>
      <c r="IUJ62" s="59"/>
      <c r="IUK62" s="59"/>
      <c r="IUL62" s="59"/>
      <c r="IUM62" s="59"/>
      <c r="IUN62" s="59"/>
      <c r="IUO62" s="59"/>
      <c r="IUP62" s="59"/>
      <c r="IUQ62" s="59"/>
      <c r="IUR62" s="59"/>
      <c r="IUS62" s="59"/>
      <c r="IUT62" s="59"/>
      <c r="IUU62" s="59"/>
      <c r="IUV62" s="59"/>
      <c r="IUW62" s="59"/>
      <c r="IUX62" s="59"/>
      <c r="IUY62" s="59"/>
      <c r="IUZ62" s="59"/>
      <c r="IVA62" s="59"/>
      <c r="IVB62" s="59"/>
      <c r="IVC62" s="59"/>
      <c r="IVD62" s="59"/>
      <c r="IVE62" s="59"/>
      <c r="IVF62" s="59"/>
      <c r="IVG62" s="59"/>
      <c r="IVH62" s="59"/>
      <c r="IVI62" s="59"/>
      <c r="IVJ62" s="59"/>
      <c r="IVK62" s="59"/>
      <c r="IVL62" s="59"/>
      <c r="IVM62" s="59"/>
      <c r="IVN62" s="59"/>
      <c r="IVO62" s="59"/>
      <c r="IVP62" s="59"/>
      <c r="IVQ62" s="59"/>
      <c r="IVR62" s="59"/>
      <c r="IVS62" s="59"/>
      <c r="IVT62" s="59"/>
      <c r="IVU62" s="59"/>
      <c r="IVV62" s="59"/>
      <c r="IVW62" s="59"/>
      <c r="IVX62" s="59"/>
      <c r="IVY62" s="59"/>
      <c r="IVZ62" s="59"/>
      <c r="IWA62" s="59"/>
      <c r="IWB62" s="59"/>
      <c r="IWC62" s="59"/>
      <c r="IWD62" s="59"/>
      <c r="IWE62" s="59"/>
      <c r="IWF62" s="59"/>
      <c r="IWG62" s="59"/>
      <c r="IWH62" s="59"/>
      <c r="IWI62" s="59"/>
      <c r="IWJ62" s="59"/>
      <c r="IWK62" s="59"/>
      <c r="IWL62" s="59"/>
      <c r="IWM62" s="59"/>
      <c r="IWN62" s="59"/>
      <c r="IWO62" s="59"/>
      <c r="IWP62" s="59"/>
      <c r="IWQ62" s="59"/>
      <c r="IWR62" s="59"/>
      <c r="IWS62" s="59"/>
      <c r="IWT62" s="59"/>
      <c r="IWU62" s="59"/>
      <c r="IWV62" s="59"/>
      <c r="IWW62" s="59"/>
      <c r="IWX62" s="59"/>
      <c r="IWY62" s="59"/>
      <c r="IWZ62" s="59"/>
      <c r="IXA62" s="59"/>
      <c r="IXB62" s="59"/>
      <c r="IXC62" s="59"/>
      <c r="IXD62" s="59"/>
      <c r="IXE62" s="59"/>
      <c r="IXF62" s="59"/>
      <c r="IXG62" s="59"/>
      <c r="IXH62" s="59"/>
      <c r="IXI62" s="59"/>
      <c r="IXJ62" s="59"/>
      <c r="IXK62" s="59"/>
      <c r="IXL62" s="59"/>
      <c r="IXM62" s="59"/>
      <c r="IXN62" s="59"/>
      <c r="IXO62" s="59"/>
      <c r="IXP62" s="59"/>
      <c r="IXQ62" s="59"/>
      <c r="IXR62" s="59"/>
      <c r="IXS62" s="59"/>
      <c r="IXT62" s="59"/>
      <c r="IXU62" s="59"/>
      <c r="IXV62" s="59"/>
      <c r="IXW62" s="59"/>
      <c r="IXX62" s="59"/>
      <c r="IXY62" s="59"/>
      <c r="IXZ62" s="59"/>
      <c r="IYA62" s="59"/>
      <c r="IYB62" s="59"/>
      <c r="IYC62" s="59"/>
      <c r="IYD62" s="59"/>
      <c r="IYE62" s="59"/>
      <c r="IYF62" s="59"/>
      <c r="IYG62" s="59"/>
      <c r="IYH62" s="59"/>
      <c r="IYI62" s="59"/>
      <c r="IYJ62" s="59"/>
      <c r="IYK62" s="59"/>
      <c r="IYL62" s="59"/>
      <c r="IYM62" s="59"/>
      <c r="IYN62" s="59"/>
      <c r="IYO62" s="59"/>
      <c r="IYP62" s="59"/>
      <c r="IYQ62" s="59"/>
      <c r="IYR62" s="59"/>
      <c r="IYS62" s="59"/>
      <c r="IYT62" s="59"/>
      <c r="IYU62" s="59"/>
      <c r="IYV62" s="59"/>
      <c r="IYW62" s="59"/>
      <c r="IYX62" s="59"/>
      <c r="IYY62" s="59"/>
      <c r="IYZ62" s="59"/>
      <c r="IZA62" s="59"/>
      <c r="IZB62" s="59"/>
      <c r="IZC62" s="59"/>
      <c r="IZD62" s="59"/>
      <c r="IZE62" s="59"/>
      <c r="IZF62" s="59"/>
      <c r="IZG62" s="59"/>
      <c r="IZH62" s="59"/>
      <c r="IZI62" s="59"/>
      <c r="IZJ62" s="59"/>
      <c r="IZK62" s="59"/>
      <c r="IZL62" s="59"/>
      <c r="IZM62" s="59"/>
      <c r="IZN62" s="59"/>
      <c r="IZO62" s="59"/>
      <c r="IZP62" s="59"/>
      <c r="IZQ62" s="59"/>
      <c r="IZR62" s="59"/>
      <c r="IZS62" s="59"/>
      <c r="IZT62" s="59"/>
      <c r="IZU62" s="59"/>
      <c r="IZV62" s="59"/>
      <c r="IZW62" s="59"/>
      <c r="IZX62" s="59"/>
      <c r="IZY62" s="59"/>
      <c r="IZZ62" s="59"/>
      <c r="JAA62" s="59"/>
      <c r="JAB62" s="59"/>
      <c r="JAC62" s="59"/>
      <c r="JAD62" s="59"/>
      <c r="JAE62" s="59"/>
      <c r="JAF62" s="59"/>
      <c r="JAG62" s="59"/>
      <c r="JAH62" s="59"/>
      <c r="JAI62" s="59"/>
      <c r="JAJ62" s="59"/>
      <c r="JAK62" s="59"/>
      <c r="JAL62" s="59"/>
      <c r="JAM62" s="59"/>
      <c r="JAN62" s="59"/>
      <c r="JAO62" s="59"/>
      <c r="JAP62" s="59"/>
      <c r="JAQ62" s="59"/>
      <c r="JAR62" s="59"/>
      <c r="JAS62" s="59"/>
      <c r="JAT62" s="59"/>
      <c r="JAU62" s="59"/>
      <c r="JAV62" s="59"/>
      <c r="JAW62" s="59"/>
      <c r="JAX62" s="59"/>
      <c r="JAY62" s="59"/>
      <c r="JAZ62" s="59"/>
      <c r="JBA62" s="59"/>
      <c r="JBB62" s="59"/>
      <c r="JBC62" s="59"/>
      <c r="JBD62" s="59"/>
      <c r="JBE62" s="59"/>
      <c r="JBF62" s="59"/>
      <c r="JBG62" s="59"/>
      <c r="JBH62" s="59"/>
      <c r="JBI62" s="59"/>
      <c r="JBJ62" s="59"/>
      <c r="JBK62" s="59"/>
      <c r="JBL62" s="59"/>
      <c r="JBM62" s="59"/>
      <c r="JBN62" s="59"/>
      <c r="JBO62" s="59"/>
      <c r="JBP62" s="59"/>
      <c r="JBQ62" s="59"/>
      <c r="JBR62" s="59"/>
      <c r="JBS62" s="59"/>
      <c r="JBT62" s="59"/>
      <c r="JBU62" s="59"/>
      <c r="JBV62" s="59"/>
      <c r="JBW62" s="59"/>
      <c r="JBX62" s="59"/>
      <c r="JBY62" s="59"/>
      <c r="JBZ62" s="59"/>
      <c r="JCA62" s="59"/>
      <c r="JCB62" s="59"/>
      <c r="JCC62" s="59"/>
      <c r="JCD62" s="59"/>
      <c r="JCE62" s="59"/>
      <c r="JCF62" s="59"/>
      <c r="JCG62" s="59"/>
      <c r="JCH62" s="59"/>
      <c r="JCI62" s="59"/>
      <c r="JCJ62" s="59"/>
      <c r="JCK62" s="59"/>
      <c r="JCL62" s="59"/>
      <c r="JCM62" s="59"/>
      <c r="JCN62" s="59"/>
      <c r="JCO62" s="59"/>
      <c r="JCP62" s="59"/>
      <c r="JCQ62" s="59"/>
      <c r="JCR62" s="59"/>
      <c r="JCS62" s="59"/>
      <c r="JCT62" s="59"/>
      <c r="JCU62" s="59"/>
      <c r="JCV62" s="59"/>
      <c r="JCW62" s="59"/>
      <c r="JCX62" s="59"/>
      <c r="JCY62" s="59"/>
      <c r="JCZ62" s="59"/>
      <c r="JDA62" s="59"/>
      <c r="JDB62" s="59"/>
      <c r="JDC62" s="59"/>
      <c r="JDD62" s="59"/>
      <c r="JDE62" s="59"/>
      <c r="JDF62" s="59"/>
      <c r="JDG62" s="59"/>
      <c r="JDH62" s="59"/>
      <c r="JDI62" s="59"/>
      <c r="JDJ62" s="59"/>
      <c r="JDK62" s="59"/>
      <c r="JDL62" s="59"/>
      <c r="JDM62" s="59"/>
      <c r="JDN62" s="59"/>
      <c r="JDO62" s="59"/>
      <c r="JDP62" s="59"/>
      <c r="JDQ62" s="59"/>
      <c r="JDR62" s="59"/>
      <c r="JDS62" s="59"/>
      <c r="JDT62" s="59"/>
      <c r="JDU62" s="59"/>
      <c r="JDV62" s="59"/>
      <c r="JDW62" s="59"/>
      <c r="JDX62" s="59"/>
      <c r="JDY62" s="59"/>
      <c r="JDZ62" s="59"/>
      <c r="JEA62" s="59"/>
      <c r="JEB62" s="59"/>
      <c r="JEC62" s="59"/>
      <c r="JED62" s="59"/>
      <c r="JEE62" s="59"/>
      <c r="JEF62" s="59"/>
      <c r="JEG62" s="59"/>
      <c r="JEH62" s="59"/>
      <c r="JEI62" s="59"/>
      <c r="JEJ62" s="59"/>
      <c r="JEK62" s="59"/>
      <c r="JEL62" s="59"/>
      <c r="JEM62" s="59"/>
      <c r="JEN62" s="59"/>
      <c r="JEO62" s="59"/>
      <c r="JEP62" s="59"/>
      <c r="JEQ62" s="59"/>
      <c r="JER62" s="59"/>
      <c r="JES62" s="59"/>
      <c r="JET62" s="59"/>
      <c r="JEU62" s="59"/>
      <c r="JEV62" s="59"/>
      <c r="JEW62" s="59"/>
      <c r="JEX62" s="59"/>
      <c r="JEY62" s="59"/>
      <c r="JEZ62" s="59"/>
      <c r="JFA62" s="59"/>
      <c r="JFB62" s="59"/>
      <c r="JFC62" s="59"/>
      <c r="JFD62" s="59"/>
      <c r="JFE62" s="59"/>
      <c r="JFF62" s="59"/>
      <c r="JFG62" s="59"/>
      <c r="JFH62" s="59"/>
      <c r="JFI62" s="59"/>
      <c r="JFJ62" s="59"/>
      <c r="JFK62" s="59"/>
      <c r="JFL62" s="59"/>
      <c r="JFM62" s="59"/>
      <c r="JFN62" s="59"/>
      <c r="JFO62" s="59"/>
      <c r="JFP62" s="59"/>
      <c r="JFQ62" s="59"/>
      <c r="JFR62" s="59"/>
      <c r="JFS62" s="59"/>
      <c r="JFT62" s="59"/>
      <c r="JFU62" s="59"/>
      <c r="JFV62" s="59"/>
      <c r="JFW62" s="59"/>
      <c r="JFX62" s="59"/>
      <c r="JFY62" s="59"/>
      <c r="JFZ62" s="59"/>
      <c r="JGA62" s="59"/>
      <c r="JGB62" s="59"/>
      <c r="JGC62" s="59"/>
      <c r="JGD62" s="59"/>
      <c r="JGE62" s="59"/>
      <c r="JGF62" s="59"/>
      <c r="JGG62" s="59"/>
      <c r="JGH62" s="59"/>
      <c r="JGI62" s="59"/>
      <c r="JGJ62" s="59"/>
      <c r="JGK62" s="59"/>
      <c r="JGL62" s="59"/>
      <c r="JGM62" s="59"/>
      <c r="JGN62" s="59"/>
      <c r="JGO62" s="59"/>
      <c r="JGP62" s="59"/>
      <c r="JGQ62" s="59"/>
      <c r="JGR62" s="59"/>
      <c r="JGS62" s="59"/>
      <c r="JGT62" s="59"/>
      <c r="JGU62" s="59"/>
      <c r="JGV62" s="59"/>
      <c r="JGW62" s="59"/>
      <c r="JGX62" s="59"/>
      <c r="JGY62" s="59"/>
      <c r="JGZ62" s="59"/>
      <c r="JHA62" s="59"/>
      <c r="JHB62" s="59"/>
      <c r="JHC62" s="59"/>
      <c r="JHD62" s="59"/>
      <c r="JHE62" s="59"/>
      <c r="JHF62" s="59"/>
      <c r="JHG62" s="59"/>
      <c r="JHH62" s="59"/>
      <c r="JHI62" s="59"/>
      <c r="JHJ62" s="59"/>
      <c r="JHK62" s="59"/>
      <c r="JHL62" s="59"/>
      <c r="JHM62" s="59"/>
      <c r="JHN62" s="59"/>
      <c r="JHO62" s="59"/>
      <c r="JHP62" s="59"/>
      <c r="JHQ62" s="59"/>
      <c r="JHR62" s="59"/>
      <c r="JHS62" s="59"/>
      <c r="JHT62" s="59"/>
      <c r="JHU62" s="59"/>
      <c r="JHV62" s="59"/>
      <c r="JHW62" s="59"/>
      <c r="JHX62" s="59"/>
      <c r="JHY62" s="59"/>
      <c r="JHZ62" s="59"/>
      <c r="JIA62" s="59"/>
      <c r="JIB62" s="59"/>
      <c r="JIC62" s="59"/>
      <c r="JID62" s="59"/>
      <c r="JIE62" s="59"/>
      <c r="JIF62" s="59"/>
      <c r="JIG62" s="59"/>
      <c r="JIH62" s="59"/>
      <c r="JII62" s="59"/>
      <c r="JIJ62" s="59"/>
      <c r="JIK62" s="59"/>
      <c r="JIL62" s="59"/>
      <c r="JIM62" s="59"/>
      <c r="JIN62" s="59"/>
      <c r="JIO62" s="59"/>
      <c r="JIP62" s="59"/>
      <c r="JIQ62" s="59"/>
      <c r="JIR62" s="59"/>
      <c r="JIS62" s="59"/>
      <c r="JIT62" s="59"/>
      <c r="JIU62" s="59"/>
      <c r="JIV62" s="59"/>
      <c r="JIW62" s="59"/>
      <c r="JIX62" s="59"/>
      <c r="JIY62" s="59"/>
      <c r="JIZ62" s="59"/>
      <c r="JJA62" s="59"/>
      <c r="JJB62" s="59"/>
      <c r="JJC62" s="59"/>
      <c r="JJD62" s="59"/>
      <c r="JJE62" s="59"/>
      <c r="JJF62" s="59"/>
      <c r="JJG62" s="59"/>
      <c r="JJH62" s="59"/>
      <c r="JJI62" s="59"/>
      <c r="JJJ62" s="59"/>
      <c r="JJK62" s="59"/>
      <c r="JJL62" s="59"/>
      <c r="JJM62" s="59"/>
      <c r="JJN62" s="59"/>
      <c r="JJO62" s="59"/>
      <c r="JJP62" s="59"/>
      <c r="JJQ62" s="59"/>
      <c r="JJR62" s="59"/>
      <c r="JJS62" s="59"/>
      <c r="JJT62" s="59"/>
      <c r="JJU62" s="59"/>
      <c r="JJV62" s="59"/>
      <c r="JJW62" s="59"/>
      <c r="JJX62" s="59"/>
      <c r="JJY62" s="59"/>
      <c r="JJZ62" s="59"/>
      <c r="JKA62" s="59"/>
      <c r="JKB62" s="59"/>
      <c r="JKC62" s="59"/>
      <c r="JKD62" s="59"/>
      <c r="JKE62" s="59"/>
      <c r="JKF62" s="59"/>
      <c r="JKG62" s="59"/>
      <c r="JKH62" s="59"/>
      <c r="JKI62" s="59"/>
      <c r="JKJ62" s="59"/>
      <c r="JKK62" s="59"/>
      <c r="JKL62" s="59"/>
      <c r="JKM62" s="59"/>
      <c r="JKN62" s="59"/>
      <c r="JKO62" s="59"/>
      <c r="JKP62" s="59"/>
      <c r="JKQ62" s="59"/>
      <c r="JKR62" s="59"/>
      <c r="JKS62" s="59"/>
      <c r="JKT62" s="59"/>
      <c r="JKU62" s="59"/>
      <c r="JKV62" s="59"/>
      <c r="JKW62" s="59"/>
      <c r="JKX62" s="59"/>
      <c r="JKY62" s="59"/>
      <c r="JKZ62" s="59"/>
      <c r="JLA62" s="59"/>
      <c r="JLB62" s="59"/>
      <c r="JLC62" s="59"/>
      <c r="JLD62" s="59"/>
      <c r="JLE62" s="59"/>
      <c r="JLF62" s="59"/>
      <c r="JLG62" s="59"/>
      <c r="JLH62" s="59"/>
      <c r="JLI62" s="59"/>
      <c r="JLJ62" s="59"/>
      <c r="JLK62" s="59"/>
      <c r="JLL62" s="59"/>
      <c r="JLM62" s="59"/>
      <c r="JLN62" s="59"/>
      <c r="JLO62" s="59"/>
      <c r="JLP62" s="59"/>
      <c r="JLQ62" s="59"/>
      <c r="JLR62" s="59"/>
      <c r="JLS62" s="59"/>
      <c r="JLT62" s="59"/>
      <c r="JLU62" s="59"/>
      <c r="JLV62" s="59"/>
      <c r="JLW62" s="59"/>
      <c r="JLX62" s="59"/>
      <c r="JLY62" s="59"/>
      <c r="JLZ62" s="59"/>
      <c r="JMA62" s="59"/>
      <c r="JMB62" s="59"/>
      <c r="JMC62" s="59"/>
      <c r="JMD62" s="59"/>
      <c r="JME62" s="59"/>
      <c r="JMF62" s="59"/>
      <c r="JMG62" s="59"/>
      <c r="JMH62" s="59"/>
      <c r="JMI62" s="59"/>
      <c r="JMJ62" s="59"/>
      <c r="JMK62" s="59"/>
      <c r="JML62" s="59"/>
      <c r="JMM62" s="59"/>
      <c r="JMN62" s="59"/>
      <c r="JMO62" s="59"/>
      <c r="JMP62" s="59"/>
      <c r="JMQ62" s="59"/>
      <c r="JMR62" s="59"/>
      <c r="JMS62" s="59"/>
      <c r="JMT62" s="59"/>
      <c r="JMU62" s="59"/>
      <c r="JMV62" s="59"/>
      <c r="JMW62" s="59"/>
      <c r="JMX62" s="59"/>
      <c r="JMY62" s="59"/>
      <c r="JMZ62" s="59"/>
      <c r="JNA62" s="59"/>
      <c r="JNB62" s="59"/>
      <c r="JNC62" s="59"/>
      <c r="JND62" s="59"/>
      <c r="JNE62" s="59"/>
      <c r="JNF62" s="59"/>
      <c r="JNG62" s="59"/>
      <c r="JNH62" s="59"/>
      <c r="JNI62" s="59"/>
      <c r="JNJ62" s="59"/>
      <c r="JNK62" s="59"/>
      <c r="JNL62" s="59"/>
      <c r="JNM62" s="59"/>
      <c r="JNN62" s="59"/>
      <c r="JNO62" s="59"/>
      <c r="JNP62" s="59"/>
      <c r="JNQ62" s="59"/>
      <c r="JNR62" s="59"/>
      <c r="JNS62" s="59"/>
      <c r="JNT62" s="59"/>
      <c r="JNU62" s="59"/>
      <c r="JNV62" s="59"/>
      <c r="JNW62" s="59"/>
      <c r="JNX62" s="59"/>
      <c r="JNY62" s="59"/>
      <c r="JNZ62" s="59"/>
      <c r="JOA62" s="59"/>
      <c r="JOB62" s="59"/>
      <c r="JOC62" s="59"/>
      <c r="JOD62" s="59"/>
      <c r="JOE62" s="59"/>
      <c r="JOF62" s="59"/>
      <c r="JOG62" s="59"/>
      <c r="JOH62" s="59"/>
      <c r="JOI62" s="59"/>
      <c r="JOJ62" s="59"/>
      <c r="JOK62" s="59"/>
      <c r="JOL62" s="59"/>
      <c r="JOM62" s="59"/>
      <c r="JON62" s="59"/>
      <c r="JOO62" s="59"/>
      <c r="JOP62" s="59"/>
      <c r="JOQ62" s="59"/>
      <c r="JOR62" s="59"/>
      <c r="JOS62" s="59"/>
      <c r="JOT62" s="59"/>
      <c r="JOU62" s="59"/>
      <c r="JOV62" s="59"/>
      <c r="JOW62" s="59"/>
      <c r="JOX62" s="59"/>
      <c r="JOY62" s="59"/>
      <c r="JOZ62" s="59"/>
      <c r="JPA62" s="59"/>
      <c r="JPB62" s="59"/>
      <c r="JPC62" s="59"/>
      <c r="JPD62" s="59"/>
      <c r="JPE62" s="59"/>
      <c r="JPF62" s="59"/>
      <c r="JPG62" s="59"/>
      <c r="JPH62" s="59"/>
      <c r="JPI62" s="59"/>
      <c r="JPJ62" s="59"/>
      <c r="JPK62" s="59"/>
      <c r="JPL62" s="59"/>
      <c r="JPM62" s="59"/>
      <c r="JPN62" s="59"/>
      <c r="JPO62" s="59"/>
      <c r="JPP62" s="59"/>
      <c r="JPQ62" s="59"/>
      <c r="JPR62" s="59"/>
      <c r="JPS62" s="59"/>
      <c r="JPT62" s="59"/>
      <c r="JPU62" s="59"/>
      <c r="JPV62" s="59"/>
      <c r="JPW62" s="59"/>
      <c r="JPX62" s="59"/>
      <c r="JPY62" s="59"/>
      <c r="JPZ62" s="59"/>
      <c r="JQA62" s="59"/>
      <c r="JQB62" s="59"/>
      <c r="JQC62" s="59"/>
      <c r="JQD62" s="59"/>
      <c r="JQE62" s="59"/>
      <c r="JQF62" s="59"/>
      <c r="JQG62" s="59"/>
      <c r="JQH62" s="59"/>
      <c r="JQI62" s="59"/>
      <c r="JQJ62" s="59"/>
      <c r="JQK62" s="59"/>
      <c r="JQL62" s="59"/>
      <c r="JQM62" s="59"/>
      <c r="JQN62" s="59"/>
      <c r="JQO62" s="59"/>
      <c r="JQP62" s="59"/>
      <c r="JQQ62" s="59"/>
      <c r="JQR62" s="59"/>
      <c r="JQS62" s="59"/>
      <c r="JQT62" s="59"/>
      <c r="JQU62" s="59"/>
      <c r="JQV62" s="59"/>
      <c r="JQW62" s="59"/>
      <c r="JQX62" s="59"/>
      <c r="JQY62" s="59"/>
      <c r="JQZ62" s="59"/>
      <c r="JRA62" s="59"/>
      <c r="JRB62" s="59"/>
      <c r="JRC62" s="59"/>
      <c r="JRD62" s="59"/>
      <c r="JRE62" s="59"/>
      <c r="JRF62" s="59"/>
      <c r="JRG62" s="59"/>
      <c r="JRH62" s="59"/>
      <c r="JRI62" s="59"/>
      <c r="JRJ62" s="59"/>
      <c r="JRK62" s="59"/>
      <c r="JRL62" s="59"/>
      <c r="JRM62" s="59"/>
      <c r="JRN62" s="59"/>
      <c r="JRO62" s="59"/>
      <c r="JRP62" s="59"/>
      <c r="JRQ62" s="59"/>
      <c r="JRR62" s="59"/>
      <c r="JRS62" s="59"/>
      <c r="JRT62" s="59"/>
      <c r="JRU62" s="59"/>
      <c r="JRV62" s="59"/>
      <c r="JRW62" s="59"/>
      <c r="JRX62" s="59"/>
      <c r="JRY62" s="59"/>
      <c r="JRZ62" s="59"/>
      <c r="JSA62" s="59"/>
      <c r="JSB62" s="59"/>
      <c r="JSC62" s="59"/>
      <c r="JSD62" s="59"/>
      <c r="JSE62" s="59"/>
      <c r="JSF62" s="59"/>
      <c r="JSG62" s="59"/>
      <c r="JSH62" s="59"/>
      <c r="JSI62" s="59"/>
      <c r="JSJ62" s="59"/>
      <c r="JSK62" s="59"/>
      <c r="JSL62" s="59"/>
      <c r="JSM62" s="59"/>
      <c r="JSN62" s="59"/>
      <c r="JSO62" s="59"/>
      <c r="JSP62" s="59"/>
      <c r="JSQ62" s="59"/>
      <c r="JSR62" s="59"/>
      <c r="JSS62" s="59"/>
      <c r="JST62" s="59"/>
      <c r="JSU62" s="59"/>
      <c r="JSV62" s="59"/>
      <c r="JSW62" s="59"/>
      <c r="JSX62" s="59"/>
      <c r="JSY62" s="59"/>
      <c r="JSZ62" s="59"/>
      <c r="JTA62" s="59"/>
      <c r="JTB62" s="59"/>
      <c r="JTC62" s="59"/>
      <c r="JTD62" s="59"/>
      <c r="JTE62" s="59"/>
      <c r="JTF62" s="59"/>
      <c r="JTG62" s="59"/>
      <c r="JTH62" s="59"/>
      <c r="JTI62" s="59"/>
      <c r="JTJ62" s="59"/>
      <c r="JTK62" s="59"/>
      <c r="JTL62" s="59"/>
      <c r="JTM62" s="59"/>
      <c r="JTN62" s="59"/>
      <c r="JTO62" s="59"/>
      <c r="JTP62" s="59"/>
      <c r="JTQ62" s="59"/>
      <c r="JTR62" s="59"/>
      <c r="JTS62" s="59"/>
      <c r="JTT62" s="59"/>
      <c r="JTU62" s="59"/>
      <c r="JTV62" s="59"/>
      <c r="JTW62" s="59"/>
      <c r="JTX62" s="59"/>
      <c r="JTY62" s="59"/>
      <c r="JTZ62" s="59"/>
      <c r="JUA62" s="59"/>
      <c r="JUB62" s="59"/>
      <c r="JUC62" s="59"/>
      <c r="JUD62" s="59"/>
      <c r="JUE62" s="59"/>
      <c r="JUF62" s="59"/>
      <c r="JUG62" s="59"/>
      <c r="JUH62" s="59"/>
      <c r="JUI62" s="59"/>
      <c r="JUJ62" s="59"/>
      <c r="JUK62" s="59"/>
      <c r="JUL62" s="59"/>
      <c r="JUM62" s="59"/>
      <c r="JUN62" s="59"/>
      <c r="JUO62" s="59"/>
      <c r="JUP62" s="59"/>
      <c r="JUQ62" s="59"/>
      <c r="JUR62" s="59"/>
      <c r="JUS62" s="59"/>
      <c r="JUT62" s="59"/>
      <c r="JUU62" s="59"/>
      <c r="JUV62" s="59"/>
      <c r="JUW62" s="59"/>
      <c r="JUX62" s="59"/>
      <c r="JUY62" s="59"/>
      <c r="JUZ62" s="59"/>
      <c r="JVA62" s="59"/>
      <c r="JVB62" s="59"/>
      <c r="JVC62" s="59"/>
      <c r="JVD62" s="59"/>
      <c r="JVE62" s="59"/>
      <c r="JVF62" s="59"/>
      <c r="JVG62" s="59"/>
      <c r="JVH62" s="59"/>
      <c r="JVI62" s="59"/>
      <c r="JVJ62" s="59"/>
      <c r="JVK62" s="59"/>
      <c r="JVL62" s="59"/>
      <c r="JVM62" s="59"/>
      <c r="JVN62" s="59"/>
      <c r="JVO62" s="59"/>
      <c r="JVP62" s="59"/>
      <c r="JVQ62" s="59"/>
      <c r="JVR62" s="59"/>
      <c r="JVS62" s="59"/>
      <c r="JVT62" s="59"/>
      <c r="JVU62" s="59"/>
      <c r="JVV62" s="59"/>
      <c r="JVW62" s="59"/>
      <c r="JVX62" s="59"/>
      <c r="JVY62" s="59"/>
      <c r="JVZ62" s="59"/>
      <c r="JWA62" s="59"/>
      <c r="JWB62" s="59"/>
      <c r="JWC62" s="59"/>
      <c r="JWD62" s="59"/>
      <c r="JWE62" s="59"/>
      <c r="JWF62" s="59"/>
      <c r="JWG62" s="59"/>
      <c r="JWH62" s="59"/>
      <c r="JWI62" s="59"/>
      <c r="JWJ62" s="59"/>
      <c r="JWK62" s="59"/>
      <c r="JWL62" s="59"/>
      <c r="JWM62" s="59"/>
      <c r="JWN62" s="59"/>
      <c r="JWO62" s="59"/>
      <c r="JWP62" s="59"/>
      <c r="JWQ62" s="59"/>
      <c r="JWR62" s="59"/>
      <c r="JWS62" s="59"/>
      <c r="JWT62" s="59"/>
      <c r="JWU62" s="59"/>
      <c r="JWV62" s="59"/>
      <c r="JWW62" s="59"/>
      <c r="JWX62" s="59"/>
      <c r="JWY62" s="59"/>
      <c r="JWZ62" s="59"/>
      <c r="JXA62" s="59"/>
      <c r="JXB62" s="59"/>
      <c r="JXC62" s="59"/>
      <c r="JXD62" s="59"/>
      <c r="JXE62" s="59"/>
      <c r="JXF62" s="59"/>
      <c r="JXG62" s="59"/>
      <c r="JXH62" s="59"/>
      <c r="JXI62" s="59"/>
      <c r="JXJ62" s="59"/>
      <c r="JXK62" s="59"/>
      <c r="JXL62" s="59"/>
      <c r="JXM62" s="59"/>
      <c r="JXN62" s="59"/>
      <c r="JXO62" s="59"/>
      <c r="JXP62" s="59"/>
      <c r="JXQ62" s="59"/>
      <c r="JXR62" s="59"/>
      <c r="JXS62" s="59"/>
      <c r="JXT62" s="59"/>
      <c r="JXU62" s="59"/>
      <c r="JXV62" s="59"/>
      <c r="JXW62" s="59"/>
      <c r="JXX62" s="59"/>
      <c r="JXY62" s="59"/>
      <c r="JXZ62" s="59"/>
      <c r="JYA62" s="59"/>
      <c r="JYB62" s="59"/>
      <c r="JYC62" s="59"/>
      <c r="JYD62" s="59"/>
      <c r="JYE62" s="59"/>
      <c r="JYF62" s="59"/>
      <c r="JYG62" s="59"/>
      <c r="JYH62" s="59"/>
      <c r="JYI62" s="59"/>
      <c r="JYJ62" s="59"/>
      <c r="JYK62" s="59"/>
      <c r="JYL62" s="59"/>
      <c r="JYM62" s="59"/>
      <c r="JYN62" s="59"/>
      <c r="JYO62" s="59"/>
      <c r="JYP62" s="59"/>
      <c r="JYQ62" s="59"/>
      <c r="JYR62" s="59"/>
      <c r="JYS62" s="59"/>
      <c r="JYT62" s="59"/>
      <c r="JYU62" s="59"/>
      <c r="JYV62" s="59"/>
      <c r="JYW62" s="59"/>
      <c r="JYX62" s="59"/>
      <c r="JYY62" s="59"/>
      <c r="JYZ62" s="59"/>
      <c r="JZA62" s="59"/>
      <c r="JZB62" s="59"/>
      <c r="JZC62" s="59"/>
      <c r="JZD62" s="59"/>
      <c r="JZE62" s="59"/>
      <c r="JZF62" s="59"/>
      <c r="JZG62" s="59"/>
      <c r="JZH62" s="59"/>
      <c r="JZI62" s="59"/>
      <c r="JZJ62" s="59"/>
      <c r="JZK62" s="59"/>
      <c r="JZL62" s="59"/>
      <c r="JZM62" s="59"/>
      <c r="JZN62" s="59"/>
      <c r="JZO62" s="59"/>
      <c r="JZP62" s="59"/>
      <c r="JZQ62" s="59"/>
      <c r="JZR62" s="59"/>
      <c r="JZS62" s="59"/>
      <c r="JZT62" s="59"/>
      <c r="JZU62" s="59"/>
      <c r="JZV62" s="59"/>
      <c r="JZW62" s="59"/>
      <c r="JZX62" s="59"/>
      <c r="JZY62" s="59"/>
      <c r="JZZ62" s="59"/>
      <c r="KAA62" s="59"/>
      <c r="KAB62" s="59"/>
      <c r="KAC62" s="59"/>
      <c r="KAD62" s="59"/>
      <c r="KAE62" s="59"/>
      <c r="KAF62" s="59"/>
      <c r="KAG62" s="59"/>
      <c r="KAH62" s="59"/>
      <c r="KAI62" s="59"/>
      <c r="KAJ62" s="59"/>
      <c r="KAK62" s="59"/>
      <c r="KAL62" s="59"/>
      <c r="KAM62" s="59"/>
      <c r="KAN62" s="59"/>
      <c r="KAO62" s="59"/>
      <c r="KAP62" s="59"/>
      <c r="KAQ62" s="59"/>
      <c r="KAR62" s="59"/>
      <c r="KAS62" s="59"/>
      <c r="KAT62" s="59"/>
      <c r="KAU62" s="59"/>
      <c r="KAV62" s="59"/>
      <c r="KAW62" s="59"/>
      <c r="KAX62" s="59"/>
      <c r="KAY62" s="59"/>
      <c r="KAZ62" s="59"/>
      <c r="KBA62" s="59"/>
      <c r="KBB62" s="59"/>
      <c r="KBC62" s="59"/>
      <c r="KBD62" s="59"/>
      <c r="KBE62" s="59"/>
      <c r="KBF62" s="59"/>
      <c r="KBG62" s="59"/>
      <c r="KBH62" s="59"/>
      <c r="KBI62" s="59"/>
      <c r="KBJ62" s="59"/>
      <c r="KBK62" s="59"/>
      <c r="KBL62" s="59"/>
      <c r="KBM62" s="59"/>
      <c r="KBN62" s="59"/>
      <c r="KBO62" s="59"/>
      <c r="KBP62" s="59"/>
      <c r="KBQ62" s="59"/>
      <c r="KBR62" s="59"/>
      <c r="KBS62" s="59"/>
      <c r="KBT62" s="59"/>
      <c r="KBU62" s="59"/>
      <c r="KBV62" s="59"/>
      <c r="KBW62" s="59"/>
      <c r="KBX62" s="59"/>
      <c r="KBY62" s="59"/>
      <c r="KBZ62" s="59"/>
      <c r="KCA62" s="59"/>
      <c r="KCB62" s="59"/>
      <c r="KCC62" s="59"/>
      <c r="KCD62" s="59"/>
      <c r="KCE62" s="59"/>
      <c r="KCF62" s="59"/>
      <c r="KCG62" s="59"/>
      <c r="KCH62" s="59"/>
      <c r="KCI62" s="59"/>
      <c r="KCJ62" s="59"/>
      <c r="KCK62" s="59"/>
      <c r="KCL62" s="59"/>
      <c r="KCM62" s="59"/>
      <c r="KCN62" s="59"/>
      <c r="KCO62" s="59"/>
      <c r="KCP62" s="59"/>
      <c r="KCQ62" s="59"/>
      <c r="KCR62" s="59"/>
      <c r="KCS62" s="59"/>
      <c r="KCT62" s="59"/>
      <c r="KCU62" s="59"/>
      <c r="KCV62" s="59"/>
      <c r="KCW62" s="59"/>
      <c r="KCX62" s="59"/>
      <c r="KCY62" s="59"/>
      <c r="KCZ62" s="59"/>
      <c r="KDA62" s="59"/>
      <c r="KDB62" s="59"/>
      <c r="KDC62" s="59"/>
      <c r="KDD62" s="59"/>
      <c r="KDE62" s="59"/>
      <c r="KDF62" s="59"/>
      <c r="KDG62" s="59"/>
      <c r="KDH62" s="59"/>
      <c r="KDI62" s="59"/>
      <c r="KDJ62" s="59"/>
      <c r="KDK62" s="59"/>
      <c r="KDL62" s="59"/>
      <c r="KDM62" s="59"/>
      <c r="KDN62" s="59"/>
      <c r="KDO62" s="59"/>
      <c r="KDP62" s="59"/>
      <c r="KDQ62" s="59"/>
      <c r="KDR62" s="59"/>
      <c r="KDS62" s="59"/>
      <c r="KDT62" s="59"/>
      <c r="KDU62" s="59"/>
      <c r="KDV62" s="59"/>
      <c r="KDW62" s="59"/>
      <c r="KDX62" s="59"/>
      <c r="KDY62" s="59"/>
      <c r="KDZ62" s="59"/>
      <c r="KEA62" s="59"/>
      <c r="KEB62" s="59"/>
      <c r="KEC62" s="59"/>
      <c r="KED62" s="59"/>
      <c r="KEE62" s="59"/>
      <c r="KEF62" s="59"/>
      <c r="KEG62" s="59"/>
      <c r="KEH62" s="59"/>
      <c r="KEI62" s="59"/>
      <c r="KEJ62" s="59"/>
      <c r="KEK62" s="59"/>
      <c r="KEL62" s="59"/>
      <c r="KEM62" s="59"/>
      <c r="KEN62" s="59"/>
      <c r="KEO62" s="59"/>
      <c r="KEP62" s="59"/>
      <c r="KEQ62" s="59"/>
      <c r="KER62" s="59"/>
      <c r="KES62" s="59"/>
      <c r="KET62" s="59"/>
      <c r="KEU62" s="59"/>
      <c r="KEV62" s="59"/>
      <c r="KEW62" s="59"/>
      <c r="KEX62" s="59"/>
      <c r="KEY62" s="59"/>
      <c r="KEZ62" s="59"/>
      <c r="KFA62" s="59"/>
      <c r="KFB62" s="59"/>
      <c r="KFC62" s="59"/>
      <c r="KFD62" s="59"/>
      <c r="KFE62" s="59"/>
      <c r="KFF62" s="59"/>
      <c r="KFG62" s="59"/>
      <c r="KFH62" s="59"/>
      <c r="KFI62" s="59"/>
      <c r="KFJ62" s="59"/>
      <c r="KFK62" s="59"/>
      <c r="KFL62" s="59"/>
      <c r="KFM62" s="59"/>
      <c r="KFN62" s="59"/>
      <c r="KFO62" s="59"/>
      <c r="KFP62" s="59"/>
      <c r="KFQ62" s="59"/>
      <c r="KFR62" s="59"/>
      <c r="KFS62" s="59"/>
      <c r="KFT62" s="59"/>
      <c r="KFU62" s="59"/>
      <c r="KFV62" s="59"/>
      <c r="KFW62" s="59"/>
      <c r="KFX62" s="59"/>
      <c r="KFY62" s="59"/>
      <c r="KFZ62" s="59"/>
      <c r="KGA62" s="59"/>
      <c r="KGB62" s="59"/>
      <c r="KGC62" s="59"/>
      <c r="KGD62" s="59"/>
      <c r="KGE62" s="59"/>
      <c r="KGF62" s="59"/>
      <c r="KGG62" s="59"/>
      <c r="KGH62" s="59"/>
      <c r="KGI62" s="59"/>
      <c r="KGJ62" s="59"/>
      <c r="KGK62" s="59"/>
      <c r="KGL62" s="59"/>
      <c r="KGM62" s="59"/>
      <c r="KGN62" s="59"/>
      <c r="KGO62" s="59"/>
      <c r="KGP62" s="59"/>
      <c r="KGQ62" s="59"/>
      <c r="KGR62" s="59"/>
      <c r="KGS62" s="59"/>
      <c r="KGT62" s="59"/>
      <c r="KGU62" s="59"/>
      <c r="KGV62" s="59"/>
      <c r="KGW62" s="59"/>
      <c r="KGX62" s="59"/>
      <c r="KGY62" s="59"/>
      <c r="KGZ62" s="59"/>
      <c r="KHA62" s="59"/>
      <c r="KHB62" s="59"/>
      <c r="KHC62" s="59"/>
      <c r="KHD62" s="59"/>
      <c r="KHE62" s="59"/>
      <c r="KHF62" s="59"/>
      <c r="KHG62" s="59"/>
      <c r="KHH62" s="59"/>
      <c r="KHI62" s="59"/>
      <c r="KHJ62" s="59"/>
      <c r="KHK62" s="59"/>
      <c r="KHL62" s="59"/>
      <c r="KHM62" s="59"/>
      <c r="KHN62" s="59"/>
      <c r="KHO62" s="59"/>
      <c r="KHP62" s="59"/>
      <c r="KHQ62" s="59"/>
      <c r="KHR62" s="59"/>
      <c r="KHS62" s="59"/>
      <c r="KHT62" s="59"/>
      <c r="KHU62" s="59"/>
      <c r="KHV62" s="59"/>
      <c r="KHW62" s="59"/>
      <c r="KHX62" s="59"/>
      <c r="KHY62" s="59"/>
      <c r="KHZ62" s="59"/>
      <c r="KIA62" s="59"/>
      <c r="KIB62" s="59"/>
      <c r="KIC62" s="59"/>
      <c r="KID62" s="59"/>
      <c r="KIE62" s="59"/>
      <c r="KIF62" s="59"/>
      <c r="KIG62" s="59"/>
      <c r="KIH62" s="59"/>
      <c r="KII62" s="59"/>
      <c r="KIJ62" s="59"/>
      <c r="KIK62" s="59"/>
      <c r="KIL62" s="59"/>
      <c r="KIM62" s="59"/>
      <c r="KIN62" s="59"/>
      <c r="KIO62" s="59"/>
      <c r="KIP62" s="59"/>
      <c r="KIQ62" s="59"/>
      <c r="KIR62" s="59"/>
      <c r="KIS62" s="59"/>
      <c r="KIT62" s="59"/>
      <c r="KIU62" s="59"/>
      <c r="KIV62" s="59"/>
      <c r="KIW62" s="59"/>
      <c r="KIX62" s="59"/>
      <c r="KIY62" s="59"/>
      <c r="KIZ62" s="59"/>
      <c r="KJA62" s="59"/>
      <c r="KJB62" s="59"/>
      <c r="KJC62" s="59"/>
      <c r="KJD62" s="59"/>
      <c r="KJE62" s="59"/>
      <c r="KJF62" s="59"/>
      <c r="KJG62" s="59"/>
      <c r="KJH62" s="59"/>
      <c r="KJI62" s="59"/>
      <c r="KJJ62" s="59"/>
      <c r="KJK62" s="59"/>
      <c r="KJL62" s="59"/>
      <c r="KJM62" s="59"/>
      <c r="KJN62" s="59"/>
      <c r="KJO62" s="59"/>
      <c r="KJP62" s="59"/>
      <c r="KJQ62" s="59"/>
      <c r="KJR62" s="59"/>
      <c r="KJS62" s="59"/>
      <c r="KJT62" s="59"/>
      <c r="KJU62" s="59"/>
      <c r="KJV62" s="59"/>
      <c r="KJW62" s="59"/>
      <c r="KJX62" s="59"/>
      <c r="KJY62" s="59"/>
      <c r="KJZ62" s="59"/>
      <c r="KKA62" s="59"/>
      <c r="KKB62" s="59"/>
      <c r="KKC62" s="59"/>
      <c r="KKD62" s="59"/>
      <c r="KKE62" s="59"/>
      <c r="KKF62" s="59"/>
      <c r="KKG62" s="59"/>
      <c r="KKH62" s="59"/>
      <c r="KKI62" s="59"/>
      <c r="KKJ62" s="59"/>
      <c r="KKK62" s="59"/>
      <c r="KKL62" s="59"/>
      <c r="KKM62" s="59"/>
      <c r="KKN62" s="59"/>
      <c r="KKO62" s="59"/>
      <c r="KKP62" s="59"/>
      <c r="KKQ62" s="59"/>
      <c r="KKR62" s="59"/>
      <c r="KKS62" s="59"/>
      <c r="KKT62" s="59"/>
      <c r="KKU62" s="59"/>
      <c r="KKV62" s="59"/>
      <c r="KKW62" s="59"/>
      <c r="KKX62" s="59"/>
      <c r="KKY62" s="59"/>
      <c r="KKZ62" s="59"/>
      <c r="KLA62" s="59"/>
      <c r="KLB62" s="59"/>
      <c r="KLC62" s="59"/>
      <c r="KLD62" s="59"/>
      <c r="KLE62" s="59"/>
      <c r="KLF62" s="59"/>
      <c r="KLG62" s="59"/>
      <c r="KLH62" s="59"/>
      <c r="KLI62" s="59"/>
      <c r="KLJ62" s="59"/>
      <c r="KLK62" s="59"/>
      <c r="KLL62" s="59"/>
      <c r="KLM62" s="59"/>
      <c r="KLN62" s="59"/>
      <c r="KLO62" s="59"/>
      <c r="KLP62" s="59"/>
      <c r="KLQ62" s="59"/>
      <c r="KLR62" s="59"/>
      <c r="KLS62" s="59"/>
      <c r="KLT62" s="59"/>
      <c r="KLU62" s="59"/>
      <c r="KLV62" s="59"/>
      <c r="KLW62" s="59"/>
      <c r="KLX62" s="59"/>
      <c r="KLY62" s="59"/>
      <c r="KLZ62" s="59"/>
      <c r="KMA62" s="59"/>
      <c r="KMB62" s="59"/>
      <c r="KMC62" s="59"/>
      <c r="KMD62" s="59"/>
      <c r="KME62" s="59"/>
      <c r="KMF62" s="59"/>
      <c r="KMG62" s="59"/>
      <c r="KMH62" s="59"/>
      <c r="KMI62" s="59"/>
      <c r="KMJ62" s="59"/>
      <c r="KMK62" s="59"/>
      <c r="KML62" s="59"/>
      <c r="KMM62" s="59"/>
      <c r="KMN62" s="59"/>
      <c r="KMO62" s="59"/>
      <c r="KMP62" s="59"/>
      <c r="KMQ62" s="59"/>
      <c r="KMR62" s="59"/>
      <c r="KMS62" s="59"/>
      <c r="KMT62" s="59"/>
      <c r="KMU62" s="59"/>
      <c r="KMV62" s="59"/>
      <c r="KMW62" s="59"/>
      <c r="KMX62" s="59"/>
      <c r="KMY62" s="59"/>
      <c r="KMZ62" s="59"/>
      <c r="KNA62" s="59"/>
      <c r="KNB62" s="59"/>
      <c r="KNC62" s="59"/>
      <c r="KND62" s="59"/>
      <c r="KNE62" s="59"/>
      <c r="KNF62" s="59"/>
      <c r="KNG62" s="59"/>
      <c r="KNH62" s="59"/>
      <c r="KNI62" s="59"/>
      <c r="KNJ62" s="59"/>
      <c r="KNK62" s="59"/>
      <c r="KNL62" s="59"/>
      <c r="KNM62" s="59"/>
      <c r="KNN62" s="59"/>
      <c r="KNO62" s="59"/>
      <c r="KNP62" s="59"/>
      <c r="KNQ62" s="59"/>
      <c r="KNR62" s="59"/>
      <c r="KNS62" s="59"/>
      <c r="KNT62" s="59"/>
      <c r="KNU62" s="59"/>
      <c r="KNV62" s="59"/>
      <c r="KNW62" s="59"/>
      <c r="KNX62" s="59"/>
      <c r="KNY62" s="59"/>
      <c r="KNZ62" s="59"/>
      <c r="KOA62" s="59"/>
      <c r="KOB62" s="59"/>
      <c r="KOC62" s="59"/>
      <c r="KOD62" s="59"/>
      <c r="KOE62" s="59"/>
      <c r="KOF62" s="59"/>
      <c r="KOG62" s="59"/>
      <c r="KOH62" s="59"/>
      <c r="KOI62" s="59"/>
      <c r="KOJ62" s="59"/>
      <c r="KOK62" s="59"/>
      <c r="KOL62" s="59"/>
      <c r="KOM62" s="59"/>
      <c r="KON62" s="59"/>
      <c r="KOO62" s="59"/>
      <c r="KOP62" s="59"/>
      <c r="KOQ62" s="59"/>
      <c r="KOR62" s="59"/>
      <c r="KOS62" s="59"/>
      <c r="KOT62" s="59"/>
      <c r="KOU62" s="59"/>
      <c r="KOV62" s="59"/>
      <c r="KOW62" s="59"/>
      <c r="KOX62" s="59"/>
      <c r="KOY62" s="59"/>
      <c r="KOZ62" s="59"/>
      <c r="KPA62" s="59"/>
      <c r="KPB62" s="59"/>
      <c r="KPC62" s="59"/>
      <c r="KPD62" s="59"/>
      <c r="KPE62" s="59"/>
      <c r="KPF62" s="59"/>
      <c r="KPG62" s="59"/>
      <c r="KPH62" s="59"/>
      <c r="KPI62" s="59"/>
      <c r="KPJ62" s="59"/>
      <c r="KPK62" s="59"/>
      <c r="KPL62" s="59"/>
      <c r="KPM62" s="59"/>
      <c r="KPN62" s="59"/>
      <c r="KPO62" s="59"/>
      <c r="KPP62" s="59"/>
      <c r="KPQ62" s="59"/>
      <c r="KPR62" s="59"/>
      <c r="KPS62" s="59"/>
      <c r="KPT62" s="59"/>
      <c r="KPU62" s="59"/>
      <c r="KPV62" s="59"/>
      <c r="KPW62" s="59"/>
      <c r="KPX62" s="59"/>
      <c r="KPY62" s="59"/>
      <c r="KPZ62" s="59"/>
      <c r="KQA62" s="59"/>
      <c r="KQB62" s="59"/>
      <c r="KQC62" s="59"/>
      <c r="KQD62" s="59"/>
      <c r="KQE62" s="59"/>
      <c r="KQF62" s="59"/>
      <c r="KQG62" s="59"/>
      <c r="KQH62" s="59"/>
      <c r="KQI62" s="59"/>
      <c r="KQJ62" s="59"/>
      <c r="KQK62" s="59"/>
      <c r="KQL62" s="59"/>
      <c r="KQM62" s="59"/>
      <c r="KQN62" s="59"/>
      <c r="KQO62" s="59"/>
      <c r="KQP62" s="59"/>
      <c r="KQQ62" s="59"/>
      <c r="KQR62" s="59"/>
      <c r="KQS62" s="59"/>
      <c r="KQT62" s="59"/>
      <c r="KQU62" s="59"/>
      <c r="KQV62" s="59"/>
      <c r="KQW62" s="59"/>
      <c r="KQX62" s="59"/>
      <c r="KQY62" s="59"/>
      <c r="KQZ62" s="59"/>
      <c r="KRA62" s="59"/>
      <c r="KRB62" s="59"/>
      <c r="KRC62" s="59"/>
      <c r="KRD62" s="59"/>
      <c r="KRE62" s="59"/>
      <c r="KRF62" s="59"/>
      <c r="KRG62" s="59"/>
      <c r="KRH62" s="59"/>
      <c r="KRI62" s="59"/>
      <c r="KRJ62" s="59"/>
      <c r="KRK62" s="59"/>
      <c r="KRL62" s="59"/>
      <c r="KRM62" s="59"/>
      <c r="KRN62" s="59"/>
      <c r="KRO62" s="59"/>
      <c r="KRP62" s="59"/>
      <c r="KRQ62" s="59"/>
      <c r="KRR62" s="59"/>
      <c r="KRS62" s="59"/>
      <c r="KRT62" s="59"/>
      <c r="KRU62" s="59"/>
      <c r="KRV62" s="59"/>
      <c r="KRW62" s="59"/>
      <c r="KRX62" s="59"/>
      <c r="KRY62" s="59"/>
      <c r="KRZ62" s="59"/>
      <c r="KSA62" s="59"/>
      <c r="KSB62" s="59"/>
      <c r="KSC62" s="59"/>
      <c r="KSD62" s="59"/>
      <c r="KSE62" s="59"/>
      <c r="KSF62" s="59"/>
      <c r="KSG62" s="59"/>
      <c r="KSH62" s="59"/>
      <c r="KSI62" s="59"/>
      <c r="KSJ62" s="59"/>
      <c r="KSK62" s="59"/>
      <c r="KSL62" s="59"/>
      <c r="KSM62" s="59"/>
      <c r="KSN62" s="59"/>
      <c r="KSO62" s="59"/>
      <c r="KSP62" s="59"/>
      <c r="KSQ62" s="59"/>
      <c r="KSR62" s="59"/>
      <c r="KSS62" s="59"/>
      <c r="KST62" s="59"/>
      <c r="KSU62" s="59"/>
      <c r="KSV62" s="59"/>
      <c r="KSW62" s="59"/>
      <c r="KSX62" s="59"/>
      <c r="KSY62" s="59"/>
      <c r="KSZ62" s="59"/>
      <c r="KTA62" s="59"/>
      <c r="KTB62" s="59"/>
      <c r="KTC62" s="59"/>
      <c r="KTD62" s="59"/>
      <c r="KTE62" s="59"/>
      <c r="KTF62" s="59"/>
      <c r="KTG62" s="59"/>
      <c r="KTH62" s="59"/>
      <c r="KTI62" s="59"/>
      <c r="KTJ62" s="59"/>
      <c r="KTK62" s="59"/>
      <c r="KTL62" s="59"/>
      <c r="KTM62" s="59"/>
      <c r="KTN62" s="59"/>
      <c r="KTO62" s="59"/>
      <c r="KTP62" s="59"/>
      <c r="KTQ62" s="59"/>
      <c r="KTR62" s="59"/>
      <c r="KTS62" s="59"/>
      <c r="KTT62" s="59"/>
      <c r="KTU62" s="59"/>
      <c r="KTV62" s="59"/>
      <c r="KTW62" s="59"/>
      <c r="KTX62" s="59"/>
      <c r="KTY62" s="59"/>
      <c r="KTZ62" s="59"/>
      <c r="KUA62" s="59"/>
      <c r="KUB62" s="59"/>
      <c r="KUC62" s="59"/>
      <c r="KUD62" s="59"/>
      <c r="KUE62" s="59"/>
      <c r="KUF62" s="59"/>
      <c r="KUG62" s="59"/>
      <c r="KUH62" s="59"/>
      <c r="KUI62" s="59"/>
      <c r="KUJ62" s="59"/>
      <c r="KUK62" s="59"/>
      <c r="KUL62" s="59"/>
      <c r="KUM62" s="59"/>
      <c r="KUN62" s="59"/>
      <c r="KUO62" s="59"/>
      <c r="KUP62" s="59"/>
      <c r="KUQ62" s="59"/>
      <c r="KUR62" s="59"/>
      <c r="KUS62" s="59"/>
      <c r="KUT62" s="59"/>
      <c r="KUU62" s="59"/>
      <c r="KUV62" s="59"/>
      <c r="KUW62" s="59"/>
      <c r="KUX62" s="59"/>
      <c r="KUY62" s="59"/>
      <c r="KUZ62" s="59"/>
      <c r="KVA62" s="59"/>
      <c r="KVB62" s="59"/>
      <c r="KVC62" s="59"/>
      <c r="KVD62" s="59"/>
      <c r="KVE62" s="59"/>
      <c r="KVF62" s="59"/>
      <c r="KVG62" s="59"/>
      <c r="KVH62" s="59"/>
      <c r="KVI62" s="59"/>
      <c r="KVJ62" s="59"/>
      <c r="KVK62" s="59"/>
      <c r="KVL62" s="59"/>
      <c r="KVM62" s="59"/>
      <c r="KVN62" s="59"/>
      <c r="KVO62" s="59"/>
      <c r="KVP62" s="59"/>
      <c r="KVQ62" s="59"/>
      <c r="KVR62" s="59"/>
      <c r="KVS62" s="59"/>
      <c r="KVT62" s="59"/>
      <c r="KVU62" s="59"/>
      <c r="KVV62" s="59"/>
      <c r="KVW62" s="59"/>
      <c r="KVX62" s="59"/>
      <c r="KVY62" s="59"/>
      <c r="KVZ62" s="59"/>
      <c r="KWA62" s="59"/>
      <c r="KWB62" s="59"/>
      <c r="KWC62" s="59"/>
      <c r="KWD62" s="59"/>
      <c r="KWE62" s="59"/>
      <c r="KWF62" s="59"/>
      <c r="KWG62" s="59"/>
      <c r="KWH62" s="59"/>
      <c r="KWI62" s="59"/>
      <c r="KWJ62" s="59"/>
      <c r="KWK62" s="59"/>
      <c r="KWL62" s="59"/>
      <c r="KWM62" s="59"/>
      <c r="KWN62" s="59"/>
      <c r="KWO62" s="59"/>
      <c r="KWP62" s="59"/>
      <c r="KWQ62" s="59"/>
      <c r="KWR62" s="59"/>
      <c r="KWS62" s="59"/>
      <c r="KWT62" s="59"/>
      <c r="KWU62" s="59"/>
      <c r="KWV62" s="59"/>
      <c r="KWW62" s="59"/>
      <c r="KWX62" s="59"/>
      <c r="KWY62" s="59"/>
      <c r="KWZ62" s="59"/>
      <c r="KXA62" s="59"/>
      <c r="KXB62" s="59"/>
      <c r="KXC62" s="59"/>
      <c r="KXD62" s="59"/>
      <c r="KXE62" s="59"/>
      <c r="KXF62" s="59"/>
      <c r="KXG62" s="59"/>
      <c r="KXH62" s="59"/>
      <c r="KXI62" s="59"/>
      <c r="KXJ62" s="59"/>
      <c r="KXK62" s="59"/>
      <c r="KXL62" s="59"/>
      <c r="KXM62" s="59"/>
      <c r="KXN62" s="59"/>
      <c r="KXO62" s="59"/>
      <c r="KXP62" s="59"/>
      <c r="KXQ62" s="59"/>
      <c r="KXR62" s="59"/>
      <c r="KXS62" s="59"/>
      <c r="KXT62" s="59"/>
      <c r="KXU62" s="59"/>
      <c r="KXV62" s="59"/>
      <c r="KXW62" s="59"/>
      <c r="KXX62" s="59"/>
      <c r="KXY62" s="59"/>
      <c r="KXZ62" s="59"/>
      <c r="KYA62" s="59"/>
      <c r="KYB62" s="59"/>
      <c r="KYC62" s="59"/>
      <c r="KYD62" s="59"/>
      <c r="KYE62" s="59"/>
      <c r="KYF62" s="59"/>
      <c r="KYG62" s="59"/>
      <c r="KYH62" s="59"/>
      <c r="KYI62" s="59"/>
      <c r="KYJ62" s="59"/>
      <c r="KYK62" s="59"/>
      <c r="KYL62" s="59"/>
      <c r="KYM62" s="59"/>
      <c r="KYN62" s="59"/>
      <c r="KYO62" s="59"/>
      <c r="KYP62" s="59"/>
      <c r="KYQ62" s="59"/>
      <c r="KYR62" s="59"/>
      <c r="KYS62" s="59"/>
      <c r="KYT62" s="59"/>
      <c r="KYU62" s="59"/>
      <c r="KYV62" s="59"/>
      <c r="KYW62" s="59"/>
      <c r="KYX62" s="59"/>
      <c r="KYY62" s="59"/>
      <c r="KYZ62" s="59"/>
      <c r="KZA62" s="59"/>
      <c r="KZB62" s="59"/>
      <c r="KZC62" s="59"/>
      <c r="KZD62" s="59"/>
      <c r="KZE62" s="59"/>
      <c r="KZF62" s="59"/>
      <c r="KZG62" s="59"/>
      <c r="KZH62" s="59"/>
      <c r="KZI62" s="59"/>
      <c r="KZJ62" s="59"/>
      <c r="KZK62" s="59"/>
      <c r="KZL62" s="59"/>
      <c r="KZM62" s="59"/>
      <c r="KZN62" s="59"/>
      <c r="KZO62" s="59"/>
      <c r="KZP62" s="59"/>
      <c r="KZQ62" s="59"/>
      <c r="KZR62" s="59"/>
      <c r="KZS62" s="59"/>
      <c r="KZT62" s="59"/>
      <c r="KZU62" s="59"/>
      <c r="KZV62" s="59"/>
      <c r="KZW62" s="59"/>
      <c r="KZX62" s="59"/>
      <c r="KZY62" s="59"/>
      <c r="KZZ62" s="59"/>
      <c r="LAA62" s="59"/>
      <c r="LAB62" s="59"/>
      <c r="LAC62" s="59"/>
      <c r="LAD62" s="59"/>
      <c r="LAE62" s="59"/>
      <c r="LAF62" s="59"/>
      <c r="LAG62" s="59"/>
      <c r="LAH62" s="59"/>
      <c r="LAI62" s="59"/>
      <c r="LAJ62" s="59"/>
      <c r="LAK62" s="59"/>
      <c r="LAL62" s="59"/>
      <c r="LAM62" s="59"/>
      <c r="LAN62" s="59"/>
      <c r="LAO62" s="59"/>
      <c r="LAP62" s="59"/>
      <c r="LAQ62" s="59"/>
      <c r="LAR62" s="59"/>
      <c r="LAS62" s="59"/>
      <c r="LAT62" s="59"/>
      <c r="LAU62" s="59"/>
      <c r="LAV62" s="59"/>
      <c r="LAW62" s="59"/>
      <c r="LAX62" s="59"/>
      <c r="LAY62" s="59"/>
      <c r="LAZ62" s="59"/>
      <c r="LBA62" s="59"/>
      <c r="LBB62" s="59"/>
      <c r="LBC62" s="59"/>
      <c r="LBD62" s="59"/>
      <c r="LBE62" s="59"/>
      <c r="LBF62" s="59"/>
      <c r="LBG62" s="59"/>
      <c r="LBH62" s="59"/>
      <c r="LBI62" s="59"/>
      <c r="LBJ62" s="59"/>
      <c r="LBK62" s="59"/>
      <c r="LBL62" s="59"/>
      <c r="LBM62" s="59"/>
      <c r="LBN62" s="59"/>
      <c r="LBO62" s="59"/>
      <c r="LBP62" s="59"/>
      <c r="LBQ62" s="59"/>
      <c r="LBR62" s="59"/>
      <c r="LBS62" s="59"/>
      <c r="LBT62" s="59"/>
      <c r="LBU62" s="59"/>
      <c r="LBV62" s="59"/>
      <c r="LBW62" s="59"/>
      <c r="LBX62" s="59"/>
      <c r="LBY62" s="59"/>
      <c r="LBZ62" s="59"/>
      <c r="LCA62" s="59"/>
      <c r="LCB62" s="59"/>
      <c r="LCC62" s="59"/>
      <c r="LCD62" s="59"/>
      <c r="LCE62" s="59"/>
      <c r="LCF62" s="59"/>
      <c r="LCG62" s="59"/>
      <c r="LCH62" s="59"/>
      <c r="LCI62" s="59"/>
      <c r="LCJ62" s="59"/>
      <c r="LCK62" s="59"/>
      <c r="LCL62" s="59"/>
      <c r="LCM62" s="59"/>
      <c r="LCN62" s="59"/>
      <c r="LCO62" s="59"/>
      <c r="LCP62" s="59"/>
      <c r="LCQ62" s="59"/>
      <c r="LCR62" s="59"/>
      <c r="LCS62" s="59"/>
      <c r="LCT62" s="59"/>
      <c r="LCU62" s="59"/>
      <c r="LCV62" s="59"/>
      <c r="LCW62" s="59"/>
      <c r="LCX62" s="59"/>
      <c r="LCY62" s="59"/>
      <c r="LCZ62" s="59"/>
      <c r="LDA62" s="59"/>
      <c r="LDB62" s="59"/>
      <c r="LDC62" s="59"/>
      <c r="LDD62" s="59"/>
      <c r="LDE62" s="59"/>
      <c r="LDF62" s="59"/>
      <c r="LDG62" s="59"/>
      <c r="LDH62" s="59"/>
      <c r="LDI62" s="59"/>
      <c r="LDJ62" s="59"/>
      <c r="LDK62" s="59"/>
      <c r="LDL62" s="59"/>
      <c r="LDM62" s="59"/>
      <c r="LDN62" s="59"/>
      <c r="LDO62" s="59"/>
      <c r="LDP62" s="59"/>
      <c r="LDQ62" s="59"/>
      <c r="LDR62" s="59"/>
      <c r="LDS62" s="59"/>
      <c r="LDT62" s="59"/>
      <c r="LDU62" s="59"/>
      <c r="LDV62" s="59"/>
      <c r="LDW62" s="59"/>
      <c r="LDX62" s="59"/>
      <c r="LDY62" s="59"/>
      <c r="LDZ62" s="59"/>
      <c r="LEA62" s="59"/>
      <c r="LEB62" s="59"/>
      <c r="LEC62" s="59"/>
      <c r="LED62" s="59"/>
      <c r="LEE62" s="59"/>
      <c r="LEF62" s="59"/>
      <c r="LEG62" s="59"/>
      <c r="LEH62" s="59"/>
      <c r="LEI62" s="59"/>
      <c r="LEJ62" s="59"/>
      <c r="LEK62" s="59"/>
      <c r="LEL62" s="59"/>
      <c r="LEM62" s="59"/>
      <c r="LEN62" s="59"/>
      <c r="LEO62" s="59"/>
      <c r="LEP62" s="59"/>
      <c r="LEQ62" s="59"/>
      <c r="LER62" s="59"/>
      <c r="LES62" s="59"/>
      <c r="LET62" s="59"/>
      <c r="LEU62" s="59"/>
      <c r="LEV62" s="59"/>
      <c r="LEW62" s="59"/>
      <c r="LEX62" s="59"/>
      <c r="LEY62" s="59"/>
      <c r="LEZ62" s="59"/>
      <c r="LFA62" s="59"/>
      <c r="LFB62" s="59"/>
      <c r="LFC62" s="59"/>
      <c r="LFD62" s="59"/>
      <c r="LFE62" s="59"/>
      <c r="LFF62" s="59"/>
      <c r="LFG62" s="59"/>
      <c r="LFH62" s="59"/>
      <c r="LFI62" s="59"/>
      <c r="LFJ62" s="59"/>
      <c r="LFK62" s="59"/>
      <c r="LFL62" s="59"/>
      <c r="LFM62" s="59"/>
      <c r="LFN62" s="59"/>
      <c r="LFO62" s="59"/>
      <c r="LFP62" s="59"/>
      <c r="LFQ62" s="59"/>
      <c r="LFR62" s="59"/>
      <c r="LFS62" s="59"/>
      <c r="LFT62" s="59"/>
      <c r="LFU62" s="59"/>
      <c r="LFV62" s="59"/>
      <c r="LFW62" s="59"/>
      <c r="LFX62" s="59"/>
      <c r="LFY62" s="59"/>
      <c r="LFZ62" s="59"/>
      <c r="LGA62" s="59"/>
      <c r="LGB62" s="59"/>
      <c r="LGC62" s="59"/>
      <c r="LGD62" s="59"/>
      <c r="LGE62" s="59"/>
      <c r="LGF62" s="59"/>
      <c r="LGG62" s="59"/>
      <c r="LGH62" s="59"/>
      <c r="LGI62" s="59"/>
      <c r="LGJ62" s="59"/>
      <c r="LGK62" s="59"/>
      <c r="LGL62" s="59"/>
      <c r="LGM62" s="59"/>
      <c r="LGN62" s="59"/>
      <c r="LGO62" s="59"/>
      <c r="LGP62" s="59"/>
      <c r="LGQ62" s="59"/>
      <c r="LGR62" s="59"/>
      <c r="LGS62" s="59"/>
      <c r="LGT62" s="59"/>
      <c r="LGU62" s="59"/>
      <c r="LGV62" s="59"/>
      <c r="LGW62" s="59"/>
      <c r="LGX62" s="59"/>
      <c r="LGY62" s="59"/>
      <c r="LGZ62" s="59"/>
      <c r="LHA62" s="59"/>
      <c r="LHB62" s="59"/>
      <c r="LHC62" s="59"/>
      <c r="LHD62" s="59"/>
      <c r="LHE62" s="59"/>
      <c r="LHF62" s="59"/>
      <c r="LHG62" s="59"/>
      <c r="LHH62" s="59"/>
      <c r="LHI62" s="59"/>
      <c r="LHJ62" s="59"/>
      <c r="LHK62" s="59"/>
      <c r="LHL62" s="59"/>
      <c r="LHM62" s="59"/>
      <c r="LHN62" s="59"/>
      <c r="LHO62" s="59"/>
      <c r="LHP62" s="59"/>
      <c r="LHQ62" s="59"/>
      <c r="LHR62" s="59"/>
      <c r="LHS62" s="59"/>
      <c r="LHT62" s="59"/>
      <c r="LHU62" s="59"/>
      <c r="LHV62" s="59"/>
      <c r="LHW62" s="59"/>
      <c r="LHX62" s="59"/>
      <c r="LHY62" s="59"/>
      <c r="LHZ62" s="59"/>
      <c r="LIA62" s="59"/>
      <c r="LIB62" s="59"/>
      <c r="LIC62" s="59"/>
      <c r="LID62" s="59"/>
      <c r="LIE62" s="59"/>
      <c r="LIF62" s="59"/>
      <c r="LIG62" s="59"/>
      <c r="LIH62" s="59"/>
      <c r="LII62" s="59"/>
      <c r="LIJ62" s="59"/>
      <c r="LIK62" s="59"/>
      <c r="LIL62" s="59"/>
      <c r="LIM62" s="59"/>
      <c r="LIN62" s="59"/>
      <c r="LIO62" s="59"/>
      <c r="LIP62" s="59"/>
      <c r="LIQ62" s="59"/>
      <c r="LIR62" s="59"/>
      <c r="LIS62" s="59"/>
      <c r="LIT62" s="59"/>
      <c r="LIU62" s="59"/>
      <c r="LIV62" s="59"/>
      <c r="LIW62" s="59"/>
      <c r="LIX62" s="59"/>
      <c r="LIY62" s="59"/>
      <c r="LIZ62" s="59"/>
      <c r="LJA62" s="59"/>
      <c r="LJB62" s="59"/>
      <c r="LJC62" s="59"/>
      <c r="LJD62" s="59"/>
      <c r="LJE62" s="59"/>
      <c r="LJF62" s="59"/>
      <c r="LJG62" s="59"/>
      <c r="LJH62" s="59"/>
      <c r="LJI62" s="59"/>
      <c r="LJJ62" s="59"/>
      <c r="LJK62" s="59"/>
      <c r="LJL62" s="59"/>
      <c r="LJM62" s="59"/>
      <c r="LJN62" s="59"/>
      <c r="LJO62" s="59"/>
      <c r="LJP62" s="59"/>
      <c r="LJQ62" s="59"/>
      <c r="LJR62" s="59"/>
      <c r="LJS62" s="59"/>
      <c r="LJT62" s="59"/>
      <c r="LJU62" s="59"/>
      <c r="LJV62" s="59"/>
      <c r="LJW62" s="59"/>
      <c r="LJX62" s="59"/>
      <c r="LJY62" s="59"/>
      <c r="LJZ62" s="59"/>
      <c r="LKA62" s="59"/>
      <c r="LKB62" s="59"/>
      <c r="LKC62" s="59"/>
      <c r="LKD62" s="59"/>
      <c r="LKE62" s="59"/>
      <c r="LKF62" s="59"/>
      <c r="LKG62" s="59"/>
      <c r="LKH62" s="59"/>
      <c r="LKI62" s="59"/>
      <c r="LKJ62" s="59"/>
      <c r="LKK62" s="59"/>
      <c r="LKL62" s="59"/>
      <c r="LKM62" s="59"/>
      <c r="LKN62" s="59"/>
      <c r="LKO62" s="59"/>
      <c r="LKP62" s="59"/>
      <c r="LKQ62" s="59"/>
      <c r="LKR62" s="59"/>
      <c r="LKS62" s="59"/>
      <c r="LKT62" s="59"/>
      <c r="LKU62" s="59"/>
      <c r="LKV62" s="59"/>
      <c r="LKW62" s="59"/>
      <c r="LKX62" s="59"/>
      <c r="LKY62" s="59"/>
      <c r="LKZ62" s="59"/>
      <c r="LLA62" s="59"/>
      <c r="LLB62" s="59"/>
      <c r="LLC62" s="59"/>
      <c r="LLD62" s="59"/>
      <c r="LLE62" s="59"/>
      <c r="LLF62" s="59"/>
      <c r="LLG62" s="59"/>
      <c r="LLH62" s="59"/>
      <c r="LLI62" s="59"/>
      <c r="LLJ62" s="59"/>
      <c r="LLK62" s="59"/>
      <c r="LLL62" s="59"/>
      <c r="LLM62" s="59"/>
      <c r="LLN62" s="59"/>
      <c r="LLO62" s="59"/>
      <c r="LLP62" s="59"/>
      <c r="LLQ62" s="59"/>
      <c r="LLR62" s="59"/>
      <c r="LLS62" s="59"/>
      <c r="LLT62" s="59"/>
      <c r="LLU62" s="59"/>
      <c r="LLV62" s="59"/>
      <c r="LLW62" s="59"/>
      <c r="LLX62" s="59"/>
      <c r="LLY62" s="59"/>
      <c r="LLZ62" s="59"/>
      <c r="LMA62" s="59"/>
      <c r="LMB62" s="59"/>
      <c r="LMC62" s="59"/>
      <c r="LMD62" s="59"/>
      <c r="LME62" s="59"/>
      <c r="LMF62" s="59"/>
      <c r="LMG62" s="59"/>
      <c r="LMH62" s="59"/>
      <c r="LMI62" s="59"/>
      <c r="LMJ62" s="59"/>
      <c r="LMK62" s="59"/>
      <c r="LML62" s="59"/>
      <c r="LMM62" s="59"/>
      <c r="LMN62" s="59"/>
      <c r="LMO62" s="59"/>
      <c r="LMP62" s="59"/>
      <c r="LMQ62" s="59"/>
      <c r="LMR62" s="59"/>
      <c r="LMS62" s="59"/>
      <c r="LMT62" s="59"/>
      <c r="LMU62" s="59"/>
      <c r="LMV62" s="59"/>
      <c r="LMW62" s="59"/>
      <c r="LMX62" s="59"/>
      <c r="LMY62" s="59"/>
      <c r="LMZ62" s="59"/>
      <c r="LNA62" s="59"/>
      <c r="LNB62" s="59"/>
      <c r="LNC62" s="59"/>
      <c r="LND62" s="59"/>
      <c r="LNE62" s="59"/>
      <c r="LNF62" s="59"/>
      <c r="LNG62" s="59"/>
      <c r="LNH62" s="59"/>
      <c r="LNI62" s="59"/>
      <c r="LNJ62" s="59"/>
      <c r="LNK62" s="59"/>
      <c r="LNL62" s="59"/>
      <c r="LNM62" s="59"/>
      <c r="LNN62" s="59"/>
      <c r="LNO62" s="59"/>
      <c r="LNP62" s="59"/>
      <c r="LNQ62" s="59"/>
      <c r="LNR62" s="59"/>
      <c r="LNS62" s="59"/>
      <c r="LNT62" s="59"/>
      <c r="LNU62" s="59"/>
      <c r="LNV62" s="59"/>
      <c r="LNW62" s="59"/>
      <c r="LNX62" s="59"/>
      <c r="LNY62" s="59"/>
      <c r="LNZ62" s="59"/>
      <c r="LOA62" s="59"/>
      <c r="LOB62" s="59"/>
      <c r="LOC62" s="59"/>
      <c r="LOD62" s="59"/>
      <c r="LOE62" s="59"/>
      <c r="LOF62" s="59"/>
      <c r="LOG62" s="59"/>
      <c r="LOH62" s="59"/>
      <c r="LOI62" s="59"/>
      <c r="LOJ62" s="59"/>
      <c r="LOK62" s="59"/>
      <c r="LOL62" s="59"/>
      <c r="LOM62" s="59"/>
      <c r="LON62" s="59"/>
      <c r="LOO62" s="59"/>
      <c r="LOP62" s="59"/>
      <c r="LOQ62" s="59"/>
      <c r="LOR62" s="59"/>
      <c r="LOS62" s="59"/>
      <c r="LOT62" s="59"/>
      <c r="LOU62" s="59"/>
      <c r="LOV62" s="59"/>
      <c r="LOW62" s="59"/>
      <c r="LOX62" s="59"/>
      <c r="LOY62" s="59"/>
      <c r="LOZ62" s="59"/>
      <c r="LPA62" s="59"/>
      <c r="LPB62" s="59"/>
      <c r="LPC62" s="59"/>
      <c r="LPD62" s="59"/>
      <c r="LPE62" s="59"/>
      <c r="LPF62" s="59"/>
      <c r="LPG62" s="59"/>
      <c r="LPH62" s="59"/>
      <c r="LPI62" s="59"/>
      <c r="LPJ62" s="59"/>
      <c r="LPK62" s="59"/>
      <c r="LPL62" s="59"/>
      <c r="LPM62" s="59"/>
      <c r="LPN62" s="59"/>
      <c r="LPO62" s="59"/>
      <c r="LPP62" s="59"/>
      <c r="LPQ62" s="59"/>
      <c r="LPR62" s="59"/>
      <c r="LPS62" s="59"/>
      <c r="LPT62" s="59"/>
      <c r="LPU62" s="59"/>
      <c r="LPV62" s="59"/>
      <c r="LPW62" s="59"/>
      <c r="LPX62" s="59"/>
      <c r="LPY62" s="59"/>
      <c r="LPZ62" s="59"/>
      <c r="LQA62" s="59"/>
      <c r="LQB62" s="59"/>
      <c r="LQC62" s="59"/>
      <c r="LQD62" s="59"/>
      <c r="LQE62" s="59"/>
      <c r="LQF62" s="59"/>
      <c r="LQG62" s="59"/>
      <c r="LQH62" s="59"/>
      <c r="LQI62" s="59"/>
      <c r="LQJ62" s="59"/>
      <c r="LQK62" s="59"/>
      <c r="LQL62" s="59"/>
      <c r="LQM62" s="59"/>
      <c r="LQN62" s="59"/>
      <c r="LQO62" s="59"/>
      <c r="LQP62" s="59"/>
      <c r="LQQ62" s="59"/>
      <c r="LQR62" s="59"/>
      <c r="LQS62" s="59"/>
      <c r="LQT62" s="59"/>
      <c r="LQU62" s="59"/>
      <c r="LQV62" s="59"/>
      <c r="LQW62" s="59"/>
      <c r="LQX62" s="59"/>
      <c r="LQY62" s="59"/>
      <c r="LQZ62" s="59"/>
      <c r="LRA62" s="59"/>
      <c r="LRB62" s="59"/>
      <c r="LRC62" s="59"/>
      <c r="LRD62" s="59"/>
      <c r="LRE62" s="59"/>
      <c r="LRF62" s="59"/>
      <c r="LRG62" s="59"/>
      <c r="LRH62" s="59"/>
      <c r="LRI62" s="59"/>
      <c r="LRJ62" s="59"/>
      <c r="LRK62" s="59"/>
      <c r="LRL62" s="59"/>
      <c r="LRM62" s="59"/>
      <c r="LRN62" s="59"/>
      <c r="LRO62" s="59"/>
      <c r="LRP62" s="59"/>
      <c r="LRQ62" s="59"/>
      <c r="LRR62" s="59"/>
      <c r="LRS62" s="59"/>
      <c r="LRT62" s="59"/>
      <c r="LRU62" s="59"/>
      <c r="LRV62" s="59"/>
      <c r="LRW62" s="59"/>
      <c r="LRX62" s="59"/>
      <c r="LRY62" s="59"/>
      <c r="LRZ62" s="59"/>
      <c r="LSA62" s="59"/>
      <c r="LSB62" s="59"/>
      <c r="LSC62" s="59"/>
      <c r="LSD62" s="59"/>
      <c r="LSE62" s="59"/>
      <c r="LSF62" s="59"/>
      <c r="LSG62" s="59"/>
      <c r="LSH62" s="59"/>
      <c r="LSI62" s="59"/>
      <c r="LSJ62" s="59"/>
      <c r="LSK62" s="59"/>
      <c r="LSL62" s="59"/>
      <c r="LSM62" s="59"/>
      <c r="LSN62" s="59"/>
      <c r="LSO62" s="59"/>
      <c r="LSP62" s="59"/>
      <c r="LSQ62" s="59"/>
      <c r="LSR62" s="59"/>
      <c r="LSS62" s="59"/>
      <c r="LST62" s="59"/>
      <c r="LSU62" s="59"/>
      <c r="LSV62" s="59"/>
      <c r="LSW62" s="59"/>
      <c r="LSX62" s="59"/>
      <c r="LSY62" s="59"/>
      <c r="LSZ62" s="59"/>
      <c r="LTA62" s="59"/>
      <c r="LTB62" s="59"/>
      <c r="LTC62" s="59"/>
      <c r="LTD62" s="59"/>
      <c r="LTE62" s="59"/>
      <c r="LTF62" s="59"/>
      <c r="LTG62" s="59"/>
      <c r="LTH62" s="59"/>
      <c r="LTI62" s="59"/>
      <c r="LTJ62" s="59"/>
      <c r="LTK62" s="59"/>
      <c r="LTL62" s="59"/>
      <c r="LTM62" s="59"/>
      <c r="LTN62" s="59"/>
      <c r="LTO62" s="59"/>
      <c r="LTP62" s="59"/>
      <c r="LTQ62" s="59"/>
      <c r="LTR62" s="59"/>
      <c r="LTS62" s="59"/>
      <c r="LTT62" s="59"/>
      <c r="LTU62" s="59"/>
      <c r="LTV62" s="59"/>
      <c r="LTW62" s="59"/>
      <c r="LTX62" s="59"/>
      <c r="LTY62" s="59"/>
      <c r="LTZ62" s="59"/>
      <c r="LUA62" s="59"/>
      <c r="LUB62" s="59"/>
      <c r="LUC62" s="59"/>
      <c r="LUD62" s="59"/>
      <c r="LUE62" s="59"/>
      <c r="LUF62" s="59"/>
      <c r="LUG62" s="59"/>
      <c r="LUH62" s="59"/>
      <c r="LUI62" s="59"/>
      <c r="LUJ62" s="59"/>
      <c r="LUK62" s="59"/>
      <c r="LUL62" s="59"/>
      <c r="LUM62" s="59"/>
      <c r="LUN62" s="59"/>
      <c r="LUO62" s="59"/>
      <c r="LUP62" s="59"/>
      <c r="LUQ62" s="59"/>
      <c r="LUR62" s="59"/>
      <c r="LUS62" s="59"/>
      <c r="LUT62" s="59"/>
      <c r="LUU62" s="59"/>
      <c r="LUV62" s="59"/>
      <c r="LUW62" s="59"/>
      <c r="LUX62" s="59"/>
      <c r="LUY62" s="59"/>
      <c r="LUZ62" s="59"/>
      <c r="LVA62" s="59"/>
      <c r="LVB62" s="59"/>
      <c r="LVC62" s="59"/>
      <c r="LVD62" s="59"/>
      <c r="LVE62" s="59"/>
      <c r="LVF62" s="59"/>
      <c r="LVG62" s="59"/>
      <c r="LVH62" s="59"/>
      <c r="LVI62" s="59"/>
      <c r="LVJ62" s="59"/>
      <c r="LVK62" s="59"/>
      <c r="LVL62" s="59"/>
      <c r="LVM62" s="59"/>
      <c r="LVN62" s="59"/>
      <c r="LVO62" s="59"/>
      <c r="LVP62" s="59"/>
      <c r="LVQ62" s="59"/>
      <c r="LVR62" s="59"/>
      <c r="LVS62" s="59"/>
      <c r="LVT62" s="59"/>
      <c r="LVU62" s="59"/>
      <c r="LVV62" s="59"/>
      <c r="LVW62" s="59"/>
      <c r="LVX62" s="59"/>
      <c r="LVY62" s="59"/>
      <c r="LVZ62" s="59"/>
      <c r="LWA62" s="59"/>
      <c r="LWB62" s="59"/>
      <c r="LWC62" s="59"/>
      <c r="LWD62" s="59"/>
      <c r="LWE62" s="59"/>
      <c r="LWF62" s="59"/>
      <c r="LWG62" s="59"/>
      <c r="LWH62" s="59"/>
      <c r="LWI62" s="59"/>
      <c r="LWJ62" s="59"/>
      <c r="LWK62" s="59"/>
      <c r="LWL62" s="59"/>
      <c r="LWM62" s="59"/>
      <c r="LWN62" s="59"/>
      <c r="LWO62" s="59"/>
      <c r="LWP62" s="59"/>
      <c r="LWQ62" s="59"/>
      <c r="LWR62" s="59"/>
      <c r="LWS62" s="59"/>
      <c r="LWT62" s="59"/>
      <c r="LWU62" s="59"/>
      <c r="LWV62" s="59"/>
      <c r="LWW62" s="59"/>
      <c r="LWX62" s="59"/>
      <c r="LWY62" s="59"/>
      <c r="LWZ62" s="59"/>
      <c r="LXA62" s="59"/>
      <c r="LXB62" s="59"/>
      <c r="LXC62" s="59"/>
      <c r="LXD62" s="59"/>
      <c r="LXE62" s="59"/>
      <c r="LXF62" s="59"/>
      <c r="LXG62" s="59"/>
      <c r="LXH62" s="59"/>
      <c r="LXI62" s="59"/>
      <c r="LXJ62" s="59"/>
      <c r="LXK62" s="59"/>
      <c r="LXL62" s="59"/>
      <c r="LXM62" s="59"/>
      <c r="LXN62" s="59"/>
      <c r="LXO62" s="59"/>
      <c r="LXP62" s="59"/>
      <c r="LXQ62" s="59"/>
      <c r="LXR62" s="59"/>
      <c r="LXS62" s="59"/>
      <c r="LXT62" s="59"/>
      <c r="LXU62" s="59"/>
      <c r="LXV62" s="59"/>
      <c r="LXW62" s="59"/>
      <c r="LXX62" s="59"/>
      <c r="LXY62" s="59"/>
      <c r="LXZ62" s="59"/>
      <c r="LYA62" s="59"/>
      <c r="LYB62" s="59"/>
      <c r="LYC62" s="59"/>
      <c r="LYD62" s="59"/>
      <c r="LYE62" s="59"/>
      <c r="LYF62" s="59"/>
      <c r="LYG62" s="59"/>
      <c r="LYH62" s="59"/>
      <c r="LYI62" s="59"/>
      <c r="LYJ62" s="59"/>
      <c r="LYK62" s="59"/>
      <c r="LYL62" s="59"/>
      <c r="LYM62" s="59"/>
      <c r="LYN62" s="59"/>
      <c r="LYO62" s="59"/>
      <c r="LYP62" s="59"/>
      <c r="LYQ62" s="59"/>
      <c r="LYR62" s="59"/>
      <c r="LYS62" s="59"/>
      <c r="LYT62" s="59"/>
      <c r="LYU62" s="59"/>
      <c r="LYV62" s="59"/>
      <c r="LYW62" s="59"/>
      <c r="LYX62" s="59"/>
      <c r="LYY62" s="59"/>
      <c r="LYZ62" s="59"/>
      <c r="LZA62" s="59"/>
      <c r="LZB62" s="59"/>
      <c r="LZC62" s="59"/>
      <c r="LZD62" s="59"/>
      <c r="LZE62" s="59"/>
      <c r="LZF62" s="59"/>
      <c r="LZG62" s="59"/>
      <c r="LZH62" s="59"/>
      <c r="LZI62" s="59"/>
      <c r="LZJ62" s="59"/>
      <c r="LZK62" s="59"/>
      <c r="LZL62" s="59"/>
      <c r="LZM62" s="59"/>
      <c r="LZN62" s="59"/>
      <c r="LZO62" s="59"/>
      <c r="LZP62" s="59"/>
      <c r="LZQ62" s="59"/>
      <c r="LZR62" s="59"/>
      <c r="LZS62" s="59"/>
      <c r="LZT62" s="59"/>
      <c r="LZU62" s="59"/>
      <c r="LZV62" s="59"/>
      <c r="LZW62" s="59"/>
      <c r="LZX62" s="59"/>
      <c r="LZY62" s="59"/>
      <c r="LZZ62" s="59"/>
      <c r="MAA62" s="59"/>
      <c r="MAB62" s="59"/>
      <c r="MAC62" s="59"/>
      <c r="MAD62" s="59"/>
      <c r="MAE62" s="59"/>
      <c r="MAF62" s="59"/>
      <c r="MAG62" s="59"/>
      <c r="MAH62" s="59"/>
      <c r="MAI62" s="59"/>
      <c r="MAJ62" s="59"/>
      <c r="MAK62" s="59"/>
      <c r="MAL62" s="59"/>
      <c r="MAM62" s="59"/>
      <c r="MAN62" s="59"/>
      <c r="MAO62" s="59"/>
      <c r="MAP62" s="59"/>
      <c r="MAQ62" s="59"/>
      <c r="MAR62" s="59"/>
      <c r="MAS62" s="59"/>
      <c r="MAT62" s="59"/>
      <c r="MAU62" s="59"/>
      <c r="MAV62" s="59"/>
      <c r="MAW62" s="59"/>
      <c r="MAX62" s="59"/>
      <c r="MAY62" s="59"/>
      <c r="MAZ62" s="59"/>
      <c r="MBA62" s="59"/>
      <c r="MBB62" s="59"/>
      <c r="MBC62" s="59"/>
      <c r="MBD62" s="59"/>
      <c r="MBE62" s="59"/>
      <c r="MBF62" s="59"/>
      <c r="MBG62" s="59"/>
      <c r="MBH62" s="59"/>
      <c r="MBI62" s="59"/>
      <c r="MBJ62" s="59"/>
      <c r="MBK62" s="59"/>
      <c r="MBL62" s="59"/>
      <c r="MBM62" s="59"/>
      <c r="MBN62" s="59"/>
      <c r="MBO62" s="59"/>
      <c r="MBP62" s="59"/>
      <c r="MBQ62" s="59"/>
      <c r="MBR62" s="59"/>
      <c r="MBS62" s="59"/>
      <c r="MBT62" s="59"/>
      <c r="MBU62" s="59"/>
      <c r="MBV62" s="59"/>
      <c r="MBW62" s="59"/>
      <c r="MBX62" s="59"/>
      <c r="MBY62" s="59"/>
      <c r="MBZ62" s="59"/>
      <c r="MCA62" s="59"/>
      <c r="MCB62" s="59"/>
      <c r="MCC62" s="59"/>
      <c r="MCD62" s="59"/>
      <c r="MCE62" s="59"/>
      <c r="MCF62" s="59"/>
      <c r="MCG62" s="59"/>
      <c r="MCH62" s="59"/>
      <c r="MCI62" s="59"/>
      <c r="MCJ62" s="59"/>
      <c r="MCK62" s="59"/>
      <c r="MCL62" s="59"/>
      <c r="MCM62" s="59"/>
      <c r="MCN62" s="59"/>
      <c r="MCO62" s="59"/>
      <c r="MCP62" s="59"/>
      <c r="MCQ62" s="59"/>
      <c r="MCR62" s="59"/>
      <c r="MCS62" s="59"/>
      <c r="MCT62" s="59"/>
      <c r="MCU62" s="59"/>
      <c r="MCV62" s="59"/>
      <c r="MCW62" s="59"/>
      <c r="MCX62" s="59"/>
      <c r="MCY62" s="59"/>
      <c r="MCZ62" s="59"/>
      <c r="MDA62" s="59"/>
      <c r="MDB62" s="59"/>
      <c r="MDC62" s="59"/>
      <c r="MDD62" s="59"/>
      <c r="MDE62" s="59"/>
      <c r="MDF62" s="59"/>
      <c r="MDG62" s="59"/>
      <c r="MDH62" s="59"/>
      <c r="MDI62" s="59"/>
      <c r="MDJ62" s="59"/>
      <c r="MDK62" s="59"/>
      <c r="MDL62" s="59"/>
      <c r="MDM62" s="59"/>
      <c r="MDN62" s="59"/>
      <c r="MDO62" s="59"/>
      <c r="MDP62" s="59"/>
      <c r="MDQ62" s="59"/>
      <c r="MDR62" s="59"/>
      <c r="MDS62" s="59"/>
      <c r="MDT62" s="59"/>
      <c r="MDU62" s="59"/>
      <c r="MDV62" s="59"/>
      <c r="MDW62" s="59"/>
      <c r="MDX62" s="59"/>
      <c r="MDY62" s="59"/>
      <c r="MDZ62" s="59"/>
      <c r="MEA62" s="59"/>
      <c r="MEB62" s="59"/>
      <c r="MEC62" s="59"/>
      <c r="MED62" s="59"/>
      <c r="MEE62" s="59"/>
      <c r="MEF62" s="59"/>
      <c r="MEG62" s="59"/>
      <c r="MEH62" s="59"/>
      <c r="MEI62" s="59"/>
      <c r="MEJ62" s="59"/>
      <c r="MEK62" s="59"/>
      <c r="MEL62" s="59"/>
      <c r="MEM62" s="59"/>
      <c r="MEN62" s="59"/>
      <c r="MEO62" s="59"/>
      <c r="MEP62" s="59"/>
      <c r="MEQ62" s="59"/>
      <c r="MER62" s="59"/>
      <c r="MES62" s="59"/>
      <c r="MET62" s="59"/>
      <c r="MEU62" s="59"/>
      <c r="MEV62" s="59"/>
      <c r="MEW62" s="59"/>
      <c r="MEX62" s="59"/>
      <c r="MEY62" s="59"/>
      <c r="MEZ62" s="59"/>
      <c r="MFA62" s="59"/>
      <c r="MFB62" s="59"/>
      <c r="MFC62" s="59"/>
      <c r="MFD62" s="59"/>
      <c r="MFE62" s="59"/>
      <c r="MFF62" s="59"/>
      <c r="MFG62" s="59"/>
      <c r="MFH62" s="59"/>
      <c r="MFI62" s="59"/>
      <c r="MFJ62" s="59"/>
      <c r="MFK62" s="59"/>
      <c r="MFL62" s="59"/>
      <c r="MFM62" s="59"/>
      <c r="MFN62" s="59"/>
      <c r="MFO62" s="59"/>
      <c r="MFP62" s="59"/>
      <c r="MFQ62" s="59"/>
      <c r="MFR62" s="59"/>
      <c r="MFS62" s="59"/>
      <c r="MFT62" s="59"/>
      <c r="MFU62" s="59"/>
      <c r="MFV62" s="59"/>
      <c r="MFW62" s="59"/>
      <c r="MFX62" s="59"/>
      <c r="MFY62" s="59"/>
      <c r="MFZ62" s="59"/>
      <c r="MGA62" s="59"/>
      <c r="MGB62" s="59"/>
      <c r="MGC62" s="59"/>
      <c r="MGD62" s="59"/>
      <c r="MGE62" s="59"/>
      <c r="MGF62" s="59"/>
      <c r="MGG62" s="59"/>
      <c r="MGH62" s="59"/>
      <c r="MGI62" s="59"/>
      <c r="MGJ62" s="59"/>
      <c r="MGK62" s="59"/>
      <c r="MGL62" s="59"/>
      <c r="MGM62" s="59"/>
      <c r="MGN62" s="59"/>
      <c r="MGO62" s="59"/>
      <c r="MGP62" s="59"/>
      <c r="MGQ62" s="59"/>
      <c r="MGR62" s="59"/>
      <c r="MGS62" s="59"/>
      <c r="MGT62" s="59"/>
      <c r="MGU62" s="59"/>
      <c r="MGV62" s="59"/>
      <c r="MGW62" s="59"/>
      <c r="MGX62" s="59"/>
      <c r="MGY62" s="59"/>
      <c r="MGZ62" s="59"/>
      <c r="MHA62" s="59"/>
      <c r="MHB62" s="59"/>
      <c r="MHC62" s="59"/>
      <c r="MHD62" s="59"/>
      <c r="MHE62" s="59"/>
      <c r="MHF62" s="59"/>
      <c r="MHG62" s="59"/>
      <c r="MHH62" s="59"/>
      <c r="MHI62" s="59"/>
      <c r="MHJ62" s="59"/>
      <c r="MHK62" s="59"/>
      <c r="MHL62" s="59"/>
      <c r="MHM62" s="59"/>
      <c r="MHN62" s="59"/>
      <c r="MHO62" s="59"/>
      <c r="MHP62" s="59"/>
      <c r="MHQ62" s="59"/>
      <c r="MHR62" s="59"/>
      <c r="MHS62" s="59"/>
      <c r="MHT62" s="59"/>
      <c r="MHU62" s="59"/>
      <c r="MHV62" s="59"/>
      <c r="MHW62" s="59"/>
      <c r="MHX62" s="59"/>
      <c r="MHY62" s="59"/>
      <c r="MHZ62" s="59"/>
      <c r="MIA62" s="59"/>
      <c r="MIB62" s="59"/>
      <c r="MIC62" s="59"/>
      <c r="MID62" s="59"/>
      <c r="MIE62" s="59"/>
      <c r="MIF62" s="59"/>
      <c r="MIG62" s="59"/>
      <c r="MIH62" s="59"/>
      <c r="MII62" s="59"/>
      <c r="MIJ62" s="59"/>
      <c r="MIK62" s="59"/>
      <c r="MIL62" s="59"/>
      <c r="MIM62" s="59"/>
      <c r="MIN62" s="59"/>
      <c r="MIO62" s="59"/>
      <c r="MIP62" s="59"/>
      <c r="MIQ62" s="59"/>
      <c r="MIR62" s="59"/>
      <c r="MIS62" s="59"/>
      <c r="MIT62" s="59"/>
      <c r="MIU62" s="59"/>
      <c r="MIV62" s="59"/>
      <c r="MIW62" s="59"/>
      <c r="MIX62" s="59"/>
      <c r="MIY62" s="59"/>
      <c r="MIZ62" s="59"/>
      <c r="MJA62" s="59"/>
      <c r="MJB62" s="59"/>
      <c r="MJC62" s="59"/>
      <c r="MJD62" s="59"/>
      <c r="MJE62" s="59"/>
      <c r="MJF62" s="59"/>
      <c r="MJG62" s="59"/>
      <c r="MJH62" s="59"/>
      <c r="MJI62" s="59"/>
      <c r="MJJ62" s="59"/>
      <c r="MJK62" s="59"/>
      <c r="MJL62" s="59"/>
      <c r="MJM62" s="59"/>
      <c r="MJN62" s="59"/>
      <c r="MJO62" s="59"/>
      <c r="MJP62" s="59"/>
      <c r="MJQ62" s="59"/>
      <c r="MJR62" s="59"/>
      <c r="MJS62" s="59"/>
      <c r="MJT62" s="59"/>
      <c r="MJU62" s="59"/>
      <c r="MJV62" s="59"/>
      <c r="MJW62" s="59"/>
      <c r="MJX62" s="59"/>
      <c r="MJY62" s="59"/>
      <c r="MJZ62" s="59"/>
      <c r="MKA62" s="59"/>
      <c r="MKB62" s="59"/>
      <c r="MKC62" s="59"/>
      <c r="MKD62" s="59"/>
      <c r="MKE62" s="59"/>
      <c r="MKF62" s="59"/>
      <c r="MKG62" s="59"/>
      <c r="MKH62" s="59"/>
      <c r="MKI62" s="59"/>
      <c r="MKJ62" s="59"/>
      <c r="MKK62" s="59"/>
      <c r="MKL62" s="59"/>
      <c r="MKM62" s="59"/>
      <c r="MKN62" s="59"/>
      <c r="MKO62" s="59"/>
      <c r="MKP62" s="59"/>
      <c r="MKQ62" s="59"/>
      <c r="MKR62" s="59"/>
      <c r="MKS62" s="59"/>
      <c r="MKT62" s="59"/>
      <c r="MKU62" s="59"/>
      <c r="MKV62" s="59"/>
      <c r="MKW62" s="59"/>
      <c r="MKX62" s="59"/>
      <c r="MKY62" s="59"/>
      <c r="MKZ62" s="59"/>
      <c r="MLA62" s="59"/>
      <c r="MLB62" s="59"/>
      <c r="MLC62" s="59"/>
      <c r="MLD62" s="59"/>
      <c r="MLE62" s="59"/>
      <c r="MLF62" s="59"/>
      <c r="MLG62" s="59"/>
      <c r="MLH62" s="59"/>
      <c r="MLI62" s="59"/>
      <c r="MLJ62" s="59"/>
      <c r="MLK62" s="59"/>
      <c r="MLL62" s="59"/>
      <c r="MLM62" s="59"/>
      <c r="MLN62" s="59"/>
      <c r="MLO62" s="59"/>
      <c r="MLP62" s="59"/>
      <c r="MLQ62" s="59"/>
      <c r="MLR62" s="59"/>
      <c r="MLS62" s="59"/>
      <c r="MLT62" s="59"/>
      <c r="MLU62" s="59"/>
      <c r="MLV62" s="59"/>
      <c r="MLW62" s="59"/>
      <c r="MLX62" s="59"/>
      <c r="MLY62" s="59"/>
      <c r="MLZ62" s="59"/>
      <c r="MMA62" s="59"/>
      <c r="MMB62" s="59"/>
      <c r="MMC62" s="59"/>
      <c r="MMD62" s="59"/>
      <c r="MME62" s="59"/>
      <c r="MMF62" s="59"/>
      <c r="MMG62" s="59"/>
      <c r="MMH62" s="59"/>
      <c r="MMI62" s="59"/>
      <c r="MMJ62" s="59"/>
      <c r="MMK62" s="59"/>
      <c r="MML62" s="59"/>
      <c r="MMM62" s="59"/>
      <c r="MMN62" s="59"/>
      <c r="MMO62" s="59"/>
      <c r="MMP62" s="59"/>
      <c r="MMQ62" s="59"/>
      <c r="MMR62" s="59"/>
      <c r="MMS62" s="59"/>
      <c r="MMT62" s="59"/>
      <c r="MMU62" s="59"/>
      <c r="MMV62" s="59"/>
      <c r="MMW62" s="59"/>
      <c r="MMX62" s="59"/>
      <c r="MMY62" s="59"/>
      <c r="MMZ62" s="59"/>
      <c r="MNA62" s="59"/>
      <c r="MNB62" s="59"/>
      <c r="MNC62" s="59"/>
      <c r="MND62" s="59"/>
      <c r="MNE62" s="59"/>
      <c r="MNF62" s="59"/>
      <c r="MNG62" s="59"/>
      <c r="MNH62" s="59"/>
      <c r="MNI62" s="59"/>
      <c r="MNJ62" s="59"/>
      <c r="MNK62" s="59"/>
      <c r="MNL62" s="59"/>
      <c r="MNM62" s="59"/>
      <c r="MNN62" s="59"/>
      <c r="MNO62" s="59"/>
      <c r="MNP62" s="59"/>
      <c r="MNQ62" s="59"/>
      <c r="MNR62" s="59"/>
      <c r="MNS62" s="59"/>
      <c r="MNT62" s="59"/>
      <c r="MNU62" s="59"/>
      <c r="MNV62" s="59"/>
      <c r="MNW62" s="59"/>
      <c r="MNX62" s="59"/>
      <c r="MNY62" s="59"/>
      <c r="MNZ62" s="59"/>
      <c r="MOA62" s="59"/>
      <c r="MOB62" s="59"/>
      <c r="MOC62" s="59"/>
      <c r="MOD62" s="59"/>
      <c r="MOE62" s="59"/>
      <c r="MOF62" s="59"/>
      <c r="MOG62" s="59"/>
      <c r="MOH62" s="59"/>
      <c r="MOI62" s="59"/>
      <c r="MOJ62" s="59"/>
      <c r="MOK62" s="59"/>
      <c r="MOL62" s="59"/>
      <c r="MOM62" s="59"/>
      <c r="MON62" s="59"/>
      <c r="MOO62" s="59"/>
      <c r="MOP62" s="59"/>
      <c r="MOQ62" s="59"/>
      <c r="MOR62" s="59"/>
      <c r="MOS62" s="59"/>
      <c r="MOT62" s="59"/>
      <c r="MOU62" s="59"/>
      <c r="MOV62" s="59"/>
      <c r="MOW62" s="59"/>
      <c r="MOX62" s="59"/>
      <c r="MOY62" s="59"/>
      <c r="MOZ62" s="59"/>
      <c r="MPA62" s="59"/>
      <c r="MPB62" s="59"/>
      <c r="MPC62" s="59"/>
      <c r="MPD62" s="59"/>
      <c r="MPE62" s="59"/>
      <c r="MPF62" s="59"/>
      <c r="MPG62" s="59"/>
      <c r="MPH62" s="59"/>
      <c r="MPI62" s="59"/>
      <c r="MPJ62" s="59"/>
      <c r="MPK62" s="59"/>
      <c r="MPL62" s="59"/>
      <c r="MPM62" s="59"/>
      <c r="MPN62" s="59"/>
      <c r="MPO62" s="59"/>
      <c r="MPP62" s="59"/>
      <c r="MPQ62" s="59"/>
      <c r="MPR62" s="59"/>
      <c r="MPS62" s="59"/>
      <c r="MPT62" s="59"/>
      <c r="MPU62" s="59"/>
      <c r="MPV62" s="59"/>
      <c r="MPW62" s="59"/>
      <c r="MPX62" s="59"/>
      <c r="MPY62" s="59"/>
      <c r="MPZ62" s="59"/>
      <c r="MQA62" s="59"/>
      <c r="MQB62" s="59"/>
      <c r="MQC62" s="59"/>
      <c r="MQD62" s="59"/>
      <c r="MQE62" s="59"/>
      <c r="MQF62" s="59"/>
      <c r="MQG62" s="59"/>
      <c r="MQH62" s="59"/>
      <c r="MQI62" s="59"/>
      <c r="MQJ62" s="59"/>
      <c r="MQK62" s="59"/>
      <c r="MQL62" s="59"/>
      <c r="MQM62" s="59"/>
      <c r="MQN62" s="59"/>
      <c r="MQO62" s="59"/>
      <c r="MQP62" s="59"/>
      <c r="MQQ62" s="59"/>
      <c r="MQR62" s="59"/>
      <c r="MQS62" s="59"/>
      <c r="MQT62" s="59"/>
      <c r="MQU62" s="59"/>
      <c r="MQV62" s="59"/>
      <c r="MQW62" s="59"/>
      <c r="MQX62" s="59"/>
      <c r="MQY62" s="59"/>
      <c r="MQZ62" s="59"/>
      <c r="MRA62" s="59"/>
      <c r="MRB62" s="59"/>
      <c r="MRC62" s="59"/>
      <c r="MRD62" s="59"/>
      <c r="MRE62" s="59"/>
      <c r="MRF62" s="59"/>
      <c r="MRG62" s="59"/>
      <c r="MRH62" s="59"/>
      <c r="MRI62" s="59"/>
      <c r="MRJ62" s="59"/>
      <c r="MRK62" s="59"/>
      <c r="MRL62" s="59"/>
      <c r="MRM62" s="59"/>
      <c r="MRN62" s="59"/>
      <c r="MRO62" s="59"/>
      <c r="MRP62" s="59"/>
      <c r="MRQ62" s="59"/>
      <c r="MRR62" s="59"/>
      <c r="MRS62" s="59"/>
      <c r="MRT62" s="59"/>
      <c r="MRU62" s="59"/>
      <c r="MRV62" s="59"/>
      <c r="MRW62" s="59"/>
      <c r="MRX62" s="59"/>
      <c r="MRY62" s="59"/>
      <c r="MRZ62" s="59"/>
      <c r="MSA62" s="59"/>
      <c r="MSB62" s="59"/>
      <c r="MSC62" s="59"/>
      <c r="MSD62" s="59"/>
      <c r="MSE62" s="59"/>
      <c r="MSF62" s="59"/>
      <c r="MSG62" s="59"/>
      <c r="MSH62" s="59"/>
      <c r="MSI62" s="59"/>
      <c r="MSJ62" s="59"/>
      <c r="MSK62" s="59"/>
      <c r="MSL62" s="59"/>
      <c r="MSM62" s="59"/>
      <c r="MSN62" s="59"/>
      <c r="MSO62" s="59"/>
      <c r="MSP62" s="59"/>
      <c r="MSQ62" s="59"/>
      <c r="MSR62" s="59"/>
      <c r="MSS62" s="59"/>
      <c r="MST62" s="59"/>
      <c r="MSU62" s="59"/>
      <c r="MSV62" s="59"/>
      <c r="MSW62" s="59"/>
      <c r="MSX62" s="59"/>
      <c r="MSY62" s="59"/>
      <c r="MSZ62" s="59"/>
      <c r="MTA62" s="59"/>
      <c r="MTB62" s="59"/>
      <c r="MTC62" s="59"/>
      <c r="MTD62" s="59"/>
      <c r="MTE62" s="59"/>
      <c r="MTF62" s="59"/>
      <c r="MTG62" s="59"/>
      <c r="MTH62" s="59"/>
      <c r="MTI62" s="59"/>
      <c r="MTJ62" s="59"/>
      <c r="MTK62" s="59"/>
      <c r="MTL62" s="59"/>
      <c r="MTM62" s="59"/>
      <c r="MTN62" s="59"/>
      <c r="MTO62" s="59"/>
      <c r="MTP62" s="59"/>
      <c r="MTQ62" s="59"/>
      <c r="MTR62" s="59"/>
      <c r="MTS62" s="59"/>
      <c r="MTT62" s="59"/>
      <c r="MTU62" s="59"/>
      <c r="MTV62" s="59"/>
      <c r="MTW62" s="59"/>
      <c r="MTX62" s="59"/>
      <c r="MTY62" s="59"/>
      <c r="MTZ62" s="59"/>
      <c r="MUA62" s="59"/>
      <c r="MUB62" s="59"/>
      <c r="MUC62" s="59"/>
      <c r="MUD62" s="59"/>
      <c r="MUE62" s="59"/>
      <c r="MUF62" s="59"/>
      <c r="MUG62" s="59"/>
      <c r="MUH62" s="59"/>
      <c r="MUI62" s="59"/>
      <c r="MUJ62" s="59"/>
      <c r="MUK62" s="59"/>
      <c r="MUL62" s="59"/>
      <c r="MUM62" s="59"/>
      <c r="MUN62" s="59"/>
      <c r="MUO62" s="59"/>
      <c r="MUP62" s="59"/>
      <c r="MUQ62" s="59"/>
      <c r="MUR62" s="59"/>
      <c r="MUS62" s="59"/>
      <c r="MUT62" s="59"/>
      <c r="MUU62" s="59"/>
      <c r="MUV62" s="59"/>
      <c r="MUW62" s="59"/>
      <c r="MUX62" s="59"/>
      <c r="MUY62" s="59"/>
      <c r="MUZ62" s="59"/>
      <c r="MVA62" s="59"/>
      <c r="MVB62" s="59"/>
      <c r="MVC62" s="59"/>
      <c r="MVD62" s="59"/>
      <c r="MVE62" s="59"/>
      <c r="MVF62" s="59"/>
      <c r="MVG62" s="59"/>
      <c r="MVH62" s="59"/>
      <c r="MVI62" s="59"/>
      <c r="MVJ62" s="59"/>
      <c r="MVK62" s="59"/>
      <c r="MVL62" s="59"/>
      <c r="MVM62" s="59"/>
      <c r="MVN62" s="59"/>
      <c r="MVO62" s="59"/>
      <c r="MVP62" s="59"/>
      <c r="MVQ62" s="59"/>
      <c r="MVR62" s="59"/>
      <c r="MVS62" s="59"/>
      <c r="MVT62" s="59"/>
      <c r="MVU62" s="59"/>
      <c r="MVV62" s="59"/>
      <c r="MVW62" s="59"/>
      <c r="MVX62" s="59"/>
      <c r="MVY62" s="59"/>
      <c r="MVZ62" s="59"/>
      <c r="MWA62" s="59"/>
      <c r="MWB62" s="59"/>
      <c r="MWC62" s="59"/>
      <c r="MWD62" s="59"/>
      <c r="MWE62" s="59"/>
      <c r="MWF62" s="59"/>
      <c r="MWG62" s="59"/>
      <c r="MWH62" s="59"/>
      <c r="MWI62" s="59"/>
      <c r="MWJ62" s="59"/>
      <c r="MWK62" s="59"/>
      <c r="MWL62" s="59"/>
      <c r="MWM62" s="59"/>
      <c r="MWN62" s="59"/>
      <c r="MWO62" s="59"/>
      <c r="MWP62" s="59"/>
      <c r="MWQ62" s="59"/>
      <c r="MWR62" s="59"/>
      <c r="MWS62" s="59"/>
      <c r="MWT62" s="59"/>
      <c r="MWU62" s="59"/>
      <c r="MWV62" s="59"/>
      <c r="MWW62" s="59"/>
      <c r="MWX62" s="59"/>
      <c r="MWY62" s="59"/>
      <c r="MWZ62" s="59"/>
      <c r="MXA62" s="59"/>
      <c r="MXB62" s="59"/>
      <c r="MXC62" s="59"/>
      <c r="MXD62" s="59"/>
      <c r="MXE62" s="59"/>
      <c r="MXF62" s="59"/>
      <c r="MXG62" s="59"/>
      <c r="MXH62" s="59"/>
      <c r="MXI62" s="59"/>
      <c r="MXJ62" s="59"/>
      <c r="MXK62" s="59"/>
      <c r="MXL62" s="59"/>
      <c r="MXM62" s="59"/>
      <c r="MXN62" s="59"/>
      <c r="MXO62" s="59"/>
      <c r="MXP62" s="59"/>
      <c r="MXQ62" s="59"/>
      <c r="MXR62" s="59"/>
      <c r="MXS62" s="59"/>
      <c r="MXT62" s="59"/>
      <c r="MXU62" s="59"/>
      <c r="MXV62" s="59"/>
      <c r="MXW62" s="59"/>
      <c r="MXX62" s="59"/>
      <c r="MXY62" s="59"/>
      <c r="MXZ62" s="59"/>
      <c r="MYA62" s="59"/>
      <c r="MYB62" s="59"/>
      <c r="MYC62" s="59"/>
      <c r="MYD62" s="59"/>
      <c r="MYE62" s="59"/>
      <c r="MYF62" s="59"/>
      <c r="MYG62" s="59"/>
      <c r="MYH62" s="59"/>
      <c r="MYI62" s="59"/>
      <c r="MYJ62" s="59"/>
      <c r="MYK62" s="59"/>
      <c r="MYL62" s="59"/>
      <c r="MYM62" s="59"/>
      <c r="MYN62" s="59"/>
      <c r="MYO62" s="59"/>
      <c r="MYP62" s="59"/>
      <c r="MYQ62" s="59"/>
      <c r="MYR62" s="59"/>
      <c r="MYS62" s="59"/>
      <c r="MYT62" s="59"/>
      <c r="MYU62" s="59"/>
      <c r="MYV62" s="59"/>
      <c r="MYW62" s="59"/>
      <c r="MYX62" s="59"/>
      <c r="MYY62" s="59"/>
      <c r="MYZ62" s="59"/>
      <c r="MZA62" s="59"/>
      <c r="MZB62" s="59"/>
      <c r="MZC62" s="59"/>
      <c r="MZD62" s="59"/>
      <c r="MZE62" s="59"/>
      <c r="MZF62" s="59"/>
      <c r="MZG62" s="59"/>
      <c r="MZH62" s="59"/>
      <c r="MZI62" s="59"/>
      <c r="MZJ62" s="59"/>
      <c r="MZK62" s="59"/>
      <c r="MZL62" s="59"/>
      <c r="MZM62" s="59"/>
      <c r="MZN62" s="59"/>
      <c r="MZO62" s="59"/>
      <c r="MZP62" s="59"/>
      <c r="MZQ62" s="59"/>
      <c r="MZR62" s="59"/>
      <c r="MZS62" s="59"/>
      <c r="MZT62" s="59"/>
      <c r="MZU62" s="59"/>
      <c r="MZV62" s="59"/>
      <c r="MZW62" s="59"/>
      <c r="MZX62" s="59"/>
      <c r="MZY62" s="59"/>
      <c r="MZZ62" s="59"/>
      <c r="NAA62" s="59"/>
      <c r="NAB62" s="59"/>
      <c r="NAC62" s="59"/>
      <c r="NAD62" s="59"/>
      <c r="NAE62" s="59"/>
      <c r="NAF62" s="59"/>
      <c r="NAG62" s="59"/>
      <c r="NAH62" s="59"/>
      <c r="NAI62" s="59"/>
      <c r="NAJ62" s="59"/>
      <c r="NAK62" s="59"/>
      <c r="NAL62" s="59"/>
      <c r="NAM62" s="59"/>
      <c r="NAN62" s="59"/>
      <c r="NAO62" s="59"/>
      <c r="NAP62" s="59"/>
      <c r="NAQ62" s="59"/>
      <c r="NAR62" s="59"/>
      <c r="NAS62" s="59"/>
      <c r="NAT62" s="59"/>
      <c r="NAU62" s="59"/>
      <c r="NAV62" s="59"/>
      <c r="NAW62" s="59"/>
      <c r="NAX62" s="59"/>
      <c r="NAY62" s="59"/>
      <c r="NAZ62" s="59"/>
      <c r="NBA62" s="59"/>
      <c r="NBB62" s="59"/>
      <c r="NBC62" s="59"/>
      <c r="NBD62" s="59"/>
      <c r="NBE62" s="59"/>
      <c r="NBF62" s="59"/>
      <c r="NBG62" s="59"/>
      <c r="NBH62" s="59"/>
      <c r="NBI62" s="59"/>
      <c r="NBJ62" s="59"/>
      <c r="NBK62" s="59"/>
      <c r="NBL62" s="59"/>
      <c r="NBM62" s="59"/>
      <c r="NBN62" s="59"/>
      <c r="NBO62" s="59"/>
      <c r="NBP62" s="59"/>
      <c r="NBQ62" s="59"/>
      <c r="NBR62" s="59"/>
      <c r="NBS62" s="59"/>
      <c r="NBT62" s="59"/>
      <c r="NBU62" s="59"/>
      <c r="NBV62" s="59"/>
      <c r="NBW62" s="59"/>
      <c r="NBX62" s="59"/>
      <c r="NBY62" s="59"/>
      <c r="NBZ62" s="59"/>
      <c r="NCA62" s="59"/>
      <c r="NCB62" s="59"/>
      <c r="NCC62" s="59"/>
      <c r="NCD62" s="59"/>
      <c r="NCE62" s="59"/>
      <c r="NCF62" s="59"/>
      <c r="NCG62" s="59"/>
      <c r="NCH62" s="59"/>
      <c r="NCI62" s="59"/>
      <c r="NCJ62" s="59"/>
      <c r="NCK62" s="59"/>
      <c r="NCL62" s="59"/>
      <c r="NCM62" s="59"/>
      <c r="NCN62" s="59"/>
      <c r="NCO62" s="59"/>
      <c r="NCP62" s="59"/>
      <c r="NCQ62" s="59"/>
      <c r="NCR62" s="59"/>
      <c r="NCS62" s="59"/>
      <c r="NCT62" s="59"/>
      <c r="NCU62" s="59"/>
      <c r="NCV62" s="59"/>
      <c r="NCW62" s="59"/>
      <c r="NCX62" s="59"/>
      <c r="NCY62" s="59"/>
      <c r="NCZ62" s="59"/>
      <c r="NDA62" s="59"/>
      <c r="NDB62" s="59"/>
      <c r="NDC62" s="59"/>
      <c r="NDD62" s="59"/>
      <c r="NDE62" s="59"/>
      <c r="NDF62" s="59"/>
      <c r="NDG62" s="59"/>
      <c r="NDH62" s="59"/>
      <c r="NDI62" s="59"/>
      <c r="NDJ62" s="59"/>
      <c r="NDK62" s="59"/>
      <c r="NDL62" s="59"/>
      <c r="NDM62" s="59"/>
      <c r="NDN62" s="59"/>
      <c r="NDO62" s="59"/>
      <c r="NDP62" s="59"/>
      <c r="NDQ62" s="59"/>
      <c r="NDR62" s="59"/>
      <c r="NDS62" s="59"/>
      <c r="NDT62" s="59"/>
      <c r="NDU62" s="59"/>
      <c r="NDV62" s="59"/>
      <c r="NDW62" s="59"/>
      <c r="NDX62" s="59"/>
      <c r="NDY62" s="59"/>
      <c r="NDZ62" s="59"/>
      <c r="NEA62" s="59"/>
      <c r="NEB62" s="59"/>
      <c r="NEC62" s="59"/>
      <c r="NED62" s="59"/>
      <c r="NEE62" s="59"/>
      <c r="NEF62" s="59"/>
      <c r="NEG62" s="59"/>
      <c r="NEH62" s="59"/>
      <c r="NEI62" s="59"/>
      <c r="NEJ62" s="59"/>
      <c r="NEK62" s="59"/>
      <c r="NEL62" s="59"/>
      <c r="NEM62" s="59"/>
      <c r="NEN62" s="59"/>
      <c r="NEO62" s="59"/>
      <c r="NEP62" s="59"/>
      <c r="NEQ62" s="59"/>
      <c r="NER62" s="59"/>
      <c r="NES62" s="59"/>
      <c r="NET62" s="59"/>
      <c r="NEU62" s="59"/>
      <c r="NEV62" s="59"/>
      <c r="NEW62" s="59"/>
      <c r="NEX62" s="59"/>
      <c r="NEY62" s="59"/>
      <c r="NEZ62" s="59"/>
      <c r="NFA62" s="59"/>
      <c r="NFB62" s="59"/>
      <c r="NFC62" s="59"/>
      <c r="NFD62" s="59"/>
      <c r="NFE62" s="59"/>
      <c r="NFF62" s="59"/>
      <c r="NFG62" s="59"/>
      <c r="NFH62" s="59"/>
      <c r="NFI62" s="59"/>
      <c r="NFJ62" s="59"/>
      <c r="NFK62" s="59"/>
      <c r="NFL62" s="59"/>
      <c r="NFM62" s="59"/>
      <c r="NFN62" s="59"/>
      <c r="NFO62" s="59"/>
      <c r="NFP62" s="59"/>
      <c r="NFQ62" s="59"/>
      <c r="NFR62" s="59"/>
      <c r="NFS62" s="59"/>
      <c r="NFT62" s="59"/>
      <c r="NFU62" s="59"/>
      <c r="NFV62" s="59"/>
      <c r="NFW62" s="59"/>
      <c r="NFX62" s="59"/>
      <c r="NFY62" s="59"/>
      <c r="NFZ62" s="59"/>
      <c r="NGA62" s="59"/>
      <c r="NGB62" s="59"/>
      <c r="NGC62" s="59"/>
      <c r="NGD62" s="59"/>
      <c r="NGE62" s="59"/>
      <c r="NGF62" s="59"/>
      <c r="NGG62" s="59"/>
      <c r="NGH62" s="59"/>
      <c r="NGI62" s="59"/>
      <c r="NGJ62" s="59"/>
      <c r="NGK62" s="59"/>
      <c r="NGL62" s="59"/>
      <c r="NGM62" s="59"/>
      <c r="NGN62" s="59"/>
      <c r="NGO62" s="59"/>
      <c r="NGP62" s="59"/>
      <c r="NGQ62" s="59"/>
      <c r="NGR62" s="59"/>
      <c r="NGS62" s="59"/>
      <c r="NGT62" s="59"/>
      <c r="NGU62" s="59"/>
      <c r="NGV62" s="59"/>
      <c r="NGW62" s="59"/>
      <c r="NGX62" s="59"/>
      <c r="NGY62" s="59"/>
      <c r="NGZ62" s="59"/>
      <c r="NHA62" s="59"/>
      <c r="NHB62" s="59"/>
      <c r="NHC62" s="59"/>
      <c r="NHD62" s="59"/>
      <c r="NHE62" s="59"/>
      <c r="NHF62" s="59"/>
      <c r="NHG62" s="59"/>
      <c r="NHH62" s="59"/>
      <c r="NHI62" s="59"/>
      <c r="NHJ62" s="59"/>
      <c r="NHK62" s="59"/>
      <c r="NHL62" s="59"/>
      <c r="NHM62" s="59"/>
      <c r="NHN62" s="59"/>
      <c r="NHO62" s="59"/>
      <c r="NHP62" s="59"/>
      <c r="NHQ62" s="59"/>
      <c r="NHR62" s="59"/>
      <c r="NHS62" s="59"/>
      <c r="NHT62" s="59"/>
      <c r="NHU62" s="59"/>
      <c r="NHV62" s="59"/>
      <c r="NHW62" s="59"/>
      <c r="NHX62" s="59"/>
      <c r="NHY62" s="59"/>
      <c r="NHZ62" s="59"/>
      <c r="NIA62" s="59"/>
      <c r="NIB62" s="59"/>
      <c r="NIC62" s="59"/>
      <c r="NID62" s="59"/>
      <c r="NIE62" s="59"/>
      <c r="NIF62" s="59"/>
      <c r="NIG62" s="59"/>
      <c r="NIH62" s="59"/>
      <c r="NII62" s="59"/>
      <c r="NIJ62" s="59"/>
      <c r="NIK62" s="59"/>
      <c r="NIL62" s="59"/>
      <c r="NIM62" s="59"/>
      <c r="NIN62" s="59"/>
      <c r="NIO62" s="59"/>
      <c r="NIP62" s="59"/>
      <c r="NIQ62" s="59"/>
      <c r="NIR62" s="59"/>
      <c r="NIS62" s="59"/>
      <c r="NIT62" s="59"/>
      <c r="NIU62" s="59"/>
      <c r="NIV62" s="59"/>
      <c r="NIW62" s="59"/>
      <c r="NIX62" s="59"/>
      <c r="NIY62" s="59"/>
      <c r="NIZ62" s="59"/>
      <c r="NJA62" s="59"/>
      <c r="NJB62" s="59"/>
      <c r="NJC62" s="59"/>
      <c r="NJD62" s="59"/>
      <c r="NJE62" s="59"/>
      <c r="NJF62" s="59"/>
      <c r="NJG62" s="59"/>
      <c r="NJH62" s="59"/>
      <c r="NJI62" s="59"/>
      <c r="NJJ62" s="59"/>
      <c r="NJK62" s="59"/>
      <c r="NJL62" s="59"/>
      <c r="NJM62" s="59"/>
      <c r="NJN62" s="59"/>
      <c r="NJO62" s="59"/>
      <c r="NJP62" s="59"/>
      <c r="NJQ62" s="59"/>
      <c r="NJR62" s="59"/>
      <c r="NJS62" s="59"/>
      <c r="NJT62" s="59"/>
      <c r="NJU62" s="59"/>
      <c r="NJV62" s="59"/>
      <c r="NJW62" s="59"/>
      <c r="NJX62" s="59"/>
      <c r="NJY62" s="59"/>
      <c r="NJZ62" s="59"/>
      <c r="NKA62" s="59"/>
      <c r="NKB62" s="59"/>
      <c r="NKC62" s="59"/>
      <c r="NKD62" s="59"/>
      <c r="NKE62" s="59"/>
      <c r="NKF62" s="59"/>
      <c r="NKG62" s="59"/>
      <c r="NKH62" s="59"/>
      <c r="NKI62" s="59"/>
      <c r="NKJ62" s="59"/>
      <c r="NKK62" s="59"/>
      <c r="NKL62" s="59"/>
      <c r="NKM62" s="59"/>
      <c r="NKN62" s="59"/>
      <c r="NKO62" s="59"/>
      <c r="NKP62" s="59"/>
      <c r="NKQ62" s="59"/>
      <c r="NKR62" s="59"/>
      <c r="NKS62" s="59"/>
      <c r="NKT62" s="59"/>
      <c r="NKU62" s="59"/>
      <c r="NKV62" s="59"/>
      <c r="NKW62" s="59"/>
      <c r="NKX62" s="59"/>
      <c r="NKY62" s="59"/>
      <c r="NKZ62" s="59"/>
      <c r="NLA62" s="59"/>
      <c r="NLB62" s="59"/>
      <c r="NLC62" s="59"/>
      <c r="NLD62" s="59"/>
      <c r="NLE62" s="59"/>
      <c r="NLF62" s="59"/>
      <c r="NLG62" s="59"/>
      <c r="NLH62" s="59"/>
      <c r="NLI62" s="59"/>
      <c r="NLJ62" s="59"/>
      <c r="NLK62" s="59"/>
      <c r="NLL62" s="59"/>
      <c r="NLM62" s="59"/>
      <c r="NLN62" s="59"/>
      <c r="NLO62" s="59"/>
      <c r="NLP62" s="59"/>
      <c r="NLQ62" s="59"/>
      <c r="NLR62" s="59"/>
      <c r="NLS62" s="59"/>
      <c r="NLT62" s="59"/>
      <c r="NLU62" s="59"/>
      <c r="NLV62" s="59"/>
      <c r="NLW62" s="59"/>
      <c r="NLX62" s="59"/>
      <c r="NLY62" s="59"/>
      <c r="NLZ62" s="59"/>
      <c r="NMA62" s="59"/>
      <c r="NMB62" s="59"/>
      <c r="NMC62" s="59"/>
      <c r="NMD62" s="59"/>
      <c r="NME62" s="59"/>
      <c r="NMF62" s="59"/>
      <c r="NMG62" s="59"/>
      <c r="NMH62" s="59"/>
      <c r="NMI62" s="59"/>
      <c r="NMJ62" s="59"/>
      <c r="NMK62" s="59"/>
      <c r="NML62" s="59"/>
      <c r="NMM62" s="59"/>
      <c r="NMN62" s="59"/>
      <c r="NMO62" s="59"/>
      <c r="NMP62" s="59"/>
      <c r="NMQ62" s="59"/>
      <c r="NMR62" s="59"/>
      <c r="NMS62" s="59"/>
      <c r="NMT62" s="59"/>
      <c r="NMU62" s="59"/>
      <c r="NMV62" s="59"/>
      <c r="NMW62" s="59"/>
      <c r="NMX62" s="59"/>
      <c r="NMY62" s="59"/>
      <c r="NMZ62" s="59"/>
      <c r="NNA62" s="59"/>
      <c r="NNB62" s="59"/>
      <c r="NNC62" s="59"/>
      <c r="NND62" s="59"/>
      <c r="NNE62" s="59"/>
      <c r="NNF62" s="59"/>
      <c r="NNG62" s="59"/>
      <c r="NNH62" s="59"/>
      <c r="NNI62" s="59"/>
      <c r="NNJ62" s="59"/>
      <c r="NNK62" s="59"/>
      <c r="NNL62" s="59"/>
      <c r="NNM62" s="59"/>
      <c r="NNN62" s="59"/>
      <c r="NNO62" s="59"/>
      <c r="NNP62" s="59"/>
      <c r="NNQ62" s="59"/>
      <c r="NNR62" s="59"/>
      <c r="NNS62" s="59"/>
      <c r="NNT62" s="59"/>
      <c r="NNU62" s="59"/>
      <c r="NNV62" s="59"/>
      <c r="NNW62" s="59"/>
      <c r="NNX62" s="59"/>
      <c r="NNY62" s="59"/>
      <c r="NNZ62" s="59"/>
      <c r="NOA62" s="59"/>
      <c r="NOB62" s="59"/>
      <c r="NOC62" s="59"/>
      <c r="NOD62" s="59"/>
      <c r="NOE62" s="59"/>
      <c r="NOF62" s="59"/>
      <c r="NOG62" s="59"/>
      <c r="NOH62" s="59"/>
      <c r="NOI62" s="59"/>
      <c r="NOJ62" s="59"/>
      <c r="NOK62" s="59"/>
      <c r="NOL62" s="59"/>
      <c r="NOM62" s="59"/>
      <c r="NON62" s="59"/>
      <c r="NOO62" s="59"/>
      <c r="NOP62" s="59"/>
      <c r="NOQ62" s="59"/>
      <c r="NOR62" s="59"/>
      <c r="NOS62" s="59"/>
      <c r="NOT62" s="59"/>
      <c r="NOU62" s="59"/>
      <c r="NOV62" s="59"/>
      <c r="NOW62" s="59"/>
      <c r="NOX62" s="59"/>
      <c r="NOY62" s="59"/>
      <c r="NOZ62" s="59"/>
      <c r="NPA62" s="59"/>
      <c r="NPB62" s="59"/>
      <c r="NPC62" s="59"/>
      <c r="NPD62" s="59"/>
      <c r="NPE62" s="59"/>
      <c r="NPF62" s="59"/>
      <c r="NPG62" s="59"/>
      <c r="NPH62" s="59"/>
      <c r="NPI62" s="59"/>
      <c r="NPJ62" s="59"/>
      <c r="NPK62" s="59"/>
      <c r="NPL62" s="59"/>
      <c r="NPM62" s="59"/>
      <c r="NPN62" s="59"/>
      <c r="NPO62" s="59"/>
      <c r="NPP62" s="59"/>
      <c r="NPQ62" s="59"/>
      <c r="NPR62" s="59"/>
      <c r="NPS62" s="59"/>
      <c r="NPT62" s="59"/>
      <c r="NPU62" s="59"/>
      <c r="NPV62" s="59"/>
      <c r="NPW62" s="59"/>
      <c r="NPX62" s="59"/>
      <c r="NPY62" s="59"/>
      <c r="NPZ62" s="59"/>
      <c r="NQA62" s="59"/>
      <c r="NQB62" s="59"/>
      <c r="NQC62" s="59"/>
      <c r="NQD62" s="59"/>
      <c r="NQE62" s="59"/>
      <c r="NQF62" s="59"/>
      <c r="NQG62" s="59"/>
      <c r="NQH62" s="59"/>
      <c r="NQI62" s="59"/>
      <c r="NQJ62" s="59"/>
      <c r="NQK62" s="59"/>
      <c r="NQL62" s="59"/>
      <c r="NQM62" s="59"/>
      <c r="NQN62" s="59"/>
      <c r="NQO62" s="59"/>
      <c r="NQP62" s="59"/>
      <c r="NQQ62" s="59"/>
      <c r="NQR62" s="59"/>
      <c r="NQS62" s="59"/>
      <c r="NQT62" s="59"/>
      <c r="NQU62" s="59"/>
      <c r="NQV62" s="59"/>
      <c r="NQW62" s="59"/>
      <c r="NQX62" s="59"/>
      <c r="NQY62" s="59"/>
      <c r="NQZ62" s="59"/>
      <c r="NRA62" s="59"/>
      <c r="NRB62" s="59"/>
      <c r="NRC62" s="59"/>
      <c r="NRD62" s="59"/>
      <c r="NRE62" s="59"/>
      <c r="NRF62" s="59"/>
      <c r="NRG62" s="59"/>
      <c r="NRH62" s="59"/>
      <c r="NRI62" s="59"/>
      <c r="NRJ62" s="59"/>
      <c r="NRK62" s="59"/>
      <c r="NRL62" s="59"/>
      <c r="NRM62" s="59"/>
      <c r="NRN62" s="59"/>
      <c r="NRO62" s="59"/>
      <c r="NRP62" s="59"/>
      <c r="NRQ62" s="59"/>
      <c r="NRR62" s="59"/>
      <c r="NRS62" s="59"/>
      <c r="NRT62" s="59"/>
      <c r="NRU62" s="59"/>
      <c r="NRV62" s="59"/>
      <c r="NRW62" s="59"/>
      <c r="NRX62" s="59"/>
      <c r="NRY62" s="59"/>
      <c r="NRZ62" s="59"/>
      <c r="NSA62" s="59"/>
      <c r="NSB62" s="59"/>
      <c r="NSC62" s="59"/>
      <c r="NSD62" s="59"/>
      <c r="NSE62" s="59"/>
      <c r="NSF62" s="59"/>
      <c r="NSG62" s="59"/>
      <c r="NSH62" s="59"/>
      <c r="NSI62" s="59"/>
      <c r="NSJ62" s="59"/>
      <c r="NSK62" s="59"/>
      <c r="NSL62" s="59"/>
      <c r="NSM62" s="59"/>
      <c r="NSN62" s="59"/>
      <c r="NSO62" s="59"/>
      <c r="NSP62" s="59"/>
      <c r="NSQ62" s="59"/>
      <c r="NSR62" s="59"/>
      <c r="NSS62" s="59"/>
      <c r="NST62" s="59"/>
      <c r="NSU62" s="59"/>
      <c r="NSV62" s="59"/>
      <c r="NSW62" s="59"/>
      <c r="NSX62" s="59"/>
      <c r="NSY62" s="59"/>
      <c r="NSZ62" s="59"/>
      <c r="NTA62" s="59"/>
      <c r="NTB62" s="59"/>
      <c r="NTC62" s="59"/>
      <c r="NTD62" s="59"/>
      <c r="NTE62" s="59"/>
      <c r="NTF62" s="59"/>
      <c r="NTG62" s="59"/>
      <c r="NTH62" s="59"/>
      <c r="NTI62" s="59"/>
      <c r="NTJ62" s="59"/>
      <c r="NTK62" s="59"/>
      <c r="NTL62" s="59"/>
      <c r="NTM62" s="59"/>
      <c r="NTN62" s="59"/>
      <c r="NTO62" s="59"/>
      <c r="NTP62" s="59"/>
      <c r="NTQ62" s="59"/>
      <c r="NTR62" s="59"/>
      <c r="NTS62" s="59"/>
      <c r="NTT62" s="59"/>
      <c r="NTU62" s="59"/>
      <c r="NTV62" s="59"/>
      <c r="NTW62" s="59"/>
      <c r="NTX62" s="59"/>
      <c r="NTY62" s="59"/>
      <c r="NTZ62" s="59"/>
      <c r="NUA62" s="59"/>
      <c r="NUB62" s="59"/>
      <c r="NUC62" s="59"/>
      <c r="NUD62" s="59"/>
      <c r="NUE62" s="59"/>
      <c r="NUF62" s="59"/>
      <c r="NUG62" s="59"/>
      <c r="NUH62" s="59"/>
      <c r="NUI62" s="59"/>
      <c r="NUJ62" s="59"/>
      <c r="NUK62" s="59"/>
      <c r="NUL62" s="59"/>
      <c r="NUM62" s="59"/>
      <c r="NUN62" s="59"/>
      <c r="NUO62" s="59"/>
      <c r="NUP62" s="59"/>
      <c r="NUQ62" s="59"/>
      <c r="NUR62" s="59"/>
      <c r="NUS62" s="59"/>
      <c r="NUT62" s="59"/>
      <c r="NUU62" s="59"/>
      <c r="NUV62" s="59"/>
      <c r="NUW62" s="59"/>
      <c r="NUX62" s="59"/>
      <c r="NUY62" s="59"/>
      <c r="NUZ62" s="59"/>
      <c r="NVA62" s="59"/>
      <c r="NVB62" s="59"/>
      <c r="NVC62" s="59"/>
      <c r="NVD62" s="59"/>
      <c r="NVE62" s="59"/>
      <c r="NVF62" s="59"/>
      <c r="NVG62" s="59"/>
      <c r="NVH62" s="59"/>
      <c r="NVI62" s="59"/>
      <c r="NVJ62" s="59"/>
      <c r="NVK62" s="59"/>
      <c r="NVL62" s="59"/>
      <c r="NVM62" s="59"/>
      <c r="NVN62" s="59"/>
      <c r="NVO62" s="59"/>
      <c r="NVP62" s="59"/>
      <c r="NVQ62" s="59"/>
      <c r="NVR62" s="59"/>
      <c r="NVS62" s="59"/>
      <c r="NVT62" s="59"/>
      <c r="NVU62" s="59"/>
      <c r="NVV62" s="59"/>
      <c r="NVW62" s="59"/>
      <c r="NVX62" s="59"/>
      <c r="NVY62" s="59"/>
      <c r="NVZ62" s="59"/>
      <c r="NWA62" s="59"/>
      <c r="NWB62" s="59"/>
      <c r="NWC62" s="59"/>
      <c r="NWD62" s="59"/>
      <c r="NWE62" s="59"/>
      <c r="NWF62" s="59"/>
      <c r="NWG62" s="59"/>
      <c r="NWH62" s="59"/>
      <c r="NWI62" s="59"/>
      <c r="NWJ62" s="59"/>
      <c r="NWK62" s="59"/>
      <c r="NWL62" s="59"/>
      <c r="NWM62" s="59"/>
      <c r="NWN62" s="59"/>
      <c r="NWO62" s="59"/>
      <c r="NWP62" s="59"/>
      <c r="NWQ62" s="59"/>
      <c r="NWR62" s="59"/>
      <c r="NWS62" s="59"/>
      <c r="NWT62" s="59"/>
      <c r="NWU62" s="59"/>
      <c r="NWV62" s="59"/>
      <c r="NWW62" s="59"/>
      <c r="NWX62" s="59"/>
      <c r="NWY62" s="59"/>
      <c r="NWZ62" s="59"/>
      <c r="NXA62" s="59"/>
      <c r="NXB62" s="59"/>
      <c r="NXC62" s="59"/>
      <c r="NXD62" s="59"/>
      <c r="NXE62" s="59"/>
      <c r="NXF62" s="59"/>
      <c r="NXG62" s="59"/>
      <c r="NXH62" s="59"/>
      <c r="NXI62" s="59"/>
      <c r="NXJ62" s="59"/>
      <c r="NXK62" s="59"/>
      <c r="NXL62" s="59"/>
      <c r="NXM62" s="59"/>
      <c r="NXN62" s="59"/>
      <c r="NXO62" s="59"/>
      <c r="NXP62" s="59"/>
      <c r="NXQ62" s="59"/>
      <c r="NXR62" s="59"/>
      <c r="NXS62" s="59"/>
      <c r="NXT62" s="59"/>
      <c r="NXU62" s="59"/>
      <c r="NXV62" s="59"/>
      <c r="NXW62" s="59"/>
      <c r="NXX62" s="59"/>
      <c r="NXY62" s="59"/>
      <c r="NXZ62" s="59"/>
      <c r="NYA62" s="59"/>
      <c r="NYB62" s="59"/>
      <c r="NYC62" s="59"/>
      <c r="NYD62" s="59"/>
      <c r="NYE62" s="59"/>
      <c r="NYF62" s="59"/>
      <c r="NYG62" s="59"/>
      <c r="NYH62" s="59"/>
      <c r="NYI62" s="59"/>
      <c r="NYJ62" s="59"/>
      <c r="NYK62" s="59"/>
      <c r="NYL62" s="59"/>
      <c r="NYM62" s="59"/>
      <c r="NYN62" s="59"/>
      <c r="NYO62" s="59"/>
      <c r="NYP62" s="59"/>
      <c r="NYQ62" s="59"/>
      <c r="NYR62" s="59"/>
      <c r="NYS62" s="59"/>
      <c r="NYT62" s="59"/>
      <c r="NYU62" s="59"/>
      <c r="NYV62" s="59"/>
      <c r="NYW62" s="59"/>
      <c r="NYX62" s="59"/>
      <c r="NYY62" s="59"/>
      <c r="NYZ62" s="59"/>
      <c r="NZA62" s="59"/>
      <c r="NZB62" s="59"/>
      <c r="NZC62" s="59"/>
      <c r="NZD62" s="59"/>
      <c r="NZE62" s="59"/>
      <c r="NZF62" s="59"/>
      <c r="NZG62" s="59"/>
      <c r="NZH62" s="59"/>
      <c r="NZI62" s="59"/>
      <c r="NZJ62" s="59"/>
      <c r="NZK62" s="59"/>
      <c r="NZL62" s="59"/>
      <c r="NZM62" s="59"/>
      <c r="NZN62" s="59"/>
      <c r="NZO62" s="59"/>
      <c r="NZP62" s="59"/>
      <c r="NZQ62" s="59"/>
      <c r="NZR62" s="59"/>
      <c r="NZS62" s="59"/>
      <c r="NZT62" s="59"/>
      <c r="NZU62" s="59"/>
      <c r="NZV62" s="59"/>
      <c r="NZW62" s="59"/>
      <c r="NZX62" s="59"/>
      <c r="NZY62" s="59"/>
      <c r="NZZ62" s="59"/>
      <c r="OAA62" s="59"/>
      <c r="OAB62" s="59"/>
      <c r="OAC62" s="59"/>
      <c r="OAD62" s="59"/>
      <c r="OAE62" s="59"/>
      <c r="OAF62" s="59"/>
      <c r="OAG62" s="59"/>
      <c r="OAH62" s="59"/>
      <c r="OAI62" s="59"/>
      <c r="OAJ62" s="59"/>
      <c r="OAK62" s="59"/>
      <c r="OAL62" s="59"/>
      <c r="OAM62" s="59"/>
      <c r="OAN62" s="59"/>
      <c r="OAO62" s="59"/>
      <c r="OAP62" s="59"/>
      <c r="OAQ62" s="59"/>
      <c r="OAR62" s="59"/>
      <c r="OAS62" s="59"/>
      <c r="OAT62" s="59"/>
      <c r="OAU62" s="59"/>
      <c r="OAV62" s="59"/>
      <c r="OAW62" s="59"/>
      <c r="OAX62" s="59"/>
      <c r="OAY62" s="59"/>
      <c r="OAZ62" s="59"/>
      <c r="OBA62" s="59"/>
      <c r="OBB62" s="59"/>
      <c r="OBC62" s="59"/>
      <c r="OBD62" s="59"/>
      <c r="OBE62" s="59"/>
      <c r="OBF62" s="59"/>
      <c r="OBG62" s="59"/>
      <c r="OBH62" s="59"/>
      <c r="OBI62" s="59"/>
      <c r="OBJ62" s="59"/>
      <c r="OBK62" s="59"/>
      <c r="OBL62" s="59"/>
      <c r="OBM62" s="59"/>
      <c r="OBN62" s="59"/>
      <c r="OBO62" s="59"/>
      <c r="OBP62" s="59"/>
      <c r="OBQ62" s="59"/>
      <c r="OBR62" s="59"/>
      <c r="OBS62" s="59"/>
      <c r="OBT62" s="59"/>
      <c r="OBU62" s="59"/>
      <c r="OBV62" s="59"/>
      <c r="OBW62" s="59"/>
      <c r="OBX62" s="59"/>
      <c r="OBY62" s="59"/>
      <c r="OBZ62" s="59"/>
      <c r="OCA62" s="59"/>
      <c r="OCB62" s="59"/>
      <c r="OCC62" s="59"/>
      <c r="OCD62" s="59"/>
      <c r="OCE62" s="59"/>
      <c r="OCF62" s="59"/>
      <c r="OCG62" s="59"/>
      <c r="OCH62" s="59"/>
      <c r="OCI62" s="59"/>
      <c r="OCJ62" s="59"/>
      <c r="OCK62" s="59"/>
      <c r="OCL62" s="59"/>
      <c r="OCM62" s="59"/>
      <c r="OCN62" s="59"/>
      <c r="OCO62" s="59"/>
      <c r="OCP62" s="59"/>
      <c r="OCQ62" s="59"/>
      <c r="OCR62" s="59"/>
      <c r="OCS62" s="59"/>
      <c r="OCT62" s="59"/>
      <c r="OCU62" s="59"/>
      <c r="OCV62" s="59"/>
      <c r="OCW62" s="59"/>
      <c r="OCX62" s="59"/>
      <c r="OCY62" s="59"/>
      <c r="OCZ62" s="59"/>
      <c r="ODA62" s="59"/>
      <c r="ODB62" s="59"/>
      <c r="ODC62" s="59"/>
      <c r="ODD62" s="59"/>
      <c r="ODE62" s="59"/>
      <c r="ODF62" s="59"/>
      <c r="ODG62" s="59"/>
      <c r="ODH62" s="59"/>
      <c r="ODI62" s="59"/>
      <c r="ODJ62" s="59"/>
      <c r="ODK62" s="59"/>
      <c r="ODL62" s="59"/>
      <c r="ODM62" s="59"/>
      <c r="ODN62" s="59"/>
      <c r="ODO62" s="59"/>
      <c r="ODP62" s="59"/>
      <c r="ODQ62" s="59"/>
      <c r="ODR62" s="59"/>
      <c r="ODS62" s="59"/>
      <c r="ODT62" s="59"/>
      <c r="ODU62" s="59"/>
      <c r="ODV62" s="59"/>
      <c r="ODW62" s="59"/>
      <c r="ODX62" s="59"/>
      <c r="ODY62" s="59"/>
      <c r="ODZ62" s="59"/>
      <c r="OEA62" s="59"/>
      <c r="OEB62" s="59"/>
      <c r="OEC62" s="59"/>
      <c r="OED62" s="59"/>
      <c r="OEE62" s="59"/>
      <c r="OEF62" s="59"/>
      <c r="OEG62" s="59"/>
      <c r="OEH62" s="59"/>
      <c r="OEI62" s="59"/>
      <c r="OEJ62" s="59"/>
      <c r="OEK62" s="59"/>
      <c r="OEL62" s="59"/>
      <c r="OEM62" s="59"/>
      <c r="OEN62" s="59"/>
      <c r="OEO62" s="59"/>
      <c r="OEP62" s="59"/>
      <c r="OEQ62" s="59"/>
      <c r="OER62" s="59"/>
      <c r="OES62" s="59"/>
      <c r="OET62" s="59"/>
      <c r="OEU62" s="59"/>
      <c r="OEV62" s="59"/>
      <c r="OEW62" s="59"/>
      <c r="OEX62" s="59"/>
      <c r="OEY62" s="59"/>
      <c r="OEZ62" s="59"/>
      <c r="OFA62" s="59"/>
      <c r="OFB62" s="59"/>
      <c r="OFC62" s="59"/>
      <c r="OFD62" s="59"/>
      <c r="OFE62" s="59"/>
      <c r="OFF62" s="59"/>
      <c r="OFG62" s="59"/>
      <c r="OFH62" s="59"/>
      <c r="OFI62" s="59"/>
      <c r="OFJ62" s="59"/>
      <c r="OFK62" s="59"/>
      <c r="OFL62" s="59"/>
      <c r="OFM62" s="59"/>
      <c r="OFN62" s="59"/>
      <c r="OFO62" s="59"/>
      <c r="OFP62" s="59"/>
      <c r="OFQ62" s="59"/>
      <c r="OFR62" s="59"/>
      <c r="OFS62" s="59"/>
      <c r="OFT62" s="59"/>
      <c r="OFU62" s="59"/>
      <c r="OFV62" s="59"/>
      <c r="OFW62" s="59"/>
      <c r="OFX62" s="59"/>
      <c r="OFY62" s="59"/>
      <c r="OFZ62" s="59"/>
      <c r="OGA62" s="59"/>
      <c r="OGB62" s="59"/>
      <c r="OGC62" s="59"/>
      <c r="OGD62" s="59"/>
      <c r="OGE62" s="59"/>
      <c r="OGF62" s="59"/>
      <c r="OGG62" s="59"/>
      <c r="OGH62" s="59"/>
      <c r="OGI62" s="59"/>
      <c r="OGJ62" s="59"/>
      <c r="OGK62" s="59"/>
      <c r="OGL62" s="59"/>
      <c r="OGM62" s="59"/>
      <c r="OGN62" s="59"/>
      <c r="OGO62" s="59"/>
      <c r="OGP62" s="59"/>
      <c r="OGQ62" s="59"/>
      <c r="OGR62" s="59"/>
      <c r="OGS62" s="59"/>
      <c r="OGT62" s="59"/>
      <c r="OGU62" s="59"/>
      <c r="OGV62" s="59"/>
      <c r="OGW62" s="59"/>
      <c r="OGX62" s="59"/>
      <c r="OGY62" s="59"/>
      <c r="OGZ62" s="59"/>
      <c r="OHA62" s="59"/>
      <c r="OHB62" s="59"/>
      <c r="OHC62" s="59"/>
      <c r="OHD62" s="59"/>
      <c r="OHE62" s="59"/>
      <c r="OHF62" s="59"/>
      <c r="OHG62" s="59"/>
      <c r="OHH62" s="59"/>
      <c r="OHI62" s="59"/>
      <c r="OHJ62" s="59"/>
      <c r="OHK62" s="59"/>
      <c r="OHL62" s="59"/>
      <c r="OHM62" s="59"/>
      <c r="OHN62" s="59"/>
      <c r="OHO62" s="59"/>
      <c r="OHP62" s="59"/>
      <c r="OHQ62" s="59"/>
      <c r="OHR62" s="59"/>
      <c r="OHS62" s="59"/>
      <c r="OHT62" s="59"/>
      <c r="OHU62" s="59"/>
      <c r="OHV62" s="59"/>
      <c r="OHW62" s="59"/>
      <c r="OHX62" s="59"/>
      <c r="OHY62" s="59"/>
      <c r="OHZ62" s="59"/>
      <c r="OIA62" s="59"/>
      <c r="OIB62" s="59"/>
      <c r="OIC62" s="59"/>
      <c r="OID62" s="59"/>
      <c r="OIE62" s="59"/>
      <c r="OIF62" s="59"/>
      <c r="OIG62" s="59"/>
      <c r="OIH62" s="59"/>
      <c r="OII62" s="59"/>
      <c r="OIJ62" s="59"/>
      <c r="OIK62" s="59"/>
      <c r="OIL62" s="59"/>
      <c r="OIM62" s="59"/>
      <c r="OIN62" s="59"/>
      <c r="OIO62" s="59"/>
      <c r="OIP62" s="59"/>
      <c r="OIQ62" s="59"/>
      <c r="OIR62" s="59"/>
      <c r="OIS62" s="59"/>
      <c r="OIT62" s="59"/>
      <c r="OIU62" s="59"/>
      <c r="OIV62" s="59"/>
      <c r="OIW62" s="59"/>
      <c r="OIX62" s="59"/>
      <c r="OIY62" s="59"/>
      <c r="OIZ62" s="59"/>
      <c r="OJA62" s="59"/>
      <c r="OJB62" s="59"/>
      <c r="OJC62" s="59"/>
      <c r="OJD62" s="59"/>
      <c r="OJE62" s="59"/>
      <c r="OJF62" s="59"/>
      <c r="OJG62" s="59"/>
      <c r="OJH62" s="59"/>
      <c r="OJI62" s="59"/>
      <c r="OJJ62" s="59"/>
      <c r="OJK62" s="59"/>
      <c r="OJL62" s="59"/>
      <c r="OJM62" s="59"/>
      <c r="OJN62" s="59"/>
      <c r="OJO62" s="59"/>
      <c r="OJP62" s="59"/>
      <c r="OJQ62" s="59"/>
      <c r="OJR62" s="59"/>
      <c r="OJS62" s="59"/>
      <c r="OJT62" s="59"/>
      <c r="OJU62" s="59"/>
      <c r="OJV62" s="59"/>
      <c r="OJW62" s="59"/>
      <c r="OJX62" s="59"/>
      <c r="OJY62" s="59"/>
      <c r="OJZ62" s="59"/>
      <c r="OKA62" s="59"/>
      <c r="OKB62" s="59"/>
      <c r="OKC62" s="59"/>
      <c r="OKD62" s="59"/>
      <c r="OKE62" s="59"/>
      <c r="OKF62" s="59"/>
      <c r="OKG62" s="59"/>
      <c r="OKH62" s="59"/>
      <c r="OKI62" s="59"/>
      <c r="OKJ62" s="59"/>
      <c r="OKK62" s="59"/>
      <c r="OKL62" s="59"/>
      <c r="OKM62" s="59"/>
      <c r="OKN62" s="59"/>
      <c r="OKO62" s="59"/>
      <c r="OKP62" s="59"/>
      <c r="OKQ62" s="59"/>
      <c r="OKR62" s="59"/>
      <c r="OKS62" s="59"/>
      <c r="OKT62" s="59"/>
      <c r="OKU62" s="59"/>
      <c r="OKV62" s="59"/>
      <c r="OKW62" s="59"/>
      <c r="OKX62" s="59"/>
      <c r="OKY62" s="59"/>
      <c r="OKZ62" s="59"/>
      <c r="OLA62" s="59"/>
      <c r="OLB62" s="59"/>
      <c r="OLC62" s="59"/>
      <c r="OLD62" s="59"/>
      <c r="OLE62" s="59"/>
      <c r="OLF62" s="59"/>
      <c r="OLG62" s="59"/>
      <c r="OLH62" s="59"/>
      <c r="OLI62" s="59"/>
      <c r="OLJ62" s="59"/>
      <c r="OLK62" s="59"/>
      <c r="OLL62" s="59"/>
      <c r="OLM62" s="59"/>
      <c r="OLN62" s="59"/>
      <c r="OLO62" s="59"/>
      <c r="OLP62" s="59"/>
      <c r="OLQ62" s="59"/>
      <c r="OLR62" s="59"/>
      <c r="OLS62" s="59"/>
      <c r="OLT62" s="59"/>
      <c r="OLU62" s="59"/>
      <c r="OLV62" s="59"/>
      <c r="OLW62" s="59"/>
      <c r="OLX62" s="59"/>
      <c r="OLY62" s="59"/>
      <c r="OLZ62" s="59"/>
      <c r="OMA62" s="59"/>
      <c r="OMB62" s="59"/>
      <c r="OMC62" s="59"/>
      <c r="OMD62" s="59"/>
      <c r="OME62" s="59"/>
      <c r="OMF62" s="59"/>
      <c r="OMG62" s="59"/>
      <c r="OMH62" s="59"/>
      <c r="OMI62" s="59"/>
      <c r="OMJ62" s="59"/>
      <c r="OMK62" s="59"/>
      <c r="OML62" s="59"/>
      <c r="OMM62" s="59"/>
      <c r="OMN62" s="59"/>
      <c r="OMO62" s="59"/>
      <c r="OMP62" s="59"/>
      <c r="OMQ62" s="59"/>
      <c r="OMR62" s="59"/>
      <c r="OMS62" s="59"/>
      <c r="OMT62" s="59"/>
      <c r="OMU62" s="59"/>
      <c r="OMV62" s="59"/>
      <c r="OMW62" s="59"/>
      <c r="OMX62" s="59"/>
      <c r="OMY62" s="59"/>
      <c r="OMZ62" s="59"/>
      <c r="ONA62" s="59"/>
      <c r="ONB62" s="59"/>
      <c r="ONC62" s="59"/>
      <c r="OND62" s="59"/>
      <c r="ONE62" s="59"/>
      <c r="ONF62" s="59"/>
      <c r="ONG62" s="59"/>
      <c r="ONH62" s="59"/>
      <c r="ONI62" s="59"/>
      <c r="ONJ62" s="59"/>
      <c r="ONK62" s="59"/>
      <c r="ONL62" s="59"/>
      <c r="ONM62" s="59"/>
      <c r="ONN62" s="59"/>
      <c r="ONO62" s="59"/>
      <c r="ONP62" s="59"/>
      <c r="ONQ62" s="59"/>
      <c r="ONR62" s="59"/>
      <c r="ONS62" s="59"/>
      <c r="ONT62" s="59"/>
      <c r="ONU62" s="59"/>
      <c r="ONV62" s="59"/>
      <c r="ONW62" s="59"/>
      <c r="ONX62" s="59"/>
      <c r="ONY62" s="59"/>
      <c r="ONZ62" s="59"/>
      <c r="OOA62" s="59"/>
      <c r="OOB62" s="59"/>
      <c r="OOC62" s="59"/>
      <c r="OOD62" s="59"/>
      <c r="OOE62" s="59"/>
      <c r="OOF62" s="59"/>
      <c r="OOG62" s="59"/>
      <c r="OOH62" s="59"/>
      <c r="OOI62" s="59"/>
      <c r="OOJ62" s="59"/>
      <c r="OOK62" s="59"/>
      <c r="OOL62" s="59"/>
      <c r="OOM62" s="59"/>
      <c r="OON62" s="59"/>
      <c r="OOO62" s="59"/>
      <c r="OOP62" s="59"/>
      <c r="OOQ62" s="59"/>
      <c r="OOR62" s="59"/>
      <c r="OOS62" s="59"/>
      <c r="OOT62" s="59"/>
      <c r="OOU62" s="59"/>
      <c r="OOV62" s="59"/>
      <c r="OOW62" s="59"/>
      <c r="OOX62" s="59"/>
      <c r="OOY62" s="59"/>
      <c r="OOZ62" s="59"/>
      <c r="OPA62" s="59"/>
      <c r="OPB62" s="59"/>
      <c r="OPC62" s="59"/>
      <c r="OPD62" s="59"/>
      <c r="OPE62" s="59"/>
      <c r="OPF62" s="59"/>
      <c r="OPG62" s="59"/>
      <c r="OPH62" s="59"/>
      <c r="OPI62" s="59"/>
      <c r="OPJ62" s="59"/>
      <c r="OPK62" s="59"/>
      <c r="OPL62" s="59"/>
      <c r="OPM62" s="59"/>
      <c r="OPN62" s="59"/>
      <c r="OPO62" s="59"/>
      <c r="OPP62" s="59"/>
      <c r="OPQ62" s="59"/>
      <c r="OPR62" s="59"/>
      <c r="OPS62" s="59"/>
      <c r="OPT62" s="59"/>
      <c r="OPU62" s="59"/>
      <c r="OPV62" s="59"/>
      <c r="OPW62" s="59"/>
      <c r="OPX62" s="59"/>
      <c r="OPY62" s="59"/>
      <c r="OPZ62" s="59"/>
      <c r="OQA62" s="59"/>
      <c r="OQB62" s="59"/>
      <c r="OQC62" s="59"/>
      <c r="OQD62" s="59"/>
      <c r="OQE62" s="59"/>
      <c r="OQF62" s="59"/>
      <c r="OQG62" s="59"/>
      <c r="OQH62" s="59"/>
      <c r="OQI62" s="59"/>
      <c r="OQJ62" s="59"/>
      <c r="OQK62" s="59"/>
      <c r="OQL62" s="59"/>
      <c r="OQM62" s="59"/>
      <c r="OQN62" s="59"/>
      <c r="OQO62" s="59"/>
      <c r="OQP62" s="59"/>
      <c r="OQQ62" s="59"/>
      <c r="OQR62" s="59"/>
      <c r="OQS62" s="59"/>
      <c r="OQT62" s="59"/>
      <c r="OQU62" s="59"/>
      <c r="OQV62" s="59"/>
      <c r="OQW62" s="59"/>
      <c r="OQX62" s="59"/>
      <c r="OQY62" s="59"/>
      <c r="OQZ62" s="59"/>
      <c r="ORA62" s="59"/>
      <c r="ORB62" s="59"/>
      <c r="ORC62" s="59"/>
      <c r="ORD62" s="59"/>
      <c r="ORE62" s="59"/>
      <c r="ORF62" s="59"/>
      <c r="ORG62" s="59"/>
      <c r="ORH62" s="59"/>
      <c r="ORI62" s="59"/>
      <c r="ORJ62" s="59"/>
      <c r="ORK62" s="59"/>
      <c r="ORL62" s="59"/>
      <c r="ORM62" s="59"/>
      <c r="ORN62" s="59"/>
      <c r="ORO62" s="59"/>
      <c r="ORP62" s="59"/>
      <c r="ORQ62" s="59"/>
      <c r="ORR62" s="59"/>
      <c r="ORS62" s="59"/>
      <c r="ORT62" s="59"/>
      <c r="ORU62" s="59"/>
      <c r="ORV62" s="59"/>
      <c r="ORW62" s="59"/>
      <c r="ORX62" s="59"/>
      <c r="ORY62" s="59"/>
      <c r="ORZ62" s="59"/>
      <c r="OSA62" s="59"/>
      <c r="OSB62" s="59"/>
      <c r="OSC62" s="59"/>
      <c r="OSD62" s="59"/>
      <c r="OSE62" s="59"/>
      <c r="OSF62" s="59"/>
      <c r="OSG62" s="59"/>
      <c r="OSH62" s="59"/>
      <c r="OSI62" s="59"/>
      <c r="OSJ62" s="59"/>
      <c r="OSK62" s="59"/>
      <c r="OSL62" s="59"/>
      <c r="OSM62" s="59"/>
      <c r="OSN62" s="59"/>
      <c r="OSO62" s="59"/>
      <c r="OSP62" s="59"/>
      <c r="OSQ62" s="59"/>
      <c r="OSR62" s="59"/>
      <c r="OSS62" s="59"/>
      <c r="OST62" s="59"/>
      <c r="OSU62" s="59"/>
      <c r="OSV62" s="59"/>
      <c r="OSW62" s="59"/>
      <c r="OSX62" s="59"/>
      <c r="OSY62" s="59"/>
      <c r="OSZ62" s="59"/>
      <c r="OTA62" s="59"/>
      <c r="OTB62" s="59"/>
      <c r="OTC62" s="59"/>
      <c r="OTD62" s="59"/>
      <c r="OTE62" s="59"/>
      <c r="OTF62" s="59"/>
      <c r="OTG62" s="59"/>
      <c r="OTH62" s="59"/>
      <c r="OTI62" s="59"/>
      <c r="OTJ62" s="59"/>
      <c r="OTK62" s="59"/>
      <c r="OTL62" s="59"/>
      <c r="OTM62" s="59"/>
      <c r="OTN62" s="59"/>
      <c r="OTO62" s="59"/>
      <c r="OTP62" s="59"/>
      <c r="OTQ62" s="59"/>
      <c r="OTR62" s="59"/>
      <c r="OTS62" s="59"/>
      <c r="OTT62" s="59"/>
      <c r="OTU62" s="59"/>
      <c r="OTV62" s="59"/>
      <c r="OTW62" s="59"/>
      <c r="OTX62" s="59"/>
      <c r="OTY62" s="59"/>
      <c r="OTZ62" s="59"/>
      <c r="OUA62" s="59"/>
      <c r="OUB62" s="59"/>
      <c r="OUC62" s="59"/>
      <c r="OUD62" s="59"/>
      <c r="OUE62" s="59"/>
      <c r="OUF62" s="59"/>
      <c r="OUG62" s="59"/>
      <c r="OUH62" s="59"/>
      <c r="OUI62" s="59"/>
      <c r="OUJ62" s="59"/>
      <c r="OUK62" s="59"/>
      <c r="OUL62" s="59"/>
      <c r="OUM62" s="59"/>
      <c r="OUN62" s="59"/>
      <c r="OUO62" s="59"/>
      <c r="OUP62" s="59"/>
      <c r="OUQ62" s="59"/>
      <c r="OUR62" s="59"/>
      <c r="OUS62" s="59"/>
      <c r="OUT62" s="59"/>
      <c r="OUU62" s="59"/>
      <c r="OUV62" s="59"/>
      <c r="OUW62" s="59"/>
      <c r="OUX62" s="59"/>
      <c r="OUY62" s="59"/>
      <c r="OUZ62" s="59"/>
      <c r="OVA62" s="59"/>
      <c r="OVB62" s="59"/>
      <c r="OVC62" s="59"/>
      <c r="OVD62" s="59"/>
      <c r="OVE62" s="59"/>
      <c r="OVF62" s="59"/>
      <c r="OVG62" s="59"/>
      <c r="OVH62" s="59"/>
      <c r="OVI62" s="59"/>
      <c r="OVJ62" s="59"/>
      <c r="OVK62" s="59"/>
      <c r="OVL62" s="59"/>
      <c r="OVM62" s="59"/>
      <c r="OVN62" s="59"/>
      <c r="OVO62" s="59"/>
      <c r="OVP62" s="59"/>
      <c r="OVQ62" s="59"/>
      <c r="OVR62" s="59"/>
      <c r="OVS62" s="59"/>
      <c r="OVT62" s="59"/>
      <c r="OVU62" s="59"/>
      <c r="OVV62" s="59"/>
      <c r="OVW62" s="59"/>
      <c r="OVX62" s="59"/>
      <c r="OVY62" s="59"/>
      <c r="OVZ62" s="59"/>
      <c r="OWA62" s="59"/>
      <c r="OWB62" s="59"/>
      <c r="OWC62" s="59"/>
      <c r="OWD62" s="59"/>
      <c r="OWE62" s="59"/>
      <c r="OWF62" s="59"/>
      <c r="OWG62" s="59"/>
      <c r="OWH62" s="59"/>
      <c r="OWI62" s="59"/>
      <c r="OWJ62" s="59"/>
      <c r="OWK62" s="59"/>
      <c r="OWL62" s="59"/>
      <c r="OWM62" s="59"/>
      <c r="OWN62" s="59"/>
      <c r="OWO62" s="59"/>
      <c r="OWP62" s="59"/>
      <c r="OWQ62" s="59"/>
      <c r="OWR62" s="59"/>
      <c r="OWS62" s="59"/>
      <c r="OWT62" s="59"/>
      <c r="OWU62" s="59"/>
      <c r="OWV62" s="59"/>
      <c r="OWW62" s="59"/>
      <c r="OWX62" s="59"/>
      <c r="OWY62" s="59"/>
      <c r="OWZ62" s="59"/>
      <c r="OXA62" s="59"/>
      <c r="OXB62" s="59"/>
      <c r="OXC62" s="59"/>
      <c r="OXD62" s="59"/>
      <c r="OXE62" s="59"/>
      <c r="OXF62" s="59"/>
      <c r="OXG62" s="59"/>
      <c r="OXH62" s="59"/>
      <c r="OXI62" s="59"/>
      <c r="OXJ62" s="59"/>
      <c r="OXK62" s="59"/>
      <c r="OXL62" s="59"/>
      <c r="OXM62" s="59"/>
      <c r="OXN62" s="59"/>
      <c r="OXO62" s="59"/>
      <c r="OXP62" s="59"/>
      <c r="OXQ62" s="59"/>
      <c r="OXR62" s="59"/>
      <c r="OXS62" s="59"/>
      <c r="OXT62" s="59"/>
      <c r="OXU62" s="59"/>
      <c r="OXV62" s="59"/>
      <c r="OXW62" s="59"/>
      <c r="OXX62" s="59"/>
      <c r="OXY62" s="59"/>
      <c r="OXZ62" s="59"/>
      <c r="OYA62" s="59"/>
      <c r="OYB62" s="59"/>
      <c r="OYC62" s="59"/>
      <c r="OYD62" s="59"/>
      <c r="OYE62" s="59"/>
      <c r="OYF62" s="59"/>
      <c r="OYG62" s="59"/>
      <c r="OYH62" s="59"/>
      <c r="OYI62" s="59"/>
      <c r="OYJ62" s="59"/>
      <c r="OYK62" s="59"/>
      <c r="OYL62" s="59"/>
      <c r="OYM62" s="59"/>
      <c r="OYN62" s="59"/>
      <c r="OYO62" s="59"/>
      <c r="OYP62" s="59"/>
      <c r="OYQ62" s="59"/>
      <c r="OYR62" s="59"/>
      <c r="OYS62" s="59"/>
      <c r="OYT62" s="59"/>
      <c r="OYU62" s="59"/>
      <c r="OYV62" s="59"/>
      <c r="OYW62" s="59"/>
      <c r="OYX62" s="59"/>
      <c r="OYY62" s="59"/>
      <c r="OYZ62" s="59"/>
      <c r="OZA62" s="59"/>
      <c r="OZB62" s="59"/>
      <c r="OZC62" s="59"/>
      <c r="OZD62" s="59"/>
      <c r="OZE62" s="59"/>
      <c r="OZF62" s="59"/>
      <c r="OZG62" s="59"/>
      <c r="OZH62" s="59"/>
      <c r="OZI62" s="59"/>
      <c r="OZJ62" s="59"/>
      <c r="OZK62" s="59"/>
      <c r="OZL62" s="59"/>
      <c r="OZM62" s="59"/>
      <c r="OZN62" s="59"/>
      <c r="OZO62" s="59"/>
      <c r="OZP62" s="59"/>
      <c r="OZQ62" s="59"/>
      <c r="OZR62" s="59"/>
      <c r="OZS62" s="59"/>
      <c r="OZT62" s="59"/>
      <c r="OZU62" s="59"/>
      <c r="OZV62" s="59"/>
      <c r="OZW62" s="59"/>
      <c r="OZX62" s="59"/>
      <c r="OZY62" s="59"/>
      <c r="OZZ62" s="59"/>
      <c r="PAA62" s="59"/>
      <c r="PAB62" s="59"/>
      <c r="PAC62" s="59"/>
      <c r="PAD62" s="59"/>
      <c r="PAE62" s="59"/>
      <c r="PAF62" s="59"/>
      <c r="PAG62" s="59"/>
      <c r="PAH62" s="59"/>
      <c r="PAI62" s="59"/>
      <c r="PAJ62" s="59"/>
      <c r="PAK62" s="59"/>
      <c r="PAL62" s="59"/>
      <c r="PAM62" s="59"/>
      <c r="PAN62" s="59"/>
      <c r="PAO62" s="59"/>
      <c r="PAP62" s="59"/>
      <c r="PAQ62" s="59"/>
      <c r="PAR62" s="59"/>
      <c r="PAS62" s="59"/>
      <c r="PAT62" s="59"/>
      <c r="PAU62" s="59"/>
      <c r="PAV62" s="59"/>
      <c r="PAW62" s="59"/>
      <c r="PAX62" s="59"/>
      <c r="PAY62" s="59"/>
      <c r="PAZ62" s="59"/>
      <c r="PBA62" s="59"/>
      <c r="PBB62" s="59"/>
      <c r="PBC62" s="59"/>
      <c r="PBD62" s="59"/>
      <c r="PBE62" s="59"/>
      <c r="PBF62" s="59"/>
      <c r="PBG62" s="59"/>
      <c r="PBH62" s="59"/>
      <c r="PBI62" s="59"/>
      <c r="PBJ62" s="59"/>
      <c r="PBK62" s="59"/>
      <c r="PBL62" s="59"/>
      <c r="PBM62" s="59"/>
      <c r="PBN62" s="59"/>
      <c r="PBO62" s="59"/>
      <c r="PBP62" s="59"/>
      <c r="PBQ62" s="59"/>
      <c r="PBR62" s="59"/>
      <c r="PBS62" s="59"/>
      <c r="PBT62" s="59"/>
      <c r="PBU62" s="59"/>
      <c r="PBV62" s="59"/>
      <c r="PBW62" s="59"/>
      <c r="PBX62" s="59"/>
      <c r="PBY62" s="59"/>
      <c r="PBZ62" s="59"/>
      <c r="PCA62" s="59"/>
      <c r="PCB62" s="59"/>
      <c r="PCC62" s="59"/>
      <c r="PCD62" s="59"/>
      <c r="PCE62" s="59"/>
      <c r="PCF62" s="59"/>
      <c r="PCG62" s="59"/>
      <c r="PCH62" s="59"/>
      <c r="PCI62" s="59"/>
      <c r="PCJ62" s="59"/>
      <c r="PCK62" s="59"/>
      <c r="PCL62" s="59"/>
      <c r="PCM62" s="59"/>
      <c r="PCN62" s="59"/>
      <c r="PCO62" s="59"/>
      <c r="PCP62" s="59"/>
      <c r="PCQ62" s="59"/>
      <c r="PCR62" s="59"/>
      <c r="PCS62" s="59"/>
      <c r="PCT62" s="59"/>
      <c r="PCU62" s="59"/>
      <c r="PCV62" s="59"/>
      <c r="PCW62" s="59"/>
      <c r="PCX62" s="59"/>
      <c r="PCY62" s="59"/>
      <c r="PCZ62" s="59"/>
      <c r="PDA62" s="59"/>
      <c r="PDB62" s="59"/>
      <c r="PDC62" s="59"/>
      <c r="PDD62" s="59"/>
      <c r="PDE62" s="59"/>
      <c r="PDF62" s="59"/>
      <c r="PDG62" s="59"/>
      <c r="PDH62" s="59"/>
      <c r="PDI62" s="59"/>
      <c r="PDJ62" s="59"/>
      <c r="PDK62" s="59"/>
      <c r="PDL62" s="59"/>
      <c r="PDM62" s="59"/>
      <c r="PDN62" s="59"/>
      <c r="PDO62" s="59"/>
      <c r="PDP62" s="59"/>
      <c r="PDQ62" s="59"/>
      <c r="PDR62" s="59"/>
      <c r="PDS62" s="59"/>
      <c r="PDT62" s="59"/>
      <c r="PDU62" s="59"/>
      <c r="PDV62" s="59"/>
      <c r="PDW62" s="59"/>
      <c r="PDX62" s="59"/>
      <c r="PDY62" s="59"/>
      <c r="PDZ62" s="59"/>
      <c r="PEA62" s="59"/>
      <c r="PEB62" s="59"/>
      <c r="PEC62" s="59"/>
      <c r="PED62" s="59"/>
      <c r="PEE62" s="59"/>
      <c r="PEF62" s="59"/>
      <c r="PEG62" s="59"/>
      <c r="PEH62" s="59"/>
      <c r="PEI62" s="59"/>
      <c r="PEJ62" s="59"/>
      <c r="PEK62" s="59"/>
      <c r="PEL62" s="59"/>
      <c r="PEM62" s="59"/>
      <c r="PEN62" s="59"/>
      <c r="PEO62" s="59"/>
      <c r="PEP62" s="59"/>
      <c r="PEQ62" s="59"/>
      <c r="PER62" s="59"/>
      <c r="PES62" s="59"/>
      <c r="PET62" s="59"/>
      <c r="PEU62" s="59"/>
      <c r="PEV62" s="59"/>
      <c r="PEW62" s="59"/>
      <c r="PEX62" s="59"/>
      <c r="PEY62" s="59"/>
      <c r="PEZ62" s="59"/>
      <c r="PFA62" s="59"/>
      <c r="PFB62" s="59"/>
      <c r="PFC62" s="59"/>
      <c r="PFD62" s="59"/>
      <c r="PFE62" s="59"/>
      <c r="PFF62" s="59"/>
      <c r="PFG62" s="59"/>
      <c r="PFH62" s="59"/>
      <c r="PFI62" s="59"/>
      <c r="PFJ62" s="59"/>
      <c r="PFK62" s="59"/>
      <c r="PFL62" s="59"/>
      <c r="PFM62" s="59"/>
      <c r="PFN62" s="59"/>
      <c r="PFO62" s="59"/>
      <c r="PFP62" s="59"/>
      <c r="PFQ62" s="59"/>
      <c r="PFR62" s="59"/>
      <c r="PFS62" s="59"/>
      <c r="PFT62" s="59"/>
      <c r="PFU62" s="59"/>
      <c r="PFV62" s="59"/>
      <c r="PFW62" s="59"/>
      <c r="PFX62" s="59"/>
      <c r="PFY62" s="59"/>
      <c r="PFZ62" s="59"/>
      <c r="PGA62" s="59"/>
      <c r="PGB62" s="59"/>
      <c r="PGC62" s="59"/>
      <c r="PGD62" s="59"/>
      <c r="PGE62" s="59"/>
      <c r="PGF62" s="59"/>
      <c r="PGG62" s="59"/>
      <c r="PGH62" s="59"/>
      <c r="PGI62" s="59"/>
      <c r="PGJ62" s="59"/>
      <c r="PGK62" s="59"/>
      <c r="PGL62" s="59"/>
      <c r="PGM62" s="59"/>
      <c r="PGN62" s="59"/>
      <c r="PGO62" s="59"/>
      <c r="PGP62" s="59"/>
      <c r="PGQ62" s="59"/>
      <c r="PGR62" s="59"/>
      <c r="PGS62" s="59"/>
      <c r="PGT62" s="59"/>
      <c r="PGU62" s="59"/>
      <c r="PGV62" s="59"/>
      <c r="PGW62" s="59"/>
      <c r="PGX62" s="59"/>
      <c r="PGY62" s="59"/>
      <c r="PGZ62" s="59"/>
      <c r="PHA62" s="59"/>
      <c r="PHB62" s="59"/>
      <c r="PHC62" s="59"/>
      <c r="PHD62" s="59"/>
      <c r="PHE62" s="59"/>
      <c r="PHF62" s="59"/>
      <c r="PHG62" s="59"/>
      <c r="PHH62" s="59"/>
      <c r="PHI62" s="59"/>
      <c r="PHJ62" s="59"/>
      <c r="PHK62" s="59"/>
      <c r="PHL62" s="59"/>
      <c r="PHM62" s="59"/>
      <c r="PHN62" s="59"/>
      <c r="PHO62" s="59"/>
      <c r="PHP62" s="59"/>
      <c r="PHQ62" s="59"/>
      <c r="PHR62" s="59"/>
      <c r="PHS62" s="59"/>
      <c r="PHT62" s="59"/>
      <c r="PHU62" s="59"/>
      <c r="PHV62" s="59"/>
      <c r="PHW62" s="59"/>
      <c r="PHX62" s="59"/>
      <c r="PHY62" s="59"/>
      <c r="PHZ62" s="59"/>
      <c r="PIA62" s="59"/>
      <c r="PIB62" s="59"/>
      <c r="PIC62" s="59"/>
      <c r="PID62" s="59"/>
      <c r="PIE62" s="59"/>
      <c r="PIF62" s="59"/>
      <c r="PIG62" s="59"/>
      <c r="PIH62" s="59"/>
      <c r="PII62" s="59"/>
      <c r="PIJ62" s="59"/>
      <c r="PIK62" s="59"/>
      <c r="PIL62" s="59"/>
      <c r="PIM62" s="59"/>
      <c r="PIN62" s="59"/>
      <c r="PIO62" s="59"/>
      <c r="PIP62" s="59"/>
      <c r="PIQ62" s="59"/>
      <c r="PIR62" s="59"/>
      <c r="PIS62" s="59"/>
      <c r="PIT62" s="59"/>
      <c r="PIU62" s="59"/>
      <c r="PIV62" s="59"/>
      <c r="PIW62" s="59"/>
      <c r="PIX62" s="59"/>
      <c r="PIY62" s="59"/>
      <c r="PIZ62" s="59"/>
      <c r="PJA62" s="59"/>
      <c r="PJB62" s="59"/>
      <c r="PJC62" s="59"/>
      <c r="PJD62" s="59"/>
      <c r="PJE62" s="59"/>
      <c r="PJF62" s="59"/>
      <c r="PJG62" s="59"/>
      <c r="PJH62" s="59"/>
      <c r="PJI62" s="59"/>
      <c r="PJJ62" s="59"/>
      <c r="PJK62" s="59"/>
      <c r="PJL62" s="59"/>
      <c r="PJM62" s="59"/>
      <c r="PJN62" s="59"/>
      <c r="PJO62" s="59"/>
      <c r="PJP62" s="59"/>
      <c r="PJQ62" s="59"/>
      <c r="PJR62" s="59"/>
      <c r="PJS62" s="59"/>
      <c r="PJT62" s="59"/>
      <c r="PJU62" s="59"/>
      <c r="PJV62" s="59"/>
      <c r="PJW62" s="59"/>
      <c r="PJX62" s="59"/>
      <c r="PJY62" s="59"/>
      <c r="PJZ62" s="59"/>
      <c r="PKA62" s="59"/>
      <c r="PKB62" s="59"/>
      <c r="PKC62" s="59"/>
      <c r="PKD62" s="59"/>
      <c r="PKE62" s="59"/>
      <c r="PKF62" s="59"/>
      <c r="PKG62" s="59"/>
      <c r="PKH62" s="59"/>
      <c r="PKI62" s="59"/>
      <c r="PKJ62" s="59"/>
      <c r="PKK62" s="59"/>
      <c r="PKL62" s="59"/>
      <c r="PKM62" s="59"/>
      <c r="PKN62" s="59"/>
      <c r="PKO62" s="59"/>
      <c r="PKP62" s="59"/>
      <c r="PKQ62" s="59"/>
      <c r="PKR62" s="59"/>
      <c r="PKS62" s="59"/>
      <c r="PKT62" s="59"/>
      <c r="PKU62" s="59"/>
      <c r="PKV62" s="59"/>
      <c r="PKW62" s="59"/>
      <c r="PKX62" s="59"/>
      <c r="PKY62" s="59"/>
      <c r="PKZ62" s="59"/>
      <c r="PLA62" s="59"/>
      <c r="PLB62" s="59"/>
      <c r="PLC62" s="59"/>
      <c r="PLD62" s="59"/>
      <c r="PLE62" s="59"/>
      <c r="PLF62" s="59"/>
      <c r="PLG62" s="59"/>
      <c r="PLH62" s="59"/>
      <c r="PLI62" s="59"/>
      <c r="PLJ62" s="59"/>
      <c r="PLK62" s="59"/>
      <c r="PLL62" s="59"/>
      <c r="PLM62" s="59"/>
      <c r="PLN62" s="59"/>
      <c r="PLO62" s="59"/>
      <c r="PLP62" s="59"/>
      <c r="PLQ62" s="59"/>
      <c r="PLR62" s="59"/>
      <c r="PLS62" s="59"/>
      <c r="PLT62" s="59"/>
      <c r="PLU62" s="59"/>
      <c r="PLV62" s="59"/>
      <c r="PLW62" s="59"/>
      <c r="PLX62" s="59"/>
      <c r="PLY62" s="59"/>
      <c r="PLZ62" s="59"/>
      <c r="PMA62" s="59"/>
      <c r="PMB62" s="59"/>
      <c r="PMC62" s="59"/>
      <c r="PMD62" s="59"/>
      <c r="PME62" s="59"/>
      <c r="PMF62" s="59"/>
      <c r="PMG62" s="59"/>
      <c r="PMH62" s="59"/>
      <c r="PMI62" s="59"/>
      <c r="PMJ62" s="59"/>
      <c r="PMK62" s="59"/>
      <c r="PML62" s="59"/>
      <c r="PMM62" s="59"/>
      <c r="PMN62" s="59"/>
      <c r="PMO62" s="59"/>
      <c r="PMP62" s="59"/>
      <c r="PMQ62" s="59"/>
      <c r="PMR62" s="59"/>
      <c r="PMS62" s="59"/>
      <c r="PMT62" s="59"/>
      <c r="PMU62" s="59"/>
      <c r="PMV62" s="59"/>
      <c r="PMW62" s="59"/>
      <c r="PMX62" s="59"/>
      <c r="PMY62" s="59"/>
      <c r="PMZ62" s="59"/>
      <c r="PNA62" s="59"/>
      <c r="PNB62" s="59"/>
      <c r="PNC62" s="59"/>
      <c r="PND62" s="59"/>
      <c r="PNE62" s="59"/>
      <c r="PNF62" s="59"/>
      <c r="PNG62" s="59"/>
      <c r="PNH62" s="59"/>
      <c r="PNI62" s="59"/>
      <c r="PNJ62" s="59"/>
      <c r="PNK62" s="59"/>
      <c r="PNL62" s="59"/>
      <c r="PNM62" s="59"/>
      <c r="PNN62" s="59"/>
      <c r="PNO62" s="59"/>
      <c r="PNP62" s="59"/>
      <c r="PNQ62" s="59"/>
      <c r="PNR62" s="59"/>
      <c r="PNS62" s="59"/>
      <c r="PNT62" s="59"/>
      <c r="PNU62" s="59"/>
      <c r="PNV62" s="59"/>
      <c r="PNW62" s="59"/>
      <c r="PNX62" s="59"/>
      <c r="PNY62" s="59"/>
      <c r="PNZ62" s="59"/>
      <c r="POA62" s="59"/>
      <c r="POB62" s="59"/>
      <c r="POC62" s="59"/>
      <c r="POD62" s="59"/>
      <c r="POE62" s="59"/>
      <c r="POF62" s="59"/>
      <c r="POG62" s="59"/>
      <c r="POH62" s="59"/>
      <c r="POI62" s="59"/>
      <c r="POJ62" s="59"/>
      <c r="POK62" s="59"/>
      <c r="POL62" s="59"/>
      <c r="POM62" s="59"/>
      <c r="PON62" s="59"/>
      <c r="POO62" s="59"/>
      <c r="POP62" s="59"/>
      <c r="POQ62" s="59"/>
      <c r="POR62" s="59"/>
      <c r="POS62" s="59"/>
      <c r="POT62" s="59"/>
      <c r="POU62" s="59"/>
      <c r="POV62" s="59"/>
      <c r="POW62" s="59"/>
      <c r="POX62" s="59"/>
      <c r="POY62" s="59"/>
      <c r="POZ62" s="59"/>
      <c r="PPA62" s="59"/>
      <c r="PPB62" s="59"/>
      <c r="PPC62" s="59"/>
      <c r="PPD62" s="59"/>
      <c r="PPE62" s="59"/>
      <c r="PPF62" s="59"/>
      <c r="PPG62" s="59"/>
      <c r="PPH62" s="59"/>
      <c r="PPI62" s="59"/>
      <c r="PPJ62" s="59"/>
      <c r="PPK62" s="59"/>
      <c r="PPL62" s="59"/>
      <c r="PPM62" s="59"/>
      <c r="PPN62" s="59"/>
      <c r="PPO62" s="59"/>
      <c r="PPP62" s="59"/>
      <c r="PPQ62" s="59"/>
      <c r="PPR62" s="59"/>
      <c r="PPS62" s="59"/>
      <c r="PPT62" s="59"/>
      <c r="PPU62" s="59"/>
      <c r="PPV62" s="59"/>
      <c r="PPW62" s="59"/>
      <c r="PPX62" s="59"/>
      <c r="PPY62" s="59"/>
      <c r="PPZ62" s="59"/>
      <c r="PQA62" s="59"/>
      <c r="PQB62" s="59"/>
      <c r="PQC62" s="59"/>
      <c r="PQD62" s="59"/>
      <c r="PQE62" s="59"/>
      <c r="PQF62" s="59"/>
      <c r="PQG62" s="59"/>
      <c r="PQH62" s="59"/>
      <c r="PQI62" s="59"/>
      <c r="PQJ62" s="59"/>
      <c r="PQK62" s="59"/>
      <c r="PQL62" s="59"/>
      <c r="PQM62" s="59"/>
      <c r="PQN62" s="59"/>
      <c r="PQO62" s="59"/>
      <c r="PQP62" s="59"/>
      <c r="PQQ62" s="59"/>
      <c r="PQR62" s="59"/>
      <c r="PQS62" s="59"/>
      <c r="PQT62" s="59"/>
      <c r="PQU62" s="59"/>
      <c r="PQV62" s="59"/>
      <c r="PQW62" s="59"/>
      <c r="PQX62" s="59"/>
      <c r="PQY62" s="59"/>
      <c r="PQZ62" s="59"/>
      <c r="PRA62" s="59"/>
      <c r="PRB62" s="59"/>
      <c r="PRC62" s="59"/>
      <c r="PRD62" s="59"/>
      <c r="PRE62" s="59"/>
      <c r="PRF62" s="59"/>
      <c r="PRG62" s="59"/>
      <c r="PRH62" s="59"/>
      <c r="PRI62" s="59"/>
      <c r="PRJ62" s="59"/>
      <c r="PRK62" s="59"/>
      <c r="PRL62" s="59"/>
      <c r="PRM62" s="59"/>
      <c r="PRN62" s="59"/>
      <c r="PRO62" s="59"/>
      <c r="PRP62" s="59"/>
      <c r="PRQ62" s="59"/>
      <c r="PRR62" s="59"/>
      <c r="PRS62" s="59"/>
      <c r="PRT62" s="59"/>
      <c r="PRU62" s="59"/>
      <c r="PRV62" s="59"/>
      <c r="PRW62" s="59"/>
      <c r="PRX62" s="59"/>
      <c r="PRY62" s="59"/>
      <c r="PRZ62" s="59"/>
      <c r="PSA62" s="59"/>
      <c r="PSB62" s="59"/>
      <c r="PSC62" s="59"/>
      <c r="PSD62" s="59"/>
      <c r="PSE62" s="59"/>
      <c r="PSF62" s="59"/>
      <c r="PSG62" s="59"/>
      <c r="PSH62" s="59"/>
      <c r="PSI62" s="59"/>
      <c r="PSJ62" s="59"/>
      <c r="PSK62" s="59"/>
      <c r="PSL62" s="59"/>
      <c r="PSM62" s="59"/>
      <c r="PSN62" s="59"/>
      <c r="PSO62" s="59"/>
      <c r="PSP62" s="59"/>
      <c r="PSQ62" s="59"/>
      <c r="PSR62" s="59"/>
      <c r="PSS62" s="59"/>
      <c r="PST62" s="59"/>
      <c r="PSU62" s="59"/>
      <c r="PSV62" s="59"/>
      <c r="PSW62" s="59"/>
      <c r="PSX62" s="59"/>
      <c r="PSY62" s="59"/>
      <c r="PSZ62" s="59"/>
      <c r="PTA62" s="59"/>
      <c r="PTB62" s="59"/>
      <c r="PTC62" s="59"/>
      <c r="PTD62" s="59"/>
      <c r="PTE62" s="59"/>
      <c r="PTF62" s="59"/>
      <c r="PTG62" s="59"/>
      <c r="PTH62" s="59"/>
      <c r="PTI62" s="59"/>
      <c r="PTJ62" s="59"/>
      <c r="PTK62" s="59"/>
      <c r="PTL62" s="59"/>
      <c r="PTM62" s="59"/>
      <c r="PTN62" s="59"/>
      <c r="PTO62" s="59"/>
      <c r="PTP62" s="59"/>
      <c r="PTQ62" s="59"/>
      <c r="PTR62" s="59"/>
      <c r="PTS62" s="59"/>
      <c r="PTT62" s="59"/>
      <c r="PTU62" s="59"/>
      <c r="PTV62" s="59"/>
      <c r="PTW62" s="59"/>
      <c r="PTX62" s="59"/>
      <c r="PTY62" s="59"/>
      <c r="PTZ62" s="59"/>
      <c r="PUA62" s="59"/>
      <c r="PUB62" s="59"/>
      <c r="PUC62" s="59"/>
      <c r="PUD62" s="59"/>
      <c r="PUE62" s="59"/>
      <c r="PUF62" s="59"/>
      <c r="PUG62" s="59"/>
      <c r="PUH62" s="59"/>
      <c r="PUI62" s="59"/>
      <c r="PUJ62" s="59"/>
      <c r="PUK62" s="59"/>
      <c r="PUL62" s="59"/>
      <c r="PUM62" s="59"/>
      <c r="PUN62" s="59"/>
      <c r="PUO62" s="59"/>
      <c r="PUP62" s="59"/>
      <c r="PUQ62" s="59"/>
      <c r="PUR62" s="59"/>
      <c r="PUS62" s="59"/>
      <c r="PUT62" s="59"/>
      <c r="PUU62" s="59"/>
      <c r="PUV62" s="59"/>
      <c r="PUW62" s="59"/>
      <c r="PUX62" s="59"/>
      <c r="PUY62" s="59"/>
      <c r="PUZ62" s="59"/>
      <c r="PVA62" s="59"/>
      <c r="PVB62" s="59"/>
      <c r="PVC62" s="59"/>
      <c r="PVD62" s="59"/>
      <c r="PVE62" s="59"/>
      <c r="PVF62" s="59"/>
      <c r="PVG62" s="59"/>
      <c r="PVH62" s="59"/>
      <c r="PVI62" s="59"/>
      <c r="PVJ62" s="59"/>
      <c r="PVK62" s="59"/>
      <c r="PVL62" s="59"/>
      <c r="PVM62" s="59"/>
      <c r="PVN62" s="59"/>
      <c r="PVO62" s="59"/>
      <c r="PVP62" s="59"/>
      <c r="PVQ62" s="59"/>
      <c r="PVR62" s="59"/>
      <c r="PVS62" s="59"/>
      <c r="PVT62" s="59"/>
      <c r="PVU62" s="59"/>
      <c r="PVV62" s="59"/>
      <c r="PVW62" s="59"/>
      <c r="PVX62" s="59"/>
      <c r="PVY62" s="59"/>
      <c r="PVZ62" s="59"/>
      <c r="PWA62" s="59"/>
      <c r="PWB62" s="59"/>
      <c r="PWC62" s="59"/>
      <c r="PWD62" s="59"/>
      <c r="PWE62" s="59"/>
      <c r="PWF62" s="59"/>
      <c r="PWG62" s="59"/>
      <c r="PWH62" s="59"/>
      <c r="PWI62" s="59"/>
      <c r="PWJ62" s="59"/>
      <c r="PWK62" s="59"/>
      <c r="PWL62" s="59"/>
      <c r="PWM62" s="59"/>
      <c r="PWN62" s="59"/>
      <c r="PWO62" s="59"/>
      <c r="PWP62" s="59"/>
      <c r="PWQ62" s="59"/>
      <c r="PWR62" s="59"/>
      <c r="PWS62" s="59"/>
      <c r="PWT62" s="59"/>
      <c r="PWU62" s="59"/>
      <c r="PWV62" s="59"/>
      <c r="PWW62" s="59"/>
      <c r="PWX62" s="59"/>
      <c r="PWY62" s="59"/>
      <c r="PWZ62" s="59"/>
      <c r="PXA62" s="59"/>
      <c r="PXB62" s="59"/>
      <c r="PXC62" s="59"/>
      <c r="PXD62" s="59"/>
      <c r="PXE62" s="59"/>
      <c r="PXF62" s="59"/>
      <c r="PXG62" s="59"/>
      <c r="PXH62" s="59"/>
      <c r="PXI62" s="59"/>
      <c r="PXJ62" s="59"/>
      <c r="PXK62" s="59"/>
      <c r="PXL62" s="59"/>
      <c r="PXM62" s="59"/>
      <c r="PXN62" s="59"/>
      <c r="PXO62" s="59"/>
      <c r="PXP62" s="59"/>
      <c r="PXQ62" s="59"/>
      <c r="PXR62" s="59"/>
      <c r="PXS62" s="59"/>
      <c r="PXT62" s="59"/>
      <c r="PXU62" s="59"/>
      <c r="PXV62" s="59"/>
      <c r="PXW62" s="59"/>
      <c r="PXX62" s="59"/>
      <c r="PXY62" s="59"/>
      <c r="PXZ62" s="59"/>
      <c r="PYA62" s="59"/>
      <c r="PYB62" s="59"/>
      <c r="PYC62" s="59"/>
      <c r="PYD62" s="59"/>
      <c r="PYE62" s="59"/>
      <c r="PYF62" s="59"/>
      <c r="PYG62" s="59"/>
      <c r="PYH62" s="59"/>
      <c r="PYI62" s="59"/>
      <c r="PYJ62" s="59"/>
      <c r="PYK62" s="59"/>
      <c r="PYL62" s="59"/>
      <c r="PYM62" s="59"/>
      <c r="PYN62" s="59"/>
      <c r="PYO62" s="59"/>
      <c r="PYP62" s="59"/>
      <c r="PYQ62" s="59"/>
      <c r="PYR62" s="59"/>
      <c r="PYS62" s="59"/>
      <c r="PYT62" s="59"/>
      <c r="PYU62" s="59"/>
      <c r="PYV62" s="59"/>
      <c r="PYW62" s="59"/>
      <c r="PYX62" s="59"/>
      <c r="PYY62" s="59"/>
      <c r="PYZ62" s="59"/>
      <c r="PZA62" s="59"/>
      <c r="PZB62" s="59"/>
      <c r="PZC62" s="59"/>
      <c r="PZD62" s="59"/>
      <c r="PZE62" s="59"/>
      <c r="PZF62" s="59"/>
      <c r="PZG62" s="59"/>
      <c r="PZH62" s="59"/>
      <c r="PZI62" s="59"/>
      <c r="PZJ62" s="59"/>
      <c r="PZK62" s="59"/>
      <c r="PZL62" s="59"/>
      <c r="PZM62" s="59"/>
      <c r="PZN62" s="59"/>
      <c r="PZO62" s="59"/>
      <c r="PZP62" s="59"/>
      <c r="PZQ62" s="59"/>
      <c r="PZR62" s="59"/>
      <c r="PZS62" s="59"/>
      <c r="PZT62" s="59"/>
      <c r="PZU62" s="59"/>
      <c r="PZV62" s="59"/>
      <c r="PZW62" s="59"/>
      <c r="PZX62" s="59"/>
      <c r="PZY62" s="59"/>
      <c r="PZZ62" s="59"/>
      <c r="QAA62" s="59"/>
      <c r="QAB62" s="59"/>
      <c r="QAC62" s="59"/>
      <c r="QAD62" s="59"/>
      <c r="QAE62" s="59"/>
      <c r="QAF62" s="59"/>
      <c r="QAG62" s="59"/>
      <c r="QAH62" s="59"/>
      <c r="QAI62" s="59"/>
      <c r="QAJ62" s="59"/>
      <c r="QAK62" s="59"/>
      <c r="QAL62" s="59"/>
      <c r="QAM62" s="59"/>
      <c r="QAN62" s="59"/>
      <c r="QAO62" s="59"/>
      <c r="QAP62" s="59"/>
      <c r="QAQ62" s="59"/>
      <c r="QAR62" s="59"/>
      <c r="QAS62" s="59"/>
      <c r="QAT62" s="59"/>
      <c r="QAU62" s="59"/>
      <c r="QAV62" s="59"/>
      <c r="QAW62" s="59"/>
      <c r="QAX62" s="59"/>
      <c r="QAY62" s="59"/>
      <c r="QAZ62" s="59"/>
      <c r="QBA62" s="59"/>
      <c r="QBB62" s="59"/>
      <c r="QBC62" s="59"/>
      <c r="QBD62" s="59"/>
      <c r="QBE62" s="59"/>
      <c r="QBF62" s="59"/>
      <c r="QBG62" s="59"/>
      <c r="QBH62" s="59"/>
      <c r="QBI62" s="59"/>
      <c r="QBJ62" s="59"/>
      <c r="QBK62" s="59"/>
      <c r="QBL62" s="59"/>
      <c r="QBM62" s="59"/>
      <c r="QBN62" s="59"/>
      <c r="QBO62" s="59"/>
      <c r="QBP62" s="59"/>
      <c r="QBQ62" s="59"/>
      <c r="QBR62" s="59"/>
      <c r="QBS62" s="59"/>
      <c r="QBT62" s="59"/>
      <c r="QBU62" s="59"/>
      <c r="QBV62" s="59"/>
      <c r="QBW62" s="59"/>
      <c r="QBX62" s="59"/>
      <c r="QBY62" s="59"/>
      <c r="QBZ62" s="59"/>
      <c r="QCA62" s="59"/>
      <c r="QCB62" s="59"/>
      <c r="QCC62" s="59"/>
      <c r="QCD62" s="59"/>
      <c r="QCE62" s="59"/>
      <c r="QCF62" s="59"/>
      <c r="QCG62" s="59"/>
      <c r="QCH62" s="59"/>
      <c r="QCI62" s="59"/>
      <c r="QCJ62" s="59"/>
      <c r="QCK62" s="59"/>
      <c r="QCL62" s="59"/>
      <c r="QCM62" s="59"/>
      <c r="QCN62" s="59"/>
      <c r="QCO62" s="59"/>
      <c r="QCP62" s="59"/>
      <c r="QCQ62" s="59"/>
      <c r="QCR62" s="59"/>
      <c r="QCS62" s="59"/>
      <c r="QCT62" s="59"/>
      <c r="QCU62" s="59"/>
      <c r="QCV62" s="59"/>
      <c r="QCW62" s="59"/>
      <c r="QCX62" s="59"/>
      <c r="QCY62" s="59"/>
      <c r="QCZ62" s="59"/>
      <c r="QDA62" s="59"/>
      <c r="QDB62" s="59"/>
      <c r="QDC62" s="59"/>
      <c r="QDD62" s="59"/>
      <c r="QDE62" s="59"/>
      <c r="QDF62" s="59"/>
      <c r="QDG62" s="59"/>
      <c r="QDH62" s="59"/>
      <c r="QDI62" s="59"/>
      <c r="QDJ62" s="59"/>
      <c r="QDK62" s="59"/>
      <c r="QDL62" s="59"/>
      <c r="QDM62" s="59"/>
      <c r="QDN62" s="59"/>
      <c r="QDO62" s="59"/>
      <c r="QDP62" s="59"/>
      <c r="QDQ62" s="59"/>
      <c r="QDR62" s="59"/>
      <c r="QDS62" s="59"/>
      <c r="QDT62" s="59"/>
      <c r="QDU62" s="59"/>
      <c r="QDV62" s="59"/>
      <c r="QDW62" s="59"/>
      <c r="QDX62" s="59"/>
      <c r="QDY62" s="59"/>
      <c r="QDZ62" s="59"/>
      <c r="QEA62" s="59"/>
      <c r="QEB62" s="59"/>
      <c r="QEC62" s="59"/>
      <c r="QED62" s="59"/>
      <c r="QEE62" s="59"/>
      <c r="QEF62" s="59"/>
      <c r="QEG62" s="59"/>
      <c r="QEH62" s="59"/>
      <c r="QEI62" s="59"/>
      <c r="QEJ62" s="59"/>
      <c r="QEK62" s="59"/>
      <c r="QEL62" s="59"/>
      <c r="QEM62" s="59"/>
      <c r="QEN62" s="59"/>
      <c r="QEO62" s="59"/>
      <c r="QEP62" s="59"/>
      <c r="QEQ62" s="59"/>
      <c r="QER62" s="59"/>
      <c r="QES62" s="59"/>
      <c r="QET62" s="59"/>
      <c r="QEU62" s="59"/>
      <c r="QEV62" s="59"/>
      <c r="QEW62" s="59"/>
      <c r="QEX62" s="59"/>
      <c r="QEY62" s="59"/>
      <c r="QEZ62" s="59"/>
      <c r="QFA62" s="59"/>
      <c r="QFB62" s="59"/>
      <c r="QFC62" s="59"/>
      <c r="QFD62" s="59"/>
      <c r="QFE62" s="59"/>
      <c r="QFF62" s="59"/>
      <c r="QFG62" s="59"/>
      <c r="QFH62" s="59"/>
      <c r="QFI62" s="59"/>
      <c r="QFJ62" s="59"/>
      <c r="QFK62" s="59"/>
      <c r="QFL62" s="59"/>
      <c r="QFM62" s="59"/>
      <c r="QFN62" s="59"/>
      <c r="QFO62" s="59"/>
      <c r="QFP62" s="59"/>
      <c r="QFQ62" s="59"/>
      <c r="QFR62" s="59"/>
      <c r="QFS62" s="59"/>
      <c r="QFT62" s="59"/>
      <c r="QFU62" s="59"/>
      <c r="QFV62" s="59"/>
      <c r="QFW62" s="59"/>
      <c r="QFX62" s="59"/>
      <c r="QFY62" s="59"/>
      <c r="QFZ62" s="59"/>
      <c r="QGA62" s="59"/>
      <c r="QGB62" s="59"/>
      <c r="QGC62" s="59"/>
      <c r="QGD62" s="59"/>
      <c r="QGE62" s="59"/>
      <c r="QGF62" s="59"/>
      <c r="QGG62" s="59"/>
      <c r="QGH62" s="59"/>
      <c r="QGI62" s="59"/>
      <c r="QGJ62" s="59"/>
      <c r="QGK62" s="59"/>
      <c r="QGL62" s="59"/>
      <c r="QGM62" s="59"/>
      <c r="QGN62" s="59"/>
      <c r="QGO62" s="59"/>
      <c r="QGP62" s="59"/>
      <c r="QGQ62" s="59"/>
      <c r="QGR62" s="59"/>
      <c r="QGS62" s="59"/>
      <c r="QGT62" s="59"/>
      <c r="QGU62" s="59"/>
      <c r="QGV62" s="59"/>
      <c r="QGW62" s="59"/>
      <c r="QGX62" s="59"/>
      <c r="QGY62" s="59"/>
      <c r="QGZ62" s="59"/>
      <c r="QHA62" s="59"/>
      <c r="QHB62" s="59"/>
      <c r="QHC62" s="59"/>
      <c r="QHD62" s="59"/>
      <c r="QHE62" s="59"/>
      <c r="QHF62" s="59"/>
      <c r="QHG62" s="59"/>
      <c r="QHH62" s="59"/>
      <c r="QHI62" s="59"/>
      <c r="QHJ62" s="59"/>
      <c r="QHK62" s="59"/>
      <c r="QHL62" s="59"/>
      <c r="QHM62" s="59"/>
      <c r="QHN62" s="59"/>
      <c r="QHO62" s="59"/>
      <c r="QHP62" s="59"/>
      <c r="QHQ62" s="59"/>
      <c r="QHR62" s="59"/>
      <c r="QHS62" s="59"/>
      <c r="QHT62" s="59"/>
      <c r="QHU62" s="59"/>
      <c r="QHV62" s="59"/>
      <c r="QHW62" s="59"/>
      <c r="QHX62" s="59"/>
      <c r="QHY62" s="59"/>
      <c r="QHZ62" s="59"/>
      <c r="QIA62" s="59"/>
      <c r="QIB62" s="59"/>
      <c r="QIC62" s="59"/>
      <c r="QID62" s="59"/>
      <c r="QIE62" s="59"/>
      <c r="QIF62" s="59"/>
      <c r="QIG62" s="59"/>
      <c r="QIH62" s="59"/>
      <c r="QII62" s="59"/>
      <c r="QIJ62" s="59"/>
      <c r="QIK62" s="59"/>
      <c r="QIL62" s="59"/>
      <c r="QIM62" s="59"/>
      <c r="QIN62" s="59"/>
      <c r="QIO62" s="59"/>
      <c r="QIP62" s="59"/>
      <c r="QIQ62" s="59"/>
      <c r="QIR62" s="59"/>
      <c r="QIS62" s="59"/>
      <c r="QIT62" s="59"/>
      <c r="QIU62" s="59"/>
      <c r="QIV62" s="59"/>
      <c r="QIW62" s="59"/>
      <c r="QIX62" s="59"/>
      <c r="QIY62" s="59"/>
      <c r="QIZ62" s="59"/>
      <c r="QJA62" s="59"/>
      <c r="QJB62" s="59"/>
      <c r="QJC62" s="59"/>
      <c r="QJD62" s="59"/>
      <c r="QJE62" s="59"/>
      <c r="QJF62" s="59"/>
      <c r="QJG62" s="59"/>
      <c r="QJH62" s="59"/>
      <c r="QJI62" s="59"/>
      <c r="QJJ62" s="59"/>
      <c r="QJK62" s="59"/>
      <c r="QJL62" s="59"/>
      <c r="QJM62" s="59"/>
      <c r="QJN62" s="59"/>
      <c r="QJO62" s="59"/>
      <c r="QJP62" s="59"/>
      <c r="QJQ62" s="59"/>
      <c r="QJR62" s="59"/>
      <c r="QJS62" s="59"/>
      <c r="QJT62" s="59"/>
      <c r="QJU62" s="59"/>
      <c r="QJV62" s="59"/>
      <c r="QJW62" s="59"/>
      <c r="QJX62" s="59"/>
      <c r="QJY62" s="59"/>
      <c r="QJZ62" s="59"/>
      <c r="QKA62" s="59"/>
      <c r="QKB62" s="59"/>
      <c r="QKC62" s="59"/>
      <c r="QKD62" s="59"/>
      <c r="QKE62" s="59"/>
      <c r="QKF62" s="59"/>
      <c r="QKG62" s="59"/>
      <c r="QKH62" s="59"/>
      <c r="QKI62" s="59"/>
      <c r="QKJ62" s="59"/>
      <c r="QKK62" s="59"/>
      <c r="QKL62" s="59"/>
      <c r="QKM62" s="59"/>
      <c r="QKN62" s="59"/>
      <c r="QKO62" s="59"/>
      <c r="QKP62" s="59"/>
      <c r="QKQ62" s="59"/>
      <c r="QKR62" s="59"/>
      <c r="QKS62" s="59"/>
      <c r="QKT62" s="59"/>
      <c r="QKU62" s="59"/>
      <c r="QKV62" s="59"/>
      <c r="QKW62" s="59"/>
      <c r="QKX62" s="59"/>
      <c r="QKY62" s="59"/>
      <c r="QKZ62" s="59"/>
      <c r="QLA62" s="59"/>
      <c r="QLB62" s="59"/>
      <c r="QLC62" s="59"/>
      <c r="QLD62" s="59"/>
      <c r="QLE62" s="59"/>
      <c r="QLF62" s="59"/>
      <c r="QLG62" s="59"/>
      <c r="QLH62" s="59"/>
      <c r="QLI62" s="59"/>
      <c r="QLJ62" s="59"/>
      <c r="QLK62" s="59"/>
      <c r="QLL62" s="59"/>
      <c r="QLM62" s="59"/>
      <c r="QLN62" s="59"/>
      <c r="QLO62" s="59"/>
      <c r="QLP62" s="59"/>
      <c r="QLQ62" s="59"/>
      <c r="QLR62" s="59"/>
      <c r="QLS62" s="59"/>
      <c r="QLT62" s="59"/>
      <c r="QLU62" s="59"/>
      <c r="QLV62" s="59"/>
      <c r="QLW62" s="59"/>
      <c r="QLX62" s="59"/>
      <c r="QLY62" s="59"/>
      <c r="QLZ62" s="59"/>
      <c r="QMA62" s="59"/>
      <c r="QMB62" s="59"/>
      <c r="QMC62" s="59"/>
      <c r="QMD62" s="59"/>
      <c r="QME62" s="59"/>
      <c r="QMF62" s="59"/>
      <c r="QMG62" s="59"/>
      <c r="QMH62" s="59"/>
      <c r="QMI62" s="59"/>
      <c r="QMJ62" s="59"/>
      <c r="QMK62" s="59"/>
      <c r="QML62" s="59"/>
      <c r="QMM62" s="59"/>
      <c r="QMN62" s="59"/>
      <c r="QMO62" s="59"/>
      <c r="QMP62" s="59"/>
      <c r="QMQ62" s="59"/>
      <c r="QMR62" s="59"/>
      <c r="QMS62" s="59"/>
      <c r="QMT62" s="59"/>
      <c r="QMU62" s="59"/>
      <c r="QMV62" s="59"/>
      <c r="QMW62" s="59"/>
      <c r="QMX62" s="59"/>
      <c r="QMY62" s="59"/>
      <c r="QMZ62" s="59"/>
      <c r="QNA62" s="59"/>
      <c r="QNB62" s="59"/>
      <c r="QNC62" s="59"/>
      <c r="QND62" s="59"/>
      <c r="QNE62" s="59"/>
      <c r="QNF62" s="59"/>
      <c r="QNG62" s="59"/>
      <c r="QNH62" s="59"/>
      <c r="QNI62" s="59"/>
      <c r="QNJ62" s="59"/>
      <c r="QNK62" s="59"/>
      <c r="QNL62" s="59"/>
      <c r="QNM62" s="59"/>
      <c r="QNN62" s="59"/>
      <c r="QNO62" s="59"/>
      <c r="QNP62" s="59"/>
      <c r="QNQ62" s="59"/>
      <c r="QNR62" s="59"/>
      <c r="QNS62" s="59"/>
      <c r="QNT62" s="59"/>
      <c r="QNU62" s="59"/>
      <c r="QNV62" s="59"/>
      <c r="QNW62" s="59"/>
      <c r="QNX62" s="59"/>
      <c r="QNY62" s="59"/>
      <c r="QNZ62" s="59"/>
      <c r="QOA62" s="59"/>
      <c r="QOB62" s="59"/>
      <c r="QOC62" s="59"/>
      <c r="QOD62" s="59"/>
      <c r="QOE62" s="59"/>
      <c r="QOF62" s="59"/>
      <c r="QOG62" s="59"/>
      <c r="QOH62" s="59"/>
      <c r="QOI62" s="59"/>
      <c r="QOJ62" s="59"/>
      <c r="QOK62" s="59"/>
      <c r="QOL62" s="59"/>
      <c r="QOM62" s="59"/>
      <c r="QON62" s="59"/>
      <c r="QOO62" s="59"/>
      <c r="QOP62" s="59"/>
      <c r="QOQ62" s="59"/>
      <c r="QOR62" s="59"/>
      <c r="QOS62" s="59"/>
      <c r="QOT62" s="59"/>
      <c r="QOU62" s="59"/>
      <c r="QOV62" s="59"/>
      <c r="QOW62" s="59"/>
      <c r="QOX62" s="59"/>
      <c r="QOY62" s="59"/>
      <c r="QOZ62" s="59"/>
      <c r="QPA62" s="59"/>
      <c r="QPB62" s="59"/>
      <c r="QPC62" s="59"/>
      <c r="QPD62" s="59"/>
      <c r="QPE62" s="59"/>
      <c r="QPF62" s="59"/>
      <c r="QPG62" s="59"/>
      <c r="QPH62" s="59"/>
      <c r="QPI62" s="59"/>
      <c r="QPJ62" s="59"/>
      <c r="QPK62" s="59"/>
      <c r="QPL62" s="59"/>
      <c r="QPM62" s="59"/>
      <c r="QPN62" s="59"/>
      <c r="QPO62" s="59"/>
      <c r="QPP62" s="59"/>
      <c r="QPQ62" s="59"/>
      <c r="QPR62" s="59"/>
      <c r="QPS62" s="59"/>
      <c r="QPT62" s="59"/>
      <c r="QPU62" s="59"/>
      <c r="QPV62" s="59"/>
      <c r="QPW62" s="59"/>
      <c r="QPX62" s="59"/>
      <c r="QPY62" s="59"/>
      <c r="QPZ62" s="59"/>
      <c r="QQA62" s="59"/>
      <c r="QQB62" s="59"/>
      <c r="QQC62" s="59"/>
      <c r="QQD62" s="59"/>
      <c r="QQE62" s="59"/>
      <c r="QQF62" s="59"/>
      <c r="QQG62" s="59"/>
      <c r="QQH62" s="59"/>
      <c r="QQI62" s="59"/>
      <c r="QQJ62" s="59"/>
      <c r="QQK62" s="59"/>
      <c r="QQL62" s="59"/>
      <c r="QQM62" s="59"/>
      <c r="QQN62" s="59"/>
      <c r="QQO62" s="59"/>
      <c r="QQP62" s="59"/>
      <c r="QQQ62" s="59"/>
      <c r="QQR62" s="59"/>
      <c r="QQS62" s="59"/>
      <c r="QQT62" s="59"/>
      <c r="QQU62" s="59"/>
      <c r="QQV62" s="59"/>
      <c r="QQW62" s="59"/>
      <c r="QQX62" s="59"/>
      <c r="QQY62" s="59"/>
      <c r="QQZ62" s="59"/>
      <c r="QRA62" s="59"/>
      <c r="QRB62" s="59"/>
      <c r="QRC62" s="59"/>
      <c r="QRD62" s="59"/>
      <c r="QRE62" s="59"/>
      <c r="QRF62" s="59"/>
      <c r="QRG62" s="59"/>
      <c r="QRH62" s="59"/>
      <c r="QRI62" s="59"/>
      <c r="QRJ62" s="59"/>
      <c r="QRK62" s="59"/>
      <c r="QRL62" s="59"/>
      <c r="QRM62" s="59"/>
      <c r="QRN62" s="59"/>
      <c r="QRO62" s="59"/>
      <c r="QRP62" s="59"/>
      <c r="QRQ62" s="59"/>
      <c r="QRR62" s="59"/>
      <c r="QRS62" s="59"/>
      <c r="QRT62" s="59"/>
      <c r="QRU62" s="59"/>
      <c r="QRV62" s="59"/>
      <c r="QRW62" s="59"/>
      <c r="QRX62" s="59"/>
      <c r="QRY62" s="59"/>
      <c r="QRZ62" s="59"/>
      <c r="QSA62" s="59"/>
      <c r="QSB62" s="59"/>
      <c r="QSC62" s="59"/>
      <c r="QSD62" s="59"/>
      <c r="QSE62" s="59"/>
      <c r="QSF62" s="59"/>
      <c r="QSG62" s="59"/>
      <c r="QSH62" s="59"/>
      <c r="QSI62" s="59"/>
      <c r="QSJ62" s="59"/>
      <c r="QSK62" s="59"/>
      <c r="QSL62" s="59"/>
      <c r="QSM62" s="59"/>
      <c r="QSN62" s="59"/>
      <c r="QSO62" s="59"/>
      <c r="QSP62" s="59"/>
      <c r="QSQ62" s="59"/>
      <c r="QSR62" s="59"/>
      <c r="QSS62" s="59"/>
      <c r="QST62" s="59"/>
      <c r="QSU62" s="59"/>
      <c r="QSV62" s="59"/>
      <c r="QSW62" s="59"/>
      <c r="QSX62" s="59"/>
      <c r="QSY62" s="59"/>
      <c r="QSZ62" s="59"/>
      <c r="QTA62" s="59"/>
      <c r="QTB62" s="59"/>
      <c r="QTC62" s="59"/>
      <c r="QTD62" s="59"/>
      <c r="QTE62" s="59"/>
      <c r="QTF62" s="59"/>
      <c r="QTG62" s="59"/>
      <c r="QTH62" s="59"/>
      <c r="QTI62" s="59"/>
      <c r="QTJ62" s="59"/>
      <c r="QTK62" s="59"/>
      <c r="QTL62" s="59"/>
      <c r="QTM62" s="59"/>
      <c r="QTN62" s="59"/>
      <c r="QTO62" s="59"/>
      <c r="QTP62" s="59"/>
      <c r="QTQ62" s="59"/>
      <c r="QTR62" s="59"/>
      <c r="QTS62" s="59"/>
      <c r="QTT62" s="59"/>
      <c r="QTU62" s="59"/>
      <c r="QTV62" s="59"/>
      <c r="QTW62" s="59"/>
      <c r="QTX62" s="59"/>
      <c r="QTY62" s="59"/>
      <c r="QTZ62" s="59"/>
      <c r="QUA62" s="59"/>
      <c r="QUB62" s="59"/>
      <c r="QUC62" s="59"/>
      <c r="QUD62" s="59"/>
      <c r="QUE62" s="59"/>
      <c r="QUF62" s="59"/>
      <c r="QUG62" s="59"/>
      <c r="QUH62" s="59"/>
      <c r="QUI62" s="59"/>
      <c r="QUJ62" s="59"/>
      <c r="QUK62" s="59"/>
      <c r="QUL62" s="59"/>
      <c r="QUM62" s="59"/>
      <c r="QUN62" s="59"/>
      <c r="QUO62" s="59"/>
      <c r="QUP62" s="59"/>
      <c r="QUQ62" s="59"/>
      <c r="QUR62" s="59"/>
      <c r="QUS62" s="59"/>
      <c r="QUT62" s="59"/>
      <c r="QUU62" s="59"/>
      <c r="QUV62" s="59"/>
      <c r="QUW62" s="59"/>
      <c r="QUX62" s="59"/>
      <c r="QUY62" s="59"/>
      <c r="QUZ62" s="59"/>
      <c r="QVA62" s="59"/>
      <c r="QVB62" s="59"/>
      <c r="QVC62" s="59"/>
      <c r="QVD62" s="59"/>
      <c r="QVE62" s="59"/>
      <c r="QVF62" s="59"/>
      <c r="QVG62" s="59"/>
      <c r="QVH62" s="59"/>
      <c r="QVI62" s="59"/>
      <c r="QVJ62" s="59"/>
      <c r="QVK62" s="59"/>
      <c r="QVL62" s="59"/>
      <c r="QVM62" s="59"/>
      <c r="QVN62" s="59"/>
      <c r="QVO62" s="59"/>
      <c r="QVP62" s="59"/>
      <c r="QVQ62" s="59"/>
      <c r="QVR62" s="59"/>
      <c r="QVS62" s="59"/>
      <c r="QVT62" s="59"/>
      <c r="QVU62" s="59"/>
      <c r="QVV62" s="59"/>
      <c r="QVW62" s="59"/>
      <c r="QVX62" s="59"/>
      <c r="QVY62" s="59"/>
      <c r="QVZ62" s="59"/>
      <c r="QWA62" s="59"/>
      <c r="QWB62" s="59"/>
      <c r="QWC62" s="59"/>
      <c r="QWD62" s="59"/>
      <c r="QWE62" s="59"/>
      <c r="QWF62" s="59"/>
      <c r="QWG62" s="59"/>
      <c r="QWH62" s="59"/>
      <c r="QWI62" s="59"/>
      <c r="QWJ62" s="59"/>
      <c r="QWK62" s="59"/>
      <c r="QWL62" s="59"/>
      <c r="QWM62" s="59"/>
      <c r="QWN62" s="59"/>
      <c r="QWO62" s="59"/>
      <c r="QWP62" s="59"/>
      <c r="QWQ62" s="59"/>
      <c r="QWR62" s="59"/>
      <c r="QWS62" s="59"/>
      <c r="QWT62" s="59"/>
      <c r="QWU62" s="59"/>
      <c r="QWV62" s="59"/>
      <c r="QWW62" s="59"/>
      <c r="QWX62" s="59"/>
      <c r="QWY62" s="59"/>
      <c r="QWZ62" s="59"/>
      <c r="QXA62" s="59"/>
      <c r="QXB62" s="59"/>
      <c r="QXC62" s="59"/>
      <c r="QXD62" s="59"/>
      <c r="QXE62" s="59"/>
      <c r="QXF62" s="59"/>
      <c r="QXG62" s="59"/>
      <c r="QXH62" s="59"/>
      <c r="QXI62" s="59"/>
      <c r="QXJ62" s="59"/>
      <c r="QXK62" s="59"/>
      <c r="QXL62" s="59"/>
      <c r="QXM62" s="59"/>
      <c r="QXN62" s="59"/>
      <c r="QXO62" s="59"/>
      <c r="QXP62" s="59"/>
      <c r="QXQ62" s="59"/>
      <c r="QXR62" s="59"/>
      <c r="QXS62" s="59"/>
      <c r="QXT62" s="59"/>
      <c r="QXU62" s="59"/>
      <c r="QXV62" s="59"/>
      <c r="QXW62" s="59"/>
      <c r="QXX62" s="59"/>
      <c r="QXY62" s="59"/>
      <c r="QXZ62" s="59"/>
      <c r="QYA62" s="59"/>
      <c r="QYB62" s="59"/>
      <c r="QYC62" s="59"/>
      <c r="QYD62" s="59"/>
      <c r="QYE62" s="59"/>
      <c r="QYF62" s="59"/>
      <c r="QYG62" s="59"/>
      <c r="QYH62" s="59"/>
      <c r="QYI62" s="59"/>
      <c r="QYJ62" s="59"/>
      <c r="QYK62" s="59"/>
      <c r="QYL62" s="59"/>
      <c r="QYM62" s="59"/>
      <c r="QYN62" s="59"/>
      <c r="QYO62" s="59"/>
      <c r="QYP62" s="59"/>
      <c r="QYQ62" s="59"/>
      <c r="QYR62" s="59"/>
      <c r="QYS62" s="59"/>
      <c r="QYT62" s="59"/>
      <c r="QYU62" s="59"/>
      <c r="QYV62" s="59"/>
      <c r="QYW62" s="59"/>
      <c r="QYX62" s="59"/>
      <c r="QYY62" s="59"/>
      <c r="QYZ62" s="59"/>
      <c r="QZA62" s="59"/>
      <c r="QZB62" s="59"/>
      <c r="QZC62" s="59"/>
      <c r="QZD62" s="59"/>
      <c r="QZE62" s="59"/>
      <c r="QZF62" s="59"/>
      <c r="QZG62" s="59"/>
      <c r="QZH62" s="59"/>
      <c r="QZI62" s="59"/>
      <c r="QZJ62" s="59"/>
      <c r="QZK62" s="59"/>
      <c r="QZL62" s="59"/>
      <c r="QZM62" s="59"/>
      <c r="QZN62" s="59"/>
      <c r="QZO62" s="59"/>
      <c r="QZP62" s="59"/>
      <c r="QZQ62" s="59"/>
      <c r="QZR62" s="59"/>
      <c r="QZS62" s="59"/>
      <c r="QZT62" s="59"/>
      <c r="QZU62" s="59"/>
      <c r="QZV62" s="59"/>
      <c r="QZW62" s="59"/>
      <c r="QZX62" s="59"/>
      <c r="QZY62" s="59"/>
      <c r="QZZ62" s="59"/>
      <c r="RAA62" s="59"/>
      <c r="RAB62" s="59"/>
      <c r="RAC62" s="59"/>
      <c r="RAD62" s="59"/>
      <c r="RAE62" s="59"/>
      <c r="RAF62" s="59"/>
      <c r="RAG62" s="59"/>
      <c r="RAH62" s="59"/>
      <c r="RAI62" s="59"/>
      <c r="RAJ62" s="59"/>
      <c r="RAK62" s="59"/>
      <c r="RAL62" s="59"/>
      <c r="RAM62" s="59"/>
      <c r="RAN62" s="59"/>
      <c r="RAO62" s="59"/>
      <c r="RAP62" s="59"/>
      <c r="RAQ62" s="59"/>
      <c r="RAR62" s="59"/>
      <c r="RAS62" s="59"/>
      <c r="RAT62" s="59"/>
      <c r="RAU62" s="59"/>
      <c r="RAV62" s="59"/>
      <c r="RAW62" s="59"/>
      <c r="RAX62" s="59"/>
      <c r="RAY62" s="59"/>
      <c r="RAZ62" s="59"/>
      <c r="RBA62" s="59"/>
      <c r="RBB62" s="59"/>
      <c r="RBC62" s="59"/>
      <c r="RBD62" s="59"/>
      <c r="RBE62" s="59"/>
      <c r="RBF62" s="59"/>
      <c r="RBG62" s="59"/>
      <c r="RBH62" s="59"/>
      <c r="RBI62" s="59"/>
      <c r="RBJ62" s="59"/>
      <c r="RBK62" s="59"/>
      <c r="RBL62" s="59"/>
      <c r="RBM62" s="59"/>
      <c r="RBN62" s="59"/>
      <c r="RBO62" s="59"/>
      <c r="RBP62" s="59"/>
      <c r="RBQ62" s="59"/>
      <c r="RBR62" s="59"/>
      <c r="RBS62" s="59"/>
      <c r="RBT62" s="59"/>
      <c r="RBU62" s="59"/>
      <c r="RBV62" s="59"/>
      <c r="RBW62" s="59"/>
      <c r="RBX62" s="59"/>
      <c r="RBY62" s="59"/>
      <c r="RBZ62" s="59"/>
      <c r="RCA62" s="59"/>
      <c r="RCB62" s="59"/>
      <c r="RCC62" s="59"/>
      <c r="RCD62" s="59"/>
      <c r="RCE62" s="59"/>
      <c r="RCF62" s="59"/>
      <c r="RCG62" s="59"/>
      <c r="RCH62" s="59"/>
      <c r="RCI62" s="59"/>
      <c r="RCJ62" s="59"/>
      <c r="RCK62" s="59"/>
      <c r="RCL62" s="59"/>
      <c r="RCM62" s="59"/>
      <c r="RCN62" s="59"/>
      <c r="RCO62" s="59"/>
      <c r="RCP62" s="59"/>
      <c r="RCQ62" s="59"/>
      <c r="RCR62" s="59"/>
      <c r="RCS62" s="59"/>
      <c r="RCT62" s="59"/>
      <c r="RCU62" s="59"/>
      <c r="RCV62" s="59"/>
      <c r="RCW62" s="59"/>
      <c r="RCX62" s="59"/>
      <c r="RCY62" s="59"/>
      <c r="RCZ62" s="59"/>
      <c r="RDA62" s="59"/>
      <c r="RDB62" s="59"/>
      <c r="RDC62" s="59"/>
      <c r="RDD62" s="59"/>
      <c r="RDE62" s="59"/>
      <c r="RDF62" s="59"/>
      <c r="RDG62" s="59"/>
      <c r="RDH62" s="59"/>
      <c r="RDI62" s="59"/>
      <c r="RDJ62" s="59"/>
      <c r="RDK62" s="59"/>
      <c r="RDL62" s="59"/>
      <c r="RDM62" s="59"/>
      <c r="RDN62" s="59"/>
      <c r="RDO62" s="59"/>
      <c r="RDP62" s="59"/>
      <c r="RDQ62" s="59"/>
      <c r="RDR62" s="59"/>
      <c r="RDS62" s="59"/>
      <c r="RDT62" s="59"/>
      <c r="RDU62" s="59"/>
      <c r="RDV62" s="59"/>
      <c r="RDW62" s="59"/>
      <c r="RDX62" s="59"/>
      <c r="RDY62" s="59"/>
      <c r="RDZ62" s="59"/>
      <c r="REA62" s="59"/>
      <c r="REB62" s="59"/>
      <c r="REC62" s="59"/>
      <c r="RED62" s="59"/>
      <c r="REE62" s="59"/>
      <c r="REF62" s="59"/>
      <c r="REG62" s="59"/>
      <c r="REH62" s="59"/>
      <c r="REI62" s="59"/>
      <c r="REJ62" s="59"/>
      <c r="REK62" s="59"/>
      <c r="REL62" s="59"/>
      <c r="REM62" s="59"/>
      <c r="REN62" s="59"/>
      <c r="REO62" s="59"/>
      <c r="REP62" s="59"/>
      <c r="REQ62" s="59"/>
      <c r="RER62" s="59"/>
      <c r="RES62" s="59"/>
      <c r="RET62" s="59"/>
      <c r="REU62" s="59"/>
      <c r="REV62" s="59"/>
      <c r="REW62" s="59"/>
      <c r="REX62" s="59"/>
      <c r="REY62" s="59"/>
      <c r="REZ62" s="59"/>
      <c r="RFA62" s="59"/>
      <c r="RFB62" s="59"/>
      <c r="RFC62" s="59"/>
      <c r="RFD62" s="59"/>
      <c r="RFE62" s="59"/>
      <c r="RFF62" s="59"/>
      <c r="RFG62" s="59"/>
      <c r="RFH62" s="59"/>
      <c r="RFI62" s="59"/>
      <c r="RFJ62" s="59"/>
      <c r="RFK62" s="59"/>
      <c r="RFL62" s="59"/>
      <c r="RFM62" s="59"/>
      <c r="RFN62" s="59"/>
      <c r="RFO62" s="59"/>
      <c r="RFP62" s="59"/>
      <c r="RFQ62" s="59"/>
      <c r="RFR62" s="59"/>
      <c r="RFS62" s="59"/>
      <c r="RFT62" s="59"/>
      <c r="RFU62" s="59"/>
      <c r="RFV62" s="59"/>
      <c r="RFW62" s="59"/>
      <c r="RFX62" s="59"/>
      <c r="RFY62" s="59"/>
      <c r="RFZ62" s="59"/>
      <c r="RGA62" s="59"/>
      <c r="RGB62" s="59"/>
      <c r="RGC62" s="59"/>
      <c r="RGD62" s="59"/>
      <c r="RGE62" s="59"/>
      <c r="RGF62" s="59"/>
      <c r="RGG62" s="59"/>
      <c r="RGH62" s="59"/>
      <c r="RGI62" s="59"/>
      <c r="RGJ62" s="59"/>
      <c r="RGK62" s="59"/>
      <c r="RGL62" s="59"/>
      <c r="RGM62" s="59"/>
      <c r="RGN62" s="59"/>
      <c r="RGO62" s="59"/>
      <c r="RGP62" s="59"/>
      <c r="RGQ62" s="59"/>
      <c r="RGR62" s="59"/>
      <c r="RGS62" s="59"/>
      <c r="RGT62" s="59"/>
      <c r="RGU62" s="59"/>
      <c r="RGV62" s="59"/>
      <c r="RGW62" s="59"/>
      <c r="RGX62" s="59"/>
      <c r="RGY62" s="59"/>
      <c r="RGZ62" s="59"/>
      <c r="RHA62" s="59"/>
      <c r="RHB62" s="59"/>
      <c r="RHC62" s="59"/>
      <c r="RHD62" s="59"/>
      <c r="RHE62" s="59"/>
      <c r="RHF62" s="59"/>
      <c r="RHG62" s="59"/>
      <c r="RHH62" s="59"/>
      <c r="RHI62" s="59"/>
      <c r="RHJ62" s="59"/>
      <c r="RHK62" s="59"/>
      <c r="RHL62" s="59"/>
      <c r="RHM62" s="59"/>
      <c r="RHN62" s="59"/>
      <c r="RHO62" s="59"/>
      <c r="RHP62" s="59"/>
      <c r="RHQ62" s="59"/>
      <c r="RHR62" s="59"/>
      <c r="RHS62" s="59"/>
      <c r="RHT62" s="59"/>
      <c r="RHU62" s="59"/>
      <c r="RHV62" s="59"/>
      <c r="RHW62" s="59"/>
      <c r="RHX62" s="59"/>
      <c r="RHY62" s="59"/>
      <c r="RHZ62" s="59"/>
      <c r="RIA62" s="59"/>
      <c r="RIB62" s="59"/>
      <c r="RIC62" s="59"/>
      <c r="RID62" s="59"/>
      <c r="RIE62" s="59"/>
      <c r="RIF62" s="59"/>
      <c r="RIG62" s="59"/>
      <c r="RIH62" s="59"/>
      <c r="RII62" s="59"/>
      <c r="RIJ62" s="59"/>
      <c r="RIK62" s="59"/>
      <c r="RIL62" s="59"/>
      <c r="RIM62" s="59"/>
      <c r="RIN62" s="59"/>
      <c r="RIO62" s="59"/>
      <c r="RIP62" s="59"/>
      <c r="RIQ62" s="59"/>
      <c r="RIR62" s="59"/>
      <c r="RIS62" s="59"/>
      <c r="RIT62" s="59"/>
      <c r="RIU62" s="59"/>
      <c r="RIV62" s="59"/>
      <c r="RIW62" s="59"/>
      <c r="RIX62" s="59"/>
      <c r="RIY62" s="59"/>
      <c r="RIZ62" s="59"/>
      <c r="RJA62" s="59"/>
      <c r="RJB62" s="59"/>
      <c r="RJC62" s="59"/>
      <c r="RJD62" s="59"/>
      <c r="RJE62" s="59"/>
      <c r="RJF62" s="59"/>
      <c r="RJG62" s="59"/>
      <c r="RJH62" s="59"/>
      <c r="RJI62" s="59"/>
      <c r="RJJ62" s="59"/>
      <c r="RJK62" s="59"/>
      <c r="RJL62" s="59"/>
      <c r="RJM62" s="59"/>
      <c r="RJN62" s="59"/>
      <c r="RJO62" s="59"/>
      <c r="RJP62" s="59"/>
      <c r="RJQ62" s="59"/>
      <c r="RJR62" s="59"/>
      <c r="RJS62" s="59"/>
      <c r="RJT62" s="59"/>
      <c r="RJU62" s="59"/>
      <c r="RJV62" s="59"/>
      <c r="RJW62" s="59"/>
      <c r="RJX62" s="59"/>
      <c r="RJY62" s="59"/>
      <c r="RJZ62" s="59"/>
      <c r="RKA62" s="59"/>
      <c r="RKB62" s="59"/>
      <c r="RKC62" s="59"/>
      <c r="RKD62" s="59"/>
      <c r="RKE62" s="59"/>
      <c r="RKF62" s="59"/>
      <c r="RKG62" s="59"/>
      <c r="RKH62" s="59"/>
      <c r="RKI62" s="59"/>
      <c r="RKJ62" s="59"/>
      <c r="RKK62" s="59"/>
      <c r="RKL62" s="59"/>
      <c r="RKM62" s="59"/>
      <c r="RKN62" s="59"/>
      <c r="RKO62" s="59"/>
      <c r="RKP62" s="59"/>
      <c r="RKQ62" s="59"/>
      <c r="RKR62" s="59"/>
      <c r="RKS62" s="59"/>
      <c r="RKT62" s="59"/>
      <c r="RKU62" s="59"/>
      <c r="RKV62" s="59"/>
      <c r="RKW62" s="59"/>
      <c r="RKX62" s="59"/>
      <c r="RKY62" s="59"/>
      <c r="RKZ62" s="59"/>
      <c r="RLA62" s="59"/>
      <c r="RLB62" s="59"/>
      <c r="RLC62" s="59"/>
      <c r="RLD62" s="59"/>
      <c r="RLE62" s="59"/>
      <c r="RLF62" s="59"/>
      <c r="RLG62" s="59"/>
      <c r="RLH62" s="59"/>
      <c r="RLI62" s="59"/>
      <c r="RLJ62" s="59"/>
      <c r="RLK62" s="59"/>
      <c r="RLL62" s="59"/>
      <c r="RLM62" s="59"/>
      <c r="RLN62" s="59"/>
      <c r="RLO62" s="59"/>
      <c r="RLP62" s="59"/>
      <c r="RLQ62" s="59"/>
      <c r="RLR62" s="59"/>
      <c r="RLS62" s="59"/>
      <c r="RLT62" s="59"/>
      <c r="RLU62" s="59"/>
      <c r="RLV62" s="59"/>
      <c r="RLW62" s="59"/>
      <c r="RLX62" s="59"/>
      <c r="RLY62" s="59"/>
      <c r="RLZ62" s="59"/>
      <c r="RMA62" s="59"/>
      <c r="RMB62" s="59"/>
      <c r="RMC62" s="59"/>
      <c r="RMD62" s="59"/>
      <c r="RME62" s="59"/>
      <c r="RMF62" s="59"/>
      <c r="RMG62" s="59"/>
      <c r="RMH62" s="59"/>
      <c r="RMI62" s="59"/>
      <c r="RMJ62" s="59"/>
      <c r="RMK62" s="59"/>
      <c r="RML62" s="59"/>
      <c r="RMM62" s="59"/>
      <c r="RMN62" s="59"/>
      <c r="RMO62" s="59"/>
      <c r="RMP62" s="59"/>
      <c r="RMQ62" s="59"/>
      <c r="RMR62" s="59"/>
      <c r="RMS62" s="59"/>
      <c r="RMT62" s="59"/>
      <c r="RMU62" s="59"/>
      <c r="RMV62" s="59"/>
      <c r="RMW62" s="59"/>
      <c r="RMX62" s="59"/>
      <c r="RMY62" s="59"/>
      <c r="RMZ62" s="59"/>
      <c r="RNA62" s="59"/>
      <c r="RNB62" s="59"/>
      <c r="RNC62" s="59"/>
      <c r="RND62" s="59"/>
      <c r="RNE62" s="59"/>
      <c r="RNF62" s="59"/>
      <c r="RNG62" s="59"/>
      <c r="RNH62" s="59"/>
      <c r="RNI62" s="59"/>
      <c r="RNJ62" s="59"/>
      <c r="RNK62" s="59"/>
      <c r="RNL62" s="59"/>
      <c r="RNM62" s="59"/>
      <c r="RNN62" s="59"/>
      <c r="RNO62" s="59"/>
      <c r="RNP62" s="59"/>
      <c r="RNQ62" s="59"/>
      <c r="RNR62" s="59"/>
      <c r="RNS62" s="59"/>
      <c r="RNT62" s="59"/>
      <c r="RNU62" s="59"/>
      <c r="RNV62" s="59"/>
      <c r="RNW62" s="59"/>
      <c r="RNX62" s="59"/>
      <c r="RNY62" s="59"/>
      <c r="RNZ62" s="59"/>
      <c r="ROA62" s="59"/>
      <c r="ROB62" s="59"/>
      <c r="ROC62" s="59"/>
      <c r="ROD62" s="59"/>
      <c r="ROE62" s="59"/>
      <c r="ROF62" s="59"/>
      <c r="ROG62" s="59"/>
      <c r="ROH62" s="59"/>
      <c r="ROI62" s="59"/>
      <c r="ROJ62" s="59"/>
      <c r="ROK62" s="59"/>
      <c r="ROL62" s="59"/>
      <c r="ROM62" s="59"/>
      <c r="RON62" s="59"/>
      <c r="ROO62" s="59"/>
      <c r="ROP62" s="59"/>
      <c r="ROQ62" s="59"/>
      <c r="ROR62" s="59"/>
      <c r="ROS62" s="59"/>
      <c r="ROT62" s="59"/>
      <c r="ROU62" s="59"/>
      <c r="ROV62" s="59"/>
      <c r="ROW62" s="59"/>
      <c r="ROX62" s="59"/>
      <c r="ROY62" s="59"/>
      <c r="ROZ62" s="59"/>
      <c r="RPA62" s="59"/>
      <c r="RPB62" s="59"/>
      <c r="RPC62" s="59"/>
      <c r="RPD62" s="59"/>
      <c r="RPE62" s="59"/>
      <c r="RPF62" s="59"/>
      <c r="RPG62" s="59"/>
      <c r="RPH62" s="59"/>
      <c r="RPI62" s="59"/>
      <c r="RPJ62" s="59"/>
      <c r="RPK62" s="59"/>
      <c r="RPL62" s="59"/>
      <c r="RPM62" s="59"/>
      <c r="RPN62" s="59"/>
      <c r="RPO62" s="59"/>
      <c r="RPP62" s="59"/>
      <c r="RPQ62" s="59"/>
      <c r="RPR62" s="59"/>
      <c r="RPS62" s="59"/>
      <c r="RPT62" s="59"/>
      <c r="RPU62" s="59"/>
      <c r="RPV62" s="59"/>
      <c r="RPW62" s="59"/>
      <c r="RPX62" s="59"/>
      <c r="RPY62" s="59"/>
      <c r="RPZ62" s="59"/>
      <c r="RQA62" s="59"/>
      <c r="RQB62" s="59"/>
      <c r="RQC62" s="59"/>
      <c r="RQD62" s="59"/>
      <c r="RQE62" s="59"/>
      <c r="RQF62" s="59"/>
      <c r="RQG62" s="59"/>
      <c r="RQH62" s="59"/>
      <c r="RQI62" s="59"/>
      <c r="RQJ62" s="59"/>
      <c r="RQK62" s="59"/>
      <c r="RQL62" s="59"/>
      <c r="RQM62" s="59"/>
      <c r="RQN62" s="59"/>
      <c r="RQO62" s="59"/>
      <c r="RQP62" s="59"/>
      <c r="RQQ62" s="59"/>
      <c r="RQR62" s="59"/>
      <c r="RQS62" s="59"/>
      <c r="RQT62" s="59"/>
      <c r="RQU62" s="59"/>
      <c r="RQV62" s="59"/>
      <c r="RQW62" s="59"/>
      <c r="RQX62" s="59"/>
      <c r="RQY62" s="59"/>
      <c r="RQZ62" s="59"/>
      <c r="RRA62" s="59"/>
      <c r="RRB62" s="59"/>
      <c r="RRC62" s="59"/>
      <c r="RRD62" s="59"/>
      <c r="RRE62" s="59"/>
      <c r="RRF62" s="59"/>
      <c r="RRG62" s="59"/>
      <c r="RRH62" s="59"/>
      <c r="RRI62" s="59"/>
      <c r="RRJ62" s="59"/>
      <c r="RRK62" s="59"/>
      <c r="RRL62" s="59"/>
      <c r="RRM62" s="59"/>
      <c r="RRN62" s="59"/>
      <c r="RRO62" s="59"/>
      <c r="RRP62" s="59"/>
      <c r="RRQ62" s="59"/>
      <c r="RRR62" s="59"/>
      <c r="RRS62" s="59"/>
      <c r="RRT62" s="59"/>
      <c r="RRU62" s="59"/>
      <c r="RRV62" s="59"/>
      <c r="RRW62" s="59"/>
      <c r="RRX62" s="59"/>
      <c r="RRY62" s="59"/>
      <c r="RRZ62" s="59"/>
      <c r="RSA62" s="59"/>
      <c r="RSB62" s="59"/>
      <c r="RSC62" s="59"/>
      <c r="RSD62" s="59"/>
      <c r="RSE62" s="59"/>
      <c r="RSF62" s="59"/>
      <c r="RSG62" s="59"/>
      <c r="RSH62" s="59"/>
      <c r="RSI62" s="59"/>
      <c r="RSJ62" s="59"/>
      <c r="RSK62" s="59"/>
      <c r="RSL62" s="59"/>
      <c r="RSM62" s="59"/>
      <c r="RSN62" s="59"/>
      <c r="RSO62" s="59"/>
      <c r="RSP62" s="59"/>
      <c r="RSQ62" s="59"/>
      <c r="RSR62" s="59"/>
      <c r="RSS62" s="59"/>
      <c r="RST62" s="59"/>
      <c r="RSU62" s="59"/>
      <c r="RSV62" s="59"/>
      <c r="RSW62" s="59"/>
      <c r="RSX62" s="59"/>
      <c r="RSY62" s="59"/>
      <c r="RSZ62" s="59"/>
      <c r="RTA62" s="59"/>
      <c r="RTB62" s="59"/>
      <c r="RTC62" s="59"/>
      <c r="RTD62" s="59"/>
      <c r="RTE62" s="59"/>
      <c r="RTF62" s="59"/>
      <c r="RTG62" s="59"/>
      <c r="RTH62" s="59"/>
      <c r="RTI62" s="59"/>
      <c r="RTJ62" s="59"/>
      <c r="RTK62" s="59"/>
      <c r="RTL62" s="59"/>
      <c r="RTM62" s="59"/>
      <c r="RTN62" s="59"/>
      <c r="RTO62" s="59"/>
      <c r="RTP62" s="59"/>
      <c r="RTQ62" s="59"/>
      <c r="RTR62" s="59"/>
      <c r="RTS62" s="59"/>
      <c r="RTT62" s="59"/>
      <c r="RTU62" s="59"/>
      <c r="RTV62" s="59"/>
      <c r="RTW62" s="59"/>
      <c r="RTX62" s="59"/>
      <c r="RTY62" s="59"/>
      <c r="RTZ62" s="59"/>
      <c r="RUA62" s="59"/>
      <c r="RUB62" s="59"/>
      <c r="RUC62" s="59"/>
      <c r="RUD62" s="59"/>
      <c r="RUE62" s="59"/>
      <c r="RUF62" s="59"/>
      <c r="RUG62" s="59"/>
      <c r="RUH62" s="59"/>
      <c r="RUI62" s="59"/>
      <c r="RUJ62" s="59"/>
      <c r="RUK62" s="59"/>
      <c r="RUL62" s="59"/>
      <c r="RUM62" s="59"/>
      <c r="RUN62" s="59"/>
      <c r="RUO62" s="59"/>
      <c r="RUP62" s="59"/>
      <c r="RUQ62" s="59"/>
      <c r="RUR62" s="59"/>
      <c r="RUS62" s="59"/>
      <c r="RUT62" s="59"/>
      <c r="RUU62" s="59"/>
      <c r="RUV62" s="59"/>
      <c r="RUW62" s="59"/>
      <c r="RUX62" s="59"/>
      <c r="RUY62" s="59"/>
      <c r="RUZ62" s="59"/>
      <c r="RVA62" s="59"/>
      <c r="RVB62" s="59"/>
      <c r="RVC62" s="59"/>
      <c r="RVD62" s="59"/>
      <c r="RVE62" s="59"/>
      <c r="RVF62" s="59"/>
      <c r="RVG62" s="59"/>
      <c r="RVH62" s="59"/>
      <c r="RVI62" s="59"/>
      <c r="RVJ62" s="59"/>
      <c r="RVK62" s="59"/>
      <c r="RVL62" s="59"/>
      <c r="RVM62" s="59"/>
      <c r="RVN62" s="59"/>
      <c r="RVO62" s="59"/>
      <c r="RVP62" s="59"/>
      <c r="RVQ62" s="59"/>
      <c r="RVR62" s="59"/>
      <c r="RVS62" s="59"/>
      <c r="RVT62" s="59"/>
      <c r="RVU62" s="59"/>
      <c r="RVV62" s="59"/>
      <c r="RVW62" s="59"/>
      <c r="RVX62" s="59"/>
      <c r="RVY62" s="59"/>
      <c r="RVZ62" s="59"/>
      <c r="RWA62" s="59"/>
      <c r="RWB62" s="59"/>
      <c r="RWC62" s="59"/>
      <c r="RWD62" s="59"/>
      <c r="RWE62" s="59"/>
      <c r="RWF62" s="59"/>
      <c r="RWG62" s="59"/>
      <c r="RWH62" s="59"/>
      <c r="RWI62" s="59"/>
      <c r="RWJ62" s="59"/>
      <c r="RWK62" s="59"/>
      <c r="RWL62" s="59"/>
      <c r="RWM62" s="59"/>
      <c r="RWN62" s="59"/>
      <c r="RWO62" s="59"/>
      <c r="RWP62" s="59"/>
      <c r="RWQ62" s="59"/>
      <c r="RWR62" s="59"/>
      <c r="RWS62" s="59"/>
      <c r="RWT62" s="59"/>
      <c r="RWU62" s="59"/>
      <c r="RWV62" s="59"/>
      <c r="RWW62" s="59"/>
      <c r="RWX62" s="59"/>
      <c r="RWY62" s="59"/>
      <c r="RWZ62" s="59"/>
      <c r="RXA62" s="59"/>
      <c r="RXB62" s="59"/>
      <c r="RXC62" s="59"/>
      <c r="RXD62" s="59"/>
      <c r="RXE62" s="59"/>
      <c r="RXF62" s="59"/>
      <c r="RXG62" s="59"/>
      <c r="RXH62" s="59"/>
      <c r="RXI62" s="59"/>
      <c r="RXJ62" s="59"/>
      <c r="RXK62" s="59"/>
      <c r="RXL62" s="59"/>
      <c r="RXM62" s="59"/>
      <c r="RXN62" s="59"/>
      <c r="RXO62" s="59"/>
      <c r="RXP62" s="59"/>
      <c r="RXQ62" s="59"/>
      <c r="RXR62" s="59"/>
      <c r="RXS62" s="59"/>
      <c r="RXT62" s="59"/>
      <c r="RXU62" s="59"/>
      <c r="RXV62" s="59"/>
      <c r="RXW62" s="59"/>
      <c r="RXX62" s="59"/>
      <c r="RXY62" s="59"/>
      <c r="RXZ62" s="59"/>
      <c r="RYA62" s="59"/>
      <c r="RYB62" s="59"/>
      <c r="RYC62" s="59"/>
      <c r="RYD62" s="59"/>
      <c r="RYE62" s="59"/>
      <c r="RYF62" s="59"/>
      <c r="RYG62" s="59"/>
      <c r="RYH62" s="59"/>
      <c r="RYI62" s="59"/>
      <c r="RYJ62" s="59"/>
      <c r="RYK62" s="59"/>
      <c r="RYL62" s="59"/>
      <c r="RYM62" s="59"/>
      <c r="RYN62" s="59"/>
      <c r="RYO62" s="59"/>
      <c r="RYP62" s="59"/>
      <c r="RYQ62" s="59"/>
      <c r="RYR62" s="59"/>
      <c r="RYS62" s="59"/>
      <c r="RYT62" s="59"/>
      <c r="RYU62" s="59"/>
      <c r="RYV62" s="59"/>
      <c r="RYW62" s="59"/>
      <c r="RYX62" s="59"/>
      <c r="RYY62" s="59"/>
      <c r="RYZ62" s="59"/>
      <c r="RZA62" s="59"/>
      <c r="RZB62" s="59"/>
      <c r="RZC62" s="59"/>
      <c r="RZD62" s="59"/>
      <c r="RZE62" s="59"/>
      <c r="RZF62" s="59"/>
      <c r="RZG62" s="59"/>
      <c r="RZH62" s="59"/>
      <c r="RZI62" s="59"/>
      <c r="RZJ62" s="59"/>
      <c r="RZK62" s="59"/>
      <c r="RZL62" s="59"/>
      <c r="RZM62" s="59"/>
      <c r="RZN62" s="59"/>
      <c r="RZO62" s="59"/>
      <c r="RZP62" s="59"/>
      <c r="RZQ62" s="59"/>
      <c r="RZR62" s="59"/>
      <c r="RZS62" s="59"/>
      <c r="RZT62" s="59"/>
      <c r="RZU62" s="59"/>
      <c r="RZV62" s="59"/>
      <c r="RZW62" s="59"/>
      <c r="RZX62" s="59"/>
      <c r="RZY62" s="59"/>
      <c r="RZZ62" s="59"/>
      <c r="SAA62" s="59"/>
      <c r="SAB62" s="59"/>
      <c r="SAC62" s="59"/>
      <c r="SAD62" s="59"/>
      <c r="SAE62" s="59"/>
      <c r="SAF62" s="59"/>
      <c r="SAG62" s="59"/>
      <c r="SAH62" s="59"/>
      <c r="SAI62" s="59"/>
      <c r="SAJ62" s="59"/>
      <c r="SAK62" s="59"/>
      <c r="SAL62" s="59"/>
      <c r="SAM62" s="59"/>
      <c r="SAN62" s="59"/>
      <c r="SAO62" s="59"/>
      <c r="SAP62" s="59"/>
      <c r="SAQ62" s="59"/>
      <c r="SAR62" s="59"/>
      <c r="SAS62" s="59"/>
      <c r="SAT62" s="59"/>
      <c r="SAU62" s="59"/>
      <c r="SAV62" s="59"/>
      <c r="SAW62" s="59"/>
      <c r="SAX62" s="59"/>
      <c r="SAY62" s="59"/>
      <c r="SAZ62" s="59"/>
      <c r="SBA62" s="59"/>
      <c r="SBB62" s="59"/>
      <c r="SBC62" s="59"/>
      <c r="SBD62" s="59"/>
      <c r="SBE62" s="59"/>
      <c r="SBF62" s="59"/>
      <c r="SBG62" s="59"/>
      <c r="SBH62" s="59"/>
      <c r="SBI62" s="59"/>
      <c r="SBJ62" s="59"/>
      <c r="SBK62" s="59"/>
      <c r="SBL62" s="59"/>
      <c r="SBM62" s="59"/>
      <c r="SBN62" s="59"/>
      <c r="SBO62" s="59"/>
      <c r="SBP62" s="59"/>
      <c r="SBQ62" s="59"/>
      <c r="SBR62" s="59"/>
      <c r="SBS62" s="59"/>
      <c r="SBT62" s="59"/>
      <c r="SBU62" s="59"/>
      <c r="SBV62" s="59"/>
      <c r="SBW62" s="59"/>
      <c r="SBX62" s="59"/>
      <c r="SBY62" s="59"/>
      <c r="SBZ62" s="59"/>
      <c r="SCA62" s="59"/>
      <c r="SCB62" s="59"/>
      <c r="SCC62" s="59"/>
      <c r="SCD62" s="59"/>
      <c r="SCE62" s="59"/>
      <c r="SCF62" s="59"/>
      <c r="SCG62" s="59"/>
      <c r="SCH62" s="59"/>
      <c r="SCI62" s="59"/>
      <c r="SCJ62" s="59"/>
      <c r="SCK62" s="59"/>
      <c r="SCL62" s="59"/>
      <c r="SCM62" s="59"/>
      <c r="SCN62" s="59"/>
      <c r="SCO62" s="59"/>
      <c r="SCP62" s="59"/>
      <c r="SCQ62" s="59"/>
      <c r="SCR62" s="59"/>
      <c r="SCS62" s="59"/>
      <c r="SCT62" s="59"/>
      <c r="SCU62" s="59"/>
      <c r="SCV62" s="59"/>
      <c r="SCW62" s="59"/>
      <c r="SCX62" s="59"/>
      <c r="SCY62" s="59"/>
      <c r="SCZ62" s="59"/>
      <c r="SDA62" s="59"/>
      <c r="SDB62" s="59"/>
      <c r="SDC62" s="59"/>
      <c r="SDD62" s="59"/>
      <c r="SDE62" s="59"/>
      <c r="SDF62" s="59"/>
      <c r="SDG62" s="59"/>
      <c r="SDH62" s="59"/>
      <c r="SDI62" s="59"/>
      <c r="SDJ62" s="59"/>
      <c r="SDK62" s="59"/>
      <c r="SDL62" s="59"/>
      <c r="SDM62" s="59"/>
      <c r="SDN62" s="59"/>
      <c r="SDO62" s="59"/>
      <c r="SDP62" s="59"/>
      <c r="SDQ62" s="59"/>
      <c r="SDR62" s="59"/>
      <c r="SDS62" s="59"/>
      <c r="SDT62" s="59"/>
      <c r="SDU62" s="59"/>
      <c r="SDV62" s="59"/>
      <c r="SDW62" s="59"/>
      <c r="SDX62" s="59"/>
      <c r="SDY62" s="59"/>
      <c r="SDZ62" s="59"/>
      <c r="SEA62" s="59"/>
      <c r="SEB62" s="59"/>
      <c r="SEC62" s="59"/>
      <c r="SED62" s="59"/>
      <c r="SEE62" s="59"/>
      <c r="SEF62" s="59"/>
      <c r="SEG62" s="59"/>
      <c r="SEH62" s="59"/>
      <c r="SEI62" s="59"/>
      <c r="SEJ62" s="59"/>
      <c r="SEK62" s="59"/>
      <c r="SEL62" s="59"/>
      <c r="SEM62" s="59"/>
      <c r="SEN62" s="59"/>
      <c r="SEO62" s="59"/>
      <c r="SEP62" s="59"/>
      <c r="SEQ62" s="59"/>
      <c r="SER62" s="59"/>
      <c r="SES62" s="59"/>
      <c r="SET62" s="59"/>
      <c r="SEU62" s="59"/>
      <c r="SEV62" s="59"/>
      <c r="SEW62" s="59"/>
      <c r="SEX62" s="59"/>
      <c r="SEY62" s="59"/>
      <c r="SEZ62" s="59"/>
      <c r="SFA62" s="59"/>
      <c r="SFB62" s="59"/>
      <c r="SFC62" s="59"/>
      <c r="SFD62" s="59"/>
      <c r="SFE62" s="59"/>
      <c r="SFF62" s="59"/>
      <c r="SFG62" s="59"/>
      <c r="SFH62" s="59"/>
      <c r="SFI62" s="59"/>
      <c r="SFJ62" s="59"/>
      <c r="SFK62" s="59"/>
      <c r="SFL62" s="59"/>
      <c r="SFM62" s="59"/>
      <c r="SFN62" s="59"/>
      <c r="SFO62" s="59"/>
      <c r="SFP62" s="59"/>
      <c r="SFQ62" s="59"/>
      <c r="SFR62" s="59"/>
      <c r="SFS62" s="59"/>
      <c r="SFT62" s="59"/>
      <c r="SFU62" s="59"/>
      <c r="SFV62" s="59"/>
      <c r="SFW62" s="59"/>
      <c r="SFX62" s="59"/>
      <c r="SFY62" s="59"/>
      <c r="SFZ62" s="59"/>
      <c r="SGA62" s="59"/>
      <c r="SGB62" s="59"/>
      <c r="SGC62" s="59"/>
      <c r="SGD62" s="59"/>
      <c r="SGE62" s="59"/>
      <c r="SGF62" s="59"/>
      <c r="SGG62" s="59"/>
      <c r="SGH62" s="59"/>
      <c r="SGI62" s="59"/>
      <c r="SGJ62" s="59"/>
      <c r="SGK62" s="59"/>
      <c r="SGL62" s="59"/>
      <c r="SGM62" s="59"/>
      <c r="SGN62" s="59"/>
      <c r="SGO62" s="59"/>
      <c r="SGP62" s="59"/>
      <c r="SGQ62" s="59"/>
      <c r="SGR62" s="59"/>
      <c r="SGS62" s="59"/>
      <c r="SGT62" s="59"/>
      <c r="SGU62" s="59"/>
      <c r="SGV62" s="59"/>
      <c r="SGW62" s="59"/>
      <c r="SGX62" s="59"/>
      <c r="SGY62" s="59"/>
      <c r="SGZ62" s="59"/>
      <c r="SHA62" s="59"/>
      <c r="SHB62" s="59"/>
      <c r="SHC62" s="59"/>
      <c r="SHD62" s="59"/>
      <c r="SHE62" s="59"/>
      <c r="SHF62" s="59"/>
      <c r="SHG62" s="59"/>
      <c r="SHH62" s="59"/>
      <c r="SHI62" s="59"/>
      <c r="SHJ62" s="59"/>
      <c r="SHK62" s="59"/>
      <c r="SHL62" s="59"/>
      <c r="SHM62" s="59"/>
      <c r="SHN62" s="59"/>
      <c r="SHO62" s="59"/>
      <c r="SHP62" s="59"/>
      <c r="SHQ62" s="59"/>
      <c r="SHR62" s="59"/>
      <c r="SHS62" s="59"/>
      <c r="SHT62" s="59"/>
      <c r="SHU62" s="59"/>
      <c r="SHV62" s="59"/>
      <c r="SHW62" s="59"/>
      <c r="SHX62" s="59"/>
      <c r="SHY62" s="59"/>
      <c r="SHZ62" s="59"/>
      <c r="SIA62" s="59"/>
      <c r="SIB62" s="59"/>
      <c r="SIC62" s="59"/>
      <c r="SID62" s="59"/>
      <c r="SIE62" s="59"/>
      <c r="SIF62" s="59"/>
      <c r="SIG62" s="59"/>
      <c r="SIH62" s="59"/>
      <c r="SII62" s="59"/>
      <c r="SIJ62" s="59"/>
      <c r="SIK62" s="59"/>
      <c r="SIL62" s="59"/>
      <c r="SIM62" s="59"/>
      <c r="SIN62" s="59"/>
      <c r="SIO62" s="59"/>
      <c r="SIP62" s="59"/>
      <c r="SIQ62" s="59"/>
      <c r="SIR62" s="59"/>
      <c r="SIS62" s="59"/>
      <c r="SIT62" s="59"/>
      <c r="SIU62" s="59"/>
      <c r="SIV62" s="59"/>
      <c r="SIW62" s="59"/>
      <c r="SIX62" s="59"/>
      <c r="SIY62" s="59"/>
      <c r="SIZ62" s="59"/>
      <c r="SJA62" s="59"/>
      <c r="SJB62" s="59"/>
      <c r="SJC62" s="59"/>
      <c r="SJD62" s="59"/>
      <c r="SJE62" s="59"/>
      <c r="SJF62" s="59"/>
      <c r="SJG62" s="59"/>
      <c r="SJH62" s="59"/>
      <c r="SJI62" s="59"/>
      <c r="SJJ62" s="59"/>
      <c r="SJK62" s="59"/>
      <c r="SJL62" s="59"/>
      <c r="SJM62" s="59"/>
      <c r="SJN62" s="59"/>
      <c r="SJO62" s="59"/>
      <c r="SJP62" s="59"/>
      <c r="SJQ62" s="59"/>
      <c r="SJR62" s="59"/>
      <c r="SJS62" s="59"/>
      <c r="SJT62" s="59"/>
      <c r="SJU62" s="59"/>
      <c r="SJV62" s="59"/>
      <c r="SJW62" s="59"/>
      <c r="SJX62" s="59"/>
      <c r="SJY62" s="59"/>
      <c r="SJZ62" s="59"/>
      <c r="SKA62" s="59"/>
      <c r="SKB62" s="59"/>
      <c r="SKC62" s="59"/>
      <c r="SKD62" s="59"/>
      <c r="SKE62" s="59"/>
      <c r="SKF62" s="59"/>
      <c r="SKG62" s="59"/>
      <c r="SKH62" s="59"/>
      <c r="SKI62" s="59"/>
      <c r="SKJ62" s="59"/>
      <c r="SKK62" s="59"/>
      <c r="SKL62" s="59"/>
      <c r="SKM62" s="59"/>
      <c r="SKN62" s="59"/>
      <c r="SKO62" s="59"/>
      <c r="SKP62" s="59"/>
      <c r="SKQ62" s="59"/>
      <c r="SKR62" s="59"/>
      <c r="SKS62" s="59"/>
      <c r="SKT62" s="59"/>
      <c r="SKU62" s="59"/>
      <c r="SKV62" s="59"/>
      <c r="SKW62" s="59"/>
      <c r="SKX62" s="59"/>
      <c r="SKY62" s="59"/>
      <c r="SKZ62" s="59"/>
      <c r="SLA62" s="59"/>
      <c r="SLB62" s="59"/>
      <c r="SLC62" s="59"/>
      <c r="SLD62" s="59"/>
      <c r="SLE62" s="59"/>
      <c r="SLF62" s="59"/>
      <c r="SLG62" s="59"/>
      <c r="SLH62" s="59"/>
      <c r="SLI62" s="59"/>
      <c r="SLJ62" s="59"/>
      <c r="SLK62" s="59"/>
      <c r="SLL62" s="59"/>
      <c r="SLM62" s="59"/>
      <c r="SLN62" s="59"/>
      <c r="SLO62" s="59"/>
      <c r="SLP62" s="59"/>
      <c r="SLQ62" s="59"/>
      <c r="SLR62" s="59"/>
      <c r="SLS62" s="59"/>
      <c r="SLT62" s="59"/>
      <c r="SLU62" s="59"/>
      <c r="SLV62" s="59"/>
      <c r="SLW62" s="59"/>
      <c r="SLX62" s="59"/>
      <c r="SLY62" s="59"/>
      <c r="SLZ62" s="59"/>
      <c r="SMA62" s="59"/>
      <c r="SMB62" s="59"/>
      <c r="SMC62" s="59"/>
      <c r="SMD62" s="59"/>
      <c r="SME62" s="59"/>
      <c r="SMF62" s="59"/>
      <c r="SMG62" s="59"/>
      <c r="SMH62" s="59"/>
      <c r="SMI62" s="59"/>
      <c r="SMJ62" s="59"/>
      <c r="SMK62" s="59"/>
      <c r="SML62" s="59"/>
      <c r="SMM62" s="59"/>
      <c r="SMN62" s="59"/>
      <c r="SMO62" s="59"/>
      <c r="SMP62" s="59"/>
      <c r="SMQ62" s="59"/>
      <c r="SMR62" s="59"/>
      <c r="SMS62" s="59"/>
      <c r="SMT62" s="59"/>
      <c r="SMU62" s="59"/>
      <c r="SMV62" s="59"/>
      <c r="SMW62" s="59"/>
      <c r="SMX62" s="59"/>
      <c r="SMY62" s="59"/>
      <c r="SMZ62" s="59"/>
      <c r="SNA62" s="59"/>
      <c r="SNB62" s="59"/>
      <c r="SNC62" s="59"/>
      <c r="SND62" s="59"/>
      <c r="SNE62" s="59"/>
      <c r="SNF62" s="59"/>
      <c r="SNG62" s="59"/>
      <c r="SNH62" s="59"/>
      <c r="SNI62" s="59"/>
      <c r="SNJ62" s="59"/>
      <c r="SNK62" s="59"/>
      <c r="SNL62" s="59"/>
      <c r="SNM62" s="59"/>
      <c r="SNN62" s="59"/>
      <c r="SNO62" s="59"/>
      <c r="SNP62" s="59"/>
      <c r="SNQ62" s="59"/>
      <c r="SNR62" s="59"/>
      <c r="SNS62" s="59"/>
      <c r="SNT62" s="59"/>
      <c r="SNU62" s="59"/>
      <c r="SNV62" s="59"/>
      <c r="SNW62" s="59"/>
      <c r="SNX62" s="59"/>
      <c r="SNY62" s="59"/>
      <c r="SNZ62" s="59"/>
      <c r="SOA62" s="59"/>
      <c r="SOB62" s="59"/>
      <c r="SOC62" s="59"/>
      <c r="SOD62" s="59"/>
      <c r="SOE62" s="59"/>
      <c r="SOF62" s="59"/>
      <c r="SOG62" s="59"/>
      <c r="SOH62" s="59"/>
      <c r="SOI62" s="59"/>
      <c r="SOJ62" s="59"/>
      <c r="SOK62" s="59"/>
      <c r="SOL62" s="59"/>
      <c r="SOM62" s="59"/>
      <c r="SON62" s="59"/>
      <c r="SOO62" s="59"/>
      <c r="SOP62" s="59"/>
      <c r="SOQ62" s="59"/>
      <c r="SOR62" s="59"/>
      <c r="SOS62" s="59"/>
      <c r="SOT62" s="59"/>
      <c r="SOU62" s="59"/>
      <c r="SOV62" s="59"/>
      <c r="SOW62" s="59"/>
      <c r="SOX62" s="59"/>
      <c r="SOY62" s="59"/>
      <c r="SOZ62" s="59"/>
      <c r="SPA62" s="59"/>
      <c r="SPB62" s="59"/>
      <c r="SPC62" s="59"/>
      <c r="SPD62" s="59"/>
      <c r="SPE62" s="59"/>
      <c r="SPF62" s="59"/>
      <c r="SPG62" s="59"/>
      <c r="SPH62" s="59"/>
      <c r="SPI62" s="59"/>
      <c r="SPJ62" s="59"/>
      <c r="SPK62" s="59"/>
      <c r="SPL62" s="59"/>
      <c r="SPM62" s="59"/>
      <c r="SPN62" s="59"/>
      <c r="SPO62" s="59"/>
      <c r="SPP62" s="59"/>
      <c r="SPQ62" s="59"/>
      <c r="SPR62" s="59"/>
      <c r="SPS62" s="59"/>
      <c r="SPT62" s="59"/>
      <c r="SPU62" s="59"/>
      <c r="SPV62" s="59"/>
      <c r="SPW62" s="59"/>
      <c r="SPX62" s="59"/>
      <c r="SPY62" s="59"/>
      <c r="SPZ62" s="59"/>
      <c r="SQA62" s="59"/>
      <c r="SQB62" s="59"/>
      <c r="SQC62" s="59"/>
      <c r="SQD62" s="59"/>
      <c r="SQE62" s="59"/>
      <c r="SQF62" s="59"/>
      <c r="SQG62" s="59"/>
      <c r="SQH62" s="59"/>
      <c r="SQI62" s="59"/>
      <c r="SQJ62" s="59"/>
      <c r="SQK62" s="59"/>
      <c r="SQL62" s="59"/>
      <c r="SQM62" s="59"/>
      <c r="SQN62" s="59"/>
      <c r="SQO62" s="59"/>
      <c r="SQP62" s="59"/>
      <c r="SQQ62" s="59"/>
      <c r="SQR62" s="59"/>
      <c r="SQS62" s="59"/>
      <c r="SQT62" s="59"/>
      <c r="SQU62" s="59"/>
      <c r="SQV62" s="59"/>
      <c r="SQW62" s="59"/>
      <c r="SQX62" s="59"/>
      <c r="SQY62" s="59"/>
      <c r="SQZ62" s="59"/>
      <c r="SRA62" s="59"/>
      <c r="SRB62" s="59"/>
      <c r="SRC62" s="59"/>
      <c r="SRD62" s="59"/>
      <c r="SRE62" s="59"/>
      <c r="SRF62" s="59"/>
      <c r="SRG62" s="59"/>
      <c r="SRH62" s="59"/>
      <c r="SRI62" s="59"/>
      <c r="SRJ62" s="59"/>
      <c r="SRK62" s="59"/>
      <c r="SRL62" s="59"/>
      <c r="SRM62" s="59"/>
      <c r="SRN62" s="59"/>
      <c r="SRO62" s="59"/>
      <c r="SRP62" s="59"/>
      <c r="SRQ62" s="59"/>
      <c r="SRR62" s="59"/>
      <c r="SRS62" s="59"/>
      <c r="SRT62" s="59"/>
      <c r="SRU62" s="59"/>
      <c r="SRV62" s="59"/>
      <c r="SRW62" s="59"/>
      <c r="SRX62" s="59"/>
      <c r="SRY62" s="59"/>
      <c r="SRZ62" s="59"/>
      <c r="SSA62" s="59"/>
      <c r="SSB62" s="59"/>
      <c r="SSC62" s="59"/>
      <c r="SSD62" s="59"/>
      <c r="SSE62" s="59"/>
      <c r="SSF62" s="59"/>
      <c r="SSG62" s="59"/>
      <c r="SSH62" s="59"/>
      <c r="SSI62" s="59"/>
      <c r="SSJ62" s="59"/>
      <c r="SSK62" s="59"/>
      <c r="SSL62" s="59"/>
      <c r="SSM62" s="59"/>
      <c r="SSN62" s="59"/>
      <c r="SSO62" s="59"/>
      <c r="SSP62" s="59"/>
      <c r="SSQ62" s="59"/>
      <c r="SSR62" s="59"/>
      <c r="SSS62" s="59"/>
      <c r="SST62" s="59"/>
      <c r="SSU62" s="59"/>
      <c r="SSV62" s="59"/>
      <c r="SSW62" s="59"/>
      <c r="SSX62" s="59"/>
      <c r="SSY62" s="59"/>
      <c r="SSZ62" s="59"/>
      <c r="STA62" s="59"/>
      <c r="STB62" s="59"/>
      <c r="STC62" s="59"/>
      <c r="STD62" s="59"/>
      <c r="STE62" s="59"/>
      <c r="STF62" s="59"/>
      <c r="STG62" s="59"/>
      <c r="STH62" s="59"/>
      <c r="STI62" s="59"/>
      <c r="STJ62" s="59"/>
      <c r="STK62" s="59"/>
      <c r="STL62" s="59"/>
      <c r="STM62" s="59"/>
      <c r="STN62" s="59"/>
      <c r="STO62" s="59"/>
      <c r="STP62" s="59"/>
      <c r="STQ62" s="59"/>
      <c r="STR62" s="59"/>
      <c r="STS62" s="59"/>
      <c r="STT62" s="59"/>
      <c r="STU62" s="59"/>
      <c r="STV62" s="59"/>
      <c r="STW62" s="59"/>
      <c r="STX62" s="59"/>
      <c r="STY62" s="59"/>
      <c r="STZ62" s="59"/>
      <c r="SUA62" s="59"/>
      <c r="SUB62" s="59"/>
      <c r="SUC62" s="59"/>
      <c r="SUD62" s="59"/>
      <c r="SUE62" s="59"/>
      <c r="SUF62" s="59"/>
      <c r="SUG62" s="59"/>
      <c r="SUH62" s="59"/>
      <c r="SUI62" s="59"/>
      <c r="SUJ62" s="59"/>
      <c r="SUK62" s="59"/>
      <c r="SUL62" s="59"/>
      <c r="SUM62" s="59"/>
      <c r="SUN62" s="59"/>
      <c r="SUO62" s="59"/>
      <c r="SUP62" s="59"/>
      <c r="SUQ62" s="59"/>
      <c r="SUR62" s="59"/>
      <c r="SUS62" s="59"/>
      <c r="SUT62" s="59"/>
      <c r="SUU62" s="59"/>
      <c r="SUV62" s="59"/>
      <c r="SUW62" s="59"/>
      <c r="SUX62" s="59"/>
      <c r="SUY62" s="59"/>
      <c r="SUZ62" s="59"/>
      <c r="SVA62" s="59"/>
      <c r="SVB62" s="59"/>
      <c r="SVC62" s="59"/>
      <c r="SVD62" s="59"/>
      <c r="SVE62" s="59"/>
      <c r="SVF62" s="59"/>
      <c r="SVG62" s="59"/>
      <c r="SVH62" s="59"/>
      <c r="SVI62" s="59"/>
      <c r="SVJ62" s="59"/>
      <c r="SVK62" s="59"/>
      <c r="SVL62" s="59"/>
      <c r="SVM62" s="59"/>
      <c r="SVN62" s="59"/>
      <c r="SVO62" s="59"/>
      <c r="SVP62" s="59"/>
      <c r="SVQ62" s="59"/>
      <c r="SVR62" s="59"/>
      <c r="SVS62" s="59"/>
      <c r="SVT62" s="59"/>
      <c r="SVU62" s="59"/>
      <c r="SVV62" s="59"/>
      <c r="SVW62" s="59"/>
      <c r="SVX62" s="59"/>
      <c r="SVY62" s="59"/>
      <c r="SVZ62" s="59"/>
      <c r="SWA62" s="59"/>
      <c r="SWB62" s="59"/>
      <c r="SWC62" s="59"/>
      <c r="SWD62" s="59"/>
      <c r="SWE62" s="59"/>
      <c r="SWF62" s="59"/>
      <c r="SWG62" s="59"/>
      <c r="SWH62" s="59"/>
      <c r="SWI62" s="59"/>
      <c r="SWJ62" s="59"/>
      <c r="SWK62" s="59"/>
      <c r="SWL62" s="59"/>
      <c r="SWM62" s="59"/>
      <c r="SWN62" s="59"/>
      <c r="SWO62" s="59"/>
      <c r="SWP62" s="59"/>
      <c r="SWQ62" s="59"/>
      <c r="SWR62" s="59"/>
      <c r="SWS62" s="59"/>
      <c r="SWT62" s="59"/>
      <c r="SWU62" s="59"/>
      <c r="SWV62" s="59"/>
      <c r="SWW62" s="59"/>
      <c r="SWX62" s="59"/>
      <c r="SWY62" s="59"/>
      <c r="SWZ62" s="59"/>
      <c r="SXA62" s="59"/>
      <c r="SXB62" s="59"/>
      <c r="SXC62" s="59"/>
      <c r="SXD62" s="59"/>
      <c r="SXE62" s="59"/>
      <c r="SXF62" s="59"/>
      <c r="SXG62" s="59"/>
      <c r="SXH62" s="59"/>
      <c r="SXI62" s="59"/>
      <c r="SXJ62" s="59"/>
      <c r="SXK62" s="59"/>
      <c r="SXL62" s="59"/>
      <c r="SXM62" s="59"/>
      <c r="SXN62" s="59"/>
      <c r="SXO62" s="59"/>
      <c r="SXP62" s="59"/>
      <c r="SXQ62" s="59"/>
      <c r="SXR62" s="59"/>
      <c r="SXS62" s="59"/>
      <c r="SXT62" s="59"/>
      <c r="SXU62" s="59"/>
      <c r="SXV62" s="59"/>
      <c r="SXW62" s="59"/>
      <c r="SXX62" s="59"/>
      <c r="SXY62" s="59"/>
      <c r="SXZ62" s="59"/>
      <c r="SYA62" s="59"/>
      <c r="SYB62" s="59"/>
      <c r="SYC62" s="59"/>
      <c r="SYD62" s="59"/>
      <c r="SYE62" s="59"/>
      <c r="SYF62" s="59"/>
      <c r="SYG62" s="59"/>
      <c r="SYH62" s="59"/>
      <c r="SYI62" s="59"/>
      <c r="SYJ62" s="59"/>
      <c r="SYK62" s="59"/>
      <c r="SYL62" s="59"/>
      <c r="SYM62" s="59"/>
      <c r="SYN62" s="59"/>
      <c r="SYO62" s="59"/>
      <c r="SYP62" s="59"/>
      <c r="SYQ62" s="59"/>
      <c r="SYR62" s="59"/>
      <c r="SYS62" s="59"/>
      <c r="SYT62" s="59"/>
      <c r="SYU62" s="59"/>
      <c r="SYV62" s="59"/>
      <c r="SYW62" s="59"/>
      <c r="SYX62" s="59"/>
      <c r="SYY62" s="59"/>
      <c r="SYZ62" s="59"/>
      <c r="SZA62" s="59"/>
      <c r="SZB62" s="59"/>
      <c r="SZC62" s="59"/>
      <c r="SZD62" s="59"/>
      <c r="SZE62" s="59"/>
      <c r="SZF62" s="59"/>
      <c r="SZG62" s="59"/>
      <c r="SZH62" s="59"/>
      <c r="SZI62" s="59"/>
      <c r="SZJ62" s="59"/>
      <c r="SZK62" s="59"/>
      <c r="SZL62" s="59"/>
      <c r="SZM62" s="59"/>
      <c r="SZN62" s="59"/>
      <c r="SZO62" s="59"/>
      <c r="SZP62" s="59"/>
      <c r="SZQ62" s="59"/>
      <c r="SZR62" s="59"/>
      <c r="SZS62" s="59"/>
      <c r="SZT62" s="59"/>
      <c r="SZU62" s="59"/>
      <c r="SZV62" s="59"/>
      <c r="SZW62" s="59"/>
      <c r="SZX62" s="59"/>
      <c r="SZY62" s="59"/>
      <c r="SZZ62" s="59"/>
      <c r="TAA62" s="59"/>
      <c r="TAB62" s="59"/>
      <c r="TAC62" s="59"/>
      <c r="TAD62" s="59"/>
      <c r="TAE62" s="59"/>
      <c r="TAF62" s="59"/>
      <c r="TAG62" s="59"/>
      <c r="TAH62" s="59"/>
      <c r="TAI62" s="59"/>
      <c r="TAJ62" s="59"/>
      <c r="TAK62" s="59"/>
      <c r="TAL62" s="59"/>
      <c r="TAM62" s="59"/>
      <c r="TAN62" s="59"/>
      <c r="TAO62" s="59"/>
      <c r="TAP62" s="59"/>
      <c r="TAQ62" s="59"/>
      <c r="TAR62" s="59"/>
      <c r="TAS62" s="59"/>
      <c r="TAT62" s="59"/>
      <c r="TAU62" s="59"/>
      <c r="TAV62" s="59"/>
      <c r="TAW62" s="59"/>
      <c r="TAX62" s="59"/>
      <c r="TAY62" s="59"/>
      <c r="TAZ62" s="59"/>
      <c r="TBA62" s="59"/>
      <c r="TBB62" s="59"/>
      <c r="TBC62" s="59"/>
      <c r="TBD62" s="59"/>
      <c r="TBE62" s="59"/>
      <c r="TBF62" s="59"/>
      <c r="TBG62" s="59"/>
      <c r="TBH62" s="59"/>
      <c r="TBI62" s="59"/>
      <c r="TBJ62" s="59"/>
      <c r="TBK62" s="59"/>
      <c r="TBL62" s="59"/>
      <c r="TBM62" s="59"/>
      <c r="TBN62" s="59"/>
      <c r="TBO62" s="59"/>
      <c r="TBP62" s="59"/>
      <c r="TBQ62" s="59"/>
      <c r="TBR62" s="59"/>
      <c r="TBS62" s="59"/>
      <c r="TBT62" s="59"/>
      <c r="TBU62" s="59"/>
      <c r="TBV62" s="59"/>
      <c r="TBW62" s="59"/>
      <c r="TBX62" s="59"/>
      <c r="TBY62" s="59"/>
      <c r="TBZ62" s="59"/>
      <c r="TCA62" s="59"/>
      <c r="TCB62" s="59"/>
      <c r="TCC62" s="59"/>
      <c r="TCD62" s="59"/>
      <c r="TCE62" s="59"/>
      <c r="TCF62" s="59"/>
      <c r="TCG62" s="59"/>
      <c r="TCH62" s="59"/>
      <c r="TCI62" s="59"/>
      <c r="TCJ62" s="59"/>
      <c r="TCK62" s="59"/>
      <c r="TCL62" s="59"/>
      <c r="TCM62" s="59"/>
      <c r="TCN62" s="59"/>
      <c r="TCO62" s="59"/>
      <c r="TCP62" s="59"/>
      <c r="TCQ62" s="59"/>
      <c r="TCR62" s="59"/>
      <c r="TCS62" s="59"/>
      <c r="TCT62" s="59"/>
      <c r="TCU62" s="59"/>
      <c r="TCV62" s="59"/>
      <c r="TCW62" s="59"/>
      <c r="TCX62" s="59"/>
      <c r="TCY62" s="59"/>
      <c r="TCZ62" s="59"/>
      <c r="TDA62" s="59"/>
      <c r="TDB62" s="59"/>
      <c r="TDC62" s="59"/>
      <c r="TDD62" s="59"/>
      <c r="TDE62" s="59"/>
      <c r="TDF62" s="59"/>
      <c r="TDG62" s="59"/>
      <c r="TDH62" s="59"/>
      <c r="TDI62" s="59"/>
      <c r="TDJ62" s="59"/>
      <c r="TDK62" s="59"/>
      <c r="TDL62" s="59"/>
      <c r="TDM62" s="59"/>
      <c r="TDN62" s="59"/>
      <c r="TDO62" s="59"/>
      <c r="TDP62" s="59"/>
      <c r="TDQ62" s="59"/>
      <c r="TDR62" s="59"/>
      <c r="TDS62" s="59"/>
      <c r="TDT62" s="59"/>
      <c r="TDU62" s="59"/>
      <c r="TDV62" s="59"/>
      <c r="TDW62" s="59"/>
      <c r="TDX62" s="59"/>
      <c r="TDY62" s="59"/>
      <c r="TDZ62" s="59"/>
      <c r="TEA62" s="59"/>
      <c r="TEB62" s="59"/>
      <c r="TEC62" s="59"/>
      <c r="TED62" s="59"/>
      <c r="TEE62" s="59"/>
      <c r="TEF62" s="59"/>
      <c r="TEG62" s="59"/>
      <c r="TEH62" s="59"/>
      <c r="TEI62" s="59"/>
      <c r="TEJ62" s="59"/>
      <c r="TEK62" s="59"/>
      <c r="TEL62" s="59"/>
      <c r="TEM62" s="59"/>
      <c r="TEN62" s="59"/>
      <c r="TEO62" s="59"/>
      <c r="TEP62" s="59"/>
      <c r="TEQ62" s="59"/>
      <c r="TER62" s="59"/>
      <c r="TES62" s="59"/>
      <c r="TET62" s="59"/>
      <c r="TEU62" s="59"/>
      <c r="TEV62" s="59"/>
      <c r="TEW62" s="59"/>
      <c r="TEX62" s="59"/>
      <c r="TEY62" s="59"/>
      <c r="TEZ62" s="59"/>
      <c r="TFA62" s="59"/>
      <c r="TFB62" s="59"/>
      <c r="TFC62" s="59"/>
      <c r="TFD62" s="59"/>
      <c r="TFE62" s="59"/>
      <c r="TFF62" s="59"/>
      <c r="TFG62" s="59"/>
      <c r="TFH62" s="59"/>
      <c r="TFI62" s="59"/>
      <c r="TFJ62" s="59"/>
      <c r="TFK62" s="59"/>
      <c r="TFL62" s="59"/>
      <c r="TFM62" s="59"/>
      <c r="TFN62" s="59"/>
      <c r="TFO62" s="59"/>
      <c r="TFP62" s="59"/>
      <c r="TFQ62" s="59"/>
      <c r="TFR62" s="59"/>
      <c r="TFS62" s="59"/>
      <c r="TFT62" s="59"/>
      <c r="TFU62" s="59"/>
      <c r="TFV62" s="59"/>
      <c r="TFW62" s="59"/>
      <c r="TFX62" s="59"/>
      <c r="TFY62" s="59"/>
      <c r="TFZ62" s="59"/>
      <c r="TGA62" s="59"/>
      <c r="TGB62" s="59"/>
      <c r="TGC62" s="59"/>
      <c r="TGD62" s="59"/>
      <c r="TGE62" s="59"/>
      <c r="TGF62" s="59"/>
      <c r="TGG62" s="59"/>
      <c r="TGH62" s="59"/>
      <c r="TGI62" s="59"/>
      <c r="TGJ62" s="59"/>
      <c r="TGK62" s="59"/>
      <c r="TGL62" s="59"/>
      <c r="TGM62" s="59"/>
      <c r="TGN62" s="59"/>
      <c r="TGO62" s="59"/>
      <c r="TGP62" s="59"/>
      <c r="TGQ62" s="59"/>
      <c r="TGR62" s="59"/>
      <c r="TGS62" s="59"/>
      <c r="TGT62" s="59"/>
      <c r="TGU62" s="59"/>
      <c r="TGV62" s="59"/>
      <c r="TGW62" s="59"/>
      <c r="TGX62" s="59"/>
      <c r="TGY62" s="59"/>
      <c r="TGZ62" s="59"/>
      <c r="THA62" s="59"/>
      <c r="THB62" s="59"/>
      <c r="THC62" s="59"/>
      <c r="THD62" s="59"/>
      <c r="THE62" s="59"/>
      <c r="THF62" s="59"/>
      <c r="THG62" s="59"/>
      <c r="THH62" s="59"/>
      <c r="THI62" s="59"/>
      <c r="THJ62" s="59"/>
      <c r="THK62" s="59"/>
      <c r="THL62" s="59"/>
      <c r="THM62" s="59"/>
      <c r="THN62" s="59"/>
      <c r="THO62" s="59"/>
      <c r="THP62" s="59"/>
      <c r="THQ62" s="59"/>
      <c r="THR62" s="59"/>
      <c r="THS62" s="59"/>
      <c r="THT62" s="59"/>
      <c r="THU62" s="59"/>
      <c r="THV62" s="59"/>
      <c r="THW62" s="59"/>
      <c r="THX62" s="59"/>
      <c r="THY62" s="59"/>
      <c r="THZ62" s="59"/>
      <c r="TIA62" s="59"/>
      <c r="TIB62" s="59"/>
      <c r="TIC62" s="59"/>
      <c r="TID62" s="59"/>
      <c r="TIE62" s="59"/>
      <c r="TIF62" s="59"/>
      <c r="TIG62" s="59"/>
      <c r="TIH62" s="59"/>
      <c r="TII62" s="59"/>
      <c r="TIJ62" s="59"/>
      <c r="TIK62" s="59"/>
      <c r="TIL62" s="59"/>
      <c r="TIM62" s="59"/>
      <c r="TIN62" s="59"/>
      <c r="TIO62" s="59"/>
      <c r="TIP62" s="59"/>
      <c r="TIQ62" s="59"/>
      <c r="TIR62" s="59"/>
      <c r="TIS62" s="59"/>
      <c r="TIT62" s="59"/>
      <c r="TIU62" s="59"/>
      <c r="TIV62" s="59"/>
      <c r="TIW62" s="59"/>
      <c r="TIX62" s="59"/>
      <c r="TIY62" s="59"/>
      <c r="TIZ62" s="59"/>
      <c r="TJA62" s="59"/>
      <c r="TJB62" s="59"/>
      <c r="TJC62" s="59"/>
      <c r="TJD62" s="59"/>
      <c r="TJE62" s="59"/>
      <c r="TJF62" s="59"/>
      <c r="TJG62" s="59"/>
      <c r="TJH62" s="59"/>
      <c r="TJI62" s="59"/>
      <c r="TJJ62" s="59"/>
      <c r="TJK62" s="59"/>
      <c r="TJL62" s="59"/>
      <c r="TJM62" s="59"/>
      <c r="TJN62" s="59"/>
      <c r="TJO62" s="59"/>
      <c r="TJP62" s="59"/>
      <c r="TJQ62" s="59"/>
      <c r="TJR62" s="59"/>
      <c r="TJS62" s="59"/>
      <c r="TJT62" s="59"/>
      <c r="TJU62" s="59"/>
      <c r="TJV62" s="59"/>
      <c r="TJW62" s="59"/>
      <c r="TJX62" s="59"/>
      <c r="TJY62" s="59"/>
      <c r="TJZ62" s="59"/>
      <c r="TKA62" s="59"/>
      <c r="TKB62" s="59"/>
      <c r="TKC62" s="59"/>
      <c r="TKD62" s="59"/>
      <c r="TKE62" s="59"/>
      <c r="TKF62" s="59"/>
      <c r="TKG62" s="59"/>
      <c r="TKH62" s="59"/>
      <c r="TKI62" s="59"/>
      <c r="TKJ62" s="59"/>
      <c r="TKK62" s="59"/>
      <c r="TKL62" s="59"/>
      <c r="TKM62" s="59"/>
      <c r="TKN62" s="59"/>
      <c r="TKO62" s="59"/>
      <c r="TKP62" s="59"/>
      <c r="TKQ62" s="59"/>
      <c r="TKR62" s="59"/>
      <c r="TKS62" s="59"/>
      <c r="TKT62" s="59"/>
      <c r="TKU62" s="59"/>
      <c r="TKV62" s="59"/>
      <c r="TKW62" s="59"/>
      <c r="TKX62" s="59"/>
      <c r="TKY62" s="59"/>
      <c r="TKZ62" s="59"/>
      <c r="TLA62" s="59"/>
      <c r="TLB62" s="59"/>
      <c r="TLC62" s="59"/>
      <c r="TLD62" s="59"/>
      <c r="TLE62" s="59"/>
      <c r="TLF62" s="59"/>
      <c r="TLG62" s="59"/>
      <c r="TLH62" s="59"/>
      <c r="TLI62" s="59"/>
      <c r="TLJ62" s="59"/>
      <c r="TLK62" s="59"/>
      <c r="TLL62" s="59"/>
      <c r="TLM62" s="59"/>
      <c r="TLN62" s="59"/>
      <c r="TLO62" s="59"/>
      <c r="TLP62" s="59"/>
      <c r="TLQ62" s="59"/>
      <c r="TLR62" s="59"/>
      <c r="TLS62" s="59"/>
      <c r="TLT62" s="59"/>
      <c r="TLU62" s="59"/>
      <c r="TLV62" s="59"/>
      <c r="TLW62" s="59"/>
      <c r="TLX62" s="59"/>
      <c r="TLY62" s="59"/>
      <c r="TLZ62" s="59"/>
      <c r="TMA62" s="59"/>
      <c r="TMB62" s="59"/>
      <c r="TMC62" s="59"/>
      <c r="TMD62" s="59"/>
      <c r="TME62" s="59"/>
      <c r="TMF62" s="59"/>
      <c r="TMG62" s="59"/>
      <c r="TMH62" s="59"/>
      <c r="TMI62" s="59"/>
      <c r="TMJ62" s="59"/>
      <c r="TMK62" s="59"/>
      <c r="TML62" s="59"/>
      <c r="TMM62" s="59"/>
      <c r="TMN62" s="59"/>
      <c r="TMO62" s="59"/>
      <c r="TMP62" s="59"/>
      <c r="TMQ62" s="59"/>
      <c r="TMR62" s="59"/>
      <c r="TMS62" s="59"/>
      <c r="TMT62" s="59"/>
      <c r="TMU62" s="59"/>
      <c r="TMV62" s="59"/>
      <c r="TMW62" s="59"/>
      <c r="TMX62" s="59"/>
      <c r="TMY62" s="59"/>
      <c r="TMZ62" s="59"/>
      <c r="TNA62" s="59"/>
      <c r="TNB62" s="59"/>
      <c r="TNC62" s="59"/>
      <c r="TND62" s="59"/>
      <c r="TNE62" s="59"/>
      <c r="TNF62" s="59"/>
      <c r="TNG62" s="59"/>
      <c r="TNH62" s="59"/>
      <c r="TNI62" s="59"/>
      <c r="TNJ62" s="59"/>
      <c r="TNK62" s="59"/>
      <c r="TNL62" s="59"/>
      <c r="TNM62" s="59"/>
      <c r="TNN62" s="59"/>
      <c r="TNO62" s="59"/>
      <c r="TNP62" s="59"/>
      <c r="TNQ62" s="59"/>
      <c r="TNR62" s="59"/>
      <c r="TNS62" s="59"/>
      <c r="TNT62" s="59"/>
      <c r="TNU62" s="59"/>
      <c r="TNV62" s="59"/>
      <c r="TNW62" s="59"/>
      <c r="TNX62" s="59"/>
      <c r="TNY62" s="59"/>
      <c r="TNZ62" s="59"/>
      <c r="TOA62" s="59"/>
      <c r="TOB62" s="59"/>
      <c r="TOC62" s="59"/>
      <c r="TOD62" s="59"/>
      <c r="TOE62" s="59"/>
      <c r="TOF62" s="59"/>
      <c r="TOG62" s="59"/>
      <c r="TOH62" s="59"/>
      <c r="TOI62" s="59"/>
      <c r="TOJ62" s="59"/>
      <c r="TOK62" s="59"/>
      <c r="TOL62" s="59"/>
      <c r="TOM62" s="59"/>
      <c r="TON62" s="59"/>
      <c r="TOO62" s="59"/>
      <c r="TOP62" s="59"/>
      <c r="TOQ62" s="59"/>
      <c r="TOR62" s="59"/>
      <c r="TOS62" s="59"/>
      <c r="TOT62" s="59"/>
      <c r="TOU62" s="59"/>
      <c r="TOV62" s="59"/>
      <c r="TOW62" s="59"/>
      <c r="TOX62" s="59"/>
      <c r="TOY62" s="59"/>
      <c r="TOZ62" s="59"/>
      <c r="TPA62" s="59"/>
      <c r="TPB62" s="59"/>
      <c r="TPC62" s="59"/>
      <c r="TPD62" s="59"/>
      <c r="TPE62" s="59"/>
      <c r="TPF62" s="59"/>
      <c r="TPG62" s="59"/>
      <c r="TPH62" s="59"/>
      <c r="TPI62" s="59"/>
      <c r="TPJ62" s="59"/>
      <c r="TPK62" s="59"/>
      <c r="TPL62" s="59"/>
      <c r="TPM62" s="59"/>
      <c r="TPN62" s="59"/>
      <c r="TPO62" s="59"/>
      <c r="TPP62" s="59"/>
      <c r="TPQ62" s="59"/>
      <c r="TPR62" s="59"/>
      <c r="TPS62" s="59"/>
      <c r="TPT62" s="59"/>
      <c r="TPU62" s="59"/>
      <c r="TPV62" s="59"/>
      <c r="TPW62" s="59"/>
      <c r="TPX62" s="59"/>
      <c r="TPY62" s="59"/>
      <c r="TPZ62" s="59"/>
      <c r="TQA62" s="59"/>
      <c r="TQB62" s="59"/>
      <c r="TQC62" s="59"/>
      <c r="TQD62" s="59"/>
      <c r="TQE62" s="59"/>
      <c r="TQF62" s="59"/>
      <c r="TQG62" s="59"/>
      <c r="TQH62" s="59"/>
      <c r="TQI62" s="59"/>
      <c r="TQJ62" s="59"/>
      <c r="TQK62" s="59"/>
      <c r="TQL62" s="59"/>
      <c r="TQM62" s="59"/>
      <c r="TQN62" s="59"/>
      <c r="TQO62" s="59"/>
      <c r="TQP62" s="59"/>
      <c r="TQQ62" s="59"/>
      <c r="TQR62" s="59"/>
      <c r="TQS62" s="59"/>
      <c r="TQT62" s="59"/>
      <c r="TQU62" s="59"/>
      <c r="TQV62" s="59"/>
      <c r="TQW62" s="59"/>
      <c r="TQX62" s="59"/>
      <c r="TQY62" s="59"/>
      <c r="TQZ62" s="59"/>
      <c r="TRA62" s="59"/>
      <c r="TRB62" s="59"/>
      <c r="TRC62" s="59"/>
      <c r="TRD62" s="59"/>
      <c r="TRE62" s="59"/>
      <c r="TRF62" s="59"/>
      <c r="TRG62" s="59"/>
      <c r="TRH62" s="59"/>
      <c r="TRI62" s="59"/>
      <c r="TRJ62" s="59"/>
      <c r="TRK62" s="59"/>
      <c r="TRL62" s="59"/>
      <c r="TRM62" s="59"/>
      <c r="TRN62" s="59"/>
      <c r="TRO62" s="59"/>
      <c r="TRP62" s="59"/>
      <c r="TRQ62" s="59"/>
      <c r="TRR62" s="59"/>
      <c r="TRS62" s="59"/>
      <c r="TRT62" s="59"/>
      <c r="TRU62" s="59"/>
      <c r="TRV62" s="59"/>
      <c r="TRW62" s="59"/>
      <c r="TRX62" s="59"/>
      <c r="TRY62" s="59"/>
      <c r="TRZ62" s="59"/>
      <c r="TSA62" s="59"/>
      <c r="TSB62" s="59"/>
      <c r="TSC62" s="59"/>
      <c r="TSD62" s="59"/>
      <c r="TSE62" s="59"/>
      <c r="TSF62" s="59"/>
      <c r="TSG62" s="59"/>
      <c r="TSH62" s="59"/>
      <c r="TSI62" s="59"/>
      <c r="TSJ62" s="59"/>
      <c r="TSK62" s="59"/>
      <c r="TSL62" s="59"/>
      <c r="TSM62" s="59"/>
      <c r="TSN62" s="59"/>
      <c r="TSO62" s="59"/>
      <c r="TSP62" s="59"/>
      <c r="TSQ62" s="59"/>
      <c r="TSR62" s="59"/>
      <c r="TSS62" s="59"/>
      <c r="TST62" s="59"/>
      <c r="TSU62" s="59"/>
      <c r="TSV62" s="59"/>
      <c r="TSW62" s="59"/>
      <c r="TSX62" s="59"/>
      <c r="TSY62" s="59"/>
      <c r="TSZ62" s="59"/>
      <c r="TTA62" s="59"/>
      <c r="TTB62" s="59"/>
      <c r="TTC62" s="59"/>
      <c r="TTD62" s="59"/>
      <c r="TTE62" s="59"/>
      <c r="TTF62" s="59"/>
      <c r="TTG62" s="59"/>
      <c r="TTH62" s="59"/>
      <c r="TTI62" s="59"/>
      <c r="TTJ62" s="59"/>
      <c r="TTK62" s="59"/>
      <c r="TTL62" s="59"/>
      <c r="TTM62" s="59"/>
      <c r="TTN62" s="59"/>
      <c r="TTO62" s="59"/>
      <c r="TTP62" s="59"/>
      <c r="TTQ62" s="59"/>
      <c r="TTR62" s="59"/>
      <c r="TTS62" s="59"/>
      <c r="TTT62" s="59"/>
      <c r="TTU62" s="59"/>
      <c r="TTV62" s="59"/>
      <c r="TTW62" s="59"/>
      <c r="TTX62" s="59"/>
      <c r="TTY62" s="59"/>
      <c r="TTZ62" s="59"/>
      <c r="TUA62" s="59"/>
      <c r="TUB62" s="59"/>
      <c r="TUC62" s="59"/>
      <c r="TUD62" s="59"/>
      <c r="TUE62" s="59"/>
      <c r="TUF62" s="59"/>
      <c r="TUG62" s="59"/>
      <c r="TUH62" s="59"/>
      <c r="TUI62" s="59"/>
      <c r="TUJ62" s="59"/>
      <c r="TUK62" s="59"/>
      <c r="TUL62" s="59"/>
      <c r="TUM62" s="59"/>
      <c r="TUN62" s="59"/>
      <c r="TUO62" s="59"/>
      <c r="TUP62" s="59"/>
      <c r="TUQ62" s="59"/>
      <c r="TUR62" s="59"/>
      <c r="TUS62" s="59"/>
      <c r="TUT62" s="59"/>
      <c r="TUU62" s="59"/>
      <c r="TUV62" s="59"/>
      <c r="TUW62" s="59"/>
      <c r="TUX62" s="59"/>
      <c r="TUY62" s="59"/>
      <c r="TUZ62" s="59"/>
      <c r="TVA62" s="59"/>
      <c r="TVB62" s="59"/>
      <c r="TVC62" s="59"/>
      <c r="TVD62" s="59"/>
      <c r="TVE62" s="59"/>
      <c r="TVF62" s="59"/>
      <c r="TVG62" s="59"/>
      <c r="TVH62" s="59"/>
      <c r="TVI62" s="59"/>
      <c r="TVJ62" s="59"/>
      <c r="TVK62" s="59"/>
      <c r="TVL62" s="59"/>
      <c r="TVM62" s="59"/>
      <c r="TVN62" s="59"/>
      <c r="TVO62" s="59"/>
      <c r="TVP62" s="59"/>
      <c r="TVQ62" s="59"/>
      <c r="TVR62" s="59"/>
      <c r="TVS62" s="59"/>
      <c r="TVT62" s="59"/>
      <c r="TVU62" s="59"/>
      <c r="TVV62" s="59"/>
      <c r="TVW62" s="59"/>
      <c r="TVX62" s="59"/>
      <c r="TVY62" s="59"/>
      <c r="TVZ62" s="59"/>
      <c r="TWA62" s="59"/>
      <c r="TWB62" s="59"/>
      <c r="TWC62" s="59"/>
      <c r="TWD62" s="59"/>
      <c r="TWE62" s="59"/>
      <c r="TWF62" s="59"/>
      <c r="TWG62" s="59"/>
      <c r="TWH62" s="59"/>
      <c r="TWI62" s="59"/>
      <c r="TWJ62" s="59"/>
      <c r="TWK62" s="59"/>
      <c r="TWL62" s="59"/>
      <c r="TWM62" s="59"/>
      <c r="TWN62" s="59"/>
      <c r="TWO62" s="59"/>
      <c r="TWP62" s="59"/>
      <c r="TWQ62" s="59"/>
      <c r="TWR62" s="59"/>
      <c r="TWS62" s="59"/>
      <c r="TWT62" s="59"/>
      <c r="TWU62" s="59"/>
      <c r="TWV62" s="59"/>
      <c r="TWW62" s="59"/>
      <c r="TWX62" s="59"/>
      <c r="TWY62" s="59"/>
      <c r="TWZ62" s="59"/>
      <c r="TXA62" s="59"/>
      <c r="TXB62" s="59"/>
      <c r="TXC62" s="59"/>
      <c r="TXD62" s="59"/>
      <c r="TXE62" s="59"/>
      <c r="TXF62" s="59"/>
      <c r="TXG62" s="59"/>
      <c r="TXH62" s="59"/>
      <c r="TXI62" s="59"/>
      <c r="TXJ62" s="59"/>
      <c r="TXK62" s="59"/>
      <c r="TXL62" s="59"/>
      <c r="TXM62" s="59"/>
      <c r="TXN62" s="59"/>
      <c r="TXO62" s="59"/>
      <c r="TXP62" s="59"/>
      <c r="TXQ62" s="59"/>
      <c r="TXR62" s="59"/>
      <c r="TXS62" s="59"/>
      <c r="TXT62" s="59"/>
      <c r="TXU62" s="59"/>
      <c r="TXV62" s="59"/>
      <c r="TXW62" s="59"/>
      <c r="TXX62" s="59"/>
      <c r="TXY62" s="59"/>
      <c r="TXZ62" s="59"/>
      <c r="TYA62" s="59"/>
      <c r="TYB62" s="59"/>
      <c r="TYC62" s="59"/>
      <c r="TYD62" s="59"/>
      <c r="TYE62" s="59"/>
      <c r="TYF62" s="59"/>
      <c r="TYG62" s="59"/>
      <c r="TYH62" s="59"/>
      <c r="TYI62" s="59"/>
      <c r="TYJ62" s="59"/>
      <c r="TYK62" s="59"/>
      <c r="TYL62" s="59"/>
      <c r="TYM62" s="59"/>
      <c r="TYN62" s="59"/>
      <c r="TYO62" s="59"/>
      <c r="TYP62" s="59"/>
      <c r="TYQ62" s="59"/>
      <c r="TYR62" s="59"/>
      <c r="TYS62" s="59"/>
      <c r="TYT62" s="59"/>
      <c r="TYU62" s="59"/>
      <c r="TYV62" s="59"/>
      <c r="TYW62" s="59"/>
      <c r="TYX62" s="59"/>
      <c r="TYY62" s="59"/>
      <c r="TYZ62" s="59"/>
      <c r="TZA62" s="59"/>
      <c r="TZB62" s="59"/>
      <c r="TZC62" s="59"/>
      <c r="TZD62" s="59"/>
      <c r="TZE62" s="59"/>
      <c r="TZF62" s="59"/>
      <c r="TZG62" s="59"/>
      <c r="TZH62" s="59"/>
      <c r="TZI62" s="59"/>
      <c r="TZJ62" s="59"/>
      <c r="TZK62" s="59"/>
      <c r="TZL62" s="59"/>
      <c r="TZM62" s="59"/>
      <c r="TZN62" s="59"/>
      <c r="TZO62" s="59"/>
      <c r="TZP62" s="59"/>
      <c r="TZQ62" s="59"/>
      <c r="TZR62" s="59"/>
      <c r="TZS62" s="59"/>
      <c r="TZT62" s="59"/>
      <c r="TZU62" s="59"/>
      <c r="TZV62" s="59"/>
      <c r="TZW62" s="59"/>
      <c r="TZX62" s="59"/>
      <c r="TZY62" s="59"/>
      <c r="TZZ62" s="59"/>
      <c r="UAA62" s="59"/>
      <c r="UAB62" s="59"/>
      <c r="UAC62" s="59"/>
      <c r="UAD62" s="59"/>
      <c r="UAE62" s="59"/>
      <c r="UAF62" s="59"/>
      <c r="UAG62" s="59"/>
      <c r="UAH62" s="59"/>
      <c r="UAI62" s="59"/>
      <c r="UAJ62" s="59"/>
      <c r="UAK62" s="59"/>
      <c r="UAL62" s="59"/>
      <c r="UAM62" s="59"/>
      <c r="UAN62" s="59"/>
      <c r="UAO62" s="59"/>
      <c r="UAP62" s="59"/>
      <c r="UAQ62" s="59"/>
      <c r="UAR62" s="59"/>
      <c r="UAS62" s="59"/>
      <c r="UAT62" s="59"/>
      <c r="UAU62" s="59"/>
      <c r="UAV62" s="59"/>
      <c r="UAW62" s="59"/>
      <c r="UAX62" s="59"/>
      <c r="UAY62" s="59"/>
      <c r="UAZ62" s="59"/>
      <c r="UBA62" s="59"/>
      <c r="UBB62" s="59"/>
      <c r="UBC62" s="59"/>
      <c r="UBD62" s="59"/>
      <c r="UBE62" s="59"/>
      <c r="UBF62" s="59"/>
      <c r="UBG62" s="59"/>
      <c r="UBH62" s="59"/>
      <c r="UBI62" s="59"/>
      <c r="UBJ62" s="59"/>
      <c r="UBK62" s="59"/>
      <c r="UBL62" s="59"/>
      <c r="UBM62" s="59"/>
      <c r="UBN62" s="59"/>
      <c r="UBO62" s="59"/>
      <c r="UBP62" s="59"/>
      <c r="UBQ62" s="59"/>
      <c r="UBR62" s="59"/>
      <c r="UBS62" s="59"/>
      <c r="UBT62" s="59"/>
      <c r="UBU62" s="59"/>
      <c r="UBV62" s="59"/>
      <c r="UBW62" s="59"/>
      <c r="UBX62" s="59"/>
      <c r="UBY62" s="59"/>
      <c r="UBZ62" s="59"/>
      <c r="UCA62" s="59"/>
      <c r="UCB62" s="59"/>
      <c r="UCC62" s="59"/>
      <c r="UCD62" s="59"/>
      <c r="UCE62" s="59"/>
      <c r="UCF62" s="59"/>
      <c r="UCG62" s="59"/>
      <c r="UCH62" s="59"/>
      <c r="UCI62" s="59"/>
      <c r="UCJ62" s="59"/>
      <c r="UCK62" s="59"/>
      <c r="UCL62" s="59"/>
      <c r="UCM62" s="59"/>
      <c r="UCN62" s="59"/>
      <c r="UCO62" s="59"/>
      <c r="UCP62" s="59"/>
      <c r="UCQ62" s="59"/>
      <c r="UCR62" s="59"/>
      <c r="UCS62" s="59"/>
      <c r="UCT62" s="59"/>
      <c r="UCU62" s="59"/>
      <c r="UCV62" s="59"/>
      <c r="UCW62" s="59"/>
      <c r="UCX62" s="59"/>
      <c r="UCY62" s="59"/>
      <c r="UCZ62" s="59"/>
      <c r="UDA62" s="59"/>
      <c r="UDB62" s="59"/>
      <c r="UDC62" s="59"/>
      <c r="UDD62" s="59"/>
      <c r="UDE62" s="59"/>
      <c r="UDF62" s="59"/>
      <c r="UDG62" s="59"/>
      <c r="UDH62" s="59"/>
      <c r="UDI62" s="59"/>
      <c r="UDJ62" s="59"/>
      <c r="UDK62" s="59"/>
      <c r="UDL62" s="59"/>
      <c r="UDM62" s="59"/>
      <c r="UDN62" s="59"/>
      <c r="UDO62" s="59"/>
      <c r="UDP62" s="59"/>
      <c r="UDQ62" s="59"/>
      <c r="UDR62" s="59"/>
      <c r="UDS62" s="59"/>
      <c r="UDT62" s="59"/>
      <c r="UDU62" s="59"/>
      <c r="UDV62" s="59"/>
      <c r="UDW62" s="59"/>
      <c r="UDX62" s="59"/>
      <c r="UDY62" s="59"/>
      <c r="UDZ62" s="59"/>
      <c r="UEA62" s="59"/>
      <c r="UEB62" s="59"/>
      <c r="UEC62" s="59"/>
      <c r="UED62" s="59"/>
      <c r="UEE62" s="59"/>
      <c r="UEF62" s="59"/>
      <c r="UEG62" s="59"/>
      <c r="UEH62" s="59"/>
      <c r="UEI62" s="59"/>
      <c r="UEJ62" s="59"/>
      <c r="UEK62" s="59"/>
      <c r="UEL62" s="59"/>
      <c r="UEM62" s="59"/>
      <c r="UEN62" s="59"/>
      <c r="UEO62" s="59"/>
      <c r="UEP62" s="59"/>
      <c r="UEQ62" s="59"/>
      <c r="UER62" s="59"/>
      <c r="UES62" s="59"/>
      <c r="UET62" s="59"/>
      <c r="UEU62" s="59"/>
      <c r="UEV62" s="59"/>
      <c r="UEW62" s="59"/>
      <c r="UEX62" s="59"/>
      <c r="UEY62" s="59"/>
      <c r="UEZ62" s="59"/>
      <c r="UFA62" s="59"/>
      <c r="UFB62" s="59"/>
      <c r="UFC62" s="59"/>
      <c r="UFD62" s="59"/>
      <c r="UFE62" s="59"/>
      <c r="UFF62" s="59"/>
      <c r="UFG62" s="59"/>
      <c r="UFH62" s="59"/>
      <c r="UFI62" s="59"/>
      <c r="UFJ62" s="59"/>
      <c r="UFK62" s="59"/>
      <c r="UFL62" s="59"/>
      <c r="UFM62" s="59"/>
      <c r="UFN62" s="59"/>
      <c r="UFO62" s="59"/>
      <c r="UFP62" s="59"/>
      <c r="UFQ62" s="59"/>
      <c r="UFR62" s="59"/>
      <c r="UFS62" s="59"/>
      <c r="UFT62" s="59"/>
      <c r="UFU62" s="59"/>
      <c r="UFV62" s="59"/>
      <c r="UFW62" s="59"/>
      <c r="UFX62" s="59"/>
      <c r="UFY62" s="59"/>
      <c r="UFZ62" s="59"/>
      <c r="UGA62" s="59"/>
      <c r="UGB62" s="59"/>
      <c r="UGC62" s="59"/>
      <c r="UGD62" s="59"/>
      <c r="UGE62" s="59"/>
      <c r="UGF62" s="59"/>
      <c r="UGG62" s="59"/>
      <c r="UGH62" s="59"/>
      <c r="UGI62" s="59"/>
      <c r="UGJ62" s="59"/>
      <c r="UGK62" s="59"/>
      <c r="UGL62" s="59"/>
      <c r="UGM62" s="59"/>
      <c r="UGN62" s="59"/>
      <c r="UGO62" s="59"/>
      <c r="UGP62" s="59"/>
      <c r="UGQ62" s="59"/>
      <c r="UGR62" s="59"/>
      <c r="UGS62" s="59"/>
      <c r="UGT62" s="59"/>
      <c r="UGU62" s="59"/>
      <c r="UGV62" s="59"/>
      <c r="UGW62" s="59"/>
      <c r="UGX62" s="59"/>
      <c r="UGY62" s="59"/>
      <c r="UGZ62" s="59"/>
      <c r="UHA62" s="59"/>
      <c r="UHB62" s="59"/>
      <c r="UHC62" s="59"/>
      <c r="UHD62" s="59"/>
      <c r="UHE62" s="59"/>
      <c r="UHF62" s="59"/>
      <c r="UHG62" s="59"/>
      <c r="UHH62" s="59"/>
      <c r="UHI62" s="59"/>
      <c r="UHJ62" s="59"/>
      <c r="UHK62" s="59"/>
      <c r="UHL62" s="59"/>
      <c r="UHM62" s="59"/>
      <c r="UHN62" s="59"/>
      <c r="UHO62" s="59"/>
      <c r="UHP62" s="59"/>
      <c r="UHQ62" s="59"/>
      <c r="UHR62" s="59"/>
      <c r="UHS62" s="59"/>
      <c r="UHT62" s="59"/>
      <c r="UHU62" s="59"/>
      <c r="UHV62" s="59"/>
      <c r="UHW62" s="59"/>
      <c r="UHX62" s="59"/>
      <c r="UHY62" s="59"/>
      <c r="UHZ62" s="59"/>
      <c r="UIA62" s="59"/>
      <c r="UIB62" s="59"/>
      <c r="UIC62" s="59"/>
      <c r="UID62" s="59"/>
      <c r="UIE62" s="59"/>
      <c r="UIF62" s="59"/>
      <c r="UIG62" s="59"/>
      <c r="UIH62" s="59"/>
      <c r="UII62" s="59"/>
      <c r="UIJ62" s="59"/>
      <c r="UIK62" s="59"/>
      <c r="UIL62" s="59"/>
      <c r="UIM62" s="59"/>
      <c r="UIN62" s="59"/>
      <c r="UIO62" s="59"/>
      <c r="UIP62" s="59"/>
      <c r="UIQ62" s="59"/>
      <c r="UIR62" s="59"/>
      <c r="UIS62" s="59"/>
      <c r="UIT62" s="59"/>
      <c r="UIU62" s="59"/>
      <c r="UIV62" s="59"/>
      <c r="UIW62" s="59"/>
      <c r="UIX62" s="59"/>
      <c r="UIY62" s="59"/>
      <c r="UIZ62" s="59"/>
      <c r="UJA62" s="59"/>
      <c r="UJB62" s="59"/>
      <c r="UJC62" s="59"/>
      <c r="UJD62" s="59"/>
      <c r="UJE62" s="59"/>
      <c r="UJF62" s="59"/>
      <c r="UJG62" s="59"/>
      <c r="UJH62" s="59"/>
      <c r="UJI62" s="59"/>
      <c r="UJJ62" s="59"/>
      <c r="UJK62" s="59"/>
      <c r="UJL62" s="59"/>
      <c r="UJM62" s="59"/>
      <c r="UJN62" s="59"/>
      <c r="UJO62" s="59"/>
      <c r="UJP62" s="59"/>
      <c r="UJQ62" s="59"/>
      <c r="UJR62" s="59"/>
      <c r="UJS62" s="59"/>
      <c r="UJT62" s="59"/>
      <c r="UJU62" s="59"/>
      <c r="UJV62" s="59"/>
      <c r="UJW62" s="59"/>
      <c r="UJX62" s="59"/>
      <c r="UJY62" s="59"/>
      <c r="UJZ62" s="59"/>
      <c r="UKA62" s="59"/>
      <c r="UKB62" s="59"/>
      <c r="UKC62" s="59"/>
      <c r="UKD62" s="59"/>
      <c r="UKE62" s="59"/>
      <c r="UKF62" s="59"/>
      <c r="UKG62" s="59"/>
      <c r="UKH62" s="59"/>
      <c r="UKI62" s="59"/>
      <c r="UKJ62" s="59"/>
      <c r="UKK62" s="59"/>
      <c r="UKL62" s="59"/>
      <c r="UKM62" s="59"/>
      <c r="UKN62" s="59"/>
      <c r="UKO62" s="59"/>
      <c r="UKP62" s="59"/>
      <c r="UKQ62" s="59"/>
      <c r="UKR62" s="59"/>
      <c r="UKS62" s="59"/>
      <c r="UKT62" s="59"/>
      <c r="UKU62" s="59"/>
      <c r="UKV62" s="59"/>
      <c r="UKW62" s="59"/>
      <c r="UKX62" s="59"/>
      <c r="UKY62" s="59"/>
      <c r="UKZ62" s="59"/>
      <c r="ULA62" s="59"/>
      <c r="ULB62" s="59"/>
      <c r="ULC62" s="59"/>
      <c r="ULD62" s="59"/>
      <c r="ULE62" s="59"/>
      <c r="ULF62" s="59"/>
      <c r="ULG62" s="59"/>
      <c r="ULH62" s="59"/>
      <c r="ULI62" s="59"/>
      <c r="ULJ62" s="59"/>
      <c r="ULK62" s="59"/>
      <c r="ULL62" s="59"/>
      <c r="ULM62" s="59"/>
      <c r="ULN62" s="59"/>
      <c r="ULO62" s="59"/>
      <c r="ULP62" s="59"/>
      <c r="ULQ62" s="59"/>
      <c r="ULR62" s="59"/>
      <c r="ULS62" s="59"/>
      <c r="ULT62" s="59"/>
      <c r="ULU62" s="59"/>
      <c r="ULV62" s="59"/>
      <c r="ULW62" s="59"/>
      <c r="ULX62" s="59"/>
      <c r="ULY62" s="59"/>
      <c r="ULZ62" s="59"/>
      <c r="UMA62" s="59"/>
      <c r="UMB62" s="59"/>
      <c r="UMC62" s="59"/>
      <c r="UMD62" s="59"/>
      <c r="UME62" s="59"/>
      <c r="UMF62" s="59"/>
      <c r="UMG62" s="59"/>
      <c r="UMH62" s="59"/>
      <c r="UMI62" s="59"/>
      <c r="UMJ62" s="59"/>
      <c r="UMK62" s="59"/>
      <c r="UML62" s="59"/>
      <c r="UMM62" s="59"/>
      <c r="UMN62" s="59"/>
      <c r="UMO62" s="59"/>
      <c r="UMP62" s="59"/>
      <c r="UMQ62" s="59"/>
      <c r="UMR62" s="59"/>
      <c r="UMS62" s="59"/>
      <c r="UMT62" s="59"/>
      <c r="UMU62" s="59"/>
      <c r="UMV62" s="59"/>
      <c r="UMW62" s="59"/>
      <c r="UMX62" s="59"/>
      <c r="UMY62" s="59"/>
      <c r="UMZ62" s="59"/>
      <c r="UNA62" s="59"/>
      <c r="UNB62" s="59"/>
      <c r="UNC62" s="59"/>
      <c r="UND62" s="59"/>
      <c r="UNE62" s="59"/>
      <c r="UNF62" s="59"/>
      <c r="UNG62" s="59"/>
      <c r="UNH62" s="59"/>
      <c r="UNI62" s="59"/>
      <c r="UNJ62" s="59"/>
      <c r="UNK62" s="59"/>
      <c r="UNL62" s="59"/>
      <c r="UNM62" s="59"/>
      <c r="UNN62" s="59"/>
      <c r="UNO62" s="59"/>
      <c r="UNP62" s="59"/>
      <c r="UNQ62" s="59"/>
      <c r="UNR62" s="59"/>
      <c r="UNS62" s="59"/>
      <c r="UNT62" s="59"/>
      <c r="UNU62" s="59"/>
      <c r="UNV62" s="59"/>
      <c r="UNW62" s="59"/>
      <c r="UNX62" s="59"/>
      <c r="UNY62" s="59"/>
      <c r="UNZ62" s="59"/>
      <c r="UOA62" s="59"/>
      <c r="UOB62" s="59"/>
      <c r="UOC62" s="59"/>
      <c r="UOD62" s="59"/>
      <c r="UOE62" s="59"/>
      <c r="UOF62" s="59"/>
      <c r="UOG62" s="59"/>
      <c r="UOH62" s="59"/>
      <c r="UOI62" s="59"/>
      <c r="UOJ62" s="59"/>
      <c r="UOK62" s="59"/>
      <c r="UOL62" s="59"/>
      <c r="UOM62" s="59"/>
      <c r="UON62" s="59"/>
      <c r="UOO62" s="59"/>
      <c r="UOP62" s="59"/>
      <c r="UOQ62" s="59"/>
      <c r="UOR62" s="59"/>
      <c r="UOS62" s="59"/>
      <c r="UOT62" s="59"/>
      <c r="UOU62" s="59"/>
      <c r="UOV62" s="59"/>
      <c r="UOW62" s="59"/>
      <c r="UOX62" s="59"/>
      <c r="UOY62" s="59"/>
      <c r="UOZ62" s="59"/>
      <c r="UPA62" s="59"/>
      <c r="UPB62" s="59"/>
      <c r="UPC62" s="59"/>
      <c r="UPD62" s="59"/>
      <c r="UPE62" s="59"/>
      <c r="UPF62" s="59"/>
      <c r="UPG62" s="59"/>
      <c r="UPH62" s="59"/>
      <c r="UPI62" s="59"/>
      <c r="UPJ62" s="59"/>
      <c r="UPK62" s="59"/>
      <c r="UPL62" s="59"/>
      <c r="UPM62" s="59"/>
      <c r="UPN62" s="59"/>
      <c r="UPO62" s="59"/>
      <c r="UPP62" s="59"/>
      <c r="UPQ62" s="59"/>
      <c r="UPR62" s="59"/>
      <c r="UPS62" s="59"/>
      <c r="UPT62" s="59"/>
      <c r="UPU62" s="59"/>
      <c r="UPV62" s="59"/>
      <c r="UPW62" s="59"/>
      <c r="UPX62" s="59"/>
      <c r="UPY62" s="59"/>
      <c r="UPZ62" s="59"/>
      <c r="UQA62" s="59"/>
      <c r="UQB62" s="59"/>
      <c r="UQC62" s="59"/>
      <c r="UQD62" s="59"/>
      <c r="UQE62" s="59"/>
      <c r="UQF62" s="59"/>
      <c r="UQG62" s="59"/>
      <c r="UQH62" s="59"/>
      <c r="UQI62" s="59"/>
      <c r="UQJ62" s="59"/>
      <c r="UQK62" s="59"/>
      <c r="UQL62" s="59"/>
      <c r="UQM62" s="59"/>
      <c r="UQN62" s="59"/>
      <c r="UQO62" s="59"/>
      <c r="UQP62" s="59"/>
      <c r="UQQ62" s="59"/>
      <c r="UQR62" s="59"/>
      <c r="UQS62" s="59"/>
      <c r="UQT62" s="59"/>
      <c r="UQU62" s="59"/>
      <c r="UQV62" s="59"/>
      <c r="UQW62" s="59"/>
      <c r="UQX62" s="59"/>
      <c r="UQY62" s="59"/>
      <c r="UQZ62" s="59"/>
      <c r="URA62" s="59"/>
      <c r="URB62" s="59"/>
      <c r="URC62" s="59"/>
      <c r="URD62" s="59"/>
      <c r="URE62" s="59"/>
      <c r="URF62" s="59"/>
      <c r="URG62" s="59"/>
      <c r="URH62" s="59"/>
      <c r="URI62" s="59"/>
      <c r="URJ62" s="59"/>
      <c r="URK62" s="59"/>
      <c r="URL62" s="59"/>
      <c r="URM62" s="59"/>
      <c r="URN62" s="59"/>
      <c r="URO62" s="59"/>
      <c r="URP62" s="59"/>
      <c r="URQ62" s="59"/>
      <c r="URR62" s="59"/>
      <c r="URS62" s="59"/>
      <c r="URT62" s="59"/>
      <c r="URU62" s="59"/>
      <c r="URV62" s="59"/>
      <c r="URW62" s="59"/>
      <c r="URX62" s="59"/>
      <c r="URY62" s="59"/>
      <c r="URZ62" s="59"/>
      <c r="USA62" s="59"/>
      <c r="USB62" s="59"/>
      <c r="USC62" s="59"/>
      <c r="USD62" s="59"/>
      <c r="USE62" s="59"/>
      <c r="USF62" s="59"/>
      <c r="USG62" s="59"/>
      <c r="USH62" s="59"/>
      <c r="USI62" s="59"/>
      <c r="USJ62" s="59"/>
      <c r="USK62" s="59"/>
      <c r="USL62" s="59"/>
      <c r="USM62" s="59"/>
      <c r="USN62" s="59"/>
      <c r="USO62" s="59"/>
      <c r="USP62" s="59"/>
      <c r="USQ62" s="59"/>
      <c r="USR62" s="59"/>
      <c r="USS62" s="59"/>
      <c r="UST62" s="59"/>
      <c r="USU62" s="59"/>
      <c r="USV62" s="59"/>
      <c r="USW62" s="59"/>
      <c r="USX62" s="59"/>
      <c r="USY62" s="59"/>
      <c r="USZ62" s="59"/>
      <c r="UTA62" s="59"/>
      <c r="UTB62" s="59"/>
      <c r="UTC62" s="59"/>
      <c r="UTD62" s="59"/>
      <c r="UTE62" s="59"/>
      <c r="UTF62" s="59"/>
      <c r="UTG62" s="59"/>
      <c r="UTH62" s="59"/>
      <c r="UTI62" s="59"/>
      <c r="UTJ62" s="59"/>
      <c r="UTK62" s="59"/>
      <c r="UTL62" s="59"/>
      <c r="UTM62" s="59"/>
      <c r="UTN62" s="59"/>
      <c r="UTO62" s="59"/>
      <c r="UTP62" s="59"/>
      <c r="UTQ62" s="59"/>
      <c r="UTR62" s="59"/>
      <c r="UTS62" s="59"/>
      <c r="UTT62" s="59"/>
      <c r="UTU62" s="59"/>
      <c r="UTV62" s="59"/>
      <c r="UTW62" s="59"/>
      <c r="UTX62" s="59"/>
      <c r="UTY62" s="59"/>
      <c r="UTZ62" s="59"/>
      <c r="UUA62" s="59"/>
      <c r="UUB62" s="59"/>
      <c r="UUC62" s="59"/>
      <c r="UUD62" s="59"/>
      <c r="UUE62" s="59"/>
      <c r="UUF62" s="59"/>
      <c r="UUG62" s="59"/>
      <c r="UUH62" s="59"/>
      <c r="UUI62" s="59"/>
      <c r="UUJ62" s="59"/>
      <c r="UUK62" s="59"/>
      <c r="UUL62" s="59"/>
      <c r="UUM62" s="59"/>
      <c r="UUN62" s="59"/>
      <c r="UUO62" s="59"/>
      <c r="UUP62" s="59"/>
      <c r="UUQ62" s="59"/>
      <c r="UUR62" s="59"/>
      <c r="UUS62" s="59"/>
      <c r="UUT62" s="59"/>
      <c r="UUU62" s="59"/>
      <c r="UUV62" s="59"/>
      <c r="UUW62" s="59"/>
      <c r="UUX62" s="59"/>
      <c r="UUY62" s="59"/>
      <c r="UUZ62" s="59"/>
      <c r="UVA62" s="59"/>
      <c r="UVB62" s="59"/>
      <c r="UVC62" s="59"/>
      <c r="UVD62" s="59"/>
      <c r="UVE62" s="59"/>
      <c r="UVF62" s="59"/>
      <c r="UVG62" s="59"/>
      <c r="UVH62" s="59"/>
      <c r="UVI62" s="59"/>
      <c r="UVJ62" s="59"/>
      <c r="UVK62" s="59"/>
      <c r="UVL62" s="59"/>
      <c r="UVM62" s="59"/>
      <c r="UVN62" s="59"/>
      <c r="UVO62" s="59"/>
      <c r="UVP62" s="59"/>
      <c r="UVQ62" s="59"/>
      <c r="UVR62" s="59"/>
      <c r="UVS62" s="59"/>
      <c r="UVT62" s="59"/>
      <c r="UVU62" s="59"/>
      <c r="UVV62" s="59"/>
      <c r="UVW62" s="59"/>
      <c r="UVX62" s="59"/>
      <c r="UVY62" s="59"/>
      <c r="UVZ62" s="59"/>
      <c r="UWA62" s="59"/>
      <c r="UWB62" s="59"/>
      <c r="UWC62" s="59"/>
      <c r="UWD62" s="59"/>
      <c r="UWE62" s="59"/>
      <c r="UWF62" s="59"/>
      <c r="UWG62" s="59"/>
      <c r="UWH62" s="59"/>
      <c r="UWI62" s="59"/>
      <c r="UWJ62" s="59"/>
      <c r="UWK62" s="59"/>
      <c r="UWL62" s="59"/>
      <c r="UWM62" s="59"/>
      <c r="UWN62" s="59"/>
      <c r="UWO62" s="59"/>
      <c r="UWP62" s="59"/>
      <c r="UWQ62" s="59"/>
      <c r="UWR62" s="59"/>
      <c r="UWS62" s="59"/>
      <c r="UWT62" s="59"/>
      <c r="UWU62" s="59"/>
      <c r="UWV62" s="59"/>
      <c r="UWW62" s="59"/>
      <c r="UWX62" s="59"/>
      <c r="UWY62" s="59"/>
      <c r="UWZ62" s="59"/>
      <c r="UXA62" s="59"/>
      <c r="UXB62" s="59"/>
      <c r="UXC62" s="59"/>
      <c r="UXD62" s="59"/>
      <c r="UXE62" s="59"/>
      <c r="UXF62" s="59"/>
      <c r="UXG62" s="59"/>
      <c r="UXH62" s="59"/>
      <c r="UXI62" s="59"/>
      <c r="UXJ62" s="59"/>
      <c r="UXK62" s="59"/>
      <c r="UXL62" s="59"/>
      <c r="UXM62" s="59"/>
      <c r="UXN62" s="59"/>
      <c r="UXO62" s="59"/>
      <c r="UXP62" s="59"/>
      <c r="UXQ62" s="59"/>
      <c r="UXR62" s="59"/>
      <c r="UXS62" s="59"/>
      <c r="UXT62" s="59"/>
      <c r="UXU62" s="59"/>
      <c r="UXV62" s="59"/>
      <c r="UXW62" s="59"/>
      <c r="UXX62" s="59"/>
      <c r="UXY62" s="59"/>
      <c r="UXZ62" s="59"/>
      <c r="UYA62" s="59"/>
      <c r="UYB62" s="59"/>
      <c r="UYC62" s="59"/>
      <c r="UYD62" s="59"/>
      <c r="UYE62" s="59"/>
      <c r="UYF62" s="59"/>
      <c r="UYG62" s="59"/>
      <c r="UYH62" s="59"/>
      <c r="UYI62" s="59"/>
      <c r="UYJ62" s="59"/>
      <c r="UYK62" s="59"/>
      <c r="UYL62" s="59"/>
      <c r="UYM62" s="59"/>
      <c r="UYN62" s="59"/>
      <c r="UYO62" s="59"/>
      <c r="UYP62" s="59"/>
      <c r="UYQ62" s="59"/>
      <c r="UYR62" s="59"/>
      <c r="UYS62" s="59"/>
      <c r="UYT62" s="59"/>
      <c r="UYU62" s="59"/>
      <c r="UYV62" s="59"/>
      <c r="UYW62" s="59"/>
      <c r="UYX62" s="59"/>
      <c r="UYY62" s="59"/>
      <c r="UYZ62" s="59"/>
      <c r="UZA62" s="59"/>
      <c r="UZB62" s="59"/>
      <c r="UZC62" s="59"/>
      <c r="UZD62" s="59"/>
      <c r="UZE62" s="59"/>
      <c r="UZF62" s="59"/>
      <c r="UZG62" s="59"/>
      <c r="UZH62" s="59"/>
      <c r="UZI62" s="59"/>
      <c r="UZJ62" s="59"/>
      <c r="UZK62" s="59"/>
      <c r="UZL62" s="59"/>
      <c r="UZM62" s="59"/>
      <c r="UZN62" s="59"/>
      <c r="UZO62" s="59"/>
      <c r="UZP62" s="59"/>
      <c r="UZQ62" s="59"/>
      <c r="UZR62" s="59"/>
      <c r="UZS62" s="59"/>
      <c r="UZT62" s="59"/>
      <c r="UZU62" s="59"/>
      <c r="UZV62" s="59"/>
      <c r="UZW62" s="59"/>
      <c r="UZX62" s="59"/>
      <c r="UZY62" s="59"/>
      <c r="UZZ62" s="59"/>
      <c r="VAA62" s="59"/>
      <c r="VAB62" s="59"/>
      <c r="VAC62" s="59"/>
      <c r="VAD62" s="59"/>
      <c r="VAE62" s="59"/>
      <c r="VAF62" s="59"/>
      <c r="VAG62" s="59"/>
      <c r="VAH62" s="59"/>
      <c r="VAI62" s="59"/>
      <c r="VAJ62" s="59"/>
      <c r="VAK62" s="59"/>
      <c r="VAL62" s="59"/>
      <c r="VAM62" s="59"/>
      <c r="VAN62" s="59"/>
      <c r="VAO62" s="59"/>
      <c r="VAP62" s="59"/>
      <c r="VAQ62" s="59"/>
      <c r="VAR62" s="59"/>
      <c r="VAS62" s="59"/>
      <c r="VAT62" s="59"/>
      <c r="VAU62" s="59"/>
      <c r="VAV62" s="59"/>
      <c r="VAW62" s="59"/>
      <c r="VAX62" s="59"/>
      <c r="VAY62" s="59"/>
      <c r="VAZ62" s="59"/>
      <c r="VBA62" s="59"/>
      <c r="VBB62" s="59"/>
      <c r="VBC62" s="59"/>
      <c r="VBD62" s="59"/>
      <c r="VBE62" s="59"/>
      <c r="VBF62" s="59"/>
      <c r="VBG62" s="59"/>
      <c r="VBH62" s="59"/>
      <c r="VBI62" s="59"/>
      <c r="VBJ62" s="59"/>
      <c r="VBK62" s="59"/>
      <c r="VBL62" s="59"/>
      <c r="VBM62" s="59"/>
      <c r="VBN62" s="59"/>
      <c r="VBO62" s="59"/>
      <c r="VBP62" s="59"/>
      <c r="VBQ62" s="59"/>
      <c r="VBR62" s="59"/>
      <c r="VBS62" s="59"/>
      <c r="VBT62" s="59"/>
      <c r="VBU62" s="59"/>
      <c r="VBV62" s="59"/>
      <c r="VBW62" s="59"/>
      <c r="VBX62" s="59"/>
      <c r="VBY62" s="59"/>
      <c r="VBZ62" s="59"/>
      <c r="VCA62" s="59"/>
      <c r="VCB62" s="59"/>
      <c r="VCC62" s="59"/>
      <c r="VCD62" s="59"/>
      <c r="VCE62" s="59"/>
      <c r="VCF62" s="59"/>
      <c r="VCG62" s="59"/>
      <c r="VCH62" s="59"/>
      <c r="VCI62" s="59"/>
      <c r="VCJ62" s="59"/>
      <c r="VCK62" s="59"/>
      <c r="VCL62" s="59"/>
      <c r="VCM62" s="59"/>
      <c r="VCN62" s="59"/>
      <c r="VCO62" s="59"/>
      <c r="VCP62" s="59"/>
      <c r="VCQ62" s="59"/>
      <c r="VCR62" s="59"/>
      <c r="VCS62" s="59"/>
      <c r="VCT62" s="59"/>
      <c r="VCU62" s="59"/>
      <c r="VCV62" s="59"/>
      <c r="VCW62" s="59"/>
      <c r="VCX62" s="59"/>
      <c r="VCY62" s="59"/>
      <c r="VCZ62" s="59"/>
      <c r="VDA62" s="59"/>
      <c r="VDB62" s="59"/>
      <c r="VDC62" s="59"/>
      <c r="VDD62" s="59"/>
      <c r="VDE62" s="59"/>
      <c r="VDF62" s="59"/>
      <c r="VDG62" s="59"/>
      <c r="VDH62" s="59"/>
      <c r="VDI62" s="59"/>
      <c r="VDJ62" s="59"/>
      <c r="VDK62" s="59"/>
      <c r="VDL62" s="59"/>
      <c r="VDM62" s="59"/>
      <c r="VDN62" s="59"/>
      <c r="VDO62" s="59"/>
      <c r="VDP62" s="59"/>
      <c r="VDQ62" s="59"/>
      <c r="VDR62" s="59"/>
      <c r="VDS62" s="59"/>
      <c r="VDT62" s="59"/>
      <c r="VDU62" s="59"/>
      <c r="VDV62" s="59"/>
      <c r="VDW62" s="59"/>
      <c r="VDX62" s="59"/>
      <c r="VDY62" s="59"/>
      <c r="VDZ62" s="59"/>
      <c r="VEA62" s="59"/>
      <c r="VEB62" s="59"/>
      <c r="VEC62" s="59"/>
      <c r="VED62" s="59"/>
      <c r="VEE62" s="59"/>
      <c r="VEF62" s="59"/>
      <c r="VEG62" s="59"/>
      <c r="VEH62" s="59"/>
      <c r="VEI62" s="59"/>
      <c r="VEJ62" s="59"/>
      <c r="VEK62" s="59"/>
      <c r="VEL62" s="59"/>
      <c r="VEM62" s="59"/>
      <c r="VEN62" s="59"/>
      <c r="VEO62" s="59"/>
      <c r="VEP62" s="59"/>
      <c r="VEQ62" s="59"/>
      <c r="VER62" s="59"/>
      <c r="VES62" s="59"/>
      <c r="VET62" s="59"/>
      <c r="VEU62" s="59"/>
      <c r="VEV62" s="59"/>
      <c r="VEW62" s="59"/>
      <c r="VEX62" s="59"/>
      <c r="VEY62" s="59"/>
      <c r="VEZ62" s="59"/>
      <c r="VFA62" s="59"/>
      <c r="VFB62" s="59"/>
      <c r="VFC62" s="59"/>
      <c r="VFD62" s="59"/>
      <c r="VFE62" s="59"/>
      <c r="VFF62" s="59"/>
      <c r="VFG62" s="59"/>
      <c r="VFH62" s="59"/>
      <c r="VFI62" s="59"/>
      <c r="VFJ62" s="59"/>
      <c r="VFK62" s="59"/>
      <c r="VFL62" s="59"/>
      <c r="VFM62" s="59"/>
      <c r="VFN62" s="59"/>
      <c r="VFO62" s="59"/>
      <c r="VFP62" s="59"/>
      <c r="VFQ62" s="59"/>
      <c r="VFR62" s="59"/>
      <c r="VFS62" s="59"/>
      <c r="VFT62" s="59"/>
      <c r="VFU62" s="59"/>
      <c r="VFV62" s="59"/>
      <c r="VFW62" s="59"/>
      <c r="VFX62" s="59"/>
      <c r="VFY62" s="59"/>
      <c r="VFZ62" s="59"/>
      <c r="VGA62" s="59"/>
      <c r="VGB62" s="59"/>
      <c r="VGC62" s="59"/>
      <c r="VGD62" s="59"/>
      <c r="VGE62" s="59"/>
      <c r="VGF62" s="59"/>
      <c r="VGG62" s="59"/>
      <c r="VGH62" s="59"/>
      <c r="VGI62" s="59"/>
      <c r="VGJ62" s="59"/>
      <c r="VGK62" s="59"/>
      <c r="VGL62" s="59"/>
      <c r="VGM62" s="59"/>
      <c r="VGN62" s="59"/>
      <c r="VGO62" s="59"/>
      <c r="VGP62" s="59"/>
      <c r="VGQ62" s="59"/>
      <c r="VGR62" s="59"/>
      <c r="VGS62" s="59"/>
      <c r="VGT62" s="59"/>
      <c r="VGU62" s="59"/>
      <c r="VGV62" s="59"/>
      <c r="VGW62" s="59"/>
      <c r="VGX62" s="59"/>
      <c r="VGY62" s="59"/>
      <c r="VGZ62" s="59"/>
      <c r="VHA62" s="59"/>
      <c r="VHB62" s="59"/>
      <c r="VHC62" s="59"/>
      <c r="VHD62" s="59"/>
      <c r="VHE62" s="59"/>
      <c r="VHF62" s="59"/>
      <c r="VHG62" s="59"/>
      <c r="VHH62" s="59"/>
      <c r="VHI62" s="59"/>
      <c r="VHJ62" s="59"/>
      <c r="VHK62" s="59"/>
      <c r="VHL62" s="59"/>
      <c r="VHM62" s="59"/>
      <c r="VHN62" s="59"/>
      <c r="VHO62" s="59"/>
      <c r="VHP62" s="59"/>
      <c r="VHQ62" s="59"/>
      <c r="VHR62" s="59"/>
      <c r="VHS62" s="59"/>
      <c r="VHT62" s="59"/>
      <c r="VHU62" s="59"/>
      <c r="VHV62" s="59"/>
      <c r="VHW62" s="59"/>
      <c r="VHX62" s="59"/>
      <c r="VHY62" s="59"/>
      <c r="VHZ62" s="59"/>
      <c r="VIA62" s="59"/>
      <c r="VIB62" s="59"/>
      <c r="VIC62" s="59"/>
      <c r="VID62" s="59"/>
      <c r="VIE62" s="59"/>
      <c r="VIF62" s="59"/>
      <c r="VIG62" s="59"/>
      <c r="VIH62" s="59"/>
      <c r="VII62" s="59"/>
      <c r="VIJ62" s="59"/>
      <c r="VIK62" s="59"/>
      <c r="VIL62" s="59"/>
      <c r="VIM62" s="59"/>
      <c r="VIN62" s="59"/>
      <c r="VIO62" s="59"/>
      <c r="VIP62" s="59"/>
      <c r="VIQ62" s="59"/>
      <c r="VIR62" s="59"/>
      <c r="VIS62" s="59"/>
      <c r="VIT62" s="59"/>
      <c r="VIU62" s="59"/>
      <c r="VIV62" s="59"/>
      <c r="VIW62" s="59"/>
      <c r="VIX62" s="59"/>
      <c r="VIY62" s="59"/>
      <c r="VIZ62" s="59"/>
      <c r="VJA62" s="59"/>
      <c r="VJB62" s="59"/>
      <c r="VJC62" s="59"/>
      <c r="VJD62" s="59"/>
      <c r="VJE62" s="59"/>
      <c r="VJF62" s="59"/>
      <c r="VJG62" s="59"/>
      <c r="VJH62" s="59"/>
      <c r="VJI62" s="59"/>
      <c r="VJJ62" s="59"/>
      <c r="VJK62" s="59"/>
      <c r="VJL62" s="59"/>
      <c r="VJM62" s="59"/>
      <c r="VJN62" s="59"/>
      <c r="VJO62" s="59"/>
      <c r="VJP62" s="59"/>
      <c r="VJQ62" s="59"/>
      <c r="VJR62" s="59"/>
      <c r="VJS62" s="59"/>
      <c r="VJT62" s="59"/>
      <c r="VJU62" s="59"/>
      <c r="VJV62" s="59"/>
      <c r="VJW62" s="59"/>
      <c r="VJX62" s="59"/>
      <c r="VJY62" s="59"/>
      <c r="VJZ62" s="59"/>
      <c r="VKA62" s="59"/>
      <c r="VKB62" s="59"/>
      <c r="VKC62" s="59"/>
      <c r="VKD62" s="59"/>
      <c r="VKE62" s="59"/>
      <c r="VKF62" s="59"/>
      <c r="VKG62" s="59"/>
      <c r="VKH62" s="59"/>
      <c r="VKI62" s="59"/>
      <c r="VKJ62" s="59"/>
      <c r="VKK62" s="59"/>
      <c r="VKL62" s="59"/>
      <c r="VKM62" s="59"/>
      <c r="VKN62" s="59"/>
      <c r="VKO62" s="59"/>
      <c r="VKP62" s="59"/>
      <c r="VKQ62" s="59"/>
      <c r="VKR62" s="59"/>
      <c r="VKS62" s="59"/>
      <c r="VKT62" s="59"/>
      <c r="VKU62" s="59"/>
      <c r="VKV62" s="59"/>
      <c r="VKW62" s="59"/>
      <c r="VKX62" s="59"/>
      <c r="VKY62" s="59"/>
      <c r="VKZ62" s="59"/>
      <c r="VLA62" s="59"/>
      <c r="VLB62" s="59"/>
      <c r="VLC62" s="59"/>
      <c r="VLD62" s="59"/>
      <c r="VLE62" s="59"/>
      <c r="VLF62" s="59"/>
      <c r="VLG62" s="59"/>
      <c r="VLH62" s="59"/>
      <c r="VLI62" s="59"/>
      <c r="VLJ62" s="59"/>
      <c r="VLK62" s="59"/>
      <c r="VLL62" s="59"/>
      <c r="VLM62" s="59"/>
      <c r="VLN62" s="59"/>
      <c r="VLO62" s="59"/>
      <c r="VLP62" s="59"/>
      <c r="VLQ62" s="59"/>
      <c r="VLR62" s="59"/>
      <c r="VLS62" s="59"/>
      <c r="VLT62" s="59"/>
      <c r="VLU62" s="59"/>
      <c r="VLV62" s="59"/>
      <c r="VLW62" s="59"/>
      <c r="VLX62" s="59"/>
      <c r="VLY62" s="59"/>
      <c r="VLZ62" s="59"/>
      <c r="VMA62" s="59"/>
      <c r="VMB62" s="59"/>
      <c r="VMC62" s="59"/>
      <c r="VMD62" s="59"/>
      <c r="VME62" s="59"/>
      <c r="VMF62" s="59"/>
      <c r="VMG62" s="59"/>
      <c r="VMH62" s="59"/>
      <c r="VMI62" s="59"/>
      <c r="VMJ62" s="59"/>
      <c r="VMK62" s="59"/>
      <c r="VML62" s="59"/>
      <c r="VMM62" s="59"/>
      <c r="VMN62" s="59"/>
      <c r="VMO62" s="59"/>
      <c r="VMP62" s="59"/>
      <c r="VMQ62" s="59"/>
      <c r="VMR62" s="59"/>
      <c r="VMS62" s="59"/>
      <c r="VMT62" s="59"/>
      <c r="VMU62" s="59"/>
      <c r="VMV62" s="59"/>
      <c r="VMW62" s="59"/>
      <c r="VMX62" s="59"/>
      <c r="VMY62" s="59"/>
      <c r="VMZ62" s="59"/>
      <c r="VNA62" s="59"/>
      <c r="VNB62" s="59"/>
      <c r="VNC62" s="59"/>
      <c r="VND62" s="59"/>
      <c r="VNE62" s="59"/>
      <c r="VNF62" s="59"/>
      <c r="VNG62" s="59"/>
      <c r="VNH62" s="59"/>
      <c r="VNI62" s="59"/>
      <c r="VNJ62" s="59"/>
      <c r="VNK62" s="59"/>
      <c r="VNL62" s="59"/>
      <c r="VNM62" s="59"/>
      <c r="VNN62" s="59"/>
      <c r="VNO62" s="59"/>
      <c r="VNP62" s="59"/>
      <c r="VNQ62" s="59"/>
      <c r="VNR62" s="59"/>
      <c r="VNS62" s="59"/>
      <c r="VNT62" s="59"/>
      <c r="VNU62" s="59"/>
      <c r="VNV62" s="59"/>
      <c r="VNW62" s="59"/>
      <c r="VNX62" s="59"/>
      <c r="VNY62" s="59"/>
      <c r="VNZ62" s="59"/>
      <c r="VOA62" s="59"/>
      <c r="VOB62" s="59"/>
      <c r="VOC62" s="59"/>
      <c r="VOD62" s="59"/>
      <c r="VOE62" s="59"/>
      <c r="VOF62" s="59"/>
      <c r="VOG62" s="59"/>
      <c r="VOH62" s="59"/>
      <c r="VOI62" s="59"/>
      <c r="VOJ62" s="59"/>
      <c r="VOK62" s="59"/>
      <c r="VOL62" s="59"/>
      <c r="VOM62" s="59"/>
      <c r="VON62" s="59"/>
      <c r="VOO62" s="59"/>
      <c r="VOP62" s="59"/>
      <c r="VOQ62" s="59"/>
      <c r="VOR62" s="59"/>
      <c r="VOS62" s="59"/>
      <c r="VOT62" s="59"/>
      <c r="VOU62" s="59"/>
      <c r="VOV62" s="59"/>
      <c r="VOW62" s="59"/>
      <c r="VOX62" s="59"/>
      <c r="VOY62" s="59"/>
      <c r="VOZ62" s="59"/>
      <c r="VPA62" s="59"/>
      <c r="VPB62" s="59"/>
      <c r="VPC62" s="59"/>
      <c r="VPD62" s="59"/>
      <c r="VPE62" s="59"/>
      <c r="VPF62" s="59"/>
      <c r="VPG62" s="59"/>
      <c r="VPH62" s="59"/>
      <c r="VPI62" s="59"/>
      <c r="VPJ62" s="59"/>
      <c r="VPK62" s="59"/>
      <c r="VPL62" s="59"/>
      <c r="VPM62" s="59"/>
      <c r="VPN62" s="59"/>
      <c r="VPO62" s="59"/>
      <c r="VPP62" s="59"/>
      <c r="VPQ62" s="59"/>
      <c r="VPR62" s="59"/>
      <c r="VPS62" s="59"/>
      <c r="VPT62" s="59"/>
      <c r="VPU62" s="59"/>
      <c r="VPV62" s="59"/>
      <c r="VPW62" s="59"/>
      <c r="VPX62" s="59"/>
      <c r="VPY62" s="59"/>
      <c r="VPZ62" s="59"/>
      <c r="VQA62" s="59"/>
      <c r="VQB62" s="59"/>
      <c r="VQC62" s="59"/>
      <c r="VQD62" s="59"/>
      <c r="VQE62" s="59"/>
      <c r="VQF62" s="59"/>
      <c r="VQG62" s="59"/>
      <c r="VQH62" s="59"/>
      <c r="VQI62" s="59"/>
      <c r="VQJ62" s="59"/>
      <c r="VQK62" s="59"/>
      <c r="VQL62" s="59"/>
      <c r="VQM62" s="59"/>
      <c r="VQN62" s="59"/>
      <c r="VQO62" s="59"/>
      <c r="VQP62" s="59"/>
      <c r="VQQ62" s="59"/>
      <c r="VQR62" s="59"/>
      <c r="VQS62" s="59"/>
      <c r="VQT62" s="59"/>
      <c r="VQU62" s="59"/>
      <c r="VQV62" s="59"/>
      <c r="VQW62" s="59"/>
      <c r="VQX62" s="59"/>
      <c r="VQY62" s="59"/>
      <c r="VQZ62" s="59"/>
      <c r="VRA62" s="59"/>
      <c r="VRB62" s="59"/>
      <c r="VRC62" s="59"/>
      <c r="VRD62" s="59"/>
      <c r="VRE62" s="59"/>
      <c r="VRF62" s="59"/>
      <c r="VRG62" s="59"/>
      <c r="VRH62" s="59"/>
      <c r="VRI62" s="59"/>
      <c r="VRJ62" s="59"/>
      <c r="VRK62" s="59"/>
      <c r="VRL62" s="59"/>
      <c r="VRM62" s="59"/>
      <c r="VRN62" s="59"/>
      <c r="VRO62" s="59"/>
      <c r="VRP62" s="59"/>
      <c r="VRQ62" s="59"/>
      <c r="VRR62" s="59"/>
      <c r="VRS62" s="59"/>
      <c r="VRT62" s="59"/>
      <c r="VRU62" s="59"/>
      <c r="VRV62" s="59"/>
      <c r="VRW62" s="59"/>
      <c r="VRX62" s="59"/>
      <c r="VRY62" s="59"/>
      <c r="VRZ62" s="59"/>
      <c r="VSA62" s="59"/>
      <c r="VSB62" s="59"/>
      <c r="VSC62" s="59"/>
      <c r="VSD62" s="59"/>
      <c r="VSE62" s="59"/>
      <c r="VSF62" s="59"/>
      <c r="VSG62" s="59"/>
      <c r="VSH62" s="59"/>
      <c r="VSI62" s="59"/>
      <c r="VSJ62" s="59"/>
      <c r="VSK62" s="59"/>
      <c r="VSL62" s="59"/>
      <c r="VSM62" s="59"/>
      <c r="VSN62" s="59"/>
      <c r="VSO62" s="59"/>
      <c r="VSP62" s="59"/>
      <c r="VSQ62" s="59"/>
      <c r="VSR62" s="59"/>
      <c r="VSS62" s="59"/>
      <c r="VST62" s="59"/>
      <c r="VSU62" s="59"/>
      <c r="VSV62" s="59"/>
      <c r="VSW62" s="59"/>
      <c r="VSX62" s="59"/>
      <c r="VSY62" s="59"/>
      <c r="VSZ62" s="59"/>
      <c r="VTA62" s="59"/>
      <c r="VTB62" s="59"/>
      <c r="VTC62" s="59"/>
      <c r="VTD62" s="59"/>
      <c r="VTE62" s="59"/>
      <c r="VTF62" s="59"/>
      <c r="VTG62" s="59"/>
      <c r="VTH62" s="59"/>
      <c r="VTI62" s="59"/>
      <c r="VTJ62" s="59"/>
      <c r="VTK62" s="59"/>
      <c r="VTL62" s="59"/>
      <c r="VTM62" s="59"/>
      <c r="VTN62" s="59"/>
      <c r="VTO62" s="59"/>
      <c r="VTP62" s="59"/>
      <c r="VTQ62" s="59"/>
      <c r="VTR62" s="59"/>
      <c r="VTS62" s="59"/>
      <c r="VTT62" s="59"/>
      <c r="VTU62" s="59"/>
      <c r="VTV62" s="59"/>
      <c r="VTW62" s="59"/>
      <c r="VTX62" s="59"/>
      <c r="VTY62" s="59"/>
      <c r="VTZ62" s="59"/>
      <c r="VUA62" s="59"/>
      <c r="VUB62" s="59"/>
      <c r="VUC62" s="59"/>
      <c r="VUD62" s="59"/>
      <c r="VUE62" s="59"/>
      <c r="VUF62" s="59"/>
      <c r="VUG62" s="59"/>
      <c r="VUH62" s="59"/>
      <c r="VUI62" s="59"/>
      <c r="VUJ62" s="59"/>
      <c r="VUK62" s="59"/>
      <c r="VUL62" s="59"/>
      <c r="VUM62" s="59"/>
      <c r="VUN62" s="59"/>
      <c r="VUO62" s="59"/>
      <c r="VUP62" s="59"/>
      <c r="VUQ62" s="59"/>
      <c r="VUR62" s="59"/>
      <c r="VUS62" s="59"/>
      <c r="VUT62" s="59"/>
      <c r="VUU62" s="59"/>
      <c r="VUV62" s="59"/>
      <c r="VUW62" s="59"/>
      <c r="VUX62" s="59"/>
      <c r="VUY62" s="59"/>
      <c r="VUZ62" s="59"/>
      <c r="VVA62" s="59"/>
      <c r="VVB62" s="59"/>
      <c r="VVC62" s="59"/>
      <c r="VVD62" s="59"/>
      <c r="VVE62" s="59"/>
      <c r="VVF62" s="59"/>
      <c r="VVG62" s="59"/>
      <c r="VVH62" s="59"/>
      <c r="VVI62" s="59"/>
      <c r="VVJ62" s="59"/>
      <c r="VVK62" s="59"/>
      <c r="VVL62" s="59"/>
      <c r="VVM62" s="59"/>
      <c r="VVN62" s="59"/>
      <c r="VVO62" s="59"/>
      <c r="VVP62" s="59"/>
      <c r="VVQ62" s="59"/>
      <c r="VVR62" s="59"/>
      <c r="VVS62" s="59"/>
      <c r="VVT62" s="59"/>
      <c r="VVU62" s="59"/>
      <c r="VVV62" s="59"/>
      <c r="VVW62" s="59"/>
      <c r="VVX62" s="59"/>
      <c r="VVY62" s="59"/>
      <c r="VVZ62" s="59"/>
      <c r="VWA62" s="59"/>
      <c r="VWB62" s="59"/>
      <c r="VWC62" s="59"/>
      <c r="VWD62" s="59"/>
      <c r="VWE62" s="59"/>
      <c r="VWF62" s="59"/>
      <c r="VWG62" s="59"/>
      <c r="VWH62" s="59"/>
      <c r="VWI62" s="59"/>
      <c r="VWJ62" s="59"/>
      <c r="VWK62" s="59"/>
      <c r="VWL62" s="59"/>
      <c r="VWM62" s="59"/>
      <c r="VWN62" s="59"/>
      <c r="VWO62" s="59"/>
      <c r="VWP62" s="59"/>
      <c r="VWQ62" s="59"/>
      <c r="VWR62" s="59"/>
      <c r="VWS62" s="59"/>
      <c r="VWT62" s="59"/>
      <c r="VWU62" s="59"/>
      <c r="VWV62" s="59"/>
      <c r="VWW62" s="59"/>
      <c r="VWX62" s="59"/>
      <c r="VWY62" s="59"/>
      <c r="VWZ62" s="59"/>
      <c r="VXA62" s="59"/>
      <c r="VXB62" s="59"/>
      <c r="VXC62" s="59"/>
      <c r="VXD62" s="59"/>
      <c r="VXE62" s="59"/>
      <c r="VXF62" s="59"/>
      <c r="VXG62" s="59"/>
      <c r="VXH62" s="59"/>
      <c r="VXI62" s="59"/>
      <c r="VXJ62" s="59"/>
      <c r="VXK62" s="59"/>
      <c r="VXL62" s="59"/>
      <c r="VXM62" s="59"/>
      <c r="VXN62" s="59"/>
      <c r="VXO62" s="59"/>
      <c r="VXP62" s="59"/>
      <c r="VXQ62" s="59"/>
      <c r="VXR62" s="59"/>
      <c r="VXS62" s="59"/>
      <c r="VXT62" s="59"/>
      <c r="VXU62" s="59"/>
      <c r="VXV62" s="59"/>
      <c r="VXW62" s="59"/>
      <c r="VXX62" s="59"/>
      <c r="VXY62" s="59"/>
      <c r="VXZ62" s="59"/>
      <c r="VYA62" s="59"/>
      <c r="VYB62" s="59"/>
      <c r="VYC62" s="59"/>
      <c r="VYD62" s="59"/>
      <c r="VYE62" s="59"/>
      <c r="VYF62" s="59"/>
      <c r="VYG62" s="59"/>
      <c r="VYH62" s="59"/>
      <c r="VYI62" s="59"/>
      <c r="VYJ62" s="59"/>
      <c r="VYK62" s="59"/>
      <c r="VYL62" s="59"/>
      <c r="VYM62" s="59"/>
      <c r="VYN62" s="59"/>
      <c r="VYO62" s="59"/>
      <c r="VYP62" s="59"/>
      <c r="VYQ62" s="59"/>
      <c r="VYR62" s="59"/>
      <c r="VYS62" s="59"/>
      <c r="VYT62" s="59"/>
      <c r="VYU62" s="59"/>
      <c r="VYV62" s="59"/>
      <c r="VYW62" s="59"/>
      <c r="VYX62" s="59"/>
      <c r="VYY62" s="59"/>
      <c r="VYZ62" s="59"/>
      <c r="VZA62" s="59"/>
      <c r="VZB62" s="59"/>
      <c r="VZC62" s="59"/>
      <c r="VZD62" s="59"/>
      <c r="VZE62" s="59"/>
      <c r="VZF62" s="59"/>
      <c r="VZG62" s="59"/>
      <c r="VZH62" s="59"/>
      <c r="VZI62" s="59"/>
      <c r="VZJ62" s="59"/>
      <c r="VZK62" s="59"/>
      <c r="VZL62" s="59"/>
      <c r="VZM62" s="59"/>
      <c r="VZN62" s="59"/>
      <c r="VZO62" s="59"/>
      <c r="VZP62" s="59"/>
      <c r="VZQ62" s="59"/>
      <c r="VZR62" s="59"/>
      <c r="VZS62" s="59"/>
      <c r="VZT62" s="59"/>
      <c r="VZU62" s="59"/>
      <c r="VZV62" s="59"/>
      <c r="VZW62" s="59"/>
      <c r="VZX62" s="59"/>
      <c r="VZY62" s="59"/>
      <c r="VZZ62" s="59"/>
      <c r="WAA62" s="59"/>
      <c r="WAB62" s="59"/>
      <c r="WAC62" s="59"/>
      <c r="WAD62" s="59"/>
      <c r="WAE62" s="59"/>
      <c r="WAF62" s="59"/>
      <c r="WAG62" s="59"/>
      <c r="WAH62" s="59"/>
      <c r="WAI62" s="59"/>
      <c r="WAJ62" s="59"/>
      <c r="WAK62" s="59"/>
      <c r="WAL62" s="59"/>
      <c r="WAM62" s="59"/>
      <c r="WAN62" s="59"/>
      <c r="WAO62" s="59"/>
      <c r="WAP62" s="59"/>
      <c r="WAQ62" s="59"/>
      <c r="WAR62" s="59"/>
      <c r="WAS62" s="59"/>
      <c r="WAT62" s="59"/>
      <c r="WAU62" s="59"/>
      <c r="WAV62" s="59"/>
      <c r="WAW62" s="59"/>
      <c r="WAX62" s="59"/>
      <c r="WAY62" s="59"/>
      <c r="WAZ62" s="59"/>
      <c r="WBA62" s="59"/>
      <c r="WBB62" s="59"/>
      <c r="WBC62" s="59"/>
      <c r="WBD62" s="59"/>
      <c r="WBE62" s="59"/>
      <c r="WBF62" s="59"/>
      <c r="WBG62" s="59"/>
      <c r="WBH62" s="59"/>
      <c r="WBI62" s="59"/>
      <c r="WBJ62" s="59"/>
      <c r="WBK62" s="59"/>
      <c r="WBL62" s="59"/>
      <c r="WBM62" s="59"/>
      <c r="WBN62" s="59"/>
      <c r="WBO62" s="59"/>
      <c r="WBP62" s="59"/>
      <c r="WBQ62" s="59"/>
      <c r="WBR62" s="59"/>
      <c r="WBS62" s="59"/>
      <c r="WBT62" s="59"/>
      <c r="WBU62" s="59"/>
      <c r="WBV62" s="59"/>
      <c r="WBW62" s="59"/>
      <c r="WBX62" s="59"/>
      <c r="WBY62" s="59"/>
      <c r="WBZ62" s="59"/>
      <c r="WCA62" s="59"/>
      <c r="WCB62" s="59"/>
      <c r="WCC62" s="59"/>
      <c r="WCD62" s="59"/>
      <c r="WCE62" s="59"/>
      <c r="WCF62" s="59"/>
      <c r="WCG62" s="59"/>
      <c r="WCH62" s="59"/>
      <c r="WCI62" s="59"/>
      <c r="WCJ62" s="59"/>
      <c r="WCK62" s="59"/>
      <c r="WCL62" s="59"/>
      <c r="WCM62" s="59"/>
      <c r="WCN62" s="59"/>
      <c r="WCO62" s="59"/>
      <c r="WCP62" s="59"/>
      <c r="WCQ62" s="59"/>
      <c r="WCR62" s="59"/>
      <c r="WCS62" s="59"/>
      <c r="WCT62" s="59"/>
      <c r="WCU62" s="59"/>
      <c r="WCV62" s="59"/>
      <c r="WCW62" s="59"/>
      <c r="WCX62" s="59"/>
      <c r="WCY62" s="59"/>
      <c r="WCZ62" s="59"/>
      <c r="WDA62" s="59"/>
      <c r="WDB62" s="59"/>
      <c r="WDC62" s="59"/>
      <c r="WDD62" s="59"/>
      <c r="WDE62" s="59"/>
      <c r="WDF62" s="59"/>
      <c r="WDG62" s="59"/>
      <c r="WDH62" s="59"/>
      <c r="WDI62" s="59"/>
      <c r="WDJ62" s="59"/>
      <c r="WDK62" s="59"/>
      <c r="WDL62" s="59"/>
      <c r="WDM62" s="59"/>
      <c r="WDN62" s="59"/>
      <c r="WDO62" s="59"/>
      <c r="WDP62" s="59"/>
      <c r="WDQ62" s="59"/>
      <c r="WDR62" s="59"/>
      <c r="WDS62" s="59"/>
      <c r="WDT62" s="59"/>
      <c r="WDU62" s="59"/>
      <c r="WDV62" s="59"/>
      <c r="WDW62" s="59"/>
      <c r="WDX62" s="59"/>
      <c r="WDY62" s="59"/>
      <c r="WDZ62" s="59"/>
      <c r="WEA62" s="59"/>
      <c r="WEB62" s="59"/>
      <c r="WEC62" s="59"/>
      <c r="WED62" s="59"/>
      <c r="WEE62" s="59"/>
      <c r="WEF62" s="59"/>
      <c r="WEG62" s="59"/>
      <c r="WEH62" s="59"/>
      <c r="WEI62" s="59"/>
      <c r="WEJ62" s="59"/>
      <c r="WEK62" s="59"/>
      <c r="WEL62" s="59"/>
      <c r="WEM62" s="59"/>
      <c r="WEN62" s="59"/>
      <c r="WEO62" s="59"/>
      <c r="WEP62" s="59"/>
      <c r="WEQ62" s="59"/>
      <c r="WER62" s="59"/>
      <c r="WES62" s="59"/>
      <c r="WET62" s="59"/>
      <c r="WEU62" s="59"/>
      <c r="WEV62" s="59"/>
      <c r="WEW62" s="59"/>
      <c r="WEX62" s="59"/>
      <c r="WEY62" s="59"/>
      <c r="WEZ62" s="59"/>
      <c r="WFA62" s="59"/>
      <c r="WFB62" s="59"/>
      <c r="WFC62" s="59"/>
      <c r="WFD62" s="59"/>
      <c r="WFE62" s="59"/>
      <c r="WFF62" s="59"/>
      <c r="WFG62" s="59"/>
      <c r="WFH62" s="59"/>
      <c r="WFI62" s="59"/>
      <c r="WFJ62" s="59"/>
      <c r="WFK62" s="59"/>
      <c r="WFL62" s="59"/>
      <c r="WFM62" s="59"/>
      <c r="WFN62" s="59"/>
      <c r="WFO62" s="59"/>
      <c r="WFP62" s="59"/>
      <c r="WFQ62" s="59"/>
      <c r="WFR62" s="59"/>
      <c r="WFS62" s="59"/>
      <c r="WFT62" s="59"/>
      <c r="WFU62" s="59"/>
      <c r="WFV62" s="59"/>
      <c r="WFW62" s="59"/>
      <c r="WFX62" s="59"/>
      <c r="WFY62" s="59"/>
      <c r="WFZ62" s="59"/>
      <c r="WGA62" s="59"/>
      <c r="WGB62" s="59"/>
      <c r="WGC62" s="59"/>
      <c r="WGD62" s="59"/>
      <c r="WGE62" s="59"/>
      <c r="WGF62" s="59"/>
      <c r="WGG62" s="59"/>
      <c r="WGH62" s="59"/>
      <c r="WGI62" s="59"/>
      <c r="WGJ62" s="59"/>
      <c r="WGK62" s="59"/>
      <c r="WGL62" s="59"/>
      <c r="WGM62" s="59"/>
      <c r="WGN62" s="59"/>
      <c r="WGO62" s="59"/>
      <c r="WGP62" s="59"/>
      <c r="WGQ62" s="59"/>
      <c r="WGR62" s="59"/>
      <c r="WGS62" s="59"/>
      <c r="WGT62" s="59"/>
      <c r="WGU62" s="59"/>
      <c r="WGV62" s="59"/>
      <c r="WGW62" s="59"/>
      <c r="WGX62" s="59"/>
      <c r="WGY62" s="59"/>
      <c r="WGZ62" s="59"/>
      <c r="WHA62" s="59"/>
      <c r="WHB62" s="59"/>
      <c r="WHC62" s="59"/>
      <c r="WHD62" s="59"/>
      <c r="WHE62" s="59"/>
      <c r="WHF62" s="59"/>
      <c r="WHG62" s="59"/>
      <c r="WHH62" s="59"/>
      <c r="WHI62" s="59"/>
      <c r="WHJ62" s="59"/>
      <c r="WHK62" s="59"/>
      <c r="WHL62" s="59"/>
      <c r="WHM62" s="59"/>
      <c r="WHN62" s="59"/>
      <c r="WHO62" s="59"/>
      <c r="WHP62" s="59"/>
      <c r="WHQ62" s="59"/>
      <c r="WHR62" s="59"/>
      <c r="WHS62" s="59"/>
      <c r="WHT62" s="59"/>
      <c r="WHU62" s="59"/>
      <c r="WHV62" s="59"/>
      <c r="WHW62" s="59"/>
      <c r="WHX62" s="59"/>
      <c r="WHY62" s="59"/>
      <c r="WHZ62" s="59"/>
      <c r="WIA62" s="59"/>
      <c r="WIB62" s="59"/>
      <c r="WIC62" s="59"/>
      <c r="WID62" s="59"/>
      <c r="WIE62" s="59"/>
      <c r="WIF62" s="59"/>
      <c r="WIG62" s="59"/>
      <c r="WIH62" s="59"/>
      <c r="WII62" s="59"/>
      <c r="WIJ62" s="59"/>
      <c r="WIK62" s="59"/>
      <c r="WIL62" s="59"/>
      <c r="WIM62" s="59"/>
      <c r="WIN62" s="59"/>
      <c r="WIO62" s="59"/>
      <c r="WIP62" s="59"/>
      <c r="WIQ62" s="59"/>
      <c r="WIR62" s="59"/>
      <c r="WIS62" s="59"/>
      <c r="WIT62" s="59"/>
      <c r="WIU62" s="59"/>
      <c r="WIV62" s="59"/>
      <c r="WIW62" s="59"/>
      <c r="WIX62" s="59"/>
      <c r="WIY62" s="59"/>
      <c r="WIZ62" s="59"/>
      <c r="WJA62" s="59"/>
      <c r="WJB62" s="59"/>
      <c r="WJC62" s="59"/>
      <c r="WJD62" s="59"/>
      <c r="WJE62" s="59"/>
      <c r="WJF62" s="59"/>
      <c r="WJG62" s="59"/>
      <c r="WJH62" s="59"/>
      <c r="WJI62" s="59"/>
      <c r="WJJ62" s="59"/>
      <c r="WJK62" s="59"/>
      <c r="WJL62" s="59"/>
      <c r="WJM62" s="59"/>
      <c r="WJN62" s="59"/>
      <c r="WJO62" s="59"/>
      <c r="WJP62" s="59"/>
      <c r="WJQ62" s="59"/>
      <c r="WJR62" s="59"/>
      <c r="WJS62" s="59"/>
      <c r="WJT62" s="59"/>
      <c r="WJU62" s="59"/>
      <c r="WJV62" s="59"/>
      <c r="WJW62" s="59"/>
      <c r="WJX62" s="59"/>
      <c r="WJY62" s="59"/>
      <c r="WJZ62" s="59"/>
      <c r="WKA62" s="59"/>
      <c r="WKB62" s="59"/>
      <c r="WKC62" s="59"/>
      <c r="WKD62" s="59"/>
      <c r="WKE62" s="59"/>
      <c r="WKF62" s="59"/>
      <c r="WKG62" s="59"/>
      <c r="WKH62" s="59"/>
      <c r="WKI62" s="59"/>
      <c r="WKJ62" s="59"/>
      <c r="WKK62" s="59"/>
      <c r="WKL62" s="59"/>
      <c r="WKM62" s="59"/>
      <c r="WKN62" s="59"/>
      <c r="WKO62" s="59"/>
      <c r="WKP62" s="59"/>
      <c r="WKQ62" s="59"/>
      <c r="WKR62" s="59"/>
      <c r="WKS62" s="59"/>
      <c r="WKT62" s="59"/>
      <c r="WKU62" s="59"/>
      <c r="WKV62" s="59"/>
      <c r="WKW62" s="59"/>
      <c r="WKX62" s="59"/>
      <c r="WKY62" s="59"/>
      <c r="WKZ62" s="59"/>
      <c r="WLA62" s="59"/>
      <c r="WLB62" s="59"/>
      <c r="WLC62" s="59"/>
      <c r="WLD62" s="59"/>
      <c r="WLE62" s="59"/>
      <c r="WLF62" s="59"/>
      <c r="WLG62" s="59"/>
      <c r="WLH62" s="59"/>
      <c r="WLI62" s="59"/>
      <c r="WLJ62" s="59"/>
      <c r="WLK62" s="59"/>
      <c r="WLL62" s="59"/>
      <c r="WLM62" s="59"/>
      <c r="WLN62" s="59"/>
      <c r="WLO62" s="59"/>
      <c r="WLP62" s="59"/>
      <c r="WLQ62" s="59"/>
      <c r="WLR62" s="59"/>
      <c r="WLS62" s="59"/>
      <c r="WLT62" s="59"/>
      <c r="WLU62" s="59"/>
      <c r="WLV62" s="59"/>
      <c r="WLW62" s="59"/>
      <c r="WLX62" s="59"/>
      <c r="WLY62" s="59"/>
      <c r="WLZ62" s="59"/>
      <c r="WMA62" s="59"/>
      <c r="WMB62" s="59"/>
      <c r="WMC62" s="59"/>
      <c r="WMD62" s="59"/>
      <c r="WME62" s="59"/>
      <c r="WMF62" s="59"/>
      <c r="WMG62" s="59"/>
      <c r="WMH62" s="59"/>
      <c r="WMI62" s="59"/>
      <c r="WMJ62" s="59"/>
      <c r="WMK62" s="59"/>
      <c r="WML62" s="59"/>
      <c r="WMM62" s="59"/>
      <c r="WMN62" s="59"/>
      <c r="WMO62" s="59"/>
      <c r="WMP62" s="59"/>
      <c r="WMQ62" s="59"/>
      <c r="WMR62" s="59"/>
      <c r="WMS62" s="59"/>
      <c r="WMT62" s="59"/>
      <c r="WMU62" s="59"/>
      <c r="WMV62" s="59"/>
      <c r="WMW62" s="59"/>
      <c r="WMX62" s="59"/>
      <c r="WMY62" s="59"/>
      <c r="WMZ62" s="59"/>
      <c r="WNA62" s="59"/>
      <c r="WNB62" s="59"/>
      <c r="WNC62" s="59"/>
      <c r="WND62" s="59"/>
      <c r="WNE62" s="59"/>
      <c r="WNF62" s="59"/>
      <c r="WNG62" s="59"/>
      <c r="WNH62" s="59"/>
      <c r="WNI62" s="59"/>
      <c r="WNJ62" s="59"/>
      <c r="WNK62" s="59"/>
      <c r="WNL62" s="59"/>
      <c r="WNM62" s="59"/>
      <c r="WNN62" s="59"/>
      <c r="WNO62" s="59"/>
      <c r="WNP62" s="59"/>
      <c r="WNQ62" s="59"/>
      <c r="WNR62" s="59"/>
      <c r="WNS62" s="59"/>
      <c r="WNT62" s="59"/>
      <c r="WNU62" s="59"/>
      <c r="WNV62" s="59"/>
      <c r="WNW62" s="59"/>
      <c r="WNX62" s="59"/>
      <c r="WNY62" s="59"/>
      <c r="WNZ62" s="59"/>
      <c r="WOA62" s="59"/>
      <c r="WOB62" s="59"/>
      <c r="WOC62" s="59"/>
      <c r="WOD62" s="59"/>
      <c r="WOE62" s="59"/>
      <c r="WOF62" s="59"/>
      <c r="WOG62" s="59"/>
      <c r="WOH62" s="59"/>
      <c r="WOI62" s="59"/>
      <c r="WOJ62" s="59"/>
      <c r="WOK62" s="59"/>
      <c r="WOL62" s="59"/>
      <c r="WOM62" s="59"/>
      <c r="WON62" s="59"/>
      <c r="WOO62" s="59"/>
      <c r="WOP62" s="59"/>
      <c r="WOQ62" s="59"/>
      <c r="WOR62" s="59"/>
      <c r="WOS62" s="59"/>
      <c r="WOT62" s="59"/>
      <c r="WOU62" s="59"/>
      <c r="WOV62" s="59"/>
      <c r="WOW62" s="59"/>
      <c r="WOX62" s="59"/>
      <c r="WOY62" s="59"/>
      <c r="WOZ62" s="59"/>
      <c r="WPA62" s="59"/>
      <c r="WPB62" s="59"/>
      <c r="WPC62" s="59"/>
      <c r="WPD62" s="59"/>
      <c r="WPE62" s="59"/>
      <c r="WPF62" s="59"/>
      <c r="WPG62" s="59"/>
      <c r="WPH62" s="59"/>
      <c r="WPI62" s="59"/>
      <c r="WPJ62" s="59"/>
      <c r="WPK62" s="59"/>
      <c r="WPL62" s="59"/>
      <c r="WPM62" s="59"/>
      <c r="WPN62" s="59"/>
      <c r="WPO62" s="59"/>
      <c r="WPP62" s="59"/>
      <c r="WPQ62" s="59"/>
      <c r="WPR62" s="59"/>
      <c r="WPS62" s="59"/>
      <c r="WPT62" s="59"/>
      <c r="WPU62" s="59"/>
      <c r="WPV62" s="59"/>
      <c r="WPW62" s="59"/>
      <c r="WPX62" s="59"/>
      <c r="WPY62" s="59"/>
      <c r="WPZ62" s="59"/>
      <c r="WQA62" s="59"/>
      <c r="WQB62" s="59"/>
      <c r="WQC62" s="59"/>
      <c r="WQD62" s="59"/>
      <c r="WQE62" s="59"/>
      <c r="WQF62" s="59"/>
      <c r="WQG62" s="59"/>
      <c r="WQH62" s="59"/>
      <c r="WQI62" s="59"/>
      <c r="WQJ62" s="59"/>
      <c r="WQK62" s="59"/>
      <c r="WQL62" s="59"/>
      <c r="WQM62" s="59"/>
      <c r="WQN62" s="59"/>
      <c r="WQO62" s="59"/>
      <c r="WQP62" s="59"/>
      <c r="WQQ62" s="59"/>
      <c r="WQR62" s="59"/>
      <c r="WQS62" s="59"/>
      <c r="WQT62" s="59"/>
      <c r="WQU62" s="59"/>
      <c r="WQV62" s="59"/>
      <c r="WQW62" s="59"/>
      <c r="WQX62" s="59"/>
      <c r="WQY62" s="59"/>
      <c r="WQZ62" s="59"/>
      <c r="WRA62" s="59"/>
      <c r="WRB62" s="59"/>
      <c r="WRC62" s="59"/>
      <c r="WRD62" s="59"/>
      <c r="WRE62" s="59"/>
      <c r="WRF62" s="59"/>
      <c r="WRG62" s="59"/>
      <c r="WRH62" s="59"/>
      <c r="WRI62" s="59"/>
      <c r="WRJ62" s="59"/>
      <c r="WRK62" s="59"/>
      <c r="WRL62" s="59"/>
      <c r="WRM62" s="59"/>
      <c r="WRN62" s="59"/>
      <c r="WRO62" s="59"/>
      <c r="WRP62" s="59"/>
      <c r="WRQ62" s="59"/>
      <c r="WRR62" s="59"/>
      <c r="WRS62" s="59"/>
      <c r="WRT62" s="59"/>
      <c r="WRU62" s="59"/>
      <c r="WRV62" s="59"/>
      <c r="WRW62" s="59"/>
      <c r="WRX62" s="59"/>
      <c r="WRY62" s="59"/>
      <c r="WRZ62" s="59"/>
      <c r="WSA62" s="59"/>
      <c r="WSB62" s="59"/>
      <c r="WSC62" s="59"/>
      <c r="WSD62" s="59"/>
      <c r="WSE62" s="59"/>
      <c r="WSF62" s="59"/>
      <c r="WSG62" s="59"/>
      <c r="WSH62" s="59"/>
      <c r="WSI62" s="59"/>
      <c r="WSJ62" s="59"/>
      <c r="WSK62" s="59"/>
      <c r="WSL62" s="59"/>
      <c r="WSM62" s="59"/>
      <c r="WSN62" s="59"/>
      <c r="WSO62" s="59"/>
      <c r="WSP62" s="59"/>
      <c r="WSQ62" s="59"/>
      <c r="WSR62" s="59"/>
      <c r="WSS62" s="59"/>
      <c r="WST62" s="59"/>
      <c r="WSU62" s="59"/>
      <c r="WSV62" s="59"/>
      <c r="WSW62" s="59"/>
      <c r="WSX62" s="59"/>
      <c r="WSY62" s="59"/>
      <c r="WSZ62" s="59"/>
      <c r="WTA62" s="59"/>
      <c r="WTB62" s="59"/>
      <c r="WTC62" s="59"/>
      <c r="WTD62" s="59"/>
      <c r="WTE62" s="59"/>
      <c r="WTF62" s="59"/>
      <c r="WTG62" s="59"/>
      <c r="WTH62" s="59"/>
      <c r="WTI62" s="59"/>
      <c r="WTJ62" s="59"/>
      <c r="WTK62" s="59"/>
      <c r="WTL62" s="59"/>
      <c r="WTM62" s="59"/>
      <c r="WTN62" s="59"/>
      <c r="WTO62" s="59"/>
      <c r="WTP62" s="59"/>
      <c r="WTQ62" s="59"/>
      <c r="WTR62" s="59"/>
      <c r="WTS62" s="59"/>
      <c r="WTT62" s="59"/>
      <c r="WTU62" s="59"/>
      <c r="WTV62" s="59"/>
      <c r="WTW62" s="59"/>
      <c r="WTX62" s="59"/>
      <c r="WTY62" s="59"/>
      <c r="WTZ62" s="59"/>
      <c r="WUA62" s="59"/>
      <c r="WUB62" s="59"/>
      <c r="WUC62" s="59"/>
      <c r="WUD62" s="59"/>
      <c r="WUE62" s="59"/>
      <c r="WUF62" s="59"/>
      <c r="WUG62" s="59"/>
      <c r="WUH62" s="59"/>
      <c r="WUI62" s="59"/>
      <c r="WUJ62" s="59"/>
      <c r="WUK62" s="59"/>
      <c r="WUL62" s="59"/>
      <c r="WUM62" s="59"/>
      <c r="WUN62" s="59"/>
      <c r="WUO62" s="59"/>
      <c r="WUP62" s="59"/>
      <c r="WUQ62" s="59"/>
      <c r="WUR62" s="59"/>
      <c r="WUS62" s="59"/>
      <c r="WUT62" s="59"/>
      <c r="WUU62" s="59"/>
      <c r="WUV62" s="59"/>
      <c r="WUW62" s="59"/>
      <c r="WUX62" s="59"/>
      <c r="WUY62" s="59"/>
      <c r="WUZ62" s="59"/>
      <c r="WVA62" s="59"/>
      <c r="WVB62" s="59"/>
      <c r="WVC62" s="59"/>
      <c r="WVD62" s="59"/>
      <c r="WVE62" s="59"/>
      <c r="WVF62" s="59"/>
      <c r="WVG62" s="59"/>
      <c r="WVH62" s="59"/>
      <c r="WVI62" s="59"/>
      <c r="WVJ62" s="59"/>
      <c r="WVK62" s="59"/>
      <c r="WVL62" s="59"/>
      <c r="WVM62" s="59"/>
      <c r="WVN62" s="59"/>
      <c r="WVO62" s="59"/>
      <c r="WVP62" s="59"/>
      <c r="WVQ62" s="59"/>
      <c r="WVR62" s="59"/>
      <c r="WVS62" s="59"/>
      <c r="WVT62" s="59"/>
      <c r="WVU62" s="59"/>
      <c r="WVV62" s="59"/>
      <c r="WVW62" s="59"/>
      <c r="WVX62" s="59"/>
      <c r="WVY62" s="59"/>
      <c r="WVZ62" s="59"/>
      <c r="WWA62" s="59"/>
      <c r="WWB62" s="59"/>
      <c r="WWC62" s="59"/>
      <c r="WWD62" s="59"/>
      <c r="WWE62" s="59"/>
      <c r="WWF62" s="59"/>
      <c r="WWG62" s="59"/>
      <c r="WWH62" s="59"/>
      <c r="WWI62" s="59"/>
      <c r="WWJ62" s="59"/>
      <c r="WWK62" s="59"/>
      <c r="WWL62" s="59"/>
      <c r="WWM62" s="59"/>
      <c r="WWN62" s="59"/>
      <c r="WWO62" s="59"/>
      <c r="WWP62" s="59"/>
      <c r="WWQ62" s="59"/>
      <c r="WWR62" s="59"/>
      <c r="WWS62" s="59"/>
      <c r="WWT62" s="59"/>
      <c r="WWU62" s="59"/>
      <c r="WWV62" s="59"/>
      <c r="WWW62" s="59"/>
      <c r="WWX62" s="59"/>
      <c r="WWY62" s="59"/>
      <c r="WWZ62" s="59"/>
      <c r="WXA62" s="59"/>
      <c r="WXB62" s="59"/>
      <c r="WXC62" s="59"/>
      <c r="WXD62" s="59"/>
      <c r="WXE62" s="59"/>
      <c r="WXF62" s="59"/>
      <c r="WXG62" s="59"/>
      <c r="WXH62" s="59"/>
      <c r="WXI62" s="59"/>
      <c r="WXJ62" s="59"/>
      <c r="WXK62" s="59"/>
      <c r="WXL62" s="59"/>
      <c r="WXM62" s="59"/>
      <c r="WXN62" s="59"/>
      <c r="WXO62" s="59"/>
      <c r="WXP62" s="59"/>
      <c r="WXQ62" s="59"/>
      <c r="WXR62" s="59"/>
      <c r="WXS62" s="59"/>
      <c r="WXT62" s="59"/>
      <c r="WXU62" s="59"/>
      <c r="WXV62" s="59"/>
      <c r="WXW62" s="59"/>
      <c r="WXX62" s="59"/>
      <c r="WXY62" s="59"/>
      <c r="WXZ62" s="59"/>
      <c r="WYA62" s="59"/>
      <c r="WYB62" s="59"/>
      <c r="WYC62" s="59"/>
      <c r="WYD62" s="59"/>
      <c r="WYE62" s="59"/>
      <c r="WYF62" s="59"/>
      <c r="WYG62" s="59"/>
      <c r="WYH62" s="59"/>
      <c r="WYI62" s="59"/>
      <c r="WYJ62" s="59"/>
      <c r="WYK62" s="59"/>
      <c r="WYL62" s="59"/>
      <c r="WYM62" s="59"/>
      <c r="WYN62" s="59"/>
      <c r="WYO62" s="59"/>
      <c r="WYP62" s="59"/>
      <c r="WYQ62" s="59"/>
      <c r="WYR62" s="59"/>
      <c r="WYS62" s="59"/>
      <c r="WYT62" s="59"/>
      <c r="WYU62" s="59"/>
      <c r="WYV62" s="59"/>
      <c r="WYW62" s="59"/>
      <c r="WYX62" s="59"/>
      <c r="WYY62" s="59"/>
      <c r="WYZ62" s="59"/>
      <c r="WZA62" s="59"/>
      <c r="WZB62" s="59"/>
      <c r="WZC62" s="59"/>
      <c r="WZD62" s="59"/>
      <c r="WZE62" s="59"/>
      <c r="WZF62" s="59"/>
      <c r="WZG62" s="59"/>
      <c r="WZH62" s="59"/>
      <c r="WZI62" s="59"/>
      <c r="WZJ62" s="59"/>
      <c r="WZK62" s="59"/>
      <c r="WZL62" s="59"/>
      <c r="WZM62" s="59"/>
      <c r="WZN62" s="59"/>
      <c r="WZO62" s="59"/>
      <c r="WZP62" s="59"/>
      <c r="WZQ62" s="59"/>
      <c r="WZR62" s="59"/>
      <c r="WZS62" s="59"/>
      <c r="WZT62" s="59"/>
      <c r="WZU62" s="59"/>
      <c r="WZV62" s="59"/>
      <c r="WZW62" s="59"/>
      <c r="WZX62" s="59"/>
      <c r="WZY62" s="59"/>
      <c r="WZZ62" s="59"/>
      <c r="XAA62" s="59"/>
      <c r="XAB62" s="59"/>
      <c r="XAC62" s="59"/>
      <c r="XAD62" s="59"/>
      <c r="XAE62" s="59"/>
      <c r="XAF62" s="59"/>
      <c r="XAG62" s="59"/>
      <c r="XAH62" s="59"/>
      <c r="XAI62" s="59"/>
      <c r="XAJ62" s="59"/>
      <c r="XAK62" s="59"/>
      <c r="XAL62" s="59"/>
      <c r="XAM62" s="59"/>
      <c r="XAN62" s="59"/>
      <c r="XAO62" s="59"/>
      <c r="XAP62" s="59"/>
      <c r="XAQ62" s="59"/>
      <c r="XAR62" s="59"/>
      <c r="XAS62" s="59"/>
      <c r="XAT62" s="59"/>
      <c r="XAU62" s="59"/>
      <c r="XAV62" s="59"/>
      <c r="XAW62" s="59"/>
      <c r="XAX62" s="59"/>
      <c r="XAY62" s="59"/>
      <c r="XAZ62" s="59"/>
      <c r="XBA62" s="59"/>
      <c r="XBB62" s="59"/>
      <c r="XBC62" s="59"/>
      <c r="XBD62" s="59"/>
      <c r="XBE62" s="59"/>
      <c r="XBF62" s="59"/>
      <c r="XBG62" s="59"/>
      <c r="XBH62" s="59"/>
      <c r="XBI62" s="59"/>
      <c r="XBJ62" s="59"/>
      <c r="XBK62" s="59"/>
      <c r="XBL62" s="59"/>
      <c r="XBM62" s="59"/>
      <c r="XBN62" s="59"/>
      <c r="XBO62" s="59"/>
      <c r="XBP62" s="59"/>
      <c r="XBQ62" s="59"/>
      <c r="XBR62" s="59"/>
      <c r="XBS62" s="59"/>
      <c r="XBT62" s="59"/>
      <c r="XBU62" s="59"/>
      <c r="XBV62" s="59"/>
      <c r="XBW62" s="59"/>
      <c r="XBX62" s="59"/>
      <c r="XBY62" s="59"/>
      <c r="XBZ62" s="59"/>
    </row>
    <row r="63" spans="1:16302" s="89" customFormat="1" ht="18.75" x14ac:dyDescent="0.2">
      <c r="A63" s="141" t="s">
        <v>480</v>
      </c>
      <c r="B63" s="1">
        <v>910</v>
      </c>
      <c r="C63" s="63" t="s">
        <v>49</v>
      </c>
      <c r="D63" s="63" t="s">
        <v>69</v>
      </c>
      <c r="E63" s="30" t="s">
        <v>484</v>
      </c>
      <c r="F63" s="17"/>
      <c r="G63" s="100">
        <f t="shared" ref="G63:H64" si="7">G64</f>
        <v>89707</v>
      </c>
      <c r="H63" s="101">
        <f t="shared" si="7"/>
        <v>89707</v>
      </c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L63" s="59"/>
      <c r="IM63" s="59"/>
      <c r="IN63" s="59"/>
      <c r="IO63" s="59"/>
      <c r="IP63" s="59"/>
      <c r="IQ63" s="59"/>
      <c r="IR63" s="59"/>
      <c r="IS63" s="59"/>
      <c r="IT63" s="59"/>
      <c r="IU63" s="59"/>
      <c r="IV63" s="59"/>
      <c r="IW63" s="59"/>
      <c r="IX63" s="59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9"/>
      <c r="JL63" s="59"/>
      <c r="JM63" s="59"/>
      <c r="JN63" s="59"/>
      <c r="JO63" s="59"/>
      <c r="JP63" s="59"/>
      <c r="JQ63" s="59"/>
      <c r="JR63" s="59"/>
      <c r="JS63" s="59"/>
      <c r="JT63" s="59"/>
      <c r="JU63" s="59"/>
      <c r="JV63" s="59"/>
      <c r="JW63" s="59"/>
      <c r="JX63" s="59"/>
      <c r="JY63" s="59"/>
      <c r="JZ63" s="59"/>
      <c r="KA63" s="59"/>
      <c r="KB63" s="59"/>
      <c r="KC63" s="59"/>
      <c r="KD63" s="59"/>
      <c r="KE63" s="59"/>
      <c r="KF63" s="59"/>
      <c r="KG63" s="59"/>
      <c r="KH63" s="59"/>
      <c r="KI63" s="59"/>
      <c r="KJ63" s="59"/>
      <c r="KK63" s="59"/>
      <c r="KL63" s="59"/>
      <c r="KM63" s="59"/>
      <c r="KN63" s="59"/>
      <c r="KO63" s="59"/>
      <c r="KP63" s="59"/>
      <c r="KQ63" s="59"/>
      <c r="KR63" s="59"/>
      <c r="KS63" s="59"/>
      <c r="KT63" s="59"/>
      <c r="KU63" s="59"/>
      <c r="KV63" s="59"/>
      <c r="KW63" s="59"/>
      <c r="KX63" s="59"/>
      <c r="KY63" s="59"/>
      <c r="KZ63" s="59"/>
      <c r="LA63" s="59"/>
      <c r="LB63" s="59"/>
      <c r="LC63" s="59"/>
      <c r="LD63" s="59"/>
      <c r="LE63" s="59"/>
      <c r="LF63" s="59"/>
      <c r="LG63" s="59"/>
      <c r="LH63" s="59"/>
      <c r="LI63" s="59"/>
      <c r="LJ63" s="59"/>
      <c r="LK63" s="59"/>
      <c r="LL63" s="59"/>
      <c r="LM63" s="59"/>
      <c r="LN63" s="59"/>
      <c r="LO63" s="59"/>
      <c r="LP63" s="59"/>
      <c r="LQ63" s="59"/>
      <c r="LR63" s="59"/>
      <c r="LS63" s="59"/>
      <c r="LT63" s="59"/>
      <c r="LU63" s="59"/>
      <c r="LV63" s="59"/>
      <c r="LW63" s="59"/>
      <c r="LX63" s="59"/>
      <c r="LY63" s="59"/>
      <c r="LZ63" s="59"/>
      <c r="MA63" s="59"/>
      <c r="MB63" s="59"/>
      <c r="MC63" s="59"/>
      <c r="MD63" s="59"/>
      <c r="ME63" s="59"/>
      <c r="MF63" s="59"/>
      <c r="MG63" s="59"/>
      <c r="MH63" s="59"/>
      <c r="MI63" s="59"/>
      <c r="MJ63" s="59"/>
      <c r="MK63" s="59"/>
      <c r="ML63" s="59"/>
      <c r="MM63" s="59"/>
      <c r="MN63" s="59"/>
      <c r="MO63" s="59"/>
      <c r="MP63" s="59"/>
      <c r="MQ63" s="59"/>
      <c r="MR63" s="59"/>
      <c r="MS63" s="59"/>
      <c r="MT63" s="59"/>
      <c r="MU63" s="59"/>
      <c r="MV63" s="59"/>
      <c r="MW63" s="59"/>
      <c r="MX63" s="59"/>
      <c r="MY63" s="59"/>
      <c r="MZ63" s="59"/>
      <c r="NA63" s="59"/>
      <c r="NB63" s="59"/>
      <c r="NC63" s="59"/>
      <c r="ND63" s="59"/>
      <c r="NE63" s="59"/>
      <c r="NF63" s="59"/>
      <c r="NG63" s="59"/>
      <c r="NH63" s="59"/>
      <c r="NI63" s="59"/>
      <c r="NJ63" s="59"/>
      <c r="NK63" s="59"/>
      <c r="NL63" s="59"/>
      <c r="NM63" s="59"/>
      <c r="NN63" s="59"/>
      <c r="NO63" s="59"/>
      <c r="NP63" s="59"/>
      <c r="NQ63" s="59"/>
      <c r="NR63" s="59"/>
      <c r="NS63" s="59"/>
      <c r="NT63" s="59"/>
      <c r="NU63" s="59"/>
      <c r="NV63" s="59"/>
      <c r="NW63" s="59"/>
      <c r="NX63" s="59"/>
      <c r="NY63" s="59"/>
      <c r="NZ63" s="59"/>
      <c r="OA63" s="59"/>
      <c r="OB63" s="59"/>
      <c r="OC63" s="59"/>
      <c r="OD63" s="59"/>
      <c r="OE63" s="59"/>
      <c r="OF63" s="59"/>
      <c r="OG63" s="59"/>
      <c r="OH63" s="59"/>
      <c r="OI63" s="59"/>
      <c r="OJ63" s="59"/>
      <c r="OK63" s="59"/>
      <c r="OL63" s="59"/>
      <c r="OM63" s="59"/>
      <c r="ON63" s="59"/>
      <c r="OO63" s="59"/>
      <c r="OP63" s="59"/>
      <c r="OQ63" s="59"/>
      <c r="OR63" s="59"/>
      <c r="OS63" s="59"/>
      <c r="OT63" s="59"/>
      <c r="OU63" s="59"/>
      <c r="OV63" s="59"/>
      <c r="OW63" s="59"/>
      <c r="OX63" s="59"/>
      <c r="OY63" s="59"/>
      <c r="OZ63" s="59"/>
      <c r="PA63" s="59"/>
      <c r="PB63" s="59"/>
      <c r="PC63" s="59"/>
      <c r="PD63" s="59"/>
      <c r="PE63" s="59"/>
      <c r="PF63" s="59"/>
      <c r="PG63" s="59"/>
      <c r="PH63" s="59"/>
      <c r="PI63" s="59"/>
      <c r="PJ63" s="59"/>
      <c r="PK63" s="59"/>
      <c r="PL63" s="59"/>
      <c r="PM63" s="59"/>
      <c r="PN63" s="59"/>
      <c r="PO63" s="59"/>
      <c r="PP63" s="59"/>
      <c r="PQ63" s="59"/>
      <c r="PR63" s="59"/>
      <c r="PS63" s="59"/>
      <c r="PT63" s="59"/>
      <c r="PU63" s="59"/>
      <c r="PV63" s="59"/>
      <c r="PW63" s="59"/>
      <c r="PX63" s="59"/>
      <c r="PY63" s="59"/>
      <c r="PZ63" s="59"/>
      <c r="QA63" s="59"/>
      <c r="QB63" s="59"/>
      <c r="QC63" s="59"/>
      <c r="QD63" s="59"/>
      <c r="QE63" s="59"/>
      <c r="QF63" s="59"/>
      <c r="QG63" s="59"/>
      <c r="QH63" s="59"/>
      <c r="QI63" s="59"/>
      <c r="QJ63" s="59"/>
      <c r="QK63" s="59"/>
      <c r="QL63" s="59"/>
      <c r="QM63" s="59"/>
      <c r="QN63" s="59"/>
      <c r="QO63" s="59"/>
      <c r="QP63" s="59"/>
      <c r="QQ63" s="59"/>
      <c r="QR63" s="59"/>
      <c r="QS63" s="59"/>
      <c r="QT63" s="59"/>
      <c r="QU63" s="59"/>
      <c r="QV63" s="59"/>
      <c r="QW63" s="59"/>
      <c r="QX63" s="59"/>
      <c r="QY63" s="59"/>
      <c r="QZ63" s="59"/>
      <c r="RA63" s="59"/>
      <c r="RB63" s="59"/>
      <c r="RC63" s="59"/>
      <c r="RD63" s="59"/>
      <c r="RE63" s="59"/>
      <c r="RF63" s="59"/>
      <c r="RG63" s="59"/>
      <c r="RH63" s="59"/>
      <c r="RI63" s="59"/>
      <c r="RJ63" s="59"/>
      <c r="RK63" s="59"/>
      <c r="RL63" s="59"/>
      <c r="RM63" s="59"/>
      <c r="RN63" s="59"/>
      <c r="RO63" s="59"/>
      <c r="RP63" s="59"/>
      <c r="RQ63" s="59"/>
      <c r="RR63" s="59"/>
      <c r="RS63" s="59"/>
      <c r="RT63" s="59"/>
      <c r="RU63" s="59"/>
      <c r="RV63" s="59"/>
      <c r="RW63" s="59"/>
      <c r="RX63" s="59"/>
      <c r="RY63" s="59"/>
      <c r="RZ63" s="59"/>
      <c r="SA63" s="59"/>
      <c r="SB63" s="59"/>
      <c r="SC63" s="59"/>
      <c r="SD63" s="59"/>
      <c r="SE63" s="59"/>
      <c r="SF63" s="59"/>
      <c r="SG63" s="59"/>
      <c r="SH63" s="59"/>
      <c r="SI63" s="59"/>
      <c r="SJ63" s="59"/>
      <c r="SK63" s="59"/>
      <c r="SL63" s="59"/>
      <c r="SM63" s="59"/>
      <c r="SN63" s="59"/>
      <c r="SO63" s="59"/>
      <c r="SP63" s="59"/>
      <c r="SQ63" s="59"/>
      <c r="SR63" s="59"/>
      <c r="SS63" s="59"/>
      <c r="ST63" s="59"/>
      <c r="SU63" s="59"/>
      <c r="SV63" s="59"/>
      <c r="SW63" s="59"/>
      <c r="SX63" s="59"/>
      <c r="SY63" s="59"/>
      <c r="SZ63" s="59"/>
      <c r="TA63" s="59"/>
      <c r="TB63" s="59"/>
      <c r="TC63" s="59"/>
      <c r="TD63" s="59"/>
      <c r="TE63" s="59"/>
      <c r="TF63" s="59"/>
      <c r="TG63" s="59"/>
      <c r="TH63" s="59"/>
      <c r="TI63" s="59"/>
      <c r="TJ63" s="59"/>
      <c r="TK63" s="59"/>
      <c r="TL63" s="59"/>
      <c r="TM63" s="59"/>
      <c r="TN63" s="59"/>
      <c r="TO63" s="59"/>
      <c r="TP63" s="59"/>
      <c r="TQ63" s="59"/>
      <c r="TR63" s="59"/>
      <c r="TS63" s="59"/>
      <c r="TT63" s="59"/>
      <c r="TU63" s="59"/>
      <c r="TV63" s="59"/>
      <c r="TW63" s="59"/>
      <c r="TX63" s="59"/>
      <c r="TY63" s="59"/>
      <c r="TZ63" s="59"/>
      <c r="UA63" s="59"/>
      <c r="UB63" s="59"/>
      <c r="UC63" s="59"/>
      <c r="UD63" s="59"/>
      <c r="UE63" s="59"/>
      <c r="UF63" s="59"/>
      <c r="UG63" s="59"/>
      <c r="UH63" s="59"/>
      <c r="UI63" s="59"/>
      <c r="UJ63" s="59"/>
      <c r="UK63" s="59"/>
      <c r="UL63" s="59"/>
      <c r="UM63" s="59"/>
      <c r="UN63" s="59"/>
      <c r="UO63" s="59"/>
      <c r="UP63" s="59"/>
      <c r="UQ63" s="59"/>
      <c r="UR63" s="59"/>
      <c r="US63" s="59"/>
      <c r="UT63" s="59"/>
      <c r="UU63" s="59"/>
      <c r="UV63" s="59"/>
      <c r="UW63" s="59"/>
      <c r="UX63" s="59"/>
      <c r="UY63" s="59"/>
      <c r="UZ63" s="59"/>
      <c r="VA63" s="59"/>
      <c r="VB63" s="59"/>
      <c r="VC63" s="59"/>
      <c r="VD63" s="59"/>
      <c r="VE63" s="59"/>
      <c r="VF63" s="59"/>
      <c r="VG63" s="59"/>
      <c r="VH63" s="59"/>
      <c r="VI63" s="59"/>
      <c r="VJ63" s="59"/>
      <c r="VK63" s="59"/>
      <c r="VL63" s="59"/>
      <c r="VM63" s="59"/>
      <c r="VN63" s="59"/>
      <c r="VO63" s="59"/>
      <c r="VP63" s="59"/>
      <c r="VQ63" s="59"/>
      <c r="VR63" s="59"/>
      <c r="VS63" s="59"/>
      <c r="VT63" s="59"/>
      <c r="VU63" s="59"/>
      <c r="VV63" s="59"/>
      <c r="VW63" s="59"/>
      <c r="VX63" s="59"/>
      <c r="VY63" s="59"/>
      <c r="VZ63" s="59"/>
      <c r="WA63" s="59"/>
      <c r="WB63" s="59"/>
      <c r="WC63" s="59"/>
      <c r="WD63" s="59"/>
      <c r="WE63" s="59"/>
      <c r="WF63" s="59"/>
      <c r="WG63" s="59"/>
      <c r="WH63" s="59"/>
      <c r="WI63" s="59"/>
      <c r="WJ63" s="59"/>
      <c r="WK63" s="59"/>
      <c r="WL63" s="59"/>
      <c r="WM63" s="59"/>
      <c r="WN63" s="59"/>
      <c r="WO63" s="59"/>
      <c r="WP63" s="59"/>
      <c r="WQ63" s="59"/>
      <c r="WR63" s="59"/>
      <c r="WS63" s="59"/>
      <c r="WT63" s="59"/>
      <c r="WU63" s="59"/>
      <c r="WV63" s="59"/>
      <c r="WW63" s="59"/>
      <c r="WX63" s="59"/>
      <c r="WY63" s="59"/>
      <c r="WZ63" s="59"/>
      <c r="XA63" s="59"/>
      <c r="XB63" s="59"/>
      <c r="XC63" s="59"/>
      <c r="XD63" s="59"/>
      <c r="XE63" s="59"/>
      <c r="XF63" s="59"/>
      <c r="XG63" s="59"/>
      <c r="XH63" s="59"/>
      <c r="XI63" s="59"/>
      <c r="XJ63" s="59"/>
      <c r="XK63" s="59"/>
      <c r="XL63" s="59"/>
      <c r="XM63" s="59"/>
      <c r="XN63" s="59"/>
      <c r="XO63" s="59"/>
      <c r="XP63" s="59"/>
      <c r="XQ63" s="59"/>
      <c r="XR63" s="59"/>
      <c r="XS63" s="59"/>
      <c r="XT63" s="59"/>
      <c r="XU63" s="59"/>
      <c r="XV63" s="59"/>
      <c r="XW63" s="59"/>
      <c r="XX63" s="59"/>
      <c r="XY63" s="59"/>
      <c r="XZ63" s="59"/>
      <c r="YA63" s="59"/>
      <c r="YB63" s="59"/>
      <c r="YC63" s="59"/>
      <c r="YD63" s="59"/>
      <c r="YE63" s="59"/>
      <c r="YF63" s="59"/>
      <c r="YG63" s="59"/>
      <c r="YH63" s="59"/>
      <c r="YI63" s="59"/>
      <c r="YJ63" s="59"/>
      <c r="YK63" s="59"/>
      <c r="YL63" s="59"/>
      <c r="YM63" s="59"/>
      <c r="YN63" s="59"/>
      <c r="YO63" s="59"/>
      <c r="YP63" s="59"/>
      <c r="YQ63" s="59"/>
      <c r="YR63" s="59"/>
      <c r="YS63" s="59"/>
      <c r="YT63" s="59"/>
      <c r="YU63" s="59"/>
      <c r="YV63" s="59"/>
      <c r="YW63" s="59"/>
      <c r="YX63" s="59"/>
      <c r="YY63" s="59"/>
      <c r="YZ63" s="59"/>
      <c r="ZA63" s="59"/>
      <c r="ZB63" s="59"/>
      <c r="ZC63" s="59"/>
      <c r="ZD63" s="59"/>
      <c r="ZE63" s="59"/>
      <c r="ZF63" s="59"/>
      <c r="ZG63" s="59"/>
      <c r="ZH63" s="59"/>
      <c r="ZI63" s="59"/>
      <c r="ZJ63" s="59"/>
      <c r="ZK63" s="59"/>
      <c r="ZL63" s="59"/>
      <c r="ZM63" s="59"/>
      <c r="ZN63" s="59"/>
      <c r="ZO63" s="59"/>
      <c r="ZP63" s="59"/>
      <c r="ZQ63" s="59"/>
      <c r="ZR63" s="59"/>
      <c r="ZS63" s="59"/>
      <c r="ZT63" s="59"/>
      <c r="ZU63" s="59"/>
      <c r="ZV63" s="59"/>
      <c r="ZW63" s="59"/>
      <c r="ZX63" s="59"/>
      <c r="ZY63" s="59"/>
      <c r="ZZ63" s="59"/>
      <c r="AAA63" s="59"/>
      <c r="AAB63" s="59"/>
      <c r="AAC63" s="59"/>
      <c r="AAD63" s="59"/>
      <c r="AAE63" s="59"/>
      <c r="AAF63" s="59"/>
      <c r="AAG63" s="59"/>
      <c r="AAH63" s="59"/>
      <c r="AAI63" s="59"/>
      <c r="AAJ63" s="59"/>
      <c r="AAK63" s="59"/>
      <c r="AAL63" s="59"/>
      <c r="AAM63" s="59"/>
      <c r="AAN63" s="59"/>
      <c r="AAO63" s="59"/>
      <c r="AAP63" s="59"/>
      <c r="AAQ63" s="59"/>
      <c r="AAR63" s="59"/>
      <c r="AAS63" s="59"/>
      <c r="AAT63" s="59"/>
      <c r="AAU63" s="59"/>
      <c r="AAV63" s="59"/>
      <c r="AAW63" s="59"/>
      <c r="AAX63" s="59"/>
      <c r="AAY63" s="59"/>
      <c r="AAZ63" s="59"/>
      <c r="ABA63" s="59"/>
      <c r="ABB63" s="59"/>
      <c r="ABC63" s="59"/>
      <c r="ABD63" s="59"/>
      <c r="ABE63" s="59"/>
      <c r="ABF63" s="59"/>
      <c r="ABG63" s="59"/>
      <c r="ABH63" s="59"/>
      <c r="ABI63" s="59"/>
      <c r="ABJ63" s="59"/>
      <c r="ABK63" s="59"/>
      <c r="ABL63" s="59"/>
      <c r="ABM63" s="59"/>
      <c r="ABN63" s="59"/>
      <c r="ABO63" s="59"/>
      <c r="ABP63" s="59"/>
      <c r="ABQ63" s="59"/>
      <c r="ABR63" s="59"/>
      <c r="ABS63" s="59"/>
      <c r="ABT63" s="59"/>
      <c r="ABU63" s="59"/>
      <c r="ABV63" s="59"/>
      <c r="ABW63" s="59"/>
      <c r="ABX63" s="59"/>
      <c r="ABY63" s="59"/>
      <c r="ABZ63" s="59"/>
      <c r="ACA63" s="59"/>
      <c r="ACB63" s="59"/>
      <c r="ACC63" s="59"/>
      <c r="ACD63" s="59"/>
      <c r="ACE63" s="59"/>
      <c r="ACF63" s="59"/>
      <c r="ACG63" s="59"/>
      <c r="ACH63" s="59"/>
      <c r="ACI63" s="59"/>
      <c r="ACJ63" s="59"/>
      <c r="ACK63" s="59"/>
      <c r="ACL63" s="59"/>
      <c r="ACM63" s="59"/>
      <c r="ACN63" s="59"/>
      <c r="ACO63" s="59"/>
      <c r="ACP63" s="59"/>
      <c r="ACQ63" s="59"/>
      <c r="ACR63" s="59"/>
      <c r="ACS63" s="59"/>
      <c r="ACT63" s="59"/>
      <c r="ACU63" s="59"/>
      <c r="ACV63" s="59"/>
      <c r="ACW63" s="59"/>
      <c r="ACX63" s="59"/>
      <c r="ACY63" s="59"/>
      <c r="ACZ63" s="59"/>
      <c r="ADA63" s="59"/>
      <c r="ADB63" s="59"/>
      <c r="ADC63" s="59"/>
      <c r="ADD63" s="59"/>
      <c r="ADE63" s="59"/>
      <c r="ADF63" s="59"/>
      <c r="ADG63" s="59"/>
      <c r="ADH63" s="59"/>
      <c r="ADI63" s="59"/>
      <c r="ADJ63" s="59"/>
      <c r="ADK63" s="59"/>
      <c r="ADL63" s="59"/>
      <c r="ADM63" s="59"/>
      <c r="ADN63" s="59"/>
      <c r="ADO63" s="59"/>
      <c r="ADP63" s="59"/>
      <c r="ADQ63" s="59"/>
      <c r="ADR63" s="59"/>
      <c r="ADS63" s="59"/>
      <c r="ADT63" s="59"/>
      <c r="ADU63" s="59"/>
      <c r="ADV63" s="59"/>
      <c r="ADW63" s="59"/>
      <c r="ADX63" s="59"/>
      <c r="ADY63" s="59"/>
      <c r="ADZ63" s="59"/>
      <c r="AEA63" s="59"/>
      <c r="AEB63" s="59"/>
      <c r="AEC63" s="59"/>
      <c r="AED63" s="59"/>
      <c r="AEE63" s="59"/>
      <c r="AEF63" s="59"/>
      <c r="AEG63" s="59"/>
      <c r="AEH63" s="59"/>
      <c r="AEI63" s="59"/>
      <c r="AEJ63" s="59"/>
      <c r="AEK63" s="59"/>
      <c r="AEL63" s="59"/>
      <c r="AEM63" s="59"/>
      <c r="AEN63" s="59"/>
      <c r="AEO63" s="59"/>
      <c r="AEP63" s="59"/>
      <c r="AEQ63" s="59"/>
      <c r="AER63" s="59"/>
      <c r="AES63" s="59"/>
      <c r="AET63" s="59"/>
      <c r="AEU63" s="59"/>
      <c r="AEV63" s="59"/>
      <c r="AEW63" s="59"/>
      <c r="AEX63" s="59"/>
      <c r="AEY63" s="59"/>
      <c r="AEZ63" s="59"/>
      <c r="AFA63" s="59"/>
      <c r="AFB63" s="59"/>
      <c r="AFC63" s="59"/>
      <c r="AFD63" s="59"/>
      <c r="AFE63" s="59"/>
      <c r="AFF63" s="59"/>
      <c r="AFG63" s="59"/>
      <c r="AFH63" s="59"/>
      <c r="AFI63" s="59"/>
      <c r="AFJ63" s="59"/>
      <c r="AFK63" s="59"/>
      <c r="AFL63" s="59"/>
      <c r="AFM63" s="59"/>
      <c r="AFN63" s="59"/>
      <c r="AFO63" s="59"/>
      <c r="AFP63" s="59"/>
      <c r="AFQ63" s="59"/>
      <c r="AFR63" s="59"/>
      <c r="AFS63" s="59"/>
      <c r="AFT63" s="59"/>
      <c r="AFU63" s="59"/>
      <c r="AFV63" s="59"/>
      <c r="AFW63" s="59"/>
      <c r="AFX63" s="59"/>
      <c r="AFY63" s="59"/>
      <c r="AFZ63" s="59"/>
      <c r="AGA63" s="59"/>
      <c r="AGB63" s="59"/>
      <c r="AGC63" s="59"/>
      <c r="AGD63" s="59"/>
      <c r="AGE63" s="59"/>
      <c r="AGF63" s="59"/>
      <c r="AGG63" s="59"/>
      <c r="AGH63" s="59"/>
      <c r="AGI63" s="59"/>
      <c r="AGJ63" s="59"/>
      <c r="AGK63" s="59"/>
      <c r="AGL63" s="59"/>
      <c r="AGM63" s="59"/>
      <c r="AGN63" s="59"/>
      <c r="AGO63" s="59"/>
      <c r="AGP63" s="59"/>
      <c r="AGQ63" s="59"/>
      <c r="AGR63" s="59"/>
      <c r="AGS63" s="59"/>
      <c r="AGT63" s="59"/>
      <c r="AGU63" s="59"/>
      <c r="AGV63" s="59"/>
      <c r="AGW63" s="59"/>
      <c r="AGX63" s="59"/>
      <c r="AGY63" s="59"/>
      <c r="AGZ63" s="59"/>
      <c r="AHA63" s="59"/>
      <c r="AHB63" s="59"/>
      <c r="AHC63" s="59"/>
      <c r="AHD63" s="59"/>
      <c r="AHE63" s="59"/>
      <c r="AHF63" s="59"/>
      <c r="AHG63" s="59"/>
      <c r="AHH63" s="59"/>
      <c r="AHI63" s="59"/>
      <c r="AHJ63" s="59"/>
      <c r="AHK63" s="59"/>
      <c r="AHL63" s="59"/>
      <c r="AHM63" s="59"/>
      <c r="AHN63" s="59"/>
      <c r="AHO63" s="59"/>
      <c r="AHP63" s="59"/>
      <c r="AHQ63" s="59"/>
      <c r="AHR63" s="59"/>
      <c r="AHS63" s="59"/>
      <c r="AHT63" s="59"/>
      <c r="AHU63" s="59"/>
      <c r="AHV63" s="59"/>
      <c r="AHW63" s="59"/>
      <c r="AHX63" s="59"/>
      <c r="AHY63" s="59"/>
      <c r="AHZ63" s="59"/>
      <c r="AIA63" s="59"/>
      <c r="AIB63" s="59"/>
      <c r="AIC63" s="59"/>
      <c r="AID63" s="59"/>
      <c r="AIE63" s="59"/>
      <c r="AIF63" s="59"/>
      <c r="AIG63" s="59"/>
      <c r="AIH63" s="59"/>
      <c r="AII63" s="59"/>
      <c r="AIJ63" s="59"/>
      <c r="AIK63" s="59"/>
      <c r="AIL63" s="59"/>
      <c r="AIM63" s="59"/>
      <c r="AIN63" s="59"/>
      <c r="AIO63" s="59"/>
      <c r="AIP63" s="59"/>
      <c r="AIQ63" s="59"/>
      <c r="AIR63" s="59"/>
      <c r="AIS63" s="59"/>
      <c r="AIT63" s="59"/>
      <c r="AIU63" s="59"/>
      <c r="AIV63" s="59"/>
      <c r="AIW63" s="59"/>
      <c r="AIX63" s="59"/>
      <c r="AIY63" s="59"/>
      <c r="AIZ63" s="59"/>
      <c r="AJA63" s="59"/>
      <c r="AJB63" s="59"/>
      <c r="AJC63" s="59"/>
      <c r="AJD63" s="59"/>
      <c r="AJE63" s="59"/>
      <c r="AJF63" s="59"/>
      <c r="AJG63" s="59"/>
      <c r="AJH63" s="59"/>
      <c r="AJI63" s="59"/>
      <c r="AJJ63" s="59"/>
      <c r="AJK63" s="59"/>
      <c r="AJL63" s="59"/>
      <c r="AJM63" s="59"/>
      <c r="AJN63" s="59"/>
      <c r="AJO63" s="59"/>
      <c r="AJP63" s="59"/>
      <c r="AJQ63" s="59"/>
      <c r="AJR63" s="59"/>
      <c r="AJS63" s="59"/>
      <c r="AJT63" s="59"/>
      <c r="AJU63" s="59"/>
      <c r="AJV63" s="59"/>
      <c r="AJW63" s="59"/>
      <c r="AJX63" s="59"/>
      <c r="AJY63" s="59"/>
      <c r="AJZ63" s="59"/>
      <c r="AKA63" s="59"/>
      <c r="AKB63" s="59"/>
      <c r="AKC63" s="59"/>
      <c r="AKD63" s="59"/>
      <c r="AKE63" s="59"/>
      <c r="AKF63" s="59"/>
      <c r="AKG63" s="59"/>
      <c r="AKH63" s="59"/>
      <c r="AKI63" s="59"/>
      <c r="AKJ63" s="59"/>
      <c r="AKK63" s="59"/>
      <c r="AKL63" s="59"/>
      <c r="AKM63" s="59"/>
      <c r="AKN63" s="59"/>
      <c r="AKO63" s="59"/>
      <c r="AKP63" s="59"/>
      <c r="AKQ63" s="59"/>
      <c r="AKR63" s="59"/>
      <c r="AKS63" s="59"/>
      <c r="AKT63" s="59"/>
      <c r="AKU63" s="59"/>
      <c r="AKV63" s="59"/>
      <c r="AKW63" s="59"/>
      <c r="AKX63" s="59"/>
      <c r="AKY63" s="59"/>
      <c r="AKZ63" s="59"/>
      <c r="ALA63" s="59"/>
      <c r="ALB63" s="59"/>
      <c r="ALC63" s="59"/>
      <c r="ALD63" s="59"/>
      <c r="ALE63" s="59"/>
      <c r="ALF63" s="59"/>
      <c r="ALG63" s="59"/>
      <c r="ALH63" s="59"/>
      <c r="ALI63" s="59"/>
      <c r="ALJ63" s="59"/>
      <c r="ALK63" s="59"/>
      <c r="ALL63" s="59"/>
      <c r="ALM63" s="59"/>
      <c r="ALN63" s="59"/>
      <c r="ALO63" s="59"/>
      <c r="ALP63" s="59"/>
      <c r="ALQ63" s="59"/>
      <c r="ALR63" s="59"/>
      <c r="ALS63" s="59"/>
      <c r="ALT63" s="59"/>
      <c r="ALU63" s="59"/>
      <c r="ALV63" s="59"/>
      <c r="ALW63" s="59"/>
      <c r="ALX63" s="59"/>
      <c r="ALY63" s="59"/>
      <c r="ALZ63" s="59"/>
      <c r="AMA63" s="59"/>
      <c r="AMB63" s="59"/>
      <c r="AMC63" s="59"/>
      <c r="AMD63" s="59"/>
      <c r="AME63" s="59"/>
      <c r="AMF63" s="59"/>
      <c r="AMG63" s="59"/>
      <c r="AMH63" s="59"/>
      <c r="AMI63" s="59"/>
      <c r="AMJ63" s="59"/>
      <c r="AMK63" s="59"/>
      <c r="AML63" s="59"/>
      <c r="AMM63" s="59"/>
      <c r="AMN63" s="59"/>
      <c r="AMO63" s="59"/>
      <c r="AMP63" s="59"/>
      <c r="AMQ63" s="59"/>
      <c r="AMR63" s="59"/>
      <c r="AMS63" s="59"/>
      <c r="AMT63" s="59"/>
      <c r="AMU63" s="59"/>
      <c r="AMV63" s="59"/>
      <c r="AMW63" s="59"/>
      <c r="AMX63" s="59"/>
      <c r="AMY63" s="59"/>
      <c r="AMZ63" s="59"/>
      <c r="ANA63" s="59"/>
      <c r="ANB63" s="59"/>
      <c r="ANC63" s="59"/>
      <c r="AND63" s="59"/>
      <c r="ANE63" s="59"/>
      <c r="ANF63" s="59"/>
      <c r="ANG63" s="59"/>
      <c r="ANH63" s="59"/>
      <c r="ANI63" s="59"/>
      <c r="ANJ63" s="59"/>
      <c r="ANK63" s="59"/>
      <c r="ANL63" s="59"/>
      <c r="ANM63" s="59"/>
      <c r="ANN63" s="59"/>
      <c r="ANO63" s="59"/>
      <c r="ANP63" s="59"/>
      <c r="ANQ63" s="59"/>
      <c r="ANR63" s="59"/>
      <c r="ANS63" s="59"/>
      <c r="ANT63" s="59"/>
      <c r="ANU63" s="59"/>
      <c r="ANV63" s="59"/>
      <c r="ANW63" s="59"/>
      <c r="ANX63" s="59"/>
      <c r="ANY63" s="59"/>
      <c r="ANZ63" s="59"/>
      <c r="AOA63" s="59"/>
      <c r="AOB63" s="59"/>
      <c r="AOC63" s="59"/>
      <c r="AOD63" s="59"/>
      <c r="AOE63" s="59"/>
      <c r="AOF63" s="59"/>
      <c r="AOG63" s="59"/>
      <c r="AOH63" s="59"/>
      <c r="AOI63" s="59"/>
      <c r="AOJ63" s="59"/>
      <c r="AOK63" s="59"/>
      <c r="AOL63" s="59"/>
      <c r="AOM63" s="59"/>
      <c r="AON63" s="59"/>
      <c r="AOO63" s="59"/>
      <c r="AOP63" s="59"/>
      <c r="AOQ63" s="59"/>
      <c r="AOR63" s="59"/>
      <c r="AOS63" s="59"/>
      <c r="AOT63" s="59"/>
      <c r="AOU63" s="59"/>
      <c r="AOV63" s="59"/>
      <c r="AOW63" s="59"/>
      <c r="AOX63" s="59"/>
      <c r="AOY63" s="59"/>
      <c r="AOZ63" s="59"/>
      <c r="APA63" s="59"/>
      <c r="APB63" s="59"/>
      <c r="APC63" s="59"/>
      <c r="APD63" s="59"/>
      <c r="APE63" s="59"/>
      <c r="APF63" s="59"/>
      <c r="APG63" s="59"/>
      <c r="APH63" s="59"/>
      <c r="API63" s="59"/>
      <c r="APJ63" s="59"/>
      <c r="APK63" s="59"/>
      <c r="APL63" s="59"/>
      <c r="APM63" s="59"/>
      <c r="APN63" s="59"/>
      <c r="APO63" s="59"/>
      <c r="APP63" s="59"/>
      <c r="APQ63" s="59"/>
      <c r="APR63" s="59"/>
      <c r="APS63" s="59"/>
      <c r="APT63" s="59"/>
      <c r="APU63" s="59"/>
      <c r="APV63" s="59"/>
      <c r="APW63" s="59"/>
      <c r="APX63" s="59"/>
      <c r="APY63" s="59"/>
      <c r="APZ63" s="59"/>
      <c r="AQA63" s="59"/>
      <c r="AQB63" s="59"/>
      <c r="AQC63" s="59"/>
      <c r="AQD63" s="59"/>
      <c r="AQE63" s="59"/>
      <c r="AQF63" s="59"/>
      <c r="AQG63" s="59"/>
      <c r="AQH63" s="59"/>
      <c r="AQI63" s="59"/>
      <c r="AQJ63" s="59"/>
      <c r="AQK63" s="59"/>
      <c r="AQL63" s="59"/>
      <c r="AQM63" s="59"/>
      <c r="AQN63" s="59"/>
      <c r="AQO63" s="59"/>
      <c r="AQP63" s="59"/>
      <c r="AQQ63" s="59"/>
      <c r="AQR63" s="59"/>
      <c r="AQS63" s="59"/>
      <c r="AQT63" s="59"/>
      <c r="AQU63" s="59"/>
      <c r="AQV63" s="59"/>
      <c r="AQW63" s="59"/>
      <c r="AQX63" s="59"/>
      <c r="AQY63" s="59"/>
      <c r="AQZ63" s="59"/>
      <c r="ARA63" s="59"/>
      <c r="ARB63" s="59"/>
      <c r="ARC63" s="59"/>
      <c r="ARD63" s="59"/>
      <c r="ARE63" s="59"/>
      <c r="ARF63" s="59"/>
      <c r="ARG63" s="59"/>
      <c r="ARH63" s="59"/>
      <c r="ARI63" s="59"/>
      <c r="ARJ63" s="59"/>
      <c r="ARK63" s="59"/>
      <c r="ARL63" s="59"/>
      <c r="ARM63" s="59"/>
      <c r="ARN63" s="59"/>
      <c r="ARO63" s="59"/>
      <c r="ARP63" s="59"/>
      <c r="ARQ63" s="59"/>
      <c r="ARR63" s="59"/>
      <c r="ARS63" s="59"/>
      <c r="ART63" s="59"/>
      <c r="ARU63" s="59"/>
      <c r="ARV63" s="59"/>
      <c r="ARW63" s="59"/>
      <c r="ARX63" s="59"/>
      <c r="ARY63" s="59"/>
      <c r="ARZ63" s="59"/>
      <c r="ASA63" s="59"/>
      <c r="ASB63" s="59"/>
      <c r="ASC63" s="59"/>
      <c r="ASD63" s="59"/>
      <c r="ASE63" s="59"/>
      <c r="ASF63" s="59"/>
      <c r="ASG63" s="59"/>
      <c r="ASH63" s="59"/>
      <c r="ASI63" s="59"/>
      <c r="ASJ63" s="59"/>
      <c r="ASK63" s="59"/>
      <c r="ASL63" s="59"/>
      <c r="ASM63" s="59"/>
      <c r="ASN63" s="59"/>
      <c r="ASO63" s="59"/>
      <c r="ASP63" s="59"/>
      <c r="ASQ63" s="59"/>
      <c r="ASR63" s="59"/>
      <c r="ASS63" s="59"/>
      <c r="AST63" s="59"/>
      <c r="ASU63" s="59"/>
      <c r="ASV63" s="59"/>
      <c r="ASW63" s="59"/>
      <c r="ASX63" s="59"/>
      <c r="ASY63" s="59"/>
      <c r="ASZ63" s="59"/>
      <c r="ATA63" s="59"/>
      <c r="ATB63" s="59"/>
      <c r="ATC63" s="59"/>
      <c r="ATD63" s="59"/>
      <c r="ATE63" s="59"/>
      <c r="ATF63" s="59"/>
      <c r="ATG63" s="59"/>
      <c r="ATH63" s="59"/>
      <c r="ATI63" s="59"/>
      <c r="ATJ63" s="59"/>
      <c r="ATK63" s="59"/>
      <c r="ATL63" s="59"/>
      <c r="ATM63" s="59"/>
      <c r="ATN63" s="59"/>
      <c r="ATO63" s="59"/>
      <c r="ATP63" s="59"/>
      <c r="ATQ63" s="59"/>
      <c r="ATR63" s="59"/>
      <c r="ATS63" s="59"/>
      <c r="ATT63" s="59"/>
      <c r="ATU63" s="59"/>
      <c r="ATV63" s="59"/>
      <c r="ATW63" s="59"/>
      <c r="ATX63" s="59"/>
      <c r="ATY63" s="59"/>
      <c r="ATZ63" s="59"/>
      <c r="AUA63" s="59"/>
      <c r="AUB63" s="59"/>
      <c r="AUC63" s="59"/>
      <c r="AUD63" s="59"/>
      <c r="AUE63" s="59"/>
      <c r="AUF63" s="59"/>
      <c r="AUG63" s="59"/>
      <c r="AUH63" s="59"/>
      <c r="AUI63" s="59"/>
      <c r="AUJ63" s="59"/>
      <c r="AUK63" s="59"/>
      <c r="AUL63" s="59"/>
      <c r="AUM63" s="59"/>
      <c r="AUN63" s="59"/>
      <c r="AUO63" s="59"/>
      <c r="AUP63" s="59"/>
      <c r="AUQ63" s="59"/>
      <c r="AUR63" s="59"/>
      <c r="AUS63" s="59"/>
      <c r="AUT63" s="59"/>
      <c r="AUU63" s="59"/>
      <c r="AUV63" s="59"/>
      <c r="AUW63" s="59"/>
      <c r="AUX63" s="59"/>
      <c r="AUY63" s="59"/>
      <c r="AUZ63" s="59"/>
      <c r="AVA63" s="59"/>
      <c r="AVB63" s="59"/>
      <c r="AVC63" s="59"/>
      <c r="AVD63" s="59"/>
      <c r="AVE63" s="59"/>
      <c r="AVF63" s="59"/>
      <c r="AVG63" s="59"/>
      <c r="AVH63" s="59"/>
      <c r="AVI63" s="59"/>
      <c r="AVJ63" s="59"/>
      <c r="AVK63" s="59"/>
      <c r="AVL63" s="59"/>
      <c r="AVM63" s="59"/>
      <c r="AVN63" s="59"/>
      <c r="AVO63" s="59"/>
      <c r="AVP63" s="59"/>
      <c r="AVQ63" s="59"/>
      <c r="AVR63" s="59"/>
      <c r="AVS63" s="59"/>
      <c r="AVT63" s="59"/>
      <c r="AVU63" s="59"/>
      <c r="AVV63" s="59"/>
      <c r="AVW63" s="59"/>
      <c r="AVX63" s="59"/>
      <c r="AVY63" s="59"/>
      <c r="AVZ63" s="59"/>
      <c r="AWA63" s="59"/>
      <c r="AWB63" s="59"/>
      <c r="AWC63" s="59"/>
      <c r="AWD63" s="59"/>
      <c r="AWE63" s="59"/>
      <c r="AWF63" s="59"/>
      <c r="AWG63" s="59"/>
      <c r="AWH63" s="59"/>
      <c r="AWI63" s="59"/>
      <c r="AWJ63" s="59"/>
      <c r="AWK63" s="59"/>
      <c r="AWL63" s="59"/>
      <c r="AWM63" s="59"/>
      <c r="AWN63" s="59"/>
      <c r="AWO63" s="59"/>
      <c r="AWP63" s="59"/>
      <c r="AWQ63" s="59"/>
      <c r="AWR63" s="59"/>
      <c r="AWS63" s="59"/>
      <c r="AWT63" s="59"/>
      <c r="AWU63" s="59"/>
      <c r="AWV63" s="59"/>
      <c r="AWW63" s="59"/>
      <c r="AWX63" s="59"/>
      <c r="AWY63" s="59"/>
      <c r="AWZ63" s="59"/>
      <c r="AXA63" s="59"/>
      <c r="AXB63" s="59"/>
      <c r="AXC63" s="59"/>
      <c r="AXD63" s="59"/>
      <c r="AXE63" s="59"/>
      <c r="AXF63" s="59"/>
      <c r="AXG63" s="59"/>
      <c r="AXH63" s="59"/>
      <c r="AXI63" s="59"/>
      <c r="AXJ63" s="59"/>
      <c r="AXK63" s="59"/>
      <c r="AXL63" s="59"/>
      <c r="AXM63" s="59"/>
      <c r="AXN63" s="59"/>
      <c r="AXO63" s="59"/>
      <c r="AXP63" s="59"/>
      <c r="AXQ63" s="59"/>
      <c r="AXR63" s="59"/>
      <c r="AXS63" s="59"/>
      <c r="AXT63" s="59"/>
      <c r="AXU63" s="59"/>
      <c r="AXV63" s="59"/>
      <c r="AXW63" s="59"/>
      <c r="AXX63" s="59"/>
      <c r="AXY63" s="59"/>
      <c r="AXZ63" s="59"/>
      <c r="AYA63" s="59"/>
      <c r="AYB63" s="59"/>
      <c r="AYC63" s="59"/>
      <c r="AYD63" s="59"/>
      <c r="AYE63" s="59"/>
      <c r="AYF63" s="59"/>
      <c r="AYG63" s="59"/>
      <c r="AYH63" s="59"/>
      <c r="AYI63" s="59"/>
      <c r="AYJ63" s="59"/>
      <c r="AYK63" s="59"/>
      <c r="AYL63" s="59"/>
      <c r="AYM63" s="59"/>
      <c r="AYN63" s="59"/>
      <c r="AYO63" s="59"/>
      <c r="AYP63" s="59"/>
      <c r="AYQ63" s="59"/>
      <c r="AYR63" s="59"/>
      <c r="AYS63" s="59"/>
      <c r="AYT63" s="59"/>
      <c r="AYU63" s="59"/>
      <c r="AYV63" s="59"/>
      <c r="AYW63" s="59"/>
      <c r="AYX63" s="59"/>
      <c r="AYY63" s="59"/>
      <c r="AYZ63" s="59"/>
      <c r="AZA63" s="59"/>
      <c r="AZB63" s="59"/>
      <c r="AZC63" s="59"/>
      <c r="AZD63" s="59"/>
      <c r="AZE63" s="59"/>
      <c r="AZF63" s="59"/>
      <c r="AZG63" s="59"/>
      <c r="AZH63" s="59"/>
      <c r="AZI63" s="59"/>
      <c r="AZJ63" s="59"/>
      <c r="AZK63" s="59"/>
      <c r="AZL63" s="59"/>
      <c r="AZM63" s="59"/>
      <c r="AZN63" s="59"/>
      <c r="AZO63" s="59"/>
      <c r="AZP63" s="59"/>
      <c r="AZQ63" s="59"/>
      <c r="AZR63" s="59"/>
      <c r="AZS63" s="59"/>
      <c r="AZT63" s="59"/>
      <c r="AZU63" s="59"/>
      <c r="AZV63" s="59"/>
      <c r="AZW63" s="59"/>
      <c r="AZX63" s="59"/>
      <c r="AZY63" s="59"/>
      <c r="AZZ63" s="59"/>
      <c r="BAA63" s="59"/>
      <c r="BAB63" s="59"/>
      <c r="BAC63" s="59"/>
      <c r="BAD63" s="59"/>
      <c r="BAE63" s="59"/>
      <c r="BAF63" s="59"/>
      <c r="BAG63" s="59"/>
      <c r="BAH63" s="59"/>
      <c r="BAI63" s="59"/>
      <c r="BAJ63" s="59"/>
      <c r="BAK63" s="59"/>
      <c r="BAL63" s="59"/>
      <c r="BAM63" s="59"/>
      <c r="BAN63" s="59"/>
      <c r="BAO63" s="59"/>
      <c r="BAP63" s="59"/>
      <c r="BAQ63" s="59"/>
      <c r="BAR63" s="59"/>
      <c r="BAS63" s="59"/>
      <c r="BAT63" s="59"/>
      <c r="BAU63" s="59"/>
      <c r="BAV63" s="59"/>
      <c r="BAW63" s="59"/>
      <c r="BAX63" s="59"/>
      <c r="BAY63" s="59"/>
      <c r="BAZ63" s="59"/>
      <c r="BBA63" s="59"/>
      <c r="BBB63" s="59"/>
      <c r="BBC63" s="59"/>
      <c r="BBD63" s="59"/>
      <c r="BBE63" s="59"/>
      <c r="BBF63" s="59"/>
      <c r="BBG63" s="59"/>
      <c r="BBH63" s="59"/>
      <c r="BBI63" s="59"/>
      <c r="BBJ63" s="59"/>
      <c r="BBK63" s="59"/>
      <c r="BBL63" s="59"/>
      <c r="BBM63" s="59"/>
      <c r="BBN63" s="59"/>
      <c r="BBO63" s="59"/>
      <c r="BBP63" s="59"/>
      <c r="BBQ63" s="59"/>
      <c r="BBR63" s="59"/>
      <c r="BBS63" s="59"/>
      <c r="BBT63" s="59"/>
      <c r="BBU63" s="59"/>
      <c r="BBV63" s="59"/>
      <c r="BBW63" s="59"/>
      <c r="BBX63" s="59"/>
      <c r="BBY63" s="59"/>
      <c r="BBZ63" s="59"/>
      <c r="BCA63" s="59"/>
      <c r="BCB63" s="59"/>
      <c r="BCC63" s="59"/>
      <c r="BCD63" s="59"/>
      <c r="BCE63" s="59"/>
      <c r="BCF63" s="59"/>
      <c r="BCG63" s="59"/>
      <c r="BCH63" s="59"/>
      <c r="BCI63" s="59"/>
      <c r="BCJ63" s="59"/>
      <c r="BCK63" s="59"/>
      <c r="BCL63" s="59"/>
      <c r="BCM63" s="59"/>
      <c r="BCN63" s="59"/>
      <c r="BCO63" s="59"/>
      <c r="BCP63" s="59"/>
      <c r="BCQ63" s="59"/>
      <c r="BCR63" s="59"/>
      <c r="BCS63" s="59"/>
      <c r="BCT63" s="59"/>
      <c r="BCU63" s="59"/>
      <c r="BCV63" s="59"/>
      <c r="BCW63" s="59"/>
      <c r="BCX63" s="59"/>
      <c r="BCY63" s="59"/>
      <c r="BCZ63" s="59"/>
      <c r="BDA63" s="59"/>
      <c r="BDB63" s="59"/>
      <c r="BDC63" s="59"/>
      <c r="BDD63" s="59"/>
      <c r="BDE63" s="59"/>
      <c r="BDF63" s="59"/>
      <c r="BDG63" s="59"/>
      <c r="BDH63" s="59"/>
      <c r="BDI63" s="59"/>
      <c r="BDJ63" s="59"/>
      <c r="BDK63" s="59"/>
      <c r="BDL63" s="59"/>
      <c r="BDM63" s="59"/>
      <c r="BDN63" s="59"/>
      <c r="BDO63" s="59"/>
      <c r="BDP63" s="59"/>
      <c r="BDQ63" s="59"/>
      <c r="BDR63" s="59"/>
      <c r="BDS63" s="59"/>
      <c r="BDT63" s="59"/>
      <c r="BDU63" s="59"/>
      <c r="BDV63" s="59"/>
      <c r="BDW63" s="59"/>
      <c r="BDX63" s="59"/>
      <c r="BDY63" s="59"/>
      <c r="BDZ63" s="59"/>
      <c r="BEA63" s="59"/>
      <c r="BEB63" s="59"/>
      <c r="BEC63" s="59"/>
      <c r="BED63" s="59"/>
      <c r="BEE63" s="59"/>
      <c r="BEF63" s="59"/>
      <c r="BEG63" s="59"/>
      <c r="BEH63" s="59"/>
      <c r="BEI63" s="59"/>
      <c r="BEJ63" s="59"/>
      <c r="BEK63" s="59"/>
      <c r="BEL63" s="59"/>
      <c r="BEM63" s="59"/>
      <c r="BEN63" s="59"/>
      <c r="BEO63" s="59"/>
      <c r="BEP63" s="59"/>
      <c r="BEQ63" s="59"/>
      <c r="BER63" s="59"/>
      <c r="BES63" s="59"/>
      <c r="BET63" s="59"/>
      <c r="BEU63" s="59"/>
      <c r="BEV63" s="59"/>
      <c r="BEW63" s="59"/>
      <c r="BEX63" s="59"/>
      <c r="BEY63" s="59"/>
      <c r="BEZ63" s="59"/>
      <c r="BFA63" s="59"/>
      <c r="BFB63" s="59"/>
      <c r="BFC63" s="59"/>
      <c r="BFD63" s="59"/>
      <c r="BFE63" s="59"/>
      <c r="BFF63" s="59"/>
      <c r="BFG63" s="59"/>
      <c r="BFH63" s="59"/>
      <c r="BFI63" s="59"/>
      <c r="BFJ63" s="59"/>
      <c r="BFK63" s="59"/>
      <c r="BFL63" s="59"/>
      <c r="BFM63" s="59"/>
      <c r="BFN63" s="59"/>
      <c r="BFO63" s="59"/>
      <c r="BFP63" s="59"/>
      <c r="BFQ63" s="59"/>
      <c r="BFR63" s="59"/>
      <c r="BFS63" s="59"/>
      <c r="BFT63" s="59"/>
      <c r="BFU63" s="59"/>
      <c r="BFV63" s="59"/>
      <c r="BFW63" s="59"/>
      <c r="BFX63" s="59"/>
      <c r="BFY63" s="59"/>
      <c r="BFZ63" s="59"/>
      <c r="BGA63" s="59"/>
      <c r="BGB63" s="59"/>
      <c r="BGC63" s="59"/>
      <c r="BGD63" s="59"/>
      <c r="BGE63" s="59"/>
      <c r="BGF63" s="59"/>
      <c r="BGG63" s="59"/>
      <c r="BGH63" s="59"/>
      <c r="BGI63" s="59"/>
      <c r="BGJ63" s="59"/>
      <c r="BGK63" s="59"/>
      <c r="BGL63" s="59"/>
      <c r="BGM63" s="59"/>
      <c r="BGN63" s="59"/>
      <c r="BGO63" s="59"/>
      <c r="BGP63" s="59"/>
      <c r="BGQ63" s="59"/>
      <c r="BGR63" s="59"/>
      <c r="BGS63" s="59"/>
      <c r="BGT63" s="59"/>
      <c r="BGU63" s="59"/>
      <c r="BGV63" s="59"/>
      <c r="BGW63" s="59"/>
      <c r="BGX63" s="59"/>
      <c r="BGY63" s="59"/>
      <c r="BGZ63" s="59"/>
      <c r="BHA63" s="59"/>
      <c r="BHB63" s="59"/>
      <c r="BHC63" s="59"/>
      <c r="BHD63" s="59"/>
      <c r="BHE63" s="59"/>
      <c r="BHF63" s="59"/>
      <c r="BHG63" s="59"/>
      <c r="BHH63" s="59"/>
      <c r="BHI63" s="59"/>
      <c r="BHJ63" s="59"/>
      <c r="BHK63" s="59"/>
      <c r="BHL63" s="59"/>
      <c r="BHM63" s="59"/>
      <c r="BHN63" s="59"/>
      <c r="BHO63" s="59"/>
      <c r="BHP63" s="59"/>
      <c r="BHQ63" s="59"/>
      <c r="BHR63" s="59"/>
      <c r="BHS63" s="59"/>
      <c r="BHT63" s="59"/>
      <c r="BHU63" s="59"/>
      <c r="BHV63" s="59"/>
      <c r="BHW63" s="59"/>
      <c r="BHX63" s="59"/>
      <c r="BHY63" s="59"/>
      <c r="BHZ63" s="59"/>
      <c r="BIA63" s="59"/>
      <c r="BIB63" s="59"/>
      <c r="BIC63" s="59"/>
      <c r="BID63" s="59"/>
      <c r="BIE63" s="59"/>
      <c r="BIF63" s="59"/>
      <c r="BIG63" s="59"/>
      <c r="BIH63" s="59"/>
      <c r="BII63" s="59"/>
      <c r="BIJ63" s="59"/>
      <c r="BIK63" s="59"/>
      <c r="BIL63" s="59"/>
      <c r="BIM63" s="59"/>
      <c r="BIN63" s="59"/>
      <c r="BIO63" s="59"/>
      <c r="BIP63" s="59"/>
      <c r="BIQ63" s="59"/>
      <c r="BIR63" s="59"/>
      <c r="BIS63" s="59"/>
      <c r="BIT63" s="59"/>
      <c r="BIU63" s="59"/>
      <c r="BIV63" s="59"/>
      <c r="BIW63" s="59"/>
      <c r="BIX63" s="59"/>
      <c r="BIY63" s="59"/>
      <c r="BIZ63" s="59"/>
      <c r="BJA63" s="59"/>
      <c r="BJB63" s="59"/>
      <c r="BJC63" s="59"/>
      <c r="BJD63" s="59"/>
      <c r="BJE63" s="59"/>
      <c r="BJF63" s="59"/>
      <c r="BJG63" s="59"/>
      <c r="BJH63" s="59"/>
      <c r="BJI63" s="59"/>
      <c r="BJJ63" s="59"/>
      <c r="BJK63" s="59"/>
      <c r="BJL63" s="59"/>
      <c r="BJM63" s="59"/>
      <c r="BJN63" s="59"/>
      <c r="BJO63" s="59"/>
      <c r="BJP63" s="59"/>
      <c r="BJQ63" s="59"/>
      <c r="BJR63" s="59"/>
      <c r="BJS63" s="59"/>
      <c r="BJT63" s="59"/>
      <c r="BJU63" s="59"/>
      <c r="BJV63" s="59"/>
      <c r="BJW63" s="59"/>
      <c r="BJX63" s="59"/>
      <c r="BJY63" s="59"/>
      <c r="BJZ63" s="59"/>
      <c r="BKA63" s="59"/>
      <c r="BKB63" s="59"/>
      <c r="BKC63" s="59"/>
      <c r="BKD63" s="59"/>
      <c r="BKE63" s="59"/>
      <c r="BKF63" s="59"/>
      <c r="BKG63" s="59"/>
      <c r="BKH63" s="59"/>
      <c r="BKI63" s="59"/>
      <c r="BKJ63" s="59"/>
      <c r="BKK63" s="59"/>
      <c r="BKL63" s="59"/>
      <c r="BKM63" s="59"/>
      <c r="BKN63" s="59"/>
      <c r="BKO63" s="59"/>
      <c r="BKP63" s="59"/>
      <c r="BKQ63" s="59"/>
      <c r="BKR63" s="59"/>
      <c r="BKS63" s="59"/>
      <c r="BKT63" s="59"/>
      <c r="BKU63" s="59"/>
      <c r="BKV63" s="59"/>
      <c r="BKW63" s="59"/>
      <c r="BKX63" s="59"/>
      <c r="BKY63" s="59"/>
      <c r="BKZ63" s="59"/>
      <c r="BLA63" s="59"/>
      <c r="BLB63" s="59"/>
      <c r="BLC63" s="59"/>
      <c r="BLD63" s="59"/>
      <c r="BLE63" s="59"/>
      <c r="BLF63" s="59"/>
      <c r="BLG63" s="59"/>
      <c r="BLH63" s="59"/>
      <c r="BLI63" s="59"/>
      <c r="BLJ63" s="59"/>
      <c r="BLK63" s="59"/>
      <c r="BLL63" s="59"/>
      <c r="BLM63" s="59"/>
      <c r="BLN63" s="59"/>
      <c r="BLO63" s="59"/>
      <c r="BLP63" s="59"/>
      <c r="BLQ63" s="59"/>
      <c r="BLR63" s="59"/>
      <c r="BLS63" s="59"/>
      <c r="BLT63" s="59"/>
      <c r="BLU63" s="59"/>
      <c r="BLV63" s="59"/>
      <c r="BLW63" s="59"/>
      <c r="BLX63" s="59"/>
      <c r="BLY63" s="59"/>
      <c r="BLZ63" s="59"/>
      <c r="BMA63" s="59"/>
      <c r="BMB63" s="59"/>
      <c r="BMC63" s="59"/>
      <c r="BMD63" s="59"/>
      <c r="BME63" s="59"/>
      <c r="BMF63" s="59"/>
      <c r="BMG63" s="59"/>
      <c r="BMH63" s="59"/>
      <c r="BMI63" s="59"/>
      <c r="BMJ63" s="59"/>
      <c r="BMK63" s="59"/>
      <c r="BML63" s="59"/>
      <c r="BMM63" s="59"/>
      <c r="BMN63" s="59"/>
      <c r="BMO63" s="59"/>
      <c r="BMP63" s="59"/>
      <c r="BMQ63" s="59"/>
      <c r="BMR63" s="59"/>
      <c r="BMS63" s="59"/>
      <c r="BMT63" s="59"/>
      <c r="BMU63" s="59"/>
      <c r="BMV63" s="59"/>
      <c r="BMW63" s="59"/>
      <c r="BMX63" s="59"/>
      <c r="BMY63" s="59"/>
      <c r="BMZ63" s="59"/>
      <c r="BNA63" s="59"/>
      <c r="BNB63" s="59"/>
      <c r="BNC63" s="59"/>
      <c r="BND63" s="59"/>
      <c r="BNE63" s="59"/>
      <c r="BNF63" s="59"/>
      <c r="BNG63" s="59"/>
      <c r="BNH63" s="59"/>
      <c r="BNI63" s="59"/>
      <c r="BNJ63" s="59"/>
      <c r="BNK63" s="59"/>
      <c r="BNL63" s="59"/>
      <c r="BNM63" s="59"/>
      <c r="BNN63" s="59"/>
      <c r="BNO63" s="59"/>
      <c r="BNP63" s="59"/>
      <c r="BNQ63" s="59"/>
      <c r="BNR63" s="59"/>
      <c r="BNS63" s="59"/>
      <c r="BNT63" s="59"/>
      <c r="BNU63" s="59"/>
      <c r="BNV63" s="59"/>
      <c r="BNW63" s="59"/>
      <c r="BNX63" s="59"/>
      <c r="BNY63" s="59"/>
      <c r="BNZ63" s="59"/>
      <c r="BOA63" s="59"/>
      <c r="BOB63" s="59"/>
      <c r="BOC63" s="59"/>
      <c r="BOD63" s="59"/>
      <c r="BOE63" s="59"/>
      <c r="BOF63" s="59"/>
      <c r="BOG63" s="59"/>
      <c r="BOH63" s="59"/>
      <c r="BOI63" s="59"/>
      <c r="BOJ63" s="59"/>
      <c r="BOK63" s="59"/>
      <c r="BOL63" s="59"/>
      <c r="BOM63" s="59"/>
      <c r="BON63" s="59"/>
      <c r="BOO63" s="59"/>
      <c r="BOP63" s="59"/>
      <c r="BOQ63" s="59"/>
      <c r="BOR63" s="59"/>
      <c r="BOS63" s="59"/>
      <c r="BOT63" s="59"/>
      <c r="BOU63" s="59"/>
      <c r="BOV63" s="59"/>
      <c r="BOW63" s="59"/>
      <c r="BOX63" s="59"/>
      <c r="BOY63" s="59"/>
      <c r="BOZ63" s="59"/>
      <c r="BPA63" s="59"/>
      <c r="BPB63" s="59"/>
      <c r="BPC63" s="59"/>
      <c r="BPD63" s="59"/>
      <c r="BPE63" s="59"/>
      <c r="BPF63" s="59"/>
      <c r="BPG63" s="59"/>
      <c r="BPH63" s="59"/>
      <c r="BPI63" s="59"/>
      <c r="BPJ63" s="59"/>
      <c r="BPK63" s="59"/>
      <c r="BPL63" s="59"/>
      <c r="BPM63" s="59"/>
      <c r="BPN63" s="59"/>
      <c r="BPO63" s="59"/>
      <c r="BPP63" s="59"/>
      <c r="BPQ63" s="59"/>
      <c r="BPR63" s="59"/>
      <c r="BPS63" s="59"/>
      <c r="BPT63" s="59"/>
      <c r="BPU63" s="59"/>
      <c r="BPV63" s="59"/>
      <c r="BPW63" s="59"/>
      <c r="BPX63" s="59"/>
      <c r="BPY63" s="59"/>
      <c r="BPZ63" s="59"/>
      <c r="BQA63" s="59"/>
      <c r="BQB63" s="59"/>
      <c r="BQC63" s="59"/>
      <c r="BQD63" s="59"/>
      <c r="BQE63" s="59"/>
      <c r="BQF63" s="59"/>
      <c r="BQG63" s="59"/>
      <c r="BQH63" s="59"/>
      <c r="BQI63" s="59"/>
      <c r="BQJ63" s="59"/>
      <c r="BQK63" s="59"/>
      <c r="BQL63" s="59"/>
      <c r="BQM63" s="59"/>
      <c r="BQN63" s="59"/>
      <c r="BQO63" s="59"/>
      <c r="BQP63" s="59"/>
      <c r="BQQ63" s="59"/>
      <c r="BQR63" s="59"/>
      <c r="BQS63" s="59"/>
      <c r="BQT63" s="59"/>
      <c r="BQU63" s="59"/>
      <c r="BQV63" s="59"/>
      <c r="BQW63" s="59"/>
      <c r="BQX63" s="59"/>
      <c r="BQY63" s="59"/>
      <c r="BQZ63" s="59"/>
      <c r="BRA63" s="59"/>
      <c r="BRB63" s="59"/>
      <c r="BRC63" s="59"/>
      <c r="BRD63" s="59"/>
      <c r="BRE63" s="59"/>
      <c r="BRF63" s="59"/>
      <c r="BRG63" s="59"/>
      <c r="BRH63" s="59"/>
      <c r="BRI63" s="59"/>
      <c r="BRJ63" s="59"/>
      <c r="BRK63" s="59"/>
      <c r="BRL63" s="59"/>
      <c r="BRM63" s="59"/>
      <c r="BRN63" s="59"/>
      <c r="BRO63" s="59"/>
      <c r="BRP63" s="59"/>
      <c r="BRQ63" s="59"/>
      <c r="BRR63" s="59"/>
      <c r="BRS63" s="59"/>
      <c r="BRT63" s="59"/>
      <c r="BRU63" s="59"/>
      <c r="BRV63" s="59"/>
      <c r="BRW63" s="59"/>
      <c r="BRX63" s="59"/>
      <c r="BRY63" s="59"/>
      <c r="BRZ63" s="59"/>
      <c r="BSA63" s="59"/>
      <c r="BSB63" s="59"/>
      <c r="BSC63" s="59"/>
      <c r="BSD63" s="59"/>
      <c r="BSE63" s="59"/>
      <c r="BSF63" s="59"/>
      <c r="BSG63" s="59"/>
      <c r="BSH63" s="59"/>
      <c r="BSI63" s="59"/>
      <c r="BSJ63" s="59"/>
      <c r="BSK63" s="59"/>
      <c r="BSL63" s="59"/>
      <c r="BSM63" s="59"/>
      <c r="BSN63" s="59"/>
      <c r="BSO63" s="59"/>
      <c r="BSP63" s="59"/>
      <c r="BSQ63" s="59"/>
      <c r="BSR63" s="59"/>
      <c r="BSS63" s="59"/>
      <c r="BST63" s="59"/>
      <c r="BSU63" s="59"/>
      <c r="BSV63" s="59"/>
      <c r="BSW63" s="59"/>
      <c r="BSX63" s="59"/>
      <c r="BSY63" s="59"/>
      <c r="BSZ63" s="59"/>
      <c r="BTA63" s="59"/>
      <c r="BTB63" s="59"/>
      <c r="BTC63" s="59"/>
      <c r="BTD63" s="59"/>
      <c r="BTE63" s="59"/>
      <c r="BTF63" s="59"/>
      <c r="BTG63" s="59"/>
      <c r="BTH63" s="59"/>
      <c r="BTI63" s="59"/>
      <c r="BTJ63" s="59"/>
      <c r="BTK63" s="59"/>
      <c r="BTL63" s="59"/>
      <c r="BTM63" s="59"/>
      <c r="BTN63" s="59"/>
      <c r="BTO63" s="59"/>
      <c r="BTP63" s="59"/>
      <c r="BTQ63" s="59"/>
      <c r="BTR63" s="59"/>
      <c r="BTS63" s="59"/>
      <c r="BTT63" s="59"/>
      <c r="BTU63" s="59"/>
      <c r="BTV63" s="59"/>
      <c r="BTW63" s="59"/>
      <c r="BTX63" s="59"/>
      <c r="BTY63" s="59"/>
      <c r="BTZ63" s="59"/>
      <c r="BUA63" s="59"/>
      <c r="BUB63" s="59"/>
      <c r="BUC63" s="59"/>
      <c r="BUD63" s="59"/>
      <c r="BUE63" s="59"/>
      <c r="BUF63" s="59"/>
      <c r="BUG63" s="59"/>
      <c r="BUH63" s="59"/>
      <c r="BUI63" s="59"/>
      <c r="BUJ63" s="59"/>
      <c r="BUK63" s="59"/>
      <c r="BUL63" s="59"/>
      <c r="BUM63" s="59"/>
      <c r="BUN63" s="59"/>
      <c r="BUO63" s="59"/>
      <c r="BUP63" s="59"/>
      <c r="BUQ63" s="59"/>
      <c r="BUR63" s="59"/>
      <c r="BUS63" s="59"/>
      <c r="BUT63" s="59"/>
      <c r="BUU63" s="59"/>
      <c r="BUV63" s="59"/>
      <c r="BUW63" s="59"/>
      <c r="BUX63" s="59"/>
      <c r="BUY63" s="59"/>
      <c r="BUZ63" s="59"/>
      <c r="BVA63" s="59"/>
      <c r="BVB63" s="59"/>
      <c r="BVC63" s="59"/>
      <c r="BVD63" s="59"/>
      <c r="BVE63" s="59"/>
      <c r="BVF63" s="59"/>
      <c r="BVG63" s="59"/>
      <c r="BVH63" s="59"/>
      <c r="BVI63" s="59"/>
      <c r="BVJ63" s="59"/>
      <c r="BVK63" s="59"/>
      <c r="BVL63" s="59"/>
      <c r="BVM63" s="59"/>
      <c r="BVN63" s="59"/>
      <c r="BVO63" s="59"/>
      <c r="BVP63" s="59"/>
      <c r="BVQ63" s="59"/>
      <c r="BVR63" s="59"/>
      <c r="BVS63" s="59"/>
      <c r="BVT63" s="59"/>
      <c r="BVU63" s="59"/>
      <c r="BVV63" s="59"/>
      <c r="BVW63" s="59"/>
      <c r="BVX63" s="59"/>
      <c r="BVY63" s="59"/>
      <c r="BVZ63" s="59"/>
      <c r="BWA63" s="59"/>
      <c r="BWB63" s="59"/>
      <c r="BWC63" s="59"/>
      <c r="BWD63" s="59"/>
      <c r="BWE63" s="59"/>
      <c r="BWF63" s="59"/>
      <c r="BWG63" s="59"/>
      <c r="BWH63" s="59"/>
      <c r="BWI63" s="59"/>
      <c r="BWJ63" s="59"/>
      <c r="BWK63" s="59"/>
      <c r="BWL63" s="59"/>
      <c r="BWM63" s="59"/>
      <c r="BWN63" s="59"/>
      <c r="BWO63" s="59"/>
      <c r="BWP63" s="59"/>
      <c r="BWQ63" s="59"/>
      <c r="BWR63" s="59"/>
      <c r="BWS63" s="59"/>
      <c r="BWT63" s="59"/>
      <c r="BWU63" s="59"/>
      <c r="BWV63" s="59"/>
      <c r="BWW63" s="59"/>
      <c r="BWX63" s="59"/>
      <c r="BWY63" s="59"/>
      <c r="BWZ63" s="59"/>
      <c r="BXA63" s="59"/>
      <c r="BXB63" s="59"/>
      <c r="BXC63" s="59"/>
      <c r="BXD63" s="59"/>
      <c r="BXE63" s="59"/>
      <c r="BXF63" s="59"/>
      <c r="BXG63" s="59"/>
      <c r="BXH63" s="59"/>
      <c r="BXI63" s="59"/>
      <c r="BXJ63" s="59"/>
      <c r="BXK63" s="59"/>
      <c r="BXL63" s="59"/>
      <c r="BXM63" s="59"/>
      <c r="BXN63" s="59"/>
      <c r="BXO63" s="59"/>
      <c r="BXP63" s="59"/>
      <c r="BXQ63" s="59"/>
      <c r="BXR63" s="59"/>
      <c r="BXS63" s="59"/>
      <c r="BXT63" s="59"/>
      <c r="BXU63" s="59"/>
      <c r="BXV63" s="59"/>
      <c r="BXW63" s="59"/>
      <c r="BXX63" s="59"/>
      <c r="BXY63" s="59"/>
      <c r="BXZ63" s="59"/>
      <c r="BYA63" s="59"/>
      <c r="BYB63" s="59"/>
      <c r="BYC63" s="59"/>
      <c r="BYD63" s="59"/>
      <c r="BYE63" s="59"/>
      <c r="BYF63" s="59"/>
      <c r="BYG63" s="59"/>
      <c r="BYH63" s="59"/>
      <c r="BYI63" s="59"/>
      <c r="BYJ63" s="59"/>
      <c r="BYK63" s="59"/>
      <c r="BYL63" s="59"/>
      <c r="BYM63" s="59"/>
      <c r="BYN63" s="59"/>
      <c r="BYO63" s="59"/>
      <c r="BYP63" s="59"/>
      <c r="BYQ63" s="59"/>
      <c r="BYR63" s="59"/>
      <c r="BYS63" s="59"/>
      <c r="BYT63" s="59"/>
      <c r="BYU63" s="59"/>
      <c r="BYV63" s="59"/>
      <c r="BYW63" s="59"/>
      <c r="BYX63" s="59"/>
      <c r="BYY63" s="59"/>
      <c r="BYZ63" s="59"/>
      <c r="BZA63" s="59"/>
      <c r="BZB63" s="59"/>
      <c r="BZC63" s="59"/>
      <c r="BZD63" s="59"/>
      <c r="BZE63" s="59"/>
      <c r="BZF63" s="59"/>
      <c r="BZG63" s="59"/>
      <c r="BZH63" s="59"/>
      <c r="BZI63" s="59"/>
      <c r="BZJ63" s="59"/>
      <c r="BZK63" s="59"/>
      <c r="BZL63" s="59"/>
      <c r="BZM63" s="59"/>
      <c r="BZN63" s="59"/>
      <c r="BZO63" s="59"/>
      <c r="BZP63" s="59"/>
      <c r="BZQ63" s="59"/>
      <c r="BZR63" s="59"/>
      <c r="BZS63" s="59"/>
      <c r="BZT63" s="59"/>
      <c r="BZU63" s="59"/>
      <c r="BZV63" s="59"/>
      <c r="BZW63" s="59"/>
      <c r="BZX63" s="59"/>
      <c r="BZY63" s="59"/>
      <c r="BZZ63" s="59"/>
      <c r="CAA63" s="59"/>
      <c r="CAB63" s="59"/>
      <c r="CAC63" s="59"/>
      <c r="CAD63" s="59"/>
      <c r="CAE63" s="59"/>
      <c r="CAF63" s="59"/>
      <c r="CAG63" s="59"/>
      <c r="CAH63" s="59"/>
      <c r="CAI63" s="59"/>
      <c r="CAJ63" s="59"/>
      <c r="CAK63" s="59"/>
      <c r="CAL63" s="59"/>
      <c r="CAM63" s="59"/>
      <c r="CAN63" s="59"/>
      <c r="CAO63" s="59"/>
      <c r="CAP63" s="59"/>
      <c r="CAQ63" s="59"/>
      <c r="CAR63" s="59"/>
      <c r="CAS63" s="59"/>
      <c r="CAT63" s="59"/>
      <c r="CAU63" s="59"/>
      <c r="CAV63" s="59"/>
      <c r="CAW63" s="59"/>
      <c r="CAX63" s="59"/>
      <c r="CAY63" s="59"/>
      <c r="CAZ63" s="59"/>
      <c r="CBA63" s="59"/>
      <c r="CBB63" s="59"/>
      <c r="CBC63" s="59"/>
      <c r="CBD63" s="59"/>
      <c r="CBE63" s="59"/>
      <c r="CBF63" s="59"/>
      <c r="CBG63" s="59"/>
      <c r="CBH63" s="59"/>
      <c r="CBI63" s="59"/>
      <c r="CBJ63" s="59"/>
      <c r="CBK63" s="59"/>
      <c r="CBL63" s="59"/>
      <c r="CBM63" s="59"/>
      <c r="CBN63" s="59"/>
      <c r="CBO63" s="59"/>
      <c r="CBP63" s="59"/>
      <c r="CBQ63" s="59"/>
      <c r="CBR63" s="59"/>
      <c r="CBS63" s="59"/>
      <c r="CBT63" s="59"/>
      <c r="CBU63" s="59"/>
      <c r="CBV63" s="59"/>
      <c r="CBW63" s="59"/>
      <c r="CBX63" s="59"/>
      <c r="CBY63" s="59"/>
      <c r="CBZ63" s="59"/>
      <c r="CCA63" s="59"/>
      <c r="CCB63" s="59"/>
      <c r="CCC63" s="59"/>
      <c r="CCD63" s="59"/>
      <c r="CCE63" s="59"/>
      <c r="CCF63" s="59"/>
      <c r="CCG63" s="59"/>
      <c r="CCH63" s="59"/>
      <c r="CCI63" s="59"/>
      <c r="CCJ63" s="59"/>
      <c r="CCK63" s="59"/>
      <c r="CCL63" s="59"/>
      <c r="CCM63" s="59"/>
      <c r="CCN63" s="59"/>
      <c r="CCO63" s="59"/>
      <c r="CCP63" s="59"/>
      <c r="CCQ63" s="59"/>
      <c r="CCR63" s="59"/>
      <c r="CCS63" s="59"/>
      <c r="CCT63" s="59"/>
      <c r="CCU63" s="59"/>
      <c r="CCV63" s="59"/>
      <c r="CCW63" s="59"/>
      <c r="CCX63" s="59"/>
      <c r="CCY63" s="59"/>
      <c r="CCZ63" s="59"/>
      <c r="CDA63" s="59"/>
      <c r="CDB63" s="59"/>
      <c r="CDC63" s="59"/>
      <c r="CDD63" s="59"/>
      <c r="CDE63" s="59"/>
      <c r="CDF63" s="59"/>
      <c r="CDG63" s="59"/>
      <c r="CDH63" s="59"/>
      <c r="CDI63" s="59"/>
      <c r="CDJ63" s="59"/>
      <c r="CDK63" s="59"/>
      <c r="CDL63" s="59"/>
      <c r="CDM63" s="59"/>
      <c r="CDN63" s="59"/>
      <c r="CDO63" s="59"/>
      <c r="CDP63" s="59"/>
      <c r="CDQ63" s="59"/>
      <c r="CDR63" s="59"/>
      <c r="CDS63" s="59"/>
      <c r="CDT63" s="59"/>
      <c r="CDU63" s="59"/>
      <c r="CDV63" s="59"/>
      <c r="CDW63" s="59"/>
      <c r="CDX63" s="59"/>
      <c r="CDY63" s="59"/>
      <c r="CDZ63" s="59"/>
      <c r="CEA63" s="59"/>
      <c r="CEB63" s="59"/>
      <c r="CEC63" s="59"/>
      <c r="CED63" s="59"/>
      <c r="CEE63" s="59"/>
      <c r="CEF63" s="59"/>
      <c r="CEG63" s="59"/>
      <c r="CEH63" s="59"/>
      <c r="CEI63" s="59"/>
      <c r="CEJ63" s="59"/>
      <c r="CEK63" s="59"/>
      <c r="CEL63" s="59"/>
      <c r="CEM63" s="59"/>
      <c r="CEN63" s="59"/>
      <c r="CEO63" s="59"/>
      <c r="CEP63" s="59"/>
      <c r="CEQ63" s="59"/>
      <c r="CER63" s="59"/>
      <c r="CES63" s="59"/>
      <c r="CET63" s="59"/>
      <c r="CEU63" s="59"/>
      <c r="CEV63" s="59"/>
      <c r="CEW63" s="59"/>
      <c r="CEX63" s="59"/>
      <c r="CEY63" s="59"/>
      <c r="CEZ63" s="59"/>
      <c r="CFA63" s="59"/>
      <c r="CFB63" s="59"/>
      <c r="CFC63" s="59"/>
      <c r="CFD63" s="59"/>
      <c r="CFE63" s="59"/>
      <c r="CFF63" s="59"/>
      <c r="CFG63" s="59"/>
      <c r="CFH63" s="59"/>
      <c r="CFI63" s="59"/>
      <c r="CFJ63" s="59"/>
      <c r="CFK63" s="59"/>
      <c r="CFL63" s="59"/>
      <c r="CFM63" s="59"/>
      <c r="CFN63" s="59"/>
      <c r="CFO63" s="59"/>
      <c r="CFP63" s="59"/>
      <c r="CFQ63" s="59"/>
      <c r="CFR63" s="59"/>
      <c r="CFS63" s="59"/>
      <c r="CFT63" s="59"/>
      <c r="CFU63" s="59"/>
      <c r="CFV63" s="59"/>
      <c r="CFW63" s="59"/>
      <c r="CFX63" s="59"/>
      <c r="CFY63" s="59"/>
      <c r="CFZ63" s="59"/>
      <c r="CGA63" s="59"/>
      <c r="CGB63" s="59"/>
      <c r="CGC63" s="59"/>
      <c r="CGD63" s="59"/>
      <c r="CGE63" s="59"/>
      <c r="CGF63" s="59"/>
      <c r="CGG63" s="59"/>
      <c r="CGH63" s="59"/>
      <c r="CGI63" s="59"/>
      <c r="CGJ63" s="59"/>
      <c r="CGK63" s="59"/>
      <c r="CGL63" s="59"/>
      <c r="CGM63" s="59"/>
      <c r="CGN63" s="59"/>
      <c r="CGO63" s="59"/>
      <c r="CGP63" s="59"/>
      <c r="CGQ63" s="59"/>
      <c r="CGR63" s="59"/>
      <c r="CGS63" s="59"/>
      <c r="CGT63" s="59"/>
      <c r="CGU63" s="59"/>
      <c r="CGV63" s="59"/>
      <c r="CGW63" s="59"/>
      <c r="CGX63" s="59"/>
      <c r="CGY63" s="59"/>
      <c r="CGZ63" s="59"/>
      <c r="CHA63" s="59"/>
      <c r="CHB63" s="59"/>
      <c r="CHC63" s="59"/>
      <c r="CHD63" s="59"/>
      <c r="CHE63" s="59"/>
      <c r="CHF63" s="59"/>
      <c r="CHG63" s="59"/>
      <c r="CHH63" s="59"/>
      <c r="CHI63" s="59"/>
      <c r="CHJ63" s="59"/>
      <c r="CHK63" s="59"/>
      <c r="CHL63" s="59"/>
      <c r="CHM63" s="59"/>
      <c r="CHN63" s="59"/>
      <c r="CHO63" s="59"/>
      <c r="CHP63" s="59"/>
      <c r="CHQ63" s="59"/>
      <c r="CHR63" s="59"/>
      <c r="CHS63" s="59"/>
      <c r="CHT63" s="59"/>
      <c r="CHU63" s="59"/>
      <c r="CHV63" s="59"/>
      <c r="CHW63" s="59"/>
      <c r="CHX63" s="59"/>
      <c r="CHY63" s="59"/>
      <c r="CHZ63" s="59"/>
      <c r="CIA63" s="59"/>
      <c r="CIB63" s="59"/>
      <c r="CIC63" s="59"/>
      <c r="CID63" s="59"/>
      <c r="CIE63" s="59"/>
      <c r="CIF63" s="59"/>
      <c r="CIG63" s="59"/>
      <c r="CIH63" s="59"/>
      <c r="CII63" s="59"/>
      <c r="CIJ63" s="59"/>
      <c r="CIK63" s="59"/>
      <c r="CIL63" s="59"/>
      <c r="CIM63" s="59"/>
      <c r="CIN63" s="59"/>
      <c r="CIO63" s="59"/>
      <c r="CIP63" s="59"/>
      <c r="CIQ63" s="59"/>
      <c r="CIR63" s="59"/>
      <c r="CIS63" s="59"/>
      <c r="CIT63" s="59"/>
      <c r="CIU63" s="59"/>
      <c r="CIV63" s="59"/>
      <c r="CIW63" s="59"/>
      <c r="CIX63" s="59"/>
      <c r="CIY63" s="59"/>
      <c r="CIZ63" s="59"/>
      <c r="CJA63" s="59"/>
      <c r="CJB63" s="59"/>
      <c r="CJC63" s="59"/>
      <c r="CJD63" s="59"/>
      <c r="CJE63" s="59"/>
      <c r="CJF63" s="59"/>
      <c r="CJG63" s="59"/>
      <c r="CJH63" s="59"/>
      <c r="CJI63" s="59"/>
      <c r="CJJ63" s="59"/>
      <c r="CJK63" s="59"/>
      <c r="CJL63" s="59"/>
      <c r="CJM63" s="59"/>
      <c r="CJN63" s="59"/>
      <c r="CJO63" s="59"/>
      <c r="CJP63" s="59"/>
      <c r="CJQ63" s="59"/>
      <c r="CJR63" s="59"/>
      <c r="CJS63" s="59"/>
      <c r="CJT63" s="59"/>
      <c r="CJU63" s="59"/>
      <c r="CJV63" s="59"/>
      <c r="CJW63" s="59"/>
      <c r="CJX63" s="59"/>
      <c r="CJY63" s="59"/>
      <c r="CJZ63" s="59"/>
      <c r="CKA63" s="59"/>
      <c r="CKB63" s="59"/>
      <c r="CKC63" s="59"/>
      <c r="CKD63" s="59"/>
      <c r="CKE63" s="59"/>
      <c r="CKF63" s="59"/>
      <c r="CKG63" s="59"/>
      <c r="CKH63" s="59"/>
      <c r="CKI63" s="59"/>
      <c r="CKJ63" s="59"/>
      <c r="CKK63" s="59"/>
      <c r="CKL63" s="59"/>
      <c r="CKM63" s="59"/>
      <c r="CKN63" s="59"/>
      <c r="CKO63" s="59"/>
      <c r="CKP63" s="59"/>
      <c r="CKQ63" s="59"/>
      <c r="CKR63" s="59"/>
      <c r="CKS63" s="59"/>
      <c r="CKT63" s="59"/>
      <c r="CKU63" s="59"/>
      <c r="CKV63" s="59"/>
      <c r="CKW63" s="59"/>
      <c r="CKX63" s="59"/>
      <c r="CKY63" s="59"/>
      <c r="CKZ63" s="59"/>
      <c r="CLA63" s="59"/>
      <c r="CLB63" s="59"/>
      <c r="CLC63" s="59"/>
      <c r="CLD63" s="59"/>
      <c r="CLE63" s="59"/>
      <c r="CLF63" s="59"/>
      <c r="CLG63" s="59"/>
      <c r="CLH63" s="59"/>
      <c r="CLI63" s="59"/>
      <c r="CLJ63" s="59"/>
      <c r="CLK63" s="59"/>
      <c r="CLL63" s="59"/>
      <c r="CLM63" s="59"/>
      <c r="CLN63" s="59"/>
      <c r="CLO63" s="59"/>
      <c r="CLP63" s="59"/>
      <c r="CLQ63" s="59"/>
      <c r="CLR63" s="59"/>
      <c r="CLS63" s="59"/>
      <c r="CLT63" s="59"/>
      <c r="CLU63" s="59"/>
      <c r="CLV63" s="59"/>
      <c r="CLW63" s="59"/>
      <c r="CLX63" s="59"/>
      <c r="CLY63" s="59"/>
      <c r="CLZ63" s="59"/>
      <c r="CMA63" s="59"/>
      <c r="CMB63" s="59"/>
      <c r="CMC63" s="59"/>
      <c r="CMD63" s="59"/>
      <c r="CME63" s="59"/>
      <c r="CMF63" s="59"/>
      <c r="CMG63" s="59"/>
      <c r="CMH63" s="59"/>
      <c r="CMI63" s="59"/>
      <c r="CMJ63" s="59"/>
      <c r="CMK63" s="59"/>
      <c r="CML63" s="59"/>
      <c r="CMM63" s="59"/>
      <c r="CMN63" s="59"/>
      <c r="CMO63" s="59"/>
      <c r="CMP63" s="59"/>
      <c r="CMQ63" s="59"/>
      <c r="CMR63" s="59"/>
      <c r="CMS63" s="59"/>
      <c r="CMT63" s="59"/>
      <c r="CMU63" s="59"/>
      <c r="CMV63" s="59"/>
      <c r="CMW63" s="59"/>
      <c r="CMX63" s="59"/>
      <c r="CMY63" s="59"/>
      <c r="CMZ63" s="59"/>
      <c r="CNA63" s="59"/>
      <c r="CNB63" s="59"/>
      <c r="CNC63" s="59"/>
      <c r="CND63" s="59"/>
      <c r="CNE63" s="59"/>
      <c r="CNF63" s="59"/>
      <c r="CNG63" s="59"/>
      <c r="CNH63" s="59"/>
      <c r="CNI63" s="59"/>
      <c r="CNJ63" s="59"/>
      <c r="CNK63" s="59"/>
      <c r="CNL63" s="59"/>
      <c r="CNM63" s="59"/>
      <c r="CNN63" s="59"/>
      <c r="CNO63" s="59"/>
      <c r="CNP63" s="59"/>
      <c r="CNQ63" s="59"/>
      <c r="CNR63" s="59"/>
      <c r="CNS63" s="59"/>
      <c r="CNT63" s="59"/>
      <c r="CNU63" s="59"/>
      <c r="CNV63" s="59"/>
      <c r="CNW63" s="59"/>
      <c r="CNX63" s="59"/>
      <c r="CNY63" s="59"/>
      <c r="CNZ63" s="59"/>
      <c r="COA63" s="59"/>
      <c r="COB63" s="59"/>
      <c r="COC63" s="59"/>
      <c r="COD63" s="59"/>
      <c r="COE63" s="59"/>
      <c r="COF63" s="59"/>
      <c r="COG63" s="59"/>
      <c r="COH63" s="59"/>
      <c r="COI63" s="59"/>
      <c r="COJ63" s="59"/>
      <c r="COK63" s="59"/>
      <c r="COL63" s="59"/>
      <c r="COM63" s="59"/>
      <c r="CON63" s="59"/>
      <c r="COO63" s="59"/>
      <c r="COP63" s="59"/>
      <c r="COQ63" s="59"/>
      <c r="COR63" s="59"/>
      <c r="COS63" s="59"/>
      <c r="COT63" s="59"/>
      <c r="COU63" s="59"/>
      <c r="COV63" s="59"/>
      <c r="COW63" s="59"/>
      <c r="COX63" s="59"/>
      <c r="COY63" s="59"/>
      <c r="COZ63" s="59"/>
      <c r="CPA63" s="59"/>
      <c r="CPB63" s="59"/>
      <c r="CPC63" s="59"/>
      <c r="CPD63" s="59"/>
      <c r="CPE63" s="59"/>
      <c r="CPF63" s="59"/>
      <c r="CPG63" s="59"/>
      <c r="CPH63" s="59"/>
      <c r="CPI63" s="59"/>
      <c r="CPJ63" s="59"/>
      <c r="CPK63" s="59"/>
      <c r="CPL63" s="59"/>
      <c r="CPM63" s="59"/>
      <c r="CPN63" s="59"/>
      <c r="CPO63" s="59"/>
      <c r="CPP63" s="59"/>
      <c r="CPQ63" s="59"/>
      <c r="CPR63" s="59"/>
      <c r="CPS63" s="59"/>
      <c r="CPT63" s="59"/>
      <c r="CPU63" s="59"/>
      <c r="CPV63" s="59"/>
      <c r="CPW63" s="59"/>
      <c r="CPX63" s="59"/>
      <c r="CPY63" s="59"/>
      <c r="CPZ63" s="59"/>
      <c r="CQA63" s="59"/>
      <c r="CQB63" s="59"/>
      <c r="CQC63" s="59"/>
      <c r="CQD63" s="59"/>
      <c r="CQE63" s="59"/>
      <c r="CQF63" s="59"/>
      <c r="CQG63" s="59"/>
      <c r="CQH63" s="59"/>
      <c r="CQI63" s="59"/>
      <c r="CQJ63" s="59"/>
      <c r="CQK63" s="59"/>
      <c r="CQL63" s="59"/>
      <c r="CQM63" s="59"/>
      <c r="CQN63" s="59"/>
      <c r="CQO63" s="59"/>
      <c r="CQP63" s="59"/>
      <c r="CQQ63" s="59"/>
      <c r="CQR63" s="59"/>
      <c r="CQS63" s="59"/>
      <c r="CQT63" s="59"/>
      <c r="CQU63" s="59"/>
      <c r="CQV63" s="59"/>
      <c r="CQW63" s="59"/>
      <c r="CQX63" s="59"/>
      <c r="CQY63" s="59"/>
      <c r="CQZ63" s="59"/>
      <c r="CRA63" s="59"/>
      <c r="CRB63" s="59"/>
      <c r="CRC63" s="59"/>
      <c r="CRD63" s="59"/>
      <c r="CRE63" s="59"/>
      <c r="CRF63" s="59"/>
      <c r="CRG63" s="59"/>
      <c r="CRH63" s="59"/>
      <c r="CRI63" s="59"/>
      <c r="CRJ63" s="59"/>
      <c r="CRK63" s="59"/>
      <c r="CRL63" s="59"/>
      <c r="CRM63" s="59"/>
      <c r="CRN63" s="59"/>
      <c r="CRO63" s="59"/>
      <c r="CRP63" s="59"/>
      <c r="CRQ63" s="59"/>
      <c r="CRR63" s="59"/>
      <c r="CRS63" s="59"/>
      <c r="CRT63" s="59"/>
      <c r="CRU63" s="59"/>
      <c r="CRV63" s="59"/>
      <c r="CRW63" s="59"/>
      <c r="CRX63" s="59"/>
      <c r="CRY63" s="59"/>
      <c r="CRZ63" s="59"/>
      <c r="CSA63" s="59"/>
      <c r="CSB63" s="59"/>
      <c r="CSC63" s="59"/>
      <c r="CSD63" s="59"/>
      <c r="CSE63" s="59"/>
      <c r="CSF63" s="59"/>
      <c r="CSG63" s="59"/>
      <c r="CSH63" s="59"/>
      <c r="CSI63" s="59"/>
      <c r="CSJ63" s="59"/>
      <c r="CSK63" s="59"/>
      <c r="CSL63" s="59"/>
      <c r="CSM63" s="59"/>
      <c r="CSN63" s="59"/>
      <c r="CSO63" s="59"/>
      <c r="CSP63" s="59"/>
      <c r="CSQ63" s="59"/>
      <c r="CSR63" s="59"/>
      <c r="CSS63" s="59"/>
      <c r="CST63" s="59"/>
      <c r="CSU63" s="59"/>
      <c r="CSV63" s="59"/>
      <c r="CSW63" s="59"/>
      <c r="CSX63" s="59"/>
      <c r="CSY63" s="59"/>
      <c r="CSZ63" s="59"/>
      <c r="CTA63" s="59"/>
      <c r="CTB63" s="59"/>
      <c r="CTC63" s="59"/>
      <c r="CTD63" s="59"/>
      <c r="CTE63" s="59"/>
      <c r="CTF63" s="59"/>
      <c r="CTG63" s="59"/>
      <c r="CTH63" s="59"/>
      <c r="CTI63" s="59"/>
      <c r="CTJ63" s="59"/>
      <c r="CTK63" s="59"/>
      <c r="CTL63" s="59"/>
      <c r="CTM63" s="59"/>
      <c r="CTN63" s="59"/>
      <c r="CTO63" s="59"/>
      <c r="CTP63" s="59"/>
      <c r="CTQ63" s="59"/>
      <c r="CTR63" s="59"/>
      <c r="CTS63" s="59"/>
      <c r="CTT63" s="59"/>
      <c r="CTU63" s="59"/>
      <c r="CTV63" s="59"/>
      <c r="CTW63" s="59"/>
      <c r="CTX63" s="59"/>
      <c r="CTY63" s="59"/>
      <c r="CTZ63" s="59"/>
      <c r="CUA63" s="59"/>
      <c r="CUB63" s="59"/>
      <c r="CUC63" s="59"/>
      <c r="CUD63" s="59"/>
      <c r="CUE63" s="59"/>
      <c r="CUF63" s="59"/>
      <c r="CUG63" s="59"/>
      <c r="CUH63" s="59"/>
      <c r="CUI63" s="59"/>
      <c r="CUJ63" s="59"/>
      <c r="CUK63" s="59"/>
      <c r="CUL63" s="59"/>
      <c r="CUM63" s="59"/>
      <c r="CUN63" s="59"/>
      <c r="CUO63" s="59"/>
      <c r="CUP63" s="59"/>
      <c r="CUQ63" s="59"/>
      <c r="CUR63" s="59"/>
      <c r="CUS63" s="59"/>
      <c r="CUT63" s="59"/>
      <c r="CUU63" s="59"/>
      <c r="CUV63" s="59"/>
      <c r="CUW63" s="59"/>
      <c r="CUX63" s="59"/>
      <c r="CUY63" s="59"/>
      <c r="CUZ63" s="59"/>
      <c r="CVA63" s="59"/>
      <c r="CVB63" s="59"/>
      <c r="CVC63" s="59"/>
      <c r="CVD63" s="59"/>
      <c r="CVE63" s="59"/>
      <c r="CVF63" s="59"/>
      <c r="CVG63" s="59"/>
      <c r="CVH63" s="59"/>
      <c r="CVI63" s="59"/>
      <c r="CVJ63" s="59"/>
      <c r="CVK63" s="59"/>
      <c r="CVL63" s="59"/>
      <c r="CVM63" s="59"/>
      <c r="CVN63" s="59"/>
      <c r="CVO63" s="59"/>
      <c r="CVP63" s="59"/>
      <c r="CVQ63" s="59"/>
      <c r="CVR63" s="59"/>
      <c r="CVS63" s="59"/>
      <c r="CVT63" s="59"/>
      <c r="CVU63" s="59"/>
      <c r="CVV63" s="59"/>
      <c r="CVW63" s="59"/>
      <c r="CVX63" s="59"/>
      <c r="CVY63" s="59"/>
      <c r="CVZ63" s="59"/>
      <c r="CWA63" s="59"/>
      <c r="CWB63" s="59"/>
      <c r="CWC63" s="59"/>
      <c r="CWD63" s="59"/>
      <c r="CWE63" s="59"/>
      <c r="CWF63" s="59"/>
      <c r="CWG63" s="59"/>
      <c r="CWH63" s="59"/>
      <c r="CWI63" s="59"/>
      <c r="CWJ63" s="59"/>
      <c r="CWK63" s="59"/>
      <c r="CWL63" s="59"/>
      <c r="CWM63" s="59"/>
      <c r="CWN63" s="59"/>
      <c r="CWO63" s="59"/>
      <c r="CWP63" s="59"/>
      <c r="CWQ63" s="59"/>
      <c r="CWR63" s="59"/>
      <c r="CWS63" s="59"/>
      <c r="CWT63" s="59"/>
      <c r="CWU63" s="59"/>
      <c r="CWV63" s="59"/>
      <c r="CWW63" s="59"/>
      <c r="CWX63" s="59"/>
      <c r="CWY63" s="59"/>
      <c r="CWZ63" s="59"/>
      <c r="CXA63" s="59"/>
      <c r="CXB63" s="59"/>
      <c r="CXC63" s="59"/>
      <c r="CXD63" s="59"/>
      <c r="CXE63" s="59"/>
      <c r="CXF63" s="59"/>
      <c r="CXG63" s="59"/>
      <c r="CXH63" s="59"/>
      <c r="CXI63" s="59"/>
      <c r="CXJ63" s="59"/>
      <c r="CXK63" s="59"/>
      <c r="CXL63" s="59"/>
      <c r="CXM63" s="59"/>
      <c r="CXN63" s="59"/>
      <c r="CXO63" s="59"/>
      <c r="CXP63" s="59"/>
      <c r="CXQ63" s="59"/>
      <c r="CXR63" s="59"/>
      <c r="CXS63" s="59"/>
      <c r="CXT63" s="59"/>
      <c r="CXU63" s="59"/>
      <c r="CXV63" s="59"/>
      <c r="CXW63" s="59"/>
      <c r="CXX63" s="59"/>
      <c r="CXY63" s="59"/>
      <c r="CXZ63" s="59"/>
      <c r="CYA63" s="59"/>
      <c r="CYB63" s="59"/>
      <c r="CYC63" s="59"/>
      <c r="CYD63" s="59"/>
      <c r="CYE63" s="59"/>
      <c r="CYF63" s="59"/>
      <c r="CYG63" s="59"/>
      <c r="CYH63" s="59"/>
      <c r="CYI63" s="59"/>
      <c r="CYJ63" s="59"/>
      <c r="CYK63" s="59"/>
      <c r="CYL63" s="59"/>
      <c r="CYM63" s="59"/>
      <c r="CYN63" s="59"/>
      <c r="CYO63" s="59"/>
      <c r="CYP63" s="59"/>
      <c r="CYQ63" s="59"/>
      <c r="CYR63" s="59"/>
      <c r="CYS63" s="59"/>
      <c r="CYT63" s="59"/>
      <c r="CYU63" s="59"/>
      <c r="CYV63" s="59"/>
      <c r="CYW63" s="59"/>
      <c r="CYX63" s="59"/>
      <c r="CYY63" s="59"/>
      <c r="CYZ63" s="59"/>
      <c r="CZA63" s="59"/>
      <c r="CZB63" s="59"/>
      <c r="CZC63" s="59"/>
      <c r="CZD63" s="59"/>
      <c r="CZE63" s="59"/>
      <c r="CZF63" s="59"/>
      <c r="CZG63" s="59"/>
      <c r="CZH63" s="59"/>
      <c r="CZI63" s="59"/>
      <c r="CZJ63" s="59"/>
      <c r="CZK63" s="59"/>
      <c r="CZL63" s="59"/>
      <c r="CZM63" s="59"/>
      <c r="CZN63" s="59"/>
      <c r="CZO63" s="59"/>
      <c r="CZP63" s="59"/>
      <c r="CZQ63" s="59"/>
      <c r="CZR63" s="59"/>
      <c r="CZS63" s="59"/>
      <c r="CZT63" s="59"/>
      <c r="CZU63" s="59"/>
      <c r="CZV63" s="59"/>
      <c r="CZW63" s="59"/>
      <c r="CZX63" s="59"/>
      <c r="CZY63" s="59"/>
      <c r="CZZ63" s="59"/>
      <c r="DAA63" s="59"/>
      <c r="DAB63" s="59"/>
      <c r="DAC63" s="59"/>
      <c r="DAD63" s="59"/>
      <c r="DAE63" s="59"/>
      <c r="DAF63" s="59"/>
      <c r="DAG63" s="59"/>
      <c r="DAH63" s="59"/>
      <c r="DAI63" s="59"/>
      <c r="DAJ63" s="59"/>
      <c r="DAK63" s="59"/>
      <c r="DAL63" s="59"/>
      <c r="DAM63" s="59"/>
      <c r="DAN63" s="59"/>
      <c r="DAO63" s="59"/>
      <c r="DAP63" s="59"/>
      <c r="DAQ63" s="59"/>
      <c r="DAR63" s="59"/>
      <c r="DAS63" s="59"/>
      <c r="DAT63" s="59"/>
      <c r="DAU63" s="59"/>
      <c r="DAV63" s="59"/>
      <c r="DAW63" s="59"/>
      <c r="DAX63" s="59"/>
      <c r="DAY63" s="59"/>
      <c r="DAZ63" s="59"/>
      <c r="DBA63" s="59"/>
      <c r="DBB63" s="59"/>
      <c r="DBC63" s="59"/>
      <c r="DBD63" s="59"/>
      <c r="DBE63" s="59"/>
      <c r="DBF63" s="59"/>
      <c r="DBG63" s="59"/>
      <c r="DBH63" s="59"/>
      <c r="DBI63" s="59"/>
      <c r="DBJ63" s="59"/>
      <c r="DBK63" s="59"/>
      <c r="DBL63" s="59"/>
      <c r="DBM63" s="59"/>
      <c r="DBN63" s="59"/>
      <c r="DBO63" s="59"/>
      <c r="DBP63" s="59"/>
      <c r="DBQ63" s="59"/>
      <c r="DBR63" s="59"/>
      <c r="DBS63" s="59"/>
      <c r="DBT63" s="59"/>
      <c r="DBU63" s="59"/>
      <c r="DBV63" s="59"/>
      <c r="DBW63" s="59"/>
      <c r="DBX63" s="59"/>
      <c r="DBY63" s="59"/>
      <c r="DBZ63" s="59"/>
      <c r="DCA63" s="59"/>
      <c r="DCB63" s="59"/>
      <c r="DCC63" s="59"/>
      <c r="DCD63" s="59"/>
      <c r="DCE63" s="59"/>
      <c r="DCF63" s="59"/>
      <c r="DCG63" s="59"/>
      <c r="DCH63" s="59"/>
      <c r="DCI63" s="59"/>
      <c r="DCJ63" s="59"/>
      <c r="DCK63" s="59"/>
      <c r="DCL63" s="59"/>
      <c r="DCM63" s="59"/>
      <c r="DCN63" s="59"/>
      <c r="DCO63" s="59"/>
      <c r="DCP63" s="59"/>
      <c r="DCQ63" s="59"/>
      <c r="DCR63" s="59"/>
      <c r="DCS63" s="59"/>
      <c r="DCT63" s="59"/>
      <c r="DCU63" s="59"/>
      <c r="DCV63" s="59"/>
      <c r="DCW63" s="59"/>
      <c r="DCX63" s="59"/>
      <c r="DCY63" s="59"/>
      <c r="DCZ63" s="59"/>
      <c r="DDA63" s="59"/>
      <c r="DDB63" s="59"/>
      <c r="DDC63" s="59"/>
      <c r="DDD63" s="59"/>
      <c r="DDE63" s="59"/>
      <c r="DDF63" s="59"/>
      <c r="DDG63" s="59"/>
      <c r="DDH63" s="59"/>
      <c r="DDI63" s="59"/>
      <c r="DDJ63" s="59"/>
      <c r="DDK63" s="59"/>
      <c r="DDL63" s="59"/>
      <c r="DDM63" s="59"/>
      <c r="DDN63" s="59"/>
      <c r="DDO63" s="59"/>
      <c r="DDP63" s="59"/>
      <c r="DDQ63" s="59"/>
      <c r="DDR63" s="59"/>
      <c r="DDS63" s="59"/>
      <c r="DDT63" s="59"/>
      <c r="DDU63" s="59"/>
      <c r="DDV63" s="59"/>
      <c r="DDW63" s="59"/>
      <c r="DDX63" s="59"/>
      <c r="DDY63" s="59"/>
      <c r="DDZ63" s="59"/>
      <c r="DEA63" s="59"/>
      <c r="DEB63" s="59"/>
      <c r="DEC63" s="59"/>
      <c r="DED63" s="59"/>
      <c r="DEE63" s="59"/>
      <c r="DEF63" s="59"/>
      <c r="DEG63" s="59"/>
      <c r="DEH63" s="59"/>
      <c r="DEI63" s="59"/>
      <c r="DEJ63" s="59"/>
      <c r="DEK63" s="59"/>
      <c r="DEL63" s="59"/>
      <c r="DEM63" s="59"/>
      <c r="DEN63" s="59"/>
      <c r="DEO63" s="59"/>
      <c r="DEP63" s="59"/>
      <c r="DEQ63" s="59"/>
      <c r="DER63" s="59"/>
      <c r="DES63" s="59"/>
      <c r="DET63" s="59"/>
      <c r="DEU63" s="59"/>
      <c r="DEV63" s="59"/>
      <c r="DEW63" s="59"/>
      <c r="DEX63" s="59"/>
      <c r="DEY63" s="59"/>
      <c r="DEZ63" s="59"/>
      <c r="DFA63" s="59"/>
      <c r="DFB63" s="59"/>
      <c r="DFC63" s="59"/>
      <c r="DFD63" s="59"/>
      <c r="DFE63" s="59"/>
      <c r="DFF63" s="59"/>
      <c r="DFG63" s="59"/>
      <c r="DFH63" s="59"/>
      <c r="DFI63" s="59"/>
      <c r="DFJ63" s="59"/>
      <c r="DFK63" s="59"/>
      <c r="DFL63" s="59"/>
      <c r="DFM63" s="59"/>
      <c r="DFN63" s="59"/>
      <c r="DFO63" s="59"/>
      <c r="DFP63" s="59"/>
      <c r="DFQ63" s="59"/>
      <c r="DFR63" s="59"/>
      <c r="DFS63" s="59"/>
      <c r="DFT63" s="59"/>
      <c r="DFU63" s="59"/>
      <c r="DFV63" s="59"/>
      <c r="DFW63" s="59"/>
      <c r="DFX63" s="59"/>
      <c r="DFY63" s="59"/>
      <c r="DFZ63" s="59"/>
      <c r="DGA63" s="59"/>
      <c r="DGB63" s="59"/>
      <c r="DGC63" s="59"/>
      <c r="DGD63" s="59"/>
      <c r="DGE63" s="59"/>
      <c r="DGF63" s="59"/>
      <c r="DGG63" s="59"/>
      <c r="DGH63" s="59"/>
      <c r="DGI63" s="59"/>
      <c r="DGJ63" s="59"/>
      <c r="DGK63" s="59"/>
      <c r="DGL63" s="59"/>
      <c r="DGM63" s="59"/>
      <c r="DGN63" s="59"/>
      <c r="DGO63" s="59"/>
      <c r="DGP63" s="59"/>
      <c r="DGQ63" s="59"/>
      <c r="DGR63" s="59"/>
      <c r="DGS63" s="59"/>
      <c r="DGT63" s="59"/>
      <c r="DGU63" s="59"/>
      <c r="DGV63" s="59"/>
      <c r="DGW63" s="59"/>
      <c r="DGX63" s="59"/>
      <c r="DGY63" s="59"/>
      <c r="DGZ63" s="59"/>
      <c r="DHA63" s="59"/>
      <c r="DHB63" s="59"/>
      <c r="DHC63" s="59"/>
      <c r="DHD63" s="59"/>
      <c r="DHE63" s="59"/>
      <c r="DHF63" s="59"/>
      <c r="DHG63" s="59"/>
      <c r="DHH63" s="59"/>
      <c r="DHI63" s="59"/>
      <c r="DHJ63" s="59"/>
      <c r="DHK63" s="59"/>
      <c r="DHL63" s="59"/>
      <c r="DHM63" s="59"/>
      <c r="DHN63" s="59"/>
      <c r="DHO63" s="59"/>
      <c r="DHP63" s="59"/>
      <c r="DHQ63" s="59"/>
      <c r="DHR63" s="59"/>
      <c r="DHS63" s="59"/>
      <c r="DHT63" s="59"/>
      <c r="DHU63" s="59"/>
      <c r="DHV63" s="59"/>
      <c r="DHW63" s="59"/>
      <c r="DHX63" s="59"/>
      <c r="DHY63" s="59"/>
      <c r="DHZ63" s="59"/>
      <c r="DIA63" s="59"/>
      <c r="DIB63" s="59"/>
      <c r="DIC63" s="59"/>
      <c r="DID63" s="59"/>
      <c r="DIE63" s="59"/>
      <c r="DIF63" s="59"/>
      <c r="DIG63" s="59"/>
      <c r="DIH63" s="59"/>
      <c r="DII63" s="59"/>
      <c r="DIJ63" s="59"/>
      <c r="DIK63" s="59"/>
      <c r="DIL63" s="59"/>
      <c r="DIM63" s="59"/>
      <c r="DIN63" s="59"/>
      <c r="DIO63" s="59"/>
      <c r="DIP63" s="59"/>
      <c r="DIQ63" s="59"/>
      <c r="DIR63" s="59"/>
      <c r="DIS63" s="59"/>
      <c r="DIT63" s="59"/>
      <c r="DIU63" s="59"/>
      <c r="DIV63" s="59"/>
      <c r="DIW63" s="59"/>
      <c r="DIX63" s="59"/>
      <c r="DIY63" s="59"/>
      <c r="DIZ63" s="59"/>
      <c r="DJA63" s="59"/>
      <c r="DJB63" s="59"/>
      <c r="DJC63" s="59"/>
      <c r="DJD63" s="59"/>
      <c r="DJE63" s="59"/>
      <c r="DJF63" s="59"/>
      <c r="DJG63" s="59"/>
      <c r="DJH63" s="59"/>
      <c r="DJI63" s="59"/>
      <c r="DJJ63" s="59"/>
      <c r="DJK63" s="59"/>
      <c r="DJL63" s="59"/>
      <c r="DJM63" s="59"/>
      <c r="DJN63" s="59"/>
      <c r="DJO63" s="59"/>
      <c r="DJP63" s="59"/>
      <c r="DJQ63" s="59"/>
      <c r="DJR63" s="59"/>
      <c r="DJS63" s="59"/>
      <c r="DJT63" s="59"/>
      <c r="DJU63" s="59"/>
      <c r="DJV63" s="59"/>
      <c r="DJW63" s="59"/>
      <c r="DJX63" s="59"/>
      <c r="DJY63" s="59"/>
      <c r="DJZ63" s="59"/>
      <c r="DKA63" s="59"/>
      <c r="DKB63" s="59"/>
      <c r="DKC63" s="59"/>
      <c r="DKD63" s="59"/>
      <c r="DKE63" s="59"/>
      <c r="DKF63" s="59"/>
      <c r="DKG63" s="59"/>
      <c r="DKH63" s="59"/>
      <c r="DKI63" s="59"/>
      <c r="DKJ63" s="59"/>
      <c r="DKK63" s="59"/>
      <c r="DKL63" s="59"/>
      <c r="DKM63" s="59"/>
      <c r="DKN63" s="59"/>
      <c r="DKO63" s="59"/>
      <c r="DKP63" s="59"/>
      <c r="DKQ63" s="59"/>
      <c r="DKR63" s="59"/>
      <c r="DKS63" s="59"/>
      <c r="DKT63" s="59"/>
      <c r="DKU63" s="59"/>
      <c r="DKV63" s="59"/>
      <c r="DKW63" s="59"/>
      <c r="DKX63" s="59"/>
      <c r="DKY63" s="59"/>
      <c r="DKZ63" s="59"/>
      <c r="DLA63" s="59"/>
      <c r="DLB63" s="59"/>
      <c r="DLC63" s="59"/>
      <c r="DLD63" s="59"/>
      <c r="DLE63" s="59"/>
      <c r="DLF63" s="59"/>
      <c r="DLG63" s="59"/>
      <c r="DLH63" s="59"/>
      <c r="DLI63" s="59"/>
      <c r="DLJ63" s="59"/>
      <c r="DLK63" s="59"/>
      <c r="DLL63" s="59"/>
      <c r="DLM63" s="59"/>
      <c r="DLN63" s="59"/>
      <c r="DLO63" s="59"/>
      <c r="DLP63" s="59"/>
      <c r="DLQ63" s="59"/>
      <c r="DLR63" s="59"/>
      <c r="DLS63" s="59"/>
      <c r="DLT63" s="59"/>
      <c r="DLU63" s="59"/>
      <c r="DLV63" s="59"/>
      <c r="DLW63" s="59"/>
      <c r="DLX63" s="59"/>
      <c r="DLY63" s="59"/>
      <c r="DLZ63" s="59"/>
      <c r="DMA63" s="59"/>
      <c r="DMB63" s="59"/>
      <c r="DMC63" s="59"/>
      <c r="DMD63" s="59"/>
      <c r="DME63" s="59"/>
      <c r="DMF63" s="59"/>
      <c r="DMG63" s="59"/>
      <c r="DMH63" s="59"/>
      <c r="DMI63" s="59"/>
      <c r="DMJ63" s="59"/>
      <c r="DMK63" s="59"/>
      <c r="DML63" s="59"/>
      <c r="DMM63" s="59"/>
      <c r="DMN63" s="59"/>
      <c r="DMO63" s="59"/>
      <c r="DMP63" s="59"/>
      <c r="DMQ63" s="59"/>
      <c r="DMR63" s="59"/>
      <c r="DMS63" s="59"/>
      <c r="DMT63" s="59"/>
      <c r="DMU63" s="59"/>
      <c r="DMV63" s="59"/>
      <c r="DMW63" s="59"/>
      <c r="DMX63" s="59"/>
      <c r="DMY63" s="59"/>
      <c r="DMZ63" s="59"/>
      <c r="DNA63" s="59"/>
      <c r="DNB63" s="59"/>
      <c r="DNC63" s="59"/>
      <c r="DND63" s="59"/>
      <c r="DNE63" s="59"/>
      <c r="DNF63" s="59"/>
      <c r="DNG63" s="59"/>
      <c r="DNH63" s="59"/>
      <c r="DNI63" s="59"/>
      <c r="DNJ63" s="59"/>
      <c r="DNK63" s="59"/>
      <c r="DNL63" s="59"/>
      <c r="DNM63" s="59"/>
      <c r="DNN63" s="59"/>
      <c r="DNO63" s="59"/>
      <c r="DNP63" s="59"/>
      <c r="DNQ63" s="59"/>
      <c r="DNR63" s="59"/>
      <c r="DNS63" s="59"/>
      <c r="DNT63" s="59"/>
      <c r="DNU63" s="59"/>
      <c r="DNV63" s="59"/>
      <c r="DNW63" s="59"/>
      <c r="DNX63" s="59"/>
      <c r="DNY63" s="59"/>
      <c r="DNZ63" s="59"/>
      <c r="DOA63" s="59"/>
      <c r="DOB63" s="59"/>
      <c r="DOC63" s="59"/>
      <c r="DOD63" s="59"/>
      <c r="DOE63" s="59"/>
      <c r="DOF63" s="59"/>
      <c r="DOG63" s="59"/>
      <c r="DOH63" s="59"/>
      <c r="DOI63" s="59"/>
      <c r="DOJ63" s="59"/>
      <c r="DOK63" s="59"/>
      <c r="DOL63" s="59"/>
      <c r="DOM63" s="59"/>
      <c r="DON63" s="59"/>
      <c r="DOO63" s="59"/>
      <c r="DOP63" s="59"/>
      <c r="DOQ63" s="59"/>
      <c r="DOR63" s="59"/>
      <c r="DOS63" s="59"/>
      <c r="DOT63" s="59"/>
      <c r="DOU63" s="59"/>
      <c r="DOV63" s="59"/>
      <c r="DOW63" s="59"/>
      <c r="DOX63" s="59"/>
      <c r="DOY63" s="59"/>
      <c r="DOZ63" s="59"/>
      <c r="DPA63" s="59"/>
      <c r="DPB63" s="59"/>
      <c r="DPC63" s="59"/>
      <c r="DPD63" s="59"/>
      <c r="DPE63" s="59"/>
      <c r="DPF63" s="59"/>
      <c r="DPG63" s="59"/>
      <c r="DPH63" s="59"/>
      <c r="DPI63" s="59"/>
      <c r="DPJ63" s="59"/>
      <c r="DPK63" s="59"/>
      <c r="DPL63" s="59"/>
      <c r="DPM63" s="59"/>
      <c r="DPN63" s="59"/>
      <c r="DPO63" s="59"/>
      <c r="DPP63" s="59"/>
      <c r="DPQ63" s="59"/>
      <c r="DPR63" s="59"/>
      <c r="DPS63" s="59"/>
      <c r="DPT63" s="59"/>
      <c r="DPU63" s="59"/>
      <c r="DPV63" s="59"/>
      <c r="DPW63" s="59"/>
      <c r="DPX63" s="59"/>
      <c r="DPY63" s="59"/>
      <c r="DPZ63" s="59"/>
      <c r="DQA63" s="59"/>
      <c r="DQB63" s="59"/>
      <c r="DQC63" s="59"/>
      <c r="DQD63" s="59"/>
      <c r="DQE63" s="59"/>
      <c r="DQF63" s="59"/>
      <c r="DQG63" s="59"/>
      <c r="DQH63" s="59"/>
      <c r="DQI63" s="59"/>
      <c r="DQJ63" s="59"/>
      <c r="DQK63" s="59"/>
      <c r="DQL63" s="59"/>
      <c r="DQM63" s="59"/>
      <c r="DQN63" s="59"/>
      <c r="DQO63" s="59"/>
      <c r="DQP63" s="59"/>
      <c r="DQQ63" s="59"/>
      <c r="DQR63" s="59"/>
      <c r="DQS63" s="59"/>
      <c r="DQT63" s="59"/>
      <c r="DQU63" s="59"/>
      <c r="DQV63" s="59"/>
      <c r="DQW63" s="59"/>
      <c r="DQX63" s="59"/>
      <c r="DQY63" s="59"/>
      <c r="DQZ63" s="59"/>
      <c r="DRA63" s="59"/>
      <c r="DRB63" s="59"/>
      <c r="DRC63" s="59"/>
      <c r="DRD63" s="59"/>
      <c r="DRE63" s="59"/>
      <c r="DRF63" s="59"/>
      <c r="DRG63" s="59"/>
      <c r="DRH63" s="59"/>
      <c r="DRI63" s="59"/>
      <c r="DRJ63" s="59"/>
      <c r="DRK63" s="59"/>
      <c r="DRL63" s="59"/>
      <c r="DRM63" s="59"/>
      <c r="DRN63" s="59"/>
      <c r="DRO63" s="59"/>
      <c r="DRP63" s="59"/>
      <c r="DRQ63" s="59"/>
      <c r="DRR63" s="59"/>
      <c r="DRS63" s="59"/>
      <c r="DRT63" s="59"/>
      <c r="DRU63" s="59"/>
      <c r="DRV63" s="59"/>
      <c r="DRW63" s="59"/>
      <c r="DRX63" s="59"/>
      <c r="DRY63" s="59"/>
      <c r="DRZ63" s="59"/>
      <c r="DSA63" s="59"/>
      <c r="DSB63" s="59"/>
      <c r="DSC63" s="59"/>
      <c r="DSD63" s="59"/>
      <c r="DSE63" s="59"/>
      <c r="DSF63" s="59"/>
      <c r="DSG63" s="59"/>
      <c r="DSH63" s="59"/>
      <c r="DSI63" s="59"/>
      <c r="DSJ63" s="59"/>
      <c r="DSK63" s="59"/>
      <c r="DSL63" s="59"/>
      <c r="DSM63" s="59"/>
      <c r="DSN63" s="59"/>
      <c r="DSO63" s="59"/>
      <c r="DSP63" s="59"/>
      <c r="DSQ63" s="59"/>
      <c r="DSR63" s="59"/>
      <c r="DSS63" s="59"/>
      <c r="DST63" s="59"/>
      <c r="DSU63" s="59"/>
      <c r="DSV63" s="59"/>
      <c r="DSW63" s="59"/>
      <c r="DSX63" s="59"/>
      <c r="DSY63" s="59"/>
      <c r="DSZ63" s="59"/>
      <c r="DTA63" s="59"/>
      <c r="DTB63" s="59"/>
      <c r="DTC63" s="59"/>
      <c r="DTD63" s="59"/>
      <c r="DTE63" s="59"/>
      <c r="DTF63" s="59"/>
      <c r="DTG63" s="59"/>
      <c r="DTH63" s="59"/>
      <c r="DTI63" s="59"/>
      <c r="DTJ63" s="59"/>
      <c r="DTK63" s="59"/>
      <c r="DTL63" s="59"/>
      <c r="DTM63" s="59"/>
      <c r="DTN63" s="59"/>
      <c r="DTO63" s="59"/>
      <c r="DTP63" s="59"/>
      <c r="DTQ63" s="59"/>
      <c r="DTR63" s="59"/>
      <c r="DTS63" s="59"/>
      <c r="DTT63" s="59"/>
      <c r="DTU63" s="59"/>
      <c r="DTV63" s="59"/>
      <c r="DTW63" s="59"/>
      <c r="DTX63" s="59"/>
      <c r="DTY63" s="59"/>
      <c r="DTZ63" s="59"/>
      <c r="DUA63" s="59"/>
      <c r="DUB63" s="59"/>
      <c r="DUC63" s="59"/>
      <c r="DUD63" s="59"/>
      <c r="DUE63" s="59"/>
      <c r="DUF63" s="59"/>
      <c r="DUG63" s="59"/>
      <c r="DUH63" s="59"/>
      <c r="DUI63" s="59"/>
      <c r="DUJ63" s="59"/>
      <c r="DUK63" s="59"/>
      <c r="DUL63" s="59"/>
      <c r="DUM63" s="59"/>
      <c r="DUN63" s="59"/>
      <c r="DUO63" s="59"/>
      <c r="DUP63" s="59"/>
      <c r="DUQ63" s="59"/>
      <c r="DUR63" s="59"/>
      <c r="DUS63" s="59"/>
      <c r="DUT63" s="59"/>
      <c r="DUU63" s="59"/>
      <c r="DUV63" s="59"/>
      <c r="DUW63" s="59"/>
      <c r="DUX63" s="59"/>
      <c r="DUY63" s="59"/>
      <c r="DUZ63" s="59"/>
      <c r="DVA63" s="59"/>
      <c r="DVB63" s="59"/>
      <c r="DVC63" s="59"/>
      <c r="DVD63" s="59"/>
      <c r="DVE63" s="59"/>
      <c r="DVF63" s="59"/>
      <c r="DVG63" s="59"/>
      <c r="DVH63" s="59"/>
      <c r="DVI63" s="59"/>
      <c r="DVJ63" s="59"/>
      <c r="DVK63" s="59"/>
      <c r="DVL63" s="59"/>
      <c r="DVM63" s="59"/>
      <c r="DVN63" s="59"/>
      <c r="DVO63" s="59"/>
      <c r="DVP63" s="59"/>
      <c r="DVQ63" s="59"/>
      <c r="DVR63" s="59"/>
      <c r="DVS63" s="59"/>
      <c r="DVT63" s="59"/>
      <c r="DVU63" s="59"/>
      <c r="DVV63" s="59"/>
      <c r="DVW63" s="59"/>
      <c r="DVX63" s="59"/>
      <c r="DVY63" s="59"/>
      <c r="DVZ63" s="59"/>
      <c r="DWA63" s="59"/>
      <c r="DWB63" s="59"/>
      <c r="DWC63" s="59"/>
      <c r="DWD63" s="59"/>
      <c r="DWE63" s="59"/>
      <c r="DWF63" s="59"/>
      <c r="DWG63" s="59"/>
      <c r="DWH63" s="59"/>
      <c r="DWI63" s="59"/>
      <c r="DWJ63" s="59"/>
      <c r="DWK63" s="59"/>
      <c r="DWL63" s="59"/>
      <c r="DWM63" s="59"/>
      <c r="DWN63" s="59"/>
      <c r="DWO63" s="59"/>
      <c r="DWP63" s="59"/>
      <c r="DWQ63" s="59"/>
      <c r="DWR63" s="59"/>
      <c r="DWS63" s="59"/>
      <c r="DWT63" s="59"/>
      <c r="DWU63" s="59"/>
      <c r="DWV63" s="59"/>
      <c r="DWW63" s="59"/>
      <c r="DWX63" s="59"/>
      <c r="DWY63" s="59"/>
      <c r="DWZ63" s="59"/>
      <c r="DXA63" s="59"/>
      <c r="DXB63" s="59"/>
      <c r="DXC63" s="59"/>
      <c r="DXD63" s="59"/>
      <c r="DXE63" s="59"/>
      <c r="DXF63" s="59"/>
      <c r="DXG63" s="59"/>
      <c r="DXH63" s="59"/>
      <c r="DXI63" s="59"/>
      <c r="DXJ63" s="59"/>
      <c r="DXK63" s="59"/>
      <c r="DXL63" s="59"/>
      <c r="DXM63" s="59"/>
      <c r="DXN63" s="59"/>
      <c r="DXO63" s="59"/>
      <c r="DXP63" s="59"/>
      <c r="DXQ63" s="59"/>
      <c r="DXR63" s="59"/>
      <c r="DXS63" s="59"/>
      <c r="DXT63" s="59"/>
      <c r="DXU63" s="59"/>
      <c r="DXV63" s="59"/>
      <c r="DXW63" s="59"/>
      <c r="DXX63" s="59"/>
      <c r="DXY63" s="59"/>
      <c r="DXZ63" s="59"/>
      <c r="DYA63" s="59"/>
      <c r="DYB63" s="59"/>
      <c r="DYC63" s="59"/>
      <c r="DYD63" s="59"/>
      <c r="DYE63" s="59"/>
      <c r="DYF63" s="59"/>
      <c r="DYG63" s="59"/>
      <c r="DYH63" s="59"/>
      <c r="DYI63" s="59"/>
      <c r="DYJ63" s="59"/>
      <c r="DYK63" s="59"/>
      <c r="DYL63" s="59"/>
      <c r="DYM63" s="59"/>
      <c r="DYN63" s="59"/>
      <c r="DYO63" s="59"/>
      <c r="DYP63" s="59"/>
      <c r="DYQ63" s="59"/>
      <c r="DYR63" s="59"/>
      <c r="DYS63" s="59"/>
      <c r="DYT63" s="59"/>
      <c r="DYU63" s="59"/>
      <c r="DYV63" s="59"/>
      <c r="DYW63" s="59"/>
      <c r="DYX63" s="59"/>
      <c r="DYY63" s="59"/>
      <c r="DYZ63" s="59"/>
      <c r="DZA63" s="59"/>
      <c r="DZB63" s="59"/>
      <c r="DZC63" s="59"/>
      <c r="DZD63" s="59"/>
      <c r="DZE63" s="59"/>
      <c r="DZF63" s="59"/>
      <c r="DZG63" s="59"/>
      <c r="DZH63" s="59"/>
      <c r="DZI63" s="59"/>
      <c r="DZJ63" s="59"/>
      <c r="DZK63" s="59"/>
      <c r="DZL63" s="59"/>
      <c r="DZM63" s="59"/>
      <c r="DZN63" s="59"/>
      <c r="DZO63" s="59"/>
      <c r="DZP63" s="59"/>
      <c r="DZQ63" s="59"/>
      <c r="DZR63" s="59"/>
      <c r="DZS63" s="59"/>
      <c r="DZT63" s="59"/>
      <c r="DZU63" s="59"/>
      <c r="DZV63" s="59"/>
      <c r="DZW63" s="59"/>
      <c r="DZX63" s="59"/>
      <c r="DZY63" s="59"/>
      <c r="DZZ63" s="59"/>
      <c r="EAA63" s="59"/>
      <c r="EAB63" s="59"/>
      <c r="EAC63" s="59"/>
      <c r="EAD63" s="59"/>
      <c r="EAE63" s="59"/>
      <c r="EAF63" s="59"/>
      <c r="EAG63" s="59"/>
      <c r="EAH63" s="59"/>
      <c r="EAI63" s="59"/>
      <c r="EAJ63" s="59"/>
      <c r="EAK63" s="59"/>
      <c r="EAL63" s="59"/>
      <c r="EAM63" s="59"/>
      <c r="EAN63" s="59"/>
      <c r="EAO63" s="59"/>
      <c r="EAP63" s="59"/>
      <c r="EAQ63" s="59"/>
      <c r="EAR63" s="59"/>
      <c r="EAS63" s="59"/>
      <c r="EAT63" s="59"/>
      <c r="EAU63" s="59"/>
      <c r="EAV63" s="59"/>
      <c r="EAW63" s="59"/>
      <c r="EAX63" s="59"/>
      <c r="EAY63" s="59"/>
      <c r="EAZ63" s="59"/>
      <c r="EBA63" s="59"/>
      <c r="EBB63" s="59"/>
      <c r="EBC63" s="59"/>
      <c r="EBD63" s="59"/>
      <c r="EBE63" s="59"/>
      <c r="EBF63" s="59"/>
      <c r="EBG63" s="59"/>
      <c r="EBH63" s="59"/>
      <c r="EBI63" s="59"/>
      <c r="EBJ63" s="59"/>
      <c r="EBK63" s="59"/>
      <c r="EBL63" s="59"/>
      <c r="EBM63" s="59"/>
      <c r="EBN63" s="59"/>
      <c r="EBO63" s="59"/>
      <c r="EBP63" s="59"/>
      <c r="EBQ63" s="59"/>
      <c r="EBR63" s="59"/>
      <c r="EBS63" s="59"/>
      <c r="EBT63" s="59"/>
      <c r="EBU63" s="59"/>
      <c r="EBV63" s="59"/>
      <c r="EBW63" s="59"/>
      <c r="EBX63" s="59"/>
      <c r="EBY63" s="59"/>
      <c r="EBZ63" s="59"/>
      <c r="ECA63" s="59"/>
      <c r="ECB63" s="59"/>
      <c r="ECC63" s="59"/>
      <c r="ECD63" s="59"/>
      <c r="ECE63" s="59"/>
      <c r="ECF63" s="59"/>
      <c r="ECG63" s="59"/>
      <c r="ECH63" s="59"/>
      <c r="ECI63" s="59"/>
      <c r="ECJ63" s="59"/>
      <c r="ECK63" s="59"/>
      <c r="ECL63" s="59"/>
      <c r="ECM63" s="59"/>
      <c r="ECN63" s="59"/>
      <c r="ECO63" s="59"/>
      <c r="ECP63" s="59"/>
      <c r="ECQ63" s="59"/>
      <c r="ECR63" s="59"/>
      <c r="ECS63" s="59"/>
      <c r="ECT63" s="59"/>
      <c r="ECU63" s="59"/>
      <c r="ECV63" s="59"/>
      <c r="ECW63" s="59"/>
      <c r="ECX63" s="59"/>
      <c r="ECY63" s="59"/>
      <c r="ECZ63" s="59"/>
      <c r="EDA63" s="59"/>
      <c r="EDB63" s="59"/>
      <c r="EDC63" s="59"/>
      <c r="EDD63" s="59"/>
      <c r="EDE63" s="59"/>
      <c r="EDF63" s="59"/>
      <c r="EDG63" s="59"/>
      <c r="EDH63" s="59"/>
      <c r="EDI63" s="59"/>
      <c r="EDJ63" s="59"/>
      <c r="EDK63" s="59"/>
      <c r="EDL63" s="59"/>
      <c r="EDM63" s="59"/>
      <c r="EDN63" s="59"/>
      <c r="EDO63" s="59"/>
      <c r="EDP63" s="59"/>
      <c r="EDQ63" s="59"/>
      <c r="EDR63" s="59"/>
      <c r="EDS63" s="59"/>
      <c r="EDT63" s="59"/>
      <c r="EDU63" s="59"/>
      <c r="EDV63" s="59"/>
      <c r="EDW63" s="59"/>
      <c r="EDX63" s="59"/>
      <c r="EDY63" s="59"/>
      <c r="EDZ63" s="59"/>
      <c r="EEA63" s="59"/>
      <c r="EEB63" s="59"/>
      <c r="EEC63" s="59"/>
      <c r="EED63" s="59"/>
      <c r="EEE63" s="59"/>
      <c r="EEF63" s="59"/>
      <c r="EEG63" s="59"/>
      <c r="EEH63" s="59"/>
      <c r="EEI63" s="59"/>
      <c r="EEJ63" s="59"/>
      <c r="EEK63" s="59"/>
      <c r="EEL63" s="59"/>
      <c r="EEM63" s="59"/>
      <c r="EEN63" s="59"/>
      <c r="EEO63" s="59"/>
      <c r="EEP63" s="59"/>
      <c r="EEQ63" s="59"/>
      <c r="EER63" s="59"/>
      <c r="EES63" s="59"/>
      <c r="EET63" s="59"/>
      <c r="EEU63" s="59"/>
      <c r="EEV63" s="59"/>
      <c r="EEW63" s="59"/>
      <c r="EEX63" s="59"/>
      <c r="EEY63" s="59"/>
      <c r="EEZ63" s="59"/>
      <c r="EFA63" s="59"/>
      <c r="EFB63" s="59"/>
      <c r="EFC63" s="59"/>
      <c r="EFD63" s="59"/>
      <c r="EFE63" s="59"/>
      <c r="EFF63" s="59"/>
      <c r="EFG63" s="59"/>
      <c r="EFH63" s="59"/>
      <c r="EFI63" s="59"/>
      <c r="EFJ63" s="59"/>
      <c r="EFK63" s="59"/>
      <c r="EFL63" s="59"/>
      <c r="EFM63" s="59"/>
      <c r="EFN63" s="59"/>
      <c r="EFO63" s="59"/>
      <c r="EFP63" s="59"/>
      <c r="EFQ63" s="59"/>
      <c r="EFR63" s="59"/>
      <c r="EFS63" s="59"/>
      <c r="EFT63" s="59"/>
      <c r="EFU63" s="59"/>
      <c r="EFV63" s="59"/>
      <c r="EFW63" s="59"/>
      <c r="EFX63" s="59"/>
      <c r="EFY63" s="59"/>
      <c r="EFZ63" s="59"/>
      <c r="EGA63" s="59"/>
      <c r="EGB63" s="59"/>
      <c r="EGC63" s="59"/>
      <c r="EGD63" s="59"/>
      <c r="EGE63" s="59"/>
      <c r="EGF63" s="59"/>
      <c r="EGG63" s="59"/>
      <c r="EGH63" s="59"/>
      <c r="EGI63" s="59"/>
      <c r="EGJ63" s="59"/>
      <c r="EGK63" s="59"/>
      <c r="EGL63" s="59"/>
      <c r="EGM63" s="59"/>
      <c r="EGN63" s="59"/>
      <c r="EGO63" s="59"/>
      <c r="EGP63" s="59"/>
      <c r="EGQ63" s="59"/>
      <c r="EGR63" s="59"/>
      <c r="EGS63" s="59"/>
      <c r="EGT63" s="59"/>
      <c r="EGU63" s="59"/>
      <c r="EGV63" s="59"/>
      <c r="EGW63" s="59"/>
      <c r="EGX63" s="59"/>
      <c r="EGY63" s="59"/>
      <c r="EGZ63" s="59"/>
      <c r="EHA63" s="59"/>
      <c r="EHB63" s="59"/>
      <c r="EHC63" s="59"/>
      <c r="EHD63" s="59"/>
      <c r="EHE63" s="59"/>
      <c r="EHF63" s="59"/>
      <c r="EHG63" s="59"/>
      <c r="EHH63" s="59"/>
      <c r="EHI63" s="59"/>
      <c r="EHJ63" s="59"/>
      <c r="EHK63" s="59"/>
      <c r="EHL63" s="59"/>
      <c r="EHM63" s="59"/>
      <c r="EHN63" s="59"/>
      <c r="EHO63" s="59"/>
      <c r="EHP63" s="59"/>
      <c r="EHQ63" s="59"/>
      <c r="EHR63" s="59"/>
      <c r="EHS63" s="59"/>
      <c r="EHT63" s="59"/>
      <c r="EHU63" s="59"/>
      <c r="EHV63" s="59"/>
      <c r="EHW63" s="59"/>
      <c r="EHX63" s="59"/>
      <c r="EHY63" s="59"/>
      <c r="EHZ63" s="59"/>
      <c r="EIA63" s="59"/>
      <c r="EIB63" s="59"/>
      <c r="EIC63" s="59"/>
      <c r="EID63" s="59"/>
      <c r="EIE63" s="59"/>
      <c r="EIF63" s="59"/>
      <c r="EIG63" s="59"/>
      <c r="EIH63" s="59"/>
      <c r="EII63" s="59"/>
      <c r="EIJ63" s="59"/>
      <c r="EIK63" s="59"/>
      <c r="EIL63" s="59"/>
      <c r="EIM63" s="59"/>
      <c r="EIN63" s="59"/>
      <c r="EIO63" s="59"/>
      <c r="EIP63" s="59"/>
      <c r="EIQ63" s="59"/>
      <c r="EIR63" s="59"/>
      <c r="EIS63" s="59"/>
      <c r="EIT63" s="59"/>
      <c r="EIU63" s="59"/>
      <c r="EIV63" s="59"/>
      <c r="EIW63" s="59"/>
      <c r="EIX63" s="59"/>
      <c r="EIY63" s="59"/>
      <c r="EIZ63" s="59"/>
      <c r="EJA63" s="59"/>
      <c r="EJB63" s="59"/>
      <c r="EJC63" s="59"/>
      <c r="EJD63" s="59"/>
      <c r="EJE63" s="59"/>
      <c r="EJF63" s="59"/>
      <c r="EJG63" s="59"/>
      <c r="EJH63" s="59"/>
      <c r="EJI63" s="59"/>
      <c r="EJJ63" s="59"/>
      <c r="EJK63" s="59"/>
      <c r="EJL63" s="59"/>
      <c r="EJM63" s="59"/>
      <c r="EJN63" s="59"/>
      <c r="EJO63" s="59"/>
      <c r="EJP63" s="59"/>
      <c r="EJQ63" s="59"/>
      <c r="EJR63" s="59"/>
      <c r="EJS63" s="59"/>
      <c r="EJT63" s="59"/>
      <c r="EJU63" s="59"/>
      <c r="EJV63" s="59"/>
      <c r="EJW63" s="59"/>
      <c r="EJX63" s="59"/>
      <c r="EJY63" s="59"/>
      <c r="EJZ63" s="59"/>
      <c r="EKA63" s="59"/>
      <c r="EKB63" s="59"/>
      <c r="EKC63" s="59"/>
      <c r="EKD63" s="59"/>
      <c r="EKE63" s="59"/>
      <c r="EKF63" s="59"/>
      <c r="EKG63" s="59"/>
      <c r="EKH63" s="59"/>
      <c r="EKI63" s="59"/>
      <c r="EKJ63" s="59"/>
      <c r="EKK63" s="59"/>
      <c r="EKL63" s="59"/>
      <c r="EKM63" s="59"/>
      <c r="EKN63" s="59"/>
      <c r="EKO63" s="59"/>
      <c r="EKP63" s="59"/>
      <c r="EKQ63" s="59"/>
      <c r="EKR63" s="59"/>
      <c r="EKS63" s="59"/>
      <c r="EKT63" s="59"/>
      <c r="EKU63" s="59"/>
      <c r="EKV63" s="59"/>
      <c r="EKW63" s="59"/>
      <c r="EKX63" s="59"/>
      <c r="EKY63" s="59"/>
      <c r="EKZ63" s="59"/>
      <c r="ELA63" s="59"/>
      <c r="ELB63" s="59"/>
      <c r="ELC63" s="59"/>
      <c r="ELD63" s="59"/>
      <c r="ELE63" s="59"/>
      <c r="ELF63" s="59"/>
      <c r="ELG63" s="59"/>
      <c r="ELH63" s="59"/>
      <c r="ELI63" s="59"/>
      <c r="ELJ63" s="59"/>
      <c r="ELK63" s="59"/>
      <c r="ELL63" s="59"/>
      <c r="ELM63" s="59"/>
      <c r="ELN63" s="59"/>
      <c r="ELO63" s="59"/>
      <c r="ELP63" s="59"/>
      <c r="ELQ63" s="59"/>
      <c r="ELR63" s="59"/>
      <c r="ELS63" s="59"/>
      <c r="ELT63" s="59"/>
      <c r="ELU63" s="59"/>
      <c r="ELV63" s="59"/>
      <c r="ELW63" s="59"/>
      <c r="ELX63" s="59"/>
      <c r="ELY63" s="59"/>
      <c r="ELZ63" s="59"/>
      <c r="EMA63" s="59"/>
      <c r="EMB63" s="59"/>
      <c r="EMC63" s="59"/>
      <c r="EMD63" s="59"/>
      <c r="EME63" s="59"/>
      <c r="EMF63" s="59"/>
      <c r="EMG63" s="59"/>
      <c r="EMH63" s="59"/>
      <c r="EMI63" s="59"/>
      <c r="EMJ63" s="59"/>
      <c r="EMK63" s="59"/>
      <c r="EML63" s="59"/>
      <c r="EMM63" s="59"/>
      <c r="EMN63" s="59"/>
      <c r="EMO63" s="59"/>
      <c r="EMP63" s="59"/>
      <c r="EMQ63" s="59"/>
      <c r="EMR63" s="59"/>
      <c r="EMS63" s="59"/>
      <c r="EMT63" s="59"/>
      <c r="EMU63" s="59"/>
      <c r="EMV63" s="59"/>
      <c r="EMW63" s="59"/>
      <c r="EMX63" s="59"/>
      <c r="EMY63" s="59"/>
      <c r="EMZ63" s="59"/>
      <c r="ENA63" s="59"/>
      <c r="ENB63" s="59"/>
      <c r="ENC63" s="59"/>
      <c r="END63" s="59"/>
      <c r="ENE63" s="59"/>
      <c r="ENF63" s="59"/>
      <c r="ENG63" s="59"/>
      <c r="ENH63" s="59"/>
      <c r="ENI63" s="59"/>
      <c r="ENJ63" s="59"/>
      <c r="ENK63" s="59"/>
      <c r="ENL63" s="59"/>
      <c r="ENM63" s="59"/>
      <c r="ENN63" s="59"/>
      <c r="ENO63" s="59"/>
      <c r="ENP63" s="59"/>
      <c r="ENQ63" s="59"/>
      <c r="ENR63" s="59"/>
      <c r="ENS63" s="59"/>
      <c r="ENT63" s="59"/>
      <c r="ENU63" s="59"/>
      <c r="ENV63" s="59"/>
      <c r="ENW63" s="59"/>
      <c r="ENX63" s="59"/>
      <c r="ENY63" s="59"/>
      <c r="ENZ63" s="59"/>
      <c r="EOA63" s="59"/>
      <c r="EOB63" s="59"/>
      <c r="EOC63" s="59"/>
      <c r="EOD63" s="59"/>
      <c r="EOE63" s="59"/>
      <c r="EOF63" s="59"/>
      <c r="EOG63" s="59"/>
      <c r="EOH63" s="59"/>
      <c r="EOI63" s="59"/>
      <c r="EOJ63" s="59"/>
      <c r="EOK63" s="59"/>
      <c r="EOL63" s="59"/>
      <c r="EOM63" s="59"/>
      <c r="EON63" s="59"/>
      <c r="EOO63" s="59"/>
      <c r="EOP63" s="59"/>
      <c r="EOQ63" s="59"/>
      <c r="EOR63" s="59"/>
      <c r="EOS63" s="59"/>
      <c r="EOT63" s="59"/>
      <c r="EOU63" s="59"/>
      <c r="EOV63" s="59"/>
      <c r="EOW63" s="59"/>
      <c r="EOX63" s="59"/>
      <c r="EOY63" s="59"/>
      <c r="EOZ63" s="59"/>
      <c r="EPA63" s="59"/>
      <c r="EPB63" s="59"/>
      <c r="EPC63" s="59"/>
      <c r="EPD63" s="59"/>
      <c r="EPE63" s="59"/>
      <c r="EPF63" s="59"/>
      <c r="EPG63" s="59"/>
      <c r="EPH63" s="59"/>
      <c r="EPI63" s="59"/>
      <c r="EPJ63" s="59"/>
      <c r="EPK63" s="59"/>
      <c r="EPL63" s="59"/>
      <c r="EPM63" s="59"/>
      <c r="EPN63" s="59"/>
      <c r="EPO63" s="59"/>
      <c r="EPP63" s="59"/>
      <c r="EPQ63" s="59"/>
      <c r="EPR63" s="59"/>
      <c r="EPS63" s="59"/>
      <c r="EPT63" s="59"/>
      <c r="EPU63" s="59"/>
      <c r="EPV63" s="59"/>
      <c r="EPW63" s="59"/>
      <c r="EPX63" s="59"/>
      <c r="EPY63" s="59"/>
      <c r="EPZ63" s="59"/>
      <c r="EQA63" s="59"/>
      <c r="EQB63" s="59"/>
      <c r="EQC63" s="59"/>
      <c r="EQD63" s="59"/>
      <c r="EQE63" s="59"/>
      <c r="EQF63" s="59"/>
      <c r="EQG63" s="59"/>
      <c r="EQH63" s="59"/>
      <c r="EQI63" s="59"/>
      <c r="EQJ63" s="59"/>
      <c r="EQK63" s="59"/>
      <c r="EQL63" s="59"/>
      <c r="EQM63" s="59"/>
      <c r="EQN63" s="59"/>
      <c r="EQO63" s="59"/>
      <c r="EQP63" s="59"/>
      <c r="EQQ63" s="59"/>
      <c r="EQR63" s="59"/>
      <c r="EQS63" s="59"/>
      <c r="EQT63" s="59"/>
      <c r="EQU63" s="59"/>
      <c r="EQV63" s="59"/>
      <c r="EQW63" s="59"/>
      <c r="EQX63" s="59"/>
      <c r="EQY63" s="59"/>
      <c r="EQZ63" s="59"/>
      <c r="ERA63" s="59"/>
      <c r="ERB63" s="59"/>
      <c r="ERC63" s="59"/>
      <c r="ERD63" s="59"/>
      <c r="ERE63" s="59"/>
      <c r="ERF63" s="59"/>
      <c r="ERG63" s="59"/>
      <c r="ERH63" s="59"/>
      <c r="ERI63" s="59"/>
      <c r="ERJ63" s="59"/>
      <c r="ERK63" s="59"/>
      <c r="ERL63" s="59"/>
      <c r="ERM63" s="59"/>
      <c r="ERN63" s="59"/>
      <c r="ERO63" s="59"/>
      <c r="ERP63" s="59"/>
      <c r="ERQ63" s="59"/>
      <c r="ERR63" s="59"/>
      <c r="ERS63" s="59"/>
      <c r="ERT63" s="59"/>
      <c r="ERU63" s="59"/>
      <c r="ERV63" s="59"/>
      <c r="ERW63" s="59"/>
      <c r="ERX63" s="59"/>
      <c r="ERY63" s="59"/>
      <c r="ERZ63" s="59"/>
      <c r="ESA63" s="59"/>
      <c r="ESB63" s="59"/>
      <c r="ESC63" s="59"/>
      <c r="ESD63" s="59"/>
      <c r="ESE63" s="59"/>
      <c r="ESF63" s="59"/>
      <c r="ESG63" s="59"/>
      <c r="ESH63" s="59"/>
      <c r="ESI63" s="59"/>
      <c r="ESJ63" s="59"/>
      <c r="ESK63" s="59"/>
      <c r="ESL63" s="59"/>
      <c r="ESM63" s="59"/>
      <c r="ESN63" s="59"/>
      <c r="ESO63" s="59"/>
      <c r="ESP63" s="59"/>
      <c r="ESQ63" s="59"/>
      <c r="ESR63" s="59"/>
      <c r="ESS63" s="59"/>
      <c r="EST63" s="59"/>
      <c r="ESU63" s="59"/>
      <c r="ESV63" s="59"/>
      <c r="ESW63" s="59"/>
      <c r="ESX63" s="59"/>
      <c r="ESY63" s="59"/>
      <c r="ESZ63" s="59"/>
      <c r="ETA63" s="59"/>
      <c r="ETB63" s="59"/>
      <c r="ETC63" s="59"/>
      <c r="ETD63" s="59"/>
      <c r="ETE63" s="59"/>
      <c r="ETF63" s="59"/>
      <c r="ETG63" s="59"/>
      <c r="ETH63" s="59"/>
      <c r="ETI63" s="59"/>
      <c r="ETJ63" s="59"/>
      <c r="ETK63" s="59"/>
      <c r="ETL63" s="59"/>
      <c r="ETM63" s="59"/>
      <c r="ETN63" s="59"/>
      <c r="ETO63" s="59"/>
      <c r="ETP63" s="59"/>
      <c r="ETQ63" s="59"/>
      <c r="ETR63" s="59"/>
      <c r="ETS63" s="59"/>
      <c r="ETT63" s="59"/>
      <c r="ETU63" s="59"/>
      <c r="ETV63" s="59"/>
      <c r="ETW63" s="59"/>
      <c r="ETX63" s="59"/>
      <c r="ETY63" s="59"/>
      <c r="ETZ63" s="59"/>
      <c r="EUA63" s="59"/>
      <c r="EUB63" s="59"/>
      <c r="EUC63" s="59"/>
      <c r="EUD63" s="59"/>
      <c r="EUE63" s="59"/>
      <c r="EUF63" s="59"/>
      <c r="EUG63" s="59"/>
      <c r="EUH63" s="59"/>
      <c r="EUI63" s="59"/>
      <c r="EUJ63" s="59"/>
      <c r="EUK63" s="59"/>
      <c r="EUL63" s="59"/>
      <c r="EUM63" s="59"/>
      <c r="EUN63" s="59"/>
      <c r="EUO63" s="59"/>
      <c r="EUP63" s="59"/>
      <c r="EUQ63" s="59"/>
      <c r="EUR63" s="59"/>
      <c r="EUS63" s="59"/>
      <c r="EUT63" s="59"/>
      <c r="EUU63" s="59"/>
      <c r="EUV63" s="59"/>
      <c r="EUW63" s="59"/>
      <c r="EUX63" s="59"/>
      <c r="EUY63" s="59"/>
      <c r="EUZ63" s="59"/>
      <c r="EVA63" s="59"/>
      <c r="EVB63" s="59"/>
      <c r="EVC63" s="59"/>
      <c r="EVD63" s="59"/>
      <c r="EVE63" s="59"/>
      <c r="EVF63" s="59"/>
      <c r="EVG63" s="59"/>
      <c r="EVH63" s="59"/>
      <c r="EVI63" s="59"/>
      <c r="EVJ63" s="59"/>
      <c r="EVK63" s="59"/>
      <c r="EVL63" s="59"/>
      <c r="EVM63" s="59"/>
      <c r="EVN63" s="59"/>
      <c r="EVO63" s="59"/>
      <c r="EVP63" s="59"/>
      <c r="EVQ63" s="59"/>
      <c r="EVR63" s="59"/>
      <c r="EVS63" s="59"/>
      <c r="EVT63" s="59"/>
      <c r="EVU63" s="59"/>
      <c r="EVV63" s="59"/>
      <c r="EVW63" s="59"/>
      <c r="EVX63" s="59"/>
      <c r="EVY63" s="59"/>
      <c r="EVZ63" s="59"/>
      <c r="EWA63" s="59"/>
      <c r="EWB63" s="59"/>
      <c r="EWC63" s="59"/>
      <c r="EWD63" s="59"/>
      <c r="EWE63" s="59"/>
      <c r="EWF63" s="59"/>
      <c r="EWG63" s="59"/>
      <c r="EWH63" s="59"/>
      <c r="EWI63" s="59"/>
      <c r="EWJ63" s="59"/>
      <c r="EWK63" s="59"/>
      <c r="EWL63" s="59"/>
      <c r="EWM63" s="59"/>
      <c r="EWN63" s="59"/>
      <c r="EWO63" s="59"/>
      <c r="EWP63" s="59"/>
      <c r="EWQ63" s="59"/>
      <c r="EWR63" s="59"/>
      <c r="EWS63" s="59"/>
      <c r="EWT63" s="59"/>
      <c r="EWU63" s="59"/>
      <c r="EWV63" s="59"/>
      <c r="EWW63" s="59"/>
      <c r="EWX63" s="59"/>
      <c r="EWY63" s="59"/>
      <c r="EWZ63" s="59"/>
      <c r="EXA63" s="59"/>
      <c r="EXB63" s="59"/>
      <c r="EXC63" s="59"/>
      <c r="EXD63" s="59"/>
      <c r="EXE63" s="59"/>
      <c r="EXF63" s="59"/>
      <c r="EXG63" s="59"/>
      <c r="EXH63" s="59"/>
      <c r="EXI63" s="59"/>
      <c r="EXJ63" s="59"/>
      <c r="EXK63" s="59"/>
      <c r="EXL63" s="59"/>
      <c r="EXM63" s="59"/>
      <c r="EXN63" s="59"/>
      <c r="EXO63" s="59"/>
      <c r="EXP63" s="59"/>
      <c r="EXQ63" s="59"/>
      <c r="EXR63" s="59"/>
      <c r="EXS63" s="59"/>
      <c r="EXT63" s="59"/>
      <c r="EXU63" s="59"/>
      <c r="EXV63" s="59"/>
      <c r="EXW63" s="59"/>
      <c r="EXX63" s="59"/>
      <c r="EXY63" s="59"/>
      <c r="EXZ63" s="59"/>
      <c r="EYA63" s="59"/>
      <c r="EYB63" s="59"/>
      <c r="EYC63" s="59"/>
      <c r="EYD63" s="59"/>
      <c r="EYE63" s="59"/>
      <c r="EYF63" s="59"/>
      <c r="EYG63" s="59"/>
      <c r="EYH63" s="59"/>
      <c r="EYI63" s="59"/>
      <c r="EYJ63" s="59"/>
      <c r="EYK63" s="59"/>
      <c r="EYL63" s="59"/>
      <c r="EYM63" s="59"/>
      <c r="EYN63" s="59"/>
      <c r="EYO63" s="59"/>
      <c r="EYP63" s="59"/>
      <c r="EYQ63" s="59"/>
      <c r="EYR63" s="59"/>
      <c r="EYS63" s="59"/>
      <c r="EYT63" s="59"/>
      <c r="EYU63" s="59"/>
      <c r="EYV63" s="59"/>
      <c r="EYW63" s="59"/>
      <c r="EYX63" s="59"/>
      <c r="EYY63" s="59"/>
      <c r="EYZ63" s="59"/>
      <c r="EZA63" s="59"/>
      <c r="EZB63" s="59"/>
      <c r="EZC63" s="59"/>
      <c r="EZD63" s="59"/>
      <c r="EZE63" s="59"/>
      <c r="EZF63" s="59"/>
      <c r="EZG63" s="59"/>
      <c r="EZH63" s="59"/>
      <c r="EZI63" s="59"/>
      <c r="EZJ63" s="59"/>
      <c r="EZK63" s="59"/>
      <c r="EZL63" s="59"/>
      <c r="EZM63" s="59"/>
      <c r="EZN63" s="59"/>
      <c r="EZO63" s="59"/>
      <c r="EZP63" s="59"/>
      <c r="EZQ63" s="59"/>
      <c r="EZR63" s="59"/>
      <c r="EZS63" s="59"/>
      <c r="EZT63" s="59"/>
      <c r="EZU63" s="59"/>
      <c r="EZV63" s="59"/>
      <c r="EZW63" s="59"/>
      <c r="EZX63" s="59"/>
      <c r="EZY63" s="59"/>
      <c r="EZZ63" s="59"/>
      <c r="FAA63" s="59"/>
      <c r="FAB63" s="59"/>
      <c r="FAC63" s="59"/>
      <c r="FAD63" s="59"/>
      <c r="FAE63" s="59"/>
      <c r="FAF63" s="59"/>
      <c r="FAG63" s="59"/>
      <c r="FAH63" s="59"/>
      <c r="FAI63" s="59"/>
      <c r="FAJ63" s="59"/>
      <c r="FAK63" s="59"/>
      <c r="FAL63" s="59"/>
      <c r="FAM63" s="59"/>
      <c r="FAN63" s="59"/>
      <c r="FAO63" s="59"/>
      <c r="FAP63" s="59"/>
      <c r="FAQ63" s="59"/>
      <c r="FAR63" s="59"/>
      <c r="FAS63" s="59"/>
      <c r="FAT63" s="59"/>
      <c r="FAU63" s="59"/>
      <c r="FAV63" s="59"/>
      <c r="FAW63" s="59"/>
      <c r="FAX63" s="59"/>
      <c r="FAY63" s="59"/>
      <c r="FAZ63" s="59"/>
      <c r="FBA63" s="59"/>
      <c r="FBB63" s="59"/>
      <c r="FBC63" s="59"/>
      <c r="FBD63" s="59"/>
      <c r="FBE63" s="59"/>
      <c r="FBF63" s="59"/>
      <c r="FBG63" s="59"/>
      <c r="FBH63" s="59"/>
      <c r="FBI63" s="59"/>
      <c r="FBJ63" s="59"/>
      <c r="FBK63" s="59"/>
      <c r="FBL63" s="59"/>
      <c r="FBM63" s="59"/>
      <c r="FBN63" s="59"/>
      <c r="FBO63" s="59"/>
      <c r="FBP63" s="59"/>
      <c r="FBQ63" s="59"/>
      <c r="FBR63" s="59"/>
      <c r="FBS63" s="59"/>
      <c r="FBT63" s="59"/>
      <c r="FBU63" s="59"/>
      <c r="FBV63" s="59"/>
      <c r="FBW63" s="59"/>
      <c r="FBX63" s="59"/>
      <c r="FBY63" s="59"/>
      <c r="FBZ63" s="59"/>
      <c r="FCA63" s="59"/>
      <c r="FCB63" s="59"/>
      <c r="FCC63" s="59"/>
      <c r="FCD63" s="59"/>
      <c r="FCE63" s="59"/>
      <c r="FCF63" s="59"/>
      <c r="FCG63" s="59"/>
      <c r="FCH63" s="59"/>
      <c r="FCI63" s="59"/>
      <c r="FCJ63" s="59"/>
      <c r="FCK63" s="59"/>
      <c r="FCL63" s="59"/>
      <c r="FCM63" s="59"/>
      <c r="FCN63" s="59"/>
      <c r="FCO63" s="59"/>
      <c r="FCP63" s="59"/>
      <c r="FCQ63" s="59"/>
      <c r="FCR63" s="59"/>
      <c r="FCS63" s="59"/>
      <c r="FCT63" s="59"/>
      <c r="FCU63" s="59"/>
      <c r="FCV63" s="59"/>
      <c r="FCW63" s="59"/>
      <c r="FCX63" s="59"/>
      <c r="FCY63" s="59"/>
      <c r="FCZ63" s="59"/>
      <c r="FDA63" s="59"/>
      <c r="FDB63" s="59"/>
      <c r="FDC63" s="59"/>
      <c r="FDD63" s="59"/>
      <c r="FDE63" s="59"/>
      <c r="FDF63" s="59"/>
      <c r="FDG63" s="59"/>
      <c r="FDH63" s="59"/>
      <c r="FDI63" s="59"/>
      <c r="FDJ63" s="59"/>
      <c r="FDK63" s="59"/>
      <c r="FDL63" s="59"/>
      <c r="FDM63" s="59"/>
      <c r="FDN63" s="59"/>
      <c r="FDO63" s="59"/>
      <c r="FDP63" s="59"/>
      <c r="FDQ63" s="59"/>
      <c r="FDR63" s="59"/>
      <c r="FDS63" s="59"/>
      <c r="FDT63" s="59"/>
      <c r="FDU63" s="59"/>
      <c r="FDV63" s="59"/>
      <c r="FDW63" s="59"/>
      <c r="FDX63" s="59"/>
      <c r="FDY63" s="59"/>
      <c r="FDZ63" s="59"/>
      <c r="FEA63" s="59"/>
      <c r="FEB63" s="59"/>
      <c r="FEC63" s="59"/>
      <c r="FED63" s="59"/>
      <c r="FEE63" s="59"/>
      <c r="FEF63" s="59"/>
      <c r="FEG63" s="59"/>
      <c r="FEH63" s="59"/>
      <c r="FEI63" s="59"/>
      <c r="FEJ63" s="59"/>
      <c r="FEK63" s="59"/>
      <c r="FEL63" s="59"/>
      <c r="FEM63" s="59"/>
      <c r="FEN63" s="59"/>
      <c r="FEO63" s="59"/>
      <c r="FEP63" s="59"/>
      <c r="FEQ63" s="59"/>
      <c r="FER63" s="59"/>
      <c r="FES63" s="59"/>
      <c r="FET63" s="59"/>
      <c r="FEU63" s="59"/>
      <c r="FEV63" s="59"/>
      <c r="FEW63" s="59"/>
      <c r="FEX63" s="59"/>
      <c r="FEY63" s="59"/>
      <c r="FEZ63" s="59"/>
      <c r="FFA63" s="59"/>
      <c r="FFB63" s="59"/>
      <c r="FFC63" s="59"/>
      <c r="FFD63" s="59"/>
      <c r="FFE63" s="59"/>
      <c r="FFF63" s="59"/>
      <c r="FFG63" s="59"/>
      <c r="FFH63" s="59"/>
      <c r="FFI63" s="59"/>
      <c r="FFJ63" s="59"/>
      <c r="FFK63" s="59"/>
      <c r="FFL63" s="59"/>
      <c r="FFM63" s="59"/>
      <c r="FFN63" s="59"/>
      <c r="FFO63" s="59"/>
      <c r="FFP63" s="59"/>
      <c r="FFQ63" s="59"/>
      <c r="FFR63" s="59"/>
      <c r="FFS63" s="59"/>
      <c r="FFT63" s="59"/>
      <c r="FFU63" s="59"/>
      <c r="FFV63" s="59"/>
      <c r="FFW63" s="59"/>
      <c r="FFX63" s="59"/>
      <c r="FFY63" s="59"/>
      <c r="FFZ63" s="59"/>
      <c r="FGA63" s="59"/>
      <c r="FGB63" s="59"/>
      <c r="FGC63" s="59"/>
      <c r="FGD63" s="59"/>
      <c r="FGE63" s="59"/>
      <c r="FGF63" s="59"/>
      <c r="FGG63" s="59"/>
      <c r="FGH63" s="59"/>
      <c r="FGI63" s="59"/>
      <c r="FGJ63" s="59"/>
      <c r="FGK63" s="59"/>
      <c r="FGL63" s="59"/>
      <c r="FGM63" s="59"/>
      <c r="FGN63" s="59"/>
      <c r="FGO63" s="59"/>
      <c r="FGP63" s="59"/>
      <c r="FGQ63" s="59"/>
      <c r="FGR63" s="59"/>
      <c r="FGS63" s="59"/>
      <c r="FGT63" s="59"/>
      <c r="FGU63" s="59"/>
      <c r="FGV63" s="59"/>
      <c r="FGW63" s="59"/>
      <c r="FGX63" s="59"/>
      <c r="FGY63" s="59"/>
      <c r="FGZ63" s="59"/>
      <c r="FHA63" s="59"/>
      <c r="FHB63" s="59"/>
      <c r="FHC63" s="59"/>
      <c r="FHD63" s="59"/>
      <c r="FHE63" s="59"/>
      <c r="FHF63" s="59"/>
      <c r="FHG63" s="59"/>
      <c r="FHH63" s="59"/>
      <c r="FHI63" s="59"/>
      <c r="FHJ63" s="59"/>
      <c r="FHK63" s="59"/>
      <c r="FHL63" s="59"/>
      <c r="FHM63" s="59"/>
      <c r="FHN63" s="59"/>
      <c r="FHO63" s="59"/>
      <c r="FHP63" s="59"/>
      <c r="FHQ63" s="59"/>
      <c r="FHR63" s="59"/>
      <c r="FHS63" s="59"/>
      <c r="FHT63" s="59"/>
      <c r="FHU63" s="59"/>
      <c r="FHV63" s="59"/>
      <c r="FHW63" s="59"/>
      <c r="FHX63" s="59"/>
      <c r="FHY63" s="59"/>
      <c r="FHZ63" s="59"/>
      <c r="FIA63" s="59"/>
      <c r="FIB63" s="59"/>
      <c r="FIC63" s="59"/>
      <c r="FID63" s="59"/>
      <c r="FIE63" s="59"/>
      <c r="FIF63" s="59"/>
      <c r="FIG63" s="59"/>
      <c r="FIH63" s="59"/>
      <c r="FII63" s="59"/>
      <c r="FIJ63" s="59"/>
      <c r="FIK63" s="59"/>
      <c r="FIL63" s="59"/>
      <c r="FIM63" s="59"/>
      <c r="FIN63" s="59"/>
      <c r="FIO63" s="59"/>
      <c r="FIP63" s="59"/>
      <c r="FIQ63" s="59"/>
      <c r="FIR63" s="59"/>
      <c r="FIS63" s="59"/>
      <c r="FIT63" s="59"/>
      <c r="FIU63" s="59"/>
      <c r="FIV63" s="59"/>
      <c r="FIW63" s="59"/>
      <c r="FIX63" s="59"/>
      <c r="FIY63" s="59"/>
      <c r="FIZ63" s="59"/>
      <c r="FJA63" s="59"/>
      <c r="FJB63" s="59"/>
      <c r="FJC63" s="59"/>
      <c r="FJD63" s="59"/>
      <c r="FJE63" s="59"/>
      <c r="FJF63" s="59"/>
      <c r="FJG63" s="59"/>
      <c r="FJH63" s="59"/>
      <c r="FJI63" s="59"/>
      <c r="FJJ63" s="59"/>
      <c r="FJK63" s="59"/>
      <c r="FJL63" s="59"/>
      <c r="FJM63" s="59"/>
      <c r="FJN63" s="59"/>
      <c r="FJO63" s="59"/>
      <c r="FJP63" s="59"/>
      <c r="FJQ63" s="59"/>
      <c r="FJR63" s="59"/>
      <c r="FJS63" s="59"/>
      <c r="FJT63" s="59"/>
      <c r="FJU63" s="59"/>
      <c r="FJV63" s="59"/>
      <c r="FJW63" s="59"/>
      <c r="FJX63" s="59"/>
      <c r="FJY63" s="59"/>
      <c r="FJZ63" s="59"/>
      <c r="FKA63" s="59"/>
      <c r="FKB63" s="59"/>
      <c r="FKC63" s="59"/>
      <c r="FKD63" s="59"/>
      <c r="FKE63" s="59"/>
      <c r="FKF63" s="59"/>
      <c r="FKG63" s="59"/>
      <c r="FKH63" s="59"/>
      <c r="FKI63" s="59"/>
      <c r="FKJ63" s="59"/>
      <c r="FKK63" s="59"/>
      <c r="FKL63" s="59"/>
      <c r="FKM63" s="59"/>
      <c r="FKN63" s="59"/>
      <c r="FKO63" s="59"/>
      <c r="FKP63" s="59"/>
      <c r="FKQ63" s="59"/>
      <c r="FKR63" s="59"/>
      <c r="FKS63" s="59"/>
      <c r="FKT63" s="59"/>
      <c r="FKU63" s="59"/>
      <c r="FKV63" s="59"/>
      <c r="FKW63" s="59"/>
      <c r="FKX63" s="59"/>
      <c r="FKY63" s="59"/>
      <c r="FKZ63" s="59"/>
      <c r="FLA63" s="59"/>
      <c r="FLB63" s="59"/>
      <c r="FLC63" s="59"/>
      <c r="FLD63" s="59"/>
      <c r="FLE63" s="59"/>
      <c r="FLF63" s="59"/>
      <c r="FLG63" s="59"/>
      <c r="FLH63" s="59"/>
      <c r="FLI63" s="59"/>
      <c r="FLJ63" s="59"/>
      <c r="FLK63" s="59"/>
      <c r="FLL63" s="59"/>
      <c r="FLM63" s="59"/>
      <c r="FLN63" s="59"/>
      <c r="FLO63" s="59"/>
      <c r="FLP63" s="59"/>
      <c r="FLQ63" s="59"/>
      <c r="FLR63" s="59"/>
      <c r="FLS63" s="59"/>
      <c r="FLT63" s="59"/>
      <c r="FLU63" s="59"/>
      <c r="FLV63" s="59"/>
      <c r="FLW63" s="59"/>
      <c r="FLX63" s="59"/>
      <c r="FLY63" s="59"/>
      <c r="FLZ63" s="59"/>
      <c r="FMA63" s="59"/>
      <c r="FMB63" s="59"/>
      <c r="FMC63" s="59"/>
      <c r="FMD63" s="59"/>
      <c r="FME63" s="59"/>
      <c r="FMF63" s="59"/>
      <c r="FMG63" s="59"/>
      <c r="FMH63" s="59"/>
      <c r="FMI63" s="59"/>
      <c r="FMJ63" s="59"/>
      <c r="FMK63" s="59"/>
      <c r="FML63" s="59"/>
      <c r="FMM63" s="59"/>
      <c r="FMN63" s="59"/>
      <c r="FMO63" s="59"/>
      <c r="FMP63" s="59"/>
      <c r="FMQ63" s="59"/>
      <c r="FMR63" s="59"/>
      <c r="FMS63" s="59"/>
      <c r="FMT63" s="59"/>
      <c r="FMU63" s="59"/>
      <c r="FMV63" s="59"/>
      <c r="FMW63" s="59"/>
      <c r="FMX63" s="59"/>
      <c r="FMY63" s="59"/>
      <c r="FMZ63" s="59"/>
      <c r="FNA63" s="59"/>
      <c r="FNB63" s="59"/>
      <c r="FNC63" s="59"/>
      <c r="FND63" s="59"/>
      <c r="FNE63" s="59"/>
      <c r="FNF63" s="59"/>
      <c r="FNG63" s="59"/>
      <c r="FNH63" s="59"/>
      <c r="FNI63" s="59"/>
      <c r="FNJ63" s="59"/>
      <c r="FNK63" s="59"/>
      <c r="FNL63" s="59"/>
      <c r="FNM63" s="59"/>
      <c r="FNN63" s="59"/>
      <c r="FNO63" s="59"/>
      <c r="FNP63" s="59"/>
      <c r="FNQ63" s="59"/>
      <c r="FNR63" s="59"/>
      <c r="FNS63" s="59"/>
      <c r="FNT63" s="59"/>
      <c r="FNU63" s="59"/>
      <c r="FNV63" s="59"/>
      <c r="FNW63" s="59"/>
      <c r="FNX63" s="59"/>
      <c r="FNY63" s="59"/>
      <c r="FNZ63" s="59"/>
      <c r="FOA63" s="59"/>
      <c r="FOB63" s="59"/>
      <c r="FOC63" s="59"/>
      <c r="FOD63" s="59"/>
      <c r="FOE63" s="59"/>
      <c r="FOF63" s="59"/>
      <c r="FOG63" s="59"/>
      <c r="FOH63" s="59"/>
      <c r="FOI63" s="59"/>
      <c r="FOJ63" s="59"/>
      <c r="FOK63" s="59"/>
      <c r="FOL63" s="59"/>
      <c r="FOM63" s="59"/>
      <c r="FON63" s="59"/>
      <c r="FOO63" s="59"/>
      <c r="FOP63" s="59"/>
      <c r="FOQ63" s="59"/>
      <c r="FOR63" s="59"/>
      <c r="FOS63" s="59"/>
      <c r="FOT63" s="59"/>
      <c r="FOU63" s="59"/>
      <c r="FOV63" s="59"/>
      <c r="FOW63" s="59"/>
      <c r="FOX63" s="59"/>
      <c r="FOY63" s="59"/>
      <c r="FOZ63" s="59"/>
      <c r="FPA63" s="59"/>
      <c r="FPB63" s="59"/>
      <c r="FPC63" s="59"/>
      <c r="FPD63" s="59"/>
      <c r="FPE63" s="59"/>
      <c r="FPF63" s="59"/>
      <c r="FPG63" s="59"/>
      <c r="FPH63" s="59"/>
      <c r="FPI63" s="59"/>
      <c r="FPJ63" s="59"/>
      <c r="FPK63" s="59"/>
      <c r="FPL63" s="59"/>
      <c r="FPM63" s="59"/>
      <c r="FPN63" s="59"/>
      <c r="FPO63" s="59"/>
      <c r="FPP63" s="59"/>
      <c r="FPQ63" s="59"/>
      <c r="FPR63" s="59"/>
      <c r="FPS63" s="59"/>
      <c r="FPT63" s="59"/>
      <c r="FPU63" s="59"/>
      <c r="FPV63" s="59"/>
      <c r="FPW63" s="59"/>
      <c r="FPX63" s="59"/>
      <c r="FPY63" s="59"/>
      <c r="FPZ63" s="59"/>
      <c r="FQA63" s="59"/>
      <c r="FQB63" s="59"/>
      <c r="FQC63" s="59"/>
      <c r="FQD63" s="59"/>
      <c r="FQE63" s="59"/>
      <c r="FQF63" s="59"/>
      <c r="FQG63" s="59"/>
      <c r="FQH63" s="59"/>
      <c r="FQI63" s="59"/>
      <c r="FQJ63" s="59"/>
      <c r="FQK63" s="59"/>
      <c r="FQL63" s="59"/>
      <c r="FQM63" s="59"/>
      <c r="FQN63" s="59"/>
      <c r="FQO63" s="59"/>
      <c r="FQP63" s="59"/>
      <c r="FQQ63" s="59"/>
      <c r="FQR63" s="59"/>
      <c r="FQS63" s="59"/>
      <c r="FQT63" s="59"/>
      <c r="FQU63" s="59"/>
      <c r="FQV63" s="59"/>
      <c r="FQW63" s="59"/>
      <c r="FQX63" s="59"/>
      <c r="FQY63" s="59"/>
      <c r="FQZ63" s="59"/>
      <c r="FRA63" s="59"/>
      <c r="FRB63" s="59"/>
      <c r="FRC63" s="59"/>
      <c r="FRD63" s="59"/>
      <c r="FRE63" s="59"/>
      <c r="FRF63" s="59"/>
      <c r="FRG63" s="59"/>
      <c r="FRH63" s="59"/>
      <c r="FRI63" s="59"/>
      <c r="FRJ63" s="59"/>
      <c r="FRK63" s="59"/>
      <c r="FRL63" s="59"/>
      <c r="FRM63" s="59"/>
      <c r="FRN63" s="59"/>
      <c r="FRO63" s="59"/>
      <c r="FRP63" s="59"/>
      <c r="FRQ63" s="59"/>
      <c r="FRR63" s="59"/>
      <c r="FRS63" s="59"/>
      <c r="FRT63" s="59"/>
      <c r="FRU63" s="59"/>
      <c r="FRV63" s="59"/>
      <c r="FRW63" s="59"/>
      <c r="FRX63" s="59"/>
      <c r="FRY63" s="59"/>
      <c r="FRZ63" s="59"/>
      <c r="FSA63" s="59"/>
      <c r="FSB63" s="59"/>
      <c r="FSC63" s="59"/>
      <c r="FSD63" s="59"/>
      <c r="FSE63" s="59"/>
      <c r="FSF63" s="59"/>
      <c r="FSG63" s="59"/>
      <c r="FSH63" s="59"/>
      <c r="FSI63" s="59"/>
      <c r="FSJ63" s="59"/>
      <c r="FSK63" s="59"/>
      <c r="FSL63" s="59"/>
      <c r="FSM63" s="59"/>
      <c r="FSN63" s="59"/>
      <c r="FSO63" s="59"/>
      <c r="FSP63" s="59"/>
      <c r="FSQ63" s="59"/>
      <c r="FSR63" s="59"/>
      <c r="FSS63" s="59"/>
      <c r="FST63" s="59"/>
      <c r="FSU63" s="59"/>
      <c r="FSV63" s="59"/>
      <c r="FSW63" s="59"/>
      <c r="FSX63" s="59"/>
      <c r="FSY63" s="59"/>
      <c r="FSZ63" s="59"/>
      <c r="FTA63" s="59"/>
      <c r="FTB63" s="59"/>
      <c r="FTC63" s="59"/>
      <c r="FTD63" s="59"/>
      <c r="FTE63" s="59"/>
      <c r="FTF63" s="59"/>
      <c r="FTG63" s="59"/>
      <c r="FTH63" s="59"/>
      <c r="FTI63" s="59"/>
      <c r="FTJ63" s="59"/>
      <c r="FTK63" s="59"/>
      <c r="FTL63" s="59"/>
      <c r="FTM63" s="59"/>
      <c r="FTN63" s="59"/>
      <c r="FTO63" s="59"/>
      <c r="FTP63" s="59"/>
      <c r="FTQ63" s="59"/>
      <c r="FTR63" s="59"/>
      <c r="FTS63" s="59"/>
      <c r="FTT63" s="59"/>
      <c r="FTU63" s="59"/>
      <c r="FTV63" s="59"/>
      <c r="FTW63" s="59"/>
      <c r="FTX63" s="59"/>
      <c r="FTY63" s="59"/>
      <c r="FTZ63" s="59"/>
      <c r="FUA63" s="59"/>
      <c r="FUB63" s="59"/>
      <c r="FUC63" s="59"/>
      <c r="FUD63" s="59"/>
      <c r="FUE63" s="59"/>
      <c r="FUF63" s="59"/>
      <c r="FUG63" s="59"/>
      <c r="FUH63" s="59"/>
      <c r="FUI63" s="59"/>
      <c r="FUJ63" s="59"/>
      <c r="FUK63" s="59"/>
      <c r="FUL63" s="59"/>
      <c r="FUM63" s="59"/>
      <c r="FUN63" s="59"/>
      <c r="FUO63" s="59"/>
      <c r="FUP63" s="59"/>
      <c r="FUQ63" s="59"/>
      <c r="FUR63" s="59"/>
      <c r="FUS63" s="59"/>
      <c r="FUT63" s="59"/>
      <c r="FUU63" s="59"/>
      <c r="FUV63" s="59"/>
      <c r="FUW63" s="59"/>
      <c r="FUX63" s="59"/>
      <c r="FUY63" s="59"/>
      <c r="FUZ63" s="59"/>
      <c r="FVA63" s="59"/>
      <c r="FVB63" s="59"/>
      <c r="FVC63" s="59"/>
      <c r="FVD63" s="59"/>
      <c r="FVE63" s="59"/>
      <c r="FVF63" s="59"/>
      <c r="FVG63" s="59"/>
      <c r="FVH63" s="59"/>
      <c r="FVI63" s="59"/>
      <c r="FVJ63" s="59"/>
      <c r="FVK63" s="59"/>
      <c r="FVL63" s="59"/>
      <c r="FVM63" s="59"/>
      <c r="FVN63" s="59"/>
      <c r="FVO63" s="59"/>
      <c r="FVP63" s="59"/>
      <c r="FVQ63" s="59"/>
      <c r="FVR63" s="59"/>
      <c r="FVS63" s="59"/>
      <c r="FVT63" s="59"/>
      <c r="FVU63" s="59"/>
      <c r="FVV63" s="59"/>
      <c r="FVW63" s="59"/>
      <c r="FVX63" s="59"/>
      <c r="FVY63" s="59"/>
      <c r="FVZ63" s="59"/>
      <c r="FWA63" s="59"/>
      <c r="FWB63" s="59"/>
      <c r="FWC63" s="59"/>
      <c r="FWD63" s="59"/>
      <c r="FWE63" s="59"/>
      <c r="FWF63" s="59"/>
      <c r="FWG63" s="59"/>
      <c r="FWH63" s="59"/>
      <c r="FWI63" s="59"/>
      <c r="FWJ63" s="59"/>
      <c r="FWK63" s="59"/>
      <c r="FWL63" s="59"/>
      <c r="FWM63" s="59"/>
      <c r="FWN63" s="59"/>
      <c r="FWO63" s="59"/>
      <c r="FWP63" s="59"/>
      <c r="FWQ63" s="59"/>
      <c r="FWR63" s="59"/>
      <c r="FWS63" s="59"/>
      <c r="FWT63" s="59"/>
      <c r="FWU63" s="59"/>
      <c r="FWV63" s="59"/>
      <c r="FWW63" s="59"/>
      <c r="FWX63" s="59"/>
      <c r="FWY63" s="59"/>
      <c r="FWZ63" s="59"/>
      <c r="FXA63" s="59"/>
      <c r="FXB63" s="59"/>
      <c r="FXC63" s="59"/>
      <c r="FXD63" s="59"/>
      <c r="FXE63" s="59"/>
      <c r="FXF63" s="59"/>
      <c r="FXG63" s="59"/>
      <c r="FXH63" s="59"/>
      <c r="FXI63" s="59"/>
      <c r="FXJ63" s="59"/>
      <c r="FXK63" s="59"/>
      <c r="FXL63" s="59"/>
      <c r="FXM63" s="59"/>
      <c r="FXN63" s="59"/>
      <c r="FXO63" s="59"/>
      <c r="FXP63" s="59"/>
      <c r="FXQ63" s="59"/>
      <c r="FXR63" s="59"/>
      <c r="FXS63" s="59"/>
      <c r="FXT63" s="59"/>
      <c r="FXU63" s="59"/>
      <c r="FXV63" s="59"/>
      <c r="FXW63" s="59"/>
      <c r="FXX63" s="59"/>
      <c r="FXY63" s="59"/>
      <c r="FXZ63" s="59"/>
      <c r="FYA63" s="59"/>
      <c r="FYB63" s="59"/>
      <c r="FYC63" s="59"/>
      <c r="FYD63" s="59"/>
      <c r="FYE63" s="59"/>
      <c r="FYF63" s="59"/>
      <c r="FYG63" s="59"/>
      <c r="FYH63" s="59"/>
      <c r="FYI63" s="59"/>
      <c r="FYJ63" s="59"/>
      <c r="FYK63" s="59"/>
      <c r="FYL63" s="59"/>
      <c r="FYM63" s="59"/>
      <c r="FYN63" s="59"/>
      <c r="FYO63" s="59"/>
      <c r="FYP63" s="59"/>
      <c r="FYQ63" s="59"/>
      <c r="FYR63" s="59"/>
      <c r="FYS63" s="59"/>
      <c r="FYT63" s="59"/>
      <c r="FYU63" s="59"/>
      <c r="FYV63" s="59"/>
      <c r="FYW63" s="59"/>
      <c r="FYX63" s="59"/>
      <c r="FYY63" s="59"/>
      <c r="FYZ63" s="59"/>
      <c r="FZA63" s="59"/>
      <c r="FZB63" s="59"/>
      <c r="FZC63" s="59"/>
      <c r="FZD63" s="59"/>
      <c r="FZE63" s="59"/>
      <c r="FZF63" s="59"/>
      <c r="FZG63" s="59"/>
      <c r="FZH63" s="59"/>
      <c r="FZI63" s="59"/>
      <c r="FZJ63" s="59"/>
      <c r="FZK63" s="59"/>
      <c r="FZL63" s="59"/>
      <c r="FZM63" s="59"/>
      <c r="FZN63" s="59"/>
      <c r="FZO63" s="59"/>
      <c r="FZP63" s="59"/>
      <c r="FZQ63" s="59"/>
      <c r="FZR63" s="59"/>
      <c r="FZS63" s="59"/>
      <c r="FZT63" s="59"/>
      <c r="FZU63" s="59"/>
      <c r="FZV63" s="59"/>
      <c r="FZW63" s="59"/>
      <c r="FZX63" s="59"/>
      <c r="FZY63" s="59"/>
      <c r="FZZ63" s="59"/>
      <c r="GAA63" s="59"/>
      <c r="GAB63" s="59"/>
      <c r="GAC63" s="59"/>
      <c r="GAD63" s="59"/>
      <c r="GAE63" s="59"/>
      <c r="GAF63" s="59"/>
      <c r="GAG63" s="59"/>
      <c r="GAH63" s="59"/>
      <c r="GAI63" s="59"/>
      <c r="GAJ63" s="59"/>
      <c r="GAK63" s="59"/>
      <c r="GAL63" s="59"/>
      <c r="GAM63" s="59"/>
      <c r="GAN63" s="59"/>
      <c r="GAO63" s="59"/>
      <c r="GAP63" s="59"/>
      <c r="GAQ63" s="59"/>
      <c r="GAR63" s="59"/>
      <c r="GAS63" s="59"/>
      <c r="GAT63" s="59"/>
      <c r="GAU63" s="59"/>
      <c r="GAV63" s="59"/>
      <c r="GAW63" s="59"/>
      <c r="GAX63" s="59"/>
      <c r="GAY63" s="59"/>
      <c r="GAZ63" s="59"/>
      <c r="GBA63" s="59"/>
      <c r="GBB63" s="59"/>
      <c r="GBC63" s="59"/>
      <c r="GBD63" s="59"/>
      <c r="GBE63" s="59"/>
      <c r="GBF63" s="59"/>
      <c r="GBG63" s="59"/>
      <c r="GBH63" s="59"/>
      <c r="GBI63" s="59"/>
      <c r="GBJ63" s="59"/>
      <c r="GBK63" s="59"/>
      <c r="GBL63" s="59"/>
      <c r="GBM63" s="59"/>
      <c r="GBN63" s="59"/>
      <c r="GBO63" s="59"/>
      <c r="GBP63" s="59"/>
      <c r="GBQ63" s="59"/>
      <c r="GBR63" s="59"/>
      <c r="GBS63" s="59"/>
      <c r="GBT63" s="59"/>
      <c r="GBU63" s="59"/>
      <c r="GBV63" s="59"/>
      <c r="GBW63" s="59"/>
      <c r="GBX63" s="59"/>
      <c r="GBY63" s="59"/>
      <c r="GBZ63" s="59"/>
      <c r="GCA63" s="59"/>
      <c r="GCB63" s="59"/>
      <c r="GCC63" s="59"/>
      <c r="GCD63" s="59"/>
      <c r="GCE63" s="59"/>
      <c r="GCF63" s="59"/>
      <c r="GCG63" s="59"/>
      <c r="GCH63" s="59"/>
      <c r="GCI63" s="59"/>
      <c r="GCJ63" s="59"/>
      <c r="GCK63" s="59"/>
      <c r="GCL63" s="59"/>
      <c r="GCM63" s="59"/>
      <c r="GCN63" s="59"/>
      <c r="GCO63" s="59"/>
      <c r="GCP63" s="59"/>
      <c r="GCQ63" s="59"/>
      <c r="GCR63" s="59"/>
      <c r="GCS63" s="59"/>
      <c r="GCT63" s="59"/>
      <c r="GCU63" s="59"/>
      <c r="GCV63" s="59"/>
      <c r="GCW63" s="59"/>
      <c r="GCX63" s="59"/>
      <c r="GCY63" s="59"/>
      <c r="GCZ63" s="59"/>
      <c r="GDA63" s="59"/>
      <c r="GDB63" s="59"/>
      <c r="GDC63" s="59"/>
      <c r="GDD63" s="59"/>
      <c r="GDE63" s="59"/>
      <c r="GDF63" s="59"/>
      <c r="GDG63" s="59"/>
      <c r="GDH63" s="59"/>
      <c r="GDI63" s="59"/>
      <c r="GDJ63" s="59"/>
      <c r="GDK63" s="59"/>
      <c r="GDL63" s="59"/>
      <c r="GDM63" s="59"/>
      <c r="GDN63" s="59"/>
      <c r="GDO63" s="59"/>
      <c r="GDP63" s="59"/>
      <c r="GDQ63" s="59"/>
      <c r="GDR63" s="59"/>
      <c r="GDS63" s="59"/>
      <c r="GDT63" s="59"/>
      <c r="GDU63" s="59"/>
      <c r="GDV63" s="59"/>
      <c r="GDW63" s="59"/>
      <c r="GDX63" s="59"/>
      <c r="GDY63" s="59"/>
      <c r="GDZ63" s="59"/>
      <c r="GEA63" s="59"/>
      <c r="GEB63" s="59"/>
      <c r="GEC63" s="59"/>
      <c r="GED63" s="59"/>
      <c r="GEE63" s="59"/>
      <c r="GEF63" s="59"/>
      <c r="GEG63" s="59"/>
      <c r="GEH63" s="59"/>
      <c r="GEI63" s="59"/>
      <c r="GEJ63" s="59"/>
      <c r="GEK63" s="59"/>
      <c r="GEL63" s="59"/>
      <c r="GEM63" s="59"/>
      <c r="GEN63" s="59"/>
      <c r="GEO63" s="59"/>
      <c r="GEP63" s="59"/>
      <c r="GEQ63" s="59"/>
      <c r="GER63" s="59"/>
      <c r="GES63" s="59"/>
      <c r="GET63" s="59"/>
      <c r="GEU63" s="59"/>
      <c r="GEV63" s="59"/>
      <c r="GEW63" s="59"/>
      <c r="GEX63" s="59"/>
      <c r="GEY63" s="59"/>
      <c r="GEZ63" s="59"/>
      <c r="GFA63" s="59"/>
      <c r="GFB63" s="59"/>
      <c r="GFC63" s="59"/>
      <c r="GFD63" s="59"/>
      <c r="GFE63" s="59"/>
      <c r="GFF63" s="59"/>
      <c r="GFG63" s="59"/>
      <c r="GFH63" s="59"/>
      <c r="GFI63" s="59"/>
      <c r="GFJ63" s="59"/>
      <c r="GFK63" s="59"/>
      <c r="GFL63" s="59"/>
      <c r="GFM63" s="59"/>
      <c r="GFN63" s="59"/>
      <c r="GFO63" s="59"/>
      <c r="GFP63" s="59"/>
      <c r="GFQ63" s="59"/>
      <c r="GFR63" s="59"/>
      <c r="GFS63" s="59"/>
      <c r="GFT63" s="59"/>
      <c r="GFU63" s="59"/>
      <c r="GFV63" s="59"/>
      <c r="GFW63" s="59"/>
      <c r="GFX63" s="59"/>
      <c r="GFY63" s="59"/>
      <c r="GFZ63" s="59"/>
      <c r="GGA63" s="59"/>
      <c r="GGB63" s="59"/>
      <c r="GGC63" s="59"/>
      <c r="GGD63" s="59"/>
      <c r="GGE63" s="59"/>
      <c r="GGF63" s="59"/>
      <c r="GGG63" s="59"/>
      <c r="GGH63" s="59"/>
      <c r="GGI63" s="59"/>
      <c r="GGJ63" s="59"/>
      <c r="GGK63" s="59"/>
      <c r="GGL63" s="59"/>
      <c r="GGM63" s="59"/>
      <c r="GGN63" s="59"/>
      <c r="GGO63" s="59"/>
      <c r="GGP63" s="59"/>
      <c r="GGQ63" s="59"/>
      <c r="GGR63" s="59"/>
      <c r="GGS63" s="59"/>
      <c r="GGT63" s="59"/>
      <c r="GGU63" s="59"/>
      <c r="GGV63" s="59"/>
      <c r="GGW63" s="59"/>
      <c r="GGX63" s="59"/>
      <c r="GGY63" s="59"/>
      <c r="GGZ63" s="59"/>
      <c r="GHA63" s="59"/>
      <c r="GHB63" s="59"/>
      <c r="GHC63" s="59"/>
      <c r="GHD63" s="59"/>
      <c r="GHE63" s="59"/>
      <c r="GHF63" s="59"/>
      <c r="GHG63" s="59"/>
      <c r="GHH63" s="59"/>
      <c r="GHI63" s="59"/>
      <c r="GHJ63" s="59"/>
      <c r="GHK63" s="59"/>
      <c r="GHL63" s="59"/>
      <c r="GHM63" s="59"/>
      <c r="GHN63" s="59"/>
      <c r="GHO63" s="59"/>
      <c r="GHP63" s="59"/>
      <c r="GHQ63" s="59"/>
      <c r="GHR63" s="59"/>
      <c r="GHS63" s="59"/>
      <c r="GHT63" s="59"/>
      <c r="GHU63" s="59"/>
      <c r="GHV63" s="59"/>
      <c r="GHW63" s="59"/>
      <c r="GHX63" s="59"/>
      <c r="GHY63" s="59"/>
      <c r="GHZ63" s="59"/>
      <c r="GIA63" s="59"/>
      <c r="GIB63" s="59"/>
      <c r="GIC63" s="59"/>
      <c r="GID63" s="59"/>
      <c r="GIE63" s="59"/>
      <c r="GIF63" s="59"/>
      <c r="GIG63" s="59"/>
      <c r="GIH63" s="59"/>
      <c r="GII63" s="59"/>
      <c r="GIJ63" s="59"/>
      <c r="GIK63" s="59"/>
      <c r="GIL63" s="59"/>
      <c r="GIM63" s="59"/>
      <c r="GIN63" s="59"/>
      <c r="GIO63" s="59"/>
      <c r="GIP63" s="59"/>
      <c r="GIQ63" s="59"/>
      <c r="GIR63" s="59"/>
      <c r="GIS63" s="59"/>
      <c r="GIT63" s="59"/>
      <c r="GIU63" s="59"/>
      <c r="GIV63" s="59"/>
      <c r="GIW63" s="59"/>
      <c r="GIX63" s="59"/>
      <c r="GIY63" s="59"/>
      <c r="GIZ63" s="59"/>
      <c r="GJA63" s="59"/>
      <c r="GJB63" s="59"/>
      <c r="GJC63" s="59"/>
      <c r="GJD63" s="59"/>
      <c r="GJE63" s="59"/>
      <c r="GJF63" s="59"/>
      <c r="GJG63" s="59"/>
      <c r="GJH63" s="59"/>
      <c r="GJI63" s="59"/>
      <c r="GJJ63" s="59"/>
      <c r="GJK63" s="59"/>
      <c r="GJL63" s="59"/>
      <c r="GJM63" s="59"/>
      <c r="GJN63" s="59"/>
      <c r="GJO63" s="59"/>
      <c r="GJP63" s="59"/>
      <c r="GJQ63" s="59"/>
      <c r="GJR63" s="59"/>
      <c r="GJS63" s="59"/>
      <c r="GJT63" s="59"/>
      <c r="GJU63" s="59"/>
      <c r="GJV63" s="59"/>
      <c r="GJW63" s="59"/>
      <c r="GJX63" s="59"/>
      <c r="GJY63" s="59"/>
      <c r="GJZ63" s="59"/>
      <c r="GKA63" s="59"/>
      <c r="GKB63" s="59"/>
      <c r="GKC63" s="59"/>
      <c r="GKD63" s="59"/>
      <c r="GKE63" s="59"/>
      <c r="GKF63" s="59"/>
      <c r="GKG63" s="59"/>
      <c r="GKH63" s="59"/>
      <c r="GKI63" s="59"/>
      <c r="GKJ63" s="59"/>
      <c r="GKK63" s="59"/>
      <c r="GKL63" s="59"/>
      <c r="GKM63" s="59"/>
      <c r="GKN63" s="59"/>
      <c r="GKO63" s="59"/>
      <c r="GKP63" s="59"/>
      <c r="GKQ63" s="59"/>
      <c r="GKR63" s="59"/>
      <c r="GKS63" s="59"/>
      <c r="GKT63" s="59"/>
      <c r="GKU63" s="59"/>
      <c r="GKV63" s="59"/>
      <c r="GKW63" s="59"/>
      <c r="GKX63" s="59"/>
      <c r="GKY63" s="59"/>
      <c r="GKZ63" s="59"/>
      <c r="GLA63" s="59"/>
      <c r="GLB63" s="59"/>
      <c r="GLC63" s="59"/>
      <c r="GLD63" s="59"/>
      <c r="GLE63" s="59"/>
      <c r="GLF63" s="59"/>
      <c r="GLG63" s="59"/>
      <c r="GLH63" s="59"/>
      <c r="GLI63" s="59"/>
      <c r="GLJ63" s="59"/>
      <c r="GLK63" s="59"/>
      <c r="GLL63" s="59"/>
      <c r="GLM63" s="59"/>
      <c r="GLN63" s="59"/>
      <c r="GLO63" s="59"/>
      <c r="GLP63" s="59"/>
      <c r="GLQ63" s="59"/>
      <c r="GLR63" s="59"/>
      <c r="GLS63" s="59"/>
      <c r="GLT63" s="59"/>
      <c r="GLU63" s="59"/>
      <c r="GLV63" s="59"/>
      <c r="GLW63" s="59"/>
      <c r="GLX63" s="59"/>
      <c r="GLY63" s="59"/>
      <c r="GLZ63" s="59"/>
      <c r="GMA63" s="59"/>
      <c r="GMB63" s="59"/>
      <c r="GMC63" s="59"/>
      <c r="GMD63" s="59"/>
      <c r="GME63" s="59"/>
      <c r="GMF63" s="59"/>
      <c r="GMG63" s="59"/>
      <c r="GMH63" s="59"/>
      <c r="GMI63" s="59"/>
      <c r="GMJ63" s="59"/>
      <c r="GMK63" s="59"/>
      <c r="GML63" s="59"/>
      <c r="GMM63" s="59"/>
      <c r="GMN63" s="59"/>
      <c r="GMO63" s="59"/>
      <c r="GMP63" s="59"/>
      <c r="GMQ63" s="59"/>
      <c r="GMR63" s="59"/>
      <c r="GMS63" s="59"/>
      <c r="GMT63" s="59"/>
      <c r="GMU63" s="59"/>
      <c r="GMV63" s="59"/>
      <c r="GMW63" s="59"/>
      <c r="GMX63" s="59"/>
      <c r="GMY63" s="59"/>
      <c r="GMZ63" s="59"/>
      <c r="GNA63" s="59"/>
      <c r="GNB63" s="59"/>
      <c r="GNC63" s="59"/>
      <c r="GND63" s="59"/>
      <c r="GNE63" s="59"/>
      <c r="GNF63" s="59"/>
      <c r="GNG63" s="59"/>
      <c r="GNH63" s="59"/>
      <c r="GNI63" s="59"/>
      <c r="GNJ63" s="59"/>
      <c r="GNK63" s="59"/>
      <c r="GNL63" s="59"/>
      <c r="GNM63" s="59"/>
      <c r="GNN63" s="59"/>
      <c r="GNO63" s="59"/>
      <c r="GNP63" s="59"/>
      <c r="GNQ63" s="59"/>
      <c r="GNR63" s="59"/>
      <c r="GNS63" s="59"/>
      <c r="GNT63" s="59"/>
      <c r="GNU63" s="59"/>
      <c r="GNV63" s="59"/>
      <c r="GNW63" s="59"/>
      <c r="GNX63" s="59"/>
      <c r="GNY63" s="59"/>
      <c r="GNZ63" s="59"/>
      <c r="GOA63" s="59"/>
      <c r="GOB63" s="59"/>
      <c r="GOC63" s="59"/>
      <c r="GOD63" s="59"/>
      <c r="GOE63" s="59"/>
      <c r="GOF63" s="59"/>
      <c r="GOG63" s="59"/>
      <c r="GOH63" s="59"/>
      <c r="GOI63" s="59"/>
      <c r="GOJ63" s="59"/>
      <c r="GOK63" s="59"/>
      <c r="GOL63" s="59"/>
      <c r="GOM63" s="59"/>
      <c r="GON63" s="59"/>
      <c r="GOO63" s="59"/>
      <c r="GOP63" s="59"/>
      <c r="GOQ63" s="59"/>
      <c r="GOR63" s="59"/>
      <c r="GOS63" s="59"/>
      <c r="GOT63" s="59"/>
      <c r="GOU63" s="59"/>
      <c r="GOV63" s="59"/>
      <c r="GOW63" s="59"/>
      <c r="GOX63" s="59"/>
      <c r="GOY63" s="59"/>
      <c r="GOZ63" s="59"/>
      <c r="GPA63" s="59"/>
      <c r="GPB63" s="59"/>
      <c r="GPC63" s="59"/>
      <c r="GPD63" s="59"/>
      <c r="GPE63" s="59"/>
      <c r="GPF63" s="59"/>
      <c r="GPG63" s="59"/>
      <c r="GPH63" s="59"/>
      <c r="GPI63" s="59"/>
      <c r="GPJ63" s="59"/>
      <c r="GPK63" s="59"/>
      <c r="GPL63" s="59"/>
      <c r="GPM63" s="59"/>
      <c r="GPN63" s="59"/>
      <c r="GPO63" s="59"/>
      <c r="GPP63" s="59"/>
      <c r="GPQ63" s="59"/>
      <c r="GPR63" s="59"/>
      <c r="GPS63" s="59"/>
      <c r="GPT63" s="59"/>
      <c r="GPU63" s="59"/>
      <c r="GPV63" s="59"/>
      <c r="GPW63" s="59"/>
      <c r="GPX63" s="59"/>
      <c r="GPY63" s="59"/>
      <c r="GPZ63" s="59"/>
      <c r="GQA63" s="59"/>
      <c r="GQB63" s="59"/>
      <c r="GQC63" s="59"/>
      <c r="GQD63" s="59"/>
      <c r="GQE63" s="59"/>
      <c r="GQF63" s="59"/>
      <c r="GQG63" s="59"/>
      <c r="GQH63" s="59"/>
      <c r="GQI63" s="59"/>
      <c r="GQJ63" s="59"/>
      <c r="GQK63" s="59"/>
      <c r="GQL63" s="59"/>
      <c r="GQM63" s="59"/>
      <c r="GQN63" s="59"/>
      <c r="GQO63" s="59"/>
      <c r="GQP63" s="59"/>
      <c r="GQQ63" s="59"/>
      <c r="GQR63" s="59"/>
      <c r="GQS63" s="59"/>
      <c r="GQT63" s="59"/>
      <c r="GQU63" s="59"/>
      <c r="GQV63" s="59"/>
      <c r="GQW63" s="59"/>
      <c r="GQX63" s="59"/>
      <c r="GQY63" s="59"/>
      <c r="GQZ63" s="59"/>
      <c r="GRA63" s="59"/>
      <c r="GRB63" s="59"/>
      <c r="GRC63" s="59"/>
      <c r="GRD63" s="59"/>
      <c r="GRE63" s="59"/>
      <c r="GRF63" s="59"/>
      <c r="GRG63" s="59"/>
      <c r="GRH63" s="59"/>
      <c r="GRI63" s="59"/>
      <c r="GRJ63" s="59"/>
      <c r="GRK63" s="59"/>
      <c r="GRL63" s="59"/>
      <c r="GRM63" s="59"/>
      <c r="GRN63" s="59"/>
      <c r="GRO63" s="59"/>
      <c r="GRP63" s="59"/>
      <c r="GRQ63" s="59"/>
      <c r="GRR63" s="59"/>
      <c r="GRS63" s="59"/>
      <c r="GRT63" s="59"/>
      <c r="GRU63" s="59"/>
      <c r="GRV63" s="59"/>
      <c r="GRW63" s="59"/>
      <c r="GRX63" s="59"/>
      <c r="GRY63" s="59"/>
      <c r="GRZ63" s="59"/>
      <c r="GSA63" s="59"/>
      <c r="GSB63" s="59"/>
      <c r="GSC63" s="59"/>
      <c r="GSD63" s="59"/>
      <c r="GSE63" s="59"/>
      <c r="GSF63" s="59"/>
      <c r="GSG63" s="59"/>
      <c r="GSH63" s="59"/>
      <c r="GSI63" s="59"/>
      <c r="GSJ63" s="59"/>
      <c r="GSK63" s="59"/>
      <c r="GSL63" s="59"/>
      <c r="GSM63" s="59"/>
      <c r="GSN63" s="59"/>
      <c r="GSO63" s="59"/>
      <c r="GSP63" s="59"/>
      <c r="GSQ63" s="59"/>
      <c r="GSR63" s="59"/>
      <c r="GSS63" s="59"/>
      <c r="GST63" s="59"/>
      <c r="GSU63" s="59"/>
      <c r="GSV63" s="59"/>
      <c r="GSW63" s="59"/>
      <c r="GSX63" s="59"/>
      <c r="GSY63" s="59"/>
      <c r="GSZ63" s="59"/>
      <c r="GTA63" s="59"/>
      <c r="GTB63" s="59"/>
      <c r="GTC63" s="59"/>
      <c r="GTD63" s="59"/>
      <c r="GTE63" s="59"/>
      <c r="GTF63" s="59"/>
      <c r="GTG63" s="59"/>
      <c r="GTH63" s="59"/>
      <c r="GTI63" s="59"/>
      <c r="GTJ63" s="59"/>
      <c r="GTK63" s="59"/>
      <c r="GTL63" s="59"/>
      <c r="GTM63" s="59"/>
      <c r="GTN63" s="59"/>
      <c r="GTO63" s="59"/>
      <c r="GTP63" s="59"/>
      <c r="GTQ63" s="59"/>
      <c r="GTR63" s="59"/>
      <c r="GTS63" s="59"/>
      <c r="GTT63" s="59"/>
      <c r="GTU63" s="59"/>
      <c r="GTV63" s="59"/>
      <c r="GTW63" s="59"/>
      <c r="GTX63" s="59"/>
      <c r="GTY63" s="59"/>
      <c r="GTZ63" s="59"/>
      <c r="GUA63" s="59"/>
      <c r="GUB63" s="59"/>
      <c r="GUC63" s="59"/>
      <c r="GUD63" s="59"/>
      <c r="GUE63" s="59"/>
      <c r="GUF63" s="59"/>
      <c r="GUG63" s="59"/>
      <c r="GUH63" s="59"/>
      <c r="GUI63" s="59"/>
      <c r="GUJ63" s="59"/>
      <c r="GUK63" s="59"/>
      <c r="GUL63" s="59"/>
      <c r="GUM63" s="59"/>
      <c r="GUN63" s="59"/>
      <c r="GUO63" s="59"/>
      <c r="GUP63" s="59"/>
      <c r="GUQ63" s="59"/>
      <c r="GUR63" s="59"/>
      <c r="GUS63" s="59"/>
      <c r="GUT63" s="59"/>
      <c r="GUU63" s="59"/>
      <c r="GUV63" s="59"/>
      <c r="GUW63" s="59"/>
      <c r="GUX63" s="59"/>
      <c r="GUY63" s="59"/>
      <c r="GUZ63" s="59"/>
      <c r="GVA63" s="59"/>
      <c r="GVB63" s="59"/>
      <c r="GVC63" s="59"/>
      <c r="GVD63" s="59"/>
      <c r="GVE63" s="59"/>
      <c r="GVF63" s="59"/>
      <c r="GVG63" s="59"/>
      <c r="GVH63" s="59"/>
      <c r="GVI63" s="59"/>
      <c r="GVJ63" s="59"/>
      <c r="GVK63" s="59"/>
      <c r="GVL63" s="59"/>
      <c r="GVM63" s="59"/>
      <c r="GVN63" s="59"/>
      <c r="GVO63" s="59"/>
      <c r="GVP63" s="59"/>
      <c r="GVQ63" s="59"/>
      <c r="GVR63" s="59"/>
      <c r="GVS63" s="59"/>
      <c r="GVT63" s="59"/>
      <c r="GVU63" s="59"/>
      <c r="GVV63" s="59"/>
      <c r="GVW63" s="59"/>
      <c r="GVX63" s="59"/>
      <c r="GVY63" s="59"/>
      <c r="GVZ63" s="59"/>
      <c r="GWA63" s="59"/>
      <c r="GWB63" s="59"/>
      <c r="GWC63" s="59"/>
      <c r="GWD63" s="59"/>
      <c r="GWE63" s="59"/>
      <c r="GWF63" s="59"/>
      <c r="GWG63" s="59"/>
      <c r="GWH63" s="59"/>
      <c r="GWI63" s="59"/>
      <c r="GWJ63" s="59"/>
      <c r="GWK63" s="59"/>
      <c r="GWL63" s="59"/>
      <c r="GWM63" s="59"/>
      <c r="GWN63" s="59"/>
      <c r="GWO63" s="59"/>
      <c r="GWP63" s="59"/>
      <c r="GWQ63" s="59"/>
      <c r="GWR63" s="59"/>
      <c r="GWS63" s="59"/>
      <c r="GWT63" s="59"/>
      <c r="GWU63" s="59"/>
      <c r="GWV63" s="59"/>
      <c r="GWW63" s="59"/>
      <c r="GWX63" s="59"/>
      <c r="GWY63" s="59"/>
      <c r="GWZ63" s="59"/>
      <c r="GXA63" s="59"/>
      <c r="GXB63" s="59"/>
      <c r="GXC63" s="59"/>
      <c r="GXD63" s="59"/>
      <c r="GXE63" s="59"/>
      <c r="GXF63" s="59"/>
      <c r="GXG63" s="59"/>
      <c r="GXH63" s="59"/>
      <c r="GXI63" s="59"/>
      <c r="GXJ63" s="59"/>
      <c r="GXK63" s="59"/>
      <c r="GXL63" s="59"/>
      <c r="GXM63" s="59"/>
      <c r="GXN63" s="59"/>
      <c r="GXO63" s="59"/>
      <c r="GXP63" s="59"/>
      <c r="GXQ63" s="59"/>
      <c r="GXR63" s="59"/>
      <c r="GXS63" s="59"/>
      <c r="GXT63" s="59"/>
      <c r="GXU63" s="59"/>
      <c r="GXV63" s="59"/>
      <c r="GXW63" s="59"/>
      <c r="GXX63" s="59"/>
      <c r="GXY63" s="59"/>
      <c r="GXZ63" s="59"/>
      <c r="GYA63" s="59"/>
      <c r="GYB63" s="59"/>
      <c r="GYC63" s="59"/>
      <c r="GYD63" s="59"/>
      <c r="GYE63" s="59"/>
      <c r="GYF63" s="59"/>
      <c r="GYG63" s="59"/>
      <c r="GYH63" s="59"/>
      <c r="GYI63" s="59"/>
      <c r="GYJ63" s="59"/>
      <c r="GYK63" s="59"/>
      <c r="GYL63" s="59"/>
      <c r="GYM63" s="59"/>
      <c r="GYN63" s="59"/>
      <c r="GYO63" s="59"/>
      <c r="GYP63" s="59"/>
      <c r="GYQ63" s="59"/>
      <c r="GYR63" s="59"/>
      <c r="GYS63" s="59"/>
      <c r="GYT63" s="59"/>
      <c r="GYU63" s="59"/>
      <c r="GYV63" s="59"/>
      <c r="GYW63" s="59"/>
      <c r="GYX63" s="59"/>
      <c r="GYY63" s="59"/>
      <c r="GYZ63" s="59"/>
      <c r="GZA63" s="59"/>
      <c r="GZB63" s="59"/>
      <c r="GZC63" s="59"/>
      <c r="GZD63" s="59"/>
      <c r="GZE63" s="59"/>
      <c r="GZF63" s="59"/>
      <c r="GZG63" s="59"/>
      <c r="GZH63" s="59"/>
      <c r="GZI63" s="59"/>
      <c r="GZJ63" s="59"/>
      <c r="GZK63" s="59"/>
      <c r="GZL63" s="59"/>
      <c r="GZM63" s="59"/>
      <c r="GZN63" s="59"/>
      <c r="GZO63" s="59"/>
      <c r="GZP63" s="59"/>
      <c r="GZQ63" s="59"/>
      <c r="GZR63" s="59"/>
      <c r="GZS63" s="59"/>
      <c r="GZT63" s="59"/>
      <c r="GZU63" s="59"/>
      <c r="GZV63" s="59"/>
      <c r="GZW63" s="59"/>
      <c r="GZX63" s="59"/>
      <c r="GZY63" s="59"/>
      <c r="GZZ63" s="59"/>
      <c r="HAA63" s="59"/>
      <c r="HAB63" s="59"/>
      <c r="HAC63" s="59"/>
      <c r="HAD63" s="59"/>
      <c r="HAE63" s="59"/>
      <c r="HAF63" s="59"/>
      <c r="HAG63" s="59"/>
      <c r="HAH63" s="59"/>
      <c r="HAI63" s="59"/>
      <c r="HAJ63" s="59"/>
      <c r="HAK63" s="59"/>
      <c r="HAL63" s="59"/>
      <c r="HAM63" s="59"/>
      <c r="HAN63" s="59"/>
      <c r="HAO63" s="59"/>
      <c r="HAP63" s="59"/>
      <c r="HAQ63" s="59"/>
      <c r="HAR63" s="59"/>
      <c r="HAS63" s="59"/>
      <c r="HAT63" s="59"/>
      <c r="HAU63" s="59"/>
      <c r="HAV63" s="59"/>
      <c r="HAW63" s="59"/>
      <c r="HAX63" s="59"/>
      <c r="HAY63" s="59"/>
      <c r="HAZ63" s="59"/>
      <c r="HBA63" s="59"/>
      <c r="HBB63" s="59"/>
      <c r="HBC63" s="59"/>
      <c r="HBD63" s="59"/>
      <c r="HBE63" s="59"/>
      <c r="HBF63" s="59"/>
      <c r="HBG63" s="59"/>
      <c r="HBH63" s="59"/>
      <c r="HBI63" s="59"/>
      <c r="HBJ63" s="59"/>
      <c r="HBK63" s="59"/>
      <c r="HBL63" s="59"/>
      <c r="HBM63" s="59"/>
      <c r="HBN63" s="59"/>
      <c r="HBO63" s="59"/>
      <c r="HBP63" s="59"/>
      <c r="HBQ63" s="59"/>
      <c r="HBR63" s="59"/>
      <c r="HBS63" s="59"/>
      <c r="HBT63" s="59"/>
      <c r="HBU63" s="59"/>
      <c r="HBV63" s="59"/>
      <c r="HBW63" s="59"/>
      <c r="HBX63" s="59"/>
      <c r="HBY63" s="59"/>
      <c r="HBZ63" s="59"/>
      <c r="HCA63" s="59"/>
      <c r="HCB63" s="59"/>
      <c r="HCC63" s="59"/>
      <c r="HCD63" s="59"/>
      <c r="HCE63" s="59"/>
      <c r="HCF63" s="59"/>
      <c r="HCG63" s="59"/>
      <c r="HCH63" s="59"/>
      <c r="HCI63" s="59"/>
      <c r="HCJ63" s="59"/>
      <c r="HCK63" s="59"/>
      <c r="HCL63" s="59"/>
      <c r="HCM63" s="59"/>
      <c r="HCN63" s="59"/>
      <c r="HCO63" s="59"/>
      <c r="HCP63" s="59"/>
      <c r="HCQ63" s="59"/>
      <c r="HCR63" s="59"/>
      <c r="HCS63" s="59"/>
      <c r="HCT63" s="59"/>
      <c r="HCU63" s="59"/>
      <c r="HCV63" s="59"/>
      <c r="HCW63" s="59"/>
      <c r="HCX63" s="59"/>
      <c r="HCY63" s="59"/>
      <c r="HCZ63" s="59"/>
      <c r="HDA63" s="59"/>
      <c r="HDB63" s="59"/>
      <c r="HDC63" s="59"/>
      <c r="HDD63" s="59"/>
      <c r="HDE63" s="59"/>
      <c r="HDF63" s="59"/>
      <c r="HDG63" s="59"/>
      <c r="HDH63" s="59"/>
      <c r="HDI63" s="59"/>
      <c r="HDJ63" s="59"/>
      <c r="HDK63" s="59"/>
      <c r="HDL63" s="59"/>
      <c r="HDM63" s="59"/>
      <c r="HDN63" s="59"/>
      <c r="HDO63" s="59"/>
      <c r="HDP63" s="59"/>
      <c r="HDQ63" s="59"/>
      <c r="HDR63" s="59"/>
      <c r="HDS63" s="59"/>
      <c r="HDT63" s="59"/>
      <c r="HDU63" s="59"/>
      <c r="HDV63" s="59"/>
      <c r="HDW63" s="59"/>
      <c r="HDX63" s="59"/>
      <c r="HDY63" s="59"/>
      <c r="HDZ63" s="59"/>
      <c r="HEA63" s="59"/>
      <c r="HEB63" s="59"/>
      <c r="HEC63" s="59"/>
      <c r="HED63" s="59"/>
      <c r="HEE63" s="59"/>
      <c r="HEF63" s="59"/>
      <c r="HEG63" s="59"/>
      <c r="HEH63" s="59"/>
      <c r="HEI63" s="59"/>
      <c r="HEJ63" s="59"/>
      <c r="HEK63" s="59"/>
      <c r="HEL63" s="59"/>
      <c r="HEM63" s="59"/>
      <c r="HEN63" s="59"/>
      <c r="HEO63" s="59"/>
      <c r="HEP63" s="59"/>
      <c r="HEQ63" s="59"/>
      <c r="HER63" s="59"/>
      <c r="HES63" s="59"/>
      <c r="HET63" s="59"/>
      <c r="HEU63" s="59"/>
      <c r="HEV63" s="59"/>
      <c r="HEW63" s="59"/>
      <c r="HEX63" s="59"/>
      <c r="HEY63" s="59"/>
      <c r="HEZ63" s="59"/>
      <c r="HFA63" s="59"/>
      <c r="HFB63" s="59"/>
      <c r="HFC63" s="59"/>
      <c r="HFD63" s="59"/>
      <c r="HFE63" s="59"/>
      <c r="HFF63" s="59"/>
      <c r="HFG63" s="59"/>
      <c r="HFH63" s="59"/>
      <c r="HFI63" s="59"/>
      <c r="HFJ63" s="59"/>
      <c r="HFK63" s="59"/>
      <c r="HFL63" s="59"/>
      <c r="HFM63" s="59"/>
      <c r="HFN63" s="59"/>
      <c r="HFO63" s="59"/>
      <c r="HFP63" s="59"/>
      <c r="HFQ63" s="59"/>
      <c r="HFR63" s="59"/>
      <c r="HFS63" s="59"/>
      <c r="HFT63" s="59"/>
      <c r="HFU63" s="59"/>
      <c r="HFV63" s="59"/>
      <c r="HFW63" s="59"/>
      <c r="HFX63" s="59"/>
      <c r="HFY63" s="59"/>
      <c r="HFZ63" s="59"/>
      <c r="HGA63" s="59"/>
      <c r="HGB63" s="59"/>
      <c r="HGC63" s="59"/>
      <c r="HGD63" s="59"/>
      <c r="HGE63" s="59"/>
      <c r="HGF63" s="59"/>
      <c r="HGG63" s="59"/>
      <c r="HGH63" s="59"/>
      <c r="HGI63" s="59"/>
      <c r="HGJ63" s="59"/>
      <c r="HGK63" s="59"/>
      <c r="HGL63" s="59"/>
      <c r="HGM63" s="59"/>
      <c r="HGN63" s="59"/>
      <c r="HGO63" s="59"/>
      <c r="HGP63" s="59"/>
      <c r="HGQ63" s="59"/>
      <c r="HGR63" s="59"/>
      <c r="HGS63" s="59"/>
      <c r="HGT63" s="59"/>
      <c r="HGU63" s="59"/>
      <c r="HGV63" s="59"/>
      <c r="HGW63" s="59"/>
      <c r="HGX63" s="59"/>
      <c r="HGY63" s="59"/>
      <c r="HGZ63" s="59"/>
      <c r="HHA63" s="59"/>
      <c r="HHB63" s="59"/>
      <c r="HHC63" s="59"/>
      <c r="HHD63" s="59"/>
      <c r="HHE63" s="59"/>
      <c r="HHF63" s="59"/>
      <c r="HHG63" s="59"/>
      <c r="HHH63" s="59"/>
      <c r="HHI63" s="59"/>
      <c r="HHJ63" s="59"/>
      <c r="HHK63" s="59"/>
      <c r="HHL63" s="59"/>
      <c r="HHM63" s="59"/>
      <c r="HHN63" s="59"/>
      <c r="HHO63" s="59"/>
      <c r="HHP63" s="59"/>
      <c r="HHQ63" s="59"/>
      <c r="HHR63" s="59"/>
      <c r="HHS63" s="59"/>
      <c r="HHT63" s="59"/>
      <c r="HHU63" s="59"/>
      <c r="HHV63" s="59"/>
      <c r="HHW63" s="59"/>
      <c r="HHX63" s="59"/>
      <c r="HHY63" s="59"/>
      <c r="HHZ63" s="59"/>
      <c r="HIA63" s="59"/>
      <c r="HIB63" s="59"/>
      <c r="HIC63" s="59"/>
      <c r="HID63" s="59"/>
      <c r="HIE63" s="59"/>
      <c r="HIF63" s="59"/>
      <c r="HIG63" s="59"/>
      <c r="HIH63" s="59"/>
      <c r="HII63" s="59"/>
      <c r="HIJ63" s="59"/>
      <c r="HIK63" s="59"/>
      <c r="HIL63" s="59"/>
      <c r="HIM63" s="59"/>
      <c r="HIN63" s="59"/>
      <c r="HIO63" s="59"/>
      <c r="HIP63" s="59"/>
      <c r="HIQ63" s="59"/>
      <c r="HIR63" s="59"/>
      <c r="HIS63" s="59"/>
      <c r="HIT63" s="59"/>
      <c r="HIU63" s="59"/>
      <c r="HIV63" s="59"/>
      <c r="HIW63" s="59"/>
      <c r="HIX63" s="59"/>
      <c r="HIY63" s="59"/>
      <c r="HIZ63" s="59"/>
      <c r="HJA63" s="59"/>
      <c r="HJB63" s="59"/>
      <c r="HJC63" s="59"/>
      <c r="HJD63" s="59"/>
      <c r="HJE63" s="59"/>
      <c r="HJF63" s="59"/>
      <c r="HJG63" s="59"/>
      <c r="HJH63" s="59"/>
      <c r="HJI63" s="59"/>
      <c r="HJJ63" s="59"/>
      <c r="HJK63" s="59"/>
      <c r="HJL63" s="59"/>
      <c r="HJM63" s="59"/>
      <c r="HJN63" s="59"/>
      <c r="HJO63" s="59"/>
      <c r="HJP63" s="59"/>
      <c r="HJQ63" s="59"/>
      <c r="HJR63" s="59"/>
      <c r="HJS63" s="59"/>
      <c r="HJT63" s="59"/>
      <c r="HJU63" s="59"/>
      <c r="HJV63" s="59"/>
      <c r="HJW63" s="59"/>
      <c r="HJX63" s="59"/>
      <c r="HJY63" s="59"/>
      <c r="HJZ63" s="59"/>
      <c r="HKA63" s="59"/>
      <c r="HKB63" s="59"/>
      <c r="HKC63" s="59"/>
      <c r="HKD63" s="59"/>
      <c r="HKE63" s="59"/>
      <c r="HKF63" s="59"/>
      <c r="HKG63" s="59"/>
      <c r="HKH63" s="59"/>
      <c r="HKI63" s="59"/>
      <c r="HKJ63" s="59"/>
      <c r="HKK63" s="59"/>
      <c r="HKL63" s="59"/>
      <c r="HKM63" s="59"/>
      <c r="HKN63" s="59"/>
      <c r="HKO63" s="59"/>
      <c r="HKP63" s="59"/>
      <c r="HKQ63" s="59"/>
      <c r="HKR63" s="59"/>
      <c r="HKS63" s="59"/>
      <c r="HKT63" s="59"/>
      <c r="HKU63" s="59"/>
      <c r="HKV63" s="59"/>
      <c r="HKW63" s="59"/>
      <c r="HKX63" s="59"/>
      <c r="HKY63" s="59"/>
      <c r="HKZ63" s="59"/>
      <c r="HLA63" s="59"/>
      <c r="HLB63" s="59"/>
      <c r="HLC63" s="59"/>
      <c r="HLD63" s="59"/>
      <c r="HLE63" s="59"/>
      <c r="HLF63" s="59"/>
      <c r="HLG63" s="59"/>
      <c r="HLH63" s="59"/>
      <c r="HLI63" s="59"/>
      <c r="HLJ63" s="59"/>
      <c r="HLK63" s="59"/>
      <c r="HLL63" s="59"/>
      <c r="HLM63" s="59"/>
      <c r="HLN63" s="59"/>
      <c r="HLO63" s="59"/>
      <c r="HLP63" s="59"/>
      <c r="HLQ63" s="59"/>
      <c r="HLR63" s="59"/>
      <c r="HLS63" s="59"/>
      <c r="HLT63" s="59"/>
      <c r="HLU63" s="59"/>
      <c r="HLV63" s="59"/>
      <c r="HLW63" s="59"/>
      <c r="HLX63" s="59"/>
      <c r="HLY63" s="59"/>
      <c r="HLZ63" s="59"/>
      <c r="HMA63" s="59"/>
      <c r="HMB63" s="59"/>
      <c r="HMC63" s="59"/>
      <c r="HMD63" s="59"/>
      <c r="HME63" s="59"/>
      <c r="HMF63" s="59"/>
      <c r="HMG63" s="59"/>
      <c r="HMH63" s="59"/>
      <c r="HMI63" s="59"/>
      <c r="HMJ63" s="59"/>
      <c r="HMK63" s="59"/>
      <c r="HML63" s="59"/>
      <c r="HMM63" s="59"/>
      <c r="HMN63" s="59"/>
      <c r="HMO63" s="59"/>
      <c r="HMP63" s="59"/>
      <c r="HMQ63" s="59"/>
      <c r="HMR63" s="59"/>
      <c r="HMS63" s="59"/>
      <c r="HMT63" s="59"/>
      <c r="HMU63" s="59"/>
      <c r="HMV63" s="59"/>
      <c r="HMW63" s="59"/>
      <c r="HMX63" s="59"/>
      <c r="HMY63" s="59"/>
      <c r="HMZ63" s="59"/>
      <c r="HNA63" s="59"/>
      <c r="HNB63" s="59"/>
      <c r="HNC63" s="59"/>
      <c r="HND63" s="59"/>
      <c r="HNE63" s="59"/>
      <c r="HNF63" s="59"/>
      <c r="HNG63" s="59"/>
      <c r="HNH63" s="59"/>
      <c r="HNI63" s="59"/>
      <c r="HNJ63" s="59"/>
      <c r="HNK63" s="59"/>
      <c r="HNL63" s="59"/>
      <c r="HNM63" s="59"/>
      <c r="HNN63" s="59"/>
      <c r="HNO63" s="59"/>
      <c r="HNP63" s="59"/>
      <c r="HNQ63" s="59"/>
      <c r="HNR63" s="59"/>
      <c r="HNS63" s="59"/>
      <c r="HNT63" s="59"/>
      <c r="HNU63" s="59"/>
      <c r="HNV63" s="59"/>
      <c r="HNW63" s="59"/>
      <c r="HNX63" s="59"/>
      <c r="HNY63" s="59"/>
      <c r="HNZ63" s="59"/>
      <c r="HOA63" s="59"/>
      <c r="HOB63" s="59"/>
      <c r="HOC63" s="59"/>
      <c r="HOD63" s="59"/>
      <c r="HOE63" s="59"/>
      <c r="HOF63" s="59"/>
      <c r="HOG63" s="59"/>
      <c r="HOH63" s="59"/>
      <c r="HOI63" s="59"/>
      <c r="HOJ63" s="59"/>
      <c r="HOK63" s="59"/>
      <c r="HOL63" s="59"/>
      <c r="HOM63" s="59"/>
      <c r="HON63" s="59"/>
      <c r="HOO63" s="59"/>
      <c r="HOP63" s="59"/>
      <c r="HOQ63" s="59"/>
      <c r="HOR63" s="59"/>
      <c r="HOS63" s="59"/>
      <c r="HOT63" s="59"/>
      <c r="HOU63" s="59"/>
      <c r="HOV63" s="59"/>
      <c r="HOW63" s="59"/>
      <c r="HOX63" s="59"/>
      <c r="HOY63" s="59"/>
      <c r="HOZ63" s="59"/>
      <c r="HPA63" s="59"/>
      <c r="HPB63" s="59"/>
      <c r="HPC63" s="59"/>
      <c r="HPD63" s="59"/>
      <c r="HPE63" s="59"/>
      <c r="HPF63" s="59"/>
      <c r="HPG63" s="59"/>
      <c r="HPH63" s="59"/>
      <c r="HPI63" s="59"/>
      <c r="HPJ63" s="59"/>
      <c r="HPK63" s="59"/>
      <c r="HPL63" s="59"/>
      <c r="HPM63" s="59"/>
      <c r="HPN63" s="59"/>
      <c r="HPO63" s="59"/>
      <c r="HPP63" s="59"/>
      <c r="HPQ63" s="59"/>
      <c r="HPR63" s="59"/>
      <c r="HPS63" s="59"/>
      <c r="HPT63" s="59"/>
      <c r="HPU63" s="59"/>
      <c r="HPV63" s="59"/>
      <c r="HPW63" s="59"/>
      <c r="HPX63" s="59"/>
      <c r="HPY63" s="59"/>
      <c r="HPZ63" s="59"/>
      <c r="HQA63" s="59"/>
      <c r="HQB63" s="59"/>
      <c r="HQC63" s="59"/>
      <c r="HQD63" s="59"/>
      <c r="HQE63" s="59"/>
      <c r="HQF63" s="59"/>
      <c r="HQG63" s="59"/>
      <c r="HQH63" s="59"/>
      <c r="HQI63" s="59"/>
      <c r="HQJ63" s="59"/>
      <c r="HQK63" s="59"/>
      <c r="HQL63" s="59"/>
      <c r="HQM63" s="59"/>
      <c r="HQN63" s="59"/>
      <c r="HQO63" s="59"/>
      <c r="HQP63" s="59"/>
      <c r="HQQ63" s="59"/>
      <c r="HQR63" s="59"/>
      <c r="HQS63" s="59"/>
      <c r="HQT63" s="59"/>
      <c r="HQU63" s="59"/>
      <c r="HQV63" s="59"/>
      <c r="HQW63" s="59"/>
      <c r="HQX63" s="59"/>
      <c r="HQY63" s="59"/>
      <c r="HQZ63" s="59"/>
      <c r="HRA63" s="59"/>
      <c r="HRB63" s="59"/>
      <c r="HRC63" s="59"/>
      <c r="HRD63" s="59"/>
      <c r="HRE63" s="59"/>
      <c r="HRF63" s="59"/>
      <c r="HRG63" s="59"/>
      <c r="HRH63" s="59"/>
      <c r="HRI63" s="59"/>
      <c r="HRJ63" s="59"/>
      <c r="HRK63" s="59"/>
      <c r="HRL63" s="59"/>
      <c r="HRM63" s="59"/>
      <c r="HRN63" s="59"/>
      <c r="HRO63" s="59"/>
      <c r="HRP63" s="59"/>
      <c r="HRQ63" s="59"/>
      <c r="HRR63" s="59"/>
      <c r="HRS63" s="59"/>
      <c r="HRT63" s="59"/>
      <c r="HRU63" s="59"/>
      <c r="HRV63" s="59"/>
      <c r="HRW63" s="59"/>
      <c r="HRX63" s="59"/>
      <c r="HRY63" s="59"/>
      <c r="HRZ63" s="59"/>
      <c r="HSA63" s="59"/>
      <c r="HSB63" s="59"/>
      <c r="HSC63" s="59"/>
      <c r="HSD63" s="59"/>
      <c r="HSE63" s="59"/>
      <c r="HSF63" s="59"/>
      <c r="HSG63" s="59"/>
      <c r="HSH63" s="59"/>
      <c r="HSI63" s="59"/>
      <c r="HSJ63" s="59"/>
      <c r="HSK63" s="59"/>
      <c r="HSL63" s="59"/>
      <c r="HSM63" s="59"/>
      <c r="HSN63" s="59"/>
      <c r="HSO63" s="59"/>
      <c r="HSP63" s="59"/>
      <c r="HSQ63" s="59"/>
      <c r="HSR63" s="59"/>
      <c r="HSS63" s="59"/>
      <c r="HST63" s="59"/>
      <c r="HSU63" s="59"/>
      <c r="HSV63" s="59"/>
      <c r="HSW63" s="59"/>
      <c r="HSX63" s="59"/>
      <c r="HSY63" s="59"/>
      <c r="HSZ63" s="59"/>
      <c r="HTA63" s="59"/>
      <c r="HTB63" s="59"/>
      <c r="HTC63" s="59"/>
      <c r="HTD63" s="59"/>
      <c r="HTE63" s="59"/>
      <c r="HTF63" s="59"/>
      <c r="HTG63" s="59"/>
      <c r="HTH63" s="59"/>
      <c r="HTI63" s="59"/>
      <c r="HTJ63" s="59"/>
      <c r="HTK63" s="59"/>
      <c r="HTL63" s="59"/>
      <c r="HTM63" s="59"/>
      <c r="HTN63" s="59"/>
      <c r="HTO63" s="59"/>
      <c r="HTP63" s="59"/>
      <c r="HTQ63" s="59"/>
      <c r="HTR63" s="59"/>
      <c r="HTS63" s="59"/>
      <c r="HTT63" s="59"/>
      <c r="HTU63" s="59"/>
      <c r="HTV63" s="59"/>
      <c r="HTW63" s="59"/>
      <c r="HTX63" s="59"/>
      <c r="HTY63" s="59"/>
      <c r="HTZ63" s="59"/>
      <c r="HUA63" s="59"/>
      <c r="HUB63" s="59"/>
      <c r="HUC63" s="59"/>
      <c r="HUD63" s="59"/>
      <c r="HUE63" s="59"/>
      <c r="HUF63" s="59"/>
      <c r="HUG63" s="59"/>
      <c r="HUH63" s="59"/>
      <c r="HUI63" s="59"/>
      <c r="HUJ63" s="59"/>
      <c r="HUK63" s="59"/>
      <c r="HUL63" s="59"/>
      <c r="HUM63" s="59"/>
      <c r="HUN63" s="59"/>
      <c r="HUO63" s="59"/>
      <c r="HUP63" s="59"/>
      <c r="HUQ63" s="59"/>
      <c r="HUR63" s="59"/>
      <c r="HUS63" s="59"/>
      <c r="HUT63" s="59"/>
      <c r="HUU63" s="59"/>
      <c r="HUV63" s="59"/>
      <c r="HUW63" s="59"/>
      <c r="HUX63" s="59"/>
      <c r="HUY63" s="59"/>
      <c r="HUZ63" s="59"/>
      <c r="HVA63" s="59"/>
      <c r="HVB63" s="59"/>
      <c r="HVC63" s="59"/>
      <c r="HVD63" s="59"/>
      <c r="HVE63" s="59"/>
      <c r="HVF63" s="59"/>
      <c r="HVG63" s="59"/>
      <c r="HVH63" s="59"/>
      <c r="HVI63" s="59"/>
      <c r="HVJ63" s="59"/>
      <c r="HVK63" s="59"/>
      <c r="HVL63" s="59"/>
      <c r="HVM63" s="59"/>
      <c r="HVN63" s="59"/>
      <c r="HVO63" s="59"/>
      <c r="HVP63" s="59"/>
      <c r="HVQ63" s="59"/>
      <c r="HVR63" s="59"/>
      <c r="HVS63" s="59"/>
      <c r="HVT63" s="59"/>
      <c r="HVU63" s="59"/>
      <c r="HVV63" s="59"/>
      <c r="HVW63" s="59"/>
      <c r="HVX63" s="59"/>
      <c r="HVY63" s="59"/>
      <c r="HVZ63" s="59"/>
      <c r="HWA63" s="59"/>
      <c r="HWB63" s="59"/>
      <c r="HWC63" s="59"/>
      <c r="HWD63" s="59"/>
      <c r="HWE63" s="59"/>
      <c r="HWF63" s="59"/>
      <c r="HWG63" s="59"/>
      <c r="HWH63" s="59"/>
      <c r="HWI63" s="59"/>
      <c r="HWJ63" s="59"/>
      <c r="HWK63" s="59"/>
      <c r="HWL63" s="59"/>
      <c r="HWM63" s="59"/>
      <c r="HWN63" s="59"/>
      <c r="HWO63" s="59"/>
      <c r="HWP63" s="59"/>
      <c r="HWQ63" s="59"/>
      <c r="HWR63" s="59"/>
      <c r="HWS63" s="59"/>
      <c r="HWT63" s="59"/>
      <c r="HWU63" s="59"/>
      <c r="HWV63" s="59"/>
      <c r="HWW63" s="59"/>
      <c r="HWX63" s="59"/>
      <c r="HWY63" s="59"/>
      <c r="HWZ63" s="59"/>
      <c r="HXA63" s="59"/>
      <c r="HXB63" s="59"/>
      <c r="HXC63" s="59"/>
      <c r="HXD63" s="59"/>
      <c r="HXE63" s="59"/>
      <c r="HXF63" s="59"/>
      <c r="HXG63" s="59"/>
      <c r="HXH63" s="59"/>
      <c r="HXI63" s="59"/>
      <c r="HXJ63" s="59"/>
      <c r="HXK63" s="59"/>
      <c r="HXL63" s="59"/>
      <c r="HXM63" s="59"/>
      <c r="HXN63" s="59"/>
      <c r="HXO63" s="59"/>
      <c r="HXP63" s="59"/>
      <c r="HXQ63" s="59"/>
      <c r="HXR63" s="59"/>
      <c r="HXS63" s="59"/>
      <c r="HXT63" s="59"/>
      <c r="HXU63" s="59"/>
      <c r="HXV63" s="59"/>
      <c r="HXW63" s="59"/>
      <c r="HXX63" s="59"/>
      <c r="HXY63" s="59"/>
      <c r="HXZ63" s="59"/>
      <c r="HYA63" s="59"/>
      <c r="HYB63" s="59"/>
      <c r="HYC63" s="59"/>
      <c r="HYD63" s="59"/>
      <c r="HYE63" s="59"/>
      <c r="HYF63" s="59"/>
      <c r="HYG63" s="59"/>
      <c r="HYH63" s="59"/>
      <c r="HYI63" s="59"/>
      <c r="HYJ63" s="59"/>
      <c r="HYK63" s="59"/>
      <c r="HYL63" s="59"/>
      <c r="HYM63" s="59"/>
      <c r="HYN63" s="59"/>
      <c r="HYO63" s="59"/>
      <c r="HYP63" s="59"/>
      <c r="HYQ63" s="59"/>
      <c r="HYR63" s="59"/>
      <c r="HYS63" s="59"/>
      <c r="HYT63" s="59"/>
      <c r="HYU63" s="59"/>
      <c r="HYV63" s="59"/>
      <c r="HYW63" s="59"/>
      <c r="HYX63" s="59"/>
      <c r="HYY63" s="59"/>
      <c r="HYZ63" s="59"/>
      <c r="HZA63" s="59"/>
      <c r="HZB63" s="59"/>
      <c r="HZC63" s="59"/>
      <c r="HZD63" s="59"/>
      <c r="HZE63" s="59"/>
      <c r="HZF63" s="59"/>
      <c r="HZG63" s="59"/>
      <c r="HZH63" s="59"/>
      <c r="HZI63" s="59"/>
      <c r="HZJ63" s="59"/>
      <c r="HZK63" s="59"/>
      <c r="HZL63" s="59"/>
      <c r="HZM63" s="59"/>
      <c r="HZN63" s="59"/>
      <c r="HZO63" s="59"/>
      <c r="HZP63" s="59"/>
      <c r="HZQ63" s="59"/>
      <c r="HZR63" s="59"/>
      <c r="HZS63" s="59"/>
      <c r="HZT63" s="59"/>
      <c r="HZU63" s="59"/>
      <c r="HZV63" s="59"/>
      <c r="HZW63" s="59"/>
      <c r="HZX63" s="59"/>
      <c r="HZY63" s="59"/>
      <c r="HZZ63" s="59"/>
      <c r="IAA63" s="59"/>
      <c r="IAB63" s="59"/>
      <c r="IAC63" s="59"/>
      <c r="IAD63" s="59"/>
      <c r="IAE63" s="59"/>
      <c r="IAF63" s="59"/>
      <c r="IAG63" s="59"/>
      <c r="IAH63" s="59"/>
      <c r="IAI63" s="59"/>
      <c r="IAJ63" s="59"/>
      <c r="IAK63" s="59"/>
      <c r="IAL63" s="59"/>
      <c r="IAM63" s="59"/>
      <c r="IAN63" s="59"/>
      <c r="IAO63" s="59"/>
      <c r="IAP63" s="59"/>
      <c r="IAQ63" s="59"/>
      <c r="IAR63" s="59"/>
      <c r="IAS63" s="59"/>
      <c r="IAT63" s="59"/>
      <c r="IAU63" s="59"/>
      <c r="IAV63" s="59"/>
      <c r="IAW63" s="59"/>
      <c r="IAX63" s="59"/>
      <c r="IAY63" s="59"/>
      <c r="IAZ63" s="59"/>
      <c r="IBA63" s="59"/>
      <c r="IBB63" s="59"/>
      <c r="IBC63" s="59"/>
      <c r="IBD63" s="59"/>
      <c r="IBE63" s="59"/>
      <c r="IBF63" s="59"/>
      <c r="IBG63" s="59"/>
      <c r="IBH63" s="59"/>
      <c r="IBI63" s="59"/>
      <c r="IBJ63" s="59"/>
      <c r="IBK63" s="59"/>
      <c r="IBL63" s="59"/>
      <c r="IBM63" s="59"/>
      <c r="IBN63" s="59"/>
      <c r="IBO63" s="59"/>
      <c r="IBP63" s="59"/>
      <c r="IBQ63" s="59"/>
      <c r="IBR63" s="59"/>
      <c r="IBS63" s="59"/>
      <c r="IBT63" s="59"/>
      <c r="IBU63" s="59"/>
      <c r="IBV63" s="59"/>
      <c r="IBW63" s="59"/>
      <c r="IBX63" s="59"/>
      <c r="IBY63" s="59"/>
      <c r="IBZ63" s="59"/>
      <c r="ICA63" s="59"/>
      <c r="ICB63" s="59"/>
      <c r="ICC63" s="59"/>
      <c r="ICD63" s="59"/>
      <c r="ICE63" s="59"/>
      <c r="ICF63" s="59"/>
      <c r="ICG63" s="59"/>
      <c r="ICH63" s="59"/>
      <c r="ICI63" s="59"/>
      <c r="ICJ63" s="59"/>
      <c r="ICK63" s="59"/>
      <c r="ICL63" s="59"/>
      <c r="ICM63" s="59"/>
      <c r="ICN63" s="59"/>
      <c r="ICO63" s="59"/>
      <c r="ICP63" s="59"/>
      <c r="ICQ63" s="59"/>
      <c r="ICR63" s="59"/>
      <c r="ICS63" s="59"/>
      <c r="ICT63" s="59"/>
      <c r="ICU63" s="59"/>
      <c r="ICV63" s="59"/>
      <c r="ICW63" s="59"/>
      <c r="ICX63" s="59"/>
      <c r="ICY63" s="59"/>
      <c r="ICZ63" s="59"/>
      <c r="IDA63" s="59"/>
      <c r="IDB63" s="59"/>
      <c r="IDC63" s="59"/>
      <c r="IDD63" s="59"/>
      <c r="IDE63" s="59"/>
      <c r="IDF63" s="59"/>
      <c r="IDG63" s="59"/>
      <c r="IDH63" s="59"/>
      <c r="IDI63" s="59"/>
      <c r="IDJ63" s="59"/>
      <c r="IDK63" s="59"/>
      <c r="IDL63" s="59"/>
      <c r="IDM63" s="59"/>
      <c r="IDN63" s="59"/>
      <c r="IDO63" s="59"/>
      <c r="IDP63" s="59"/>
      <c r="IDQ63" s="59"/>
      <c r="IDR63" s="59"/>
      <c r="IDS63" s="59"/>
      <c r="IDT63" s="59"/>
      <c r="IDU63" s="59"/>
      <c r="IDV63" s="59"/>
      <c r="IDW63" s="59"/>
      <c r="IDX63" s="59"/>
      <c r="IDY63" s="59"/>
      <c r="IDZ63" s="59"/>
      <c r="IEA63" s="59"/>
      <c r="IEB63" s="59"/>
      <c r="IEC63" s="59"/>
      <c r="IED63" s="59"/>
      <c r="IEE63" s="59"/>
      <c r="IEF63" s="59"/>
      <c r="IEG63" s="59"/>
      <c r="IEH63" s="59"/>
      <c r="IEI63" s="59"/>
      <c r="IEJ63" s="59"/>
      <c r="IEK63" s="59"/>
      <c r="IEL63" s="59"/>
      <c r="IEM63" s="59"/>
      <c r="IEN63" s="59"/>
      <c r="IEO63" s="59"/>
      <c r="IEP63" s="59"/>
      <c r="IEQ63" s="59"/>
      <c r="IER63" s="59"/>
      <c r="IES63" s="59"/>
      <c r="IET63" s="59"/>
      <c r="IEU63" s="59"/>
      <c r="IEV63" s="59"/>
      <c r="IEW63" s="59"/>
      <c r="IEX63" s="59"/>
      <c r="IEY63" s="59"/>
      <c r="IEZ63" s="59"/>
      <c r="IFA63" s="59"/>
      <c r="IFB63" s="59"/>
      <c r="IFC63" s="59"/>
      <c r="IFD63" s="59"/>
      <c r="IFE63" s="59"/>
      <c r="IFF63" s="59"/>
      <c r="IFG63" s="59"/>
      <c r="IFH63" s="59"/>
      <c r="IFI63" s="59"/>
      <c r="IFJ63" s="59"/>
      <c r="IFK63" s="59"/>
      <c r="IFL63" s="59"/>
      <c r="IFM63" s="59"/>
      <c r="IFN63" s="59"/>
      <c r="IFO63" s="59"/>
      <c r="IFP63" s="59"/>
      <c r="IFQ63" s="59"/>
      <c r="IFR63" s="59"/>
      <c r="IFS63" s="59"/>
      <c r="IFT63" s="59"/>
      <c r="IFU63" s="59"/>
      <c r="IFV63" s="59"/>
      <c r="IFW63" s="59"/>
      <c r="IFX63" s="59"/>
      <c r="IFY63" s="59"/>
      <c r="IFZ63" s="59"/>
      <c r="IGA63" s="59"/>
      <c r="IGB63" s="59"/>
      <c r="IGC63" s="59"/>
      <c r="IGD63" s="59"/>
      <c r="IGE63" s="59"/>
      <c r="IGF63" s="59"/>
      <c r="IGG63" s="59"/>
      <c r="IGH63" s="59"/>
      <c r="IGI63" s="59"/>
      <c r="IGJ63" s="59"/>
      <c r="IGK63" s="59"/>
      <c r="IGL63" s="59"/>
      <c r="IGM63" s="59"/>
      <c r="IGN63" s="59"/>
      <c r="IGO63" s="59"/>
      <c r="IGP63" s="59"/>
      <c r="IGQ63" s="59"/>
      <c r="IGR63" s="59"/>
      <c r="IGS63" s="59"/>
      <c r="IGT63" s="59"/>
      <c r="IGU63" s="59"/>
      <c r="IGV63" s="59"/>
      <c r="IGW63" s="59"/>
      <c r="IGX63" s="59"/>
      <c r="IGY63" s="59"/>
      <c r="IGZ63" s="59"/>
      <c r="IHA63" s="59"/>
      <c r="IHB63" s="59"/>
      <c r="IHC63" s="59"/>
      <c r="IHD63" s="59"/>
      <c r="IHE63" s="59"/>
      <c r="IHF63" s="59"/>
      <c r="IHG63" s="59"/>
      <c r="IHH63" s="59"/>
      <c r="IHI63" s="59"/>
      <c r="IHJ63" s="59"/>
      <c r="IHK63" s="59"/>
      <c r="IHL63" s="59"/>
      <c r="IHM63" s="59"/>
      <c r="IHN63" s="59"/>
      <c r="IHO63" s="59"/>
      <c r="IHP63" s="59"/>
      <c r="IHQ63" s="59"/>
      <c r="IHR63" s="59"/>
      <c r="IHS63" s="59"/>
      <c r="IHT63" s="59"/>
      <c r="IHU63" s="59"/>
      <c r="IHV63" s="59"/>
      <c r="IHW63" s="59"/>
      <c r="IHX63" s="59"/>
      <c r="IHY63" s="59"/>
      <c r="IHZ63" s="59"/>
      <c r="IIA63" s="59"/>
      <c r="IIB63" s="59"/>
      <c r="IIC63" s="59"/>
      <c r="IID63" s="59"/>
      <c r="IIE63" s="59"/>
      <c r="IIF63" s="59"/>
      <c r="IIG63" s="59"/>
      <c r="IIH63" s="59"/>
      <c r="III63" s="59"/>
      <c r="IIJ63" s="59"/>
      <c r="IIK63" s="59"/>
      <c r="IIL63" s="59"/>
      <c r="IIM63" s="59"/>
      <c r="IIN63" s="59"/>
      <c r="IIO63" s="59"/>
      <c r="IIP63" s="59"/>
      <c r="IIQ63" s="59"/>
      <c r="IIR63" s="59"/>
      <c r="IIS63" s="59"/>
      <c r="IIT63" s="59"/>
      <c r="IIU63" s="59"/>
      <c r="IIV63" s="59"/>
      <c r="IIW63" s="59"/>
      <c r="IIX63" s="59"/>
      <c r="IIY63" s="59"/>
      <c r="IIZ63" s="59"/>
      <c r="IJA63" s="59"/>
      <c r="IJB63" s="59"/>
      <c r="IJC63" s="59"/>
      <c r="IJD63" s="59"/>
      <c r="IJE63" s="59"/>
      <c r="IJF63" s="59"/>
      <c r="IJG63" s="59"/>
      <c r="IJH63" s="59"/>
      <c r="IJI63" s="59"/>
      <c r="IJJ63" s="59"/>
      <c r="IJK63" s="59"/>
      <c r="IJL63" s="59"/>
      <c r="IJM63" s="59"/>
      <c r="IJN63" s="59"/>
      <c r="IJO63" s="59"/>
      <c r="IJP63" s="59"/>
      <c r="IJQ63" s="59"/>
      <c r="IJR63" s="59"/>
      <c r="IJS63" s="59"/>
      <c r="IJT63" s="59"/>
      <c r="IJU63" s="59"/>
      <c r="IJV63" s="59"/>
      <c r="IJW63" s="59"/>
      <c r="IJX63" s="59"/>
      <c r="IJY63" s="59"/>
      <c r="IJZ63" s="59"/>
      <c r="IKA63" s="59"/>
      <c r="IKB63" s="59"/>
      <c r="IKC63" s="59"/>
      <c r="IKD63" s="59"/>
      <c r="IKE63" s="59"/>
      <c r="IKF63" s="59"/>
      <c r="IKG63" s="59"/>
      <c r="IKH63" s="59"/>
      <c r="IKI63" s="59"/>
      <c r="IKJ63" s="59"/>
      <c r="IKK63" s="59"/>
      <c r="IKL63" s="59"/>
      <c r="IKM63" s="59"/>
      <c r="IKN63" s="59"/>
      <c r="IKO63" s="59"/>
      <c r="IKP63" s="59"/>
      <c r="IKQ63" s="59"/>
      <c r="IKR63" s="59"/>
      <c r="IKS63" s="59"/>
      <c r="IKT63" s="59"/>
      <c r="IKU63" s="59"/>
      <c r="IKV63" s="59"/>
      <c r="IKW63" s="59"/>
      <c r="IKX63" s="59"/>
      <c r="IKY63" s="59"/>
      <c r="IKZ63" s="59"/>
      <c r="ILA63" s="59"/>
      <c r="ILB63" s="59"/>
      <c r="ILC63" s="59"/>
      <c r="ILD63" s="59"/>
      <c r="ILE63" s="59"/>
      <c r="ILF63" s="59"/>
      <c r="ILG63" s="59"/>
      <c r="ILH63" s="59"/>
      <c r="ILI63" s="59"/>
      <c r="ILJ63" s="59"/>
      <c r="ILK63" s="59"/>
      <c r="ILL63" s="59"/>
      <c r="ILM63" s="59"/>
      <c r="ILN63" s="59"/>
      <c r="ILO63" s="59"/>
      <c r="ILP63" s="59"/>
      <c r="ILQ63" s="59"/>
      <c r="ILR63" s="59"/>
      <c r="ILS63" s="59"/>
      <c r="ILT63" s="59"/>
      <c r="ILU63" s="59"/>
      <c r="ILV63" s="59"/>
      <c r="ILW63" s="59"/>
      <c r="ILX63" s="59"/>
      <c r="ILY63" s="59"/>
      <c r="ILZ63" s="59"/>
      <c r="IMA63" s="59"/>
      <c r="IMB63" s="59"/>
      <c r="IMC63" s="59"/>
      <c r="IMD63" s="59"/>
      <c r="IME63" s="59"/>
      <c r="IMF63" s="59"/>
      <c r="IMG63" s="59"/>
      <c r="IMH63" s="59"/>
      <c r="IMI63" s="59"/>
      <c r="IMJ63" s="59"/>
      <c r="IMK63" s="59"/>
      <c r="IML63" s="59"/>
      <c r="IMM63" s="59"/>
      <c r="IMN63" s="59"/>
      <c r="IMO63" s="59"/>
      <c r="IMP63" s="59"/>
      <c r="IMQ63" s="59"/>
      <c r="IMR63" s="59"/>
      <c r="IMS63" s="59"/>
      <c r="IMT63" s="59"/>
      <c r="IMU63" s="59"/>
      <c r="IMV63" s="59"/>
      <c r="IMW63" s="59"/>
      <c r="IMX63" s="59"/>
      <c r="IMY63" s="59"/>
      <c r="IMZ63" s="59"/>
      <c r="INA63" s="59"/>
      <c r="INB63" s="59"/>
      <c r="INC63" s="59"/>
      <c r="IND63" s="59"/>
      <c r="INE63" s="59"/>
      <c r="INF63" s="59"/>
      <c r="ING63" s="59"/>
      <c r="INH63" s="59"/>
      <c r="INI63" s="59"/>
      <c r="INJ63" s="59"/>
      <c r="INK63" s="59"/>
      <c r="INL63" s="59"/>
      <c r="INM63" s="59"/>
      <c r="INN63" s="59"/>
      <c r="INO63" s="59"/>
      <c r="INP63" s="59"/>
      <c r="INQ63" s="59"/>
      <c r="INR63" s="59"/>
      <c r="INS63" s="59"/>
      <c r="INT63" s="59"/>
      <c r="INU63" s="59"/>
      <c r="INV63" s="59"/>
      <c r="INW63" s="59"/>
      <c r="INX63" s="59"/>
      <c r="INY63" s="59"/>
      <c r="INZ63" s="59"/>
      <c r="IOA63" s="59"/>
      <c r="IOB63" s="59"/>
      <c r="IOC63" s="59"/>
      <c r="IOD63" s="59"/>
      <c r="IOE63" s="59"/>
      <c r="IOF63" s="59"/>
      <c r="IOG63" s="59"/>
      <c r="IOH63" s="59"/>
      <c r="IOI63" s="59"/>
      <c r="IOJ63" s="59"/>
      <c r="IOK63" s="59"/>
      <c r="IOL63" s="59"/>
      <c r="IOM63" s="59"/>
      <c r="ION63" s="59"/>
      <c r="IOO63" s="59"/>
      <c r="IOP63" s="59"/>
      <c r="IOQ63" s="59"/>
      <c r="IOR63" s="59"/>
      <c r="IOS63" s="59"/>
      <c r="IOT63" s="59"/>
      <c r="IOU63" s="59"/>
      <c r="IOV63" s="59"/>
      <c r="IOW63" s="59"/>
      <c r="IOX63" s="59"/>
      <c r="IOY63" s="59"/>
      <c r="IOZ63" s="59"/>
      <c r="IPA63" s="59"/>
      <c r="IPB63" s="59"/>
      <c r="IPC63" s="59"/>
      <c r="IPD63" s="59"/>
      <c r="IPE63" s="59"/>
      <c r="IPF63" s="59"/>
      <c r="IPG63" s="59"/>
      <c r="IPH63" s="59"/>
      <c r="IPI63" s="59"/>
      <c r="IPJ63" s="59"/>
      <c r="IPK63" s="59"/>
      <c r="IPL63" s="59"/>
      <c r="IPM63" s="59"/>
      <c r="IPN63" s="59"/>
      <c r="IPO63" s="59"/>
      <c r="IPP63" s="59"/>
      <c r="IPQ63" s="59"/>
      <c r="IPR63" s="59"/>
      <c r="IPS63" s="59"/>
      <c r="IPT63" s="59"/>
      <c r="IPU63" s="59"/>
      <c r="IPV63" s="59"/>
      <c r="IPW63" s="59"/>
      <c r="IPX63" s="59"/>
      <c r="IPY63" s="59"/>
      <c r="IPZ63" s="59"/>
      <c r="IQA63" s="59"/>
      <c r="IQB63" s="59"/>
      <c r="IQC63" s="59"/>
      <c r="IQD63" s="59"/>
      <c r="IQE63" s="59"/>
      <c r="IQF63" s="59"/>
      <c r="IQG63" s="59"/>
      <c r="IQH63" s="59"/>
      <c r="IQI63" s="59"/>
      <c r="IQJ63" s="59"/>
      <c r="IQK63" s="59"/>
      <c r="IQL63" s="59"/>
      <c r="IQM63" s="59"/>
      <c r="IQN63" s="59"/>
      <c r="IQO63" s="59"/>
      <c r="IQP63" s="59"/>
      <c r="IQQ63" s="59"/>
      <c r="IQR63" s="59"/>
      <c r="IQS63" s="59"/>
      <c r="IQT63" s="59"/>
      <c r="IQU63" s="59"/>
      <c r="IQV63" s="59"/>
      <c r="IQW63" s="59"/>
      <c r="IQX63" s="59"/>
      <c r="IQY63" s="59"/>
      <c r="IQZ63" s="59"/>
      <c r="IRA63" s="59"/>
      <c r="IRB63" s="59"/>
      <c r="IRC63" s="59"/>
      <c r="IRD63" s="59"/>
      <c r="IRE63" s="59"/>
      <c r="IRF63" s="59"/>
      <c r="IRG63" s="59"/>
      <c r="IRH63" s="59"/>
      <c r="IRI63" s="59"/>
      <c r="IRJ63" s="59"/>
      <c r="IRK63" s="59"/>
      <c r="IRL63" s="59"/>
      <c r="IRM63" s="59"/>
      <c r="IRN63" s="59"/>
      <c r="IRO63" s="59"/>
      <c r="IRP63" s="59"/>
      <c r="IRQ63" s="59"/>
      <c r="IRR63" s="59"/>
      <c r="IRS63" s="59"/>
      <c r="IRT63" s="59"/>
      <c r="IRU63" s="59"/>
      <c r="IRV63" s="59"/>
      <c r="IRW63" s="59"/>
      <c r="IRX63" s="59"/>
      <c r="IRY63" s="59"/>
      <c r="IRZ63" s="59"/>
      <c r="ISA63" s="59"/>
      <c r="ISB63" s="59"/>
      <c r="ISC63" s="59"/>
      <c r="ISD63" s="59"/>
      <c r="ISE63" s="59"/>
      <c r="ISF63" s="59"/>
      <c r="ISG63" s="59"/>
      <c r="ISH63" s="59"/>
      <c r="ISI63" s="59"/>
      <c r="ISJ63" s="59"/>
      <c r="ISK63" s="59"/>
      <c r="ISL63" s="59"/>
      <c r="ISM63" s="59"/>
      <c r="ISN63" s="59"/>
      <c r="ISO63" s="59"/>
      <c r="ISP63" s="59"/>
      <c r="ISQ63" s="59"/>
      <c r="ISR63" s="59"/>
      <c r="ISS63" s="59"/>
      <c r="IST63" s="59"/>
      <c r="ISU63" s="59"/>
      <c r="ISV63" s="59"/>
      <c r="ISW63" s="59"/>
      <c r="ISX63" s="59"/>
      <c r="ISY63" s="59"/>
      <c r="ISZ63" s="59"/>
      <c r="ITA63" s="59"/>
      <c r="ITB63" s="59"/>
      <c r="ITC63" s="59"/>
      <c r="ITD63" s="59"/>
      <c r="ITE63" s="59"/>
      <c r="ITF63" s="59"/>
      <c r="ITG63" s="59"/>
      <c r="ITH63" s="59"/>
      <c r="ITI63" s="59"/>
      <c r="ITJ63" s="59"/>
      <c r="ITK63" s="59"/>
      <c r="ITL63" s="59"/>
      <c r="ITM63" s="59"/>
      <c r="ITN63" s="59"/>
      <c r="ITO63" s="59"/>
      <c r="ITP63" s="59"/>
      <c r="ITQ63" s="59"/>
      <c r="ITR63" s="59"/>
      <c r="ITS63" s="59"/>
      <c r="ITT63" s="59"/>
      <c r="ITU63" s="59"/>
      <c r="ITV63" s="59"/>
      <c r="ITW63" s="59"/>
      <c r="ITX63" s="59"/>
      <c r="ITY63" s="59"/>
      <c r="ITZ63" s="59"/>
      <c r="IUA63" s="59"/>
      <c r="IUB63" s="59"/>
      <c r="IUC63" s="59"/>
      <c r="IUD63" s="59"/>
      <c r="IUE63" s="59"/>
      <c r="IUF63" s="59"/>
      <c r="IUG63" s="59"/>
      <c r="IUH63" s="59"/>
      <c r="IUI63" s="59"/>
      <c r="IUJ63" s="59"/>
      <c r="IUK63" s="59"/>
      <c r="IUL63" s="59"/>
      <c r="IUM63" s="59"/>
      <c r="IUN63" s="59"/>
      <c r="IUO63" s="59"/>
      <c r="IUP63" s="59"/>
      <c r="IUQ63" s="59"/>
      <c r="IUR63" s="59"/>
      <c r="IUS63" s="59"/>
      <c r="IUT63" s="59"/>
      <c r="IUU63" s="59"/>
      <c r="IUV63" s="59"/>
      <c r="IUW63" s="59"/>
      <c r="IUX63" s="59"/>
      <c r="IUY63" s="59"/>
      <c r="IUZ63" s="59"/>
      <c r="IVA63" s="59"/>
      <c r="IVB63" s="59"/>
      <c r="IVC63" s="59"/>
      <c r="IVD63" s="59"/>
      <c r="IVE63" s="59"/>
      <c r="IVF63" s="59"/>
      <c r="IVG63" s="59"/>
      <c r="IVH63" s="59"/>
      <c r="IVI63" s="59"/>
      <c r="IVJ63" s="59"/>
      <c r="IVK63" s="59"/>
      <c r="IVL63" s="59"/>
      <c r="IVM63" s="59"/>
      <c r="IVN63" s="59"/>
      <c r="IVO63" s="59"/>
      <c r="IVP63" s="59"/>
      <c r="IVQ63" s="59"/>
      <c r="IVR63" s="59"/>
      <c r="IVS63" s="59"/>
      <c r="IVT63" s="59"/>
      <c r="IVU63" s="59"/>
      <c r="IVV63" s="59"/>
      <c r="IVW63" s="59"/>
      <c r="IVX63" s="59"/>
      <c r="IVY63" s="59"/>
      <c r="IVZ63" s="59"/>
      <c r="IWA63" s="59"/>
      <c r="IWB63" s="59"/>
      <c r="IWC63" s="59"/>
      <c r="IWD63" s="59"/>
      <c r="IWE63" s="59"/>
      <c r="IWF63" s="59"/>
      <c r="IWG63" s="59"/>
      <c r="IWH63" s="59"/>
      <c r="IWI63" s="59"/>
      <c r="IWJ63" s="59"/>
      <c r="IWK63" s="59"/>
      <c r="IWL63" s="59"/>
      <c r="IWM63" s="59"/>
      <c r="IWN63" s="59"/>
      <c r="IWO63" s="59"/>
      <c r="IWP63" s="59"/>
      <c r="IWQ63" s="59"/>
      <c r="IWR63" s="59"/>
      <c r="IWS63" s="59"/>
      <c r="IWT63" s="59"/>
      <c r="IWU63" s="59"/>
      <c r="IWV63" s="59"/>
      <c r="IWW63" s="59"/>
      <c r="IWX63" s="59"/>
      <c r="IWY63" s="59"/>
      <c r="IWZ63" s="59"/>
      <c r="IXA63" s="59"/>
      <c r="IXB63" s="59"/>
      <c r="IXC63" s="59"/>
      <c r="IXD63" s="59"/>
      <c r="IXE63" s="59"/>
      <c r="IXF63" s="59"/>
      <c r="IXG63" s="59"/>
      <c r="IXH63" s="59"/>
      <c r="IXI63" s="59"/>
      <c r="IXJ63" s="59"/>
      <c r="IXK63" s="59"/>
      <c r="IXL63" s="59"/>
      <c r="IXM63" s="59"/>
      <c r="IXN63" s="59"/>
      <c r="IXO63" s="59"/>
      <c r="IXP63" s="59"/>
      <c r="IXQ63" s="59"/>
      <c r="IXR63" s="59"/>
      <c r="IXS63" s="59"/>
      <c r="IXT63" s="59"/>
      <c r="IXU63" s="59"/>
      <c r="IXV63" s="59"/>
      <c r="IXW63" s="59"/>
      <c r="IXX63" s="59"/>
      <c r="IXY63" s="59"/>
      <c r="IXZ63" s="59"/>
      <c r="IYA63" s="59"/>
      <c r="IYB63" s="59"/>
      <c r="IYC63" s="59"/>
      <c r="IYD63" s="59"/>
      <c r="IYE63" s="59"/>
      <c r="IYF63" s="59"/>
      <c r="IYG63" s="59"/>
      <c r="IYH63" s="59"/>
      <c r="IYI63" s="59"/>
      <c r="IYJ63" s="59"/>
      <c r="IYK63" s="59"/>
      <c r="IYL63" s="59"/>
      <c r="IYM63" s="59"/>
      <c r="IYN63" s="59"/>
      <c r="IYO63" s="59"/>
      <c r="IYP63" s="59"/>
      <c r="IYQ63" s="59"/>
      <c r="IYR63" s="59"/>
      <c r="IYS63" s="59"/>
      <c r="IYT63" s="59"/>
      <c r="IYU63" s="59"/>
      <c r="IYV63" s="59"/>
      <c r="IYW63" s="59"/>
      <c r="IYX63" s="59"/>
      <c r="IYY63" s="59"/>
      <c r="IYZ63" s="59"/>
      <c r="IZA63" s="59"/>
      <c r="IZB63" s="59"/>
      <c r="IZC63" s="59"/>
      <c r="IZD63" s="59"/>
      <c r="IZE63" s="59"/>
      <c r="IZF63" s="59"/>
      <c r="IZG63" s="59"/>
      <c r="IZH63" s="59"/>
      <c r="IZI63" s="59"/>
      <c r="IZJ63" s="59"/>
      <c r="IZK63" s="59"/>
      <c r="IZL63" s="59"/>
      <c r="IZM63" s="59"/>
      <c r="IZN63" s="59"/>
      <c r="IZO63" s="59"/>
      <c r="IZP63" s="59"/>
      <c r="IZQ63" s="59"/>
      <c r="IZR63" s="59"/>
      <c r="IZS63" s="59"/>
      <c r="IZT63" s="59"/>
      <c r="IZU63" s="59"/>
      <c r="IZV63" s="59"/>
      <c r="IZW63" s="59"/>
      <c r="IZX63" s="59"/>
      <c r="IZY63" s="59"/>
      <c r="IZZ63" s="59"/>
      <c r="JAA63" s="59"/>
      <c r="JAB63" s="59"/>
      <c r="JAC63" s="59"/>
      <c r="JAD63" s="59"/>
      <c r="JAE63" s="59"/>
      <c r="JAF63" s="59"/>
      <c r="JAG63" s="59"/>
      <c r="JAH63" s="59"/>
      <c r="JAI63" s="59"/>
      <c r="JAJ63" s="59"/>
      <c r="JAK63" s="59"/>
      <c r="JAL63" s="59"/>
      <c r="JAM63" s="59"/>
      <c r="JAN63" s="59"/>
      <c r="JAO63" s="59"/>
      <c r="JAP63" s="59"/>
      <c r="JAQ63" s="59"/>
      <c r="JAR63" s="59"/>
      <c r="JAS63" s="59"/>
      <c r="JAT63" s="59"/>
      <c r="JAU63" s="59"/>
      <c r="JAV63" s="59"/>
      <c r="JAW63" s="59"/>
      <c r="JAX63" s="59"/>
      <c r="JAY63" s="59"/>
      <c r="JAZ63" s="59"/>
      <c r="JBA63" s="59"/>
      <c r="JBB63" s="59"/>
      <c r="JBC63" s="59"/>
      <c r="JBD63" s="59"/>
      <c r="JBE63" s="59"/>
      <c r="JBF63" s="59"/>
      <c r="JBG63" s="59"/>
      <c r="JBH63" s="59"/>
      <c r="JBI63" s="59"/>
      <c r="JBJ63" s="59"/>
      <c r="JBK63" s="59"/>
      <c r="JBL63" s="59"/>
      <c r="JBM63" s="59"/>
      <c r="JBN63" s="59"/>
      <c r="JBO63" s="59"/>
      <c r="JBP63" s="59"/>
      <c r="JBQ63" s="59"/>
      <c r="JBR63" s="59"/>
      <c r="JBS63" s="59"/>
      <c r="JBT63" s="59"/>
      <c r="JBU63" s="59"/>
      <c r="JBV63" s="59"/>
      <c r="JBW63" s="59"/>
      <c r="JBX63" s="59"/>
      <c r="JBY63" s="59"/>
      <c r="JBZ63" s="59"/>
      <c r="JCA63" s="59"/>
      <c r="JCB63" s="59"/>
      <c r="JCC63" s="59"/>
      <c r="JCD63" s="59"/>
      <c r="JCE63" s="59"/>
      <c r="JCF63" s="59"/>
      <c r="JCG63" s="59"/>
      <c r="JCH63" s="59"/>
      <c r="JCI63" s="59"/>
      <c r="JCJ63" s="59"/>
      <c r="JCK63" s="59"/>
      <c r="JCL63" s="59"/>
      <c r="JCM63" s="59"/>
      <c r="JCN63" s="59"/>
      <c r="JCO63" s="59"/>
      <c r="JCP63" s="59"/>
      <c r="JCQ63" s="59"/>
      <c r="JCR63" s="59"/>
      <c r="JCS63" s="59"/>
      <c r="JCT63" s="59"/>
      <c r="JCU63" s="59"/>
      <c r="JCV63" s="59"/>
      <c r="JCW63" s="59"/>
      <c r="JCX63" s="59"/>
      <c r="JCY63" s="59"/>
      <c r="JCZ63" s="59"/>
      <c r="JDA63" s="59"/>
      <c r="JDB63" s="59"/>
      <c r="JDC63" s="59"/>
      <c r="JDD63" s="59"/>
      <c r="JDE63" s="59"/>
      <c r="JDF63" s="59"/>
      <c r="JDG63" s="59"/>
      <c r="JDH63" s="59"/>
      <c r="JDI63" s="59"/>
      <c r="JDJ63" s="59"/>
      <c r="JDK63" s="59"/>
      <c r="JDL63" s="59"/>
      <c r="JDM63" s="59"/>
      <c r="JDN63" s="59"/>
      <c r="JDO63" s="59"/>
      <c r="JDP63" s="59"/>
      <c r="JDQ63" s="59"/>
      <c r="JDR63" s="59"/>
      <c r="JDS63" s="59"/>
      <c r="JDT63" s="59"/>
      <c r="JDU63" s="59"/>
      <c r="JDV63" s="59"/>
      <c r="JDW63" s="59"/>
      <c r="JDX63" s="59"/>
      <c r="JDY63" s="59"/>
      <c r="JDZ63" s="59"/>
      <c r="JEA63" s="59"/>
      <c r="JEB63" s="59"/>
      <c r="JEC63" s="59"/>
      <c r="JED63" s="59"/>
      <c r="JEE63" s="59"/>
      <c r="JEF63" s="59"/>
      <c r="JEG63" s="59"/>
      <c r="JEH63" s="59"/>
      <c r="JEI63" s="59"/>
      <c r="JEJ63" s="59"/>
      <c r="JEK63" s="59"/>
      <c r="JEL63" s="59"/>
      <c r="JEM63" s="59"/>
      <c r="JEN63" s="59"/>
      <c r="JEO63" s="59"/>
      <c r="JEP63" s="59"/>
      <c r="JEQ63" s="59"/>
      <c r="JER63" s="59"/>
      <c r="JES63" s="59"/>
      <c r="JET63" s="59"/>
      <c r="JEU63" s="59"/>
      <c r="JEV63" s="59"/>
      <c r="JEW63" s="59"/>
      <c r="JEX63" s="59"/>
      <c r="JEY63" s="59"/>
      <c r="JEZ63" s="59"/>
      <c r="JFA63" s="59"/>
      <c r="JFB63" s="59"/>
      <c r="JFC63" s="59"/>
      <c r="JFD63" s="59"/>
      <c r="JFE63" s="59"/>
      <c r="JFF63" s="59"/>
      <c r="JFG63" s="59"/>
      <c r="JFH63" s="59"/>
      <c r="JFI63" s="59"/>
      <c r="JFJ63" s="59"/>
      <c r="JFK63" s="59"/>
      <c r="JFL63" s="59"/>
      <c r="JFM63" s="59"/>
      <c r="JFN63" s="59"/>
      <c r="JFO63" s="59"/>
      <c r="JFP63" s="59"/>
      <c r="JFQ63" s="59"/>
      <c r="JFR63" s="59"/>
      <c r="JFS63" s="59"/>
      <c r="JFT63" s="59"/>
      <c r="JFU63" s="59"/>
      <c r="JFV63" s="59"/>
      <c r="JFW63" s="59"/>
      <c r="JFX63" s="59"/>
      <c r="JFY63" s="59"/>
      <c r="JFZ63" s="59"/>
      <c r="JGA63" s="59"/>
      <c r="JGB63" s="59"/>
      <c r="JGC63" s="59"/>
      <c r="JGD63" s="59"/>
      <c r="JGE63" s="59"/>
      <c r="JGF63" s="59"/>
      <c r="JGG63" s="59"/>
      <c r="JGH63" s="59"/>
      <c r="JGI63" s="59"/>
      <c r="JGJ63" s="59"/>
      <c r="JGK63" s="59"/>
      <c r="JGL63" s="59"/>
      <c r="JGM63" s="59"/>
      <c r="JGN63" s="59"/>
      <c r="JGO63" s="59"/>
      <c r="JGP63" s="59"/>
      <c r="JGQ63" s="59"/>
      <c r="JGR63" s="59"/>
      <c r="JGS63" s="59"/>
      <c r="JGT63" s="59"/>
      <c r="JGU63" s="59"/>
      <c r="JGV63" s="59"/>
      <c r="JGW63" s="59"/>
      <c r="JGX63" s="59"/>
      <c r="JGY63" s="59"/>
      <c r="JGZ63" s="59"/>
      <c r="JHA63" s="59"/>
      <c r="JHB63" s="59"/>
      <c r="JHC63" s="59"/>
      <c r="JHD63" s="59"/>
      <c r="JHE63" s="59"/>
      <c r="JHF63" s="59"/>
      <c r="JHG63" s="59"/>
      <c r="JHH63" s="59"/>
      <c r="JHI63" s="59"/>
      <c r="JHJ63" s="59"/>
      <c r="JHK63" s="59"/>
      <c r="JHL63" s="59"/>
      <c r="JHM63" s="59"/>
      <c r="JHN63" s="59"/>
      <c r="JHO63" s="59"/>
      <c r="JHP63" s="59"/>
      <c r="JHQ63" s="59"/>
      <c r="JHR63" s="59"/>
      <c r="JHS63" s="59"/>
      <c r="JHT63" s="59"/>
      <c r="JHU63" s="59"/>
      <c r="JHV63" s="59"/>
      <c r="JHW63" s="59"/>
      <c r="JHX63" s="59"/>
      <c r="JHY63" s="59"/>
      <c r="JHZ63" s="59"/>
      <c r="JIA63" s="59"/>
      <c r="JIB63" s="59"/>
      <c r="JIC63" s="59"/>
      <c r="JID63" s="59"/>
      <c r="JIE63" s="59"/>
      <c r="JIF63" s="59"/>
      <c r="JIG63" s="59"/>
      <c r="JIH63" s="59"/>
      <c r="JII63" s="59"/>
      <c r="JIJ63" s="59"/>
      <c r="JIK63" s="59"/>
      <c r="JIL63" s="59"/>
      <c r="JIM63" s="59"/>
      <c r="JIN63" s="59"/>
      <c r="JIO63" s="59"/>
      <c r="JIP63" s="59"/>
      <c r="JIQ63" s="59"/>
      <c r="JIR63" s="59"/>
      <c r="JIS63" s="59"/>
      <c r="JIT63" s="59"/>
      <c r="JIU63" s="59"/>
      <c r="JIV63" s="59"/>
      <c r="JIW63" s="59"/>
      <c r="JIX63" s="59"/>
      <c r="JIY63" s="59"/>
      <c r="JIZ63" s="59"/>
      <c r="JJA63" s="59"/>
      <c r="JJB63" s="59"/>
      <c r="JJC63" s="59"/>
      <c r="JJD63" s="59"/>
      <c r="JJE63" s="59"/>
      <c r="JJF63" s="59"/>
      <c r="JJG63" s="59"/>
      <c r="JJH63" s="59"/>
      <c r="JJI63" s="59"/>
      <c r="JJJ63" s="59"/>
      <c r="JJK63" s="59"/>
      <c r="JJL63" s="59"/>
      <c r="JJM63" s="59"/>
      <c r="JJN63" s="59"/>
      <c r="JJO63" s="59"/>
      <c r="JJP63" s="59"/>
      <c r="JJQ63" s="59"/>
      <c r="JJR63" s="59"/>
      <c r="JJS63" s="59"/>
      <c r="JJT63" s="59"/>
      <c r="JJU63" s="59"/>
      <c r="JJV63" s="59"/>
      <c r="JJW63" s="59"/>
      <c r="JJX63" s="59"/>
      <c r="JJY63" s="59"/>
      <c r="JJZ63" s="59"/>
      <c r="JKA63" s="59"/>
      <c r="JKB63" s="59"/>
      <c r="JKC63" s="59"/>
      <c r="JKD63" s="59"/>
      <c r="JKE63" s="59"/>
      <c r="JKF63" s="59"/>
      <c r="JKG63" s="59"/>
      <c r="JKH63" s="59"/>
      <c r="JKI63" s="59"/>
      <c r="JKJ63" s="59"/>
      <c r="JKK63" s="59"/>
      <c r="JKL63" s="59"/>
      <c r="JKM63" s="59"/>
      <c r="JKN63" s="59"/>
      <c r="JKO63" s="59"/>
      <c r="JKP63" s="59"/>
      <c r="JKQ63" s="59"/>
      <c r="JKR63" s="59"/>
      <c r="JKS63" s="59"/>
      <c r="JKT63" s="59"/>
      <c r="JKU63" s="59"/>
      <c r="JKV63" s="59"/>
      <c r="JKW63" s="59"/>
      <c r="JKX63" s="59"/>
      <c r="JKY63" s="59"/>
      <c r="JKZ63" s="59"/>
      <c r="JLA63" s="59"/>
      <c r="JLB63" s="59"/>
      <c r="JLC63" s="59"/>
      <c r="JLD63" s="59"/>
      <c r="JLE63" s="59"/>
      <c r="JLF63" s="59"/>
      <c r="JLG63" s="59"/>
      <c r="JLH63" s="59"/>
      <c r="JLI63" s="59"/>
      <c r="JLJ63" s="59"/>
      <c r="JLK63" s="59"/>
      <c r="JLL63" s="59"/>
      <c r="JLM63" s="59"/>
      <c r="JLN63" s="59"/>
      <c r="JLO63" s="59"/>
      <c r="JLP63" s="59"/>
      <c r="JLQ63" s="59"/>
      <c r="JLR63" s="59"/>
      <c r="JLS63" s="59"/>
      <c r="JLT63" s="59"/>
      <c r="JLU63" s="59"/>
      <c r="JLV63" s="59"/>
      <c r="JLW63" s="59"/>
      <c r="JLX63" s="59"/>
      <c r="JLY63" s="59"/>
      <c r="JLZ63" s="59"/>
      <c r="JMA63" s="59"/>
      <c r="JMB63" s="59"/>
      <c r="JMC63" s="59"/>
      <c r="JMD63" s="59"/>
      <c r="JME63" s="59"/>
      <c r="JMF63" s="59"/>
      <c r="JMG63" s="59"/>
      <c r="JMH63" s="59"/>
      <c r="JMI63" s="59"/>
      <c r="JMJ63" s="59"/>
      <c r="JMK63" s="59"/>
      <c r="JML63" s="59"/>
      <c r="JMM63" s="59"/>
      <c r="JMN63" s="59"/>
      <c r="JMO63" s="59"/>
      <c r="JMP63" s="59"/>
      <c r="JMQ63" s="59"/>
      <c r="JMR63" s="59"/>
      <c r="JMS63" s="59"/>
      <c r="JMT63" s="59"/>
      <c r="JMU63" s="59"/>
      <c r="JMV63" s="59"/>
      <c r="JMW63" s="59"/>
      <c r="JMX63" s="59"/>
      <c r="JMY63" s="59"/>
      <c r="JMZ63" s="59"/>
      <c r="JNA63" s="59"/>
      <c r="JNB63" s="59"/>
      <c r="JNC63" s="59"/>
      <c r="JND63" s="59"/>
      <c r="JNE63" s="59"/>
      <c r="JNF63" s="59"/>
      <c r="JNG63" s="59"/>
      <c r="JNH63" s="59"/>
      <c r="JNI63" s="59"/>
      <c r="JNJ63" s="59"/>
      <c r="JNK63" s="59"/>
      <c r="JNL63" s="59"/>
      <c r="JNM63" s="59"/>
      <c r="JNN63" s="59"/>
      <c r="JNO63" s="59"/>
      <c r="JNP63" s="59"/>
      <c r="JNQ63" s="59"/>
      <c r="JNR63" s="59"/>
      <c r="JNS63" s="59"/>
      <c r="JNT63" s="59"/>
      <c r="JNU63" s="59"/>
      <c r="JNV63" s="59"/>
      <c r="JNW63" s="59"/>
      <c r="JNX63" s="59"/>
      <c r="JNY63" s="59"/>
      <c r="JNZ63" s="59"/>
      <c r="JOA63" s="59"/>
      <c r="JOB63" s="59"/>
      <c r="JOC63" s="59"/>
      <c r="JOD63" s="59"/>
      <c r="JOE63" s="59"/>
      <c r="JOF63" s="59"/>
      <c r="JOG63" s="59"/>
      <c r="JOH63" s="59"/>
      <c r="JOI63" s="59"/>
      <c r="JOJ63" s="59"/>
      <c r="JOK63" s="59"/>
      <c r="JOL63" s="59"/>
      <c r="JOM63" s="59"/>
      <c r="JON63" s="59"/>
      <c r="JOO63" s="59"/>
      <c r="JOP63" s="59"/>
      <c r="JOQ63" s="59"/>
      <c r="JOR63" s="59"/>
      <c r="JOS63" s="59"/>
      <c r="JOT63" s="59"/>
      <c r="JOU63" s="59"/>
      <c r="JOV63" s="59"/>
      <c r="JOW63" s="59"/>
      <c r="JOX63" s="59"/>
      <c r="JOY63" s="59"/>
      <c r="JOZ63" s="59"/>
      <c r="JPA63" s="59"/>
      <c r="JPB63" s="59"/>
      <c r="JPC63" s="59"/>
      <c r="JPD63" s="59"/>
      <c r="JPE63" s="59"/>
      <c r="JPF63" s="59"/>
      <c r="JPG63" s="59"/>
      <c r="JPH63" s="59"/>
      <c r="JPI63" s="59"/>
      <c r="JPJ63" s="59"/>
      <c r="JPK63" s="59"/>
      <c r="JPL63" s="59"/>
      <c r="JPM63" s="59"/>
      <c r="JPN63" s="59"/>
      <c r="JPO63" s="59"/>
      <c r="JPP63" s="59"/>
      <c r="JPQ63" s="59"/>
      <c r="JPR63" s="59"/>
      <c r="JPS63" s="59"/>
      <c r="JPT63" s="59"/>
      <c r="JPU63" s="59"/>
      <c r="JPV63" s="59"/>
      <c r="JPW63" s="59"/>
      <c r="JPX63" s="59"/>
      <c r="JPY63" s="59"/>
      <c r="JPZ63" s="59"/>
      <c r="JQA63" s="59"/>
      <c r="JQB63" s="59"/>
      <c r="JQC63" s="59"/>
      <c r="JQD63" s="59"/>
      <c r="JQE63" s="59"/>
      <c r="JQF63" s="59"/>
      <c r="JQG63" s="59"/>
      <c r="JQH63" s="59"/>
      <c r="JQI63" s="59"/>
      <c r="JQJ63" s="59"/>
      <c r="JQK63" s="59"/>
      <c r="JQL63" s="59"/>
      <c r="JQM63" s="59"/>
      <c r="JQN63" s="59"/>
      <c r="JQO63" s="59"/>
      <c r="JQP63" s="59"/>
      <c r="JQQ63" s="59"/>
      <c r="JQR63" s="59"/>
      <c r="JQS63" s="59"/>
      <c r="JQT63" s="59"/>
      <c r="JQU63" s="59"/>
      <c r="JQV63" s="59"/>
      <c r="JQW63" s="59"/>
      <c r="JQX63" s="59"/>
      <c r="JQY63" s="59"/>
      <c r="JQZ63" s="59"/>
      <c r="JRA63" s="59"/>
      <c r="JRB63" s="59"/>
      <c r="JRC63" s="59"/>
      <c r="JRD63" s="59"/>
      <c r="JRE63" s="59"/>
      <c r="JRF63" s="59"/>
      <c r="JRG63" s="59"/>
      <c r="JRH63" s="59"/>
      <c r="JRI63" s="59"/>
      <c r="JRJ63" s="59"/>
      <c r="JRK63" s="59"/>
      <c r="JRL63" s="59"/>
      <c r="JRM63" s="59"/>
      <c r="JRN63" s="59"/>
      <c r="JRO63" s="59"/>
      <c r="JRP63" s="59"/>
      <c r="JRQ63" s="59"/>
      <c r="JRR63" s="59"/>
      <c r="JRS63" s="59"/>
      <c r="JRT63" s="59"/>
      <c r="JRU63" s="59"/>
      <c r="JRV63" s="59"/>
      <c r="JRW63" s="59"/>
      <c r="JRX63" s="59"/>
      <c r="JRY63" s="59"/>
      <c r="JRZ63" s="59"/>
      <c r="JSA63" s="59"/>
      <c r="JSB63" s="59"/>
      <c r="JSC63" s="59"/>
      <c r="JSD63" s="59"/>
      <c r="JSE63" s="59"/>
      <c r="JSF63" s="59"/>
      <c r="JSG63" s="59"/>
      <c r="JSH63" s="59"/>
      <c r="JSI63" s="59"/>
      <c r="JSJ63" s="59"/>
      <c r="JSK63" s="59"/>
      <c r="JSL63" s="59"/>
      <c r="JSM63" s="59"/>
      <c r="JSN63" s="59"/>
      <c r="JSO63" s="59"/>
      <c r="JSP63" s="59"/>
      <c r="JSQ63" s="59"/>
      <c r="JSR63" s="59"/>
      <c r="JSS63" s="59"/>
      <c r="JST63" s="59"/>
      <c r="JSU63" s="59"/>
      <c r="JSV63" s="59"/>
      <c r="JSW63" s="59"/>
      <c r="JSX63" s="59"/>
      <c r="JSY63" s="59"/>
      <c r="JSZ63" s="59"/>
      <c r="JTA63" s="59"/>
      <c r="JTB63" s="59"/>
      <c r="JTC63" s="59"/>
      <c r="JTD63" s="59"/>
      <c r="JTE63" s="59"/>
      <c r="JTF63" s="59"/>
      <c r="JTG63" s="59"/>
      <c r="JTH63" s="59"/>
      <c r="JTI63" s="59"/>
      <c r="JTJ63" s="59"/>
      <c r="JTK63" s="59"/>
      <c r="JTL63" s="59"/>
      <c r="JTM63" s="59"/>
      <c r="JTN63" s="59"/>
      <c r="JTO63" s="59"/>
      <c r="JTP63" s="59"/>
      <c r="JTQ63" s="59"/>
      <c r="JTR63" s="59"/>
      <c r="JTS63" s="59"/>
      <c r="JTT63" s="59"/>
      <c r="JTU63" s="59"/>
      <c r="JTV63" s="59"/>
      <c r="JTW63" s="59"/>
      <c r="JTX63" s="59"/>
      <c r="JTY63" s="59"/>
      <c r="JTZ63" s="59"/>
      <c r="JUA63" s="59"/>
      <c r="JUB63" s="59"/>
      <c r="JUC63" s="59"/>
      <c r="JUD63" s="59"/>
      <c r="JUE63" s="59"/>
      <c r="JUF63" s="59"/>
      <c r="JUG63" s="59"/>
      <c r="JUH63" s="59"/>
      <c r="JUI63" s="59"/>
      <c r="JUJ63" s="59"/>
      <c r="JUK63" s="59"/>
      <c r="JUL63" s="59"/>
      <c r="JUM63" s="59"/>
      <c r="JUN63" s="59"/>
      <c r="JUO63" s="59"/>
      <c r="JUP63" s="59"/>
      <c r="JUQ63" s="59"/>
      <c r="JUR63" s="59"/>
      <c r="JUS63" s="59"/>
      <c r="JUT63" s="59"/>
      <c r="JUU63" s="59"/>
      <c r="JUV63" s="59"/>
      <c r="JUW63" s="59"/>
      <c r="JUX63" s="59"/>
      <c r="JUY63" s="59"/>
      <c r="JUZ63" s="59"/>
      <c r="JVA63" s="59"/>
      <c r="JVB63" s="59"/>
      <c r="JVC63" s="59"/>
      <c r="JVD63" s="59"/>
      <c r="JVE63" s="59"/>
      <c r="JVF63" s="59"/>
      <c r="JVG63" s="59"/>
      <c r="JVH63" s="59"/>
      <c r="JVI63" s="59"/>
      <c r="JVJ63" s="59"/>
      <c r="JVK63" s="59"/>
      <c r="JVL63" s="59"/>
      <c r="JVM63" s="59"/>
      <c r="JVN63" s="59"/>
      <c r="JVO63" s="59"/>
      <c r="JVP63" s="59"/>
      <c r="JVQ63" s="59"/>
      <c r="JVR63" s="59"/>
      <c r="JVS63" s="59"/>
      <c r="JVT63" s="59"/>
      <c r="JVU63" s="59"/>
      <c r="JVV63" s="59"/>
      <c r="JVW63" s="59"/>
      <c r="JVX63" s="59"/>
      <c r="JVY63" s="59"/>
      <c r="JVZ63" s="59"/>
      <c r="JWA63" s="59"/>
      <c r="JWB63" s="59"/>
      <c r="JWC63" s="59"/>
      <c r="JWD63" s="59"/>
      <c r="JWE63" s="59"/>
      <c r="JWF63" s="59"/>
      <c r="JWG63" s="59"/>
      <c r="JWH63" s="59"/>
      <c r="JWI63" s="59"/>
      <c r="JWJ63" s="59"/>
      <c r="JWK63" s="59"/>
      <c r="JWL63" s="59"/>
      <c r="JWM63" s="59"/>
      <c r="JWN63" s="59"/>
      <c r="JWO63" s="59"/>
      <c r="JWP63" s="59"/>
      <c r="JWQ63" s="59"/>
      <c r="JWR63" s="59"/>
      <c r="JWS63" s="59"/>
      <c r="JWT63" s="59"/>
      <c r="JWU63" s="59"/>
      <c r="JWV63" s="59"/>
      <c r="JWW63" s="59"/>
      <c r="JWX63" s="59"/>
      <c r="JWY63" s="59"/>
      <c r="JWZ63" s="59"/>
      <c r="JXA63" s="59"/>
      <c r="JXB63" s="59"/>
      <c r="JXC63" s="59"/>
      <c r="JXD63" s="59"/>
      <c r="JXE63" s="59"/>
      <c r="JXF63" s="59"/>
      <c r="JXG63" s="59"/>
      <c r="JXH63" s="59"/>
      <c r="JXI63" s="59"/>
      <c r="JXJ63" s="59"/>
      <c r="JXK63" s="59"/>
      <c r="JXL63" s="59"/>
      <c r="JXM63" s="59"/>
      <c r="JXN63" s="59"/>
      <c r="JXO63" s="59"/>
      <c r="JXP63" s="59"/>
      <c r="JXQ63" s="59"/>
      <c r="JXR63" s="59"/>
      <c r="JXS63" s="59"/>
      <c r="JXT63" s="59"/>
      <c r="JXU63" s="59"/>
      <c r="JXV63" s="59"/>
      <c r="JXW63" s="59"/>
      <c r="JXX63" s="59"/>
      <c r="JXY63" s="59"/>
      <c r="JXZ63" s="59"/>
      <c r="JYA63" s="59"/>
      <c r="JYB63" s="59"/>
      <c r="JYC63" s="59"/>
      <c r="JYD63" s="59"/>
      <c r="JYE63" s="59"/>
      <c r="JYF63" s="59"/>
      <c r="JYG63" s="59"/>
      <c r="JYH63" s="59"/>
      <c r="JYI63" s="59"/>
      <c r="JYJ63" s="59"/>
      <c r="JYK63" s="59"/>
      <c r="JYL63" s="59"/>
      <c r="JYM63" s="59"/>
      <c r="JYN63" s="59"/>
      <c r="JYO63" s="59"/>
      <c r="JYP63" s="59"/>
      <c r="JYQ63" s="59"/>
      <c r="JYR63" s="59"/>
      <c r="JYS63" s="59"/>
      <c r="JYT63" s="59"/>
      <c r="JYU63" s="59"/>
      <c r="JYV63" s="59"/>
      <c r="JYW63" s="59"/>
      <c r="JYX63" s="59"/>
      <c r="JYY63" s="59"/>
      <c r="JYZ63" s="59"/>
      <c r="JZA63" s="59"/>
      <c r="JZB63" s="59"/>
      <c r="JZC63" s="59"/>
      <c r="JZD63" s="59"/>
      <c r="JZE63" s="59"/>
      <c r="JZF63" s="59"/>
      <c r="JZG63" s="59"/>
      <c r="JZH63" s="59"/>
      <c r="JZI63" s="59"/>
      <c r="JZJ63" s="59"/>
      <c r="JZK63" s="59"/>
      <c r="JZL63" s="59"/>
      <c r="JZM63" s="59"/>
      <c r="JZN63" s="59"/>
      <c r="JZO63" s="59"/>
      <c r="JZP63" s="59"/>
      <c r="JZQ63" s="59"/>
      <c r="JZR63" s="59"/>
      <c r="JZS63" s="59"/>
      <c r="JZT63" s="59"/>
      <c r="JZU63" s="59"/>
      <c r="JZV63" s="59"/>
      <c r="JZW63" s="59"/>
      <c r="JZX63" s="59"/>
      <c r="JZY63" s="59"/>
      <c r="JZZ63" s="59"/>
      <c r="KAA63" s="59"/>
      <c r="KAB63" s="59"/>
      <c r="KAC63" s="59"/>
      <c r="KAD63" s="59"/>
      <c r="KAE63" s="59"/>
      <c r="KAF63" s="59"/>
      <c r="KAG63" s="59"/>
      <c r="KAH63" s="59"/>
      <c r="KAI63" s="59"/>
      <c r="KAJ63" s="59"/>
      <c r="KAK63" s="59"/>
      <c r="KAL63" s="59"/>
      <c r="KAM63" s="59"/>
      <c r="KAN63" s="59"/>
      <c r="KAO63" s="59"/>
      <c r="KAP63" s="59"/>
      <c r="KAQ63" s="59"/>
      <c r="KAR63" s="59"/>
      <c r="KAS63" s="59"/>
      <c r="KAT63" s="59"/>
      <c r="KAU63" s="59"/>
      <c r="KAV63" s="59"/>
      <c r="KAW63" s="59"/>
      <c r="KAX63" s="59"/>
      <c r="KAY63" s="59"/>
      <c r="KAZ63" s="59"/>
      <c r="KBA63" s="59"/>
      <c r="KBB63" s="59"/>
      <c r="KBC63" s="59"/>
      <c r="KBD63" s="59"/>
      <c r="KBE63" s="59"/>
      <c r="KBF63" s="59"/>
      <c r="KBG63" s="59"/>
      <c r="KBH63" s="59"/>
      <c r="KBI63" s="59"/>
      <c r="KBJ63" s="59"/>
      <c r="KBK63" s="59"/>
      <c r="KBL63" s="59"/>
      <c r="KBM63" s="59"/>
      <c r="KBN63" s="59"/>
      <c r="KBO63" s="59"/>
      <c r="KBP63" s="59"/>
      <c r="KBQ63" s="59"/>
      <c r="KBR63" s="59"/>
      <c r="KBS63" s="59"/>
      <c r="KBT63" s="59"/>
      <c r="KBU63" s="59"/>
      <c r="KBV63" s="59"/>
      <c r="KBW63" s="59"/>
      <c r="KBX63" s="59"/>
      <c r="KBY63" s="59"/>
      <c r="KBZ63" s="59"/>
      <c r="KCA63" s="59"/>
      <c r="KCB63" s="59"/>
      <c r="KCC63" s="59"/>
      <c r="KCD63" s="59"/>
      <c r="KCE63" s="59"/>
      <c r="KCF63" s="59"/>
      <c r="KCG63" s="59"/>
      <c r="KCH63" s="59"/>
      <c r="KCI63" s="59"/>
      <c r="KCJ63" s="59"/>
      <c r="KCK63" s="59"/>
      <c r="KCL63" s="59"/>
      <c r="KCM63" s="59"/>
      <c r="KCN63" s="59"/>
      <c r="KCO63" s="59"/>
      <c r="KCP63" s="59"/>
      <c r="KCQ63" s="59"/>
      <c r="KCR63" s="59"/>
      <c r="KCS63" s="59"/>
      <c r="KCT63" s="59"/>
      <c r="KCU63" s="59"/>
      <c r="KCV63" s="59"/>
      <c r="KCW63" s="59"/>
      <c r="KCX63" s="59"/>
      <c r="KCY63" s="59"/>
      <c r="KCZ63" s="59"/>
      <c r="KDA63" s="59"/>
      <c r="KDB63" s="59"/>
      <c r="KDC63" s="59"/>
      <c r="KDD63" s="59"/>
      <c r="KDE63" s="59"/>
      <c r="KDF63" s="59"/>
      <c r="KDG63" s="59"/>
      <c r="KDH63" s="59"/>
      <c r="KDI63" s="59"/>
      <c r="KDJ63" s="59"/>
      <c r="KDK63" s="59"/>
      <c r="KDL63" s="59"/>
      <c r="KDM63" s="59"/>
      <c r="KDN63" s="59"/>
      <c r="KDO63" s="59"/>
      <c r="KDP63" s="59"/>
      <c r="KDQ63" s="59"/>
      <c r="KDR63" s="59"/>
      <c r="KDS63" s="59"/>
      <c r="KDT63" s="59"/>
      <c r="KDU63" s="59"/>
      <c r="KDV63" s="59"/>
      <c r="KDW63" s="59"/>
      <c r="KDX63" s="59"/>
      <c r="KDY63" s="59"/>
      <c r="KDZ63" s="59"/>
      <c r="KEA63" s="59"/>
      <c r="KEB63" s="59"/>
      <c r="KEC63" s="59"/>
      <c r="KED63" s="59"/>
      <c r="KEE63" s="59"/>
      <c r="KEF63" s="59"/>
      <c r="KEG63" s="59"/>
      <c r="KEH63" s="59"/>
      <c r="KEI63" s="59"/>
      <c r="KEJ63" s="59"/>
      <c r="KEK63" s="59"/>
      <c r="KEL63" s="59"/>
      <c r="KEM63" s="59"/>
      <c r="KEN63" s="59"/>
      <c r="KEO63" s="59"/>
      <c r="KEP63" s="59"/>
      <c r="KEQ63" s="59"/>
      <c r="KER63" s="59"/>
      <c r="KES63" s="59"/>
      <c r="KET63" s="59"/>
      <c r="KEU63" s="59"/>
      <c r="KEV63" s="59"/>
      <c r="KEW63" s="59"/>
      <c r="KEX63" s="59"/>
      <c r="KEY63" s="59"/>
      <c r="KEZ63" s="59"/>
      <c r="KFA63" s="59"/>
      <c r="KFB63" s="59"/>
      <c r="KFC63" s="59"/>
      <c r="KFD63" s="59"/>
      <c r="KFE63" s="59"/>
      <c r="KFF63" s="59"/>
      <c r="KFG63" s="59"/>
      <c r="KFH63" s="59"/>
      <c r="KFI63" s="59"/>
      <c r="KFJ63" s="59"/>
      <c r="KFK63" s="59"/>
      <c r="KFL63" s="59"/>
      <c r="KFM63" s="59"/>
      <c r="KFN63" s="59"/>
      <c r="KFO63" s="59"/>
      <c r="KFP63" s="59"/>
      <c r="KFQ63" s="59"/>
      <c r="KFR63" s="59"/>
      <c r="KFS63" s="59"/>
      <c r="KFT63" s="59"/>
      <c r="KFU63" s="59"/>
      <c r="KFV63" s="59"/>
      <c r="KFW63" s="59"/>
      <c r="KFX63" s="59"/>
      <c r="KFY63" s="59"/>
      <c r="KFZ63" s="59"/>
      <c r="KGA63" s="59"/>
      <c r="KGB63" s="59"/>
      <c r="KGC63" s="59"/>
      <c r="KGD63" s="59"/>
      <c r="KGE63" s="59"/>
      <c r="KGF63" s="59"/>
      <c r="KGG63" s="59"/>
      <c r="KGH63" s="59"/>
      <c r="KGI63" s="59"/>
      <c r="KGJ63" s="59"/>
      <c r="KGK63" s="59"/>
      <c r="KGL63" s="59"/>
      <c r="KGM63" s="59"/>
      <c r="KGN63" s="59"/>
      <c r="KGO63" s="59"/>
      <c r="KGP63" s="59"/>
      <c r="KGQ63" s="59"/>
      <c r="KGR63" s="59"/>
      <c r="KGS63" s="59"/>
      <c r="KGT63" s="59"/>
      <c r="KGU63" s="59"/>
      <c r="KGV63" s="59"/>
      <c r="KGW63" s="59"/>
      <c r="KGX63" s="59"/>
      <c r="KGY63" s="59"/>
      <c r="KGZ63" s="59"/>
      <c r="KHA63" s="59"/>
      <c r="KHB63" s="59"/>
      <c r="KHC63" s="59"/>
      <c r="KHD63" s="59"/>
      <c r="KHE63" s="59"/>
      <c r="KHF63" s="59"/>
      <c r="KHG63" s="59"/>
      <c r="KHH63" s="59"/>
      <c r="KHI63" s="59"/>
      <c r="KHJ63" s="59"/>
      <c r="KHK63" s="59"/>
      <c r="KHL63" s="59"/>
      <c r="KHM63" s="59"/>
      <c r="KHN63" s="59"/>
      <c r="KHO63" s="59"/>
      <c r="KHP63" s="59"/>
      <c r="KHQ63" s="59"/>
      <c r="KHR63" s="59"/>
      <c r="KHS63" s="59"/>
      <c r="KHT63" s="59"/>
      <c r="KHU63" s="59"/>
      <c r="KHV63" s="59"/>
      <c r="KHW63" s="59"/>
      <c r="KHX63" s="59"/>
      <c r="KHY63" s="59"/>
      <c r="KHZ63" s="59"/>
      <c r="KIA63" s="59"/>
      <c r="KIB63" s="59"/>
      <c r="KIC63" s="59"/>
      <c r="KID63" s="59"/>
      <c r="KIE63" s="59"/>
      <c r="KIF63" s="59"/>
      <c r="KIG63" s="59"/>
      <c r="KIH63" s="59"/>
      <c r="KII63" s="59"/>
      <c r="KIJ63" s="59"/>
      <c r="KIK63" s="59"/>
      <c r="KIL63" s="59"/>
      <c r="KIM63" s="59"/>
      <c r="KIN63" s="59"/>
      <c r="KIO63" s="59"/>
      <c r="KIP63" s="59"/>
      <c r="KIQ63" s="59"/>
      <c r="KIR63" s="59"/>
      <c r="KIS63" s="59"/>
      <c r="KIT63" s="59"/>
      <c r="KIU63" s="59"/>
      <c r="KIV63" s="59"/>
      <c r="KIW63" s="59"/>
      <c r="KIX63" s="59"/>
      <c r="KIY63" s="59"/>
      <c r="KIZ63" s="59"/>
      <c r="KJA63" s="59"/>
      <c r="KJB63" s="59"/>
      <c r="KJC63" s="59"/>
      <c r="KJD63" s="59"/>
      <c r="KJE63" s="59"/>
      <c r="KJF63" s="59"/>
      <c r="KJG63" s="59"/>
      <c r="KJH63" s="59"/>
      <c r="KJI63" s="59"/>
      <c r="KJJ63" s="59"/>
      <c r="KJK63" s="59"/>
      <c r="KJL63" s="59"/>
      <c r="KJM63" s="59"/>
      <c r="KJN63" s="59"/>
      <c r="KJO63" s="59"/>
      <c r="KJP63" s="59"/>
      <c r="KJQ63" s="59"/>
      <c r="KJR63" s="59"/>
      <c r="KJS63" s="59"/>
      <c r="KJT63" s="59"/>
      <c r="KJU63" s="59"/>
      <c r="KJV63" s="59"/>
      <c r="KJW63" s="59"/>
      <c r="KJX63" s="59"/>
      <c r="KJY63" s="59"/>
      <c r="KJZ63" s="59"/>
      <c r="KKA63" s="59"/>
      <c r="KKB63" s="59"/>
      <c r="KKC63" s="59"/>
      <c r="KKD63" s="59"/>
      <c r="KKE63" s="59"/>
      <c r="KKF63" s="59"/>
      <c r="KKG63" s="59"/>
      <c r="KKH63" s="59"/>
      <c r="KKI63" s="59"/>
      <c r="KKJ63" s="59"/>
      <c r="KKK63" s="59"/>
      <c r="KKL63" s="59"/>
      <c r="KKM63" s="59"/>
      <c r="KKN63" s="59"/>
      <c r="KKO63" s="59"/>
      <c r="KKP63" s="59"/>
      <c r="KKQ63" s="59"/>
      <c r="KKR63" s="59"/>
      <c r="KKS63" s="59"/>
      <c r="KKT63" s="59"/>
      <c r="KKU63" s="59"/>
      <c r="KKV63" s="59"/>
      <c r="KKW63" s="59"/>
      <c r="KKX63" s="59"/>
      <c r="KKY63" s="59"/>
      <c r="KKZ63" s="59"/>
      <c r="KLA63" s="59"/>
      <c r="KLB63" s="59"/>
      <c r="KLC63" s="59"/>
      <c r="KLD63" s="59"/>
      <c r="KLE63" s="59"/>
      <c r="KLF63" s="59"/>
      <c r="KLG63" s="59"/>
      <c r="KLH63" s="59"/>
      <c r="KLI63" s="59"/>
      <c r="KLJ63" s="59"/>
      <c r="KLK63" s="59"/>
      <c r="KLL63" s="59"/>
      <c r="KLM63" s="59"/>
      <c r="KLN63" s="59"/>
      <c r="KLO63" s="59"/>
      <c r="KLP63" s="59"/>
      <c r="KLQ63" s="59"/>
      <c r="KLR63" s="59"/>
      <c r="KLS63" s="59"/>
      <c r="KLT63" s="59"/>
      <c r="KLU63" s="59"/>
      <c r="KLV63" s="59"/>
      <c r="KLW63" s="59"/>
      <c r="KLX63" s="59"/>
      <c r="KLY63" s="59"/>
      <c r="KLZ63" s="59"/>
      <c r="KMA63" s="59"/>
      <c r="KMB63" s="59"/>
      <c r="KMC63" s="59"/>
      <c r="KMD63" s="59"/>
      <c r="KME63" s="59"/>
      <c r="KMF63" s="59"/>
      <c r="KMG63" s="59"/>
      <c r="KMH63" s="59"/>
      <c r="KMI63" s="59"/>
      <c r="KMJ63" s="59"/>
      <c r="KMK63" s="59"/>
      <c r="KML63" s="59"/>
      <c r="KMM63" s="59"/>
      <c r="KMN63" s="59"/>
      <c r="KMO63" s="59"/>
      <c r="KMP63" s="59"/>
      <c r="KMQ63" s="59"/>
      <c r="KMR63" s="59"/>
      <c r="KMS63" s="59"/>
      <c r="KMT63" s="59"/>
      <c r="KMU63" s="59"/>
      <c r="KMV63" s="59"/>
      <c r="KMW63" s="59"/>
      <c r="KMX63" s="59"/>
      <c r="KMY63" s="59"/>
      <c r="KMZ63" s="59"/>
      <c r="KNA63" s="59"/>
      <c r="KNB63" s="59"/>
      <c r="KNC63" s="59"/>
      <c r="KND63" s="59"/>
      <c r="KNE63" s="59"/>
      <c r="KNF63" s="59"/>
      <c r="KNG63" s="59"/>
      <c r="KNH63" s="59"/>
      <c r="KNI63" s="59"/>
      <c r="KNJ63" s="59"/>
      <c r="KNK63" s="59"/>
      <c r="KNL63" s="59"/>
      <c r="KNM63" s="59"/>
      <c r="KNN63" s="59"/>
      <c r="KNO63" s="59"/>
      <c r="KNP63" s="59"/>
      <c r="KNQ63" s="59"/>
      <c r="KNR63" s="59"/>
      <c r="KNS63" s="59"/>
      <c r="KNT63" s="59"/>
      <c r="KNU63" s="59"/>
      <c r="KNV63" s="59"/>
      <c r="KNW63" s="59"/>
      <c r="KNX63" s="59"/>
      <c r="KNY63" s="59"/>
      <c r="KNZ63" s="59"/>
      <c r="KOA63" s="59"/>
      <c r="KOB63" s="59"/>
      <c r="KOC63" s="59"/>
      <c r="KOD63" s="59"/>
      <c r="KOE63" s="59"/>
      <c r="KOF63" s="59"/>
      <c r="KOG63" s="59"/>
      <c r="KOH63" s="59"/>
      <c r="KOI63" s="59"/>
      <c r="KOJ63" s="59"/>
      <c r="KOK63" s="59"/>
      <c r="KOL63" s="59"/>
      <c r="KOM63" s="59"/>
      <c r="KON63" s="59"/>
      <c r="KOO63" s="59"/>
      <c r="KOP63" s="59"/>
      <c r="KOQ63" s="59"/>
      <c r="KOR63" s="59"/>
      <c r="KOS63" s="59"/>
      <c r="KOT63" s="59"/>
      <c r="KOU63" s="59"/>
      <c r="KOV63" s="59"/>
      <c r="KOW63" s="59"/>
      <c r="KOX63" s="59"/>
      <c r="KOY63" s="59"/>
      <c r="KOZ63" s="59"/>
      <c r="KPA63" s="59"/>
      <c r="KPB63" s="59"/>
      <c r="KPC63" s="59"/>
      <c r="KPD63" s="59"/>
      <c r="KPE63" s="59"/>
      <c r="KPF63" s="59"/>
      <c r="KPG63" s="59"/>
      <c r="KPH63" s="59"/>
      <c r="KPI63" s="59"/>
      <c r="KPJ63" s="59"/>
      <c r="KPK63" s="59"/>
      <c r="KPL63" s="59"/>
      <c r="KPM63" s="59"/>
      <c r="KPN63" s="59"/>
      <c r="KPO63" s="59"/>
      <c r="KPP63" s="59"/>
      <c r="KPQ63" s="59"/>
      <c r="KPR63" s="59"/>
      <c r="KPS63" s="59"/>
      <c r="KPT63" s="59"/>
      <c r="KPU63" s="59"/>
      <c r="KPV63" s="59"/>
      <c r="KPW63" s="59"/>
      <c r="KPX63" s="59"/>
      <c r="KPY63" s="59"/>
      <c r="KPZ63" s="59"/>
      <c r="KQA63" s="59"/>
      <c r="KQB63" s="59"/>
      <c r="KQC63" s="59"/>
      <c r="KQD63" s="59"/>
      <c r="KQE63" s="59"/>
      <c r="KQF63" s="59"/>
      <c r="KQG63" s="59"/>
      <c r="KQH63" s="59"/>
      <c r="KQI63" s="59"/>
      <c r="KQJ63" s="59"/>
      <c r="KQK63" s="59"/>
      <c r="KQL63" s="59"/>
      <c r="KQM63" s="59"/>
      <c r="KQN63" s="59"/>
      <c r="KQO63" s="59"/>
      <c r="KQP63" s="59"/>
      <c r="KQQ63" s="59"/>
      <c r="KQR63" s="59"/>
      <c r="KQS63" s="59"/>
      <c r="KQT63" s="59"/>
      <c r="KQU63" s="59"/>
      <c r="KQV63" s="59"/>
      <c r="KQW63" s="59"/>
      <c r="KQX63" s="59"/>
      <c r="KQY63" s="59"/>
      <c r="KQZ63" s="59"/>
      <c r="KRA63" s="59"/>
      <c r="KRB63" s="59"/>
      <c r="KRC63" s="59"/>
      <c r="KRD63" s="59"/>
      <c r="KRE63" s="59"/>
      <c r="KRF63" s="59"/>
      <c r="KRG63" s="59"/>
      <c r="KRH63" s="59"/>
      <c r="KRI63" s="59"/>
      <c r="KRJ63" s="59"/>
      <c r="KRK63" s="59"/>
      <c r="KRL63" s="59"/>
      <c r="KRM63" s="59"/>
      <c r="KRN63" s="59"/>
      <c r="KRO63" s="59"/>
      <c r="KRP63" s="59"/>
      <c r="KRQ63" s="59"/>
      <c r="KRR63" s="59"/>
      <c r="KRS63" s="59"/>
      <c r="KRT63" s="59"/>
      <c r="KRU63" s="59"/>
      <c r="KRV63" s="59"/>
      <c r="KRW63" s="59"/>
      <c r="KRX63" s="59"/>
      <c r="KRY63" s="59"/>
      <c r="KRZ63" s="59"/>
      <c r="KSA63" s="59"/>
      <c r="KSB63" s="59"/>
      <c r="KSC63" s="59"/>
      <c r="KSD63" s="59"/>
      <c r="KSE63" s="59"/>
      <c r="KSF63" s="59"/>
      <c r="KSG63" s="59"/>
      <c r="KSH63" s="59"/>
      <c r="KSI63" s="59"/>
      <c r="KSJ63" s="59"/>
      <c r="KSK63" s="59"/>
      <c r="KSL63" s="59"/>
      <c r="KSM63" s="59"/>
      <c r="KSN63" s="59"/>
      <c r="KSO63" s="59"/>
      <c r="KSP63" s="59"/>
      <c r="KSQ63" s="59"/>
      <c r="KSR63" s="59"/>
      <c r="KSS63" s="59"/>
      <c r="KST63" s="59"/>
      <c r="KSU63" s="59"/>
      <c r="KSV63" s="59"/>
      <c r="KSW63" s="59"/>
      <c r="KSX63" s="59"/>
      <c r="KSY63" s="59"/>
      <c r="KSZ63" s="59"/>
      <c r="KTA63" s="59"/>
      <c r="KTB63" s="59"/>
      <c r="KTC63" s="59"/>
      <c r="KTD63" s="59"/>
      <c r="KTE63" s="59"/>
      <c r="KTF63" s="59"/>
      <c r="KTG63" s="59"/>
      <c r="KTH63" s="59"/>
      <c r="KTI63" s="59"/>
      <c r="KTJ63" s="59"/>
      <c r="KTK63" s="59"/>
      <c r="KTL63" s="59"/>
      <c r="KTM63" s="59"/>
      <c r="KTN63" s="59"/>
      <c r="KTO63" s="59"/>
      <c r="KTP63" s="59"/>
      <c r="KTQ63" s="59"/>
      <c r="KTR63" s="59"/>
      <c r="KTS63" s="59"/>
      <c r="KTT63" s="59"/>
      <c r="KTU63" s="59"/>
      <c r="KTV63" s="59"/>
      <c r="KTW63" s="59"/>
      <c r="KTX63" s="59"/>
      <c r="KTY63" s="59"/>
      <c r="KTZ63" s="59"/>
      <c r="KUA63" s="59"/>
      <c r="KUB63" s="59"/>
      <c r="KUC63" s="59"/>
      <c r="KUD63" s="59"/>
      <c r="KUE63" s="59"/>
      <c r="KUF63" s="59"/>
      <c r="KUG63" s="59"/>
      <c r="KUH63" s="59"/>
      <c r="KUI63" s="59"/>
      <c r="KUJ63" s="59"/>
      <c r="KUK63" s="59"/>
      <c r="KUL63" s="59"/>
      <c r="KUM63" s="59"/>
      <c r="KUN63" s="59"/>
      <c r="KUO63" s="59"/>
      <c r="KUP63" s="59"/>
      <c r="KUQ63" s="59"/>
      <c r="KUR63" s="59"/>
      <c r="KUS63" s="59"/>
      <c r="KUT63" s="59"/>
      <c r="KUU63" s="59"/>
      <c r="KUV63" s="59"/>
      <c r="KUW63" s="59"/>
      <c r="KUX63" s="59"/>
      <c r="KUY63" s="59"/>
      <c r="KUZ63" s="59"/>
      <c r="KVA63" s="59"/>
      <c r="KVB63" s="59"/>
      <c r="KVC63" s="59"/>
      <c r="KVD63" s="59"/>
      <c r="KVE63" s="59"/>
      <c r="KVF63" s="59"/>
      <c r="KVG63" s="59"/>
      <c r="KVH63" s="59"/>
      <c r="KVI63" s="59"/>
      <c r="KVJ63" s="59"/>
      <c r="KVK63" s="59"/>
      <c r="KVL63" s="59"/>
      <c r="KVM63" s="59"/>
      <c r="KVN63" s="59"/>
      <c r="KVO63" s="59"/>
      <c r="KVP63" s="59"/>
      <c r="KVQ63" s="59"/>
      <c r="KVR63" s="59"/>
      <c r="KVS63" s="59"/>
      <c r="KVT63" s="59"/>
      <c r="KVU63" s="59"/>
      <c r="KVV63" s="59"/>
      <c r="KVW63" s="59"/>
      <c r="KVX63" s="59"/>
      <c r="KVY63" s="59"/>
      <c r="KVZ63" s="59"/>
      <c r="KWA63" s="59"/>
      <c r="KWB63" s="59"/>
      <c r="KWC63" s="59"/>
      <c r="KWD63" s="59"/>
      <c r="KWE63" s="59"/>
      <c r="KWF63" s="59"/>
      <c r="KWG63" s="59"/>
      <c r="KWH63" s="59"/>
      <c r="KWI63" s="59"/>
      <c r="KWJ63" s="59"/>
      <c r="KWK63" s="59"/>
      <c r="KWL63" s="59"/>
      <c r="KWM63" s="59"/>
      <c r="KWN63" s="59"/>
      <c r="KWO63" s="59"/>
      <c r="KWP63" s="59"/>
      <c r="KWQ63" s="59"/>
      <c r="KWR63" s="59"/>
      <c r="KWS63" s="59"/>
      <c r="KWT63" s="59"/>
      <c r="KWU63" s="59"/>
      <c r="KWV63" s="59"/>
      <c r="KWW63" s="59"/>
      <c r="KWX63" s="59"/>
      <c r="KWY63" s="59"/>
      <c r="KWZ63" s="59"/>
      <c r="KXA63" s="59"/>
      <c r="KXB63" s="59"/>
      <c r="KXC63" s="59"/>
      <c r="KXD63" s="59"/>
      <c r="KXE63" s="59"/>
      <c r="KXF63" s="59"/>
      <c r="KXG63" s="59"/>
      <c r="KXH63" s="59"/>
      <c r="KXI63" s="59"/>
      <c r="KXJ63" s="59"/>
      <c r="KXK63" s="59"/>
      <c r="KXL63" s="59"/>
      <c r="KXM63" s="59"/>
      <c r="KXN63" s="59"/>
      <c r="KXO63" s="59"/>
      <c r="KXP63" s="59"/>
      <c r="KXQ63" s="59"/>
      <c r="KXR63" s="59"/>
      <c r="KXS63" s="59"/>
      <c r="KXT63" s="59"/>
      <c r="KXU63" s="59"/>
      <c r="KXV63" s="59"/>
      <c r="KXW63" s="59"/>
      <c r="KXX63" s="59"/>
      <c r="KXY63" s="59"/>
      <c r="KXZ63" s="59"/>
      <c r="KYA63" s="59"/>
      <c r="KYB63" s="59"/>
      <c r="KYC63" s="59"/>
      <c r="KYD63" s="59"/>
      <c r="KYE63" s="59"/>
      <c r="KYF63" s="59"/>
      <c r="KYG63" s="59"/>
      <c r="KYH63" s="59"/>
      <c r="KYI63" s="59"/>
      <c r="KYJ63" s="59"/>
      <c r="KYK63" s="59"/>
      <c r="KYL63" s="59"/>
      <c r="KYM63" s="59"/>
      <c r="KYN63" s="59"/>
      <c r="KYO63" s="59"/>
      <c r="KYP63" s="59"/>
      <c r="KYQ63" s="59"/>
      <c r="KYR63" s="59"/>
      <c r="KYS63" s="59"/>
      <c r="KYT63" s="59"/>
      <c r="KYU63" s="59"/>
      <c r="KYV63" s="59"/>
      <c r="KYW63" s="59"/>
      <c r="KYX63" s="59"/>
      <c r="KYY63" s="59"/>
      <c r="KYZ63" s="59"/>
      <c r="KZA63" s="59"/>
      <c r="KZB63" s="59"/>
      <c r="KZC63" s="59"/>
      <c r="KZD63" s="59"/>
      <c r="KZE63" s="59"/>
      <c r="KZF63" s="59"/>
      <c r="KZG63" s="59"/>
      <c r="KZH63" s="59"/>
      <c r="KZI63" s="59"/>
      <c r="KZJ63" s="59"/>
      <c r="KZK63" s="59"/>
      <c r="KZL63" s="59"/>
      <c r="KZM63" s="59"/>
      <c r="KZN63" s="59"/>
      <c r="KZO63" s="59"/>
      <c r="KZP63" s="59"/>
      <c r="KZQ63" s="59"/>
      <c r="KZR63" s="59"/>
      <c r="KZS63" s="59"/>
      <c r="KZT63" s="59"/>
      <c r="KZU63" s="59"/>
      <c r="KZV63" s="59"/>
      <c r="KZW63" s="59"/>
      <c r="KZX63" s="59"/>
      <c r="KZY63" s="59"/>
      <c r="KZZ63" s="59"/>
      <c r="LAA63" s="59"/>
      <c r="LAB63" s="59"/>
      <c r="LAC63" s="59"/>
      <c r="LAD63" s="59"/>
      <c r="LAE63" s="59"/>
      <c r="LAF63" s="59"/>
      <c r="LAG63" s="59"/>
      <c r="LAH63" s="59"/>
      <c r="LAI63" s="59"/>
      <c r="LAJ63" s="59"/>
      <c r="LAK63" s="59"/>
      <c r="LAL63" s="59"/>
      <c r="LAM63" s="59"/>
      <c r="LAN63" s="59"/>
      <c r="LAO63" s="59"/>
      <c r="LAP63" s="59"/>
      <c r="LAQ63" s="59"/>
      <c r="LAR63" s="59"/>
      <c r="LAS63" s="59"/>
      <c r="LAT63" s="59"/>
      <c r="LAU63" s="59"/>
      <c r="LAV63" s="59"/>
      <c r="LAW63" s="59"/>
      <c r="LAX63" s="59"/>
      <c r="LAY63" s="59"/>
      <c r="LAZ63" s="59"/>
      <c r="LBA63" s="59"/>
      <c r="LBB63" s="59"/>
      <c r="LBC63" s="59"/>
      <c r="LBD63" s="59"/>
      <c r="LBE63" s="59"/>
      <c r="LBF63" s="59"/>
      <c r="LBG63" s="59"/>
      <c r="LBH63" s="59"/>
      <c r="LBI63" s="59"/>
      <c r="LBJ63" s="59"/>
      <c r="LBK63" s="59"/>
      <c r="LBL63" s="59"/>
      <c r="LBM63" s="59"/>
      <c r="LBN63" s="59"/>
      <c r="LBO63" s="59"/>
      <c r="LBP63" s="59"/>
      <c r="LBQ63" s="59"/>
      <c r="LBR63" s="59"/>
      <c r="LBS63" s="59"/>
      <c r="LBT63" s="59"/>
      <c r="LBU63" s="59"/>
      <c r="LBV63" s="59"/>
      <c r="LBW63" s="59"/>
      <c r="LBX63" s="59"/>
      <c r="LBY63" s="59"/>
      <c r="LBZ63" s="59"/>
      <c r="LCA63" s="59"/>
      <c r="LCB63" s="59"/>
      <c r="LCC63" s="59"/>
      <c r="LCD63" s="59"/>
      <c r="LCE63" s="59"/>
      <c r="LCF63" s="59"/>
      <c r="LCG63" s="59"/>
      <c r="LCH63" s="59"/>
      <c r="LCI63" s="59"/>
      <c r="LCJ63" s="59"/>
      <c r="LCK63" s="59"/>
      <c r="LCL63" s="59"/>
      <c r="LCM63" s="59"/>
      <c r="LCN63" s="59"/>
      <c r="LCO63" s="59"/>
      <c r="LCP63" s="59"/>
      <c r="LCQ63" s="59"/>
      <c r="LCR63" s="59"/>
      <c r="LCS63" s="59"/>
      <c r="LCT63" s="59"/>
      <c r="LCU63" s="59"/>
      <c r="LCV63" s="59"/>
      <c r="LCW63" s="59"/>
      <c r="LCX63" s="59"/>
      <c r="LCY63" s="59"/>
      <c r="LCZ63" s="59"/>
      <c r="LDA63" s="59"/>
      <c r="LDB63" s="59"/>
      <c r="LDC63" s="59"/>
      <c r="LDD63" s="59"/>
      <c r="LDE63" s="59"/>
      <c r="LDF63" s="59"/>
      <c r="LDG63" s="59"/>
      <c r="LDH63" s="59"/>
      <c r="LDI63" s="59"/>
      <c r="LDJ63" s="59"/>
      <c r="LDK63" s="59"/>
      <c r="LDL63" s="59"/>
      <c r="LDM63" s="59"/>
      <c r="LDN63" s="59"/>
      <c r="LDO63" s="59"/>
      <c r="LDP63" s="59"/>
      <c r="LDQ63" s="59"/>
      <c r="LDR63" s="59"/>
      <c r="LDS63" s="59"/>
      <c r="LDT63" s="59"/>
      <c r="LDU63" s="59"/>
      <c r="LDV63" s="59"/>
      <c r="LDW63" s="59"/>
      <c r="LDX63" s="59"/>
      <c r="LDY63" s="59"/>
      <c r="LDZ63" s="59"/>
      <c r="LEA63" s="59"/>
      <c r="LEB63" s="59"/>
      <c r="LEC63" s="59"/>
      <c r="LED63" s="59"/>
      <c r="LEE63" s="59"/>
      <c r="LEF63" s="59"/>
      <c r="LEG63" s="59"/>
      <c r="LEH63" s="59"/>
      <c r="LEI63" s="59"/>
      <c r="LEJ63" s="59"/>
      <c r="LEK63" s="59"/>
      <c r="LEL63" s="59"/>
      <c r="LEM63" s="59"/>
      <c r="LEN63" s="59"/>
      <c r="LEO63" s="59"/>
      <c r="LEP63" s="59"/>
      <c r="LEQ63" s="59"/>
      <c r="LER63" s="59"/>
      <c r="LES63" s="59"/>
      <c r="LET63" s="59"/>
      <c r="LEU63" s="59"/>
      <c r="LEV63" s="59"/>
      <c r="LEW63" s="59"/>
      <c r="LEX63" s="59"/>
      <c r="LEY63" s="59"/>
      <c r="LEZ63" s="59"/>
      <c r="LFA63" s="59"/>
      <c r="LFB63" s="59"/>
      <c r="LFC63" s="59"/>
      <c r="LFD63" s="59"/>
      <c r="LFE63" s="59"/>
      <c r="LFF63" s="59"/>
      <c r="LFG63" s="59"/>
      <c r="LFH63" s="59"/>
      <c r="LFI63" s="59"/>
      <c r="LFJ63" s="59"/>
      <c r="LFK63" s="59"/>
      <c r="LFL63" s="59"/>
      <c r="LFM63" s="59"/>
      <c r="LFN63" s="59"/>
      <c r="LFO63" s="59"/>
      <c r="LFP63" s="59"/>
      <c r="LFQ63" s="59"/>
      <c r="LFR63" s="59"/>
      <c r="LFS63" s="59"/>
      <c r="LFT63" s="59"/>
      <c r="LFU63" s="59"/>
      <c r="LFV63" s="59"/>
      <c r="LFW63" s="59"/>
      <c r="LFX63" s="59"/>
      <c r="LFY63" s="59"/>
      <c r="LFZ63" s="59"/>
      <c r="LGA63" s="59"/>
      <c r="LGB63" s="59"/>
      <c r="LGC63" s="59"/>
      <c r="LGD63" s="59"/>
      <c r="LGE63" s="59"/>
      <c r="LGF63" s="59"/>
      <c r="LGG63" s="59"/>
      <c r="LGH63" s="59"/>
      <c r="LGI63" s="59"/>
      <c r="LGJ63" s="59"/>
      <c r="LGK63" s="59"/>
      <c r="LGL63" s="59"/>
      <c r="LGM63" s="59"/>
      <c r="LGN63" s="59"/>
      <c r="LGO63" s="59"/>
      <c r="LGP63" s="59"/>
      <c r="LGQ63" s="59"/>
      <c r="LGR63" s="59"/>
      <c r="LGS63" s="59"/>
      <c r="LGT63" s="59"/>
      <c r="LGU63" s="59"/>
      <c r="LGV63" s="59"/>
      <c r="LGW63" s="59"/>
      <c r="LGX63" s="59"/>
      <c r="LGY63" s="59"/>
      <c r="LGZ63" s="59"/>
      <c r="LHA63" s="59"/>
      <c r="LHB63" s="59"/>
      <c r="LHC63" s="59"/>
      <c r="LHD63" s="59"/>
      <c r="LHE63" s="59"/>
      <c r="LHF63" s="59"/>
      <c r="LHG63" s="59"/>
      <c r="LHH63" s="59"/>
      <c r="LHI63" s="59"/>
      <c r="LHJ63" s="59"/>
      <c r="LHK63" s="59"/>
      <c r="LHL63" s="59"/>
      <c r="LHM63" s="59"/>
      <c r="LHN63" s="59"/>
      <c r="LHO63" s="59"/>
      <c r="LHP63" s="59"/>
      <c r="LHQ63" s="59"/>
      <c r="LHR63" s="59"/>
      <c r="LHS63" s="59"/>
      <c r="LHT63" s="59"/>
      <c r="LHU63" s="59"/>
      <c r="LHV63" s="59"/>
      <c r="LHW63" s="59"/>
      <c r="LHX63" s="59"/>
      <c r="LHY63" s="59"/>
      <c r="LHZ63" s="59"/>
      <c r="LIA63" s="59"/>
      <c r="LIB63" s="59"/>
      <c r="LIC63" s="59"/>
      <c r="LID63" s="59"/>
      <c r="LIE63" s="59"/>
      <c r="LIF63" s="59"/>
      <c r="LIG63" s="59"/>
      <c r="LIH63" s="59"/>
      <c r="LII63" s="59"/>
      <c r="LIJ63" s="59"/>
      <c r="LIK63" s="59"/>
      <c r="LIL63" s="59"/>
      <c r="LIM63" s="59"/>
      <c r="LIN63" s="59"/>
      <c r="LIO63" s="59"/>
      <c r="LIP63" s="59"/>
      <c r="LIQ63" s="59"/>
      <c r="LIR63" s="59"/>
      <c r="LIS63" s="59"/>
      <c r="LIT63" s="59"/>
      <c r="LIU63" s="59"/>
      <c r="LIV63" s="59"/>
      <c r="LIW63" s="59"/>
      <c r="LIX63" s="59"/>
      <c r="LIY63" s="59"/>
      <c r="LIZ63" s="59"/>
      <c r="LJA63" s="59"/>
      <c r="LJB63" s="59"/>
      <c r="LJC63" s="59"/>
      <c r="LJD63" s="59"/>
      <c r="LJE63" s="59"/>
      <c r="LJF63" s="59"/>
      <c r="LJG63" s="59"/>
      <c r="LJH63" s="59"/>
      <c r="LJI63" s="59"/>
      <c r="LJJ63" s="59"/>
      <c r="LJK63" s="59"/>
      <c r="LJL63" s="59"/>
      <c r="LJM63" s="59"/>
      <c r="LJN63" s="59"/>
      <c r="LJO63" s="59"/>
      <c r="LJP63" s="59"/>
      <c r="LJQ63" s="59"/>
      <c r="LJR63" s="59"/>
      <c r="LJS63" s="59"/>
      <c r="LJT63" s="59"/>
      <c r="LJU63" s="59"/>
      <c r="LJV63" s="59"/>
      <c r="LJW63" s="59"/>
      <c r="LJX63" s="59"/>
      <c r="LJY63" s="59"/>
      <c r="LJZ63" s="59"/>
      <c r="LKA63" s="59"/>
      <c r="LKB63" s="59"/>
      <c r="LKC63" s="59"/>
      <c r="LKD63" s="59"/>
      <c r="LKE63" s="59"/>
      <c r="LKF63" s="59"/>
      <c r="LKG63" s="59"/>
      <c r="LKH63" s="59"/>
      <c r="LKI63" s="59"/>
      <c r="LKJ63" s="59"/>
      <c r="LKK63" s="59"/>
      <c r="LKL63" s="59"/>
      <c r="LKM63" s="59"/>
      <c r="LKN63" s="59"/>
      <c r="LKO63" s="59"/>
      <c r="LKP63" s="59"/>
      <c r="LKQ63" s="59"/>
      <c r="LKR63" s="59"/>
      <c r="LKS63" s="59"/>
      <c r="LKT63" s="59"/>
      <c r="LKU63" s="59"/>
      <c r="LKV63" s="59"/>
      <c r="LKW63" s="59"/>
      <c r="LKX63" s="59"/>
      <c r="LKY63" s="59"/>
      <c r="LKZ63" s="59"/>
      <c r="LLA63" s="59"/>
      <c r="LLB63" s="59"/>
      <c r="LLC63" s="59"/>
      <c r="LLD63" s="59"/>
      <c r="LLE63" s="59"/>
      <c r="LLF63" s="59"/>
      <c r="LLG63" s="59"/>
      <c r="LLH63" s="59"/>
      <c r="LLI63" s="59"/>
      <c r="LLJ63" s="59"/>
      <c r="LLK63" s="59"/>
      <c r="LLL63" s="59"/>
      <c r="LLM63" s="59"/>
      <c r="LLN63" s="59"/>
      <c r="LLO63" s="59"/>
      <c r="LLP63" s="59"/>
      <c r="LLQ63" s="59"/>
      <c r="LLR63" s="59"/>
      <c r="LLS63" s="59"/>
      <c r="LLT63" s="59"/>
      <c r="LLU63" s="59"/>
      <c r="LLV63" s="59"/>
      <c r="LLW63" s="59"/>
      <c r="LLX63" s="59"/>
      <c r="LLY63" s="59"/>
      <c r="LLZ63" s="59"/>
      <c r="LMA63" s="59"/>
      <c r="LMB63" s="59"/>
      <c r="LMC63" s="59"/>
      <c r="LMD63" s="59"/>
      <c r="LME63" s="59"/>
      <c r="LMF63" s="59"/>
      <c r="LMG63" s="59"/>
      <c r="LMH63" s="59"/>
      <c r="LMI63" s="59"/>
      <c r="LMJ63" s="59"/>
      <c r="LMK63" s="59"/>
      <c r="LML63" s="59"/>
      <c r="LMM63" s="59"/>
      <c r="LMN63" s="59"/>
      <c r="LMO63" s="59"/>
      <c r="LMP63" s="59"/>
      <c r="LMQ63" s="59"/>
      <c r="LMR63" s="59"/>
      <c r="LMS63" s="59"/>
      <c r="LMT63" s="59"/>
      <c r="LMU63" s="59"/>
      <c r="LMV63" s="59"/>
      <c r="LMW63" s="59"/>
      <c r="LMX63" s="59"/>
      <c r="LMY63" s="59"/>
      <c r="LMZ63" s="59"/>
      <c r="LNA63" s="59"/>
      <c r="LNB63" s="59"/>
      <c r="LNC63" s="59"/>
      <c r="LND63" s="59"/>
      <c r="LNE63" s="59"/>
      <c r="LNF63" s="59"/>
      <c r="LNG63" s="59"/>
      <c r="LNH63" s="59"/>
      <c r="LNI63" s="59"/>
      <c r="LNJ63" s="59"/>
      <c r="LNK63" s="59"/>
      <c r="LNL63" s="59"/>
      <c r="LNM63" s="59"/>
      <c r="LNN63" s="59"/>
      <c r="LNO63" s="59"/>
      <c r="LNP63" s="59"/>
      <c r="LNQ63" s="59"/>
      <c r="LNR63" s="59"/>
      <c r="LNS63" s="59"/>
      <c r="LNT63" s="59"/>
      <c r="LNU63" s="59"/>
      <c r="LNV63" s="59"/>
      <c r="LNW63" s="59"/>
      <c r="LNX63" s="59"/>
      <c r="LNY63" s="59"/>
      <c r="LNZ63" s="59"/>
      <c r="LOA63" s="59"/>
      <c r="LOB63" s="59"/>
      <c r="LOC63" s="59"/>
      <c r="LOD63" s="59"/>
      <c r="LOE63" s="59"/>
      <c r="LOF63" s="59"/>
      <c r="LOG63" s="59"/>
      <c r="LOH63" s="59"/>
      <c r="LOI63" s="59"/>
      <c r="LOJ63" s="59"/>
      <c r="LOK63" s="59"/>
      <c r="LOL63" s="59"/>
      <c r="LOM63" s="59"/>
      <c r="LON63" s="59"/>
      <c r="LOO63" s="59"/>
      <c r="LOP63" s="59"/>
      <c r="LOQ63" s="59"/>
      <c r="LOR63" s="59"/>
      <c r="LOS63" s="59"/>
      <c r="LOT63" s="59"/>
      <c r="LOU63" s="59"/>
      <c r="LOV63" s="59"/>
      <c r="LOW63" s="59"/>
      <c r="LOX63" s="59"/>
      <c r="LOY63" s="59"/>
      <c r="LOZ63" s="59"/>
      <c r="LPA63" s="59"/>
      <c r="LPB63" s="59"/>
      <c r="LPC63" s="59"/>
      <c r="LPD63" s="59"/>
      <c r="LPE63" s="59"/>
      <c r="LPF63" s="59"/>
      <c r="LPG63" s="59"/>
      <c r="LPH63" s="59"/>
      <c r="LPI63" s="59"/>
      <c r="LPJ63" s="59"/>
      <c r="LPK63" s="59"/>
      <c r="LPL63" s="59"/>
      <c r="LPM63" s="59"/>
      <c r="LPN63" s="59"/>
      <c r="LPO63" s="59"/>
      <c r="LPP63" s="59"/>
      <c r="LPQ63" s="59"/>
      <c r="LPR63" s="59"/>
      <c r="LPS63" s="59"/>
      <c r="LPT63" s="59"/>
      <c r="LPU63" s="59"/>
      <c r="LPV63" s="59"/>
      <c r="LPW63" s="59"/>
      <c r="LPX63" s="59"/>
      <c r="LPY63" s="59"/>
      <c r="LPZ63" s="59"/>
      <c r="LQA63" s="59"/>
      <c r="LQB63" s="59"/>
      <c r="LQC63" s="59"/>
      <c r="LQD63" s="59"/>
      <c r="LQE63" s="59"/>
      <c r="LQF63" s="59"/>
      <c r="LQG63" s="59"/>
      <c r="LQH63" s="59"/>
      <c r="LQI63" s="59"/>
      <c r="LQJ63" s="59"/>
      <c r="LQK63" s="59"/>
      <c r="LQL63" s="59"/>
      <c r="LQM63" s="59"/>
      <c r="LQN63" s="59"/>
      <c r="LQO63" s="59"/>
      <c r="LQP63" s="59"/>
      <c r="LQQ63" s="59"/>
      <c r="LQR63" s="59"/>
      <c r="LQS63" s="59"/>
      <c r="LQT63" s="59"/>
      <c r="LQU63" s="59"/>
      <c r="LQV63" s="59"/>
      <c r="LQW63" s="59"/>
      <c r="LQX63" s="59"/>
      <c r="LQY63" s="59"/>
      <c r="LQZ63" s="59"/>
      <c r="LRA63" s="59"/>
      <c r="LRB63" s="59"/>
      <c r="LRC63" s="59"/>
      <c r="LRD63" s="59"/>
      <c r="LRE63" s="59"/>
      <c r="LRF63" s="59"/>
      <c r="LRG63" s="59"/>
      <c r="LRH63" s="59"/>
      <c r="LRI63" s="59"/>
      <c r="LRJ63" s="59"/>
      <c r="LRK63" s="59"/>
      <c r="LRL63" s="59"/>
      <c r="LRM63" s="59"/>
      <c r="LRN63" s="59"/>
      <c r="LRO63" s="59"/>
      <c r="LRP63" s="59"/>
      <c r="LRQ63" s="59"/>
      <c r="LRR63" s="59"/>
      <c r="LRS63" s="59"/>
      <c r="LRT63" s="59"/>
      <c r="LRU63" s="59"/>
      <c r="LRV63" s="59"/>
      <c r="LRW63" s="59"/>
      <c r="LRX63" s="59"/>
      <c r="LRY63" s="59"/>
      <c r="LRZ63" s="59"/>
      <c r="LSA63" s="59"/>
      <c r="LSB63" s="59"/>
      <c r="LSC63" s="59"/>
      <c r="LSD63" s="59"/>
      <c r="LSE63" s="59"/>
      <c r="LSF63" s="59"/>
      <c r="LSG63" s="59"/>
      <c r="LSH63" s="59"/>
      <c r="LSI63" s="59"/>
      <c r="LSJ63" s="59"/>
      <c r="LSK63" s="59"/>
      <c r="LSL63" s="59"/>
      <c r="LSM63" s="59"/>
      <c r="LSN63" s="59"/>
      <c r="LSO63" s="59"/>
      <c r="LSP63" s="59"/>
      <c r="LSQ63" s="59"/>
      <c r="LSR63" s="59"/>
      <c r="LSS63" s="59"/>
      <c r="LST63" s="59"/>
      <c r="LSU63" s="59"/>
      <c r="LSV63" s="59"/>
      <c r="LSW63" s="59"/>
      <c r="LSX63" s="59"/>
      <c r="LSY63" s="59"/>
      <c r="LSZ63" s="59"/>
      <c r="LTA63" s="59"/>
      <c r="LTB63" s="59"/>
      <c r="LTC63" s="59"/>
      <c r="LTD63" s="59"/>
      <c r="LTE63" s="59"/>
      <c r="LTF63" s="59"/>
      <c r="LTG63" s="59"/>
      <c r="LTH63" s="59"/>
      <c r="LTI63" s="59"/>
      <c r="LTJ63" s="59"/>
      <c r="LTK63" s="59"/>
      <c r="LTL63" s="59"/>
      <c r="LTM63" s="59"/>
      <c r="LTN63" s="59"/>
      <c r="LTO63" s="59"/>
      <c r="LTP63" s="59"/>
      <c r="LTQ63" s="59"/>
      <c r="LTR63" s="59"/>
      <c r="LTS63" s="59"/>
      <c r="LTT63" s="59"/>
      <c r="LTU63" s="59"/>
      <c r="LTV63" s="59"/>
      <c r="LTW63" s="59"/>
      <c r="LTX63" s="59"/>
      <c r="LTY63" s="59"/>
      <c r="LTZ63" s="59"/>
      <c r="LUA63" s="59"/>
      <c r="LUB63" s="59"/>
      <c r="LUC63" s="59"/>
      <c r="LUD63" s="59"/>
      <c r="LUE63" s="59"/>
      <c r="LUF63" s="59"/>
      <c r="LUG63" s="59"/>
      <c r="LUH63" s="59"/>
      <c r="LUI63" s="59"/>
      <c r="LUJ63" s="59"/>
      <c r="LUK63" s="59"/>
      <c r="LUL63" s="59"/>
      <c r="LUM63" s="59"/>
      <c r="LUN63" s="59"/>
      <c r="LUO63" s="59"/>
      <c r="LUP63" s="59"/>
      <c r="LUQ63" s="59"/>
      <c r="LUR63" s="59"/>
      <c r="LUS63" s="59"/>
      <c r="LUT63" s="59"/>
      <c r="LUU63" s="59"/>
      <c r="LUV63" s="59"/>
      <c r="LUW63" s="59"/>
      <c r="LUX63" s="59"/>
      <c r="LUY63" s="59"/>
      <c r="LUZ63" s="59"/>
      <c r="LVA63" s="59"/>
      <c r="LVB63" s="59"/>
      <c r="LVC63" s="59"/>
      <c r="LVD63" s="59"/>
      <c r="LVE63" s="59"/>
      <c r="LVF63" s="59"/>
      <c r="LVG63" s="59"/>
      <c r="LVH63" s="59"/>
      <c r="LVI63" s="59"/>
      <c r="LVJ63" s="59"/>
      <c r="LVK63" s="59"/>
      <c r="LVL63" s="59"/>
      <c r="LVM63" s="59"/>
      <c r="LVN63" s="59"/>
      <c r="LVO63" s="59"/>
      <c r="LVP63" s="59"/>
      <c r="LVQ63" s="59"/>
      <c r="LVR63" s="59"/>
      <c r="LVS63" s="59"/>
      <c r="LVT63" s="59"/>
      <c r="LVU63" s="59"/>
      <c r="LVV63" s="59"/>
      <c r="LVW63" s="59"/>
      <c r="LVX63" s="59"/>
      <c r="LVY63" s="59"/>
      <c r="LVZ63" s="59"/>
      <c r="LWA63" s="59"/>
      <c r="LWB63" s="59"/>
      <c r="LWC63" s="59"/>
      <c r="LWD63" s="59"/>
      <c r="LWE63" s="59"/>
      <c r="LWF63" s="59"/>
      <c r="LWG63" s="59"/>
      <c r="LWH63" s="59"/>
      <c r="LWI63" s="59"/>
      <c r="LWJ63" s="59"/>
      <c r="LWK63" s="59"/>
      <c r="LWL63" s="59"/>
      <c r="LWM63" s="59"/>
      <c r="LWN63" s="59"/>
      <c r="LWO63" s="59"/>
      <c r="LWP63" s="59"/>
      <c r="LWQ63" s="59"/>
      <c r="LWR63" s="59"/>
      <c r="LWS63" s="59"/>
      <c r="LWT63" s="59"/>
      <c r="LWU63" s="59"/>
      <c r="LWV63" s="59"/>
      <c r="LWW63" s="59"/>
      <c r="LWX63" s="59"/>
      <c r="LWY63" s="59"/>
      <c r="LWZ63" s="59"/>
      <c r="LXA63" s="59"/>
      <c r="LXB63" s="59"/>
      <c r="LXC63" s="59"/>
      <c r="LXD63" s="59"/>
      <c r="LXE63" s="59"/>
      <c r="LXF63" s="59"/>
      <c r="LXG63" s="59"/>
      <c r="LXH63" s="59"/>
      <c r="LXI63" s="59"/>
      <c r="LXJ63" s="59"/>
      <c r="LXK63" s="59"/>
      <c r="LXL63" s="59"/>
      <c r="LXM63" s="59"/>
      <c r="LXN63" s="59"/>
      <c r="LXO63" s="59"/>
      <c r="LXP63" s="59"/>
      <c r="LXQ63" s="59"/>
      <c r="LXR63" s="59"/>
      <c r="LXS63" s="59"/>
      <c r="LXT63" s="59"/>
      <c r="LXU63" s="59"/>
      <c r="LXV63" s="59"/>
      <c r="LXW63" s="59"/>
      <c r="LXX63" s="59"/>
      <c r="LXY63" s="59"/>
      <c r="LXZ63" s="59"/>
      <c r="LYA63" s="59"/>
      <c r="LYB63" s="59"/>
      <c r="LYC63" s="59"/>
      <c r="LYD63" s="59"/>
      <c r="LYE63" s="59"/>
      <c r="LYF63" s="59"/>
      <c r="LYG63" s="59"/>
      <c r="LYH63" s="59"/>
      <c r="LYI63" s="59"/>
      <c r="LYJ63" s="59"/>
      <c r="LYK63" s="59"/>
      <c r="LYL63" s="59"/>
      <c r="LYM63" s="59"/>
      <c r="LYN63" s="59"/>
      <c r="LYO63" s="59"/>
      <c r="LYP63" s="59"/>
      <c r="LYQ63" s="59"/>
      <c r="LYR63" s="59"/>
      <c r="LYS63" s="59"/>
      <c r="LYT63" s="59"/>
      <c r="LYU63" s="59"/>
      <c r="LYV63" s="59"/>
      <c r="LYW63" s="59"/>
      <c r="LYX63" s="59"/>
      <c r="LYY63" s="59"/>
      <c r="LYZ63" s="59"/>
      <c r="LZA63" s="59"/>
      <c r="LZB63" s="59"/>
      <c r="LZC63" s="59"/>
      <c r="LZD63" s="59"/>
      <c r="LZE63" s="59"/>
      <c r="LZF63" s="59"/>
      <c r="LZG63" s="59"/>
      <c r="LZH63" s="59"/>
      <c r="LZI63" s="59"/>
      <c r="LZJ63" s="59"/>
      <c r="LZK63" s="59"/>
      <c r="LZL63" s="59"/>
      <c r="LZM63" s="59"/>
      <c r="LZN63" s="59"/>
      <c r="LZO63" s="59"/>
      <c r="LZP63" s="59"/>
      <c r="LZQ63" s="59"/>
      <c r="LZR63" s="59"/>
      <c r="LZS63" s="59"/>
      <c r="LZT63" s="59"/>
      <c r="LZU63" s="59"/>
      <c r="LZV63" s="59"/>
      <c r="LZW63" s="59"/>
      <c r="LZX63" s="59"/>
      <c r="LZY63" s="59"/>
      <c r="LZZ63" s="59"/>
      <c r="MAA63" s="59"/>
      <c r="MAB63" s="59"/>
      <c r="MAC63" s="59"/>
      <c r="MAD63" s="59"/>
      <c r="MAE63" s="59"/>
      <c r="MAF63" s="59"/>
      <c r="MAG63" s="59"/>
      <c r="MAH63" s="59"/>
      <c r="MAI63" s="59"/>
      <c r="MAJ63" s="59"/>
      <c r="MAK63" s="59"/>
      <c r="MAL63" s="59"/>
      <c r="MAM63" s="59"/>
      <c r="MAN63" s="59"/>
      <c r="MAO63" s="59"/>
      <c r="MAP63" s="59"/>
      <c r="MAQ63" s="59"/>
      <c r="MAR63" s="59"/>
      <c r="MAS63" s="59"/>
      <c r="MAT63" s="59"/>
      <c r="MAU63" s="59"/>
      <c r="MAV63" s="59"/>
      <c r="MAW63" s="59"/>
      <c r="MAX63" s="59"/>
      <c r="MAY63" s="59"/>
      <c r="MAZ63" s="59"/>
      <c r="MBA63" s="59"/>
      <c r="MBB63" s="59"/>
      <c r="MBC63" s="59"/>
      <c r="MBD63" s="59"/>
      <c r="MBE63" s="59"/>
      <c r="MBF63" s="59"/>
      <c r="MBG63" s="59"/>
      <c r="MBH63" s="59"/>
      <c r="MBI63" s="59"/>
      <c r="MBJ63" s="59"/>
      <c r="MBK63" s="59"/>
      <c r="MBL63" s="59"/>
      <c r="MBM63" s="59"/>
      <c r="MBN63" s="59"/>
      <c r="MBO63" s="59"/>
      <c r="MBP63" s="59"/>
      <c r="MBQ63" s="59"/>
      <c r="MBR63" s="59"/>
      <c r="MBS63" s="59"/>
      <c r="MBT63" s="59"/>
      <c r="MBU63" s="59"/>
      <c r="MBV63" s="59"/>
      <c r="MBW63" s="59"/>
      <c r="MBX63" s="59"/>
      <c r="MBY63" s="59"/>
      <c r="MBZ63" s="59"/>
      <c r="MCA63" s="59"/>
      <c r="MCB63" s="59"/>
      <c r="MCC63" s="59"/>
      <c r="MCD63" s="59"/>
      <c r="MCE63" s="59"/>
      <c r="MCF63" s="59"/>
      <c r="MCG63" s="59"/>
      <c r="MCH63" s="59"/>
      <c r="MCI63" s="59"/>
      <c r="MCJ63" s="59"/>
      <c r="MCK63" s="59"/>
      <c r="MCL63" s="59"/>
      <c r="MCM63" s="59"/>
      <c r="MCN63" s="59"/>
      <c r="MCO63" s="59"/>
      <c r="MCP63" s="59"/>
      <c r="MCQ63" s="59"/>
      <c r="MCR63" s="59"/>
      <c r="MCS63" s="59"/>
      <c r="MCT63" s="59"/>
      <c r="MCU63" s="59"/>
      <c r="MCV63" s="59"/>
      <c r="MCW63" s="59"/>
      <c r="MCX63" s="59"/>
      <c r="MCY63" s="59"/>
      <c r="MCZ63" s="59"/>
      <c r="MDA63" s="59"/>
      <c r="MDB63" s="59"/>
      <c r="MDC63" s="59"/>
      <c r="MDD63" s="59"/>
      <c r="MDE63" s="59"/>
      <c r="MDF63" s="59"/>
      <c r="MDG63" s="59"/>
      <c r="MDH63" s="59"/>
      <c r="MDI63" s="59"/>
      <c r="MDJ63" s="59"/>
      <c r="MDK63" s="59"/>
      <c r="MDL63" s="59"/>
      <c r="MDM63" s="59"/>
      <c r="MDN63" s="59"/>
      <c r="MDO63" s="59"/>
      <c r="MDP63" s="59"/>
      <c r="MDQ63" s="59"/>
      <c r="MDR63" s="59"/>
      <c r="MDS63" s="59"/>
      <c r="MDT63" s="59"/>
      <c r="MDU63" s="59"/>
      <c r="MDV63" s="59"/>
      <c r="MDW63" s="59"/>
      <c r="MDX63" s="59"/>
      <c r="MDY63" s="59"/>
      <c r="MDZ63" s="59"/>
      <c r="MEA63" s="59"/>
      <c r="MEB63" s="59"/>
      <c r="MEC63" s="59"/>
      <c r="MED63" s="59"/>
      <c r="MEE63" s="59"/>
      <c r="MEF63" s="59"/>
      <c r="MEG63" s="59"/>
      <c r="MEH63" s="59"/>
      <c r="MEI63" s="59"/>
      <c r="MEJ63" s="59"/>
      <c r="MEK63" s="59"/>
      <c r="MEL63" s="59"/>
      <c r="MEM63" s="59"/>
      <c r="MEN63" s="59"/>
      <c r="MEO63" s="59"/>
      <c r="MEP63" s="59"/>
      <c r="MEQ63" s="59"/>
      <c r="MER63" s="59"/>
      <c r="MES63" s="59"/>
      <c r="MET63" s="59"/>
      <c r="MEU63" s="59"/>
      <c r="MEV63" s="59"/>
      <c r="MEW63" s="59"/>
      <c r="MEX63" s="59"/>
      <c r="MEY63" s="59"/>
      <c r="MEZ63" s="59"/>
      <c r="MFA63" s="59"/>
      <c r="MFB63" s="59"/>
      <c r="MFC63" s="59"/>
      <c r="MFD63" s="59"/>
      <c r="MFE63" s="59"/>
      <c r="MFF63" s="59"/>
      <c r="MFG63" s="59"/>
      <c r="MFH63" s="59"/>
      <c r="MFI63" s="59"/>
      <c r="MFJ63" s="59"/>
      <c r="MFK63" s="59"/>
      <c r="MFL63" s="59"/>
      <c r="MFM63" s="59"/>
      <c r="MFN63" s="59"/>
      <c r="MFO63" s="59"/>
      <c r="MFP63" s="59"/>
      <c r="MFQ63" s="59"/>
      <c r="MFR63" s="59"/>
      <c r="MFS63" s="59"/>
      <c r="MFT63" s="59"/>
      <c r="MFU63" s="59"/>
      <c r="MFV63" s="59"/>
      <c r="MFW63" s="59"/>
      <c r="MFX63" s="59"/>
      <c r="MFY63" s="59"/>
      <c r="MFZ63" s="59"/>
      <c r="MGA63" s="59"/>
      <c r="MGB63" s="59"/>
      <c r="MGC63" s="59"/>
      <c r="MGD63" s="59"/>
      <c r="MGE63" s="59"/>
      <c r="MGF63" s="59"/>
      <c r="MGG63" s="59"/>
      <c r="MGH63" s="59"/>
      <c r="MGI63" s="59"/>
      <c r="MGJ63" s="59"/>
      <c r="MGK63" s="59"/>
      <c r="MGL63" s="59"/>
      <c r="MGM63" s="59"/>
      <c r="MGN63" s="59"/>
      <c r="MGO63" s="59"/>
      <c r="MGP63" s="59"/>
      <c r="MGQ63" s="59"/>
      <c r="MGR63" s="59"/>
      <c r="MGS63" s="59"/>
      <c r="MGT63" s="59"/>
      <c r="MGU63" s="59"/>
      <c r="MGV63" s="59"/>
      <c r="MGW63" s="59"/>
      <c r="MGX63" s="59"/>
      <c r="MGY63" s="59"/>
      <c r="MGZ63" s="59"/>
      <c r="MHA63" s="59"/>
      <c r="MHB63" s="59"/>
      <c r="MHC63" s="59"/>
      <c r="MHD63" s="59"/>
      <c r="MHE63" s="59"/>
      <c r="MHF63" s="59"/>
      <c r="MHG63" s="59"/>
      <c r="MHH63" s="59"/>
      <c r="MHI63" s="59"/>
      <c r="MHJ63" s="59"/>
      <c r="MHK63" s="59"/>
      <c r="MHL63" s="59"/>
      <c r="MHM63" s="59"/>
      <c r="MHN63" s="59"/>
      <c r="MHO63" s="59"/>
      <c r="MHP63" s="59"/>
      <c r="MHQ63" s="59"/>
      <c r="MHR63" s="59"/>
      <c r="MHS63" s="59"/>
      <c r="MHT63" s="59"/>
      <c r="MHU63" s="59"/>
      <c r="MHV63" s="59"/>
      <c r="MHW63" s="59"/>
      <c r="MHX63" s="59"/>
      <c r="MHY63" s="59"/>
      <c r="MHZ63" s="59"/>
      <c r="MIA63" s="59"/>
      <c r="MIB63" s="59"/>
      <c r="MIC63" s="59"/>
      <c r="MID63" s="59"/>
      <c r="MIE63" s="59"/>
      <c r="MIF63" s="59"/>
      <c r="MIG63" s="59"/>
      <c r="MIH63" s="59"/>
      <c r="MII63" s="59"/>
      <c r="MIJ63" s="59"/>
      <c r="MIK63" s="59"/>
      <c r="MIL63" s="59"/>
      <c r="MIM63" s="59"/>
      <c r="MIN63" s="59"/>
      <c r="MIO63" s="59"/>
      <c r="MIP63" s="59"/>
      <c r="MIQ63" s="59"/>
      <c r="MIR63" s="59"/>
      <c r="MIS63" s="59"/>
      <c r="MIT63" s="59"/>
      <c r="MIU63" s="59"/>
      <c r="MIV63" s="59"/>
      <c r="MIW63" s="59"/>
      <c r="MIX63" s="59"/>
      <c r="MIY63" s="59"/>
      <c r="MIZ63" s="59"/>
      <c r="MJA63" s="59"/>
      <c r="MJB63" s="59"/>
      <c r="MJC63" s="59"/>
      <c r="MJD63" s="59"/>
      <c r="MJE63" s="59"/>
      <c r="MJF63" s="59"/>
      <c r="MJG63" s="59"/>
      <c r="MJH63" s="59"/>
      <c r="MJI63" s="59"/>
      <c r="MJJ63" s="59"/>
      <c r="MJK63" s="59"/>
      <c r="MJL63" s="59"/>
      <c r="MJM63" s="59"/>
      <c r="MJN63" s="59"/>
      <c r="MJO63" s="59"/>
      <c r="MJP63" s="59"/>
      <c r="MJQ63" s="59"/>
      <c r="MJR63" s="59"/>
      <c r="MJS63" s="59"/>
      <c r="MJT63" s="59"/>
      <c r="MJU63" s="59"/>
      <c r="MJV63" s="59"/>
      <c r="MJW63" s="59"/>
      <c r="MJX63" s="59"/>
      <c r="MJY63" s="59"/>
      <c r="MJZ63" s="59"/>
      <c r="MKA63" s="59"/>
      <c r="MKB63" s="59"/>
      <c r="MKC63" s="59"/>
      <c r="MKD63" s="59"/>
      <c r="MKE63" s="59"/>
      <c r="MKF63" s="59"/>
      <c r="MKG63" s="59"/>
      <c r="MKH63" s="59"/>
      <c r="MKI63" s="59"/>
      <c r="MKJ63" s="59"/>
      <c r="MKK63" s="59"/>
      <c r="MKL63" s="59"/>
      <c r="MKM63" s="59"/>
      <c r="MKN63" s="59"/>
      <c r="MKO63" s="59"/>
      <c r="MKP63" s="59"/>
      <c r="MKQ63" s="59"/>
      <c r="MKR63" s="59"/>
      <c r="MKS63" s="59"/>
      <c r="MKT63" s="59"/>
      <c r="MKU63" s="59"/>
      <c r="MKV63" s="59"/>
      <c r="MKW63" s="59"/>
      <c r="MKX63" s="59"/>
      <c r="MKY63" s="59"/>
      <c r="MKZ63" s="59"/>
      <c r="MLA63" s="59"/>
      <c r="MLB63" s="59"/>
      <c r="MLC63" s="59"/>
      <c r="MLD63" s="59"/>
      <c r="MLE63" s="59"/>
      <c r="MLF63" s="59"/>
      <c r="MLG63" s="59"/>
      <c r="MLH63" s="59"/>
      <c r="MLI63" s="59"/>
      <c r="MLJ63" s="59"/>
      <c r="MLK63" s="59"/>
      <c r="MLL63" s="59"/>
      <c r="MLM63" s="59"/>
      <c r="MLN63" s="59"/>
      <c r="MLO63" s="59"/>
      <c r="MLP63" s="59"/>
      <c r="MLQ63" s="59"/>
      <c r="MLR63" s="59"/>
      <c r="MLS63" s="59"/>
      <c r="MLT63" s="59"/>
      <c r="MLU63" s="59"/>
      <c r="MLV63" s="59"/>
      <c r="MLW63" s="59"/>
      <c r="MLX63" s="59"/>
      <c r="MLY63" s="59"/>
      <c r="MLZ63" s="59"/>
      <c r="MMA63" s="59"/>
      <c r="MMB63" s="59"/>
      <c r="MMC63" s="59"/>
      <c r="MMD63" s="59"/>
      <c r="MME63" s="59"/>
      <c r="MMF63" s="59"/>
      <c r="MMG63" s="59"/>
      <c r="MMH63" s="59"/>
      <c r="MMI63" s="59"/>
      <c r="MMJ63" s="59"/>
      <c r="MMK63" s="59"/>
      <c r="MML63" s="59"/>
      <c r="MMM63" s="59"/>
      <c r="MMN63" s="59"/>
      <c r="MMO63" s="59"/>
      <c r="MMP63" s="59"/>
      <c r="MMQ63" s="59"/>
      <c r="MMR63" s="59"/>
      <c r="MMS63" s="59"/>
      <c r="MMT63" s="59"/>
      <c r="MMU63" s="59"/>
      <c r="MMV63" s="59"/>
      <c r="MMW63" s="59"/>
      <c r="MMX63" s="59"/>
      <c r="MMY63" s="59"/>
      <c r="MMZ63" s="59"/>
      <c r="MNA63" s="59"/>
      <c r="MNB63" s="59"/>
      <c r="MNC63" s="59"/>
      <c r="MND63" s="59"/>
      <c r="MNE63" s="59"/>
      <c r="MNF63" s="59"/>
      <c r="MNG63" s="59"/>
      <c r="MNH63" s="59"/>
      <c r="MNI63" s="59"/>
      <c r="MNJ63" s="59"/>
      <c r="MNK63" s="59"/>
      <c r="MNL63" s="59"/>
      <c r="MNM63" s="59"/>
      <c r="MNN63" s="59"/>
      <c r="MNO63" s="59"/>
      <c r="MNP63" s="59"/>
      <c r="MNQ63" s="59"/>
      <c r="MNR63" s="59"/>
      <c r="MNS63" s="59"/>
      <c r="MNT63" s="59"/>
      <c r="MNU63" s="59"/>
      <c r="MNV63" s="59"/>
      <c r="MNW63" s="59"/>
      <c r="MNX63" s="59"/>
      <c r="MNY63" s="59"/>
      <c r="MNZ63" s="59"/>
      <c r="MOA63" s="59"/>
      <c r="MOB63" s="59"/>
      <c r="MOC63" s="59"/>
      <c r="MOD63" s="59"/>
      <c r="MOE63" s="59"/>
      <c r="MOF63" s="59"/>
      <c r="MOG63" s="59"/>
      <c r="MOH63" s="59"/>
      <c r="MOI63" s="59"/>
      <c r="MOJ63" s="59"/>
      <c r="MOK63" s="59"/>
      <c r="MOL63" s="59"/>
      <c r="MOM63" s="59"/>
      <c r="MON63" s="59"/>
      <c r="MOO63" s="59"/>
      <c r="MOP63" s="59"/>
      <c r="MOQ63" s="59"/>
      <c r="MOR63" s="59"/>
      <c r="MOS63" s="59"/>
      <c r="MOT63" s="59"/>
      <c r="MOU63" s="59"/>
      <c r="MOV63" s="59"/>
      <c r="MOW63" s="59"/>
      <c r="MOX63" s="59"/>
      <c r="MOY63" s="59"/>
      <c r="MOZ63" s="59"/>
      <c r="MPA63" s="59"/>
      <c r="MPB63" s="59"/>
      <c r="MPC63" s="59"/>
      <c r="MPD63" s="59"/>
      <c r="MPE63" s="59"/>
      <c r="MPF63" s="59"/>
      <c r="MPG63" s="59"/>
      <c r="MPH63" s="59"/>
      <c r="MPI63" s="59"/>
      <c r="MPJ63" s="59"/>
      <c r="MPK63" s="59"/>
      <c r="MPL63" s="59"/>
      <c r="MPM63" s="59"/>
      <c r="MPN63" s="59"/>
      <c r="MPO63" s="59"/>
      <c r="MPP63" s="59"/>
      <c r="MPQ63" s="59"/>
      <c r="MPR63" s="59"/>
      <c r="MPS63" s="59"/>
      <c r="MPT63" s="59"/>
      <c r="MPU63" s="59"/>
      <c r="MPV63" s="59"/>
      <c r="MPW63" s="59"/>
      <c r="MPX63" s="59"/>
      <c r="MPY63" s="59"/>
      <c r="MPZ63" s="59"/>
      <c r="MQA63" s="59"/>
      <c r="MQB63" s="59"/>
      <c r="MQC63" s="59"/>
      <c r="MQD63" s="59"/>
      <c r="MQE63" s="59"/>
      <c r="MQF63" s="59"/>
      <c r="MQG63" s="59"/>
      <c r="MQH63" s="59"/>
      <c r="MQI63" s="59"/>
      <c r="MQJ63" s="59"/>
      <c r="MQK63" s="59"/>
      <c r="MQL63" s="59"/>
      <c r="MQM63" s="59"/>
      <c r="MQN63" s="59"/>
      <c r="MQO63" s="59"/>
      <c r="MQP63" s="59"/>
      <c r="MQQ63" s="59"/>
      <c r="MQR63" s="59"/>
      <c r="MQS63" s="59"/>
      <c r="MQT63" s="59"/>
      <c r="MQU63" s="59"/>
      <c r="MQV63" s="59"/>
      <c r="MQW63" s="59"/>
      <c r="MQX63" s="59"/>
      <c r="MQY63" s="59"/>
      <c r="MQZ63" s="59"/>
      <c r="MRA63" s="59"/>
      <c r="MRB63" s="59"/>
      <c r="MRC63" s="59"/>
      <c r="MRD63" s="59"/>
      <c r="MRE63" s="59"/>
      <c r="MRF63" s="59"/>
      <c r="MRG63" s="59"/>
      <c r="MRH63" s="59"/>
      <c r="MRI63" s="59"/>
      <c r="MRJ63" s="59"/>
      <c r="MRK63" s="59"/>
      <c r="MRL63" s="59"/>
      <c r="MRM63" s="59"/>
      <c r="MRN63" s="59"/>
      <c r="MRO63" s="59"/>
      <c r="MRP63" s="59"/>
      <c r="MRQ63" s="59"/>
      <c r="MRR63" s="59"/>
      <c r="MRS63" s="59"/>
      <c r="MRT63" s="59"/>
      <c r="MRU63" s="59"/>
      <c r="MRV63" s="59"/>
      <c r="MRW63" s="59"/>
      <c r="MRX63" s="59"/>
      <c r="MRY63" s="59"/>
      <c r="MRZ63" s="59"/>
      <c r="MSA63" s="59"/>
      <c r="MSB63" s="59"/>
      <c r="MSC63" s="59"/>
      <c r="MSD63" s="59"/>
      <c r="MSE63" s="59"/>
      <c r="MSF63" s="59"/>
      <c r="MSG63" s="59"/>
      <c r="MSH63" s="59"/>
      <c r="MSI63" s="59"/>
      <c r="MSJ63" s="59"/>
      <c r="MSK63" s="59"/>
      <c r="MSL63" s="59"/>
      <c r="MSM63" s="59"/>
      <c r="MSN63" s="59"/>
      <c r="MSO63" s="59"/>
      <c r="MSP63" s="59"/>
      <c r="MSQ63" s="59"/>
      <c r="MSR63" s="59"/>
      <c r="MSS63" s="59"/>
      <c r="MST63" s="59"/>
      <c r="MSU63" s="59"/>
      <c r="MSV63" s="59"/>
      <c r="MSW63" s="59"/>
      <c r="MSX63" s="59"/>
      <c r="MSY63" s="59"/>
      <c r="MSZ63" s="59"/>
      <c r="MTA63" s="59"/>
      <c r="MTB63" s="59"/>
      <c r="MTC63" s="59"/>
      <c r="MTD63" s="59"/>
      <c r="MTE63" s="59"/>
      <c r="MTF63" s="59"/>
      <c r="MTG63" s="59"/>
      <c r="MTH63" s="59"/>
      <c r="MTI63" s="59"/>
      <c r="MTJ63" s="59"/>
      <c r="MTK63" s="59"/>
      <c r="MTL63" s="59"/>
      <c r="MTM63" s="59"/>
      <c r="MTN63" s="59"/>
      <c r="MTO63" s="59"/>
      <c r="MTP63" s="59"/>
      <c r="MTQ63" s="59"/>
      <c r="MTR63" s="59"/>
      <c r="MTS63" s="59"/>
      <c r="MTT63" s="59"/>
      <c r="MTU63" s="59"/>
      <c r="MTV63" s="59"/>
      <c r="MTW63" s="59"/>
      <c r="MTX63" s="59"/>
      <c r="MTY63" s="59"/>
      <c r="MTZ63" s="59"/>
      <c r="MUA63" s="59"/>
      <c r="MUB63" s="59"/>
      <c r="MUC63" s="59"/>
      <c r="MUD63" s="59"/>
      <c r="MUE63" s="59"/>
      <c r="MUF63" s="59"/>
      <c r="MUG63" s="59"/>
      <c r="MUH63" s="59"/>
      <c r="MUI63" s="59"/>
      <c r="MUJ63" s="59"/>
      <c r="MUK63" s="59"/>
      <c r="MUL63" s="59"/>
      <c r="MUM63" s="59"/>
      <c r="MUN63" s="59"/>
      <c r="MUO63" s="59"/>
      <c r="MUP63" s="59"/>
      <c r="MUQ63" s="59"/>
      <c r="MUR63" s="59"/>
      <c r="MUS63" s="59"/>
      <c r="MUT63" s="59"/>
      <c r="MUU63" s="59"/>
      <c r="MUV63" s="59"/>
      <c r="MUW63" s="59"/>
      <c r="MUX63" s="59"/>
      <c r="MUY63" s="59"/>
      <c r="MUZ63" s="59"/>
      <c r="MVA63" s="59"/>
      <c r="MVB63" s="59"/>
      <c r="MVC63" s="59"/>
      <c r="MVD63" s="59"/>
      <c r="MVE63" s="59"/>
      <c r="MVF63" s="59"/>
      <c r="MVG63" s="59"/>
      <c r="MVH63" s="59"/>
      <c r="MVI63" s="59"/>
      <c r="MVJ63" s="59"/>
      <c r="MVK63" s="59"/>
      <c r="MVL63" s="59"/>
      <c r="MVM63" s="59"/>
      <c r="MVN63" s="59"/>
      <c r="MVO63" s="59"/>
      <c r="MVP63" s="59"/>
      <c r="MVQ63" s="59"/>
      <c r="MVR63" s="59"/>
      <c r="MVS63" s="59"/>
      <c r="MVT63" s="59"/>
      <c r="MVU63" s="59"/>
      <c r="MVV63" s="59"/>
      <c r="MVW63" s="59"/>
      <c r="MVX63" s="59"/>
      <c r="MVY63" s="59"/>
      <c r="MVZ63" s="59"/>
      <c r="MWA63" s="59"/>
      <c r="MWB63" s="59"/>
      <c r="MWC63" s="59"/>
      <c r="MWD63" s="59"/>
      <c r="MWE63" s="59"/>
      <c r="MWF63" s="59"/>
      <c r="MWG63" s="59"/>
      <c r="MWH63" s="59"/>
      <c r="MWI63" s="59"/>
      <c r="MWJ63" s="59"/>
      <c r="MWK63" s="59"/>
      <c r="MWL63" s="59"/>
      <c r="MWM63" s="59"/>
      <c r="MWN63" s="59"/>
      <c r="MWO63" s="59"/>
      <c r="MWP63" s="59"/>
      <c r="MWQ63" s="59"/>
      <c r="MWR63" s="59"/>
      <c r="MWS63" s="59"/>
      <c r="MWT63" s="59"/>
      <c r="MWU63" s="59"/>
      <c r="MWV63" s="59"/>
      <c r="MWW63" s="59"/>
      <c r="MWX63" s="59"/>
      <c r="MWY63" s="59"/>
      <c r="MWZ63" s="59"/>
      <c r="MXA63" s="59"/>
      <c r="MXB63" s="59"/>
      <c r="MXC63" s="59"/>
      <c r="MXD63" s="59"/>
      <c r="MXE63" s="59"/>
      <c r="MXF63" s="59"/>
      <c r="MXG63" s="59"/>
      <c r="MXH63" s="59"/>
      <c r="MXI63" s="59"/>
      <c r="MXJ63" s="59"/>
      <c r="MXK63" s="59"/>
      <c r="MXL63" s="59"/>
      <c r="MXM63" s="59"/>
      <c r="MXN63" s="59"/>
      <c r="MXO63" s="59"/>
      <c r="MXP63" s="59"/>
      <c r="MXQ63" s="59"/>
      <c r="MXR63" s="59"/>
      <c r="MXS63" s="59"/>
      <c r="MXT63" s="59"/>
      <c r="MXU63" s="59"/>
      <c r="MXV63" s="59"/>
      <c r="MXW63" s="59"/>
      <c r="MXX63" s="59"/>
      <c r="MXY63" s="59"/>
      <c r="MXZ63" s="59"/>
      <c r="MYA63" s="59"/>
      <c r="MYB63" s="59"/>
      <c r="MYC63" s="59"/>
      <c r="MYD63" s="59"/>
      <c r="MYE63" s="59"/>
      <c r="MYF63" s="59"/>
      <c r="MYG63" s="59"/>
      <c r="MYH63" s="59"/>
      <c r="MYI63" s="59"/>
      <c r="MYJ63" s="59"/>
      <c r="MYK63" s="59"/>
      <c r="MYL63" s="59"/>
      <c r="MYM63" s="59"/>
      <c r="MYN63" s="59"/>
      <c r="MYO63" s="59"/>
      <c r="MYP63" s="59"/>
      <c r="MYQ63" s="59"/>
      <c r="MYR63" s="59"/>
      <c r="MYS63" s="59"/>
      <c r="MYT63" s="59"/>
      <c r="MYU63" s="59"/>
      <c r="MYV63" s="59"/>
      <c r="MYW63" s="59"/>
      <c r="MYX63" s="59"/>
      <c r="MYY63" s="59"/>
      <c r="MYZ63" s="59"/>
      <c r="MZA63" s="59"/>
      <c r="MZB63" s="59"/>
      <c r="MZC63" s="59"/>
      <c r="MZD63" s="59"/>
      <c r="MZE63" s="59"/>
      <c r="MZF63" s="59"/>
      <c r="MZG63" s="59"/>
      <c r="MZH63" s="59"/>
      <c r="MZI63" s="59"/>
      <c r="MZJ63" s="59"/>
      <c r="MZK63" s="59"/>
      <c r="MZL63" s="59"/>
      <c r="MZM63" s="59"/>
      <c r="MZN63" s="59"/>
      <c r="MZO63" s="59"/>
      <c r="MZP63" s="59"/>
      <c r="MZQ63" s="59"/>
      <c r="MZR63" s="59"/>
      <c r="MZS63" s="59"/>
      <c r="MZT63" s="59"/>
      <c r="MZU63" s="59"/>
      <c r="MZV63" s="59"/>
      <c r="MZW63" s="59"/>
      <c r="MZX63" s="59"/>
      <c r="MZY63" s="59"/>
      <c r="MZZ63" s="59"/>
      <c r="NAA63" s="59"/>
      <c r="NAB63" s="59"/>
      <c r="NAC63" s="59"/>
      <c r="NAD63" s="59"/>
      <c r="NAE63" s="59"/>
      <c r="NAF63" s="59"/>
      <c r="NAG63" s="59"/>
      <c r="NAH63" s="59"/>
      <c r="NAI63" s="59"/>
      <c r="NAJ63" s="59"/>
      <c r="NAK63" s="59"/>
      <c r="NAL63" s="59"/>
      <c r="NAM63" s="59"/>
      <c r="NAN63" s="59"/>
      <c r="NAO63" s="59"/>
      <c r="NAP63" s="59"/>
      <c r="NAQ63" s="59"/>
      <c r="NAR63" s="59"/>
      <c r="NAS63" s="59"/>
      <c r="NAT63" s="59"/>
      <c r="NAU63" s="59"/>
      <c r="NAV63" s="59"/>
      <c r="NAW63" s="59"/>
      <c r="NAX63" s="59"/>
      <c r="NAY63" s="59"/>
      <c r="NAZ63" s="59"/>
      <c r="NBA63" s="59"/>
      <c r="NBB63" s="59"/>
      <c r="NBC63" s="59"/>
      <c r="NBD63" s="59"/>
      <c r="NBE63" s="59"/>
      <c r="NBF63" s="59"/>
      <c r="NBG63" s="59"/>
      <c r="NBH63" s="59"/>
      <c r="NBI63" s="59"/>
      <c r="NBJ63" s="59"/>
      <c r="NBK63" s="59"/>
      <c r="NBL63" s="59"/>
      <c r="NBM63" s="59"/>
      <c r="NBN63" s="59"/>
      <c r="NBO63" s="59"/>
      <c r="NBP63" s="59"/>
      <c r="NBQ63" s="59"/>
      <c r="NBR63" s="59"/>
      <c r="NBS63" s="59"/>
      <c r="NBT63" s="59"/>
      <c r="NBU63" s="59"/>
      <c r="NBV63" s="59"/>
      <c r="NBW63" s="59"/>
      <c r="NBX63" s="59"/>
      <c r="NBY63" s="59"/>
      <c r="NBZ63" s="59"/>
      <c r="NCA63" s="59"/>
      <c r="NCB63" s="59"/>
      <c r="NCC63" s="59"/>
      <c r="NCD63" s="59"/>
      <c r="NCE63" s="59"/>
      <c r="NCF63" s="59"/>
      <c r="NCG63" s="59"/>
      <c r="NCH63" s="59"/>
      <c r="NCI63" s="59"/>
      <c r="NCJ63" s="59"/>
      <c r="NCK63" s="59"/>
      <c r="NCL63" s="59"/>
      <c r="NCM63" s="59"/>
      <c r="NCN63" s="59"/>
      <c r="NCO63" s="59"/>
      <c r="NCP63" s="59"/>
      <c r="NCQ63" s="59"/>
      <c r="NCR63" s="59"/>
      <c r="NCS63" s="59"/>
      <c r="NCT63" s="59"/>
      <c r="NCU63" s="59"/>
      <c r="NCV63" s="59"/>
      <c r="NCW63" s="59"/>
      <c r="NCX63" s="59"/>
      <c r="NCY63" s="59"/>
      <c r="NCZ63" s="59"/>
      <c r="NDA63" s="59"/>
      <c r="NDB63" s="59"/>
      <c r="NDC63" s="59"/>
      <c r="NDD63" s="59"/>
      <c r="NDE63" s="59"/>
      <c r="NDF63" s="59"/>
      <c r="NDG63" s="59"/>
      <c r="NDH63" s="59"/>
      <c r="NDI63" s="59"/>
      <c r="NDJ63" s="59"/>
      <c r="NDK63" s="59"/>
      <c r="NDL63" s="59"/>
      <c r="NDM63" s="59"/>
      <c r="NDN63" s="59"/>
      <c r="NDO63" s="59"/>
      <c r="NDP63" s="59"/>
      <c r="NDQ63" s="59"/>
      <c r="NDR63" s="59"/>
      <c r="NDS63" s="59"/>
      <c r="NDT63" s="59"/>
      <c r="NDU63" s="59"/>
      <c r="NDV63" s="59"/>
      <c r="NDW63" s="59"/>
      <c r="NDX63" s="59"/>
      <c r="NDY63" s="59"/>
      <c r="NDZ63" s="59"/>
      <c r="NEA63" s="59"/>
      <c r="NEB63" s="59"/>
      <c r="NEC63" s="59"/>
      <c r="NED63" s="59"/>
      <c r="NEE63" s="59"/>
      <c r="NEF63" s="59"/>
      <c r="NEG63" s="59"/>
      <c r="NEH63" s="59"/>
      <c r="NEI63" s="59"/>
      <c r="NEJ63" s="59"/>
      <c r="NEK63" s="59"/>
      <c r="NEL63" s="59"/>
      <c r="NEM63" s="59"/>
      <c r="NEN63" s="59"/>
      <c r="NEO63" s="59"/>
      <c r="NEP63" s="59"/>
      <c r="NEQ63" s="59"/>
      <c r="NER63" s="59"/>
      <c r="NES63" s="59"/>
      <c r="NET63" s="59"/>
      <c r="NEU63" s="59"/>
      <c r="NEV63" s="59"/>
      <c r="NEW63" s="59"/>
      <c r="NEX63" s="59"/>
      <c r="NEY63" s="59"/>
      <c r="NEZ63" s="59"/>
      <c r="NFA63" s="59"/>
      <c r="NFB63" s="59"/>
      <c r="NFC63" s="59"/>
      <c r="NFD63" s="59"/>
      <c r="NFE63" s="59"/>
      <c r="NFF63" s="59"/>
      <c r="NFG63" s="59"/>
      <c r="NFH63" s="59"/>
      <c r="NFI63" s="59"/>
      <c r="NFJ63" s="59"/>
      <c r="NFK63" s="59"/>
      <c r="NFL63" s="59"/>
      <c r="NFM63" s="59"/>
      <c r="NFN63" s="59"/>
      <c r="NFO63" s="59"/>
      <c r="NFP63" s="59"/>
      <c r="NFQ63" s="59"/>
      <c r="NFR63" s="59"/>
      <c r="NFS63" s="59"/>
      <c r="NFT63" s="59"/>
      <c r="NFU63" s="59"/>
      <c r="NFV63" s="59"/>
      <c r="NFW63" s="59"/>
      <c r="NFX63" s="59"/>
      <c r="NFY63" s="59"/>
      <c r="NFZ63" s="59"/>
      <c r="NGA63" s="59"/>
      <c r="NGB63" s="59"/>
      <c r="NGC63" s="59"/>
      <c r="NGD63" s="59"/>
      <c r="NGE63" s="59"/>
      <c r="NGF63" s="59"/>
      <c r="NGG63" s="59"/>
      <c r="NGH63" s="59"/>
      <c r="NGI63" s="59"/>
      <c r="NGJ63" s="59"/>
      <c r="NGK63" s="59"/>
      <c r="NGL63" s="59"/>
      <c r="NGM63" s="59"/>
      <c r="NGN63" s="59"/>
      <c r="NGO63" s="59"/>
      <c r="NGP63" s="59"/>
      <c r="NGQ63" s="59"/>
      <c r="NGR63" s="59"/>
      <c r="NGS63" s="59"/>
      <c r="NGT63" s="59"/>
      <c r="NGU63" s="59"/>
      <c r="NGV63" s="59"/>
      <c r="NGW63" s="59"/>
      <c r="NGX63" s="59"/>
      <c r="NGY63" s="59"/>
      <c r="NGZ63" s="59"/>
      <c r="NHA63" s="59"/>
      <c r="NHB63" s="59"/>
      <c r="NHC63" s="59"/>
      <c r="NHD63" s="59"/>
      <c r="NHE63" s="59"/>
      <c r="NHF63" s="59"/>
      <c r="NHG63" s="59"/>
      <c r="NHH63" s="59"/>
      <c r="NHI63" s="59"/>
      <c r="NHJ63" s="59"/>
      <c r="NHK63" s="59"/>
      <c r="NHL63" s="59"/>
      <c r="NHM63" s="59"/>
      <c r="NHN63" s="59"/>
      <c r="NHO63" s="59"/>
      <c r="NHP63" s="59"/>
      <c r="NHQ63" s="59"/>
      <c r="NHR63" s="59"/>
      <c r="NHS63" s="59"/>
      <c r="NHT63" s="59"/>
      <c r="NHU63" s="59"/>
      <c r="NHV63" s="59"/>
      <c r="NHW63" s="59"/>
      <c r="NHX63" s="59"/>
      <c r="NHY63" s="59"/>
      <c r="NHZ63" s="59"/>
      <c r="NIA63" s="59"/>
      <c r="NIB63" s="59"/>
      <c r="NIC63" s="59"/>
      <c r="NID63" s="59"/>
      <c r="NIE63" s="59"/>
      <c r="NIF63" s="59"/>
      <c r="NIG63" s="59"/>
      <c r="NIH63" s="59"/>
      <c r="NII63" s="59"/>
      <c r="NIJ63" s="59"/>
      <c r="NIK63" s="59"/>
      <c r="NIL63" s="59"/>
      <c r="NIM63" s="59"/>
      <c r="NIN63" s="59"/>
      <c r="NIO63" s="59"/>
      <c r="NIP63" s="59"/>
      <c r="NIQ63" s="59"/>
      <c r="NIR63" s="59"/>
      <c r="NIS63" s="59"/>
      <c r="NIT63" s="59"/>
      <c r="NIU63" s="59"/>
      <c r="NIV63" s="59"/>
      <c r="NIW63" s="59"/>
      <c r="NIX63" s="59"/>
      <c r="NIY63" s="59"/>
      <c r="NIZ63" s="59"/>
      <c r="NJA63" s="59"/>
      <c r="NJB63" s="59"/>
      <c r="NJC63" s="59"/>
      <c r="NJD63" s="59"/>
      <c r="NJE63" s="59"/>
      <c r="NJF63" s="59"/>
      <c r="NJG63" s="59"/>
      <c r="NJH63" s="59"/>
      <c r="NJI63" s="59"/>
      <c r="NJJ63" s="59"/>
      <c r="NJK63" s="59"/>
      <c r="NJL63" s="59"/>
      <c r="NJM63" s="59"/>
      <c r="NJN63" s="59"/>
      <c r="NJO63" s="59"/>
      <c r="NJP63" s="59"/>
      <c r="NJQ63" s="59"/>
      <c r="NJR63" s="59"/>
      <c r="NJS63" s="59"/>
      <c r="NJT63" s="59"/>
      <c r="NJU63" s="59"/>
      <c r="NJV63" s="59"/>
      <c r="NJW63" s="59"/>
      <c r="NJX63" s="59"/>
      <c r="NJY63" s="59"/>
      <c r="NJZ63" s="59"/>
      <c r="NKA63" s="59"/>
      <c r="NKB63" s="59"/>
      <c r="NKC63" s="59"/>
      <c r="NKD63" s="59"/>
      <c r="NKE63" s="59"/>
      <c r="NKF63" s="59"/>
      <c r="NKG63" s="59"/>
      <c r="NKH63" s="59"/>
      <c r="NKI63" s="59"/>
      <c r="NKJ63" s="59"/>
      <c r="NKK63" s="59"/>
      <c r="NKL63" s="59"/>
      <c r="NKM63" s="59"/>
      <c r="NKN63" s="59"/>
      <c r="NKO63" s="59"/>
      <c r="NKP63" s="59"/>
      <c r="NKQ63" s="59"/>
      <c r="NKR63" s="59"/>
      <c r="NKS63" s="59"/>
      <c r="NKT63" s="59"/>
      <c r="NKU63" s="59"/>
      <c r="NKV63" s="59"/>
      <c r="NKW63" s="59"/>
      <c r="NKX63" s="59"/>
      <c r="NKY63" s="59"/>
      <c r="NKZ63" s="59"/>
      <c r="NLA63" s="59"/>
      <c r="NLB63" s="59"/>
      <c r="NLC63" s="59"/>
      <c r="NLD63" s="59"/>
      <c r="NLE63" s="59"/>
      <c r="NLF63" s="59"/>
      <c r="NLG63" s="59"/>
      <c r="NLH63" s="59"/>
      <c r="NLI63" s="59"/>
      <c r="NLJ63" s="59"/>
      <c r="NLK63" s="59"/>
      <c r="NLL63" s="59"/>
      <c r="NLM63" s="59"/>
      <c r="NLN63" s="59"/>
      <c r="NLO63" s="59"/>
      <c r="NLP63" s="59"/>
      <c r="NLQ63" s="59"/>
      <c r="NLR63" s="59"/>
      <c r="NLS63" s="59"/>
      <c r="NLT63" s="59"/>
      <c r="NLU63" s="59"/>
      <c r="NLV63" s="59"/>
      <c r="NLW63" s="59"/>
      <c r="NLX63" s="59"/>
      <c r="NLY63" s="59"/>
      <c r="NLZ63" s="59"/>
      <c r="NMA63" s="59"/>
      <c r="NMB63" s="59"/>
      <c r="NMC63" s="59"/>
      <c r="NMD63" s="59"/>
      <c r="NME63" s="59"/>
      <c r="NMF63" s="59"/>
      <c r="NMG63" s="59"/>
      <c r="NMH63" s="59"/>
      <c r="NMI63" s="59"/>
      <c r="NMJ63" s="59"/>
      <c r="NMK63" s="59"/>
      <c r="NML63" s="59"/>
      <c r="NMM63" s="59"/>
      <c r="NMN63" s="59"/>
      <c r="NMO63" s="59"/>
      <c r="NMP63" s="59"/>
      <c r="NMQ63" s="59"/>
      <c r="NMR63" s="59"/>
      <c r="NMS63" s="59"/>
      <c r="NMT63" s="59"/>
      <c r="NMU63" s="59"/>
      <c r="NMV63" s="59"/>
      <c r="NMW63" s="59"/>
      <c r="NMX63" s="59"/>
      <c r="NMY63" s="59"/>
      <c r="NMZ63" s="59"/>
      <c r="NNA63" s="59"/>
      <c r="NNB63" s="59"/>
      <c r="NNC63" s="59"/>
      <c r="NND63" s="59"/>
      <c r="NNE63" s="59"/>
      <c r="NNF63" s="59"/>
      <c r="NNG63" s="59"/>
      <c r="NNH63" s="59"/>
      <c r="NNI63" s="59"/>
      <c r="NNJ63" s="59"/>
      <c r="NNK63" s="59"/>
      <c r="NNL63" s="59"/>
      <c r="NNM63" s="59"/>
      <c r="NNN63" s="59"/>
      <c r="NNO63" s="59"/>
      <c r="NNP63" s="59"/>
      <c r="NNQ63" s="59"/>
      <c r="NNR63" s="59"/>
      <c r="NNS63" s="59"/>
      <c r="NNT63" s="59"/>
      <c r="NNU63" s="59"/>
      <c r="NNV63" s="59"/>
      <c r="NNW63" s="59"/>
      <c r="NNX63" s="59"/>
      <c r="NNY63" s="59"/>
      <c r="NNZ63" s="59"/>
      <c r="NOA63" s="59"/>
      <c r="NOB63" s="59"/>
      <c r="NOC63" s="59"/>
      <c r="NOD63" s="59"/>
      <c r="NOE63" s="59"/>
      <c r="NOF63" s="59"/>
      <c r="NOG63" s="59"/>
      <c r="NOH63" s="59"/>
      <c r="NOI63" s="59"/>
      <c r="NOJ63" s="59"/>
      <c r="NOK63" s="59"/>
      <c r="NOL63" s="59"/>
      <c r="NOM63" s="59"/>
      <c r="NON63" s="59"/>
      <c r="NOO63" s="59"/>
      <c r="NOP63" s="59"/>
      <c r="NOQ63" s="59"/>
      <c r="NOR63" s="59"/>
      <c r="NOS63" s="59"/>
      <c r="NOT63" s="59"/>
      <c r="NOU63" s="59"/>
      <c r="NOV63" s="59"/>
      <c r="NOW63" s="59"/>
      <c r="NOX63" s="59"/>
      <c r="NOY63" s="59"/>
      <c r="NOZ63" s="59"/>
      <c r="NPA63" s="59"/>
      <c r="NPB63" s="59"/>
      <c r="NPC63" s="59"/>
      <c r="NPD63" s="59"/>
      <c r="NPE63" s="59"/>
      <c r="NPF63" s="59"/>
      <c r="NPG63" s="59"/>
      <c r="NPH63" s="59"/>
      <c r="NPI63" s="59"/>
      <c r="NPJ63" s="59"/>
      <c r="NPK63" s="59"/>
      <c r="NPL63" s="59"/>
      <c r="NPM63" s="59"/>
      <c r="NPN63" s="59"/>
      <c r="NPO63" s="59"/>
      <c r="NPP63" s="59"/>
      <c r="NPQ63" s="59"/>
      <c r="NPR63" s="59"/>
      <c r="NPS63" s="59"/>
      <c r="NPT63" s="59"/>
      <c r="NPU63" s="59"/>
      <c r="NPV63" s="59"/>
      <c r="NPW63" s="59"/>
      <c r="NPX63" s="59"/>
      <c r="NPY63" s="59"/>
      <c r="NPZ63" s="59"/>
      <c r="NQA63" s="59"/>
      <c r="NQB63" s="59"/>
      <c r="NQC63" s="59"/>
      <c r="NQD63" s="59"/>
      <c r="NQE63" s="59"/>
      <c r="NQF63" s="59"/>
      <c r="NQG63" s="59"/>
      <c r="NQH63" s="59"/>
      <c r="NQI63" s="59"/>
      <c r="NQJ63" s="59"/>
      <c r="NQK63" s="59"/>
      <c r="NQL63" s="59"/>
      <c r="NQM63" s="59"/>
      <c r="NQN63" s="59"/>
      <c r="NQO63" s="59"/>
      <c r="NQP63" s="59"/>
      <c r="NQQ63" s="59"/>
      <c r="NQR63" s="59"/>
      <c r="NQS63" s="59"/>
      <c r="NQT63" s="59"/>
      <c r="NQU63" s="59"/>
      <c r="NQV63" s="59"/>
      <c r="NQW63" s="59"/>
      <c r="NQX63" s="59"/>
      <c r="NQY63" s="59"/>
      <c r="NQZ63" s="59"/>
      <c r="NRA63" s="59"/>
      <c r="NRB63" s="59"/>
      <c r="NRC63" s="59"/>
      <c r="NRD63" s="59"/>
      <c r="NRE63" s="59"/>
      <c r="NRF63" s="59"/>
      <c r="NRG63" s="59"/>
      <c r="NRH63" s="59"/>
      <c r="NRI63" s="59"/>
      <c r="NRJ63" s="59"/>
      <c r="NRK63" s="59"/>
      <c r="NRL63" s="59"/>
      <c r="NRM63" s="59"/>
      <c r="NRN63" s="59"/>
      <c r="NRO63" s="59"/>
      <c r="NRP63" s="59"/>
      <c r="NRQ63" s="59"/>
      <c r="NRR63" s="59"/>
      <c r="NRS63" s="59"/>
      <c r="NRT63" s="59"/>
      <c r="NRU63" s="59"/>
      <c r="NRV63" s="59"/>
      <c r="NRW63" s="59"/>
      <c r="NRX63" s="59"/>
      <c r="NRY63" s="59"/>
      <c r="NRZ63" s="59"/>
      <c r="NSA63" s="59"/>
      <c r="NSB63" s="59"/>
      <c r="NSC63" s="59"/>
      <c r="NSD63" s="59"/>
      <c r="NSE63" s="59"/>
      <c r="NSF63" s="59"/>
      <c r="NSG63" s="59"/>
      <c r="NSH63" s="59"/>
      <c r="NSI63" s="59"/>
      <c r="NSJ63" s="59"/>
      <c r="NSK63" s="59"/>
      <c r="NSL63" s="59"/>
      <c r="NSM63" s="59"/>
      <c r="NSN63" s="59"/>
      <c r="NSO63" s="59"/>
      <c r="NSP63" s="59"/>
      <c r="NSQ63" s="59"/>
      <c r="NSR63" s="59"/>
      <c r="NSS63" s="59"/>
      <c r="NST63" s="59"/>
      <c r="NSU63" s="59"/>
      <c r="NSV63" s="59"/>
      <c r="NSW63" s="59"/>
      <c r="NSX63" s="59"/>
      <c r="NSY63" s="59"/>
      <c r="NSZ63" s="59"/>
      <c r="NTA63" s="59"/>
      <c r="NTB63" s="59"/>
      <c r="NTC63" s="59"/>
      <c r="NTD63" s="59"/>
      <c r="NTE63" s="59"/>
      <c r="NTF63" s="59"/>
      <c r="NTG63" s="59"/>
      <c r="NTH63" s="59"/>
      <c r="NTI63" s="59"/>
      <c r="NTJ63" s="59"/>
      <c r="NTK63" s="59"/>
      <c r="NTL63" s="59"/>
      <c r="NTM63" s="59"/>
      <c r="NTN63" s="59"/>
      <c r="NTO63" s="59"/>
      <c r="NTP63" s="59"/>
      <c r="NTQ63" s="59"/>
      <c r="NTR63" s="59"/>
      <c r="NTS63" s="59"/>
      <c r="NTT63" s="59"/>
      <c r="NTU63" s="59"/>
      <c r="NTV63" s="59"/>
      <c r="NTW63" s="59"/>
      <c r="NTX63" s="59"/>
      <c r="NTY63" s="59"/>
      <c r="NTZ63" s="59"/>
      <c r="NUA63" s="59"/>
      <c r="NUB63" s="59"/>
      <c r="NUC63" s="59"/>
      <c r="NUD63" s="59"/>
      <c r="NUE63" s="59"/>
      <c r="NUF63" s="59"/>
      <c r="NUG63" s="59"/>
      <c r="NUH63" s="59"/>
      <c r="NUI63" s="59"/>
      <c r="NUJ63" s="59"/>
      <c r="NUK63" s="59"/>
      <c r="NUL63" s="59"/>
      <c r="NUM63" s="59"/>
      <c r="NUN63" s="59"/>
      <c r="NUO63" s="59"/>
      <c r="NUP63" s="59"/>
      <c r="NUQ63" s="59"/>
      <c r="NUR63" s="59"/>
      <c r="NUS63" s="59"/>
      <c r="NUT63" s="59"/>
      <c r="NUU63" s="59"/>
      <c r="NUV63" s="59"/>
      <c r="NUW63" s="59"/>
      <c r="NUX63" s="59"/>
      <c r="NUY63" s="59"/>
      <c r="NUZ63" s="59"/>
      <c r="NVA63" s="59"/>
      <c r="NVB63" s="59"/>
      <c r="NVC63" s="59"/>
      <c r="NVD63" s="59"/>
      <c r="NVE63" s="59"/>
      <c r="NVF63" s="59"/>
      <c r="NVG63" s="59"/>
      <c r="NVH63" s="59"/>
      <c r="NVI63" s="59"/>
      <c r="NVJ63" s="59"/>
      <c r="NVK63" s="59"/>
      <c r="NVL63" s="59"/>
      <c r="NVM63" s="59"/>
      <c r="NVN63" s="59"/>
      <c r="NVO63" s="59"/>
      <c r="NVP63" s="59"/>
      <c r="NVQ63" s="59"/>
      <c r="NVR63" s="59"/>
      <c r="NVS63" s="59"/>
      <c r="NVT63" s="59"/>
      <c r="NVU63" s="59"/>
      <c r="NVV63" s="59"/>
      <c r="NVW63" s="59"/>
      <c r="NVX63" s="59"/>
      <c r="NVY63" s="59"/>
      <c r="NVZ63" s="59"/>
      <c r="NWA63" s="59"/>
      <c r="NWB63" s="59"/>
      <c r="NWC63" s="59"/>
      <c r="NWD63" s="59"/>
      <c r="NWE63" s="59"/>
      <c r="NWF63" s="59"/>
      <c r="NWG63" s="59"/>
      <c r="NWH63" s="59"/>
      <c r="NWI63" s="59"/>
      <c r="NWJ63" s="59"/>
      <c r="NWK63" s="59"/>
      <c r="NWL63" s="59"/>
      <c r="NWM63" s="59"/>
      <c r="NWN63" s="59"/>
      <c r="NWO63" s="59"/>
      <c r="NWP63" s="59"/>
      <c r="NWQ63" s="59"/>
      <c r="NWR63" s="59"/>
      <c r="NWS63" s="59"/>
      <c r="NWT63" s="59"/>
      <c r="NWU63" s="59"/>
      <c r="NWV63" s="59"/>
      <c r="NWW63" s="59"/>
      <c r="NWX63" s="59"/>
      <c r="NWY63" s="59"/>
      <c r="NWZ63" s="59"/>
      <c r="NXA63" s="59"/>
      <c r="NXB63" s="59"/>
      <c r="NXC63" s="59"/>
      <c r="NXD63" s="59"/>
      <c r="NXE63" s="59"/>
      <c r="NXF63" s="59"/>
      <c r="NXG63" s="59"/>
      <c r="NXH63" s="59"/>
      <c r="NXI63" s="59"/>
      <c r="NXJ63" s="59"/>
      <c r="NXK63" s="59"/>
      <c r="NXL63" s="59"/>
      <c r="NXM63" s="59"/>
      <c r="NXN63" s="59"/>
      <c r="NXO63" s="59"/>
      <c r="NXP63" s="59"/>
      <c r="NXQ63" s="59"/>
      <c r="NXR63" s="59"/>
      <c r="NXS63" s="59"/>
      <c r="NXT63" s="59"/>
      <c r="NXU63" s="59"/>
      <c r="NXV63" s="59"/>
      <c r="NXW63" s="59"/>
      <c r="NXX63" s="59"/>
      <c r="NXY63" s="59"/>
      <c r="NXZ63" s="59"/>
      <c r="NYA63" s="59"/>
      <c r="NYB63" s="59"/>
      <c r="NYC63" s="59"/>
      <c r="NYD63" s="59"/>
      <c r="NYE63" s="59"/>
      <c r="NYF63" s="59"/>
      <c r="NYG63" s="59"/>
      <c r="NYH63" s="59"/>
      <c r="NYI63" s="59"/>
      <c r="NYJ63" s="59"/>
      <c r="NYK63" s="59"/>
      <c r="NYL63" s="59"/>
      <c r="NYM63" s="59"/>
      <c r="NYN63" s="59"/>
      <c r="NYO63" s="59"/>
      <c r="NYP63" s="59"/>
      <c r="NYQ63" s="59"/>
      <c r="NYR63" s="59"/>
      <c r="NYS63" s="59"/>
      <c r="NYT63" s="59"/>
      <c r="NYU63" s="59"/>
      <c r="NYV63" s="59"/>
      <c r="NYW63" s="59"/>
      <c r="NYX63" s="59"/>
      <c r="NYY63" s="59"/>
      <c r="NYZ63" s="59"/>
      <c r="NZA63" s="59"/>
      <c r="NZB63" s="59"/>
      <c r="NZC63" s="59"/>
      <c r="NZD63" s="59"/>
      <c r="NZE63" s="59"/>
      <c r="NZF63" s="59"/>
      <c r="NZG63" s="59"/>
      <c r="NZH63" s="59"/>
      <c r="NZI63" s="59"/>
      <c r="NZJ63" s="59"/>
      <c r="NZK63" s="59"/>
      <c r="NZL63" s="59"/>
      <c r="NZM63" s="59"/>
      <c r="NZN63" s="59"/>
      <c r="NZO63" s="59"/>
      <c r="NZP63" s="59"/>
      <c r="NZQ63" s="59"/>
      <c r="NZR63" s="59"/>
      <c r="NZS63" s="59"/>
      <c r="NZT63" s="59"/>
      <c r="NZU63" s="59"/>
      <c r="NZV63" s="59"/>
      <c r="NZW63" s="59"/>
      <c r="NZX63" s="59"/>
      <c r="NZY63" s="59"/>
      <c r="NZZ63" s="59"/>
      <c r="OAA63" s="59"/>
      <c r="OAB63" s="59"/>
      <c r="OAC63" s="59"/>
      <c r="OAD63" s="59"/>
      <c r="OAE63" s="59"/>
      <c r="OAF63" s="59"/>
      <c r="OAG63" s="59"/>
      <c r="OAH63" s="59"/>
      <c r="OAI63" s="59"/>
      <c r="OAJ63" s="59"/>
      <c r="OAK63" s="59"/>
      <c r="OAL63" s="59"/>
      <c r="OAM63" s="59"/>
      <c r="OAN63" s="59"/>
      <c r="OAO63" s="59"/>
      <c r="OAP63" s="59"/>
      <c r="OAQ63" s="59"/>
      <c r="OAR63" s="59"/>
      <c r="OAS63" s="59"/>
      <c r="OAT63" s="59"/>
      <c r="OAU63" s="59"/>
      <c r="OAV63" s="59"/>
      <c r="OAW63" s="59"/>
      <c r="OAX63" s="59"/>
      <c r="OAY63" s="59"/>
      <c r="OAZ63" s="59"/>
      <c r="OBA63" s="59"/>
      <c r="OBB63" s="59"/>
      <c r="OBC63" s="59"/>
      <c r="OBD63" s="59"/>
      <c r="OBE63" s="59"/>
      <c r="OBF63" s="59"/>
      <c r="OBG63" s="59"/>
      <c r="OBH63" s="59"/>
      <c r="OBI63" s="59"/>
      <c r="OBJ63" s="59"/>
      <c r="OBK63" s="59"/>
      <c r="OBL63" s="59"/>
      <c r="OBM63" s="59"/>
      <c r="OBN63" s="59"/>
      <c r="OBO63" s="59"/>
      <c r="OBP63" s="59"/>
      <c r="OBQ63" s="59"/>
      <c r="OBR63" s="59"/>
      <c r="OBS63" s="59"/>
      <c r="OBT63" s="59"/>
      <c r="OBU63" s="59"/>
      <c r="OBV63" s="59"/>
      <c r="OBW63" s="59"/>
      <c r="OBX63" s="59"/>
      <c r="OBY63" s="59"/>
      <c r="OBZ63" s="59"/>
      <c r="OCA63" s="59"/>
      <c r="OCB63" s="59"/>
      <c r="OCC63" s="59"/>
      <c r="OCD63" s="59"/>
      <c r="OCE63" s="59"/>
      <c r="OCF63" s="59"/>
      <c r="OCG63" s="59"/>
      <c r="OCH63" s="59"/>
      <c r="OCI63" s="59"/>
      <c r="OCJ63" s="59"/>
      <c r="OCK63" s="59"/>
      <c r="OCL63" s="59"/>
      <c r="OCM63" s="59"/>
      <c r="OCN63" s="59"/>
      <c r="OCO63" s="59"/>
      <c r="OCP63" s="59"/>
      <c r="OCQ63" s="59"/>
      <c r="OCR63" s="59"/>
      <c r="OCS63" s="59"/>
      <c r="OCT63" s="59"/>
      <c r="OCU63" s="59"/>
      <c r="OCV63" s="59"/>
      <c r="OCW63" s="59"/>
      <c r="OCX63" s="59"/>
      <c r="OCY63" s="59"/>
      <c r="OCZ63" s="59"/>
      <c r="ODA63" s="59"/>
      <c r="ODB63" s="59"/>
      <c r="ODC63" s="59"/>
      <c r="ODD63" s="59"/>
      <c r="ODE63" s="59"/>
      <c r="ODF63" s="59"/>
      <c r="ODG63" s="59"/>
      <c r="ODH63" s="59"/>
      <c r="ODI63" s="59"/>
      <c r="ODJ63" s="59"/>
      <c r="ODK63" s="59"/>
      <c r="ODL63" s="59"/>
      <c r="ODM63" s="59"/>
      <c r="ODN63" s="59"/>
      <c r="ODO63" s="59"/>
      <c r="ODP63" s="59"/>
      <c r="ODQ63" s="59"/>
      <c r="ODR63" s="59"/>
      <c r="ODS63" s="59"/>
      <c r="ODT63" s="59"/>
      <c r="ODU63" s="59"/>
      <c r="ODV63" s="59"/>
      <c r="ODW63" s="59"/>
      <c r="ODX63" s="59"/>
      <c r="ODY63" s="59"/>
      <c r="ODZ63" s="59"/>
      <c r="OEA63" s="59"/>
      <c r="OEB63" s="59"/>
      <c r="OEC63" s="59"/>
      <c r="OED63" s="59"/>
      <c r="OEE63" s="59"/>
      <c r="OEF63" s="59"/>
      <c r="OEG63" s="59"/>
      <c r="OEH63" s="59"/>
      <c r="OEI63" s="59"/>
      <c r="OEJ63" s="59"/>
      <c r="OEK63" s="59"/>
      <c r="OEL63" s="59"/>
      <c r="OEM63" s="59"/>
      <c r="OEN63" s="59"/>
      <c r="OEO63" s="59"/>
      <c r="OEP63" s="59"/>
      <c r="OEQ63" s="59"/>
      <c r="OER63" s="59"/>
      <c r="OES63" s="59"/>
      <c r="OET63" s="59"/>
      <c r="OEU63" s="59"/>
      <c r="OEV63" s="59"/>
      <c r="OEW63" s="59"/>
      <c r="OEX63" s="59"/>
      <c r="OEY63" s="59"/>
      <c r="OEZ63" s="59"/>
      <c r="OFA63" s="59"/>
      <c r="OFB63" s="59"/>
      <c r="OFC63" s="59"/>
      <c r="OFD63" s="59"/>
      <c r="OFE63" s="59"/>
      <c r="OFF63" s="59"/>
      <c r="OFG63" s="59"/>
      <c r="OFH63" s="59"/>
      <c r="OFI63" s="59"/>
      <c r="OFJ63" s="59"/>
      <c r="OFK63" s="59"/>
      <c r="OFL63" s="59"/>
      <c r="OFM63" s="59"/>
      <c r="OFN63" s="59"/>
      <c r="OFO63" s="59"/>
      <c r="OFP63" s="59"/>
      <c r="OFQ63" s="59"/>
      <c r="OFR63" s="59"/>
      <c r="OFS63" s="59"/>
      <c r="OFT63" s="59"/>
      <c r="OFU63" s="59"/>
      <c r="OFV63" s="59"/>
      <c r="OFW63" s="59"/>
      <c r="OFX63" s="59"/>
      <c r="OFY63" s="59"/>
      <c r="OFZ63" s="59"/>
      <c r="OGA63" s="59"/>
      <c r="OGB63" s="59"/>
      <c r="OGC63" s="59"/>
      <c r="OGD63" s="59"/>
      <c r="OGE63" s="59"/>
      <c r="OGF63" s="59"/>
      <c r="OGG63" s="59"/>
      <c r="OGH63" s="59"/>
      <c r="OGI63" s="59"/>
      <c r="OGJ63" s="59"/>
      <c r="OGK63" s="59"/>
      <c r="OGL63" s="59"/>
      <c r="OGM63" s="59"/>
      <c r="OGN63" s="59"/>
      <c r="OGO63" s="59"/>
      <c r="OGP63" s="59"/>
      <c r="OGQ63" s="59"/>
      <c r="OGR63" s="59"/>
      <c r="OGS63" s="59"/>
      <c r="OGT63" s="59"/>
      <c r="OGU63" s="59"/>
      <c r="OGV63" s="59"/>
      <c r="OGW63" s="59"/>
      <c r="OGX63" s="59"/>
      <c r="OGY63" s="59"/>
      <c r="OGZ63" s="59"/>
      <c r="OHA63" s="59"/>
      <c r="OHB63" s="59"/>
      <c r="OHC63" s="59"/>
      <c r="OHD63" s="59"/>
      <c r="OHE63" s="59"/>
      <c r="OHF63" s="59"/>
      <c r="OHG63" s="59"/>
      <c r="OHH63" s="59"/>
      <c r="OHI63" s="59"/>
      <c r="OHJ63" s="59"/>
      <c r="OHK63" s="59"/>
      <c r="OHL63" s="59"/>
      <c r="OHM63" s="59"/>
      <c r="OHN63" s="59"/>
      <c r="OHO63" s="59"/>
      <c r="OHP63" s="59"/>
      <c r="OHQ63" s="59"/>
      <c r="OHR63" s="59"/>
      <c r="OHS63" s="59"/>
      <c r="OHT63" s="59"/>
      <c r="OHU63" s="59"/>
      <c r="OHV63" s="59"/>
      <c r="OHW63" s="59"/>
      <c r="OHX63" s="59"/>
      <c r="OHY63" s="59"/>
      <c r="OHZ63" s="59"/>
      <c r="OIA63" s="59"/>
      <c r="OIB63" s="59"/>
      <c r="OIC63" s="59"/>
      <c r="OID63" s="59"/>
      <c r="OIE63" s="59"/>
      <c r="OIF63" s="59"/>
      <c r="OIG63" s="59"/>
      <c r="OIH63" s="59"/>
      <c r="OII63" s="59"/>
      <c r="OIJ63" s="59"/>
      <c r="OIK63" s="59"/>
      <c r="OIL63" s="59"/>
      <c r="OIM63" s="59"/>
      <c r="OIN63" s="59"/>
      <c r="OIO63" s="59"/>
      <c r="OIP63" s="59"/>
      <c r="OIQ63" s="59"/>
      <c r="OIR63" s="59"/>
      <c r="OIS63" s="59"/>
      <c r="OIT63" s="59"/>
      <c r="OIU63" s="59"/>
      <c r="OIV63" s="59"/>
      <c r="OIW63" s="59"/>
      <c r="OIX63" s="59"/>
      <c r="OIY63" s="59"/>
      <c r="OIZ63" s="59"/>
      <c r="OJA63" s="59"/>
      <c r="OJB63" s="59"/>
      <c r="OJC63" s="59"/>
      <c r="OJD63" s="59"/>
      <c r="OJE63" s="59"/>
      <c r="OJF63" s="59"/>
      <c r="OJG63" s="59"/>
      <c r="OJH63" s="59"/>
      <c r="OJI63" s="59"/>
      <c r="OJJ63" s="59"/>
      <c r="OJK63" s="59"/>
      <c r="OJL63" s="59"/>
      <c r="OJM63" s="59"/>
      <c r="OJN63" s="59"/>
      <c r="OJO63" s="59"/>
      <c r="OJP63" s="59"/>
      <c r="OJQ63" s="59"/>
      <c r="OJR63" s="59"/>
      <c r="OJS63" s="59"/>
      <c r="OJT63" s="59"/>
      <c r="OJU63" s="59"/>
      <c r="OJV63" s="59"/>
      <c r="OJW63" s="59"/>
      <c r="OJX63" s="59"/>
      <c r="OJY63" s="59"/>
      <c r="OJZ63" s="59"/>
      <c r="OKA63" s="59"/>
      <c r="OKB63" s="59"/>
      <c r="OKC63" s="59"/>
      <c r="OKD63" s="59"/>
      <c r="OKE63" s="59"/>
      <c r="OKF63" s="59"/>
      <c r="OKG63" s="59"/>
      <c r="OKH63" s="59"/>
      <c r="OKI63" s="59"/>
      <c r="OKJ63" s="59"/>
      <c r="OKK63" s="59"/>
      <c r="OKL63" s="59"/>
      <c r="OKM63" s="59"/>
      <c r="OKN63" s="59"/>
      <c r="OKO63" s="59"/>
      <c r="OKP63" s="59"/>
      <c r="OKQ63" s="59"/>
      <c r="OKR63" s="59"/>
      <c r="OKS63" s="59"/>
      <c r="OKT63" s="59"/>
      <c r="OKU63" s="59"/>
      <c r="OKV63" s="59"/>
      <c r="OKW63" s="59"/>
      <c r="OKX63" s="59"/>
      <c r="OKY63" s="59"/>
      <c r="OKZ63" s="59"/>
      <c r="OLA63" s="59"/>
      <c r="OLB63" s="59"/>
      <c r="OLC63" s="59"/>
      <c r="OLD63" s="59"/>
      <c r="OLE63" s="59"/>
      <c r="OLF63" s="59"/>
      <c r="OLG63" s="59"/>
      <c r="OLH63" s="59"/>
      <c r="OLI63" s="59"/>
      <c r="OLJ63" s="59"/>
      <c r="OLK63" s="59"/>
      <c r="OLL63" s="59"/>
      <c r="OLM63" s="59"/>
      <c r="OLN63" s="59"/>
      <c r="OLO63" s="59"/>
      <c r="OLP63" s="59"/>
      <c r="OLQ63" s="59"/>
      <c r="OLR63" s="59"/>
      <c r="OLS63" s="59"/>
      <c r="OLT63" s="59"/>
      <c r="OLU63" s="59"/>
      <c r="OLV63" s="59"/>
      <c r="OLW63" s="59"/>
      <c r="OLX63" s="59"/>
      <c r="OLY63" s="59"/>
      <c r="OLZ63" s="59"/>
      <c r="OMA63" s="59"/>
      <c r="OMB63" s="59"/>
      <c r="OMC63" s="59"/>
      <c r="OMD63" s="59"/>
      <c r="OME63" s="59"/>
      <c r="OMF63" s="59"/>
      <c r="OMG63" s="59"/>
      <c r="OMH63" s="59"/>
      <c r="OMI63" s="59"/>
      <c r="OMJ63" s="59"/>
      <c r="OMK63" s="59"/>
      <c r="OML63" s="59"/>
      <c r="OMM63" s="59"/>
      <c r="OMN63" s="59"/>
      <c r="OMO63" s="59"/>
      <c r="OMP63" s="59"/>
      <c r="OMQ63" s="59"/>
      <c r="OMR63" s="59"/>
      <c r="OMS63" s="59"/>
      <c r="OMT63" s="59"/>
      <c r="OMU63" s="59"/>
      <c r="OMV63" s="59"/>
      <c r="OMW63" s="59"/>
      <c r="OMX63" s="59"/>
      <c r="OMY63" s="59"/>
      <c r="OMZ63" s="59"/>
      <c r="ONA63" s="59"/>
      <c r="ONB63" s="59"/>
      <c r="ONC63" s="59"/>
      <c r="OND63" s="59"/>
      <c r="ONE63" s="59"/>
      <c r="ONF63" s="59"/>
      <c r="ONG63" s="59"/>
      <c r="ONH63" s="59"/>
      <c r="ONI63" s="59"/>
      <c r="ONJ63" s="59"/>
      <c r="ONK63" s="59"/>
      <c r="ONL63" s="59"/>
      <c r="ONM63" s="59"/>
      <c r="ONN63" s="59"/>
      <c r="ONO63" s="59"/>
      <c r="ONP63" s="59"/>
      <c r="ONQ63" s="59"/>
      <c r="ONR63" s="59"/>
      <c r="ONS63" s="59"/>
      <c r="ONT63" s="59"/>
      <c r="ONU63" s="59"/>
      <c r="ONV63" s="59"/>
      <c r="ONW63" s="59"/>
      <c r="ONX63" s="59"/>
      <c r="ONY63" s="59"/>
      <c r="ONZ63" s="59"/>
      <c r="OOA63" s="59"/>
      <c r="OOB63" s="59"/>
      <c r="OOC63" s="59"/>
      <c r="OOD63" s="59"/>
      <c r="OOE63" s="59"/>
      <c r="OOF63" s="59"/>
      <c r="OOG63" s="59"/>
      <c r="OOH63" s="59"/>
      <c r="OOI63" s="59"/>
      <c r="OOJ63" s="59"/>
      <c r="OOK63" s="59"/>
      <c r="OOL63" s="59"/>
      <c r="OOM63" s="59"/>
      <c r="OON63" s="59"/>
      <c r="OOO63" s="59"/>
      <c r="OOP63" s="59"/>
      <c r="OOQ63" s="59"/>
      <c r="OOR63" s="59"/>
      <c r="OOS63" s="59"/>
      <c r="OOT63" s="59"/>
      <c r="OOU63" s="59"/>
      <c r="OOV63" s="59"/>
      <c r="OOW63" s="59"/>
      <c r="OOX63" s="59"/>
      <c r="OOY63" s="59"/>
      <c r="OOZ63" s="59"/>
      <c r="OPA63" s="59"/>
      <c r="OPB63" s="59"/>
      <c r="OPC63" s="59"/>
      <c r="OPD63" s="59"/>
      <c r="OPE63" s="59"/>
      <c r="OPF63" s="59"/>
      <c r="OPG63" s="59"/>
      <c r="OPH63" s="59"/>
      <c r="OPI63" s="59"/>
      <c r="OPJ63" s="59"/>
      <c r="OPK63" s="59"/>
      <c r="OPL63" s="59"/>
      <c r="OPM63" s="59"/>
      <c r="OPN63" s="59"/>
      <c r="OPO63" s="59"/>
      <c r="OPP63" s="59"/>
      <c r="OPQ63" s="59"/>
      <c r="OPR63" s="59"/>
      <c r="OPS63" s="59"/>
      <c r="OPT63" s="59"/>
      <c r="OPU63" s="59"/>
      <c r="OPV63" s="59"/>
      <c r="OPW63" s="59"/>
      <c r="OPX63" s="59"/>
      <c r="OPY63" s="59"/>
      <c r="OPZ63" s="59"/>
      <c r="OQA63" s="59"/>
      <c r="OQB63" s="59"/>
      <c r="OQC63" s="59"/>
      <c r="OQD63" s="59"/>
      <c r="OQE63" s="59"/>
      <c r="OQF63" s="59"/>
      <c r="OQG63" s="59"/>
      <c r="OQH63" s="59"/>
      <c r="OQI63" s="59"/>
      <c r="OQJ63" s="59"/>
      <c r="OQK63" s="59"/>
      <c r="OQL63" s="59"/>
      <c r="OQM63" s="59"/>
      <c r="OQN63" s="59"/>
      <c r="OQO63" s="59"/>
      <c r="OQP63" s="59"/>
      <c r="OQQ63" s="59"/>
      <c r="OQR63" s="59"/>
      <c r="OQS63" s="59"/>
      <c r="OQT63" s="59"/>
      <c r="OQU63" s="59"/>
      <c r="OQV63" s="59"/>
      <c r="OQW63" s="59"/>
      <c r="OQX63" s="59"/>
      <c r="OQY63" s="59"/>
      <c r="OQZ63" s="59"/>
      <c r="ORA63" s="59"/>
      <c r="ORB63" s="59"/>
      <c r="ORC63" s="59"/>
      <c r="ORD63" s="59"/>
      <c r="ORE63" s="59"/>
      <c r="ORF63" s="59"/>
      <c r="ORG63" s="59"/>
      <c r="ORH63" s="59"/>
      <c r="ORI63" s="59"/>
      <c r="ORJ63" s="59"/>
      <c r="ORK63" s="59"/>
      <c r="ORL63" s="59"/>
      <c r="ORM63" s="59"/>
      <c r="ORN63" s="59"/>
      <c r="ORO63" s="59"/>
      <c r="ORP63" s="59"/>
      <c r="ORQ63" s="59"/>
      <c r="ORR63" s="59"/>
      <c r="ORS63" s="59"/>
      <c r="ORT63" s="59"/>
      <c r="ORU63" s="59"/>
      <c r="ORV63" s="59"/>
      <c r="ORW63" s="59"/>
      <c r="ORX63" s="59"/>
      <c r="ORY63" s="59"/>
      <c r="ORZ63" s="59"/>
      <c r="OSA63" s="59"/>
      <c r="OSB63" s="59"/>
      <c r="OSC63" s="59"/>
      <c r="OSD63" s="59"/>
      <c r="OSE63" s="59"/>
      <c r="OSF63" s="59"/>
      <c r="OSG63" s="59"/>
      <c r="OSH63" s="59"/>
      <c r="OSI63" s="59"/>
      <c r="OSJ63" s="59"/>
      <c r="OSK63" s="59"/>
      <c r="OSL63" s="59"/>
      <c r="OSM63" s="59"/>
      <c r="OSN63" s="59"/>
      <c r="OSO63" s="59"/>
      <c r="OSP63" s="59"/>
      <c r="OSQ63" s="59"/>
      <c r="OSR63" s="59"/>
      <c r="OSS63" s="59"/>
      <c r="OST63" s="59"/>
      <c r="OSU63" s="59"/>
      <c r="OSV63" s="59"/>
      <c r="OSW63" s="59"/>
      <c r="OSX63" s="59"/>
      <c r="OSY63" s="59"/>
      <c r="OSZ63" s="59"/>
      <c r="OTA63" s="59"/>
      <c r="OTB63" s="59"/>
      <c r="OTC63" s="59"/>
      <c r="OTD63" s="59"/>
      <c r="OTE63" s="59"/>
      <c r="OTF63" s="59"/>
      <c r="OTG63" s="59"/>
      <c r="OTH63" s="59"/>
      <c r="OTI63" s="59"/>
      <c r="OTJ63" s="59"/>
      <c r="OTK63" s="59"/>
      <c r="OTL63" s="59"/>
      <c r="OTM63" s="59"/>
      <c r="OTN63" s="59"/>
      <c r="OTO63" s="59"/>
      <c r="OTP63" s="59"/>
      <c r="OTQ63" s="59"/>
      <c r="OTR63" s="59"/>
      <c r="OTS63" s="59"/>
      <c r="OTT63" s="59"/>
      <c r="OTU63" s="59"/>
      <c r="OTV63" s="59"/>
      <c r="OTW63" s="59"/>
      <c r="OTX63" s="59"/>
      <c r="OTY63" s="59"/>
      <c r="OTZ63" s="59"/>
      <c r="OUA63" s="59"/>
      <c r="OUB63" s="59"/>
      <c r="OUC63" s="59"/>
      <c r="OUD63" s="59"/>
      <c r="OUE63" s="59"/>
      <c r="OUF63" s="59"/>
      <c r="OUG63" s="59"/>
      <c r="OUH63" s="59"/>
      <c r="OUI63" s="59"/>
      <c r="OUJ63" s="59"/>
      <c r="OUK63" s="59"/>
      <c r="OUL63" s="59"/>
      <c r="OUM63" s="59"/>
      <c r="OUN63" s="59"/>
      <c r="OUO63" s="59"/>
      <c r="OUP63" s="59"/>
      <c r="OUQ63" s="59"/>
      <c r="OUR63" s="59"/>
      <c r="OUS63" s="59"/>
      <c r="OUT63" s="59"/>
      <c r="OUU63" s="59"/>
      <c r="OUV63" s="59"/>
      <c r="OUW63" s="59"/>
      <c r="OUX63" s="59"/>
      <c r="OUY63" s="59"/>
      <c r="OUZ63" s="59"/>
      <c r="OVA63" s="59"/>
      <c r="OVB63" s="59"/>
      <c r="OVC63" s="59"/>
      <c r="OVD63" s="59"/>
      <c r="OVE63" s="59"/>
      <c r="OVF63" s="59"/>
      <c r="OVG63" s="59"/>
      <c r="OVH63" s="59"/>
      <c r="OVI63" s="59"/>
      <c r="OVJ63" s="59"/>
      <c r="OVK63" s="59"/>
      <c r="OVL63" s="59"/>
      <c r="OVM63" s="59"/>
      <c r="OVN63" s="59"/>
      <c r="OVO63" s="59"/>
      <c r="OVP63" s="59"/>
      <c r="OVQ63" s="59"/>
      <c r="OVR63" s="59"/>
      <c r="OVS63" s="59"/>
      <c r="OVT63" s="59"/>
      <c r="OVU63" s="59"/>
      <c r="OVV63" s="59"/>
      <c r="OVW63" s="59"/>
      <c r="OVX63" s="59"/>
      <c r="OVY63" s="59"/>
      <c r="OVZ63" s="59"/>
      <c r="OWA63" s="59"/>
      <c r="OWB63" s="59"/>
      <c r="OWC63" s="59"/>
      <c r="OWD63" s="59"/>
      <c r="OWE63" s="59"/>
      <c r="OWF63" s="59"/>
      <c r="OWG63" s="59"/>
      <c r="OWH63" s="59"/>
      <c r="OWI63" s="59"/>
      <c r="OWJ63" s="59"/>
      <c r="OWK63" s="59"/>
      <c r="OWL63" s="59"/>
      <c r="OWM63" s="59"/>
      <c r="OWN63" s="59"/>
      <c r="OWO63" s="59"/>
      <c r="OWP63" s="59"/>
      <c r="OWQ63" s="59"/>
      <c r="OWR63" s="59"/>
      <c r="OWS63" s="59"/>
      <c r="OWT63" s="59"/>
      <c r="OWU63" s="59"/>
      <c r="OWV63" s="59"/>
      <c r="OWW63" s="59"/>
      <c r="OWX63" s="59"/>
      <c r="OWY63" s="59"/>
      <c r="OWZ63" s="59"/>
      <c r="OXA63" s="59"/>
      <c r="OXB63" s="59"/>
      <c r="OXC63" s="59"/>
      <c r="OXD63" s="59"/>
      <c r="OXE63" s="59"/>
      <c r="OXF63" s="59"/>
      <c r="OXG63" s="59"/>
      <c r="OXH63" s="59"/>
      <c r="OXI63" s="59"/>
      <c r="OXJ63" s="59"/>
      <c r="OXK63" s="59"/>
      <c r="OXL63" s="59"/>
      <c r="OXM63" s="59"/>
      <c r="OXN63" s="59"/>
      <c r="OXO63" s="59"/>
      <c r="OXP63" s="59"/>
      <c r="OXQ63" s="59"/>
      <c r="OXR63" s="59"/>
      <c r="OXS63" s="59"/>
      <c r="OXT63" s="59"/>
      <c r="OXU63" s="59"/>
      <c r="OXV63" s="59"/>
      <c r="OXW63" s="59"/>
      <c r="OXX63" s="59"/>
      <c r="OXY63" s="59"/>
      <c r="OXZ63" s="59"/>
      <c r="OYA63" s="59"/>
      <c r="OYB63" s="59"/>
      <c r="OYC63" s="59"/>
      <c r="OYD63" s="59"/>
      <c r="OYE63" s="59"/>
      <c r="OYF63" s="59"/>
      <c r="OYG63" s="59"/>
      <c r="OYH63" s="59"/>
      <c r="OYI63" s="59"/>
      <c r="OYJ63" s="59"/>
      <c r="OYK63" s="59"/>
      <c r="OYL63" s="59"/>
      <c r="OYM63" s="59"/>
      <c r="OYN63" s="59"/>
      <c r="OYO63" s="59"/>
      <c r="OYP63" s="59"/>
      <c r="OYQ63" s="59"/>
      <c r="OYR63" s="59"/>
      <c r="OYS63" s="59"/>
      <c r="OYT63" s="59"/>
      <c r="OYU63" s="59"/>
      <c r="OYV63" s="59"/>
      <c r="OYW63" s="59"/>
      <c r="OYX63" s="59"/>
      <c r="OYY63" s="59"/>
      <c r="OYZ63" s="59"/>
      <c r="OZA63" s="59"/>
      <c r="OZB63" s="59"/>
      <c r="OZC63" s="59"/>
      <c r="OZD63" s="59"/>
      <c r="OZE63" s="59"/>
      <c r="OZF63" s="59"/>
      <c r="OZG63" s="59"/>
      <c r="OZH63" s="59"/>
      <c r="OZI63" s="59"/>
      <c r="OZJ63" s="59"/>
      <c r="OZK63" s="59"/>
      <c r="OZL63" s="59"/>
      <c r="OZM63" s="59"/>
      <c r="OZN63" s="59"/>
      <c r="OZO63" s="59"/>
      <c r="OZP63" s="59"/>
      <c r="OZQ63" s="59"/>
      <c r="OZR63" s="59"/>
      <c r="OZS63" s="59"/>
      <c r="OZT63" s="59"/>
      <c r="OZU63" s="59"/>
      <c r="OZV63" s="59"/>
      <c r="OZW63" s="59"/>
      <c r="OZX63" s="59"/>
      <c r="OZY63" s="59"/>
      <c r="OZZ63" s="59"/>
      <c r="PAA63" s="59"/>
      <c r="PAB63" s="59"/>
      <c r="PAC63" s="59"/>
      <c r="PAD63" s="59"/>
      <c r="PAE63" s="59"/>
      <c r="PAF63" s="59"/>
      <c r="PAG63" s="59"/>
      <c r="PAH63" s="59"/>
      <c r="PAI63" s="59"/>
      <c r="PAJ63" s="59"/>
      <c r="PAK63" s="59"/>
      <c r="PAL63" s="59"/>
      <c r="PAM63" s="59"/>
      <c r="PAN63" s="59"/>
      <c r="PAO63" s="59"/>
      <c r="PAP63" s="59"/>
      <c r="PAQ63" s="59"/>
      <c r="PAR63" s="59"/>
      <c r="PAS63" s="59"/>
      <c r="PAT63" s="59"/>
      <c r="PAU63" s="59"/>
      <c r="PAV63" s="59"/>
      <c r="PAW63" s="59"/>
      <c r="PAX63" s="59"/>
      <c r="PAY63" s="59"/>
      <c r="PAZ63" s="59"/>
      <c r="PBA63" s="59"/>
      <c r="PBB63" s="59"/>
      <c r="PBC63" s="59"/>
      <c r="PBD63" s="59"/>
      <c r="PBE63" s="59"/>
      <c r="PBF63" s="59"/>
      <c r="PBG63" s="59"/>
      <c r="PBH63" s="59"/>
      <c r="PBI63" s="59"/>
      <c r="PBJ63" s="59"/>
      <c r="PBK63" s="59"/>
      <c r="PBL63" s="59"/>
      <c r="PBM63" s="59"/>
      <c r="PBN63" s="59"/>
      <c r="PBO63" s="59"/>
      <c r="PBP63" s="59"/>
      <c r="PBQ63" s="59"/>
      <c r="PBR63" s="59"/>
      <c r="PBS63" s="59"/>
      <c r="PBT63" s="59"/>
      <c r="PBU63" s="59"/>
      <c r="PBV63" s="59"/>
      <c r="PBW63" s="59"/>
      <c r="PBX63" s="59"/>
      <c r="PBY63" s="59"/>
      <c r="PBZ63" s="59"/>
      <c r="PCA63" s="59"/>
      <c r="PCB63" s="59"/>
      <c r="PCC63" s="59"/>
      <c r="PCD63" s="59"/>
      <c r="PCE63" s="59"/>
      <c r="PCF63" s="59"/>
      <c r="PCG63" s="59"/>
      <c r="PCH63" s="59"/>
      <c r="PCI63" s="59"/>
      <c r="PCJ63" s="59"/>
      <c r="PCK63" s="59"/>
      <c r="PCL63" s="59"/>
      <c r="PCM63" s="59"/>
      <c r="PCN63" s="59"/>
      <c r="PCO63" s="59"/>
      <c r="PCP63" s="59"/>
      <c r="PCQ63" s="59"/>
      <c r="PCR63" s="59"/>
      <c r="PCS63" s="59"/>
      <c r="PCT63" s="59"/>
      <c r="PCU63" s="59"/>
      <c r="PCV63" s="59"/>
      <c r="PCW63" s="59"/>
      <c r="PCX63" s="59"/>
      <c r="PCY63" s="59"/>
      <c r="PCZ63" s="59"/>
      <c r="PDA63" s="59"/>
      <c r="PDB63" s="59"/>
      <c r="PDC63" s="59"/>
      <c r="PDD63" s="59"/>
      <c r="PDE63" s="59"/>
      <c r="PDF63" s="59"/>
      <c r="PDG63" s="59"/>
      <c r="PDH63" s="59"/>
      <c r="PDI63" s="59"/>
      <c r="PDJ63" s="59"/>
      <c r="PDK63" s="59"/>
      <c r="PDL63" s="59"/>
      <c r="PDM63" s="59"/>
      <c r="PDN63" s="59"/>
      <c r="PDO63" s="59"/>
      <c r="PDP63" s="59"/>
      <c r="PDQ63" s="59"/>
      <c r="PDR63" s="59"/>
      <c r="PDS63" s="59"/>
      <c r="PDT63" s="59"/>
      <c r="PDU63" s="59"/>
      <c r="PDV63" s="59"/>
      <c r="PDW63" s="59"/>
      <c r="PDX63" s="59"/>
      <c r="PDY63" s="59"/>
      <c r="PDZ63" s="59"/>
      <c r="PEA63" s="59"/>
      <c r="PEB63" s="59"/>
      <c r="PEC63" s="59"/>
      <c r="PED63" s="59"/>
      <c r="PEE63" s="59"/>
      <c r="PEF63" s="59"/>
      <c r="PEG63" s="59"/>
      <c r="PEH63" s="59"/>
      <c r="PEI63" s="59"/>
      <c r="PEJ63" s="59"/>
      <c r="PEK63" s="59"/>
      <c r="PEL63" s="59"/>
      <c r="PEM63" s="59"/>
      <c r="PEN63" s="59"/>
      <c r="PEO63" s="59"/>
      <c r="PEP63" s="59"/>
      <c r="PEQ63" s="59"/>
      <c r="PER63" s="59"/>
      <c r="PES63" s="59"/>
      <c r="PET63" s="59"/>
      <c r="PEU63" s="59"/>
      <c r="PEV63" s="59"/>
      <c r="PEW63" s="59"/>
      <c r="PEX63" s="59"/>
      <c r="PEY63" s="59"/>
      <c r="PEZ63" s="59"/>
      <c r="PFA63" s="59"/>
      <c r="PFB63" s="59"/>
      <c r="PFC63" s="59"/>
      <c r="PFD63" s="59"/>
      <c r="PFE63" s="59"/>
      <c r="PFF63" s="59"/>
      <c r="PFG63" s="59"/>
      <c r="PFH63" s="59"/>
      <c r="PFI63" s="59"/>
      <c r="PFJ63" s="59"/>
      <c r="PFK63" s="59"/>
      <c r="PFL63" s="59"/>
      <c r="PFM63" s="59"/>
      <c r="PFN63" s="59"/>
      <c r="PFO63" s="59"/>
      <c r="PFP63" s="59"/>
      <c r="PFQ63" s="59"/>
      <c r="PFR63" s="59"/>
      <c r="PFS63" s="59"/>
      <c r="PFT63" s="59"/>
      <c r="PFU63" s="59"/>
      <c r="PFV63" s="59"/>
      <c r="PFW63" s="59"/>
      <c r="PFX63" s="59"/>
      <c r="PFY63" s="59"/>
      <c r="PFZ63" s="59"/>
      <c r="PGA63" s="59"/>
      <c r="PGB63" s="59"/>
      <c r="PGC63" s="59"/>
      <c r="PGD63" s="59"/>
      <c r="PGE63" s="59"/>
      <c r="PGF63" s="59"/>
      <c r="PGG63" s="59"/>
      <c r="PGH63" s="59"/>
      <c r="PGI63" s="59"/>
      <c r="PGJ63" s="59"/>
      <c r="PGK63" s="59"/>
      <c r="PGL63" s="59"/>
      <c r="PGM63" s="59"/>
      <c r="PGN63" s="59"/>
      <c r="PGO63" s="59"/>
      <c r="PGP63" s="59"/>
      <c r="PGQ63" s="59"/>
      <c r="PGR63" s="59"/>
      <c r="PGS63" s="59"/>
      <c r="PGT63" s="59"/>
      <c r="PGU63" s="59"/>
      <c r="PGV63" s="59"/>
      <c r="PGW63" s="59"/>
      <c r="PGX63" s="59"/>
      <c r="PGY63" s="59"/>
      <c r="PGZ63" s="59"/>
      <c r="PHA63" s="59"/>
      <c r="PHB63" s="59"/>
      <c r="PHC63" s="59"/>
      <c r="PHD63" s="59"/>
      <c r="PHE63" s="59"/>
      <c r="PHF63" s="59"/>
      <c r="PHG63" s="59"/>
      <c r="PHH63" s="59"/>
      <c r="PHI63" s="59"/>
      <c r="PHJ63" s="59"/>
      <c r="PHK63" s="59"/>
      <c r="PHL63" s="59"/>
      <c r="PHM63" s="59"/>
      <c r="PHN63" s="59"/>
      <c r="PHO63" s="59"/>
      <c r="PHP63" s="59"/>
      <c r="PHQ63" s="59"/>
      <c r="PHR63" s="59"/>
      <c r="PHS63" s="59"/>
      <c r="PHT63" s="59"/>
      <c r="PHU63" s="59"/>
      <c r="PHV63" s="59"/>
      <c r="PHW63" s="59"/>
      <c r="PHX63" s="59"/>
      <c r="PHY63" s="59"/>
      <c r="PHZ63" s="59"/>
      <c r="PIA63" s="59"/>
      <c r="PIB63" s="59"/>
      <c r="PIC63" s="59"/>
      <c r="PID63" s="59"/>
      <c r="PIE63" s="59"/>
      <c r="PIF63" s="59"/>
      <c r="PIG63" s="59"/>
      <c r="PIH63" s="59"/>
      <c r="PII63" s="59"/>
      <c r="PIJ63" s="59"/>
      <c r="PIK63" s="59"/>
      <c r="PIL63" s="59"/>
      <c r="PIM63" s="59"/>
      <c r="PIN63" s="59"/>
      <c r="PIO63" s="59"/>
      <c r="PIP63" s="59"/>
      <c r="PIQ63" s="59"/>
      <c r="PIR63" s="59"/>
      <c r="PIS63" s="59"/>
      <c r="PIT63" s="59"/>
      <c r="PIU63" s="59"/>
      <c r="PIV63" s="59"/>
      <c r="PIW63" s="59"/>
      <c r="PIX63" s="59"/>
      <c r="PIY63" s="59"/>
      <c r="PIZ63" s="59"/>
      <c r="PJA63" s="59"/>
      <c r="PJB63" s="59"/>
      <c r="PJC63" s="59"/>
      <c r="PJD63" s="59"/>
      <c r="PJE63" s="59"/>
      <c r="PJF63" s="59"/>
      <c r="PJG63" s="59"/>
      <c r="PJH63" s="59"/>
      <c r="PJI63" s="59"/>
      <c r="PJJ63" s="59"/>
      <c r="PJK63" s="59"/>
      <c r="PJL63" s="59"/>
      <c r="PJM63" s="59"/>
      <c r="PJN63" s="59"/>
      <c r="PJO63" s="59"/>
      <c r="PJP63" s="59"/>
      <c r="PJQ63" s="59"/>
      <c r="PJR63" s="59"/>
      <c r="PJS63" s="59"/>
      <c r="PJT63" s="59"/>
      <c r="PJU63" s="59"/>
      <c r="PJV63" s="59"/>
      <c r="PJW63" s="59"/>
      <c r="PJX63" s="59"/>
      <c r="PJY63" s="59"/>
      <c r="PJZ63" s="59"/>
      <c r="PKA63" s="59"/>
      <c r="PKB63" s="59"/>
      <c r="PKC63" s="59"/>
      <c r="PKD63" s="59"/>
      <c r="PKE63" s="59"/>
      <c r="PKF63" s="59"/>
      <c r="PKG63" s="59"/>
      <c r="PKH63" s="59"/>
      <c r="PKI63" s="59"/>
      <c r="PKJ63" s="59"/>
      <c r="PKK63" s="59"/>
      <c r="PKL63" s="59"/>
      <c r="PKM63" s="59"/>
      <c r="PKN63" s="59"/>
      <c r="PKO63" s="59"/>
      <c r="PKP63" s="59"/>
      <c r="PKQ63" s="59"/>
      <c r="PKR63" s="59"/>
      <c r="PKS63" s="59"/>
      <c r="PKT63" s="59"/>
      <c r="PKU63" s="59"/>
      <c r="PKV63" s="59"/>
      <c r="PKW63" s="59"/>
      <c r="PKX63" s="59"/>
      <c r="PKY63" s="59"/>
      <c r="PKZ63" s="59"/>
      <c r="PLA63" s="59"/>
      <c r="PLB63" s="59"/>
      <c r="PLC63" s="59"/>
      <c r="PLD63" s="59"/>
      <c r="PLE63" s="59"/>
      <c r="PLF63" s="59"/>
      <c r="PLG63" s="59"/>
      <c r="PLH63" s="59"/>
      <c r="PLI63" s="59"/>
      <c r="PLJ63" s="59"/>
      <c r="PLK63" s="59"/>
      <c r="PLL63" s="59"/>
      <c r="PLM63" s="59"/>
      <c r="PLN63" s="59"/>
      <c r="PLO63" s="59"/>
      <c r="PLP63" s="59"/>
      <c r="PLQ63" s="59"/>
      <c r="PLR63" s="59"/>
      <c r="PLS63" s="59"/>
      <c r="PLT63" s="59"/>
      <c r="PLU63" s="59"/>
      <c r="PLV63" s="59"/>
      <c r="PLW63" s="59"/>
      <c r="PLX63" s="59"/>
      <c r="PLY63" s="59"/>
      <c r="PLZ63" s="59"/>
      <c r="PMA63" s="59"/>
      <c r="PMB63" s="59"/>
      <c r="PMC63" s="59"/>
      <c r="PMD63" s="59"/>
      <c r="PME63" s="59"/>
      <c r="PMF63" s="59"/>
      <c r="PMG63" s="59"/>
      <c r="PMH63" s="59"/>
      <c r="PMI63" s="59"/>
      <c r="PMJ63" s="59"/>
      <c r="PMK63" s="59"/>
      <c r="PML63" s="59"/>
      <c r="PMM63" s="59"/>
      <c r="PMN63" s="59"/>
      <c r="PMO63" s="59"/>
      <c r="PMP63" s="59"/>
      <c r="PMQ63" s="59"/>
      <c r="PMR63" s="59"/>
      <c r="PMS63" s="59"/>
      <c r="PMT63" s="59"/>
      <c r="PMU63" s="59"/>
      <c r="PMV63" s="59"/>
      <c r="PMW63" s="59"/>
      <c r="PMX63" s="59"/>
      <c r="PMY63" s="59"/>
      <c r="PMZ63" s="59"/>
      <c r="PNA63" s="59"/>
      <c r="PNB63" s="59"/>
      <c r="PNC63" s="59"/>
      <c r="PND63" s="59"/>
      <c r="PNE63" s="59"/>
      <c r="PNF63" s="59"/>
      <c r="PNG63" s="59"/>
      <c r="PNH63" s="59"/>
      <c r="PNI63" s="59"/>
      <c r="PNJ63" s="59"/>
      <c r="PNK63" s="59"/>
      <c r="PNL63" s="59"/>
      <c r="PNM63" s="59"/>
      <c r="PNN63" s="59"/>
      <c r="PNO63" s="59"/>
      <c r="PNP63" s="59"/>
      <c r="PNQ63" s="59"/>
      <c r="PNR63" s="59"/>
      <c r="PNS63" s="59"/>
      <c r="PNT63" s="59"/>
      <c r="PNU63" s="59"/>
      <c r="PNV63" s="59"/>
      <c r="PNW63" s="59"/>
      <c r="PNX63" s="59"/>
      <c r="PNY63" s="59"/>
      <c r="PNZ63" s="59"/>
      <c r="POA63" s="59"/>
      <c r="POB63" s="59"/>
      <c r="POC63" s="59"/>
      <c r="POD63" s="59"/>
      <c r="POE63" s="59"/>
      <c r="POF63" s="59"/>
      <c r="POG63" s="59"/>
      <c r="POH63" s="59"/>
      <c r="POI63" s="59"/>
      <c r="POJ63" s="59"/>
      <c r="POK63" s="59"/>
      <c r="POL63" s="59"/>
      <c r="POM63" s="59"/>
      <c r="PON63" s="59"/>
      <c r="POO63" s="59"/>
      <c r="POP63" s="59"/>
      <c r="POQ63" s="59"/>
      <c r="POR63" s="59"/>
      <c r="POS63" s="59"/>
      <c r="POT63" s="59"/>
      <c r="POU63" s="59"/>
      <c r="POV63" s="59"/>
      <c r="POW63" s="59"/>
      <c r="POX63" s="59"/>
      <c r="POY63" s="59"/>
      <c r="POZ63" s="59"/>
      <c r="PPA63" s="59"/>
      <c r="PPB63" s="59"/>
      <c r="PPC63" s="59"/>
      <c r="PPD63" s="59"/>
      <c r="PPE63" s="59"/>
      <c r="PPF63" s="59"/>
      <c r="PPG63" s="59"/>
      <c r="PPH63" s="59"/>
      <c r="PPI63" s="59"/>
      <c r="PPJ63" s="59"/>
      <c r="PPK63" s="59"/>
      <c r="PPL63" s="59"/>
      <c r="PPM63" s="59"/>
      <c r="PPN63" s="59"/>
      <c r="PPO63" s="59"/>
      <c r="PPP63" s="59"/>
      <c r="PPQ63" s="59"/>
      <c r="PPR63" s="59"/>
      <c r="PPS63" s="59"/>
      <c r="PPT63" s="59"/>
      <c r="PPU63" s="59"/>
      <c r="PPV63" s="59"/>
      <c r="PPW63" s="59"/>
      <c r="PPX63" s="59"/>
      <c r="PPY63" s="59"/>
      <c r="PPZ63" s="59"/>
      <c r="PQA63" s="59"/>
      <c r="PQB63" s="59"/>
      <c r="PQC63" s="59"/>
      <c r="PQD63" s="59"/>
      <c r="PQE63" s="59"/>
      <c r="PQF63" s="59"/>
      <c r="PQG63" s="59"/>
      <c r="PQH63" s="59"/>
      <c r="PQI63" s="59"/>
      <c r="PQJ63" s="59"/>
      <c r="PQK63" s="59"/>
      <c r="PQL63" s="59"/>
      <c r="PQM63" s="59"/>
      <c r="PQN63" s="59"/>
      <c r="PQO63" s="59"/>
      <c r="PQP63" s="59"/>
      <c r="PQQ63" s="59"/>
      <c r="PQR63" s="59"/>
      <c r="PQS63" s="59"/>
      <c r="PQT63" s="59"/>
      <c r="PQU63" s="59"/>
      <c r="PQV63" s="59"/>
      <c r="PQW63" s="59"/>
      <c r="PQX63" s="59"/>
      <c r="PQY63" s="59"/>
      <c r="PQZ63" s="59"/>
      <c r="PRA63" s="59"/>
      <c r="PRB63" s="59"/>
      <c r="PRC63" s="59"/>
      <c r="PRD63" s="59"/>
      <c r="PRE63" s="59"/>
      <c r="PRF63" s="59"/>
      <c r="PRG63" s="59"/>
      <c r="PRH63" s="59"/>
      <c r="PRI63" s="59"/>
      <c r="PRJ63" s="59"/>
      <c r="PRK63" s="59"/>
      <c r="PRL63" s="59"/>
      <c r="PRM63" s="59"/>
      <c r="PRN63" s="59"/>
      <c r="PRO63" s="59"/>
      <c r="PRP63" s="59"/>
      <c r="PRQ63" s="59"/>
      <c r="PRR63" s="59"/>
      <c r="PRS63" s="59"/>
      <c r="PRT63" s="59"/>
      <c r="PRU63" s="59"/>
      <c r="PRV63" s="59"/>
      <c r="PRW63" s="59"/>
      <c r="PRX63" s="59"/>
      <c r="PRY63" s="59"/>
      <c r="PRZ63" s="59"/>
      <c r="PSA63" s="59"/>
      <c r="PSB63" s="59"/>
      <c r="PSC63" s="59"/>
      <c r="PSD63" s="59"/>
      <c r="PSE63" s="59"/>
      <c r="PSF63" s="59"/>
      <c r="PSG63" s="59"/>
      <c r="PSH63" s="59"/>
      <c r="PSI63" s="59"/>
      <c r="PSJ63" s="59"/>
      <c r="PSK63" s="59"/>
      <c r="PSL63" s="59"/>
      <c r="PSM63" s="59"/>
      <c r="PSN63" s="59"/>
      <c r="PSO63" s="59"/>
      <c r="PSP63" s="59"/>
      <c r="PSQ63" s="59"/>
      <c r="PSR63" s="59"/>
      <c r="PSS63" s="59"/>
      <c r="PST63" s="59"/>
      <c r="PSU63" s="59"/>
      <c r="PSV63" s="59"/>
      <c r="PSW63" s="59"/>
      <c r="PSX63" s="59"/>
      <c r="PSY63" s="59"/>
      <c r="PSZ63" s="59"/>
      <c r="PTA63" s="59"/>
      <c r="PTB63" s="59"/>
      <c r="PTC63" s="59"/>
      <c r="PTD63" s="59"/>
      <c r="PTE63" s="59"/>
      <c r="PTF63" s="59"/>
      <c r="PTG63" s="59"/>
      <c r="PTH63" s="59"/>
      <c r="PTI63" s="59"/>
      <c r="PTJ63" s="59"/>
      <c r="PTK63" s="59"/>
      <c r="PTL63" s="59"/>
      <c r="PTM63" s="59"/>
      <c r="PTN63" s="59"/>
      <c r="PTO63" s="59"/>
      <c r="PTP63" s="59"/>
      <c r="PTQ63" s="59"/>
      <c r="PTR63" s="59"/>
      <c r="PTS63" s="59"/>
      <c r="PTT63" s="59"/>
      <c r="PTU63" s="59"/>
      <c r="PTV63" s="59"/>
      <c r="PTW63" s="59"/>
      <c r="PTX63" s="59"/>
      <c r="PTY63" s="59"/>
      <c r="PTZ63" s="59"/>
      <c r="PUA63" s="59"/>
      <c r="PUB63" s="59"/>
      <c r="PUC63" s="59"/>
      <c r="PUD63" s="59"/>
      <c r="PUE63" s="59"/>
      <c r="PUF63" s="59"/>
      <c r="PUG63" s="59"/>
      <c r="PUH63" s="59"/>
      <c r="PUI63" s="59"/>
      <c r="PUJ63" s="59"/>
      <c r="PUK63" s="59"/>
      <c r="PUL63" s="59"/>
      <c r="PUM63" s="59"/>
      <c r="PUN63" s="59"/>
      <c r="PUO63" s="59"/>
      <c r="PUP63" s="59"/>
      <c r="PUQ63" s="59"/>
      <c r="PUR63" s="59"/>
      <c r="PUS63" s="59"/>
      <c r="PUT63" s="59"/>
      <c r="PUU63" s="59"/>
      <c r="PUV63" s="59"/>
      <c r="PUW63" s="59"/>
      <c r="PUX63" s="59"/>
      <c r="PUY63" s="59"/>
      <c r="PUZ63" s="59"/>
      <c r="PVA63" s="59"/>
      <c r="PVB63" s="59"/>
      <c r="PVC63" s="59"/>
      <c r="PVD63" s="59"/>
      <c r="PVE63" s="59"/>
      <c r="PVF63" s="59"/>
      <c r="PVG63" s="59"/>
      <c r="PVH63" s="59"/>
      <c r="PVI63" s="59"/>
      <c r="PVJ63" s="59"/>
      <c r="PVK63" s="59"/>
      <c r="PVL63" s="59"/>
      <c r="PVM63" s="59"/>
      <c r="PVN63" s="59"/>
      <c r="PVO63" s="59"/>
      <c r="PVP63" s="59"/>
      <c r="PVQ63" s="59"/>
      <c r="PVR63" s="59"/>
      <c r="PVS63" s="59"/>
      <c r="PVT63" s="59"/>
      <c r="PVU63" s="59"/>
      <c r="PVV63" s="59"/>
      <c r="PVW63" s="59"/>
      <c r="PVX63" s="59"/>
      <c r="PVY63" s="59"/>
      <c r="PVZ63" s="59"/>
      <c r="PWA63" s="59"/>
      <c r="PWB63" s="59"/>
      <c r="PWC63" s="59"/>
      <c r="PWD63" s="59"/>
      <c r="PWE63" s="59"/>
      <c r="PWF63" s="59"/>
      <c r="PWG63" s="59"/>
      <c r="PWH63" s="59"/>
      <c r="PWI63" s="59"/>
      <c r="PWJ63" s="59"/>
      <c r="PWK63" s="59"/>
      <c r="PWL63" s="59"/>
      <c r="PWM63" s="59"/>
      <c r="PWN63" s="59"/>
      <c r="PWO63" s="59"/>
      <c r="PWP63" s="59"/>
      <c r="PWQ63" s="59"/>
      <c r="PWR63" s="59"/>
      <c r="PWS63" s="59"/>
      <c r="PWT63" s="59"/>
      <c r="PWU63" s="59"/>
      <c r="PWV63" s="59"/>
      <c r="PWW63" s="59"/>
      <c r="PWX63" s="59"/>
      <c r="PWY63" s="59"/>
      <c r="PWZ63" s="59"/>
      <c r="PXA63" s="59"/>
      <c r="PXB63" s="59"/>
      <c r="PXC63" s="59"/>
      <c r="PXD63" s="59"/>
      <c r="PXE63" s="59"/>
      <c r="PXF63" s="59"/>
      <c r="PXG63" s="59"/>
      <c r="PXH63" s="59"/>
      <c r="PXI63" s="59"/>
      <c r="PXJ63" s="59"/>
      <c r="PXK63" s="59"/>
      <c r="PXL63" s="59"/>
      <c r="PXM63" s="59"/>
      <c r="PXN63" s="59"/>
      <c r="PXO63" s="59"/>
      <c r="PXP63" s="59"/>
      <c r="PXQ63" s="59"/>
      <c r="PXR63" s="59"/>
      <c r="PXS63" s="59"/>
      <c r="PXT63" s="59"/>
      <c r="PXU63" s="59"/>
      <c r="PXV63" s="59"/>
      <c r="PXW63" s="59"/>
      <c r="PXX63" s="59"/>
      <c r="PXY63" s="59"/>
      <c r="PXZ63" s="59"/>
      <c r="PYA63" s="59"/>
      <c r="PYB63" s="59"/>
      <c r="PYC63" s="59"/>
      <c r="PYD63" s="59"/>
      <c r="PYE63" s="59"/>
      <c r="PYF63" s="59"/>
      <c r="PYG63" s="59"/>
      <c r="PYH63" s="59"/>
      <c r="PYI63" s="59"/>
      <c r="PYJ63" s="59"/>
      <c r="PYK63" s="59"/>
      <c r="PYL63" s="59"/>
      <c r="PYM63" s="59"/>
      <c r="PYN63" s="59"/>
      <c r="PYO63" s="59"/>
      <c r="PYP63" s="59"/>
      <c r="PYQ63" s="59"/>
      <c r="PYR63" s="59"/>
      <c r="PYS63" s="59"/>
      <c r="PYT63" s="59"/>
      <c r="PYU63" s="59"/>
      <c r="PYV63" s="59"/>
      <c r="PYW63" s="59"/>
      <c r="PYX63" s="59"/>
      <c r="PYY63" s="59"/>
      <c r="PYZ63" s="59"/>
      <c r="PZA63" s="59"/>
      <c r="PZB63" s="59"/>
      <c r="PZC63" s="59"/>
      <c r="PZD63" s="59"/>
      <c r="PZE63" s="59"/>
      <c r="PZF63" s="59"/>
      <c r="PZG63" s="59"/>
      <c r="PZH63" s="59"/>
      <c r="PZI63" s="59"/>
      <c r="PZJ63" s="59"/>
      <c r="PZK63" s="59"/>
      <c r="PZL63" s="59"/>
      <c r="PZM63" s="59"/>
      <c r="PZN63" s="59"/>
      <c r="PZO63" s="59"/>
      <c r="PZP63" s="59"/>
      <c r="PZQ63" s="59"/>
      <c r="PZR63" s="59"/>
      <c r="PZS63" s="59"/>
      <c r="PZT63" s="59"/>
      <c r="PZU63" s="59"/>
      <c r="PZV63" s="59"/>
      <c r="PZW63" s="59"/>
      <c r="PZX63" s="59"/>
      <c r="PZY63" s="59"/>
      <c r="PZZ63" s="59"/>
      <c r="QAA63" s="59"/>
      <c r="QAB63" s="59"/>
      <c r="QAC63" s="59"/>
      <c r="QAD63" s="59"/>
      <c r="QAE63" s="59"/>
      <c r="QAF63" s="59"/>
      <c r="QAG63" s="59"/>
      <c r="QAH63" s="59"/>
      <c r="QAI63" s="59"/>
      <c r="QAJ63" s="59"/>
      <c r="QAK63" s="59"/>
      <c r="QAL63" s="59"/>
      <c r="QAM63" s="59"/>
      <c r="QAN63" s="59"/>
      <c r="QAO63" s="59"/>
      <c r="QAP63" s="59"/>
      <c r="QAQ63" s="59"/>
      <c r="QAR63" s="59"/>
      <c r="QAS63" s="59"/>
      <c r="QAT63" s="59"/>
      <c r="QAU63" s="59"/>
      <c r="QAV63" s="59"/>
      <c r="QAW63" s="59"/>
      <c r="QAX63" s="59"/>
      <c r="QAY63" s="59"/>
      <c r="QAZ63" s="59"/>
      <c r="QBA63" s="59"/>
      <c r="QBB63" s="59"/>
      <c r="QBC63" s="59"/>
      <c r="QBD63" s="59"/>
      <c r="QBE63" s="59"/>
      <c r="QBF63" s="59"/>
      <c r="QBG63" s="59"/>
      <c r="QBH63" s="59"/>
      <c r="QBI63" s="59"/>
      <c r="QBJ63" s="59"/>
      <c r="QBK63" s="59"/>
      <c r="QBL63" s="59"/>
      <c r="QBM63" s="59"/>
      <c r="QBN63" s="59"/>
      <c r="QBO63" s="59"/>
      <c r="QBP63" s="59"/>
      <c r="QBQ63" s="59"/>
      <c r="QBR63" s="59"/>
      <c r="QBS63" s="59"/>
      <c r="QBT63" s="59"/>
      <c r="QBU63" s="59"/>
      <c r="QBV63" s="59"/>
      <c r="QBW63" s="59"/>
      <c r="QBX63" s="59"/>
      <c r="QBY63" s="59"/>
      <c r="QBZ63" s="59"/>
      <c r="QCA63" s="59"/>
      <c r="QCB63" s="59"/>
      <c r="QCC63" s="59"/>
      <c r="QCD63" s="59"/>
      <c r="QCE63" s="59"/>
      <c r="QCF63" s="59"/>
      <c r="QCG63" s="59"/>
      <c r="QCH63" s="59"/>
      <c r="QCI63" s="59"/>
      <c r="QCJ63" s="59"/>
      <c r="QCK63" s="59"/>
      <c r="QCL63" s="59"/>
      <c r="QCM63" s="59"/>
      <c r="QCN63" s="59"/>
      <c r="QCO63" s="59"/>
      <c r="QCP63" s="59"/>
      <c r="QCQ63" s="59"/>
      <c r="QCR63" s="59"/>
      <c r="QCS63" s="59"/>
      <c r="QCT63" s="59"/>
      <c r="QCU63" s="59"/>
      <c r="QCV63" s="59"/>
      <c r="QCW63" s="59"/>
      <c r="QCX63" s="59"/>
      <c r="QCY63" s="59"/>
      <c r="QCZ63" s="59"/>
      <c r="QDA63" s="59"/>
      <c r="QDB63" s="59"/>
      <c r="QDC63" s="59"/>
      <c r="QDD63" s="59"/>
      <c r="QDE63" s="59"/>
      <c r="QDF63" s="59"/>
      <c r="QDG63" s="59"/>
      <c r="QDH63" s="59"/>
      <c r="QDI63" s="59"/>
      <c r="QDJ63" s="59"/>
      <c r="QDK63" s="59"/>
      <c r="QDL63" s="59"/>
      <c r="QDM63" s="59"/>
      <c r="QDN63" s="59"/>
      <c r="QDO63" s="59"/>
      <c r="QDP63" s="59"/>
      <c r="QDQ63" s="59"/>
      <c r="QDR63" s="59"/>
      <c r="QDS63" s="59"/>
      <c r="QDT63" s="59"/>
      <c r="QDU63" s="59"/>
      <c r="QDV63" s="59"/>
      <c r="QDW63" s="59"/>
      <c r="QDX63" s="59"/>
      <c r="QDY63" s="59"/>
      <c r="QDZ63" s="59"/>
      <c r="QEA63" s="59"/>
      <c r="QEB63" s="59"/>
      <c r="QEC63" s="59"/>
      <c r="QED63" s="59"/>
      <c r="QEE63" s="59"/>
      <c r="QEF63" s="59"/>
      <c r="QEG63" s="59"/>
      <c r="QEH63" s="59"/>
      <c r="QEI63" s="59"/>
      <c r="QEJ63" s="59"/>
      <c r="QEK63" s="59"/>
      <c r="QEL63" s="59"/>
      <c r="QEM63" s="59"/>
      <c r="QEN63" s="59"/>
      <c r="QEO63" s="59"/>
      <c r="QEP63" s="59"/>
      <c r="QEQ63" s="59"/>
      <c r="QER63" s="59"/>
      <c r="QES63" s="59"/>
      <c r="QET63" s="59"/>
      <c r="QEU63" s="59"/>
      <c r="QEV63" s="59"/>
      <c r="QEW63" s="59"/>
      <c r="QEX63" s="59"/>
      <c r="QEY63" s="59"/>
      <c r="QEZ63" s="59"/>
      <c r="QFA63" s="59"/>
      <c r="QFB63" s="59"/>
      <c r="QFC63" s="59"/>
      <c r="QFD63" s="59"/>
      <c r="QFE63" s="59"/>
      <c r="QFF63" s="59"/>
      <c r="QFG63" s="59"/>
      <c r="QFH63" s="59"/>
      <c r="QFI63" s="59"/>
      <c r="QFJ63" s="59"/>
      <c r="QFK63" s="59"/>
      <c r="QFL63" s="59"/>
      <c r="QFM63" s="59"/>
      <c r="QFN63" s="59"/>
      <c r="QFO63" s="59"/>
      <c r="QFP63" s="59"/>
      <c r="QFQ63" s="59"/>
      <c r="QFR63" s="59"/>
      <c r="QFS63" s="59"/>
      <c r="QFT63" s="59"/>
      <c r="QFU63" s="59"/>
      <c r="QFV63" s="59"/>
      <c r="QFW63" s="59"/>
      <c r="QFX63" s="59"/>
      <c r="QFY63" s="59"/>
      <c r="QFZ63" s="59"/>
      <c r="QGA63" s="59"/>
      <c r="QGB63" s="59"/>
      <c r="QGC63" s="59"/>
      <c r="QGD63" s="59"/>
      <c r="QGE63" s="59"/>
      <c r="QGF63" s="59"/>
      <c r="QGG63" s="59"/>
      <c r="QGH63" s="59"/>
      <c r="QGI63" s="59"/>
      <c r="QGJ63" s="59"/>
      <c r="QGK63" s="59"/>
      <c r="QGL63" s="59"/>
      <c r="QGM63" s="59"/>
      <c r="QGN63" s="59"/>
      <c r="QGO63" s="59"/>
      <c r="QGP63" s="59"/>
      <c r="QGQ63" s="59"/>
      <c r="QGR63" s="59"/>
      <c r="QGS63" s="59"/>
      <c r="QGT63" s="59"/>
      <c r="QGU63" s="59"/>
      <c r="QGV63" s="59"/>
      <c r="QGW63" s="59"/>
      <c r="QGX63" s="59"/>
      <c r="QGY63" s="59"/>
      <c r="QGZ63" s="59"/>
      <c r="QHA63" s="59"/>
      <c r="QHB63" s="59"/>
      <c r="QHC63" s="59"/>
      <c r="QHD63" s="59"/>
      <c r="QHE63" s="59"/>
      <c r="QHF63" s="59"/>
      <c r="QHG63" s="59"/>
      <c r="QHH63" s="59"/>
      <c r="QHI63" s="59"/>
      <c r="QHJ63" s="59"/>
      <c r="QHK63" s="59"/>
      <c r="QHL63" s="59"/>
      <c r="QHM63" s="59"/>
      <c r="QHN63" s="59"/>
      <c r="QHO63" s="59"/>
      <c r="QHP63" s="59"/>
      <c r="QHQ63" s="59"/>
      <c r="QHR63" s="59"/>
      <c r="QHS63" s="59"/>
      <c r="QHT63" s="59"/>
      <c r="QHU63" s="59"/>
      <c r="QHV63" s="59"/>
      <c r="QHW63" s="59"/>
      <c r="QHX63" s="59"/>
      <c r="QHY63" s="59"/>
      <c r="QHZ63" s="59"/>
      <c r="QIA63" s="59"/>
      <c r="QIB63" s="59"/>
      <c r="QIC63" s="59"/>
      <c r="QID63" s="59"/>
      <c r="QIE63" s="59"/>
      <c r="QIF63" s="59"/>
      <c r="QIG63" s="59"/>
      <c r="QIH63" s="59"/>
      <c r="QII63" s="59"/>
      <c r="QIJ63" s="59"/>
      <c r="QIK63" s="59"/>
      <c r="QIL63" s="59"/>
      <c r="QIM63" s="59"/>
      <c r="QIN63" s="59"/>
      <c r="QIO63" s="59"/>
      <c r="QIP63" s="59"/>
      <c r="QIQ63" s="59"/>
      <c r="QIR63" s="59"/>
      <c r="QIS63" s="59"/>
      <c r="QIT63" s="59"/>
      <c r="QIU63" s="59"/>
      <c r="QIV63" s="59"/>
      <c r="QIW63" s="59"/>
      <c r="QIX63" s="59"/>
      <c r="QIY63" s="59"/>
      <c r="QIZ63" s="59"/>
      <c r="QJA63" s="59"/>
      <c r="QJB63" s="59"/>
      <c r="QJC63" s="59"/>
      <c r="QJD63" s="59"/>
      <c r="QJE63" s="59"/>
      <c r="QJF63" s="59"/>
      <c r="QJG63" s="59"/>
      <c r="QJH63" s="59"/>
      <c r="QJI63" s="59"/>
      <c r="QJJ63" s="59"/>
      <c r="QJK63" s="59"/>
      <c r="QJL63" s="59"/>
      <c r="QJM63" s="59"/>
      <c r="QJN63" s="59"/>
      <c r="QJO63" s="59"/>
      <c r="QJP63" s="59"/>
      <c r="QJQ63" s="59"/>
      <c r="QJR63" s="59"/>
      <c r="QJS63" s="59"/>
      <c r="QJT63" s="59"/>
      <c r="QJU63" s="59"/>
      <c r="QJV63" s="59"/>
      <c r="QJW63" s="59"/>
      <c r="QJX63" s="59"/>
      <c r="QJY63" s="59"/>
      <c r="QJZ63" s="59"/>
      <c r="QKA63" s="59"/>
      <c r="QKB63" s="59"/>
      <c r="QKC63" s="59"/>
      <c r="QKD63" s="59"/>
      <c r="QKE63" s="59"/>
      <c r="QKF63" s="59"/>
      <c r="QKG63" s="59"/>
      <c r="QKH63" s="59"/>
      <c r="QKI63" s="59"/>
      <c r="QKJ63" s="59"/>
      <c r="QKK63" s="59"/>
      <c r="QKL63" s="59"/>
      <c r="QKM63" s="59"/>
      <c r="QKN63" s="59"/>
      <c r="QKO63" s="59"/>
      <c r="QKP63" s="59"/>
      <c r="QKQ63" s="59"/>
      <c r="QKR63" s="59"/>
      <c r="QKS63" s="59"/>
      <c r="QKT63" s="59"/>
      <c r="QKU63" s="59"/>
      <c r="QKV63" s="59"/>
      <c r="QKW63" s="59"/>
      <c r="QKX63" s="59"/>
      <c r="QKY63" s="59"/>
      <c r="QKZ63" s="59"/>
      <c r="QLA63" s="59"/>
      <c r="QLB63" s="59"/>
      <c r="QLC63" s="59"/>
      <c r="QLD63" s="59"/>
      <c r="QLE63" s="59"/>
      <c r="QLF63" s="59"/>
      <c r="QLG63" s="59"/>
      <c r="QLH63" s="59"/>
      <c r="QLI63" s="59"/>
      <c r="QLJ63" s="59"/>
      <c r="QLK63" s="59"/>
      <c r="QLL63" s="59"/>
      <c r="QLM63" s="59"/>
      <c r="QLN63" s="59"/>
      <c r="QLO63" s="59"/>
      <c r="QLP63" s="59"/>
      <c r="QLQ63" s="59"/>
      <c r="QLR63" s="59"/>
      <c r="QLS63" s="59"/>
      <c r="QLT63" s="59"/>
      <c r="QLU63" s="59"/>
      <c r="QLV63" s="59"/>
      <c r="QLW63" s="59"/>
      <c r="QLX63" s="59"/>
      <c r="QLY63" s="59"/>
      <c r="QLZ63" s="59"/>
      <c r="QMA63" s="59"/>
      <c r="QMB63" s="59"/>
      <c r="QMC63" s="59"/>
      <c r="QMD63" s="59"/>
      <c r="QME63" s="59"/>
      <c r="QMF63" s="59"/>
      <c r="QMG63" s="59"/>
      <c r="QMH63" s="59"/>
      <c r="QMI63" s="59"/>
      <c r="QMJ63" s="59"/>
      <c r="QMK63" s="59"/>
      <c r="QML63" s="59"/>
      <c r="QMM63" s="59"/>
      <c r="QMN63" s="59"/>
      <c r="QMO63" s="59"/>
      <c r="QMP63" s="59"/>
      <c r="QMQ63" s="59"/>
      <c r="QMR63" s="59"/>
      <c r="QMS63" s="59"/>
      <c r="QMT63" s="59"/>
      <c r="QMU63" s="59"/>
      <c r="QMV63" s="59"/>
      <c r="QMW63" s="59"/>
      <c r="QMX63" s="59"/>
      <c r="QMY63" s="59"/>
      <c r="QMZ63" s="59"/>
      <c r="QNA63" s="59"/>
      <c r="QNB63" s="59"/>
      <c r="QNC63" s="59"/>
      <c r="QND63" s="59"/>
      <c r="QNE63" s="59"/>
      <c r="QNF63" s="59"/>
      <c r="QNG63" s="59"/>
      <c r="QNH63" s="59"/>
      <c r="QNI63" s="59"/>
      <c r="QNJ63" s="59"/>
      <c r="QNK63" s="59"/>
      <c r="QNL63" s="59"/>
      <c r="QNM63" s="59"/>
      <c r="QNN63" s="59"/>
      <c r="QNO63" s="59"/>
      <c r="QNP63" s="59"/>
      <c r="QNQ63" s="59"/>
      <c r="QNR63" s="59"/>
      <c r="QNS63" s="59"/>
      <c r="QNT63" s="59"/>
      <c r="QNU63" s="59"/>
      <c r="QNV63" s="59"/>
      <c r="QNW63" s="59"/>
      <c r="QNX63" s="59"/>
      <c r="QNY63" s="59"/>
      <c r="QNZ63" s="59"/>
      <c r="QOA63" s="59"/>
      <c r="QOB63" s="59"/>
      <c r="QOC63" s="59"/>
      <c r="QOD63" s="59"/>
      <c r="QOE63" s="59"/>
      <c r="QOF63" s="59"/>
      <c r="QOG63" s="59"/>
      <c r="QOH63" s="59"/>
      <c r="QOI63" s="59"/>
      <c r="QOJ63" s="59"/>
      <c r="QOK63" s="59"/>
      <c r="QOL63" s="59"/>
      <c r="QOM63" s="59"/>
      <c r="QON63" s="59"/>
      <c r="QOO63" s="59"/>
      <c r="QOP63" s="59"/>
      <c r="QOQ63" s="59"/>
      <c r="QOR63" s="59"/>
      <c r="QOS63" s="59"/>
      <c r="QOT63" s="59"/>
      <c r="QOU63" s="59"/>
      <c r="QOV63" s="59"/>
      <c r="QOW63" s="59"/>
      <c r="QOX63" s="59"/>
      <c r="QOY63" s="59"/>
      <c r="QOZ63" s="59"/>
      <c r="QPA63" s="59"/>
      <c r="QPB63" s="59"/>
      <c r="QPC63" s="59"/>
      <c r="QPD63" s="59"/>
      <c r="QPE63" s="59"/>
      <c r="QPF63" s="59"/>
      <c r="QPG63" s="59"/>
      <c r="QPH63" s="59"/>
      <c r="QPI63" s="59"/>
      <c r="QPJ63" s="59"/>
      <c r="QPK63" s="59"/>
      <c r="QPL63" s="59"/>
      <c r="QPM63" s="59"/>
      <c r="QPN63" s="59"/>
      <c r="QPO63" s="59"/>
      <c r="QPP63" s="59"/>
      <c r="QPQ63" s="59"/>
      <c r="QPR63" s="59"/>
      <c r="QPS63" s="59"/>
      <c r="QPT63" s="59"/>
      <c r="QPU63" s="59"/>
      <c r="QPV63" s="59"/>
      <c r="QPW63" s="59"/>
      <c r="QPX63" s="59"/>
      <c r="QPY63" s="59"/>
      <c r="QPZ63" s="59"/>
      <c r="QQA63" s="59"/>
      <c r="QQB63" s="59"/>
      <c r="QQC63" s="59"/>
      <c r="QQD63" s="59"/>
      <c r="QQE63" s="59"/>
      <c r="QQF63" s="59"/>
      <c r="QQG63" s="59"/>
      <c r="QQH63" s="59"/>
      <c r="QQI63" s="59"/>
      <c r="QQJ63" s="59"/>
      <c r="QQK63" s="59"/>
      <c r="QQL63" s="59"/>
      <c r="QQM63" s="59"/>
      <c r="QQN63" s="59"/>
      <c r="QQO63" s="59"/>
      <c r="QQP63" s="59"/>
      <c r="QQQ63" s="59"/>
      <c r="QQR63" s="59"/>
      <c r="QQS63" s="59"/>
      <c r="QQT63" s="59"/>
      <c r="QQU63" s="59"/>
      <c r="QQV63" s="59"/>
      <c r="QQW63" s="59"/>
      <c r="QQX63" s="59"/>
      <c r="QQY63" s="59"/>
      <c r="QQZ63" s="59"/>
      <c r="QRA63" s="59"/>
      <c r="QRB63" s="59"/>
      <c r="QRC63" s="59"/>
      <c r="QRD63" s="59"/>
      <c r="QRE63" s="59"/>
      <c r="QRF63" s="59"/>
      <c r="QRG63" s="59"/>
      <c r="QRH63" s="59"/>
      <c r="QRI63" s="59"/>
      <c r="QRJ63" s="59"/>
      <c r="QRK63" s="59"/>
      <c r="QRL63" s="59"/>
      <c r="QRM63" s="59"/>
      <c r="QRN63" s="59"/>
      <c r="QRO63" s="59"/>
      <c r="QRP63" s="59"/>
      <c r="QRQ63" s="59"/>
      <c r="QRR63" s="59"/>
      <c r="QRS63" s="59"/>
      <c r="QRT63" s="59"/>
      <c r="QRU63" s="59"/>
      <c r="QRV63" s="59"/>
      <c r="QRW63" s="59"/>
      <c r="QRX63" s="59"/>
      <c r="QRY63" s="59"/>
      <c r="QRZ63" s="59"/>
      <c r="QSA63" s="59"/>
      <c r="QSB63" s="59"/>
      <c r="QSC63" s="59"/>
      <c r="QSD63" s="59"/>
      <c r="QSE63" s="59"/>
      <c r="QSF63" s="59"/>
      <c r="QSG63" s="59"/>
      <c r="QSH63" s="59"/>
      <c r="QSI63" s="59"/>
      <c r="QSJ63" s="59"/>
      <c r="QSK63" s="59"/>
      <c r="QSL63" s="59"/>
      <c r="QSM63" s="59"/>
      <c r="QSN63" s="59"/>
      <c r="QSO63" s="59"/>
      <c r="QSP63" s="59"/>
      <c r="QSQ63" s="59"/>
      <c r="QSR63" s="59"/>
      <c r="QSS63" s="59"/>
      <c r="QST63" s="59"/>
      <c r="QSU63" s="59"/>
      <c r="QSV63" s="59"/>
      <c r="QSW63" s="59"/>
      <c r="QSX63" s="59"/>
      <c r="QSY63" s="59"/>
      <c r="QSZ63" s="59"/>
      <c r="QTA63" s="59"/>
      <c r="QTB63" s="59"/>
      <c r="QTC63" s="59"/>
      <c r="QTD63" s="59"/>
      <c r="QTE63" s="59"/>
      <c r="QTF63" s="59"/>
      <c r="QTG63" s="59"/>
      <c r="QTH63" s="59"/>
      <c r="QTI63" s="59"/>
      <c r="QTJ63" s="59"/>
      <c r="QTK63" s="59"/>
      <c r="QTL63" s="59"/>
      <c r="QTM63" s="59"/>
      <c r="QTN63" s="59"/>
      <c r="QTO63" s="59"/>
      <c r="QTP63" s="59"/>
      <c r="QTQ63" s="59"/>
      <c r="QTR63" s="59"/>
      <c r="QTS63" s="59"/>
      <c r="QTT63" s="59"/>
      <c r="QTU63" s="59"/>
      <c r="QTV63" s="59"/>
      <c r="QTW63" s="59"/>
      <c r="QTX63" s="59"/>
      <c r="QTY63" s="59"/>
      <c r="QTZ63" s="59"/>
      <c r="QUA63" s="59"/>
      <c r="QUB63" s="59"/>
      <c r="QUC63" s="59"/>
      <c r="QUD63" s="59"/>
      <c r="QUE63" s="59"/>
      <c r="QUF63" s="59"/>
      <c r="QUG63" s="59"/>
      <c r="QUH63" s="59"/>
      <c r="QUI63" s="59"/>
      <c r="QUJ63" s="59"/>
      <c r="QUK63" s="59"/>
      <c r="QUL63" s="59"/>
      <c r="QUM63" s="59"/>
      <c r="QUN63" s="59"/>
      <c r="QUO63" s="59"/>
      <c r="QUP63" s="59"/>
      <c r="QUQ63" s="59"/>
      <c r="QUR63" s="59"/>
      <c r="QUS63" s="59"/>
      <c r="QUT63" s="59"/>
      <c r="QUU63" s="59"/>
      <c r="QUV63" s="59"/>
      <c r="QUW63" s="59"/>
      <c r="QUX63" s="59"/>
      <c r="QUY63" s="59"/>
      <c r="QUZ63" s="59"/>
      <c r="QVA63" s="59"/>
      <c r="QVB63" s="59"/>
      <c r="QVC63" s="59"/>
      <c r="QVD63" s="59"/>
      <c r="QVE63" s="59"/>
      <c r="QVF63" s="59"/>
      <c r="QVG63" s="59"/>
      <c r="QVH63" s="59"/>
      <c r="QVI63" s="59"/>
      <c r="QVJ63" s="59"/>
      <c r="QVK63" s="59"/>
      <c r="QVL63" s="59"/>
      <c r="QVM63" s="59"/>
      <c r="QVN63" s="59"/>
      <c r="QVO63" s="59"/>
      <c r="QVP63" s="59"/>
      <c r="QVQ63" s="59"/>
      <c r="QVR63" s="59"/>
      <c r="QVS63" s="59"/>
      <c r="QVT63" s="59"/>
      <c r="QVU63" s="59"/>
      <c r="QVV63" s="59"/>
      <c r="QVW63" s="59"/>
      <c r="QVX63" s="59"/>
      <c r="QVY63" s="59"/>
      <c r="QVZ63" s="59"/>
      <c r="QWA63" s="59"/>
      <c r="QWB63" s="59"/>
      <c r="QWC63" s="59"/>
      <c r="QWD63" s="59"/>
      <c r="QWE63" s="59"/>
      <c r="QWF63" s="59"/>
      <c r="QWG63" s="59"/>
      <c r="QWH63" s="59"/>
      <c r="QWI63" s="59"/>
      <c r="QWJ63" s="59"/>
      <c r="QWK63" s="59"/>
      <c r="QWL63" s="59"/>
      <c r="QWM63" s="59"/>
      <c r="QWN63" s="59"/>
      <c r="QWO63" s="59"/>
      <c r="QWP63" s="59"/>
      <c r="QWQ63" s="59"/>
      <c r="QWR63" s="59"/>
      <c r="QWS63" s="59"/>
      <c r="QWT63" s="59"/>
      <c r="QWU63" s="59"/>
      <c r="QWV63" s="59"/>
      <c r="QWW63" s="59"/>
      <c r="QWX63" s="59"/>
      <c r="QWY63" s="59"/>
      <c r="QWZ63" s="59"/>
      <c r="QXA63" s="59"/>
      <c r="QXB63" s="59"/>
      <c r="QXC63" s="59"/>
      <c r="QXD63" s="59"/>
      <c r="QXE63" s="59"/>
      <c r="QXF63" s="59"/>
      <c r="QXG63" s="59"/>
      <c r="QXH63" s="59"/>
      <c r="QXI63" s="59"/>
      <c r="QXJ63" s="59"/>
      <c r="QXK63" s="59"/>
      <c r="QXL63" s="59"/>
      <c r="QXM63" s="59"/>
      <c r="QXN63" s="59"/>
      <c r="QXO63" s="59"/>
      <c r="QXP63" s="59"/>
      <c r="QXQ63" s="59"/>
      <c r="QXR63" s="59"/>
      <c r="QXS63" s="59"/>
      <c r="QXT63" s="59"/>
      <c r="QXU63" s="59"/>
      <c r="QXV63" s="59"/>
      <c r="QXW63" s="59"/>
      <c r="QXX63" s="59"/>
      <c r="QXY63" s="59"/>
      <c r="QXZ63" s="59"/>
      <c r="QYA63" s="59"/>
      <c r="QYB63" s="59"/>
      <c r="QYC63" s="59"/>
      <c r="QYD63" s="59"/>
      <c r="QYE63" s="59"/>
      <c r="QYF63" s="59"/>
      <c r="QYG63" s="59"/>
      <c r="QYH63" s="59"/>
      <c r="QYI63" s="59"/>
      <c r="QYJ63" s="59"/>
      <c r="QYK63" s="59"/>
      <c r="QYL63" s="59"/>
      <c r="QYM63" s="59"/>
      <c r="QYN63" s="59"/>
      <c r="QYO63" s="59"/>
      <c r="QYP63" s="59"/>
      <c r="QYQ63" s="59"/>
      <c r="QYR63" s="59"/>
      <c r="QYS63" s="59"/>
      <c r="QYT63" s="59"/>
      <c r="QYU63" s="59"/>
      <c r="QYV63" s="59"/>
      <c r="QYW63" s="59"/>
      <c r="QYX63" s="59"/>
      <c r="QYY63" s="59"/>
      <c r="QYZ63" s="59"/>
      <c r="QZA63" s="59"/>
      <c r="QZB63" s="59"/>
      <c r="QZC63" s="59"/>
      <c r="QZD63" s="59"/>
      <c r="QZE63" s="59"/>
      <c r="QZF63" s="59"/>
      <c r="QZG63" s="59"/>
      <c r="QZH63" s="59"/>
      <c r="QZI63" s="59"/>
      <c r="QZJ63" s="59"/>
      <c r="QZK63" s="59"/>
      <c r="QZL63" s="59"/>
      <c r="QZM63" s="59"/>
      <c r="QZN63" s="59"/>
      <c r="QZO63" s="59"/>
      <c r="QZP63" s="59"/>
      <c r="QZQ63" s="59"/>
      <c r="QZR63" s="59"/>
      <c r="QZS63" s="59"/>
      <c r="QZT63" s="59"/>
      <c r="QZU63" s="59"/>
      <c r="QZV63" s="59"/>
      <c r="QZW63" s="59"/>
      <c r="QZX63" s="59"/>
      <c r="QZY63" s="59"/>
      <c r="QZZ63" s="59"/>
      <c r="RAA63" s="59"/>
      <c r="RAB63" s="59"/>
      <c r="RAC63" s="59"/>
      <c r="RAD63" s="59"/>
      <c r="RAE63" s="59"/>
      <c r="RAF63" s="59"/>
      <c r="RAG63" s="59"/>
      <c r="RAH63" s="59"/>
      <c r="RAI63" s="59"/>
      <c r="RAJ63" s="59"/>
      <c r="RAK63" s="59"/>
      <c r="RAL63" s="59"/>
      <c r="RAM63" s="59"/>
      <c r="RAN63" s="59"/>
      <c r="RAO63" s="59"/>
      <c r="RAP63" s="59"/>
      <c r="RAQ63" s="59"/>
      <c r="RAR63" s="59"/>
      <c r="RAS63" s="59"/>
      <c r="RAT63" s="59"/>
      <c r="RAU63" s="59"/>
      <c r="RAV63" s="59"/>
      <c r="RAW63" s="59"/>
      <c r="RAX63" s="59"/>
      <c r="RAY63" s="59"/>
      <c r="RAZ63" s="59"/>
      <c r="RBA63" s="59"/>
      <c r="RBB63" s="59"/>
      <c r="RBC63" s="59"/>
      <c r="RBD63" s="59"/>
      <c r="RBE63" s="59"/>
      <c r="RBF63" s="59"/>
      <c r="RBG63" s="59"/>
      <c r="RBH63" s="59"/>
      <c r="RBI63" s="59"/>
      <c r="RBJ63" s="59"/>
      <c r="RBK63" s="59"/>
      <c r="RBL63" s="59"/>
      <c r="RBM63" s="59"/>
      <c r="RBN63" s="59"/>
      <c r="RBO63" s="59"/>
      <c r="RBP63" s="59"/>
      <c r="RBQ63" s="59"/>
      <c r="RBR63" s="59"/>
      <c r="RBS63" s="59"/>
      <c r="RBT63" s="59"/>
      <c r="RBU63" s="59"/>
      <c r="RBV63" s="59"/>
      <c r="RBW63" s="59"/>
      <c r="RBX63" s="59"/>
      <c r="RBY63" s="59"/>
      <c r="RBZ63" s="59"/>
      <c r="RCA63" s="59"/>
      <c r="RCB63" s="59"/>
      <c r="RCC63" s="59"/>
      <c r="RCD63" s="59"/>
      <c r="RCE63" s="59"/>
      <c r="RCF63" s="59"/>
      <c r="RCG63" s="59"/>
      <c r="RCH63" s="59"/>
      <c r="RCI63" s="59"/>
      <c r="RCJ63" s="59"/>
      <c r="RCK63" s="59"/>
      <c r="RCL63" s="59"/>
      <c r="RCM63" s="59"/>
      <c r="RCN63" s="59"/>
      <c r="RCO63" s="59"/>
      <c r="RCP63" s="59"/>
      <c r="RCQ63" s="59"/>
      <c r="RCR63" s="59"/>
      <c r="RCS63" s="59"/>
      <c r="RCT63" s="59"/>
      <c r="RCU63" s="59"/>
      <c r="RCV63" s="59"/>
      <c r="RCW63" s="59"/>
      <c r="RCX63" s="59"/>
      <c r="RCY63" s="59"/>
      <c r="RCZ63" s="59"/>
      <c r="RDA63" s="59"/>
      <c r="RDB63" s="59"/>
      <c r="RDC63" s="59"/>
      <c r="RDD63" s="59"/>
      <c r="RDE63" s="59"/>
      <c r="RDF63" s="59"/>
      <c r="RDG63" s="59"/>
      <c r="RDH63" s="59"/>
      <c r="RDI63" s="59"/>
      <c r="RDJ63" s="59"/>
      <c r="RDK63" s="59"/>
      <c r="RDL63" s="59"/>
      <c r="RDM63" s="59"/>
      <c r="RDN63" s="59"/>
      <c r="RDO63" s="59"/>
      <c r="RDP63" s="59"/>
      <c r="RDQ63" s="59"/>
      <c r="RDR63" s="59"/>
      <c r="RDS63" s="59"/>
      <c r="RDT63" s="59"/>
      <c r="RDU63" s="59"/>
      <c r="RDV63" s="59"/>
      <c r="RDW63" s="59"/>
      <c r="RDX63" s="59"/>
      <c r="RDY63" s="59"/>
      <c r="RDZ63" s="59"/>
      <c r="REA63" s="59"/>
      <c r="REB63" s="59"/>
      <c r="REC63" s="59"/>
      <c r="RED63" s="59"/>
      <c r="REE63" s="59"/>
      <c r="REF63" s="59"/>
      <c r="REG63" s="59"/>
      <c r="REH63" s="59"/>
      <c r="REI63" s="59"/>
      <c r="REJ63" s="59"/>
      <c r="REK63" s="59"/>
      <c r="REL63" s="59"/>
      <c r="REM63" s="59"/>
      <c r="REN63" s="59"/>
      <c r="REO63" s="59"/>
      <c r="REP63" s="59"/>
      <c r="REQ63" s="59"/>
      <c r="RER63" s="59"/>
      <c r="RES63" s="59"/>
      <c r="RET63" s="59"/>
      <c r="REU63" s="59"/>
      <c r="REV63" s="59"/>
      <c r="REW63" s="59"/>
      <c r="REX63" s="59"/>
      <c r="REY63" s="59"/>
      <c r="REZ63" s="59"/>
      <c r="RFA63" s="59"/>
      <c r="RFB63" s="59"/>
      <c r="RFC63" s="59"/>
      <c r="RFD63" s="59"/>
      <c r="RFE63" s="59"/>
      <c r="RFF63" s="59"/>
      <c r="RFG63" s="59"/>
      <c r="RFH63" s="59"/>
      <c r="RFI63" s="59"/>
      <c r="RFJ63" s="59"/>
      <c r="RFK63" s="59"/>
      <c r="RFL63" s="59"/>
      <c r="RFM63" s="59"/>
      <c r="RFN63" s="59"/>
      <c r="RFO63" s="59"/>
      <c r="RFP63" s="59"/>
      <c r="RFQ63" s="59"/>
      <c r="RFR63" s="59"/>
      <c r="RFS63" s="59"/>
      <c r="RFT63" s="59"/>
      <c r="RFU63" s="59"/>
      <c r="RFV63" s="59"/>
      <c r="RFW63" s="59"/>
      <c r="RFX63" s="59"/>
      <c r="RFY63" s="59"/>
      <c r="RFZ63" s="59"/>
      <c r="RGA63" s="59"/>
      <c r="RGB63" s="59"/>
      <c r="RGC63" s="59"/>
      <c r="RGD63" s="59"/>
      <c r="RGE63" s="59"/>
      <c r="RGF63" s="59"/>
      <c r="RGG63" s="59"/>
      <c r="RGH63" s="59"/>
      <c r="RGI63" s="59"/>
      <c r="RGJ63" s="59"/>
      <c r="RGK63" s="59"/>
      <c r="RGL63" s="59"/>
      <c r="RGM63" s="59"/>
      <c r="RGN63" s="59"/>
      <c r="RGO63" s="59"/>
      <c r="RGP63" s="59"/>
      <c r="RGQ63" s="59"/>
      <c r="RGR63" s="59"/>
      <c r="RGS63" s="59"/>
      <c r="RGT63" s="59"/>
      <c r="RGU63" s="59"/>
      <c r="RGV63" s="59"/>
      <c r="RGW63" s="59"/>
      <c r="RGX63" s="59"/>
      <c r="RGY63" s="59"/>
      <c r="RGZ63" s="59"/>
      <c r="RHA63" s="59"/>
      <c r="RHB63" s="59"/>
      <c r="RHC63" s="59"/>
      <c r="RHD63" s="59"/>
      <c r="RHE63" s="59"/>
      <c r="RHF63" s="59"/>
      <c r="RHG63" s="59"/>
      <c r="RHH63" s="59"/>
      <c r="RHI63" s="59"/>
      <c r="RHJ63" s="59"/>
      <c r="RHK63" s="59"/>
      <c r="RHL63" s="59"/>
      <c r="RHM63" s="59"/>
      <c r="RHN63" s="59"/>
      <c r="RHO63" s="59"/>
      <c r="RHP63" s="59"/>
      <c r="RHQ63" s="59"/>
      <c r="RHR63" s="59"/>
      <c r="RHS63" s="59"/>
      <c r="RHT63" s="59"/>
      <c r="RHU63" s="59"/>
      <c r="RHV63" s="59"/>
      <c r="RHW63" s="59"/>
      <c r="RHX63" s="59"/>
      <c r="RHY63" s="59"/>
      <c r="RHZ63" s="59"/>
      <c r="RIA63" s="59"/>
      <c r="RIB63" s="59"/>
      <c r="RIC63" s="59"/>
      <c r="RID63" s="59"/>
      <c r="RIE63" s="59"/>
      <c r="RIF63" s="59"/>
      <c r="RIG63" s="59"/>
      <c r="RIH63" s="59"/>
      <c r="RII63" s="59"/>
      <c r="RIJ63" s="59"/>
      <c r="RIK63" s="59"/>
      <c r="RIL63" s="59"/>
      <c r="RIM63" s="59"/>
      <c r="RIN63" s="59"/>
      <c r="RIO63" s="59"/>
      <c r="RIP63" s="59"/>
      <c r="RIQ63" s="59"/>
      <c r="RIR63" s="59"/>
      <c r="RIS63" s="59"/>
      <c r="RIT63" s="59"/>
      <c r="RIU63" s="59"/>
      <c r="RIV63" s="59"/>
      <c r="RIW63" s="59"/>
      <c r="RIX63" s="59"/>
      <c r="RIY63" s="59"/>
      <c r="RIZ63" s="59"/>
      <c r="RJA63" s="59"/>
      <c r="RJB63" s="59"/>
      <c r="RJC63" s="59"/>
      <c r="RJD63" s="59"/>
      <c r="RJE63" s="59"/>
      <c r="RJF63" s="59"/>
      <c r="RJG63" s="59"/>
      <c r="RJH63" s="59"/>
      <c r="RJI63" s="59"/>
      <c r="RJJ63" s="59"/>
      <c r="RJK63" s="59"/>
      <c r="RJL63" s="59"/>
      <c r="RJM63" s="59"/>
      <c r="RJN63" s="59"/>
      <c r="RJO63" s="59"/>
      <c r="RJP63" s="59"/>
      <c r="RJQ63" s="59"/>
      <c r="RJR63" s="59"/>
      <c r="RJS63" s="59"/>
      <c r="RJT63" s="59"/>
      <c r="RJU63" s="59"/>
      <c r="RJV63" s="59"/>
      <c r="RJW63" s="59"/>
      <c r="RJX63" s="59"/>
      <c r="RJY63" s="59"/>
      <c r="RJZ63" s="59"/>
      <c r="RKA63" s="59"/>
      <c r="RKB63" s="59"/>
      <c r="RKC63" s="59"/>
      <c r="RKD63" s="59"/>
      <c r="RKE63" s="59"/>
      <c r="RKF63" s="59"/>
      <c r="RKG63" s="59"/>
      <c r="RKH63" s="59"/>
      <c r="RKI63" s="59"/>
      <c r="RKJ63" s="59"/>
      <c r="RKK63" s="59"/>
      <c r="RKL63" s="59"/>
      <c r="RKM63" s="59"/>
      <c r="RKN63" s="59"/>
      <c r="RKO63" s="59"/>
      <c r="RKP63" s="59"/>
      <c r="RKQ63" s="59"/>
      <c r="RKR63" s="59"/>
      <c r="RKS63" s="59"/>
      <c r="RKT63" s="59"/>
      <c r="RKU63" s="59"/>
      <c r="RKV63" s="59"/>
      <c r="RKW63" s="59"/>
      <c r="RKX63" s="59"/>
      <c r="RKY63" s="59"/>
      <c r="RKZ63" s="59"/>
      <c r="RLA63" s="59"/>
      <c r="RLB63" s="59"/>
      <c r="RLC63" s="59"/>
      <c r="RLD63" s="59"/>
      <c r="RLE63" s="59"/>
      <c r="RLF63" s="59"/>
      <c r="RLG63" s="59"/>
      <c r="RLH63" s="59"/>
      <c r="RLI63" s="59"/>
      <c r="RLJ63" s="59"/>
      <c r="RLK63" s="59"/>
      <c r="RLL63" s="59"/>
      <c r="RLM63" s="59"/>
      <c r="RLN63" s="59"/>
      <c r="RLO63" s="59"/>
      <c r="RLP63" s="59"/>
      <c r="RLQ63" s="59"/>
      <c r="RLR63" s="59"/>
      <c r="RLS63" s="59"/>
      <c r="RLT63" s="59"/>
      <c r="RLU63" s="59"/>
      <c r="RLV63" s="59"/>
      <c r="RLW63" s="59"/>
      <c r="RLX63" s="59"/>
      <c r="RLY63" s="59"/>
      <c r="RLZ63" s="59"/>
      <c r="RMA63" s="59"/>
      <c r="RMB63" s="59"/>
      <c r="RMC63" s="59"/>
      <c r="RMD63" s="59"/>
      <c r="RME63" s="59"/>
      <c r="RMF63" s="59"/>
      <c r="RMG63" s="59"/>
      <c r="RMH63" s="59"/>
      <c r="RMI63" s="59"/>
      <c r="RMJ63" s="59"/>
      <c r="RMK63" s="59"/>
      <c r="RML63" s="59"/>
      <c r="RMM63" s="59"/>
      <c r="RMN63" s="59"/>
      <c r="RMO63" s="59"/>
      <c r="RMP63" s="59"/>
      <c r="RMQ63" s="59"/>
      <c r="RMR63" s="59"/>
      <c r="RMS63" s="59"/>
      <c r="RMT63" s="59"/>
      <c r="RMU63" s="59"/>
      <c r="RMV63" s="59"/>
      <c r="RMW63" s="59"/>
      <c r="RMX63" s="59"/>
      <c r="RMY63" s="59"/>
      <c r="RMZ63" s="59"/>
      <c r="RNA63" s="59"/>
      <c r="RNB63" s="59"/>
      <c r="RNC63" s="59"/>
      <c r="RND63" s="59"/>
      <c r="RNE63" s="59"/>
      <c r="RNF63" s="59"/>
      <c r="RNG63" s="59"/>
      <c r="RNH63" s="59"/>
      <c r="RNI63" s="59"/>
      <c r="RNJ63" s="59"/>
      <c r="RNK63" s="59"/>
      <c r="RNL63" s="59"/>
      <c r="RNM63" s="59"/>
      <c r="RNN63" s="59"/>
      <c r="RNO63" s="59"/>
      <c r="RNP63" s="59"/>
      <c r="RNQ63" s="59"/>
      <c r="RNR63" s="59"/>
      <c r="RNS63" s="59"/>
      <c r="RNT63" s="59"/>
      <c r="RNU63" s="59"/>
      <c r="RNV63" s="59"/>
      <c r="RNW63" s="59"/>
      <c r="RNX63" s="59"/>
      <c r="RNY63" s="59"/>
      <c r="RNZ63" s="59"/>
      <c r="ROA63" s="59"/>
      <c r="ROB63" s="59"/>
      <c r="ROC63" s="59"/>
      <c r="ROD63" s="59"/>
      <c r="ROE63" s="59"/>
      <c r="ROF63" s="59"/>
      <c r="ROG63" s="59"/>
      <c r="ROH63" s="59"/>
      <c r="ROI63" s="59"/>
      <c r="ROJ63" s="59"/>
      <c r="ROK63" s="59"/>
      <c r="ROL63" s="59"/>
      <c r="ROM63" s="59"/>
      <c r="RON63" s="59"/>
      <c r="ROO63" s="59"/>
      <c r="ROP63" s="59"/>
      <c r="ROQ63" s="59"/>
      <c r="ROR63" s="59"/>
      <c r="ROS63" s="59"/>
      <c r="ROT63" s="59"/>
      <c r="ROU63" s="59"/>
      <c r="ROV63" s="59"/>
      <c r="ROW63" s="59"/>
      <c r="ROX63" s="59"/>
      <c r="ROY63" s="59"/>
      <c r="ROZ63" s="59"/>
      <c r="RPA63" s="59"/>
      <c r="RPB63" s="59"/>
      <c r="RPC63" s="59"/>
      <c r="RPD63" s="59"/>
      <c r="RPE63" s="59"/>
      <c r="RPF63" s="59"/>
      <c r="RPG63" s="59"/>
      <c r="RPH63" s="59"/>
      <c r="RPI63" s="59"/>
      <c r="RPJ63" s="59"/>
      <c r="RPK63" s="59"/>
      <c r="RPL63" s="59"/>
      <c r="RPM63" s="59"/>
      <c r="RPN63" s="59"/>
      <c r="RPO63" s="59"/>
      <c r="RPP63" s="59"/>
      <c r="RPQ63" s="59"/>
      <c r="RPR63" s="59"/>
      <c r="RPS63" s="59"/>
      <c r="RPT63" s="59"/>
      <c r="RPU63" s="59"/>
      <c r="RPV63" s="59"/>
      <c r="RPW63" s="59"/>
      <c r="RPX63" s="59"/>
      <c r="RPY63" s="59"/>
      <c r="RPZ63" s="59"/>
      <c r="RQA63" s="59"/>
      <c r="RQB63" s="59"/>
      <c r="RQC63" s="59"/>
      <c r="RQD63" s="59"/>
      <c r="RQE63" s="59"/>
      <c r="RQF63" s="59"/>
      <c r="RQG63" s="59"/>
      <c r="RQH63" s="59"/>
      <c r="RQI63" s="59"/>
      <c r="RQJ63" s="59"/>
      <c r="RQK63" s="59"/>
      <c r="RQL63" s="59"/>
      <c r="RQM63" s="59"/>
      <c r="RQN63" s="59"/>
      <c r="RQO63" s="59"/>
      <c r="RQP63" s="59"/>
      <c r="RQQ63" s="59"/>
      <c r="RQR63" s="59"/>
      <c r="RQS63" s="59"/>
      <c r="RQT63" s="59"/>
      <c r="RQU63" s="59"/>
      <c r="RQV63" s="59"/>
      <c r="RQW63" s="59"/>
      <c r="RQX63" s="59"/>
      <c r="RQY63" s="59"/>
      <c r="RQZ63" s="59"/>
      <c r="RRA63" s="59"/>
      <c r="RRB63" s="59"/>
      <c r="RRC63" s="59"/>
      <c r="RRD63" s="59"/>
      <c r="RRE63" s="59"/>
      <c r="RRF63" s="59"/>
      <c r="RRG63" s="59"/>
      <c r="RRH63" s="59"/>
      <c r="RRI63" s="59"/>
      <c r="RRJ63" s="59"/>
      <c r="RRK63" s="59"/>
      <c r="RRL63" s="59"/>
      <c r="RRM63" s="59"/>
      <c r="RRN63" s="59"/>
      <c r="RRO63" s="59"/>
      <c r="RRP63" s="59"/>
      <c r="RRQ63" s="59"/>
      <c r="RRR63" s="59"/>
      <c r="RRS63" s="59"/>
      <c r="RRT63" s="59"/>
      <c r="RRU63" s="59"/>
      <c r="RRV63" s="59"/>
      <c r="RRW63" s="59"/>
      <c r="RRX63" s="59"/>
      <c r="RRY63" s="59"/>
      <c r="RRZ63" s="59"/>
      <c r="RSA63" s="59"/>
      <c r="RSB63" s="59"/>
      <c r="RSC63" s="59"/>
      <c r="RSD63" s="59"/>
      <c r="RSE63" s="59"/>
      <c r="RSF63" s="59"/>
      <c r="RSG63" s="59"/>
      <c r="RSH63" s="59"/>
      <c r="RSI63" s="59"/>
      <c r="RSJ63" s="59"/>
      <c r="RSK63" s="59"/>
      <c r="RSL63" s="59"/>
      <c r="RSM63" s="59"/>
      <c r="RSN63" s="59"/>
      <c r="RSO63" s="59"/>
      <c r="RSP63" s="59"/>
      <c r="RSQ63" s="59"/>
      <c r="RSR63" s="59"/>
      <c r="RSS63" s="59"/>
      <c r="RST63" s="59"/>
      <c r="RSU63" s="59"/>
      <c r="RSV63" s="59"/>
      <c r="RSW63" s="59"/>
      <c r="RSX63" s="59"/>
      <c r="RSY63" s="59"/>
      <c r="RSZ63" s="59"/>
      <c r="RTA63" s="59"/>
      <c r="RTB63" s="59"/>
      <c r="RTC63" s="59"/>
      <c r="RTD63" s="59"/>
      <c r="RTE63" s="59"/>
      <c r="RTF63" s="59"/>
      <c r="RTG63" s="59"/>
      <c r="RTH63" s="59"/>
      <c r="RTI63" s="59"/>
      <c r="RTJ63" s="59"/>
      <c r="RTK63" s="59"/>
      <c r="RTL63" s="59"/>
      <c r="RTM63" s="59"/>
      <c r="RTN63" s="59"/>
      <c r="RTO63" s="59"/>
      <c r="RTP63" s="59"/>
      <c r="RTQ63" s="59"/>
      <c r="RTR63" s="59"/>
      <c r="RTS63" s="59"/>
      <c r="RTT63" s="59"/>
      <c r="RTU63" s="59"/>
      <c r="RTV63" s="59"/>
      <c r="RTW63" s="59"/>
      <c r="RTX63" s="59"/>
      <c r="RTY63" s="59"/>
      <c r="RTZ63" s="59"/>
      <c r="RUA63" s="59"/>
      <c r="RUB63" s="59"/>
      <c r="RUC63" s="59"/>
      <c r="RUD63" s="59"/>
      <c r="RUE63" s="59"/>
      <c r="RUF63" s="59"/>
      <c r="RUG63" s="59"/>
      <c r="RUH63" s="59"/>
      <c r="RUI63" s="59"/>
      <c r="RUJ63" s="59"/>
      <c r="RUK63" s="59"/>
      <c r="RUL63" s="59"/>
      <c r="RUM63" s="59"/>
      <c r="RUN63" s="59"/>
      <c r="RUO63" s="59"/>
      <c r="RUP63" s="59"/>
      <c r="RUQ63" s="59"/>
      <c r="RUR63" s="59"/>
      <c r="RUS63" s="59"/>
      <c r="RUT63" s="59"/>
      <c r="RUU63" s="59"/>
      <c r="RUV63" s="59"/>
      <c r="RUW63" s="59"/>
      <c r="RUX63" s="59"/>
      <c r="RUY63" s="59"/>
      <c r="RUZ63" s="59"/>
      <c r="RVA63" s="59"/>
      <c r="RVB63" s="59"/>
      <c r="RVC63" s="59"/>
      <c r="RVD63" s="59"/>
      <c r="RVE63" s="59"/>
      <c r="RVF63" s="59"/>
      <c r="RVG63" s="59"/>
      <c r="RVH63" s="59"/>
      <c r="RVI63" s="59"/>
      <c r="RVJ63" s="59"/>
      <c r="RVK63" s="59"/>
      <c r="RVL63" s="59"/>
      <c r="RVM63" s="59"/>
      <c r="RVN63" s="59"/>
      <c r="RVO63" s="59"/>
      <c r="RVP63" s="59"/>
      <c r="RVQ63" s="59"/>
      <c r="RVR63" s="59"/>
      <c r="RVS63" s="59"/>
      <c r="RVT63" s="59"/>
      <c r="RVU63" s="59"/>
      <c r="RVV63" s="59"/>
      <c r="RVW63" s="59"/>
      <c r="RVX63" s="59"/>
      <c r="RVY63" s="59"/>
      <c r="RVZ63" s="59"/>
      <c r="RWA63" s="59"/>
      <c r="RWB63" s="59"/>
      <c r="RWC63" s="59"/>
      <c r="RWD63" s="59"/>
      <c r="RWE63" s="59"/>
      <c r="RWF63" s="59"/>
      <c r="RWG63" s="59"/>
      <c r="RWH63" s="59"/>
      <c r="RWI63" s="59"/>
      <c r="RWJ63" s="59"/>
      <c r="RWK63" s="59"/>
      <c r="RWL63" s="59"/>
      <c r="RWM63" s="59"/>
      <c r="RWN63" s="59"/>
      <c r="RWO63" s="59"/>
      <c r="RWP63" s="59"/>
      <c r="RWQ63" s="59"/>
      <c r="RWR63" s="59"/>
      <c r="RWS63" s="59"/>
      <c r="RWT63" s="59"/>
      <c r="RWU63" s="59"/>
      <c r="RWV63" s="59"/>
      <c r="RWW63" s="59"/>
      <c r="RWX63" s="59"/>
      <c r="RWY63" s="59"/>
      <c r="RWZ63" s="59"/>
      <c r="RXA63" s="59"/>
      <c r="RXB63" s="59"/>
      <c r="RXC63" s="59"/>
      <c r="RXD63" s="59"/>
      <c r="RXE63" s="59"/>
      <c r="RXF63" s="59"/>
      <c r="RXG63" s="59"/>
      <c r="RXH63" s="59"/>
      <c r="RXI63" s="59"/>
      <c r="RXJ63" s="59"/>
      <c r="RXK63" s="59"/>
      <c r="RXL63" s="59"/>
      <c r="RXM63" s="59"/>
      <c r="RXN63" s="59"/>
      <c r="RXO63" s="59"/>
      <c r="RXP63" s="59"/>
      <c r="RXQ63" s="59"/>
      <c r="RXR63" s="59"/>
      <c r="RXS63" s="59"/>
      <c r="RXT63" s="59"/>
      <c r="RXU63" s="59"/>
      <c r="RXV63" s="59"/>
      <c r="RXW63" s="59"/>
      <c r="RXX63" s="59"/>
      <c r="RXY63" s="59"/>
      <c r="RXZ63" s="59"/>
      <c r="RYA63" s="59"/>
      <c r="RYB63" s="59"/>
      <c r="RYC63" s="59"/>
      <c r="RYD63" s="59"/>
      <c r="RYE63" s="59"/>
      <c r="RYF63" s="59"/>
      <c r="RYG63" s="59"/>
      <c r="RYH63" s="59"/>
      <c r="RYI63" s="59"/>
      <c r="RYJ63" s="59"/>
      <c r="RYK63" s="59"/>
      <c r="RYL63" s="59"/>
      <c r="RYM63" s="59"/>
      <c r="RYN63" s="59"/>
      <c r="RYO63" s="59"/>
      <c r="RYP63" s="59"/>
      <c r="RYQ63" s="59"/>
      <c r="RYR63" s="59"/>
      <c r="RYS63" s="59"/>
      <c r="RYT63" s="59"/>
      <c r="RYU63" s="59"/>
      <c r="RYV63" s="59"/>
      <c r="RYW63" s="59"/>
      <c r="RYX63" s="59"/>
      <c r="RYY63" s="59"/>
      <c r="RYZ63" s="59"/>
      <c r="RZA63" s="59"/>
      <c r="RZB63" s="59"/>
      <c r="RZC63" s="59"/>
      <c r="RZD63" s="59"/>
      <c r="RZE63" s="59"/>
      <c r="RZF63" s="59"/>
      <c r="RZG63" s="59"/>
      <c r="RZH63" s="59"/>
      <c r="RZI63" s="59"/>
      <c r="RZJ63" s="59"/>
      <c r="RZK63" s="59"/>
      <c r="RZL63" s="59"/>
      <c r="RZM63" s="59"/>
      <c r="RZN63" s="59"/>
      <c r="RZO63" s="59"/>
      <c r="RZP63" s="59"/>
      <c r="RZQ63" s="59"/>
      <c r="RZR63" s="59"/>
      <c r="RZS63" s="59"/>
      <c r="RZT63" s="59"/>
      <c r="RZU63" s="59"/>
      <c r="RZV63" s="59"/>
      <c r="RZW63" s="59"/>
      <c r="RZX63" s="59"/>
      <c r="RZY63" s="59"/>
      <c r="RZZ63" s="59"/>
      <c r="SAA63" s="59"/>
      <c r="SAB63" s="59"/>
      <c r="SAC63" s="59"/>
      <c r="SAD63" s="59"/>
      <c r="SAE63" s="59"/>
      <c r="SAF63" s="59"/>
      <c r="SAG63" s="59"/>
      <c r="SAH63" s="59"/>
      <c r="SAI63" s="59"/>
      <c r="SAJ63" s="59"/>
      <c r="SAK63" s="59"/>
      <c r="SAL63" s="59"/>
      <c r="SAM63" s="59"/>
      <c r="SAN63" s="59"/>
      <c r="SAO63" s="59"/>
      <c r="SAP63" s="59"/>
      <c r="SAQ63" s="59"/>
      <c r="SAR63" s="59"/>
      <c r="SAS63" s="59"/>
      <c r="SAT63" s="59"/>
      <c r="SAU63" s="59"/>
      <c r="SAV63" s="59"/>
      <c r="SAW63" s="59"/>
      <c r="SAX63" s="59"/>
      <c r="SAY63" s="59"/>
      <c r="SAZ63" s="59"/>
      <c r="SBA63" s="59"/>
      <c r="SBB63" s="59"/>
      <c r="SBC63" s="59"/>
      <c r="SBD63" s="59"/>
      <c r="SBE63" s="59"/>
      <c r="SBF63" s="59"/>
      <c r="SBG63" s="59"/>
      <c r="SBH63" s="59"/>
      <c r="SBI63" s="59"/>
      <c r="SBJ63" s="59"/>
      <c r="SBK63" s="59"/>
      <c r="SBL63" s="59"/>
      <c r="SBM63" s="59"/>
      <c r="SBN63" s="59"/>
      <c r="SBO63" s="59"/>
      <c r="SBP63" s="59"/>
      <c r="SBQ63" s="59"/>
      <c r="SBR63" s="59"/>
      <c r="SBS63" s="59"/>
      <c r="SBT63" s="59"/>
      <c r="SBU63" s="59"/>
      <c r="SBV63" s="59"/>
      <c r="SBW63" s="59"/>
      <c r="SBX63" s="59"/>
      <c r="SBY63" s="59"/>
      <c r="SBZ63" s="59"/>
      <c r="SCA63" s="59"/>
      <c r="SCB63" s="59"/>
      <c r="SCC63" s="59"/>
      <c r="SCD63" s="59"/>
      <c r="SCE63" s="59"/>
      <c r="SCF63" s="59"/>
      <c r="SCG63" s="59"/>
      <c r="SCH63" s="59"/>
      <c r="SCI63" s="59"/>
      <c r="SCJ63" s="59"/>
      <c r="SCK63" s="59"/>
      <c r="SCL63" s="59"/>
      <c r="SCM63" s="59"/>
      <c r="SCN63" s="59"/>
      <c r="SCO63" s="59"/>
      <c r="SCP63" s="59"/>
      <c r="SCQ63" s="59"/>
      <c r="SCR63" s="59"/>
      <c r="SCS63" s="59"/>
      <c r="SCT63" s="59"/>
      <c r="SCU63" s="59"/>
      <c r="SCV63" s="59"/>
      <c r="SCW63" s="59"/>
      <c r="SCX63" s="59"/>
      <c r="SCY63" s="59"/>
      <c r="SCZ63" s="59"/>
      <c r="SDA63" s="59"/>
      <c r="SDB63" s="59"/>
      <c r="SDC63" s="59"/>
      <c r="SDD63" s="59"/>
      <c r="SDE63" s="59"/>
      <c r="SDF63" s="59"/>
      <c r="SDG63" s="59"/>
      <c r="SDH63" s="59"/>
      <c r="SDI63" s="59"/>
      <c r="SDJ63" s="59"/>
      <c r="SDK63" s="59"/>
      <c r="SDL63" s="59"/>
      <c r="SDM63" s="59"/>
      <c r="SDN63" s="59"/>
      <c r="SDO63" s="59"/>
      <c r="SDP63" s="59"/>
      <c r="SDQ63" s="59"/>
      <c r="SDR63" s="59"/>
      <c r="SDS63" s="59"/>
      <c r="SDT63" s="59"/>
      <c r="SDU63" s="59"/>
      <c r="SDV63" s="59"/>
      <c r="SDW63" s="59"/>
      <c r="SDX63" s="59"/>
      <c r="SDY63" s="59"/>
      <c r="SDZ63" s="59"/>
      <c r="SEA63" s="59"/>
      <c r="SEB63" s="59"/>
      <c r="SEC63" s="59"/>
      <c r="SED63" s="59"/>
      <c r="SEE63" s="59"/>
      <c r="SEF63" s="59"/>
      <c r="SEG63" s="59"/>
      <c r="SEH63" s="59"/>
      <c r="SEI63" s="59"/>
      <c r="SEJ63" s="59"/>
      <c r="SEK63" s="59"/>
      <c r="SEL63" s="59"/>
      <c r="SEM63" s="59"/>
      <c r="SEN63" s="59"/>
      <c r="SEO63" s="59"/>
      <c r="SEP63" s="59"/>
      <c r="SEQ63" s="59"/>
      <c r="SER63" s="59"/>
      <c r="SES63" s="59"/>
      <c r="SET63" s="59"/>
      <c r="SEU63" s="59"/>
      <c r="SEV63" s="59"/>
      <c r="SEW63" s="59"/>
      <c r="SEX63" s="59"/>
      <c r="SEY63" s="59"/>
      <c r="SEZ63" s="59"/>
      <c r="SFA63" s="59"/>
      <c r="SFB63" s="59"/>
      <c r="SFC63" s="59"/>
      <c r="SFD63" s="59"/>
      <c r="SFE63" s="59"/>
      <c r="SFF63" s="59"/>
      <c r="SFG63" s="59"/>
      <c r="SFH63" s="59"/>
      <c r="SFI63" s="59"/>
      <c r="SFJ63" s="59"/>
      <c r="SFK63" s="59"/>
      <c r="SFL63" s="59"/>
      <c r="SFM63" s="59"/>
      <c r="SFN63" s="59"/>
      <c r="SFO63" s="59"/>
      <c r="SFP63" s="59"/>
      <c r="SFQ63" s="59"/>
      <c r="SFR63" s="59"/>
      <c r="SFS63" s="59"/>
      <c r="SFT63" s="59"/>
      <c r="SFU63" s="59"/>
      <c r="SFV63" s="59"/>
      <c r="SFW63" s="59"/>
      <c r="SFX63" s="59"/>
      <c r="SFY63" s="59"/>
      <c r="SFZ63" s="59"/>
      <c r="SGA63" s="59"/>
      <c r="SGB63" s="59"/>
      <c r="SGC63" s="59"/>
      <c r="SGD63" s="59"/>
      <c r="SGE63" s="59"/>
      <c r="SGF63" s="59"/>
      <c r="SGG63" s="59"/>
      <c r="SGH63" s="59"/>
      <c r="SGI63" s="59"/>
      <c r="SGJ63" s="59"/>
      <c r="SGK63" s="59"/>
      <c r="SGL63" s="59"/>
      <c r="SGM63" s="59"/>
      <c r="SGN63" s="59"/>
      <c r="SGO63" s="59"/>
      <c r="SGP63" s="59"/>
      <c r="SGQ63" s="59"/>
      <c r="SGR63" s="59"/>
      <c r="SGS63" s="59"/>
      <c r="SGT63" s="59"/>
      <c r="SGU63" s="59"/>
      <c r="SGV63" s="59"/>
      <c r="SGW63" s="59"/>
      <c r="SGX63" s="59"/>
      <c r="SGY63" s="59"/>
      <c r="SGZ63" s="59"/>
      <c r="SHA63" s="59"/>
      <c r="SHB63" s="59"/>
      <c r="SHC63" s="59"/>
      <c r="SHD63" s="59"/>
      <c r="SHE63" s="59"/>
      <c r="SHF63" s="59"/>
      <c r="SHG63" s="59"/>
      <c r="SHH63" s="59"/>
      <c r="SHI63" s="59"/>
      <c r="SHJ63" s="59"/>
      <c r="SHK63" s="59"/>
      <c r="SHL63" s="59"/>
      <c r="SHM63" s="59"/>
      <c r="SHN63" s="59"/>
      <c r="SHO63" s="59"/>
      <c r="SHP63" s="59"/>
      <c r="SHQ63" s="59"/>
      <c r="SHR63" s="59"/>
      <c r="SHS63" s="59"/>
      <c r="SHT63" s="59"/>
      <c r="SHU63" s="59"/>
      <c r="SHV63" s="59"/>
      <c r="SHW63" s="59"/>
      <c r="SHX63" s="59"/>
      <c r="SHY63" s="59"/>
      <c r="SHZ63" s="59"/>
      <c r="SIA63" s="59"/>
      <c r="SIB63" s="59"/>
      <c r="SIC63" s="59"/>
      <c r="SID63" s="59"/>
      <c r="SIE63" s="59"/>
      <c r="SIF63" s="59"/>
      <c r="SIG63" s="59"/>
      <c r="SIH63" s="59"/>
      <c r="SII63" s="59"/>
      <c r="SIJ63" s="59"/>
      <c r="SIK63" s="59"/>
      <c r="SIL63" s="59"/>
      <c r="SIM63" s="59"/>
      <c r="SIN63" s="59"/>
      <c r="SIO63" s="59"/>
      <c r="SIP63" s="59"/>
      <c r="SIQ63" s="59"/>
      <c r="SIR63" s="59"/>
      <c r="SIS63" s="59"/>
      <c r="SIT63" s="59"/>
      <c r="SIU63" s="59"/>
      <c r="SIV63" s="59"/>
      <c r="SIW63" s="59"/>
      <c r="SIX63" s="59"/>
      <c r="SIY63" s="59"/>
      <c r="SIZ63" s="59"/>
      <c r="SJA63" s="59"/>
      <c r="SJB63" s="59"/>
      <c r="SJC63" s="59"/>
      <c r="SJD63" s="59"/>
      <c r="SJE63" s="59"/>
      <c r="SJF63" s="59"/>
      <c r="SJG63" s="59"/>
      <c r="SJH63" s="59"/>
      <c r="SJI63" s="59"/>
      <c r="SJJ63" s="59"/>
      <c r="SJK63" s="59"/>
      <c r="SJL63" s="59"/>
      <c r="SJM63" s="59"/>
      <c r="SJN63" s="59"/>
      <c r="SJO63" s="59"/>
      <c r="SJP63" s="59"/>
      <c r="SJQ63" s="59"/>
      <c r="SJR63" s="59"/>
      <c r="SJS63" s="59"/>
      <c r="SJT63" s="59"/>
      <c r="SJU63" s="59"/>
      <c r="SJV63" s="59"/>
      <c r="SJW63" s="59"/>
      <c r="SJX63" s="59"/>
      <c r="SJY63" s="59"/>
      <c r="SJZ63" s="59"/>
      <c r="SKA63" s="59"/>
      <c r="SKB63" s="59"/>
      <c r="SKC63" s="59"/>
      <c r="SKD63" s="59"/>
      <c r="SKE63" s="59"/>
      <c r="SKF63" s="59"/>
      <c r="SKG63" s="59"/>
      <c r="SKH63" s="59"/>
      <c r="SKI63" s="59"/>
      <c r="SKJ63" s="59"/>
      <c r="SKK63" s="59"/>
      <c r="SKL63" s="59"/>
      <c r="SKM63" s="59"/>
      <c r="SKN63" s="59"/>
      <c r="SKO63" s="59"/>
      <c r="SKP63" s="59"/>
      <c r="SKQ63" s="59"/>
      <c r="SKR63" s="59"/>
      <c r="SKS63" s="59"/>
      <c r="SKT63" s="59"/>
      <c r="SKU63" s="59"/>
      <c r="SKV63" s="59"/>
      <c r="SKW63" s="59"/>
      <c r="SKX63" s="59"/>
      <c r="SKY63" s="59"/>
      <c r="SKZ63" s="59"/>
      <c r="SLA63" s="59"/>
      <c r="SLB63" s="59"/>
      <c r="SLC63" s="59"/>
      <c r="SLD63" s="59"/>
      <c r="SLE63" s="59"/>
      <c r="SLF63" s="59"/>
      <c r="SLG63" s="59"/>
      <c r="SLH63" s="59"/>
      <c r="SLI63" s="59"/>
      <c r="SLJ63" s="59"/>
      <c r="SLK63" s="59"/>
      <c r="SLL63" s="59"/>
      <c r="SLM63" s="59"/>
      <c r="SLN63" s="59"/>
      <c r="SLO63" s="59"/>
      <c r="SLP63" s="59"/>
      <c r="SLQ63" s="59"/>
      <c r="SLR63" s="59"/>
      <c r="SLS63" s="59"/>
      <c r="SLT63" s="59"/>
      <c r="SLU63" s="59"/>
      <c r="SLV63" s="59"/>
      <c r="SLW63" s="59"/>
      <c r="SLX63" s="59"/>
      <c r="SLY63" s="59"/>
      <c r="SLZ63" s="59"/>
      <c r="SMA63" s="59"/>
      <c r="SMB63" s="59"/>
      <c r="SMC63" s="59"/>
      <c r="SMD63" s="59"/>
      <c r="SME63" s="59"/>
      <c r="SMF63" s="59"/>
      <c r="SMG63" s="59"/>
      <c r="SMH63" s="59"/>
      <c r="SMI63" s="59"/>
      <c r="SMJ63" s="59"/>
      <c r="SMK63" s="59"/>
      <c r="SML63" s="59"/>
      <c r="SMM63" s="59"/>
      <c r="SMN63" s="59"/>
      <c r="SMO63" s="59"/>
      <c r="SMP63" s="59"/>
      <c r="SMQ63" s="59"/>
      <c r="SMR63" s="59"/>
      <c r="SMS63" s="59"/>
      <c r="SMT63" s="59"/>
      <c r="SMU63" s="59"/>
      <c r="SMV63" s="59"/>
      <c r="SMW63" s="59"/>
      <c r="SMX63" s="59"/>
      <c r="SMY63" s="59"/>
      <c r="SMZ63" s="59"/>
      <c r="SNA63" s="59"/>
      <c r="SNB63" s="59"/>
      <c r="SNC63" s="59"/>
      <c r="SND63" s="59"/>
      <c r="SNE63" s="59"/>
      <c r="SNF63" s="59"/>
      <c r="SNG63" s="59"/>
      <c r="SNH63" s="59"/>
      <c r="SNI63" s="59"/>
      <c r="SNJ63" s="59"/>
      <c r="SNK63" s="59"/>
      <c r="SNL63" s="59"/>
      <c r="SNM63" s="59"/>
      <c r="SNN63" s="59"/>
      <c r="SNO63" s="59"/>
      <c r="SNP63" s="59"/>
      <c r="SNQ63" s="59"/>
      <c r="SNR63" s="59"/>
      <c r="SNS63" s="59"/>
      <c r="SNT63" s="59"/>
      <c r="SNU63" s="59"/>
      <c r="SNV63" s="59"/>
      <c r="SNW63" s="59"/>
      <c r="SNX63" s="59"/>
      <c r="SNY63" s="59"/>
      <c r="SNZ63" s="59"/>
      <c r="SOA63" s="59"/>
      <c r="SOB63" s="59"/>
      <c r="SOC63" s="59"/>
      <c r="SOD63" s="59"/>
      <c r="SOE63" s="59"/>
      <c r="SOF63" s="59"/>
      <c r="SOG63" s="59"/>
      <c r="SOH63" s="59"/>
      <c r="SOI63" s="59"/>
      <c r="SOJ63" s="59"/>
      <c r="SOK63" s="59"/>
      <c r="SOL63" s="59"/>
      <c r="SOM63" s="59"/>
      <c r="SON63" s="59"/>
      <c r="SOO63" s="59"/>
      <c r="SOP63" s="59"/>
      <c r="SOQ63" s="59"/>
      <c r="SOR63" s="59"/>
      <c r="SOS63" s="59"/>
      <c r="SOT63" s="59"/>
      <c r="SOU63" s="59"/>
      <c r="SOV63" s="59"/>
      <c r="SOW63" s="59"/>
      <c r="SOX63" s="59"/>
      <c r="SOY63" s="59"/>
      <c r="SOZ63" s="59"/>
      <c r="SPA63" s="59"/>
      <c r="SPB63" s="59"/>
      <c r="SPC63" s="59"/>
      <c r="SPD63" s="59"/>
      <c r="SPE63" s="59"/>
      <c r="SPF63" s="59"/>
      <c r="SPG63" s="59"/>
      <c r="SPH63" s="59"/>
      <c r="SPI63" s="59"/>
      <c r="SPJ63" s="59"/>
      <c r="SPK63" s="59"/>
      <c r="SPL63" s="59"/>
      <c r="SPM63" s="59"/>
      <c r="SPN63" s="59"/>
      <c r="SPO63" s="59"/>
      <c r="SPP63" s="59"/>
      <c r="SPQ63" s="59"/>
      <c r="SPR63" s="59"/>
      <c r="SPS63" s="59"/>
      <c r="SPT63" s="59"/>
      <c r="SPU63" s="59"/>
      <c r="SPV63" s="59"/>
      <c r="SPW63" s="59"/>
      <c r="SPX63" s="59"/>
      <c r="SPY63" s="59"/>
      <c r="SPZ63" s="59"/>
      <c r="SQA63" s="59"/>
      <c r="SQB63" s="59"/>
      <c r="SQC63" s="59"/>
      <c r="SQD63" s="59"/>
      <c r="SQE63" s="59"/>
      <c r="SQF63" s="59"/>
      <c r="SQG63" s="59"/>
      <c r="SQH63" s="59"/>
      <c r="SQI63" s="59"/>
      <c r="SQJ63" s="59"/>
      <c r="SQK63" s="59"/>
      <c r="SQL63" s="59"/>
      <c r="SQM63" s="59"/>
      <c r="SQN63" s="59"/>
      <c r="SQO63" s="59"/>
      <c r="SQP63" s="59"/>
      <c r="SQQ63" s="59"/>
      <c r="SQR63" s="59"/>
      <c r="SQS63" s="59"/>
      <c r="SQT63" s="59"/>
      <c r="SQU63" s="59"/>
      <c r="SQV63" s="59"/>
      <c r="SQW63" s="59"/>
      <c r="SQX63" s="59"/>
      <c r="SQY63" s="59"/>
      <c r="SQZ63" s="59"/>
      <c r="SRA63" s="59"/>
      <c r="SRB63" s="59"/>
      <c r="SRC63" s="59"/>
      <c r="SRD63" s="59"/>
      <c r="SRE63" s="59"/>
      <c r="SRF63" s="59"/>
      <c r="SRG63" s="59"/>
      <c r="SRH63" s="59"/>
      <c r="SRI63" s="59"/>
      <c r="SRJ63" s="59"/>
      <c r="SRK63" s="59"/>
      <c r="SRL63" s="59"/>
      <c r="SRM63" s="59"/>
      <c r="SRN63" s="59"/>
      <c r="SRO63" s="59"/>
      <c r="SRP63" s="59"/>
      <c r="SRQ63" s="59"/>
      <c r="SRR63" s="59"/>
      <c r="SRS63" s="59"/>
      <c r="SRT63" s="59"/>
      <c r="SRU63" s="59"/>
      <c r="SRV63" s="59"/>
      <c r="SRW63" s="59"/>
      <c r="SRX63" s="59"/>
      <c r="SRY63" s="59"/>
      <c r="SRZ63" s="59"/>
      <c r="SSA63" s="59"/>
      <c r="SSB63" s="59"/>
      <c r="SSC63" s="59"/>
      <c r="SSD63" s="59"/>
      <c r="SSE63" s="59"/>
      <c r="SSF63" s="59"/>
      <c r="SSG63" s="59"/>
      <c r="SSH63" s="59"/>
      <c r="SSI63" s="59"/>
      <c r="SSJ63" s="59"/>
      <c r="SSK63" s="59"/>
      <c r="SSL63" s="59"/>
      <c r="SSM63" s="59"/>
      <c r="SSN63" s="59"/>
      <c r="SSO63" s="59"/>
      <c r="SSP63" s="59"/>
      <c r="SSQ63" s="59"/>
      <c r="SSR63" s="59"/>
      <c r="SSS63" s="59"/>
      <c r="SST63" s="59"/>
      <c r="SSU63" s="59"/>
      <c r="SSV63" s="59"/>
      <c r="SSW63" s="59"/>
      <c r="SSX63" s="59"/>
      <c r="SSY63" s="59"/>
      <c r="SSZ63" s="59"/>
      <c r="STA63" s="59"/>
      <c r="STB63" s="59"/>
      <c r="STC63" s="59"/>
      <c r="STD63" s="59"/>
      <c r="STE63" s="59"/>
      <c r="STF63" s="59"/>
      <c r="STG63" s="59"/>
      <c r="STH63" s="59"/>
      <c r="STI63" s="59"/>
      <c r="STJ63" s="59"/>
      <c r="STK63" s="59"/>
      <c r="STL63" s="59"/>
      <c r="STM63" s="59"/>
      <c r="STN63" s="59"/>
      <c r="STO63" s="59"/>
      <c r="STP63" s="59"/>
      <c r="STQ63" s="59"/>
      <c r="STR63" s="59"/>
      <c r="STS63" s="59"/>
      <c r="STT63" s="59"/>
      <c r="STU63" s="59"/>
      <c r="STV63" s="59"/>
      <c r="STW63" s="59"/>
      <c r="STX63" s="59"/>
      <c r="STY63" s="59"/>
      <c r="STZ63" s="59"/>
      <c r="SUA63" s="59"/>
      <c r="SUB63" s="59"/>
      <c r="SUC63" s="59"/>
      <c r="SUD63" s="59"/>
      <c r="SUE63" s="59"/>
      <c r="SUF63" s="59"/>
      <c r="SUG63" s="59"/>
      <c r="SUH63" s="59"/>
      <c r="SUI63" s="59"/>
      <c r="SUJ63" s="59"/>
      <c r="SUK63" s="59"/>
      <c r="SUL63" s="59"/>
      <c r="SUM63" s="59"/>
      <c r="SUN63" s="59"/>
      <c r="SUO63" s="59"/>
      <c r="SUP63" s="59"/>
      <c r="SUQ63" s="59"/>
      <c r="SUR63" s="59"/>
      <c r="SUS63" s="59"/>
      <c r="SUT63" s="59"/>
      <c r="SUU63" s="59"/>
      <c r="SUV63" s="59"/>
      <c r="SUW63" s="59"/>
      <c r="SUX63" s="59"/>
      <c r="SUY63" s="59"/>
      <c r="SUZ63" s="59"/>
      <c r="SVA63" s="59"/>
      <c r="SVB63" s="59"/>
      <c r="SVC63" s="59"/>
      <c r="SVD63" s="59"/>
      <c r="SVE63" s="59"/>
      <c r="SVF63" s="59"/>
      <c r="SVG63" s="59"/>
      <c r="SVH63" s="59"/>
      <c r="SVI63" s="59"/>
      <c r="SVJ63" s="59"/>
      <c r="SVK63" s="59"/>
      <c r="SVL63" s="59"/>
      <c r="SVM63" s="59"/>
      <c r="SVN63" s="59"/>
      <c r="SVO63" s="59"/>
      <c r="SVP63" s="59"/>
      <c r="SVQ63" s="59"/>
      <c r="SVR63" s="59"/>
      <c r="SVS63" s="59"/>
      <c r="SVT63" s="59"/>
      <c r="SVU63" s="59"/>
      <c r="SVV63" s="59"/>
      <c r="SVW63" s="59"/>
      <c r="SVX63" s="59"/>
      <c r="SVY63" s="59"/>
      <c r="SVZ63" s="59"/>
      <c r="SWA63" s="59"/>
      <c r="SWB63" s="59"/>
      <c r="SWC63" s="59"/>
      <c r="SWD63" s="59"/>
      <c r="SWE63" s="59"/>
      <c r="SWF63" s="59"/>
      <c r="SWG63" s="59"/>
      <c r="SWH63" s="59"/>
      <c r="SWI63" s="59"/>
      <c r="SWJ63" s="59"/>
      <c r="SWK63" s="59"/>
      <c r="SWL63" s="59"/>
      <c r="SWM63" s="59"/>
      <c r="SWN63" s="59"/>
      <c r="SWO63" s="59"/>
      <c r="SWP63" s="59"/>
      <c r="SWQ63" s="59"/>
      <c r="SWR63" s="59"/>
      <c r="SWS63" s="59"/>
      <c r="SWT63" s="59"/>
      <c r="SWU63" s="59"/>
      <c r="SWV63" s="59"/>
      <c r="SWW63" s="59"/>
      <c r="SWX63" s="59"/>
      <c r="SWY63" s="59"/>
      <c r="SWZ63" s="59"/>
      <c r="SXA63" s="59"/>
      <c r="SXB63" s="59"/>
      <c r="SXC63" s="59"/>
      <c r="SXD63" s="59"/>
      <c r="SXE63" s="59"/>
      <c r="SXF63" s="59"/>
      <c r="SXG63" s="59"/>
      <c r="SXH63" s="59"/>
      <c r="SXI63" s="59"/>
      <c r="SXJ63" s="59"/>
      <c r="SXK63" s="59"/>
      <c r="SXL63" s="59"/>
      <c r="SXM63" s="59"/>
      <c r="SXN63" s="59"/>
      <c r="SXO63" s="59"/>
      <c r="SXP63" s="59"/>
      <c r="SXQ63" s="59"/>
      <c r="SXR63" s="59"/>
      <c r="SXS63" s="59"/>
      <c r="SXT63" s="59"/>
      <c r="SXU63" s="59"/>
      <c r="SXV63" s="59"/>
      <c r="SXW63" s="59"/>
      <c r="SXX63" s="59"/>
      <c r="SXY63" s="59"/>
      <c r="SXZ63" s="59"/>
      <c r="SYA63" s="59"/>
      <c r="SYB63" s="59"/>
      <c r="SYC63" s="59"/>
      <c r="SYD63" s="59"/>
      <c r="SYE63" s="59"/>
      <c r="SYF63" s="59"/>
      <c r="SYG63" s="59"/>
      <c r="SYH63" s="59"/>
      <c r="SYI63" s="59"/>
      <c r="SYJ63" s="59"/>
      <c r="SYK63" s="59"/>
      <c r="SYL63" s="59"/>
      <c r="SYM63" s="59"/>
      <c r="SYN63" s="59"/>
      <c r="SYO63" s="59"/>
      <c r="SYP63" s="59"/>
      <c r="SYQ63" s="59"/>
      <c r="SYR63" s="59"/>
      <c r="SYS63" s="59"/>
      <c r="SYT63" s="59"/>
      <c r="SYU63" s="59"/>
      <c r="SYV63" s="59"/>
      <c r="SYW63" s="59"/>
      <c r="SYX63" s="59"/>
      <c r="SYY63" s="59"/>
      <c r="SYZ63" s="59"/>
      <c r="SZA63" s="59"/>
      <c r="SZB63" s="59"/>
      <c r="SZC63" s="59"/>
      <c r="SZD63" s="59"/>
      <c r="SZE63" s="59"/>
      <c r="SZF63" s="59"/>
      <c r="SZG63" s="59"/>
      <c r="SZH63" s="59"/>
      <c r="SZI63" s="59"/>
      <c r="SZJ63" s="59"/>
      <c r="SZK63" s="59"/>
      <c r="SZL63" s="59"/>
      <c r="SZM63" s="59"/>
      <c r="SZN63" s="59"/>
      <c r="SZO63" s="59"/>
      <c r="SZP63" s="59"/>
      <c r="SZQ63" s="59"/>
      <c r="SZR63" s="59"/>
      <c r="SZS63" s="59"/>
      <c r="SZT63" s="59"/>
      <c r="SZU63" s="59"/>
      <c r="SZV63" s="59"/>
      <c r="SZW63" s="59"/>
      <c r="SZX63" s="59"/>
      <c r="SZY63" s="59"/>
      <c r="SZZ63" s="59"/>
      <c r="TAA63" s="59"/>
      <c r="TAB63" s="59"/>
      <c r="TAC63" s="59"/>
      <c r="TAD63" s="59"/>
      <c r="TAE63" s="59"/>
      <c r="TAF63" s="59"/>
      <c r="TAG63" s="59"/>
      <c r="TAH63" s="59"/>
      <c r="TAI63" s="59"/>
      <c r="TAJ63" s="59"/>
      <c r="TAK63" s="59"/>
      <c r="TAL63" s="59"/>
      <c r="TAM63" s="59"/>
      <c r="TAN63" s="59"/>
      <c r="TAO63" s="59"/>
      <c r="TAP63" s="59"/>
      <c r="TAQ63" s="59"/>
      <c r="TAR63" s="59"/>
      <c r="TAS63" s="59"/>
      <c r="TAT63" s="59"/>
      <c r="TAU63" s="59"/>
      <c r="TAV63" s="59"/>
      <c r="TAW63" s="59"/>
      <c r="TAX63" s="59"/>
      <c r="TAY63" s="59"/>
      <c r="TAZ63" s="59"/>
      <c r="TBA63" s="59"/>
      <c r="TBB63" s="59"/>
      <c r="TBC63" s="59"/>
      <c r="TBD63" s="59"/>
      <c r="TBE63" s="59"/>
      <c r="TBF63" s="59"/>
      <c r="TBG63" s="59"/>
      <c r="TBH63" s="59"/>
      <c r="TBI63" s="59"/>
      <c r="TBJ63" s="59"/>
      <c r="TBK63" s="59"/>
      <c r="TBL63" s="59"/>
      <c r="TBM63" s="59"/>
      <c r="TBN63" s="59"/>
      <c r="TBO63" s="59"/>
      <c r="TBP63" s="59"/>
      <c r="TBQ63" s="59"/>
      <c r="TBR63" s="59"/>
      <c r="TBS63" s="59"/>
      <c r="TBT63" s="59"/>
      <c r="TBU63" s="59"/>
      <c r="TBV63" s="59"/>
      <c r="TBW63" s="59"/>
      <c r="TBX63" s="59"/>
      <c r="TBY63" s="59"/>
      <c r="TBZ63" s="59"/>
      <c r="TCA63" s="59"/>
      <c r="TCB63" s="59"/>
      <c r="TCC63" s="59"/>
      <c r="TCD63" s="59"/>
      <c r="TCE63" s="59"/>
      <c r="TCF63" s="59"/>
      <c r="TCG63" s="59"/>
      <c r="TCH63" s="59"/>
      <c r="TCI63" s="59"/>
      <c r="TCJ63" s="59"/>
      <c r="TCK63" s="59"/>
      <c r="TCL63" s="59"/>
      <c r="TCM63" s="59"/>
      <c r="TCN63" s="59"/>
      <c r="TCO63" s="59"/>
      <c r="TCP63" s="59"/>
      <c r="TCQ63" s="59"/>
      <c r="TCR63" s="59"/>
      <c r="TCS63" s="59"/>
      <c r="TCT63" s="59"/>
      <c r="TCU63" s="59"/>
      <c r="TCV63" s="59"/>
      <c r="TCW63" s="59"/>
      <c r="TCX63" s="59"/>
      <c r="TCY63" s="59"/>
      <c r="TCZ63" s="59"/>
      <c r="TDA63" s="59"/>
      <c r="TDB63" s="59"/>
      <c r="TDC63" s="59"/>
      <c r="TDD63" s="59"/>
      <c r="TDE63" s="59"/>
      <c r="TDF63" s="59"/>
      <c r="TDG63" s="59"/>
      <c r="TDH63" s="59"/>
      <c r="TDI63" s="59"/>
      <c r="TDJ63" s="59"/>
      <c r="TDK63" s="59"/>
      <c r="TDL63" s="59"/>
      <c r="TDM63" s="59"/>
      <c r="TDN63" s="59"/>
      <c r="TDO63" s="59"/>
      <c r="TDP63" s="59"/>
      <c r="TDQ63" s="59"/>
      <c r="TDR63" s="59"/>
      <c r="TDS63" s="59"/>
      <c r="TDT63" s="59"/>
      <c r="TDU63" s="59"/>
      <c r="TDV63" s="59"/>
      <c r="TDW63" s="59"/>
      <c r="TDX63" s="59"/>
      <c r="TDY63" s="59"/>
      <c r="TDZ63" s="59"/>
      <c r="TEA63" s="59"/>
      <c r="TEB63" s="59"/>
      <c r="TEC63" s="59"/>
      <c r="TED63" s="59"/>
      <c r="TEE63" s="59"/>
      <c r="TEF63" s="59"/>
      <c r="TEG63" s="59"/>
      <c r="TEH63" s="59"/>
      <c r="TEI63" s="59"/>
      <c r="TEJ63" s="59"/>
      <c r="TEK63" s="59"/>
      <c r="TEL63" s="59"/>
      <c r="TEM63" s="59"/>
      <c r="TEN63" s="59"/>
      <c r="TEO63" s="59"/>
      <c r="TEP63" s="59"/>
      <c r="TEQ63" s="59"/>
      <c r="TER63" s="59"/>
      <c r="TES63" s="59"/>
      <c r="TET63" s="59"/>
      <c r="TEU63" s="59"/>
      <c r="TEV63" s="59"/>
      <c r="TEW63" s="59"/>
      <c r="TEX63" s="59"/>
      <c r="TEY63" s="59"/>
      <c r="TEZ63" s="59"/>
      <c r="TFA63" s="59"/>
      <c r="TFB63" s="59"/>
      <c r="TFC63" s="59"/>
      <c r="TFD63" s="59"/>
      <c r="TFE63" s="59"/>
      <c r="TFF63" s="59"/>
      <c r="TFG63" s="59"/>
      <c r="TFH63" s="59"/>
      <c r="TFI63" s="59"/>
      <c r="TFJ63" s="59"/>
      <c r="TFK63" s="59"/>
      <c r="TFL63" s="59"/>
      <c r="TFM63" s="59"/>
      <c r="TFN63" s="59"/>
      <c r="TFO63" s="59"/>
      <c r="TFP63" s="59"/>
      <c r="TFQ63" s="59"/>
      <c r="TFR63" s="59"/>
      <c r="TFS63" s="59"/>
      <c r="TFT63" s="59"/>
      <c r="TFU63" s="59"/>
      <c r="TFV63" s="59"/>
      <c r="TFW63" s="59"/>
      <c r="TFX63" s="59"/>
      <c r="TFY63" s="59"/>
      <c r="TFZ63" s="59"/>
      <c r="TGA63" s="59"/>
      <c r="TGB63" s="59"/>
      <c r="TGC63" s="59"/>
      <c r="TGD63" s="59"/>
      <c r="TGE63" s="59"/>
      <c r="TGF63" s="59"/>
      <c r="TGG63" s="59"/>
      <c r="TGH63" s="59"/>
      <c r="TGI63" s="59"/>
      <c r="TGJ63" s="59"/>
      <c r="TGK63" s="59"/>
      <c r="TGL63" s="59"/>
      <c r="TGM63" s="59"/>
      <c r="TGN63" s="59"/>
      <c r="TGO63" s="59"/>
      <c r="TGP63" s="59"/>
      <c r="TGQ63" s="59"/>
      <c r="TGR63" s="59"/>
      <c r="TGS63" s="59"/>
      <c r="TGT63" s="59"/>
      <c r="TGU63" s="59"/>
      <c r="TGV63" s="59"/>
      <c r="TGW63" s="59"/>
      <c r="TGX63" s="59"/>
      <c r="TGY63" s="59"/>
      <c r="TGZ63" s="59"/>
      <c r="THA63" s="59"/>
      <c r="THB63" s="59"/>
      <c r="THC63" s="59"/>
      <c r="THD63" s="59"/>
      <c r="THE63" s="59"/>
      <c r="THF63" s="59"/>
      <c r="THG63" s="59"/>
      <c r="THH63" s="59"/>
      <c r="THI63" s="59"/>
      <c r="THJ63" s="59"/>
      <c r="THK63" s="59"/>
      <c r="THL63" s="59"/>
      <c r="THM63" s="59"/>
      <c r="THN63" s="59"/>
      <c r="THO63" s="59"/>
      <c r="THP63" s="59"/>
      <c r="THQ63" s="59"/>
      <c r="THR63" s="59"/>
      <c r="THS63" s="59"/>
      <c r="THT63" s="59"/>
      <c r="THU63" s="59"/>
      <c r="THV63" s="59"/>
      <c r="THW63" s="59"/>
      <c r="THX63" s="59"/>
      <c r="THY63" s="59"/>
      <c r="THZ63" s="59"/>
      <c r="TIA63" s="59"/>
      <c r="TIB63" s="59"/>
      <c r="TIC63" s="59"/>
      <c r="TID63" s="59"/>
      <c r="TIE63" s="59"/>
      <c r="TIF63" s="59"/>
      <c r="TIG63" s="59"/>
      <c r="TIH63" s="59"/>
      <c r="TII63" s="59"/>
      <c r="TIJ63" s="59"/>
      <c r="TIK63" s="59"/>
      <c r="TIL63" s="59"/>
      <c r="TIM63" s="59"/>
      <c r="TIN63" s="59"/>
      <c r="TIO63" s="59"/>
      <c r="TIP63" s="59"/>
      <c r="TIQ63" s="59"/>
      <c r="TIR63" s="59"/>
      <c r="TIS63" s="59"/>
      <c r="TIT63" s="59"/>
      <c r="TIU63" s="59"/>
      <c r="TIV63" s="59"/>
      <c r="TIW63" s="59"/>
      <c r="TIX63" s="59"/>
      <c r="TIY63" s="59"/>
      <c r="TIZ63" s="59"/>
      <c r="TJA63" s="59"/>
      <c r="TJB63" s="59"/>
      <c r="TJC63" s="59"/>
      <c r="TJD63" s="59"/>
      <c r="TJE63" s="59"/>
      <c r="TJF63" s="59"/>
      <c r="TJG63" s="59"/>
      <c r="TJH63" s="59"/>
      <c r="TJI63" s="59"/>
      <c r="TJJ63" s="59"/>
      <c r="TJK63" s="59"/>
      <c r="TJL63" s="59"/>
      <c r="TJM63" s="59"/>
      <c r="TJN63" s="59"/>
      <c r="TJO63" s="59"/>
      <c r="TJP63" s="59"/>
      <c r="TJQ63" s="59"/>
      <c r="TJR63" s="59"/>
      <c r="TJS63" s="59"/>
      <c r="TJT63" s="59"/>
      <c r="TJU63" s="59"/>
      <c r="TJV63" s="59"/>
      <c r="TJW63" s="59"/>
      <c r="TJX63" s="59"/>
      <c r="TJY63" s="59"/>
      <c r="TJZ63" s="59"/>
      <c r="TKA63" s="59"/>
      <c r="TKB63" s="59"/>
      <c r="TKC63" s="59"/>
      <c r="TKD63" s="59"/>
      <c r="TKE63" s="59"/>
      <c r="TKF63" s="59"/>
      <c r="TKG63" s="59"/>
      <c r="TKH63" s="59"/>
      <c r="TKI63" s="59"/>
      <c r="TKJ63" s="59"/>
      <c r="TKK63" s="59"/>
      <c r="TKL63" s="59"/>
      <c r="TKM63" s="59"/>
      <c r="TKN63" s="59"/>
      <c r="TKO63" s="59"/>
      <c r="TKP63" s="59"/>
      <c r="TKQ63" s="59"/>
      <c r="TKR63" s="59"/>
      <c r="TKS63" s="59"/>
      <c r="TKT63" s="59"/>
      <c r="TKU63" s="59"/>
      <c r="TKV63" s="59"/>
      <c r="TKW63" s="59"/>
      <c r="TKX63" s="59"/>
      <c r="TKY63" s="59"/>
      <c r="TKZ63" s="59"/>
      <c r="TLA63" s="59"/>
      <c r="TLB63" s="59"/>
      <c r="TLC63" s="59"/>
      <c r="TLD63" s="59"/>
      <c r="TLE63" s="59"/>
      <c r="TLF63" s="59"/>
      <c r="TLG63" s="59"/>
      <c r="TLH63" s="59"/>
      <c r="TLI63" s="59"/>
      <c r="TLJ63" s="59"/>
      <c r="TLK63" s="59"/>
      <c r="TLL63" s="59"/>
      <c r="TLM63" s="59"/>
      <c r="TLN63" s="59"/>
      <c r="TLO63" s="59"/>
      <c r="TLP63" s="59"/>
      <c r="TLQ63" s="59"/>
      <c r="TLR63" s="59"/>
      <c r="TLS63" s="59"/>
      <c r="TLT63" s="59"/>
      <c r="TLU63" s="59"/>
      <c r="TLV63" s="59"/>
      <c r="TLW63" s="59"/>
      <c r="TLX63" s="59"/>
      <c r="TLY63" s="59"/>
      <c r="TLZ63" s="59"/>
      <c r="TMA63" s="59"/>
      <c r="TMB63" s="59"/>
      <c r="TMC63" s="59"/>
      <c r="TMD63" s="59"/>
      <c r="TME63" s="59"/>
      <c r="TMF63" s="59"/>
      <c r="TMG63" s="59"/>
      <c r="TMH63" s="59"/>
      <c r="TMI63" s="59"/>
      <c r="TMJ63" s="59"/>
      <c r="TMK63" s="59"/>
      <c r="TML63" s="59"/>
      <c r="TMM63" s="59"/>
      <c r="TMN63" s="59"/>
      <c r="TMO63" s="59"/>
      <c r="TMP63" s="59"/>
      <c r="TMQ63" s="59"/>
      <c r="TMR63" s="59"/>
      <c r="TMS63" s="59"/>
      <c r="TMT63" s="59"/>
      <c r="TMU63" s="59"/>
      <c r="TMV63" s="59"/>
      <c r="TMW63" s="59"/>
      <c r="TMX63" s="59"/>
      <c r="TMY63" s="59"/>
      <c r="TMZ63" s="59"/>
      <c r="TNA63" s="59"/>
      <c r="TNB63" s="59"/>
      <c r="TNC63" s="59"/>
      <c r="TND63" s="59"/>
      <c r="TNE63" s="59"/>
      <c r="TNF63" s="59"/>
      <c r="TNG63" s="59"/>
      <c r="TNH63" s="59"/>
      <c r="TNI63" s="59"/>
      <c r="TNJ63" s="59"/>
      <c r="TNK63" s="59"/>
      <c r="TNL63" s="59"/>
      <c r="TNM63" s="59"/>
      <c r="TNN63" s="59"/>
      <c r="TNO63" s="59"/>
      <c r="TNP63" s="59"/>
      <c r="TNQ63" s="59"/>
      <c r="TNR63" s="59"/>
      <c r="TNS63" s="59"/>
      <c r="TNT63" s="59"/>
      <c r="TNU63" s="59"/>
      <c r="TNV63" s="59"/>
      <c r="TNW63" s="59"/>
      <c r="TNX63" s="59"/>
      <c r="TNY63" s="59"/>
      <c r="TNZ63" s="59"/>
      <c r="TOA63" s="59"/>
      <c r="TOB63" s="59"/>
      <c r="TOC63" s="59"/>
      <c r="TOD63" s="59"/>
      <c r="TOE63" s="59"/>
      <c r="TOF63" s="59"/>
      <c r="TOG63" s="59"/>
      <c r="TOH63" s="59"/>
      <c r="TOI63" s="59"/>
      <c r="TOJ63" s="59"/>
      <c r="TOK63" s="59"/>
      <c r="TOL63" s="59"/>
      <c r="TOM63" s="59"/>
      <c r="TON63" s="59"/>
      <c r="TOO63" s="59"/>
      <c r="TOP63" s="59"/>
      <c r="TOQ63" s="59"/>
      <c r="TOR63" s="59"/>
      <c r="TOS63" s="59"/>
      <c r="TOT63" s="59"/>
      <c r="TOU63" s="59"/>
      <c r="TOV63" s="59"/>
      <c r="TOW63" s="59"/>
      <c r="TOX63" s="59"/>
      <c r="TOY63" s="59"/>
      <c r="TOZ63" s="59"/>
      <c r="TPA63" s="59"/>
      <c r="TPB63" s="59"/>
      <c r="TPC63" s="59"/>
      <c r="TPD63" s="59"/>
      <c r="TPE63" s="59"/>
      <c r="TPF63" s="59"/>
      <c r="TPG63" s="59"/>
      <c r="TPH63" s="59"/>
      <c r="TPI63" s="59"/>
      <c r="TPJ63" s="59"/>
      <c r="TPK63" s="59"/>
      <c r="TPL63" s="59"/>
      <c r="TPM63" s="59"/>
      <c r="TPN63" s="59"/>
      <c r="TPO63" s="59"/>
      <c r="TPP63" s="59"/>
      <c r="TPQ63" s="59"/>
      <c r="TPR63" s="59"/>
      <c r="TPS63" s="59"/>
      <c r="TPT63" s="59"/>
      <c r="TPU63" s="59"/>
      <c r="TPV63" s="59"/>
      <c r="TPW63" s="59"/>
      <c r="TPX63" s="59"/>
      <c r="TPY63" s="59"/>
      <c r="TPZ63" s="59"/>
      <c r="TQA63" s="59"/>
      <c r="TQB63" s="59"/>
      <c r="TQC63" s="59"/>
      <c r="TQD63" s="59"/>
      <c r="TQE63" s="59"/>
      <c r="TQF63" s="59"/>
      <c r="TQG63" s="59"/>
      <c r="TQH63" s="59"/>
      <c r="TQI63" s="59"/>
      <c r="TQJ63" s="59"/>
      <c r="TQK63" s="59"/>
      <c r="TQL63" s="59"/>
      <c r="TQM63" s="59"/>
      <c r="TQN63" s="59"/>
      <c r="TQO63" s="59"/>
      <c r="TQP63" s="59"/>
      <c r="TQQ63" s="59"/>
      <c r="TQR63" s="59"/>
      <c r="TQS63" s="59"/>
      <c r="TQT63" s="59"/>
      <c r="TQU63" s="59"/>
      <c r="TQV63" s="59"/>
      <c r="TQW63" s="59"/>
      <c r="TQX63" s="59"/>
      <c r="TQY63" s="59"/>
      <c r="TQZ63" s="59"/>
      <c r="TRA63" s="59"/>
      <c r="TRB63" s="59"/>
      <c r="TRC63" s="59"/>
      <c r="TRD63" s="59"/>
      <c r="TRE63" s="59"/>
      <c r="TRF63" s="59"/>
      <c r="TRG63" s="59"/>
      <c r="TRH63" s="59"/>
      <c r="TRI63" s="59"/>
      <c r="TRJ63" s="59"/>
      <c r="TRK63" s="59"/>
      <c r="TRL63" s="59"/>
      <c r="TRM63" s="59"/>
      <c r="TRN63" s="59"/>
      <c r="TRO63" s="59"/>
      <c r="TRP63" s="59"/>
      <c r="TRQ63" s="59"/>
      <c r="TRR63" s="59"/>
      <c r="TRS63" s="59"/>
      <c r="TRT63" s="59"/>
      <c r="TRU63" s="59"/>
      <c r="TRV63" s="59"/>
      <c r="TRW63" s="59"/>
      <c r="TRX63" s="59"/>
      <c r="TRY63" s="59"/>
      <c r="TRZ63" s="59"/>
      <c r="TSA63" s="59"/>
      <c r="TSB63" s="59"/>
      <c r="TSC63" s="59"/>
      <c r="TSD63" s="59"/>
      <c r="TSE63" s="59"/>
      <c r="TSF63" s="59"/>
      <c r="TSG63" s="59"/>
      <c r="TSH63" s="59"/>
      <c r="TSI63" s="59"/>
      <c r="TSJ63" s="59"/>
      <c r="TSK63" s="59"/>
      <c r="TSL63" s="59"/>
      <c r="TSM63" s="59"/>
      <c r="TSN63" s="59"/>
      <c r="TSO63" s="59"/>
      <c r="TSP63" s="59"/>
      <c r="TSQ63" s="59"/>
      <c r="TSR63" s="59"/>
      <c r="TSS63" s="59"/>
      <c r="TST63" s="59"/>
      <c r="TSU63" s="59"/>
      <c r="TSV63" s="59"/>
      <c r="TSW63" s="59"/>
      <c r="TSX63" s="59"/>
      <c r="TSY63" s="59"/>
      <c r="TSZ63" s="59"/>
      <c r="TTA63" s="59"/>
      <c r="TTB63" s="59"/>
      <c r="TTC63" s="59"/>
      <c r="TTD63" s="59"/>
      <c r="TTE63" s="59"/>
      <c r="TTF63" s="59"/>
      <c r="TTG63" s="59"/>
      <c r="TTH63" s="59"/>
      <c r="TTI63" s="59"/>
      <c r="TTJ63" s="59"/>
      <c r="TTK63" s="59"/>
      <c r="TTL63" s="59"/>
      <c r="TTM63" s="59"/>
      <c r="TTN63" s="59"/>
      <c r="TTO63" s="59"/>
      <c r="TTP63" s="59"/>
      <c r="TTQ63" s="59"/>
      <c r="TTR63" s="59"/>
      <c r="TTS63" s="59"/>
      <c r="TTT63" s="59"/>
      <c r="TTU63" s="59"/>
      <c r="TTV63" s="59"/>
      <c r="TTW63" s="59"/>
      <c r="TTX63" s="59"/>
      <c r="TTY63" s="59"/>
      <c r="TTZ63" s="59"/>
      <c r="TUA63" s="59"/>
      <c r="TUB63" s="59"/>
      <c r="TUC63" s="59"/>
      <c r="TUD63" s="59"/>
      <c r="TUE63" s="59"/>
      <c r="TUF63" s="59"/>
      <c r="TUG63" s="59"/>
      <c r="TUH63" s="59"/>
      <c r="TUI63" s="59"/>
      <c r="TUJ63" s="59"/>
      <c r="TUK63" s="59"/>
      <c r="TUL63" s="59"/>
      <c r="TUM63" s="59"/>
      <c r="TUN63" s="59"/>
      <c r="TUO63" s="59"/>
      <c r="TUP63" s="59"/>
      <c r="TUQ63" s="59"/>
      <c r="TUR63" s="59"/>
      <c r="TUS63" s="59"/>
      <c r="TUT63" s="59"/>
      <c r="TUU63" s="59"/>
      <c r="TUV63" s="59"/>
      <c r="TUW63" s="59"/>
      <c r="TUX63" s="59"/>
      <c r="TUY63" s="59"/>
      <c r="TUZ63" s="59"/>
      <c r="TVA63" s="59"/>
      <c r="TVB63" s="59"/>
      <c r="TVC63" s="59"/>
      <c r="TVD63" s="59"/>
      <c r="TVE63" s="59"/>
      <c r="TVF63" s="59"/>
      <c r="TVG63" s="59"/>
      <c r="TVH63" s="59"/>
      <c r="TVI63" s="59"/>
      <c r="TVJ63" s="59"/>
      <c r="TVK63" s="59"/>
      <c r="TVL63" s="59"/>
      <c r="TVM63" s="59"/>
      <c r="TVN63" s="59"/>
      <c r="TVO63" s="59"/>
      <c r="TVP63" s="59"/>
      <c r="TVQ63" s="59"/>
      <c r="TVR63" s="59"/>
      <c r="TVS63" s="59"/>
      <c r="TVT63" s="59"/>
      <c r="TVU63" s="59"/>
      <c r="TVV63" s="59"/>
      <c r="TVW63" s="59"/>
      <c r="TVX63" s="59"/>
      <c r="TVY63" s="59"/>
      <c r="TVZ63" s="59"/>
      <c r="TWA63" s="59"/>
      <c r="TWB63" s="59"/>
      <c r="TWC63" s="59"/>
      <c r="TWD63" s="59"/>
      <c r="TWE63" s="59"/>
      <c r="TWF63" s="59"/>
      <c r="TWG63" s="59"/>
      <c r="TWH63" s="59"/>
      <c r="TWI63" s="59"/>
      <c r="TWJ63" s="59"/>
      <c r="TWK63" s="59"/>
      <c r="TWL63" s="59"/>
      <c r="TWM63" s="59"/>
      <c r="TWN63" s="59"/>
      <c r="TWO63" s="59"/>
      <c r="TWP63" s="59"/>
      <c r="TWQ63" s="59"/>
      <c r="TWR63" s="59"/>
      <c r="TWS63" s="59"/>
      <c r="TWT63" s="59"/>
      <c r="TWU63" s="59"/>
      <c r="TWV63" s="59"/>
      <c r="TWW63" s="59"/>
      <c r="TWX63" s="59"/>
      <c r="TWY63" s="59"/>
      <c r="TWZ63" s="59"/>
      <c r="TXA63" s="59"/>
      <c r="TXB63" s="59"/>
      <c r="TXC63" s="59"/>
      <c r="TXD63" s="59"/>
      <c r="TXE63" s="59"/>
      <c r="TXF63" s="59"/>
      <c r="TXG63" s="59"/>
      <c r="TXH63" s="59"/>
      <c r="TXI63" s="59"/>
      <c r="TXJ63" s="59"/>
      <c r="TXK63" s="59"/>
      <c r="TXL63" s="59"/>
      <c r="TXM63" s="59"/>
      <c r="TXN63" s="59"/>
      <c r="TXO63" s="59"/>
      <c r="TXP63" s="59"/>
      <c r="TXQ63" s="59"/>
      <c r="TXR63" s="59"/>
      <c r="TXS63" s="59"/>
      <c r="TXT63" s="59"/>
      <c r="TXU63" s="59"/>
      <c r="TXV63" s="59"/>
      <c r="TXW63" s="59"/>
      <c r="TXX63" s="59"/>
      <c r="TXY63" s="59"/>
      <c r="TXZ63" s="59"/>
      <c r="TYA63" s="59"/>
      <c r="TYB63" s="59"/>
      <c r="TYC63" s="59"/>
      <c r="TYD63" s="59"/>
      <c r="TYE63" s="59"/>
      <c r="TYF63" s="59"/>
      <c r="TYG63" s="59"/>
      <c r="TYH63" s="59"/>
      <c r="TYI63" s="59"/>
      <c r="TYJ63" s="59"/>
      <c r="TYK63" s="59"/>
      <c r="TYL63" s="59"/>
      <c r="TYM63" s="59"/>
      <c r="TYN63" s="59"/>
      <c r="TYO63" s="59"/>
      <c r="TYP63" s="59"/>
      <c r="TYQ63" s="59"/>
      <c r="TYR63" s="59"/>
      <c r="TYS63" s="59"/>
      <c r="TYT63" s="59"/>
      <c r="TYU63" s="59"/>
      <c r="TYV63" s="59"/>
      <c r="TYW63" s="59"/>
      <c r="TYX63" s="59"/>
      <c r="TYY63" s="59"/>
      <c r="TYZ63" s="59"/>
      <c r="TZA63" s="59"/>
      <c r="TZB63" s="59"/>
      <c r="TZC63" s="59"/>
      <c r="TZD63" s="59"/>
      <c r="TZE63" s="59"/>
      <c r="TZF63" s="59"/>
      <c r="TZG63" s="59"/>
      <c r="TZH63" s="59"/>
      <c r="TZI63" s="59"/>
      <c r="TZJ63" s="59"/>
      <c r="TZK63" s="59"/>
      <c r="TZL63" s="59"/>
      <c r="TZM63" s="59"/>
      <c r="TZN63" s="59"/>
      <c r="TZO63" s="59"/>
      <c r="TZP63" s="59"/>
      <c r="TZQ63" s="59"/>
      <c r="TZR63" s="59"/>
      <c r="TZS63" s="59"/>
      <c r="TZT63" s="59"/>
      <c r="TZU63" s="59"/>
      <c r="TZV63" s="59"/>
      <c r="TZW63" s="59"/>
      <c r="TZX63" s="59"/>
      <c r="TZY63" s="59"/>
      <c r="TZZ63" s="59"/>
      <c r="UAA63" s="59"/>
      <c r="UAB63" s="59"/>
      <c r="UAC63" s="59"/>
      <c r="UAD63" s="59"/>
      <c r="UAE63" s="59"/>
      <c r="UAF63" s="59"/>
      <c r="UAG63" s="59"/>
      <c r="UAH63" s="59"/>
      <c r="UAI63" s="59"/>
      <c r="UAJ63" s="59"/>
      <c r="UAK63" s="59"/>
      <c r="UAL63" s="59"/>
      <c r="UAM63" s="59"/>
      <c r="UAN63" s="59"/>
      <c r="UAO63" s="59"/>
      <c r="UAP63" s="59"/>
      <c r="UAQ63" s="59"/>
      <c r="UAR63" s="59"/>
      <c r="UAS63" s="59"/>
      <c r="UAT63" s="59"/>
      <c r="UAU63" s="59"/>
      <c r="UAV63" s="59"/>
      <c r="UAW63" s="59"/>
      <c r="UAX63" s="59"/>
      <c r="UAY63" s="59"/>
      <c r="UAZ63" s="59"/>
      <c r="UBA63" s="59"/>
      <c r="UBB63" s="59"/>
      <c r="UBC63" s="59"/>
      <c r="UBD63" s="59"/>
      <c r="UBE63" s="59"/>
      <c r="UBF63" s="59"/>
      <c r="UBG63" s="59"/>
      <c r="UBH63" s="59"/>
      <c r="UBI63" s="59"/>
      <c r="UBJ63" s="59"/>
      <c r="UBK63" s="59"/>
      <c r="UBL63" s="59"/>
      <c r="UBM63" s="59"/>
      <c r="UBN63" s="59"/>
      <c r="UBO63" s="59"/>
      <c r="UBP63" s="59"/>
      <c r="UBQ63" s="59"/>
      <c r="UBR63" s="59"/>
      <c r="UBS63" s="59"/>
      <c r="UBT63" s="59"/>
      <c r="UBU63" s="59"/>
      <c r="UBV63" s="59"/>
      <c r="UBW63" s="59"/>
      <c r="UBX63" s="59"/>
      <c r="UBY63" s="59"/>
      <c r="UBZ63" s="59"/>
      <c r="UCA63" s="59"/>
      <c r="UCB63" s="59"/>
      <c r="UCC63" s="59"/>
      <c r="UCD63" s="59"/>
      <c r="UCE63" s="59"/>
      <c r="UCF63" s="59"/>
      <c r="UCG63" s="59"/>
      <c r="UCH63" s="59"/>
      <c r="UCI63" s="59"/>
      <c r="UCJ63" s="59"/>
      <c r="UCK63" s="59"/>
      <c r="UCL63" s="59"/>
      <c r="UCM63" s="59"/>
      <c r="UCN63" s="59"/>
      <c r="UCO63" s="59"/>
      <c r="UCP63" s="59"/>
      <c r="UCQ63" s="59"/>
      <c r="UCR63" s="59"/>
      <c r="UCS63" s="59"/>
      <c r="UCT63" s="59"/>
      <c r="UCU63" s="59"/>
      <c r="UCV63" s="59"/>
      <c r="UCW63" s="59"/>
      <c r="UCX63" s="59"/>
      <c r="UCY63" s="59"/>
      <c r="UCZ63" s="59"/>
      <c r="UDA63" s="59"/>
      <c r="UDB63" s="59"/>
      <c r="UDC63" s="59"/>
      <c r="UDD63" s="59"/>
      <c r="UDE63" s="59"/>
      <c r="UDF63" s="59"/>
      <c r="UDG63" s="59"/>
      <c r="UDH63" s="59"/>
      <c r="UDI63" s="59"/>
      <c r="UDJ63" s="59"/>
      <c r="UDK63" s="59"/>
      <c r="UDL63" s="59"/>
      <c r="UDM63" s="59"/>
      <c r="UDN63" s="59"/>
      <c r="UDO63" s="59"/>
      <c r="UDP63" s="59"/>
      <c r="UDQ63" s="59"/>
      <c r="UDR63" s="59"/>
      <c r="UDS63" s="59"/>
      <c r="UDT63" s="59"/>
      <c r="UDU63" s="59"/>
      <c r="UDV63" s="59"/>
      <c r="UDW63" s="59"/>
      <c r="UDX63" s="59"/>
      <c r="UDY63" s="59"/>
      <c r="UDZ63" s="59"/>
      <c r="UEA63" s="59"/>
      <c r="UEB63" s="59"/>
      <c r="UEC63" s="59"/>
      <c r="UED63" s="59"/>
      <c r="UEE63" s="59"/>
      <c r="UEF63" s="59"/>
      <c r="UEG63" s="59"/>
      <c r="UEH63" s="59"/>
      <c r="UEI63" s="59"/>
      <c r="UEJ63" s="59"/>
      <c r="UEK63" s="59"/>
      <c r="UEL63" s="59"/>
      <c r="UEM63" s="59"/>
      <c r="UEN63" s="59"/>
      <c r="UEO63" s="59"/>
      <c r="UEP63" s="59"/>
      <c r="UEQ63" s="59"/>
      <c r="UER63" s="59"/>
      <c r="UES63" s="59"/>
      <c r="UET63" s="59"/>
      <c r="UEU63" s="59"/>
      <c r="UEV63" s="59"/>
      <c r="UEW63" s="59"/>
      <c r="UEX63" s="59"/>
      <c r="UEY63" s="59"/>
      <c r="UEZ63" s="59"/>
      <c r="UFA63" s="59"/>
      <c r="UFB63" s="59"/>
      <c r="UFC63" s="59"/>
      <c r="UFD63" s="59"/>
      <c r="UFE63" s="59"/>
      <c r="UFF63" s="59"/>
      <c r="UFG63" s="59"/>
      <c r="UFH63" s="59"/>
      <c r="UFI63" s="59"/>
      <c r="UFJ63" s="59"/>
      <c r="UFK63" s="59"/>
      <c r="UFL63" s="59"/>
      <c r="UFM63" s="59"/>
      <c r="UFN63" s="59"/>
      <c r="UFO63" s="59"/>
      <c r="UFP63" s="59"/>
      <c r="UFQ63" s="59"/>
      <c r="UFR63" s="59"/>
      <c r="UFS63" s="59"/>
      <c r="UFT63" s="59"/>
      <c r="UFU63" s="59"/>
      <c r="UFV63" s="59"/>
      <c r="UFW63" s="59"/>
      <c r="UFX63" s="59"/>
      <c r="UFY63" s="59"/>
      <c r="UFZ63" s="59"/>
      <c r="UGA63" s="59"/>
      <c r="UGB63" s="59"/>
      <c r="UGC63" s="59"/>
      <c r="UGD63" s="59"/>
      <c r="UGE63" s="59"/>
      <c r="UGF63" s="59"/>
      <c r="UGG63" s="59"/>
      <c r="UGH63" s="59"/>
      <c r="UGI63" s="59"/>
      <c r="UGJ63" s="59"/>
      <c r="UGK63" s="59"/>
      <c r="UGL63" s="59"/>
      <c r="UGM63" s="59"/>
      <c r="UGN63" s="59"/>
      <c r="UGO63" s="59"/>
      <c r="UGP63" s="59"/>
      <c r="UGQ63" s="59"/>
      <c r="UGR63" s="59"/>
      <c r="UGS63" s="59"/>
      <c r="UGT63" s="59"/>
      <c r="UGU63" s="59"/>
      <c r="UGV63" s="59"/>
      <c r="UGW63" s="59"/>
      <c r="UGX63" s="59"/>
      <c r="UGY63" s="59"/>
      <c r="UGZ63" s="59"/>
      <c r="UHA63" s="59"/>
      <c r="UHB63" s="59"/>
      <c r="UHC63" s="59"/>
      <c r="UHD63" s="59"/>
      <c r="UHE63" s="59"/>
      <c r="UHF63" s="59"/>
      <c r="UHG63" s="59"/>
      <c r="UHH63" s="59"/>
      <c r="UHI63" s="59"/>
      <c r="UHJ63" s="59"/>
      <c r="UHK63" s="59"/>
      <c r="UHL63" s="59"/>
      <c r="UHM63" s="59"/>
      <c r="UHN63" s="59"/>
      <c r="UHO63" s="59"/>
      <c r="UHP63" s="59"/>
      <c r="UHQ63" s="59"/>
      <c r="UHR63" s="59"/>
      <c r="UHS63" s="59"/>
      <c r="UHT63" s="59"/>
      <c r="UHU63" s="59"/>
      <c r="UHV63" s="59"/>
      <c r="UHW63" s="59"/>
      <c r="UHX63" s="59"/>
      <c r="UHY63" s="59"/>
      <c r="UHZ63" s="59"/>
      <c r="UIA63" s="59"/>
      <c r="UIB63" s="59"/>
      <c r="UIC63" s="59"/>
      <c r="UID63" s="59"/>
      <c r="UIE63" s="59"/>
      <c r="UIF63" s="59"/>
      <c r="UIG63" s="59"/>
      <c r="UIH63" s="59"/>
      <c r="UII63" s="59"/>
      <c r="UIJ63" s="59"/>
      <c r="UIK63" s="59"/>
      <c r="UIL63" s="59"/>
      <c r="UIM63" s="59"/>
      <c r="UIN63" s="59"/>
      <c r="UIO63" s="59"/>
      <c r="UIP63" s="59"/>
      <c r="UIQ63" s="59"/>
      <c r="UIR63" s="59"/>
      <c r="UIS63" s="59"/>
      <c r="UIT63" s="59"/>
      <c r="UIU63" s="59"/>
      <c r="UIV63" s="59"/>
      <c r="UIW63" s="59"/>
      <c r="UIX63" s="59"/>
      <c r="UIY63" s="59"/>
      <c r="UIZ63" s="59"/>
      <c r="UJA63" s="59"/>
      <c r="UJB63" s="59"/>
      <c r="UJC63" s="59"/>
      <c r="UJD63" s="59"/>
      <c r="UJE63" s="59"/>
      <c r="UJF63" s="59"/>
      <c r="UJG63" s="59"/>
      <c r="UJH63" s="59"/>
      <c r="UJI63" s="59"/>
      <c r="UJJ63" s="59"/>
      <c r="UJK63" s="59"/>
      <c r="UJL63" s="59"/>
      <c r="UJM63" s="59"/>
      <c r="UJN63" s="59"/>
      <c r="UJO63" s="59"/>
      <c r="UJP63" s="59"/>
      <c r="UJQ63" s="59"/>
      <c r="UJR63" s="59"/>
      <c r="UJS63" s="59"/>
      <c r="UJT63" s="59"/>
      <c r="UJU63" s="59"/>
      <c r="UJV63" s="59"/>
      <c r="UJW63" s="59"/>
      <c r="UJX63" s="59"/>
      <c r="UJY63" s="59"/>
      <c r="UJZ63" s="59"/>
      <c r="UKA63" s="59"/>
      <c r="UKB63" s="59"/>
      <c r="UKC63" s="59"/>
      <c r="UKD63" s="59"/>
      <c r="UKE63" s="59"/>
      <c r="UKF63" s="59"/>
      <c r="UKG63" s="59"/>
      <c r="UKH63" s="59"/>
      <c r="UKI63" s="59"/>
      <c r="UKJ63" s="59"/>
      <c r="UKK63" s="59"/>
      <c r="UKL63" s="59"/>
      <c r="UKM63" s="59"/>
      <c r="UKN63" s="59"/>
      <c r="UKO63" s="59"/>
      <c r="UKP63" s="59"/>
      <c r="UKQ63" s="59"/>
      <c r="UKR63" s="59"/>
      <c r="UKS63" s="59"/>
      <c r="UKT63" s="59"/>
      <c r="UKU63" s="59"/>
      <c r="UKV63" s="59"/>
      <c r="UKW63" s="59"/>
      <c r="UKX63" s="59"/>
      <c r="UKY63" s="59"/>
      <c r="UKZ63" s="59"/>
      <c r="ULA63" s="59"/>
      <c r="ULB63" s="59"/>
      <c r="ULC63" s="59"/>
      <c r="ULD63" s="59"/>
      <c r="ULE63" s="59"/>
      <c r="ULF63" s="59"/>
      <c r="ULG63" s="59"/>
      <c r="ULH63" s="59"/>
      <c r="ULI63" s="59"/>
      <c r="ULJ63" s="59"/>
      <c r="ULK63" s="59"/>
      <c r="ULL63" s="59"/>
      <c r="ULM63" s="59"/>
      <c r="ULN63" s="59"/>
      <c r="ULO63" s="59"/>
      <c r="ULP63" s="59"/>
      <c r="ULQ63" s="59"/>
      <c r="ULR63" s="59"/>
      <c r="ULS63" s="59"/>
      <c r="ULT63" s="59"/>
      <c r="ULU63" s="59"/>
      <c r="ULV63" s="59"/>
      <c r="ULW63" s="59"/>
      <c r="ULX63" s="59"/>
      <c r="ULY63" s="59"/>
      <c r="ULZ63" s="59"/>
      <c r="UMA63" s="59"/>
      <c r="UMB63" s="59"/>
      <c r="UMC63" s="59"/>
      <c r="UMD63" s="59"/>
      <c r="UME63" s="59"/>
      <c r="UMF63" s="59"/>
      <c r="UMG63" s="59"/>
      <c r="UMH63" s="59"/>
      <c r="UMI63" s="59"/>
      <c r="UMJ63" s="59"/>
      <c r="UMK63" s="59"/>
      <c r="UML63" s="59"/>
      <c r="UMM63" s="59"/>
      <c r="UMN63" s="59"/>
      <c r="UMO63" s="59"/>
      <c r="UMP63" s="59"/>
      <c r="UMQ63" s="59"/>
      <c r="UMR63" s="59"/>
      <c r="UMS63" s="59"/>
      <c r="UMT63" s="59"/>
      <c r="UMU63" s="59"/>
      <c r="UMV63" s="59"/>
      <c r="UMW63" s="59"/>
      <c r="UMX63" s="59"/>
      <c r="UMY63" s="59"/>
      <c r="UMZ63" s="59"/>
      <c r="UNA63" s="59"/>
      <c r="UNB63" s="59"/>
      <c r="UNC63" s="59"/>
      <c r="UND63" s="59"/>
      <c r="UNE63" s="59"/>
      <c r="UNF63" s="59"/>
      <c r="UNG63" s="59"/>
      <c r="UNH63" s="59"/>
      <c r="UNI63" s="59"/>
      <c r="UNJ63" s="59"/>
      <c r="UNK63" s="59"/>
      <c r="UNL63" s="59"/>
      <c r="UNM63" s="59"/>
      <c r="UNN63" s="59"/>
      <c r="UNO63" s="59"/>
      <c r="UNP63" s="59"/>
      <c r="UNQ63" s="59"/>
      <c r="UNR63" s="59"/>
      <c r="UNS63" s="59"/>
      <c r="UNT63" s="59"/>
      <c r="UNU63" s="59"/>
      <c r="UNV63" s="59"/>
      <c r="UNW63" s="59"/>
      <c r="UNX63" s="59"/>
      <c r="UNY63" s="59"/>
      <c r="UNZ63" s="59"/>
      <c r="UOA63" s="59"/>
      <c r="UOB63" s="59"/>
      <c r="UOC63" s="59"/>
      <c r="UOD63" s="59"/>
      <c r="UOE63" s="59"/>
      <c r="UOF63" s="59"/>
      <c r="UOG63" s="59"/>
      <c r="UOH63" s="59"/>
      <c r="UOI63" s="59"/>
      <c r="UOJ63" s="59"/>
      <c r="UOK63" s="59"/>
      <c r="UOL63" s="59"/>
      <c r="UOM63" s="59"/>
      <c r="UON63" s="59"/>
      <c r="UOO63" s="59"/>
      <c r="UOP63" s="59"/>
      <c r="UOQ63" s="59"/>
      <c r="UOR63" s="59"/>
      <c r="UOS63" s="59"/>
      <c r="UOT63" s="59"/>
      <c r="UOU63" s="59"/>
      <c r="UOV63" s="59"/>
      <c r="UOW63" s="59"/>
      <c r="UOX63" s="59"/>
      <c r="UOY63" s="59"/>
      <c r="UOZ63" s="59"/>
      <c r="UPA63" s="59"/>
      <c r="UPB63" s="59"/>
      <c r="UPC63" s="59"/>
      <c r="UPD63" s="59"/>
      <c r="UPE63" s="59"/>
      <c r="UPF63" s="59"/>
      <c r="UPG63" s="59"/>
      <c r="UPH63" s="59"/>
      <c r="UPI63" s="59"/>
      <c r="UPJ63" s="59"/>
      <c r="UPK63" s="59"/>
      <c r="UPL63" s="59"/>
      <c r="UPM63" s="59"/>
      <c r="UPN63" s="59"/>
      <c r="UPO63" s="59"/>
      <c r="UPP63" s="59"/>
      <c r="UPQ63" s="59"/>
      <c r="UPR63" s="59"/>
      <c r="UPS63" s="59"/>
      <c r="UPT63" s="59"/>
      <c r="UPU63" s="59"/>
      <c r="UPV63" s="59"/>
      <c r="UPW63" s="59"/>
      <c r="UPX63" s="59"/>
      <c r="UPY63" s="59"/>
      <c r="UPZ63" s="59"/>
      <c r="UQA63" s="59"/>
      <c r="UQB63" s="59"/>
      <c r="UQC63" s="59"/>
      <c r="UQD63" s="59"/>
      <c r="UQE63" s="59"/>
      <c r="UQF63" s="59"/>
      <c r="UQG63" s="59"/>
      <c r="UQH63" s="59"/>
      <c r="UQI63" s="59"/>
      <c r="UQJ63" s="59"/>
      <c r="UQK63" s="59"/>
      <c r="UQL63" s="59"/>
      <c r="UQM63" s="59"/>
      <c r="UQN63" s="59"/>
      <c r="UQO63" s="59"/>
      <c r="UQP63" s="59"/>
      <c r="UQQ63" s="59"/>
      <c r="UQR63" s="59"/>
      <c r="UQS63" s="59"/>
      <c r="UQT63" s="59"/>
      <c r="UQU63" s="59"/>
      <c r="UQV63" s="59"/>
      <c r="UQW63" s="59"/>
      <c r="UQX63" s="59"/>
      <c r="UQY63" s="59"/>
      <c r="UQZ63" s="59"/>
      <c r="URA63" s="59"/>
      <c r="URB63" s="59"/>
      <c r="URC63" s="59"/>
      <c r="URD63" s="59"/>
      <c r="URE63" s="59"/>
      <c r="URF63" s="59"/>
      <c r="URG63" s="59"/>
      <c r="URH63" s="59"/>
      <c r="URI63" s="59"/>
      <c r="URJ63" s="59"/>
      <c r="URK63" s="59"/>
      <c r="URL63" s="59"/>
      <c r="URM63" s="59"/>
      <c r="URN63" s="59"/>
      <c r="URO63" s="59"/>
      <c r="URP63" s="59"/>
      <c r="URQ63" s="59"/>
      <c r="URR63" s="59"/>
      <c r="URS63" s="59"/>
      <c r="URT63" s="59"/>
      <c r="URU63" s="59"/>
      <c r="URV63" s="59"/>
      <c r="URW63" s="59"/>
      <c r="URX63" s="59"/>
      <c r="URY63" s="59"/>
      <c r="URZ63" s="59"/>
      <c r="USA63" s="59"/>
      <c r="USB63" s="59"/>
      <c r="USC63" s="59"/>
      <c r="USD63" s="59"/>
      <c r="USE63" s="59"/>
      <c r="USF63" s="59"/>
      <c r="USG63" s="59"/>
      <c r="USH63" s="59"/>
      <c r="USI63" s="59"/>
      <c r="USJ63" s="59"/>
      <c r="USK63" s="59"/>
      <c r="USL63" s="59"/>
      <c r="USM63" s="59"/>
      <c r="USN63" s="59"/>
      <c r="USO63" s="59"/>
      <c r="USP63" s="59"/>
      <c r="USQ63" s="59"/>
      <c r="USR63" s="59"/>
      <c r="USS63" s="59"/>
      <c r="UST63" s="59"/>
      <c r="USU63" s="59"/>
      <c r="USV63" s="59"/>
      <c r="USW63" s="59"/>
      <c r="USX63" s="59"/>
      <c r="USY63" s="59"/>
      <c r="USZ63" s="59"/>
      <c r="UTA63" s="59"/>
      <c r="UTB63" s="59"/>
      <c r="UTC63" s="59"/>
      <c r="UTD63" s="59"/>
      <c r="UTE63" s="59"/>
      <c r="UTF63" s="59"/>
      <c r="UTG63" s="59"/>
      <c r="UTH63" s="59"/>
      <c r="UTI63" s="59"/>
      <c r="UTJ63" s="59"/>
      <c r="UTK63" s="59"/>
      <c r="UTL63" s="59"/>
      <c r="UTM63" s="59"/>
      <c r="UTN63" s="59"/>
      <c r="UTO63" s="59"/>
      <c r="UTP63" s="59"/>
      <c r="UTQ63" s="59"/>
      <c r="UTR63" s="59"/>
      <c r="UTS63" s="59"/>
      <c r="UTT63" s="59"/>
      <c r="UTU63" s="59"/>
      <c r="UTV63" s="59"/>
      <c r="UTW63" s="59"/>
      <c r="UTX63" s="59"/>
      <c r="UTY63" s="59"/>
      <c r="UTZ63" s="59"/>
      <c r="UUA63" s="59"/>
      <c r="UUB63" s="59"/>
      <c r="UUC63" s="59"/>
      <c r="UUD63" s="59"/>
      <c r="UUE63" s="59"/>
      <c r="UUF63" s="59"/>
      <c r="UUG63" s="59"/>
      <c r="UUH63" s="59"/>
      <c r="UUI63" s="59"/>
      <c r="UUJ63" s="59"/>
      <c r="UUK63" s="59"/>
      <c r="UUL63" s="59"/>
      <c r="UUM63" s="59"/>
      <c r="UUN63" s="59"/>
      <c r="UUO63" s="59"/>
      <c r="UUP63" s="59"/>
      <c r="UUQ63" s="59"/>
      <c r="UUR63" s="59"/>
      <c r="UUS63" s="59"/>
      <c r="UUT63" s="59"/>
      <c r="UUU63" s="59"/>
      <c r="UUV63" s="59"/>
      <c r="UUW63" s="59"/>
      <c r="UUX63" s="59"/>
      <c r="UUY63" s="59"/>
      <c r="UUZ63" s="59"/>
      <c r="UVA63" s="59"/>
      <c r="UVB63" s="59"/>
      <c r="UVC63" s="59"/>
      <c r="UVD63" s="59"/>
      <c r="UVE63" s="59"/>
      <c r="UVF63" s="59"/>
      <c r="UVG63" s="59"/>
      <c r="UVH63" s="59"/>
      <c r="UVI63" s="59"/>
      <c r="UVJ63" s="59"/>
      <c r="UVK63" s="59"/>
      <c r="UVL63" s="59"/>
      <c r="UVM63" s="59"/>
      <c r="UVN63" s="59"/>
      <c r="UVO63" s="59"/>
      <c r="UVP63" s="59"/>
      <c r="UVQ63" s="59"/>
      <c r="UVR63" s="59"/>
      <c r="UVS63" s="59"/>
      <c r="UVT63" s="59"/>
      <c r="UVU63" s="59"/>
      <c r="UVV63" s="59"/>
      <c r="UVW63" s="59"/>
      <c r="UVX63" s="59"/>
      <c r="UVY63" s="59"/>
      <c r="UVZ63" s="59"/>
      <c r="UWA63" s="59"/>
      <c r="UWB63" s="59"/>
      <c r="UWC63" s="59"/>
      <c r="UWD63" s="59"/>
      <c r="UWE63" s="59"/>
      <c r="UWF63" s="59"/>
      <c r="UWG63" s="59"/>
      <c r="UWH63" s="59"/>
      <c r="UWI63" s="59"/>
      <c r="UWJ63" s="59"/>
      <c r="UWK63" s="59"/>
      <c r="UWL63" s="59"/>
      <c r="UWM63" s="59"/>
      <c r="UWN63" s="59"/>
      <c r="UWO63" s="59"/>
      <c r="UWP63" s="59"/>
      <c r="UWQ63" s="59"/>
      <c r="UWR63" s="59"/>
      <c r="UWS63" s="59"/>
      <c r="UWT63" s="59"/>
      <c r="UWU63" s="59"/>
      <c r="UWV63" s="59"/>
      <c r="UWW63" s="59"/>
      <c r="UWX63" s="59"/>
      <c r="UWY63" s="59"/>
      <c r="UWZ63" s="59"/>
      <c r="UXA63" s="59"/>
      <c r="UXB63" s="59"/>
      <c r="UXC63" s="59"/>
      <c r="UXD63" s="59"/>
      <c r="UXE63" s="59"/>
      <c r="UXF63" s="59"/>
      <c r="UXG63" s="59"/>
      <c r="UXH63" s="59"/>
      <c r="UXI63" s="59"/>
      <c r="UXJ63" s="59"/>
      <c r="UXK63" s="59"/>
      <c r="UXL63" s="59"/>
      <c r="UXM63" s="59"/>
      <c r="UXN63" s="59"/>
      <c r="UXO63" s="59"/>
      <c r="UXP63" s="59"/>
      <c r="UXQ63" s="59"/>
      <c r="UXR63" s="59"/>
      <c r="UXS63" s="59"/>
      <c r="UXT63" s="59"/>
      <c r="UXU63" s="59"/>
      <c r="UXV63" s="59"/>
      <c r="UXW63" s="59"/>
      <c r="UXX63" s="59"/>
      <c r="UXY63" s="59"/>
      <c r="UXZ63" s="59"/>
      <c r="UYA63" s="59"/>
      <c r="UYB63" s="59"/>
      <c r="UYC63" s="59"/>
      <c r="UYD63" s="59"/>
      <c r="UYE63" s="59"/>
      <c r="UYF63" s="59"/>
      <c r="UYG63" s="59"/>
      <c r="UYH63" s="59"/>
      <c r="UYI63" s="59"/>
      <c r="UYJ63" s="59"/>
      <c r="UYK63" s="59"/>
      <c r="UYL63" s="59"/>
      <c r="UYM63" s="59"/>
      <c r="UYN63" s="59"/>
      <c r="UYO63" s="59"/>
      <c r="UYP63" s="59"/>
      <c r="UYQ63" s="59"/>
      <c r="UYR63" s="59"/>
      <c r="UYS63" s="59"/>
      <c r="UYT63" s="59"/>
      <c r="UYU63" s="59"/>
      <c r="UYV63" s="59"/>
      <c r="UYW63" s="59"/>
      <c r="UYX63" s="59"/>
      <c r="UYY63" s="59"/>
      <c r="UYZ63" s="59"/>
      <c r="UZA63" s="59"/>
      <c r="UZB63" s="59"/>
      <c r="UZC63" s="59"/>
      <c r="UZD63" s="59"/>
      <c r="UZE63" s="59"/>
      <c r="UZF63" s="59"/>
      <c r="UZG63" s="59"/>
      <c r="UZH63" s="59"/>
      <c r="UZI63" s="59"/>
      <c r="UZJ63" s="59"/>
      <c r="UZK63" s="59"/>
      <c r="UZL63" s="59"/>
      <c r="UZM63" s="59"/>
      <c r="UZN63" s="59"/>
      <c r="UZO63" s="59"/>
      <c r="UZP63" s="59"/>
      <c r="UZQ63" s="59"/>
      <c r="UZR63" s="59"/>
      <c r="UZS63" s="59"/>
      <c r="UZT63" s="59"/>
      <c r="UZU63" s="59"/>
      <c r="UZV63" s="59"/>
      <c r="UZW63" s="59"/>
      <c r="UZX63" s="59"/>
      <c r="UZY63" s="59"/>
      <c r="UZZ63" s="59"/>
      <c r="VAA63" s="59"/>
      <c r="VAB63" s="59"/>
      <c r="VAC63" s="59"/>
      <c r="VAD63" s="59"/>
      <c r="VAE63" s="59"/>
      <c r="VAF63" s="59"/>
      <c r="VAG63" s="59"/>
      <c r="VAH63" s="59"/>
      <c r="VAI63" s="59"/>
      <c r="VAJ63" s="59"/>
      <c r="VAK63" s="59"/>
      <c r="VAL63" s="59"/>
      <c r="VAM63" s="59"/>
      <c r="VAN63" s="59"/>
      <c r="VAO63" s="59"/>
      <c r="VAP63" s="59"/>
      <c r="VAQ63" s="59"/>
      <c r="VAR63" s="59"/>
      <c r="VAS63" s="59"/>
      <c r="VAT63" s="59"/>
      <c r="VAU63" s="59"/>
      <c r="VAV63" s="59"/>
      <c r="VAW63" s="59"/>
      <c r="VAX63" s="59"/>
      <c r="VAY63" s="59"/>
      <c r="VAZ63" s="59"/>
      <c r="VBA63" s="59"/>
      <c r="VBB63" s="59"/>
      <c r="VBC63" s="59"/>
      <c r="VBD63" s="59"/>
      <c r="VBE63" s="59"/>
      <c r="VBF63" s="59"/>
      <c r="VBG63" s="59"/>
      <c r="VBH63" s="59"/>
      <c r="VBI63" s="59"/>
      <c r="VBJ63" s="59"/>
      <c r="VBK63" s="59"/>
      <c r="VBL63" s="59"/>
      <c r="VBM63" s="59"/>
      <c r="VBN63" s="59"/>
      <c r="VBO63" s="59"/>
      <c r="VBP63" s="59"/>
      <c r="VBQ63" s="59"/>
      <c r="VBR63" s="59"/>
      <c r="VBS63" s="59"/>
      <c r="VBT63" s="59"/>
      <c r="VBU63" s="59"/>
      <c r="VBV63" s="59"/>
      <c r="VBW63" s="59"/>
      <c r="VBX63" s="59"/>
      <c r="VBY63" s="59"/>
      <c r="VBZ63" s="59"/>
      <c r="VCA63" s="59"/>
      <c r="VCB63" s="59"/>
      <c r="VCC63" s="59"/>
      <c r="VCD63" s="59"/>
      <c r="VCE63" s="59"/>
      <c r="VCF63" s="59"/>
      <c r="VCG63" s="59"/>
      <c r="VCH63" s="59"/>
      <c r="VCI63" s="59"/>
      <c r="VCJ63" s="59"/>
      <c r="VCK63" s="59"/>
      <c r="VCL63" s="59"/>
      <c r="VCM63" s="59"/>
      <c r="VCN63" s="59"/>
      <c r="VCO63" s="59"/>
      <c r="VCP63" s="59"/>
      <c r="VCQ63" s="59"/>
      <c r="VCR63" s="59"/>
      <c r="VCS63" s="59"/>
      <c r="VCT63" s="59"/>
      <c r="VCU63" s="59"/>
      <c r="VCV63" s="59"/>
      <c r="VCW63" s="59"/>
      <c r="VCX63" s="59"/>
      <c r="VCY63" s="59"/>
      <c r="VCZ63" s="59"/>
      <c r="VDA63" s="59"/>
      <c r="VDB63" s="59"/>
      <c r="VDC63" s="59"/>
      <c r="VDD63" s="59"/>
      <c r="VDE63" s="59"/>
      <c r="VDF63" s="59"/>
      <c r="VDG63" s="59"/>
      <c r="VDH63" s="59"/>
      <c r="VDI63" s="59"/>
      <c r="VDJ63" s="59"/>
      <c r="VDK63" s="59"/>
      <c r="VDL63" s="59"/>
      <c r="VDM63" s="59"/>
      <c r="VDN63" s="59"/>
      <c r="VDO63" s="59"/>
      <c r="VDP63" s="59"/>
      <c r="VDQ63" s="59"/>
      <c r="VDR63" s="59"/>
      <c r="VDS63" s="59"/>
      <c r="VDT63" s="59"/>
      <c r="VDU63" s="59"/>
      <c r="VDV63" s="59"/>
      <c r="VDW63" s="59"/>
      <c r="VDX63" s="59"/>
      <c r="VDY63" s="59"/>
      <c r="VDZ63" s="59"/>
      <c r="VEA63" s="59"/>
      <c r="VEB63" s="59"/>
      <c r="VEC63" s="59"/>
      <c r="VED63" s="59"/>
      <c r="VEE63" s="59"/>
      <c r="VEF63" s="59"/>
      <c r="VEG63" s="59"/>
      <c r="VEH63" s="59"/>
      <c r="VEI63" s="59"/>
      <c r="VEJ63" s="59"/>
      <c r="VEK63" s="59"/>
      <c r="VEL63" s="59"/>
      <c r="VEM63" s="59"/>
      <c r="VEN63" s="59"/>
      <c r="VEO63" s="59"/>
      <c r="VEP63" s="59"/>
      <c r="VEQ63" s="59"/>
      <c r="VER63" s="59"/>
      <c r="VES63" s="59"/>
      <c r="VET63" s="59"/>
      <c r="VEU63" s="59"/>
      <c r="VEV63" s="59"/>
      <c r="VEW63" s="59"/>
      <c r="VEX63" s="59"/>
      <c r="VEY63" s="59"/>
      <c r="VEZ63" s="59"/>
      <c r="VFA63" s="59"/>
      <c r="VFB63" s="59"/>
      <c r="VFC63" s="59"/>
      <c r="VFD63" s="59"/>
      <c r="VFE63" s="59"/>
      <c r="VFF63" s="59"/>
      <c r="VFG63" s="59"/>
      <c r="VFH63" s="59"/>
      <c r="VFI63" s="59"/>
      <c r="VFJ63" s="59"/>
      <c r="VFK63" s="59"/>
      <c r="VFL63" s="59"/>
      <c r="VFM63" s="59"/>
      <c r="VFN63" s="59"/>
      <c r="VFO63" s="59"/>
      <c r="VFP63" s="59"/>
      <c r="VFQ63" s="59"/>
      <c r="VFR63" s="59"/>
      <c r="VFS63" s="59"/>
      <c r="VFT63" s="59"/>
      <c r="VFU63" s="59"/>
      <c r="VFV63" s="59"/>
      <c r="VFW63" s="59"/>
      <c r="VFX63" s="59"/>
      <c r="VFY63" s="59"/>
      <c r="VFZ63" s="59"/>
      <c r="VGA63" s="59"/>
      <c r="VGB63" s="59"/>
      <c r="VGC63" s="59"/>
      <c r="VGD63" s="59"/>
      <c r="VGE63" s="59"/>
      <c r="VGF63" s="59"/>
      <c r="VGG63" s="59"/>
      <c r="VGH63" s="59"/>
      <c r="VGI63" s="59"/>
      <c r="VGJ63" s="59"/>
      <c r="VGK63" s="59"/>
      <c r="VGL63" s="59"/>
      <c r="VGM63" s="59"/>
      <c r="VGN63" s="59"/>
      <c r="VGO63" s="59"/>
      <c r="VGP63" s="59"/>
      <c r="VGQ63" s="59"/>
      <c r="VGR63" s="59"/>
      <c r="VGS63" s="59"/>
      <c r="VGT63" s="59"/>
      <c r="VGU63" s="59"/>
      <c r="VGV63" s="59"/>
      <c r="VGW63" s="59"/>
      <c r="VGX63" s="59"/>
      <c r="VGY63" s="59"/>
      <c r="VGZ63" s="59"/>
      <c r="VHA63" s="59"/>
      <c r="VHB63" s="59"/>
      <c r="VHC63" s="59"/>
      <c r="VHD63" s="59"/>
      <c r="VHE63" s="59"/>
      <c r="VHF63" s="59"/>
      <c r="VHG63" s="59"/>
      <c r="VHH63" s="59"/>
      <c r="VHI63" s="59"/>
      <c r="VHJ63" s="59"/>
      <c r="VHK63" s="59"/>
      <c r="VHL63" s="59"/>
      <c r="VHM63" s="59"/>
      <c r="VHN63" s="59"/>
      <c r="VHO63" s="59"/>
      <c r="VHP63" s="59"/>
      <c r="VHQ63" s="59"/>
      <c r="VHR63" s="59"/>
      <c r="VHS63" s="59"/>
      <c r="VHT63" s="59"/>
      <c r="VHU63" s="59"/>
      <c r="VHV63" s="59"/>
      <c r="VHW63" s="59"/>
      <c r="VHX63" s="59"/>
      <c r="VHY63" s="59"/>
      <c r="VHZ63" s="59"/>
      <c r="VIA63" s="59"/>
      <c r="VIB63" s="59"/>
      <c r="VIC63" s="59"/>
      <c r="VID63" s="59"/>
      <c r="VIE63" s="59"/>
      <c r="VIF63" s="59"/>
      <c r="VIG63" s="59"/>
      <c r="VIH63" s="59"/>
      <c r="VII63" s="59"/>
      <c r="VIJ63" s="59"/>
      <c r="VIK63" s="59"/>
      <c r="VIL63" s="59"/>
      <c r="VIM63" s="59"/>
      <c r="VIN63" s="59"/>
      <c r="VIO63" s="59"/>
      <c r="VIP63" s="59"/>
      <c r="VIQ63" s="59"/>
      <c r="VIR63" s="59"/>
      <c r="VIS63" s="59"/>
      <c r="VIT63" s="59"/>
      <c r="VIU63" s="59"/>
      <c r="VIV63" s="59"/>
      <c r="VIW63" s="59"/>
      <c r="VIX63" s="59"/>
      <c r="VIY63" s="59"/>
      <c r="VIZ63" s="59"/>
      <c r="VJA63" s="59"/>
      <c r="VJB63" s="59"/>
      <c r="VJC63" s="59"/>
      <c r="VJD63" s="59"/>
      <c r="VJE63" s="59"/>
      <c r="VJF63" s="59"/>
      <c r="VJG63" s="59"/>
      <c r="VJH63" s="59"/>
      <c r="VJI63" s="59"/>
      <c r="VJJ63" s="59"/>
      <c r="VJK63" s="59"/>
      <c r="VJL63" s="59"/>
      <c r="VJM63" s="59"/>
      <c r="VJN63" s="59"/>
      <c r="VJO63" s="59"/>
      <c r="VJP63" s="59"/>
      <c r="VJQ63" s="59"/>
      <c r="VJR63" s="59"/>
      <c r="VJS63" s="59"/>
      <c r="VJT63" s="59"/>
      <c r="VJU63" s="59"/>
      <c r="VJV63" s="59"/>
      <c r="VJW63" s="59"/>
      <c r="VJX63" s="59"/>
      <c r="VJY63" s="59"/>
      <c r="VJZ63" s="59"/>
      <c r="VKA63" s="59"/>
      <c r="VKB63" s="59"/>
      <c r="VKC63" s="59"/>
      <c r="VKD63" s="59"/>
      <c r="VKE63" s="59"/>
      <c r="VKF63" s="59"/>
      <c r="VKG63" s="59"/>
      <c r="VKH63" s="59"/>
      <c r="VKI63" s="59"/>
      <c r="VKJ63" s="59"/>
      <c r="VKK63" s="59"/>
      <c r="VKL63" s="59"/>
      <c r="VKM63" s="59"/>
      <c r="VKN63" s="59"/>
      <c r="VKO63" s="59"/>
      <c r="VKP63" s="59"/>
      <c r="VKQ63" s="59"/>
      <c r="VKR63" s="59"/>
      <c r="VKS63" s="59"/>
      <c r="VKT63" s="59"/>
      <c r="VKU63" s="59"/>
      <c r="VKV63" s="59"/>
      <c r="VKW63" s="59"/>
      <c r="VKX63" s="59"/>
      <c r="VKY63" s="59"/>
      <c r="VKZ63" s="59"/>
      <c r="VLA63" s="59"/>
      <c r="VLB63" s="59"/>
      <c r="VLC63" s="59"/>
      <c r="VLD63" s="59"/>
      <c r="VLE63" s="59"/>
      <c r="VLF63" s="59"/>
      <c r="VLG63" s="59"/>
      <c r="VLH63" s="59"/>
      <c r="VLI63" s="59"/>
      <c r="VLJ63" s="59"/>
      <c r="VLK63" s="59"/>
      <c r="VLL63" s="59"/>
      <c r="VLM63" s="59"/>
      <c r="VLN63" s="59"/>
      <c r="VLO63" s="59"/>
      <c r="VLP63" s="59"/>
      <c r="VLQ63" s="59"/>
      <c r="VLR63" s="59"/>
      <c r="VLS63" s="59"/>
      <c r="VLT63" s="59"/>
      <c r="VLU63" s="59"/>
      <c r="VLV63" s="59"/>
      <c r="VLW63" s="59"/>
      <c r="VLX63" s="59"/>
      <c r="VLY63" s="59"/>
      <c r="VLZ63" s="59"/>
      <c r="VMA63" s="59"/>
      <c r="VMB63" s="59"/>
      <c r="VMC63" s="59"/>
      <c r="VMD63" s="59"/>
      <c r="VME63" s="59"/>
      <c r="VMF63" s="59"/>
      <c r="VMG63" s="59"/>
      <c r="VMH63" s="59"/>
      <c r="VMI63" s="59"/>
      <c r="VMJ63" s="59"/>
      <c r="VMK63" s="59"/>
      <c r="VML63" s="59"/>
      <c r="VMM63" s="59"/>
      <c r="VMN63" s="59"/>
      <c r="VMO63" s="59"/>
      <c r="VMP63" s="59"/>
      <c r="VMQ63" s="59"/>
      <c r="VMR63" s="59"/>
      <c r="VMS63" s="59"/>
      <c r="VMT63" s="59"/>
      <c r="VMU63" s="59"/>
      <c r="VMV63" s="59"/>
      <c r="VMW63" s="59"/>
      <c r="VMX63" s="59"/>
      <c r="VMY63" s="59"/>
      <c r="VMZ63" s="59"/>
      <c r="VNA63" s="59"/>
      <c r="VNB63" s="59"/>
      <c r="VNC63" s="59"/>
      <c r="VND63" s="59"/>
      <c r="VNE63" s="59"/>
      <c r="VNF63" s="59"/>
      <c r="VNG63" s="59"/>
      <c r="VNH63" s="59"/>
      <c r="VNI63" s="59"/>
      <c r="VNJ63" s="59"/>
      <c r="VNK63" s="59"/>
      <c r="VNL63" s="59"/>
      <c r="VNM63" s="59"/>
      <c r="VNN63" s="59"/>
      <c r="VNO63" s="59"/>
      <c r="VNP63" s="59"/>
      <c r="VNQ63" s="59"/>
      <c r="VNR63" s="59"/>
      <c r="VNS63" s="59"/>
      <c r="VNT63" s="59"/>
      <c r="VNU63" s="59"/>
      <c r="VNV63" s="59"/>
      <c r="VNW63" s="59"/>
      <c r="VNX63" s="59"/>
      <c r="VNY63" s="59"/>
      <c r="VNZ63" s="59"/>
      <c r="VOA63" s="59"/>
      <c r="VOB63" s="59"/>
      <c r="VOC63" s="59"/>
      <c r="VOD63" s="59"/>
      <c r="VOE63" s="59"/>
      <c r="VOF63" s="59"/>
      <c r="VOG63" s="59"/>
      <c r="VOH63" s="59"/>
      <c r="VOI63" s="59"/>
      <c r="VOJ63" s="59"/>
      <c r="VOK63" s="59"/>
      <c r="VOL63" s="59"/>
      <c r="VOM63" s="59"/>
      <c r="VON63" s="59"/>
      <c r="VOO63" s="59"/>
      <c r="VOP63" s="59"/>
      <c r="VOQ63" s="59"/>
      <c r="VOR63" s="59"/>
      <c r="VOS63" s="59"/>
      <c r="VOT63" s="59"/>
      <c r="VOU63" s="59"/>
      <c r="VOV63" s="59"/>
      <c r="VOW63" s="59"/>
      <c r="VOX63" s="59"/>
      <c r="VOY63" s="59"/>
      <c r="VOZ63" s="59"/>
      <c r="VPA63" s="59"/>
      <c r="VPB63" s="59"/>
      <c r="VPC63" s="59"/>
      <c r="VPD63" s="59"/>
      <c r="VPE63" s="59"/>
      <c r="VPF63" s="59"/>
      <c r="VPG63" s="59"/>
      <c r="VPH63" s="59"/>
      <c r="VPI63" s="59"/>
      <c r="VPJ63" s="59"/>
      <c r="VPK63" s="59"/>
      <c r="VPL63" s="59"/>
      <c r="VPM63" s="59"/>
      <c r="VPN63" s="59"/>
      <c r="VPO63" s="59"/>
      <c r="VPP63" s="59"/>
      <c r="VPQ63" s="59"/>
      <c r="VPR63" s="59"/>
      <c r="VPS63" s="59"/>
      <c r="VPT63" s="59"/>
      <c r="VPU63" s="59"/>
      <c r="VPV63" s="59"/>
      <c r="VPW63" s="59"/>
      <c r="VPX63" s="59"/>
      <c r="VPY63" s="59"/>
      <c r="VPZ63" s="59"/>
      <c r="VQA63" s="59"/>
      <c r="VQB63" s="59"/>
      <c r="VQC63" s="59"/>
      <c r="VQD63" s="59"/>
      <c r="VQE63" s="59"/>
      <c r="VQF63" s="59"/>
      <c r="VQG63" s="59"/>
      <c r="VQH63" s="59"/>
      <c r="VQI63" s="59"/>
      <c r="VQJ63" s="59"/>
      <c r="VQK63" s="59"/>
      <c r="VQL63" s="59"/>
      <c r="VQM63" s="59"/>
      <c r="VQN63" s="59"/>
      <c r="VQO63" s="59"/>
      <c r="VQP63" s="59"/>
      <c r="VQQ63" s="59"/>
      <c r="VQR63" s="59"/>
      <c r="VQS63" s="59"/>
      <c r="VQT63" s="59"/>
      <c r="VQU63" s="59"/>
      <c r="VQV63" s="59"/>
      <c r="VQW63" s="59"/>
      <c r="VQX63" s="59"/>
      <c r="VQY63" s="59"/>
      <c r="VQZ63" s="59"/>
      <c r="VRA63" s="59"/>
      <c r="VRB63" s="59"/>
      <c r="VRC63" s="59"/>
      <c r="VRD63" s="59"/>
      <c r="VRE63" s="59"/>
      <c r="VRF63" s="59"/>
      <c r="VRG63" s="59"/>
      <c r="VRH63" s="59"/>
      <c r="VRI63" s="59"/>
      <c r="VRJ63" s="59"/>
      <c r="VRK63" s="59"/>
      <c r="VRL63" s="59"/>
      <c r="VRM63" s="59"/>
      <c r="VRN63" s="59"/>
      <c r="VRO63" s="59"/>
      <c r="VRP63" s="59"/>
      <c r="VRQ63" s="59"/>
      <c r="VRR63" s="59"/>
      <c r="VRS63" s="59"/>
      <c r="VRT63" s="59"/>
      <c r="VRU63" s="59"/>
      <c r="VRV63" s="59"/>
      <c r="VRW63" s="59"/>
      <c r="VRX63" s="59"/>
      <c r="VRY63" s="59"/>
      <c r="VRZ63" s="59"/>
      <c r="VSA63" s="59"/>
      <c r="VSB63" s="59"/>
      <c r="VSC63" s="59"/>
      <c r="VSD63" s="59"/>
      <c r="VSE63" s="59"/>
      <c r="VSF63" s="59"/>
      <c r="VSG63" s="59"/>
      <c r="VSH63" s="59"/>
      <c r="VSI63" s="59"/>
      <c r="VSJ63" s="59"/>
      <c r="VSK63" s="59"/>
      <c r="VSL63" s="59"/>
      <c r="VSM63" s="59"/>
      <c r="VSN63" s="59"/>
      <c r="VSO63" s="59"/>
      <c r="VSP63" s="59"/>
      <c r="VSQ63" s="59"/>
      <c r="VSR63" s="59"/>
      <c r="VSS63" s="59"/>
      <c r="VST63" s="59"/>
      <c r="VSU63" s="59"/>
      <c r="VSV63" s="59"/>
      <c r="VSW63" s="59"/>
      <c r="VSX63" s="59"/>
      <c r="VSY63" s="59"/>
      <c r="VSZ63" s="59"/>
      <c r="VTA63" s="59"/>
      <c r="VTB63" s="59"/>
      <c r="VTC63" s="59"/>
      <c r="VTD63" s="59"/>
      <c r="VTE63" s="59"/>
      <c r="VTF63" s="59"/>
      <c r="VTG63" s="59"/>
      <c r="VTH63" s="59"/>
      <c r="VTI63" s="59"/>
      <c r="VTJ63" s="59"/>
      <c r="VTK63" s="59"/>
      <c r="VTL63" s="59"/>
      <c r="VTM63" s="59"/>
      <c r="VTN63" s="59"/>
      <c r="VTO63" s="59"/>
      <c r="VTP63" s="59"/>
      <c r="VTQ63" s="59"/>
      <c r="VTR63" s="59"/>
      <c r="VTS63" s="59"/>
      <c r="VTT63" s="59"/>
      <c r="VTU63" s="59"/>
      <c r="VTV63" s="59"/>
      <c r="VTW63" s="59"/>
      <c r="VTX63" s="59"/>
      <c r="VTY63" s="59"/>
      <c r="VTZ63" s="59"/>
      <c r="VUA63" s="59"/>
      <c r="VUB63" s="59"/>
      <c r="VUC63" s="59"/>
      <c r="VUD63" s="59"/>
      <c r="VUE63" s="59"/>
      <c r="VUF63" s="59"/>
      <c r="VUG63" s="59"/>
      <c r="VUH63" s="59"/>
      <c r="VUI63" s="59"/>
      <c r="VUJ63" s="59"/>
      <c r="VUK63" s="59"/>
      <c r="VUL63" s="59"/>
      <c r="VUM63" s="59"/>
      <c r="VUN63" s="59"/>
      <c r="VUO63" s="59"/>
      <c r="VUP63" s="59"/>
      <c r="VUQ63" s="59"/>
      <c r="VUR63" s="59"/>
      <c r="VUS63" s="59"/>
      <c r="VUT63" s="59"/>
      <c r="VUU63" s="59"/>
      <c r="VUV63" s="59"/>
      <c r="VUW63" s="59"/>
      <c r="VUX63" s="59"/>
      <c r="VUY63" s="59"/>
      <c r="VUZ63" s="59"/>
      <c r="VVA63" s="59"/>
      <c r="VVB63" s="59"/>
      <c r="VVC63" s="59"/>
      <c r="VVD63" s="59"/>
      <c r="VVE63" s="59"/>
      <c r="VVF63" s="59"/>
      <c r="VVG63" s="59"/>
      <c r="VVH63" s="59"/>
      <c r="VVI63" s="59"/>
      <c r="VVJ63" s="59"/>
      <c r="VVK63" s="59"/>
      <c r="VVL63" s="59"/>
      <c r="VVM63" s="59"/>
      <c r="VVN63" s="59"/>
      <c r="VVO63" s="59"/>
      <c r="VVP63" s="59"/>
      <c r="VVQ63" s="59"/>
      <c r="VVR63" s="59"/>
      <c r="VVS63" s="59"/>
      <c r="VVT63" s="59"/>
      <c r="VVU63" s="59"/>
      <c r="VVV63" s="59"/>
      <c r="VVW63" s="59"/>
      <c r="VVX63" s="59"/>
      <c r="VVY63" s="59"/>
      <c r="VVZ63" s="59"/>
      <c r="VWA63" s="59"/>
      <c r="VWB63" s="59"/>
      <c r="VWC63" s="59"/>
      <c r="VWD63" s="59"/>
      <c r="VWE63" s="59"/>
      <c r="VWF63" s="59"/>
      <c r="VWG63" s="59"/>
      <c r="VWH63" s="59"/>
      <c r="VWI63" s="59"/>
      <c r="VWJ63" s="59"/>
      <c r="VWK63" s="59"/>
      <c r="VWL63" s="59"/>
      <c r="VWM63" s="59"/>
      <c r="VWN63" s="59"/>
      <c r="VWO63" s="59"/>
      <c r="VWP63" s="59"/>
      <c r="VWQ63" s="59"/>
      <c r="VWR63" s="59"/>
      <c r="VWS63" s="59"/>
      <c r="VWT63" s="59"/>
      <c r="VWU63" s="59"/>
      <c r="VWV63" s="59"/>
      <c r="VWW63" s="59"/>
      <c r="VWX63" s="59"/>
      <c r="VWY63" s="59"/>
      <c r="VWZ63" s="59"/>
      <c r="VXA63" s="59"/>
      <c r="VXB63" s="59"/>
      <c r="VXC63" s="59"/>
      <c r="VXD63" s="59"/>
      <c r="VXE63" s="59"/>
      <c r="VXF63" s="59"/>
      <c r="VXG63" s="59"/>
      <c r="VXH63" s="59"/>
      <c r="VXI63" s="59"/>
      <c r="VXJ63" s="59"/>
      <c r="VXK63" s="59"/>
      <c r="VXL63" s="59"/>
      <c r="VXM63" s="59"/>
      <c r="VXN63" s="59"/>
      <c r="VXO63" s="59"/>
      <c r="VXP63" s="59"/>
      <c r="VXQ63" s="59"/>
      <c r="VXR63" s="59"/>
      <c r="VXS63" s="59"/>
      <c r="VXT63" s="59"/>
      <c r="VXU63" s="59"/>
      <c r="VXV63" s="59"/>
      <c r="VXW63" s="59"/>
      <c r="VXX63" s="59"/>
      <c r="VXY63" s="59"/>
      <c r="VXZ63" s="59"/>
      <c r="VYA63" s="59"/>
      <c r="VYB63" s="59"/>
      <c r="VYC63" s="59"/>
      <c r="VYD63" s="59"/>
      <c r="VYE63" s="59"/>
      <c r="VYF63" s="59"/>
      <c r="VYG63" s="59"/>
      <c r="VYH63" s="59"/>
      <c r="VYI63" s="59"/>
      <c r="VYJ63" s="59"/>
      <c r="VYK63" s="59"/>
      <c r="VYL63" s="59"/>
      <c r="VYM63" s="59"/>
      <c r="VYN63" s="59"/>
      <c r="VYO63" s="59"/>
      <c r="VYP63" s="59"/>
      <c r="VYQ63" s="59"/>
      <c r="VYR63" s="59"/>
      <c r="VYS63" s="59"/>
      <c r="VYT63" s="59"/>
      <c r="VYU63" s="59"/>
      <c r="VYV63" s="59"/>
      <c r="VYW63" s="59"/>
      <c r="VYX63" s="59"/>
      <c r="VYY63" s="59"/>
      <c r="VYZ63" s="59"/>
      <c r="VZA63" s="59"/>
      <c r="VZB63" s="59"/>
      <c r="VZC63" s="59"/>
      <c r="VZD63" s="59"/>
      <c r="VZE63" s="59"/>
      <c r="VZF63" s="59"/>
      <c r="VZG63" s="59"/>
      <c r="VZH63" s="59"/>
      <c r="VZI63" s="59"/>
      <c r="VZJ63" s="59"/>
      <c r="VZK63" s="59"/>
      <c r="VZL63" s="59"/>
      <c r="VZM63" s="59"/>
      <c r="VZN63" s="59"/>
      <c r="VZO63" s="59"/>
      <c r="VZP63" s="59"/>
      <c r="VZQ63" s="59"/>
      <c r="VZR63" s="59"/>
      <c r="VZS63" s="59"/>
      <c r="VZT63" s="59"/>
      <c r="VZU63" s="59"/>
      <c r="VZV63" s="59"/>
      <c r="VZW63" s="59"/>
      <c r="VZX63" s="59"/>
      <c r="VZY63" s="59"/>
      <c r="VZZ63" s="59"/>
      <c r="WAA63" s="59"/>
      <c r="WAB63" s="59"/>
      <c r="WAC63" s="59"/>
      <c r="WAD63" s="59"/>
      <c r="WAE63" s="59"/>
      <c r="WAF63" s="59"/>
      <c r="WAG63" s="59"/>
      <c r="WAH63" s="59"/>
      <c r="WAI63" s="59"/>
      <c r="WAJ63" s="59"/>
      <c r="WAK63" s="59"/>
      <c r="WAL63" s="59"/>
      <c r="WAM63" s="59"/>
      <c r="WAN63" s="59"/>
      <c r="WAO63" s="59"/>
      <c r="WAP63" s="59"/>
      <c r="WAQ63" s="59"/>
      <c r="WAR63" s="59"/>
      <c r="WAS63" s="59"/>
      <c r="WAT63" s="59"/>
      <c r="WAU63" s="59"/>
      <c r="WAV63" s="59"/>
      <c r="WAW63" s="59"/>
      <c r="WAX63" s="59"/>
      <c r="WAY63" s="59"/>
      <c r="WAZ63" s="59"/>
      <c r="WBA63" s="59"/>
      <c r="WBB63" s="59"/>
      <c r="WBC63" s="59"/>
      <c r="WBD63" s="59"/>
      <c r="WBE63" s="59"/>
      <c r="WBF63" s="59"/>
      <c r="WBG63" s="59"/>
      <c r="WBH63" s="59"/>
      <c r="WBI63" s="59"/>
      <c r="WBJ63" s="59"/>
      <c r="WBK63" s="59"/>
      <c r="WBL63" s="59"/>
      <c r="WBM63" s="59"/>
      <c r="WBN63" s="59"/>
      <c r="WBO63" s="59"/>
      <c r="WBP63" s="59"/>
      <c r="WBQ63" s="59"/>
      <c r="WBR63" s="59"/>
      <c r="WBS63" s="59"/>
      <c r="WBT63" s="59"/>
      <c r="WBU63" s="59"/>
      <c r="WBV63" s="59"/>
      <c r="WBW63" s="59"/>
      <c r="WBX63" s="59"/>
      <c r="WBY63" s="59"/>
      <c r="WBZ63" s="59"/>
      <c r="WCA63" s="59"/>
      <c r="WCB63" s="59"/>
      <c r="WCC63" s="59"/>
      <c r="WCD63" s="59"/>
      <c r="WCE63" s="59"/>
      <c r="WCF63" s="59"/>
      <c r="WCG63" s="59"/>
      <c r="WCH63" s="59"/>
      <c r="WCI63" s="59"/>
      <c r="WCJ63" s="59"/>
      <c r="WCK63" s="59"/>
      <c r="WCL63" s="59"/>
      <c r="WCM63" s="59"/>
      <c r="WCN63" s="59"/>
      <c r="WCO63" s="59"/>
      <c r="WCP63" s="59"/>
      <c r="WCQ63" s="59"/>
      <c r="WCR63" s="59"/>
      <c r="WCS63" s="59"/>
      <c r="WCT63" s="59"/>
      <c r="WCU63" s="59"/>
      <c r="WCV63" s="59"/>
      <c r="WCW63" s="59"/>
      <c r="WCX63" s="59"/>
      <c r="WCY63" s="59"/>
      <c r="WCZ63" s="59"/>
      <c r="WDA63" s="59"/>
      <c r="WDB63" s="59"/>
      <c r="WDC63" s="59"/>
      <c r="WDD63" s="59"/>
      <c r="WDE63" s="59"/>
      <c r="WDF63" s="59"/>
      <c r="WDG63" s="59"/>
      <c r="WDH63" s="59"/>
      <c r="WDI63" s="59"/>
      <c r="WDJ63" s="59"/>
      <c r="WDK63" s="59"/>
      <c r="WDL63" s="59"/>
      <c r="WDM63" s="59"/>
      <c r="WDN63" s="59"/>
      <c r="WDO63" s="59"/>
      <c r="WDP63" s="59"/>
      <c r="WDQ63" s="59"/>
      <c r="WDR63" s="59"/>
      <c r="WDS63" s="59"/>
      <c r="WDT63" s="59"/>
      <c r="WDU63" s="59"/>
      <c r="WDV63" s="59"/>
      <c r="WDW63" s="59"/>
      <c r="WDX63" s="59"/>
      <c r="WDY63" s="59"/>
      <c r="WDZ63" s="59"/>
      <c r="WEA63" s="59"/>
      <c r="WEB63" s="59"/>
      <c r="WEC63" s="59"/>
      <c r="WED63" s="59"/>
      <c r="WEE63" s="59"/>
      <c r="WEF63" s="59"/>
      <c r="WEG63" s="59"/>
      <c r="WEH63" s="59"/>
      <c r="WEI63" s="59"/>
      <c r="WEJ63" s="59"/>
      <c r="WEK63" s="59"/>
      <c r="WEL63" s="59"/>
      <c r="WEM63" s="59"/>
      <c r="WEN63" s="59"/>
      <c r="WEO63" s="59"/>
      <c r="WEP63" s="59"/>
      <c r="WEQ63" s="59"/>
      <c r="WER63" s="59"/>
      <c r="WES63" s="59"/>
      <c r="WET63" s="59"/>
      <c r="WEU63" s="59"/>
      <c r="WEV63" s="59"/>
      <c r="WEW63" s="59"/>
      <c r="WEX63" s="59"/>
      <c r="WEY63" s="59"/>
      <c r="WEZ63" s="59"/>
      <c r="WFA63" s="59"/>
      <c r="WFB63" s="59"/>
      <c r="WFC63" s="59"/>
      <c r="WFD63" s="59"/>
      <c r="WFE63" s="59"/>
      <c r="WFF63" s="59"/>
      <c r="WFG63" s="59"/>
      <c r="WFH63" s="59"/>
      <c r="WFI63" s="59"/>
      <c r="WFJ63" s="59"/>
      <c r="WFK63" s="59"/>
      <c r="WFL63" s="59"/>
      <c r="WFM63" s="59"/>
      <c r="WFN63" s="59"/>
      <c r="WFO63" s="59"/>
      <c r="WFP63" s="59"/>
      <c r="WFQ63" s="59"/>
      <c r="WFR63" s="59"/>
      <c r="WFS63" s="59"/>
      <c r="WFT63" s="59"/>
      <c r="WFU63" s="59"/>
      <c r="WFV63" s="59"/>
      <c r="WFW63" s="59"/>
      <c r="WFX63" s="59"/>
      <c r="WFY63" s="59"/>
      <c r="WFZ63" s="59"/>
      <c r="WGA63" s="59"/>
      <c r="WGB63" s="59"/>
      <c r="WGC63" s="59"/>
      <c r="WGD63" s="59"/>
      <c r="WGE63" s="59"/>
      <c r="WGF63" s="59"/>
      <c r="WGG63" s="59"/>
      <c r="WGH63" s="59"/>
      <c r="WGI63" s="59"/>
      <c r="WGJ63" s="59"/>
      <c r="WGK63" s="59"/>
      <c r="WGL63" s="59"/>
      <c r="WGM63" s="59"/>
      <c r="WGN63" s="59"/>
      <c r="WGO63" s="59"/>
      <c r="WGP63" s="59"/>
      <c r="WGQ63" s="59"/>
      <c r="WGR63" s="59"/>
      <c r="WGS63" s="59"/>
      <c r="WGT63" s="59"/>
      <c r="WGU63" s="59"/>
      <c r="WGV63" s="59"/>
      <c r="WGW63" s="59"/>
      <c r="WGX63" s="59"/>
      <c r="WGY63" s="59"/>
      <c r="WGZ63" s="59"/>
      <c r="WHA63" s="59"/>
      <c r="WHB63" s="59"/>
      <c r="WHC63" s="59"/>
      <c r="WHD63" s="59"/>
      <c r="WHE63" s="59"/>
      <c r="WHF63" s="59"/>
      <c r="WHG63" s="59"/>
      <c r="WHH63" s="59"/>
      <c r="WHI63" s="59"/>
      <c r="WHJ63" s="59"/>
      <c r="WHK63" s="59"/>
      <c r="WHL63" s="59"/>
      <c r="WHM63" s="59"/>
      <c r="WHN63" s="59"/>
      <c r="WHO63" s="59"/>
      <c r="WHP63" s="59"/>
      <c r="WHQ63" s="59"/>
      <c r="WHR63" s="59"/>
      <c r="WHS63" s="59"/>
      <c r="WHT63" s="59"/>
      <c r="WHU63" s="59"/>
      <c r="WHV63" s="59"/>
      <c r="WHW63" s="59"/>
      <c r="WHX63" s="59"/>
      <c r="WHY63" s="59"/>
      <c r="WHZ63" s="59"/>
      <c r="WIA63" s="59"/>
      <c r="WIB63" s="59"/>
      <c r="WIC63" s="59"/>
      <c r="WID63" s="59"/>
      <c r="WIE63" s="59"/>
      <c r="WIF63" s="59"/>
      <c r="WIG63" s="59"/>
      <c r="WIH63" s="59"/>
      <c r="WII63" s="59"/>
      <c r="WIJ63" s="59"/>
      <c r="WIK63" s="59"/>
      <c r="WIL63" s="59"/>
      <c r="WIM63" s="59"/>
      <c r="WIN63" s="59"/>
      <c r="WIO63" s="59"/>
      <c r="WIP63" s="59"/>
      <c r="WIQ63" s="59"/>
      <c r="WIR63" s="59"/>
      <c r="WIS63" s="59"/>
      <c r="WIT63" s="59"/>
      <c r="WIU63" s="59"/>
      <c r="WIV63" s="59"/>
      <c r="WIW63" s="59"/>
      <c r="WIX63" s="59"/>
      <c r="WIY63" s="59"/>
      <c r="WIZ63" s="59"/>
      <c r="WJA63" s="59"/>
      <c r="WJB63" s="59"/>
      <c r="WJC63" s="59"/>
      <c r="WJD63" s="59"/>
      <c r="WJE63" s="59"/>
      <c r="WJF63" s="59"/>
      <c r="WJG63" s="59"/>
      <c r="WJH63" s="59"/>
      <c r="WJI63" s="59"/>
      <c r="WJJ63" s="59"/>
      <c r="WJK63" s="59"/>
      <c r="WJL63" s="59"/>
      <c r="WJM63" s="59"/>
      <c r="WJN63" s="59"/>
      <c r="WJO63" s="59"/>
      <c r="WJP63" s="59"/>
      <c r="WJQ63" s="59"/>
      <c r="WJR63" s="59"/>
      <c r="WJS63" s="59"/>
      <c r="WJT63" s="59"/>
      <c r="WJU63" s="59"/>
      <c r="WJV63" s="59"/>
      <c r="WJW63" s="59"/>
      <c r="WJX63" s="59"/>
      <c r="WJY63" s="59"/>
      <c r="WJZ63" s="59"/>
      <c r="WKA63" s="59"/>
      <c r="WKB63" s="59"/>
      <c r="WKC63" s="59"/>
      <c r="WKD63" s="59"/>
      <c r="WKE63" s="59"/>
      <c r="WKF63" s="59"/>
      <c r="WKG63" s="59"/>
      <c r="WKH63" s="59"/>
      <c r="WKI63" s="59"/>
      <c r="WKJ63" s="59"/>
      <c r="WKK63" s="59"/>
      <c r="WKL63" s="59"/>
      <c r="WKM63" s="59"/>
      <c r="WKN63" s="59"/>
      <c r="WKO63" s="59"/>
      <c r="WKP63" s="59"/>
      <c r="WKQ63" s="59"/>
      <c r="WKR63" s="59"/>
      <c r="WKS63" s="59"/>
      <c r="WKT63" s="59"/>
      <c r="WKU63" s="59"/>
      <c r="WKV63" s="59"/>
      <c r="WKW63" s="59"/>
      <c r="WKX63" s="59"/>
      <c r="WKY63" s="59"/>
      <c r="WKZ63" s="59"/>
      <c r="WLA63" s="59"/>
      <c r="WLB63" s="59"/>
      <c r="WLC63" s="59"/>
      <c r="WLD63" s="59"/>
      <c r="WLE63" s="59"/>
      <c r="WLF63" s="59"/>
      <c r="WLG63" s="59"/>
      <c r="WLH63" s="59"/>
      <c r="WLI63" s="59"/>
      <c r="WLJ63" s="59"/>
      <c r="WLK63" s="59"/>
      <c r="WLL63" s="59"/>
      <c r="WLM63" s="59"/>
      <c r="WLN63" s="59"/>
      <c r="WLO63" s="59"/>
      <c r="WLP63" s="59"/>
      <c r="WLQ63" s="59"/>
      <c r="WLR63" s="59"/>
      <c r="WLS63" s="59"/>
      <c r="WLT63" s="59"/>
      <c r="WLU63" s="59"/>
      <c r="WLV63" s="59"/>
      <c r="WLW63" s="59"/>
      <c r="WLX63" s="59"/>
      <c r="WLY63" s="59"/>
      <c r="WLZ63" s="59"/>
      <c r="WMA63" s="59"/>
      <c r="WMB63" s="59"/>
      <c r="WMC63" s="59"/>
      <c r="WMD63" s="59"/>
      <c r="WME63" s="59"/>
      <c r="WMF63" s="59"/>
      <c r="WMG63" s="59"/>
      <c r="WMH63" s="59"/>
      <c r="WMI63" s="59"/>
      <c r="WMJ63" s="59"/>
      <c r="WMK63" s="59"/>
      <c r="WML63" s="59"/>
      <c r="WMM63" s="59"/>
      <c r="WMN63" s="59"/>
      <c r="WMO63" s="59"/>
      <c r="WMP63" s="59"/>
      <c r="WMQ63" s="59"/>
      <c r="WMR63" s="59"/>
      <c r="WMS63" s="59"/>
      <c r="WMT63" s="59"/>
      <c r="WMU63" s="59"/>
      <c r="WMV63" s="59"/>
      <c r="WMW63" s="59"/>
      <c r="WMX63" s="59"/>
      <c r="WMY63" s="59"/>
      <c r="WMZ63" s="59"/>
      <c r="WNA63" s="59"/>
      <c r="WNB63" s="59"/>
      <c r="WNC63" s="59"/>
      <c r="WND63" s="59"/>
      <c r="WNE63" s="59"/>
      <c r="WNF63" s="59"/>
      <c r="WNG63" s="59"/>
      <c r="WNH63" s="59"/>
      <c r="WNI63" s="59"/>
      <c r="WNJ63" s="59"/>
      <c r="WNK63" s="59"/>
      <c r="WNL63" s="59"/>
      <c r="WNM63" s="59"/>
      <c r="WNN63" s="59"/>
      <c r="WNO63" s="59"/>
      <c r="WNP63" s="59"/>
      <c r="WNQ63" s="59"/>
      <c r="WNR63" s="59"/>
      <c r="WNS63" s="59"/>
      <c r="WNT63" s="59"/>
      <c r="WNU63" s="59"/>
      <c r="WNV63" s="59"/>
      <c r="WNW63" s="59"/>
      <c r="WNX63" s="59"/>
      <c r="WNY63" s="59"/>
      <c r="WNZ63" s="59"/>
      <c r="WOA63" s="59"/>
      <c r="WOB63" s="59"/>
      <c r="WOC63" s="59"/>
      <c r="WOD63" s="59"/>
      <c r="WOE63" s="59"/>
      <c r="WOF63" s="59"/>
      <c r="WOG63" s="59"/>
      <c r="WOH63" s="59"/>
      <c r="WOI63" s="59"/>
      <c r="WOJ63" s="59"/>
      <c r="WOK63" s="59"/>
      <c r="WOL63" s="59"/>
      <c r="WOM63" s="59"/>
      <c r="WON63" s="59"/>
      <c r="WOO63" s="59"/>
      <c r="WOP63" s="59"/>
      <c r="WOQ63" s="59"/>
      <c r="WOR63" s="59"/>
      <c r="WOS63" s="59"/>
      <c r="WOT63" s="59"/>
      <c r="WOU63" s="59"/>
      <c r="WOV63" s="59"/>
      <c r="WOW63" s="59"/>
      <c r="WOX63" s="59"/>
      <c r="WOY63" s="59"/>
      <c r="WOZ63" s="59"/>
      <c r="WPA63" s="59"/>
      <c r="WPB63" s="59"/>
      <c r="WPC63" s="59"/>
      <c r="WPD63" s="59"/>
      <c r="WPE63" s="59"/>
      <c r="WPF63" s="59"/>
      <c r="WPG63" s="59"/>
      <c r="WPH63" s="59"/>
      <c r="WPI63" s="59"/>
      <c r="WPJ63" s="59"/>
      <c r="WPK63" s="59"/>
      <c r="WPL63" s="59"/>
      <c r="WPM63" s="59"/>
      <c r="WPN63" s="59"/>
      <c r="WPO63" s="59"/>
      <c r="WPP63" s="59"/>
      <c r="WPQ63" s="59"/>
      <c r="WPR63" s="59"/>
      <c r="WPS63" s="59"/>
      <c r="WPT63" s="59"/>
      <c r="WPU63" s="59"/>
      <c r="WPV63" s="59"/>
      <c r="WPW63" s="59"/>
      <c r="WPX63" s="59"/>
      <c r="WPY63" s="59"/>
      <c r="WPZ63" s="59"/>
      <c r="WQA63" s="59"/>
      <c r="WQB63" s="59"/>
      <c r="WQC63" s="59"/>
      <c r="WQD63" s="59"/>
      <c r="WQE63" s="59"/>
      <c r="WQF63" s="59"/>
      <c r="WQG63" s="59"/>
      <c r="WQH63" s="59"/>
      <c r="WQI63" s="59"/>
      <c r="WQJ63" s="59"/>
      <c r="WQK63" s="59"/>
      <c r="WQL63" s="59"/>
      <c r="WQM63" s="59"/>
      <c r="WQN63" s="59"/>
      <c r="WQO63" s="59"/>
      <c r="WQP63" s="59"/>
      <c r="WQQ63" s="59"/>
      <c r="WQR63" s="59"/>
      <c r="WQS63" s="59"/>
      <c r="WQT63" s="59"/>
      <c r="WQU63" s="59"/>
      <c r="WQV63" s="59"/>
      <c r="WQW63" s="59"/>
      <c r="WQX63" s="59"/>
      <c r="WQY63" s="59"/>
      <c r="WQZ63" s="59"/>
      <c r="WRA63" s="59"/>
      <c r="WRB63" s="59"/>
      <c r="WRC63" s="59"/>
      <c r="WRD63" s="59"/>
      <c r="WRE63" s="59"/>
      <c r="WRF63" s="59"/>
      <c r="WRG63" s="59"/>
      <c r="WRH63" s="59"/>
      <c r="WRI63" s="59"/>
      <c r="WRJ63" s="59"/>
      <c r="WRK63" s="59"/>
      <c r="WRL63" s="59"/>
      <c r="WRM63" s="59"/>
      <c r="WRN63" s="59"/>
      <c r="WRO63" s="59"/>
      <c r="WRP63" s="59"/>
      <c r="WRQ63" s="59"/>
      <c r="WRR63" s="59"/>
      <c r="WRS63" s="59"/>
      <c r="WRT63" s="59"/>
      <c r="WRU63" s="59"/>
      <c r="WRV63" s="59"/>
      <c r="WRW63" s="59"/>
      <c r="WRX63" s="59"/>
      <c r="WRY63" s="59"/>
      <c r="WRZ63" s="59"/>
      <c r="WSA63" s="59"/>
      <c r="WSB63" s="59"/>
      <c r="WSC63" s="59"/>
      <c r="WSD63" s="59"/>
      <c r="WSE63" s="59"/>
      <c r="WSF63" s="59"/>
      <c r="WSG63" s="59"/>
      <c r="WSH63" s="59"/>
      <c r="WSI63" s="59"/>
      <c r="WSJ63" s="59"/>
      <c r="WSK63" s="59"/>
      <c r="WSL63" s="59"/>
      <c r="WSM63" s="59"/>
      <c r="WSN63" s="59"/>
      <c r="WSO63" s="59"/>
      <c r="WSP63" s="59"/>
      <c r="WSQ63" s="59"/>
      <c r="WSR63" s="59"/>
      <c r="WSS63" s="59"/>
      <c r="WST63" s="59"/>
      <c r="WSU63" s="59"/>
      <c r="WSV63" s="59"/>
      <c r="WSW63" s="59"/>
      <c r="WSX63" s="59"/>
      <c r="WSY63" s="59"/>
      <c r="WSZ63" s="59"/>
      <c r="WTA63" s="59"/>
      <c r="WTB63" s="59"/>
      <c r="WTC63" s="59"/>
      <c r="WTD63" s="59"/>
      <c r="WTE63" s="59"/>
      <c r="WTF63" s="59"/>
      <c r="WTG63" s="59"/>
      <c r="WTH63" s="59"/>
      <c r="WTI63" s="59"/>
      <c r="WTJ63" s="59"/>
      <c r="WTK63" s="59"/>
      <c r="WTL63" s="59"/>
      <c r="WTM63" s="59"/>
      <c r="WTN63" s="59"/>
      <c r="WTO63" s="59"/>
      <c r="WTP63" s="59"/>
      <c r="WTQ63" s="59"/>
      <c r="WTR63" s="59"/>
      <c r="WTS63" s="59"/>
      <c r="WTT63" s="59"/>
      <c r="WTU63" s="59"/>
      <c r="WTV63" s="59"/>
      <c r="WTW63" s="59"/>
      <c r="WTX63" s="59"/>
      <c r="WTY63" s="59"/>
      <c r="WTZ63" s="59"/>
      <c r="WUA63" s="59"/>
      <c r="WUB63" s="59"/>
      <c r="WUC63" s="59"/>
      <c r="WUD63" s="59"/>
      <c r="WUE63" s="59"/>
      <c r="WUF63" s="59"/>
      <c r="WUG63" s="59"/>
      <c r="WUH63" s="59"/>
      <c r="WUI63" s="59"/>
      <c r="WUJ63" s="59"/>
      <c r="WUK63" s="59"/>
      <c r="WUL63" s="59"/>
      <c r="WUM63" s="59"/>
      <c r="WUN63" s="59"/>
      <c r="WUO63" s="59"/>
      <c r="WUP63" s="59"/>
      <c r="WUQ63" s="59"/>
      <c r="WUR63" s="59"/>
      <c r="WUS63" s="59"/>
      <c r="WUT63" s="59"/>
      <c r="WUU63" s="59"/>
      <c r="WUV63" s="59"/>
      <c r="WUW63" s="59"/>
      <c r="WUX63" s="59"/>
      <c r="WUY63" s="59"/>
      <c r="WUZ63" s="59"/>
      <c r="WVA63" s="59"/>
      <c r="WVB63" s="59"/>
      <c r="WVC63" s="59"/>
      <c r="WVD63" s="59"/>
      <c r="WVE63" s="59"/>
      <c r="WVF63" s="59"/>
      <c r="WVG63" s="59"/>
      <c r="WVH63" s="59"/>
      <c r="WVI63" s="59"/>
      <c r="WVJ63" s="59"/>
      <c r="WVK63" s="59"/>
      <c r="WVL63" s="59"/>
      <c r="WVM63" s="59"/>
      <c r="WVN63" s="59"/>
      <c r="WVO63" s="59"/>
      <c r="WVP63" s="59"/>
      <c r="WVQ63" s="59"/>
      <c r="WVR63" s="59"/>
      <c r="WVS63" s="59"/>
      <c r="WVT63" s="59"/>
      <c r="WVU63" s="59"/>
      <c r="WVV63" s="59"/>
      <c r="WVW63" s="59"/>
      <c r="WVX63" s="59"/>
      <c r="WVY63" s="59"/>
      <c r="WVZ63" s="59"/>
      <c r="WWA63" s="59"/>
      <c r="WWB63" s="59"/>
      <c r="WWC63" s="59"/>
      <c r="WWD63" s="59"/>
      <c r="WWE63" s="59"/>
      <c r="WWF63" s="59"/>
      <c r="WWG63" s="59"/>
      <c r="WWH63" s="59"/>
      <c r="WWI63" s="59"/>
      <c r="WWJ63" s="59"/>
      <c r="WWK63" s="59"/>
      <c r="WWL63" s="59"/>
      <c r="WWM63" s="59"/>
      <c r="WWN63" s="59"/>
      <c r="WWO63" s="59"/>
      <c r="WWP63" s="59"/>
      <c r="WWQ63" s="59"/>
      <c r="WWR63" s="59"/>
      <c r="WWS63" s="59"/>
      <c r="WWT63" s="59"/>
      <c r="WWU63" s="59"/>
      <c r="WWV63" s="59"/>
      <c r="WWW63" s="59"/>
      <c r="WWX63" s="59"/>
      <c r="WWY63" s="59"/>
      <c r="WWZ63" s="59"/>
      <c r="WXA63" s="59"/>
      <c r="WXB63" s="59"/>
      <c r="WXC63" s="59"/>
      <c r="WXD63" s="59"/>
      <c r="WXE63" s="59"/>
      <c r="WXF63" s="59"/>
      <c r="WXG63" s="59"/>
      <c r="WXH63" s="59"/>
      <c r="WXI63" s="59"/>
      <c r="WXJ63" s="59"/>
      <c r="WXK63" s="59"/>
      <c r="WXL63" s="59"/>
      <c r="WXM63" s="59"/>
      <c r="WXN63" s="59"/>
      <c r="WXO63" s="59"/>
      <c r="WXP63" s="59"/>
      <c r="WXQ63" s="59"/>
      <c r="WXR63" s="59"/>
      <c r="WXS63" s="59"/>
      <c r="WXT63" s="59"/>
      <c r="WXU63" s="59"/>
      <c r="WXV63" s="59"/>
      <c r="WXW63" s="59"/>
      <c r="WXX63" s="59"/>
      <c r="WXY63" s="59"/>
      <c r="WXZ63" s="59"/>
      <c r="WYA63" s="59"/>
      <c r="WYB63" s="59"/>
      <c r="WYC63" s="59"/>
      <c r="WYD63" s="59"/>
      <c r="WYE63" s="59"/>
      <c r="WYF63" s="59"/>
      <c r="WYG63" s="59"/>
      <c r="WYH63" s="59"/>
      <c r="WYI63" s="59"/>
      <c r="WYJ63" s="59"/>
      <c r="WYK63" s="59"/>
      <c r="WYL63" s="59"/>
      <c r="WYM63" s="59"/>
      <c r="WYN63" s="59"/>
      <c r="WYO63" s="59"/>
      <c r="WYP63" s="59"/>
      <c r="WYQ63" s="59"/>
      <c r="WYR63" s="59"/>
      <c r="WYS63" s="59"/>
      <c r="WYT63" s="59"/>
      <c r="WYU63" s="59"/>
      <c r="WYV63" s="59"/>
      <c r="WYW63" s="59"/>
      <c r="WYX63" s="59"/>
      <c r="WYY63" s="59"/>
      <c r="WYZ63" s="59"/>
      <c r="WZA63" s="59"/>
      <c r="WZB63" s="59"/>
      <c r="WZC63" s="59"/>
      <c r="WZD63" s="59"/>
      <c r="WZE63" s="59"/>
      <c r="WZF63" s="59"/>
      <c r="WZG63" s="59"/>
      <c r="WZH63" s="59"/>
      <c r="WZI63" s="59"/>
      <c r="WZJ63" s="59"/>
      <c r="WZK63" s="59"/>
      <c r="WZL63" s="59"/>
      <c r="WZM63" s="59"/>
      <c r="WZN63" s="59"/>
      <c r="WZO63" s="59"/>
      <c r="WZP63" s="59"/>
      <c r="WZQ63" s="59"/>
      <c r="WZR63" s="59"/>
      <c r="WZS63" s="59"/>
      <c r="WZT63" s="59"/>
      <c r="WZU63" s="59"/>
      <c r="WZV63" s="59"/>
      <c r="WZW63" s="59"/>
      <c r="WZX63" s="59"/>
      <c r="WZY63" s="59"/>
      <c r="WZZ63" s="59"/>
      <c r="XAA63" s="59"/>
      <c r="XAB63" s="59"/>
      <c r="XAC63" s="59"/>
      <c r="XAD63" s="59"/>
      <c r="XAE63" s="59"/>
      <c r="XAF63" s="59"/>
      <c r="XAG63" s="59"/>
      <c r="XAH63" s="59"/>
      <c r="XAI63" s="59"/>
      <c r="XAJ63" s="59"/>
      <c r="XAK63" s="59"/>
      <c r="XAL63" s="59"/>
      <c r="XAM63" s="59"/>
      <c r="XAN63" s="59"/>
      <c r="XAO63" s="59"/>
      <c r="XAP63" s="59"/>
      <c r="XAQ63" s="59"/>
      <c r="XAR63" s="59"/>
      <c r="XAS63" s="59"/>
      <c r="XAT63" s="59"/>
      <c r="XAU63" s="59"/>
      <c r="XAV63" s="59"/>
      <c r="XAW63" s="59"/>
      <c r="XAX63" s="59"/>
      <c r="XAY63" s="59"/>
      <c r="XAZ63" s="59"/>
      <c r="XBA63" s="59"/>
      <c r="XBB63" s="59"/>
      <c r="XBC63" s="59"/>
      <c r="XBD63" s="59"/>
      <c r="XBE63" s="59"/>
      <c r="XBF63" s="59"/>
      <c r="XBG63" s="59"/>
      <c r="XBH63" s="59"/>
      <c r="XBI63" s="59"/>
      <c r="XBJ63" s="59"/>
      <c r="XBK63" s="59"/>
      <c r="XBL63" s="59"/>
      <c r="XBM63" s="59"/>
      <c r="XBN63" s="59"/>
      <c r="XBO63" s="59"/>
      <c r="XBP63" s="59"/>
      <c r="XBQ63" s="59"/>
      <c r="XBR63" s="59"/>
      <c r="XBS63" s="59"/>
      <c r="XBT63" s="59"/>
      <c r="XBU63" s="59"/>
      <c r="XBV63" s="59"/>
      <c r="XBW63" s="59"/>
      <c r="XBX63" s="59"/>
      <c r="XBY63" s="59"/>
      <c r="XBZ63" s="59"/>
    </row>
    <row r="64" spans="1:16302" s="59" customFormat="1" ht="31.5" x14ac:dyDescent="0.2">
      <c r="A64" s="140" t="s">
        <v>501</v>
      </c>
      <c r="B64" s="24">
        <v>910</v>
      </c>
      <c r="C64" s="15" t="s">
        <v>49</v>
      </c>
      <c r="D64" s="15" t="s">
        <v>69</v>
      </c>
      <c r="E64" s="24" t="s">
        <v>502</v>
      </c>
      <c r="F64" s="63"/>
      <c r="G64" s="71">
        <f t="shared" si="7"/>
        <v>89707</v>
      </c>
      <c r="H64" s="82">
        <f t="shared" si="7"/>
        <v>89707</v>
      </c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</row>
    <row r="65" spans="1:46" s="105" customFormat="1" ht="31.5" x14ac:dyDescent="0.2">
      <c r="A65" s="141" t="s">
        <v>764</v>
      </c>
      <c r="B65" s="1">
        <v>910</v>
      </c>
      <c r="C65" s="63" t="s">
        <v>49</v>
      </c>
      <c r="D65" s="63" t="s">
        <v>69</v>
      </c>
      <c r="E65" s="30" t="s">
        <v>786</v>
      </c>
      <c r="F65" s="63"/>
      <c r="G65" s="100">
        <f>G66+G71+G75</f>
        <v>89707</v>
      </c>
      <c r="H65" s="101">
        <f>H66+H71+H75</f>
        <v>89707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</row>
    <row r="66" spans="1:46" s="59" customFormat="1" ht="63" x14ac:dyDescent="0.2">
      <c r="A66" s="142" t="s">
        <v>29</v>
      </c>
      <c r="B66" s="65">
        <v>910</v>
      </c>
      <c r="C66" s="64" t="s">
        <v>49</v>
      </c>
      <c r="D66" s="64" t="s">
        <v>69</v>
      </c>
      <c r="E66" s="27" t="s">
        <v>786</v>
      </c>
      <c r="F66" s="64" t="s">
        <v>30</v>
      </c>
      <c r="G66" s="93">
        <f>G67</f>
        <v>83039</v>
      </c>
      <c r="H66" s="94">
        <f>H67</f>
        <v>83039</v>
      </c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</row>
    <row r="67" spans="1:46" s="59" customFormat="1" x14ac:dyDescent="0.2">
      <c r="A67" s="142" t="s">
        <v>32</v>
      </c>
      <c r="B67" s="27">
        <v>910</v>
      </c>
      <c r="C67" s="64" t="s">
        <v>49</v>
      </c>
      <c r="D67" s="64" t="s">
        <v>69</v>
      </c>
      <c r="E67" s="27" t="s">
        <v>786</v>
      </c>
      <c r="F67" s="64" t="s">
        <v>31</v>
      </c>
      <c r="G67" s="93">
        <f>G68+G69+G70</f>
        <v>83039</v>
      </c>
      <c r="H67" s="94">
        <f>H68+H69+H70</f>
        <v>83039</v>
      </c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</row>
    <row r="68" spans="1:46" s="59" customFormat="1" x14ac:dyDescent="0.2">
      <c r="A68" s="142" t="s">
        <v>215</v>
      </c>
      <c r="B68" s="27">
        <v>910</v>
      </c>
      <c r="C68" s="64" t="s">
        <v>49</v>
      </c>
      <c r="D68" s="64" t="s">
        <v>69</v>
      </c>
      <c r="E68" s="27" t="s">
        <v>786</v>
      </c>
      <c r="F68" s="64" t="s">
        <v>130</v>
      </c>
      <c r="G68" s="93">
        <f t="shared" ref="G68:H68" si="8">54311-2565</f>
        <v>51746</v>
      </c>
      <c r="H68" s="94">
        <f t="shared" si="8"/>
        <v>51746</v>
      </c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</row>
    <row r="69" spans="1:46" s="59" customFormat="1" ht="31.5" x14ac:dyDescent="0.2">
      <c r="A69" s="137" t="s">
        <v>129</v>
      </c>
      <c r="B69" s="27">
        <v>910</v>
      </c>
      <c r="C69" s="64" t="s">
        <v>60</v>
      </c>
      <c r="D69" s="64" t="s">
        <v>69</v>
      </c>
      <c r="E69" s="27" t="s">
        <v>786</v>
      </c>
      <c r="F69" s="64" t="s">
        <v>131</v>
      </c>
      <c r="G69" s="93">
        <v>12040</v>
      </c>
      <c r="H69" s="94">
        <v>12040</v>
      </c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</row>
    <row r="70" spans="1:46" s="59" customFormat="1" ht="47.25" x14ac:dyDescent="0.2">
      <c r="A70" s="137" t="s">
        <v>219</v>
      </c>
      <c r="B70" s="27">
        <v>910</v>
      </c>
      <c r="C70" s="64" t="s">
        <v>49</v>
      </c>
      <c r="D70" s="64" t="s">
        <v>69</v>
      </c>
      <c r="E70" s="27" t="s">
        <v>786</v>
      </c>
      <c r="F70" s="64" t="s">
        <v>229</v>
      </c>
      <c r="G70" s="93">
        <f t="shared" ref="G70:H70" si="9">20027-774</f>
        <v>19253</v>
      </c>
      <c r="H70" s="94">
        <f t="shared" si="9"/>
        <v>19253</v>
      </c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</row>
    <row r="71" spans="1:46" s="59" customFormat="1" ht="31.5" x14ac:dyDescent="0.2">
      <c r="A71" s="137" t="s">
        <v>22</v>
      </c>
      <c r="B71" s="65">
        <v>910</v>
      </c>
      <c r="C71" s="64" t="s">
        <v>49</v>
      </c>
      <c r="D71" s="64" t="s">
        <v>69</v>
      </c>
      <c r="E71" s="27" t="s">
        <v>786</v>
      </c>
      <c r="F71" s="64">
        <v>200</v>
      </c>
      <c r="G71" s="93">
        <f>G72</f>
        <v>6548</v>
      </c>
      <c r="H71" s="94">
        <f>H72</f>
        <v>6548</v>
      </c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</row>
    <row r="72" spans="1:46" s="60" customFormat="1" ht="31.5" x14ac:dyDescent="0.2">
      <c r="A72" s="137" t="s">
        <v>17</v>
      </c>
      <c r="B72" s="27">
        <v>910</v>
      </c>
      <c r="C72" s="64" t="s">
        <v>49</v>
      </c>
      <c r="D72" s="64" t="s">
        <v>69</v>
      </c>
      <c r="E72" s="27" t="s">
        <v>786</v>
      </c>
      <c r="F72" s="64">
        <v>240</v>
      </c>
      <c r="G72" s="93">
        <f>G73+G74</f>
        <v>6548</v>
      </c>
      <c r="H72" s="94">
        <f>H73+H74</f>
        <v>6548</v>
      </c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</row>
    <row r="73" spans="1:46" s="60" customFormat="1" ht="31.5" x14ac:dyDescent="0.2">
      <c r="A73" s="137" t="s">
        <v>467</v>
      </c>
      <c r="B73" s="27">
        <v>910</v>
      </c>
      <c r="C73" s="64" t="s">
        <v>49</v>
      </c>
      <c r="D73" s="64" t="s">
        <v>69</v>
      </c>
      <c r="E73" s="27" t="s">
        <v>786</v>
      </c>
      <c r="F73" s="64" t="s">
        <v>468</v>
      </c>
      <c r="G73" s="93">
        <v>1992</v>
      </c>
      <c r="H73" s="94">
        <v>1992</v>
      </c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</row>
    <row r="74" spans="1:46" s="60" customFormat="1" x14ac:dyDescent="0.2">
      <c r="A74" s="137" t="s">
        <v>826</v>
      </c>
      <c r="B74" s="27">
        <v>910</v>
      </c>
      <c r="C74" s="64" t="s">
        <v>49</v>
      </c>
      <c r="D74" s="64" t="s">
        <v>69</v>
      </c>
      <c r="E74" s="27" t="s">
        <v>786</v>
      </c>
      <c r="F74" s="64" t="s">
        <v>126</v>
      </c>
      <c r="G74" s="93">
        <v>4556</v>
      </c>
      <c r="H74" s="94">
        <v>4556</v>
      </c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</row>
    <row r="75" spans="1:46" s="60" customFormat="1" x14ac:dyDescent="0.2">
      <c r="A75" s="137" t="s">
        <v>13</v>
      </c>
      <c r="B75" s="27">
        <v>910</v>
      </c>
      <c r="C75" s="64" t="s">
        <v>49</v>
      </c>
      <c r="D75" s="64" t="s">
        <v>69</v>
      </c>
      <c r="E75" s="27" t="s">
        <v>786</v>
      </c>
      <c r="F75" s="64">
        <v>800</v>
      </c>
      <c r="G75" s="93">
        <f>G76</f>
        <v>120</v>
      </c>
      <c r="H75" s="94">
        <f>H76</f>
        <v>120</v>
      </c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</row>
    <row r="76" spans="1:46" s="60" customFormat="1" x14ac:dyDescent="0.2">
      <c r="A76" s="137" t="s">
        <v>34</v>
      </c>
      <c r="B76" s="27">
        <v>910</v>
      </c>
      <c r="C76" s="64" t="s">
        <v>49</v>
      </c>
      <c r="D76" s="64" t="s">
        <v>69</v>
      </c>
      <c r="E76" s="27" t="s">
        <v>786</v>
      </c>
      <c r="F76" s="64">
        <v>850</v>
      </c>
      <c r="G76" s="93">
        <f>G77+G78</f>
        <v>120</v>
      </c>
      <c r="H76" s="94">
        <f>H77+H78</f>
        <v>120</v>
      </c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</row>
    <row r="77" spans="1:46" s="60" customFormat="1" x14ac:dyDescent="0.2">
      <c r="A77" s="137" t="s">
        <v>123</v>
      </c>
      <c r="B77" s="27">
        <v>910</v>
      </c>
      <c r="C77" s="64" t="s">
        <v>60</v>
      </c>
      <c r="D77" s="64" t="s">
        <v>69</v>
      </c>
      <c r="E77" s="27" t="s">
        <v>786</v>
      </c>
      <c r="F77" s="64" t="s">
        <v>127</v>
      </c>
      <c r="G77" s="93">
        <v>112</v>
      </c>
      <c r="H77" s="94">
        <v>112</v>
      </c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</row>
    <row r="78" spans="1:46" x14ac:dyDescent="0.2">
      <c r="A78" s="137" t="s">
        <v>132</v>
      </c>
      <c r="B78" s="65">
        <v>910</v>
      </c>
      <c r="C78" s="64" t="s">
        <v>60</v>
      </c>
      <c r="D78" s="64" t="s">
        <v>69</v>
      </c>
      <c r="E78" s="27" t="s">
        <v>786</v>
      </c>
      <c r="F78" s="64" t="s">
        <v>133</v>
      </c>
      <c r="G78" s="93">
        <v>8</v>
      </c>
      <c r="H78" s="94">
        <v>8</v>
      </c>
    </row>
    <row r="79" spans="1:46" s="119" customFormat="1" x14ac:dyDescent="0.2">
      <c r="A79" s="140" t="s">
        <v>64</v>
      </c>
      <c r="B79" s="2">
        <v>910</v>
      </c>
      <c r="C79" s="15" t="s">
        <v>63</v>
      </c>
      <c r="D79" s="15"/>
      <c r="E79" s="15"/>
      <c r="F79" s="15"/>
      <c r="G79" s="71">
        <f>G80+G87</f>
        <v>141280</v>
      </c>
      <c r="H79" s="82">
        <f>H80+H87</f>
        <v>214021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spans="1:46" s="119" customFormat="1" x14ac:dyDescent="0.2">
      <c r="A80" s="151" t="s">
        <v>62</v>
      </c>
      <c r="B80" s="2">
        <v>910</v>
      </c>
      <c r="C80" s="15" t="s">
        <v>63</v>
      </c>
      <c r="D80" s="15" t="s">
        <v>60</v>
      </c>
      <c r="E80" s="20"/>
      <c r="F80" s="7"/>
      <c r="G80" s="71">
        <f t="shared" ref="G80:H85" si="10">G81</f>
        <v>0</v>
      </c>
      <c r="H80" s="82">
        <f t="shared" si="10"/>
        <v>44441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spans="1:46" ht="31.5" x14ac:dyDescent="0.2">
      <c r="A81" s="140" t="s">
        <v>642</v>
      </c>
      <c r="B81" s="2">
        <v>910</v>
      </c>
      <c r="C81" s="15" t="s">
        <v>63</v>
      </c>
      <c r="D81" s="15" t="s">
        <v>60</v>
      </c>
      <c r="E81" s="32" t="s">
        <v>268</v>
      </c>
      <c r="F81" s="29"/>
      <c r="G81" s="71">
        <f t="shared" si="10"/>
        <v>0</v>
      </c>
      <c r="H81" s="82">
        <f t="shared" si="10"/>
        <v>44441</v>
      </c>
    </row>
    <row r="82" spans="1:46" x14ac:dyDescent="0.2">
      <c r="A82" s="141" t="s">
        <v>6</v>
      </c>
      <c r="B82" s="1">
        <v>910</v>
      </c>
      <c r="C82" s="63" t="s">
        <v>63</v>
      </c>
      <c r="D82" s="63" t="s">
        <v>60</v>
      </c>
      <c r="E82" s="63" t="s">
        <v>269</v>
      </c>
      <c r="F82" s="63"/>
      <c r="G82" s="100">
        <f t="shared" si="10"/>
        <v>0</v>
      </c>
      <c r="H82" s="101">
        <f t="shared" si="10"/>
        <v>44441</v>
      </c>
    </row>
    <row r="83" spans="1:46" ht="63" x14ac:dyDescent="0.2">
      <c r="A83" s="140" t="s">
        <v>217</v>
      </c>
      <c r="B83" s="2">
        <v>910</v>
      </c>
      <c r="C83" s="15" t="s">
        <v>63</v>
      </c>
      <c r="D83" s="15" t="s">
        <v>60</v>
      </c>
      <c r="E83" s="24" t="s">
        <v>223</v>
      </c>
      <c r="F83" s="32"/>
      <c r="G83" s="71">
        <f t="shared" si="10"/>
        <v>0</v>
      </c>
      <c r="H83" s="82">
        <f t="shared" si="10"/>
        <v>44441</v>
      </c>
    </row>
    <row r="84" spans="1:46" ht="31.5" x14ac:dyDescent="0.2">
      <c r="A84" s="141" t="s">
        <v>585</v>
      </c>
      <c r="B84" s="65">
        <v>910</v>
      </c>
      <c r="C84" s="44" t="s">
        <v>63</v>
      </c>
      <c r="D84" s="44" t="s">
        <v>60</v>
      </c>
      <c r="E84" s="17" t="s">
        <v>469</v>
      </c>
      <c r="F84" s="17"/>
      <c r="G84" s="93">
        <f t="shared" si="10"/>
        <v>0</v>
      </c>
      <c r="H84" s="94">
        <f t="shared" si="10"/>
        <v>44441</v>
      </c>
    </row>
    <row r="85" spans="1:46" x14ac:dyDescent="0.2">
      <c r="A85" s="137" t="s">
        <v>13</v>
      </c>
      <c r="B85" s="65">
        <v>910</v>
      </c>
      <c r="C85" s="64" t="s">
        <v>63</v>
      </c>
      <c r="D85" s="64" t="s">
        <v>60</v>
      </c>
      <c r="E85" s="64" t="s">
        <v>469</v>
      </c>
      <c r="F85" s="64">
        <v>800</v>
      </c>
      <c r="G85" s="93">
        <f t="shared" si="10"/>
        <v>0</v>
      </c>
      <c r="H85" s="94">
        <f t="shared" si="10"/>
        <v>44441</v>
      </c>
    </row>
    <row r="86" spans="1:46" x14ac:dyDescent="0.2">
      <c r="A86" s="137" t="s">
        <v>2</v>
      </c>
      <c r="B86" s="65">
        <v>910</v>
      </c>
      <c r="C86" s="64" t="s">
        <v>63</v>
      </c>
      <c r="D86" s="64" t="s">
        <v>60</v>
      </c>
      <c r="E86" s="64" t="s">
        <v>469</v>
      </c>
      <c r="F86" s="64" t="s">
        <v>44</v>
      </c>
      <c r="G86" s="93">
        <v>0</v>
      </c>
      <c r="H86" s="94">
        <v>44441</v>
      </c>
    </row>
    <row r="87" spans="1:46" s="119" customFormat="1" x14ac:dyDescent="0.2">
      <c r="A87" s="151" t="s">
        <v>93</v>
      </c>
      <c r="B87" s="2">
        <v>910</v>
      </c>
      <c r="C87" s="15" t="s">
        <v>63</v>
      </c>
      <c r="D87" s="15" t="s">
        <v>50</v>
      </c>
      <c r="E87" s="20" t="s">
        <v>90</v>
      </c>
      <c r="F87" s="7"/>
      <c r="G87" s="123">
        <f t="shared" ref="G87:H92" si="11">G88</f>
        <v>141280</v>
      </c>
      <c r="H87" s="124">
        <f t="shared" si="11"/>
        <v>169580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spans="1:46" ht="31.5" x14ac:dyDescent="0.2">
      <c r="A88" s="140" t="s">
        <v>642</v>
      </c>
      <c r="B88" s="2">
        <v>910</v>
      </c>
      <c r="C88" s="15" t="s">
        <v>63</v>
      </c>
      <c r="D88" s="15" t="s">
        <v>50</v>
      </c>
      <c r="E88" s="32" t="s">
        <v>268</v>
      </c>
      <c r="F88" s="29"/>
      <c r="G88" s="71">
        <f t="shared" si="11"/>
        <v>141280</v>
      </c>
      <c r="H88" s="82">
        <f t="shared" si="11"/>
        <v>169580</v>
      </c>
    </row>
    <row r="89" spans="1:46" x14ac:dyDescent="0.2">
      <c r="A89" s="141" t="s">
        <v>7</v>
      </c>
      <c r="B89" s="1">
        <v>910</v>
      </c>
      <c r="C89" s="63" t="s">
        <v>63</v>
      </c>
      <c r="D89" s="63" t="s">
        <v>50</v>
      </c>
      <c r="E89" s="63" t="s">
        <v>327</v>
      </c>
      <c r="F89" s="55"/>
      <c r="G89" s="125">
        <f t="shared" si="11"/>
        <v>141280</v>
      </c>
      <c r="H89" s="126">
        <f t="shared" si="11"/>
        <v>169580</v>
      </c>
    </row>
    <row r="90" spans="1:46" ht="63" x14ac:dyDescent="0.2">
      <c r="A90" s="140" t="s">
        <v>328</v>
      </c>
      <c r="B90" s="2">
        <v>910</v>
      </c>
      <c r="C90" s="15" t="s">
        <v>63</v>
      </c>
      <c r="D90" s="15" t="s">
        <v>50</v>
      </c>
      <c r="E90" s="24" t="s">
        <v>329</v>
      </c>
      <c r="F90" s="56"/>
      <c r="G90" s="123">
        <f t="shared" si="11"/>
        <v>141280</v>
      </c>
      <c r="H90" s="124">
        <f t="shared" si="11"/>
        <v>169580</v>
      </c>
    </row>
    <row r="91" spans="1:46" ht="31.5" x14ac:dyDescent="0.2">
      <c r="A91" s="136" t="s">
        <v>798</v>
      </c>
      <c r="B91" s="16">
        <v>910</v>
      </c>
      <c r="C91" s="17" t="s">
        <v>63</v>
      </c>
      <c r="D91" s="17" t="s">
        <v>50</v>
      </c>
      <c r="E91" s="17" t="s">
        <v>799</v>
      </c>
      <c r="F91" s="51"/>
      <c r="G91" s="189">
        <f t="shared" si="11"/>
        <v>141280</v>
      </c>
      <c r="H91" s="190">
        <f t="shared" si="11"/>
        <v>169580</v>
      </c>
    </row>
    <row r="92" spans="1:46" x14ac:dyDescent="0.2">
      <c r="A92" s="137" t="s">
        <v>13</v>
      </c>
      <c r="B92" s="65">
        <v>910</v>
      </c>
      <c r="C92" s="64" t="s">
        <v>63</v>
      </c>
      <c r="D92" s="64" t="s">
        <v>50</v>
      </c>
      <c r="E92" s="64" t="s">
        <v>799</v>
      </c>
      <c r="F92" s="52">
        <v>800</v>
      </c>
      <c r="G92" s="191">
        <f t="shared" si="11"/>
        <v>141280</v>
      </c>
      <c r="H92" s="192">
        <f t="shared" si="11"/>
        <v>169580</v>
      </c>
    </row>
    <row r="93" spans="1:46" x14ac:dyDescent="0.2">
      <c r="A93" s="137" t="s">
        <v>2</v>
      </c>
      <c r="B93" s="65">
        <v>910</v>
      </c>
      <c r="C93" s="64" t="s">
        <v>63</v>
      </c>
      <c r="D93" s="64" t="s">
        <v>50</v>
      </c>
      <c r="E93" s="64" t="s">
        <v>799</v>
      </c>
      <c r="F93" s="52" t="s">
        <v>44</v>
      </c>
      <c r="G93" s="97">
        <f>141700-420</f>
        <v>141280</v>
      </c>
      <c r="H93" s="94">
        <f>170000-420</f>
        <v>169580</v>
      </c>
    </row>
    <row r="94" spans="1:46" s="120" customFormat="1" x14ac:dyDescent="0.2">
      <c r="A94" s="135" t="s">
        <v>119</v>
      </c>
      <c r="B94" s="2">
        <v>910</v>
      </c>
      <c r="C94" s="15">
        <v>11</v>
      </c>
      <c r="D94" s="15"/>
      <c r="E94" s="32"/>
      <c r="F94" s="32"/>
      <c r="G94" s="111">
        <f t="shared" ref="G94:H99" si="12">G95</f>
        <v>70800</v>
      </c>
      <c r="H94" s="112">
        <f t="shared" si="12"/>
        <v>78271</v>
      </c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</row>
    <row r="95" spans="1:46" s="120" customFormat="1" x14ac:dyDescent="0.2">
      <c r="A95" s="135" t="s">
        <v>309</v>
      </c>
      <c r="B95" s="2">
        <v>910</v>
      </c>
      <c r="C95" s="15">
        <v>11</v>
      </c>
      <c r="D95" s="15" t="s">
        <v>60</v>
      </c>
      <c r="E95" s="32"/>
      <c r="F95" s="32"/>
      <c r="G95" s="111">
        <f t="shared" si="12"/>
        <v>70800</v>
      </c>
      <c r="H95" s="112">
        <f t="shared" si="12"/>
        <v>78271</v>
      </c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</row>
    <row r="96" spans="1:46" s="102" customFormat="1" ht="31.5" x14ac:dyDescent="0.2">
      <c r="A96" s="140" t="s">
        <v>747</v>
      </c>
      <c r="B96" s="2">
        <v>910</v>
      </c>
      <c r="C96" s="15">
        <v>11</v>
      </c>
      <c r="D96" s="15" t="s">
        <v>60</v>
      </c>
      <c r="E96" s="32" t="s">
        <v>310</v>
      </c>
      <c r="F96" s="29"/>
      <c r="G96" s="71">
        <f t="shared" si="12"/>
        <v>70800</v>
      </c>
      <c r="H96" s="82">
        <f t="shared" si="12"/>
        <v>78271</v>
      </c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</row>
    <row r="97" spans="1:46" s="102" customFormat="1" ht="31.5" x14ac:dyDescent="0.2">
      <c r="A97" s="140" t="s">
        <v>315</v>
      </c>
      <c r="B97" s="2">
        <v>910</v>
      </c>
      <c r="C97" s="15">
        <v>11</v>
      </c>
      <c r="D97" s="15" t="s">
        <v>60</v>
      </c>
      <c r="E97" s="15" t="s">
        <v>316</v>
      </c>
      <c r="F97" s="29"/>
      <c r="G97" s="71">
        <f t="shared" si="12"/>
        <v>70800</v>
      </c>
      <c r="H97" s="82">
        <f t="shared" si="12"/>
        <v>78271</v>
      </c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231"/>
      <c r="AT97" s="231"/>
    </row>
    <row r="98" spans="1:46" s="102" customFormat="1" ht="31.5" x14ac:dyDescent="0.2">
      <c r="A98" s="136" t="s">
        <v>800</v>
      </c>
      <c r="B98" s="16">
        <v>910</v>
      </c>
      <c r="C98" s="17">
        <v>11</v>
      </c>
      <c r="D98" s="17" t="s">
        <v>60</v>
      </c>
      <c r="E98" s="17" t="s">
        <v>801</v>
      </c>
      <c r="F98" s="51"/>
      <c r="G98" s="189">
        <f t="shared" si="12"/>
        <v>70800</v>
      </c>
      <c r="H98" s="190">
        <f t="shared" si="12"/>
        <v>78271</v>
      </c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</row>
    <row r="99" spans="1:46" s="102" customFormat="1" x14ac:dyDescent="0.2">
      <c r="A99" s="137" t="s">
        <v>13</v>
      </c>
      <c r="B99" s="65">
        <v>910</v>
      </c>
      <c r="C99" s="64">
        <v>11</v>
      </c>
      <c r="D99" s="64" t="s">
        <v>60</v>
      </c>
      <c r="E99" s="64" t="s">
        <v>801</v>
      </c>
      <c r="F99" s="52">
        <v>800</v>
      </c>
      <c r="G99" s="191">
        <f t="shared" si="12"/>
        <v>70800</v>
      </c>
      <c r="H99" s="192">
        <f t="shared" si="12"/>
        <v>78271</v>
      </c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231"/>
      <c r="AT99" s="231"/>
    </row>
    <row r="100" spans="1:46" s="102" customFormat="1" x14ac:dyDescent="0.2">
      <c r="A100" s="137" t="s">
        <v>2</v>
      </c>
      <c r="B100" s="65">
        <v>910</v>
      </c>
      <c r="C100" s="64">
        <v>11</v>
      </c>
      <c r="D100" s="64" t="s">
        <v>60</v>
      </c>
      <c r="E100" s="64" t="s">
        <v>801</v>
      </c>
      <c r="F100" s="52" t="s">
        <v>44</v>
      </c>
      <c r="G100" s="97">
        <v>70800</v>
      </c>
      <c r="H100" s="94">
        <v>78271</v>
      </c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  <c r="AM100" s="231"/>
      <c r="AN100" s="231"/>
      <c r="AO100" s="231"/>
      <c r="AP100" s="231"/>
      <c r="AQ100" s="231"/>
      <c r="AR100" s="231"/>
      <c r="AS100" s="231"/>
      <c r="AT100" s="231"/>
    </row>
    <row r="101" spans="1:46" s="89" customFormat="1" ht="18.75" x14ac:dyDescent="0.2">
      <c r="A101" s="134" t="s">
        <v>609</v>
      </c>
      <c r="B101" s="3">
        <v>911</v>
      </c>
      <c r="C101" s="3"/>
      <c r="D101" s="3"/>
      <c r="E101" s="4"/>
      <c r="F101" s="4"/>
      <c r="G101" s="70">
        <f>G102+G128</f>
        <v>13340</v>
      </c>
      <c r="H101" s="81">
        <f>H102+H128</f>
        <v>13340</v>
      </c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</row>
    <row r="102" spans="1:46" s="90" customFormat="1" x14ac:dyDescent="0.2">
      <c r="A102" s="135" t="s">
        <v>48</v>
      </c>
      <c r="B102" s="2">
        <v>911</v>
      </c>
      <c r="C102" s="15" t="s">
        <v>49</v>
      </c>
      <c r="D102" s="15"/>
      <c r="E102" s="15"/>
      <c r="F102" s="15"/>
      <c r="G102" s="71">
        <f t="shared" ref="G102:H103" si="13">G103</f>
        <v>12640</v>
      </c>
      <c r="H102" s="82">
        <f t="shared" si="13"/>
        <v>12640</v>
      </c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</row>
    <row r="103" spans="1:46" s="90" customFormat="1" ht="33.75" customHeight="1" x14ac:dyDescent="0.2">
      <c r="A103" s="135" t="s">
        <v>52</v>
      </c>
      <c r="B103" s="2">
        <v>911</v>
      </c>
      <c r="C103" s="15" t="s">
        <v>49</v>
      </c>
      <c r="D103" s="15" t="s">
        <v>53</v>
      </c>
      <c r="E103" s="64"/>
      <c r="F103" s="64"/>
      <c r="G103" s="71">
        <f t="shared" si="13"/>
        <v>12640</v>
      </c>
      <c r="H103" s="82">
        <f t="shared" si="13"/>
        <v>12640</v>
      </c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</row>
    <row r="104" spans="1:46" s="90" customFormat="1" ht="31.5" x14ac:dyDescent="0.2">
      <c r="A104" s="135" t="s">
        <v>83</v>
      </c>
      <c r="B104" s="2">
        <v>911</v>
      </c>
      <c r="C104" s="15" t="s">
        <v>60</v>
      </c>
      <c r="D104" s="15" t="s">
        <v>53</v>
      </c>
      <c r="E104" s="15" t="s">
        <v>203</v>
      </c>
      <c r="F104" s="15"/>
      <c r="G104" s="71">
        <f>G105+G109+G123</f>
        <v>12640</v>
      </c>
      <c r="H104" s="82">
        <f>H105+H109+H123</f>
        <v>12640</v>
      </c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</row>
    <row r="105" spans="1:46" s="60" customFormat="1" x14ac:dyDescent="0.2">
      <c r="A105" s="136" t="s">
        <v>419</v>
      </c>
      <c r="B105" s="16">
        <v>911</v>
      </c>
      <c r="C105" s="17" t="s">
        <v>60</v>
      </c>
      <c r="D105" s="17" t="s">
        <v>53</v>
      </c>
      <c r="E105" s="17" t="s">
        <v>420</v>
      </c>
      <c r="F105" s="17"/>
      <c r="G105" s="91">
        <f t="shared" ref="G105:H107" si="14">G106</f>
        <v>200</v>
      </c>
      <c r="H105" s="92">
        <f t="shared" si="14"/>
        <v>200</v>
      </c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</row>
    <row r="106" spans="1:46" s="60" customFormat="1" ht="31.5" x14ac:dyDescent="0.2">
      <c r="A106" s="137" t="s">
        <v>22</v>
      </c>
      <c r="B106" s="65">
        <v>911</v>
      </c>
      <c r="C106" s="64" t="s">
        <v>60</v>
      </c>
      <c r="D106" s="64" t="s">
        <v>53</v>
      </c>
      <c r="E106" s="64" t="s">
        <v>420</v>
      </c>
      <c r="F106" s="64">
        <v>200</v>
      </c>
      <c r="G106" s="93">
        <f t="shared" si="14"/>
        <v>200</v>
      </c>
      <c r="H106" s="94">
        <f t="shared" si="14"/>
        <v>200</v>
      </c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</row>
    <row r="107" spans="1:46" s="60" customFormat="1" ht="31.5" x14ac:dyDescent="0.2">
      <c r="A107" s="137" t="s">
        <v>17</v>
      </c>
      <c r="B107" s="65">
        <v>911</v>
      </c>
      <c r="C107" s="64" t="s">
        <v>60</v>
      </c>
      <c r="D107" s="64" t="s">
        <v>53</v>
      </c>
      <c r="E107" s="64" t="s">
        <v>420</v>
      </c>
      <c r="F107" s="64">
        <v>240</v>
      </c>
      <c r="G107" s="93">
        <f t="shared" si="14"/>
        <v>200</v>
      </c>
      <c r="H107" s="94">
        <f t="shared" si="14"/>
        <v>200</v>
      </c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</row>
    <row r="108" spans="1:46" s="60" customFormat="1" x14ac:dyDescent="0.2">
      <c r="A108" s="137" t="s">
        <v>826</v>
      </c>
      <c r="B108" s="65">
        <v>911</v>
      </c>
      <c r="C108" s="64" t="s">
        <v>60</v>
      </c>
      <c r="D108" s="64" t="s">
        <v>53</v>
      </c>
      <c r="E108" s="64" t="s">
        <v>420</v>
      </c>
      <c r="F108" s="64" t="s">
        <v>126</v>
      </c>
      <c r="G108" s="93">
        <v>200</v>
      </c>
      <c r="H108" s="94">
        <v>200</v>
      </c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</row>
    <row r="109" spans="1:46" s="60" customFormat="1" x14ac:dyDescent="0.2">
      <c r="A109" s="136" t="s">
        <v>499</v>
      </c>
      <c r="B109" s="16">
        <v>911</v>
      </c>
      <c r="C109" s="17" t="s">
        <v>49</v>
      </c>
      <c r="D109" s="17" t="s">
        <v>53</v>
      </c>
      <c r="E109" s="17" t="s">
        <v>204</v>
      </c>
      <c r="F109" s="18"/>
      <c r="G109" s="91">
        <f>G110+G116+G120</f>
        <v>10175</v>
      </c>
      <c r="H109" s="92">
        <f>H110+H116+H120</f>
        <v>10175</v>
      </c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</row>
    <row r="110" spans="1:46" s="60" customFormat="1" ht="63" x14ac:dyDescent="0.2">
      <c r="A110" s="138" t="s">
        <v>29</v>
      </c>
      <c r="B110" s="65">
        <v>911</v>
      </c>
      <c r="C110" s="64" t="s">
        <v>49</v>
      </c>
      <c r="D110" s="64" t="s">
        <v>53</v>
      </c>
      <c r="E110" s="64" t="s">
        <v>204</v>
      </c>
      <c r="F110" s="64">
        <v>100</v>
      </c>
      <c r="G110" s="93">
        <f>G111</f>
        <v>9412</v>
      </c>
      <c r="H110" s="94">
        <f>H111</f>
        <v>9412</v>
      </c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</row>
    <row r="111" spans="1:46" s="60" customFormat="1" ht="31.5" x14ac:dyDescent="0.2">
      <c r="A111" s="138" t="s">
        <v>8</v>
      </c>
      <c r="B111" s="65">
        <v>911</v>
      </c>
      <c r="C111" s="64" t="s">
        <v>49</v>
      </c>
      <c r="D111" s="64" t="s">
        <v>53</v>
      </c>
      <c r="E111" s="64" t="s">
        <v>204</v>
      </c>
      <c r="F111" s="64">
        <v>120</v>
      </c>
      <c r="G111" s="93">
        <f>G112+G113+G114+G115</f>
        <v>9412</v>
      </c>
      <c r="H111" s="94">
        <f>H112+H113+H114+H115</f>
        <v>9412</v>
      </c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</row>
    <row r="112" spans="1:46" s="60" customFormat="1" x14ac:dyDescent="0.2">
      <c r="A112" s="137" t="s">
        <v>410</v>
      </c>
      <c r="B112" s="65">
        <v>911</v>
      </c>
      <c r="C112" s="64" t="s">
        <v>49</v>
      </c>
      <c r="D112" s="64" t="s">
        <v>53</v>
      </c>
      <c r="E112" s="64" t="s">
        <v>204</v>
      </c>
      <c r="F112" s="64" t="s">
        <v>124</v>
      </c>
      <c r="G112" s="95">
        <v>4461</v>
      </c>
      <c r="H112" s="96">
        <v>4461</v>
      </c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</row>
    <row r="113" spans="1:46" s="60" customFormat="1" ht="31.5" x14ac:dyDescent="0.2">
      <c r="A113" s="137" t="s">
        <v>122</v>
      </c>
      <c r="B113" s="65">
        <v>911</v>
      </c>
      <c r="C113" s="64" t="s">
        <v>49</v>
      </c>
      <c r="D113" s="64" t="s">
        <v>53</v>
      </c>
      <c r="E113" s="64" t="s">
        <v>204</v>
      </c>
      <c r="F113" s="64" t="s">
        <v>125</v>
      </c>
      <c r="G113" s="95">
        <v>2027</v>
      </c>
      <c r="H113" s="96">
        <v>2027</v>
      </c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</row>
    <row r="114" spans="1:46" s="60" customFormat="1" ht="47.25" x14ac:dyDescent="0.2">
      <c r="A114" s="137" t="s">
        <v>415</v>
      </c>
      <c r="B114" s="64" t="s">
        <v>417</v>
      </c>
      <c r="C114" s="64" t="s">
        <v>49</v>
      </c>
      <c r="D114" s="64" t="s">
        <v>53</v>
      </c>
      <c r="E114" s="64" t="s">
        <v>204</v>
      </c>
      <c r="F114" s="64" t="s">
        <v>416</v>
      </c>
      <c r="G114" s="95">
        <v>964</v>
      </c>
      <c r="H114" s="96">
        <v>964</v>
      </c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</row>
    <row r="115" spans="1:46" s="60" customFormat="1" ht="50.25" customHeight="1" x14ac:dyDescent="0.2">
      <c r="A115" s="137" t="s">
        <v>202</v>
      </c>
      <c r="B115" s="65">
        <v>911</v>
      </c>
      <c r="C115" s="64" t="s">
        <v>60</v>
      </c>
      <c r="D115" s="64" t="s">
        <v>53</v>
      </c>
      <c r="E115" s="64" t="s">
        <v>204</v>
      </c>
      <c r="F115" s="64" t="s">
        <v>205</v>
      </c>
      <c r="G115" s="95">
        <v>1960</v>
      </c>
      <c r="H115" s="96">
        <v>1960</v>
      </c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</row>
    <row r="116" spans="1:46" s="60" customFormat="1" ht="31.5" x14ac:dyDescent="0.2">
      <c r="A116" s="138" t="s">
        <v>22</v>
      </c>
      <c r="B116" s="65">
        <v>911</v>
      </c>
      <c r="C116" s="64" t="s">
        <v>49</v>
      </c>
      <c r="D116" s="64" t="s">
        <v>53</v>
      </c>
      <c r="E116" s="64" t="s">
        <v>204</v>
      </c>
      <c r="F116" s="64" t="s">
        <v>15</v>
      </c>
      <c r="G116" s="93">
        <f>G117</f>
        <v>723</v>
      </c>
      <c r="H116" s="94">
        <f>H117</f>
        <v>723</v>
      </c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</row>
    <row r="117" spans="1:46" s="60" customFormat="1" ht="31.5" x14ac:dyDescent="0.2">
      <c r="A117" s="138" t="s">
        <v>17</v>
      </c>
      <c r="B117" s="65">
        <v>911</v>
      </c>
      <c r="C117" s="64" t="s">
        <v>49</v>
      </c>
      <c r="D117" s="64" t="s">
        <v>53</v>
      </c>
      <c r="E117" s="64" t="s">
        <v>204</v>
      </c>
      <c r="F117" s="64" t="s">
        <v>16</v>
      </c>
      <c r="G117" s="93">
        <f>G118+G119</f>
        <v>723</v>
      </c>
      <c r="H117" s="94">
        <f>H118+H119</f>
        <v>723</v>
      </c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</row>
    <row r="118" spans="1:46" s="60" customFormat="1" ht="31.5" x14ac:dyDescent="0.2">
      <c r="A118" s="137" t="s">
        <v>467</v>
      </c>
      <c r="B118" s="65">
        <v>911</v>
      </c>
      <c r="C118" s="64" t="s">
        <v>49</v>
      </c>
      <c r="D118" s="64" t="s">
        <v>53</v>
      </c>
      <c r="E118" s="64" t="s">
        <v>204</v>
      </c>
      <c r="F118" s="64" t="s">
        <v>468</v>
      </c>
      <c r="G118" s="93">
        <v>325</v>
      </c>
      <c r="H118" s="94">
        <v>325</v>
      </c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</row>
    <row r="119" spans="1:46" s="60" customFormat="1" x14ac:dyDescent="0.2">
      <c r="A119" s="137" t="s">
        <v>826</v>
      </c>
      <c r="B119" s="65">
        <v>911</v>
      </c>
      <c r="C119" s="64" t="s">
        <v>49</v>
      </c>
      <c r="D119" s="64" t="s">
        <v>53</v>
      </c>
      <c r="E119" s="64" t="s">
        <v>204</v>
      </c>
      <c r="F119" s="64" t="s">
        <v>126</v>
      </c>
      <c r="G119" s="95">
        <v>398</v>
      </c>
      <c r="H119" s="96">
        <v>398</v>
      </c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</row>
    <row r="120" spans="1:46" s="60" customFormat="1" x14ac:dyDescent="0.2">
      <c r="A120" s="138" t="s">
        <v>13</v>
      </c>
      <c r="B120" s="65">
        <v>911</v>
      </c>
      <c r="C120" s="64" t="s">
        <v>49</v>
      </c>
      <c r="D120" s="64" t="s">
        <v>53</v>
      </c>
      <c r="E120" s="64" t="s">
        <v>204</v>
      </c>
      <c r="F120" s="64" t="s">
        <v>14</v>
      </c>
      <c r="G120" s="93">
        <f>G121</f>
        <v>40</v>
      </c>
      <c r="H120" s="94">
        <f>H121</f>
        <v>40</v>
      </c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</row>
    <row r="121" spans="1:46" s="60" customFormat="1" x14ac:dyDescent="0.2">
      <c r="A121" s="138" t="s">
        <v>34</v>
      </c>
      <c r="B121" s="65">
        <v>911</v>
      </c>
      <c r="C121" s="64" t="s">
        <v>49</v>
      </c>
      <c r="D121" s="64" t="s">
        <v>53</v>
      </c>
      <c r="E121" s="64" t="s">
        <v>204</v>
      </c>
      <c r="F121" s="64" t="s">
        <v>33</v>
      </c>
      <c r="G121" s="93">
        <f>G122</f>
        <v>40</v>
      </c>
      <c r="H121" s="94">
        <f>H122</f>
        <v>40</v>
      </c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</row>
    <row r="122" spans="1:46" s="60" customFormat="1" x14ac:dyDescent="0.2">
      <c r="A122" s="137" t="s">
        <v>123</v>
      </c>
      <c r="B122" s="65">
        <v>911</v>
      </c>
      <c r="C122" s="64" t="s">
        <v>49</v>
      </c>
      <c r="D122" s="64" t="s">
        <v>53</v>
      </c>
      <c r="E122" s="64" t="s">
        <v>204</v>
      </c>
      <c r="F122" s="64" t="s">
        <v>127</v>
      </c>
      <c r="G122" s="93">
        <v>40</v>
      </c>
      <c r="H122" s="94">
        <v>40</v>
      </c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</row>
    <row r="123" spans="1:46" x14ac:dyDescent="0.2">
      <c r="A123" s="136" t="s">
        <v>500</v>
      </c>
      <c r="B123" s="65">
        <v>911</v>
      </c>
      <c r="C123" s="17" t="s">
        <v>49</v>
      </c>
      <c r="D123" s="17" t="s">
        <v>53</v>
      </c>
      <c r="E123" s="17" t="s">
        <v>206</v>
      </c>
      <c r="F123" s="18"/>
      <c r="G123" s="91">
        <f t="shared" ref="G123:H124" si="15">G124</f>
        <v>2265</v>
      </c>
      <c r="H123" s="92">
        <f t="shared" si="15"/>
        <v>2265</v>
      </c>
    </row>
    <row r="124" spans="1:46" ht="63" x14ac:dyDescent="0.2">
      <c r="A124" s="139" t="s">
        <v>29</v>
      </c>
      <c r="B124" s="19">
        <v>911</v>
      </c>
      <c r="C124" s="7" t="s">
        <v>49</v>
      </c>
      <c r="D124" s="7" t="s">
        <v>53</v>
      </c>
      <c r="E124" s="64" t="s">
        <v>206</v>
      </c>
      <c r="F124" s="7">
        <v>100</v>
      </c>
      <c r="G124" s="97">
        <f t="shared" si="15"/>
        <v>2265</v>
      </c>
      <c r="H124" s="98">
        <f t="shared" si="15"/>
        <v>2265</v>
      </c>
    </row>
    <row r="125" spans="1:46" ht="31.5" x14ac:dyDescent="0.2">
      <c r="A125" s="139" t="s">
        <v>8</v>
      </c>
      <c r="B125" s="19">
        <v>911</v>
      </c>
      <c r="C125" s="7" t="s">
        <v>49</v>
      </c>
      <c r="D125" s="7" t="s">
        <v>53</v>
      </c>
      <c r="E125" s="64" t="s">
        <v>206</v>
      </c>
      <c r="F125" s="7">
        <v>120</v>
      </c>
      <c r="G125" s="97">
        <f>G126+G127</f>
        <v>2265</v>
      </c>
      <c r="H125" s="98">
        <f>H126+H127</f>
        <v>2265</v>
      </c>
    </row>
    <row r="126" spans="1:46" x14ac:dyDescent="0.2">
      <c r="A126" s="137" t="s">
        <v>410</v>
      </c>
      <c r="B126" s="19">
        <v>911</v>
      </c>
      <c r="C126" s="7" t="s">
        <v>49</v>
      </c>
      <c r="D126" s="7" t="s">
        <v>53</v>
      </c>
      <c r="E126" s="64" t="s">
        <v>206</v>
      </c>
      <c r="F126" s="7" t="s">
        <v>124</v>
      </c>
      <c r="G126" s="93">
        <v>1739</v>
      </c>
      <c r="H126" s="94">
        <v>1739</v>
      </c>
    </row>
    <row r="127" spans="1:46" ht="47.25" x14ac:dyDescent="0.2">
      <c r="A127" s="137" t="s">
        <v>202</v>
      </c>
      <c r="B127" s="65">
        <v>911</v>
      </c>
      <c r="C127" s="7" t="s">
        <v>60</v>
      </c>
      <c r="D127" s="7" t="s">
        <v>53</v>
      </c>
      <c r="E127" s="64" t="s">
        <v>206</v>
      </c>
      <c r="F127" s="7" t="s">
        <v>205</v>
      </c>
      <c r="G127" s="93">
        <v>526</v>
      </c>
      <c r="H127" s="94">
        <v>526</v>
      </c>
    </row>
    <row r="128" spans="1:46" s="90" customFormat="1" x14ac:dyDescent="0.2">
      <c r="A128" s="135" t="s">
        <v>64</v>
      </c>
      <c r="B128" s="2">
        <v>911</v>
      </c>
      <c r="C128" s="15" t="s">
        <v>63</v>
      </c>
      <c r="D128" s="15"/>
      <c r="E128" s="15"/>
      <c r="F128" s="15"/>
      <c r="G128" s="71">
        <f t="shared" ref="G128:H132" si="16">G129</f>
        <v>700</v>
      </c>
      <c r="H128" s="82">
        <f t="shared" si="16"/>
        <v>700</v>
      </c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  <c r="AT128" s="225"/>
    </row>
    <row r="129" spans="1:16304" s="90" customFormat="1" ht="20.25" customHeight="1" x14ac:dyDescent="0.2">
      <c r="A129" s="135" t="s">
        <v>93</v>
      </c>
      <c r="B129" s="2">
        <v>911</v>
      </c>
      <c r="C129" s="15" t="s">
        <v>63</v>
      </c>
      <c r="D129" s="15" t="s">
        <v>50</v>
      </c>
      <c r="E129" s="64"/>
      <c r="F129" s="64"/>
      <c r="G129" s="71">
        <f t="shared" si="16"/>
        <v>700</v>
      </c>
      <c r="H129" s="82">
        <f t="shared" si="16"/>
        <v>700</v>
      </c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  <c r="AO129" s="225"/>
      <c r="AP129" s="225"/>
      <c r="AQ129" s="225"/>
      <c r="AR129" s="225"/>
      <c r="AS129" s="225"/>
      <c r="AT129" s="225"/>
    </row>
    <row r="130" spans="1:16304" x14ac:dyDescent="0.2">
      <c r="A130" s="140" t="s">
        <v>84</v>
      </c>
      <c r="B130" s="2">
        <v>911</v>
      </c>
      <c r="C130" s="15" t="s">
        <v>63</v>
      </c>
      <c r="D130" s="2" t="s">
        <v>50</v>
      </c>
      <c r="E130" s="15" t="s">
        <v>212</v>
      </c>
      <c r="F130" s="15"/>
      <c r="G130" s="71">
        <f t="shared" si="16"/>
        <v>700</v>
      </c>
      <c r="H130" s="82">
        <f t="shared" si="16"/>
        <v>700</v>
      </c>
    </row>
    <row r="131" spans="1:16304" s="99" customFormat="1" x14ac:dyDescent="0.2">
      <c r="A131" s="136" t="s">
        <v>42</v>
      </c>
      <c r="B131" s="16">
        <v>911</v>
      </c>
      <c r="C131" s="17" t="s">
        <v>63</v>
      </c>
      <c r="D131" s="17" t="s">
        <v>50</v>
      </c>
      <c r="E131" s="17" t="s">
        <v>234</v>
      </c>
      <c r="F131" s="17"/>
      <c r="G131" s="91">
        <f t="shared" si="16"/>
        <v>700</v>
      </c>
      <c r="H131" s="92">
        <f t="shared" si="16"/>
        <v>700</v>
      </c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32"/>
    </row>
    <row r="132" spans="1:16304" x14ac:dyDescent="0.2">
      <c r="A132" s="137" t="s">
        <v>23</v>
      </c>
      <c r="B132" s="19">
        <v>911</v>
      </c>
      <c r="C132" s="64" t="s">
        <v>63</v>
      </c>
      <c r="D132" s="64" t="s">
        <v>50</v>
      </c>
      <c r="E132" s="64" t="s">
        <v>234</v>
      </c>
      <c r="F132" s="64" t="s">
        <v>24</v>
      </c>
      <c r="G132" s="93">
        <f t="shared" si="16"/>
        <v>700</v>
      </c>
      <c r="H132" s="94">
        <f t="shared" si="16"/>
        <v>700</v>
      </c>
    </row>
    <row r="133" spans="1:16304" x14ac:dyDescent="0.2">
      <c r="A133" s="137" t="s">
        <v>121</v>
      </c>
      <c r="B133" s="19">
        <v>911</v>
      </c>
      <c r="C133" s="64" t="s">
        <v>63</v>
      </c>
      <c r="D133" s="64" t="s">
        <v>50</v>
      </c>
      <c r="E133" s="64" t="s">
        <v>234</v>
      </c>
      <c r="F133" s="64" t="s">
        <v>120</v>
      </c>
      <c r="G133" s="93">
        <v>700</v>
      </c>
      <c r="H133" s="94">
        <v>700</v>
      </c>
    </row>
    <row r="134" spans="1:16304" s="89" customFormat="1" ht="18.75" x14ac:dyDescent="0.2">
      <c r="A134" s="134" t="s">
        <v>610</v>
      </c>
      <c r="B134" s="3">
        <v>912</v>
      </c>
      <c r="C134" s="3"/>
      <c r="D134" s="3"/>
      <c r="E134" s="4"/>
      <c r="F134" s="4"/>
      <c r="G134" s="70">
        <f>G135+G349+G356+G444+G533+G771+G785+G897+G929+G941+G1091+G1168+G1215</f>
        <v>5541836.9900000002</v>
      </c>
      <c r="H134" s="81">
        <f>H135+H349+H356+H444+H533+H771+H785+H897+H929+H941+H1091+H1168+H1215</f>
        <v>4592307.68</v>
      </c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</row>
    <row r="135" spans="1:16304" s="90" customFormat="1" x14ac:dyDescent="0.2">
      <c r="A135" s="135" t="s">
        <v>48</v>
      </c>
      <c r="B135" s="2">
        <v>912</v>
      </c>
      <c r="C135" s="15" t="s">
        <v>49</v>
      </c>
      <c r="D135" s="15"/>
      <c r="E135" s="15"/>
      <c r="F135" s="15"/>
      <c r="G135" s="71">
        <f>G136+G145+G261</f>
        <v>701536.47</v>
      </c>
      <c r="H135" s="82">
        <f>H136+H145+H261</f>
        <v>616462</v>
      </c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  <c r="Z135" s="225"/>
      <c r="AA135" s="225"/>
      <c r="AB135" s="225"/>
      <c r="AC135" s="225"/>
      <c r="AD135" s="225"/>
      <c r="AE135" s="225"/>
      <c r="AF135" s="225"/>
      <c r="AG135" s="225"/>
      <c r="AH135" s="225"/>
      <c r="AI135" s="225"/>
      <c r="AJ135" s="225"/>
      <c r="AK135" s="225"/>
      <c r="AL135" s="225"/>
      <c r="AM135" s="225"/>
      <c r="AN135" s="225"/>
      <c r="AO135" s="225"/>
      <c r="AP135" s="225"/>
      <c r="AQ135" s="225"/>
      <c r="AR135" s="225"/>
      <c r="AS135" s="225"/>
      <c r="AT135" s="225"/>
    </row>
    <row r="136" spans="1:16304" s="90" customFormat="1" ht="33.75" customHeight="1" x14ac:dyDescent="0.2">
      <c r="A136" s="135" t="s">
        <v>51</v>
      </c>
      <c r="B136" s="2">
        <v>912</v>
      </c>
      <c r="C136" s="15" t="s">
        <v>49</v>
      </c>
      <c r="D136" s="15" t="s">
        <v>50</v>
      </c>
      <c r="E136" s="64"/>
      <c r="F136" s="64"/>
      <c r="G136" s="71">
        <f>G139</f>
        <v>1936</v>
      </c>
      <c r="H136" s="82">
        <f>H139</f>
        <v>1936</v>
      </c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  <c r="Z136" s="225"/>
      <c r="AA136" s="225"/>
      <c r="AB136" s="225"/>
      <c r="AC136" s="225"/>
      <c r="AD136" s="225"/>
      <c r="AE136" s="225"/>
      <c r="AF136" s="225"/>
      <c r="AG136" s="225"/>
      <c r="AH136" s="225"/>
      <c r="AI136" s="225"/>
      <c r="AJ136" s="225"/>
      <c r="AK136" s="225"/>
      <c r="AL136" s="225"/>
      <c r="AM136" s="225"/>
      <c r="AN136" s="225"/>
      <c r="AO136" s="225"/>
      <c r="AP136" s="225"/>
      <c r="AQ136" s="225"/>
      <c r="AR136" s="225"/>
      <c r="AS136" s="225"/>
      <c r="AT136" s="225"/>
    </row>
    <row r="137" spans="1:16304" ht="31.5" x14ac:dyDescent="0.2">
      <c r="A137" s="140" t="s">
        <v>709</v>
      </c>
      <c r="B137" s="2">
        <v>912</v>
      </c>
      <c r="C137" s="15" t="s">
        <v>60</v>
      </c>
      <c r="D137" s="15" t="s">
        <v>50</v>
      </c>
      <c r="E137" s="24" t="s">
        <v>208</v>
      </c>
      <c r="F137" s="15"/>
      <c r="G137" s="71">
        <f t="shared" ref="G137:H141" si="17">G138</f>
        <v>1936</v>
      </c>
      <c r="H137" s="82">
        <f t="shared" si="17"/>
        <v>1936</v>
      </c>
    </row>
    <row r="138" spans="1:16304" x14ac:dyDescent="0.2">
      <c r="A138" s="141" t="s">
        <v>480</v>
      </c>
      <c r="B138" s="1">
        <v>912</v>
      </c>
      <c r="C138" s="63" t="s">
        <v>60</v>
      </c>
      <c r="D138" s="63" t="s">
        <v>50</v>
      </c>
      <c r="E138" s="30" t="s">
        <v>484</v>
      </c>
      <c r="F138" s="17"/>
      <c r="G138" s="100">
        <f t="shared" si="17"/>
        <v>1936</v>
      </c>
      <c r="H138" s="101">
        <f t="shared" si="17"/>
        <v>1936</v>
      </c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  <c r="JJ138" s="59"/>
      <c r="JK138" s="59"/>
      <c r="JL138" s="59"/>
      <c r="JM138" s="59"/>
      <c r="JN138" s="59"/>
      <c r="JO138" s="59"/>
      <c r="JP138" s="59"/>
      <c r="JQ138" s="59"/>
      <c r="JR138" s="59"/>
      <c r="JS138" s="59"/>
      <c r="JT138" s="59"/>
      <c r="JU138" s="59"/>
      <c r="JV138" s="59"/>
      <c r="JW138" s="59"/>
      <c r="JX138" s="59"/>
      <c r="JY138" s="59"/>
      <c r="JZ138" s="59"/>
      <c r="KA138" s="59"/>
      <c r="KB138" s="59"/>
      <c r="KC138" s="59"/>
      <c r="KD138" s="59"/>
      <c r="KE138" s="59"/>
      <c r="KF138" s="59"/>
      <c r="KG138" s="59"/>
      <c r="KH138" s="59"/>
      <c r="KI138" s="59"/>
      <c r="KJ138" s="59"/>
      <c r="KK138" s="59"/>
      <c r="KL138" s="59"/>
      <c r="KM138" s="59"/>
      <c r="KN138" s="59"/>
      <c r="KO138" s="59"/>
      <c r="KP138" s="59"/>
      <c r="KQ138" s="59"/>
      <c r="KR138" s="59"/>
      <c r="KS138" s="59"/>
      <c r="KT138" s="59"/>
      <c r="KU138" s="59"/>
      <c r="KV138" s="59"/>
      <c r="KW138" s="59"/>
      <c r="KX138" s="59"/>
      <c r="KY138" s="59"/>
      <c r="KZ138" s="59"/>
      <c r="LA138" s="59"/>
      <c r="LB138" s="59"/>
      <c r="LC138" s="59"/>
      <c r="LD138" s="59"/>
      <c r="LE138" s="59"/>
      <c r="LF138" s="59"/>
      <c r="LG138" s="59"/>
      <c r="LH138" s="59"/>
      <c r="LI138" s="59"/>
      <c r="LJ138" s="59"/>
      <c r="LK138" s="59"/>
      <c r="LL138" s="59"/>
      <c r="LM138" s="59"/>
      <c r="LN138" s="59"/>
      <c r="LO138" s="59"/>
      <c r="LP138" s="59"/>
      <c r="LQ138" s="59"/>
      <c r="LR138" s="59"/>
      <c r="LS138" s="59"/>
      <c r="LT138" s="59"/>
      <c r="LU138" s="59"/>
      <c r="LV138" s="59"/>
      <c r="LW138" s="59"/>
      <c r="LX138" s="59"/>
      <c r="LY138" s="59"/>
      <c r="LZ138" s="59"/>
      <c r="MA138" s="59"/>
      <c r="MB138" s="59"/>
      <c r="MC138" s="59"/>
      <c r="MD138" s="59"/>
      <c r="ME138" s="59"/>
      <c r="MF138" s="59"/>
      <c r="MG138" s="59"/>
      <c r="MH138" s="59"/>
      <c r="MI138" s="59"/>
      <c r="MJ138" s="59"/>
      <c r="MK138" s="59"/>
      <c r="ML138" s="59"/>
      <c r="MM138" s="59"/>
      <c r="MN138" s="59"/>
      <c r="MO138" s="59"/>
      <c r="MP138" s="59"/>
      <c r="MQ138" s="59"/>
      <c r="MR138" s="59"/>
      <c r="MS138" s="59"/>
      <c r="MT138" s="59"/>
      <c r="MU138" s="59"/>
      <c r="MV138" s="59"/>
      <c r="MW138" s="59"/>
      <c r="MX138" s="59"/>
      <c r="MY138" s="59"/>
      <c r="MZ138" s="59"/>
      <c r="NA138" s="59"/>
      <c r="NB138" s="59"/>
      <c r="NC138" s="59"/>
      <c r="ND138" s="59"/>
      <c r="NE138" s="59"/>
      <c r="NF138" s="59"/>
      <c r="NG138" s="59"/>
      <c r="NH138" s="59"/>
      <c r="NI138" s="59"/>
      <c r="NJ138" s="59"/>
      <c r="NK138" s="59"/>
      <c r="NL138" s="59"/>
      <c r="NM138" s="59"/>
      <c r="NN138" s="59"/>
      <c r="NO138" s="59"/>
      <c r="NP138" s="59"/>
      <c r="NQ138" s="59"/>
      <c r="NR138" s="59"/>
      <c r="NS138" s="59"/>
      <c r="NT138" s="59"/>
      <c r="NU138" s="59"/>
      <c r="NV138" s="59"/>
      <c r="NW138" s="59"/>
      <c r="NX138" s="59"/>
      <c r="NY138" s="59"/>
      <c r="NZ138" s="59"/>
      <c r="OA138" s="59"/>
      <c r="OB138" s="59"/>
      <c r="OC138" s="59"/>
      <c r="OD138" s="59"/>
      <c r="OE138" s="59"/>
      <c r="OF138" s="59"/>
      <c r="OG138" s="59"/>
      <c r="OH138" s="59"/>
      <c r="OI138" s="59"/>
      <c r="OJ138" s="59"/>
      <c r="OK138" s="59"/>
      <c r="OL138" s="59"/>
      <c r="OM138" s="59"/>
      <c r="ON138" s="59"/>
      <c r="OO138" s="59"/>
      <c r="OP138" s="59"/>
      <c r="OQ138" s="59"/>
      <c r="OR138" s="59"/>
      <c r="OS138" s="59"/>
      <c r="OT138" s="59"/>
      <c r="OU138" s="59"/>
      <c r="OV138" s="59"/>
      <c r="OW138" s="59"/>
      <c r="OX138" s="59"/>
      <c r="OY138" s="59"/>
      <c r="OZ138" s="59"/>
      <c r="PA138" s="59"/>
      <c r="PB138" s="59"/>
      <c r="PC138" s="59"/>
      <c r="PD138" s="59"/>
      <c r="PE138" s="59"/>
      <c r="PF138" s="59"/>
      <c r="PG138" s="59"/>
      <c r="PH138" s="59"/>
      <c r="PI138" s="59"/>
      <c r="PJ138" s="59"/>
      <c r="PK138" s="59"/>
      <c r="PL138" s="59"/>
      <c r="PM138" s="59"/>
      <c r="PN138" s="59"/>
      <c r="PO138" s="59"/>
      <c r="PP138" s="59"/>
      <c r="PQ138" s="59"/>
      <c r="PR138" s="59"/>
      <c r="PS138" s="59"/>
      <c r="PT138" s="59"/>
      <c r="PU138" s="59"/>
      <c r="PV138" s="59"/>
      <c r="PW138" s="59"/>
      <c r="PX138" s="59"/>
      <c r="PY138" s="59"/>
      <c r="PZ138" s="59"/>
      <c r="QA138" s="59"/>
      <c r="QB138" s="59"/>
      <c r="QC138" s="59"/>
      <c r="QD138" s="59"/>
      <c r="QE138" s="59"/>
      <c r="QF138" s="59"/>
      <c r="QG138" s="59"/>
      <c r="QH138" s="59"/>
      <c r="QI138" s="59"/>
      <c r="QJ138" s="59"/>
      <c r="QK138" s="59"/>
      <c r="QL138" s="59"/>
      <c r="QM138" s="59"/>
      <c r="QN138" s="59"/>
      <c r="QO138" s="59"/>
      <c r="QP138" s="59"/>
      <c r="QQ138" s="59"/>
      <c r="QR138" s="59"/>
      <c r="QS138" s="59"/>
      <c r="QT138" s="59"/>
      <c r="QU138" s="59"/>
      <c r="QV138" s="59"/>
      <c r="QW138" s="59"/>
      <c r="QX138" s="59"/>
      <c r="QY138" s="59"/>
      <c r="QZ138" s="59"/>
      <c r="RA138" s="59"/>
      <c r="RB138" s="59"/>
      <c r="RC138" s="59"/>
      <c r="RD138" s="59"/>
      <c r="RE138" s="59"/>
      <c r="RF138" s="59"/>
      <c r="RG138" s="59"/>
      <c r="RH138" s="59"/>
      <c r="RI138" s="59"/>
      <c r="RJ138" s="59"/>
      <c r="RK138" s="59"/>
      <c r="RL138" s="59"/>
      <c r="RM138" s="59"/>
      <c r="RN138" s="59"/>
      <c r="RO138" s="59"/>
      <c r="RP138" s="59"/>
      <c r="RQ138" s="59"/>
      <c r="RR138" s="59"/>
      <c r="RS138" s="59"/>
      <c r="RT138" s="59"/>
      <c r="RU138" s="59"/>
      <c r="RV138" s="59"/>
      <c r="RW138" s="59"/>
      <c r="RX138" s="59"/>
      <c r="RY138" s="59"/>
      <c r="RZ138" s="59"/>
      <c r="SA138" s="59"/>
      <c r="SB138" s="59"/>
      <c r="SC138" s="59"/>
      <c r="SD138" s="59"/>
      <c r="SE138" s="59"/>
      <c r="SF138" s="59"/>
      <c r="SG138" s="59"/>
      <c r="SH138" s="59"/>
      <c r="SI138" s="59"/>
      <c r="SJ138" s="59"/>
      <c r="SK138" s="59"/>
      <c r="SL138" s="59"/>
      <c r="SM138" s="59"/>
      <c r="SN138" s="59"/>
      <c r="SO138" s="59"/>
      <c r="SP138" s="59"/>
      <c r="SQ138" s="59"/>
      <c r="SR138" s="59"/>
      <c r="SS138" s="59"/>
      <c r="ST138" s="59"/>
      <c r="SU138" s="59"/>
      <c r="SV138" s="59"/>
      <c r="SW138" s="59"/>
      <c r="SX138" s="59"/>
      <c r="SY138" s="59"/>
      <c r="SZ138" s="59"/>
      <c r="TA138" s="59"/>
      <c r="TB138" s="59"/>
      <c r="TC138" s="59"/>
      <c r="TD138" s="59"/>
      <c r="TE138" s="59"/>
      <c r="TF138" s="59"/>
      <c r="TG138" s="59"/>
      <c r="TH138" s="59"/>
      <c r="TI138" s="59"/>
      <c r="TJ138" s="59"/>
      <c r="TK138" s="59"/>
      <c r="TL138" s="59"/>
      <c r="TM138" s="59"/>
      <c r="TN138" s="59"/>
      <c r="TO138" s="59"/>
      <c r="TP138" s="59"/>
      <c r="TQ138" s="59"/>
      <c r="TR138" s="59"/>
      <c r="TS138" s="59"/>
      <c r="TT138" s="59"/>
      <c r="TU138" s="59"/>
      <c r="TV138" s="59"/>
      <c r="TW138" s="59"/>
      <c r="TX138" s="59"/>
      <c r="TY138" s="59"/>
      <c r="TZ138" s="59"/>
      <c r="UA138" s="59"/>
      <c r="UB138" s="59"/>
      <c r="UC138" s="59"/>
      <c r="UD138" s="59"/>
      <c r="UE138" s="59"/>
      <c r="UF138" s="59"/>
      <c r="UG138" s="59"/>
      <c r="UH138" s="59"/>
      <c r="UI138" s="59"/>
      <c r="UJ138" s="59"/>
      <c r="UK138" s="59"/>
      <c r="UL138" s="59"/>
      <c r="UM138" s="59"/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  <c r="WC138" s="59"/>
      <c r="WD138" s="59"/>
      <c r="WE138" s="59"/>
      <c r="WF138" s="59"/>
      <c r="WG138" s="59"/>
      <c r="WH138" s="59"/>
      <c r="WI138" s="59"/>
      <c r="WJ138" s="59"/>
      <c r="WK138" s="59"/>
      <c r="WL138" s="59"/>
      <c r="WM138" s="59"/>
      <c r="WN138" s="59"/>
      <c r="WO138" s="59"/>
      <c r="WP138" s="59"/>
      <c r="WQ138" s="59"/>
      <c r="WR138" s="59"/>
      <c r="WS138" s="59"/>
      <c r="WT138" s="59"/>
      <c r="WU138" s="59"/>
      <c r="WV138" s="59"/>
      <c r="WW138" s="59"/>
      <c r="WX138" s="59"/>
      <c r="WY138" s="59"/>
      <c r="WZ138" s="59"/>
      <c r="XA138" s="59"/>
      <c r="XB138" s="59"/>
      <c r="XC138" s="59"/>
      <c r="XD138" s="59"/>
      <c r="XE138" s="59"/>
      <c r="XF138" s="59"/>
      <c r="XG138" s="59"/>
      <c r="XH138" s="59"/>
      <c r="XI138" s="59"/>
      <c r="XJ138" s="59"/>
      <c r="XK138" s="59"/>
      <c r="XL138" s="59"/>
      <c r="XM138" s="59"/>
      <c r="XN138" s="59"/>
      <c r="XO138" s="59"/>
      <c r="XP138" s="59"/>
      <c r="XQ138" s="59"/>
      <c r="XR138" s="59"/>
      <c r="XS138" s="59"/>
      <c r="XT138" s="59"/>
      <c r="XU138" s="59"/>
      <c r="XV138" s="59"/>
      <c r="XW138" s="59"/>
      <c r="XX138" s="59"/>
      <c r="XY138" s="59"/>
      <c r="XZ138" s="59"/>
      <c r="YA138" s="59"/>
      <c r="YB138" s="59"/>
      <c r="YC138" s="59"/>
      <c r="YD138" s="59"/>
      <c r="YE138" s="59"/>
      <c r="YF138" s="59"/>
      <c r="YG138" s="59"/>
      <c r="YH138" s="59"/>
      <c r="YI138" s="59"/>
      <c r="YJ138" s="59"/>
      <c r="YK138" s="59"/>
      <c r="YL138" s="59"/>
      <c r="YM138" s="59"/>
      <c r="YN138" s="59"/>
      <c r="YO138" s="59"/>
      <c r="YP138" s="59"/>
      <c r="YQ138" s="59"/>
      <c r="YR138" s="59"/>
      <c r="YS138" s="59"/>
      <c r="YT138" s="59"/>
      <c r="YU138" s="59"/>
      <c r="YV138" s="59"/>
      <c r="YW138" s="59"/>
      <c r="YX138" s="59"/>
      <c r="YY138" s="59"/>
      <c r="YZ138" s="59"/>
      <c r="ZA138" s="59"/>
      <c r="ZB138" s="59"/>
      <c r="ZC138" s="59"/>
      <c r="ZD138" s="59"/>
      <c r="ZE138" s="59"/>
      <c r="ZF138" s="59"/>
      <c r="ZG138" s="59"/>
      <c r="ZH138" s="59"/>
      <c r="ZI138" s="59"/>
      <c r="ZJ138" s="59"/>
      <c r="ZK138" s="59"/>
      <c r="ZL138" s="59"/>
      <c r="ZM138" s="59"/>
      <c r="ZN138" s="59"/>
      <c r="ZO138" s="59"/>
      <c r="ZP138" s="59"/>
      <c r="ZQ138" s="59"/>
      <c r="ZR138" s="59"/>
      <c r="ZS138" s="59"/>
      <c r="ZT138" s="59"/>
      <c r="ZU138" s="59"/>
      <c r="ZV138" s="59"/>
      <c r="ZW138" s="59"/>
      <c r="ZX138" s="59"/>
      <c r="ZY138" s="59"/>
      <c r="ZZ138" s="59"/>
      <c r="AAA138" s="59"/>
      <c r="AAB138" s="59"/>
      <c r="AAC138" s="59"/>
      <c r="AAD138" s="59"/>
      <c r="AAE138" s="59"/>
      <c r="AAF138" s="59"/>
      <c r="AAG138" s="59"/>
      <c r="AAH138" s="59"/>
      <c r="AAI138" s="59"/>
      <c r="AAJ138" s="59"/>
      <c r="AAK138" s="59"/>
      <c r="AAL138" s="59"/>
      <c r="AAM138" s="59"/>
      <c r="AAN138" s="59"/>
      <c r="AAO138" s="59"/>
      <c r="AAP138" s="59"/>
      <c r="AAQ138" s="59"/>
      <c r="AAR138" s="59"/>
      <c r="AAS138" s="59"/>
      <c r="AAT138" s="59"/>
      <c r="AAU138" s="59"/>
      <c r="AAV138" s="59"/>
      <c r="AAW138" s="59"/>
      <c r="AAX138" s="59"/>
      <c r="AAY138" s="59"/>
      <c r="AAZ138" s="59"/>
      <c r="ABA138" s="59"/>
      <c r="ABB138" s="59"/>
      <c r="ABC138" s="59"/>
      <c r="ABD138" s="59"/>
      <c r="ABE138" s="59"/>
      <c r="ABF138" s="59"/>
      <c r="ABG138" s="59"/>
      <c r="ABH138" s="59"/>
      <c r="ABI138" s="59"/>
      <c r="ABJ138" s="59"/>
      <c r="ABK138" s="59"/>
      <c r="ABL138" s="59"/>
      <c r="ABM138" s="59"/>
      <c r="ABN138" s="59"/>
      <c r="ABO138" s="59"/>
      <c r="ABP138" s="59"/>
      <c r="ABQ138" s="59"/>
      <c r="ABR138" s="59"/>
      <c r="ABS138" s="59"/>
      <c r="ABT138" s="59"/>
      <c r="ABU138" s="59"/>
      <c r="ABV138" s="59"/>
      <c r="ABW138" s="59"/>
      <c r="ABX138" s="59"/>
      <c r="ABY138" s="59"/>
      <c r="ABZ138" s="59"/>
      <c r="ACA138" s="59"/>
      <c r="ACB138" s="59"/>
      <c r="ACC138" s="59"/>
      <c r="ACD138" s="59"/>
      <c r="ACE138" s="59"/>
      <c r="ACF138" s="59"/>
      <c r="ACG138" s="59"/>
      <c r="ACH138" s="59"/>
      <c r="ACI138" s="59"/>
      <c r="ACJ138" s="59"/>
      <c r="ACK138" s="59"/>
      <c r="ACL138" s="59"/>
      <c r="ACM138" s="59"/>
      <c r="ACN138" s="59"/>
      <c r="ACO138" s="59"/>
      <c r="ACP138" s="59"/>
      <c r="ACQ138" s="59"/>
      <c r="ACR138" s="59"/>
      <c r="ACS138" s="59"/>
      <c r="ACT138" s="59"/>
      <c r="ACU138" s="59"/>
      <c r="ACV138" s="59"/>
      <c r="ACW138" s="59"/>
      <c r="ACX138" s="59"/>
      <c r="ACY138" s="59"/>
      <c r="ACZ138" s="59"/>
      <c r="ADA138" s="59"/>
      <c r="ADB138" s="59"/>
      <c r="ADC138" s="59"/>
      <c r="ADD138" s="59"/>
      <c r="ADE138" s="59"/>
      <c r="ADF138" s="59"/>
      <c r="ADG138" s="59"/>
      <c r="ADH138" s="59"/>
      <c r="ADI138" s="59"/>
      <c r="ADJ138" s="59"/>
      <c r="ADK138" s="59"/>
      <c r="ADL138" s="59"/>
      <c r="ADM138" s="59"/>
      <c r="ADN138" s="59"/>
      <c r="ADO138" s="59"/>
      <c r="ADP138" s="59"/>
      <c r="ADQ138" s="59"/>
      <c r="ADR138" s="59"/>
      <c r="ADS138" s="59"/>
      <c r="ADT138" s="59"/>
      <c r="ADU138" s="59"/>
      <c r="ADV138" s="59"/>
      <c r="ADW138" s="59"/>
      <c r="ADX138" s="59"/>
      <c r="ADY138" s="59"/>
      <c r="ADZ138" s="59"/>
      <c r="AEA138" s="59"/>
      <c r="AEB138" s="59"/>
      <c r="AEC138" s="59"/>
      <c r="AED138" s="59"/>
      <c r="AEE138" s="59"/>
      <c r="AEF138" s="59"/>
      <c r="AEG138" s="59"/>
      <c r="AEH138" s="59"/>
      <c r="AEI138" s="59"/>
      <c r="AEJ138" s="59"/>
      <c r="AEK138" s="59"/>
      <c r="AEL138" s="59"/>
      <c r="AEM138" s="59"/>
      <c r="AEN138" s="59"/>
      <c r="AEO138" s="59"/>
      <c r="AEP138" s="59"/>
      <c r="AEQ138" s="59"/>
      <c r="AER138" s="59"/>
      <c r="AES138" s="59"/>
      <c r="AET138" s="59"/>
      <c r="AEU138" s="59"/>
      <c r="AEV138" s="59"/>
      <c r="AEW138" s="59"/>
      <c r="AEX138" s="59"/>
      <c r="AEY138" s="59"/>
      <c r="AEZ138" s="59"/>
      <c r="AFA138" s="59"/>
      <c r="AFB138" s="59"/>
      <c r="AFC138" s="59"/>
      <c r="AFD138" s="59"/>
      <c r="AFE138" s="59"/>
      <c r="AFF138" s="59"/>
      <c r="AFG138" s="59"/>
      <c r="AFH138" s="59"/>
      <c r="AFI138" s="59"/>
      <c r="AFJ138" s="59"/>
      <c r="AFK138" s="59"/>
      <c r="AFL138" s="59"/>
      <c r="AFM138" s="59"/>
      <c r="AFN138" s="59"/>
      <c r="AFO138" s="59"/>
      <c r="AFP138" s="59"/>
      <c r="AFQ138" s="59"/>
      <c r="AFR138" s="59"/>
      <c r="AFS138" s="59"/>
      <c r="AFT138" s="59"/>
      <c r="AFU138" s="59"/>
      <c r="AFV138" s="59"/>
      <c r="AFW138" s="59"/>
      <c r="AFX138" s="59"/>
      <c r="AFY138" s="59"/>
      <c r="AFZ138" s="59"/>
      <c r="AGA138" s="59"/>
      <c r="AGB138" s="59"/>
      <c r="AGC138" s="59"/>
      <c r="AGD138" s="59"/>
      <c r="AGE138" s="59"/>
      <c r="AGF138" s="59"/>
      <c r="AGG138" s="59"/>
      <c r="AGH138" s="59"/>
      <c r="AGI138" s="59"/>
      <c r="AGJ138" s="59"/>
      <c r="AGK138" s="59"/>
      <c r="AGL138" s="59"/>
      <c r="AGM138" s="59"/>
      <c r="AGN138" s="59"/>
      <c r="AGO138" s="59"/>
      <c r="AGP138" s="59"/>
      <c r="AGQ138" s="59"/>
      <c r="AGR138" s="59"/>
      <c r="AGS138" s="59"/>
      <c r="AGT138" s="59"/>
      <c r="AGU138" s="59"/>
      <c r="AGV138" s="59"/>
      <c r="AGW138" s="59"/>
      <c r="AGX138" s="59"/>
      <c r="AGY138" s="59"/>
      <c r="AGZ138" s="59"/>
      <c r="AHA138" s="59"/>
      <c r="AHB138" s="59"/>
      <c r="AHC138" s="59"/>
      <c r="AHD138" s="59"/>
      <c r="AHE138" s="59"/>
      <c r="AHF138" s="59"/>
      <c r="AHG138" s="59"/>
      <c r="AHH138" s="59"/>
      <c r="AHI138" s="59"/>
      <c r="AHJ138" s="59"/>
      <c r="AHK138" s="59"/>
      <c r="AHL138" s="59"/>
      <c r="AHM138" s="59"/>
      <c r="AHN138" s="59"/>
      <c r="AHO138" s="59"/>
      <c r="AHP138" s="59"/>
      <c r="AHQ138" s="59"/>
      <c r="AHR138" s="59"/>
      <c r="AHS138" s="59"/>
      <c r="AHT138" s="59"/>
      <c r="AHU138" s="59"/>
      <c r="AHV138" s="59"/>
      <c r="AHW138" s="59"/>
      <c r="AHX138" s="59"/>
      <c r="AHY138" s="59"/>
      <c r="AHZ138" s="59"/>
      <c r="AIA138" s="59"/>
      <c r="AIB138" s="59"/>
      <c r="AIC138" s="59"/>
      <c r="AID138" s="59"/>
      <c r="AIE138" s="59"/>
      <c r="AIF138" s="59"/>
      <c r="AIG138" s="59"/>
      <c r="AIH138" s="59"/>
      <c r="AII138" s="59"/>
      <c r="AIJ138" s="59"/>
      <c r="AIK138" s="59"/>
      <c r="AIL138" s="59"/>
      <c r="AIM138" s="59"/>
      <c r="AIN138" s="59"/>
      <c r="AIO138" s="59"/>
      <c r="AIP138" s="59"/>
      <c r="AIQ138" s="59"/>
      <c r="AIR138" s="59"/>
      <c r="AIS138" s="59"/>
      <c r="AIT138" s="59"/>
      <c r="AIU138" s="59"/>
      <c r="AIV138" s="59"/>
      <c r="AIW138" s="59"/>
      <c r="AIX138" s="59"/>
      <c r="AIY138" s="59"/>
      <c r="AIZ138" s="59"/>
      <c r="AJA138" s="59"/>
      <c r="AJB138" s="59"/>
      <c r="AJC138" s="59"/>
      <c r="AJD138" s="59"/>
      <c r="AJE138" s="59"/>
      <c r="AJF138" s="59"/>
      <c r="AJG138" s="59"/>
      <c r="AJH138" s="59"/>
      <c r="AJI138" s="59"/>
      <c r="AJJ138" s="59"/>
      <c r="AJK138" s="59"/>
      <c r="AJL138" s="59"/>
      <c r="AJM138" s="59"/>
      <c r="AJN138" s="59"/>
      <c r="AJO138" s="59"/>
      <c r="AJP138" s="59"/>
      <c r="AJQ138" s="59"/>
      <c r="AJR138" s="59"/>
      <c r="AJS138" s="59"/>
      <c r="AJT138" s="59"/>
      <c r="AJU138" s="59"/>
      <c r="AJV138" s="59"/>
      <c r="AJW138" s="59"/>
      <c r="AJX138" s="59"/>
      <c r="AJY138" s="59"/>
      <c r="AJZ138" s="59"/>
      <c r="AKA138" s="59"/>
      <c r="AKB138" s="59"/>
      <c r="AKC138" s="59"/>
      <c r="AKD138" s="59"/>
      <c r="AKE138" s="59"/>
      <c r="AKF138" s="59"/>
      <c r="AKG138" s="59"/>
      <c r="AKH138" s="59"/>
      <c r="AKI138" s="59"/>
      <c r="AKJ138" s="59"/>
      <c r="AKK138" s="59"/>
      <c r="AKL138" s="59"/>
      <c r="AKM138" s="59"/>
      <c r="AKN138" s="59"/>
      <c r="AKO138" s="59"/>
      <c r="AKP138" s="59"/>
      <c r="AKQ138" s="59"/>
      <c r="AKR138" s="59"/>
      <c r="AKS138" s="59"/>
      <c r="AKT138" s="59"/>
      <c r="AKU138" s="59"/>
      <c r="AKV138" s="59"/>
      <c r="AKW138" s="59"/>
      <c r="AKX138" s="59"/>
      <c r="AKY138" s="59"/>
      <c r="AKZ138" s="59"/>
      <c r="ALA138" s="59"/>
      <c r="ALB138" s="59"/>
      <c r="ALC138" s="59"/>
      <c r="ALD138" s="59"/>
      <c r="ALE138" s="59"/>
      <c r="ALF138" s="59"/>
      <c r="ALG138" s="59"/>
      <c r="ALH138" s="59"/>
      <c r="ALI138" s="59"/>
      <c r="ALJ138" s="59"/>
      <c r="ALK138" s="59"/>
      <c r="ALL138" s="59"/>
      <c r="ALM138" s="59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  <c r="ALX138" s="59"/>
      <c r="ALY138" s="59"/>
      <c r="ALZ138" s="59"/>
      <c r="AMA138" s="59"/>
      <c r="AMB138" s="59"/>
      <c r="AMC138" s="59"/>
      <c r="AMD138" s="59"/>
      <c r="AME138" s="59"/>
      <c r="AMF138" s="59"/>
      <c r="AMG138" s="59"/>
      <c r="AMH138" s="59"/>
      <c r="AMI138" s="59"/>
      <c r="AMJ138" s="59"/>
      <c r="AMK138" s="59"/>
      <c r="AML138" s="59"/>
      <c r="AMM138" s="59"/>
      <c r="AMN138" s="59"/>
      <c r="AMO138" s="59"/>
      <c r="AMP138" s="59"/>
      <c r="AMQ138" s="59"/>
      <c r="AMR138" s="59"/>
      <c r="AMS138" s="59"/>
      <c r="AMT138" s="59"/>
      <c r="AMU138" s="59"/>
      <c r="AMV138" s="59"/>
      <c r="AMW138" s="59"/>
      <c r="AMX138" s="59"/>
      <c r="AMY138" s="59"/>
      <c r="AMZ138" s="59"/>
      <c r="ANA138" s="59"/>
      <c r="ANB138" s="59"/>
      <c r="ANC138" s="59"/>
      <c r="AND138" s="59"/>
      <c r="ANE138" s="59"/>
      <c r="ANF138" s="59"/>
      <c r="ANG138" s="59"/>
      <c r="ANH138" s="59"/>
      <c r="ANI138" s="59"/>
      <c r="ANJ138" s="59"/>
      <c r="ANK138" s="59"/>
      <c r="ANL138" s="59"/>
      <c r="ANM138" s="59"/>
      <c r="ANN138" s="59"/>
      <c r="ANO138" s="59"/>
      <c r="ANP138" s="59"/>
      <c r="ANQ138" s="59"/>
      <c r="ANR138" s="59"/>
      <c r="ANS138" s="59"/>
      <c r="ANT138" s="59"/>
      <c r="ANU138" s="59"/>
      <c r="ANV138" s="59"/>
      <c r="ANW138" s="59"/>
      <c r="ANX138" s="59"/>
      <c r="ANY138" s="59"/>
      <c r="ANZ138" s="59"/>
      <c r="AOA138" s="59"/>
      <c r="AOB138" s="59"/>
      <c r="AOC138" s="59"/>
      <c r="AOD138" s="59"/>
      <c r="AOE138" s="59"/>
      <c r="AOF138" s="59"/>
      <c r="AOG138" s="59"/>
      <c r="AOH138" s="59"/>
      <c r="AOI138" s="59"/>
      <c r="AOJ138" s="59"/>
      <c r="AOK138" s="59"/>
      <c r="AOL138" s="59"/>
      <c r="AOM138" s="59"/>
      <c r="AON138" s="59"/>
      <c r="AOO138" s="59"/>
      <c r="AOP138" s="59"/>
      <c r="AOQ138" s="59"/>
      <c r="AOR138" s="59"/>
      <c r="AOS138" s="59"/>
      <c r="AOT138" s="59"/>
      <c r="AOU138" s="59"/>
      <c r="AOV138" s="59"/>
      <c r="AOW138" s="59"/>
      <c r="AOX138" s="59"/>
      <c r="AOY138" s="59"/>
      <c r="AOZ138" s="59"/>
      <c r="APA138" s="59"/>
      <c r="APB138" s="59"/>
      <c r="APC138" s="59"/>
      <c r="APD138" s="59"/>
      <c r="APE138" s="59"/>
      <c r="APF138" s="59"/>
      <c r="APG138" s="59"/>
      <c r="APH138" s="59"/>
      <c r="API138" s="59"/>
      <c r="APJ138" s="59"/>
      <c r="APK138" s="59"/>
      <c r="APL138" s="59"/>
      <c r="APM138" s="59"/>
      <c r="APN138" s="59"/>
      <c r="APO138" s="59"/>
      <c r="APP138" s="59"/>
      <c r="APQ138" s="59"/>
      <c r="APR138" s="59"/>
      <c r="APS138" s="59"/>
      <c r="APT138" s="59"/>
      <c r="APU138" s="59"/>
      <c r="APV138" s="59"/>
      <c r="APW138" s="59"/>
      <c r="APX138" s="59"/>
      <c r="APY138" s="59"/>
      <c r="APZ138" s="59"/>
      <c r="AQA138" s="59"/>
      <c r="AQB138" s="59"/>
      <c r="AQC138" s="59"/>
      <c r="AQD138" s="59"/>
      <c r="AQE138" s="59"/>
      <c r="AQF138" s="59"/>
      <c r="AQG138" s="59"/>
      <c r="AQH138" s="59"/>
      <c r="AQI138" s="59"/>
      <c r="AQJ138" s="59"/>
      <c r="AQK138" s="59"/>
      <c r="AQL138" s="59"/>
      <c r="AQM138" s="59"/>
      <c r="AQN138" s="59"/>
      <c r="AQO138" s="59"/>
      <c r="AQP138" s="59"/>
      <c r="AQQ138" s="59"/>
      <c r="AQR138" s="59"/>
      <c r="AQS138" s="59"/>
      <c r="AQT138" s="59"/>
      <c r="AQU138" s="59"/>
      <c r="AQV138" s="59"/>
      <c r="AQW138" s="59"/>
      <c r="AQX138" s="59"/>
      <c r="AQY138" s="59"/>
      <c r="AQZ138" s="59"/>
      <c r="ARA138" s="59"/>
      <c r="ARB138" s="59"/>
      <c r="ARC138" s="59"/>
      <c r="ARD138" s="59"/>
      <c r="ARE138" s="59"/>
      <c r="ARF138" s="59"/>
      <c r="ARG138" s="59"/>
      <c r="ARH138" s="59"/>
      <c r="ARI138" s="59"/>
      <c r="ARJ138" s="59"/>
      <c r="ARK138" s="59"/>
      <c r="ARL138" s="59"/>
      <c r="ARM138" s="59"/>
      <c r="ARN138" s="59"/>
      <c r="ARO138" s="59"/>
      <c r="ARP138" s="59"/>
      <c r="ARQ138" s="59"/>
      <c r="ARR138" s="59"/>
      <c r="ARS138" s="59"/>
      <c r="ART138" s="59"/>
      <c r="ARU138" s="59"/>
      <c r="ARV138" s="59"/>
      <c r="ARW138" s="59"/>
      <c r="ARX138" s="59"/>
      <c r="ARY138" s="59"/>
      <c r="ARZ138" s="59"/>
      <c r="ASA138" s="59"/>
      <c r="ASB138" s="59"/>
      <c r="ASC138" s="59"/>
      <c r="ASD138" s="59"/>
      <c r="ASE138" s="59"/>
      <c r="ASF138" s="59"/>
      <c r="ASG138" s="59"/>
      <c r="ASH138" s="59"/>
      <c r="ASI138" s="59"/>
      <c r="ASJ138" s="59"/>
      <c r="ASK138" s="59"/>
      <c r="ASL138" s="59"/>
      <c r="ASM138" s="59"/>
      <c r="ASN138" s="59"/>
      <c r="ASO138" s="59"/>
      <c r="ASP138" s="59"/>
      <c r="ASQ138" s="59"/>
      <c r="ASR138" s="59"/>
      <c r="ASS138" s="59"/>
      <c r="AST138" s="59"/>
      <c r="ASU138" s="59"/>
      <c r="ASV138" s="59"/>
      <c r="ASW138" s="59"/>
      <c r="ASX138" s="59"/>
      <c r="ASY138" s="59"/>
      <c r="ASZ138" s="59"/>
      <c r="ATA138" s="59"/>
      <c r="ATB138" s="59"/>
      <c r="ATC138" s="59"/>
      <c r="ATD138" s="59"/>
      <c r="ATE138" s="59"/>
      <c r="ATF138" s="59"/>
      <c r="ATG138" s="59"/>
      <c r="ATH138" s="59"/>
      <c r="ATI138" s="59"/>
      <c r="ATJ138" s="59"/>
      <c r="ATK138" s="59"/>
      <c r="ATL138" s="59"/>
      <c r="ATM138" s="59"/>
      <c r="ATN138" s="59"/>
      <c r="ATO138" s="59"/>
      <c r="ATP138" s="59"/>
      <c r="ATQ138" s="59"/>
      <c r="ATR138" s="59"/>
      <c r="ATS138" s="59"/>
      <c r="ATT138" s="59"/>
      <c r="ATU138" s="59"/>
      <c r="ATV138" s="59"/>
      <c r="ATW138" s="59"/>
      <c r="ATX138" s="59"/>
      <c r="ATY138" s="59"/>
      <c r="ATZ138" s="59"/>
      <c r="AUA138" s="59"/>
      <c r="AUB138" s="59"/>
      <c r="AUC138" s="59"/>
      <c r="AUD138" s="59"/>
      <c r="AUE138" s="59"/>
      <c r="AUF138" s="59"/>
      <c r="AUG138" s="59"/>
      <c r="AUH138" s="59"/>
      <c r="AUI138" s="59"/>
      <c r="AUJ138" s="59"/>
      <c r="AUK138" s="59"/>
      <c r="AUL138" s="59"/>
      <c r="AUM138" s="59"/>
      <c r="AUN138" s="59"/>
      <c r="AUO138" s="59"/>
      <c r="AUP138" s="59"/>
      <c r="AUQ138" s="59"/>
      <c r="AUR138" s="59"/>
      <c r="AUS138" s="59"/>
      <c r="AUT138" s="59"/>
      <c r="AUU138" s="59"/>
      <c r="AUV138" s="59"/>
      <c r="AUW138" s="59"/>
      <c r="AUX138" s="59"/>
      <c r="AUY138" s="59"/>
      <c r="AUZ138" s="59"/>
      <c r="AVA138" s="59"/>
      <c r="AVB138" s="59"/>
      <c r="AVC138" s="59"/>
      <c r="AVD138" s="59"/>
      <c r="AVE138" s="59"/>
      <c r="AVF138" s="59"/>
      <c r="AVG138" s="59"/>
      <c r="AVH138" s="59"/>
      <c r="AVI138" s="59"/>
      <c r="AVJ138" s="59"/>
      <c r="AVK138" s="59"/>
      <c r="AVL138" s="59"/>
      <c r="AVM138" s="59"/>
      <c r="AVN138" s="59"/>
      <c r="AVO138" s="59"/>
      <c r="AVP138" s="59"/>
      <c r="AVQ138" s="59"/>
      <c r="AVR138" s="59"/>
      <c r="AVS138" s="59"/>
      <c r="AVT138" s="59"/>
      <c r="AVU138" s="59"/>
      <c r="AVV138" s="59"/>
      <c r="AVW138" s="59"/>
      <c r="AVX138" s="59"/>
      <c r="AVY138" s="59"/>
      <c r="AVZ138" s="59"/>
      <c r="AWA138" s="59"/>
      <c r="AWB138" s="59"/>
      <c r="AWC138" s="59"/>
      <c r="AWD138" s="59"/>
      <c r="AWE138" s="59"/>
      <c r="AWF138" s="59"/>
      <c r="AWG138" s="59"/>
      <c r="AWH138" s="59"/>
      <c r="AWI138" s="59"/>
      <c r="AWJ138" s="59"/>
      <c r="AWK138" s="59"/>
      <c r="AWL138" s="59"/>
      <c r="AWM138" s="59"/>
      <c r="AWN138" s="59"/>
      <c r="AWO138" s="59"/>
      <c r="AWP138" s="59"/>
      <c r="AWQ138" s="59"/>
      <c r="AWR138" s="59"/>
      <c r="AWS138" s="59"/>
      <c r="AWT138" s="59"/>
      <c r="AWU138" s="59"/>
      <c r="AWV138" s="59"/>
      <c r="AWW138" s="59"/>
      <c r="AWX138" s="59"/>
      <c r="AWY138" s="59"/>
      <c r="AWZ138" s="59"/>
      <c r="AXA138" s="59"/>
      <c r="AXB138" s="59"/>
      <c r="AXC138" s="59"/>
      <c r="AXD138" s="59"/>
      <c r="AXE138" s="59"/>
      <c r="AXF138" s="59"/>
      <c r="AXG138" s="59"/>
      <c r="AXH138" s="59"/>
      <c r="AXI138" s="59"/>
      <c r="AXJ138" s="59"/>
      <c r="AXK138" s="59"/>
      <c r="AXL138" s="59"/>
      <c r="AXM138" s="59"/>
      <c r="AXN138" s="59"/>
      <c r="AXO138" s="59"/>
      <c r="AXP138" s="59"/>
      <c r="AXQ138" s="59"/>
      <c r="AXR138" s="59"/>
      <c r="AXS138" s="59"/>
      <c r="AXT138" s="59"/>
      <c r="AXU138" s="59"/>
      <c r="AXV138" s="59"/>
      <c r="AXW138" s="59"/>
      <c r="AXX138" s="59"/>
      <c r="AXY138" s="59"/>
      <c r="AXZ138" s="59"/>
      <c r="AYA138" s="59"/>
      <c r="AYB138" s="59"/>
      <c r="AYC138" s="59"/>
      <c r="AYD138" s="59"/>
      <c r="AYE138" s="59"/>
      <c r="AYF138" s="59"/>
      <c r="AYG138" s="59"/>
      <c r="AYH138" s="59"/>
      <c r="AYI138" s="59"/>
      <c r="AYJ138" s="59"/>
      <c r="AYK138" s="59"/>
      <c r="AYL138" s="59"/>
      <c r="AYM138" s="59"/>
      <c r="AYN138" s="59"/>
      <c r="AYO138" s="59"/>
      <c r="AYP138" s="59"/>
      <c r="AYQ138" s="59"/>
      <c r="AYR138" s="59"/>
      <c r="AYS138" s="59"/>
      <c r="AYT138" s="59"/>
      <c r="AYU138" s="59"/>
      <c r="AYV138" s="59"/>
      <c r="AYW138" s="59"/>
      <c r="AYX138" s="59"/>
      <c r="AYY138" s="59"/>
      <c r="AYZ138" s="59"/>
      <c r="AZA138" s="59"/>
      <c r="AZB138" s="59"/>
      <c r="AZC138" s="59"/>
      <c r="AZD138" s="59"/>
      <c r="AZE138" s="59"/>
      <c r="AZF138" s="59"/>
      <c r="AZG138" s="59"/>
      <c r="AZH138" s="59"/>
      <c r="AZI138" s="59"/>
      <c r="AZJ138" s="59"/>
      <c r="AZK138" s="59"/>
      <c r="AZL138" s="59"/>
      <c r="AZM138" s="59"/>
      <c r="AZN138" s="59"/>
      <c r="AZO138" s="59"/>
      <c r="AZP138" s="59"/>
      <c r="AZQ138" s="59"/>
      <c r="AZR138" s="59"/>
      <c r="AZS138" s="59"/>
      <c r="AZT138" s="59"/>
      <c r="AZU138" s="59"/>
      <c r="AZV138" s="59"/>
      <c r="AZW138" s="59"/>
      <c r="AZX138" s="59"/>
      <c r="AZY138" s="59"/>
      <c r="AZZ138" s="59"/>
      <c r="BAA138" s="59"/>
      <c r="BAB138" s="59"/>
      <c r="BAC138" s="59"/>
      <c r="BAD138" s="59"/>
      <c r="BAE138" s="59"/>
      <c r="BAF138" s="59"/>
      <c r="BAG138" s="59"/>
      <c r="BAH138" s="59"/>
      <c r="BAI138" s="59"/>
      <c r="BAJ138" s="59"/>
      <c r="BAK138" s="59"/>
      <c r="BAL138" s="59"/>
      <c r="BAM138" s="59"/>
      <c r="BAN138" s="59"/>
      <c r="BAO138" s="59"/>
      <c r="BAP138" s="59"/>
      <c r="BAQ138" s="59"/>
      <c r="BAR138" s="59"/>
      <c r="BAS138" s="59"/>
      <c r="BAT138" s="59"/>
      <c r="BAU138" s="59"/>
      <c r="BAV138" s="59"/>
      <c r="BAW138" s="59"/>
      <c r="BAX138" s="59"/>
      <c r="BAY138" s="59"/>
      <c r="BAZ138" s="59"/>
      <c r="BBA138" s="59"/>
      <c r="BBB138" s="59"/>
      <c r="BBC138" s="59"/>
      <c r="BBD138" s="59"/>
      <c r="BBE138" s="59"/>
      <c r="BBF138" s="59"/>
      <c r="BBG138" s="59"/>
      <c r="BBH138" s="59"/>
      <c r="BBI138" s="59"/>
      <c r="BBJ138" s="59"/>
      <c r="BBK138" s="59"/>
      <c r="BBL138" s="59"/>
      <c r="BBM138" s="59"/>
      <c r="BBN138" s="59"/>
      <c r="BBO138" s="59"/>
      <c r="BBP138" s="59"/>
      <c r="BBQ138" s="59"/>
      <c r="BBR138" s="59"/>
      <c r="BBS138" s="59"/>
      <c r="BBT138" s="59"/>
      <c r="BBU138" s="59"/>
      <c r="BBV138" s="59"/>
      <c r="BBW138" s="59"/>
      <c r="BBX138" s="59"/>
      <c r="BBY138" s="59"/>
      <c r="BBZ138" s="59"/>
      <c r="BCA138" s="59"/>
      <c r="BCB138" s="59"/>
      <c r="BCC138" s="59"/>
      <c r="BCD138" s="59"/>
      <c r="BCE138" s="59"/>
      <c r="BCF138" s="59"/>
      <c r="BCG138" s="59"/>
      <c r="BCH138" s="59"/>
      <c r="BCI138" s="59"/>
      <c r="BCJ138" s="59"/>
      <c r="BCK138" s="59"/>
      <c r="BCL138" s="59"/>
      <c r="BCM138" s="59"/>
      <c r="BCN138" s="59"/>
      <c r="BCO138" s="59"/>
      <c r="BCP138" s="59"/>
      <c r="BCQ138" s="59"/>
      <c r="BCR138" s="59"/>
      <c r="BCS138" s="59"/>
      <c r="BCT138" s="59"/>
      <c r="BCU138" s="59"/>
      <c r="BCV138" s="59"/>
      <c r="BCW138" s="59"/>
      <c r="BCX138" s="59"/>
      <c r="BCY138" s="59"/>
      <c r="BCZ138" s="59"/>
      <c r="BDA138" s="59"/>
      <c r="BDB138" s="59"/>
      <c r="BDC138" s="59"/>
      <c r="BDD138" s="59"/>
      <c r="BDE138" s="59"/>
      <c r="BDF138" s="59"/>
      <c r="BDG138" s="59"/>
      <c r="BDH138" s="59"/>
      <c r="BDI138" s="59"/>
      <c r="BDJ138" s="59"/>
      <c r="BDK138" s="59"/>
      <c r="BDL138" s="59"/>
      <c r="BDM138" s="59"/>
      <c r="BDN138" s="59"/>
      <c r="BDO138" s="59"/>
      <c r="BDP138" s="59"/>
      <c r="BDQ138" s="59"/>
      <c r="BDR138" s="59"/>
      <c r="BDS138" s="59"/>
      <c r="BDT138" s="59"/>
      <c r="BDU138" s="59"/>
      <c r="BDV138" s="59"/>
      <c r="BDW138" s="59"/>
      <c r="BDX138" s="59"/>
      <c r="BDY138" s="59"/>
      <c r="BDZ138" s="59"/>
      <c r="BEA138" s="59"/>
      <c r="BEB138" s="59"/>
      <c r="BEC138" s="59"/>
      <c r="BED138" s="59"/>
      <c r="BEE138" s="59"/>
      <c r="BEF138" s="59"/>
      <c r="BEG138" s="59"/>
      <c r="BEH138" s="59"/>
      <c r="BEI138" s="59"/>
      <c r="BEJ138" s="59"/>
      <c r="BEK138" s="59"/>
      <c r="BEL138" s="59"/>
      <c r="BEM138" s="59"/>
      <c r="BEN138" s="59"/>
      <c r="BEO138" s="59"/>
      <c r="BEP138" s="59"/>
      <c r="BEQ138" s="59"/>
      <c r="BER138" s="59"/>
      <c r="BES138" s="59"/>
      <c r="BET138" s="59"/>
      <c r="BEU138" s="59"/>
      <c r="BEV138" s="59"/>
      <c r="BEW138" s="59"/>
      <c r="BEX138" s="59"/>
      <c r="BEY138" s="59"/>
      <c r="BEZ138" s="59"/>
      <c r="BFA138" s="59"/>
      <c r="BFB138" s="59"/>
      <c r="BFC138" s="59"/>
      <c r="BFD138" s="59"/>
      <c r="BFE138" s="59"/>
      <c r="BFF138" s="59"/>
      <c r="BFG138" s="59"/>
      <c r="BFH138" s="59"/>
      <c r="BFI138" s="59"/>
      <c r="BFJ138" s="59"/>
      <c r="BFK138" s="59"/>
      <c r="BFL138" s="59"/>
      <c r="BFM138" s="59"/>
      <c r="BFN138" s="59"/>
      <c r="BFO138" s="59"/>
      <c r="BFP138" s="59"/>
      <c r="BFQ138" s="59"/>
      <c r="BFR138" s="59"/>
      <c r="BFS138" s="59"/>
      <c r="BFT138" s="59"/>
      <c r="BFU138" s="59"/>
      <c r="BFV138" s="59"/>
      <c r="BFW138" s="59"/>
      <c r="BFX138" s="59"/>
      <c r="BFY138" s="59"/>
      <c r="BFZ138" s="59"/>
      <c r="BGA138" s="59"/>
      <c r="BGB138" s="59"/>
      <c r="BGC138" s="59"/>
      <c r="BGD138" s="59"/>
      <c r="BGE138" s="59"/>
      <c r="BGF138" s="59"/>
      <c r="BGG138" s="59"/>
      <c r="BGH138" s="59"/>
      <c r="BGI138" s="59"/>
      <c r="BGJ138" s="59"/>
      <c r="BGK138" s="59"/>
      <c r="BGL138" s="59"/>
      <c r="BGM138" s="59"/>
      <c r="BGN138" s="59"/>
      <c r="BGO138" s="59"/>
      <c r="BGP138" s="59"/>
      <c r="BGQ138" s="59"/>
      <c r="BGR138" s="59"/>
      <c r="BGS138" s="59"/>
      <c r="BGT138" s="59"/>
      <c r="BGU138" s="59"/>
      <c r="BGV138" s="59"/>
      <c r="BGW138" s="59"/>
      <c r="BGX138" s="59"/>
      <c r="BGY138" s="59"/>
      <c r="BGZ138" s="59"/>
      <c r="BHA138" s="59"/>
      <c r="BHB138" s="59"/>
      <c r="BHC138" s="59"/>
      <c r="BHD138" s="59"/>
      <c r="BHE138" s="59"/>
      <c r="BHF138" s="59"/>
      <c r="BHG138" s="59"/>
      <c r="BHH138" s="59"/>
      <c r="BHI138" s="59"/>
      <c r="BHJ138" s="59"/>
      <c r="BHK138" s="59"/>
      <c r="BHL138" s="59"/>
      <c r="BHM138" s="59"/>
      <c r="BHN138" s="59"/>
      <c r="BHO138" s="59"/>
      <c r="BHP138" s="59"/>
      <c r="BHQ138" s="59"/>
      <c r="BHR138" s="59"/>
      <c r="BHS138" s="59"/>
      <c r="BHT138" s="59"/>
      <c r="BHU138" s="59"/>
      <c r="BHV138" s="59"/>
      <c r="BHW138" s="59"/>
      <c r="BHX138" s="59"/>
      <c r="BHY138" s="59"/>
      <c r="BHZ138" s="59"/>
      <c r="BIA138" s="59"/>
      <c r="BIB138" s="59"/>
      <c r="BIC138" s="59"/>
      <c r="BID138" s="59"/>
      <c r="BIE138" s="59"/>
      <c r="BIF138" s="59"/>
      <c r="BIG138" s="59"/>
      <c r="BIH138" s="59"/>
      <c r="BII138" s="59"/>
      <c r="BIJ138" s="59"/>
      <c r="BIK138" s="59"/>
      <c r="BIL138" s="59"/>
      <c r="BIM138" s="59"/>
      <c r="BIN138" s="59"/>
      <c r="BIO138" s="59"/>
      <c r="BIP138" s="59"/>
      <c r="BIQ138" s="59"/>
      <c r="BIR138" s="59"/>
      <c r="BIS138" s="59"/>
      <c r="BIT138" s="59"/>
      <c r="BIU138" s="59"/>
      <c r="BIV138" s="59"/>
      <c r="BIW138" s="59"/>
      <c r="BIX138" s="59"/>
      <c r="BIY138" s="59"/>
      <c r="BIZ138" s="59"/>
      <c r="BJA138" s="59"/>
      <c r="BJB138" s="59"/>
      <c r="BJC138" s="59"/>
      <c r="BJD138" s="59"/>
      <c r="BJE138" s="59"/>
      <c r="BJF138" s="59"/>
      <c r="BJG138" s="59"/>
      <c r="BJH138" s="59"/>
      <c r="BJI138" s="59"/>
      <c r="BJJ138" s="59"/>
      <c r="BJK138" s="59"/>
      <c r="BJL138" s="59"/>
      <c r="BJM138" s="59"/>
      <c r="BJN138" s="59"/>
      <c r="BJO138" s="59"/>
      <c r="BJP138" s="59"/>
      <c r="BJQ138" s="59"/>
      <c r="BJR138" s="59"/>
      <c r="BJS138" s="59"/>
      <c r="BJT138" s="59"/>
      <c r="BJU138" s="59"/>
      <c r="BJV138" s="59"/>
      <c r="BJW138" s="59"/>
      <c r="BJX138" s="59"/>
      <c r="BJY138" s="59"/>
      <c r="BJZ138" s="59"/>
      <c r="BKA138" s="59"/>
      <c r="BKB138" s="59"/>
      <c r="BKC138" s="59"/>
      <c r="BKD138" s="59"/>
      <c r="BKE138" s="59"/>
      <c r="BKF138" s="59"/>
      <c r="BKG138" s="59"/>
      <c r="BKH138" s="59"/>
      <c r="BKI138" s="59"/>
      <c r="BKJ138" s="59"/>
      <c r="BKK138" s="59"/>
      <c r="BKL138" s="59"/>
      <c r="BKM138" s="59"/>
      <c r="BKN138" s="59"/>
      <c r="BKO138" s="59"/>
      <c r="BKP138" s="59"/>
      <c r="BKQ138" s="59"/>
      <c r="BKR138" s="59"/>
      <c r="BKS138" s="59"/>
      <c r="BKT138" s="59"/>
      <c r="BKU138" s="59"/>
      <c r="BKV138" s="59"/>
      <c r="BKW138" s="59"/>
      <c r="BKX138" s="59"/>
      <c r="BKY138" s="59"/>
      <c r="BKZ138" s="59"/>
      <c r="BLA138" s="59"/>
      <c r="BLB138" s="59"/>
      <c r="BLC138" s="59"/>
      <c r="BLD138" s="59"/>
      <c r="BLE138" s="59"/>
      <c r="BLF138" s="59"/>
      <c r="BLG138" s="59"/>
      <c r="BLH138" s="59"/>
      <c r="BLI138" s="59"/>
      <c r="BLJ138" s="59"/>
      <c r="BLK138" s="59"/>
      <c r="BLL138" s="59"/>
      <c r="BLM138" s="59"/>
      <c r="BLN138" s="59"/>
      <c r="BLO138" s="59"/>
      <c r="BLP138" s="59"/>
      <c r="BLQ138" s="59"/>
      <c r="BLR138" s="59"/>
      <c r="BLS138" s="59"/>
      <c r="BLT138" s="59"/>
      <c r="BLU138" s="59"/>
      <c r="BLV138" s="59"/>
      <c r="BLW138" s="59"/>
      <c r="BLX138" s="59"/>
      <c r="BLY138" s="59"/>
      <c r="BLZ138" s="59"/>
      <c r="BMA138" s="59"/>
      <c r="BMB138" s="59"/>
      <c r="BMC138" s="59"/>
      <c r="BMD138" s="59"/>
      <c r="BME138" s="59"/>
      <c r="BMF138" s="59"/>
      <c r="BMG138" s="59"/>
      <c r="BMH138" s="59"/>
      <c r="BMI138" s="59"/>
      <c r="BMJ138" s="59"/>
      <c r="BMK138" s="59"/>
      <c r="BML138" s="59"/>
      <c r="BMM138" s="59"/>
      <c r="BMN138" s="59"/>
      <c r="BMO138" s="59"/>
      <c r="BMP138" s="59"/>
      <c r="BMQ138" s="59"/>
      <c r="BMR138" s="59"/>
      <c r="BMS138" s="59"/>
      <c r="BMT138" s="59"/>
      <c r="BMU138" s="59"/>
      <c r="BMV138" s="59"/>
      <c r="BMW138" s="59"/>
      <c r="BMX138" s="59"/>
      <c r="BMY138" s="59"/>
      <c r="BMZ138" s="59"/>
      <c r="BNA138" s="59"/>
      <c r="BNB138" s="59"/>
      <c r="BNC138" s="59"/>
      <c r="BND138" s="59"/>
      <c r="BNE138" s="59"/>
      <c r="BNF138" s="59"/>
      <c r="BNG138" s="59"/>
      <c r="BNH138" s="59"/>
      <c r="BNI138" s="59"/>
      <c r="BNJ138" s="59"/>
      <c r="BNK138" s="59"/>
      <c r="BNL138" s="59"/>
      <c r="BNM138" s="59"/>
      <c r="BNN138" s="59"/>
      <c r="BNO138" s="59"/>
      <c r="BNP138" s="59"/>
      <c r="BNQ138" s="59"/>
      <c r="BNR138" s="59"/>
      <c r="BNS138" s="59"/>
      <c r="BNT138" s="59"/>
      <c r="BNU138" s="59"/>
      <c r="BNV138" s="59"/>
      <c r="BNW138" s="59"/>
      <c r="BNX138" s="59"/>
      <c r="BNY138" s="59"/>
      <c r="BNZ138" s="59"/>
      <c r="BOA138" s="59"/>
      <c r="BOB138" s="59"/>
      <c r="BOC138" s="59"/>
      <c r="BOD138" s="59"/>
      <c r="BOE138" s="59"/>
      <c r="BOF138" s="59"/>
      <c r="BOG138" s="59"/>
      <c r="BOH138" s="59"/>
      <c r="BOI138" s="59"/>
      <c r="BOJ138" s="59"/>
      <c r="BOK138" s="59"/>
      <c r="BOL138" s="59"/>
      <c r="BOM138" s="59"/>
      <c r="BON138" s="59"/>
      <c r="BOO138" s="59"/>
      <c r="BOP138" s="59"/>
      <c r="BOQ138" s="59"/>
      <c r="BOR138" s="59"/>
      <c r="BOS138" s="59"/>
      <c r="BOT138" s="59"/>
      <c r="BOU138" s="59"/>
      <c r="BOV138" s="59"/>
      <c r="BOW138" s="59"/>
      <c r="BOX138" s="59"/>
      <c r="BOY138" s="59"/>
      <c r="BOZ138" s="59"/>
      <c r="BPA138" s="59"/>
      <c r="BPB138" s="59"/>
      <c r="BPC138" s="59"/>
      <c r="BPD138" s="59"/>
      <c r="BPE138" s="59"/>
      <c r="BPF138" s="59"/>
      <c r="BPG138" s="59"/>
      <c r="BPH138" s="59"/>
      <c r="BPI138" s="59"/>
      <c r="BPJ138" s="59"/>
      <c r="BPK138" s="59"/>
      <c r="BPL138" s="59"/>
      <c r="BPM138" s="59"/>
      <c r="BPN138" s="59"/>
      <c r="BPO138" s="59"/>
      <c r="BPP138" s="59"/>
      <c r="BPQ138" s="59"/>
      <c r="BPR138" s="59"/>
      <c r="BPS138" s="59"/>
      <c r="BPT138" s="59"/>
      <c r="BPU138" s="59"/>
      <c r="BPV138" s="59"/>
      <c r="BPW138" s="59"/>
      <c r="BPX138" s="59"/>
      <c r="BPY138" s="59"/>
      <c r="BPZ138" s="59"/>
      <c r="BQA138" s="59"/>
      <c r="BQB138" s="59"/>
      <c r="BQC138" s="59"/>
      <c r="BQD138" s="59"/>
      <c r="BQE138" s="59"/>
      <c r="BQF138" s="59"/>
      <c r="BQG138" s="59"/>
      <c r="BQH138" s="59"/>
      <c r="BQI138" s="59"/>
      <c r="BQJ138" s="59"/>
      <c r="BQK138" s="59"/>
      <c r="BQL138" s="59"/>
      <c r="BQM138" s="59"/>
      <c r="BQN138" s="59"/>
      <c r="BQO138" s="59"/>
      <c r="BQP138" s="59"/>
      <c r="BQQ138" s="59"/>
      <c r="BQR138" s="59"/>
      <c r="BQS138" s="59"/>
      <c r="BQT138" s="59"/>
      <c r="BQU138" s="59"/>
      <c r="BQV138" s="59"/>
      <c r="BQW138" s="59"/>
      <c r="BQX138" s="59"/>
      <c r="BQY138" s="59"/>
      <c r="BQZ138" s="59"/>
      <c r="BRA138" s="59"/>
      <c r="BRB138" s="59"/>
      <c r="BRC138" s="59"/>
      <c r="BRD138" s="59"/>
      <c r="BRE138" s="59"/>
      <c r="BRF138" s="59"/>
      <c r="BRG138" s="59"/>
      <c r="BRH138" s="59"/>
      <c r="BRI138" s="59"/>
      <c r="BRJ138" s="59"/>
      <c r="BRK138" s="59"/>
      <c r="BRL138" s="59"/>
      <c r="BRM138" s="59"/>
      <c r="BRN138" s="59"/>
      <c r="BRO138" s="59"/>
      <c r="BRP138" s="59"/>
      <c r="BRQ138" s="59"/>
      <c r="BRR138" s="59"/>
      <c r="BRS138" s="59"/>
      <c r="BRT138" s="59"/>
      <c r="BRU138" s="59"/>
      <c r="BRV138" s="59"/>
      <c r="BRW138" s="59"/>
      <c r="BRX138" s="59"/>
      <c r="BRY138" s="59"/>
      <c r="BRZ138" s="59"/>
      <c r="BSA138" s="59"/>
      <c r="BSB138" s="59"/>
      <c r="BSC138" s="59"/>
      <c r="BSD138" s="59"/>
      <c r="BSE138" s="59"/>
      <c r="BSF138" s="59"/>
      <c r="BSG138" s="59"/>
      <c r="BSH138" s="59"/>
      <c r="BSI138" s="59"/>
      <c r="BSJ138" s="59"/>
      <c r="BSK138" s="59"/>
      <c r="BSL138" s="59"/>
      <c r="BSM138" s="59"/>
      <c r="BSN138" s="59"/>
      <c r="BSO138" s="59"/>
      <c r="BSP138" s="59"/>
      <c r="BSQ138" s="59"/>
      <c r="BSR138" s="59"/>
      <c r="BSS138" s="59"/>
      <c r="BST138" s="59"/>
      <c r="BSU138" s="59"/>
      <c r="BSV138" s="59"/>
      <c r="BSW138" s="59"/>
      <c r="BSX138" s="59"/>
      <c r="BSY138" s="59"/>
      <c r="BSZ138" s="59"/>
      <c r="BTA138" s="59"/>
      <c r="BTB138" s="59"/>
      <c r="BTC138" s="59"/>
      <c r="BTD138" s="59"/>
      <c r="BTE138" s="59"/>
      <c r="BTF138" s="59"/>
      <c r="BTG138" s="59"/>
      <c r="BTH138" s="59"/>
      <c r="BTI138" s="59"/>
      <c r="BTJ138" s="59"/>
      <c r="BTK138" s="59"/>
      <c r="BTL138" s="59"/>
      <c r="BTM138" s="59"/>
      <c r="BTN138" s="59"/>
      <c r="BTO138" s="59"/>
      <c r="BTP138" s="59"/>
      <c r="BTQ138" s="59"/>
      <c r="BTR138" s="59"/>
      <c r="BTS138" s="59"/>
      <c r="BTT138" s="59"/>
      <c r="BTU138" s="59"/>
      <c r="BTV138" s="59"/>
      <c r="BTW138" s="59"/>
      <c r="BTX138" s="59"/>
      <c r="BTY138" s="59"/>
      <c r="BTZ138" s="59"/>
      <c r="BUA138" s="59"/>
      <c r="BUB138" s="59"/>
      <c r="BUC138" s="59"/>
      <c r="BUD138" s="59"/>
      <c r="BUE138" s="59"/>
      <c r="BUF138" s="59"/>
      <c r="BUG138" s="59"/>
      <c r="BUH138" s="59"/>
      <c r="BUI138" s="59"/>
      <c r="BUJ138" s="59"/>
      <c r="BUK138" s="59"/>
      <c r="BUL138" s="59"/>
      <c r="BUM138" s="59"/>
      <c r="BUN138" s="59"/>
      <c r="BUO138" s="59"/>
      <c r="BUP138" s="59"/>
      <c r="BUQ138" s="59"/>
      <c r="BUR138" s="59"/>
      <c r="BUS138" s="59"/>
      <c r="BUT138" s="59"/>
      <c r="BUU138" s="59"/>
      <c r="BUV138" s="59"/>
      <c r="BUW138" s="59"/>
      <c r="BUX138" s="59"/>
      <c r="BUY138" s="59"/>
      <c r="BUZ138" s="59"/>
      <c r="BVA138" s="59"/>
      <c r="BVB138" s="59"/>
      <c r="BVC138" s="59"/>
      <c r="BVD138" s="59"/>
      <c r="BVE138" s="59"/>
      <c r="BVF138" s="59"/>
      <c r="BVG138" s="59"/>
      <c r="BVH138" s="59"/>
      <c r="BVI138" s="59"/>
      <c r="BVJ138" s="59"/>
      <c r="BVK138" s="59"/>
      <c r="BVL138" s="59"/>
      <c r="BVM138" s="59"/>
      <c r="BVN138" s="59"/>
      <c r="BVO138" s="59"/>
      <c r="BVP138" s="59"/>
      <c r="BVQ138" s="59"/>
      <c r="BVR138" s="59"/>
      <c r="BVS138" s="59"/>
      <c r="BVT138" s="59"/>
      <c r="BVU138" s="59"/>
      <c r="BVV138" s="59"/>
      <c r="BVW138" s="59"/>
      <c r="BVX138" s="59"/>
      <c r="BVY138" s="59"/>
      <c r="BVZ138" s="59"/>
      <c r="BWA138" s="59"/>
      <c r="BWB138" s="59"/>
      <c r="BWC138" s="59"/>
      <c r="BWD138" s="59"/>
      <c r="BWE138" s="59"/>
      <c r="BWF138" s="59"/>
      <c r="BWG138" s="59"/>
      <c r="BWH138" s="59"/>
      <c r="BWI138" s="59"/>
      <c r="BWJ138" s="59"/>
      <c r="BWK138" s="59"/>
      <c r="BWL138" s="59"/>
      <c r="BWM138" s="59"/>
      <c r="BWN138" s="59"/>
      <c r="BWO138" s="59"/>
      <c r="BWP138" s="59"/>
      <c r="BWQ138" s="59"/>
      <c r="BWR138" s="59"/>
      <c r="BWS138" s="59"/>
      <c r="BWT138" s="59"/>
      <c r="BWU138" s="59"/>
      <c r="BWV138" s="59"/>
      <c r="BWW138" s="59"/>
      <c r="BWX138" s="59"/>
      <c r="BWY138" s="59"/>
      <c r="BWZ138" s="59"/>
      <c r="BXA138" s="59"/>
      <c r="BXB138" s="59"/>
      <c r="BXC138" s="59"/>
      <c r="BXD138" s="59"/>
      <c r="BXE138" s="59"/>
      <c r="BXF138" s="59"/>
      <c r="BXG138" s="59"/>
      <c r="BXH138" s="59"/>
      <c r="BXI138" s="59"/>
      <c r="BXJ138" s="59"/>
      <c r="BXK138" s="59"/>
      <c r="BXL138" s="59"/>
      <c r="BXM138" s="59"/>
      <c r="BXN138" s="59"/>
      <c r="BXO138" s="59"/>
      <c r="BXP138" s="59"/>
      <c r="BXQ138" s="59"/>
      <c r="BXR138" s="59"/>
      <c r="BXS138" s="59"/>
      <c r="BXT138" s="59"/>
      <c r="BXU138" s="59"/>
      <c r="BXV138" s="59"/>
      <c r="BXW138" s="59"/>
      <c r="BXX138" s="59"/>
      <c r="BXY138" s="59"/>
      <c r="BXZ138" s="59"/>
      <c r="BYA138" s="59"/>
      <c r="BYB138" s="59"/>
      <c r="BYC138" s="59"/>
      <c r="BYD138" s="59"/>
      <c r="BYE138" s="59"/>
      <c r="BYF138" s="59"/>
      <c r="BYG138" s="59"/>
      <c r="BYH138" s="59"/>
      <c r="BYI138" s="59"/>
      <c r="BYJ138" s="59"/>
      <c r="BYK138" s="59"/>
      <c r="BYL138" s="59"/>
      <c r="BYM138" s="59"/>
      <c r="BYN138" s="59"/>
      <c r="BYO138" s="59"/>
      <c r="BYP138" s="59"/>
      <c r="BYQ138" s="59"/>
      <c r="BYR138" s="59"/>
      <c r="BYS138" s="59"/>
      <c r="BYT138" s="59"/>
      <c r="BYU138" s="59"/>
      <c r="BYV138" s="59"/>
      <c r="BYW138" s="59"/>
      <c r="BYX138" s="59"/>
      <c r="BYY138" s="59"/>
      <c r="BYZ138" s="59"/>
      <c r="BZA138" s="59"/>
      <c r="BZB138" s="59"/>
      <c r="BZC138" s="59"/>
      <c r="BZD138" s="59"/>
      <c r="BZE138" s="59"/>
      <c r="BZF138" s="59"/>
      <c r="BZG138" s="59"/>
      <c r="BZH138" s="59"/>
      <c r="BZI138" s="59"/>
      <c r="BZJ138" s="59"/>
      <c r="BZK138" s="59"/>
      <c r="BZL138" s="59"/>
      <c r="BZM138" s="59"/>
      <c r="BZN138" s="59"/>
      <c r="BZO138" s="59"/>
      <c r="BZP138" s="59"/>
      <c r="BZQ138" s="59"/>
      <c r="BZR138" s="59"/>
      <c r="BZS138" s="59"/>
      <c r="BZT138" s="59"/>
      <c r="BZU138" s="59"/>
      <c r="BZV138" s="59"/>
      <c r="BZW138" s="59"/>
      <c r="BZX138" s="59"/>
      <c r="BZY138" s="59"/>
      <c r="BZZ138" s="59"/>
      <c r="CAA138" s="59"/>
      <c r="CAB138" s="59"/>
      <c r="CAC138" s="59"/>
      <c r="CAD138" s="59"/>
      <c r="CAE138" s="59"/>
      <c r="CAF138" s="59"/>
      <c r="CAG138" s="59"/>
      <c r="CAH138" s="59"/>
      <c r="CAI138" s="59"/>
      <c r="CAJ138" s="59"/>
      <c r="CAK138" s="59"/>
      <c r="CAL138" s="59"/>
      <c r="CAM138" s="59"/>
      <c r="CAN138" s="59"/>
      <c r="CAO138" s="59"/>
      <c r="CAP138" s="59"/>
      <c r="CAQ138" s="59"/>
      <c r="CAR138" s="59"/>
      <c r="CAS138" s="59"/>
      <c r="CAT138" s="59"/>
      <c r="CAU138" s="59"/>
      <c r="CAV138" s="59"/>
      <c r="CAW138" s="59"/>
      <c r="CAX138" s="59"/>
      <c r="CAY138" s="59"/>
      <c r="CAZ138" s="59"/>
      <c r="CBA138" s="59"/>
      <c r="CBB138" s="59"/>
      <c r="CBC138" s="59"/>
      <c r="CBD138" s="59"/>
      <c r="CBE138" s="59"/>
      <c r="CBF138" s="59"/>
      <c r="CBG138" s="59"/>
      <c r="CBH138" s="59"/>
      <c r="CBI138" s="59"/>
      <c r="CBJ138" s="59"/>
      <c r="CBK138" s="59"/>
      <c r="CBL138" s="59"/>
      <c r="CBM138" s="59"/>
      <c r="CBN138" s="59"/>
      <c r="CBO138" s="59"/>
      <c r="CBP138" s="59"/>
      <c r="CBQ138" s="59"/>
      <c r="CBR138" s="59"/>
      <c r="CBS138" s="59"/>
      <c r="CBT138" s="59"/>
      <c r="CBU138" s="59"/>
      <c r="CBV138" s="59"/>
      <c r="CBW138" s="59"/>
      <c r="CBX138" s="59"/>
      <c r="CBY138" s="59"/>
      <c r="CBZ138" s="59"/>
      <c r="CCA138" s="59"/>
      <c r="CCB138" s="59"/>
      <c r="CCC138" s="59"/>
      <c r="CCD138" s="59"/>
      <c r="CCE138" s="59"/>
      <c r="CCF138" s="59"/>
      <c r="CCG138" s="59"/>
      <c r="CCH138" s="59"/>
      <c r="CCI138" s="59"/>
      <c r="CCJ138" s="59"/>
      <c r="CCK138" s="59"/>
      <c r="CCL138" s="59"/>
      <c r="CCM138" s="59"/>
      <c r="CCN138" s="59"/>
      <c r="CCO138" s="59"/>
      <c r="CCP138" s="59"/>
      <c r="CCQ138" s="59"/>
      <c r="CCR138" s="59"/>
      <c r="CCS138" s="59"/>
      <c r="CCT138" s="59"/>
      <c r="CCU138" s="59"/>
      <c r="CCV138" s="59"/>
      <c r="CCW138" s="59"/>
      <c r="CCX138" s="59"/>
      <c r="CCY138" s="59"/>
      <c r="CCZ138" s="59"/>
      <c r="CDA138" s="59"/>
      <c r="CDB138" s="59"/>
      <c r="CDC138" s="59"/>
      <c r="CDD138" s="59"/>
      <c r="CDE138" s="59"/>
      <c r="CDF138" s="59"/>
      <c r="CDG138" s="59"/>
      <c r="CDH138" s="59"/>
      <c r="CDI138" s="59"/>
      <c r="CDJ138" s="59"/>
      <c r="CDK138" s="59"/>
      <c r="CDL138" s="59"/>
      <c r="CDM138" s="59"/>
      <c r="CDN138" s="59"/>
      <c r="CDO138" s="59"/>
      <c r="CDP138" s="59"/>
      <c r="CDQ138" s="59"/>
      <c r="CDR138" s="59"/>
      <c r="CDS138" s="59"/>
      <c r="CDT138" s="59"/>
      <c r="CDU138" s="59"/>
      <c r="CDV138" s="59"/>
      <c r="CDW138" s="59"/>
      <c r="CDX138" s="59"/>
      <c r="CDY138" s="59"/>
      <c r="CDZ138" s="59"/>
      <c r="CEA138" s="59"/>
      <c r="CEB138" s="59"/>
      <c r="CEC138" s="59"/>
      <c r="CED138" s="59"/>
      <c r="CEE138" s="59"/>
      <c r="CEF138" s="59"/>
      <c r="CEG138" s="59"/>
      <c r="CEH138" s="59"/>
      <c r="CEI138" s="59"/>
      <c r="CEJ138" s="59"/>
      <c r="CEK138" s="59"/>
      <c r="CEL138" s="59"/>
      <c r="CEM138" s="59"/>
      <c r="CEN138" s="59"/>
      <c r="CEO138" s="59"/>
      <c r="CEP138" s="59"/>
      <c r="CEQ138" s="59"/>
      <c r="CER138" s="59"/>
      <c r="CES138" s="59"/>
      <c r="CET138" s="59"/>
      <c r="CEU138" s="59"/>
      <c r="CEV138" s="59"/>
      <c r="CEW138" s="59"/>
      <c r="CEX138" s="59"/>
      <c r="CEY138" s="59"/>
      <c r="CEZ138" s="59"/>
      <c r="CFA138" s="59"/>
      <c r="CFB138" s="59"/>
      <c r="CFC138" s="59"/>
      <c r="CFD138" s="59"/>
      <c r="CFE138" s="59"/>
      <c r="CFF138" s="59"/>
      <c r="CFG138" s="59"/>
      <c r="CFH138" s="59"/>
      <c r="CFI138" s="59"/>
      <c r="CFJ138" s="59"/>
      <c r="CFK138" s="59"/>
      <c r="CFL138" s="59"/>
      <c r="CFM138" s="59"/>
      <c r="CFN138" s="59"/>
      <c r="CFO138" s="59"/>
      <c r="CFP138" s="59"/>
      <c r="CFQ138" s="59"/>
      <c r="CFR138" s="59"/>
      <c r="CFS138" s="59"/>
      <c r="CFT138" s="59"/>
      <c r="CFU138" s="59"/>
      <c r="CFV138" s="59"/>
      <c r="CFW138" s="59"/>
      <c r="CFX138" s="59"/>
      <c r="CFY138" s="59"/>
      <c r="CFZ138" s="59"/>
      <c r="CGA138" s="59"/>
      <c r="CGB138" s="59"/>
      <c r="CGC138" s="59"/>
      <c r="CGD138" s="59"/>
      <c r="CGE138" s="59"/>
      <c r="CGF138" s="59"/>
      <c r="CGG138" s="59"/>
      <c r="CGH138" s="59"/>
      <c r="CGI138" s="59"/>
      <c r="CGJ138" s="59"/>
      <c r="CGK138" s="59"/>
      <c r="CGL138" s="59"/>
      <c r="CGM138" s="59"/>
      <c r="CGN138" s="59"/>
      <c r="CGO138" s="59"/>
      <c r="CGP138" s="59"/>
      <c r="CGQ138" s="59"/>
      <c r="CGR138" s="59"/>
      <c r="CGS138" s="59"/>
      <c r="CGT138" s="59"/>
      <c r="CGU138" s="59"/>
      <c r="CGV138" s="59"/>
      <c r="CGW138" s="59"/>
      <c r="CGX138" s="59"/>
      <c r="CGY138" s="59"/>
      <c r="CGZ138" s="59"/>
      <c r="CHA138" s="59"/>
      <c r="CHB138" s="59"/>
      <c r="CHC138" s="59"/>
      <c r="CHD138" s="59"/>
      <c r="CHE138" s="59"/>
      <c r="CHF138" s="59"/>
      <c r="CHG138" s="59"/>
      <c r="CHH138" s="59"/>
      <c r="CHI138" s="59"/>
      <c r="CHJ138" s="59"/>
      <c r="CHK138" s="59"/>
      <c r="CHL138" s="59"/>
      <c r="CHM138" s="59"/>
      <c r="CHN138" s="59"/>
      <c r="CHO138" s="59"/>
      <c r="CHP138" s="59"/>
      <c r="CHQ138" s="59"/>
      <c r="CHR138" s="59"/>
      <c r="CHS138" s="59"/>
      <c r="CHT138" s="59"/>
      <c r="CHU138" s="59"/>
      <c r="CHV138" s="59"/>
      <c r="CHW138" s="59"/>
      <c r="CHX138" s="59"/>
      <c r="CHY138" s="59"/>
      <c r="CHZ138" s="59"/>
      <c r="CIA138" s="59"/>
      <c r="CIB138" s="59"/>
      <c r="CIC138" s="59"/>
      <c r="CID138" s="59"/>
      <c r="CIE138" s="59"/>
      <c r="CIF138" s="59"/>
      <c r="CIG138" s="59"/>
      <c r="CIH138" s="59"/>
      <c r="CII138" s="59"/>
      <c r="CIJ138" s="59"/>
      <c r="CIK138" s="59"/>
      <c r="CIL138" s="59"/>
      <c r="CIM138" s="59"/>
      <c r="CIN138" s="59"/>
      <c r="CIO138" s="59"/>
      <c r="CIP138" s="59"/>
      <c r="CIQ138" s="59"/>
      <c r="CIR138" s="59"/>
      <c r="CIS138" s="59"/>
      <c r="CIT138" s="59"/>
      <c r="CIU138" s="59"/>
      <c r="CIV138" s="59"/>
      <c r="CIW138" s="59"/>
      <c r="CIX138" s="59"/>
      <c r="CIY138" s="59"/>
      <c r="CIZ138" s="59"/>
      <c r="CJA138" s="59"/>
      <c r="CJB138" s="59"/>
      <c r="CJC138" s="59"/>
      <c r="CJD138" s="59"/>
      <c r="CJE138" s="59"/>
      <c r="CJF138" s="59"/>
      <c r="CJG138" s="59"/>
      <c r="CJH138" s="59"/>
      <c r="CJI138" s="59"/>
      <c r="CJJ138" s="59"/>
      <c r="CJK138" s="59"/>
      <c r="CJL138" s="59"/>
      <c r="CJM138" s="59"/>
      <c r="CJN138" s="59"/>
      <c r="CJO138" s="59"/>
      <c r="CJP138" s="59"/>
      <c r="CJQ138" s="59"/>
      <c r="CJR138" s="59"/>
      <c r="CJS138" s="59"/>
      <c r="CJT138" s="59"/>
      <c r="CJU138" s="59"/>
      <c r="CJV138" s="59"/>
      <c r="CJW138" s="59"/>
      <c r="CJX138" s="59"/>
      <c r="CJY138" s="59"/>
      <c r="CJZ138" s="59"/>
      <c r="CKA138" s="59"/>
      <c r="CKB138" s="59"/>
      <c r="CKC138" s="59"/>
      <c r="CKD138" s="59"/>
      <c r="CKE138" s="59"/>
      <c r="CKF138" s="59"/>
      <c r="CKG138" s="59"/>
      <c r="CKH138" s="59"/>
      <c r="CKI138" s="59"/>
      <c r="CKJ138" s="59"/>
      <c r="CKK138" s="59"/>
      <c r="CKL138" s="59"/>
      <c r="CKM138" s="59"/>
      <c r="CKN138" s="59"/>
      <c r="CKO138" s="59"/>
      <c r="CKP138" s="59"/>
      <c r="CKQ138" s="59"/>
      <c r="CKR138" s="59"/>
      <c r="CKS138" s="59"/>
      <c r="CKT138" s="59"/>
      <c r="CKU138" s="59"/>
      <c r="CKV138" s="59"/>
      <c r="CKW138" s="59"/>
      <c r="CKX138" s="59"/>
      <c r="CKY138" s="59"/>
      <c r="CKZ138" s="59"/>
      <c r="CLA138" s="59"/>
      <c r="CLB138" s="59"/>
      <c r="CLC138" s="59"/>
      <c r="CLD138" s="59"/>
      <c r="CLE138" s="59"/>
      <c r="CLF138" s="59"/>
      <c r="CLG138" s="59"/>
      <c r="CLH138" s="59"/>
      <c r="CLI138" s="59"/>
      <c r="CLJ138" s="59"/>
      <c r="CLK138" s="59"/>
      <c r="CLL138" s="59"/>
      <c r="CLM138" s="59"/>
      <c r="CLN138" s="59"/>
      <c r="CLO138" s="59"/>
      <c r="CLP138" s="59"/>
      <c r="CLQ138" s="59"/>
      <c r="CLR138" s="59"/>
      <c r="CLS138" s="59"/>
      <c r="CLT138" s="59"/>
      <c r="CLU138" s="59"/>
      <c r="CLV138" s="59"/>
      <c r="CLW138" s="59"/>
      <c r="CLX138" s="59"/>
      <c r="CLY138" s="59"/>
      <c r="CLZ138" s="59"/>
      <c r="CMA138" s="59"/>
      <c r="CMB138" s="59"/>
      <c r="CMC138" s="59"/>
      <c r="CMD138" s="59"/>
      <c r="CME138" s="59"/>
      <c r="CMF138" s="59"/>
      <c r="CMG138" s="59"/>
      <c r="CMH138" s="59"/>
      <c r="CMI138" s="59"/>
      <c r="CMJ138" s="59"/>
      <c r="CMK138" s="59"/>
      <c r="CML138" s="59"/>
      <c r="CMM138" s="59"/>
      <c r="CMN138" s="59"/>
      <c r="CMO138" s="59"/>
      <c r="CMP138" s="59"/>
      <c r="CMQ138" s="59"/>
      <c r="CMR138" s="59"/>
      <c r="CMS138" s="59"/>
      <c r="CMT138" s="59"/>
      <c r="CMU138" s="59"/>
      <c r="CMV138" s="59"/>
      <c r="CMW138" s="59"/>
      <c r="CMX138" s="59"/>
      <c r="CMY138" s="59"/>
      <c r="CMZ138" s="59"/>
      <c r="CNA138" s="59"/>
      <c r="CNB138" s="59"/>
      <c r="CNC138" s="59"/>
      <c r="CND138" s="59"/>
      <c r="CNE138" s="59"/>
      <c r="CNF138" s="59"/>
      <c r="CNG138" s="59"/>
      <c r="CNH138" s="59"/>
      <c r="CNI138" s="59"/>
      <c r="CNJ138" s="59"/>
      <c r="CNK138" s="59"/>
      <c r="CNL138" s="59"/>
      <c r="CNM138" s="59"/>
      <c r="CNN138" s="59"/>
      <c r="CNO138" s="59"/>
      <c r="CNP138" s="59"/>
      <c r="CNQ138" s="59"/>
      <c r="CNR138" s="59"/>
      <c r="CNS138" s="59"/>
      <c r="CNT138" s="59"/>
      <c r="CNU138" s="59"/>
      <c r="CNV138" s="59"/>
      <c r="CNW138" s="59"/>
      <c r="CNX138" s="59"/>
      <c r="CNY138" s="59"/>
      <c r="CNZ138" s="59"/>
      <c r="COA138" s="59"/>
      <c r="COB138" s="59"/>
      <c r="COC138" s="59"/>
      <c r="COD138" s="59"/>
      <c r="COE138" s="59"/>
      <c r="COF138" s="59"/>
      <c r="COG138" s="59"/>
      <c r="COH138" s="59"/>
      <c r="COI138" s="59"/>
      <c r="COJ138" s="59"/>
      <c r="COK138" s="59"/>
      <c r="COL138" s="59"/>
      <c r="COM138" s="59"/>
      <c r="CON138" s="59"/>
      <c r="COO138" s="59"/>
      <c r="COP138" s="59"/>
      <c r="COQ138" s="59"/>
      <c r="COR138" s="59"/>
      <c r="COS138" s="59"/>
      <c r="COT138" s="59"/>
      <c r="COU138" s="59"/>
      <c r="COV138" s="59"/>
      <c r="COW138" s="59"/>
      <c r="COX138" s="59"/>
      <c r="COY138" s="59"/>
      <c r="COZ138" s="59"/>
      <c r="CPA138" s="59"/>
      <c r="CPB138" s="59"/>
      <c r="CPC138" s="59"/>
      <c r="CPD138" s="59"/>
      <c r="CPE138" s="59"/>
      <c r="CPF138" s="59"/>
      <c r="CPG138" s="59"/>
      <c r="CPH138" s="59"/>
      <c r="CPI138" s="59"/>
      <c r="CPJ138" s="59"/>
      <c r="CPK138" s="59"/>
      <c r="CPL138" s="59"/>
      <c r="CPM138" s="59"/>
      <c r="CPN138" s="59"/>
      <c r="CPO138" s="59"/>
      <c r="CPP138" s="59"/>
      <c r="CPQ138" s="59"/>
      <c r="CPR138" s="59"/>
      <c r="CPS138" s="59"/>
      <c r="CPT138" s="59"/>
      <c r="CPU138" s="59"/>
      <c r="CPV138" s="59"/>
      <c r="CPW138" s="59"/>
      <c r="CPX138" s="59"/>
      <c r="CPY138" s="59"/>
      <c r="CPZ138" s="59"/>
      <c r="CQA138" s="59"/>
      <c r="CQB138" s="59"/>
      <c r="CQC138" s="59"/>
      <c r="CQD138" s="59"/>
      <c r="CQE138" s="59"/>
      <c r="CQF138" s="59"/>
      <c r="CQG138" s="59"/>
      <c r="CQH138" s="59"/>
      <c r="CQI138" s="59"/>
      <c r="CQJ138" s="59"/>
      <c r="CQK138" s="59"/>
      <c r="CQL138" s="59"/>
      <c r="CQM138" s="59"/>
      <c r="CQN138" s="59"/>
      <c r="CQO138" s="59"/>
      <c r="CQP138" s="59"/>
      <c r="CQQ138" s="59"/>
      <c r="CQR138" s="59"/>
      <c r="CQS138" s="59"/>
      <c r="CQT138" s="59"/>
      <c r="CQU138" s="59"/>
      <c r="CQV138" s="59"/>
      <c r="CQW138" s="59"/>
      <c r="CQX138" s="59"/>
      <c r="CQY138" s="59"/>
      <c r="CQZ138" s="59"/>
      <c r="CRA138" s="59"/>
      <c r="CRB138" s="59"/>
      <c r="CRC138" s="59"/>
      <c r="CRD138" s="59"/>
      <c r="CRE138" s="59"/>
      <c r="CRF138" s="59"/>
      <c r="CRG138" s="59"/>
      <c r="CRH138" s="59"/>
      <c r="CRI138" s="59"/>
      <c r="CRJ138" s="59"/>
      <c r="CRK138" s="59"/>
      <c r="CRL138" s="59"/>
      <c r="CRM138" s="59"/>
      <c r="CRN138" s="59"/>
      <c r="CRO138" s="59"/>
      <c r="CRP138" s="59"/>
      <c r="CRQ138" s="59"/>
      <c r="CRR138" s="59"/>
      <c r="CRS138" s="59"/>
      <c r="CRT138" s="59"/>
      <c r="CRU138" s="59"/>
      <c r="CRV138" s="59"/>
      <c r="CRW138" s="59"/>
      <c r="CRX138" s="59"/>
      <c r="CRY138" s="59"/>
      <c r="CRZ138" s="59"/>
      <c r="CSA138" s="59"/>
      <c r="CSB138" s="59"/>
      <c r="CSC138" s="59"/>
      <c r="CSD138" s="59"/>
      <c r="CSE138" s="59"/>
      <c r="CSF138" s="59"/>
      <c r="CSG138" s="59"/>
      <c r="CSH138" s="59"/>
      <c r="CSI138" s="59"/>
      <c r="CSJ138" s="59"/>
      <c r="CSK138" s="59"/>
      <c r="CSL138" s="59"/>
      <c r="CSM138" s="59"/>
      <c r="CSN138" s="59"/>
      <c r="CSO138" s="59"/>
      <c r="CSP138" s="59"/>
      <c r="CSQ138" s="59"/>
      <c r="CSR138" s="59"/>
      <c r="CSS138" s="59"/>
      <c r="CST138" s="59"/>
      <c r="CSU138" s="59"/>
      <c r="CSV138" s="59"/>
      <c r="CSW138" s="59"/>
      <c r="CSX138" s="59"/>
      <c r="CSY138" s="59"/>
      <c r="CSZ138" s="59"/>
      <c r="CTA138" s="59"/>
      <c r="CTB138" s="59"/>
      <c r="CTC138" s="59"/>
      <c r="CTD138" s="59"/>
      <c r="CTE138" s="59"/>
      <c r="CTF138" s="59"/>
      <c r="CTG138" s="59"/>
      <c r="CTH138" s="59"/>
      <c r="CTI138" s="59"/>
      <c r="CTJ138" s="59"/>
      <c r="CTK138" s="59"/>
      <c r="CTL138" s="59"/>
      <c r="CTM138" s="59"/>
      <c r="CTN138" s="59"/>
      <c r="CTO138" s="59"/>
      <c r="CTP138" s="59"/>
      <c r="CTQ138" s="59"/>
      <c r="CTR138" s="59"/>
      <c r="CTS138" s="59"/>
      <c r="CTT138" s="59"/>
      <c r="CTU138" s="59"/>
      <c r="CTV138" s="59"/>
      <c r="CTW138" s="59"/>
      <c r="CTX138" s="59"/>
      <c r="CTY138" s="59"/>
      <c r="CTZ138" s="59"/>
      <c r="CUA138" s="59"/>
      <c r="CUB138" s="59"/>
      <c r="CUC138" s="59"/>
      <c r="CUD138" s="59"/>
      <c r="CUE138" s="59"/>
      <c r="CUF138" s="59"/>
      <c r="CUG138" s="59"/>
      <c r="CUH138" s="59"/>
      <c r="CUI138" s="59"/>
      <c r="CUJ138" s="59"/>
      <c r="CUK138" s="59"/>
      <c r="CUL138" s="59"/>
      <c r="CUM138" s="59"/>
      <c r="CUN138" s="59"/>
      <c r="CUO138" s="59"/>
      <c r="CUP138" s="59"/>
      <c r="CUQ138" s="59"/>
      <c r="CUR138" s="59"/>
      <c r="CUS138" s="59"/>
      <c r="CUT138" s="59"/>
      <c r="CUU138" s="59"/>
      <c r="CUV138" s="59"/>
      <c r="CUW138" s="59"/>
      <c r="CUX138" s="59"/>
      <c r="CUY138" s="59"/>
      <c r="CUZ138" s="59"/>
      <c r="CVA138" s="59"/>
      <c r="CVB138" s="59"/>
      <c r="CVC138" s="59"/>
      <c r="CVD138" s="59"/>
      <c r="CVE138" s="59"/>
      <c r="CVF138" s="59"/>
      <c r="CVG138" s="59"/>
      <c r="CVH138" s="59"/>
      <c r="CVI138" s="59"/>
      <c r="CVJ138" s="59"/>
      <c r="CVK138" s="59"/>
      <c r="CVL138" s="59"/>
      <c r="CVM138" s="59"/>
      <c r="CVN138" s="59"/>
      <c r="CVO138" s="59"/>
      <c r="CVP138" s="59"/>
      <c r="CVQ138" s="59"/>
      <c r="CVR138" s="59"/>
      <c r="CVS138" s="59"/>
      <c r="CVT138" s="59"/>
      <c r="CVU138" s="59"/>
      <c r="CVV138" s="59"/>
      <c r="CVW138" s="59"/>
      <c r="CVX138" s="59"/>
      <c r="CVY138" s="59"/>
      <c r="CVZ138" s="59"/>
      <c r="CWA138" s="59"/>
      <c r="CWB138" s="59"/>
      <c r="CWC138" s="59"/>
      <c r="CWD138" s="59"/>
      <c r="CWE138" s="59"/>
      <c r="CWF138" s="59"/>
      <c r="CWG138" s="59"/>
      <c r="CWH138" s="59"/>
      <c r="CWI138" s="59"/>
      <c r="CWJ138" s="59"/>
      <c r="CWK138" s="59"/>
      <c r="CWL138" s="59"/>
      <c r="CWM138" s="59"/>
      <c r="CWN138" s="59"/>
      <c r="CWO138" s="59"/>
      <c r="CWP138" s="59"/>
      <c r="CWQ138" s="59"/>
      <c r="CWR138" s="59"/>
      <c r="CWS138" s="59"/>
      <c r="CWT138" s="59"/>
      <c r="CWU138" s="59"/>
      <c r="CWV138" s="59"/>
      <c r="CWW138" s="59"/>
      <c r="CWX138" s="59"/>
      <c r="CWY138" s="59"/>
      <c r="CWZ138" s="59"/>
      <c r="CXA138" s="59"/>
      <c r="CXB138" s="59"/>
      <c r="CXC138" s="59"/>
      <c r="CXD138" s="59"/>
      <c r="CXE138" s="59"/>
      <c r="CXF138" s="59"/>
      <c r="CXG138" s="59"/>
      <c r="CXH138" s="59"/>
      <c r="CXI138" s="59"/>
      <c r="CXJ138" s="59"/>
      <c r="CXK138" s="59"/>
      <c r="CXL138" s="59"/>
      <c r="CXM138" s="59"/>
      <c r="CXN138" s="59"/>
      <c r="CXO138" s="59"/>
      <c r="CXP138" s="59"/>
      <c r="CXQ138" s="59"/>
      <c r="CXR138" s="59"/>
      <c r="CXS138" s="59"/>
      <c r="CXT138" s="59"/>
      <c r="CXU138" s="59"/>
      <c r="CXV138" s="59"/>
      <c r="CXW138" s="59"/>
      <c r="CXX138" s="59"/>
      <c r="CXY138" s="59"/>
      <c r="CXZ138" s="59"/>
      <c r="CYA138" s="59"/>
      <c r="CYB138" s="59"/>
      <c r="CYC138" s="59"/>
      <c r="CYD138" s="59"/>
      <c r="CYE138" s="59"/>
      <c r="CYF138" s="59"/>
      <c r="CYG138" s="59"/>
      <c r="CYH138" s="59"/>
      <c r="CYI138" s="59"/>
      <c r="CYJ138" s="59"/>
      <c r="CYK138" s="59"/>
      <c r="CYL138" s="59"/>
      <c r="CYM138" s="59"/>
      <c r="CYN138" s="59"/>
      <c r="CYO138" s="59"/>
      <c r="CYP138" s="59"/>
      <c r="CYQ138" s="59"/>
      <c r="CYR138" s="59"/>
      <c r="CYS138" s="59"/>
      <c r="CYT138" s="59"/>
      <c r="CYU138" s="59"/>
      <c r="CYV138" s="59"/>
      <c r="CYW138" s="59"/>
      <c r="CYX138" s="59"/>
      <c r="CYY138" s="59"/>
      <c r="CYZ138" s="59"/>
      <c r="CZA138" s="59"/>
      <c r="CZB138" s="59"/>
      <c r="CZC138" s="59"/>
      <c r="CZD138" s="59"/>
      <c r="CZE138" s="59"/>
      <c r="CZF138" s="59"/>
      <c r="CZG138" s="59"/>
      <c r="CZH138" s="59"/>
      <c r="CZI138" s="59"/>
      <c r="CZJ138" s="59"/>
      <c r="CZK138" s="59"/>
      <c r="CZL138" s="59"/>
      <c r="CZM138" s="59"/>
      <c r="CZN138" s="59"/>
      <c r="CZO138" s="59"/>
      <c r="CZP138" s="59"/>
      <c r="CZQ138" s="59"/>
      <c r="CZR138" s="59"/>
      <c r="CZS138" s="59"/>
      <c r="CZT138" s="59"/>
      <c r="CZU138" s="59"/>
      <c r="CZV138" s="59"/>
      <c r="CZW138" s="59"/>
      <c r="CZX138" s="59"/>
      <c r="CZY138" s="59"/>
      <c r="CZZ138" s="59"/>
      <c r="DAA138" s="59"/>
      <c r="DAB138" s="59"/>
      <c r="DAC138" s="59"/>
      <c r="DAD138" s="59"/>
      <c r="DAE138" s="59"/>
      <c r="DAF138" s="59"/>
      <c r="DAG138" s="59"/>
      <c r="DAH138" s="59"/>
      <c r="DAI138" s="59"/>
      <c r="DAJ138" s="59"/>
      <c r="DAK138" s="59"/>
      <c r="DAL138" s="59"/>
      <c r="DAM138" s="59"/>
      <c r="DAN138" s="59"/>
      <c r="DAO138" s="59"/>
      <c r="DAP138" s="59"/>
      <c r="DAQ138" s="59"/>
      <c r="DAR138" s="59"/>
      <c r="DAS138" s="59"/>
      <c r="DAT138" s="59"/>
      <c r="DAU138" s="59"/>
      <c r="DAV138" s="59"/>
      <c r="DAW138" s="59"/>
      <c r="DAX138" s="59"/>
      <c r="DAY138" s="59"/>
      <c r="DAZ138" s="59"/>
      <c r="DBA138" s="59"/>
      <c r="DBB138" s="59"/>
      <c r="DBC138" s="59"/>
      <c r="DBD138" s="59"/>
      <c r="DBE138" s="59"/>
      <c r="DBF138" s="59"/>
      <c r="DBG138" s="59"/>
      <c r="DBH138" s="59"/>
      <c r="DBI138" s="59"/>
      <c r="DBJ138" s="59"/>
      <c r="DBK138" s="59"/>
      <c r="DBL138" s="59"/>
      <c r="DBM138" s="59"/>
      <c r="DBN138" s="59"/>
      <c r="DBO138" s="59"/>
      <c r="DBP138" s="59"/>
      <c r="DBQ138" s="59"/>
      <c r="DBR138" s="59"/>
      <c r="DBS138" s="59"/>
      <c r="DBT138" s="59"/>
      <c r="DBU138" s="59"/>
      <c r="DBV138" s="59"/>
      <c r="DBW138" s="59"/>
      <c r="DBX138" s="59"/>
      <c r="DBY138" s="59"/>
      <c r="DBZ138" s="59"/>
      <c r="DCA138" s="59"/>
      <c r="DCB138" s="59"/>
      <c r="DCC138" s="59"/>
      <c r="DCD138" s="59"/>
      <c r="DCE138" s="59"/>
      <c r="DCF138" s="59"/>
      <c r="DCG138" s="59"/>
      <c r="DCH138" s="59"/>
      <c r="DCI138" s="59"/>
      <c r="DCJ138" s="59"/>
      <c r="DCK138" s="59"/>
      <c r="DCL138" s="59"/>
      <c r="DCM138" s="59"/>
      <c r="DCN138" s="59"/>
      <c r="DCO138" s="59"/>
      <c r="DCP138" s="59"/>
      <c r="DCQ138" s="59"/>
      <c r="DCR138" s="59"/>
      <c r="DCS138" s="59"/>
      <c r="DCT138" s="59"/>
      <c r="DCU138" s="59"/>
      <c r="DCV138" s="59"/>
      <c r="DCW138" s="59"/>
      <c r="DCX138" s="59"/>
      <c r="DCY138" s="59"/>
      <c r="DCZ138" s="59"/>
      <c r="DDA138" s="59"/>
      <c r="DDB138" s="59"/>
      <c r="DDC138" s="59"/>
      <c r="DDD138" s="59"/>
      <c r="DDE138" s="59"/>
      <c r="DDF138" s="59"/>
      <c r="DDG138" s="59"/>
      <c r="DDH138" s="59"/>
      <c r="DDI138" s="59"/>
      <c r="DDJ138" s="59"/>
      <c r="DDK138" s="59"/>
      <c r="DDL138" s="59"/>
      <c r="DDM138" s="59"/>
      <c r="DDN138" s="59"/>
      <c r="DDO138" s="59"/>
      <c r="DDP138" s="59"/>
      <c r="DDQ138" s="59"/>
      <c r="DDR138" s="59"/>
      <c r="DDS138" s="59"/>
      <c r="DDT138" s="59"/>
      <c r="DDU138" s="59"/>
      <c r="DDV138" s="59"/>
      <c r="DDW138" s="59"/>
      <c r="DDX138" s="59"/>
      <c r="DDY138" s="59"/>
      <c r="DDZ138" s="59"/>
      <c r="DEA138" s="59"/>
      <c r="DEB138" s="59"/>
      <c r="DEC138" s="59"/>
      <c r="DED138" s="59"/>
      <c r="DEE138" s="59"/>
      <c r="DEF138" s="59"/>
      <c r="DEG138" s="59"/>
      <c r="DEH138" s="59"/>
      <c r="DEI138" s="59"/>
      <c r="DEJ138" s="59"/>
      <c r="DEK138" s="59"/>
      <c r="DEL138" s="59"/>
      <c r="DEM138" s="59"/>
      <c r="DEN138" s="59"/>
      <c r="DEO138" s="59"/>
      <c r="DEP138" s="59"/>
      <c r="DEQ138" s="59"/>
      <c r="DER138" s="59"/>
      <c r="DES138" s="59"/>
      <c r="DET138" s="59"/>
      <c r="DEU138" s="59"/>
      <c r="DEV138" s="59"/>
      <c r="DEW138" s="59"/>
      <c r="DEX138" s="59"/>
      <c r="DEY138" s="59"/>
      <c r="DEZ138" s="59"/>
      <c r="DFA138" s="59"/>
      <c r="DFB138" s="59"/>
      <c r="DFC138" s="59"/>
      <c r="DFD138" s="59"/>
      <c r="DFE138" s="59"/>
      <c r="DFF138" s="59"/>
      <c r="DFG138" s="59"/>
      <c r="DFH138" s="59"/>
      <c r="DFI138" s="59"/>
      <c r="DFJ138" s="59"/>
      <c r="DFK138" s="59"/>
      <c r="DFL138" s="59"/>
      <c r="DFM138" s="59"/>
      <c r="DFN138" s="59"/>
      <c r="DFO138" s="59"/>
      <c r="DFP138" s="59"/>
      <c r="DFQ138" s="59"/>
      <c r="DFR138" s="59"/>
      <c r="DFS138" s="59"/>
      <c r="DFT138" s="59"/>
      <c r="DFU138" s="59"/>
      <c r="DFV138" s="59"/>
      <c r="DFW138" s="59"/>
      <c r="DFX138" s="59"/>
      <c r="DFY138" s="59"/>
      <c r="DFZ138" s="59"/>
      <c r="DGA138" s="59"/>
      <c r="DGB138" s="59"/>
      <c r="DGC138" s="59"/>
      <c r="DGD138" s="59"/>
      <c r="DGE138" s="59"/>
      <c r="DGF138" s="59"/>
      <c r="DGG138" s="59"/>
      <c r="DGH138" s="59"/>
      <c r="DGI138" s="59"/>
      <c r="DGJ138" s="59"/>
      <c r="DGK138" s="59"/>
      <c r="DGL138" s="59"/>
      <c r="DGM138" s="59"/>
      <c r="DGN138" s="59"/>
      <c r="DGO138" s="59"/>
      <c r="DGP138" s="59"/>
      <c r="DGQ138" s="59"/>
      <c r="DGR138" s="59"/>
      <c r="DGS138" s="59"/>
      <c r="DGT138" s="59"/>
      <c r="DGU138" s="59"/>
      <c r="DGV138" s="59"/>
      <c r="DGW138" s="59"/>
      <c r="DGX138" s="59"/>
      <c r="DGY138" s="59"/>
      <c r="DGZ138" s="59"/>
      <c r="DHA138" s="59"/>
      <c r="DHB138" s="59"/>
      <c r="DHC138" s="59"/>
      <c r="DHD138" s="59"/>
      <c r="DHE138" s="59"/>
      <c r="DHF138" s="59"/>
      <c r="DHG138" s="59"/>
      <c r="DHH138" s="59"/>
      <c r="DHI138" s="59"/>
      <c r="DHJ138" s="59"/>
      <c r="DHK138" s="59"/>
      <c r="DHL138" s="59"/>
      <c r="DHM138" s="59"/>
      <c r="DHN138" s="59"/>
      <c r="DHO138" s="59"/>
      <c r="DHP138" s="59"/>
      <c r="DHQ138" s="59"/>
      <c r="DHR138" s="59"/>
      <c r="DHS138" s="59"/>
      <c r="DHT138" s="59"/>
      <c r="DHU138" s="59"/>
      <c r="DHV138" s="59"/>
      <c r="DHW138" s="59"/>
      <c r="DHX138" s="59"/>
      <c r="DHY138" s="59"/>
      <c r="DHZ138" s="59"/>
      <c r="DIA138" s="59"/>
      <c r="DIB138" s="59"/>
      <c r="DIC138" s="59"/>
      <c r="DID138" s="59"/>
      <c r="DIE138" s="59"/>
      <c r="DIF138" s="59"/>
      <c r="DIG138" s="59"/>
      <c r="DIH138" s="59"/>
      <c r="DII138" s="59"/>
      <c r="DIJ138" s="59"/>
      <c r="DIK138" s="59"/>
      <c r="DIL138" s="59"/>
      <c r="DIM138" s="59"/>
      <c r="DIN138" s="59"/>
      <c r="DIO138" s="59"/>
      <c r="DIP138" s="59"/>
      <c r="DIQ138" s="59"/>
      <c r="DIR138" s="59"/>
      <c r="DIS138" s="59"/>
      <c r="DIT138" s="59"/>
      <c r="DIU138" s="59"/>
      <c r="DIV138" s="59"/>
      <c r="DIW138" s="59"/>
      <c r="DIX138" s="59"/>
      <c r="DIY138" s="59"/>
      <c r="DIZ138" s="59"/>
      <c r="DJA138" s="59"/>
      <c r="DJB138" s="59"/>
      <c r="DJC138" s="59"/>
      <c r="DJD138" s="59"/>
      <c r="DJE138" s="59"/>
      <c r="DJF138" s="59"/>
      <c r="DJG138" s="59"/>
      <c r="DJH138" s="59"/>
      <c r="DJI138" s="59"/>
      <c r="DJJ138" s="59"/>
      <c r="DJK138" s="59"/>
      <c r="DJL138" s="59"/>
      <c r="DJM138" s="59"/>
      <c r="DJN138" s="59"/>
      <c r="DJO138" s="59"/>
      <c r="DJP138" s="59"/>
      <c r="DJQ138" s="59"/>
      <c r="DJR138" s="59"/>
      <c r="DJS138" s="59"/>
      <c r="DJT138" s="59"/>
      <c r="DJU138" s="59"/>
      <c r="DJV138" s="59"/>
      <c r="DJW138" s="59"/>
      <c r="DJX138" s="59"/>
      <c r="DJY138" s="59"/>
      <c r="DJZ138" s="59"/>
      <c r="DKA138" s="59"/>
      <c r="DKB138" s="59"/>
      <c r="DKC138" s="59"/>
      <c r="DKD138" s="59"/>
      <c r="DKE138" s="59"/>
      <c r="DKF138" s="59"/>
      <c r="DKG138" s="59"/>
      <c r="DKH138" s="59"/>
      <c r="DKI138" s="59"/>
      <c r="DKJ138" s="59"/>
      <c r="DKK138" s="59"/>
      <c r="DKL138" s="59"/>
      <c r="DKM138" s="59"/>
      <c r="DKN138" s="59"/>
      <c r="DKO138" s="59"/>
      <c r="DKP138" s="59"/>
      <c r="DKQ138" s="59"/>
      <c r="DKR138" s="59"/>
      <c r="DKS138" s="59"/>
      <c r="DKT138" s="59"/>
      <c r="DKU138" s="59"/>
      <c r="DKV138" s="59"/>
      <c r="DKW138" s="59"/>
      <c r="DKX138" s="59"/>
      <c r="DKY138" s="59"/>
      <c r="DKZ138" s="59"/>
      <c r="DLA138" s="59"/>
      <c r="DLB138" s="59"/>
      <c r="DLC138" s="59"/>
      <c r="DLD138" s="59"/>
      <c r="DLE138" s="59"/>
      <c r="DLF138" s="59"/>
      <c r="DLG138" s="59"/>
      <c r="DLH138" s="59"/>
      <c r="DLI138" s="59"/>
      <c r="DLJ138" s="59"/>
      <c r="DLK138" s="59"/>
      <c r="DLL138" s="59"/>
      <c r="DLM138" s="59"/>
      <c r="DLN138" s="59"/>
      <c r="DLO138" s="59"/>
      <c r="DLP138" s="59"/>
      <c r="DLQ138" s="59"/>
      <c r="DLR138" s="59"/>
      <c r="DLS138" s="59"/>
      <c r="DLT138" s="59"/>
      <c r="DLU138" s="59"/>
      <c r="DLV138" s="59"/>
      <c r="DLW138" s="59"/>
      <c r="DLX138" s="59"/>
      <c r="DLY138" s="59"/>
      <c r="DLZ138" s="59"/>
      <c r="DMA138" s="59"/>
      <c r="DMB138" s="59"/>
      <c r="DMC138" s="59"/>
      <c r="DMD138" s="59"/>
      <c r="DME138" s="59"/>
      <c r="DMF138" s="59"/>
      <c r="DMG138" s="59"/>
      <c r="DMH138" s="59"/>
      <c r="DMI138" s="59"/>
      <c r="DMJ138" s="59"/>
      <c r="DMK138" s="59"/>
      <c r="DML138" s="59"/>
      <c r="DMM138" s="59"/>
      <c r="DMN138" s="59"/>
      <c r="DMO138" s="59"/>
      <c r="DMP138" s="59"/>
      <c r="DMQ138" s="59"/>
      <c r="DMR138" s="59"/>
      <c r="DMS138" s="59"/>
      <c r="DMT138" s="59"/>
      <c r="DMU138" s="59"/>
      <c r="DMV138" s="59"/>
      <c r="DMW138" s="59"/>
      <c r="DMX138" s="59"/>
      <c r="DMY138" s="59"/>
      <c r="DMZ138" s="59"/>
      <c r="DNA138" s="59"/>
      <c r="DNB138" s="59"/>
      <c r="DNC138" s="59"/>
      <c r="DND138" s="59"/>
      <c r="DNE138" s="59"/>
      <c r="DNF138" s="59"/>
      <c r="DNG138" s="59"/>
      <c r="DNH138" s="59"/>
      <c r="DNI138" s="59"/>
      <c r="DNJ138" s="59"/>
      <c r="DNK138" s="59"/>
      <c r="DNL138" s="59"/>
      <c r="DNM138" s="59"/>
      <c r="DNN138" s="59"/>
      <c r="DNO138" s="59"/>
      <c r="DNP138" s="59"/>
      <c r="DNQ138" s="59"/>
      <c r="DNR138" s="59"/>
      <c r="DNS138" s="59"/>
      <c r="DNT138" s="59"/>
      <c r="DNU138" s="59"/>
      <c r="DNV138" s="59"/>
      <c r="DNW138" s="59"/>
      <c r="DNX138" s="59"/>
      <c r="DNY138" s="59"/>
      <c r="DNZ138" s="59"/>
      <c r="DOA138" s="59"/>
      <c r="DOB138" s="59"/>
      <c r="DOC138" s="59"/>
      <c r="DOD138" s="59"/>
      <c r="DOE138" s="59"/>
      <c r="DOF138" s="59"/>
      <c r="DOG138" s="59"/>
      <c r="DOH138" s="59"/>
      <c r="DOI138" s="59"/>
      <c r="DOJ138" s="59"/>
      <c r="DOK138" s="59"/>
      <c r="DOL138" s="59"/>
      <c r="DOM138" s="59"/>
      <c r="DON138" s="59"/>
      <c r="DOO138" s="59"/>
      <c r="DOP138" s="59"/>
      <c r="DOQ138" s="59"/>
      <c r="DOR138" s="59"/>
      <c r="DOS138" s="59"/>
      <c r="DOT138" s="59"/>
      <c r="DOU138" s="59"/>
      <c r="DOV138" s="59"/>
      <c r="DOW138" s="59"/>
      <c r="DOX138" s="59"/>
      <c r="DOY138" s="59"/>
      <c r="DOZ138" s="59"/>
      <c r="DPA138" s="59"/>
      <c r="DPB138" s="59"/>
      <c r="DPC138" s="59"/>
      <c r="DPD138" s="59"/>
      <c r="DPE138" s="59"/>
      <c r="DPF138" s="59"/>
      <c r="DPG138" s="59"/>
      <c r="DPH138" s="59"/>
      <c r="DPI138" s="59"/>
      <c r="DPJ138" s="59"/>
      <c r="DPK138" s="59"/>
      <c r="DPL138" s="59"/>
      <c r="DPM138" s="59"/>
      <c r="DPN138" s="59"/>
      <c r="DPO138" s="59"/>
      <c r="DPP138" s="59"/>
      <c r="DPQ138" s="59"/>
      <c r="DPR138" s="59"/>
      <c r="DPS138" s="59"/>
      <c r="DPT138" s="59"/>
      <c r="DPU138" s="59"/>
      <c r="DPV138" s="59"/>
      <c r="DPW138" s="59"/>
      <c r="DPX138" s="59"/>
      <c r="DPY138" s="59"/>
      <c r="DPZ138" s="59"/>
      <c r="DQA138" s="59"/>
      <c r="DQB138" s="59"/>
      <c r="DQC138" s="59"/>
      <c r="DQD138" s="59"/>
      <c r="DQE138" s="59"/>
      <c r="DQF138" s="59"/>
      <c r="DQG138" s="59"/>
      <c r="DQH138" s="59"/>
      <c r="DQI138" s="59"/>
      <c r="DQJ138" s="59"/>
      <c r="DQK138" s="59"/>
      <c r="DQL138" s="59"/>
      <c r="DQM138" s="59"/>
      <c r="DQN138" s="59"/>
      <c r="DQO138" s="59"/>
      <c r="DQP138" s="59"/>
      <c r="DQQ138" s="59"/>
      <c r="DQR138" s="59"/>
      <c r="DQS138" s="59"/>
      <c r="DQT138" s="59"/>
      <c r="DQU138" s="59"/>
      <c r="DQV138" s="59"/>
      <c r="DQW138" s="59"/>
      <c r="DQX138" s="59"/>
      <c r="DQY138" s="59"/>
      <c r="DQZ138" s="59"/>
      <c r="DRA138" s="59"/>
      <c r="DRB138" s="59"/>
      <c r="DRC138" s="59"/>
      <c r="DRD138" s="59"/>
      <c r="DRE138" s="59"/>
      <c r="DRF138" s="59"/>
      <c r="DRG138" s="59"/>
      <c r="DRH138" s="59"/>
      <c r="DRI138" s="59"/>
      <c r="DRJ138" s="59"/>
      <c r="DRK138" s="59"/>
      <c r="DRL138" s="59"/>
      <c r="DRM138" s="59"/>
      <c r="DRN138" s="59"/>
      <c r="DRO138" s="59"/>
      <c r="DRP138" s="59"/>
      <c r="DRQ138" s="59"/>
      <c r="DRR138" s="59"/>
      <c r="DRS138" s="59"/>
      <c r="DRT138" s="59"/>
      <c r="DRU138" s="59"/>
      <c r="DRV138" s="59"/>
      <c r="DRW138" s="59"/>
      <c r="DRX138" s="59"/>
      <c r="DRY138" s="59"/>
      <c r="DRZ138" s="59"/>
      <c r="DSA138" s="59"/>
      <c r="DSB138" s="59"/>
      <c r="DSC138" s="59"/>
      <c r="DSD138" s="59"/>
      <c r="DSE138" s="59"/>
      <c r="DSF138" s="59"/>
      <c r="DSG138" s="59"/>
      <c r="DSH138" s="59"/>
      <c r="DSI138" s="59"/>
      <c r="DSJ138" s="59"/>
      <c r="DSK138" s="59"/>
      <c r="DSL138" s="59"/>
      <c r="DSM138" s="59"/>
      <c r="DSN138" s="59"/>
      <c r="DSO138" s="59"/>
      <c r="DSP138" s="59"/>
      <c r="DSQ138" s="59"/>
      <c r="DSR138" s="59"/>
      <c r="DSS138" s="59"/>
      <c r="DST138" s="59"/>
      <c r="DSU138" s="59"/>
      <c r="DSV138" s="59"/>
      <c r="DSW138" s="59"/>
      <c r="DSX138" s="59"/>
      <c r="DSY138" s="59"/>
      <c r="DSZ138" s="59"/>
      <c r="DTA138" s="59"/>
      <c r="DTB138" s="59"/>
      <c r="DTC138" s="59"/>
      <c r="DTD138" s="59"/>
      <c r="DTE138" s="59"/>
      <c r="DTF138" s="59"/>
      <c r="DTG138" s="59"/>
      <c r="DTH138" s="59"/>
      <c r="DTI138" s="59"/>
      <c r="DTJ138" s="59"/>
      <c r="DTK138" s="59"/>
      <c r="DTL138" s="59"/>
      <c r="DTM138" s="59"/>
      <c r="DTN138" s="59"/>
      <c r="DTO138" s="59"/>
      <c r="DTP138" s="59"/>
      <c r="DTQ138" s="59"/>
      <c r="DTR138" s="59"/>
      <c r="DTS138" s="59"/>
      <c r="DTT138" s="59"/>
      <c r="DTU138" s="59"/>
      <c r="DTV138" s="59"/>
      <c r="DTW138" s="59"/>
      <c r="DTX138" s="59"/>
      <c r="DTY138" s="59"/>
      <c r="DTZ138" s="59"/>
      <c r="DUA138" s="59"/>
      <c r="DUB138" s="59"/>
      <c r="DUC138" s="59"/>
      <c r="DUD138" s="59"/>
      <c r="DUE138" s="59"/>
      <c r="DUF138" s="59"/>
      <c r="DUG138" s="59"/>
      <c r="DUH138" s="59"/>
      <c r="DUI138" s="59"/>
      <c r="DUJ138" s="59"/>
      <c r="DUK138" s="59"/>
      <c r="DUL138" s="59"/>
      <c r="DUM138" s="59"/>
      <c r="DUN138" s="59"/>
      <c r="DUO138" s="59"/>
      <c r="DUP138" s="59"/>
      <c r="DUQ138" s="59"/>
      <c r="DUR138" s="59"/>
      <c r="DUS138" s="59"/>
      <c r="DUT138" s="59"/>
      <c r="DUU138" s="59"/>
      <c r="DUV138" s="59"/>
      <c r="DUW138" s="59"/>
      <c r="DUX138" s="59"/>
      <c r="DUY138" s="59"/>
      <c r="DUZ138" s="59"/>
      <c r="DVA138" s="59"/>
      <c r="DVB138" s="59"/>
      <c r="DVC138" s="59"/>
      <c r="DVD138" s="59"/>
      <c r="DVE138" s="59"/>
      <c r="DVF138" s="59"/>
      <c r="DVG138" s="59"/>
      <c r="DVH138" s="59"/>
      <c r="DVI138" s="59"/>
      <c r="DVJ138" s="59"/>
      <c r="DVK138" s="59"/>
      <c r="DVL138" s="59"/>
      <c r="DVM138" s="59"/>
      <c r="DVN138" s="59"/>
      <c r="DVO138" s="59"/>
      <c r="DVP138" s="59"/>
      <c r="DVQ138" s="59"/>
      <c r="DVR138" s="59"/>
      <c r="DVS138" s="59"/>
      <c r="DVT138" s="59"/>
      <c r="DVU138" s="59"/>
      <c r="DVV138" s="59"/>
      <c r="DVW138" s="59"/>
      <c r="DVX138" s="59"/>
      <c r="DVY138" s="59"/>
      <c r="DVZ138" s="59"/>
      <c r="DWA138" s="59"/>
      <c r="DWB138" s="59"/>
      <c r="DWC138" s="59"/>
      <c r="DWD138" s="59"/>
      <c r="DWE138" s="59"/>
      <c r="DWF138" s="59"/>
      <c r="DWG138" s="59"/>
      <c r="DWH138" s="59"/>
      <c r="DWI138" s="59"/>
      <c r="DWJ138" s="59"/>
      <c r="DWK138" s="59"/>
      <c r="DWL138" s="59"/>
      <c r="DWM138" s="59"/>
      <c r="DWN138" s="59"/>
      <c r="DWO138" s="59"/>
      <c r="DWP138" s="59"/>
      <c r="DWQ138" s="59"/>
      <c r="DWR138" s="59"/>
      <c r="DWS138" s="59"/>
      <c r="DWT138" s="59"/>
      <c r="DWU138" s="59"/>
      <c r="DWV138" s="59"/>
      <c r="DWW138" s="59"/>
      <c r="DWX138" s="59"/>
      <c r="DWY138" s="59"/>
      <c r="DWZ138" s="59"/>
      <c r="DXA138" s="59"/>
      <c r="DXB138" s="59"/>
      <c r="DXC138" s="59"/>
      <c r="DXD138" s="59"/>
      <c r="DXE138" s="59"/>
      <c r="DXF138" s="59"/>
      <c r="DXG138" s="59"/>
      <c r="DXH138" s="59"/>
      <c r="DXI138" s="59"/>
      <c r="DXJ138" s="59"/>
      <c r="DXK138" s="59"/>
      <c r="DXL138" s="59"/>
      <c r="DXM138" s="59"/>
      <c r="DXN138" s="59"/>
      <c r="DXO138" s="59"/>
      <c r="DXP138" s="59"/>
      <c r="DXQ138" s="59"/>
      <c r="DXR138" s="59"/>
      <c r="DXS138" s="59"/>
      <c r="DXT138" s="59"/>
      <c r="DXU138" s="59"/>
      <c r="DXV138" s="59"/>
      <c r="DXW138" s="59"/>
      <c r="DXX138" s="59"/>
      <c r="DXY138" s="59"/>
      <c r="DXZ138" s="59"/>
      <c r="DYA138" s="59"/>
      <c r="DYB138" s="59"/>
      <c r="DYC138" s="59"/>
      <c r="DYD138" s="59"/>
      <c r="DYE138" s="59"/>
      <c r="DYF138" s="59"/>
      <c r="DYG138" s="59"/>
      <c r="DYH138" s="59"/>
      <c r="DYI138" s="59"/>
      <c r="DYJ138" s="59"/>
      <c r="DYK138" s="59"/>
      <c r="DYL138" s="59"/>
      <c r="DYM138" s="59"/>
      <c r="DYN138" s="59"/>
      <c r="DYO138" s="59"/>
      <c r="DYP138" s="59"/>
      <c r="DYQ138" s="59"/>
      <c r="DYR138" s="59"/>
      <c r="DYS138" s="59"/>
      <c r="DYT138" s="59"/>
      <c r="DYU138" s="59"/>
      <c r="DYV138" s="59"/>
      <c r="DYW138" s="59"/>
      <c r="DYX138" s="59"/>
      <c r="DYY138" s="59"/>
      <c r="DYZ138" s="59"/>
      <c r="DZA138" s="59"/>
      <c r="DZB138" s="59"/>
      <c r="DZC138" s="59"/>
      <c r="DZD138" s="59"/>
      <c r="DZE138" s="59"/>
      <c r="DZF138" s="59"/>
      <c r="DZG138" s="59"/>
      <c r="DZH138" s="59"/>
      <c r="DZI138" s="59"/>
      <c r="DZJ138" s="59"/>
      <c r="DZK138" s="59"/>
      <c r="DZL138" s="59"/>
      <c r="DZM138" s="59"/>
      <c r="DZN138" s="59"/>
      <c r="DZO138" s="59"/>
      <c r="DZP138" s="59"/>
      <c r="DZQ138" s="59"/>
      <c r="DZR138" s="59"/>
      <c r="DZS138" s="59"/>
      <c r="DZT138" s="59"/>
      <c r="DZU138" s="59"/>
      <c r="DZV138" s="59"/>
      <c r="DZW138" s="59"/>
      <c r="DZX138" s="59"/>
      <c r="DZY138" s="59"/>
      <c r="DZZ138" s="59"/>
      <c r="EAA138" s="59"/>
      <c r="EAB138" s="59"/>
      <c r="EAC138" s="59"/>
      <c r="EAD138" s="59"/>
      <c r="EAE138" s="59"/>
      <c r="EAF138" s="59"/>
      <c r="EAG138" s="59"/>
      <c r="EAH138" s="59"/>
      <c r="EAI138" s="59"/>
      <c r="EAJ138" s="59"/>
      <c r="EAK138" s="59"/>
      <c r="EAL138" s="59"/>
      <c r="EAM138" s="59"/>
      <c r="EAN138" s="59"/>
      <c r="EAO138" s="59"/>
      <c r="EAP138" s="59"/>
      <c r="EAQ138" s="59"/>
      <c r="EAR138" s="59"/>
      <c r="EAS138" s="59"/>
      <c r="EAT138" s="59"/>
      <c r="EAU138" s="59"/>
      <c r="EAV138" s="59"/>
      <c r="EAW138" s="59"/>
      <c r="EAX138" s="59"/>
      <c r="EAY138" s="59"/>
      <c r="EAZ138" s="59"/>
      <c r="EBA138" s="59"/>
      <c r="EBB138" s="59"/>
      <c r="EBC138" s="59"/>
      <c r="EBD138" s="59"/>
      <c r="EBE138" s="59"/>
      <c r="EBF138" s="59"/>
      <c r="EBG138" s="59"/>
      <c r="EBH138" s="59"/>
      <c r="EBI138" s="59"/>
      <c r="EBJ138" s="59"/>
      <c r="EBK138" s="59"/>
      <c r="EBL138" s="59"/>
      <c r="EBM138" s="59"/>
      <c r="EBN138" s="59"/>
      <c r="EBO138" s="59"/>
      <c r="EBP138" s="59"/>
      <c r="EBQ138" s="59"/>
      <c r="EBR138" s="59"/>
      <c r="EBS138" s="59"/>
      <c r="EBT138" s="59"/>
      <c r="EBU138" s="59"/>
      <c r="EBV138" s="59"/>
      <c r="EBW138" s="59"/>
      <c r="EBX138" s="59"/>
      <c r="EBY138" s="59"/>
      <c r="EBZ138" s="59"/>
      <c r="ECA138" s="59"/>
      <c r="ECB138" s="59"/>
      <c r="ECC138" s="59"/>
      <c r="ECD138" s="59"/>
      <c r="ECE138" s="59"/>
      <c r="ECF138" s="59"/>
      <c r="ECG138" s="59"/>
      <c r="ECH138" s="59"/>
      <c r="ECI138" s="59"/>
      <c r="ECJ138" s="59"/>
      <c r="ECK138" s="59"/>
      <c r="ECL138" s="59"/>
      <c r="ECM138" s="59"/>
      <c r="ECN138" s="59"/>
      <c r="ECO138" s="59"/>
      <c r="ECP138" s="59"/>
      <c r="ECQ138" s="59"/>
      <c r="ECR138" s="59"/>
      <c r="ECS138" s="59"/>
      <c r="ECT138" s="59"/>
      <c r="ECU138" s="59"/>
      <c r="ECV138" s="59"/>
      <c r="ECW138" s="59"/>
      <c r="ECX138" s="59"/>
      <c r="ECY138" s="59"/>
      <c r="ECZ138" s="59"/>
      <c r="EDA138" s="59"/>
      <c r="EDB138" s="59"/>
      <c r="EDC138" s="59"/>
      <c r="EDD138" s="59"/>
      <c r="EDE138" s="59"/>
      <c r="EDF138" s="59"/>
      <c r="EDG138" s="59"/>
      <c r="EDH138" s="59"/>
      <c r="EDI138" s="59"/>
      <c r="EDJ138" s="59"/>
      <c r="EDK138" s="59"/>
      <c r="EDL138" s="59"/>
      <c r="EDM138" s="59"/>
      <c r="EDN138" s="59"/>
      <c r="EDO138" s="59"/>
      <c r="EDP138" s="59"/>
      <c r="EDQ138" s="59"/>
      <c r="EDR138" s="59"/>
      <c r="EDS138" s="59"/>
      <c r="EDT138" s="59"/>
      <c r="EDU138" s="59"/>
      <c r="EDV138" s="59"/>
      <c r="EDW138" s="59"/>
      <c r="EDX138" s="59"/>
      <c r="EDY138" s="59"/>
      <c r="EDZ138" s="59"/>
      <c r="EEA138" s="59"/>
      <c r="EEB138" s="59"/>
      <c r="EEC138" s="59"/>
      <c r="EED138" s="59"/>
      <c r="EEE138" s="59"/>
      <c r="EEF138" s="59"/>
      <c r="EEG138" s="59"/>
      <c r="EEH138" s="59"/>
      <c r="EEI138" s="59"/>
      <c r="EEJ138" s="59"/>
      <c r="EEK138" s="59"/>
      <c r="EEL138" s="59"/>
      <c r="EEM138" s="59"/>
      <c r="EEN138" s="59"/>
      <c r="EEO138" s="59"/>
      <c r="EEP138" s="59"/>
      <c r="EEQ138" s="59"/>
      <c r="EER138" s="59"/>
      <c r="EES138" s="59"/>
      <c r="EET138" s="59"/>
      <c r="EEU138" s="59"/>
      <c r="EEV138" s="59"/>
      <c r="EEW138" s="59"/>
      <c r="EEX138" s="59"/>
      <c r="EEY138" s="59"/>
      <c r="EEZ138" s="59"/>
      <c r="EFA138" s="59"/>
      <c r="EFB138" s="59"/>
      <c r="EFC138" s="59"/>
      <c r="EFD138" s="59"/>
      <c r="EFE138" s="59"/>
      <c r="EFF138" s="59"/>
      <c r="EFG138" s="59"/>
      <c r="EFH138" s="59"/>
      <c r="EFI138" s="59"/>
      <c r="EFJ138" s="59"/>
      <c r="EFK138" s="59"/>
      <c r="EFL138" s="59"/>
      <c r="EFM138" s="59"/>
      <c r="EFN138" s="59"/>
      <c r="EFO138" s="59"/>
      <c r="EFP138" s="59"/>
      <c r="EFQ138" s="59"/>
      <c r="EFR138" s="59"/>
      <c r="EFS138" s="59"/>
      <c r="EFT138" s="59"/>
      <c r="EFU138" s="59"/>
      <c r="EFV138" s="59"/>
      <c r="EFW138" s="59"/>
      <c r="EFX138" s="59"/>
      <c r="EFY138" s="59"/>
      <c r="EFZ138" s="59"/>
      <c r="EGA138" s="59"/>
      <c r="EGB138" s="59"/>
      <c r="EGC138" s="59"/>
      <c r="EGD138" s="59"/>
      <c r="EGE138" s="59"/>
      <c r="EGF138" s="59"/>
      <c r="EGG138" s="59"/>
      <c r="EGH138" s="59"/>
      <c r="EGI138" s="59"/>
      <c r="EGJ138" s="59"/>
      <c r="EGK138" s="59"/>
      <c r="EGL138" s="59"/>
      <c r="EGM138" s="59"/>
      <c r="EGN138" s="59"/>
      <c r="EGO138" s="59"/>
      <c r="EGP138" s="59"/>
      <c r="EGQ138" s="59"/>
      <c r="EGR138" s="59"/>
      <c r="EGS138" s="59"/>
      <c r="EGT138" s="59"/>
      <c r="EGU138" s="59"/>
      <c r="EGV138" s="59"/>
      <c r="EGW138" s="59"/>
      <c r="EGX138" s="59"/>
      <c r="EGY138" s="59"/>
      <c r="EGZ138" s="59"/>
      <c r="EHA138" s="59"/>
      <c r="EHB138" s="59"/>
      <c r="EHC138" s="59"/>
      <c r="EHD138" s="59"/>
      <c r="EHE138" s="59"/>
      <c r="EHF138" s="59"/>
      <c r="EHG138" s="59"/>
      <c r="EHH138" s="59"/>
      <c r="EHI138" s="59"/>
      <c r="EHJ138" s="59"/>
      <c r="EHK138" s="59"/>
      <c r="EHL138" s="59"/>
      <c r="EHM138" s="59"/>
      <c r="EHN138" s="59"/>
      <c r="EHO138" s="59"/>
      <c r="EHP138" s="59"/>
      <c r="EHQ138" s="59"/>
      <c r="EHR138" s="59"/>
      <c r="EHS138" s="59"/>
      <c r="EHT138" s="59"/>
      <c r="EHU138" s="59"/>
      <c r="EHV138" s="59"/>
      <c r="EHW138" s="59"/>
      <c r="EHX138" s="59"/>
      <c r="EHY138" s="59"/>
      <c r="EHZ138" s="59"/>
      <c r="EIA138" s="59"/>
      <c r="EIB138" s="59"/>
      <c r="EIC138" s="59"/>
      <c r="EID138" s="59"/>
      <c r="EIE138" s="59"/>
      <c r="EIF138" s="59"/>
      <c r="EIG138" s="59"/>
      <c r="EIH138" s="59"/>
      <c r="EII138" s="59"/>
      <c r="EIJ138" s="59"/>
      <c r="EIK138" s="59"/>
      <c r="EIL138" s="59"/>
      <c r="EIM138" s="59"/>
      <c r="EIN138" s="59"/>
      <c r="EIO138" s="59"/>
      <c r="EIP138" s="59"/>
      <c r="EIQ138" s="59"/>
      <c r="EIR138" s="59"/>
      <c r="EIS138" s="59"/>
      <c r="EIT138" s="59"/>
      <c r="EIU138" s="59"/>
      <c r="EIV138" s="59"/>
      <c r="EIW138" s="59"/>
      <c r="EIX138" s="59"/>
      <c r="EIY138" s="59"/>
      <c r="EIZ138" s="59"/>
      <c r="EJA138" s="59"/>
      <c r="EJB138" s="59"/>
      <c r="EJC138" s="59"/>
      <c r="EJD138" s="59"/>
      <c r="EJE138" s="59"/>
      <c r="EJF138" s="59"/>
      <c r="EJG138" s="59"/>
      <c r="EJH138" s="59"/>
      <c r="EJI138" s="59"/>
      <c r="EJJ138" s="59"/>
      <c r="EJK138" s="59"/>
      <c r="EJL138" s="59"/>
      <c r="EJM138" s="59"/>
      <c r="EJN138" s="59"/>
      <c r="EJO138" s="59"/>
      <c r="EJP138" s="59"/>
      <c r="EJQ138" s="59"/>
      <c r="EJR138" s="59"/>
      <c r="EJS138" s="59"/>
      <c r="EJT138" s="59"/>
      <c r="EJU138" s="59"/>
      <c r="EJV138" s="59"/>
      <c r="EJW138" s="59"/>
      <c r="EJX138" s="59"/>
      <c r="EJY138" s="59"/>
      <c r="EJZ138" s="59"/>
      <c r="EKA138" s="59"/>
      <c r="EKB138" s="59"/>
      <c r="EKC138" s="59"/>
      <c r="EKD138" s="59"/>
      <c r="EKE138" s="59"/>
      <c r="EKF138" s="59"/>
      <c r="EKG138" s="59"/>
      <c r="EKH138" s="59"/>
      <c r="EKI138" s="59"/>
      <c r="EKJ138" s="59"/>
      <c r="EKK138" s="59"/>
      <c r="EKL138" s="59"/>
      <c r="EKM138" s="59"/>
      <c r="EKN138" s="59"/>
      <c r="EKO138" s="59"/>
      <c r="EKP138" s="59"/>
      <c r="EKQ138" s="59"/>
      <c r="EKR138" s="59"/>
      <c r="EKS138" s="59"/>
      <c r="EKT138" s="59"/>
      <c r="EKU138" s="59"/>
      <c r="EKV138" s="59"/>
      <c r="EKW138" s="59"/>
      <c r="EKX138" s="59"/>
      <c r="EKY138" s="59"/>
      <c r="EKZ138" s="59"/>
      <c r="ELA138" s="59"/>
      <c r="ELB138" s="59"/>
      <c r="ELC138" s="59"/>
      <c r="ELD138" s="59"/>
      <c r="ELE138" s="59"/>
      <c r="ELF138" s="59"/>
      <c r="ELG138" s="59"/>
      <c r="ELH138" s="59"/>
      <c r="ELI138" s="59"/>
      <c r="ELJ138" s="59"/>
      <c r="ELK138" s="59"/>
      <c r="ELL138" s="59"/>
      <c r="ELM138" s="59"/>
      <c r="ELN138" s="59"/>
      <c r="ELO138" s="59"/>
      <c r="ELP138" s="59"/>
      <c r="ELQ138" s="59"/>
      <c r="ELR138" s="59"/>
      <c r="ELS138" s="59"/>
      <c r="ELT138" s="59"/>
      <c r="ELU138" s="59"/>
      <c r="ELV138" s="59"/>
      <c r="ELW138" s="59"/>
      <c r="ELX138" s="59"/>
      <c r="ELY138" s="59"/>
      <c r="ELZ138" s="59"/>
      <c r="EMA138" s="59"/>
      <c r="EMB138" s="59"/>
      <c r="EMC138" s="59"/>
      <c r="EMD138" s="59"/>
      <c r="EME138" s="59"/>
      <c r="EMF138" s="59"/>
      <c r="EMG138" s="59"/>
      <c r="EMH138" s="59"/>
      <c r="EMI138" s="59"/>
      <c r="EMJ138" s="59"/>
      <c r="EMK138" s="59"/>
      <c r="EML138" s="59"/>
      <c r="EMM138" s="59"/>
      <c r="EMN138" s="59"/>
      <c r="EMO138" s="59"/>
      <c r="EMP138" s="59"/>
      <c r="EMQ138" s="59"/>
      <c r="EMR138" s="59"/>
      <c r="EMS138" s="59"/>
      <c r="EMT138" s="59"/>
      <c r="EMU138" s="59"/>
      <c r="EMV138" s="59"/>
      <c r="EMW138" s="59"/>
      <c r="EMX138" s="59"/>
      <c r="EMY138" s="59"/>
      <c r="EMZ138" s="59"/>
      <c r="ENA138" s="59"/>
      <c r="ENB138" s="59"/>
      <c r="ENC138" s="59"/>
      <c r="END138" s="59"/>
      <c r="ENE138" s="59"/>
      <c r="ENF138" s="59"/>
      <c r="ENG138" s="59"/>
      <c r="ENH138" s="59"/>
      <c r="ENI138" s="59"/>
      <c r="ENJ138" s="59"/>
      <c r="ENK138" s="59"/>
      <c r="ENL138" s="59"/>
      <c r="ENM138" s="59"/>
      <c r="ENN138" s="59"/>
      <c r="ENO138" s="59"/>
      <c r="ENP138" s="59"/>
      <c r="ENQ138" s="59"/>
      <c r="ENR138" s="59"/>
      <c r="ENS138" s="59"/>
      <c r="ENT138" s="59"/>
      <c r="ENU138" s="59"/>
      <c r="ENV138" s="59"/>
      <c r="ENW138" s="59"/>
      <c r="ENX138" s="59"/>
      <c r="ENY138" s="59"/>
      <c r="ENZ138" s="59"/>
      <c r="EOA138" s="59"/>
      <c r="EOB138" s="59"/>
      <c r="EOC138" s="59"/>
      <c r="EOD138" s="59"/>
      <c r="EOE138" s="59"/>
      <c r="EOF138" s="59"/>
      <c r="EOG138" s="59"/>
      <c r="EOH138" s="59"/>
      <c r="EOI138" s="59"/>
      <c r="EOJ138" s="59"/>
      <c r="EOK138" s="59"/>
      <c r="EOL138" s="59"/>
      <c r="EOM138" s="59"/>
      <c r="EON138" s="59"/>
      <c r="EOO138" s="59"/>
      <c r="EOP138" s="59"/>
      <c r="EOQ138" s="59"/>
      <c r="EOR138" s="59"/>
      <c r="EOS138" s="59"/>
      <c r="EOT138" s="59"/>
      <c r="EOU138" s="59"/>
      <c r="EOV138" s="59"/>
      <c r="EOW138" s="59"/>
      <c r="EOX138" s="59"/>
      <c r="EOY138" s="59"/>
      <c r="EOZ138" s="59"/>
      <c r="EPA138" s="59"/>
      <c r="EPB138" s="59"/>
      <c r="EPC138" s="59"/>
      <c r="EPD138" s="59"/>
      <c r="EPE138" s="59"/>
      <c r="EPF138" s="59"/>
      <c r="EPG138" s="59"/>
      <c r="EPH138" s="59"/>
      <c r="EPI138" s="59"/>
      <c r="EPJ138" s="59"/>
      <c r="EPK138" s="59"/>
      <c r="EPL138" s="59"/>
      <c r="EPM138" s="59"/>
      <c r="EPN138" s="59"/>
      <c r="EPO138" s="59"/>
      <c r="EPP138" s="59"/>
      <c r="EPQ138" s="59"/>
      <c r="EPR138" s="59"/>
      <c r="EPS138" s="59"/>
      <c r="EPT138" s="59"/>
      <c r="EPU138" s="59"/>
      <c r="EPV138" s="59"/>
      <c r="EPW138" s="59"/>
      <c r="EPX138" s="59"/>
      <c r="EPY138" s="59"/>
      <c r="EPZ138" s="59"/>
      <c r="EQA138" s="59"/>
      <c r="EQB138" s="59"/>
      <c r="EQC138" s="59"/>
      <c r="EQD138" s="59"/>
      <c r="EQE138" s="59"/>
      <c r="EQF138" s="59"/>
      <c r="EQG138" s="59"/>
      <c r="EQH138" s="59"/>
      <c r="EQI138" s="59"/>
      <c r="EQJ138" s="59"/>
      <c r="EQK138" s="59"/>
      <c r="EQL138" s="59"/>
      <c r="EQM138" s="59"/>
      <c r="EQN138" s="59"/>
      <c r="EQO138" s="59"/>
      <c r="EQP138" s="59"/>
      <c r="EQQ138" s="59"/>
      <c r="EQR138" s="59"/>
      <c r="EQS138" s="59"/>
      <c r="EQT138" s="59"/>
      <c r="EQU138" s="59"/>
      <c r="EQV138" s="59"/>
      <c r="EQW138" s="59"/>
      <c r="EQX138" s="59"/>
      <c r="EQY138" s="59"/>
      <c r="EQZ138" s="59"/>
      <c r="ERA138" s="59"/>
      <c r="ERB138" s="59"/>
      <c r="ERC138" s="59"/>
      <c r="ERD138" s="59"/>
      <c r="ERE138" s="59"/>
      <c r="ERF138" s="59"/>
      <c r="ERG138" s="59"/>
      <c r="ERH138" s="59"/>
      <c r="ERI138" s="59"/>
      <c r="ERJ138" s="59"/>
      <c r="ERK138" s="59"/>
      <c r="ERL138" s="59"/>
      <c r="ERM138" s="59"/>
      <c r="ERN138" s="59"/>
      <c r="ERO138" s="59"/>
      <c r="ERP138" s="59"/>
      <c r="ERQ138" s="59"/>
      <c r="ERR138" s="59"/>
      <c r="ERS138" s="59"/>
      <c r="ERT138" s="59"/>
      <c r="ERU138" s="59"/>
      <c r="ERV138" s="59"/>
      <c r="ERW138" s="59"/>
      <c r="ERX138" s="59"/>
      <c r="ERY138" s="59"/>
      <c r="ERZ138" s="59"/>
      <c r="ESA138" s="59"/>
      <c r="ESB138" s="59"/>
      <c r="ESC138" s="59"/>
      <c r="ESD138" s="59"/>
      <c r="ESE138" s="59"/>
      <c r="ESF138" s="59"/>
      <c r="ESG138" s="59"/>
      <c r="ESH138" s="59"/>
      <c r="ESI138" s="59"/>
      <c r="ESJ138" s="59"/>
      <c r="ESK138" s="59"/>
      <c r="ESL138" s="59"/>
      <c r="ESM138" s="59"/>
      <c r="ESN138" s="59"/>
      <c r="ESO138" s="59"/>
      <c r="ESP138" s="59"/>
      <c r="ESQ138" s="59"/>
      <c r="ESR138" s="59"/>
      <c r="ESS138" s="59"/>
      <c r="EST138" s="59"/>
      <c r="ESU138" s="59"/>
      <c r="ESV138" s="59"/>
      <c r="ESW138" s="59"/>
      <c r="ESX138" s="59"/>
      <c r="ESY138" s="59"/>
      <c r="ESZ138" s="59"/>
      <c r="ETA138" s="59"/>
      <c r="ETB138" s="59"/>
      <c r="ETC138" s="59"/>
      <c r="ETD138" s="59"/>
      <c r="ETE138" s="59"/>
      <c r="ETF138" s="59"/>
      <c r="ETG138" s="59"/>
      <c r="ETH138" s="59"/>
      <c r="ETI138" s="59"/>
      <c r="ETJ138" s="59"/>
      <c r="ETK138" s="59"/>
      <c r="ETL138" s="59"/>
      <c r="ETM138" s="59"/>
      <c r="ETN138" s="59"/>
      <c r="ETO138" s="59"/>
      <c r="ETP138" s="59"/>
      <c r="ETQ138" s="59"/>
      <c r="ETR138" s="59"/>
      <c r="ETS138" s="59"/>
      <c r="ETT138" s="59"/>
      <c r="ETU138" s="59"/>
      <c r="ETV138" s="59"/>
      <c r="ETW138" s="59"/>
      <c r="ETX138" s="59"/>
      <c r="ETY138" s="59"/>
      <c r="ETZ138" s="59"/>
      <c r="EUA138" s="59"/>
      <c r="EUB138" s="59"/>
      <c r="EUC138" s="59"/>
      <c r="EUD138" s="59"/>
      <c r="EUE138" s="59"/>
      <c r="EUF138" s="59"/>
      <c r="EUG138" s="59"/>
      <c r="EUH138" s="59"/>
      <c r="EUI138" s="59"/>
      <c r="EUJ138" s="59"/>
      <c r="EUK138" s="59"/>
      <c r="EUL138" s="59"/>
      <c r="EUM138" s="59"/>
      <c r="EUN138" s="59"/>
      <c r="EUO138" s="59"/>
      <c r="EUP138" s="59"/>
      <c r="EUQ138" s="59"/>
      <c r="EUR138" s="59"/>
      <c r="EUS138" s="59"/>
      <c r="EUT138" s="59"/>
      <c r="EUU138" s="59"/>
      <c r="EUV138" s="59"/>
      <c r="EUW138" s="59"/>
      <c r="EUX138" s="59"/>
      <c r="EUY138" s="59"/>
      <c r="EUZ138" s="59"/>
      <c r="EVA138" s="59"/>
      <c r="EVB138" s="59"/>
      <c r="EVC138" s="59"/>
      <c r="EVD138" s="59"/>
      <c r="EVE138" s="59"/>
      <c r="EVF138" s="59"/>
      <c r="EVG138" s="59"/>
      <c r="EVH138" s="59"/>
      <c r="EVI138" s="59"/>
      <c r="EVJ138" s="59"/>
      <c r="EVK138" s="59"/>
      <c r="EVL138" s="59"/>
      <c r="EVM138" s="59"/>
      <c r="EVN138" s="59"/>
      <c r="EVO138" s="59"/>
      <c r="EVP138" s="59"/>
      <c r="EVQ138" s="59"/>
      <c r="EVR138" s="59"/>
      <c r="EVS138" s="59"/>
      <c r="EVT138" s="59"/>
      <c r="EVU138" s="59"/>
      <c r="EVV138" s="59"/>
      <c r="EVW138" s="59"/>
      <c r="EVX138" s="59"/>
      <c r="EVY138" s="59"/>
      <c r="EVZ138" s="59"/>
      <c r="EWA138" s="59"/>
      <c r="EWB138" s="59"/>
      <c r="EWC138" s="59"/>
      <c r="EWD138" s="59"/>
      <c r="EWE138" s="59"/>
      <c r="EWF138" s="59"/>
      <c r="EWG138" s="59"/>
      <c r="EWH138" s="59"/>
      <c r="EWI138" s="59"/>
      <c r="EWJ138" s="59"/>
      <c r="EWK138" s="59"/>
      <c r="EWL138" s="59"/>
      <c r="EWM138" s="59"/>
      <c r="EWN138" s="59"/>
      <c r="EWO138" s="59"/>
      <c r="EWP138" s="59"/>
      <c r="EWQ138" s="59"/>
      <c r="EWR138" s="59"/>
      <c r="EWS138" s="59"/>
      <c r="EWT138" s="59"/>
      <c r="EWU138" s="59"/>
      <c r="EWV138" s="59"/>
      <c r="EWW138" s="59"/>
      <c r="EWX138" s="59"/>
      <c r="EWY138" s="59"/>
      <c r="EWZ138" s="59"/>
      <c r="EXA138" s="59"/>
      <c r="EXB138" s="59"/>
      <c r="EXC138" s="59"/>
      <c r="EXD138" s="59"/>
      <c r="EXE138" s="59"/>
      <c r="EXF138" s="59"/>
      <c r="EXG138" s="59"/>
      <c r="EXH138" s="59"/>
      <c r="EXI138" s="59"/>
      <c r="EXJ138" s="59"/>
      <c r="EXK138" s="59"/>
      <c r="EXL138" s="59"/>
      <c r="EXM138" s="59"/>
      <c r="EXN138" s="59"/>
      <c r="EXO138" s="59"/>
      <c r="EXP138" s="59"/>
      <c r="EXQ138" s="59"/>
      <c r="EXR138" s="59"/>
      <c r="EXS138" s="59"/>
      <c r="EXT138" s="59"/>
      <c r="EXU138" s="59"/>
      <c r="EXV138" s="59"/>
      <c r="EXW138" s="59"/>
      <c r="EXX138" s="59"/>
      <c r="EXY138" s="59"/>
      <c r="EXZ138" s="59"/>
      <c r="EYA138" s="59"/>
      <c r="EYB138" s="59"/>
      <c r="EYC138" s="59"/>
      <c r="EYD138" s="59"/>
      <c r="EYE138" s="59"/>
      <c r="EYF138" s="59"/>
      <c r="EYG138" s="59"/>
      <c r="EYH138" s="59"/>
      <c r="EYI138" s="59"/>
      <c r="EYJ138" s="59"/>
      <c r="EYK138" s="59"/>
      <c r="EYL138" s="59"/>
      <c r="EYM138" s="59"/>
      <c r="EYN138" s="59"/>
      <c r="EYO138" s="59"/>
      <c r="EYP138" s="59"/>
      <c r="EYQ138" s="59"/>
      <c r="EYR138" s="59"/>
      <c r="EYS138" s="59"/>
      <c r="EYT138" s="59"/>
      <c r="EYU138" s="59"/>
      <c r="EYV138" s="59"/>
      <c r="EYW138" s="59"/>
      <c r="EYX138" s="59"/>
      <c r="EYY138" s="59"/>
      <c r="EYZ138" s="59"/>
      <c r="EZA138" s="59"/>
      <c r="EZB138" s="59"/>
      <c r="EZC138" s="59"/>
      <c r="EZD138" s="59"/>
      <c r="EZE138" s="59"/>
      <c r="EZF138" s="59"/>
      <c r="EZG138" s="59"/>
      <c r="EZH138" s="59"/>
      <c r="EZI138" s="59"/>
      <c r="EZJ138" s="59"/>
      <c r="EZK138" s="59"/>
      <c r="EZL138" s="59"/>
      <c r="EZM138" s="59"/>
      <c r="EZN138" s="59"/>
      <c r="EZO138" s="59"/>
      <c r="EZP138" s="59"/>
      <c r="EZQ138" s="59"/>
      <c r="EZR138" s="59"/>
      <c r="EZS138" s="59"/>
      <c r="EZT138" s="59"/>
      <c r="EZU138" s="59"/>
      <c r="EZV138" s="59"/>
      <c r="EZW138" s="59"/>
      <c r="EZX138" s="59"/>
      <c r="EZY138" s="59"/>
      <c r="EZZ138" s="59"/>
      <c r="FAA138" s="59"/>
      <c r="FAB138" s="59"/>
      <c r="FAC138" s="59"/>
      <c r="FAD138" s="59"/>
      <c r="FAE138" s="59"/>
      <c r="FAF138" s="59"/>
      <c r="FAG138" s="59"/>
      <c r="FAH138" s="59"/>
      <c r="FAI138" s="59"/>
      <c r="FAJ138" s="59"/>
      <c r="FAK138" s="59"/>
      <c r="FAL138" s="59"/>
      <c r="FAM138" s="59"/>
      <c r="FAN138" s="59"/>
      <c r="FAO138" s="59"/>
      <c r="FAP138" s="59"/>
      <c r="FAQ138" s="59"/>
      <c r="FAR138" s="59"/>
      <c r="FAS138" s="59"/>
      <c r="FAT138" s="59"/>
      <c r="FAU138" s="59"/>
      <c r="FAV138" s="59"/>
      <c r="FAW138" s="59"/>
      <c r="FAX138" s="59"/>
      <c r="FAY138" s="59"/>
      <c r="FAZ138" s="59"/>
      <c r="FBA138" s="59"/>
      <c r="FBB138" s="59"/>
      <c r="FBC138" s="59"/>
      <c r="FBD138" s="59"/>
      <c r="FBE138" s="59"/>
      <c r="FBF138" s="59"/>
      <c r="FBG138" s="59"/>
      <c r="FBH138" s="59"/>
      <c r="FBI138" s="59"/>
      <c r="FBJ138" s="59"/>
      <c r="FBK138" s="59"/>
      <c r="FBL138" s="59"/>
      <c r="FBM138" s="59"/>
      <c r="FBN138" s="59"/>
      <c r="FBO138" s="59"/>
      <c r="FBP138" s="59"/>
      <c r="FBQ138" s="59"/>
      <c r="FBR138" s="59"/>
      <c r="FBS138" s="59"/>
      <c r="FBT138" s="59"/>
      <c r="FBU138" s="59"/>
      <c r="FBV138" s="59"/>
      <c r="FBW138" s="59"/>
      <c r="FBX138" s="59"/>
      <c r="FBY138" s="59"/>
      <c r="FBZ138" s="59"/>
      <c r="FCA138" s="59"/>
      <c r="FCB138" s="59"/>
      <c r="FCC138" s="59"/>
      <c r="FCD138" s="59"/>
      <c r="FCE138" s="59"/>
      <c r="FCF138" s="59"/>
      <c r="FCG138" s="59"/>
      <c r="FCH138" s="59"/>
      <c r="FCI138" s="59"/>
      <c r="FCJ138" s="59"/>
      <c r="FCK138" s="59"/>
      <c r="FCL138" s="59"/>
      <c r="FCM138" s="59"/>
      <c r="FCN138" s="59"/>
      <c r="FCO138" s="59"/>
      <c r="FCP138" s="59"/>
      <c r="FCQ138" s="59"/>
      <c r="FCR138" s="59"/>
      <c r="FCS138" s="59"/>
      <c r="FCT138" s="59"/>
      <c r="FCU138" s="59"/>
      <c r="FCV138" s="59"/>
      <c r="FCW138" s="59"/>
      <c r="FCX138" s="59"/>
      <c r="FCY138" s="59"/>
      <c r="FCZ138" s="59"/>
      <c r="FDA138" s="59"/>
      <c r="FDB138" s="59"/>
      <c r="FDC138" s="59"/>
      <c r="FDD138" s="59"/>
      <c r="FDE138" s="59"/>
      <c r="FDF138" s="59"/>
      <c r="FDG138" s="59"/>
      <c r="FDH138" s="59"/>
      <c r="FDI138" s="59"/>
      <c r="FDJ138" s="59"/>
      <c r="FDK138" s="59"/>
      <c r="FDL138" s="59"/>
      <c r="FDM138" s="59"/>
      <c r="FDN138" s="59"/>
      <c r="FDO138" s="59"/>
      <c r="FDP138" s="59"/>
      <c r="FDQ138" s="59"/>
      <c r="FDR138" s="59"/>
      <c r="FDS138" s="59"/>
      <c r="FDT138" s="59"/>
      <c r="FDU138" s="59"/>
      <c r="FDV138" s="59"/>
      <c r="FDW138" s="59"/>
      <c r="FDX138" s="59"/>
      <c r="FDY138" s="59"/>
      <c r="FDZ138" s="59"/>
      <c r="FEA138" s="59"/>
      <c r="FEB138" s="59"/>
      <c r="FEC138" s="59"/>
      <c r="FED138" s="59"/>
      <c r="FEE138" s="59"/>
      <c r="FEF138" s="59"/>
      <c r="FEG138" s="59"/>
      <c r="FEH138" s="59"/>
      <c r="FEI138" s="59"/>
      <c r="FEJ138" s="59"/>
      <c r="FEK138" s="59"/>
      <c r="FEL138" s="59"/>
      <c r="FEM138" s="59"/>
      <c r="FEN138" s="59"/>
      <c r="FEO138" s="59"/>
      <c r="FEP138" s="59"/>
      <c r="FEQ138" s="59"/>
      <c r="FER138" s="59"/>
      <c r="FES138" s="59"/>
      <c r="FET138" s="59"/>
      <c r="FEU138" s="59"/>
      <c r="FEV138" s="59"/>
      <c r="FEW138" s="59"/>
      <c r="FEX138" s="59"/>
      <c r="FEY138" s="59"/>
      <c r="FEZ138" s="59"/>
      <c r="FFA138" s="59"/>
      <c r="FFB138" s="59"/>
      <c r="FFC138" s="59"/>
      <c r="FFD138" s="59"/>
      <c r="FFE138" s="59"/>
      <c r="FFF138" s="59"/>
      <c r="FFG138" s="59"/>
      <c r="FFH138" s="59"/>
      <c r="FFI138" s="59"/>
      <c r="FFJ138" s="59"/>
      <c r="FFK138" s="59"/>
      <c r="FFL138" s="59"/>
      <c r="FFM138" s="59"/>
      <c r="FFN138" s="59"/>
      <c r="FFO138" s="59"/>
      <c r="FFP138" s="59"/>
      <c r="FFQ138" s="59"/>
      <c r="FFR138" s="59"/>
      <c r="FFS138" s="59"/>
      <c r="FFT138" s="59"/>
      <c r="FFU138" s="59"/>
      <c r="FFV138" s="59"/>
      <c r="FFW138" s="59"/>
      <c r="FFX138" s="59"/>
      <c r="FFY138" s="59"/>
      <c r="FFZ138" s="59"/>
      <c r="FGA138" s="59"/>
      <c r="FGB138" s="59"/>
      <c r="FGC138" s="59"/>
      <c r="FGD138" s="59"/>
      <c r="FGE138" s="59"/>
      <c r="FGF138" s="59"/>
      <c r="FGG138" s="59"/>
      <c r="FGH138" s="59"/>
      <c r="FGI138" s="59"/>
      <c r="FGJ138" s="59"/>
      <c r="FGK138" s="59"/>
      <c r="FGL138" s="59"/>
      <c r="FGM138" s="59"/>
      <c r="FGN138" s="59"/>
      <c r="FGO138" s="59"/>
      <c r="FGP138" s="59"/>
      <c r="FGQ138" s="59"/>
      <c r="FGR138" s="59"/>
      <c r="FGS138" s="59"/>
      <c r="FGT138" s="59"/>
      <c r="FGU138" s="59"/>
      <c r="FGV138" s="59"/>
      <c r="FGW138" s="59"/>
      <c r="FGX138" s="59"/>
      <c r="FGY138" s="59"/>
      <c r="FGZ138" s="59"/>
      <c r="FHA138" s="59"/>
      <c r="FHB138" s="59"/>
      <c r="FHC138" s="59"/>
      <c r="FHD138" s="59"/>
      <c r="FHE138" s="59"/>
      <c r="FHF138" s="59"/>
      <c r="FHG138" s="59"/>
      <c r="FHH138" s="59"/>
      <c r="FHI138" s="59"/>
      <c r="FHJ138" s="59"/>
      <c r="FHK138" s="59"/>
      <c r="FHL138" s="59"/>
      <c r="FHM138" s="59"/>
      <c r="FHN138" s="59"/>
      <c r="FHO138" s="59"/>
      <c r="FHP138" s="59"/>
      <c r="FHQ138" s="59"/>
      <c r="FHR138" s="59"/>
      <c r="FHS138" s="59"/>
      <c r="FHT138" s="59"/>
      <c r="FHU138" s="59"/>
      <c r="FHV138" s="59"/>
      <c r="FHW138" s="59"/>
      <c r="FHX138" s="59"/>
      <c r="FHY138" s="59"/>
      <c r="FHZ138" s="59"/>
      <c r="FIA138" s="59"/>
      <c r="FIB138" s="59"/>
      <c r="FIC138" s="59"/>
      <c r="FID138" s="59"/>
      <c r="FIE138" s="59"/>
      <c r="FIF138" s="59"/>
      <c r="FIG138" s="59"/>
      <c r="FIH138" s="59"/>
      <c r="FII138" s="59"/>
      <c r="FIJ138" s="59"/>
      <c r="FIK138" s="59"/>
      <c r="FIL138" s="59"/>
      <c r="FIM138" s="59"/>
      <c r="FIN138" s="59"/>
      <c r="FIO138" s="59"/>
      <c r="FIP138" s="59"/>
      <c r="FIQ138" s="59"/>
      <c r="FIR138" s="59"/>
      <c r="FIS138" s="59"/>
      <c r="FIT138" s="59"/>
      <c r="FIU138" s="59"/>
      <c r="FIV138" s="59"/>
      <c r="FIW138" s="59"/>
      <c r="FIX138" s="59"/>
      <c r="FIY138" s="59"/>
      <c r="FIZ138" s="59"/>
      <c r="FJA138" s="59"/>
      <c r="FJB138" s="59"/>
      <c r="FJC138" s="59"/>
      <c r="FJD138" s="59"/>
      <c r="FJE138" s="59"/>
      <c r="FJF138" s="59"/>
      <c r="FJG138" s="59"/>
      <c r="FJH138" s="59"/>
      <c r="FJI138" s="59"/>
      <c r="FJJ138" s="59"/>
      <c r="FJK138" s="59"/>
      <c r="FJL138" s="59"/>
      <c r="FJM138" s="59"/>
      <c r="FJN138" s="59"/>
      <c r="FJO138" s="59"/>
      <c r="FJP138" s="59"/>
      <c r="FJQ138" s="59"/>
      <c r="FJR138" s="59"/>
      <c r="FJS138" s="59"/>
      <c r="FJT138" s="59"/>
      <c r="FJU138" s="59"/>
      <c r="FJV138" s="59"/>
      <c r="FJW138" s="59"/>
      <c r="FJX138" s="59"/>
      <c r="FJY138" s="59"/>
      <c r="FJZ138" s="59"/>
      <c r="FKA138" s="59"/>
      <c r="FKB138" s="59"/>
      <c r="FKC138" s="59"/>
      <c r="FKD138" s="59"/>
      <c r="FKE138" s="59"/>
      <c r="FKF138" s="59"/>
      <c r="FKG138" s="59"/>
      <c r="FKH138" s="59"/>
      <c r="FKI138" s="59"/>
      <c r="FKJ138" s="59"/>
      <c r="FKK138" s="59"/>
      <c r="FKL138" s="59"/>
      <c r="FKM138" s="59"/>
      <c r="FKN138" s="59"/>
      <c r="FKO138" s="59"/>
      <c r="FKP138" s="59"/>
      <c r="FKQ138" s="59"/>
      <c r="FKR138" s="59"/>
      <c r="FKS138" s="59"/>
      <c r="FKT138" s="59"/>
      <c r="FKU138" s="59"/>
      <c r="FKV138" s="59"/>
      <c r="FKW138" s="59"/>
      <c r="FKX138" s="59"/>
      <c r="FKY138" s="59"/>
      <c r="FKZ138" s="59"/>
      <c r="FLA138" s="59"/>
      <c r="FLB138" s="59"/>
      <c r="FLC138" s="59"/>
      <c r="FLD138" s="59"/>
      <c r="FLE138" s="59"/>
      <c r="FLF138" s="59"/>
      <c r="FLG138" s="59"/>
      <c r="FLH138" s="59"/>
      <c r="FLI138" s="59"/>
      <c r="FLJ138" s="59"/>
      <c r="FLK138" s="59"/>
      <c r="FLL138" s="59"/>
      <c r="FLM138" s="59"/>
      <c r="FLN138" s="59"/>
      <c r="FLO138" s="59"/>
      <c r="FLP138" s="59"/>
      <c r="FLQ138" s="59"/>
      <c r="FLR138" s="59"/>
      <c r="FLS138" s="59"/>
      <c r="FLT138" s="59"/>
      <c r="FLU138" s="59"/>
      <c r="FLV138" s="59"/>
      <c r="FLW138" s="59"/>
      <c r="FLX138" s="59"/>
      <c r="FLY138" s="59"/>
      <c r="FLZ138" s="59"/>
      <c r="FMA138" s="59"/>
      <c r="FMB138" s="59"/>
      <c r="FMC138" s="59"/>
      <c r="FMD138" s="59"/>
      <c r="FME138" s="59"/>
      <c r="FMF138" s="59"/>
      <c r="FMG138" s="59"/>
      <c r="FMH138" s="59"/>
      <c r="FMI138" s="59"/>
      <c r="FMJ138" s="59"/>
      <c r="FMK138" s="59"/>
      <c r="FML138" s="59"/>
      <c r="FMM138" s="59"/>
      <c r="FMN138" s="59"/>
      <c r="FMO138" s="59"/>
      <c r="FMP138" s="59"/>
      <c r="FMQ138" s="59"/>
      <c r="FMR138" s="59"/>
      <c r="FMS138" s="59"/>
      <c r="FMT138" s="59"/>
      <c r="FMU138" s="59"/>
      <c r="FMV138" s="59"/>
      <c r="FMW138" s="59"/>
      <c r="FMX138" s="59"/>
      <c r="FMY138" s="59"/>
      <c r="FMZ138" s="59"/>
      <c r="FNA138" s="59"/>
      <c r="FNB138" s="59"/>
      <c r="FNC138" s="59"/>
      <c r="FND138" s="59"/>
      <c r="FNE138" s="59"/>
      <c r="FNF138" s="59"/>
      <c r="FNG138" s="59"/>
      <c r="FNH138" s="59"/>
      <c r="FNI138" s="59"/>
      <c r="FNJ138" s="59"/>
      <c r="FNK138" s="59"/>
      <c r="FNL138" s="59"/>
      <c r="FNM138" s="59"/>
      <c r="FNN138" s="59"/>
      <c r="FNO138" s="59"/>
      <c r="FNP138" s="59"/>
      <c r="FNQ138" s="59"/>
      <c r="FNR138" s="59"/>
      <c r="FNS138" s="59"/>
      <c r="FNT138" s="59"/>
      <c r="FNU138" s="59"/>
      <c r="FNV138" s="59"/>
      <c r="FNW138" s="59"/>
      <c r="FNX138" s="59"/>
      <c r="FNY138" s="59"/>
      <c r="FNZ138" s="59"/>
      <c r="FOA138" s="59"/>
      <c r="FOB138" s="59"/>
      <c r="FOC138" s="59"/>
      <c r="FOD138" s="59"/>
      <c r="FOE138" s="59"/>
      <c r="FOF138" s="59"/>
      <c r="FOG138" s="59"/>
      <c r="FOH138" s="59"/>
      <c r="FOI138" s="59"/>
      <c r="FOJ138" s="59"/>
      <c r="FOK138" s="59"/>
      <c r="FOL138" s="59"/>
      <c r="FOM138" s="59"/>
      <c r="FON138" s="59"/>
      <c r="FOO138" s="59"/>
      <c r="FOP138" s="59"/>
      <c r="FOQ138" s="59"/>
      <c r="FOR138" s="59"/>
      <c r="FOS138" s="59"/>
      <c r="FOT138" s="59"/>
      <c r="FOU138" s="59"/>
      <c r="FOV138" s="59"/>
      <c r="FOW138" s="59"/>
      <c r="FOX138" s="59"/>
      <c r="FOY138" s="59"/>
      <c r="FOZ138" s="59"/>
      <c r="FPA138" s="59"/>
      <c r="FPB138" s="59"/>
      <c r="FPC138" s="59"/>
      <c r="FPD138" s="59"/>
      <c r="FPE138" s="59"/>
      <c r="FPF138" s="59"/>
      <c r="FPG138" s="59"/>
      <c r="FPH138" s="59"/>
      <c r="FPI138" s="59"/>
      <c r="FPJ138" s="59"/>
      <c r="FPK138" s="59"/>
      <c r="FPL138" s="59"/>
      <c r="FPM138" s="59"/>
      <c r="FPN138" s="59"/>
      <c r="FPO138" s="59"/>
      <c r="FPP138" s="59"/>
      <c r="FPQ138" s="59"/>
      <c r="FPR138" s="59"/>
      <c r="FPS138" s="59"/>
      <c r="FPT138" s="59"/>
      <c r="FPU138" s="59"/>
      <c r="FPV138" s="59"/>
      <c r="FPW138" s="59"/>
      <c r="FPX138" s="59"/>
      <c r="FPY138" s="59"/>
      <c r="FPZ138" s="59"/>
      <c r="FQA138" s="59"/>
      <c r="FQB138" s="59"/>
      <c r="FQC138" s="59"/>
      <c r="FQD138" s="59"/>
      <c r="FQE138" s="59"/>
      <c r="FQF138" s="59"/>
      <c r="FQG138" s="59"/>
      <c r="FQH138" s="59"/>
      <c r="FQI138" s="59"/>
      <c r="FQJ138" s="59"/>
      <c r="FQK138" s="59"/>
      <c r="FQL138" s="59"/>
      <c r="FQM138" s="59"/>
      <c r="FQN138" s="59"/>
      <c r="FQO138" s="59"/>
      <c r="FQP138" s="59"/>
      <c r="FQQ138" s="59"/>
      <c r="FQR138" s="59"/>
      <c r="FQS138" s="59"/>
      <c r="FQT138" s="59"/>
      <c r="FQU138" s="59"/>
      <c r="FQV138" s="59"/>
      <c r="FQW138" s="59"/>
      <c r="FQX138" s="59"/>
      <c r="FQY138" s="59"/>
      <c r="FQZ138" s="59"/>
      <c r="FRA138" s="59"/>
      <c r="FRB138" s="59"/>
      <c r="FRC138" s="59"/>
      <c r="FRD138" s="59"/>
      <c r="FRE138" s="59"/>
      <c r="FRF138" s="59"/>
      <c r="FRG138" s="59"/>
      <c r="FRH138" s="59"/>
      <c r="FRI138" s="59"/>
      <c r="FRJ138" s="59"/>
      <c r="FRK138" s="59"/>
      <c r="FRL138" s="59"/>
      <c r="FRM138" s="59"/>
      <c r="FRN138" s="59"/>
      <c r="FRO138" s="59"/>
      <c r="FRP138" s="59"/>
      <c r="FRQ138" s="59"/>
      <c r="FRR138" s="59"/>
      <c r="FRS138" s="59"/>
      <c r="FRT138" s="59"/>
      <c r="FRU138" s="59"/>
      <c r="FRV138" s="59"/>
      <c r="FRW138" s="59"/>
      <c r="FRX138" s="59"/>
      <c r="FRY138" s="59"/>
      <c r="FRZ138" s="59"/>
      <c r="FSA138" s="59"/>
      <c r="FSB138" s="59"/>
      <c r="FSC138" s="59"/>
      <c r="FSD138" s="59"/>
      <c r="FSE138" s="59"/>
      <c r="FSF138" s="59"/>
      <c r="FSG138" s="59"/>
      <c r="FSH138" s="59"/>
      <c r="FSI138" s="59"/>
      <c r="FSJ138" s="59"/>
      <c r="FSK138" s="59"/>
      <c r="FSL138" s="59"/>
      <c r="FSM138" s="59"/>
      <c r="FSN138" s="59"/>
      <c r="FSO138" s="59"/>
      <c r="FSP138" s="59"/>
      <c r="FSQ138" s="59"/>
      <c r="FSR138" s="59"/>
      <c r="FSS138" s="59"/>
      <c r="FST138" s="59"/>
      <c r="FSU138" s="59"/>
      <c r="FSV138" s="59"/>
      <c r="FSW138" s="59"/>
      <c r="FSX138" s="59"/>
      <c r="FSY138" s="59"/>
      <c r="FSZ138" s="59"/>
      <c r="FTA138" s="59"/>
      <c r="FTB138" s="59"/>
      <c r="FTC138" s="59"/>
      <c r="FTD138" s="59"/>
      <c r="FTE138" s="59"/>
      <c r="FTF138" s="59"/>
      <c r="FTG138" s="59"/>
      <c r="FTH138" s="59"/>
      <c r="FTI138" s="59"/>
      <c r="FTJ138" s="59"/>
      <c r="FTK138" s="59"/>
      <c r="FTL138" s="59"/>
      <c r="FTM138" s="59"/>
      <c r="FTN138" s="59"/>
      <c r="FTO138" s="59"/>
      <c r="FTP138" s="59"/>
      <c r="FTQ138" s="59"/>
      <c r="FTR138" s="59"/>
      <c r="FTS138" s="59"/>
      <c r="FTT138" s="59"/>
      <c r="FTU138" s="59"/>
      <c r="FTV138" s="59"/>
      <c r="FTW138" s="59"/>
      <c r="FTX138" s="59"/>
      <c r="FTY138" s="59"/>
      <c r="FTZ138" s="59"/>
      <c r="FUA138" s="59"/>
      <c r="FUB138" s="59"/>
      <c r="FUC138" s="59"/>
      <c r="FUD138" s="59"/>
      <c r="FUE138" s="59"/>
      <c r="FUF138" s="59"/>
      <c r="FUG138" s="59"/>
      <c r="FUH138" s="59"/>
      <c r="FUI138" s="59"/>
      <c r="FUJ138" s="59"/>
      <c r="FUK138" s="59"/>
      <c r="FUL138" s="59"/>
      <c r="FUM138" s="59"/>
      <c r="FUN138" s="59"/>
      <c r="FUO138" s="59"/>
      <c r="FUP138" s="59"/>
      <c r="FUQ138" s="59"/>
      <c r="FUR138" s="59"/>
      <c r="FUS138" s="59"/>
      <c r="FUT138" s="59"/>
      <c r="FUU138" s="59"/>
      <c r="FUV138" s="59"/>
      <c r="FUW138" s="59"/>
      <c r="FUX138" s="59"/>
      <c r="FUY138" s="59"/>
      <c r="FUZ138" s="59"/>
      <c r="FVA138" s="59"/>
      <c r="FVB138" s="59"/>
      <c r="FVC138" s="59"/>
      <c r="FVD138" s="59"/>
      <c r="FVE138" s="59"/>
      <c r="FVF138" s="59"/>
      <c r="FVG138" s="59"/>
      <c r="FVH138" s="59"/>
      <c r="FVI138" s="59"/>
      <c r="FVJ138" s="59"/>
      <c r="FVK138" s="59"/>
      <c r="FVL138" s="59"/>
      <c r="FVM138" s="59"/>
      <c r="FVN138" s="59"/>
      <c r="FVO138" s="59"/>
      <c r="FVP138" s="59"/>
      <c r="FVQ138" s="59"/>
      <c r="FVR138" s="59"/>
      <c r="FVS138" s="59"/>
      <c r="FVT138" s="59"/>
      <c r="FVU138" s="59"/>
      <c r="FVV138" s="59"/>
      <c r="FVW138" s="59"/>
      <c r="FVX138" s="59"/>
      <c r="FVY138" s="59"/>
      <c r="FVZ138" s="59"/>
      <c r="FWA138" s="59"/>
      <c r="FWB138" s="59"/>
      <c r="FWC138" s="59"/>
      <c r="FWD138" s="59"/>
      <c r="FWE138" s="59"/>
      <c r="FWF138" s="59"/>
      <c r="FWG138" s="59"/>
      <c r="FWH138" s="59"/>
      <c r="FWI138" s="59"/>
      <c r="FWJ138" s="59"/>
      <c r="FWK138" s="59"/>
      <c r="FWL138" s="59"/>
      <c r="FWM138" s="59"/>
      <c r="FWN138" s="59"/>
      <c r="FWO138" s="59"/>
      <c r="FWP138" s="59"/>
      <c r="FWQ138" s="59"/>
      <c r="FWR138" s="59"/>
      <c r="FWS138" s="59"/>
      <c r="FWT138" s="59"/>
      <c r="FWU138" s="59"/>
      <c r="FWV138" s="59"/>
      <c r="FWW138" s="59"/>
      <c r="FWX138" s="59"/>
      <c r="FWY138" s="59"/>
      <c r="FWZ138" s="59"/>
      <c r="FXA138" s="59"/>
      <c r="FXB138" s="59"/>
      <c r="FXC138" s="59"/>
      <c r="FXD138" s="59"/>
      <c r="FXE138" s="59"/>
      <c r="FXF138" s="59"/>
      <c r="FXG138" s="59"/>
      <c r="FXH138" s="59"/>
      <c r="FXI138" s="59"/>
      <c r="FXJ138" s="59"/>
      <c r="FXK138" s="59"/>
      <c r="FXL138" s="59"/>
      <c r="FXM138" s="59"/>
      <c r="FXN138" s="59"/>
      <c r="FXO138" s="59"/>
      <c r="FXP138" s="59"/>
      <c r="FXQ138" s="59"/>
      <c r="FXR138" s="59"/>
      <c r="FXS138" s="59"/>
      <c r="FXT138" s="59"/>
      <c r="FXU138" s="59"/>
      <c r="FXV138" s="59"/>
      <c r="FXW138" s="59"/>
      <c r="FXX138" s="59"/>
      <c r="FXY138" s="59"/>
      <c r="FXZ138" s="59"/>
      <c r="FYA138" s="59"/>
      <c r="FYB138" s="59"/>
      <c r="FYC138" s="59"/>
      <c r="FYD138" s="59"/>
      <c r="FYE138" s="59"/>
      <c r="FYF138" s="59"/>
      <c r="FYG138" s="59"/>
      <c r="FYH138" s="59"/>
      <c r="FYI138" s="59"/>
      <c r="FYJ138" s="59"/>
      <c r="FYK138" s="59"/>
      <c r="FYL138" s="59"/>
      <c r="FYM138" s="59"/>
      <c r="FYN138" s="59"/>
      <c r="FYO138" s="59"/>
      <c r="FYP138" s="59"/>
      <c r="FYQ138" s="59"/>
      <c r="FYR138" s="59"/>
      <c r="FYS138" s="59"/>
      <c r="FYT138" s="59"/>
      <c r="FYU138" s="59"/>
      <c r="FYV138" s="59"/>
      <c r="FYW138" s="59"/>
      <c r="FYX138" s="59"/>
      <c r="FYY138" s="59"/>
      <c r="FYZ138" s="59"/>
      <c r="FZA138" s="59"/>
      <c r="FZB138" s="59"/>
      <c r="FZC138" s="59"/>
      <c r="FZD138" s="59"/>
      <c r="FZE138" s="59"/>
      <c r="FZF138" s="59"/>
      <c r="FZG138" s="59"/>
      <c r="FZH138" s="59"/>
      <c r="FZI138" s="59"/>
      <c r="FZJ138" s="59"/>
      <c r="FZK138" s="59"/>
      <c r="FZL138" s="59"/>
      <c r="FZM138" s="59"/>
      <c r="FZN138" s="59"/>
      <c r="FZO138" s="59"/>
      <c r="FZP138" s="59"/>
      <c r="FZQ138" s="59"/>
      <c r="FZR138" s="59"/>
      <c r="FZS138" s="59"/>
      <c r="FZT138" s="59"/>
      <c r="FZU138" s="59"/>
      <c r="FZV138" s="59"/>
      <c r="FZW138" s="59"/>
      <c r="FZX138" s="59"/>
      <c r="FZY138" s="59"/>
      <c r="FZZ138" s="59"/>
      <c r="GAA138" s="59"/>
      <c r="GAB138" s="59"/>
      <c r="GAC138" s="59"/>
      <c r="GAD138" s="59"/>
      <c r="GAE138" s="59"/>
      <c r="GAF138" s="59"/>
      <c r="GAG138" s="59"/>
      <c r="GAH138" s="59"/>
      <c r="GAI138" s="59"/>
      <c r="GAJ138" s="59"/>
      <c r="GAK138" s="59"/>
      <c r="GAL138" s="59"/>
      <c r="GAM138" s="59"/>
      <c r="GAN138" s="59"/>
      <c r="GAO138" s="59"/>
      <c r="GAP138" s="59"/>
      <c r="GAQ138" s="59"/>
      <c r="GAR138" s="59"/>
      <c r="GAS138" s="59"/>
      <c r="GAT138" s="59"/>
      <c r="GAU138" s="59"/>
      <c r="GAV138" s="59"/>
      <c r="GAW138" s="59"/>
      <c r="GAX138" s="59"/>
      <c r="GAY138" s="59"/>
      <c r="GAZ138" s="59"/>
      <c r="GBA138" s="59"/>
      <c r="GBB138" s="59"/>
      <c r="GBC138" s="59"/>
      <c r="GBD138" s="59"/>
      <c r="GBE138" s="59"/>
      <c r="GBF138" s="59"/>
      <c r="GBG138" s="59"/>
      <c r="GBH138" s="59"/>
      <c r="GBI138" s="59"/>
      <c r="GBJ138" s="59"/>
      <c r="GBK138" s="59"/>
      <c r="GBL138" s="59"/>
      <c r="GBM138" s="59"/>
      <c r="GBN138" s="59"/>
      <c r="GBO138" s="59"/>
      <c r="GBP138" s="59"/>
      <c r="GBQ138" s="59"/>
      <c r="GBR138" s="59"/>
      <c r="GBS138" s="59"/>
      <c r="GBT138" s="59"/>
      <c r="GBU138" s="59"/>
      <c r="GBV138" s="59"/>
      <c r="GBW138" s="59"/>
      <c r="GBX138" s="59"/>
      <c r="GBY138" s="59"/>
      <c r="GBZ138" s="59"/>
      <c r="GCA138" s="59"/>
      <c r="GCB138" s="59"/>
      <c r="GCC138" s="59"/>
      <c r="GCD138" s="59"/>
      <c r="GCE138" s="59"/>
      <c r="GCF138" s="59"/>
      <c r="GCG138" s="59"/>
      <c r="GCH138" s="59"/>
      <c r="GCI138" s="59"/>
      <c r="GCJ138" s="59"/>
      <c r="GCK138" s="59"/>
      <c r="GCL138" s="59"/>
      <c r="GCM138" s="59"/>
      <c r="GCN138" s="59"/>
      <c r="GCO138" s="59"/>
      <c r="GCP138" s="59"/>
      <c r="GCQ138" s="59"/>
      <c r="GCR138" s="59"/>
      <c r="GCS138" s="59"/>
      <c r="GCT138" s="59"/>
      <c r="GCU138" s="59"/>
      <c r="GCV138" s="59"/>
      <c r="GCW138" s="59"/>
      <c r="GCX138" s="59"/>
      <c r="GCY138" s="59"/>
      <c r="GCZ138" s="59"/>
      <c r="GDA138" s="59"/>
      <c r="GDB138" s="59"/>
      <c r="GDC138" s="59"/>
      <c r="GDD138" s="59"/>
      <c r="GDE138" s="59"/>
      <c r="GDF138" s="59"/>
      <c r="GDG138" s="59"/>
      <c r="GDH138" s="59"/>
      <c r="GDI138" s="59"/>
      <c r="GDJ138" s="59"/>
      <c r="GDK138" s="59"/>
      <c r="GDL138" s="59"/>
      <c r="GDM138" s="59"/>
      <c r="GDN138" s="59"/>
      <c r="GDO138" s="59"/>
      <c r="GDP138" s="59"/>
      <c r="GDQ138" s="59"/>
      <c r="GDR138" s="59"/>
      <c r="GDS138" s="59"/>
      <c r="GDT138" s="59"/>
      <c r="GDU138" s="59"/>
      <c r="GDV138" s="59"/>
      <c r="GDW138" s="59"/>
      <c r="GDX138" s="59"/>
      <c r="GDY138" s="59"/>
      <c r="GDZ138" s="59"/>
      <c r="GEA138" s="59"/>
      <c r="GEB138" s="59"/>
      <c r="GEC138" s="59"/>
      <c r="GED138" s="59"/>
      <c r="GEE138" s="59"/>
      <c r="GEF138" s="59"/>
      <c r="GEG138" s="59"/>
      <c r="GEH138" s="59"/>
      <c r="GEI138" s="59"/>
      <c r="GEJ138" s="59"/>
      <c r="GEK138" s="59"/>
      <c r="GEL138" s="59"/>
      <c r="GEM138" s="59"/>
      <c r="GEN138" s="59"/>
      <c r="GEO138" s="59"/>
      <c r="GEP138" s="59"/>
      <c r="GEQ138" s="59"/>
      <c r="GER138" s="59"/>
      <c r="GES138" s="59"/>
      <c r="GET138" s="59"/>
      <c r="GEU138" s="59"/>
      <c r="GEV138" s="59"/>
      <c r="GEW138" s="59"/>
      <c r="GEX138" s="59"/>
      <c r="GEY138" s="59"/>
      <c r="GEZ138" s="59"/>
      <c r="GFA138" s="59"/>
      <c r="GFB138" s="59"/>
      <c r="GFC138" s="59"/>
      <c r="GFD138" s="59"/>
      <c r="GFE138" s="59"/>
      <c r="GFF138" s="59"/>
      <c r="GFG138" s="59"/>
      <c r="GFH138" s="59"/>
      <c r="GFI138" s="59"/>
      <c r="GFJ138" s="59"/>
      <c r="GFK138" s="59"/>
      <c r="GFL138" s="59"/>
      <c r="GFM138" s="59"/>
      <c r="GFN138" s="59"/>
      <c r="GFO138" s="59"/>
      <c r="GFP138" s="59"/>
      <c r="GFQ138" s="59"/>
      <c r="GFR138" s="59"/>
      <c r="GFS138" s="59"/>
      <c r="GFT138" s="59"/>
      <c r="GFU138" s="59"/>
      <c r="GFV138" s="59"/>
      <c r="GFW138" s="59"/>
      <c r="GFX138" s="59"/>
      <c r="GFY138" s="59"/>
      <c r="GFZ138" s="59"/>
      <c r="GGA138" s="59"/>
      <c r="GGB138" s="59"/>
      <c r="GGC138" s="59"/>
      <c r="GGD138" s="59"/>
      <c r="GGE138" s="59"/>
      <c r="GGF138" s="59"/>
      <c r="GGG138" s="59"/>
      <c r="GGH138" s="59"/>
      <c r="GGI138" s="59"/>
      <c r="GGJ138" s="59"/>
      <c r="GGK138" s="59"/>
      <c r="GGL138" s="59"/>
      <c r="GGM138" s="59"/>
      <c r="GGN138" s="59"/>
      <c r="GGO138" s="59"/>
      <c r="GGP138" s="59"/>
      <c r="GGQ138" s="59"/>
      <c r="GGR138" s="59"/>
      <c r="GGS138" s="59"/>
      <c r="GGT138" s="59"/>
      <c r="GGU138" s="59"/>
      <c r="GGV138" s="59"/>
      <c r="GGW138" s="59"/>
      <c r="GGX138" s="59"/>
      <c r="GGY138" s="59"/>
      <c r="GGZ138" s="59"/>
      <c r="GHA138" s="59"/>
      <c r="GHB138" s="59"/>
      <c r="GHC138" s="59"/>
      <c r="GHD138" s="59"/>
      <c r="GHE138" s="59"/>
      <c r="GHF138" s="59"/>
      <c r="GHG138" s="59"/>
      <c r="GHH138" s="59"/>
      <c r="GHI138" s="59"/>
      <c r="GHJ138" s="59"/>
      <c r="GHK138" s="59"/>
      <c r="GHL138" s="59"/>
      <c r="GHM138" s="59"/>
      <c r="GHN138" s="59"/>
      <c r="GHO138" s="59"/>
      <c r="GHP138" s="59"/>
      <c r="GHQ138" s="59"/>
      <c r="GHR138" s="59"/>
      <c r="GHS138" s="59"/>
      <c r="GHT138" s="59"/>
      <c r="GHU138" s="59"/>
      <c r="GHV138" s="59"/>
      <c r="GHW138" s="59"/>
      <c r="GHX138" s="59"/>
      <c r="GHY138" s="59"/>
      <c r="GHZ138" s="59"/>
      <c r="GIA138" s="59"/>
      <c r="GIB138" s="59"/>
      <c r="GIC138" s="59"/>
      <c r="GID138" s="59"/>
      <c r="GIE138" s="59"/>
      <c r="GIF138" s="59"/>
      <c r="GIG138" s="59"/>
      <c r="GIH138" s="59"/>
      <c r="GII138" s="59"/>
      <c r="GIJ138" s="59"/>
      <c r="GIK138" s="59"/>
      <c r="GIL138" s="59"/>
      <c r="GIM138" s="59"/>
      <c r="GIN138" s="59"/>
      <c r="GIO138" s="59"/>
      <c r="GIP138" s="59"/>
      <c r="GIQ138" s="59"/>
      <c r="GIR138" s="59"/>
      <c r="GIS138" s="59"/>
      <c r="GIT138" s="59"/>
      <c r="GIU138" s="59"/>
      <c r="GIV138" s="59"/>
      <c r="GIW138" s="59"/>
      <c r="GIX138" s="59"/>
      <c r="GIY138" s="59"/>
      <c r="GIZ138" s="59"/>
      <c r="GJA138" s="59"/>
      <c r="GJB138" s="59"/>
      <c r="GJC138" s="59"/>
      <c r="GJD138" s="59"/>
      <c r="GJE138" s="59"/>
      <c r="GJF138" s="59"/>
      <c r="GJG138" s="59"/>
      <c r="GJH138" s="59"/>
      <c r="GJI138" s="59"/>
      <c r="GJJ138" s="59"/>
      <c r="GJK138" s="59"/>
      <c r="GJL138" s="59"/>
      <c r="GJM138" s="59"/>
      <c r="GJN138" s="59"/>
      <c r="GJO138" s="59"/>
      <c r="GJP138" s="59"/>
      <c r="GJQ138" s="59"/>
      <c r="GJR138" s="59"/>
      <c r="GJS138" s="59"/>
      <c r="GJT138" s="59"/>
      <c r="GJU138" s="59"/>
      <c r="GJV138" s="59"/>
      <c r="GJW138" s="59"/>
      <c r="GJX138" s="59"/>
      <c r="GJY138" s="59"/>
      <c r="GJZ138" s="59"/>
      <c r="GKA138" s="59"/>
      <c r="GKB138" s="59"/>
      <c r="GKC138" s="59"/>
      <c r="GKD138" s="59"/>
      <c r="GKE138" s="59"/>
      <c r="GKF138" s="59"/>
      <c r="GKG138" s="59"/>
      <c r="GKH138" s="59"/>
      <c r="GKI138" s="59"/>
      <c r="GKJ138" s="59"/>
      <c r="GKK138" s="59"/>
      <c r="GKL138" s="59"/>
      <c r="GKM138" s="59"/>
      <c r="GKN138" s="59"/>
      <c r="GKO138" s="59"/>
      <c r="GKP138" s="59"/>
      <c r="GKQ138" s="59"/>
      <c r="GKR138" s="59"/>
      <c r="GKS138" s="59"/>
      <c r="GKT138" s="59"/>
      <c r="GKU138" s="59"/>
      <c r="GKV138" s="59"/>
      <c r="GKW138" s="59"/>
      <c r="GKX138" s="59"/>
      <c r="GKY138" s="59"/>
      <c r="GKZ138" s="59"/>
      <c r="GLA138" s="59"/>
      <c r="GLB138" s="59"/>
      <c r="GLC138" s="59"/>
      <c r="GLD138" s="59"/>
      <c r="GLE138" s="59"/>
      <c r="GLF138" s="59"/>
      <c r="GLG138" s="59"/>
      <c r="GLH138" s="59"/>
      <c r="GLI138" s="59"/>
      <c r="GLJ138" s="59"/>
      <c r="GLK138" s="59"/>
      <c r="GLL138" s="59"/>
      <c r="GLM138" s="59"/>
      <c r="GLN138" s="59"/>
      <c r="GLO138" s="59"/>
      <c r="GLP138" s="59"/>
      <c r="GLQ138" s="59"/>
      <c r="GLR138" s="59"/>
      <c r="GLS138" s="59"/>
      <c r="GLT138" s="59"/>
      <c r="GLU138" s="59"/>
      <c r="GLV138" s="59"/>
      <c r="GLW138" s="59"/>
      <c r="GLX138" s="59"/>
      <c r="GLY138" s="59"/>
      <c r="GLZ138" s="59"/>
      <c r="GMA138" s="59"/>
      <c r="GMB138" s="59"/>
      <c r="GMC138" s="59"/>
      <c r="GMD138" s="59"/>
      <c r="GME138" s="59"/>
      <c r="GMF138" s="59"/>
      <c r="GMG138" s="59"/>
      <c r="GMH138" s="59"/>
      <c r="GMI138" s="59"/>
      <c r="GMJ138" s="59"/>
      <c r="GMK138" s="59"/>
      <c r="GML138" s="59"/>
      <c r="GMM138" s="59"/>
      <c r="GMN138" s="59"/>
      <c r="GMO138" s="59"/>
      <c r="GMP138" s="59"/>
      <c r="GMQ138" s="59"/>
      <c r="GMR138" s="59"/>
      <c r="GMS138" s="59"/>
      <c r="GMT138" s="59"/>
      <c r="GMU138" s="59"/>
      <c r="GMV138" s="59"/>
      <c r="GMW138" s="59"/>
      <c r="GMX138" s="59"/>
      <c r="GMY138" s="59"/>
      <c r="GMZ138" s="59"/>
      <c r="GNA138" s="59"/>
      <c r="GNB138" s="59"/>
      <c r="GNC138" s="59"/>
      <c r="GND138" s="59"/>
      <c r="GNE138" s="59"/>
      <c r="GNF138" s="59"/>
      <c r="GNG138" s="59"/>
      <c r="GNH138" s="59"/>
      <c r="GNI138" s="59"/>
      <c r="GNJ138" s="59"/>
      <c r="GNK138" s="59"/>
      <c r="GNL138" s="59"/>
      <c r="GNM138" s="59"/>
      <c r="GNN138" s="59"/>
      <c r="GNO138" s="59"/>
      <c r="GNP138" s="59"/>
      <c r="GNQ138" s="59"/>
      <c r="GNR138" s="59"/>
      <c r="GNS138" s="59"/>
      <c r="GNT138" s="59"/>
      <c r="GNU138" s="59"/>
      <c r="GNV138" s="59"/>
      <c r="GNW138" s="59"/>
      <c r="GNX138" s="59"/>
      <c r="GNY138" s="59"/>
      <c r="GNZ138" s="59"/>
      <c r="GOA138" s="59"/>
      <c r="GOB138" s="59"/>
      <c r="GOC138" s="59"/>
      <c r="GOD138" s="59"/>
      <c r="GOE138" s="59"/>
      <c r="GOF138" s="59"/>
      <c r="GOG138" s="59"/>
      <c r="GOH138" s="59"/>
      <c r="GOI138" s="59"/>
      <c r="GOJ138" s="59"/>
      <c r="GOK138" s="59"/>
      <c r="GOL138" s="59"/>
      <c r="GOM138" s="59"/>
      <c r="GON138" s="59"/>
      <c r="GOO138" s="59"/>
      <c r="GOP138" s="59"/>
      <c r="GOQ138" s="59"/>
      <c r="GOR138" s="59"/>
      <c r="GOS138" s="59"/>
      <c r="GOT138" s="59"/>
      <c r="GOU138" s="59"/>
      <c r="GOV138" s="59"/>
      <c r="GOW138" s="59"/>
      <c r="GOX138" s="59"/>
      <c r="GOY138" s="59"/>
      <c r="GOZ138" s="59"/>
      <c r="GPA138" s="59"/>
      <c r="GPB138" s="59"/>
      <c r="GPC138" s="59"/>
      <c r="GPD138" s="59"/>
      <c r="GPE138" s="59"/>
      <c r="GPF138" s="59"/>
      <c r="GPG138" s="59"/>
      <c r="GPH138" s="59"/>
      <c r="GPI138" s="59"/>
      <c r="GPJ138" s="59"/>
      <c r="GPK138" s="59"/>
      <c r="GPL138" s="59"/>
      <c r="GPM138" s="59"/>
      <c r="GPN138" s="59"/>
      <c r="GPO138" s="59"/>
      <c r="GPP138" s="59"/>
      <c r="GPQ138" s="59"/>
      <c r="GPR138" s="59"/>
      <c r="GPS138" s="59"/>
      <c r="GPT138" s="59"/>
      <c r="GPU138" s="59"/>
      <c r="GPV138" s="59"/>
      <c r="GPW138" s="59"/>
      <c r="GPX138" s="59"/>
      <c r="GPY138" s="59"/>
      <c r="GPZ138" s="59"/>
      <c r="GQA138" s="59"/>
      <c r="GQB138" s="59"/>
      <c r="GQC138" s="59"/>
      <c r="GQD138" s="59"/>
      <c r="GQE138" s="59"/>
      <c r="GQF138" s="59"/>
      <c r="GQG138" s="59"/>
      <c r="GQH138" s="59"/>
      <c r="GQI138" s="59"/>
      <c r="GQJ138" s="59"/>
      <c r="GQK138" s="59"/>
      <c r="GQL138" s="59"/>
      <c r="GQM138" s="59"/>
      <c r="GQN138" s="59"/>
      <c r="GQO138" s="59"/>
      <c r="GQP138" s="59"/>
      <c r="GQQ138" s="59"/>
      <c r="GQR138" s="59"/>
      <c r="GQS138" s="59"/>
      <c r="GQT138" s="59"/>
      <c r="GQU138" s="59"/>
      <c r="GQV138" s="59"/>
      <c r="GQW138" s="59"/>
      <c r="GQX138" s="59"/>
      <c r="GQY138" s="59"/>
      <c r="GQZ138" s="59"/>
      <c r="GRA138" s="59"/>
      <c r="GRB138" s="59"/>
      <c r="GRC138" s="59"/>
      <c r="GRD138" s="59"/>
      <c r="GRE138" s="59"/>
      <c r="GRF138" s="59"/>
      <c r="GRG138" s="59"/>
      <c r="GRH138" s="59"/>
      <c r="GRI138" s="59"/>
      <c r="GRJ138" s="59"/>
      <c r="GRK138" s="59"/>
      <c r="GRL138" s="59"/>
      <c r="GRM138" s="59"/>
      <c r="GRN138" s="59"/>
      <c r="GRO138" s="59"/>
      <c r="GRP138" s="59"/>
      <c r="GRQ138" s="59"/>
      <c r="GRR138" s="59"/>
      <c r="GRS138" s="59"/>
      <c r="GRT138" s="59"/>
      <c r="GRU138" s="59"/>
      <c r="GRV138" s="59"/>
      <c r="GRW138" s="59"/>
      <c r="GRX138" s="59"/>
      <c r="GRY138" s="59"/>
      <c r="GRZ138" s="59"/>
      <c r="GSA138" s="59"/>
      <c r="GSB138" s="59"/>
      <c r="GSC138" s="59"/>
      <c r="GSD138" s="59"/>
      <c r="GSE138" s="59"/>
      <c r="GSF138" s="59"/>
      <c r="GSG138" s="59"/>
      <c r="GSH138" s="59"/>
      <c r="GSI138" s="59"/>
      <c r="GSJ138" s="59"/>
      <c r="GSK138" s="59"/>
      <c r="GSL138" s="59"/>
      <c r="GSM138" s="59"/>
      <c r="GSN138" s="59"/>
      <c r="GSO138" s="59"/>
      <c r="GSP138" s="59"/>
      <c r="GSQ138" s="59"/>
      <c r="GSR138" s="59"/>
      <c r="GSS138" s="59"/>
      <c r="GST138" s="59"/>
      <c r="GSU138" s="59"/>
      <c r="GSV138" s="59"/>
      <c r="GSW138" s="59"/>
      <c r="GSX138" s="59"/>
      <c r="GSY138" s="59"/>
      <c r="GSZ138" s="59"/>
      <c r="GTA138" s="59"/>
      <c r="GTB138" s="59"/>
      <c r="GTC138" s="59"/>
      <c r="GTD138" s="59"/>
      <c r="GTE138" s="59"/>
      <c r="GTF138" s="59"/>
      <c r="GTG138" s="59"/>
      <c r="GTH138" s="59"/>
      <c r="GTI138" s="59"/>
      <c r="GTJ138" s="59"/>
      <c r="GTK138" s="59"/>
      <c r="GTL138" s="59"/>
      <c r="GTM138" s="59"/>
      <c r="GTN138" s="59"/>
      <c r="GTO138" s="59"/>
      <c r="GTP138" s="59"/>
      <c r="GTQ138" s="59"/>
      <c r="GTR138" s="59"/>
      <c r="GTS138" s="59"/>
      <c r="GTT138" s="59"/>
      <c r="GTU138" s="59"/>
      <c r="GTV138" s="59"/>
      <c r="GTW138" s="59"/>
      <c r="GTX138" s="59"/>
      <c r="GTY138" s="59"/>
      <c r="GTZ138" s="59"/>
      <c r="GUA138" s="59"/>
      <c r="GUB138" s="59"/>
      <c r="GUC138" s="59"/>
      <c r="GUD138" s="59"/>
      <c r="GUE138" s="59"/>
      <c r="GUF138" s="59"/>
      <c r="GUG138" s="59"/>
      <c r="GUH138" s="59"/>
      <c r="GUI138" s="59"/>
      <c r="GUJ138" s="59"/>
      <c r="GUK138" s="59"/>
      <c r="GUL138" s="59"/>
      <c r="GUM138" s="59"/>
      <c r="GUN138" s="59"/>
      <c r="GUO138" s="59"/>
      <c r="GUP138" s="59"/>
      <c r="GUQ138" s="59"/>
      <c r="GUR138" s="59"/>
      <c r="GUS138" s="59"/>
      <c r="GUT138" s="59"/>
      <c r="GUU138" s="59"/>
      <c r="GUV138" s="59"/>
      <c r="GUW138" s="59"/>
      <c r="GUX138" s="59"/>
      <c r="GUY138" s="59"/>
      <c r="GUZ138" s="59"/>
      <c r="GVA138" s="59"/>
      <c r="GVB138" s="59"/>
      <c r="GVC138" s="59"/>
      <c r="GVD138" s="59"/>
      <c r="GVE138" s="59"/>
      <c r="GVF138" s="59"/>
      <c r="GVG138" s="59"/>
      <c r="GVH138" s="59"/>
      <c r="GVI138" s="59"/>
      <c r="GVJ138" s="59"/>
      <c r="GVK138" s="59"/>
      <c r="GVL138" s="59"/>
      <c r="GVM138" s="59"/>
      <c r="GVN138" s="59"/>
      <c r="GVO138" s="59"/>
      <c r="GVP138" s="59"/>
      <c r="GVQ138" s="59"/>
      <c r="GVR138" s="59"/>
      <c r="GVS138" s="59"/>
      <c r="GVT138" s="59"/>
      <c r="GVU138" s="59"/>
      <c r="GVV138" s="59"/>
      <c r="GVW138" s="59"/>
      <c r="GVX138" s="59"/>
      <c r="GVY138" s="59"/>
      <c r="GVZ138" s="59"/>
      <c r="GWA138" s="59"/>
      <c r="GWB138" s="59"/>
      <c r="GWC138" s="59"/>
      <c r="GWD138" s="59"/>
      <c r="GWE138" s="59"/>
      <c r="GWF138" s="59"/>
      <c r="GWG138" s="59"/>
      <c r="GWH138" s="59"/>
      <c r="GWI138" s="59"/>
      <c r="GWJ138" s="59"/>
      <c r="GWK138" s="59"/>
      <c r="GWL138" s="59"/>
      <c r="GWM138" s="59"/>
      <c r="GWN138" s="59"/>
      <c r="GWO138" s="59"/>
      <c r="GWP138" s="59"/>
      <c r="GWQ138" s="59"/>
      <c r="GWR138" s="59"/>
      <c r="GWS138" s="59"/>
      <c r="GWT138" s="59"/>
      <c r="GWU138" s="59"/>
      <c r="GWV138" s="59"/>
      <c r="GWW138" s="59"/>
      <c r="GWX138" s="59"/>
      <c r="GWY138" s="59"/>
      <c r="GWZ138" s="59"/>
      <c r="GXA138" s="59"/>
      <c r="GXB138" s="59"/>
      <c r="GXC138" s="59"/>
      <c r="GXD138" s="59"/>
      <c r="GXE138" s="59"/>
      <c r="GXF138" s="59"/>
      <c r="GXG138" s="59"/>
      <c r="GXH138" s="59"/>
      <c r="GXI138" s="59"/>
      <c r="GXJ138" s="59"/>
      <c r="GXK138" s="59"/>
      <c r="GXL138" s="59"/>
      <c r="GXM138" s="59"/>
      <c r="GXN138" s="59"/>
      <c r="GXO138" s="59"/>
      <c r="GXP138" s="59"/>
      <c r="GXQ138" s="59"/>
      <c r="GXR138" s="59"/>
      <c r="GXS138" s="59"/>
      <c r="GXT138" s="59"/>
      <c r="GXU138" s="59"/>
      <c r="GXV138" s="59"/>
      <c r="GXW138" s="59"/>
      <c r="GXX138" s="59"/>
      <c r="GXY138" s="59"/>
      <c r="GXZ138" s="59"/>
      <c r="GYA138" s="59"/>
      <c r="GYB138" s="59"/>
      <c r="GYC138" s="59"/>
      <c r="GYD138" s="59"/>
      <c r="GYE138" s="59"/>
      <c r="GYF138" s="59"/>
      <c r="GYG138" s="59"/>
      <c r="GYH138" s="59"/>
      <c r="GYI138" s="59"/>
      <c r="GYJ138" s="59"/>
      <c r="GYK138" s="59"/>
      <c r="GYL138" s="59"/>
      <c r="GYM138" s="59"/>
      <c r="GYN138" s="59"/>
      <c r="GYO138" s="59"/>
      <c r="GYP138" s="59"/>
      <c r="GYQ138" s="59"/>
      <c r="GYR138" s="59"/>
      <c r="GYS138" s="59"/>
      <c r="GYT138" s="59"/>
      <c r="GYU138" s="59"/>
      <c r="GYV138" s="59"/>
      <c r="GYW138" s="59"/>
      <c r="GYX138" s="59"/>
      <c r="GYY138" s="59"/>
      <c r="GYZ138" s="59"/>
      <c r="GZA138" s="59"/>
      <c r="GZB138" s="59"/>
      <c r="GZC138" s="59"/>
      <c r="GZD138" s="59"/>
      <c r="GZE138" s="59"/>
      <c r="GZF138" s="59"/>
      <c r="GZG138" s="59"/>
      <c r="GZH138" s="59"/>
      <c r="GZI138" s="59"/>
      <c r="GZJ138" s="59"/>
      <c r="GZK138" s="59"/>
      <c r="GZL138" s="59"/>
      <c r="GZM138" s="59"/>
      <c r="GZN138" s="59"/>
      <c r="GZO138" s="59"/>
      <c r="GZP138" s="59"/>
      <c r="GZQ138" s="59"/>
      <c r="GZR138" s="59"/>
      <c r="GZS138" s="59"/>
      <c r="GZT138" s="59"/>
      <c r="GZU138" s="59"/>
      <c r="GZV138" s="59"/>
      <c r="GZW138" s="59"/>
      <c r="GZX138" s="59"/>
      <c r="GZY138" s="59"/>
      <c r="GZZ138" s="59"/>
      <c r="HAA138" s="59"/>
      <c r="HAB138" s="59"/>
      <c r="HAC138" s="59"/>
      <c r="HAD138" s="59"/>
      <c r="HAE138" s="59"/>
      <c r="HAF138" s="59"/>
      <c r="HAG138" s="59"/>
      <c r="HAH138" s="59"/>
      <c r="HAI138" s="59"/>
      <c r="HAJ138" s="59"/>
      <c r="HAK138" s="59"/>
      <c r="HAL138" s="59"/>
      <c r="HAM138" s="59"/>
      <c r="HAN138" s="59"/>
      <c r="HAO138" s="59"/>
      <c r="HAP138" s="59"/>
      <c r="HAQ138" s="59"/>
      <c r="HAR138" s="59"/>
      <c r="HAS138" s="59"/>
      <c r="HAT138" s="59"/>
      <c r="HAU138" s="59"/>
      <c r="HAV138" s="59"/>
      <c r="HAW138" s="59"/>
      <c r="HAX138" s="59"/>
      <c r="HAY138" s="59"/>
      <c r="HAZ138" s="59"/>
      <c r="HBA138" s="59"/>
      <c r="HBB138" s="59"/>
      <c r="HBC138" s="59"/>
      <c r="HBD138" s="59"/>
      <c r="HBE138" s="59"/>
      <c r="HBF138" s="59"/>
      <c r="HBG138" s="59"/>
      <c r="HBH138" s="59"/>
      <c r="HBI138" s="59"/>
      <c r="HBJ138" s="59"/>
      <c r="HBK138" s="59"/>
      <c r="HBL138" s="59"/>
      <c r="HBM138" s="59"/>
      <c r="HBN138" s="59"/>
      <c r="HBO138" s="59"/>
      <c r="HBP138" s="59"/>
      <c r="HBQ138" s="59"/>
      <c r="HBR138" s="59"/>
      <c r="HBS138" s="59"/>
      <c r="HBT138" s="59"/>
      <c r="HBU138" s="59"/>
      <c r="HBV138" s="59"/>
      <c r="HBW138" s="59"/>
      <c r="HBX138" s="59"/>
      <c r="HBY138" s="59"/>
      <c r="HBZ138" s="59"/>
      <c r="HCA138" s="59"/>
      <c r="HCB138" s="59"/>
      <c r="HCC138" s="59"/>
      <c r="HCD138" s="59"/>
      <c r="HCE138" s="59"/>
      <c r="HCF138" s="59"/>
      <c r="HCG138" s="59"/>
      <c r="HCH138" s="59"/>
      <c r="HCI138" s="59"/>
      <c r="HCJ138" s="59"/>
      <c r="HCK138" s="59"/>
      <c r="HCL138" s="59"/>
      <c r="HCM138" s="59"/>
      <c r="HCN138" s="59"/>
      <c r="HCO138" s="59"/>
      <c r="HCP138" s="59"/>
      <c r="HCQ138" s="59"/>
      <c r="HCR138" s="59"/>
      <c r="HCS138" s="59"/>
      <c r="HCT138" s="59"/>
      <c r="HCU138" s="59"/>
      <c r="HCV138" s="59"/>
      <c r="HCW138" s="59"/>
      <c r="HCX138" s="59"/>
      <c r="HCY138" s="59"/>
      <c r="HCZ138" s="59"/>
      <c r="HDA138" s="59"/>
      <c r="HDB138" s="59"/>
      <c r="HDC138" s="59"/>
      <c r="HDD138" s="59"/>
      <c r="HDE138" s="59"/>
      <c r="HDF138" s="59"/>
      <c r="HDG138" s="59"/>
      <c r="HDH138" s="59"/>
      <c r="HDI138" s="59"/>
      <c r="HDJ138" s="59"/>
      <c r="HDK138" s="59"/>
      <c r="HDL138" s="59"/>
      <c r="HDM138" s="59"/>
      <c r="HDN138" s="59"/>
      <c r="HDO138" s="59"/>
      <c r="HDP138" s="59"/>
      <c r="HDQ138" s="59"/>
      <c r="HDR138" s="59"/>
      <c r="HDS138" s="59"/>
      <c r="HDT138" s="59"/>
      <c r="HDU138" s="59"/>
      <c r="HDV138" s="59"/>
      <c r="HDW138" s="59"/>
      <c r="HDX138" s="59"/>
      <c r="HDY138" s="59"/>
      <c r="HDZ138" s="59"/>
      <c r="HEA138" s="59"/>
      <c r="HEB138" s="59"/>
      <c r="HEC138" s="59"/>
      <c r="HED138" s="59"/>
      <c r="HEE138" s="59"/>
      <c r="HEF138" s="59"/>
      <c r="HEG138" s="59"/>
      <c r="HEH138" s="59"/>
      <c r="HEI138" s="59"/>
      <c r="HEJ138" s="59"/>
      <c r="HEK138" s="59"/>
      <c r="HEL138" s="59"/>
      <c r="HEM138" s="59"/>
      <c r="HEN138" s="59"/>
      <c r="HEO138" s="59"/>
      <c r="HEP138" s="59"/>
      <c r="HEQ138" s="59"/>
      <c r="HER138" s="59"/>
      <c r="HES138" s="59"/>
      <c r="HET138" s="59"/>
      <c r="HEU138" s="59"/>
      <c r="HEV138" s="59"/>
      <c r="HEW138" s="59"/>
      <c r="HEX138" s="59"/>
      <c r="HEY138" s="59"/>
      <c r="HEZ138" s="59"/>
      <c r="HFA138" s="59"/>
      <c r="HFB138" s="59"/>
      <c r="HFC138" s="59"/>
      <c r="HFD138" s="59"/>
      <c r="HFE138" s="59"/>
      <c r="HFF138" s="59"/>
      <c r="HFG138" s="59"/>
      <c r="HFH138" s="59"/>
      <c r="HFI138" s="59"/>
      <c r="HFJ138" s="59"/>
      <c r="HFK138" s="59"/>
      <c r="HFL138" s="59"/>
      <c r="HFM138" s="59"/>
      <c r="HFN138" s="59"/>
      <c r="HFO138" s="59"/>
      <c r="HFP138" s="59"/>
      <c r="HFQ138" s="59"/>
      <c r="HFR138" s="59"/>
      <c r="HFS138" s="59"/>
      <c r="HFT138" s="59"/>
      <c r="HFU138" s="59"/>
      <c r="HFV138" s="59"/>
      <c r="HFW138" s="59"/>
      <c r="HFX138" s="59"/>
      <c r="HFY138" s="59"/>
      <c r="HFZ138" s="59"/>
      <c r="HGA138" s="59"/>
      <c r="HGB138" s="59"/>
      <c r="HGC138" s="59"/>
      <c r="HGD138" s="59"/>
      <c r="HGE138" s="59"/>
      <c r="HGF138" s="59"/>
      <c r="HGG138" s="59"/>
      <c r="HGH138" s="59"/>
      <c r="HGI138" s="59"/>
      <c r="HGJ138" s="59"/>
      <c r="HGK138" s="59"/>
      <c r="HGL138" s="59"/>
      <c r="HGM138" s="59"/>
      <c r="HGN138" s="59"/>
      <c r="HGO138" s="59"/>
      <c r="HGP138" s="59"/>
      <c r="HGQ138" s="59"/>
      <c r="HGR138" s="59"/>
      <c r="HGS138" s="59"/>
      <c r="HGT138" s="59"/>
      <c r="HGU138" s="59"/>
      <c r="HGV138" s="59"/>
      <c r="HGW138" s="59"/>
      <c r="HGX138" s="59"/>
      <c r="HGY138" s="59"/>
      <c r="HGZ138" s="59"/>
      <c r="HHA138" s="59"/>
      <c r="HHB138" s="59"/>
      <c r="HHC138" s="59"/>
      <c r="HHD138" s="59"/>
      <c r="HHE138" s="59"/>
      <c r="HHF138" s="59"/>
      <c r="HHG138" s="59"/>
      <c r="HHH138" s="59"/>
      <c r="HHI138" s="59"/>
      <c r="HHJ138" s="59"/>
      <c r="HHK138" s="59"/>
      <c r="HHL138" s="59"/>
      <c r="HHM138" s="59"/>
      <c r="HHN138" s="59"/>
      <c r="HHO138" s="59"/>
      <c r="HHP138" s="59"/>
      <c r="HHQ138" s="59"/>
      <c r="HHR138" s="59"/>
      <c r="HHS138" s="59"/>
      <c r="HHT138" s="59"/>
      <c r="HHU138" s="59"/>
      <c r="HHV138" s="59"/>
      <c r="HHW138" s="59"/>
      <c r="HHX138" s="59"/>
      <c r="HHY138" s="59"/>
      <c r="HHZ138" s="59"/>
      <c r="HIA138" s="59"/>
      <c r="HIB138" s="59"/>
      <c r="HIC138" s="59"/>
      <c r="HID138" s="59"/>
      <c r="HIE138" s="59"/>
      <c r="HIF138" s="59"/>
      <c r="HIG138" s="59"/>
      <c r="HIH138" s="59"/>
      <c r="HII138" s="59"/>
      <c r="HIJ138" s="59"/>
      <c r="HIK138" s="59"/>
      <c r="HIL138" s="59"/>
      <c r="HIM138" s="59"/>
      <c r="HIN138" s="59"/>
      <c r="HIO138" s="59"/>
      <c r="HIP138" s="59"/>
      <c r="HIQ138" s="59"/>
      <c r="HIR138" s="59"/>
      <c r="HIS138" s="59"/>
      <c r="HIT138" s="59"/>
      <c r="HIU138" s="59"/>
      <c r="HIV138" s="59"/>
      <c r="HIW138" s="59"/>
      <c r="HIX138" s="59"/>
      <c r="HIY138" s="59"/>
      <c r="HIZ138" s="59"/>
      <c r="HJA138" s="59"/>
      <c r="HJB138" s="59"/>
      <c r="HJC138" s="59"/>
      <c r="HJD138" s="59"/>
      <c r="HJE138" s="59"/>
      <c r="HJF138" s="59"/>
      <c r="HJG138" s="59"/>
      <c r="HJH138" s="59"/>
      <c r="HJI138" s="59"/>
      <c r="HJJ138" s="59"/>
      <c r="HJK138" s="59"/>
      <c r="HJL138" s="59"/>
      <c r="HJM138" s="59"/>
      <c r="HJN138" s="59"/>
      <c r="HJO138" s="59"/>
      <c r="HJP138" s="59"/>
      <c r="HJQ138" s="59"/>
      <c r="HJR138" s="59"/>
      <c r="HJS138" s="59"/>
      <c r="HJT138" s="59"/>
      <c r="HJU138" s="59"/>
      <c r="HJV138" s="59"/>
      <c r="HJW138" s="59"/>
      <c r="HJX138" s="59"/>
      <c r="HJY138" s="59"/>
      <c r="HJZ138" s="59"/>
      <c r="HKA138" s="59"/>
      <c r="HKB138" s="59"/>
      <c r="HKC138" s="59"/>
      <c r="HKD138" s="59"/>
      <c r="HKE138" s="59"/>
      <c r="HKF138" s="59"/>
      <c r="HKG138" s="59"/>
      <c r="HKH138" s="59"/>
      <c r="HKI138" s="59"/>
      <c r="HKJ138" s="59"/>
      <c r="HKK138" s="59"/>
      <c r="HKL138" s="59"/>
      <c r="HKM138" s="59"/>
      <c r="HKN138" s="59"/>
      <c r="HKO138" s="59"/>
      <c r="HKP138" s="59"/>
      <c r="HKQ138" s="59"/>
      <c r="HKR138" s="59"/>
      <c r="HKS138" s="59"/>
      <c r="HKT138" s="59"/>
      <c r="HKU138" s="59"/>
      <c r="HKV138" s="59"/>
      <c r="HKW138" s="59"/>
      <c r="HKX138" s="59"/>
      <c r="HKY138" s="59"/>
      <c r="HKZ138" s="59"/>
      <c r="HLA138" s="59"/>
      <c r="HLB138" s="59"/>
      <c r="HLC138" s="59"/>
      <c r="HLD138" s="59"/>
      <c r="HLE138" s="59"/>
      <c r="HLF138" s="59"/>
      <c r="HLG138" s="59"/>
      <c r="HLH138" s="59"/>
      <c r="HLI138" s="59"/>
      <c r="HLJ138" s="59"/>
      <c r="HLK138" s="59"/>
      <c r="HLL138" s="59"/>
      <c r="HLM138" s="59"/>
      <c r="HLN138" s="59"/>
      <c r="HLO138" s="59"/>
      <c r="HLP138" s="59"/>
      <c r="HLQ138" s="59"/>
      <c r="HLR138" s="59"/>
      <c r="HLS138" s="59"/>
      <c r="HLT138" s="59"/>
      <c r="HLU138" s="59"/>
      <c r="HLV138" s="59"/>
      <c r="HLW138" s="59"/>
      <c r="HLX138" s="59"/>
      <c r="HLY138" s="59"/>
      <c r="HLZ138" s="59"/>
      <c r="HMA138" s="59"/>
      <c r="HMB138" s="59"/>
      <c r="HMC138" s="59"/>
      <c r="HMD138" s="59"/>
      <c r="HME138" s="59"/>
      <c r="HMF138" s="59"/>
      <c r="HMG138" s="59"/>
      <c r="HMH138" s="59"/>
      <c r="HMI138" s="59"/>
      <c r="HMJ138" s="59"/>
      <c r="HMK138" s="59"/>
      <c r="HML138" s="59"/>
      <c r="HMM138" s="59"/>
      <c r="HMN138" s="59"/>
      <c r="HMO138" s="59"/>
      <c r="HMP138" s="59"/>
      <c r="HMQ138" s="59"/>
      <c r="HMR138" s="59"/>
      <c r="HMS138" s="59"/>
      <c r="HMT138" s="59"/>
      <c r="HMU138" s="59"/>
      <c r="HMV138" s="59"/>
      <c r="HMW138" s="59"/>
      <c r="HMX138" s="59"/>
      <c r="HMY138" s="59"/>
      <c r="HMZ138" s="59"/>
      <c r="HNA138" s="59"/>
      <c r="HNB138" s="59"/>
      <c r="HNC138" s="59"/>
      <c r="HND138" s="59"/>
      <c r="HNE138" s="59"/>
      <c r="HNF138" s="59"/>
      <c r="HNG138" s="59"/>
      <c r="HNH138" s="59"/>
      <c r="HNI138" s="59"/>
      <c r="HNJ138" s="59"/>
      <c r="HNK138" s="59"/>
      <c r="HNL138" s="59"/>
      <c r="HNM138" s="59"/>
      <c r="HNN138" s="59"/>
      <c r="HNO138" s="59"/>
      <c r="HNP138" s="59"/>
      <c r="HNQ138" s="59"/>
      <c r="HNR138" s="59"/>
      <c r="HNS138" s="59"/>
      <c r="HNT138" s="59"/>
      <c r="HNU138" s="59"/>
      <c r="HNV138" s="59"/>
      <c r="HNW138" s="59"/>
      <c r="HNX138" s="59"/>
      <c r="HNY138" s="59"/>
      <c r="HNZ138" s="59"/>
      <c r="HOA138" s="59"/>
      <c r="HOB138" s="59"/>
      <c r="HOC138" s="59"/>
      <c r="HOD138" s="59"/>
      <c r="HOE138" s="59"/>
      <c r="HOF138" s="59"/>
      <c r="HOG138" s="59"/>
      <c r="HOH138" s="59"/>
      <c r="HOI138" s="59"/>
      <c r="HOJ138" s="59"/>
      <c r="HOK138" s="59"/>
      <c r="HOL138" s="59"/>
      <c r="HOM138" s="59"/>
      <c r="HON138" s="59"/>
      <c r="HOO138" s="59"/>
      <c r="HOP138" s="59"/>
      <c r="HOQ138" s="59"/>
      <c r="HOR138" s="59"/>
      <c r="HOS138" s="59"/>
      <c r="HOT138" s="59"/>
      <c r="HOU138" s="59"/>
      <c r="HOV138" s="59"/>
      <c r="HOW138" s="59"/>
      <c r="HOX138" s="59"/>
      <c r="HOY138" s="59"/>
      <c r="HOZ138" s="59"/>
      <c r="HPA138" s="59"/>
      <c r="HPB138" s="59"/>
      <c r="HPC138" s="59"/>
      <c r="HPD138" s="59"/>
      <c r="HPE138" s="59"/>
      <c r="HPF138" s="59"/>
      <c r="HPG138" s="59"/>
      <c r="HPH138" s="59"/>
      <c r="HPI138" s="59"/>
      <c r="HPJ138" s="59"/>
      <c r="HPK138" s="59"/>
      <c r="HPL138" s="59"/>
      <c r="HPM138" s="59"/>
      <c r="HPN138" s="59"/>
      <c r="HPO138" s="59"/>
      <c r="HPP138" s="59"/>
      <c r="HPQ138" s="59"/>
      <c r="HPR138" s="59"/>
      <c r="HPS138" s="59"/>
      <c r="HPT138" s="59"/>
      <c r="HPU138" s="59"/>
      <c r="HPV138" s="59"/>
      <c r="HPW138" s="59"/>
      <c r="HPX138" s="59"/>
      <c r="HPY138" s="59"/>
      <c r="HPZ138" s="59"/>
      <c r="HQA138" s="59"/>
      <c r="HQB138" s="59"/>
      <c r="HQC138" s="59"/>
      <c r="HQD138" s="59"/>
      <c r="HQE138" s="59"/>
      <c r="HQF138" s="59"/>
      <c r="HQG138" s="59"/>
      <c r="HQH138" s="59"/>
      <c r="HQI138" s="59"/>
      <c r="HQJ138" s="59"/>
      <c r="HQK138" s="59"/>
      <c r="HQL138" s="59"/>
      <c r="HQM138" s="59"/>
      <c r="HQN138" s="59"/>
      <c r="HQO138" s="59"/>
      <c r="HQP138" s="59"/>
      <c r="HQQ138" s="59"/>
      <c r="HQR138" s="59"/>
      <c r="HQS138" s="59"/>
      <c r="HQT138" s="59"/>
      <c r="HQU138" s="59"/>
      <c r="HQV138" s="59"/>
      <c r="HQW138" s="59"/>
      <c r="HQX138" s="59"/>
      <c r="HQY138" s="59"/>
      <c r="HQZ138" s="59"/>
      <c r="HRA138" s="59"/>
      <c r="HRB138" s="59"/>
      <c r="HRC138" s="59"/>
      <c r="HRD138" s="59"/>
      <c r="HRE138" s="59"/>
      <c r="HRF138" s="59"/>
      <c r="HRG138" s="59"/>
      <c r="HRH138" s="59"/>
      <c r="HRI138" s="59"/>
      <c r="HRJ138" s="59"/>
      <c r="HRK138" s="59"/>
      <c r="HRL138" s="59"/>
      <c r="HRM138" s="59"/>
      <c r="HRN138" s="59"/>
      <c r="HRO138" s="59"/>
      <c r="HRP138" s="59"/>
      <c r="HRQ138" s="59"/>
      <c r="HRR138" s="59"/>
      <c r="HRS138" s="59"/>
      <c r="HRT138" s="59"/>
      <c r="HRU138" s="59"/>
      <c r="HRV138" s="59"/>
      <c r="HRW138" s="59"/>
      <c r="HRX138" s="59"/>
      <c r="HRY138" s="59"/>
      <c r="HRZ138" s="59"/>
      <c r="HSA138" s="59"/>
      <c r="HSB138" s="59"/>
      <c r="HSC138" s="59"/>
      <c r="HSD138" s="59"/>
      <c r="HSE138" s="59"/>
      <c r="HSF138" s="59"/>
      <c r="HSG138" s="59"/>
      <c r="HSH138" s="59"/>
      <c r="HSI138" s="59"/>
      <c r="HSJ138" s="59"/>
      <c r="HSK138" s="59"/>
      <c r="HSL138" s="59"/>
      <c r="HSM138" s="59"/>
      <c r="HSN138" s="59"/>
      <c r="HSO138" s="59"/>
      <c r="HSP138" s="59"/>
      <c r="HSQ138" s="59"/>
      <c r="HSR138" s="59"/>
      <c r="HSS138" s="59"/>
      <c r="HST138" s="59"/>
      <c r="HSU138" s="59"/>
      <c r="HSV138" s="59"/>
      <c r="HSW138" s="59"/>
      <c r="HSX138" s="59"/>
      <c r="HSY138" s="59"/>
      <c r="HSZ138" s="59"/>
      <c r="HTA138" s="59"/>
      <c r="HTB138" s="59"/>
      <c r="HTC138" s="59"/>
      <c r="HTD138" s="59"/>
      <c r="HTE138" s="59"/>
      <c r="HTF138" s="59"/>
      <c r="HTG138" s="59"/>
      <c r="HTH138" s="59"/>
      <c r="HTI138" s="59"/>
      <c r="HTJ138" s="59"/>
      <c r="HTK138" s="59"/>
      <c r="HTL138" s="59"/>
      <c r="HTM138" s="59"/>
      <c r="HTN138" s="59"/>
      <c r="HTO138" s="59"/>
      <c r="HTP138" s="59"/>
      <c r="HTQ138" s="59"/>
      <c r="HTR138" s="59"/>
      <c r="HTS138" s="59"/>
      <c r="HTT138" s="59"/>
      <c r="HTU138" s="59"/>
      <c r="HTV138" s="59"/>
      <c r="HTW138" s="59"/>
      <c r="HTX138" s="59"/>
      <c r="HTY138" s="59"/>
      <c r="HTZ138" s="59"/>
      <c r="HUA138" s="59"/>
      <c r="HUB138" s="59"/>
      <c r="HUC138" s="59"/>
      <c r="HUD138" s="59"/>
      <c r="HUE138" s="59"/>
      <c r="HUF138" s="59"/>
      <c r="HUG138" s="59"/>
      <c r="HUH138" s="59"/>
      <c r="HUI138" s="59"/>
      <c r="HUJ138" s="59"/>
      <c r="HUK138" s="59"/>
      <c r="HUL138" s="59"/>
      <c r="HUM138" s="59"/>
      <c r="HUN138" s="59"/>
      <c r="HUO138" s="59"/>
      <c r="HUP138" s="59"/>
      <c r="HUQ138" s="59"/>
      <c r="HUR138" s="59"/>
      <c r="HUS138" s="59"/>
      <c r="HUT138" s="59"/>
      <c r="HUU138" s="59"/>
      <c r="HUV138" s="59"/>
      <c r="HUW138" s="59"/>
      <c r="HUX138" s="59"/>
      <c r="HUY138" s="59"/>
      <c r="HUZ138" s="59"/>
      <c r="HVA138" s="59"/>
      <c r="HVB138" s="59"/>
      <c r="HVC138" s="59"/>
      <c r="HVD138" s="59"/>
      <c r="HVE138" s="59"/>
      <c r="HVF138" s="59"/>
      <c r="HVG138" s="59"/>
      <c r="HVH138" s="59"/>
      <c r="HVI138" s="59"/>
      <c r="HVJ138" s="59"/>
      <c r="HVK138" s="59"/>
      <c r="HVL138" s="59"/>
      <c r="HVM138" s="59"/>
      <c r="HVN138" s="59"/>
      <c r="HVO138" s="59"/>
      <c r="HVP138" s="59"/>
      <c r="HVQ138" s="59"/>
      <c r="HVR138" s="59"/>
      <c r="HVS138" s="59"/>
      <c r="HVT138" s="59"/>
      <c r="HVU138" s="59"/>
      <c r="HVV138" s="59"/>
      <c r="HVW138" s="59"/>
      <c r="HVX138" s="59"/>
      <c r="HVY138" s="59"/>
      <c r="HVZ138" s="59"/>
      <c r="HWA138" s="59"/>
      <c r="HWB138" s="59"/>
      <c r="HWC138" s="59"/>
      <c r="HWD138" s="59"/>
      <c r="HWE138" s="59"/>
      <c r="HWF138" s="59"/>
      <c r="HWG138" s="59"/>
      <c r="HWH138" s="59"/>
      <c r="HWI138" s="59"/>
      <c r="HWJ138" s="59"/>
      <c r="HWK138" s="59"/>
      <c r="HWL138" s="59"/>
      <c r="HWM138" s="59"/>
      <c r="HWN138" s="59"/>
      <c r="HWO138" s="59"/>
      <c r="HWP138" s="59"/>
      <c r="HWQ138" s="59"/>
      <c r="HWR138" s="59"/>
      <c r="HWS138" s="59"/>
      <c r="HWT138" s="59"/>
      <c r="HWU138" s="59"/>
      <c r="HWV138" s="59"/>
      <c r="HWW138" s="59"/>
      <c r="HWX138" s="59"/>
      <c r="HWY138" s="59"/>
      <c r="HWZ138" s="59"/>
      <c r="HXA138" s="59"/>
      <c r="HXB138" s="59"/>
      <c r="HXC138" s="59"/>
      <c r="HXD138" s="59"/>
      <c r="HXE138" s="59"/>
      <c r="HXF138" s="59"/>
      <c r="HXG138" s="59"/>
      <c r="HXH138" s="59"/>
      <c r="HXI138" s="59"/>
      <c r="HXJ138" s="59"/>
      <c r="HXK138" s="59"/>
      <c r="HXL138" s="59"/>
      <c r="HXM138" s="59"/>
      <c r="HXN138" s="59"/>
      <c r="HXO138" s="59"/>
      <c r="HXP138" s="59"/>
      <c r="HXQ138" s="59"/>
      <c r="HXR138" s="59"/>
      <c r="HXS138" s="59"/>
      <c r="HXT138" s="59"/>
      <c r="HXU138" s="59"/>
      <c r="HXV138" s="59"/>
      <c r="HXW138" s="59"/>
      <c r="HXX138" s="59"/>
      <c r="HXY138" s="59"/>
      <c r="HXZ138" s="59"/>
      <c r="HYA138" s="59"/>
      <c r="HYB138" s="59"/>
      <c r="HYC138" s="59"/>
      <c r="HYD138" s="59"/>
      <c r="HYE138" s="59"/>
      <c r="HYF138" s="59"/>
      <c r="HYG138" s="59"/>
      <c r="HYH138" s="59"/>
      <c r="HYI138" s="59"/>
      <c r="HYJ138" s="59"/>
      <c r="HYK138" s="59"/>
      <c r="HYL138" s="59"/>
      <c r="HYM138" s="59"/>
      <c r="HYN138" s="59"/>
      <c r="HYO138" s="59"/>
      <c r="HYP138" s="59"/>
      <c r="HYQ138" s="59"/>
      <c r="HYR138" s="59"/>
      <c r="HYS138" s="59"/>
      <c r="HYT138" s="59"/>
      <c r="HYU138" s="59"/>
      <c r="HYV138" s="59"/>
      <c r="HYW138" s="59"/>
      <c r="HYX138" s="59"/>
      <c r="HYY138" s="59"/>
      <c r="HYZ138" s="59"/>
      <c r="HZA138" s="59"/>
      <c r="HZB138" s="59"/>
      <c r="HZC138" s="59"/>
      <c r="HZD138" s="59"/>
      <c r="HZE138" s="59"/>
      <c r="HZF138" s="59"/>
      <c r="HZG138" s="59"/>
      <c r="HZH138" s="59"/>
      <c r="HZI138" s="59"/>
      <c r="HZJ138" s="59"/>
      <c r="HZK138" s="59"/>
      <c r="HZL138" s="59"/>
      <c r="HZM138" s="59"/>
      <c r="HZN138" s="59"/>
      <c r="HZO138" s="59"/>
      <c r="HZP138" s="59"/>
      <c r="HZQ138" s="59"/>
      <c r="HZR138" s="59"/>
      <c r="HZS138" s="59"/>
      <c r="HZT138" s="59"/>
      <c r="HZU138" s="59"/>
      <c r="HZV138" s="59"/>
      <c r="HZW138" s="59"/>
      <c r="HZX138" s="59"/>
      <c r="HZY138" s="59"/>
      <c r="HZZ138" s="59"/>
      <c r="IAA138" s="59"/>
      <c r="IAB138" s="59"/>
      <c r="IAC138" s="59"/>
      <c r="IAD138" s="59"/>
      <c r="IAE138" s="59"/>
      <c r="IAF138" s="59"/>
      <c r="IAG138" s="59"/>
      <c r="IAH138" s="59"/>
      <c r="IAI138" s="59"/>
      <c r="IAJ138" s="59"/>
      <c r="IAK138" s="59"/>
      <c r="IAL138" s="59"/>
      <c r="IAM138" s="59"/>
      <c r="IAN138" s="59"/>
      <c r="IAO138" s="59"/>
      <c r="IAP138" s="59"/>
      <c r="IAQ138" s="59"/>
      <c r="IAR138" s="59"/>
      <c r="IAS138" s="59"/>
      <c r="IAT138" s="59"/>
      <c r="IAU138" s="59"/>
      <c r="IAV138" s="59"/>
      <c r="IAW138" s="59"/>
      <c r="IAX138" s="59"/>
      <c r="IAY138" s="59"/>
      <c r="IAZ138" s="59"/>
      <c r="IBA138" s="59"/>
      <c r="IBB138" s="59"/>
      <c r="IBC138" s="59"/>
      <c r="IBD138" s="59"/>
      <c r="IBE138" s="59"/>
      <c r="IBF138" s="59"/>
      <c r="IBG138" s="59"/>
      <c r="IBH138" s="59"/>
      <c r="IBI138" s="59"/>
      <c r="IBJ138" s="59"/>
      <c r="IBK138" s="59"/>
      <c r="IBL138" s="59"/>
      <c r="IBM138" s="59"/>
      <c r="IBN138" s="59"/>
      <c r="IBO138" s="59"/>
      <c r="IBP138" s="59"/>
      <c r="IBQ138" s="59"/>
      <c r="IBR138" s="59"/>
      <c r="IBS138" s="59"/>
      <c r="IBT138" s="59"/>
      <c r="IBU138" s="59"/>
      <c r="IBV138" s="59"/>
      <c r="IBW138" s="59"/>
      <c r="IBX138" s="59"/>
      <c r="IBY138" s="59"/>
      <c r="IBZ138" s="59"/>
      <c r="ICA138" s="59"/>
      <c r="ICB138" s="59"/>
      <c r="ICC138" s="59"/>
      <c r="ICD138" s="59"/>
      <c r="ICE138" s="59"/>
      <c r="ICF138" s="59"/>
      <c r="ICG138" s="59"/>
      <c r="ICH138" s="59"/>
      <c r="ICI138" s="59"/>
      <c r="ICJ138" s="59"/>
      <c r="ICK138" s="59"/>
      <c r="ICL138" s="59"/>
      <c r="ICM138" s="59"/>
      <c r="ICN138" s="59"/>
      <c r="ICO138" s="59"/>
      <c r="ICP138" s="59"/>
      <c r="ICQ138" s="59"/>
      <c r="ICR138" s="59"/>
      <c r="ICS138" s="59"/>
      <c r="ICT138" s="59"/>
      <c r="ICU138" s="59"/>
      <c r="ICV138" s="59"/>
      <c r="ICW138" s="59"/>
      <c r="ICX138" s="59"/>
      <c r="ICY138" s="59"/>
      <c r="ICZ138" s="59"/>
      <c r="IDA138" s="59"/>
      <c r="IDB138" s="59"/>
      <c r="IDC138" s="59"/>
      <c r="IDD138" s="59"/>
      <c r="IDE138" s="59"/>
      <c r="IDF138" s="59"/>
      <c r="IDG138" s="59"/>
      <c r="IDH138" s="59"/>
      <c r="IDI138" s="59"/>
      <c r="IDJ138" s="59"/>
      <c r="IDK138" s="59"/>
      <c r="IDL138" s="59"/>
      <c r="IDM138" s="59"/>
      <c r="IDN138" s="59"/>
      <c r="IDO138" s="59"/>
      <c r="IDP138" s="59"/>
      <c r="IDQ138" s="59"/>
      <c r="IDR138" s="59"/>
      <c r="IDS138" s="59"/>
      <c r="IDT138" s="59"/>
      <c r="IDU138" s="59"/>
      <c r="IDV138" s="59"/>
      <c r="IDW138" s="59"/>
      <c r="IDX138" s="59"/>
      <c r="IDY138" s="59"/>
      <c r="IDZ138" s="59"/>
      <c r="IEA138" s="59"/>
      <c r="IEB138" s="59"/>
      <c r="IEC138" s="59"/>
      <c r="IED138" s="59"/>
      <c r="IEE138" s="59"/>
      <c r="IEF138" s="59"/>
      <c r="IEG138" s="59"/>
      <c r="IEH138" s="59"/>
      <c r="IEI138" s="59"/>
      <c r="IEJ138" s="59"/>
      <c r="IEK138" s="59"/>
      <c r="IEL138" s="59"/>
      <c r="IEM138" s="59"/>
      <c r="IEN138" s="59"/>
      <c r="IEO138" s="59"/>
      <c r="IEP138" s="59"/>
      <c r="IEQ138" s="59"/>
      <c r="IER138" s="59"/>
      <c r="IES138" s="59"/>
      <c r="IET138" s="59"/>
      <c r="IEU138" s="59"/>
      <c r="IEV138" s="59"/>
      <c r="IEW138" s="59"/>
      <c r="IEX138" s="59"/>
      <c r="IEY138" s="59"/>
      <c r="IEZ138" s="59"/>
      <c r="IFA138" s="59"/>
      <c r="IFB138" s="59"/>
      <c r="IFC138" s="59"/>
      <c r="IFD138" s="59"/>
      <c r="IFE138" s="59"/>
      <c r="IFF138" s="59"/>
      <c r="IFG138" s="59"/>
      <c r="IFH138" s="59"/>
      <c r="IFI138" s="59"/>
      <c r="IFJ138" s="59"/>
      <c r="IFK138" s="59"/>
      <c r="IFL138" s="59"/>
      <c r="IFM138" s="59"/>
      <c r="IFN138" s="59"/>
      <c r="IFO138" s="59"/>
      <c r="IFP138" s="59"/>
      <c r="IFQ138" s="59"/>
      <c r="IFR138" s="59"/>
      <c r="IFS138" s="59"/>
      <c r="IFT138" s="59"/>
      <c r="IFU138" s="59"/>
      <c r="IFV138" s="59"/>
      <c r="IFW138" s="59"/>
      <c r="IFX138" s="59"/>
      <c r="IFY138" s="59"/>
      <c r="IFZ138" s="59"/>
      <c r="IGA138" s="59"/>
      <c r="IGB138" s="59"/>
      <c r="IGC138" s="59"/>
      <c r="IGD138" s="59"/>
      <c r="IGE138" s="59"/>
      <c r="IGF138" s="59"/>
      <c r="IGG138" s="59"/>
      <c r="IGH138" s="59"/>
      <c r="IGI138" s="59"/>
      <c r="IGJ138" s="59"/>
      <c r="IGK138" s="59"/>
      <c r="IGL138" s="59"/>
      <c r="IGM138" s="59"/>
      <c r="IGN138" s="59"/>
      <c r="IGO138" s="59"/>
      <c r="IGP138" s="59"/>
      <c r="IGQ138" s="59"/>
      <c r="IGR138" s="59"/>
      <c r="IGS138" s="59"/>
      <c r="IGT138" s="59"/>
      <c r="IGU138" s="59"/>
      <c r="IGV138" s="59"/>
      <c r="IGW138" s="59"/>
      <c r="IGX138" s="59"/>
      <c r="IGY138" s="59"/>
      <c r="IGZ138" s="59"/>
      <c r="IHA138" s="59"/>
      <c r="IHB138" s="59"/>
      <c r="IHC138" s="59"/>
      <c r="IHD138" s="59"/>
      <c r="IHE138" s="59"/>
      <c r="IHF138" s="59"/>
      <c r="IHG138" s="59"/>
      <c r="IHH138" s="59"/>
      <c r="IHI138" s="59"/>
      <c r="IHJ138" s="59"/>
      <c r="IHK138" s="59"/>
      <c r="IHL138" s="59"/>
      <c r="IHM138" s="59"/>
      <c r="IHN138" s="59"/>
      <c r="IHO138" s="59"/>
      <c r="IHP138" s="59"/>
      <c r="IHQ138" s="59"/>
      <c r="IHR138" s="59"/>
      <c r="IHS138" s="59"/>
      <c r="IHT138" s="59"/>
      <c r="IHU138" s="59"/>
      <c r="IHV138" s="59"/>
      <c r="IHW138" s="59"/>
      <c r="IHX138" s="59"/>
      <c r="IHY138" s="59"/>
      <c r="IHZ138" s="59"/>
      <c r="IIA138" s="59"/>
      <c r="IIB138" s="59"/>
      <c r="IIC138" s="59"/>
      <c r="IID138" s="59"/>
      <c r="IIE138" s="59"/>
      <c r="IIF138" s="59"/>
      <c r="IIG138" s="59"/>
      <c r="IIH138" s="59"/>
      <c r="III138" s="59"/>
      <c r="IIJ138" s="59"/>
      <c r="IIK138" s="59"/>
      <c r="IIL138" s="59"/>
      <c r="IIM138" s="59"/>
      <c r="IIN138" s="59"/>
      <c r="IIO138" s="59"/>
      <c r="IIP138" s="59"/>
      <c r="IIQ138" s="59"/>
      <c r="IIR138" s="59"/>
      <c r="IIS138" s="59"/>
      <c r="IIT138" s="59"/>
      <c r="IIU138" s="59"/>
      <c r="IIV138" s="59"/>
      <c r="IIW138" s="59"/>
      <c r="IIX138" s="59"/>
      <c r="IIY138" s="59"/>
      <c r="IIZ138" s="59"/>
      <c r="IJA138" s="59"/>
      <c r="IJB138" s="59"/>
      <c r="IJC138" s="59"/>
      <c r="IJD138" s="59"/>
      <c r="IJE138" s="59"/>
      <c r="IJF138" s="59"/>
      <c r="IJG138" s="59"/>
      <c r="IJH138" s="59"/>
      <c r="IJI138" s="59"/>
      <c r="IJJ138" s="59"/>
      <c r="IJK138" s="59"/>
      <c r="IJL138" s="59"/>
      <c r="IJM138" s="59"/>
      <c r="IJN138" s="59"/>
      <c r="IJO138" s="59"/>
      <c r="IJP138" s="59"/>
      <c r="IJQ138" s="59"/>
      <c r="IJR138" s="59"/>
      <c r="IJS138" s="59"/>
      <c r="IJT138" s="59"/>
      <c r="IJU138" s="59"/>
      <c r="IJV138" s="59"/>
      <c r="IJW138" s="59"/>
      <c r="IJX138" s="59"/>
      <c r="IJY138" s="59"/>
      <c r="IJZ138" s="59"/>
      <c r="IKA138" s="59"/>
      <c r="IKB138" s="59"/>
      <c r="IKC138" s="59"/>
      <c r="IKD138" s="59"/>
      <c r="IKE138" s="59"/>
      <c r="IKF138" s="59"/>
      <c r="IKG138" s="59"/>
      <c r="IKH138" s="59"/>
      <c r="IKI138" s="59"/>
      <c r="IKJ138" s="59"/>
      <c r="IKK138" s="59"/>
      <c r="IKL138" s="59"/>
      <c r="IKM138" s="59"/>
      <c r="IKN138" s="59"/>
      <c r="IKO138" s="59"/>
      <c r="IKP138" s="59"/>
      <c r="IKQ138" s="59"/>
      <c r="IKR138" s="59"/>
      <c r="IKS138" s="59"/>
      <c r="IKT138" s="59"/>
      <c r="IKU138" s="59"/>
      <c r="IKV138" s="59"/>
      <c r="IKW138" s="59"/>
      <c r="IKX138" s="59"/>
      <c r="IKY138" s="59"/>
      <c r="IKZ138" s="59"/>
      <c r="ILA138" s="59"/>
      <c r="ILB138" s="59"/>
      <c r="ILC138" s="59"/>
      <c r="ILD138" s="59"/>
      <c r="ILE138" s="59"/>
      <c r="ILF138" s="59"/>
      <c r="ILG138" s="59"/>
      <c r="ILH138" s="59"/>
      <c r="ILI138" s="59"/>
      <c r="ILJ138" s="59"/>
      <c r="ILK138" s="59"/>
      <c r="ILL138" s="59"/>
      <c r="ILM138" s="59"/>
      <c r="ILN138" s="59"/>
      <c r="ILO138" s="59"/>
      <c r="ILP138" s="59"/>
      <c r="ILQ138" s="59"/>
      <c r="ILR138" s="59"/>
      <c r="ILS138" s="59"/>
      <c r="ILT138" s="59"/>
      <c r="ILU138" s="59"/>
      <c r="ILV138" s="59"/>
      <c r="ILW138" s="59"/>
      <c r="ILX138" s="59"/>
      <c r="ILY138" s="59"/>
      <c r="ILZ138" s="59"/>
      <c r="IMA138" s="59"/>
      <c r="IMB138" s="59"/>
      <c r="IMC138" s="59"/>
      <c r="IMD138" s="59"/>
      <c r="IME138" s="59"/>
      <c r="IMF138" s="59"/>
      <c r="IMG138" s="59"/>
      <c r="IMH138" s="59"/>
      <c r="IMI138" s="59"/>
      <c r="IMJ138" s="59"/>
      <c r="IMK138" s="59"/>
      <c r="IML138" s="59"/>
      <c r="IMM138" s="59"/>
      <c r="IMN138" s="59"/>
      <c r="IMO138" s="59"/>
      <c r="IMP138" s="59"/>
      <c r="IMQ138" s="59"/>
      <c r="IMR138" s="59"/>
      <c r="IMS138" s="59"/>
      <c r="IMT138" s="59"/>
      <c r="IMU138" s="59"/>
      <c r="IMV138" s="59"/>
      <c r="IMW138" s="59"/>
      <c r="IMX138" s="59"/>
      <c r="IMY138" s="59"/>
      <c r="IMZ138" s="59"/>
      <c r="INA138" s="59"/>
      <c r="INB138" s="59"/>
      <c r="INC138" s="59"/>
      <c r="IND138" s="59"/>
      <c r="INE138" s="59"/>
      <c r="INF138" s="59"/>
      <c r="ING138" s="59"/>
      <c r="INH138" s="59"/>
      <c r="INI138" s="59"/>
      <c r="INJ138" s="59"/>
      <c r="INK138" s="59"/>
      <c r="INL138" s="59"/>
      <c r="INM138" s="59"/>
      <c r="INN138" s="59"/>
      <c r="INO138" s="59"/>
      <c r="INP138" s="59"/>
      <c r="INQ138" s="59"/>
      <c r="INR138" s="59"/>
      <c r="INS138" s="59"/>
      <c r="INT138" s="59"/>
      <c r="INU138" s="59"/>
      <c r="INV138" s="59"/>
      <c r="INW138" s="59"/>
      <c r="INX138" s="59"/>
      <c r="INY138" s="59"/>
      <c r="INZ138" s="59"/>
      <c r="IOA138" s="59"/>
      <c r="IOB138" s="59"/>
      <c r="IOC138" s="59"/>
      <c r="IOD138" s="59"/>
      <c r="IOE138" s="59"/>
      <c r="IOF138" s="59"/>
      <c r="IOG138" s="59"/>
      <c r="IOH138" s="59"/>
      <c r="IOI138" s="59"/>
      <c r="IOJ138" s="59"/>
      <c r="IOK138" s="59"/>
      <c r="IOL138" s="59"/>
      <c r="IOM138" s="59"/>
      <c r="ION138" s="59"/>
      <c r="IOO138" s="59"/>
      <c r="IOP138" s="59"/>
      <c r="IOQ138" s="59"/>
      <c r="IOR138" s="59"/>
      <c r="IOS138" s="59"/>
      <c r="IOT138" s="59"/>
      <c r="IOU138" s="59"/>
      <c r="IOV138" s="59"/>
      <c r="IOW138" s="59"/>
      <c r="IOX138" s="59"/>
      <c r="IOY138" s="59"/>
      <c r="IOZ138" s="59"/>
      <c r="IPA138" s="59"/>
      <c r="IPB138" s="59"/>
      <c r="IPC138" s="59"/>
      <c r="IPD138" s="59"/>
      <c r="IPE138" s="59"/>
      <c r="IPF138" s="59"/>
      <c r="IPG138" s="59"/>
      <c r="IPH138" s="59"/>
      <c r="IPI138" s="59"/>
      <c r="IPJ138" s="59"/>
      <c r="IPK138" s="59"/>
      <c r="IPL138" s="59"/>
      <c r="IPM138" s="59"/>
      <c r="IPN138" s="59"/>
      <c r="IPO138" s="59"/>
      <c r="IPP138" s="59"/>
      <c r="IPQ138" s="59"/>
      <c r="IPR138" s="59"/>
      <c r="IPS138" s="59"/>
      <c r="IPT138" s="59"/>
      <c r="IPU138" s="59"/>
      <c r="IPV138" s="59"/>
      <c r="IPW138" s="59"/>
      <c r="IPX138" s="59"/>
      <c r="IPY138" s="59"/>
      <c r="IPZ138" s="59"/>
      <c r="IQA138" s="59"/>
      <c r="IQB138" s="59"/>
      <c r="IQC138" s="59"/>
      <c r="IQD138" s="59"/>
      <c r="IQE138" s="59"/>
      <c r="IQF138" s="59"/>
      <c r="IQG138" s="59"/>
      <c r="IQH138" s="59"/>
      <c r="IQI138" s="59"/>
      <c r="IQJ138" s="59"/>
      <c r="IQK138" s="59"/>
      <c r="IQL138" s="59"/>
      <c r="IQM138" s="59"/>
      <c r="IQN138" s="59"/>
      <c r="IQO138" s="59"/>
      <c r="IQP138" s="59"/>
      <c r="IQQ138" s="59"/>
      <c r="IQR138" s="59"/>
      <c r="IQS138" s="59"/>
      <c r="IQT138" s="59"/>
      <c r="IQU138" s="59"/>
      <c r="IQV138" s="59"/>
      <c r="IQW138" s="59"/>
      <c r="IQX138" s="59"/>
      <c r="IQY138" s="59"/>
      <c r="IQZ138" s="59"/>
      <c r="IRA138" s="59"/>
      <c r="IRB138" s="59"/>
      <c r="IRC138" s="59"/>
      <c r="IRD138" s="59"/>
      <c r="IRE138" s="59"/>
      <c r="IRF138" s="59"/>
      <c r="IRG138" s="59"/>
      <c r="IRH138" s="59"/>
      <c r="IRI138" s="59"/>
      <c r="IRJ138" s="59"/>
      <c r="IRK138" s="59"/>
      <c r="IRL138" s="59"/>
      <c r="IRM138" s="59"/>
      <c r="IRN138" s="59"/>
      <c r="IRO138" s="59"/>
      <c r="IRP138" s="59"/>
      <c r="IRQ138" s="59"/>
      <c r="IRR138" s="59"/>
      <c r="IRS138" s="59"/>
      <c r="IRT138" s="59"/>
      <c r="IRU138" s="59"/>
      <c r="IRV138" s="59"/>
      <c r="IRW138" s="59"/>
      <c r="IRX138" s="59"/>
      <c r="IRY138" s="59"/>
      <c r="IRZ138" s="59"/>
      <c r="ISA138" s="59"/>
      <c r="ISB138" s="59"/>
      <c r="ISC138" s="59"/>
      <c r="ISD138" s="59"/>
      <c r="ISE138" s="59"/>
      <c r="ISF138" s="59"/>
      <c r="ISG138" s="59"/>
      <c r="ISH138" s="59"/>
      <c r="ISI138" s="59"/>
      <c r="ISJ138" s="59"/>
      <c r="ISK138" s="59"/>
      <c r="ISL138" s="59"/>
      <c r="ISM138" s="59"/>
      <c r="ISN138" s="59"/>
      <c r="ISO138" s="59"/>
      <c r="ISP138" s="59"/>
      <c r="ISQ138" s="59"/>
      <c r="ISR138" s="59"/>
      <c r="ISS138" s="59"/>
      <c r="IST138" s="59"/>
      <c r="ISU138" s="59"/>
      <c r="ISV138" s="59"/>
      <c r="ISW138" s="59"/>
      <c r="ISX138" s="59"/>
      <c r="ISY138" s="59"/>
      <c r="ISZ138" s="59"/>
      <c r="ITA138" s="59"/>
      <c r="ITB138" s="59"/>
      <c r="ITC138" s="59"/>
      <c r="ITD138" s="59"/>
      <c r="ITE138" s="59"/>
      <c r="ITF138" s="59"/>
      <c r="ITG138" s="59"/>
      <c r="ITH138" s="59"/>
      <c r="ITI138" s="59"/>
      <c r="ITJ138" s="59"/>
      <c r="ITK138" s="59"/>
      <c r="ITL138" s="59"/>
      <c r="ITM138" s="59"/>
      <c r="ITN138" s="59"/>
      <c r="ITO138" s="59"/>
      <c r="ITP138" s="59"/>
      <c r="ITQ138" s="59"/>
      <c r="ITR138" s="59"/>
      <c r="ITS138" s="59"/>
      <c r="ITT138" s="59"/>
      <c r="ITU138" s="59"/>
      <c r="ITV138" s="59"/>
      <c r="ITW138" s="59"/>
      <c r="ITX138" s="59"/>
      <c r="ITY138" s="59"/>
      <c r="ITZ138" s="59"/>
      <c r="IUA138" s="59"/>
      <c r="IUB138" s="59"/>
      <c r="IUC138" s="59"/>
      <c r="IUD138" s="59"/>
      <c r="IUE138" s="59"/>
      <c r="IUF138" s="59"/>
      <c r="IUG138" s="59"/>
      <c r="IUH138" s="59"/>
      <c r="IUI138" s="59"/>
      <c r="IUJ138" s="59"/>
      <c r="IUK138" s="59"/>
      <c r="IUL138" s="59"/>
      <c r="IUM138" s="59"/>
      <c r="IUN138" s="59"/>
      <c r="IUO138" s="59"/>
      <c r="IUP138" s="59"/>
      <c r="IUQ138" s="59"/>
      <c r="IUR138" s="59"/>
      <c r="IUS138" s="59"/>
      <c r="IUT138" s="59"/>
      <c r="IUU138" s="59"/>
      <c r="IUV138" s="59"/>
      <c r="IUW138" s="59"/>
      <c r="IUX138" s="59"/>
      <c r="IUY138" s="59"/>
      <c r="IUZ138" s="59"/>
      <c r="IVA138" s="59"/>
      <c r="IVB138" s="59"/>
      <c r="IVC138" s="59"/>
      <c r="IVD138" s="59"/>
      <c r="IVE138" s="59"/>
      <c r="IVF138" s="59"/>
      <c r="IVG138" s="59"/>
      <c r="IVH138" s="59"/>
      <c r="IVI138" s="59"/>
      <c r="IVJ138" s="59"/>
      <c r="IVK138" s="59"/>
      <c r="IVL138" s="59"/>
      <c r="IVM138" s="59"/>
      <c r="IVN138" s="59"/>
      <c r="IVO138" s="59"/>
      <c r="IVP138" s="59"/>
      <c r="IVQ138" s="59"/>
      <c r="IVR138" s="59"/>
      <c r="IVS138" s="59"/>
      <c r="IVT138" s="59"/>
      <c r="IVU138" s="59"/>
      <c r="IVV138" s="59"/>
      <c r="IVW138" s="59"/>
      <c r="IVX138" s="59"/>
      <c r="IVY138" s="59"/>
      <c r="IVZ138" s="59"/>
      <c r="IWA138" s="59"/>
      <c r="IWB138" s="59"/>
      <c r="IWC138" s="59"/>
      <c r="IWD138" s="59"/>
      <c r="IWE138" s="59"/>
      <c r="IWF138" s="59"/>
      <c r="IWG138" s="59"/>
      <c r="IWH138" s="59"/>
      <c r="IWI138" s="59"/>
      <c r="IWJ138" s="59"/>
      <c r="IWK138" s="59"/>
      <c r="IWL138" s="59"/>
      <c r="IWM138" s="59"/>
      <c r="IWN138" s="59"/>
      <c r="IWO138" s="59"/>
      <c r="IWP138" s="59"/>
      <c r="IWQ138" s="59"/>
      <c r="IWR138" s="59"/>
      <c r="IWS138" s="59"/>
      <c r="IWT138" s="59"/>
      <c r="IWU138" s="59"/>
      <c r="IWV138" s="59"/>
      <c r="IWW138" s="59"/>
      <c r="IWX138" s="59"/>
      <c r="IWY138" s="59"/>
      <c r="IWZ138" s="59"/>
      <c r="IXA138" s="59"/>
      <c r="IXB138" s="59"/>
      <c r="IXC138" s="59"/>
      <c r="IXD138" s="59"/>
      <c r="IXE138" s="59"/>
      <c r="IXF138" s="59"/>
      <c r="IXG138" s="59"/>
      <c r="IXH138" s="59"/>
      <c r="IXI138" s="59"/>
      <c r="IXJ138" s="59"/>
      <c r="IXK138" s="59"/>
      <c r="IXL138" s="59"/>
      <c r="IXM138" s="59"/>
      <c r="IXN138" s="59"/>
      <c r="IXO138" s="59"/>
      <c r="IXP138" s="59"/>
      <c r="IXQ138" s="59"/>
      <c r="IXR138" s="59"/>
      <c r="IXS138" s="59"/>
      <c r="IXT138" s="59"/>
      <c r="IXU138" s="59"/>
      <c r="IXV138" s="59"/>
      <c r="IXW138" s="59"/>
      <c r="IXX138" s="59"/>
      <c r="IXY138" s="59"/>
      <c r="IXZ138" s="59"/>
      <c r="IYA138" s="59"/>
      <c r="IYB138" s="59"/>
      <c r="IYC138" s="59"/>
      <c r="IYD138" s="59"/>
      <c r="IYE138" s="59"/>
      <c r="IYF138" s="59"/>
      <c r="IYG138" s="59"/>
      <c r="IYH138" s="59"/>
      <c r="IYI138" s="59"/>
      <c r="IYJ138" s="59"/>
      <c r="IYK138" s="59"/>
      <c r="IYL138" s="59"/>
      <c r="IYM138" s="59"/>
      <c r="IYN138" s="59"/>
      <c r="IYO138" s="59"/>
      <c r="IYP138" s="59"/>
      <c r="IYQ138" s="59"/>
      <c r="IYR138" s="59"/>
      <c r="IYS138" s="59"/>
      <c r="IYT138" s="59"/>
      <c r="IYU138" s="59"/>
      <c r="IYV138" s="59"/>
      <c r="IYW138" s="59"/>
      <c r="IYX138" s="59"/>
      <c r="IYY138" s="59"/>
      <c r="IYZ138" s="59"/>
      <c r="IZA138" s="59"/>
      <c r="IZB138" s="59"/>
      <c r="IZC138" s="59"/>
      <c r="IZD138" s="59"/>
      <c r="IZE138" s="59"/>
      <c r="IZF138" s="59"/>
      <c r="IZG138" s="59"/>
      <c r="IZH138" s="59"/>
      <c r="IZI138" s="59"/>
      <c r="IZJ138" s="59"/>
      <c r="IZK138" s="59"/>
      <c r="IZL138" s="59"/>
      <c r="IZM138" s="59"/>
      <c r="IZN138" s="59"/>
      <c r="IZO138" s="59"/>
      <c r="IZP138" s="59"/>
      <c r="IZQ138" s="59"/>
      <c r="IZR138" s="59"/>
      <c r="IZS138" s="59"/>
      <c r="IZT138" s="59"/>
      <c r="IZU138" s="59"/>
      <c r="IZV138" s="59"/>
      <c r="IZW138" s="59"/>
      <c r="IZX138" s="59"/>
      <c r="IZY138" s="59"/>
      <c r="IZZ138" s="59"/>
      <c r="JAA138" s="59"/>
      <c r="JAB138" s="59"/>
      <c r="JAC138" s="59"/>
      <c r="JAD138" s="59"/>
      <c r="JAE138" s="59"/>
      <c r="JAF138" s="59"/>
      <c r="JAG138" s="59"/>
      <c r="JAH138" s="59"/>
      <c r="JAI138" s="59"/>
      <c r="JAJ138" s="59"/>
      <c r="JAK138" s="59"/>
      <c r="JAL138" s="59"/>
      <c r="JAM138" s="59"/>
      <c r="JAN138" s="59"/>
      <c r="JAO138" s="59"/>
      <c r="JAP138" s="59"/>
      <c r="JAQ138" s="59"/>
      <c r="JAR138" s="59"/>
      <c r="JAS138" s="59"/>
      <c r="JAT138" s="59"/>
      <c r="JAU138" s="59"/>
      <c r="JAV138" s="59"/>
      <c r="JAW138" s="59"/>
      <c r="JAX138" s="59"/>
      <c r="JAY138" s="59"/>
      <c r="JAZ138" s="59"/>
      <c r="JBA138" s="59"/>
      <c r="JBB138" s="59"/>
      <c r="JBC138" s="59"/>
      <c r="JBD138" s="59"/>
      <c r="JBE138" s="59"/>
      <c r="JBF138" s="59"/>
      <c r="JBG138" s="59"/>
      <c r="JBH138" s="59"/>
      <c r="JBI138" s="59"/>
      <c r="JBJ138" s="59"/>
      <c r="JBK138" s="59"/>
      <c r="JBL138" s="59"/>
      <c r="JBM138" s="59"/>
      <c r="JBN138" s="59"/>
      <c r="JBO138" s="59"/>
      <c r="JBP138" s="59"/>
      <c r="JBQ138" s="59"/>
      <c r="JBR138" s="59"/>
      <c r="JBS138" s="59"/>
      <c r="JBT138" s="59"/>
      <c r="JBU138" s="59"/>
      <c r="JBV138" s="59"/>
      <c r="JBW138" s="59"/>
      <c r="JBX138" s="59"/>
      <c r="JBY138" s="59"/>
      <c r="JBZ138" s="59"/>
      <c r="JCA138" s="59"/>
      <c r="JCB138" s="59"/>
      <c r="JCC138" s="59"/>
      <c r="JCD138" s="59"/>
      <c r="JCE138" s="59"/>
      <c r="JCF138" s="59"/>
      <c r="JCG138" s="59"/>
      <c r="JCH138" s="59"/>
      <c r="JCI138" s="59"/>
      <c r="JCJ138" s="59"/>
      <c r="JCK138" s="59"/>
      <c r="JCL138" s="59"/>
      <c r="JCM138" s="59"/>
      <c r="JCN138" s="59"/>
      <c r="JCO138" s="59"/>
      <c r="JCP138" s="59"/>
      <c r="JCQ138" s="59"/>
      <c r="JCR138" s="59"/>
      <c r="JCS138" s="59"/>
      <c r="JCT138" s="59"/>
      <c r="JCU138" s="59"/>
      <c r="JCV138" s="59"/>
      <c r="JCW138" s="59"/>
      <c r="JCX138" s="59"/>
      <c r="JCY138" s="59"/>
      <c r="JCZ138" s="59"/>
      <c r="JDA138" s="59"/>
      <c r="JDB138" s="59"/>
      <c r="JDC138" s="59"/>
      <c r="JDD138" s="59"/>
      <c r="JDE138" s="59"/>
      <c r="JDF138" s="59"/>
      <c r="JDG138" s="59"/>
      <c r="JDH138" s="59"/>
      <c r="JDI138" s="59"/>
      <c r="JDJ138" s="59"/>
      <c r="JDK138" s="59"/>
      <c r="JDL138" s="59"/>
      <c r="JDM138" s="59"/>
      <c r="JDN138" s="59"/>
      <c r="JDO138" s="59"/>
      <c r="JDP138" s="59"/>
      <c r="JDQ138" s="59"/>
      <c r="JDR138" s="59"/>
      <c r="JDS138" s="59"/>
      <c r="JDT138" s="59"/>
      <c r="JDU138" s="59"/>
      <c r="JDV138" s="59"/>
      <c r="JDW138" s="59"/>
      <c r="JDX138" s="59"/>
      <c r="JDY138" s="59"/>
      <c r="JDZ138" s="59"/>
      <c r="JEA138" s="59"/>
      <c r="JEB138" s="59"/>
      <c r="JEC138" s="59"/>
      <c r="JED138" s="59"/>
      <c r="JEE138" s="59"/>
      <c r="JEF138" s="59"/>
      <c r="JEG138" s="59"/>
      <c r="JEH138" s="59"/>
      <c r="JEI138" s="59"/>
      <c r="JEJ138" s="59"/>
      <c r="JEK138" s="59"/>
      <c r="JEL138" s="59"/>
      <c r="JEM138" s="59"/>
      <c r="JEN138" s="59"/>
      <c r="JEO138" s="59"/>
      <c r="JEP138" s="59"/>
      <c r="JEQ138" s="59"/>
      <c r="JER138" s="59"/>
      <c r="JES138" s="59"/>
      <c r="JET138" s="59"/>
      <c r="JEU138" s="59"/>
      <c r="JEV138" s="59"/>
      <c r="JEW138" s="59"/>
      <c r="JEX138" s="59"/>
      <c r="JEY138" s="59"/>
      <c r="JEZ138" s="59"/>
      <c r="JFA138" s="59"/>
      <c r="JFB138" s="59"/>
      <c r="JFC138" s="59"/>
      <c r="JFD138" s="59"/>
      <c r="JFE138" s="59"/>
      <c r="JFF138" s="59"/>
      <c r="JFG138" s="59"/>
      <c r="JFH138" s="59"/>
      <c r="JFI138" s="59"/>
      <c r="JFJ138" s="59"/>
      <c r="JFK138" s="59"/>
      <c r="JFL138" s="59"/>
      <c r="JFM138" s="59"/>
      <c r="JFN138" s="59"/>
      <c r="JFO138" s="59"/>
      <c r="JFP138" s="59"/>
      <c r="JFQ138" s="59"/>
      <c r="JFR138" s="59"/>
      <c r="JFS138" s="59"/>
      <c r="JFT138" s="59"/>
      <c r="JFU138" s="59"/>
      <c r="JFV138" s="59"/>
      <c r="JFW138" s="59"/>
      <c r="JFX138" s="59"/>
      <c r="JFY138" s="59"/>
      <c r="JFZ138" s="59"/>
      <c r="JGA138" s="59"/>
      <c r="JGB138" s="59"/>
      <c r="JGC138" s="59"/>
      <c r="JGD138" s="59"/>
      <c r="JGE138" s="59"/>
      <c r="JGF138" s="59"/>
      <c r="JGG138" s="59"/>
      <c r="JGH138" s="59"/>
      <c r="JGI138" s="59"/>
      <c r="JGJ138" s="59"/>
      <c r="JGK138" s="59"/>
      <c r="JGL138" s="59"/>
      <c r="JGM138" s="59"/>
      <c r="JGN138" s="59"/>
      <c r="JGO138" s="59"/>
      <c r="JGP138" s="59"/>
      <c r="JGQ138" s="59"/>
      <c r="JGR138" s="59"/>
      <c r="JGS138" s="59"/>
      <c r="JGT138" s="59"/>
      <c r="JGU138" s="59"/>
      <c r="JGV138" s="59"/>
      <c r="JGW138" s="59"/>
      <c r="JGX138" s="59"/>
      <c r="JGY138" s="59"/>
      <c r="JGZ138" s="59"/>
      <c r="JHA138" s="59"/>
      <c r="JHB138" s="59"/>
      <c r="JHC138" s="59"/>
      <c r="JHD138" s="59"/>
      <c r="JHE138" s="59"/>
      <c r="JHF138" s="59"/>
      <c r="JHG138" s="59"/>
      <c r="JHH138" s="59"/>
      <c r="JHI138" s="59"/>
      <c r="JHJ138" s="59"/>
      <c r="JHK138" s="59"/>
      <c r="JHL138" s="59"/>
      <c r="JHM138" s="59"/>
      <c r="JHN138" s="59"/>
      <c r="JHO138" s="59"/>
      <c r="JHP138" s="59"/>
      <c r="JHQ138" s="59"/>
      <c r="JHR138" s="59"/>
      <c r="JHS138" s="59"/>
      <c r="JHT138" s="59"/>
      <c r="JHU138" s="59"/>
      <c r="JHV138" s="59"/>
      <c r="JHW138" s="59"/>
      <c r="JHX138" s="59"/>
      <c r="JHY138" s="59"/>
      <c r="JHZ138" s="59"/>
      <c r="JIA138" s="59"/>
      <c r="JIB138" s="59"/>
      <c r="JIC138" s="59"/>
      <c r="JID138" s="59"/>
      <c r="JIE138" s="59"/>
      <c r="JIF138" s="59"/>
      <c r="JIG138" s="59"/>
      <c r="JIH138" s="59"/>
      <c r="JII138" s="59"/>
      <c r="JIJ138" s="59"/>
      <c r="JIK138" s="59"/>
      <c r="JIL138" s="59"/>
      <c r="JIM138" s="59"/>
      <c r="JIN138" s="59"/>
      <c r="JIO138" s="59"/>
      <c r="JIP138" s="59"/>
      <c r="JIQ138" s="59"/>
      <c r="JIR138" s="59"/>
      <c r="JIS138" s="59"/>
      <c r="JIT138" s="59"/>
      <c r="JIU138" s="59"/>
      <c r="JIV138" s="59"/>
      <c r="JIW138" s="59"/>
      <c r="JIX138" s="59"/>
      <c r="JIY138" s="59"/>
      <c r="JIZ138" s="59"/>
      <c r="JJA138" s="59"/>
      <c r="JJB138" s="59"/>
      <c r="JJC138" s="59"/>
      <c r="JJD138" s="59"/>
      <c r="JJE138" s="59"/>
      <c r="JJF138" s="59"/>
      <c r="JJG138" s="59"/>
      <c r="JJH138" s="59"/>
      <c r="JJI138" s="59"/>
      <c r="JJJ138" s="59"/>
      <c r="JJK138" s="59"/>
      <c r="JJL138" s="59"/>
      <c r="JJM138" s="59"/>
      <c r="JJN138" s="59"/>
      <c r="JJO138" s="59"/>
      <c r="JJP138" s="59"/>
      <c r="JJQ138" s="59"/>
      <c r="JJR138" s="59"/>
      <c r="JJS138" s="59"/>
      <c r="JJT138" s="59"/>
      <c r="JJU138" s="59"/>
      <c r="JJV138" s="59"/>
      <c r="JJW138" s="59"/>
      <c r="JJX138" s="59"/>
      <c r="JJY138" s="59"/>
      <c r="JJZ138" s="59"/>
      <c r="JKA138" s="59"/>
      <c r="JKB138" s="59"/>
      <c r="JKC138" s="59"/>
      <c r="JKD138" s="59"/>
      <c r="JKE138" s="59"/>
      <c r="JKF138" s="59"/>
      <c r="JKG138" s="59"/>
      <c r="JKH138" s="59"/>
      <c r="JKI138" s="59"/>
      <c r="JKJ138" s="59"/>
      <c r="JKK138" s="59"/>
      <c r="JKL138" s="59"/>
      <c r="JKM138" s="59"/>
      <c r="JKN138" s="59"/>
      <c r="JKO138" s="59"/>
      <c r="JKP138" s="59"/>
      <c r="JKQ138" s="59"/>
      <c r="JKR138" s="59"/>
      <c r="JKS138" s="59"/>
      <c r="JKT138" s="59"/>
      <c r="JKU138" s="59"/>
      <c r="JKV138" s="59"/>
      <c r="JKW138" s="59"/>
      <c r="JKX138" s="59"/>
      <c r="JKY138" s="59"/>
      <c r="JKZ138" s="59"/>
      <c r="JLA138" s="59"/>
      <c r="JLB138" s="59"/>
      <c r="JLC138" s="59"/>
      <c r="JLD138" s="59"/>
      <c r="JLE138" s="59"/>
      <c r="JLF138" s="59"/>
      <c r="JLG138" s="59"/>
      <c r="JLH138" s="59"/>
      <c r="JLI138" s="59"/>
      <c r="JLJ138" s="59"/>
      <c r="JLK138" s="59"/>
      <c r="JLL138" s="59"/>
      <c r="JLM138" s="59"/>
      <c r="JLN138" s="59"/>
      <c r="JLO138" s="59"/>
      <c r="JLP138" s="59"/>
      <c r="JLQ138" s="59"/>
      <c r="JLR138" s="59"/>
      <c r="JLS138" s="59"/>
      <c r="JLT138" s="59"/>
      <c r="JLU138" s="59"/>
      <c r="JLV138" s="59"/>
      <c r="JLW138" s="59"/>
      <c r="JLX138" s="59"/>
      <c r="JLY138" s="59"/>
      <c r="JLZ138" s="59"/>
      <c r="JMA138" s="59"/>
      <c r="JMB138" s="59"/>
      <c r="JMC138" s="59"/>
      <c r="JMD138" s="59"/>
      <c r="JME138" s="59"/>
      <c r="JMF138" s="59"/>
      <c r="JMG138" s="59"/>
      <c r="JMH138" s="59"/>
      <c r="JMI138" s="59"/>
      <c r="JMJ138" s="59"/>
      <c r="JMK138" s="59"/>
      <c r="JML138" s="59"/>
      <c r="JMM138" s="59"/>
      <c r="JMN138" s="59"/>
      <c r="JMO138" s="59"/>
      <c r="JMP138" s="59"/>
      <c r="JMQ138" s="59"/>
      <c r="JMR138" s="59"/>
      <c r="JMS138" s="59"/>
      <c r="JMT138" s="59"/>
      <c r="JMU138" s="59"/>
      <c r="JMV138" s="59"/>
      <c r="JMW138" s="59"/>
      <c r="JMX138" s="59"/>
      <c r="JMY138" s="59"/>
      <c r="JMZ138" s="59"/>
      <c r="JNA138" s="59"/>
      <c r="JNB138" s="59"/>
      <c r="JNC138" s="59"/>
      <c r="JND138" s="59"/>
      <c r="JNE138" s="59"/>
      <c r="JNF138" s="59"/>
      <c r="JNG138" s="59"/>
      <c r="JNH138" s="59"/>
      <c r="JNI138" s="59"/>
      <c r="JNJ138" s="59"/>
      <c r="JNK138" s="59"/>
      <c r="JNL138" s="59"/>
      <c r="JNM138" s="59"/>
      <c r="JNN138" s="59"/>
      <c r="JNO138" s="59"/>
      <c r="JNP138" s="59"/>
      <c r="JNQ138" s="59"/>
      <c r="JNR138" s="59"/>
      <c r="JNS138" s="59"/>
      <c r="JNT138" s="59"/>
      <c r="JNU138" s="59"/>
      <c r="JNV138" s="59"/>
      <c r="JNW138" s="59"/>
      <c r="JNX138" s="59"/>
      <c r="JNY138" s="59"/>
      <c r="JNZ138" s="59"/>
      <c r="JOA138" s="59"/>
      <c r="JOB138" s="59"/>
      <c r="JOC138" s="59"/>
      <c r="JOD138" s="59"/>
      <c r="JOE138" s="59"/>
      <c r="JOF138" s="59"/>
      <c r="JOG138" s="59"/>
      <c r="JOH138" s="59"/>
      <c r="JOI138" s="59"/>
      <c r="JOJ138" s="59"/>
      <c r="JOK138" s="59"/>
      <c r="JOL138" s="59"/>
      <c r="JOM138" s="59"/>
      <c r="JON138" s="59"/>
      <c r="JOO138" s="59"/>
      <c r="JOP138" s="59"/>
      <c r="JOQ138" s="59"/>
      <c r="JOR138" s="59"/>
      <c r="JOS138" s="59"/>
      <c r="JOT138" s="59"/>
      <c r="JOU138" s="59"/>
      <c r="JOV138" s="59"/>
      <c r="JOW138" s="59"/>
      <c r="JOX138" s="59"/>
      <c r="JOY138" s="59"/>
      <c r="JOZ138" s="59"/>
      <c r="JPA138" s="59"/>
      <c r="JPB138" s="59"/>
      <c r="JPC138" s="59"/>
      <c r="JPD138" s="59"/>
      <c r="JPE138" s="59"/>
      <c r="JPF138" s="59"/>
      <c r="JPG138" s="59"/>
      <c r="JPH138" s="59"/>
      <c r="JPI138" s="59"/>
      <c r="JPJ138" s="59"/>
      <c r="JPK138" s="59"/>
      <c r="JPL138" s="59"/>
      <c r="JPM138" s="59"/>
      <c r="JPN138" s="59"/>
      <c r="JPO138" s="59"/>
      <c r="JPP138" s="59"/>
      <c r="JPQ138" s="59"/>
      <c r="JPR138" s="59"/>
      <c r="JPS138" s="59"/>
      <c r="JPT138" s="59"/>
      <c r="JPU138" s="59"/>
      <c r="JPV138" s="59"/>
      <c r="JPW138" s="59"/>
      <c r="JPX138" s="59"/>
      <c r="JPY138" s="59"/>
      <c r="JPZ138" s="59"/>
      <c r="JQA138" s="59"/>
      <c r="JQB138" s="59"/>
      <c r="JQC138" s="59"/>
      <c r="JQD138" s="59"/>
      <c r="JQE138" s="59"/>
      <c r="JQF138" s="59"/>
      <c r="JQG138" s="59"/>
      <c r="JQH138" s="59"/>
      <c r="JQI138" s="59"/>
      <c r="JQJ138" s="59"/>
      <c r="JQK138" s="59"/>
      <c r="JQL138" s="59"/>
      <c r="JQM138" s="59"/>
      <c r="JQN138" s="59"/>
      <c r="JQO138" s="59"/>
      <c r="JQP138" s="59"/>
      <c r="JQQ138" s="59"/>
      <c r="JQR138" s="59"/>
      <c r="JQS138" s="59"/>
      <c r="JQT138" s="59"/>
      <c r="JQU138" s="59"/>
      <c r="JQV138" s="59"/>
      <c r="JQW138" s="59"/>
      <c r="JQX138" s="59"/>
      <c r="JQY138" s="59"/>
      <c r="JQZ138" s="59"/>
      <c r="JRA138" s="59"/>
      <c r="JRB138" s="59"/>
      <c r="JRC138" s="59"/>
      <c r="JRD138" s="59"/>
      <c r="JRE138" s="59"/>
      <c r="JRF138" s="59"/>
      <c r="JRG138" s="59"/>
      <c r="JRH138" s="59"/>
      <c r="JRI138" s="59"/>
      <c r="JRJ138" s="59"/>
      <c r="JRK138" s="59"/>
      <c r="JRL138" s="59"/>
      <c r="JRM138" s="59"/>
      <c r="JRN138" s="59"/>
      <c r="JRO138" s="59"/>
      <c r="JRP138" s="59"/>
      <c r="JRQ138" s="59"/>
      <c r="JRR138" s="59"/>
      <c r="JRS138" s="59"/>
      <c r="JRT138" s="59"/>
      <c r="JRU138" s="59"/>
      <c r="JRV138" s="59"/>
      <c r="JRW138" s="59"/>
      <c r="JRX138" s="59"/>
      <c r="JRY138" s="59"/>
      <c r="JRZ138" s="59"/>
      <c r="JSA138" s="59"/>
      <c r="JSB138" s="59"/>
      <c r="JSC138" s="59"/>
      <c r="JSD138" s="59"/>
      <c r="JSE138" s="59"/>
      <c r="JSF138" s="59"/>
      <c r="JSG138" s="59"/>
      <c r="JSH138" s="59"/>
      <c r="JSI138" s="59"/>
      <c r="JSJ138" s="59"/>
      <c r="JSK138" s="59"/>
      <c r="JSL138" s="59"/>
      <c r="JSM138" s="59"/>
      <c r="JSN138" s="59"/>
      <c r="JSO138" s="59"/>
      <c r="JSP138" s="59"/>
      <c r="JSQ138" s="59"/>
      <c r="JSR138" s="59"/>
      <c r="JSS138" s="59"/>
      <c r="JST138" s="59"/>
      <c r="JSU138" s="59"/>
      <c r="JSV138" s="59"/>
      <c r="JSW138" s="59"/>
      <c r="JSX138" s="59"/>
      <c r="JSY138" s="59"/>
      <c r="JSZ138" s="59"/>
      <c r="JTA138" s="59"/>
      <c r="JTB138" s="59"/>
      <c r="JTC138" s="59"/>
      <c r="JTD138" s="59"/>
      <c r="JTE138" s="59"/>
      <c r="JTF138" s="59"/>
      <c r="JTG138" s="59"/>
      <c r="JTH138" s="59"/>
      <c r="JTI138" s="59"/>
      <c r="JTJ138" s="59"/>
      <c r="JTK138" s="59"/>
      <c r="JTL138" s="59"/>
      <c r="JTM138" s="59"/>
      <c r="JTN138" s="59"/>
      <c r="JTO138" s="59"/>
      <c r="JTP138" s="59"/>
      <c r="JTQ138" s="59"/>
      <c r="JTR138" s="59"/>
      <c r="JTS138" s="59"/>
      <c r="JTT138" s="59"/>
      <c r="JTU138" s="59"/>
      <c r="JTV138" s="59"/>
      <c r="JTW138" s="59"/>
      <c r="JTX138" s="59"/>
      <c r="JTY138" s="59"/>
      <c r="JTZ138" s="59"/>
      <c r="JUA138" s="59"/>
      <c r="JUB138" s="59"/>
      <c r="JUC138" s="59"/>
      <c r="JUD138" s="59"/>
      <c r="JUE138" s="59"/>
      <c r="JUF138" s="59"/>
      <c r="JUG138" s="59"/>
      <c r="JUH138" s="59"/>
      <c r="JUI138" s="59"/>
      <c r="JUJ138" s="59"/>
      <c r="JUK138" s="59"/>
      <c r="JUL138" s="59"/>
      <c r="JUM138" s="59"/>
      <c r="JUN138" s="59"/>
      <c r="JUO138" s="59"/>
      <c r="JUP138" s="59"/>
      <c r="JUQ138" s="59"/>
      <c r="JUR138" s="59"/>
      <c r="JUS138" s="59"/>
      <c r="JUT138" s="59"/>
      <c r="JUU138" s="59"/>
      <c r="JUV138" s="59"/>
      <c r="JUW138" s="59"/>
      <c r="JUX138" s="59"/>
      <c r="JUY138" s="59"/>
      <c r="JUZ138" s="59"/>
      <c r="JVA138" s="59"/>
      <c r="JVB138" s="59"/>
      <c r="JVC138" s="59"/>
      <c r="JVD138" s="59"/>
      <c r="JVE138" s="59"/>
      <c r="JVF138" s="59"/>
      <c r="JVG138" s="59"/>
      <c r="JVH138" s="59"/>
      <c r="JVI138" s="59"/>
      <c r="JVJ138" s="59"/>
      <c r="JVK138" s="59"/>
      <c r="JVL138" s="59"/>
      <c r="JVM138" s="59"/>
      <c r="JVN138" s="59"/>
      <c r="JVO138" s="59"/>
      <c r="JVP138" s="59"/>
      <c r="JVQ138" s="59"/>
      <c r="JVR138" s="59"/>
      <c r="JVS138" s="59"/>
      <c r="JVT138" s="59"/>
      <c r="JVU138" s="59"/>
      <c r="JVV138" s="59"/>
      <c r="JVW138" s="59"/>
      <c r="JVX138" s="59"/>
      <c r="JVY138" s="59"/>
      <c r="JVZ138" s="59"/>
      <c r="JWA138" s="59"/>
      <c r="JWB138" s="59"/>
      <c r="JWC138" s="59"/>
      <c r="JWD138" s="59"/>
      <c r="JWE138" s="59"/>
      <c r="JWF138" s="59"/>
      <c r="JWG138" s="59"/>
      <c r="JWH138" s="59"/>
      <c r="JWI138" s="59"/>
      <c r="JWJ138" s="59"/>
      <c r="JWK138" s="59"/>
      <c r="JWL138" s="59"/>
      <c r="JWM138" s="59"/>
      <c r="JWN138" s="59"/>
      <c r="JWO138" s="59"/>
      <c r="JWP138" s="59"/>
      <c r="JWQ138" s="59"/>
      <c r="JWR138" s="59"/>
      <c r="JWS138" s="59"/>
      <c r="JWT138" s="59"/>
      <c r="JWU138" s="59"/>
      <c r="JWV138" s="59"/>
      <c r="JWW138" s="59"/>
      <c r="JWX138" s="59"/>
      <c r="JWY138" s="59"/>
      <c r="JWZ138" s="59"/>
      <c r="JXA138" s="59"/>
      <c r="JXB138" s="59"/>
      <c r="JXC138" s="59"/>
      <c r="JXD138" s="59"/>
      <c r="JXE138" s="59"/>
      <c r="JXF138" s="59"/>
      <c r="JXG138" s="59"/>
      <c r="JXH138" s="59"/>
      <c r="JXI138" s="59"/>
      <c r="JXJ138" s="59"/>
      <c r="JXK138" s="59"/>
      <c r="JXL138" s="59"/>
      <c r="JXM138" s="59"/>
      <c r="JXN138" s="59"/>
      <c r="JXO138" s="59"/>
      <c r="JXP138" s="59"/>
      <c r="JXQ138" s="59"/>
      <c r="JXR138" s="59"/>
      <c r="JXS138" s="59"/>
      <c r="JXT138" s="59"/>
      <c r="JXU138" s="59"/>
      <c r="JXV138" s="59"/>
      <c r="JXW138" s="59"/>
      <c r="JXX138" s="59"/>
      <c r="JXY138" s="59"/>
      <c r="JXZ138" s="59"/>
      <c r="JYA138" s="59"/>
      <c r="JYB138" s="59"/>
      <c r="JYC138" s="59"/>
      <c r="JYD138" s="59"/>
      <c r="JYE138" s="59"/>
      <c r="JYF138" s="59"/>
      <c r="JYG138" s="59"/>
      <c r="JYH138" s="59"/>
      <c r="JYI138" s="59"/>
      <c r="JYJ138" s="59"/>
      <c r="JYK138" s="59"/>
      <c r="JYL138" s="59"/>
      <c r="JYM138" s="59"/>
      <c r="JYN138" s="59"/>
      <c r="JYO138" s="59"/>
      <c r="JYP138" s="59"/>
      <c r="JYQ138" s="59"/>
      <c r="JYR138" s="59"/>
      <c r="JYS138" s="59"/>
      <c r="JYT138" s="59"/>
      <c r="JYU138" s="59"/>
      <c r="JYV138" s="59"/>
      <c r="JYW138" s="59"/>
      <c r="JYX138" s="59"/>
      <c r="JYY138" s="59"/>
      <c r="JYZ138" s="59"/>
      <c r="JZA138" s="59"/>
      <c r="JZB138" s="59"/>
      <c r="JZC138" s="59"/>
      <c r="JZD138" s="59"/>
      <c r="JZE138" s="59"/>
      <c r="JZF138" s="59"/>
      <c r="JZG138" s="59"/>
      <c r="JZH138" s="59"/>
      <c r="JZI138" s="59"/>
      <c r="JZJ138" s="59"/>
      <c r="JZK138" s="59"/>
      <c r="JZL138" s="59"/>
      <c r="JZM138" s="59"/>
      <c r="JZN138" s="59"/>
      <c r="JZO138" s="59"/>
      <c r="JZP138" s="59"/>
      <c r="JZQ138" s="59"/>
      <c r="JZR138" s="59"/>
      <c r="JZS138" s="59"/>
      <c r="JZT138" s="59"/>
      <c r="JZU138" s="59"/>
      <c r="JZV138" s="59"/>
      <c r="JZW138" s="59"/>
      <c r="JZX138" s="59"/>
      <c r="JZY138" s="59"/>
      <c r="JZZ138" s="59"/>
      <c r="KAA138" s="59"/>
      <c r="KAB138" s="59"/>
      <c r="KAC138" s="59"/>
      <c r="KAD138" s="59"/>
      <c r="KAE138" s="59"/>
      <c r="KAF138" s="59"/>
      <c r="KAG138" s="59"/>
      <c r="KAH138" s="59"/>
      <c r="KAI138" s="59"/>
      <c r="KAJ138" s="59"/>
      <c r="KAK138" s="59"/>
      <c r="KAL138" s="59"/>
      <c r="KAM138" s="59"/>
      <c r="KAN138" s="59"/>
      <c r="KAO138" s="59"/>
      <c r="KAP138" s="59"/>
      <c r="KAQ138" s="59"/>
      <c r="KAR138" s="59"/>
      <c r="KAS138" s="59"/>
      <c r="KAT138" s="59"/>
      <c r="KAU138" s="59"/>
      <c r="KAV138" s="59"/>
      <c r="KAW138" s="59"/>
      <c r="KAX138" s="59"/>
      <c r="KAY138" s="59"/>
      <c r="KAZ138" s="59"/>
      <c r="KBA138" s="59"/>
      <c r="KBB138" s="59"/>
      <c r="KBC138" s="59"/>
      <c r="KBD138" s="59"/>
      <c r="KBE138" s="59"/>
      <c r="KBF138" s="59"/>
      <c r="KBG138" s="59"/>
      <c r="KBH138" s="59"/>
      <c r="KBI138" s="59"/>
      <c r="KBJ138" s="59"/>
      <c r="KBK138" s="59"/>
      <c r="KBL138" s="59"/>
      <c r="KBM138" s="59"/>
      <c r="KBN138" s="59"/>
      <c r="KBO138" s="59"/>
      <c r="KBP138" s="59"/>
      <c r="KBQ138" s="59"/>
      <c r="KBR138" s="59"/>
      <c r="KBS138" s="59"/>
      <c r="KBT138" s="59"/>
      <c r="KBU138" s="59"/>
      <c r="KBV138" s="59"/>
      <c r="KBW138" s="59"/>
      <c r="KBX138" s="59"/>
      <c r="KBY138" s="59"/>
      <c r="KBZ138" s="59"/>
      <c r="KCA138" s="59"/>
      <c r="KCB138" s="59"/>
      <c r="KCC138" s="59"/>
      <c r="KCD138" s="59"/>
      <c r="KCE138" s="59"/>
      <c r="KCF138" s="59"/>
      <c r="KCG138" s="59"/>
      <c r="KCH138" s="59"/>
      <c r="KCI138" s="59"/>
      <c r="KCJ138" s="59"/>
      <c r="KCK138" s="59"/>
      <c r="KCL138" s="59"/>
      <c r="KCM138" s="59"/>
      <c r="KCN138" s="59"/>
      <c r="KCO138" s="59"/>
      <c r="KCP138" s="59"/>
      <c r="KCQ138" s="59"/>
      <c r="KCR138" s="59"/>
      <c r="KCS138" s="59"/>
      <c r="KCT138" s="59"/>
      <c r="KCU138" s="59"/>
      <c r="KCV138" s="59"/>
      <c r="KCW138" s="59"/>
      <c r="KCX138" s="59"/>
      <c r="KCY138" s="59"/>
      <c r="KCZ138" s="59"/>
      <c r="KDA138" s="59"/>
      <c r="KDB138" s="59"/>
      <c r="KDC138" s="59"/>
      <c r="KDD138" s="59"/>
      <c r="KDE138" s="59"/>
      <c r="KDF138" s="59"/>
      <c r="KDG138" s="59"/>
      <c r="KDH138" s="59"/>
      <c r="KDI138" s="59"/>
      <c r="KDJ138" s="59"/>
      <c r="KDK138" s="59"/>
      <c r="KDL138" s="59"/>
      <c r="KDM138" s="59"/>
      <c r="KDN138" s="59"/>
      <c r="KDO138" s="59"/>
      <c r="KDP138" s="59"/>
      <c r="KDQ138" s="59"/>
      <c r="KDR138" s="59"/>
      <c r="KDS138" s="59"/>
      <c r="KDT138" s="59"/>
      <c r="KDU138" s="59"/>
      <c r="KDV138" s="59"/>
      <c r="KDW138" s="59"/>
      <c r="KDX138" s="59"/>
      <c r="KDY138" s="59"/>
      <c r="KDZ138" s="59"/>
      <c r="KEA138" s="59"/>
      <c r="KEB138" s="59"/>
      <c r="KEC138" s="59"/>
      <c r="KED138" s="59"/>
      <c r="KEE138" s="59"/>
      <c r="KEF138" s="59"/>
      <c r="KEG138" s="59"/>
      <c r="KEH138" s="59"/>
      <c r="KEI138" s="59"/>
      <c r="KEJ138" s="59"/>
      <c r="KEK138" s="59"/>
      <c r="KEL138" s="59"/>
      <c r="KEM138" s="59"/>
      <c r="KEN138" s="59"/>
      <c r="KEO138" s="59"/>
      <c r="KEP138" s="59"/>
      <c r="KEQ138" s="59"/>
      <c r="KER138" s="59"/>
      <c r="KES138" s="59"/>
      <c r="KET138" s="59"/>
      <c r="KEU138" s="59"/>
      <c r="KEV138" s="59"/>
      <c r="KEW138" s="59"/>
      <c r="KEX138" s="59"/>
      <c r="KEY138" s="59"/>
      <c r="KEZ138" s="59"/>
      <c r="KFA138" s="59"/>
      <c r="KFB138" s="59"/>
      <c r="KFC138" s="59"/>
      <c r="KFD138" s="59"/>
      <c r="KFE138" s="59"/>
      <c r="KFF138" s="59"/>
      <c r="KFG138" s="59"/>
      <c r="KFH138" s="59"/>
      <c r="KFI138" s="59"/>
      <c r="KFJ138" s="59"/>
      <c r="KFK138" s="59"/>
      <c r="KFL138" s="59"/>
      <c r="KFM138" s="59"/>
      <c r="KFN138" s="59"/>
      <c r="KFO138" s="59"/>
      <c r="KFP138" s="59"/>
      <c r="KFQ138" s="59"/>
      <c r="KFR138" s="59"/>
      <c r="KFS138" s="59"/>
      <c r="KFT138" s="59"/>
      <c r="KFU138" s="59"/>
      <c r="KFV138" s="59"/>
      <c r="KFW138" s="59"/>
      <c r="KFX138" s="59"/>
      <c r="KFY138" s="59"/>
      <c r="KFZ138" s="59"/>
      <c r="KGA138" s="59"/>
      <c r="KGB138" s="59"/>
      <c r="KGC138" s="59"/>
      <c r="KGD138" s="59"/>
      <c r="KGE138" s="59"/>
      <c r="KGF138" s="59"/>
      <c r="KGG138" s="59"/>
      <c r="KGH138" s="59"/>
      <c r="KGI138" s="59"/>
      <c r="KGJ138" s="59"/>
      <c r="KGK138" s="59"/>
      <c r="KGL138" s="59"/>
      <c r="KGM138" s="59"/>
      <c r="KGN138" s="59"/>
      <c r="KGO138" s="59"/>
      <c r="KGP138" s="59"/>
      <c r="KGQ138" s="59"/>
      <c r="KGR138" s="59"/>
      <c r="KGS138" s="59"/>
      <c r="KGT138" s="59"/>
      <c r="KGU138" s="59"/>
      <c r="KGV138" s="59"/>
      <c r="KGW138" s="59"/>
      <c r="KGX138" s="59"/>
      <c r="KGY138" s="59"/>
      <c r="KGZ138" s="59"/>
      <c r="KHA138" s="59"/>
      <c r="KHB138" s="59"/>
      <c r="KHC138" s="59"/>
      <c r="KHD138" s="59"/>
      <c r="KHE138" s="59"/>
      <c r="KHF138" s="59"/>
      <c r="KHG138" s="59"/>
      <c r="KHH138" s="59"/>
      <c r="KHI138" s="59"/>
      <c r="KHJ138" s="59"/>
      <c r="KHK138" s="59"/>
      <c r="KHL138" s="59"/>
      <c r="KHM138" s="59"/>
      <c r="KHN138" s="59"/>
      <c r="KHO138" s="59"/>
      <c r="KHP138" s="59"/>
      <c r="KHQ138" s="59"/>
      <c r="KHR138" s="59"/>
      <c r="KHS138" s="59"/>
      <c r="KHT138" s="59"/>
      <c r="KHU138" s="59"/>
      <c r="KHV138" s="59"/>
      <c r="KHW138" s="59"/>
      <c r="KHX138" s="59"/>
      <c r="KHY138" s="59"/>
      <c r="KHZ138" s="59"/>
      <c r="KIA138" s="59"/>
      <c r="KIB138" s="59"/>
      <c r="KIC138" s="59"/>
      <c r="KID138" s="59"/>
      <c r="KIE138" s="59"/>
      <c r="KIF138" s="59"/>
      <c r="KIG138" s="59"/>
      <c r="KIH138" s="59"/>
      <c r="KII138" s="59"/>
      <c r="KIJ138" s="59"/>
      <c r="KIK138" s="59"/>
      <c r="KIL138" s="59"/>
      <c r="KIM138" s="59"/>
      <c r="KIN138" s="59"/>
      <c r="KIO138" s="59"/>
      <c r="KIP138" s="59"/>
      <c r="KIQ138" s="59"/>
      <c r="KIR138" s="59"/>
      <c r="KIS138" s="59"/>
      <c r="KIT138" s="59"/>
      <c r="KIU138" s="59"/>
      <c r="KIV138" s="59"/>
      <c r="KIW138" s="59"/>
      <c r="KIX138" s="59"/>
      <c r="KIY138" s="59"/>
      <c r="KIZ138" s="59"/>
      <c r="KJA138" s="59"/>
      <c r="KJB138" s="59"/>
      <c r="KJC138" s="59"/>
      <c r="KJD138" s="59"/>
      <c r="KJE138" s="59"/>
      <c r="KJF138" s="59"/>
      <c r="KJG138" s="59"/>
      <c r="KJH138" s="59"/>
      <c r="KJI138" s="59"/>
      <c r="KJJ138" s="59"/>
      <c r="KJK138" s="59"/>
      <c r="KJL138" s="59"/>
      <c r="KJM138" s="59"/>
      <c r="KJN138" s="59"/>
      <c r="KJO138" s="59"/>
      <c r="KJP138" s="59"/>
      <c r="KJQ138" s="59"/>
      <c r="KJR138" s="59"/>
      <c r="KJS138" s="59"/>
      <c r="KJT138" s="59"/>
      <c r="KJU138" s="59"/>
      <c r="KJV138" s="59"/>
      <c r="KJW138" s="59"/>
      <c r="KJX138" s="59"/>
      <c r="KJY138" s="59"/>
      <c r="KJZ138" s="59"/>
      <c r="KKA138" s="59"/>
      <c r="KKB138" s="59"/>
      <c r="KKC138" s="59"/>
      <c r="KKD138" s="59"/>
      <c r="KKE138" s="59"/>
      <c r="KKF138" s="59"/>
      <c r="KKG138" s="59"/>
      <c r="KKH138" s="59"/>
      <c r="KKI138" s="59"/>
      <c r="KKJ138" s="59"/>
      <c r="KKK138" s="59"/>
      <c r="KKL138" s="59"/>
      <c r="KKM138" s="59"/>
      <c r="KKN138" s="59"/>
      <c r="KKO138" s="59"/>
      <c r="KKP138" s="59"/>
      <c r="KKQ138" s="59"/>
      <c r="KKR138" s="59"/>
      <c r="KKS138" s="59"/>
      <c r="KKT138" s="59"/>
      <c r="KKU138" s="59"/>
      <c r="KKV138" s="59"/>
      <c r="KKW138" s="59"/>
      <c r="KKX138" s="59"/>
      <c r="KKY138" s="59"/>
      <c r="KKZ138" s="59"/>
      <c r="KLA138" s="59"/>
      <c r="KLB138" s="59"/>
      <c r="KLC138" s="59"/>
      <c r="KLD138" s="59"/>
      <c r="KLE138" s="59"/>
      <c r="KLF138" s="59"/>
      <c r="KLG138" s="59"/>
      <c r="KLH138" s="59"/>
      <c r="KLI138" s="59"/>
      <c r="KLJ138" s="59"/>
      <c r="KLK138" s="59"/>
      <c r="KLL138" s="59"/>
      <c r="KLM138" s="59"/>
      <c r="KLN138" s="59"/>
      <c r="KLO138" s="59"/>
      <c r="KLP138" s="59"/>
      <c r="KLQ138" s="59"/>
      <c r="KLR138" s="59"/>
      <c r="KLS138" s="59"/>
      <c r="KLT138" s="59"/>
      <c r="KLU138" s="59"/>
      <c r="KLV138" s="59"/>
      <c r="KLW138" s="59"/>
      <c r="KLX138" s="59"/>
      <c r="KLY138" s="59"/>
      <c r="KLZ138" s="59"/>
      <c r="KMA138" s="59"/>
      <c r="KMB138" s="59"/>
      <c r="KMC138" s="59"/>
      <c r="KMD138" s="59"/>
      <c r="KME138" s="59"/>
      <c r="KMF138" s="59"/>
      <c r="KMG138" s="59"/>
      <c r="KMH138" s="59"/>
      <c r="KMI138" s="59"/>
      <c r="KMJ138" s="59"/>
      <c r="KMK138" s="59"/>
      <c r="KML138" s="59"/>
      <c r="KMM138" s="59"/>
      <c r="KMN138" s="59"/>
      <c r="KMO138" s="59"/>
      <c r="KMP138" s="59"/>
      <c r="KMQ138" s="59"/>
      <c r="KMR138" s="59"/>
      <c r="KMS138" s="59"/>
      <c r="KMT138" s="59"/>
      <c r="KMU138" s="59"/>
      <c r="KMV138" s="59"/>
      <c r="KMW138" s="59"/>
      <c r="KMX138" s="59"/>
      <c r="KMY138" s="59"/>
      <c r="KMZ138" s="59"/>
      <c r="KNA138" s="59"/>
      <c r="KNB138" s="59"/>
      <c r="KNC138" s="59"/>
      <c r="KND138" s="59"/>
      <c r="KNE138" s="59"/>
      <c r="KNF138" s="59"/>
      <c r="KNG138" s="59"/>
      <c r="KNH138" s="59"/>
      <c r="KNI138" s="59"/>
      <c r="KNJ138" s="59"/>
      <c r="KNK138" s="59"/>
      <c r="KNL138" s="59"/>
      <c r="KNM138" s="59"/>
      <c r="KNN138" s="59"/>
      <c r="KNO138" s="59"/>
      <c r="KNP138" s="59"/>
      <c r="KNQ138" s="59"/>
      <c r="KNR138" s="59"/>
      <c r="KNS138" s="59"/>
      <c r="KNT138" s="59"/>
      <c r="KNU138" s="59"/>
      <c r="KNV138" s="59"/>
      <c r="KNW138" s="59"/>
      <c r="KNX138" s="59"/>
      <c r="KNY138" s="59"/>
      <c r="KNZ138" s="59"/>
      <c r="KOA138" s="59"/>
      <c r="KOB138" s="59"/>
      <c r="KOC138" s="59"/>
      <c r="KOD138" s="59"/>
      <c r="KOE138" s="59"/>
      <c r="KOF138" s="59"/>
      <c r="KOG138" s="59"/>
      <c r="KOH138" s="59"/>
      <c r="KOI138" s="59"/>
      <c r="KOJ138" s="59"/>
      <c r="KOK138" s="59"/>
      <c r="KOL138" s="59"/>
      <c r="KOM138" s="59"/>
      <c r="KON138" s="59"/>
      <c r="KOO138" s="59"/>
      <c r="KOP138" s="59"/>
      <c r="KOQ138" s="59"/>
      <c r="KOR138" s="59"/>
      <c r="KOS138" s="59"/>
      <c r="KOT138" s="59"/>
      <c r="KOU138" s="59"/>
      <c r="KOV138" s="59"/>
      <c r="KOW138" s="59"/>
      <c r="KOX138" s="59"/>
      <c r="KOY138" s="59"/>
      <c r="KOZ138" s="59"/>
      <c r="KPA138" s="59"/>
      <c r="KPB138" s="59"/>
      <c r="KPC138" s="59"/>
      <c r="KPD138" s="59"/>
      <c r="KPE138" s="59"/>
      <c r="KPF138" s="59"/>
      <c r="KPG138" s="59"/>
      <c r="KPH138" s="59"/>
      <c r="KPI138" s="59"/>
      <c r="KPJ138" s="59"/>
      <c r="KPK138" s="59"/>
      <c r="KPL138" s="59"/>
      <c r="KPM138" s="59"/>
      <c r="KPN138" s="59"/>
      <c r="KPO138" s="59"/>
      <c r="KPP138" s="59"/>
      <c r="KPQ138" s="59"/>
      <c r="KPR138" s="59"/>
      <c r="KPS138" s="59"/>
      <c r="KPT138" s="59"/>
      <c r="KPU138" s="59"/>
      <c r="KPV138" s="59"/>
      <c r="KPW138" s="59"/>
      <c r="KPX138" s="59"/>
      <c r="KPY138" s="59"/>
      <c r="KPZ138" s="59"/>
      <c r="KQA138" s="59"/>
      <c r="KQB138" s="59"/>
      <c r="KQC138" s="59"/>
      <c r="KQD138" s="59"/>
      <c r="KQE138" s="59"/>
      <c r="KQF138" s="59"/>
      <c r="KQG138" s="59"/>
      <c r="KQH138" s="59"/>
      <c r="KQI138" s="59"/>
      <c r="KQJ138" s="59"/>
      <c r="KQK138" s="59"/>
      <c r="KQL138" s="59"/>
      <c r="KQM138" s="59"/>
      <c r="KQN138" s="59"/>
      <c r="KQO138" s="59"/>
      <c r="KQP138" s="59"/>
      <c r="KQQ138" s="59"/>
      <c r="KQR138" s="59"/>
      <c r="KQS138" s="59"/>
      <c r="KQT138" s="59"/>
      <c r="KQU138" s="59"/>
      <c r="KQV138" s="59"/>
      <c r="KQW138" s="59"/>
      <c r="KQX138" s="59"/>
      <c r="KQY138" s="59"/>
      <c r="KQZ138" s="59"/>
      <c r="KRA138" s="59"/>
      <c r="KRB138" s="59"/>
      <c r="KRC138" s="59"/>
      <c r="KRD138" s="59"/>
      <c r="KRE138" s="59"/>
      <c r="KRF138" s="59"/>
      <c r="KRG138" s="59"/>
      <c r="KRH138" s="59"/>
      <c r="KRI138" s="59"/>
      <c r="KRJ138" s="59"/>
      <c r="KRK138" s="59"/>
      <c r="KRL138" s="59"/>
      <c r="KRM138" s="59"/>
      <c r="KRN138" s="59"/>
      <c r="KRO138" s="59"/>
      <c r="KRP138" s="59"/>
      <c r="KRQ138" s="59"/>
      <c r="KRR138" s="59"/>
      <c r="KRS138" s="59"/>
      <c r="KRT138" s="59"/>
      <c r="KRU138" s="59"/>
      <c r="KRV138" s="59"/>
      <c r="KRW138" s="59"/>
      <c r="KRX138" s="59"/>
      <c r="KRY138" s="59"/>
      <c r="KRZ138" s="59"/>
      <c r="KSA138" s="59"/>
      <c r="KSB138" s="59"/>
      <c r="KSC138" s="59"/>
      <c r="KSD138" s="59"/>
      <c r="KSE138" s="59"/>
      <c r="KSF138" s="59"/>
      <c r="KSG138" s="59"/>
      <c r="KSH138" s="59"/>
      <c r="KSI138" s="59"/>
      <c r="KSJ138" s="59"/>
      <c r="KSK138" s="59"/>
      <c r="KSL138" s="59"/>
      <c r="KSM138" s="59"/>
      <c r="KSN138" s="59"/>
      <c r="KSO138" s="59"/>
      <c r="KSP138" s="59"/>
      <c r="KSQ138" s="59"/>
      <c r="KSR138" s="59"/>
      <c r="KSS138" s="59"/>
      <c r="KST138" s="59"/>
      <c r="KSU138" s="59"/>
      <c r="KSV138" s="59"/>
      <c r="KSW138" s="59"/>
      <c r="KSX138" s="59"/>
      <c r="KSY138" s="59"/>
      <c r="KSZ138" s="59"/>
      <c r="KTA138" s="59"/>
      <c r="KTB138" s="59"/>
      <c r="KTC138" s="59"/>
      <c r="KTD138" s="59"/>
      <c r="KTE138" s="59"/>
      <c r="KTF138" s="59"/>
      <c r="KTG138" s="59"/>
      <c r="KTH138" s="59"/>
      <c r="KTI138" s="59"/>
      <c r="KTJ138" s="59"/>
      <c r="KTK138" s="59"/>
      <c r="KTL138" s="59"/>
      <c r="KTM138" s="59"/>
      <c r="KTN138" s="59"/>
      <c r="KTO138" s="59"/>
      <c r="KTP138" s="59"/>
      <c r="KTQ138" s="59"/>
      <c r="KTR138" s="59"/>
      <c r="KTS138" s="59"/>
      <c r="KTT138" s="59"/>
      <c r="KTU138" s="59"/>
      <c r="KTV138" s="59"/>
      <c r="KTW138" s="59"/>
      <c r="KTX138" s="59"/>
      <c r="KTY138" s="59"/>
      <c r="KTZ138" s="59"/>
      <c r="KUA138" s="59"/>
      <c r="KUB138" s="59"/>
      <c r="KUC138" s="59"/>
      <c r="KUD138" s="59"/>
      <c r="KUE138" s="59"/>
      <c r="KUF138" s="59"/>
      <c r="KUG138" s="59"/>
      <c r="KUH138" s="59"/>
      <c r="KUI138" s="59"/>
      <c r="KUJ138" s="59"/>
      <c r="KUK138" s="59"/>
      <c r="KUL138" s="59"/>
      <c r="KUM138" s="59"/>
      <c r="KUN138" s="59"/>
      <c r="KUO138" s="59"/>
      <c r="KUP138" s="59"/>
      <c r="KUQ138" s="59"/>
      <c r="KUR138" s="59"/>
      <c r="KUS138" s="59"/>
      <c r="KUT138" s="59"/>
      <c r="KUU138" s="59"/>
      <c r="KUV138" s="59"/>
      <c r="KUW138" s="59"/>
      <c r="KUX138" s="59"/>
      <c r="KUY138" s="59"/>
      <c r="KUZ138" s="59"/>
      <c r="KVA138" s="59"/>
      <c r="KVB138" s="59"/>
      <c r="KVC138" s="59"/>
      <c r="KVD138" s="59"/>
      <c r="KVE138" s="59"/>
      <c r="KVF138" s="59"/>
      <c r="KVG138" s="59"/>
      <c r="KVH138" s="59"/>
      <c r="KVI138" s="59"/>
      <c r="KVJ138" s="59"/>
      <c r="KVK138" s="59"/>
      <c r="KVL138" s="59"/>
      <c r="KVM138" s="59"/>
      <c r="KVN138" s="59"/>
      <c r="KVO138" s="59"/>
      <c r="KVP138" s="59"/>
      <c r="KVQ138" s="59"/>
      <c r="KVR138" s="59"/>
      <c r="KVS138" s="59"/>
      <c r="KVT138" s="59"/>
      <c r="KVU138" s="59"/>
      <c r="KVV138" s="59"/>
      <c r="KVW138" s="59"/>
      <c r="KVX138" s="59"/>
      <c r="KVY138" s="59"/>
      <c r="KVZ138" s="59"/>
      <c r="KWA138" s="59"/>
      <c r="KWB138" s="59"/>
      <c r="KWC138" s="59"/>
      <c r="KWD138" s="59"/>
      <c r="KWE138" s="59"/>
      <c r="KWF138" s="59"/>
      <c r="KWG138" s="59"/>
      <c r="KWH138" s="59"/>
      <c r="KWI138" s="59"/>
      <c r="KWJ138" s="59"/>
      <c r="KWK138" s="59"/>
      <c r="KWL138" s="59"/>
      <c r="KWM138" s="59"/>
      <c r="KWN138" s="59"/>
      <c r="KWO138" s="59"/>
      <c r="KWP138" s="59"/>
      <c r="KWQ138" s="59"/>
      <c r="KWR138" s="59"/>
      <c r="KWS138" s="59"/>
      <c r="KWT138" s="59"/>
      <c r="KWU138" s="59"/>
      <c r="KWV138" s="59"/>
      <c r="KWW138" s="59"/>
      <c r="KWX138" s="59"/>
      <c r="KWY138" s="59"/>
      <c r="KWZ138" s="59"/>
      <c r="KXA138" s="59"/>
      <c r="KXB138" s="59"/>
      <c r="KXC138" s="59"/>
      <c r="KXD138" s="59"/>
      <c r="KXE138" s="59"/>
      <c r="KXF138" s="59"/>
      <c r="KXG138" s="59"/>
      <c r="KXH138" s="59"/>
      <c r="KXI138" s="59"/>
      <c r="KXJ138" s="59"/>
      <c r="KXK138" s="59"/>
      <c r="KXL138" s="59"/>
      <c r="KXM138" s="59"/>
      <c r="KXN138" s="59"/>
      <c r="KXO138" s="59"/>
      <c r="KXP138" s="59"/>
      <c r="KXQ138" s="59"/>
      <c r="KXR138" s="59"/>
      <c r="KXS138" s="59"/>
      <c r="KXT138" s="59"/>
      <c r="KXU138" s="59"/>
      <c r="KXV138" s="59"/>
      <c r="KXW138" s="59"/>
      <c r="KXX138" s="59"/>
      <c r="KXY138" s="59"/>
      <c r="KXZ138" s="59"/>
      <c r="KYA138" s="59"/>
      <c r="KYB138" s="59"/>
      <c r="KYC138" s="59"/>
      <c r="KYD138" s="59"/>
      <c r="KYE138" s="59"/>
      <c r="KYF138" s="59"/>
      <c r="KYG138" s="59"/>
      <c r="KYH138" s="59"/>
      <c r="KYI138" s="59"/>
      <c r="KYJ138" s="59"/>
      <c r="KYK138" s="59"/>
      <c r="KYL138" s="59"/>
      <c r="KYM138" s="59"/>
      <c r="KYN138" s="59"/>
      <c r="KYO138" s="59"/>
      <c r="KYP138" s="59"/>
      <c r="KYQ138" s="59"/>
      <c r="KYR138" s="59"/>
      <c r="KYS138" s="59"/>
      <c r="KYT138" s="59"/>
      <c r="KYU138" s="59"/>
      <c r="KYV138" s="59"/>
      <c r="KYW138" s="59"/>
      <c r="KYX138" s="59"/>
      <c r="KYY138" s="59"/>
      <c r="KYZ138" s="59"/>
      <c r="KZA138" s="59"/>
      <c r="KZB138" s="59"/>
      <c r="KZC138" s="59"/>
      <c r="KZD138" s="59"/>
      <c r="KZE138" s="59"/>
      <c r="KZF138" s="59"/>
      <c r="KZG138" s="59"/>
      <c r="KZH138" s="59"/>
      <c r="KZI138" s="59"/>
      <c r="KZJ138" s="59"/>
      <c r="KZK138" s="59"/>
      <c r="KZL138" s="59"/>
      <c r="KZM138" s="59"/>
      <c r="KZN138" s="59"/>
      <c r="KZO138" s="59"/>
      <c r="KZP138" s="59"/>
      <c r="KZQ138" s="59"/>
      <c r="KZR138" s="59"/>
      <c r="KZS138" s="59"/>
      <c r="KZT138" s="59"/>
      <c r="KZU138" s="59"/>
      <c r="KZV138" s="59"/>
      <c r="KZW138" s="59"/>
      <c r="KZX138" s="59"/>
      <c r="KZY138" s="59"/>
      <c r="KZZ138" s="59"/>
      <c r="LAA138" s="59"/>
      <c r="LAB138" s="59"/>
      <c r="LAC138" s="59"/>
      <c r="LAD138" s="59"/>
      <c r="LAE138" s="59"/>
      <c r="LAF138" s="59"/>
      <c r="LAG138" s="59"/>
      <c r="LAH138" s="59"/>
      <c r="LAI138" s="59"/>
      <c r="LAJ138" s="59"/>
      <c r="LAK138" s="59"/>
      <c r="LAL138" s="59"/>
      <c r="LAM138" s="59"/>
      <c r="LAN138" s="59"/>
      <c r="LAO138" s="59"/>
      <c r="LAP138" s="59"/>
      <c r="LAQ138" s="59"/>
      <c r="LAR138" s="59"/>
      <c r="LAS138" s="59"/>
      <c r="LAT138" s="59"/>
      <c r="LAU138" s="59"/>
      <c r="LAV138" s="59"/>
      <c r="LAW138" s="59"/>
      <c r="LAX138" s="59"/>
      <c r="LAY138" s="59"/>
      <c r="LAZ138" s="59"/>
      <c r="LBA138" s="59"/>
      <c r="LBB138" s="59"/>
      <c r="LBC138" s="59"/>
      <c r="LBD138" s="59"/>
      <c r="LBE138" s="59"/>
      <c r="LBF138" s="59"/>
      <c r="LBG138" s="59"/>
      <c r="LBH138" s="59"/>
      <c r="LBI138" s="59"/>
      <c r="LBJ138" s="59"/>
      <c r="LBK138" s="59"/>
      <c r="LBL138" s="59"/>
      <c r="LBM138" s="59"/>
      <c r="LBN138" s="59"/>
      <c r="LBO138" s="59"/>
      <c r="LBP138" s="59"/>
      <c r="LBQ138" s="59"/>
      <c r="LBR138" s="59"/>
      <c r="LBS138" s="59"/>
      <c r="LBT138" s="59"/>
      <c r="LBU138" s="59"/>
      <c r="LBV138" s="59"/>
      <c r="LBW138" s="59"/>
      <c r="LBX138" s="59"/>
      <c r="LBY138" s="59"/>
      <c r="LBZ138" s="59"/>
      <c r="LCA138" s="59"/>
      <c r="LCB138" s="59"/>
      <c r="LCC138" s="59"/>
      <c r="LCD138" s="59"/>
      <c r="LCE138" s="59"/>
      <c r="LCF138" s="59"/>
      <c r="LCG138" s="59"/>
      <c r="LCH138" s="59"/>
      <c r="LCI138" s="59"/>
      <c r="LCJ138" s="59"/>
      <c r="LCK138" s="59"/>
      <c r="LCL138" s="59"/>
      <c r="LCM138" s="59"/>
      <c r="LCN138" s="59"/>
      <c r="LCO138" s="59"/>
      <c r="LCP138" s="59"/>
      <c r="LCQ138" s="59"/>
      <c r="LCR138" s="59"/>
      <c r="LCS138" s="59"/>
      <c r="LCT138" s="59"/>
      <c r="LCU138" s="59"/>
      <c r="LCV138" s="59"/>
      <c r="LCW138" s="59"/>
      <c r="LCX138" s="59"/>
      <c r="LCY138" s="59"/>
      <c r="LCZ138" s="59"/>
      <c r="LDA138" s="59"/>
      <c r="LDB138" s="59"/>
      <c r="LDC138" s="59"/>
      <c r="LDD138" s="59"/>
      <c r="LDE138" s="59"/>
      <c r="LDF138" s="59"/>
      <c r="LDG138" s="59"/>
      <c r="LDH138" s="59"/>
      <c r="LDI138" s="59"/>
      <c r="LDJ138" s="59"/>
      <c r="LDK138" s="59"/>
      <c r="LDL138" s="59"/>
      <c r="LDM138" s="59"/>
      <c r="LDN138" s="59"/>
      <c r="LDO138" s="59"/>
      <c r="LDP138" s="59"/>
      <c r="LDQ138" s="59"/>
      <c r="LDR138" s="59"/>
      <c r="LDS138" s="59"/>
      <c r="LDT138" s="59"/>
      <c r="LDU138" s="59"/>
      <c r="LDV138" s="59"/>
      <c r="LDW138" s="59"/>
      <c r="LDX138" s="59"/>
      <c r="LDY138" s="59"/>
      <c r="LDZ138" s="59"/>
      <c r="LEA138" s="59"/>
      <c r="LEB138" s="59"/>
      <c r="LEC138" s="59"/>
      <c r="LED138" s="59"/>
      <c r="LEE138" s="59"/>
      <c r="LEF138" s="59"/>
      <c r="LEG138" s="59"/>
      <c r="LEH138" s="59"/>
      <c r="LEI138" s="59"/>
      <c r="LEJ138" s="59"/>
      <c r="LEK138" s="59"/>
      <c r="LEL138" s="59"/>
      <c r="LEM138" s="59"/>
      <c r="LEN138" s="59"/>
      <c r="LEO138" s="59"/>
      <c r="LEP138" s="59"/>
      <c r="LEQ138" s="59"/>
      <c r="LER138" s="59"/>
      <c r="LES138" s="59"/>
      <c r="LET138" s="59"/>
      <c r="LEU138" s="59"/>
      <c r="LEV138" s="59"/>
      <c r="LEW138" s="59"/>
      <c r="LEX138" s="59"/>
      <c r="LEY138" s="59"/>
      <c r="LEZ138" s="59"/>
      <c r="LFA138" s="59"/>
      <c r="LFB138" s="59"/>
      <c r="LFC138" s="59"/>
      <c r="LFD138" s="59"/>
      <c r="LFE138" s="59"/>
      <c r="LFF138" s="59"/>
      <c r="LFG138" s="59"/>
      <c r="LFH138" s="59"/>
      <c r="LFI138" s="59"/>
      <c r="LFJ138" s="59"/>
      <c r="LFK138" s="59"/>
      <c r="LFL138" s="59"/>
      <c r="LFM138" s="59"/>
      <c r="LFN138" s="59"/>
      <c r="LFO138" s="59"/>
      <c r="LFP138" s="59"/>
      <c r="LFQ138" s="59"/>
      <c r="LFR138" s="59"/>
      <c r="LFS138" s="59"/>
      <c r="LFT138" s="59"/>
      <c r="LFU138" s="59"/>
      <c r="LFV138" s="59"/>
      <c r="LFW138" s="59"/>
      <c r="LFX138" s="59"/>
      <c r="LFY138" s="59"/>
      <c r="LFZ138" s="59"/>
      <c r="LGA138" s="59"/>
      <c r="LGB138" s="59"/>
      <c r="LGC138" s="59"/>
      <c r="LGD138" s="59"/>
      <c r="LGE138" s="59"/>
      <c r="LGF138" s="59"/>
      <c r="LGG138" s="59"/>
      <c r="LGH138" s="59"/>
      <c r="LGI138" s="59"/>
      <c r="LGJ138" s="59"/>
      <c r="LGK138" s="59"/>
      <c r="LGL138" s="59"/>
      <c r="LGM138" s="59"/>
      <c r="LGN138" s="59"/>
      <c r="LGO138" s="59"/>
      <c r="LGP138" s="59"/>
      <c r="LGQ138" s="59"/>
      <c r="LGR138" s="59"/>
      <c r="LGS138" s="59"/>
      <c r="LGT138" s="59"/>
      <c r="LGU138" s="59"/>
      <c r="LGV138" s="59"/>
      <c r="LGW138" s="59"/>
      <c r="LGX138" s="59"/>
      <c r="LGY138" s="59"/>
      <c r="LGZ138" s="59"/>
      <c r="LHA138" s="59"/>
      <c r="LHB138" s="59"/>
      <c r="LHC138" s="59"/>
      <c r="LHD138" s="59"/>
      <c r="LHE138" s="59"/>
      <c r="LHF138" s="59"/>
      <c r="LHG138" s="59"/>
      <c r="LHH138" s="59"/>
      <c r="LHI138" s="59"/>
      <c r="LHJ138" s="59"/>
      <c r="LHK138" s="59"/>
      <c r="LHL138" s="59"/>
      <c r="LHM138" s="59"/>
      <c r="LHN138" s="59"/>
      <c r="LHO138" s="59"/>
      <c r="LHP138" s="59"/>
      <c r="LHQ138" s="59"/>
      <c r="LHR138" s="59"/>
      <c r="LHS138" s="59"/>
      <c r="LHT138" s="59"/>
      <c r="LHU138" s="59"/>
      <c r="LHV138" s="59"/>
      <c r="LHW138" s="59"/>
      <c r="LHX138" s="59"/>
      <c r="LHY138" s="59"/>
      <c r="LHZ138" s="59"/>
      <c r="LIA138" s="59"/>
      <c r="LIB138" s="59"/>
      <c r="LIC138" s="59"/>
      <c r="LID138" s="59"/>
      <c r="LIE138" s="59"/>
      <c r="LIF138" s="59"/>
      <c r="LIG138" s="59"/>
      <c r="LIH138" s="59"/>
      <c r="LII138" s="59"/>
      <c r="LIJ138" s="59"/>
      <c r="LIK138" s="59"/>
      <c r="LIL138" s="59"/>
      <c r="LIM138" s="59"/>
      <c r="LIN138" s="59"/>
      <c r="LIO138" s="59"/>
      <c r="LIP138" s="59"/>
      <c r="LIQ138" s="59"/>
      <c r="LIR138" s="59"/>
      <c r="LIS138" s="59"/>
      <c r="LIT138" s="59"/>
      <c r="LIU138" s="59"/>
      <c r="LIV138" s="59"/>
      <c r="LIW138" s="59"/>
      <c r="LIX138" s="59"/>
      <c r="LIY138" s="59"/>
      <c r="LIZ138" s="59"/>
      <c r="LJA138" s="59"/>
      <c r="LJB138" s="59"/>
      <c r="LJC138" s="59"/>
      <c r="LJD138" s="59"/>
      <c r="LJE138" s="59"/>
      <c r="LJF138" s="59"/>
      <c r="LJG138" s="59"/>
      <c r="LJH138" s="59"/>
      <c r="LJI138" s="59"/>
      <c r="LJJ138" s="59"/>
      <c r="LJK138" s="59"/>
      <c r="LJL138" s="59"/>
      <c r="LJM138" s="59"/>
      <c r="LJN138" s="59"/>
      <c r="LJO138" s="59"/>
      <c r="LJP138" s="59"/>
      <c r="LJQ138" s="59"/>
      <c r="LJR138" s="59"/>
      <c r="LJS138" s="59"/>
      <c r="LJT138" s="59"/>
      <c r="LJU138" s="59"/>
      <c r="LJV138" s="59"/>
      <c r="LJW138" s="59"/>
      <c r="LJX138" s="59"/>
      <c r="LJY138" s="59"/>
      <c r="LJZ138" s="59"/>
      <c r="LKA138" s="59"/>
      <c r="LKB138" s="59"/>
      <c r="LKC138" s="59"/>
      <c r="LKD138" s="59"/>
      <c r="LKE138" s="59"/>
      <c r="LKF138" s="59"/>
      <c r="LKG138" s="59"/>
      <c r="LKH138" s="59"/>
      <c r="LKI138" s="59"/>
      <c r="LKJ138" s="59"/>
      <c r="LKK138" s="59"/>
      <c r="LKL138" s="59"/>
      <c r="LKM138" s="59"/>
      <c r="LKN138" s="59"/>
      <c r="LKO138" s="59"/>
      <c r="LKP138" s="59"/>
      <c r="LKQ138" s="59"/>
      <c r="LKR138" s="59"/>
      <c r="LKS138" s="59"/>
      <c r="LKT138" s="59"/>
      <c r="LKU138" s="59"/>
      <c r="LKV138" s="59"/>
      <c r="LKW138" s="59"/>
      <c r="LKX138" s="59"/>
      <c r="LKY138" s="59"/>
      <c r="LKZ138" s="59"/>
      <c r="LLA138" s="59"/>
      <c r="LLB138" s="59"/>
      <c r="LLC138" s="59"/>
      <c r="LLD138" s="59"/>
      <c r="LLE138" s="59"/>
      <c r="LLF138" s="59"/>
      <c r="LLG138" s="59"/>
      <c r="LLH138" s="59"/>
      <c r="LLI138" s="59"/>
      <c r="LLJ138" s="59"/>
      <c r="LLK138" s="59"/>
      <c r="LLL138" s="59"/>
      <c r="LLM138" s="59"/>
      <c r="LLN138" s="59"/>
      <c r="LLO138" s="59"/>
      <c r="LLP138" s="59"/>
      <c r="LLQ138" s="59"/>
      <c r="LLR138" s="59"/>
      <c r="LLS138" s="59"/>
      <c r="LLT138" s="59"/>
      <c r="LLU138" s="59"/>
      <c r="LLV138" s="59"/>
      <c r="LLW138" s="59"/>
      <c r="LLX138" s="59"/>
      <c r="LLY138" s="59"/>
      <c r="LLZ138" s="59"/>
      <c r="LMA138" s="59"/>
      <c r="LMB138" s="59"/>
      <c r="LMC138" s="59"/>
      <c r="LMD138" s="59"/>
      <c r="LME138" s="59"/>
      <c r="LMF138" s="59"/>
      <c r="LMG138" s="59"/>
      <c r="LMH138" s="59"/>
      <c r="LMI138" s="59"/>
      <c r="LMJ138" s="59"/>
      <c r="LMK138" s="59"/>
      <c r="LML138" s="59"/>
      <c r="LMM138" s="59"/>
      <c r="LMN138" s="59"/>
      <c r="LMO138" s="59"/>
      <c r="LMP138" s="59"/>
      <c r="LMQ138" s="59"/>
      <c r="LMR138" s="59"/>
      <c r="LMS138" s="59"/>
      <c r="LMT138" s="59"/>
      <c r="LMU138" s="59"/>
      <c r="LMV138" s="59"/>
      <c r="LMW138" s="59"/>
      <c r="LMX138" s="59"/>
      <c r="LMY138" s="59"/>
      <c r="LMZ138" s="59"/>
      <c r="LNA138" s="59"/>
      <c r="LNB138" s="59"/>
      <c r="LNC138" s="59"/>
      <c r="LND138" s="59"/>
      <c r="LNE138" s="59"/>
      <c r="LNF138" s="59"/>
      <c r="LNG138" s="59"/>
      <c r="LNH138" s="59"/>
      <c r="LNI138" s="59"/>
      <c r="LNJ138" s="59"/>
      <c r="LNK138" s="59"/>
      <c r="LNL138" s="59"/>
      <c r="LNM138" s="59"/>
      <c r="LNN138" s="59"/>
      <c r="LNO138" s="59"/>
      <c r="LNP138" s="59"/>
      <c r="LNQ138" s="59"/>
      <c r="LNR138" s="59"/>
      <c r="LNS138" s="59"/>
      <c r="LNT138" s="59"/>
      <c r="LNU138" s="59"/>
      <c r="LNV138" s="59"/>
      <c r="LNW138" s="59"/>
      <c r="LNX138" s="59"/>
      <c r="LNY138" s="59"/>
      <c r="LNZ138" s="59"/>
      <c r="LOA138" s="59"/>
      <c r="LOB138" s="59"/>
      <c r="LOC138" s="59"/>
      <c r="LOD138" s="59"/>
      <c r="LOE138" s="59"/>
      <c r="LOF138" s="59"/>
      <c r="LOG138" s="59"/>
      <c r="LOH138" s="59"/>
      <c r="LOI138" s="59"/>
      <c r="LOJ138" s="59"/>
      <c r="LOK138" s="59"/>
      <c r="LOL138" s="59"/>
      <c r="LOM138" s="59"/>
      <c r="LON138" s="59"/>
      <c r="LOO138" s="59"/>
      <c r="LOP138" s="59"/>
      <c r="LOQ138" s="59"/>
      <c r="LOR138" s="59"/>
      <c r="LOS138" s="59"/>
      <c r="LOT138" s="59"/>
      <c r="LOU138" s="59"/>
      <c r="LOV138" s="59"/>
      <c r="LOW138" s="59"/>
      <c r="LOX138" s="59"/>
      <c r="LOY138" s="59"/>
      <c r="LOZ138" s="59"/>
      <c r="LPA138" s="59"/>
      <c r="LPB138" s="59"/>
      <c r="LPC138" s="59"/>
      <c r="LPD138" s="59"/>
      <c r="LPE138" s="59"/>
      <c r="LPF138" s="59"/>
      <c r="LPG138" s="59"/>
      <c r="LPH138" s="59"/>
      <c r="LPI138" s="59"/>
      <c r="LPJ138" s="59"/>
      <c r="LPK138" s="59"/>
      <c r="LPL138" s="59"/>
      <c r="LPM138" s="59"/>
      <c r="LPN138" s="59"/>
      <c r="LPO138" s="59"/>
      <c r="LPP138" s="59"/>
      <c r="LPQ138" s="59"/>
      <c r="LPR138" s="59"/>
      <c r="LPS138" s="59"/>
      <c r="LPT138" s="59"/>
      <c r="LPU138" s="59"/>
      <c r="LPV138" s="59"/>
      <c r="LPW138" s="59"/>
      <c r="LPX138" s="59"/>
      <c r="LPY138" s="59"/>
      <c r="LPZ138" s="59"/>
      <c r="LQA138" s="59"/>
      <c r="LQB138" s="59"/>
      <c r="LQC138" s="59"/>
      <c r="LQD138" s="59"/>
      <c r="LQE138" s="59"/>
      <c r="LQF138" s="59"/>
      <c r="LQG138" s="59"/>
      <c r="LQH138" s="59"/>
      <c r="LQI138" s="59"/>
      <c r="LQJ138" s="59"/>
      <c r="LQK138" s="59"/>
      <c r="LQL138" s="59"/>
      <c r="LQM138" s="59"/>
      <c r="LQN138" s="59"/>
      <c r="LQO138" s="59"/>
      <c r="LQP138" s="59"/>
      <c r="LQQ138" s="59"/>
      <c r="LQR138" s="59"/>
      <c r="LQS138" s="59"/>
      <c r="LQT138" s="59"/>
      <c r="LQU138" s="59"/>
      <c r="LQV138" s="59"/>
      <c r="LQW138" s="59"/>
      <c r="LQX138" s="59"/>
      <c r="LQY138" s="59"/>
      <c r="LQZ138" s="59"/>
      <c r="LRA138" s="59"/>
      <c r="LRB138" s="59"/>
      <c r="LRC138" s="59"/>
      <c r="LRD138" s="59"/>
      <c r="LRE138" s="59"/>
      <c r="LRF138" s="59"/>
      <c r="LRG138" s="59"/>
      <c r="LRH138" s="59"/>
      <c r="LRI138" s="59"/>
      <c r="LRJ138" s="59"/>
      <c r="LRK138" s="59"/>
      <c r="LRL138" s="59"/>
      <c r="LRM138" s="59"/>
      <c r="LRN138" s="59"/>
      <c r="LRO138" s="59"/>
      <c r="LRP138" s="59"/>
      <c r="LRQ138" s="59"/>
      <c r="LRR138" s="59"/>
      <c r="LRS138" s="59"/>
      <c r="LRT138" s="59"/>
      <c r="LRU138" s="59"/>
      <c r="LRV138" s="59"/>
      <c r="LRW138" s="59"/>
      <c r="LRX138" s="59"/>
      <c r="LRY138" s="59"/>
      <c r="LRZ138" s="59"/>
      <c r="LSA138" s="59"/>
      <c r="LSB138" s="59"/>
      <c r="LSC138" s="59"/>
      <c r="LSD138" s="59"/>
      <c r="LSE138" s="59"/>
      <c r="LSF138" s="59"/>
      <c r="LSG138" s="59"/>
      <c r="LSH138" s="59"/>
      <c r="LSI138" s="59"/>
      <c r="LSJ138" s="59"/>
      <c r="LSK138" s="59"/>
      <c r="LSL138" s="59"/>
      <c r="LSM138" s="59"/>
      <c r="LSN138" s="59"/>
      <c r="LSO138" s="59"/>
      <c r="LSP138" s="59"/>
      <c r="LSQ138" s="59"/>
      <c r="LSR138" s="59"/>
      <c r="LSS138" s="59"/>
      <c r="LST138" s="59"/>
      <c r="LSU138" s="59"/>
      <c r="LSV138" s="59"/>
      <c r="LSW138" s="59"/>
      <c r="LSX138" s="59"/>
      <c r="LSY138" s="59"/>
      <c r="LSZ138" s="59"/>
      <c r="LTA138" s="59"/>
      <c r="LTB138" s="59"/>
      <c r="LTC138" s="59"/>
      <c r="LTD138" s="59"/>
      <c r="LTE138" s="59"/>
      <c r="LTF138" s="59"/>
      <c r="LTG138" s="59"/>
      <c r="LTH138" s="59"/>
      <c r="LTI138" s="59"/>
      <c r="LTJ138" s="59"/>
      <c r="LTK138" s="59"/>
      <c r="LTL138" s="59"/>
      <c r="LTM138" s="59"/>
      <c r="LTN138" s="59"/>
      <c r="LTO138" s="59"/>
      <c r="LTP138" s="59"/>
      <c r="LTQ138" s="59"/>
      <c r="LTR138" s="59"/>
      <c r="LTS138" s="59"/>
      <c r="LTT138" s="59"/>
      <c r="LTU138" s="59"/>
      <c r="LTV138" s="59"/>
      <c r="LTW138" s="59"/>
      <c r="LTX138" s="59"/>
      <c r="LTY138" s="59"/>
      <c r="LTZ138" s="59"/>
      <c r="LUA138" s="59"/>
      <c r="LUB138" s="59"/>
      <c r="LUC138" s="59"/>
      <c r="LUD138" s="59"/>
      <c r="LUE138" s="59"/>
      <c r="LUF138" s="59"/>
      <c r="LUG138" s="59"/>
      <c r="LUH138" s="59"/>
      <c r="LUI138" s="59"/>
      <c r="LUJ138" s="59"/>
      <c r="LUK138" s="59"/>
      <c r="LUL138" s="59"/>
      <c r="LUM138" s="59"/>
      <c r="LUN138" s="59"/>
      <c r="LUO138" s="59"/>
      <c r="LUP138" s="59"/>
      <c r="LUQ138" s="59"/>
      <c r="LUR138" s="59"/>
      <c r="LUS138" s="59"/>
      <c r="LUT138" s="59"/>
      <c r="LUU138" s="59"/>
      <c r="LUV138" s="59"/>
      <c r="LUW138" s="59"/>
      <c r="LUX138" s="59"/>
      <c r="LUY138" s="59"/>
      <c r="LUZ138" s="59"/>
      <c r="LVA138" s="59"/>
      <c r="LVB138" s="59"/>
      <c r="LVC138" s="59"/>
      <c r="LVD138" s="59"/>
      <c r="LVE138" s="59"/>
      <c r="LVF138" s="59"/>
      <c r="LVG138" s="59"/>
      <c r="LVH138" s="59"/>
      <c r="LVI138" s="59"/>
      <c r="LVJ138" s="59"/>
      <c r="LVK138" s="59"/>
      <c r="LVL138" s="59"/>
      <c r="LVM138" s="59"/>
      <c r="LVN138" s="59"/>
      <c r="LVO138" s="59"/>
      <c r="LVP138" s="59"/>
      <c r="LVQ138" s="59"/>
      <c r="LVR138" s="59"/>
      <c r="LVS138" s="59"/>
      <c r="LVT138" s="59"/>
      <c r="LVU138" s="59"/>
      <c r="LVV138" s="59"/>
      <c r="LVW138" s="59"/>
      <c r="LVX138" s="59"/>
      <c r="LVY138" s="59"/>
      <c r="LVZ138" s="59"/>
      <c r="LWA138" s="59"/>
      <c r="LWB138" s="59"/>
      <c r="LWC138" s="59"/>
      <c r="LWD138" s="59"/>
      <c r="LWE138" s="59"/>
      <c r="LWF138" s="59"/>
      <c r="LWG138" s="59"/>
      <c r="LWH138" s="59"/>
      <c r="LWI138" s="59"/>
      <c r="LWJ138" s="59"/>
      <c r="LWK138" s="59"/>
      <c r="LWL138" s="59"/>
      <c r="LWM138" s="59"/>
      <c r="LWN138" s="59"/>
      <c r="LWO138" s="59"/>
      <c r="LWP138" s="59"/>
      <c r="LWQ138" s="59"/>
      <c r="LWR138" s="59"/>
      <c r="LWS138" s="59"/>
      <c r="LWT138" s="59"/>
      <c r="LWU138" s="59"/>
      <c r="LWV138" s="59"/>
      <c r="LWW138" s="59"/>
      <c r="LWX138" s="59"/>
      <c r="LWY138" s="59"/>
      <c r="LWZ138" s="59"/>
      <c r="LXA138" s="59"/>
      <c r="LXB138" s="59"/>
      <c r="LXC138" s="59"/>
      <c r="LXD138" s="59"/>
      <c r="LXE138" s="59"/>
      <c r="LXF138" s="59"/>
      <c r="LXG138" s="59"/>
      <c r="LXH138" s="59"/>
      <c r="LXI138" s="59"/>
      <c r="LXJ138" s="59"/>
      <c r="LXK138" s="59"/>
      <c r="LXL138" s="59"/>
      <c r="LXM138" s="59"/>
      <c r="LXN138" s="59"/>
      <c r="LXO138" s="59"/>
      <c r="LXP138" s="59"/>
      <c r="LXQ138" s="59"/>
      <c r="LXR138" s="59"/>
      <c r="LXS138" s="59"/>
      <c r="LXT138" s="59"/>
      <c r="LXU138" s="59"/>
      <c r="LXV138" s="59"/>
      <c r="LXW138" s="59"/>
      <c r="LXX138" s="59"/>
      <c r="LXY138" s="59"/>
      <c r="LXZ138" s="59"/>
      <c r="LYA138" s="59"/>
      <c r="LYB138" s="59"/>
      <c r="LYC138" s="59"/>
      <c r="LYD138" s="59"/>
      <c r="LYE138" s="59"/>
      <c r="LYF138" s="59"/>
      <c r="LYG138" s="59"/>
      <c r="LYH138" s="59"/>
      <c r="LYI138" s="59"/>
      <c r="LYJ138" s="59"/>
      <c r="LYK138" s="59"/>
      <c r="LYL138" s="59"/>
      <c r="LYM138" s="59"/>
      <c r="LYN138" s="59"/>
      <c r="LYO138" s="59"/>
      <c r="LYP138" s="59"/>
      <c r="LYQ138" s="59"/>
      <c r="LYR138" s="59"/>
      <c r="LYS138" s="59"/>
      <c r="LYT138" s="59"/>
      <c r="LYU138" s="59"/>
      <c r="LYV138" s="59"/>
      <c r="LYW138" s="59"/>
      <c r="LYX138" s="59"/>
      <c r="LYY138" s="59"/>
      <c r="LYZ138" s="59"/>
      <c r="LZA138" s="59"/>
      <c r="LZB138" s="59"/>
      <c r="LZC138" s="59"/>
      <c r="LZD138" s="59"/>
      <c r="LZE138" s="59"/>
      <c r="LZF138" s="59"/>
      <c r="LZG138" s="59"/>
      <c r="LZH138" s="59"/>
      <c r="LZI138" s="59"/>
      <c r="LZJ138" s="59"/>
      <c r="LZK138" s="59"/>
      <c r="LZL138" s="59"/>
      <c r="LZM138" s="59"/>
      <c r="LZN138" s="59"/>
      <c r="LZO138" s="59"/>
      <c r="LZP138" s="59"/>
      <c r="LZQ138" s="59"/>
      <c r="LZR138" s="59"/>
      <c r="LZS138" s="59"/>
      <c r="LZT138" s="59"/>
      <c r="LZU138" s="59"/>
      <c r="LZV138" s="59"/>
      <c r="LZW138" s="59"/>
      <c r="LZX138" s="59"/>
      <c r="LZY138" s="59"/>
      <c r="LZZ138" s="59"/>
      <c r="MAA138" s="59"/>
      <c r="MAB138" s="59"/>
      <c r="MAC138" s="59"/>
      <c r="MAD138" s="59"/>
      <c r="MAE138" s="59"/>
      <c r="MAF138" s="59"/>
      <c r="MAG138" s="59"/>
      <c r="MAH138" s="59"/>
      <c r="MAI138" s="59"/>
      <c r="MAJ138" s="59"/>
      <c r="MAK138" s="59"/>
      <c r="MAL138" s="59"/>
      <c r="MAM138" s="59"/>
      <c r="MAN138" s="59"/>
      <c r="MAO138" s="59"/>
      <c r="MAP138" s="59"/>
      <c r="MAQ138" s="59"/>
      <c r="MAR138" s="59"/>
      <c r="MAS138" s="59"/>
      <c r="MAT138" s="59"/>
      <c r="MAU138" s="59"/>
      <c r="MAV138" s="59"/>
      <c r="MAW138" s="59"/>
      <c r="MAX138" s="59"/>
      <c r="MAY138" s="59"/>
      <c r="MAZ138" s="59"/>
      <c r="MBA138" s="59"/>
      <c r="MBB138" s="59"/>
      <c r="MBC138" s="59"/>
      <c r="MBD138" s="59"/>
      <c r="MBE138" s="59"/>
      <c r="MBF138" s="59"/>
      <c r="MBG138" s="59"/>
      <c r="MBH138" s="59"/>
      <c r="MBI138" s="59"/>
      <c r="MBJ138" s="59"/>
      <c r="MBK138" s="59"/>
      <c r="MBL138" s="59"/>
      <c r="MBM138" s="59"/>
      <c r="MBN138" s="59"/>
      <c r="MBO138" s="59"/>
      <c r="MBP138" s="59"/>
      <c r="MBQ138" s="59"/>
      <c r="MBR138" s="59"/>
      <c r="MBS138" s="59"/>
      <c r="MBT138" s="59"/>
      <c r="MBU138" s="59"/>
      <c r="MBV138" s="59"/>
      <c r="MBW138" s="59"/>
      <c r="MBX138" s="59"/>
      <c r="MBY138" s="59"/>
      <c r="MBZ138" s="59"/>
      <c r="MCA138" s="59"/>
      <c r="MCB138" s="59"/>
      <c r="MCC138" s="59"/>
      <c r="MCD138" s="59"/>
      <c r="MCE138" s="59"/>
      <c r="MCF138" s="59"/>
      <c r="MCG138" s="59"/>
      <c r="MCH138" s="59"/>
      <c r="MCI138" s="59"/>
      <c r="MCJ138" s="59"/>
      <c r="MCK138" s="59"/>
      <c r="MCL138" s="59"/>
      <c r="MCM138" s="59"/>
      <c r="MCN138" s="59"/>
      <c r="MCO138" s="59"/>
      <c r="MCP138" s="59"/>
      <c r="MCQ138" s="59"/>
      <c r="MCR138" s="59"/>
      <c r="MCS138" s="59"/>
      <c r="MCT138" s="59"/>
      <c r="MCU138" s="59"/>
      <c r="MCV138" s="59"/>
      <c r="MCW138" s="59"/>
      <c r="MCX138" s="59"/>
      <c r="MCY138" s="59"/>
      <c r="MCZ138" s="59"/>
      <c r="MDA138" s="59"/>
      <c r="MDB138" s="59"/>
      <c r="MDC138" s="59"/>
      <c r="MDD138" s="59"/>
      <c r="MDE138" s="59"/>
      <c r="MDF138" s="59"/>
      <c r="MDG138" s="59"/>
      <c r="MDH138" s="59"/>
      <c r="MDI138" s="59"/>
      <c r="MDJ138" s="59"/>
      <c r="MDK138" s="59"/>
      <c r="MDL138" s="59"/>
      <c r="MDM138" s="59"/>
      <c r="MDN138" s="59"/>
      <c r="MDO138" s="59"/>
      <c r="MDP138" s="59"/>
      <c r="MDQ138" s="59"/>
      <c r="MDR138" s="59"/>
      <c r="MDS138" s="59"/>
      <c r="MDT138" s="59"/>
      <c r="MDU138" s="59"/>
      <c r="MDV138" s="59"/>
      <c r="MDW138" s="59"/>
      <c r="MDX138" s="59"/>
      <c r="MDY138" s="59"/>
      <c r="MDZ138" s="59"/>
      <c r="MEA138" s="59"/>
      <c r="MEB138" s="59"/>
      <c r="MEC138" s="59"/>
      <c r="MED138" s="59"/>
      <c r="MEE138" s="59"/>
      <c r="MEF138" s="59"/>
      <c r="MEG138" s="59"/>
      <c r="MEH138" s="59"/>
      <c r="MEI138" s="59"/>
      <c r="MEJ138" s="59"/>
      <c r="MEK138" s="59"/>
      <c r="MEL138" s="59"/>
      <c r="MEM138" s="59"/>
      <c r="MEN138" s="59"/>
      <c r="MEO138" s="59"/>
      <c r="MEP138" s="59"/>
      <c r="MEQ138" s="59"/>
      <c r="MER138" s="59"/>
      <c r="MES138" s="59"/>
      <c r="MET138" s="59"/>
      <c r="MEU138" s="59"/>
      <c r="MEV138" s="59"/>
      <c r="MEW138" s="59"/>
      <c r="MEX138" s="59"/>
      <c r="MEY138" s="59"/>
      <c r="MEZ138" s="59"/>
      <c r="MFA138" s="59"/>
      <c r="MFB138" s="59"/>
      <c r="MFC138" s="59"/>
      <c r="MFD138" s="59"/>
      <c r="MFE138" s="59"/>
      <c r="MFF138" s="59"/>
      <c r="MFG138" s="59"/>
      <c r="MFH138" s="59"/>
      <c r="MFI138" s="59"/>
      <c r="MFJ138" s="59"/>
      <c r="MFK138" s="59"/>
      <c r="MFL138" s="59"/>
      <c r="MFM138" s="59"/>
      <c r="MFN138" s="59"/>
      <c r="MFO138" s="59"/>
      <c r="MFP138" s="59"/>
      <c r="MFQ138" s="59"/>
      <c r="MFR138" s="59"/>
      <c r="MFS138" s="59"/>
      <c r="MFT138" s="59"/>
      <c r="MFU138" s="59"/>
      <c r="MFV138" s="59"/>
      <c r="MFW138" s="59"/>
      <c r="MFX138" s="59"/>
      <c r="MFY138" s="59"/>
      <c r="MFZ138" s="59"/>
      <c r="MGA138" s="59"/>
      <c r="MGB138" s="59"/>
      <c r="MGC138" s="59"/>
      <c r="MGD138" s="59"/>
      <c r="MGE138" s="59"/>
      <c r="MGF138" s="59"/>
      <c r="MGG138" s="59"/>
      <c r="MGH138" s="59"/>
      <c r="MGI138" s="59"/>
      <c r="MGJ138" s="59"/>
      <c r="MGK138" s="59"/>
      <c r="MGL138" s="59"/>
      <c r="MGM138" s="59"/>
      <c r="MGN138" s="59"/>
      <c r="MGO138" s="59"/>
      <c r="MGP138" s="59"/>
      <c r="MGQ138" s="59"/>
      <c r="MGR138" s="59"/>
      <c r="MGS138" s="59"/>
      <c r="MGT138" s="59"/>
      <c r="MGU138" s="59"/>
      <c r="MGV138" s="59"/>
      <c r="MGW138" s="59"/>
      <c r="MGX138" s="59"/>
      <c r="MGY138" s="59"/>
      <c r="MGZ138" s="59"/>
      <c r="MHA138" s="59"/>
      <c r="MHB138" s="59"/>
      <c r="MHC138" s="59"/>
      <c r="MHD138" s="59"/>
      <c r="MHE138" s="59"/>
      <c r="MHF138" s="59"/>
      <c r="MHG138" s="59"/>
      <c r="MHH138" s="59"/>
      <c r="MHI138" s="59"/>
      <c r="MHJ138" s="59"/>
      <c r="MHK138" s="59"/>
      <c r="MHL138" s="59"/>
      <c r="MHM138" s="59"/>
      <c r="MHN138" s="59"/>
      <c r="MHO138" s="59"/>
      <c r="MHP138" s="59"/>
      <c r="MHQ138" s="59"/>
      <c r="MHR138" s="59"/>
      <c r="MHS138" s="59"/>
      <c r="MHT138" s="59"/>
      <c r="MHU138" s="59"/>
      <c r="MHV138" s="59"/>
      <c r="MHW138" s="59"/>
      <c r="MHX138" s="59"/>
      <c r="MHY138" s="59"/>
      <c r="MHZ138" s="59"/>
      <c r="MIA138" s="59"/>
      <c r="MIB138" s="59"/>
      <c r="MIC138" s="59"/>
      <c r="MID138" s="59"/>
      <c r="MIE138" s="59"/>
      <c r="MIF138" s="59"/>
      <c r="MIG138" s="59"/>
      <c r="MIH138" s="59"/>
      <c r="MII138" s="59"/>
      <c r="MIJ138" s="59"/>
      <c r="MIK138" s="59"/>
      <c r="MIL138" s="59"/>
      <c r="MIM138" s="59"/>
      <c r="MIN138" s="59"/>
      <c r="MIO138" s="59"/>
      <c r="MIP138" s="59"/>
      <c r="MIQ138" s="59"/>
      <c r="MIR138" s="59"/>
      <c r="MIS138" s="59"/>
      <c r="MIT138" s="59"/>
      <c r="MIU138" s="59"/>
      <c r="MIV138" s="59"/>
      <c r="MIW138" s="59"/>
      <c r="MIX138" s="59"/>
      <c r="MIY138" s="59"/>
      <c r="MIZ138" s="59"/>
      <c r="MJA138" s="59"/>
      <c r="MJB138" s="59"/>
      <c r="MJC138" s="59"/>
      <c r="MJD138" s="59"/>
      <c r="MJE138" s="59"/>
      <c r="MJF138" s="59"/>
      <c r="MJG138" s="59"/>
      <c r="MJH138" s="59"/>
      <c r="MJI138" s="59"/>
      <c r="MJJ138" s="59"/>
      <c r="MJK138" s="59"/>
      <c r="MJL138" s="59"/>
      <c r="MJM138" s="59"/>
      <c r="MJN138" s="59"/>
      <c r="MJO138" s="59"/>
      <c r="MJP138" s="59"/>
      <c r="MJQ138" s="59"/>
      <c r="MJR138" s="59"/>
      <c r="MJS138" s="59"/>
      <c r="MJT138" s="59"/>
      <c r="MJU138" s="59"/>
      <c r="MJV138" s="59"/>
      <c r="MJW138" s="59"/>
      <c r="MJX138" s="59"/>
      <c r="MJY138" s="59"/>
      <c r="MJZ138" s="59"/>
      <c r="MKA138" s="59"/>
      <c r="MKB138" s="59"/>
      <c r="MKC138" s="59"/>
      <c r="MKD138" s="59"/>
      <c r="MKE138" s="59"/>
      <c r="MKF138" s="59"/>
      <c r="MKG138" s="59"/>
      <c r="MKH138" s="59"/>
      <c r="MKI138" s="59"/>
      <c r="MKJ138" s="59"/>
      <c r="MKK138" s="59"/>
      <c r="MKL138" s="59"/>
      <c r="MKM138" s="59"/>
      <c r="MKN138" s="59"/>
      <c r="MKO138" s="59"/>
      <c r="MKP138" s="59"/>
      <c r="MKQ138" s="59"/>
      <c r="MKR138" s="59"/>
      <c r="MKS138" s="59"/>
      <c r="MKT138" s="59"/>
      <c r="MKU138" s="59"/>
      <c r="MKV138" s="59"/>
      <c r="MKW138" s="59"/>
      <c r="MKX138" s="59"/>
      <c r="MKY138" s="59"/>
      <c r="MKZ138" s="59"/>
      <c r="MLA138" s="59"/>
      <c r="MLB138" s="59"/>
      <c r="MLC138" s="59"/>
      <c r="MLD138" s="59"/>
      <c r="MLE138" s="59"/>
      <c r="MLF138" s="59"/>
      <c r="MLG138" s="59"/>
      <c r="MLH138" s="59"/>
      <c r="MLI138" s="59"/>
      <c r="MLJ138" s="59"/>
      <c r="MLK138" s="59"/>
      <c r="MLL138" s="59"/>
      <c r="MLM138" s="59"/>
      <c r="MLN138" s="59"/>
      <c r="MLO138" s="59"/>
      <c r="MLP138" s="59"/>
      <c r="MLQ138" s="59"/>
      <c r="MLR138" s="59"/>
      <c r="MLS138" s="59"/>
      <c r="MLT138" s="59"/>
      <c r="MLU138" s="59"/>
      <c r="MLV138" s="59"/>
      <c r="MLW138" s="59"/>
      <c r="MLX138" s="59"/>
      <c r="MLY138" s="59"/>
      <c r="MLZ138" s="59"/>
      <c r="MMA138" s="59"/>
      <c r="MMB138" s="59"/>
      <c r="MMC138" s="59"/>
      <c r="MMD138" s="59"/>
      <c r="MME138" s="59"/>
      <c r="MMF138" s="59"/>
      <c r="MMG138" s="59"/>
      <c r="MMH138" s="59"/>
      <c r="MMI138" s="59"/>
      <c r="MMJ138" s="59"/>
      <c r="MMK138" s="59"/>
      <c r="MML138" s="59"/>
      <c r="MMM138" s="59"/>
      <c r="MMN138" s="59"/>
      <c r="MMO138" s="59"/>
      <c r="MMP138" s="59"/>
      <c r="MMQ138" s="59"/>
      <c r="MMR138" s="59"/>
      <c r="MMS138" s="59"/>
      <c r="MMT138" s="59"/>
      <c r="MMU138" s="59"/>
      <c r="MMV138" s="59"/>
      <c r="MMW138" s="59"/>
      <c r="MMX138" s="59"/>
      <c r="MMY138" s="59"/>
      <c r="MMZ138" s="59"/>
      <c r="MNA138" s="59"/>
      <c r="MNB138" s="59"/>
      <c r="MNC138" s="59"/>
      <c r="MND138" s="59"/>
      <c r="MNE138" s="59"/>
      <c r="MNF138" s="59"/>
      <c r="MNG138" s="59"/>
      <c r="MNH138" s="59"/>
      <c r="MNI138" s="59"/>
      <c r="MNJ138" s="59"/>
      <c r="MNK138" s="59"/>
      <c r="MNL138" s="59"/>
      <c r="MNM138" s="59"/>
      <c r="MNN138" s="59"/>
      <c r="MNO138" s="59"/>
      <c r="MNP138" s="59"/>
      <c r="MNQ138" s="59"/>
      <c r="MNR138" s="59"/>
      <c r="MNS138" s="59"/>
      <c r="MNT138" s="59"/>
      <c r="MNU138" s="59"/>
      <c r="MNV138" s="59"/>
      <c r="MNW138" s="59"/>
      <c r="MNX138" s="59"/>
      <c r="MNY138" s="59"/>
      <c r="MNZ138" s="59"/>
      <c r="MOA138" s="59"/>
      <c r="MOB138" s="59"/>
      <c r="MOC138" s="59"/>
      <c r="MOD138" s="59"/>
      <c r="MOE138" s="59"/>
      <c r="MOF138" s="59"/>
      <c r="MOG138" s="59"/>
      <c r="MOH138" s="59"/>
      <c r="MOI138" s="59"/>
      <c r="MOJ138" s="59"/>
      <c r="MOK138" s="59"/>
      <c r="MOL138" s="59"/>
      <c r="MOM138" s="59"/>
      <c r="MON138" s="59"/>
      <c r="MOO138" s="59"/>
      <c r="MOP138" s="59"/>
      <c r="MOQ138" s="59"/>
      <c r="MOR138" s="59"/>
      <c r="MOS138" s="59"/>
      <c r="MOT138" s="59"/>
      <c r="MOU138" s="59"/>
      <c r="MOV138" s="59"/>
      <c r="MOW138" s="59"/>
      <c r="MOX138" s="59"/>
      <c r="MOY138" s="59"/>
      <c r="MOZ138" s="59"/>
      <c r="MPA138" s="59"/>
      <c r="MPB138" s="59"/>
      <c r="MPC138" s="59"/>
      <c r="MPD138" s="59"/>
      <c r="MPE138" s="59"/>
      <c r="MPF138" s="59"/>
      <c r="MPG138" s="59"/>
      <c r="MPH138" s="59"/>
      <c r="MPI138" s="59"/>
      <c r="MPJ138" s="59"/>
      <c r="MPK138" s="59"/>
      <c r="MPL138" s="59"/>
      <c r="MPM138" s="59"/>
      <c r="MPN138" s="59"/>
      <c r="MPO138" s="59"/>
      <c r="MPP138" s="59"/>
      <c r="MPQ138" s="59"/>
      <c r="MPR138" s="59"/>
      <c r="MPS138" s="59"/>
      <c r="MPT138" s="59"/>
      <c r="MPU138" s="59"/>
      <c r="MPV138" s="59"/>
      <c r="MPW138" s="59"/>
      <c r="MPX138" s="59"/>
      <c r="MPY138" s="59"/>
      <c r="MPZ138" s="59"/>
      <c r="MQA138" s="59"/>
      <c r="MQB138" s="59"/>
      <c r="MQC138" s="59"/>
      <c r="MQD138" s="59"/>
      <c r="MQE138" s="59"/>
      <c r="MQF138" s="59"/>
      <c r="MQG138" s="59"/>
      <c r="MQH138" s="59"/>
      <c r="MQI138" s="59"/>
      <c r="MQJ138" s="59"/>
      <c r="MQK138" s="59"/>
      <c r="MQL138" s="59"/>
      <c r="MQM138" s="59"/>
      <c r="MQN138" s="59"/>
      <c r="MQO138" s="59"/>
      <c r="MQP138" s="59"/>
      <c r="MQQ138" s="59"/>
      <c r="MQR138" s="59"/>
      <c r="MQS138" s="59"/>
      <c r="MQT138" s="59"/>
      <c r="MQU138" s="59"/>
      <c r="MQV138" s="59"/>
      <c r="MQW138" s="59"/>
      <c r="MQX138" s="59"/>
      <c r="MQY138" s="59"/>
      <c r="MQZ138" s="59"/>
      <c r="MRA138" s="59"/>
      <c r="MRB138" s="59"/>
      <c r="MRC138" s="59"/>
      <c r="MRD138" s="59"/>
      <c r="MRE138" s="59"/>
      <c r="MRF138" s="59"/>
      <c r="MRG138" s="59"/>
      <c r="MRH138" s="59"/>
      <c r="MRI138" s="59"/>
      <c r="MRJ138" s="59"/>
      <c r="MRK138" s="59"/>
      <c r="MRL138" s="59"/>
      <c r="MRM138" s="59"/>
      <c r="MRN138" s="59"/>
      <c r="MRO138" s="59"/>
      <c r="MRP138" s="59"/>
      <c r="MRQ138" s="59"/>
      <c r="MRR138" s="59"/>
      <c r="MRS138" s="59"/>
      <c r="MRT138" s="59"/>
      <c r="MRU138" s="59"/>
      <c r="MRV138" s="59"/>
      <c r="MRW138" s="59"/>
      <c r="MRX138" s="59"/>
      <c r="MRY138" s="59"/>
      <c r="MRZ138" s="59"/>
      <c r="MSA138" s="59"/>
      <c r="MSB138" s="59"/>
      <c r="MSC138" s="59"/>
      <c r="MSD138" s="59"/>
      <c r="MSE138" s="59"/>
      <c r="MSF138" s="59"/>
      <c r="MSG138" s="59"/>
      <c r="MSH138" s="59"/>
      <c r="MSI138" s="59"/>
      <c r="MSJ138" s="59"/>
      <c r="MSK138" s="59"/>
      <c r="MSL138" s="59"/>
      <c r="MSM138" s="59"/>
      <c r="MSN138" s="59"/>
      <c r="MSO138" s="59"/>
      <c r="MSP138" s="59"/>
      <c r="MSQ138" s="59"/>
      <c r="MSR138" s="59"/>
      <c r="MSS138" s="59"/>
      <c r="MST138" s="59"/>
      <c r="MSU138" s="59"/>
      <c r="MSV138" s="59"/>
      <c r="MSW138" s="59"/>
      <c r="MSX138" s="59"/>
      <c r="MSY138" s="59"/>
      <c r="MSZ138" s="59"/>
      <c r="MTA138" s="59"/>
      <c r="MTB138" s="59"/>
      <c r="MTC138" s="59"/>
      <c r="MTD138" s="59"/>
      <c r="MTE138" s="59"/>
      <c r="MTF138" s="59"/>
      <c r="MTG138" s="59"/>
      <c r="MTH138" s="59"/>
      <c r="MTI138" s="59"/>
      <c r="MTJ138" s="59"/>
      <c r="MTK138" s="59"/>
      <c r="MTL138" s="59"/>
      <c r="MTM138" s="59"/>
      <c r="MTN138" s="59"/>
      <c r="MTO138" s="59"/>
      <c r="MTP138" s="59"/>
      <c r="MTQ138" s="59"/>
      <c r="MTR138" s="59"/>
      <c r="MTS138" s="59"/>
      <c r="MTT138" s="59"/>
      <c r="MTU138" s="59"/>
      <c r="MTV138" s="59"/>
      <c r="MTW138" s="59"/>
      <c r="MTX138" s="59"/>
      <c r="MTY138" s="59"/>
      <c r="MTZ138" s="59"/>
      <c r="MUA138" s="59"/>
      <c r="MUB138" s="59"/>
      <c r="MUC138" s="59"/>
      <c r="MUD138" s="59"/>
      <c r="MUE138" s="59"/>
      <c r="MUF138" s="59"/>
      <c r="MUG138" s="59"/>
      <c r="MUH138" s="59"/>
      <c r="MUI138" s="59"/>
      <c r="MUJ138" s="59"/>
      <c r="MUK138" s="59"/>
      <c r="MUL138" s="59"/>
      <c r="MUM138" s="59"/>
      <c r="MUN138" s="59"/>
      <c r="MUO138" s="59"/>
      <c r="MUP138" s="59"/>
      <c r="MUQ138" s="59"/>
      <c r="MUR138" s="59"/>
      <c r="MUS138" s="59"/>
      <c r="MUT138" s="59"/>
      <c r="MUU138" s="59"/>
      <c r="MUV138" s="59"/>
      <c r="MUW138" s="59"/>
      <c r="MUX138" s="59"/>
      <c r="MUY138" s="59"/>
      <c r="MUZ138" s="59"/>
      <c r="MVA138" s="59"/>
      <c r="MVB138" s="59"/>
      <c r="MVC138" s="59"/>
      <c r="MVD138" s="59"/>
      <c r="MVE138" s="59"/>
      <c r="MVF138" s="59"/>
      <c r="MVG138" s="59"/>
      <c r="MVH138" s="59"/>
      <c r="MVI138" s="59"/>
      <c r="MVJ138" s="59"/>
      <c r="MVK138" s="59"/>
      <c r="MVL138" s="59"/>
      <c r="MVM138" s="59"/>
      <c r="MVN138" s="59"/>
      <c r="MVO138" s="59"/>
      <c r="MVP138" s="59"/>
      <c r="MVQ138" s="59"/>
      <c r="MVR138" s="59"/>
      <c r="MVS138" s="59"/>
      <c r="MVT138" s="59"/>
      <c r="MVU138" s="59"/>
      <c r="MVV138" s="59"/>
      <c r="MVW138" s="59"/>
      <c r="MVX138" s="59"/>
      <c r="MVY138" s="59"/>
      <c r="MVZ138" s="59"/>
      <c r="MWA138" s="59"/>
      <c r="MWB138" s="59"/>
      <c r="MWC138" s="59"/>
      <c r="MWD138" s="59"/>
      <c r="MWE138" s="59"/>
      <c r="MWF138" s="59"/>
      <c r="MWG138" s="59"/>
      <c r="MWH138" s="59"/>
      <c r="MWI138" s="59"/>
      <c r="MWJ138" s="59"/>
      <c r="MWK138" s="59"/>
      <c r="MWL138" s="59"/>
      <c r="MWM138" s="59"/>
      <c r="MWN138" s="59"/>
      <c r="MWO138" s="59"/>
      <c r="MWP138" s="59"/>
      <c r="MWQ138" s="59"/>
      <c r="MWR138" s="59"/>
      <c r="MWS138" s="59"/>
      <c r="MWT138" s="59"/>
      <c r="MWU138" s="59"/>
      <c r="MWV138" s="59"/>
      <c r="MWW138" s="59"/>
      <c r="MWX138" s="59"/>
      <c r="MWY138" s="59"/>
      <c r="MWZ138" s="59"/>
      <c r="MXA138" s="59"/>
      <c r="MXB138" s="59"/>
      <c r="MXC138" s="59"/>
      <c r="MXD138" s="59"/>
      <c r="MXE138" s="59"/>
      <c r="MXF138" s="59"/>
      <c r="MXG138" s="59"/>
      <c r="MXH138" s="59"/>
      <c r="MXI138" s="59"/>
      <c r="MXJ138" s="59"/>
      <c r="MXK138" s="59"/>
      <c r="MXL138" s="59"/>
      <c r="MXM138" s="59"/>
      <c r="MXN138" s="59"/>
      <c r="MXO138" s="59"/>
      <c r="MXP138" s="59"/>
      <c r="MXQ138" s="59"/>
      <c r="MXR138" s="59"/>
      <c r="MXS138" s="59"/>
      <c r="MXT138" s="59"/>
      <c r="MXU138" s="59"/>
      <c r="MXV138" s="59"/>
      <c r="MXW138" s="59"/>
      <c r="MXX138" s="59"/>
      <c r="MXY138" s="59"/>
      <c r="MXZ138" s="59"/>
      <c r="MYA138" s="59"/>
      <c r="MYB138" s="59"/>
      <c r="MYC138" s="59"/>
      <c r="MYD138" s="59"/>
      <c r="MYE138" s="59"/>
      <c r="MYF138" s="59"/>
      <c r="MYG138" s="59"/>
      <c r="MYH138" s="59"/>
      <c r="MYI138" s="59"/>
      <c r="MYJ138" s="59"/>
      <c r="MYK138" s="59"/>
      <c r="MYL138" s="59"/>
      <c r="MYM138" s="59"/>
      <c r="MYN138" s="59"/>
      <c r="MYO138" s="59"/>
      <c r="MYP138" s="59"/>
      <c r="MYQ138" s="59"/>
      <c r="MYR138" s="59"/>
      <c r="MYS138" s="59"/>
      <c r="MYT138" s="59"/>
      <c r="MYU138" s="59"/>
      <c r="MYV138" s="59"/>
      <c r="MYW138" s="59"/>
      <c r="MYX138" s="59"/>
      <c r="MYY138" s="59"/>
      <c r="MYZ138" s="59"/>
      <c r="MZA138" s="59"/>
      <c r="MZB138" s="59"/>
      <c r="MZC138" s="59"/>
      <c r="MZD138" s="59"/>
      <c r="MZE138" s="59"/>
      <c r="MZF138" s="59"/>
      <c r="MZG138" s="59"/>
      <c r="MZH138" s="59"/>
      <c r="MZI138" s="59"/>
      <c r="MZJ138" s="59"/>
      <c r="MZK138" s="59"/>
      <c r="MZL138" s="59"/>
      <c r="MZM138" s="59"/>
      <c r="MZN138" s="59"/>
      <c r="MZO138" s="59"/>
      <c r="MZP138" s="59"/>
      <c r="MZQ138" s="59"/>
      <c r="MZR138" s="59"/>
      <c r="MZS138" s="59"/>
      <c r="MZT138" s="59"/>
      <c r="MZU138" s="59"/>
      <c r="MZV138" s="59"/>
      <c r="MZW138" s="59"/>
      <c r="MZX138" s="59"/>
      <c r="MZY138" s="59"/>
      <c r="MZZ138" s="59"/>
      <c r="NAA138" s="59"/>
      <c r="NAB138" s="59"/>
      <c r="NAC138" s="59"/>
      <c r="NAD138" s="59"/>
      <c r="NAE138" s="59"/>
      <c r="NAF138" s="59"/>
      <c r="NAG138" s="59"/>
      <c r="NAH138" s="59"/>
      <c r="NAI138" s="59"/>
      <c r="NAJ138" s="59"/>
      <c r="NAK138" s="59"/>
      <c r="NAL138" s="59"/>
      <c r="NAM138" s="59"/>
      <c r="NAN138" s="59"/>
      <c r="NAO138" s="59"/>
      <c r="NAP138" s="59"/>
      <c r="NAQ138" s="59"/>
      <c r="NAR138" s="59"/>
      <c r="NAS138" s="59"/>
      <c r="NAT138" s="59"/>
      <c r="NAU138" s="59"/>
      <c r="NAV138" s="59"/>
      <c r="NAW138" s="59"/>
      <c r="NAX138" s="59"/>
      <c r="NAY138" s="59"/>
      <c r="NAZ138" s="59"/>
      <c r="NBA138" s="59"/>
      <c r="NBB138" s="59"/>
      <c r="NBC138" s="59"/>
      <c r="NBD138" s="59"/>
      <c r="NBE138" s="59"/>
      <c r="NBF138" s="59"/>
      <c r="NBG138" s="59"/>
      <c r="NBH138" s="59"/>
      <c r="NBI138" s="59"/>
      <c r="NBJ138" s="59"/>
      <c r="NBK138" s="59"/>
      <c r="NBL138" s="59"/>
      <c r="NBM138" s="59"/>
      <c r="NBN138" s="59"/>
      <c r="NBO138" s="59"/>
      <c r="NBP138" s="59"/>
      <c r="NBQ138" s="59"/>
      <c r="NBR138" s="59"/>
      <c r="NBS138" s="59"/>
      <c r="NBT138" s="59"/>
      <c r="NBU138" s="59"/>
      <c r="NBV138" s="59"/>
      <c r="NBW138" s="59"/>
      <c r="NBX138" s="59"/>
      <c r="NBY138" s="59"/>
      <c r="NBZ138" s="59"/>
      <c r="NCA138" s="59"/>
      <c r="NCB138" s="59"/>
      <c r="NCC138" s="59"/>
      <c r="NCD138" s="59"/>
      <c r="NCE138" s="59"/>
      <c r="NCF138" s="59"/>
      <c r="NCG138" s="59"/>
      <c r="NCH138" s="59"/>
      <c r="NCI138" s="59"/>
      <c r="NCJ138" s="59"/>
      <c r="NCK138" s="59"/>
      <c r="NCL138" s="59"/>
      <c r="NCM138" s="59"/>
      <c r="NCN138" s="59"/>
      <c r="NCO138" s="59"/>
      <c r="NCP138" s="59"/>
      <c r="NCQ138" s="59"/>
      <c r="NCR138" s="59"/>
      <c r="NCS138" s="59"/>
      <c r="NCT138" s="59"/>
      <c r="NCU138" s="59"/>
      <c r="NCV138" s="59"/>
      <c r="NCW138" s="59"/>
      <c r="NCX138" s="59"/>
      <c r="NCY138" s="59"/>
      <c r="NCZ138" s="59"/>
      <c r="NDA138" s="59"/>
      <c r="NDB138" s="59"/>
      <c r="NDC138" s="59"/>
      <c r="NDD138" s="59"/>
      <c r="NDE138" s="59"/>
      <c r="NDF138" s="59"/>
      <c r="NDG138" s="59"/>
      <c r="NDH138" s="59"/>
      <c r="NDI138" s="59"/>
      <c r="NDJ138" s="59"/>
      <c r="NDK138" s="59"/>
      <c r="NDL138" s="59"/>
      <c r="NDM138" s="59"/>
      <c r="NDN138" s="59"/>
      <c r="NDO138" s="59"/>
      <c r="NDP138" s="59"/>
      <c r="NDQ138" s="59"/>
      <c r="NDR138" s="59"/>
      <c r="NDS138" s="59"/>
      <c r="NDT138" s="59"/>
      <c r="NDU138" s="59"/>
      <c r="NDV138" s="59"/>
      <c r="NDW138" s="59"/>
      <c r="NDX138" s="59"/>
      <c r="NDY138" s="59"/>
      <c r="NDZ138" s="59"/>
      <c r="NEA138" s="59"/>
      <c r="NEB138" s="59"/>
      <c r="NEC138" s="59"/>
      <c r="NED138" s="59"/>
      <c r="NEE138" s="59"/>
      <c r="NEF138" s="59"/>
      <c r="NEG138" s="59"/>
      <c r="NEH138" s="59"/>
      <c r="NEI138" s="59"/>
      <c r="NEJ138" s="59"/>
      <c r="NEK138" s="59"/>
      <c r="NEL138" s="59"/>
      <c r="NEM138" s="59"/>
      <c r="NEN138" s="59"/>
      <c r="NEO138" s="59"/>
      <c r="NEP138" s="59"/>
      <c r="NEQ138" s="59"/>
      <c r="NER138" s="59"/>
      <c r="NES138" s="59"/>
      <c r="NET138" s="59"/>
      <c r="NEU138" s="59"/>
      <c r="NEV138" s="59"/>
      <c r="NEW138" s="59"/>
      <c r="NEX138" s="59"/>
      <c r="NEY138" s="59"/>
      <c r="NEZ138" s="59"/>
      <c r="NFA138" s="59"/>
      <c r="NFB138" s="59"/>
      <c r="NFC138" s="59"/>
      <c r="NFD138" s="59"/>
      <c r="NFE138" s="59"/>
      <c r="NFF138" s="59"/>
      <c r="NFG138" s="59"/>
      <c r="NFH138" s="59"/>
      <c r="NFI138" s="59"/>
      <c r="NFJ138" s="59"/>
      <c r="NFK138" s="59"/>
      <c r="NFL138" s="59"/>
      <c r="NFM138" s="59"/>
      <c r="NFN138" s="59"/>
      <c r="NFO138" s="59"/>
      <c r="NFP138" s="59"/>
      <c r="NFQ138" s="59"/>
      <c r="NFR138" s="59"/>
      <c r="NFS138" s="59"/>
      <c r="NFT138" s="59"/>
      <c r="NFU138" s="59"/>
      <c r="NFV138" s="59"/>
      <c r="NFW138" s="59"/>
      <c r="NFX138" s="59"/>
      <c r="NFY138" s="59"/>
      <c r="NFZ138" s="59"/>
      <c r="NGA138" s="59"/>
      <c r="NGB138" s="59"/>
      <c r="NGC138" s="59"/>
      <c r="NGD138" s="59"/>
      <c r="NGE138" s="59"/>
      <c r="NGF138" s="59"/>
      <c r="NGG138" s="59"/>
      <c r="NGH138" s="59"/>
      <c r="NGI138" s="59"/>
      <c r="NGJ138" s="59"/>
      <c r="NGK138" s="59"/>
      <c r="NGL138" s="59"/>
      <c r="NGM138" s="59"/>
      <c r="NGN138" s="59"/>
      <c r="NGO138" s="59"/>
      <c r="NGP138" s="59"/>
      <c r="NGQ138" s="59"/>
      <c r="NGR138" s="59"/>
      <c r="NGS138" s="59"/>
      <c r="NGT138" s="59"/>
      <c r="NGU138" s="59"/>
      <c r="NGV138" s="59"/>
      <c r="NGW138" s="59"/>
      <c r="NGX138" s="59"/>
      <c r="NGY138" s="59"/>
      <c r="NGZ138" s="59"/>
      <c r="NHA138" s="59"/>
      <c r="NHB138" s="59"/>
      <c r="NHC138" s="59"/>
      <c r="NHD138" s="59"/>
      <c r="NHE138" s="59"/>
      <c r="NHF138" s="59"/>
      <c r="NHG138" s="59"/>
      <c r="NHH138" s="59"/>
      <c r="NHI138" s="59"/>
      <c r="NHJ138" s="59"/>
      <c r="NHK138" s="59"/>
      <c r="NHL138" s="59"/>
      <c r="NHM138" s="59"/>
      <c r="NHN138" s="59"/>
      <c r="NHO138" s="59"/>
      <c r="NHP138" s="59"/>
      <c r="NHQ138" s="59"/>
      <c r="NHR138" s="59"/>
      <c r="NHS138" s="59"/>
      <c r="NHT138" s="59"/>
      <c r="NHU138" s="59"/>
      <c r="NHV138" s="59"/>
      <c r="NHW138" s="59"/>
      <c r="NHX138" s="59"/>
      <c r="NHY138" s="59"/>
      <c r="NHZ138" s="59"/>
      <c r="NIA138" s="59"/>
      <c r="NIB138" s="59"/>
      <c r="NIC138" s="59"/>
      <c r="NID138" s="59"/>
      <c r="NIE138" s="59"/>
      <c r="NIF138" s="59"/>
      <c r="NIG138" s="59"/>
      <c r="NIH138" s="59"/>
      <c r="NII138" s="59"/>
      <c r="NIJ138" s="59"/>
      <c r="NIK138" s="59"/>
      <c r="NIL138" s="59"/>
      <c r="NIM138" s="59"/>
      <c r="NIN138" s="59"/>
      <c r="NIO138" s="59"/>
      <c r="NIP138" s="59"/>
      <c r="NIQ138" s="59"/>
      <c r="NIR138" s="59"/>
      <c r="NIS138" s="59"/>
      <c r="NIT138" s="59"/>
      <c r="NIU138" s="59"/>
      <c r="NIV138" s="59"/>
      <c r="NIW138" s="59"/>
      <c r="NIX138" s="59"/>
      <c r="NIY138" s="59"/>
      <c r="NIZ138" s="59"/>
      <c r="NJA138" s="59"/>
      <c r="NJB138" s="59"/>
      <c r="NJC138" s="59"/>
      <c r="NJD138" s="59"/>
      <c r="NJE138" s="59"/>
      <c r="NJF138" s="59"/>
      <c r="NJG138" s="59"/>
      <c r="NJH138" s="59"/>
      <c r="NJI138" s="59"/>
      <c r="NJJ138" s="59"/>
      <c r="NJK138" s="59"/>
      <c r="NJL138" s="59"/>
      <c r="NJM138" s="59"/>
      <c r="NJN138" s="59"/>
      <c r="NJO138" s="59"/>
      <c r="NJP138" s="59"/>
      <c r="NJQ138" s="59"/>
      <c r="NJR138" s="59"/>
      <c r="NJS138" s="59"/>
      <c r="NJT138" s="59"/>
      <c r="NJU138" s="59"/>
      <c r="NJV138" s="59"/>
      <c r="NJW138" s="59"/>
      <c r="NJX138" s="59"/>
      <c r="NJY138" s="59"/>
      <c r="NJZ138" s="59"/>
      <c r="NKA138" s="59"/>
      <c r="NKB138" s="59"/>
      <c r="NKC138" s="59"/>
      <c r="NKD138" s="59"/>
      <c r="NKE138" s="59"/>
      <c r="NKF138" s="59"/>
      <c r="NKG138" s="59"/>
      <c r="NKH138" s="59"/>
      <c r="NKI138" s="59"/>
      <c r="NKJ138" s="59"/>
      <c r="NKK138" s="59"/>
      <c r="NKL138" s="59"/>
      <c r="NKM138" s="59"/>
      <c r="NKN138" s="59"/>
      <c r="NKO138" s="59"/>
      <c r="NKP138" s="59"/>
      <c r="NKQ138" s="59"/>
      <c r="NKR138" s="59"/>
      <c r="NKS138" s="59"/>
      <c r="NKT138" s="59"/>
      <c r="NKU138" s="59"/>
      <c r="NKV138" s="59"/>
      <c r="NKW138" s="59"/>
      <c r="NKX138" s="59"/>
      <c r="NKY138" s="59"/>
      <c r="NKZ138" s="59"/>
      <c r="NLA138" s="59"/>
      <c r="NLB138" s="59"/>
      <c r="NLC138" s="59"/>
      <c r="NLD138" s="59"/>
      <c r="NLE138" s="59"/>
      <c r="NLF138" s="59"/>
      <c r="NLG138" s="59"/>
      <c r="NLH138" s="59"/>
      <c r="NLI138" s="59"/>
      <c r="NLJ138" s="59"/>
      <c r="NLK138" s="59"/>
      <c r="NLL138" s="59"/>
      <c r="NLM138" s="59"/>
      <c r="NLN138" s="59"/>
      <c r="NLO138" s="59"/>
      <c r="NLP138" s="59"/>
      <c r="NLQ138" s="59"/>
      <c r="NLR138" s="59"/>
      <c r="NLS138" s="59"/>
      <c r="NLT138" s="59"/>
      <c r="NLU138" s="59"/>
      <c r="NLV138" s="59"/>
      <c r="NLW138" s="59"/>
      <c r="NLX138" s="59"/>
      <c r="NLY138" s="59"/>
      <c r="NLZ138" s="59"/>
      <c r="NMA138" s="59"/>
      <c r="NMB138" s="59"/>
      <c r="NMC138" s="59"/>
      <c r="NMD138" s="59"/>
      <c r="NME138" s="59"/>
      <c r="NMF138" s="59"/>
      <c r="NMG138" s="59"/>
      <c r="NMH138" s="59"/>
      <c r="NMI138" s="59"/>
      <c r="NMJ138" s="59"/>
      <c r="NMK138" s="59"/>
      <c r="NML138" s="59"/>
      <c r="NMM138" s="59"/>
      <c r="NMN138" s="59"/>
      <c r="NMO138" s="59"/>
      <c r="NMP138" s="59"/>
      <c r="NMQ138" s="59"/>
      <c r="NMR138" s="59"/>
      <c r="NMS138" s="59"/>
      <c r="NMT138" s="59"/>
      <c r="NMU138" s="59"/>
      <c r="NMV138" s="59"/>
      <c r="NMW138" s="59"/>
      <c r="NMX138" s="59"/>
      <c r="NMY138" s="59"/>
      <c r="NMZ138" s="59"/>
      <c r="NNA138" s="59"/>
      <c r="NNB138" s="59"/>
      <c r="NNC138" s="59"/>
      <c r="NND138" s="59"/>
      <c r="NNE138" s="59"/>
      <c r="NNF138" s="59"/>
      <c r="NNG138" s="59"/>
      <c r="NNH138" s="59"/>
      <c r="NNI138" s="59"/>
      <c r="NNJ138" s="59"/>
      <c r="NNK138" s="59"/>
      <c r="NNL138" s="59"/>
      <c r="NNM138" s="59"/>
      <c r="NNN138" s="59"/>
      <c r="NNO138" s="59"/>
      <c r="NNP138" s="59"/>
      <c r="NNQ138" s="59"/>
      <c r="NNR138" s="59"/>
      <c r="NNS138" s="59"/>
      <c r="NNT138" s="59"/>
      <c r="NNU138" s="59"/>
      <c r="NNV138" s="59"/>
      <c r="NNW138" s="59"/>
      <c r="NNX138" s="59"/>
      <c r="NNY138" s="59"/>
      <c r="NNZ138" s="59"/>
      <c r="NOA138" s="59"/>
      <c r="NOB138" s="59"/>
      <c r="NOC138" s="59"/>
      <c r="NOD138" s="59"/>
      <c r="NOE138" s="59"/>
      <c r="NOF138" s="59"/>
      <c r="NOG138" s="59"/>
      <c r="NOH138" s="59"/>
      <c r="NOI138" s="59"/>
      <c r="NOJ138" s="59"/>
      <c r="NOK138" s="59"/>
      <c r="NOL138" s="59"/>
      <c r="NOM138" s="59"/>
      <c r="NON138" s="59"/>
      <c r="NOO138" s="59"/>
      <c r="NOP138" s="59"/>
      <c r="NOQ138" s="59"/>
      <c r="NOR138" s="59"/>
      <c r="NOS138" s="59"/>
      <c r="NOT138" s="59"/>
      <c r="NOU138" s="59"/>
      <c r="NOV138" s="59"/>
      <c r="NOW138" s="59"/>
      <c r="NOX138" s="59"/>
      <c r="NOY138" s="59"/>
      <c r="NOZ138" s="59"/>
      <c r="NPA138" s="59"/>
      <c r="NPB138" s="59"/>
      <c r="NPC138" s="59"/>
      <c r="NPD138" s="59"/>
      <c r="NPE138" s="59"/>
      <c r="NPF138" s="59"/>
      <c r="NPG138" s="59"/>
      <c r="NPH138" s="59"/>
      <c r="NPI138" s="59"/>
      <c r="NPJ138" s="59"/>
      <c r="NPK138" s="59"/>
      <c r="NPL138" s="59"/>
      <c r="NPM138" s="59"/>
      <c r="NPN138" s="59"/>
      <c r="NPO138" s="59"/>
      <c r="NPP138" s="59"/>
      <c r="NPQ138" s="59"/>
      <c r="NPR138" s="59"/>
      <c r="NPS138" s="59"/>
      <c r="NPT138" s="59"/>
      <c r="NPU138" s="59"/>
      <c r="NPV138" s="59"/>
      <c r="NPW138" s="59"/>
      <c r="NPX138" s="59"/>
      <c r="NPY138" s="59"/>
      <c r="NPZ138" s="59"/>
      <c r="NQA138" s="59"/>
      <c r="NQB138" s="59"/>
      <c r="NQC138" s="59"/>
      <c r="NQD138" s="59"/>
      <c r="NQE138" s="59"/>
      <c r="NQF138" s="59"/>
      <c r="NQG138" s="59"/>
      <c r="NQH138" s="59"/>
      <c r="NQI138" s="59"/>
      <c r="NQJ138" s="59"/>
      <c r="NQK138" s="59"/>
      <c r="NQL138" s="59"/>
      <c r="NQM138" s="59"/>
      <c r="NQN138" s="59"/>
      <c r="NQO138" s="59"/>
      <c r="NQP138" s="59"/>
      <c r="NQQ138" s="59"/>
      <c r="NQR138" s="59"/>
      <c r="NQS138" s="59"/>
      <c r="NQT138" s="59"/>
      <c r="NQU138" s="59"/>
      <c r="NQV138" s="59"/>
      <c r="NQW138" s="59"/>
      <c r="NQX138" s="59"/>
      <c r="NQY138" s="59"/>
      <c r="NQZ138" s="59"/>
      <c r="NRA138" s="59"/>
      <c r="NRB138" s="59"/>
      <c r="NRC138" s="59"/>
      <c r="NRD138" s="59"/>
      <c r="NRE138" s="59"/>
      <c r="NRF138" s="59"/>
      <c r="NRG138" s="59"/>
      <c r="NRH138" s="59"/>
      <c r="NRI138" s="59"/>
      <c r="NRJ138" s="59"/>
      <c r="NRK138" s="59"/>
      <c r="NRL138" s="59"/>
      <c r="NRM138" s="59"/>
      <c r="NRN138" s="59"/>
      <c r="NRO138" s="59"/>
      <c r="NRP138" s="59"/>
      <c r="NRQ138" s="59"/>
      <c r="NRR138" s="59"/>
      <c r="NRS138" s="59"/>
      <c r="NRT138" s="59"/>
      <c r="NRU138" s="59"/>
      <c r="NRV138" s="59"/>
      <c r="NRW138" s="59"/>
      <c r="NRX138" s="59"/>
      <c r="NRY138" s="59"/>
      <c r="NRZ138" s="59"/>
      <c r="NSA138" s="59"/>
      <c r="NSB138" s="59"/>
      <c r="NSC138" s="59"/>
      <c r="NSD138" s="59"/>
      <c r="NSE138" s="59"/>
      <c r="NSF138" s="59"/>
      <c r="NSG138" s="59"/>
      <c r="NSH138" s="59"/>
      <c r="NSI138" s="59"/>
      <c r="NSJ138" s="59"/>
      <c r="NSK138" s="59"/>
      <c r="NSL138" s="59"/>
      <c r="NSM138" s="59"/>
      <c r="NSN138" s="59"/>
      <c r="NSO138" s="59"/>
      <c r="NSP138" s="59"/>
      <c r="NSQ138" s="59"/>
      <c r="NSR138" s="59"/>
      <c r="NSS138" s="59"/>
      <c r="NST138" s="59"/>
      <c r="NSU138" s="59"/>
      <c r="NSV138" s="59"/>
      <c r="NSW138" s="59"/>
      <c r="NSX138" s="59"/>
      <c r="NSY138" s="59"/>
      <c r="NSZ138" s="59"/>
      <c r="NTA138" s="59"/>
      <c r="NTB138" s="59"/>
      <c r="NTC138" s="59"/>
      <c r="NTD138" s="59"/>
      <c r="NTE138" s="59"/>
      <c r="NTF138" s="59"/>
      <c r="NTG138" s="59"/>
      <c r="NTH138" s="59"/>
      <c r="NTI138" s="59"/>
      <c r="NTJ138" s="59"/>
      <c r="NTK138" s="59"/>
      <c r="NTL138" s="59"/>
      <c r="NTM138" s="59"/>
      <c r="NTN138" s="59"/>
      <c r="NTO138" s="59"/>
      <c r="NTP138" s="59"/>
      <c r="NTQ138" s="59"/>
      <c r="NTR138" s="59"/>
      <c r="NTS138" s="59"/>
      <c r="NTT138" s="59"/>
      <c r="NTU138" s="59"/>
      <c r="NTV138" s="59"/>
      <c r="NTW138" s="59"/>
      <c r="NTX138" s="59"/>
      <c r="NTY138" s="59"/>
      <c r="NTZ138" s="59"/>
      <c r="NUA138" s="59"/>
      <c r="NUB138" s="59"/>
      <c r="NUC138" s="59"/>
      <c r="NUD138" s="59"/>
      <c r="NUE138" s="59"/>
      <c r="NUF138" s="59"/>
      <c r="NUG138" s="59"/>
      <c r="NUH138" s="59"/>
      <c r="NUI138" s="59"/>
      <c r="NUJ138" s="59"/>
      <c r="NUK138" s="59"/>
      <c r="NUL138" s="59"/>
      <c r="NUM138" s="59"/>
      <c r="NUN138" s="59"/>
      <c r="NUO138" s="59"/>
      <c r="NUP138" s="59"/>
      <c r="NUQ138" s="59"/>
      <c r="NUR138" s="59"/>
      <c r="NUS138" s="59"/>
      <c r="NUT138" s="59"/>
      <c r="NUU138" s="59"/>
      <c r="NUV138" s="59"/>
      <c r="NUW138" s="59"/>
      <c r="NUX138" s="59"/>
      <c r="NUY138" s="59"/>
      <c r="NUZ138" s="59"/>
      <c r="NVA138" s="59"/>
      <c r="NVB138" s="59"/>
      <c r="NVC138" s="59"/>
      <c r="NVD138" s="59"/>
      <c r="NVE138" s="59"/>
      <c r="NVF138" s="59"/>
      <c r="NVG138" s="59"/>
      <c r="NVH138" s="59"/>
      <c r="NVI138" s="59"/>
      <c r="NVJ138" s="59"/>
      <c r="NVK138" s="59"/>
      <c r="NVL138" s="59"/>
      <c r="NVM138" s="59"/>
      <c r="NVN138" s="59"/>
      <c r="NVO138" s="59"/>
      <c r="NVP138" s="59"/>
      <c r="NVQ138" s="59"/>
      <c r="NVR138" s="59"/>
      <c r="NVS138" s="59"/>
      <c r="NVT138" s="59"/>
      <c r="NVU138" s="59"/>
      <c r="NVV138" s="59"/>
      <c r="NVW138" s="59"/>
      <c r="NVX138" s="59"/>
      <c r="NVY138" s="59"/>
      <c r="NVZ138" s="59"/>
      <c r="NWA138" s="59"/>
      <c r="NWB138" s="59"/>
      <c r="NWC138" s="59"/>
      <c r="NWD138" s="59"/>
      <c r="NWE138" s="59"/>
      <c r="NWF138" s="59"/>
      <c r="NWG138" s="59"/>
      <c r="NWH138" s="59"/>
      <c r="NWI138" s="59"/>
      <c r="NWJ138" s="59"/>
      <c r="NWK138" s="59"/>
      <c r="NWL138" s="59"/>
      <c r="NWM138" s="59"/>
      <c r="NWN138" s="59"/>
      <c r="NWO138" s="59"/>
      <c r="NWP138" s="59"/>
      <c r="NWQ138" s="59"/>
      <c r="NWR138" s="59"/>
      <c r="NWS138" s="59"/>
      <c r="NWT138" s="59"/>
      <c r="NWU138" s="59"/>
      <c r="NWV138" s="59"/>
      <c r="NWW138" s="59"/>
      <c r="NWX138" s="59"/>
      <c r="NWY138" s="59"/>
      <c r="NWZ138" s="59"/>
      <c r="NXA138" s="59"/>
      <c r="NXB138" s="59"/>
      <c r="NXC138" s="59"/>
      <c r="NXD138" s="59"/>
      <c r="NXE138" s="59"/>
      <c r="NXF138" s="59"/>
      <c r="NXG138" s="59"/>
      <c r="NXH138" s="59"/>
      <c r="NXI138" s="59"/>
      <c r="NXJ138" s="59"/>
      <c r="NXK138" s="59"/>
      <c r="NXL138" s="59"/>
      <c r="NXM138" s="59"/>
      <c r="NXN138" s="59"/>
      <c r="NXO138" s="59"/>
      <c r="NXP138" s="59"/>
      <c r="NXQ138" s="59"/>
      <c r="NXR138" s="59"/>
      <c r="NXS138" s="59"/>
      <c r="NXT138" s="59"/>
      <c r="NXU138" s="59"/>
      <c r="NXV138" s="59"/>
      <c r="NXW138" s="59"/>
      <c r="NXX138" s="59"/>
      <c r="NXY138" s="59"/>
      <c r="NXZ138" s="59"/>
      <c r="NYA138" s="59"/>
      <c r="NYB138" s="59"/>
      <c r="NYC138" s="59"/>
      <c r="NYD138" s="59"/>
      <c r="NYE138" s="59"/>
      <c r="NYF138" s="59"/>
      <c r="NYG138" s="59"/>
      <c r="NYH138" s="59"/>
      <c r="NYI138" s="59"/>
      <c r="NYJ138" s="59"/>
      <c r="NYK138" s="59"/>
      <c r="NYL138" s="59"/>
      <c r="NYM138" s="59"/>
      <c r="NYN138" s="59"/>
      <c r="NYO138" s="59"/>
      <c r="NYP138" s="59"/>
      <c r="NYQ138" s="59"/>
      <c r="NYR138" s="59"/>
      <c r="NYS138" s="59"/>
      <c r="NYT138" s="59"/>
      <c r="NYU138" s="59"/>
      <c r="NYV138" s="59"/>
      <c r="NYW138" s="59"/>
      <c r="NYX138" s="59"/>
      <c r="NYY138" s="59"/>
      <c r="NYZ138" s="59"/>
      <c r="NZA138" s="59"/>
      <c r="NZB138" s="59"/>
      <c r="NZC138" s="59"/>
      <c r="NZD138" s="59"/>
      <c r="NZE138" s="59"/>
      <c r="NZF138" s="59"/>
      <c r="NZG138" s="59"/>
      <c r="NZH138" s="59"/>
      <c r="NZI138" s="59"/>
      <c r="NZJ138" s="59"/>
      <c r="NZK138" s="59"/>
      <c r="NZL138" s="59"/>
      <c r="NZM138" s="59"/>
      <c r="NZN138" s="59"/>
      <c r="NZO138" s="59"/>
      <c r="NZP138" s="59"/>
      <c r="NZQ138" s="59"/>
      <c r="NZR138" s="59"/>
      <c r="NZS138" s="59"/>
      <c r="NZT138" s="59"/>
      <c r="NZU138" s="59"/>
      <c r="NZV138" s="59"/>
      <c r="NZW138" s="59"/>
      <c r="NZX138" s="59"/>
      <c r="NZY138" s="59"/>
      <c r="NZZ138" s="59"/>
      <c r="OAA138" s="59"/>
      <c r="OAB138" s="59"/>
      <c r="OAC138" s="59"/>
      <c r="OAD138" s="59"/>
      <c r="OAE138" s="59"/>
      <c r="OAF138" s="59"/>
      <c r="OAG138" s="59"/>
      <c r="OAH138" s="59"/>
      <c r="OAI138" s="59"/>
      <c r="OAJ138" s="59"/>
      <c r="OAK138" s="59"/>
      <c r="OAL138" s="59"/>
      <c r="OAM138" s="59"/>
      <c r="OAN138" s="59"/>
      <c r="OAO138" s="59"/>
      <c r="OAP138" s="59"/>
      <c r="OAQ138" s="59"/>
      <c r="OAR138" s="59"/>
      <c r="OAS138" s="59"/>
      <c r="OAT138" s="59"/>
      <c r="OAU138" s="59"/>
      <c r="OAV138" s="59"/>
      <c r="OAW138" s="59"/>
      <c r="OAX138" s="59"/>
      <c r="OAY138" s="59"/>
      <c r="OAZ138" s="59"/>
      <c r="OBA138" s="59"/>
      <c r="OBB138" s="59"/>
      <c r="OBC138" s="59"/>
      <c r="OBD138" s="59"/>
      <c r="OBE138" s="59"/>
      <c r="OBF138" s="59"/>
      <c r="OBG138" s="59"/>
      <c r="OBH138" s="59"/>
      <c r="OBI138" s="59"/>
      <c r="OBJ138" s="59"/>
      <c r="OBK138" s="59"/>
      <c r="OBL138" s="59"/>
      <c r="OBM138" s="59"/>
      <c r="OBN138" s="59"/>
      <c r="OBO138" s="59"/>
      <c r="OBP138" s="59"/>
      <c r="OBQ138" s="59"/>
      <c r="OBR138" s="59"/>
      <c r="OBS138" s="59"/>
      <c r="OBT138" s="59"/>
      <c r="OBU138" s="59"/>
      <c r="OBV138" s="59"/>
      <c r="OBW138" s="59"/>
      <c r="OBX138" s="59"/>
      <c r="OBY138" s="59"/>
      <c r="OBZ138" s="59"/>
      <c r="OCA138" s="59"/>
      <c r="OCB138" s="59"/>
      <c r="OCC138" s="59"/>
      <c r="OCD138" s="59"/>
      <c r="OCE138" s="59"/>
      <c r="OCF138" s="59"/>
      <c r="OCG138" s="59"/>
      <c r="OCH138" s="59"/>
      <c r="OCI138" s="59"/>
      <c r="OCJ138" s="59"/>
      <c r="OCK138" s="59"/>
      <c r="OCL138" s="59"/>
      <c r="OCM138" s="59"/>
      <c r="OCN138" s="59"/>
      <c r="OCO138" s="59"/>
      <c r="OCP138" s="59"/>
      <c r="OCQ138" s="59"/>
      <c r="OCR138" s="59"/>
      <c r="OCS138" s="59"/>
      <c r="OCT138" s="59"/>
      <c r="OCU138" s="59"/>
      <c r="OCV138" s="59"/>
      <c r="OCW138" s="59"/>
      <c r="OCX138" s="59"/>
      <c r="OCY138" s="59"/>
      <c r="OCZ138" s="59"/>
      <c r="ODA138" s="59"/>
      <c r="ODB138" s="59"/>
      <c r="ODC138" s="59"/>
      <c r="ODD138" s="59"/>
      <c r="ODE138" s="59"/>
      <c r="ODF138" s="59"/>
      <c r="ODG138" s="59"/>
      <c r="ODH138" s="59"/>
      <c r="ODI138" s="59"/>
      <c r="ODJ138" s="59"/>
      <c r="ODK138" s="59"/>
      <c r="ODL138" s="59"/>
      <c r="ODM138" s="59"/>
      <c r="ODN138" s="59"/>
      <c r="ODO138" s="59"/>
      <c r="ODP138" s="59"/>
      <c r="ODQ138" s="59"/>
      <c r="ODR138" s="59"/>
      <c r="ODS138" s="59"/>
      <c r="ODT138" s="59"/>
      <c r="ODU138" s="59"/>
      <c r="ODV138" s="59"/>
      <c r="ODW138" s="59"/>
      <c r="ODX138" s="59"/>
      <c r="ODY138" s="59"/>
      <c r="ODZ138" s="59"/>
      <c r="OEA138" s="59"/>
      <c r="OEB138" s="59"/>
      <c r="OEC138" s="59"/>
      <c r="OED138" s="59"/>
      <c r="OEE138" s="59"/>
      <c r="OEF138" s="59"/>
      <c r="OEG138" s="59"/>
      <c r="OEH138" s="59"/>
      <c r="OEI138" s="59"/>
      <c r="OEJ138" s="59"/>
      <c r="OEK138" s="59"/>
      <c r="OEL138" s="59"/>
      <c r="OEM138" s="59"/>
      <c r="OEN138" s="59"/>
      <c r="OEO138" s="59"/>
      <c r="OEP138" s="59"/>
      <c r="OEQ138" s="59"/>
      <c r="OER138" s="59"/>
      <c r="OES138" s="59"/>
      <c r="OET138" s="59"/>
      <c r="OEU138" s="59"/>
      <c r="OEV138" s="59"/>
      <c r="OEW138" s="59"/>
      <c r="OEX138" s="59"/>
      <c r="OEY138" s="59"/>
      <c r="OEZ138" s="59"/>
      <c r="OFA138" s="59"/>
      <c r="OFB138" s="59"/>
      <c r="OFC138" s="59"/>
      <c r="OFD138" s="59"/>
      <c r="OFE138" s="59"/>
      <c r="OFF138" s="59"/>
      <c r="OFG138" s="59"/>
      <c r="OFH138" s="59"/>
      <c r="OFI138" s="59"/>
      <c r="OFJ138" s="59"/>
      <c r="OFK138" s="59"/>
      <c r="OFL138" s="59"/>
      <c r="OFM138" s="59"/>
      <c r="OFN138" s="59"/>
      <c r="OFO138" s="59"/>
      <c r="OFP138" s="59"/>
      <c r="OFQ138" s="59"/>
      <c r="OFR138" s="59"/>
      <c r="OFS138" s="59"/>
      <c r="OFT138" s="59"/>
      <c r="OFU138" s="59"/>
      <c r="OFV138" s="59"/>
      <c r="OFW138" s="59"/>
      <c r="OFX138" s="59"/>
      <c r="OFY138" s="59"/>
      <c r="OFZ138" s="59"/>
      <c r="OGA138" s="59"/>
      <c r="OGB138" s="59"/>
      <c r="OGC138" s="59"/>
      <c r="OGD138" s="59"/>
      <c r="OGE138" s="59"/>
      <c r="OGF138" s="59"/>
      <c r="OGG138" s="59"/>
      <c r="OGH138" s="59"/>
      <c r="OGI138" s="59"/>
      <c r="OGJ138" s="59"/>
      <c r="OGK138" s="59"/>
      <c r="OGL138" s="59"/>
      <c r="OGM138" s="59"/>
      <c r="OGN138" s="59"/>
      <c r="OGO138" s="59"/>
      <c r="OGP138" s="59"/>
      <c r="OGQ138" s="59"/>
      <c r="OGR138" s="59"/>
      <c r="OGS138" s="59"/>
      <c r="OGT138" s="59"/>
      <c r="OGU138" s="59"/>
      <c r="OGV138" s="59"/>
      <c r="OGW138" s="59"/>
      <c r="OGX138" s="59"/>
      <c r="OGY138" s="59"/>
      <c r="OGZ138" s="59"/>
      <c r="OHA138" s="59"/>
      <c r="OHB138" s="59"/>
      <c r="OHC138" s="59"/>
      <c r="OHD138" s="59"/>
      <c r="OHE138" s="59"/>
      <c r="OHF138" s="59"/>
      <c r="OHG138" s="59"/>
      <c r="OHH138" s="59"/>
      <c r="OHI138" s="59"/>
      <c r="OHJ138" s="59"/>
      <c r="OHK138" s="59"/>
      <c r="OHL138" s="59"/>
      <c r="OHM138" s="59"/>
      <c r="OHN138" s="59"/>
      <c r="OHO138" s="59"/>
      <c r="OHP138" s="59"/>
      <c r="OHQ138" s="59"/>
      <c r="OHR138" s="59"/>
      <c r="OHS138" s="59"/>
      <c r="OHT138" s="59"/>
      <c r="OHU138" s="59"/>
      <c r="OHV138" s="59"/>
      <c r="OHW138" s="59"/>
      <c r="OHX138" s="59"/>
      <c r="OHY138" s="59"/>
      <c r="OHZ138" s="59"/>
      <c r="OIA138" s="59"/>
      <c r="OIB138" s="59"/>
      <c r="OIC138" s="59"/>
      <c r="OID138" s="59"/>
      <c r="OIE138" s="59"/>
      <c r="OIF138" s="59"/>
      <c r="OIG138" s="59"/>
      <c r="OIH138" s="59"/>
      <c r="OII138" s="59"/>
      <c r="OIJ138" s="59"/>
      <c r="OIK138" s="59"/>
      <c r="OIL138" s="59"/>
      <c r="OIM138" s="59"/>
      <c r="OIN138" s="59"/>
      <c r="OIO138" s="59"/>
      <c r="OIP138" s="59"/>
      <c r="OIQ138" s="59"/>
      <c r="OIR138" s="59"/>
      <c r="OIS138" s="59"/>
      <c r="OIT138" s="59"/>
      <c r="OIU138" s="59"/>
      <c r="OIV138" s="59"/>
      <c r="OIW138" s="59"/>
      <c r="OIX138" s="59"/>
      <c r="OIY138" s="59"/>
      <c r="OIZ138" s="59"/>
      <c r="OJA138" s="59"/>
      <c r="OJB138" s="59"/>
      <c r="OJC138" s="59"/>
      <c r="OJD138" s="59"/>
      <c r="OJE138" s="59"/>
      <c r="OJF138" s="59"/>
      <c r="OJG138" s="59"/>
      <c r="OJH138" s="59"/>
      <c r="OJI138" s="59"/>
      <c r="OJJ138" s="59"/>
      <c r="OJK138" s="59"/>
      <c r="OJL138" s="59"/>
      <c r="OJM138" s="59"/>
      <c r="OJN138" s="59"/>
      <c r="OJO138" s="59"/>
      <c r="OJP138" s="59"/>
      <c r="OJQ138" s="59"/>
      <c r="OJR138" s="59"/>
      <c r="OJS138" s="59"/>
      <c r="OJT138" s="59"/>
      <c r="OJU138" s="59"/>
      <c r="OJV138" s="59"/>
      <c r="OJW138" s="59"/>
      <c r="OJX138" s="59"/>
      <c r="OJY138" s="59"/>
      <c r="OJZ138" s="59"/>
      <c r="OKA138" s="59"/>
      <c r="OKB138" s="59"/>
      <c r="OKC138" s="59"/>
      <c r="OKD138" s="59"/>
      <c r="OKE138" s="59"/>
      <c r="OKF138" s="59"/>
      <c r="OKG138" s="59"/>
      <c r="OKH138" s="59"/>
      <c r="OKI138" s="59"/>
      <c r="OKJ138" s="59"/>
      <c r="OKK138" s="59"/>
      <c r="OKL138" s="59"/>
      <c r="OKM138" s="59"/>
      <c r="OKN138" s="59"/>
      <c r="OKO138" s="59"/>
      <c r="OKP138" s="59"/>
      <c r="OKQ138" s="59"/>
      <c r="OKR138" s="59"/>
      <c r="OKS138" s="59"/>
      <c r="OKT138" s="59"/>
      <c r="OKU138" s="59"/>
      <c r="OKV138" s="59"/>
      <c r="OKW138" s="59"/>
      <c r="OKX138" s="59"/>
      <c r="OKY138" s="59"/>
      <c r="OKZ138" s="59"/>
      <c r="OLA138" s="59"/>
      <c r="OLB138" s="59"/>
      <c r="OLC138" s="59"/>
      <c r="OLD138" s="59"/>
      <c r="OLE138" s="59"/>
      <c r="OLF138" s="59"/>
      <c r="OLG138" s="59"/>
      <c r="OLH138" s="59"/>
      <c r="OLI138" s="59"/>
      <c r="OLJ138" s="59"/>
      <c r="OLK138" s="59"/>
      <c r="OLL138" s="59"/>
      <c r="OLM138" s="59"/>
      <c r="OLN138" s="59"/>
      <c r="OLO138" s="59"/>
      <c r="OLP138" s="59"/>
      <c r="OLQ138" s="59"/>
      <c r="OLR138" s="59"/>
      <c r="OLS138" s="59"/>
      <c r="OLT138" s="59"/>
      <c r="OLU138" s="59"/>
      <c r="OLV138" s="59"/>
      <c r="OLW138" s="59"/>
      <c r="OLX138" s="59"/>
      <c r="OLY138" s="59"/>
      <c r="OLZ138" s="59"/>
      <c r="OMA138" s="59"/>
      <c r="OMB138" s="59"/>
      <c r="OMC138" s="59"/>
      <c r="OMD138" s="59"/>
      <c r="OME138" s="59"/>
      <c r="OMF138" s="59"/>
      <c r="OMG138" s="59"/>
      <c r="OMH138" s="59"/>
      <c r="OMI138" s="59"/>
      <c r="OMJ138" s="59"/>
      <c r="OMK138" s="59"/>
      <c r="OML138" s="59"/>
      <c r="OMM138" s="59"/>
      <c r="OMN138" s="59"/>
      <c r="OMO138" s="59"/>
      <c r="OMP138" s="59"/>
      <c r="OMQ138" s="59"/>
      <c r="OMR138" s="59"/>
      <c r="OMS138" s="59"/>
      <c r="OMT138" s="59"/>
      <c r="OMU138" s="59"/>
      <c r="OMV138" s="59"/>
      <c r="OMW138" s="59"/>
      <c r="OMX138" s="59"/>
      <c r="OMY138" s="59"/>
      <c r="OMZ138" s="59"/>
      <c r="ONA138" s="59"/>
      <c r="ONB138" s="59"/>
      <c r="ONC138" s="59"/>
      <c r="OND138" s="59"/>
      <c r="ONE138" s="59"/>
      <c r="ONF138" s="59"/>
      <c r="ONG138" s="59"/>
      <c r="ONH138" s="59"/>
      <c r="ONI138" s="59"/>
      <c r="ONJ138" s="59"/>
      <c r="ONK138" s="59"/>
      <c r="ONL138" s="59"/>
      <c r="ONM138" s="59"/>
      <c r="ONN138" s="59"/>
      <c r="ONO138" s="59"/>
      <c r="ONP138" s="59"/>
      <c r="ONQ138" s="59"/>
      <c r="ONR138" s="59"/>
      <c r="ONS138" s="59"/>
      <c r="ONT138" s="59"/>
      <c r="ONU138" s="59"/>
      <c r="ONV138" s="59"/>
      <c r="ONW138" s="59"/>
      <c r="ONX138" s="59"/>
      <c r="ONY138" s="59"/>
      <c r="ONZ138" s="59"/>
      <c r="OOA138" s="59"/>
      <c r="OOB138" s="59"/>
      <c r="OOC138" s="59"/>
      <c r="OOD138" s="59"/>
      <c r="OOE138" s="59"/>
      <c r="OOF138" s="59"/>
      <c r="OOG138" s="59"/>
      <c r="OOH138" s="59"/>
      <c r="OOI138" s="59"/>
      <c r="OOJ138" s="59"/>
      <c r="OOK138" s="59"/>
      <c r="OOL138" s="59"/>
      <c r="OOM138" s="59"/>
      <c r="OON138" s="59"/>
      <c r="OOO138" s="59"/>
      <c r="OOP138" s="59"/>
      <c r="OOQ138" s="59"/>
      <c r="OOR138" s="59"/>
      <c r="OOS138" s="59"/>
      <c r="OOT138" s="59"/>
      <c r="OOU138" s="59"/>
      <c r="OOV138" s="59"/>
      <c r="OOW138" s="59"/>
      <c r="OOX138" s="59"/>
      <c r="OOY138" s="59"/>
      <c r="OOZ138" s="59"/>
      <c r="OPA138" s="59"/>
      <c r="OPB138" s="59"/>
      <c r="OPC138" s="59"/>
      <c r="OPD138" s="59"/>
      <c r="OPE138" s="59"/>
      <c r="OPF138" s="59"/>
      <c r="OPG138" s="59"/>
      <c r="OPH138" s="59"/>
      <c r="OPI138" s="59"/>
      <c r="OPJ138" s="59"/>
      <c r="OPK138" s="59"/>
      <c r="OPL138" s="59"/>
      <c r="OPM138" s="59"/>
      <c r="OPN138" s="59"/>
      <c r="OPO138" s="59"/>
      <c r="OPP138" s="59"/>
      <c r="OPQ138" s="59"/>
      <c r="OPR138" s="59"/>
      <c r="OPS138" s="59"/>
      <c r="OPT138" s="59"/>
      <c r="OPU138" s="59"/>
      <c r="OPV138" s="59"/>
      <c r="OPW138" s="59"/>
      <c r="OPX138" s="59"/>
      <c r="OPY138" s="59"/>
      <c r="OPZ138" s="59"/>
      <c r="OQA138" s="59"/>
      <c r="OQB138" s="59"/>
      <c r="OQC138" s="59"/>
      <c r="OQD138" s="59"/>
      <c r="OQE138" s="59"/>
      <c r="OQF138" s="59"/>
      <c r="OQG138" s="59"/>
      <c r="OQH138" s="59"/>
      <c r="OQI138" s="59"/>
      <c r="OQJ138" s="59"/>
      <c r="OQK138" s="59"/>
      <c r="OQL138" s="59"/>
      <c r="OQM138" s="59"/>
      <c r="OQN138" s="59"/>
      <c r="OQO138" s="59"/>
      <c r="OQP138" s="59"/>
      <c r="OQQ138" s="59"/>
      <c r="OQR138" s="59"/>
      <c r="OQS138" s="59"/>
      <c r="OQT138" s="59"/>
      <c r="OQU138" s="59"/>
      <c r="OQV138" s="59"/>
      <c r="OQW138" s="59"/>
      <c r="OQX138" s="59"/>
      <c r="OQY138" s="59"/>
      <c r="OQZ138" s="59"/>
      <c r="ORA138" s="59"/>
      <c r="ORB138" s="59"/>
      <c r="ORC138" s="59"/>
      <c r="ORD138" s="59"/>
      <c r="ORE138" s="59"/>
      <c r="ORF138" s="59"/>
      <c r="ORG138" s="59"/>
      <c r="ORH138" s="59"/>
      <c r="ORI138" s="59"/>
      <c r="ORJ138" s="59"/>
      <c r="ORK138" s="59"/>
      <c r="ORL138" s="59"/>
      <c r="ORM138" s="59"/>
      <c r="ORN138" s="59"/>
      <c r="ORO138" s="59"/>
      <c r="ORP138" s="59"/>
      <c r="ORQ138" s="59"/>
      <c r="ORR138" s="59"/>
      <c r="ORS138" s="59"/>
      <c r="ORT138" s="59"/>
      <c r="ORU138" s="59"/>
      <c r="ORV138" s="59"/>
      <c r="ORW138" s="59"/>
      <c r="ORX138" s="59"/>
      <c r="ORY138" s="59"/>
      <c r="ORZ138" s="59"/>
      <c r="OSA138" s="59"/>
      <c r="OSB138" s="59"/>
      <c r="OSC138" s="59"/>
      <c r="OSD138" s="59"/>
      <c r="OSE138" s="59"/>
      <c r="OSF138" s="59"/>
      <c r="OSG138" s="59"/>
      <c r="OSH138" s="59"/>
      <c r="OSI138" s="59"/>
      <c r="OSJ138" s="59"/>
      <c r="OSK138" s="59"/>
      <c r="OSL138" s="59"/>
      <c r="OSM138" s="59"/>
      <c r="OSN138" s="59"/>
      <c r="OSO138" s="59"/>
      <c r="OSP138" s="59"/>
      <c r="OSQ138" s="59"/>
      <c r="OSR138" s="59"/>
      <c r="OSS138" s="59"/>
      <c r="OST138" s="59"/>
      <c r="OSU138" s="59"/>
      <c r="OSV138" s="59"/>
      <c r="OSW138" s="59"/>
      <c r="OSX138" s="59"/>
      <c r="OSY138" s="59"/>
      <c r="OSZ138" s="59"/>
      <c r="OTA138" s="59"/>
      <c r="OTB138" s="59"/>
      <c r="OTC138" s="59"/>
      <c r="OTD138" s="59"/>
      <c r="OTE138" s="59"/>
      <c r="OTF138" s="59"/>
      <c r="OTG138" s="59"/>
      <c r="OTH138" s="59"/>
      <c r="OTI138" s="59"/>
      <c r="OTJ138" s="59"/>
      <c r="OTK138" s="59"/>
      <c r="OTL138" s="59"/>
      <c r="OTM138" s="59"/>
      <c r="OTN138" s="59"/>
      <c r="OTO138" s="59"/>
      <c r="OTP138" s="59"/>
      <c r="OTQ138" s="59"/>
      <c r="OTR138" s="59"/>
      <c r="OTS138" s="59"/>
      <c r="OTT138" s="59"/>
      <c r="OTU138" s="59"/>
      <c r="OTV138" s="59"/>
      <c r="OTW138" s="59"/>
      <c r="OTX138" s="59"/>
      <c r="OTY138" s="59"/>
      <c r="OTZ138" s="59"/>
      <c r="OUA138" s="59"/>
      <c r="OUB138" s="59"/>
      <c r="OUC138" s="59"/>
      <c r="OUD138" s="59"/>
      <c r="OUE138" s="59"/>
      <c r="OUF138" s="59"/>
      <c r="OUG138" s="59"/>
      <c r="OUH138" s="59"/>
      <c r="OUI138" s="59"/>
      <c r="OUJ138" s="59"/>
      <c r="OUK138" s="59"/>
      <c r="OUL138" s="59"/>
      <c r="OUM138" s="59"/>
      <c r="OUN138" s="59"/>
      <c r="OUO138" s="59"/>
      <c r="OUP138" s="59"/>
      <c r="OUQ138" s="59"/>
      <c r="OUR138" s="59"/>
      <c r="OUS138" s="59"/>
      <c r="OUT138" s="59"/>
      <c r="OUU138" s="59"/>
      <c r="OUV138" s="59"/>
      <c r="OUW138" s="59"/>
      <c r="OUX138" s="59"/>
      <c r="OUY138" s="59"/>
      <c r="OUZ138" s="59"/>
      <c r="OVA138" s="59"/>
      <c r="OVB138" s="59"/>
      <c r="OVC138" s="59"/>
      <c r="OVD138" s="59"/>
      <c r="OVE138" s="59"/>
      <c r="OVF138" s="59"/>
      <c r="OVG138" s="59"/>
      <c r="OVH138" s="59"/>
      <c r="OVI138" s="59"/>
      <c r="OVJ138" s="59"/>
      <c r="OVK138" s="59"/>
      <c r="OVL138" s="59"/>
      <c r="OVM138" s="59"/>
      <c r="OVN138" s="59"/>
      <c r="OVO138" s="59"/>
      <c r="OVP138" s="59"/>
      <c r="OVQ138" s="59"/>
      <c r="OVR138" s="59"/>
      <c r="OVS138" s="59"/>
      <c r="OVT138" s="59"/>
      <c r="OVU138" s="59"/>
      <c r="OVV138" s="59"/>
      <c r="OVW138" s="59"/>
      <c r="OVX138" s="59"/>
      <c r="OVY138" s="59"/>
      <c r="OVZ138" s="59"/>
      <c r="OWA138" s="59"/>
      <c r="OWB138" s="59"/>
      <c r="OWC138" s="59"/>
      <c r="OWD138" s="59"/>
      <c r="OWE138" s="59"/>
      <c r="OWF138" s="59"/>
      <c r="OWG138" s="59"/>
      <c r="OWH138" s="59"/>
      <c r="OWI138" s="59"/>
      <c r="OWJ138" s="59"/>
      <c r="OWK138" s="59"/>
      <c r="OWL138" s="59"/>
      <c r="OWM138" s="59"/>
      <c r="OWN138" s="59"/>
      <c r="OWO138" s="59"/>
      <c r="OWP138" s="59"/>
      <c r="OWQ138" s="59"/>
      <c r="OWR138" s="59"/>
      <c r="OWS138" s="59"/>
      <c r="OWT138" s="59"/>
      <c r="OWU138" s="59"/>
      <c r="OWV138" s="59"/>
      <c r="OWW138" s="59"/>
      <c r="OWX138" s="59"/>
      <c r="OWY138" s="59"/>
      <c r="OWZ138" s="59"/>
      <c r="OXA138" s="59"/>
      <c r="OXB138" s="59"/>
      <c r="OXC138" s="59"/>
      <c r="OXD138" s="59"/>
      <c r="OXE138" s="59"/>
      <c r="OXF138" s="59"/>
      <c r="OXG138" s="59"/>
      <c r="OXH138" s="59"/>
      <c r="OXI138" s="59"/>
      <c r="OXJ138" s="59"/>
      <c r="OXK138" s="59"/>
      <c r="OXL138" s="59"/>
      <c r="OXM138" s="59"/>
      <c r="OXN138" s="59"/>
      <c r="OXO138" s="59"/>
      <c r="OXP138" s="59"/>
      <c r="OXQ138" s="59"/>
      <c r="OXR138" s="59"/>
      <c r="OXS138" s="59"/>
      <c r="OXT138" s="59"/>
      <c r="OXU138" s="59"/>
      <c r="OXV138" s="59"/>
      <c r="OXW138" s="59"/>
      <c r="OXX138" s="59"/>
      <c r="OXY138" s="59"/>
      <c r="OXZ138" s="59"/>
      <c r="OYA138" s="59"/>
      <c r="OYB138" s="59"/>
      <c r="OYC138" s="59"/>
      <c r="OYD138" s="59"/>
      <c r="OYE138" s="59"/>
      <c r="OYF138" s="59"/>
      <c r="OYG138" s="59"/>
      <c r="OYH138" s="59"/>
      <c r="OYI138" s="59"/>
      <c r="OYJ138" s="59"/>
      <c r="OYK138" s="59"/>
      <c r="OYL138" s="59"/>
      <c r="OYM138" s="59"/>
      <c r="OYN138" s="59"/>
      <c r="OYO138" s="59"/>
      <c r="OYP138" s="59"/>
      <c r="OYQ138" s="59"/>
      <c r="OYR138" s="59"/>
      <c r="OYS138" s="59"/>
      <c r="OYT138" s="59"/>
      <c r="OYU138" s="59"/>
      <c r="OYV138" s="59"/>
      <c r="OYW138" s="59"/>
      <c r="OYX138" s="59"/>
      <c r="OYY138" s="59"/>
      <c r="OYZ138" s="59"/>
      <c r="OZA138" s="59"/>
      <c r="OZB138" s="59"/>
      <c r="OZC138" s="59"/>
      <c r="OZD138" s="59"/>
      <c r="OZE138" s="59"/>
      <c r="OZF138" s="59"/>
      <c r="OZG138" s="59"/>
      <c r="OZH138" s="59"/>
      <c r="OZI138" s="59"/>
      <c r="OZJ138" s="59"/>
      <c r="OZK138" s="59"/>
      <c r="OZL138" s="59"/>
      <c r="OZM138" s="59"/>
      <c r="OZN138" s="59"/>
      <c r="OZO138" s="59"/>
      <c r="OZP138" s="59"/>
      <c r="OZQ138" s="59"/>
      <c r="OZR138" s="59"/>
      <c r="OZS138" s="59"/>
      <c r="OZT138" s="59"/>
      <c r="OZU138" s="59"/>
      <c r="OZV138" s="59"/>
      <c r="OZW138" s="59"/>
      <c r="OZX138" s="59"/>
      <c r="OZY138" s="59"/>
      <c r="OZZ138" s="59"/>
      <c r="PAA138" s="59"/>
      <c r="PAB138" s="59"/>
      <c r="PAC138" s="59"/>
      <c r="PAD138" s="59"/>
      <c r="PAE138" s="59"/>
      <c r="PAF138" s="59"/>
      <c r="PAG138" s="59"/>
      <c r="PAH138" s="59"/>
      <c r="PAI138" s="59"/>
      <c r="PAJ138" s="59"/>
      <c r="PAK138" s="59"/>
      <c r="PAL138" s="59"/>
      <c r="PAM138" s="59"/>
      <c r="PAN138" s="59"/>
      <c r="PAO138" s="59"/>
      <c r="PAP138" s="59"/>
      <c r="PAQ138" s="59"/>
      <c r="PAR138" s="59"/>
      <c r="PAS138" s="59"/>
      <c r="PAT138" s="59"/>
      <c r="PAU138" s="59"/>
      <c r="PAV138" s="59"/>
      <c r="PAW138" s="59"/>
      <c r="PAX138" s="59"/>
      <c r="PAY138" s="59"/>
      <c r="PAZ138" s="59"/>
      <c r="PBA138" s="59"/>
      <c r="PBB138" s="59"/>
      <c r="PBC138" s="59"/>
      <c r="PBD138" s="59"/>
      <c r="PBE138" s="59"/>
      <c r="PBF138" s="59"/>
      <c r="PBG138" s="59"/>
      <c r="PBH138" s="59"/>
      <c r="PBI138" s="59"/>
      <c r="PBJ138" s="59"/>
      <c r="PBK138" s="59"/>
      <c r="PBL138" s="59"/>
      <c r="PBM138" s="59"/>
      <c r="PBN138" s="59"/>
      <c r="PBO138" s="59"/>
      <c r="PBP138" s="59"/>
      <c r="PBQ138" s="59"/>
      <c r="PBR138" s="59"/>
      <c r="PBS138" s="59"/>
      <c r="PBT138" s="59"/>
      <c r="PBU138" s="59"/>
      <c r="PBV138" s="59"/>
      <c r="PBW138" s="59"/>
      <c r="PBX138" s="59"/>
      <c r="PBY138" s="59"/>
      <c r="PBZ138" s="59"/>
      <c r="PCA138" s="59"/>
      <c r="PCB138" s="59"/>
      <c r="PCC138" s="59"/>
      <c r="PCD138" s="59"/>
      <c r="PCE138" s="59"/>
      <c r="PCF138" s="59"/>
      <c r="PCG138" s="59"/>
      <c r="PCH138" s="59"/>
      <c r="PCI138" s="59"/>
      <c r="PCJ138" s="59"/>
      <c r="PCK138" s="59"/>
      <c r="PCL138" s="59"/>
      <c r="PCM138" s="59"/>
      <c r="PCN138" s="59"/>
      <c r="PCO138" s="59"/>
      <c r="PCP138" s="59"/>
      <c r="PCQ138" s="59"/>
      <c r="PCR138" s="59"/>
      <c r="PCS138" s="59"/>
      <c r="PCT138" s="59"/>
      <c r="PCU138" s="59"/>
      <c r="PCV138" s="59"/>
      <c r="PCW138" s="59"/>
      <c r="PCX138" s="59"/>
      <c r="PCY138" s="59"/>
      <c r="PCZ138" s="59"/>
      <c r="PDA138" s="59"/>
      <c r="PDB138" s="59"/>
      <c r="PDC138" s="59"/>
      <c r="PDD138" s="59"/>
      <c r="PDE138" s="59"/>
      <c r="PDF138" s="59"/>
      <c r="PDG138" s="59"/>
      <c r="PDH138" s="59"/>
      <c r="PDI138" s="59"/>
      <c r="PDJ138" s="59"/>
      <c r="PDK138" s="59"/>
      <c r="PDL138" s="59"/>
      <c r="PDM138" s="59"/>
      <c r="PDN138" s="59"/>
      <c r="PDO138" s="59"/>
      <c r="PDP138" s="59"/>
      <c r="PDQ138" s="59"/>
      <c r="PDR138" s="59"/>
      <c r="PDS138" s="59"/>
      <c r="PDT138" s="59"/>
      <c r="PDU138" s="59"/>
      <c r="PDV138" s="59"/>
      <c r="PDW138" s="59"/>
      <c r="PDX138" s="59"/>
      <c r="PDY138" s="59"/>
      <c r="PDZ138" s="59"/>
      <c r="PEA138" s="59"/>
      <c r="PEB138" s="59"/>
      <c r="PEC138" s="59"/>
      <c r="PED138" s="59"/>
      <c r="PEE138" s="59"/>
      <c r="PEF138" s="59"/>
      <c r="PEG138" s="59"/>
      <c r="PEH138" s="59"/>
      <c r="PEI138" s="59"/>
      <c r="PEJ138" s="59"/>
      <c r="PEK138" s="59"/>
      <c r="PEL138" s="59"/>
      <c r="PEM138" s="59"/>
      <c r="PEN138" s="59"/>
      <c r="PEO138" s="59"/>
      <c r="PEP138" s="59"/>
      <c r="PEQ138" s="59"/>
      <c r="PER138" s="59"/>
      <c r="PES138" s="59"/>
      <c r="PET138" s="59"/>
      <c r="PEU138" s="59"/>
      <c r="PEV138" s="59"/>
      <c r="PEW138" s="59"/>
      <c r="PEX138" s="59"/>
      <c r="PEY138" s="59"/>
      <c r="PEZ138" s="59"/>
      <c r="PFA138" s="59"/>
      <c r="PFB138" s="59"/>
      <c r="PFC138" s="59"/>
      <c r="PFD138" s="59"/>
      <c r="PFE138" s="59"/>
      <c r="PFF138" s="59"/>
      <c r="PFG138" s="59"/>
      <c r="PFH138" s="59"/>
      <c r="PFI138" s="59"/>
      <c r="PFJ138" s="59"/>
      <c r="PFK138" s="59"/>
      <c r="PFL138" s="59"/>
      <c r="PFM138" s="59"/>
      <c r="PFN138" s="59"/>
      <c r="PFO138" s="59"/>
      <c r="PFP138" s="59"/>
      <c r="PFQ138" s="59"/>
      <c r="PFR138" s="59"/>
      <c r="PFS138" s="59"/>
      <c r="PFT138" s="59"/>
      <c r="PFU138" s="59"/>
      <c r="PFV138" s="59"/>
      <c r="PFW138" s="59"/>
      <c r="PFX138" s="59"/>
      <c r="PFY138" s="59"/>
      <c r="PFZ138" s="59"/>
      <c r="PGA138" s="59"/>
      <c r="PGB138" s="59"/>
      <c r="PGC138" s="59"/>
      <c r="PGD138" s="59"/>
      <c r="PGE138" s="59"/>
      <c r="PGF138" s="59"/>
      <c r="PGG138" s="59"/>
      <c r="PGH138" s="59"/>
      <c r="PGI138" s="59"/>
      <c r="PGJ138" s="59"/>
      <c r="PGK138" s="59"/>
      <c r="PGL138" s="59"/>
      <c r="PGM138" s="59"/>
      <c r="PGN138" s="59"/>
      <c r="PGO138" s="59"/>
      <c r="PGP138" s="59"/>
      <c r="PGQ138" s="59"/>
      <c r="PGR138" s="59"/>
      <c r="PGS138" s="59"/>
      <c r="PGT138" s="59"/>
      <c r="PGU138" s="59"/>
      <c r="PGV138" s="59"/>
      <c r="PGW138" s="59"/>
      <c r="PGX138" s="59"/>
      <c r="PGY138" s="59"/>
      <c r="PGZ138" s="59"/>
      <c r="PHA138" s="59"/>
      <c r="PHB138" s="59"/>
      <c r="PHC138" s="59"/>
      <c r="PHD138" s="59"/>
      <c r="PHE138" s="59"/>
      <c r="PHF138" s="59"/>
      <c r="PHG138" s="59"/>
      <c r="PHH138" s="59"/>
      <c r="PHI138" s="59"/>
      <c r="PHJ138" s="59"/>
      <c r="PHK138" s="59"/>
      <c r="PHL138" s="59"/>
      <c r="PHM138" s="59"/>
      <c r="PHN138" s="59"/>
      <c r="PHO138" s="59"/>
      <c r="PHP138" s="59"/>
      <c r="PHQ138" s="59"/>
      <c r="PHR138" s="59"/>
      <c r="PHS138" s="59"/>
      <c r="PHT138" s="59"/>
      <c r="PHU138" s="59"/>
      <c r="PHV138" s="59"/>
      <c r="PHW138" s="59"/>
      <c r="PHX138" s="59"/>
      <c r="PHY138" s="59"/>
      <c r="PHZ138" s="59"/>
      <c r="PIA138" s="59"/>
      <c r="PIB138" s="59"/>
      <c r="PIC138" s="59"/>
      <c r="PID138" s="59"/>
      <c r="PIE138" s="59"/>
      <c r="PIF138" s="59"/>
      <c r="PIG138" s="59"/>
      <c r="PIH138" s="59"/>
      <c r="PII138" s="59"/>
      <c r="PIJ138" s="59"/>
      <c r="PIK138" s="59"/>
      <c r="PIL138" s="59"/>
      <c r="PIM138" s="59"/>
      <c r="PIN138" s="59"/>
      <c r="PIO138" s="59"/>
      <c r="PIP138" s="59"/>
      <c r="PIQ138" s="59"/>
      <c r="PIR138" s="59"/>
      <c r="PIS138" s="59"/>
      <c r="PIT138" s="59"/>
      <c r="PIU138" s="59"/>
      <c r="PIV138" s="59"/>
      <c r="PIW138" s="59"/>
      <c r="PIX138" s="59"/>
      <c r="PIY138" s="59"/>
      <c r="PIZ138" s="59"/>
      <c r="PJA138" s="59"/>
      <c r="PJB138" s="59"/>
      <c r="PJC138" s="59"/>
      <c r="PJD138" s="59"/>
      <c r="PJE138" s="59"/>
      <c r="PJF138" s="59"/>
      <c r="PJG138" s="59"/>
      <c r="PJH138" s="59"/>
      <c r="PJI138" s="59"/>
      <c r="PJJ138" s="59"/>
      <c r="PJK138" s="59"/>
      <c r="PJL138" s="59"/>
      <c r="PJM138" s="59"/>
      <c r="PJN138" s="59"/>
      <c r="PJO138" s="59"/>
      <c r="PJP138" s="59"/>
      <c r="PJQ138" s="59"/>
      <c r="PJR138" s="59"/>
      <c r="PJS138" s="59"/>
      <c r="PJT138" s="59"/>
      <c r="PJU138" s="59"/>
      <c r="PJV138" s="59"/>
      <c r="PJW138" s="59"/>
      <c r="PJX138" s="59"/>
      <c r="PJY138" s="59"/>
      <c r="PJZ138" s="59"/>
      <c r="PKA138" s="59"/>
      <c r="PKB138" s="59"/>
      <c r="PKC138" s="59"/>
      <c r="PKD138" s="59"/>
      <c r="PKE138" s="59"/>
      <c r="PKF138" s="59"/>
      <c r="PKG138" s="59"/>
      <c r="PKH138" s="59"/>
      <c r="PKI138" s="59"/>
      <c r="PKJ138" s="59"/>
      <c r="PKK138" s="59"/>
      <c r="PKL138" s="59"/>
      <c r="PKM138" s="59"/>
      <c r="PKN138" s="59"/>
      <c r="PKO138" s="59"/>
      <c r="PKP138" s="59"/>
      <c r="PKQ138" s="59"/>
      <c r="PKR138" s="59"/>
      <c r="PKS138" s="59"/>
      <c r="PKT138" s="59"/>
      <c r="PKU138" s="59"/>
      <c r="PKV138" s="59"/>
      <c r="PKW138" s="59"/>
      <c r="PKX138" s="59"/>
      <c r="PKY138" s="59"/>
      <c r="PKZ138" s="59"/>
      <c r="PLA138" s="59"/>
      <c r="PLB138" s="59"/>
      <c r="PLC138" s="59"/>
      <c r="PLD138" s="59"/>
      <c r="PLE138" s="59"/>
      <c r="PLF138" s="59"/>
      <c r="PLG138" s="59"/>
      <c r="PLH138" s="59"/>
      <c r="PLI138" s="59"/>
      <c r="PLJ138" s="59"/>
      <c r="PLK138" s="59"/>
      <c r="PLL138" s="59"/>
      <c r="PLM138" s="59"/>
      <c r="PLN138" s="59"/>
      <c r="PLO138" s="59"/>
      <c r="PLP138" s="59"/>
      <c r="PLQ138" s="59"/>
      <c r="PLR138" s="59"/>
      <c r="PLS138" s="59"/>
      <c r="PLT138" s="59"/>
      <c r="PLU138" s="59"/>
      <c r="PLV138" s="59"/>
      <c r="PLW138" s="59"/>
      <c r="PLX138" s="59"/>
      <c r="PLY138" s="59"/>
      <c r="PLZ138" s="59"/>
      <c r="PMA138" s="59"/>
      <c r="PMB138" s="59"/>
      <c r="PMC138" s="59"/>
      <c r="PMD138" s="59"/>
      <c r="PME138" s="59"/>
      <c r="PMF138" s="59"/>
      <c r="PMG138" s="59"/>
      <c r="PMH138" s="59"/>
      <c r="PMI138" s="59"/>
      <c r="PMJ138" s="59"/>
      <c r="PMK138" s="59"/>
      <c r="PML138" s="59"/>
      <c r="PMM138" s="59"/>
      <c r="PMN138" s="59"/>
      <c r="PMO138" s="59"/>
      <c r="PMP138" s="59"/>
      <c r="PMQ138" s="59"/>
      <c r="PMR138" s="59"/>
      <c r="PMS138" s="59"/>
      <c r="PMT138" s="59"/>
      <c r="PMU138" s="59"/>
      <c r="PMV138" s="59"/>
      <c r="PMW138" s="59"/>
      <c r="PMX138" s="59"/>
      <c r="PMY138" s="59"/>
      <c r="PMZ138" s="59"/>
      <c r="PNA138" s="59"/>
      <c r="PNB138" s="59"/>
      <c r="PNC138" s="59"/>
      <c r="PND138" s="59"/>
      <c r="PNE138" s="59"/>
      <c r="PNF138" s="59"/>
      <c r="PNG138" s="59"/>
      <c r="PNH138" s="59"/>
      <c r="PNI138" s="59"/>
      <c r="PNJ138" s="59"/>
      <c r="PNK138" s="59"/>
      <c r="PNL138" s="59"/>
      <c r="PNM138" s="59"/>
      <c r="PNN138" s="59"/>
      <c r="PNO138" s="59"/>
      <c r="PNP138" s="59"/>
      <c r="PNQ138" s="59"/>
      <c r="PNR138" s="59"/>
      <c r="PNS138" s="59"/>
      <c r="PNT138" s="59"/>
      <c r="PNU138" s="59"/>
      <c r="PNV138" s="59"/>
      <c r="PNW138" s="59"/>
      <c r="PNX138" s="59"/>
      <c r="PNY138" s="59"/>
      <c r="PNZ138" s="59"/>
      <c r="POA138" s="59"/>
      <c r="POB138" s="59"/>
      <c r="POC138" s="59"/>
      <c r="POD138" s="59"/>
      <c r="POE138" s="59"/>
      <c r="POF138" s="59"/>
      <c r="POG138" s="59"/>
      <c r="POH138" s="59"/>
      <c r="POI138" s="59"/>
      <c r="POJ138" s="59"/>
      <c r="POK138" s="59"/>
      <c r="POL138" s="59"/>
      <c r="POM138" s="59"/>
      <c r="PON138" s="59"/>
      <c r="POO138" s="59"/>
      <c r="POP138" s="59"/>
      <c r="POQ138" s="59"/>
      <c r="POR138" s="59"/>
      <c r="POS138" s="59"/>
      <c r="POT138" s="59"/>
      <c r="POU138" s="59"/>
      <c r="POV138" s="59"/>
      <c r="POW138" s="59"/>
      <c r="POX138" s="59"/>
      <c r="POY138" s="59"/>
      <c r="POZ138" s="59"/>
      <c r="PPA138" s="59"/>
      <c r="PPB138" s="59"/>
      <c r="PPC138" s="59"/>
      <c r="PPD138" s="59"/>
      <c r="PPE138" s="59"/>
      <c r="PPF138" s="59"/>
      <c r="PPG138" s="59"/>
      <c r="PPH138" s="59"/>
      <c r="PPI138" s="59"/>
      <c r="PPJ138" s="59"/>
      <c r="PPK138" s="59"/>
      <c r="PPL138" s="59"/>
      <c r="PPM138" s="59"/>
      <c r="PPN138" s="59"/>
      <c r="PPO138" s="59"/>
      <c r="PPP138" s="59"/>
      <c r="PPQ138" s="59"/>
      <c r="PPR138" s="59"/>
      <c r="PPS138" s="59"/>
      <c r="PPT138" s="59"/>
      <c r="PPU138" s="59"/>
      <c r="PPV138" s="59"/>
      <c r="PPW138" s="59"/>
      <c r="PPX138" s="59"/>
      <c r="PPY138" s="59"/>
      <c r="PPZ138" s="59"/>
      <c r="PQA138" s="59"/>
      <c r="PQB138" s="59"/>
      <c r="PQC138" s="59"/>
      <c r="PQD138" s="59"/>
      <c r="PQE138" s="59"/>
      <c r="PQF138" s="59"/>
      <c r="PQG138" s="59"/>
      <c r="PQH138" s="59"/>
      <c r="PQI138" s="59"/>
      <c r="PQJ138" s="59"/>
      <c r="PQK138" s="59"/>
      <c r="PQL138" s="59"/>
      <c r="PQM138" s="59"/>
      <c r="PQN138" s="59"/>
      <c r="PQO138" s="59"/>
      <c r="PQP138" s="59"/>
      <c r="PQQ138" s="59"/>
      <c r="PQR138" s="59"/>
      <c r="PQS138" s="59"/>
      <c r="PQT138" s="59"/>
      <c r="PQU138" s="59"/>
      <c r="PQV138" s="59"/>
      <c r="PQW138" s="59"/>
      <c r="PQX138" s="59"/>
      <c r="PQY138" s="59"/>
      <c r="PQZ138" s="59"/>
      <c r="PRA138" s="59"/>
      <c r="PRB138" s="59"/>
      <c r="PRC138" s="59"/>
      <c r="PRD138" s="59"/>
      <c r="PRE138" s="59"/>
      <c r="PRF138" s="59"/>
      <c r="PRG138" s="59"/>
      <c r="PRH138" s="59"/>
      <c r="PRI138" s="59"/>
      <c r="PRJ138" s="59"/>
      <c r="PRK138" s="59"/>
      <c r="PRL138" s="59"/>
      <c r="PRM138" s="59"/>
      <c r="PRN138" s="59"/>
      <c r="PRO138" s="59"/>
      <c r="PRP138" s="59"/>
      <c r="PRQ138" s="59"/>
      <c r="PRR138" s="59"/>
      <c r="PRS138" s="59"/>
      <c r="PRT138" s="59"/>
      <c r="PRU138" s="59"/>
      <c r="PRV138" s="59"/>
      <c r="PRW138" s="59"/>
      <c r="PRX138" s="59"/>
      <c r="PRY138" s="59"/>
      <c r="PRZ138" s="59"/>
      <c r="PSA138" s="59"/>
      <c r="PSB138" s="59"/>
      <c r="PSC138" s="59"/>
      <c r="PSD138" s="59"/>
      <c r="PSE138" s="59"/>
      <c r="PSF138" s="59"/>
      <c r="PSG138" s="59"/>
      <c r="PSH138" s="59"/>
      <c r="PSI138" s="59"/>
      <c r="PSJ138" s="59"/>
      <c r="PSK138" s="59"/>
      <c r="PSL138" s="59"/>
      <c r="PSM138" s="59"/>
      <c r="PSN138" s="59"/>
      <c r="PSO138" s="59"/>
      <c r="PSP138" s="59"/>
      <c r="PSQ138" s="59"/>
      <c r="PSR138" s="59"/>
      <c r="PSS138" s="59"/>
      <c r="PST138" s="59"/>
      <c r="PSU138" s="59"/>
      <c r="PSV138" s="59"/>
      <c r="PSW138" s="59"/>
      <c r="PSX138" s="59"/>
      <c r="PSY138" s="59"/>
      <c r="PSZ138" s="59"/>
      <c r="PTA138" s="59"/>
      <c r="PTB138" s="59"/>
      <c r="PTC138" s="59"/>
      <c r="PTD138" s="59"/>
      <c r="PTE138" s="59"/>
      <c r="PTF138" s="59"/>
      <c r="PTG138" s="59"/>
      <c r="PTH138" s="59"/>
      <c r="PTI138" s="59"/>
      <c r="PTJ138" s="59"/>
      <c r="PTK138" s="59"/>
      <c r="PTL138" s="59"/>
      <c r="PTM138" s="59"/>
      <c r="PTN138" s="59"/>
      <c r="PTO138" s="59"/>
      <c r="PTP138" s="59"/>
      <c r="PTQ138" s="59"/>
      <c r="PTR138" s="59"/>
      <c r="PTS138" s="59"/>
      <c r="PTT138" s="59"/>
      <c r="PTU138" s="59"/>
      <c r="PTV138" s="59"/>
      <c r="PTW138" s="59"/>
      <c r="PTX138" s="59"/>
      <c r="PTY138" s="59"/>
      <c r="PTZ138" s="59"/>
      <c r="PUA138" s="59"/>
      <c r="PUB138" s="59"/>
      <c r="PUC138" s="59"/>
      <c r="PUD138" s="59"/>
      <c r="PUE138" s="59"/>
      <c r="PUF138" s="59"/>
      <c r="PUG138" s="59"/>
      <c r="PUH138" s="59"/>
      <c r="PUI138" s="59"/>
      <c r="PUJ138" s="59"/>
      <c r="PUK138" s="59"/>
      <c r="PUL138" s="59"/>
      <c r="PUM138" s="59"/>
      <c r="PUN138" s="59"/>
      <c r="PUO138" s="59"/>
      <c r="PUP138" s="59"/>
      <c r="PUQ138" s="59"/>
      <c r="PUR138" s="59"/>
      <c r="PUS138" s="59"/>
      <c r="PUT138" s="59"/>
      <c r="PUU138" s="59"/>
      <c r="PUV138" s="59"/>
      <c r="PUW138" s="59"/>
      <c r="PUX138" s="59"/>
      <c r="PUY138" s="59"/>
      <c r="PUZ138" s="59"/>
      <c r="PVA138" s="59"/>
      <c r="PVB138" s="59"/>
      <c r="PVC138" s="59"/>
      <c r="PVD138" s="59"/>
      <c r="PVE138" s="59"/>
      <c r="PVF138" s="59"/>
      <c r="PVG138" s="59"/>
      <c r="PVH138" s="59"/>
      <c r="PVI138" s="59"/>
      <c r="PVJ138" s="59"/>
      <c r="PVK138" s="59"/>
      <c r="PVL138" s="59"/>
      <c r="PVM138" s="59"/>
      <c r="PVN138" s="59"/>
      <c r="PVO138" s="59"/>
      <c r="PVP138" s="59"/>
      <c r="PVQ138" s="59"/>
      <c r="PVR138" s="59"/>
      <c r="PVS138" s="59"/>
      <c r="PVT138" s="59"/>
      <c r="PVU138" s="59"/>
      <c r="PVV138" s="59"/>
      <c r="PVW138" s="59"/>
      <c r="PVX138" s="59"/>
      <c r="PVY138" s="59"/>
      <c r="PVZ138" s="59"/>
      <c r="PWA138" s="59"/>
      <c r="PWB138" s="59"/>
      <c r="PWC138" s="59"/>
      <c r="PWD138" s="59"/>
      <c r="PWE138" s="59"/>
      <c r="PWF138" s="59"/>
      <c r="PWG138" s="59"/>
      <c r="PWH138" s="59"/>
      <c r="PWI138" s="59"/>
      <c r="PWJ138" s="59"/>
      <c r="PWK138" s="59"/>
      <c r="PWL138" s="59"/>
      <c r="PWM138" s="59"/>
      <c r="PWN138" s="59"/>
      <c r="PWO138" s="59"/>
      <c r="PWP138" s="59"/>
      <c r="PWQ138" s="59"/>
      <c r="PWR138" s="59"/>
      <c r="PWS138" s="59"/>
      <c r="PWT138" s="59"/>
      <c r="PWU138" s="59"/>
      <c r="PWV138" s="59"/>
      <c r="PWW138" s="59"/>
      <c r="PWX138" s="59"/>
      <c r="PWY138" s="59"/>
      <c r="PWZ138" s="59"/>
      <c r="PXA138" s="59"/>
      <c r="PXB138" s="59"/>
      <c r="PXC138" s="59"/>
      <c r="PXD138" s="59"/>
      <c r="PXE138" s="59"/>
      <c r="PXF138" s="59"/>
      <c r="PXG138" s="59"/>
      <c r="PXH138" s="59"/>
      <c r="PXI138" s="59"/>
      <c r="PXJ138" s="59"/>
      <c r="PXK138" s="59"/>
      <c r="PXL138" s="59"/>
      <c r="PXM138" s="59"/>
      <c r="PXN138" s="59"/>
      <c r="PXO138" s="59"/>
      <c r="PXP138" s="59"/>
      <c r="PXQ138" s="59"/>
      <c r="PXR138" s="59"/>
      <c r="PXS138" s="59"/>
      <c r="PXT138" s="59"/>
      <c r="PXU138" s="59"/>
      <c r="PXV138" s="59"/>
      <c r="PXW138" s="59"/>
      <c r="PXX138" s="59"/>
      <c r="PXY138" s="59"/>
      <c r="PXZ138" s="59"/>
      <c r="PYA138" s="59"/>
      <c r="PYB138" s="59"/>
      <c r="PYC138" s="59"/>
      <c r="PYD138" s="59"/>
      <c r="PYE138" s="59"/>
      <c r="PYF138" s="59"/>
      <c r="PYG138" s="59"/>
      <c r="PYH138" s="59"/>
      <c r="PYI138" s="59"/>
      <c r="PYJ138" s="59"/>
      <c r="PYK138" s="59"/>
      <c r="PYL138" s="59"/>
      <c r="PYM138" s="59"/>
      <c r="PYN138" s="59"/>
      <c r="PYO138" s="59"/>
      <c r="PYP138" s="59"/>
      <c r="PYQ138" s="59"/>
      <c r="PYR138" s="59"/>
      <c r="PYS138" s="59"/>
      <c r="PYT138" s="59"/>
      <c r="PYU138" s="59"/>
      <c r="PYV138" s="59"/>
      <c r="PYW138" s="59"/>
      <c r="PYX138" s="59"/>
      <c r="PYY138" s="59"/>
      <c r="PYZ138" s="59"/>
      <c r="PZA138" s="59"/>
      <c r="PZB138" s="59"/>
      <c r="PZC138" s="59"/>
      <c r="PZD138" s="59"/>
      <c r="PZE138" s="59"/>
      <c r="PZF138" s="59"/>
      <c r="PZG138" s="59"/>
      <c r="PZH138" s="59"/>
      <c r="PZI138" s="59"/>
      <c r="PZJ138" s="59"/>
      <c r="PZK138" s="59"/>
      <c r="PZL138" s="59"/>
      <c r="PZM138" s="59"/>
      <c r="PZN138" s="59"/>
      <c r="PZO138" s="59"/>
      <c r="PZP138" s="59"/>
      <c r="PZQ138" s="59"/>
      <c r="PZR138" s="59"/>
      <c r="PZS138" s="59"/>
      <c r="PZT138" s="59"/>
      <c r="PZU138" s="59"/>
      <c r="PZV138" s="59"/>
      <c r="PZW138" s="59"/>
      <c r="PZX138" s="59"/>
      <c r="PZY138" s="59"/>
      <c r="PZZ138" s="59"/>
      <c r="QAA138" s="59"/>
      <c r="QAB138" s="59"/>
      <c r="QAC138" s="59"/>
      <c r="QAD138" s="59"/>
      <c r="QAE138" s="59"/>
      <c r="QAF138" s="59"/>
      <c r="QAG138" s="59"/>
      <c r="QAH138" s="59"/>
      <c r="QAI138" s="59"/>
      <c r="QAJ138" s="59"/>
      <c r="QAK138" s="59"/>
      <c r="QAL138" s="59"/>
      <c r="QAM138" s="59"/>
      <c r="QAN138" s="59"/>
      <c r="QAO138" s="59"/>
      <c r="QAP138" s="59"/>
      <c r="QAQ138" s="59"/>
      <c r="QAR138" s="59"/>
      <c r="QAS138" s="59"/>
      <c r="QAT138" s="59"/>
      <c r="QAU138" s="59"/>
      <c r="QAV138" s="59"/>
      <c r="QAW138" s="59"/>
      <c r="QAX138" s="59"/>
      <c r="QAY138" s="59"/>
      <c r="QAZ138" s="59"/>
      <c r="QBA138" s="59"/>
      <c r="QBB138" s="59"/>
      <c r="QBC138" s="59"/>
      <c r="QBD138" s="59"/>
      <c r="QBE138" s="59"/>
      <c r="QBF138" s="59"/>
      <c r="QBG138" s="59"/>
      <c r="QBH138" s="59"/>
      <c r="QBI138" s="59"/>
      <c r="QBJ138" s="59"/>
      <c r="QBK138" s="59"/>
      <c r="QBL138" s="59"/>
      <c r="QBM138" s="59"/>
      <c r="QBN138" s="59"/>
      <c r="QBO138" s="59"/>
      <c r="QBP138" s="59"/>
      <c r="QBQ138" s="59"/>
      <c r="QBR138" s="59"/>
      <c r="QBS138" s="59"/>
      <c r="QBT138" s="59"/>
      <c r="QBU138" s="59"/>
      <c r="QBV138" s="59"/>
      <c r="QBW138" s="59"/>
      <c r="QBX138" s="59"/>
      <c r="QBY138" s="59"/>
      <c r="QBZ138" s="59"/>
      <c r="QCA138" s="59"/>
      <c r="QCB138" s="59"/>
      <c r="QCC138" s="59"/>
      <c r="QCD138" s="59"/>
      <c r="QCE138" s="59"/>
      <c r="QCF138" s="59"/>
      <c r="QCG138" s="59"/>
      <c r="QCH138" s="59"/>
      <c r="QCI138" s="59"/>
      <c r="QCJ138" s="59"/>
      <c r="QCK138" s="59"/>
      <c r="QCL138" s="59"/>
      <c r="QCM138" s="59"/>
      <c r="QCN138" s="59"/>
      <c r="QCO138" s="59"/>
      <c r="QCP138" s="59"/>
      <c r="QCQ138" s="59"/>
      <c r="QCR138" s="59"/>
      <c r="QCS138" s="59"/>
      <c r="QCT138" s="59"/>
      <c r="QCU138" s="59"/>
      <c r="QCV138" s="59"/>
      <c r="QCW138" s="59"/>
      <c r="QCX138" s="59"/>
      <c r="QCY138" s="59"/>
      <c r="QCZ138" s="59"/>
      <c r="QDA138" s="59"/>
      <c r="QDB138" s="59"/>
      <c r="QDC138" s="59"/>
      <c r="QDD138" s="59"/>
      <c r="QDE138" s="59"/>
      <c r="QDF138" s="59"/>
      <c r="QDG138" s="59"/>
      <c r="QDH138" s="59"/>
      <c r="QDI138" s="59"/>
      <c r="QDJ138" s="59"/>
      <c r="QDK138" s="59"/>
      <c r="QDL138" s="59"/>
      <c r="QDM138" s="59"/>
      <c r="QDN138" s="59"/>
      <c r="QDO138" s="59"/>
      <c r="QDP138" s="59"/>
      <c r="QDQ138" s="59"/>
      <c r="QDR138" s="59"/>
      <c r="QDS138" s="59"/>
      <c r="QDT138" s="59"/>
      <c r="QDU138" s="59"/>
      <c r="QDV138" s="59"/>
      <c r="QDW138" s="59"/>
      <c r="QDX138" s="59"/>
      <c r="QDY138" s="59"/>
      <c r="QDZ138" s="59"/>
      <c r="QEA138" s="59"/>
      <c r="QEB138" s="59"/>
      <c r="QEC138" s="59"/>
      <c r="QED138" s="59"/>
      <c r="QEE138" s="59"/>
      <c r="QEF138" s="59"/>
      <c r="QEG138" s="59"/>
      <c r="QEH138" s="59"/>
      <c r="QEI138" s="59"/>
      <c r="QEJ138" s="59"/>
      <c r="QEK138" s="59"/>
      <c r="QEL138" s="59"/>
      <c r="QEM138" s="59"/>
      <c r="QEN138" s="59"/>
      <c r="QEO138" s="59"/>
      <c r="QEP138" s="59"/>
      <c r="QEQ138" s="59"/>
      <c r="QER138" s="59"/>
      <c r="QES138" s="59"/>
      <c r="QET138" s="59"/>
      <c r="QEU138" s="59"/>
      <c r="QEV138" s="59"/>
      <c r="QEW138" s="59"/>
      <c r="QEX138" s="59"/>
      <c r="QEY138" s="59"/>
      <c r="QEZ138" s="59"/>
      <c r="QFA138" s="59"/>
      <c r="QFB138" s="59"/>
      <c r="QFC138" s="59"/>
      <c r="QFD138" s="59"/>
      <c r="QFE138" s="59"/>
      <c r="QFF138" s="59"/>
      <c r="QFG138" s="59"/>
      <c r="QFH138" s="59"/>
      <c r="QFI138" s="59"/>
      <c r="QFJ138" s="59"/>
      <c r="QFK138" s="59"/>
      <c r="QFL138" s="59"/>
      <c r="QFM138" s="59"/>
      <c r="QFN138" s="59"/>
      <c r="QFO138" s="59"/>
      <c r="QFP138" s="59"/>
      <c r="QFQ138" s="59"/>
      <c r="QFR138" s="59"/>
      <c r="QFS138" s="59"/>
      <c r="QFT138" s="59"/>
      <c r="QFU138" s="59"/>
      <c r="QFV138" s="59"/>
      <c r="QFW138" s="59"/>
      <c r="QFX138" s="59"/>
      <c r="QFY138" s="59"/>
      <c r="QFZ138" s="59"/>
      <c r="QGA138" s="59"/>
      <c r="QGB138" s="59"/>
      <c r="QGC138" s="59"/>
      <c r="QGD138" s="59"/>
      <c r="QGE138" s="59"/>
      <c r="QGF138" s="59"/>
      <c r="QGG138" s="59"/>
      <c r="QGH138" s="59"/>
      <c r="QGI138" s="59"/>
      <c r="QGJ138" s="59"/>
      <c r="QGK138" s="59"/>
      <c r="QGL138" s="59"/>
      <c r="QGM138" s="59"/>
      <c r="QGN138" s="59"/>
      <c r="QGO138" s="59"/>
      <c r="QGP138" s="59"/>
      <c r="QGQ138" s="59"/>
      <c r="QGR138" s="59"/>
      <c r="QGS138" s="59"/>
      <c r="QGT138" s="59"/>
      <c r="QGU138" s="59"/>
      <c r="QGV138" s="59"/>
      <c r="QGW138" s="59"/>
      <c r="QGX138" s="59"/>
      <c r="QGY138" s="59"/>
      <c r="QGZ138" s="59"/>
      <c r="QHA138" s="59"/>
      <c r="QHB138" s="59"/>
      <c r="QHC138" s="59"/>
      <c r="QHD138" s="59"/>
      <c r="QHE138" s="59"/>
      <c r="QHF138" s="59"/>
      <c r="QHG138" s="59"/>
      <c r="QHH138" s="59"/>
      <c r="QHI138" s="59"/>
      <c r="QHJ138" s="59"/>
      <c r="QHK138" s="59"/>
      <c r="QHL138" s="59"/>
      <c r="QHM138" s="59"/>
      <c r="QHN138" s="59"/>
      <c r="QHO138" s="59"/>
      <c r="QHP138" s="59"/>
      <c r="QHQ138" s="59"/>
      <c r="QHR138" s="59"/>
      <c r="QHS138" s="59"/>
      <c r="QHT138" s="59"/>
      <c r="QHU138" s="59"/>
      <c r="QHV138" s="59"/>
      <c r="QHW138" s="59"/>
      <c r="QHX138" s="59"/>
      <c r="QHY138" s="59"/>
      <c r="QHZ138" s="59"/>
      <c r="QIA138" s="59"/>
      <c r="QIB138" s="59"/>
      <c r="QIC138" s="59"/>
      <c r="QID138" s="59"/>
      <c r="QIE138" s="59"/>
      <c r="QIF138" s="59"/>
      <c r="QIG138" s="59"/>
      <c r="QIH138" s="59"/>
      <c r="QII138" s="59"/>
      <c r="QIJ138" s="59"/>
      <c r="QIK138" s="59"/>
      <c r="QIL138" s="59"/>
      <c r="QIM138" s="59"/>
      <c r="QIN138" s="59"/>
      <c r="QIO138" s="59"/>
      <c r="QIP138" s="59"/>
      <c r="QIQ138" s="59"/>
      <c r="QIR138" s="59"/>
      <c r="QIS138" s="59"/>
      <c r="QIT138" s="59"/>
      <c r="QIU138" s="59"/>
      <c r="QIV138" s="59"/>
      <c r="QIW138" s="59"/>
      <c r="QIX138" s="59"/>
      <c r="QIY138" s="59"/>
      <c r="QIZ138" s="59"/>
      <c r="QJA138" s="59"/>
      <c r="QJB138" s="59"/>
      <c r="QJC138" s="59"/>
      <c r="QJD138" s="59"/>
      <c r="QJE138" s="59"/>
      <c r="QJF138" s="59"/>
      <c r="QJG138" s="59"/>
      <c r="QJH138" s="59"/>
      <c r="QJI138" s="59"/>
      <c r="QJJ138" s="59"/>
      <c r="QJK138" s="59"/>
      <c r="QJL138" s="59"/>
      <c r="QJM138" s="59"/>
      <c r="QJN138" s="59"/>
      <c r="QJO138" s="59"/>
      <c r="QJP138" s="59"/>
      <c r="QJQ138" s="59"/>
      <c r="QJR138" s="59"/>
      <c r="QJS138" s="59"/>
      <c r="QJT138" s="59"/>
      <c r="QJU138" s="59"/>
      <c r="QJV138" s="59"/>
      <c r="QJW138" s="59"/>
      <c r="QJX138" s="59"/>
      <c r="QJY138" s="59"/>
      <c r="QJZ138" s="59"/>
      <c r="QKA138" s="59"/>
      <c r="QKB138" s="59"/>
      <c r="QKC138" s="59"/>
      <c r="QKD138" s="59"/>
      <c r="QKE138" s="59"/>
      <c r="QKF138" s="59"/>
      <c r="QKG138" s="59"/>
      <c r="QKH138" s="59"/>
      <c r="QKI138" s="59"/>
      <c r="QKJ138" s="59"/>
      <c r="QKK138" s="59"/>
      <c r="QKL138" s="59"/>
      <c r="QKM138" s="59"/>
      <c r="QKN138" s="59"/>
      <c r="QKO138" s="59"/>
      <c r="QKP138" s="59"/>
      <c r="QKQ138" s="59"/>
      <c r="QKR138" s="59"/>
      <c r="QKS138" s="59"/>
      <c r="QKT138" s="59"/>
      <c r="QKU138" s="59"/>
      <c r="QKV138" s="59"/>
      <c r="QKW138" s="59"/>
      <c r="QKX138" s="59"/>
      <c r="QKY138" s="59"/>
      <c r="QKZ138" s="59"/>
      <c r="QLA138" s="59"/>
      <c r="QLB138" s="59"/>
      <c r="QLC138" s="59"/>
      <c r="QLD138" s="59"/>
      <c r="QLE138" s="59"/>
      <c r="QLF138" s="59"/>
      <c r="QLG138" s="59"/>
      <c r="QLH138" s="59"/>
      <c r="QLI138" s="59"/>
      <c r="QLJ138" s="59"/>
      <c r="QLK138" s="59"/>
      <c r="QLL138" s="59"/>
      <c r="QLM138" s="59"/>
      <c r="QLN138" s="59"/>
      <c r="QLO138" s="59"/>
      <c r="QLP138" s="59"/>
      <c r="QLQ138" s="59"/>
      <c r="QLR138" s="59"/>
      <c r="QLS138" s="59"/>
      <c r="QLT138" s="59"/>
      <c r="QLU138" s="59"/>
      <c r="QLV138" s="59"/>
      <c r="QLW138" s="59"/>
      <c r="QLX138" s="59"/>
      <c r="QLY138" s="59"/>
      <c r="QLZ138" s="59"/>
      <c r="QMA138" s="59"/>
      <c r="QMB138" s="59"/>
      <c r="QMC138" s="59"/>
      <c r="QMD138" s="59"/>
      <c r="QME138" s="59"/>
      <c r="QMF138" s="59"/>
      <c r="QMG138" s="59"/>
      <c r="QMH138" s="59"/>
      <c r="QMI138" s="59"/>
      <c r="QMJ138" s="59"/>
      <c r="QMK138" s="59"/>
      <c r="QML138" s="59"/>
      <c r="QMM138" s="59"/>
      <c r="QMN138" s="59"/>
      <c r="QMO138" s="59"/>
      <c r="QMP138" s="59"/>
      <c r="QMQ138" s="59"/>
      <c r="QMR138" s="59"/>
      <c r="QMS138" s="59"/>
      <c r="QMT138" s="59"/>
      <c r="QMU138" s="59"/>
      <c r="QMV138" s="59"/>
      <c r="QMW138" s="59"/>
      <c r="QMX138" s="59"/>
      <c r="QMY138" s="59"/>
      <c r="QMZ138" s="59"/>
      <c r="QNA138" s="59"/>
      <c r="QNB138" s="59"/>
      <c r="QNC138" s="59"/>
      <c r="QND138" s="59"/>
      <c r="QNE138" s="59"/>
      <c r="QNF138" s="59"/>
      <c r="QNG138" s="59"/>
      <c r="QNH138" s="59"/>
      <c r="QNI138" s="59"/>
      <c r="QNJ138" s="59"/>
      <c r="QNK138" s="59"/>
      <c r="QNL138" s="59"/>
      <c r="QNM138" s="59"/>
      <c r="QNN138" s="59"/>
      <c r="QNO138" s="59"/>
      <c r="QNP138" s="59"/>
      <c r="QNQ138" s="59"/>
      <c r="QNR138" s="59"/>
      <c r="QNS138" s="59"/>
      <c r="QNT138" s="59"/>
      <c r="QNU138" s="59"/>
      <c r="QNV138" s="59"/>
      <c r="QNW138" s="59"/>
      <c r="QNX138" s="59"/>
      <c r="QNY138" s="59"/>
      <c r="QNZ138" s="59"/>
      <c r="QOA138" s="59"/>
      <c r="QOB138" s="59"/>
      <c r="QOC138" s="59"/>
      <c r="QOD138" s="59"/>
      <c r="QOE138" s="59"/>
      <c r="QOF138" s="59"/>
      <c r="QOG138" s="59"/>
      <c r="QOH138" s="59"/>
      <c r="QOI138" s="59"/>
      <c r="QOJ138" s="59"/>
      <c r="QOK138" s="59"/>
      <c r="QOL138" s="59"/>
      <c r="QOM138" s="59"/>
      <c r="QON138" s="59"/>
      <c r="QOO138" s="59"/>
      <c r="QOP138" s="59"/>
      <c r="QOQ138" s="59"/>
      <c r="QOR138" s="59"/>
      <c r="QOS138" s="59"/>
      <c r="QOT138" s="59"/>
      <c r="QOU138" s="59"/>
      <c r="QOV138" s="59"/>
      <c r="QOW138" s="59"/>
      <c r="QOX138" s="59"/>
      <c r="QOY138" s="59"/>
      <c r="QOZ138" s="59"/>
      <c r="QPA138" s="59"/>
      <c r="QPB138" s="59"/>
      <c r="QPC138" s="59"/>
      <c r="QPD138" s="59"/>
      <c r="QPE138" s="59"/>
      <c r="QPF138" s="59"/>
      <c r="QPG138" s="59"/>
      <c r="QPH138" s="59"/>
      <c r="QPI138" s="59"/>
      <c r="QPJ138" s="59"/>
      <c r="QPK138" s="59"/>
      <c r="QPL138" s="59"/>
      <c r="QPM138" s="59"/>
      <c r="QPN138" s="59"/>
      <c r="QPO138" s="59"/>
      <c r="QPP138" s="59"/>
      <c r="QPQ138" s="59"/>
      <c r="QPR138" s="59"/>
      <c r="QPS138" s="59"/>
      <c r="QPT138" s="59"/>
      <c r="QPU138" s="59"/>
      <c r="QPV138" s="59"/>
      <c r="QPW138" s="59"/>
      <c r="QPX138" s="59"/>
      <c r="QPY138" s="59"/>
      <c r="QPZ138" s="59"/>
      <c r="QQA138" s="59"/>
      <c r="QQB138" s="59"/>
      <c r="QQC138" s="59"/>
      <c r="QQD138" s="59"/>
      <c r="QQE138" s="59"/>
      <c r="QQF138" s="59"/>
      <c r="QQG138" s="59"/>
      <c r="QQH138" s="59"/>
      <c r="QQI138" s="59"/>
      <c r="QQJ138" s="59"/>
      <c r="QQK138" s="59"/>
      <c r="QQL138" s="59"/>
      <c r="QQM138" s="59"/>
      <c r="QQN138" s="59"/>
      <c r="QQO138" s="59"/>
      <c r="QQP138" s="59"/>
      <c r="QQQ138" s="59"/>
      <c r="QQR138" s="59"/>
      <c r="QQS138" s="59"/>
      <c r="QQT138" s="59"/>
      <c r="QQU138" s="59"/>
      <c r="QQV138" s="59"/>
      <c r="QQW138" s="59"/>
      <c r="QQX138" s="59"/>
      <c r="QQY138" s="59"/>
      <c r="QQZ138" s="59"/>
      <c r="QRA138" s="59"/>
      <c r="QRB138" s="59"/>
      <c r="QRC138" s="59"/>
      <c r="QRD138" s="59"/>
      <c r="QRE138" s="59"/>
      <c r="QRF138" s="59"/>
      <c r="QRG138" s="59"/>
      <c r="QRH138" s="59"/>
      <c r="QRI138" s="59"/>
      <c r="QRJ138" s="59"/>
      <c r="QRK138" s="59"/>
      <c r="QRL138" s="59"/>
      <c r="QRM138" s="59"/>
      <c r="QRN138" s="59"/>
      <c r="QRO138" s="59"/>
      <c r="QRP138" s="59"/>
      <c r="QRQ138" s="59"/>
      <c r="QRR138" s="59"/>
      <c r="QRS138" s="59"/>
      <c r="QRT138" s="59"/>
      <c r="QRU138" s="59"/>
      <c r="QRV138" s="59"/>
      <c r="QRW138" s="59"/>
      <c r="QRX138" s="59"/>
      <c r="QRY138" s="59"/>
      <c r="QRZ138" s="59"/>
      <c r="QSA138" s="59"/>
      <c r="QSB138" s="59"/>
      <c r="QSC138" s="59"/>
      <c r="QSD138" s="59"/>
      <c r="QSE138" s="59"/>
      <c r="QSF138" s="59"/>
      <c r="QSG138" s="59"/>
      <c r="QSH138" s="59"/>
      <c r="QSI138" s="59"/>
      <c r="QSJ138" s="59"/>
      <c r="QSK138" s="59"/>
      <c r="QSL138" s="59"/>
      <c r="QSM138" s="59"/>
      <c r="QSN138" s="59"/>
      <c r="QSO138" s="59"/>
      <c r="QSP138" s="59"/>
      <c r="QSQ138" s="59"/>
      <c r="QSR138" s="59"/>
      <c r="QSS138" s="59"/>
      <c r="QST138" s="59"/>
      <c r="QSU138" s="59"/>
      <c r="QSV138" s="59"/>
      <c r="QSW138" s="59"/>
      <c r="QSX138" s="59"/>
      <c r="QSY138" s="59"/>
      <c r="QSZ138" s="59"/>
      <c r="QTA138" s="59"/>
      <c r="QTB138" s="59"/>
      <c r="QTC138" s="59"/>
      <c r="QTD138" s="59"/>
      <c r="QTE138" s="59"/>
      <c r="QTF138" s="59"/>
      <c r="QTG138" s="59"/>
      <c r="QTH138" s="59"/>
      <c r="QTI138" s="59"/>
      <c r="QTJ138" s="59"/>
      <c r="QTK138" s="59"/>
      <c r="QTL138" s="59"/>
      <c r="QTM138" s="59"/>
      <c r="QTN138" s="59"/>
      <c r="QTO138" s="59"/>
      <c r="QTP138" s="59"/>
      <c r="QTQ138" s="59"/>
      <c r="QTR138" s="59"/>
      <c r="QTS138" s="59"/>
      <c r="QTT138" s="59"/>
      <c r="QTU138" s="59"/>
      <c r="QTV138" s="59"/>
      <c r="QTW138" s="59"/>
      <c r="QTX138" s="59"/>
      <c r="QTY138" s="59"/>
      <c r="QTZ138" s="59"/>
      <c r="QUA138" s="59"/>
      <c r="QUB138" s="59"/>
      <c r="QUC138" s="59"/>
      <c r="QUD138" s="59"/>
      <c r="QUE138" s="59"/>
      <c r="QUF138" s="59"/>
      <c r="QUG138" s="59"/>
      <c r="QUH138" s="59"/>
      <c r="QUI138" s="59"/>
      <c r="QUJ138" s="59"/>
      <c r="QUK138" s="59"/>
      <c r="QUL138" s="59"/>
      <c r="QUM138" s="59"/>
      <c r="QUN138" s="59"/>
      <c r="QUO138" s="59"/>
      <c r="QUP138" s="59"/>
      <c r="QUQ138" s="59"/>
      <c r="QUR138" s="59"/>
      <c r="QUS138" s="59"/>
      <c r="QUT138" s="59"/>
      <c r="QUU138" s="59"/>
      <c r="QUV138" s="59"/>
      <c r="QUW138" s="59"/>
      <c r="QUX138" s="59"/>
      <c r="QUY138" s="59"/>
      <c r="QUZ138" s="59"/>
      <c r="QVA138" s="59"/>
      <c r="QVB138" s="59"/>
      <c r="QVC138" s="59"/>
      <c r="QVD138" s="59"/>
      <c r="QVE138" s="59"/>
      <c r="QVF138" s="59"/>
      <c r="QVG138" s="59"/>
      <c r="QVH138" s="59"/>
      <c r="QVI138" s="59"/>
      <c r="QVJ138" s="59"/>
      <c r="QVK138" s="59"/>
      <c r="QVL138" s="59"/>
      <c r="QVM138" s="59"/>
      <c r="QVN138" s="59"/>
      <c r="QVO138" s="59"/>
      <c r="QVP138" s="59"/>
      <c r="QVQ138" s="59"/>
      <c r="QVR138" s="59"/>
      <c r="QVS138" s="59"/>
      <c r="QVT138" s="59"/>
      <c r="QVU138" s="59"/>
      <c r="QVV138" s="59"/>
      <c r="QVW138" s="59"/>
      <c r="QVX138" s="59"/>
      <c r="QVY138" s="59"/>
      <c r="QVZ138" s="59"/>
      <c r="QWA138" s="59"/>
      <c r="QWB138" s="59"/>
      <c r="QWC138" s="59"/>
      <c r="QWD138" s="59"/>
      <c r="QWE138" s="59"/>
      <c r="QWF138" s="59"/>
      <c r="QWG138" s="59"/>
      <c r="QWH138" s="59"/>
      <c r="QWI138" s="59"/>
      <c r="QWJ138" s="59"/>
      <c r="QWK138" s="59"/>
      <c r="QWL138" s="59"/>
      <c r="QWM138" s="59"/>
      <c r="QWN138" s="59"/>
      <c r="QWO138" s="59"/>
      <c r="QWP138" s="59"/>
      <c r="QWQ138" s="59"/>
      <c r="QWR138" s="59"/>
      <c r="QWS138" s="59"/>
      <c r="QWT138" s="59"/>
      <c r="QWU138" s="59"/>
      <c r="QWV138" s="59"/>
      <c r="QWW138" s="59"/>
      <c r="QWX138" s="59"/>
      <c r="QWY138" s="59"/>
      <c r="QWZ138" s="59"/>
      <c r="QXA138" s="59"/>
      <c r="QXB138" s="59"/>
      <c r="QXC138" s="59"/>
      <c r="QXD138" s="59"/>
      <c r="QXE138" s="59"/>
      <c r="QXF138" s="59"/>
      <c r="QXG138" s="59"/>
      <c r="QXH138" s="59"/>
      <c r="QXI138" s="59"/>
      <c r="QXJ138" s="59"/>
      <c r="QXK138" s="59"/>
      <c r="QXL138" s="59"/>
      <c r="QXM138" s="59"/>
      <c r="QXN138" s="59"/>
      <c r="QXO138" s="59"/>
      <c r="QXP138" s="59"/>
      <c r="QXQ138" s="59"/>
      <c r="QXR138" s="59"/>
      <c r="QXS138" s="59"/>
      <c r="QXT138" s="59"/>
      <c r="QXU138" s="59"/>
      <c r="QXV138" s="59"/>
      <c r="QXW138" s="59"/>
      <c r="QXX138" s="59"/>
      <c r="QXY138" s="59"/>
      <c r="QXZ138" s="59"/>
      <c r="QYA138" s="59"/>
      <c r="QYB138" s="59"/>
      <c r="QYC138" s="59"/>
      <c r="QYD138" s="59"/>
      <c r="QYE138" s="59"/>
      <c r="QYF138" s="59"/>
      <c r="QYG138" s="59"/>
      <c r="QYH138" s="59"/>
      <c r="QYI138" s="59"/>
      <c r="QYJ138" s="59"/>
      <c r="QYK138" s="59"/>
      <c r="QYL138" s="59"/>
      <c r="QYM138" s="59"/>
      <c r="QYN138" s="59"/>
      <c r="QYO138" s="59"/>
      <c r="QYP138" s="59"/>
      <c r="QYQ138" s="59"/>
      <c r="QYR138" s="59"/>
      <c r="QYS138" s="59"/>
      <c r="QYT138" s="59"/>
      <c r="QYU138" s="59"/>
      <c r="QYV138" s="59"/>
      <c r="QYW138" s="59"/>
      <c r="QYX138" s="59"/>
      <c r="QYY138" s="59"/>
      <c r="QYZ138" s="59"/>
      <c r="QZA138" s="59"/>
      <c r="QZB138" s="59"/>
      <c r="QZC138" s="59"/>
      <c r="QZD138" s="59"/>
      <c r="QZE138" s="59"/>
      <c r="QZF138" s="59"/>
      <c r="QZG138" s="59"/>
      <c r="QZH138" s="59"/>
      <c r="QZI138" s="59"/>
      <c r="QZJ138" s="59"/>
      <c r="QZK138" s="59"/>
      <c r="QZL138" s="59"/>
      <c r="QZM138" s="59"/>
      <c r="QZN138" s="59"/>
      <c r="QZO138" s="59"/>
      <c r="QZP138" s="59"/>
      <c r="QZQ138" s="59"/>
      <c r="QZR138" s="59"/>
      <c r="QZS138" s="59"/>
      <c r="QZT138" s="59"/>
      <c r="QZU138" s="59"/>
      <c r="QZV138" s="59"/>
      <c r="QZW138" s="59"/>
      <c r="QZX138" s="59"/>
      <c r="QZY138" s="59"/>
      <c r="QZZ138" s="59"/>
      <c r="RAA138" s="59"/>
      <c r="RAB138" s="59"/>
      <c r="RAC138" s="59"/>
      <c r="RAD138" s="59"/>
      <c r="RAE138" s="59"/>
      <c r="RAF138" s="59"/>
      <c r="RAG138" s="59"/>
      <c r="RAH138" s="59"/>
      <c r="RAI138" s="59"/>
      <c r="RAJ138" s="59"/>
      <c r="RAK138" s="59"/>
      <c r="RAL138" s="59"/>
      <c r="RAM138" s="59"/>
      <c r="RAN138" s="59"/>
      <c r="RAO138" s="59"/>
      <c r="RAP138" s="59"/>
      <c r="RAQ138" s="59"/>
      <c r="RAR138" s="59"/>
      <c r="RAS138" s="59"/>
      <c r="RAT138" s="59"/>
      <c r="RAU138" s="59"/>
      <c r="RAV138" s="59"/>
      <c r="RAW138" s="59"/>
      <c r="RAX138" s="59"/>
      <c r="RAY138" s="59"/>
      <c r="RAZ138" s="59"/>
      <c r="RBA138" s="59"/>
      <c r="RBB138" s="59"/>
      <c r="RBC138" s="59"/>
      <c r="RBD138" s="59"/>
      <c r="RBE138" s="59"/>
      <c r="RBF138" s="59"/>
      <c r="RBG138" s="59"/>
      <c r="RBH138" s="59"/>
      <c r="RBI138" s="59"/>
      <c r="RBJ138" s="59"/>
      <c r="RBK138" s="59"/>
      <c r="RBL138" s="59"/>
      <c r="RBM138" s="59"/>
      <c r="RBN138" s="59"/>
      <c r="RBO138" s="59"/>
      <c r="RBP138" s="59"/>
      <c r="RBQ138" s="59"/>
      <c r="RBR138" s="59"/>
      <c r="RBS138" s="59"/>
      <c r="RBT138" s="59"/>
      <c r="RBU138" s="59"/>
      <c r="RBV138" s="59"/>
      <c r="RBW138" s="59"/>
      <c r="RBX138" s="59"/>
      <c r="RBY138" s="59"/>
      <c r="RBZ138" s="59"/>
      <c r="RCA138" s="59"/>
      <c r="RCB138" s="59"/>
      <c r="RCC138" s="59"/>
      <c r="RCD138" s="59"/>
      <c r="RCE138" s="59"/>
      <c r="RCF138" s="59"/>
      <c r="RCG138" s="59"/>
      <c r="RCH138" s="59"/>
      <c r="RCI138" s="59"/>
      <c r="RCJ138" s="59"/>
      <c r="RCK138" s="59"/>
      <c r="RCL138" s="59"/>
      <c r="RCM138" s="59"/>
      <c r="RCN138" s="59"/>
      <c r="RCO138" s="59"/>
      <c r="RCP138" s="59"/>
      <c r="RCQ138" s="59"/>
      <c r="RCR138" s="59"/>
      <c r="RCS138" s="59"/>
      <c r="RCT138" s="59"/>
      <c r="RCU138" s="59"/>
      <c r="RCV138" s="59"/>
      <c r="RCW138" s="59"/>
      <c r="RCX138" s="59"/>
      <c r="RCY138" s="59"/>
      <c r="RCZ138" s="59"/>
      <c r="RDA138" s="59"/>
      <c r="RDB138" s="59"/>
      <c r="RDC138" s="59"/>
      <c r="RDD138" s="59"/>
      <c r="RDE138" s="59"/>
      <c r="RDF138" s="59"/>
      <c r="RDG138" s="59"/>
      <c r="RDH138" s="59"/>
      <c r="RDI138" s="59"/>
      <c r="RDJ138" s="59"/>
      <c r="RDK138" s="59"/>
      <c r="RDL138" s="59"/>
      <c r="RDM138" s="59"/>
      <c r="RDN138" s="59"/>
      <c r="RDO138" s="59"/>
      <c r="RDP138" s="59"/>
      <c r="RDQ138" s="59"/>
      <c r="RDR138" s="59"/>
      <c r="RDS138" s="59"/>
      <c r="RDT138" s="59"/>
      <c r="RDU138" s="59"/>
      <c r="RDV138" s="59"/>
      <c r="RDW138" s="59"/>
      <c r="RDX138" s="59"/>
      <c r="RDY138" s="59"/>
      <c r="RDZ138" s="59"/>
      <c r="REA138" s="59"/>
      <c r="REB138" s="59"/>
      <c r="REC138" s="59"/>
      <c r="RED138" s="59"/>
      <c r="REE138" s="59"/>
      <c r="REF138" s="59"/>
      <c r="REG138" s="59"/>
      <c r="REH138" s="59"/>
      <c r="REI138" s="59"/>
      <c r="REJ138" s="59"/>
      <c r="REK138" s="59"/>
      <c r="REL138" s="59"/>
      <c r="REM138" s="59"/>
      <c r="REN138" s="59"/>
      <c r="REO138" s="59"/>
      <c r="REP138" s="59"/>
      <c r="REQ138" s="59"/>
      <c r="RER138" s="59"/>
      <c r="RES138" s="59"/>
      <c r="RET138" s="59"/>
      <c r="REU138" s="59"/>
      <c r="REV138" s="59"/>
      <c r="REW138" s="59"/>
      <c r="REX138" s="59"/>
      <c r="REY138" s="59"/>
      <c r="REZ138" s="59"/>
      <c r="RFA138" s="59"/>
      <c r="RFB138" s="59"/>
      <c r="RFC138" s="59"/>
      <c r="RFD138" s="59"/>
      <c r="RFE138" s="59"/>
      <c r="RFF138" s="59"/>
      <c r="RFG138" s="59"/>
      <c r="RFH138" s="59"/>
      <c r="RFI138" s="59"/>
      <c r="RFJ138" s="59"/>
      <c r="RFK138" s="59"/>
      <c r="RFL138" s="59"/>
      <c r="RFM138" s="59"/>
      <c r="RFN138" s="59"/>
      <c r="RFO138" s="59"/>
      <c r="RFP138" s="59"/>
      <c r="RFQ138" s="59"/>
      <c r="RFR138" s="59"/>
      <c r="RFS138" s="59"/>
      <c r="RFT138" s="59"/>
      <c r="RFU138" s="59"/>
      <c r="RFV138" s="59"/>
      <c r="RFW138" s="59"/>
      <c r="RFX138" s="59"/>
      <c r="RFY138" s="59"/>
      <c r="RFZ138" s="59"/>
      <c r="RGA138" s="59"/>
      <c r="RGB138" s="59"/>
      <c r="RGC138" s="59"/>
      <c r="RGD138" s="59"/>
      <c r="RGE138" s="59"/>
      <c r="RGF138" s="59"/>
      <c r="RGG138" s="59"/>
      <c r="RGH138" s="59"/>
      <c r="RGI138" s="59"/>
      <c r="RGJ138" s="59"/>
      <c r="RGK138" s="59"/>
      <c r="RGL138" s="59"/>
      <c r="RGM138" s="59"/>
      <c r="RGN138" s="59"/>
      <c r="RGO138" s="59"/>
      <c r="RGP138" s="59"/>
      <c r="RGQ138" s="59"/>
      <c r="RGR138" s="59"/>
      <c r="RGS138" s="59"/>
      <c r="RGT138" s="59"/>
      <c r="RGU138" s="59"/>
      <c r="RGV138" s="59"/>
      <c r="RGW138" s="59"/>
      <c r="RGX138" s="59"/>
      <c r="RGY138" s="59"/>
      <c r="RGZ138" s="59"/>
      <c r="RHA138" s="59"/>
      <c r="RHB138" s="59"/>
      <c r="RHC138" s="59"/>
      <c r="RHD138" s="59"/>
      <c r="RHE138" s="59"/>
      <c r="RHF138" s="59"/>
      <c r="RHG138" s="59"/>
      <c r="RHH138" s="59"/>
      <c r="RHI138" s="59"/>
      <c r="RHJ138" s="59"/>
      <c r="RHK138" s="59"/>
      <c r="RHL138" s="59"/>
      <c r="RHM138" s="59"/>
      <c r="RHN138" s="59"/>
      <c r="RHO138" s="59"/>
      <c r="RHP138" s="59"/>
      <c r="RHQ138" s="59"/>
      <c r="RHR138" s="59"/>
      <c r="RHS138" s="59"/>
      <c r="RHT138" s="59"/>
      <c r="RHU138" s="59"/>
      <c r="RHV138" s="59"/>
      <c r="RHW138" s="59"/>
      <c r="RHX138" s="59"/>
      <c r="RHY138" s="59"/>
      <c r="RHZ138" s="59"/>
      <c r="RIA138" s="59"/>
      <c r="RIB138" s="59"/>
      <c r="RIC138" s="59"/>
      <c r="RID138" s="59"/>
      <c r="RIE138" s="59"/>
      <c r="RIF138" s="59"/>
      <c r="RIG138" s="59"/>
      <c r="RIH138" s="59"/>
      <c r="RII138" s="59"/>
      <c r="RIJ138" s="59"/>
      <c r="RIK138" s="59"/>
      <c r="RIL138" s="59"/>
      <c r="RIM138" s="59"/>
      <c r="RIN138" s="59"/>
      <c r="RIO138" s="59"/>
      <c r="RIP138" s="59"/>
      <c r="RIQ138" s="59"/>
      <c r="RIR138" s="59"/>
      <c r="RIS138" s="59"/>
      <c r="RIT138" s="59"/>
      <c r="RIU138" s="59"/>
      <c r="RIV138" s="59"/>
      <c r="RIW138" s="59"/>
      <c r="RIX138" s="59"/>
      <c r="RIY138" s="59"/>
      <c r="RIZ138" s="59"/>
      <c r="RJA138" s="59"/>
      <c r="RJB138" s="59"/>
      <c r="RJC138" s="59"/>
      <c r="RJD138" s="59"/>
      <c r="RJE138" s="59"/>
      <c r="RJF138" s="59"/>
      <c r="RJG138" s="59"/>
      <c r="RJH138" s="59"/>
      <c r="RJI138" s="59"/>
      <c r="RJJ138" s="59"/>
      <c r="RJK138" s="59"/>
      <c r="RJL138" s="59"/>
      <c r="RJM138" s="59"/>
      <c r="RJN138" s="59"/>
      <c r="RJO138" s="59"/>
      <c r="RJP138" s="59"/>
      <c r="RJQ138" s="59"/>
      <c r="RJR138" s="59"/>
      <c r="RJS138" s="59"/>
      <c r="RJT138" s="59"/>
      <c r="RJU138" s="59"/>
      <c r="RJV138" s="59"/>
      <c r="RJW138" s="59"/>
      <c r="RJX138" s="59"/>
      <c r="RJY138" s="59"/>
      <c r="RJZ138" s="59"/>
      <c r="RKA138" s="59"/>
      <c r="RKB138" s="59"/>
      <c r="RKC138" s="59"/>
      <c r="RKD138" s="59"/>
      <c r="RKE138" s="59"/>
      <c r="RKF138" s="59"/>
      <c r="RKG138" s="59"/>
      <c r="RKH138" s="59"/>
      <c r="RKI138" s="59"/>
      <c r="RKJ138" s="59"/>
      <c r="RKK138" s="59"/>
      <c r="RKL138" s="59"/>
      <c r="RKM138" s="59"/>
      <c r="RKN138" s="59"/>
      <c r="RKO138" s="59"/>
      <c r="RKP138" s="59"/>
      <c r="RKQ138" s="59"/>
      <c r="RKR138" s="59"/>
      <c r="RKS138" s="59"/>
      <c r="RKT138" s="59"/>
      <c r="RKU138" s="59"/>
      <c r="RKV138" s="59"/>
      <c r="RKW138" s="59"/>
      <c r="RKX138" s="59"/>
      <c r="RKY138" s="59"/>
      <c r="RKZ138" s="59"/>
      <c r="RLA138" s="59"/>
      <c r="RLB138" s="59"/>
      <c r="RLC138" s="59"/>
      <c r="RLD138" s="59"/>
      <c r="RLE138" s="59"/>
      <c r="RLF138" s="59"/>
      <c r="RLG138" s="59"/>
      <c r="RLH138" s="59"/>
      <c r="RLI138" s="59"/>
      <c r="RLJ138" s="59"/>
      <c r="RLK138" s="59"/>
      <c r="RLL138" s="59"/>
      <c r="RLM138" s="59"/>
      <c r="RLN138" s="59"/>
      <c r="RLO138" s="59"/>
      <c r="RLP138" s="59"/>
      <c r="RLQ138" s="59"/>
      <c r="RLR138" s="59"/>
      <c r="RLS138" s="59"/>
      <c r="RLT138" s="59"/>
      <c r="RLU138" s="59"/>
      <c r="RLV138" s="59"/>
      <c r="RLW138" s="59"/>
      <c r="RLX138" s="59"/>
      <c r="RLY138" s="59"/>
      <c r="RLZ138" s="59"/>
      <c r="RMA138" s="59"/>
      <c r="RMB138" s="59"/>
      <c r="RMC138" s="59"/>
      <c r="RMD138" s="59"/>
      <c r="RME138" s="59"/>
      <c r="RMF138" s="59"/>
      <c r="RMG138" s="59"/>
      <c r="RMH138" s="59"/>
      <c r="RMI138" s="59"/>
      <c r="RMJ138" s="59"/>
      <c r="RMK138" s="59"/>
      <c r="RML138" s="59"/>
      <c r="RMM138" s="59"/>
      <c r="RMN138" s="59"/>
      <c r="RMO138" s="59"/>
      <c r="RMP138" s="59"/>
      <c r="RMQ138" s="59"/>
      <c r="RMR138" s="59"/>
      <c r="RMS138" s="59"/>
      <c r="RMT138" s="59"/>
      <c r="RMU138" s="59"/>
      <c r="RMV138" s="59"/>
      <c r="RMW138" s="59"/>
      <c r="RMX138" s="59"/>
      <c r="RMY138" s="59"/>
      <c r="RMZ138" s="59"/>
      <c r="RNA138" s="59"/>
      <c r="RNB138" s="59"/>
      <c r="RNC138" s="59"/>
      <c r="RND138" s="59"/>
      <c r="RNE138" s="59"/>
      <c r="RNF138" s="59"/>
      <c r="RNG138" s="59"/>
      <c r="RNH138" s="59"/>
      <c r="RNI138" s="59"/>
      <c r="RNJ138" s="59"/>
      <c r="RNK138" s="59"/>
      <c r="RNL138" s="59"/>
      <c r="RNM138" s="59"/>
      <c r="RNN138" s="59"/>
      <c r="RNO138" s="59"/>
      <c r="RNP138" s="59"/>
      <c r="RNQ138" s="59"/>
      <c r="RNR138" s="59"/>
      <c r="RNS138" s="59"/>
      <c r="RNT138" s="59"/>
      <c r="RNU138" s="59"/>
      <c r="RNV138" s="59"/>
      <c r="RNW138" s="59"/>
      <c r="RNX138" s="59"/>
      <c r="RNY138" s="59"/>
      <c r="RNZ138" s="59"/>
      <c r="ROA138" s="59"/>
      <c r="ROB138" s="59"/>
      <c r="ROC138" s="59"/>
      <c r="ROD138" s="59"/>
      <c r="ROE138" s="59"/>
      <c r="ROF138" s="59"/>
      <c r="ROG138" s="59"/>
      <c r="ROH138" s="59"/>
      <c r="ROI138" s="59"/>
      <c r="ROJ138" s="59"/>
      <c r="ROK138" s="59"/>
      <c r="ROL138" s="59"/>
      <c r="ROM138" s="59"/>
      <c r="RON138" s="59"/>
      <c r="ROO138" s="59"/>
      <c r="ROP138" s="59"/>
      <c r="ROQ138" s="59"/>
      <c r="ROR138" s="59"/>
      <c r="ROS138" s="59"/>
      <c r="ROT138" s="59"/>
      <c r="ROU138" s="59"/>
      <c r="ROV138" s="59"/>
      <c r="ROW138" s="59"/>
      <c r="ROX138" s="59"/>
      <c r="ROY138" s="59"/>
      <c r="ROZ138" s="59"/>
      <c r="RPA138" s="59"/>
      <c r="RPB138" s="59"/>
      <c r="RPC138" s="59"/>
      <c r="RPD138" s="59"/>
      <c r="RPE138" s="59"/>
      <c r="RPF138" s="59"/>
      <c r="RPG138" s="59"/>
      <c r="RPH138" s="59"/>
      <c r="RPI138" s="59"/>
      <c r="RPJ138" s="59"/>
      <c r="RPK138" s="59"/>
      <c r="RPL138" s="59"/>
      <c r="RPM138" s="59"/>
      <c r="RPN138" s="59"/>
      <c r="RPO138" s="59"/>
      <c r="RPP138" s="59"/>
      <c r="RPQ138" s="59"/>
      <c r="RPR138" s="59"/>
      <c r="RPS138" s="59"/>
      <c r="RPT138" s="59"/>
      <c r="RPU138" s="59"/>
      <c r="RPV138" s="59"/>
      <c r="RPW138" s="59"/>
      <c r="RPX138" s="59"/>
      <c r="RPY138" s="59"/>
      <c r="RPZ138" s="59"/>
      <c r="RQA138" s="59"/>
      <c r="RQB138" s="59"/>
      <c r="RQC138" s="59"/>
      <c r="RQD138" s="59"/>
      <c r="RQE138" s="59"/>
      <c r="RQF138" s="59"/>
      <c r="RQG138" s="59"/>
      <c r="RQH138" s="59"/>
      <c r="RQI138" s="59"/>
      <c r="RQJ138" s="59"/>
      <c r="RQK138" s="59"/>
      <c r="RQL138" s="59"/>
      <c r="RQM138" s="59"/>
      <c r="RQN138" s="59"/>
      <c r="RQO138" s="59"/>
      <c r="RQP138" s="59"/>
      <c r="RQQ138" s="59"/>
      <c r="RQR138" s="59"/>
      <c r="RQS138" s="59"/>
      <c r="RQT138" s="59"/>
      <c r="RQU138" s="59"/>
      <c r="RQV138" s="59"/>
      <c r="RQW138" s="59"/>
      <c r="RQX138" s="59"/>
      <c r="RQY138" s="59"/>
      <c r="RQZ138" s="59"/>
      <c r="RRA138" s="59"/>
      <c r="RRB138" s="59"/>
      <c r="RRC138" s="59"/>
      <c r="RRD138" s="59"/>
      <c r="RRE138" s="59"/>
      <c r="RRF138" s="59"/>
      <c r="RRG138" s="59"/>
      <c r="RRH138" s="59"/>
      <c r="RRI138" s="59"/>
      <c r="RRJ138" s="59"/>
      <c r="RRK138" s="59"/>
      <c r="RRL138" s="59"/>
      <c r="RRM138" s="59"/>
      <c r="RRN138" s="59"/>
      <c r="RRO138" s="59"/>
      <c r="RRP138" s="59"/>
      <c r="RRQ138" s="59"/>
      <c r="RRR138" s="59"/>
      <c r="RRS138" s="59"/>
      <c r="RRT138" s="59"/>
      <c r="RRU138" s="59"/>
      <c r="RRV138" s="59"/>
      <c r="RRW138" s="59"/>
      <c r="RRX138" s="59"/>
      <c r="RRY138" s="59"/>
      <c r="RRZ138" s="59"/>
      <c r="RSA138" s="59"/>
      <c r="RSB138" s="59"/>
      <c r="RSC138" s="59"/>
      <c r="RSD138" s="59"/>
      <c r="RSE138" s="59"/>
      <c r="RSF138" s="59"/>
      <c r="RSG138" s="59"/>
      <c r="RSH138" s="59"/>
      <c r="RSI138" s="59"/>
      <c r="RSJ138" s="59"/>
      <c r="RSK138" s="59"/>
      <c r="RSL138" s="59"/>
      <c r="RSM138" s="59"/>
      <c r="RSN138" s="59"/>
      <c r="RSO138" s="59"/>
      <c r="RSP138" s="59"/>
      <c r="RSQ138" s="59"/>
      <c r="RSR138" s="59"/>
      <c r="RSS138" s="59"/>
      <c r="RST138" s="59"/>
      <c r="RSU138" s="59"/>
      <c r="RSV138" s="59"/>
      <c r="RSW138" s="59"/>
      <c r="RSX138" s="59"/>
      <c r="RSY138" s="59"/>
      <c r="RSZ138" s="59"/>
      <c r="RTA138" s="59"/>
      <c r="RTB138" s="59"/>
      <c r="RTC138" s="59"/>
      <c r="RTD138" s="59"/>
      <c r="RTE138" s="59"/>
      <c r="RTF138" s="59"/>
      <c r="RTG138" s="59"/>
      <c r="RTH138" s="59"/>
      <c r="RTI138" s="59"/>
      <c r="RTJ138" s="59"/>
      <c r="RTK138" s="59"/>
      <c r="RTL138" s="59"/>
      <c r="RTM138" s="59"/>
      <c r="RTN138" s="59"/>
      <c r="RTO138" s="59"/>
      <c r="RTP138" s="59"/>
      <c r="RTQ138" s="59"/>
      <c r="RTR138" s="59"/>
      <c r="RTS138" s="59"/>
      <c r="RTT138" s="59"/>
      <c r="RTU138" s="59"/>
      <c r="RTV138" s="59"/>
      <c r="RTW138" s="59"/>
      <c r="RTX138" s="59"/>
      <c r="RTY138" s="59"/>
      <c r="RTZ138" s="59"/>
      <c r="RUA138" s="59"/>
      <c r="RUB138" s="59"/>
      <c r="RUC138" s="59"/>
      <c r="RUD138" s="59"/>
      <c r="RUE138" s="59"/>
      <c r="RUF138" s="59"/>
      <c r="RUG138" s="59"/>
      <c r="RUH138" s="59"/>
      <c r="RUI138" s="59"/>
      <c r="RUJ138" s="59"/>
      <c r="RUK138" s="59"/>
      <c r="RUL138" s="59"/>
      <c r="RUM138" s="59"/>
      <c r="RUN138" s="59"/>
      <c r="RUO138" s="59"/>
      <c r="RUP138" s="59"/>
      <c r="RUQ138" s="59"/>
      <c r="RUR138" s="59"/>
      <c r="RUS138" s="59"/>
      <c r="RUT138" s="59"/>
      <c r="RUU138" s="59"/>
      <c r="RUV138" s="59"/>
      <c r="RUW138" s="59"/>
      <c r="RUX138" s="59"/>
      <c r="RUY138" s="59"/>
      <c r="RUZ138" s="59"/>
      <c r="RVA138" s="59"/>
      <c r="RVB138" s="59"/>
      <c r="RVC138" s="59"/>
      <c r="RVD138" s="59"/>
      <c r="RVE138" s="59"/>
      <c r="RVF138" s="59"/>
      <c r="RVG138" s="59"/>
      <c r="RVH138" s="59"/>
      <c r="RVI138" s="59"/>
      <c r="RVJ138" s="59"/>
      <c r="RVK138" s="59"/>
      <c r="RVL138" s="59"/>
      <c r="RVM138" s="59"/>
      <c r="RVN138" s="59"/>
      <c r="RVO138" s="59"/>
      <c r="RVP138" s="59"/>
      <c r="RVQ138" s="59"/>
      <c r="RVR138" s="59"/>
      <c r="RVS138" s="59"/>
      <c r="RVT138" s="59"/>
      <c r="RVU138" s="59"/>
      <c r="RVV138" s="59"/>
      <c r="RVW138" s="59"/>
      <c r="RVX138" s="59"/>
      <c r="RVY138" s="59"/>
      <c r="RVZ138" s="59"/>
      <c r="RWA138" s="59"/>
      <c r="RWB138" s="59"/>
      <c r="RWC138" s="59"/>
      <c r="RWD138" s="59"/>
      <c r="RWE138" s="59"/>
      <c r="RWF138" s="59"/>
      <c r="RWG138" s="59"/>
      <c r="RWH138" s="59"/>
      <c r="RWI138" s="59"/>
      <c r="RWJ138" s="59"/>
      <c r="RWK138" s="59"/>
      <c r="RWL138" s="59"/>
      <c r="RWM138" s="59"/>
      <c r="RWN138" s="59"/>
      <c r="RWO138" s="59"/>
      <c r="RWP138" s="59"/>
      <c r="RWQ138" s="59"/>
      <c r="RWR138" s="59"/>
      <c r="RWS138" s="59"/>
      <c r="RWT138" s="59"/>
      <c r="RWU138" s="59"/>
      <c r="RWV138" s="59"/>
      <c r="RWW138" s="59"/>
      <c r="RWX138" s="59"/>
      <c r="RWY138" s="59"/>
      <c r="RWZ138" s="59"/>
      <c r="RXA138" s="59"/>
      <c r="RXB138" s="59"/>
      <c r="RXC138" s="59"/>
      <c r="RXD138" s="59"/>
      <c r="RXE138" s="59"/>
      <c r="RXF138" s="59"/>
      <c r="RXG138" s="59"/>
      <c r="RXH138" s="59"/>
      <c r="RXI138" s="59"/>
      <c r="RXJ138" s="59"/>
      <c r="RXK138" s="59"/>
      <c r="RXL138" s="59"/>
      <c r="RXM138" s="59"/>
      <c r="RXN138" s="59"/>
      <c r="RXO138" s="59"/>
      <c r="RXP138" s="59"/>
      <c r="RXQ138" s="59"/>
      <c r="RXR138" s="59"/>
      <c r="RXS138" s="59"/>
      <c r="RXT138" s="59"/>
      <c r="RXU138" s="59"/>
      <c r="RXV138" s="59"/>
      <c r="RXW138" s="59"/>
      <c r="RXX138" s="59"/>
      <c r="RXY138" s="59"/>
      <c r="RXZ138" s="59"/>
      <c r="RYA138" s="59"/>
      <c r="RYB138" s="59"/>
      <c r="RYC138" s="59"/>
      <c r="RYD138" s="59"/>
      <c r="RYE138" s="59"/>
      <c r="RYF138" s="59"/>
      <c r="RYG138" s="59"/>
      <c r="RYH138" s="59"/>
      <c r="RYI138" s="59"/>
      <c r="RYJ138" s="59"/>
      <c r="RYK138" s="59"/>
      <c r="RYL138" s="59"/>
      <c r="RYM138" s="59"/>
      <c r="RYN138" s="59"/>
      <c r="RYO138" s="59"/>
      <c r="RYP138" s="59"/>
      <c r="RYQ138" s="59"/>
      <c r="RYR138" s="59"/>
      <c r="RYS138" s="59"/>
      <c r="RYT138" s="59"/>
      <c r="RYU138" s="59"/>
      <c r="RYV138" s="59"/>
      <c r="RYW138" s="59"/>
      <c r="RYX138" s="59"/>
      <c r="RYY138" s="59"/>
      <c r="RYZ138" s="59"/>
      <c r="RZA138" s="59"/>
      <c r="RZB138" s="59"/>
      <c r="RZC138" s="59"/>
      <c r="RZD138" s="59"/>
      <c r="RZE138" s="59"/>
      <c r="RZF138" s="59"/>
      <c r="RZG138" s="59"/>
      <c r="RZH138" s="59"/>
      <c r="RZI138" s="59"/>
      <c r="RZJ138" s="59"/>
      <c r="RZK138" s="59"/>
      <c r="RZL138" s="59"/>
      <c r="RZM138" s="59"/>
      <c r="RZN138" s="59"/>
      <c r="RZO138" s="59"/>
      <c r="RZP138" s="59"/>
      <c r="RZQ138" s="59"/>
      <c r="RZR138" s="59"/>
      <c r="RZS138" s="59"/>
      <c r="RZT138" s="59"/>
      <c r="RZU138" s="59"/>
      <c r="RZV138" s="59"/>
      <c r="RZW138" s="59"/>
      <c r="RZX138" s="59"/>
      <c r="RZY138" s="59"/>
      <c r="RZZ138" s="59"/>
      <c r="SAA138" s="59"/>
      <c r="SAB138" s="59"/>
      <c r="SAC138" s="59"/>
      <c r="SAD138" s="59"/>
      <c r="SAE138" s="59"/>
      <c r="SAF138" s="59"/>
      <c r="SAG138" s="59"/>
      <c r="SAH138" s="59"/>
      <c r="SAI138" s="59"/>
      <c r="SAJ138" s="59"/>
      <c r="SAK138" s="59"/>
      <c r="SAL138" s="59"/>
      <c r="SAM138" s="59"/>
      <c r="SAN138" s="59"/>
      <c r="SAO138" s="59"/>
      <c r="SAP138" s="59"/>
      <c r="SAQ138" s="59"/>
      <c r="SAR138" s="59"/>
      <c r="SAS138" s="59"/>
      <c r="SAT138" s="59"/>
      <c r="SAU138" s="59"/>
      <c r="SAV138" s="59"/>
      <c r="SAW138" s="59"/>
      <c r="SAX138" s="59"/>
      <c r="SAY138" s="59"/>
      <c r="SAZ138" s="59"/>
      <c r="SBA138" s="59"/>
      <c r="SBB138" s="59"/>
      <c r="SBC138" s="59"/>
      <c r="SBD138" s="59"/>
      <c r="SBE138" s="59"/>
      <c r="SBF138" s="59"/>
      <c r="SBG138" s="59"/>
      <c r="SBH138" s="59"/>
      <c r="SBI138" s="59"/>
      <c r="SBJ138" s="59"/>
      <c r="SBK138" s="59"/>
      <c r="SBL138" s="59"/>
      <c r="SBM138" s="59"/>
      <c r="SBN138" s="59"/>
      <c r="SBO138" s="59"/>
      <c r="SBP138" s="59"/>
      <c r="SBQ138" s="59"/>
      <c r="SBR138" s="59"/>
      <c r="SBS138" s="59"/>
      <c r="SBT138" s="59"/>
      <c r="SBU138" s="59"/>
      <c r="SBV138" s="59"/>
      <c r="SBW138" s="59"/>
      <c r="SBX138" s="59"/>
      <c r="SBY138" s="59"/>
      <c r="SBZ138" s="59"/>
      <c r="SCA138" s="59"/>
      <c r="SCB138" s="59"/>
      <c r="SCC138" s="59"/>
      <c r="SCD138" s="59"/>
      <c r="SCE138" s="59"/>
      <c r="SCF138" s="59"/>
      <c r="SCG138" s="59"/>
      <c r="SCH138" s="59"/>
      <c r="SCI138" s="59"/>
      <c r="SCJ138" s="59"/>
      <c r="SCK138" s="59"/>
      <c r="SCL138" s="59"/>
      <c r="SCM138" s="59"/>
      <c r="SCN138" s="59"/>
      <c r="SCO138" s="59"/>
      <c r="SCP138" s="59"/>
      <c r="SCQ138" s="59"/>
      <c r="SCR138" s="59"/>
      <c r="SCS138" s="59"/>
      <c r="SCT138" s="59"/>
      <c r="SCU138" s="59"/>
      <c r="SCV138" s="59"/>
      <c r="SCW138" s="59"/>
      <c r="SCX138" s="59"/>
      <c r="SCY138" s="59"/>
      <c r="SCZ138" s="59"/>
      <c r="SDA138" s="59"/>
      <c r="SDB138" s="59"/>
      <c r="SDC138" s="59"/>
      <c r="SDD138" s="59"/>
      <c r="SDE138" s="59"/>
      <c r="SDF138" s="59"/>
      <c r="SDG138" s="59"/>
      <c r="SDH138" s="59"/>
      <c r="SDI138" s="59"/>
      <c r="SDJ138" s="59"/>
      <c r="SDK138" s="59"/>
      <c r="SDL138" s="59"/>
      <c r="SDM138" s="59"/>
      <c r="SDN138" s="59"/>
      <c r="SDO138" s="59"/>
      <c r="SDP138" s="59"/>
      <c r="SDQ138" s="59"/>
      <c r="SDR138" s="59"/>
      <c r="SDS138" s="59"/>
      <c r="SDT138" s="59"/>
      <c r="SDU138" s="59"/>
      <c r="SDV138" s="59"/>
      <c r="SDW138" s="59"/>
      <c r="SDX138" s="59"/>
      <c r="SDY138" s="59"/>
      <c r="SDZ138" s="59"/>
      <c r="SEA138" s="59"/>
      <c r="SEB138" s="59"/>
      <c r="SEC138" s="59"/>
      <c r="SED138" s="59"/>
      <c r="SEE138" s="59"/>
      <c r="SEF138" s="59"/>
      <c r="SEG138" s="59"/>
      <c r="SEH138" s="59"/>
      <c r="SEI138" s="59"/>
      <c r="SEJ138" s="59"/>
      <c r="SEK138" s="59"/>
      <c r="SEL138" s="59"/>
      <c r="SEM138" s="59"/>
      <c r="SEN138" s="59"/>
      <c r="SEO138" s="59"/>
      <c r="SEP138" s="59"/>
      <c r="SEQ138" s="59"/>
      <c r="SER138" s="59"/>
      <c r="SES138" s="59"/>
      <c r="SET138" s="59"/>
      <c r="SEU138" s="59"/>
      <c r="SEV138" s="59"/>
      <c r="SEW138" s="59"/>
      <c r="SEX138" s="59"/>
      <c r="SEY138" s="59"/>
      <c r="SEZ138" s="59"/>
      <c r="SFA138" s="59"/>
      <c r="SFB138" s="59"/>
      <c r="SFC138" s="59"/>
      <c r="SFD138" s="59"/>
      <c r="SFE138" s="59"/>
      <c r="SFF138" s="59"/>
      <c r="SFG138" s="59"/>
      <c r="SFH138" s="59"/>
      <c r="SFI138" s="59"/>
      <c r="SFJ138" s="59"/>
      <c r="SFK138" s="59"/>
      <c r="SFL138" s="59"/>
      <c r="SFM138" s="59"/>
      <c r="SFN138" s="59"/>
      <c r="SFO138" s="59"/>
      <c r="SFP138" s="59"/>
      <c r="SFQ138" s="59"/>
      <c r="SFR138" s="59"/>
      <c r="SFS138" s="59"/>
      <c r="SFT138" s="59"/>
      <c r="SFU138" s="59"/>
      <c r="SFV138" s="59"/>
      <c r="SFW138" s="59"/>
      <c r="SFX138" s="59"/>
      <c r="SFY138" s="59"/>
      <c r="SFZ138" s="59"/>
      <c r="SGA138" s="59"/>
      <c r="SGB138" s="59"/>
      <c r="SGC138" s="59"/>
      <c r="SGD138" s="59"/>
      <c r="SGE138" s="59"/>
      <c r="SGF138" s="59"/>
      <c r="SGG138" s="59"/>
      <c r="SGH138" s="59"/>
      <c r="SGI138" s="59"/>
      <c r="SGJ138" s="59"/>
      <c r="SGK138" s="59"/>
      <c r="SGL138" s="59"/>
      <c r="SGM138" s="59"/>
      <c r="SGN138" s="59"/>
      <c r="SGO138" s="59"/>
      <c r="SGP138" s="59"/>
      <c r="SGQ138" s="59"/>
      <c r="SGR138" s="59"/>
      <c r="SGS138" s="59"/>
      <c r="SGT138" s="59"/>
      <c r="SGU138" s="59"/>
      <c r="SGV138" s="59"/>
      <c r="SGW138" s="59"/>
      <c r="SGX138" s="59"/>
      <c r="SGY138" s="59"/>
      <c r="SGZ138" s="59"/>
      <c r="SHA138" s="59"/>
      <c r="SHB138" s="59"/>
      <c r="SHC138" s="59"/>
      <c r="SHD138" s="59"/>
      <c r="SHE138" s="59"/>
      <c r="SHF138" s="59"/>
      <c r="SHG138" s="59"/>
      <c r="SHH138" s="59"/>
      <c r="SHI138" s="59"/>
      <c r="SHJ138" s="59"/>
      <c r="SHK138" s="59"/>
      <c r="SHL138" s="59"/>
      <c r="SHM138" s="59"/>
      <c r="SHN138" s="59"/>
      <c r="SHO138" s="59"/>
      <c r="SHP138" s="59"/>
      <c r="SHQ138" s="59"/>
      <c r="SHR138" s="59"/>
      <c r="SHS138" s="59"/>
      <c r="SHT138" s="59"/>
      <c r="SHU138" s="59"/>
      <c r="SHV138" s="59"/>
      <c r="SHW138" s="59"/>
      <c r="SHX138" s="59"/>
      <c r="SHY138" s="59"/>
      <c r="SHZ138" s="59"/>
      <c r="SIA138" s="59"/>
      <c r="SIB138" s="59"/>
      <c r="SIC138" s="59"/>
      <c r="SID138" s="59"/>
      <c r="SIE138" s="59"/>
      <c r="SIF138" s="59"/>
      <c r="SIG138" s="59"/>
      <c r="SIH138" s="59"/>
      <c r="SII138" s="59"/>
      <c r="SIJ138" s="59"/>
      <c r="SIK138" s="59"/>
      <c r="SIL138" s="59"/>
      <c r="SIM138" s="59"/>
      <c r="SIN138" s="59"/>
      <c r="SIO138" s="59"/>
      <c r="SIP138" s="59"/>
      <c r="SIQ138" s="59"/>
      <c r="SIR138" s="59"/>
      <c r="SIS138" s="59"/>
      <c r="SIT138" s="59"/>
      <c r="SIU138" s="59"/>
      <c r="SIV138" s="59"/>
      <c r="SIW138" s="59"/>
      <c r="SIX138" s="59"/>
      <c r="SIY138" s="59"/>
      <c r="SIZ138" s="59"/>
      <c r="SJA138" s="59"/>
      <c r="SJB138" s="59"/>
      <c r="SJC138" s="59"/>
      <c r="SJD138" s="59"/>
      <c r="SJE138" s="59"/>
      <c r="SJF138" s="59"/>
      <c r="SJG138" s="59"/>
      <c r="SJH138" s="59"/>
      <c r="SJI138" s="59"/>
      <c r="SJJ138" s="59"/>
      <c r="SJK138" s="59"/>
      <c r="SJL138" s="59"/>
      <c r="SJM138" s="59"/>
      <c r="SJN138" s="59"/>
      <c r="SJO138" s="59"/>
      <c r="SJP138" s="59"/>
      <c r="SJQ138" s="59"/>
      <c r="SJR138" s="59"/>
      <c r="SJS138" s="59"/>
      <c r="SJT138" s="59"/>
      <c r="SJU138" s="59"/>
      <c r="SJV138" s="59"/>
      <c r="SJW138" s="59"/>
      <c r="SJX138" s="59"/>
      <c r="SJY138" s="59"/>
      <c r="SJZ138" s="59"/>
      <c r="SKA138" s="59"/>
      <c r="SKB138" s="59"/>
      <c r="SKC138" s="59"/>
      <c r="SKD138" s="59"/>
      <c r="SKE138" s="59"/>
      <c r="SKF138" s="59"/>
      <c r="SKG138" s="59"/>
      <c r="SKH138" s="59"/>
      <c r="SKI138" s="59"/>
      <c r="SKJ138" s="59"/>
      <c r="SKK138" s="59"/>
      <c r="SKL138" s="59"/>
      <c r="SKM138" s="59"/>
      <c r="SKN138" s="59"/>
      <c r="SKO138" s="59"/>
      <c r="SKP138" s="59"/>
      <c r="SKQ138" s="59"/>
      <c r="SKR138" s="59"/>
      <c r="SKS138" s="59"/>
      <c r="SKT138" s="59"/>
      <c r="SKU138" s="59"/>
      <c r="SKV138" s="59"/>
      <c r="SKW138" s="59"/>
      <c r="SKX138" s="59"/>
      <c r="SKY138" s="59"/>
      <c r="SKZ138" s="59"/>
      <c r="SLA138" s="59"/>
      <c r="SLB138" s="59"/>
      <c r="SLC138" s="59"/>
      <c r="SLD138" s="59"/>
      <c r="SLE138" s="59"/>
      <c r="SLF138" s="59"/>
      <c r="SLG138" s="59"/>
      <c r="SLH138" s="59"/>
      <c r="SLI138" s="59"/>
      <c r="SLJ138" s="59"/>
      <c r="SLK138" s="59"/>
      <c r="SLL138" s="59"/>
      <c r="SLM138" s="59"/>
      <c r="SLN138" s="59"/>
      <c r="SLO138" s="59"/>
      <c r="SLP138" s="59"/>
      <c r="SLQ138" s="59"/>
      <c r="SLR138" s="59"/>
      <c r="SLS138" s="59"/>
      <c r="SLT138" s="59"/>
      <c r="SLU138" s="59"/>
      <c r="SLV138" s="59"/>
      <c r="SLW138" s="59"/>
      <c r="SLX138" s="59"/>
      <c r="SLY138" s="59"/>
      <c r="SLZ138" s="59"/>
      <c r="SMA138" s="59"/>
      <c r="SMB138" s="59"/>
      <c r="SMC138" s="59"/>
      <c r="SMD138" s="59"/>
      <c r="SME138" s="59"/>
      <c r="SMF138" s="59"/>
      <c r="SMG138" s="59"/>
      <c r="SMH138" s="59"/>
      <c r="SMI138" s="59"/>
      <c r="SMJ138" s="59"/>
      <c r="SMK138" s="59"/>
      <c r="SML138" s="59"/>
      <c r="SMM138" s="59"/>
      <c r="SMN138" s="59"/>
      <c r="SMO138" s="59"/>
      <c r="SMP138" s="59"/>
      <c r="SMQ138" s="59"/>
      <c r="SMR138" s="59"/>
      <c r="SMS138" s="59"/>
      <c r="SMT138" s="59"/>
      <c r="SMU138" s="59"/>
      <c r="SMV138" s="59"/>
      <c r="SMW138" s="59"/>
      <c r="SMX138" s="59"/>
      <c r="SMY138" s="59"/>
      <c r="SMZ138" s="59"/>
      <c r="SNA138" s="59"/>
      <c r="SNB138" s="59"/>
      <c r="SNC138" s="59"/>
      <c r="SND138" s="59"/>
      <c r="SNE138" s="59"/>
      <c r="SNF138" s="59"/>
      <c r="SNG138" s="59"/>
      <c r="SNH138" s="59"/>
      <c r="SNI138" s="59"/>
      <c r="SNJ138" s="59"/>
      <c r="SNK138" s="59"/>
      <c r="SNL138" s="59"/>
      <c r="SNM138" s="59"/>
      <c r="SNN138" s="59"/>
      <c r="SNO138" s="59"/>
      <c r="SNP138" s="59"/>
      <c r="SNQ138" s="59"/>
      <c r="SNR138" s="59"/>
      <c r="SNS138" s="59"/>
      <c r="SNT138" s="59"/>
      <c r="SNU138" s="59"/>
      <c r="SNV138" s="59"/>
      <c r="SNW138" s="59"/>
      <c r="SNX138" s="59"/>
      <c r="SNY138" s="59"/>
      <c r="SNZ138" s="59"/>
      <c r="SOA138" s="59"/>
      <c r="SOB138" s="59"/>
      <c r="SOC138" s="59"/>
      <c r="SOD138" s="59"/>
      <c r="SOE138" s="59"/>
      <c r="SOF138" s="59"/>
      <c r="SOG138" s="59"/>
      <c r="SOH138" s="59"/>
      <c r="SOI138" s="59"/>
      <c r="SOJ138" s="59"/>
      <c r="SOK138" s="59"/>
      <c r="SOL138" s="59"/>
      <c r="SOM138" s="59"/>
      <c r="SON138" s="59"/>
      <c r="SOO138" s="59"/>
      <c r="SOP138" s="59"/>
      <c r="SOQ138" s="59"/>
      <c r="SOR138" s="59"/>
      <c r="SOS138" s="59"/>
      <c r="SOT138" s="59"/>
      <c r="SOU138" s="59"/>
      <c r="SOV138" s="59"/>
      <c r="SOW138" s="59"/>
      <c r="SOX138" s="59"/>
      <c r="SOY138" s="59"/>
      <c r="SOZ138" s="59"/>
      <c r="SPA138" s="59"/>
      <c r="SPB138" s="59"/>
      <c r="SPC138" s="59"/>
      <c r="SPD138" s="59"/>
      <c r="SPE138" s="59"/>
      <c r="SPF138" s="59"/>
      <c r="SPG138" s="59"/>
      <c r="SPH138" s="59"/>
      <c r="SPI138" s="59"/>
      <c r="SPJ138" s="59"/>
      <c r="SPK138" s="59"/>
      <c r="SPL138" s="59"/>
      <c r="SPM138" s="59"/>
      <c r="SPN138" s="59"/>
      <c r="SPO138" s="59"/>
      <c r="SPP138" s="59"/>
      <c r="SPQ138" s="59"/>
      <c r="SPR138" s="59"/>
      <c r="SPS138" s="59"/>
      <c r="SPT138" s="59"/>
      <c r="SPU138" s="59"/>
      <c r="SPV138" s="59"/>
      <c r="SPW138" s="59"/>
      <c r="SPX138" s="59"/>
      <c r="SPY138" s="59"/>
      <c r="SPZ138" s="59"/>
      <c r="SQA138" s="59"/>
      <c r="SQB138" s="59"/>
      <c r="SQC138" s="59"/>
      <c r="SQD138" s="59"/>
      <c r="SQE138" s="59"/>
      <c r="SQF138" s="59"/>
      <c r="SQG138" s="59"/>
      <c r="SQH138" s="59"/>
      <c r="SQI138" s="59"/>
      <c r="SQJ138" s="59"/>
      <c r="SQK138" s="59"/>
      <c r="SQL138" s="59"/>
      <c r="SQM138" s="59"/>
      <c r="SQN138" s="59"/>
      <c r="SQO138" s="59"/>
      <c r="SQP138" s="59"/>
      <c r="SQQ138" s="59"/>
      <c r="SQR138" s="59"/>
      <c r="SQS138" s="59"/>
      <c r="SQT138" s="59"/>
      <c r="SQU138" s="59"/>
      <c r="SQV138" s="59"/>
      <c r="SQW138" s="59"/>
      <c r="SQX138" s="59"/>
      <c r="SQY138" s="59"/>
      <c r="SQZ138" s="59"/>
      <c r="SRA138" s="59"/>
      <c r="SRB138" s="59"/>
      <c r="SRC138" s="59"/>
      <c r="SRD138" s="59"/>
      <c r="SRE138" s="59"/>
      <c r="SRF138" s="59"/>
      <c r="SRG138" s="59"/>
      <c r="SRH138" s="59"/>
      <c r="SRI138" s="59"/>
      <c r="SRJ138" s="59"/>
      <c r="SRK138" s="59"/>
      <c r="SRL138" s="59"/>
      <c r="SRM138" s="59"/>
      <c r="SRN138" s="59"/>
      <c r="SRO138" s="59"/>
      <c r="SRP138" s="59"/>
      <c r="SRQ138" s="59"/>
      <c r="SRR138" s="59"/>
      <c r="SRS138" s="59"/>
      <c r="SRT138" s="59"/>
      <c r="SRU138" s="59"/>
      <c r="SRV138" s="59"/>
      <c r="SRW138" s="59"/>
      <c r="SRX138" s="59"/>
      <c r="SRY138" s="59"/>
      <c r="SRZ138" s="59"/>
      <c r="SSA138" s="59"/>
      <c r="SSB138" s="59"/>
      <c r="SSC138" s="59"/>
      <c r="SSD138" s="59"/>
      <c r="SSE138" s="59"/>
      <c r="SSF138" s="59"/>
      <c r="SSG138" s="59"/>
      <c r="SSH138" s="59"/>
      <c r="SSI138" s="59"/>
      <c r="SSJ138" s="59"/>
      <c r="SSK138" s="59"/>
      <c r="SSL138" s="59"/>
      <c r="SSM138" s="59"/>
      <c r="SSN138" s="59"/>
      <c r="SSO138" s="59"/>
      <c r="SSP138" s="59"/>
      <c r="SSQ138" s="59"/>
      <c r="SSR138" s="59"/>
      <c r="SSS138" s="59"/>
      <c r="SST138" s="59"/>
      <c r="SSU138" s="59"/>
      <c r="SSV138" s="59"/>
      <c r="SSW138" s="59"/>
      <c r="SSX138" s="59"/>
      <c r="SSY138" s="59"/>
      <c r="SSZ138" s="59"/>
      <c r="STA138" s="59"/>
      <c r="STB138" s="59"/>
      <c r="STC138" s="59"/>
      <c r="STD138" s="59"/>
      <c r="STE138" s="59"/>
      <c r="STF138" s="59"/>
      <c r="STG138" s="59"/>
      <c r="STH138" s="59"/>
      <c r="STI138" s="59"/>
      <c r="STJ138" s="59"/>
      <c r="STK138" s="59"/>
      <c r="STL138" s="59"/>
      <c r="STM138" s="59"/>
      <c r="STN138" s="59"/>
      <c r="STO138" s="59"/>
      <c r="STP138" s="59"/>
      <c r="STQ138" s="59"/>
      <c r="STR138" s="59"/>
      <c r="STS138" s="59"/>
      <c r="STT138" s="59"/>
      <c r="STU138" s="59"/>
      <c r="STV138" s="59"/>
      <c r="STW138" s="59"/>
      <c r="STX138" s="59"/>
      <c r="STY138" s="59"/>
      <c r="STZ138" s="59"/>
      <c r="SUA138" s="59"/>
      <c r="SUB138" s="59"/>
      <c r="SUC138" s="59"/>
      <c r="SUD138" s="59"/>
      <c r="SUE138" s="59"/>
      <c r="SUF138" s="59"/>
      <c r="SUG138" s="59"/>
      <c r="SUH138" s="59"/>
      <c r="SUI138" s="59"/>
      <c r="SUJ138" s="59"/>
      <c r="SUK138" s="59"/>
      <c r="SUL138" s="59"/>
      <c r="SUM138" s="59"/>
      <c r="SUN138" s="59"/>
      <c r="SUO138" s="59"/>
      <c r="SUP138" s="59"/>
      <c r="SUQ138" s="59"/>
      <c r="SUR138" s="59"/>
      <c r="SUS138" s="59"/>
      <c r="SUT138" s="59"/>
      <c r="SUU138" s="59"/>
      <c r="SUV138" s="59"/>
      <c r="SUW138" s="59"/>
      <c r="SUX138" s="59"/>
      <c r="SUY138" s="59"/>
      <c r="SUZ138" s="59"/>
      <c r="SVA138" s="59"/>
      <c r="SVB138" s="59"/>
      <c r="SVC138" s="59"/>
      <c r="SVD138" s="59"/>
      <c r="SVE138" s="59"/>
      <c r="SVF138" s="59"/>
      <c r="SVG138" s="59"/>
      <c r="SVH138" s="59"/>
      <c r="SVI138" s="59"/>
      <c r="SVJ138" s="59"/>
      <c r="SVK138" s="59"/>
      <c r="SVL138" s="59"/>
      <c r="SVM138" s="59"/>
      <c r="SVN138" s="59"/>
      <c r="SVO138" s="59"/>
      <c r="SVP138" s="59"/>
      <c r="SVQ138" s="59"/>
      <c r="SVR138" s="59"/>
      <c r="SVS138" s="59"/>
      <c r="SVT138" s="59"/>
      <c r="SVU138" s="59"/>
      <c r="SVV138" s="59"/>
      <c r="SVW138" s="59"/>
      <c r="SVX138" s="59"/>
      <c r="SVY138" s="59"/>
      <c r="SVZ138" s="59"/>
      <c r="SWA138" s="59"/>
      <c r="SWB138" s="59"/>
      <c r="SWC138" s="59"/>
      <c r="SWD138" s="59"/>
      <c r="SWE138" s="59"/>
      <c r="SWF138" s="59"/>
      <c r="SWG138" s="59"/>
      <c r="SWH138" s="59"/>
      <c r="SWI138" s="59"/>
      <c r="SWJ138" s="59"/>
      <c r="SWK138" s="59"/>
      <c r="SWL138" s="59"/>
      <c r="SWM138" s="59"/>
      <c r="SWN138" s="59"/>
      <c r="SWO138" s="59"/>
      <c r="SWP138" s="59"/>
      <c r="SWQ138" s="59"/>
      <c r="SWR138" s="59"/>
      <c r="SWS138" s="59"/>
      <c r="SWT138" s="59"/>
      <c r="SWU138" s="59"/>
      <c r="SWV138" s="59"/>
      <c r="SWW138" s="59"/>
      <c r="SWX138" s="59"/>
      <c r="SWY138" s="59"/>
      <c r="SWZ138" s="59"/>
      <c r="SXA138" s="59"/>
      <c r="SXB138" s="59"/>
      <c r="SXC138" s="59"/>
      <c r="SXD138" s="59"/>
      <c r="SXE138" s="59"/>
      <c r="SXF138" s="59"/>
      <c r="SXG138" s="59"/>
      <c r="SXH138" s="59"/>
      <c r="SXI138" s="59"/>
      <c r="SXJ138" s="59"/>
      <c r="SXK138" s="59"/>
      <c r="SXL138" s="59"/>
      <c r="SXM138" s="59"/>
      <c r="SXN138" s="59"/>
      <c r="SXO138" s="59"/>
      <c r="SXP138" s="59"/>
      <c r="SXQ138" s="59"/>
      <c r="SXR138" s="59"/>
      <c r="SXS138" s="59"/>
      <c r="SXT138" s="59"/>
      <c r="SXU138" s="59"/>
      <c r="SXV138" s="59"/>
      <c r="SXW138" s="59"/>
      <c r="SXX138" s="59"/>
      <c r="SXY138" s="59"/>
      <c r="SXZ138" s="59"/>
      <c r="SYA138" s="59"/>
      <c r="SYB138" s="59"/>
      <c r="SYC138" s="59"/>
      <c r="SYD138" s="59"/>
      <c r="SYE138" s="59"/>
      <c r="SYF138" s="59"/>
      <c r="SYG138" s="59"/>
      <c r="SYH138" s="59"/>
      <c r="SYI138" s="59"/>
      <c r="SYJ138" s="59"/>
      <c r="SYK138" s="59"/>
      <c r="SYL138" s="59"/>
      <c r="SYM138" s="59"/>
      <c r="SYN138" s="59"/>
      <c r="SYO138" s="59"/>
      <c r="SYP138" s="59"/>
      <c r="SYQ138" s="59"/>
      <c r="SYR138" s="59"/>
      <c r="SYS138" s="59"/>
      <c r="SYT138" s="59"/>
      <c r="SYU138" s="59"/>
      <c r="SYV138" s="59"/>
      <c r="SYW138" s="59"/>
      <c r="SYX138" s="59"/>
      <c r="SYY138" s="59"/>
      <c r="SYZ138" s="59"/>
      <c r="SZA138" s="59"/>
      <c r="SZB138" s="59"/>
      <c r="SZC138" s="59"/>
      <c r="SZD138" s="59"/>
      <c r="SZE138" s="59"/>
      <c r="SZF138" s="59"/>
      <c r="SZG138" s="59"/>
      <c r="SZH138" s="59"/>
      <c r="SZI138" s="59"/>
      <c r="SZJ138" s="59"/>
      <c r="SZK138" s="59"/>
      <c r="SZL138" s="59"/>
      <c r="SZM138" s="59"/>
      <c r="SZN138" s="59"/>
      <c r="SZO138" s="59"/>
      <c r="SZP138" s="59"/>
      <c r="SZQ138" s="59"/>
      <c r="SZR138" s="59"/>
      <c r="SZS138" s="59"/>
      <c r="SZT138" s="59"/>
      <c r="SZU138" s="59"/>
      <c r="SZV138" s="59"/>
      <c r="SZW138" s="59"/>
      <c r="SZX138" s="59"/>
      <c r="SZY138" s="59"/>
      <c r="SZZ138" s="59"/>
      <c r="TAA138" s="59"/>
      <c r="TAB138" s="59"/>
      <c r="TAC138" s="59"/>
      <c r="TAD138" s="59"/>
      <c r="TAE138" s="59"/>
      <c r="TAF138" s="59"/>
      <c r="TAG138" s="59"/>
      <c r="TAH138" s="59"/>
      <c r="TAI138" s="59"/>
      <c r="TAJ138" s="59"/>
      <c r="TAK138" s="59"/>
      <c r="TAL138" s="59"/>
      <c r="TAM138" s="59"/>
      <c r="TAN138" s="59"/>
      <c r="TAO138" s="59"/>
      <c r="TAP138" s="59"/>
      <c r="TAQ138" s="59"/>
      <c r="TAR138" s="59"/>
      <c r="TAS138" s="59"/>
      <c r="TAT138" s="59"/>
      <c r="TAU138" s="59"/>
      <c r="TAV138" s="59"/>
      <c r="TAW138" s="59"/>
      <c r="TAX138" s="59"/>
      <c r="TAY138" s="59"/>
      <c r="TAZ138" s="59"/>
      <c r="TBA138" s="59"/>
      <c r="TBB138" s="59"/>
      <c r="TBC138" s="59"/>
      <c r="TBD138" s="59"/>
      <c r="TBE138" s="59"/>
      <c r="TBF138" s="59"/>
      <c r="TBG138" s="59"/>
      <c r="TBH138" s="59"/>
      <c r="TBI138" s="59"/>
      <c r="TBJ138" s="59"/>
      <c r="TBK138" s="59"/>
      <c r="TBL138" s="59"/>
      <c r="TBM138" s="59"/>
      <c r="TBN138" s="59"/>
      <c r="TBO138" s="59"/>
      <c r="TBP138" s="59"/>
      <c r="TBQ138" s="59"/>
      <c r="TBR138" s="59"/>
      <c r="TBS138" s="59"/>
      <c r="TBT138" s="59"/>
      <c r="TBU138" s="59"/>
      <c r="TBV138" s="59"/>
      <c r="TBW138" s="59"/>
      <c r="TBX138" s="59"/>
      <c r="TBY138" s="59"/>
      <c r="TBZ138" s="59"/>
      <c r="TCA138" s="59"/>
      <c r="TCB138" s="59"/>
      <c r="TCC138" s="59"/>
      <c r="TCD138" s="59"/>
      <c r="TCE138" s="59"/>
      <c r="TCF138" s="59"/>
      <c r="TCG138" s="59"/>
      <c r="TCH138" s="59"/>
      <c r="TCI138" s="59"/>
      <c r="TCJ138" s="59"/>
      <c r="TCK138" s="59"/>
      <c r="TCL138" s="59"/>
      <c r="TCM138" s="59"/>
      <c r="TCN138" s="59"/>
      <c r="TCO138" s="59"/>
      <c r="TCP138" s="59"/>
      <c r="TCQ138" s="59"/>
      <c r="TCR138" s="59"/>
      <c r="TCS138" s="59"/>
      <c r="TCT138" s="59"/>
      <c r="TCU138" s="59"/>
      <c r="TCV138" s="59"/>
      <c r="TCW138" s="59"/>
      <c r="TCX138" s="59"/>
      <c r="TCY138" s="59"/>
      <c r="TCZ138" s="59"/>
      <c r="TDA138" s="59"/>
      <c r="TDB138" s="59"/>
      <c r="TDC138" s="59"/>
      <c r="TDD138" s="59"/>
      <c r="TDE138" s="59"/>
      <c r="TDF138" s="59"/>
      <c r="TDG138" s="59"/>
      <c r="TDH138" s="59"/>
      <c r="TDI138" s="59"/>
      <c r="TDJ138" s="59"/>
      <c r="TDK138" s="59"/>
      <c r="TDL138" s="59"/>
      <c r="TDM138" s="59"/>
      <c r="TDN138" s="59"/>
      <c r="TDO138" s="59"/>
      <c r="TDP138" s="59"/>
      <c r="TDQ138" s="59"/>
      <c r="TDR138" s="59"/>
      <c r="TDS138" s="59"/>
      <c r="TDT138" s="59"/>
      <c r="TDU138" s="59"/>
      <c r="TDV138" s="59"/>
      <c r="TDW138" s="59"/>
      <c r="TDX138" s="59"/>
      <c r="TDY138" s="59"/>
      <c r="TDZ138" s="59"/>
      <c r="TEA138" s="59"/>
      <c r="TEB138" s="59"/>
      <c r="TEC138" s="59"/>
      <c r="TED138" s="59"/>
      <c r="TEE138" s="59"/>
      <c r="TEF138" s="59"/>
      <c r="TEG138" s="59"/>
      <c r="TEH138" s="59"/>
      <c r="TEI138" s="59"/>
      <c r="TEJ138" s="59"/>
      <c r="TEK138" s="59"/>
      <c r="TEL138" s="59"/>
      <c r="TEM138" s="59"/>
      <c r="TEN138" s="59"/>
      <c r="TEO138" s="59"/>
      <c r="TEP138" s="59"/>
      <c r="TEQ138" s="59"/>
      <c r="TER138" s="59"/>
      <c r="TES138" s="59"/>
      <c r="TET138" s="59"/>
      <c r="TEU138" s="59"/>
      <c r="TEV138" s="59"/>
      <c r="TEW138" s="59"/>
      <c r="TEX138" s="59"/>
      <c r="TEY138" s="59"/>
      <c r="TEZ138" s="59"/>
      <c r="TFA138" s="59"/>
      <c r="TFB138" s="59"/>
      <c r="TFC138" s="59"/>
      <c r="TFD138" s="59"/>
      <c r="TFE138" s="59"/>
      <c r="TFF138" s="59"/>
      <c r="TFG138" s="59"/>
      <c r="TFH138" s="59"/>
      <c r="TFI138" s="59"/>
      <c r="TFJ138" s="59"/>
      <c r="TFK138" s="59"/>
      <c r="TFL138" s="59"/>
      <c r="TFM138" s="59"/>
      <c r="TFN138" s="59"/>
      <c r="TFO138" s="59"/>
      <c r="TFP138" s="59"/>
      <c r="TFQ138" s="59"/>
      <c r="TFR138" s="59"/>
      <c r="TFS138" s="59"/>
      <c r="TFT138" s="59"/>
      <c r="TFU138" s="59"/>
      <c r="TFV138" s="59"/>
      <c r="TFW138" s="59"/>
      <c r="TFX138" s="59"/>
      <c r="TFY138" s="59"/>
      <c r="TFZ138" s="59"/>
      <c r="TGA138" s="59"/>
      <c r="TGB138" s="59"/>
      <c r="TGC138" s="59"/>
      <c r="TGD138" s="59"/>
      <c r="TGE138" s="59"/>
      <c r="TGF138" s="59"/>
      <c r="TGG138" s="59"/>
      <c r="TGH138" s="59"/>
      <c r="TGI138" s="59"/>
      <c r="TGJ138" s="59"/>
      <c r="TGK138" s="59"/>
      <c r="TGL138" s="59"/>
      <c r="TGM138" s="59"/>
      <c r="TGN138" s="59"/>
      <c r="TGO138" s="59"/>
      <c r="TGP138" s="59"/>
      <c r="TGQ138" s="59"/>
      <c r="TGR138" s="59"/>
      <c r="TGS138" s="59"/>
      <c r="TGT138" s="59"/>
      <c r="TGU138" s="59"/>
      <c r="TGV138" s="59"/>
      <c r="TGW138" s="59"/>
      <c r="TGX138" s="59"/>
      <c r="TGY138" s="59"/>
      <c r="TGZ138" s="59"/>
      <c r="THA138" s="59"/>
      <c r="THB138" s="59"/>
      <c r="THC138" s="59"/>
      <c r="THD138" s="59"/>
      <c r="THE138" s="59"/>
      <c r="THF138" s="59"/>
      <c r="THG138" s="59"/>
      <c r="THH138" s="59"/>
      <c r="THI138" s="59"/>
      <c r="THJ138" s="59"/>
      <c r="THK138" s="59"/>
      <c r="THL138" s="59"/>
      <c r="THM138" s="59"/>
      <c r="THN138" s="59"/>
      <c r="THO138" s="59"/>
      <c r="THP138" s="59"/>
      <c r="THQ138" s="59"/>
      <c r="THR138" s="59"/>
      <c r="THS138" s="59"/>
      <c r="THT138" s="59"/>
      <c r="THU138" s="59"/>
      <c r="THV138" s="59"/>
      <c r="THW138" s="59"/>
      <c r="THX138" s="59"/>
      <c r="THY138" s="59"/>
      <c r="THZ138" s="59"/>
      <c r="TIA138" s="59"/>
      <c r="TIB138" s="59"/>
      <c r="TIC138" s="59"/>
      <c r="TID138" s="59"/>
      <c r="TIE138" s="59"/>
      <c r="TIF138" s="59"/>
      <c r="TIG138" s="59"/>
      <c r="TIH138" s="59"/>
      <c r="TII138" s="59"/>
      <c r="TIJ138" s="59"/>
      <c r="TIK138" s="59"/>
      <c r="TIL138" s="59"/>
      <c r="TIM138" s="59"/>
      <c r="TIN138" s="59"/>
      <c r="TIO138" s="59"/>
      <c r="TIP138" s="59"/>
      <c r="TIQ138" s="59"/>
      <c r="TIR138" s="59"/>
      <c r="TIS138" s="59"/>
      <c r="TIT138" s="59"/>
      <c r="TIU138" s="59"/>
      <c r="TIV138" s="59"/>
      <c r="TIW138" s="59"/>
      <c r="TIX138" s="59"/>
      <c r="TIY138" s="59"/>
      <c r="TIZ138" s="59"/>
      <c r="TJA138" s="59"/>
      <c r="TJB138" s="59"/>
      <c r="TJC138" s="59"/>
      <c r="TJD138" s="59"/>
      <c r="TJE138" s="59"/>
      <c r="TJF138" s="59"/>
      <c r="TJG138" s="59"/>
      <c r="TJH138" s="59"/>
      <c r="TJI138" s="59"/>
      <c r="TJJ138" s="59"/>
      <c r="TJK138" s="59"/>
      <c r="TJL138" s="59"/>
      <c r="TJM138" s="59"/>
      <c r="TJN138" s="59"/>
      <c r="TJO138" s="59"/>
      <c r="TJP138" s="59"/>
      <c r="TJQ138" s="59"/>
      <c r="TJR138" s="59"/>
      <c r="TJS138" s="59"/>
      <c r="TJT138" s="59"/>
      <c r="TJU138" s="59"/>
      <c r="TJV138" s="59"/>
      <c r="TJW138" s="59"/>
      <c r="TJX138" s="59"/>
      <c r="TJY138" s="59"/>
      <c r="TJZ138" s="59"/>
      <c r="TKA138" s="59"/>
      <c r="TKB138" s="59"/>
      <c r="TKC138" s="59"/>
      <c r="TKD138" s="59"/>
      <c r="TKE138" s="59"/>
      <c r="TKF138" s="59"/>
      <c r="TKG138" s="59"/>
      <c r="TKH138" s="59"/>
      <c r="TKI138" s="59"/>
      <c r="TKJ138" s="59"/>
      <c r="TKK138" s="59"/>
      <c r="TKL138" s="59"/>
      <c r="TKM138" s="59"/>
      <c r="TKN138" s="59"/>
      <c r="TKO138" s="59"/>
      <c r="TKP138" s="59"/>
      <c r="TKQ138" s="59"/>
      <c r="TKR138" s="59"/>
      <c r="TKS138" s="59"/>
      <c r="TKT138" s="59"/>
      <c r="TKU138" s="59"/>
      <c r="TKV138" s="59"/>
      <c r="TKW138" s="59"/>
      <c r="TKX138" s="59"/>
      <c r="TKY138" s="59"/>
      <c r="TKZ138" s="59"/>
      <c r="TLA138" s="59"/>
      <c r="TLB138" s="59"/>
      <c r="TLC138" s="59"/>
      <c r="TLD138" s="59"/>
      <c r="TLE138" s="59"/>
      <c r="TLF138" s="59"/>
      <c r="TLG138" s="59"/>
      <c r="TLH138" s="59"/>
      <c r="TLI138" s="59"/>
      <c r="TLJ138" s="59"/>
      <c r="TLK138" s="59"/>
      <c r="TLL138" s="59"/>
      <c r="TLM138" s="59"/>
      <c r="TLN138" s="59"/>
      <c r="TLO138" s="59"/>
      <c r="TLP138" s="59"/>
      <c r="TLQ138" s="59"/>
      <c r="TLR138" s="59"/>
      <c r="TLS138" s="59"/>
      <c r="TLT138" s="59"/>
      <c r="TLU138" s="59"/>
      <c r="TLV138" s="59"/>
      <c r="TLW138" s="59"/>
      <c r="TLX138" s="59"/>
      <c r="TLY138" s="59"/>
      <c r="TLZ138" s="59"/>
      <c r="TMA138" s="59"/>
      <c r="TMB138" s="59"/>
      <c r="TMC138" s="59"/>
      <c r="TMD138" s="59"/>
      <c r="TME138" s="59"/>
      <c r="TMF138" s="59"/>
      <c r="TMG138" s="59"/>
      <c r="TMH138" s="59"/>
      <c r="TMI138" s="59"/>
      <c r="TMJ138" s="59"/>
      <c r="TMK138" s="59"/>
      <c r="TML138" s="59"/>
      <c r="TMM138" s="59"/>
      <c r="TMN138" s="59"/>
      <c r="TMO138" s="59"/>
      <c r="TMP138" s="59"/>
      <c r="TMQ138" s="59"/>
      <c r="TMR138" s="59"/>
      <c r="TMS138" s="59"/>
      <c r="TMT138" s="59"/>
      <c r="TMU138" s="59"/>
      <c r="TMV138" s="59"/>
      <c r="TMW138" s="59"/>
      <c r="TMX138" s="59"/>
      <c r="TMY138" s="59"/>
      <c r="TMZ138" s="59"/>
      <c r="TNA138" s="59"/>
      <c r="TNB138" s="59"/>
      <c r="TNC138" s="59"/>
      <c r="TND138" s="59"/>
      <c r="TNE138" s="59"/>
      <c r="TNF138" s="59"/>
      <c r="TNG138" s="59"/>
      <c r="TNH138" s="59"/>
      <c r="TNI138" s="59"/>
      <c r="TNJ138" s="59"/>
      <c r="TNK138" s="59"/>
      <c r="TNL138" s="59"/>
      <c r="TNM138" s="59"/>
      <c r="TNN138" s="59"/>
      <c r="TNO138" s="59"/>
      <c r="TNP138" s="59"/>
      <c r="TNQ138" s="59"/>
      <c r="TNR138" s="59"/>
      <c r="TNS138" s="59"/>
      <c r="TNT138" s="59"/>
      <c r="TNU138" s="59"/>
      <c r="TNV138" s="59"/>
      <c r="TNW138" s="59"/>
      <c r="TNX138" s="59"/>
      <c r="TNY138" s="59"/>
      <c r="TNZ138" s="59"/>
      <c r="TOA138" s="59"/>
      <c r="TOB138" s="59"/>
      <c r="TOC138" s="59"/>
      <c r="TOD138" s="59"/>
      <c r="TOE138" s="59"/>
      <c r="TOF138" s="59"/>
      <c r="TOG138" s="59"/>
      <c r="TOH138" s="59"/>
      <c r="TOI138" s="59"/>
      <c r="TOJ138" s="59"/>
      <c r="TOK138" s="59"/>
      <c r="TOL138" s="59"/>
      <c r="TOM138" s="59"/>
      <c r="TON138" s="59"/>
      <c r="TOO138" s="59"/>
      <c r="TOP138" s="59"/>
      <c r="TOQ138" s="59"/>
      <c r="TOR138" s="59"/>
      <c r="TOS138" s="59"/>
      <c r="TOT138" s="59"/>
      <c r="TOU138" s="59"/>
      <c r="TOV138" s="59"/>
      <c r="TOW138" s="59"/>
      <c r="TOX138" s="59"/>
      <c r="TOY138" s="59"/>
      <c r="TOZ138" s="59"/>
      <c r="TPA138" s="59"/>
      <c r="TPB138" s="59"/>
      <c r="TPC138" s="59"/>
      <c r="TPD138" s="59"/>
      <c r="TPE138" s="59"/>
      <c r="TPF138" s="59"/>
      <c r="TPG138" s="59"/>
      <c r="TPH138" s="59"/>
      <c r="TPI138" s="59"/>
      <c r="TPJ138" s="59"/>
      <c r="TPK138" s="59"/>
      <c r="TPL138" s="59"/>
      <c r="TPM138" s="59"/>
      <c r="TPN138" s="59"/>
      <c r="TPO138" s="59"/>
      <c r="TPP138" s="59"/>
      <c r="TPQ138" s="59"/>
      <c r="TPR138" s="59"/>
      <c r="TPS138" s="59"/>
      <c r="TPT138" s="59"/>
      <c r="TPU138" s="59"/>
      <c r="TPV138" s="59"/>
      <c r="TPW138" s="59"/>
      <c r="TPX138" s="59"/>
      <c r="TPY138" s="59"/>
      <c r="TPZ138" s="59"/>
      <c r="TQA138" s="59"/>
      <c r="TQB138" s="59"/>
      <c r="TQC138" s="59"/>
      <c r="TQD138" s="59"/>
      <c r="TQE138" s="59"/>
      <c r="TQF138" s="59"/>
      <c r="TQG138" s="59"/>
      <c r="TQH138" s="59"/>
      <c r="TQI138" s="59"/>
      <c r="TQJ138" s="59"/>
      <c r="TQK138" s="59"/>
      <c r="TQL138" s="59"/>
      <c r="TQM138" s="59"/>
      <c r="TQN138" s="59"/>
      <c r="TQO138" s="59"/>
      <c r="TQP138" s="59"/>
      <c r="TQQ138" s="59"/>
      <c r="TQR138" s="59"/>
      <c r="TQS138" s="59"/>
      <c r="TQT138" s="59"/>
      <c r="TQU138" s="59"/>
      <c r="TQV138" s="59"/>
      <c r="TQW138" s="59"/>
      <c r="TQX138" s="59"/>
      <c r="TQY138" s="59"/>
      <c r="TQZ138" s="59"/>
      <c r="TRA138" s="59"/>
      <c r="TRB138" s="59"/>
      <c r="TRC138" s="59"/>
      <c r="TRD138" s="59"/>
      <c r="TRE138" s="59"/>
      <c r="TRF138" s="59"/>
      <c r="TRG138" s="59"/>
      <c r="TRH138" s="59"/>
      <c r="TRI138" s="59"/>
      <c r="TRJ138" s="59"/>
      <c r="TRK138" s="59"/>
      <c r="TRL138" s="59"/>
      <c r="TRM138" s="59"/>
      <c r="TRN138" s="59"/>
      <c r="TRO138" s="59"/>
      <c r="TRP138" s="59"/>
      <c r="TRQ138" s="59"/>
      <c r="TRR138" s="59"/>
      <c r="TRS138" s="59"/>
      <c r="TRT138" s="59"/>
      <c r="TRU138" s="59"/>
      <c r="TRV138" s="59"/>
      <c r="TRW138" s="59"/>
      <c r="TRX138" s="59"/>
      <c r="TRY138" s="59"/>
      <c r="TRZ138" s="59"/>
      <c r="TSA138" s="59"/>
      <c r="TSB138" s="59"/>
      <c r="TSC138" s="59"/>
      <c r="TSD138" s="59"/>
      <c r="TSE138" s="59"/>
      <c r="TSF138" s="59"/>
      <c r="TSG138" s="59"/>
      <c r="TSH138" s="59"/>
      <c r="TSI138" s="59"/>
      <c r="TSJ138" s="59"/>
      <c r="TSK138" s="59"/>
      <c r="TSL138" s="59"/>
      <c r="TSM138" s="59"/>
      <c r="TSN138" s="59"/>
      <c r="TSO138" s="59"/>
      <c r="TSP138" s="59"/>
      <c r="TSQ138" s="59"/>
      <c r="TSR138" s="59"/>
      <c r="TSS138" s="59"/>
      <c r="TST138" s="59"/>
      <c r="TSU138" s="59"/>
      <c r="TSV138" s="59"/>
      <c r="TSW138" s="59"/>
      <c r="TSX138" s="59"/>
      <c r="TSY138" s="59"/>
      <c r="TSZ138" s="59"/>
      <c r="TTA138" s="59"/>
      <c r="TTB138" s="59"/>
      <c r="TTC138" s="59"/>
      <c r="TTD138" s="59"/>
      <c r="TTE138" s="59"/>
      <c r="TTF138" s="59"/>
      <c r="TTG138" s="59"/>
      <c r="TTH138" s="59"/>
      <c r="TTI138" s="59"/>
      <c r="TTJ138" s="59"/>
      <c r="TTK138" s="59"/>
      <c r="TTL138" s="59"/>
      <c r="TTM138" s="59"/>
      <c r="TTN138" s="59"/>
      <c r="TTO138" s="59"/>
      <c r="TTP138" s="59"/>
      <c r="TTQ138" s="59"/>
      <c r="TTR138" s="59"/>
      <c r="TTS138" s="59"/>
      <c r="TTT138" s="59"/>
      <c r="TTU138" s="59"/>
      <c r="TTV138" s="59"/>
      <c r="TTW138" s="59"/>
      <c r="TTX138" s="59"/>
      <c r="TTY138" s="59"/>
      <c r="TTZ138" s="59"/>
      <c r="TUA138" s="59"/>
      <c r="TUB138" s="59"/>
      <c r="TUC138" s="59"/>
      <c r="TUD138" s="59"/>
      <c r="TUE138" s="59"/>
      <c r="TUF138" s="59"/>
      <c r="TUG138" s="59"/>
      <c r="TUH138" s="59"/>
      <c r="TUI138" s="59"/>
      <c r="TUJ138" s="59"/>
      <c r="TUK138" s="59"/>
      <c r="TUL138" s="59"/>
      <c r="TUM138" s="59"/>
      <c r="TUN138" s="59"/>
      <c r="TUO138" s="59"/>
      <c r="TUP138" s="59"/>
      <c r="TUQ138" s="59"/>
      <c r="TUR138" s="59"/>
      <c r="TUS138" s="59"/>
      <c r="TUT138" s="59"/>
      <c r="TUU138" s="59"/>
      <c r="TUV138" s="59"/>
      <c r="TUW138" s="59"/>
      <c r="TUX138" s="59"/>
      <c r="TUY138" s="59"/>
      <c r="TUZ138" s="59"/>
      <c r="TVA138" s="59"/>
      <c r="TVB138" s="59"/>
      <c r="TVC138" s="59"/>
      <c r="TVD138" s="59"/>
      <c r="TVE138" s="59"/>
      <c r="TVF138" s="59"/>
      <c r="TVG138" s="59"/>
      <c r="TVH138" s="59"/>
      <c r="TVI138" s="59"/>
      <c r="TVJ138" s="59"/>
      <c r="TVK138" s="59"/>
      <c r="TVL138" s="59"/>
      <c r="TVM138" s="59"/>
      <c r="TVN138" s="59"/>
      <c r="TVO138" s="59"/>
      <c r="TVP138" s="59"/>
      <c r="TVQ138" s="59"/>
      <c r="TVR138" s="59"/>
      <c r="TVS138" s="59"/>
      <c r="TVT138" s="59"/>
      <c r="TVU138" s="59"/>
      <c r="TVV138" s="59"/>
      <c r="TVW138" s="59"/>
      <c r="TVX138" s="59"/>
      <c r="TVY138" s="59"/>
      <c r="TVZ138" s="59"/>
      <c r="TWA138" s="59"/>
      <c r="TWB138" s="59"/>
      <c r="TWC138" s="59"/>
      <c r="TWD138" s="59"/>
      <c r="TWE138" s="59"/>
      <c r="TWF138" s="59"/>
      <c r="TWG138" s="59"/>
      <c r="TWH138" s="59"/>
      <c r="TWI138" s="59"/>
      <c r="TWJ138" s="59"/>
      <c r="TWK138" s="59"/>
      <c r="TWL138" s="59"/>
      <c r="TWM138" s="59"/>
      <c r="TWN138" s="59"/>
      <c r="TWO138" s="59"/>
      <c r="TWP138" s="59"/>
      <c r="TWQ138" s="59"/>
      <c r="TWR138" s="59"/>
      <c r="TWS138" s="59"/>
      <c r="TWT138" s="59"/>
      <c r="TWU138" s="59"/>
      <c r="TWV138" s="59"/>
      <c r="TWW138" s="59"/>
      <c r="TWX138" s="59"/>
      <c r="TWY138" s="59"/>
      <c r="TWZ138" s="59"/>
      <c r="TXA138" s="59"/>
      <c r="TXB138" s="59"/>
      <c r="TXC138" s="59"/>
      <c r="TXD138" s="59"/>
      <c r="TXE138" s="59"/>
      <c r="TXF138" s="59"/>
      <c r="TXG138" s="59"/>
      <c r="TXH138" s="59"/>
      <c r="TXI138" s="59"/>
      <c r="TXJ138" s="59"/>
      <c r="TXK138" s="59"/>
      <c r="TXL138" s="59"/>
      <c r="TXM138" s="59"/>
      <c r="TXN138" s="59"/>
      <c r="TXO138" s="59"/>
      <c r="TXP138" s="59"/>
      <c r="TXQ138" s="59"/>
      <c r="TXR138" s="59"/>
      <c r="TXS138" s="59"/>
      <c r="TXT138" s="59"/>
      <c r="TXU138" s="59"/>
      <c r="TXV138" s="59"/>
      <c r="TXW138" s="59"/>
      <c r="TXX138" s="59"/>
      <c r="TXY138" s="59"/>
      <c r="TXZ138" s="59"/>
      <c r="TYA138" s="59"/>
      <c r="TYB138" s="59"/>
      <c r="TYC138" s="59"/>
      <c r="TYD138" s="59"/>
      <c r="TYE138" s="59"/>
      <c r="TYF138" s="59"/>
      <c r="TYG138" s="59"/>
      <c r="TYH138" s="59"/>
      <c r="TYI138" s="59"/>
      <c r="TYJ138" s="59"/>
      <c r="TYK138" s="59"/>
      <c r="TYL138" s="59"/>
      <c r="TYM138" s="59"/>
      <c r="TYN138" s="59"/>
      <c r="TYO138" s="59"/>
      <c r="TYP138" s="59"/>
      <c r="TYQ138" s="59"/>
      <c r="TYR138" s="59"/>
      <c r="TYS138" s="59"/>
      <c r="TYT138" s="59"/>
      <c r="TYU138" s="59"/>
      <c r="TYV138" s="59"/>
      <c r="TYW138" s="59"/>
      <c r="TYX138" s="59"/>
      <c r="TYY138" s="59"/>
      <c r="TYZ138" s="59"/>
      <c r="TZA138" s="59"/>
      <c r="TZB138" s="59"/>
      <c r="TZC138" s="59"/>
      <c r="TZD138" s="59"/>
      <c r="TZE138" s="59"/>
      <c r="TZF138" s="59"/>
      <c r="TZG138" s="59"/>
      <c r="TZH138" s="59"/>
      <c r="TZI138" s="59"/>
      <c r="TZJ138" s="59"/>
      <c r="TZK138" s="59"/>
      <c r="TZL138" s="59"/>
      <c r="TZM138" s="59"/>
      <c r="TZN138" s="59"/>
      <c r="TZO138" s="59"/>
      <c r="TZP138" s="59"/>
      <c r="TZQ138" s="59"/>
      <c r="TZR138" s="59"/>
      <c r="TZS138" s="59"/>
      <c r="TZT138" s="59"/>
      <c r="TZU138" s="59"/>
      <c r="TZV138" s="59"/>
      <c r="TZW138" s="59"/>
      <c r="TZX138" s="59"/>
      <c r="TZY138" s="59"/>
      <c r="TZZ138" s="59"/>
      <c r="UAA138" s="59"/>
      <c r="UAB138" s="59"/>
      <c r="UAC138" s="59"/>
      <c r="UAD138" s="59"/>
      <c r="UAE138" s="59"/>
      <c r="UAF138" s="59"/>
      <c r="UAG138" s="59"/>
      <c r="UAH138" s="59"/>
      <c r="UAI138" s="59"/>
      <c r="UAJ138" s="59"/>
      <c r="UAK138" s="59"/>
      <c r="UAL138" s="59"/>
      <c r="UAM138" s="59"/>
      <c r="UAN138" s="59"/>
      <c r="UAO138" s="59"/>
      <c r="UAP138" s="59"/>
      <c r="UAQ138" s="59"/>
      <c r="UAR138" s="59"/>
      <c r="UAS138" s="59"/>
      <c r="UAT138" s="59"/>
      <c r="UAU138" s="59"/>
      <c r="UAV138" s="59"/>
      <c r="UAW138" s="59"/>
      <c r="UAX138" s="59"/>
      <c r="UAY138" s="59"/>
      <c r="UAZ138" s="59"/>
      <c r="UBA138" s="59"/>
      <c r="UBB138" s="59"/>
      <c r="UBC138" s="59"/>
      <c r="UBD138" s="59"/>
      <c r="UBE138" s="59"/>
      <c r="UBF138" s="59"/>
      <c r="UBG138" s="59"/>
      <c r="UBH138" s="59"/>
      <c r="UBI138" s="59"/>
      <c r="UBJ138" s="59"/>
      <c r="UBK138" s="59"/>
      <c r="UBL138" s="59"/>
      <c r="UBM138" s="59"/>
      <c r="UBN138" s="59"/>
      <c r="UBO138" s="59"/>
      <c r="UBP138" s="59"/>
      <c r="UBQ138" s="59"/>
      <c r="UBR138" s="59"/>
      <c r="UBS138" s="59"/>
      <c r="UBT138" s="59"/>
      <c r="UBU138" s="59"/>
      <c r="UBV138" s="59"/>
      <c r="UBW138" s="59"/>
      <c r="UBX138" s="59"/>
      <c r="UBY138" s="59"/>
      <c r="UBZ138" s="59"/>
      <c r="UCA138" s="59"/>
      <c r="UCB138" s="59"/>
      <c r="UCC138" s="59"/>
      <c r="UCD138" s="59"/>
      <c r="UCE138" s="59"/>
      <c r="UCF138" s="59"/>
      <c r="UCG138" s="59"/>
      <c r="UCH138" s="59"/>
      <c r="UCI138" s="59"/>
      <c r="UCJ138" s="59"/>
      <c r="UCK138" s="59"/>
      <c r="UCL138" s="59"/>
      <c r="UCM138" s="59"/>
      <c r="UCN138" s="59"/>
      <c r="UCO138" s="59"/>
      <c r="UCP138" s="59"/>
      <c r="UCQ138" s="59"/>
      <c r="UCR138" s="59"/>
      <c r="UCS138" s="59"/>
      <c r="UCT138" s="59"/>
      <c r="UCU138" s="59"/>
      <c r="UCV138" s="59"/>
      <c r="UCW138" s="59"/>
      <c r="UCX138" s="59"/>
      <c r="UCY138" s="59"/>
      <c r="UCZ138" s="59"/>
      <c r="UDA138" s="59"/>
      <c r="UDB138" s="59"/>
      <c r="UDC138" s="59"/>
      <c r="UDD138" s="59"/>
      <c r="UDE138" s="59"/>
      <c r="UDF138" s="59"/>
      <c r="UDG138" s="59"/>
      <c r="UDH138" s="59"/>
      <c r="UDI138" s="59"/>
      <c r="UDJ138" s="59"/>
      <c r="UDK138" s="59"/>
      <c r="UDL138" s="59"/>
      <c r="UDM138" s="59"/>
      <c r="UDN138" s="59"/>
      <c r="UDO138" s="59"/>
      <c r="UDP138" s="59"/>
      <c r="UDQ138" s="59"/>
      <c r="UDR138" s="59"/>
      <c r="UDS138" s="59"/>
      <c r="UDT138" s="59"/>
      <c r="UDU138" s="59"/>
      <c r="UDV138" s="59"/>
      <c r="UDW138" s="59"/>
      <c r="UDX138" s="59"/>
      <c r="UDY138" s="59"/>
      <c r="UDZ138" s="59"/>
      <c r="UEA138" s="59"/>
      <c r="UEB138" s="59"/>
      <c r="UEC138" s="59"/>
      <c r="UED138" s="59"/>
      <c r="UEE138" s="59"/>
      <c r="UEF138" s="59"/>
      <c r="UEG138" s="59"/>
      <c r="UEH138" s="59"/>
      <c r="UEI138" s="59"/>
      <c r="UEJ138" s="59"/>
      <c r="UEK138" s="59"/>
      <c r="UEL138" s="59"/>
      <c r="UEM138" s="59"/>
      <c r="UEN138" s="59"/>
      <c r="UEO138" s="59"/>
      <c r="UEP138" s="59"/>
      <c r="UEQ138" s="59"/>
      <c r="UER138" s="59"/>
      <c r="UES138" s="59"/>
      <c r="UET138" s="59"/>
      <c r="UEU138" s="59"/>
      <c r="UEV138" s="59"/>
      <c r="UEW138" s="59"/>
      <c r="UEX138" s="59"/>
      <c r="UEY138" s="59"/>
      <c r="UEZ138" s="59"/>
      <c r="UFA138" s="59"/>
      <c r="UFB138" s="59"/>
      <c r="UFC138" s="59"/>
      <c r="UFD138" s="59"/>
      <c r="UFE138" s="59"/>
      <c r="UFF138" s="59"/>
      <c r="UFG138" s="59"/>
      <c r="UFH138" s="59"/>
      <c r="UFI138" s="59"/>
      <c r="UFJ138" s="59"/>
      <c r="UFK138" s="59"/>
      <c r="UFL138" s="59"/>
      <c r="UFM138" s="59"/>
      <c r="UFN138" s="59"/>
      <c r="UFO138" s="59"/>
      <c r="UFP138" s="59"/>
      <c r="UFQ138" s="59"/>
      <c r="UFR138" s="59"/>
      <c r="UFS138" s="59"/>
      <c r="UFT138" s="59"/>
      <c r="UFU138" s="59"/>
      <c r="UFV138" s="59"/>
      <c r="UFW138" s="59"/>
      <c r="UFX138" s="59"/>
      <c r="UFY138" s="59"/>
      <c r="UFZ138" s="59"/>
      <c r="UGA138" s="59"/>
      <c r="UGB138" s="59"/>
      <c r="UGC138" s="59"/>
      <c r="UGD138" s="59"/>
      <c r="UGE138" s="59"/>
      <c r="UGF138" s="59"/>
      <c r="UGG138" s="59"/>
      <c r="UGH138" s="59"/>
      <c r="UGI138" s="59"/>
      <c r="UGJ138" s="59"/>
      <c r="UGK138" s="59"/>
      <c r="UGL138" s="59"/>
      <c r="UGM138" s="59"/>
      <c r="UGN138" s="59"/>
      <c r="UGO138" s="59"/>
      <c r="UGP138" s="59"/>
      <c r="UGQ138" s="59"/>
      <c r="UGR138" s="59"/>
      <c r="UGS138" s="59"/>
      <c r="UGT138" s="59"/>
      <c r="UGU138" s="59"/>
      <c r="UGV138" s="59"/>
      <c r="UGW138" s="59"/>
      <c r="UGX138" s="59"/>
      <c r="UGY138" s="59"/>
      <c r="UGZ138" s="59"/>
      <c r="UHA138" s="59"/>
      <c r="UHB138" s="59"/>
      <c r="UHC138" s="59"/>
      <c r="UHD138" s="59"/>
      <c r="UHE138" s="59"/>
      <c r="UHF138" s="59"/>
      <c r="UHG138" s="59"/>
      <c r="UHH138" s="59"/>
      <c r="UHI138" s="59"/>
      <c r="UHJ138" s="59"/>
      <c r="UHK138" s="59"/>
      <c r="UHL138" s="59"/>
      <c r="UHM138" s="59"/>
      <c r="UHN138" s="59"/>
      <c r="UHO138" s="59"/>
      <c r="UHP138" s="59"/>
      <c r="UHQ138" s="59"/>
      <c r="UHR138" s="59"/>
      <c r="UHS138" s="59"/>
      <c r="UHT138" s="59"/>
      <c r="UHU138" s="59"/>
      <c r="UHV138" s="59"/>
      <c r="UHW138" s="59"/>
      <c r="UHX138" s="59"/>
      <c r="UHY138" s="59"/>
      <c r="UHZ138" s="59"/>
      <c r="UIA138" s="59"/>
      <c r="UIB138" s="59"/>
      <c r="UIC138" s="59"/>
      <c r="UID138" s="59"/>
      <c r="UIE138" s="59"/>
      <c r="UIF138" s="59"/>
      <c r="UIG138" s="59"/>
      <c r="UIH138" s="59"/>
      <c r="UII138" s="59"/>
      <c r="UIJ138" s="59"/>
      <c r="UIK138" s="59"/>
      <c r="UIL138" s="59"/>
      <c r="UIM138" s="59"/>
      <c r="UIN138" s="59"/>
      <c r="UIO138" s="59"/>
      <c r="UIP138" s="59"/>
      <c r="UIQ138" s="59"/>
      <c r="UIR138" s="59"/>
      <c r="UIS138" s="59"/>
      <c r="UIT138" s="59"/>
      <c r="UIU138" s="59"/>
      <c r="UIV138" s="59"/>
      <c r="UIW138" s="59"/>
      <c r="UIX138" s="59"/>
      <c r="UIY138" s="59"/>
      <c r="UIZ138" s="59"/>
      <c r="UJA138" s="59"/>
      <c r="UJB138" s="59"/>
      <c r="UJC138" s="59"/>
      <c r="UJD138" s="59"/>
      <c r="UJE138" s="59"/>
      <c r="UJF138" s="59"/>
      <c r="UJG138" s="59"/>
      <c r="UJH138" s="59"/>
      <c r="UJI138" s="59"/>
      <c r="UJJ138" s="59"/>
      <c r="UJK138" s="59"/>
      <c r="UJL138" s="59"/>
      <c r="UJM138" s="59"/>
      <c r="UJN138" s="59"/>
      <c r="UJO138" s="59"/>
      <c r="UJP138" s="59"/>
      <c r="UJQ138" s="59"/>
      <c r="UJR138" s="59"/>
      <c r="UJS138" s="59"/>
      <c r="UJT138" s="59"/>
      <c r="UJU138" s="59"/>
      <c r="UJV138" s="59"/>
      <c r="UJW138" s="59"/>
      <c r="UJX138" s="59"/>
      <c r="UJY138" s="59"/>
      <c r="UJZ138" s="59"/>
      <c r="UKA138" s="59"/>
      <c r="UKB138" s="59"/>
      <c r="UKC138" s="59"/>
      <c r="UKD138" s="59"/>
      <c r="UKE138" s="59"/>
      <c r="UKF138" s="59"/>
      <c r="UKG138" s="59"/>
      <c r="UKH138" s="59"/>
      <c r="UKI138" s="59"/>
      <c r="UKJ138" s="59"/>
      <c r="UKK138" s="59"/>
      <c r="UKL138" s="59"/>
      <c r="UKM138" s="59"/>
      <c r="UKN138" s="59"/>
      <c r="UKO138" s="59"/>
      <c r="UKP138" s="59"/>
      <c r="UKQ138" s="59"/>
      <c r="UKR138" s="59"/>
      <c r="UKS138" s="59"/>
      <c r="UKT138" s="59"/>
      <c r="UKU138" s="59"/>
      <c r="UKV138" s="59"/>
      <c r="UKW138" s="59"/>
      <c r="UKX138" s="59"/>
      <c r="UKY138" s="59"/>
      <c r="UKZ138" s="59"/>
      <c r="ULA138" s="59"/>
      <c r="ULB138" s="59"/>
      <c r="ULC138" s="59"/>
      <c r="ULD138" s="59"/>
      <c r="ULE138" s="59"/>
      <c r="ULF138" s="59"/>
      <c r="ULG138" s="59"/>
      <c r="ULH138" s="59"/>
      <c r="ULI138" s="59"/>
      <c r="ULJ138" s="59"/>
      <c r="ULK138" s="59"/>
      <c r="ULL138" s="59"/>
      <c r="ULM138" s="59"/>
      <c r="ULN138" s="59"/>
      <c r="ULO138" s="59"/>
      <c r="ULP138" s="59"/>
      <c r="ULQ138" s="59"/>
      <c r="ULR138" s="59"/>
      <c r="ULS138" s="59"/>
      <c r="ULT138" s="59"/>
      <c r="ULU138" s="59"/>
      <c r="ULV138" s="59"/>
      <c r="ULW138" s="59"/>
      <c r="ULX138" s="59"/>
      <c r="ULY138" s="59"/>
      <c r="ULZ138" s="59"/>
      <c r="UMA138" s="59"/>
      <c r="UMB138" s="59"/>
      <c r="UMC138" s="59"/>
      <c r="UMD138" s="59"/>
      <c r="UME138" s="59"/>
      <c r="UMF138" s="59"/>
      <c r="UMG138" s="59"/>
      <c r="UMH138" s="59"/>
      <c r="UMI138" s="59"/>
      <c r="UMJ138" s="59"/>
      <c r="UMK138" s="59"/>
      <c r="UML138" s="59"/>
      <c r="UMM138" s="59"/>
      <c r="UMN138" s="59"/>
      <c r="UMO138" s="59"/>
      <c r="UMP138" s="59"/>
      <c r="UMQ138" s="59"/>
      <c r="UMR138" s="59"/>
      <c r="UMS138" s="59"/>
      <c r="UMT138" s="59"/>
      <c r="UMU138" s="59"/>
      <c r="UMV138" s="59"/>
      <c r="UMW138" s="59"/>
      <c r="UMX138" s="59"/>
      <c r="UMY138" s="59"/>
      <c r="UMZ138" s="59"/>
      <c r="UNA138" s="59"/>
      <c r="UNB138" s="59"/>
      <c r="UNC138" s="59"/>
      <c r="UND138" s="59"/>
      <c r="UNE138" s="59"/>
      <c r="UNF138" s="59"/>
      <c r="UNG138" s="59"/>
      <c r="UNH138" s="59"/>
      <c r="UNI138" s="59"/>
      <c r="UNJ138" s="59"/>
      <c r="UNK138" s="59"/>
      <c r="UNL138" s="59"/>
      <c r="UNM138" s="59"/>
      <c r="UNN138" s="59"/>
      <c r="UNO138" s="59"/>
      <c r="UNP138" s="59"/>
      <c r="UNQ138" s="59"/>
      <c r="UNR138" s="59"/>
      <c r="UNS138" s="59"/>
      <c r="UNT138" s="59"/>
      <c r="UNU138" s="59"/>
      <c r="UNV138" s="59"/>
      <c r="UNW138" s="59"/>
      <c r="UNX138" s="59"/>
      <c r="UNY138" s="59"/>
      <c r="UNZ138" s="59"/>
      <c r="UOA138" s="59"/>
      <c r="UOB138" s="59"/>
      <c r="UOC138" s="59"/>
      <c r="UOD138" s="59"/>
      <c r="UOE138" s="59"/>
      <c r="UOF138" s="59"/>
      <c r="UOG138" s="59"/>
      <c r="UOH138" s="59"/>
      <c r="UOI138" s="59"/>
      <c r="UOJ138" s="59"/>
      <c r="UOK138" s="59"/>
      <c r="UOL138" s="59"/>
      <c r="UOM138" s="59"/>
      <c r="UON138" s="59"/>
      <c r="UOO138" s="59"/>
      <c r="UOP138" s="59"/>
      <c r="UOQ138" s="59"/>
      <c r="UOR138" s="59"/>
      <c r="UOS138" s="59"/>
      <c r="UOT138" s="59"/>
      <c r="UOU138" s="59"/>
      <c r="UOV138" s="59"/>
      <c r="UOW138" s="59"/>
      <c r="UOX138" s="59"/>
      <c r="UOY138" s="59"/>
      <c r="UOZ138" s="59"/>
      <c r="UPA138" s="59"/>
      <c r="UPB138" s="59"/>
      <c r="UPC138" s="59"/>
      <c r="UPD138" s="59"/>
      <c r="UPE138" s="59"/>
      <c r="UPF138" s="59"/>
      <c r="UPG138" s="59"/>
      <c r="UPH138" s="59"/>
      <c r="UPI138" s="59"/>
      <c r="UPJ138" s="59"/>
      <c r="UPK138" s="59"/>
      <c r="UPL138" s="59"/>
      <c r="UPM138" s="59"/>
      <c r="UPN138" s="59"/>
      <c r="UPO138" s="59"/>
      <c r="UPP138" s="59"/>
      <c r="UPQ138" s="59"/>
      <c r="UPR138" s="59"/>
      <c r="UPS138" s="59"/>
      <c r="UPT138" s="59"/>
      <c r="UPU138" s="59"/>
      <c r="UPV138" s="59"/>
      <c r="UPW138" s="59"/>
      <c r="UPX138" s="59"/>
      <c r="UPY138" s="59"/>
      <c r="UPZ138" s="59"/>
      <c r="UQA138" s="59"/>
      <c r="UQB138" s="59"/>
      <c r="UQC138" s="59"/>
      <c r="UQD138" s="59"/>
      <c r="UQE138" s="59"/>
      <c r="UQF138" s="59"/>
      <c r="UQG138" s="59"/>
      <c r="UQH138" s="59"/>
      <c r="UQI138" s="59"/>
      <c r="UQJ138" s="59"/>
      <c r="UQK138" s="59"/>
      <c r="UQL138" s="59"/>
      <c r="UQM138" s="59"/>
      <c r="UQN138" s="59"/>
      <c r="UQO138" s="59"/>
      <c r="UQP138" s="59"/>
      <c r="UQQ138" s="59"/>
      <c r="UQR138" s="59"/>
      <c r="UQS138" s="59"/>
      <c r="UQT138" s="59"/>
      <c r="UQU138" s="59"/>
      <c r="UQV138" s="59"/>
      <c r="UQW138" s="59"/>
      <c r="UQX138" s="59"/>
      <c r="UQY138" s="59"/>
      <c r="UQZ138" s="59"/>
      <c r="URA138" s="59"/>
      <c r="URB138" s="59"/>
      <c r="URC138" s="59"/>
      <c r="URD138" s="59"/>
      <c r="URE138" s="59"/>
      <c r="URF138" s="59"/>
      <c r="URG138" s="59"/>
      <c r="URH138" s="59"/>
      <c r="URI138" s="59"/>
      <c r="URJ138" s="59"/>
      <c r="URK138" s="59"/>
      <c r="URL138" s="59"/>
      <c r="URM138" s="59"/>
      <c r="URN138" s="59"/>
      <c r="URO138" s="59"/>
      <c r="URP138" s="59"/>
      <c r="URQ138" s="59"/>
      <c r="URR138" s="59"/>
      <c r="URS138" s="59"/>
      <c r="URT138" s="59"/>
      <c r="URU138" s="59"/>
      <c r="URV138" s="59"/>
      <c r="URW138" s="59"/>
      <c r="URX138" s="59"/>
      <c r="URY138" s="59"/>
      <c r="URZ138" s="59"/>
      <c r="USA138" s="59"/>
      <c r="USB138" s="59"/>
      <c r="USC138" s="59"/>
      <c r="USD138" s="59"/>
      <c r="USE138" s="59"/>
      <c r="USF138" s="59"/>
      <c r="USG138" s="59"/>
      <c r="USH138" s="59"/>
      <c r="USI138" s="59"/>
      <c r="USJ138" s="59"/>
      <c r="USK138" s="59"/>
      <c r="USL138" s="59"/>
      <c r="USM138" s="59"/>
      <c r="USN138" s="59"/>
      <c r="USO138" s="59"/>
      <c r="USP138" s="59"/>
      <c r="USQ138" s="59"/>
      <c r="USR138" s="59"/>
      <c r="USS138" s="59"/>
      <c r="UST138" s="59"/>
      <c r="USU138" s="59"/>
      <c r="USV138" s="59"/>
      <c r="USW138" s="59"/>
      <c r="USX138" s="59"/>
      <c r="USY138" s="59"/>
      <c r="USZ138" s="59"/>
      <c r="UTA138" s="59"/>
      <c r="UTB138" s="59"/>
      <c r="UTC138" s="59"/>
      <c r="UTD138" s="59"/>
      <c r="UTE138" s="59"/>
      <c r="UTF138" s="59"/>
      <c r="UTG138" s="59"/>
      <c r="UTH138" s="59"/>
      <c r="UTI138" s="59"/>
      <c r="UTJ138" s="59"/>
      <c r="UTK138" s="59"/>
      <c r="UTL138" s="59"/>
      <c r="UTM138" s="59"/>
      <c r="UTN138" s="59"/>
      <c r="UTO138" s="59"/>
      <c r="UTP138" s="59"/>
      <c r="UTQ138" s="59"/>
      <c r="UTR138" s="59"/>
      <c r="UTS138" s="59"/>
      <c r="UTT138" s="59"/>
      <c r="UTU138" s="59"/>
      <c r="UTV138" s="59"/>
      <c r="UTW138" s="59"/>
      <c r="UTX138" s="59"/>
      <c r="UTY138" s="59"/>
      <c r="UTZ138" s="59"/>
      <c r="UUA138" s="59"/>
      <c r="UUB138" s="59"/>
      <c r="UUC138" s="59"/>
      <c r="UUD138" s="59"/>
      <c r="UUE138" s="59"/>
      <c r="UUF138" s="59"/>
      <c r="UUG138" s="59"/>
      <c r="UUH138" s="59"/>
      <c r="UUI138" s="59"/>
      <c r="UUJ138" s="59"/>
      <c r="UUK138" s="59"/>
      <c r="UUL138" s="59"/>
      <c r="UUM138" s="59"/>
      <c r="UUN138" s="59"/>
      <c r="UUO138" s="59"/>
      <c r="UUP138" s="59"/>
      <c r="UUQ138" s="59"/>
      <c r="UUR138" s="59"/>
      <c r="UUS138" s="59"/>
      <c r="UUT138" s="59"/>
      <c r="UUU138" s="59"/>
      <c r="UUV138" s="59"/>
      <c r="UUW138" s="59"/>
      <c r="UUX138" s="59"/>
      <c r="UUY138" s="59"/>
      <c r="UUZ138" s="59"/>
      <c r="UVA138" s="59"/>
      <c r="UVB138" s="59"/>
      <c r="UVC138" s="59"/>
      <c r="UVD138" s="59"/>
      <c r="UVE138" s="59"/>
      <c r="UVF138" s="59"/>
      <c r="UVG138" s="59"/>
      <c r="UVH138" s="59"/>
      <c r="UVI138" s="59"/>
      <c r="UVJ138" s="59"/>
      <c r="UVK138" s="59"/>
      <c r="UVL138" s="59"/>
      <c r="UVM138" s="59"/>
      <c r="UVN138" s="59"/>
      <c r="UVO138" s="59"/>
      <c r="UVP138" s="59"/>
      <c r="UVQ138" s="59"/>
      <c r="UVR138" s="59"/>
      <c r="UVS138" s="59"/>
      <c r="UVT138" s="59"/>
      <c r="UVU138" s="59"/>
      <c r="UVV138" s="59"/>
      <c r="UVW138" s="59"/>
      <c r="UVX138" s="59"/>
      <c r="UVY138" s="59"/>
      <c r="UVZ138" s="59"/>
      <c r="UWA138" s="59"/>
      <c r="UWB138" s="59"/>
      <c r="UWC138" s="59"/>
      <c r="UWD138" s="59"/>
      <c r="UWE138" s="59"/>
      <c r="UWF138" s="59"/>
      <c r="UWG138" s="59"/>
      <c r="UWH138" s="59"/>
      <c r="UWI138" s="59"/>
      <c r="UWJ138" s="59"/>
      <c r="UWK138" s="59"/>
      <c r="UWL138" s="59"/>
      <c r="UWM138" s="59"/>
      <c r="UWN138" s="59"/>
      <c r="UWO138" s="59"/>
      <c r="UWP138" s="59"/>
      <c r="UWQ138" s="59"/>
      <c r="UWR138" s="59"/>
      <c r="UWS138" s="59"/>
      <c r="UWT138" s="59"/>
      <c r="UWU138" s="59"/>
      <c r="UWV138" s="59"/>
      <c r="UWW138" s="59"/>
      <c r="UWX138" s="59"/>
      <c r="UWY138" s="59"/>
      <c r="UWZ138" s="59"/>
      <c r="UXA138" s="59"/>
      <c r="UXB138" s="59"/>
      <c r="UXC138" s="59"/>
      <c r="UXD138" s="59"/>
      <c r="UXE138" s="59"/>
      <c r="UXF138" s="59"/>
      <c r="UXG138" s="59"/>
      <c r="UXH138" s="59"/>
      <c r="UXI138" s="59"/>
      <c r="UXJ138" s="59"/>
      <c r="UXK138" s="59"/>
      <c r="UXL138" s="59"/>
      <c r="UXM138" s="59"/>
      <c r="UXN138" s="59"/>
      <c r="UXO138" s="59"/>
      <c r="UXP138" s="59"/>
      <c r="UXQ138" s="59"/>
      <c r="UXR138" s="59"/>
      <c r="UXS138" s="59"/>
      <c r="UXT138" s="59"/>
      <c r="UXU138" s="59"/>
      <c r="UXV138" s="59"/>
      <c r="UXW138" s="59"/>
      <c r="UXX138" s="59"/>
      <c r="UXY138" s="59"/>
      <c r="UXZ138" s="59"/>
      <c r="UYA138" s="59"/>
      <c r="UYB138" s="59"/>
      <c r="UYC138" s="59"/>
      <c r="UYD138" s="59"/>
      <c r="UYE138" s="59"/>
      <c r="UYF138" s="59"/>
      <c r="UYG138" s="59"/>
      <c r="UYH138" s="59"/>
      <c r="UYI138" s="59"/>
      <c r="UYJ138" s="59"/>
      <c r="UYK138" s="59"/>
      <c r="UYL138" s="59"/>
      <c r="UYM138" s="59"/>
      <c r="UYN138" s="59"/>
      <c r="UYO138" s="59"/>
      <c r="UYP138" s="59"/>
      <c r="UYQ138" s="59"/>
      <c r="UYR138" s="59"/>
      <c r="UYS138" s="59"/>
      <c r="UYT138" s="59"/>
      <c r="UYU138" s="59"/>
      <c r="UYV138" s="59"/>
      <c r="UYW138" s="59"/>
      <c r="UYX138" s="59"/>
      <c r="UYY138" s="59"/>
      <c r="UYZ138" s="59"/>
      <c r="UZA138" s="59"/>
      <c r="UZB138" s="59"/>
      <c r="UZC138" s="59"/>
      <c r="UZD138" s="59"/>
      <c r="UZE138" s="59"/>
      <c r="UZF138" s="59"/>
      <c r="UZG138" s="59"/>
      <c r="UZH138" s="59"/>
      <c r="UZI138" s="59"/>
      <c r="UZJ138" s="59"/>
      <c r="UZK138" s="59"/>
      <c r="UZL138" s="59"/>
      <c r="UZM138" s="59"/>
      <c r="UZN138" s="59"/>
      <c r="UZO138" s="59"/>
      <c r="UZP138" s="59"/>
      <c r="UZQ138" s="59"/>
      <c r="UZR138" s="59"/>
      <c r="UZS138" s="59"/>
      <c r="UZT138" s="59"/>
      <c r="UZU138" s="59"/>
      <c r="UZV138" s="59"/>
      <c r="UZW138" s="59"/>
      <c r="UZX138" s="59"/>
      <c r="UZY138" s="59"/>
      <c r="UZZ138" s="59"/>
      <c r="VAA138" s="59"/>
      <c r="VAB138" s="59"/>
      <c r="VAC138" s="59"/>
      <c r="VAD138" s="59"/>
      <c r="VAE138" s="59"/>
      <c r="VAF138" s="59"/>
      <c r="VAG138" s="59"/>
      <c r="VAH138" s="59"/>
      <c r="VAI138" s="59"/>
      <c r="VAJ138" s="59"/>
      <c r="VAK138" s="59"/>
      <c r="VAL138" s="59"/>
      <c r="VAM138" s="59"/>
      <c r="VAN138" s="59"/>
      <c r="VAO138" s="59"/>
      <c r="VAP138" s="59"/>
      <c r="VAQ138" s="59"/>
      <c r="VAR138" s="59"/>
      <c r="VAS138" s="59"/>
      <c r="VAT138" s="59"/>
      <c r="VAU138" s="59"/>
      <c r="VAV138" s="59"/>
      <c r="VAW138" s="59"/>
      <c r="VAX138" s="59"/>
      <c r="VAY138" s="59"/>
      <c r="VAZ138" s="59"/>
      <c r="VBA138" s="59"/>
      <c r="VBB138" s="59"/>
      <c r="VBC138" s="59"/>
      <c r="VBD138" s="59"/>
      <c r="VBE138" s="59"/>
      <c r="VBF138" s="59"/>
      <c r="VBG138" s="59"/>
      <c r="VBH138" s="59"/>
      <c r="VBI138" s="59"/>
      <c r="VBJ138" s="59"/>
      <c r="VBK138" s="59"/>
      <c r="VBL138" s="59"/>
      <c r="VBM138" s="59"/>
      <c r="VBN138" s="59"/>
      <c r="VBO138" s="59"/>
      <c r="VBP138" s="59"/>
      <c r="VBQ138" s="59"/>
      <c r="VBR138" s="59"/>
      <c r="VBS138" s="59"/>
      <c r="VBT138" s="59"/>
      <c r="VBU138" s="59"/>
      <c r="VBV138" s="59"/>
      <c r="VBW138" s="59"/>
      <c r="VBX138" s="59"/>
      <c r="VBY138" s="59"/>
      <c r="VBZ138" s="59"/>
      <c r="VCA138" s="59"/>
      <c r="VCB138" s="59"/>
      <c r="VCC138" s="59"/>
      <c r="VCD138" s="59"/>
      <c r="VCE138" s="59"/>
      <c r="VCF138" s="59"/>
      <c r="VCG138" s="59"/>
      <c r="VCH138" s="59"/>
      <c r="VCI138" s="59"/>
      <c r="VCJ138" s="59"/>
      <c r="VCK138" s="59"/>
      <c r="VCL138" s="59"/>
      <c r="VCM138" s="59"/>
      <c r="VCN138" s="59"/>
      <c r="VCO138" s="59"/>
      <c r="VCP138" s="59"/>
      <c r="VCQ138" s="59"/>
      <c r="VCR138" s="59"/>
      <c r="VCS138" s="59"/>
      <c r="VCT138" s="59"/>
      <c r="VCU138" s="59"/>
      <c r="VCV138" s="59"/>
      <c r="VCW138" s="59"/>
      <c r="VCX138" s="59"/>
      <c r="VCY138" s="59"/>
      <c r="VCZ138" s="59"/>
      <c r="VDA138" s="59"/>
      <c r="VDB138" s="59"/>
      <c r="VDC138" s="59"/>
      <c r="VDD138" s="59"/>
      <c r="VDE138" s="59"/>
      <c r="VDF138" s="59"/>
      <c r="VDG138" s="59"/>
      <c r="VDH138" s="59"/>
      <c r="VDI138" s="59"/>
      <c r="VDJ138" s="59"/>
      <c r="VDK138" s="59"/>
      <c r="VDL138" s="59"/>
      <c r="VDM138" s="59"/>
      <c r="VDN138" s="59"/>
      <c r="VDO138" s="59"/>
      <c r="VDP138" s="59"/>
      <c r="VDQ138" s="59"/>
      <c r="VDR138" s="59"/>
      <c r="VDS138" s="59"/>
      <c r="VDT138" s="59"/>
      <c r="VDU138" s="59"/>
      <c r="VDV138" s="59"/>
      <c r="VDW138" s="59"/>
      <c r="VDX138" s="59"/>
      <c r="VDY138" s="59"/>
      <c r="VDZ138" s="59"/>
      <c r="VEA138" s="59"/>
      <c r="VEB138" s="59"/>
      <c r="VEC138" s="59"/>
      <c r="VED138" s="59"/>
      <c r="VEE138" s="59"/>
      <c r="VEF138" s="59"/>
      <c r="VEG138" s="59"/>
      <c r="VEH138" s="59"/>
      <c r="VEI138" s="59"/>
      <c r="VEJ138" s="59"/>
      <c r="VEK138" s="59"/>
      <c r="VEL138" s="59"/>
      <c r="VEM138" s="59"/>
      <c r="VEN138" s="59"/>
      <c r="VEO138" s="59"/>
      <c r="VEP138" s="59"/>
      <c r="VEQ138" s="59"/>
      <c r="VER138" s="59"/>
      <c r="VES138" s="59"/>
      <c r="VET138" s="59"/>
      <c r="VEU138" s="59"/>
      <c r="VEV138" s="59"/>
      <c r="VEW138" s="59"/>
      <c r="VEX138" s="59"/>
      <c r="VEY138" s="59"/>
      <c r="VEZ138" s="59"/>
      <c r="VFA138" s="59"/>
      <c r="VFB138" s="59"/>
      <c r="VFC138" s="59"/>
      <c r="VFD138" s="59"/>
      <c r="VFE138" s="59"/>
      <c r="VFF138" s="59"/>
      <c r="VFG138" s="59"/>
      <c r="VFH138" s="59"/>
      <c r="VFI138" s="59"/>
      <c r="VFJ138" s="59"/>
      <c r="VFK138" s="59"/>
      <c r="VFL138" s="59"/>
      <c r="VFM138" s="59"/>
      <c r="VFN138" s="59"/>
      <c r="VFO138" s="59"/>
      <c r="VFP138" s="59"/>
      <c r="VFQ138" s="59"/>
      <c r="VFR138" s="59"/>
      <c r="VFS138" s="59"/>
      <c r="VFT138" s="59"/>
      <c r="VFU138" s="59"/>
      <c r="VFV138" s="59"/>
      <c r="VFW138" s="59"/>
      <c r="VFX138" s="59"/>
      <c r="VFY138" s="59"/>
      <c r="VFZ138" s="59"/>
      <c r="VGA138" s="59"/>
      <c r="VGB138" s="59"/>
      <c r="VGC138" s="59"/>
      <c r="VGD138" s="59"/>
      <c r="VGE138" s="59"/>
      <c r="VGF138" s="59"/>
      <c r="VGG138" s="59"/>
      <c r="VGH138" s="59"/>
      <c r="VGI138" s="59"/>
      <c r="VGJ138" s="59"/>
      <c r="VGK138" s="59"/>
      <c r="VGL138" s="59"/>
      <c r="VGM138" s="59"/>
      <c r="VGN138" s="59"/>
      <c r="VGO138" s="59"/>
      <c r="VGP138" s="59"/>
      <c r="VGQ138" s="59"/>
      <c r="VGR138" s="59"/>
      <c r="VGS138" s="59"/>
      <c r="VGT138" s="59"/>
      <c r="VGU138" s="59"/>
      <c r="VGV138" s="59"/>
      <c r="VGW138" s="59"/>
      <c r="VGX138" s="59"/>
      <c r="VGY138" s="59"/>
      <c r="VGZ138" s="59"/>
      <c r="VHA138" s="59"/>
      <c r="VHB138" s="59"/>
      <c r="VHC138" s="59"/>
      <c r="VHD138" s="59"/>
      <c r="VHE138" s="59"/>
      <c r="VHF138" s="59"/>
      <c r="VHG138" s="59"/>
      <c r="VHH138" s="59"/>
      <c r="VHI138" s="59"/>
      <c r="VHJ138" s="59"/>
      <c r="VHK138" s="59"/>
      <c r="VHL138" s="59"/>
      <c r="VHM138" s="59"/>
      <c r="VHN138" s="59"/>
      <c r="VHO138" s="59"/>
      <c r="VHP138" s="59"/>
      <c r="VHQ138" s="59"/>
      <c r="VHR138" s="59"/>
      <c r="VHS138" s="59"/>
      <c r="VHT138" s="59"/>
      <c r="VHU138" s="59"/>
      <c r="VHV138" s="59"/>
      <c r="VHW138" s="59"/>
      <c r="VHX138" s="59"/>
      <c r="VHY138" s="59"/>
      <c r="VHZ138" s="59"/>
      <c r="VIA138" s="59"/>
      <c r="VIB138" s="59"/>
      <c r="VIC138" s="59"/>
      <c r="VID138" s="59"/>
      <c r="VIE138" s="59"/>
      <c r="VIF138" s="59"/>
      <c r="VIG138" s="59"/>
      <c r="VIH138" s="59"/>
      <c r="VII138" s="59"/>
      <c r="VIJ138" s="59"/>
      <c r="VIK138" s="59"/>
      <c r="VIL138" s="59"/>
      <c r="VIM138" s="59"/>
      <c r="VIN138" s="59"/>
      <c r="VIO138" s="59"/>
      <c r="VIP138" s="59"/>
      <c r="VIQ138" s="59"/>
      <c r="VIR138" s="59"/>
      <c r="VIS138" s="59"/>
      <c r="VIT138" s="59"/>
      <c r="VIU138" s="59"/>
      <c r="VIV138" s="59"/>
      <c r="VIW138" s="59"/>
      <c r="VIX138" s="59"/>
      <c r="VIY138" s="59"/>
      <c r="VIZ138" s="59"/>
      <c r="VJA138" s="59"/>
      <c r="VJB138" s="59"/>
      <c r="VJC138" s="59"/>
      <c r="VJD138" s="59"/>
      <c r="VJE138" s="59"/>
      <c r="VJF138" s="59"/>
      <c r="VJG138" s="59"/>
      <c r="VJH138" s="59"/>
      <c r="VJI138" s="59"/>
      <c r="VJJ138" s="59"/>
      <c r="VJK138" s="59"/>
      <c r="VJL138" s="59"/>
      <c r="VJM138" s="59"/>
      <c r="VJN138" s="59"/>
      <c r="VJO138" s="59"/>
      <c r="VJP138" s="59"/>
      <c r="VJQ138" s="59"/>
      <c r="VJR138" s="59"/>
      <c r="VJS138" s="59"/>
      <c r="VJT138" s="59"/>
      <c r="VJU138" s="59"/>
      <c r="VJV138" s="59"/>
      <c r="VJW138" s="59"/>
      <c r="VJX138" s="59"/>
      <c r="VJY138" s="59"/>
      <c r="VJZ138" s="59"/>
      <c r="VKA138" s="59"/>
      <c r="VKB138" s="59"/>
      <c r="VKC138" s="59"/>
      <c r="VKD138" s="59"/>
      <c r="VKE138" s="59"/>
      <c r="VKF138" s="59"/>
      <c r="VKG138" s="59"/>
      <c r="VKH138" s="59"/>
      <c r="VKI138" s="59"/>
      <c r="VKJ138" s="59"/>
      <c r="VKK138" s="59"/>
      <c r="VKL138" s="59"/>
      <c r="VKM138" s="59"/>
      <c r="VKN138" s="59"/>
      <c r="VKO138" s="59"/>
      <c r="VKP138" s="59"/>
      <c r="VKQ138" s="59"/>
      <c r="VKR138" s="59"/>
      <c r="VKS138" s="59"/>
      <c r="VKT138" s="59"/>
      <c r="VKU138" s="59"/>
      <c r="VKV138" s="59"/>
      <c r="VKW138" s="59"/>
      <c r="VKX138" s="59"/>
      <c r="VKY138" s="59"/>
      <c r="VKZ138" s="59"/>
      <c r="VLA138" s="59"/>
      <c r="VLB138" s="59"/>
      <c r="VLC138" s="59"/>
      <c r="VLD138" s="59"/>
      <c r="VLE138" s="59"/>
      <c r="VLF138" s="59"/>
      <c r="VLG138" s="59"/>
      <c r="VLH138" s="59"/>
      <c r="VLI138" s="59"/>
      <c r="VLJ138" s="59"/>
      <c r="VLK138" s="59"/>
      <c r="VLL138" s="59"/>
      <c r="VLM138" s="59"/>
      <c r="VLN138" s="59"/>
      <c r="VLO138" s="59"/>
      <c r="VLP138" s="59"/>
      <c r="VLQ138" s="59"/>
      <c r="VLR138" s="59"/>
      <c r="VLS138" s="59"/>
      <c r="VLT138" s="59"/>
      <c r="VLU138" s="59"/>
      <c r="VLV138" s="59"/>
      <c r="VLW138" s="59"/>
      <c r="VLX138" s="59"/>
      <c r="VLY138" s="59"/>
      <c r="VLZ138" s="59"/>
      <c r="VMA138" s="59"/>
      <c r="VMB138" s="59"/>
      <c r="VMC138" s="59"/>
      <c r="VMD138" s="59"/>
      <c r="VME138" s="59"/>
      <c r="VMF138" s="59"/>
      <c r="VMG138" s="59"/>
      <c r="VMH138" s="59"/>
      <c r="VMI138" s="59"/>
      <c r="VMJ138" s="59"/>
      <c r="VMK138" s="59"/>
      <c r="VML138" s="59"/>
      <c r="VMM138" s="59"/>
      <c r="VMN138" s="59"/>
      <c r="VMO138" s="59"/>
      <c r="VMP138" s="59"/>
      <c r="VMQ138" s="59"/>
      <c r="VMR138" s="59"/>
      <c r="VMS138" s="59"/>
      <c r="VMT138" s="59"/>
      <c r="VMU138" s="59"/>
      <c r="VMV138" s="59"/>
      <c r="VMW138" s="59"/>
      <c r="VMX138" s="59"/>
      <c r="VMY138" s="59"/>
      <c r="VMZ138" s="59"/>
      <c r="VNA138" s="59"/>
      <c r="VNB138" s="59"/>
      <c r="VNC138" s="59"/>
      <c r="VND138" s="59"/>
      <c r="VNE138" s="59"/>
      <c r="VNF138" s="59"/>
      <c r="VNG138" s="59"/>
      <c r="VNH138" s="59"/>
      <c r="VNI138" s="59"/>
      <c r="VNJ138" s="59"/>
      <c r="VNK138" s="59"/>
      <c r="VNL138" s="59"/>
      <c r="VNM138" s="59"/>
      <c r="VNN138" s="59"/>
      <c r="VNO138" s="59"/>
      <c r="VNP138" s="59"/>
      <c r="VNQ138" s="59"/>
      <c r="VNR138" s="59"/>
      <c r="VNS138" s="59"/>
      <c r="VNT138" s="59"/>
      <c r="VNU138" s="59"/>
      <c r="VNV138" s="59"/>
      <c r="VNW138" s="59"/>
      <c r="VNX138" s="59"/>
      <c r="VNY138" s="59"/>
      <c r="VNZ138" s="59"/>
      <c r="VOA138" s="59"/>
      <c r="VOB138" s="59"/>
      <c r="VOC138" s="59"/>
      <c r="VOD138" s="59"/>
      <c r="VOE138" s="59"/>
      <c r="VOF138" s="59"/>
      <c r="VOG138" s="59"/>
      <c r="VOH138" s="59"/>
      <c r="VOI138" s="59"/>
      <c r="VOJ138" s="59"/>
      <c r="VOK138" s="59"/>
      <c r="VOL138" s="59"/>
      <c r="VOM138" s="59"/>
      <c r="VON138" s="59"/>
      <c r="VOO138" s="59"/>
      <c r="VOP138" s="59"/>
      <c r="VOQ138" s="59"/>
      <c r="VOR138" s="59"/>
      <c r="VOS138" s="59"/>
      <c r="VOT138" s="59"/>
      <c r="VOU138" s="59"/>
      <c r="VOV138" s="59"/>
      <c r="VOW138" s="59"/>
      <c r="VOX138" s="59"/>
      <c r="VOY138" s="59"/>
      <c r="VOZ138" s="59"/>
      <c r="VPA138" s="59"/>
      <c r="VPB138" s="59"/>
      <c r="VPC138" s="59"/>
      <c r="VPD138" s="59"/>
      <c r="VPE138" s="59"/>
      <c r="VPF138" s="59"/>
      <c r="VPG138" s="59"/>
      <c r="VPH138" s="59"/>
      <c r="VPI138" s="59"/>
      <c r="VPJ138" s="59"/>
      <c r="VPK138" s="59"/>
      <c r="VPL138" s="59"/>
      <c r="VPM138" s="59"/>
      <c r="VPN138" s="59"/>
      <c r="VPO138" s="59"/>
      <c r="VPP138" s="59"/>
      <c r="VPQ138" s="59"/>
      <c r="VPR138" s="59"/>
      <c r="VPS138" s="59"/>
      <c r="VPT138" s="59"/>
      <c r="VPU138" s="59"/>
      <c r="VPV138" s="59"/>
      <c r="VPW138" s="59"/>
      <c r="VPX138" s="59"/>
      <c r="VPY138" s="59"/>
      <c r="VPZ138" s="59"/>
      <c r="VQA138" s="59"/>
      <c r="VQB138" s="59"/>
      <c r="VQC138" s="59"/>
      <c r="VQD138" s="59"/>
      <c r="VQE138" s="59"/>
      <c r="VQF138" s="59"/>
      <c r="VQG138" s="59"/>
      <c r="VQH138" s="59"/>
      <c r="VQI138" s="59"/>
      <c r="VQJ138" s="59"/>
      <c r="VQK138" s="59"/>
      <c r="VQL138" s="59"/>
      <c r="VQM138" s="59"/>
      <c r="VQN138" s="59"/>
      <c r="VQO138" s="59"/>
      <c r="VQP138" s="59"/>
      <c r="VQQ138" s="59"/>
      <c r="VQR138" s="59"/>
      <c r="VQS138" s="59"/>
      <c r="VQT138" s="59"/>
      <c r="VQU138" s="59"/>
      <c r="VQV138" s="59"/>
      <c r="VQW138" s="59"/>
      <c r="VQX138" s="59"/>
      <c r="VQY138" s="59"/>
      <c r="VQZ138" s="59"/>
      <c r="VRA138" s="59"/>
      <c r="VRB138" s="59"/>
      <c r="VRC138" s="59"/>
      <c r="VRD138" s="59"/>
      <c r="VRE138" s="59"/>
      <c r="VRF138" s="59"/>
      <c r="VRG138" s="59"/>
      <c r="VRH138" s="59"/>
      <c r="VRI138" s="59"/>
      <c r="VRJ138" s="59"/>
      <c r="VRK138" s="59"/>
      <c r="VRL138" s="59"/>
      <c r="VRM138" s="59"/>
      <c r="VRN138" s="59"/>
      <c r="VRO138" s="59"/>
      <c r="VRP138" s="59"/>
      <c r="VRQ138" s="59"/>
      <c r="VRR138" s="59"/>
      <c r="VRS138" s="59"/>
      <c r="VRT138" s="59"/>
      <c r="VRU138" s="59"/>
      <c r="VRV138" s="59"/>
      <c r="VRW138" s="59"/>
      <c r="VRX138" s="59"/>
      <c r="VRY138" s="59"/>
      <c r="VRZ138" s="59"/>
      <c r="VSA138" s="59"/>
      <c r="VSB138" s="59"/>
      <c r="VSC138" s="59"/>
      <c r="VSD138" s="59"/>
      <c r="VSE138" s="59"/>
      <c r="VSF138" s="59"/>
      <c r="VSG138" s="59"/>
      <c r="VSH138" s="59"/>
      <c r="VSI138" s="59"/>
      <c r="VSJ138" s="59"/>
      <c r="VSK138" s="59"/>
      <c r="VSL138" s="59"/>
      <c r="VSM138" s="59"/>
      <c r="VSN138" s="59"/>
      <c r="VSO138" s="59"/>
      <c r="VSP138" s="59"/>
      <c r="VSQ138" s="59"/>
      <c r="VSR138" s="59"/>
      <c r="VSS138" s="59"/>
      <c r="VST138" s="59"/>
      <c r="VSU138" s="59"/>
      <c r="VSV138" s="59"/>
      <c r="VSW138" s="59"/>
      <c r="VSX138" s="59"/>
      <c r="VSY138" s="59"/>
      <c r="VSZ138" s="59"/>
      <c r="VTA138" s="59"/>
      <c r="VTB138" s="59"/>
      <c r="VTC138" s="59"/>
      <c r="VTD138" s="59"/>
      <c r="VTE138" s="59"/>
      <c r="VTF138" s="59"/>
      <c r="VTG138" s="59"/>
      <c r="VTH138" s="59"/>
      <c r="VTI138" s="59"/>
      <c r="VTJ138" s="59"/>
      <c r="VTK138" s="59"/>
      <c r="VTL138" s="59"/>
      <c r="VTM138" s="59"/>
      <c r="VTN138" s="59"/>
      <c r="VTO138" s="59"/>
      <c r="VTP138" s="59"/>
      <c r="VTQ138" s="59"/>
      <c r="VTR138" s="59"/>
      <c r="VTS138" s="59"/>
      <c r="VTT138" s="59"/>
      <c r="VTU138" s="59"/>
      <c r="VTV138" s="59"/>
      <c r="VTW138" s="59"/>
      <c r="VTX138" s="59"/>
      <c r="VTY138" s="59"/>
      <c r="VTZ138" s="59"/>
      <c r="VUA138" s="59"/>
      <c r="VUB138" s="59"/>
      <c r="VUC138" s="59"/>
      <c r="VUD138" s="59"/>
      <c r="VUE138" s="59"/>
      <c r="VUF138" s="59"/>
      <c r="VUG138" s="59"/>
      <c r="VUH138" s="59"/>
      <c r="VUI138" s="59"/>
      <c r="VUJ138" s="59"/>
      <c r="VUK138" s="59"/>
      <c r="VUL138" s="59"/>
      <c r="VUM138" s="59"/>
      <c r="VUN138" s="59"/>
      <c r="VUO138" s="59"/>
      <c r="VUP138" s="59"/>
      <c r="VUQ138" s="59"/>
      <c r="VUR138" s="59"/>
      <c r="VUS138" s="59"/>
      <c r="VUT138" s="59"/>
      <c r="VUU138" s="59"/>
      <c r="VUV138" s="59"/>
      <c r="VUW138" s="59"/>
      <c r="VUX138" s="59"/>
      <c r="VUY138" s="59"/>
      <c r="VUZ138" s="59"/>
      <c r="VVA138" s="59"/>
      <c r="VVB138" s="59"/>
      <c r="VVC138" s="59"/>
      <c r="VVD138" s="59"/>
      <c r="VVE138" s="59"/>
      <c r="VVF138" s="59"/>
      <c r="VVG138" s="59"/>
      <c r="VVH138" s="59"/>
      <c r="VVI138" s="59"/>
      <c r="VVJ138" s="59"/>
      <c r="VVK138" s="59"/>
      <c r="VVL138" s="59"/>
      <c r="VVM138" s="59"/>
      <c r="VVN138" s="59"/>
      <c r="VVO138" s="59"/>
      <c r="VVP138" s="59"/>
      <c r="VVQ138" s="59"/>
      <c r="VVR138" s="59"/>
      <c r="VVS138" s="59"/>
      <c r="VVT138" s="59"/>
      <c r="VVU138" s="59"/>
      <c r="VVV138" s="59"/>
      <c r="VVW138" s="59"/>
      <c r="VVX138" s="59"/>
      <c r="VVY138" s="59"/>
      <c r="VVZ138" s="59"/>
      <c r="VWA138" s="59"/>
      <c r="VWB138" s="59"/>
      <c r="VWC138" s="59"/>
      <c r="VWD138" s="59"/>
      <c r="VWE138" s="59"/>
      <c r="VWF138" s="59"/>
      <c r="VWG138" s="59"/>
      <c r="VWH138" s="59"/>
      <c r="VWI138" s="59"/>
      <c r="VWJ138" s="59"/>
      <c r="VWK138" s="59"/>
      <c r="VWL138" s="59"/>
      <c r="VWM138" s="59"/>
      <c r="VWN138" s="59"/>
      <c r="VWO138" s="59"/>
      <c r="VWP138" s="59"/>
      <c r="VWQ138" s="59"/>
      <c r="VWR138" s="59"/>
      <c r="VWS138" s="59"/>
      <c r="VWT138" s="59"/>
      <c r="VWU138" s="59"/>
      <c r="VWV138" s="59"/>
      <c r="VWW138" s="59"/>
      <c r="VWX138" s="59"/>
      <c r="VWY138" s="59"/>
      <c r="VWZ138" s="59"/>
      <c r="VXA138" s="59"/>
      <c r="VXB138" s="59"/>
      <c r="VXC138" s="59"/>
      <c r="VXD138" s="59"/>
      <c r="VXE138" s="59"/>
      <c r="VXF138" s="59"/>
      <c r="VXG138" s="59"/>
      <c r="VXH138" s="59"/>
      <c r="VXI138" s="59"/>
      <c r="VXJ138" s="59"/>
      <c r="VXK138" s="59"/>
      <c r="VXL138" s="59"/>
      <c r="VXM138" s="59"/>
      <c r="VXN138" s="59"/>
      <c r="VXO138" s="59"/>
      <c r="VXP138" s="59"/>
      <c r="VXQ138" s="59"/>
      <c r="VXR138" s="59"/>
      <c r="VXS138" s="59"/>
      <c r="VXT138" s="59"/>
      <c r="VXU138" s="59"/>
      <c r="VXV138" s="59"/>
      <c r="VXW138" s="59"/>
      <c r="VXX138" s="59"/>
      <c r="VXY138" s="59"/>
      <c r="VXZ138" s="59"/>
      <c r="VYA138" s="59"/>
      <c r="VYB138" s="59"/>
      <c r="VYC138" s="59"/>
      <c r="VYD138" s="59"/>
      <c r="VYE138" s="59"/>
      <c r="VYF138" s="59"/>
      <c r="VYG138" s="59"/>
      <c r="VYH138" s="59"/>
      <c r="VYI138" s="59"/>
      <c r="VYJ138" s="59"/>
      <c r="VYK138" s="59"/>
      <c r="VYL138" s="59"/>
      <c r="VYM138" s="59"/>
      <c r="VYN138" s="59"/>
      <c r="VYO138" s="59"/>
      <c r="VYP138" s="59"/>
      <c r="VYQ138" s="59"/>
      <c r="VYR138" s="59"/>
      <c r="VYS138" s="59"/>
      <c r="VYT138" s="59"/>
      <c r="VYU138" s="59"/>
      <c r="VYV138" s="59"/>
      <c r="VYW138" s="59"/>
      <c r="VYX138" s="59"/>
      <c r="VYY138" s="59"/>
      <c r="VYZ138" s="59"/>
      <c r="VZA138" s="59"/>
      <c r="VZB138" s="59"/>
      <c r="VZC138" s="59"/>
      <c r="VZD138" s="59"/>
      <c r="VZE138" s="59"/>
      <c r="VZF138" s="59"/>
      <c r="VZG138" s="59"/>
      <c r="VZH138" s="59"/>
      <c r="VZI138" s="59"/>
      <c r="VZJ138" s="59"/>
      <c r="VZK138" s="59"/>
      <c r="VZL138" s="59"/>
      <c r="VZM138" s="59"/>
      <c r="VZN138" s="59"/>
      <c r="VZO138" s="59"/>
      <c r="VZP138" s="59"/>
      <c r="VZQ138" s="59"/>
      <c r="VZR138" s="59"/>
      <c r="VZS138" s="59"/>
      <c r="VZT138" s="59"/>
      <c r="VZU138" s="59"/>
      <c r="VZV138" s="59"/>
      <c r="VZW138" s="59"/>
      <c r="VZX138" s="59"/>
      <c r="VZY138" s="59"/>
      <c r="VZZ138" s="59"/>
      <c r="WAA138" s="59"/>
      <c r="WAB138" s="59"/>
      <c r="WAC138" s="59"/>
      <c r="WAD138" s="59"/>
      <c r="WAE138" s="59"/>
      <c r="WAF138" s="59"/>
      <c r="WAG138" s="59"/>
      <c r="WAH138" s="59"/>
      <c r="WAI138" s="59"/>
      <c r="WAJ138" s="59"/>
      <c r="WAK138" s="59"/>
      <c r="WAL138" s="59"/>
      <c r="WAM138" s="59"/>
      <c r="WAN138" s="59"/>
      <c r="WAO138" s="59"/>
      <c r="WAP138" s="59"/>
      <c r="WAQ138" s="59"/>
      <c r="WAR138" s="59"/>
      <c r="WAS138" s="59"/>
      <c r="WAT138" s="59"/>
      <c r="WAU138" s="59"/>
      <c r="WAV138" s="59"/>
      <c r="WAW138" s="59"/>
      <c r="WAX138" s="59"/>
      <c r="WAY138" s="59"/>
      <c r="WAZ138" s="59"/>
      <c r="WBA138" s="59"/>
      <c r="WBB138" s="59"/>
      <c r="WBC138" s="59"/>
      <c r="WBD138" s="59"/>
      <c r="WBE138" s="59"/>
      <c r="WBF138" s="59"/>
      <c r="WBG138" s="59"/>
      <c r="WBH138" s="59"/>
      <c r="WBI138" s="59"/>
      <c r="WBJ138" s="59"/>
      <c r="WBK138" s="59"/>
      <c r="WBL138" s="59"/>
      <c r="WBM138" s="59"/>
      <c r="WBN138" s="59"/>
      <c r="WBO138" s="59"/>
      <c r="WBP138" s="59"/>
      <c r="WBQ138" s="59"/>
      <c r="WBR138" s="59"/>
      <c r="WBS138" s="59"/>
      <c r="WBT138" s="59"/>
      <c r="WBU138" s="59"/>
      <c r="WBV138" s="59"/>
      <c r="WBW138" s="59"/>
      <c r="WBX138" s="59"/>
      <c r="WBY138" s="59"/>
      <c r="WBZ138" s="59"/>
      <c r="WCA138" s="59"/>
      <c r="WCB138" s="59"/>
      <c r="WCC138" s="59"/>
      <c r="WCD138" s="59"/>
      <c r="WCE138" s="59"/>
      <c r="WCF138" s="59"/>
      <c r="WCG138" s="59"/>
      <c r="WCH138" s="59"/>
      <c r="WCI138" s="59"/>
      <c r="WCJ138" s="59"/>
      <c r="WCK138" s="59"/>
      <c r="WCL138" s="59"/>
      <c r="WCM138" s="59"/>
      <c r="WCN138" s="59"/>
      <c r="WCO138" s="59"/>
      <c r="WCP138" s="59"/>
      <c r="WCQ138" s="59"/>
      <c r="WCR138" s="59"/>
      <c r="WCS138" s="59"/>
      <c r="WCT138" s="59"/>
      <c r="WCU138" s="59"/>
      <c r="WCV138" s="59"/>
      <c r="WCW138" s="59"/>
      <c r="WCX138" s="59"/>
      <c r="WCY138" s="59"/>
      <c r="WCZ138" s="59"/>
      <c r="WDA138" s="59"/>
      <c r="WDB138" s="59"/>
      <c r="WDC138" s="59"/>
      <c r="WDD138" s="59"/>
      <c r="WDE138" s="59"/>
      <c r="WDF138" s="59"/>
      <c r="WDG138" s="59"/>
      <c r="WDH138" s="59"/>
      <c r="WDI138" s="59"/>
      <c r="WDJ138" s="59"/>
      <c r="WDK138" s="59"/>
      <c r="WDL138" s="59"/>
      <c r="WDM138" s="59"/>
      <c r="WDN138" s="59"/>
      <c r="WDO138" s="59"/>
      <c r="WDP138" s="59"/>
      <c r="WDQ138" s="59"/>
      <c r="WDR138" s="59"/>
      <c r="WDS138" s="59"/>
      <c r="WDT138" s="59"/>
      <c r="WDU138" s="59"/>
      <c r="WDV138" s="59"/>
      <c r="WDW138" s="59"/>
      <c r="WDX138" s="59"/>
      <c r="WDY138" s="59"/>
      <c r="WDZ138" s="59"/>
      <c r="WEA138" s="59"/>
      <c r="WEB138" s="59"/>
      <c r="WEC138" s="59"/>
      <c r="WED138" s="59"/>
      <c r="WEE138" s="59"/>
      <c r="WEF138" s="59"/>
      <c r="WEG138" s="59"/>
      <c r="WEH138" s="59"/>
      <c r="WEI138" s="59"/>
      <c r="WEJ138" s="59"/>
      <c r="WEK138" s="59"/>
      <c r="WEL138" s="59"/>
      <c r="WEM138" s="59"/>
      <c r="WEN138" s="59"/>
      <c r="WEO138" s="59"/>
      <c r="WEP138" s="59"/>
      <c r="WEQ138" s="59"/>
      <c r="WER138" s="59"/>
      <c r="WES138" s="59"/>
      <c r="WET138" s="59"/>
      <c r="WEU138" s="59"/>
      <c r="WEV138" s="59"/>
      <c r="WEW138" s="59"/>
      <c r="WEX138" s="59"/>
      <c r="WEY138" s="59"/>
      <c r="WEZ138" s="59"/>
      <c r="WFA138" s="59"/>
      <c r="WFB138" s="59"/>
      <c r="WFC138" s="59"/>
      <c r="WFD138" s="59"/>
      <c r="WFE138" s="59"/>
      <c r="WFF138" s="59"/>
      <c r="WFG138" s="59"/>
      <c r="WFH138" s="59"/>
      <c r="WFI138" s="59"/>
      <c r="WFJ138" s="59"/>
      <c r="WFK138" s="59"/>
      <c r="WFL138" s="59"/>
      <c r="WFM138" s="59"/>
      <c r="WFN138" s="59"/>
      <c r="WFO138" s="59"/>
      <c r="WFP138" s="59"/>
      <c r="WFQ138" s="59"/>
      <c r="WFR138" s="59"/>
      <c r="WFS138" s="59"/>
      <c r="WFT138" s="59"/>
      <c r="WFU138" s="59"/>
      <c r="WFV138" s="59"/>
      <c r="WFW138" s="59"/>
      <c r="WFX138" s="59"/>
      <c r="WFY138" s="59"/>
      <c r="WFZ138" s="59"/>
      <c r="WGA138" s="59"/>
      <c r="WGB138" s="59"/>
      <c r="WGC138" s="59"/>
      <c r="WGD138" s="59"/>
      <c r="WGE138" s="59"/>
      <c r="WGF138" s="59"/>
      <c r="WGG138" s="59"/>
      <c r="WGH138" s="59"/>
      <c r="WGI138" s="59"/>
      <c r="WGJ138" s="59"/>
      <c r="WGK138" s="59"/>
      <c r="WGL138" s="59"/>
      <c r="WGM138" s="59"/>
      <c r="WGN138" s="59"/>
      <c r="WGO138" s="59"/>
      <c r="WGP138" s="59"/>
      <c r="WGQ138" s="59"/>
      <c r="WGR138" s="59"/>
      <c r="WGS138" s="59"/>
      <c r="WGT138" s="59"/>
      <c r="WGU138" s="59"/>
      <c r="WGV138" s="59"/>
      <c r="WGW138" s="59"/>
      <c r="WGX138" s="59"/>
      <c r="WGY138" s="59"/>
      <c r="WGZ138" s="59"/>
      <c r="WHA138" s="59"/>
      <c r="WHB138" s="59"/>
      <c r="WHC138" s="59"/>
      <c r="WHD138" s="59"/>
      <c r="WHE138" s="59"/>
      <c r="WHF138" s="59"/>
      <c r="WHG138" s="59"/>
      <c r="WHH138" s="59"/>
      <c r="WHI138" s="59"/>
      <c r="WHJ138" s="59"/>
      <c r="WHK138" s="59"/>
      <c r="WHL138" s="59"/>
      <c r="WHM138" s="59"/>
      <c r="WHN138" s="59"/>
      <c r="WHO138" s="59"/>
      <c r="WHP138" s="59"/>
      <c r="WHQ138" s="59"/>
      <c r="WHR138" s="59"/>
      <c r="WHS138" s="59"/>
      <c r="WHT138" s="59"/>
      <c r="WHU138" s="59"/>
      <c r="WHV138" s="59"/>
      <c r="WHW138" s="59"/>
      <c r="WHX138" s="59"/>
      <c r="WHY138" s="59"/>
      <c r="WHZ138" s="59"/>
      <c r="WIA138" s="59"/>
      <c r="WIB138" s="59"/>
      <c r="WIC138" s="59"/>
      <c r="WID138" s="59"/>
      <c r="WIE138" s="59"/>
      <c r="WIF138" s="59"/>
      <c r="WIG138" s="59"/>
      <c r="WIH138" s="59"/>
      <c r="WII138" s="59"/>
      <c r="WIJ138" s="59"/>
      <c r="WIK138" s="59"/>
      <c r="WIL138" s="59"/>
      <c r="WIM138" s="59"/>
      <c r="WIN138" s="59"/>
      <c r="WIO138" s="59"/>
      <c r="WIP138" s="59"/>
      <c r="WIQ138" s="59"/>
      <c r="WIR138" s="59"/>
      <c r="WIS138" s="59"/>
      <c r="WIT138" s="59"/>
      <c r="WIU138" s="59"/>
      <c r="WIV138" s="59"/>
      <c r="WIW138" s="59"/>
      <c r="WIX138" s="59"/>
      <c r="WIY138" s="59"/>
      <c r="WIZ138" s="59"/>
      <c r="WJA138" s="59"/>
      <c r="WJB138" s="59"/>
      <c r="WJC138" s="59"/>
      <c r="WJD138" s="59"/>
      <c r="WJE138" s="59"/>
      <c r="WJF138" s="59"/>
      <c r="WJG138" s="59"/>
      <c r="WJH138" s="59"/>
      <c r="WJI138" s="59"/>
      <c r="WJJ138" s="59"/>
      <c r="WJK138" s="59"/>
      <c r="WJL138" s="59"/>
      <c r="WJM138" s="59"/>
      <c r="WJN138" s="59"/>
      <c r="WJO138" s="59"/>
      <c r="WJP138" s="59"/>
      <c r="WJQ138" s="59"/>
      <c r="WJR138" s="59"/>
      <c r="WJS138" s="59"/>
      <c r="WJT138" s="59"/>
      <c r="WJU138" s="59"/>
      <c r="WJV138" s="59"/>
      <c r="WJW138" s="59"/>
      <c r="WJX138" s="59"/>
      <c r="WJY138" s="59"/>
      <c r="WJZ138" s="59"/>
      <c r="WKA138" s="59"/>
      <c r="WKB138" s="59"/>
      <c r="WKC138" s="59"/>
      <c r="WKD138" s="59"/>
      <c r="WKE138" s="59"/>
      <c r="WKF138" s="59"/>
      <c r="WKG138" s="59"/>
      <c r="WKH138" s="59"/>
      <c r="WKI138" s="59"/>
      <c r="WKJ138" s="59"/>
      <c r="WKK138" s="59"/>
      <c r="WKL138" s="59"/>
      <c r="WKM138" s="59"/>
      <c r="WKN138" s="59"/>
      <c r="WKO138" s="59"/>
      <c r="WKP138" s="59"/>
      <c r="WKQ138" s="59"/>
      <c r="WKR138" s="59"/>
      <c r="WKS138" s="59"/>
      <c r="WKT138" s="59"/>
      <c r="WKU138" s="59"/>
      <c r="WKV138" s="59"/>
      <c r="WKW138" s="59"/>
      <c r="WKX138" s="59"/>
      <c r="WKY138" s="59"/>
      <c r="WKZ138" s="59"/>
      <c r="WLA138" s="59"/>
      <c r="WLB138" s="59"/>
      <c r="WLC138" s="59"/>
      <c r="WLD138" s="59"/>
      <c r="WLE138" s="59"/>
      <c r="WLF138" s="59"/>
      <c r="WLG138" s="59"/>
      <c r="WLH138" s="59"/>
      <c r="WLI138" s="59"/>
      <c r="WLJ138" s="59"/>
      <c r="WLK138" s="59"/>
      <c r="WLL138" s="59"/>
      <c r="WLM138" s="59"/>
      <c r="WLN138" s="59"/>
      <c r="WLO138" s="59"/>
      <c r="WLP138" s="59"/>
      <c r="WLQ138" s="59"/>
      <c r="WLR138" s="59"/>
      <c r="WLS138" s="59"/>
      <c r="WLT138" s="59"/>
      <c r="WLU138" s="59"/>
      <c r="WLV138" s="59"/>
      <c r="WLW138" s="59"/>
      <c r="WLX138" s="59"/>
      <c r="WLY138" s="59"/>
      <c r="WLZ138" s="59"/>
      <c r="WMA138" s="59"/>
      <c r="WMB138" s="59"/>
      <c r="WMC138" s="59"/>
      <c r="WMD138" s="59"/>
      <c r="WME138" s="59"/>
      <c r="WMF138" s="59"/>
      <c r="WMG138" s="59"/>
      <c r="WMH138" s="59"/>
      <c r="WMI138" s="59"/>
      <c r="WMJ138" s="59"/>
      <c r="WMK138" s="59"/>
      <c r="WML138" s="59"/>
      <c r="WMM138" s="59"/>
      <c r="WMN138" s="59"/>
      <c r="WMO138" s="59"/>
      <c r="WMP138" s="59"/>
      <c r="WMQ138" s="59"/>
      <c r="WMR138" s="59"/>
      <c r="WMS138" s="59"/>
      <c r="WMT138" s="59"/>
      <c r="WMU138" s="59"/>
      <c r="WMV138" s="59"/>
      <c r="WMW138" s="59"/>
      <c r="WMX138" s="59"/>
      <c r="WMY138" s="59"/>
      <c r="WMZ138" s="59"/>
      <c r="WNA138" s="59"/>
      <c r="WNB138" s="59"/>
      <c r="WNC138" s="59"/>
      <c r="WND138" s="59"/>
      <c r="WNE138" s="59"/>
      <c r="WNF138" s="59"/>
      <c r="WNG138" s="59"/>
      <c r="WNH138" s="59"/>
      <c r="WNI138" s="59"/>
      <c r="WNJ138" s="59"/>
      <c r="WNK138" s="59"/>
      <c r="WNL138" s="59"/>
      <c r="WNM138" s="59"/>
      <c r="WNN138" s="59"/>
      <c r="WNO138" s="59"/>
      <c r="WNP138" s="59"/>
      <c r="WNQ138" s="59"/>
      <c r="WNR138" s="59"/>
      <c r="WNS138" s="59"/>
      <c r="WNT138" s="59"/>
      <c r="WNU138" s="59"/>
      <c r="WNV138" s="59"/>
      <c r="WNW138" s="59"/>
      <c r="WNX138" s="59"/>
      <c r="WNY138" s="59"/>
      <c r="WNZ138" s="59"/>
      <c r="WOA138" s="59"/>
      <c r="WOB138" s="59"/>
      <c r="WOC138" s="59"/>
      <c r="WOD138" s="59"/>
      <c r="WOE138" s="59"/>
      <c r="WOF138" s="59"/>
      <c r="WOG138" s="59"/>
      <c r="WOH138" s="59"/>
      <c r="WOI138" s="59"/>
      <c r="WOJ138" s="59"/>
      <c r="WOK138" s="59"/>
      <c r="WOL138" s="59"/>
      <c r="WOM138" s="59"/>
      <c r="WON138" s="59"/>
      <c r="WOO138" s="59"/>
      <c r="WOP138" s="59"/>
      <c r="WOQ138" s="59"/>
      <c r="WOR138" s="59"/>
      <c r="WOS138" s="59"/>
      <c r="WOT138" s="59"/>
      <c r="WOU138" s="59"/>
      <c r="WOV138" s="59"/>
      <c r="WOW138" s="59"/>
      <c r="WOX138" s="59"/>
      <c r="WOY138" s="59"/>
      <c r="WOZ138" s="59"/>
      <c r="WPA138" s="59"/>
      <c r="WPB138" s="59"/>
      <c r="WPC138" s="59"/>
      <c r="WPD138" s="59"/>
      <c r="WPE138" s="59"/>
      <c r="WPF138" s="59"/>
      <c r="WPG138" s="59"/>
      <c r="WPH138" s="59"/>
      <c r="WPI138" s="59"/>
      <c r="WPJ138" s="59"/>
      <c r="WPK138" s="59"/>
      <c r="WPL138" s="59"/>
      <c r="WPM138" s="59"/>
      <c r="WPN138" s="59"/>
      <c r="WPO138" s="59"/>
      <c r="WPP138" s="59"/>
      <c r="WPQ138" s="59"/>
      <c r="WPR138" s="59"/>
      <c r="WPS138" s="59"/>
      <c r="WPT138" s="59"/>
      <c r="WPU138" s="59"/>
      <c r="WPV138" s="59"/>
      <c r="WPW138" s="59"/>
      <c r="WPX138" s="59"/>
      <c r="WPY138" s="59"/>
      <c r="WPZ138" s="59"/>
      <c r="WQA138" s="59"/>
      <c r="WQB138" s="59"/>
      <c r="WQC138" s="59"/>
      <c r="WQD138" s="59"/>
      <c r="WQE138" s="59"/>
      <c r="WQF138" s="59"/>
      <c r="WQG138" s="59"/>
      <c r="WQH138" s="59"/>
      <c r="WQI138" s="59"/>
      <c r="WQJ138" s="59"/>
      <c r="WQK138" s="59"/>
      <c r="WQL138" s="59"/>
      <c r="WQM138" s="59"/>
      <c r="WQN138" s="59"/>
      <c r="WQO138" s="59"/>
      <c r="WQP138" s="59"/>
      <c r="WQQ138" s="59"/>
      <c r="WQR138" s="59"/>
      <c r="WQS138" s="59"/>
      <c r="WQT138" s="59"/>
      <c r="WQU138" s="59"/>
      <c r="WQV138" s="59"/>
      <c r="WQW138" s="59"/>
      <c r="WQX138" s="59"/>
      <c r="WQY138" s="59"/>
      <c r="WQZ138" s="59"/>
      <c r="WRA138" s="59"/>
      <c r="WRB138" s="59"/>
      <c r="WRC138" s="59"/>
      <c r="WRD138" s="59"/>
      <c r="WRE138" s="59"/>
      <c r="WRF138" s="59"/>
      <c r="WRG138" s="59"/>
      <c r="WRH138" s="59"/>
      <c r="WRI138" s="59"/>
      <c r="WRJ138" s="59"/>
      <c r="WRK138" s="59"/>
      <c r="WRL138" s="59"/>
      <c r="WRM138" s="59"/>
      <c r="WRN138" s="59"/>
      <c r="WRO138" s="59"/>
      <c r="WRP138" s="59"/>
      <c r="WRQ138" s="59"/>
      <c r="WRR138" s="59"/>
      <c r="WRS138" s="59"/>
      <c r="WRT138" s="59"/>
      <c r="WRU138" s="59"/>
      <c r="WRV138" s="59"/>
      <c r="WRW138" s="59"/>
      <c r="WRX138" s="59"/>
      <c r="WRY138" s="59"/>
      <c r="WRZ138" s="59"/>
      <c r="WSA138" s="59"/>
      <c r="WSB138" s="59"/>
      <c r="WSC138" s="59"/>
      <c r="WSD138" s="59"/>
      <c r="WSE138" s="59"/>
      <c r="WSF138" s="59"/>
      <c r="WSG138" s="59"/>
      <c r="WSH138" s="59"/>
      <c r="WSI138" s="59"/>
      <c r="WSJ138" s="59"/>
      <c r="WSK138" s="59"/>
      <c r="WSL138" s="59"/>
      <c r="WSM138" s="59"/>
      <c r="WSN138" s="59"/>
      <c r="WSO138" s="59"/>
      <c r="WSP138" s="59"/>
      <c r="WSQ138" s="59"/>
      <c r="WSR138" s="59"/>
      <c r="WSS138" s="59"/>
      <c r="WST138" s="59"/>
      <c r="WSU138" s="59"/>
      <c r="WSV138" s="59"/>
      <c r="WSW138" s="59"/>
      <c r="WSX138" s="59"/>
      <c r="WSY138" s="59"/>
      <c r="WSZ138" s="59"/>
      <c r="WTA138" s="59"/>
      <c r="WTB138" s="59"/>
      <c r="WTC138" s="59"/>
      <c r="WTD138" s="59"/>
      <c r="WTE138" s="59"/>
      <c r="WTF138" s="59"/>
      <c r="WTG138" s="59"/>
      <c r="WTH138" s="59"/>
      <c r="WTI138" s="59"/>
      <c r="WTJ138" s="59"/>
      <c r="WTK138" s="59"/>
      <c r="WTL138" s="59"/>
      <c r="WTM138" s="59"/>
      <c r="WTN138" s="59"/>
      <c r="WTO138" s="59"/>
      <c r="WTP138" s="59"/>
      <c r="WTQ138" s="59"/>
      <c r="WTR138" s="59"/>
      <c r="WTS138" s="59"/>
      <c r="WTT138" s="59"/>
      <c r="WTU138" s="59"/>
      <c r="WTV138" s="59"/>
      <c r="WTW138" s="59"/>
      <c r="WTX138" s="59"/>
      <c r="WTY138" s="59"/>
      <c r="WTZ138" s="59"/>
      <c r="WUA138" s="59"/>
      <c r="WUB138" s="59"/>
      <c r="WUC138" s="59"/>
      <c r="WUD138" s="59"/>
      <c r="WUE138" s="59"/>
      <c r="WUF138" s="59"/>
      <c r="WUG138" s="59"/>
      <c r="WUH138" s="59"/>
      <c r="WUI138" s="59"/>
      <c r="WUJ138" s="59"/>
      <c r="WUK138" s="59"/>
      <c r="WUL138" s="59"/>
      <c r="WUM138" s="59"/>
      <c r="WUN138" s="59"/>
      <c r="WUO138" s="59"/>
      <c r="WUP138" s="59"/>
      <c r="WUQ138" s="59"/>
      <c r="WUR138" s="59"/>
      <c r="WUS138" s="59"/>
      <c r="WUT138" s="59"/>
      <c r="WUU138" s="59"/>
      <c r="WUV138" s="59"/>
      <c r="WUW138" s="59"/>
      <c r="WUX138" s="59"/>
      <c r="WUY138" s="59"/>
      <c r="WUZ138" s="59"/>
      <c r="WVA138" s="59"/>
      <c r="WVB138" s="59"/>
      <c r="WVC138" s="59"/>
      <c r="WVD138" s="59"/>
      <c r="WVE138" s="59"/>
      <c r="WVF138" s="59"/>
      <c r="WVG138" s="59"/>
      <c r="WVH138" s="59"/>
      <c r="WVI138" s="59"/>
      <c r="WVJ138" s="59"/>
      <c r="WVK138" s="59"/>
      <c r="WVL138" s="59"/>
      <c r="WVM138" s="59"/>
      <c r="WVN138" s="59"/>
      <c r="WVO138" s="59"/>
      <c r="WVP138" s="59"/>
      <c r="WVQ138" s="59"/>
      <c r="WVR138" s="59"/>
      <c r="WVS138" s="59"/>
      <c r="WVT138" s="59"/>
      <c r="WVU138" s="59"/>
      <c r="WVV138" s="59"/>
      <c r="WVW138" s="59"/>
      <c r="WVX138" s="59"/>
      <c r="WVY138" s="59"/>
      <c r="WVZ138" s="59"/>
      <c r="WWA138" s="59"/>
      <c r="WWB138" s="59"/>
      <c r="WWC138" s="59"/>
      <c r="WWD138" s="59"/>
      <c r="WWE138" s="59"/>
      <c r="WWF138" s="59"/>
      <c r="WWG138" s="59"/>
      <c r="WWH138" s="59"/>
      <c r="WWI138" s="59"/>
      <c r="WWJ138" s="59"/>
      <c r="WWK138" s="59"/>
      <c r="WWL138" s="59"/>
      <c r="WWM138" s="59"/>
      <c r="WWN138" s="59"/>
      <c r="WWO138" s="59"/>
      <c r="WWP138" s="59"/>
      <c r="WWQ138" s="59"/>
      <c r="WWR138" s="59"/>
      <c r="WWS138" s="59"/>
      <c r="WWT138" s="59"/>
      <c r="WWU138" s="59"/>
      <c r="WWV138" s="59"/>
      <c r="WWW138" s="59"/>
      <c r="WWX138" s="59"/>
      <c r="WWY138" s="59"/>
      <c r="WWZ138" s="59"/>
      <c r="WXA138" s="59"/>
      <c r="WXB138" s="59"/>
      <c r="WXC138" s="59"/>
      <c r="WXD138" s="59"/>
      <c r="WXE138" s="59"/>
      <c r="WXF138" s="59"/>
      <c r="WXG138" s="59"/>
      <c r="WXH138" s="59"/>
      <c r="WXI138" s="59"/>
      <c r="WXJ138" s="59"/>
      <c r="WXK138" s="59"/>
      <c r="WXL138" s="59"/>
      <c r="WXM138" s="59"/>
      <c r="WXN138" s="59"/>
      <c r="WXO138" s="59"/>
      <c r="WXP138" s="59"/>
      <c r="WXQ138" s="59"/>
      <c r="WXR138" s="59"/>
      <c r="WXS138" s="59"/>
      <c r="WXT138" s="59"/>
      <c r="WXU138" s="59"/>
      <c r="WXV138" s="59"/>
      <c r="WXW138" s="59"/>
      <c r="WXX138" s="59"/>
      <c r="WXY138" s="59"/>
      <c r="WXZ138" s="59"/>
      <c r="WYA138" s="59"/>
      <c r="WYB138" s="59"/>
      <c r="WYC138" s="59"/>
      <c r="WYD138" s="59"/>
      <c r="WYE138" s="59"/>
      <c r="WYF138" s="59"/>
      <c r="WYG138" s="59"/>
      <c r="WYH138" s="59"/>
      <c r="WYI138" s="59"/>
      <c r="WYJ138" s="59"/>
      <c r="WYK138" s="59"/>
      <c r="WYL138" s="59"/>
      <c r="WYM138" s="59"/>
      <c r="WYN138" s="59"/>
      <c r="WYO138" s="59"/>
      <c r="WYP138" s="59"/>
      <c r="WYQ138" s="59"/>
      <c r="WYR138" s="59"/>
      <c r="WYS138" s="59"/>
      <c r="WYT138" s="59"/>
      <c r="WYU138" s="59"/>
      <c r="WYV138" s="59"/>
      <c r="WYW138" s="59"/>
      <c r="WYX138" s="59"/>
      <c r="WYY138" s="59"/>
      <c r="WYZ138" s="59"/>
      <c r="WZA138" s="59"/>
      <c r="WZB138" s="59"/>
      <c r="WZC138" s="59"/>
      <c r="WZD138" s="59"/>
      <c r="WZE138" s="59"/>
      <c r="WZF138" s="59"/>
      <c r="WZG138" s="59"/>
      <c r="WZH138" s="59"/>
      <c r="WZI138" s="59"/>
      <c r="WZJ138" s="59"/>
      <c r="WZK138" s="59"/>
      <c r="WZL138" s="59"/>
      <c r="WZM138" s="59"/>
      <c r="WZN138" s="59"/>
      <c r="WZO138" s="59"/>
      <c r="WZP138" s="59"/>
      <c r="WZQ138" s="59"/>
      <c r="WZR138" s="59"/>
      <c r="WZS138" s="59"/>
      <c r="WZT138" s="59"/>
      <c r="WZU138" s="59"/>
      <c r="WZV138" s="59"/>
      <c r="WZW138" s="59"/>
      <c r="WZX138" s="59"/>
      <c r="WZY138" s="59"/>
      <c r="WZZ138" s="59"/>
      <c r="XAA138" s="59"/>
      <c r="XAB138" s="59"/>
      <c r="XAC138" s="59"/>
      <c r="XAD138" s="59"/>
      <c r="XAE138" s="59"/>
      <c r="XAF138" s="59"/>
      <c r="XAG138" s="59"/>
      <c r="XAH138" s="59"/>
      <c r="XAI138" s="59"/>
      <c r="XAJ138" s="59"/>
      <c r="XAK138" s="59"/>
      <c r="XAL138" s="59"/>
      <c r="XAM138" s="59"/>
      <c r="XAN138" s="59"/>
      <c r="XAO138" s="59"/>
      <c r="XAP138" s="59"/>
      <c r="XAQ138" s="59"/>
      <c r="XAR138" s="59"/>
      <c r="XAS138" s="59"/>
      <c r="XAT138" s="59"/>
      <c r="XAU138" s="59"/>
      <c r="XAV138" s="59"/>
      <c r="XAW138" s="59"/>
      <c r="XAX138" s="59"/>
      <c r="XAY138" s="59"/>
      <c r="XAZ138" s="59"/>
      <c r="XBA138" s="59"/>
      <c r="XBB138" s="59"/>
      <c r="XBC138" s="59"/>
      <c r="XBD138" s="59"/>
      <c r="XBE138" s="59"/>
      <c r="XBF138" s="59"/>
      <c r="XBG138" s="59"/>
      <c r="XBH138" s="59"/>
      <c r="XBI138" s="59"/>
      <c r="XBJ138" s="59"/>
      <c r="XBK138" s="59"/>
      <c r="XBL138" s="59"/>
      <c r="XBM138" s="59"/>
      <c r="XBN138" s="59"/>
      <c r="XBO138" s="59"/>
      <c r="XBP138" s="59"/>
      <c r="XBQ138" s="59"/>
      <c r="XBR138" s="59"/>
      <c r="XBS138" s="59"/>
      <c r="XBT138" s="59"/>
      <c r="XBU138" s="59"/>
      <c r="XBV138" s="59"/>
      <c r="XBW138" s="59"/>
      <c r="XBX138" s="59"/>
      <c r="XBY138" s="59"/>
      <c r="XBZ138" s="59"/>
      <c r="XCA138" s="59"/>
      <c r="XCB138" s="59"/>
    </row>
    <row r="139" spans="1:16304" s="59" customFormat="1" ht="31.5" x14ac:dyDescent="0.2">
      <c r="A139" s="140" t="s">
        <v>501</v>
      </c>
      <c r="B139" s="24">
        <v>912</v>
      </c>
      <c r="C139" s="15" t="s">
        <v>60</v>
      </c>
      <c r="D139" s="15" t="s">
        <v>50</v>
      </c>
      <c r="E139" s="24" t="s">
        <v>502</v>
      </c>
      <c r="F139" s="63"/>
      <c r="G139" s="71">
        <f t="shared" si="17"/>
        <v>1936</v>
      </c>
      <c r="H139" s="82">
        <f t="shared" si="17"/>
        <v>1936</v>
      </c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</row>
    <row r="140" spans="1:16304" x14ac:dyDescent="0.2">
      <c r="A140" s="136" t="s">
        <v>39</v>
      </c>
      <c r="B140" s="16">
        <v>912</v>
      </c>
      <c r="C140" s="7" t="s">
        <v>49</v>
      </c>
      <c r="D140" s="64" t="s">
        <v>50</v>
      </c>
      <c r="E140" s="25" t="s">
        <v>503</v>
      </c>
      <c r="F140" s="26"/>
      <c r="G140" s="91">
        <f t="shared" si="17"/>
        <v>1936</v>
      </c>
      <c r="H140" s="92">
        <f t="shared" si="17"/>
        <v>1936</v>
      </c>
    </row>
    <row r="141" spans="1:16304" s="102" customFormat="1" ht="63" x14ac:dyDescent="0.2">
      <c r="A141" s="139" t="s">
        <v>29</v>
      </c>
      <c r="B141" s="19">
        <v>912</v>
      </c>
      <c r="C141" s="7" t="s">
        <v>49</v>
      </c>
      <c r="D141" s="7" t="s">
        <v>50</v>
      </c>
      <c r="E141" s="27" t="s">
        <v>503</v>
      </c>
      <c r="F141" s="7">
        <v>100</v>
      </c>
      <c r="G141" s="93">
        <f t="shared" si="17"/>
        <v>1936</v>
      </c>
      <c r="H141" s="94">
        <f t="shared" si="17"/>
        <v>1936</v>
      </c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  <c r="Z141" s="231"/>
      <c r="AA141" s="231"/>
      <c r="AB141" s="231"/>
      <c r="AC141" s="231"/>
      <c r="AD141" s="231"/>
      <c r="AE141" s="231"/>
      <c r="AF141" s="231"/>
      <c r="AG141" s="231"/>
      <c r="AH141" s="231"/>
      <c r="AI141" s="231"/>
      <c r="AJ141" s="231"/>
      <c r="AK141" s="231"/>
      <c r="AL141" s="231"/>
      <c r="AM141" s="231"/>
      <c r="AN141" s="231"/>
      <c r="AO141" s="231"/>
      <c r="AP141" s="231"/>
      <c r="AQ141" s="231"/>
      <c r="AR141" s="231"/>
      <c r="AS141" s="231"/>
      <c r="AT141" s="231"/>
    </row>
    <row r="142" spans="1:16304" s="102" customFormat="1" ht="31.5" x14ac:dyDescent="0.2">
      <c r="A142" s="139" t="s">
        <v>8</v>
      </c>
      <c r="B142" s="19">
        <v>912</v>
      </c>
      <c r="C142" s="7" t="s">
        <v>49</v>
      </c>
      <c r="D142" s="7" t="s">
        <v>50</v>
      </c>
      <c r="E142" s="27" t="s">
        <v>503</v>
      </c>
      <c r="F142" s="7">
        <v>120</v>
      </c>
      <c r="G142" s="93">
        <f>G143+G144</f>
        <v>1936</v>
      </c>
      <c r="H142" s="94">
        <f>H143+H144</f>
        <v>1936</v>
      </c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  <c r="Y142" s="231"/>
      <c r="Z142" s="231"/>
      <c r="AA142" s="231"/>
      <c r="AB142" s="231"/>
      <c r="AC142" s="231"/>
      <c r="AD142" s="231"/>
      <c r="AE142" s="231"/>
      <c r="AF142" s="231"/>
      <c r="AG142" s="231"/>
      <c r="AH142" s="231"/>
      <c r="AI142" s="231"/>
      <c r="AJ142" s="231"/>
      <c r="AK142" s="231"/>
      <c r="AL142" s="231"/>
      <c r="AM142" s="231"/>
      <c r="AN142" s="231"/>
      <c r="AO142" s="231"/>
      <c r="AP142" s="231"/>
      <c r="AQ142" s="231"/>
      <c r="AR142" s="231"/>
      <c r="AS142" s="231"/>
      <c r="AT142" s="231"/>
    </row>
    <row r="143" spans="1:16304" s="102" customFormat="1" ht="19.5" customHeight="1" x14ac:dyDescent="0.2">
      <c r="A143" s="137" t="s">
        <v>410</v>
      </c>
      <c r="B143" s="19">
        <v>912</v>
      </c>
      <c r="C143" s="7" t="s">
        <v>49</v>
      </c>
      <c r="D143" s="7" t="s">
        <v>50</v>
      </c>
      <c r="E143" s="27" t="s">
        <v>503</v>
      </c>
      <c r="F143" s="64" t="s">
        <v>124</v>
      </c>
      <c r="G143" s="93">
        <v>1487</v>
      </c>
      <c r="H143" s="94">
        <v>1487</v>
      </c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  <c r="Y143" s="231"/>
      <c r="Z143" s="231"/>
      <c r="AA143" s="231"/>
      <c r="AB143" s="231"/>
      <c r="AC143" s="231"/>
      <c r="AD143" s="231"/>
      <c r="AE143" s="231"/>
      <c r="AF143" s="231"/>
      <c r="AG143" s="231"/>
      <c r="AH143" s="231"/>
      <c r="AI143" s="231"/>
      <c r="AJ143" s="231"/>
      <c r="AK143" s="231"/>
      <c r="AL143" s="231"/>
      <c r="AM143" s="231"/>
      <c r="AN143" s="231"/>
      <c r="AO143" s="231"/>
      <c r="AP143" s="231"/>
      <c r="AQ143" s="231"/>
      <c r="AR143" s="231"/>
      <c r="AS143" s="231"/>
      <c r="AT143" s="231"/>
    </row>
    <row r="144" spans="1:16304" s="102" customFormat="1" ht="45" customHeight="1" x14ac:dyDescent="0.2">
      <c r="A144" s="137" t="s">
        <v>202</v>
      </c>
      <c r="B144" s="19">
        <v>912</v>
      </c>
      <c r="C144" s="64" t="s">
        <v>60</v>
      </c>
      <c r="D144" s="64" t="s">
        <v>50</v>
      </c>
      <c r="E144" s="27" t="s">
        <v>503</v>
      </c>
      <c r="F144" s="64" t="s">
        <v>205</v>
      </c>
      <c r="G144" s="93">
        <v>449</v>
      </c>
      <c r="H144" s="94">
        <v>449</v>
      </c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231"/>
      <c r="AN144" s="231"/>
      <c r="AO144" s="231"/>
      <c r="AP144" s="231"/>
      <c r="AQ144" s="231"/>
      <c r="AR144" s="231"/>
      <c r="AS144" s="231"/>
      <c r="AT144" s="231"/>
    </row>
    <row r="145" spans="1:16304" s="90" customFormat="1" ht="33.75" customHeight="1" x14ac:dyDescent="0.2">
      <c r="A145" s="135" t="s">
        <v>55</v>
      </c>
      <c r="B145" s="2">
        <v>912</v>
      </c>
      <c r="C145" s="15" t="s">
        <v>49</v>
      </c>
      <c r="D145" s="15" t="s">
        <v>54</v>
      </c>
      <c r="E145" s="64"/>
      <c r="F145" s="64"/>
      <c r="G145" s="71">
        <f>G146+G158+G167+G228+G251+G256+G235</f>
        <v>353229</v>
      </c>
      <c r="H145" s="82">
        <f>H146+H158+H167+H228+H251+H256+H235</f>
        <v>361622</v>
      </c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25"/>
      <c r="AF145" s="225"/>
      <c r="AG145" s="225"/>
      <c r="AH145" s="225"/>
      <c r="AI145" s="225"/>
      <c r="AJ145" s="225"/>
      <c r="AK145" s="225"/>
      <c r="AL145" s="225"/>
      <c r="AM145" s="225"/>
      <c r="AN145" s="225"/>
      <c r="AO145" s="225"/>
      <c r="AP145" s="225"/>
      <c r="AQ145" s="225"/>
      <c r="AR145" s="225"/>
      <c r="AS145" s="225"/>
      <c r="AT145" s="225"/>
    </row>
    <row r="146" spans="1:16304" ht="31.5" x14ac:dyDescent="0.2">
      <c r="A146" s="140" t="s">
        <v>641</v>
      </c>
      <c r="B146" s="2">
        <v>912</v>
      </c>
      <c r="C146" s="15" t="s">
        <v>60</v>
      </c>
      <c r="D146" s="2" t="s">
        <v>54</v>
      </c>
      <c r="E146" s="15" t="s">
        <v>268</v>
      </c>
      <c r="F146" s="15"/>
      <c r="G146" s="71">
        <f>G147</f>
        <v>7428</v>
      </c>
      <c r="H146" s="82">
        <f>H147</f>
        <v>7428</v>
      </c>
    </row>
    <row r="147" spans="1:16304" x14ac:dyDescent="0.2">
      <c r="A147" s="140" t="s">
        <v>7</v>
      </c>
      <c r="B147" s="1">
        <v>912</v>
      </c>
      <c r="C147" s="63" t="s">
        <v>60</v>
      </c>
      <c r="D147" s="63" t="s">
        <v>54</v>
      </c>
      <c r="E147" s="63" t="s">
        <v>327</v>
      </c>
      <c r="F147" s="63"/>
      <c r="G147" s="100">
        <f t="shared" ref="G147:H150" si="18">G148</f>
        <v>7428</v>
      </c>
      <c r="H147" s="101">
        <f t="shared" si="18"/>
        <v>7428</v>
      </c>
    </row>
    <row r="148" spans="1:16304" ht="71.25" customHeight="1" x14ac:dyDescent="0.2">
      <c r="A148" s="140" t="s">
        <v>328</v>
      </c>
      <c r="B148" s="2">
        <v>912</v>
      </c>
      <c r="C148" s="15" t="s">
        <v>60</v>
      </c>
      <c r="D148" s="15" t="s">
        <v>54</v>
      </c>
      <c r="E148" s="24" t="s">
        <v>329</v>
      </c>
      <c r="F148" s="63"/>
      <c r="G148" s="100">
        <f t="shared" si="18"/>
        <v>7428</v>
      </c>
      <c r="H148" s="101">
        <f t="shared" si="18"/>
        <v>7428</v>
      </c>
    </row>
    <row r="149" spans="1:16304" s="102" customFormat="1" ht="47.25" x14ac:dyDescent="0.2">
      <c r="A149" s="136" t="s">
        <v>911</v>
      </c>
      <c r="B149" s="16">
        <v>912</v>
      </c>
      <c r="C149" s="17" t="s">
        <v>49</v>
      </c>
      <c r="D149" s="16" t="s">
        <v>54</v>
      </c>
      <c r="E149" s="25" t="s">
        <v>841</v>
      </c>
      <c r="F149" s="17"/>
      <c r="G149" s="91">
        <f t="shared" ref="G149:H149" si="19">G150+G155</f>
        <v>7428</v>
      </c>
      <c r="H149" s="92">
        <f t="shared" si="19"/>
        <v>7428</v>
      </c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</row>
    <row r="150" spans="1:16304" s="102" customFormat="1" ht="63" x14ac:dyDescent="0.2">
      <c r="A150" s="139" t="s">
        <v>29</v>
      </c>
      <c r="B150" s="19">
        <v>912</v>
      </c>
      <c r="C150" s="7" t="s">
        <v>49</v>
      </c>
      <c r="D150" s="19" t="s">
        <v>54</v>
      </c>
      <c r="E150" s="27" t="s">
        <v>841</v>
      </c>
      <c r="F150" s="7" t="s">
        <v>30</v>
      </c>
      <c r="G150" s="93">
        <f t="shared" si="18"/>
        <v>7383</v>
      </c>
      <c r="H150" s="94">
        <f t="shared" si="18"/>
        <v>7383</v>
      </c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</row>
    <row r="151" spans="1:16304" s="102" customFormat="1" ht="31.5" x14ac:dyDescent="0.2">
      <c r="A151" s="138" t="s">
        <v>8</v>
      </c>
      <c r="B151" s="19">
        <v>912</v>
      </c>
      <c r="C151" s="7" t="s">
        <v>49</v>
      </c>
      <c r="D151" s="19" t="s">
        <v>54</v>
      </c>
      <c r="E151" s="27" t="s">
        <v>841</v>
      </c>
      <c r="F151" s="7" t="s">
        <v>117</v>
      </c>
      <c r="G151" s="93">
        <f>G152+G153+G154</f>
        <v>7383</v>
      </c>
      <c r="H151" s="94">
        <f>H152+H153+H154</f>
        <v>7383</v>
      </c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</row>
    <row r="152" spans="1:16304" s="102" customFormat="1" x14ac:dyDescent="0.2">
      <c r="A152" s="137" t="s">
        <v>410</v>
      </c>
      <c r="B152" s="19">
        <v>912</v>
      </c>
      <c r="C152" s="7" t="s">
        <v>49</v>
      </c>
      <c r="D152" s="19" t="s">
        <v>54</v>
      </c>
      <c r="E152" s="27" t="s">
        <v>841</v>
      </c>
      <c r="F152" s="7" t="s">
        <v>124</v>
      </c>
      <c r="G152" s="97">
        <v>4379</v>
      </c>
      <c r="H152" s="98">
        <v>4379</v>
      </c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</row>
    <row r="153" spans="1:16304" s="102" customFormat="1" ht="31.5" x14ac:dyDescent="0.2">
      <c r="A153" s="137" t="s">
        <v>122</v>
      </c>
      <c r="B153" s="19">
        <v>912</v>
      </c>
      <c r="C153" s="7" t="s">
        <v>49</v>
      </c>
      <c r="D153" s="19" t="s">
        <v>54</v>
      </c>
      <c r="E153" s="27" t="s">
        <v>841</v>
      </c>
      <c r="F153" s="7" t="s">
        <v>125</v>
      </c>
      <c r="G153" s="97">
        <v>1321</v>
      </c>
      <c r="H153" s="98">
        <v>1321</v>
      </c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</row>
    <row r="154" spans="1:16304" s="102" customFormat="1" ht="45" customHeight="1" x14ac:dyDescent="0.2">
      <c r="A154" s="137" t="s">
        <v>202</v>
      </c>
      <c r="B154" s="19">
        <v>912</v>
      </c>
      <c r="C154" s="7" t="s">
        <v>49</v>
      </c>
      <c r="D154" s="19" t="s">
        <v>54</v>
      </c>
      <c r="E154" s="27" t="s">
        <v>841</v>
      </c>
      <c r="F154" s="7" t="s">
        <v>205</v>
      </c>
      <c r="G154" s="97">
        <v>1683</v>
      </c>
      <c r="H154" s="98">
        <v>1683</v>
      </c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</row>
    <row r="155" spans="1:16304" s="102" customFormat="1" ht="45" customHeight="1" x14ac:dyDescent="0.2">
      <c r="A155" s="137" t="s">
        <v>22</v>
      </c>
      <c r="B155" s="65">
        <v>912</v>
      </c>
      <c r="C155" s="64" t="s">
        <v>49</v>
      </c>
      <c r="D155" s="64" t="s">
        <v>54</v>
      </c>
      <c r="E155" s="27" t="s">
        <v>841</v>
      </c>
      <c r="F155" s="64" t="s">
        <v>15</v>
      </c>
      <c r="G155" s="97">
        <f t="shared" ref="G155:H156" si="20">G156</f>
        <v>45</v>
      </c>
      <c r="H155" s="98">
        <f t="shared" si="20"/>
        <v>45</v>
      </c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</row>
    <row r="156" spans="1:16304" s="102" customFormat="1" ht="45" customHeight="1" x14ac:dyDescent="0.2">
      <c r="A156" s="137" t="s">
        <v>17</v>
      </c>
      <c r="B156" s="65">
        <v>912</v>
      </c>
      <c r="C156" s="64" t="s">
        <v>49</v>
      </c>
      <c r="D156" s="64" t="s">
        <v>54</v>
      </c>
      <c r="E156" s="27" t="s">
        <v>841</v>
      </c>
      <c r="F156" s="64" t="s">
        <v>16</v>
      </c>
      <c r="G156" s="97">
        <f t="shared" si="20"/>
        <v>45</v>
      </c>
      <c r="H156" s="98">
        <f t="shared" si="20"/>
        <v>45</v>
      </c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</row>
    <row r="157" spans="1:16304" s="102" customFormat="1" ht="20.25" customHeight="1" x14ac:dyDescent="0.2">
      <c r="A157" s="137" t="s">
        <v>826</v>
      </c>
      <c r="B157" s="65">
        <v>912</v>
      </c>
      <c r="C157" s="64" t="s">
        <v>49</v>
      </c>
      <c r="D157" s="64" t="s">
        <v>54</v>
      </c>
      <c r="E157" s="64" t="s">
        <v>841</v>
      </c>
      <c r="F157" s="64" t="s">
        <v>126</v>
      </c>
      <c r="G157" s="93">
        <v>45</v>
      </c>
      <c r="H157" s="94">
        <v>45</v>
      </c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  <c r="CL157" s="59"/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59"/>
      <c r="DE157" s="59"/>
      <c r="DF157" s="59"/>
      <c r="DG157" s="59"/>
      <c r="DH157" s="59"/>
      <c r="DI157" s="59"/>
      <c r="DJ157" s="59"/>
      <c r="DK157" s="59"/>
      <c r="DL157" s="59"/>
      <c r="DM157" s="59"/>
      <c r="DN157" s="59"/>
      <c r="DO157" s="59"/>
      <c r="DP157" s="59"/>
      <c r="DQ157" s="59"/>
      <c r="DR157" s="59"/>
      <c r="DS157" s="59"/>
      <c r="DT157" s="59"/>
      <c r="DU157" s="59"/>
      <c r="DV157" s="59"/>
      <c r="DW157" s="59"/>
      <c r="DX157" s="59"/>
      <c r="DY157" s="59"/>
      <c r="DZ157" s="59"/>
      <c r="EA157" s="59"/>
      <c r="EB157" s="59"/>
      <c r="EC157" s="59"/>
      <c r="ED157" s="59"/>
      <c r="EE157" s="59"/>
      <c r="EF157" s="59"/>
      <c r="EG157" s="59"/>
      <c r="EH157" s="59"/>
      <c r="EI157" s="59"/>
      <c r="EJ157" s="59"/>
      <c r="EK157" s="59"/>
      <c r="EL157" s="59"/>
      <c r="EM157" s="59"/>
      <c r="EN157" s="59"/>
      <c r="EO157" s="59"/>
      <c r="EP157" s="59"/>
      <c r="EQ157" s="59"/>
      <c r="ER157" s="59"/>
      <c r="ES157" s="59"/>
      <c r="ET157" s="59"/>
      <c r="EU157" s="59"/>
      <c r="EV157" s="59"/>
      <c r="EW157" s="59"/>
      <c r="EX157" s="59"/>
      <c r="EY157" s="59"/>
      <c r="EZ157" s="59"/>
      <c r="FA157" s="59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59"/>
      <c r="IB157" s="59"/>
      <c r="IC157" s="59"/>
      <c r="ID157" s="59"/>
      <c r="IE157" s="59"/>
      <c r="IF157" s="59"/>
      <c r="IG157" s="59"/>
      <c r="IH157" s="59"/>
      <c r="II157" s="59"/>
      <c r="IJ157" s="59"/>
      <c r="IK157" s="59"/>
      <c r="IL157" s="59"/>
      <c r="IM157" s="59"/>
      <c r="IN157" s="59"/>
      <c r="IO157" s="59"/>
      <c r="IP157" s="59"/>
      <c r="IQ157" s="59"/>
      <c r="IR157" s="59"/>
      <c r="IS157" s="59"/>
      <c r="IT157" s="59"/>
      <c r="IU157" s="59"/>
      <c r="IV157" s="59"/>
      <c r="IW157" s="59"/>
      <c r="IX157" s="59"/>
      <c r="IY157" s="59"/>
      <c r="IZ157" s="59"/>
      <c r="JA157" s="59"/>
      <c r="JB157" s="59"/>
      <c r="JC157" s="59"/>
      <c r="JD157" s="59"/>
      <c r="JE157" s="59"/>
      <c r="JF157" s="59"/>
      <c r="JG157" s="59"/>
      <c r="JH157" s="59"/>
      <c r="JI157" s="59"/>
      <c r="JJ157" s="59"/>
      <c r="JK157" s="59"/>
      <c r="JL157" s="59"/>
      <c r="JM157" s="59"/>
      <c r="JN157" s="59"/>
      <c r="JO157" s="59"/>
      <c r="JP157" s="59"/>
      <c r="JQ157" s="59"/>
      <c r="JR157" s="59"/>
      <c r="JS157" s="59"/>
      <c r="JT157" s="59"/>
      <c r="JU157" s="59"/>
      <c r="JV157" s="59"/>
      <c r="JW157" s="59"/>
      <c r="JX157" s="59"/>
      <c r="JY157" s="59"/>
      <c r="JZ157" s="59"/>
      <c r="KA157" s="59"/>
      <c r="KB157" s="59"/>
      <c r="KC157" s="59"/>
      <c r="KD157" s="59"/>
      <c r="KE157" s="59"/>
      <c r="KF157" s="59"/>
      <c r="KG157" s="59"/>
      <c r="KH157" s="59"/>
      <c r="KI157" s="59"/>
      <c r="KJ157" s="59"/>
      <c r="KK157" s="59"/>
      <c r="KL157" s="59"/>
      <c r="KM157" s="59"/>
      <c r="KN157" s="59"/>
      <c r="KO157" s="59"/>
      <c r="KP157" s="59"/>
      <c r="KQ157" s="59"/>
      <c r="KR157" s="59"/>
      <c r="KS157" s="59"/>
      <c r="KT157" s="59"/>
      <c r="KU157" s="59"/>
      <c r="KV157" s="59"/>
      <c r="KW157" s="59"/>
      <c r="KX157" s="59"/>
      <c r="KY157" s="59"/>
      <c r="KZ157" s="59"/>
      <c r="LA157" s="59"/>
      <c r="LB157" s="59"/>
      <c r="LC157" s="59"/>
      <c r="LD157" s="59"/>
      <c r="LE157" s="59"/>
      <c r="LF157" s="59"/>
      <c r="LG157" s="59"/>
      <c r="LH157" s="59"/>
      <c r="LI157" s="59"/>
      <c r="LJ157" s="59"/>
      <c r="LK157" s="59"/>
      <c r="LL157" s="59"/>
      <c r="LM157" s="59"/>
      <c r="LN157" s="59"/>
      <c r="LO157" s="59"/>
      <c r="LP157" s="59"/>
      <c r="LQ157" s="59"/>
      <c r="LR157" s="59"/>
      <c r="LS157" s="59"/>
      <c r="LT157" s="59"/>
      <c r="LU157" s="59"/>
      <c r="LV157" s="59"/>
      <c r="LW157" s="59"/>
      <c r="LX157" s="59"/>
      <c r="LY157" s="59"/>
      <c r="LZ157" s="59"/>
      <c r="MA157" s="59"/>
      <c r="MB157" s="59"/>
      <c r="MC157" s="59"/>
      <c r="MD157" s="59"/>
      <c r="ME157" s="59"/>
      <c r="MF157" s="59"/>
      <c r="MG157" s="59"/>
      <c r="MH157" s="59"/>
      <c r="MI157" s="59"/>
      <c r="MJ157" s="59"/>
      <c r="MK157" s="59"/>
      <c r="ML157" s="59"/>
      <c r="MM157" s="59"/>
      <c r="MN157" s="59"/>
      <c r="MO157" s="59"/>
      <c r="MP157" s="59"/>
      <c r="MQ157" s="59"/>
      <c r="MR157" s="59"/>
      <c r="MS157" s="59"/>
      <c r="MT157" s="59"/>
      <c r="MU157" s="59"/>
      <c r="MV157" s="59"/>
      <c r="MW157" s="59"/>
      <c r="MX157" s="59"/>
      <c r="MY157" s="59"/>
      <c r="MZ157" s="59"/>
      <c r="NA157" s="59"/>
      <c r="NB157" s="59"/>
      <c r="NC157" s="59"/>
      <c r="ND157" s="59"/>
      <c r="NE157" s="59"/>
      <c r="NF157" s="59"/>
      <c r="NG157" s="59"/>
      <c r="NH157" s="59"/>
      <c r="NI157" s="59"/>
      <c r="NJ157" s="59"/>
      <c r="NK157" s="59"/>
      <c r="NL157" s="59"/>
      <c r="NM157" s="59"/>
      <c r="NN157" s="59"/>
      <c r="NO157" s="59"/>
      <c r="NP157" s="59"/>
      <c r="NQ157" s="59"/>
      <c r="NR157" s="59"/>
      <c r="NS157" s="59"/>
      <c r="NT157" s="59"/>
      <c r="NU157" s="59"/>
      <c r="NV157" s="59"/>
      <c r="NW157" s="59"/>
      <c r="NX157" s="59"/>
      <c r="NY157" s="59"/>
      <c r="NZ157" s="59"/>
      <c r="OA157" s="59"/>
      <c r="OB157" s="59"/>
      <c r="OC157" s="59"/>
      <c r="OD157" s="59"/>
      <c r="OE157" s="59"/>
      <c r="OF157" s="59"/>
      <c r="OG157" s="59"/>
      <c r="OH157" s="59"/>
      <c r="OI157" s="59"/>
      <c r="OJ157" s="59"/>
      <c r="OK157" s="59"/>
      <c r="OL157" s="59"/>
      <c r="OM157" s="59"/>
      <c r="ON157" s="59"/>
      <c r="OO157" s="59"/>
      <c r="OP157" s="59"/>
      <c r="OQ157" s="59"/>
      <c r="OR157" s="59"/>
      <c r="OS157" s="59"/>
      <c r="OT157" s="59"/>
      <c r="OU157" s="59"/>
      <c r="OV157" s="59"/>
      <c r="OW157" s="59"/>
      <c r="OX157" s="59"/>
      <c r="OY157" s="59"/>
      <c r="OZ157" s="59"/>
      <c r="PA157" s="59"/>
      <c r="PB157" s="59"/>
      <c r="PC157" s="59"/>
      <c r="PD157" s="59"/>
      <c r="PE157" s="59"/>
      <c r="PF157" s="59"/>
      <c r="PG157" s="59"/>
      <c r="PH157" s="59"/>
      <c r="PI157" s="59"/>
      <c r="PJ157" s="59"/>
      <c r="PK157" s="59"/>
      <c r="PL157" s="59"/>
      <c r="PM157" s="59"/>
      <c r="PN157" s="59"/>
      <c r="PO157" s="59"/>
      <c r="PP157" s="59"/>
      <c r="PQ157" s="59"/>
      <c r="PR157" s="59"/>
      <c r="PS157" s="59"/>
      <c r="PT157" s="59"/>
      <c r="PU157" s="59"/>
      <c r="PV157" s="59"/>
      <c r="PW157" s="59"/>
      <c r="PX157" s="59"/>
      <c r="PY157" s="59"/>
      <c r="PZ157" s="59"/>
      <c r="QA157" s="59"/>
      <c r="QB157" s="59"/>
      <c r="QC157" s="59"/>
      <c r="QD157" s="59"/>
      <c r="QE157" s="59"/>
      <c r="QF157" s="59"/>
      <c r="QG157" s="59"/>
      <c r="QH157" s="59"/>
      <c r="QI157" s="59"/>
      <c r="QJ157" s="59"/>
      <c r="QK157" s="59"/>
      <c r="QL157" s="59"/>
      <c r="QM157" s="59"/>
      <c r="QN157" s="59"/>
      <c r="QO157" s="59"/>
      <c r="QP157" s="59"/>
      <c r="QQ157" s="59"/>
      <c r="QR157" s="59"/>
      <c r="QS157" s="59"/>
      <c r="QT157" s="59"/>
      <c r="QU157" s="59"/>
      <c r="QV157" s="59"/>
      <c r="QW157" s="59"/>
      <c r="QX157" s="59"/>
      <c r="QY157" s="59"/>
      <c r="QZ157" s="59"/>
      <c r="RA157" s="59"/>
      <c r="RB157" s="59"/>
      <c r="RC157" s="59"/>
      <c r="RD157" s="59"/>
      <c r="RE157" s="59"/>
      <c r="RF157" s="59"/>
      <c r="RG157" s="59"/>
      <c r="RH157" s="59"/>
      <c r="RI157" s="59"/>
      <c r="RJ157" s="59"/>
      <c r="RK157" s="59"/>
      <c r="RL157" s="59"/>
      <c r="RM157" s="59"/>
      <c r="RN157" s="59"/>
      <c r="RO157" s="59"/>
      <c r="RP157" s="59"/>
      <c r="RQ157" s="59"/>
      <c r="RR157" s="59"/>
      <c r="RS157" s="59"/>
      <c r="RT157" s="59"/>
      <c r="RU157" s="59"/>
      <c r="RV157" s="59"/>
      <c r="RW157" s="59"/>
      <c r="RX157" s="59"/>
      <c r="RY157" s="59"/>
      <c r="RZ157" s="59"/>
      <c r="SA157" s="59"/>
      <c r="SB157" s="59"/>
      <c r="SC157" s="59"/>
      <c r="SD157" s="59"/>
      <c r="SE157" s="59"/>
      <c r="SF157" s="59"/>
      <c r="SG157" s="59"/>
      <c r="SH157" s="59"/>
      <c r="SI157" s="59"/>
      <c r="SJ157" s="59"/>
      <c r="SK157" s="59"/>
      <c r="SL157" s="59"/>
      <c r="SM157" s="59"/>
      <c r="SN157" s="59"/>
      <c r="SO157" s="59"/>
      <c r="SP157" s="59"/>
      <c r="SQ157" s="59"/>
      <c r="SR157" s="59"/>
      <c r="SS157" s="59"/>
      <c r="ST157" s="59"/>
      <c r="SU157" s="59"/>
      <c r="SV157" s="59"/>
      <c r="SW157" s="59"/>
      <c r="SX157" s="59"/>
      <c r="SY157" s="59"/>
      <c r="SZ157" s="59"/>
      <c r="TA157" s="59"/>
      <c r="TB157" s="59"/>
      <c r="TC157" s="59"/>
      <c r="TD157" s="59"/>
      <c r="TE157" s="59"/>
      <c r="TF157" s="59"/>
      <c r="TG157" s="59"/>
      <c r="TH157" s="59"/>
      <c r="TI157" s="59"/>
      <c r="TJ157" s="59"/>
      <c r="TK157" s="59"/>
      <c r="TL157" s="59"/>
      <c r="TM157" s="59"/>
      <c r="TN157" s="59"/>
      <c r="TO157" s="59"/>
      <c r="TP157" s="59"/>
      <c r="TQ157" s="59"/>
      <c r="TR157" s="59"/>
      <c r="TS157" s="59"/>
      <c r="TT157" s="59"/>
      <c r="TU157" s="59"/>
      <c r="TV157" s="59"/>
      <c r="TW157" s="59"/>
      <c r="TX157" s="59"/>
      <c r="TY157" s="59"/>
      <c r="TZ157" s="59"/>
      <c r="UA157" s="59"/>
      <c r="UB157" s="59"/>
      <c r="UC157" s="59"/>
      <c r="UD157" s="59"/>
      <c r="UE157" s="59"/>
      <c r="UF157" s="59"/>
      <c r="UG157" s="59"/>
      <c r="UH157" s="59"/>
      <c r="UI157" s="59"/>
      <c r="UJ157" s="59"/>
      <c r="UK157" s="59"/>
      <c r="UL157" s="59"/>
      <c r="UM157" s="59"/>
      <c r="UN157" s="59"/>
      <c r="UO157" s="59"/>
      <c r="UP157" s="59"/>
      <c r="UQ157" s="59"/>
      <c r="UR157" s="59"/>
      <c r="US157" s="59"/>
      <c r="UT157" s="59"/>
      <c r="UU157" s="59"/>
      <c r="UV157" s="59"/>
      <c r="UW157" s="59"/>
      <c r="UX157" s="59"/>
      <c r="UY157" s="59"/>
      <c r="UZ157" s="59"/>
      <c r="VA157" s="59"/>
      <c r="VB157" s="59"/>
      <c r="VC157" s="59"/>
      <c r="VD157" s="59"/>
      <c r="VE157" s="59"/>
      <c r="VF157" s="59"/>
      <c r="VG157" s="59"/>
      <c r="VH157" s="59"/>
      <c r="VI157" s="59"/>
      <c r="VJ157" s="59"/>
      <c r="VK157" s="59"/>
      <c r="VL157" s="59"/>
      <c r="VM157" s="59"/>
      <c r="VN157" s="59"/>
      <c r="VO157" s="59"/>
      <c r="VP157" s="59"/>
      <c r="VQ157" s="59"/>
      <c r="VR157" s="59"/>
      <c r="VS157" s="59"/>
      <c r="VT157" s="59"/>
      <c r="VU157" s="59"/>
      <c r="VV157" s="59"/>
      <c r="VW157" s="59"/>
      <c r="VX157" s="59"/>
      <c r="VY157" s="59"/>
      <c r="VZ157" s="59"/>
      <c r="WA157" s="59"/>
      <c r="WB157" s="59"/>
      <c r="WC157" s="59"/>
      <c r="WD157" s="59"/>
      <c r="WE157" s="59"/>
      <c r="WF157" s="59"/>
      <c r="WG157" s="59"/>
      <c r="WH157" s="59"/>
      <c r="WI157" s="59"/>
      <c r="WJ157" s="59"/>
      <c r="WK157" s="59"/>
      <c r="WL157" s="59"/>
      <c r="WM157" s="59"/>
      <c r="WN157" s="59"/>
      <c r="WO157" s="59"/>
      <c r="WP157" s="59"/>
      <c r="WQ157" s="59"/>
      <c r="WR157" s="59"/>
      <c r="WS157" s="59"/>
      <c r="WT157" s="59"/>
      <c r="WU157" s="59"/>
      <c r="WV157" s="59"/>
      <c r="WW157" s="59"/>
      <c r="WX157" s="59"/>
      <c r="WY157" s="59"/>
      <c r="WZ157" s="59"/>
      <c r="XA157" s="59"/>
      <c r="XB157" s="59"/>
      <c r="XC157" s="59"/>
      <c r="XD157" s="59"/>
      <c r="XE157" s="59"/>
      <c r="XF157" s="59"/>
      <c r="XG157" s="59"/>
      <c r="XH157" s="59"/>
      <c r="XI157" s="59"/>
      <c r="XJ157" s="59"/>
      <c r="XK157" s="59"/>
      <c r="XL157" s="59"/>
      <c r="XM157" s="59"/>
      <c r="XN157" s="59"/>
      <c r="XO157" s="59"/>
      <c r="XP157" s="59"/>
      <c r="XQ157" s="59"/>
      <c r="XR157" s="59"/>
      <c r="XS157" s="59"/>
      <c r="XT157" s="59"/>
      <c r="XU157" s="59"/>
      <c r="XV157" s="59"/>
      <c r="XW157" s="59"/>
      <c r="XX157" s="59"/>
      <c r="XY157" s="59"/>
      <c r="XZ157" s="59"/>
      <c r="YA157" s="59"/>
      <c r="YB157" s="59"/>
      <c r="YC157" s="59"/>
      <c r="YD157" s="59"/>
      <c r="YE157" s="59"/>
      <c r="YF157" s="59"/>
      <c r="YG157" s="59"/>
      <c r="YH157" s="59"/>
      <c r="YI157" s="59"/>
      <c r="YJ157" s="59"/>
      <c r="YK157" s="59"/>
      <c r="YL157" s="59"/>
      <c r="YM157" s="59"/>
      <c r="YN157" s="59"/>
      <c r="YO157" s="59"/>
      <c r="YP157" s="59"/>
      <c r="YQ157" s="59"/>
      <c r="YR157" s="59"/>
      <c r="YS157" s="59"/>
      <c r="YT157" s="59"/>
      <c r="YU157" s="59"/>
      <c r="YV157" s="59"/>
      <c r="YW157" s="59"/>
      <c r="YX157" s="59"/>
      <c r="YY157" s="59"/>
      <c r="YZ157" s="59"/>
      <c r="ZA157" s="59"/>
      <c r="ZB157" s="59"/>
      <c r="ZC157" s="59"/>
      <c r="ZD157" s="59"/>
      <c r="ZE157" s="59"/>
      <c r="ZF157" s="59"/>
      <c r="ZG157" s="59"/>
      <c r="ZH157" s="59"/>
      <c r="ZI157" s="59"/>
      <c r="ZJ157" s="59"/>
      <c r="ZK157" s="59"/>
      <c r="ZL157" s="59"/>
      <c r="ZM157" s="59"/>
      <c r="ZN157" s="59"/>
      <c r="ZO157" s="59"/>
      <c r="ZP157" s="59"/>
      <c r="ZQ157" s="59"/>
      <c r="ZR157" s="59"/>
      <c r="ZS157" s="59"/>
      <c r="ZT157" s="59"/>
      <c r="ZU157" s="59"/>
      <c r="ZV157" s="59"/>
      <c r="ZW157" s="59"/>
      <c r="ZX157" s="59"/>
      <c r="ZY157" s="59"/>
      <c r="ZZ157" s="59"/>
      <c r="AAA157" s="59"/>
      <c r="AAB157" s="59"/>
      <c r="AAC157" s="59"/>
      <c r="AAD157" s="59"/>
      <c r="AAE157" s="59"/>
      <c r="AAF157" s="59"/>
      <c r="AAG157" s="59"/>
      <c r="AAH157" s="59"/>
      <c r="AAI157" s="59"/>
      <c r="AAJ157" s="59"/>
      <c r="AAK157" s="59"/>
      <c r="AAL157" s="59"/>
      <c r="AAM157" s="59"/>
      <c r="AAN157" s="59"/>
      <c r="AAO157" s="59"/>
      <c r="AAP157" s="59"/>
      <c r="AAQ157" s="59"/>
      <c r="AAR157" s="59"/>
      <c r="AAS157" s="59"/>
      <c r="AAT157" s="59"/>
      <c r="AAU157" s="59"/>
      <c r="AAV157" s="59"/>
      <c r="AAW157" s="59"/>
      <c r="AAX157" s="59"/>
      <c r="AAY157" s="59"/>
      <c r="AAZ157" s="59"/>
      <c r="ABA157" s="59"/>
      <c r="ABB157" s="59"/>
      <c r="ABC157" s="59"/>
      <c r="ABD157" s="59"/>
      <c r="ABE157" s="59"/>
      <c r="ABF157" s="59"/>
      <c r="ABG157" s="59"/>
      <c r="ABH157" s="59"/>
      <c r="ABI157" s="59"/>
      <c r="ABJ157" s="59"/>
      <c r="ABK157" s="59"/>
      <c r="ABL157" s="59"/>
      <c r="ABM157" s="59"/>
      <c r="ABN157" s="59"/>
      <c r="ABO157" s="59"/>
      <c r="ABP157" s="59"/>
      <c r="ABQ157" s="59"/>
      <c r="ABR157" s="59"/>
      <c r="ABS157" s="59"/>
      <c r="ABT157" s="59"/>
      <c r="ABU157" s="59"/>
      <c r="ABV157" s="59"/>
      <c r="ABW157" s="59"/>
      <c r="ABX157" s="59"/>
      <c r="ABY157" s="59"/>
      <c r="ABZ157" s="59"/>
      <c r="ACA157" s="59"/>
      <c r="ACB157" s="59"/>
      <c r="ACC157" s="59"/>
      <c r="ACD157" s="59"/>
      <c r="ACE157" s="59"/>
      <c r="ACF157" s="59"/>
      <c r="ACG157" s="59"/>
      <c r="ACH157" s="59"/>
      <c r="ACI157" s="59"/>
      <c r="ACJ157" s="59"/>
      <c r="ACK157" s="59"/>
      <c r="ACL157" s="59"/>
      <c r="ACM157" s="59"/>
      <c r="ACN157" s="59"/>
      <c r="ACO157" s="59"/>
      <c r="ACP157" s="59"/>
      <c r="ACQ157" s="59"/>
      <c r="ACR157" s="59"/>
      <c r="ACS157" s="59"/>
      <c r="ACT157" s="59"/>
      <c r="ACU157" s="59"/>
      <c r="ACV157" s="59"/>
      <c r="ACW157" s="59"/>
      <c r="ACX157" s="59"/>
      <c r="ACY157" s="59"/>
      <c r="ACZ157" s="59"/>
      <c r="ADA157" s="59"/>
      <c r="ADB157" s="59"/>
      <c r="ADC157" s="59"/>
      <c r="ADD157" s="59"/>
      <c r="ADE157" s="59"/>
      <c r="ADF157" s="59"/>
      <c r="ADG157" s="59"/>
      <c r="ADH157" s="59"/>
      <c r="ADI157" s="59"/>
      <c r="ADJ157" s="59"/>
      <c r="ADK157" s="59"/>
      <c r="ADL157" s="59"/>
      <c r="ADM157" s="59"/>
      <c r="ADN157" s="59"/>
      <c r="ADO157" s="59"/>
      <c r="ADP157" s="59"/>
      <c r="ADQ157" s="59"/>
      <c r="ADR157" s="59"/>
      <c r="ADS157" s="59"/>
      <c r="ADT157" s="59"/>
      <c r="ADU157" s="59"/>
      <c r="ADV157" s="59"/>
      <c r="ADW157" s="59"/>
      <c r="ADX157" s="59"/>
      <c r="ADY157" s="59"/>
      <c r="ADZ157" s="59"/>
      <c r="AEA157" s="59"/>
      <c r="AEB157" s="59"/>
      <c r="AEC157" s="59"/>
      <c r="AED157" s="59"/>
      <c r="AEE157" s="59"/>
      <c r="AEF157" s="59"/>
      <c r="AEG157" s="59"/>
      <c r="AEH157" s="59"/>
      <c r="AEI157" s="59"/>
      <c r="AEJ157" s="59"/>
      <c r="AEK157" s="59"/>
      <c r="AEL157" s="59"/>
      <c r="AEM157" s="59"/>
      <c r="AEN157" s="59"/>
      <c r="AEO157" s="59"/>
      <c r="AEP157" s="59"/>
      <c r="AEQ157" s="59"/>
      <c r="AER157" s="59"/>
      <c r="AES157" s="59"/>
      <c r="AET157" s="59"/>
      <c r="AEU157" s="59"/>
      <c r="AEV157" s="59"/>
      <c r="AEW157" s="59"/>
      <c r="AEX157" s="59"/>
      <c r="AEY157" s="59"/>
      <c r="AEZ157" s="59"/>
      <c r="AFA157" s="59"/>
      <c r="AFB157" s="59"/>
      <c r="AFC157" s="59"/>
      <c r="AFD157" s="59"/>
      <c r="AFE157" s="59"/>
      <c r="AFF157" s="59"/>
      <c r="AFG157" s="59"/>
      <c r="AFH157" s="59"/>
      <c r="AFI157" s="59"/>
      <c r="AFJ157" s="59"/>
      <c r="AFK157" s="59"/>
      <c r="AFL157" s="59"/>
      <c r="AFM157" s="59"/>
      <c r="AFN157" s="59"/>
      <c r="AFO157" s="59"/>
      <c r="AFP157" s="59"/>
      <c r="AFQ157" s="59"/>
      <c r="AFR157" s="59"/>
      <c r="AFS157" s="59"/>
      <c r="AFT157" s="59"/>
      <c r="AFU157" s="59"/>
      <c r="AFV157" s="59"/>
      <c r="AFW157" s="59"/>
      <c r="AFX157" s="59"/>
      <c r="AFY157" s="59"/>
      <c r="AFZ157" s="59"/>
      <c r="AGA157" s="59"/>
      <c r="AGB157" s="59"/>
      <c r="AGC157" s="59"/>
      <c r="AGD157" s="59"/>
      <c r="AGE157" s="59"/>
      <c r="AGF157" s="59"/>
      <c r="AGG157" s="59"/>
      <c r="AGH157" s="59"/>
      <c r="AGI157" s="59"/>
      <c r="AGJ157" s="59"/>
      <c r="AGK157" s="59"/>
      <c r="AGL157" s="59"/>
      <c r="AGM157" s="59"/>
      <c r="AGN157" s="59"/>
      <c r="AGO157" s="59"/>
      <c r="AGP157" s="59"/>
      <c r="AGQ157" s="59"/>
      <c r="AGR157" s="59"/>
      <c r="AGS157" s="59"/>
      <c r="AGT157" s="59"/>
      <c r="AGU157" s="59"/>
      <c r="AGV157" s="59"/>
      <c r="AGW157" s="59"/>
      <c r="AGX157" s="59"/>
      <c r="AGY157" s="59"/>
      <c r="AGZ157" s="59"/>
      <c r="AHA157" s="59"/>
      <c r="AHB157" s="59"/>
      <c r="AHC157" s="59"/>
      <c r="AHD157" s="59"/>
      <c r="AHE157" s="59"/>
      <c r="AHF157" s="59"/>
      <c r="AHG157" s="59"/>
      <c r="AHH157" s="59"/>
      <c r="AHI157" s="59"/>
      <c r="AHJ157" s="59"/>
      <c r="AHK157" s="59"/>
      <c r="AHL157" s="59"/>
      <c r="AHM157" s="59"/>
      <c r="AHN157" s="59"/>
      <c r="AHO157" s="59"/>
      <c r="AHP157" s="59"/>
      <c r="AHQ157" s="59"/>
      <c r="AHR157" s="59"/>
      <c r="AHS157" s="59"/>
      <c r="AHT157" s="59"/>
      <c r="AHU157" s="59"/>
      <c r="AHV157" s="59"/>
      <c r="AHW157" s="59"/>
      <c r="AHX157" s="59"/>
      <c r="AHY157" s="59"/>
      <c r="AHZ157" s="59"/>
      <c r="AIA157" s="59"/>
      <c r="AIB157" s="59"/>
      <c r="AIC157" s="59"/>
      <c r="AID157" s="59"/>
      <c r="AIE157" s="59"/>
      <c r="AIF157" s="59"/>
      <c r="AIG157" s="59"/>
      <c r="AIH157" s="59"/>
      <c r="AII157" s="59"/>
      <c r="AIJ157" s="59"/>
      <c r="AIK157" s="59"/>
      <c r="AIL157" s="59"/>
      <c r="AIM157" s="59"/>
      <c r="AIN157" s="59"/>
      <c r="AIO157" s="59"/>
      <c r="AIP157" s="59"/>
      <c r="AIQ157" s="59"/>
      <c r="AIR157" s="59"/>
      <c r="AIS157" s="59"/>
      <c r="AIT157" s="59"/>
      <c r="AIU157" s="59"/>
      <c r="AIV157" s="59"/>
      <c r="AIW157" s="59"/>
      <c r="AIX157" s="59"/>
      <c r="AIY157" s="59"/>
      <c r="AIZ157" s="59"/>
      <c r="AJA157" s="59"/>
      <c r="AJB157" s="59"/>
      <c r="AJC157" s="59"/>
      <c r="AJD157" s="59"/>
      <c r="AJE157" s="59"/>
      <c r="AJF157" s="59"/>
      <c r="AJG157" s="59"/>
      <c r="AJH157" s="59"/>
      <c r="AJI157" s="59"/>
      <c r="AJJ157" s="59"/>
      <c r="AJK157" s="59"/>
      <c r="AJL157" s="59"/>
      <c r="AJM157" s="59"/>
      <c r="AJN157" s="59"/>
      <c r="AJO157" s="59"/>
      <c r="AJP157" s="59"/>
      <c r="AJQ157" s="59"/>
      <c r="AJR157" s="59"/>
      <c r="AJS157" s="59"/>
      <c r="AJT157" s="59"/>
      <c r="AJU157" s="59"/>
      <c r="AJV157" s="59"/>
      <c r="AJW157" s="59"/>
      <c r="AJX157" s="59"/>
      <c r="AJY157" s="59"/>
      <c r="AJZ157" s="59"/>
      <c r="AKA157" s="59"/>
      <c r="AKB157" s="59"/>
      <c r="AKC157" s="59"/>
      <c r="AKD157" s="59"/>
      <c r="AKE157" s="59"/>
      <c r="AKF157" s="59"/>
      <c r="AKG157" s="59"/>
      <c r="AKH157" s="59"/>
      <c r="AKI157" s="59"/>
      <c r="AKJ157" s="59"/>
      <c r="AKK157" s="59"/>
      <c r="AKL157" s="59"/>
      <c r="AKM157" s="59"/>
      <c r="AKN157" s="59"/>
      <c r="AKO157" s="59"/>
      <c r="AKP157" s="59"/>
      <c r="AKQ157" s="59"/>
      <c r="AKR157" s="59"/>
      <c r="AKS157" s="59"/>
      <c r="AKT157" s="59"/>
      <c r="AKU157" s="59"/>
      <c r="AKV157" s="59"/>
      <c r="AKW157" s="59"/>
      <c r="AKX157" s="59"/>
      <c r="AKY157" s="59"/>
      <c r="AKZ157" s="59"/>
      <c r="ALA157" s="59"/>
      <c r="ALB157" s="59"/>
      <c r="ALC157" s="59"/>
      <c r="ALD157" s="59"/>
      <c r="ALE157" s="59"/>
      <c r="ALF157" s="59"/>
      <c r="ALG157" s="59"/>
      <c r="ALH157" s="59"/>
      <c r="ALI157" s="59"/>
      <c r="ALJ157" s="59"/>
      <c r="ALK157" s="59"/>
      <c r="ALL157" s="59"/>
      <c r="ALM157" s="59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  <c r="ALX157" s="59"/>
      <c r="ALY157" s="59"/>
      <c r="ALZ157" s="59"/>
      <c r="AMA157" s="59"/>
      <c r="AMB157" s="59"/>
      <c r="AMC157" s="59"/>
      <c r="AMD157" s="59"/>
      <c r="AME157" s="59"/>
      <c r="AMF157" s="59"/>
      <c r="AMG157" s="59"/>
      <c r="AMH157" s="59"/>
      <c r="AMI157" s="59"/>
      <c r="AMJ157" s="59"/>
      <c r="AMK157" s="59"/>
      <c r="AML157" s="59"/>
      <c r="AMM157" s="59"/>
      <c r="AMN157" s="59"/>
      <c r="AMO157" s="59"/>
      <c r="AMP157" s="59"/>
      <c r="AMQ157" s="59"/>
      <c r="AMR157" s="59"/>
      <c r="AMS157" s="59"/>
      <c r="AMT157" s="59"/>
      <c r="AMU157" s="59"/>
      <c r="AMV157" s="59"/>
      <c r="AMW157" s="59"/>
      <c r="AMX157" s="59"/>
      <c r="AMY157" s="59"/>
      <c r="AMZ157" s="59"/>
      <c r="ANA157" s="59"/>
      <c r="ANB157" s="59"/>
      <c r="ANC157" s="59"/>
      <c r="AND157" s="59"/>
      <c r="ANE157" s="59"/>
      <c r="ANF157" s="59"/>
      <c r="ANG157" s="59"/>
      <c r="ANH157" s="59"/>
      <c r="ANI157" s="59"/>
      <c r="ANJ157" s="59"/>
      <c r="ANK157" s="59"/>
      <c r="ANL157" s="59"/>
      <c r="ANM157" s="59"/>
      <c r="ANN157" s="59"/>
      <c r="ANO157" s="59"/>
      <c r="ANP157" s="59"/>
      <c r="ANQ157" s="59"/>
      <c r="ANR157" s="59"/>
      <c r="ANS157" s="59"/>
      <c r="ANT157" s="59"/>
      <c r="ANU157" s="59"/>
      <c r="ANV157" s="59"/>
      <c r="ANW157" s="59"/>
      <c r="ANX157" s="59"/>
      <c r="ANY157" s="59"/>
      <c r="ANZ157" s="59"/>
      <c r="AOA157" s="59"/>
      <c r="AOB157" s="59"/>
      <c r="AOC157" s="59"/>
      <c r="AOD157" s="59"/>
      <c r="AOE157" s="59"/>
      <c r="AOF157" s="59"/>
      <c r="AOG157" s="59"/>
      <c r="AOH157" s="59"/>
      <c r="AOI157" s="59"/>
      <c r="AOJ157" s="59"/>
      <c r="AOK157" s="59"/>
      <c r="AOL157" s="59"/>
      <c r="AOM157" s="59"/>
      <c r="AON157" s="59"/>
      <c r="AOO157" s="59"/>
      <c r="AOP157" s="59"/>
      <c r="AOQ157" s="59"/>
      <c r="AOR157" s="59"/>
      <c r="AOS157" s="59"/>
      <c r="AOT157" s="59"/>
      <c r="AOU157" s="59"/>
      <c r="AOV157" s="59"/>
      <c r="AOW157" s="59"/>
      <c r="AOX157" s="59"/>
      <c r="AOY157" s="59"/>
      <c r="AOZ157" s="59"/>
      <c r="APA157" s="59"/>
      <c r="APB157" s="59"/>
      <c r="APC157" s="59"/>
      <c r="APD157" s="59"/>
      <c r="APE157" s="59"/>
      <c r="APF157" s="59"/>
      <c r="APG157" s="59"/>
      <c r="APH157" s="59"/>
      <c r="API157" s="59"/>
      <c r="APJ157" s="59"/>
      <c r="APK157" s="59"/>
      <c r="APL157" s="59"/>
      <c r="APM157" s="59"/>
      <c r="APN157" s="59"/>
      <c r="APO157" s="59"/>
      <c r="APP157" s="59"/>
      <c r="APQ157" s="59"/>
      <c r="APR157" s="59"/>
      <c r="APS157" s="59"/>
      <c r="APT157" s="59"/>
      <c r="APU157" s="59"/>
      <c r="APV157" s="59"/>
      <c r="APW157" s="59"/>
      <c r="APX157" s="59"/>
      <c r="APY157" s="59"/>
      <c r="APZ157" s="59"/>
      <c r="AQA157" s="59"/>
      <c r="AQB157" s="59"/>
      <c r="AQC157" s="59"/>
      <c r="AQD157" s="59"/>
      <c r="AQE157" s="59"/>
      <c r="AQF157" s="59"/>
      <c r="AQG157" s="59"/>
      <c r="AQH157" s="59"/>
      <c r="AQI157" s="59"/>
      <c r="AQJ157" s="59"/>
      <c r="AQK157" s="59"/>
      <c r="AQL157" s="59"/>
      <c r="AQM157" s="59"/>
      <c r="AQN157" s="59"/>
      <c r="AQO157" s="59"/>
      <c r="AQP157" s="59"/>
      <c r="AQQ157" s="59"/>
      <c r="AQR157" s="59"/>
      <c r="AQS157" s="59"/>
      <c r="AQT157" s="59"/>
      <c r="AQU157" s="59"/>
      <c r="AQV157" s="59"/>
      <c r="AQW157" s="59"/>
      <c r="AQX157" s="59"/>
      <c r="AQY157" s="59"/>
      <c r="AQZ157" s="59"/>
      <c r="ARA157" s="59"/>
      <c r="ARB157" s="59"/>
      <c r="ARC157" s="59"/>
      <c r="ARD157" s="59"/>
      <c r="ARE157" s="59"/>
      <c r="ARF157" s="59"/>
      <c r="ARG157" s="59"/>
      <c r="ARH157" s="59"/>
      <c r="ARI157" s="59"/>
      <c r="ARJ157" s="59"/>
      <c r="ARK157" s="59"/>
      <c r="ARL157" s="59"/>
      <c r="ARM157" s="59"/>
      <c r="ARN157" s="59"/>
      <c r="ARO157" s="59"/>
      <c r="ARP157" s="59"/>
      <c r="ARQ157" s="59"/>
      <c r="ARR157" s="59"/>
      <c r="ARS157" s="59"/>
      <c r="ART157" s="59"/>
      <c r="ARU157" s="59"/>
      <c r="ARV157" s="59"/>
      <c r="ARW157" s="59"/>
      <c r="ARX157" s="59"/>
      <c r="ARY157" s="59"/>
      <c r="ARZ157" s="59"/>
      <c r="ASA157" s="59"/>
      <c r="ASB157" s="59"/>
      <c r="ASC157" s="59"/>
      <c r="ASD157" s="59"/>
      <c r="ASE157" s="59"/>
      <c r="ASF157" s="59"/>
      <c r="ASG157" s="59"/>
      <c r="ASH157" s="59"/>
      <c r="ASI157" s="59"/>
      <c r="ASJ157" s="59"/>
      <c r="ASK157" s="59"/>
      <c r="ASL157" s="59"/>
      <c r="ASM157" s="59"/>
      <c r="ASN157" s="59"/>
      <c r="ASO157" s="59"/>
      <c r="ASP157" s="59"/>
      <c r="ASQ157" s="59"/>
      <c r="ASR157" s="59"/>
      <c r="ASS157" s="59"/>
      <c r="AST157" s="59"/>
      <c r="ASU157" s="59"/>
      <c r="ASV157" s="59"/>
      <c r="ASW157" s="59"/>
      <c r="ASX157" s="59"/>
      <c r="ASY157" s="59"/>
      <c r="ASZ157" s="59"/>
      <c r="ATA157" s="59"/>
      <c r="ATB157" s="59"/>
      <c r="ATC157" s="59"/>
      <c r="ATD157" s="59"/>
      <c r="ATE157" s="59"/>
      <c r="ATF157" s="59"/>
      <c r="ATG157" s="59"/>
      <c r="ATH157" s="59"/>
      <c r="ATI157" s="59"/>
      <c r="ATJ157" s="59"/>
      <c r="ATK157" s="59"/>
      <c r="ATL157" s="59"/>
      <c r="ATM157" s="59"/>
      <c r="ATN157" s="59"/>
      <c r="ATO157" s="59"/>
      <c r="ATP157" s="59"/>
      <c r="ATQ157" s="59"/>
      <c r="ATR157" s="59"/>
      <c r="ATS157" s="59"/>
      <c r="ATT157" s="59"/>
      <c r="ATU157" s="59"/>
      <c r="ATV157" s="59"/>
      <c r="ATW157" s="59"/>
      <c r="ATX157" s="59"/>
      <c r="ATY157" s="59"/>
      <c r="ATZ157" s="59"/>
      <c r="AUA157" s="59"/>
      <c r="AUB157" s="59"/>
      <c r="AUC157" s="59"/>
      <c r="AUD157" s="59"/>
      <c r="AUE157" s="59"/>
      <c r="AUF157" s="59"/>
      <c r="AUG157" s="59"/>
      <c r="AUH157" s="59"/>
      <c r="AUI157" s="59"/>
      <c r="AUJ157" s="59"/>
      <c r="AUK157" s="59"/>
      <c r="AUL157" s="59"/>
      <c r="AUM157" s="59"/>
      <c r="AUN157" s="59"/>
      <c r="AUO157" s="59"/>
      <c r="AUP157" s="59"/>
      <c r="AUQ157" s="59"/>
      <c r="AUR157" s="59"/>
      <c r="AUS157" s="59"/>
      <c r="AUT157" s="59"/>
      <c r="AUU157" s="59"/>
      <c r="AUV157" s="59"/>
      <c r="AUW157" s="59"/>
      <c r="AUX157" s="59"/>
      <c r="AUY157" s="59"/>
      <c r="AUZ157" s="59"/>
      <c r="AVA157" s="59"/>
      <c r="AVB157" s="59"/>
      <c r="AVC157" s="59"/>
      <c r="AVD157" s="59"/>
      <c r="AVE157" s="59"/>
      <c r="AVF157" s="59"/>
      <c r="AVG157" s="59"/>
      <c r="AVH157" s="59"/>
      <c r="AVI157" s="59"/>
      <c r="AVJ157" s="59"/>
      <c r="AVK157" s="59"/>
      <c r="AVL157" s="59"/>
      <c r="AVM157" s="59"/>
      <c r="AVN157" s="59"/>
      <c r="AVO157" s="59"/>
      <c r="AVP157" s="59"/>
      <c r="AVQ157" s="59"/>
      <c r="AVR157" s="59"/>
      <c r="AVS157" s="59"/>
      <c r="AVT157" s="59"/>
      <c r="AVU157" s="59"/>
      <c r="AVV157" s="59"/>
      <c r="AVW157" s="59"/>
      <c r="AVX157" s="59"/>
      <c r="AVY157" s="59"/>
      <c r="AVZ157" s="59"/>
      <c r="AWA157" s="59"/>
      <c r="AWB157" s="59"/>
      <c r="AWC157" s="59"/>
      <c r="AWD157" s="59"/>
      <c r="AWE157" s="59"/>
      <c r="AWF157" s="59"/>
      <c r="AWG157" s="59"/>
      <c r="AWH157" s="59"/>
      <c r="AWI157" s="59"/>
      <c r="AWJ157" s="59"/>
      <c r="AWK157" s="59"/>
      <c r="AWL157" s="59"/>
      <c r="AWM157" s="59"/>
      <c r="AWN157" s="59"/>
      <c r="AWO157" s="59"/>
      <c r="AWP157" s="59"/>
      <c r="AWQ157" s="59"/>
      <c r="AWR157" s="59"/>
      <c r="AWS157" s="59"/>
      <c r="AWT157" s="59"/>
      <c r="AWU157" s="59"/>
      <c r="AWV157" s="59"/>
      <c r="AWW157" s="59"/>
      <c r="AWX157" s="59"/>
      <c r="AWY157" s="59"/>
      <c r="AWZ157" s="59"/>
      <c r="AXA157" s="59"/>
      <c r="AXB157" s="59"/>
      <c r="AXC157" s="59"/>
      <c r="AXD157" s="59"/>
      <c r="AXE157" s="59"/>
      <c r="AXF157" s="59"/>
      <c r="AXG157" s="59"/>
      <c r="AXH157" s="59"/>
      <c r="AXI157" s="59"/>
      <c r="AXJ157" s="59"/>
      <c r="AXK157" s="59"/>
      <c r="AXL157" s="59"/>
      <c r="AXM157" s="59"/>
      <c r="AXN157" s="59"/>
      <c r="AXO157" s="59"/>
      <c r="AXP157" s="59"/>
      <c r="AXQ157" s="59"/>
      <c r="AXR157" s="59"/>
      <c r="AXS157" s="59"/>
      <c r="AXT157" s="59"/>
      <c r="AXU157" s="59"/>
      <c r="AXV157" s="59"/>
      <c r="AXW157" s="59"/>
      <c r="AXX157" s="59"/>
      <c r="AXY157" s="59"/>
      <c r="AXZ157" s="59"/>
      <c r="AYA157" s="59"/>
      <c r="AYB157" s="59"/>
      <c r="AYC157" s="59"/>
      <c r="AYD157" s="59"/>
      <c r="AYE157" s="59"/>
      <c r="AYF157" s="59"/>
      <c r="AYG157" s="59"/>
      <c r="AYH157" s="59"/>
      <c r="AYI157" s="59"/>
      <c r="AYJ157" s="59"/>
      <c r="AYK157" s="59"/>
      <c r="AYL157" s="59"/>
      <c r="AYM157" s="59"/>
      <c r="AYN157" s="59"/>
      <c r="AYO157" s="59"/>
      <c r="AYP157" s="59"/>
      <c r="AYQ157" s="59"/>
      <c r="AYR157" s="59"/>
      <c r="AYS157" s="59"/>
      <c r="AYT157" s="59"/>
      <c r="AYU157" s="59"/>
      <c r="AYV157" s="59"/>
      <c r="AYW157" s="59"/>
      <c r="AYX157" s="59"/>
      <c r="AYY157" s="59"/>
      <c r="AYZ157" s="59"/>
      <c r="AZA157" s="59"/>
      <c r="AZB157" s="59"/>
      <c r="AZC157" s="59"/>
      <c r="AZD157" s="59"/>
      <c r="AZE157" s="59"/>
      <c r="AZF157" s="59"/>
      <c r="AZG157" s="59"/>
      <c r="AZH157" s="59"/>
      <c r="AZI157" s="59"/>
      <c r="AZJ157" s="59"/>
      <c r="AZK157" s="59"/>
      <c r="AZL157" s="59"/>
      <c r="AZM157" s="59"/>
      <c r="AZN157" s="59"/>
      <c r="AZO157" s="59"/>
      <c r="AZP157" s="59"/>
      <c r="AZQ157" s="59"/>
      <c r="AZR157" s="59"/>
      <c r="AZS157" s="59"/>
      <c r="AZT157" s="59"/>
      <c r="AZU157" s="59"/>
      <c r="AZV157" s="59"/>
      <c r="AZW157" s="59"/>
      <c r="AZX157" s="59"/>
      <c r="AZY157" s="59"/>
      <c r="AZZ157" s="59"/>
      <c r="BAA157" s="59"/>
      <c r="BAB157" s="59"/>
      <c r="BAC157" s="59"/>
      <c r="BAD157" s="59"/>
      <c r="BAE157" s="59"/>
      <c r="BAF157" s="59"/>
      <c r="BAG157" s="59"/>
      <c r="BAH157" s="59"/>
      <c r="BAI157" s="59"/>
      <c r="BAJ157" s="59"/>
      <c r="BAK157" s="59"/>
      <c r="BAL157" s="59"/>
      <c r="BAM157" s="59"/>
      <c r="BAN157" s="59"/>
      <c r="BAO157" s="59"/>
      <c r="BAP157" s="59"/>
      <c r="BAQ157" s="59"/>
      <c r="BAR157" s="59"/>
      <c r="BAS157" s="59"/>
      <c r="BAT157" s="59"/>
      <c r="BAU157" s="59"/>
      <c r="BAV157" s="59"/>
      <c r="BAW157" s="59"/>
      <c r="BAX157" s="59"/>
      <c r="BAY157" s="59"/>
      <c r="BAZ157" s="59"/>
      <c r="BBA157" s="59"/>
      <c r="BBB157" s="59"/>
      <c r="BBC157" s="59"/>
      <c r="BBD157" s="59"/>
      <c r="BBE157" s="59"/>
      <c r="BBF157" s="59"/>
      <c r="BBG157" s="59"/>
      <c r="BBH157" s="59"/>
      <c r="BBI157" s="59"/>
      <c r="BBJ157" s="59"/>
      <c r="BBK157" s="59"/>
      <c r="BBL157" s="59"/>
      <c r="BBM157" s="59"/>
      <c r="BBN157" s="59"/>
      <c r="BBO157" s="59"/>
      <c r="BBP157" s="59"/>
      <c r="BBQ157" s="59"/>
      <c r="BBR157" s="59"/>
      <c r="BBS157" s="59"/>
      <c r="BBT157" s="59"/>
      <c r="BBU157" s="59"/>
      <c r="BBV157" s="59"/>
      <c r="BBW157" s="59"/>
      <c r="BBX157" s="59"/>
      <c r="BBY157" s="59"/>
      <c r="BBZ157" s="59"/>
      <c r="BCA157" s="59"/>
      <c r="BCB157" s="59"/>
      <c r="BCC157" s="59"/>
      <c r="BCD157" s="59"/>
      <c r="BCE157" s="59"/>
      <c r="BCF157" s="59"/>
      <c r="BCG157" s="59"/>
      <c r="BCH157" s="59"/>
      <c r="BCI157" s="59"/>
      <c r="BCJ157" s="59"/>
      <c r="BCK157" s="59"/>
      <c r="BCL157" s="59"/>
      <c r="BCM157" s="59"/>
      <c r="BCN157" s="59"/>
      <c r="BCO157" s="59"/>
      <c r="BCP157" s="59"/>
      <c r="BCQ157" s="59"/>
      <c r="BCR157" s="59"/>
      <c r="BCS157" s="59"/>
      <c r="BCT157" s="59"/>
      <c r="BCU157" s="59"/>
      <c r="BCV157" s="59"/>
      <c r="BCW157" s="59"/>
      <c r="BCX157" s="59"/>
      <c r="BCY157" s="59"/>
      <c r="BCZ157" s="59"/>
      <c r="BDA157" s="59"/>
      <c r="BDB157" s="59"/>
      <c r="BDC157" s="59"/>
      <c r="BDD157" s="59"/>
      <c r="BDE157" s="59"/>
      <c r="BDF157" s="59"/>
      <c r="BDG157" s="59"/>
      <c r="BDH157" s="59"/>
      <c r="BDI157" s="59"/>
      <c r="BDJ157" s="59"/>
      <c r="BDK157" s="59"/>
      <c r="BDL157" s="59"/>
      <c r="BDM157" s="59"/>
      <c r="BDN157" s="59"/>
      <c r="BDO157" s="59"/>
      <c r="BDP157" s="59"/>
      <c r="BDQ157" s="59"/>
      <c r="BDR157" s="59"/>
      <c r="BDS157" s="59"/>
      <c r="BDT157" s="59"/>
      <c r="BDU157" s="59"/>
      <c r="BDV157" s="59"/>
      <c r="BDW157" s="59"/>
      <c r="BDX157" s="59"/>
      <c r="BDY157" s="59"/>
      <c r="BDZ157" s="59"/>
      <c r="BEA157" s="59"/>
      <c r="BEB157" s="59"/>
      <c r="BEC157" s="59"/>
      <c r="BED157" s="59"/>
      <c r="BEE157" s="59"/>
      <c r="BEF157" s="59"/>
      <c r="BEG157" s="59"/>
      <c r="BEH157" s="59"/>
      <c r="BEI157" s="59"/>
      <c r="BEJ157" s="59"/>
      <c r="BEK157" s="59"/>
      <c r="BEL157" s="59"/>
      <c r="BEM157" s="59"/>
      <c r="BEN157" s="59"/>
      <c r="BEO157" s="59"/>
      <c r="BEP157" s="59"/>
      <c r="BEQ157" s="59"/>
      <c r="BER157" s="59"/>
      <c r="BES157" s="59"/>
      <c r="BET157" s="59"/>
      <c r="BEU157" s="59"/>
      <c r="BEV157" s="59"/>
      <c r="BEW157" s="59"/>
      <c r="BEX157" s="59"/>
      <c r="BEY157" s="59"/>
      <c r="BEZ157" s="59"/>
      <c r="BFA157" s="59"/>
      <c r="BFB157" s="59"/>
      <c r="BFC157" s="59"/>
      <c r="BFD157" s="59"/>
      <c r="BFE157" s="59"/>
      <c r="BFF157" s="59"/>
      <c r="BFG157" s="59"/>
      <c r="BFH157" s="59"/>
      <c r="BFI157" s="59"/>
      <c r="BFJ157" s="59"/>
      <c r="BFK157" s="59"/>
      <c r="BFL157" s="59"/>
      <c r="BFM157" s="59"/>
      <c r="BFN157" s="59"/>
      <c r="BFO157" s="59"/>
      <c r="BFP157" s="59"/>
      <c r="BFQ157" s="59"/>
      <c r="BFR157" s="59"/>
      <c r="BFS157" s="59"/>
      <c r="BFT157" s="59"/>
      <c r="BFU157" s="59"/>
      <c r="BFV157" s="59"/>
      <c r="BFW157" s="59"/>
      <c r="BFX157" s="59"/>
      <c r="BFY157" s="59"/>
      <c r="BFZ157" s="59"/>
      <c r="BGA157" s="59"/>
      <c r="BGB157" s="59"/>
      <c r="BGC157" s="59"/>
      <c r="BGD157" s="59"/>
      <c r="BGE157" s="59"/>
      <c r="BGF157" s="59"/>
      <c r="BGG157" s="59"/>
      <c r="BGH157" s="59"/>
      <c r="BGI157" s="59"/>
      <c r="BGJ157" s="59"/>
      <c r="BGK157" s="59"/>
      <c r="BGL157" s="59"/>
      <c r="BGM157" s="59"/>
      <c r="BGN157" s="59"/>
      <c r="BGO157" s="59"/>
      <c r="BGP157" s="59"/>
      <c r="BGQ157" s="59"/>
      <c r="BGR157" s="59"/>
      <c r="BGS157" s="59"/>
      <c r="BGT157" s="59"/>
      <c r="BGU157" s="59"/>
      <c r="BGV157" s="59"/>
      <c r="BGW157" s="59"/>
      <c r="BGX157" s="59"/>
      <c r="BGY157" s="59"/>
      <c r="BGZ157" s="59"/>
      <c r="BHA157" s="59"/>
      <c r="BHB157" s="59"/>
      <c r="BHC157" s="59"/>
      <c r="BHD157" s="59"/>
      <c r="BHE157" s="59"/>
      <c r="BHF157" s="59"/>
      <c r="BHG157" s="59"/>
      <c r="BHH157" s="59"/>
      <c r="BHI157" s="59"/>
      <c r="BHJ157" s="59"/>
      <c r="BHK157" s="59"/>
      <c r="BHL157" s="59"/>
      <c r="BHM157" s="59"/>
      <c r="BHN157" s="59"/>
      <c r="BHO157" s="59"/>
      <c r="BHP157" s="59"/>
      <c r="BHQ157" s="59"/>
      <c r="BHR157" s="59"/>
      <c r="BHS157" s="59"/>
      <c r="BHT157" s="59"/>
      <c r="BHU157" s="59"/>
      <c r="BHV157" s="59"/>
      <c r="BHW157" s="59"/>
      <c r="BHX157" s="59"/>
      <c r="BHY157" s="59"/>
      <c r="BHZ157" s="59"/>
      <c r="BIA157" s="59"/>
      <c r="BIB157" s="59"/>
      <c r="BIC157" s="59"/>
      <c r="BID157" s="59"/>
      <c r="BIE157" s="59"/>
      <c r="BIF157" s="59"/>
      <c r="BIG157" s="59"/>
      <c r="BIH157" s="59"/>
      <c r="BII157" s="59"/>
      <c r="BIJ157" s="59"/>
      <c r="BIK157" s="59"/>
      <c r="BIL157" s="59"/>
      <c r="BIM157" s="59"/>
      <c r="BIN157" s="59"/>
      <c r="BIO157" s="59"/>
      <c r="BIP157" s="59"/>
      <c r="BIQ157" s="59"/>
      <c r="BIR157" s="59"/>
      <c r="BIS157" s="59"/>
      <c r="BIT157" s="59"/>
      <c r="BIU157" s="59"/>
      <c r="BIV157" s="59"/>
      <c r="BIW157" s="59"/>
      <c r="BIX157" s="59"/>
      <c r="BIY157" s="59"/>
      <c r="BIZ157" s="59"/>
      <c r="BJA157" s="59"/>
      <c r="BJB157" s="59"/>
      <c r="BJC157" s="59"/>
      <c r="BJD157" s="59"/>
      <c r="BJE157" s="59"/>
      <c r="BJF157" s="59"/>
      <c r="BJG157" s="59"/>
      <c r="BJH157" s="59"/>
      <c r="BJI157" s="59"/>
      <c r="BJJ157" s="59"/>
      <c r="BJK157" s="59"/>
      <c r="BJL157" s="59"/>
      <c r="BJM157" s="59"/>
      <c r="BJN157" s="59"/>
      <c r="BJO157" s="59"/>
      <c r="BJP157" s="59"/>
      <c r="BJQ157" s="59"/>
      <c r="BJR157" s="59"/>
      <c r="BJS157" s="59"/>
      <c r="BJT157" s="59"/>
      <c r="BJU157" s="59"/>
      <c r="BJV157" s="59"/>
      <c r="BJW157" s="59"/>
      <c r="BJX157" s="59"/>
      <c r="BJY157" s="59"/>
      <c r="BJZ157" s="59"/>
      <c r="BKA157" s="59"/>
      <c r="BKB157" s="59"/>
      <c r="BKC157" s="59"/>
      <c r="BKD157" s="59"/>
      <c r="BKE157" s="59"/>
      <c r="BKF157" s="59"/>
      <c r="BKG157" s="59"/>
      <c r="BKH157" s="59"/>
      <c r="BKI157" s="59"/>
      <c r="BKJ157" s="59"/>
      <c r="BKK157" s="59"/>
      <c r="BKL157" s="59"/>
      <c r="BKM157" s="59"/>
      <c r="BKN157" s="59"/>
      <c r="BKO157" s="59"/>
      <c r="BKP157" s="59"/>
      <c r="BKQ157" s="59"/>
      <c r="BKR157" s="59"/>
      <c r="BKS157" s="59"/>
      <c r="BKT157" s="59"/>
      <c r="BKU157" s="59"/>
      <c r="BKV157" s="59"/>
      <c r="BKW157" s="59"/>
      <c r="BKX157" s="59"/>
      <c r="BKY157" s="59"/>
      <c r="BKZ157" s="59"/>
      <c r="BLA157" s="59"/>
      <c r="BLB157" s="59"/>
      <c r="BLC157" s="59"/>
      <c r="BLD157" s="59"/>
      <c r="BLE157" s="59"/>
      <c r="BLF157" s="59"/>
      <c r="BLG157" s="59"/>
      <c r="BLH157" s="59"/>
      <c r="BLI157" s="59"/>
      <c r="BLJ157" s="59"/>
      <c r="BLK157" s="59"/>
      <c r="BLL157" s="59"/>
      <c r="BLM157" s="59"/>
      <c r="BLN157" s="59"/>
      <c r="BLO157" s="59"/>
      <c r="BLP157" s="59"/>
      <c r="BLQ157" s="59"/>
      <c r="BLR157" s="59"/>
      <c r="BLS157" s="59"/>
      <c r="BLT157" s="59"/>
      <c r="BLU157" s="59"/>
      <c r="BLV157" s="59"/>
      <c r="BLW157" s="59"/>
      <c r="BLX157" s="59"/>
      <c r="BLY157" s="59"/>
      <c r="BLZ157" s="59"/>
      <c r="BMA157" s="59"/>
      <c r="BMB157" s="59"/>
      <c r="BMC157" s="59"/>
      <c r="BMD157" s="59"/>
      <c r="BME157" s="59"/>
      <c r="BMF157" s="59"/>
      <c r="BMG157" s="59"/>
      <c r="BMH157" s="59"/>
      <c r="BMI157" s="59"/>
      <c r="BMJ157" s="59"/>
      <c r="BMK157" s="59"/>
      <c r="BML157" s="59"/>
      <c r="BMM157" s="59"/>
      <c r="BMN157" s="59"/>
      <c r="BMO157" s="59"/>
      <c r="BMP157" s="59"/>
      <c r="BMQ157" s="59"/>
      <c r="BMR157" s="59"/>
      <c r="BMS157" s="59"/>
      <c r="BMT157" s="59"/>
      <c r="BMU157" s="59"/>
      <c r="BMV157" s="59"/>
      <c r="BMW157" s="59"/>
      <c r="BMX157" s="59"/>
      <c r="BMY157" s="59"/>
      <c r="BMZ157" s="59"/>
      <c r="BNA157" s="59"/>
      <c r="BNB157" s="59"/>
      <c r="BNC157" s="59"/>
      <c r="BND157" s="59"/>
      <c r="BNE157" s="59"/>
      <c r="BNF157" s="59"/>
      <c r="BNG157" s="59"/>
      <c r="BNH157" s="59"/>
      <c r="BNI157" s="59"/>
      <c r="BNJ157" s="59"/>
      <c r="BNK157" s="59"/>
      <c r="BNL157" s="59"/>
      <c r="BNM157" s="59"/>
      <c r="BNN157" s="59"/>
      <c r="BNO157" s="59"/>
      <c r="BNP157" s="59"/>
      <c r="BNQ157" s="59"/>
      <c r="BNR157" s="59"/>
      <c r="BNS157" s="59"/>
      <c r="BNT157" s="59"/>
      <c r="BNU157" s="59"/>
      <c r="BNV157" s="59"/>
      <c r="BNW157" s="59"/>
      <c r="BNX157" s="59"/>
      <c r="BNY157" s="59"/>
      <c r="BNZ157" s="59"/>
      <c r="BOA157" s="59"/>
      <c r="BOB157" s="59"/>
      <c r="BOC157" s="59"/>
      <c r="BOD157" s="59"/>
      <c r="BOE157" s="59"/>
      <c r="BOF157" s="59"/>
      <c r="BOG157" s="59"/>
      <c r="BOH157" s="59"/>
      <c r="BOI157" s="59"/>
      <c r="BOJ157" s="59"/>
      <c r="BOK157" s="59"/>
      <c r="BOL157" s="59"/>
      <c r="BOM157" s="59"/>
      <c r="BON157" s="59"/>
      <c r="BOO157" s="59"/>
      <c r="BOP157" s="59"/>
      <c r="BOQ157" s="59"/>
      <c r="BOR157" s="59"/>
      <c r="BOS157" s="59"/>
      <c r="BOT157" s="59"/>
      <c r="BOU157" s="59"/>
      <c r="BOV157" s="59"/>
      <c r="BOW157" s="59"/>
      <c r="BOX157" s="59"/>
      <c r="BOY157" s="59"/>
      <c r="BOZ157" s="59"/>
      <c r="BPA157" s="59"/>
      <c r="BPB157" s="59"/>
      <c r="BPC157" s="59"/>
      <c r="BPD157" s="59"/>
      <c r="BPE157" s="59"/>
      <c r="BPF157" s="59"/>
      <c r="BPG157" s="59"/>
      <c r="BPH157" s="59"/>
      <c r="BPI157" s="59"/>
      <c r="BPJ157" s="59"/>
      <c r="BPK157" s="59"/>
      <c r="BPL157" s="59"/>
      <c r="BPM157" s="59"/>
      <c r="BPN157" s="59"/>
      <c r="BPO157" s="59"/>
      <c r="BPP157" s="59"/>
      <c r="BPQ157" s="59"/>
      <c r="BPR157" s="59"/>
      <c r="BPS157" s="59"/>
      <c r="BPT157" s="59"/>
      <c r="BPU157" s="59"/>
      <c r="BPV157" s="59"/>
      <c r="BPW157" s="59"/>
      <c r="BPX157" s="59"/>
      <c r="BPY157" s="59"/>
      <c r="BPZ157" s="59"/>
      <c r="BQA157" s="59"/>
      <c r="BQB157" s="59"/>
      <c r="BQC157" s="59"/>
      <c r="BQD157" s="59"/>
      <c r="BQE157" s="59"/>
      <c r="BQF157" s="59"/>
      <c r="BQG157" s="59"/>
      <c r="BQH157" s="59"/>
      <c r="BQI157" s="59"/>
      <c r="BQJ157" s="59"/>
      <c r="BQK157" s="59"/>
      <c r="BQL157" s="59"/>
      <c r="BQM157" s="59"/>
      <c r="BQN157" s="59"/>
      <c r="BQO157" s="59"/>
      <c r="BQP157" s="59"/>
      <c r="BQQ157" s="59"/>
      <c r="BQR157" s="59"/>
      <c r="BQS157" s="59"/>
      <c r="BQT157" s="59"/>
      <c r="BQU157" s="59"/>
      <c r="BQV157" s="59"/>
      <c r="BQW157" s="59"/>
      <c r="BQX157" s="59"/>
      <c r="BQY157" s="59"/>
      <c r="BQZ157" s="59"/>
      <c r="BRA157" s="59"/>
      <c r="BRB157" s="59"/>
      <c r="BRC157" s="59"/>
      <c r="BRD157" s="59"/>
      <c r="BRE157" s="59"/>
      <c r="BRF157" s="59"/>
      <c r="BRG157" s="59"/>
      <c r="BRH157" s="59"/>
      <c r="BRI157" s="59"/>
      <c r="BRJ157" s="59"/>
      <c r="BRK157" s="59"/>
      <c r="BRL157" s="59"/>
      <c r="BRM157" s="59"/>
      <c r="BRN157" s="59"/>
      <c r="BRO157" s="59"/>
      <c r="BRP157" s="59"/>
      <c r="BRQ157" s="59"/>
      <c r="BRR157" s="59"/>
      <c r="BRS157" s="59"/>
      <c r="BRT157" s="59"/>
      <c r="BRU157" s="59"/>
      <c r="BRV157" s="59"/>
      <c r="BRW157" s="59"/>
      <c r="BRX157" s="59"/>
      <c r="BRY157" s="59"/>
      <c r="BRZ157" s="59"/>
      <c r="BSA157" s="59"/>
      <c r="BSB157" s="59"/>
      <c r="BSC157" s="59"/>
      <c r="BSD157" s="59"/>
      <c r="BSE157" s="59"/>
      <c r="BSF157" s="59"/>
      <c r="BSG157" s="59"/>
      <c r="BSH157" s="59"/>
      <c r="BSI157" s="59"/>
      <c r="BSJ157" s="59"/>
      <c r="BSK157" s="59"/>
      <c r="BSL157" s="59"/>
      <c r="BSM157" s="59"/>
      <c r="BSN157" s="59"/>
      <c r="BSO157" s="59"/>
      <c r="BSP157" s="59"/>
      <c r="BSQ157" s="59"/>
      <c r="BSR157" s="59"/>
      <c r="BSS157" s="59"/>
      <c r="BST157" s="59"/>
      <c r="BSU157" s="59"/>
      <c r="BSV157" s="59"/>
      <c r="BSW157" s="59"/>
      <c r="BSX157" s="59"/>
      <c r="BSY157" s="59"/>
      <c r="BSZ157" s="59"/>
      <c r="BTA157" s="59"/>
      <c r="BTB157" s="59"/>
      <c r="BTC157" s="59"/>
      <c r="BTD157" s="59"/>
      <c r="BTE157" s="59"/>
      <c r="BTF157" s="59"/>
      <c r="BTG157" s="59"/>
      <c r="BTH157" s="59"/>
      <c r="BTI157" s="59"/>
      <c r="BTJ157" s="59"/>
      <c r="BTK157" s="59"/>
      <c r="BTL157" s="59"/>
      <c r="BTM157" s="59"/>
      <c r="BTN157" s="59"/>
      <c r="BTO157" s="59"/>
      <c r="BTP157" s="59"/>
      <c r="BTQ157" s="59"/>
      <c r="BTR157" s="59"/>
      <c r="BTS157" s="59"/>
      <c r="BTT157" s="59"/>
      <c r="BTU157" s="59"/>
      <c r="BTV157" s="59"/>
      <c r="BTW157" s="59"/>
      <c r="BTX157" s="59"/>
      <c r="BTY157" s="59"/>
      <c r="BTZ157" s="59"/>
      <c r="BUA157" s="59"/>
      <c r="BUB157" s="59"/>
      <c r="BUC157" s="59"/>
      <c r="BUD157" s="59"/>
      <c r="BUE157" s="59"/>
      <c r="BUF157" s="59"/>
      <c r="BUG157" s="59"/>
      <c r="BUH157" s="59"/>
      <c r="BUI157" s="59"/>
      <c r="BUJ157" s="59"/>
      <c r="BUK157" s="59"/>
      <c r="BUL157" s="59"/>
      <c r="BUM157" s="59"/>
      <c r="BUN157" s="59"/>
      <c r="BUO157" s="59"/>
      <c r="BUP157" s="59"/>
      <c r="BUQ157" s="59"/>
      <c r="BUR157" s="59"/>
      <c r="BUS157" s="59"/>
      <c r="BUT157" s="59"/>
      <c r="BUU157" s="59"/>
      <c r="BUV157" s="59"/>
      <c r="BUW157" s="59"/>
      <c r="BUX157" s="59"/>
      <c r="BUY157" s="59"/>
      <c r="BUZ157" s="59"/>
      <c r="BVA157" s="59"/>
      <c r="BVB157" s="59"/>
      <c r="BVC157" s="59"/>
      <c r="BVD157" s="59"/>
      <c r="BVE157" s="59"/>
      <c r="BVF157" s="59"/>
      <c r="BVG157" s="59"/>
      <c r="BVH157" s="59"/>
      <c r="BVI157" s="59"/>
      <c r="BVJ157" s="59"/>
      <c r="BVK157" s="59"/>
      <c r="BVL157" s="59"/>
      <c r="BVM157" s="59"/>
      <c r="BVN157" s="59"/>
      <c r="BVO157" s="59"/>
      <c r="BVP157" s="59"/>
      <c r="BVQ157" s="59"/>
      <c r="BVR157" s="59"/>
      <c r="BVS157" s="59"/>
      <c r="BVT157" s="59"/>
      <c r="BVU157" s="59"/>
      <c r="BVV157" s="59"/>
      <c r="BVW157" s="59"/>
      <c r="BVX157" s="59"/>
      <c r="BVY157" s="59"/>
      <c r="BVZ157" s="59"/>
      <c r="BWA157" s="59"/>
      <c r="BWB157" s="59"/>
      <c r="BWC157" s="59"/>
      <c r="BWD157" s="59"/>
      <c r="BWE157" s="59"/>
      <c r="BWF157" s="59"/>
      <c r="BWG157" s="59"/>
      <c r="BWH157" s="59"/>
      <c r="BWI157" s="59"/>
      <c r="BWJ157" s="59"/>
      <c r="BWK157" s="59"/>
      <c r="BWL157" s="59"/>
      <c r="BWM157" s="59"/>
      <c r="BWN157" s="59"/>
      <c r="BWO157" s="59"/>
      <c r="BWP157" s="59"/>
      <c r="BWQ157" s="59"/>
      <c r="BWR157" s="59"/>
      <c r="BWS157" s="59"/>
      <c r="BWT157" s="59"/>
      <c r="BWU157" s="59"/>
      <c r="BWV157" s="59"/>
      <c r="BWW157" s="59"/>
      <c r="BWX157" s="59"/>
      <c r="BWY157" s="59"/>
      <c r="BWZ157" s="59"/>
      <c r="BXA157" s="59"/>
      <c r="BXB157" s="59"/>
      <c r="BXC157" s="59"/>
      <c r="BXD157" s="59"/>
      <c r="BXE157" s="59"/>
      <c r="BXF157" s="59"/>
      <c r="BXG157" s="59"/>
      <c r="BXH157" s="59"/>
      <c r="BXI157" s="59"/>
      <c r="BXJ157" s="59"/>
      <c r="BXK157" s="59"/>
      <c r="BXL157" s="59"/>
      <c r="BXM157" s="59"/>
      <c r="BXN157" s="59"/>
      <c r="BXO157" s="59"/>
      <c r="BXP157" s="59"/>
      <c r="BXQ157" s="59"/>
      <c r="BXR157" s="59"/>
      <c r="BXS157" s="59"/>
      <c r="BXT157" s="59"/>
      <c r="BXU157" s="59"/>
      <c r="BXV157" s="59"/>
      <c r="BXW157" s="59"/>
      <c r="BXX157" s="59"/>
      <c r="BXY157" s="59"/>
      <c r="BXZ157" s="59"/>
      <c r="BYA157" s="59"/>
      <c r="BYB157" s="59"/>
      <c r="BYC157" s="59"/>
      <c r="BYD157" s="59"/>
      <c r="BYE157" s="59"/>
      <c r="BYF157" s="59"/>
      <c r="BYG157" s="59"/>
      <c r="BYH157" s="59"/>
      <c r="BYI157" s="59"/>
      <c r="BYJ157" s="59"/>
      <c r="BYK157" s="59"/>
      <c r="BYL157" s="59"/>
      <c r="BYM157" s="59"/>
      <c r="BYN157" s="59"/>
      <c r="BYO157" s="59"/>
      <c r="BYP157" s="59"/>
      <c r="BYQ157" s="59"/>
      <c r="BYR157" s="59"/>
      <c r="BYS157" s="59"/>
      <c r="BYT157" s="59"/>
      <c r="BYU157" s="59"/>
      <c r="BYV157" s="59"/>
      <c r="BYW157" s="59"/>
      <c r="BYX157" s="59"/>
      <c r="BYY157" s="59"/>
      <c r="BYZ157" s="59"/>
      <c r="BZA157" s="59"/>
      <c r="BZB157" s="59"/>
      <c r="BZC157" s="59"/>
      <c r="BZD157" s="59"/>
      <c r="BZE157" s="59"/>
      <c r="BZF157" s="59"/>
      <c r="BZG157" s="59"/>
      <c r="BZH157" s="59"/>
      <c r="BZI157" s="59"/>
      <c r="BZJ157" s="59"/>
      <c r="BZK157" s="59"/>
      <c r="BZL157" s="59"/>
      <c r="BZM157" s="59"/>
      <c r="BZN157" s="59"/>
      <c r="BZO157" s="59"/>
      <c r="BZP157" s="59"/>
      <c r="BZQ157" s="59"/>
      <c r="BZR157" s="59"/>
      <c r="BZS157" s="59"/>
      <c r="BZT157" s="59"/>
      <c r="BZU157" s="59"/>
      <c r="BZV157" s="59"/>
      <c r="BZW157" s="59"/>
      <c r="BZX157" s="59"/>
      <c r="BZY157" s="59"/>
      <c r="BZZ157" s="59"/>
      <c r="CAA157" s="59"/>
      <c r="CAB157" s="59"/>
      <c r="CAC157" s="59"/>
      <c r="CAD157" s="59"/>
      <c r="CAE157" s="59"/>
      <c r="CAF157" s="59"/>
      <c r="CAG157" s="59"/>
      <c r="CAH157" s="59"/>
      <c r="CAI157" s="59"/>
      <c r="CAJ157" s="59"/>
      <c r="CAK157" s="59"/>
      <c r="CAL157" s="59"/>
      <c r="CAM157" s="59"/>
      <c r="CAN157" s="59"/>
      <c r="CAO157" s="59"/>
      <c r="CAP157" s="59"/>
      <c r="CAQ157" s="59"/>
      <c r="CAR157" s="59"/>
      <c r="CAS157" s="59"/>
      <c r="CAT157" s="59"/>
      <c r="CAU157" s="59"/>
      <c r="CAV157" s="59"/>
      <c r="CAW157" s="59"/>
      <c r="CAX157" s="59"/>
      <c r="CAY157" s="59"/>
      <c r="CAZ157" s="59"/>
      <c r="CBA157" s="59"/>
      <c r="CBB157" s="59"/>
      <c r="CBC157" s="59"/>
      <c r="CBD157" s="59"/>
      <c r="CBE157" s="59"/>
      <c r="CBF157" s="59"/>
      <c r="CBG157" s="59"/>
      <c r="CBH157" s="59"/>
      <c r="CBI157" s="59"/>
      <c r="CBJ157" s="59"/>
      <c r="CBK157" s="59"/>
      <c r="CBL157" s="59"/>
      <c r="CBM157" s="59"/>
      <c r="CBN157" s="59"/>
      <c r="CBO157" s="59"/>
      <c r="CBP157" s="59"/>
      <c r="CBQ157" s="59"/>
      <c r="CBR157" s="59"/>
      <c r="CBS157" s="59"/>
      <c r="CBT157" s="59"/>
      <c r="CBU157" s="59"/>
      <c r="CBV157" s="59"/>
      <c r="CBW157" s="59"/>
      <c r="CBX157" s="59"/>
      <c r="CBY157" s="59"/>
      <c r="CBZ157" s="59"/>
      <c r="CCA157" s="59"/>
      <c r="CCB157" s="59"/>
      <c r="CCC157" s="59"/>
      <c r="CCD157" s="59"/>
      <c r="CCE157" s="59"/>
      <c r="CCF157" s="59"/>
      <c r="CCG157" s="59"/>
      <c r="CCH157" s="59"/>
      <c r="CCI157" s="59"/>
      <c r="CCJ157" s="59"/>
      <c r="CCK157" s="59"/>
      <c r="CCL157" s="59"/>
      <c r="CCM157" s="59"/>
      <c r="CCN157" s="59"/>
      <c r="CCO157" s="59"/>
      <c r="CCP157" s="59"/>
      <c r="CCQ157" s="59"/>
      <c r="CCR157" s="59"/>
      <c r="CCS157" s="59"/>
      <c r="CCT157" s="59"/>
      <c r="CCU157" s="59"/>
      <c r="CCV157" s="59"/>
      <c r="CCW157" s="59"/>
      <c r="CCX157" s="59"/>
      <c r="CCY157" s="59"/>
      <c r="CCZ157" s="59"/>
      <c r="CDA157" s="59"/>
      <c r="CDB157" s="59"/>
      <c r="CDC157" s="59"/>
      <c r="CDD157" s="59"/>
      <c r="CDE157" s="59"/>
      <c r="CDF157" s="59"/>
      <c r="CDG157" s="59"/>
      <c r="CDH157" s="59"/>
      <c r="CDI157" s="59"/>
      <c r="CDJ157" s="59"/>
      <c r="CDK157" s="59"/>
      <c r="CDL157" s="59"/>
      <c r="CDM157" s="59"/>
      <c r="CDN157" s="59"/>
      <c r="CDO157" s="59"/>
      <c r="CDP157" s="59"/>
      <c r="CDQ157" s="59"/>
      <c r="CDR157" s="59"/>
      <c r="CDS157" s="59"/>
      <c r="CDT157" s="59"/>
      <c r="CDU157" s="59"/>
      <c r="CDV157" s="59"/>
      <c r="CDW157" s="59"/>
      <c r="CDX157" s="59"/>
      <c r="CDY157" s="59"/>
      <c r="CDZ157" s="59"/>
      <c r="CEA157" s="59"/>
      <c r="CEB157" s="59"/>
      <c r="CEC157" s="59"/>
      <c r="CED157" s="59"/>
      <c r="CEE157" s="59"/>
      <c r="CEF157" s="59"/>
      <c r="CEG157" s="59"/>
      <c r="CEH157" s="59"/>
      <c r="CEI157" s="59"/>
      <c r="CEJ157" s="59"/>
      <c r="CEK157" s="59"/>
      <c r="CEL157" s="59"/>
      <c r="CEM157" s="59"/>
      <c r="CEN157" s="59"/>
      <c r="CEO157" s="59"/>
      <c r="CEP157" s="59"/>
      <c r="CEQ157" s="59"/>
      <c r="CER157" s="59"/>
      <c r="CES157" s="59"/>
      <c r="CET157" s="59"/>
      <c r="CEU157" s="59"/>
      <c r="CEV157" s="59"/>
      <c r="CEW157" s="59"/>
      <c r="CEX157" s="59"/>
      <c r="CEY157" s="59"/>
      <c r="CEZ157" s="59"/>
      <c r="CFA157" s="59"/>
      <c r="CFB157" s="59"/>
      <c r="CFC157" s="59"/>
      <c r="CFD157" s="59"/>
      <c r="CFE157" s="59"/>
      <c r="CFF157" s="59"/>
      <c r="CFG157" s="59"/>
      <c r="CFH157" s="59"/>
      <c r="CFI157" s="59"/>
      <c r="CFJ157" s="59"/>
      <c r="CFK157" s="59"/>
      <c r="CFL157" s="59"/>
      <c r="CFM157" s="59"/>
      <c r="CFN157" s="59"/>
      <c r="CFO157" s="59"/>
      <c r="CFP157" s="59"/>
      <c r="CFQ157" s="59"/>
      <c r="CFR157" s="59"/>
      <c r="CFS157" s="59"/>
      <c r="CFT157" s="59"/>
      <c r="CFU157" s="59"/>
      <c r="CFV157" s="59"/>
      <c r="CFW157" s="59"/>
      <c r="CFX157" s="59"/>
      <c r="CFY157" s="59"/>
      <c r="CFZ157" s="59"/>
      <c r="CGA157" s="59"/>
      <c r="CGB157" s="59"/>
      <c r="CGC157" s="59"/>
      <c r="CGD157" s="59"/>
      <c r="CGE157" s="59"/>
      <c r="CGF157" s="59"/>
      <c r="CGG157" s="59"/>
      <c r="CGH157" s="59"/>
      <c r="CGI157" s="59"/>
      <c r="CGJ157" s="59"/>
      <c r="CGK157" s="59"/>
      <c r="CGL157" s="59"/>
      <c r="CGM157" s="59"/>
      <c r="CGN157" s="59"/>
      <c r="CGO157" s="59"/>
      <c r="CGP157" s="59"/>
      <c r="CGQ157" s="59"/>
      <c r="CGR157" s="59"/>
      <c r="CGS157" s="59"/>
      <c r="CGT157" s="59"/>
      <c r="CGU157" s="59"/>
      <c r="CGV157" s="59"/>
      <c r="CGW157" s="59"/>
      <c r="CGX157" s="59"/>
      <c r="CGY157" s="59"/>
      <c r="CGZ157" s="59"/>
      <c r="CHA157" s="59"/>
      <c r="CHB157" s="59"/>
      <c r="CHC157" s="59"/>
      <c r="CHD157" s="59"/>
      <c r="CHE157" s="59"/>
      <c r="CHF157" s="59"/>
      <c r="CHG157" s="59"/>
      <c r="CHH157" s="59"/>
      <c r="CHI157" s="59"/>
      <c r="CHJ157" s="59"/>
      <c r="CHK157" s="59"/>
      <c r="CHL157" s="59"/>
      <c r="CHM157" s="59"/>
      <c r="CHN157" s="59"/>
      <c r="CHO157" s="59"/>
      <c r="CHP157" s="59"/>
      <c r="CHQ157" s="59"/>
      <c r="CHR157" s="59"/>
      <c r="CHS157" s="59"/>
      <c r="CHT157" s="59"/>
      <c r="CHU157" s="59"/>
      <c r="CHV157" s="59"/>
      <c r="CHW157" s="59"/>
      <c r="CHX157" s="59"/>
      <c r="CHY157" s="59"/>
      <c r="CHZ157" s="59"/>
      <c r="CIA157" s="59"/>
      <c r="CIB157" s="59"/>
      <c r="CIC157" s="59"/>
      <c r="CID157" s="59"/>
      <c r="CIE157" s="59"/>
      <c r="CIF157" s="59"/>
      <c r="CIG157" s="59"/>
      <c r="CIH157" s="59"/>
      <c r="CII157" s="59"/>
      <c r="CIJ157" s="59"/>
      <c r="CIK157" s="59"/>
      <c r="CIL157" s="59"/>
      <c r="CIM157" s="59"/>
      <c r="CIN157" s="59"/>
      <c r="CIO157" s="59"/>
      <c r="CIP157" s="59"/>
      <c r="CIQ157" s="59"/>
      <c r="CIR157" s="59"/>
      <c r="CIS157" s="59"/>
      <c r="CIT157" s="59"/>
      <c r="CIU157" s="59"/>
      <c r="CIV157" s="59"/>
      <c r="CIW157" s="59"/>
      <c r="CIX157" s="59"/>
      <c r="CIY157" s="59"/>
      <c r="CIZ157" s="59"/>
      <c r="CJA157" s="59"/>
      <c r="CJB157" s="59"/>
      <c r="CJC157" s="59"/>
      <c r="CJD157" s="59"/>
      <c r="CJE157" s="59"/>
      <c r="CJF157" s="59"/>
      <c r="CJG157" s="59"/>
      <c r="CJH157" s="59"/>
      <c r="CJI157" s="59"/>
      <c r="CJJ157" s="59"/>
      <c r="CJK157" s="59"/>
      <c r="CJL157" s="59"/>
      <c r="CJM157" s="59"/>
      <c r="CJN157" s="59"/>
      <c r="CJO157" s="59"/>
      <c r="CJP157" s="59"/>
      <c r="CJQ157" s="59"/>
      <c r="CJR157" s="59"/>
      <c r="CJS157" s="59"/>
      <c r="CJT157" s="59"/>
      <c r="CJU157" s="59"/>
      <c r="CJV157" s="59"/>
      <c r="CJW157" s="59"/>
      <c r="CJX157" s="59"/>
      <c r="CJY157" s="59"/>
      <c r="CJZ157" s="59"/>
      <c r="CKA157" s="59"/>
      <c r="CKB157" s="59"/>
      <c r="CKC157" s="59"/>
      <c r="CKD157" s="59"/>
      <c r="CKE157" s="59"/>
      <c r="CKF157" s="59"/>
      <c r="CKG157" s="59"/>
      <c r="CKH157" s="59"/>
      <c r="CKI157" s="59"/>
      <c r="CKJ157" s="59"/>
      <c r="CKK157" s="59"/>
      <c r="CKL157" s="59"/>
      <c r="CKM157" s="59"/>
      <c r="CKN157" s="59"/>
      <c r="CKO157" s="59"/>
      <c r="CKP157" s="59"/>
      <c r="CKQ157" s="59"/>
      <c r="CKR157" s="59"/>
      <c r="CKS157" s="59"/>
      <c r="CKT157" s="59"/>
      <c r="CKU157" s="59"/>
      <c r="CKV157" s="59"/>
      <c r="CKW157" s="59"/>
      <c r="CKX157" s="59"/>
      <c r="CKY157" s="59"/>
      <c r="CKZ157" s="59"/>
      <c r="CLA157" s="59"/>
      <c r="CLB157" s="59"/>
      <c r="CLC157" s="59"/>
      <c r="CLD157" s="59"/>
      <c r="CLE157" s="59"/>
      <c r="CLF157" s="59"/>
      <c r="CLG157" s="59"/>
      <c r="CLH157" s="59"/>
      <c r="CLI157" s="59"/>
      <c r="CLJ157" s="59"/>
      <c r="CLK157" s="59"/>
      <c r="CLL157" s="59"/>
      <c r="CLM157" s="59"/>
      <c r="CLN157" s="59"/>
      <c r="CLO157" s="59"/>
      <c r="CLP157" s="59"/>
      <c r="CLQ157" s="59"/>
      <c r="CLR157" s="59"/>
      <c r="CLS157" s="59"/>
      <c r="CLT157" s="59"/>
      <c r="CLU157" s="59"/>
      <c r="CLV157" s="59"/>
      <c r="CLW157" s="59"/>
      <c r="CLX157" s="59"/>
      <c r="CLY157" s="59"/>
      <c r="CLZ157" s="59"/>
      <c r="CMA157" s="59"/>
      <c r="CMB157" s="59"/>
      <c r="CMC157" s="59"/>
      <c r="CMD157" s="59"/>
      <c r="CME157" s="59"/>
      <c r="CMF157" s="59"/>
      <c r="CMG157" s="59"/>
      <c r="CMH157" s="59"/>
      <c r="CMI157" s="59"/>
      <c r="CMJ157" s="59"/>
      <c r="CMK157" s="59"/>
      <c r="CML157" s="59"/>
      <c r="CMM157" s="59"/>
      <c r="CMN157" s="59"/>
      <c r="CMO157" s="59"/>
      <c r="CMP157" s="59"/>
      <c r="CMQ157" s="59"/>
      <c r="CMR157" s="59"/>
      <c r="CMS157" s="59"/>
      <c r="CMT157" s="59"/>
      <c r="CMU157" s="59"/>
      <c r="CMV157" s="59"/>
      <c r="CMW157" s="59"/>
      <c r="CMX157" s="59"/>
      <c r="CMY157" s="59"/>
      <c r="CMZ157" s="59"/>
      <c r="CNA157" s="59"/>
      <c r="CNB157" s="59"/>
      <c r="CNC157" s="59"/>
      <c r="CND157" s="59"/>
      <c r="CNE157" s="59"/>
      <c r="CNF157" s="59"/>
      <c r="CNG157" s="59"/>
      <c r="CNH157" s="59"/>
      <c r="CNI157" s="59"/>
      <c r="CNJ157" s="59"/>
      <c r="CNK157" s="59"/>
      <c r="CNL157" s="59"/>
      <c r="CNM157" s="59"/>
      <c r="CNN157" s="59"/>
      <c r="CNO157" s="59"/>
      <c r="CNP157" s="59"/>
      <c r="CNQ157" s="59"/>
      <c r="CNR157" s="59"/>
      <c r="CNS157" s="59"/>
      <c r="CNT157" s="59"/>
      <c r="CNU157" s="59"/>
      <c r="CNV157" s="59"/>
      <c r="CNW157" s="59"/>
      <c r="CNX157" s="59"/>
      <c r="CNY157" s="59"/>
      <c r="CNZ157" s="59"/>
      <c r="COA157" s="59"/>
      <c r="COB157" s="59"/>
      <c r="COC157" s="59"/>
      <c r="COD157" s="59"/>
      <c r="COE157" s="59"/>
      <c r="COF157" s="59"/>
      <c r="COG157" s="59"/>
      <c r="COH157" s="59"/>
      <c r="COI157" s="59"/>
      <c r="COJ157" s="59"/>
      <c r="COK157" s="59"/>
      <c r="COL157" s="59"/>
      <c r="COM157" s="59"/>
      <c r="CON157" s="59"/>
      <c r="COO157" s="59"/>
      <c r="COP157" s="59"/>
      <c r="COQ157" s="59"/>
      <c r="COR157" s="59"/>
      <c r="COS157" s="59"/>
      <c r="COT157" s="59"/>
      <c r="COU157" s="59"/>
      <c r="COV157" s="59"/>
      <c r="COW157" s="59"/>
      <c r="COX157" s="59"/>
      <c r="COY157" s="59"/>
      <c r="COZ157" s="59"/>
      <c r="CPA157" s="59"/>
      <c r="CPB157" s="59"/>
      <c r="CPC157" s="59"/>
      <c r="CPD157" s="59"/>
      <c r="CPE157" s="59"/>
      <c r="CPF157" s="59"/>
      <c r="CPG157" s="59"/>
      <c r="CPH157" s="59"/>
      <c r="CPI157" s="59"/>
      <c r="CPJ157" s="59"/>
      <c r="CPK157" s="59"/>
      <c r="CPL157" s="59"/>
      <c r="CPM157" s="59"/>
      <c r="CPN157" s="59"/>
      <c r="CPO157" s="59"/>
      <c r="CPP157" s="59"/>
      <c r="CPQ157" s="59"/>
      <c r="CPR157" s="59"/>
      <c r="CPS157" s="59"/>
      <c r="CPT157" s="59"/>
      <c r="CPU157" s="59"/>
      <c r="CPV157" s="59"/>
      <c r="CPW157" s="59"/>
      <c r="CPX157" s="59"/>
      <c r="CPY157" s="59"/>
      <c r="CPZ157" s="59"/>
      <c r="CQA157" s="59"/>
      <c r="CQB157" s="59"/>
      <c r="CQC157" s="59"/>
      <c r="CQD157" s="59"/>
      <c r="CQE157" s="59"/>
      <c r="CQF157" s="59"/>
      <c r="CQG157" s="59"/>
      <c r="CQH157" s="59"/>
      <c r="CQI157" s="59"/>
      <c r="CQJ157" s="59"/>
      <c r="CQK157" s="59"/>
      <c r="CQL157" s="59"/>
      <c r="CQM157" s="59"/>
      <c r="CQN157" s="59"/>
      <c r="CQO157" s="59"/>
      <c r="CQP157" s="59"/>
      <c r="CQQ157" s="59"/>
      <c r="CQR157" s="59"/>
      <c r="CQS157" s="59"/>
      <c r="CQT157" s="59"/>
      <c r="CQU157" s="59"/>
      <c r="CQV157" s="59"/>
      <c r="CQW157" s="59"/>
      <c r="CQX157" s="59"/>
      <c r="CQY157" s="59"/>
      <c r="CQZ157" s="59"/>
      <c r="CRA157" s="59"/>
      <c r="CRB157" s="59"/>
      <c r="CRC157" s="59"/>
      <c r="CRD157" s="59"/>
      <c r="CRE157" s="59"/>
      <c r="CRF157" s="59"/>
      <c r="CRG157" s="59"/>
      <c r="CRH157" s="59"/>
      <c r="CRI157" s="59"/>
      <c r="CRJ157" s="59"/>
      <c r="CRK157" s="59"/>
      <c r="CRL157" s="59"/>
      <c r="CRM157" s="59"/>
      <c r="CRN157" s="59"/>
      <c r="CRO157" s="59"/>
      <c r="CRP157" s="59"/>
      <c r="CRQ157" s="59"/>
      <c r="CRR157" s="59"/>
      <c r="CRS157" s="59"/>
      <c r="CRT157" s="59"/>
      <c r="CRU157" s="59"/>
      <c r="CRV157" s="59"/>
      <c r="CRW157" s="59"/>
      <c r="CRX157" s="59"/>
      <c r="CRY157" s="59"/>
      <c r="CRZ157" s="59"/>
      <c r="CSA157" s="59"/>
      <c r="CSB157" s="59"/>
      <c r="CSC157" s="59"/>
      <c r="CSD157" s="59"/>
      <c r="CSE157" s="59"/>
      <c r="CSF157" s="59"/>
      <c r="CSG157" s="59"/>
      <c r="CSH157" s="59"/>
      <c r="CSI157" s="59"/>
      <c r="CSJ157" s="59"/>
      <c r="CSK157" s="59"/>
      <c r="CSL157" s="59"/>
      <c r="CSM157" s="59"/>
      <c r="CSN157" s="59"/>
      <c r="CSO157" s="59"/>
      <c r="CSP157" s="59"/>
      <c r="CSQ157" s="59"/>
      <c r="CSR157" s="59"/>
      <c r="CSS157" s="59"/>
      <c r="CST157" s="59"/>
      <c r="CSU157" s="59"/>
      <c r="CSV157" s="59"/>
      <c r="CSW157" s="59"/>
      <c r="CSX157" s="59"/>
      <c r="CSY157" s="59"/>
      <c r="CSZ157" s="59"/>
      <c r="CTA157" s="59"/>
      <c r="CTB157" s="59"/>
      <c r="CTC157" s="59"/>
      <c r="CTD157" s="59"/>
      <c r="CTE157" s="59"/>
      <c r="CTF157" s="59"/>
      <c r="CTG157" s="59"/>
      <c r="CTH157" s="59"/>
      <c r="CTI157" s="59"/>
      <c r="CTJ157" s="59"/>
      <c r="CTK157" s="59"/>
      <c r="CTL157" s="59"/>
      <c r="CTM157" s="59"/>
      <c r="CTN157" s="59"/>
      <c r="CTO157" s="59"/>
      <c r="CTP157" s="59"/>
      <c r="CTQ157" s="59"/>
      <c r="CTR157" s="59"/>
      <c r="CTS157" s="59"/>
      <c r="CTT157" s="59"/>
      <c r="CTU157" s="59"/>
      <c r="CTV157" s="59"/>
      <c r="CTW157" s="59"/>
      <c r="CTX157" s="59"/>
      <c r="CTY157" s="59"/>
      <c r="CTZ157" s="59"/>
      <c r="CUA157" s="59"/>
      <c r="CUB157" s="59"/>
      <c r="CUC157" s="59"/>
      <c r="CUD157" s="59"/>
      <c r="CUE157" s="59"/>
      <c r="CUF157" s="59"/>
      <c r="CUG157" s="59"/>
      <c r="CUH157" s="59"/>
      <c r="CUI157" s="59"/>
      <c r="CUJ157" s="59"/>
      <c r="CUK157" s="59"/>
      <c r="CUL157" s="59"/>
      <c r="CUM157" s="59"/>
      <c r="CUN157" s="59"/>
      <c r="CUO157" s="59"/>
      <c r="CUP157" s="59"/>
      <c r="CUQ157" s="59"/>
      <c r="CUR157" s="59"/>
      <c r="CUS157" s="59"/>
      <c r="CUT157" s="59"/>
      <c r="CUU157" s="59"/>
      <c r="CUV157" s="59"/>
      <c r="CUW157" s="59"/>
      <c r="CUX157" s="59"/>
      <c r="CUY157" s="59"/>
      <c r="CUZ157" s="59"/>
      <c r="CVA157" s="59"/>
      <c r="CVB157" s="59"/>
      <c r="CVC157" s="59"/>
      <c r="CVD157" s="59"/>
      <c r="CVE157" s="59"/>
      <c r="CVF157" s="59"/>
      <c r="CVG157" s="59"/>
      <c r="CVH157" s="59"/>
      <c r="CVI157" s="59"/>
      <c r="CVJ157" s="59"/>
      <c r="CVK157" s="59"/>
      <c r="CVL157" s="59"/>
      <c r="CVM157" s="59"/>
      <c r="CVN157" s="59"/>
      <c r="CVO157" s="59"/>
      <c r="CVP157" s="59"/>
      <c r="CVQ157" s="59"/>
      <c r="CVR157" s="59"/>
      <c r="CVS157" s="59"/>
      <c r="CVT157" s="59"/>
      <c r="CVU157" s="59"/>
      <c r="CVV157" s="59"/>
      <c r="CVW157" s="59"/>
      <c r="CVX157" s="59"/>
      <c r="CVY157" s="59"/>
      <c r="CVZ157" s="59"/>
      <c r="CWA157" s="59"/>
      <c r="CWB157" s="59"/>
      <c r="CWC157" s="59"/>
      <c r="CWD157" s="59"/>
      <c r="CWE157" s="59"/>
      <c r="CWF157" s="59"/>
      <c r="CWG157" s="59"/>
      <c r="CWH157" s="59"/>
      <c r="CWI157" s="59"/>
      <c r="CWJ157" s="59"/>
      <c r="CWK157" s="59"/>
      <c r="CWL157" s="59"/>
      <c r="CWM157" s="59"/>
      <c r="CWN157" s="59"/>
      <c r="CWO157" s="59"/>
      <c r="CWP157" s="59"/>
      <c r="CWQ157" s="59"/>
      <c r="CWR157" s="59"/>
      <c r="CWS157" s="59"/>
      <c r="CWT157" s="59"/>
      <c r="CWU157" s="59"/>
      <c r="CWV157" s="59"/>
      <c r="CWW157" s="59"/>
      <c r="CWX157" s="59"/>
      <c r="CWY157" s="59"/>
      <c r="CWZ157" s="59"/>
      <c r="CXA157" s="59"/>
      <c r="CXB157" s="59"/>
      <c r="CXC157" s="59"/>
      <c r="CXD157" s="59"/>
      <c r="CXE157" s="59"/>
      <c r="CXF157" s="59"/>
      <c r="CXG157" s="59"/>
      <c r="CXH157" s="59"/>
      <c r="CXI157" s="59"/>
      <c r="CXJ157" s="59"/>
      <c r="CXK157" s="59"/>
      <c r="CXL157" s="59"/>
      <c r="CXM157" s="59"/>
      <c r="CXN157" s="59"/>
      <c r="CXO157" s="59"/>
      <c r="CXP157" s="59"/>
      <c r="CXQ157" s="59"/>
      <c r="CXR157" s="59"/>
      <c r="CXS157" s="59"/>
      <c r="CXT157" s="59"/>
      <c r="CXU157" s="59"/>
      <c r="CXV157" s="59"/>
      <c r="CXW157" s="59"/>
      <c r="CXX157" s="59"/>
      <c r="CXY157" s="59"/>
      <c r="CXZ157" s="59"/>
      <c r="CYA157" s="59"/>
      <c r="CYB157" s="59"/>
      <c r="CYC157" s="59"/>
      <c r="CYD157" s="59"/>
      <c r="CYE157" s="59"/>
      <c r="CYF157" s="59"/>
      <c r="CYG157" s="59"/>
      <c r="CYH157" s="59"/>
      <c r="CYI157" s="59"/>
      <c r="CYJ157" s="59"/>
      <c r="CYK157" s="59"/>
      <c r="CYL157" s="59"/>
      <c r="CYM157" s="59"/>
      <c r="CYN157" s="59"/>
      <c r="CYO157" s="59"/>
      <c r="CYP157" s="59"/>
      <c r="CYQ157" s="59"/>
      <c r="CYR157" s="59"/>
      <c r="CYS157" s="59"/>
      <c r="CYT157" s="59"/>
      <c r="CYU157" s="59"/>
      <c r="CYV157" s="59"/>
      <c r="CYW157" s="59"/>
      <c r="CYX157" s="59"/>
      <c r="CYY157" s="59"/>
      <c r="CYZ157" s="59"/>
      <c r="CZA157" s="59"/>
      <c r="CZB157" s="59"/>
      <c r="CZC157" s="59"/>
      <c r="CZD157" s="59"/>
      <c r="CZE157" s="59"/>
      <c r="CZF157" s="59"/>
      <c r="CZG157" s="59"/>
      <c r="CZH157" s="59"/>
      <c r="CZI157" s="59"/>
      <c r="CZJ157" s="59"/>
      <c r="CZK157" s="59"/>
      <c r="CZL157" s="59"/>
      <c r="CZM157" s="59"/>
      <c r="CZN157" s="59"/>
      <c r="CZO157" s="59"/>
      <c r="CZP157" s="59"/>
      <c r="CZQ157" s="59"/>
      <c r="CZR157" s="59"/>
      <c r="CZS157" s="59"/>
      <c r="CZT157" s="59"/>
      <c r="CZU157" s="59"/>
      <c r="CZV157" s="59"/>
      <c r="CZW157" s="59"/>
      <c r="CZX157" s="59"/>
      <c r="CZY157" s="59"/>
      <c r="CZZ157" s="59"/>
      <c r="DAA157" s="59"/>
      <c r="DAB157" s="59"/>
      <c r="DAC157" s="59"/>
      <c r="DAD157" s="59"/>
      <c r="DAE157" s="59"/>
      <c r="DAF157" s="59"/>
      <c r="DAG157" s="59"/>
      <c r="DAH157" s="59"/>
      <c r="DAI157" s="59"/>
      <c r="DAJ157" s="59"/>
      <c r="DAK157" s="59"/>
      <c r="DAL157" s="59"/>
      <c r="DAM157" s="59"/>
      <c r="DAN157" s="59"/>
      <c r="DAO157" s="59"/>
      <c r="DAP157" s="59"/>
      <c r="DAQ157" s="59"/>
      <c r="DAR157" s="59"/>
      <c r="DAS157" s="59"/>
      <c r="DAT157" s="59"/>
      <c r="DAU157" s="59"/>
      <c r="DAV157" s="59"/>
      <c r="DAW157" s="59"/>
      <c r="DAX157" s="59"/>
      <c r="DAY157" s="59"/>
      <c r="DAZ157" s="59"/>
      <c r="DBA157" s="59"/>
      <c r="DBB157" s="59"/>
      <c r="DBC157" s="59"/>
      <c r="DBD157" s="59"/>
      <c r="DBE157" s="59"/>
      <c r="DBF157" s="59"/>
      <c r="DBG157" s="59"/>
      <c r="DBH157" s="59"/>
      <c r="DBI157" s="59"/>
      <c r="DBJ157" s="59"/>
      <c r="DBK157" s="59"/>
      <c r="DBL157" s="59"/>
      <c r="DBM157" s="59"/>
      <c r="DBN157" s="59"/>
      <c r="DBO157" s="59"/>
      <c r="DBP157" s="59"/>
      <c r="DBQ157" s="59"/>
      <c r="DBR157" s="59"/>
      <c r="DBS157" s="59"/>
      <c r="DBT157" s="59"/>
      <c r="DBU157" s="59"/>
      <c r="DBV157" s="59"/>
      <c r="DBW157" s="59"/>
      <c r="DBX157" s="59"/>
      <c r="DBY157" s="59"/>
      <c r="DBZ157" s="59"/>
      <c r="DCA157" s="59"/>
      <c r="DCB157" s="59"/>
      <c r="DCC157" s="59"/>
      <c r="DCD157" s="59"/>
      <c r="DCE157" s="59"/>
      <c r="DCF157" s="59"/>
      <c r="DCG157" s="59"/>
      <c r="DCH157" s="59"/>
      <c r="DCI157" s="59"/>
      <c r="DCJ157" s="59"/>
      <c r="DCK157" s="59"/>
      <c r="DCL157" s="59"/>
      <c r="DCM157" s="59"/>
      <c r="DCN157" s="59"/>
      <c r="DCO157" s="59"/>
      <c r="DCP157" s="59"/>
      <c r="DCQ157" s="59"/>
      <c r="DCR157" s="59"/>
      <c r="DCS157" s="59"/>
      <c r="DCT157" s="59"/>
      <c r="DCU157" s="59"/>
      <c r="DCV157" s="59"/>
      <c r="DCW157" s="59"/>
      <c r="DCX157" s="59"/>
      <c r="DCY157" s="59"/>
      <c r="DCZ157" s="59"/>
      <c r="DDA157" s="59"/>
      <c r="DDB157" s="59"/>
      <c r="DDC157" s="59"/>
      <c r="DDD157" s="59"/>
      <c r="DDE157" s="59"/>
      <c r="DDF157" s="59"/>
      <c r="DDG157" s="59"/>
      <c r="DDH157" s="59"/>
      <c r="DDI157" s="59"/>
      <c r="DDJ157" s="59"/>
      <c r="DDK157" s="59"/>
      <c r="DDL157" s="59"/>
      <c r="DDM157" s="59"/>
      <c r="DDN157" s="59"/>
      <c r="DDO157" s="59"/>
      <c r="DDP157" s="59"/>
      <c r="DDQ157" s="59"/>
      <c r="DDR157" s="59"/>
      <c r="DDS157" s="59"/>
      <c r="DDT157" s="59"/>
      <c r="DDU157" s="59"/>
      <c r="DDV157" s="59"/>
      <c r="DDW157" s="59"/>
      <c r="DDX157" s="59"/>
      <c r="DDY157" s="59"/>
      <c r="DDZ157" s="59"/>
      <c r="DEA157" s="59"/>
      <c r="DEB157" s="59"/>
      <c r="DEC157" s="59"/>
      <c r="DED157" s="59"/>
      <c r="DEE157" s="59"/>
      <c r="DEF157" s="59"/>
      <c r="DEG157" s="59"/>
      <c r="DEH157" s="59"/>
      <c r="DEI157" s="59"/>
      <c r="DEJ157" s="59"/>
      <c r="DEK157" s="59"/>
      <c r="DEL157" s="59"/>
      <c r="DEM157" s="59"/>
      <c r="DEN157" s="59"/>
      <c r="DEO157" s="59"/>
      <c r="DEP157" s="59"/>
      <c r="DEQ157" s="59"/>
      <c r="DER157" s="59"/>
      <c r="DES157" s="59"/>
      <c r="DET157" s="59"/>
      <c r="DEU157" s="59"/>
      <c r="DEV157" s="59"/>
      <c r="DEW157" s="59"/>
      <c r="DEX157" s="59"/>
      <c r="DEY157" s="59"/>
      <c r="DEZ157" s="59"/>
      <c r="DFA157" s="59"/>
      <c r="DFB157" s="59"/>
      <c r="DFC157" s="59"/>
      <c r="DFD157" s="59"/>
      <c r="DFE157" s="59"/>
      <c r="DFF157" s="59"/>
      <c r="DFG157" s="59"/>
      <c r="DFH157" s="59"/>
      <c r="DFI157" s="59"/>
      <c r="DFJ157" s="59"/>
      <c r="DFK157" s="59"/>
      <c r="DFL157" s="59"/>
      <c r="DFM157" s="59"/>
      <c r="DFN157" s="59"/>
      <c r="DFO157" s="59"/>
      <c r="DFP157" s="59"/>
      <c r="DFQ157" s="59"/>
      <c r="DFR157" s="59"/>
      <c r="DFS157" s="59"/>
      <c r="DFT157" s="59"/>
      <c r="DFU157" s="59"/>
      <c r="DFV157" s="59"/>
      <c r="DFW157" s="59"/>
      <c r="DFX157" s="59"/>
      <c r="DFY157" s="59"/>
      <c r="DFZ157" s="59"/>
      <c r="DGA157" s="59"/>
      <c r="DGB157" s="59"/>
      <c r="DGC157" s="59"/>
      <c r="DGD157" s="59"/>
      <c r="DGE157" s="59"/>
      <c r="DGF157" s="59"/>
      <c r="DGG157" s="59"/>
      <c r="DGH157" s="59"/>
      <c r="DGI157" s="59"/>
      <c r="DGJ157" s="59"/>
      <c r="DGK157" s="59"/>
      <c r="DGL157" s="59"/>
      <c r="DGM157" s="59"/>
      <c r="DGN157" s="59"/>
      <c r="DGO157" s="59"/>
      <c r="DGP157" s="59"/>
      <c r="DGQ157" s="59"/>
      <c r="DGR157" s="59"/>
      <c r="DGS157" s="59"/>
      <c r="DGT157" s="59"/>
      <c r="DGU157" s="59"/>
      <c r="DGV157" s="59"/>
      <c r="DGW157" s="59"/>
      <c r="DGX157" s="59"/>
      <c r="DGY157" s="59"/>
      <c r="DGZ157" s="59"/>
      <c r="DHA157" s="59"/>
      <c r="DHB157" s="59"/>
      <c r="DHC157" s="59"/>
      <c r="DHD157" s="59"/>
      <c r="DHE157" s="59"/>
      <c r="DHF157" s="59"/>
      <c r="DHG157" s="59"/>
      <c r="DHH157" s="59"/>
      <c r="DHI157" s="59"/>
      <c r="DHJ157" s="59"/>
      <c r="DHK157" s="59"/>
      <c r="DHL157" s="59"/>
      <c r="DHM157" s="59"/>
      <c r="DHN157" s="59"/>
      <c r="DHO157" s="59"/>
      <c r="DHP157" s="59"/>
      <c r="DHQ157" s="59"/>
      <c r="DHR157" s="59"/>
      <c r="DHS157" s="59"/>
      <c r="DHT157" s="59"/>
      <c r="DHU157" s="59"/>
      <c r="DHV157" s="59"/>
      <c r="DHW157" s="59"/>
      <c r="DHX157" s="59"/>
      <c r="DHY157" s="59"/>
      <c r="DHZ157" s="59"/>
      <c r="DIA157" s="59"/>
      <c r="DIB157" s="59"/>
      <c r="DIC157" s="59"/>
      <c r="DID157" s="59"/>
      <c r="DIE157" s="59"/>
      <c r="DIF157" s="59"/>
      <c r="DIG157" s="59"/>
      <c r="DIH157" s="59"/>
      <c r="DII157" s="59"/>
      <c r="DIJ157" s="59"/>
      <c r="DIK157" s="59"/>
      <c r="DIL157" s="59"/>
      <c r="DIM157" s="59"/>
      <c r="DIN157" s="59"/>
      <c r="DIO157" s="59"/>
      <c r="DIP157" s="59"/>
      <c r="DIQ157" s="59"/>
      <c r="DIR157" s="59"/>
      <c r="DIS157" s="59"/>
      <c r="DIT157" s="59"/>
      <c r="DIU157" s="59"/>
      <c r="DIV157" s="59"/>
      <c r="DIW157" s="59"/>
      <c r="DIX157" s="59"/>
      <c r="DIY157" s="59"/>
      <c r="DIZ157" s="59"/>
      <c r="DJA157" s="59"/>
      <c r="DJB157" s="59"/>
      <c r="DJC157" s="59"/>
      <c r="DJD157" s="59"/>
      <c r="DJE157" s="59"/>
      <c r="DJF157" s="59"/>
      <c r="DJG157" s="59"/>
      <c r="DJH157" s="59"/>
      <c r="DJI157" s="59"/>
      <c r="DJJ157" s="59"/>
      <c r="DJK157" s="59"/>
      <c r="DJL157" s="59"/>
      <c r="DJM157" s="59"/>
      <c r="DJN157" s="59"/>
      <c r="DJO157" s="59"/>
      <c r="DJP157" s="59"/>
      <c r="DJQ157" s="59"/>
      <c r="DJR157" s="59"/>
      <c r="DJS157" s="59"/>
      <c r="DJT157" s="59"/>
      <c r="DJU157" s="59"/>
      <c r="DJV157" s="59"/>
      <c r="DJW157" s="59"/>
      <c r="DJX157" s="59"/>
      <c r="DJY157" s="59"/>
      <c r="DJZ157" s="59"/>
      <c r="DKA157" s="59"/>
      <c r="DKB157" s="59"/>
      <c r="DKC157" s="59"/>
      <c r="DKD157" s="59"/>
      <c r="DKE157" s="59"/>
      <c r="DKF157" s="59"/>
      <c r="DKG157" s="59"/>
      <c r="DKH157" s="59"/>
      <c r="DKI157" s="59"/>
      <c r="DKJ157" s="59"/>
      <c r="DKK157" s="59"/>
      <c r="DKL157" s="59"/>
      <c r="DKM157" s="59"/>
      <c r="DKN157" s="59"/>
      <c r="DKO157" s="59"/>
      <c r="DKP157" s="59"/>
      <c r="DKQ157" s="59"/>
      <c r="DKR157" s="59"/>
      <c r="DKS157" s="59"/>
      <c r="DKT157" s="59"/>
      <c r="DKU157" s="59"/>
      <c r="DKV157" s="59"/>
      <c r="DKW157" s="59"/>
      <c r="DKX157" s="59"/>
      <c r="DKY157" s="59"/>
      <c r="DKZ157" s="59"/>
      <c r="DLA157" s="59"/>
      <c r="DLB157" s="59"/>
      <c r="DLC157" s="59"/>
      <c r="DLD157" s="59"/>
      <c r="DLE157" s="59"/>
      <c r="DLF157" s="59"/>
      <c r="DLG157" s="59"/>
      <c r="DLH157" s="59"/>
      <c r="DLI157" s="59"/>
      <c r="DLJ157" s="59"/>
      <c r="DLK157" s="59"/>
      <c r="DLL157" s="59"/>
      <c r="DLM157" s="59"/>
      <c r="DLN157" s="59"/>
      <c r="DLO157" s="59"/>
      <c r="DLP157" s="59"/>
      <c r="DLQ157" s="59"/>
      <c r="DLR157" s="59"/>
      <c r="DLS157" s="59"/>
      <c r="DLT157" s="59"/>
      <c r="DLU157" s="59"/>
      <c r="DLV157" s="59"/>
      <c r="DLW157" s="59"/>
      <c r="DLX157" s="59"/>
      <c r="DLY157" s="59"/>
      <c r="DLZ157" s="59"/>
      <c r="DMA157" s="59"/>
      <c r="DMB157" s="59"/>
      <c r="DMC157" s="59"/>
      <c r="DMD157" s="59"/>
      <c r="DME157" s="59"/>
      <c r="DMF157" s="59"/>
      <c r="DMG157" s="59"/>
      <c r="DMH157" s="59"/>
      <c r="DMI157" s="59"/>
      <c r="DMJ157" s="59"/>
      <c r="DMK157" s="59"/>
      <c r="DML157" s="59"/>
      <c r="DMM157" s="59"/>
      <c r="DMN157" s="59"/>
      <c r="DMO157" s="59"/>
      <c r="DMP157" s="59"/>
      <c r="DMQ157" s="59"/>
      <c r="DMR157" s="59"/>
      <c r="DMS157" s="59"/>
      <c r="DMT157" s="59"/>
      <c r="DMU157" s="59"/>
      <c r="DMV157" s="59"/>
      <c r="DMW157" s="59"/>
      <c r="DMX157" s="59"/>
      <c r="DMY157" s="59"/>
      <c r="DMZ157" s="59"/>
      <c r="DNA157" s="59"/>
      <c r="DNB157" s="59"/>
      <c r="DNC157" s="59"/>
      <c r="DND157" s="59"/>
      <c r="DNE157" s="59"/>
      <c r="DNF157" s="59"/>
      <c r="DNG157" s="59"/>
      <c r="DNH157" s="59"/>
      <c r="DNI157" s="59"/>
      <c r="DNJ157" s="59"/>
      <c r="DNK157" s="59"/>
      <c r="DNL157" s="59"/>
      <c r="DNM157" s="59"/>
      <c r="DNN157" s="59"/>
      <c r="DNO157" s="59"/>
      <c r="DNP157" s="59"/>
      <c r="DNQ157" s="59"/>
      <c r="DNR157" s="59"/>
      <c r="DNS157" s="59"/>
      <c r="DNT157" s="59"/>
      <c r="DNU157" s="59"/>
      <c r="DNV157" s="59"/>
      <c r="DNW157" s="59"/>
      <c r="DNX157" s="59"/>
      <c r="DNY157" s="59"/>
      <c r="DNZ157" s="59"/>
      <c r="DOA157" s="59"/>
      <c r="DOB157" s="59"/>
      <c r="DOC157" s="59"/>
      <c r="DOD157" s="59"/>
      <c r="DOE157" s="59"/>
      <c r="DOF157" s="59"/>
      <c r="DOG157" s="59"/>
      <c r="DOH157" s="59"/>
      <c r="DOI157" s="59"/>
      <c r="DOJ157" s="59"/>
      <c r="DOK157" s="59"/>
      <c r="DOL157" s="59"/>
      <c r="DOM157" s="59"/>
      <c r="DON157" s="59"/>
      <c r="DOO157" s="59"/>
      <c r="DOP157" s="59"/>
      <c r="DOQ157" s="59"/>
      <c r="DOR157" s="59"/>
      <c r="DOS157" s="59"/>
      <c r="DOT157" s="59"/>
      <c r="DOU157" s="59"/>
      <c r="DOV157" s="59"/>
      <c r="DOW157" s="59"/>
      <c r="DOX157" s="59"/>
      <c r="DOY157" s="59"/>
      <c r="DOZ157" s="59"/>
      <c r="DPA157" s="59"/>
      <c r="DPB157" s="59"/>
      <c r="DPC157" s="59"/>
      <c r="DPD157" s="59"/>
      <c r="DPE157" s="59"/>
      <c r="DPF157" s="59"/>
      <c r="DPG157" s="59"/>
      <c r="DPH157" s="59"/>
      <c r="DPI157" s="59"/>
      <c r="DPJ157" s="59"/>
      <c r="DPK157" s="59"/>
      <c r="DPL157" s="59"/>
      <c r="DPM157" s="59"/>
      <c r="DPN157" s="59"/>
      <c r="DPO157" s="59"/>
      <c r="DPP157" s="59"/>
      <c r="DPQ157" s="59"/>
      <c r="DPR157" s="59"/>
      <c r="DPS157" s="59"/>
      <c r="DPT157" s="59"/>
      <c r="DPU157" s="59"/>
      <c r="DPV157" s="59"/>
      <c r="DPW157" s="59"/>
      <c r="DPX157" s="59"/>
      <c r="DPY157" s="59"/>
      <c r="DPZ157" s="59"/>
      <c r="DQA157" s="59"/>
      <c r="DQB157" s="59"/>
      <c r="DQC157" s="59"/>
      <c r="DQD157" s="59"/>
      <c r="DQE157" s="59"/>
      <c r="DQF157" s="59"/>
      <c r="DQG157" s="59"/>
      <c r="DQH157" s="59"/>
      <c r="DQI157" s="59"/>
      <c r="DQJ157" s="59"/>
      <c r="DQK157" s="59"/>
      <c r="DQL157" s="59"/>
      <c r="DQM157" s="59"/>
      <c r="DQN157" s="59"/>
      <c r="DQO157" s="59"/>
      <c r="DQP157" s="59"/>
      <c r="DQQ157" s="59"/>
      <c r="DQR157" s="59"/>
      <c r="DQS157" s="59"/>
      <c r="DQT157" s="59"/>
      <c r="DQU157" s="59"/>
      <c r="DQV157" s="59"/>
      <c r="DQW157" s="59"/>
      <c r="DQX157" s="59"/>
      <c r="DQY157" s="59"/>
      <c r="DQZ157" s="59"/>
      <c r="DRA157" s="59"/>
      <c r="DRB157" s="59"/>
      <c r="DRC157" s="59"/>
      <c r="DRD157" s="59"/>
      <c r="DRE157" s="59"/>
      <c r="DRF157" s="59"/>
      <c r="DRG157" s="59"/>
      <c r="DRH157" s="59"/>
      <c r="DRI157" s="59"/>
      <c r="DRJ157" s="59"/>
      <c r="DRK157" s="59"/>
      <c r="DRL157" s="59"/>
      <c r="DRM157" s="59"/>
      <c r="DRN157" s="59"/>
      <c r="DRO157" s="59"/>
      <c r="DRP157" s="59"/>
      <c r="DRQ157" s="59"/>
      <c r="DRR157" s="59"/>
      <c r="DRS157" s="59"/>
      <c r="DRT157" s="59"/>
      <c r="DRU157" s="59"/>
      <c r="DRV157" s="59"/>
      <c r="DRW157" s="59"/>
      <c r="DRX157" s="59"/>
      <c r="DRY157" s="59"/>
      <c r="DRZ157" s="59"/>
      <c r="DSA157" s="59"/>
      <c r="DSB157" s="59"/>
      <c r="DSC157" s="59"/>
      <c r="DSD157" s="59"/>
      <c r="DSE157" s="59"/>
      <c r="DSF157" s="59"/>
      <c r="DSG157" s="59"/>
      <c r="DSH157" s="59"/>
      <c r="DSI157" s="59"/>
      <c r="DSJ157" s="59"/>
      <c r="DSK157" s="59"/>
      <c r="DSL157" s="59"/>
      <c r="DSM157" s="59"/>
      <c r="DSN157" s="59"/>
      <c r="DSO157" s="59"/>
      <c r="DSP157" s="59"/>
      <c r="DSQ157" s="59"/>
      <c r="DSR157" s="59"/>
      <c r="DSS157" s="59"/>
      <c r="DST157" s="59"/>
      <c r="DSU157" s="59"/>
      <c r="DSV157" s="59"/>
      <c r="DSW157" s="59"/>
      <c r="DSX157" s="59"/>
      <c r="DSY157" s="59"/>
      <c r="DSZ157" s="59"/>
      <c r="DTA157" s="59"/>
      <c r="DTB157" s="59"/>
      <c r="DTC157" s="59"/>
      <c r="DTD157" s="59"/>
      <c r="DTE157" s="59"/>
      <c r="DTF157" s="59"/>
      <c r="DTG157" s="59"/>
      <c r="DTH157" s="59"/>
      <c r="DTI157" s="59"/>
      <c r="DTJ157" s="59"/>
      <c r="DTK157" s="59"/>
      <c r="DTL157" s="59"/>
      <c r="DTM157" s="59"/>
      <c r="DTN157" s="59"/>
      <c r="DTO157" s="59"/>
      <c r="DTP157" s="59"/>
      <c r="DTQ157" s="59"/>
      <c r="DTR157" s="59"/>
      <c r="DTS157" s="59"/>
      <c r="DTT157" s="59"/>
      <c r="DTU157" s="59"/>
      <c r="DTV157" s="59"/>
      <c r="DTW157" s="59"/>
      <c r="DTX157" s="59"/>
      <c r="DTY157" s="59"/>
      <c r="DTZ157" s="59"/>
      <c r="DUA157" s="59"/>
      <c r="DUB157" s="59"/>
      <c r="DUC157" s="59"/>
      <c r="DUD157" s="59"/>
      <c r="DUE157" s="59"/>
      <c r="DUF157" s="59"/>
      <c r="DUG157" s="59"/>
      <c r="DUH157" s="59"/>
      <c r="DUI157" s="59"/>
      <c r="DUJ157" s="59"/>
      <c r="DUK157" s="59"/>
      <c r="DUL157" s="59"/>
      <c r="DUM157" s="59"/>
      <c r="DUN157" s="59"/>
      <c r="DUO157" s="59"/>
      <c r="DUP157" s="59"/>
      <c r="DUQ157" s="59"/>
      <c r="DUR157" s="59"/>
      <c r="DUS157" s="59"/>
      <c r="DUT157" s="59"/>
      <c r="DUU157" s="59"/>
      <c r="DUV157" s="59"/>
      <c r="DUW157" s="59"/>
      <c r="DUX157" s="59"/>
      <c r="DUY157" s="59"/>
      <c r="DUZ157" s="59"/>
      <c r="DVA157" s="59"/>
      <c r="DVB157" s="59"/>
      <c r="DVC157" s="59"/>
      <c r="DVD157" s="59"/>
      <c r="DVE157" s="59"/>
      <c r="DVF157" s="59"/>
      <c r="DVG157" s="59"/>
      <c r="DVH157" s="59"/>
      <c r="DVI157" s="59"/>
      <c r="DVJ157" s="59"/>
      <c r="DVK157" s="59"/>
      <c r="DVL157" s="59"/>
      <c r="DVM157" s="59"/>
      <c r="DVN157" s="59"/>
      <c r="DVO157" s="59"/>
      <c r="DVP157" s="59"/>
      <c r="DVQ157" s="59"/>
      <c r="DVR157" s="59"/>
      <c r="DVS157" s="59"/>
      <c r="DVT157" s="59"/>
      <c r="DVU157" s="59"/>
      <c r="DVV157" s="59"/>
      <c r="DVW157" s="59"/>
      <c r="DVX157" s="59"/>
      <c r="DVY157" s="59"/>
      <c r="DVZ157" s="59"/>
      <c r="DWA157" s="59"/>
      <c r="DWB157" s="59"/>
      <c r="DWC157" s="59"/>
      <c r="DWD157" s="59"/>
      <c r="DWE157" s="59"/>
      <c r="DWF157" s="59"/>
      <c r="DWG157" s="59"/>
      <c r="DWH157" s="59"/>
      <c r="DWI157" s="59"/>
      <c r="DWJ157" s="59"/>
      <c r="DWK157" s="59"/>
      <c r="DWL157" s="59"/>
      <c r="DWM157" s="59"/>
      <c r="DWN157" s="59"/>
      <c r="DWO157" s="59"/>
      <c r="DWP157" s="59"/>
      <c r="DWQ157" s="59"/>
      <c r="DWR157" s="59"/>
      <c r="DWS157" s="59"/>
      <c r="DWT157" s="59"/>
      <c r="DWU157" s="59"/>
      <c r="DWV157" s="59"/>
      <c r="DWW157" s="59"/>
      <c r="DWX157" s="59"/>
      <c r="DWY157" s="59"/>
      <c r="DWZ157" s="59"/>
      <c r="DXA157" s="59"/>
      <c r="DXB157" s="59"/>
      <c r="DXC157" s="59"/>
      <c r="DXD157" s="59"/>
      <c r="DXE157" s="59"/>
      <c r="DXF157" s="59"/>
      <c r="DXG157" s="59"/>
      <c r="DXH157" s="59"/>
      <c r="DXI157" s="59"/>
      <c r="DXJ157" s="59"/>
      <c r="DXK157" s="59"/>
      <c r="DXL157" s="59"/>
      <c r="DXM157" s="59"/>
      <c r="DXN157" s="59"/>
      <c r="DXO157" s="59"/>
      <c r="DXP157" s="59"/>
      <c r="DXQ157" s="59"/>
      <c r="DXR157" s="59"/>
      <c r="DXS157" s="59"/>
      <c r="DXT157" s="59"/>
      <c r="DXU157" s="59"/>
      <c r="DXV157" s="59"/>
      <c r="DXW157" s="59"/>
      <c r="DXX157" s="59"/>
      <c r="DXY157" s="59"/>
      <c r="DXZ157" s="59"/>
      <c r="DYA157" s="59"/>
      <c r="DYB157" s="59"/>
      <c r="DYC157" s="59"/>
      <c r="DYD157" s="59"/>
      <c r="DYE157" s="59"/>
      <c r="DYF157" s="59"/>
      <c r="DYG157" s="59"/>
      <c r="DYH157" s="59"/>
      <c r="DYI157" s="59"/>
      <c r="DYJ157" s="59"/>
      <c r="DYK157" s="59"/>
      <c r="DYL157" s="59"/>
      <c r="DYM157" s="59"/>
      <c r="DYN157" s="59"/>
      <c r="DYO157" s="59"/>
      <c r="DYP157" s="59"/>
      <c r="DYQ157" s="59"/>
      <c r="DYR157" s="59"/>
      <c r="DYS157" s="59"/>
      <c r="DYT157" s="59"/>
      <c r="DYU157" s="59"/>
      <c r="DYV157" s="59"/>
      <c r="DYW157" s="59"/>
      <c r="DYX157" s="59"/>
      <c r="DYY157" s="59"/>
      <c r="DYZ157" s="59"/>
      <c r="DZA157" s="59"/>
      <c r="DZB157" s="59"/>
      <c r="DZC157" s="59"/>
      <c r="DZD157" s="59"/>
      <c r="DZE157" s="59"/>
      <c r="DZF157" s="59"/>
      <c r="DZG157" s="59"/>
      <c r="DZH157" s="59"/>
      <c r="DZI157" s="59"/>
      <c r="DZJ157" s="59"/>
      <c r="DZK157" s="59"/>
      <c r="DZL157" s="59"/>
      <c r="DZM157" s="59"/>
      <c r="DZN157" s="59"/>
      <c r="DZO157" s="59"/>
      <c r="DZP157" s="59"/>
      <c r="DZQ157" s="59"/>
      <c r="DZR157" s="59"/>
      <c r="DZS157" s="59"/>
      <c r="DZT157" s="59"/>
      <c r="DZU157" s="59"/>
      <c r="DZV157" s="59"/>
      <c r="DZW157" s="59"/>
      <c r="DZX157" s="59"/>
      <c r="DZY157" s="59"/>
      <c r="DZZ157" s="59"/>
      <c r="EAA157" s="59"/>
      <c r="EAB157" s="59"/>
      <c r="EAC157" s="59"/>
      <c r="EAD157" s="59"/>
      <c r="EAE157" s="59"/>
      <c r="EAF157" s="59"/>
      <c r="EAG157" s="59"/>
      <c r="EAH157" s="59"/>
      <c r="EAI157" s="59"/>
      <c r="EAJ157" s="59"/>
      <c r="EAK157" s="59"/>
      <c r="EAL157" s="59"/>
      <c r="EAM157" s="59"/>
      <c r="EAN157" s="59"/>
      <c r="EAO157" s="59"/>
      <c r="EAP157" s="59"/>
      <c r="EAQ157" s="59"/>
      <c r="EAR157" s="59"/>
      <c r="EAS157" s="59"/>
      <c r="EAT157" s="59"/>
      <c r="EAU157" s="59"/>
      <c r="EAV157" s="59"/>
      <c r="EAW157" s="59"/>
      <c r="EAX157" s="59"/>
      <c r="EAY157" s="59"/>
      <c r="EAZ157" s="59"/>
      <c r="EBA157" s="59"/>
      <c r="EBB157" s="59"/>
      <c r="EBC157" s="59"/>
      <c r="EBD157" s="59"/>
      <c r="EBE157" s="59"/>
      <c r="EBF157" s="59"/>
      <c r="EBG157" s="59"/>
      <c r="EBH157" s="59"/>
      <c r="EBI157" s="59"/>
      <c r="EBJ157" s="59"/>
      <c r="EBK157" s="59"/>
      <c r="EBL157" s="59"/>
      <c r="EBM157" s="59"/>
      <c r="EBN157" s="59"/>
      <c r="EBO157" s="59"/>
      <c r="EBP157" s="59"/>
      <c r="EBQ157" s="59"/>
      <c r="EBR157" s="59"/>
      <c r="EBS157" s="59"/>
      <c r="EBT157" s="59"/>
      <c r="EBU157" s="59"/>
      <c r="EBV157" s="59"/>
      <c r="EBW157" s="59"/>
      <c r="EBX157" s="59"/>
      <c r="EBY157" s="59"/>
      <c r="EBZ157" s="59"/>
      <c r="ECA157" s="59"/>
      <c r="ECB157" s="59"/>
      <c r="ECC157" s="59"/>
      <c r="ECD157" s="59"/>
      <c r="ECE157" s="59"/>
      <c r="ECF157" s="59"/>
      <c r="ECG157" s="59"/>
      <c r="ECH157" s="59"/>
      <c r="ECI157" s="59"/>
      <c r="ECJ157" s="59"/>
      <c r="ECK157" s="59"/>
      <c r="ECL157" s="59"/>
      <c r="ECM157" s="59"/>
      <c r="ECN157" s="59"/>
      <c r="ECO157" s="59"/>
      <c r="ECP157" s="59"/>
      <c r="ECQ157" s="59"/>
      <c r="ECR157" s="59"/>
      <c r="ECS157" s="59"/>
      <c r="ECT157" s="59"/>
      <c r="ECU157" s="59"/>
      <c r="ECV157" s="59"/>
      <c r="ECW157" s="59"/>
      <c r="ECX157" s="59"/>
      <c r="ECY157" s="59"/>
      <c r="ECZ157" s="59"/>
      <c r="EDA157" s="59"/>
      <c r="EDB157" s="59"/>
      <c r="EDC157" s="59"/>
      <c r="EDD157" s="59"/>
      <c r="EDE157" s="59"/>
      <c r="EDF157" s="59"/>
      <c r="EDG157" s="59"/>
      <c r="EDH157" s="59"/>
      <c r="EDI157" s="59"/>
      <c r="EDJ157" s="59"/>
      <c r="EDK157" s="59"/>
      <c r="EDL157" s="59"/>
      <c r="EDM157" s="59"/>
      <c r="EDN157" s="59"/>
      <c r="EDO157" s="59"/>
      <c r="EDP157" s="59"/>
      <c r="EDQ157" s="59"/>
      <c r="EDR157" s="59"/>
      <c r="EDS157" s="59"/>
      <c r="EDT157" s="59"/>
      <c r="EDU157" s="59"/>
      <c r="EDV157" s="59"/>
      <c r="EDW157" s="59"/>
      <c r="EDX157" s="59"/>
      <c r="EDY157" s="59"/>
      <c r="EDZ157" s="59"/>
      <c r="EEA157" s="59"/>
      <c r="EEB157" s="59"/>
      <c r="EEC157" s="59"/>
      <c r="EED157" s="59"/>
      <c r="EEE157" s="59"/>
      <c r="EEF157" s="59"/>
      <c r="EEG157" s="59"/>
      <c r="EEH157" s="59"/>
      <c r="EEI157" s="59"/>
      <c r="EEJ157" s="59"/>
      <c r="EEK157" s="59"/>
      <c r="EEL157" s="59"/>
      <c r="EEM157" s="59"/>
      <c r="EEN157" s="59"/>
      <c r="EEO157" s="59"/>
      <c r="EEP157" s="59"/>
      <c r="EEQ157" s="59"/>
      <c r="EER157" s="59"/>
      <c r="EES157" s="59"/>
      <c r="EET157" s="59"/>
      <c r="EEU157" s="59"/>
      <c r="EEV157" s="59"/>
      <c r="EEW157" s="59"/>
      <c r="EEX157" s="59"/>
      <c r="EEY157" s="59"/>
      <c r="EEZ157" s="59"/>
      <c r="EFA157" s="59"/>
      <c r="EFB157" s="59"/>
      <c r="EFC157" s="59"/>
      <c r="EFD157" s="59"/>
      <c r="EFE157" s="59"/>
      <c r="EFF157" s="59"/>
      <c r="EFG157" s="59"/>
      <c r="EFH157" s="59"/>
      <c r="EFI157" s="59"/>
      <c r="EFJ157" s="59"/>
      <c r="EFK157" s="59"/>
      <c r="EFL157" s="59"/>
      <c r="EFM157" s="59"/>
      <c r="EFN157" s="59"/>
      <c r="EFO157" s="59"/>
      <c r="EFP157" s="59"/>
      <c r="EFQ157" s="59"/>
      <c r="EFR157" s="59"/>
      <c r="EFS157" s="59"/>
      <c r="EFT157" s="59"/>
      <c r="EFU157" s="59"/>
      <c r="EFV157" s="59"/>
      <c r="EFW157" s="59"/>
      <c r="EFX157" s="59"/>
      <c r="EFY157" s="59"/>
      <c r="EFZ157" s="59"/>
      <c r="EGA157" s="59"/>
      <c r="EGB157" s="59"/>
      <c r="EGC157" s="59"/>
      <c r="EGD157" s="59"/>
      <c r="EGE157" s="59"/>
      <c r="EGF157" s="59"/>
      <c r="EGG157" s="59"/>
      <c r="EGH157" s="59"/>
      <c r="EGI157" s="59"/>
      <c r="EGJ157" s="59"/>
      <c r="EGK157" s="59"/>
      <c r="EGL157" s="59"/>
      <c r="EGM157" s="59"/>
      <c r="EGN157" s="59"/>
      <c r="EGO157" s="59"/>
      <c r="EGP157" s="59"/>
      <c r="EGQ157" s="59"/>
      <c r="EGR157" s="59"/>
      <c r="EGS157" s="59"/>
      <c r="EGT157" s="59"/>
      <c r="EGU157" s="59"/>
      <c r="EGV157" s="59"/>
      <c r="EGW157" s="59"/>
      <c r="EGX157" s="59"/>
      <c r="EGY157" s="59"/>
      <c r="EGZ157" s="59"/>
      <c r="EHA157" s="59"/>
      <c r="EHB157" s="59"/>
      <c r="EHC157" s="59"/>
      <c r="EHD157" s="59"/>
      <c r="EHE157" s="59"/>
      <c r="EHF157" s="59"/>
      <c r="EHG157" s="59"/>
      <c r="EHH157" s="59"/>
      <c r="EHI157" s="59"/>
      <c r="EHJ157" s="59"/>
      <c r="EHK157" s="59"/>
      <c r="EHL157" s="59"/>
      <c r="EHM157" s="59"/>
      <c r="EHN157" s="59"/>
      <c r="EHO157" s="59"/>
      <c r="EHP157" s="59"/>
      <c r="EHQ157" s="59"/>
      <c r="EHR157" s="59"/>
      <c r="EHS157" s="59"/>
      <c r="EHT157" s="59"/>
      <c r="EHU157" s="59"/>
      <c r="EHV157" s="59"/>
      <c r="EHW157" s="59"/>
      <c r="EHX157" s="59"/>
      <c r="EHY157" s="59"/>
      <c r="EHZ157" s="59"/>
      <c r="EIA157" s="59"/>
      <c r="EIB157" s="59"/>
      <c r="EIC157" s="59"/>
      <c r="EID157" s="59"/>
      <c r="EIE157" s="59"/>
      <c r="EIF157" s="59"/>
      <c r="EIG157" s="59"/>
      <c r="EIH157" s="59"/>
      <c r="EII157" s="59"/>
      <c r="EIJ157" s="59"/>
      <c r="EIK157" s="59"/>
      <c r="EIL157" s="59"/>
      <c r="EIM157" s="59"/>
      <c r="EIN157" s="59"/>
      <c r="EIO157" s="59"/>
      <c r="EIP157" s="59"/>
      <c r="EIQ157" s="59"/>
      <c r="EIR157" s="59"/>
      <c r="EIS157" s="59"/>
      <c r="EIT157" s="59"/>
      <c r="EIU157" s="59"/>
      <c r="EIV157" s="59"/>
      <c r="EIW157" s="59"/>
      <c r="EIX157" s="59"/>
      <c r="EIY157" s="59"/>
      <c r="EIZ157" s="59"/>
      <c r="EJA157" s="59"/>
      <c r="EJB157" s="59"/>
      <c r="EJC157" s="59"/>
      <c r="EJD157" s="59"/>
      <c r="EJE157" s="59"/>
      <c r="EJF157" s="59"/>
      <c r="EJG157" s="59"/>
      <c r="EJH157" s="59"/>
      <c r="EJI157" s="59"/>
      <c r="EJJ157" s="59"/>
      <c r="EJK157" s="59"/>
      <c r="EJL157" s="59"/>
      <c r="EJM157" s="59"/>
      <c r="EJN157" s="59"/>
      <c r="EJO157" s="59"/>
      <c r="EJP157" s="59"/>
      <c r="EJQ157" s="59"/>
      <c r="EJR157" s="59"/>
      <c r="EJS157" s="59"/>
      <c r="EJT157" s="59"/>
      <c r="EJU157" s="59"/>
      <c r="EJV157" s="59"/>
      <c r="EJW157" s="59"/>
      <c r="EJX157" s="59"/>
      <c r="EJY157" s="59"/>
      <c r="EJZ157" s="59"/>
      <c r="EKA157" s="59"/>
      <c r="EKB157" s="59"/>
      <c r="EKC157" s="59"/>
      <c r="EKD157" s="59"/>
      <c r="EKE157" s="59"/>
      <c r="EKF157" s="59"/>
      <c r="EKG157" s="59"/>
      <c r="EKH157" s="59"/>
      <c r="EKI157" s="59"/>
      <c r="EKJ157" s="59"/>
      <c r="EKK157" s="59"/>
      <c r="EKL157" s="59"/>
      <c r="EKM157" s="59"/>
      <c r="EKN157" s="59"/>
      <c r="EKO157" s="59"/>
      <c r="EKP157" s="59"/>
      <c r="EKQ157" s="59"/>
      <c r="EKR157" s="59"/>
      <c r="EKS157" s="59"/>
      <c r="EKT157" s="59"/>
      <c r="EKU157" s="59"/>
      <c r="EKV157" s="59"/>
      <c r="EKW157" s="59"/>
      <c r="EKX157" s="59"/>
      <c r="EKY157" s="59"/>
      <c r="EKZ157" s="59"/>
      <c r="ELA157" s="59"/>
      <c r="ELB157" s="59"/>
      <c r="ELC157" s="59"/>
      <c r="ELD157" s="59"/>
      <c r="ELE157" s="59"/>
      <c r="ELF157" s="59"/>
      <c r="ELG157" s="59"/>
      <c r="ELH157" s="59"/>
      <c r="ELI157" s="59"/>
      <c r="ELJ157" s="59"/>
      <c r="ELK157" s="59"/>
      <c r="ELL157" s="59"/>
      <c r="ELM157" s="59"/>
      <c r="ELN157" s="59"/>
      <c r="ELO157" s="59"/>
      <c r="ELP157" s="59"/>
      <c r="ELQ157" s="59"/>
      <c r="ELR157" s="59"/>
      <c r="ELS157" s="59"/>
      <c r="ELT157" s="59"/>
      <c r="ELU157" s="59"/>
      <c r="ELV157" s="59"/>
      <c r="ELW157" s="59"/>
      <c r="ELX157" s="59"/>
      <c r="ELY157" s="59"/>
      <c r="ELZ157" s="59"/>
      <c r="EMA157" s="59"/>
      <c r="EMB157" s="59"/>
      <c r="EMC157" s="59"/>
      <c r="EMD157" s="59"/>
      <c r="EME157" s="59"/>
      <c r="EMF157" s="59"/>
      <c r="EMG157" s="59"/>
      <c r="EMH157" s="59"/>
      <c r="EMI157" s="59"/>
      <c r="EMJ157" s="59"/>
      <c r="EMK157" s="59"/>
      <c r="EML157" s="59"/>
      <c r="EMM157" s="59"/>
      <c r="EMN157" s="59"/>
      <c r="EMO157" s="59"/>
      <c r="EMP157" s="59"/>
      <c r="EMQ157" s="59"/>
      <c r="EMR157" s="59"/>
      <c r="EMS157" s="59"/>
      <c r="EMT157" s="59"/>
      <c r="EMU157" s="59"/>
      <c r="EMV157" s="59"/>
      <c r="EMW157" s="59"/>
      <c r="EMX157" s="59"/>
      <c r="EMY157" s="59"/>
      <c r="EMZ157" s="59"/>
      <c r="ENA157" s="59"/>
      <c r="ENB157" s="59"/>
      <c r="ENC157" s="59"/>
      <c r="END157" s="59"/>
      <c r="ENE157" s="59"/>
      <c r="ENF157" s="59"/>
      <c r="ENG157" s="59"/>
      <c r="ENH157" s="59"/>
      <c r="ENI157" s="59"/>
      <c r="ENJ157" s="59"/>
      <c r="ENK157" s="59"/>
      <c r="ENL157" s="59"/>
      <c r="ENM157" s="59"/>
      <c r="ENN157" s="59"/>
      <c r="ENO157" s="59"/>
      <c r="ENP157" s="59"/>
      <c r="ENQ157" s="59"/>
      <c r="ENR157" s="59"/>
      <c r="ENS157" s="59"/>
      <c r="ENT157" s="59"/>
      <c r="ENU157" s="59"/>
      <c r="ENV157" s="59"/>
      <c r="ENW157" s="59"/>
      <c r="ENX157" s="59"/>
      <c r="ENY157" s="59"/>
      <c r="ENZ157" s="59"/>
      <c r="EOA157" s="59"/>
      <c r="EOB157" s="59"/>
      <c r="EOC157" s="59"/>
      <c r="EOD157" s="59"/>
      <c r="EOE157" s="59"/>
      <c r="EOF157" s="59"/>
      <c r="EOG157" s="59"/>
      <c r="EOH157" s="59"/>
      <c r="EOI157" s="59"/>
      <c r="EOJ157" s="59"/>
      <c r="EOK157" s="59"/>
      <c r="EOL157" s="59"/>
      <c r="EOM157" s="59"/>
      <c r="EON157" s="59"/>
      <c r="EOO157" s="59"/>
      <c r="EOP157" s="59"/>
      <c r="EOQ157" s="59"/>
      <c r="EOR157" s="59"/>
      <c r="EOS157" s="59"/>
      <c r="EOT157" s="59"/>
      <c r="EOU157" s="59"/>
      <c r="EOV157" s="59"/>
      <c r="EOW157" s="59"/>
      <c r="EOX157" s="59"/>
      <c r="EOY157" s="59"/>
      <c r="EOZ157" s="59"/>
      <c r="EPA157" s="59"/>
      <c r="EPB157" s="59"/>
      <c r="EPC157" s="59"/>
      <c r="EPD157" s="59"/>
      <c r="EPE157" s="59"/>
      <c r="EPF157" s="59"/>
      <c r="EPG157" s="59"/>
      <c r="EPH157" s="59"/>
      <c r="EPI157" s="59"/>
      <c r="EPJ157" s="59"/>
      <c r="EPK157" s="59"/>
      <c r="EPL157" s="59"/>
      <c r="EPM157" s="59"/>
      <c r="EPN157" s="59"/>
      <c r="EPO157" s="59"/>
      <c r="EPP157" s="59"/>
      <c r="EPQ157" s="59"/>
      <c r="EPR157" s="59"/>
      <c r="EPS157" s="59"/>
      <c r="EPT157" s="59"/>
      <c r="EPU157" s="59"/>
      <c r="EPV157" s="59"/>
      <c r="EPW157" s="59"/>
      <c r="EPX157" s="59"/>
      <c r="EPY157" s="59"/>
      <c r="EPZ157" s="59"/>
      <c r="EQA157" s="59"/>
      <c r="EQB157" s="59"/>
      <c r="EQC157" s="59"/>
      <c r="EQD157" s="59"/>
      <c r="EQE157" s="59"/>
      <c r="EQF157" s="59"/>
      <c r="EQG157" s="59"/>
      <c r="EQH157" s="59"/>
      <c r="EQI157" s="59"/>
      <c r="EQJ157" s="59"/>
      <c r="EQK157" s="59"/>
      <c r="EQL157" s="59"/>
      <c r="EQM157" s="59"/>
      <c r="EQN157" s="59"/>
      <c r="EQO157" s="59"/>
      <c r="EQP157" s="59"/>
      <c r="EQQ157" s="59"/>
      <c r="EQR157" s="59"/>
      <c r="EQS157" s="59"/>
      <c r="EQT157" s="59"/>
      <c r="EQU157" s="59"/>
      <c r="EQV157" s="59"/>
      <c r="EQW157" s="59"/>
      <c r="EQX157" s="59"/>
      <c r="EQY157" s="59"/>
      <c r="EQZ157" s="59"/>
      <c r="ERA157" s="59"/>
      <c r="ERB157" s="59"/>
      <c r="ERC157" s="59"/>
      <c r="ERD157" s="59"/>
      <c r="ERE157" s="59"/>
      <c r="ERF157" s="59"/>
      <c r="ERG157" s="59"/>
      <c r="ERH157" s="59"/>
      <c r="ERI157" s="59"/>
      <c r="ERJ157" s="59"/>
      <c r="ERK157" s="59"/>
      <c r="ERL157" s="59"/>
      <c r="ERM157" s="59"/>
      <c r="ERN157" s="59"/>
      <c r="ERO157" s="59"/>
      <c r="ERP157" s="59"/>
      <c r="ERQ157" s="59"/>
      <c r="ERR157" s="59"/>
      <c r="ERS157" s="59"/>
      <c r="ERT157" s="59"/>
      <c r="ERU157" s="59"/>
      <c r="ERV157" s="59"/>
      <c r="ERW157" s="59"/>
      <c r="ERX157" s="59"/>
      <c r="ERY157" s="59"/>
      <c r="ERZ157" s="59"/>
      <c r="ESA157" s="59"/>
      <c r="ESB157" s="59"/>
      <c r="ESC157" s="59"/>
      <c r="ESD157" s="59"/>
      <c r="ESE157" s="59"/>
      <c r="ESF157" s="59"/>
      <c r="ESG157" s="59"/>
      <c r="ESH157" s="59"/>
      <c r="ESI157" s="59"/>
      <c r="ESJ157" s="59"/>
      <c r="ESK157" s="59"/>
      <c r="ESL157" s="59"/>
      <c r="ESM157" s="59"/>
      <c r="ESN157" s="59"/>
      <c r="ESO157" s="59"/>
      <c r="ESP157" s="59"/>
      <c r="ESQ157" s="59"/>
      <c r="ESR157" s="59"/>
      <c r="ESS157" s="59"/>
      <c r="EST157" s="59"/>
      <c r="ESU157" s="59"/>
      <c r="ESV157" s="59"/>
      <c r="ESW157" s="59"/>
      <c r="ESX157" s="59"/>
      <c r="ESY157" s="59"/>
      <c r="ESZ157" s="59"/>
      <c r="ETA157" s="59"/>
      <c r="ETB157" s="59"/>
      <c r="ETC157" s="59"/>
      <c r="ETD157" s="59"/>
      <c r="ETE157" s="59"/>
      <c r="ETF157" s="59"/>
      <c r="ETG157" s="59"/>
      <c r="ETH157" s="59"/>
      <c r="ETI157" s="59"/>
      <c r="ETJ157" s="59"/>
      <c r="ETK157" s="59"/>
      <c r="ETL157" s="59"/>
      <c r="ETM157" s="59"/>
      <c r="ETN157" s="59"/>
      <c r="ETO157" s="59"/>
      <c r="ETP157" s="59"/>
      <c r="ETQ157" s="59"/>
      <c r="ETR157" s="59"/>
      <c r="ETS157" s="59"/>
      <c r="ETT157" s="59"/>
      <c r="ETU157" s="59"/>
      <c r="ETV157" s="59"/>
      <c r="ETW157" s="59"/>
      <c r="ETX157" s="59"/>
      <c r="ETY157" s="59"/>
      <c r="ETZ157" s="59"/>
      <c r="EUA157" s="59"/>
      <c r="EUB157" s="59"/>
      <c r="EUC157" s="59"/>
      <c r="EUD157" s="59"/>
      <c r="EUE157" s="59"/>
      <c r="EUF157" s="59"/>
      <c r="EUG157" s="59"/>
      <c r="EUH157" s="59"/>
      <c r="EUI157" s="59"/>
      <c r="EUJ157" s="59"/>
      <c r="EUK157" s="59"/>
      <c r="EUL157" s="59"/>
      <c r="EUM157" s="59"/>
      <c r="EUN157" s="59"/>
      <c r="EUO157" s="59"/>
      <c r="EUP157" s="59"/>
      <c r="EUQ157" s="59"/>
      <c r="EUR157" s="59"/>
      <c r="EUS157" s="59"/>
      <c r="EUT157" s="59"/>
      <c r="EUU157" s="59"/>
      <c r="EUV157" s="59"/>
      <c r="EUW157" s="59"/>
      <c r="EUX157" s="59"/>
      <c r="EUY157" s="59"/>
      <c r="EUZ157" s="59"/>
      <c r="EVA157" s="59"/>
      <c r="EVB157" s="59"/>
      <c r="EVC157" s="59"/>
      <c r="EVD157" s="59"/>
      <c r="EVE157" s="59"/>
      <c r="EVF157" s="59"/>
      <c r="EVG157" s="59"/>
      <c r="EVH157" s="59"/>
      <c r="EVI157" s="59"/>
      <c r="EVJ157" s="59"/>
      <c r="EVK157" s="59"/>
      <c r="EVL157" s="59"/>
      <c r="EVM157" s="59"/>
      <c r="EVN157" s="59"/>
      <c r="EVO157" s="59"/>
      <c r="EVP157" s="59"/>
      <c r="EVQ157" s="59"/>
      <c r="EVR157" s="59"/>
      <c r="EVS157" s="59"/>
      <c r="EVT157" s="59"/>
      <c r="EVU157" s="59"/>
      <c r="EVV157" s="59"/>
      <c r="EVW157" s="59"/>
      <c r="EVX157" s="59"/>
      <c r="EVY157" s="59"/>
      <c r="EVZ157" s="59"/>
      <c r="EWA157" s="59"/>
      <c r="EWB157" s="59"/>
      <c r="EWC157" s="59"/>
      <c r="EWD157" s="59"/>
      <c r="EWE157" s="59"/>
      <c r="EWF157" s="59"/>
      <c r="EWG157" s="59"/>
      <c r="EWH157" s="59"/>
      <c r="EWI157" s="59"/>
      <c r="EWJ157" s="59"/>
      <c r="EWK157" s="59"/>
      <c r="EWL157" s="59"/>
      <c r="EWM157" s="59"/>
      <c r="EWN157" s="59"/>
      <c r="EWO157" s="59"/>
      <c r="EWP157" s="59"/>
      <c r="EWQ157" s="59"/>
      <c r="EWR157" s="59"/>
      <c r="EWS157" s="59"/>
      <c r="EWT157" s="59"/>
      <c r="EWU157" s="59"/>
      <c r="EWV157" s="59"/>
      <c r="EWW157" s="59"/>
      <c r="EWX157" s="59"/>
      <c r="EWY157" s="59"/>
      <c r="EWZ157" s="59"/>
      <c r="EXA157" s="59"/>
      <c r="EXB157" s="59"/>
      <c r="EXC157" s="59"/>
      <c r="EXD157" s="59"/>
      <c r="EXE157" s="59"/>
      <c r="EXF157" s="59"/>
      <c r="EXG157" s="59"/>
      <c r="EXH157" s="59"/>
      <c r="EXI157" s="59"/>
      <c r="EXJ157" s="59"/>
      <c r="EXK157" s="59"/>
      <c r="EXL157" s="59"/>
      <c r="EXM157" s="59"/>
      <c r="EXN157" s="59"/>
      <c r="EXO157" s="59"/>
      <c r="EXP157" s="59"/>
      <c r="EXQ157" s="59"/>
      <c r="EXR157" s="59"/>
      <c r="EXS157" s="59"/>
      <c r="EXT157" s="59"/>
      <c r="EXU157" s="59"/>
      <c r="EXV157" s="59"/>
      <c r="EXW157" s="59"/>
      <c r="EXX157" s="59"/>
      <c r="EXY157" s="59"/>
      <c r="EXZ157" s="59"/>
      <c r="EYA157" s="59"/>
      <c r="EYB157" s="59"/>
      <c r="EYC157" s="59"/>
      <c r="EYD157" s="59"/>
      <c r="EYE157" s="59"/>
      <c r="EYF157" s="59"/>
      <c r="EYG157" s="59"/>
      <c r="EYH157" s="59"/>
      <c r="EYI157" s="59"/>
      <c r="EYJ157" s="59"/>
      <c r="EYK157" s="59"/>
      <c r="EYL157" s="59"/>
      <c r="EYM157" s="59"/>
      <c r="EYN157" s="59"/>
      <c r="EYO157" s="59"/>
      <c r="EYP157" s="59"/>
      <c r="EYQ157" s="59"/>
      <c r="EYR157" s="59"/>
      <c r="EYS157" s="59"/>
      <c r="EYT157" s="59"/>
      <c r="EYU157" s="59"/>
      <c r="EYV157" s="59"/>
      <c r="EYW157" s="59"/>
      <c r="EYX157" s="59"/>
      <c r="EYY157" s="59"/>
      <c r="EYZ157" s="59"/>
      <c r="EZA157" s="59"/>
      <c r="EZB157" s="59"/>
      <c r="EZC157" s="59"/>
      <c r="EZD157" s="59"/>
      <c r="EZE157" s="59"/>
      <c r="EZF157" s="59"/>
      <c r="EZG157" s="59"/>
      <c r="EZH157" s="59"/>
      <c r="EZI157" s="59"/>
      <c r="EZJ157" s="59"/>
      <c r="EZK157" s="59"/>
      <c r="EZL157" s="59"/>
      <c r="EZM157" s="59"/>
      <c r="EZN157" s="59"/>
      <c r="EZO157" s="59"/>
      <c r="EZP157" s="59"/>
      <c r="EZQ157" s="59"/>
      <c r="EZR157" s="59"/>
      <c r="EZS157" s="59"/>
      <c r="EZT157" s="59"/>
      <c r="EZU157" s="59"/>
      <c r="EZV157" s="59"/>
      <c r="EZW157" s="59"/>
      <c r="EZX157" s="59"/>
      <c r="EZY157" s="59"/>
      <c r="EZZ157" s="59"/>
      <c r="FAA157" s="59"/>
      <c r="FAB157" s="59"/>
      <c r="FAC157" s="59"/>
      <c r="FAD157" s="59"/>
      <c r="FAE157" s="59"/>
      <c r="FAF157" s="59"/>
      <c r="FAG157" s="59"/>
      <c r="FAH157" s="59"/>
      <c r="FAI157" s="59"/>
      <c r="FAJ157" s="59"/>
      <c r="FAK157" s="59"/>
      <c r="FAL157" s="59"/>
      <c r="FAM157" s="59"/>
      <c r="FAN157" s="59"/>
      <c r="FAO157" s="59"/>
      <c r="FAP157" s="59"/>
      <c r="FAQ157" s="59"/>
      <c r="FAR157" s="59"/>
      <c r="FAS157" s="59"/>
      <c r="FAT157" s="59"/>
      <c r="FAU157" s="59"/>
      <c r="FAV157" s="59"/>
      <c r="FAW157" s="59"/>
      <c r="FAX157" s="59"/>
      <c r="FAY157" s="59"/>
      <c r="FAZ157" s="59"/>
      <c r="FBA157" s="59"/>
      <c r="FBB157" s="59"/>
      <c r="FBC157" s="59"/>
      <c r="FBD157" s="59"/>
      <c r="FBE157" s="59"/>
      <c r="FBF157" s="59"/>
      <c r="FBG157" s="59"/>
      <c r="FBH157" s="59"/>
      <c r="FBI157" s="59"/>
      <c r="FBJ157" s="59"/>
      <c r="FBK157" s="59"/>
      <c r="FBL157" s="59"/>
      <c r="FBM157" s="59"/>
      <c r="FBN157" s="59"/>
      <c r="FBO157" s="59"/>
      <c r="FBP157" s="59"/>
      <c r="FBQ157" s="59"/>
      <c r="FBR157" s="59"/>
      <c r="FBS157" s="59"/>
      <c r="FBT157" s="59"/>
      <c r="FBU157" s="59"/>
      <c r="FBV157" s="59"/>
      <c r="FBW157" s="59"/>
      <c r="FBX157" s="59"/>
      <c r="FBY157" s="59"/>
      <c r="FBZ157" s="59"/>
      <c r="FCA157" s="59"/>
      <c r="FCB157" s="59"/>
      <c r="FCC157" s="59"/>
      <c r="FCD157" s="59"/>
      <c r="FCE157" s="59"/>
      <c r="FCF157" s="59"/>
      <c r="FCG157" s="59"/>
      <c r="FCH157" s="59"/>
      <c r="FCI157" s="59"/>
      <c r="FCJ157" s="59"/>
      <c r="FCK157" s="59"/>
      <c r="FCL157" s="59"/>
      <c r="FCM157" s="59"/>
      <c r="FCN157" s="59"/>
      <c r="FCO157" s="59"/>
      <c r="FCP157" s="59"/>
      <c r="FCQ157" s="59"/>
      <c r="FCR157" s="59"/>
      <c r="FCS157" s="59"/>
      <c r="FCT157" s="59"/>
      <c r="FCU157" s="59"/>
      <c r="FCV157" s="59"/>
      <c r="FCW157" s="59"/>
      <c r="FCX157" s="59"/>
      <c r="FCY157" s="59"/>
      <c r="FCZ157" s="59"/>
      <c r="FDA157" s="59"/>
      <c r="FDB157" s="59"/>
      <c r="FDC157" s="59"/>
      <c r="FDD157" s="59"/>
      <c r="FDE157" s="59"/>
      <c r="FDF157" s="59"/>
      <c r="FDG157" s="59"/>
      <c r="FDH157" s="59"/>
      <c r="FDI157" s="59"/>
      <c r="FDJ157" s="59"/>
      <c r="FDK157" s="59"/>
      <c r="FDL157" s="59"/>
      <c r="FDM157" s="59"/>
      <c r="FDN157" s="59"/>
      <c r="FDO157" s="59"/>
      <c r="FDP157" s="59"/>
      <c r="FDQ157" s="59"/>
      <c r="FDR157" s="59"/>
      <c r="FDS157" s="59"/>
      <c r="FDT157" s="59"/>
      <c r="FDU157" s="59"/>
      <c r="FDV157" s="59"/>
      <c r="FDW157" s="59"/>
      <c r="FDX157" s="59"/>
      <c r="FDY157" s="59"/>
      <c r="FDZ157" s="59"/>
      <c r="FEA157" s="59"/>
      <c r="FEB157" s="59"/>
      <c r="FEC157" s="59"/>
      <c r="FED157" s="59"/>
      <c r="FEE157" s="59"/>
      <c r="FEF157" s="59"/>
      <c r="FEG157" s="59"/>
      <c r="FEH157" s="59"/>
      <c r="FEI157" s="59"/>
      <c r="FEJ157" s="59"/>
      <c r="FEK157" s="59"/>
      <c r="FEL157" s="59"/>
      <c r="FEM157" s="59"/>
      <c r="FEN157" s="59"/>
      <c r="FEO157" s="59"/>
      <c r="FEP157" s="59"/>
      <c r="FEQ157" s="59"/>
      <c r="FER157" s="59"/>
      <c r="FES157" s="59"/>
      <c r="FET157" s="59"/>
      <c r="FEU157" s="59"/>
      <c r="FEV157" s="59"/>
      <c r="FEW157" s="59"/>
      <c r="FEX157" s="59"/>
      <c r="FEY157" s="59"/>
      <c r="FEZ157" s="59"/>
      <c r="FFA157" s="59"/>
      <c r="FFB157" s="59"/>
      <c r="FFC157" s="59"/>
      <c r="FFD157" s="59"/>
      <c r="FFE157" s="59"/>
      <c r="FFF157" s="59"/>
      <c r="FFG157" s="59"/>
      <c r="FFH157" s="59"/>
      <c r="FFI157" s="59"/>
      <c r="FFJ157" s="59"/>
      <c r="FFK157" s="59"/>
      <c r="FFL157" s="59"/>
      <c r="FFM157" s="59"/>
      <c r="FFN157" s="59"/>
      <c r="FFO157" s="59"/>
      <c r="FFP157" s="59"/>
      <c r="FFQ157" s="59"/>
      <c r="FFR157" s="59"/>
      <c r="FFS157" s="59"/>
      <c r="FFT157" s="59"/>
      <c r="FFU157" s="59"/>
      <c r="FFV157" s="59"/>
      <c r="FFW157" s="59"/>
      <c r="FFX157" s="59"/>
      <c r="FFY157" s="59"/>
      <c r="FFZ157" s="59"/>
      <c r="FGA157" s="59"/>
      <c r="FGB157" s="59"/>
      <c r="FGC157" s="59"/>
      <c r="FGD157" s="59"/>
      <c r="FGE157" s="59"/>
      <c r="FGF157" s="59"/>
      <c r="FGG157" s="59"/>
      <c r="FGH157" s="59"/>
      <c r="FGI157" s="59"/>
      <c r="FGJ157" s="59"/>
      <c r="FGK157" s="59"/>
      <c r="FGL157" s="59"/>
      <c r="FGM157" s="59"/>
      <c r="FGN157" s="59"/>
      <c r="FGO157" s="59"/>
      <c r="FGP157" s="59"/>
      <c r="FGQ157" s="59"/>
      <c r="FGR157" s="59"/>
      <c r="FGS157" s="59"/>
      <c r="FGT157" s="59"/>
      <c r="FGU157" s="59"/>
      <c r="FGV157" s="59"/>
      <c r="FGW157" s="59"/>
      <c r="FGX157" s="59"/>
      <c r="FGY157" s="59"/>
      <c r="FGZ157" s="59"/>
      <c r="FHA157" s="59"/>
      <c r="FHB157" s="59"/>
      <c r="FHC157" s="59"/>
      <c r="FHD157" s="59"/>
      <c r="FHE157" s="59"/>
      <c r="FHF157" s="59"/>
      <c r="FHG157" s="59"/>
      <c r="FHH157" s="59"/>
      <c r="FHI157" s="59"/>
      <c r="FHJ157" s="59"/>
      <c r="FHK157" s="59"/>
      <c r="FHL157" s="59"/>
      <c r="FHM157" s="59"/>
      <c r="FHN157" s="59"/>
      <c r="FHO157" s="59"/>
      <c r="FHP157" s="59"/>
      <c r="FHQ157" s="59"/>
      <c r="FHR157" s="59"/>
      <c r="FHS157" s="59"/>
      <c r="FHT157" s="59"/>
      <c r="FHU157" s="59"/>
      <c r="FHV157" s="59"/>
      <c r="FHW157" s="59"/>
      <c r="FHX157" s="59"/>
      <c r="FHY157" s="59"/>
      <c r="FHZ157" s="59"/>
      <c r="FIA157" s="59"/>
      <c r="FIB157" s="59"/>
      <c r="FIC157" s="59"/>
      <c r="FID157" s="59"/>
      <c r="FIE157" s="59"/>
      <c r="FIF157" s="59"/>
      <c r="FIG157" s="59"/>
      <c r="FIH157" s="59"/>
      <c r="FII157" s="59"/>
      <c r="FIJ157" s="59"/>
      <c r="FIK157" s="59"/>
      <c r="FIL157" s="59"/>
      <c r="FIM157" s="59"/>
      <c r="FIN157" s="59"/>
      <c r="FIO157" s="59"/>
      <c r="FIP157" s="59"/>
      <c r="FIQ157" s="59"/>
      <c r="FIR157" s="59"/>
      <c r="FIS157" s="59"/>
      <c r="FIT157" s="59"/>
      <c r="FIU157" s="59"/>
      <c r="FIV157" s="59"/>
      <c r="FIW157" s="59"/>
      <c r="FIX157" s="59"/>
      <c r="FIY157" s="59"/>
      <c r="FIZ157" s="59"/>
      <c r="FJA157" s="59"/>
      <c r="FJB157" s="59"/>
      <c r="FJC157" s="59"/>
      <c r="FJD157" s="59"/>
      <c r="FJE157" s="59"/>
      <c r="FJF157" s="59"/>
      <c r="FJG157" s="59"/>
      <c r="FJH157" s="59"/>
      <c r="FJI157" s="59"/>
      <c r="FJJ157" s="59"/>
      <c r="FJK157" s="59"/>
      <c r="FJL157" s="59"/>
      <c r="FJM157" s="59"/>
      <c r="FJN157" s="59"/>
      <c r="FJO157" s="59"/>
      <c r="FJP157" s="59"/>
      <c r="FJQ157" s="59"/>
      <c r="FJR157" s="59"/>
      <c r="FJS157" s="59"/>
      <c r="FJT157" s="59"/>
      <c r="FJU157" s="59"/>
      <c r="FJV157" s="59"/>
      <c r="FJW157" s="59"/>
      <c r="FJX157" s="59"/>
      <c r="FJY157" s="59"/>
      <c r="FJZ157" s="59"/>
      <c r="FKA157" s="59"/>
      <c r="FKB157" s="59"/>
      <c r="FKC157" s="59"/>
      <c r="FKD157" s="59"/>
      <c r="FKE157" s="59"/>
      <c r="FKF157" s="59"/>
      <c r="FKG157" s="59"/>
      <c r="FKH157" s="59"/>
      <c r="FKI157" s="59"/>
      <c r="FKJ157" s="59"/>
      <c r="FKK157" s="59"/>
      <c r="FKL157" s="59"/>
      <c r="FKM157" s="59"/>
      <c r="FKN157" s="59"/>
      <c r="FKO157" s="59"/>
      <c r="FKP157" s="59"/>
      <c r="FKQ157" s="59"/>
      <c r="FKR157" s="59"/>
      <c r="FKS157" s="59"/>
      <c r="FKT157" s="59"/>
      <c r="FKU157" s="59"/>
      <c r="FKV157" s="59"/>
      <c r="FKW157" s="59"/>
      <c r="FKX157" s="59"/>
      <c r="FKY157" s="59"/>
      <c r="FKZ157" s="59"/>
      <c r="FLA157" s="59"/>
      <c r="FLB157" s="59"/>
      <c r="FLC157" s="59"/>
      <c r="FLD157" s="59"/>
      <c r="FLE157" s="59"/>
      <c r="FLF157" s="59"/>
      <c r="FLG157" s="59"/>
      <c r="FLH157" s="59"/>
      <c r="FLI157" s="59"/>
      <c r="FLJ157" s="59"/>
      <c r="FLK157" s="59"/>
      <c r="FLL157" s="59"/>
      <c r="FLM157" s="59"/>
      <c r="FLN157" s="59"/>
      <c r="FLO157" s="59"/>
      <c r="FLP157" s="59"/>
      <c r="FLQ157" s="59"/>
      <c r="FLR157" s="59"/>
      <c r="FLS157" s="59"/>
      <c r="FLT157" s="59"/>
      <c r="FLU157" s="59"/>
      <c r="FLV157" s="59"/>
      <c r="FLW157" s="59"/>
      <c r="FLX157" s="59"/>
      <c r="FLY157" s="59"/>
      <c r="FLZ157" s="59"/>
      <c r="FMA157" s="59"/>
      <c r="FMB157" s="59"/>
      <c r="FMC157" s="59"/>
      <c r="FMD157" s="59"/>
      <c r="FME157" s="59"/>
      <c r="FMF157" s="59"/>
      <c r="FMG157" s="59"/>
      <c r="FMH157" s="59"/>
      <c r="FMI157" s="59"/>
      <c r="FMJ157" s="59"/>
      <c r="FMK157" s="59"/>
      <c r="FML157" s="59"/>
      <c r="FMM157" s="59"/>
      <c r="FMN157" s="59"/>
      <c r="FMO157" s="59"/>
      <c r="FMP157" s="59"/>
      <c r="FMQ157" s="59"/>
      <c r="FMR157" s="59"/>
      <c r="FMS157" s="59"/>
      <c r="FMT157" s="59"/>
      <c r="FMU157" s="59"/>
      <c r="FMV157" s="59"/>
      <c r="FMW157" s="59"/>
      <c r="FMX157" s="59"/>
      <c r="FMY157" s="59"/>
      <c r="FMZ157" s="59"/>
      <c r="FNA157" s="59"/>
      <c r="FNB157" s="59"/>
      <c r="FNC157" s="59"/>
      <c r="FND157" s="59"/>
      <c r="FNE157" s="59"/>
      <c r="FNF157" s="59"/>
      <c r="FNG157" s="59"/>
      <c r="FNH157" s="59"/>
      <c r="FNI157" s="59"/>
      <c r="FNJ157" s="59"/>
      <c r="FNK157" s="59"/>
      <c r="FNL157" s="59"/>
      <c r="FNM157" s="59"/>
      <c r="FNN157" s="59"/>
      <c r="FNO157" s="59"/>
      <c r="FNP157" s="59"/>
      <c r="FNQ157" s="59"/>
      <c r="FNR157" s="59"/>
      <c r="FNS157" s="59"/>
      <c r="FNT157" s="59"/>
      <c r="FNU157" s="59"/>
      <c r="FNV157" s="59"/>
      <c r="FNW157" s="59"/>
      <c r="FNX157" s="59"/>
      <c r="FNY157" s="59"/>
      <c r="FNZ157" s="59"/>
      <c r="FOA157" s="59"/>
      <c r="FOB157" s="59"/>
      <c r="FOC157" s="59"/>
      <c r="FOD157" s="59"/>
      <c r="FOE157" s="59"/>
      <c r="FOF157" s="59"/>
      <c r="FOG157" s="59"/>
      <c r="FOH157" s="59"/>
      <c r="FOI157" s="59"/>
      <c r="FOJ157" s="59"/>
      <c r="FOK157" s="59"/>
      <c r="FOL157" s="59"/>
      <c r="FOM157" s="59"/>
      <c r="FON157" s="59"/>
      <c r="FOO157" s="59"/>
      <c r="FOP157" s="59"/>
      <c r="FOQ157" s="59"/>
      <c r="FOR157" s="59"/>
      <c r="FOS157" s="59"/>
      <c r="FOT157" s="59"/>
      <c r="FOU157" s="59"/>
      <c r="FOV157" s="59"/>
      <c r="FOW157" s="59"/>
      <c r="FOX157" s="59"/>
      <c r="FOY157" s="59"/>
      <c r="FOZ157" s="59"/>
      <c r="FPA157" s="59"/>
      <c r="FPB157" s="59"/>
      <c r="FPC157" s="59"/>
      <c r="FPD157" s="59"/>
      <c r="FPE157" s="59"/>
      <c r="FPF157" s="59"/>
      <c r="FPG157" s="59"/>
      <c r="FPH157" s="59"/>
      <c r="FPI157" s="59"/>
      <c r="FPJ157" s="59"/>
      <c r="FPK157" s="59"/>
      <c r="FPL157" s="59"/>
      <c r="FPM157" s="59"/>
      <c r="FPN157" s="59"/>
      <c r="FPO157" s="59"/>
      <c r="FPP157" s="59"/>
      <c r="FPQ157" s="59"/>
      <c r="FPR157" s="59"/>
      <c r="FPS157" s="59"/>
      <c r="FPT157" s="59"/>
      <c r="FPU157" s="59"/>
      <c r="FPV157" s="59"/>
      <c r="FPW157" s="59"/>
      <c r="FPX157" s="59"/>
      <c r="FPY157" s="59"/>
      <c r="FPZ157" s="59"/>
      <c r="FQA157" s="59"/>
      <c r="FQB157" s="59"/>
      <c r="FQC157" s="59"/>
      <c r="FQD157" s="59"/>
      <c r="FQE157" s="59"/>
      <c r="FQF157" s="59"/>
      <c r="FQG157" s="59"/>
      <c r="FQH157" s="59"/>
      <c r="FQI157" s="59"/>
      <c r="FQJ157" s="59"/>
      <c r="FQK157" s="59"/>
      <c r="FQL157" s="59"/>
      <c r="FQM157" s="59"/>
      <c r="FQN157" s="59"/>
      <c r="FQO157" s="59"/>
      <c r="FQP157" s="59"/>
      <c r="FQQ157" s="59"/>
      <c r="FQR157" s="59"/>
      <c r="FQS157" s="59"/>
      <c r="FQT157" s="59"/>
      <c r="FQU157" s="59"/>
      <c r="FQV157" s="59"/>
      <c r="FQW157" s="59"/>
      <c r="FQX157" s="59"/>
      <c r="FQY157" s="59"/>
      <c r="FQZ157" s="59"/>
      <c r="FRA157" s="59"/>
      <c r="FRB157" s="59"/>
      <c r="FRC157" s="59"/>
      <c r="FRD157" s="59"/>
      <c r="FRE157" s="59"/>
      <c r="FRF157" s="59"/>
      <c r="FRG157" s="59"/>
      <c r="FRH157" s="59"/>
      <c r="FRI157" s="59"/>
      <c r="FRJ157" s="59"/>
      <c r="FRK157" s="59"/>
      <c r="FRL157" s="59"/>
      <c r="FRM157" s="59"/>
      <c r="FRN157" s="59"/>
      <c r="FRO157" s="59"/>
      <c r="FRP157" s="59"/>
      <c r="FRQ157" s="59"/>
      <c r="FRR157" s="59"/>
      <c r="FRS157" s="59"/>
      <c r="FRT157" s="59"/>
      <c r="FRU157" s="59"/>
      <c r="FRV157" s="59"/>
      <c r="FRW157" s="59"/>
      <c r="FRX157" s="59"/>
      <c r="FRY157" s="59"/>
      <c r="FRZ157" s="59"/>
      <c r="FSA157" s="59"/>
      <c r="FSB157" s="59"/>
      <c r="FSC157" s="59"/>
      <c r="FSD157" s="59"/>
      <c r="FSE157" s="59"/>
      <c r="FSF157" s="59"/>
      <c r="FSG157" s="59"/>
      <c r="FSH157" s="59"/>
      <c r="FSI157" s="59"/>
      <c r="FSJ157" s="59"/>
      <c r="FSK157" s="59"/>
      <c r="FSL157" s="59"/>
      <c r="FSM157" s="59"/>
      <c r="FSN157" s="59"/>
      <c r="FSO157" s="59"/>
      <c r="FSP157" s="59"/>
      <c r="FSQ157" s="59"/>
      <c r="FSR157" s="59"/>
      <c r="FSS157" s="59"/>
      <c r="FST157" s="59"/>
      <c r="FSU157" s="59"/>
      <c r="FSV157" s="59"/>
      <c r="FSW157" s="59"/>
      <c r="FSX157" s="59"/>
      <c r="FSY157" s="59"/>
      <c r="FSZ157" s="59"/>
      <c r="FTA157" s="59"/>
      <c r="FTB157" s="59"/>
      <c r="FTC157" s="59"/>
      <c r="FTD157" s="59"/>
      <c r="FTE157" s="59"/>
      <c r="FTF157" s="59"/>
      <c r="FTG157" s="59"/>
      <c r="FTH157" s="59"/>
      <c r="FTI157" s="59"/>
      <c r="FTJ157" s="59"/>
      <c r="FTK157" s="59"/>
      <c r="FTL157" s="59"/>
      <c r="FTM157" s="59"/>
      <c r="FTN157" s="59"/>
      <c r="FTO157" s="59"/>
      <c r="FTP157" s="59"/>
      <c r="FTQ157" s="59"/>
      <c r="FTR157" s="59"/>
      <c r="FTS157" s="59"/>
      <c r="FTT157" s="59"/>
      <c r="FTU157" s="59"/>
      <c r="FTV157" s="59"/>
      <c r="FTW157" s="59"/>
      <c r="FTX157" s="59"/>
      <c r="FTY157" s="59"/>
      <c r="FTZ157" s="59"/>
      <c r="FUA157" s="59"/>
      <c r="FUB157" s="59"/>
      <c r="FUC157" s="59"/>
      <c r="FUD157" s="59"/>
      <c r="FUE157" s="59"/>
      <c r="FUF157" s="59"/>
      <c r="FUG157" s="59"/>
      <c r="FUH157" s="59"/>
      <c r="FUI157" s="59"/>
      <c r="FUJ157" s="59"/>
      <c r="FUK157" s="59"/>
      <c r="FUL157" s="59"/>
      <c r="FUM157" s="59"/>
      <c r="FUN157" s="59"/>
      <c r="FUO157" s="59"/>
      <c r="FUP157" s="59"/>
      <c r="FUQ157" s="59"/>
      <c r="FUR157" s="59"/>
      <c r="FUS157" s="59"/>
      <c r="FUT157" s="59"/>
      <c r="FUU157" s="59"/>
      <c r="FUV157" s="59"/>
      <c r="FUW157" s="59"/>
      <c r="FUX157" s="59"/>
      <c r="FUY157" s="59"/>
      <c r="FUZ157" s="59"/>
      <c r="FVA157" s="59"/>
      <c r="FVB157" s="59"/>
      <c r="FVC157" s="59"/>
      <c r="FVD157" s="59"/>
      <c r="FVE157" s="59"/>
      <c r="FVF157" s="59"/>
      <c r="FVG157" s="59"/>
      <c r="FVH157" s="59"/>
      <c r="FVI157" s="59"/>
      <c r="FVJ157" s="59"/>
      <c r="FVK157" s="59"/>
      <c r="FVL157" s="59"/>
      <c r="FVM157" s="59"/>
      <c r="FVN157" s="59"/>
      <c r="FVO157" s="59"/>
      <c r="FVP157" s="59"/>
      <c r="FVQ157" s="59"/>
      <c r="FVR157" s="59"/>
      <c r="FVS157" s="59"/>
      <c r="FVT157" s="59"/>
      <c r="FVU157" s="59"/>
      <c r="FVV157" s="59"/>
      <c r="FVW157" s="59"/>
      <c r="FVX157" s="59"/>
      <c r="FVY157" s="59"/>
      <c r="FVZ157" s="59"/>
      <c r="FWA157" s="59"/>
      <c r="FWB157" s="59"/>
      <c r="FWC157" s="59"/>
      <c r="FWD157" s="59"/>
      <c r="FWE157" s="59"/>
      <c r="FWF157" s="59"/>
      <c r="FWG157" s="59"/>
      <c r="FWH157" s="59"/>
      <c r="FWI157" s="59"/>
      <c r="FWJ157" s="59"/>
      <c r="FWK157" s="59"/>
      <c r="FWL157" s="59"/>
      <c r="FWM157" s="59"/>
      <c r="FWN157" s="59"/>
      <c r="FWO157" s="59"/>
      <c r="FWP157" s="59"/>
      <c r="FWQ157" s="59"/>
      <c r="FWR157" s="59"/>
      <c r="FWS157" s="59"/>
      <c r="FWT157" s="59"/>
      <c r="FWU157" s="59"/>
      <c r="FWV157" s="59"/>
      <c r="FWW157" s="59"/>
      <c r="FWX157" s="59"/>
      <c r="FWY157" s="59"/>
      <c r="FWZ157" s="59"/>
      <c r="FXA157" s="59"/>
      <c r="FXB157" s="59"/>
      <c r="FXC157" s="59"/>
      <c r="FXD157" s="59"/>
      <c r="FXE157" s="59"/>
      <c r="FXF157" s="59"/>
      <c r="FXG157" s="59"/>
      <c r="FXH157" s="59"/>
      <c r="FXI157" s="59"/>
      <c r="FXJ157" s="59"/>
      <c r="FXK157" s="59"/>
      <c r="FXL157" s="59"/>
      <c r="FXM157" s="59"/>
      <c r="FXN157" s="59"/>
      <c r="FXO157" s="59"/>
      <c r="FXP157" s="59"/>
      <c r="FXQ157" s="59"/>
      <c r="FXR157" s="59"/>
      <c r="FXS157" s="59"/>
      <c r="FXT157" s="59"/>
      <c r="FXU157" s="59"/>
      <c r="FXV157" s="59"/>
      <c r="FXW157" s="59"/>
      <c r="FXX157" s="59"/>
      <c r="FXY157" s="59"/>
      <c r="FXZ157" s="59"/>
      <c r="FYA157" s="59"/>
      <c r="FYB157" s="59"/>
      <c r="FYC157" s="59"/>
      <c r="FYD157" s="59"/>
      <c r="FYE157" s="59"/>
      <c r="FYF157" s="59"/>
      <c r="FYG157" s="59"/>
      <c r="FYH157" s="59"/>
      <c r="FYI157" s="59"/>
      <c r="FYJ157" s="59"/>
      <c r="FYK157" s="59"/>
      <c r="FYL157" s="59"/>
      <c r="FYM157" s="59"/>
      <c r="FYN157" s="59"/>
      <c r="FYO157" s="59"/>
      <c r="FYP157" s="59"/>
      <c r="FYQ157" s="59"/>
      <c r="FYR157" s="59"/>
      <c r="FYS157" s="59"/>
      <c r="FYT157" s="59"/>
      <c r="FYU157" s="59"/>
      <c r="FYV157" s="59"/>
      <c r="FYW157" s="59"/>
      <c r="FYX157" s="59"/>
      <c r="FYY157" s="59"/>
      <c r="FYZ157" s="59"/>
      <c r="FZA157" s="59"/>
      <c r="FZB157" s="59"/>
      <c r="FZC157" s="59"/>
      <c r="FZD157" s="59"/>
      <c r="FZE157" s="59"/>
      <c r="FZF157" s="59"/>
      <c r="FZG157" s="59"/>
      <c r="FZH157" s="59"/>
      <c r="FZI157" s="59"/>
      <c r="FZJ157" s="59"/>
      <c r="FZK157" s="59"/>
      <c r="FZL157" s="59"/>
      <c r="FZM157" s="59"/>
      <c r="FZN157" s="59"/>
      <c r="FZO157" s="59"/>
      <c r="FZP157" s="59"/>
      <c r="FZQ157" s="59"/>
      <c r="FZR157" s="59"/>
      <c r="FZS157" s="59"/>
      <c r="FZT157" s="59"/>
      <c r="FZU157" s="59"/>
      <c r="FZV157" s="59"/>
      <c r="FZW157" s="59"/>
      <c r="FZX157" s="59"/>
      <c r="FZY157" s="59"/>
      <c r="FZZ157" s="59"/>
      <c r="GAA157" s="59"/>
      <c r="GAB157" s="59"/>
      <c r="GAC157" s="59"/>
      <c r="GAD157" s="59"/>
      <c r="GAE157" s="59"/>
      <c r="GAF157" s="59"/>
      <c r="GAG157" s="59"/>
      <c r="GAH157" s="59"/>
      <c r="GAI157" s="59"/>
      <c r="GAJ157" s="59"/>
      <c r="GAK157" s="59"/>
      <c r="GAL157" s="59"/>
      <c r="GAM157" s="59"/>
      <c r="GAN157" s="59"/>
      <c r="GAO157" s="59"/>
      <c r="GAP157" s="59"/>
      <c r="GAQ157" s="59"/>
      <c r="GAR157" s="59"/>
      <c r="GAS157" s="59"/>
      <c r="GAT157" s="59"/>
      <c r="GAU157" s="59"/>
      <c r="GAV157" s="59"/>
      <c r="GAW157" s="59"/>
      <c r="GAX157" s="59"/>
      <c r="GAY157" s="59"/>
      <c r="GAZ157" s="59"/>
      <c r="GBA157" s="59"/>
      <c r="GBB157" s="59"/>
      <c r="GBC157" s="59"/>
      <c r="GBD157" s="59"/>
      <c r="GBE157" s="59"/>
      <c r="GBF157" s="59"/>
      <c r="GBG157" s="59"/>
      <c r="GBH157" s="59"/>
      <c r="GBI157" s="59"/>
      <c r="GBJ157" s="59"/>
      <c r="GBK157" s="59"/>
      <c r="GBL157" s="59"/>
      <c r="GBM157" s="59"/>
      <c r="GBN157" s="59"/>
      <c r="GBO157" s="59"/>
      <c r="GBP157" s="59"/>
      <c r="GBQ157" s="59"/>
      <c r="GBR157" s="59"/>
      <c r="GBS157" s="59"/>
      <c r="GBT157" s="59"/>
      <c r="GBU157" s="59"/>
      <c r="GBV157" s="59"/>
      <c r="GBW157" s="59"/>
      <c r="GBX157" s="59"/>
      <c r="GBY157" s="59"/>
      <c r="GBZ157" s="59"/>
      <c r="GCA157" s="59"/>
      <c r="GCB157" s="59"/>
      <c r="GCC157" s="59"/>
      <c r="GCD157" s="59"/>
      <c r="GCE157" s="59"/>
      <c r="GCF157" s="59"/>
      <c r="GCG157" s="59"/>
      <c r="GCH157" s="59"/>
      <c r="GCI157" s="59"/>
      <c r="GCJ157" s="59"/>
      <c r="GCK157" s="59"/>
      <c r="GCL157" s="59"/>
      <c r="GCM157" s="59"/>
      <c r="GCN157" s="59"/>
      <c r="GCO157" s="59"/>
      <c r="GCP157" s="59"/>
      <c r="GCQ157" s="59"/>
      <c r="GCR157" s="59"/>
      <c r="GCS157" s="59"/>
      <c r="GCT157" s="59"/>
      <c r="GCU157" s="59"/>
      <c r="GCV157" s="59"/>
      <c r="GCW157" s="59"/>
      <c r="GCX157" s="59"/>
      <c r="GCY157" s="59"/>
      <c r="GCZ157" s="59"/>
      <c r="GDA157" s="59"/>
      <c r="GDB157" s="59"/>
      <c r="GDC157" s="59"/>
      <c r="GDD157" s="59"/>
      <c r="GDE157" s="59"/>
      <c r="GDF157" s="59"/>
      <c r="GDG157" s="59"/>
      <c r="GDH157" s="59"/>
      <c r="GDI157" s="59"/>
      <c r="GDJ157" s="59"/>
      <c r="GDK157" s="59"/>
      <c r="GDL157" s="59"/>
      <c r="GDM157" s="59"/>
      <c r="GDN157" s="59"/>
      <c r="GDO157" s="59"/>
      <c r="GDP157" s="59"/>
      <c r="GDQ157" s="59"/>
      <c r="GDR157" s="59"/>
      <c r="GDS157" s="59"/>
      <c r="GDT157" s="59"/>
      <c r="GDU157" s="59"/>
      <c r="GDV157" s="59"/>
      <c r="GDW157" s="59"/>
      <c r="GDX157" s="59"/>
      <c r="GDY157" s="59"/>
      <c r="GDZ157" s="59"/>
      <c r="GEA157" s="59"/>
      <c r="GEB157" s="59"/>
      <c r="GEC157" s="59"/>
      <c r="GED157" s="59"/>
      <c r="GEE157" s="59"/>
      <c r="GEF157" s="59"/>
      <c r="GEG157" s="59"/>
      <c r="GEH157" s="59"/>
      <c r="GEI157" s="59"/>
      <c r="GEJ157" s="59"/>
      <c r="GEK157" s="59"/>
      <c r="GEL157" s="59"/>
      <c r="GEM157" s="59"/>
      <c r="GEN157" s="59"/>
      <c r="GEO157" s="59"/>
      <c r="GEP157" s="59"/>
      <c r="GEQ157" s="59"/>
      <c r="GER157" s="59"/>
      <c r="GES157" s="59"/>
      <c r="GET157" s="59"/>
      <c r="GEU157" s="59"/>
      <c r="GEV157" s="59"/>
      <c r="GEW157" s="59"/>
      <c r="GEX157" s="59"/>
      <c r="GEY157" s="59"/>
      <c r="GEZ157" s="59"/>
      <c r="GFA157" s="59"/>
      <c r="GFB157" s="59"/>
      <c r="GFC157" s="59"/>
      <c r="GFD157" s="59"/>
      <c r="GFE157" s="59"/>
      <c r="GFF157" s="59"/>
      <c r="GFG157" s="59"/>
      <c r="GFH157" s="59"/>
      <c r="GFI157" s="59"/>
      <c r="GFJ157" s="59"/>
      <c r="GFK157" s="59"/>
      <c r="GFL157" s="59"/>
      <c r="GFM157" s="59"/>
      <c r="GFN157" s="59"/>
      <c r="GFO157" s="59"/>
      <c r="GFP157" s="59"/>
      <c r="GFQ157" s="59"/>
      <c r="GFR157" s="59"/>
      <c r="GFS157" s="59"/>
      <c r="GFT157" s="59"/>
      <c r="GFU157" s="59"/>
      <c r="GFV157" s="59"/>
      <c r="GFW157" s="59"/>
      <c r="GFX157" s="59"/>
      <c r="GFY157" s="59"/>
      <c r="GFZ157" s="59"/>
      <c r="GGA157" s="59"/>
      <c r="GGB157" s="59"/>
      <c r="GGC157" s="59"/>
      <c r="GGD157" s="59"/>
      <c r="GGE157" s="59"/>
      <c r="GGF157" s="59"/>
      <c r="GGG157" s="59"/>
      <c r="GGH157" s="59"/>
      <c r="GGI157" s="59"/>
      <c r="GGJ157" s="59"/>
      <c r="GGK157" s="59"/>
      <c r="GGL157" s="59"/>
      <c r="GGM157" s="59"/>
      <c r="GGN157" s="59"/>
      <c r="GGO157" s="59"/>
      <c r="GGP157" s="59"/>
      <c r="GGQ157" s="59"/>
      <c r="GGR157" s="59"/>
      <c r="GGS157" s="59"/>
      <c r="GGT157" s="59"/>
      <c r="GGU157" s="59"/>
      <c r="GGV157" s="59"/>
      <c r="GGW157" s="59"/>
      <c r="GGX157" s="59"/>
      <c r="GGY157" s="59"/>
      <c r="GGZ157" s="59"/>
      <c r="GHA157" s="59"/>
      <c r="GHB157" s="59"/>
      <c r="GHC157" s="59"/>
      <c r="GHD157" s="59"/>
      <c r="GHE157" s="59"/>
      <c r="GHF157" s="59"/>
      <c r="GHG157" s="59"/>
      <c r="GHH157" s="59"/>
      <c r="GHI157" s="59"/>
      <c r="GHJ157" s="59"/>
      <c r="GHK157" s="59"/>
      <c r="GHL157" s="59"/>
      <c r="GHM157" s="59"/>
      <c r="GHN157" s="59"/>
      <c r="GHO157" s="59"/>
      <c r="GHP157" s="59"/>
      <c r="GHQ157" s="59"/>
      <c r="GHR157" s="59"/>
      <c r="GHS157" s="59"/>
      <c r="GHT157" s="59"/>
      <c r="GHU157" s="59"/>
      <c r="GHV157" s="59"/>
      <c r="GHW157" s="59"/>
      <c r="GHX157" s="59"/>
      <c r="GHY157" s="59"/>
      <c r="GHZ157" s="59"/>
      <c r="GIA157" s="59"/>
      <c r="GIB157" s="59"/>
      <c r="GIC157" s="59"/>
      <c r="GID157" s="59"/>
      <c r="GIE157" s="59"/>
      <c r="GIF157" s="59"/>
      <c r="GIG157" s="59"/>
      <c r="GIH157" s="59"/>
      <c r="GII157" s="59"/>
      <c r="GIJ157" s="59"/>
      <c r="GIK157" s="59"/>
      <c r="GIL157" s="59"/>
      <c r="GIM157" s="59"/>
      <c r="GIN157" s="59"/>
      <c r="GIO157" s="59"/>
      <c r="GIP157" s="59"/>
      <c r="GIQ157" s="59"/>
      <c r="GIR157" s="59"/>
      <c r="GIS157" s="59"/>
      <c r="GIT157" s="59"/>
      <c r="GIU157" s="59"/>
      <c r="GIV157" s="59"/>
      <c r="GIW157" s="59"/>
      <c r="GIX157" s="59"/>
      <c r="GIY157" s="59"/>
      <c r="GIZ157" s="59"/>
      <c r="GJA157" s="59"/>
      <c r="GJB157" s="59"/>
      <c r="GJC157" s="59"/>
      <c r="GJD157" s="59"/>
      <c r="GJE157" s="59"/>
      <c r="GJF157" s="59"/>
      <c r="GJG157" s="59"/>
      <c r="GJH157" s="59"/>
      <c r="GJI157" s="59"/>
      <c r="GJJ157" s="59"/>
      <c r="GJK157" s="59"/>
      <c r="GJL157" s="59"/>
      <c r="GJM157" s="59"/>
      <c r="GJN157" s="59"/>
      <c r="GJO157" s="59"/>
      <c r="GJP157" s="59"/>
      <c r="GJQ157" s="59"/>
      <c r="GJR157" s="59"/>
      <c r="GJS157" s="59"/>
      <c r="GJT157" s="59"/>
      <c r="GJU157" s="59"/>
      <c r="GJV157" s="59"/>
      <c r="GJW157" s="59"/>
      <c r="GJX157" s="59"/>
      <c r="GJY157" s="59"/>
      <c r="GJZ157" s="59"/>
      <c r="GKA157" s="59"/>
      <c r="GKB157" s="59"/>
      <c r="GKC157" s="59"/>
      <c r="GKD157" s="59"/>
      <c r="GKE157" s="59"/>
      <c r="GKF157" s="59"/>
      <c r="GKG157" s="59"/>
      <c r="GKH157" s="59"/>
      <c r="GKI157" s="59"/>
      <c r="GKJ157" s="59"/>
      <c r="GKK157" s="59"/>
      <c r="GKL157" s="59"/>
      <c r="GKM157" s="59"/>
      <c r="GKN157" s="59"/>
      <c r="GKO157" s="59"/>
      <c r="GKP157" s="59"/>
      <c r="GKQ157" s="59"/>
      <c r="GKR157" s="59"/>
      <c r="GKS157" s="59"/>
      <c r="GKT157" s="59"/>
      <c r="GKU157" s="59"/>
      <c r="GKV157" s="59"/>
      <c r="GKW157" s="59"/>
      <c r="GKX157" s="59"/>
      <c r="GKY157" s="59"/>
      <c r="GKZ157" s="59"/>
      <c r="GLA157" s="59"/>
      <c r="GLB157" s="59"/>
      <c r="GLC157" s="59"/>
      <c r="GLD157" s="59"/>
      <c r="GLE157" s="59"/>
      <c r="GLF157" s="59"/>
      <c r="GLG157" s="59"/>
      <c r="GLH157" s="59"/>
      <c r="GLI157" s="59"/>
      <c r="GLJ157" s="59"/>
      <c r="GLK157" s="59"/>
      <c r="GLL157" s="59"/>
      <c r="GLM157" s="59"/>
      <c r="GLN157" s="59"/>
      <c r="GLO157" s="59"/>
      <c r="GLP157" s="59"/>
      <c r="GLQ157" s="59"/>
      <c r="GLR157" s="59"/>
      <c r="GLS157" s="59"/>
      <c r="GLT157" s="59"/>
      <c r="GLU157" s="59"/>
      <c r="GLV157" s="59"/>
      <c r="GLW157" s="59"/>
      <c r="GLX157" s="59"/>
      <c r="GLY157" s="59"/>
      <c r="GLZ157" s="59"/>
      <c r="GMA157" s="59"/>
      <c r="GMB157" s="59"/>
      <c r="GMC157" s="59"/>
      <c r="GMD157" s="59"/>
      <c r="GME157" s="59"/>
      <c r="GMF157" s="59"/>
      <c r="GMG157" s="59"/>
      <c r="GMH157" s="59"/>
      <c r="GMI157" s="59"/>
      <c r="GMJ157" s="59"/>
      <c r="GMK157" s="59"/>
      <c r="GML157" s="59"/>
      <c r="GMM157" s="59"/>
      <c r="GMN157" s="59"/>
      <c r="GMO157" s="59"/>
      <c r="GMP157" s="59"/>
      <c r="GMQ157" s="59"/>
      <c r="GMR157" s="59"/>
      <c r="GMS157" s="59"/>
      <c r="GMT157" s="59"/>
      <c r="GMU157" s="59"/>
      <c r="GMV157" s="59"/>
      <c r="GMW157" s="59"/>
      <c r="GMX157" s="59"/>
      <c r="GMY157" s="59"/>
      <c r="GMZ157" s="59"/>
      <c r="GNA157" s="59"/>
      <c r="GNB157" s="59"/>
      <c r="GNC157" s="59"/>
      <c r="GND157" s="59"/>
      <c r="GNE157" s="59"/>
      <c r="GNF157" s="59"/>
      <c r="GNG157" s="59"/>
      <c r="GNH157" s="59"/>
      <c r="GNI157" s="59"/>
      <c r="GNJ157" s="59"/>
      <c r="GNK157" s="59"/>
      <c r="GNL157" s="59"/>
      <c r="GNM157" s="59"/>
      <c r="GNN157" s="59"/>
      <c r="GNO157" s="59"/>
      <c r="GNP157" s="59"/>
      <c r="GNQ157" s="59"/>
      <c r="GNR157" s="59"/>
      <c r="GNS157" s="59"/>
      <c r="GNT157" s="59"/>
      <c r="GNU157" s="59"/>
      <c r="GNV157" s="59"/>
      <c r="GNW157" s="59"/>
      <c r="GNX157" s="59"/>
      <c r="GNY157" s="59"/>
      <c r="GNZ157" s="59"/>
      <c r="GOA157" s="59"/>
      <c r="GOB157" s="59"/>
      <c r="GOC157" s="59"/>
      <c r="GOD157" s="59"/>
      <c r="GOE157" s="59"/>
      <c r="GOF157" s="59"/>
      <c r="GOG157" s="59"/>
      <c r="GOH157" s="59"/>
      <c r="GOI157" s="59"/>
      <c r="GOJ157" s="59"/>
      <c r="GOK157" s="59"/>
      <c r="GOL157" s="59"/>
      <c r="GOM157" s="59"/>
      <c r="GON157" s="59"/>
      <c r="GOO157" s="59"/>
      <c r="GOP157" s="59"/>
      <c r="GOQ157" s="59"/>
      <c r="GOR157" s="59"/>
      <c r="GOS157" s="59"/>
      <c r="GOT157" s="59"/>
      <c r="GOU157" s="59"/>
      <c r="GOV157" s="59"/>
      <c r="GOW157" s="59"/>
      <c r="GOX157" s="59"/>
      <c r="GOY157" s="59"/>
      <c r="GOZ157" s="59"/>
      <c r="GPA157" s="59"/>
      <c r="GPB157" s="59"/>
      <c r="GPC157" s="59"/>
      <c r="GPD157" s="59"/>
      <c r="GPE157" s="59"/>
      <c r="GPF157" s="59"/>
      <c r="GPG157" s="59"/>
      <c r="GPH157" s="59"/>
      <c r="GPI157" s="59"/>
      <c r="GPJ157" s="59"/>
      <c r="GPK157" s="59"/>
      <c r="GPL157" s="59"/>
      <c r="GPM157" s="59"/>
      <c r="GPN157" s="59"/>
      <c r="GPO157" s="59"/>
      <c r="GPP157" s="59"/>
      <c r="GPQ157" s="59"/>
      <c r="GPR157" s="59"/>
      <c r="GPS157" s="59"/>
      <c r="GPT157" s="59"/>
      <c r="GPU157" s="59"/>
      <c r="GPV157" s="59"/>
      <c r="GPW157" s="59"/>
      <c r="GPX157" s="59"/>
      <c r="GPY157" s="59"/>
      <c r="GPZ157" s="59"/>
      <c r="GQA157" s="59"/>
      <c r="GQB157" s="59"/>
      <c r="GQC157" s="59"/>
      <c r="GQD157" s="59"/>
      <c r="GQE157" s="59"/>
      <c r="GQF157" s="59"/>
      <c r="GQG157" s="59"/>
      <c r="GQH157" s="59"/>
      <c r="GQI157" s="59"/>
      <c r="GQJ157" s="59"/>
      <c r="GQK157" s="59"/>
      <c r="GQL157" s="59"/>
      <c r="GQM157" s="59"/>
      <c r="GQN157" s="59"/>
      <c r="GQO157" s="59"/>
      <c r="GQP157" s="59"/>
      <c r="GQQ157" s="59"/>
      <c r="GQR157" s="59"/>
      <c r="GQS157" s="59"/>
      <c r="GQT157" s="59"/>
      <c r="GQU157" s="59"/>
      <c r="GQV157" s="59"/>
      <c r="GQW157" s="59"/>
      <c r="GQX157" s="59"/>
      <c r="GQY157" s="59"/>
      <c r="GQZ157" s="59"/>
      <c r="GRA157" s="59"/>
      <c r="GRB157" s="59"/>
      <c r="GRC157" s="59"/>
      <c r="GRD157" s="59"/>
      <c r="GRE157" s="59"/>
      <c r="GRF157" s="59"/>
      <c r="GRG157" s="59"/>
      <c r="GRH157" s="59"/>
      <c r="GRI157" s="59"/>
      <c r="GRJ157" s="59"/>
      <c r="GRK157" s="59"/>
      <c r="GRL157" s="59"/>
      <c r="GRM157" s="59"/>
      <c r="GRN157" s="59"/>
      <c r="GRO157" s="59"/>
      <c r="GRP157" s="59"/>
      <c r="GRQ157" s="59"/>
      <c r="GRR157" s="59"/>
      <c r="GRS157" s="59"/>
      <c r="GRT157" s="59"/>
      <c r="GRU157" s="59"/>
      <c r="GRV157" s="59"/>
      <c r="GRW157" s="59"/>
      <c r="GRX157" s="59"/>
      <c r="GRY157" s="59"/>
      <c r="GRZ157" s="59"/>
      <c r="GSA157" s="59"/>
      <c r="GSB157" s="59"/>
      <c r="GSC157" s="59"/>
      <c r="GSD157" s="59"/>
      <c r="GSE157" s="59"/>
      <c r="GSF157" s="59"/>
      <c r="GSG157" s="59"/>
      <c r="GSH157" s="59"/>
      <c r="GSI157" s="59"/>
      <c r="GSJ157" s="59"/>
      <c r="GSK157" s="59"/>
      <c r="GSL157" s="59"/>
      <c r="GSM157" s="59"/>
      <c r="GSN157" s="59"/>
      <c r="GSO157" s="59"/>
      <c r="GSP157" s="59"/>
      <c r="GSQ157" s="59"/>
      <c r="GSR157" s="59"/>
      <c r="GSS157" s="59"/>
      <c r="GST157" s="59"/>
      <c r="GSU157" s="59"/>
      <c r="GSV157" s="59"/>
      <c r="GSW157" s="59"/>
      <c r="GSX157" s="59"/>
      <c r="GSY157" s="59"/>
      <c r="GSZ157" s="59"/>
      <c r="GTA157" s="59"/>
      <c r="GTB157" s="59"/>
      <c r="GTC157" s="59"/>
      <c r="GTD157" s="59"/>
      <c r="GTE157" s="59"/>
      <c r="GTF157" s="59"/>
      <c r="GTG157" s="59"/>
      <c r="GTH157" s="59"/>
      <c r="GTI157" s="59"/>
      <c r="GTJ157" s="59"/>
      <c r="GTK157" s="59"/>
      <c r="GTL157" s="59"/>
      <c r="GTM157" s="59"/>
      <c r="GTN157" s="59"/>
      <c r="GTO157" s="59"/>
      <c r="GTP157" s="59"/>
      <c r="GTQ157" s="59"/>
      <c r="GTR157" s="59"/>
      <c r="GTS157" s="59"/>
      <c r="GTT157" s="59"/>
      <c r="GTU157" s="59"/>
      <c r="GTV157" s="59"/>
      <c r="GTW157" s="59"/>
      <c r="GTX157" s="59"/>
      <c r="GTY157" s="59"/>
      <c r="GTZ157" s="59"/>
      <c r="GUA157" s="59"/>
      <c r="GUB157" s="59"/>
      <c r="GUC157" s="59"/>
      <c r="GUD157" s="59"/>
      <c r="GUE157" s="59"/>
      <c r="GUF157" s="59"/>
      <c r="GUG157" s="59"/>
      <c r="GUH157" s="59"/>
      <c r="GUI157" s="59"/>
      <c r="GUJ157" s="59"/>
      <c r="GUK157" s="59"/>
      <c r="GUL157" s="59"/>
      <c r="GUM157" s="59"/>
      <c r="GUN157" s="59"/>
      <c r="GUO157" s="59"/>
      <c r="GUP157" s="59"/>
      <c r="GUQ157" s="59"/>
      <c r="GUR157" s="59"/>
      <c r="GUS157" s="59"/>
      <c r="GUT157" s="59"/>
      <c r="GUU157" s="59"/>
      <c r="GUV157" s="59"/>
      <c r="GUW157" s="59"/>
      <c r="GUX157" s="59"/>
      <c r="GUY157" s="59"/>
      <c r="GUZ157" s="59"/>
      <c r="GVA157" s="59"/>
      <c r="GVB157" s="59"/>
      <c r="GVC157" s="59"/>
      <c r="GVD157" s="59"/>
      <c r="GVE157" s="59"/>
      <c r="GVF157" s="59"/>
      <c r="GVG157" s="59"/>
      <c r="GVH157" s="59"/>
      <c r="GVI157" s="59"/>
      <c r="GVJ157" s="59"/>
      <c r="GVK157" s="59"/>
      <c r="GVL157" s="59"/>
      <c r="GVM157" s="59"/>
      <c r="GVN157" s="59"/>
      <c r="GVO157" s="59"/>
      <c r="GVP157" s="59"/>
      <c r="GVQ157" s="59"/>
      <c r="GVR157" s="59"/>
      <c r="GVS157" s="59"/>
      <c r="GVT157" s="59"/>
      <c r="GVU157" s="59"/>
      <c r="GVV157" s="59"/>
      <c r="GVW157" s="59"/>
      <c r="GVX157" s="59"/>
      <c r="GVY157" s="59"/>
      <c r="GVZ157" s="59"/>
      <c r="GWA157" s="59"/>
      <c r="GWB157" s="59"/>
      <c r="GWC157" s="59"/>
      <c r="GWD157" s="59"/>
      <c r="GWE157" s="59"/>
      <c r="GWF157" s="59"/>
      <c r="GWG157" s="59"/>
      <c r="GWH157" s="59"/>
      <c r="GWI157" s="59"/>
      <c r="GWJ157" s="59"/>
      <c r="GWK157" s="59"/>
      <c r="GWL157" s="59"/>
      <c r="GWM157" s="59"/>
      <c r="GWN157" s="59"/>
      <c r="GWO157" s="59"/>
      <c r="GWP157" s="59"/>
      <c r="GWQ157" s="59"/>
      <c r="GWR157" s="59"/>
      <c r="GWS157" s="59"/>
      <c r="GWT157" s="59"/>
      <c r="GWU157" s="59"/>
      <c r="GWV157" s="59"/>
      <c r="GWW157" s="59"/>
      <c r="GWX157" s="59"/>
      <c r="GWY157" s="59"/>
      <c r="GWZ157" s="59"/>
      <c r="GXA157" s="59"/>
      <c r="GXB157" s="59"/>
      <c r="GXC157" s="59"/>
      <c r="GXD157" s="59"/>
      <c r="GXE157" s="59"/>
      <c r="GXF157" s="59"/>
      <c r="GXG157" s="59"/>
      <c r="GXH157" s="59"/>
      <c r="GXI157" s="59"/>
      <c r="GXJ157" s="59"/>
      <c r="GXK157" s="59"/>
      <c r="GXL157" s="59"/>
      <c r="GXM157" s="59"/>
      <c r="GXN157" s="59"/>
      <c r="GXO157" s="59"/>
      <c r="GXP157" s="59"/>
      <c r="GXQ157" s="59"/>
      <c r="GXR157" s="59"/>
      <c r="GXS157" s="59"/>
      <c r="GXT157" s="59"/>
      <c r="GXU157" s="59"/>
      <c r="GXV157" s="59"/>
      <c r="GXW157" s="59"/>
      <c r="GXX157" s="59"/>
      <c r="GXY157" s="59"/>
      <c r="GXZ157" s="59"/>
      <c r="GYA157" s="59"/>
      <c r="GYB157" s="59"/>
      <c r="GYC157" s="59"/>
      <c r="GYD157" s="59"/>
      <c r="GYE157" s="59"/>
      <c r="GYF157" s="59"/>
      <c r="GYG157" s="59"/>
      <c r="GYH157" s="59"/>
      <c r="GYI157" s="59"/>
      <c r="GYJ157" s="59"/>
      <c r="GYK157" s="59"/>
      <c r="GYL157" s="59"/>
      <c r="GYM157" s="59"/>
      <c r="GYN157" s="59"/>
      <c r="GYO157" s="59"/>
      <c r="GYP157" s="59"/>
      <c r="GYQ157" s="59"/>
      <c r="GYR157" s="59"/>
      <c r="GYS157" s="59"/>
      <c r="GYT157" s="59"/>
      <c r="GYU157" s="59"/>
      <c r="GYV157" s="59"/>
      <c r="GYW157" s="59"/>
      <c r="GYX157" s="59"/>
      <c r="GYY157" s="59"/>
      <c r="GYZ157" s="59"/>
      <c r="GZA157" s="59"/>
      <c r="GZB157" s="59"/>
      <c r="GZC157" s="59"/>
      <c r="GZD157" s="59"/>
      <c r="GZE157" s="59"/>
      <c r="GZF157" s="59"/>
      <c r="GZG157" s="59"/>
      <c r="GZH157" s="59"/>
      <c r="GZI157" s="59"/>
      <c r="GZJ157" s="59"/>
      <c r="GZK157" s="59"/>
      <c r="GZL157" s="59"/>
      <c r="GZM157" s="59"/>
      <c r="GZN157" s="59"/>
      <c r="GZO157" s="59"/>
      <c r="GZP157" s="59"/>
      <c r="GZQ157" s="59"/>
      <c r="GZR157" s="59"/>
      <c r="GZS157" s="59"/>
      <c r="GZT157" s="59"/>
      <c r="GZU157" s="59"/>
      <c r="GZV157" s="59"/>
      <c r="GZW157" s="59"/>
      <c r="GZX157" s="59"/>
      <c r="GZY157" s="59"/>
      <c r="GZZ157" s="59"/>
      <c r="HAA157" s="59"/>
      <c r="HAB157" s="59"/>
      <c r="HAC157" s="59"/>
      <c r="HAD157" s="59"/>
      <c r="HAE157" s="59"/>
      <c r="HAF157" s="59"/>
      <c r="HAG157" s="59"/>
      <c r="HAH157" s="59"/>
      <c r="HAI157" s="59"/>
      <c r="HAJ157" s="59"/>
      <c r="HAK157" s="59"/>
      <c r="HAL157" s="59"/>
      <c r="HAM157" s="59"/>
      <c r="HAN157" s="59"/>
      <c r="HAO157" s="59"/>
      <c r="HAP157" s="59"/>
      <c r="HAQ157" s="59"/>
      <c r="HAR157" s="59"/>
      <c r="HAS157" s="59"/>
      <c r="HAT157" s="59"/>
      <c r="HAU157" s="59"/>
      <c r="HAV157" s="59"/>
      <c r="HAW157" s="59"/>
      <c r="HAX157" s="59"/>
      <c r="HAY157" s="59"/>
      <c r="HAZ157" s="59"/>
      <c r="HBA157" s="59"/>
      <c r="HBB157" s="59"/>
      <c r="HBC157" s="59"/>
      <c r="HBD157" s="59"/>
      <c r="HBE157" s="59"/>
      <c r="HBF157" s="59"/>
      <c r="HBG157" s="59"/>
      <c r="HBH157" s="59"/>
      <c r="HBI157" s="59"/>
      <c r="HBJ157" s="59"/>
      <c r="HBK157" s="59"/>
      <c r="HBL157" s="59"/>
      <c r="HBM157" s="59"/>
      <c r="HBN157" s="59"/>
      <c r="HBO157" s="59"/>
      <c r="HBP157" s="59"/>
      <c r="HBQ157" s="59"/>
      <c r="HBR157" s="59"/>
      <c r="HBS157" s="59"/>
      <c r="HBT157" s="59"/>
      <c r="HBU157" s="59"/>
      <c r="HBV157" s="59"/>
      <c r="HBW157" s="59"/>
      <c r="HBX157" s="59"/>
      <c r="HBY157" s="59"/>
      <c r="HBZ157" s="59"/>
      <c r="HCA157" s="59"/>
      <c r="HCB157" s="59"/>
      <c r="HCC157" s="59"/>
      <c r="HCD157" s="59"/>
      <c r="HCE157" s="59"/>
      <c r="HCF157" s="59"/>
      <c r="HCG157" s="59"/>
      <c r="HCH157" s="59"/>
      <c r="HCI157" s="59"/>
      <c r="HCJ157" s="59"/>
      <c r="HCK157" s="59"/>
      <c r="HCL157" s="59"/>
      <c r="HCM157" s="59"/>
      <c r="HCN157" s="59"/>
      <c r="HCO157" s="59"/>
      <c r="HCP157" s="59"/>
      <c r="HCQ157" s="59"/>
      <c r="HCR157" s="59"/>
      <c r="HCS157" s="59"/>
      <c r="HCT157" s="59"/>
      <c r="HCU157" s="59"/>
      <c r="HCV157" s="59"/>
      <c r="HCW157" s="59"/>
      <c r="HCX157" s="59"/>
      <c r="HCY157" s="59"/>
      <c r="HCZ157" s="59"/>
      <c r="HDA157" s="59"/>
      <c r="HDB157" s="59"/>
      <c r="HDC157" s="59"/>
      <c r="HDD157" s="59"/>
      <c r="HDE157" s="59"/>
      <c r="HDF157" s="59"/>
      <c r="HDG157" s="59"/>
      <c r="HDH157" s="59"/>
      <c r="HDI157" s="59"/>
      <c r="HDJ157" s="59"/>
      <c r="HDK157" s="59"/>
      <c r="HDL157" s="59"/>
      <c r="HDM157" s="59"/>
      <c r="HDN157" s="59"/>
      <c r="HDO157" s="59"/>
      <c r="HDP157" s="59"/>
      <c r="HDQ157" s="59"/>
      <c r="HDR157" s="59"/>
      <c r="HDS157" s="59"/>
      <c r="HDT157" s="59"/>
      <c r="HDU157" s="59"/>
      <c r="HDV157" s="59"/>
      <c r="HDW157" s="59"/>
      <c r="HDX157" s="59"/>
      <c r="HDY157" s="59"/>
      <c r="HDZ157" s="59"/>
      <c r="HEA157" s="59"/>
      <c r="HEB157" s="59"/>
      <c r="HEC157" s="59"/>
      <c r="HED157" s="59"/>
      <c r="HEE157" s="59"/>
      <c r="HEF157" s="59"/>
      <c r="HEG157" s="59"/>
      <c r="HEH157" s="59"/>
      <c r="HEI157" s="59"/>
      <c r="HEJ157" s="59"/>
      <c r="HEK157" s="59"/>
      <c r="HEL157" s="59"/>
      <c r="HEM157" s="59"/>
      <c r="HEN157" s="59"/>
      <c r="HEO157" s="59"/>
      <c r="HEP157" s="59"/>
      <c r="HEQ157" s="59"/>
      <c r="HER157" s="59"/>
      <c r="HES157" s="59"/>
      <c r="HET157" s="59"/>
      <c r="HEU157" s="59"/>
      <c r="HEV157" s="59"/>
      <c r="HEW157" s="59"/>
      <c r="HEX157" s="59"/>
      <c r="HEY157" s="59"/>
      <c r="HEZ157" s="59"/>
      <c r="HFA157" s="59"/>
      <c r="HFB157" s="59"/>
      <c r="HFC157" s="59"/>
      <c r="HFD157" s="59"/>
      <c r="HFE157" s="59"/>
      <c r="HFF157" s="59"/>
      <c r="HFG157" s="59"/>
      <c r="HFH157" s="59"/>
      <c r="HFI157" s="59"/>
      <c r="HFJ157" s="59"/>
      <c r="HFK157" s="59"/>
      <c r="HFL157" s="59"/>
      <c r="HFM157" s="59"/>
      <c r="HFN157" s="59"/>
      <c r="HFO157" s="59"/>
      <c r="HFP157" s="59"/>
      <c r="HFQ157" s="59"/>
      <c r="HFR157" s="59"/>
      <c r="HFS157" s="59"/>
      <c r="HFT157" s="59"/>
      <c r="HFU157" s="59"/>
      <c r="HFV157" s="59"/>
      <c r="HFW157" s="59"/>
      <c r="HFX157" s="59"/>
      <c r="HFY157" s="59"/>
      <c r="HFZ157" s="59"/>
      <c r="HGA157" s="59"/>
      <c r="HGB157" s="59"/>
      <c r="HGC157" s="59"/>
      <c r="HGD157" s="59"/>
      <c r="HGE157" s="59"/>
      <c r="HGF157" s="59"/>
      <c r="HGG157" s="59"/>
      <c r="HGH157" s="59"/>
      <c r="HGI157" s="59"/>
      <c r="HGJ157" s="59"/>
      <c r="HGK157" s="59"/>
      <c r="HGL157" s="59"/>
      <c r="HGM157" s="59"/>
      <c r="HGN157" s="59"/>
      <c r="HGO157" s="59"/>
      <c r="HGP157" s="59"/>
      <c r="HGQ157" s="59"/>
      <c r="HGR157" s="59"/>
      <c r="HGS157" s="59"/>
      <c r="HGT157" s="59"/>
      <c r="HGU157" s="59"/>
      <c r="HGV157" s="59"/>
      <c r="HGW157" s="59"/>
      <c r="HGX157" s="59"/>
      <c r="HGY157" s="59"/>
      <c r="HGZ157" s="59"/>
      <c r="HHA157" s="59"/>
      <c r="HHB157" s="59"/>
      <c r="HHC157" s="59"/>
      <c r="HHD157" s="59"/>
      <c r="HHE157" s="59"/>
      <c r="HHF157" s="59"/>
      <c r="HHG157" s="59"/>
      <c r="HHH157" s="59"/>
      <c r="HHI157" s="59"/>
      <c r="HHJ157" s="59"/>
      <c r="HHK157" s="59"/>
      <c r="HHL157" s="59"/>
      <c r="HHM157" s="59"/>
      <c r="HHN157" s="59"/>
      <c r="HHO157" s="59"/>
      <c r="HHP157" s="59"/>
      <c r="HHQ157" s="59"/>
      <c r="HHR157" s="59"/>
      <c r="HHS157" s="59"/>
      <c r="HHT157" s="59"/>
      <c r="HHU157" s="59"/>
      <c r="HHV157" s="59"/>
      <c r="HHW157" s="59"/>
      <c r="HHX157" s="59"/>
      <c r="HHY157" s="59"/>
      <c r="HHZ157" s="59"/>
      <c r="HIA157" s="59"/>
      <c r="HIB157" s="59"/>
      <c r="HIC157" s="59"/>
      <c r="HID157" s="59"/>
      <c r="HIE157" s="59"/>
      <c r="HIF157" s="59"/>
      <c r="HIG157" s="59"/>
      <c r="HIH157" s="59"/>
      <c r="HII157" s="59"/>
      <c r="HIJ157" s="59"/>
      <c r="HIK157" s="59"/>
      <c r="HIL157" s="59"/>
      <c r="HIM157" s="59"/>
      <c r="HIN157" s="59"/>
      <c r="HIO157" s="59"/>
      <c r="HIP157" s="59"/>
      <c r="HIQ157" s="59"/>
      <c r="HIR157" s="59"/>
      <c r="HIS157" s="59"/>
      <c r="HIT157" s="59"/>
      <c r="HIU157" s="59"/>
      <c r="HIV157" s="59"/>
      <c r="HIW157" s="59"/>
      <c r="HIX157" s="59"/>
      <c r="HIY157" s="59"/>
      <c r="HIZ157" s="59"/>
      <c r="HJA157" s="59"/>
      <c r="HJB157" s="59"/>
      <c r="HJC157" s="59"/>
      <c r="HJD157" s="59"/>
      <c r="HJE157" s="59"/>
      <c r="HJF157" s="59"/>
      <c r="HJG157" s="59"/>
      <c r="HJH157" s="59"/>
      <c r="HJI157" s="59"/>
      <c r="HJJ157" s="59"/>
      <c r="HJK157" s="59"/>
      <c r="HJL157" s="59"/>
      <c r="HJM157" s="59"/>
      <c r="HJN157" s="59"/>
      <c r="HJO157" s="59"/>
      <c r="HJP157" s="59"/>
      <c r="HJQ157" s="59"/>
      <c r="HJR157" s="59"/>
      <c r="HJS157" s="59"/>
      <c r="HJT157" s="59"/>
      <c r="HJU157" s="59"/>
      <c r="HJV157" s="59"/>
      <c r="HJW157" s="59"/>
      <c r="HJX157" s="59"/>
      <c r="HJY157" s="59"/>
      <c r="HJZ157" s="59"/>
      <c r="HKA157" s="59"/>
      <c r="HKB157" s="59"/>
      <c r="HKC157" s="59"/>
      <c r="HKD157" s="59"/>
      <c r="HKE157" s="59"/>
      <c r="HKF157" s="59"/>
      <c r="HKG157" s="59"/>
      <c r="HKH157" s="59"/>
      <c r="HKI157" s="59"/>
      <c r="HKJ157" s="59"/>
      <c r="HKK157" s="59"/>
      <c r="HKL157" s="59"/>
      <c r="HKM157" s="59"/>
      <c r="HKN157" s="59"/>
      <c r="HKO157" s="59"/>
      <c r="HKP157" s="59"/>
      <c r="HKQ157" s="59"/>
      <c r="HKR157" s="59"/>
      <c r="HKS157" s="59"/>
      <c r="HKT157" s="59"/>
      <c r="HKU157" s="59"/>
      <c r="HKV157" s="59"/>
      <c r="HKW157" s="59"/>
      <c r="HKX157" s="59"/>
      <c r="HKY157" s="59"/>
      <c r="HKZ157" s="59"/>
      <c r="HLA157" s="59"/>
      <c r="HLB157" s="59"/>
      <c r="HLC157" s="59"/>
      <c r="HLD157" s="59"/>
      <c r="HLE157" s="59"/>
      <c r="HLF157" s="59"/>
      <c r="HLG157" s="59"/>
      <c r="HLH157" s="59"/>
      <c r="HLI157" s="59"/>
      <c r="HLJ157" s="59"/>
      <c r="HLK157" s="59"/>
      <c r="HLL157" s="59"/>
      <c r="HLM157" s="59"/>
      <c r="HLN157" s="59"/>
      <c r="HLO157" s="59"/>
      <c r="HLP157" s="59"/>
      <c r="HLQ157" s="59"/>
      <c r="HLR157" s="59"/>
      <c r="HLS157" s="59"/>
      <c r="HLT157" s="59"/>
      <c r="HLU157" s="59"/>
      <c r="HLV157" s="59"/>
      <c r="HLW157" s="59"/>
      <c r="HLX157" s="59"/>
      <c r="HLY157" s="59"/>
      <c r="HLZ157" s="59"/>
      <c r="HMA157" s="59"/>
      <c r="HMB157" s="59"/>
      <c r="HMC157" s="59"/>
      <c r="HMD157" s="59"/>
      <c r="HME157" s="59"/>
      <c r="HMF157" s="59"/>
      <c r="HMG157" s="59"/>
      <c r="HMH157" s="59"/>
      <c r="HMI157" s="59"/>
      <c r="HMJ157" s="59"/>
      <c r="HMK157" s="59"/>
      <c r="HML157" s="59"/>
      <c r="HMM157" s="59"/>
      <c r="HMN157" s="59"/>
      <c r="HMO157" s="59"/>
      <c r="HMP157" s="59"/>
      <c r="HMQ157" s="59"/>
      <c r="HMR157" s="59"/>
      <c r="HMS157" s="59"/>
      <c r="HMT157" s="59"/>
      <c r="HMU157" s="59"/>
      <c r="HMV157" s="59"/>
      <c r="HMW157" s="59"/>
      <c r="HMX157" s="59"/>
      <c r="HMY157" s="59"/>
      <c r="HMZ157" s="59"/>
      <c r="HNA157" s="59"/>
      <c r="HNB157" s="59"/>
      <c r="HNC157" s="59"/>
      <c r="HND157" s="59"/>
      <c r="HNE157" s="59"/>
      <c r="HNF157" s="59"/>
      <c r="HNG157" s="59"/>
      <c r="HNH157" s="59"/>
      <c r="HNI157" s="59"/>
      <c r="HNJ157" s="59"/>
      <c r="HNK157" s="59"/>
      <c r="HNL157" s="59"/>
      <c r="HNM157" s="59"/>
      <c r="HNN157" s="59"/>
      <c r="HNO157" s="59"/>
      <c r="HNP157" s="59"/>
      <c r="HNQ157" s="59"/>
      <c r="HNR157" s="59"/>
      <c r="HNS157" s="59"/>
      <c r="HNT157" s="59"/>
      <c r="HNU157" s="59"/>
      <c r="HNV157" s="59"/>
      <c r="HNW157" s="59"/>
      <c r="HNX157" s="59"/>
      <c r="HNY157" s="59"/>
      <c r="HNZ157" s="59"/>
      <c r="HOA157" s="59"/>
      <c r="HOB157" s="59"/>
      <c r="HOC157" s="59"/>
      <c r="HOD157" s="59"/>
      <c r="HOE157" s="59"/>
      <c r="HOF157" s="59"/>
      <c r="HOG157" s="59"/>
      <c r="HOH157" s="59"/>
      <c r="HOI157" s="59"/>
      <c r="HOJ157" s="59"/>
      <c r="HOK157" s="59"/>
      <c r="HOL157" s="59"/>
      <c r="HOM157" s="59"/>
      <c r="HON157" s="59"/>
      <c r="HOO157" s="59"/>
      <c r="HOP157" s="59"/>
      <c r="HOQ157" s="59"/>
      <c r="HOR157" s="59"/>
      <c r="HOS157" s="59"/>
      <c r="HOT157" s="59"/>
      <c r="HOU157" s="59"/>
      <c r="HOV157" s="59"/>
      <c r="HOW157" s="59"/>
      <c r="HOX157" s="59"/>
      <c r="HOY157" s="59"/>
      <c r="HOZ157" s="59"/>
      <c r="HPA157" s="59"/>
      <c r="HPB157" s="59"/>
      <c r="HPC157" s="59"/>
      <c r="HPD157" s="59"/>
      <c r="HPE157" s="59"/>
      <c r="HPF157" s="59"/>
      <c r="HPG157" s="59"/>
      <c r="HPH157" s="59"/>
      <c r="HPI157" s="59"/>
      <c r="HPJ157" s="59"/>
      <c r="HPK157" s="59"/>
      <c r="HPL157" s="59"/>
      <c r="HPM157" s="59"/>
      <c r="HPN157" s="59"/>
      <c r="HPO157" s="59"/>
      <c r="HPP157" s="59"/>
      <c r="HPQ157" s="59"/>
      <c r="HPR157" s="59"/>
      <c r="HPS157" s="59"/>
      <c r="HPT157" s="59"/>
      <c r="HPU157" s="59"/>
      <c r="HPV157" s="59"/>
      <c r="HPW157" s="59"/>
      <c r="HPX157" s="59"/>
      <c r="HPY157" s="59"/>
      <c r="HPZ157" s="59"/>
      <c r="HQA157" s="59"/>
      <c r="HQB157" s="59"/>
      <c r="HQC157" s="59"/>
      <c r="HQD157" s="59"/>
      <c r="HQE157" s="59"/>
      <c r="HQF157" s="59"/>
      <c r="HQG157" s="59"/>
      <c r="HQH157" s="59"/>
      <c r="HQI157" s="59"/>
      <c r="HQJ157" s="59"/>
      <c r="HQK157" s="59"/>
      <c r="HQL157" s="59"/>
      <c r="HQM157" s="59"/>
      <c r="HQN157" s="59"/>
      <c r="HQO157" s="59"/>
      <c r="HQP157" s="59"/>
      <c r="HQQ157" s="59"/>
      <c r="HQR157" s="59"/>
      <c r="HQS157" s="59"/>
      <c r="HQT157" s="59"/>
      <c r="HQU157" s="59"/>
      <c r="HQV157" s="59"/>
      <c r="HQW157" s="59"/>
      <c r="HQX157" s="59"/>
      <c r="HQY157" s="59"/>
      <c r="HQZ157" s="59"/>
      <c r="HRA157" s="59"/>
      <c r="HRB157" s="59"/>
      <c r="HRC157" s="59"/>
      <c r="HRD157" s="59"/>
      <c r="HRE157" s="59"/>
      <c r="HRF157" s="59"/>
      <c r="HRG157" s="59"/>
      <c r="HRH157" s="59"/>
      <c r="HRI157" s="59"/>
      <c r="HRJ157" s="59"/>
      <c r="HRK157" s="59"/>
      <c r="HRL157" s="59"/>
      <c r="HRM157" s="59"/>
      <c r="HRN157" s="59"/>
      <c r="HRO157" s="59"/>
      <c r="HRP157" s="59"/>
      <c r="HRQ157" s="59"/>
      <c r="HRR157" s="59"/>
      <c r="HRS157" s="59"/>
      <c r="HRT157" s="59"/>
      <c r="HRU157" s="59"/>
      <c r="HRV157" s="59"/>
      <c r="HRW157" s="59"/>
      <c r="HRX157" s="59"/>
      <c r="HRY157" s="59"/>
      <c r="HRZ157" s="59"/>
      <c r="HSA157" s="59"/>
      <c r="HSB157" s="59"/>
      <c r="HSC157" s="59"/>
      <c r="HSD157" s="59"/>
      <c r="HSE157" s="59"/>
      <c r="HSF157" s="59"/>
      <c r="HSG157" s="59"/>
      <c r="HSH157" s="59"/>
      <c r="HSI157" s="59"/>
      <c r="HSJ157" s="59"/>
      <c r="HSK157" s="59"/>
      <c r="HSL157" s="59"/>
      <c r="HSM157" s="59"/>
      <c r="HSN157" s="59"/>
      <c r="HSO157" s="59"/>
      <c r="HSP157" s="59"/>
      <c r="HSQ157" s="59"/>
      <c r="HSR157" s="59"/>
      <c r="HSS157" s="59"/>
      <c r="HST157" s="59"/>
      <c r="HSU157" s="59"/>
      <c r="HSV157" s="59"/>
      <c r="HSW157" s="59"/>
      <c r="HSX157" s="59"/>
      <c r="HSY157" s="59"/>
      <c r="HSZ157" s="59"/>
      <c r="HTA157" s="59"/>
      <c r="HTB157" s="59"/>
      <c r="HTC157" s="59"/>
      <c r="HTD157" s="59"/>
      <c r="HTE157" s="59"/>
      <c r="HTF157" s="59"/>
      <c r="HTG157" s="59"/>
      <c r="HTH157" s="59"/>
      <c r="HTI157" s="59"/>
      <c r="HTJ157" s="59"/>
      <c r="HTK157" s="59"/>
      <c r="HTL157" s="59"/>
      <c r="HTM157" s="59"/>
      <c r="HTN157" s="59"/>
      <c r="HTO157" s="59"/>
      <c r="HTP157" s="59"/>
      <c r="HTQ157" s="59"/>
      <c r="HTR157" s="59"/>
      <c r="HTS157" s="59"/>
      <c r="HTT157" s="59"/>
      <c r="HTU157" s="59"/>
      <c r="HTV157" s="59"/>
      <c r="HTW157" s="59"/>
      <c r="HTX157" s="59"/>
      <c r="HTY157" s="59"/>
      <c r="HTZ157" s="59"/>
      <c r="HUA157" s="59"/>
      <c r="HUB157" s="59"/>
      <c r="HUC157" s="59"/>
      <c r="HUD157" s="59"/>
      <c r="HUE157" s="59"/>
      <c r="HUF157" s="59"/>
      <c r="HUG157" s="59"/>
      <c r="HUH157" s="59"/>
      <c r="HUI157" s="59"/>
      <c r="HUJ157" s="59"/>
      <c r="HUK157" s="59"/>
      <c r="HUL157" s="59"/>
      <c r="HUM157" s="59"/>
      <c r="HUN157" s="59"/>
      <c r="HUO157" s="59"/>
      <c r="HUP157" s="59"/>
      <c r="HUQ157" s="59"/>
      <c r="HUR157" s="59"/>
      <c r="HUS157" s="59"/>
      <c r="HUT157" s="59"/>
      <c r="HUU157" s="59"/>
      <c r="HUV157" s="59"/>
      <c r="HUW157" s="59"/>
      <c r="HUX157" s="59"/>
      <c r="HUY157" s="59"/>
      <c r="HUZ157" s="59"/>
      <c r="HVA157" s="59"/>
      <c r="HVB157" s="59"/>
      <c r="HVC157" s="59"/>
      <c r="HVD157" s="59"/>
      <c r="HVE157" s="59"/>
      <c r="HVF157" s="59"/>
      <c r="HVG157" s="59"/>
      <c r="HVH157" s="59"/>
      <c r="HVI157" s="59"/>
      <c r="HVJ157" s="59"/>
      <c r="HVK157" s="59"/>
      <c r="HVL157" s="59"/>
      <c r="HVM157" s="59"/>
      <c r="HVN157" s="59"/>
      <c r="HVO157" s="59"/>
      <c r="HVP157" s="59"/>
      <c r="HVQ157" s="59"/>
      <c r="HVR157" s="59"/>
      <c r="HVS157" s="59"/>
      <c r="HVT157" s="59"/>
      <c r="HVU157" s="59"/>
      <c r="HVV157" s="59"/>
      <c r="HVW157" s="59"/>
      <c r="HVX157" s="59"/>
      <c r="HVY157" s="59"/>
      <c r="HVZ157" s="59"/>
      <c r="HWA157" s="59"/>
      <c r="HWB157" s="59"/>
      <c r="HWC157" s="59"/>
      <c r="HWD157" s="59"/>
      <c r="HWE157" s="59"/>
      <c r="HWF157" s="59"/>
      <c r="HWG157" s="59"/>
      <c r="HWH157" s="59"/>
      <c r="HWI157" s="59"/>
      <c r="HWJ157" s="59"/>
      <c r="HWK157" s="59"/>
      <c r="HWL157" s="59"/>
      <c r="HWM157" s="59"/>
      <c r="HWN157" s="59"/>
      <c r="HWO157" s="59"/>
      <c r="HWP157" s="59"/>
      <c r="HWQ157" s="59"/>
      <c r="HWR157" s="59"/>
      <c r="HWS157" s="59"/>
      <c r="HWT157" s="59"/>
      <c r="HWU157" s="59"/>
      <c r="HWV157" s="59"/>
      <c r="HWW157" s="59"/>
      <c r="HWX157" s="59"/>
      <c r="HWY157" s="59"/>
      <c r="HWZ157" s="59"/>
      <c r="HXA157" s="59"/>
      <c r="HXB157" s="59"/>
      <c r="HXC157" s="59"/>
      <c r="HXD157" s="59"/>
      <c r="HXE157" s="59"/>
      <c r="HXF157" s="59"/>
      <c r="HXG157" s="59"/>
      <c r="HXH157" s="59"/>
      <c r="HXI157" s="59"/>
      <c r="HXJ157" s="59"/>
      <c r="HXK157" s="59"/>
      <c r="HXL157" s="59"/>
      <c r="HXM157" s="59"/>
      <c r="HXN157" s="59"/>
      <c r="HXO157" s="59"/>
      <c r="HXP157" s="59"/>
      <c r="HXQ157" s="59"/>
      <c r="HXR157" s="59"/>
      <c r="HXS157" s="59"/>
      <c r="HXT157" s="59"/>
      <c r="HXU157" s="59"/>
      <c r="HXV157" s="59"/>
      <c r="HXW157" s="59"/>
      <c r="HXX157" s="59"/>
      <c r="HXY157" s="59"/>
      <c r="HXZ157" s="59"/>
      <c r="HYA157" s="59"/>
      <c r="HYB157" s="59"/>
      <c r="HYC157" s="59"/>
      <c r="HYD157" s="59"/>
      <c r="HYE157" s="59"/>
      <c r="HYF157" s="59"/>
      <c r="HYG157" s="59"/>
      <c r="HYH157" s="59"/>
      <c r="HYI157" s="59"/>
      <c r="HYJ157" s="59"/>
      <c r="HYK157" s="59"/>
      <c r="HYL157" s="59"/>
      <c r="HYM157" s="59"/>
      <c r="HYN157" s="59"/>
      <c r="HYO157" s="59"/>
      <c r="HYP157" s="59"/>
      <c r="HYQ157" s="59"/>
      <c r="HYR157" s="59"/>
      <c r="HYS157" s="59"/>
      <c r="HYT157" s="59"/>
      <c r="HYU157" s="59"/>
      <c r="HYV157" s="59"/>
      <c r="HYW157" s="59"/>
      <c r="HYX157" s="59"/>
      <c r="HYY157" s="59"/>
      <c r="HYZ157" s="59"/>
      <c r="HZA157" s="59"/>
      <c r="HZB157" s="59"/>
      <c r="HZC157" s="59"/>
      <c r="HZD157" s="59"/>
      <c r="HZE157" s="59"/>
      <c r="HZF157" s="59"/>
      <c r="HZG157" s="59"/>
      <c r="HZH157" s="59"/>
      <c r="HZI157" s="59"/>
      <c r="HZJ157" s="59"/>
      <c r="HZK157" s="59"/>
      <c r="HZL157" s="59"/>
      <c r="HZM157" s="59"/>
      <c r="HZN157" s="59"/>
      <c r="HZO157" s="59"/>
      <c r="HZP157" s="59"/>
      <c r="HZQ157" s="59"/>
      <c r="HZR157" s="59"/>
      <c r="HZS157" s="59"/>
      <c r="HZT157" s="59"/>
      <c r="HZU157" s="59"/>
      <c r="HZV157" s="59"/>
      <c r="HZW157" s="59"/>
      <c r="HZX157" s="59"/>
      <c r="HZY157" s="59"/>
      <c r="HZZ157" s="59"/>
      <c r="IAA157" s="59"/>
      <c r="IAB157" s="59"/>
      <c r="IAC157" s="59"/>
      <c r="IAD157" s="59"/>
      <c r="IAE157" s="59"/>
      <c r="IAF157" s="59"/>
      <c r="IAG157" s="59"/>
      <c r="IAH157" s="59"/>
      <c r="IAI157" s="59"/>
      <c r="IAJ157" s="59"/>
      <c r="IAK157" s="59"/>
      <c r="IAL157" s="59"/>
      <c r="IAM157" s="59"/>
      <c r="IAN157" s="59"/>
      <c r="IAO157" s="59"/>
      <c r="IAP157" s="59"/>
      <c r="IAQ157" s="59"/>
      <c r="IAR157" s="59"/>
      <c r="IAS157" s="59"/>
      <c r="IAT157" s="59"/>
      <c r="IAU157" s="59"/>
      <c r="IAV157" s="59"/>
      <c r="IAW157" s="59"/>
      <c r="IAX157" s="59"/>
      <c r="IAY157" s="59"/>
      <c r="IAZ157" s="59"/>
      <c r="IBA157" s="59"/>
      <c r="IBB157" s="59"/>
      <c r="IBC157" s="59"/>
      <c r="IBD157" s="59"/>
      <c r="IBE157" s="59"/>
      <c r="IBF157" s="59"/>
      <c r="IBG157" s="59"/>
      <c r="IBH157" s="59"/>
      <c r="IBI157" s="59"/>
      <c r="IBJ157" s="59"/>
      <c r="IBK157" s="59"/>
      <c r="IBL157" s="59"/>
      <c r="IBM157" s="59"/>
      <c r="IBN157" s="59"/>
      <c r="IBO157" s="59"/>
      <c r="IBP157" s="59"/>
      <c r="IBQ157" s="59"/>
      <c r="IBR157" s="59"/>
      <c r="IBS157" s="59"/>
      <c r="IBT157" s="59"/>
      <c r="IBU157" s="59"/>
      <c r="IBV157" s="59"/>
      <c r="IBW157" s="59"/>
      <c r="IBX157" s="59"/>
      <c r="IBY157" s="59"/>
      <c r="IBZ157" s="59"/>
      <c r="ICA157" s="59"/>
      <c r="ICB157" s="59"/>
      <c r="ICC157" s="59"/>
      <c r="ICD157" s="59"/>
      <c r="ICE157" s="59"/>
      <c r="ICF157" s="59"/>
      <c r="ICG157" s="59"/>
      <c r="ICH157" s="59"/>
      <c r="ICI157" s="59"/>
      <c r="ICJ157" s="59"/>
      <c r="ICK157" s="59"/>
      <c r="ICL157" s="59"/>
      <c r="ICM157" s="59"/>
      <c r="ICN157" s="59"/>
      <c r="ICO157" s="59"/>
      <c r="ICP157" s="59"/>
      <c r="ICQ157" s="59"/>
      <c r="ICR157" s="59"/>
      <c r="ICS157" s="59"/>
      <c r="ICT157" s="59"/>
      <c r="ICU157" s="59"/>
      <c r="ICV157" s="59"/>
      <c r="ICW157" s="59"/>
      <c r="ICX157" s="59"/>
      <c r="ICY157" s="59"/>
      <c r="ICZ157" s="59"/>
      <c r="IDA157" s="59"/>
      <c r="IDB157" s="59"/>
      <c r="IDC157" s="59"/>
      <c r="IDD157" s="59"/>
      <c r="IDE157" s="59"/>
      <c r="IDF157" s="59"/>
      <c r="IDG157" s="59"/>
      <c r="IDH157" s="59"/>
      <c r="IDI157" s="59"/>
      <c r="IDJ157" s="59"/>
      <c r="IDK157" s="59"/>
      <c r="IDL157" s="59"/>
      <c r="IDM157" s="59"/>
      <c r="IDN157" s="59"/>
      <c r="IDO157" s="59"/>
      <c r="IDP157" s="59"/>
      <c r="IDQ157" s="59"/>
      <c r="IDR157" s="59"/>
      <c r="IDS157" s="59"/>
      <c r="IDT157" s="59"/>
      <c r="IDU157" s="59"/>
      <c r="IDV157" s="59"/>
      <c r="IDW157" s="59"/>
      <c r="IDX157" s="59"/>
      <c r="IDY157" s="59"/>
      <c r="IDZ157" s="59"/>
      <c r="IEA157" s="59"/>
      <c r="IEB157" s="59"/>
      <c r="IEC157" s="59"/>
      <c r="IED157" s="59"/>
      <c r="IEE157" s="59"/>
      <c r="IEF157" s="59"/>
      <c r="IEG157" s="59"/>
      <c r="IEH157" s="59"/>
      <c r="IEI157" s="59"/>
      <c r="IEJ157" s="59"/>
      <c r="IEK157" s="59"/>
      <c r="IEL157" s="59"/>
      <c r="IEM157" s="59"/>
      <c r="IEN157" s="59"/>
      <c r="IEO157" s="59"/>
      <c r="IEP157" s="59"/>
      <c r="IEQ157" s="59"/>
      <c r="IER157" s="59"/>
      <c r="IES157" s="59"/>
      <c r="IET157" s="59"/>
      <c r="IEU157" s="59"/>
      <c r="IEV157" s="59"/>
      <c r="IEW157" s="59"/>
      <c r="IEX157" s="59"/>
      <c r="IEY157" s="59"/>
      <c r="IEZ157" s="59"/>
      <c r="IFA157" s="59"/>
      <c r="IFB157" s="59"/>
      <c r="IFC157" s="59"/>
      <c r="IFD157" s="59"/>
      <c r="IFE157" s="59"/>
      <c r="IFF157" s="59"/>
      <c r="IFG157" s="59"/>
      <c r="IFH157" s="59"/>
      <c r="IFI157" s="59"/>
      <c r="IFJ157" s="59"/>
      <c r="IFK157" s="59"/>
      <c r="IFL157" s="59"/>
      <c r="IFM157" s="59"/>
      <c r="IFN157" s="59"/>
      <c r="IFO157" s="59"/>
      <c r="IFP157" s="59"/>
      <c r="IFQ157" s="59"/>
      <c r="IFR157" s="59"/>
      <c r="IFS157" s="59"/>
      <c r="IFT157" s="59"/>
      <c r="IFU157" s="59"/>
      <c r="IFV157" s="59"/>
      <c r="IFW157" s="59"/>
      <c r="IFX157" s="59"/>
      <c r="IFY157" s="59"/>
      <c r="IFZ157" s="59"/>
      <c r="IGA157" s="59"/>
      <c r="IGB157" s="59"/>
      <c r="IGC157" s="59"/>
      <c r="IGD157" s="59"/>
      <c r="IGE157" s="59"/>
      <c r="IGF157" s="59"/>
      <c r="IGG157" s="59"/>
      <c r="IGH157" s="59"/>
      <c r="IGI157" s="59"/>
      <c r="IGJ157" s="59"/>
      <c r="IGK157" s="59"/>
      <c r="IGL157" s="59"/>
      <c r="IGM157" s="59"/>
      <c r="IGN157" s="59"/>
      <c r="IGO157" s="59"/>
      <c r="IGP157" s="59"/>
      <c r="IGQ157" s="59"/>
      <c r="IGR157" s="59"/>
      <c r="IGS157" s="59"/>
      <c r="IGT157" s="59"/>
      <c r="IGU157" s="59"/>
      <c r="IGV157" s="59"/>
      <c r="IGW157" s="59"/>
      <c r="IGX157" s="59"/>
      <c r="IGY157" s="59"/>
      <c r="IGZ157" s="59"/>
      <c r="IHA157" s="59"/>
      <c r="IHB157" s="59"/>
      <c r="IHC157" s="59"/>
      <c r="IHD157" s="59"/>
      <c r="IHE157" s="59"/>
      <c r="IHF157" s="59"/>
      <c r="IHG157" s="59"/>
      <c r="IHH157" s="59"/>
      <c r="IHI157" s="59"/>
      <c r="IHJ157" s="59"/>
      <c r="IHK157" s="59"/>
      <c r="IHL157" s="59"/>
      <c r="IHM157" s="59"/>
      <c r="IHN157" s="59"/>
      <c r="IHO157" s="59"/>
      <c r="IHP157" s="59"/>
      <c r="IHQ157" s="59"/>
      <c r="IHR157" s="59"/>
      <c r="IHS157" s="59"/>
      <c r="IHT157" s="59"/>
      <c r="IHU157" s="59"/>
      <c r="IHV157" s="59"/>
      <c r="IHW157" s="59"/>
      <c r="IHX157" s="59"/>
      <c r="IHY157" s="59"/>
      <c r="IHZ157" s="59"/>
      <c r="IIA157" s="59"/>
      <c r="IIB157" s="59"/>
      <c r="IIC157" s="59"/>
      <c r="IID157" s="59"/>
      <c r="IIE157" s="59"/>
      <c r="IIF157" s="59"/>
      <c r="IIG157" s="59"/>
      <c r="IIH157" s="59"/>
      <c r="III157" s="59"/>
      <c r="IIJ157" s="59"/>
      <c r="IIK157" s="59"/>
      <c r="IIL157" s="59"/>
      <c r="IIM157" s="59"/>
      <c r="IIN157" s="59"/>
      <c r="IIO157" s="59"/>
      <c r="IIP157" s="59"/>
      <c r="IIQ157" s="59"/>
      <c r="IIR157" s="59"/>
      <c r="IIS157" s="59"/>
      <c r="IIT157" s="59"/>
      <c r="IIU157" s="59"/>
      <c r="IIV157" s="59"/>
      <c r="IIW157" s="59"/>
      <c r="IIX157" s="59"/>
      <c r="IIY157" s="59"/>
      <c r="IIZ157" s="59"/>
      <c r="IJA157" s="59"/>
      <c r="IJB157" s="59"/>
      <c r="IJC157" s="59"/>
      <c r="IJD157" s="59"/>
      <c r="IJE157" s="59"/>
      <c r="IJF157" s="59"/>
      <c r="IJG157" s="59"/>
      <c r="IJH157" s="59"/>
      <c r="IJI157" s="59"/>
      <c r="IJJ157" s="59"/>
      <c r="IJK157" s="59"/>
      <c r="IJL157" s="59"/>
      <c r="IJM157" s="59"/>
      <c r="IJN157" s="59"/>
      <c r="IJO157" s="59"/>
      <c r="IJP157" s="59"/>
      <c r="IJQ157" s="59"/>
      <c r="IJR157" s="59"/>
      <c r="IJS157" s="59"/>
      <c r="IJT157" s="59"/>
      <c r="IJU157" s="59"/>
      <c r="IJV157" s="59"/>
      <c r="IJW157" s="59"/>
      <c r="IJX157" s="59"/>
      <c r="IJY157" s="59"/>
      <c r="IJZ157" s="59"/>
      <c r="IKA157" s="59"/>
      <c r="IKB157" s="59"/>
      <c r="IKC157" s="59"/>
      <c r="IKD157" s="59"/>
      <c r="IKE157" s="59"/>
      <c r="IKF157" s="59"/>
      <c r="IKG157" s="59"/>
      <c r="IKH157" s="59"/>
      <c r="IKI157" s="59"/>
      <c r="IKJ157" s="59"/>
      <c r="IKK157" s="59"/>
      <c r="IKL157" s="59"/>
      <c r="IKM157" s="59"/>
      <c r="IKN157" s="59"/>
      <c r="IKO157" s="59"/>
      <c r="IKP157" s="59"/>
      <c r="IKQ157" s="59"/>
      <c r="IKR157" s="59"/>
      <c r="IKS157" s="59"/>
      <c r="IKT157" s="59"/>
      <c r="IKU157" s="59"/>
      <c r="IKV157" s="59"/>
      <c r="IKW157" s="59"/>
      <c r="IKX157" s="59"/>
      <c r="IKY157" s="59"/>
      <c r="IKZ157" s="59"/>
      <c r="ILA157" s="59"/>
      <c r="ILB157" s="59"/>
      <c r="ILC157" s="59"/>
      <c r="ILD157" s="59"/>
      <c r="ILE157" s="59"/>
      <c r="ILF157" s="59"/>
      <c r="ILG157" s="59"/>
      <c r="ILH157" s="59"/>
      <c r="ILI157" s="59"/>
      <c r="ILJ157" s="59"/>
      <c r="ILK157" s="59"/>
      <c r="ILL157" s="59"/>
      <c r="ILM157" s="59"/>
      <c r="ILN157" s="59"/>
      <c r="ILO157" s="59"/>
      <c r="ILP157" s="59"/>
      <c r="ILQ157" s="59"/>
      <c r="ILR157" s="59"/>
      <c r="ILS157" s="59"/>
      <c r="ILT157" s="59"/>
      <c r="ILU157" s="59"/>
      <c r="ILV157" s="59"/>
      <c r="ILW157" s="59"/>
      <c r="ILX157" s="59"/>
      <c r="ILY157" s="59"/>
      <c r="ILZ157" s="59"/>
      <c r="IMA157" s="59"/>
      <c r="IMB157" s="59"/>
      <c r="IMC157" s="59"/>
      <c r="IMD157" s="59"/>
      <c r="IME157" s="59"/>
      <c r="IMF157" s="59"/>
      <c r="IMG157" s="59"/>
      <c r="IMH157" s="59"/>
      <c r="IMI157" s="59"/>
      <c r="IMJ157" s="59"/>
      <c r="IMK157" s="59"/>
      <c r="IML157" s="59"/>
      <c r="IMM157" s="59"/>
      <c r="IMN157" s="59"/>
      <c r="IMO157" s="59"/>
      <c r="IMP157" s="59"/>
      <c r="IMQ157" s="59"/>
      <c r="IMR157" s="59"/>
      <c r="IMS157" s="59"/>
      <c r="IMT157" s="59"/>
      <c r="IMU157" s="59"/>
      <c r="IMV157" s="59"/>
      <c r="IMW157" s="59"/>
      <c r="IMX157" s="59"/>
      <c r="IMY157" s="59"/>
      <c r="IMZ157" s="59"/>
      <c r="INA157" s="59"/>
      <c r="INB157" s="59"/>
      <c r="INC157" s="59"/>
      <c r="IND157" s="59"/>
      <c r="INE157" s="59"/>
      <c r="INF157" s="59"/>
      <c r="ING157" s="59"/>
      <c r="INH157" s="59"/>
      <c r="INI157" s="59"/>
      <c r="INJ157" s="59"/>
      <c r="INK157" s="59"/>
      <c r="INL157" s="59"/>
      <c r="INM157" s="59"/>
      <c r="INN157" s="59"/>
      <c r="INO157" s="59"/>
      <c r="INP157" s="59"/>
      <c r="INQ157" s="59"/>
      <c r="INR157" s="59"/>
      <c r="INS157" s="59"/>
      <c r="INT157" s="59"/>
      <c r="INU157" s="59"/>
      <c r="INV157" s="59"/>
      <c r="INW157" s="59"/>
      <c r="INX157" s="59"/>
      <c r="INY157" s="59"/>
      <c r="INZ157" s="59"/>
      <c r="IOA157" s="59"/>
      <c r="IOB157" s="59"/>
      <c r="IOC157" s="59"/>
      <c r="IOD157" s="59"/>
      <c r="IOE157" s="59"/>
      <c r="IOF157" s="59"/>
      <c r="IOG157" s="59"/>
      <c r="IOH157" s="59"/>
      <c r="IOI157" s="59"/>
      <c r="IOJ157" s="59"/>
      <c r="IOK157" s="59"/>
      <c r="IOL157" s="59"/>
      <c r="IOM157" s="59"/>
      <c r="ION157" s="59"/>
      <c r="IOO157" s="59"/>
      <c r="IOP157" s="59"/>
      <c r="IOQ157" s="59"/>
      <c r="IOR157" s="59"/>
      <c r="IOS157" s="59"/>
      <c r="IOT157" s="59"/>
      <c r="IOU157" s="59"/>
      <c r="IOV157" s="59"/>
      <c r="IOW157" s="59"/>
      <c r="IOX157" s="59"/>
      <c r="IOY157" s="59"/>
      <c r="IOZ157" s="59"/>
      <c r="IPA157" s="59"/>
      <c r="IPB157" s="59"/>
      <c r="IPC157" s="59"/>
      <c r="IPD157" s="59"/>
      <c r="IPE157" s="59"/>
      <c r="IPF157" s="59"/>
      <c r="IPG157" s="59"/>
      <c r="IPH157" s="59"/>
      <c r="IPI157" s="59"/>
      <c r="IPJ157" s="59"/>
      <c r="IPK157" s="59"/>
      <c r="IPL157" s="59"/>
      <c r="IPM157" s="59"/>
      <c r="IPN157" s="59"/>
      <c r="IPO157" s="59"/>
      <c r="IPP157" s="59"/>
      <c r="IPQ157" s="59"/>
      <c r="IPR157" s="59"/>
      <c r="IPS157" s="59"/>
      <c r="IPT157" s="59"/>
      <c r="IPU157" s="59"/>
      <c r="IPV157" s="59"/>
      <c r="IPW157" s="59"/>
      <c r="IPX157" s="59"/>
      <c r="IPY157" s="59"/>
      <c r="IPZ157" s="59"/>
      <c r="IQA157" s="59"/>
      <c r="IQB157" s="59"/>
      <c r="IQC157" s="59"/>
      <c r="IQD157" s="59"/>
      <c r="IQE157" s="59"/>
      <c r="IQF157" s="59"/>
      <c r="IQG157" s="59"/>
      <c r="IQH157" s="59"/>
      <c r="IQI157" s="59"/>
      <c r="IQJ157" s="59"/>
      <c r="IQK157" s="59"/>
      <c r="IQL157" s="59"/>
      <c r="IQM157" s="59"/>
      <c r="IQN157" s="59"/>
      <c r="IQO157" s="59"/>
      <c r="IQP157" s="59"/>
      <c r="IQQ157" s="59"/>
      <c r="IQR157" s="59"/>
      <c r="IQS157" s="59"/>
      <c r="IQT157" s="59"/>
      <c r="IQU157" s="59"/>
      <c r="IQV157" s="59"/>
      <c r="IQW157" s="59"/>
      <c r="IQX157" s="59"/>
      <c r="IQY157" s="59"/>
      <c r="IQZ157" s="59"/>
      <c r="IRA157" s="59"/>
      <c r="IRB157" s="59"/>
      <c r="IRC157" s="59"/>
      <c r="IRD157" s="59"/>
      <c r="IRE157" s="59"/>
      <c r="IRF157" s="59"/>
      <c r="IRG157" s="59"/>
      <c r="IRH157" s="59"/>
      <c r="IRI157" s="59"/>
      <c r="IRJ157" s="59"/>
      <c r="IRK157" s="59"/>
      <c r="IRL157" s="59"/>
      <c r="IRM157" s="59"/>
      <c r="IRN157" s="59"/>
      <c r="IRO157" s="59"/>
      <c r="IRP157" s="59"/>
      <c r="IRQ157" s="59"/>
      <c r="IRR157" s="59"/>
      <c r="IRS157" s="59"/>
      <c r="IRT157" s="59"/>
      <c r="IRU157" s="59"/>
      <c r="IRV157" s="59"/>
      <c r="IRW157" s="59"/>
      <c r="IRX157" s="59"/>
      <c r="IRY157" s="59"/>
      <c r="IRZ157" s="59"/>
      <c r="ISA157" s="59"/>
      <c r="ISB157" s="59"/>
      <c r="ISC157" s="59"/>
      <c r="ISD157" s="59"/>
      <c r="ISE157" s="59"/>
      <c r="ISF157" s="59"/>
      <c r="ISG157" s="59"/>
      <c r="ISH157" s="59"/>
      <c r="ISI157" s="59"/>
      <c r="ISJ157" s="59"/>
      <c r="ISK157" s="59"/>
      <c r="ISL157" s="59"/>
      <c r="ISM157" s="59"/>
      <c r="ISN157" s="59"/>
      <c r="ISO157" s="59"/>
      <c r="ISP157" s="59"/>
      <c r="ISQ157" s="59"/>
      <c r="ISR157" s="59"/>
      <c r="ISS157" s="59"/>
      <c r="IST157" s="59"/>
      <c r="ISU157" s="59"/>
      <c r="ISV157" s="59"/>
      <c r="ISW157" s="59"/>
      <c r="ISX157" s="59"/>
      <c r="ISY157" s="59"/>
      <c r="ISZ157" s="59"/>
      <c r="ITA157" s="59"/>
      <c r="ITB157" s="59"/>
      <c r="ITC157" s="59"/>
      <c r="ITD157" s="59"/>
      <c r="ITE157" s="59"/>
      <c r="ITF157" s="59"/>
      <c r="ITG157" s="59"/>
      <c r="ITH157" s="59"/>
      <c r="ITI157" s="59"/>
      <c r="ITJ157" s="59"/>
      <c r="ITK157" s="59"/>
      <c r="ITL157" s="59"/>
      <c r="ITM157" s="59"/>
      <c r="ITN157" s="59"/>
      <c r="ITO157" s="59"/>
      <c r="ITP157" s="59"/>
      <c r="ITQ157" s="59"/>
      <c r="ITR157" s="59"/>
      <c r="ITS157" s="59"/>
      <c r="ITT157" s="59"/>
      <c r="ITU157" s="59"/>
      <c r="ITV157" s="59"/>
      <c r="ITW157" s="59"/>
      <c r="ITX157" s="59"/>
      <c r="ITY157" s="59"/>
      <c r="ITZ157" s="59"/>
      <c r="IUA157" s="59"/>
      <c r="IUB157" s="59"/>
      <c r="IUC157" s="59"/>
      <c r="IUD157" s="59"/>
      <c r="IUE157" s="59"/>
      <c r="IUF157" s="59"/>
      <c r="IUG157" s="59"/>
      <c r="IUH157" s="59"/>
      <c r="IUI157" s="59"/>
      <c r="IUJ157" s="59"/>
      <c r="IUK157" s="59"/>
      <c r="IUL157" s="59"/>
      <c r="IUM157" s="59"/>
      <c r="IUN157" s="59"/>
      <c r="IUO157" s="59"/>
      <c r="IUP157" s="59"/>
      <c r="IUQ157" s="59"/>
      <c r="IUR157" s="59"/>
      <c r="IUS157" s="59"/>
      <c r="IUT157" s="59"/>
      <c r="IUU157" s="59"/>
      <c r="IUV157" s="59"/>
      <c r="IUW157" s="59"/>
      <c r="IUX157" s="59"/>
      <c r="IUY157" s="59"/>
      <c r="IUZ157" s="59"/>
      <c r="IVA157" s="59"/>
      <c r="IVB157" s="59"/>
      <c r="IVC157" s="59"/>
      <c r="IVD157" s="59"/>
      <c r="IVE157" s="59"/>
      <c r="IVF157" s="59"/>
      <c r="IVG157" s="59"/>
      <c r="IVH157" s="59"/>
      <c r="IVI157" s="59"/>
      <c r="IVJ157" s="59"/>
      <c r="IVK157" s="59"/>
      <c r="IVL157" s="59"/>
      <c r="IVM157" s="59"/>
      <c r="IVN157" s="59"/>
      <c r="IVO157" s="59"/>
      <c r="IVP157" s="59"/>
      <c r="IVQ157" s="59"/>
      <c r="IVR157" s="59"/>
      <c r="IVS157" s="59"/>
      <c r="IVT157" s="59"/>
      <c r="IVU157" s="59"/>
      <c r="IVV157" s="59"/>
      <c r="IVW157" s="59"/>
      <c r="IVX157" s="59"/>
      <c r="IVY157" s="59"/>
      <c r="IVZ157" s="59"/>
      <c r="IWA157" s="59"/>
      <c r="IWB157" s="59"/>
      <c r="IWC157" s="59"/>
      <c r="IWD157" s="59"/>
      <c r="IWE157" s="59"/>
      <c r="IWF157" s="59"/>
      <c r="IWG157" s="59"/>
      <c r="IWH157" s="59"/>
      <c r="IWI157" s="59"/>
      <c r="IWJ157" s="59"/>
      <c r="IWK157" s="59"/>
      <c r="IWL157" s="59"/>
      <c r="IWM157" s="59"/>
      <c r="IWN157" s="59"/>
      <c r="IWO157" s="59"/>
      <c r="IWP157" s="59"/>
      <c r="IWQ157" s="59"/>
      <c r="IWR157" s="59"/>
      <c r="IWS157" s="59"/>
      <c r="IWT157" s="59"/>
      <c r="IWU157" s="59"/>
      <c r="IWV157" s="59"/>
      <c r="IWW157" s="59"/>
      <c r="IWX157" s="59"/>
      <c r="IWY157" s="59"/>
      <c r="IWZ157" s="59"/>
      <c r="IXA157" s="59"/>
      <c r="IXB157" s="59"/>
      <c r="IXC157" s="59"/>
      <c r="IXD157" s="59"/>
      <c r="IXE157" s="59"/>
      <c r="IXF157" s="59"/>
      <c r="IXG157" s="59"/>
      <c r="IXH157" s="59"/>
      <c r="IXI157" s="59"/>
      <c r="IXJ157" s="59"/>
      <c r="IXK157" s="59"/>
      <c r="IXL157" s="59"/>
      <c r="IXM157" s="59"/>
      <c r="IXN157" s="59"/>
      <c r="IXO157" s="59"/>
      <c r="IXP157" s="59"/>
      <c r="IXQ157" s="59"/>
      <c r="IXR157" s="59"/>
      <c r="IXS157" s="59"/>
      <c r="IXT157" s="59"/>
      <c r="IXU157" s="59"/>
      <c r="IXV157" s="59"/>
      <c r="IXW157" s="59"/>
      <c r="IXX157" s="59"/>
      <c r="IXY157" s="59"/>
      <c r="IXZ157" s="59"/>
      <c r="IYA157" s="59"/>
      <c r="IYB157" s="59"/>
      <c r="IYC157" s="59"/>
      <c r="IYD157" s="59"/>
      <c r="IYE157" s="59"/>
      <c r="IYF157" s="59"/>
      <c r="IYG157" s="59"/>
      <c r="IYH157" s="59"/>
      <c r="IYI157" s="59"/>
      <c r="IYJ157" s="59"/>
      <c r="IYK157" s="59"/>
      <c r="IYL157" s="59"/>
      <c r="IYM157" s="59"/>
      <c r="IYN157" s="59"/>
      <c r="IYO157" s="59"/>
      <c r="IYP157" s="59"/>
      <c r="IYQ157" s="59"/>
      <c r="IYR157" s="59"/>
      <c r="IYS157" s="59"/>
      <c r="IYT157" s="59"/>
      <c r="IYU157" s="59"/>
      <c r="IYV157" s="59"/>
      <c r="IYW157" s="59"/>
      <c r="IYX157" s="59"/>
      <c r="IYY157" s="59"/>
      <c r="IYZ157" s="59"/>
      <c r="IZA157" s="59"/>
      <c r="IZB157" s="59"/>
      <c r="IZC157" s="59"/>
      <c r="IZD157" s="59"/>
      <c r="IZE157" s="59"/>
      <c r="IZF157" s="59"/>
      <c r="IZG157" s="59"/>
      <c r="IZH157" s="59"/>
      <c r="IZI157" s="59"/>
      <c r="IZJ157" s="59"/>
      <c r="IZK157" s="59"/>
      <c r="IZL157" s="59"/>
      <c r="IZM157" s="59"/>
      <c r="IZN157" s="59"/>
      <c r="IZO157" s="59"/>
      <c r="IZP157" s="59"/>
      <c r="IZQ157" s="59"/>
      <c r="IZR157" s="59"/>
      <c r="IZS157" s="59"/>
      <c r="IZT157" s="59"/>
      <c r="IZU157" s="59"/>
      <c r="IZV157" s="59"/>
      <c r="IZW157" s="59"/>
      <c r="IZX157" s="59"/>
      <c r="IZY157" s="59"/>
      <c r="IZZ157" s="59"/>
      <c r="JAA157" s="59"/>
      <c r="JAB157" s="59"/>
      <c r="JAC157" s="59"/>
      <c r="JAD157" s="59"/>
      <c r="JAE157" s="59"/>
      <c r="JAF157" s="59"/>
      <c r="JAG157" s="59"/>
      <c r="JAH157" s="59"/>
      <c r="JAI157" s="59"/>
      <c r="JAJ157" s="59"/>
      <c r="JAK157" s="59"/>
      <c r="JAL157" s="59"/>
      <c r="JAM157" s="59"/>
      <c r="JAN157" s="59"/>
      <c r="JAO157" s="59"/>
      <c r="JAP157" s="59"/>
      <c r="JAQ157" s="59"/>
      <c r="JAR157" s="59"/>
      <c r="JAS157" s="59"/>
      <c r="JAT157" s="59"/>
      <c r="JAU157" s="59"/>
      <c r="JAV157" s="59"/>
      <c r="JAW157" s="59"/>
      <c r="JAX157" s="59"/>
      <c r="JAY157" s="59"/>
      <c r="JAZ157" s="59"/>
      <c r="JBA157" s="59"/>
      <c r="JBB157" s="59"/>
      <c r="JBC157" s="59"/>
      <c r="JBD157" s="59"/>
      <c r="JBE157" s="59"/>
      <c r="JBF157" s="59"/>
      <c r="JBG157" s="59"/>
      <c r="JBH157" s="59"/>
      <c r="JBI157" s="59"/>
      <c r="JBJ157" s="59"/>
      <c r="JBK157" s="59"/>
      <c r="JBL157" s="59"/>
      <c r="JBM157" s="59"/>
      <c r="JBN157" s="59"/>
      <c r="JBO157" s="59"/>
      <c r="JBP157" s="59"/>
      <c r="JBQ157" s="59"/>
      <c r="JBR157" s="59"/>
      <c r="JBS157" s="59"/>
      <c r="JBT157" s="59"/>
      <c r="JBU157" s="59"/>
      <c r="JBV157" s="59"/>
      <c r="JBW157" s="59"/>
      <c r="JBX157" s="59"/>
      <c r="JBY157" s="59"/>
      <c r="JBZ157" s="59"/>
      <c r="JCA157" s="59"/>
      <c r="JCB157" s="59"/>
      <c r="JCC157" s="59"/>
      <c r="JCD157" s="59"/>
      <c r="JCE157" s="59"/>
      <c r="JCF157" s="59"/>
      <c r="JCG157" s="59"/>
      <c r="JCH157" s="59"/>
      <c r="JCI157" s="59"/>
      <c r="JCJ157" s="59"/>
      <c r="JCK157" s="59"/>
      <c r="JCL157" s="59"/>
      <c r="JCM157" s="59"/>
      <c r="JCN157" s="59"/>
      <c r="JCO157" s="59"/>
      <c r="JCP157" s="59"/>
      <c r="JCQ157" s="59"/>
      <c r="JCR157" s="59"/>
      <c r="JCS157" s="59"/>
      <c r="JCT157" s="59"/>
      <c r="JCU157" s="59"/>
      <c r="JCV157" s="59"/>
      <c r="JCW157" s="59"/>
      <c r="JCX157" s="59"/>
      <c r="JCY157" s="59"/>
      <c r="JCZ157" s="59"/>
      <c r="JDA157" s="59"/>
      <c r="JDB157" s="59"/>
      <c r="JDC157" s="59"/>
      <c r="JDD157" s="59"/>
      <c r="JDE157" s="59"/>
      <c r="JDF157" s="59"/>
      <c r="JDG157" s="59"/>
      <c r="JDH157" s="59"/>
      <c r="JDI157" s="59"/>
      <c r="JDJ157" s="59"/>
      <c r="JDK157" s="59"/>
      <c r="JDL157" s="59"/>
      <c r="JDM157" s="59"/>
      <c r="JDN157" s="59"/>
      <c r="JDO157" s="59"/>
      <c r="JDP157" s="59"/>
      <c r="JDQ157" s="59"/>
      <c r="JDR157" s="59"/>
      <c r="JDS157" s="59"/>
      <c r="JDT157" s="59"/>
      <c r="JDU157" s="59"/>
      <c r="JDV157" s="59"/>
      <c r="JDW157" s="59"/>
      <c r="JDX157" s="59"/>
      <c r="JDY157" s="59"/>
      <c r="JDZ157" s="59"/>
      <c r="JEA157" s="59"/>
      <c r="JEB157" s="59"/>
      <c r="JEC157" s="59"/>
      <c r="JED157" s="59"/>
      <c r="JEE157" s="59"/>
      <c r="JEF157" s="59"/>
      <c r="JEG157" s="59"/>
      <c r="JEH157" s="59"/>
      <c r="JEI157" s="59"/>
      <c r="JEJ157" s="59"/>
      <c r="JEK157" s="59"/>
      <c r="JEL157" s="59"/>
      <c r="JEM157" s="59"/>
      <c r="JEN157" s="59"/>
      <c r="JEO157" s="59"/>
      <c r="JEP157" s="59"/>
      <c r="JEQ157" s="59"/>
      <c r="JER157" s="59"/>
      <c r="JES157" s="59"/>
      <c r="JET157" s="59"/>
      <c r="JEU157" s="59"/>
      <c r="JEV157" s="59"/>
      <c r="JEW157" s="59"/>
      <c r="JEX157" s="59"/>
      <c r="JEY157" s="59"/>
      <c r="JEZ157" s="59"/>
      <c r="JFA157" s="59"/>
      <c r="JFB157" s="59"/>
      <c r="JFC157" s="59"/>
      <c r="JFD157" s="59"/>
      <c r="JFE157" s="59"/>
      <c r="JFF157" s="59"/>
      <c r="JFG157" s="59"/>
      <c r="JFH157" s="59"/>
      <c r="JFI157" s="59"/>
      <c r="JFJ157" s="59"/>
      <c r="JFK157" s="59"/>
      <c r="JFL157" s="59"/>
      <c r="JFM157" s="59"/>
      <c r="JFN157" s="59"/>
      <c r="JFO157" s="59"/>
      <c r="JFP157" s="59"/>
      <c r="JFQ157" s="59"/>
      <c r="JFR157" s="59"/>
      <c r="JFS157" s="59"/>
      <c r="JFT157" s="59"/>
      <c r="JFU157" s="59"/>
      <c r="JFV157" s="59"/>
      <c r="JFW157" s="59"/>
      <c r="JFX157" s="59"/>
      <c r="JFY157" s="59"/>
      <c r="JFZ157" s="59"/>
      <c r="JGA157" s="59"/>
      <c r="JGB157" s="59"/>
      <c r="JGC157" s="59"/>
      <c r="JGD157" s="59"/>
      <c r="JGE157" s="59"/>
      <c r="JGF157" s="59"/>
      <c r="JGG157" s="59"/>
      <c r="JGH157" s="59"/>
      <c r="JGI157" s="59"/>
      <c r="JGJ157" s="59"/>
      <c r="JGK157" s="59"/>
      <c r="JGL157" s="59"/>
      <c r="JGM157" s="59"/>
      <c r="JGN157" s="59"/>
      <c r="JGO157" s="59"/>
      <c r="JGP157" s="59"/>
      <c r="JGQ157" s="59"/>
      <c r="JGR157" s="59"/>
      <c r="JGS157" s="59"/>
      <c r="JGT157" s="59"/>
      <c r="JGU157" s="59"/>
      <c r="JGV157" s="59"/>
      <c r="JGW157" s="59"/>
      <c r="JGX157" s="59"/>
      <c r="JGY157" s="59"/>
      <c r="JGZ157" s="59"/>
      <c r="JHA157" s="59"/>
      <c r="JHB157" s="59"/>
      <c r="JHC157" s="59"/>
      <c r="JHD157" s="59"/>
      <c r="JHE157" s="59"/>
      <c r="JHF157" s="59"/>
      <c r="JHG157" s="59"/>
      <c r="JHH157" s="59"/>
      <c r="JHI157" s="59"/>
      <c r="JHJ157" s="59"/>
      <c r="JHK157" s="59"/>
      <c r="JHL157" s="59"/>
      <c r="JHM157" s="59"/>
      <c r="JHN157" s="59"/>
      <c r="JHO157" s="59"/>
      <c r="JHP157" s="59"/>
      <c r="JHQ157" s="59"/>
      <c r="JHR157" s="59"/>
      <c r="JHS157" s="59"/>
      <c r="JHT157" s="59"/>
      <c r="JHU157" s="59"/>
      <c r="JHV157" s="59"/>
      <c r="JHW157" s="59"/>
      <c r="JHX157" s="59"/>
      <c r="JHY157" s="59"/>
      <c r="JHZ157" s="59"/>
      <c r="JIA157" s="59"/>
      <c r="JIB157" s="59"/>
      <c r="JIC157" s="59"/>
      <c r="JID157" s="59"/>
      <c r="JIE157" s="59"/>
      <c r="JIF157" s="59"/>
      <c r="JIG157" s="59"/>
      <c r="JIH157" s="59"/>
      <c r="JII157" s="59"/>
      <c r="JIJ157" s="59"/>
      <c r="JIK157" s="59"/>
      <c r="JIL157" s="59"/>
      <c r="JIM157" s="59"/>
      <c r="JIN157" s="59"/>
      <c r="JIO157" s="59"/>
      <c r="JIP157" s="59"/>
      <c r="JIQ157" s="59"/>
      <c r="JIR157" s="59"/>
      <c r="JIS157" s="59"/>
      <c r="JIT157" s="59"/>
      <c r="JIU157" s="59"/>
      <c r="JIV157" s="59"/>
      <c r="JIW157" s="59"/>
      <c r="JIX157" s="59"/>
      <c r="JIY157" s="59"/>
      <c r="JIZ157" s="59"/>
      <c r="JJA157" s="59"/>
      <c r="JJB157" s="59"/>
      <c r="JJC157" s="59"/>
      <c r="JJD157" s="59"/>
      <c r="JJE157" s="59"/>
      <c r="JJF157" s="59"/>
      <c r="JJG157" s="59"/>
      <c r="JJH157" s="59"/>
      <c r="JJI157" s="59"/>
      <c r="JJJ157" s="59"/>
      <c r="JJK157" s="59"/>
      <c r="JJL157" s="59"/>
      <c r="JJM157" s="59"/>
      <c r="JJN157" s="59"/>
      <c r="JJO157" s="59"/>
      <c r="JJP157" s="59"/>
      <c r="JJQ157" s="59"/>
      <c r="JJR157" s="59"/>
      <c r="JJS157" s="59"/>
      <c r="JJT157" s="59"/>
      <c r="JJU157" s="59"/>
      <c r="JJV157" s="59"/>
      <c r="JJW157" s="59"/>
      <c r="JJX157" s="59"/>
      <c r="JJY157" s="59"/>
      <c r="JJZ157" s="59"/>
      <c r="JKA157" s="59"/>
      <c r="JKB157" s="59"/>
      <c r="JKC157" s="59"/>
      <c r="JKD157" s="59"/>
      <c r="JKE157" s="59"/>
      <c r="JKF157" s="59"/>
      <c r="JKG157" s="59"/>
      <c r="JKH157" s="59"/>
      <c r="JKI157" s="59"/>
      <c r="JKJ157" s="59"/>
      <c r="JKK157" s="59"/>
      <c r="JKL157" s="59"/>
      <c r="JKM157" s="59"/>
      <c r="JKN157" s="59"/>
      <c r="JKO157" s="59"/>
      <c r="JKP157" s="59"/>
      <c r="JKQ157" s="59"/>
      <c r="JKR157" s="59"/>
      <c r="JKS157" s="59"/>
      <c r="JKT157" s="59"/>
      <c r="JKU157" s="59"/>
      <c r="JKV157" s="59"/>
      <c r="JKW157" s="59"/>
      <c r="JKX157" s="59"/>
      <c r="JKY157" s="59"/>
      <c r="JKZ157" s="59"/>
      <c r="JLA157" s="59"/>
      <c r="JLB157" s="59"/>
      <c r="JLC157" s="59"/>
      <c r="JLD157" s="59"/>
      <c r="JLE157" s="59"/>
      <c r="JLF157" s="59"/>
      <c r="JLG157" s="59"/>
      <c r="JLH157" s="59"/>
      <c r="JLI157" s="59"/>
      <c r="JLJ157" s="59"/>
      <c r="JLK157" s="59"/>
      <c r="JLL157" s="59"/>
      <c r="JLM157" s="59"/>
      <c r="JLN157" s="59"/>
      <c r="JLO157" s="59"/>
      <c r="JLP157" s="59"/>
      <c r="JLQ157" s="59"/>
      <c r="JLR157" s="59"/>
      <c r="JLS157" s="59"/>
      <c r="JLT157" s="59"/>
      <c r="JLU157" s="59"/>
      <c r="JLV157" s="59"/>
      <c r="JLW157" s="59"/>
      <c r="JLX157" s="59"/>
      <c r="JLY157" s="59"/>
      <c r="JLZ157" s="59"/>
      <c r="JMA157" s="59"/>
      <c r="JMB157" s="59"/>
      <c r="JMC157" s="59"/>
      <c r="JMD157" s="59"/>
      <c r="JME157" s="59"/>
      <c r="JMF157" s="59"/>
      <c r="JMG157" s="59"/>
      <c r="JMH157" s="59"/>
      <c r="JMI157" s="59"/>
      <c r="JMJ157" s="59"/>
      <c r="JMK157" s="59"/>
      <c r="JML157" s="59"/>
      <c r="JMM157" s="59"/>
      <c r="JMN157" s="59"/>
      <c r="JMO157" s="59"/>
      <c r="JMP157" s="59"/>
      <c r="JMQ157" s="59"/>
      <c r="JMR157" s="59"/>
      <c r="JMS157" s="59"/>
      <c r="JMT157" s="59"/>
      <c r="JMU157" s="59"/>
      <c r="JMV157" s="59"/>
      <c r="JMW157" s="59"/>
      <c r="JMX157" s="59"/>
      <c r="JMY157" s="59"/>
      <c r="JMZ157" s="59"/>
      <c r="JNA157" s="59"/>
      <c r="JNB157" s="59"/>
      <c r="JNC157" s="59"/>
      <c r="JND157" s="59"/>
      <c r="JNE157" s="59"/>
      <c r="JNF157" s="59"/>
      <c r="JNG157" s="59"/>
      <c r="JNH157" s="59"/>
      <c r="JNI157" s="59"/>
      <c r="JNJ157" s="59"/>
      <c r="JNK157" s="59"/>
      <c r="JNL157" s="59"/>
      <c r="JNM157" s="59"/>
      <c r="JNN157" s="59"/>
      <c r="JNO157" s="59"/>
      <c r="JNP157" s="59"/>
      <c r="JNQ157" s="59"/>
      <c r="JNR157" s="59"/>
      <c r="JNS157" s="59"/>
      <c r="JNT157" s="59"/>
      <c r="JNU157" s="59"/>
      <c r="JNV157" s="59"/>
      <c r="JNW157" s="59"/>
      <c r="JNX157" s="59"/>
      <c r="JNY157" s="59"/>
      <c r="JNZ157" s="59"/>
      <c r="JOA157" s="59"/>
      <c r="JOB157" s="59"/>
      <c r="JOC157" s="59"/>
      <c r="JOD157" s="59"/>
      <c r="JOE157" s="59"/>
      <c r="JOF157" s="59"/>
      <c r="JOG157" s="59"/>
      <c r="JOH157" s="59"/>
      <c r="JOI157" s="59"/>
      <c r="JOJ157" s="59"/>
      <c r="JOK157" s="59"/>
      <c r="JOL157" s="59"/>
      <c r="JOM157" s="59"/>
      <c r="JON157" s="59"/>
      <c r="JOO157" s="59"/>
      <c r="JOP157" s="59"/>
      <c r="JOQ157" s="59"/>
      <c r="JOR157" s="59"/>
      <c r="JOS157" s="59"/>
      <c r="JOT157" s="59"/>
      <c r="JOU157" s="59"/>
      <c r="JOV157" s="59"/>
      <c r="JOW157" s="59"/>
      <c r="JOX157" s="59"/>
      <c r="JOY157" s="59"/>
      <c r="JOZ157" s="59"/>
      <c r="JPA157" s="59"/>
      <c r="JPB157" s="59"/>
      <c r="JPC157" s="59"/>
      <c r="JPD157" s="59"/>
      <c r="JPE157" s="59"/>
      <c r="JPF157" s="59"/>
      <c r="JPG157" s="59"/>
      <c r="JPH157" s="59"/>
      <c r="JPI157" s="59"/>
      <c r="JPJ157" s="59"/>
      <c r="JPK157" s="59"/>
      <c r="JPL157" s="59"/>
      <c r="JPM157" s="59"/>
      <c r="JPN157" s="59"/>
      <c r="JPO157" s="59"/>
      <c r="JPP157" s="59"/>
      <c r="JPQ157" s="59"/>
      <c r="JPR157" s="59"/>
      <c r="JPS157" s="59"/>
      <c r="JPT157" s="59"/>
      <c r="JPU157" s="59"/>
      <c r="JPV157" s="59"/>
      <c r="JPW157" s="59"/>
      <c r="JPX157" s="59"/>
      <c r="JPY157" s="59"/>
      <c r="JPZ157" s="59"/>
      <c r="JQA157" s="59"/>
      <c r="JQB157" s="59"/>
      <c r="JQC157" s="59"/>
      <c r="JQD157" s="59"/>
      <c r="JQE157" s="59"/>
      <c r="JQF157" s="59"/>
      <c r="JQG157" s="59"/>
      <c r="JQH157" s="59"/>
      <c r="JQI157" s="59"/>
      <c r="JQJ157" s="59"/>
      <c r="JQK157" s="59"/>
      <c r="JQL157" s="59"/>
      <c r="JQM157" s="59"/>
      <c r="JQN157" s="59"/>
      <c r="JQO157" s="59"/>
      <c r="JQP157" s="59"/>
      <c r="JQQ157" s="59"/>
      <c r="JQR157" s="59"/>
      <c r="JQS157" s="59"/>
      <c r="JQT157" s="59"/>
      <c r="JQU157" s="59"/>
      <c r="JQV157" s="59"/>
      <c r="JQW157" s="59"/>
      <c r="JQX157" s="59"/>
      <c r="JQY157" s="59"/>
      <c r="JQZ157" s="59"/>
      <c r="JRA157" s="59"/>
      <c r="JRB157" s="59"/>
      <c r="JRC157" s="59"/>
      <c r="JRD157" s="59"/>
      <c r="JRE157" s="59"/>
      <c r="JRF157" s="59"/>
      <c r="JRG157" s="59"/>
      <c r="JRH157" s="59"/>
      <c r="JRI157" s="59"/>
      <c r="JRJ157" s="59"/>
      <c r="JRK157" s="59"/>
      <c r="JRL157" s="59"/>
      <c r="JRM157" s="59"/>
      <c r="JRN157" s="59"/>
      <c r="JRO157" s="59"/>
      <c r="JRP157" s="59"/>
      <c r="JRQ157" s="59"/>
      <c r="JRR157" s="59"/>
      <c r="JRS157" s="59"/>
      <c r="JRT157" s="59"/>
      <c r="JRU157" s="59"/>
      <c r="JRV157" s="59"/>
      <c r="JRW157" s="59"/>
      <c r="JRX157" s="59"/>
      <c r="JRY157" s="59"/>
      <c r="JRZ157" s="59"/>
      <c r="JSA157" s="59"/>
      <c r="JSB157" s="59"/>
      <c r="JSC157" s="59"/>
      <c r="JSD157" s="59"/>
      <c r="JSE157" s="59"/>
      <c r="JSF157" s="59"/>
      <c r="JSG157" s="59"/>
      <c r="JSH157" s="59"/>
      <c r="JSI157" s="59"/>
      <c r="JSJ157" s="59"/>
      <c r="JSK157" s="59"/>
      <c r="JSL157" s="59"/>
      <c r="JSM157" s="59"/>
      <c r="JSN157" s="59"/>
      <c r="JSO157" s="59"/>
      <c r="JSP157" s="59"/>
      <c r="JSQ157" s="59"/>
      <c r="JSR157" s="59"/>
      <c r="JSS157" s="59"/>
      <c r="JST157" s="59"/>
      <c r="JSU157" s="59"/>
      <c r="JSV157" s="59"/>
      <c r="JSW157" s="59"/>
      <c r="JSX157" s="59"/>
      <c r="JSY157" s="59"/>
      <c r="JSZ157" s="59"/>
      <c r="JTA157" s="59"/>
      <c r="JTB157" s="59"/>
      <c r="JTC157" s="59"/>
      <c r="JTD157" s="59"/>
      <c r="JTE157" s="59"/>
      <c r="JTF157" s="59"/>
      <c r="JTG157" s="59"/>
      <c r="JTH157" s="59"/>
      <c r="JTI157" s="59"/>
      <c r="JTJ157" s="59"/>
      <c r="JTK157" s="59"/>
      <c r="JTL157" s="59"/>
      <c r="JTM157" s="59"/>
      <c r="JTN157" s="59"/>
      <c r="JTO157" s="59"/>
      <c r="JTP157" s="59"/>
      <c r="JTQ157" s="59"/>
      <c r="JTR157" s="59"/>
      <c r="JTS157" s="59"/>
      <c r="JTT157" s="59"/>
      <c r="JTU157" s="59"/>
      <c r="JTV157" s="59"/>
      <c r="JTW157" s="59"/>
      <c r="JTX157" s="59"/>
      <c r="JTY157" s="59"/>
      <c r="JTZ157" s="59"/>
      <c r="JUA157" s="59"/>
      <c r="JUB157" s="59"/>
      <c r="JUC157" s="59"/>
      <c r="JUD157" s="59"/>
      <c r="JUE157" s="59"/>
      <c r="JUF157" s="59"/>
      <c r="JUG157" s="59"/>
      <c r="JUH157" s="59"/>
      <c r="JUI157" s="59"/>
      <c r="JUJ157" s="59"/>
      <c r="JUK157" s="59"/>
      <c r="JUL157" s="59"/>
      <c r="JUM157" s="59"/>
      <c r="JUN157" s="59"/>
      <c r="JUO157" s="59"/>
      <c r="JUP157" s="59"/>
      <c r="JUQ157" s="59"/>
      <c r="JUR157" s="59"/>
      <c r="JUS157" s="59"/>
      <c r="JUT157" s="59"/>
      <c r="JUU157" s="59"/>
      <c r="JUV157" s="59"/>
      <c r="JUW157" s="59"/>
      <c r="JUX157" s="59"/>
      <c r="JUY157" s="59"/>
      <c r="JUZ157" s="59"/>
      <c r="JVA157" s="59"/>
      <c r="JVB157" s="59"/>
      <c r="JVC157" s="59"/>
      <c r="JVD157" s="59"/>
      <c r="JVE157" s="59"/>
      <c r="JVF157" s="59"/>
      <c r="JVG157" s="59"/>
      <c r="JVH157" s="59"/>
      <c r="JVI157" s="59"/>
      <c r="JVJ157" s="59"/>
      <c r="JVK157" s="59"/>
      <c r="JVL157" s="59"/>
      <c r="JVM157" s="59"/>
      <c r="JVN157" s="59"/>
      <c r="JVO157" s="59"/>
      <c r="JVP157" s="59"/>
      <c r="JVQ157" s="59"/>
      <c r="JVR157" s="59"/>
      <c r="JVS157" s="59"/>
      <c r="JVT157" s="59"/>
      <c r="JVU157" s="59"/>
      <c r="JVV157" s="59"/>
      <c r="JVW157" s="59"/>
      <c r="JVX157" s="59"/>
      <c r="JVY157" s="59"/>
      <c r="JVZ157" s="59"/>
      <c r="JWA157" s="59"/>
      <c r="JWB157" s="59"/>
      <c r="JWC157" s="59"/>
      <c r="JWD157" s="59"/>
      <c r="JWE157" s="59"/>
      <c r="JWF157" s="59"/>
      <c r="JWG157" s="59"/>
      <c r="JWH157" s="59"/>
      <c r="JWI157" s="59"/>
      <c r="JWJ157" s="59"/>
      <c r="JWK157" s="59"/>
      <c r="JWL157" s="59"/>
      <c r="JWM157" s="59"/>
      <c r="JWN157" s="59"/>
      <c r="JWO157" s="59"/>
      <c r="JWP157" s="59"/>
      <c r="JWQ157" s="59"/>
      <c r="JWR157" s="59"/>
      <c r="JWS157" s="59"/>
      <c r="JWT157" s="59"/>
      <c r="JWU157" s="59"/>
      <c r="JWV157" s="59"/>
      <c r="JWW157" s="59"/>
      <c r="JWX157" s="59"/>
      <c r="JWY157" s="59"/>
      <c r="JWZ157" s="59"/>
      <c r="JXA157" s="59"/>
      <c r="JXB157" s="59"/>
      <c r="JXC157" s="59"/>
      <c r="JXD157" s="59"/>
      <c r="JXE157" s="59"/>
      <c r="JXF157" s="59"/>
      <c r="JXG157" s="59"/>
      <c r="JXH157" s="59"/>
      <c r="JXI157" s="59"/>
      <c r="JXJ157" s="59"/>
      <c r="JXK157" s="59"/>
      <c r="JXL157" s="59"/>
      <c r="JXM157" s="59"/>
      <c r="JXN157" s="59"/>
      <c r="JXO157" s="59"/>
      <c r="JXP157" s="59"/>
      <c r="JXQ157" s="59"/>
      <c r="JXR157" s="59"/>
      <c r="JXS157" s="59"/>
      <c r="JXT157" s="59"/>
      <c r="JXU157" s="59"/>
      <c r="JXV157" s="59"/>
      <c r="JXW157" s="59"/>
      <c r="JXX157" s="59"/>
      <c r="JXY157" s="59"/>
      <c r="JXZ157" s="59"/>
      <c r="JYA157" s="59"/>
      <c r="JYB157" s="59"/>
      <c r="JYC157" s="59"/>
      <c r="JYD157" s="59"/>
      <c r="JYE157" s="59"/>
      <c r="JYF157" s="59"/>
      <c r="JYG157" s="59"/>
      <c r="JYH157" s="59"/>
      <c r="JYI157" s="59"/>
      <c r="JYJ157" s="59"/>
      <c r="JYK157" s="59"/>
      <c r="JYL157" s="59"/>
      <c r="JYM157" s="59"/>
      <c r="JYN157" s="59"/>
      <c r="JYO157" s="59"/>
      <c r="JYP157" s="59"/>
      <c r="JYQ157" s="59"/>
      <c r="JYR157" s="59"/>
      <c r="JYS157" s="59"/>
      <c r="JYT157" s="59"/>
      <c r="JYU157" s="59"/>
      <c r="JYV157" s="59"/>
      <c r="JYW157" s="59"/>
      <c r="JYX157" s="59"/>
      <c r="JYY157" s="59"/>
      <c r="JYZ157" s="59"/>
      <c r="JZA157" s="59"/>
      <c r="JZB157" s="59"/>
      <c r="JZC157" s="59"/>
      <c r="JZD157" s="59"/>
      <c r="JZE157" s="59"/>
      <c r="JZF157" s="59"/>
      <c r="JZG157" s="59"/>
      <c r="JZH157" s="59"/>
      <c r="JZI157" s="59"/>
      <c r="JZJ157" s="59"/>
      <c r="JZK157" s="59"/>
      <c r="JZL157" s="59"/>
      <c r="JZM157" s="59"/>
      <c r="JZN157" s="59"/>
      <c r="JZO157" s="59"/>
      <c r="JZP157" s="59"/>
      <c r="JZQ157" s="59"/>
      <c r="JZR157" s="59"/>
      <c r="JZS157" s="59"/>
      <c r="JZT157" s="59"/>
      <c r="JZU157" s="59"/>
      <c r="JZV157" s="59"/>
      <c r="JZW157" s="59"/>
      <c r="JZX157" s="59"/>
      <c r="JZY157" s="59"/>
      <c r="JZZ157" s="59"/>
      <c r="KAA157" s="59"/>
      <c r="KAB157" s="59"/>
      <c r="KAC157" s="59"/>
      <c r="KAD157" s="59"/>
      <c r="KAE157" s="59"/>
      <c r="KAF157" s="59"/>
      <c r="KAG157" s="59"/>
      <c r="KAH157" s="59"/>
      <c r="KAI157" s="59"/>
      <c r="KAJ157" s="59"/>
      <c r="KAK157" s="59"/>
      <c r="KAL157" s="59"/>
      <c r="KAM157" s="59"/>
      <c r="KAN157" s="59"/>
      <c r="KAO157" s="59"/>
      <c r="KAP157" s="59"/>
      <c r="KAQ157" s="59"/>
      <c r="KAR157" s="59"/>
      <c r="KAS157" s="59"/>
      <c r="KAT157" s="59"/>
      <c r="KAU157" s="59"/>
      <c r="KAV157" s="59"/>
      <c r="KAW157" s="59"/>
      <c r="KAX157" s="59"/>
      <c r="KAY157" s="59"/>
      <c r="KAZ157" s="59"/>
      <c r="KBA157" s="59"/>
      <c r="KBB157" s="59"/>
      <c r="KBC157" s="59"/>
      <c r="KBD157" s="59"/>
      <c r="KBE157" s="59"/>
      <c r="KBF157" s="59"/>
      <c r="KBG157" s="59"/>
      <c r="KBH157" s="59"/>
      <c r="KBI157" s="59"/>
      <c r="KBJ157" s="59"/>
      <c r="KBK157" s="59"/>
      <c r="KBL157" s="59"/>
      <c r="KBM157" s="59"/>
      <c r="KBN157" s="59"/>
      <c r="KBO157" s="59"/>
      <c r="KBP157" s="59"/>
      <c r="KBQ157" s="59"/>
      <c r="KBR157" s="59"/>
      <c r="KBS157" s="59"/>
      <c r="KBT157" s="59"/>
      <c r="KBU157" s="59"/>
      <c r="KBV157" s="59"/>
      <c r="KBW157" s="59"/>
      <c r="KBX157" s="59"/>
      <c r="KBY157" s="59"/>
      <c r="KBZ157" s="59"/>
      <c r="KCA157" s="59"/>
      <c r="KCB157" s="59"/>
      <c r="KCC157" s="59"/>
      <c r="KCD157" s="59"/>
      <c r="KCE157" s="59"/>
      <c r="KCF157" s="59"/>
      <c r="KCG157" s="59"/>
      <c r="KCH157" s="59"/>
      <c r="KCI157" s="59"/>
      <c r="KCJ157" s="59"/>
      <c r="KCK157" s="59"/>
      <c r="KCL157" s="59"/>
      <c r="KCM157" s="59"/>
      <c r="KCN157" s="59"/>
      <c r="KCO157" s="59"/>
      <c r="KCP157" s="59"/>
      <c r="KCQ157" s="59"/>
      <c r="KCR157" s="59"/>
      <c r="KCS157" s="59"/>
      <c r="KCT157" s="59"/>
      <c r="KCU157" s="59"/>
      <c r="KCV157" s="59"/>
      <c r="KCW157" s="59"/>
      <c r="KCX157" s="59"/>
      <c r="KCY157" s="59"/>
      <c r="KCZ157" s="59"/>
      <c r="KDA157" s="59"/>
      <c r="KDB157" s="59"/>
      <c r="KDC157" s="59"/>
      <c r="KDD157" s="59"/>
      <c r="KDE157" s="59"/>
      <c r="KDF157" s="59"/>
      <c r="KDG157" s="59"/>
      <c r="KDH157" s="59"/>
      <c r="KDI157" s="59"/>
      <c r="KDJ157" s="59"/>
      <c r="KDK157" s="59"/>
      <c r="KDL157" s="59"/>
      <c r="KDM157" s="59"/>
      <c r="KDN157" s="59"/>
      <c r="KDO157" s="59"/>
      <c r="KDP157" s="59"/>
      <c r="KDQ157" s="59"/>
      <c r="KDR157" s="59"/>
      <c r="KDS157" s="59"/>
      <c r="KDT157" s="59"/>
      <c r="KDU157" s="59"/>
      <c r="KDV157" s="59"/>
      <c r="KDW157" s="59"/>
      <c r="KDX157" s="59"/>
      <c r="KDY157" s="59"/>
      <c r="KDZ157" s="59"/>
      <c r="KEA157" s="59"/>
      <c r="KEB157" s="59"/>
      <c r="KEC157" s="59"/>
      <c r="KED157" s="59"/>
      <c r="KEE157" s="59"/>
      <c r="KEF157" s="59"/>
      <c r="KEG157" s="59"/>
      <c r="KEH157" s="59"/>
      <c r="KEI157" s="59"/>
      <c r="KEJ157" s="59"/>
      <c r="KEK157" s="59"/>
      <c r="KEL157" s="59"/>
      <c r="KEM157" s="59"/>
      <c r="KEN157" s="59"/>
      <c r="KEO157" s="59"/>
      <c r="KEP157" s="59"/>
      <c r="KEQ157" s="59"/>
      <c r="KER157" s="59"/>
      <c r="KES157" s="59"/>
      <c r="KET157" s="59"/>
      <c r="KEU157" s="59"/>
      <c r="KEV157" s="59"/>
      <c r="KEW157" s="59"/>
      <c r="KEX157" s="59"/>
      <c r="KEY157" s="59"/>
      <c r="KEZ157" s="59"/>
      <c r="KFA157" s="59"/>
      <c r="KFB157" s="59"/>
      <c r="KFC157" s="59"/>
      <c r="KFD157" s="59"/>
      <c r="KFE157" s="59"/>
      <c r="KFF157" s="59"/>
      <c r="KFG157" s="59"/>
      <c r="KFH157" s="59"/>
      <c r="KFI157" s="59"/>
      <c r="KFJ157" s="59"/>
      <c r="KFK157" s="59"/>
      <c r="KFL157" s="59"/>
      <c r="KFM157" s="59"/>
      <c r="KFN157" s="59"/>
      <c r="KFO157" s="59"/>
      <c r="KFP157" s="59"/>
      <c r="KFQ157" s="59"/>
      <c r="KFR157" s="59"/>
      <c r="KFS157" s="59"/>
      <c r="KFT157" s="59"/>
      <c r="KFU157" s="59"/>
      <c r="KFV157" s="59"/>
      <c r="KFW157" s="59"/>
      <c r="KFX157" s="59"/>
      <c r="KFY157" s="59"/>
      <c r="KFZ157" s="59"/>
      <c r="KGA157" s="59"/>
      <c r="KGB157" s="59"/>
      <c r="KGC157" s="59"/>
      <c r="KGD157" s="59"/>
      <c r="KGE157" s="59"/>
      <c r="KGF157" s="59"/>
      <c r="KGG157" s="59"/>
      <c r="KGH157" s="59"/>
      <c r="KGI157" s="59"/>
      <c r="KGJ157" s="59"/>
      <c r="KGK157" s="59"/>
      <c r="KGL157" s="59"/>
      <c r="KGM157" s="59"/>
      <c r="KGN157" s="59"/>
      <c r="KGO157" s="59"/>
      <c r="KGP157" s="59"/>
      <c r="KGQ157" s="59"/>
      <c r="KGR157" s="59"/>
      <c r="KGS157" s="59"/>
      <c r="KGT157" s="59"/>
      <c r="KGU157" s="59"/>
      <c r="KGV157" s="59"/>
      <c r="KGW157" s="59"/>
      <c r="KGX157" s="59"/>
      <c r="KGY157" s="59"/>
      <c r="KGZ157" s="59"/>
      <c r="KHA157" s="59"/>
      <c r="KHB157" s="59"/>
      <c r="KHC157" s="59"/>
      <c r="KHD157" s="59"/>
      <c r="KHE157" s="59"/>
      <c r="KHF157" s="59"/>
      <c r="KHG157" s="59"/>
      <c r="KHH157" s="59"/>
      <c r="KHI157" s="59"/>
      <c r="KHJ157" s="59"/>
      <c r="KHK157" s="59"/>
      <c r="KHL157" s="59"/>
      <c r="KHM157" s="59"/>
      <c r="KHN157" s="59"/>
      <c r="KHO157" s="59"/>
      <c r="KHP157" s="59"/>
      <c r="KHQ157" s="59"/>
      <c r="KHR157" s="59"/>
      <c r="KHS157" s="59"/>
      <c r="KHT157" s="59"/>
      <c r="KHU157" s="59"/>
      <c r="KHV157" s="59"/>
      <c r="KHW157" s="59"/>
      <c r="KHX157" s="59"/>
      <c r="KHY157" s="59"/>
      <c r="KHZ157" s="59"/>
      <c r="KIA157" s="59"/>
      <c r="KIB157" s="59"/>
      <c r="KIC157" s="59"/>
      <c r="KID157" s="59"/>
      <c r="KIE157" s="59"/>
      <c r="KIF157" s="59"/>
      <c r="KIG157" s="59"/>
      <c r="KIH157" s="59"/>
      <c r="KII157" s="59"/>
      <c r="KIJ157" s="59"/>
      <c r="KIK157" s="59"/>
      <c r="KIL157" s="59"/>
      <c r="KIM157" s="59"/>
      <c r="KIN157" s="59"/>
      <c r="KIO157" s="59"/>
      <c r="KIP157" s="59"/>
      <c r="KIQ157" s="59"/>
      <c r="KIR157" s="59"/>
      <c r="KIS157" s="59"/>
      <c r="KIT157" s="59"/>
      <c r="KIU157" s="59"/>
      <c r="KIV157" s="59"/>
      <c r="KIW157" s="59"/>
      <c r="KIX157" s="59"/>
      <c r="KIY157" s="59"/>
      <c r="KIZ157" s="59"/>
      <c r="KJA157" s="59"/>
      <c r="KJB157" s="59"/>
      <c r="KJC157" s="59"/>
      <c r="KJD157" s="59"/>
      <c r="KJE157" s="59"/>
      <c r="KJF157" s="59"/>
      <c r="KJG157" s="59"/>
      <c r="KJH157" s="59"/>
      <c r="KJI157" s="59"/>
      <c r="KJJ157" s="59"/>
      <c r="KJK157" s="59"/>
      <c r="KJL157" s="59"/>
      <c r="KJM157" s="59"/>
      <c r="KJN157" s="59"/>
      <c r="KJO157" s="59"/>
      <c r="KJP157" s="59"/>
      <c r="KJQ157" s="59"/>
      <c r="KJR157" s="59"/>
      <c r="KJS157" s="59"/>
      <c r="KJT157" s="59"/>
      <c r="KJU157" s="59"/>
      <c r="KJV157" s="59"/>
      <c r="KJW157" s="59"/>
      <c r="KJX157" s="59"/>
      <c r="KJY157" s="59"/>
      <c r="KJZ157" s="59"/>
      <c r="KKA157" s="59"/>
      <c r="KKB157" s="59"/>
      <c r="KKC157" s="59"/>
      <c r="KKD157" s="59"/>
      <c r="KKE157" s="59"/>
      <c r="KKF157" s="59"/>
      <c r="KKG157" s="59"/>
      <c r="KKH157" s="59"/>
      <c r="KKI157" s="59"/>
      <c r="KKJ157" s="59"/>
      <c r="KKK157" s="59"/>
      <c r="KKL157" s="59"/>
      <c r="KKM157" s="59"/>
      <c r="KKN157" s="59"/>
      <c r="KKO157" s="59"/>
      <c r="KKP157" s="59"/>
      <c r="KKQ157" s="59"/>
      <c r="KKR157" s="59"/>
      <c r="KKS157" s="59"/>
      <c r="KKT157" s="59"/>
      <c r="KKU157" s="59"/>
      <c r="KKV157" s="59"/>
      <c r="KKW157" s="59"/>
      <c r="KKX157" s="59"/>
      <c r="KKY157" s="59"/>
      <c r="KKZ157" s="59"/>
      <c r="KLA157" s="59"/>
      <c r="KLB157" s="59"/>
      <c r="KLC157" s="59"/>
      <c r="KLD157" s="59"/>
      <c r="KLE157" s="59"/>
      <c r="KLF157" s="59"/>
      <c r="KLG157" s="59"/>
      <c r="KLH157" s="59"/>
      <c r="KLI157" s="59"/>
      <c r="KLJ157" s="59"/>
      <c r="KLK157" s="59"/>
      <c r="KLL157" s="59"/>
      <c r="KLM157" s="59"/>
      <c r="KLN157" s="59"/>
      <c r="KLO157" s="59"/>
      <c r="KLP157" s="59"/>
      <c r="KLQ157" s="59"/>
      <c r="KLR157" s="59"/>
      <c r="KLS157" s="59"/>
      <c r="KLT157" s="59"/>
      <c r="KLU157" s="59"/>
      <c r="KLV157" s="59"/>
      <c r="KLW157" s="59"/>
      <c r="KLX157" s="59"/>
      <c r="KLY157" s="59"/>
      <c r="KLZ157" s="59"/>
      <c r="KMA157" s="59"/>
      <c r="KMB157" s="59"/>
      <c r="KMC157" s="59"/>
      <c r="KMD157" s="59"/>
      <c r="KME157" s="59"/>
      <c r="KMF157" s="59"/>
      <c r="KMG157" s="59"/>
      <c r="KMH157" s="59"/>
      <c r="KMI157" s="59"/>
      <c r="KMJ157" s="59"/>
      <c r="KMK157" s="59"/>
      <c r="KML157" s="59"/>
      <c r="KMM157" s="59"/>
      <c r="KMN157" s="59"/>
      <c r="KMO157" s="59"/>
      <c r="KMP157" s="59"/>
      <c r="KMQ157" s="59"/>
      <c r="KMR157" s="59"/>
      <c r="KMS157" s="59"/>
      <c r="KMT157" s="59"/>
      <c r="KMU157" s="59"/>
      <c r="KMV157" s="59"/>
      <c r="KMW157" s="59"/>
      <c r="KMX157" s="59"/>
      <c r="KMY157" s="59"/>
      <c r="KMZ157" s="59"/>
      <c r="KNA157" s="59"/>
      <c r="KNB157" s="59"/>
      <c r="KNC157" s="59"/>
      <c r="KND157" s="59"/>
      <c r="KNE157" s="59"/>
      <c r="KNF157" s="59"/>
      <c r="KNG157" s="59"/>
      <c r="KNH157" s="59"/>
      <c r="KNI157" s="59"/>
      <c r="KNJ157" s="59"/>
      <c r="KNK157" s="59"/>
      <c r="KNL157" s="59"/>
      <c r="KNM157" s="59"/>
      <c r="KNN157" s="59"/>
      <c r="KNO157" s="59"/>
      <c r="KNP157" s="59"/>
      <c r="KNQ157" s="59"/>
      <c r="KNR157" s="59"/>
      <c r="KNS157" s="59"/>
      <c r="KNT157" s="59"/>
      <c r="KNU157" s="59"/>
      <c r="KNV157" s="59"/>
      <c r="KNW157" s="59"/>
      <c r="KNX157" s="59"/>
      <c r="KNY157" s="59"/>
      <c r="KNZ157" s="59"/>
      <c r="KOA157" s="59"/>
      <c r="KOB157" s="59"/>
      <c r="KOC157" s="59"/>
      <c r="KOD157" s="59"/>
      <c r="KOE157" s="59"/>
      <c r="KOF157" s="59"/>
      <c r="KOG157" s="59"/>
      <c r="KOH157" s="59"/>
      <c r="KOI157" s="59"/>
      <c r="KOJ157" s="59"/>
      <c r="KOK157" s="59"/>
      <c r="KOL157" s="59"/>
      <c r="KOM157" s="59"/>
      <c r="KON157" s="59"/>
      <c r="KOO157" s="59"/>
      <c r="KOP157" s="59"/>
      <c r="KOQ157" s="59"/>
      <c r="KOR157" s="59"/>
      <c r="KOS157" s="59"/>
      <c r="KOT157" s="59"/>
      <c r="KOU157" s="59"/>
      <c r="KOV157" s="59"/>
      <c r="KOW157" s="59"/>
      <c r="KOX157" s="59"/>
      <c r="KOY157" s="59"/>
      <c r="KOZ157" s="59"/>
      <c r="KPA157" s="59"/>
      <c r="KPB157" s="59"/>
      <c r="KPC157" s="59"/>
      <c r="KPD157" s="59"/>
      <c r="KPE157" s="59"/>
      <c r="KPF157" s="59"/>
      <c r="KPG157" s="59"/>
      <c r="KPH157" s="59"/>
      <c r="KPI157" s="59"/>
      <c r="KPJ157" s="59"/>
      <c r="KPK157" s="59"/>
      <c r="KPL157" s="59"/>
      <c r="KPM157" s="59"/>
      <c r="KPN157" s="59"/>
      <c r="KPO157" s="59"/>
      <c r="KPP157" s="59"/>
      <c r="KPQ157" s="59"/>
      <c r="KPR157" s="59"/>
      <c r="KPS157" s="59"/>
      <c r="KPT157" s="59"/>
      <c r="KPU157" s="59"/>
      <c r="KPV157" s="59"/>
      <c r="KPW157" s="59"/>
      <c r="KPX157" s="59"/>
      <c r="KPY157" s="59"/>
      <c r="KPZ157" s="59"/>
      <c r="KQA157" s="59"/>
      <c r="KQB157" s="59"/>
      <c r="KQC157" s="59"/>
      <c r="KQD157" s="59"/>
      <c r="KQE157" s="59"/>
      <c r="KQF157" s="59"/>
      <c r="KQG157" s="59"/>
      <c r="KQH157" s="59"/>
      <c r="KQI157" s="59"/>
      <c r="KQJ157" s="59"/>
      <c r="KQK157" s="59"/>
      <c r="KQL157" s="59"/>
      <c r="KQM157" s="59"/>
      <c r="KQN157" s="59"/>
      <c r="KQO157" s="59"/>
      <c r="KQP157" s="59"/>
      <c r="KQQ157" s="59"/>
      <c r="KQR157" s="59"/>
      <c r="KQS157" s="59"/>
      <c r="KQT157" s="59"/>
      <c r="KQU157" s="59"/>
      <c r="KQV157" s="59"/>
      <c r="KQW157" s="59"/>
      <c r="KQX157" s="59"/>
      <c r="KQY157" s="59"/>
      <c r="KQZ157" s="59"/>
      <c r="KRA157" s="59"/>
      <c r="KRB157" s="59"/>
      <c r="KRC157" s="59"/>
      <c r="KRD157" s="59"/>
      <c r="KRE157" s="59"/>
      <c r="KRF157" s="59"/>
      <c r="KRG157" s="59"/>
      <c r="KRH157" s="59"/>
      <c r="KRI157" s="59"/>
      <c r="KRJ157" s="59"/>
      <c r="KRK157" s="59"/>
      <c r="KRL157" s="59"/>
      <c r="KRM157" s="59"/>
      <c r="KRN157" s="59"/>
      <c r="KRO157" s="59"/>
      <c r="KRP157" s="59"/>
      <c r="KRQ157" s="59"/>
      <c r="KRR157" s="59"/>
      <c r="KRS157" s="59"/>
      <c r="KRT157" s="59"/>
      <c r="KRU157" s="59"/>
      <c r="KRV157" s="59"/>
      <c r="KRW157" s="59"/>
      <c r="KRX157" s="59"/>
      <c r="KRY157" s="59"/>
      <c r="KRZ157" s="59"/>
      <c r="KSA157" s="59"/>
      <c r="KSB157" s="59"/>
      <c r="KSC157" s="59"/>
      <c r="KSD157" s="59"/>
      <c r="KSE157" s="59"/>
      <c r="KSF157" s="59"/>
      <c r="KSG157" s="59"/>
      <c r="KSH157" s="59"/>
      <c r="KSI157" s="59"/>
      <c r="KSJ157" s="59"/>
      <c r="KSK157" s="59"/>
      <c r="KSL157" s="59"/>
      <c r="KSM157" s="59"/>
      <c r="KSN157" s="59"/>
      <c r="KSO157" s="59"/>
      <c r="KSP157" s="59"/>
      <c r="KSQ157" s="59"/>
      <c r="KSR157" s="59"/>
      <c r="KSS157" s="59"/>
      <c r="KST157" s="59"/>
      <c r="KSU157" s="59"/>
      <c r="KSV157" s="59"/>
      <c r="KSW157" s="59"/>
      <c r="KSX157" s="59"/>
      <c r="KSY157" s="59"/>
      <c r="KSZ157" s="59"/>
      <c r="KTA157" s="59"/>
      <c r="KTB157" s="59"/>
      <c r="KTC157" s="59"/>
      <c r="KTD157" s="59"/>
      <c r="KTE157" s="59"/>
      <c r="KTF157" s="59"/>
      <c r="KTG157" s="59"/>
      <c r="KTH157" s="59"/>
      <c r="KTI157" s="59"/>
      <c r="KTJ157" s="59"/>
      <c r="KTK157" s="59"/>
      <c r="KTL157" s="59"/>
      <c r="KTM157" s="59"/>
      <c r="KTN157" s="59"/>
      <c r="KTO157" s="59"/>
      <c r="KTP157" s="59"/>
      <c r="KTQ157" s="59"/>
      <c r="KTR157" s="59"/>
      <c r="KTS157" s="59"/>
      <c r="KTT157" s="59"/>
      <c r="KTU157" s="59"/>
      <c r="KTV157" s="59"/>
      <c r="KTW157" s="59"/>
      <c r="KTX157" s="59"/>
      <c r="KTY157" s="59"/>
      <c r="KTZ157" s="59"/>
      <c r="KUA157" s="59"/>
      <c r="KUB157" s="59"/>
      <c r="KUC157" s="59"/>
      <c r="KUD157" s="59"/>
      <c r="KUE157" s="59"/>
      <c r="KUF157" s="59"/>
      <c r="KUG157" s="59"/>
      <c r="KUH157" s="59"/>
      <c r="KUI157" s="59"/>
      <c r="KUJ157" s="59"/>
      <c r="KUK157" s="59"/>
      <c r="KUL157" s="59"/>
      <c r="KUM157" s="59"/>
      <c r="KUN157" s="59"/>
      <c r="KUO157" s="59"/>
      <c r="KUP157" s="59"/>
      <c r="KUQ157" s="59"/>
      <c r="KUR157" s="59"/>
      <c r="KUS157" s="59"/>
      <c r="KUT157" s="59"/>
      <c r="KUU157" s="59"/>
      <c r="KUV157" s="59"/>
      <c r="KUW157" s="59"/>
      <c r="KUX157" s="59"/>
      <c r="KUY157" s="59"/>
      <c r="KUZ157" s="59"/>
      <c r="KVA157" s="59"/>
      <c r="KVB157" s="59"/>
      <c r="KVC157" s="59"/>
      <c r="KVD157" s="59"/>
      <c r="KVE157" s="59"/>
      <c r="KVF157" s="59"/>
      <c r="KVG157" s="59"/>
      <c r="KVH157" s="59"/>
      <c r="KVI157" s="59"/>
      <c r="KVJ157" s="59"/>
      <c r="KVK157" s="59"/>
      <c r="KVL157" s="59"/>
      <c r="KVM157" s="59"/>
      <c r="KVN157" s="59"/>
      <c r="KVO157" s="59"/>
      <c r="KVP157" s="59"/>
      <c r="KVQ157" s="59"/>
      <c r="KVR157" s="59"/>
      <c r="KVS157" s="59"/>
      <c r="KVT157" s="59"/>
      <c r="KVU157" s="59"/>
      <c r="KVV157" s="59"/>
      <c r="KVW157" s="59"/>
      <c r="KVX157" s="59"/>
      <c r="KVY157" s="59"/>
      <c r="KVZ157" s="59"/>
      <c r="KWA157" s="59"/>
      <c r="KWB157" s="59"/>
      <c r="KWC157" s="59"/>
      <c r="KWD157" s="59"/>
      <c r="KWE157" s="59"/>
      <c r="KWF157" s="59"/>
      <c r="KWG157" s="59"/>
      <c r="KWH157" s="59"/>
      <c r="KWI157" s="59"/>
      <c r="KWJ157" s="59"/>
      <c r="KWK157" s="59"/>
      <c r="KWL157" s="59"/>
      <c r="KWM157" s="59"/>
      <c r="KWN157" s="59"/>
      <c r="KWO157" s="59"/>
      <c r="KWP157" s="59"/>
      <c r="KWQ157" s="59"/>
      <c r="KWR157" s="59"/>
      <c r="KWS157" s="59"/>
      <c r="KWT157" s="59"/>
      <c r="KWU157" s="59"/>
      <c r="KWV157" s="59"/>
      <c r="KWW157" s="59"/>
      <c r="KWX157" s="59"/>
      <c r="KWY157" s="59"/>
      <c r="KWZ157" s="59"/>
      <c r="KXA157" s="59"/>
      <c r="KXB157" s="59"/>
      <c r="KXC157" s="59"/>
      <c r="KXD157" s="59"/>
      <c r="KXE157" s="59"/>
      <c r="KXF157" s="59"/>
      <c r="KXG157" s="59"/>
      <c r="KXH157" s="59"/>
      <c r="KXI157" s="59"/>
      <c r="KXJ157" s="59"/>
      <c r="KXK157" s="59"/>
      <c r="KXL157" s="59"/>
      <c r="KXM157" s="59"/>
      <c r="KXN157" s="59"/>
      <c r="KXO157" s="59"/>
      <c r="KXP157" s="59"/>
      <c r="KXQ157" s="59"/>
      <c r="KXR157" s="59"/>
      <c r="KXS157" s="59"/>
      <c r="KXT157" s="59"/>
      <c r="KXU157" s="59"/>
      <c r="KXV157" s="59"/>
      <c r="KXW157" s="59"/>
      <c r="KXX157" s="59"/>
      <c r="KXY157" s="59"/>
      <c r="KXZ157" s="59"/>
      <c r="KYA157" s="59"/>
      <c r="KYB157" s="59"/>
      <c r="KYC157" s="59"/>
      <c r="KYD157" s="59"/>
      <c r="KYE157" s="59"/>
      <c r="KYF157" s="59"/>
      <c r="KYG157" s="59"/>
      <c r="KYH157" s="59"/>
      <c r="KYI157" s="59"/>
      <c r="KYJ157" s="59"/>
      <c r="KYK157" s="59"/>
      <c r="KYL157" s="59"/>
      <c r="KYM157" s="59"/>
      <c r="KYN157" s="59"/>
      <c r="KYO157" s="59"/>
      <c r="KYP157" s="59"/>
      <c r="KYQ157" s="59"/>
      <c r="KYR157" s="59"/>
      <c r="KYS157" s="59"/>
      <c r="KYT157" s="59"/>
      <c r="KYU157" s="59"/>
      <c r="KYV157" s="59"/>
      <c r="KYW157" s="59"/>
      <c r="KYX157" s="59"/>
      <c r="KYY157" s="59"/>
      <c r="KYZ157" s="59"/>
      <c r="KZA157" s="59"/>
      <c r="KZB157" s="59"/>
      <c r="KZC157" s="59"/>
      <c r="KZD157" s="59"/>
      <c r="KZE157" s="59"/>
      <c r="KZF157" s="59"/>
      <c r="KZG157" s="59"/>
      <c r="KZH157" s="59"/>
      <c r="KZI157" s="59"/>
      <c r="KZJ157" s="59"/>
      <c r="KZK157" s="59"/>
      <c r="KZL157" s="59"/>
      <c r="KZM157" s="59"/>
      <c r="KZN157" s="59"/>
      <c r="KZO157" s="59"/>
      <c r="KZP157" s="59"/>
      <c r="KZQ157" s="59"/>
      <c r="KZR157" s="59"/>
      <c r="KZS157" s="59"/>
      <c r="KZT157" s="59"/>
      <c r="KZU157" s="59"/>
      <c r="KZV157" s="59"/>
      <c r="KZW157" s="59"/>
      <c r="KZX157" s="59"/>
      <c r="KZY157" s="59"/>
      <c r="KZZ157" s="59"/>
      <c r="LAA157" s="59"/>
      <c r="LAB157" s="59"/>
      <c r="LAC157" s="59"/>
      <c r="LAD157" s="59"/>
      <c r="LAE157" s="59"/>
      <c r="LAF157" s="59"/>
      <c r="LAG157" s="59"/>
      <c r="LAH157" s="59"/>
      <c r="LAI157" s="59"/>
      <c r="LAJ157" s="59"/>
      <c r="LAK157" s="59"/>
      <c r="LAL157" s="59"/>
      <c r="LAM157" s="59"/>
      <c r="LAN157" s="59"/>
      <c r="LAO157" s="59"/>
      <c r="LAP157" s="59"/>
      <c r="LAQ157" s="59"/>
      <c r="LAR157" s="59"/>
      <c r="LAS157" s="59"/>
      <c r="LAT157" s="59"/>
      <c r="LAU157" s="59"/>
      <c r="LAV157" s="59"/>
      <c r="LAW157" s="59"/>
      <c r="LAX157" s="59"/>
      <c r="LAY157" s="59"/>
      <c r="LAZ157" s="59"/>
      <c r="LBA157" s="59"/>
      <c r="LBB157" s="59"/>
      <c r="LBC157" s="59"/>
      <c r="LBD157" s="59"/>
      <c r="LBE157" s="59"/>
      <c r="LBF157" s="59"/>
      <c r="LBG157" s="59"/>
      <c r="LBH157" s="59"/>
      <c r="LBI157" s="59"/>
      <c r="LBJ157" s="59"/>
      <c r="LBK157" s="59"/>
      <c r="LBL157" s="59"/>
      <c r="LBM157" s="59"/>
      <c r="LBN157" s="59"/>
      <c r="LBO157" s="59"/>
      <c r="LBP157" s="59"/>
      <c r="LBQ157" s="59"/>
      <c r="LBR157" s="59"/>
      <c r="LBS157" s="59"/>
      <c r="LBT157" s="59"/>
      <c r="LBU157" s="59"/>
      <c r="LBV157" s="59"/>
      <c r="LBW157" s="59"/>
      <c r="LBX157" s="59"/>
      <c r="LBY157" s="59"/>
      <c r="LBZ157" s="59"/>
      <c r="LCA157" s="59"/>
      <c r="LCB157" s="59"/>
      <c r="LCC157" s="59"/>
      <c r="LCD157" s="59"/>
      <c r="LCE157" s="59"/>
      <c r="LCF157" s="59"/>
      <c r="LCG157" s="59"/>
      <c r="LCH157" s="59"/>
      <c r="LCI157" s="59"/>
      <c r="LCJ157" s="59"/>
      <c r="LCK157" s="59"/>
      <c r="LCL157" s="59"/>
      <c r="LCM157" s="59"/>
      <c r="LCN157" s="59"/>
      <c r="LCO157" s="59"/>
      <c r="LCP157" s="59"/>
      <c r="LCQ157" s="59"/>
      <c r="LCR157" s="59"/>
      <c r="LCS157" s="59"/>
      <c r="LCT157" s="59"/>
      <c r="LCU157" s="59"/>
      <c r="LCV157" s="59"/>
      <c r="LCW157" s="59"/>
      <c r="LCX157" s="59"/>
      <c r="LCY157" s="59"/>
      <c r="LCZ157" s="59"/>
      <c r="LDA157" s="59"/>
      <c r="LDB157" s="59"/>
      <c r="LDC157" s="59"/>
      <c r="LDD157" s="59"/>
      <c r="LDE157" s="59"/>
      <c r="LDF157" s="59"/>
      <c r="LDG157" s="59"/>
      <c r="LDH157" s="59"/>
      <c r="LDI157" s="59"/>
      <c r="LDJ157" s="59"/>
      <c r="LDK157" s="59"/>
      <c r="LDL157" s="59"/>
      <c r="LDM157" s="59"/>
      <c r="LDN157" s="59"/>
      <c r="LDO157" s="59"/>
      <c r="LDP157" s="59"/>
      <c r="LDQ157" s="59"/>
      <c r="LDR157" s="59"/>
      <c r="LDS157" s="59"/>
      <c r="LDT157" s="59"/>
      <c r="LDU157" s="59"/>
      <c r="LDV157" s="59"/>
      <c r="LDW157" s="59"/>
      <c r="LDX157" s="59"/>
      <c r="LDY157" s="59"/>
      <c r="LDZ157" s="59"/>
      <c r="LEA157" s="59"/>
      <c r="LEB157" s="59"/>
      <c r="LEC157" s="59"/>
      <c r="LED157" s="59"/>
      <c r="LEE157" s="59"/>
      <c r="LEF157" s="59"/>
      <c r="LEG157" s="59"/>
      <c r="LEH157" s="59"/>
      <c r="LEI157" s="59"/>
      <c r="LEJ157" s="59"/>
      <c r="LEK157" s="59"/>
      <c r="LEL157" s="59"/>
      <c r="LEM157" s="59"/>
      <c r="LEN157" s="59"/>
      <c r="LEO157" s="59"/>
      <c r="LEP157" s="59"/>
      <c r="LEQ157" s="59"/>
      <c r="LER157" s="59"/>
      <c r="LES157" s="59"/>
      <c r="LET157" s="59"/>
      <c r="LEU157" s="59"/>
      <c r="LEV157" s="59"/>
      <c r="LEW157" s="59"/>
      <c r="LEX157" s="59"/>
      <c r="LEY157" s="59"/>
      <c r="LEZ157" s="59"/>
      <c r="LFA157" s="59"/>
      <c r="LFB157" s="59"/>
      <c r="LFC157" s="59"/>
      <c r="LFD157" s="59"/>
      <c r="LFE157" s="59"/>
      <c r="LFF157" s="59"/>
      <c r="LFG157" s="59"/>
      <c r="LFH157" s="59"/>
      <c r="LFI157" s="59"/>
      <c r="LFJ157" s="59"/>
      <c r="LFK157" s="59"/>
      <c r="LFL157" s="59"/>
      <c r="LFM157" s="59"/>
      <c r="LFN157" s="59"/>
      <c r="LFO157" s="59"/>
      <c r="LFP157" s="59"/>
      <c r="LFQ157" s="59"/>
      <c r="LFR157" s="59"/>
      <c r="LFS157" s="59"/>
      <c r="LFT157" s="59"/>
      <c r="LFU157" s="59"/>
      <c r="LFV157" s="59"/>
      <c r="LFW157" s="59"/>
      <c r="LFX157" s="59"/>
      <c r="LFY157" s="59"/>
      <c r="LFZ157" s="59"/>
      <c r="LGA157" s="59"/>
      <c r="LGB157" s="59"/>
      <c r="LGC157" s="59"/>
      <c r="LGD157" s="59"/>
      <c r="LGE157" s="59"/>
      <c r="LGF157" s="59"/>
      <c r="LGG157" s="59"/>
      <c r="LGH157" s="59"/>
      <c r="LGI157" s="59"/>
      <c r="LGJ157" s="59"/>
      <c r="LGK157" s="59"/>
      <c r="LGL157" s="59"/>
      <c r="LGM157" s="59"/>
      <c r="LGN157" s="59"/>
      <c r="LGO157" s="59"/>
      <c r="LGP157" s="59"/>
      <c r="LGQ157" s="59"/>
      <c r="LGR157" s="59"/>
      <c r="LGS157" s="59"/>
      <c r="LGT157" s="59"/>
      <c r="LGU157" s="59"/>
      <c r="LGV157" s="59"/>
      <c r="LGW157" s="59"/>
      <c r="LGX157" s="59"/>
      <c r="LGY157" s="59"/>
      <c r="LGZ157" s="59"/>
      <c r="LHA157" s="59"/>
      <c r="LHB157" s="59"/>
      <c r="LHC157" s="59"/>
      <c r="LHD157" s="59"/>
      <c r="LHE157" s="59"/>
      <c r="LHF157" s="59"/>
      <c r="LHG157" s="59"/>
      <c r="LHH157" s="59"/>
      <c r="LHI157" s="59"/>
      <c r="LHJ157" s="59"/>
      <c r="LHK157" s="59"/>
      <c r="LHL157" s="59"/>
      <c r="LHM157" s="59"/>
      <c r="LHN157" s="59"/>
      <c r="LHO157" s="59"/>
      <c r="LHP157" s="59"/>
      <c r="LHQ157" s="59"/>
      <c r="LHR157" s="59"/>
      <c r="LHS157" s="59"/>
      <c r="LHT157" s="59"/>
      <c r="LHU157" s="59"/>
      <c r="LHV157" s="59"/>
      <c r="LHW157" s="59"/>
      <c r="LHX157" s="59"/>
      <c r="LHY157" s="59"/>
      <c r="LHZ157" s="59"/>
      <c r="LIA157" s="59"/>
      <c r="LIB157" s="59"/>
      <c r="LIC157" s="59"/>
      <c r="LID157" s="59"/>
      <c r="LIE157" s="59"/>
      <c r="LIF157" s="59"/>
      <c r="LIG157" s="59"/>
      <c r="LIH157" s="59"/>
      <c r="LII157" s="59"/>
      <c r="LIJ157" s="59"/>
      <c r="LIK157" s="59"/>
      <c r="LIL157" s="59"/>
      <c r="LIM157" s="59"/>
      <c r="LIN157" s="59"/>
      <c r="LIO157" s="59"/>
      <c r="LIP157" s="59"/>
      <c r="LIQ157" s="59"/>
      <c r="LIR157" s="59"/>
      <c r="LIS157" s="59"/>
      <c r="LIT157" s="59"/>
      <c r="LIU157" s="59"/>
      <c r="LIV157" s="59"/>
      <c r="LIW157" s="59"/>
      <c r="LIX157" s="59"/>
      <c r="LIY157" s="59"/>
      <c r="LIZ157" s="59"/>
      <c r="LJA157" s="59"/>
      <c r="LJB157" s="59"/>
      <c r="LJC157" s="59"/>
      <c r="LJD157" s="59"/>
      <c r="LJE157" s="59"/>
      <c r="LJF157" s="59"/>
      <c r="LJG157" s="59"/>
      <c r="LJH157" s="59"/>
      <c r="LJI157" s="59"/>
      <c r="LJJ157" s="59"/>
      <c r="LJK157" s="59"/>
      <c r="LJL157" s="59"/>
      <c r="LJM157" s="59"/>
      <c r="LJN157" s="59"/>
      <c r="LJO157" s="59"/>
      <c r="LJP157" s="59"/>
      <c r="LJQ157" s="59"/>
      <c r="LJR157" s="59"/>
      <c r="LJS157" s="59"/>
      <c r="LJT157" s="59"/>
      <c r="LJU157" s="59"/>
      <c r="LJV157" s="59"/>
      <c r="LJW157" s="59"/>
      <c r="LJX157" s="59"/>
      <c r="LJY157" s="59"/>
      <c r="LJZ157" s="59"/>
      <c r="LKA157" s="59"/>
      <c r="LKB157" s="59"/>
      <c r="LKC157" s="59"/>
      <c r="LKD157" s="59"/>
      <c r="LKE157" s="59"/>
      <c r="LKF157" s="59"/>
      <c r="LKG157" s="59"/>
      <c r="LKH157" s="59"/>
      <c r="LKI157" s="59"/>
      <c r="LKJ157" s="59"/>
      <c r="LKK157" s="59"/>
      <c r="LKL157" s="59"/>
      <c r="LKM157" s="59"/>
      <c r="LKN157" s="59"/>
      <c r="LKO157" s="59"/>
      <c r="LKP157" s="59"/>
      <c r="LKQ157" s="59"/>
      <c r="LKR157" s="59"/>
      <c r="LKS157" s="59"/>
      <c r="LKT157" s="59"/>
      <c r="LKU157" s="59"/>
      <c r="LKV157" s="59"/>
      <c r="LKW157" s="59"/>
      <c r="LKX157" s="59"/>
      <c r="LKY157" s="59"/>
      <c r="LKZ157" s="59"/>
      <c r="LLA157" s="59"/>
      <c r="LLB157" s="59"/>
      <c r="LLC157" s="59"/>
      <c r="LLD157" s="59"/>
      <c r="LLE157" s="59"/>
      <c r="LLF157" s="59"/>
      <c r="LLG157" s="59"/>
      <c r="LLH157" s="59"/>
      <c r="LLI157" s="59"/>
      <c r="LLJ157" s="59"/>
      <c r="LLK157" s="59"/>
      <c r="LLL157" s="59"/>
      <c r="LLM157" s="59"/>
      <c r="LLN157" s="59"/>
      <c r="LLO157" s="59"/>
      <c r="LLP157" s="59"/>
      <c r="LLQ157" s="59"/>
      <c r="LLR157" s="59"/>
      <c r="LLS157" s="59"/>
      <c r="LLT157" s="59"/>
      <c r="LLU157" s="59"/>
      <c r="LLV157" s="59"/>
      <c r="LLW157" s="59"/>
      <c r="LLX157" s="59"/>
      <c r="LLY157" s="59"/>
      <c r="LLZ157" s="59"/>
      <c r="LMA157" s="59"/>
      <c r="LMB157" s="59"/>
      <c r="LMC157" s="59"/>
      <c r="LMD157" s="59"/>
      <c r="LME157" s="59"/>
      <c r="LMF157" s="59"/>
      <c r="LMG157" s="59"/>
      <c r="LMH157" s="59"/>
      <c r="LMI157" s="59"/>
      <c r="LMJ157" s="59"/>
      <c r="LMK157" s="59"/>
      <c r="LML157" s="59"/>
      <c r="LMM157" s="59"/>
      <c r="LMN157" s="59"/>
      <c r="LMO157" s="59"/>
      <c r="LMP157" s="59"/>
      <c r="LMQ157" s="59"/>
      <c r="LMR157" s="59"/>
      <c r="LMS157" s="59"/>
      <c r="LMT157" s="59"/>
      <c r="LMU157" s="59"/>
      <c r="LMV157" s="59"/>
      <c r="LMW157" s="59"/>
      <c r="LMX157" s="59"/>
      <c r="LMY157" s="59"/>
      <c r="LMZ157" s="59"/>
      <c r="LNA157" s="59"/>
      <c r="LNB157" s="59"/>
      <c r="LNC157" s="59"/>
      <c r="LND157" s="59"/>
      <c r="LNE157" s="59"/>
      <c r="LNF157" s="59"/>
      <c r="LNG157" s="59"/>
      <c r="LNH157" s="59"/>
      <c r="LNI157" s="59"/>
      <c r="LNJ157" s="59"/>
      <c r="LNK157" s="59"/>
      <c r="LNL157" s="59"/>
      <c r="LNM157" s="59"/>
      <c r="LNN157" s="59"/>
      <c r="LNO157" s="59"/>
      <c r="LNP157" s="59"/>
      <c r="LNQ157" s="59"/>
      <c r="LNR157" s="59"/>
      <c r="LNS157" s="59"/>
      <c r="LNT157" s="59"/>
      <c r="LNU157" s="59"/>
      <c r="LNV157" s="59"/>
      <c r="LNW157" s="59"/>
      <c r="LNX157" s="59"/>
      <c r="LNY157" s="59"/>
      <c r="LNZ157" s="59"/>
      <c r="LOA157" s="59"/>
      <c r="LOB157" s="59"/>
      <c r="LOC157" s="59"/>
      <c r="LOD157" s="59"/>
      <c r="LOE157" s="59"/>
      <c r="LOF157" s="59"/>
      <c r="LOG157" s="59"/>
      <c r="LOH157" s="59"/>
      <c r="LOI157" s="59"/>
      <c r="LOJ157" s="59"/>
      <c r="LOK157" s="59"/>
      <c r="LOL157" s="59"/>
      <c r="LOM157" s="59"/>
      <c r="LON157" s="59"/>
      <c r="LOO157" s="59"/>
      <c r="LOP157" s="59"/>
      <c r="LOQ157" s="59"/>
      <c r="LOR157" s="59"/>
      <c r="LOS157" s="59"/>
      <c r="LOT157" s="59"/>
      <c r="LOU157" s="59"/>
      <c r="LOV157" s="59"/>
      <c r="LOW157" s="59"/>
      <c r="LOX157" s="59"/>
      <c r="LOY157" s="59"/>
      <c r="LOZ157" s="59"/>
      <c r="LPA157" s="59"/>
      <c r="LPB157" s="59"/>
      <c r="LPC157" s="59"/>
      <c r="LPD157" s="59"/>
      <c r="LPE157" s="59"/>
      <c r="LPF157" s="59"/>
      <c r="LPG157" s="59"/>
      <c r="LPH157" s="59"/>
      <c r="LPI157" s="59"/>
      <c r="LPJ157" s="59"/>
      <c r="LPK157" s="59"/>
      <c r="LPL157" s="59"/>
      <c r="LPM157" s="59"/>
      <c r="LPN157" s="59"/>
      <c r="LPO157" s="59"/>
      <c r="LPP157" s="59"/>
      <c r="LPQ157" s="59"/>
      <c r="LPR157" s="59"/>
      <c r="LPS157" s="59"/>
      <c r="LPT157" s="59"/>
      <c r="LPU157" s="59"/>
      <c r="LPV157" s="59"/>
      <c r="LPW157" s="59"/>
      <c r="LPX157" s="59"/>
      <c r="LPY157" s="59"/>
      <c r="LPZ157" s="59"/>
      <c r="LQA157" s="59"/>
      <c r="LQB157" s="59"/>
      <c r="LQC157" s="59"/>
      <c r="LQD157" s="59"/>
      <c r="LQE157" s="59"/>
      <c r="LQF157" s="59"/>
      <c r="LQG157" s="59"/>
      <c r="LQH157" s="59"/>
      <c r="LQI157" s="59"/>
      <c r="LQJ157" s="59"/>
      <c r="LQK157" s="59"/>
      <c r="LQL157" s="59"/>
      <c r="LQM157" s="59"/>
      <c r="LQN157" s="59"/>
      <c r="LQO157" s="59"/>
      <c r="LQP157" s="59"/>
      <c r="LQQ157" s="59"/>
      <c r="LQR157" s="59"/>
      <c r="LQS157" s="59"/>
      <c r="LQT157" s="59"/>
      <c r="LQU157" s="59"/>
      <c r="LQV157" s="59"/>
      <c r="LQW157" s="59"/>
      <c r="LQX157" s="59"/>
      <c r="LQY157" s="59"/>
      <c r="LQZ157" s="59"/>
      <c r="LRA157" s="59"/>
      <c r="LRB157" s="59"/>
      <c r="LRC157" s="59"/>
      <c r="LRD157" s="59"/>
      <c r="LRE157" s="59"/>
      <c r="LRF157" s="59"/>
      <c r="LRG157" s="59"/>
      <c r="LRH157" s="59"/>
      <c r="LRI157" s="59"/>
      <c r="LRJ157" s="59"/>
      <c r="LRK157" s="59"/>
      <c r="LRL157" s="59"/>
      <c r="LRM157" s="59"/>
      <c r="LRN157" s="59"/>
      <c r="LRO157" s="59"/>
      <c r="LRP157" s="59"/>
      <c r="LRQ157" s="59"/>
      <c r="LRR157" s="59"/>
      <c r="LRS157" s="59"/>
      <c r="LRT157" s="59"/>
      <c r="LRU157" s="59"/>
      <c r="LRV157" s="59"/>
      <c r="LRW157" s="59"/>
      <c r="LRX157" s="59"/>
      <c r="LRY157" s="59"/>
      <c r="LRZ157" s="59"/>
      <c r="LSA157" s="59"/>
      <c r="LSB157" s="59"/>
      <c r="LSC157" s="59"/>
      <c r="LSD157" s="59"/>
      <c r="LSE157" s="59"/>
      <c r="LSF157" s="59"/>
      <c r="LSG157" s="59"/>
      <c r="LSH157" s="59"/>
      <c r="LSI157" s="59"/>
      <c r="LSJ157" s="59"/>
      <c r="LSK157" s="59"/>
      <c r="LSL157" s="59"/>
      <c r="LSM157" s="59"/>
      <c r="LSN157" s="59"/>
      <c r="LSO157" s="59"/>
      <c r="LSP157" s="59"/>
      <c r="LSQ157" s="59"/>
      <c r="LSR157" s="59"/>
      <c r="LSS157" s="59"/>
      <c r="LST157" s="59"/>
      <c r="LSU157" s="59"/>
      <c r="LSV157" s="59"/>
      <c r="LSW157" s="59"/>
      <c r="LSX157" s="59"/>
      <c r="LSY157" s="59"/>
      <c r="LSZ157" s="59"/>
      <c r="LTA157" s="59"/>
      <c r="LTB157" s="59"/>
      <c r="LTC157" s="59"/>
      <c r="LTD157" s="59"/>
      <c r="LTE157" s="59"/>
      <c r="LTF157" s="59"/>
      <c r="LTG157" s="59"/>
      <c r="LTH157" s="59"/>
      <c r="LTI157" s="59"/>
      <c r="LTJ157" s="59"/>
      <c r="LTK157" s="59"/>
      <c r="LTL157" s="59"/>
      <c r="LTM157" s="59"/>
      <c r="LTN157" s="59"/>
      <c r="LTO157" s="59"/>
      <c r="LTP157" s="59"/>
      <c r="LTQ157" s="59"/>
      <c r="LTR157" s="59"/>
      <c r="LTS157" s="59"/>
      <c r="LTT157" s="59"/>
      <c r="LTU157" s="59"/>
      <c r="LTV157" s="59"/>
      <c r="LTW157" s="59"/>
      <c r="LTX157" s="59"/>
      <c r="LTY157" s="59"/>
      <c r="LTZ157" s="59"/>
      <c r="LUA157" s="59"/>
      <c r="LUB157" s="59"/>
      <c r="LUC157" s="59"/>
      <c r="LUD157" s="59"/>
      <c r="LUE157" s="59"/>
      <c r="LUF157" s="59"/>
      <c r="LUG157" s="59"/>
      <c r="LUH157" s="59"/>
      <c r="LUI157" s="59"/>
      <c r="LUJ157" s="59"/>
      <c r="LUK157" s="59"/>
      <c r="LUL157" s="59"/>
      <c r="LUM157" s="59"/>
      <c r="LUN157" s="59"/>
      <c r="LUO157" s="59"/>
      <c r="LUP157" s="59"/>
      <c r="LUQ157" s="59"/>
      <c r="LUR157" s="59"/>
      <c r="LUS157" s="59"/>
      <c r="LUT157" s="59"/>
      <c r="LUU157" s="59"/>
      <c r="LUV157" s="59"/>
      <c r="LUW157" s="59"/>
      <c r="LUX157" s="59"/>
      <c r="LUY157" s="59"/>
      <c r="LUZ157" s="59"/>
      <c r="LVA157" s="59"/>
      <c r="LVB157" s="59"/>
      <c r="LVC157" s="59"/>
      <c r="LVD157" s="59"/>
      <c r="LVE157" s="59"/>
      <c r="LVF157" s="59"/>
      <c r="LVG157" s="59"/>
      <c r="LVH157" s="59"/>
      <c r="LVI157" s="59"/>
      <c r="LVJ157" s="59"/>
      <c r="LVK157" s="59"/>
      <c r="LVL157" s="59"/>
      <c r="LVM157" s="59"/>
      <c r="LVN157" s="59"/>
      <c r="LVO157" s="59"/>
      <c r="LVP157" s="59"/>
      <c r="LVQ157" s="59"/>
      <c r="LVR157" s="59"/>
      <c r="LVS157" s="59"/>
      <c r="LVT157" s="59"/>
      <c r="LVU157" s="59"/>
      <c r="LVV157" s="59"/>
      <c r="LVW157" s="59"/>
      <c r="LVX157" s="59"/>
      <c r="LVY157" s="59"/>
      <c r="LVZ157" s="59"/>
      <c r="LWA157" s="59"/>
      <c r="LWB157" s="59"/>
      <c r="LWC157" s="59"/>
      <c r="LWD157" s="59"/>
      <c r="LWE157" s="59"/>
      <c r="LWF157" s="59"/>
      <c r="LWG157" s="59"/>
      <c r="LWH157" s="59"/>
      <c r="LWI157" s="59"/>
      <c r="LWJ157" s="59"/>
      <c r="LWK157" s="59"/>
      <c r="LWL157" s="59"/>
      <c r="LWM157" s="59"/>
      <c r="LWN157" s="59"/>
      <c r="LWO157" s="59"/>
      <c r="LWP157" s="59"/>
      <c r="LWQ157" s="59"/>
      <c r="LWR157" s="59"/>
      <c r="LWS157" s="59"/>
      <c r="LWT157" s="59"/>
      <c r="LWU157" s="59"/>
      <c r="LWV157" s="59"/>
      <c r="LWW157" s="59"/>
      <c r="LWX157" s="59"/>
      <c r="LWY157" s="59"/>
      <c r="LWZ157" s="59"/>
      <c r="LXA157" s="59"/>
      <c r="LXB157" s="59"/>
      <c r="LXC157" s="59"/>
      <c r="LXD157" s="59"/>
      <c r="LXE157" s="59"/>
      <c r="LXF157" s="59"/>
      <c r="LXG157" s="59"/>
      <c r="LXH157" s="59"/>
      <c r="LXI157" s="59"/>
      <c r="LXJ157" s="59"/>
      <c r="LXK157" s="59"/>
      <c r="LXL157" s="59"/>
      <c r="LXM157" s="59"/>
      <c r="LXN157" s="59"/>
      <c r="LXO157" s="59"/>
      <c r="LXP157" s="59"/>
      <c r="LXQ157" s="59"/>
      <c r="LXR157" s="59"/>
      <c r="LXS157" s="59"/>
      <c r="LXT157" s="59"/>
      <c r="LXU157" s="59"/>
      <c r="LXV157" s="59"/>
      <c r="LXW157" s="59"/>
      <c r="LXX157" s="59"/>
      <c r="LXY157" s="59"/>
      <c r="LXZ157" s="59"/>
      <c r="LYA157" s="59"/>
      <c r="LYB157" s="59"/>
      <c r="LYC157" s="59"/>
      <c r="LYD157" s="59"/>
      <c r="LYE157" s="59"/>
      <c r="LYF157" s="59"/>
      <c r="LYG157" s="59"/>
      <c r="LYH157" s="59"/>
      <c r="LYI157" s="59"/>
      <c r="LYJ157" s="59"/>
      <c r="LYK157" s="59"/>
      <c r="LYL157" s="59"/>
      <c r="LYM157" s="59"/>
      <c r="LYN157" s="59"/>
      <c r="LYO157" s="59"/>
      <c r="LYP157" s="59"/>
      <c r="LYQ157" s="59"/>
      <c r="LYR157" s="59"/>
      <c r="LYS157" s="59"/>
      <c r="LYT157" s="59"/>
      <c r="LYU157" s="59"/>
      <c r="LYV157" s="59"/>
      <c r="LYW157" s="59"/>
      <c r="LYX157" s="59"/>
      <c r="LYY157" s="59"/>
      <c r="LYZ157" s="59"/>
      <c r="LZA157" s="59"/>
      <c r="LZB157" s="59"/>
      <c r="LZC157" s="59"/>
      <c r="LZD157" s="59"/>
      <c r="LZE157" s="59"/>
      <c r="LZF157" s="59"/>
      <c r="LZG157" s="59"/>
      <c r="LZH157" s="59"/>
      <c r="LZI157" s="59"/>
      <c r="LZJ157" s="59"/>
      <c r="LZK157" s="59"/>
      <c r="LZL157" s="59"/>
      <c r="LZM157" s="59"/>
      <c r="LZN157" s="59"/>
      <c r="LZO157" s="59"/>
      <c r="LZP157" s="59"/>
      <c r="LZQ157" s="59"/>
      <c r="LZR157" s="59"/>
      <c r="LZS157" s="59"/>
      <c r="LZT157" s="59"/>
      <c r="LZU157" s="59"/>
      <c r="LZV157" s="59"/>
      <c r="LZW157" s="59"/>
      <c r="LZX157" s="59"/>
      <c r="LZY157" s="59"/>
      <c r="LZZ157" s="59"/>
      <c r="MAA157" s="59"/>
      <c r="MAB157" s="59"/>
      <c r="MAC157" s="59"/>
      <c r="MAD157" s="59"/>
      <c r="MAE157" s="59"/>
      <c r="MAF157" s="59"/>
      <c r="MAG157" s="59"/>
      <c r="MAH157" s="59"/>
      <c r="MAI157" s="59"/>
      <c r="MAJ157" s="59"/>
      <c r="MAK157" s="59"/>
      <c r="MAL157" s="59"/>
      <c r="MAM157" s="59"/>
      <c r="MAN157" s="59"/>
      <c r="MAO157" s="59"/>
      <c r="MAP157" s="59"/>
      <c r="MAQ157" s="59"/>
      <c r="MAR157" s="59"/>
      <c r="MAS157" s="59"/>
      <c r="MAT157" s="59"/>
      <c r="MAU157" s="59"/>
      <c r="MAV157" s="59"/>
      <c r="MAW157" s="59"/>
      <c r="MAX157" s="59"/>
      <c r="MAY157" s="59"/>
      <c r="MAZ157" s="59"/>
      <c r="MBA157" s="59"/>
      <c r="MBB157" s="59"/>
      <c r="MBC157" s="59"/>
      <c r="MBD157" s="59"/>
      <c r="MBE157" s="59"/>
      <c r="MBF157" s="59"/>
      <c r="MBG157" s="59"/>
      <c r="MBH157" s="59"/>
      <c r="MBI157" s="59"/>
      <c r="MBJ157" s="59"/>
      <c r="MBK157" s="59"/>
      <c r="MBL157" s="59"/>
      <c r="MBM157" s="59"/>
      <c r="MBN157" s="59"/>
      <c r="MBO157" s="59"/>
      <c r="MBP157" s="59"/>
      <c r="MBQ157" s="59"/>
      <c r="MBR157" s="59"/>
      <c r="MBS157" s="59"/>
      <c r="MBT157" s="59"/>
      <c r="MBU157" s="59"/>
      <c r="MBV157" s="59"/>
      <c r="MBW157" s="59"/>
      <c r="MBX157" s="59"/>
      <c r="MBY157" s="59"/>
      <c r="MBZ157" s="59"/>
      <c r="MCA157" s="59"/>
      <c r="MCB157" s="59"/>
      <c r="MCC157" s="59"/>
      <c r="MCD157" s="59"/>
      <c r="MCE157" s="59"/>
      <c r="MCF157" s="59"/>
      <c r="MCG157" s="59"/>
      <c r="MCH157" s="59"/>
      <c r="MCI157" s="59"/>
      <c r="MCJ157" s="59"/>
      <c r="MCK157" s="59"/>
      <c r="MCL157" s="59"/>
      <c r="MCM157" s="59"/>
      <c r="MCN157" s="59"/>
      <c r="MCO157" s="59"/>
      <c r="MCP157" s="59"/>
      <c r="MCQ157" s="59"/>
      <c r="MCR157" s="59"/>
      <c r="MCS157" s="59"/>
      <c r="MCT157" s="59"/>
      <c r="MCU157" s="59"/>
      <c r="MCV157" s="59"/>
      <c r="MCW157" s="59"/>
      <c r="MCX157" s="59"/>
      <c r="MCY157" s="59"/>
      <c r="MCZ157" s="59"/>
      <c r="MDA157" s="59"/>
      <c r="MDB157" s="59"/>
      <c r="MDC157" s="59"/>
      <c r="MDD157" s="59"/>
      <c r="MDE157" s="59"/>
      <c r="MDF157" s="59"/>
      <c r="MDG157" s="59"/>
      <c r="MDH157" s="59"/>
      <c r="MDI157" s="59"/>
      <c r="MDJ157" s="59"/>
      <c r="MDK157" s="59"/>
      <c r="MDL157" s="59"/>
      <c r="MDM157" s="59"/>
      <c r="MDN157" s="59"/>
      <c r="MDO157" s="59"/>
      <c r="MDP157" s="59"/>
      <c r="MDQ157" s="59"/>
      <c r="MDR157" s="59"/>
      <c r="MDS157" s="59"/>
      <c r="MDT157" s="59"/>
      <c r="MDU157" s="59"/>
      <c r="MDV157" s="59"/>
      <c r="MDW157" s="59"/>
      <c r="MDX157" s="59"/>
      <c r="MDY157" s="59"/>
      <c r="MDZ157" s="59"/>
      <c r="MEA157" s="59"/>
      <c r="MEB157" s="59"/>
      <c r="MEC157" s="59"/>
      <c r="MED157" s="59"/>
      <c r="MEE157" s="59"/>
      <c r="MEF157" s="59"/>
      <c r="MEG157" s="59"/>
      <c r="MEH157" s="59"/>
      <c r="MEI157" s="59"/>
      <c r="MEJ157" s="59"/>
      <c r="MEK157" s="59"/>
      <c r="MEL157" s="59"/>
      <c r="MEM157" s="59"/>
      <c r="MEN157" s="59"/>
      <c r="MEO157" s="59"/>
      <c r="MEP157" s="59"/>
      <c r="MEQ157" s="59"/>
      <c r="MER157" s="59"/>
      <c r="MES157" s="59"/>
      <c r="MET157" s="59"/>
      <c r="MEU157" s="59"/>
      <c r="MEV157" s="59"/>
      <c r="MEW157" s="59"/>
      <c r="MEX157" s="59"/>
      <c r="MEY157" s="59"/>
      <c r="MEZ157" s="59"/>
      <c r="MFA157" s="59"/>
      <c r="MFB157" s="59"/>
      <c r="MFC157" s="59"/>
      <c r="MFD157" s="59"/>
      <c r="MFE157" s="59"/>
      <c r="MFF157" s="59"/>
      <c r="MFG157" s="59"/>
      <c r="MFH157" s="59"/>
      <c r="MFI157" s="59"/>
      <c r="MFJ157" s="59"/>
      <c r="MFK157" s="59"/>
      <c r="MFL157" s="59"/>
      <c r="MFM157" s="59"/>
      <c r="MFN157" s="59"/>
      <c r="MFO157" s="59"/>
      <c r="MFP157" s="59"/>
      <c r="MFQ157" s="59"/>
      <c r="MFR157" s="59"/>
      <c r="MFS157" s="59"/>
      <c r="MFT157" s="59"/>
      <c r="MFU157" s="59"/>
      <c r="MFV157" s="59"/>
      <c r="MFW157" s="59"/>
      <c r="MFX157" s="59"/>
      <c r="MFY157" s="59"/>
      <c r="MFZ157" s="59"/>
      <c r="MGA157" s="59"/>
      <c r="MGB157" s="59"/>
      <c r="MGC157" s="59"/>
      <c r="MGD157" s="59"/>
      <c r="MGE157" s="59"/>
      <c r="MGF157" s="59"/>
      <c r="MGG157" s="59"/>
      <c r="MGH157" s="59"/>
      <c r="MGI157" s="59"/>
      <c r="MGJ157" s="59"/>
      <c r="MGK157" s="59"/>
      <c r="MGL157" s="59"/>
      <c r="MGM157" s="59"/>
      <c r="MGN157" s="59"/>
      <c r="MGO157" s="59"/>
      <c r="MGP157" s="59"/>
      <c r="MGQ157" s="59"/>
      <c r="MGR157" s="59"/>
      <c r="MGS157" s="59"/>
      <c r="MGT157" s="59"/>
      <c r="MGU157" s="59"/>
      <c r="MGV157" s="59"/>
      <c r="MGW157" s="59"/>
      <c r="MGX157" s="59"/>
      <c r="MGY157" s="59"/>
      <c r="MGZ157" s="59"/>
      <c r="MHA157" s="59"/>
      <c r="MHB157" s="59"/>
      <c r="MHC157" s="59"/>
      <c r="MHD157" s="59"/>
      <c r="MHE157" s="59"/>
      <c r="MHF157" s="59"/>
      <c r="MHG157" s="59"/>
      <c r="MHH157" s="59"/>
      <c r="MHI157" s="59"/>
      <c r="MHJ157" s="59"/>
      <c r="MHK157" s="59"/>
      <c r="MHL157" s="59"/>
      <c r="MHM157" s="59"/>
      <c r="MHN157" s="59"/>
      <c r="MHO157" s="59"/>
      <c r="MHP157" s="59"/>
      <c r="MHQ157" s="59"/>
      <c r="MHR157" s="59"/>
      <c r="MHS157" s="59"/>
      <c r="MHT157" s="59"/>
      <c r="MHU157" s="59"/>
      <c r="MHV157" s="59"/>
      <c r="MHW157" s="59"/>
      <c r="MHX157" s="59"/>
      <c r="MHY157" s="59"/>
      <c r="MHZ157" s="59"/>
      <c r="MIA157" s="59"/>
      <c r="MIB157" s="59"/>
      <c r="MIC157" s="59"/>
      <c r="MID157" s="59"/>
      <c r="MIE157" s="59"/>
      <c r="MIF157" s="59"/>
      <c r="MIG157" s="59"/>
      <c r="MIH157" s="59"/>
      <c r="MII157" s="59"/>
      <c r="MIJ157" s="59"/>
      <c r="MIK157" s="59"/>
      <c r="MIL157" s="59"/>
      <c r="MIM157" s="59"/>
      <c r="MIN157" s="59"/>
      <c r="MIO157" s="59"/>
      <c r="MIP157" s="59"/>
      <c r="MIQ157" s="59"/>
      <c r="MIR157" s="59"/>
      <c r="MIS157" s="59"/>
      <c r="MIT157" s="59"/>
      <c r="MIU157" s="59"/>
      <c r="MIV157" s="59"/>
      <c r="MIW157" s="59"/>
      <c r="MIX157" s="59"/>
      <c r="MIY157" s="59"/>
      <c r="MIZ157" s="59"/>
      <c r="MJA157" s="59"/>
      <c r="MJB157" s="59"/>
      <c r="MJC157" s="59"/>
      <c r="MJD157" s="59"/>
      <c r="MJE157" s="59"/>
      <c r="MJF157" s="59"/>
      <c r="MJG157" s="59"/>
      <c r="MJH157" s="59"/>
      <c r="MJI157" s="59"/>
      <c r="MJJ157" s="59"/>
      <c r="MJK157" s="59"/>
      <c r="MJL157" s="59"/>
      <c r="MJM157" s="59"/>
      <c r="MJN157" s="59"/>
      <c r="MJO157" s="59"/>
      <c r="MJP157" s="59"/>
      <c r="MJQ157" s="59"/>
      <c r="MJR157" s="59"/>
      <c r="MJS157" s="59"/>
      <c r="MJT157" s="59"/>
      <c r="MJU157" s="59"/>
      <c r="MJV157" s="59"/>
      <c r="MJW157" s="59"/>
      <c r="MJX157" s="59"/>
      <c r="MJY157" s="59"/>
      <c r="MJZ157" s="59"/>
      <c r="MKA157" s="59"/>
      <c r="MKB157" s="59"/>
      <c r="MKC157" s="59"/>
      <c r="MKD157" s="59"/>
      <c r="MKE157" s="59"/>
      <c r="MKF157" s="59"/>
      <c r="MKG157" s="59"/>
      <c r="MKH157" s="59"/>
      <c r="MKI157" s="59"/>
      <c r="MKJ157" s="59"/>
      <c r="MKK157" s="59"/>
      <c r="MKL157" s="59"/>
      <c r="MKM157" s="59"/>
      <c r="MKN157" s="59"/>
      <c r="MKO157" s="59"/>
      <c r="MKP157" s="59"/>
      <c r="MKQ157" s="59"/>
      <c r="MKR157" s="59"/>
      <c r="MKS157" s="59"/>
      <c r="MKT157" s="59"/>
      <c r="MKU157" s="59"/>
      <c r="MKV157" s="59"/>
      <c r="MKW157" s="59"/>
      <c r="MKX157" s="59"/>
      <c r="MKY157" s="59"/>
      <c r="MKZ157" s="59"/>
      <c r="MLA157" s="59"/>
      <c r="MLB157" s="59"/>
      <c r="MLC157" s="59"/>
      <c r="MLD157" s="59"/>
      <c r="MLE157" s="59"/>
      <c r="MLF157" s="59"/>
      <c r="MLG157" s="59"/>
      <c r="MLH157" s="59"/>
      <c r="MLI157" s="59"/>
      <c r="MLJ157" s="59"/>
      <c r="MLK157" s="59"/>
      <c r="MLL157" s="59"/>
      <c r="MLM157" s="59"/>
      <c r="MLN157" s="59"/>
      <c r="MLO157" s="59"/>
      <c r="MLP157" s="59"/>
      <c r="MLQ157" s="59"/>
      <c r="MLR157" s="59"/>
      <c r="MLS157" s="59"/>
      <c r="MLT157" s="59"/>
      <c r="MLU157" s="59"/>
      <c r="MLV157" s="59"/>
      <c r="MLW157" s="59"/>
      <c r="MLX157" s="59"/>
      <c r="MLY157" s="59"/>
      <c r="MLZ157" s="59"/>
      <c r="MMA157" s="59"/>
      <c r="MMB157" s="59"/>
      <c r="MMC157" s="59"/>
      <c r="MMD157" s="59"/>
      <c r="MME157" s="59"/>
      <c r="MMF157" s="59"/>
      <c r="MMG157" s="59"/>
      <c r="MMH157" s="59"/>
      <c r="MMI157" s="59"/>
      <c r="MMJ157" s="59"/>
      <c r="MMK157" s="59"/>
      <c r="MML157" s="59"/>
      <c r="MMM157" s="59"/>
      <c r="MMN157" s="59"/>
      <c r="MMO157" s="59"/>
      <c r="MMP157" s="59"/>
      <c r="MMQ157" s="59"/>
      <c r="MMR157" s="59"/>
      <c r="MMS157" s="59"/>
      <c r="MMT157" s="59"/>
      <c r="MMU157" s="59"/>
      <c r="MMV157" s="59"/>
      <c r="MMW157" s="59"/>
      <c r="MMX157" s="59"/>
      <c r="MMY157" s="59"/>
      <c r="MMZ157" s="59"/>
      <c r="MNA157" s="59"/>
      <c r="MNB157" s="59"/>
      <c r="MNC157" s="59"/>
      <c r="MND157" s="59"/>
      <c r="MNE157" s="59"/>
      <c r="MNF157" s="59"/>
      <c r="MNG157" s="59"/>
      <c r="MNH157" s="59"/>
      <c r="MNI157" s="59"/>
      <c r="MNJ157" s="59"/>
      <c r="MNK157" s="59"/>
      <c r="MNL157" s="59"/>
      <c r="MNM157" s="59"/>
      <c r="MNN157" s="59"/>
      <c r="MNO157" s="59"/>
      <c r="MNP157" s="59"/>
      <c r="MNQ157" s="59"/>
      <c r="MNR157" s="59"/>
      <c r="MNS157" s="59"/>
      <c r="MNT157" s="59"/>
      <c r="MNU157" s="59"/>
      <c r="MNV157" s="59"/>
      <c r="MNW157" s="59"/>
      <c r="MNX157" s="59"/>
      <c r="MNY157" s="59"/>
      <c r="MNZ157" s="59"/>
      <c r="MOA157" s="59"/>
      <c r="MOB157" s="59"/>
      <c r="MOC157" s="59"/>
      <c r="MOD157" s="59"/>
      <c r="MOE157" s="59"/>
      <c r="MOF157" s="59"/>
      <c r="MOG157" s="59"/>
      <c r="MOH157" s="59"/>
      <c r="MOI157" s="59"/>
      <c r="MOJ157" s="59"/>
      <c r="MOK157" s="59"/>
      <c r="MOL157" s="59"/>
      <c r="MOM157" s="59"/>
      <c r="MON157" s="59"/>
      <c r="MOO157" s="59"/>
      <c r="MOP157" s="59"/>
      <c r="MOQ157" s="59"/>
      <c r="MOR157" s="59"/>
      <c r="MOS157" s="59"/>
      <c r="MOT157" s="59"/>
      <c r="MOU157" s="59"/>
      <c r="MOV157" s="59"/>
      <c r="MOW157" s="59"/>
      <c r="MOX157" s="59"/>
      <c r="MOY157" s="59"/>
      <c r="MOZ157" s="59"/>
      <c r="MPA157" s="59"/>
      <c r="MPB157" s="59"/>
      <c r="MPC157" s="59"/>
      <c r="MPD157" s="59"/>
      <c r="MPE157" s="59"/>
      <c r="MPF157" s="59"/>
      <c r="MPG157" s="59"/>
      <c r="MPH157" s="59"/>
      <c r="MPI157" s="59"/>
      <c r="MPJ157" s="59"/>
      <c r="MPK157" s="59"/>
      <c r="MPL157" s="59"/>
      <c r="MPM157" s="59"/>
      <c r="MPN157" s="59"/>
      <c r="MPO157" s="59"/>
      <c r="MPP157" s="59"/>
      <c r="MPQ157" s="59"/>
      <c r="MPR157" s="59"/>
      <c r="MPS157" s="59"/>
      <c r="MPT157" s="59"/>
      <c r="MPU157" s="59"/>
      <c r="MPV157" s="59"/>
      <c r="MPW157" s="59"/>
      <c r="MPX157" s="59"/>
      <c r="MPY157" s="59"/>
      <c r="MPZ157" s="59"/>
      <c r="MQA157" s="59"/>
      <c r="MQB157" s="59"/>
      <c r="MQC157" s="59"/>
      <c r="MQD157" s="59"/>
      <c r="MQE157" s="59"/>
      <c r="MQF157" s="59"/>
      <c r="MQG157" s="59"/>
      <c r="MQH157" s="59"/>
      <c r="MQI157" s="59"/>
      <c r="MQJ157" s="59"/>
      <c r="MQK157" s="59"/>
      <c r="MQL157" s="59"/>
      <c r="MQM157" s="59"/>
      <c r="MQN157" s="59"/>
      <c r="MQO157" s="59"/>
      <c r="MQP157" s="59"/>
      <c r="MQQ157" s="59"/>
      <c r="MQR157" s="59"/>
      <c r="MQS157" s="59"/>
      <c r="MQT157" s="59"/>
      <c r="MQU157" s="59"/>
      <c r="MQV157" s="59"/>
      <c r="MQW157" s="59"/>
      <c r="MQX157" s="59"/>
      <c r="MQY157" s="59"/>
      <c r="MQZ157" s="59"/>
      <c r="MRA157" s="59"/>
      <c r="MRB157" s="59"/>
      <c r="MRC157" s="59"/>
      <c r="MRD157" s="59"/>
      <c r="MRE157" s="59"/>
      <c r="MRF157" s="59"/>
      <c r="MRG157" s="59"/>
      <c r="MRH157" s="59"/>
      <c r="MRI157" s="59"/>
      <c r="MRJ157" s="59"/>
      <c r="MRK157" s="59"/>
      <c r="MRL157" s="59"/>
      <c r="MRM157" s="59"/>
      <c r="MRN157" s="59"/>
      <c r="MRO157" s="59"/>
      <c r="MRP157" s="59"/>
      <c r="MRQ157" s="59"/>
      <c r="MRR157" s="59"/>
      <c r="MRS157" s="59"/>
      <c r="MRT157" s="59"/>
      <c r="MRU157" s="59"/>
      <c r="MRV157" s="59"/>
      <c r="MRW157" s="59"/>
      <c r="MRX157" s="59"/>
      <c r="MRY157" s="59"/>
      <c r="MRZ157" s="59"/>
      <c r="MSA157" s="59"/>
      <c r="MSB157" s="59"/>
      <c r="MSC157" s="59"/>
      <c r="MSD157" s="59"/>
      <c r="MSE157" s="59"/>
      <c r="MSF157" s="59"/>
      <c r="MSG157" s="59"/>
      <c r="MSH157" s="59"/>
      <c r="MSI157" s="59"/>
      <c r="MSJ157" s="59"/>
      <c r="MSK157" s="59"/>
      <c r="MSL157" s="59"/>
      <c r="MSM157" s="59"/>
      <c r="MSN157" s="59"/>
      <c r="MSO157" s="59"/>
      <c r="MSP157" s="59"/>
      <c r="MSQ157" s="59"/>
      <c r="MSR157" s="59"/>
      <c r="MSS157" s="59"/>
      <c r="MST157" s="59"/>
      <c r="MSU157" s="59"/>
      <c r="MSV157" s="59"/>
      <c r="MSW157" s="59"/>
      <c r="MSX157" s="59"/>
      <c r="MSY157" s="59"/>
      <c r="MSZ157" s="59"/>
      <c r="MTA157" s="59"/>
      <c r="MTB157" s="59"/>
      <c r="MTC157" s="59"/>
      <c r="MTD157" s="59"/>
      <c r="MTE157" s="59"/>
      <c r="MTF157" s="59"/>
      <c r="MTG157" s="59"/>
      <c r="MTH157" s="59"/>
      <c r="MTI157" s="59"/>
      <c r="MTJ157" s="59"/>
      <c r="MTK157" s="59"/>
      <c r="MTL157" s="59"/>
      <c r="MTM157" s="59"/>
      <c r="MTN157" s="59"/>
      <c r="MTO157" s="59"/>
      <c r="MTP157" s="59"/>
      <c r="MTQ157" s="59"/>
      <c r="MTR157" s="59"/>
      <c r="MTS157" s="59"/>
      <c r="MTT157" s="59"/>
      <c r="MTU157" s="59"/>
      <c r="MTV157" s="59"/>
      <c r="MTW157" s="59"/>
      <c r="MTX157" s="59"/>
      <c r="MTY157" s="59"/>
      <c r="MTZ157" s="59"/>
      <c r="MUA157" s="59"/>
      <c r="MUB157" s="59"/>
      <c r="MUC157" s="59"/>
      <c r="MUD157" s="59"/>
      <c r="MUE157" s="59"/>
      <c r="MUF157" s="59"/>
      <c r="MUG157" s="59"/>
      <c r="MUH157" s="59"/>
      <c r="MUI157" s="59"/>
      <c r="MUJ157" s="59"/>
      <c r="MUK157" s="59"/>
      <c r="MUL157" s="59"/>
      <c r="MUM157" s="59"/>
      <c r="MUN157" s="59"/>
      <c r="MUO157" s="59"/>
      <c r="MUP157" s="59"/>
      <c r="MUQ157" s="59"/>
      <c r="MUR157" s="59"/>
      <c r="MUS157" s="59"/>
      <c r="MUT157" s="59"/>
      <c r="MUU157" s="59"/>
      <c r="MUV157" s="59"/>
      <c r="MUW157" s="59"/>
      <c r="MUX157" s="59"/>
      <c r="MUY157" s="59"/>
      <c r="MUZ157" s="59"/>
      <c r="MVA157" s="59"/>
      <c r="MVB157" s="59"/>
      <c r="MVC157" s="59"/>
      <c r="MVD157" s="59"/>
      <c r="MVE157" s="59"/>
      <c r="MVF157" s="59"/>
      <c r="MVG157" s="59"/>
      <c r="MVH157" s="59"/>
      <c r="MVI157" s="59"/>
      <c r="MVJ157" s="59"/>
      <c r="MVK157" s="59"/>
      <c r="MVL157" s="59"/>
      <c r="MVM157" s="59"/>
      <c r="MVN157" s="59"/>
      <c r="MVO157" s="59"/>
      <c r="MVP157" s="59"/>
      <c r="MVQ157" s="59"/>
      <c r="MVR157" s="59"/>
      <c r="MVS157" s="59"/>
      <c r="MVT157" s="59"/>
      <c r="MVU157" s="59"/>
      <c r="MVV157" s="59"/>
      <c r="MVW157" s="59"/>
      <c r="MVX157" s="59"/>
      <c r="MVY157" s="59"/>
      <c r="MVZ157" s="59"/>
      <c r="MWA157" s="59"/>
      <c r="MWB157" s="59"/>
      <c r="MWC157" s="59"/>
      <c r="MWD157" s="59"/>
      <c r="MWE157" s="59"/>
      <c r="MWF157" s="59"/>
      <c r="MWG157" s="59"/>
      <c r="MWH157" s="59"/>
      <c r="MWI157" s="59"/>
      <c r="MWJ157" s="59"/>
      <c r="MWK157" s="59"/>
      <c r="MWL157" s="59"/>
      <c r="MWM157" s="59"/>
      <c r="MWN157" s="59"/>
      <c r="MWO157" s="59"/>
      <c r="MWP157" s="59"/>
      <c r="MWQ157" s="59"/>
      <c r="MWR157" s="59"/>
      <c r="MWS157" s="59"/>
      <c r="MWT157" s="59"/>
      <c r="MWU157" s="59"/>
      <c r="MWV157" s="59"/>
      <c r="MWW157" s="59"/>
      <c r="MWX157" s="59"/>
      <c r="MWY157" s="59"/>
      <c r="MWZ157" s="59"/>
      <c r="MXA157" s="59"/>
      <c r="MXB157" s="59"/>
      <c r="MXC157" s="59"/>
      <c r="MXD157" s="59"/>
      <c r="MXE157" s="59"/>
      <c r="MXF157" s="59"/>
      <c r="MXG157" s="59"/>
      <c r="MXH157" s="59"/>
      <c r="MXI157" s="59"/>
      <c r="MXJ157" s="59"/>
      <c r="MXK157" s="59"/>
      <c r="MXL157" s="59"/>
      <c r="MXM157" s="59"/>
      <c r="MXN157" s="59"/>
      <c r="MXO157" s="59"/>
      <c r="MXP157" s="59"/>
      <c r="MXQ157" s="59"/>
      <c r="MXR157" s="59"/>
      <c r="MXS157" s="59"/>
      <c r="MXT157" s="59"/>
      <c r="MXU157" s="59"/>
      <c r="MXV157" s="59"/>
      <c r="MXW157" s="59"/>
      <c r="MXX157" s="59"/>
      <c r="MXY157" s="59"/>
      <c r="MXZ157" s="59"/>
      <c r="MYA157" s="59"/>
      <c r="MYB157" s="59"/>
      <c r="MYC157" s="59"/>
      <c r="MYD157" s="59"/>
      <c r="MYE157" s="59"/>
      <c r="MYF157" s="59"/>
      <c r="MYG157" s="59"/>
      <c r="MYH157" s="59"/>
      <c r="MYI157" s="59"/>
      <c r="MYJ157" s="59"/>
      <c r="MYK157" s="59"/>
      <c r="MYL157" s="59"/>
      <c r="MYM157" s="59"/>
      <c r="MYN157" s="59"/>
      <c r="MYO157" s="59"/>
      <c r="MYP157" s="59"/>
      <c r="MYQ157" s="59"/>
      <c r="MYR157" s="59"/>
      <c r="MYS157" s="59"/>
      <c r="MYT157" s="59"/>
      <c r="MYU157" s="59"/>
      <c r="MYV157" s="59"/>
      <c r="MYW157" s="59"/>
      <c r="MYX157" s="59"/>
      <c r="MYY157" s="59"/>
      <c r="MYZ157" s="59"/>
      <c r="MZA157" s="59"/>
      <c r="MZB157" s="59"/>
      <c r="MZC157" s="59"/>
      <c r="MZD157" s="59"/>
      <c r="MZE157" s="59"/>
      <c r="MZF157" s="59"/>
      <c r="MZG157" s="59"/>
      <c r="MZH157" s="59"/>
      <c r="MZI157" s="59"/>
      <c r="MZJ157" s="59"/>
      <c r="MZK157" s="59"/>
      <c r="MZL157" s="59"/>
      <c r="MZM157" s="59"/>
      <c r="MZN157" s="59"/>
      <c r="MZO157" s="59"/>
      <c r="MZP157" s="59"/>
      <c r="MZQ157" s="59"/>
      <c r="MZR157" s="59"/>
      <c r="MZS157" s="59"/>
      <c r="MZT157" s="59"/>
      <c r="MZU157" s="59"/>
      <c r="MZV157" s="59"/>
      <c r="MZW157" s="59"/>
      <c r="MZX157" s="59"/>
      <c r="MZY157" s="59"/>
      <c r="MZZ157" s="59"/>
      <c r="NAA157" s="59"/>
      <c r="NAB157" s="59"/>
      <c r="NAC157" s="59"/>
      <c r="NAD157" s="59"/>
      <c r="NAE157" s="59"/>
      <c r="NAF157" s="59"/>
      <c r="NAG157" s="59"/>
      <c r="NAH157" s="59"/>
      <c r="NAI157" s="59"/>
      <c r="NAJ157" s="59"/>
      <c r="NAK157" s="59"/>
      <c r="NAL157" s="59"/>
      <c r="NAM157" s="59"/>
      <c r="NAN157" s="59"/>
      <c r="NAO157" s="59"/>
      <c r="NAP157" s="59"/>
      <c r="NAQ157" s="59"/>
      <c r="NAR157" s="59"/>
      <c r="NAS157" s="59"/>
      <c r="NAT157" s="59"/>
      <c r="NAU157" s="59"/>
      <c r="NAV157" s="59"/>
      <c r="NAW157" s="59"/>
      <c r="NAX157" s="59"/>
      <c r="NAY157" s="59"/>
      <c r="NAZ157" s="59"/>
      <c r="NBA157" s="59"/>
      <c r="NBB157" s="59"/>
      <c r="NBC157" s="59"/>
      <c r="NBD157" s="59"/>
      <c r="NBE157" s="59"/>
      <c r="NBF157" s="59"/>
      <c r="NBG157" s="59"/>
      <c r="NBH157" s="59"/>
      <c r="NBI157" s="59"/>
      <c r="NBJ157" s="59"/>
      <c r="NBK157" s="59"/>
      <c r="NBL157" s="59"/>
      <c r="NBM157" s="59"/>
      <c r="NBN157" s="59"/>
      <c r="NBO157" s="59"/>
      <c r="NBP157" s="59"/>
      <c r="NBQ157" s="59"/>
      <c r="NBR157" s="59"/>
      <c r="NBS157" s="59"/>
      <c r="NBT157" s="59"/>
      <c r="NBU157" s="59"/>
      <c r="NBV157" s="59"/>
      <c r="NBW157" s="59"/>
      <c r="NBX157" s="59"/>
      <c r="NBY157" s="59"/>
      <c r="NBZ157" s="59"/>
      <c r="NCA157" s="59"/>
      <c r="NCB157" s="59"/>
      <c r="NCC157" s="59"/>
      <c r="NCD157" s="59"/>
      <c r="NCE157" s="59"/>
      <c r="NCF157" s="59"/>
      <c r="NCG157" s="59"/>
      <c r="NCH157" s="59"/>
      <c r="NCI157" s="59"/>
      <c r="NCJ157" s="59"/>
      <c r="NCK157" s="59"/>
      <c r="NCL157" s="59"/>
      <c r="NCM157" s="59"/>
      <c r="NCN157" s="59"/>
      <c r="NCO157" s="59"/>
      <c r="NCP157" s="59"/>
      <c r="NCQ157" s="59"/>
      <c r="NCR157" s="59"/>
      <c r="NCS157" s="59"/>
      <c r="NCT157" s="59"/>
      <c r="NCU157" s="59"/>
      <c r="NCV157" s="59"/>
      <c r="NCW157" s="59"/>
      <c r="NCX157" s="59"/>
      <c r="NCY157" s="59"/>
      <c r="NCZ157" s="59"/>
      <c r="NDA157" s="59"/>
      <c r="NDB157" s="59"/>
      <c r="NDC157" s="59"/>
      <c r="NDD157" s="59"/>
      <c r="NDE157" s="59"/>
      <c r="NDF157" s="59"/>
      <c r="NDG157" s="59"/>
      <c r="NDH157" s="59"/>
      <c r="NDI157" s="59"/>
      <c r="NDJ157" s="59"/>
      <c r="NDK157" s="59"/>
      <c r="NDL157" s="59"/>
      <c r="NDM157" s="59"/>
      <c r="NDN157" s="59"/>
      <c r="NDO157" s="59"/>
      <c r="NDP157" s="59"/>
      <c r="NDQ157" s="59"/>
      <c r="NDR157" s="59"/>
      <c r="NDS157" s="59"/>
      <c r="NDT157" s="59"/>
      <c r="NDU157" s="59"/>
      <c r="NDV157" s="59"/>
      <c r="NDW157" s="59"/>
      <c r="NDX157" s="59"/>
      <c r="NDY157" s="59"/>
      <c r="NDZ157" s="59"/>
      <c r="NEA157" s="59"/>
      <c r="NEB157" s="59"/>
      <c r="NEC157" s="59"/>
      <c r="NED157" s="59"/>
      <c r="NEE157" s="59"/>
      <c r="NEF157" s="59"/>
      <c r="NEG157" s="59"/>
      <c r="NEH157" s="59"/>
      <c r="NEI157" s="59"/>
      <c r="NEJ157" s="59"/>
      <c r="NEK157" s="59"/>
      <c r="NEL157" s="59"/>
      <c r="NEM157" s="59"/>
      <c r="NEN157" s="59"/>
      <c r="NEO157" s="59"/>
      <c r="NEP157" s="59"/>
      <c r="NEQ157" s="59"/>
      <c r="NER157" s="59"/>
      <c r="NES157" s="59"/>
      <c r="NET157" s="59"/>
      <c r="NEU157" s="59"/>
      <c r="NEV157" s="59"/>
      <c r="NEW157" s="59"/>
      <c r="NEX157" s="59"/>
      <c r="NEY157" s="59"/>
      <c r="NEZ157" s="59"/>
      <c r="NFA157" s="59"/>
      <c r="NFB157" s="59"/>
      <c r="NFC157" s="59"/>
      <c r="NFD157" s="59"/>
      <c r="NFE157" s="59"/>
      <c r="NFF157" s="59"/>
      <c r="NFG157" s="59"/>
      <c r="NFH157" s="59"/>
      <c r="NFI157" s="59"/>
      <c r="NFJ157" s="59"/>
      <c r="NFK157" s="59"/>
      <c r="NFL157" s="59"/>
      <c r="NFM157" s="59"/>
      <c r="NFN157" s="59"/>
      <c r="NFO157" s="59"/>
      <c r="NFP157" s="59"/>
      <c r="NFQ157" s="59"/>
      <c r="NFR157" s="59"/>
      <c r="NFS157" s="59"/>
      <c r="NFT157" s="59"/>
      <c r="NFU157" s="59"/>
      <c r="NFV157" s="59"/>
      <c r="NFW157" s="59"/>
      <c r="NFX157" s="59"/>
      <c r="NFY157" s="59"/>
      <c r="NFZ157" s="59"/>
      <c r="NGA157" s="59"/>
      <c r="NGB157" s="59"/>
      <c r="NGC157" s="59"/>
      <c r="NGD157" s="59"/>
      <c r="NGE157" s="59"/>
      <c r="NGF157" s="59"/>
      <c r="NGG157" s="59"/>
      <c r="NGH157" s="59"/>
      <c r="NGI157" s="59"/>
      <c r="NGJ157" s="59"/>
      <c r="NGK157" s="59"/>
      <c r="NGL157" s="59"/>
      <c r="NGM157" s="59"/>
      <c r="NGN157" s="59"/>
      <c r="NGO157" s="59"/>
      <c r="NGP157" s="59"/>
      <c r="NGQ157" s="59"/>
      <c r="NGR157" s="59"/>
      <c r="NGS157" s="59"/>
      <c r="NGT157" s="59"/>
      <c r="NGU157" s="59"/>
      <c r="NGV157" s="59"/>
      <c r="NGW157" s="59"/>
      <c r="NGX157" s="59"/>
      <c r="NGY157" s="59"/>
      <c r="NGZ157" s="59"/>
      <c r="NHA157" s="59"/>
      <c r="NHB157" s="59"/>
      <c r="NHC157" s="59"/>
      <c r="NHD157" s="59"/>
      <c r="NHE157" s="59"/>
      <c r="NHF157" s="59"/>
      <c r="NHG157" s="59"/>
      <c r="NHH157" s="59"/>
      <c r="NHI157" s="59"/>
      <c r="NHJ157" s="59"/>
      <c r="NHK157" s="59"/>
      <c r="NHL157" s="59"/>
      <c r="NHM157" s="59"/>
      <c r="NHN157" s="59"/>
      <c r="NHO157" s="59"/>
      <c r="NHP157" s="59"/>
      <c r="NHQ157" s="59"/>
      <c r="NHR157" s="59"/>
      <c r="NHS157" s="59"/>
      <c r="NHT157" s="59"/>
      <c r="NHU157" s="59"/>
      <c r="NHV157" s="59"/>
      <c r="NHW157" s="59"/>
      <c r="NHX157" s="59"/>
      <c r="NHY157" s="59"/>
      <c r="NHZ157" s="59"/>
      <c r="NIA157" s="59"/>
      <c r="NIB157" s="59"/>
      <c r="NIC157" s="59"/>
      <c r="NID157" s="59"/>
      <c r="NIE157" s="59"/>
      <c r="NIF157" s="59"/>
      <c r="NIG157" s="59"/>
      <c r="NIH157" s="59"/>
      <c r="NII157" s="59"/>
      <c r="NIJ157" s="59"/>
      <c r="NIK157" s="59"/>
      <c r="NIL157" s="59"/>
      <c r="NIM157" s="59"/>
      <c r="NIN157" s="59"/>
      <c r="NIO157" s="59"/>
      <c r="NIP157" s="59"/>
      <c r="NIQ157" s="59"/>
      <c r="NIR157" s="59"/>
      <c r="NIS157" s="59"/>
      <c r="NIT157" s="59"/>
      <c r="NIU157" s="59"/>
      <c r="NIV157" s="59"/>
      <c r="NIW157" s="59"/>
      <c r="NIX157" s="59"/>
      <c r="NIY157" s="59"/>
      <c r="NIZ157" s="59"/>
      <c r="NJA157" s="59"/>
      <c r="NJB157" s="59"/>
      <c r="NJC157" s="59"/>
      <c r="NJD157" s="59"/>
      <c r="NJE157" s="59"/>
      <c r="NJF157" s="59"/>
      <c r="NJG157" s="59"/>
      <c r="NJH157" s="59"/>
      <c r="NJI157" s="59"/>
      <c r="NJJ157" s="59"/>
      <c r="NJK157" s="59"/>
      <c r="NJL157" s="59"/>
      <c r="NJM157" s="59"/>
      <c r="NJN157" s="59"/>
      <c r="NJO157" s="59"/>
      <c r="NJP157" s="59"/>
      <c r="NJQ157" s="59"/>
      <c r="NJR157" s="59"/>
      <c r="NJS157" s="59"/>
      <c r="NJT157" s="59"/>
      <c r="NJU157" s="59"/>
      <c r="NJV157" s="59"/>
      <c r="NJW157" s="59"/>
      <c r="NJX157" s="59"/>
      <c r="NJY157" s="59"/>
      <c r="NJZ157" s="59"/>
      <c r="NKA157" s="59"/>
      <c r="NKB157" s="59"/>
      <c r="NKC157" s="59"/>
      <c r="NKD157" s="59"/>
      <c r="NKE157" s="59"/>
      <c r="NKF157" s="59"/>
      <c r="NKG157" s="59"/>
      <c r="NKH157" s="59"/>
      <c r="NKI157" s="59"/>
      <c r="NKJ157" s="59"/>
      <c r="NKK157" s="59"/>
      <c r="NKL157" s="59"/>
      <c r="NKM157" s="59"/>
      <c r="NKN157" s="59"/>
      <c r="NKO157" s="59"/>
      <c r="NKP157" s="59"/>
      <c r="NKQ157" s="59"/>
      <c r="NKR157" s="59"/>
      <c r="NKS157" s="59"/>
      <c r="NKT157" s="59"/>
      <c r="NKU157" s="59"/>
      <c r="NKV157" s="59"/>
      <c r="NKW157" s="59"/>
      <c r="NKX157" s="59"/>
      <c r="NKY157" s="59"/>
      <c r="NKZ157" s="59"/>
      <c r="NLA157" s="59"/>
      <c r="NLB157" s="59"/>
      <c r="NLC157" s="59"/>
      <c r="NLD157" s="59"/>
      <c r="NLE157" s="59"/>
      <c r="NLF157" s="59"/>
      <c r="NLG157" s="59"/>
      <c r="NLH157" s="59"/>
      <c r="NLI157" s="59"/>
      <c r="NLJ157" s="59"/>
      <c r="NLK157" s="59"/>
      <c r="NLL157" s="59"/>
      <c r="NLM157" s="59"/>
      <c r="NLN157" s="59"/>
      <c r="NLO157" s="59"/>
      <c r="NLP157" s="59"/>
      <c r="NLQ157" s="59"/>
      <c r="NLR157" s="59"/>
      <c r="NLS157" s="59"/>
      <c r="NLT157" s="59"/>
      <c r="NLU157" s="59"/>
      <c r="NLV157" s="59"/>
      <c r="NLW157" s="59"/>
      <c r="NLX157" s="59"/>
      <c r="NLY157" s="59"/>
      <c r="NLZ157" s="59"/>
      <c r="NMA157" s="59"/>
      <c r="NMB157" s="59"/>
      <c r="NMC157" s="59"/>
      <c r="NMD157" s="59"/>
      <c r="NME157" s="59"/>
      <c r="NMF157" s="59"/>
      <c r="NMG157" s="59"/>
      <c r="NMH157" s="59"/>
      <c r="NMI157" s="59"/>
      <c r="NMJ157" s="59"/>
      <c r="NMK157" s="59"/>
      <c r="NML157" s="59"/>
      <c r="NMM157" s="59"/>
      <c r="NMN157" s="59"/>
      <c r="NMO157" s="59"/>
      <c r="NMP157" s="59"/>
      <c r="NMQ157" s="59"/>
      <c r="NMR157" s="59"/>
      <c r="NMS157" s="59"/>
      <c r="NMT157" s="59"/>
      <c r="NMU157" s="59"/>
      <c r="NMV157" s="59"/>
      <c r="NMW157" s="59"/>
      <c r="NMX157" s="59"/>
      <c r="NMY157" s="59"/>
      <c r="NMZ157" s="59"/>
      <c r="NNA157" s="59"/>
      <c r="NNB157" s="59"/>
      <c r="NNC157" s="59"/>
      <c r="NND157" s="59"/>
      <c r="NNE157" s="59"/>
      <c r="NNF157" s="59"/>
      <c r="NNG157" s="59"/>
      <c r="NNH157" s="59"/>
      <c r="NNI157" s="59"/>
      <c r="NNJ157" s="59"/>
      <c r="NNK157" s="59"/>
      <c r="NNL157" s="59"/>
      <c r="NNM157" s="59"/>
      <c r="NNN157" s="59"/>
      <c r="NNO157" s="59"/>
      <c r="NNP157" s="59"/>
      <c r="NNQ157" s="59"/>
      <c r="NNR157" s="59"/>
      <c r="NNS157" s="59"/>
      <c r="NNT157" s="59"/>
      <c r="NNU157" s="59"/>
      <c r="NNV157" s="59"/>
      <c r="NNW157" s="59"/>
      <c r="NNX157" s="59"/>
      <c r="NNY157" s="59"/>
      <c r="NNZ157" s="59"/>
      <c r="NOA157" s="59"/>
      <c r="NOB157" s="59"/>
      <c r="NOC157" s="59"/>
      <c r="NOD157" s="59"/>
      <c r="NOE157" s="59"/>
      <c r="NOF157" s="59"/>
      <c r="NOG157" s="59"/>
      <c r="NOH157" s="59"/>
      <c r="NOI157" s="59"/>
      <c r="NOJ157" s="59"/>
      <c r="NOK157" s="59"/>
      <c r="NOL157" s="59"/>
      <c r="NOM157" s="59"/>
      <c r="NON157" s="59"/>
      <c r="NOO157" s="59"/>
      <c r="NOP157" s="59"/>
      <c r="NOQ157" s="59"/>
      <c r="NOR157" s="59"/>
      <c r="NOS157" s="59"/>
      <c r="NOT157" s="59"/>
      <c r="NOU157" s="59"/>
      <c r="NOV157" s="59"/>
      <c r="NOW157" s="59"/>
      <c r="NOX157" s="59"/>
      <c r="NOY157" s="59"/>
      <c r="NOZ157" s="59"/>
      <c r="NPA157" s="59"/>
      <c r="NPB157" s="59"/>
      <c r="NPC157" s="59"/>
      <c r="NPD157" s="59"/>
      <c r="NPE157" s="59"/>
      <c r="NPF157" s="59"/>
      <c r="NPG157" s="59"/>
      <c r="NPH157" s="59"/>
      <c r="NPI157" s="59"/>
      <c r="NPJ157" s="59"/>
      <c r="NPK157" s="59"/>
      <c r="NPL157" s="59"/>
      <c r="NPM157" s="59"/>
      <c r="NPN157" s="59"/>
      <c r="NPO157" s="59"/>
      <c r="NPP157" s="59"/>
      <c r="NPQ157" s="59"/>
      <c r="NPR157" s="59"/>
      <c r="NPS157" s="59"/>
      <c r="NPT157" s="59"/>
      <c r="NPU157" s="59"/>
      <c r="NPV157" s="59"/>
      <c r="NPW157" s="59"/>
      <c r="NPX157" s="59"/>
      <c r="NPY157" s="59"/>
      <c r="NPZ157" s="59"/>
      <c r="NQA157" s="59"/>
      <c r="NQB157" s="59"/>
      <c r="NQC157" s="59"/>
      <c r="NQD157" s="59"/>
      <c r="NQE157" s="59"/>
      <c r="NQF157" s="59"/>
      <c r="NQG157" s="59"/>
      <c r="NQH157" s="59"/>
      <c r="NQI157" s="59"/>
      <c r="NQJ157" s="59"/>
      <c r="NQK157" s="59"/>
      <c r="NQL157" s="59"/>
      <c r="NQM157" s="59"/>
      <c r="NQN157" s="59"/>
      <c r="NQO157" s="59"/>
      <c r="NQP157" s="59"/>
      <c r="NQQ157" s="59"/>
      <c r="NQR157" s="59"/>
      <c r="NQS157" s="59"/>
      <c r="NQT157" s="59"/>
      <c r="NQU157" s="59"/>
      <c r="NQV157" s="59"/>
      <c r="NQW157" s="59"/>
      <c r="NQX157" s="59"/>
      <c r="NQY157" s="59"/>
      <c r="NQZ157" s="59"/>
      <c r="NRA157" s="59"/>
      <c r="NRB157" s="59"/>
      <c r="NRC157" s="59"/>
      <c r="NRD157" s="59"/>
      <c r="NRE157" s="59"/>
      <c r="NRF157" s="59"/>
      <c r="NRG157" s="59"/>
      <c r="NRH157" s="59"/>
      <c r="NRI157" s="59"/>
      <c r="NRJ157" s="59"/>
      <c r="NRK157" s="59"/>
      <c r="NRL157" s="59"/>
      <c r="NRM157" s="59"/>
      <c r="NRN157" s="59"/>
      <c r="NRO157" s="59"/>
      <c r="NRP157" s="59"/>
      <c r="NRQ157" s="59"/>
      <c r="NRR157" s="59"/>
      <c r="NRS157" s="59"/>
      <c r="NRT157" s="59"/>
      <c r="NRU157" s="59"/>
      <c r="NRV157" s="59"/>
      <c r="NRW157" s="59"/>
      <c r="NRX157" s="59"/>
      <c r="NRY157" s="59"/>
      <c r="NRZ157" s="59"/>
      <c r="NSA157" s="59"/>
      <c r="NSB157" s="59"/>
      <c r="NSC157" s="59"/>
      <c r="NSD157" s="59"/>
      <c r="NSE157" s="59"/>
      <c r="NSF157" s="59"/>
      <c r="NSG157" s="59"/>
      <c r="NSH157" s="59"/>
      <c r="NSI157" s="59"/>
      <c r="NSJ157" s="59"/>
      <c r="NSK157" s="59"/>
      <c r="NSL157" s="59"/>
      <c r="NSM157" s="59"/>
      <c r="NSN157" s="59"/>
      <c r="NSO157" s="59"/>
      <c r="NSP157" s="59"/>
      <c r="NSQ157" s="59"/>
      <c r="NSR157" s="59"/>
      <c r="NSS157" s="59"/>
      <c r="NST157" s="59"/>
      <c r="NSU157" s="59"/>
      <c r="NSV157" s="59"/>
      <c r="NSW157" s="59"/>
      <c r="NSX157" s="59"/>
      <c r="NSY157" s="59"/>
      <c r="NSZ157" s="59"/>
      <c r="NTA157" s="59"/>
      <c r="NTB157" s="59"/>
      <c r="NTC157" s="59"/>
      <c r="NTD157" s="59"/>
      <c r="NTE157" s="59"/>
      <c r="NTF157" s="59"/>
      <c r="NTG157" s="59"/>
      <c r="NTH157" s="59"/>
      <c r="NTI157" s="59"/>
      <c r="NTJ157" s="59"/>
      <c r="NTK157" s="59"/>
      <c r="NTL157" s="59"/>
      <c r="NTM157" s="59"/>
      <c r="NTN157" s="59"/>
      <c r="NTO157" s="59"/>
      <c r="NTP157" s="59"/>
      <c r="NTQ157" s="59"/>
      <c r="NTR157" s="59"/>
      <c r="NTS157" s="59"/>
      <c r="NTT157" s="59"/>
      <c r="NTU157" s="59"/>
      <c r="NTV157" s="59"/>
      <c r="NTW157" s="59"/>
      <c r="NTX157" s="59"/>
      <c r="NTY157" s="59"/>
      <c r="NTZ157" s="59"/>
      <c r="NUA157" s="59"/>
      <c r="NUB157" s="59"/>
      <c r="NUC157" s="59"/>
      <c r="NUD157" s="59"/>
      <c r="NUE157" s="59"/>
      <c r="NUF157" s="59"/>
      <c r="NUG157" s="59"/>
      <c r="NUH157" s="59"/>
      <c r="NUI157" s="59"/>
      <c r="NUJ157" s="59"/>
      <c r="NUK157" s="59"/>
      <c r="NUL157" s="59"/>
      <c r="NUM157" s="59"/>
      <c r="NUN157" s="59"/>
      <c r="NUO157" s="59"/>
      <c r="NUP157" s="59"/>
      <c r="NUQ157" s="59"/>
      <c r="NUR157" s="59"/>
      <c r="NUS157" s="59"/>
      <c r="NUT157" s="59"/>
      <c r="NUU157" s="59"/>
      <c r="NUV157" s="59"/>
      <c r="NUW157" s="59"/>
      <c r="NUX157" s="59"/>
      <c r="NUY157" s="59"/>
      <c r="NUZ157" s="59"/>
      <c r="NVA157" s="59"/>
      <c r="NVB157" s="59"/>
      <c r="NVC157" s="59"/>
      <c r="NVD157" s="59"/>
      <c r="NVE157" s="59"/>
      <c r="NVF157" s="59"/>
      <c r="NVG157" s="59"/>
      <c r="NVH157" s="59"/>
      <c r="NVI157" s="59"/>
      <c r="NVJ157" s="59"/>
      <c r="NVK157" s="59"/>
      <c r="NVL157" s="59"/>
      <c r="NVM157" s="59"/>
      <c r="NVN157" s="59"/>
      <c r="NVO157" s="59"/>
      <c r="NVP157" s="59"/>
      <c r="NVQ157" s="59"/>
      <c r="NVR157" s="59"/>
      <c r="NVS157" s="59"/>
      <c r="NVT157" s="59"/>
      <c r="NVU157" s="59"/>
      <c r="NVV157" s="59"/>
      <c r="NVW157" s="59"/>
      <c r="NVX157" s="59"/>
      <c r="NVY157" s="59"/>
      <c r="NVZ157" s="59"/>
      <c r="NWA157" s="59"/>
      <c r="NWB157" s="59"/>
      <c r="NWC157" s="59"/>
      <c r="NWD157" s="59"/>
      <c r="NWE157" s="59"/>
      <c r="NWF157" s="59"/>
      <c r="NWG157" s="59"/>
      <c r="NWH157" s="59"/>
      <c r="NWI157" s="59"/>
      <c r="NWJ157" s="59"/>
      <c r="NWK157" s="59"/>
      <c r="NWL157" s="59"/>
      <c r="NWM157" s="59"/>
      <c r="NWN157" s="59"/>
      <c r="NWO157" s="59"/>
      <c r="NWP157" s="59"/>
      <c r="NWQ157" s="59"/>
      <c r="NWR157" s="59"/>
      <c r="NWS157" s="59"/>
      <c r="NWT157" s="59"/>
      <c r="NWU157" s="59"/>
      <c r="NWV157" s="59"/>
      <c r="NWW157" s="59"/>
      <c r="NWX157" s="59"/>
      <c r="NWY157" s="59"/>
      <c r="NWZ157" s="59"/>
      <c r="NXA157" s="59"/>
      <c r="NXB157" s="59"/>
      <c r="NXC157" s="59"/>
      <c r="NXD157" s="59"/>
      <c r="NXE157" s="59"/>
      <c r="NXF157" s="59"/>
      <c r="NXG157" s="59"/>
      <c r="NXH157" s="59"/>
      <c r="NXI157" s="59"/>
      <c r="NXJ157" s="59"/>
      <c r="NXK157" s="59"/>
      <c r="NXL157" s="59"/>
      <c r="NXM157" s="59"/>
      <c r="NXN157" s="59"/>
      <c r="NXO157" s="59"/>
      <c r="NXP157" s="59"/>
      <c r="NXQ157" s="59"/>
      <c r="NXR157" s="59"/>
      <c r="NXS157" s="59"/>
      <c r="NXT157" s="59"/>
      <c r="NXU157" s="59"/>
      <c r="NXV157" s="59"/>
      <c r="NXW157" s="59"/>
      <c r="NXX157" s="59"/>
      <c r="NXY157" s="59"/>
      <c r="NXZ157" s="59"/>
      <c r="NYA157" s="59"/>
      <c r="NYB157" s="59"/>
      <c r="NYC157" s="59"/>
      <c r="NYD157" s="59"/>
      <c r="NYE157" s="59"/>
      <c r="NYF157" s="59"/>
      <c r="NYG157" s="59"/>
      <c r="NYH157" s="59"/>
      <c r="NYI157" s="59"/>
      <c r="NYJ157" s="59"/>
      <c r="NYK157" s="59"/>
      <c r="NYL157" s="59"/>
      <c r="NYM157" s="59"/>
      <c r="NYN157" s="59"/>
      <c r="NYO157" s="59"/>
      <c r="NYP157" s="59"/>
      <c r="NYQ157" s="59"/>
      <c r="NYR157" s="59"/>
      <c r="NYS157" s="59"/>
      <c r="NYT157" s="59"/>
      <c r="NYU157" s="59"/>
      <c r="NYV157" s="59"/>
      <c r="NYW157" s="59"/>
      <c r="NYX157" s="59"/>
      <c r="NYY157" s="59"/>
      <c r="NYZ157" s="59"/>
      <c r="NZA157" s="59"/>
      <c r="NZB157" s="59"/>
      <c r="NZC157" s="59"/>
      <c r="NZD157" s="59"/>
      <c r="NZE157" s="59"/>
      <c r="NZF157" s="59"/>
      <c r="NZG157" s="59"/>
      <c r="NZH157" s="59"/>
      <c r="NZI157" s="59"/>
      <c r="NZJ157" s="59"/>
      <c r="NZK157" s="59"/>
      <c r="NZL157" s="59"/>
      <c r="NZM157" s="59"/>
      <c r="NZN157" s="59"/>
      <c r="NZO157" s="59"/>
      <c r="NZP157" s="59"/>
      <c r="NZQ157" s="59"/>
      <c r="NZR157" s="59"/>
      <c r="NZS157" s="59"/>
      <c r="NZT157" s="59"/>
      <c r="NZU157" s="59"/>
      <c r="NZV157" s="59"/>
      <c r="NZW157" s="59"/>
      <c r="NZX157" s="59"/>
      <c r="NZY157" s="59"/>
      <c r="NZZ157" s="59"/>
      <c r="OAA157" s="59"/>
      <c r="OAB157" s="59"/>
      <c r="OAC157" s="59"/>
      <c r="OAD157" s="59"/>
      <c r="OAE157" s="59"/>
      <c r="OAF157" s="59"/>
      <c r="OAG157" s="59"/>
      <c r="OAH157" s="59"/>
      <c r="OAI157" s="59"/>
      <c r="OAJ157" s="59"/>
      <c r="OAK157" s="59"/>
      <c r="OAL157" s="59"/>
      <c r="OAM157" s="59"/>
      <c r="OAN157" s="59"/>
      <c r="OAO157" s="59"/>
      <c r="OAP157" s="59"/>
      <c r="OAQ157" s="59"/>
      <c r="OAR157" s="59"/>
      <c r="OAS157" s="59"/>
      <c r="OAT157" s="59"/>
      <c r="OAU157" s="59"/>
      <c r="OAV157" s="59"/>
      <c r="OAW157" s="59"/>
      <c r="OAX157" s="59"/>
      <c r="OAY157" s="59"/>
      <c r="OAZ157" s="59"/>
      <c r="OBA157" s="59"/>
      <c r="OBB157" s="59"/>
      <c r="OBC157" s="59"/>
      <c r="OBD157" s="59"/>
      <c r="OBE157" s="59"/>
      <c r="OBF157" s="59"/>
      <c r="OBG157" s="59"/>
      <c r="OBH157" s="59"/>
      <c r="OBI157" s="59"/>
      <c r="OBJ157" s="59"/>
      <c r="OBK157" s="59"/>
      <c r="OBL157" s="59"/>
      <c r="OBM157" s="59"/>
      <c r="OBN157" s="59"/>
      <c r="OBO157" s="59"/>
      <c r="OBP157" s="59"/>
      <c r="OBQ157" s="59"/>
      <c r="OBR157" s="59"/>
      <c r="OBS157" s="59"/>
      <c r="OBT157" s="59"/>
      <c r="OBU157" s="59"/>
      <c r="OBV157" s="59"/>
      <c r="OBW157" s="59"/>
      <c r="OBX157" s="59"/>
      <c r="OBY157" s="59"/>
      <c r="OBZ157" s="59"/>
      <c r="OCA157" s="59"/>
      <c r="OCB157" s="59"/>
      <c r="OCC157" s="59"/>
      <c r="OCD157" s="59"/>
      <c r="OCE157" s="59"/>
      <c r="OCF157" s="59"/>
      <c r="OCG157" s="59"/>
      <c r="OCH157" s="59"/>
      <c r="OCI157" s="59"/>
      <c r="OCJ157" s="59"/>
      <c r="OCK157" s="59"/>
      <c r="OCL157" s="59"/>
      <c r="OCM157" s="59"/>
      <c r="OCN157" s="59"/>
      <c r="OCO157" s="59"/>
      <c r="OCP157" s="59"/>
      <c r="OCQ157" s="59"/>
      <c r="OCR157" s="59"/>
      <c r="OCS157" s="59"/>
      <c r="OCT157" s="59"/>
      <c r="OCU157" s="59"/>
      <c r="OCV157" s="59"/>
      <c r="OCW157" s="59"/>
      <c r="OCX157" s="59"/>
      <c r="OCY157" s="59"/>
      <c r="OCZ157" s="59"/>
      <c r="ODA157" s="59"/>
      <c r="ODB157" s="59"/>
      <c r="ODC157" s="59"/>
      <c r="ODD157" s="59"/>
      <c r="ODE157" s="59"/>
      <c r="ODF157" s="59"/>
      <c r="ODG157" s="59"/>
      <c r="ODH157" s="59"/>
      <c r="ODI157" s="59"/>
      <c r="ODJ157" s="59"/>
      <c r="ODK157" s="59"/>
      <c r="ODL157" s="59"/>
      <c r="ODM157" s="59"/>
      <c r="ODN157" s="59"/>
      <c r="ODO157" s="59"/>
      <c r="ODP157" s="59"/>
      <c r="ODQ157" s="59"/>
      <c r="ODR157" s="59"/>
      <c r="ODS157" s="59"/>
      <c r="ODT157" s="59"/>
      <c r="ODU157" s="59"/>
      <c r="ODV157" s="59"/>
      <c r="ODW157" s="59"/>
      <c r="ODX157" s="59"/>
      <c r="ODY157" s="59"/>
      <c r="ODZ157" s="59"/>
      <c r="OEA157" s="59"/>
      <c r="OEB157" s="59"/>
      <c r="OEC157" s="59"/>
      <c r="OED157" s="59"/>
      <c r="OEE157" s="59"/>
      <c r="OEF157" s="59"/>
      <c r="OEG157" s="59"/>
      <c r="OEH157" s="59"/>
      <c r="OEI157" s="59"/>
      <c r="OEJ157" s="59"/>
      <c r="OEK157" s="59"/>
      <c r="OEL157" s="59"/>
      <c r="OEM157" s="59"/>
      <c r="OEN157" s="59"/>
      <c r="OEO157" s="59"/>
      <c r="OEP157" s="59"/>
      <c r="OEQ157" s="59"/>
      <c r="OER157" s="59"/>
      <c r="OES157" s="59"/>
      <c r="OET157" s="59"/>
      <c r="OEU157" s="59"/>
      <c r="OEV157" s="59"/>
      <c r="OEW157" s="59"/>
      <c r="OEX157" s="59"/>
      <c r="OEY157" s="59"/>
      <c r="OEZ157" s="59"/>
      <c r="OFA157" s="59"/>
      <c r="OFB157" s="59"/>
      <c r="OFC157" s="59"/>
      <c r="OFD157" s="59"/>
      <c r="OFE157" s="59"/>
      <c r="OFF157" s="59"/>
      <c r="OFG157" s="59"/>
      <c r="OFH157" s="59"/>
      <c r="OFI157" s="59"/>
      <c r="OFJ157" s="59"/>
      <c r="OFK157" s="59"/>
      <c r="OFL157" s="59"/>
      <c r="OFM157" s="59"/>
      <c r="OFN157" s="59"/>
      <c r="OFO157" s="59"/>
      <c r="OFP157" s="59"/>
      <c r="OFQ157" s="59"/>
      <c r="OFR157" s="59"/>
      <c r="OFS157" s="59"/>
      <c r="OFT157" s="59"/>
      <c r="OFU157" s="59"/>
      <c r="OFV157" s="59"/>
      <c r="OFW157" s="59"/>
      <c r="OFX157" s="59"/>
      <c r="OFY157" s="59"/>
      <c r="OFZ157" s="59"/>
      <c r="OGA157" s="59"/>
      <c r="OGB157" s="59"/>
      <c r="OGC157" s="59"/>
      <c r="OGD157" s="59"/>
      <c r="OGE157" s="59"/>
      <c r="OGF157" s="59"/>
      <c r="OGG157" s="59"/>
      <c r="OGH157" s="59"/>
      <c r="OGI157" s="59"/>
      <c r="OGJ157" s="59"/>
      <c r="OGK157" s="59"/>
      <c r="OGL157" s="59"/>
      <c r="OGM157" s="59"/>
      <c r="OGN157" s="59"/>
      <c r="OGO157" s="59"/>
      <c r="OGP157" s="59"/>
      <c r="OGQ157" s="59"/>
      <c r="OGR157" s="59"/>
      <c r="OGS157" s="59"/>
      <c r="OGT157" s="59"/>
      <c r="OGU157" s="59"/>
      <c r="OGV157" s="59"/>
      <c r="OGW157" s="59"/>
      <c r="OGX157" s="59"/>
      <c r="OGY157" s="59"/>
      <c r="OGZ157" s="59"/>
      <c r="OHA157" s="59"/>
      <c r="OHB157" s="59"/>
      <c r="OHC157" s="59"/>
      <c r="OHD157" s="59"/>
      <c r="OHE157" s="59"/>
      <c r="OHF157" s="59"/>
      <c r="OHG157" s="59"/>
      <c r="OHH157" s="59"/>
      <c r="OHI157" s="59"/>
      <c r="OHJ157" s="59"/>
      <c r="OHK157" s="59"/>
      <c r="OHL157" s="59"/>
      <c r="OHM157" s="59"/>
      <c r="OHN157" s="59"/>
      <c r="OHO157" s="59"/>
      <c r="OHP157" s="59"/>
      <c r="OHQ157" s="59"/>
      <c r="OHR157" s="59"/>
      <c r="OHS157" s="59"/>
      <c r="OHT157" s="59"/>
      <c r="OHU157" s="59"/>
      <c r="OHV157" s="59"/>
      <c r="OHW157" s="59"/>
      <c r="OHX157" s="59"/>
      <c r="OHY157" s="59"/>
      <c r="OHZ157" s="59"/>
      <c r="OIA157" s="59"/>
      <c r="OIB157" s="59"/>
      <c r="OIC157" s="59"/>
      <c r="OID157" s="59"/>
      <c r="OIE157" s="59"/>
      <c r="OIF157" s="59"/>
      <c r="OIG157" s="59"/>
      <c r="OIH157" s="59"/>
      <c r="OII157" s="59"/>
      <c r="OIJ157" s="59"/>
      <c r="OIK157" s="59"/>
      <c r="OIL157" s="59"/>
      <c r="OIM157" s="59"/>
      <c r="OIN157" s="59"/>
      <c r="OIO157" s="59"/>
      <c r="OIP157" s="59"/>
      <c r="OIQ157" s="59"/>
      <c r="OIR157" s="59"/>
      <c r="OIS157" s="59"/>
      <c r="OIT157" s="59"/>
      <c r="OIU157" s="59"/>
      <c r="OIV157" s="59"/>
      <c r="OIW157" s="59"/>
      <c r="OIX157" s="59"/>
      <c r="OIY157" s="59"/>
      <c r="OIZ157" s="59"/>
      <c r="OJA157" s="59"/>
      <c r="OJB157" s="59"/>
      <c r="OJC157" s="59"/>
      <c r="OJD157" s="59"/>
      <c r="OJE157" s="59"/>
      <c r="OJF157" s="59"/>
      <c r="OJG157" s="59"/>
      <c r="OJH157" s="59"/>
      <c r="OJI157" s="59"/>
      <c r="OJJ157" s="59"/>
      <c r="OJK157" s="59"/>
      <c r="OJL157" s="59"/>
      <c r="OJM157" s="59"/>
      <c r="OJN157" s="59"/>
      <c r="OJO157" s="59"/>
      <c r="OJP157" s="59"/>
      <c r="OJQ157" s="59"/>
      <c r="OJR157" s="59"/>
      <c r="OJS157" s="59"/>
      <c r="OJT157" s="59"/>
      <c r="OJU157" s="59"/>
      <c r="OJV157" s="59"/>
      <c r="OJW157" s="59"/>
      <c r="OJX157" s="59"/>
      <c r="OJY157" s="59"/>
      <c r="OJZ157" s="59"/>
      <c r="OKA157" s="59"/>
      <c r="OKB157" s="59"/>
      <c r="OKC157" s="59"/>
      <c r="OKD157" s="59"/>
      <c r="OKE157" s="59"/>
      <c r="OKF157" s="59"/>
      <c r="OKG157" s="59"/>
      <c r="OKH157" s="59"/>
      <c r="OKI157" s="59"/>
      <c r="OKJ157" s="59"/>
      <c r="OKK157" s="59"/>
      <c r="OKL157" s="59"/>
      <c r="OKM157" s="59"/>
      <c r="OKN157" s="59"/>
      <c r="OKO157" s="59"/>
      <c r="OKP157" s="59"/>
      <c r="OKQ157" s="59"/>
      <c r="OKR157" s="59"/>
      <c r="OKS157" s="59"/>
      <c r="OKT157" s="59"/>
      <c r="OKU157" s="59"/>
      <c r="OKV157" s="59"/>
      <c r="OKW157" s="59"/>
      <c r="OKX157" s="59"/>
      <c r="OKY157" s="59"/>
      <c r="OKZ157" s="59"/>
      <c r="OLA157" s="59"/>
      <c r="OLB157" s="59"/>
      <c r="OLC157" s="59"/>
      <c r="OLD157" s="59"/>
      <c r="OLE157" s="59"/>
      <c r="OLF157" s="59"/>
      <c r="OLG157" s="59"/>
      <c r="OLH157" s="59"/>
      <c r="OLI157" s="59"/>
      <c r="OLJ157" s="59"/>
      <c r="OLK157" s="59"/>
      <c r="OLL157" s="59"/>
      <c r="OLM157" s="59"/>
      <c r="OLN157" s="59"/>
      <c r="OLO157" s="59"/>
      <c r="OLP157" s="59"/>
      <c r="OLQ157" s="59"/>
      <c r="OLR157" s="59"/>
      <c r="OLS157" s="59"/>
      <c r="OLT157" s="59"/>
      <c r="OLU157" s="59"/>
      <c r="OLV157" s="59"/>
      <c r="OLW157" s="59"/>
      <c r="OLX157" s="59"/>
      <c r="OLY157" s="59"/>
      <c r="OLZ157" s="59"/>
      <c r="OMA157" s="59"/>
      <c r="OMB157" s="59"/>
      <c r="OMC157" s="59"/>
      <c r="OMD157" s="59"/>
      <c r="OME157" s="59"/>
      <c r="OMF157" s="59"/>
      <c r="OMG157" s="59"/>
      <c r="OMH157" s="59"/>
      <c r="OMI157" s="59"/>
      <c r="OMJ157" s="59"/>
      <c r="OMK157" s="59"/>
      <c r="OML157" s="59"/>
      <c r="OMM157" s="59"/>
      <c r="OMN157" s="59"/>
      <c r="OMO157" s="59"/>
      <c r="OMP157" s="59"/>
      <c r="OMQ157" s="59"/>
      <c r="OMR157" s="59"/>
      <c r="OMS157" s="59"/>
      <c r="OMT157" s="59"/>
      <c r="OMU157" s="59"/>
      <c r="OMV157" s="59"/>
      <c r="OMW157" s="59"/>
      <c r="OMX157" s="59"/>
      <c r="OMY157" s="59"/>
      <c r="OMZ157" s="59"/>
      <c r="ONA157" s="59"/>
      <c r="ONB157" s="59"/>
      <c r="ONC157" s="59"/>
      <c r="OND157" s="59"/>
      <c r="ONE157" s="59"/>
      <c r="ONF157" s="59"/>
      <c r="ONG157" s="59"/>
      <c r="ONH157" s="59"/>
      <c r="ONI157" s="59"/>
      <c r="ONJ157" s="59"/>
      <c r="ONK157" s="59"/>
      <c r="ONL157" s="59"/>
      <c r="ONM157" s="59"/>
      <c r="ONN157" s="59"/>
      <c r="ONO157" s="59"/>
      <c r="ONP157" s="59"/>
      <c r="ONQ157" s="59"/>
      <c r="ONR157" s="59"/>
      <c r="ONS157" s="59"/>
      <c r="ONT157" s="59"/>
      <c r="ONU157" s="59"/>
      <c r="ONV157" s="59"/>
      <c r="ONW157" s="59"/>
      <c r="ONX157" s="59"/>
      <c r="ONY157" s="59"/>
      <c r="ONZ157" s="59"/>
      <c r="OOA157" s="59"/>
      <c r="OOB157" s="59"/>
      <c r="OOC157" s="59"/>
      <c r="OOD157" s="59"/>
      <c r="OOE157" s="59"/>
      <c r="OOF157" s="59"/>
      <c r="OOG157" s="59"/>
      <c r="OOH157" s="59"/>
      <c r="OOI157" s="59"/>
      <c r="OOJ157" s="59"/>
      <c r="OOK157" s="59"/>
      <c r="OOL157" s="59"/>
      <c r="OOM157" s="59"/>
      <c r="OON157" s="59"/>
      <c r="OOO157" s="59"/>
      <c r="OOP157" s="59"/>
      <c r="OOQ157" s="59"/>
      <c r="OOR157" s="59"/>
      <c r="OOS157" s="59"/>
      <c r="OOT157" s="59"/>
      <c r="OOU157" s="59"/>
      <c r="OOV157" s="59"/>
      <c r="OOW157" s="59"/>
      <c r="OOX157" s="59"/>
      <c r="OOY157" s="59"/>
      <c r="OOZ157" s="59"/>
      <c r="OPA157" s="59"/>
      <c r="OPB157" s="59"/>
      <c r="OPC157" s="59"/>
      <c r="OPD157" s="59"/>
      <c r="OPE157" s="59"/>
      <c r="OPF157" s="59"/>
      <c r="OPG157" s="59"/>
      <c r="OPH157" s="59"/>
      <c r="OPI157" s="59"/>
      <c r="OPJ157" s="59"/>
      <c r="OPK157" s="59"/>
      <c r="OPL157" s="59"/>
      <c r="OPM157" s="59"/>
      <c r="OPN157" s="59"/>
      <c r="OPO157" s="59"/>
      <c r="OPP157" s="59"/>
      <c r="OPQ157" s="59"/>
      <c r="OPR157" s="59"/>
      <c r="OPS157" s="59"/>
      <c r="OPT157" s="59"/>
      <c r="OPU157" s="59"/>
      <c r="OPV157" s="59"/>
      <c r="OPW157" s="59"/>
      <c r="OPX157" s="59"/>
      <c r="OPY157" s="59"/>
      <c r="OPZ157" s="59"/>
      <c r="OQA157" s="59"/>
      <c r="OQB157" s="59"/>
      <c r="OQC157" s="59"/>
      <c r="OQD157" s="59"/>
      <c r="OQE157" s="59"/>
      <c r="OQF157" s="59"/>
      <c r="OQG157" s="59"/>
      <c r="OQH157" s="59"/>
      <c r="OQI157" s="59"/>
      <c r="OQJ157" s="59"/>
      <c r="OQK157" s="59"/>
      <c r="OQL157" s="59"/>
      <c r="OQM157" s="59"/>
      <c r="OQN157" s="59"/>
      <c r="OQO157" s="59"/>
      <c r="OQP157" s="59"/>
      <c r="OQQ157" s="59"/>
      <c r="OQR157" s="59"/>
      <c r="OQS157" s="59"/>
      <c r="OQT157" s="59"/>
      <c r="OQU157" s="59"/>
      <c r="OQV157" s="59"/>
      <c r="OQW157" s="59"/>
      <c r="OQX157" s="59"/>
      <c r="OQY157" s="59"/>
      <c r="OQZ157" s="59"/>
      <c r="ORA157" s="59"/>
      <c r="ORB157" s="59"/>
      <c r="ORC157" s="59"/>
      <c r="ORD157" s="59"/>
      <c r="ORE157" s="59"/>
      <c r="ORF157" s="59"/>
      <c r="ORG157" s="59"/>
      <c r="ORH157" s="59"/>
      <c r="ORI157" s="59"/>
      <c r="ORJ157" s="59"/>
      <c r="ORK157" s="59"/>
      <c r="ORL157" s="59"/>
      <c r="ORM157" s="59"/>
      <c r="ORN157" s="59"/>
      <c r="ORO157" s="59"/>
      <c r="ORP157" s="59"/>
      <c r="ORQ157" s="59"/>
      <c r="ORR157" s="59"/>
      <c r="ORS157" s="59"/>
      <c r="ORT157" s="59"/>
      <c r="ORU157" s="59"/>
      <c r="ORV157" s="59"/>
      <c r="ORW157" s="59"/>
      <c r="ORX157" s="59"/>
      <c r="ORY157" s="59"/>
      <c r="ORZ157" s="59"/>
      <c r="OSA157" s="59"/>
      <c r="OSB157" s="59"/>
      <c r="OSC157" s="59"/>
      <c r="OSD157" s="59"/>
      <c r="OSE157" s="59"/>
      <c r="OSF157" s="59"/>
      <c r="OSG157" s="59"/>
      <c r="OSH157" s="59"/>
      <c r="OSI157" s="59"/>
      <c r="OSJ157" s="59"/>
      <c r="OSK157" s="59"/>
      <c r="OSL157" s="59"/>
      <c r="OSM157" s="59"/>
      <c r="OSN157" s="59"/>
      <c r="OSO157" s="59"/>
      <c r="OSP157" s="59"/>
      <c r="OSQ157" s="59"/>
      <c r="OSR157" s="59"/>
      <c r="OSS157" s="59"/>
      <c r="OST157" s="59"/>
      <c r="OSU157" s="59"/>
      <c r="OSV157" s="59"/>
      <c r="OSW157" s="59"/>
      <c r="OSX157" s="59"/>
      <c r="OSY157" s="59"/>
      <c r="OSZ157" s="59"/>
      <c r="OTA157" s="59"/>
      <c r="OTB157" s="59"/>
      <c r="OTC157" s="59"/>
      <c r="OTD157" s="59"/>
      <c r="OTE157" s="59"/>
      <c r="OTF157" s="59"/>
      <c r="OTG157" s="59"/>
      <c r="OTH157" s="59"/>
      <c r="OTI157" s="59"/>
      <c r="OTJ157" s="59"/>
      <c r="OTK157" s="59"/>
      <c r="OTL157" s="59"/>
      <c r="OTM157" s="59"/>
      <c r="OTN157" s="59"/>
      <c r="OTO157" s="59"/>
      <c r="OTP157" s="59"/>
      <c r="OTQ157" s="59"/>
      <c r="OTR157" s="59"/>
      <c r="OTS157" s="59"/>
      <c r="OTT157" s="59"/>
      <c r="OTU157" s="59"/>
      <c r="OTV157" s="59"/>
      <c r="OTW157" s="59"/>
      <c r="OTX157" s="59"/>
      <c r="OTY157" s="59"/>
      <c r="OTZ157" s="59"/>
      <c r="OUA157" s="59"/>
      <c r="OUB157" s="59"/>
      <c r="OUC157" s="59"/>
      <c r="OUD157" s="59"/>
      <c r="OUE157" s="59"/>
      <c r="OUF157" s="59"/>
      <c r="OUG157" s="59"/>
      <c r="OUH157" s="59"/>
      <c r="OUI157" s="59"/>
      <c r="OUJ157" s="59"/>
      <c r="OUK157" s="59"/>
      <c r="OUL157" s="59"/>
      <c r="OUM157" s="59"/>
      <c r="OUN157" s="59"/>
      <c r="OUO157" s="59"/>
      <c r="OUP157" s="59"/>
      <c r="OUQ157" s="59"/>
      <c r="OUR157" s="59"/>
      <c r="OUS157" s="59"/>
      <c r="OUT157" s="59"/>
      <c r="OUU157" s="59"/>
      <c r="OUV157" s="59"/>
      <c r="OUW157" s="59"/>
      <c r="OUX157" s="59"/>
      <c r="OUY157" s="59"/>
      <c r="OUZ157" s="59"/>
      <c r="OVA157" s="59"/>
      <c r="OVB157" s="59"/>
      <c r="OVC157" s="59"/>
      <c r="OVD157" s="59"/>
      <c r="OVE157" s="59"/>
      <c r="OVF157" s="59"/>
      <c r="OVG157" s="59"/>
      <c r="OVH157" s="59"/>
      <c r="OVI157" s="59"/>
      <c r="OVJ157" s="59"/>
      <c r="OVK157" s="59"/>
      <c r="OVL157" s="59"/>
      <c r="OVM157" s="59"/>
      <c r="OVN157" s="59"/>
      <c r="OVO157" s="59"/>
      <c r="OVP157" s="59"/>
      <c r="OVQ157" s="59"/>
      <c r="OVR157" s="59"/>
      <c r="OVS157" s="59"/>
      <c r="OVT157" s="59"/>
      <c r="OVU157" s="59"/>
      <c r="OVV157" s="59"/>
      <c r="OVW157" s="59"/>
      <c r="OVX157" s="59"/>
      <c r="OVY157" s="59"/>
      <c r="OVZ157" s="59"/>
      <c r="OWA157" s="59"/>
      <c r="OWB157" s="59"/>
      <c r="OWC157" s="59"/>
      <c r="OWD157" s="59"/>
      <c r="OWE157" s="59"/>
      <c r="OWF157" s="59"/>
      <c r="OWG157" s="59"/>
      <c r="OWH157" s="59"/>
      <c r="OWI157" s="59"/>
      <c r="OWJ157" s="59"/>
      <c r="OWK157" s="59"/>
      <c r="OWL157" s="59"/>
      <c r="OWM157" s="59"/>
      <c r="OWN157" s="59"/>
      <c r="OWO157" s="59"/>
      <c r="OWP157" s="59"/>
      <c r="OWQ157" s="59"/>
      <c r="OWR157" s="59"/>
      <c r="OWS157" s="59"/>
      <c r="OWT157" s="59"/>
      <c r="OWU157" s="59"/>
      <c r="OWV157" s="59"/>
      <c r="OWW157" s="59"/>
      <c r="OWX157" s="59"/>
      <c r="OWY157" s="59"/>
      <c r="OWZ157" s="59"/>
      <c r="OXA157" s="59"/>
      <c r="OXB157" s="59"/>
      <c r="OXC157" s="59"/>
      <c r="OXD157" s="59"/>
      <c r="OXE157" s="59"/>
      <c r="OXF157" s="59"/>
      <c r="OXG157" s="59"/>
      <c r="OXH157" s="59"/>
      <c r="OXI157" s="59"/>
      <c r="OXJ157" s="59"/>
      <c r="OXK157" s="59"/>
      <c r="OXL157" s="59"/>
      <c r="OXM157" s="59"/>
      <c r="OXN157" s="59"/>
      <c r="OXO157" s="59"/>
      <c r="OXP157" s="59"/>
      <c r="OXQ157" s="59"/>
      <c r="OXR157" s="59"/>
      <c r="OXS157" s="59"/>
      <c r="OXT157" s="59"/>
      <c r="OXU157" s="59"/>
      <c r="OXV157" s="59"/>
      <c r="OXW157" s="59"/>
      <c r="OXX157" s="59"/>
      <c r="OXY157" s="59"/>
      <c r="OXZ157" s="59"/>
      <c r="OYA157" s="59"/>
      <c r="OYB157" s="59"/>
      <c r="OYC157" s="59"/>
      <c r="OYD157" s="59"/>
      <c r="OYE157" s="59"/>
      <c r="OYF157" s="59"/>
      <c r="OYG157" s="59"/>
      <c r="OYH157" s="59"/>
      <c r="OYI157" s="59"/>
      <c r="OYJ157" s="59"/>
      <c r="OYK157" s="59"/>
      <c r="OYL157" s="59"/>
      <c r="OYM157" s="59"/>
      <c r="OYN157" s="59"/>
      <c r="OYO157" s="59"/>
      <c r="OYP157" s="59"/>
      <c r="OYQ157" s="59"/>
      <c r="OYR157" s="59"/>
      <c r="OYS157" s="59"/>
      <c r="OYT157" s="59"/>
      <c r="OYU157" s="59"/>
      <c r="OYV157" s="59"/>
      <c r="OYW157" s="59"/>
      <c r="OYX157" s="59"/>
      <c r="OYY157" s="59"/>
      <c r="OYZ157" s="59"/>
      <c r="OZA157" s="59"/>
      <c r="OZB157" s="59"/>
      <c r="OZC157" s="59"/>
      <c r="OZD157" s="59"/>
      <c r="OZE157" s="59"/>
      <c r="OZF157" s="59"/>
      <c r="OZG157" s="59"/>
      <c r="OZH157" s="59"/>
      <c r="OZI157" s="59"/>
      <c r="OZJ157" s="59"/>
      <c r="OZK157" s="59"/>
      <c r="OZL157" s="59"/>
      <c r="OZM157" s="59"/>
      <c r="OZN157" s="59"/>
      <c r="OZO157" s="59"/>
      <c r="OZP157" s="59"/>
      <c r="OZQ157" s="59"/>
      <c r="OZR157" s="59"/>
      <c r="OZS157" s="59"/>
      <c r="OZT157" s="59"/>
      <c r="OZU157" s="59"/>
      <c r="OZV157" s="59"/>
      <c r="OZW157" s="59"/>
      <c r="OZX157" s="59"/>
      <c r="OZY157" s="59"/>
      <c r="OZZ157" s="59"/>
      <c r="PAA157" s="59"/>
      <c r="PAB157" s="59"/>
      <c r="PAC157" s="59"/>
      <c r="PAD157" s="59"/>
      <c r="PAE157" s="59"/>
      <c r="PAF157" s="59"/>
      <c r="PAG157" s="59"/>
      <c r="PAH157" s="59"/>
      <c r="PAI157" s="59"/>
      <c r="PAJ157" s="59"/>
      <c r="PAK157" s="59"/>
      <c r="PAL157" s="59"/>
      <c r="PAM157" s="59"/>
      <c r="PAN157" s="59"/>
      <c r="PAO157" s="59"/>
      <c r="PAP157" s="59"/>
      <c r="PAQ157" s="59"/>
      <c r="PAR157" s="59"/>
      <c r="PAS157" s="59"/>
      <c r="PAT157" s="59"/>
      <c r="PAU157" s="59"/>
      <c r="PAV157" s="59"/>
      <c r="PAW157" s="59"/>
      <c r="PAX157" s="59"/>
      <c r="PAY157" s="59"/>
      <c r="PAZ157" s="59"/>
      <c r="PBA157" s="59"/>
      <c r="PBB157" s="59"/>
      <c r="PBC157" s="59"/>
      <c r="PBD157" s="59"/>
      <c r="PBE157" s="59"/>
      <c r="PBF157" s="59"/>
      <c r="PBG157" s="59"/>
      <c r="PBH157" s="59"/>
      <c r="PBI157" s="59"/>
      <c r="PBJ157" s="59"/>
      <c r="PBK157" s="59"/>
      <c r="PBL157" s="59"/>
      <c r="PBM157" s="59"/>
      <c r="PBN157" s="59"/>
      <c r="PBO157" s="59"/>
      <c r="PBP157" s="59"/>
      <c r="PBQ157" s="59"/>
      <c r="PBR157" s="59"/>
      <c r="PBS157" s="59"/>
      <c r="PBT157" s="59"/>
      <c r="PBU157" s="59"/>
      <c r="PBV157" s="59"/>
      <c r="PBW157" s="59"/>
      <c r="PBX157" s="59"/>
      <c r="PBY157" s="59"/>
      <c r="PBZ157" s="59"/>
      <c r="PCA157" s="59"/>
      <c r="PCB157" s="59"/>
      <c r="PCC157" s="59"/>
      <c r="PCD157" s="59"/>
      <c r="PCE157" s="59"/>
      <c r="PCF157" s="59"/>
      <c r="PCG157" s="59"/>
      <c r="PCH157" s="59"/>
      <c r="PCI157" s="59"/>
      <c r="PCJ157" s="59"/>
      <c r="PCK157" s="59"/>
      <c r="PCL157" s="59"/>
      <c r="PCM157" s="59"/>
      <c r="PCN157" s="59"/>
      <c r="PCO157" s="59"/>
      <c r="PCP157" s="59"/>
      <c r="PCQ157" s="59"/>
      <c r="PCR157" s="59"/>
      <c r="PCS157" s="59"/>
      <c r="PCT157" s="59"/>
      <c r="PCU157" s="59"/>
      <c r="PCV157" s="59"/>
      <c r="PCW157" s="59"/>
      <c r="PCX157" s="59"/>
      <c r="PCY157" s="59"/>
      <c r="PCZ157" s="59"/>
      <c r="PDA157" s="59"/>
      <c r="PDB157" s="59"/>
      <c r="PDC157" s="59"/>
      <c r="PDD157" s="59"/>
      <c r="PDE157" s="59"/>
      <c r="PDF157" s="59"/>
      <c r="PDG157" s="59"/>
      <c r="PDH157" s="59"/>
      <c r="PDI157" s="59"/>
      <c r="PDJ157" s="59"/>
      <c r="PDK157" s="59"/>
      <c r="PDL157" s="59"/>
      <c r="PDM157" s="59"/>
      <c r="PDN157" s="59"/>
      <c r="PDO157" s="59"/>
      <c r="PDP157" s="59"/>
      <c r="PDQ157" s="59"/>
      <c r="PDR157" s="59"/>
      <c r="PDS157" s="59"/>
      <c r="PDT157" s="59"/>
      <c r="PDU157" s="59"/>
      <c r="PDV157" s="59"/>
      <c r="PDW157" s="59"/>
      <c r="PDX157" s="59"/>
      <c r="PDY157" s="59"/>
      <c r="PDZ157" s="59"/>
      <c r="PEA157" s="59"/>
      <c r="PEB157" s="59"/>
      <c r="PEC157" s="59"/>
      <c r="PED157" s="59"/>
      <c r="PEE157" s="59"/>
      <c r="PEF157" s="59"/>
      <c r="PEG157" s="59"/>
      <c r="PEH157" s="59"/>
      <c r="PEI157" s="59"/>
      <c r="PEJ157" s="59"/>
      <c r="PEK157" s="59"/>
      <c r="PEL157" s="59"/>
      <c r="PEM157" s="59"/>
      <c r="PEN157" s="59"/>
      <c r="PEO157" s="59"/>
      <c r="PEP157" s="59"/>
      <c r="PEQ157" s="59"/>
      <c r="PER157" s="59"/>
      <c r="PES157" s="59"/>
      <c r="PET157" s="59"/>
      <c r="PEU157" s="59"/>
      <c r="PEV157" s="59"/>
      <c r="PEW157" s="59"/>
      <c r="PEX157" s="59"/>
      <c r="PEY157" s="59"/>
      <c r="PEZ157" s="59"/>
      <c r="PFA157" s="59"/>
      <c r="PFB157" s="59"/>
      <c r="PFC157" s="59"/>
      <c r="PFD157" s="59"/>
      <c r="PFE157" s="59"/>
      <c r="PFF157" s="59"/>
      <c r="PFG157" s="59"/>
      <c r="PFH157" s="59"/>
      <c r="PFI157" s="59"/>
      <c r="PFJ157" s="59"/>
      <c r="PFK157" s="59"/>
      <c r="PFL157" s="59"/>
      <c r="PFM157" s="59"/>
      <c r="PFN157" s="59"/>
      <c r="PFO157" s="59"/>
      <c r="PFP157" s="59"/>
      <c r="PFQ157" s="59"/>
      <c r="PFR157" s="59"/>
      <c r="PFS157" s="59"/>
      <c r="PFT157" s="59"/>
      <c r="PFU157" s="59"/>
      <c r="PFV157" s="59"/>
      <c r="PFW157" s="59"/>
      <c r="PFX157" s="59"/>
      <c r="PFY157" s="59"/>
      <c r="PFZ157" s="59"/>
      <c r="PGA157" s="59"/>
      <c r="PGB157" s="59"/>
      <c r="PGC157" s="59"/>
      <c r="PGD157" s="59"/>
      <c r="PGE157" s="59"/>
      <c r="PGF157" s="59"/>
      <c r="PGG157" s="59"/>
      <c r="PGH157" s="59"/>
      <c r="PGI157" s="59"/>
      <c r="PGJ157" s="59"/>
      <c r="PGK157" s="59"/>
      <c r="PGL157" s="59"/>
      <c r="PGM157" s="59"/>
      <c r="PGN157" s="59"/>
      <c r="PGO157" s="59"/>
      <c r="PGP157" s="59"/>
      <c r="PGQ157" s="59"/>
      <c r="PGR157" s="59"/>
      <c r="PGS157" s="59"/>
      <c r="PGT157" s="59"/>
      <c r="PGU157" s="59"/>
      <c r="PGV157" s="59"/>
      <c r="PGW157" s="59"/>
      <c r="PGX157" s="59"/>
      <c r="PGY157" s="59"/>
      <c r="PGZ157" s="59"/>
      <c r="PHA157" s="59"/>
      <c r="PHB157" s="59"/>
      <c r="PHC157" s="59"/>
      <c r="PHD157" s="59"/>
      <c r="PHE157" s="59"/>
      <c r="PHF157" s="59"/>
      <c r="PHG157" s="59"/>
      <c r="PHH157" s="59"/>
      <c r="PHI157" s="59"/>
      <c r="PHJ157" s="59"/>
      <c r="PHK157" s="59"/>
      <c r="PHL157" s="59"/>
      <c r="PHM157" s="59"/>
      <c r="PHN157" s="59"/>
      <c r="PHO157" s="59"/>
      <c r="PHP157" s="59"/>
      <c r="PHQ157" s="59"/>
      <c r="PHR157" s="59"/>
      <c r="PHS157" s="59"/>
      <c r="PHT157" s="59"/>
      <c r="PHU157" s="59"/>
      <c r="PHV157" s="59"/>
      <c r="PHW157" s="59"/>
      <c r="PHX157" s="59"/>
      <c r="PHY157" s="59"/>
      <c r="PHZ157" s="59"/>
      <c r="PIA157" s="59"/>
      <c r="PIB157" s="59"/>
      <c r="PIC157" s="59"/>
      <c r="PID157" s="59"/>
      <c r="PIE157" s="59"/>
      <c r="PIF157" s="59"/>
      <c r="PIG157" s="59"/>
      <c r="PIH157" s="59"/>
      <c r="PII157" s="59"/>
      <c r="PIJ157" s="59"/>
      <c r="PIK157" s="59"/>
      <c r="PIL157" s="59"/>
      <c r="PIM157" s="59"/>
      <c r="PIN157" s="59"/>
      <c r="PIO157" s="59"/>
      <c r="PIP157" s="59"/>
      <c r="PIQ157" s="59"/>
      <c r="PIR157" s="59"/>
      <c r="PIS157" s="59"/>
      <c r="PIT157" s="59"/>
      <c r="PIU157" s="59"/>
      <c r="PIV157" s="59"/>
      <c r="PIW157" s="59"/>
      <c r="PIX157" s="59"/>
      <c r="PIY157" s="59"/>
      <c r="PIZ157" s="59"/>
      <c r="PJA157" s="59"/>
      <c r="PJB157" s="59"/>
      <c r="PJC157" s="59"/>
      <c r="PJD157" s="59"/>
      <c r="PJE157" s="59"/>
      <c r="PJF157" s="59"/>
      <c r="PJG157" s="59"/>
      <c r="PJH157" s="59"/>
      <c r="PJI157" s="59"/>
      <c r="PJJ157" s="59"/>
      <c r="PJK157" s="59"/>
      <c r="PJL157" s="59"/>
      <c r="PJM157" s="59"/>
      <c r="PJN157" s="59"/>
      <c r="PJO157" s="59"/>
      <c r="PJP157" s="59"/>
      <c r="PJQ157" s="59"/>
      <c r="PJR157" s="59"/>
      <c r="PJS157" s="59"/>
      <c r="PJT157" s="59"/>
      <c r="PJU157" s="59"/>
      <c r="PJV157" s="59"/>
      <c r="PJW157" s="59"/>
      <c r="PJX157" s="59"/>
      <c r="PJY157" s="59"/>
      <c r="PJZ157" s="59"/>
      <c r="PKA157" s="59"/>
      <c r="PKB157" s="59"/>
      <c r="PKC157" s="59"/>
      <c r="PKD157" s="59"/>
      <c r="PKE157" s="59"/>
      <c r="PKF157" s="59"/>
      <c r="PKG157" s="59"/>
      <c r="PKH157" s="59"/>
      <c r="PKI157" s="59"/>
      <c r="PKJ157" s="59"/>
      <c r="PKK157" s="59"/>
      <c r="PKL157" s="59"/>
      <c r="PKM157" s="59"/>
      <c r="PKN157" s="59"/>
      <c r="PKO157" s="59"/>
      <c r="PKP157" s="59"/>
      <c r="PKQ157" s="59"/>
      <c r="PKR157" s="59"/>
      <c r="PKS157" s="59"/>
      <c r="PKT157" s="59"/>
      <c r="PKU157" s="59"/>
      <c r="PKV157" s="59"/>
      <c r="PKW157" s="59"/>
      <c r="PKX157" s="59"/>
      <c r="PKY157" s="59"/>
      <c r="PKZ157" s="59"/>
      <c r="PLA157" s="59"/>
      <c r="PLB157" s="59"/>
      <c r="PLC157" s="59"/>
      <c r="PLD157" s="59"/>
      <c r="PLE157" s="59"/>
      <c r="PLF157" s="59"/>
      <c r="PLG157" s="59"/>
      <c r="PLH157" s="59"/>
      <c r="PLI157" s="59"/>
      <c r="PLJ157" s="59"/>
      <c r="PLK157" s="59"/>
      <c r="PLL157" s="59"/>
      <c r="PLM157" s="59"/>
      <c r="PLN157" s="59"/>
      <c r="PLO157" s="59"/>
      <c r="PLP157" s="59"/>
      <c r="PLQ157" s="59"/>
      <c r="PLR157" s="59"/>
      <c r="PLS157" s="59"/>
      <c r="PLT157" s="59"/>
      <c r="PLU157" s="59"/>
      <c r="PLV157" s="59"/>
      <c r="PLW157" s="59"/>
      <c r="PLX157" s="59"/>
      <c r="PLY157" s="59"/>
      <c r="PLZ157" s="59"/>
      <c r="PMA157" s="59"/>
      <c r="PMB157" s="59"/>
      <c r="PMC157" s="59"/>
      <c r="PMD157" s="59"/>
      <c r="PME157" s="59"/>
      <c r="PMF157" s="59"/>
      <c r="PMG157" s="59"/>
      <c r="PMH157" s="59"/>
      <c r="PMI157" s="59"/>
      <c r="PMJ157" s="59"/>
      <c r="PMK157" s="59"/>
      <c r="PML157" s="59"/>
      <c r="PMM157" s="59"/>
      <c r="PMN157" s="59"/>
      <c r="PMO157" s="59"/>
      <c r="PMP157" s="59"/>
      <c r="PMQ157" s="59"/>
      <c r="PMR157" s="59"/>
      <c r="PMS157" s="59"/>
      <c r="PMT157" s="59"/>
      <c r="PMU157" s="59"/>
      <c r="PMV157" s="59"/>
      <c r="PMW157" s="59"/>
      <c r="PMX157" s="59"/>
      <c r="PMY157" s="59"/>
      <c r="PMZ157" s="59"/>
      <c r="PNA157" s="59"/>
      <c r="PNB157" s="59"/>
      <c r="PNC157" s="59"/>
      <c r="PND157" s="59"/>
      <c r="PNE157" s="59"/>
      <c r="PNF157" s="59"/>
      <c r="PNG157" s="59"/>
      <c r="PNH157" s="59"/>
      <c r="PNI157" s="59"/>
      <c r="PNJ157" s="59"/>
      <c r="PNK157" s="59"/>
      <c r="PNL157" s="59"/>
      <c r="PNM157" s="59"/>
      <c r="PNN157" s="59"/>
      <c r="PNO157" s="59"/>
      <c r="PNP157" s="59"/>
      <c r="PNQ157" s="59"/>
      <c r="PNR157" s="59"/>
      <c r="PNS157" s="59"/>
      <c r="PNT157" s="59"/>
      <c r="PNU157" s="59"/>
      <c r="PNV157" s="59"/>
      <c r="PNW157" s="59"/>
      <c r="PNX157" s="59"/>
      <c r="PNY157" s="59"/>
      <c r="PNZ157" s="59"/>
      <c r="POA157" s="59"/>
      <c r="POB157" s="59"/>
      <c r="POC157" s="59"/>
      <c r="POD157" s="59"/>
      <c r="POE157" s="59"/>
      <c r="POF157" s="59"/>
      <c r="POG157" s="59"/>
      <c r="POH157" s="59"/>
      <c r="POI157" s="59"/>
      <c r="POJ157" s="59"/>
      <c r="POK157" s="59"/>
      <c r="POL157" s="59"/>
      <c r="POM157" s="59"/>
      <c r="PON157" s="59"/>
      <c r="POO157" s="59"/>
      <c r="POP157" s="59"/>
      <c r="POQ157" s="59"/>
      <c r="POR157" s="59"/>
      <c r="POS157" s="59"/>
      <c r="POT157" s="59"/>
      <c r="POU157" s="59"/>
      <c r="POV157" s="59"/>
      <c r="POW157" s="59"/>
      <c r="POX157" s="59"/>
      <c r="POY157" s="59"/>
      <c r="POZ157" s="59"/>
      <c r="PPA157" s="59"/>
      <c r="PPB157" s="59"/>
      <c r="PPC157" s="59"/>
      <c r="PPD157" s="59"/>
      <c r="PPE157" s="59"/>
      <c r="PPF157" s="59"/>
      <c r="PPG157" s="59"/>
      <c r="PPH157" s="59"/>
      <c r="PPI157" s="59"/>
      <c r="PPJ157" s="59"/>
      <c r="PPK157" s="59"/>
      <c r="PPL157" s="59"/>
      <c r="PPM157" s="59"/>
      <c r="PPN157" s="59"/>
      <c r="PPO157" s="59"/>
      <c r="PPP157" s="59"/>
      <c r="PPQ157" s="59"/>
      <c r="PPR157" s="59"/>
      <c r="PPS157" s="59"/>
      <c r="PPT157" s="59"/>
      <c r="PPU157" s="59"/>
      <c r="PPV157" s="59"/>
      <c r="PPW157" s="59"/>
      <c r="PPX157" s="59"/>
      <c r="PPY157" s="59"/>
      <c r="PPZ157" s="59"/>
      <c r="PQA157" s="59"/>
      <c r="PQB157" s="59"/>
      <c r="PQC157" s="59"/>
      <c r="PQD157" s="59"/>
      <c r="PQE157" s="59"/>
      <c r="PQF157" s="59"/>
      <c r="PQG157" s="59"/>
      <c r="PQH157" s="59"/>
      <c r="PQI157" s="59"/>
      <c r="PQJ157" s="59"/>
      <c r="PQK157" s="59"/>
      <c r="PQL157" s="59"/>
      <c r="PQM157" s="59"/>
      <c r="PQN157" s="59"/>
      <c r="PQO157" s="59"/>
      <c r="PQP157" s="59"/>
      <c r="PQQ157" s="59"/>
      <c r="PQR157" s="59"/>
      <c r="PQS157" s="59"/>
      <c r="PQT157" s="59"/>
      <c r="PQU157" s="59"/>
      <c r="PQV157" s="59"/>
      <c r="PQW157" s="59"/>
      <c r="PQX157" s="59"/>
      <c r="PQY157" s="59"/>
      <c r="PQZ157" s="59"/>
      <c r="PRA157" s="59"/>
      <c r="PRB157" s="59"/>
      <c r="PRC157" s="59"/>
      <c r="PRD157" s="59"/>
      <c r="PRE157" s="59"/>
      <c r="PRF157" s="59"/>
      <c r="PRG157" s="59"/>
      <c r="PRH157" s="59"/>
      <c r="PRI157" s="59"/>
      <c r="PRJ157" s="59"/>
      <c r="PRK157" s="59"/>
      <c r="PRL157" s="59"/>
      <c r="PRM157" s="59"/>
      <c r="PRN157" s="59"/>
      <c r="PRO157" s="59"/>
      <c r="PRP157" s="59"/>
      <c r="PRQ157" s="59"/>
      <c r="PRR157" s="59"/>
      <c r="PRS157" s="59"/>
      <c r="PRT157" s="59"/>
      <c r="PRU157" s="59"/>
      <c r="PRV157" s="59"/>
      <c r="PRW157" s="59"/>
      <c r="PRX157" s="59"/>
      <c r="PRY157" s="59"/>
      <c r="PRZ157" s="59"/>
      <c r="PSA157" s="59"/>
      <c r="PSB157" s="59"/>
      <c r="PSC157" s="59"/>
      <c r="PSD157" s="59"/>
      <c r="PSE157" s="59"/>
      <c r="PSF157" s="59"/>
      <c r="PSG157" s="59"/>
      <c r="PSH157" s="59"/>
      <c r="PSI157" s="59"/>
      <c r="PSJ157" s="59"/>
      <c r="PSK157" s="59"/>
      <c r="PSL157" s="59"/>
      <c r="PSM157" s="59"/>
      <c r="PSN157" s="59"/>
      <c r="PSO157" s="59"/>
      <c r="PSP157" s="59"/>
      <c r="PSQ157" s="59"/>
      <c r="PSR157" s="59"/>
      <c r="PSS157" s="59"/>
      <c r="PST157" s="59"/>
      <c r="PSU157" s="59"/>
      <c r="PSV157" s="59"/>
      <c r="PSW157" s="59"/>
      <c r="PSX157" s="59"/>
      <c r="PSY157" s="59"/>
      <c r="PSZ157" s="59"/>
      <c r="PTA157" s="59"/>
      <c r="PTB157" s="59"/>
      <c r="PTC157" s="59"/>
      <c r="PTD157" s="59"/>
      <c r="PTE157" s="59"/>
      <c r="PTF157" s="59"/>
      <c r="PTG157" s="59"/>
      <c r="PTH157" s="59"/>
      <c r="PTI157" s="59"/>
      <c r="PTJ157" s="59"/>
      <c r="PTK157" s="59"/>
      <c r="PTL157" s="59"/>
      <c r="PTM157" s="59"/>
      <c r="PTN157" s="59"/>
      <c r="PTO157" s="59"/>
      <c r="PTP157" s="59"/>
      <c r="PTQ157" s="59"/>
      <c r="PTR157" s="59"/>
      <c r="PTS157" s="59"/>
      <c r="PTT157" s="59"/>
      <c r="PTU157" s="59"/>
      <c r="PTV157" s="59"/>
      <c r="PTW157" s="59"/>
      <c r="PTX157" s="59"/>
      <c r="PTY157" s="59"/>
      <c r="PTZ157" s="59"/>
      <c r="PUA157" s="59"/>
      <c r="PUB157" s="59"/>
      <c r="PUC157" s="59"/>
      <c r="PUD157" s="59"/>
      <c r="PUE157" s="59"/>
      <c r="PUF157" s="59"/>
      <c r="PUG157" s="59"/>
      <c r="PUH157" s="59"/>
      <c r="PUI157" s="59"/>
      <c r="PUJ157" s="59"/>
      <c r="PUK157" s="59"/>
      <c r="PUL157" s="59"/>
      <c r="PUM157" s="59"/>
      <c r="PUN157" s="59"/>
      <c r="PUO157" s="59"/>
      <c r="PUP157" s="59"/>
      <c r="PUQ157" s="59"/>
      <c r="PUR157" s="59"/>
      <c r="PUS157" s="59"/>
      <c r="PUT157" s="59"/>
      <c r="PUU157" s="59"/>
      <c r="PUV157" s="59"/>
      <c r="PUW157" s="59"/>
      <c r="PUX157" s="59"/>
      <c r="PUY157" s="59"/>
      <c r="PUZ157" s="59"/>
      <c r="PVA157" s="59"/>
      <c r="PVB157" s="59"/>
      <c r="PVC157" s="59"/>
      <c r="PVD157" s="59"/>
      <c r="PVE157" s="59"/>
      <c r="PVF157" s="59"/>
      <c r="PVG157" s="59"/>
      <c r="PVH157" s="59"/>
      <c r="PVI157" s="59"/>
      <c r="PVJ157" s="59"/>
      <c r="PVK157" s="59"/>
      <c r="PVL157" s="59"/>
      <c r="PVM157" s="59"/>
      <c r="PVN157" s="59"/>
      <c r="PVO157" s="59"/>
      <c r="PVP157" s="59"/>
      <c r="PVQ157" s="59"/>
      <c r="PVR157" s="59"/>
      <c r="PVS157" s="59"/>
      <c r="PVT157" s="59"/>
      <c r="PVU157" s="59"/>
      <c r="PVV157" s="59"/>
      <c r="PVW157" s="59"/>
      <c r="PVX157" s="59"/>
      <c r="PVY157" s="59"/>
      <c r="PVZ157" s="59"/>
      <c r="PWA157" s="59"/>
      <c r="PWB157" s="59"/>
      <c r="PWC157" s="59"/>
      <c r="PWD157" s="59"/>
      <c r="PWE157" s="59"/>
      <c r="PWF157" s="59"/>
      <c r="PWG157" s="59"/>
      <c r="PWH157" s="59"/>
      <c r="PWI157" s="59"/>
      <c r="PWJ157" s="59"/>
      <c r="PWK157" s="59"/>
      <c r="PWL157" s="59"/>
      <c r="PWM157" s="59"/>
      <c r="PWN157" s="59"/>
      <c r="PWO157" s="59"/>
      <c r="PWP157" s="59"/>
      <c r="PWQ157" s="59"/>
      <c r="PWR157" s="59"/>
      <c r="PWS157" s="59"/>
      <c r="PWT157" s="59"/>
      <c r="PWU157" s="59"/>
      <c r="PWV157" s="59"/>
      <c r="PWW157" s="59"/>
      <c r="PWX157" s="59"/>
      <c r="PWY157" s="59"/>
      <c r="PWZ157" s="59"/>
      <c r="PXA157" s="59"/>
      <c r="PXB157" s="59"/>
      <c r="PXC157" s="59"/>
      <c r="PXD157" s="59"/>
      <c r="PXE157" s="59"/>
      <c r="PXF157" s="59"/>
      <c r="PXG157" s="59"/>
      <c r="PXH157" s="59"/>
      <c r="PXI157" s="59"/>
      <c r="PXJ157" s="59"/>
      <c r="PXK157" s="59"/>
      <c r="PXL157" s="59"/>
      <c r="PXM157" s="59"/>
      <c r="PXN157" s="59"/>
      <c r="PXO157" s="59"/>
      <c r="PXP157" s="59"/>
      <c r="PXQ157" s="59"/>
      <c r="PXR157" s="59"/>
      <c r="PXS157" s="59"/>
      <c r="PXT157" s="59"/>
      <c r="PXU157" s="59"/>
      <c r="PXV157" s="59"/>
      <c r="PXW157" s="59"/>
      <c r="PXX157" s="59"/>
      <c r="PXY157" s="59"/>
      <c r="PXZ157" s="59"/>
      <c r="PYA157" s="59"/>
      <c r="PYB157" s="59"/>
      <c r="PYC157" s="59"/>
      <c r="PYD157" s="59"/>
      <c r="PYE157" s="59"/>
      <c r="PYF157" s="59"/>
      <c r="PYG157" s="59"/>
      <c r="PYH157" s="59"/>
      <c r="PYI157" s="59"/>
      <c r="PYJ157" s="59"/>
      <c r="PYK157" s="59"/>
      <c r="PYL157" s="59"/>
      <c r="PYM157" s="59"/>
      <c r="PYN157" s="59"/>
      <c r="PYO157" s="59"/>
      <c r="PYP157" s="59"/>
      <c r="PYQ157" s="59"/>
      <c r="PYR157" s="59"/>
      <c r="PYS157" s="59"/>
      <c r="PYT157" s="59"/>
      <c r="PYU157" s="59"/>
      <c r="PYV157" s="59"/>
      <c r="PYW157" s="59"/>
      <c r="PYX157" s="59"/>
      <c r="PYY157" s="59"/>
      <c r="PYZ157" s="59"/>
      <c r="PZA157" s="59"/>
      <c r="PZB157" s="59"/>
      <c r="PZC157" s="59"/>
      <c r="PZD157" s="59"/>
      <c r="PZE157" s="59"/>
      <c r="PZF157" s="59"/>
      <c r="PZG157" s="59"/>
      <c r="PZH157" s="59"/>
      <c r="PZI157" s="59"/>
      <c r="PZJ157" s="59"/>
      <c r="PZK157" s="59"/>
      <c r="PZL157" s="59"/>
      <c r="PZM157" s="59"/>
      <c r="PZN157" s="59"/>
      <c r="PZO157" s="59"/>
      <c r="PZP157" s="59"/>
      <c r="PZQ157" s="59"/>
      <c r="PZR157" s="59"/>
      <c r="PZS157" s="59"/>
      <c r="PZT157" s="59"/>
      <c r="PZU157" s="59"/>
      <c r="PZV157" s="59"/>
      <c r="PZW157" s="59"/>
      <c r="PZX157" s="59"/>
      <c r="PZY157" s="59"/>
      <c r="PZZ157" s="59"/>
      <c r="QAA157" s="59"/>
      <c r="QAB157" s="59"/>
      <c r="QAC157" s="59"/>
      <c r="QAD157" s="59"/>
      <c r="QAE157" s="59"/>
      <c r="QAF157" s="59"/>
      <c r="QAG157" s="59"/>
      <c r="QAH157" s="59"/>
      <c r="QAI157" s="59"/>
      <c r="QAJ157" s="59"/>
      <c r="QAK157" s="59"/>
      <c r="QAL157" s="59"/>
      <c r="QAM157" s="59"/>
      <c r="QAN157" s="59"/>
      <c r="QAO157" s="59"/>
      <c r="QAP157" s="59"/>
      <c r="QAQ157" s="59"/>
      <c r="QAR157" s="59"/>
      <c r="QAS157" s="59"/>
      <c r="QAT157" s="59"/>
      <c r="QAU157" s="59"/>
      <c r="QAV157" s="59"/>
      <c r="QAW157" s="59"/>
      <c r="QAX157" s="59"/>
      <c r="QAY157" s="59"/>
      <c r="QAZ157" s="59"/>
      <c r="QBA157" s="59"/>
      <c r="QBB157" s="59"/>
      <c r="QBC157" s="59"/>
      <c r="QBD157" s="59"/>
      <c r="QBE157" s="59"/>
      <c r="QBF157" s="59"/>
      <c r="QBG157" s="59"/>
      <c r="QBH157" s="59"/>
      <c r="QBI157" s="59"/>
      <c r="QBJ157" s="59"/>
      <c r="QBK157" s="59"/>
      <c r="QBL157" s="59"/>
      <c r="QBM157" s="59"/>
      <c r="QBN157" s="59"/>
      <c r="QBO157" s="59"/>
      <c r="QBP157" s="59"/>
      <c r="QBQ157" s="59"/>
      <c r="QBR157" s="59"/>
      <c r="QBS157" s="59"/>
      <c r="QBT157" s="59"/>
      <c r="QBU157" s="59"/>
      <c r="QBV157" s="59"/>
      <c r="QBW157" s="59"/>
      <c r="QBX157" s="59"/>
      <c r="QBY157" s="59"/>
      <c r="QBZ157" s="59"/>
      <c r="QCA157" s="59"/>
      <c r="QCB157" s="59"/>
      <c r="QCC157" s="59"/>
      <c r="QCD157" s="59"/>
      <c r="QCE157" s="59"/>
      <c r="QCF157" s="59"/>
      <c r="QCG157" s="59"/>
      <c r="QCH157" s="59"/>
      <c r="QCI157" s="59"/>
      <c r="QCJ157" s="59"/>
      <c r="QCK157" s="59"/>
      <c r="QCL157" s="59"/>
      <c r="QCM157" s="59"/>
      <c r="QCN157" s="59"/>
      <c r="QCO157" s="59"/>
      <c r="QCP157" s="59"/>
      <c r="QCQ157" s="59"/>
      <c r="QCR157" s="59"/>
      <c r="QCS157" s="59"/>
      <c r="QCT157" s="59"/>
      <c r="QCU157" s="59"/>
      <c r="QCV157" s="59"/>
      <c r="QCW157" s="59"/>
      <c r="QCX157" s="59"/>
      <c r="QCY157" s="59"/>
      <c r="QCZ157" s="59"/>
      <c r="QDA157" s="59"/>
      <c r="QDB157" s="59"/>
      <c r="QDC157" s="59"/>
      <c r="QDD157" s="59"/>
      <c r="QDE157" s="59"/>
      <c r="QDF157" s="59"/>
      <c r="QDG157" s="59"/>
      <c r="QDH157" s="59"/>
      <c r="QDI157" s="59"/>
      <c r="QDJ157" s="59"/>
      <c r="QDK157" s="59"/>
      <c r="QDL157" s="59"/>
      <c r="QDM157" s="59"/>
      <c r="QDN157" s="59"/>
      <c r="QDO157" s="59"/>
      <c r="QDP157" s="59"/>
      <c r="QDQ157" s="59"/>
      <c r="QDR157" s="59"/>
      <c r="QDS157" s="59"/>
      <c r="QDT157" s="59"/>
      <c r="QDU157" s="59"/>
      <c r="QDV157" s="59"/>
      <c r="QDW157" s="59"/>
      <c r="QDX157" s="59"/>
      <c r="QDY157" s="59"/>
      <c r="QDZ157" s="59"/>
      <c r="QEA157" s="59"/>
      <c r="QEB157" s="59"/>
      <c r="QEC157" s="59"/>
      <c r="QED157" s="59"/>
      <c r="QEE157" s="59"/>
      <c r="QEF157" s="59"/>
      <c r="QEG157" s="59"/>
      <c r="QEH157" s="59"/>
      <c r="QEI157" s="59"/>
      <c r="QEJ157" s="59"/>
      <c r="QEK157" s="59"/>
      <c r="QEL157" s="59"/>
      <c r="QEM157" s="59"/>
      <c r="QEN157" s="59"/>
      <c r="QEO157" s="59"/>
      <c r="QEP157" s="59"/>
      <c r="QEQ157" s="59"/>
      <c r="QER157" s="59"/>
      <c r="QES157" s="59"/>
      <c r="QET157" s="59"/>
      <c r="QEU157" s="59"/>
      <c r="QEV157" s="59"/>
      <c r="QEW157" s="59"/>
      <c r="QEX157" s="59"/>
      <c r="QEY157" s="59"/>
      <c r="QEZ157" s="59"/>
      <c r="QFA157" s="59"/>
      <c r="QFB157" s="59"/>
      <c r="QFC157" s="59"/>
      <c r="QFD157" s="59"/>
      <c r="QFE157" s="59"/>
      <c r="QFF157" s="59"/>
      <c r="QFG157" s="59"/>
      <c r="QFH157" s="59"/>
      <c r="QFI157" s="59"/>
      <c r="QFJ157" s="59"/>
      <c r="QFK157" s="59"/>
      <c r="QFL157" s="59"/>
      <c r="QFM157" s="59"/>
      <c r="QFN157" s="59"/>
      <c r="QFO157" s="59"/>
      <c r="QFP157" s="59"/>
      <c r="QFQ157" s="59"/>
      <c r="QFR157" s="59"/>
      <c r="QFS157" s="59"/>
      <c r="QFT157" s="59"/>
      <c r="QFU157" s="59"/>
      <c r="QFV157" s="59"/>
      <c r="QFW157" s="59"/>
      <c r="QFX157" s="59"/>
      <c r="QFY157" s="59"/>
      <c r="QFZ157" s="59"/>
      <c r="QGA157" s="59"/>
      <c r="QGB157" s="59"/>
      <c r="QGC157" s="59"/>
      <c r="QGD157" s="59"/>
      <c r="QGE157" s="59"/>
      <c r="QGF157" s="59"/>
      <c r="QGG157" s="59"/>
      <c r="QGH157" s="59"/>
      <c r="QGI157" s="59"/>
      <c r="QGJ157" s="59"/>
      <c r="QGK157" s="59"/>
      <c r="QGL157" s="59"/>
      <c r="QGM157" s="59"/>
      <c r="QGN157" s="59"/>
      <c r="QGO157" s="59"/>
      <c r="QGP157" s="59"/>
      <c r="QGQ157" s="59"/>
      <c r="QGR157" s="59"/>
      <c r="QGS157" s="59"/>
      <c r="QGT157" s="59"/>
      <c r="QGU157" s="59"/>
      <c r="QGV157" s="59"/>
      <c r="QGW157" s="59"/>
      <c r="QGX157" s="59"/>
      <c r="QGY157" s="59"/>
      <c r="QGZ157" s="59"/>
      <c r="QHA157" s="59"/>
      <c r="QHB157" s="59"/>
      <c r="QHC157" s="59"/>
      <c r="QHD157" s="59"/>
      <c r="QHE157" s="59"/>
      <c r="QHF157" s="59"/>
      <c r="QHG157" s="59"/>
      <c r="QHH157" s="59"/>
      <c r="QHI157" s="59"/>
      <c r="QHJ157" s="59"/>
      <c r="QHK157" s="59"/>
      <c r="QHL157" s="59"/>
      <c r="QHM157" s="59"/>
      <c r="QHN157" s="59"/>
      <c r="QHO157" s="59"/>
      <c r="QHP157" s="59"/>
      <c r="QHQ157" s="59"/>
      <c r="QHR157" s="59"/>
      <c r="QHS157" s="59"/>
      <c r="QHT157" s="59"/>
      <c r="QHU157" s="59"/>
      <c r="QHV157" s="59"/>
      <c r="QHW157" s="59"/>
      <c r="QHX157" s="59"/>
      <c r="QHY157" s="59"/>
      <c r="QHZ157" s="59"/>
      <c r="QIA157" s="59"/>
      <c r="QIB157" s="59"/>
      <c r="QIC157" s="59"/>
      <c r="QID157" s="59"/>
      <c r="QIE157" s="59"/>
      <c r="QIF157" s="59"/>
      <c r="QIG157" s="59"/>
      <c r="QIH157" s="59"/>
      <c r="QII157" s="59"/>
      <c r="QIJ157" s="59"/>
      <c r="QIK157" s="59"/>
      <c r="QIL157" s="59"/>
      <c r="QIM157" s="59"/>
      <c r="QIN157" s="59"/>
      <c r="QIO157" s="59"/>
      <c r="QIP157" s="59"/>
      <c r="QIQ157" s="59"/>
      <c r="QIR157" s="59"/>
      <c r="QIS157" s="59"/>
      <c r="QIT157" s="59"/>
      <c r="QIU157" s="59"/>
      <c r="QIV157" s="59"/>
      <c r="QIW157" s="59"/>
      <c r="QIX157" s="59"/>
      <c r="QIY157" s="59"/>
      <c r="QIZ157" s="59"/>
      <c r="QJA157" s="59"/>
      <c r="QJB157" s="59"/>
      <c r="QJC157" s="59"/>
      <c r="QJD157" s="59"/>
      <c r="QJE157" s="59"/>
      <c r="QJF157" s="59"/>
      <c r="QJG157" s="59"/>
      <c r="QJH157" s="59"/>
      <c r="QJI157" s="59"/>
      <c r="QJJ157" s="59"/>
      <c r="QJK157" s="59"/>
      <c r="QJL157" s="59"/>
      <c r="QJM157" s="59"/>
      <c r="QJN157" s="59"/>
      <c r="QJO157" s="59"/>
      <c r="QJP157" s="59"/>
      <c r="QJQ157" s="59"/>
      <c r="QJR157" s="59"/>
      <c r="QJS157" s="59"/>
      <c r="QJT157" s="59"/>
      <c r="QJU157" s="59"/>
      <c r="QJV157" s="59"/>
      <c r="QJW157" s="59"/>
      <c r="QJX157" s="59"/>
      <c r="QJY157" s="59"/>
      <c r="QJZ157" s="59"/>
      <c r="QKA157" s="59"/>
      <c r="QKB157" s="59"/>
      <c r="QKC157" s="59"/>
      <c r="QKD157" s="59"/>
      <c r="QKE157" s="59"/>
      <c r="QKF157" s="59"/>
      <c r="QKG157" s="59"/>
      <c r="QKH157" s="59"/>
      <c r="QKI157" s="59"/>
      <c r="QKJ157" s="59"/>
      <c r="QKK157" s="59"/>
      <c r="QKL157" s="59"/>
      <c r="QKM157" s="59"/>
      <c r="QKN157" s="59"/>
      <c r="QKO157" s="59"/>
      <c r="QKP157" s="59"/>
      <c r="QKQ157" s="59"/>
      <c r="QKR157" s="59"/>
      <c r="QKS157" s="59"/>
      <c r="QKT157" s="59"/>
      <c r="QKU157" s="59"/>
      <c r="QKV157" s="59"/>
      <c r="QKW157" s="59"/>
      <c r="QKX157" s="59"/>
      <c r="QKY157" s="59"/>
      <c r="QKZ157" s="59"/>
      <c r="QLA157" s="59"/>
      <c r="QLB157" s="59"/>
      <c r="QLC157" s="59"/>
      <c r="QLD157" s="59"/>
      <c r="QLE157" s="59"/>
      <c r="QLF157" s="59"/>
      <c r="QLG157" s="59"/>
      <c r="QLH157" s="59"/>
      <c r="QLI157" s="59"/>
      <c r="QLJ157" s="59"/>
      <c r="QLK157" s="59"/>
      <c r="QLL157" s="59"/>
      <c r="QLM157" s="59"/>
      <c r="QLN157" s="59"/>
      <c r="QLO157" s="59"/>
      <c r="QLP157" s="59"/>
      <c r="QLQ157" s="59"/>
      <c r="QLR157" s="59"/>
      <c r="QLS157" s="59"/>
      <c r="QLT157" s="59"/>
      <c r="QLU157" s="59"/>
      <c r="QLV157" s="59"/>
      <c r="QLW157" s="59"/>
      <c r="QLX157" s="59"/>
      <c r="QLY157" s="59"/>
      <c r="QLZ157" s="59"/>
      <c r="QMA157" s="59"/>
      <c r="QMB157" s="59"/>
      <c r="QMC157" s="59"/>
      <c r="QMD157" s="59"/>
      <c r="QME157" s="59"/>
      <c r="QMF157" s="59"/>
      <c r="QMG157" s="59"/>
      <c r="QMH157" s="59"/>
      <c r="QMI157" s="59"/>
      <c r="QMJ157" s="59"/>
      <c r="QMK157" s="59"/>
      <c r="QML157" s="59"/>
      <c r="QMM157" s="59"/>
      <c r="QMN157" s="59"/>
      <c r="QMO157" s="59"/>
      <c r="QMP157" s="59"/>
      <c r="QMQ157" s="59"/>
      <c r="QMR157" s="59"/>
      <c r="QMS157" s="59"/>
      <c r="QMT157" s="59"/>
      <c r="QMU157" s="59"/>
      <c r="QMV157" s="59"/>
      <c r="QMW157" s="59"/>
      <c r="QMX157" s="59"/>
      <c r="QMY157" s="59"/>
      <c r="QMZ157" s="59"/>
      <c r="QNA157" s="59"/>
      <c r="QNB157" s="59"/>
      <c r="QNC157" s="59"/>
      <c r="QND157" s="59"/>
      <c r="QNE157" s="59"/>
      <c r="QNF157" s="59"/>
      <c r="QNG157" s="59"/>
      <c r="QNH157" s="59"/>
      <c r="QNI157" s="59"/>
      <c r="QNJ157" s="59"/>
      <c r="QNK157" s="59"/>
      <c r="QNL157" s="59"/>
      <c r="QNM157" s="59"/>
      <c r="QNN157" s="59"/>
      <c r="QNO157" s="59"/>
      <c r="QNP157" s="59"/>
      <c r="QNQ157" s="59"/>
      <c r="QNR157" s="59"/>
      <c r="QNS157" s="59"/>
      <c r="QNT157" s="59"/>
      <c r="QNU157" s="59"/>
      <c r="QNV157" s="59"/>
      <c r="QNW157" s="59"/>
      <c r="QNX157" s="59"/>
      <c r="QNY157" s="59"/>
      <c r="QNZ157" s="59"/>
      <c r="QOA157" s="59"/>
      <c r="QOB157" s="59"/>
      <c r="QOC157" s="59"/>
      <c r="QOD157" s="59"/>
      <c r="QOE157" s="59"/>
      <c r="QOF157" s="59"/>
      <c r="QOG157" s="59"/>
      <c r="QOH157" s="59"/>
      <c r="QOI157" s="59"/>
      <c r="QOJ157" s="59"/>
      <c r="QOK157" s="59"/>
      <c r="QOL157" s="59"/>
      <c r="QOM157" s="59"/>
      <c r="QON157" s="59"/>
      <c r="QOO157" s="59"/>
      <c r="QOP157" s="59"/>
      <c r="QOQ157" s="59"/>
      <c r="QOR157" s="59"/>
      <c r="QOS157" s="59"/>
      <c r="QOT157" s="59"/>
      <c r="QOU157" s="59"/>
      <c r="QOV157" s="59"/>
      <c r="QOW157" s="59"/>
      <c r="QOX157" s="59"/>
      <c r="QOY157" s="59"/>
      <c r="QOZ157" s="59"/>
      <c r="QPA157" s="59"/>
      <c r="QPB157" s="59"/>
      <c r="QPC157" s="59"/>
      <c r="QPD157" s="59"/>
      <c r="QPE157" s="59"/>
      <c r="QPF157" s="59"/>
      <c r="QPG157" s="59"/>
      <c r="QPH157" s="59"/>
      <c r="QPI157" s="59"/>
      <c r="QPJ157" s="59"/>
      <c r="QPK157" s="59"/>
      <c r="QPL157" s="59"/>
      <c r="QPM157" s="59"/>
      <c r="QPN157" s="59"/>
      <c r="QPO157" s="59"/>
      <c r="QPP157" s="59"/>
      <c r="QPQ157" s="59"/>
      <c r="QPR157" s="59"/>
      <c r="QPS157" s="59"/>
      <c r="QPT157" s="59"/>
      <c r="QPU157" s="59"/>
      <c r="QPV157" s="59"/>
      <c r="QPW157" s="59"/>
      <c r="QPX157" s="59"/>
      <c r="QPY157" s="59"/>
      <c r="QPZ157" s="59"/>
      <c r="QQA157" s="59"/>
      <c r="QQB157" s="59"/>
      <c r="QQC157" s="59"/>
      <c r="QQD157" s="59"/>
      <c r="QQE157" s="59"/>
      <c r="QQF157" s="59"/>
      <c r="QQG157" s="59"/>
      <c r="QQH157" s="59"/>
      <c r="QQI157" s="59"/>
      <c r="QQJ157" s="59"/>
      <c r="QQK157" s="59"/>
      <c r="QQL157" s="59"/>
      <c r="QQM157" s="59"/>
      <c r="QQN157" s="59"/>
      <c r="QQO157" s="59"/>
      <c r="QQP157" s="59"/>
      <c r="QQQ157" s="59"/>
      <c r="QQR157" s="59"/>
      <c r="QQS157" s="59"/>
      <c r="QQT157" s="59"/>
      <c r="QQU157" s="59"/>
      <c r="QQV157" s="59"/>
      <c r="QQW157" s="59"/>
      <c r="QQX157" s="59"/>
      <c r="QQY157" s="59"/>
      <c r="QQZ157" s="59"/>
      <c r="QRA157" s="59"/>
      <c r="QRB157" s="59"/>
      <c r="QRC157" s="59"/>
      <c r="QRD157" s="59"/>
      <c r="QRE157" s="59"/>
      <c r="QRF157" s="59"/>
      <c r="QRG157" s="59"/>
      <c r="QRH157" s="59"/>
      <c r="QRI157" s="59"/>
      <c r="QRJ157" s="59"/>
      <c r="QRK157" s="59"/>
      <c r="QRL157" s="59"/>
      <c r="QRM157" s="59"/>
      <c r="QRN157" s="59"/>
      <c r="QRO157" s="59"/>
      <c r="QRP157" s="59"/>
      <c r="QRQ157" s="59"/>
      <c r="QRR157" s="59"/>
      <c r="QRS157" s="59"/>
      <c r="QRT157" s="59"/>
      <c r="QRU157" s="59"/>
      <c r="QRV157" s="59"/>
      <c r="QRW157" s="59"/>
      <c r="QRX157" s="59"/>
      <c r="QRY157" s="59"/>
      <c r="QRZ157" s="59"/>
      <c r="QSA157" s="59"/>
      <c r="QSB157" s="59"/>
      <c r="QSC157" s="59"/>
      <c r="QSD157" s="59"/>
      <c r="QSE157" s="59"/>
      <c r="QSF157" s="59"/>
      <c r="QSG157" s="59"/>
      <c r="QSH157" s="59"/>
      <c r="QSI157" s="59"/>
      <c r="QSJ157" s="59"/>
      <c r="QSK157" s="59"/>
      <c r="QSL157" s="59"/>
      <c r="QSM157" s="59"/>
      <c r="QSN157" s="59"/>
      <c r="QSO157" s="59"/>
      <c r="QSP157" s="59"/>
      <c r="QSQ157" s="59"/>
      <c r="QSR157" s="59"/>
      <c r="QSS157" s="59"/>
      <c r="QST157" s="59"/>
      <c r="QSU157" s="59"/>
      <c r="QSV157" s="59"/>
      <c r="QSW157" s="59"/>
      <c r="QSX157" s="59"/>
      <c r="QSY157" s="59"/>
      <c r="QSZ157" s="59"/>
      <c r="QTA157" s="59"/>
      <c r="QTB157" s="59"/>
      <c r="QTC157" s="59"/>
      <c r="QTD157" s="59"/>
      <c r="QTE157" s="59"/>
      <c r="QTF157" s="59"/>
      <c r="QTG157" s="59"/>
      <c r="QTH157" s="59"/>
      <c r="QTI157" s="59"/>
      <c r="QTJ157" s="59"/>
      <c r="QTK157" s="59"/>
      <c r="QTL157" s="59"/>
      <c r="QTM157" s="59"/>
      <c r="QTN157" s="59"/>
      <c r="QTO157" s="59"/>
      <c r="QTP157" s="59"/>
      <c r="QTQ157" s="59"/>
      <c r="QTR157" s="59"/>
      <c r="QTS157" s="59"/>
      <c r="QTT157" s="59"/>
      <c r="QTU157" s="59"/>
      <c r="QTV157" s="59"/>
      <c r="QTW157" s="59"/>
      <c r="QTX157" s="59"/>
      <c r="QTY157" s="59"/>
      <c r="QTZ157" s="59"/>
      <c r="QUA157" s="59"/>
      <c r="QUB157" s="59"/>
      <c r="QUC157" s="59"/>
      <c r="QUD157" s="59"/>
      <c r="QUE157" s="59"/>
      <c r="QUF157" s="59"/>
      <c r="QUG157" s="59"/>
      <c r="QUH157" s="59"/>
      <c r="QUI157" s="59"/>
      <c r="QUJ157" s="59"/>
      <c r="QUK157" s="59"/>
      <c r="QUL157" s="59"/>
      <c r="QUM157" s="59"/>
      <c r="QUN157" s="59"/>
      <c r="QUO157" s="59"/>
      <c r="QUP157" s="59"/>
      <c r="QUQ157" s="59"/>
      <c r="QUR157" s="59"/>
      <c r="QUS157" s="59"/>
      <c r="QUT157" s="59"/>
      <c r="QUU157" s="59"/>
      <c r="QUV157" s="59"/>
      <c r="QUW157" s="59"/>
      <c r="QUX157" s="59"/>
      <c r="QUY157" s="59"/>
      <c r="QUZ157" s="59"/>
      <c r="QVA157" s="59"/>
      <c r="QVB157" s="59"/>
      <c r="QVC157" s="59"/>
      <c r="QVD157" s="59"/>
      <c r="QVE157" s="59"/>
      <c r="QVF157" s="59"/>
      <c r="QVG157" s="59"/>
      <c r="QVH157" s="59"/>
      <c r="QVI157" s="59"/>
      <c r="QVJ157" s="59"/>
      <c r="QVK157" s="59"/>
      <c r="QVL157" s="59"/>
      <c r="QVM157" s="59"/>
      <c r="QVN157" s="59"/>
      <c r="QVO157" s="59"/>
      <c r="QVP157" s="59"/>
      <c r="QVQ157" s="59"/>
      <c r="QVR157" s="59"/>
      <c r="QVS157" s="59"/>
      <c r="QVT157" s="59"/>
      <c r="QVU157" s="59"/>
      <c r="QVV157" s="59"/>
      <c r="QVW157" s="59"/>
      <c r="QVX157" s="59"/>
      <c r="QVY157" s="59"/>
      <c r="QVZ157" s="59"/>
      <c r="QWA157" s="59"/>
      <c r="QWB157" s="59"/>
      <c r="QWC157" s="59"/>
      <c r="QWD157" s="59"/>
      <c r="QWE157" s="59"/>
      <c r="QWF157" s="59"/>
      <c r="QWG157" s="59"/>
      <c r="QWH157" s="59"/>
      <c r="QWI157" s="59"/>
      <c r="QWJ157" s="59"/>
      <c r="QWK157" s="59"/>
      <c r="QWL157" s="59"/>
      <c r="QWM157" s="59"/>
      <c r="QWN157" s="59"/>
      <c r="QWO157" s="59"/>
      <c r="QWP157" s="59"/>
      <c r="QWQ157" s="59"/>
      <c r="QWR157" s="59"/>
      <c r="QWS157" s="59"/>
      <c r="QWT157" s="59"/>
      <c r="QWU157" s="59"/>
      <c r="QWV157" s="59"/>
      <c r="QWW157" s="59"/>
      <c r="QWX157" s="59"/>
      <c r="QWY157" s="59"/>
      <c r="QWZ157" s="59"/>
      <c r="QXA157" s="59"/>
      <c r="QXB157" s="59"/>
      <c r="QXC157" s="59"/>
      <c r="QXD157" s="59"/>
      <c r="QXE157" s="59"/>
      <c r="QXF157" s="59"/>
      <c r="QXG157" s="59"/>
      <c r="QXH157" s="59"/>
      <c r="QXI157" s="59"/>
      <c r="QXJ157" s="59"/>
      <c r="QXK157" s="59"/>
      <c r="QXL157" s="59"/>
      <c r="QXM157" s="59"/>
      <c r="QXN157" s="59"/>
      <c r="QXO157" s="59"/>
      <c r="QXP157" s="59"/>
      <c r="QXQ157" s="59"/>
      <c r="QXR157" s="59"/>
      <c r="QXS157" s="59"/>
      <c r="QXT157" s="59"/>
      <c r="QXU157" s="59"/>
      <c r="QXV157" s="59"/>
      <c r="QXW157" s="59"/>
      <c r="QXX157" s="59"/>
      <c r="QXY157" s="59"/>
      <c r="QXZ157" s="59"/>
      <c r="QYA157" s="59"/>
      <c r="QYB157" s="59"/>
      <c r="QYC157" s="59"/>
      <c r="QYD157" s="59"/>
      <c r="QYE157" s="59"/>
      <c r="QYF157" s="59"/>
      <c r="QYG157" s="59"/>
      <c r="QYH157" s="59"/>
      <c r="QYI157" s="59"/>
      <c r="QYJ157" s="59"/>
      <c r="QYK157" s="59"/>
      <c r="QYL157" s="59"/>
      <c r="QYM157" s="59"/>
      <c r="QYN157" s="59"/>
      <c r="QYO157" s="59"/>
      <c r="QYP157" s="59"/>
      <c r="QYQ157" s="59"/>
      <c r="QYR157" s="59"/>
      <c r="QYS157" s="59"/>
      <c r="QYT157" s="59"/>
      <c r="QYU157" s="59"/>
      <c r="QYV157" s="59"/>
      <c r="QYW157" s="59"/>
      <c r="QYX157" s="59"/>
      <c r="QYY157" s="59"/>
      <c r="QYZ157" s="59"/>
      <c r="QZA157" s="59"/>
      <c r="QZB157" s="59"/>
      <c r="QZC157" s="59"/>
      <c r="QZD157" s="59"/>
      <c r="QZE157" s="59"/>
      <c r="QZF157" s="59"/>
      <c r="QZG157" s="59"/>
      <c r="QZH157" s="59"/>
      <c r="QZI157" s="59"/>
      <c r="QZJ157" s="59"/>
      <c r="QZK157" s="59"/>
      <c r="QZL157" s="59"/>
      <c r="QZM157" s="59"/>
      <c r="QZN157" s="59"/>
      <c r="QZO157" s="59"/>
      <c r="QZP157" s="59"/>
      <c r="QZQ157" s="59"/>
      <c r="QZR157" s="59"/>
      <c r="QZS157" s="59"/>
      <c r="QZT157" s="59"/>
      <c r="QZU157" s="59"/>
      <c r="QZV157" s="59"/>
      <c r="QZW157" s="59"/>
      <c r="QZX157" s="59"/>
      <c r="QZY157" s="59"/>
      <c r="QZZ157" s="59"/>
      <c r="RAA157" s="59"/>
      <c r="RAB157" s="59"/>
      <c r="RAC157" s="59"/>
      <c r="RAD157" s="59"/>
      <c r="RAE157" s="59"/>
      <c r="RAF157" s="59"/>
      <c r="RAG157" s="59"/>
      <c r="RAH157" s="59"/>
      <c r="RAI157" s="59"/>
      <c r="RAJ157" s="59"/>
      <c r="RAK157" s="59"/>
      <c r="RAL157" s="59"/>
      <c r="RAM157" s="59"/>
      <c r="RAN157" s="59"/>
      <c r="RAO157" s="59"/>
      <c r="RAP157" s="59"/>
      <c r="RAQ157" s="59"/>
      <c r="RAR157" s="59"/>
      <c r="RAS157" s="59"/>
      <c r="RAT157" s="59"/>
      <c r="RAU157" s="59"/>
      <c r="RAV157" s="59"/>
      <c r="RAW157" s="59"/>
      <c r="RAX157" s="59"/>
      <c r="RAY157" s="59"/>
      <c r="RAZ157" s="59"/>
      <c r="RBA157" s="59"/>
      <c r="RBB157" s="59"/>
      <c r="RBC157" s="59"/>
      <c r="RBD157" s="59"/>
      <c r="RBE157" s="59"/>
      <c r="RBF157" s="59"/>
      <c r="RBG157" s="59"/>
      <c r="RBH157" s="59"/>
      <c r="RBI157" s="59"/>
      <c r="RBJ157" s="59"/>
      <c r="RBK157" s="59"/>
      <c r="RBL157" s="59"/>
      <c r="RBM157" s="59"/>
      <c r="RBN157" s="59"/>
      <c r="RBO157" s="59"/>
      <c r="RBP157" s="59"/>
      <c r="RBQ157" s="59"/>
      <c r="RBR157" s="59"/>
      <c r="RBS157" s="59"/>
      <c r="RBT157" s="59"/>
      <c r="RBU157" s="59"/>
      <c r="RBV157" s="59"/>
      <c r="RBW157" s="59"/>
      <c r="RBX157" s="59"/>
      <c r="RBY157" s="59"/>
      <c r="RBZ157" s="59"/>
      <c r="RCA157" s="59"/>
      <c r="RCB157" s="59"/>
      <c r="RCC157" s="59"/>
      <c r="RCD157" s="59"/>
      <c r="RCE157" s="59"/>
      <c r="RCF157" s="59"/>
      <c r="RCG157" s="59"/>
      <c r="RCH157" s="59"/>
      <c r="RCI157" s="59"/>
      <c r="RCJ157" s="59"/>
      <c r="RCK157" s="59"/>
      <c r="RCL157" s="59"/>
      <c r="RCM157" s="59"/>
      <c r="RCN157" s="59"/>
      <c r="RCO157" s="59"/>
      <c r="RCP157" s="59"/>
      <c r="RCQ157" s="59"/>
      <c r="RCR157" s="59"/>
      <c r="RCS157" s="59"/>
      <c r="RCT157" s="59"/>
      <c r="RCU157" s="59"/>
      <c r="RCV157" s="59"/>
      <c r="RCW157" s="59"/>
      <c r="RCX157" s="59"/>
      <c r="RCY157" s="59"/>
      <c r="RCZ157" s="59"/>
      <c r="RDA157" s="59"/>
      <c r="RDB157" s="59"/>
      <c r="RDC157" s="59"/>
      <c r="RDD157" s="59"/>
      <c r="RDE157" s="59"/>
      <c r="RDF157" s="59"/>
      <c r="RDG157" s="59"/>
      <c r="RDH157" s="59"/>
      <c r="RDI157" s="59"/>
      <c r="RDJ157" s="59"/>
      <c r="RDK157" s="59"/>
      <c r="RDL157" s="59"/>
      <c r="RDM157" s="59"/>
      <c r="RDN157" s="59"/>
      <c r="RDO157" s="59"/>
      <c r="RDP157" s="59"/>
      <c r="RDQ157" s="59"/>
      <c r="RDR157" s="59"/>
      <c r="RDS157" s="59"/>
      <c r="RDT157" s="59"/>
      <c r="RDU157" s="59"/>
      <c r="RDV157" s="59"/>
      <c r="RDW157" s="59"/>
      <c r="RDX157" s="59"/>
      <c r="RDY157" s="59"/>
      <c r="RDZ157" s="59"/>
      <c r="REA157" s="59"/>
      <c r="REB157" s="59"/>
      <c r="REC157" s="59"/>
      <c r="RED157" s="59"/>
      <c r="REE157" s="59"/>
      <c r="REF157" s="59"/>
      <c r="REG157" s="59"/>
      <c r="REH157" s="59"/>
      <c r="REI157" s="59"/>
      <c r="REJ157" s="59"/>
      <c r="REK157" s="59"/>
      <c r="REL157" s="59"/>
      <c r="REM157" s="59"/>
      <c r="REN157" s="59"/>
      <c r="REO157" s="59"/>
      <c r="REP157" s="59"/>
      <c r="REQ157" s="59"/>
      <c r="RER157" s="59"/>
      <c r="RES157" s="59"/>
      <c r="RET157" s="59"/>
      <c r="REU157" s="59"/>
      <c r="REV157" s="59"/>
      <c r="REW157" s="59"/>
      <c r="REX157" s="59"/>
      <c r="REY157" s="59"/>
      <c r="REZ157" s="59"/>
      <c r="RFA157" s="59"/>
      <c r="RFB157" s="59"/>
      <c r="RFC157" s="59"/>
      <c r="RFD157" s="59"/>
      <c r="RFE157" s="59"/>
      <c r="RFF157" s="59"/>
      <c r="RFG157" s="59"/>
      <c r="RFH157" s="59"/>
      <c r="RFI157" s="59"/>
      <c r="RFJ157" s="59"/>
      <c r="RFK157" s="59"/>
      <c r="RFL157" s="59"/>
      <c r="RFM157" s="59"/>
      <c r="RFN157" s="59"/>
      <c r="RFO157" s="59"/>
      <c r="RFP157" s="59"/>
      <c r="RFQ157" s="59"/>
      <c r="RFR157" s="59"/>
      <c r="RFS157" s="59"/>
      <c r="RFT157" s="59"/>
      <c r="RFU157" s="59"/>
      <c r="RFV157" s="59"/>
      <c r="RFW157" s="59"/>
      <c r="RFX157" s="59"/>
      <c r="RFY157" s="59"/>
      <c r="RFZ157" s="59"/>
      <c r="RGA157" s="59"/>
      <c r="RGB157" s="59"/>
      <c r="RGC157" s="59"/>
      <c r="RGD157" s="59"/>
      <c r="RGE157" s="59"/>
      <c r="RGF157" s="59"/>
      <c r="RGG157" s="59"/>
      <c r="RGH157" s="59"/>
      <c r="RGI157" s="59"/>
      <c r="RGJ157" s="59"/>
      <c r="RGK157" s="59"/>
      <c r="RGL157" s="59"/>
      <c r="RGM157" s="59"/>
      <c r="RGN157" s="59"/>
      <c r="RGO157" s="59"/>
      <c r="RGP157" s="59"/>
      <c r="RGQ157" s="59"/>
      <c r="RGR157" s="59"/>
      <c r="RGS157" s="59"/>
      <c r="RGT157" s="59"/>
      <c r="RGU157" s="59"/>
      <c r="RGV157" s="59"/>
      <c r="RGW157" s="59"/>
      <c r="RGX157" s="59"/>
      <c r="RGY157" s="59"/>
      <c r="RGZ157" s="59"/>
      <c r="RHA157" s="59"/>
      <c r="RHB157" s="59"/>
      <c r="RHC157" s="59"/>
      <c r="RHD157" s="59"/>
      <c r="RHE157" s="59"/>
      <c r="RHF157" s="59"/>
      <c r="RHG157" s="59"/>
      <c r="RHH157" s="59"/>
      <c r="RHI157" s="59"/>
      <c r="RHJ157" s="59"/>
      <c r="RHK157" s="59"/>
      <c r="RHL157" s="59"/>
      <c r="RHM157" s="59"/>
      <c r="RHN157" s="59"/>
      <c r="RHO157" s="59"/>
      <c r="RHP157" s="59"/>
      <c r="RHQ157" s="59"/>
      <c r="RHR157" s="59"/>
      <c r="RHS157" s="59"/>
      <c r="RHT157" s="59"/>
      <c r="RHU157" s="59"/>
      <c r="RHV157" s="59"/>
      <c r="RHW157" s="59"/>
      <c r="RHX157" s="59"/>
      <c r="RHY157" s="59"/>
      <c r="RHZ157" s="59"/>
      <c r="RIA157" s="59"/>
      <c r="RIB157" s="59"/>
      <c r="RIC157" s="59"/>
      <c r="RID157" s="59"/>
      <c r="RIE157" s="59"/>
      <c r="RIF157" s="59"/>
      <c r="RIG157" s="59"/>
      <c r="RIH157" s="59"/>
      <c r="RII157" s="59"/>
      <c r="RIJ157" s="59"/>
      <c r="RIK157" s="59"/>
      <c r="RIL157" s="59"/>
      <c r="RIM157" s="59"/>
      <c r="RIN157" s="59"/>
      <c r="RIO157" s="59"/>
      <c r="RIP157" s="59"/>
      <c r="RIQ157" s="59"/>
      <c r="RIR157" s="59"/>
      <c r="RIS157" s="59"/>
      <c r="RIT157" s="59"/>
      <c r="RIU157" s="59"/>
      <c r="RIV157" s="59"/>
      <c r="RIW157" s="59"/>
      <c r="RIX157" s="59"/>
      <c r="RIY157" s="59"/>
      <c r="RIZ157" s="59"/>
      <c r="RJA157" s="59"/>
      <c r="RJB157" s="59"/>
      <c r="RJC157" s="59"/>
      <c r="RJD157" s="59"/>
      <c r="RJE157" s="59"/>
      <c r="RJF157" s="59"/>
      <c r="RJG157" s="59"/>
      <c r="RJH157" s="59"/>
      <c r="RJI157" s="59"/>
      <c r="RJJ157" s="59"/>
      <c r="RJK157" s="59"/>
      <c r="RJL157" s="59"/>
      <c r="RJM157" s="59"/>
      <c r="RJN157" s="59"/>
      <c r="RJO157" s="59"/>
      <c r="RJP157" s="59"/>
      <c r="RJQ157" s="59"/>
      <c r="RJR157" s="59"/>
      <c r="RJS157" s="59"/>
      <c r="RJT157" s="59"/>
      <c r="RJU157" s="59"/>
      <c r="RJV157" s="59"/>
      <c r="RJW157" s="59"/>
      <c r="RJX157" s="59"/>
      <c r="RJY157" s="59"/>
      <c r="RJZ157" s="59"/>
      <c r="RKA157" s="59"/>
      <c r="RKB157" s="59"/>
      <c r="RKC157" s="59"/>
      <c r="RKD157" s="59"/>
      <c r="RKE157" s="59"/>
      <c r="RKF157" s="59"/>
      <c r="RKG157" s="59"/>
      <c r="RKH157" s="59"/>
      <c r="RKI157" s="59"/>
      <c r="RKJ157" s="59"/>
      <c r="RKK157" s="59"/>
      <c r="RKL157" s="59"/>
      <c r="RKM157" s="59"/>
      <c r="RKN157" s="59"/>
      <c r="RKO157" s="59"/>
      <c r="RKP157" s="59"/>
      <c r="RKQ157" s="59"/>
      <c r="RKR157" s="59"/>
      <c r="RKS157" s="59"/>
      <c r="RKT157" s="59"/>
      <c r="RKU157" s="59"/>
      <c r="RKV157" s="59"/>
      <c r="RKW157" s="59"/>
      <c r="RKX157" s="59"/>
      <c r="RKY157" s="59"/>
      <c r="RKZ157" s="59"/>
      <c r="RLA157" s="59"/>
      <c r="RLB157" s="59"/>
      <c r="RLC157" s="59"/>
      <c r="RLD157" s="59"/>
      <c r="RLE157" s="59"/>
      <c r="RLF157" s="59"/>
      <c r="RLG157" s="59"/>
      <c r="RLH157" s="59"/>
      <c r="RLI157" s="59"/>
      <c r="RLJ157" s="59"/>
      <c r="RLK157" s="59"/>
      <c r="RLL157" s="59"/>
      <c r="RLM157" s="59"/>
      <c r="RLN157" s="59"/>
      <c r="RLO157" s="59"/>
      <c r="RLP157" s="59"/>
      <c r="RLQ157" s="59"/>
      <c r="RLR157" s="59"/>
      <c r="RLS157" s="59"/>
      <c r="RLT157" s="59"/>
      <c r="RLU157" s="59"/>
      <c r="RLV157" s="59"/>
      <c r="RLW157" s="59"/>
      <c r="RLX157" s="59"/>
      <c r="RLY157" s="59"/>
      <c r="RLZ157" s="59"/>
      <c r="RMA157" s="59"/>
      <c r="RMB157" s="59"/>
      <c r="RMC157" s="59"/>
      <c r="RMD157" s="59"/>
      <c r="RME157" s="59"/>
      <c r="RMF157" s="59"/>
      <c r="RMG157" s="59"/>
      <c r="RMH157" s="59"/>
      <c r="RMI157" s="59"/>
      <c r="RMJ157" s="59"/>
      <c r="RMK157" s="59"/>
      <c r="RML157" s="59"/>
      <c r="RMM157" s="59"/>
      <c r="RMN157" s="59"/>
      <c r="RMO157" s="59"/>
      <c r="RMP157" s="59"/>
      <c r="RMQ157" s="59"/>
      <c r="RMR157" s="59"/>
      <c r="RMS157" s="59"/>
      <c r="RMT157" s="59"/>
      <c r="RMU157" s="59"/>
      <c r="RMV157" s="59"/>
      <c r="RMW157" s="59"/>
      <c r="RMX157" s="59"/>
      <c r="RMY157" s="59"/>
      <c r="RMZ157" s="59"/>
      <c r="RNA157" s="59"/>
      <c r="RNB157" s="59"/>
      <c r="RNC157" s="59"/>
      <c r="RND157" s="59"/>
      <c r="RNE157" s="59"/>
      <c r="RNF157" s="59"/>
      <c r="RNG157" s="59"/>
      <c r="RNH157" s="59"/>
      <c r="RNI157" s="59"/>
      <c r="RNJ157" s="59"/>
      <c r="RNK157" s="59"/>
      <c r="RNL157" s="59"/>
      <c r="RNM157" s="59"/>
      <c r="RNN157" s="59"/>
      <c r="RNO157" s="59"/>
      <c r="RNP157" s="59"/>
      <c r="RNQ157" s="59"/>
      <c r="RNR157" s="59"/>
      <c r="RNS157" s="59"/>
      <c r="RNT157" s="59"/>
      <c r="RNU157" s="59"/>
      <c r="RNV157" s="59"/>
      <c r="RNW157" s="59"/>
      <c r="RNX157" s="59"/>
      <c r="RNY157" s="59"/>
      <c r="RNZ157" s="59"/>
      <c r="ROA157" s="59"/>
      <c r="ROB157" s="59"/>
      <c r="ROC157" s="59"/>
      <c r="ROD157" s="59"/>
      <c r="ROE157" s="59"/>
      <c r="ROF157" s="59"/>
      <c r="ROG157" s="59"/>
      <c r="ROH157" s="59"/>
      <c r="ROI157" s="59"/>
      <c r="ROJ157" s="59"/>
      <c r="ROK157" s="59"/>
      <c r="ROL157" s="59"/>
      <c r="ROM157" s="59"/>
      <c r="RON157" s="59"/>
      <c r="ROO157" s="59"/>
      <c r="ROP157" s="59"/>
      <c r="ROQ157" s="59"/>
      <c r="ROR157" s="59"/>
      <c r="ROS157" s="59"/>
      <c r="ROT157" s="59"/>
      <c r="ROU157" s="59"/>
      <c r="ROV157" s="59"/>
      <c r="ROW157" s="59"/>
      <c r="ROX157" s="59"/>
      <c r="ROY157" s="59"/>
      <c r="ROZ157" s="59"/>
      <c r="RPA157" s="59"/>
      <c r="RPB157" s="59"/>
      <c r="RPC157" s="59"/>
      <c r="RPD157" s="59"/>
      <c r="RPE157" s="59"/>
      <c r="RPF157" s="59"/>
      <c r="RPG157" s="59"/>
      <c r="RPH157" s="59"/>
      <c r="RPI157" s="59"/>
      <c r="RPJ157" s="59"/>
      <c r="RPK157" s="59"/>
      <c r="RPL157" s="59"/>
      <c r="RPM157" s="59"/>
      <c r="RPN157" s="59"/>
      <c r="RPO157" s="59"/>
      <c r="RPP157" s="59"/>
      <c r="RPQ157" s="59"/>
      <c r="RPR157" s="59"/>
      <c r="RPS157" s="59"/>
      <c r="RPT157" s="59"/>
      <c r="RPU157" s="59"/>
      <c r="RPV157" s="59"/>
      <c r="RPW157" s="59"/>
      <c r="RPX157" s="59"/>
      <c r="RPY157" s="59"/>
      <c r="RPZ157" s="59"/>
      <c r="RQA157" s="59"/>
      <c r="RQB157" s="59"/>
      <c r="RQC157" s="59"/>
      <c r="RQD157" s="59"/>
      <c r="RQE157" s="59"/>
      <c r="RQF157" s="59"/>
      <c r="RQG157" s="59"/>
      <c r="RQH157" s="59"/>
      <c r="RQI157" s="59"/>
      <c r="RQJ157" s="59"/>
      <c r="RQK157" s="59"/>
      <c r="RQL157" s="59"/>
      <c r="RQM157" s="59"/>
      <c r="RQN157" s="59"/>
      <c r="RQO157" s="59"/>
      <c r="RQP157" s="59"/>
      <c r="RQQ157" s="59"/>
      <c r="RQR157" s="59"/>
      <c r="RQS157" s="59"/>
      <c r="RQT157" s="59"/>
      <c r="RQU157" s="59"/>
      <c r="RQV157" s="59"/>
      <c r="RQW157" s="59"/>
      <c r="RQX157" s="59"/>
      <c r="RQY157" s="59"/>
      <c r="RQZ157" s="59"/>
      <c r="RRA157" s="59"/>
      <c r="RRB157" s="59"/>
      <c r="RRC157" s="59"/>
      <c r="RRD157" s="59"/>
      <c r="RRE157" s="59"/>
      <c r="RRF157" s="59"/>
      <c r="RRG157" s="59"/>
      <c r="RRH157" s="59"/>
      <c r="RRI157" s="59"/>
      <c r="RRJ157" s="59"/>
      <c r="RRK157" s="59"/>
      <c r="RRL157" s="59"/>
      <c r="RRM157" s="59"/>
      <c r="RRN157" s="59"/>
      <c r="RRO157" s="59"/>
      <c r="RRP157" s="59"/>
      <c r="RRQ157" s="59"/>
      <c r="RRR157" s="59"/>
      <c r="RRS157" s="59"/>
      <c r="RRT157" s="59"/>
      <c r="RRU157" s="59"/>
      <c r="RRV157" s="59"/>
      <c r="RRW157" s="59"/>
      <c r="RRX157" s="59"/>
      <c r="RRY157" s="59"/>
      <c r="RRZ157" s="59"/>
      <c r="RSA157" s="59"/>
      <c r="RSB157" s="59"/>
      <c r="RSC157" s="59"/>
      <c r="RSD157" s="59"/>
      <c r="RSE157" s="59"/>
      <c r="RSF157" s="59"/>
      <c r="RSG157" s="59"/>
      <c r="RSH157" s="59"/>
      <c r="RSI157" s="59"/>
      <c r="RSJ157" s="59"/>
      <c r="RSK157" s="59"/>
      <c r="RSL157" s="59"/>
      <c r="RSM157" s="59"/>
      <c r="RSN157" s="59"/>
      <c r="RSO157" s="59"/>
      <c r="RSP157" s="59"/>
      <c r="RSQ157" s="59"/>
      <c r="RSR157" s="59"/>
      <c r="RSS157" s="59"/>
      <c r="RST157" s="59"/>
      <c r="RSU157" s="59"/>
      <c r="RSV157" s="59"/>
      <c r="RSW157" s="59"/>
      <c r="RSX157" s="59"/>
      <c r="RSY157" s="59"/>
      <c r="RSZ157" s="59"/>
      <c r="RTA157" s="59"/>
      <c r="RTB157" s="59"/>
      <c r="RTC157" s="59"/>
      <c r="RTD157" s="59"/>
      <c r="RTE157" s="59"/>
      <c r="RTF157" s="59"/>
      <c r="RTG157" s="59"/>
      <c r="RTH157" s="59"/>
      <c r="RTI157" s="59"/>
      <c r="RTJ157" s="59"/>
      <c r="RTK157" s="59"/>
      <c r="RTL157" s="59"/>
      <c r="RTM157" s="59"/>
      <c r="RTN157" s="59"/>
      <c r="RTO157" s="59"/>
      <c r="RTP157" s="59"/>
      <c r="RTQ157" s="59"/>
      <c r="RTR157" s="59"/>
      <c r="RTS157" s="59"/>
      <c r="RTT157" s="59"/>
      <c r="RTU157" s="59"/>
      <c r="RTV157" s="59"/>
      <c r="RTW157" s="59"/>
      <c r="RTX157" s="59"/>
      <c r="RTY157" s="59"/>
      <c r="RTZ157" s="59"/>
      <c r="RUA157" s="59"/>
      <c r="RUB157" s="59"/>
      <c r="RUC157" s="59"/>
      <c r="RUD157" s="59"/>
      <c r="RUE157" s="59"/>
      <c r="RUF157" s="59"/>
      <c r="RUG157" s="59"/>
      <c r="RUH157" s="59"/>
      <c r="RUI157" s="59"/>
      <c r="RUJ157" s="59"/>
      <c r="RUK157" s="59"/>
      <c r="RUL157" s="59"/>
      <c r="RUM157" s="59"/>
      <c r="RUN157" s="59"/>
      <c r="RUO157" s="59"/>
      <c r="RUP157" s="59"/>
      <c r="RUQ157" s="59"/>
      <c r="RUR157" s="59"/>
      <c r="RUS157" s="59"/>
      <c r="RUT157" s="59"/>
      <c r="RUU157" s="59"/>
      <c r="RUV157" s="59"/>
      <c r="RUW157" s="59"/>
      <c r="RUX157" s="59"/>
      <c r="RUY157" s="59"/>
      <c r="RUZ157" s="59"/>
      <c r="RVA157" s="59"/>
      <c r="RVB157" s="59"/>
      <c r="RVC157" s="59"/>
      <c r="RVD157" s="59"/>
      <c r="RVE157" s="59"/>
      <c r="RVF157" s="59"/>
      <c r="RVG157" s="59"/>
      <c r="RVH157" s="59"/>
      <c r="RVI157" s="59"/>
      <c r="RVJ157" s="59"/>
      <c r="RVK157" s="59"/>
      <c r="RVL157" s="59"/>
      <c r="RVM157" s="59"/>
      <c r="RVN157" s="59"/>
      <c r="RVO157" s="59"/>
      <c r="RVP157" s="59"/>
      <c r="RVQ157" s="59"/>
      <c r="RVR157" s="59"/>
      <c r="RVS157" s="59"/>
      <c r="RVT157" s="59"/>
      <c r="RVU157" s="59"/>
      <c r="RVV157" s="59"/>
      <c r="RVW157" s="59"/>
      <c r="RVX157" s="59"/>
      <c r="RVY157" s="59"/>
      <c r="RVZ157" s="59"/>
      <c r="RWA157" s="59"/>
      <c r="RWB157" s="59"/>
      <c r="RWC157" s="59"/>
      <c r="RWD157" s="59"/>
      <c r="RWE157" s="59"/>
      <c r="RWF157" s="59"/>
      <c r="RWG157" s="59"/>
      <c r="RWH157" s="59"/>
      <c r="RWI157" s="59"/>
      <c r="RWJ157" s="59"/>
      <c r="RWK157" s="59"/>
      <c r="RWL157" s="59"/>
      <c r="RWM157" s="59"/>
      <c r="RWN157" s="59"/>
      <c r="RWO157" s="59"/>
      <c r="RWP157" s="59"/>
      <c r="RWQ157" s="59"/>
      <c r="RWR157" s="59"/>
      <c r="RWS157" s="59"/>
      <c r="RWT157" s="59"/>
      <c r="RWU157" s="59"/>
      <c r="RWV157" s="59"/>
      <c r="RWW157" s="59"/>
      <c r="RWX157" s="59"/>
      <c r="RWY157" s="59"/>
      <c r="RWZ157" s="59"/>
      <c r="RXA157" s="59"/>
      <c r="RXB157" s="59"/>
      <c r="RXC157" s="59"/>
      <c r="RXD157" s="59"/>
      <c r="RXE157" s="59"/>
      <c r="RXF157" s="59"/>
      <c r="RXG157" s="59"/>
      <c r="RXH157" s="59"/>
      <c r="RXI157" s="59"/>
      <c r="RXJ157" s="59"/>
      <c r="RXK157" s="59"/>
      <c r="RXL157" s="59"/>
      <c r="RXM157" s="59"/>
      <c r="RXN157" s="59"/>
      <c r="RXO157" s="59"/>
      <c r="RXP157" s="59"/>
      <c r="RXQ157" s="59"/>
      <c r="RXR157" s="59"/>
      <c r="RXS157" s="59"/>
      <c r="RXT157" s="59"/>
      <c r="RXU157" s="59"/>
      <c r="RXV157" s="59"/>
      <c r="RXW157" s="59"/>
      <c r="RXX157" s="59"/>
      <c r="RXY157" s="59"/>
      <c r="RXZ157" s="59"/>
      <c r="RYA157" s="59"/>
      <c r="RYB157" s="59"/>
      <c r="RYC157" s="59"/>
      <c r="RYD157" s="59"/>
      <c r="RYE157" s="59"/>
      <c r="RYF157" s="59"/>
      <c r="RYG157" s="59"/>
      <c r="RYH157" s="59"/>
      <c r="RYI157" s="59"/>
      <c r="RYJ157" s="59"/>
      <c r="RYK157" s="59"/>
      <c r="RYL157" s="59"/>
      <c r="RYM157" s="59"/>
      <c r="RYN157" s="59"/>
      <c r="RYO157" s="59"/>
      <c r="RYP157" s="59"/>
      <c r="RYQ157" s="59"/>
      <c r="RYR157" s="59"/>
      <c r="RYS157" s="59"/>
      <c r="RYT157" s="59"/>
      <c r="RYU157" s="59"/>
      <c r="RYV157" s="59"/>
      <c r="RYW157" s="59"/>
      <c r="RYX157" s="59"/>
      <c r="RYY157" s="59"/>
      <c r="RYZ157" s="59"/>
      <c r="RZA157" s="59"/>
      <c r="RZB157" s="59"/>
      <c r="RZC157" s="59"/>
      <c r="RZD157" s="59"/>
      <c r="RZE157" s="59"/>
      <c r="RZF157" s="59"/>
      <c r="RZG157" s="59"/>
      <c r="RZH157" s="59"/>
      <c r="RZI157" s="59"/>
      <c r="RZJ157" s="59"/>
      <c r="RZK157" s="59"/>
      <c r="RZL157" s="59"/>
      <c r="RZM157" s="59"/>
      <c r="RZN157" s="59"/>
      <c r="RZO157" s="59"/>
      <c r="RZP157" s="59"/>
      <c r="RZQ157" s="59"/>
      <c r="RZR157" s="59"/>
      <c r="RZS157" s="59"/>
      <c r="RZT157" s="59"/>
      <c r="RZU157" s="59"/>
      <c r="RZV157" s="59"/>
      <c r="RZW157" s="59"/>
      <c r="RZX157" s="59"/>
      <c r="RZY157" s="59"/>
      <c r="RZZ157" s="59"/>
      <c r="SAA157" s="59"/>
      <c r="SAB157" s="59"/>
      <c r="SAC157" s="59"/>
      <c r="SAD157" s="59"/>
      <c r="SAE157" s="59"/>
      <c r="SAF157" s="59"/>
      <c r="SAG157" s="59"/>
      <c r="SAH157" s="59"/>
      <c r="SAI157" s="59"/>
      <c r="SAJ157" s="59"/>
      <c r="SAK157" s="59"/>
      <c r="SAL157" s="59"/>
      <c r="SAM157" s="59"/>
      <c r="SAN157" s="59"/>
      <c r="SAO157" s="59"/>
      <c r="SAP157" s="59"/>
      <c r="SAQ157" s="59"/>
      <c r="SAR157" s="59"/>
      <c r="SAS157" s="59"/>
      <c r="SAT157" s="59"/>
      <c r="SAU157" s="59"/>
      <c r="SAV157" s="59"/>
      <c r="SAW157" s="59"/>
      <c r="SAX157" s="59"/>
      <c r="SAY157" s="59"/>
      <c r="SAZ157" s="59"/>
      <c r="SBA157" s="59"/>
      <c r="SBB157" s="59"/>
      <c r="SBC157" s="59"/>
      <c r="SBD157" s="59"/>
      <c r="SBE157" s="59"/>
      <c r="SBF157" s="59"/>
      <c r="SBG157" s="59"/>
      <c r="SBH157" s="59"/>
      <c r="SBI157" s="59"/>
      <c r="SBJ157" s="59"/>
      <c r="SBK157" s="59"/>
      <c r="SBL157" s="59"/>
      <c r="SBM157" s="59"/>
      <c r="SBN157" s="59"/>
      <c r="SBO157" s="59"/>
      <c r="SBP157" s="59"/>
      <c r="SBQ157" s="59"/>
      <c r="SBR157" s="59"/>
      <c r="SBS157" s="59"/>
      <c r="SBT157" s="59"/>
      <c r="SBU157" s="59"/>
      <c r="SBV157" s="59"/>
      <c r="SBW157" s="59"/>
      <c r="SBX157" s="59"/>
      <c r="SBY157" s="59"/>
      <c r="SBZ157" s="59"/>
      <c r="SCA157" s="59"/>
      <c r="SCB157" s="59"/>
      <c r="SCC157" s="59"/>
      <c r="SCD157" s="59"/>
      <c r="SCE157" s="59"/>
      <c r="SCF157" s="59"/>
      <c r="SCG157" s="59"/>
      <c r="SCH157" s="59"/>
      <c r="SCI157" s="59"/>
      <c r="SCJ157" s="59"/>
      <c r="SCK157" s="59"/>
      <c r="SCL157" s="59"/>
      <c r="SCM157" s="59"/>
      <c r="SCN157" s="59"/>
      <c r="SCO157" s="59"/>
      <c r="SCP157" s="59"/>
      <c r="SCQ157" s="59"/>
      <c r="SCR157" s="59"/>
      <c r="SCS157" s="59"/>
      <c r="SCT157" s="59"/>
      <c r="SCU157" s="59"/>
      <c r="SCV157" s="59"/>
      <c r="SCW157" s="59"/>
      <c r="SCX157" s="59"/>
      <c r="SCY157" s="59"/>
      <c r="SCZ157" s="59"/>
      <c r="SDA157" s="59"/>
      <c r="SDB157" s="59"/>
      <c r="SDC157" s="59"/>
      <c r="SDD157" s="59"/>
      <c r="SDE157" s="59"/>
      <c r="SDF157" s="59"/>
      <c r="SDG157" s="59"/>
      <c r="SDH157" s="59"/>
      <c r="SDI157" s="59"/>
      <c r="SDJ157" s="59"/>
      <c r="SDK157" s="59"/>
      <c r="SDL157" s="59"/>
      <c r="SDM157" s="59"/>
      <c r="SDN157" s="59"/>
      <c r="SDO157" s="59"/>
      <c r="SDP157" s="59"/>
      <c r="SDQ157" s="59"/>
      <c r="SDR157" s="59"/>
      <c r="SDS157" s="59"/>
      <c r="SDT157" s="59"/>
      <c r="SDU157" s="59"/>
      <c r="SDV157" s="59"/>
      <c r="SDW157" s="59"/>
      <c r="SDX157" s="59"/>
      <c r="SDY157" s="59"/>
      <c r="SDZ157" s="59"/>
      <c r="SEA157" s="59"/>
      <c r="SEB157" s="59"/>
      <c r="SEC157" s="59"/>
      <c r="SED157" s="59"/>
      <c r="SEE157" s="59"/>
      <c r="SEF157" s="59"/>
      <c r="SEG157" s="59"/>
      <c r="SEH157" s="59"/>
      <c r="SEI157" s="59"/>
      <c r="SEJ157" s="59"/>
      <c r="SEK157" s="59"/>
      <c r="SEL157" s="59"/>
      <c r="SEM157" s="59"/>
      <c r="SEN157" s="59"/>
      <c r="SEO157" s="59"/>
      <c r="SEP157" s="59"/>
      <c r="SEQ157" s="59"/>
      <c r="SER157" s="59"/>
      <c r="SES157" s="59"/>
      <c r="SET157" s="59"/>
      <c r="SEU157" s="59"/>
      <c r="SEV157" s="59"/>
      <c r="SEW157" s="59"/>
      <c r="SEX157" s="59"/>
      <c r="SEY157" s="59"/>
      <c r="SEZ157" s="59"/>
      <c r="SFA157" s="59"/>
      <c r="SFB157" s="59"/>
      <c r="SFC157" s="59"/>
      <c r="SFD157" s="59"/>
      <c r="SFE157" s="59"/>
      <c r="SFF157" s="59"/>
      <c r="SFG157" s="59"/>
      <c r="SFH157" s="59"/>
      <c r="SFI157" s="59"/>
      <c r="SFJ157" s="59"/>
      <c r="SFK157" s="59"/>
      <c r="SFL157" s="59"/>
      <c r="SFM157" s="59"/>
      <c r="SFN157" s="59"/>
      <c r="SFO157" s="59"/>
      <c r="SFP157" s="59"/>
      <c r="SFQ157" s="59"/>
      <c r="SFR157" s="59"/>
      <c r="SFS157" s="59"/>
      <c r="SFT157" s="59"/>
      <c r="SFU157" s="59"/>
      <c r="SFV157" s="59"/>
      <c r="SFW157" s="59"/>
      <c r="SFX157" s="59"/>
      <c r="SFY157" s="59"/>
      <c r="SFZ157" s="59"/>
      <c r="SGA157" s="59"/>
      <c r="SGB157" s="59"/>
      <c r="SGC157" s="59"/>
      <c r="SGD157" s="59"/>
      <c r="SGE157" s="59"/>
      <c r="SGF157" s="59"/>
      <c r="SGG157" s="59"/>
      <c r="SGH157" s="59"/>
      <c r="SGI157" s="59"/>
      <c r="SGJ157" s="59"/>
      <c r="SGK157" s="59"/>
      <c r="SGL157" s="59"/>
      <c r="SGM157" s="59"/>
      <c r="SGN157" s="59"/>
      <c r="SGO157" s="59"/>
      <c r="SGP157" s="59"/>
      <c r="SGQ157" s="59"/>
      <c r="SGR157" s="59"/>
      <c r="SGS157" s="59"/>
      <c r="SGT157" s="59"/>
      <c r="SGU157" s="59"/>
      <c r="SGV157" s="59"/>
      <c r="SGW157" s="59"/>
      <c r="SGX157" s="59"/>
      <c r="SGY157" s="59"/>
      <c r="SGZ157" s="59"/>
      <c r="SHA157" s="59"/>
      <c r="SHB157" s="59"/>
      <c r="SHC157" s="59"/>
      <c r="SHD157" s="59"/>
      <c r="SHE157" s="59"/>
      <c r="SHF157" s="59"/>
      <c r="SHG157" s="59"/>
      <c r="SHH157" s="59"/>
      <c r="SHI157" s="59"/>
      <c r="SHJ157" s="59"/>
      <c r="SHK157" s="59"/>
      <c r="SHL157" s="59"/>
      <c r="SHM157" s="59"/>
      <c r="SHN157" s="59"/>
      <c r="SHO157" s="59"/>
      <c r="SHP157" s="59"/>
      <c r="SHQ157" s="59"/>
      <c r="SHR157" s="59"/>
      <c r="SHS157" s="59"/>
      <c r="SHT157" s="59"/>
      <c r="SHU157" s="59"/>
      <c r="SHV157" s="59"/>
      <c r="SHW157" s="59"/>
      <c r="SHX157" s="59"/>
      <c r="SHY157" s="59"/>
      <c r="SHZ157" s="59"/>
      <c r="SIA157" s="59"/>
      <c r="SIB157" s="59"/>
      <c r="SIC157" s="59"/>
      <c r="SID157" s="59"/>
      <c r="SIE157" s="59"/>
      <c r="SIF157" s="59"/>
      <c r="SIG157" s="59"/>
      <c r="SIH157" s="59"/>
      <c r="SII157" s="59"/>
      <c r="SIJ157" s="59"/>
      <c r="SIK157" s="59"/>
      <c r="SIL157" s="59"/>
      <c r="SIM157" s="59"/>
      <c r="SIN157" s="59"/>
      <c r="SIO157" s="59"/>
      <c r="SIP157" s="59"/>
      <c r="SIQ157" s="59"/>
      <c r="SIR157" s="59"/>
      <c r="SIS157" s="59"/>
      <c r="SIT157" s="59"/>
      <c r="SIU157" s="59"/>
      <c r="SIV157" s="59"/>
      <c r="SIW157" s="59"/>
      <c r="SIX157" s="59"/>
      <c r="SIY157" s="59"/>
      <c r="SIZ157" s="59"/>
      <c r="SJA157" s="59"/>
      <c r="SJB157" s="59"/>
      <c r="SJC157" s="59"/>
      <c r="SJD157" s="59"/>
      <c r="SJE157" s="59"/>
      <c r="SJF157" s="59"/>
      <c r="SJG157" s="59"/>
      <c r="SJH157" s="59"/>
      <c r="SJI157" s="59"/>
      <c r="SJJ157" s="59"/>
      <c r="SJK157" s="59"/>
      <c r="SJL157" s="59"/>
      <c r="SJM157" s="59"/>
      <c r="SJN157" s="59"/>
      <c r="SJO157" s="59"/>
      <c r="SJP157" s="59"/>
      <c r="SJQ157" s="59"/>
      <c r="SJR157" s="59"/>
      <c r="SJS157" s="59"/>
      <c r="SJT157" s="59"/>
      <c r="SJU157" s="59"/>
      <c r="SJV157" s="59"/>
      <c r="SJW157" s="59"/>
      <c r="SJX157" s="59"/>
      <c r="SJY157" s="59"/>
      <c r="SJZ157" s="59"/>
      <c r="SKA157" s="59"/>
      <c r="SKB157" s="59"/>
      <c r="SKC157" s="59"/>
      <c r="SKD157" s="59"/>
      <c r="SKE157" s="59"/>
      <c r="SKF157" s="59"/>
      <c r="SKG157" s="59"/>
      <c r="SKH157" s="59"/>
      <c r="SKI157" s="59"/>
      <c r="SKJ157" s="59"/>
      <c r="SKK157" s="59"/>
      <c r="SKL157" s="59"/>
      <c r="SKM157" s="59"/>
      <c r="SKN157" s="59"/>
      <c r="SKO157" s="59"/>
      <c r="SKP157" s="59"/>
      <c r="SKQ157" s="59"/>
      <c r="SKR157" s="59"/>
      <c r="SKS157" s="59"/>
      <c r="SKT157" s="59"/>
      <c r="SKU157" s="59"/>
      <c r="SKV157" s="59"/>
      <c r="SKW157" s="59"/>
      <c r="SKX157" s="59"/>
      <c r="SKY157" s="59"/>
      <c r="SKZ157" s="59"/>
      <c r="SLA157" s="59"/>
      <c r="SLB157" s="59"/>
      <c r="SLC157" s="59"/>
      <c r="SLD157" s="59"/>
      <c r="SLE157" s="59"/>
      <c r="SLF157" s="59"/>
      <c r="SLG157" s="59"/>
      <c r="SLH157" s="59"/>
      <c r="SLI157" s="59"/>
      <c r="SLJ157" s="59"/>
      <c r="SLK157" s="59"/>
      <c r="SLL157" s="59"/>
      <c r="SLM157" s="59"/>
      <c r="SLN157" s="59"/>
      <c r="SLO157" s="59"/>
      <c r="SLP157" s="59"/>
      <c r="SLQ157" s="59"/>
      <c r="SLR157" s="59"/>
      <c r="SLS157" s="59"/>
      <c r="SLT157" s="59"/>
      <c r="SLU157" s="59"/>
      <c r="SLV157" s="59"/>
      <c r="SLW157" s="59"/>
      <c r="SLX157" s="59"/>
      <c r="SLY157" s="59"/>
      <c r="SLZ157" s="59"/>
      <c r="SMA157" s="59"/>
      <c r="SMB157" s="59"/>
      <c r="SMC157" s="59"/>
      <c r="SMD157" s="59"/>
      <c r="SME157" s="59"/>
      <c r="SMF157" s="59"/>
      <c r="SMG157" s="59"/>
      <c r="SMH157" s="59"/>
      <c r="SMI157" s="59"/>
      <c r="SMJ157" s="59"/>
      <c r="SMK157" s="59"/>
      <c r="SML157" s="59"/>
      <c r="SMM157" s="59"/>
      <c r="SMN157" s="59"/>
      <c r="SMO157" s="59"/>
      <c r="SMP157" s="59"/>
      <c r="SMQ157" s="59"/>
      <c r="SMR157" s="59"/>
      <c r="SMS157" s="59"/>
      <c r="SMT157" s="59"/>
      <c r="SMU157" s="59"/>
      <c r="SMV157" s="59"/>
      <c r="SMW157" s="59"/>
      <c r="SMX157" s="59"/>
      <c r="SMY157" s="59"/>
      <c r="SMZ157" s="59"/>
      <c r="SNA157" s="59"/>
      <c r="SNB157" s="59"/>
      <c r="SNC157" s="59"/>
      <c r="SND157" s="59"/>
      <c r="SNE157" s="59"/>
      <c r="SNF157" s="59"/>
      <c r="SNG157" s="59"/>
      <c r="SNH157" s="59"/>
      <c r="SNI157" s="59"/>
      <c r="SNJ157" s="59"/>
      <c r="SNK157" s="59"/>
      <c r="SNL157" s="59"/>
      <c r="SNM157" s="59"/>
      <c r="SNN157" s="59"/>
      <c r="SNO157" s="59"/>
      <c r="SNP157" s="59"/>
      <c r="SNQ157" s="59"/>
      <c r="SNR157" s="59"/>
      <c r="SNS157" s="59"/>
      <c r="SNT157" s="59"/>
      <c r="SNU157" s="59"/>
      <c r="SNV157" s="59"/>
      <c r="SNW157" s="59"/>
      <c r="SNX157" s="59"/>
      <c r="SNY157" s="59"/>
      <c r="SNZ157" s="59"/>
      <c r="SOA157" s="59"/>
      <c r="SOB157" s="59"/>
      <c r="SOC157" s="59"/>
      <c r="SOD157" s="59"/>
      <c r="SOE157" s="59"/>
      <c r="SOF157" s="59"/>
      <c r="SOG157" s="59"/>
      <c r="SOH157" s="59"/>
      <c r="SOI157" s="59"/>
      <c r="SOJ157" s="59"/>
      <c r="SOK157" s="59"/>
      <c r="SOL157" s="59"/>
      <c r="SOM157" s="59"/>
      <c r="SON157" s="59"/>
      <c r="SOO157" s="59"/>
      <c r="SOP157" s="59"/>
      <c r="SOQ157" s="59"/>
      <c r="SOR157" s="59"/>
      <c r="SOS157" s="59"/>
      <c r="SOT157" s="59"/>
      <c r="SOU157" s="59"/>
      <c r="SOV157" s="59"/>
      <c r="SOW157" s="59"/>
      <c r="SOX157" s="59"/>
      <c r="SOY157" s="59"/>
      <c r="SOZ157" s="59"/>
      <c r="SPA157" s="59"/>
      <c r="SPB157" s="59"/>
      <c r="SPC157" s="59"/>
      <c r="SPD157" s="59"/>
      <c r="SPE157" s="59"/>
      <c r="SPF157" s="59"/>
      <c r="SPG157" s="59"/>
      <c r="SPH157" s="59"/>
      <c r="SPI157" s="59"/>
      <c r="SPJ157" s="59"/>
      <c r="SPK157" s="59"/>
      <c r="SPL157" s="59"/>
      <c r="SPM157" s="59"/>
      <c r="SPN157" s="59"/>
      <c r="SPO157" s="59"/>
      <c r="SPP157" s="59"/>
      <c r="SPQ157" s="59"/>
      <c r="SPR157" s="59"/>
      <c r="SPS157" s="59"/>
      <c r="SPT157" s="59"/>
      <c r="SPU157" s="59"/>
      <c r="SPV157" s="59"/>
      <c r="SPW157" s="59"/>
      <c r="SPX157" s="59"/>
      <c r="SPY157" s="59"/>
      <c r="SPZ157" s="59"/>
      <c r="SQA157" s="59"/>
      <c r="SQB157" s="59"/>
      <c r="SQC157" s="59"/>
      <c r="SQD157" s="59"/>
      <c r="SQE157" s="59"/>
      <c r="SQF157" s="59"/>
      <c r="SQG157" s="59"/>
      <c r="SQH157" s="59"/>
      <c r="SQI157" s="59"/>
      <c r="SQJ157" s="59"/>
      <c r="SQK157" s="59"/>
      <c r="SQL157" s="59"/>
      <c r="SQM157" s="59"/>
      <c r="SQN157" s="59"/>
      <c r="SQO157" s="59"/>
      <c r="SQP157" s="59"/>
      <c r="SQQ157" s="59"/>
      <c r="SQR157" s="59"/>
      <c r="SQS157" s="59"/>
      <c r="SQT157" s="59"/>
      <c r="SQU157" s="59"/>
      <c r="SQV157" s="59"/>
      <c r="SQW157" s="59"/>
      <c r="SQX157" s="59"/>
      <c r="SQY157" s="59"/>
      <c r="SQZ157" s="59"/>
      <c r="SRA157" s="59"/>
      <c r="SRB157" s="59"/>
      <c r="SRC157" s="59"/>
      <c r="SRD157" s="59"/>
      <c r="SRE157" s="59"/>
      <c r="SRF157" s="59"/>
      <c r="SRG157" s="59"/>
      <c r="SRH157" s="59"/>
      <c r="SRI157" s="59"/>
      <c r="SRJ157" s="59"/>
      <c r="SRK157" s="59"/>
      <c r="SRL157" s="59"/>
      <c r="SRM157" s="59"/>
      <c r="SRN157" s="59"/>
      <c r="SRO157" s="59"/>
      <c r="SRP157" s="59"/>
      <c r="SRQ157" s="59"/>
      <c r="SRR157" s="59"/>
      <c r="SRS157" s="59"/>
      <c r="SRT157" s="59"/>
      <c r="SRU157" s="59"/>
      <c r="SRV157" s="59"/>
      <c r="SRW157" s="59"/>
      <c r="SRX157" s="59"/>
      <c r="SRY157" s="59"/>
      <c r="SRZ157" s="59"/>
      <c r="SSA157" s="59"/>
      <c r="SSB157" s="59"/>
      <c r="SSC157" s="59"/>
      <c r="SSD157" s="59"/>
      <c r="SSE157" s="59"/>
      <c r="SSF157" s="59"/>
      <c r="SSG157" s="59"/>
      <c r="SSH157" s="59"/>
      <c r="SSI157" s="59"/>
      <c r="SSJ157" s="59"/>
      <c r="SSK157" s="59"/>
      <c r="SSL157" s="59"/>
      <c r="SSM157" s="59"/>
      <c r="SSN157" s="59"/>
      <c r="SSO157" s="59"/>
      <c r="SSP157" s="59"/>
      <c r="SSQ157" s="59"/>
      <c r="SSR157" s="59"/>
      <c r="SSS157" s="59"/>
      <c r="SST157" s="59"/>
      <c r="SSU157" s="59"/>
      <c r="SSV157" s="59"/>
      <c r="SSW157" s="59"/>
      <c r="SSX157" s="59"/>
      <c r="SSY157" s="59"/>
      <c r="SSZ157" s="59"/>
      <c r="STA157" s="59"/>
      <c r="STB157" s="59"/>
      <c r="STC157" s="59"/>
      <c r="STD157" s="59"/>
      <c r="STE157" s="59"/>
      <c r="STF157" s="59"/>
      <c r="STG157" s="59"/>
      <c r="STH157" s="59"/>
      <c r="STI157" s="59"/>
      <c r="STJ157" s="59"/>
      <c r="STK157" s="59"/>
      <c r="STL157" s="59"/>
      <c r="STM157" s="59"/>
      <c r="STN157" s="59"/>
      <c r="STO157" s="59"/>
      <c r="STP157" s="59"/>
      <c r="STQ157" s="59"/>
      <c r="STR157" s="59"/>
      <c r="STS157" s="59"/>
      <c r="STT157" s="59"/>
      <c r="STU157" s="59"/>
      <c r="STV157" s="59"/>
      <c r="STW157" s="59"/>
      <c r="STX157" s="59"/>
      <c r="STY157" s="59"/>
      <c r="STZ157" s="59"/>
      <c r="SUA157" s="59"/>
      <c r="SUB157" s="59"/>
      <c r="SUC157" s="59"/>
      <c r="SUD157" s="59"/>
      <c r="SUE157" s="59"/>
      <c r="SUF157" s="59"/>
      <c r="SUG157" s="59"/>
      <c r="SUH157" s="59"/>
      <c r="SUI157" s="59"/>
      <c r="SUJ157" s="59"/>
      <c r="SUK157" s="59"/>
      <c r="SUL157" s="59"/>
      <c r="SUM157" s="59"/>
      <c r="SUN157" s="59"/>
      <c r="SUO157" s="59"/>
      <c r="SUP157" s="59"/>
      <c r="SUQ157" s="59"/>
      <c r="SUR157" s="59"/>
      <c r="SUS157" s="59"/>
      <c r="SUT157" s="59"/>
      <c r="SUU157" s="59"/>
      <c r="SUV157" s="59"/>
      <c r="SUW157" s="59"/>
      <c r="SUX157" s="59"/>
      <c r="SUY157" s="59"/>
      <c r="SUZ157" s="59"/>
      <c r="SVA157" s="59"/>
      <c r="SVB157" s="59"/>
      <c r="SVC157" s="59"/>
      <c r="SVD157" s="59"/>
      <c r="SVE157" s="59"/>
      <c r="SVF157" s="59"/>
      <c r="SVG157" s="59"/>
      <c r="SVH157" s="59"/>
      <c r="SVI157" s="59"/>
      <c r="SVJ157" s="59"/>
      <c r="SVK157" s="59"/>
      <c r="SVL157" s="59"/>
      <c r="SVM157" s="59"/>
      <c r="SVN157" s="59"/>
      <c r="SVO157" s="59"/>
      <c r="SVP157" s="59"/>
      <c r="SVQ157" s="59"/>
      <c r="SVR157" s="59"/>
      <c r="SVS157" s="59"/>
      <c r="SVT157" s="59"/>
      <c r="SVU157" s="59"/>
      <c r="SVV157" s="59"/>
      <c r="SVW157" s="59"/>
      <c r="SVX157" s="59"/>
      <c r="SVY157" s="59"/>
      <c r="SVZ157" s="59"/>
      <c r="SWA157" s="59"/>
      <c r="SWB157" s="59"/>
      <c r="SWC157" s="59"/>
      <c r="SWD157" s="59"/>
      <c r="SWE157" s="59"/>
      <c r="SWF157" s="59"/>
      <c r="SWG157" s="59"/>
      <c r="SWH157" s="59"/>
      <c r="SWI157" s="59"/>
      <c r="SWJ157" s="59"/>
      <c r="SWK157" s="59"/>
      <c r="SWL157" s="59"/>
      <c r="SWM157" s="59"/>
      <c r="SWN157" s="59"/>
      <c r="SWO157" s="59"/>
      <c r="SWP157" s="59"/>
      <c r="SWQ157" s="59"/>
      <c r="SWR157" s="59"/>
      <c r="SWS157" s="59"/>
      <c r="SWT157" s="59"/>
      <c r="SWU157" s="59"/>
      <c r="SWV157" s="59"/>
      <c r="SWW157" s="59"/>
      <c r="SWX157" s="59"/>
      <c r="SWY157" s="59"/>
      <c r="SWZ157" s="59"/>
      <c r="SXA157" s="59"/>
      <c r="SXB157" s="59"/>
      <c r="SXC157" s="59"/>
      <c r="SXD157" s="59"/>
      <c r="SXE157" s="59"/>
      <c r="SXF157" s="59"/>
      <c r="SXG157" s="59"/>
      <c r="SXH157" s="59"/>
      <c r="SXI157" s="59"/>
      <c r="SXJ157" s="59"/>
      <c r="SXK157" s="59"/>
      <c r="SXL157" s="59"/>
      <c r="SXM157" s="59"/>
      <c r="SXN157" s="59"/>
      <c r="SXO157" s="59"/>
      <c r="SXP157" s="59"/>
      <c r="SXQ157" s="59"/>
      <c r="SXR157" s="59"/>
      <c r="SXS157" s="59"/>
      <c r="SXT157" s="59"/>
      <c r="SXU157" s="59"/>
      <c r="SXV157" s="59"/>
      <c r="SXW157" s="59"/>
      <c r="SXX157" s="59"/>
      <c r="SXY157" s="59"/>
      <c r="SXZ157" s="59"/>
      <c r="SYA157" s="59"/>
      <c r="SYB157" s="59"/>
      <c r="SYC157" s="59"/>
      <c r="SYD157" s="59"/>
      <c r="SYE157" s="59"/>
      <c r="SYF157" s="59"/>
      <c r="SYG157" s="59"/>
      <c r="SYH157" s="59"/>
      <c r="SYI157" s="59"/>
      <c r="SYJ157" s="59"/>
      <c r="SYK157" s="59"/>
      <c r="SYL157" s="59"/>
      <c r="SYM157" s="59"/>
      <c r="SYN157" s="59"/>
      <c r="SYO157" s="59"/>
      <c r="SYP157" s="59"/>
      <c r="SYQ157" s="59"/>
      <c r="SYR157" s="59"/>
      <c r="SYS157" s="59"/>
      <c r="SYT157" s="59"/>
      <c r="SYU157" s="59"/>
      <c r="SYV157" s="59"/>
      <c r="SYW157" s="59"/>
      <c r="SYX157" s="59"/>
      <c r="SYY157" s="59"/>
      <c r="SYZ157" s="59"/>
      <c r="SZA157" s="59"/>
      <c r="SZB157" s="59"/>
      <c r="SZC157" s="59"/>
      <c r="SZD157" s="59"/>
      <c r="SZE157" s="59"/>
      <c r="SZF157" s="59"/>
      <c r="SZG157" s="59"/>
      <c r="SZH157" s="59"/>
      <c r="SZI157" s="59"/>
      <c r="SZJ157" s="59"/>
      <c r="SZK157" s="59"/>
      <c r="SZL157" s="59"/>
      <c r="SZM157" s="59"/>
      <c r="SZN157" s="59"/>
      <c r="SZO157" s="59"/>
      <c r="SZP157" s="59"/>
      <c r="SZQ157" s="59"/>
      <c r="SZR157" s="59"/>
      <c r="SZS157" s="59"/>
      <c r="SZT157" s="59"/>
      <c r="SZU157" s="59"/>
      <c r="SZV157" s="59"/>
      <c r="SZW157" s="59"/>
      <c r="SZX157" s="59"/>
      <c r="SZY157" s="59"/>
      <c r="SZZ157" s="59"/>
      <c r="TAA157" s="59"/>
      <c r="TAB157" s="59"/>
      <c r="TAC157" s="59"/>
      <c r="TAD157" s="59"/>
      <c r="TAE157" s="59"/>
      <c r="TAF157" s="59"/>
      <c r="TAG157" s="59"/>
      <c r="TAH157" s="59"/>
      <c r="TAI157" s="59"/>
      <c r="TAJ157" s="59"/>
      <c r="TAK157" s="59"/>
      <c r="TAL157" s="59"/>
      <c r="TAM157" s="59"/>
      <c r="TAN157" s="59"/>
      <c r="TAO157" s="59"/>
      <c r="TAP157" s="59"/>
      <c r="TAQ157" s="59"/>
      <c r="TAR157" s="59"/>
      <c r="TAS157" s="59"/>
      <c r="TAT157" s="59"/>
      <c r="TAU157" s="59"/>
      <c r="TAV157" s="59"/>
      <c r="TAW157" s="59"/>
      <c r="TAX157" s="59"/>
      <c r="TAY157" s="59"/>
      <c r="TAZ157" s="59"/>
      <c r="TBA157" s="59"/>
      <c r="TBB157" s="59"/>
      <c r="TBC157" s="59"/>
      <c r="TBD157" s="59"/>
      <c r="TBE157" s="59"/>
      <c r="TBF157" s="59"/>
      <c r="TBG157" s="59"/>
      <c r="TBH157" s="59"/>
      <c r="TBI157" s="59"/>
      <c r="TBJ157" s="59"/>
      <c r="TBK157" s="59"/>
      <c r="TBL157" s="59"/>
      <c r="TBM157" s="59"/>
      <c r="TBN157" s="59"/>
      <c r="TBO157" s="59"/>
      <c r="TBP157" s="59"/>
      <c r="TBQ157" s="59"/>
      <c r="TBR157" s="59"/>
      <c r="TBS157" s="59"/>
      <c r="TBT157" s="59"/>
      <c r="TBU157" s="59"/>
      <c r="TBV157" s="59"/>
      <c r="TBW157" s="59"/>
      <c r="TBX157" s="59"/>
      <c r="TBY157" s="59"/>
      <c r="TBZ157" s="59"/>
      <c r="TCA157" s="59"/>
      <c r="TCB157" s="59"/>
      <c r="TCC157" s="59"/>
      <c r="TCD157" s="59"/>
      <c r="TCE157" s="59"/>
      <c r="TCF157" s="59"/>
      <c r="TCG157" s="59"/>
      <c r="TCH157" s="59"/>
      <c r="TCI157" s="59"/>
      <c r="TCJ157" s="59"/>
      <c r="TCK157" s="59"/>
      <c r="TCL157" s="59"/>
      <c r="TCM157" s="59"/>
      <c r="TCN157" s="59"/>
      <c r="TCO157" s="59"/>
      <c r="TCP157" s="59"/>
      <c r="TCQ157" s="59"/>
      <c r="TCR157" s="59"/>
      <c r="TCS157" s="59"/>
      <c r="TCT157" s="59"/>
      <c r="TCU157" s="59"/>
      <c r="TCV157" s="59"/>
      <c r="TCW157" s="59"/>
      <c r="TCX157" s="59"/>
      <c r="TCY157" s="59"/>
      <c r="TCZ157" s="59"/>
      <c r="TDA157" s="59"/>
      <c r="TDB157" s="59"/>
      <c r="TDC157" s="59"/>
      <c r="TDD157" s="59"/>
      <c r="TDE157" s="59"/>
      <c r="TDF157" s="59"/>
      <c r="TDG157" s="59"/>
      <c r="TDH157" s="59"/>
      <c r="TDI157" s="59"/>
      <c r="TDJ157" s="59"/>
      <c r="TDK157" s="59"/>
      <c r="TDL157" s="59"/>
      <c r="TDM157" s="59"/>
      <c r="TDN157" s="59"/>
      <c r="TDO157" s="59"/>
      <c r="TDP157" s="59"/>
      <c r="TDQ157" s="59"/>
      <c r="TDR157" s="59"/>
      <c r="TDS157" s="59"/>
      <c r="TDT157" s="59"/>
      <c r="TDU157" s="59"/>
      <c r="TDV157" s="59"/>
      <c r="TDW157" s="59"/>
      <c r="TDX157" s="59"/>
      <c r="TDY157" s="59"/>
      <c r="TDZ157" s="59"/>
      <c r="TEA157" s="59"/>
      <c r="TEB157" s="59"/>
      <c r="TEC157" s="59"/>
      <c r="TED157" s="59"/>
      <c r="TEE157" s="59"/>
      <c r="TEF157" s="59"/>
      <c r="TEG157" s="59"/>
      <c r="TEH157" s="59"/>
      <c r="TEI157" s="59"/>
      <c r="TEJ157" s="59"/>
      <c r="TEK157" s="59"/>
      <c r="TEL157" s="59"/>
      <c r="TEM157" s="59"/>
      <c r="TEN157" s="59"/>
      <c r="TEO157" s="59"/>
      <c r="TEP157" s="59"/>
      <c r="TEQ157" s="59"/>
      <c r="TER157" s="59"/>
      <c r="TES157" s="59"/>
      <c r="TET157" s="59"/>
      <c r="TEU157" s="59"/>
      <c r="TEV157" s="59"/>
      <c r="TEW157" s="59"/>
      <c r="TEX157" s="59"/>
      <c r="TEY157" s="59"/>
      <c r="TEZ157" s="59"/>
      <c r="TFA157" s="59"/>
      <c r="TFB157" s="59"/>
      <c r="TFC157" s="59"/>
      <c r="TFD157" s="59"/>
      <c r="TFE157" s="59"/>
      <c r="TFF157" s="59"/>
      <c r="TFG157" s="59"/>
      <c r="TFH157" s="59"/>
      <c r="TFI157" s="59"/>
      <c r="TFJ157" s="59"/>
      <c r="TFK157" s="59"/>
      <c r="TFL157" s="59"/>
      <c r="TFM157" s="59"/>
      <c r="TFN157" s="59"/>
      <c r="TFO157" s="59"/>
      <c r="TFP157" s="59"/>
      <c r="TFQ157" s="59"/>
      <c r="TFR157" s="59"/>
      <c r="TFS157" s="59"/>
      <c r="TFT157" s="59"/>
      <c r="TFU157" s="59"/>
      <c r="TFV157" s="59"/>
      <c r="TFW157" s="59"/>
      <c r="TFX157" s="59"/>
      <c r="TFY157" s="59"/>
      <c r="TFZ157" s="59"/>
      <c r="TGA157" s="59"/>
      <c r="TGB157" s="59"/>
      <c r="TGC157" s="59"/>
      <c r="TGD157" s="59"/>
      <c r="TGE157" s="59"/>
      <c r="TGF157" s="59"/>
      <c r="TGG157" s="59"/>
      <c r="TGH157" s="59"/>
      <c r="TGI157" s="59"/>
      <c r="TGJ157" s="59"/>
      <c r="TGK157" s="59"/>
      <c r="TGL157" s="59"/>
      <c r="TGM157" s="59"/>
      <c r="TGN157" s="59"/>
      <c r="TGO157" s="59"/>
      <c r="TGP157" s="59"/>
      <c r="TGQ157" s="59"/>
      <c r="TGR157" s="59"/>
      <c r="TGS157" s="59"/>
      <c r="TGT157" s="59"/>
      <c r="TGU157" s="59"/>
      <c r="TGV157" s="59"/>
      <c r="TGW157" s="59"/>
      <c r="TGX157" s="59"/>
      <c r="TGY157" s="59"/>
      <c r="TGZ157" s="59"/>
      <c r="THA157" s="59"/>
      <c r="THB157" s="59"/>
      <c r="THC157" s="59"/>
      <c r="THD157" s="59"/>
      <c r="THE157" s="59"/>
      <c r="THF157" s="59"/>
      <c r="THG157" s="59"/>
      <c r="THH157" s="59"/>
      <c r="THI157" s="59"/>
      <c r="THJ157" s="59"/>
      <c r="THK157" s="59"/>
      <c r="THL157" s="59"/>
      <c r="THM157" s="59"/>
      <c r="THN157" s="59"/>
      <c r="THO157" s="59"/>
      <c r="THP157" s="59"/>
      <c r="THQ157" s="59"/>
      <c r="THR157" s="59"/>
      <c r="THS157" s="59"/>
      <c r="THT157" s="59"/>
      <c r="THU157" s="59"/>
      <c r="THV157" s="59"/>
      <c r="THW157" s="59"/>
      <c r="THX157" s="59"/>
      <c r="THY157" s="59"/>
      <c r="THZ157" s="59"/>
      <c r="TIA157" s="59"/>
      <c r="TIB157" s="59"/>
      <c r="TIC157" s="59"/>
      <c r="TID157" s="59"/>
      <c r="TIE157" s="59"/>
      <c r="TIF157" s="59"/>
      <c r="TIG157" s="59"/>
      <c r="TIH157" s="59"/>
      <c r="TII157" s="59"/>
      <c r="TIJ157" s="59"/>
      <c r="TIK157" s="59"/>
      <c r="TIL157" s="59"/>
      <c r="TIM157" s="59"/>
      <c r="TIN157" s="59"/>
      <c r="TIO157" s="59"/>
      <c r="TIP157" s="59"/>
      <c r="TIQ157" s="59"/>
      <c r="TIR157" s="59"/>
      <c r="TIS157" s="59"/>
      <c r="TIT157" s="59"/>
      <c r="TIU157" s="59"/>
      <c r="TIV157" s="59"/>
      <c r="TIW157" s="59"/>
      <c r="TIX157" s="59"/>
      <c r="TIY157" s="59"/>
      <c r="TIZ157" s="59"/>
      <c r="TJA157" s="59"/>
      <c r="TJB157" s="59"/>
      <c r="TJC157" s="59"/>
      <c r="TJD157" s="59"/>
      <c r="TJE157" s="59"/>
      <c r="TJF157" s="59"/>
      <c r="TJG157" s="59"/>
      <c r="TJH157" s="59"/>
      <c r="TJI157" s="59"/>
      <c r="TJJ157" s="59"/>
      <c r="TJK157" s="59"/>
      <c r="TJL157" s="59"/>
      <c r="TJM157" s="59"/>
      <c r="TJN157" s="59"/>
      <c r="TJO157" s="59"/>
      <c r="TJP157" s="59"/>
      <c r="TJQ157" s="59"/>
      <c r="TJR157" s="59"/>
      <c r="TJS157" s="59"/>
      <c r="TJT157" s="59"/>
      <c r="TJU157" s="59"/>
      <c r="TJV157" s="59"/>
      <c r="TJW157" s="59"/>
      <c r="TJX157" s="59"/>
      <c r="TJY157" s="59"/>
      <c r="TJZ157" s="59"/>
      <c r="TKA157" s="59"/>
      <c r="TKB157" s="59"/>
      <c r="TKC157" s="59"/>
      <c r="TKD157" s="59"/>
      <c r="TKE157" s="59"/>
      <c r="TKF157" s="59"/>
      <c r="TKG157" s="59"/>
      <c r="TKH157" s="59"/>
      <c r="TKI157" s="59"/>
      <c r="TKJ157" s="59"/>
      <c r="TKK157" s="59"/>
      <c r="TKL157" s="59"/>
      <c r="TKM157" s="59"/>
      <c r="TKN157" s="59"/>
      <c r="TKO157" s="59"/>
      <c r="TKP157" s="59"/>
      <c r="TKQ157" s="59"/>
      <c r="TKR157" s="59"/>
      <c r="TKS157" s="59"/>
      <c r="TKT157" s="59"/>
      <c r="TKU157" s="59"/>
      <c r="TKV157" s="59"/>
      <c r="TKW157" s="59"/>
      <c r="TKX157" s="59"/>
      <c r="TKY157" s="59"/>
      <c r="TKZ157" s="59"/>
      <c r="TLA157" s="59"/>
      <c r="TLB157" s="59"/>
      <c r="TLC157" s="59"/>
      <c r="TLD157" s="59"/>
      <c r="TLE157" s="59"/>
      <c r="TLF157" s="59"/>
      <c r="TLG157" s="59"/>
      <c r="TLH157" s="59"/>
      <c r="TLI157" s="59"/>
      <c r="TLJ157" s="59"/>
      <c r="TLK157" s="59"/>
      <c r="TLL157" s="59"/>
      <c r="TLM157" s="59"/>
      <c r="TLN157" s="59"/>
      <c r="TLO157" s="59"/>
      <c r="TLP157" s="59"/>
      <c r="TLQ157" s="59"/>
      <c r="TLR157" s="59"/>
      <c r="TLS157" s="59"/>
      <c r="TLT157" s="59"/>
      <c r="TLU157" s="59"/>
      <c r="TLV157" s="59"/>
      <c r="TLW157" s="59"/>
      <c r="TLX157" s="59"/>
      <c r="TLY157" s="59"/>
      <c r="TLZ157" s="59"/>
      <c r="TMA157" s="59"/>
      <c r="TMB157" s="59"/>
      <c r="TMC157" s="59"/>
      <c r="TMD157" s="59"/>
      <c r="TME157" s="59"/>
      <c r="TMF157" s="59"/>
      <c r="TMG157" s="59"/>
      <c r="TMH157" s="59"/>
      <c r="TMI157" s="59"/>
      <c r="TMJ157" s="59"/>
      <c r="TMK157" s="59"/>
      <c r="TML157" s="59"/>
      <c r="TMM157" s="59"/>
      <c r="TMN157" s="59"/>
      <c r="TMO157" s="59"/>
      <c r="TMP157" s="59"/>
      <c r="TMQ157" s="59"/>
      <c r="TMR157" s="59"/>
      <c r="TMS157" s="59"/>
      <c r="TMT157" s="59"/>
      <c r="TMU157" s="59"/>
      <c r="TMV157" s="59"/>
      <c r="TMW157" s="59"/>
      <c r="TMX157" s="59"/>
      <c r="TMY157" s="59"/>
      <c r="TMZ157" s="59"/>
      <c r="TNA157" s="59"/>
      <c r="TNB157" s="59"/>
      <c r="TNC157" s="59"/>
      <c r="TND157" s="59"/>
      <c r="TNE157" s="59"/>
      <c r="TNF157" s="59"/>
      <c r="TNG157" s="59"/>
      <c r="TNH157" s="59"/>
      <c r="TNI157" s="59"/>
      <c r="TNJ157" s="59"/>
      <c r="TNK157" s="59"/>
      <c r="TNL157" s="59"/>
      <c r="TNM157" s="59"/>
      <c r="TNN157" s="59"/>
      <c r="TNO157" s="59"/>
      <c r="TNP157" s="59"/>
      <c r="TNQ157" s="59"/>
      <c r="TNR157" s="59"/>
      <c r="TNS157" s="59"/>
      <c r="TNT157" s="59"/>
      <c r="TNU157" s="59"/>
      <c r="TNV157" s="59"/>
      <c r="TNW157" s="59"/>
      <c r="TNX157" s="59"/>
      <c r="TNY157" s="59"/>
      <c r="TNZ157" s="59"/>
      <c r="TOA157" s="59"/>
      <c r="TOB157" s="59"/>
      <c r="TOC157" s="59"/>
      <c r="TOD157" s="59"/>
      <c r="TOE157" s="59"/>
      <c r="TOF157" s="59"/>
      <c r="TOG157" s="59"/>
      <c r="TOH157" s="59"/>
      <c r="TOI157" s="59"/>
      <c r="TOJ157" s="59"/>
      <c r="TOK157" s="59"/>
      <c r="TOL157" s="59"/>
      <c r="TOM157" s="59"/>
      <c r="TON157" s="59"/>
      <c r="TOO157" s="59"/>
      <c r="TOP157" s="59"/>
      <c r="TOQ157" s="59"/>
      <c r="TOR157" s="59"/>
      <c r="TOS157" s="59"/>
      <c r="TOT157" s="59"/>
      <c r="TOU157" s="59"/>
      <c r="TOV157" s="59"/>
      <c r="TOW157" s="59"/>
      <c r="TOX157" s="59"/>
      <c r="TOY157" s="59"/>
      <c r="TOZ157" s="59"/>
      <c r="TPA157" s="59"/>
      <c r="TPB157" s="59"/>
      <c r="TPC157" s="59"/>
      <c r="TPD157" s="59"/>
      <c r="TPE157" s="59"/>
      <c r="TPF157" s="59"/>
      <c r="TPG157" s="59"/>
      <c r="TPH157" s="59"/>
      <c r="TPI157" s="59"/>
      <c r="TPJ157" s="59"/>
      <c r="TPK157" s="59"/>
      <c r="TPL157" s="59"/>
      <c r="TPM157" s="59"/>
      <c r="TPN157" s="59"/>
      <c r="TPO157" s="59"/>
      <c r="TPP157" s="59"/>
      <c r="TPQ157" s="59"/>
      <c r="TPR157" s="59"/>
      <c r="TPS157" s="59"/>
      <c r="TPT157" s="59"/>
      <c r="TPU157" s="59"/>
      <c r="TPV157" s="59"/>
      <c r="TPW157" s="59"/>
      <c r="TPX157" s="59"/>
      <c r="TPY157" s="59"/>
      <c r="TPZ157" s="59"/>
      <c r="TQA157" s="59"/>
      <c r="TQB157" s="59"/>
      <c r="TQC157" s="59"/>
      <c r="TQD157" s="59"/>
      <c r="TQE157" s="59"/>
      <c r="TQF157" s="59"/>
      <c r="TQG157" s="59"/>
      <c r="TQH157" s="59"/>
      <c r="TQI157" s="59"/>
      <c r="TQJ157" s="59"/>
      <c r="TQK157" s="59"/>
      <c r="TQL157" s="59"/>
      <c r="TQM157" s="59"/>
      <c r="TQN157" s="59"/>
      <c r="TQO157" s="59"/>
      <c r="TQP157" s="59"/>
      <c r="TQQ157" s="59"/>
      <c r="TQR157" s="59"/>
      <c r="TQS157" s="59"/>
      <c r="TQT157" s="59"/>
      <c r="TQU157" s="59"/>
      <c r="TQV157" s="59"/>
      <c r="TQW157" s="59"/>
      <c r="TQX157" s="59"/>
      <c r="TQY157" s="59"/>
      <c r="TQZ157" s="59"/>
      <c r="TRA157" s="59"/>
      <c r="TRB157" s="59"/>
      <c r="TRC157" s="59"/>
      <c r="TRD157" s="59"/>
      <c r="TRE157" s="59"/>
      <c r="TRF157" s="59"/>
      <c r="TRG157" s="59"/>
      <c r="TRH157" s="59"/>
      <c r="TRI157" s="59"/>
      <c r="TRJ157" s="59"/>
      <c r="TRK157" s="59"/>
      <c r="TRL157" s="59"/>
      <c r="TRM157" s="59"/>
      <c r="TRN157" s="59"/>
      <c r="TRO157" s="59"/>
      <c r="TRP157" s="59"/>
      <c r="TRQ157" s="59"/>
      <c r="TRR157" s="59"/>
      <c r="TRS157" s="59"/>
      <c r="TRT157" s="59"/>
      <c r="TRU157" s="59"/>
      <c r="TRV157" s="59"/>
      <c r="TRW157" s="59"/>
      <c r="TRX157" s="59"/>
      <c r="TRY157" s="59"/>
      <c r="TRZ157" s="59"/>
      <c r="TSA157" s="59"/>
      <c r="TSB157" s="59"/>
      <c r="TSC157" s="59"/>
      <c r="TSD157" s="59"/>
      <c r="TSE157" s="59"/>
      <c r="TSF157" s="59"/>
      <c r="TSG157" s="59"/>
      <c r="TSH157" s="59"/>
      <c r="TSI157" s="59"/>
      <c r="TSJ157" s="59"/>
      <c r="TSK157" s="59"/>
      <c r="TSL157" s="59"/>
      <c r="TSM157" s="59"/>
      <c r="TSN157" s="59"/>
      <c r="TSO157" s="59"/>
      <c r="TSP157" s="59"/>
      <c r="TSQ157" s="59"/>
      <c r="TSR157" s="59"/>
      <c r="TSS157" s="59"/>
      <c r="TST157" s="59"/>
      <c r="TSU157" s="59"/>
      <c r="TSV157" s="59"/>
      <c r="TSW157" s="59"/>
      <c r="TSX157" s="59"/>
      <c r="TSY157" s="59"/>
      <c r="TSZ157" s="59"/>
      <c r="TTA157" s="59"/>
      <c r="TTB157" s="59"/>
      <c r="TTC157" s="59"/>
      <c r="TTD157" s="59"/>
      <c r="TTE157" s="59"/>
      <c r="TTF157" s="59"/>
      <c r="TTG157" s="59"/>
      <c r="TTH157" s="59"/>
      <c r="TTI157" s="59"/>
      <c r="TTJ157" s="59"/>
      <c r="TTK157" s="59"/>
      <c r="TTL157" s="59"/>
      <c r="TTM157" s="59"/>
      <c r="TTN157" s="59"/>
      <c r="TTO157" s="59"/>
      <c r="TTP157" s="59"/>
      <c r="TTQ157" s="59"/>
      <c r="TTR157" s="59"/>
      <c r="TTS157" s="59"/>
      <c r="TTT157" s="59"/>
      <c r="TTU157" s="59"/>
      <c r="TTV157" s="59"/>
      <c r="TTW157" s="59"/>
      <c r="TTX157" s="59"/>
      <c r="TTY157" s="59"/>
      <c r="TTZ157" s="59"/>
      <c r="TUA157" s="59"/>
      <c r="TUB157" s="59"/>
      <c r="TUC157" s="59"/>
      <c r="TUD157" s="59"/>
      <c r="TUE157" s="59"/>
      <c r="TUF157" s="59"/>
      <c r="TUG157" s="59"/>
      <c r="TUH157" s="59"/>
      <c r="TUI157" s="59"/>
      <c r="TUJ157" s="59"/>
      <c r="TUK157" s="59"/>
      <c r="TUL157" s="59"/>
      <c r="TUM157" s="59"/>
      <c r="TUN157" s="59"/>
      <c r="TUO157" s="59"/>
      <c r="TUP157" s="59"/>
      <c r="TUQ157" s="59"/>
      <c r="TUR157" s="59"/>
      <c r="TUS157" s="59"/>
      <c r="TUT157" s="59"/>
      <c r="TUU157" s="59"/>
      <c r="TUV157" s="59"/>
      <c r="TUW157" s="59"/>
      <c r="TUX157" s="59"/>
      <c r="TUY157" s="59"/>
      <c r="TUZ157" s="59"/>
      <c r="TVA157" s="59"/>
      <c r="TVB157" s="59"/>
      <c r="TVC157" s="59"/>
      <c r="TVD157" s="59"/>
      <c r="TVE157" s="59"/>
      <c r="TVF157" s="59"/>
      <c r="TVG157" s="59"/>
      <c r="TVH157" s="59"/>
      <c r="TVI157" s="59"/>
      <c r="TVJ157" s="59"/>
      <c r="TVK157" s="59"/>
      <c r="TVL157" s="59"/>
      <c r="TVM157" s="59"/>
      <c r="TVN157" s="59"/>
      <c r="TVO157" s="59"/>
      <c r="TVP157" s="59"/>
      <c r="TVQ157" s="59"/>
      <c r="TVR157" s="59"/>
      <c r="TVS157" s="59"/>
      <c r="TVT157" s="59"/>
      <c r="TVU157" s="59"/>
      <c r="TVV157" s="59"/>
      <c r="TVW157" s="59"/>
      <c r="TVX157" s="59"/>
      <c r="TVY157" s="59"/>
      <c r="TVZ157" s="59"/>
      <c r="TWA157" s="59"/>
      <c r="TWB157" s="59"/>
      <c r="TWC157" s="59"/>
      <c r="TWD157" s="59"/>
      <c r="TWE157" s="59"/>
      <c r="TWF157" s="59"/>
      <c r="TWG157" s="59"/>
      <c r="TWH157" s="59"/>
      <c r="TWI157" s="59"/>
      <c r="TWJ157" s="59"/>
      <c r="TWK157" s="59"/>
      <c r="TWL157" s="59"/>
      <c r="TWM157" s="59"/>
      <c r="TWN157" s="59"/>
      <c r="TWO157" s="59"/>
      <c r="TWP157" s="59"/>
      <c r="TWQ157" s="59"/>
      <c r="TWR157" s="59"/>
      <c r="TWS157" s="59"/>
      <c r="TWT157" s="59"/>
      <c r="TWU157" s="59"/>
      <c r="TWV157" s="59"/>
      <c r="TWW157" s="59"/>
      <c r="TWX157" s="59"/>
      <c r="TWY157" s="59"/>
      <c r="TWZ157" s="59"/>
      <c r="TXA157" s="59"/>
      <c r="TXB157" s="59"/>
      <c r="TXC157" s="59"/>
      <c r="TXD157" s="59"/>
      <c r="TXE157" s="59"/>
      <c r="TXF157" s="59"/>
      <c r="TXG157" s="59"/>
      <c r="TXH157" s="59"/>
      <c r="TXI157" s="59"/>
      <c r="TXJ157" s="59"/>
      <c r="TXK157" s="59"/>
      <c r="TXL157" s="59"/>
      <c r="TXM157" s="59"/>
      <c r="TXN157" s="59"/>
      <c r="TXO157" s="59"/>
      <c r="TXP157" s="59"/>
      <c r="TXQ157" s="59"/>
      <c r="TXR157" s="59"/>
      <c r="TXS157" s="59"/>
      <c r="TXT157" s="59"/>
      <c r="TXU157" s="59"/>
      <c r="TXV157" s="59"/>
      <c r="TXW157" s="59"/>
      <c r="TXX157" s="59"/>
      <c r="TXY157" s="59"/>
      <c r="TXZ157" s="59"/>
      <c r="TYA157" s="59"/>
      <c r="TYB157" s="59"/>
      <c r="TYC157" s="59"/>
      <c r="TYD157" s="59"/>
      <c r="TYE157" s="59"/>
      <c r="TYF157" s="59"/>
      <c r="TYG157" s="59"/>
      <c r="TYH157" s="59"/>
      <c r="TYI157" s="59"/>
      <c r="TYJ157" s="59"/>
      <c r="TYK157" s="59"/>
      <c r="TYL157" s="59"/>
      <c r="TYM157" s="59"/>
      <c r="TYN157" s="59"/>
      <c r="TYO157" s="59"/>
      <c r="TYP157" s="59"/>
      <c r="TYQ157" s="59"/>
      <c r="TYR157" s="59"/>
      <c r="TYS157" s="59"/>
      <c r="TYT157" s="59"/>
      <c r="TYU157" s="59"/>
      <c r="TYV157" s="59"/>
      <c r="TYW157" s="59"/>
      <c r="TYX157" s="59"/>
      <c r="TYY157" s="59"/>
      <c r="TYZ157" s="59"/>
      <c r="TZA157" s="59"/>
      <c r="TZB157" s="59"/>
      <c r="TZC157" s="59"/>
      <c r="TZD157" s="59"/>
      <c r="TZE157" s="59"/>
      <c r="TZF157" s="59"/>
      <c r="TZG157" s="59"/>
      <c r="TZH157" s="59"/>
      <c r="TZI157" s="59"/>
      <c r="TZJ157" s="59"/>
      <c r="TZK157" s="59"/>
      <c r="TZL157" s="59"/>
      <c r="TZM157" s="59"/>
      <c r="TZN157" s="59"/>
      <c r="TZO157" s="59"/>
      <c r="TZP157" s="59"/>
      <c r="TZQ157" s="59"/>
      <c r="TZR157" s="59"/>
      <c r="TZS157" s="59"/>
      <c r="TZT157" s="59"/>
      <c r="TZU157" s="59"/>
      <c r="TZV157" s="59"/>
      <c r="TZW157" s="59"/>
      <c r="TZX157" s="59"/>
      <c r="TZY157" s="59"/>
      <c r="TZZ157" s="59"/>
      <c r="UAA157" s="59"/>
      <c r="UAB157" s="59"/>
      <c r="UAC157" s="59"/>
      <c r="UAD157" s="59"/>
      <c r="UAE157" s="59"/>
      <c r="UAF157" s="59"/>
      <c r="UAG157" s="59"/>
      <c r="UAH157" s="59"/>
      <c r="UAI157" s="59"/>
      <c r="UAJ157" s="59"/>
      <c r="UAK157" s="59"/>
      <c r="UAL157" s="59"/>
      <c r="UAM157" s="59"/>
      <c r="UAN157" s="59"/>
      <c r="UAO157" s="59"/>
      <c r="UAP157" s="59"/>
      <c r="UAQ157" s="59"/>
      <c r="UAR157" s="59"/>
      <c r="UAS157" s="59"/>
      <c r="UAT157" s="59"/>
      <c r="UAU157" s="59"/>
      <c r="UAV157" s="59"/>
      <c r="UAW157" s="59"/>
      <c r="UAX157" s="59"/>
      <c r="UAY157" s="59"/>
      <c r="UAZ157" s="59"/>
      <c r="UBA157" s="59"/>
      <c r="UBB157" s="59"/>
      <c r="UBC157" s="59"/>
      <c r="UBD157" s="59"/>
      <c r="UBE157" s="59"/>
      <c r="UBF157" s="59"/>
      <c r="UBG157" s="59"/>
      <c r="UBH157" s="59"/>
      <c r="UBI157" s="59"/>
      <c r="UBJ157" s="59"/>
      <c r="UBK157" s="59"/>
      <c r="UBL157" s="59"/>
      <c r="UBM157" s="59"/>
      <c r="UBN157" s="59"/>
      <c r="UBO157" s="59"/>
      <c r="UBP157" s="59"/>
      <c r="UBQ157" s="59"/>
      <c r="UBR157" s="59"/>
      <c r="UBS157" s="59"/>
      <c r="UBT157" s="59"/>
      <c r="UBU157" s="59"/>
      <c r="UBV157" s="59"/>
      <c r="UBW157" s="59"/>
      <c r="UBX157" s="59"/>
      <c r="UBY157" s="59"/>
      <c r="UBZ157" s="59"/>
      <c r="UCA157" s="59"/>
      <c r="UCB157" s="59"/>
      <c r="UCC157" s="59"/>
      <c r="UCD157" s="59"/>
      <c r="UCE157" s="59"/>
      <c r="UCF157" s="59"/>
      <c r="UCG157" s="59"/>
      <c r="UCH157" s="59"/>
      <c r="UCI157" s="59"/>
      <c r="UCJ157" s="59"/>
      <c r="UCK157" s="59"/>
      <c r="UCL157" s="59"/>
      <c r="UCM157" s="59"/>
      <c r="UCN157" s="59"/>
      <c r="UCO157" s="59"/>
      <c r="UCP157" s="59"/>
      <c r="UCQ157" s="59"/>
      <c r="UCR157" s="59"/>
      <c r="UCS157" s="59"/>
      <c r="UCT157" s="59"/>
      <c r="UCU157" s="59"/>
      <c r="UCV157" s="59"/>
      <c r="UCW157" s="59"/>
      <c r="UCX157" s="59"/>
      <c r="UCY157" s="59"/>
      <c r="UCZ157" s="59"/>
      <c r="UDA157" s="59"/>
      <c r="UDB157" s="59"/>
      <c r="UDC157" s="59"/>
      <c r="UDD157" s="59"/>
      <c r="UDE157" s="59"/>
      <c r="UDF157" s="59"/>
      <c r="UDG157" s="59"/>
      <c r="UDH157" s="59"/>
      <c r="UDI157" s="59"/>
      <c r="UDJ157" s="59"/>
      <c r="UDK157" s="59"/>
      <c r="UDL157" s="59"/>
      <c r="UDM157" s="59"/>
      <c r="UDN157" s="59"/>
      <c r="UDO157" s="59"/>
      <c r="UDP157" s="59"/>
      <c r="UDQ157" s="59"/>
      <c r="UDR157" s="59"/>
      <c r="UDS157" s="59"/>
      <c r="UDT157" s="59"/>
      <c r="UDU157" s="59"/>
      <c r="UDV157" s="59"/>
      <c r="UDW157" s="59"/>
      <c r="UDX157" s="59"/>
      <c r="UDY157" s="59"/>
      <c r="UDZ157" s="59"/>
      <c r="UEA157" s="59"/>
      <c r="UEB157" s="59"/>
      <c r="UEC157" s="59"/>
      <c r="UED157" s="59"/>
      <c r="UEE157" s="59"/>
      <c r="UEF157" s="59"/>
      <c r="UEG157" s="59"/>
      <c r="UEH157" s="59"/>
      <c r="UEI157" s="59"/>
      <c r="UEJ157" s="59"/>
      <c r="UEK157" s="59"/>
      <c r="UEL157" s="59"/>
      <c r="UEM157" s="59"/>
      <c r="UEN157" s="59"/>
      <c r="UEO157" s="59"/>
      <c r="UEP157" s="59"/>
      <c r="UEQ157" s="59"/>
      <c r="UER157" s="59"/>
      <c r="UES157" s="59"/>
      <c r="UET157" s="59"/>
      <c r="UEU157" s="59"/>
      <c r="UEV157" s="59"/>
      <c r="UEW157" s="59"/>
      <c r="UEX157" s="59"/>
      <c r="UEY157" s="59"/>
      <c r="UEZ157" s="59"/>
      <c r="UFA157" s="59"/>
      <c r="UFB157" s="59"/>
      <c r="UFC157" s="59"/>
      <c r="UFD157" s="59"/>
      <c r="UFE157" s="59"/>
      <c r="UFF157" s="59"/>
      <c r="UFG157" s="59"/>
      <c r="UFH157" s="59"/>
      <c r="UFI157" s="59"/>
      <c r="UFJ157" s="59"/>
      <c r="UFK157" s="59"/>
      <c r="UFL157" s="59"/>
      <c r="UFM157" s="59"/>
      <c r="UFN157" s="59"/>
      <c r="UFO157" s="59"/>
      <c r="UFP157" s="59"/>
      <c r="UFQ157" s="59"/>
      <c r="UFR157" s="59"/>
      <c r="UFS157" s="59"/>
      <c r="UFT157" s="59"/>
      <c r="UFU157" s="59"/>
      <c r="UFV157" s="59"/>
      <c r="UFW157" s="59"/>
      <c r="UFX157" s="59"/>
      <c r="UFY157" s="59"/>
      <c r="UFZ157" s="59"/>
      <c r="UGA157" s="59"/>
      <c r="UGB157" s="59"/>
      <c r="UGC157" s="59"/>
      <c r="UGD157" s="59"/>
      <c r="UGE157" s="59"/>
      <c r="UGF157" s="59"/>
      <c r="UGG157" s="59"/>
      <c r="UGH157" s="59"/>
      <c r="UGI157" s="59"/>
      <c r="UGJ157" s="59"/>
      <c r="UGK157" s="59"/>
      <c r="UGL157" s="59"/>
      <c r="UGM157" s="59"/>
      <c r="UGN157" s="59"/>
      <c r="UGO157" s="59"/>
      <c r="UGP157" s="59"/>
      <c r="UGQ157" s="59"/>
      <c r="UGR157" s="59"/>
      <c r="UGS157" s="59"/>
      <c r="UGT157" s="59"/>
      <c r="UGU157" s="59"/>
      <c r="UGV157" s="59"/>
      <c r="UGW157" s="59"/>
      <c r="UGX157" s="59"/>
      <c r="UGY157" s="59"/>
      <c r="UGZ157" s="59"/>
      <c r="UHA157" s="59"/>
      <c r="UHB157" s="59"/>
      <c r="UHC157" s="59"/>
      <c r="UHD157" s="59"/>
      <c r="UHE157" s="59"/>
      <c r="UHF157" s="59"/>
      <c r="UHG157" s="59"/>
      <c r="UHH157" s="59"/>
      <c r="UHI157" s="59"/>
      <c r="UHJ157" s="59"/>
      <c r="UHK157" s="59"/>
      <c r="UHL157" s="59"/>
      <c r="UHM157" s="59"/>
      <c r="UHN157" s="59"/>
      <c r="UHO157" s="59"/>
      <c r="UHP157" s="59"/>
      <c r="UHQ157" s="59"/>
      <c r="UHR157" s="59"/>
      <c r="UHS157" s="59"/>
      <c r="UHT157" s="59"/>
      <c r="UHU157" s="59"/>
      <c r="UHV157" s="59"/>
      <c r="UHW157" s="59"/>
      <c r="UHX157" s="59"/>
      <c r="UHY157" s="59"/>
      <c r="UHZ157" s="59"/>
      <c r="UIA157" s="59"/>
      <c r="UIB157" s="59"/>
      <c r="UIC157" s="59"/>
      <c r="UID157" s="59"/>
      <c r="UIE157" s="59"/>
      <c r="UIF157" s="59"/>
      <c r="UIG157" s="59"/>
      <c r="UIH157" s="59"/>
      <c r="UII157" s="59"/>
      <c r="UIJ157" s="59"/>
      <c r="UIK157" s="59"/>
      <c r="UIL157" s="59"/>
      <c r="UIM157" s="59"/>
      <c r="UIN157" s="59"/>
      <c r="UIO157" s="59"/>
      <c r="UIP157" s="59"/>
      <c r="UIQ157" s="59"/>
      <c r="UIR157" s="59"/>
      <c r="UIS157" s="59"/>
      <c r="UIT157" s="59"/>
      <c r="UIU157" s="59"/>
      <c r="UIV157" s="59"/>
      <c r="UIW157" s="59"/>
      <c r="UIX157" s="59"/>
      <c r="UIY157" s="59"/>
      <c r="UIZ157" s="59"/>
      <c r="UJA157" s="59"/>
      <c r="UJB157" s="59"/>
      <c r="UJC157" s="59"/>
      <c r="UJD157" s="59"/>
      <c r="UJE157" s="59"/>
      <c r="UJF157" s="59"/>
      <c r="UJG157" s="59"/>
      <c r="UJH157" s="59"/>
      <c r="UJI157" s="59"/>
      <c r="UJJ157" s="59"/>
      <c r="UJK157" s="59"/>
      <c r="UJL157" s="59"/>
      <c r="UJM157" s="59"/>
      <c r="UJN157" s="59"/>
      <c r="UJO157" s="59"/>
      <c r="UJP157" s="59"/>
      <c r="UJQ157" s="59"/>
      <c r="UJR157" s="59"/>
      <c r="UJS157" s="59"/>
      <c r="UJT157" s="59"/>
      <c r="UJU157" s="59"/>
      <c r="UJV157" s="59"/>
      <c r="UJW157" s="59"/>
      <c r="UJX157" s="59"/>
      <c r="UJY157" s="59"/>
      <c r="UJZ157" s="59"/>
      <c r="UKA157" s="59"/>
      <c r="UKB157" s="59"/>
      <c r="UKC157" s="59"/>
      <c r="UKD157" s="59"/>
      <c r="UKE157" s="59"/>
      <c r="UKF157" s="59"/>
      <c r="UKG157" s="59"/>
      <c r="UKH157" s="59"/>
      <c r="UKI157" s="59"/>
      <c r="UKJ157" s="59"/>
      <c r="UKK157" s="59"/>
      <c r="UKL157" s="59"/>
      <c r="UKM157" s="59"/>
      <c r="UKN157" s="59"/>
      <c r="UKO157" s="59"/>
      <c r="UKP157" s="59"/>
      <c r="UKQ157" s="59"/>
      <c r="UKR157" s="59"/>
      <c r="UKS157" s="59"/>
      <c r="UKT157" s="59"/>
      <c r="UKU157" s="59"/>
      <c r="UKV157" s="59"/>
      <c r="UKW157" s="59"/>
      <c r="UKX157" s="59"/>
      <c r="UKY157" s="59"/>
      <c r="UKZ157" s="59"/>
      <c r="ULA157" s="59"/>
      <c r="ULB157" s="59"/>
      <c r="ULC157" s="59"/>
      <c r="ULD157" s="59"/>
      <c r="ULE157" s="59"/>
      <c r="ULF157" s="59"/>
      <c r="ULG157" s="59"/>
      <c r="ULH157" s="59"/>
      <c r="ULI157" s="59"/>
      <c r="ULJ157" s="59"/>
      <c r="ULK157" s="59"/>
      <c r="ULL157" s="59"/>
      <c r="ULM157" s="59"/>
      <c r="ULN157" s="59"/>
      <c r="ULO157" s="59"/>
      <c r="ULP157" s="59"/>
      <c r="ULQ157" s="59"/>
      <c r="ULR157" s="59"/>
      <c r="ULS157" s="59"/>
      <c r="ULT157" s="59"/>
      <c r="ULU157" s="59"/>
      <c r="ULV157" s="59"/>
      <c r="ULW157" s="59"/>
      <c r="ULX157" s="59"/>
      <c r="ULY157" s="59"/>
      <c r="ULZ157" s="59"/>
      <c r="UMA157" s="59"/>
      <c r="UMB157" s="59"/>
      <c r="UMC157" s="59"/>
      <c r="UMD157" s="59"/>
      <c r="UME157" s="59"/>
      <c r="UMF157" s="59"/>
      <c r="UMG157" s="59"/>
      <c r="UMH157" s="59"/>
      <c r="UMI157" s="59"/>
      <c r="UMJ157" s="59"/>
      <c r="UMK157" s="59"/>
      <c r="UML157" s="59"/>
      <c r="UMM157" s="59"/>
      <c r="UMN157" s="59"/>
      <c r="UMO157" s="59"/>
      <c r="UMP157" s="59"/>
      <c r="UMQ157" s="59"/>
      <c r="UMR157" s="59"/>
      <c r="UMS157" s="59"/>
      <c r="UMT157" s="59"/>
      <c r="UMU157" s="59"/>
      <c r="UMV157" s="59"/>
      <c r="UMW157" s="59"/>
      <c r="UMX157" s="59"/>
      <c r="UMY157" s="59"/>
      <c r="UMZ157" s="59"/>
      <c r="UNA157" s="59"/>
      <c r="UNB157" s="59"/>
      <c r="UNC157" s="59"/>
      <c r="UND157" s="59"/>
      <c r="UNE157" s="59"/>
      <c r="UNF157" s="59"/>
      <c r="UNG157" s="59"/>
      <c r="UNH157" s="59"/>
      <c r="UNI157" s="59"/>
      <c r="UNJ157" s="59"/>
      <c r="UNK157" s="59"/>
      <c r="UNL157" s="59"/>
      <c r="UNM157" s="59"/>
      <c r="UNN157" s="59"/>
      <c r="UNO157" s="59"/>
      <c r="UNP157" s="59"/>
      <c r="UNQ157" s="59"/>
      <c r="UNR157" s="59"/>
      <c r="UNS157" s="59"/>
      <c r="UNT157" s="59"/>
      <c r="UNU157" s="59"/>
      <c r="UNV157" s="59"/>
      <c r="UNW157" s="59"/>
      <c r="UNX157" s="59"/>
      <c r="UNY157" s="59"/>
      <c r="UNZ157" s="59"/>
      <c r="UOA157" s="59"/>
      <c r="UOB157" s="59"/>
      <c r="UOC157" s="59"/>
      <c r="UOD157" s="59"/>
      <c r="UOE157" s="59"/>
      <c r="UOF157" s="59"/>
      <c r="UOG157" s="59"/>
      <c r="UOH157" s="59"/>
      <c r="UOI157" s="59"/>
      <c r="UOJ157" s="59"/>
      <c r="UOK157" s="59"/>
      <c r="UOL157" s="59"/>
      <c r="UOM157" s="59"/>
      <c r="UON157" s="59"/>
      <c r="UOO157" s="59"/>
      <c r="UOP157" s="59"/>
      <c r="UOQ157" s="59"/>
      <c r="UOR157" s="59"/>
      <c r="UOS157" s="59"/>
      <c r="UOT157" s="59"/>
      <c r="UOU157" s="59"/>
      <c r="UOV157" s="59"/>
      <c r="UOW157" s="59"/>
      <c r="UOX157" s="59"/>
      <c r="UOY157" s="59"/>
      <c r="UOZ157" s="59"/>
      <c r="UPA157" s="59"/>
      <c r="UPB157" s="59"/>
      <c r="UPC157" s="59"/>
      <c r="UPD157" s="59"/>
      <c r="UPE157" s="59"/>
      <c r="UPF157" s="59"/>
      <c r="UPG157" s="59"/>
      <c r="UPH157" s="59"/>
      <c r="UPI157" s="59"/>
      <c r="UPJ157" s="59"/>
      <c r="UPK157" s="59"/>
      <c r="UPL157" s="59"/>
      <c r="UPM157" s="59"/>
      <c r="UPN157" s="59"/>
      <c r="UPO157" s="59"/>
      <c r="UPP157" s="59"/>
      <c r="UPQ157" s="59"/>
      <c r="UPR157" s="59"/>
      <c r="UPS157" s="59"/>
      <c r="UPT157" s="59"/>
      <c r="UPU157" s="59"/>
      <c r="UPV157" s="59"/>
      <c r="UPW157" s="59"/>
      <c r="UPX157" s="59"/>
      <c r="UPY157" s="59"/>
      <c r="UPZ157" s="59"/>
      <c r="UQA157" s="59"/>
      <c r="UQB157" s="59"/>
      <c r="UQC157" s="59"/>
      <c r="UQD157" s="59"/>
      <c r="UQE157" s="59"/>
      <c r="UQF157" s="59"/>
      <c r="UQG157" s="59"/>
      <c r="UQH157" s="59"/>
      <c r="UQI157" s="59"/>
      <c r="UQJ157" s="59"/>
      <c r="UQK157" s="59"/>
      <c r="UQL157" s="59"/>
      <c r="UQM157" s="59"/>
      <c r="UQN157" s="59"/>
      <c r="UQO157" s="59"/>
      <c r="UQP157" s="59"/>
      <c r="UQQ157" s="59"/>
      <c r="UQR157" s="59"/>
      <c r="UQS157" s="59"/>
      <c r="UQT157" s="59"/>
      <c r="UQU157" s="59"/>
      <c r="UQV157" s="59"/>
      <c r="UQW157" s="59"/>
      <c r="UQX157" s="59"/>
      <c r="UQY157" s="59"/>
      <c r="UQZ157" s="59"/>
      <c r="URA157" s="59"/>
      <c r="URB157" s="59"/>
      <c r="URC157" s="59"/>
      <c r="URD157" s="59"/>
      <c r="URE157" s="59"/>
      <c r="URF157" s="59"/>
      <c r="URG157" s="59"/>
      <c r="URH157" s="59"/>
      <c r="URI157" s="59"/>
      <c r="URJ157" s="59"/>
      <c r="URK157" s="59"/>
      <c r="URL157" s="59"/>
      <c r="URM157" s="59"/>
      <c r="URN157" s="59"/>
      <c r="URO157" s="59"/>
      <c r="URP157" s="59"/>
      <c r="URQ157" s="59"/>
      <c r="URR157" s="59"/>
      <c r="URS157" s="59"/>
      <c r="URT157" s="59"/>
      <c r="URU157" s="59"/>
      <c r="URV157" s="59"/>
      <c r="URW157" s="59"/>
      <c r="URX157" s="59"/>
      <c r="URY157" s="59"/>
      <c r="URZ157" s="59"/>
      <c r="USA157" s="59"/>
      <c r="USB157" s="59"/>
      <c r="USC157" s="59"/>
      <c r="USD157" s="59"/>
      <c r="USE157" s="59"/>
      <c r="USF157" s="59"/>
      <c r="USG157" s="59"/>
      <c r="USH157" s="59"/>
      <c r="USI157" s="59"/>
      <c r="USJ157" s="59"/>
      <c r="USK157" s="59"/>
      <c r="USL157" s="59"/>
      <c r="USM157" s="59"/>
      <c r="USN157" s="59"/>
      <c r="USO157" s="59"/>
      <c r="USP157" s="59"/>
      <c r="USQ157" s="59"/>
      <c r="USR157" s="59"/>
      <c r="USS157" s="59"/>
      <c r="UST157" s="59"/>
      <c r="USU157" s="59"/>
      <c r="USV157" s="59"/>
      <c r="USW157" s="59"/>
      <c r="USX157" s="59"/>
      <c r="USY157" s="59"/>
      <c r="USZ157" s="59"/>
      <c r="UTA157" s="59"/>
      <c r="UTB157" s="59"/>
      <c r="UTC157" s="59"/>
      <c r="UTD157" s="59"/>
      <c r="UTE157" s="59"/>
      <c r="UTF157" s="59"/>
      <c r="UTG157" s="59"/>
      <c r="UTH157" s="59"/>
      <c r="UTI157" s="59"/>
      <c r="UTJ157" s="59"/>
      <c r="UTK157" s="59"/>
      <c r="UTL157" s="59"/>
      <c r="UTM157" s="59"/>
      <c r="UTN157" s="59"/>
      <c r="UTO157" s="59"/>
      <c r="UTP157" s="59"/>
      <c r="UTQ157" s="59"/>
      <c r="UTR157" s="59"/>
      <c r="UTS157" s="59"/>
      <c r="UTT157" s="59"/>
      <c r="UTU157" s="59"/>
      <c r="UTV157" s="59"/>
      <c r="UTW157" s="59"/>
      <c r="UTX157" s="59"/>
      <c r="UTY157" s="59"/>
      <c r="UTZ157" s="59"/>
      <c r="UUA157" s="59"/>
      <c r="UUB157" s="59"/>
      <c r="UUC157" s="59"/>
      <c r="UUD157" s="59"/>
      <c r="UUE157" s="59"/>
      <c r="UUF157" s="59"/>
      <c r="UUG157" s="59"/>
      <c r="UUH157" s="59"/>
      <c r="UUI157" s="59"/>
      <c r="UUJ157" s="59"/>
      <c r="UUK157" s="59"/>
      <c r="UUL157" s="59"/>
      <c r="UUM157" s="59"/>
      <c r="UUN157" s="59"/>
      <c r="UUO157" s="59"/>
      <c r="UUP157" s="59"/>
      <c r="UUQ157" s="59"/>
      <c r="UUR157" s="59"/>
      <c r="UUS157" s="59"/>
      <c r="UUT157" s="59"/>
      <c r="UUU157" s="59"/>
      <c r="UUV157" s="59"/>
      <c r="UUW157" s="59"/>
      <c r="UUX157" s="59"/>
      <c r="UUY157" s="59"/>
      <c r="UUZ157" s="59"/>
      <c r="UVA157" s="59"/>
      <c r="UVB157" s="59"/>
      <c r="UVC157" s="59"/>
      <c r="UVD157" s="59"/>
      <c r="UVE157" s="59"/>
      <c r="UVF157" s="59"/>
      <c r="UVG157" s="59"/>
      <c r="UVH157" s="59"/>
      <c r="UVI157" s="59"/>
      <c r="UVJ157" s="59"/>
      <c r="UVK157" s="59"/>
      <c r="UVL157" s="59"/>
      <c r="UVM157" s="59"/>
      <c r="UVN157" s="59"/>
      <c r="UVO157" s="59"/>
      <c r="UVP157" s="59"/>
      <c r="UVQ157" s="59"/>
      <c r="UVR157" s="59"/>
      <c r="UVS157" s="59"/>
      <c r="UVT157" s="59"/>
      <c r="UVU157" s="59"/>
      <c r="UVV157" s="59"/>
      <c r="UVW157" s="59"/>
      <c r="UVX157" s="59"/>
      <c r="UVY157" s="59"/>
      <c r="UVZ157" s="59"/>
      <c r="UWA157" s="59"/>
      <c r="UWB157" s="59"/>
      <c r="UWC157" s="59"/>
      <c r="UWD157" s="59"/>
      <c r="UWE157" s="59"/>
      <c r="UWF157" s="59"/>
      <c r="UWG157" s="59"/>
      <c r="UWH157" s="59"/>
      <c r="UWI157" s="59"/>
      <c r="UWJ157" s="59"/>
      <c r="UWK157" s="59"/>
      <c r="UWL157" s="59"/>
      <c r="UWM157" s="59"/>
      <c r="UWN157" s="59"/>
      <c r="UWO157" s="59"/>
      <c r="UWP157" s="59"/>
      <c r="UWQ157" s="59"/>
      <c r="UWR157" s="59"/>
      <c r="UWS157" s="59"/>
      <c r="UWT157" s="59"/>
      <c r="UWU157" s="59"/>
      <c r="UWV157" s="59"/>
      <c r="UWW157" s="59"/>
      <c r="UWX157" s="59"/>
      <c r="UWY157" s="59"/>
      <c r="UWZ157" s="59"/>
      <c r="UXA157" s="59"/>
      <c r="UXB157" s="59"/>
      <c r="UXC157" s="59"/>
      <c r="UXD157" s="59"/>
      <c r="UXE157" s="59"/>
      <c r="UXF157" s="59"/>
      <c r="UXG157" s="59"/>
      <c r="UXH157" s="59"/>
      <c r="UXI157" s="59"/>
      <c r="UXJ157" s="59"/>
      <c r="UXK157" s="59"/>
      <c r="UXL157" s="59"/>
      <c r="UXM157" s="59"/>
      <c r="UXN157" s="59"/>
      <c r="UXO157" s="59"/>
      <c r="UXP157" s="59"/>
      <c r="UXQ157" s="59"/>
      <c r="UXR157" s="59"/>
      <c r="UXS157" s="59"/>
      <c r="UXT157" s="59"/>
      <c r="UXU157" s="59"/>
      <c r="UXV157" s="59"/>
      <c r="UXW157" s="59"/>
      <c r="UXX157" s="59"/>
      <c r="UXY157" s="59"/>
      <c r="UXZ157" s="59"/>
      <c r="UYA157" s="59"/>
      <c r="UYB157" s="59"/>
      <c r="UYC157" s="59"/>
      <c r="UYD157" s="59"/>
      <c r="UYE157" s="59"/>
      <c r="UYF157" s="59"/>
      <c r="UYG157" s="59"/>
      <c r="UYH157" s="59"/>
      <c r="UYI157" s="59"/>
      <c r="UYJ157" s="59"/>
      <c r="UYK157" s="59"/>
      <c r="UYL157" s="59"/>
      <c r="UYM157" s="59"/>
      <c r="UYN157" s="59"/>
      <c r="UYO157" s="59"/>
      <c r="UYP157" s="59"/>
      <c r="UYQ157" s="59"/>
      <c r="UYR157" s="59"/>
      <c r="UYS157" s="59"/>
      <c r="UYT157" s="59"/>
      <c r="UYU157" s="59"/>
      <c r="UYV157" s="59"/>
      <c r="UYW157" s="59"/>
      <c r="UYX157" s="59"/>
      <c r="UYY157" s="59"/>
      <c r="UYZ157" s="59"/>
      <c r="UZA157" s="59"/>
      <c r="UZB157" s="59"/>
      <c r="UZC157" s="59"/>
      <c r="UZD157" s="59"/>
      <c r="UZE157" s="59"/>
      <c r="UZF157" s="59"/>
      <c r="UZG157" s="59"/>
      <c r="UZH157" s="59"/>
      <c r="UZI157" s="59"/>
      <c r="UZJ157" s="59"/>
      <c r="UZK157" s="59"/>
      <c r="UZL157" s="59"/>
      <c r="UZM157" s="59"/>
      <c r="UZN157" s="59"/>
      <c r="UZO157" s="59"/>
      <c r="UZP157" s="59"/>
      <c r="UZQ157" s="59"/>
      <c r="UZR157" s="59"/>
      <c r="UZS157" s="59"/>
      <c r="UZT157" s="59"/>
      <c r="UZU157" s="59"/>
      <c r="UZV157" s="59"/>
      <c r="UZW157" s="59"/>
      <c r="UZX157" s="59"/>
      <c r="UZY157" s="59"/>
      <c r="UZZ157" s="59"/>
      <c r="VAA157" s="59"/>
      <c r="VAB157" s="59"/>
      <c r="VAC157" s="59"/>
      <c r="VAD157" s="59"/>
      <c r="VAE157" s="59"/>
      <c r="VAF157" s="59"/>
      <c r="VAG157" s="59"/>
      <c r="VAH157" s="59"/>
      <c r="VAI157" s="59"/>
      <c r="VAJ157" s="59"/>
      <c r="VAK157" s="59"/>
      <c r="VAL157" s="59"/>
      <c r="VAM157" s="59"/>
      <c r="VAN157" s="59"/>
      <c r="VAO157" s="59"/>
      <c r="VAP157" s="59"/>
      <c r="VAQ157" s="59"/>
      <c r="VAR157" s="59"/>
      <c r="VAS157" s="59"/>
      <c r="VAT157" s="59"/>
      <c r="VAU157" s="59"/>
      <c r="VAV157" s="59"/>
      <c r="VAW157" s="59"/>
      <c r="VAX157" s="59"/>
      <c r="VAY157" s="59"/>
      <c r="VAZ157" s="59"/>
      <c r="VBA157" s="59"/>
      <c r="VBB157" s="59"/>
      <c r="VBC157" s="59"/>
      <c r="VBD157" s="59"/>
      <c r="VBE157" s="59"/>
      <c r="VBF157" s="59"/>
      <c r="VBG157" s="59"/>
      <c r="VBH157" s="59"/>
      <c r="VBI157" s="59"/>
      <c r="VBJ157" s="59"/>
      <c r="VBK157" s="59"/>
      <c r="VBL157" s="59"/>
      <c r="VBM157" s="59"/>
      <c r="VBN157" s="59"/>
      <c r="VBO157" s="59"/>
      <c r="VBP157" s="59"/>
      <c r="VBQ157" s="59"/>
      <c r="VBR157" s="59"/>
      <c r="VBS157" s="59"/>
      <c r="VBT157" s="59"/>
      <c r="VBU157" s="59"/>
      <c r="VBV157" s="59"/>
      <c r="VBW157" s="59"/>
      <c r="VBX157" s="59"/>
      <c r="VBY157" s="59"/>
      <c r="VBZ157" s="59"/>
      <c r="VCA157" s="59"/>
      <c r="VCB157" s="59"/>
      <c r="VCC157" s="59"/>
      <c r="VCD157" s="59"/>
      <c r="VCE157" s="59"/>
      <c r="VCF157" s="59"/>
      <c r="VCG157" s="59"/>
      <c r="VCH157" s="59"/>
      <c r="VCI157" s="59"/>
      <c r="VCJ157" s="59"/>
      <c r="VCK157" s="59"/>
      <c r="VCL157" s="59"/>
      <c r="VCM157" s="59"/>
      <c r="VCN157" s="59"/>
      <c r="VCO157" s="59"/>
      <c r="VCP157" s="59"/>
      <c r="VCQ157" s="59"/>
      <c r="VCR157" s="59"/>
      <c r="VCS157" s="59"/>
      <c r="VCT157" s="59"/>
      <c r="VCU157" s="59"/>
      <c r="VCV157" s="59"/>
      <c r="VCW157" s="59"/>
      <c r="VCX157" s="59"/>
      <c r="VCY157" s="59"/>
      <c r="VCZ157" s="59"/>
      <c r="VDA157" s="59"/>
      <c r="VDB157" s="59"/>
      <c r="VDC157" s="59"/>
      <c r="VDD157" s="59"/>
      <c r="VDE157" s="59"/>
      <c r="VDF157" s="59"/>
      <c r="VDG157" s="59"/>
      <c r="VDH157" s="59"/>
      <c r="VDI157" s="59"/>
      <c r="VDJ157" s="59"/>
      <c r="VDK157" s="59"/>
      <c r="VDL157" s="59"/>
      <c r="VDM157" s="59"/>
      <c r="VDN157" s="59"/>
      <c r="VDO157" s="59"/>
      <c r="VDP157" s="59"/>
      <c r="VDQ157" s="59"/>
      <c r="VDR157" s="59"/>
      <c r="VDS157" s="59"/>
      <c r="VDT157" s="59"/>
      <c r="VDU157" s="59"/>
      <c r="VDV157" s="59"/>
      <c r="VDW157" s="59"/>
      <c r="VDX157" s="59"/>
      <c r="VDY157" s="59"/>
      <c r="VDZ157" s="59"/>
      <c r="VEA157" s="59"/>
      <c r="VEB157" s="59"/>
      <c r="VEC157" s="59"/>
      <c r="VED157" s="59"/>
      <c r="VEE157" s="59"/>
      <c r="VEF157" s="59"/>
      <c r="VEG157" s="59"/>
      <c r="VEH157" s="59"/>
      <c r="VEI157" s="59"/>
      <c r="VEJ157" s="59"/>
      <c r="VEK157" s="59"/>
      <c r="VEL157" s="59"/>
      <c r="VEM157" s="59"/>
      <c r="VEN157" s="59"/>
      <c r="VEO157" s="59"/>
      <c r="VEP157" s="59"/>
      <c r="VEQ157" s="59"/>
      <c r="VER157" s="59"/>
      <c r="VES157" s="59"/>
      <c r="VET157" s="59"/>
      <c r="VEU157" s="59"/>
      <c r="VEV157" s="59"/>
      <c r="VEW157" s="59"/>
      <c r="VEX157" s="59"/>
      <c r="VEY157" s="59"/>
      <c r="VEZ157" s="59"/>
      <c r="VFA157" s="59"/>
      <c r="VFB157" s="59"/>
      <c r="VFC157" s="59"/>
      <c r="VFD157" s="59"/>
      <c r="VFE157" s="59"/>
      <c r="VFF157" s="59"/>
      <c r="VFG157" s="59"/>
      <c r="VFH157" s="59"/>
      <c r="VFI157" s="59"/>
      <c r="VFJ157" s="59"/>
      <c r="VFK157" s="59"/>
      <c r="VFL157" s="59"/>
      <c r="VFM157" s="59"/>
      <c r="VFN157" s="59"/>
      <c r="VFO157" s="59"/>
      <c r="VFP157" s="59"/>
      <c r="VFQ157" s="59"/>
      <c r="VFR157" s="59"/>
      <c r="VFS157" s="59"/>
      <c r="VFT157" s="59"/>
      <c r="VFU157" s="59"/>
      <c r="VFV157" s="59"/>
      <c r="VFW157" s="59"/>
      <c r="VFX157" s="59"/>
      <c r="VFY157" s="59"/>
      <c r="VFZ157" s="59"/>
      <c r="VGA157" s="59"/>
      <c r="VGB157" s="59"/>
      <c r="VGC157" s="59"/>
      <c r="VGD157" s="59"/>
      <c r="VGE157" s="59"/>
      <c r="VGF157" s="59"/>
      <c r="VGG157" s="59"/>
      <c r="VGH157" s="59"/>
      <c r="VGI157" s="59"/>
      <c r="VGJ157" s="59"/>
      <c r="VGK157" s="59"/>
      <c r="VGL157" s="59"/>
      <c r="VGM157" s="59"/>
      <c r="VGN157" s="59"/>
      <c r="VGO157" s="59"/>
      <c r="VGP157" s="59"/>
      <c r="VGQ157" s="59"/>
      <c r="VGR157" s="59"/>
      <c r="VGS157" s="59"/>
      <c r="VGT157" s="59"/>
      <c r="VGU157" s="59"/>
      <c r="VGV157" s="59"/>
      <c r="VGW157" s="59"/>
      <c r="VGX157" s="59"/>
      <c r="VGY157" s="59"/>
      <c r="VGZ157" s="59"/>
      <c r="VHA157" s="59"/>
      <c r="VHB157" s="59"/>
      <c r="VHC157" s="59"/>
      <c r="VHD157" s="59"/>
      <c r="VHE157" s="59"/>
      <c r="VHF157" s="59"/>
      <c r="VHG157" s="59"/>
      <c r="VHH157" s="59"/>
      <c r="VHI157" s="59"/>
      <c r="VHJ157" s="59"/>
      <c r="VHK157" s="59"/>
      <c r="VHL157" s="59"/>
      <c r="VHM157" s="59"/>
      <c r="VHN157" s="59"/>
      <c r="VHO157" s="59"/>
      <c r="VHP157" s="59"/>
      <c r="VHQ157" s="59"/>
      <c r="VHR157" s="59"/>
      <c r="VHS157" s="59"/>
      <c r="VHT157" s="59"/>
      <c r="VHU157" s="59"/>
      <c r="VHV157" s="59"/>
      <c r="VHW157" s="59"/>
      <c r="VHX157" s="59"/>
      <c r="VHY157" s="59"/>
      <c r="VHZ157" s="59"/>
      <c r="VIA157" s="59"/>
      <c r="VIB157" s="59"/>
      <c r="VIC157" s="59"/>
      <c r="VID157" s="59"/>
      <c r="VIE157" s="59"/>
      <c r="VIF157" s="59"/>
      <c r="VIG157" s="59"/>
      <c r="VIH157" s="59"/>
      <c r="VII157" s="59"/>
      <c r="VIJ157" s="59"/>
      <c r="VIK157" s="59"/>
      <c r="VIL157" s="59"/>
      <c r="VIM157" s="59"/>
      <c r="VIN157" s="59"/>
      <c r="VIO157" s="59"/>
      <c r="VIP157" s="59"/>
      <c r="VIQ157" s="59"/>
      <c r="VIR157" s="59"/>
      <c r="VIS157" s="59"/>
      <c r="VIT157" s="59"/>
      <c r="VIU157" s="59"/>
      <c r="VIV157" s="59"/>
      <c r="VIW157" s="59"/>
      <c r="VIX157" s="59"/>
      <c r="VIY157" s="59"/>
      <c r="VIZ157" s="59"/>
      <c r="VJA157" s="59"/>
      <c r="VJB157" s="59"/>
      <c r="VJC157" s="59"/>
      <c r="VJD157" s="59"/>
      <c r="VJE157" s="59"/>
      <c r="VJF157" s="59"/>
      <c r="VJG157" s="59"/>
      <c r="VJH157" s="59"/>
      <c r="VJI157" s="59"/>
      <c r="VJJ157" s="59"/>
      <c r="VJK157" s="59"/>
      <c r="VJL157" s="59"/>
      <c r="VJM157" s="59"/>
      <c r="VJN157" s="59"/>
      <c r="VJO157" s="59"/>
      <c r="VJP157" s="59"/>
      <c r="VJQ157" s="59"/>
      <c r="VJR157" s="59"/>
      <c r="VJS157" s="59"/>
      <c r="VJT157" s="59"/>
      <c r="VJU157" s="59"/>
      <c r="VJV157" s="59"/>
      <c r="VJW157" s="59"/>
      <c r="VJX157" s="59"/>
      <c r="VJY157" s="59"/>
      <c r="VJZ157" s="59"/>
      <c r="VKA157" s="59"/>
      <c r="VKB157" s="59"/>
      <c r="VKC157" s="59"/>
      <c r="VKD157" s="59"/>
      <c r="VKE157" s="59"/>
      <c r="VKF157" s="59"/>
      <c r="VKG157" s="59"/>
      <c r="VKH157" s="59"/>
      <c r="VKI157" s="59"/>
      <c r="VKJ157" s="59"/>
      <c r="VKK157" s="59"/>
      <c r="VKL157" s="59"/>
      <c r="VKM157" s="59"/>
      <c r="VKN157" s="59"/>
      <c r="VKO157" s="59"/>
      <c r="VKP157" s="59"/>
      <c r="VKQ157" s="59"/>
      <c r="VKR157" s="59"/>
      <c r="VKS157" s="59"/>
      <c r="VKT157" s="59"/>
      <c r="VKU157" s="59"/>
      <c r="VKV157" s="59"/>
      <c r="VKW157" s="59"/>
      <c r="VKX157" s="59"/>
      <c r="VKY157" s="59"/>
      <c r="VKZ157" s="59"/>
      <c r="VLA157" s="59"/>
      <c r="VLB157" s="59"/>
      <c r="VLC157" s="59"/>
      <c r="VLD157" s="59"/>
      <c r="VLE157" s="59"/>
      <c r="VLF157" s="59"/>
      <c r="VLG157" s="59"/>
      <c r="VLH157" s="59"/>
      <c r="VLI157" s="59"/>
      <c r="VLJ157" s="59"/>
      <c r="VLK157" s="59"/>
      <c r="VLL157" s="59"/>
      <c r="VLM157" s="59"/>
      <c r="VLN157" s="59"/>
      <c r="VLO157" s="59"/>
      <c r="VLP157" s="59"/>
      <c r="VLQ157" s="59"/>
      <c r="VLR157" s="59"/>
      <c r="VLS157" s="59"/>
      <c r="VLT157" s="59"/>
      <c r="VLU157" s="59"/>
      <c r="VLV157" s="59"/>
      <c r="VLW157" s="59"/>
      <c r="VLX157" s="59"/>
      <c r="VLY157" s="59"/>
      <c r="VLZ157" s="59"/>
      <c r="VMA157" s="59"/>
      <c r="VMB157" s="59"/>
      <c r="VMC157" s="59"/>
      <c r="VMD157" s="59"/>
      <c r="VME157" s="59"/>
      <c r="VMF157" s="59"/>
      <c r="VMG157" s="59"/>
      <c r="VMH157" s="59"/>
      <c r="VMI157" s="59"/>
      <c r="VMJ157" s="59"/>
      <c r="VMK157" s="59"/>
      <c r="VML157" s="59"/>
      <c r="VMM157" s="59"/>
      <c r="VMN157" s="59"/>
      <c r="VMO157" s="59"/>
      <c r="VMP157" s="59"/>
      <c r="VMQ157" s="59"/>
      <c r="VMR157" s="59"/>
      <c r="VMS157" s="59"/>
      <c r="VMT157" s="59"/>
      <c r="VMU157" s="59"/>
      <c r="VMV157" s="59"/>
      <c r="VMW157" s="59"/>
      <c r="VMX157" s="59"/>
      <c r="VMY157" s="59"/>
      <c r="VMZ157" s="59"/>
      <c r="VNA157" s="59"/>
      <c r="VNB157" s="59"/>
      <c r="VNC157" s="59"/>
      <c r="VND157" s="59"/>
      <c r="VNE157" s="59"/>
      <c r="VNF157" s="59"/>
      <c r="VNG157" s="59"/>
      <c r="VNH157" s="59"/>
      <c r="VNI157" s="59"/>
      <c r="VNJ157" s="59"/>
      <c r="VNK157" s="59"/>
      <c r="VNL157" s="59"/>
      <c r="VNM157" s="59"/>
      <c r="VNN157" s="59"/>
      <c r="VNO157" s="59"/>
      <c r="VNP157" s="59"/>
      <c r="VNQ157" s="59"/>
      <c r="VNR157" s="59"/>
      <c r="VNS157" s="59"/>
      <c r="VNT157" s="59"/>
      <c r="VNU157" s="59"/>
      <c r="VNV157" s="59"/>
      <c r="VNW157" s="59"/>
      <c r="VNX157" s="59"/>
      <c r="VNY157" s="59"/>
      <c r="VNZ157" s="59"/>
      <c r="VOA157" s="59"/>
      <c r="VOB157" s="59"/>
      <c r="VOC157" s="59"/>
      <c r="VOD157" s="59"/>
      <c r="VOE157" s="59"/>
      <c r="VOF157" s="59"/>
      <c r="VOG157" s="59"/>
      <c r="VOH157" s="59"/>
      <c r="VOI157" s="59"/>
      <c r="VOJ157" s="59"/>
      <c r="VOK157" s="59"/>
      <c r="VOL157" s="59"/>
      <c r="VOM157" s="59"/>
      <c r="VON157" s="59"/>
      <c r="VOO157" s="59"/>
      <c r="VOP157" s="59"/>
      <c r="VOQ157" s="59"/>
      <c r="VOR157" s="59"/>
      <c r="VOS157" s="59"/>
      <c r="VOT157" s="59"/>
      <c r="VOU157" s="59"/>
      <c r="VOV157" s="59"/>
      <c r="VOW157" s="59"/>
      <c r="VOX157" s="59"/>
      <c r="VOY157" s="59"/>
      <c r="VOZ157" s="59"/>
      <c r="VPA157" s="59"/>
      <c r="VPB157" s="59"/>
      <c r="VPC157" s="59"/>
      <c r="VPD157" s="59"/>
      <c r="VPE157" s="59"/>
      <c r="VPF157" s="59"/>
      <c r="VPG157" s="59"/>
      <c r="VPH157" s="59"/>
      <c r="VPI157" s="59"/>
      <c r="VPJ157" s="59"/>
      <c r="VPK157" s="59"/>
      <c r="VPL157" s="59"/>
      <c r="VPM157" s="59"/>
      <c r="VPN157" s="59"/>
      <c r="VPO157" s="59"/>
      <c r="VPP157" s="59"/>
      <c r="VPQ157" s="59"/>
      <c r="VPR157" s="59"/>
      <c r="VPS157" s="59"/>
      <c r="VPT157" s="59"/>
      <c r="VPU157" s="59"/>
      <c r="VPV157" s="59"/>
      <c r="VPW157" s="59"/>
      <c r="VPX157" s="59"/>
      <c r="VPY157" s="59"/>
      <c r="VPZ157" s="59"/>
      <c r="VQA157" s="59"/>
      <c r="VQB157" s="59"/>
      <c r="VQC157" s="59"/>
      <c r="VQD157" s="59"/>
      <c r="VQE157" s="59"/>
      <c r="VQF157" s="59"/>
      <c r="VQG157" s="59"/>
      <c r="VQH157" s="59"/>
      <c r="VQI157" s="59"/>
      <c r="VQJ157" s="59"/>
      <c r="VQK157" s="59"/>
      <c r="VQL157" s="59"/>
      <c r="VQM157" s="59"/>
      <c r="VQN157" s="59"/>
      <c r="VQO157" s="59"/>
      <c r="VQP157" s="59"/>
      <c r="VQQ157" s="59"/>
      <c r="VQR157" s="59"/>
      <c r="VQS157" s="59"/>
      <c r="VQT157" s="59"/>
      <c r="VQU157" s="59"/>
      <c r="VQV157" s="59"/>
      <c r="VQW157" s="59"/>
      <c r="VQX157" s="59"/>
      <c r="VQY157" s="59"/>
      <c r="VQZ157" s="59"/>
      <c r="VRA157" s="59"/>
      <c r="VRB157" s="59"/>
      <c r="VRC157" s="59"/>
      <c r="VRD157" s="59"/>
      <c r="VRE157" s="59"/>
      <c r="VRF157" s="59"/>
      <c r="VRG157" s="59"/>
      <c r="VRH157" s="59"/>
      <c r="VRI157" s="59"/>
      <c r="VRJ157" s="59"/>
      <c r="VRK157" s="59"/>
      <c r="VRL157" s="59"/>
      <c r="VRM157" s="59"/>
      <c r="VRN157" s="59"/>
      <c r="VRO157" s="59"/>
      <c r="VRP157" s="59"/>
      <c r="VRQ157" s="59"/>
      <c r="VRR157" s="59"/>
      <c r="VRS157" s="59"/>
      <c r="VRT157" s="59"/>
      <c r="VRU157" s="59"/>
      <c r="VRV157" s="59"/>
      <c r="VRW157" s="59"/>
      <c r="VRX157" s="59"/>
      <c r="VRY157" s="59"/>
      <c r="VRZ157" s="59"/>
      <c r="VSA157" s="59"/>
      <c r="VSB157" s="59"/>
      <c r="VSC157" s="59"/>
      <c r="VSD157" s="59"/>
      <c r="VSE157" s="59"/>
      <c r="VSF157" s="59"/>
      <c r="VSG157" s="59"/>
      <c r="VSH157" s="59"/>
      <c r="VSI157" s="59"/>
      <c r="VSJ157" s="59"/>
      <c r="VSK157" s="59"/>
      <c r="VSL157" s="59"/>
      <c r="VSM157" s="59"/>
      <c r="VSN157" s="59"/>
      <c r="VSO157" s="59"/>
      <c r="VSP157" s="59"/>
      <c r="VSQ157" s="59"/>
      <c r="VSR157" s="59"/>
      <c r="VSS157" s="59"/>
      <c r="VST157" s="59"/>
      <c r="VSU157" s="59"/>
      <c r="VSV157" s="59"/>
      <c r="VSW157" s="59"/>
      <c r="VSX157" s="59"/>
      <c r="VSY157" s="59"/>
      <c r="VSZ157" s="59"/>
      <c r="VTA157" s="59"/>
      <c r="VTB157" s="59"/>
      <c r="VTC157" s="59"/>
      <c r="VTD157" s="59"/>
      <c r="VTE157" s="59"/>
      <c r="VTF157" s="59"/>
      <c r="VTG157" s="59"/>
      <c r="VTH157" s="59"/>
      <c r="VTI157" s="59"/>
      <c r="VTJ157" s="59"/>
      <c r="VTK157" s="59"/>
      <c r="VTL157" s="59"/>
      <c r="VTM157" s="59"/>
      <c r="VTN157" s="59"/>
      <c r="VTO157" s="59"/>
      <c r="VTP157" s="59"/>
      <c r="VTQ157" s="59"/>
      <c r="VTR157" s="59"/>
      <c r="VTS157" s="59"/>
      <c r="VTT157" s="59"/>
      <c r="VTU157" s="59"/>
      <c r="VTV157" s="59"/>
      <c r="VTW157" s="59"/>
      <c r="VTX157" s="59"/>
      <c r="VTY157" s="59"/>
      <c r="VTZ157" s="59"/>
      <c r="VUA157" s="59"/>
      <c r="VUB157" s="59"/>
      <c r="VUC157" s="59"/>
      <c r="VUD157" s="59"/>
      <c r="VUE157" s="59"/>
      <c r="VUF157" s="59"/>
      <c r="VUG157" s="59"/>
      <c r="VUH157" s="59"/>
      <c r="VUI157" s="59"/>
      <c r="VUJ157" s="59"/>
      <c r="VUK157" s="59"/>
      <c r="VUL157" s="59"/>
      <c r="VUM157" s="59"/>
      <c r="VUN157" s="59"/>
      <c r="VUO157" s="59"/>
      <c r="VUP157" s="59"/>
      <c r="VUQ157" s="59"/>
      <c r="VUR157" s="59"/>
      <c r="VUS157" s="59"/>
      <c r="VUT157" s="59"/>
      <c r="VUU157" s="59"/>
      <c r="VUV157" s="59"/>
      <c r="VUW157" s="59"/>
      <c r="VUX157" s="59"/>
      <c r="VUY157" s="59"/>
      <c r="VUZ157" s="59"/>
      <c r="VVA157" s="59"/>
      <c r="VVB157" s="59"/>
      <c r="VVC157" s="59"/>
      <c r="VVD157" s="59"/>
      <c r="VVE157" s="59"/>
      <c r="VVF157" s="59"/>
      <c r="VVG157" s="59"/>
      <c r="VVH157" s="59"/>
      <c r="VVI157" s="59"/>
      <c r="VVJ157" s="59"/>
      <c r="VVK157" s="59"/>
      <c r="VVL157" s="59"/>
      <c r="VVM157" s="59"/>
      <c r="VVN157" s="59"/>
      <c r="VVO157" s="59"/>
      <c r="VVP157" s="59"/>
      <c r="VVQ157" s="59"/>
      <c r="VVR157" s="59"/>
      <c r="VVS157" s="59"/>
      <c r="VVT157" s="59"/>
      <c r="VVU157" s="59"/>
      <c r="VVV157" s="59"/>
      <c r="VVW157" s="59"/>
      <c r="VVX157" s="59"/>
      <c r="VVY157" s="59"/>
      <c r="VVZ157" s="59"/>
      <c r="VWA157" s="59"/>
      <c r="VWB157" s="59"/>
      <c r="VWC157" s="59"/>
      <c r="VWD157" s="59"/>
      <c r="VWE157" s="59"/>
      <c r="VWF157" s="59"/>
      <c r="VWG157" s="59"/>
      <c r="VWH157" s="59"/>
      <c r="VWI157" s="59"/>
      <c r="VWJ157" s="59"/>
      <c r="VWK157" s="59"/>
      <c r="VWL157" s="59"/>
      <c r="VWM157" s="59"/>
      <c r="VWN157" s="59"/>
      <c r="VWO157" s="59"/>
      <c r="VWP157" s="59"/>
      <c r="VWQ157" s="59"/>
      <c r="VWR157" s="59"/>
      <c r="VWS157" s="59"/>
      <c r="VWT157" s="59"/>
      <c r="VWU157" s="59"/>
      <c r="VWV157" s="59"/>
      <c r="VWW157" s="59"/>
      <c r="VWX157" s="59"/>
      <c r="VWY157" s="59"/>
      <c r="VWZ157" s="59"/>
      <c r="VXA157" s="59"/>
      <c r="VXB157" s="59"/>
      <c r="VXC157" s="59"/>
      <c r="VXD157" s="59"/>
      <c r="VXE157" s="59"/>
      <c r="VXF157" s="59"/>
      <c r="VXG157" s="59"/>
      <c r="VXH157" s="59"/>
      <c r="VXI157" s="59"/>
      <c r="VXJ157" s="59"/>
      <c r="VXK157" s="59"/>
      <c r="VXL157" s="59"/>
      <c r="VXM157" s="59"/>
      <c r="VXN157" s="59"/>
      <c r="VXO157" s="59"/>
      <c r="VXP157" s="59"/>
      <c r="VXQ157" s="59"/>
      <c r="VXR157" s="59"/>
      <c r="VXS157" s="59"/>
      <c r="VXT157" s="59"/>
      <c r="VXU157" s="59"/>
      <c r="VXV157" s="59"/>
      <c r="VXW157" s="59"/>
      <c r="VXX157" s="59"/>
      <c r="VXY157" s="59"/>
      <c r="VXZ157" s="59"/>
      <c r="VYA157" s="59"/>
      <c r="VYB157" s="59"/>
      <c r="VYC157" s="59"/>
      <c r="VYD157" s="59"/>
      <c r="VYE157" s="59"/>
      <c r="VYF157" s="59"/>
      <c r="VYG157" s="59"/>
      <c r="VYH157" s="59"/>
      <c r="VYI157" s="59"/>
      <c r="VYJ157" s="59"/>
      <c r="VYK157" s="59"/>
      <c r="VYL157" s="59"/>
      <c r="VYM157" s="59"/>
      <c r="VYN157" s="59"/>
      <c r="VYO157" s="59"/>
      <c r="VYP157" s="59"/>
      <c r="VYQ157" s="59"/>
      <c r="VYR157" s="59"/>
      <c r="VYS157" s="59"/>
      <c r="VYT157" s="59"/>
      <c r="VYU157" s="59"/>
      <c r="VYV157" s="59"/>
      <c r="VYW157" s="59"/>
      <c r="VYX157" s="59"/>
      <c r="VYY157" s="59"/>
      <c r="VYZ157" s="59"/>
      <c r="VZA157" s="59"/>
      <c r="VZB157" s="59"/>
      <c r="VZC157" s="59"/>
      <c r="VZD157" s="59"/>
      <c r="VZE157" s="59"/>
      <c r="VZF157" s="59"/>
      <c r="VZG157" s="59"/>
      <c r="VZH157" s="59"/>
      <c r="VZI157" s="59"/>
      <c r="VZJ157" s="59"/>
      <c r="VZK157" s="59"/>
      <c r="VZL157" s="59"/>
      <c r="VZM157" s="59"/>
      <c r="VZN157" s="59"/>
      <c r="VZO157" s="59"/>
      <c r="VZP157" s="59"/>
      <c r="VZQ157" s="59"/>
      <c r="VZR157" s="59"/>
      <c r="VZS157" s="59"/>
      <c r="VZT157" s="59"/>
      <c r="VZU157" s="59"/>
      <c r="VZV157" s="59"/>
      <c r="VZW157" s="59"/>
      <c r="VZX157" s="59"/>
      <c r="VZY157" s="59"/>
      <c r="VZZ157" s="59"/>
      <c r="WAA157" s="59"/>
      <c r="WAB157" s="59"/>
      <c r="WAC157" s="59"/>
      <c r="WAD157" s="59"/>
      <c r="WAE157" s="59"/>
      <c r="WAF157" s="59"/>
      <c r="WAG157" s="59"/>
      <c r="WAH157" s="59"/>
      <c r="WAI157" s="59"/>
      <c r="WAJ157" s="59"/>
      <c r="WAK157" s="59"/>
      <c r="WAL157" s="59"/>
      <c r="WAM157" s="59"/>
      <c r="WAN157" s="59"/>
      <c r="WAO157" s="59"/>
      <c r="WAP157" s="59"/>
      <c r="WAQ157" s="59"/>
      <c r="WAR157" s="59"/>
      <c r="WAS157" s="59"/>
      <c r="WAT157" s="59"/>
      <c r="WAU157" s="59"/>
      <c r="WAV157" s="59"/>
      <c r="WAW157" s="59"/>
      <c r="WAX157" s="59"/>
      <c r="WAY157" s="59"/>
      <c r="WAZ157" s="59"/>
      <c r="WBA157" s="59"/>
      <c r="WBB157" s="59"/>
      <c r="WBC157" s="59"/>
      <c r="WBD157" s="59"/>
      <c r="WBE157" s="59"/>
      <c r="WBF157" s="59"/>
      <c r="WBG157" s="59"/>
      <c r="WBH157" s="59"/>
      <c r="WBI157" s="59"/>
      <c r="WBJ157" s="59"/>
      <c r="WBK157" s="59"/>
      <c r="WBL157" s="59"/>
      <c r="WBM157" s="59"/>
      <c r="WBN157" s="59"/>
      <c r="WBO157" s="59"/>
      <c r="WBP157" s="59"/>
      <c r="WBQ157" s="59"/>
      <c r="WBR157" s="59"/>
      <c r="WBS157" s="59"/>
      <c r="WBT157" s="59"/>
      <c r="WBU157" s="59"/>
      <c r="WBV157" s="59"/>
      <c r="WBW157" s="59"/>
      <c r="WBX157" s="59"/>
      <c r="WBY157" s="59"/>
      <c r="WBZ157" s="59"/>
      <c r="WCA157" s="59"/>
      <c r="WCB157" s="59"/>
      <c r="WCC157" s="59"/>
      <c r="WCD157" s="59"/>
      <c r="WCE157" s="59"/>
      <c r="WCF157" s="59"/>
      <c r="WCG157" s="59"/>
      <c r="WCH157" s="59"/>
      <c r="WCI157" s="59"/>
      <c r="WCJ157" s="59"/>
      <c r="WCK157" s="59"/>
      <c r="WCL157" s="59"/>
      <c r="WCM157" s="59"/>
      <c r="WCN157" s="59"/>
      <c r="WCO157" s="59"/>
      <c r="WCP157" s="59"/>
      <c r="WCQ157" s="59"/>
      <c r="WCR157" s="59"/>
      <c r="WCS157" s="59"/>
      <c r="WCT157" s="59"/>
      <c r="WCU157" s="59"/>
      <c r="WCV157" s="59"/>
      <c r="WCW157" s="59"/>
      <c r="WCX157" s="59"/>
      <c r="WCY157" s="59"/>
      <c r="WCZ157" s="59"/>
      <c r="WDA157" s="59"/>
      <c r="WDB157" s="59"/>
      <c r="WDC157" s="59"/>
      <c r="WDD157" s="59"/>
      <c r="WDE157" s="59"/>
      <c r="WDF157" s="59"/>
      <c r="WDG157" s="59"/>
      <c r="WDH157" s="59"/>
      <c r="WDI157" s="59"/>
      <c r="WDJ157" s="59"/>
      <c r="WDK157" s="59"/>
      <c r="WDL157" s="59"/>
      <c r="WDM157" s="59"/>
      <c r="WDN157" s="59"/>
      <c r="WDO157" s="59"/>
      <c r="WDP157" s="59"/>
      <c r="WDQ157" s="59"/>
      <c r="WDR157" s="59"/>
      <c r="WDS157" s="59"/>
      <c r="WDT157" s="59"/>
      <c r="WDU157" s="59"/>
      <c r="WDV157" s="59"/>
      <c r="WDW157" s="59"/>
      <c r="WDX157" s="59"/>
      <c r="WDY157" s="59"/>
      <c r="WDZ157" s="59"/>
      <c r="WEA157" s="59"/>
      <c r="WEB157" s="59"/>
      <c r="WEC157" s="59"/>
      <c r="WED157" s="59"/>
      <c r="WEE157" s="59"/>
      <c r="WEF157" s="59"/>
      <c r="WEG157" s="59"/>
      <c r="WEH157" s="59"/>
      <c r="WEI157" s="59"/>
      <c r="WEJ157" s="59"/>
      <c r="WEK157" s="59"/>
      <c r="WEL157" s="59"/>
      <c r="WEM157" s="59"/>
      <c r="WEN157" s="59"/>
      <c r="WEO157" s="59"/>
      <c r="WEP157" s="59"/>
      <c r="WEQ157" s="59"/>
      <c r="WER157" s="59"/>
      <c r="WES157" s="59"/>
      <c r="WET157" s="59"/>
      <c r="WEU157" s="59"/>
      <c r="WEV157" s="59"/>
      <c r="WEW157" s="59"/>
      <c r="WEX157" s="59"/>
      <c r="WEY157" s="59"/>
      <c r="WEZ157" s="59"/>
      <c r="WFA157" s="59"/>
      <c r="WFB157" s="59"/>
      <c r="WFC157" s="59"/>
      <c r="WFD157" s="59"/>
      <c r="WFE157" s="59"/>
      <c r="WFF157" s="59"/>
      <c r="WFG157" s="59"/>
      <c r="WFH157" s="59"/>
      <c r="WFI157" s="59"/>
      <c r="WFJ157" s="59"/>
      <c r="WFK157" s="59"/>
      <c r="WFL157" s="59"/>
      <c r="WFM157" s="59"/>
      <c r="WFN157" s="59"/>
      <c r="WFO157" s="59"/>
      <c r="WFP157" s="59"/>
      <c r="WFQ157" s="59"/>
      <c r="WFR157" s="59"/>
      <c r="WFS157" s="59"/>
      <c r="WFT157" s="59"/>
      <c r="WFU157" s="59"/>
      <c r="WFV157" s="59"/>
      <c r="WFW157" s="59"/>
      <c r="WFX157" s="59"/>
      <c r="WFY157" s="59"/>
      <c r="WFZ157" s="59"/>
      <c r="WGA157" s="59"/>
      <c r="WGB157" s="59"/>
      <c r="WGC157" s="59"/>
      <c r="WGD157" s="59"/>
      <c r="WGE157" s="59"/>
      <c r="WGF157" s="59"/>
      <c r="WGG157" s="59"/>
      <c r="WGH157" s="59"/>
      <c r="WGI157" s="59"/>
      <c r="WGJ157" s="59"/>
      <c r="WGK157" s="59"/>
      <c r="WGL157" s="59"/>
      <c r="WGM157" s="59"/>
      <c r="WGN157" s="59"/>
      <c r="WGO157" s="59"/>
      <c r="WGP157" s="59"/>
      <c r="WGQ157" s="59"/>
      <c r="WGR157" s="59"/>
      <c r="WGS157" s="59"/>
      <c r="WGT157" s="59"/>
      <c r="WGU157" s="59"/>
      <c r="WGV157" s="59"/>
      <c r="WGW157" s="59"/>
      <c r="WGX157" s="59"/>
      <c r="WGY157" s="59"/>
      <c r="WGZ157" s="59"/>
      <c r="WHA157" s="59"/>
      <c r="WHB157" s="59"/>
      <c r="WHC157" s="59"/>
      <c r="WHD157" s="59"/>
      <c r="WHE157" s="59"/>
      <c r="WHF157" s="59"/>
      <c r="WHG157" s="59"/>
      <c r="WHH157" s="59"/>
      <c r="WHI157" s="59"/>
      <c r="WHJ157" s="59"/>
      <c r="WHK157" s="59"/>
      <c r="WHL157" s="59"/>
      <c r="WHM157" s="59"/>
      <c r="WHN157" s="59"/>
      <c r="WHO157" s="59"/>
      <c r="WHP157" s="59"/>
      <c r="WHQ157" s="59"/>
      <c r="WHR157" s="59"/>
      <c r="WHS157" s="59"/>
      <c r="WHT157" s="59"/>
      <c r="WHU157" s="59"/>
      <c r="WHV157" s="59"/>
      <c r="WHW157" s="59"/>
      <c r="WHX157" s="59"/>
      <c r="WHY157" s="59"/>
      <c r="WHZ157" s="59"/>
      <c r="WIA157" s="59"/>
      <c r="WIB157" s="59"/>
      <c r="WIC157" s="59"/>
      <c r="WID157" s="59"/>
      <c r="WIE157" s="59"/>
      <c r="WIF157" s="59"/>
      <c r="WIG157" s="59"/>
      <c r="WIH157" s="59"/>
      <c r="WII157" s="59"/>
      <c r="WIJ157" s="59"/>
      <c r="WIK157" s="59"/>
      <c r="WIL157" s="59"/>
      <c r="WIM157" s="59"/>
      <c r="WIN157" s="59"/>
      <c r="WIO157" s="59"/>
      <c r="WIP157" s="59"/>
      <c r="WIQ157" s="59"/>
      <c r="WIR157" s="59"/>
      <c r="WIS157" s="59"/>
      <c r="WIT157" s="59"/>
      <c r="WIU157" s="59"/>
      <c r="WIV157" s="59"/>
      <c r="WIW157" s="59"/>
      <c r="WIX157" s="59"/>
      <c r="WIY157" s="59"/>
      <c r="WIZ157" s="59"/>
      <c r="WJA157" s="59"/>
      <c r="WJB157" s="59"/>
      <c r="WJC157" s="59"/>
      <c r="WJD157" s="59"/>
      <c r="WJE157" s="59"/>
      <c r="WJF157" s="59"/>
      <c r="WJG157" s="59"/>
      <c r="WJH157" s="59"/>
      <c r="WJI157" s="59"/>
      <c r="WJJ157" s="59"/>
      <c r="WJK157" s="59"/>
      <c r="WJL157" s="59"/>
      <c r="WJM157" s="59"/>
      <c r="WJN157" s="59"/>
      <c r="WJO157" s="59"/>
      <c r="WJP157" s="59"/>
      <c r="WJQ157" s="59"/>
      <c r="WJR157" s="59"/>
      <c r="WJS157" s="59"/>
      <c r="WJT157" s="59"/>
      <c r="WJU157" s="59"/>
      <c r="WJV157" s="59"/>
      <c r="WJW157" s="59"/>
      <c r="WJX157" s="59"/>
      <c r="WJY157" s="59"/>
      <c r="WJZ157" s="59"/>
      <c r="WKA157" s="59"/>
      <c r="WKB157" s="59"/>
      <c r="WKC157" s="59"/>
      <c r="WKD157" s="59"/>
      <c r="WKE157" s="59"/>
      <c r="WKF157" s="59"/>
      <c r="WKG157" s="59"/>
      <c r="WKH157" s="59"/>
      <c r="WKI157" s="59"/>
      <c r="WKJ157" s="59"/>
      <c r="WKK157" s="59"/>
      <c r="WKL157" s="59"/>
      <c r="WKM157" s="59"/>
      <c r="WKN157" s="59"/>
      <c r="WKO157" s="59"/>
      <c r="WKP157" s="59"/>
      <c r="WKQ157" s="59"/>
      <c r="WKR157" s="59"/>
      <c r="WKS157" s="59"/>
      <c r="WKT157" s="59"/>
      <c r="WKU157" s="59"/>
      <c r="WKV157" s="59"/>
      <c r="WKW157" s="59"/>
      <c r="WKX157" s="59"/>
      <c r="WKY157" s="59"/>
      <c r="WKZ157" s="59"/>
      <c r="WLA157" s="59"/>
      <c r="WLB157" s="59"/>
      <c r="WLC157" s="59"/>
      <c r="WLD157" s="59"/>
      <c r="WLE157" s="59"/>
      <c r="WLF157" s="59"/>
      <c r="WLG157" s="59"/>
      <c r="WLH157" s="59"/>
      <c r="WLI157" s="59"/>
      <c r="WLJ157" s="59"/>
      <c r="WLK157" s="59"/>
      <c r="WLL157" s="59"/>
      <c r="WLM157" s="59"/>
      <c r="WLN157" s="59"/>
      <c r="WLO157" s="59"/>
      <c r="WLP157" s="59"/>
      <c r="WLQ157" s="59"/>
      <c r="WLR157" s="59"/>
      <c r="WLS157" s="59"/>
      <c r="WLT157" s="59"/>
      <c r="WLU157" s="59"/>
      <c r="WLV157" s="59"/>
      <c r="WLW157" s="59"/>
      <c r="WLX157" s="59"/>
      <c r="WLY157" s="59"/>
      <c r="WLZ157" s="59"/>
      <c r="WMA157" s="59"/>
      <c r="WMB157" s="59"/>
      <c r="WMC157" s="59"/>
      <c r="WMD157" s="59"/>
      <c r="WME157" s="59"/>
      <c r="WMF157" s="59"/>
      <c r="WMG157" s="59"/>
      <c r="WMH157" s="59"/>
      <c r="WMI157" s="59"/>
      <c r="WMJ157" s="59"/>
      <c r="WMK157" s="59"/>
      <c r="WML157" s="59"/>
      <c r="WMM157" s="59"/>
      <c r="WMN157" s="59"/>
      <c r="WMO157" s="59"/>
      <c r="WMP157" s="59"/>
      <c r="WMQ157" s="59"/>
      <c r="WMR157" s="59"/>
      <c r="WMS157" s="59"/>
      <c r="WMT157" s="59"/>
      <c r="WMU157" s="59"/>
      <c r="WMV157" s="59"/>
      <c r="WMW157" s="59"/>
      <c r="WMX157" s="59"/>
      <c r="WMY157" s="59"/>
      <c r="WMZ157" s="59"/>
      <c r="WNA157" s="59"/>
      <c r="WNB157" s="59"/>
      <c r="WNC157" s="59"/>
      <c r="WND157" s="59"/>
      <c r="WNE157" s="59"/>
      <c r="WNF157" s="59"/>
      <c r="WNG157" s="59"/>
      <c r="WNH157" s="59"/>
      <c r="WNI157" s="59"/>
      <c r="WNJ157" s="59"/>
      <c r="WNK157" s="59"/>
      <c r="WNL157" s="59"/>
      <c r="WNM157" s="59"/>
      <c r="WNN157" s="59"/>
      <c r="WNO157" s="59"/>
      <c r="WNP157" s="59"/>
      <c r="WNQ157" s="59"/>
      <c r="WNR157" s="59"/>
      <c r="WNS157" s="59"/>
      <c r="WNT157" s="59"/>
      <c r="WNU157" s="59"/>
      <c r="WNV157" s="59"/>
      <c r="WNW157" s="59"/>
      <c r="WNX157" s="59"/>
      <c r="WNY157" s="59"/>
      <c r="WNZ157" s="59"/>
      <c r="WOA157" s="59"/>
      <c r="WOB157" s="59"/>
      <c r="WOC157" s="59"/>
      <c r="WOD157" s="59"/>
      <c r="WOE157" s="59"/>
      <c r="WOF157" s="59"/>
      <c r="WOG157" s="59"/>
      <c r="WOH157" s="59"/>
      <c r="WOI157" s="59"/>
      <c r="WOJ157" s="59"/>
      <c r="WOK157" s="59"/>
      <c r="WOL157" s="59"/>
      <c r="WOM157" s="59"/>
      <c r="WON157" s="59"/>
      <c r="WOO157" s="59"/>
      <c r="WOP157" s="59"/>
      <c r="WOQ157" s="59"/>
      <c r="WOR157" s="59"/>
      <c r="WOS157" s="59"/>
      <c r="WOT157" s="59"/>
      <c r="WOU157" s="59"/>
      <c r="WOV157" s="59"/>
      <c r="WOW157" s="59"/>
      <c r="WOX157" s="59"/>
      <c r="WOY157" s="59"/>
      <c r="WOZ157" s="59"/>
      <c r="WPA157" s="59"/>
      <c r="WPB157" s="59"/>
      <c r="WPC157" s="59"/>
      <c r="WPD157" s="59"/>
      <c r="WPE157" s="59"/>
      <c r="WPF157" s="59"/>
      <c r="WPG157" s="59"/>
      <c r="WPH157" s="59"/>
      <c r="WPI157" s="59"/>
      <c r="WPJ157" s="59"/>
      <c r="WPK157" s="59"/>
      <c r="WPL157" s="59"/>
      <c r="WPM157" s="59"/>
      <c r="WPN157" s="59"/>
      <c r="WPO157" s="59"/>
      <c r="WPP157" s="59"/>
      <c r="WPQ157" s="59"/>
      <c r="WPR157" s="59"/>
      <c r="WPS157" s="59"/>
      <c r="WPT157" s="59"/>
      <c r="WPU157" s="59"/>
      <c r="WPV157" s="59"/>
      <c r="WPW157" s="59"/>
      <c r="WPX157" s="59"/>
      <c r="WPY157" s="59"/>
      <c r="WPZ157" s="59"/>
      <c r="WQA157" s="59"/>
      <c r="WQB157" s="59"/>
      <c r="WQC157" s="59"/>
      <c r="WQD157" s="59"/>
      <c r="WQE157" s="59"/>
      <c r="WQF157" s="59"/>
      <c r="WQG157" s="59"/>
      <c r="WQH157" s="59"/>
      <c r="WQI157" s="59"/>
      <c r="WQJ157" s="59"/>
      <c r="WQK157" s="59"/>
      <c r="WQL157" s="59"/>
      <c r="WQM157" s="59"/>
      <c r="WQN157" s="59"/>
      <c r="WQO157" s="59"/>
      <c r="WQP157" s="59"/>
      <c r="WQQ157" s="59"/>
      <c r="WQR157" s="59"/>
      <c r="WQS157" s="59"/>
      <c r="WQT157" s="59"/>
      <c r="WQU157" s="59"/>
      <c r="WQV157" s="59"/>
      <c r="WQW157" s="59"/>
      <c r="WQX157" s="59"/>
      <c r="WQY157" s="59"/>
      <c r="WQZ157" s="59"/>
      <c r="WRA157" s="59"/>
      <c r="WRB157" s="59"/>
      <c r="WRC157" s="59"/>
      <c r="WRD157" s="59"/>
      <c r="WRE157" s="59"/>
      <c r="WRF157" s="59"/>
      <c r="WRG157" s="59"/>
      <c r="WRH157" s="59"/>
      <c r="WRI157" s="59"/>
      <c r="WRJ157" s="59"/>
      <c r="WRK157" s="59"/>
      <c r="WRL157" s="59"/>
      <c r="WRM157" s="59"/>
      <c r="WRN157" s="59"/>
      <c r="WRO157" s="59"/>
      <c r="WRP157" s="59"/>
      <c r="WRQ157" s="59"/>
      <c r="WRR157" s="59"/>
      <c r="WRS157" s="59"/>
      <c r="WRT157" s="59"/>
      <c r="WRU157" s="59"/>
      <c r="WRV157" s="59"/>
      <c r="WRW157" s="59"/>
      <c r="WRX157" s="59"/>
      <c r="WRY157" s="59"/>
      <c r="WRZ157" s="59"/>
      <c r="WSA157" s="59"/>
      <c r="WSB157" s="59"/>
      <c r="WSC157" s="59"/>
      <c r="WSD157" s="59"/>
      <c r="WSE157" s="59"/>
      <c r="WSF157" s="59"/>
      <c r="WSG157" s="59"/>
      <c r="WSH157" s="59"/>
      <c r="WSI157" s="59"/>
      <c r="WSJ157" s="59"/>
      <c r="WSK157" s="59"/>
      <c r="WSL157" s="59"/>
      <c r="WSM157" s="59"/>
      <c r="WSN157" s="59"/>
      <c r="WSO157" s="59"/>
      <c r="WSP157" s="59"/>
      <c r="WSQ157" s="59"/>
      <c r="WSR157" s="59"/>
      <c r="WSS157" s="59"/>
      <c r="WST157" s="59"/>
      <c r="WSU157" s="59"/>
      <c r="WSV157" s="59"/>
      <c r="WSW157" s="59"/>
      <c r="WSX157" s="59"/>
      <c r="WSY157" s="59"/>
      <c r="WSZ157" s="59"/>
      <c r="WTA157" s="59"/>
      <c r="WTB157" s="59"/>
      <c r="WTC157" s="59"/>
      <c r="WTD157" s="59"/>
      <c r="WTE157" s="59"/>
      <c r="WTF157" s="59"/>
      <c r="WTG157" s="59"/>
      <c r="WTH157" s="59"/>
      <c r="WTI157" s="59"/>
      <c r="WTJ157" s="59"/>
      <c r="WTK157" s="59"/>
      <c r="WTL157" s="59"/>
      <c r="WTM157" s="59"/>
      <c r="WTN157" s="59"/>
      <c r="WTO157" s="59"/>
      <c r="WTP157" s="59"/>
      <c r="WTQ157" s="59"/>
      <c r="WTR157" s="59"/>
      <c r="WTS157" s="59"/>
      <c r="WTT157" s="59"/>
      <c r="WTU157" s="59"/>
      <c r="WTV157" s="59"/>
      <c r="WTW157" s="59"/>
      <c r="WTX157" s="59"/>
      <c r="WTY157" s="59"/>
      <c r="WTZ157" s="59"/>
      <c r="WUA157" s="59"/>
      <c r="WUB157" s="59"/>
      <c r="WUC157" s="59"/>
      <c r="WUD157" s="59"/>
      <c r="WUE157" s="59"/>
      <c r="WUF157" s="59"/>
      <c r="WUG157" s="59"/>
      <c r="WUH157" s="59"/>
      <c r="WUI157" s="59"/>
      <c r="WUJ157" s="59"/>
      <c r="WUK157" s="59"/>
      <c r="WUL157" s="59"/>
      <c r="WUM157" s="59"/>
      <c r="WUN157" s="59"/>
      <c r="WUO157" s="59"/>
      <c r="WUP157" s="59"/>
      <c r="WUQ157" s="59"/>
      <c r="WUR157" s="59"/>
      <c r="WUS157" s="59"/>
      <c r="WUT157" s="59"/>
      <c r="WUU157" s="59"/>
      <c r="WUV157" s="59"/>
      <c r="WUW157" s="59"/>
      <c r="WUX157" s="59"/>
      <c r="WUY157" s="59"/>
      <c r="WUZ157" s="59"/>
      <c r="WVA157" s="59"/>
      <c r="WVB157" s="59"/>
      <c r="WVC157" s="59"/>
      <c r="WVD157" s="59"/>
      <c r="WVE157" s="59"/>
      <c r="WVF157" s="59"/>
      <c r="WVG157" s="59"/>
      <c r="WVH157" s="59"/>
      <c r="WVI157" s="59"/>
      <c r="WVJ157" s="59"/>
      <c r="WVK157" s="59"/>
      <c r="WVL157" s="59"/>
      <c r="WVM157" s="59"/>
      <c r="WVN157" s="59"/>
      <c r="WVO157" s="59"/>
      <c r="WVP157" s="59"/>
      <c r="WVQ157" s="59"/>
      <c r="WVR157" s="59"/>
      <c r="WVS157" s="59"/>
      <c r="WVT157" s="59"/>
      <c r="WVU157" s="59"/>
      <c r="WVV157" s="59"/>
      <c r="WVW157" s="59"/>
      <c r="WVX157" s="59"/>
      <c r="WVY157" s="59"/>
      <c r="WVZ157" s="59"/>
      <c r="WWA157" s="59"/>
      <c r="WWB157" s="59"/>
      <c r="WWC157" s="59"/>
      <c r="WWD157" s="59"/>
      <c r="WWE157" s="59"/>
      <c r="WWF157" s="59"/>
      <c r="WWG157" s="59"/>
      <c r="WWH157" s="59"/>
      <c r="WWI157" s="59"/>
      <c r="WWJ157" s="59"/>
      <c r="WWK157" s="59"/>
      <c r="WWL157" s="59"/>
      <c r="WWM157" s="59"/>
      <c r="WWN157" s="59"/>
      <c r="WWO157" s="59"/>
      <c r="WWP157" s="59"/>
      <c r="WWQ157" s="59"/>
      <c r="WWR157" s="59"/>
      <c r="WWS157" s="59"/>
      <c r="WWT157" s="59"/>
      <c r="WWU157" s="59"/>
      <c r="WWV157" s="59"/>
      <c r="WWW157" s="59"/>
      <c r="WWX157" s="59"/>
      <c r="WWY157" s="59"/>
      <c r="WWZ157" s="59"/>
      <c r="WXA157" s="59"/>
      <c r="WXB157" s="59"/>
      <c r="WXC157" s="59"/>
      <c r="WXD157" s="59"/>
      <c r="WXE157" s="59"/>
      <c r="WXF157" s="59"/>
      <c r="WXG157" s="59"/>
      <c r="WXH157" s="59"/>
      <c r="WXI157" s="59"/>
      <c r="WXJ157" s="59"/>
      <c r="WXK157" s="59"/>
      <c r="WXL157" s="59"/>
      <c r="WXM157" s="59"/>
      <c r="WXN157" s="59"/>
      <c r="WXO157" s="59"/>
      <c r="WXP157" s="59"/>
      <c r="WXQ157" s="59"/>
      <c r="WXR157" s="59"/>
      <c r="WXS157" s="59"/>
      <c r="WXT157" s="59"/>
      <c r="WXU157" s="59"/>
      <c r="WXV157" s="59"/>
      <c r="WXW157" s="59"/>
      <c r="WXX157" s="59"/>
      <c r="WXY157" s="59"/>
      <c r="WXZ157" s="59"/>
      <c r="WYA157" s="59"/>
      <c r="WYB157" s="59"/>
      <c r="WYC157" s="59"/>
      <c r="WYD157" s="59"/>
      <c r="WYE157" s="59"/>
      <c r="WYF157" s="59"/>
      <c r="WYG157" s="59"/>
      <c r="WYH157" s="59"/>
      <c r="WYI157" s="59"/>
      <c r="WYJ157" s="59"/>
      <c r="WYK157" s="59"/>
      <c r="WYL157" s="59"/>
      <c r="WYM157" s="59"/>
      <c r="WYN157" s="59"/>
      <c r="WYO157" s="59"/>
      <c r="WYP157" s="59"/>
      <c r="WYQ157" s="59"/>
      <c r="WYR157" s="59"/>
      <c r="WYS157" s="59"/>
      <c r="WYT157" s="59"/>
      <c r="WYU157" s="59"/>
      <c r="WYV157" s="59"/>
      <c r="WYW157" s="59"/>
      <c r="WYX157" s="59"/>
      <c r="WYY157" s="59"/>
      <c r="WYZ157" s="59"/>
      <c r="WZA157" s="59"/>
      <c r="WZB157" s="59"/>
      <c r="WZC157" s="59"/>
      <c r="WZD157" s="59"/>
      <c r="WZE157" s="59"/>
      <c r="WZF157" s="59"/>
      <c r="WZG157" s="59"/>
      <c r="WZH157" s="59"/>
      <c r="WZI157" s="59"/>
      <c r="WZJ157" s="59"/>
      <c r="WZK157" s="59"/>
      <c r="WZL157" s="59"/>
      <c r="WZM157" s="59"/>
      <c r="WZN157" s="59"/>
      <c r="WZO157" s="59"/>
      <c r="WZP157" s="59"/>
      <c r="WZQ157" s="59"/>
      <c r="WZR157" s="59"/>
      <c r="WZS157" s="59"/>
      <c r="WZT157" s="59"/>
      <c r="WZU157" s="59"/>
      <c r="WZV157" s="59"/>
      <c r="WZW157" s="59"/>
      <c r="WZX157" s="59"/>
      <c r="WZY157" s="59"/>
      <c r="WZZ157" s="59"/>
      <c r="XAA157" s="59"/>
      <c r="XAB157" s="59"/>
      <c r="XAC157" s="59"/>
      <c r="XAD157" s="59"/>
      <c r="XAE157" s="59"/>
      <c r="XAF157" s="59"/>
      <c r="XAG157" s="59"/>
      <c r="XAH157" s="59"/>
      <c r="XAI157" s="59"/>
      <c r="XAJ157" s="59"/>
      <c r="XAK157" s="59"/>
      <c r="XAL157" s="59"/>
      <c r="XAM157" s="59"/>
      <c r="XAN157" s="59"/>
      <c r="XAO157" s="59"/>
      <c r="XAP157" s="59"/>
      <c r="XAQ157" s="59"/>
      <c r="XAR157" s="59"/>
      <c r="XAS157" s="59"/>
      <c r="XAT157" s="59"/>
      <c r="XAU157" s="59"/>
      <c r="XAV157" s="59"/>
      <c r="XAW157" s="59"/>
      <c r="XAX157" s="59"/>
      <c r="XAY157" s="59"/>
      <c r="XAZ157" s="59"/>
      <c r="XBA157" s="59"/>
      <c r="XBB157" s="59"/>
      <c r="XBC157" s="59"/>
      <c r="XBD157" s="59"/>
      <c r="XBE157" s="59"/>
      <c r="XBF157" s="59"/>
      <c r="XBG157" s="59"/>
      <c r="XBH157" s="59"/>
      <c r="XBI157" s="59"/>
      <c r="XBJ157" s="59"/>
      <c r="XBK157" s="59"/>
      <c r="XBL157" s="59"/>
      <c r="XBM157" s="59"/>
      <c r="XBN157" s="59"/>
      <c r="XBO157" s="59"/>
      <c r="XBP157" s="59"/>
      <c r="XBQ157" s="59"/>
      <c r="XBR157" s="59"/>
      <c r="XBS157" s="59"/>
      <c r="XBT157" s="59"/>
      <c r="XBU157" s="59"/>
      <c r="XBV157" s="59"/>
      <c r="XBW157" s="59"/>
      <c r="XBX157" s="59"/>
      <c r="XBY157" s="59"/>
      <c r="XBZ157" s="59"/>
      <c r="XCA157" s="59"/>
      <c r="XCB157" s="59"/>
    </row>
    <row r="158" spans="1:16304" s="102" customFormat="1" ht="31.5" x14ac:dyDescent="0.2">
      <c r="A158" s="140" t="s">
        <v>813</v>
      </c>
      <c r="B158" s="2">
        <v>912</v>
      </c>
      <c r="C158" s="15" t="s">
        <v>60</v>
      </c>
      <c r="D158" s="2" t="s">
        <v>54</v>
      </c>
      <c r="E158" s="15" t="s">
        <v>359</v>
      </c>
      <c r="F158" s="15"/>
      <c r="G158" s="71">
        <f>G160</f>
        <v>2778</v>
      </c>
      <c r="H158" s="82">
        <f>H160</f>
        <v>2809</v>
      </c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</row>
    <row r="159" spans="1:16304" s="102" customFormat="1" x14ac:dyDescent="0.2">
      <c r="A159" s="141" t="s">
        <v>602</v>
      </c>
      <c r="B159" s="2">
        <v>912</v>
      </c>
      <c r="C159" s="63" t="s">
        <v>60</v>
      </c>
      <c r="D159" s="63" t="s">
        <v>54</v>
      </c>
      <c r="E159" s="15" t="s">
        <v>439</v>
      </c>
      <c r="F159" s="1"/>
      <c r="G159" s="100">
        <f t="shared" ref="G159:H162" si="21">G160</f>
        <v>2778</v>
      </c>
      <c r="H159" s="101">
        <f t="shared" si="21"/>
        <v>2809</v>
      </c>
      <c r="I159" s="231"/>
      <c r="J159" s="231"/>
      <c r="K159" s="231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</row>
    <row r="160" spans="1:16304" s="59" customFormat="1" ht="47.25" x14ac:dyDescent="0.2">
      <c r="A160" s="140" t="s">
        <v>399</v>
      </c>
      <c r="B160" s="2">
        <v>912</v>
      </c>
      <c r="C160" s="15" t="s">
        <v>60</v>
      </c>
      <c r="D160" s="15" t="s">
        <v>54</v>
      </c>
      <c r="E160" s="24" t="s">
        <v>456</v>
      </c>
      <c r="F160" s="63"/>
      <c r="G160" s="71">
        <f t="shared" si="21"/>
        <v>2778</v>
      </c>
      <c r="H160" s="82">
        <f t="shared" si="21"/>
        <v>2809</v>
      </c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</row>
    <row r="161" spans="1:46" s="59" customFormat="1" ht="31.5" x14ac:dyDescent="0.2">
      <c r="A161" s="136" t="s">
        <v>5</v>
      </c>
      <c r="B161" s="65">
        <v>912</v>
      </c>
      <c r="C161" s="17" t="s">
        <v>49</v>
      </c>
      <c r="D161" s="17" t="s">
        <v>54</v>
      </c>
      <c r="E161" s="25" t="s">
        <v>601</v>
      </c>
      <c r="F161" s="18"/>
      <c r="G161" s="91">
        <f t="shared" si="21"/>
        <v>2778</v>
      </c>
      <c r="H161" s="92">
        <f t="shared" si="21"/>
        <v>2809</v>
      </c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</row>
    <row r="162" spans="1:46" s="59" customFormat="1" ht="63" x14ac:dyDescent="0.2">
      <c r="A162" s="137" t="s">
        <v>29</v>
      </c>
      <c r="B162" s="65">
        <v>912</v>
      </c>
      <c r="C162" s="64" t="s">
        <v>49</v>
      </c>
      <c r="D162" s="64" t="s">
        <v>54</v>
      </c>
      <c r="E162" s="27" t="s">
        <v>601</v>
      </c>
      <c r="F162" s="28">
        <v>100</v>
      </c>
      <c r="G162" s="93">
        <f t="shared" si="21"/>
        <v>2778</v>
      </c>
      <c r="H162" s="94">
        <f t="shared" si="21"/>
        <v>2809</v>
      </c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</row>
    <row r="163" spans="1:46" s="59" customFormat="1" ht="31.5" x14ac:dyDescent="0.2">
      <c r="A163" s="137" t="s">
        <v>8</v>
      </c>
      <c r="B163" s="65">
        <v>912</v>
      </c>
      <c r="C163" s="64" t="s">
        <v>49</v>
      </c>
      <c r="D163" s="64" t="s">
        <v>54</v>
      </c>
      <c r="E163" s="27" t="s">
        <v>601</v>
      </c>
      <c r="F163" s="28">
        <v>120</v>
      </c>
      <c r="G163" s="93">
        <f>SUM(G164:G166)</f>
        <v>2778</v>
      </c>
      <c r="H163" s="94">
        <f>SUM(H164:H166)</f>
        <v>2809</v>
      </c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</row>
    <row r="164" spans="1:46" s="59" customFormat="1" x14ac:dyDescent="0.2">
      <c r="A164" s="137" t="s">
        <v>410</v>
      </c>
      <c r="B164" s="65">
        <v>912</v>
      </c>
      <c r="C164" s="64" t="s">
        <v>49</v>
      </c>
      <c r="D164" s="64" t="s">
        <v>54</v>
      </c>
      <c r="E164" s="27" t="s">
        <v>601</v>
      </c>
      <c r="F164" s="28">
        <v>121</v>
      </c>
      <c r="G164" s="93">
        <v>1520</v>
      </c>
      <c r="H164" s="94">
        <v>1551</v>
      </c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</row>
    <row r="165" spans="1:46" s="59" customFormat="1" ht="31.5" x14ac:dyDescent="0.2">
      <c r="A165" s="137" t="s">
        <v>122</v>
      </c>
      <c r="B165" s="65">
        <v>912</v>
      </c>
      <c r="C165" s="64" t="s">
        <v>49</v>
      </c>
      <c r="D165" s="64" t="s">
        <v>54</v>
      </c>
      <c r="E165" s="27" t="s">
        <v>601</v>
      </c>
      <c r="F165" s="28">
        <v>122</v>
      </c>
      <c r="G165" s="93">
        <v>620</v>
      </c>
      <c r="H165" s="94">
        <v>620</v>
      </c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</row>
    <row r="166" spans="1:46" s="59" customFormat="1" ht="45" customHeight="1" x14ac:dyDescent="0.2">
      <c r="A166" s="137" t="s">
        <v>202</v>
      </c>
      <c r="B166" s="65">
        <v>912</v>
      </c>
      <c r="C166" s="64" t="s">
        <v>49</v>
      </c>
      <c r="D166" s="64" t="s">
        <v>54</v>
      </c>
      <c r="E166" s="27" t="s">
        <v>601</v>
      </c>
      <c r="F166" s="28">
        <v>129</v>
      </c>
      <c r="G166" s="93">
        <v>638</v>
      </c>
      <c r="H166" s="94">
        <v>638</v>
      </c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</row>
    <row r="167" spans="1:46" s="59" customFormat="1" ht="31.5" x14ac:dyDescent="0.2">
      <c r="A167" s="140" t="s">
        <v>709</v>
      </c>
      <c r="B167" s="2">
        <v>912</v>
      </c>
      <c r="C167" s="15" t="s">
        <v>49</v>
      </c>
      <c r="D167" s="15" t="s">
        <v>54</v>
      </c>
      <c r="E167" s="15" t="s">
        <v>208</v>
      </c>
      <c r="F167" s="29"/>
      <c r="G167" s="71">
        <f>G168+G180</f>
        <v>326771</v>
      </c>
      <c r="H167" s="82">
        <f t="shared" ref="H167" si="22">H168+H180</f>
        <v>327442</v>
      </c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</row>
    <row r="168" spans="1:46" s="59" customFormat="1" x14ac:dyDescent="0.2">
      <c r="A168" s="141" t="s">
        <v>128</v>
      </c>
      <c r="B168" s="1">
        <v>912</v>
      </c>
      <c r="C168" s="63" t="s">
        <v>60</v>
      </c>
      <c r="D168" s="63" t="s">
        <v>54</v>
      </c>
      <c r="E168" s="30" t="s">
        <v>209</v>
      </c>
      <c r="F168" s="31"/>
      <c r="G168" s="100">
        <f t="shared" ref="G168:H168" si="23">G169+G174</f>
        <v>5190</v>
      </c>
      <c r="H168" s="101">
        <f t="shared" si="23"/>
        <v>5195</v>
      </c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</row>
    <row r="169" spans="1:46" s="60" customFormat="1" ht="47.25" x14ac:dyDescent="0.2">
      <c r="A169" s="140" t="s">
        <v>210</v>
      </c>
      <c r="B169" s="2">
        <v>912</v>
      </c>
      <c r="C169" s="15" t="s">
        <v>60</v>
      </c>
      <c r="D169" s="15" t="s">
        <v>54</v>
      </c>
      <c r="E169" s="24" t="s">
        <v>507</v>
      </c>
      <c r="F169" s="32"/>
      <c r="G169" s="71">
        <f t="shared" ref="G169:H172" si="24">G170</f>
        <v>600</v>
      </c>
      <c r="H169" s="82">
        <f t="shared" si="24"/>
        <v>600</v>
      </c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</row>
    <row r="170" spans="1:46" s="59" customFormat="1" x14ac:dyDescent="0.2">
      <c r="A170" s="136" t="s">
        <v>504</v>
      </c>
      <c r="B170" s="16">
        <v>912</v>
      </c>
      <c r="C170" s="17" t="s">
        <v>49</v>
      </c>
      <c r="D170" s="17" t="s">
        <v>54</v>
      </c>
      <c r="E170" s="17" t="s">
        <v>508</v>
      </c>
      <c r="F170" s="64"/>
      <c r="G170" s="91">
        <f t="shared" si="24"/>
        <v>600</v>
      </c>
      <c r="H170" s="92">
        <f t="shared" si="24"/>
        <v>600</v>
      </c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</row>
    <row r="171" spans="1:46" s="59" customFormat="1" ht="31.5" x14ac:dyDescent="0.2">
      <c r="A171" s="137" t="s">
        <v>22</v>
      </c>
      <c r="B171" s="65">
        <v>912</v>
      </c>
      <c r="C171" s="64" t="s">
        <v>49</v>
      </c>
      <c r="D171" s="64" t="s">
        <v>54</v>
      </c>
      <c r="E171" s="64" t="s">
        <v>508</v>
      </c>
      <c r="F171" s="64" t="s">
        <v>15</v>
      </c>
      <c r="G171" s="93">
        <f t="shared" si="24"/>
        <v>600</v>
      </c>
      <c r="H171" s="94">
        <f t="shared" si="24"/>
        <v>600</v>
      </c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</row>
    <row r="172" spans="1:46" s="59" customFormat="1" ht="31.5" x14ac:dyDescent="0.2">
      <c r="A172" s="137" t="s">
        <v>17</v>
      </c>
      <c r="B172" s="65">
        <v>912</v>
      </c>
      <c r="C172" s="64" t="s">
        <v>49</v>
      </c>
      <c r="D172" s="64" t="s">
        <v>54</v>
      </c>
      <c r="E172" s="64" t="s">
        <v>508</v>
      </c>
      <c r="F172" s="64" t="s">
        <v>16</v>
      </c>
      <c r="G172" s="93">
        <f t="shared" si="24"/>
        <v>600</v>
      </c>
      <c r="H172" s="94">
        <f t="shared" si="24"/>
        <v>600</v>
      </c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</row>
    <row r="173" spans="1:46" s="59" customFormat="1" x14ac:dyDescent="0.2">
      <c r="A173" s="137" t="s">
        <v>826</v>
      </c>
      <c r="B173" s="65">
        <v>912</v>
      </c>
      <c r="C173" s="64" t="s">
        <v>49</v>
      </c>
      <c r="D173" s="64" t="s">
        <v>54</v>
      </c>
      <c r="E173" s="64" t="s">
        <v>508</v>
      </c>
      <c r="F173" s="64" t="s">
        <v>126</v>
      </c>
      <c r="G173" s="93">
        <v>600</v>
      </c>
      <c r="H173" s="94">
        <v>600</v>
      </c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</row>
    <row r="174" spans="1:46" s="59" customFormat="1" ht="63" x14ac:dyDescent="0.2">
      <c r="A174" s="136" t="s">
        <v>3</v>
      </c>
      <c r="B174" s="16">
        <v>912</v>
      </c>
      <c r="C174" s="17" t="s">
        <v>60</v>
      </c>
      <c r="D174" s="17" t="s">
        <v>54</v>
      </c>
      <c r="E174" s="17" t="s">
        <v>509</v>
      </c>
      <c r="F174" s="17"/>
      <c r="G174" s="91">
        <f t="shared" ref="G174:H175" si="25">G175</f>
        <v>4590</v>
      </c>
      <c r="H174" s="92">
        <f t="shared" si="25"/>
        <v>4595</v>
      </c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</row>
    <row r="175" spans="1:46" s="59" customFormat="1" ht="63" x14ac:dyDescent="0.2">
      <c r="A175" s="137" t="s">
        <v>29</v>
      </c>
      <c r="B175" s="65">
        <v>912</v>
      </c>
      <c r="C175" s="64" t="s">
        <v>60</v>
      </c>
      <c r="D175" s="64" t="s">
        <v>54</v>
      </c>
      <c r="E175" s="64" t="s">
        <v>509</v>
      </c>
      <c r="F175" s="64" t="s">
        <v>30</v>
      </c>
      <c r="G175" s="93">
        <f t="shared" si="25"/>
        <v>4590</v>
      </c>
      <c r="H175" s="94">
        <f t="shared" si="25"/>
        <v>4595</v>
      </c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</row>
    <row r="176" spans="1:46" s="59" customFormat="1" ht="31.5" x14ac:dyDescent="0.2">
      <c r="A176" s="137" t="s">
        <v>8</v>
      </c>
      <c r="B176" s="65">
        <v>912</v>
      </c>
      <c r="C176" s="64" t="s">
        <v>60</v>
      </c>
      <c r="D176" s="64" t="s">
        <v>54</v>
      </c>
      <c r="E176" s="64" t="s">
        <v>509</v>
      </c>
      <c r="F176" s="64" t="s">
        <v>117</v>
      </c>
      <c r="G176" s="93">
        <f t="shared" ref="G176:H176" si="26">G177+G178+G179</f>
        <v>4590</v>
      </c>
      <c r="H176" s="94">
        <f t="shared" si="26"/>
        <v>4595</v>
      </c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</row>
    <row r="177" spans="1:46" s="59" customFormat="1" x14ac:dyDescent="0.2">
      <c r="A177" s="137" t="s">
        <v>410</v>
      </c>
      <c r="B177" s="65">
        <v>912</v>
      </c>
      <c r="C177" s="64" t="s">
        <v>60</v>
      </c>
      <c r="D177" s="64" t="s">
        <v>54</v>
      </c>
      <c r="E177" s="64" t="s">
        <v>509</v>
      </c>
      <c r="F177" s="64" t="s">
        <v>124</v>
      </c>
      <c r="G177" s="93">
        <v>2464</v>
      </c>
      <c r="H177" s="94">
        <v>2469</v>
      </c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</row>
    <row r="178" spans="1:46" s="59" customFormat="1" ht="34.5" customHeight="1" x14ac:dyDescent="0.2">
      <c r="A178" s="137" t="s">
        <v>122</v>
      </c>
      <c r="B178" s="65">
        <v>912</v>
      </c>
      <c r="C178" s="64" t="s">
        <v>60</v>
      </c>
      <c r="D178" s="64" t="s">
        <v>54</v>
      </c>
      <c r="E178" s="64" t="s">
        <v>509</v>
      </c>
      <c r="F178" s="64" t="s">
        <v>125</v>
      </c>
      <c r="G178" s="93">
        <v>1061</v>
      </c>
      <c r="H178" s="94">
        <v>1061</v>
      </c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</row>
    <row r="179" spans="1:46" s="59" customFormat="1" ht="47.25" x14ac:dyDescent="0.2">
      <c r="A179" s="137" t="s">
        <v>202</v>
      </c>
      <c r="B179" s="65">
        <v>912</v>
      </c>
      <c r="C179" s="64" t="s">
        <v>60</v>
      </c>
      <c r="D179" s="64" t="s">
        <v>54</v>
      </c>
      <c r="E179" s="64" t="s">
        <v>509</v>
      </c>
      <c r="F179" s="64" t="s">
        <v>205</v>
      </c>
      <c r="G179" s="93">
        <v>1065</v>
      </c>
      <c r="H179" s="94">
        <v>1065</v>
      </c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</row>
    <row r="180" spans="1:46" s="59" customFormat="1" x14ac:dyDescent="0.2">
      <c r="A180" s="141" t="s">
        <v>480</v>
      </c>
      <c r="B180" s="1">
        <v>912</v>
      </c>
      <c r="C180" s="63" t="s">
        <v>60</v>
      </c>
      <c r="D180" s="63" t="s">
        <v>54</v>
      </c>
      <c r="E180" s="30" t="s">
        <v>484</v>
      </c>
      <c r="F180" s="17"/>
      <c r="G180" s="100">
        <f t="shared" ref="G180:H180" si="27">G181+G186+G191</f>
        <v>321581</v>
      </c>
      <c r="H180" s="101">
        <f t="shared" si="27"/>
        <v>322247</v>
      </c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</row>
    <row r="181" spans="1:46" s="59" customFormat="1" ht="31.5" x14ac:dyDescent="0.2">
      <c r="A181" s="140" t="s">
        <v>481</v>
      </c>
      <c r="B181" s="2">
        <v>912</v>
      </c>
      <c r="C181" s="15" t="s">
        <v>60</v>
      </c>
      <c r="D181" s="15" t="s">
        <v>54</v>
      </c>
      <c r="E181" s="24" t="s">
        <v>485</v>
      </c>
      <c r="F181" s="32"/>
      <c r="G181" s="71">
        <f t="shared" ref="G181:H184" si="28">G182</f>
        <v>682</v>
      </c>
      <c r="H181" s="82">
        <f t="shared" si="28"/>
        <v>1038</v>
      </c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</row>
    <row r="182" spans="1:46" s="59" customFormat="1" ht="63" x14ac:dyDescent="0.2">
      <c r="A182" s="136" t="s">
        <v>482</v>
      </c>
      <c r="B182" s="16">
        <v>912</v>
      </c>
      <c r="C182" s="17" t="s">
        <v>60</v>
      </c>
      <c r="D182" s="17" t="s">
        <v>54</v>
      </c>
      <c r="E182" s="25" t="s">
        <v>486</v>
      </c>
      <c r="F182" s="17"/>
      <c r="G182" s="91">
        <f t="shared" si="28"/>
        <v>682</v>
      </c>
      <c r="H182" s="92">
        <f t="shared" si="28"/>
        <v>1038</v>
      </c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</row>
    <row r="183" spans="1:46" s="59" customFormat="1" ht="31.5" x14ac:dyDescent="0.2">
      <c r="A183" s="137" t="s">
        <v>22</v>
      </c>
      <c r="B183" s="65">
        <v>912</v>
      </c>
      <c r="C183" s="64" t="s">
        <v>60</v>
      </c>
      <c r="D183" s="64" t="s">
        <v>54</v>
      </c>
      <c r="E183" s="27" t="s">
        <v>486</v>
      </c>
      <c r="F183" s="64" t="s">
        <v>15</v>
      </c>
      <c r="G183" s="93">
        <f t="shared" si="28"/>
        <v>682</v>
      </c>
      <c r="H183" s="94">
        <f t="shared" si="28"/>
        <v>1038</v>
      </c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</row>
    <row r="184" spans="1:46" s="59" customFormat="1" ht="31.5" x14ac:dyDescent="0.2">
      <c r="A184" s="137" t="s">
        <v>17</v>
      </c>
      <c r="B184" s="65">
        <v>912</v>
      </c>
      <c r="C184" s="64" t="s">
        <v>60</v>
      </c>
      <c r="D184" s="64" t="s">
        <v>54</v>
      </c>
      <c r="E184" s="27" t="s">
        <v>486</v>
      </c>
      <c r="F184" s="64" t="s">
        <v>16</v>
      </c>
      <c r="G184" s="93">
        <f t="shared" si="28"/>
        <v>682</v>
      </c>
      <c r="H184" s="94">
        <f t="shared" si="28"/>
        <v>1038</v>
      </c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</row>
    <row r="185" spans="1:46" s="59" customFormat="1" x14ac:dyDescent="0.2">
      <c r="A185" s="137" t="s">
        <v>826</v>
      </c>
      <c r="B185" s="65">
        <v>912</v>
      </c>
      <c r="C185" s="64" t="s">
        <v>60</v>
      </c>
      <c r="D185" s="64" t="s">
        <v>54</v>
      </c>
      <c r="E185" s="27" t="s">
        <v>486</v>
      </c>
      <c r="F185" s="64" t="s">
        <v>126</v>
      </c>
      <c r="G185" s="93">
        <v>682</v>
      </c>
      <c r="H185" s="94">
        <v>1038</v>
      </c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</row>
    <row r="186" spans="1:46" s="59" customFormat="1" ht="48.75" customHeight="1" x14ac:dyDescent="0.2">
      <c r="A186" s="140" t="s">
        <v>207</v>
      </c>
      <c r="B186" s="2">
        <v>912</v>
      </c>
      <c r="C186" s="15" t="s">
        <v>60</v>
      </c>
      <c r="D186" s="15" t="s">
        <v>54</v>
      </c>
      <c r="E186" s="24" t="s">
        <v>487</v>
      </c>
      <c r="F186" s="32"/>
      <c r="G186" s="71">
        <f t="shared" ref="G186:H189" si="29">G187</f>
        <v>940</v>
      </c>
      <c r="H186" s="82">
        <f t="shared" si="29"/>
        <v>1250</v>
      </c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</row>
    <row r="187" spans="1:46" s="59" customFormat="1" x14ac:dyDescent="0.2">
      <c r="A187" s="136" t="s">
        <v>483</v>
      </c>
      <c r="B187" s="16">
        <v>912</v>
      </c>
      <c r="C187" s="17" t="s">
        <v>60</v>
      </c>
      <c r="D187" s="17" t="s">
        <v>54</v>
      </c>
      <c r="E187" s="25" t="s">
        <v>488</v>
      </c>
      <c r="F187" s="17"/>
      <c r="G187" s="91">
        <f t="shared" si="29"/>
        <v>940</v>
      </c>
      <c r="H187" s="92">
        <f t="shared" si="29"/>
        <v>1250</v>
      </c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</row>
    <row r="188" spans="1:46" s="59" customFormat="1" ht="31.5" x14ac:dyDescent="0.2">
      <c r="A188" s="137" t="s">
        <v>22</v>
      </c>
      <c r="B188" s="65">
        <v>912</v>
      </c>
      <c r="C188" s="64" t="s">
        <v>60</v>
      </c>
      <c r="D188" s="64" t="s">
        <v>54</v>
      </c>
      <c r="E188" s="27" t="s">
        <v>488</v>
      </c>
      <c r="F188" s="64" t="s">
        <v>15</v>
      </c>
      <c r="G188" s="93">
        <f t="shared" si="29"/>
        <v>940</v>
      </c>
      <c r="H188" s="94">
        <f t="shared" si="29"/>
        <v>1250</v>
      </c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</row>
    <row r="189" spans="1:46" s="59" customFormat="1" ht="31.5" x14ac:dyDescent="0.2">
      <c r="A189" s="137" t="s">
        <v>17</v>
      </c>
      <c r="B189" s="65">
        <v>912</v>
      </c>
      <c r="C189" s="64" t="s">
        <v>60</v>
      </c>
      <c r="D189" s="64" t="s">
        <v>54</v>
      </c>
      <c r="E189" s="27" t="s">
        <v>488</v>
      </c>
      <c r="F189" s="64" t="s">
        <v>16</v>
      </c>
      <c r="G189" s="93">
        <f t="shared" si="29"/>
        <v>940</v>
      </c>
      <c r="H189" s="94">
        <f t="shared" si="29"/>
        <v>1250</v>
      </c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</row>
    <row r="190" spans="1:46" s="59" customFormat="1" x14ac:dyDescent="0.2">
      <c r="A190" s="137" t="s">
        <v>826</v>
      </c>
      <c r="B190" s="65">
        <v>912</v>
      </c>
      <c r="C190" s="64" t="s">
        <v>60</v>
      </c>
      <c r="D190" s="64" t="s">
        <v>54</v>
      </c>
      <c r="E190" s="27" t="s">
        <v>488</v>
      </c>
      <c r="F190" s="64" t="s">
        <v>126</v>
      </c>
      <c r="G190" s="93">
        <v>940</v>
      </c>
      <c r="H190" s="94">
        <v>1250</v>
      </c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</row>
    <row r="191" spans="1:46" s="59" customFormat="1" ht="45" customHeight="1" x14ac:dyDescent="0.2">
      <c r="A191" s="140" t="s">
        <v>501</v>
      </c>
      <c r="B191" s="2">
        <v>912</v>
      </c>
      <c r="C191" s="15" t="s">
        <v>60</v>
      </c>
      <c r="D191" s="15" t="s">
        <v>54</v>
      </c>
      <c r="E191" s="24" t="s">
        <v>502</v>
      </c>
      <c r="F191" s="63"/>
      <c r="G191" s="71">
        <f>G192+G206+G210+G214+G218+G224</f>
        <v>319959</v>
      </c>
      <c r="H191" s="82">
        <f>H192+H206+H210+H214+H218+H224</f>
        <v>319959</v>
      </c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</row>
    <row r="192" spans="1:46" s="102" customFormat="1" x14ac:dyDescent="0.2">
      <c r="A192" s="136" t="s">
        <v>505</v>
      </c>
      <c r="B192" s="16">
        <v>912</v>
      </c>
      <c r="C192" s="17" t="s">
        <v>60</v>
      </c>
      <c r="D192" s="17" t="s">
        <v>54</v>
      </c>
      <c r="E192" s="25" t="s">
        <v>510</v>
      </c>
      <c r="F192" s="17"/>
      <c r="G192" s="91">
        <f t="shared" ref="G192:H192" si="30">G193+G198+G202</f>
        <v>290510.7</v>
      </c>
      <c r="H192" s="92">
        <f t="shared" si="30"/>
        <v>290510.7</v>
      </c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</row>
    <row r="193" spans="1:46" s="59" customFormat="1" ht="63" x14ac:dyDescent="0.2">
      <c r="A193" s="137" t="s">
        <v>262</v>
      </c>
      <c r="B193" s="65">
        <v>912</v>
      </c>
      <c r="C193" s="64" t="s">
        <v>49</v>
      </c>
      <c r="D193" s="64" t="s">
        <v>54</v>
      </c>
      <c r="E193" s="27" t="s">
        <v>510</v>
      </c>
      <c r="F193" s="64">
        <v>100</v>
      </c>
      <c r="G193" s="93">
        <f t="shared" ref="G193:H193" si="31">G194</f>
        <v>280057.7</v>
      </c>
      <c r="H193" s="94">
        <f t="shared" si="31"/>
        <v>280057.7</v>
      </c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</row>
    <row r="194" spans="1:46" s="59" customFormat="1" ht="33" customHeight="1" x14ac:dyDescent="0.2">
      <c r="A194" s="137" t="s">
        <v>8</v>
      </c>
      <c r="B194" s="65">
        <v>912</v>
      </c>
      <c r="C194" s="64" t="s">
        <v>49</v>
      </c>
      <c r="D194" s="64" t="s">
        <v>54</v>
      </c>
      <c r="E194" s="27" t="s">
        <v>510</v>
      </c>
      <c r="F194" s="64">
        <v>120</v>
      </c>
      <c r="G194" s="93">
        <f>G195+G196+G197</f>
        <v>280057.7</v>
      </c>
      <c r="H194" s="94">
        <f>H195+H196+H197</f>
        <v>280057.7</v>
      </c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</row>
    <row r="195" spans="1:46" s="59" customFormat="1" x14ac:dyDescent="0.2">
      <c r="A195" s="137" t="s">
        <v>410</v>
      </c>
      <c r="B195" s="65">
        <v>912</v>
      </c>
      <c r="C195" s="64" t="s">
        <v>49</v>
      </c>
      <c r="D195" s="64" t="s">
        <v>54</v>
      </c>
      <c r="E195" s="27" t="s">
        <v>510</v>
      </c>
      <c r="F195" s="64" t="s">
        <v>124</v>
      </c>
      <c r="G195" s="93">
        <v>158763</v>
      </c>
      <c r="H195" s="94">
        <v>158763</v>
      </c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</row>
    <row r="196" spans="1:46" s="102" customFormat="1" ht="31.5" x14ac:dyDescent="0.2">
      <c r="A196" s="137" t="s">
        <v>122</v>
      </c>
      <c r="B196" s="19">
        <v>912</v>
      </c>
      <c r="C196" s="7" t="s">
        <v>49</v>
      </c>
      <c r="D196" s="7" t="s">
        <v>54</v>
      </c>
      <c r="E196" s="27" t="s">
        <v>510</v>
      </c>
      <c r="F196" s="64" t="s">
        <v>125</v>
      </c>
      <c r="G196" s="93">
        <f>57370+420.7</f>
        <v>57790.7</v>
      </c>
      <c r="H196" s="94">
        <f>57370+420.7</f>
        <v>57790.7</v>
      </c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</row>
    <row r="197" spans="1:46" s="59" customFormat="1" ht="47.25" x14ac:dyDescent="0.2">
      <c r="A197" s="137" t="s">
        <v>202</v>
      </c>
      <c r="B197" s="65">
        <v>912</v>
      </c>
      <c r="C197" s="64" t="s">
        <v>49</v>
      </c>
      <c r="D197" s="64" t="s">
        <v>54</v>
      </c>
      <c r="E197" s="27" t="s">
        <v>510</v>
      </c>
      <c r="F197" s="64" t="s">
        <v>205</v>
      </c>
      <c r="G197" s="93">
        <v>63504</v>
      </c>
      <c r="H197" s="94">
        <v>63504</v>
      </c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</row>
    <row r="198" spans="1:46" s="59" customFormat="1" ht="31.5" x14ac:dyDescent="0.2">
      <c r="A198" s="137" t="s">
        <v>22</v>
      </c>
      <c r="B198" s="65">
        <v>912</v>
      </c>
      <c r="C198" s="64" t="s">
        <v>60</v>
      </c>
      <c r="D198" s="64" t="s">
        <v>54</v>
      </c>
      <c r="E198" s="27" t="s">
        <v>510</v>
      </c>
      <c r="F198" s="64">
        <v>200</v>
      </c>
      <c r="G198" s="93">
        <f t="shared" ref="G198:H198" si="32">G199</f>
        <v>8953</v>
      </c>
      <c r="H198" s="94">
        <f t="shared" si="32"/>
        <v>8953</v>
      </c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</row>
    <row r="199" spans="1:46" s="59" customFormat="1" ht="31.5" x14ac:dyDescent="0.2">
      <c r="A199" s="137" t="s">
        <v>17</v>
      </c>
      <c r="B199" s="65">
        <v>912</v>
      </c>
      <c r="C199" s="64" t="s">
        <v>49</v>
      </c>
      <c r="D199" s="64" t="s">
        <v>54</v>
      </c>
      <c r="E199" s="27" t="s">
        <v>510</v>
      </c>
      <c r="F199" s="64">
        <v>240</v>
      </c>
      <c r="G199" s="93">
        <f t="shared" ref="G199:H199" si="33">G201+G200</f>
        <v>8953</v>
      </c>
      <c r="H199" s="94">
        <f t="shared" si="33"/>
        <v>8953</v>
      </c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</row>
    <row r="200" spans="1:46" s="59" customFormat="1" ht="31.5" x14ac:dyDescent="0.2">
      <c r="A200" s="137" t="s">
        <v>539</v>
      </c>
      <c r="B200" s="65">
        <v>912</v>
      </c>
      <c r="C200" s="64" t="s">
        <v>49</v>
      </c>
      <c r="D200" s="64" t="s">
        <v>54</v>
      </c>
      <c r="E200" s="27" t="s">
        <v>510</v>
      </c>
      <c r="F200" s="64" t="s">
        <v>468</v>
      </c>
      <c r="G200" s="93">
        <v>200</v>
      </c>
      <c r="H200" s="94">
        <v>200</v>
      </c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</row>
    <row r="201" spans="1:46" s="59" customFormat="1" x14ac:dyDescent="0.2">
      <c r="A201" s="137" t="s">
        <v>826</v>
      </c>
      <c r="B201" s="65">
        <v>912</v>
      </c>
      <c r="C201" s="64" t="s">
        <v>49</v>
      </c>
      <c r="D201" s="64" t="s">
        <v>54</v>
      </c>
      <c r="E201" s="27" t="s">
        <v>510</v>
      </c>
      <c r="F201" s="64" t="s">
        <v>126</v>
      </c>
      <c r="G201" s="93">
        <f t="shared" ref="G201:H201" si="34">9653+800-200-1500</f>
        <v>8753</v>
      </c>
      <c r="H201" s="94">
        <f t="shared" si="34"/>
        <v>8753</v>
      </c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</row>
    <row r="202" spans="1:46" s="59" customFormat="1" x14ac:dyDescent="0.2">
      <c r="A202" s="137" t="s">
        <v>13</v>
      </c>
      <c r="B202" s="65">
        <v>912</v>
      </c>
      <c r="C202" s="64" t="s">
        <v>60</v>
      </c>
      <c r="D202" s="64" t="s">
        <v>54</v>
      </c>
      <c r="E202" s="27" t="s">
        <v>510</v>
      </c>
      <c r="F202" s="64">
        <v>800</v>
      </c>
      <c r="G202" s="93">
        <f t="shared" ref="G202:H202" si="35">G203</f>
        <v>1500</v>
      </c>
      <c r="H202" s="94">
        <f t="shared" si="35"/>
        <v>1500</v>
      </c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</row>
    <row r="203" spans="1:46" s="59" customFormat="1" x14ac:dyDescent="0.2">
      <c r="A203" s="137" t="s">
        <v>34</v>
      </c>
      <c r="B203" s="65">
        <v>912</v>
      </c>
      <c r="C203" s="64" t="s">
        <v>49</v>
      </c>
      <c r="D203" s="64" t="s">
        <v>54</v>
      </c>
      <c r="E203" s="27" t="s">
        <v>510</v>
      </c>
      <c r="F203" s="64">
        <v>850</v>
      </c>
      <c r="G203" s="93">
        <f t="shared" ref="G203:H203" si="36">G204+G205</f>
        <v>1500</v>
      </c>
      <c r="H203" s="94">
        <f t="shared" si="36"/>
        <v>1500</v>
      </c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</row>
    <row r="204" spans="1:46" s="59" customFormat="1" x14ac:dyDescent="0.2">
      <c r="A204" s="137" t="s">
        <v>123</v>
      </c>
      <c r="B204" s="65">
        <v>912</v>
      </c>
      <c r="C204" s="64" t="s">
        <v>49</v>
      </c>
      <c r="D204" s="64" t="s">
        <v>54</v>
      </c>
      <c r="E204" s="27" t="s">
        <v>510</v>
      </c>
      <c r="F204" s="64" t="s">
        <v>127</v>
      </c>
      <c r="G204" s="93">
        <v>1450</v>
      </c>
      <c r="H204" s="94">
        <v>1450</v>
      </c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</row>
    <row r="205" spans="1:46" x14ac:dyDescent="0.2">
      <c r="A205" s="137" t="s">
        <v>132</v>
      </c>
      <c r="B205" s="65">
        <v>912</v>
      </c>
      <c r="C205" s="64" t="s">
        <v>60</v>
      </c>
      <c r="D205" s="64" t="s">
        <v>54</v>
      </c>
      <c r="E205" s="27" t="s">
        <v>510</v>
      </c>
      <c r="F205" s="64" t="s">
        <v>133</v>
      </c>
      <c r="G205" s="93">
        <v>50</v>
      </c>
      <c r="H205" s="94">
        <v>50</v>
      </c>
    </row>
    <row r="206" spans="1:46" s="59" customFormat="1" x14ac:dyDescent="0.2">
      <c r="A206" s="140" t="s">
        <v>819</v>
      </c>
      <c r="B206" s="2">
        <v>912</v>
      </c>
      <c r="C206" s="15" t="s">
        <v>49</v>
      </c>
      <c r="D206" s="15" t="s">
        <v>54</v>
      </c>
      <c r="E206" s="24" t="s">
        <v>765</v>
      </c>
      <c r="F206" s="15"/>
      <c r="G206" s="71">
        <f t="shared" ref="G206:H206" si="37">G207</f>
        <v>14851</v>
      </c>
      <c r="H206" s="82">
        <f t="shared" si="37"/>
        <v>14851</v>
      </c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</row>
    <row r="207" spans="1:46" s="102" customFormat="1" ht="31.5" x14ac:dyDescent="0.2">
      <c r="A207" s="137" t="s">
        <v>22</v>
      </c>
      <c r="B207" s="65">
        <v>912</v>
      </c>
      <c r="C207" s="64" t="s">
        <v>49</v>
      </c>
      <c r="D207" s="64" t="s">
        <v>54</v>
      </c>
      <c r="E207" s="27" t="s">
        <v>765</v>
      </c>
      <c r="F207" s="64" t="s">
        <v>15</v>
      </c>
      <c r="G207" s="93">
        <f t="shared" ref="G207:H208" si="38">G208</f>
        <v>14851</v>
      </c>
      <c r="H207" s="94">
        <f t="shared" si="38"/>
        <v>14851</v>
      </c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</row>
    <row r="208" spans="1:46" s="102" customFormat="1" ht="31.5" x14ac:dyDescent="0.2">
      <c r="A208" s="137" t="s">
        <v>17</v>
      </c>
      <c r="B208" s="65">
        <v>912</v>
      </c>
      <c r="C208" s="64" t="s">
        <v>49</v>
      </c>
      <c r="D208" s="64" t="s">
        <v>54</v>
      </c>
      <c r="E208" s="27" t="s">
        <v>765</v>
      </c>
      <c r="F208" s="64" t="s">
        <v>16</v>
      </c>
      <c r="G208" s="93">
        <f t="shared" si="38"/>
        <v>14851</v>
      </c>
      <c r="H208" s="94">
        <f t="shared" si="38"/>
        <v>14851</v>
      </c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</row>
    <row r="209" spans="1:46" s="102" customFormat="1" x14ac:dyDescent="0.2">
      <c r="A209" s="137" t="s">
        <v>826</v>
      </c>
      <c r="B209" s="65">
        <v>912</v>
      </c>
      <c r="C209" s="64" t="s">
        <v>49</v>
      </c>
      <c r="D209" s="64" t="s">
        <v>54</v>
      </c>
      <c r="E209" s="27" t="s">
        <v>765</v>
      </c>
      <c r="F209" s="64" t="s">
        <v>126</v>
      </c>
      <c r="G209" s="93">
        <f t="shared" ref="G209:H209" si="39">17051-2200</f>
        <v>14851</v>
      </c>
      <c r="H209" s="94">
        <f t="shared" si="39"/>
        <v>14851</v>
      </c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</row>
    <row r="210" spans="1:46" s="59" customFormat="1" ht="31.5" x14ac:dyDescent="0.2">
      <c r="A210" s="140" t="s">
        <v>766</v>
      </c>
      <c r="B210" s="2">
        <v>912</v>
      </c>
      <c r="C210" s="15" t="s">
        <v>60</v>
      </c>
      <c r="D210" s="15" t="s">
        <v>54</v>
      </c>
      <c r="E210" s="24" t="s">
        <v>767</v>
      </c>
      <c r="F210" s="15"/>
      <c r="G210" s="71">
        <f t="shared" ref="G210:H210" si="40">G211</f>
        <v>2200</v>
      </c>
      <c r="H210" s="82">
        <f t="shared" si="40"/>
        <v>2200</v>
      </c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</row>
    <row r="211" spans="1:46" s="102" customFormat="1" ht="31.5" x14ac:dyDescent="0.2">
      <c r="A211" s="137" t="s">
        <v>22</v>
      </c>
      <c r="B211" s="65">
        <v>912</v>
      </c>
      <c r="C211" s="64" t="s">
        <v>49</v>
      </c>
      <c r="D211" s="64" t="s">
        <v>54</v>
      </c>
      <c r="E211" s="27" t="s">
        <v>767</v>
      </c>
      <c r="F211" s="64" t="s">
        <v>15</v>
      </c>
      <c r="G211" s="93">
        <f t="shared" ref="G211:H212" si="41">G212</f>
        <v>2200</v>
      </c>
      <c r="H211" s="94">
        <f t="shared" si="41"/>
        <v>2200</v>
      </c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</row>
    <row r="212" spans="1:46" s="102" customFormat="1" ht="31.5" x14ac:dyDescent="0.2">
      <c r="A212" s="137" t="s">
        <v>17</v>
      </c>
      <c r="B212" s="65">
        <v>912</v>
      </c>
      <c r="C212" s="64" t="s">
        <v>49</v>
      </c>
      <c r="D212" s="64" t="s">
        <v>54</v>
      </c>
      <c r="E212" s="27" t="s">
        <v>767</v>
      </c>
      <c r="F212" s="64" t="s">
        <v>16</v>
      </c>
      <c r="G212" s="93">
        <f t="shared" si="41"/>
        <v>2200</v>
      </c>
      <c r="H212" s="94">
        <f t="shared" si="41"/>
        <v>2200</v>
      </c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</row>
    <row r="213" spans="1:46" s="102" customFormat="1" x14ac:dyDescent="0.2">
      <c r="A213" s="137" t="s">
        <v>826</v>
      </c>
      <c r="B213" s="65">
        <v>912</v>
      </c>
      <c r="C213" s="64" t="s">
        <v>49</v>
      </c>
      <c r="D213" s="64" t="s">
        <v>54</v>
      </c>
      <c r="E213" s="27" t="s">
        <v>767</v>
      </c>
      <c r="F213" s="64" t="s">
        <v>126</v>
      </c>
      <c r="G213" s="93">
        <v>2200</v>
      </c>
      <c r="H213" s="94">
        <v>2200</v>
      </c>
      <c r="I213" s="231"/>
      <c r="J213" s="231"/>
      <c r="K213" s="231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</row>
    <row r="214" spans="1:46" s="59" customFormat="1" ht="31.5" x14ac:dyDescent="0.2">
      <c r="A214" s="140" t="s">
        <v>768</v>
      </c>
      <c r="B214" s="2">
        <v>912</v>
      </c>
      <c r="C214" s="15" t="s">
        <v>60</v>
      </c>
      <c r="D214" s="15" t="s">
        <v>54</v>
      </c>
      <c r="E214" s="24" t="s">
        <v>769</v>
      </c>
      <c r="F214" s="15"/>
      <c r="G214" s="71">
        <f t="shared" ref="G214:H214" si="42">G215</f>
        <v>3000</v>
      </c>
      <c r="H214" s="82">
        <f t="shared" si="42"/>
        <v>3000</v>
      </c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</row>
    <row r="215" spans="1:46" s="102" customFormat="1" ht="31.5" x14ac:dyDescent="0.2">
      <c r="A215" s="137" t="s">
        <v>22</v>
      </c>
      <c r="B215" s="65">
        <v>912</v>
      </c>
      <c r="C215" s="64" t="s">
        <v>49</v>
      </c>
      <c r="D215" s="64" t="s">
        <v>54</v>
      </c>
      <c r="E215" s="27" t="s">
        <v>769</v>
      </c>
      <c r="F215" s="64" t="s">
        <v>15</v>
      </c>
      <c r="G215" s="93">
        <f t="shared" ref="G215:H216" si="43">G216</f>
        <v>3000</v>
      </c>
      <c r="H215" s="94">
        <f t="shared" si="43"/>
        <v>3000</v>
      </c>
      <c r="I215" s="231"/>
      <c r="J215" s="231"/>
      <c r="K215" s="231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1"/>
      <c r="Y215" s="231"/>
      <c r="Z215" s="231"/>
      <c r="AA215" s="231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</row>
    <row r="216" spans="1:46" s="102" customFormat="1" ht="31.5" x14ac:dyDescent="0.2">
      <c r="A216" s="137" t="s">
        <v>17</v>
      </c>
      <c r="B216" s="65">
        <v>912</v>
      </c>
      <c r="C216" s="64" t="s">
        <v>49</v>
      </c>
      <c r="D216" s="64" t="s">
        <v>54</v>
      </c>
      <c r="E216" s="27" t="s">
        <v>769</v>
      </c>
      <c r="F216" s="64" t="s">
        <v>16</v>
      </c>
      <c r="G216" s="93">
        <f t="shared" si="43"/>
        <v>3000</v>
      </c>
      <c r="H216" s="94">
        <f t="shared" si="43"/>
        <v>3000</v>
      </c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</row>
    <row r="217" spans="1:46" s="102" customFormat="1" x14ac:dyDescent="0.2">
      <c r="A217" s="137" t="s">
        <v>826</v>
      </c>
      <c r="B217" s="65">
        <v>912</v>
      </c>
      <c r="C217" s="64" t="s">
        <v>49</v>
      </c>
      <c r="D217" s="64" t="s">
        <v>54</v>
      </c>
      <c r="E217" s="27" t="s">
        <v>769</v>
      </c>
      <c r="F217" s="64" t="s">
        <v>126</v>
      </c>
      <c r="G217" s="93">
        <v>3000</v>
      </c>
      <c r="H217" s="94">
        <v>3000</v>
      </c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</row>
    <row r="218" spans="1:46" s="59" customFormat="1" ht="31.5" x14ac:dyDescent="0.2">
      <c r="A218" s="141" t="s">
        <v>194</v>
      </c>
      <c r="B218" s="1">
        <v>912</v>
      </c>
      <c r="C218" s="63" t="s">
        <v>49</v>
      </c>
      <c r="D218" s="63" t="s">
        <v>54</v>
      </c>
      <c r="E218" s="63" t="s">
        <v>511</v>
      </c>
      <c r="F218" s="63"/>
      <c r="G218" s="100">
        <f t="shared" ref="G218:H219" si="44">G219</f>
        <v>5243</v>
      </c>
      <c r="H218" s="101">
        <f t="shared" si="44"/>
        <v>5243</v>
      </c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</row>
    <row r="219" spans="1:46" s="102" customFormat="1" ht="63" x14ac:dyDescent="0.2">
      <c r="A219" s="138" t="s">
        <v>262</v>
      </c>
      <c r="B219" s="19">
        <v>912</v>
      </c>
      <c r="C219" s="64" t="s">
        <v>60</v>
      </c>
      <c r="D219" s="64" t="s">
        <v>54</v>
      </c>
      <c r="E219" s="64" t="s">
        <v>511</v>
      </c>
      <c r="F219" s="64">
        <v>100</v>
      </c>
      <c r="G219" s="93">
        <f t="shared" si="44"/>
        <v>5243</v>
      </c>
      <c r="H219" s="94">
        <f t="shared" si="44"/>
        <v>5243</v>
      </c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</row>
    <row r="220" spans="1:46" s="102" customFormat="1" ht="31.5" x14ac:dyDescent="0.2">
      <c r="A220" s="138" t="s">
        <v>8</v>
      </c>
      <c r="B220" s="19">
        <v>912</v>
      </c>
      <c r="C220" s="64" t="s">
        <v>60</v>
      </c>
      <c r="D220" s="64" t="s">
        <v>54</v>
      </c>
      <c r="E220" s="64" t="s">
        <v>511</v>
      </c>
      <c r="F220" s="64">
        <v>120</v>
      </c>
      <c r="G220" s="93">
        <f t="shared" ref="G220:H220" si="45">G221+G222+G223</f>
        <v>5243</v>
      </c>
      <c r="H220" s="94">
        <f t="shared" si="45"/>
        <v>5243</v>
      </c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</row>
    <row r="221" spans="1:46" s="102" customFormat="1" x14ac:dyDescent="0.2">
      <c r="A221" s="137" t="s">
        <v>410</v>
      </c>
      <c r="B221" s="19">
        <v>912</v>
      </c>
      <c r="C221" s="64" t="s">
        <v>60</v>
      </c>
      <c r="D221" s="64" t="s">
        <v>54</v>
      </c>
      <c r="E221" s="64" t="s">
        <v>511</v>
      </c>
      <c r="F221" s="64" t="s">
        <v>124</v>
      </c>
      <c r="G221" s="93">
        <f t="shared" ref="G221:H221" si="46">2050+1329</f>
        <v>3379</v>
      </c>
      <c r="H221" s="94">
        <f t="shared" si="46"/>
        <v>3379</v>
      </c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</row>
    <row r="222" spans="1:46" s="102" customFormat="1" ht="31.5" x14ac:dyDescent="0.2">
      <c r="A222" s="137" t="s">
        <v>122</v>
      </c>
      <c r="B222" s="19">
        <v>912</v>
      </c>
      <c r="C222" s="64" t="s">
        <v>60</v>
      </c>
      <c r="D222" s="64" t="s">
        <v>54</v>
      </c>
      <c r="E222" s="64" t="s">
        <v>511</v>
      </c>
      <c r="F222" s="64" t="s">
        <v>125</v>
      </c>
      <c r="G222" s="93">
        <v>661</v>
      </c>
      <c r="H222" s="94">
        <v>661</v>
      </c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</row>
    <row r="223" spans="1:46" s="102" customFormat="1" ht="47.25" x14ac:dyDescent="0.2">
      <c r="A223" s="137" t="s">
        <v>202</v>
      </c>
      <c r="B223" s="19">
        <v>912</v>
      </c>
      <c r="C223" s="64" t="s">
        <v>60</v>
      </c>
      <c r="D223" s="64" t="s">
        <v>54</v>
      </c>
      <c r="E223" s="64" t="s">
        <v>511</v>
      </c>
      <c r="F223" s="64" t="s">
        <v>205</v>
      </c>
      <c r="G223" s="93">
        <f t="shared" ref="G223:H223" si="47">802+401</f>
        <v>1203</v>
      </c>
      <c r="H223" s="94">
        <f t="shared" si="47"/>
        <v>1203</v>
      </c>
      <c r="I223" s="231"/>
      <c r="J223" s="231"/>
      <c r="K223" s="231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</row>
    <row r="224" spans="1:46" s="59" customFormat="1" x14ac:dyDescent="0.2">
      <c r="A224" s="141" t="s">
        <v>506</v>
      </c>
      <c r="B224" s="1">
        <v>912</v>
      </c>
      <c r="C224" s="15" t="s">
        <v>60</v>
      </c>
      <c r="D224" s="15" t="s">
        <v>54</v>
      </c>
      <c r="E224" s="63" t="s">
        <v>512</v>
      </c>
      <c r="F224" s="63"/>
      <c r="G224" s="100">
        <f t="shared" ref="G224:H226" si="48">G225</f>
        <v>4154.3</v>
      </c>
      <c r="H224" s="101">
        <f t="shared" si="48"/>
        <v>4154.3</v>
      </c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</row>
    <row r="225" spans="1:46" s="59" customFormat="1" ht="31.5" x14ac:dyDescent="0.2">
      <c r="A225" s="137" t="s">
        <v>22</v>
      </c>
      <c r="B225" s="65">
        <v>912</v>
      </c>
      <c r="C225" s="64" t="s">
        <v>60</v>
      </c>
      <c r="D225" s="64" t="s">
        <v>54</v>
      </c>
      <c r="E225" s="64" t="s">
        <v>512</v>
      </c>
      <c r="F225" s="64">
        <v>200</v>
      </c>
      <c r="G225" s="93">
        <f t="shared" si="48"/>
        <v>4154.3</v>
      </c>
      <c r="H225" s="94">
        <f t="shared" si="48"/>
        <v>4154.3</v>
      </c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227"/>
      <c r="AP225" s="227"/>
      <c r="AQ225" s="227"/>
      <c r="AR225" s="227"/>
      <c r="AS225" s="227"/>
      <c r="AT225" s="227"/>
    </row>
    <row r="226" spans="1:46" s="59" customFormat="1" ht="31.5" x14ac:dyDescent="0.2">
      <c r="A226" s="137" t="s">
        <v>17</v>
      </c>
      <c r="B226" s="65">
        <v>912</v>
      </c>
      <c r="C226" s="64" t="s">
        <v>60</v>
      </c>
      <c r="D226" s="64" t="s">
        <v>54</v>
      </c>
      <c r="E226" s="64" t="s">
        <v>512</v>
      </c>
      <c r="F226" s="64">
        <v>240</v>
      </c>
      <c r="G226" s="93">
        <f t="shared" si="48"/>
        <v>4154.3</v>
      </c>
      <c r="H226" s="94">
        <f t="shared" si="48"/>
        <v>4154.3</v>
      </c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  <c r="AA226" s="227"/>
      <c r="AB226" s="227"/>
      <c r="AC226" s="227"/>
      <c r="AD226" s="227"/>
      <c r="AE226" s="227"/>
      <c r="AF226" s="227"/>
      <c r="AG226" s="227"/>
      <c r="AH226" s="227"/>
      <c r="AI226" s="227"/>
      <c r="AJ226" s="227"/>
      <c r="AK226" s="227"/>
      <c r="AL226" s="227"/>
      <c r="AM226" s="227"/>
      <c r="AN226" s="227"/>
      <c r="AO226" s="227"/>
      <c r="AP226" s="227"/>
      <c r="AQ226" s="227"/>
      <c r="AR226" s="227"/>
      <c r="AS226" s="227"/>
      <c r="AT226" s="227"/>
    </row>
    <row r="227" spans="1:46" s="59" customFormat="1" x14ac:dyDescent="0.2">
      <c r="A227" s="137" t="s">
        <v>826</v>
      </c>
      <c r="B227" s="65">
        <v>912</v>
      </c>
      <c r="C227" s="64" t="s">
        <v>60</v>
      </c>
      <c r="D227" s="64" t="s">
        <v>54</v>
      </c>
      <c r="E227" s="64" t="s">
        <v>512</v>
      </c>
      <c r="F227" s="64" t="s">
        <v>126</v>
      </c>
      <c r="G227" s="93">
        <f>4425+150-420.7</f>
        <v>4154.3</v>
      </c>
      <c r="H227" s="94">
        <f>4425+150-420.7</f>
        <v>4154.3</v>
      </c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227"/>
      <c r="AP227" s="227"/>
      <c r="AQ227" s="227"/>
      <c r="AR227" s="227"/>
      <c r="AS227" s="227"/>
      <c r="AT227" s="227"/>
    </row>
    <row r="228" spans="1:46" s="59" customFormat="1" ht="47.25" x14ac:dyDescent="0.2">
      <c r="A228" s="140" t="s">
        <v>785</v>
      </c>
      <c r="B228" s="2">
        <v>912</v>
      </c>
      <c r="C228" s="15" t="s">
        <v>60</v>
      </c>
      <c r="D228" s="15" t="s">
        <v>54</v>
      </c>
      <c r="E228" s="15" t="s">
        <v>513</v>
      </c>
      <c r="F228" s="26"/>
      <c r="G228" s="71">
        <f t="shared" ref="G228:H233" si="49">G229</f>
        <v>13999</v>
      </c>
      <c r="H228" s="82">
        <f t="shared" si="49"/>
        <v>21690</v>
      </c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227"/>
      <c r="AP228" s="227"/>
      <c r="AQ228" s="227"/>
      <c r="AR228" s="227"/>
      <c r="AS228" s="227"/>
      <c r="AT228" s="227"/>
    </row>
    <row r="229" spans="1:46" s="59" customFormat="1" ht="63" x14ac:dyDescent="0.2">
      <c r="A229" s="141" t="s">
        <v>796</v>
      </c>
      <c r="B229" s="1">
        <v>912</v>
      </c>
      <c r="C229" s="63" t="s">
        <v>60</v>
      </c>
      <c r="D229" s="63" t="s">
        <v>54</v>
      </c>
      <c r="E229" s="30" t="s">
        <v>544</v>
      </c>
      <c r="F229" s="63"/>
      <c r="G229" s="100">
        <f t="shared" si="49"/>
        <v>13999</v>
      </c>
      <c r="H229" s="101">
        <f t="shared" si="49"/>
        <v>21690</v>
      </c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227"/>
      <c r="AP229" s="227"/>
      <c r="AQ229" s="227"/>
      <c r="AR229" s="227"/>
      <c r="AS229" s="227"/>
      <c r="AT229" s="227"/>
    </row>
    <row r="230" spans="1:46" s="59" customFormat="1" ht="31.5" x14ac:dyDescent="0.2">
      <c r="A230" s="140" t="s">
        <v>211</v>
      </c>
      <c r="B230" s="2">
        <v>912</v>
      </c>
      <c r="C230" s="15" t="s">
        <v>60</v>
      </c>
      <c r="D230" s="15" t="s">
        <v>54</v>
      </c>
      <c r="E230" s="24" t="s">
        <v>545</v>
      </c>
      <c r="F230" s="15"/>
      <c r="G230" s="71">
        <f t="shared" si="49"/>
        <v>13999</v>
      </c>
      <c r="H230" s="82">
        <f t="shared" si="49"/>
        <v>21690</v>
      </c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227"/>
      <c r="AP230" s="227"/>
      <c r="AQ230" s="227"/>
      <c r="AR230" s="227"/>
      <c r="AS230" s="227"/>
      <c r="AT230" s="227"/>
    </row>
    <row r="231" spans="1:46" s="59" customFormat="1" ht="31.5" x14ac:dyDescent="0.2">
      <c r="A231" s="136" t="s">
        <v>197</v>
      </c>
      <c r="B231" s="16">
        <v>912</v>
      </c>
      <c r="C231" s="64" t="s">
        <v>60</v>
      </c>
      <c r="D231" s="64" t="s">
        <v>54</v>
      </c>
      <c r="E231" s="17" t="s">
        <v>546</v>
      </c>
      <c r="F231" s="18"/>
      <c r="G231" s="91">
        <f t="shared" si="49"/>
        <v>13999</v>
      </c>
      <c r="H231" s="92">
        <f t="shared" si="49"/>
        <v>21690</v>
      </c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227"/>
      <c r="AP231" s="227"/>
      <c r="AQ231" s="227"/>
      <c r="AR231" s="227"/>
      <c r="AS231" s="227"/>
      <c r="AT231" s="227"/>
    </row>
    <row r="232" spans="1:46" s="59" customFormat="1" ht="31.5" x14ac:dyDescent="0.2">
      <c r="A232" s="142" t="s">
        <v>22</v>
      </c>
      <c r="B232" s="65">
        <v>912</v>
      </c>
      <c r="C232" s="64" t="s">
        <v>60</v>
      </c>
      <c r="D232" s="64" t="s">
        <v>54</v>
      </c>
      <c r="E232" s="64" t="s">
        <v>546</v>
      </c>
      <c r="F232" s="64" t="s">
        <v>15</v>
      </c>
      <c r="G232" s="93">
        <f t="shared" si="49"/>
        <v>13999</v>
      </c>
      <c r="H232" s="94">
        <f t="shared" si="49"/>
        <v>21690</v>
      </c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227"/>
      <c r="AP232" s="227"/>
      <c r="AQ232" s="227"/>
      <c r="AR232" s="227"/>
      <c r="AS232" s="227"/>
      <c r="AT232" s="227"/>
    </row>
    <row r="233" spans="1:46" s="59" customFormat="1" ht="31.5" x14ac:dyDescent="0.2">
      <c r="A233" s="142" t="s">
        <v>17</v>
      </c>
      <c r="B233" s="65">
        <v>912</v>
      </c>
      <c r="C233" s="64" t="s">
        <v>60</v>
      </c>
      <c r="D233" s="64" t="s">
        <v>54</v>
      </c>
      <c r="E233" s="64" t="s">
        <v>546</v>
      </c>
      <c r="F233" s="64" t="s">
        <v>16</v>
      </c>
      <c r="G233" s="93">
        <f t="shared" si="49"/>
        <v>13999</v>
      </c>
      <c r="H233" s="94">
        <f t="shared" si="49"/>
        <v>21690</v>
      </c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227"/>
      <c r="AP233" s="227"/>
      <c r="AQ233" s="227"/>
      <c r="AR233" s="227"/>
      <c r="AS233" s="227"/>
      <c r="AT233" s="227"/>
    </row>
    <row r="234" spans="1:46" s="59" customFormat="1" ht="31.5" x14ac:dyDescent="0.2">
      <c r="A234" s="142" t="s">
        <v>539</v>
      </c>
      <c r="B234" s="65">
        <v>912</v>
      </c>
      <c r="C234" s="64" t="s">
        <v>60</v>
      </c>
      <c r="D234" s="64" t="s">
        <v>54</v>
      </c>
      <c r="E234" s="64" t="s">
        <v>546</v>
      </c>
      <c r="F234" s="26" t="s">
        <v>468</v>
      </c>
      <c r="G234" s="93">
        <v>13999</v>
      </c>
      <c r="H234" s="94">
        <v>21690</v>
      </c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227"/>
      <c r="AP234" s="227"/>
      <c r="AQ234" s="227"/>
      <c r="AR234" s="227"/>
      <c r="AS234" s="227"/>
      <c r="AT234" s="227"/>
    </row>
    <row r="235" spans="1:46" s="59" customFormat="1" ht="31.5" x14ac:dyDescent="0.2">
      <c r="A235" s="140" t="s">
        <v>877</v>
      </c>
      <c r="B235" s="2">
        <v>912</v>
      </c>
      <c r="C235" s="15" t="s">
        <v>60</v>
      </c>
      <c r="D235" s="15" t="s">
        <v>54</v>
      </c>
      <c r="E235" s="15" t="s">
        <v>879</v>
      </c>
      <c r="F235" s="26"/>
      <c r="G235" s="71">
        <f t="shared" ref="G235:H235" si="50">G236</f>
        <v>1618</v>
      </c>
      <c r="H235" s="82">
        <f t="shared" si="50"/>
        <v>1618</v>
      </c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227"/>
      <c r="AP235" s="227"/>
      <c r="AQ235" s="227"/>
      <c r="AR235" s="227"/>
      <c r="AS235" s="227"/>
      <c r="AT235" s="227"/>
    </row>
    <row r="236" spans="1:46" s="59" customFormat="1" x14ac:dyDescent="0.2">
      <c r="A236" s="140" t="s">
        <v>918</v>
      </c>
      <c r="B236" s="2">
        <v>912</v>
      </c>
      <c r="C236" s="15" t="s">
        <v>60</v>
      </c>
      <c r="D236" s="15" t="s">
        <v>54</v>
      </c>
      <c r="E236" s="15" t="s">
        <v>880</v>
      </c>
      <c r="F236" s="29"/>
      <c r="G236" s="71">
        <f t="shared" ref="G236:H236" si="51">G237+G246</f>
        <v>1618</v>
      </c>
      <c r="H236" s="82">
        <f t="shared" si="51"/>
        <v>1618</v>
      </c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227"/>
      <c r="AP236" s="227"/>
      <c r="AQ236" s="227"/>
      <c r="AR236" s="227"/>
      <c r="AS236" s="227"/>
      <c r="AT236" s="227"/>
    </row>
    <row r="237" spans="1:46" s="59" customFormat="1" ht="31.5" x14ac:dyDescent="0.2">
      <c r="A237" s="136" t="s">
        <v>878</v>
      </c>
      <c r="B237" s="16">
        <v>912</v>
      </c>
      <c r="C237" s="64" t="s">
        <v>60</v>
      </c>
      <c r="D237" s="64" t="s">
        <v>54</v>
      </c>
      <c r="E237" s="17" t="s">
        <v>881</v>
      </c>
      <c r="F237" s="72"/>
      <c r="G237" s="91">
        <f>G238+G243</f>
        <v>1078</v>
      </c>
      <c r="H237" s="92">
        <f>H238+H243</f>
        <v>1078</v>
      </c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227"/>
      <c r="AP237" s="227"/>
      <c r="AQ237" s="227"/>
      <c r="AR237" s="227"/>
      <c r="AS237" s="227"/>
      <c r="AT237" s="227"/>
    </row>
    <row r="238" spans="1:46" s="59" customFormat="1" ht="63" x14ac:dyDescent="0.2">
      <c r="A238" s="138" t="s">
        <v>262</v>
      </c>
      <c r="B238" s="65">
        <v>912</v>
      </c>
      <c r="C238" s="64" t="s">
        <v>60</v>
      </c>
      <c r="D238" s="64" t="s">
        <v>54</v>
      </c>
      <c r="E238" s="64" t="s">
        <v>881</v>
      </c>
      <c r="F238" s="64" t="s">
        <v>30</v>
      </c>
      <c r="G238" s="93">
        <f>G239</f>
        <v>1049</v>
      </c>
      <c r="H238" s="94">
        <f>H239</f>
        <v>1049</v>
      </c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227"/>
      <c r="AP238" s="227"/>
      <c r="AQ238" s="227"/>
      <c r="AR238" s="227"/>
      <c r="AS238" s="227"/>
      <c r="AT238" s="227"/>
    </row>
    <row r="239" spans="1:46" s="59" customFormat="1" ht="31.5" x14ac:dyDescent="0.2">
      <c r="A239" s="138" t="s">
        <v>8</v>
      </c>
      <c r="B239" s="65">
        <v>912</v>
      </c>
      <c r="C239" s="64" t="s">
        <v>60</v>
      </c>
      <c r="D239" s="64" t="s">
        <v>54</v>
      </c>
      <c r="E239" s="64" t="s">
        <v>881</v>
      </c>
      <c r="F239" s="64" t="s">
        <v>117</v>
      </c>
      <c r="G239" s="93">
        <f>G240+G241+G242</f>
        <v>1049</v>
      </c>
      <c r="H239" s="94">
        <f>H240+H241+H242</f>
        <v>1049</v>
      </c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  <c r="AA239" s="227"/>
      <c r="AB239" s="227"/>
      <c r="AC239" s="227"/>
      <c r="AD239" s="227"/>
      <c r="AE239" s="227"/>
      <c r="AF239" s="227"/>
      <c r="AG239" s="227"/>
      <c r="AH239" s="227"/>
      <c r="AI239" s="227"/>
      <c r="AJ239" s="227"/>
      <c r="AK239" s="227"/>
      <c r="AL239" s="227"/>
      <c r="AM239" s="227"/>
      <c r="AN239" s="227"/>
      <c r="AO239" s="227"/>
      <c r="AP239" s="227"/>
      <c r="AQ239" s="227"/>
      <c r="AR239" s="227"/>
      <c r="AS239" s="227"/>
      <c r="AT239" s="227"/>
    </row>
    <row r="240" spans="1:46" s="59" customFormat="1" x14ac:dyDescent="0.2">
      <c r="A240" s="137" t="s">
        <v>410</v>
      </c>
      <c r="B240" s="65">
        <v>912</v>
      </c>
      <c r="C240" s="64" t="s">
        <v>60</v>
      </c>
      <c r="D240" s="64" t="s">
        <v>54</v>
      </c>
      <c r="E240" s="64" t="s">
        <v>881</v>
      </c>
      <c r="F240" s="64" t="s">
        <v>124</v>
      </c>
      <c r="G240" s="93">
        <v>586.6</v>
      </c>
      <c r="H240" s="94">
        <v>586.6</v>
      </c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  <c r="AA240" s="227"/>
      <c r="AB240" s="227"/>
      <c r="AC240" s="227"/>
      <c r="AD240" s="227"/>
      <c r="AE240" s="227"/>
      <c r="AF240" s="227"/>
      <c r="AG240" s="227"/>
      <c r="AH240" s="227"/>
      <c r="AI240" s="227"/>
      <c r="AJ240" s="227"/>
      <c r="AK240" s="227"/>
      <c r="AL240" s="227"/>
      <c r="AM240" s="227"/>
      <c r="AN240" s="227"/>
      <c r="AO240" s="227"/>
      <c r="AP240" s="227"/>
      <c r="AQ240" s="227"/>
      <c r="AR240" s="227"/>
      <c r="AS240" s="227"/>
      <c r="AT240" s="227"/>
    </row>
    <row r="241" spans="1:46" s="59" customFormat="1" ht="31.5" x14ac:dyDescent="0.2">
      <c r="A241" s="137" t="s">
        <v>122</v>
      </c>
      <c r="B241" s="65">
        <v>912</v>
      </c>
      <c r="C241" s="64" t="s">
        <v>60</v>
      </c>
      <c r="D241" s="64" t="s">
        <v>54</v>
      </c>
      <c r="E241" s="64" t="s">
        <v>881</v>
      </c>
      <c r="F241" s="64" t="s">
        <v>125</v>
      </c>
      <c r="G241" s="93">
        <v>220</v>
      </c>
      <c r="H241" s="94">
        <v>220</v>
      </c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27"/>
      <c r="Y241" s="227"/>
      <c r="Z241" s="227"/>
      <c r="AA241" s="227"/>
      <c r="AB241" s="227"/>
      <c r="AC241" s="227"/>
      <c r="AD241" s="227"/>
      <c r="AE241" s="227"/>
      <c r="AF241" s="227"/>
      <c r="AG241" s="227"/>
      <c r="AH241" s="227"/>
      <c r="AI241" s="227"/>
      <c r="AJ241" s="227"/>
      <c r="AK241" s="227"/>
      <c r="AL241" s="227"/>
      <c r="AM241" s="227"/>
      <c r="AN241" s="227"/>
      <c r="AO241" s="227"/>
      <c r="AP241" s="227"/>
      <c r="AQ241" s="227"/>
      <c r="AR241" s="227"/>
      <c r="AS241" s="227"/>
      <c r="AT241" s="227"/>
    </row>
    <row r="242" spans="1:46" s="59" customFormat="1" ht="47.25" x14ac:dyDescent="0.2">
      <c r="A242" s="137" t="s">
        <v>202</v>
      </c>
      <c r="B242" s="65">
        <v>912</v>
      </c>
      <c r="C242" s="64" t="s">
        <v>60</v>
      </c>
      <c r="D242" s="64" t="s">
        <v>54</v>
      </c>
      <c r="E242" s="64" t="s">
        <v>881</v>
      </c>
      <c r="F242" s="64" t="s">
        <v>205</v>
      </c>
      <c r="G242" s="93">
        <v>242.4</v>
      </c>
      <c r="H242" s="94">
        <v>242.4</v>
      </c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  <c r="AI242" s="227"/>
      <c r="AJ242" s="227"/>
      <c r="AK242" s="227"/>
      <c r="AL242" s="227"/>
      <c r="AM242" s="227"/>
      <c r="AN242" s="227"/>
      <c r="AO242" s="227"/>
      <c r="AP242" s="227"/>
      <c r="AQ242" s="227"/>
      <c r="AR242" s="227"/>
      <c r="AS242" s="227"/>
      <c r="AT242" s="227"/>
    </row>
    <row r="243" spans="1:46" s="59" customFormat="1" ht="31.5" x14ac:dyDescent="0.2">
      <c r="A243" s="142" t="s">
        <v>22</v>
      </c>
      <c r="B243" s="65">
        <v>912</v>
      </c>
      <c r="C243" s="64" t="s">
        <v>60</v>
      </c>
      <c r="D243" s="64" t="s">
        <v>54</v>
      </c>
      <c r="E243" s="64" t="s">
        <v>881</v>
      </c>
      <c r="F243" s="64" t="s">
        <v>15</v>
      </c>
      <c r="G243" s="93">
        <f t="shared" ref="G243:H244" si="52">G244</f>
        <v>29</v>
      </c>
      <c r="H243" s="94">
        <f t="shared" si="52"/>
        <v>29</v>
      </c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27"/>
      <c r="Y243" s="227"/>
      <c r="Z243" s="227"/>
      <c r="AA243" s="227"/>
      <c r="AB243" s="227"/>
      <c r="AC243" s="227"/>
      <c r="AD243" s="227"/>
      <c r="AE243" s="227"/>
      <c r="AF243" s="227"/>
      <c r="AG243" s="227"/>
      <c r="AH243" s="227"/>
      <c r="AI243" s="227"/>
      <c r="AJ243" s="227"/>
      <c r="AK243" s="227"/>
      <c r="AL243" s="227"/>
      <c r="AM243" s="227"/>
      <c r="AN243" s="227"/>
      <c r="AO243" s="227"/>
      <c r="AP243" s="227"/>
      <c r="AQ243" s="227"/>
      <c r="AR243" s="227"/>
      <c r="AS243" s="227"/>
      <c r="AT243" s="227"/>
    </row>
    <row r="244" spans="1:46" s="59" customFormat="1" ht="31.5" x14ac:dyDescent="0.2">
      <c r="A244" s="142" t="s">
        <v>17</v>
      </c>
      <c r="B244" s="65">
        <v>912</v>
      </c>
      <c r="C244" s="64" t="s">
        <v>60</v>
      </c>
      <c r="D244" s="64" t="s">
        <v>54</v>
      </c>
      <c r="E244" s="64" t="s">
        <v>881</v>
      </c>
      <c r="F244" s="64" t="s">
        <v>16</v>
      </c>
      <c r="G244" s="93">
        <f t="shared" si="52"/>
        <v>29</v>
      </c>
      <c r="H244" s="94">
        <f t="shared" si="52"/>
        <v>29</v>
      </c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227"/>
      <c r="AM244" s="227"/>
      <c r="AN244" s="227"/>
      <c r="AO244" s="227"/>
      <c r="AP244" s="227"/>
      <c r="AQ244" s="227"/>
      <c r="AR244" s="227"/>
      <c r="AS244" s="227"/>
      <c r="AT244" s="227"/>
    </row>
    <row r="245" spans="1:46" s="59" customFormat="1" x14ac:dyDescent="0.2">
      <c r="A245" s="137" t="s">
        <v>826</v>
      </c>
      <c r="B245" s="65">
        <v>912</v>
      </c>
      <c r="C245" s="64" t="s">
        <v>60</v>
      </c>
      <c r="D245" s="64" t="s">
        <v>54</v>
      </c>
      <c r="E245" s="64" t="s">
        <v>881</v>
      </c>
      <c r="F245" s="26" t="s">
        <v>126</v>
      </c>
      <c r="G245" s="93">
        <v>29</v>
      </c>
      <c r="H245" s="94">
        <v>29</v>
      </c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27"/>
      <c r="Y245" s="227"/>
      <c r="Z245" s="227"/>
      <c r="AA245" s="227"/>
      <c r="AB245" s="227"/>
      <c r="AC245" s="227"/>
      <c r="AD245" s="227"/>
      <c r="AE245" s="227"/>
      <c r="AF245" s="227"/>
      <c r="AG245" s="227"/>
      <c r="AH245" s="227"/>
      <c r="AI245" s="227"/>
      <c r="AJ245" s="227"/>
      <c r="AK245" s="227"/>
      <c r="AL245" s="227"/>
      <c r="AM245" s="227"/>
      <c r="AN245" s="227"/>
      <c r="AO245" s="227"/>
      <c r="AP245" s="227"/>
      <c r="AQ245" s="227"/>
      <c r="AR245" s="227"/>
      <c r="AS245" s="227"/>
      <c r="AT245" s="227"/>
    </row>
    <row r="246" spans="1:46" s="59" customFormat="1" ht="31.5" x14ac:dyDescent="0.2">
      <c r="A246" s="136" t="s">
        <v>909</v>
      </c>
      <c r="B246" s="16">
        <v>912</v>
      </c>
      <c r="C246" s="17" t="s">
        <v>60</v>
      </c>
      <c r="D246" s="17" t="s">
        <v>54</v>
      </c>
      <c r="E246" s="17" t="s">
        <v>891</v>
      </c>
      <c r="F246" s="51"/>
      <c r="G246" s="189">
        <f t="shared" ref="G246:H247" si="53">G247</f>
        <v>540</v>
      </c>
      <c r="H246" s="190">
        <f t="shared" si="53"/>
        <v>540</v>
      </c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27"/>
      <c r="Y246" s="227"/>
      <c r="Z246" s="227"/>
      <c r="AA246" s="227"/>
      <c r="AB246" s="227"/>
      <c r="AC246" s="227"/>
      <c r="AD246" s="227"/>
      <c r="AE246" s="227"/>
      <c r="AF246" s="227"/>
      <c r="AG246" s="227"/>
      <c r="AH246" s="227"/>
      <c r="AI246" s="227"/>
      <c r="AJ246" s="227"/>
      <c r="AK246" s="227"/>
      <c r="AL246" s="227"/>
      <c r="AM246" s="227"/>
      <c r="AN246" s="227"/>
      <c r="AO246" s="227"/>
      <c r="AP246" s="227"/>
      <c r="AQ246" s="227"/>
      <c r="AR246" s="227"/>
      <c r="AS246" s="227"/>
      <c r="AT246" s="227"/>
    </row>
    <row r="247" spans="1:46" s="59" customFormat="1" ht="63" x14ac:dyDescent="0.2">
      <c r="A247" s="138" t="s">
        <v>262</v>
      </c>
      <c r="B247" s="65">
        <v>912</v>
      </c>
      <c r="C247" s="64" t="s">
        <v>60</v>
      </c>
      <c r="D247" s="64" t="s">
        <v>54</v>
      </c>
      <c r="E247" s="64" t="s">
        <v>891</v>
      </c>
      <c r="F247" s="64" t="s">
        <v>30</v>
      </c>
      <c r="G247" s="191">
        <f t="shared" si="53"/>
        <v>540</v>
      </c>
      <c r="H247" s="192">
        <f t="shared" si="53"/>
        <v>540</v>
      </c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27"/>
      <c r="Y247" s="227"/>
      <c r="Z247" s="227"/>
      <c r="AA247" s="227"/>
      <c r="AB247" s="227"/>
      <c r="AC247" s="227"/>
      <c r="AD247" s="227"/>
      <c r="AE247" s="227"/>
      <c r="AF247" s="227"/>
      <c r="AG247" s="227"/>
      <c r="AH247" s="227"/>
      <c r="AI247" s="227"/>
      <c r="AJ247" s="227"/>
      <c r="AK247" s="227"/>
      <c r="AL247" s="227"/>
      <c r="AM247" s="227"/>
      <c r="AN247" s="227"/>
      <c r="AO247" s="227"/>
      <c r="AP247" s="227"/>
      <c r="AQ247" s="227"/>
      <c r="AR247" s="227"/>
      <c r="AS247" s="227"/>
      <c r="AT247" s="227"/>
    </row>
    <row r="248" spans="1:46" s="59" customFormat="1" ht="31.5" x14ac:dyDescent="0.2">
      <c r="A248" s="138" t="s">
        <v>8</v>
      </c>
      <c r="B248" s="65">
        <v>912</v>
      </c>
      <c r="C248" s="64" t="s">
        <v>60</v>
      </c>
      <c r="D248" s="64" t="s">
        <v>54</v>
      </c>
      <c r="E248" s="64" t="s">
        <v>891</v>
      </c>
      <c r="F248" s="64" t="s">
        <v>117</v>
      </c>
      <c r="G248" s="191">
        <f t="shared" ref="G248:H248" si="54">G249+G250</f>
        <v>540</v>
      </c>
      <c r="H248" s="192">
        <f t="shared" si="54"/>
        <v>540</v>
      </c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27"/>
      <c r="Y248" s="227"/>
      <c r="Z248" s="227"/>
      <c r="AA248" s="227"/>
      <c r="AB248" s="227"/>
      <c r="AC248" s="227"/>
      <c r="AD248" s="227"/>
      <c r="AE248" s="227"/>
      <c r="AF248" s="227"/>
      <c r="AG248" s="227"/>
      <c r="AH248" s="227"/>
      <c r="AI248" s="227"/>
      <c r="AJ248" s="227"/>
      <c r="AK248" s="227"/>
      <c r="AL248" s="227"/>
      <c r="AM248" s="227"/>
      <c r="AN248" s="227"/>
      <c r="AO248" s="227"/>
      <c r="AP248" s="227"/>
      <c r="AQ248" s="227"/>
      <c r="AR248" s="227"/>
      <c r="AS248" s="227"/>
      <c r="AT248" s="227"/>
    </row>
    <row r="249" spans="1:46" s="59" customFormat="1" x14ac:dyDescent="0.2">
      <c r="A249" s="137" t="s">
        <v>410</v>
      </c>
      <c r="B249" s="65">
        <v>912</v>
      </c>
      <c r="C249" s="64" t="s">
        <v>60</v>
      </c>
      <c r="D249" s="64" t="s">
        <v>54</v>
      </c>
      <c r="E249" s="64" t="s">
        <v>891</v>
      </c>
      <c r="F249" s="64" t="s">
        <v>124</v>
      </c>
      <c r="G249" s="191">
        <v>416</v>
      </c>
      <c r="H249" s="192">
        <v>416</v>
      </c>
      <c r="I249" s="227"/>
      <c r="J249" s="227"/>
      <c r="K249" s="227"/>
      <c r="L249" s="227"/>
      <c r="M249" s="227"/>
      <c r="N249" s="227"/>
      <c r="O249" s="227"/>
      <c r="P249" s="227"/>
      <c r="Q249" s="227"/>
      <c r="R249" s="227"/>
      <c r="S249" s="227"/>
      <c r="T249" s="227"/>
      <c r="U249" s="227"/>
      <c r="V249" s="227"/>
      <c r="W249" s="227"/>
      <c r="X249" s="227"/>
      <c r="Y249" s="227"/>
      <c r="Z249" s="227"/>
      <c r="AA249" s="227"/>
      <c r="AB249" s="227"/>
      <c r="AC249" s="227"/>
      <c r="AD249" s="227"/>
      <c r="AE249" s="227"/>
      <c r="AF249" s="227"/>
      <c r="AG249" s="227"/>
      <c r="AH249" s="227"/>
      <c r="AI249" s="227"/>
      <c r="AJ249" s="227"/>
      <c r="AK249" s="227"/>
      <c r="AL249" s="227"/>
      <c r="AM249" s="227"/>
      <c r="AN249" s="227"/>
      <c r="AO249" s="227"/>
      <c r="AP249" s="227"/>
      <c r="AQ249" s="227"/>
      <c r="AR249" s="227"/>
      <c r="AS249" s="227"/>
      <c r="AT249" s="227"/>
    </row>
    <row r="250" spans="1:46" s="59" customFormat="1" ht="52.5" customHeight="1" x14ac:dyDescent="0.2">
      <c r="A250" s="137" t="s">
        <v>202</v>
      </c>
      <c r="B250" s="65">
        <v>912</v>
      </c>
      <c r="C250" s="64" t="s">
        <v>60</v>
      </c>
      <c r="D250" s="64" t="s">
        <v>54</v>
      </c>
      <c r="E250" s="64" t="s">
        <v>891</v>
      </c>
      <c r="F250" s="64" t="s">
        <v>205</v>
      </c>
      <c r="G250" s="191">
        <v>124</v>
      </c>
      <c r="H250" s="192">
        <v>124</v>
      </c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  <c r="AA250" s="227"/>
      <c r="AB250" s="227"/>
      <c r="AC250" s="227"/>
      <c r="AD250" s="227"/>
      <c r="AE250" s="227"/>
      <c r="AF250" s="227"/>
      <c r="AG250" s="227"/>
      <c r="AH250" s="227"/>
      <c r="AI250" s="227"/>
      <c r="AJ250" s="227"/>
      <c r="AK250" s="227"/>
      <c r="AL250" s="227"/>
      <c r="AM250" s="227"/>
      <c r="AN250" s="227"/>
      <c r="AO250" s="227"/>
      <c r="AP250" s="227"/>
      <c r="AQ250" s="227"/>
      <c r="AR250" s="227"/>
      <c r="AS250" s="227"/>
      <c r="AT250" s="227"/>
    </row>
    <row r="251" spans="1:46" s="59" customFormat="1" ht="31.5" x14ac:dyDescent="0.2">
      <c r="A251" s="135" t="s">
        <v>83</v>
      </c>
      <c r="B251" s="2">
        <v>912</v>
      </c>
      <c r="C251" s="15" t="s">
        <v>60</v>
      </c>
      <c r="D251" s="15" t="s">
        <v>54</v>
      </c>
      <c r="E251" s="15" t="s">
        <v>203</v>
      </c>
      <c r="F251" s="15"/>
      <c r="G251" s="71">
        <f t="shared" ref="G251:H254" si="55">G252</f>
        <v>605</v>
      </c>
      <c r="H251" s="82">
        <f t="shared" si="55"/>
        <v>605</v>
      </c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27"/>
      <c r="Y251" s="227"/>
      <c r="Z251" s="227"/>
      <c r="AA251" s="227"/>
      <c r="AB251" s="227"/>
      <c r="AC251" s="227"/>
      <c r="AD251" s="227"/>
      <c r="AE251" s="227"/>
      <c r="AF251" s="227"/>
      <c r="AG251" s="227"/>
      <c r="AH251" s="227"/>
      <c r="AI251" s="227"/>
      <c r="AJ251" s="227"/>
      <c r="AK251" s="227"/>
      <c r="AL251" s="227"/>
      <c r="AM251" s="227"/>
      <c r="AN251" s="227"/>
      <c r="AO251" s="227"/>
      <c r="AP251" s="227"/>
      <c r="AQ251" s="227"/>
      <c r="AR251" s="227"/>
      <c r="AS251" s="227"/>
      <c r="AT251" s="227"/>
    </row>
    <row r="252" spans="1:46" s="59" customFormat="1" x14ac:dyDescent="0.2">
      <c r="A252" s="136" t="s">
        <v>1</v>
      </c>
      <c r="B252" s="16">
        <v>912</v>
      </c>
      <c r="C252" s="17" t="s">
        <v>49</v>
      </c>
      <c r="D252" s="17" t="s">
        <v>54</v>
      </c>
      <c r="E252" s="17" t="s">
        <v>204</v>
      </c>
      <c r="F252" s="17"/>
      <c r="G252" s="91">
        <f t="shared" si="55"/>
        <v>605</v>
      </c>
      <c r="H252" s="92">
        <f t="shared" si="55"/>
        <v>605</v>
      </c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27"/>
      <c r="Y252" s="227"/>
      <c r="Z252" s="227"/>
      <c r="AA252" s="227"/>
      <c r="AB252" s="227"/>
      <c r="AC252" s="227"/>
      <c r="AD252" s="227"/>
      <c r="AE252" s="227"/>
      <c r="AF252" s="227"/>
      <c r="AG252" s="227"/>
      <c r="AH252" s="227"/>
      <c r="AI252" s="227"/>
      <c r="AJ252" s="227"/>
      <c r="AK252" s="227"/>
      <c r="AL252" s="227"/>
      <c r="AM252" s="227"/>
      <c r="AN252" s="227"/>
      <c r="AO252" s="227"/>
      <c r="AP252" s="227"/>
      <c r="AQ252" s="227"/>
      <c r="AR252" s="227"/>
      <c r="AS252" s="227"/>
      <c r="AT252" s="227"/>
    </row>
    <row r="253" spans="1:46" s="59" customFormat="1" ht="31.5" x14ac:dyDescent="0.2">
      <c r="A253" s="137" t="s">
        <v>22</v>
      </c>
      <c r="B253" s="65">
        <v>912</v>
      </c>
      <c r="C253" s="64" t="s">
        <v>60</v>
      </c>
      <c r="D253" s="64" t="s">
        <v>54</v>
      </c>
      <c r="E253" s="64" t="s">
        <v>204</v>
      </c>
      <c r="F253" s="64">
        <v>200</v>
      </c>
      <c r="G253" s="93">
        <f t="shared" si="55"/>
        <v>605</v>
      </c>
      <c r="H253" s="94">
        <f t="shared" si="55"/>
        <v>605</v>
      </c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7"/>
      <c r="T253" s="227"/>
      <c r="U253" s="227"/>
      <c r="V253" s="227"/>
      <c r="W253" s="227"/>
      <c r="X253" s="227"/>
      <c r="Y253" s="227"/>
      <c r="Z253" s="227"/>
      <c r="AA253" s="227"/>
      <c r="AB253" s="227"/>
      <c r="AC253" s="227"/>
      <c r="AD253" s="227"/>
      <c r="AE253" s="227"/>
      <c r="AF253" s="227"/>
      <c r="AG253" s="227"/>
      <c r="AH253" s="227"/>
      <c r="AI253" s="227"/>
      <c r="AJ253" s="227"/>
      <c r="AK253" s="227"/>
      <c r="AL253" s="227"/>
      <c r="AM253" s="227"/>
      <c r="AN253" s="227"/>
      <c r="AO253" s="227"/>
      <c r="AP253" s="227"/>
      <c r="AQ253" s="227"/>
      <c r="AR253" s="227"/>
      <c r="AS253" s="227"/>
      <c r="AT253" s="227"/>
    </row>
    <row r="254" spans="1:46" s="59" customFormat="1" ht="31.5" x14ac:dyDescent="0.2">
      <c r="A254" s="137" t="s">
        <v>17</v>
      </c>
      <c r="B254" s="65">
        <v>912</v>
      </c>
      <c r="C254" s="64" t="s">
        <v>49</v>
      </c>
      <c r="D254" s="64" t="s">
        <v>54</v>
      </c>
      <c r="E254" s="64" t="s">
        <v>204</v>
      </c>
      <c r="F254" s="64">
        <v>240</v>
      </c>
      <c r="G254" s="93">
        <f t="shared" si="55"/>
        <v>605</v>
      </c>
      <c r="H254" s="94">
        <f t="shared" si="55"/>
        <v>605</v>
      </c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27"/>
      <c r="Y254" s="227"/>
      <c r="Z254" s="227"/>
      <c r="AA254" s="227"/>
      <c r="AB254" s="227"/>
      <c r="AC254" s="227"/>
      <c r="AD254" s="227"/>
      <c r="AE254" s="227"/>
      <c r="AF254" s="227"/>
      <c r="AG254" s="227"/>
      <c r="AH254" s="227"/>
      <c r="AI254" s="227"/>
      <c r="AJ254" s="227"/>
      <c r="AK254" s="227"/>
      <c r="AL254" s="227"/>
      <c r="AM254" s="227"/>
      <c r="AN254" s="227"/>
      <c r="AO254" s="227"/>
      <c r="AP254" s="227"/>
      <c r="AQ254" s="227"/>
      <c r="AR254" s="227"/>
      <c r="AS254" s="227"/>
      <c r="AT254" s="227"/>
    </row>
    <row r="255" spans="1:46" s="59" customFormat="1" ht="31.5" x14ac:dyDescent="0.2">
      <c r="A255" s="137" t="s">
        <v>467</v>
      </c>
      <c r="B255" s="65">
        <v>912</v>
      </c>
      <c r="C255" s="64" t="s">
        <v>60</v>
      </c>
      <c r="D255" s="64" t="s">
        <v>54</v>
      </c>
      <c r="E255" s="64" t="s">
        <v>204</v>
      </c>
      <c r="F255" s="64" t="s">
        <v>468</v>
      </c>
      <c r="G255" s="93">
        <v>605</v>
      </c>
      <c r="H255" s="94">
        <v>605</v>
      </c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  <c r="AI255" s="227"/>
      <c r="AJ255" s="227"/>
      <c r="AK255" s="227"/>
      <c r="AL255" s="227"/>
      <c r="AM255" s="227"/>
      <c r="AN255" s="227"/>
      <c r="AO255" s="227"/>
      <c r="AP255" s="227"/>
      <c r="AQ255" s="227"/>
      <c r="AR255" s="227"/>
      <c r="AS255" s="227"/>
      <c r="AT255" s="227"/>
    </row>
    <row r="256" spans="1:46" s="59" customFormat="1" x14ac:dyDescent="0.2">
      <c r="A256" s="135" t="s">
        <v>673</v>
      </c>
      <c r="B256" s="2">
        <v>912</v>
      </c>
      <c r="C256" s="15" t="s">
        <v>60</v>
      </c>
      <c r="D256" s="15" t="s">
        <v>54</v>
      </c>
      <c r="E256" s="15" t="s">
        <v>212</v>
      </c>
      <c r="F256" s="64"/>
      <c r="G256" s="71">
        <f t="shared" ref="G256:H256" si="56">G257</f>
        <v>30</v>
      </c>
      <c r="H256" s="82">
        <f t="shared" si="56"/>
        <v>30</v>
      </c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  <c r="Z256" s="227"/>
      <c r="AA256" s="227"/>
      <c r="AB256" s="227"/>
      <c r="AC256" s="227"/>
      <c r="AD256" s="227"/>
      <c r="AE256" s="227"/>
      <c r="AF256" s="227"/>
      <c r="AG256" s="227"/>
      <c r="AH256" s="227"/>
      <c r="AI256" s="227"/>
      <c r="AJ256" s="227"/>
      <c r="AK256" s="227"/>
      <c r="AL256" s="227"/>
      <c r="AM256" s="227"/>
      <c r="AN256" s="227"/>
      <c r="AO256" s="227"/>
      <c r="AP256" s="227"/>
      <c r="AQ256" s="227"/>
      <c r="AR256" s="227"/>
      <c r="AS256" s="227"/>
      <c r="AT256" s="227"/>
    </row>
    <row r="257" spans="1:16304" s="59" customFormat="1" ht="31.5" x14ac:dyDescent="0.2">
      <c r="A257" s="137" t="s">
        <v>674</v>
      </c>
      <c r="B257" s="65">
        <v>912</v>
      </c>
      <c r="C257" s="64" t="s">
        <v>60</v>
      </c>
      <c r="D257" s="64" t="s">
        <v>54</v>
      </c>
      <c r="E257" s="17" t="s">
        <v>675</v>
      </c>
      <c r="F257" s="33"/>
      <c r="G257" s="91">
        <f t="shared" ref="G257:H259" si="57">G258</f>
        <v>30</v>
      </c>
      <c r="H257" s="92">
        <f t="shared" si="57"/>
        <v>30</v>
      </c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  <c r="Z257" s="227"/>
      <c r="AA257" s="227"/>
      <c r="AB257" s="227"/>
      <c r="AC257" s="227"/>
      <c r="AD257" s="227"/>
      <c r="AE257" s="227"/>
      <c r="AF257" s="227"/>
      <c r="AG257" s="227"/>
      <c r="AH257" s="227"/>
      <c r="AI257" s="227"/>
      <c r="AJ257" s="227"/>
      <c r="AK257" s="227"/>
      <c r="AL257" s="227"/>
      <c r="AM257" s="227"/>
      <c r="AN257" s="227"/>
      <c r="AO257" s="227"/>
      <c r="AP257" s="227"/>
      <c r="AQ257" s="227"/>
      <c r="AR257" s="227"/>
      <c r="AS257" s="227"/>
      <c r="AT257" s="227"/>
    </row>
    <row r="258" spans="1:16304" s="59" customFormat="1" ht="31.5" x14ac:dyDescent="0.2">
      <c r="A258" s="137" t="s">
        <v>22</v>
      </c>
      <c r="B258" s="65">
        <v>912</v>
      </c>
      <c r="C258" s="64" t="s">
        <v>60</v>
      </c>
      <c r="D258" s="64" t="s">
        <v>54</v>
      </c>
      <c r="E258" s="64" t="s">
        <v>675</v>
      </c>
      <c r="F258" s="64" t="s">
        <v>15</v>
      </c>
      <c r="G258" s="93">
        <f t="shared" si="57"/>
        <v>30</v>
      </c>
      <c r="H258" s="94">
        <f t="shared" si="57"/>
        <v>30</v>
      </c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  <c r="AA258" s="227"/>
      <c r="AB258" s="227"/>
      <c r="AC258" s="227"/>
      <c r="AD258" s="227"/>
      <c r="AE258" s="227"/>
      <c r="AF258" s="227"/>
      <c r="AG258" s="227"/>
      <c r="AH258" s="227"/>
      <c r="AI258" s="227"/>
      <c r="AJ258" s="227"/>
      <c r="AK258" s="227"/>
      <c r="AL258" s="227"/>
      <c r="AM258" s="227"/>
      <c r="AN258" s="227"/>
      <c r="AO258" s="227"/>
      <c r="AP258" s="227"/>
      <c r="AQ258" s="227"/>
      <c r="AR258" s="227"/>
      <c r="AS258" s="227"/>
      <c r="AT258" s="227"/>
    </row>
    <row r="259" spans="1:16304" s="59" customFormat="1" ht="31.5" x14ac:dyDescent="0.2">
      <c r="A259" s="137" t="s">
        <v>17</v>
      </c>
      <c r="B259" s="65">
        <v>912</v>
      </c>
      <c r="C259" s="64" t="s">
        <v>60</v>
      </c>
      <c r="D259" s="64" t="s">
        <v>54</v>
      </c>
      <c r="E259" s="64" t="s">
        <v>675</v>
      </c>
      <c r="F259" s="64" t="s">
        <v>16</v>
      </c>
      <c r="G259" s="93">
        <f t="shared" si="57"/>
        <v>30</v>
      </c>
      <c r="H259" s="94">
        <f t="shared" si="57"/>
        <v>30</v>
      </c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27"/>
      <c r="Y259" s="227"/>
      <c r="Z259" s="227"/>
      <c r="AA259" s="227"/>
      <c r="AB259" s="227"/>
      <c r="AC259" s="227"/>
      <c r="AD259" s="227"/>
      <c r="AE259" s="227"/>
      <c r="AF259" s="227"/>
      <c r="AG259" s="227"/>
      <c r="AH259" s="227"/>
      <c r="AI259" s="227"/>
      <c r="AJ259" s="227"/>
      <c r="AK259" s="227"/>
      <c r="AL259" s="227"/>
      <c r="AM259" s="227"/>
      <c r="AN259" s="227"/>
      <c r="AO259" s="227"/>
      <c r="AP259" s="227"/>
      <c r="AQ259" s="227"/>
      <c r="AR259" s="227"/>
      <c r="AS259" s="227"/>
      <c r="AT259" s="227"/>
    </row>
    <row r="260" spans="1:16304" s="59" customFormat="1" x14ac:dyDescent="0.2">
      <c r="A260" s="137" t="s">
        <v>826</v>
      </c>
      <c r="B260" s="65">
        <v>912</v>
      </c>
      <c r="C260" s="64" t="s">
        <v>60</v>
      </c>
      <c r="D260" s="64" t="s">
        <v>54</v>
      </c>
      <c r="E260" s="64" t="s">
        <v>675</v>
      </c>
      <c r="F260" s="64" t="s">
        <v>126</v>
      </c>
      <c r="G260" s="93">
        <v>30</v>
      </c>
      <c r="H260" s="94">
        <v>30</v>
      </c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27"/>
      <c r="Y260" s="227"/>
      <c r="Z260" s="227"/>
      <c r="AA260" s="227"/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</row>
    <row r="261" spans="1:16304" s="90" customFormat="1" ht="33.75" customHeight="1" x14ac:dyDescent="0.2">
      <c r="A261" s="135" t="s">
        <v>70</v>
      </c>
      <c r="B261" s="2">
        <v>912</v>
      </c>
      <c r="C261" s="15" t="s">
        <v>60</v>
      </c>
      <c r="D261" s="15" t="s">
        <v>69</v>
      </c>
      <c r="E261" s="64"/>
      <c r="F261" s="64"/>
      <c r="G261" s="71">
        <f>G262+G302+G321+G344</f>
        <v>346371.47</v>
      </c>
      <c r="H261" s="82">
        <f>H262+H302+H321+H344</f>
        <v>252904</v>
      </c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</row>
    <row r="262" spans="1:16304" s="59" customFormat="1" ht="31.5" x14ac:dyDescent="0.2">
      <c r="A262" s="140" t="s">
        <v>709</v>
      </c>
      <c r="B262" s="2">
        <v>912</v>
      </c>
      <c r="C262" s="15" t="s">
        <v>49</v>
      </c>
      <c r="D262" s="15" t="s">
        <v>69</v>
      </c>
      <c r="E262" s="15" t="s">
        <v>208</v>
      </c>
      <c r="F262" s="29"/>
      <c r="G262" s="71">
        <f>G263+G278</f>
        <v>110507.47</v>
      </c>
      <c r="H262" s="82">
        <f>H263+H278</f>
        <v>52030</v>
      </c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27"/>
      <c r="Y262" s="227"/>
      <c r="Z262" s="227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  <c r="AM262" s="227"/>
      <c r="AN262" s="227"/>
      <c r="AO262" s="227"/>
      <c r="AP262" s="227"/>
      <c r="AQ262" s="227"/>
      <c r="AR262" s="227"/>
      <c r="AS262" s="227"/>
      <c r="AT262" s="227"/>
    </row>
    <row r="263" spans="1:16304" s="59" customFormat="1" ht="45" customHeight="1" x14ac:dyDescent="0.2">
      <c r="A263" s="141" t="s">
        <v>198</v>
      </c>
      <c r="B263" s="1">
        <v>912</v>
      </c>
      <c r="C263" s="63" t="s">
        <v>60</v>
      </c>
      <c r="D263" s="63" t="s">
        <v>69</v>
      </c>
      <c r="E263" s="30" t="s">
        <v>236</v>
      </c>
      <c r="F263" s="31"/>
      <c r="G263" s="100">
        <f>G265</f>
        <v>23793</v>
      </c>
      <c r="H263" s="101">
        <f>H265</f>
        <v>23793</v>
      </c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  <c r="AA263" s="223"/>
      <c r="AB263" s="223"/>
      <c r="AC263" s="223"/>
      <c r="AD263" s="223"/>
      <c r="AE263" s="223"/>
      <c r="AF263" s="223"/>
      <c r="AG263" s="223"/>
      <c r="AH263" s="223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223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  <c r="AMM263" s="9"/>
      <c r="AMN263" s="9"/>
      <c r="AMO263" s="9"/>
      <c r="AMP263" s="9"/>
      <c r="AMQ263" s="9"/>
      <c r="AMR263" s="9"/>
      <c r="AMS263" s="9"/>
      <c r="AMT263" s="9"/>
      <c r="AMU263" s="9"/>
      <c r="AMV263" s="9"/>
      <c r="AMW263" s="9"/>
      <c r="AMX263" s="9"/>
      <c r="AMY263" s="9"/>
      <c r="AMZ263" s="9"/>
      <c r="ANA263" s="9"/>
      <c r="ANB263" s="9"/>
      <c r="ANC263" s="9"/>
      <c r="AND263" s="9"/>
      <c r="ANE263" s="9"/>
      <c r="ANF263" s="9"/>
      <c r="ANG263" s="9"/>
      <c r="ANH263" s="9"/>
      <c r="ANI263" s="9"/>
      <c r="ANJ263" s="9"/>
      <c r="ANK263" s="9"/>
      <c r="ANL263" s="9"/>
      <c r="ANM263" s="9"/>
      <c r="ANN263" s="9"/>
      <c r="ANO263" s="9"/>
      <c r="ANP263" s="9"/>
      <c r="ANQ263" s="9"/>
      <c r="ANR263" s="9"/>
      <c r="ANS263" s="9"/>
      <c r="ANT263" s="9"/>
      <c r="ANU263" s="9"/>
      <c r="ANV263" s="9"/>
      <c r="ANW263" s="9"/>
      <c r="ANX263" s="9"/>
      <c r="ANY263" s="9"/>
      <c r="ANZ263" s="9"/>
      <c r="AOA263" s="9"/>
      <c r="AOB263" s="9"/>
      <c r="AOC263" s="9"/>
      <c r="AOD263" s="9"/>
      <c r="AOE263" s="9"/>
      <c r="AOF263" s="9"/>
      <c r="AOG263" s="9"/>
      <c r="AOH263" s="9"/>
      <c r="AOI263" s="9"/>
      <c r="AOJ263" s="9"/>
      <c r="AOK263" s="9"/>
      <c r="AOL263" s="9"/>
      <c r="AOM263" s="9"/>
      <c r="AON263" s="9"/>
      <c r="AOO263" s="9"/>
      <c r="AOP263" s="9"/>
      <c r="AOQ263" s="9"/>
      <c r="AOR263" s="9"/>
      <c r="AOS263" s="9"/>
      <c r="AOT263" s="9"/>
      <c r="AOU263" s="9"/>
      <c r="AOV263" s="9"/>
      <c r="AOW263" s="9"/>
      <c r="AOX263" s="9"/>
      <c r="AOY263" s="9"/>
      <c r="AOZ263" s="9"/>
      <c r="APA263" s="9"/>
      <c r="APB263" s="9"/>
      <c r="APC263" s="9"/>
      <c r="APD263" s="9"/>
      <c r="APE263" s="9"/>
      <c r="APF263" s="9"/>
      <c r="APG263" s="9"/>
      <c r="APH263" s="9"/>
      <c r="API263" s="9"/>
      <c r="APJ263" s="9"/>
      <c r="APK263" s="9"/>
      <c r="APL263" s="9"/>
      <c r="APM263" s="9"/>
      <c r="APN263" s="9"/>
      <c r="APO263" s="9"/>
      <c r="APP263" s="9"/>
      <c r="APQ263" s="9"/>
      <c r="APR263" s="9"/>
      <c r="APS263" s="9"/>
      <c r="APT263" s="9"/>
      <c r="APU263" s="9"/>
      <c r="APV263" s="9"/>
      <c r="APW263" s="9"/>
      <c r="APX263" s="9"/>
      <c r="APY263" s="9"/>
      <c r="APZ263" s="9"/>
      <c r="AQA263" s="9"/>
      <c r="AQB263" s="9"/>
      <c r="AQC263" s="9"/>
      <c r="AQD263" s="9"/>
      <c r="AQE263" s="9"/>
      <c r="AQF263" s="9"/>
      <c r="AQG263" s="9"/>
      <c r="AQH263" s="9"/>
      <c r="AQI263" s="9"/>
      <c r="AQJ263" s="9"/>
      <c r="AQK263" s="9"/>
      <c r="AQL263" s="9"/>
      <c r="AQM263" s="9"/>
      <c r="AQN263" s="9"/>
      <c r="AQO263" s="9"/>
      <c r="AQP263" s="9"/>
      <c r="AQQ263" s="9"/>
      <c r="AQR263" s="9"/>
      <c r="AQS263" s="9"/>
      <c r="AQT263" s="9"/>
      <c r="AQU263" s="9"/>
      <c r="AQV263" s="9"/>
      <c r="AQW263" s="9"/>
      <c r="AQX263" s="9"/>
      <c r="AQY263" s="9"/>
      <c r="AQZ263" s="9"/>
      <c r="ARA263" s="9"/>
      <c r="ARB263" s="9"/>
      <c r="ARC263" s="9"/>
      <c r="ARD263" s="9"/>
      <c r="ARE263" s="9"/>
      <c r="ARF263" s="9"/>
      <c r="ARG263" s="9"/>
      <c r="ARH263" s="9"/>
      <c r="ARI263" s="9"/>
      <c r="ARJ263" s="9"/>
      <c r="ARK263" s="9"/>
      <c r="ARL263" s="9"/>
      <c r="ARM263" s="9"/>
      <c r="ARN263" s="9"/>
      <c r="ARO263" s="9"/>
      <c r="ARP263" s="9"/>
      <c r="ARQ263" s="9"/>
      <c r="ARR263" s="9"/>
      <c r="ARS263" s="9"/>
      <c r="ART263" s="9"/>
      <c r="ARU263" s="9"/>
      <c r="ARV263" s="9"/>
      <c r="ARW263" s="9"/>
      <c r="ARX263" s="9"/>
      <c r="ARY263" s="9"/>
      <c r="ARZ263" s="9"/>
      <c r="ASA263" s="9"/>
      <c r="ASB263" s="9"/>
      <c r="ASC263" s="9"/>
      <c r="ASD263" s="9"/>
      <c r="ASE263" s="9"/>
      <c r="ASF263" s="9"/>
      <c r="ASG263" s="9"/>
      <c r="ASH263" s="9"/>
      <c r="ASI263" s="9"/>
      <c r="ASJ263" s="9"/>
      <c r="ASK263" s="9"/>
      <c r="ASL263" s="9"/>
      <c r="ASM263" s="9"/>
      <c r="ASN263" s="9"/>
      <c r="ASO263" s="9"/>
      <c r="ASP263" s="9"/>
      <c r="ASQ263" s="9"/>
      <c r="ASR263" s="9"/>
      <c r="ASS263" s="9"/>
      <c r="AST263" s="9"/>
      <c r="ASU263" s="9"/>
      <c r="ASV263" s="9"/>
      <c r="ASW263" s="9"/>
      <c r="ASX263" s="9"/>
      <c r="ASY263" s="9"/>
      <c r="ASZ263" s="9"/>
      <c r="ATA263" s="9"/>
      <c r="ATB263" s="9"/>
      <c r="ATC263" s="9"/>
      <c r="ATD263" s="9"/>
      <c r="ATE263" s="9"/>
      <c r="ATF263" s="9"/>
      <c r="ATG263" s="9"/>
      <c r="ATH263" s="9"/>
      <c r="ATI263" s="9"/>
      <c r="ATJ263" s="9"/>
      <c r="ATK263" s="9"/>
      <c r="ATL263" s="9"/>
      <c r="ATM263" s="9"/>
      <c r="ATN263" s="9"/>
      <c r="ATO263" s="9"/>
      <c r="ATP263" s="9"/>
      <c r="ATQ263" s="9"/>
      <c r="ATR263" s="9"/>
      <c r="ATS263" s="9"/>
      <c r="ATT263" s="9"/>
      <c r="ATU263" s="9"/>
      <c r="ATV263" s="9"/>
      <c r="ATW263" s="9"/>
      <c r="ATX263" s="9"/>
      <c r="ATY263" s="9"/>
      <c r="ATZ263" s="9"/>
      <c r="AUA263" s="9"/>
      <c r="AUB263" s="9"/>
      <c r="AUC263" s="9"/>
      <c r="AUD263" s="9"/>
      <c r="AUE263" s="9"/>
      <c r="AUF263" s="9"/>
      <c r="AUG263" s="9"/>
      <c r="AUH263" s="9"/>
      <c r="AUI263" s="9"/>
      <c r="AUJ263" s="9"/>
      <c r="AUK263" s="9"/>
      <c r="AUL263" s="9"/>
      <c r="AUM263" s="9"/>
      <c r="AUN263" s="9"/>
      <c r="AUO263" s="9"/>
      <c r="AUP263" s="9"/>
      <c r="AUQ263" s="9"/>
      <c r="AUR263" s="9"/>
      <c r="AUS263" s="9"/>
      <c r="AUT263" s="9"/>
      <c r="AUU263" s="9"/>
      <c r="AUV263" s="9"/>
      <c r="AUW263" s="9"/>
      <c r="AUX263" s="9"/>
      <c r="AUY263" s="9"/>
      <c r="AUZ263" s="9"/>
      <c r="AVA263" s="9"/>
      <c r="AVB263" s="9"/>
      <c r="AVC263" s="9"/>
      <c r="AVD263" s="9"/>
      <c r="AVE263" s="9"/>
      <c r="AVF263" s="9"/>
      <c r="AVG263" s="9"/>
      <c r="AVH263" s="9"/>
      <c r="AVI263" s="9"/>
      <c r="AVJ263" s="9"/>
      <c r="AVK263" s="9"/>
      <c r="AVL263" s="9"/>
      <c r="AVM263" s="9"/>
      <c r="AVN263" s="9"/>
      <c r="AVO263" s="9"/>
      <c r="AVP263" s="9"/>
      <c r="AVQ263" s="9"/>
      <c r="AVR263" s="9"/>
      <c r="AVS263" s="9"/>
      <c r="AVT263" s="9"/>
      <c r="AVU263" s="9"/>
      <c r="AVV263" s="9"/>
      <c r="AVW263" s="9"/>
      <c r="AVX263" s="9"/>
      <c r="AVY263" s="9"/>
      <c r="AVZ263" s="9"/>
      <c r="AWA263" s="9"/>
      <c r="AWB263" s="9"/>
      <c r="AWC263" s="9"/>
      <c r="AWD263" s="9"/>
      <c r="AWE263" s="9"/>
      <c r="AWF263" s="9"/>
      <c r="AWG263" s="9"/>
      <c r="AWH263" s="9"/>
      <c r="AWI263" s="9"/>
      <c r="AWJ263" s="9"/>
      <c r="AWK263" s="9"/>
      <c r="AWL263" s="9"/>
      <c r="AWM263" s="9"/>
      <c r="AWN263" s="9"/>
      <c r="AWO263" s="9"/>
      <c r="AWP263" s="9"/>
      <c r="AWQ263" s="9"/>
      <c r="AWR263" s="9"/>
      <c r="AWS263" s="9"/>
      <c r="AWT263" s="9"/>
      <c r="AWU263" s="9"/>
      <c r="AWV263" s="9"/>
      <c r="AWW263" s="9"/>
      <c r="AWX263" s="9"/>
      <c r="AWY263" s="9"/>
      <c r="AWZ263" s="9"/>
      <c r="AXA263" s="9"/>
      <c r="AXB263" s="9"/>
      <c r="AXC263" s="9"/>
      <c r="AXD263" s="9"/>
      <c r="AXE263" s="9"/>
      <c r="AXF263" s="9"/>
      <c r="AXG263" s="9"/>
      <c r="AXH263" s="9"/>
      <c r="AXI263" s="9"/>
      <c r="AXJ263" s="9"/>
      <c r="AXK263" s="9"/>
      <c r="AXL263" s="9"/>
      <c r="AXM263" s="9"/>
      <c r="AXN263" s="9"/>
      <c r="AXO263" s="9"/>
      <c r="AXP263" s="9"/>
      <c r="AXQ263" s="9"/>
      <c r="AXR263" s="9"/>
      <c r="AXS263" s="9"/>
      <c r="AXT263" s="9"/>
      <c r="AXU263" s="9"/>
      <c r="AXV263" s="9"/>
      <c r="AXW263" s="9"/>
      <c r="AXX263" s="9"/>
      <c r="AXY263" s="9"/>
      <c r="AXZ263" s="9"/>
      <c r="AYA263" s="9"/>
      <c r="AYB263" s="9"/>
      <c r="AYC263" s="9"/>
      <c r="AYD263" s="9"/>
      <c r="AYE263" s="9"/>
      <c r="AYF263" s="9"/>
      <c r="AYG263" s="9"/>
      <c r="AYH263" s="9"/>
      <c r="AYI263" s="9"/>
      <c r="AYJ263" s="9"/>
      <c r="AYK263" s="9"/>
      <c r="AYL263" s="9"/>
      <c r="AYM263" s="9"/>
      <c r="AYN263" s="9"/>
      <c r="AYO263" s="9"/>
      <c r="AYP263" s="9"/>
      <c r="AYQ263" s="9"/>
      <c r="AYR263" s="9"/>
      <c r="AYS263" s="9"/>
      <c r="AYT263" s="9"/>
      <c r="AYU263" s="9"/>
      <c r="AYV263" s="9"/>
      <c r="AYW263" s="9"/>
      <c r="AYX263" s="9"/>
      <c r="AYY263" s="9"/>
      <c r="AYZ263" s="9"/>
      <c r="AZA263" s="9"/>
      <c r="AZB263" s="9"/>
      <c r="AZC263" s="9"/>
      <c r="AZD263" s="9"/>
      <c r="AZE263" s="9"/>
      <c r="AZF263" s="9"/>
      <c r="AZG263" s="9"/>
      <c r="AZH263" s="9"/>
      <c r="AZI263" s="9"/>
      <c r="AZJ263" s="9"/>
      <c r="AZK263" s="9"/>
      <c r="AZL263" s="9"/>
      <c r="AZM263" s="9"/>
      <c r="AZN263" s="9"/>
      <c r="AZO263" s="9"/>
      <c r="AZP263" s="9"/>
      <c r="AZQ263" s="9"/>
      <c r="AZR263" s="9"/>
      <c r="AZS263" s="9"/>
      <c r="AZT263" s="9"/>
      <c r="AZU263" s="9"/>
      <c r="AZV263" s="9"/>
      <c r="AZW263" s="9"/>
      <c r="AZX263" s="9"/>
      <c r="AZY263" s="9"/>
      <c r="AZZ263" s="9"/>
      <c r="BAA263" s="9"/>
      <c r="BAB263" s="9"/>
      <c r="BAC263" s="9"/>
      <c r="BAD263" s="9"/>
      <c r="BAE263" s="9"/>
      <c r="BAF263" s="9"/>
      <c r="BAG263" s="9"/>
      <c r="BAH263" s="9"/>
      <c r="BAI263" s="9"/>
      <c r="BAJ263" s="9"/>
      <c r="BAK263" s="9"/>
      <c r="BAL263" s="9"/>
      <c r="BAM263" s="9"/>
      <c r="BAN263" s="9"/>
      <c r="BAO263" s="9"/>
      <c r="BAP263" s="9"/>
      <c r="BAQ263" s="9"/>
      <c r="BAR263" s="9"/>
      <c r="BAS263" s="9"/>
      <c r="BAT263" s="9"/>
      <c r="BAU263" s="9"/>
      <c r="BAV263" s="9"/>
      <c r="BAW263" s="9"/>
      <c r="BAX263" s="9"/>
      <c r="BAY263" s="9"/>
      <c r="BAZ263" s="9"/>
      <c r="BBA263" s="9"/>
      <c r="BBB263" s="9"/>
      <c r="BBC263" s="9"/>
      <c r="BBD263" s="9"/>
      <c r="BBE263" s="9"/>
      <c r="BBF263" s="9"/>
      <c r="BBG263" s="9"/>
      <c r="BBH263" s="9"/>
      <c r="BBI263" s="9"/>
      <c r="BBJ263" s="9"/>
      <c r="BBK263" s="9"/>
      <c r="BBL263" s="9"/>
      <c r="BBM263" s="9"/>
      <c r="BBN263" s="9"/>
      <c r="BBO263" s="9"/>
      <c r="BBP263" s="9"/>
      <c r="BBQ263" s="9"/>
      <c r="BBR263" s="9"/>
      <c r="BBS263" s="9"/>
      <c r="BBT263" s="9"/>
      <c r="BBU263" s="9"/>
      <c r="BBV263" s="9"/>
      <c r="BBW263" s="9"/>
      <c r="BBX263" s="9"/>
      <c r="BBY263" s="9"/>
      <c r="BBZ263" s="9"/>
      <c r="BCA263" s="9"/>
      <c r="BCB263" s="9"/>
      <c r="BCC263" s="9"/>
      <c r="BCD263" s="9"/>
      <c r="BCE263" s="9"/>
      <c r="BCF263" s="9"/>
      <c r="BCG263" s="9"/>
      <c r="BCH263" s="9"/>
      <c r="BCI263" s="9"/>
      <c r="BCJ263" s="9"/>
      <c r="BCK263" s="9"/>
      <c r="BCL263" s="9"/>
      <c r="BCM263" s="9"/>
      <c r="BCN263" s="9"/>
      <c r="BCO263" s="9"/>
      <c r="BCP263" s="9"/>
      <c r="BCQ263" s="9"/>
      <c r="BCR263" s="9"/>
      <c r="BCS263" s="9"/>
      <c r="BCT263" s="9"/>
      <c r="BCU263" s="9"/>
      <c r="BCV263" s="9"/>
      <c r="BCW263" s="9"/>
      <c r="BCX263" s="9"/>
      <c r="BCY263" s="9"/>
      <c r="BCZ263" s="9"/>
      <c r="BDA263" s="9"/>
      <c r="BDB263" s="9"/>
      <c r="BDC263" s="9"/>
      <c r="BDD263" s="9"/>
      <c r="BDE263" s="9"/>
      <c r="BDF263" s="9"/>
      <c r="BDG263" s="9"/>
      <c r="BDH263" s="9"/>
      <c r="BDI263" s="9"/>
      <c r="BDJ263" s="9"/>
      <c r="BDK263" s="9"/>
      <c r="BDL263" s="9"/>
      <c r="BDM263" s="9"/>
      <c r="BDN263" s="9"/>
      <c r="BDO263" s="9"/>
      <c r="BDP263" s="9"/>
      <c r="BDQ263" s="9"/>
      <c r="BDR263" s="9"/>
      <c r="BDS263" s="9"/>
      <c r="BDT263" s="9"/>
      <c r="BDU263" s="9"/>
      <c r="BDV263" s="9"/>
      <c r="BDW263" s="9"/>
      <c r="BDX263" s="9"/>
      <c r="BDY263" s="9"/>
      <c r="BDZ263" s="9"/>
      <c r="BEA263" s="9"/>
      <c r="BEB263" s="9"/>
      <c r="BEC263" s="9"/>
      <c r="BED263" s="9"/>
      <c r="BEE263" s="9"/>
      <c r="BEF263" s="9"/>
      <c r="BEG263" s="9"/>
      <c r="BEH263" s="9"/>
      <c r="BEI263" s="9"/>
      <c r="BEJ263" s="9"/>
      <c r="BEK263" s="9"/>
      <c r="BEL263" s="9"/>
      <c r="BEM263" s="9"/>
      <c r="BEN263" s="9"/>
      <c r="BEO263" s="9"/>
      <c r="BEP263" s="9"/>
      <c r="BEQ263" s="9"/>
      <c r="BER263" s="9"/>
      <c r="BES263" s="9"/>
      <c r="BET263" s="9"/>
      <c r="BEU263" s="9"/>
      <c r="BEV263" s="9"/>
      <c r="BEW263" s="9"/>
      <c r="BEX263" s="9"/>
      <c r="BEY263" s="9"/>
      <c r="BEZ263" s="9"/>
      <c r="BFA263" s="9"/>
      <c r="BFB263" s="9"/>
      <c r="BFC263" s="9"/>
      <c r="BFD263" s="9"/>
      <c r="BFE263" s="9"/>
      <c r="BFF263" s="9"/>
      <c r="BFG263" s="9"/>
      <c r="BFH263" s="9"/>
      <c r="BFI263" s="9"/>
      <c r="BFJ263" s="9"/>
      <c r="BFK263" s="9"/>
      <c r="BFL263" s="9"/>
      <c r="BFM263" s="9"/>
      <c r="BFN263" s="9"/>
      <c r="BFO263" s="9"/>
      <c r="BFP263" s="9"/>
      <c r="BFQ263" s="9"/>
      <c r="BFR263" s="9"/>
      <c r="BFS263" s="9"/>
      <c r="BFT263" s="9"/>
      <c r="BFU263" s="9"/>
      <c r="BFV263" s="9"/>
      <c r="BFW263" s="9"/>
      <c r="BFX263" s="9"/>
      <c r="BFY263" s="9"/>
      <c r="BFZ263" s="9"/>
      <c r="BGA263" s="9"/>
      <c r="BGB263" s="9"/>
      <c r="BGC263" s="9"/>
      <c r="BGD263" s="9"/>
      <c r="BGE263" s="9"/>
      <c r="BGF263" s="9"/>
      <c r="BGG263" s="9"/>
      <c r="BGH263" s="9"/>
      <c r="BGI263" s="9"/>
      <c r="BGJ263" s="9"/>
      <c r="BGK263" s="9"/>
      <c r="BGL263" s="9"/>
      <c r="BGM263" s="9"/>
      <c r="BGN263" s="9"/>
      <c r="BGO263" s="9"/>
      <c r="BGP263" s="9"/>
      <c r="BGQ263" s="9"/>
      <c r="BGR263" s="9"/>
      <c r="BGS263" s="9"/>
      <c r="BGT263" s="9"/>
      <c r="BGU263" s="9"/>
      <c r="BGV263" s="9"/>
      <c r="BGW263" s="9"/>
      <c r="BGX263" s="9"/>
      <c r="BGY263" s="9"/>
      <c r="BGZ263" s="9"/>
      <c r="BHA263" s="9"/>
      <c r="BHB263" s="9"/>
      <c r="BHC263" s="9"/>
      <c r="BHD263" s="9"/>
      <c r="BHE263" s="9"/>
      <c r="BHF263" s="9"/>
      <c r="BHG263" s="9"/>
      <c r="BHH263" s="9"/>
      <c r="BHI263" s="9"/>
      <c r="BHJ263" s="9"/>
      <c r="BHK263" s="9"/>
      <c r="BHL263" s="9"/>
      <c r="BHM263" s="9"/>
      <c r="BHN263" s="9"/>
      <c r="BHO263" s="9"/>
      <c r="BHP263" s="9"/>
      <c r="BHQ263" s="9"/>
      <c r="BHR263" s="9"/>
      <c r="BHS263" s="9"/>
      <c r="BHT263" s="9"/>
      <c r="BHU263" s="9"/>
      <c r="BHV263" s="9"/>
      <c r="BHW263" s="9"/>
      <c r="BHX263" s="9"/>
      <c r="BHY263" s="9"/>
      <c r="BHZ263" s="9"/>
      <c r="BIA263" s="9"/>
      <c r="BIB263" s="9"/>
      <c r="BIC263" s="9"/>
      <c r="BID263" s="9"/>
      <c r="BIE263" s="9"/>
      <c r="BIF263" s="9"/>
      <c r="BIG263" s="9"/>
      <c r="BIH263" s="9"/>
      <c r="BII263" s="9"/>
      <c r="BIJ263" s="9"/>
      <c r="BIK263" s="9"/>
      <c r="BIL263" s="9"/>
      <c r="BIM263" s="9"/>
      <c r="BIN263" s="9"/>
      <c r="BIO263" s="9"/>
      <c r="BIP263" s="9"/>
      <c r="BIQ263" s="9"/>
      <c r="BIR263" s="9"/>
      <c r="BIS263" s="9"/>
      <c r="BIT263" s="9"/>
      <c r="BIU263" s="9"/>
      <c r="BIV263" s="9"/>
      <c r="BIW263" s="9"/>
      <c r="BIX263" s="9"/>
      <c r="BIY263" s="9"/>
      <c r="BIZ263" s="9"/>
      <c r="BJA263" s="9"/>
      <c r="BJB263" s="9"/>
      <c r="BJC263" s="9"/>
      <c r="BJD263" s="9"/>
      <c r="BJE263" s="9"/>
      <c r="BJF263" s="9"/>
      <c r="BJG263" s="9"/>
      <c r="BJH263" s="9"/>
      <c r="BJI263" s="9"/>
      <c r="BJJ263" s="9"/>
      <c r="BJK263" s="9"/>
      <c r="BJL263" s="9"/>
      <c r="BJM263" s="9"/>
      <c r="BJN263" s="9"/>
      <c r="BJO263" s="9"/>
      <c r="BJP263" s="9"/>
      <c r="BJQ263" s="9"/>
      <c r="BJR263" s="9"/>
      <c r="BJS263" s="9"/>
      <c r="BJT263" s="9"/>
      <c r="BJU263" s="9"/>
      <c r="BJV263" s="9"/>
      <c r="BJW263" s="9"/>
      <c r="BJX263" s="9"/>
      <c r="BJY263" s="9"/>
      <c r="BJZ263" s="9"/>
      <c r="BKA263" s="9"/>
      <c r="BKB263" s="9"/>
      <c r="BKC263" s="9"/>
      <c r="BKD263" s="9"/>
      <c r="BKE263" s="9"/>
      <c r="BKF263" s="9"/>
      <c r="BKG263" s="9"/>
      <c r="BKH263" s="9"/>
      <c r="BKI263" s="9"/>
      <c r="BKJ263" s="9"/>
      <c r="BKK263" s="9"/>
      <c r="BKL263" s="9"/>
      <c r="BKM263" s="9"/>
      <c r="BKN263" s="9"/>
      <c r="BKO263" s="9"/>
      <c r="BKP263" s="9"/>
      <c r="BKQ263" s="9"/>
      <c r="BKR263" s="9"/>
      <c r="BKS263" s="9"/>
      <c r="BKT263" s="9"/>
      <c r="BKU263" s="9"/>
      <c r="BKV263" s="9"/>
      <c r="BKW263" s="9"/>
      <c r="BKX263" s="9"/>
      <c r="BKY263" s="9"/>
      <c r="BKZ263" s="9"/>
      <c r="BLA263" s="9"/>
      <c r="BLB263" s="9"/>
      <c r="BLC263" s="9"/>
      <c r="BLD263" s="9"/>
      <c r="BLE263" s="9"/>
      <c r="BLF263" s="9"/>
      <c r="BLG263" s="9"/>
      <c r="BLH263" s="9"/>
      <c r="BLI263" s="9"/>
      <c r="BLJ263" s="9"/>
      <c r="BLK263" s="9"/>
      <c r="BLL263" s="9"/>
      <c r="BLM263" s="9"/>
      <c r="BLN263" s="9"/>
      <c r="BLO263" s="9"/>
      <c r="BLP263" s="9"/>
      <c r="BLQ263" s="9"/>
      <c r="BLR263" s="9"/>
      <c r="BLS263" s="9"/>
      <c r="BLT263" s="9"/>
      <c r="BLU263" s="9"/>
      <c r="BLV263" s="9"/>
      <c r="BLW263" s="9"/>
      <c r="BLX263" s="9"/>
      <c r="BLY263" s="9"/>
      <c r="BLZ263" s="9"/>
      <c r="BMA263" s="9"/>
      <c r="BMB263" s="9"/>
      <c r="BMC263" s="9"/>
      <c r="BMD263" s="9"/>
      <c r="BME263" s="9"/>
      <c r="BMF263" s="9"/>
      <c r="BMG263" s="9"/>
      <c r="BMH263" s="9"/>
      <c r="BMI263" s="9"/>
      <c r="BMJ263" s="9"/>
      <c r="BMK263" s="9"/>
      <c r="BML263" s="9"/>
      <c r="BMM263" s="9"/>
      <c r="BMN263" s="9"/>
      <c r="BMO263" s="9"/>
      <c r="BMP263" s="9"/>
      <c r="BMQ263" s="9"/>
      <c r="BMR263" s="9"/>
      <c r="BMS263" s="9"/>
      <c r="BMT263" s="9"/>
      <c r="BMU263" s="9"/>
      <c r="BMV263" s="9"/>
      <c r="BMW263" s="9"/>
      <c r="BMX263" s="9"/>
      <c r="BMY263" s="9"/>
      <c r="BMZ263" s="9"/>
      <c r="BNA263" s="9"/>
      <c r="BNB263" s="9"/>
      <c r="BNC263" s="9"/>
      <c r="BND263" s="9"/>
      <c r="BNE263" s="9"/>
      <c r="BNF263" s="9"/>
      <c r="BNG263" s="9"/>
      <c r="BNH263" s="9"/>
      <c r="BNI263" s="9"/>
      <c r="BNJ263" s="9"/>
      <c r="BNK263" s="9"/>
      <c r="BNL263" s="9"/>
      <c r="BNM263" s="9"/>
      <c r="BNN263" s="9"/>
      <c r="BNO263" s="9"/>
      <c r="BNP263" s="9"/>
      <c r="BNQ263" s="9"/>
      <c r="BNR263" s="9"/>
      <c r="BNS263" s="9"/>
      <c r="BNT263" s="9"/>
      <c r="BNU263" s="9"/>
      <c r="BNV263" s="9"/>
      <c r="BNW263" s="9"/>
      <c r="BNX263" s="9"/>
      <c r="BNY263" s="9"/>
      <c r="BNZ263" s="9"/>
      <c r="BOA263" s="9"/>
      <c r="BOB263" s="9"/>
      <c r="BOC263" s="9"/>
      <c r="BOD263" s="9"/>
      <c r="BOE263" s="9"/>
      <c r="BOF263" s="9"/>
      <c r="BOG263" s="9"/>
      <c r="BOH263" s="9"/>
      <c r="BOI263" s="9"/>
      <c r="BOJ263" s="9"/>
      <c r="BOK263" s="9"/>
      <c r="BOL263" s="9"/>
      <c r="BOM263" s="9"/>
      <c r="BON263" s="9"/>
      <c r="BOO263" s="9"/>
      <c r="BOP263" s="9"/>
      <c r="BOQ263" s="9"/>
      <c r="BOR263" s="9"/>
      <c r="BOS263" s="9"/>
      <c r="BOT263" s="9"/>
      <c r="BOU263" s="9"/>
      <c r="BOV263" s="9"/>
      <c r="BOW263" s="9"/>
      <c r="BOX263" s="9"/>
      <c r="BOY263" s="9"/>
      <c r="BOZ263" s="9"/>
      <c r="BPA263" s="9"/>
      <c r="BPB263" s="9"/>
      <c r="BPC263" s="9"/>
      <c r="BPD263" s="9"/>
      <c r="BPE263" s="9"/>
      <c r="BPF263" s="9"/>
      <c r="BPG263" s="9"/>
      <c r="BPH263" s="9"/>
      <c r="BPI263" s="9"/>
      <c r="BPJ263" s="9"/>
      <c r="BPK263" s="9"/>
      <c r="BPL263" s="9"/>
      <c r="BPM263" s="9"/>
      <c r="BPN263" s="9"/>
      <c r="BPO263" s="9"/>
      <c r="BPP263" s="9"/>
      <c r="BPQ263" s="9"/>
      <c r="BPR263" s="9"/>
      <c r="BPS263" s="9"/>
      <c r="BPT263" s="9"/>
      <c r="BPU263" s="9"/>
      <c r="BPV263" s="9"/>
      <c r="BPW263" s="9"/>
      <c r="BPX263" s="9"/>
      <c r="BPY263" s="9"/>
      <c r="BPZ263" s="9"/>
      <c r="BQA263" s="9"/>
      <c r="BQB263" s="9"/>
      <c r="BQC263" s="9"/>
      <c r="BQD263" s="9"/>
      <c r="BQE263" s="9"/>
      <c r="BQF263" s="9"/>
      <c r="BQG263" s="9"/>
      <c r="BQH263" s="9"/>
      <c r="BQI263" s="9"/>
      <c r="BQJ263" s="9"/>
      <c r="BQK263" s="9"/>
      <c r="BQL263" s="9"/>
      <c r="BQM263" s="9"/>
      <c r="BQN263" s="9"/>
      <c r="BQO263" s="9"/>
      <c r="BQP263" s="9"/>
      <c r="BQQ263" s="9"/>
      <c r="BQR263" s="9"/>
      <c r="BQS263" s="9"/>
      <c r="BQT263" s="9"/>
      <c r="BQU263" s="9"/>
      <c r="BQV263" s="9"/>
      <c r="BQW263" s="9"/>
      <c r="BQX263" s="9"/>
      <c r="BQY263" s="9"/>
      <c r="BQZ263" s="9"/>
      <c r="BRA263" s="9"/>
      <c r="BRB263" s="9"/>
      <c r="BRC263" s="9"/>
      <c r="BRD263" s="9"/>
      <c r="BRE263" s="9"/>
      <c r="BRF263" s="9"/>
      <c r="BRG263" s="9"/>
      <c r="BRH263" s="9"/>
      <c r="BRI263" s="9"/>
      <c r="BRJ263" s="9"/>
      <c r="BRK263" s="9"/>
      <c r="BRL263" s="9"/>
      <c r="BRM263" s="9"/>
      <c r="BRN263" s="9"/>
      <c r="BRO263" s="9"/>
      <c r="BRP263" s="9"/>
      <c r="BRQ263" s="9"/>
      <c r="BRR263" s="9"/>
      <c r="BRS263" s="9"/>
      <c r="BRT263" s="9"/>
      <c r="BRU263" s="9"/>
      <c r="BRV263" s="9"/>
      <c r="BRW263" s="9"/>
      <c r="BRX263" s="9"/>
      <c r="BRY263" s="9"/>
      <c r="BRZ263" s="9"/>
      <c r="BSA263" s="9"/>
      <c r="BSB263" s="9"/>
      <c r="BSC263" s="9"/>
      <c r="BSD263" s="9"/>
      <c r="BSE263" s="9"/>
      <c r="BSF263" s="9"/>
      <c r="BSG263" s="9"/>
      <c r="BSH263" s="9"/>
      <c r="BSI263" s="9"/>
      <c r="BSJ263" s="9"/>
      <c r="BSK263" s="9"/>
      <c r="BSL263" s="9"/>
      <c r="BSM263" s="9"/>
      <c r="BSN263" s="9"/>
      <c r="BSO263" s="9"/>
      <c r="BSP263" s="9"/>
      <c r="BSQ263" s="9"/>
      <c r="BSR263" s="9"/>
      <c r="BSS263" s="9"/>
      <c r="BST263" s="9"/>
      <c r="BSU263" s="9"/>
      <c r="BSV263" s="9"/>
      <c r="BSW263" s="9"/>
      <c r="BSX263" s="9"/>
      <c r="BSY263" s="9"/>
      <c r="BSZ263" s="9"/>
      <c r="BTA263" s="9"/>
      <c r="BTB263" s="9"/>
      <c r="BTC263" s="9"/>
      <c r="BTD263" s="9"/>
      <c r="BTE263" s="9"/>
      <c r="BTF263" s="9"/>
      <c r="BTG263" s="9"/>
      <c r="BTH263" s="9"/>
      <c r="BTI263" s="9"/>
      <c r="BTJ263" s="9"/>
      <c r="BTK263" s="9"/>
      <c r="BTL263" s="9"/>
      <c r="BTM263" s="9"/>
      <c r="BTN263" s="9"/>
      <c r="BTO263" s="9"/>
      <c r="BTP263" s="9"/>
      <c r="BTQ263" s="9"/>
      <c r="BTR263" s="9"/>
      <c r="BTS263" s="9"/>
      <c r="BTT263" s="9"/>
      <c r="BTU263" s="9"/>
      <c r="BTV263" s="9"/>
      <c r="BTW263" s="9"/>
      <c r="BTX263" s="9"/>
      <c r="BTY263" s="9"/>
      <c r="BTZ263" s="9"/>
      <c r="BUA263" s="9"/>
      <c r="BUB263" s="9"/>
      <c r="BUC263" s="9"/>
      <c r="BUD263" s="9"/>
      <c r="BUE263" s="9"/>
      <c r="BUF263" s="9"/>
      <c r="BUG263" s="9"/>
      <c r="BUH263" s="9"/>
      <c r="BUI263" s="9"/>
      <c r="BUJ263" s="9"/>
      <c r="BUK263" s="9"/>
      <c r="BUL263" s="9"/>
      <c r="BUM263" s="9"/>
      <c r="BUN263" s="9"/>
      <c r="BUO263" s="9"/>
      <c r="BUP263" s="9"/>
      <c r="BUQ263" s="9"/>
      <c r="BUR263" s="9"/>
      <c r="BUS263" s="9"/>
      <c r="BUT263" s="9"/>
      <c r="BUU263" s="9"/>
      <c r="BUV263" s="9"/>
      <c r="BUW263" s="9"/>
      <c r="BUX263" s="9"/>
      <c r="BUY263" s="9"/>
      <c r="BUZ263" s="9"/>
      <c r="BVA263" s="9"/>
      <c r="BVB263" s="9"/>
      <c r="BVC263" s="9"/>
      <c r="BVD263" s="9"/>
      <c r="BVE263" s="9"/>
      <c r="BVF263" s="9"/>
      <c r="BVG263" s="9"/>
      <c r="BVH263" s="9"/>
      <c r="BVI263" s="9"/>
      <c r="BVJ263" s="9"/>
      <c r="BVK263" s="9"/>
      <c r="BVL263" s="9"/>
      <c r="BVM263" s="9"/>
      <c r="BVN263" s="9"/>
      <c r="BVO263" s="9"/>
      <c r="BVP263" s="9"/>
      <c r="BVQ263" s="9"/>
      <c r="BVR263" s="9"/>
      <c r="BVS263" s="9"/>
      <c r="BVT263" s="9"/>
      <c r="BVU263" s="9"/>
      <c r="BVV263" s="9"/>
      <c r="BVW263" s="9"/>
      <c r="BVX263" s="9"/>
      <c r="BVY263" s="9"/>
      <c r="BVZ263" s="9"/>
      <c r="BWA263" s="9"/>
      <c r="BWB263" s="9"/>
      <c r="BWC263" s="9"/>
      <c r="BWD263" s="9"/>
      <c r="BWE263" s="9"/>
      <c r="BWF263" s="9"/>
      <c r="BWG263" s="9"/>
      <c r="BWH263" s="9"/>
      <c r="BWI263" s="9"/>
      <c r="BWJ263" s="9"/>
      <c r="BWK263" s="9"/>
      <c r="BWL263" s="9"/>
      <c r="BWM263" s="9"/>
      <c r="BWN263" s="9"/>
      <c r="BWO263" s="9"/>
      <c r="BWP263" s="9"/>
      <c r="BWQ263" s="9"/>
      <c r="BWR263" s="9"/>
      <c r="BWS263" s="9"/>
      <c r="BWT263" s="9"/>
      <c r="BWU263" s="9"/>
      <c r="BWV263" s="9"/>
      <c r="BWW263" s="9"/>
      <c r="BWX263" s="9"/>
      <c r="BWY263" s="9"/>
      <c r="BWZ263" s="9"/>
      <c r="BXA263" s="9"/>
      <c r="BXB263" s="9"/>
      <c r="BXC263" s="9"/>
      <c r="BXD263" s="9"/>
      <c r="BXE263" s="9"/>
      <c r="BXF263" s="9"/>
      <c r="BXG263" s="9"/>
      <c r="BXH263" s="9"/>
      <c r="BXI263" s="9"/>
      <c r="BXJ263" s="9"/>
      <c r="BXK263" s="9"/>
      <c r="BXL263" s="9"/>
      <c r="BXM263" s="9"/>
      <c r="BXN263" s="9"/>
      <c r="BXO263" s="9"/>
      <c r="BXP263" s="9"/>
      <c r="BXQ263" s="9"/>
      <c r="BXR263" s="9"/>
      <c r="BXS263" s="9"/>
      <c r="BXT263" s="9"/>
      <c r="BXU263" s="9"/>
      <c r="BXV263" s="9"/>
      <c r="BXW263" s="9"/>
      <c r="BXX263" s="9"/>
      <c r="BXY263" s="9"/>
      <c r="BXZ263" s="9"/>
      <c r="BYA263" s="9"/>
      <c r="BYB263" s="9"/>
      <c r="BYC263" s="9"/>
      <c r="BYD263" s="9"/>
      <c r="BYE263" s="9"/>
      <c r="BYF263" s="9"/>
      <c r="BYG263" s="9"/>
      <c r="BYH263" s="9"/>
      <c r="BYI263" s="9"/>
      <c r="BYJ263" s="9"/>
      <c r="BYK263" s="9"/>
      <c r="BYL263" s="9"/>
      <c r="BYM263" s="9"/>
      <c r="BYN263" s="9"/>
      <c r="BYO263" s="9"/>
      <c r="BYP263" s="9"/>
      <c r="BYQ263" s="9"/>
      <c r="BYR263" s="9"/>
      <c r="BYS263" s="9"/>
      <c r="BYT263" s="9"/>
      <c r="BYU263" s="9"/>
      <c r="BYV263" s="9"/>
      <c r="BYW263" s="9"/>
      <c r="BYX263" s="9"/>
      <c r="BYY263" s="9"/>
      <c r="BYZ263" s="9"/>
      <c r="BZA263" s="9"/>
      <c r="BZB263" s="9"/>
      <c r="BZC263" s="9"/>
      <c r="BZD263" s="9"/>
      <c r="BZE263" s="9"/>
      <c r="BZF263" s="9"/>
      <c r="BZG263" s="9"/>
      <c r="BZH263" s="9"/>
      <c r="BZI263" s="9"/>
      <c r="BZJ263" s="9"/>
      <c r="BZK263" s="9"/>
      <c r="BZL263" s="9"/>
      <c r="BZM263" s="9"/>
      <c r="BZN263" s="9"/>
      <c r="BZO263" s="9"/>
      <c r="BZP263" s="9"/>
      <c r="BZQ263" s="9"/>
      <c r="BZR263" s="9"/>
      <c r="BZS263" s="9"/>
      <c r="BZT263" s="9"/>
      <c r="BZU263" s="9"/>
      <c r="BZV263" s="9"/>
      <c r="BZW263" s="9"/>
      <c r="BZX263" s="9"/>
      <c r="BZY263" s="9"/>
      <c r="BZZ263" s="9"/>
      <c r="CAA263" s="9"/>
      <c r="CAB263" s="9"/>
      <c r="CAC263" s="9"/>
      <c r="CAD263" s="9"/>
      <c r="CAE263" s="9"/>
      <c r="CAF263" s="9"/>
      <c r="CAG263" s="9"/>
      <c r="CAH263" s="9"/>
      <c r="CAI263" s="9"/>
      <c r="CAJ263" s="9"/>
      <c r="CAK263" s="9"/>
      <c r="CAL263" s="9"/>
      <c r="CAM263" s="9"/>
      <c r="CAN263" s="9"/>
      <c r="CAO263" s="9"/>
      <c r="CAP263" s="9"/>
      <c r="CAQ263" s="9"/>
      <c r="CAR263" s="9"/>
      <c r="CAS263" s="9"/>
      <c r="CAT263" s="9"/>
      <c r="CAU263" s="9"/>
      <c r="CAV263" s="9"/>
      <c r="CAW263" s="9"/>
      <c r="CAX263" s="9"/>
      <c r="CAY263" s="9"/>
      <c r="CAZ263" s="9"/>
      <c r="CBA263" s="9"/>
      <c r="CBB263" s="9"/>
      <c r="CBC263" s="9"/>
      <c r="CBD263" s="9"/>
      <c r="CBE263" s="9"/>
      <c r="CBF263" s="9"/>
      <c r="CBG263" s="9"/>
      <c r="CBH263" s="9"/>
      <c r="CBI263" s="9"/>
      <c r="CBJ263" s="9"/>
      <c r="CBK263" s="9"/>
      <c r="CBL263" s="9"/>
      <c r="CBM263" s="9"/>
      <c r="CBN263" s="9"/>
      <c r="CBO263" s="9"/>
      <c r="CBP263" s="9"/>
      <c r="CBQ263" s="9"/>
      <c r="CBR263" s="9"/>
      <c r="CBS263" s="9"/>
      <c r="CBT263" s="9"/>
      <c r="CBU263" s="9"/>
      <c r="CBV263" s="9"/>
      <c r="CBW263" s="9"/>
      <c r="CBX263" s="9"/>
      <c r="CBY263" s="9"/>
      <c r="CBZ263" s="9"/>
      <c r="CCA263" s="9"/>
      <c r="CCB263" s="9"/>
      <c r="CCC263" s="9"/>
      <c r="CCD263" s="9"/>
      <c r="CCE263" s="9"/>
      <c r="CCF263" s="9"/>
      <c r="CCG263" s="9"/>
      <c r="CCH263" s="9"/>
      <c r="CCI263" s="9"/>
      <c r="CCJ263" s="9"/>
      <c r="CCK263" s="9"/>
      <c r="CCL263" s="9"/>
      <c r="CCM263" s="9"/>
      <c r="CCN263" s="9"/>
      <c r="CCO263" s="9"/>
      <c r="CCP263" s="9"/>
      <c r="CCQ263" s="9"/>
      <c r="CCR263" s="9"/>
      <c r="CCS263" s="9"/>
      <c r="CCT263" s="9"/>
      <c r="CCU263" s="9"/>
      <c r="CCV263" s="9"/>
      <c r="CCW263" s="9"/>
      <c r="CCX263" s="9"/>
      <c r="CCY263" s="9"/>
      <c r="CCZ263" s="9"/>
      <c r="CDA263" s="9"/>
      <c r="CDB263" s="9"/>
      <c r="CDC263" s="9"/>
      <c r="CDD263" s="9"/>
      <c r="CDE263" s="9"/>
      <c r="CDF263" s="9"/>
      <c r="CDG263" s="9"/>
      <c r="CDH263" s="9"/>
      <c r="CDI263" s="9"/>
      <c r="CDJ263" s="9"/>
      <c r="CDK263" s="9"/>
      <c r="CDL263" s="9"/>
      <c r="CDM263" s="9"/>
      <c r="CDN263" s="9"/>
      <c r="CDO263" s="9"/>
      <c r="CDP263" s="9"/>
      <c r="CDQ263" s="9"/>
      <c r="CDR263" s="9"/>
      <c r="CDS263" s="9"/>
      <c r="CDT263" s="9"/>
      <c r="CDU263" s="9"/>
      <c r="CDV263" s="9"/>
      <c r="CDW263" s="9"/>
      <c r="CDX263" s="9"/>
      <c r="CDY263" s="9"/>
      <c r="CDZ263" s="9"/>
      <c r="CEA263" s="9"/>
      <c r="CEB263" s="9"/>
      <c r="CEC263" s="9"/>
      <c r="CED263" s="9"/>
      <c r="CEE263" s="9"/>
      <c r="CEF263" s="9"/>
      <c r="CEG263" s="9"/>
      <c r="CEH263" s="9"/>
      <c r="CEI263" s="9"/>
      <c r="CEJ263" s="9"/>
      <c r="CEK263" s="9"/>
      <c r="CEL263" s="9"/>
      <c r="CEM263" s="9"/>
      <c r="CEN263" s="9"/>
      <c r="CEO263" s="9"/>
      <c r="CEP263" s="9"/>
      <c r="CEQ263" s="9"/>
      <c r="CER263" s="9"/>
      <c r="CES263" s="9"/>
      <c r="CET263" s="9"/>
      <c r="CEU263" s="9"/>
      <c r="CEV263" s="9"/>
      <c r="CEW263" s="9"/>
      <c r="CEX263" s="9"/>
      <c r="CEY263" s="9"/>
      <c r="CEZ263" s="9"/>
      <c r="CFA263" s="9"/>
      <c r="CFB263" s="9"/>
      <c r="CFC263" s="9"/>
      <c r="CFD263" s="9"/>
      <c r="CFE263" s="9"/>
      <c r="CFF263" s="9"/>
      <c r="CFG263" s="9"/>
      <c r="CFH263" s="9"/>
      <c r="CFI263" s="9"/>
      <c r="CFJ263" s="9"/>
      <c r="CFK263" s="9"/>
      <c r="CFL263" s="9"/>
      <c r="CFM263" s="9"/>
      <c r="CFN263" s="9"/>
      <c r="CFO263" s="9"/>
      <c r="CFP263" s="9"/>
      <c r="CFQ263" s="9"/>
      <c r="CFR263" s="9"/>
      <c r="CFS263" s="9"/>
      <c r="CFT263" s="9"/>
      <c r="CFU263" s="9"/>
      <c r="CFV263" s="9"/>
      <c r="CFW263" s="9"/>
      <c r="CFX263" s="9"/>
      <c r="CFY263" s="9"/>
      <c r="CFZ263" s="9"/>
      <c r="CGA263" s="9"/>
      <c r="CGB263" s="9"/>
      <c r="CGC263" s="9"/>
      <c r="CGD263" s="9"/>
      <c r="CGE263" s="9"/>
      <c r="CGF263" s="9"/>
      <c r="CGG263" s="9"/>
      <c r="CGH263" s="9"/>
      <c r="CGI263" s="9"/>
      <c r="CGJ263" s="9"/>
      <c r="CGK263" s="9"/>
      <c r="CGL263" s="9"/>
      <c r="CGM263" s="9"/>
      <c r="CGN263" s="9"/>
      <c r="CGO263" s="9"/>
      <c r="CGP263" s="9"/>
      <c r="CGQ263" s="9"/>
      <c r="CGR263" s="9"/>
      <c r="CGS263" s="9"/>
      <c r="CGT263" s="9"/>
      <c r="CGU263" s="9"/>
      <c r="CGV263" s="9"/>
      <c r="CGW263" s="9"/>
      <c r="CGX263" s="9"/>
      <c r="CGY263" s="9"/>
      <c r="CGZ263" s="9"/>
      <c r="CHA263" s="9"/>
      <c r="CHB263" s="9"/>
      <c r="CHC263" s="9"/>
      <c r="CHD263" s="9"/>
      <c r="CHE263" s="9"/>
      <c r="CHF263" s="9"/>
      <c r="CHG263" s="9"/>
      <c r="CHH263" s="9"/>
      <c r="CHI263" s="9"/>
      <c r="CHJ263" s="9"/>
      <c r="CHK263" s="9"/>
      <c r="CHL263" s="9"/>
      <c r="CHM263" s="9"/>
      <c r="CHN263" s="9"/>
      <c r="CHO263" s="9"/>
      <c r="CHP263" s="9"/>
      <c r="CHQ263" s="9"/>
      <c r="CHR263" s="9"/>
      <c r="CHS263" s="9"/>
      <c r="CHT263" s="9"/>
      <c r="CHU263" s="9"/>
      <c r="CHV263" s="9"/>
      <c r="CHW263" s="9"/>
      <c r="CHX263" s="9"/>
      <c r="CHY263" s="9"/>
      <c r="CHZ263" s="9"/>
      <c r="CIA263" s="9"/>
      <c r="CIB263" s="9"/>
      <c r="CIC263" s="9"/>
      <c r="CID263" s="9"/>
      <c r="CIE263" s="9"/>
      <c r="CIF263" s="9"/>
      <c r="CIG263" s="9"/>
      <c r="CIH263" s="9"/>
      <c r="CII263" s="9"/>
      <c r="CIJ263" s="9"/>
      <c r="CIK263" s="9"/>
      <c r="CIL263" s="9"/>
      <c r="CIM263" s="9"/>
      <c r="CIN263" s="9"/>
      <c r="CIO263" s="9"/>
      <c r="CIP263" s="9"/>
      <c r="CIQ263" s="9"/>
      <c r="CIR263" s="9"/>
      <c r="CIS263" s="9"/>
      <c r="CIT263" s="9"/>
      <c r="CIU263" s="9"/>
      <c r="CIV263" s="9"/>
      <c r="CIW263" s="9"/>
      <c r="CIX263" s="9"/>
      <c r="CIY263" s="9"/>
      <c r="CIZ263" s="9"/>
      <c r="CJA263" s="9"/>
      <c r="CJB263" s="9"/>
      <c r="CJC263" s="9"/>
      <c r="CJD263" s="9"/>
      <c r="CJE263" s="9"/>
      <c r="CJF263" s="9"/>
      <c r="CJG263" s="9"/>
      <c r="CJH263" s="9"/>
      <c r="CJI263" s="9"/>
      <c r="CJJ263" s="9"/>
      <c r="CJK263" s="9"/>
      <c r="CJL263" s="9"/>
      <c r="CJM263" s="9"/>
      <c r="CJN263" s="9"/>
      <c r="CJO263" s="9"/>
      <c r="CJP263" s="9"/>
      <c r="CJQ263" s="9"/>
      <c r="CJR263" s="9"/>
      <c r="CJS263" s="9"/>
      <c r="CJT263" s="9"/>
      <c r="CJU263" s="9"/>
      <c r="CJV263" s="9"/>
      <c r="CJW263" s="9"/>
      <c r="CJX263" s="9"/>
      <c r="CJY263" s="9"/>
      <c r="CJZ263" s="9"/>
      <c r="CKA263" s="9"/>
      <c r="CKB263" s="9"/>
      <c r="CKC263" s="9"/>
      <c r="CKD263" s="9"/>
      <c r="CKE263" s="9"/>
      <c r="CKF263" s="9"/>
      <c r="CKG263" s="9"/>
      <c r="CKH263" s="9"/>
      <c r="CKI263" s="9"/>
      <c r="CKJ263" s="9"/>
      <c r="CKK263" s="9"/>
      <c r="CKL263" s="9"/>
      <c r="CKM263" s="9"/>
      <c r="CKN263" s="9"/>
      <c r="CKO263" s="9"/>
      <c r="CKP263" s="9"/>
      <c r="CKQ263" s="9"/>
      <c r="CKR263" s="9"/>
      <c r="CKS263" s="9"/>
      <c r="CKT263" s="9"/>
      <c r="CKU263" s="9"/>
      <c r="CKV263" s="9"/>
      <c r="CKW263" s="9"/>
      <c r="CKX263" s="9"/>
      <c r="CKY263" s="9"/>
      <c r="CKZ263" s="9"/>
      <c r="CLA263" s="9"/>
      <c r="CLB263" s="9"/>
      <c r="CLC263" s="9"/>
      <c r="CLD263" s="9"/>
      <c r="CLE263" s="9"/>
      <c r="CLF263" s="9"/>
      <c r="CLG263" s="9"/>
      <c r="CLH263" s="9"/>
      <c r="CLI263" s="9"/>
      <c r="CLJ263" s="9"/>
      <c r="CLK263" s="9"/>
      <c r="CLL263" s="9"/>
      <c r="CLM263" s="9"/>
      <c r="CLN263" s="9"/>
      <c r="CLO263" s="9"/>
      <c r="CLP263" s="9"/>
      <c r="CLQ263" s="9"/>
      <c r="CLR263" s="9"/>
      <c r="CLS263" s="9"/>
      <c r="CLT263" s="9"/>
      <c r="CLU263" s="9"/>
      <c r="CLV263" s="9"/>
      <c r="CLW263" s="9"/>
      <c r="CLX263" s="9"/>
      <c r="CLY263" s="9"/>
      <c r="CLZ263" s="9"/>
      <c r="CMA263" s="9"/>
      <c r="CMB263" s="9"/>
      <c r="CMC263" s="9"/>
      <c r="CMD263" s="9"/>
      <c r="CME263" s="9"/>
      <c r="CMF263" s="9"/>
      <c r="CMG263" s="9"/>
      <c r="CMH263" s="9"/>
      <c r="CMI263" s="9"/>
      <c r="CMJ263" s="9"/>
      <c r="CMK263" s="9"/>
      <c r="CML263" s="9"/>
      <c r="CMM263" s="9"/>
      <c r="CMN263" s="9"/>
      <c r="CMO263" s="9"/>
      <c r="CMP263" s="9"/>
      <c r="CMQ263" s="9"/>
      <c r="CMR263" s="9"/>
      <c r="CMS263" s="9"/>
      <c r="CMT263" s="9"/>
      <c r="CMU263" s="9"/>
      <c r="CMV263" s="9"/>
      <c r="CMW263" s="9"/>
      <c r="CMX263" s="9"/>
      <c r="CMY263" s="9"/>
      <c r="CMZ263" s="9"/>
      <c r="CNA263" s="9"/>
      <c r="CNB263" s="9"/>
      <c r="CNC263" s="9"/>
      <c r="CND263" s="9"/>
      <c r="CNE263" s="9"/>
      <c r="CNF263" s="9"/>
      <c r="CNG263" s="9"/>
      <c r="CNH263" s="9"/>
      <c r="CNI263" s="9"/>
      <c r="CNJ263" s="9"/>
      <c r="CNK263" s="9"/>
      <c r="CNL263" s="9"/>
      <c r="CNM263" s="9"/>
      <c r="CNN263" s="9"/>
      <c r="CNO263" s="9"/>
      <c r="CNP263" s="9"/>
      <c r="CNQ263" s="9"/>
      <c r="CNR263" s="9"/>
      <c r="CNS263" s="9"/>
      <c r="CNT263" s="9"/>
      <c r="CNU263" s="9"/>
      <c r="CNV263" s="9"/>
      <c r="CNW263" s="9"/>
      <c r="CNX263" s="9"/>
      <c r="CNY263" s="9"/>
      <c r="CNZ263" s="9"/>
      <c r="COA263" s="9"/>
      <c r="COB263" s="9"/>
      <c r="COC263" s="9"/>
      <c r="COD263" s="9"/>
      <c r="COE263" s="9"/>
      <c r="COF263" s="9"/>
      <c r="COG263" s="9"/>
      <c r="COH263" s="9"/>
      <c r="COI263" s="9"/>
      <c r="COJ263" s="9"/>
      <c r="COK263" s="9"/>
      <c r="COL263" s="9"/>
      <c r="COM263" s="9"/>
      <c r="CON263" s="9"/>
      <c r="COO263" s="9"/>
      <c r="COP263" s="9"/>
      <c r="COQ263" s="9"/>
      <c r="COR263" s="9"/>
      <c r="COS263" s="9"/>
      <c r="COT263" s="9"/>
      <c r="COU263" s="9"/>
      <c r="COV263" s="9"/>
      <c r="COW263" s="9"/>
      <c r="COX263" s="9"/>
      <c r="COY263" s="9"/>
      <c r="COZ263" s="9"/>
      <c r="CPA263" s="9"/>
      <c r="CPB263" s="9"/>
      <c r="CPC263" s="9"/>
      <c r="CPD263" s="9"/>
      <c r="CPE263" s="9"/>
      <c r="CPF263" s="9"/>
      <c r="CPG263" s="9"/>
      <c r="CPH263" s="9"/>
      <c r="CPI263" s="9"/>
      <c r="CPJ263" s="9"/>
      <c r="CPK263" s="9"/>
      <c r="CPL263" s="9"/>
      <c r="CPM263" s="9"/>
      <c r="CPN263" s="9"/>
      <c r="CPO263" s="9"/>
      <c r="CPP263" s="9"/>
      <c r="CPQ263" s="9"/>
      <c r="CPR263" s="9"/>
      <c r="CPS263" s="9"/>
      <c r="CPT263" s="9"/>
      <c r="CPU263" s="9"/>
      <c r="CPV263" s="9"/>
      <c r="CPW263" s="9"/>
      <c r="CPX263" s="9"/>
      <c r="CPY263" s="9"/>
      <c r="CPZ263" s="9"/>
      <c r="CQA263" s="9"/>
      <c r="CQB263" s="9"/>
      <c r="CQC263" s="9"/>
      <c r="CQD263" s="9"/>
      <c r="CQE263" s="9"/>
      <c r="CQF263" s="9"/>
      <c r="CQG263" s="9"/>
      <c r="CQH263" s="9"/>
      <c r="CQI263" s="9"/>
      <c r="CQJ263" s="9"/>
      <c r="CQK263" s="9"/>
      <c r="CQL263" s="9"/>
      <c r="CQM263" s="9"/>
      <c r="CQN263" s="9"/>
      <c r="CQO263" s="9"/>
      <c r="CQP263" s="9"/>
      <c r="CQQ263" s="9"/>
      <c r="CQR263" s="9"/>
      <c r="CQS263" s="9"/>
      <c r="CQT263" s="9"/>
      <c r="CQU263" s="9"/>
      <c r="CQV263" s="9"/>
      <c r="CQW263" s="9"/>
      <c r="CQX263" s="9"/>
      <c r="CQY263" s="9"/>
      <c r="CQZ263" s="9"/>
      <c r="CRA263" s="9"/>
      <c r="CRB263" s="9"/>
      <c r="CRC263" s="9"/>
      <c r="CRD263" s="9"/>
      <c r="CRE263" s="9"/>
      <c r="CRF263" s="9"/>
      <c r="CRG263" s="9"/>
      <c r="CRH263" s="9"/>
      <c r="CRI263" s="9"/>
      <c r="CRJ263" s="9"/>
      <c r="CRK263" s="9"/>
      <c r="CRL263" s="9"/>
      <c r="CRM263" s="9"/>
      <c r="CRN263" s="9"/>
      <c r="CRO263" s="9"/>
      <c r="CRP263" s="9"/>
      <c r="CRQ263" s="9"/>
      <c r="CRR263" s="9"/>
      <c r="CRS263" s="9"/>
      <c r="CRT263" s="9"/>
      <c r="CRU263" s="9"/>
      <c r="CRV263" s="9"/>
      <c r="CRW263" s="9"/>
      <c r="CRX263" s="9"/>
      <c r="CRY263" s="9"/>
      <c r="CRZ263" s="9"/>
      <c r="CSA263" s="9"/>
      <c r="CSB263" s="9"/>
      <c r="CSC263" s="9"/>
      <c r="CSD263" s="9"/>
      <c r="CSE263" s="9"/>
      <c r="CSF263" s="9"/>
      <c r="CSG263" s="9"/>
      <c r="CSH263" s="9"/>
      <c r="CSI263" s="9"/>
      <c r="CSJ263" s="9"/>
      <c r="CSK263" s="9"/>
      <c r="CSL263" s="9"/>
      <c r="CSM263" s="9"/>
      <c r="CSN263" s="9"/>
      <c r="CSO263" s="9"/>
      <c r="CSP263" s="9"/>
      <c r="CSQ263" s="9"/>
      <c r="CSR263" s="9"/>
      <c r="CSS263" s="9"/>
      <c r="CST263" s="9"/>
      <c r="CSU263" s="9"/>
      <c r="CSV263" s="9"/>
      <c r="CSW263" s="9"/>
      <c r="CSX263" s="9"/>
      <c r="CSY263" s="9"/>
      <c r="CSZ263" s="9"/>
      <c r="CTA263" s="9"/>
      <c r="CTB263" s="9"/>
      <c r="CTC263" s="9"/>
      <c r="CTD263" s="9"/>
      <c r="CTE263" s="9"/>
      <c r="CTF263" s="9"/>
      <c r="CTG263" s="9"/>
      <c r="CTH263" s="9"/>
      <c r="CTI263" s="9"/>
      <c r="CTJ263" s="9"/>
      <c r="CTK263" s="9"/>
      <c r="CTL263" s="9"/>
      <c r="CTM263" s="9"/>
      <c r="CTN263" s="9"/>
      <c r="CTO263" s="9"/>
      <c r="CTP263" s="9"/>
      <c r="CTQ263" s="9"/>
      <c r="CTR263" s="9"/>
      <c r="CTS263" s="9"/>
      <c r="CTT263" s="9"/>
      <c r="CTU263" s="9"/>
      <c r="CTV263" s="9"/>
      <c r="CTW263" s="9"/>
      <c r="CTX263" s="9"/>
      <c r="CTY263" s="9"/>
      <c r="CTZ263" s="9"/>
      <c r="CUA263" s="9"/>
      <c r="CUB263" s="9"/>
      <c r="CUC263" s="9"/>
      <c r="CUD263" s="9"/>
      <c r="CUE263" s="9"/>
      <c r="CUF263" s="9"/>
      <c r="CUG263" s="9"/>
      <c r="CUH263" s="9"/>
      <c r="CUI263" s="9"/>
      <c r="CUJ263" s="9"/>
      <c r="CUK263" s="9"/>
      <c r="CUL263" s="9"/>
      <c r="CUM263" s="9"/>
      <c r="CUN263" s="9"/>
      <c r="CUO263" s="9"/>
      <c r="CUP263" s="9"/>
      <c r="CUQ263" s="9"/>
      <c r="CUR263" s="9"/>
      <c r="CUS263" s="9"/>
      <c r="CUT263" s="9"/>
      <c r="CUU263" s="9"/>
      <c r="CUV263" s="9"/>
      <c r="CUW263" s="9"/>
      <c r="CUX263" s="9"/>
      <c r="CUY263" s="9"/>
      <c r="CUZ263" s="9"/>
      <c r="CVA263" s="9"/>
      <c r="CVB263" s="9"/>
      <c r="CVC263" s="9"/>
      <c r="CVD263" s="9"/>
      <c r="CVE263" s="9"/>
      <c r="CVF263" s="9"/>
      <c r="CVG263" s="9"/>
      <c r="CVH263" s="9"/>
      <c r="CVI263" s="9"/>
      <c r="CVJ263" s="9"/>
      <c r="CVK263" s="9"/>
      <c r="CVL263" s="9"/>
      <c r="CVM263" s="9"/>
      <c r="CVN263" s="9"/>
      <c r="CVO263" s="9"/>
      <c r="CVP263" s="9"/>
      <c r="CVQ263" s="9"/>
      <c r="CVR263" s="9"/>
      <c r="CVS263" s="9"/>
      <c r="CVT263" s="9"/>
      <c r="CVU263" s="9"/>
      <c r="CVV263" s="9"/>
      <c r="CVW263" s="9"/>
      <c r="CVX263" s="9"/>
      <c r="CVY263" s="9"/>
      <c r="CVZ263" s="9"/>
      <c r="CWA263" s="9"/>
      <c r="CWB263" s="9"/>
      <c r="CWC263" s="9"/>
      <c r="CWD263" s="9"/>
      <c r="CWE263" s="9"/>
      <c r="CWF263" s="9"/>
      <c r="CWG263" s="9"/>
      <c r="CWH263" s="9"/>
      <c r="CWI263" s="9"/>
      <c r="CWJ263" s="9"/>
      <c r="CWK263" s="9"/>
      <c r="CWL263" s="9"/>
      <c r="CWM263" s="9"/>
      <c r="CWN263" s="9"/>
      <c r="CWO263" s="9"/>
      <c r="CWP263" s="9"/>
      <c r="CWQ263" s="9"/>
      <c r="CWR263" s="9"/>
      <c r="CWS263" s="9"/>
      <c r="CWT263" s="9"/>
      <c r="CWU263" s="9"/>
      <c r="CWV263" s="9"/>
      <c r="CWW263" s="9"/>
      <c r="CWX263" s="9"/>
      <c r="CWY263" s="9"/>
      <c r="CWZ263" s="9"/>
      <c r="CXA263" s="9"/>
      <c r="CXB263" s="9"/>
      <c r="CXC263" s="9"/>
      <c r="CXD263" s="9"/>
      <c r="CXE263" s="9"/>
      <c r="CXF263" s="9"/>
      <c r="CXG263" s="9"/>
      <c r="CXH263" s="9"/>
      <c r="CXI263" s="9"/>
      <c r="CXJ263" s="9"/>
      <c r="CXK263" s="9"/>
      <c r="CXL263" s="9"/>
      <c r="CXM263" s="9"/>
      <c r="CXN263" s="9"/>
      <c r="CXO263" s="9"/>
      <c r="CXP263" s="9"/>
      <c r="CXQ263" s="9"/>
      <c r="CXR263" s="9"/>
      <c r="CXS263" s="9"/>
      <c r="CXT263" s="9"/>
      <c r="CXU263" s="9"/>
      <c r="CXV263" s="9"/>
      <c r="CXW263" s="9"/>
      <c r="CXX263" s="9"/>
      <c r="CXY263" s="9"/>
      <c r="CXZ263" s="9"/>
      <c r="CYA263" s="9"/>
      <c r="CYB263" s="9"/>
      <c r="CYC263" s="9"/>
      <c r="CYD263" s="9"/>
      <c r="CYE263" s="9"/>
      <c r="CYF263" s="9"/>
      <c r="CYG263" s="9"/>
      <c r="CYH263" s="9"/>
      <c r="CYI263" s="9"/>
      <c r="CYJ263" s="9"/>
      <c r="CYK263" s="9"/>
      <c r="CYL263" s="9"/>
      <c r="CYM263" s="9"/>
      <c r="CYN263" s="9"/>
      <c r="CYO263" s="9"/>
      <c r="CYP263" s="9"/>
      <c r="CYQ263" s="9"/>
      <c r="CYR263" s="9"/>
      <c r="CYS263" s="9"/>
      <c r="CYT263" s="9"/>
      <c r="CYU263" s="9"/>
      <c r="CYV263" s="9"/>
      <c r="CYW263" s="9"/>
      <c r="CYX263" s="9"/>
      <c r="CYY263" s="9"/>
      <c r="CYZ263" s="9"/>
      <c r="CZA263" s="9"/>
      <c r="CZB263" s="9"/>
      <c r="CZC263" s="9"/>
      <c r="CZD263" s="9"/>
      <c r="CZE263" s="9"/>
      <c r="CZF263" s="9"/>
      <c r="CZG263" s="9"/>
      <c r="CZH263" s="9"/>
      <c r="CZI263" s="9"/>
      <c r="CZJ263" s="9"/>
      <c r="CZK263" s="9"/>
      <c r="CZL263" s="9"/>
      <c r="CZM263" s="9"/>
      <c r="CZN263" s="9"/>
      <c r="CZO263" s="9"/>
      <c r="CZP263" s="9"/>
      <c r="CZQ263" s="9"/>
      <c r="CZR263" s="9"/>
      <c r="CZS263" s="9"/>
      <c r="CZT263" s="9"/>
      <c r="CZU263" s="9"/>
      <c r="CZV263" s="9"/>
      <c r="CZW263" s="9"/>
      <c r="CZX263" s="9"/>
      <c r="CZY263" s="9"/>
      <c r="CZZ263" s="9"/>
      <c r="DAA263" s="9"/>
      <c r="DAB263" s="9"/>
      <c r="DAC263" s="9"/>
      <c r="DAD263" s="9"/>
      <c r="DAE263" s="9"/>
      <c r="DAF263" s="9"/>
      <c r="DAG263" s="9"/>
      <c r="DAH263" s="9"/>
      <c r="DAI263" s="9"/>
      <c r="DAJ263" s="9"/>
      <c r="DAK263" s="9"/>
      <c r="DAL263" s="9"/>
      <c r="DAM263" s="9"/>
      <c r="DAN263" s="9"/>
      <c r="DAO263" s="9"/>
      <c r="DAP263" s="9"/>
      <c r="DAQ263" s="9"/>
      <c r="DAR263" s="9"/>
      <c r="DAS263" s="9"/>
      <c r="DAT263" s="9"/>
      <c r="DAU263" s="9"/>
      <c r="DAV263" s="9"/>
      <c r="DAW263" s="9"/>
      <c r="DAX263" s="9"/>
      <c r="DAY263" s="9"/>
      <c r="DAZ263" s="9"/>
      <c r="DBA263" s="9"/>
      <c r="DBB263" s="9"/>
      <c r="DBC263" s="9"/>
      <c r="DBD263" s="9"/>
      <c r="DBE263" s="9"/>
      <c r="DBF263" s="9"/>
      <c r="DBG263" s="9"/>
      <c r="DBH263" s="9"/>
      <c r="DBI263" s="9"/>
      <c r="DBJ263" s="9"/>
      <c r="DBK263" s="9"/>
      <c r="DBL263" s="9"/>
      <c r="DBM263" s="9"/>
      <c r="DBN263" s="9"/>
      <c r="DBO263" s="9"/>
      <c r="DBP263" s="9"/>
      <c r="DBQ263" s="9"/>
      <c r="DBR263" s="9"/>
      <c r="DBS263" s="9"/>
      <c r="DBT263" s="9"/>
      <c r="DBU263" s="9"/>
      <c r="DBV263" s="9"/>
      <c r="DBW263" s="9"/>
      <c r="DBX263" s="9"/>
      <c r="DBY263" s="9"/>
      <c r="DBZ263" s="9"/>
      <c r="DCA263" s="9"/>
      <c r="DCB263" s="9"/>
      <c r="DCC263" s="9"/>
      <c r="DCD263" s="9"/>
      <c r="DCE263" s="9"/>
      <c r="DCF263" s="9"/>
      <c r="DCG263" s="9"/>
      <c r="DCH263" s="9"/>
      <c r="DCI263" s="9"/>
      <c r="DCJ263" s="9"/>
      <c r="DCK263" s="9"/>
      <c r="DCL263" s="9"/>
      <c r="DCM263" s="9"/>
      <c r="DCN263" s="9"/>
      <c r="DCO263" s="9"/>
      <c r="DCP263" s="9"/>
      <c r="DCQ263" s="9"/>
      <c r="DCR263" s="9"/>
      <c r="DCS263" s="9"/>
      <c r="DCT263" s="9"/>
      <c r="DCU263" s="9"/>
      <c r="DCV263" s="9"/>
      <c r="DCW263" s="9"/>
      <c r="DCX263" s="9"/>
      <c r="DCY263" s="9"/>
      <c r="DCZ263" s="9"/>
      <c r="DDA263" s="9"/>
      <c r="DDB263" s="9"/>
      <c r="DDC263" s="9"/>
      <c r="DDD263" s="9"/>
      <c r="DDE263" s="9"/>
      <c r="DDF263" s="9"/>
      <c r="DDG263" s="9"/>
      <c r="DDH263" s="9"/>
      <c r="DDI263" s="9"/>
      <c r="DDJ263" s="9"/>
      <c r="DDK263" s="9"/>
      <c r="DDL263" s="9"/>
      <c r="DDM263" s="9"/>
      <c r="DDN263" s="9"/>
      <c r="DDO263" s="9"/>
      <c r="DDP263" s="9"/>
      <c r="DDQ263" s="9"/>
      <c r="DDR263" s="9"/>
      <c r="DDS263" s="9"/>
      <c r="DDT263" s="9"/>
      <c r="DDU263" s="9"/>
      <c r="DDV263" s="9"/>
      <c r="DDW263" s="9"/>
      <c r="DDX263" s="9"/>
      <c r="DDY263" s="9"/>
      <c r="DDZ263" s="9"/>
      <c r="DEA263" s="9"/>
      <c r="DEB263" s="9"/>
      <c r="DEC263" s="9"/>
      <c r="DED263" s="9"/>
      <c r="DEE263" s="9"/>
      <c r="DEF263" s="9"/>
      <c r="DEG263" s="9"/>
      <c r="DEH263" s="9"/>
      <c r="DEI263" s="9"/>
      <c r="DEJ263" s="9"/>
      <c r="DEK263" s="9"/>
      <c r="DEL263" s="9"/>
      <c r="DEM263" s="9"/>
      <c r="DEN263" s="9"/>
      <c r="DEO263" s="9"/>
      <c r="DEP263" s="9"/>
      <c r="DEQ263" s="9"/>
      <c r="DER263" s="9"/>
      <c r="DES263" s="9"/>
      <c r="DET263" s="9"/>
      <c r="DEU263" s="9"/>
      <c r="DEV263" s="9"/>
      <c r="DEW263" s="9"/>
      <c r="DEX263" s="9"/>
      <c r="DEY263" s="9"/>
      <c r="DEZ263" s="9"/>
      <c r="DFA263" s="9"/>
      <c r="DFB263" s="9"/>
      <c r="DFC263" s="9"/>
      <c r="DFD263" s="9"/>
      <c r="DFE263" s="9"/>
      <c r="DFF263" s="9"/>
      <c r="DFG263" s="9"/>
      <c r="DFH263" s="9"/>
      <c r="DFI263" s="9"/>
      <c r="DFJ263" s="9"/>
      <c r="DFK263" s="9"/>
      <c r="DFL263" s="9"/>
      <c r="DFM263" s="9"/>
      <c r="DFN263" s="9"/>
      <c r="DFO263" s="9"/>
      <c r="DFP263" s="9"/>
      <c r="DFQ263" s="9"/>
      <c r="DFR263" s="9"/>
      <c r="DFS263" s="9"/>
      <c r="DFT263" s="9"/>
      <c r="DFU263" s="9"/>
      <c r="DFV263" s="9"/>
      <c r="DFW263" s="9"/>
      <c r="DFX263" s="9"/>
      <c r="DFY263" s="9"/>
      <c r="DFZ263" s="9"/>
      <c r="DGA263" s="9"/>
      <c r="DGB263" s="9"/>
      <c r="DGC263" s="9"/>
      <c r="DGD263" s="9"/>
      <c r="DGE263" s="9"/>
      <c r="DGF263" s="9"/>
      <c r="DGG263" s="9"/>
      <c r="DGH263" s="9"/>
      <c r="DGI263" s="9"/>
      <c r="DGJ263" s="9"/>
      <c r="DGK263" s="9"/>
      <c r="DGL263" s="9"/>
      <c r="DGM263" s="9"/>
      <c r="DGN263" s="9"/>
      <c r="DGO263" s="9"/>
      <c r="DGP263" s="9"/>
      <c r="DGQ263" s="9"/>
      <c r="DGR263" s="9"/>
      <c r="DGS263" s="9"/>
      <c r="DGT263" s="9"/>
      <c r="DGU263" s="9"/>
      <c r="DGV263" s="9"/>
      <c r="DGW263" s="9"/>
      <c r="DGX263" s="9"/>
      <c r="DGY263" s="9"/>
      <c r="DGZ263" s="9"/>
      <c r="DHA263" s="9"/>
      <c r="DHB263" s="9"/>
      <c r="DHC263" s="9"/>
      <c r="DHD263" s="9"/>
      <c r="DHE263" s="9"/>
      <c r="DHF263" s="9"/>
      <c r="DHG263" s="9"/>
      <c r="DHH263" s="9"/>
      <c r="DHI263" s="9"/>
      <c r="DHJ263" s="9"/>
      <c r="DHK263" s="9"/>
      <c r="DHL263" s="9"/>
      <c r="DHM263" s="9"/>
      <c r="DHN263" s="9"/>
      <c r="DHO263" s="9"/>
      <c r="DHP263" s="9"/>
      <c r="DHQ263" s="9"/>
      <c r="DHR263" s="9"/>
      <c r="DHS263" s="9"/>
      <c r="DHT263" s="9"/>
      <c r="DHU263" s="9"/>
      <c r="DHV263" s="9"/>
      <c r="DHW263" s="9"/>
      <c r="DHX263" s="9"/>
      <c r="DHY263" s="9"/>
      <c r="DHZ263" s="9"/>
      <c r="DIA263" s="9"/>
      <c r="DIB263" s="9"/>
      <c r="DIC263" s="9"/>
      <c r="DID263" s="9"/>
      <c r="DIE263" s="9"/>
      <c r="DIF263" s="9"/>
      <c r="DIG263" s="9"/>
      <c r="DIH263" s="9"/>
      <c r="DII263" s="9"/>
      <c r="DIJ263" s="9"/>
      <c r="DIK263" s="9"/>
      <c r="DIL263" s="9"/>
      <c r="DIM263" s="9"/>
      <c r="DIN263" s="9"/>
      <c r="DIO263" s="9"/>
      <c r="DIP263" s="9"/>
      <c r="DIQ263" s="9"/>
      <c r="DIR263" s="9"/>
      <c r="DIS263" s="9"/>
      <c r="DIT263" s="9"/>
      <c r="DIU263" s="9"/>
      <c r="DIV263" s="9"/>
      <c r="DIW263" s="9"/>
      <c r="DIX263" s="9"/>
      <c r="DIY263" s="9"/>
      <c r="DIZ263" s="9"/>
      <c r="DJA263" s="9"/>
      <c r="DJB263" s="9"/>
      <c r="DJC263" s="9"/>
      <c r="DJD263" s="9"/>
      <c r="DJE263" s="9"/>
      <c r="DJF263" s="9"/>
      <c r="DJG263" s="9"/>
      <c r="DJH263" s="9"/>
      <c r="DJI263" s="9"/>
      <c r="DJJ263" s="9"/>
      <c r="DJK263" s="9"/>
      <c r="DJL263" s="9"/>
      <c r="DJM263" s="9"/>
      <c r="DJN263" s="9"/>
      <c r="DJO263" s="9"/>
      <c r="DJP263" s="9"/>
      <c r="DJQ263" s="9"/>
      <c r="DJR263" s="9"/>
      <c r="DJS263" s="9"/>
      <c r="DJT263" s="9"/>
      <c r="DJU263" s="9"/>
      <c r="DJV263" s="9"/>
      <c r="DJW263" s="9"/>
      <c r="DJX263" s="9"/>
      <c r="DJY263" s="9"/>
      <c r="DJZ263" s="9"/>
      <c r="DKA263" s="9"/>
      <c r="DKB263" s="9"/>
      <c r="DKC263" s="9"/>
      <c r="DKD263" s="9"/>
      <c r="DKE263" s="9"/>
      <c r="DKF263" s="9"/>
      <c r="DKG263" s="9"/>
      <c r="DKH263" s="9"/>
      <c r="DKI263" s="9"/>
      <c r="DKJ263" s="9"/>
      <c r="DKK263" s="9"/>
      <c r="DKL263" s="9"/>
      <c r="DKM263" s="9"/>
      <c r="DKN263" s="9"/>
      <c r="DKO263" s="9"/>
      <c r="DKP263" s="9"/>
      <c r="DKQ263" s="9"/>
      <c r="DKR263" s="9"/>
      <c r="DKS263" s="9"/>
      <c r="DKT263" s="9"/>
      <c r="DKU263" s="9"/>
      <c r="DKV263" s="9"/>
      <c r="DKW263" s="9"/>
      <c r="DKX263" s="9"/>
      <c r="DKY263" s="9"/>
      <c r="DKZ263" s="9"/>
      <c r="DLA263" s="9"/>
      <c r="DLB263" s="9"/>
      <c r="DLC263" s="9"/>
      <c r="DLD263" s="9"/>
      <c r="DLE263" s="9"/>
      <c r="DLF263" s="9"/>
      <c r="DLG263" s="9"/>
      <c r="DLH263" s="9"/>
      <c r="DLI263" s="9"/>
      <c r="DLJ263" s="9"/>
      <c r="DLK263" s="9"/>
      <c r="DLL263" s="9"/>
      <c r="DLM263" s="9"/>
      <c r="DLN263" s="9"/>
      <c r="DLO263" s="9"/>
      <c r="DLP263" s="9"/>
      <c r="DLQ263" s="9"/>
      <c r="DLR263" s="9"/>
      <c r="DLS263" s="9"/>
      <c r="DLT263" s="9"/>
      <c r="DLU263" s="9"/>
      <c r="DLV263" s="9"/>
      <c r="DLW263" s="9"/>
      <c r="DLX263" s="9"/>
      <c r="DLY263" s="9"/>
      <c r="DLZ263" s="9"/>
      <c r="DMA263" s="9"/>
      <c r="DMB263" s="9"/>
      <c r="DMC263" s="9"/>
      <c r="DMD263" s="9"/>
      <c r="DME263" s="9"/>
      <c r="DMF263" s="9"/>
      <c r="DMG263" s="9"/>
      <c r="DMH263" s="9"/>
      <c r="DMI263" s="9"/>
      <c r="DMJ263" s="9"/>
      <c r="DMK263" s="9"/>
      <c r="DML263" s="9"/>
      <c r="DMM263" s="9"/>
      <c r="DMN263" s="9"/>
      <c r="DMO263" s="9"/>
      <c r="DMP263" s="9"/>
      <c r="DMQ263" s="9"/>
      <c r="DMR263" s="9"/>
      <c r="DMS263" s="9"/>
      <c r="DMT263" s="9"/>
      <c r="DMU263" s="9"/>
      <c r="DMV263" s="9"/>
      <c r="DMW263" s="9"/>
      <c r="DMX263" s="9"/>
      <c r="DMY263" s="9"/>
      <c r="DMZ263" s="9"/>
      <c r="DNA263" s="9"/>
      <c r="DNB263" s="9"/>
      <c r="DNC263" s="9"/>
      <c r="DND263" s="9"/>
      <c r="DNE263" s="9"/>
      <c r="DNF263" s="9"/>
      <c r="DNG263" s="9"/>
      <c r="DNH263" s="9"/>
      <c r="DNI263" s="9"/>
      <c r="DNJ263" s="9"/>
      <c r="DNK263" s="9"/>
      <c r="DNL263" s="9"/>
      <c r="DNM263" s="9"/>
      <c r="DNN263" s="9"/>
      <c r="DNO263" s="9"/>
      <c r="DNP263" s="9"/>
      <c r="DNQ263" s="9"/>
      <c r="DNR263" s="9"/>
      <c r="DNS263" s="9"/>
      <c r="DNT263" s="9"/>
      <c r="DNU263" s="9"/>
      <c r="DNV263" s="9"/>
      <c r="DNW263" s="9"/>
      <c r="DNX263" s="9"/>
      <c r="DNY263" s="9"/>
      <c r="DNZ263" s="9"/>
      <c r="DOA263" s="9"/>
      <c r="DOB263" s="9"/>
      <c r="DOC263" s="9"/>
      <c r="DOD263" s="9"/>
      <c r="DOE263" s="9"/>
      <c r="DOF263" s="9"/>
      <c r="DOG263" s="9"/>
      <c r="DOH263" s="9"/>
      <c r="DOI263" s="9"/>
      <c r="DOJ263" s="9"/>
      <c r="DOK263" s="9"/>
      <c r="DOL263" s="9"/>
      <c r="DOM263" s="9"/>
      <c r="DON263" s="9"/>
      <c r="DOO263" s="9"/>
      <c r="DOP263" s="9"/>
      <c r="DOQ263" s="9"/>
      <c r="DOR263" s="9"/>
      <c r="DOS263" s="9"/>
      <c r="DOT263" s="9"/>
      <c r="DOU263" s="9"/>
      <c r="DOV263" s="9"/>
      <c r="DOW263" s="9"/>
      <c r="DOX263" s="9"/>
      <c r="DOY263" s="9"/>
      <c r="DOZ263" s="9"/>
      <c r="DPA263" s="9"/>
      <c r="DPB263" s="9"/>
      <c r="DPC263" s="9"/>
      <c r="DPD263" s="9"/>
      <c r="DPE263" s="9"/>
      <c r="DPF263" s="9"/>
      <c r="DPG263" s="9"/>
      <c r="DPH263" s="9"/>
      <c r="DPI263" s="9"/>
      <c r="DPJ263" s="9"/>
      <c r="DPK263" s="9"/>
      <c r="DPL263" s="9"/>
      <c r="DPM263" s="9"/>
      <c r="DPN263" s="9"/>
      <c r="DPO263" s="9"/>
      <c r="DPP263" s="9"/>
      <c r="DPQ263" s="9"/>
      <c r="DPR263" s="9"/>
      <c r="DPS263" s="9"/>
      <c r="DPT263" s="9"/>
      <c r="DPU263" s="9"/>
      <c r="DPV263" s="9"/>
      <c r="DPW263" s="9"/>
      <c r="DPX263" s="9"/>
      <c r="DPY263" s="9"/>
      <c r="DPZ263" s="9"/>
      <c r="DQA263" s="9"/>
      <c r="DQB263" s="9"/>
      <c r="DQC263" s="9"/>
      <c r="DQD263" s="9"/>
      <c r="DQE263" s="9"/>
      <c r="DQF263" s="9"/>
      <c r="DQG263" s="9"/>
      <c r="DQH263" s="9"/>
      <c r="DQI263" s="9"/>
      <c r="DQJ263" s="9"/>
      <c r="DQK263" s="9"/>
      <c r="DQL263" s="9"/>
      <c r="DQM263" s="9"/>
      <c r="DQN263" s="9"/>
      <c r="DQO263" s="9"/>
      <c r="DQP263" s="9"/>
      <c r="DQQ263" s="9"/>
      <c r="DQR263" s="9"/>
      <c r="DQS263" s="9"/>
      <c r="DQT263" s="9"/>
      <c r="DQU263" s="9"/>
      <c r="DQV263" s="9"/>
      <c r="DQW263" s="9"/>
      <c r="DQX263" s="9"/>
      <c r="DQY263" s="9"/>
      <c r="DQZ263" s="9"/>
      <c r="DRA263" s="9"/>
      <c r="DRB263" s="9"/>
      <c r="DRC263" s="9"/>
      <c r="DRD263" s="9"/>
      <c r="DRE263" s="9"/>
      <c r="DRF263" s="9"/>
      <c r="DRG263" s="9"/>
      <c r="DRH263" s="9"/>
      <c r="DRI263" s="9"/>
      <c r="DRJ263" s="9"/>
      <c r="DRK263" s="9"/>
      <c r="DRL263" s="9"/>
      <c r="DRM263" s="9"/>
      <c r="DRN263" s="9"/>
      <c r="DRO263" s="9"/>
      <c r="DRP263" s="9"/>
      <c r="DRQ263" s="9"/>
      <c r="DRR263" s="9"/>
      <c r="DRS263" s="9"/>
      <c r="DRT263" s="9"/>
      <c r="DRU263" s="9"/>
      <c r="DRV263" s="9"/>
      <c r="DRW263" s="9"/>
      <c r="DRX263" s="9"/>
      <c r="DRY263" s="9"/>
      <c r="DRZ263" s="9"/>
      <c r="DSA263" s="9"/>
      <c r="DSB263" s="9"/>
      <c r="DSC263" s="9"/>
      <c r="DSD263" s="9"/>
      <c r="DSE263" s="9"/>
      <c r="DSF263" s="9"/>
      <c r="DSG263" s="9"/>
      <c r="DSH263" s="9"/>
      <c r="DSI263" s="9"/>
      <c r="DSJ263" s="9"/>
      <c r="DSK263" s="9"/>
      <c r="DSL263" s="9"/>
      <c r="DSM263" s="9"/>
      <c r="DSN263" s="9"/>
      <c r="DSO263" s="9"/>
      <c r="DSP263" s="9"/>
      <c r="DSQ263" s="9"/>
      <c r="DSR263" s="9"/>
      <c r="DSS263" s="9"/>
      <c r="DST263" s="9"/>
      <c r="DSU263" s="9"/>
      <c r="DSV263" s="9"/>
      <c r="DSW263" s="9"/>
      <c r="DSX263" s="9"/>
      <c r="DSY263" s="9"/>
      <c r="DSZ263" s="9"/>
      <c r="DTA263" s="9"/>
      <c r="DTB263" s="9"/>
      <c r="DTC263" s="9"/>
      <c r="DTD263" s="9"/>
      <c r="DTE263" s="9"/>
      <c r="DTF263" s="9"/>
      <c r="DTG263" s="9"/>
      <c r="DTH263" s="9"/>
      <c r="DTI263" s="9"/>
      <c r="DTJ263" s="9"/>
      <c r="DTK263" s="9"/>
      <c r="DTL263" s="9"/>
      <c r="DTM263" s="9"/>
      <c r="DTN263" s="9"/>
      <c r="DTO263" s="9"/>
      <c r="DTP263" s="9"/>
      <c r="DTQ263" s="9"/>
      <c r="DTR263" s="9"/>
      <c r="DTS263" s="9"/>
      <c r="DTT263" s="9"/>
      <c r="DTU263" s="9"/>
      <c r="DTV263" s="9"/>
      <c r="DTW263" s="9"/>
      <c r="DTX263" s="9"/>
      <c r="DTY263" s="9"/>
      <c r="DTZ263" s="9"/>
      <c r="DUA263" s="9"/>
      <c r="DUB263" s="9"/>
      <c r="DUC263" s="9"/>
      <c r="DUD263" s="9"/>
      <c r="DUE263" s="9"/>
      <c r="DUF263" s="9"/>
      <c r="DUG263" s="9"/>
      <c r="DUH263" s="9"/>
      <c r="DUI263" s="9"/>
      <c r="DUJ263" s="9"/>
      <c r="DUK263" s="9"/>
      <c r="DUL263" s="9"/>
      <c r="DUM263" s="9"/>
      <c r="DUN263" s="9"/>
      <c r="DUO263" s="9"/>
      <c r="DUP263" s="9"/>
      <c r="DUQ263" s="9"/>
      <c r="DUR263" s="9"/>
      <c r="DUS263" s="9"/>
      <c r="DUT263" s="9"/>
      <c r="DUU263" s="9"/>
      <c r="DUV263" s="9"/>
      <c r="DUW263" s="9"/>
      <c r="DUX263" s="9"/>
      <c r="DUY263" s="9"/>
      <c r="DUZ263" s="9"/>
      <c r="DVA263" s="9"/>
      <c r="DVB263" s="9"/>
      <c r="DVC263" s="9"/>
      <c r="DVD263" s="9"/>
      <c r="DVE263" s="9"/>
      <c r="DVF263" s="9"/>
      <c r="DVG263" s="9"/>
      <c r="DVH263" s="9"/>
      <c r="DVI263" s="9"/>
      <c r="DVJ263" s="9"/>
      <c r="DVK263" s="9"/>
      <c r="DVL263" s="9"/>
      <c r="DVM263" s="9"/>
      <c r="DVN263" s="9"/>
      <c r="DVO263" s="9"/>
      <c r="DVP263" s="9"/>
      <c r="DVQ263" s="9"/>
      <c r="DVR263" s="9"/>
      <c r="DVS263" s="9"/>
      <c r="DVT263" s="9"/>
      <c r="DVU263" s="9"/>
      <c r="DVV263" s="9"/>
      <c r="DVW263" s="9"/>
      <c r="DVX263" s="9"/>
      <c r="DVY263" s="9"/>
      <c r="DVZ263" s="9"/>
      <c r="DWA263" s="9"/>
      <c r="DWB263" s="9"/>
      <c r="DWC263" s="9"/>
      <c r="DWD263" s="9"/>
      <c r="DWE263" s="9"/>
      <c r="DWF263" s="9"/>
      <c r="DWG263" s="9"/>
      <c r="DWH263" s="9"/>
      <c r="DWI263" s="9"/>
      <c r="DWJ263" s="9"/>
      <c r="DWK263" s="9"/>
      <c r="DWL263" s="9"/>
      <c r="DWM263" s="9"/>
      <c r="DWN263" s="9"/>
      <c r="DWO263" s="9"/>
      <c r="DWP263" s="9"/>
      <c r="DWQ263" s="9"/>
      <c r="DWR263" s="9"/>
      <c r="DWS263" s="9"/>
      <c r="DWT263" s="9"/>
      <c r="DWU263" s="9"/>
      <c r="DWV263" s="9"/>
      <c r="DWW263" s="9"/>
      <c r="DWX263" s="9"/>
      <c r="DWY263" s="9"/>
      <c r="DWZ263" s="9"/>
      <c r="DXA263" s="9"/>
      <c r="DXB263" s="9"/>
      <c r="DXC263" s="9"/>
      <c r="DXD263" s="9"/>
      <c r="DXE263" s="9"/>
      <c r="DXF263" s="9"/>
      <c r="DXG263" s="9"/>
      <c r="DXH263" s="9"/>
      <c r="DXI263" s="9"/>
      <c r="DXJ263" s="9"/>
      <c r="DXK263" s="9"/>
      <c r="DXL263" s="9"/>
      <c r="DXM263" s="9"/>
      <c r="DXN263" s="9"/>
      <c r="DXO263" s="9"/>
      <c r="DXP263" s="9"/>
      <c r="DXQ263" s="9"/>
      <c r="DXR263" s="9"/>
      <c r="DXS263" s="9"/>
      <c r="DXT263" s="9"/>
      <c r="DXU263" s="9"/>
      <c r="DXV263" s="9"/>
      <c r="DXW263" s="9"/>
      <c r="DXX263" s="9"/>
      <c r="DXY263" s="9"/>
      <c r="DXZ263" s="9"/>
      <c r="DYA263" s="9"/>
      <c r="DYB263" s="9"/>
      <c r="DYC263" s="9"/>
      <c r="DYD263" s="9"/>
      <c r="DYE263" s="9"/>
      <c r="DYF263" s="9"/>
      <c r="DYG263" s="9"/>
      <c r="DYH263" s="9"/>
      <c r="DYI263" s="9"/>
      <c r="DYJ263" s="9"/>
      <c r="DYK263" s="9"/>
      <c r="DYL263" s="9"/>
      <c r="DYM263" s="9"/>
      <c r="DYN263" s="9"/>
      <c r="DYO263" s="9"/>
      <c r="DYP263" s="9"/>
      <c r="DYQ263" s="9"/>
      <c r="DYR263" s="9"/>
      <c r="DYS263" s="9"/>
      <c r="DYT263" s="9"/>
      <c r="DYU263" s="9"/>
      <c r="DYV263" s="9"/>
      <c r="DYW263" s="9"/>
      <c r="DYX263" s="9"/>
      <c r="DYY263" s="9"/>
      <c r="DYZ263" s="9"/>
      <c r="DZA263" s="9"/>
      <c r="DZB263" s="9"/>
      <c r="DZC263" s="9"/>
      <c r="DZD263" s="9"/>
      <c r="DZE263" s="9"/>
      <c r="DZF263" s="9"/>
      <c r="DZG263" s="9"/>
      <c r="DZH263" s="9"/>
      <c r="DZI263" s="9"/>
      <c r="DZJ263" s="9"/>
      <c r="DZK263" s="9"/>
      <c r="DZL263" s="9"/>
      <c r="DZM263" s="9"/>
      <c r="DZN263" s="9"/>
      <c r="DZO263" s="9"/>
      <c r="DZP263" s="9"/>
      <c r="DZQ263" s="9"/>
      <c r="DZR263" s="9"/>
      <c r="DZS263" s="9"/>
      <c r="DZT263" s="9"/>
      <c r="DZU263" s="9"/>
      <c r="DZV263" s="9"/>
      <c r="DZW263" s="9"/>
      <c r="DZX263" s="9"/>
      <c r="DZY263" s="9"/>
      <c r="DZZ263" s="9"/>
      <c r="EAA263" s="9"/>
      <c r="EAB263" s="9"/>
      <c r="EAC263" s="9"/>
      <c r="EAD263" s="9"/>
      <c r="EAE263" s="9"/>
      <c r="EAF263" s="9"/>
      <c r="EAG263" s="9"/>
      <c r="EAH263" s="9"/>
      <c r="EAI263" s="9"/>
      <c r="EAJ263" s="9"/>
      <c r="EAK263" s="9"/>
      <c r="EAL263" s="9"/>
      <c r="EAM263" s="9"/>
      <c r="EAN263" s="9"/>
      <c r="EAO263" s="9"/>
      <c r="EAP263" s="9"/>
      <c r="EAQ263" s="9"/>
      <c r="EAR263" s="9"/>
      <c r="EAS263" s="9"/>
      <c r="EAT263" s="9"/>
      <c r="EAU263" s="9"/>
      <c r="EAV263" s="9"/>
      <c r="EAW263" s="9"/>
      <c r="EAX263" s="9"/>
      <c r="EAY263" s="9"/>
      <c r="EAZ263" s="9"/>
      <c r="EBA263" s="9"/>
      <c r="EBB263" s="9"/>
      <c r="EBC263" s="9"/>
      <c r="EBD263" s="9"/>
      <c r="EBE263" s="9"/>
      <c r="EBF263" s="9"/>
      <c r="EBG263" s="9"/>
      <c r="EBH263" s="9"/>
      <c r="EBI263" s="9"/>
      <c r="EBJ263" s="9"/>
      <c r="EBK263" s="9"/>
      <c r="EBL263" s="9"/>
      <c r="EBM263" s="9"/>
      <c r="EBN263" s="9"/>
      <c r="EBO263" s="9"/>
      <c r="EBP263" s="9"/>
      <c r="EBQ263" s="9"/>
      <c r="EBR263" s="9"/>
      <c r="EBS263" s="9"/>
      <c r="EBT263" s="9"/>
      <c r="EBU263" s="9"/>
      <c r="EBV263" s="9"/>
      <c r="EBW263" s="9"/>
      <c r="EBX263" s="9"/>
      <c r="EBY263" s="9"/>
      <c r="EBZ263" s="9"/>
      <c r="ECA263" s="9"/>
      <c r="ECB263" s="9"/>
      <c r="ECC263" s="9"/>
      <c r="ECD263" s="9"/>
      <c r="ECE263" s="9"/>
      <c r="ECF263" s="9"/>
      <c r="ECG263" s="9"/>
      <c r="ECH263" s="9"/>
      <c r="ECI263" s="9"/>
      <c r="ECJ263" s="9"/>
      <c r="ECK263" s="9"/>
      <c r="ECL263" s="9"/>
      <c r="ECM263" s="9"/>
      <c r="ECN263" s="9"/>
      <c r="ECO263" s="9"/>
      <c r="ECP263" s="9"/>
      <c r="ECQ263" s="9"/>
      <c r="ECR263" s="9"/>
      <c r="ECS263" s="9"/>
      <c r="ECT263" s="9"/>
      <c r="ECU263" s="9"/>
      <c r="ECV263" s="9"/>
      <c r="ECW263" s="9"/>
      <c r="ECX263" s="9"/>
      <c r="ECY263" s="9"/>
      <c r="ECZ263" s="9"/>
      <c r="EDA263" s="9"/>
      <c r="EDB263" s="9"/>
      <c r="EDC263" s="9"/>
      <c r="EDD263" s="9"/>
      <c r="EDE263" s="9"/>
      <c r="EDF263" s="9"/>
      <c r="EDG263" s="9"/>
      <c r="EDH263" s="9"/>
      <c r="EDI263" s="9"/>
      <c r="EDJ263" s="9"/>
      <c r="EDK263" s="9"/>
      <c r="EDL263" s="9"/>
      <c r="EDM263" s="9"/>
      <c r="EDN263" s="9"/>
      <c r="EDO263" s="9"/>
      <c r="EDP263" s="9"/>
      <c r="EDQ263" s="9"/>
      <c r="EDR263" s="9"/>
      <c r="EDS263" s="9"/>
      <c r="EDT263" s="9"/>
      <c r="EDU263" s="9"/>
      <c r="EDV263" s="9"/>
      <c r="EDW263" s="9"/>
      <c r="EDX263" s="9"/>
      <c r="EDY263" s="9"/>
      <c r="EDZ263" s="9"/>
      <c r="EEA263" s="9"/>
      <c r="EEB263" s="9"/>
      <c r="EEC263" s="9"/>
      <c r="EED263" s="9"/>
      <c r="EEE263" s="9"/>
      <c r="EEF263" s="9"/>
      <c r="EEG263" s="9"/>
      <c r="EEH263" s="9"/>
      <c r="EEI263" s="9"/>
      <c r="EEJ263" s="9"/>
      <c r="EEK263" s="9"/>
      <c r="EEL263" s="9"/>
      <c r="EEM263" s="9"/>
      <c r="EEN263" s="9"/>
      <c r="EEO263" s="9"/>
      <c r="EEP263" s="9"/>
      <c r="EEQ263" s="9"/>
      <c r="EER263" s="9"/>
      <c r="EES263" s="9"/>
      <c r="EET263" s="9"/>
      <c r="EEU263" s="9"/>
      <c r="EEV263" s="9"/>
      <c r="EEW263" s="9"/>
      <c r="EEX263" s="9"/>
      <c r="EEY263" s="9"/>
      <c r="EEZ263" s="9"/>
      <c r="EFA263" s="9"/>
      <c r="EFB263" s="9"/>
      <c r="EFC263" s="9"/>
      <c r="EFD263" s="9"/>
      <c r="EFE263" s="9"/>
      <c r="EFF263" s="9"/>
      <c r="EFG263" s="9"/>
      <c r="EFH263" s="9"/>
      <c r="EFI263" s="9"/>
      <c r="EFJ263" s="9"/>
      <c r="EFK263" s="9"/>
      <c r="EFL263" s="9"/>
      <c r="EFM263" s="9"/>
      <c r="EFN263" s="9"/>
      <c r="EFO263" s="9"/>
      <c r="EFP263" s="9"/>
      <c r="EFQ263" s="9"/>
      <c r="EFR263" s="9"/>
      <c r="EFS263" s="9"/>
      <c r="EFT263" s="9"/>
      <c r="EFU263" s="9"/>
      <c r="EFV263" s="9"/>
      <c r="EFW263" s="9"/>
      <c r="EFX263" s="9"/>
      <c r="EFY263" s="9"/>
      <c r="EFZ263" s="9"/>
      <c r="EGA263" s="9"/>
      <c r="EGB263" s="9"/>
      <c r="EGC263" s="9"/>
      <c r="EGD263" s="9"/>
      <c r="EGE263" s="9"/>
      <c r="EGF263" s="9"/>
      <c r="EGG263" s="9"/>
      <c r="EGH263" s="9"/>
      <c r="EGI263" s="9"/>
      <c r="EGJ263" s="9"/>
      <c r="EGK263" s="9"/>
      <c r="EGL263" s="9"/>
      <c r="EGM263" s="9"/>
      <c r="EGN263" s="9"/>
      <c r="EGO263" s="9"/>
      <c r="EGP263" s="9"/>
      <c r="EGQ263" s="9"/>
      <c r="EGR263" s="9"/>
      <c r="EGS263" s="9"/>
      <c r="EGT263" s="9"/>
      <c r="EGU263" s="9"/>
      <c r="EGV263" s="9"/>
      <c r="EGW263" s="9"/>
      <c r="EGX263" s="9"/>
      <c r="EGY263" s="9"/>
      <c r="EGZ263" s="9"/>
      <c r="EHA263" s="9"/>
      <c r="EHB263" s="9"/>
      <c r="EHC263" s="9"/>
      <c r="EHD263" s="9"/>
      <c r="EHE263" s="9"/>
      <c r="EHF263" s="9"/>
      <c r="EHG263" s="9"/>
      <c r="EHH263" s="9"/>
      <c r="EHI263" s="9"/>
      <c r="EHJ263" s="9"/>
      <c r="EHK263" s="9"/>
      <c r="EHL263" s="9"/>
      <c r="EHM263" s="9"/>
      <c r="EHN263" s="9"/>
      <c r="EHO263" s="9"/>
      <c r="EHP263" s="9"/>
      <c r="EHQ263" s="9"/>
      <c r="EHR263" s="9"/>
      <c r="EHS263" s="9"/>
      <c r="EHT263" s="9"/>
      <c r="EHU263" s="9"/>
      <c r="EHV263" s="9"/>
      <c r="EHW263" s="9"/>
      <c r="EHX263" s="9"/>
      <c r="EHY263" s="9"/>
      <c r="EHZ263" s="9"/>
      <c r="EIA263" s="9"/>
      <c r="EIB263" s="9"/>
      <c r="EIC263" s="9"/>
      <c r="EID263" s="9"/>
      <c r="EIE263" s="9"/>
      <c r="EIF263" s="9"/>
      <c r="EIG263" s="9"/>
      <c r="EIH263" s="9"/>
      <c r="EII263" s="9"/>
      <c r="EIJ263" s="9"/>
      <c r="EIK263" s="9"/>
      <c r="EIL263" s="9"/>
      <c r="EIM263" s="9"/>
      <c r="EIN263" s="9"/>
      <c r="EIO263" s="9"/>
      <c r="EIP263" s="9"/>
      <c r="EIQ263" s="9"/>
      <c r="EIR263" s="9"/>
      <c r="EIS263" s="9"/>
      <c r="EIT263" s="9"/>
      <c r="EIU263" s="9"/>
      <c r="EIV263" s="9"/>
      <c r="EIW263" s="9"/>
      <c r="EIX263" s="9"/>
      <c r="EIY263" s="9"/>
      <c r="EIZ263" s="9"/>
      <c r="EJA263" s="9"/>
      <c r="EJB263" s="9"/>
      <c r="EJC263" s="9"/>
      <c r="EJD263" s="9"/>
      <c r="EJE263" s="9"/>
      <c r="EJF263" s="9"/>
      <c r="EJG263" s="9"/>
      <c r="EJH263" s="9"/>
      <c r="EJI263" s="9"/>
      <c r="EJJ263" s="9"/>
      <c r="EJK263" s="9"/>
      <c r="EJL263" s="9"/>
      <c r="EJM263" s="9"/>
      <c r="EJN263" s="9"/>
      <c r="EJO263" s="9"/>
      <c r="EJP263" s="9"/>
      <c r="EJQ263" s="9"/>
      <c r="EJR263" s="9"/>
      <c r="EJS263" s="9"/>
      <c r="EJT263" s="9"/>
      <c r="EJU263" s="9"/>
      <c r="EJV263" s="9"/>
      <c r="EJW263" s="9"/>
      <c r="EJX263" s="9"/>
      <c r="EJY263" s="9"/>
      <c r="EJZ263" s="9"/>
      <c r="EKA263" s="9"/>
      <c r="EKB263" s="9"/>
      <c r="EKC263" s="9"/>
      <c r="EKD263" s="9"/>
      <c r="EKE263" s="9"/>
      <c r="EKF263" s="9"/>
      <c r="EKG263" s="9"/>
      <c r="EKH263" s="9"/>
      <c r="EKI263" s="9"/>
      <c r="EKJ263" s="9"/>
      <c r="EKK263" s="9"/>
      <c r="EKL263" s="9"/>
      <c r="EKM263" s="9"/>
      <c r="EKN263" s="9"/>
      <c r="EKO263" s="9"/>
      <c r="EKP263" s="9"/>
      <c r="EKQ263" s="9"/>
      <c r="EKR263" s="9"/>
      <c r="EKS263" s="9"/>
      <c r="EKT263" s="9"/>
      <c r="EKU263" s="9"/>
      <c r="EKV263" s="9"/>
      <c r="EKW263" s="9"/>
      <c r="EKX263" s="9"/>
      <c r="EKY263" s="9"/>
      <c r="EKZ263" s="9"/>
      <c r="ELA263" s="9"/>
      <c r="ELB263" s="9"/>
      <c r="ELC263" s="9"/>
      <c r="ELD263" s="9"/>
      <c r="ELE263" s="9"/>
      <c r="ELF263" s="9"/>
      <c r="ELG263" s="9"/>
      <c r="ELH263" s="9"/>
      <c r="ELI263" s="9"/>
      <c r="ELJ263" s="9"/>
      <c r="ELK263" s="9"/>
      <c r="ELL263" s="9"/>
      <c r="ELM263" s="9"/>
      <c r="ELN263" s="9"/>
      <c r="ELO263" s="9"/>
      <c r="ELP263" s="9"/>
      <c r="ELQ263" s="9"/>
      <c r="ELR263" s="9"/>
      <c r="ELS263" s="9"/>
      <c r="ELT263" s="9"/>
      <c r="ELU263" s="9"/>
      <c r="ELV263" s="9"/>
      <c r="ELW263" s="9"/>
      <c r="ELX263" s="9"/>
      <c r="ELY263" s="9"/>
      <c r="ELZ263" s="9"/>
      <c r="EMA263" s="9"/>
      <c r="EMB263" s="9"/>
      <c r="EMC263" s="9"/>
      <c r="EMD263" s="9"/>
      <c r="EME263" s="9"/>
      <c r="EMF263" s="9"/>
      <c r="EMG263" s="9"/>
      <c r="EMH263" s="9"/>
      <c r="EMI263" s="9"/>
      <c r="EMJ263" s="9"/>
      <c r="EMK263" s="9"/>
      <c r="EML263" s="9"/>
      <c r="EMM263" s="9"/>
      <c r="EMN263" s="9"/>
      <c r="EMO263" s="9"/>
      <c r="EMP263" s="9"/>
      <c r="EMQ263" s="9"/>
      <c r="EMR263" s="9"/>
      <c r="EMS263" s="9"/>
      <c r="EMT263" s="9"/>
      <c r="EMU263" s="9"/>
      <c r="EMV263" s="9"/>
      <c r="EMW263" s="9"/>
      <c r="EMX263" s="9"/>
      <c r="EMY263" s="9"/>
      <c r="EMZ263" s="9"/>
      <c r="ENA263" s="9"/>
      <c r="ENB263" s="9"/>
      <c r="ENC263" s="9"/>
      <c r="END263" s="9"/>
      <c r="ENE263" s="9"/>
      <c r="ENF263" s="9"/>
      <c r="ENG263" s="9"/>
      <c r="ENH263" s="9"/>
      <c r="ENI263" s="9"/>
      <c r="ENJ263" s="9"/>
      <c r="ENK263" s="9"/>
      <c r="ENL263" s="9"/>
      <c r="ENM263" s="9"/>
      <c r="ENN263" s="9"/>
      <c r="ENO263" s="9"/>
      <c r="ENP263" s="9"/>
      <c r="ENQ263" s="9"/>
      <c r="ENR263" s="9"/>
      <c r="ENS263" s="9"/>
      <c r="ENT263" s="9"/>
      <c r="ENU263" s="9"/>
      <c r="ENV263" s="9"/>
      <c r="ENW263" s="9"/>
      <c r="ENX263" s="9"/>
      <c r="ENY263" s="9"/>
      <c r="ENZ263" s="9"/>
      <c r="EOA263" s="9"/>
      <c r="EOB263" s="9"/>
      <c r="EOC263" s="9"/>
      <c r="EOD263" s="9"/>
      <c r="EOE263" s="9"/>
      <c r="EOF263" s="9"/>
      <c r="EOG263" s="9"/>
      <c r="EOH263" s="9"/>
      <c r="EOI263" s="9"/>
      <c r="EOJ263" s="9"/>
      <c r="EOK263" s="9"/>
      <c r="EOL263" s="9"/>
      <c r="EOM263" s="9"/>
      <c r="EON263" s="9"/>
      <c r="EOO263" s="9"/>
      <c r="EOP263" s="9"/>
      <c r="EOQ263" s="9"/>
      <c r="EOR263" s="9"/>
      <c r="EOS263" s="9"/>
      <c r="EOT263" s="9"/>
      <c r="EOU263" s="9"/>
      <c r="EOV263" s="9"/>
      <c r="EOW263" s="9"/>
      <c r="EOX263" s="9"/>
      <c r="EOY263" s="9"/>
      <c r="EOZ263" s="9"/>
      <c r="EPA263" s="9"/>
      <c r="EPB263" s="9"/>
      <c r="EPC263" s="9"/>
      <c r="EPD263" s="9"/>
      <c r="EPE263" s="9"/>
      <c r="EPF263" s="9"/>
      <c r="EPG263" s="9"/>
      <c r="EPH263" s="9"/>
      <c r="EPI263" s="9"/>
      <c r="EPJ263" s="9"/>
      <c r="EPK263" s="9"/>
      <c r="EPL263" s="9"/>
      <c r="EPM263" s="9"/>
      <c r="EPN263" s="9"/>
      <c r="EPO263" s="9"/>
      <c r="EPP263" s="9"/>
      <c r="EPQ263" s="9"/>
      <c r="EPR263" s="9"/>
      <c r="EPS263" s="9"/>
      <c r="EPT263" s="9"/>
      <c r="EPU263" s="9"/>
      <c r="EPV263" s="9"/>
      <c r="EPW263" s="9"/>
      <c r="EPX263" s="9"/>
      <c r="EPY263" s="9"/>
      <c r="EPZ263" s="9"/>
      <c r="EQA263" s="9"/>
      <c r="EQB263" s="9"/>
      <c r="EQC263" s="9"/>
      <c r="EQD263" s="9"/>
      <c r="EQE263" s="9"/>
      <c r="EQF263" s="9"/>
      <c r="EQG263" s="9"/>
      <c r="EQH263" s="9"/>
      <c r="EQI263" s="9"/>
      <c r="EQJ263" s="9"/>
      <c r="EQK263" s="9"/>
      <c r="EQL263" s="9"/>
      <c r="EQM263" s="9"/>
      <c r="EQN263" s="9"/>
      <c r="EQO263" s="9"/>
      <c r="EQP263" s="9"/>
      <c r="EQQ263" s="9"/>
      <c r="EQR263" s="9"/>
      <c r="EQS263" s="9"/>
      <c r="EQT263" s="9"/>
      <c r="EQU263" s="9"/>
      <c r="EQV263" s="9"/>
      <c r="EQW263" s="9"/>
      <c r="EQX263" s="9"/>
      <c r="EQY263" s="9"/>
      <c r="EQZ263" s="9"/>
      <c r="ERA263" s="9"/>
      <c r="ERB263" s="9"/>
      <c r="ERC263" s="9"/>
      <c r="ERD263" s="9"/>
      <c r="ERE263" s="9"/>
      <c r="ERF263" s="9"/>
      <c r="ERG263" s="9"/>
      <c r="ERH263" s="9"/>
      <c r="ERI263" s="9"/>
      <c r="ERJ263" s="9"/>
      <c r="ERK263" s="9"/>
      <c r="ERL263" s="9"/>
      <c r="ERM263" s="9"/>
      <c r="ERN263" s="9"/>
      <c r="ERO263" s="9"/>
      <c r="ERP263" s="9"/>
      <c r="ERQ263" s="9"/>
      <c r="ERR263" s="9"/>
      <c r="ERS263" s="9"/>
      <c r="ERT263" s="9"/>
      <c r="ERU263" s="9"/>
      <c r="ERV263" s="9"/>
      <c r="ERW263" s="9"/>
      <c r="ERX263" s="9"/>
      <c r="ERY263" s="9"/>
      <c r="ERZ263" s="9"/>
      <c r="ESA263" s="9"/>
      <c r="ESB263" s="9"/>
      <c r="ESC263" s="9"/>
      <c r="ESD263" s="9"/>
      <c r="ESE263" s="9"/>
      <c r="ESF263" s="9"/>
      <c r="ESG263" s="9"/>
      <c r="ESH263" s="9"/>
      <c r="ESI263" s="9"/>
      <c r="ESJ263" s="9"/>
      <c r="ESK263" s="9"/>
      <c r="ESL263" s="9"/>
      <c r="ESM263" s="9"/>
      <c r="ESN263" s="9"/>
      <c r="ESO263" s="9"/>
      <c r="ESP263" s="9"/>
      <c r="ESQ263" s="9"/>
      <c r="ESR263" s="9"/>
      <c r="ESS263" s="9"/>
      <c r="EST263" s="9"/>
      <c r="ESU263" s="9"/>
      <c r="ESV263" s="9"/>
      <c r="ESW263" s="9"/>
      <c r="ESX263" s="9"/>
      <c r="ESY263" s="9"/>
      <c r="ESZ263" s="9"/>
      <c r="ETA263" s="9"/>
      <c r="ETB263" s="9"/>
      <c r="ETC263" s="9"/>
      <c r="ETD263" s="9"/>
      <c r="ETE263" s="9"/>
      <c r="ETF263" s="9"/>
      <c r="ETG263" s="9"/>
      <c r="ETH263" s="9"/>
      <c r="ETI263" s="9"/>
      <c r="ETJ263" s="9"/>
      <c r="ETK263" s="9"/>
      <c r="ETL263" s="9"/>
      <c r="ETM263" s="9"/>
      <c r="ETN263" s="9"/>
      <c r="ETO263" s="9"/>
      <c r="ETP263" s="9"/>
      <c r="ETQ263" s="9"/>
      <c r="ETR263" s="9"/>
      <c r="ETS263" s="9"/>
      <c r="ETT263" s="9"/>
      <c r="ETU263" s="9"/>
      <c r="ETV263" s="9"/>
      <c r="ETW263" s="9"/>
      <c r="ETX263" s="9"/>
      <c r="ETY263" s="9"/>
      <c r="ETZ263" s="9"/>
      <c r="EUA263" s="9"/>
      <c r="EUB263" s="9"/>
      <c r="EUC263" s="9"/>
      <c r="EUD263" s="9"/>
      <c r="EUE263" s="9"/>
      <c r="EUF263" s="9"/>
      <c r="EUG263" s="9"/>
      <c r="EUH263" s="9"/>
      <c r="EUI263" s="9"/>
      <c r="EUJ263" s="9"/>
      <c r="EUK263" s="9"/>
      <c r="EUL263" s="9"/>
      <c r="EUM263" s="9"/>
      <c r="EUN263" s="9"/>
      <c r="EUO263" s="9"/>
      <c r="EUP263" s="9"/>
      <c r="EUQ263" s="9"/>
      <c r="EUR263" s="9"/>
      <c r="EUS263" s="9"/>
      <c r="EUT263" s="9"/>
      <c r="EUU263" s="9"/>
      <c r="EUV263" s="9"/>
      <c r="EUW263" s="9"/>
      <c r="EUX263" s="9"/>
      <c r="EUY263" s="9"/>
      <c r="EUZ263" s="9"/>
      <c r="EVA263" s="9"/>
      <c r="EVB263" s="9"/>
      <c r="EVC263" s="9"/>
      <c r="EVD263" s="9"/>
      <c r="EVE263" s="9"/>
      <c r="EVF263" s="9"/>
      <c r="EVG263" s="9"/>
      <c r="EVH263" s="9"/>
      <c r="EVI263" s="9"/>
      <c r="EVJ263" s="9"/>
      <c r="EVK263" s="9"/>
      <c r="EVL263" s="9"/>
      <c r="EVM263" s="9"/>
      <c r="EVN263" s="9"/>
      <c r="EVO263" s="9"/>
      <c r="EVP263" s="9"/>
      <c r="EVQ263" s="9"/>
      <c r="EVR263" s="9"/>
      <c r="EVS263" s="9"/>
      <c r="EVT263" s="9"/>
      <c r="EVU263" s="9"/>
      <c r="EVV263" s="9"/>
      <c r="EVW263" s="9"/>
      <c r="EVX263" s="9"/>
      <c r="EVY263" s="9"/>
      <c r="EVZ263" s="9"/>
      <c r="EWA263" s="9"/>
      <c r="EWB263" s="9"/>
      <c r="EWC263" s="9"/>
      <c r="EWD263" s="9"/>
      <c r="EWE263" s="9"/>
      <c r="EWF263" s="9"/>
      <c r="EWG263" s="9"/>
      <c r="EWH263" s="9"/>
      <c r="EWI263" s="9"/>
      <c r="EWJ263" s="9"/>
      <c r="EWK263" s="9"/>
      <c r="EWL263" s="9"/>
      <c r="EWM263" s="9"/>
      <c r="EWN263" s="9"/>
      <c r="EWO263" s="9"/>
      <c r="EWP263" s="9"/>
      <c r="EWQ263" s="9"/>
      <c r="EWR263" s="9"/>
      <c r="EWS263" s="9"/>
      <c r="EWT263" s="9"/>
      <c r="EWU263" s="9"/>
      <c r="EWV263" s="9"/>
      <c r="EWW263" s="9"/>
      <c r="EWX263" s="9"/>
      <c r="EWY263" s="9"/>
      <c r="EWZ263" s="9"/>
      <c r="EXA263" s="9"/>
      <c r="EXB263" s="9"/>
      <c r="EXC263" s="9"/>
      <c r="EXD263" s="9"/>
      <c r="EXE263" s="9"/>
      <c r="EXF263" s="9"/>
      <c r="EXG263" s="9"/>
      <c r="EXH263" s="9"/>
      <c r="EXI263" s="9"/>
      <c r="EXJ263" s="9"/>
      <c r="EXK263" s="9"/>
      <c r="EXL263" s="9"/>
      <c r="EXM263" s="9"/>
      <c r="EXN263" s="9"/>
      <c r="EXO263" s="9"/>
      <c r="EXP263" s="9"/>
      <c r="EXQ263" s="9"/>
      <c r="EXR263" s="9"/>
      <c r="EXS263" s="9"/>
      <c r="EXT263" s="9"/>
      <c r="EXU263" s="9"/>
      <c r="EXV263" s="9"/>
      <c r="EXW263" s="9"/>
      <c r="EXX263" s="9"/>
      <c r="EXY263" s="9"/>
      <c r="EXZ263" s="9"/>
      <c r="EYA263" s="9"/>
      <c r="EYB263" s="9"/>
      <c r="EYC263" s="9"/>
      <c r="EYD263" s="9"/>
      <c r="EYE263" s="9"/>
      <c r="EYF263" s="9"/>
      <c r="EYG263" s="9"/>
      <c r="EYH263" s="9"/>
      <c r="EYI263" s="9"/>
      <c r="EYJ263" s="9"/>
      <c r="EYK263" s="9"/>
      <c r="EYL263" s="9"/>
      <c r="EYM263" s="9"/>
      <c r="EYN263" s="9"/>
      <c r="EYO263" s="9"/>
      <c r="EYP263" s="9"/>
      <c r="EYQ263" s="9"/>
      <c r="EYR263" s="9"/>
      <c r="EYS263" s="9"/>
      <c r="EYT263" s="9"/>
      <c r="EYU263" s="9"/>
      <c r="EYV263" s="9"/>
      <c r="EYW263" s="9"/>
      <c r="EYX263" s="9"/>
      <c r="EYY263" s="9"/>
      <c r="EYZ263" s="9"/>
      <c r="EZA263" s="9"/>
      <c r="EZB263" s="9"/>
      <c r="EZC263" s="9"/>
      <c r="EZD263" s="9"/>
      <c r="EZE263" s="9"/>
      <c r="EZF263" s="9"/>
      <c r="EZG263" s="9"/>
      <c r="EZH263" s="9"/>
      <c r="EZI263" s="9"/>
      <c r="EZJ263" s="9"/>
      <c r="EZK263" s="9"/>
      <c r="EZL263" s="9"/>
      <c r="EZM263" s="9"/>
      <c r="EZN263" s="9"/>
      <c r="EZO263" s="9"/>
      <c r="EZP263" s="9"/>
      <c r="EZQ263" s="9"/>
      <c r="EZR263" s="9"/>
      <c r="EZS263" s="9"/>
      <c r="EZT263" s="9"/>
      <c r="EZU263" s="9"/>
      <c r="EZV263" s="9"/>
      <c r="EZW263" s="9"/>
      <c r="EZX263" s="9"/>
      <c r="EZY263" s="9"/>
      <c r="EZZ263" s="9"/>
      <c r="FAA263" s="9"/>
      <c r="FAB263" s="9"/>
      <c r="FAC263" s="9"/>
      <c r="FAD263" s="9"/>
      <c r="FAE263" s="9"/>
      <c r="FAF263" s="9"/>
      <c r="FAG263" s="9"/>
      <c r="FAH263" s="9"/>
      <c r="FAI263" s="9"/>
      <c r="FAJ263" s="9"/>
      <c r="FAK263" s="9"/>
      <c r="FAL263" s="9"/>
      <c r="FAM263" s="9"/>
      <c r="FAN263" s="9"/>
      <c r="FAO263" s="9"/>
      <c r="FAP263" s="9"/>
      <c r="FAQ263" s="9"/>
      <c r="FAR263" s="9"/>
      <c r="FAS263" s="9"/>
      <c r="FAT263" s="9"/>
      <c r="FAU263" s="9"/>
      <c r="FAV263" s="9"/>
      <c r="FAW263" s="9"/>
      <c r="FAX263" s="9"/>
      <c r="FAY263" s="9"/>
      <c r="FAZ263" s="9"/>
      <c r="FBA263" s="9"/>
      <c r="FBB263" s="9"/>
      <c r="FBC263" s="9"/>
      <c r="FBD263" s="9"/>
      <c r="FBE263" s="9"/>
      <c r="FBF263" s="9"/>
      <c r="FBG263" s="9"/>
      <c r="FBH263" s="9"/>
      <c r="FBI263" s="9"/>
      <c r="FBJ263" s="9"/>
      <c r="FBK263" s="9"/>
      <c r="FBL263" s="9"/>
      <c r="FBM263" s="9"/>
      <c r="FBN263" s="9"/>
      <c r="FBO263" s="9"/>
      <c r="FBP263" s="9"/>
      <c r="FBQ263" s="9"/>
      <c r="FBR263" s="9"/>
      <c r="FBS263" s="9"/>
      <c r="FBT263" s="9"/>
      <c r="FBU263" s="9"/>
      <c r="FBV263" s="9"/>
      <c r="FBW263" s="9"/>
      <c r="FBX263" s="9"/>
      <c r="FBY263" s="9"/>
      <c r="FBZ263" s="9"/>
      <c r="FCA263" s="9"/>
      <c r="FCB263" s="9"/>
      <c r="FCC263" s="9"/>
      <c r="FCD263" s="9"/>
      <c r="FCE263" s="9"/>
      <c r="FCF263" s="9"/>
      <c r="FCG263" s="9"/>
      <c r="FCH263" s="9"/>
      <c r="FCI263" s="9"/>
      <c r="FCJ263" s="9"/>
      <c r="FCK263" s="9"/>
      <c r="FCL263" s="9"/>
      <c r="FCM263" s="9"/>
      <c r="FCN263" s="9"/>
      <c r="FCO263" s="9"/>
      <c r="FCP263" s="9"/>
      <c r="FCQ263" s="9"/>
      <c r="FCR263" s="9"/>
      <c r="FCS263" s="9"/>
      <c r="FCT263" s="9"/>
      <c r="FCU263" s="9"/>
      <c r="FCV263" s="9"/>
      <c r="FCW263" s="9"/>
      <c r="FCX263" s="9"/>
      <c r="FCY263" s="9"/>
      <c r="FCZ263" s="9"/>
      <c r="FDA263" s="9"/>
      <c r="FDB263" s="9"/>
      <c r="FDC263" s="9"/>
      <c r="FDD263" s="9"/>
      <c r="FDE263" s="9"/>
      <c r="FDF263" s="9"/>
      <c r="FDG263" s="9"/>
      <c r="FDH263" s="9"/>
      <c r="FDI263" s="9"/>
      <c r="FDJ263" s="9"/>
      <c r="FDK263" s="9"/>
      <c r="FDL263" s="9"/>
      <c r="FDM263" s="9"/>
      <c r="FDN263" s="9"/>
      <c r="FDO263" s="9"/>
      <c r="FDP263" s="9"/>
      <c r="FDQ263" s="9"/>
      <c r="FDR263" s="9"/>
      <c r="FDS263" s="9"/>
      <c r="FDT263" s="9"/>
      <c r="FDU263" s="9"/>
      <c r="FDV263" s="9"/>
      <c r="FDW263" s="9"/>
      <c r="FDX263" s="9"/>
      <c r="FDY263" s="9"/>
      <c r="FDZ263" s="9"/>
      <c r="FEA263" s="9"/>
      <c r="FEB263" s="9"/>
      <c r="FEC263" s="9"/>
      <c r="FED263" s="9"/>
      <c r="FEE263" s="9"/>
      <c r="FEF263" s="9"/>
      <c r="FEG263" s="9"/>
      <c r="FEH263" s="9"/>
      <c r="FEI263" s="9"/>
      <c r="FEJ263" s="9"/>
      <c r="FEK263" s="9"/>
      <c r="FEL263" s="9"/>
      <c r="FEM263" s="9"/>
      <c r="FEN263" s="9"/>
      <c r="FEO263" s="9"/>
      <c r="FEP263" s="9"/>
      <c r="FEQ263" s="9"/>
      <c r="FER263" s="9"/>
      <c r="FES263" s="9"/>
      <c r="FET263" s="9"/>
      <c r="FEU263" s="9"/>
      <c r="FEV263" s="9"/>
      <c r="FEW263" s="9"/>
      <c r="FEX263" s="9"/>
      <c r="FEY263" s="9"/>
      <c r="FEZ263" s="9"/>
      <c r="FFA263" s="9"/>
      <c r="FFB263" s="9"/>
      <c r="FFC263" s="9"/>
      <c r="FFD263" s="9"/>
      <c r="FFE263" s="9"/>
      <c r="FFF263" s="9"/>
      <c r="FFG263" s="9"/>
      <c r="FFH263" s="9"/>
      <c r="FFI263" s="9"/>
      <c r="FFJ263" s="9"/>
      <c r="FFK263" s="9"/>
      <c r="FFL263" s="9"/>
      <c r="FFM263" s="9"/>
      <c r="FFN263" s="9"/>
      <c r="FFO263" s="9"/>
      <c r="FFP263" s="9"/>
      <c r="FFQ263" s="9"/>
      <c r="FFR263" s="9"/>
      <c r="FFS263" s="9"/>
      <c r="FFT263" s="9"/>
      <c r="FFU263" s="9"/>
      <c r="FFV263" s="9"/>
      <c r="FFW263" s="9"/>
      <c r="FFX263" s="9"/>
      <c r="FFY263" s="9"/>
      <c r="FFZ263" s="9"/>
      <c r="FGA263" s="9"/>
      <c r="FGB263" s="9"/>
      <c r="FGC263" s="9"/>
      <c r="FGD263" s="9"/>
      <c r="FGE263" s="9"/>
      <c r="FGF263" s="9"/>
      <c r="FGG263" s="9"/>
      <c r="FGH263" s="9"/>
      <c r="FGI263" s="9"/>
      <c r="FGJ263" s="9"/>
      <c r="FGK263" s="9"/>
      <c r="FGL263" s="9"/>
      <c r="FGM263" s="9"/>
      <c r="FGN263" s="9"/>
      <c r="FGO263" s="9"/>
      <c r="FGP263" s="9"/>
      <c r="FGQ263" s="9"/>
      <c r="FGR263" s="9"/>
      <c r="FGS263" s="9"/>
      <c r="FGT263" s="9"/>
      <c r="FGU263" s="9"/>
      <c r="FGV263" s="9"/>
      <c r="FGW263" s="9"/>
      <c r="FGX263" s="9"/>
      <c r="FGY263" s="9"/>
      <c r="FGZ263" s="9"/>
      <c r="FHA263" s="9"/>
      <c r="FHB263" s="9"/>
      <c r="FHC263" s="9"/>
      <c r="FHD263" s="9"/>
      <c r="FHE263" s="9"/>
      <c r="FHF263" s="9"/>
      <c r="FHG263" s="9"/>
      <c r="FHH263" s="9"/>
      <c r="FHI263" s="9"/>
      <c r="FHJ263" s="9"/>
      <c r="FHK263" s="9"/>
      <c r="FHL263" s="9"/>
      <c r="FHM263" s="9"/>
      <c r="FHN263" s="9"/>
      <c r="FHO263" s="9"/>
      <c r="FHP263" s="9"/>
      <c r="FHQ263" s="9"/>
      <c r="FHR263" s="9"/>
      <c r="FHS263" s="9"/>
      <c r="FHT263" s="9"/>
      <c r="FHU263" s="9"/>
      <c r="FHV263" s="9"/>
      <c r="FHW263" s="9"/>
      <c r="FHX263" s="9"/>
      <c r="FHY263" s="9"/>
      <c r="FHZ263" s="9"/>
      <c r="FIA263" s="9"/>
      <c r="FIB263" s="9"/>
      <c r="FIC263" s="9"/>
      <c r="FID263" s="9"/>
      <c r="FIE263" s="9"/>
      <c r="FIF263" s="9"/>
      <c r="FIG263" s="9"/>
      <c r="FIH263" s="9"/>
      <c r="FII263" s="9"/>
      <c r="FIJ263" s="9"/>
      <c r="FIK263" s="9"/>
      <c r="FIL263" s="9"/>
      <c r="FIM263" s="9"/>
      <c r="FIN263" s="9"/>
      <c r="FIO263" s="9"/>
      <c r="FIP263" s="9"/>
      <c r="FIQ263" s="9"/>
      <c r="FIR263" s="9"/>
      <c r="FIS263" s="9"/>
      <c r="FIT263" s="9"/>
      <c r="FIU263" s="9"/>
      <c r="FIV263" s="9"/>
      <c r="FIW263" s="9"/>
      <c r="FIX263" s="9"/>
      <c r="FIY263" s="9"/>
      <c r="FIZ263" s="9"/>
      <c r="FJA263" s="9"/>
      <c r="FJB263" s="9"/>
      <c r="FJC263" s="9"/>
      <c r="FJD263" s="9"/>
      <c r="FJE263" s="9"/>
      <c r="FJF263" s="9"/>
      <c r="FJG263" s="9"/>
      <c r="FJH263" s="9"/>
      <c r="FJI263" s="9"/>
      <c r="FJJ263" s="9"/>
      <c r="FJK263" s="9"/>
      <c r="FJL263" s="9"/>
      <c r="FJM263" s="9"/>
      <c r="FJN263" s="9"/>
      <c r="FJO263" s="9"/>
      <c r="FJP263" s="9"/>
      <c r="FJQ263" s="9"/>
      <c r="FJR263" s="9"/>
      <c r="FJS263" s="9"/>
      <c r="FJT263" s="9"/>
      <c r="FJU263" s="9"/>
      <c r="FJV263" s="9"/>
      <c r="FJW263" s="9"/>
      <c r="FJX263" s="9"/>
      <c r="FJY263" s="9"/>
      <c r="FJZ263" s="9"/>
      <c r="FKA263" s="9"/>
      <c r="FKB263" s="9"/>
      <c r="FKC263" s="9"/>
      <c r="FKD263" s="9"/>
      <c r="FKE263" s="9"/>
      <c r="FKF263" s="9"/>
      <c r="FKG263" s="9"/>
      <c r="FKH263" s="9"/>
      <c r="FKI263" s="9"/>
      <c r="FKJ263" s="9"/>
      <c r="FKK263" s="9"/>
      <c r="FKL263" s="9"/>
      <c r="FKM263" s="9"/>
      <c r="FKN263" s="9"/>
      <c r="FKO263" s="9"/>
      <c r="FKP263" s="9"/>
      <c r="FKQ263" s="9"/>
      <c r="FKR263" s="9"/>
      <c r="FKS263" s="9"/>
      <c r="FKT263" s="9"/>
      <c r="FKU263" s="9"/>
      <c r="FKV263" s="9"/>
      <c r="FKW263" s="9"/>
      <c r="FKX263" s="9"/>
      <c r="FKY263" s="9"/>
      <c r="FKZ263" s="9"/>
      <c r="FLA263" s="9"/>
      <c r="FLB263" s="9"/>
      <c r="FLC263" s="9"/>
      <c r="FLD263" s="9"/>
      <c r="FLE263" s="9"/>
      <c r="FLF263" s="9"/>
      <c r="FLG263" s="9"/>
      <c r="FLH263" s="9"/>
      <c r="FLI263" s="9"/>
      <c r="FLJ263" s="9"/>
      <c r="FLK263" s="9"/>
      <c r="FLL263" s="9"/>
      <c r="FLM263" s="9"/>
      <c r="FLN263" s="9"/>
      <c r="FLO263" s="9"/>
      <c r="FLP263" s="9"/>
      <c r="FLQ263" s="9"/>
      <c r="FLR263" s="9"/>
      <c r="FLS263" s="9"/>
      <c r="FLT263" s="9"/>
      <c r="FLU263" s="9"/>
      <c r="FLV263" s="9"/>
      <c r="FLW263" s="9"/>
      <c r="FLX263" s="9"/>
      <c r="FLY263" s="9"/>
      <c r="FLZ263" s="9"/>
      <c r="FMA263" s="9"/>
      <c r="FMB263" s="9"/>
      <c r="FMC263" s="9"/>
      <c r="FMD263" s="9"/>
      <c r="FME263" s="9"/>
      <c r="FMF263" s="9"/>
      <c r="FMG263" s="9"/>
      <c r="FMH263" s="9"/>
      <c r="FMI263" s="9"/>
      <c r="FMJ263" s="9"/>
      <c r="FMK263" s="9"/>
      <c r="FML263" s="9"/>
      <c r="FMM263" s="9"/>
      <c r="FMN263" s="9"/>
      <c r="FMO263" s="9"/>
      <c r="FMP263" s="9"/>
      <c r="FMQ263" s="9"/>
      <c r="FMR263" s="9"/>
      <c r="FMS263" s="9"/>
      <c r="FMT263" s="9"/>
      <c r="FMU263" s="9"/>
      <c r="FMV263" s="9"/>
      <c r="FMW263" s="9"/>
      <c r="FMX263" s="9"/>
      <c r="FMY263" s="9"/>
      <c r="FMZ263" s="9"/>
      <c r="FNA263" s="9"/>
      <c r="FNB263" s="9"/>
      <c r="FNC263" s="9"/>
      <c r="FND263" s="9"/>
      <c r="FNE263" s="9"/>
      <c r="FNF263" s="9"/>
      <c r="FNG263" s="9"/>
      <c r="FNH263" s="9"/>
      <c r="FNI263" s="9"/>
      <c r="FNJ263" s="9"/>
      <c r="FNK263" s="9"/>
      <c r="FNL263" s="9"/>
      <c r="FNM263" s="9"/>
      <c r="FNN263" s="9"/>
      <c r="FNO263" s="9"/>
      <c r="FNP263" s="9"/>
      <c r="FNQ263" s="9"/>
      <c r="FNR263" s="9"/>
      <c r="FNS263" s="9"/>
      <c r="FNT263" s="9"/>
      <c r="FNU263" s="9"/>
      <c r="FNV263" s="9"/>
      <c r="FNW263" s="9"/>
      <c r="FNX263" s="9"/>
      <c r="FNY263" s="9"/>
      <c r="FNZ263" s="9"/>
      <c r="FOA263" s="9"/>
      <c r="FOB263" s="9"/>
      <c r="FOC263" s="9"/>
      <c r="FOD263" s="9"/>
      <c r="FOE263" s="9"/>
      <c r="FOF263" s="9"/>
      <c r="FOG263" s="9"/>
      <c r="FOH263" s="9"/>
      <c r="FOI263" s="9"/>
      <c r="FOJ263" s="9"/>
      <c r="FOK263" s="9"/>
      <c r="FOL263" s="9"/>
      <c r="FOM263" s="9"/>
      <c r="FON263" s="9"/>
      <c r="FOO263" s="9"/>
      <c r="FOP263" s="9"/>
      <c r="FOQ263" s="9"/>
      <c r="FOR263" s="9"/>
      <c r="FOS263" s="9"/>
      <c r="FOT263" s="9"/>
      <c r="FOU263" s="9"/>
      <c r="FOV263" s="9"/>
      <c r="FOW263" s="9"/>
      <c r="FOX263" s="9"/>
      <c r="FOY263" s="9"/>
      <c r="FOZ263" s="9"/>
      <c r="FPA263" s="9"/>
      <c r="FPB263" s="9"/>
      <c r="FPC263" s="9"/>
      <c r="FPD263" s="9"/>
      <c r="FPE263" s="9"/>
      <c r="FPF263" s="9"/>
      <c r="FPG263" s="9"/>
      <c r="FPH263" s="9"/>
      <c r="FPI263" s="9"/>
      <c r="FPJ263" s="9"/>
      <c r="FPK263" s="9"/>
      <c r="FPL263" s="9"/>
      <c r="FPM263" s="9"/>
      <c r="FPN263" s="9"/>
      <c r="FPO263" s="9"/>
      <c r="FPP263" s="9"/>
      <c r="FPQ263" s="9"/>
      <c r="FPR263" s="9"/>
      <c r="FPS263" s="9"/>
      <c r="FPT263" s="9"/>
      <c r="FPU263" s="9"/>
      <c r="FPV263" s="9"/>
      <c r="FPW263" s="9"/>
      <c r="FPX263" s="9"/>
      <c r="FPY263" s="9"/>
      <c r="FPZ263" s="9"/>
      <c r="FQA263" s="9"/>
      <c r="FQB263" s="9"/>
      <c r="FQC263" s="9"/>
      <c r="FQD263" s="9"/>
      <c r="FQE263" s="9"/>
      <c r="FQF263" s="9"/>
      <c r="FQG263" s="9"/>
      <c r="FQH263" s="9"/>
      <c r="FQI263" s="9"/>
      <c r="FQJ263" s="9"/>
      <c r="FQK263" s="9"/>
      <c r="FQL263" s="9"/>
      <c r="FQM263" s="9"/>
      <c r="FQN263" s="9"/>
      <c r="FQO263" s="9"/>
      <c r="FQP263" s="9"/>
      <c r="FQQ263" s="9"/>
      <c r="FQR263" s="9"/>
      <c r="FQS263" s="9"/>
      <c r="FQT263" s="9"/>
      <c r="FQU263" s="9"/>
      <c r="FQV263" s="9"/>
      <c r="FQW263" s="9"/>
      <c r="FQX263" s="9"/>
      <c r="FQY263" s="9"/>
      <c r="FQZ263" s="9"/>
      <c r="FRA263" s="9"/>
      <c r="FRB263" s="9"/>
      <c r="FRC263" s="9"/>
      <c r="FRD263" s="9"/>
      <c r="FRE263" s="9"/>
      <c r="FRF263" s="9"/>
      <c r="FRG263" s="9"/>
      <c r="FRH263" s="9"/>
      <c r="FRI263" s="9"/>
      <c r="FRJ263" s="9"/>
      <c r="FRK263" s="9"/>
      <c r="FRL263" s="9"/>
      <c r="FRM263" s="9"/>
      <c r="FRN263" s="9"/>
      <c r="FRO263" s="9"/>
      <c r="FRP263" s="9"/>
      <c r="FRQ263" s="9"/>
      <c r="FRR263" s="9"/>
      <c r="FRS263" s="9"/>
      <c r="FRT263" s="9"/>
      <c r="FRU263" s="9"/>
      <c r="FRV263" s="9"/>
      <c r="FRW263" s="9"/>
      <c r="FRX263" s="9"/>
      <c r="FRY263" s="9"/>
      <c r="FRZ263" s="9"/>
      <c r="FSA263" s="9"/>
      <c r="FSB263" s="9"/>
      <c r="FSC263" s="9"/>
      <c r="FSD263" s="9"/>
      <c r="FSE263" s="9"/>
      <c r="FSF263" s="9"/>
      <c r="FSG263" s="9"/>
      <c r="FSH263" s="9"/>
      <c r="FSI263" s="9"/>
      <c r="FSJ263" s="9"/>
      <c r="FSK263" s="9"/>
      <c r="FSL263" s="9"/>
      <c r="FSM263" s="9"/>
      <c r="FSN263" s="9"/>
      <c r="FSO263" s="9"/>
      <c r="FSP263" s="9"/>
      <c r="FSQ263" s="9"/>
      <c r="FSR263" s="9"/>
      <c r="FSS263" s="9"/>
      <c r="FST263" s="9"/>
      <c r="FSU263" s="9"/>
      <c r="FSV263" s="9"/>
      <c r="FSW263" s="9"/>
      <c r="FSX263" s="9"/>
      <c r="FSY263" s="9"/>
      <c r="FSZ263" s="9"/>
      <c r="FTA263" s="9"/>
      <c r="FTB263" s="9"/>
      <c r="FTC263" s="9"/>
      <c r="FTD263" s="9"/>
      <c r="FTE263" s="9"/>
      <c r="FTF263" s="9"/>
      <c r="FTG263" s="9"/>
      <c r="FTH263" s="9"/>
      <c r="FTI263" s="9"/>
      <c r="FTJ263" s="9"/>
      <c r="FTK263" s="9"/>
      <c r="FTL263" s="9"/>
      <c r="FTM263" s="9"/>
      <c r="FTN263" s="9"/>
      <c r="FTO263" s="9"/>
      <c r="FTP263" s="9"/>
      <c r="FTQ263" s="9"/>
      <c r="FTR263" s="9"/>
      <c r="FTS263" s="9"/>
      <c r="FTT263" s="9"/>
      <c r="FTU263" s="9"/>
      <c r="FTV263" s="9"/>
      <c r="FTW263" s="9"/>
      <c r="FTX263" s="9"/>
      <c r="FTY263" s="9"/>
      <c r="FTZ263" s="9"/>
      <c r="FUA263" s="9"/>
      <c r="FUB263" s="9"/>
      <c r="FUC263" s="9"/>
      <c r="FUD263" s="9"/>
      <c r="FUE263" s="9"/>
      <c r="FUF263" s="9"/>
      <c r="FUG263" s="9"/>
      <c r="FUH263" s="9"/>
      <c r="FUI263" s="9"/>
      <c r="FUJ263" s="9"/>
      <c r="FUK263" s="9"/>
      <c r="FUL263" s="9"/>
      <c r="FUM263" s="9"/>
      <c r="FUN263" s="9"/>
      <c r="FUO263" s="9"/>
      <c r="FUP263" s="9"/>
      <c r="FUQ263" s="9"/>
      <c r="FUR263" s="9"/>
      <c r="FUS263" s="9"/>
      <c r="FUT263" s="9"/>
      <c r="FUU263" s="9"/>
      <c r="FUV263" s="9"/>
      <c r="FUW263" s="9"/>
      <c r="FUX263" s="9"/>
      <c r="FUY263" s="9"/>
      <c r="FUZ263" s="9"/>
      <c r="FVA263" s="9"/>
      <c r="FVB263" s="9"/>
      <c r="FVC263" s="9"/>
      <c r="FVD263" s="9"/>
      <c r="FVE263" s="9"/>
      <c r="FVF263" s="9"/>
      <c r="FVG263" s="9"/>
      <c r="FVH263" s="9"/>
      <c r="FVI263" s="9"/>
      <c r="FVJ263" s="9"/>
      <c r="FVK263" s="9"/>
      <c r="FVL263" s="9"/>
      <c r="FVM263" s="9"/>
      <c r="FVN263" s="9"/>
      <c r="FVO263" s="9"/>
      <c r="FVP263" s="9"/>
      <c r="FVQ263" s="9"/>
      <c r="FVR263" s="9"/>
      <c r="FVS263" s="9"/>
      <c r="FVT263" s="9"/>
      <c r="FVU263" s="9"/>
      <c r="FVV263" s="9"/>
      <c r="FVW263" s="9"/>
      <c r="FVX263" s="9"/>
      <c r="FVY263" s="9"/>
      <c r="FVZ263" s="9"/>
      <c r="FWA263" s="9"/>
      <c r="FWB263" s="9"/>
      <c r="FWC263" s="9"/>
      <c r="FWD263" s="9"/>
      <c r="FWE263" s="9"/>
      <c r="FWF263" s="9"/>
      <c r="FWG263" s="9"/>
      <c r="FWH263" s="9"/>
      <c r="FWI263" s="9"/>
      <c r="FWJ263" s="9"/>
      <c r="FWK263" s="9"/>
      <c r="FWL263" s="9"/>
      <c r="FWM263" s="9"/>
      <c r="FWN263" s="9"/>
      <c r="FWO263" s="9"/>
      <c r="FWP263" s="9"/>
      <c r="FWQ263" s="9"/>
      <c r="FWR263" s="9"/>
      <c r="FWS263" s="9"/>
      <c r="FWT263" s="9"/>
      <c r="FWU263" s="9"/>
      <c r="FWV263" s="9"/>
      <c r="FWW263" s="9"/>
      <c r="FWX263" s="9"/>
      <c r="FWY263" s="9"/>
      <c r="FWZ263" s="9"/>
      <c r="FXA263" s="9"/>
      <c r="FXB263" s="9"/>
      <c r="FXC263" s="9"/>
      <c r="FXD263" s="9"/>
      <c r="FXE263" s="9"/>
      <c r="FXF263" s="9"/>
      <c r="FXG263" s="9"/>
      <c r="FXH263" s="9"/>
      <c r="FXI263" s="9"/>
      <c r="FXJ263" s="9"/>
      <c r="FXK263" s="9"/>
      <c r="FXL263" s="9"/>
      <c r="FXM263" s="9"/>
      <c r="FXN263" s="9"/>
      <c r="FXO263" s="9"/>
      <c r="FXP263" s="9"/>
      <c r="FXQ263" s="9"/>
      <c r="FXR263" s="9"/>
      <c r="FXS263" s="9"/>
      <c r="FXT263" s="9"/>
      <c r="FXU263" s="9"/>
      <c r="FXV263" s="9"/>
      <c r="FXW263" s="9"/>
      <c r="FXX263" s="9"/>
      <c r="FXY263" s="9"/>
      <c r="FXZ263" s="9"/>
      <c r="FYA263" s="9"/>
      <c r="FYB263" s="9"/>
      <c r="FYC263" s="9"/>
      <c r="FYD263" s="9"/>
      <c r="FYE263" s="9"/>
      <c r="FYF263" s="9"/>
      <c r="FYG263" s="9"/>
      <c r="FYH263" s="9"/>
      <c r="FYI263" s="9"/>
      <c r="FYJ263" s="9"/>
      <c r="FYK263" s="9"/>
      <c r="FYL263" s="9"/>
      <c r="FYM263" s="9"/>
      <c r="FYN263" s="9"/>
      <c r="FYO263" s="9"/>
      <c r="FYP263" s="9"/>
      <c r="FYQ263" s="9"/>
      <c r="FYR263" s="9"/>
      <c r="FYS263" s="9"/>
      <c r="FYT263" s="9"/>
      <c r="FYU263" s="9"/>
      <c r="FYV263" s="9"/>
      <c r="FYW263" s="9"/>
      <c r="FYX263" s="9"/>
      <c r="FYY263" s="9"/>
      <c r="FYZ263" s="9"/>
      <c r="FZA263" s="9"/>
      <c r="FZB263" s="9"/>
      <c r="FZC263" s="9"/>
      <c r="FZD263" s="9"/>
      <c r="FZE263" s="9"/>
      <c r="FZF263" s="9"/>
      <c r="FZG263" s="9"/>
      <c r="FZH263" s="9"/>
      <c r="FZI263" s="9"/>
      <c r="FZJ263" s="9"/>
      <c r="FZK263" s="9"/>
      <c r="FZL263" s="9"/>
      <c r="FZM263" s="9"/>
      <c r="FZN263" s="9"/>
      <c r="FZO263" s="9"/>
      <c r="FZP263" s="9"/>
      <c r="FZQ263" s="9"/>
      <c r="FZR263" s="9"/>
      <c r="FZS263" s="9"/>
      <c r="FZT263" s="9"/>
      <c r="FZU263" s="9"/>
      <c r="FZV263" s="9"/>
      <c r="FZW263" s="9"/>
      <c r="FZX263" s="9"/>
      <c r="FZY263" s="9"/>
      <c r="FZZ263" s="9"/>
      <c r="GAA263" s="9"/>
      <c r="GAB263" s="9"/>
      <c r="GAC263" s="9"/>
      <c r="GAD263" s="9"/>
      <c r="GAE263" s="9"/>
      <c r="GAF263" s="9"/>
      <c r="GAG263" s="9"/>
      <c r="GAH263" s="9"/>
      <c r="GAI263" s="9"/>
      <c r="GAJ263" s="9"/>
      <c r="GAK263" s="9"/>
      <c r="GAL263" s="9"/>
      <c r="GAM263" s="9"/>
      <c r="GAN263" s="9"/>
      <c r="GAO263" s="9"/>
      <c r="GAP263" s="9"/>
      <c r="GAQ263" s="9"/>
      <c r="GAR263" s="9"/>
      <c r="GAS263" s="9"/>
      <c r="GAT263" s="9"/>
      <c r="GAU263" s="9"/>
      <c r="GAV263" s="9"/>
      <c r="GAW263" s="9"/>
      <c r="GAX263" s="9"/>
      <c r="GAY263" s="9"/>
      <c r="GAZ263" s="9"/>
      <c r="GBA263" s="9"/>
      <c r="GBB263" s="9"/>
      <c r="GBC263" s="9"/>
      <c r="GBD263" s="9"/>
      <c r="GBE263" s="9"/>
      <c r="GBF263" s="9"/>
      <c r="GBG263" s="9"/>
      <c r="GBH263" s="9"/>
      <c r="GBI263" s="9"/>
      <c r="GBJ263" s="9"/>
      <c r="GBK263" s="9"/>
      <c r="GBL263" s="9"/>
      <c r="GBM263" s="9"/>
      <c r="GBN263" s="9"/>
      <c r="GBO263" s="9"/>
      <c r="GBP263" s="9"/>
      <c r="GBQ263" s="9"/>
      <c r="GBR263" s="9"/>
      <c r="GBS263" s="9"/>
      <c r="GBT263" s="9"/>
      <c r="GBU263" s="9"/>
      <c r="GBV263" s="9"/>
      <c r="GBW263" s="9"/>
      <c r="GBX263" s="9"/>
      <c r="GBY263" s="9"/>
      <c r="GBZ263" s="9"/>
      <c r="GCA263" s="9"/>
      <c r="GCB263" s="9"/>
      <c r="GCC263" s="9"/>
      <c r="GCD263" s="9"/>
      <c r="GCE263" s="9"/>
      <c r="GCF263" s="9"/>
      <c r="GCG263" s="9"/>
      <c r="GCH263" s="9"/>
      <c r="GCI263" s="9"/>
      <c r="GCJ263" s="9"/>
      <c r="GCK263" s="9"/>
      <c r="GCL263" s="9"/>
      <c r="GCM263" s="9"/>
      <c r="GCN263" s="9"/>
      <c r="GCO263" s="9"/>
      <c r="GCP263" s="9"/>
      <c r="GCQ263" s="9"/>
      <c r="GCR263" s="9"/>
      <c r="GCS263" s="9"/>
      <c r="GCT263" s="9"/>
      <c r="GCU263" s="9"/>
      <c r="GCV263" s="9"/>
      <c r="GCW263" s="9"/>
      <c r="GCX263" s="9"/>
      <c r="GCY263" s="9"/>
      <c r="GCZ263" s="9"/>
      <c r="GDA263" s="9"/>
      <c r="GDB263" s="9"/>
      <c r="GDC263" s="9"/>
      <c r="GDD263" s="9"/>
      <c r="GDE263" s="9"/>
      <c r="GDF263" s="9"/>
      <c r="GDG263" s="9"/>
      <c r="GDH263" s="9"/>
      <c r="GDI263" s="9"/>
      <c r="GDJ263" s="9"/>
      <c r="GDK263" s="9"/>
      <c r="GDL263" s="9"/>
      <c r="GDM263" s="9"/>
      <c r="GDN263" s="9"/>
      <c r="GDO263" s="9"/>
      <c r="GDP263" s="9"/>
      <c r="GDQ263" s="9"/>
      <c r="GDR263" s="9"/>
      <c r="GDS263" s="9"/>
      <c r="GDT263" s="9"/>
      <c r="GDU263" s="9"/>
      <c r="GDV263" s="9"/>
      <c r="GDW263" s="9"/>
      <c r="GDX263" s="9"/>
      <c r="GDY263" s="9"/>
      <c r="GDZ263" s="9"/>
      <c r="GEA263" s="9"/>
      <c r="GEB263" s="9"/>
      <c r="GEC263" s="9"/>
      <c r="GED263" s="9"/>
      <c r="GEE263" s="9"/>
      <c r="GEF263" s="9"/>
      <c r="GEG263" s="9"/>
      <c r="GEH263" s="9"/>
      <c r="GEI263" s="9"/>
      <c r="GEJ263" s="9"/>
      <c r="GEK263" s="9"/>
      <c r="GEL263" s="9"/>
      <c r="GEM263" s="9"/>
      <c r="GEN263" s="9"/>
      <c r="GEO263" s="9"/>
      <c r="GEP263" s="9"/>
      <c r="GEQ263" s="9"/>
      <c r="GER263" s="9"/>
      <c r="GES263" s="9"/>
      <c r="GET263" s="9"/>
      <c r="GEU263" s="9"/>
      <c r="GEV263" s="9"/>
      <c r="GEW263" s="9"/>
      <c r="GEX263" s="9"/>
      <c r="GEY263" s="9"/>
      <c r="GEZ263" s="9"/>
      <c r="GFA263" s="9"/>
      <c r="GFB263" s="9"/>
      <c r="GFC263" s="9"/>
      <c r="GFD263" s="9"/>
      <c r="GFE263" s="9"/>
      <c r="GFF263" s="9"/>
      <c r="GFG263" s="9"/>
      <c r="GFH263" s="9"/>
      <c r="GFI263" s="9"/>
      <c r="GFJ263" s="9"/>
      <c r="GFK263" s="9"/>
      <c r="GFL263" s="9"/>
      <c r="GFM263" s="9"/>
      <c r="GFN263" s="9"/>
      <c r="GFO263" s="9"/>
      <c r="GFP263" s="9"/>
      <c r="GFQ263" s="9"/>
      <c r="GFR263" s="9"/>
      <c r="GFS263" s="9"/>
      <c r="GFT263" s="9"/>
      <c r="GFU263" s="9"/>
      <c r="GFV263" s="9"/>
      <c r="GFW263" s="9"/>
      <c r="GFX263" s="9"/>
      <c r="GFY263" s="9"/>
      <c r="GFZ263" s="9"/>
      <c r="GGA263" s="9"/>
      <c r="GGB263" s="9"/>
      <c r="GGC263" s="9"/>
      <c r="GGD263" s="9"/>
      <c r="GGE263" s="9"/>
      <c r="GGF263" s="9"/>
      <c r="GGG263" s="9"/>
      <c r="GGH263" s="9"/>
      <c r="GGI263" s="9"/>
      <c r="GGJ263" s="9"/>
      <c r="GGK263" s="9"/>
      <c r="GGL263" s="9"/>
      <c r="GGM263" s="9"/>
      <c r="GGN263" s="9"/>
      <c r="GGO263" s="9"/>
      <c r="GGP263" s="9"/>
      <c r="GGQ263" s="9"/>
      <c r="GGR263" s="9"/>
      <c r="GGS263" s="9"/>
      <c r="GGT263" s="9"/>
      <c r="GGU263" s="9"/>
      <c r="GGV263" s="9"/>
      <c r="GGW263" s="9"/>
      <c r="GGX263" s="9"/>
      <c r="GGY263" s="9"/>
      <c r="GGZ263" s="9"/>
      <c r="GHA263" s="9"/>
      <c r="GHB263" s="9"/>
      <c r="GHC263" s="9"/>
      <c r="GHD263" s="9"/>
      <c r="GHE263" s="9"/>
      <c r="GHF263" s="9"/>
      <c r="GHG263" s="9"/>
      <c r="GHH263" s="9"/>
      <c r="GHI263" s="9"/>
      <c r="GHJ263" s="9"/>
      <c r="GHK263" s="9"/>
      <c r="GHL263" s="9"/>
      <c r="GHM263" s="9"/>
      <c r="GHN263" s="9"/>
      <c r="GHO263" s="9"/>
      <c r="GHP263" s="9"/>
      <c r="GHQ263" s="9"/>
      <c r="GHR263" s="9"/>
      <c r="GHS263" s="9"/>
      <c r="GHT263" s="9"/>
      <c r="GHU263" s="9"/>
      <c r="GHV263" s="9"/>
      <c r="GHW263" s="9"/>
      <c r="GHX263" s="9"/>
      <c r="GHY263" s="9"/>
      <c r="GHZ263" s="9"/>
      <c r="GIA263" s="9"/>
      <c r="GIB263" s="9"/>
      <c r="GIC263" s="9"/>
      <c r="GID263" s="9"/>
      <c r="GIE263" s="9"/>
      <c r="GIF263" s="9"/>
      <c r="GIG263" s="9"/>
      <c r="GIH263" s="9"/>
      <c r="GII263" s="9"/>
      <c r="GIJ263" s="9"/>
      <c r="GIK263" s="9"/>
      <c r="GIL263" s="9"/>
      <c r="GIM263" s="9"/>
      <c r="GIN263" s="9"/>
      <c r="GIO263" s="9"/>
      <c r="GIP263" s="9"/>
      <c r="GIQ263" s="9"/>
      <c r="GIR263" s="9"/>
      <c r="GIS263" s="9"/>
      <c r="GIT263" s="9"/>
      <c r="GIU263" s="9"/>
      <c r="GIV263" s="9"/>
      <c r="GIW263" s="9"/>
      <c r="GIX263" s="9"/>
      <c r="GIY263" s="9"/>
      <c r="GIZ263" s="9"/>
      <c r="GJA263" s="9"/>
      <c r="GJB263" s="9"/>
      <c r="GJC263" s="9"/>
      <c r="GJD263" s="9"/>
      <c r="GJE263" s="9"/>
      <c r="GJF263" s="9"/>
      <c r="GJG263" s="9"/>
      <c r="GJH263" s="9"/>
      <c r="GJI263" s="9"/>
      <c r="GJJ263" s="9"/>
      <c r="GJK263" s="9"/>
      <c r="GJL263" s="9"/>
      <c r="GJM263" s="9"/>
      <c r="GJN263" s="9"/>
      <c r="GJO263" s="9"/>
      <c r="GJP263" s="9"/>
      <c r="GJQ263" s="9"/>
      <c r="GJR263" s="9"/>
      <c r="GJS263" s="9"/>
      <c r="GJT263" s="9"/>
      <c r="GJU263" s="9"/>
      <c r="GJV263" s="9"/>
      <c r="GJW263" s="9"/>
      <c r="GJX263" s="9"/>
      <c r="GJY263" s="9"/>
      <c r="GJZ263" s="9"/>
      <c r="GKA263" s="9"/>
      <c r="GKB263" s="9"/>
      <c r="GKC263" s="9"/>
      <c r="GKD263" s="9"/>
      <c r="GKE263" s="9"/>
      <c r="GKF263" s="9"/>
      <c r="GKG263" s="9"/>
      <c r="GKH263" s="9"/>
      <c r="GKI263" s="9"/>
      <c r="GKJ263" s="9"/>
      <c r="GKK263" s="9"/>
      <c r="GKL263" s="9"/>
      <c r="GKM263" s="9"/>
      <c r="GKN263" s="9"/>
      <c r="GKO263" s="9"/>
      <c r="GKP263" s="9"/>
      <c r="GKQ263" s="9"/>
      <c r="GKR263" s="9"/>
      <c r="GKS263" s="9"/>
      <c r="GKT263" s="9"/>
      <c r="GKU263" s="9"/>
      <c r="GKV263" s="9"/>
      <c r="GKW263" s="9"/>
      <c r="GKX263" s="9"/>
      <c r="GKY263" s="9"/>
      <c r="GKZ263" s="9"/>
      <c r="GLA263" s="9"/>
      <c r="GLB263" s="9"/>
      <c r="GLC263" s="9"/>
      <c r="GLD263" s="9"/>
      <c r="GLE263" s="9"/>
      <c r="GLF263" s="9"/>
      <c r="GLG263" s="9"/>
      <c r="GLH263" s="9"/>
      <c r="GLI263" s="9"/>
      <c r="GLJ263" s="9"/>
      <c r="GLK263" s="9"/>
      <c r="GLL263" s="9"/>
      <c r="GLM263" s="9"/>
      <c r="GLN263" s="9"/>
      <c r="GLO263" s="9"/>
      <c r="GLP263" s="9"/>
      <c r="GLQ263" s="9"/>
      <c r="GLR263" s="9"/>
      <c r="GLS263" s="9"/>
      <c r="GLT263" s="9"/>
      <c r="GLU263" s="9"/>
      <c r="GLV263" s="9"/>
      <c r="GLW263" s="9"/>
      <c r="GLX263" s="9"/>
      <c r="GLY263" s="9"/>
      <c r="GLZ263" s="9"/>
      <c r="GMA263" s="9"/>
      <c r="GMB263" s="9"/>
      <c r="GMC263" s="9"/>
      <c r="GMD263" s="9"/>
      <c r="GME263" s="9"/>
      <c r="GMF263" s="9"/>
      <c r="GMG263" s="9"/>
      <c r="GMH263" s="9"/>
      <c r="GMI263" s="9"/>
      <c r="GMJ263" s="9"/>
      <c r="GMK263" s="9"/>
      <c r="GML263" s="9"/>
      <c r="GMM263" s="9"/>
      <c r="GMN263" s="9"/>
      <c r="GMO263" s="9"/>
      <c r="GMP263" s="9"/>
      <c r="GMQ263" s="9"/>
      <c r="GMR263" s="9"/>
      <c r="GMS263" s="9"/>
      <c r="GMT263" s="9"/>
      <c r="GMU263" s="9"/>
      <c r="GMV263" s="9"/>
      <c r="GMW263" s="9"/>
      <c r="GMX263" s="9"/>
      <c r="GMY263" s="9"/>
      <c r="GMZ263" s="9"/>
      <c r="GNA263" s="9"/>
      <c r="GNB263" s="9"/>
      <c r="GNC263" s="9"/>
      <c r="GND263" s="9"/>
      <c r="GNE263" s="9"/>
      <c r="GNF263" s="9"/>
      <c r="GNG263" s="9"/>
      <c r="GNH263" s="9"/>
      <c r="GNI263" s="9"/>
      <c r="GNJ263" s="9"/>
      <c r="GNK263" s="9"/>
      <c r="GNL263" s="9"/>
      <c r="GNM263" s="9"/>
      <c r="GNN263" s="9"/>
      <c r="GNO263" s="9"/>
      <c r="GNP263" s="9"/>
      <c r="GNQ263" s="9"/>
      <c r="GNR263" s="9"/>
      <c r="GNS263" s="9"/>
      <c r="GNT263" s="9"/>
      <c r="GNU263" s="9"/>
      <c r="GNV263" s="9"/>
      <c r="GNW263" s="9"/>
      <c r="GNX263" s="9"/>
      <c r="GNY263" s="9"/>
      <c r="GNZ263" s="9"/>
      <c r="GOA263" s="9"/>
      <c r="GOB263" s="9"/>
      <c r="GOC263" s="9"/>
      <c r="GOD263" s="9"/>
      <c r="GOE263" s="9"/>
      <c r="GOF263" s="9"/>
      <c r="GOG263" s="9"/>
      <c r="GOH263" s="9"/>
      <c r="GOI263" s="9"/>
      <c r="GOJ263" s="9"/>
      <c r="GOK263" s="9"/>
      <c r="GOL263" s="9"/>
      <c r="GOM263" s="9"/>
      <c r="GON263" s="9"/>
      <c r="GOO263" s="9"/>
      <c r="GOP263" s="9"/>
      <c r="GOQ263" s="9"/>
      <c r="GOR263" s="9"/>
      <c r="GOS263" s="9"/>
      <c r="GOT263" s="9"/>
      <c r="GOU263" s="9"/>
      <c r="GOV263" s="9"/>
      <c r="GOW263" s="9"/>
      <c r="GOX263" s="9"/>
      <c r="GOY263" s="9"/>
      <c r="GOZ263" s="9"/>
      <c r="GPA263" s="9"/>
      <c r="GPB263" s="9"/>
      <c r="GPC263" s="9"/>
      <c r="GPD263" s="9"/>
      <c r="GPE263" s="9"/>
      <c r="GPF263" s="9"/>
      <c r="GPG263" s="9"/>
      <c r="GPH263" s="9"/>
      <c r="GPI263" s="9"/>
      <c r="GPJ263" s="9"/>
      <c r="GPK263" s="9"/>
      <c r="GPL263" s="9"/>
      <c r="GPM263" s="9"/>
      <c r="GPN263" s="9"/>
      <c r="GPO263" s="9"/>
      <c r="GPP263" s="9"/>
      <c r="GPQ263" s="9"/>
      <c r="GPR263" s="9"/>
      <c r="GPS263" s="9"/>
      <c r="GPT263" s="9"/>
      <c r="GPU263" s="9"/>
      <c r="GPV263" s="9"/>
      <c r="GPW263" s="9"/>
      <c r="GPX263" s="9"/>
      <c r="GPY263" s="9"/>
      <c r="GPZ263" s="9"/>
      <c r="GQA263" s="9"/>
      <c r="GQB263" s="9"/>
      <c r="GQC263" s="9"/>
      <c r="GQD263" s="9"/>
      <c r="GQE263" s="9"/>
      <c r="GQF263" s="9"/>
      <c r="GQG263" s="9"/>
      <c r="GQH263" s="9"/>
      <c r="GQI263" s="9"/>
      <c r="GQJ263" s="9"/>
      <c r="GQK263" s="9"/>
      <c r="GQL263" s="9"/>
      <c r="GQM263" s="9"/>
      <c r="GQN263" s="9"/>
      <c r="GQO263" s="9"/>
      <c r="GQP263" s="9"/>
      <c r="GQQ263" s="9"/>
      <c r="GQR263" s="9"/>
      <c r="GQS263" s="9"/>
      <c r="GQT263" s="9"/>
      <c r="GQU263" s="9"/>
      <c r="GQV263" s="9"/>
      <c r="GQW263" s="9"/>
      <c r="GQX263" s="9"/>
      <c r="GQY263" s="9"/>
      <c r="GQZ263" s="9"/>
      <c r="GRA263" s="9"/>
      <c r="GRB263" s="9"/>
      <c r="GRC263" s="9"/>
      <c r="GRD263" s="9"/>
      <c r="GRE263" s="9"/>
      <c r="GRF263" s="9"/>
      <c r="GRG263" s="9"/>
      <c r="GRH263" s="9"/>
      <c r="GRI263" s="9"/>
      <c r="GRJ263" s="9"/>
      <c r="GRK263" s="9"/>
      <c r="GRL263" s="9"/>
      <c r="GRM263" s="9"/>
      <c r="GRN263" s="9"/>
      <c r="GRO263" s="9"/>
      <c r="GRP263" s="9"/>
      <c r="GRQ263" s="9"/>
      <c r="GRR263" s="9"/>
      <c r="GRS263" s="9"/>
      <c r="GRT263" s="9"/>
      <c r="GRU263" s="9"/>
      <c r="GRV263" s="9"/>
      <c r="GRW263" s="9"/>
      <c r="GRX263" s="9"/>
      <c r="GRY263" s="9"/>
      <c r="GRZ263" s="9"/>
      <c r="GSA263" s="9"/>
      <c r="GSB263" s="9"/>
      <c r="GSC263" s="9"/>
      <c r="GSD263" s="9"/>
      <c r="GSE263" s="9"/>
      <c r="GSF263" s="9"/>
      <c r="GSG263" s="9"/>
      <c r="GSH263" s="9"/>
      <c r="GSI263" s="9"/>
      <c r="GSJ263" s="9"/>
      <c r="GSK263" s="9"/>
      <c r="GSL263" s="9"/>
      <c r="GSM263" s="9"/>
      <c r="GSN263" s="9"/>
      <c r="GSO263" s="9"/>
      <c r="GSP263" s="9"/>
      <c r="GSQ263" s="9"/>
      <c r="GSR263" s="9"/>
      <c r="GSS263" s="9"/>
      <c r="GST263" s="9"/>
      <c r="GSU263" s="9"/>
      <c r="GSV263" s="9"/>
      <c r="GSW263" s="9"/>
      <c r="GSX263" s="9"/>
      <c r="GSY263" s="9"/>
      <c r="GSZ263" s="9"/>
      <c r="GTA263" s="9"/>
      <c r="GTB263" s="9"/>
      <c r="GTC263" s="9"/>
      <c r="GTD263" s="9"/>
      <c r="GTE263" s="9"/>
      <c r="GTF263" s="9"/>
      <c r="GTG263" s="9"/>
      <c r="GTH263" s="9"/>
      <c r="GTI263" s="9"/>
      <c r="GTJ263" s="9"/>
      <c r="GTK263" s="9"/>
      <c r="GTL263" s="9"/>
      <c r="GTM263" s="9"/>
      <c r="GTN263" s="9"/>
      <c r="GTO263" s="9"/>
      <c r="GTP263" s="9"/>
      <c r="GTQ263" s="9"/>
      <c r="GTR263" s="9"/>
      <c r="GTS263" s="9"/>
      <c r="GTT263" s="9"/>
      <c r="GTU263" s="9"/>
      <c r="GTV263" s="9"/>
      <c r="GTW263" s="9"/>
      <c r="GTX263" s="9"/>
      <c r="GTY263" s="9"/>
      <c r="GTZ263" s="9"/>
      <c r="GUA263" s="9"/>
      <c r="GUB263" s="9"/>
      <c r="GUC263" s="9"/>
      <c r="GUD263" s="9"/>
      <c r="GUE263" s="9"/>
      <c r="GUF263" s="9"/>
      <c r="GUG263" s="9"/>
      <c r="GUH263" s="9"/>
      <c r="GUI263" s="9"/>
      <c r="GUJ263" s="9"/>
      <c r="GUK263" s="9"/>
      <c r="GUL263" s="9"/>
      <c r="GUM263" s="9"/>
      <c r="GUN263" s="9"/>
      <c r="GUO263" s="9"/>
      <c r="GUP263" s="9"/>
      <c r="GUQ263" s="9"/>
      <c r="GUR263" s="9"/>
      <c r="GUS263" s="9"/>
      <c r="GUT263" s="9"/>
      <c r="GUU263" s="9"/>
      <c r="GUV263" s="9"/>
      <c r="GUW263" s="9"/>
      <c r="GUX263" s="9"/>
      <c r="GUY263" s="9"/>
      <c r="GUZ263" s="9"/>
      <c r="GVA263" s="9"/>
      <c r="GVB263" s="9"/>
      <c r="GVC263" s="9"/>
      <c r="GVD263" s="9"/>
      <c r="GVE263" s="9"/>
      <c r="GVF263" s="9"/>
      <c r="GVG263" s="9"/>
      <c r="GVH263" s="9"/>
      <c r="GVI263" s="9"/>
      <c r="GVJ263" s="9"/>
      <c r="GVK263" s="9"/>
      <c r="GVL263" s="9"/>
      <c r="GVM263" s="9"/>
      <c r="GVN263" s="9"/>
      <c r="GVO263" s="9"/>
      <c r="GVP263" s="9"/>
      <c r="GVQ263" s="9"/>
      <c r="GVR263" s="9"/>
      <c r="GVS263" s="9"/>
      <c r="GVT263" s="9"/>
      <c r="GVU263" s="9"/>
      <c r="GVV263" s="9"/>
      <c r="GVW263" s="9"/>
      <c r="GVX263" s="9"/>
      <c r="GVY263" s="9"/>
      <c r="GVZ263" s="9"/>
      <c r="GWA263" s="9"/>
      <c r="GWB263" s="9"/>
      <c r="GWC263" s="9"/>
      <c r="GWD263" s="9"/>
      <c r="GWE263" s="9"/>
      <c r="GWF263" s="9"/>
      <c r="GWG263" s="9"/>
      <c r="GWH263" s="9"/>
      <c r="GWI263" s="9"/>
      <c r="GWJ263" s="9"/>
      <c r="GWK263" s="9"/>
      <c r="GWL263" s="9"/>
      <c r="GWM263" s="9"/>
      <c r="GWN263" s="9"/>
      <c r="GWO263" s="9"/>
      <c r="GWP263" s="9"/>
      <c r="GWQ263" s="9"/>
      <c r="GWR263" s="9"/>
      <c r="GWS263" s="9"/>
      <c r="GWT263" s="9"/>
      <c r="GWU263" s="9"/>
      <c r="GWV263" s="9"/>
      <c r="GWW263" s="9"/>
      <c r="GWX263" s="9"/>
      <c r="GWY263" s="9"/>
      <c r="GWZ263" s="9"/>
      <c r="GXA263" s="9"/>
      <c r="GXB263" s="9"/>
      <c r="GXC263" s="9"/>
      <c r="GXD263" s="9"/>
      <c r="GXE263" s="9"/>
      <c r="GXF263" s="9"/>
      <c r="GXG263" s="9"/>
      <c r="GXH263" s="9"/>
      <c r="GXI263" s="9"/>
      <c r="GXJ263" s="9"/>
      <c r="GXK263" s="9"/>
      <c r="GXL263" s="9"/>
      <c r="GXM263" s="9"/>
      <c r="GXN263" s="9"/>
      <c r="GXO263" s="9"/>
      <c r="GXP263" s="9"/>
      <c r="GXQ263" s="9"/>
      <c r="GXR263" s="9"/>
      <c r="GXS263" s="9"/>
      <c r="GXT263" s="9"/>
      <c r="GXU263" s="9"/>
      <c r="GXV263" s="9"/>
      <c r="GXW263" s="9"/>
      <c r="GXX263" s="9"/>
      <c r="GXY263" s="9"/>
      <c r="GXZ263" s="9"/>
      <c r="GYA263" s="9"/>
      <c r="GYB263" s="9"/>
      <c r="GYC263" s="9"/>
      <c r="GYD263" s="9"/>
      <c r="GYE263" s="9"/>
      <c r="GYF263" s="9"/>
      <c r="GYG263" s="9"/>
      <c r="GYH263" s="9"/>
      <c r="GYI263" s="9"/>
      <c r="GYJ263" s="9"/>
      <c r="GYK263" s="9"/>
      <c r="GYL263" s="9"/>
      <c r="GYM263" s="9"/>
      <c r="GYN263" s="9"/>
      <c r="GYO263" s="9"/>
      <c r="GYP263" s="9"/>
      <c r="GYQ263" s="9"/>
      <c r="GYR263" s="9"/>
      <c r="GYS263" s="9"/>
      <c r="GYT263" s="9"/>
      <c r="GYU263" s="9"/>
      <c r="GYV263" s="9"/>
      <c r="GYW263" s="9"/>
      <c r="GYX263" s="9"/>
      <c r="GYY263" s="9"/>
      <c r="GYZ263" s="9"/>
      <c r="GZA263" s="9"/>
      <c r="GZB263" s="9"/>
      <c r="GZC263" s="9"/>
      <c r="GZD263" s="9"/>
      <c r="GZE263" s="9"/>
      <c r="GZF263" s="9"/>
      <c r="GZG263" s="9"/>
      <c r="GZH263" s="9"/>
      <c r="GZI263" s="9"/>
      <c r="GZJ263" s="9"/>
      <c r="GZK263" s="9"/>
      <c r="GZL263" s="9"/>
      <c r="GZM263" s="9"/>
      <c r="GZN263" s="9"/>
      <c r="GZO263" s="9"/>
      <c r="GZP263" s="9"/>
      <c r="GZQ263" s="9"/>
      <c r="GZR263" s="9"/>
      <c r="GZS263" s="9"/>
      <c r="GZT263" s="9"/>
      <c r="GZU263" s="9"/>
      <c r="GZV263" s="9"/>
      <c r="GZW263" s="9"/>
      <c r="GZX263" s="9"/>
      <c r="GZY263" s="9"/>
      <c r="GZZ263" s="9"/>
      <c r="HAA263" s="9"/>
      <c r="HAB263" s="9"/>
      <c r="HAC263" s="9"/>
      <c r="HAD263" s="9"/>
      <c r="HAE263" s="9"/>
      <c r="HAF263" s="9"/>
      <c r="HAG263" s="9"/>
      <c r="HAH263" s="9"/>
      <c r="HAI263" s="9"/>
      <c r="HAJ263" s="9"/>
      <c r="HAK263" s="9"/>
      <c r="HAL263" s="9"/>
      <c r="HAM263" s="9"/>
      <c r="HAN263" s="9"/>
      <c r="HAO263" s="9"/>
      <c r="HAP263" s="9"/>
      <c r="HAQ263" s="9"/>
      <c r="HAR263" s="9"/>
      <c r="HAS263" s="9"/>
      <c r="HAT263" s="9"/>
      <c r="HAU263" s="9"/>
      <c r="HAV263" s="9"/>
      <c r="HAW263" s="9"/>
      <c r="HAX263" s="9"/>
      <c r="HAY263" s="9"/>
      <c r="HAZ263" s="9"/>
      <c r="HBA263" s="9"/>
      <c r="HBB263" s="9"/>
      <c r="HBC263" s="9"/>
      <c r="HBD263" s="9"/>
      <c r="HBE263" s="9"/>
      <c r="HBF263" s="9"/>
      <c r="HBG263" s="9"/>
      <c r="HBH263" s="9"/>
      <c r="HBI263" s="9"/>
      <c r="HBJ263" s="9"/>
      <c r="HBK263" s="9"/>
      <c r="HBL263" s="9"/>
      <c r="HBM263" s="9"/>
      <c r="HBN263" s="9"/>
      <c r="HBO263" s="9"/>
      <c r="HBP263" s="9"/>
      <c r="HBQ263" s="9"/>
      <c r="HBR263" s="9"/>
      <c r="HBS263" s="9"/>
      <c r="HBT263" s="9"/>
      <c r="HBU263" s="9"/>
      <c r="HBV263" s="9"/>
      <c r="HBW263" s="9"/>
      <c r="HBX263" s="9"/>
      <c r="HBY263" s="9"/>
      <c r="HBZ263" s="9"/>
      <c r="HCA263" s="9"/>
      <c r="HCB263" s="9"/>
      <c r="HCC263" s="9"/>
      <c r="HCD263" s="9"/>
      <c r="HCE263" s="9"/>
      <c r="HCF263" s="9"/>
      <c r="HCG263" s="9"/>
      <c r="HCH263" s="9"/>
      <c r="HCI263" s="9"/>
      <c r="HCJ263" s="9"/>
      <c r="HCK263" s="9"/>
      <c r="HCL263" s="9"/>
      <c r="HCM263" s="9"/>
      <c r="HCN263" s="9"/>
      <c r="HCO263" s="9"/>
      <c r="HCP263" s="9"/>
      <c r="HCQ263" s="9"/>
      <c r="HCR263" s="9"/>
      <c r="HCS263" s="9"/>
      <c r="HCT263" s="9"/>
      <c r="HCU263" s="9"/>
      <c r="HCV263" s="9"/>
      <c r="HCW263" s="9"/>
      <c r="HCX263" s="9"/>
      <c r="HCY263" s="9"/>
      <c r="HCZ263" s="9"/>
      <c r="HDA263" s="9"/>
      <c r="HDB263" s="9"/>
      <c r="HDC263" s="9"/>
      <c r="HDD263" s="9"/>
      <c r="HDE263" s="9"/>
      <c r="HDF263" s="9"/>
      <c r="HDG263" s="9"/>
      <c r="HDH263" s="9"/>
      <c r="HDI263" s="9"/>
      <c r="HDJ263" s="9"/>
      <c r="HDK263" s="9"/>
      <c r="HDL263" s="9"/>
      <c r="HDM263" s="9"/>
      <c r="HDN263" s="9"/>
      <c r="HDO263" s="9"/>
      <c r="HDP263" s="9"/>
      <c r="HDQ263" s="9"/>
      <c r="HDR263" s="9"/>
      <c r="HDS263" s="9"/>
      <c r="HDT263" s="9"/>
      <c r="HDU263" s="9"/>
      <c r="HDV263" s="9"/>
      <c r="HDW263" s="9"/>
      <c r="HDX263" s="9"/>
      <c r="HDY263" s="9"/>
      <c r="HDZ263" s="9"/>
      <c r="HEA263" s="9"/>
      <c r="HEB263" s="9"/>
      <c r="HEC263" s="9"/>
      <c r="HED263" s="9"/>
      <c r="HEE263" s="9"/>
      <c r="HEF263" s="9"/>
      <c r="HEG263" s="9"/>
      <c r="HEH263" s="9"/>
      <c r="HEI263" s="9"/>
      <c r="HEJ263" s="9"/>
      <c r="HEK263" s="9"/>
      <c r="HEL263" s="9"/>
      <c r="HEM263" s="9"/>
      <c r="HEN263" s="9"/>
      <c r="HEO263" s="9"/>
      <c r="HEP263" s="9"/>
      <c r="HEQ263" s="9"/>
      <c r="HER263" s="9"/>
      <c r="HES263" s="9"/>
      <c r="HET263" s="9"/>
      <c r="HEU263" s="9"/>
      <c r="HEV263" s="9"/>
      <c r="HEW263" s="9"/>
      <c r="HEX263" s="9"/>
      <c r="HEY263" s="9"/>
      <c r="HEZ263" s="9"/>
      <c r="HFA263" s="9"/>
      <c r="HFB263" s="9"/>
      <c r="HFC263" s="9"/>
      <c r="HFD263" s="9"/>
      <c r="HFE263" s="9"/>
      <c r="HFF263" s="9"/>
      <c r="HFG263" s="9"/>
      <c r="HFH263" s="9"/>
      <c r="HFI263" s="9"/>
      <c r="HFJ263" s="9"/>
      <c r="HFK263" s="9"/>
      <c r="HFL263" s="9"/>
      <c r="HFM263" s="9"/>
      <c r="HFN263" s="9"/>
      <c r="HFO263" s="9"/>
      <c r="HFP263" s="9"/>
      <c r="HFQ263" s="9"/>
      <c r="HFR263" s="9"/>
      <c r="HFS263" s="9"/>
      <c r="HFT263" s="9"/>
      <c r="HFU263" s="9"/>
      <c r="HFV263" s="9"/>
      <c r="HFW263" s="9"/>
      <c r="HFX263" s="9"/>
      <c r="HFY263" s="9"/>
      <c r="HFZ263" s="9"/>
      <c r="HGA263" s="9"/>
      <c r="HGB263" s="9"/>
      <c r="HGC263" s="9"/>
      <c r="HGD263" s="9"/>
      <c r="HGE263" s="9"/>
      <c r="HGF263" s="9"/>
      <c r="HGG263" s="9"/>
      <c r="HGH263" s="9"/>
      <c r="HGI263" s="9"/>
      <c r="HGJ263" s="9"/>
      <c r="HGK263" s="9"/>
      <c r="HGL263" s="9"/>
      <c r="HGM263" s="9"/>
      <c r="HGN263" s="9"/>
      <c r="HGO263" s="9"/>
      <c r="HGP263" s="9"/>
      <c r="HGQ263" s="9"/>
      <c r="HGR263" s="9"/>
      <c r="HGS263" s="9"/>
      <c r="HGT263" s="9"/>
      <c r="HGU263" s="9"/>
      <c r="HGV263" s="9"/>
      <c r="HGW263" s="9"/>
      <c r="HGX263" s="9"/>
      <c r="HGY263" s="9"/>
      <c r="HGZ263" s="9"/>
      <c r="HHA263" s="9"/>
      <c r="HHB263" s="9"/>
      <c r="HHC263" s="9"/>
      <c r="HHD263" s="9"/>
      <c r="HHE263" s="9"/>
      <c r="HHF263" s="9"/>
      <c r="HHG263" s="9"/>
      <c r="HHH263" s="9"/>
      <c r="HHI263" s="9"/>
      <c r="HHJ263" s="9"/>
      <c r="HHK263" s="9"/>
      <c r="HHL263" s="9"/>
      <c r="HHM263" s="9"/>
      <c r="HHN263" s="9"/>
      <c r="HHO263" s="9"/>
      <c r="HHP263" s="9"/>
      <c r="HHQ263" s="9"/>
      <c r="HHR263" s="9"/>
      <c r="HHS263" s="9"/>
      <c r="HHT263" s="9"/>
      <c r="HHU263" s="9"/>
      <c r="HHV263" s="9"/>
      <c r="HHW263" s="9"/>
      <c r="HHX263" s="9"/>
      <c r="HHY263" s="9"/>
      <c r="HHZ263" s="9"/>
      <c r="HIA263" s="9"/>
      <c r="HIB263" s="9"/>
      <c r="HIC263" s="9"/>
      <c r="HID263" s="9"/>
      <c r="HIE263" s="9"/>
      <c r="HIF263" s="9"/>
      <c r="HIG263" s="9"/>
      <c r="HIH263" s="9"/>
      <c r="HII263" s="9"/>
      <c r="HIJ263" s="9"/>
      <c r="HIK263" s="9"/>
      <c r="HIL263" s="9"/>
      <c r="HIM263" s="9"/>
      <c r="HIN263" s="9"/>
      <c r="HIO263" s="9"/>
      <c r="HIP263" s="9"/>
      <c r="HIQ263" s="9"/>
      <c r="HIR263" s="9"/>
      <c r="HIS263" s="9"/>
      <c r="HIT263" s="9"/>
      <c r="HIU263" s="9"/>
      <c r="HIV263" s="9"/>
      <c r="HIW263" s="9"/>
      <c r="HIX263" s="9"/>
      <c r="HIY263" s="9"/>
      <c r="HIZ263" s="9"/>
      <c r="HJA263" s="9"/>
      <c r="HJB263" s="9"/>
      <c r="HJC263" s="9"/>
      <c r="HJD263" s="9"/>
      <c r="HJE263" s="9"/>
      <c r="HJF263" s="9"/>
      <c r="HJG263" s="9"/>
      <c r="HJH263" s="9"/>
      <c r="HJI263" s="9"/>
      <c r="HJJ263" s="9"/>
      <c r="HJK263" s="9"/>
      <c r="HJL263" s="9"/>
      <c r="HJM263" s="9"/>
      <c r="HJN263" s="9"/>
      <c r="HJO263" s="9"/>
      <c r="HJP263" s="9"/>
      <c r="HJQ263" s="9"/>
      <c r="HJR263" s="9"/>
      <c r="HJS263" s="9"/>
      <c r="HJT263" s="9"/>
      <c r="HJU263" s="9"/>
      <c r="HJV263" s="9"/>
      <c r="HJW263" s="9"/>
      <c r="HJX263" s="9"/>
      <c r="HJY263" s="9"/>
      <c r="HJZ263" s="9"/>
      <c r="HKA263" s="9"/>
      <c r="HKB263" s="9"/>
      <c r="HKC263" s="9"/>
      <c r="HKD263" s="9"/>
      <c r="HKE263" s="9"/>
      <c r="HKF263" s="9"/>
      <c r="HKG263" s="9"/>
      <c r="HKH263" s="9"/>
      <c r="HKI263" s="9"/>
      <c r="HKJ263" s="9"/>
      <c r="HKK263" s="9"/>
      <c r="HKL263" s="9"/>
      <c r="HKM263" s="9"/>
      <c r="HKN263" s="9"/>
      <c r="HKO263" s="9"/>
      <c r="HKP263" s="9"/>
      <c r="HKQ263" s="9"/>
      <c r="HKR263" s="9"/>
      <c r="HKS263" s="9"/>
      <c r="HKT263" s="9"/>
      <c r="HKU263" s="9"/>
      <c r="HKV263" s="9"/>
      <c r="HKW263" s="9"/>
      <c r="HKX263" s="9"/>
      <c r="HKY263" s="9"/>
      <c r="HKZ263" s="9"/>
      <c r="HLA263" s="9"/>
      <c r="HLB263" s="9"/>
      <c r="HLC263" s="9"/>
      <c r="HLD263" s="9"/>
      <c r="HLE263" s="9"/>
      <c r="HLF263" s="9"/>
      <c r="HLG263" s="9"/>
      <c r="HLH263" s="9"/>
      <c r="HLI263" s="9"/>
      <c r="HLJ263" s="9"/>
      <c r="HLK263" s="9"/>
      <c r="HLL263" s="9"/>
      <c r="HLM263" s="9"/>
      <c r="HLN263" s="9"/>
      <c r="HLO263" s="9"/>
      <c r="HLP263" s="9"/>
      <c r="HLQ263" s="9"/>
      <c r="HLR263" s="9"/>
      <c r="HLS263" s="9"/>
      <c r="HLT263" s="9"/>
      <c r="HLU263" s="9"/>
      <c r="HLV263" s="9"/>
      <c r="HLW263" s="9"/>
      <c r="HLX263" s="9"/>
      <c r="HLY263" s="9"/>
      <c r="HLZ263" s="9"/>
      <c r="HMA263" s="9"/>
      <c r="HMB263" s="9"/>
      <c r="HMC263" s="9"/>
      <c r="HMD263" s="9"/>
      <c r="HME263" s="9"/>
      <c r="HMF263" s="9"/>
      <c r="HMG263" s="9"/>
      <c r="HMH263" s="9"/>
      <c r="HMI263" s="9"/>
      <c r="HMJ263" s="9"/>
      <c r="HMK263" s="9"/>
      <c r="HML263" s="9"/>
      <c r="HMM263" s="9"/>
      <c r="HMN263" s="9"/>
      <c r="HMO263" s="9"/>
      <c r="HMP263" s="9"/>
      <c r="HMQ263" s="9"/>
      <c r="HMR263" s="9"/>
      <c r="HMS263" s="9"/>
      <c r="HMT263" s="9"/>
      <c r="HMU263" s="9"/>
      <c r="HMV263" s="9"/>
      <c r="HMW263" s="9"/>
      <c r="HMX263" s="9"/>
      <c r="HMY263" s="9"/>
      <c r="HMZ263" s="9"/>
      <c r="HNA263" s="9"/>
      <c r="HNB263" s="9"/>
      <c r="HNC263" s="9"/>
      <c r="HND263" s="9"/>
      <c r="HNE263" s="9"/>
      <c r="HNF263" s="9"/>
      <c r="HNG263" s="9"/>
      <c r="HNH263" s="9"/>
      <c r="HNI263" s="9"/>
      <c r="HNJ263" s="9"/>
      <c r="HNK263" s="9"/>
      <c r="HNL263" s="9"/>
      <c r="HNM263" s="9"/>
      <c r="HNN263" s="9"/>
      <c r="HNO263" s="9"/>
      <c r="HNP263" s="9"/>
      <c r="HNQ263" s="9"/>
      <c r="HNR263" s="9"/>
      <c r="HNS263" s="9"/>
      <c r="HNT263" s="9"/>
      <c r="HNU263" s="9"/>
      <c r="HNV263" s="9"/>
      <c r="HNW263" s="9"/>
      <c r="HNX263" s="9"/>
      <c r="HNY263" s="9"/>
      <c r="HNZ263" s="9"/>
      <c r="HOA263" s="9"/>
      <c r="HOB263" s="9"/>
      <c r="HOC263" s="9"/>
      <c r="HOD263" s="9"/>
      <c r="HOE263" s="9"/>
      <c r="HOF263" s="9"/>
      <c r="HOG263" s="9"/>
      <c r="HOH263" s="9"/>
      <c r="HOI263" s="9"/>
      <c r="HOJ263" s="9"/>
      <c r="HOK263" s="9"/>
      <c r="HOL263" s="9"/>
      <c r="HOM263" s="9"/>
      <c r="HON263" s="9"/>
      <c r="HOO263" s="9"/>
      <c r="HOP263" s="9"/>
      <c r="HOQ263" s="9"/>
      <c r="HOR263" s="9"/>
      <c r="HOS263" s="9"/>
      <c r="HOT263" s="9"/>
      <c r="HOU263" s="9"/>
      <c r="HOV263" s="9"/>
      <c r="HOW263" s="9"/>
      <c r="HOX263" s="9"/>
      <c r="HOY263" s="9"/>
      <c r="HOZ263" s="9"/>
      <c r="HPA263" s="9"/>
      <c r="HPB263" s="9"/>
      <c r="HPC263" s="9"/>
      <c r="HPD263" s="9"/>
      <c r="HPE263" s="9"/>
      <c r="HPF263" s="9"/>
      <c r="HPG263" s="9"/>
      <c r="HPH263" s="9"/>
      <c r="HPI263" s="9"/>
      <c r="HPJ263" s="9"/>
      <c r="HPK263" s="9"/>
      <c r="HPL263" s="9"/>
      <c r="HPM263" s="9"/>
      <c r="HPN263" s="9"/>
      <c r="HPO263" s="9"/>
      <c r="HPP263" s="9"/>
      <c r="HPQ263" s="9"/>
      <c r="HPR263" s="9"/>
      <c r="HPS263" s="9"/>
      <c r="HPT263" s="9"/>
      <c r="HPU263" s="9"/>
      <c r="HPV263" s="9"/>
      <c r="HPW263" s="9"/>
      <c r="HPX263" s="9"/>
      <c r="HPY263" s="9"/>
      <c r="HPZ263" s="9"/>
      <c r="HQA263" s="9"/>
      <c r="HQB263" s="9"/>
      <c r="HQC263" s="9"/>
      <c r="HQD263" s="9"/>
      <c r="HQE263" s="9"/>
      <c r="HQF263" s="9"/>
      <c r="HQG263" s="9"/>
      <c r="HQH263" s="9"/>
      <c r="HQI263" s="9"/>
      <c r="HQJ263" s="9"/>
      <c r="HQK263" s="9"/>
      <c r="HQL263" s="9"/>
      <c r="HQM263" s="9"/>
      <c r="HQN263" s="9"/>
      <c r="HQO263" s="9"/>
      <c r="HQP263" s="9"/>
      <c r="HQQ263" s="9"/>
      <c r="HQR263" s="9"/>
      <c r="HQS263" s="9"/>
      <c r="HQT263" s="9"/>
      <c r="HQU263" s="9"/>
      <c r="HQV263" s="9"/>
      <c r="HQW263" s="9"/>
      <c r="HQX263" s="9"/>
      <c r="HQY263" s="9"/>
      <c r="HQZ263" s="9"/>
      <c r="HRA263" s="9"/>
      <c r="HRB263" s="9"/>
      <c r="HRC263" s="9"/>
      <c r="HRD263" s="9"/>
      <c r="HRE263" s="9"/>
      <c r="HRF263" s="9"/>
      <c r="HRG263" s="9"/>
      <c r="HRH263" s="9"/>
      <c r="HRI263" s="9"/>
      <c r="HRJ263" s="9"/>
      <c r="HRK263" s="9"/>
      <c r="HRL263" s="9"/>
      <c r="HRM263" s="9"/>
      <c r="HRN263" s="9"/>
      <c r="HRO263" s="9"/>
      <c r="HRP263" s="9"/>
      <c r="HRQ263" s="9"/>
      <c r="HRR263" s="9"/>
      <c r="HRS263" s="9"/>
      <c r="HRT263" s="9"/>
      <c r="HRU263" s="9"/>
      <c r="HRV263" s="9"/>
      <c r="HRW263" s="9"/>
      <c r="HRX263" s="9"/>
      <c r="HRY263" s="9"/>
      <c r="HRZ263" s="9"/>
      <c r="HSA263" s="9"/>
      <c r="HSB263" s="9"/>
      <c r="HSC263" s="9"/>
      <c r="HSD263" s="9"/>
      <c r="HSE263" s="9"/>
      <c r="HSF263" s="9"/>
      <c r="HSG263" s="9"/>
      <c r="HSH263" s="9"/>
      <c r="HSI263" s="9"/>
      <c r="HSJ263" s="9"/>
      <c r="HSK263" s="9"/>
      <c r="HSL263" s="9"/>
      <c r="HSM263" s="9"/>
      <c r="HSN263" s="9"/>
      <c r="HSO263" s="9"/>
      <c r="HSP263" s="9"/>
      <c r="HSQ263" s="9"/>
      <c r="HSR263" s="9"/>
      <c r="HSS263" s="9"/>
      <c r="HST263" s="9"/>
      <c r="HSU263" s="9"/>
      <c r="HSV263" s="9"/>
      <c r="HSW263" s="9"/>
      <c r="HSX263" s="9"/>
      <c r="HSY263" s="9"/>
      <c r="HSZ263" s="9"/>
      <c r="HTA263" s="9"/>
      <c r="HTB263" s="9"/>
      <c r="HTC263" s="9"/>
      <c r="HTD263" s="9"/>
      <c r="HTE263" s="9"/>
      <c r="HTF263" s="9"/>
      <c r="HTG263" s="9"/>
      <c r="HTH263" s="9"/>
      <c r="HTI263" s="9"/>
      <c r="HTJ263" s="9"/>
      <c r="HTK263" s="9"/>
      <c r="HTL263" s="9"/>
      <c r="HTM263" s="9"/>
      <c r="HTN263" s="9"/>
      <c r="HTO263" s="9"/>
      <c r="HTP263" s="9"/>
      <c r="HTQ263" s="9"/>
      <c r="HTR263" s="9"/>
      <c r="HTS263" s="9"/>
      <c r="HTT263" s="9"/>
      <c r="HTU263" s="9"/>
      <c r="HTV263" s="9"/>
      <c r="HTW263" s="9"/>
      <c r="HTX263" s="9"/>
      <c r="HTY263" s="9"/>
      <c r="HTZ263" s="9"/>
      <c r="HUA263" s="9"/>
      <c r="HUB263" s="9"/>
      <c r="HUC263" s="9"/>
      <c r="HUD263" s="9"/>
      <c r="HUE263" s="9"/>
      <c r="HUF263" s="9"/>
      <c r="HUG263" s="9"/>
      <c r="HUH263" s="9"/>
      <c r="HUI263" s="9"/>
      <c r="HUJ263" s="9"/>
      <c r="HUK263" s="9"/>
      <c r="HUL263" s="9"/>
      <c r="HUM263" s="9"/>
      <c r="HUN263" s="9"/>
      <c r="HUO263" s="9"/>
      <c r="HUP263" s="9"/>
      <c r="HUQ263" s="9"/>
      <c r="HUR263" s="9"/>
      <c r="HUS263" s="9"/>
      <c r="HUT263" s="9"/>
      <c r="HUU263" s="9"/>
      <c r="HUV263" s="9"/>
      <c r="HUW263" s="9"/>
      <c r="HUX263" s="9"/>
      <c r="HUY263" s="9"/>
      <c r="HUZ263" s="9"/>
      <c r="HVA263" s="9"/>
      <c r="HVB263" s="9"/>
      <c r="HVC263" s="9"/>
      <c r="HVD263" s="9"/>
      <c r="HVE263" s="9"/>
      <c r="HVF263" s="9"/>
      <c r="HVG263" s="9"/>
      <c r="HVH263" s="9"/>
      <c r="HVI263" s="9"/>
      <c r="HVJ263" s="9"/>
      <c r="HVK263" s="9"/>
      <c r="HVL263" s="9"/>
      <c r="HVM263" s="9"/>
      <c r="HVN263" s="9"/>
      <c r="HVO263" s="9"/>
      <c r="HVP263" s="9"/>
      <c r="HVQ263" s="9"/>
      <c r="HVR263" s="9"/>
      <c r="HVS263" s="9"/>
      <c r="HVT263" s="9"/>
      <c r="HVU263" s="9"/>
      <c r="HVV263" s="9"/>
      <c r="HVW263" s="9"/>
      <c r="HVX263" s="9"/>
      <c r="HVY263" s="9"/>
      <c r="HVZ263" s="9"/>
      <c r="HWA263" s="9"/>
      <c r="HWB263" s="9"/>
      <c r="HWC263" s="9"/>
      <c r="HWD263" s="9"/>
      <c r="HWE263" s="9"/>
      <c r="HWF263" s="9"/>
      <c r="HWG263" s="9"/>
      <c r="HWH263" s="9"/>
      <c r="HWI263" s="9"/>
      <c r="HWJ263" s="9"/>
      <c r="HWK263" s="9"/>
      <c r="HWL263" s="9"/>
      <c r="HWM263" s="9"/>
      <c r="HWN263" s="9"/>
      <c r="HWO263" s="9"/>
      <c r="HWP263" s="9"/>
      <c r="HWQ263" s="9"/>
      <c r="HWR263" s="9"/>
      <c r="HWS263" s="9"/>
      <c r="HWT263" s="9"/>
      <c r="HWU263" s="9"/>
      <c r="HWV263" s="9"/>
      <c r="HWW263" s="9"/>
      <c r="HWX263" s="9"/>
      <c r="HWY263" s="9"/>
      <c r="HWZ263" s="9"/>
      <c r="HXA263" s="9"/>
      <c r="HXB263" s="9"/>
      <c r="HXC263" s="9"/>
      <c r="HXD263" s="9"/>
      <c r="HXE263" s="9"/>
      <c r="HXF263" s="9"/>
      <c r="HXG263" s="9"/>
      <c r="HXH263" s="9"/>
      <c r="HXI263" s="9"/>
      <c r="HXJ263" s="9"/>
      <c r="HXK263" s="9"/>
      <c r="HXL263" s="9"/>
      <c r="HXM263" s="9"/>
      <c r="HXN263" s="9"/>
      <c r="HXO263" s="9"/>
      <c r="HXP263" s="9"/>
      <c r="HXQ263" s="9"/>
      <c r="HXR263" s="9"/>
      <c r="HXS263" s="9"/>
      <c r="HXT263" s="9"/>
      <c r="HXU263" s="9"/>
      <c r="HXV263" s="9"/>
      <c r="HXW263" s="9"/>
      <c r="HXX263" s="9"/>
      <c r="HXY263" s="9"/>
      <c r="HXZ263" s="9"/>
      <c r="HYA263" s="9"/>
      <c r="HYB263" s="9"/>
      <c r="HYC263" s="9"/>
      <c r="HYD263" s="9"/>
      <c r="HYE263" s="9"/>
      <c r="HYF263" s="9"/>
      <c r="HYG263" s="9"/>
      <c r="HYH263" s="9"/>
      <c r="HYI263" s="9"/>
      <c r="HYJ263" s="9"/>
      <c r="HYK263" s="9"/>
      <c r="HYL263" s="9"/>
      <c r="HYM263" s="9"/>
      <c r="HYN263" s="9"/>
      <c r="HYO263" s="9"/>
      <c r="HYP263" s="9"/>
      <c r="HYQ263" s="9"/>
      <c r="HYR263" s="9"/>
      <c r="HYS263" s="9"/>
      <c r="HYT263" s="9"/>
      <c r="HYU263" s="9"/>
      <c r="HYV263" s="9"/>
      <c r="HYW263" s="9"/>
      <c r="HYX263" s="9"/>
      <c r="HYY263" s="9"/>
      <c r="HYZ263" s="9"/>
      <c r="HZA263" s="9"/>
      <c r="HZB263" s="9"/>
      <c r="HZC263" s="9"/>
      <c r="HZD263" s="9"/>
      <c r="HZE263" s="9"/>
      <c r="HZF263" s="9"/>
      <c r="HZG263" s="9"/>
      <c r="HZH263" s="9"/>
      <c r="HZI263" s="9"/>
      <c r="HZJ263" s="9"/>
      <c r="HZK263" s="9"/>
      <c r="HZL263" s="9"/>
      <c r="HZM263" s="9"/>
      <c r="HZN263" s="9"/>
      <c r="HZO263" s="9"/>
      <c r="HZP263" s="9"/>
      <c r="HZQ263" s="9"/>
      <c r="HZR263" s="9"/>
      <c r="HZS263" s="9"/>
      <c r="HZT263" s="9"/>
      <c r="HZU263" s="9"/>
      <c r="HZV263" s="9"/>
      <c r="HZW263" s="9"/>
      <c r="HZX263" s="9"/>
      <c r="HZY263" s="9"/>
      <c r="HZZ263" s="9"/>
      <c r="IAA263" s="9"/>
      <c r="IAB263" s="9"/>
      <c r="IAC263" s="9"/>
      <c r="IAD263" s="9"/>
      <c r="IAE263" s="9"/>
      <c r="IAF263" s="9"/>
      <c r="IAG263" s="9"/>
      <c r="IAH263" s="9"/>
      <c r="IAI263" s="9"/>
      <c r="IAJ263" s="9"/>
      <c r="IAK263" s="9"/>
      <c r="IAL263" s="9"/>
      <c r="IAM263" s="9"/>
      <c r="IAN263" s="9"/>
      <c r="IAO263" s="9"/>
      <c r="IAP263" s="9"/>
      <c r="IAQ263" s="9"/>
      <c r="IAR263" s="9"/>
      <c r="IAS263" s="9"/>
      <c r="IAT263" s="9"/>
      <c r="IAU263" s="9"/>
      <c r="IAV263" s="9"/>
      <c r="IAW263" s="9"/>
      <c r="IAX263" s="9"/>
      <c r="IAY263" s="9"/>
      <c r="IAZ263" s="9"/>
      <c r="IBA263" s="9"/>
      <c r="IBB263" s="9"/>
      <c r="IBC263" s="9"/>
      <c r="IBD263" s="9"/>
      <c r="IBE263" s="9"/>
      <c r="IBF263" s="9"/>
      <c r="IBG263" s="9"/>
      <c r="IBH263" s="9"/>
      <c r="IBI263" s="9"/>
      <c r="IBJ263" s="9"/>
      <c r="IBK263" s="9"/>
      <c r="IBL263" s="9"/>
      <c r="IBM263" s="9"/>
      <c r="IBN263" s="9"/>
      <c r="IBO263" s="9"/>
      <c r="IBP263" s="9"/>
      <c r="IBQ263" s="9"/>
      <c r="IBR263" s="9"/>
      <c r="IBS263" s="9"/>
      <c r="IBT263" s="9"/>
      <c r="IBU263" s="9"/>
      <c r="IBV263" s="9"/>
      <c r="IBW263" s="9"/>
      <c r="IBX263" s="9"/>
      <c r="IBY263" s="9"/>
      <c r="IBZ263" s="9"/>
      <c r="ICA263" s="9"/>
      <c r="ICB263" s="9"/>
      <c r="ICC263" s="9"/>
      <c r="ICD263" s="9"/>
      <c r="ICE263" s="9"/>
      <c r="ICF263" s="9"/>
      <c r="ICG263" s="9"/>
      <c r="ICH263" s="9"/>
      <c r="ICI263" s="9"/>
      <c r="ICJ263" s="9"/>
      <c r="ICK263" s="9"/>
      <c r="ICL263" s="9"/>
      <c r="ICM263" s="9"/>
      <c r="ICN263" s="9"/>
      <c r="ICO263" s="9"/>
      <c r="ICP263" s="9"/>
      <c r="ICQ263" s="9"/>
      <c r="ICR263" s="9"/>
      <c r="ICS263" s="9"/>
      <c r="ICT263" s="9"/>
      <c r="ICU263" s="9"/>
      <c r="ICV263" s="9"/>
      <c r="ICW263" s="9"/>
      <c r="ICX263" s="9"/>
      <c r="ICY263" s="9"/>
      <c r="ICZ263" s="9"/>
      <c r="IDA263" s="9"/>
      <c r="IDB263" s="9"/>
      <c r="IDC263" s="9"/>
      <c r="IDD263" s="9"/>
      <c r="IDE263" s="9"/>
      <c r="IDF263" s="9"/>
      <c r="IDG263" s="9"/>
      <c r="IDH263" s="9"/>
      <c r="IDI263" s="9"/>
      <c r="IDJ263" s="9"/>
      <c r="IDK263" s="9"/>
      <c r="IDL263" s="9"/>
      <c r="IDM263" s="9"/>
      <c r="IDN263" s="9"/>
      <c r="IDO263" s="9"/>
      <c r="IDP263" s="9"/>
      <c r="IDQ263" s="9"/>
      <c r="IDR263" s="9"/>
      <c r="IDS263" s="9"/>
      <c r="IDT263" s="9"/>
      <c r="IDU263" s="9"/>
      <c r="IDV263" s="9"/>
      <c r="IDW263" s="9"/>
      <c r="IDX263" s="9"/>
      <c r="IDY263" s="9"/>
      <c r="IDZ263" s="9"/>
      <c r="IEA263" s="9"/>
      <c r="IEB263" s="9"/>
      <c r="IEC263" s="9"/>
      <c r="IED263" s="9"/>
      <c r="IEE263" s="9"/>
      <c r="IEF263" s="9"/>
      <c r="IEG263" s="9"/>
      <c r="IEH263" s="9"/>
      <c r="IEI263" s="9"/>
      <c r="IEJ263" s="9"/>
      <c r="IEK263" s="9"/>
      <c r="IEL263" s="9"/>
      <c r="IEM263" s="9"/>
      <c r="IEN263" s="9"/>
      <c r="IEO263" s="9"/>
      <c r="IEP263" s="9"/>
      <c r="IEQ263" s="9"/>
      <c r="IER263" s="9"/>
      <c r="IES263" s="9"/>
      <c r="IET263" s="9"/>
      <c r="IEU263" s="9"/>
      <c r="IEV263" s="9"/>
      <c r="IEW263" s="9"/>
      <c r="IEX263" s="9"/>
      <c r="IEY263" s="9"/>
      <c r="IEZ263" s="9"/>
      <c r="IFA263" s="9"/>
      <c r="IFB263" s="9"/>
      <c r="IFC263" s="9"/>
      <c r="IFD263" s="9"/>
      <c r="IFE263" s="9"/>
      <c r="IFF263" s="9"/>
      <c r="IFG263" s="9"/>
      <c r="IFH263" s="9"/>
      <c r="IFI263" s="9"/>
      <c r="IFJ263" s="9"/>
      <c r="IFK263" s="9"/>
      <c r="IFL263" s="9"/>
      <c r="IFM263" s="9"/>
      <c r="IFN263" s="9"/>
      <c r="IFO263" s="9"/>
      <c r="IFP263" s="9"/>
      <c r="IFQ263" s="9"/>
      <c r="IFR263" s="9"/>
      <c r="IFS263" s="9"/>
      <c r="IFT263" s="9"/>
      <c r="IFU263" s="9"/>
      <c r="IFV263" s="9"/>
      <c r="IFW263" s="9"/>
      <c r="IFX263" s="9"/>
      <c r="IFY263" s="9"/>
      <c r="IFZ263" s="9"/>
      <c r="IGA263" s="9"/>
      <c r="IGB263" s="9"/>
      <c r="IGC263" s="9"/>
      <c r="IGD263" s="9"/>
      <c r="IGE263" s="9"/>
      <c r="IGF263" s="9"/>
      <c r="IGG263" s="9"/>
      <c r="IGH263" s="9"/>
      <c r="IGI263" s="9"/>
      <c r="IGJ263" s="9"/>
      <c r="IGK263" s="9"/>
      <c r="IGL263" s="9"/>
      <c r="IGM263" s="9"/>
      <c r="IGN263" s="9"/>
      <c r="IGO263" s="9"/>
      <c r="IGP263" s="9"/>
      <c r="IGQ263" s="9"/>
      <c r="IGR263" s="9"/>
      <c r="IGS263" s="9"/>
      <c r="IGT263" s="9"/>
      <c r="IGU263" s="9"/>
      <c r="IGV263" s="9"/>
      <c r="IGW263" s="9"/>
      <c r="IGX263" s="9"/>
      <c r="IGY263" s="9"/>
      <c r="IGZ263" s="9"/>
      <c r="IHA263" s="9"/>
      <c r="IHB263" s="9"/>
      <c r="IHC263" s="9"/>
      <c r="IHD263" s="9"/>
      <c r="IHE263" s="9"/>
      <c r="IHF263" s="9"/>
      <c r="IHG263" s="9"/>
      <c r="IHH263" s="9"/>
      <c r="IHI263" s="9"/>
      <c r="IHJ263" s="9"/>
      <c r="IHK263" s="9"/>
      <c r="IHL263" s="9"/>
      <c r="IHM263" s="9"/>
      <c r="IHN263" s="9"/>
      <c r="IHO263" s="9"/>
      <c r="IHP263" s="9"/>
      <c r="IHQ263" s="9"/>
      <c r="IHR263" s="9"/>
      <c r="IHS263" s="9"/>
      <c r="IHT263" s="9"/>
      <c r="IHU263" s="9"/>
      <c r="IHV263" s="9"/>
      <c r="IHW263" s="9"/>
      <c r="IHX263" s="9"/>
      <c r="IHY263" s="9"/>
      <c r="IHZ263" s="9"/>
      <c r="IIA263" s="9"/>
      <c r="IIB263" s="9"/>
      <c r="IIC263" s="9"/>
      <c r="IID263" s="9"/>
      <c r="IIE263" s="9"/>
      <c r="IIF263" s="9"/>
      <c r="IIG263" s="9"/>
      <c r="IIH263" s="9"/>
      <c r="III263" s="9"/>
      <c r="IIJ263" s="9"/>
      <c r="IIK263" s="9"/>
      <c r="IIL263" s="9"/>
      <c r="IIM263" s="9"/>
      <c r="IIN263" s="9"/>
      <c r="IIO263" s="9"/>
      <c r="IIP263" s="9"/>
      <c r="IIQ263" s="9"/>
      <c r="IIR263" s="9"/>
      <c r="IIS263" s="9"/>
      <c r="IIT263" s="9"/>
      <c r="IIU263" s="9"/>
      <c r="IIV263" s="9"/>
      <c r="IIW263" s="9"/>
      <c r="IIX263" s="9"/>
      <c r="IIY263" s="9"/>
      <c r="IIZ263" s="9"/>
      <c r="IJA263" s="9"/>
      <c r="IJB263" s="9"/>
      <c r="IJC263" s="9"/>
      <c r="IJD263" s="9"/>
      <c r="IJE263" s="9"/>
      <c r="IJF263" s="9"/>
      <c r="IJG263" s="9"/>
      <c r="IJH263" s="9"/>
      <c r="IJI263" s="9"/>
      <c r="IJJ263" s="9"/>
      <c r="IJK263" s="9"/>
      <c r="IJL263" s="9"/>
      <c r="IJM263" s="9"/>
      <c r="IJN263" s="9"/>
      <c r="IJO263" s="9"/>
      <c r="IJP263" s="9"/>
      <c r="IJQ263" s="9"/>
      <c r="IJR263" s="9"/>
      <c r="IJS263" s="9"/>
      <c r="IJT263" s="9"/>
      <c r="IJU263" s="9"/>
      <c r="IJV263" s="9"/>
      <c r="IJW263" s="9"/>
      <c r="IJX263" s="9"/>
      <c r="IJY263" s="9"/>
      <c r="IJZ263" s="9"/>
      <c r="IKA263" s="9"/>
      <c r="IKB263" s="9"/>
      <c r="IKC263" s="9"/>
      <c r="IKD263" s="9"/>
      <c r="IKE263" s="9"/>
      <c r="IKF263" s="9"/>
      <c r="IKG263" s="9"/>
      <c r="IKH263" s="9"/>
      <c r="IKI263" s="9"/>
      <c r="IKJ263" s="9"/>
      <c r="IKK263" s="9"/>
      <c r="IKL263" s="9"/>
      <c r="IKM263" s="9"/>
      <c r="IKN263" s="9"/>
      <c r="IKO263" s="9"/>
      <c r="IKP263" s="9"/>
      <c r="IKQ263" s="9"/>
      <c r="IKR263" s="9"/>
      <c r="IKS263" s="9"/>
      <c r="IKT263" s="9"/>
      <c r="IKU263" s="9"/>
      <c r="IKV263" s="9"/>
      <c r="IKW263" s="9"/>
      <c r="IKX263" s="9"/>
      <c r="IKY263" s="9"/>
      <c r="IKZ263" s="9"/>
      <c r="ILA263" s="9"/>
      <c r="ILB263" s="9"/>
      <c r="ILC263" s="9"/>
      <c r="ILD263" s="9"/>
      <c r="ILE263" s="9"/>
      <c r="ILF263" s="9"/>
      <c r="ILG263" s="9"/>
      <c r="ILH263" s="9"/>
      <c r="ILI263" s="9"/>
      <c r="ILJ263" s="9"/>
      <c r="ILK263" s="9"/>
      <c r="ILL263" s="9"/>
      <c r="ILM263" s="9"/>
      <c r="ILN263" s="9"/>
      <c r="ILO263" s="9"/>
      <c r="ILP263" s="9"/>
      <c r="ILQ263" s="9"/>
      <c r="ILR263" s="9"/>
      <c r="ILS263" s="9"/>
      <c r="ILT263" s="9"/>
      <c r="ILU263" s="9"/>
      <c r="ILV263" s="9"/>
      <c r="ILW263" s="9"/>
      <c r="ILX263" s="9"/>
      <c r="ILY263" s="9"/>
      <c r="ILZ263" s="9"/>
      <c r="IMA263" s="9"/>
      <c r="IMB263" s="9"/>
      <c r="IMC263" s="9"/>
      <c r="IMD263" s="9"/>
      <c r="IME263" s="9"/>
      <c r="IMF263" s="9"/>
      <c r="IMG263" s="9"/>
      <c r="IMH263" s="9"/>
      <c r="IMI263" s="9"/>
      <c r="IMJ263" s="9"/>
      <c r="IMK263" s="9"/>
      <c r="IML263" s="9"/>
      <c r="IMM263" s="9"/>
      <c r="IMN263" s="9"/>
      <c r="IMO263" s="9"/>
      <c r="IMP263" s="9"/>
      <c r="IMQ263" s="9"/>
      <c r="IMR263" s="9"/>
      <c r="IMS263" s="9"/>
      <c r="IMT263" s="9"/>
      <c r="IMU263" s="9"/>
      <c r="IMV263" s="9"/>
      <c r="IMW263" s="9"/>
      <c r="IMX263" s="9"/>
      <c r="IMY263" s="9"/>
      <c r="IMZ263" s="9"/>
      <c r="INA263" s="9"/>
      <c r="INB263" s="9"/>
      <c r="INC263" s="9"/>
      <c r="IND263" s="9"/>
      <c r="INE263" s="9"/>
      <c r="INF263" s="9"/>
      <c r="ING263" s="9"/>
      <c r="INH263" s="9"/>
      <c r="INI263" s="9"/>
      <c r="INJ263" s="9"/>
      <c r="INK263" s="9"/>
      <c r="INL263" s="9"/>
      <c r="INM263" s="9"/>
      <c r="INN263" s="9"/>
      <c r="INO263" s="9"/>
      <c r="INP263" s="9"/>
      <c r="INQ263" s="9"/>
      <c r="INR263" s="9"/>
      <c r="INS263" s="9"/>
      <c r="INT263" s="9"/>
      <c r="INU263" s="9"/>
      <c r="INV263" s="9"/>
      <c r="INW263" s="9"/>
      <c r="INX263" s="9"/>
      <c r="INY263" s="9"/>
      <c r="INZ263" s="9"/>
      <c r="IOA263" s="9"/>
      <c r="IOB263" s="9"/>
      <c r="IOC263" s="9"/>
      <c r="IOD263" s="9"/>
      <c r="IOE263" s="9"/>
      <c r="IOF263" s="9"/>
      <c r="IOG263" s="9"/>
      <c r="IOH263" s="9"/>
      <c r="IOI263" s="9"/>
      <c r="IOJ263" s="9"/>
      <c r="IOK263" s="9"/>
      <c r="IOL263" s="9"/>
      <c r="IOM263" s="9"/>
      <c r="ION263" s="9"/>
      <c r="IOO263" s="9"/>
      <c r="IOP263" s="9"/>
      <c r="IOQ263" s="9"/>
      <c r="IOR263" s="9"/>
      <c r="IOS263" s="9"/>
      <c r="IOT263" s="9"/>
      <c r="IOU263" s="9"/>
      <c r="IOV263" s="9"/>
      <c r="IOW263" s="9"/>
      <c r="IOX263" s="9"/>
      <c r="IOY263" s="9"/>
      <c r="IOZ263" s="9"/>
      <c r="IPA263" s="9"/>
      <c r="IPB263" s="9"/>
      <c r="IPC263" s="9"/>
      <c r="IPD263" s="9"/>
      <c r="IPE263" s="9"/>
      <c r="IPF263" s="9"/>
      <c r="IPG263" s="9"/>
      <c r="IPH263" s="9"/>
      <c r="IPI263" s="9"/>
      <c r="IPJ263" s="9"/>
      <c r="IPK263" s="9"/>
      <c r="IPL263" s="9"/>
      <c r="IPM263" s="9"/>
      <c r="IPN263" s="9"/>
      <c r="IPO263" s="9"/>
      <c r="IPP263" s="9"/>
      <c r="IPQ263" s="9"/>
      <c r="IPR263" s="9"/>
      <c r="IPS263" s="9"/>
      <c r="IPT263" s="9"/>
      <c r="IPU263" s="9"/>
      <c r="IPV263" s="9"/>
      <c r="IPW263" s="9"/>
      <c r="IPX263" s="9"/>
      <c r="IPY263" s="9"/>
      <c r="IPZ263" s="9"/>
      <c r="IQA263" s="9"/>
      <c r="IQB263" s="9"/>
      <c r="IQC263" s="9"/>
      <c r="IQD263" s="9"/>
      <c r="IQE263" s="9"/>
      <c r="IQF263" s="9"/>
      <c r="IQG263" s="9"/>
      <c r="IQH263" s="9"/>
      <c r="IQI263" s="9"/>
      <c r="IQJ263" s="9"/>
      <c r="IQK263" s="9"/>
      <c r="IQL263" s="9"/>
      <c r="IQM263" s="9"/>
      <c r="IQN263" s="9"/>
      <c r="IQO263" s="9"/>
      <c r="IQP263" s="9"/>
      <c r="IQQ263" s="9"/>
      <c r="IQR263" s="9"/>
      <c r="IQS263" s="9"/>
      <c r="IQT263" s="9"/>
      <c r="IQU263" s="9"/>
      <c r="IQV263" s="9"/>
      <c r="IQW263" s="9"/>
      <c r="IQX263" s="9"/>
      <c r="IQY263" s="9"/>
      <c r="IQZ263" s="9"/>
      <c r="IRA263" s="9"/>
      <c r="IRB263" s="9"/>
      <c r="IRC263" s="9"/>
      <c r="IRD263" s="9"/>
      <c r="IRE263" s="9"/>
      <c r="IRF263" s="9"/>
      <c r="IRG263" s="9"/>
      <c r="IRH263" s="9"/>
      <c r="IRI263" s="9"/>
      <c r="IRJ263" s="9"/>
      <c r="IRK263" s="9"/>
      <c r="IRL263" s="9"/>
      <c r="IRM263" s="9"/>
      <c r="IRN263" s="9"/>
      <c r="IRO263" s="9"/>
      <c r="IRP263" s="9"/>
      <c r="IRQ263" s="9"/>
      <c r="IRR263" s="9"/>
      <c r="IRS263" s="9"/>
      <c r="IRT263" s="9"/>
      <c r="IRU263" s="9"/>
      <c r="IRV263" s="9"/>
      <c r="IRW263" s="9"/>
      <c r="IRX263" s="9"/>
      <c r="IRY263" s="9"/>
      <c r="IRZ263" s="9"/>
      <c r="ISA263" s="9"/>
      <c r="ISB263" s="9"/>
      <c r="ISC263" s="9"/>
      <c r="ISD263" s="9"/>
      <c r="ISE263" s="9"/>
      <c r="ISF263" s="9"/>
      <c r="ISG263" s="9"/>
      <c r="ISH263" s="9"/>
      <c r="ISI263" s="9"/>
      <c r="ISJ263" s="9"/>
      <c r="ISK263" s="9"/>
      <c r="ISL263" s="9"/>
      <c r="ISM263" s="9"/>
      <c r="ISN263" s="9"/>
      <c r="ISO263" s="9"/>
      <c r="ISP263" s="9"/>
      <c r="ISQ263" s="9"/>
      <c r="ISR263" s="9"/>
      <c r="ISS263" s="9"/>
      <c r="IST263" s="9"/>
      <c r="ISU263" s="9"/>
      <c r="ISV263" s="9"/>
      <c r="ISW263" s="9"/>
      <c r="ISX263" s="9"/>
      <c r="ISY263" s="9"/>
      <c r="ISZ263" s="9"/>
      <c r="ITA263" s="9"/>
      <c r="ITB263" s="9"/>
      <c r="ITC263" s="9"/>
      <c r="ITD263" s="9"/>
      <c r="ITE263" s="9"/>
      <c r="ITF263" s="9"/>
      <c r="ITG263" s="9"/>
      <c r="ITH263" s="9"/>
      <c r="ITI263" s="9"/>
      <c r="ITJ263" s="9"/>
      <c r="ITK263" s="9"/>
      <c r="ITL263" s="9"/>
      <c r="ITM263" s="9"/>
      <c r="ITN263" s="9"/>
      <c r="ITO263" s="9"/>
      <c r="ITP263" s="9"/>
      <c r="ITQ263" s="9"/>
      <c r="ITR263" s="9"/>
      <c r="ITS263" s="9"/>
      <c r="ITT263" s="9"/>
      <c r="ITU263" s="9"/>
      <c r="ITV263" s="9"/>
      <c r="ITW263" s="9"/>
      <c r="ITX263" s="9"/>
      <c r="ITY263" s="9"/>
      <c r="ITZ263" s="9"/>
      <c r="IUA263" s="9"/>
      <c r="IUB263" s="9"/>
      <c r="IUC263" s="9"/>
      <c r="IUD263" s="9"/>
      <c r="IUE263" s="9"/>
      <c r="IUF263" s="9"/>
      <c r="IUG263" s="9"/>
      <c r="IUH263" s="9"/>
      <c r="IUI263" s="9"/>
      <c r="IUJ263" s="9"/>
      <c r="IUK263" s="9"/>
      <c r="IUL263" s="9"/>
      <c r="IUM263" s="9"/>
      <c r="IUN263" s="9"/>
      <c r="IUO263" s="9"/>
      <c r="IUP263" s="9"/>
      <c r="IUQ263" s="9"/>
      <c r="IUR263" s="9"/>
      <c r="IUS263" s="9"/>
      <c r="IUT263" s="9"/>
      <c r="IUU263" s="9"/>
      <c r="IUV263" s="9"/>
      <c r="IUW263" s="9"/>
      <c r="IUX263" s="9"/>
      <c r="IUY263" s="9"/>
      <c r="IUZ263" s="9"/>
      <c r="IVA263" s="9"/>
      <c r="IVB263" s="9"/>
      <c r="IVC263" s="9"/>
      <c r="IVD263" s="9"/>
      <c r="IVE263" s="9"/>
      <c r="IVF263" s="9"/>
      <c r="IVG263" s="9"/>
      <c r="IVH263" s="9"/>
      <c r="IVI263" s="9"/>
      <c r="IVJ263" s="9"/>
      <c r="IVK263" s="9"/>
      <c r="IVL263" s="9"/>
      <c r="IVM263" s="9"/>
      <c r="IVN263" s="9"/>
      <c r="IVO263" s="9"/>
      <c r="IVP263" s="9"/>
      <c r="IVQ263" s="9"/>
      <c r="IVR263" s="9"/>
      <c r="IVS263" s="9"/>
      <c r="IVT263" s="9"/>
      <c r="IVU263" s="9"/>
      <c r="IVV263" s="9"/>
      <c r="IVW263" s="9"/>
      <c r="IVX263" s="9"/>
      <c r="IVY263" s="9"/>
      <c r="IVZ263" s="9"/>
      <c r="IWA263" s="9"/>
      <c r="IWB263" s="9"/>
      <c r="IWC263" s="9"/>
      <c r="IWD263" s="9"/>
      <c r="IWE263" s="9"/>
      <c r="IWF263" s="9"/>
      <c r="IWG263" s="9"/>
      <c r="IWH263" s="9"/>
      <c r="IWI263" s="9"/>
      <c r="IWJ263" s="9"/>
      <c r="IWK263" s="9"/>
      <c r="IWL263" s="9"/>
      <c r="IWM263" s="9"/>
      <c r="IWN263" s="9"/>
      <c r="IWO263" s="9"/>
      <c r="IWP263" s="9"/>
      <c r="IWQ263" s="9"/>
      <c r="IWR263" s="9"/>
      <c r="IWS263" s="9"/>
      <c r="IWT263" s="9"/>
      <c r="IWU263" s="9"/>
      <c r="IWV263" s="9"/>
      <c r="IWW263" s="9"/>
      <c r="IWX263" s="9"/>
      <c r="IWY263" s="9"/>
      <c r="IWZ263" s="9"/>
      <c r="IXA263" s="9"/>
      <c r="IXB263" s="9"/>
      <c r="IXC263" s="9"/>
      <c r="IXD263" s="9"/>
      <c r="IXE263" s="9"/>
      <c r="IXF263" s="9"/>
      <c r="IXG263" s="9"/>
      <c r="IXH263" s="9"/>
      <c r="IXI263" s="9"/>
      <c r="IXJ263" s="9"/>
      <c r="IXK263" s="9"/>
      <c r="IXL263" s="9"/>
      <c r="IXM263" s="9"/>
      <c r="IXN263" s="9"/>
      <c r="IXO263" s="9"/>
      <c r="IXP263" s="9"/>
      <c r="IXQ263" s="9"/>
      <c r="IXR263" s="9"/>
      <c r="IXS263" s="9"/>
      <c r="IXT263" s="9"/>
      <c r="IXU263" s="9"/>
      <c r="IXV263" s="9"/>
      <c r="IXW263" s="9"/>
      <c r="IXX263" s="9"/>
      <c r="IXY263" s="9"/>
      <c r="IXZ263" s="9"/>
      <c r="IYA263" s="9"/>
      <c r="IYB263" s="9"/>
      <c r="IYC263" s="9"/>
      <c r="IYD263" s="9"/>
      <c r="IYE263" s="9"/>
      <c r="IYF263" s="9"/>
      <c r="IYG263" s="9"/>
      <c r="IYH263" s="9"/>
      <c r="IYI263" s="9"/>
      <c r="IYJ263" s="9"/>
      <c r="IYK263" s="9"/>
      <c r="IYL263" s="9"/>
      <c r="IYM263" s="9"/>
      <c r="IYN263" s="9"/>
      <c r="IYO263" s="9"/>
      <c r="IYP263" s="9"/>
      <c r="IYQ263" s="9"/>
      <c r="IYR263" s="9"/>
      <c r="IYS263" s="9"/>
      <c r="IYT263" s="9"/>
      <c r="IYU263" s="9"/>
      <c r="IYV263" s="9"/>
      <c r="IYW263" s="9"/>
      <c r="IYX263" s="9"/>
      <c r="IYY263" s="9"/>
      <c r="IYZ263" s="9"/>
      <c r="IZA263" s="9"/>
      <c r="IZB263" s="9"/>
      <c r="IZC263" s="9"/>
      <c r="IZD263" s="9"/>
      <c r="IZE263" s="9"/>
      <c r="IZF263" s="9"/>
      <c r="IZG263" s="9"/>
      <c r="IZH263" s="9"/>
      <c r="IZI263" s="9"/>
      <c r="IZJ263" s="9"/>
      <c r="IZK263" s="9"/>
      <c r="IZL263" s="9"/>
      <c r="IZM263" s="9"/>
      <c r="IZN263" s="9"/>
      <c r="IZO263" s="9"/>
      <c r="IZP263" s="9"/>
      <c r="IZQ263" s="9"/>
      <c r="IZR263" s="9"/>
      <c r="IZS263" s="9"/>
      <c r="IZT263" s="9"/>
      <c r="IZU263" s="9"/>
      <c r="IZV263" s="9"/>
      <c r="IZW263" s="9"/>
      <c r="IZX263" s="9"/>
      <c r="IZY263" s="9"/>
      <c r="IZZ263" s="9"/>
      <c r="JAA263" s="9"/>
      <c r="JAB263" s="9"/>
      <c r="JAC263" s="9"/>
      <c r="JAD263" s="9"/>
      <c r="JAE263" s="9"/>
      <c r="JAF263" s="9"/>
      <c r="JAG263" s="9"/>
      <c r="JAH263" s="9"/>
      <c r="JAI263" s="9"/>
      <c r="JAJ263" s="9"/>
      <c r="JAK263" s="9"/>
      <c r="JAL263" s="9"/>
      <c r="JAM263" s="9"/>
      <c r="JAN263" s="9"/>
      <c r="JAO263" s="9"/>
      <c r="JAP263" s="9"/>
      <c r="JAQ263" s="9"/>
      <c r="JAR263" s="9"/>
      <c r="JAS263" s="9"/>
      <c r="JAT263" s="9"/>
      <c r="JAU263" s="9"/>
      <c r="JAV263" s="9"/>
      <c r="JAW263" s="9"/>
      <c r="JAX263" s="9"/>
      <c r="JAY263" s="9"/>
      <c r="JAZ263" s="9"/>
      <c r="JBA263" s="9"/>
      <c r="JBB263" s="9"/>
      <c r="JBC263" s="9"/>
      <c r="JBD263" s="9"/>
      <c r="JBE263" s="9"/>
      <c r="JBF263" s="9"/>
      <c r="JBG263" s="9"/>
      <c r="JBH263" s="9"/>
      <c r="JBI263" s="9"/>
      <c r="JBJ263" s="9"/>
      <c r="JBK263" s="9"/>
      <c r="JBL263" s="9"/>
      <c r="JBM263" s="9"/>
      <c r="JBN263" s="9"/>
      <c r="JBO263" s="9"/>
      <c r="JBP263" s="9"/>
      <c r="JBQ263" s="9"/>
      <c r="JBR263" s="9"/>
      <c r="JBS263" s="9"/>
      <c r="JBT263" s="9"/>
      <c r="JBU263" s="9"/>
      <c r="JBV263" s="9"/>
      <c r="JBW263" s="9"/>
      <c r="JBX263" s="9"/>
      <c r="JBY263" s="9"/>
      <c r="JBZ263" s="9"/>
      <c r="JCA263" s="9"/>
      <c r="JCB263" s="9"/>
      <c r="JCC263" s="9"/>
      <c r="JCD263" s="9"/>
      <c r="JCE263" s="9"/>
      <c r="JCF263" s="9"/>
      <c r="JCG263" s="9"/>
      <c r="JCH263" s="9"/>
      <c r="JCI263" s="9"/>
      <c r="JCJ263" s="9"/>
      <c r="JCK263" s="9"/>
      <c r="JCL263" s="9"/>
      <c r="JCM263" s="9"/>
      <c r="JCN263" s="9"/>
      <c r="JCO263" s="9"/>
      <c r="JCP263" s="9"/>
      <c r="JCQ263" s="9"/>
      <c r="JCR263" s="9"/>
      <c r="JCS263" s="9"/>
      <c r="JCT263" s="9"/>
      <c r="JCU263" s="9"/>
      <c r="JCV263" s="9"/>
      <c r="JCW263" s="9"/>
      <c r="JCX263" s="9"/>
      <c r="JCY263" s="9"/>
      <c r="JCZ263" s="9"/>
      <c r="JDA263" s="9"/>
      <c r="JDB263" s="9"/>
      <c r="JDC263" s="9"/>
      <c r="JDD263" s="9"/>
      <c r="JDE263" s="9"/>
      <c r="JDF263" s="9"/>
      <c r="JDG263" s="9"/>
      <c r="JDH263" s="9"/>
      <c r="JDI263" s="9"/>
      <c r="JDJ263" s="9"/>
      <c r="JDK263" s="9"/>
      <c r="JDL263" s="9"/>
      <c r="JDM263" s="9"/>
      <c r="JDN263" s="9"/>
      <c r="JDO263" s="9"/>
      <c r="JDP263" s="9"/>
      <c r="JDQ263" s="9"/>
      <c r="JDR263" s="9"/>
      <c r="JDS263" s="9"/>
      <c r="JDT263" s="9"/>
      <c r="JDU263" s="9"/>
      <c r="JDV263" s="9"/>
      <c r="JDW263" s="9"/>
      <c r="JDX263" s="9"/>
      <c r="JDY263" s="9"/>
      <c r="JDZ263" s="9"/>
      <c r="JEA263" s="9"/>
      <c r="JEB263" s="9"/>
      <c r="JEC263" s="9"/>
      <c r="JED263" s="9"/>
      <c r="JEE263" s="9"/>
      <c r="JEF263" s="9"/>
      <c r="JEG263" s="9"/>
      <c r="JEH263" s="9"/>
      <c r="JEI263" s="9"/>
      <c r="JEJ263" s="9"/>
      <c r="JEK263" s="9"/>
      <c r="JEL263" s="9"/>
      <c r="JEM263" s="9"/>
      <c r="JEN263" s="9"/>
      <c r="JEO263" s="9"/>
      <c r="JEP263" s="9"/>
      <c r="JEQ263" s="9"/>
      <c r="JER263" s="9"/>
      <c r="JES263" s="9"/>
      <c r="JET263" s="9"/>
      <c r="JEU263" s="9"/>
      <c r="JEV263" s="9"/>
      <c r="JEW263" s="9"/>
      <c r="JEX263" s="9"/>
      <c r="JEY263" s="9"/>
      <c r="JEZ263" s="9"/>
      <c r="JFA263" s="9"/>
      <c r="JFB263" s="9"/>
      <c r="JFC263" s="9"/>
      <c r="JFD263" s="9"/>
      <c r="JFE263" s="9"/>
      <c r="JFF263" s="9"/>
      <c r="JFG263" s="9"/>
      <c r="JFH263" s="9"/>
      <c r="JFI263" s="9"/>
      <c r="JFJ263" s="9"/>
      <c r="JFK263" s="9"/>
      <c r="JFL263" s="9"/>
      <c r="JFM263" s="9"/>
      <c r="JFN263" s="9"/>
      <c r="JFO263" s="9"/>
      <c r="JFP263" s="9"/>
      <c r="JFQ263" s="9"/>
      <c r="JFR263" s="9"/>
      <c r="JFS263" s="9"/>
      <c r="JFT263" s="9"/>
      <c r="JFU263" s="9"/>
      <c r="JFV263" s="9"/>
      <c r="JFW263" s="9"/>
      <c r="JFX263" s="9"/>
      <c r="JFY263" s="9"/>
      <c r="JFZ263" s="9"/>
      <c r="JGA263" s="9"/>
      <c r="JGB263" s="9"/>
      <c r="JGC263" s="9"/>
      <c r="JGD263" s="9"/>
      <c r="JGE263" s="9"/>
      <c r="JGF263" s="9"/>
      <c r="JGG263" s="9"/>
      <c r="JGH263" s="9"/>
      <c r="JGI263" s="9"/>
      <c r="JGJ263" s="9"/>
      <c r="JGK263" s="9"/>
      <c r="JGL263" s="9"/>
      <c r="JGM263" s="9"/>
      <c r="JGN263" s="9"/>
      <c r="JGO263" s="9"/>
      <c r="JGP263" s="9"/>
      <c r="JGQ263" s="9"/>
      <c r="JGR263" s="9"/>
      <c r="JGS263" s="9"/>
      <c r="JGT263" s="9"/>
      <c r="JGU263" s="9"/>
      <c r="JGV263" s="9"/>
      <c r="JGW263" s="9"/>
      <c r="JGX263" s="9"/>
      <c r="JGY263" s="9"/>
      <c r="JGZ263" s="9"/>
      <c r="JHA263" s="9"/>
      <c r="JHB263" s="9"/>
      <c r="JHC263" s="9"/>
      <c r="JHD263" s="9"/>
      <c r="JHE263" s="9"/>
      <c r="JHF263" s="9"/>
      <c r="JHG263" s="9"/>
      <c r="JHH263" s="9"/>
      <c r="JHI263" s="9"/>
      <c r="JHJ263" s="9"/>
      <c r="JHK263" s="9"/>
      <c r="JHL263" s="9"/>
      <c r="JHM263" s="9"/>
      <c r="JHN263" s="9"/>
      <c r="JHO263" s="9"/>
      <c r="JHP263" s="9"/>
      <c r="JHQ263" s="9"/>
      <c r="JHR263" s="9"/>
      <c r="JHS263" s="9"/>
      <c r="JHT263" s="9"/>
      <c r="JHU263" s="9"/>
      <c r="JHV263" s="9"/>
      <c r="JHW263" s="9"/>
      <c r="JHX263" s="9"/>
      <c r="JHY263" s="9"/>
      <c r="JHZ263" s="9"/>
      <c r="JIA263" s="9"/>
      <c r="JIB263" s="9"/>
      <c r="JIC263" s="9"/>
      <c r="JID263" s="9"/>
      <c r="JIE263" s="9"/>
      <c r="JIF263" s="9"/>
      <c r="JIG263" s="9"/>
      <c r="JIH263" s="9"/>
      <c r="JII263" s="9"/>
      <c r="JIJ263" s="9"/>
      <c r="JIK263" s="9"/>
      <c r="JIL263" s="9"/>
      <c r="JIM263" s="9"/>
      <c r="JIN263" s="9"/>
      <c r="JIO263" s="9"/>
      <c r="JIP263" s="9"/>
      <c r="JIQ263" s="9"/>
      <c r="JIR263" s="9"/>
      <c r="JIS263" s="9"/>
      <c r="JIT263" s="9"/>
      <c r="JIU263" s="9"/>
      <c r="JIV263" s="9"/>
      <c r="JIW263" s="9"/>
      <c r="JIX263" s="9"/>
      <c r="JIY263" s="9"/>
      <c r="JIZ263" s="9"/>
      <c r="JJA263" s="9"/>
      <c r="JJB263" s="9"/>
      <c r="JJC263" s="9"/>
      <c r="JJD263" s="9"/>
      <c r="JJE263" s="9"/>
      <c r="JJF263" s="9"/>
      <c r="JJG263" s="9"/>
      <c r="JJH263" s="9"/>
      <c r="JJI263" s="9"/>
      <c r="JJJ263" s="9"/>
      <c r="JJK263" s="9"/>
      <c r="JJL263" s="9"/>
      <c r="JJM263" s="9"/>
      <c r="JJN263" s="9"/>
      <c r="JJO263" s="9"/>
      <c r="JJP263" s="9"/>
      <c r="JJQ263" s="9"/>
      <c r="JJR263" s="9"/>
      <c r="JJS263" s="9"/>
      <c r="JJT263" s="9"/>
      <c r="JJU263" s="9"/>
      <c r="JJV263" s="9"/>
      <c r="JJW263" s="9"/>
      <c r="JJX263" s="9"/>
      <c r="JJY263" s="9"/>
      <c r="JJZ263" s="9"/>
      <c r="JKA263" s="9"/>
      <c r="JKB263" s="9"/>
      <c r="JKC263" s="9"/>
      <c r="JKD263" s="9"/>
      <c r="JKE263" s="9"/>
      <c r="JKF263" s="9"/>
      <c r="JKG263" s="9"/>
      <c r="JKH263" s="9"/>
      <c r="JKI263" s="9"/>
      <c r="JKJ263" s="9"/>
      <c r="JKK263" s="9"/>
      <c r="JKL263" s="9"/>
      <c r="JKM263" s="9"/>
      <c r="JKN263" s="9"/>
      <c r="JKO263" s="9"/>
      <c r="JKP263" s="9"/>
      <c r="JKQ263" s="9"/>
      <c r="JKR263" s="9"/>
      <c r="JKS263" s="9"/>
      <c r="JKT263" s="9"/>
      <c r="JKU263" s="9"/>
      <c r="JKV263" s="9"/>
      <c r="JKW263" s="9"/>
      <c r="JKX263" s="9"/>
      <c r="JKY263" s="9"/>
      <c r="JKZ263" s="9"/>
      <c r="JLA263" s="9"/>
      <c r="JLB263" s="9"/>
      <c r="JLC263" s="9"/>
      <c r="JLD263" s="9"/>
      <c r="JLE263" s="9"/>
      <c r="JLF263" s="9"/>
      <c r="JLG263" s="9"/>
      <c r="JLH263" s="9"/>
      <c r="JLI263" s="9"/>
      <c r="JLJ263" s="9"/>
      <c r="JLK263" s="9"/>
      <c r="JLL263" s="9"/>
      <c r="JLM263" s="9"/>
      <c r="JLN263" s="9"/>
      <c r="JLO263" s="9"/>
      <c r="JLP263" s="9"/>
      <c r="JLQ263" s="9"/>
      <c r="JLR263" s="9"/>
      <c r="JLS263" s="9"/>
      <c r="JLT263" s="9"/>
      <c r="JLU263" s="9"/>
      <c r="JLV263" s="9"/>
      <c r="JLW263" s="9"/>
      <c r="JLX263" s="9"/>
      <c r="JLY263" s="9"/>
      <c r="JLZ263" s="9"/>
      <c r="JMA263" s="9"/>
      <c r="JMB263" s="9"/>
      <c r="JMC263" s="9"/>
      <c r="JMD263" s="9"/>
      <c r="JME263" s="9"/>
      <c r="JMF263" s="9"/>
      <c r="JMG263" s="9"/>
      <c r="JMH263" s="9"/>
      <c r="JMI263" s="9"/>
      <c r="JMJ263" s="9"/>
      <c r="JMK263" s="9"/>
      <c r="JML263" s="9"/>
      <c r="JMM263" s="9"/>
      <c r="JMN263" s="9"/>
      <c r="JMO263" s="9"/>
      <c r="JMP263" s="9"/>
      <c r="JMQ263" s="9"/>
      <c r="JMR263" s="9"/>
      <c r="JMS263" s="9"/>
      <c r="JMT263" s="9"/>
      <c r="JMU263" s="9"/>
      <c r="JMV263" s="9"/>
      <c r="JMW263" s="9"/>
      <c r="JMX263" s="9"/>
      <c r="JMY263" s="9"/>
      <c r="JMZ263" s="9"/>
      <c r="JNA263" s="9"/>
      <c r="JNB263" s="9"/>
      <c r="JNC263" s="9"/>
      <c r="JND263" s="9"/>
      <c r="JNE263" s="9"/>
      <c r="JNF263" s="9"/>
      <c r="JNG263" s="9"/>
      <c r="JNH263" s="9"/>
      <c r="JNI263" s="9"/>
      <c r="JNJ263" s="9"/>
      <c r="JNK263" s="9"/>
      <c r="JNL263" s="9"/>
      <c r="JNM263" s="9"/>
      <c r="JNN263" s="9"/>
      <c r="JNO263" s="9"/>
      <c r="JNP263" s="9"/>
      <c r="JNQ263" s="9"/>
      <c r="JNR263" s="9"/>
      <c r="JNS263" s="9"/>
      <c r="JNT263" s="9"/>
      <c r="JNU263" s="9"/>
      <c r="JNV263" s="9"/>
      <c r="JNW263" s="9"/>
      <c r="JNX263" s="9"/>
      <c r="JNY263" s="9"/>
      <c r="JNZ263" s="9"/>
      <c r="JOA263" s="9"/>
      <c r="JOB263" s="9"/>
      <c r="JOC263" s="9"/>
      <c r="JOD263" s="9"/>
      <c r="JOE263" s="9"/>
      <c r="JOF263" s="9"/>
      <c r="JOG263" s="9"/>
      <c r="JOH263" s="9"/>
      <c r="JOI263" s="9"/>
      <c r="JOJ263" s="9"/>
      <c r="JOK263" s="9"/>
      <c r="JOL263" s="9"/>
      <c r="JOM263" s="9"/>
      <c r="JON263" s="9"/>
      <c r="JOO263" s="9"/>
      <c r="JOP263" s="9"/>
      <c r="JOQ263" s="9"/>
      <c r="JOR263" s="9"/>
      <c r="JOS263" s="9"/>
      <c r="JOT263" s="9"/>
      <c r="JOU263" s="9"/>
      <c r="JOV263" s="9"/>
      <c r="JOW263" s="9"/>
      <c r="JOX263" s="9"/>
      <c r="JOY263" s="9"/>
      <c r="JOZ263" s="9"/>
      <c r="JPA263" s="9"/>
      <c r="JPB263" s="9"/>
      <c r="JPC263" s="9"/>
      <c r="JPD263" s="9"/>
      <c r="JPE263" s="9"/>
      <c r="JPF263" s="9"/>
      <c r="JPG263" s="9"/>
      <c r="JPH263" s="9"/>
      <c r="JPI263" s="9"/>
      <c r="JPJ263" s="9"/>
      <c r="JPK263" s="9"/>
      <c r="JPL263" s="9"/>
      <c r="JPM263" s="9"/>
      <c r="JPN263" s="9"/>
      <c r="JPO263" s="9"/>
      <c r="JPP263" s="9"/>
      <c r="JPQ263" s="9"/>
      <c r="JPR263" s="9"/>
      <c r="JPS263" s="9"/>
      <c r="JPT263" s="9"/>
      <c r="JPU263" s="9"/>
      <c r="JPV263" s="9"/>
      <c r="JPW263" s="9"/>
      <c r="JPX263" s="9"/>
      <c r="JPY263" s="9"/>
      <c r="JPZ263" s="9"/>
      <c r="JQA263" s="9"/>
      <c r="JQB263" s="9"/>
      <c r="JQC263" s="9"/>
      <c r="JQD263" s="9"/>
      <c r="JQE263" s="9"/>
      <c r="JQF263" s="9"/>
      <c r="JQG263" s="9"/>
      <c r="JQH263" s="9"/>
      <c r="JQI263" s="9"/>
      <c r="JQJ263" s="9"/>
      <c r="JQK263" s="9"/>
      <c r="JQL263" s="9"/>
      <c r="JQM263" s="9"/>
      <c r="JQN263" s="9"/>
      <c r="JQO263" s="9"/>
      <c r="JQP263" s="9"/>
      <c r="JQQ263" s="9"/>
      <c r="JQR263" s="9"/>
      <c r="JQS263" s="9"/>
      <c r="JQT263" s="9"/>
      <c r="JQU263" s="9"/>
      <c r="JQV263" s="9"/>
      <c r="JQW263" s="9"/>
      <c r="JQX263" s="9"/>
      <c r="JQY263" s="9"/>
      <c r="JQZ263" s="9"/>
      <c r="JRA263" s="9"/>
      <c r="JRB263" s="9"/>
      <c r="JRC263" s="9"/>
      <c r="JRD263" s="9"/>
      <c r="JRE263" s="9"/>
      <c r="JRF263" s="9"/>
      <c r="JRG263" s="9"/>
      <c r="JRH263" s="9"/>
      <c r="JRI263" s="9"/>
      <c r="JRJ263" s="9"/>
      <c r="JRK263" s="9"/>
      <c r="JRL263" s="9"/>
      <c r="JRM263" s="9"/>
      <c r="JRN263" s="9"/>
      <c r="JRO263" s="9"/>
      <c r="JRP263" s="9"/>
      <c r="JRQ263" s="9"/>
      <c r="JRR263" s="9"/>
      <c r="JRS263" s="9"/>
      <c r="JRT263" s="9"/>
      <c r="JRU263" s="9"/>
      <c r="JRV263" s="9"/>
      <c r="JRW263" s="9"/>
      <c r="JRX263" s="9"/>
      <c r="JRY263" s="9"/>
      <c r="JRZ263" s="9"/>
      <c r="JSA263" s="9"/>
      <c r="JSB263" s="9"/>
      <c r="JSC263" s="9"/>
      <c r="JSD263" s="9"/>
      <c r="JSE263" s="9"/>
      <c r="JSF263" s="9"/>
      <c r="JSG263" s="9"/>
      <c r="JSH263" s="9"/>
      <c r="JSI263" s="9"/>
      <c r="JSJ263" s="9"/>
      <c r="JSK263" s="9"/>
      <c r="JSL263" s="9"/>
      <c r="JSM263" s="9"/>
      <c r="JSN263" s="9"/>
      <c r="JSO263" s="9"/>
      <c r="JSP263" s="9"/>
      <c r="JSQ263" s="9"/>
      <c r="JSR263" s="9"/>
      <c r="JSS263" s="9"/>
      <c r="JST263" s="9"/>
      <c r="JSU263" s="9"/>
      <c r="JSV263" s="9"/>
      <c r="JSW263" s="9"/>
      <c r="JSX263" s="9"/>
      <c r="JSY263" s="9"/>
      <c r="JSZ263" s="9"/>
      <c r="JTA263" s="9"/>
      <c r="JTB263" s="9"/>
      <c r="JTC263" s="9"/>
      <c r="JTD263" s="9"/>
      <c r="JTE263" s="9"/>
      <c r="JTF263" s="9"/>
      <c r="JTG263" s="9"/>
      <c r="JTH263" s="9"/>
      <c r="JTI263" s="9"/>
      <c r="JTJ263" s="9"/>
      <c r="JTK263" s="9"/>
      <c r="JTL263" s="9"/>
      <c r="JTM263" s="9"/>
      <c r="JTN263" s="9"/>
      <c r="JTO263" s="9"/>
      <c r="JTP263" s="9"/>
      <c r="JTQ263" s="9"/>
      <c r="JTR263" s="9"/>
      <c r="JTS263" s="9"/>
      <c r="JTT263" s="9"/>
      <c r="JTU263" s="9"/>
      <c r="JTV263" s="9"/>
      <c r="JTW263" s="9"/>
      <c r="JTX263" s="9"/>
      <c r="JTY263" s="9"/>
      <c r="JTZ263" s="9"/>
      <c r="JUA263" s="9"/>
      <c r="JUB263" s="9"/>
      <c r="JUC263" s="9"/>
      <c r="JUD263" s="9"/>
      <c r="JUE263" s="9"/>
      <c r="JUF263" s="9"/>
      <c r="JUG263" s="9"/>
      <c r="JUH263" s="9"/>
      <c r="JUI263" s="9"/>
      <c r="JUJ263" s="9"/>
      <c r="JUK263" s="9"/>
      <c r="JUL263" s="9"/>
      <c r="JUM263" s="9"/>
      <c r="JUN263" s="9"/>
      <c r="JUO263" s="9"/>
      <c r="JUP263" s="9"/>
      <c r="JUQ263" s="9"/>
      <c r="JUR263" s="9"/>
      <c r="JUS263" s="9"/>
      <c r="JUT263" s="9"/>
      <c r="JUU263" s="9"/>
      <c r="JUV263" s="9"/>
      <c r="JUW263" s="9"/>
      <c r="JUX263" s="9"/>
      <c r="JUY263" s="9"/>
      <c r="JUZ263" s="9"/>
      <c r="JVA263" s="9"/>
      <c r="JVB263" s="9"/>
      <c r="JVC263" s="9"/>
      <c r="JVD263" s="9"/>
      <c r="JVE263" s="9"/>
      <c r="JVF263" s="9"/>
      <c r="JVG263" s="9"/>
      <c r="JVH263" s="9"/>
      <c r="JVI263" s="9"/>
      <c r="JVJ263" s="9"/>
      <c r="JVK263" s="9"/>
      <c r="JVL263" s="9"/>
      <c r="JVM263" s="9"/>
      <c r="JVN263" s="9"/>
      <c r="JVO263" s="9"/>
      <c r="JVP263" s="9"/>
      <c r="JVQ263" s="9"/>
      <c r="JVR263" s="9"/>
      <c r="JVS263" s="9"/>
      <c r="JVT263" s="9"/>
      <c r="JVU263" s="9"/>
      <c r="JVV263" s="9"/>
      <c r="JVW263" s="9"/>
      <c r="JVX263" s="9"/>
      <c r="JVY263" s="9"/>
      <c r="JVZ263" s="9"/>
      <c r="JWA263" s="9"/>
      <c r="JWB263" s="9"/>
      <c r="JWC263" s="9"/>
      <c r="JWD263" s="9"/>
      <c r="JWE263" s="9"/>
      <c r="JWF263" s="9"/>
      <c r="JWG263" s="9"/>
      <c r="JWH263" s="9"/>
      <c r="JWI263" s="9"/>
      <c r="JWJ263" s="9"/>
      <c r="JWK263" s="9"/>
      <c r="JWL263" s="9"/>
      <c r="JWM263" s="9"/>
      <c r="JWN263" s="9"/>
      <c r="JWO263" s="9"/>
      <c r="JWP263" s="9"/>
      <c r="JWQ263" s="9"/>
      <c r="JWR263" s="9"/>
      <c r="JWS263" s="9"/>
      <c r="JWT263" s="9"/>
      <c r="JWU263" s="9"/>
      <c r="JWV263" s="9"/>
      <c r="JWW263" s="9"/>
      <c r="JWX263" s="9"/>
      <c r="JWY263" s="9"/>
      <c r="JWZ263" s="9"/>
      <c r="JXA263" s="9"/>
      <c r="JXB263" s="9"/>
      <c r="JXC263" s="9"/>
      <c r="JXD263" s="9"/>
      <c r="JXE263" s="9"/>
      <c r="JXF263" s="9"/>
      <c r="JXG263" s="9"/>
      <c r="JXH263" s="9"/>
      <c r="JXI263" s="9"/>
      <c r="JXJ263" s="9"/>
      <c r="JXK263" s="9"/>
      <c r="JXL263" s="9"/>
      <c r="JXM263" s="9"/>
      <c r="JXN263" s="9"/>
      <c r="JXO263" s="9"/>
      <c r="JXP263" s="9"/>
      <c r="JXQ263" s="9"/>
      <c r="JXR263" s="9"/>
      <c r="JXS263" s="9"/>
      <c r="JXT263" s="9"/>
      <c r="JXU263" s="9"/>
      <c r="JXV263" s="9"/>
      <c r="JXW263" s="9"/>
      <c r="JXX263" s="9"/>
      <c r="JXY263" s="9"/>
      <c r="JXZ263" s="9"/>
      <c r="JYA263" s="9"/>
      <c r="JYB263" s="9"/>
      <c r="JYC263" s="9"/>
      <c r="JYD263" s="9"/>
      <c r="JYE263" s="9"/>
      <c r="JYF263" s="9"/>
      <c r="JYG263" s="9"/>
      <c r="JYH263" s="9"/>
      <c r="JYI263" s="9"/>
      <c r="JYJ263" s="9"/>
      <c r="JYK263" s="9"/>
      <c r="JYL263" s="9"/>
      <c r="JYM263" s="9"/>
      <c r="JYN263" s="9"/>
      <c r="JYO263" s="9"/>
      <c r="JYP263" s="9"/>
      <c r="JYQ263" s="9"/>
      <c r="JYR263" s="9"/>
      <c r="JYS263" s="9"/>
      <c r="JYT263" s="9"/>
      <c r="JYU263" s="9"/>
      <c r="JYV263" s="9"/>
      <c r="JYW263" s="9"/>
      <c r="JYX263" s="9"/>
      <c r="JYY263" s="9"/>
      <c r="JYZ263" s="9"/>
      <c r="JZA263" s="9"/>
      <c r="JZB263" s="9"/>
      <c r="JZC263" s="9"/>
      <c r="JZD263" s="9"/>
      <c r="JZE263" s="9"/>
      <c r="JZF263" s="9"/>
      <c r="JZG263" s="9"/>
      <c r="JZH263" s="9"/>
      <c r="JZI263" s="9"/>
      <c r="JZJ263" s="9"/>
      <c r="JZK263" s="9"/>
      <c r="JZL263" s="9"/>
      <c r="JZM263" s="9"/>
      <c r="JZN263" s="9"/>
      <c r="JZO263" s="9"/>
      <c r="JZP263" s="9"/>
      <c r="JZQ263" s="9"/>
      <c r="JZR263" s="9"/>
      <c r="JZS263" s="9"/>
      <c r="JZT263" s="9"/>
      <c r="JZU263" s="9"/>
      <c r="JZV263" s="9"/>
      <c r="JZW263" s="9"/>
      <c r="JZX263" s="9"/>
      <c r="JZY263" s="9"/>
      <c r="JZZ263" s="9"/>
      <c r="KAA263" s="9"/>
      <c r="KAB263" s="9"/>
      <c r="KAC263" s="9"/>
      <c r="KAD263" s="9"/>
      <c r="KAE263" s="9"/>
      <c r="KAF263" s="9"/>
      <c r="KAG263" s="9"/>
      <c r="KAH263" s="9"/>
      <c r="KAI263" s="9"/>
      <c r="KAJ263" s="9"/>
      <c r="KAK263" s="9"/>
      <c r="KAL263" s="9"/>
      <c r="KAM263" s="9"/>
      <c r="KAN263" s="9"/>
      <c r="KAO263" s="9"/>
      <c r="KAP263" s="9"/>
      <c r="KAQ263" s="9"/>
      <c r="KAR263" s="9"/>
      <c r="KAS263" s="9"/>
      <c r="KAT263" s="9"/>
      <c r="KAU263" s="9"/>
      <c r="KAV263" s="9"/>
      <c r="KAW263" s="9"/>
      <c r="KAX263" s="9"/>
      <c r="KAY263" s="9"/>
      <c r="KAZ263" s="9"/>
      <c r="KBA263" s="9"/>
      <c r="KBB263" s="9"/>
      <c r="KBC263" s="9"/>
      <c r="KBD263" s="9"/>
      <c r="KBE263" s="9"/>
      <c r="KBF263" s="9"/>
      <c r="KBG263" s="9"/>
      <c r="KBH263" s="9"/>
      <c r="KBI263" s="9"/>
      <c r="KBJ263" s="9"/>
      <c r="KBK263" s="9"/>
      <c r="KBL263" s="9"/>
      <c r="KBM263" s="9"/>
      <c r="KBN263" s="9"/>
      <c r="KBO263" s="9"/>
      <c r="KBP263" s="9"/>
      <c r="KBQ263" s="9"/>
      <c r="KBR263" s="9"/>
      <c r="KBS263" s="9"/>
      <c r="KBT263" s="9"/>
      <c r="KBU263" s="9"/>
      <c r="KBV263" s="9"/>
      <c r="KBW263" s="9"/>
      <c r="KBX263" s="9"/>
      <c r="KBY263" s="9"/>
      <c r="KBZ263" s="9"/>
      <c r="KCA263" s="9"/>
      <c r="KCB263" s="9"/>
      <c r="KCC263" s="9"/>
      <c r="KCD263" s="9"/>
      <c r="KCE263" s="9"/>
      <c r="KCF263" s="9"/>
      <c r="KCG263" s="9"/>
      <c r="KCH263" s="9"/>
      <c r="KCI263" s="9"/>
      <c r="KCJ263" s="9"/>
      <c r="KCK263" s="9"/>
      <c r="KCL263" s="9"/>
      <c r="KCM263" s="9"/>
      <c r="KCN263" s="9"/>
      <c r="KCO263" s="9"/>
      <c r="KCP263" s="9"/>
      <c r="KCQ263" s="9"/>
      <c r="KCR263" s="9"/>
      <c r="KCS263" s="9"/>
      <c r="KCT263" s="9"/>
      <c r="KCU263" s="9"/>
      <c r="KCV263" s="9"/>
      <c r="KCW263" s="9"/>
      <c r="KCX263" s="9"/>
      <c r="KCY263" s="9"/>
      <c r="KCZ263" s="9"/>
      <c r="KDA263" s="9"/>
      <c r="KDB263" s="9"/>
      <c r="KDC263" s="9"/>
      <c r="KDD263" s="9"/>
      <c r="KDE263" s="9"/>
      <c r="KDF263" s="9"/>
      <c r="KDG263" s="9"/>
      <c r="KDH263" s="9"/>
      <c r="KDI263" s="9"/>
      <c r="KDJ263" s="9"/>
      <c r="KDK263" s="9"/>
      <c r="KDL263" s="9"/>
      <c r="KDM263" s="9"/>
      <c r="KDN263" s="9"/>
      <c r="KDO263" s="9"/>
      <c r="KDP263" s="9"/>
      <c r="KDQ263" s="9"/>
      <c r="KDR263" s="9"/>
      <c r="KDS263" s="9"/>
      <c r="KDT263" s="9"/>
      <c r="KDU263" s="9"/>
      <c r="KDV263" s="9"/>
      <c r="KDW263" s="9"/>
      <c r="KDX263" s="9"/>
      <c r="KDY263" s="9"/>
      <c r="KDZ263" s="9"/>
      <c r="KEA263" s="9"/>
      <c r="KEB263" s="9"/>
      <c r="KEC263" s="9"/>
      <c r="KED263" s="9"/>
      <c r="KEE263" s="9"/>
      <c r="KEF263" s="9"/>
      <c r="KEG263" s="9"/>
      <c r="KEH263" s="9"/>
      <c r="KEI263" s="9"/>
      <c r="KEJ263" s="9"/>
      <c r="KEK263" s="9"/>
      <c r="KEL263" s="9"/>
      <c r="KEM263" s="9"/>
      <c r="KEN263" s="9"/>
      <c r="KEO263" s="9"/>
      <c r="KEP263" s="9"/>
      <c r="KEQ263" s="9"/>
      <c r="KER263" s="9"/>
      <c r="KES263" s="9"/>
      <c r="KET263" s="9"/>
      <c r="KEU263" s="9"/>
      <c r="KEV263" s="9"/>
      <c r="KEW263" s="9"/>
      <c r="KEX263" s="9"/>
      <c r="KEY263" s="9"/>
      <c r="KEZ263" s="9"/>
      <c r="KFA263" s="9"/>
      <c r="KFB263" s="9"/>
      <c r="KFC263" s="9"/>
      <c r="KFD263" s="9"/>
      <c r="KFE263" s="9"/>
      <c r="KFF263" s="9"/>
      <c r="KFG263" s="9"/>
      <c r="KFH263" s="9"/>
      <c r="KFI263" s="9"/>
      <c r="KFJ263" s="9"/>
      <c r="KFK263" s="9"/>
      <c r="KFL263" s="9"/>
      <c r="KFM263" s="9"/>
      <c r="KFN263" s="9"/>
      <c r="KFO263" s="9"/>
      <c r="KFP263" s="9"/>
      <c r="KFQ263" s="9"/>
      <c r="KFR263" s="9"/>
      <c r="KFS263" s="9"/>
      <c r="KFT263" s="9"/>
      <c r="KFU263" s="9"/>
      <c r="KFV263" s="9"/>
      <c r="KFW263" s="9"/>
      <c r="KFX263" s="9"/>
      <c r="KFY263" s="9"/>
      <c r="KFZ263" s="9"/>
      <c r="KGA263" s="9"/>
      <c r="KGB263" s="9"/>
      <c r="KGC263" s="9"/>
      <c r="KGD263" s="9"/>
      <c r="KGE263" s="9"/>
      <c r="KGF263" s="9"/>
      <c r="KGG263" s="9"/>
      <c r="KGH263" s="9"/>
      <c r="KGI263" s="9"/>
      <c r="KGJ263" s="9"/>
      <c r="KGK263" s="9"/>
      <c r="KGL263" s="9"/>
      <c r="KGM263" s="9"/>
      <c r="KGN263" s="9"/>
      <c r="KGO263" s="9"/>
      <c r="KGP263" s="9"/>
      <c r="KGQ263" s="9"/>
      <c r="KGR263" s="9"/>
      <c r="KGS263" s="9"/>
      <c r="KGT263" s="9"/>
      <c r="KGU263" s="9"/>
      <c r="KGV263" s="9"/>
      <c r="KGW263" s="9"/>
      <c r="KGX263" s="9"/>
      <c r="KGY263" s="9"/>
      <c r="KGZ263" s="9"/>
      <c r="KHA263" s="9"/>
      <c r="KHB263" s="9"/>
      <c r="KHC263" s="9"/>
      <c r="KHD263" s="9"/>
      <c r="KHE263" s="9"/>
      <c r="KHF263" s="9"/>
      <c r="KHG263" s="9"/>
      <c r="KHH263" s="9"/>
      <c r="KHI263" s="9"/>
      <c r="KHJ263" s="9"/>
      <c r="KHK263" s="9"/>
      <c r="KHL263" s="9"/>
      <c r="KHM263" s="9"/>
      <c r="KHN263" s="9"/>
      <c r="KHO263" s="9"/>
      <c r="KHP263" s="9"/>
      <c r="KHQ263" s="9"/>
      <c r="KHR263" s="9"/>
      <c r="KHS263" s="9"/>
      <c r="KHT263" s="9"/>
      <c r="KHU263" s="9"/>
      <c r="KHV263" s="9"/>
      <c r="KHW263" s="9"/>
      <c r="KHX263" s="9"/>
      <c r="KHY263" s="9"/>
      <c r="KHZ263" s="9"/>
      <c r="KIA263" s="9"/>
      <c r="KIB263" s="9"/>
      <c r="KIC263" s="9"/>
      <c r="KID263" s="9"/>
      <c r="KIE263" s="9"/>
      <c r="KIF263" s="9"/>
      <c r="KIG263" s="9"/>
      <c r="KIH263" s="9"/>
      <c r="KII263" s="9"/>
      <c r="KIJ263" s="9"/>
      <c r="KIK263" s="9"/>
      <c r="KIL263" s="9"/>
      <c r="KIM263" s="9"/>
      <c r="KIN263" s="9"/>
      <c r="KIO263" s="9"/>
      <c r="KIP263" s="9"/>
      <c r="KIQ263" s="9"/>
      <c r="KIR263" s="9"/>
      <c r="KIS263" s="9"/>
      <c r="KIT263" s="9"/>
      <c r="KIU263" s="9"/>
      <c r="KIV263" s="9"/>
      <c r="KIW263" s="9"/>
      <c r="KIX263" s="9"/>
      <c r="KIY263" s="9"/>
      <c r="KIZ263" s="9"/>
      <c r="KJA263" s="9"/>
      <c r="KJB263" s="9"/>
      <c r="KJC263" s="9"/>
      <c r="KJD263" s="9"/>
      <c r="KJE263" s="9"/>
      <c r="KJF263" s="9"/>
      <c r="KJG263" s="9"/>
      <c r="KJH263" s="9"/>
      <c r="KJI263" s="9"/>
      <c r="KJJ263" s="9"/>
      <c r="KJK263" s="9"/>
      <c r="KJL263" s="9"/>
      <c r="KJM263" s="9"/>
      <c r="KJN263" s="9"/>
      <c r="KJO263" s="9"/>
      <c r="KJP263" s="9"/>
      <c r="KJQ263" s="9"/>
      <c r="KJR263" s="9"/>
      <c r="KJS263" s="9"/>
      <c r="KJT263" s="9"/>
      <c r="KJU263" s="9"/>
      <c r="KJV263" s="9"/>
      <c r="KJW263" s="9"/>
      <c r="KJX263" s="9"/>
      <c r="KJY263" s="9"/>
      <c r="KJZ263" s="9"/>
      <c r="KKA263" s="9"/>
      <c r="KKB263" s="9"/>
      <c r="KKC263" s="9"/>
      <c r="KKD263" s="9"/>
      <c r="KKE263" s="9"/>
      <c r="KKF263" s="9"/>
      <c r="KKG263" s="9"/>
      <c r="KKH263" s="9"/>
      <c r="KKI263" s="9"/>
      <c r="KKJ263" s="9"/>
      <c r="KKK263" s="9"/>
      <c r="KKL263" s="9"/>
      <c r="KKM263" s="9"/>
      <c r="KKN263" s="9"/>
      <c r="KKO263" s="9"/>
      <c r="KKP263" s="9"/>
      <c r="KKQ263" s="9"/>
      <c r="KKR263" s="9"/>
      <c r="KKS263" s="9"/>
      <c r="KKT263" s="9"/>
      <c r="KKU263" s="9"/>
      <c r="KKV263" s="9"/>
      <c r="KKW263" s="9"/>
      <c r="KKX263" s="9"/>
      <c r="KKY263" s="9"/>
      <c r="KKZ263" s="9"/>
      <c r="KLA263" s="9"/>
      <c r="KLB263" s="9"/>
      <c r="KLC263" s="9"/>
      <c r="KLD263" s="9"/>
      <c r="KLE263" s="9"/>
      <c r="KLF263" s="9"/>
      <c r="KLG263" s="9"/>
      <c r="KLH263" s="9"/>
      <c r="KLI263" s="9"/>
      <c r="KLJ263" s="9"/>
      <c r="KLK263" s="9"/>
      <c r="KLL263" s="9"/>
      <c r="KLM263" s="9"/>
      <c r="KLN263" s="9"/>
      <c r="KLO263" s="9"/>
      <c r="KLP263" s="9"/>
      <c r="KLQ263" s="9"/>
      <c r="KLR263" s="9"/>
      <c r="KLS263" s="9"/>
      <c r="KLT263" s="9"/>
      <c r="KLU263" s="9"/>
      <c r="KLV263" s="9"/>
      <c r="KLW263" s="9"/>
      <c r="KLX263" s="9"/>
      <c r="KLY263" s="9"/>
      <c r="KLZ263" s="9"/>
      <c r="KMA263" s="9"/>
      <c r="KMB263" s="9"/>
      <c r="KMC263" s="9"/>
      <c r="KMD263" s="9"/>
      <c r="KME263" s="9"/>
      <c r="KMF263" s="9"/>
      <c r="KMG263" s="9"/>
      <c r="KMH263" s="9"/>
      <c r="KMI263" s="9"/>
      <c r="KMJ263" s="9"/>
      <c r="KMK263" s="9"/>
      <c r="KML263" s="9"/>
      <c r="KMM263" s="9"/>
      <c r="KMN263" s="9"/>
      <c r="KMO263" s="9"/>
      <c r="KMP263" s="9"/>
      <c r="KMQ263" s="9"/>
      <c r="KMR263" s="9"/>
      <c r="KMS263" s="9"/>
      <c r="KMT263" s="9"/>
      <c r="KMU263" s="9"/>
      <c r="KMV263" s="9"/>
      <c r="KMW263" s="9"/>
      <c r="KMX263" s="9"/>
      <c r="KMY263" s="9"/>
      <c r="KMZ263" s="9"/>
      <c r="KNA263" s="9"/>
      <c r="KNB263" s="9"/>
      <c r="KNC263" s="9"/>
      <c r="KND263" s="9"/>
      <c r="KNE263" s="9"/>
      <c r="KNF263" s="9"/>
      <c r="KNG263" s="9"/>
      <c r="KNH263" s="9"/>
      <c r="KNI263" s="9"/>
      <c r="KNJ263" s="9"/>
      <c r="KNK263" s="9"/>
      <c r="KNL263" s="9"/>
      <c r="KNM263" s="9"/>
      <c r="KNN263" s="9"/>
      <c r="KNO263" s="9"/>
      <c r="KNP263" s="9"/>
      <c r="KNQ263" s="9"/>
      <c r="KNR263" s="9"/>
      <c r="KNS263" s="9"/>
      <c r="KNT263" s="9"/>
      <c r="KNU263" s="9"/>
      <c r="KNV263" s="9"/>
      <c r="KNW263" s="9"/>
      <c r="KNX263" s="9"/>
      <c r="KNY263" s="9"/>
      <c r="KNZ263" s="9"/>
      <c r="KOA263" s="9"/>
      <c r="KOB263" s="9"/>
      <c r="KOC263" s="9"/>
      <c r="KOD263" s="9"/>
      <c r="KOE263" s="9"/>
      <c r="KOF263" s="9"/>
      <c r="KOG263" s="9"/>
      <c r="KOH263" s="9"/>
      <c r="KOI263" s="9"/>
      <c r="KOJ263" s="9"/>
      <c r="KOK263" s="9"/>
      <c r="KOL263" s="9"/>
      <c r="KOM263" s="9"/>
      <c r="KON263" s="9"/>
      <c r="KOO263" s="9"/>
      <c r="KOP263" s="9"/>
      <c r="KOQ263" s="9"/>
      <c r="KOR263" s="9"/>
      <c r="KOS263" s="9"/>
      <c r="KOT263" s="9"/>
      <c r="KOU263" s="9"/>
      <c r="KOV263" s="9"/>
      <c r="KOW263" s="9"/>
      <c r="KOX263" s="9"/>
      <c r="KOY263" s="9"/>
      <c r="KOZ263" s="9"/>
      <c r="KPA263" s="9"/>
      <c r="KPB263" s="9"/>
      <c r="KPC263" s="9"/>
      <c r="KPD263" s="9"/>
      <c r="KPE263" s="9"/>
      <c r="KPF263" s="9"/>
      <c r="KPG263" s="9"/>
      <c r="KPH263" s="9"/>
      <c r="KPI263" s="9"/>
      <c r="KPJ263" s="9"/>
      <c r="KPK263" s="9"/>
      <c r="KPL263" s="9"/>
      <c r="KPM263" s="9"/>
      <c r="KPN263" s="9"/>
      <c r="KPO263" s="9"/>
      <c r="KPP263" s="9"/>
      <c r="KPQ263" s="9"/>
      <c r="KPR263" s="9"/>
      <c r="KPS263" s="9"/>
      <c r="KPT263" s="9"/>
      <c r="KPU263" s="9"/>
      <c r="KPV263" s="9"/>
      <c r="KPW263" s="9"/>
      <c r="KPX263" s="9"/>
      <c r="KPY263" s="9"/>
      <c r="KPZ263" s="9"/>
      <c r="KQA263" s="9"/>
      <c r="KQB263" s="9"/>
      <c r="KQC263" s="9"/>
      <c r="KQD263" s="9"/>
      <c r="KQE263" s="9"/>
      <c r="KQF263" s="9"/>
      <c r="KQG263" s="9"/>
      <c r="KQH263" s="9"/>
      <c r="KQI263" s="9"/>
      <c r="KQJ263" s="9"/>
      <c r="KQK263" s="9"/>
      <c r="KQL263" s="9"/>
      <c r="KQM263" s="9"/>
      <c r="KQN263" s="9"/>
      <c r="KQO263" s="9"/>
      <c r="KQP263" s="9"/>
      <c r="KQQ263" s="9"/>
      <c r="KQR263" s="9"/>
      <c r="KQS263" s="9"/>
      <c r="KQT263" s="9"/>
      <c r="KQU263" s="9"/>
      <c r="KQV263" s="9"/>
      <c r="KQW263" s="9"/>
      <c r="KQX263" s="9"/>
      <c r="KQY263" s="9"/>
      <c r="KQZ263" s="9"/>
      <c r="KRA263" s="9"/>
      <c r="KRB263" s="9"/>
      <c r="KRC263" s="9"/>
      <c r="KRD263" s="9"/>
      <c r="KRE263" s="9"/>
      <c r="KRF263" s="9"/>
      <c r="KRG263" s="9"/>
      <c r="KRH263" s="9"/>
      <c r="KRI263" s="9"/>
      <c r="KRJ263" s="9"/>
      <c r="KRK263" s="9"/>
      <c r="KRL263" s="9"/>
      <c r="KRM263" s="9"/>
      <c r="KRN263" s="9"/>
      <c r="KRO263" s="9"/>
      <c r="KRP263" s="9"/>
      <c r="KRQ263" s="9"/>
      <c r="KRR263" s="9"/>
      <c r="KRS263" s="9"/>
      <c r="KRT263" s="9"/>
      <c r="KRU263" s="9"/>
      <c r="KRV263" s="9"/>
      <c r="KRW263" s="9"/>
      <c r="KRX263" s="9"/>
      <c r="KRY263" s="9"/>
      <c r="KRZ263" s="9"/>
      <c r="KSA263" s="9"/>
      <c r="KSB263" s="9"/>
      <c r="KSC263" s="9"/>
      <c r="KSD263" s="9"/>
      <c r="KSE263" s="9"/>
      <c r="KSF263" s="9"/>
      <c r="KSG263" s="9"/>
      <c r="KSH263" s="9"/>
      <c r="KSI263" s="9"/>
      <c r="KSJ263" s="9"/>
      <c r="KSK263" s="9"/>
      <c r="KSL263" s="9"/>
      <c r="KSM263" s="9"/>
      <c r="KSN263" s="9"/>
      <c r="KSO263" s="9"/>
      <c r="KSP263" s="9"/>
      <c r="KSQ263" s="9"/>
      <c r="KSR263" s="9"/>
      <c r="KSS263" s="9"/>
      <c r="KST263" s="9"/>
      <c r="KSU263" s="9"/>
      <c r="KSV263" s="9"/>
      <c r="KSW263" s="9"/>
      <c r="KSX263" s="9"/>
      <c r="KSY263" s="9"/>
      <c r="KSZ263" s="9"/>
      <c r="KTA263" s="9"/>
      <c r="KTB263" s="9"/>
      <c r="KTC263" s="9"/>
      <c r="KTD263" s="9"/>
      <c r="KTE263" s="9"/>
      <c r="KTF263" s="9"/>
      <c r="KTG263" s="9"/>
      <c r="KTH263" s="9"/>
      <c r="KTI263" s="9"/>
      <c r="KTJ263" s="9"/>
      <c r="KTK263" s="9"/>
      <c r="KTL263" s="9"/>
      <c r="KTM263" s="9"/>
      <c r="KTN263" s="9"/>
      <c r="KTO263" s="9"/>
      <c r="KTP263" s="9"/>
      <c r="KTQ263" s="9"/>
      <c r="KTR263" s="9"/>
      <c r="KTS263" s="9"/>
      <c r="KTT263" s="9"/>
      <c r="KTU263" s="9"/>
      <c r="KTV263" s="9"/>
      <c r="KTW263" s="9"/>
      <c r="KTX263" s="9"/>
      <c r="KTY263" s="9"/>
      <c r="KTZ263" s="9"/>
      <c r="KUA263" s="9"/>
      <c r="KUB263" s="9"/>
      <c r="KUC263" s="9"/>
      <c r="KUD263" s="9"/>
      <c r="KUE263" s="9"/>
      <c r="KUF263" s="9"/>
      <c r="KUG263" s="9"/>
      <c r="KUH263" s="9"/>
      <c r="KUI263" s="9"/>
      <c r="KUJ263" s="9"/>
      <c r="KUK263" s="9"/>
      <c r="KUL263" s="9"/>
      <c r="KUM263" s="9"/>
      <c r="KUN263" s="9"/>
      <c r="KUO263" s="9"/>
      <c r="KUP263" s="9"/>
      <c r="KUQ263" s="9"/>
      <c r="KUR263" s="9"/>
      <c r="KUS263" s="9"/>
      <c r="KUT263" s="9"/>
      <c r="KUU263" s="9"/>
      <c r="KUV263" s="9"/>
      <c r="KUW263" s="9"/>
      <c r="KUX263" s="9"/>
      <c r="KUY263" s="9"/>
      <c r="KUZ263" s="9"/>
      <c r="KVA263" s="9"/>
      <c r="KVB263" s="9"/>
      <c r="KVC263" s="9"/>
      <c r="KVD263" s="9"/>
      <c r="KVE263" s="9"/>
      <c r="KVF263" s="9"/>
      <c r="KVG263" s="9"/>
      <c r="KVH263" s="9"/>
      <c r="KVI263" s="9"/>
      <c r="KVJ263" s="9"/>
      <c r="KVK263" s="9"/>
      <c r="KVL263" s="9"/>
      <c r="KVM263" s="9"/>
      <c r="KVN263" s="9"/>
      <c r="KVO263" s="9"/>
      <c r="KVP263" s="9"/>
      <c r="KVQ263" s="9"/>
      <c r="KVR263" s="9"/>
      <c r="KVS263" s="9"/>
      <c r="KVT263" s="9"/>
      <c r="KVU263" s="9"/>
      <c r="KVV263" s="9"/>
      <c r="KVW263" s="9"/>
      <c r="KVX263" s="9"/>
      <c r="KVY263" s="9"/>
      <c r="KVZ263" s="9"/>
      <c r="KWA263" s="9"/>
      <c r="KWB263" s="9"/>
      <c r="KWC263" s="9"/>
      <c r="KWD263" s="9"/>
      <c r="KWE263" s="9"/>
      <c r="KWF263" s="9"/>
      <c r="KWG263" s="9"/>
      <c r="KWH263" s="9"/>
      <c r="KWI263" s="9"/>
      <c r="KWJ263" s="9"/>
      <c r="KWK263" s="9"/>
      <c r="KWL263" s="9"/>
      <c r="KWM263" s="9"/>
      <c r="KWN263" s="9"/>
      <c r="KWO263" s="9"/>
      <c r="KWP263" s="9"/>
      <c r="KWQ263" s="9"/>
      <c r="KWR263" s="9"/>
      <c r="KWS263" s="9"/>
      <c r="KWT263" s="9"/>
      <c r="KWU263" s="9"/>
      <c r="KWV263" s="9"/>
      <c r="KWW263" s="9"/>
      <c r="KWX263" s="9"/>
      <c r="KWY263" s="9"/>
      <c r="KWZ263" s="9"/>
      <c r="KXA263" s="9"/>
      <c r="KXB263" s="9"/>
      <c r="KXC263" s="9"/>
      <c r="KXD263" s="9"/>
      <c r="KXE263" s="9"/>
      <c r="KXF263" s="9"/>
      <c r="KXG263" s="9"/>
      <c r="KXH263" s="9"/>
      <c r="KXI263" s="9"/>
      <c r="KXJ263" s="9"/>
      <c r="KXK263" s="9"/>
      <c r="KXL263" s="9"/>
      <c r="KXM263" s="9"/>
      <c r="KXN263" s="9"/>
      <c r="KXO263" s="9"/>
      <c r="KXP263" s="9"/>
      <c r="KXQ263" s="9"/>
      <c r="KXR263" s="9"/>
      <c r="KXS263" s="9"/>
      <c r="KXT263" s="9"/>
      <c r="KXU263" s="9"/>
      <c r="KXV263" s="9"/>
      <c r="KXW263" s="9"/>
      <c r="KXX263" s="9"/>
      <c r="KXY263" s="9"/>
      <c r="KXZ263" s="9"/>
      <c r="KYA263" s="9"/>
      <c r="KYB263" s="9"/>
      <c r="KYC263" s="9"/>
      <c r="KYD263" s="9"/>
      <c r="KYE263" s="9"/>
      <c r="KYF263" s="9"/>
      <c r="KYG263" s="9"/>
      <c r="KYH263" s="9"/>
      <c r="KYI263" s="9"/>
      <c r="KYJ263" s="9"/>
      <c r="KYK263" s="9"/>
      <c r="KYL263" s="9"/>
      <c r="KYM263" s="9"/>
      <c r="KYN263" s="9"/>
      <c r="KYO263" s="9"/>
      <c r="KYP263" s="9"/>
      <c r="KYQ263" s="9"/>
      <c r="KYR263" s="9"/>
      <c r="KYS263" s="9"/>
      <c r="KYT263" s="9"/>
      <c r="KYU263" s="9"/>
      <c r="KYV263" s="9"/>
      <c r="KYW263" s="9"/>
      <c r="KYX263" s="9"/>
      <c r="KYY263" s="9"/>
      <c r="KYZ263" s="9"/>
      <c r="KZA263" s="9"/>
      <c r="KZB263" s="9"/>
      <c r="KZC263" s="9"/>
      <c r="KZD263" s="9"/>
      <c r="KZE263" s="9"/>
      <c r="KZF263" s="9"/>
      <c r="KZG263" s="9"/>
      <c r="KZH263" s="9"/>
      <c r="KZI263" s="9"/>
      <c r="KZJ263" s="9"/>
      <c r="KZK263" s="9"/>
      <c r="KZL263" s="9"/>
      <c r="KZM263" s="9"/>
      <c r="KZN263" s="9"/>
      <c r="KZO263" s="9"/>
      <c r="KZP263" s="9"/>
      <c r="KZQ263" s="9"/>
      <c r="KZR263" s="9"/>
      <c r="KZS263" s="9"/>
      <c r="KZT263" s="9"/>
      <c r="KZU263" s="9"/>
      <c r="KZV263" s="9"/>
      <c r="KZW263" s="9"/>
      <c r="KZX263" s="9"/>
      <c r="KZY263" s="9"/>
      <c r="KZZ263" s="9"/>
      <c r="LAA263" s="9"/>
      <c r="LAB263" s="9"/>
      <c r="LAC263" s="9"/>
      <c r="LAD263" s="9"/>
      <c r="LAE263" s="9"/>
      <c r="LAF263" s="9"/>
      <c r="LAG263" s="9"/>
      <c r="LAH263" s="9"/>
      <c r="LAI263" s="9"/>
      <c r="LAJ263" s="9"/>
      <c r="LAK263" s="9"/>
      <c r="LAL263" s="9"/>
      <c r="LAM263" s="9"/>
      <c r="LAN263" s="9"/>
      <c r="LAO263" s="9"/>
      <c r="LAP263" s="9"/>
      <c r="LAQ263" s="9"/>
      <c r="LAR263" s="9"/>
      <c r="LAS263" s="9"/>
      <c r="LAT263" s="9"/>
      <c r="LAU263" s="9"/>
      <c r="LAV263" s="9"/>
      <c r="LAW263" s="9"/>
      <c r="LAX263" s="9"/>
      <c r="LAY263" s="9"/>
      <c r="LAZ263" s="9"/>
      <c r="LBA263" s="9"/>
      <c r="LBB263" s="9"/>
      <c r="LBC263" s="9"/>
      <c r="LBD263" s="9"/>
      <c r="LBE263" s="9"/>
      <c r="LBF263" s="9"/>
      <c r="LBG263" s="9"/>
      <c r="LBH263" s="9"/>
      <c r="LBI263" s="9"/>
      <c r="LBJ263" s="9"/>
      <c r="LBK263" s="9"/>
      <c r="LBL263" s="9"/>
      <c r="LBM263" s="9"/>
      <c r="LBN263" s="9"/>
      <c r="LBO263" s="9"/>
      <c r="LBP263" s="9"/>
      <c r="LBQ263" s="9"/>
      <c r="LBR263" s="9"/>
      <c r="LBS263" s="9"/>
      <c r="LBT263" s="9"/>
      <c r="LBU263" s="9"/>
      <c r="LBV263" s="9"/>
      <c r="LBW263" s="9"/>
      <c r="LBX263" s="9"/>
      <c r="LBY263" s="9"/>
      <c r="LBZ263" s="9"/>
      <c r="LCA263" s="9"/>
      <c r="LCB263" s="9"/>
      <c r="LCC263" s="9"/>
      <c r="LCD263" s="9"/>
      <c r="LCE263" s="9"/>
      <c r="LCF263" s="9"/>
      <c r="LCG263" s="9"/>
      <c r="LCH263" s="9"/>
      <c r="LCI263" s="9"/>
      <c r="LCJ263" s="9"/>
      <c r="LCK263" s="9"/>
      <c r="LCL263" s="9"/>
      <c r="LCM263" s="9"/>
      <c r="LCN263" s="9"/>
      <c r="LCO263" s="9"/>
      <c r="LCP263" s="9"/>
      <c r="LCQ263" s="9"/>
      <c r="LCR263" s="9"/>
      <c r="LCS263" s="9"/>
      <c r="LCT263" s="9"/>
      <c r="LCU263" s="9"/>
      <c r="LCV263" s="9"/>
      <c r="LCW263" s="9"/>
      <c r="LCX263" s="9"/>
      <c r="LCY263" s="9"/>
      <c r="LCZ263" s="9"/>
      <c r="LDA263" s="9"/>
      <c r="LDB263" s="9"/>
      <c r="LDC263" s="9"/>
      <c r="LDD263" s="9"/>
      <c r="LDE263" s="9"/>
      <c r="LDF263" s="9"/>
      <c r="LDG263" s="9"/>
      <c r="LDH263" s="9"/>
      <c r="LDI263" s="9"/>
      <c r="LDJ263" s="9"/>
      <c r="LDK263" s="9"/>
      <c r="LDL263" s="9"/>
      <c r="LDM263" s="9"/>
      <c r="LDN263" s="9"/>
      <c r="LDO263" s="9"/>
      <c r="LDP263" s="9"/>
      <c r="LDQ263" s="9"/>
      <c r="LDR263" s="9"/>
      <c r="LDS263" s="9"/>
      <c r="LDT263" s="9"/>
      <c r="LDU263" s="9"/>
      <c r="LDV263" s="9"/>
      <c r="LDW263" s="9"/>
      <c r="LDX263" s="9"/>
      <c r="LDY263" s="9"/>
      <c r="LDZ263" s="9"/>
      <c r="LEA263" s="9"/>
      <c r="LEB263" s="9"/>
      <c r="LEC263" s="9"/>
      <c r="LED263" s="9"/>
      <c r="LEE263" s="9"/>
      <c r="LEF263" s="9"/>
      <c r="LEG263" s="9"/>
      <c r="LEH263" s="9"/>
      <c r="LEI263" s="9"/>
      <c r="LEJ263" s="9"/>
      <c r="LEK263" s="9"/>
      <c r="LEL263" s="9"/>
      <c r="LEM263" s="9"/>
      <c r="LEN263" s="9"/>
      <c r="LEO263" s="9"/>
      <c r="LEP263" s="9"/>
      <c r="LEQ263" s="9"/>
      <c r="LER263" s="9"/>
      <c r="LES263" s="9"/>
      <c r="LET263" s="9"/>
      <c r="LEU263" s="9"/>
      <c r="LEV263" s="9"/>
      <c r="LEW263" s="9"/>
      <c r="LEX263" s="9"/>
      <c r="LEY263" s="9"/>
      <c r="LEZ263" s="9"/>
      <c r="LFA263" s="9"/>
      <c r="LFB263" s="9"/>
      <c r="LFC263" s="9"/>
      <c r="LFD263" s="9"/>
      <c r="LFE263" s="9"/>
      <c r="LFF263" s="9"/>
      <c r="LFG263" s="9"/>
      <c r="LFH263" s="9"/>
      <c r="LFI263" s="9"/>
      <c r="LFJ263" s="9"/>
      <c r="LFK263" s="9"/>
      <c r="LFL263" s="9"/>
      <c r="LFM263" s="9"/>
      <c r="LFN263" s="9"/>
      <c r="LFO263" s="9"/>
      <c r="LFP263" s="9"/>
      <c r="LFQ263" s="9"/>
      <c r="LFR263" s="9"/>
      <c r="LFS263" s="9"/>
      <c r="LFT263" s="9"/>
      <c r="LFU263" s="9"/>
      <c r="LFV263" s="9"/>
      <c r="LFW263" s="9"/>
      <c r="LFX263" s="9"/>
      <c r="LFY263" s="9"/>
      <c r="LFZ263" s="9"/>
      <c r="LGA263" s="9"/>
      <c r="LGB263" s="9"/>
      <c r="LGC263" s="9"/>
      <c r="LGD263" s="9"/>
      <c r="LGE263" s="9"/>
      <c r="LGF263" s="9"/>
      <c r="LGG263" s="9"/>
      <c r="LGH263" s="9"/>
      <c r="LGI263" s="9"/>
      <c r="LGJ263" s="9"/>
      <c r="LGK263" s="9"/>
      <c r="LGL263" s="9"/>
      <c r="LGM263" s="9"/>
      <c r="LGN263" s="9"/>
      <c r="LGO263" s="9"/>
      <c r="LGP263" s="9"/>
      <c r="LGQ263" s="9"/>
      <c r="LGR263" s="9"/>
      <c r="LGS263" s="9"/>
      <c r="LGT263" s="9"/>
      <c r="LGU263" s="9"/>
      <c r="LGV263" s="9"/>
      <c r="LGW263" s="9"/>
      <c r="LGX263" s="9"/>
      <c r="LGY263" s="9"/>
      <c r="LGZ263" s="9"/>
      <c r="LHA263" s="9"/>
      <c r="LHB263" s="9"/>
      <c r="LHC263" s="9"/>
      <c r="LHD263" s="9"/>
      <c r="LHE263" s="9"/>
      <c r="LHF263" s="9"/>
      <c r="LHG263" s="9"/>
      <c r="LHH263" s="9"/>
      <c r="LHI263" s="9"/>
      <c r="LHJ263" s="9"/>
      <c r="LHK263" s="9"/>
      <c r="LHL263" s="9"/>
      <c r="LHM263" s="9"/>
      <c r="LHN263" s="9"/>
      <c r="LHO263" s="9"/>
      <c r="LHP263" s="9"/>
      <c r="LHQ263" s="9"/>
      <c r="LHR263" s="9"/>
      <c r="LHS263" s="9"/>
      <c r="LHT263" s="9"/>
      <c r="LHU263" s="9"/>
      <c r="LHV263" s="9"/>
      <c r="LHW263" s="9"/>
      <c r="LHX263" s="9"/>
      <c r="LHY263" s="9"/>
      <c r="LHZ263" s="9"/>
      <c r="LIA263" s="9"/>
      <c r="LIB263" s="9"/>
      <c r="LIC263" s="9"/>
      <c r="LID263" s="9"/>
      <c r="LIE263" s="9"/>
      <c r="LIF263" s="9"/>
      <c r="LIG263" s="9"/>
      <c r="LIH263" s="9"/>
      <c r="LII263" s="9"/>
      <c r="LIJ263" s="9"/>
      <c r="LIK263" s="9"/>
      <c r="LIL263" s="9"/>
      <c r="LIM263" s="9"/>
      <c r="LIN263" s="9"/>
      <c r="LIO263" s="9"/>
      <c r="LIP263" s="9"/>
      <c r="LIQ263" s="9"/>
      <c r="LIR263" s="9"/>
      <c r="LIS263" s="9"/>
      <c r="LIT263" s="9"/>
      <c r="LIU263" s="9"/>
      <c r="LIV263" s="9"/>
      <c r="LIW263" s="9"/>
      <c r="LIX263" s="9"/>
      <c r="LIY263" s="9"/>
      <c r="LIZ263" s="9"/>
      <c r="LJA263" s="9"/>
      <c r="LJB263" s="9"/>
      <c r="LJC263" s="9"/>
      <c r="LJD263" s="9"/>
      <c r="LJE263" s="9"/>
      <c r="LJF263" s="9"/>
      <c r="LJG263" s="9"/>
      <c r="LJH263" s="9"/>
      <c r="LJI263" s="9"/>
      <c r="LJJ263" s="9"/>
      <c r="LJK263" s="9"/>
      <c r="LJL263" s="9"/>
      <c r="LJM263" s="9"/>
      <c r="LJN263" s="9"/>
      <c r="LJO263" s="9"/>
      <c r="LJP263" s="9"/>
      <c r="LJQ263" s="9"/>
      <c r="LJR263" s="9"/>
      <c r="LJS263" s="9"/>
      <c r="LJT263" s="9"/>
      <c r="LJU263" s="9"/>
      <c r="LJV263" s="9"/>
      <c r="LJW263" s="9"/>
      <c r="LJX263" s="9"/>
      <c r="LJY263" s="9"/>
      <c r="LJZ263" s="9"/>
      <c r="LKA263" s="9"/>
      <c r="LKB263" s="9"/>
      <c r="LKC263" s="9"/>
      <c r="LKD263" s="9"/>
      <c r="LKE263" s="9"/>
      <c r="LKF263" s="9"/>
      <c r="LKG263" s="9"/>
      <c r="LKH263" s="9"/>
      <c r="LKI263" s="9"/>
      <c r="LKJ263" s="9"/>
      <c r="LKK263" s="9"/>
      <c r="LKL263" s="9"/>
      <c r="LKM263" s="9"/>
      <c r="LKN263" s="9"/>
      <c r="LKO263" s="9"/>
      <c r="LKP263" s="9"/>
      <c r="LKQ263" s="9"/>
      <c r="LKR263" s="9"/>
      <c r="LKS263" s="9"/>
      <c r="LKT263" s="9"/>
      <c r="LKU263" s="9"/>
      <c r="LKV263" s="9"/>
      <c r="LKW263" s="9"/>
      <c r="LKX263" s="9"/>
      <c r="LKY263" s="9"/>
      <c r="LKZ263" s="9"/>
      <c r="LLA263" s="9"/>
      <c r="LLB263" s="9"/>
      <c r="LLC263" s="9"/>
      <c r="LLD263" s="9"/>
      <c r="LLE263" s="9"/>
      <c r="LLF263" s="9"/>
      <c r="LLG263" s="9"/>
      <c r="LLH263" s="9"/>
      <c r="LLI263" s="9"/>
      <c r="LLJ263" s="9"/>
      <c r="LLK263" s="9"/>
      <c r="LLL263" s="9"/>
      <c r="LLM263" s="9"/>
      <c r="LLN263" s="9"/>
      <c r="LLO263" s="9"/>
      <c r="LLP263" s="9"/>
      <c r="LLQ263" s="9"/>
      <c r="LLR263" s="9"/>
      <c r="LLS263" s="9"/>
      <c r="LLT263" s="9"/>
      <c r="LLU263" s="9"/>
      <c r="LLV263" s="9"/>
      <c r="LLW263" s="9"/>
      <c r="LLX263" s="9"/>
      <c r="LLY263" s="9"/>
      <c r="LLZ263" s="9"/>
      <c r="LMA263" s="9"/>
      <c r="LMB263" s="9"/>
      <c r="LMC263" s="9"/>
      <c r="LMD263" s="9"/>
      <c r="LME263" s="9"/>
      <c r="LMF263" s="9"/>
      <c r="LMG263" s="9"/>
      <c r="LMH263" s="9"/>
      <c r="LMI263" s="9"/>
      <c r="LMJ263" s="9"/>
      <c r="LMK263" s="9"/>
      <c r="LML263" s="9"/>
      <c r="LMM263" s="9"/>
      <c r="LMN263" s="9"/>
      <c r="LMO263" s="9"/>
      <c r="LMP263" s="9"/>
      <c r="LMQ263" s="9"/>
      <c r="LMR263" s="9"/>
      <c r="LMS263" s="9"/>
      <c r="LMT263" s="9"/>
      <c r="LMU263" s="9"/>
      <c r="LMV263" s="9"/>
      <c r="LMW263" s="9"/>
      <c r="LMX263" s="9"/>
      <c r="LMY263" s="9"/>
      <c r="LMZ263" s="9"/>
      <c r="LNA263" s="9"/>
      <c r="LNB263" s="9"/>
      <c r="LNC263" s="9"/>
      <c r="LND263" s="9"/>
      <c r="LNE263" s="9"/>
      <c r="LNF263" s="9"/>
      <c r="LNG263" s="9"/>
      <c r="LNH263" s="9"/>
      <c r="LNI263" s="9"/>
      <c r="LNJ263" s="9"/>
      <c r="LNK263" s="9"/>
      <c r="LNL263" s="9"/>
      <c r="LNM263" s="9"/>
      <c r="LNN263" s="9"/>
      <c r="LNO263" s="9"/>
      <c r="LNP263" s="9"/>
      <c r="LNQ263" s="9"/>
      <c r="LNR263" s="9"/>
      <c r="LNS263" s="9"/>
      <c r="LNT263" s="9"/>
      <c r="LNU263" s="9"/>
      <c r="LNV263" s="9"/>
      <c r="LNW263" s="9"/>
      <c r="LNX263" s="9"/>
      <c r="LNY263" s="9"/>
      <c r="LNZ263" s="9"/>
      <c r="LOA263" s="9"/>
      <c r="LOB263" s="9"/>
      <c r="LOC263" s="9"/>
      <c r="LOD263" s="9"/>
      <c r="LOE263" s="9"/>
      <c r="LOF263" s="9"/>
      <c r="LOG263" s="9"/>
      <c r="LOH263" s="9"/>
      <c r="LOI263" s="9"/>
      <c r="LOJ263" s="9"/>
      <c r="LOK263" s="9"/>
      <c r="LOL263" s="9"/>
      <c r="LOM263" s="9"/>
      <c r="LON263" s="9"/>
      <c r="LOO263" s="9"/>
      <c r="LOP263" s="9"/>
      <c r="LOQ263" s="9"/>
      <c r="LOR263" s="9"/>
      <c r="LOS263" s="9"/>
      <c r="LOT263" s="9"/>
      <c r="LOU263" s="9"/>
      <c r="LOV263" s="9"/>
      <c r="LOW263" s="9"/>
      <c r="LOX263" s="9"/>
      <c r="LOY263" s="9"/>
      <c r="LOZ263" s="9"/>
      <c r="LPA263" s="9"/>
      <c r="LPB263" s="9"/>
      <c r="LPC263" s="9"/>
      <c r="LPD263" s="9"/>
      <c r="LPE263" s="9"/>
      <c r="LPF263" s="9"/>
      <c r="LPG263" s="9"/>
      <c r="LPH263" s="9"/>
      <c r="LPI263" s="9"/>
      <c r="LPJ263" s="9"/>
      <c r="LPK263" s="9"/>
      <c r="LPL263" s="9"/>
      <c r="LPM263" s="9"/>
      <c r="LPN263" s="9"/>
      <c r="LPO263" s="9"/>
      <c r="LPP263" s="9"/>
      <c r="LPQ263" s="9"/>
      <c r="LPR263" s="9"/>
      <c r="LPS263" s="9"/>
      <c r="LPT263" s="9"/>
      <c r="LPU263" s="9"/>
      <c r="LPV263" s="9"/>
      <c r="LPW263" s="9"/>
      <c r="LPX263" s="9"/>
      <c r="LPY263" s="9"/>
      <c r="LPZ263" s="9"/>
      <c r="LQA263" s="9"/>
      <c r="LQB263" s="9"/>
      <c r="LQC263" s="9"/>
      <c r="LQD263" s="9"/>
      <c r="LQE263" s="9"/>
      <c r="LQF263" s="9"/>
      <c r="LQG263" s="9"/>
      <c r="LQH263" s="9"/>
      <c r="LQI263" s="9"/>
      <c r="LQJ263" s="9"/>
      <c r="LQK263" s="9"/>
      <c r="LQL263" s="9"/>
      <c r="LQM263" s="9"/>
      <c r="LQN263" s="9"/>
      <c r="LQO263" s="9"/>
      <c r="LQP263" s="9"/>
      <c r="LQQ263" s="9"/>
      <c r="LQR263" s="9"/>
      <c r="LQS263" s="9"/>
      <c r="LQT263" s="9"/>
      <c r="LQU263" s="9"/>
      <c r="LQV263" s="9"/>
      <c r="LQW263" s="9"/>
      <c r="LQX263" s="9"/>
      <c r="LQY263" s="9"/>
      <c r="LQZ263" s="9"/>
      <c r="LRA263" s="9"/>
      <c r="LRB263" s="9"/>
      <c r="LRC263" s="9"/>
      <c r="LRD263" s="9"/>
      <c r="LRE263" s="9"/>
      <c r="LRF263" s="9"/>
      <c r="LRG263" s="9"/>
      <c r="LRH263" s="9"/>
      <c r="LRI263" s="9"/>
      <c r="LRJ263" s="9"/>
      <c r="LRK263" s="9"/>
      <c r="LRL263" s="9"/>
      <c r="LRM263" s="9"/>
      <c r="LRN263" s="9"/>
      <c r="LRO263" s="9"/>
      <c r="LRP263" s="9"/>
      <c r="LRQ263" s="9"/>
      <c r="LRR263" s="9"/>
      <c r="LRS263" s="9"/>
      <c r="LRT263" s="9"/>
      <c r="LRU263" s="9"/>
      <c r="LRV263" s="9"/>
      <c r="LRW263" s="9"/>
      <c r="LRX263" s="9"/>
      <c r="LRY263" s="9"/>
      <c r="LRZ263" s="9"/>
      <c r="LSA263" s="9"/>
      <c r="LSB263" s="9"/>
      <c r="LSC263" s="9"/>
      <c r="LSD263" s="9"/>
      <c r="LSE263" s="9"/>
      <c r="LSF263" s="9"/>
      <c r="LSG263" s="9"/>
      <c r="LSH263" s="9"/>
      <c r="LSI263" s="9"/>
      <c r="LSJ263" s="9"/>
      <c r="LSK263" s="9"/>
      <c r="LSL263" s="9"/>
      <c r="LSM263" s="9"/>
      <c r="LSN263" s="9"/>
      <c r="LSO263" s="9"/>
      <c r="LSP263" s="9"/>
      <c r="LSQ263" s="9"/>
      <c r="LSR263" s="9"/>
      <c r="LSS263" s="9"/>
      <c r="LST263" s="9"/>
      <c r="LSU263" s="9"/>
      <c r="LSV263" s="9"/>
      <c r="LSW263" s="9"/>
      <c r="LSX263" s="9"/>
      <c r="LSY263" s="9"/>
      <c r="LSZ263" s="9"/>
      <c r="LTA263" s="9"/>
      <c r="LTB263" s="9"/>
      <c r="LTC263" s="9"/>
      <c r="LTD263" s="9"/>
      <c r="LTE263" s="9"/>
      <c r="LTF263" s="9"/>
      <c r="LTG263" s="9"/>
      <c r="LTH263" s="9"/>
      <c r="LTI263" s="9"/>
      <c r="LTJ263" s="9"/>
      <c r="LTK263" s="9"/>
      <c r="LTL263" s="9"/>
      <c r="LTM263" s="9"/>
      <c r="LTN263" s="9"/>
      <c r="LTO263" s="9"/>
      <c r="LTP263" s="9"/>
      <c r="LTQ263" s="9"/>
      <c r="LTR263" s="9"/>
      <c r="LTS263" s="9"/>
      <c r="LTT263" s="9"/>
      <c r="LTU263" s="9"/>
      <c r="LTV263" s="9"/>
      <c r="LTW263" s="9"/>
      <c r="LTX263" s="9"/>
      <c r="LTY263" s="9"/>
      <c r="LTZ263" s="9"/>
      <c r="LUA263" s="9"/>
      <c r="LUB263" s="9"/>
      <c r="LUC263" s="9"/>
      <c r="LUD263" s="9"/>
      <c r="LUE263" s="9"/>
      <c r="LUF263" s="9"/>
      <c r="LUG263" s="9"/>
      <c r="LUH263" s="9"/>
      <c r="LUI263" s="9"/>
      <c r="LUJ263" s="9"/>
      <c r="LUK263" s="9"/>
      <c r="LUL263" s="9"/>
      <c r="LUM263" s="9"/>
      <c r="LUN263" s="9"/>
      <c r="LUO263" s="9"/>
      <c r="LUP263" s="9"/>
      <c r="LUQ263" s="9"/>
      <c r="LUR263" s="9"/>
      <c r="LUS263" s="9"/>
      <c r="LUT263" s="9"/>
      <c r="LUU263" s="9"/>
      <c r="LUV263" s="9"/>
      <c r="LUW263" s="9"/>
      <c r="LUX263" s="9"/>
      <c r="LUY263" s="9"/>
      <c r="LUZ263" s="9"/>
      <c r="LVA263" s="9"/>
      <c r="LVB263" s="9"/>
      <c r="LVC263" s="9"/>
      <c r="LVD263" s="9"/>
      <c r="LVE263" s="9"/>
      <c r="LVF263" s="9"/>
      <c r="LVG263" s="9"/>
      <c r="LVH263" s="9"/>
      <c r="LVI263" s="9"/>
      <c r="LVJ263" s="9"/>
      <c r="LVK263" s="9"/>
      <c r="LVL263" s="9"/>
      <c r="LVM263" s="9"/>
      <c r="LVN263" s="9"/>
      <c r="LVO263" s="9"/>
      <c r="LVP263" s="9"/>
      <c r="LVQ263" s="9"/>
      <c r="LVR263" s="9"/>
      <c r="LVS263" s="9"/>
      <c r="LVT263" s="9"/>
      <c r="LVU263" s="9"/>
      <c r="LVV263" s="9"/>
      <c r="LVW263" s="9"/>
      <c r="LVX263" s="9"/>
      <c r="LVY263" s="9"/>
      <c r="LVZ263" s="9"/>
      <c r="LWA263" s="9"/>
      <c r="LWB263" s="9"/>
      <c r="LWC263" s="9"/>
      <c r="LWD263" s="9"/>
      <c r="LWE263" s="9"/>
      <c r="LWF263" s="9"/>
      <c r="LWG263" s="9"/>
      <c r="LWH263" s="9"/>
      <c r="LWI263" s="9"/>
      <c r="LWJ263" s="9"/>
      <c r="LWK263" s="9"/>
      <c r="LWL263" s="9"/>
      <c r="LWM263" s="9"/>
      <c r="LWN263" s="9"/>
      <c r="LWO263" s="9"/>
      <c r="LWP263" s="9"/>
      <c r="LWQ263" s="9"/>
      <c r="LWR263" s="9"/>
      <c r="LWS263" s="9"/>
      <c r="LWT263" s="9"/>
      <c r="LWU263" s="9"/>
      <c r="LWV263" s="9"/>
      <c r="LWW263" s="9"/>
      <c r="LWX263" s="9"/>
      <c r="LWY263" s="9"/>
      <c r="LWZ263" s="9"/>
      <c r="LXA263" s="9"/>
      <c r="LXB263" s="9"/>
      <c r="LXC263" s="9"/>
      <c r="LXD263" s="9"/>
      <c r="LXE263" s="9"/>
      <c r="LXF263" s="9"/>
      <c r="LXG263" s="9"/>
      <c r="LXH263" s="9"/>
      <c r="LXI263" s="9"/>
      <c r="LXJ263" s="9"/>
      <c r="LXK263" s="9"/>
      <c r="LXL263" s="9"/>
      <c r="LXM263" s="9"/>
      <c r="LXN263" s="9"/>
      <c r="LXO263" s="9"/>
      <c r="LXP263" s="9"/>
      <c r="LXQ263" s="9"/>
      <c r="LXR263" s="9"/>
      <c r="LXS263" s="9"/>
      <c r="LXT263" s="9"/>
      <c r="LXU263" s="9"/>
      <c r="LXV263" s="9"/>
      <c r="LXW263" s="9"/>
      <c r="LXX263" s="9"/>
      <c r="LXY263" s="9"/>
      <c r="LXZ263" s="9"/>
      <c r="LYA263" s="9"/>
      <c r="LYB263" s="9"/>
      <c r="LYC263" s="9"/>
      <c r="LYD263" s="9"/>
      <c r="LYE263" s="9"/>
      <c r="LYF263" s="9"/>
      <c r="LYG263" s="9"/>
      <c r="LYH263" s="9"/>
      <c r="LYI263" s="9"/>
      <c r="LYJ263" s="9"/>
      <c r="LYK263" s="9"/>
      <c r="LYL263" s="9"/>
      <c r="LYM263" s="9"/>
      <c r="LYN263" s="9"/>
      <c r="LYO263" s="9"/>
      <c r="LYP263" s="9"/>
      <c r="LYQ263" s="9"/>
      <c r="LYR263" s="9"/>
      <c r="LYS263" s="9"/>
      <c r="LYT263" s="9"/>
      <c r="LYU263" s="9"/>
      <c r="LYV263" s="9"/>
      <c r="LYW263" s="9"/>
      <c r="LYX263" s="9"/>
      <c r="LYY263" s="9"/>
      <c r="LYZ263" s="9"/>
      <c r="LZA263" s="9"/>
      <c r="LZB263" s="9"/>
      <c r="LZC263" s="9"/>
      <c r="LZD263" s="9"/>
      <c r="LZE263" s="9"/>
      <c r="LZF263" s="9"/>
      <c r="LZG263" s="9"/>
      <c r="LZH263" s="9"/>
      <c r="LZI263" s="9"/>
      <c r="LZJ263" s="9"/>
      <c r="LZK263" s="9"/>
      <c r="LZL263" s="9"/>
      <c r="LZM263" s="9"/>
      <c r="LZN263" s="9"/>
      <c r="LZO263" s="9"/>
      <c r="LZP263" s="9"/>
      <c r="LZQ263" s="9"/>
      <c r="LZR263" s="9"/>
      <c r="LZS263" s="9"/>
      <c r="LZT263" s="9"/>
      <c r="LZU263" s="9"/>
      <c r="LZV263" s="9"/>
      <c r="LZW263" s="9"/>
      <c r="LZX263" s="9"/>
      <c r="LZY263" s="9"/>
      <c r="LZZ263" s="9"/>
      <c r="MAA263" s="9"/>
      <c r="MAB263" s="9"/>
      <c r="MAC263" s="9"/>
      <c r="MAD263" s="9"/>
      <c r="MAE263" s="9"/>
      <c r="MAF263" s="9"/>
      <c r="MAG263" s="9"/>
      <c r="MAH263" s="9"/>
      <c r="MAI263" s="9"/>
      <c r="MAJ263" s="9"/>
      <c r="MAK263" s="9"/>
      <c r="MAL263" s="9"/>
      <c r="MAM263" s="9"/>
      <c r="MAN263" s="9"/>
      <c r="MAO263" s="9"/>
      <c r="MAP263" s="9"/>
      <c r="MAQ263" s="9"/>
      <c r="MAR263" s="9"/>
      <c r="MAS263" s="9"/>
      <c r="MAT263" s="9"/>
      <c r="MAU263" s="9"/>
      <c r="MAV263" s="9"/>
      <c r="MAW263" s="9"/>
      <c r="MAX263" s="9"/>
      <c r="MAY263" s="9"/>
      <c r="MAZ263" s="9"/>
      <c r="MBA263" s="9"/>
      <c r="MBB263" s="9"/>
      <c r="MBC263" s="9"/>
      <c r="MBD263" s="9"/>
      <c r="MBE263" s="9"/>
      <c r="MBF263" s="9"/>
      <c r="MBG263" s="9"/>
      <c r="MBH263" s="9"/>
      <c r="MBI263" s="9"/>
      <c r="MBJ263" s="9"/>
      <c r="MBK263" s="9"/>
      <c r="MBL263" s="9"/>
      <c r="MBM263" s="9"/>
      <c r="MBN263" s="9"/>
      <c r="MBO263" s="9"/>
      <c r="MBP263" s="9"/>
      <c r="MBQ263" s="9"/>
      <c r="MBR263" s="9"/>
      <c r="MBS263" s="9"/>
      <c r="MBT263" s="9"/>
      <c r="MBU263" s="9"/>
      <c r="MBV263" s="9"/>
      <c r="MBW263" s="9"/>
      <c r="MBX263" s="9"/>
      <c r="MBY263" s="9"/>
      <c r="MBZ263" s="9"/>
      <c r="MCA263" s="9"/>
      <c r="MCB263" s="9"/>
      <c r="MCC263" s="9"/>
      <c r="MCD263" s="9"/>
      <c r="MCE263" s="9"/>
      <c r="MCF263" s="9"/>
      <c r="MCG263" s="9"/>
      <c r="MCH263" s="9"/>
      <c r="MCI263" s="9"/>
      <c r="MCJ263" s="9"/>
      <c r="MCK263" s="9"/>
      <c r="MCL263" s="9"/>
      <c r="MCM263" s="9"/>
      <c r="MCN263" s="9"/>
      <c r="MCO263" s="9"/>
      <c r="MCP263" s="9"/>
      <c r="MCQ263" s="9"/>
      <c r="MCR263" s="9"/>
      <c r="MCS263" s="9"/>
      <c r="MCT263" s="9"/>
      <c r="MCU263" s="9"/>
      <c r="MCV263" s="9"/>
      <c r="MCW263" s="9"/>
      <c r="MCX263" s="9"/>
      <c r="MCY263" s="9"/>
      <c r="MCZ263" s="9"/>
      <c r="MDA263" s="9"/>
      <c r="MDB263" s="9"/>
      <c r="MDC263" s="9"/>
      <c r="MDD263" s="9"/>
      <c r="MDE263" s="9"/>
      <c r="MDF263" s="9"/>
      <c r="MDG263" s="9"/>
      <c r="MDH263" s="9"/>
      <c r="MDI263" s="9"/>
      <c r="MDJ263" s="9"/>
      <c r="MDK263" s="9"/>
      <c r="MDL263" s="9"/>
      <c r="MDM263" s="9"/>
      <c r="MDN263" s="9"/>
      <c r="MDO263" s="9"/>
      <c r="MDP263" s="9"/>
      <c r="MDQ263" s="9"/>
      <c r="MDR263" s="9"/>
      <c r="MDS263" s="9"/>
      <c r="MDT263" s="9"/>
      <c r="MDU263" s="9"/>
      <c r="MDV263" s="9"/>
      <c r="MDW263" s="9"/>
      <c r="MDX263" s="9"/>
      <c r="MDY263" s="9"/>
      <c r="MDZ263" s="9"/>
      <c r="MEA263" s="9"/>
      <c r="MEB263" s="9"/>
      <c r="MEC263" s="9"/>
      <c r="MED263" s="9"/>
      <c r="MEE263" s="9"/>
      <c r="MEF263" s="9"/>
      <c r="MEG263" s="9"/>
      <c r="MEH263" s="9"/>
      <c r="MEI263" s="9"/>
      <c r="MEJ263" s="9"/>
      <c r="MEK263" s="9"/>
      <c r="MEL263" s="9"/>
      <c r="MEM263" s="9"/>
      <c r="MEN263" s="9"/>
      <c r="MEO263" s="9"/>
      <c r="MEP263" s="9"/>
      <c r="MEQ263" s="9"/>
      <c r="MER263" s="9"/>
      <c r="MES263" s="9"/>
      <c r="MET263" s="9"/>
      <c r="MEU263" s="9"/>
      <c r="MEV263" s="9"/>
      <c r="MEW263" s="9"/>
      <c r="MEX263" s="9"/>
      <c r="MEY263" s="9"/>
      <c r="MEZ263" s="9"/>
      <c r="MFA263" s="9"/>
      <c r="MFB263" s="9"/>
      <c r="MFC263" s="9"/>
      <c r="MFD263" s="9"/>
      <c r="MFE263" s="9"/>
      <c r="MFF263" s="9"/>
      <c r="MFG263" s="9"/>
      <c r="MFH263" s="9"/>
      <c r="MFI263" s="9"/>
      <c r="MFJ263" s="9"/>
      <c r="MFK263" s="9"/>
      <c r="MFL263" s="9"/>
      <c r="MFM263" s="9"/>
      <c r="MFN263" s="9"/>
      <c r="MFO263" s="9"/>
      <c r="MFP263" s="9"/>
      <c r="MFQ263" s="9"/>
      <c r="MFR263" s="9"/>
      <c r="MFS263" s="9"/>
      <c r="MFT263" s="9"/>
      <c r="MFU263" s="9"/>
      <c r="MFV263" s="9"/>
      <c r="MFW263" s="9"/>
      <c r="MFX263" s="9"/>
      <c r="MFY263" s="9"/>
      <c r="MFZ263" s="9"/>
      <c r="MGA263" s="9"/>
      <c r="MGB263" s="9"/>
      <c r="MGC263" s="9"/>
      <c r="MGD263" s="9"/>
      <c r="MGE263" s="9"/>
      <c r="MGF263" s="9"/>
      <c r="MGG263" s="9"/>
      <c r="MGH263" s="9"/>
      <c r="MGI263" s="9"/>
      <c r="MGJ263" s="9"/>
      <c r="MGK263" s="9"/>
      <c r="MGL263" s="9"/>
      <c r="MGM263" s="9"/>
      <c r="MGN263" s="9"/>
      <c r="MGO263" s="9"/>
      <c r="MGP263" s="9"/>
      <c r="MGQ263" s="9"/>
      <c r="MGR263" s="9"/>
      <c r="MGS263" s="9"/>
      <c r="MGT263" s="9"/>
      <c r="MGU263" s="9"/>
      <c r="MGV263" s="9"/>
      <c r="MGW263" s="9"/>
      <c r="MGX263" s="9"/>
      <c r="MGY263" s="9"/>
      <c r="MGZ263" s="9"/>
      <c r="MHA263" s="9"/>
      <c r="MHB263" s="9"/>
      <c r="MHC263" s="9"/>
      <c r="MHD263" s="9"/>
      <c r="MHE263" s="9"/>
      <c r="MHF263" s="9"/>
      <c r="MHG263" s="9"/>
      <c r="MHH263" s="9"/>
      <c r="MHI263" s="9"/>
      <c r="MHJ263" s="9"/>
      <c r="MHK263" s="9"/>
      <c r="MHL263" s="9"/>
      <c r="MHM263" s="9"/>
      <c r="MHN263" s="9"/>
      <c r="MHO263" s="9"/>
      <c r="MHP263" s="9"/>
      <c r="MHQ263" s="9"/>
      <c r="MHR263" s="9"/>
      <c r="MHS263" s="9"/>
      <c r="MHT263" s="9"/>
      <c r="MHU263" s="9"/>
      <c r="MHV263" s="9"/>
      <c r="MHW263" s="9"/>
      <c r="MHX263" s="9"/>
      <c r="MHY263" s="9"/>
      <c r="MHZ263" s="9"/>
      <c r="MIA263" s="9"/>
      <c r="MIB263" s="9"/>
      <c r="MIC263" s="9"/>
      <c r="MID263" s="9"/>
      <c r="MIE263" s="9"/>
      <c r="MIF263" s="9"/>
      <c r="MIG263" s="9"/>
      <c r="MIH263" s="9"/>
      <c r="MII263" s="9"/>
      <c r="MIJ263" s="9"/>
      <c r="MIK263" s="9"/>
      <c r="MIL263" s="9"/>
      <c r="MIM263" s="9"/>
      <c r="MIN263" s="9"/>
      <c r="MIO263" s="9"/>
      <c r="MIP263" s="9"/>
      <c r="MIQ263" s="9"/>
      <c r="MIR263" s="9"/>
      <c r="MIS263" s="9"/>
      <c r="MIT263" s="9"/>
      <c r="MIU263" s="9"/>
      <c r="MIV263" s="9"/>
      <c r="MIW263" s="9"/>
      <c r="MIX263" s="9"/>
      <c r="MIY263" s="9"/>
      <c r="MIZ263" s="9"/>
      <c r="MJA263" s="9"/>
      <c r="MJB263" s="9"/>
      <c r="MJC263" s="9"/>
      <c r="MJD263" s="9"/>
      <c r="MJE263" s="9"/>
      <c r="MJF263" s="9"/>
      <c r="MJG263" s="9"/>
      <c r="MJH263" s="9"/>
      <c r="MJI263" s="9"/>
      <c r="MJJ263" s="9"/>
      <c r="MJK263" s="9"/>
      <c r="MJL263" s="9"/>
      <c r="MJM263" s="9"/>
      <c r="MJN263" s="9"/>
      <c r="MJO263" s="9"/>
      <c r="MJP263" s="9"/>
      <c r="MJQ263" s="9"/>
      <c r="MJR263" s="9"/>
      <c r="MJS263" s="9"/>
      <c r="MJT263" s="9"/>
      <c r="MJU263" s="9"/>
      <c r="MJV263" s="9"/>
      <c r="MJW263" s="9"/>
      <c r="MJX263" s="9"/>
      <c r="MJY263" s="9"/>
      <c r="MJZ263" s="9"/>
      <c r="MKA263" s="9"/>
      <c r="MKB263" s="9"/>
      <c r="MKC263" s="9"/>
      <c r="MKD263" s="9"/>
      <c r="MKE263" s="9"/>
      <c r="MKF263" s="9"/>
      <c r="MKG263" s="9"/>
      <c r="MKH263" s="9"/>
      <c r="MKI263" s="9"/>
      <c r="MKJ263" s="9"/>
      <c r="MKK263" s="9"/>
      <c r="MKL263" s="9"/>
      <c r="MKM263" s="9"/>
      <c r="MKN263" s="9"/>
      <c r="MKO263" s="9"/>
      <c r="MKP263" s="9"/>
      <c r="MKQ263" s="9"/>
      <c r="MKR263" s="9"/>
      <c r="MKS263" s="9"/>
      <c r="MKT263" s="9"/>
      <c r="MKU263" s="9"/>
      <c r="MKV263" s="9"/>
      <c r="MKW263" s="9"/>
      <c r="MKX263" s="9"/>
      <c r="MKY263" s="9"/>
      <c r="MKZ263" s="9"/>
      <c r="MLA263" s="9"/>
      <c r="MLB263" s="9"/>
      <c r="MLC263" s="9"/>
      <c r="MLD263" s="9"/>
      <c r="MLE263" s="9"/>
      <c r="MLF263" s="9"/>
      <c r="MLG263" s="9"/>
      <c r="MLH263" s="9"/>
      <c r="MLI263" s="9"/>
      <c r="MLJ263" s="9"/>
      <c r="MLK263" s="9"/>
      <c r="MLL263" s="9"/>
      <c r="MLM263" s="9"/>
      <c r="MLN263" s="9"/>
      <c r="MLO263" s="9"/>
      <c r="MLP263" s="9"/>
      <c r="MLQ263" s="9"/>
      <c r="MLR263" s="9"/>
      <c r="MLS263" s="9"/>
      <c r="MLT263" s="9"/>
      <c r="MLU263" s="9"/>
      <c r="MLV263" s="9"/>
      <c r="MLW263" s="9"/>
      <c r="MLX263" s="9"/>
      <c r="MLY263" s="9"/>
      <c r="MLZ263" s="9"/>
      <c r="MMA263" s="9"/>
      <c r="MMB263" s="9"/>
      <c r="MMC263" s="9"/>
      <c r="MMD263" s="9"/>
      <c r="MME263" s="9"/>
      <c r="MMF263" s="9"/>
      <c r="MMG263" s="9"/>
      <c r="MMH263" s="9"/>
      <c r="MMI263" s="9"/>
      <c r="MMJ263" s="9"/>
      <c r="MMK263" s="9"/>
      <c r="MML263" s="9"/>
      <c r="MMM263" s="9"/>
      <c r="MMN263" s="9"/>
      <c r="MMO263" s="9"/>
      <c r="MMP263" s="9"/>
      <c r="MMQ263" s="9"/>
      <c r="MMR263" s="9"/>
      <c r="MMS263" s="9"/>
      <c r="MMT263" s="9"/>
      <c r="MMU263" s="9"/>
      <c r="MMV263" s="9"/>
      <c r="MMW263" s="9"/>
      <c r="MMX263" s="9"/>
      <c r="MMY263" s="9"/>
      <c r="MMZ263" s="9"/>
      <c r="MNA263" s="9"/>
      <c r="MNB263" s="9"/>
      <c r="MNC263" s="9"/>
      <c r="MND263" s="9"/>
      <c r="MNE263" s="9"/>
      <c r="MNF263" s="9"/>
      <c r="MNG263" s="9"/>
      <c r="MNH263" s="9"/>
      <c r="MNI263" s="9"/>
      <c r="MNJ263" s="9"/>
      <c r="MNK263" s="9"/>
      <c r="MNL263" s="9"/>
      <c r="MNM263" s="9"/>
      <c r="MNN263" s="9"/>
      <c r="MNO263" s="9"/>
      <c r="MNP263" s="9"/>
      <c r="MNQ263" s="9"/>
      <c r="MNR263" s="9"/>
      <c r="MNS263" s="9"/>
      <c r="MNT263" s="9"/>
      <c r="MNU263" s="9"/>
      <c r="MNV263" s="9"/>
      <c r="MNW263" s="9"/>
      <c r="MNX263" s="9"/>
      <c r="MNY263" s="9"/>
      <c r="MNZ263" s="9"/>
      <c r="MOA263" s="9"/>
      <c r="MOB263" s="9"/>
      <c r="MOC263" s="9"/>
      <c r="MOD263" s="9"/>
      <c r="MOE263" s="9"/>
      <c r="MOF263" s="9"/>
      <c r="MOG263" s="9"/>
      <c r="MOH263" s="9"/>
      <c r="MOI263" s="9"/>
      <c r="MOJ263" s="9"/>
      <c r="MOK263" s="9"/>
      <c r="MOL263" s="9"/>
      <c r="MOM263" s="9"/>
      <c r="MON263" s="9"/>
      <c r="MOO263" s="9"/>
      <c r="MOP263" s="9"/>
      <c r="MOQ263" s="9"/>
      <c r="MOR263" s="9"/>
      <c r="MOS263" s="9"/>
      <c r="MOT263" s="9"/>
      <c r="MOU263" s="9"/>
      <c r="MOV263" s="9"/>
      <c r="MOW263" s="9"/>
      <c r="MOX263" s="9"/>
      <c r="MOY263" s="9"/>
      <c r="MOZ263" s="9"/>
      <c r="MPA263" s="9"/>
      <c r="MPB263" s="9"/>
      <c r="MPC263" s="9"/>
      <c r="MPD263" s="9"/>
      <c r="MPE263" s="9"/>
      <c r="MPF263" s="9"/>
      <c r="MPG263" s="9"/>
      <c r="MPH263" s="9"/>
      <c r="MPI263" s="9"/>
      <c r="MPJ263" s="9"/>
      <c r="MPK263" s="9"/>
      <c r="MPL263" s="9"/>
      <c r="MPM263" s="9"/>
      <c r="MPN263" s="9"/>
      <c r="MPO263" s="9"/>
      <c r="MPP263" s="9"/>
      <c r="MPQ263" s="9"/>
      <c r="MPR263" s="9"/>
      <c r="MPS263" s="9"/>
      <c r="MPT263" s="9"/>
      <c r="MPU263" s="9"/>
      <c r="MPV263" s="9"/>
      <c r="MPW263" s="9"/>
      <c r="MPX263" s="9"/>
      <c r="MPY263" s="9"/>
      <c r="MPZ263" s="9"/>
      <c r="MQA263" s="9"/>
      <c r="MQB263" s="9"/>
      <c r="MQC263" s="9"/>
      <c r="MQD263" s="9"/>
      <c r="MQE263" s="9"/>
      <c r="MQF263" s="9"/>
      <c r="MQG263" s="9"/>
      <c r="MQH263" s="9"/>
      <c r="MQI263" s="9"/>
      <c r="MQJ263" s="9"/>
      <c r="MQK263" s="9"/>
      <c r="MQL263" s="9"/>
      <c r="MQM263" s="9"/>
      <c r="MQN263" s="9"/>
      <c r="MQO263" s="9"/>
      <c r="MQP263" s="9"/>
      <c r="MQQ263" s="9"/>
      <c r="MQR263" s="9"/>
      <c r="MQS263" s="9"/>
      <c r="MQT263" s="9"/>
      <c r="MQU263" s="9"/>
      <c r="MQV263" s="9"/>
      <c r="MQW263" s="9"/>
      <c r="MQX263" s="9"/>
      <c r="MQY263" s="9"/>
      <c r="MQZ263" s="9"/>
      <c r="MRA263" s="9"/>
      <c r="MRB263" s="9"/>
      <c r="MRC263" s="9"/>
      <c r="MRD263" s="9"/>
      <c r="MRE263" s="9"/>
      <c r="MRF263" s="9"/>
      <c r="MRG263" s="9"/>
      <c r="MRH263" s="9"/>
      <c r="MRI263" s="9"/>
      <c r="MRJ263" s="9"/>
      <c r="MRK263" s="9"/>
      <c r="MRL263" s="9"/>
      <c r="MRM263" s="9"/>
      <c r="MRN263" s="9"/>
      <c r="MRO263" s="9"/>
      <c r="MRP263" s="9"/>
      <c r="MRQ263" s="9"/>
      <c r="MRR263" s="9"/>
      <c r="MRS263" s="9"/>
      <c r="MRT263" s="9"/>
      <c r="MRU263" s="9"/>
      <c r="MRV263" s="9"/>
      <c r="MRW263" s="9"/>
      <c r="MRX263" s="9"/>
      <c r="MRY263" s="9"/>
      <c r="MRZ263" s="9"/>
      <c r="MSA263" s="9"/>
      <c r="MSB263" s="9"/>
      <c r="MSC263" s="9"/>
      <c r="MSD263" s="9"/>
      <c r="MSE263" s="9"/>
      <c r="MSF263" s="9"/>
      <c r="MSG263" s="9"/>
      <c r="MSH263" s="9"/>
      <c r="MSI263" s="9"/>
      <c r="MSJ263" s="9"/>
      <c r="MSK263" s="9"/>
      <c r="MSL263" s="9"/>
      <c r="MSM263" s="9"/>
      <c r="MSN263" s="9"/>
      <c r="MSO263" s="9"/>
      <c r="MSP263" s="9"/>
      <c r="MSQ263" s="9"/>
      <c r="MSR263" s="9"/>
      <c r="MSS263" s="9"/>
      <c r="MST263" s="9"/>
      <c r="MSU263" s="9"/>
      <c r="MSV263" s="9"/>
      <c r="MSW263" s="9"/>
      <c r="MSX263" s="9"/>
      <c r="MSY263" s="9"/>
      <c r="MSZ263" s="9"/>
      <c r="MTA263" s="9"/>
      <c r="MTB263" s="9"/>
      <c r="MTC263" s="9"/>
      <c r="MTD263" s="9"/>
      <c r="MTE263" s="9"/>
      <c r="MTF263" s="9"/>
      <c r="MTG263" s="9"/>
      <c r="MTH263" s="9"/>
      <c r="MTI263" s="9"/>
      <c r="MTJ263" s="9"/>
      <c r="MTK263" s="9"/>
      <c r="MTL263" s="9"/>
      <c r="MTM263" s="9"/>
      <c r="MTN263" s="9"/>
      <c r="MTO263" s="9"/>
      <c r="MTP263" s="9"/>
      <c r="MTQ263" s="9"/>
      <c r="MTR263" s="9"/>
      <c r="MTS263" s="9"/>
      <c r="MTT263" s="9"/>
      <c r="MTU263" s="9"/>
      <c r="MTV263" s="9"/>
      <c r="MTW263" s="9"/>
      <c r="MTX263" s="9"/>
      <c r="MTY263" s="9"/>
      <c r="MTZ263" s="9"/>
      <c r="MUA263" s="9"/>
      <c r="MUB263" s="9"/>
      <c r="MUC263" s="9"/>
      <c r="MUD263" s="9"/>
      <c r="MUE263" s="9"/>
      <c r="MUF263" s="9"/>
      <c r="MUG263" s="9"/>
      <c r="MUH263" s="9"/>
      <c r="MUI263" s="9"/>
      <c r="MUJ263" s="9"/>
      <c r="MUK263" s="9"/>
      <c r="MUL263" s="9"/>
      <c r="MUM263" s="9"/>
      <c r="MUN263" s="9"/>
      <c r="MUO263" s="9"/>
      <c r="MUP263" s="9"/>
      <c r="MUQ263" s="9"/>
      <c r="MUR263" s="9"/>
      <c r="MUS263" s="9"/>
      <c r="MUT263" s="9"/>
      <c r="MUU263" s="9"/>
      <c r="MUV263" s="9"/>
      <c r="MUW263" s="9"/>
      <c r="MUX263" s="9"/>
      <c r="MUY263" s="9"/>
      <c r="MUZ263" s="9"/>
      <c r="MVA263" s="9"/>
      <c r="MVB263" s="9"/>
      <c r="MVC263" s="9"/>
      <c r="MVD263" s="9"/>
      <c r="MVE263" s="9"/>
      <c r="MVF263" s="9"/>
      <c r="MVG263" s="9"/>
      <c r="MVH263" s="9"/>
      <c r="MVI263" s="9"/>
      <c r="MVJ263" s="9"/>
      <c r="MVK263" s="9"/>
      <c r="MVL263" s="9"/>
      <c r="MVM263" s="9"/>
      <c r="MVN263" s="9"/>
      <c r="MVO263" s="9"/>
      <c r="MVP263" s="9"/>
      <c r="MVQ263" s="9"/>
      <c r="MVR263" s="9"/>
      <c r="MVS263" s="9"/>
      <c r="MVT263" s="9"/>
      <c r="MVU263" s="9"/>
      <c r="MVV263" s="9"/>
      <c r="MVW263" s="9"/>
      <c r="MVX263" s="9"/>
      <c r="MVY263" s="9"/>
      <c r="MVZ263" s="9"/>
      <c r="MWA263" s="9"/>
      <c r="MWB263" s="9"/>
      <c r="MWC263" s="9"/>
      <c r="MWD263" s="9"/>
      <c r="MWE263" s="9"/>
      <c r="MWF263" s="9"/>
      <c r="MWG263" s="9"/>
      <c r="MWH263" s="9"/>
      <c r="MWI263" s="9"/>
      <c r="MWJ263" s="9"/>
      <c r="MWK263" s="9"/>
      <c r="MWL263" s="9"/>
      <c r="MWM263" s="9"/>
      <c r="MWN263" s="9"/>
      <c r="MWO263" s="9"/>
      <c r="MWP263" s="9"/>
      <c r="MWQ263" s="9"/>
      <c r="MWR263" s="9"/>
      <c r="MWS263" s="9"/>
      <c r="MWT263" s="9"/>
      <c r="MWU263" s="9"/>
      <c r="MWV263" s="9"/>
      <c r="MWW263" s="9"/>
      <c r="MWX263" s="9"/>
      <c r="MWY263" s="9"/>
      <c r="MWZ263" s="9"/>
      <c r="MXA263" s="9"/>
      <c r="MXB263" s="9"/>
      <c r="MXC263" s="9"/>
      <c r="MXD263" s="9"/>
      <c r="MXE263" s="9"/>
      <c r="MXF263" s="9"/>
      <c r="MXG263" s="9"/>
      <c r="MXH263" s="9"/>
      <c r="MXI263" s="9"/>
      <c r="MXJ263" s="9"/>
      <c r="MXK263" s="9"/>
      <c r="MXL263" s="9"/>
      <c r="MXM263" s="9"/>
      <c r="MXN263" s="9"/>
      <c r="MXO263" s="9"/>
      <c r="MXP263" s="9"/>
      <c r="MXQ263" s="9"/>
      <c r="MXR263" s="9"/>
      <c r="MXS263" s="9"/>
      <c r="MXT263" s="9"/>
      <c r="MXU263" s="9"/>
      <c r="MXV263" s="9"/>
      <c r="MXW263" s="9"/>
      <c r="MXX263" s="9"/>
      <c r="MXY263" s="9"/>
      <c r="MXZ263" s="9"/>
      <c r="MYA263" s="9"/>
      <c r="MYB263" s="9"/>
      <c r="MYC263" s="9"/>
      <c r="MYD263" s="9"/>
      <c r="MYE263" s="9"/>
      <c r="MYF263" s="9"/>
      <c r="MYG263" s="9"/>
      <c r="MYH263" s="9"/>
      <c r="MYI263" s="9"/>
      <c r="MYJ263" s="9"/>
      <c r="MYK263" s="9"/>
      <c r="MYL263" s="9"/>
      <c r="MYM263" s="9"/>
      <c r="MYN263" s="9"/>
      <c r="MYO263" s="9"/>
      <c r="MYP263" s="9"/>
      <c r="MYQ263" s="9"/>
      <c r="MYR263" s="9"/>
      <c r="MYS263" s="9"/>
      <c r="MYT263" s="9"/>
      <c r="MYU263" s="9"/>
      <c r="MYV263" s="9"/>
      <c r="MYW263" s="9"/>
      <c r="MYX263" s="9"/>
      <c r="MYY263" s="9"/>
      <c r="MYZ263" s="9"/>
      <c r="MZA263" s="9"/>
      <c r="MZB263" s="9"/>
      <c r="MZC263" s="9"/>
      <c r="MZD263" s="9"/>
      <c r="MZE263" s="9"/>
      <c r="MZF263" s="9"/>
      <c r="MZG263" s="9"/>
      <c r="MZH263" s="9"/>
      <c r="MZI263" s="9"/>
      <c r="MZJ263" s="9"/>
      <c r="MZK263" s="9"/>
      <c r="MZL263" s="9"/>
      <c r="MZM263" s="9"/>
      <c r="MZN263" s="9"/>
      <c r="MZO263" s="9"/>
      <c r="MZP263" s="9"/>
      <c r="MZQ263" s="9"/>
      <c r="MZR263" s="9"/>
      <c r="MZS263" s="9"/>
      <c r="MZT263" s="9"/>
      <c r="MZU263" s="9"/>
      <c r="MZV263" s="9"/>
      <c r="MZW263" s="9"/>
      <c r="MZX263" s="9"/>
      <c r="MZY263" s="9"/>
      <c r="MZZ263" s="9"/>
      <c r="NAA263" s="9"/>
      <c r="NAB263" s="9"/>
      <c r="NAC263" s="9"/>
      <c r="NAD263" s="9"/>
      <c r="NAE263" s="9"/>
      <c r="NAF263" s="9"/>
      <c r="NAG263" s="9"/>
      <c r="NAH263" s="9"/>
      <c r="NAI263" s="9"/>
      <c r="NAJ263" s="9"/>
      <c r="NAK263" s="9"/>
      <c r="NAL263" s="9"/>
      <c r="NAM263" s="9"/>
      <c r="NAN263" s="9"/>
      <c r="NAO263" s="9"/>
      <c r="NAP263" s="9"/>
      <c r="NAQ263" s="9"/>
      <c r="NAR263" s="9"/>
      <c r="NAS263" s="9"/>
      <c r="NAT263" s="9"/>
      <c r="NAU263" s="9"/>
      <c r="NAV263" s="9"/>
      <c r="NAW263" s="9"/>
      <c r="NAX263" s="9"/>
      <c r="NAY263" s="9"/>
      <c r="NAZ263" s="9"/>
      <c r="NBA263" s="9"/>
      <c r="NBB263" s="9"/>
      <c r="NBC263" s="9"/>
      <c r="NBD263" s="9"/>
      <c r="NBE263" s="9"/>
      <c r="NBF263" s="9"/>
      <c r="NBG263" s="9"/>
      <c r="NBH263" s="9"/>
      <c r="NBI263" s="9"/>
      <c r="NBJ263" s="9"/>
      <c r="NBK263" s="9"/>
      <c r="NBL263" s="9"/>
      <c r="NBM263" s="9"/>
      <c r="NBN263" s="9"/>
      <c r="NBO263" s="9"/>
      <c r="NBP263" s="9"/>
      <c r="NBQ263" s="9"/>
      <c r="NBR263" s="9"/>
      <c r="NBS263" s="9"/>
      <c r="NBT263" s="9"/>
      <c r="NBU263" s="9"/>
      <c r="NBV263" s="9"/>
      <c r="NBW263" s="9"/>
      <c r="NBX263" s="9"/>
      <c r="NBY263" s="9"/>
      <c r="NBZ263" s="9"/>
      <c r="NCA263" s="9"/>
      <c r="NCB263" s="9"/>
      <c r="NCC263" s="9"/>
      <c r="NCD263" s="9"/>
      <c r="NCE263" s="9"/>
      <c r="NCF263" s="9"/>
      <c r="NCG263" s="9"/>
      <c r="NCH263" s="9"/>
      <c r="NCI263" s="9"/>
      <c r="NCJ263" s="9"/>
      <c r="NCK263" s="9"/>
      <c r="NCL263" s="9"/>
      <c r="NCM263" s="9"/>
      <c r="NCN263" s="9"/>
      <c r="NCO263" s="9"/>
      <c r="NCP263" s="9"/>
      <c r="NCQ263" s="9"/>
      <c r="NCR263" s="9"/>
      <c r="NCS263" s="9"/>
      <c r="NCT263" s="9"/>
      <c r="NCU263" s="9"/>
      <c r="NCV263" s="9"/>
      <c r="NCW263" s="9"/>
      <c r="NCX263" s="9"/>
      <c r="NCY263" s="9"/>
      <c r="NCZ263" s="9"/>
      <c r="NDA263" s="9"/>
      <c r="NDB263" s="9"/>
      <c r="NDC263" s="9"/>
      <c r="NDD263" s="9"/>
      <c r="NDE263" s="9"/>
      <c r="NDF263" s="9"/>
      <c r="NDG263" s="9"/>
      <c r="NDH263" s="9"/>
      <c r="NDI263" s="9"/>
      <c r="NDJ263" s="9"/>
      <c r="NDK263" s="9"/>
      <c r="NDL263" s="9"/>
      <c r="NDM263" s="9"/>
      <c r="NDN263" s="9"/>
      <c r="NDO263" s="9"/>
      <c r="NDP263" s="9"/>
      <c r="NDQ263" s="9"/>
      <c r="NDR263" s="9"/>
      <c r="NDS263" s="9"/>
      <c r="NDT263" s="9"/>
      <c r="NDU263" s="9"/>
      <c r="NDV263" s="9"/>
      <c r="NDW263" s="9"/>
      <c r="NDX263" s="9"/>
      <c r="NDY263" s="9"/>
      <c r="NDZ263" s="9"/>
      <c r="NEA263" s="9"/>
      <c r="NEB263" s="9"/>
      <c r="NEC263" s="9"/>
      <c r="NED263" s="9"/>
      <c r="NEE263" s="9"/>
      <c r="NEF263" s="9"/>
      <c r="NEG263" s="9"/>
      <c r="NEH263" s="9"/>
      <c r="NEI263" s="9"/>
      <c r="NEJ263" s="9"/>
      <c r="NEK263" s="9"/>
      <c r="NEL263" s="9"/>
      <c r="NEM263" s="9"/>
      <c r="NEN263" s="9"/>
      <c r="NEO263" s="9"/>
      <c r="NEP263" s="9"/>
      <c r="NEQ263" s="9"/>
      <c r="NER263" s="9"/>
      <c r="NES263" s="9"/>
      <c r="NET263" s="9"/>
      <c r="NEU263" s="9"/>
      <c r="NEV263" s="9"/>
      <c r="NEW263" s="9"/>
      <c r="NEX263" s="9"/>
      <c r="NEY263" s="9"/>
      <c r="NEZ263" s="9"/>
      <c r="NFA263" s="9"/>
      <c r="NFB263" s="9"/>
      <c r="NFC263" s="9"/>
      <c r="NFD263" s="9"/>
      <c r="NFE263" s="9"/>
      <c r="NFF263" s="9"/>
      <c r="NFG263" s="9"/>
      <c r="NFH263" s="9"/>
      <c r="NFI263" s="9"/>
      <c r="NFJ263" s="9"/>
      <c r="NFK263" s="9"/>
      <c r="NFL263" s="9"/>
      <c r="NFM263" s="9"/>
      <c r="NFN263" s="9"/>
      <c r="NFO263" s="9"/>
      <c r="NFP263" s="9"/>
      <c r="NFQ263" s="9"/>
      <c r="NFR263" s="9"/>
      <c r="NFS263" s="9"/>
      <c r="NFT263" s="9"/>
      <c r="NFU263" s="9"/>
      <c r="NFV263" s="9"/>
      <c r="NFW263" s="9"/>
      <c r="NFX263" s="9"/>
      <c r="NFY263" s="9"/>
      <c r="NFZ263" s="9"/>
      <c r="NGA263" s="9"/>
      <c r="NGB263" s="9"/>
      <c r="NGC263" s="9"/>
      <c r="NGD263" s="9"/>
      <c r="NGE263" s="9"/>
      <c r="NGF263" s="9"/>
      <c r="NGG263" s="9"/>
      <c r="NGH263" s="9"/>
      <c r="NGI263" s="9"/>
      <c r="NGJ263" s="9"/>
      <c r="NGK263" s="9"/>
      <c r="NGL263" s="9"/>
      <c r="NGM263" s="9"/>
      <c r="NGN263" s="9"/>
      <c r="NGO263" s="9"/>
      <c r="NGP263" s="9"/>
      <c r="NGQ263" s="9"/>
      <c r="NGR263" s="9"/>
      <c r="NGS263" s="9"/>
      <c r="NGT263" s="9"/>
      <c r="NGU263" s="9"/>
      <c r="NGV263" s="9"/>
      <c r="NGW263" s="9"/>
      <c r="NGX263" s="9"/>
      <c r="NGY263" s="9"/>
      <c r="NGZ263" s="9"/>
      <c r="NHA263" s="9"/>
      <c r="NHB263" s="9"/>
      <c r="NHC263" s="9"/>
      <c r="NHD263" s="9"/>
      <c r="NHE263" s="9"/>
      <c r="NHF263" s="9"/>
      <c r="NHG263" s="9"/>
      <c r="NHH263" s="9"/>
      <c r="NHI263" s="9"/>
      <c r="NHJ263" s="9"/>
      <c r="NHK263" s="9"/>
      <c r="NHL263" s="9"/>
      <c r="NHM263" s="9"/>
      <c r="NHN263" s="9"/>
      <c r="NHO263" s="9"/>
      <c r="NHP263" s="9"/>
      <c r="NHQ263" s="9"/>
      <c r="NHR263" s="9"/>
      <c r="NHS263" s="9"/>
      <c r="NHT263" s="9"/>
      <c r="NHU263" s="9"/>
      <c r="NHV263" s="9"/>
      <c r="NHW263" s="9"/>
      <c r="NHX263" s="9"/>
      <c r="NHY263" s="9"/>
      <c r="NHZ263" s="9"/>
      <c r="NIA263" s="9"/>
      <c r="NIB263" s="9"/>
      <c r="NIC263" s="9"/>
      <c r="NID263" s="9"/>
      <c r="NIE263" s="9"/>
      <c r="NIF263" s="9"/>
      <c r="NIG263" s="9"/>
      <c r="NIH263" s="9"/>
      <c r="NII263" s="9"/>
      <c r="NIJ263" s="9"/>
      <c r="NIK263" s="9"/>
      <c r="NIL263" s="9"/>
      <c r="NIM263" s="9"/>
      <c r="NIN263" s="9"/>
      <c r="NIO263" s="9"/>
      <c r="NIP263" s="9"/>
      <c r="NIQ263" s="9"/>
      <c r="NIR263" s="9"/>
      <c r="NIS263" s="9"/>
      <c r="NIT263" s="9"/>
      <c r="NIU263" s="9"/>
      <c r="NIV263" s="9"/>
      <c r="NIW263" s="9"/>
      <c r="NIX263" s="9"/>
      <c r="NIY263" s="9"/>
      <c r="NIZ263" s="9"/>
      <c r="NJA263" s="9"/>
      <c r="NJB263" s="9"/>
      <c r="NJC263" s="9"/>
      <c r="NJD263" s="9"/>
      <c r="NJE263" s="9"/>
      <c r="NJF263" s="9"/>
      <c r="NJG263" s="9"/>
      <c r="NJH263" s="9"/>
      <c r="NJI263" s="9"/>
      <c r="NJJ263" s="9"/>
      <c r="NJK263" s="9"/>
      <c r="NJL263" s="9"/>
      <c r="NJM263" s="9"/>
      <c r="NJN263" s="9"/>
      <c r="NJO263" s="9"/>
      <c r="NJP263" s="9"/>
      <c r="NJQ263" s="9"/>
      <c r="NJR263" s="9"/>
      <c r="NJS263" s="9"/>
      <c r="NJT263" s="9"/>
      <c r="NJU263" s="9"/>
      <c r="NJV263" s="9"/>
      <c r="NJW263" s="9"/>
      <c r="NJX263" s="9"/>
      <c r="NJY263" s="9"/>
      <c r="NJZ263" s="9"/>
      <c r="NKA263" s="9"/>
      <c r="NKB263" s="9"/>
      <c r="NKC263" s="9"/>
      <c r="NKD263" s="9"/>
      <c r="NKE263" s="9"/>
      <c r="NKF263" s="9"/>
      <c r="NKG263" s="9"/>
      <c r="NKH263" s="9"/>
      <c r="NKI263" s="9"/>
      <c r="NKJ263" s="9"/>
      <c r="NKK263" s="9"/>
      <c r="NKL263" s="9"/>
      <c r="NKM263" s="9"/>
      <c r="NKN263" s="9"/>
      <c r="NKO263" s="9"/>
      <c r="NKP263" s="9"/>
      <c r="NKQ263" s="9"/>
      <c r="NKR263" s="9"/>
      <c r="NKS263" s="9"/>
      <c r="NKT263" s="9"/>
      <c r="NKU263" s="9"/>
      <c r="NKV263" s="9"/>
      <c r="NKW263" s="9"/>
      <c r="NKX263" s="9"/>
      <c r="NKY263" s="9"/>
      <c r="NKZ263" s="9"/>
      <c r="NLA263" s="9"/>
      <c r="NLB263" s="9"/>
      <c r="NLC263" s="9"/>
      <c r="NLD263" s="9"/>
      <c r="NLE263" s="9"/>
      <c r="NLF263" s="9"/>
      <c r="NLG263" s="9"/>
      <c r="NLH263" s="9"/>
      <c r="NLI263" s="9"/>
      <c r="NLJ263" s="9"/>
      <c r="NLK263" s="9"/>
      <c r="NLL263" s="9"/>
      <c r="NLM263" s="9"/>
      <c r="NLN263" s="9"/>
      <c r="NLO263" s="9"/>
      <c r="NLP263" s="9"/>
      <c r="NLQ263" s="9"/>
      <c r="NLR263" s="9"/>
      <c r="NLS263" s="9"/>
      <c r="NLT263" s="9"/>
      <c r="NLU263" s="9"/>
      <c r="NLV263" s="9"/>
      <c r="NLW263" s="9"/>
      <c r="NLX263" s="9"/>
      <c r="NLY263" s="9"/>
      <c r="NLZ263" s="9"/>
      <c r="NMA263" s="9"/>
      <c r="NMB263" s="9"/>
      <c r="NMC263" s="9"/>
      <c r="NMD263" s="9"/>
      <c r="NME263" s="9"/>
      <c r="NMF263" s="9"/>
      <c r="NMG263" s="9"/>
      <c r="NMH263" s="9"/>
      <c r="NMI263" s="9"/>
      <c r="NMJ263" s="9"/>
      <c r="NMK263" s="9"/>
      <c r="NML263" s="9"/>
      <c r="NMM263" s="9"/>
      <c r="NMN263" s="9"/>
      <c r="NMO263" s="9"/>
      <c r="NMP263" s="9"/>
      <c r="NMQ263" s="9"/>
      <c r="NMR263" s="9"/>
      <c r="NMS263" s="9"/>
      <c r="NMT263" s="9"/>
      <c r="NMU263" s="9"/>
      <c r="NMV263" s="9"/>
      <c r="NMW263" s="9"/>
      <c r="NMX263" s="9"/>
      <c r="NMY263" s="9"/>
      <c r="NMZ263" s="9"/>
      <c r="NNA263" s="9"/>
      <c r="NNB263" s="9"/>
      <c r="NNC263" s="9"/>
      <c r="NND263" s="9"/>
      <c r="NNE263" s="9"/>
      <c r="NNF263" s="9"/>
      <c r="NNG263" s="9"/>
      <c r="NNH263" s="9"/>
      <c r="NNI263" s="9"/>
      <c r="NNJ263" s="9"/>
      <c r="NNK263" s="9"/>
      <c r="NNL263" s="9"/>
      <c r="NNM263" s="9"/>
      <c r="NNN263" s="9"/>
      <c r="NNO263" s="9"/>
      <c r="NNP263" s="9"/>
      <c r="NNQ263" s="9"/>
      <c r="NNR263" s="9"/>
      <c r="NNS263" s="9"/>
      <c r="NNT263" s="9"/>
      <c r="NNU263" s="9"/>
      <c r="NNV263" s="9"/>
      <c r="NNW263" s="9"/>
      <c r="NNX263" s="9"/>
      <c r="NNY263" s="9"/>
      <c r="NNZ263" s="9"/>
      <c r="NOA263" s="9"/>
      <c r="NOB263" s="9"/>
      <c r="NOC263" s="9"/>
      <c r="NOD263" s="9"/>
      <c r="NOE263" s="9"/>
      <c r="NOF263" s="9"/>
      <c r="NOG263" s="9"/>
      <c r="NOH263" s="9"/>
      <c r="NOI263" s="9"/>
      <c r="NOJ263" s="9"/>
      <c r="NOK263" s="9"/>
      <c r="NOL263" s="9"/>
      <c r="NOM263" s="9"/>
      <c r="NON263" s="9"/>
      <c r="NOO263" s="9"/>
      <c r="NOP263" s="9"/>
      <c r="NOQ263" s="9"/>
      <c r="NOR263" s="9"/>
      <c r="NOS263" s="9"/>
      <c r="NOT263" s="9"/>
      <c r="NOU263" s="9"/>
      <c r="NOV263" s="9"/>
      <c r="NOW263" s="9"/>
      <c r="NOX263" s="9"/>
      <c r="NOY263" s="9"/>
      <c r="NOZ263" s="9"/>
      <c r="NPA263" s="9"/>
      <c r="NPB263" s="9"/>
      <c r="NPC263" s="9"/>
      <c r="NPD263" s="9"/>
      <c r="NPE263" s="9"/>
      <c r="NPF263" s="9"/>
      <c r="NPG263" s="9"/>
      <c r="NPH263" s="9"/>
      <c r="NPI263" s="9"/>
      <c r="NPJ263" s="9"/>
      <c r="NPK263" s="9"/>
      <c r="NPL263" s="9"/>
      <c r="NPM263" s="9"/>
      <c r="NPN263" s="9"/>
      <c r="NPO263" s="9"/>
      <c r="NPP263" s="9"/>
      <c r="NPQ263" s="9"/>
      <c r="NPR263" s="9"/>
      <c r="NPS263" s="9"/>
      <c r="NPT263" s="9"/>
      <c r="NPU263" s="9"/>
      <c r="NPV263" s="9"/>
      <c r="NPW263" s="9"/>
      <c r="NPX263" s="9"/>
      <c r="NPY263" s="9"/>
      <c r="NPZ263" s="9"/>
      <c r="NQA263" s="9"/>
      <c r="NQB263" s="9"/>
      <c r="NQC263" s="9"/>
      <c r="NQD263" s="9"/>
      <c r="NQE263" s="9"/>
      <c r="NQF263" s="9"/>
      <c r="NQG263" s="9"/>
      <c r="NQH263" s="9"/>
      <c r="NQI263" s="9"/>
      <c r="NQJ263" s="9"/>
      <c r="NQK263" s="9"/>
      <c r="NQL263" s="9"/>
      <c r="NQM263" s="9"/>
      <c r="NQN263" s="9"/>
      <c r="NQO263" s="9"/>
      <c r="NQP263" s="9"/>
      <c r="NQQ263" s="9"/>
      <c r="NQR263" s="9"/>
      <c r="NQS263" s="9"/>
      <c r="NQT263" s="9"/>
      <c r="NQU263" s="9"/>
      <c r="NQV263" s="9"/>
      <c r="NQW263" s="9"/>
      <c r="NQX263" s="9"/>
      <c r="NQY263" s="9"/>
      <c r="NQZ263" s="9"/>
      <c r="NRA263" s="9"/>
      <c r="NRB263" s="9"/>
      <c r="NRC263" s="9"/>
      <c r="NRD263" s="9"/>
      <c r="NRE263" s="9"/>
      <c r="NRF263" s="9"/>
      <c r="NRG263" s="9"/>
      <c r="NRH263" s="9"/>
      <c r="NRI263" s="9"/>
      <c r="NRJ263" s="9"/>
      <c r="NRK263" s="9"/>
      <c r="NRL263" s="9"/>
      <c r="NRM263" s="9"/>
      <c r="NRN263" s="9"/>
      <c r="NRO263" s="9"/>
      <c r="NRP263" s="9"/>
      <c r="NRQ263" s="9"/>
      <c r="NRR263" s="9"/>
      <c r="NRS263" s="9"/>
      <c r="NRT263" s="9"/>
      <c r="NRU263" s="9"/>
      <c r="NRV263" s="9"/>
      <c r="NRW263" s="9"/>
      <c r="NRX263" s="9"/>
      <c r="NRY263" s="9"/>
      <c r="NRZ263" s="9"/>
      <c r="NSA263" s="9"/>
      <c r="NSB263" s="9"/>
      <c r="NSC263" s="9"/>
      <c r="NSD263" s="9"/>
      <c r="NSE263" s="9"/>
      <c r="NSF263" s="9"/>
      <c r="NSG263" s="9"/>
      <c r="NSH263" s="9"/>
      <c r="NSI263" s="9"/>
      <c r="NSJ263" s="9"/>
      <c r="NSK263" s="9"/>
      <c r="NSL263" s="9"/>
      <c r="NSM263" s="9"/>
      <c r="NSN263" s="9"/>
      <c r="NSO263" s="9"/>
      <c r="NSP263" s="9"/>
      <c r="NSQ263" s="9"/>
      <c r="NSR263" s="9"/>
      <c r="NSS263" s="9"/>
      <c r="NST263" s="9"/>
      <c r="NSU263" s="9"/>
      <c r="NSV263" s="9"/>
      <c r="NSW263" s="9"/>
      <c r="NSX263" s="9"/>
      <c r="NSY263" s="9"/>
      <c r="NSZ263" s="9"/>
      <c r="NTA263" s="9"/>
      <c r="NTB263" s="9"/>
      <c r="NTC263" s="9"/>
      <c r="NTD263" s="9"/>
      <c r="NTE263" s="9"/>
      <c r="NTF263" s="9"/>
      <c r="NTG263" s="9"/>
      <c r="NTH263" s="9"/>
      <c r="NTI263" s="9"/>
      <c r="NTJ263" s="9"/>
      <c r="NTK263" s="9"/>
      <c r="NTL263" s="9"/>
      <c r="NTM263" s="9"/>
      <c r="NTN263" s="9"/>
      <c r="NTO263" s="9"/>
      <c r="NTP263" s="9"/>
      <c r="NTQ263" s="9"/>
      <c r="NTR263" s="9"/>
      <c r="NTS263" s="9"/>
      <c r="NTT263" s="9"/>
      <c r="NTU263" s="9"/>
      <c r="NTV263" s="9"/>
      <c r="NTW263" s="9"/>
      <c r="NTX263" s="9"/>
      <c r="NTY263" s="9"/>
      <c r="NTZ263" s="9"/>
      <c r="NUA263" s="9"/>
      <c r="NUB263" s="9"/>
      <c r="NUC263" s="9"/>
      <c r="NUD263" s="9"/>
      <c r="NUE263" s="9"/>
      <c r="NUF263" s="9"/>
      <c r="NUG263" s="9"/>
      <c r="NUH263" s="9"/>
      <c r="NUI263" s="9"/>
      <c r="NUJ263" s="9"/>
      <c r="NUK263" s="9"/>
      <c r="NUL263" s="9"/>
      <c r="NUM263" s="9"/>
      <c r="NUN263" s="9"/>
      <c r="NUO263" s="9"/>
      <c r="NUP263" s="9"/>
      <c r="NUQ263" s="9"/>
      <c r="NUR263" s="9"/>
      <c r="NUS263" s="9"/>
      <c r="NUT263" s="9"/>
      <c r="NUU263" s="9"/>
      <c r="NUV263" s="9"/>
      <c r="NUW263" s="9"/>
      <c r="NUX263" s="9"/>
      <c r="NUY263" s="9"/>
      <c r="NUZ263" s="9"/>
      <c r="NVA263" s="9"/>
      <c r="NVB263" s="9"/>
      <c r="NVC263" s="9"/>
      <c r="NVD263" s="9"/>
      <c r="NVE263" s="9"/>
      <c r="NVF263" s="9"/>
      <c r="NVG263" s="9"/>
      <c r="NVH263" s="9"/>
      <c r="NVI263" s="9"/>
      <c r="NVJ263" s="9"/>
      <c r="NVK263" s="9"/>
      <c r="NVL263" s="9"/>
      <c r="NVM263" s="9"/>
      <c r="NVN263" s="9"/>
      <c r="NVO263" s="9"/>
      <c r="NVP263" s="9"/>
      <c r="NVQ263" s="9"/>
      <c r="NVR263" s="9"/>
      <c r="NVS263" s="9"/>
      <c r="NVT263" s="9"/>
      <c r="NVU263" s="9"/>
      <c r="NVV263" s="9"/>
      <c r="NVW263" s="9"/>
      <c r="NVX263" s="9"/>
      <c r="NVY263" s="9"/>
      <c r="NVZ263" s="9"/>
      <c r="NWA263" s="9"/>
      <c r="NWB263" s="9"/>
      <c r="NWC263" s="9"/>
      <c r="NWD263" s="9"/>
      <c r="NWE263" s="9"/>
      <c r="NWF263" s="9"/>
      <c r="NWG263" s="9"/>
      <c r="NWH263" s="9"/>
      <c r="NWI263" s="9"/>
      <c r="NWJ263" s="9"/>
      <c r="NWK263" s="9"/>
      <c r="NWL263" s="9"/>
      <c r="NWM263" s="9"/>
      <c r="NWN263" s="9"/>
      <c r="NWO263" s="9"/>
      <c r="NWP263" s="9"/>
      <c r="NWQ263" s="9"/>
      <c r="NWR263" s="9"/>
      <c r="NWS263" s="9"/>
      <c r="NWT263" s="9"/>
      <c r="NWU263" s="9"/>
      <c r="NWV263" s="9"/>
      <c r="NWW263" s="9"/>
      <c r="NWX263" s="9"/>
      <c r="NWY263" s="9"/>
      <c r="NWZ263" s="9"/>
      <c r="NXA263" s="9"/>
      <c r="NXB263" s="9"/>
      <c r="NXC263" s="9"/>
      <c r="NXD263" s="9"/>
      <c r="NXE263" s="9"/>
      <c r="NXF263" s="9"/>
      <c r="NXG263" s="9"/>
      <c r="NXH263" s="9"/>
      <c r="NXI263" s="9"/>
      <c r="NXJ263" s="9"/>
      <c r="NXK263" s="9"/>
      <c r="NXL263" s="9"/>
      <c r="NXM263" s="9"/>
      <c r="NXN263" s="9"/>
      <c r="NXO263" s="9"/>
      <c r="NXP263" s="9"/>
      <c r="NXQ263" s="9"/>
      <c r="NXR263" s="9"/>
      <c r="NXS263" s="9"/>
      <c r="NXT263" s="9"/>
      <c r="NXU263" s="9"/>
      <c r="NXV263" s="9"/>
      <c r="NXW263" s="9"/>
      <c r="NXX263" s="9"/>
      <c r="NXY263" s="9"/>
      <c r="NXZ263" s="9"/>
      <c r="NYA263" s="9"/>
      <c r="NYB263" s="9"/>
      <c r="NYC263" s="9"/>
      <c r="NYD263" s="9"/>
      <c r="NYE263" s="9"/>
      <c r="NYF263" s="9"/>
      <c r="NYG263" s="9"/>
      <c r="NYH263" s="9"/>
      <c r="NYI263" s="9"/>
      <c r="NYJ263" s="9"/>
      <c r="NYK263" s="9"/>
      <c r="NYL263" s="9"/>
      <c r="NYM263" s="9"/>
      <c r="NYN263" s="9"/>
      <c r="NYO263" s="9"/>
      <c r="NYP263" s="9"/>
      <c r="NYQ263" s="9"/>
      <c r="NYR263" s="9"/>
      <c r="NYS263" s="9"/>
      <c r="NYT263" s="9"/>
      <c r="NYU263" s="9"/>
      <c r="NYV263" s="9"/>
      <c r="NYW263" s="9"/>
      <c r="NYX263" s="9"/>
      <c r="NYY263" s="9"/>
      <c r="NYZ263" s="9"/>
      <c r="NZA263" s="9"/>
      <c r="NZB263" s="9"/>
      <c r="NZC263" s="9"/>
      <c r="NZD263" s="9"/>
      <c r="NZE263" s="9"/>
      <c r="NZF263" s="9"/>
      <c r="NZG263" s="9"/>
      <c r="NZH263" s="9"/>
      <c r="NZI263" s="9"/>
      <c r="NZJ263" s="9"/>
      <c r="NZK263" s="9"/>
      <c r="NZL263" s="9"/>
      <c r="NZM263" s="9"/>
      <c r="NZN263" s="9"/>
      <c r="NZO263" s="9"/>
      <c r="NZP263" s="9"/>
      <c r="NZQ263" s="9"/>
      <c r="NZR263" s="9"/>
      <c r="NZS263" s="9"/>
      <c r="NZT263" s="9"/>
      <c r="NZU263" s="9"/>
      <c r="NZV263" s="9"/>
      <c r="NZW263" s="9"/>
      <c r="NZX263" s="9"/>
      <c r="NZY263" s="9"/>
      <c r="NZZ263" s="9"/>
      <c r="OAA263" s="9"/>
      <c r="OAB263" s="9"/>
      <c r="OAC263" s="9"/>
      <c r="OAD263" s="9"/>
      <c r="OAE263" s="9"/>
      <c r="OAF263" s="9"/>
      <c r="OAG263" s="9"/>
      <c r="OAH263" s="9"/>
      <c r="OAI263" s="9"/>
      <c r="OAJ263" s="9"/>
      <c r="OAK263" s="9"/>
      <c r="OAL263" s="9"/>
      <c r="OAM263" s="9"/>
      <c r="OAN263" s="9"/>
      <c r="OAO263" s="9"/>
      <c r="OAP263" s="9"/>
      <c r="OAQ263" s="9"/>
      <c r="OAR263" s="9"/>
      <c r="OAS263" s="9"/>
      <c r="OAT263" s="9"/>
      <c r="OAU263" s="9"/>
      <c r="OAV263" s="9"/>
      <c r="OAW263" s="9"/>
      <c r="OAX263" s="9"/>
      <c r="OAY263" s="9"/>
      <c r="OAZ263" s="9"/>
      <c r="OBA263" s="9"/>
      <c r="OBB263" s="9"/>
      <c r="OBC263" s="9"/>
      <c r="OBD263" s="9"/>
      <c r="OBE263" s="9"/>
      <c r="OBF263" s="9"/>
      <c r="OBG263" s="9"/>
      <c r="OBH263" s="9"/>
      <c r="OBI263" s="9"/>
      <c r="OBJ263" s="9"/>
      <c r="OBK263" s="9"/>
      <c r="OBL263" s="9"/>
      <c r="OBM263" s="9"/>
      <c r="OBN263" s="9"/>
      <c r="OBO263" s="9"/>
      <c r="OBP263" s="9"/>
      <c r="OBQ263" s="9"/>
      <c r="OBR263" s="9"/>
      <c r="OBS263" s="9"/>
      <c r="OBT263" s="9"/>
      <c r="OBU263" s="9"/>
      <c r="OBV263" s="9"/>
      <c r="OBW263" s="9"/>
      <c r="OBX263" s="9"/>
      <c r="OBY263" s="9"/>
      <c r="OBZ263" s="9"/>
      <c r="OCA263" s="9"/>
      <c r="OCB263" s="9"/>
      <c r="OCC263" s="9"/>
      <c r="OCD263" s="9"/>
      <c r="OCE263" s="9"/>
      <c r="OCF263" s="9"/>
      <c r="OCG263" s="9"/>
      <c r="OCH263" s="9"/>
      <c r="OCI263" s="9"/>
      <c r="OCJ263" s="9"/>
      <c r="OCK263" s="9"/>
      <c r="OCL263" s="9"/>
      <c r="OCM263" s="9"/>
      <c r="OCN263" s="9"/>
      <c r="OCO263" s="9"/>
      <c r="OCP263" s="9"/>
      <c r="OCQ263" s="9"/>
      <c r="OCR263" s="9"/>
      <c r="OCS263" s="9"/>
      <c r="OCT263" s="9"/>
      <c r="OCU263" s="9"/>
      <c r="OCV263" s="9"/>
      <c r="OCW263" s="9"/>
      <c r="OCX263" s="9"/>
      <c r="OCY263" s="9"/>
      <c r="OCZ263" s="9"/>
      <c r="ODA263" s="9"/>
      <c r="ODB263" s="9"/>
      <c r="ODC263" s="9"/>
      <c r="ODD263" s="9"/>
      <c r="ODE263" s="9"/>
      <c r="ODF263" s="9"/>
      <c r="ODG263" s="9"/>
      <c r="ODH263" s="9"/>
      <c r="ODI263" s="9"/>
      <c r="ODJ263" s="9"/>
      <c r="ODK263" s="9"/>
      <c r="ODL263" s="9"/>
      <c r="ODM263" s="9"/>
      <c r="ODN263" s="9"/>
      <c r="ODO263" s="9"/>
      <c r="ODP263" s="9"/>
      <c r="ODQ263" s="9"/>
      <c r="ODR263" s="9"/>
      <c r="ODS263" s="9"/>
      <c r="ODT263" s="9"/>
      <c r="ODU263" s="9"/>
      <c r="ODV263" s="9"/>
      <c r="ODW263" s="9"/>
      <c r="ODX263" s="9"/>
      <c r="ODY263" s="9"/>
      <c r="ODZ263" s="9"/>
      <c r="OEA263" s="9"/>
      <c r="OEB263" s="9"/>
      <c r="OEC263" s="9"/>
      <c r="OED263" s="9"/>
      <c r="OEE263" s="9"/>
      <c r="OEF263" s="9"/>
      <c r="OEG263" s="9"/>
      <c r="OEH263" s="9"/>
      <c r="OEI263" s="9"/>
      <c r="OEJ263" s="9"/>
      <c r="OEK263" s="9"/>
      <c r="OEL263" s="9"/>
      <c r="OEM263" s="9"/>
      <c r="OEN263" s="9"/>
      <c r="OEO263" s="9"/>
      <c r="OEP263" s="9"/>
      <c r="OEQ263" s="9"/>
      <c r="OER263" s="9"/>
      <c r="OES263" s="9"/>
      <c r="OET263" s="9"/>
      <c r="OEU263" s="9"/>
      <c r="OEV263" s="9"/>
      <c r="OEW263" s="9"/>
      <c r="OEX263" s="9"/>
      <c r="OEY263" s="9"/>
      <c r="OEZ263" s="9"/>
      <c r="OFA263" s="9"/>
      <c r="OFB263" s="9"/>
      <c r="OFC263" s="9"/>
      <c r="OFD263" s="9"/>
      <c r="OFE263" s="9"/>
      <c r="OFF263" s="9"/>
      <c r="OFG263" s="9"/>
      <c r="OFH263" s="9"/>
      <c r="OFI263" s="9"/>
      <c r="OFJ263" s="9"/>
      <c r="OFK263" s="9"/>
      <c r="OFL263" s="9"/>
      <c r="OFM263" s="9"/>
      <c r="OFN263" s="9"/>
      <c r="OFO263" s="9"/>
      <c r="OFP263" s="9"/>
      <c r="OFQ263" s="9"/>
      <c r="OFR263" s="9"/>
      <c r="OFS263" s="9"/>
      <c r="OFT263" s="9"/>
      <c r="OFU263" s="9"/>
      <c r="OFV263" s="9"/>
      <c r="OFW263" s="9"/>
      <c r="OFX263" s="9"/>
      <c r="OFY263" s="9"/>
      <c r="OFZ263" s="9"/>
      <c r="OGA263" s="9"/>
      <c r="OGB263" s="9"/>
      <c r="OGC263" s="9"/>
      <c r="OGD263" s="9"/>
      <c r="OGE263" s="9"/>
      <c r="OGF263" s="9"/>
      <c r="OGG263" s="9"/>
      <c r="OGH263" s="9"/>
      <c r="OGI263" s="9"/>
      <c r="OGJ263" s="9"/>
      <c r="OGK263" s="9"/>
      <c r="OGL263" s="9"/>
      <c r="OGM263" s="9"/>
      <c r="OGN263" s="9"/>
      <c r="OGO263" s="9"/>
      <c r="OGP263" s="9"/>
      <c r="OGQ263" s="9"/>
      <c r="OGR263" s="9"/>
      <c r="OGS263" s="9"/>
      <c r="OGT263" s="9"/>
      <c r="OGU263" s="9"/>
      <c r="OGV263" s="9"/>
      <c r="OGW263" s="9"/>
      <c r="OGX263" s="9"/>
      <c r="OGY263" s="9"/>
      <c r="OGZ263" s="9"/>
      <c r="OHA263" s="9"/>
      <c r="OHB263" s="9"/>
      <c r="OHC263" s="9"/>
      <c r="OHD263" s="9"/>
      <c r="OHE263" s="9"/>
      <c r="OHF263" s="9"/>
      <c r="OHG263" s="9"/>
      <c r="OHH263" s="9"/>
      <c r="OHI263" s="9"/>
      <c r="OHJ263" s="9"/>
      <c r="OHK263" s="9"/>
      <c r="OHL263" s="9"/>
      <c r="OHM263" s="9"/>
      <c r="OHN263" s="9"/>
      <c r="OHO263" s="9"/>
      <c r="OHP263" s="9"/>
      <c r="OHQ263" s="9"/>
      <c r="OHR263" s="9"/>
      <c r="OHS263" s="9"/>
      <c r="OHT263" s="9"/>
      <c r="OHU263" s="9"/>
      <c r="OHV263" s="9"/>
      <c r="OHW263" s="9"/>
      <c r="OHX263" s="9"/>
      <c r="OHY263" s="9"/>
      <c r="OHZ263" s="9"/>
      <c r="OIA263" s="9"/>
      <c r="OIB263" s="9"/>
      <c r="OIC263" s="9"/>
      <c r="OID263" s="9"/>
      <c r="OIE263" s="9"/>
      <c r="OIF263" s="9"/>
      <c r="OIG263" s="9"/>
      <c r="OIH263" s="9"/>
      <c r="OII263" s="9"/>
      <c r="OIJ263" s="9"/>
      <c r="OIK263" s="9"/>
      <c r="OIL263" s="9"/>
      <c r="OIM263" s="9"/>
      <c r="OIN263" s="9"/>
      <c r="OIO263" s="9"/>
      <c r="OIP263" s="9"/>
      <c r="OIQ263" s="9"/>
      <c r="OIR263" s="9"/>
      <c r="OIS263" s="9"/>
      <c r="OIT263" s="9"/>
      <c r="OIU263" s="9"/>
      <c r="OIV263" s="9"/>
      <c r="OIW263" s="9"/>
      <c r="OIX263" s="9"/>
      <c r="OIY263" s="9"/>
      <c r="OIZ263" s="9"/>
      <c r="OJA263" s="9"/>
      <c r="OJB263" s="9"/>
      <c r="OJC263" s="9"/>
      <c r="OJD263" s="9"/>
      <c r="OJE263" s="9"/>
      <c r="OJF263" s="9"/>
      <c r="OJG263" s="9"/>
      <c r="OJH263" s="9"/>
      <c r="OJI263" s="9"/>
      <c r="OJJ263" s="9"/>
      <c r="OJK263" s="9"/>
      <c r="OJL263" s="9"/>
      <c r="OJM263" s="9"/>
      <c r="OJN263" s="9"/>
      <c r="OJO263" s="9"/>
      <c r="OJP263" s="9"/>
      <c r="OJQ263" s="9"/>
      <c r="OJR263" s="9"/>
      <c r="OJS263" s="9"/>
      <c r="OJT263" s="9"/>
      <c r="OJU263" s="9"/>
      <c r="OJV263" s="9"/>
      <c r="OJW263" s="9"/>
      <c r="OJX263" s="9"/>
      <c r="OJY263" s="9"/>
      <c r="OJZ263" s="9"/>
      <c r="OKA263" s="9"/>
      <c r="OKB263" s="9"/>
      <c r="OKC263" s="9"/>
      <c r="OKD263" s="9"/>
      <c r="OKE263" s="9"/>
      <c r="OKF263" s="9"/>
      <c r="OKG263" s="9"/>
      <c r="OKH263" s="9"/>
      <c r="OKI263" s="9"/>
      <c r="OKJ263" s="9"/>
      <c r="OKK263" s="9"/>
      <c r="OKL263" s="9"/>
      <c r="OKM263" s="9"/>
      <c r="OKN263" s="9"/>
      <c r="OKO263" s="9"/>
      <c r="OKP263" s="9"/>
      <c r="OKQ263" s="9"/>
      <c r="OKR263" s="9"/>
      <c r="OKS263" s="9"/>
      <c r="OKT263" s="9"/>
      <c r="OKU263" s="9"/>
      <c r="OKV263" s="9"/>
      <c r="OKW263" s="9"/>
      <c r="OKX263" s="9"/>
      <c r="OKY263" s="9"/>
      <c r="OKZ263" s="9"/>
      <c r="OLA263" s="9"/>
      <c r="OLB263" s="9"/>
      <c r="OLC263" s="9"/>
      <c r="OLD263" s="9"/>
      <c r="OLE263" s="9"/>
      <c r="OLF263" s="9"/>
      <c r="OLG263" s="9"/>
      <c r="OLH263" s="9"/>
      <c r="OLI263" s="9"/>
      <c r="OLJ263" s="9"/>
      <c r="OLK263" s="9"/>
      <c r="OLL263" s="9"/>
      <c r="OLM263" s="9"/>
      <c r="OLN263" s="9"/>
      <c r="OLO263" s="9"/>
      <c r="OLP263" s="9"/>
      <c r="OLQ263" s="9"/>
      <c r="OLR263" s="9"/>
      <c r="OLS263" s="9"/>
      <c r="OLT263" s="9"/>
      <c r="OLU263" s="9"/>
      <c r="OLV263" s="9"/>
      <c r="OLW263" s="9"/>
      <c r="OLX263" s="9"/>
      <c r="OLY263" s="9"/>
      <c r="OLZ263" s="9"/>
      <c r="OMA263" s="9"/>
      <c r="OMB263" s="9"/>
      <c r="OMC263" s="9"/>
      <c r="OMD263" s="9"/>
      <c r="OME263" s="9"/>
      <c r="OMF263" s="9"/>
      <c r="OMG263" s="9"/>
      <c r="OMH263" s="9"/>
      <c r="OMI263" s="9"/>
      <c r="OMJ263" s="9"/>
      <c r="OMK263" s="9"/>
      <c r="OML263" s="9"/>
      <c r="OMM263" s="9"/>
      <c r="OMN263" s="9"/>
      <c r="OMO263" s="9"/>
      <c r="OMP263" s="9"/>
      <c r="OMQ263" s="9"/>
      <c r="OMR263" s="9"/>
      <c r="OMS263" s="9"/>
      <c r="OMT263" s="9"/>
      <c r="OMU263" s="9"/>
      <c r="OMV263" s="9"/>
      <c r="OMW263" s="9"/>
      <c r="OMX263" s="9"/>
      <c r="OMY263" s="9"/>
      <c r="OMZ263" s="9"/>
      <c r="ONA263" s="9"/>
      <c r="ONB263" s="9"/>
      <c r="ONC263" s="9"/>
      <c r="OND263" s="9"/>
      <c r="ONE263" s="9"/>
      <c r="ONF263" s="9"/>
      <c r="ONG263" s="9"/>
      <c r="ONH263" s="9"/>
      <c r="ONI263" s="9"/>
      <c r="ONJ263" s="9"/>
      <c r="ONK263" s="9"/>
      <c r="ONL263" s="9"/>
      <c r="ONM263" s="9"/>
      <c r="ONN263" s="9"/>
      <c r="ONO263" s="9"/>
      <c r="ONP263" s="9"/>
      <c r="ONQ263" s="9"/>
      <c r="ONR263" s="9"/>
      <c r="ONS263" s="9"/>
      <c r="ONT263" s="9"/>
      <c r="ONU263" s="9"/>
      <c r="ONV263" s="9"/>
      <c r="ONW263" s="9"/>
      <c r="ONX263" s="9"/>
      <c r="ONY263" s="9"/>
      <c r="ONZ263" s="9"/>
      <c r="OOA263" s="9"/>
      <c r="OOB263" s="9"/>
      <c r="OOC263" s="9"/>
      <c r="OOD263" s="9"/>
      <c r="OOE263" s="9"/>
      <c r="OOF263" s="9"/>
      <c r="OOG263" s="9"/>
      <c r="OOH263" s="9"/>
      <c r="OOI263" s="9"/>
      <c r="OOJ263" s="9"/>
      <c r="OOK263" s="9"/>
      <c r="OOL263" s="9"/>
      <c r="OOM263" s="9"/>
      <c r="OON263" s="9"/>
      <c r="OOO263" s="9"/>
      <c r="OOP263" s="9"/>
      <c r="OOQ263" s="9"/>
      <c r="OOR263" s="9"/>
      <c r="OOS263" s="9"/>
      <c r="OOT263" s="9"/>
      <c r="OOU263" s="9"/>
      <c r="OOV263" s="9"/>
      <c r="OOW263" s="9"/>
      <c r="OOX263" s="9"/>
      <c r="OOY263" s="9"/>
      <c r="OOZ263" s="9"/>
      <c r="OPA263" s="9"/>
      <c r="OPB263" s="9"/>
      <c r="OPC263" s="9"/>
      <c r="OPD263" s="9"/>
      <c r="OPE263" s="9"/>
      <c r="OPF263" s="9"/>
      <c r="OPG263" s="9"/>
      <c r="OPH263" s="9"/>
      <c r="OPI263" s="9"/>
      <c r="OPJ263" s="9"/>
      <c r="OPK263" s="9"/>
      <c r="OPL263" s="9"/>
      <c r="OPM263" s="9"/>
      <c r="OPN263" s="9"/>
      <c r="OPO263" s="9"/>
      <c r="OPP263" s="9"/>
      <c r="OPQ263" s="9"/>
      <c r="OPR263" s="9"/>
      <c r="OPS263" s="9"/>
      <c r="OPT263" s="9"/>
      <c r="OPU263" s="9"/>
      <c r="OPV263" s="9"/>
      <c r="OPW263" s="9"/>
      <c r="OPX263" s="9"/>
      <c r="OPY263" s="9"/>
      <c r="OPZ263" s="9"/>
      <c r="OQA263" s="9"/>
      <c r="OQB263" s="9"/>
      <c r="OQC263" s="9"/>
      <c r="OQD263" s="9"/>
      <c r="OQE263" s="9"/>
      <c r="OQF263" s="9"/>
      <c r="OQG263" s="9"/>
      <c r="OQH263" s="9"/>
      <c r="OQI263" s="9"/>
      <c r="OQJ263" s="9"/>
      <c r="OQK263" s="9"/>
      <c r="OQL263" s="9"/>
      <c r="OQM263" s="9"/>
      <c r="OQN263" s="9"/>
      <c r="OQO263" s="9"/>
      <c r="OQP263" s="9"/>
      <c r="OQQ263" s="9"/>
      <c r="OQR263" s="9"/>
      <c r="OQS263" s="9"/>
      <c r="OQT263" s="9"/>
      <c r="OQU263" s="9"/>
      <c r="OQV263" s="9"/>
      <c r="OQW263" s="9"/>
      <c r="OQX263" s="9"/>
      <c r="OQY263" s="9"/>
      <c r="OQZ263" s="9"/>
      <c r="ORA263" s="9"/>
      <c r="ORB263" s="9"/>
      <c r="ORC263" s="9"/>
      <c r="ORD263" s="9"/>
      <c r="ORE263" s="9"/>
      <c r="ORF263" s="9"/>
      <c r="ORG263" s="9"/>
      <c r="ORH263" s="9"/>
      <c r="ORI263" s="9"/>
      <c r="ORJ263" s="9"/>
      <c r="ORK263" s="9"/>
      <c r="ORL263" s="9"/>
      <c r="ORM263" s="9"/>
      <c r="ORN263" s="9"/>
      <c r="ORO263" s="9"/>
      <c r="ORP263" s="9"/>
      <c r="ORQ263" s="9"/>
      <c r="ORR263" s="9"/>
      <c r="ORS263" s="9"/>
      <c r="ORT263" s="9"/>
      <c r="ORU263" s="9"/>
      <c r="ORV263" s="9"/>
      <c r="ORW263" s="9"/>
      <c r="ORX263" s="9"/>
      <c r="ORY263" s="9"/>
      <c r="ORZ263" s="9"/>
      <c r="OSA263" s="9"/>
      <c r="OSB263" s="9"/>
      <c r="OSC263" s="9"/>
      <c r="OSD263" s="9"/>
      <c r="OSE263" s="9"/>
      <c r="OSF263" s="9"/>
      <c r="OSG263" s="9"/>
      <c r="OSH263" s="9"/>
      <c r="OSI263" s="9"/>
      <c r="OSJ263" s="9"/>
      <c r="OSK263" s="9"/>
      <c r="OSL263" s="9"/>
      <c r="OSM263" s="9"/>
      <c r="OSN263" s="9"/>
      <c r="OSO263" s="9"/>
      <c r="OSP263" s="9"/>
      <c r="OSQ263" s="9"/>
      <c r="OSR263" s="9"/>
      <c r="OSS263" s="9"/>
      <c r="OST263" s="9"/>
      <c r="OSU263" s="9"/>
      <c r="OSV263" s="9"/>
      <c r="OSW263" s="9"/>
      <c r="OSX263" s="9"/>
      <c r="OSY263" s="9"/>
      <c r="OSZ263" s="9"/>
      <c r="OTA263" s="9"/>
      <c r="OTB263" s="9"/>
      <c r="OTC263" s="9"/>
      <c r="OTD263" s="9"/>
      <c r="OTE263" s="9"/>
      <c r="OTF263" s="9"/>
      <c r="OTG263" s="9"/>
      <c r="OTH263" s="9"/>
      <c r="OTI263" s="9"/>
      <c r="OTJ263" s="9"/>
      <c r="OTK263" s="9"/>
      <c r="OTL263" s="9"/>
      <c r="OTM263" s="9"/>
      <c r="OTN263" s="9"/>
      <c r="OTO263" s="9"/>
      <c r="OTP263" s="9"/>
      <c r="OTQ263" s="9"/>
      <c r="OTR263" s="9"/>
      <c r="OTS263" s="9"/>
      <c r="OTT263" s="9"/>
      <c r="OTU263" s="9"/>
      <c r="OTV263" s="9"/>
      <c r="OTW263" s="9"/>
      <c r="OTX263" s="9"/>
      <c r="OTY263" s="9"/>
      <c r="OTZ263" s="9"/>
      <c r="OUA263" s="9"/>
      <c r="OUB263" s="9"/>
      <c r="OUC263" s="9"/>
      <c r="OUD263" s="9"/>
      <c r="OUE263" s="9"/>
      <c r="OUF263" s="9"/>
      <c r="OUG263" s="9"/>
      <c r="OUH263" s="9"/>
      <c r="OUI263" s="9"/>
      <c r="OUJ263" s="9"/>
      <c r="OUK263" s="9"/>
      <c r="OUL263" s="9"/>
      <c r="OUM263" s="9"/>
      <c r="OUN263" s="9"/>
      <c r="OUO263" s="9"/>
      <c r="OUP263" s="9"/>
      <c r="OUQ263" s="9"/>
      <c r="OUR263" s="9"/>
      <c r="OUS263" s="9"/>
      <c r="OUT263" s="9"/>
      <c r="OUU263" s="9"/>
      <c r="OUV263" s="9"/>
      <c r="OUW263" s="9"/>
      <c r="OUX263" s="9"/>
      <c r="OUY263" s="9"/>
      <c r="OUZ263" s="9"/>
      <c r="OVA263" s="9"/>
      <c r="OVB263" s="9"/>
      <c r="OVC263" s="9"/>
      <c r="OVD263" s="9"/>
      <c r="OVE263" s="9"/>
      <c r="OVF263" s="9"/>
      <c r="OVG263" s="9"/>
      <c r="OVH263" s="9"/>
      <c r="OVI263" s="9"/>
      <c r="OVJ263" s="9"/>
      <c r="OVK263" s="9"/>
      <c r="OVL263" s="9"/>
      <c r="OVM263" s="9"/>
      <c r="OVN263" s="9"/>
      <c r="OVO263" s="9"/>
      <c r="OVP263" s="9"/>
      <c r="OVQ263" s="9"/>
      <c r="OVR263" s="9"/>
      <c r="OVS263" s="9"/>
      <c r="OVT263" s="9"/>
      <c r="OVU263" s="9"/>
      <c r="OVV263" s="9"/>
      <c r="OVW263" s="9"/>
      <c r="OVX263" s="9"/>
      <c r="OVY263" s="9"/>
      <c r="OVZ263" s="9"/>
      <c r="OWA263" s="9"/>
      <c r="OWB263" s="9"/>
      <c r="OWC263" s="9"/>
      <c r="OWD263" s="9"/>
      <c r="OWE263" s="9"/>
      <c r="OWF263" s="9"/>
      <c r="OWG263" s="9"/>
      <c r="OWH263" s="9"/>
      <c r="OWI263" s="9"/>
      <c r="OWJ263" s="9"/>
      <c r="OWK263" s="9"/>
      <c r="OWL263" s="9"/>
      <c r="OWM263" s="9"/>
      <c r="OWN263" s="9"/>
      <c r="OWO263" s="9"/>
      <c r="OWP263" s="9"/>
      <c r="OWQ263" s="9"/>
      <c r="OWR263" s="9"/>
      <c r="OWS263" s="9"/>
      <c r="OWT263" s="9"/>
      <c r="OWU263" s="9"/>
      <c r="OWV263" s="9"/>
      <c r="OWW263" s="9"/>
      <c r="OWX263" s="9"/>
      <c r="OWY263" s="9"/>
      <c r="OWZ263" s="9"/>
      <c r="OXA263" s="9"/>
      <c r="OXB263" s="9"/>
      <c r="OXC263" s="9"/>
      <c r="OXD263" s="9"/>
      <c r="OXE263" s="9"/>
      <c r="OXF263" s="9"/>
      <c r="OXG263" s="9"/>
      <c r="OXH263" s="9"/>
      <c r="OXI263" s="9"/>
      <c r="OXJ263" s="9"/>
      <c r="OXK263" s="9"/>
      <c r="OXL263" s="9"/>
      <c r="OXM263" s="9"/>
      <c r="OXN263" s="9"/>
      <c r="OXO263" s="9"/>
      <c r="OXP263" s="9"/>
      <c r="OXQ263" s="9"/>
      <c r="OXR263" s="9"/>
      <c r="OXS263" s="9"/>
      <c r="OXT263" s="9"/>
      <c r="OXU263" s="9"/>
      <c r="OXV263" s="9"/>
      <c r="OXW263" s="9"/>
      <c r="OXX263" s="9"/>
      <c r="OXY263" s="9"/>
      <c r="OXZ263" s="9"/>
      <c r="OYA263" s="9"/>
      <c r="OYB263" s="9"/>
      <c r="OYC263" s="9"/>
      <c r="OYD263" s="9"/>
      <c r="OYE263" s="9"/>
      <c r="OYF263" s="9"/>
      <c r="OYG263" s="9"/>
      <c r="OYH263" s="9"/>
      <c r="OYI263" s="9"/>
      <c r="OYJ263" s="9"/>
      <c r="OYK263" s="9"/>
      <c r="OYL263" s="9"/>
      <c r="OYM263" s="9"/>
      <c r="OYN263" s="9"/>
      <c r="OYO263" s="9"/>
      <c r="OYP263" s="9"/>
      <c r="OYQ263" s="9"/>
      <c r="OYR263" s="9"/>
      <c r="OYS263" s="9"/>
      <c r="OYT263" s="9"/>
      <c r="OYU263" s="9"/>
      <c r="OYV263" s="9"/>
      <c r="OYW263" s="9"/>
      <c r="OYX263" s="9"/>
      <c r="OYY263" s="9"/>
      <c r="OYZ263" s="9"/>
      <c r="OZA263" s="9"/>
      <c r="OZB263" s="9"/>
      <c r="OZC263" s="9"/>
      <c r="OZD263" s="9"/>
      <c r="OZE263" s="9"/>
      <c r="OZF263" s="9"/>
      <c r="OZG263" s="9"/>
      <c r="OZH263" s="9"/>
      <c r="OZI263" s="9"/>
      <c r="OZJ263" s="9"/>
      <c r="OZK263" s="9"/>
      <c r="OZL263" s="9"/>
      <c r="OZM263" s="9"/>
      <c r="OZN263" s="9"/>
      <c r="OZO263" s="9"/>
      <c r="OZP263" s="9"/>
      <c r="OZQ263" s="9"/>
      <c r="OZR263" s="9"/>
      <c r="OZS263" s="9"/>
      <c r="OZT263" s="9"/>
      <c r="OZU263" s="9"/>
      <c r="OZV263" s="9"/>
      <c r="OZW263" s="9"/>
      <c r="OZX263" s="9"/>
      <c r="OZY263" s="9"/>
      <c r="OZZ263" s="9"/>
      <c r="PAA263" s="9"/>
      <c r="PAB263" s="9"/>
      <c r="PAC263" s="9"/>
      <c r="PAD263" s="9"/>
      <c r="PAE263" s="9"/>
      <c r="PAF263" s="9"/>
      <c r="PAG263" s="9"/>
      <c r="PAH263" s="9"/>
      <c r="PAI263" s="9"/>
      <c r="PAJ263" s="9"/>
      <c r="PAK263" s="9"/>
      <c r="PAL263" s="9"/>
      <c r="PAM263" s="9"/>
      <c r="PAN263" s="9"/>
      <c r="PAO263" s="9"/>
      <c r="PAP263" s="9"/>
      <c r="PAQ263" s="9"/>
      <c r="PAR263" s="9"/>
      <c r="PAS263" s="9"/>
      <c r="PAT263" s="9"/>
      <c r="PAU263" s="9"/>
      <c r="PAV263" s="9"/>
      <c r="PAW263" s="9"/>
      <c r="PAX263" s="9"/>
      <c r="PAY263" s="9"/>
      <c r="PAZ263" s="9"/>
      <c r="PBA263" s="9"/>
      <c r="PBB263" s="9"/>
      <c r="PBC263" s="9"/>
      <c r="PBD263" s="9"/>
      <c r="PBE263" s="9"/>
      <c r="PBF263" s="9"/>
      <c r="PBG263" s="9"/>
      <c r="PBH263" s="9"/>
      <c r="PBI263" s="9"/>
      <c r="PBJ263" s="9"/>
      <c r="PBK263" s="9"/>
      <c r="PBL263" s="9"/>
      <c r="PBM263" s="9"/>
      <c r="PBN263" s="9"/>
      <c r="PBO263" s="9"/>
      <c r="PBP263" s="9"/>
      <c r="PBQ263" s="9"/>
      <c r="PBR263" s="9"/>
      <c r="PBS263" s="9"/>
      <c r="PBT263" s="9"/>
      <c r="PBU263" s="9"/>
      <c r="PBV263" s="9"/>
      <c r="PBW263" s="9"/>
      <c r="PBX263" s="9"/>
      <c r="PBY263" s="9"/>
      <c r="PBZ263" s="9"/>
      <c r="PCA263" s="9"/>
      <c r="PCB263" s="9"/>
      <c r="PCC263" s="9"/>
      <c r="PCD263" s="9"/>
      <c r="PCE263" s="9"/>
      <c r="PCF263" s="9"/>
      <c r="PCG263" s="9"/>
      <c r="PCH263" s="9"/>
      <c r="PCI263" s="9"/>
      <c r="PCJ263" s="9"/>
      <c r="PCK263" s="9"/>
      <c r="PCL263" s="9"/>
      <c r="PCM263" s="9"/>
      <c r="PCN263" s="9"/>
      <c r="PCO263" s="9"/>
      <c r="PCP263" s="9"/>
      <c r="PCQ263" s="9"/>
      <c r="PCR263" s="9"/>
      <c r="PCS263" s="9"/>
      <c r="PCT263" s="9"/>
      <c r="PCU263" s="9"/>
      <c r="PCV263" s="9"/>
      <c r="PCW263" s="9"/>
      <c r="PCX263" s="9"/>
      <c r="PCY263" s="9"/>
      <c r="PCZ263" s="9"/>
      <c r="PDA263" s="9"/>
      <c r="PDB263" s="9"/>
      <c r="PDC263" s="9"/>
      <c r="PDD263" s="9"/>
      <c r="PDE263" s="9"/>
      <c r="PDF263" s="9"/>
      <c r="PDG263" s="9"/>
      <c r="PDH263" s="9"/>
      <c r="PDI263" s="9"/>
      <c r="PDJ263" s="9"/>
      <c r="PDK263" s="9"/>
      <c r="PDL263" s="9"/>
      <c r="PDM263" s="9"/>
      <c r="PDN263" s="9"/>
      <c r="PDO263" s="9"/>
      <c r="PDP263" s="9"/>
      <c r="PDQ263" s="9"/>
      <c r="PDR263" s="9"/>
      <c r="PDS263" s="9"/>
      <c r="PDT263" s="9"/>
      <c r="PDU263" s="9"/>
      <c r="PDV263" s="9"/>
      <c r="PDW263" s="9"/>
      <c r="PDX263" s="9"/>
      <c r="PDY263" s="9"/>
      <c r="PDZ263" s="9"/>
      <c r="PEA263" s="9"/>
      <c r="PEB263" s="9"/>
      <c r="PEC263" s="9"/>
      <c r="PED263" s="9"/>
      <c r="PEE263" s="9"/>
      <c r="PEF263" s="9"/>
      <c r="PEG263" s="9"/>
      <c r="PEH263" s="9"/>
      <c r="PEI263" s="9"/>
      <c r="PEJ263" s="9"/>
      <c r="PEK263" s="9"/>
      <c r="PEL263" s="9"/>
      <c r="PEM263" s="9"/>
      <c r="PEN263" s="9"/>
      <c r="PEO263" s="9"/>
      <c r="PEP263" s="9"/>
      <c r="PEQ263" s="9"/>
      <c r="PER263" s="9"/>
      <c r="PES263" s="9"/>
      <c r="PET263" s="9"/>
      <c r="PEU263" s="9"/>
      <c r="PEV263" s="9"/>
      <c r="PEW263" s="9"/>
      <c r="PEX263" s="9"/>
      <c r="PEY263" s="9"/>
      <c r="PEZ263" s="9"/>
      <c r="PFA263" s="9"/>
      <c r="PFB263" s="9"/>
      <c r="PFC263" s="9"/>
      <c r="PFD263" s="9"/>
      <c r="PFE263" s="9"/>
      <c r="PFF263" s="9"/>
      <c r="PFG263" s="9"/>
      <c r="PFH263" s="9"/>
      <c r="PFI263" s="9"/>
      <c r="PFJ263" s="9"/>
      <c r="PFK263" s="9"/>
      <c r="PFL263" s="9"/>
      <c r="PFM263" s="9"/>
      <c r="PFN263" s="9"/>
      <c r="PFO263" s="9"/>
      <c r="PFP263" s="9"/>
      <c r="PFQ263" s="9"/>
      <c r="PFR263" s="9"/>
      <c r="PFS263" s="9"/>
      <c r="PFT263" s="9"/>
      <c r="PFU263" s="9"/>
      <c r="PFV263" s="9"/>
      <c r="PFW263" s="9"/>
      <c r="PFX263" s="9"/>
      <c r="PFY263" s="9"/>
      <c r="PFZ263" s="9"/>
      <c r="PGA263" s="9"/>
      <c r="PGB263" s="9"/>
      <c r="PGC263" s="9"/>
      <c r="PGD263" s="9"/>
      <c r="PGE263" s="9"/>
      <c r="PGF263" s="9"/>
      <c r="PGG263" s="9"/>
      <c r="PGH263" s="9"/>
      <c r="PGI263" s="9"/>
      <c r="PGJ263" s="9"/>
      <c r="PGK263" s="9"/>
      <c r="PGL263" s="9"/>
      <c r="PGM263" s="9"/>
      <c r="PGN263" s="9"/>
      <c r="PGO263" s="9"/>
      <c r="PGP263" s="9"/>
      <c r="PGQ263" s="9"/>
      <c r="PGR263" s="9"/>
      <c r="PGS263" s="9"/>
      <c r="PGT263" s="9"/>
      <c r="PGU263" s="9"/>
      <c r="PGV263" s="9"/>
      <c r="PGW263" s="9"/>
      <c r="PGX263" s="9"/>
      <c r="PGY263" s="9"/>
      <c r="PGZ263" s="9"/>
      <c r="PHA263" s="9"/>
      <c r="PHB263" s="9"/>
      <c r="PHC263" s="9"/>
      <c r="PHD263" s="9"/>
      <c r="PHE263" s="9"/>
      <c r="PHF263" s="9"/>
      <c r="PHG263" s="9"/>
      <c r="PHH263" s="9"/>
      <c r="PHI263" s="9"/>
      <c r="PHJ263" s="9"/>
      <c r="PHK263" s="9"/>
      <c r="PHL263" s="9"/>
      <c r="PHM263" s="9"/>
      <c r="PHN263" s="9"/>
      <c r="PHO263" s="9"/>
      <c r="PHP263" s="9"/>
      <c r="PHQ263" s="9"/>
      <c r="PHR263" s="9"/>
      <c r="PHS263" s="9"/>
      <c r="PHT263" s="9"/>
      <c r="PHU263" s="9"/>
      <c r="PHV263" s="9"/>
      <c r="PHW263" s="9"/>
      <c r="PHX263" s="9"/>
      <c r="PHY263" s="9"/>
      <c r="PHZ263" s="9"/>
      <c r="PIA263" s="9"/>
      <c r="PIB263" s="9"/>
      <c r="PIC263" s="9"/>
      <c r="PID263" s="9"/>
      <c r="PIE263" s="9"/>
      <c r="PIF263" s="9"/>
      <c r="PIG263" s="9"/>
      <c r="PIH263" s="9"/>
      <c r="PII263" s="9"/>
      <c r="PIJ263" s="9"/>
      <c r="PIK263" s="9"/>
      <c r="PIL263" s="9"/>
      <c r="PIM263" s="9"/>
      <c r="PIN263" s="9"/>
      <c r="PIO263" s="9"/>
      <c r="PIP263" s="9"/>
      <c r="PIQ263" s="9"/>
      <c r="PIR263" s="9"/>
      <c r="PIS263" s="9"/>
      <c r="PIT263" s="9"/>
      <c r="PIU263" s="9"/>
      <c r="PIV263" s="9"/>
      <c r="PIW263" s="9"/>
      <c r="PIX263" s="9"/>
      <c r="PIY263" s="9"/>
      <c r="PIZ263" s="9"/>
      <c r="PJA263" s="9"/>
      <c r="PJB263" s="9"/>
      <c r="PJC263" s="9"/>
      <c r="PJD263" s="9"/>
      <c r="PJE263" s="9"/>
      <c r="PJF263" s="9"/>
      <c r="PJG263" s="9"/>
      <c r="PJH263" s="9"/>
      <c r="PJI263" s="9"/>
      <c r="PJJ263" s="9"/>
      <c r="PJK263" s="9"/>
      <c r="PJL263" s="9"/>
      <c r="PJM263" s="9"/>
      <c r="PJN263" s="9"/>
      <c r="PJO263" s="9"/>
      <c r="PJP263" s="9"/>
      <c r="PJQ263" s="9"/>
      <c r="PJR263" s="9"/>
      <c r="PJS263" s="9"/>
      <c r="PJT263" s="9"/>
      <c r="PJU263" s="9"/>
      <c r="PJV263" s="9"/>
      <c r="PJW263" s="9"/>
      <c r="PJX263" s="9"/>
      <c r="PJY263" s="9"/>
      <c r="PJZ263" s="9"/>
      <c r="PKA263" s="9"/>
      <c r="PKB263" s="9"/>
      <c r="PKC263" s="9"/>
      <c r="PKD263" s="9"/>
      <c r="PKE263" s="9"/>
      <c r="PKF263" s="9"/>
      <c r="PKG263" s="9"/>
      <c r="PKH263" s="9"/>
      <c r="PKI263" s="9"/>
      <c r="PKJ263" s="9"/>
      <c r="PKK263" s="9"/>
      <c r="PKL263" s="9"/>
      <c r="PKM263" s="9"/>
      <c r="PKN263" s="9"/>
      <c r="PKO263" s="9"/>
      <c r="PKP263" s="9"/>
      <c r="PKQ263" s="9"/>
      <c r="PKR263" s="9"/>
      <c r="PKS263" s="9"/>
      <c r="PKT263" s="9"/>
      <c r="PKU263" s="9"/>
      <c r="PKV263" s="9"/>
      <c r="PKW263" s="9"/>
      <c r="PKX263" s="9"/>
      <c r="PKY263" s="9"/>
      <c r="PKZ263" s="9"/>
      <c r="PLA263" s="9"/>
      <c r="PLB263" s="9"/>
      <c r="PLC263" s="9"/>
      <c r="PLD263" s="9"/>
      <c r="PLE263" s="9"/>
      <c r="PLF263" s="9"/>
      <c r="PLG263" s="9"/>
      <c r="PLH263" s="9"/>
      <c r="PLI263" s="9"/>
      <c r="PLJ263" s="9"/>
      <c r="PLK263" s="9"/>
      <c r="PLL263" s="9"/>
      <c r="PLM263" s="9"/>
      <c r="PLN263" s="9"/>
      <c r="PLO263" s="9"/>
      <c r="PLP263" s="9"/>
      <c r="PLQ263" s="9"/>
      <c r="PLR263" s="9"/>
      <c r="PLS263" s="9"/>
      <c r="PLT263" s="9"/>
      <c r="PLU263" s="9"/>
      <c r="PLV263" s="9"/>
      <c r="PLW263" s="9"/>
      <c r="PLX263" s="9"/>
      <c r="PLY263" s="9"/>
      <c r="PLZ263" s="9"/>
      <c r="PMA263" s="9"/>
      <c r="PMB263" s="9"/>
      <c r="PMC263" s="9"/>
      <c r="PMD263" s="9"/>
      <c r="PME263" s="9"/>
      <c r="PMF263" s="9"/>
      <c r="PMG263" s="9"/>
      <c r="PMH263" s="9"/>
      <c r="PMI263" s="9"/>
      <c r="PMJ263" s="9"/>
      <c r="PMK263" s="9"/>
      <c r="PML263" s="9"/>
      <c r="PMM263" s="9"/>
      <c r="PMN263" s="9"/>
      <c r="PMO263" s="9"/>
      <c r="PMP263" s="9"/>
      <c r="PMQ263" s="9"/>
      <c r="PMR263" s="9"/>
      <c r="PMS263" s="9"/>
      <c r="PMT263" s="9"/>
      <c r="PMU263" s="9"/>
      <c r="PMV263" s="9"/>
      <c r="PMW263" s="9"/>
      <c r="PMX263" s="9"/>
      <c r="PMY263" s="9"/>
      <c r="PMZ263" s="9"/>
      <c r="PNA263" s="9"/>
      <c r="PNB263" s="9"/>
      <c r="PNC263" s="9"/>
      <c r="PND263" s="9"/>
      <c r="PNE263" s="9"/>
      <c r="PNF263" s="9"/>
      <c r="PNG263" s="9"/>
      <c r="PNH263" s="9"/>
      <c r="PNI263" s="9"/>
      <c r="PNJ263" s="9"/>
      <c r="PNK263" s="9"/>
      <c r="PNL263" s="9"/>
      <c r="PNM263" s="9"/>
      <c r="PNN263" s="9"/>
      <c r="PNO263" s="9"/>
      <c r="PNP263" s="9"/>
      <c r="PNQ263" s="9"/>
      <c r="PNR263" s="9"/>
      <c r="PNS263" s="9"/>
      <c r="PNT263" s="9"/>
      <c r="PNU263" s="9"/>
      <c r="PNV263" s="9"/>
      <c r="PNW263" s="9"/>
      <c r="PNX263" s="9"/>
      <c r="PNY263" s="9"/>
      <c r="PNZ263" s="9"/>
      <c r="POA263" s="9"/>
      <c r="POB263" s="9"/>
      <c r="POC263" s="9"/>
      <c r="POD263" s="9"/>
      <c r="POE263" s="9"/>
      <c r="POF263" s="9"/>
      <c r="POG263" s="9"/>
      <c r="POH263" s="9"/>
      <c r="POI263" s="9"/>
      <c r="POJ263" s="9"/>
      <c r="POK263" s="9"/>
      <c r="POL263" s="9"/>
      <c r="POM263" s="9"/>
      <c r="PON263" s="9"/>
      <c r="POO263" s="9"/>
      <c r="POP263" s="9"/>
      <c r="POQ263" s="9"/>
      <c r="POR263" s="9"/>
      <c r="POS263" s="9"/>
      <c r="POT263" s="9"/>
      <c r="POU263" s="9"/>
      <c r="POV263" s="9"/>
      <c r="POW263" s="9"/>
      <c r="POX263" s="9"/>
      <c r="POY263" s="9"/>
      <c r="POZ263" s="9"/>
      <c r="PPA263" s="9"/>
      <c r="PPB263" s="9"/>
      <c r="PPC263" s="9"/>
      <c r="PPD263" s="9"/>
      <c r="PPE263" s="9"/>
      <c r="PPF263" s="9"/>
      <c r="PPG263" s="9"/>
      <c r="PPH263" s="9"/>
      <c r="PPI263" s="9"/>
      <c r="PPJ263" s="9"/>
      <c r="PPK263" s="9"/>
      <c r="PPL263" s="9"/>
      <c r="PPM263" s="9"/>
      <c r="PPN263" s="9"/>
      <c r="PPO263" s="9"/>
      <c r="PPP263" s="9"/>
      <c r="PPQ263" s="9"/>
      <c r="PPR263" s="9"/>
      <c r="PPS263" s="9"/>
      <c r="PPT263" s="9"/>
      <c r="PPU263" s="9"/>
      <c r="PPV263" s="9"/>
      <c r="PPW263" s="9"/>
      <c r="PPX263" s="9"/>
      <c r="PPY263" s="9"/>
      <c r="PPZ263" s="9"/>
      <c r="PQA263" s="9"/>
      <c r="PQB263" s="9"/>
      <c r="PQC263" s="9"/>
      <c r="PQD263" s="9"/>
      <c r="PQE263" s="9"/>
      <c r="PQF263" s="9"/>
      <c r="PQG263" s="9"/>
      <c r="PQH263" s="9"/>
      <c r="PQI263" s="9"/>
      <c r="PQJ263" s="9"/>
      <c r="PQK263" s="9"/>
      <c r="PQL263" s="9"/>
      <c r="PQM263" s="9"/>
      <c r="PQN263" s="9"/>
      <c r="PQO263" s="9"/>
      <c r="PQP263" s="9"/>
      <c r="PQQ263" s="9"/>
      <c r="PQR263" s="9"/>
      <c r="PQS263" s="9"/>
      <c r="PQT263" s="9"/>
      <c r="PQU263" s="9"/>
      <c r="PQV263" s="9"/>
      <c r="PQW263" s="9"/>
      <c r="PQX263" s="9"/>
      <c r="PQY263" s="9"/>
      <c r="PQZ263" s="9"/>
      <c r="PRA263" s="9"/>
      <c r="PRB263" s="9"/>
      <c r="PRC263" s="9"/>
      <c r="PRD263" s="9"/>
      <c r="PRE263" s="9"/>
      <c r="PRF263" s="9"/>
      <c r="PRG263" s="9"/>
      <c r="PRH263" s="9"/>
      <c r="PRI263" s="9"/>
      <c r="PRJ263" s="9"/>
      <c r="PRK263" s="9"/>
      <c r="PRL263" s="9"/>
      <c r="PRM263" s="9"/>
      <c r="PRN263" s="9"/>
      <c r="PRO263" s="9"/>
      <c r="PRP263" s="9"/>
      <c r="PRQ263" s="9"/>
      <c r="PRR263" s="9"/>
      <c r="PRS263" s="9"/>
      <c r="PRT263" s="9"/>
      <c r="PRU263" s="9"/>
      <c r="PRV263" s="9"/>
      <c r="PRW263" s="9"/>
      <c r="PRX263" s="9"/>
      <c r="PRY263" s="9"/>
      <c r="PRZ263" s="9"/>
      <c r="PSA263" s="9"/>
      <c r="PSB263" s="9"/>
      <c r="PSC263" s="9"/>
      <c r="PSD263" s="9"/>
      <c r="PSE263" s="9"/>
      <c r="PSF263" s="9"/>
      <c r="PSG263" s="9"/>
      <c r="PSH263" s="9"/>
      <c r="PSI263" s="9"/>
      <c r="PSJ263" s="9"/>
      <c r="PSK263" s="9"/>
      <c r="PSL263" s="9"/>
      <c r="PSM263" s="9"/>
      <c r="PSN263" s="9"/>
      <c r="PSO263" s="9"/>
      <c r="PSP263" s="9"/>
      <c r="PSQ263" s="9"/>
      <c r="PSR263" s="9"/>
      <c r="PSS263" s="9"/>
      <c r="PST263" s="9"/>
      <c r="PSU263" s="9"/>
      <c r="PSV263" s="9"/>
      <c r="PSW263" s="9"/>
      <c r="PSX263" s="9"/>
      <c r="PSY263" s="9"/>
      <c r="PSZ263" s="9"/>
      <c r="PTA263" s="9"/>
      <c r="PTB263" s="9"/>
      <c r="PTC263" s="9"/>
      <c r="PTD263" s="9"/>
      <c r="PTE263" s="9"/>
      <c r="PTF263" s="9"/>
      <c r="PTG263" s="9"/>
      <c r="PTH263" s="9"/>
      <c r="PTI263" s="9"/>
      <c r="PTJ263" s="9"/>
      <c r="PTK263" s="9"/>
      <c r="PTL263" s="9"/>
      <c r="PTM263" s="9"/>
      <c r="PTN263" s="9"/>
      <c r="PTO263" s="9"/>
      <c r="PTP263" s="9"/>
      <c r="PTQ263" s="9"/>
      <c r="PTR263" s="9"/>
      <c r="PTS263" s="9"/>
      <c r="PTT263" s="9"/>
      <c r="PTU263" s="9"/>
      <c r="PTV263" s="9"/>
      <c r="PTW263" s="9"/>
      <c r="PTX263" s="9"/>
      <c r="PTY263" s="9"/>
      <c r="PTZ263" s="9"/>
      <c r="PUA263" s="9"/>
      <c r="PUB263" s="9"/>
      <c r="PUC263" s="9"/>
      <c r="PUD263" s="9"/>
      <c r="PUE263" s="9"/>
      <c r="PUF263" s="9"/>
      <c r="PUG263" s="9"/>
      <c r="PUH263" s="9"/>
      <c r="PUI263" s="9"/>
      <c r="PUJ263" s="9"/>
      <c r="PUK263" s="9"/>
      <c r="PUL263" s="9"/>
      <c r="PUM263" s="9"/>
      <c r="PUN263" s="9"/>
      <c r="PUO263" s="9"/>
      <c r="PUP263" s="9"/>
      <c r="PUQ263" s="9"/>
      <c r="PUR263" s="9"/>
      <c r="PUS263" s="9"/>
      <c r="PUT263" s="9"/>
      <c r="PUU263" s="9"/>
      <c r="PUV263" s="9"/>
      <c r="PUW263" s="9"/>
      <c r="PUX263" s="9"/>
      <c r="PUY263" s="9"/>
      <c r="PUZ263" s="9"/>
      <c r="PVA263" s="9"/>
      <c r="PVB263" s="9"/>
      <c r="PVC263" s="9"/>
      <c r="PVD263" s="9"/>
      <c r="PVE263" s="9"/>
      <c r="PVF263" s="9"/>
      <c r="PVG263" s="9"/>
      <c r="PVH263" s="9"/>
      <c r="PVI263" s="9"/>
      <c r="PVJ263" s="9"/>
      <c r="PVK263" s="9"/>
      <c r="PVL263" s="9"/>
      <c r="PVM263" s="9"/>
      <c r="PVN263" s="9"/>
      <c r="PVO263" s="9"/>
      <c r="PVP263" s="9"/>
      <c r="PVQ263" s="9"/>
      <c r="PVR263" s="9"/>
      <c r="PVS263" s="9"/>
      <c r="PVT263" s="9"/>
      <c r="PVU263" s="9"/>
      <c r="PVV263" s="9"/>
      <c r="PVW263" s="9"/>
      <c r="PVX263" s="9"/>
      <c r="PVY263" s="9"/>
      <c r="PVZ263" s="9"/>
      <c r="PWA263" s="9"/>
      <c r="PWB263" s="9"/>
      <c r="PWC263" s="9"/>
      <c r="PWD263" s="9"/>
      <c r="PWE263" s="9"/>
      <c r="PWF263" s="9"/>
      <c r="PWG263" s="9"/>
      <c r="PWH263" s="9"/>
      <c r="PWI263" s="9"/>
      <c r="PWJ263" s="9"/>
      <c r="PWK263" s="9"/>
      <c r="PWL263" s="9"/>
      <c r="PWM263" s="9"/>
      <c r="PWN263" s="9"/>
      <c r="PWO263" s="9"/>
      <c r="PWP263" s="9"/>
      <c r="PWQ263" s="9"/>
      <c r="PWR263" s="9"/>
      <c r="PWS263" s="9"/>
      <c r="PWT263" s="9"/>
      <c r="PWU263" s="9"/>
      <c r="PWV263" s="9"/>
      <c r="PWW263" s="9"/>
      <c r="PWX263" s="9"/>
      <c r="PWY263" s="9"/>
      <c r="PWZ263" s="9"/>
      <c r="PXA263" s="9"/>
      <c r="PXB263" s="9"/>
      <c r="PXC263" s="9"/>
      <c r="PXD263" s="9"/>
      <c r="PXE263" s="9"/>
      <c r="PXF263" s="9"/>
      <c r="PXG263" s="9"/>
      <c r="PXH263" s="9"/>
      <c r="PXI263" s="9"/>
      <c r="PXJ263" s="9"/>
      <c r="PXK263" s="9"/>
      <c r="PXL263" s="9"/>
      <c r="PXM263" s="9"/>
      <c r="PXN263" s="9"/>
      <c r="PXO263" s="9"/>
      <c r="PXP263" s="9"/>
      <c r="PXQ263" s="9"/>
      <c r="PXR263" s="9"/>
      <c r="PXS263" s="9"/>
      <c r="PXT263" s="9"/>
      <c r="PXU263" s="9"/>
      <c r="PXV263" s="9"/>
      <c r="PXW263" s="9"/>
      <c r="PXX263" s="9"/>
      <c r="PXY263" s="9"/>
      <c r="PXZ263" s="9"/>
      <c r="PYA263" s="9"/>
      <c r="PYB263" s="9"/>
      <c r="PYC263" s="9"/>
      <c r="PYD263" s="9"/>
      <c r="PYE263" s="9"/>
      <c r="PYF263" s="9"/>
      <c r="PYG263" s="9"/>
      <c r="PYH263" s="9"/>
      <c r="PYI263" s="9"/>
      <c r="PYJ263" s="9"/>
      <c r="PYK263" s="9"/>
      <c r="PYL263" s="9"/>
      <c r="PYM263" s="9"/>
      <c r="PYN263" s="9"/>
      <c r="PYO263" s="9"/>
      <c r="PYP263" s="9"/>
      <c r="PYQ263" s="9"/>
      <c r="PYR263" s="9"/>
      <c r="PYS263" s="9"/>
      <c r="PYT263" s="9"/>
      <c r="PYU263" s="9"/>
      <c r="PYV263" s="9"/>
      <c r="PYW263" s="9"/>
      <c r="PYX263" s="9"/>
      <c r="PYY263" s="9"/>
      <c r="PYZ263" s="9"/>
      <c r="PZA263" s="9"/>
      <c r="PZB263" s="9"/>
      <c r="PZC263" s="9"/>
      <c r="PZD263" s="9"/>
      <c r="PZE263" s="9"/>
      <c r="PZF263" s="9"/>
      <c r="PZG263" s="9"/>
      <c r="PZH263" s="9"/>
      <c r="PZI263" s="9"/>
      <c r="PZJ263" s="9"/>
      <c r="PZK263" s="9"/>
      <c r="PZL263" s="9"/>
      <c r="PZM263" s="9"/>
      <c r="PZN263" s="9"/>
      <c r="PZO263" s="9"/>
      <c r="PZP263" s="9"/>
      <c r="PZQ263" s="9"/>
      <c r="PZR263" s="9"/>
      <c r="PZS263" s="9"/>
      <c r="PZT263" s="9"/>
      <c r="PZU263" s="9"/>
      <c r="PZV263" s="9"/>
      <c r="PZW263" s="9"/>
      <c r="PZX263" s="9"/>
      <c r="PZY263" s="9"/>
      <c r="PZZ263" s="9"/>
      <c r="QAA263" s="9"/>
      <c r="QAB263" s="9"/>
      <c r="QAC263" s="9"/>
      <c r="QAD263" s="9"/>
      <c r="QAE263" s="9"/>
      <c r="QAF263" s="9"/>
      <c r="QAG263" s="9"/>
      <c r="QAH263" s="9"/>
      <c r="QAI263" s="9"/>
      <c r="QAJ263" s="9"/>
      <c r="QAK263" s="9"/>
      <c r="QAL263" s="9"/>
      <c r="QAM263" s="9"/>
      <c r="QAN263" s="9"/>
      <c r="QAO263" s="9"/>
      <c r="QAP263" s="9"/>
      <c r="QAQ263" s="9"/>
      <c r="QAR263" s="9"/>
      <c r="QAS263" s="9"/>
      <c r="QAT263" s="9"/>
      <c r="QAU263" s="9"/>
      <c r="QAV263" s="9"/>
      <c r="QAW263" s="9"/>
      <c r="QAX263" s="9"/>
      <c r="QAY263" s="9"/>
      <c r="QAZ263" s="9"/>
      <c r="QBA263" s="9"/>
      <c r="QBB263" s="9"/>
      <c r="QBC263" s="9"/>
      <c r="QBD263" s="9"/>
      <c r="QBE263" s="9"/>
      <c r="QBF263" s="9"/>
      <c r="QBG263" s="9"/>
      <c r="QBH263" s="9"/>
      <c r="QBI263" s="9"/>
      <c r="QBJ263" s="9"/>
      <c r="QBK263" s="9"/>
      <c r="QBL263" s="9"/>
      <c r="QBM263" s="9"/>
      <c r="QBN263" s="9"/>
      <c r="QBO263" s="9"/>
      <c r="QBP263" s="9"/>
      <c r="QBQ263" s="9"/>
      <c r="QBR263" s="9"/>
      <c r="QBS263" s="9"/>
      <c r="QBT263" s="9"/>
      <c r="QBU263" s="9"/>
      <c r="QBV263" s="9"/>
      <c r="QBW263" s="9"/>
      <c r="QBX263" s="9"/>
      <c r="QBY263" s="9"/>
      <c r="QBZ263" s="9"/>
      <c r="QCA263" s="9"/>
      <c r="QCB263" s="9"/>
      <c r="QCC263" s="9"/>
      <c r="QCD263" s="9"/>
      <c r="QCE263" s="9"/>
      <c r="QCF263" s="9"/>
      <c r="QCG263" s="9"/>
      <c r="QCH263" s="9"/>
      <c r="QCI263" s="9"/>
      <c r="QCJ263" s="9"/>
      <c r="QCK263" s="9"/>
      <c r="QCL263" s="9"/>
      <c r="QCM263" s="9"/>
      <c r="QCN263" s="9"/>
      <c r="QCO263" s="9"/>
      <c r="QCP263" s="9"/>
      <c r="QCQ263" s="9"/>
      <c r="QCR263" s="9"/>
      <c r="QCS263" s="9"/>
      <c r="QCT263" s="9"/>
      <c r="QCU263" s="9"/>
      <c r="QCV263" s="9"/>
      <c r="QCW263" s="9"/>
      <c r="QCX263" s="9"/>
      <c r="QCY263" s="9"/>
      <c r="QCZ263" s="9"/>
      <c r="QDA263" s="9"/>
      <c r="QDB263" s="9"/>
      <c r="QDC263" s="9"/>
      <c r="QDD263" s="9"/>
      <c r="QDE263" s="9"/>
      <c r="QDF263" s="9"/>
      <c r="QDG263" s="9"/>
      <c r="QDH263" s="9"/>
      <c r="QDI263" s="9"/>
      <c r="QDJ263" s="9"/>
      <c r="QDK263" s="9"/>
      <c r="QDL263" s="9"/>
      <c r="QDM263" s="9"/>
      <c r="QDN263" s="9"/>
      <c r="QDO263" s="9"/>
      <c r="QDP263" s="9"/>
      <c r="QDQ263" s="9"/>
      <c r="QDR263" s="9"/>
      <c r="QDS263" s="9"/>
      <c r="QDT263" s="9"/>
      <c r="QDU263" s="9"/>
      <c r="QDV263" s="9"/>
      <c r="QDW263" s="9"/>
      <c r="QDX263" s="9"/>
      <c r="QDY263" s="9"/>
      <c r="QDZ263" s="9"/>
      <c r="QEA263" s="9"/>
      <c r="QEB263" s="9"/>
      <c r="QEC263" s="9"/>
      <c r="QED263" s="9"/>
      <c r="QEE263" s="9"/>
      <c r="QEF263" s="9"/>
      <c r="QEG263" s="9"/>
      <c r="QEH263" s="9"/>
      <c r="QEI263" s="9"/>
      <c r="QEJ263" s="9"/>
      <c r="QEK263" s="9"/>
      <c r="QEL263" s="9"/>
      <c r="QEM263" s="9"/>
      <c r="QEN263" s="9"/>
      <c r="QEO263" s="9"/>
      <c r="QEP263" s="9"/>
      <c r="QEQ263" s="9"/>
      <c r="QER263" s="9"/>
      <c r="QES263" s="9"/>
      <c r="QET263" s="9"/>
      <c r="QEU263" s="9"/>
      <c r="QEV263" s="9"/>
      <c r="QEW263" s="9"/>
      <c r="QEX263" s="9"/>
      <c r="QEY263" s="9"/>
      <c r="QEZ263" s="9"/>
      <c r="QFA263" s="9"/>
      <c r="QFB263" s="9"/>
      <c r="QFC263" s="9"/>
      <c r="QFD263" s="9"/>
      <c r="QFE263" s="9"/>
      <c r="QFF263" s="9"/>
      <c r="QFG263" s="9"/>
      <c r="QFH263" s="9"/>
      <c r="QFI263" s="9"/>
      <c r="QFJ263" s="9"/>
      <c r="QFK263" s="9"/>
      <c r="QFL263" s="9"/>
      <c r="QFM263" s="9"/>
      <c r="QFN263" s="9"/>
      <c r="QFO263" s="9"/>
      <c r="QFP263" s="9"/>
      <c r="QFQ263" s="9"/>
      <c r="QFR263" s="9"/>
      <c r="QFS263" s="9"/>
      <c r="QFT263" s="9"/>
      <c r="QFU263" s="9"/>
      <c r="QFV263" s="9"/>
      <c r="QFW263" s="9"/>
      <c r="QFX263" s="9"/>
      <c r="QFY263" s="9"/>
      <c r="QFZ263" s="9"/>
      <c r="QGA263" s="9"/>
      <c r="QGB263" s="9"/>
      <c r="QGC263" s="9"/>
      <c r="QGD263" s="9"/>
      <c r="QGE263" s="9"/>
      <c r="QGF263" s="9"/>
      <c r="QGG263" s="9"/>
      <c r="QGH263" s="9"/>
      <c r="QGI263" s="9"/>
      <c r="QGJ263" s="9"/>
      <c r="QGK263" s="9"/>
      <c r="QGL263" s="9"/>
      <c r="QGM263" s="9"/>
      <c r="QGN263" s="9"/>
      <c r="QGO263" s="9"/>
      <c r="QGP263" s="9"/>
      <c r="QGQ263" s="9"/>
      <c r="QGR263" s="9"/>
      <c r="QGS263" s="9"/>
      <c r="QGT263" s="9"/>
      <c r="QGU263" s="9"/>
      <c r="QGV263" s="9"/>
      <c r="QGW263" s="9"/>
      <c r="QGX263" s="9"/>
      <c r="QGY263" s="9"/>
      <c r="QGZ263" s="9"/>
      <c r="QHA263" s="9"/>
      <c r="QHB263" s="9"/>
      <c r="QHC263" s="9"/>
      <c r="QHD263" s="9"/>
      <c r="QHE263" s="9"/>
      <c r="QHF263" s="9"/>
      <c r="QHG263" s="9"/>
      <c r="QHH263" s="9"/>
      <c r="QHI263" s="9"/>
      <c r="QHJ263" s="9"/>
      <c r="QHK263" s="9"/>
      <c r="QHL263" s="9"/>
      <c r="QHM263" s="9"/>
      <c r="QHN263" s="9"/>
      <c r="QHO263" s="9"/>
      <c r="QHP263" s="9"/>
      <c r="QHQ263" s="9"/>
      <c r="QHR263" s="9"/>
      <c r="QHS263" s="9"/>
      <c r="QHT263" s="9"/>
      <c r="QHU263" s="9"/>
      <c r="QHV263" s="9"/>
      <c r="QHW263" s="9"/>
      <c r="QHX263" s="9"/>
      <c r="QHY263" s="9"/>
      <c r="QHZ263" s="9"/>
      <c r="QIA263" s="9"/>
      <c r="QIB263" s="9"/>
      <c r="QIC263" s="9"/>
      <c r="QID263" s="9"/>
      <c r="QIE263" s="9"/>
      <c r="QIF263" s="9"/>
      <c r="QIG263" s="9"/>
      <c r="QIH263" s="9"/>
      <c r="QII263" s="9"/>
      <c r="QIJ263" s="9"/>
      <c r="QIK263" s="9"/>
      <c r="QIL263" s="9"/>
      <c r="QIM263" s="9"/>
      <c r="QIN263" s="9"/>
      <c r="QIO263" s="9"/>
      <c r="QIP263" s="9"/>
      <c r="QIQ263" s="9"/>
      <c r="QIR263" s="9"/>
      <c r="QIS263" s="9"/>
      <c r="QIT263" s="9"/>
      <c r="QIU263" s="9"/>
      <c r="QIV263" s="9"/>
      <c r="QIW263" s="9"/>
      <c r="QIX263" s="9"/>
      <c r="QIY263" s="9"/>
      <c r="QIZ263" s="9"/>
      <c r="QJA263" s="9"/>
      <c r="QJB263" s="9"/>
      <c r="QJC263" s="9"/>
      <c r="QJD263" s="9"/>
      <c r="QJE263" s="9"/>
      <c r="QJF263" s="9"/>
      <c r="QJG263" s="9"/>
      <c r="QJH263" s="9"/>
      <c r="QJI263" s="9"/>
      <c r="QJJ263" s="9"/>
      <c r="QJK263" s="9"/>
      <c r="QJL263" s="9"/>
      <c r="QJM263" s="9"/>
      <c r="QJN263" s="9"/>
      <c r="QJO263" s="9"/>
      <c r="QJP263" s="9"/>
      <c r="QJQ263" s="9"/>
      <c r="QJR263" s="9"/>
      <c r="QJS263" s="9"/>
      <c r="QJT263" s="9"/>
      <c r="QJU263" s="9"/>
      <c r="QJV263" s="9"/>
      <c r="QJW263" s="9"/>
      <c r="QJX263" s="9"/>
      <c r="QJY263" s="9"/>
      <c r="QJZ263" s="9"/>
      <c r="QKA263" s="9"/>
      <c r="QKB263" s="9"/>
      <c r="QKC263" s="9"/>
      <c r="QKD263" s="9"/>
      <c r="QKE263" s="9"/>
      <c r="QKF263" s="9"/>
      <c r="QKG263" s="9"/>
      <c r="QKH263" s="9"/>
      <c r="QKI263" s="9"/>
      <c r="QKJ263" s="9"/>
      <c r="QKK263" s="9"/>
      <c r="QKL263" s="9"/>
      <c r="QKM263" s="9"/>
      <c r="QKN263" s="9"/>
      <c r="QKO263" s="9"/>
      <c r="QKP263" s="9"/>
      <c r="QKQ263" s="9"/>
      <c r="QKR263" s="9"/>
      <c r="QKS263" s="9"/>
      <c r="QKT263" s="9"/>
      <c r="QKU263" s="9"/>
      <c r="QKV263" s="9"/>
      <c r="QKW263" s="9"/>
      <c r="QKX263" s="9"/>
      <c r="QKY263" s="9"/>
      <c r="QKZ263" s="9"/>
      <c r="QLA263" s="9"/>
      <c r="QLB263" s="9"/>
      <c r="QLC263" s="9"/>
      <c r="QLD263" s="9"/>
      <c r="QLE263" s="9"/>
      <c r="QLF263" s="9"/>
      <c r="QLG263" s="9"/>
      <c r="QLH263" s="9"/>
      <c r="QLI263" s="9"/>
      <c r="QLJ263" s="9"/>
      <c r="QLK263" s="9"/>
      <c r="QLL263" s="9"/>
      <c r="QLM263" s="9"/>
      <c r="QLN263" s="9"/>
      <c r="QLO263" s="9"/>
      <c r="QLP263" s="9"/>
      <c r="QLQ263" s="9"/>
      <c r="QLR263" s="9"/>
      <c r="QLS263" s="9"/>
      <c r="QLT263" s="9"/>
      <c r="QLU263" s="9"/>
      <c r="QLV263" s="9"/>
      <c r="QLW263" s="9"/>
      <c r="QLX263" s="9"/>
      <c r="QLY263" s="9"/>
      <c r="QLZ263" s="9"/>
      <c r="QMA263" s="9"/>
      <c r="QMB263" s="9"/>
      <c r="QMC263" s="9"/>
      <c r="QMD263" s="9"/>
      <c r="QME263" s="9"/>
      <c r="QMF263" s="9"/>
      <c r="QMG263" s="9"/>
      <c r="QMH263" s="9"/>
      <c r="QMI263" s="9"/>
      <c r="QMJ263" s="9"/>
      <c r="QMK263" s="9"/>
      <c r="QML263" s="9"/>
      <c r="QMM263" s="9"/>
      <c r="QMN263" s="9"/>
      <c r="QMO263" s="9"/>
      <c r="QMP263" s="9"/>
      <c r="QMQ263" s="9"/>
      <c r="QMR263" s="9"/>
      <c r="QMS263" s="9"/>
      <c r="QMT263" s="9"/>
      <c r="QMU263" s="9"/>
      <c r="QMV263" s="9"/>
      <c r="QMW263" s="9"/>
      <c r="QMX263" s="9"/>
      <c r="QMY263" s="9"/>
      <c r="QMZ263" s="9"/>
      <c r="QNA263" s="9"/>
      <c r="QNB263" s="9"/>
      <c r="QNC263" s="9"/>
      <c r="QND263" s="9"/>
      <c r="QNE263" s="9"/>
      <c r="QNF263" s="9"/>
      <c r="QNG263" s="9"/>
      <c r="QNH263" s="9"/>
      <c r="QNI263" s="9"/>
      <c r="QNJ263" s="9"/>
      <c r="QNK263" s="9"/>
      <c r="QNL263" s="9"/>
      <c r="QNM263" s="9"/>
      <c r="QNN263" s="9"/>
      <c r="QNO263" s="9"/>
      <c r="QNP263" s="9"/>
      <c r="QNQ263" s="9"/>
      <c r="QNR263" s="9"/>
      <c r="QNS263" s="9"/>
      <c r="QNT263" s="9"/>
      <c r="QNU263" s="9"/>
      <c r="QNV263" s="9"/>
      <c r="QNW263" s="9"/>
      <c r="QNX263" s="9"/>
      <c r="QNY263" s="9"/>
      <c r="QNZ263" s="9"/>
      <c r="QOA263" s="9"/>
      <c r="QOB263" s="9"/>
      <c r="QOC263" s="9"/>
      <c r="QOD263" s="9"/>
      <c r="QOE263" s="9"/>
      <c r="QOF263" s="9"/>
      <c r="QOG263" s="9"/>
      <c r="QOH263" s="9"/>
      <c r="QOI263" s="9"/>
      <c r="QOJ263" s="9"/>
      <c r="QOK263" s="9"/>
      <c r="QOL263" s="9"/>
      <c r="QOM263" s="9"/>
      <c r="QON263" s="9"/>
      <c r="QOO263" s="9"/>
      <c r="QOP263" s="9"/>
      <c r="QOQ263" s="9"/>
      <c r="QOR263" s="9"/>
      <c r="QOS263" s="9"/>
      <c r="QOT263" s="9"/>
      <c r="QOU263" s="9"/>
      <c r="QOV263" s="9"/>
      <c r="QOW263" s="9"/>
      <c r="QOX263" s="9"/>
      <c r="QOY263" s="9"/>
      <c r="QOZ263" s="9"/>
      <c r="QPA263" s="9"/>
      <c r="QPB263" s="9"/>
      <c r="QPC263" s="9"/>
      <c r="QPD263" s="9"/>
      <c r="QPE263" s="9"/>
      <c r="QPF263" s="9"/>
      <c r="QPG263" s="9"/>
      <c r="QPH263" s="9"/>
      <c r="QPI263" s="9"/>
      <c r="QPJ263" s="9"/>
      <c r="QPK263" s="9"/>
      <c r="QPL263" s="9"/>
      <c r="QPM263" s="9"/>
      <c r="QPN263" s="9"/>
      <c r="QPO263" s="9"/>
      <c r="QPP263" s="9"/>
      <c r="QPQ263" s="9"/>
      <c r="QPR263" s="9"/>
      <c r="QPS263" s="9"/>
      <c r="QPT263" s="9"/>
      <c r="QPU263" s="9"/>
      <c r="QPV263" s="9"/>
      <c r="QPW263" s="9"/>
      <c r="QPX263" s="9"/>
      <c r="QPY263" s="9"/>
      <c r="QPZ263" s="9"/>
      <c r="QQA263" s="9"/>
      <c r="QQB263" s="9"/>
      <c r="QQC263" s="9"/>
      <c r="QQD263" s="9"/>
      <c r="QQE263" s="9"/>
      <c r="QQF263" s="9"/>
      <c r="QQG263" s="9"/>
      <c r="QQH263" s="9"/>
      <c r="QQI263" s="9"/>
      <c r="QQJ263" s="9"/>
      <c r="QQK263" s="9"/>
      <c r="QQL263" s="9"/>
      <c r="QQM263" s="9"/>
      <c r="QQN263" s="9"/>
      <c r="QQO263" s="9"/>
      <c r="QQP263" s="9"/>
      <c r="QQQ263" s="9"/>
      <c r="QQR263" s="9"/>
      <c r="QQS263" s="9"/>
      <c r="QQT263" s="9"/>
      <c r="QQU263" s="9"/>
      <c r="QQV263" s="9"/>
      <c r="QQW263" s="9"/>
      <c r="QQX263" s="9"/>
      <c r="QQY263" s="9"/>
      <c r="QQZ263" s="9"/>
      <c r="QRA263" s="9"/>
      <c r="QRB263" s="9"/>
      <c r="QRC263" s="9"/>
      <c r="QRD263" s="9"/>
      <c r="QRE263" s="9"/>
      <c r="QRF263" s="9"/>
      <c r="QRG263" s="9"/>
      <c r="QRH263" s="9"/>
      <c r="QRI263" s="9"/>
      <c r="QRJ263" s="9"/>
      <c r="QRK263" s="9"/>
      <c r="QRL263" s="9"/>
      <c r="QRM263" s="9"/>
      <c r="QRN263" s="9"/>
      <c r="QRO263" s="9"/>
      <c r="QRP263" s="9"/>
      <c r="QRQ263" s="9"/>
      <c r="QRR263" s="9"/>
      <c r="QRS263" s="9"/>
      <c r="QRT263" s="9"/>
      <c r="QRU263" s="9"/>
      <c r="QRV263" s="9"/>
      <c r="QRW263" s="9"/>
      <c r="QRX263" s="9"/>
      <c r="QRY263" s="9"/>
      <c r="QRZ263" s="9"/>
      <c r="QSA263" s="9"/>
      <c r="QSB263" s="9"/>
      <c r="QSC263" s="9"/>
      <c r="QSD263" s="9"/>
      <c r="QSE263" s="9"/>
      <c r="QSF263" s="9"/>
      <c r="QSG263" s="9"/>
      <c r="QSH263" s="9"/>
      <c r="QSI263" s="9"/>
      <c r="QSJ263" s="9"/>
      <c r="QSK263" s="9"/>
      <c r="QSL263" s="9"/>
      <c r="QSM263" s="9"/>
      <c r="QSN263" s="9"/>
      <c r="QSO263" s="9"/>
      <c r="QSP263" s="9"/>
      <c r="QSQ263" s="9"/>
      <c r="QSR263" s="9"/>
      <c r="QSS263" s="9"/>
      <c r="QST263" s="9"/>
      <c r="QSU263" s="9"/>
      <c r="QSV263" s="9"/>
      <c r="QSW263" s="9"/>
      <c r="QSX263" s="9"/>
      <c r="QSY263" s="9"/>
      <c r="QSZ263" s="9"/>
      <c r="QTA263" s="9"/>
      <c r="QTB263" s="9"/>
      <c r="QTC263" s="9"/>
      <c r="QTD263" s="9"/>
      <c r="QTE263" s="9"/>
      <c r="QTF263" s="9"/>
      <c r="QTG263" s="9"/>
      <c r="QTH263" s="9"/>
      <c r="QTI263" s="9"/>
      <c r="QTJ263" s="9"/>
      <c r="QTK263" s="9"/>
      <c r="QTL263" s="9"/>
      <c r="QTM263" s="9"/>
      <c r="QTN263" s="9"/>
      <c r="QTO263" s="9"/>
      <c r="QTP263" s="9"/>
      <c r="QTQ263" s="9"/>
      <c r="QTR263" s="9"/>
      <c r="QTS263" s="9"/>
      <c r="QTT263" s="9"/>
      <c r="QTU263" s="9"/>
      <c r="QTV263" s="9"/>
      <c r="QTW263" s="9"/>
      <c r="QTX263" s="9"/>
      <c r="QTY263" s="9"/>
      <c r="QTZ263" s="9"/>
      <c r="QUA263" s="9"/>
      <c r="QUB263" s="9"/>
      <c r="QUC263" s="9"/>
      <c r="QUD263" s="9"/>
      <c r="QUE263" s="9"/>
      <c r="QUF263" s="9"/>
      <c r="QUG263" s="9"/>
      <c r="QUH263" s="9"/>
      <c r="QUI263" s="9"/>
      <c r="QUJ263" s="9"/>
      <c r="QUK263" s="9"/>
      <c r="QUL263" s="9"/>
      <c r="QUM263" s="9"/>
      <c r="QUN263" s="9"/>
      <c r="QUO263" s="9"/>
      <c r="QUP263" s="9"/>
      <c r="QUQ263" s="9"/>
      <c r="QUR263" s="9"/>
      <c r="QUS263" s="9"/>
      <c r="QUT263" s="9"/>
      <c r="QUU263" s="9"/>
      <c r="QUV263" s="9"/>
      <c r="QUW263" s="9"/>
      <c r="QUX263" s="9"/>
      <c r="QUY263" s="9"/>
      <c r="QUZ263" s="9"/>
      <c r="QVA263" s="9"/>
      <c r="QVB263" s="9"/>
      <c r="QVC263" s="9"/>
      <c r="QVD263" s="9"/>
      <c r="QVE263" s="9"/>
      <c r="QVF263" s="9"/>
      <c r="QVG263" s="9"/>
      <c r="QVH263" s="9"/>
      <c r="QVI263" s="9"/>
      <c r="QVJ263" s="9"/>
      <c r="QVK263" s="9"/>
      <c r="QVL263" s="9"/>
      <c r="QVM263" s="9"/>
      <c r="QVN263" s="9"/>
      <c r="QVO263" s="9"/>
      <c r="QVP263" s="9"/>
      <c r="QVQ263" s="9"/>
      <c r="QVR263" s="9"/>
      <c r="QVS263" s="9"/>
      <c r="QVT263" s="9"/>
      <c r="QVU263" s="9"/>
      <c r="QVV263" s="9"/>
      <c r="QVW263" s="9"/>
      <c r="QVX263" s="9"/>
      <c r="QVY263" s="9"/>
      <c r="QVZ263" s="9"/>
      <c r="QWA263" s="9"/>
      <c r="QWB263" s="9"/>
      <c r="QWC263" s="9"/>
      <c r="QWD263" s="9"/>
      <c r="QWE263" s="9"/>
      <c r="QWF263" s="9"/>
      <c r="QWG263" s="9"/>
      <c r="QWH263" s="9"/>
      <c r="QWI263" s="9"/>
      <c r="QWJ263" s="9"/>
      <c r="QWK263" s="9"/>
      <c r="QWL263" s="9"/>
      <c r="QWM263" s="9"/>
      <c r="QWN263" s="9"/>
      <c r="QWO263" s="9"/>
      <c r="QWP263" s="9"/>
      <c r="QWQ263" s="9"/>
      <c r="QWR263" s="9"/>
      <c r="QWS263" s="9"/>
      <c r="QWT263" s="9"/>
      <c r="QWU263" s="9"/>
      <c r="QWV263" s="9"/>
      <c r="QWW263" s="9"/>
      <c r="QWX263" s="9"/>
      <c r="QWY263" s="9"/>
      <c r="QWZ263" s="9"/>
      <c r="QXA263" s="9"/>
      <c r="QXB263" s="9"/>
      <c r="QXC263" s="9"/>
      <c r="QXD263" s="9"/>
      <c r="QXE263" s="9"/>
      <c r="QXF263" s="9"/>
      <c r="QXG263" s="9"/>
      <c r="QXH263" s="9"/>
      <c r="QXI263" s="9"/>
      <c r="QXJ263" s="9"/>
      <c r="QXK263" s="9"/>
      <c r="QXL263" s="9"/>
      <c r="QXM263" s="9"/>
      <c r="QXN263" s="9"/>
      <c r="QXO263" s="9"/>
      <c r="QXP263" s="9"/>
      <c r="QXQ263" s="9"/>
      <c r="QXR263" s="9"/>
      <c r="QXS263" s="9"/>
      <c r="QXT263" s="9"/>
      <c r="QXU263" s="9"/>
      <c r="QXV263" s="9"/>
      <c r="QXW263" s="9"/>
      <c r="QXX263" s="9"/>
      <c r="QXY263" s="9"/>
      <c r="QXZ263" s="9"/>
      <c r="QYA263" s="9"/>
      <c r="QYB263" s="9"/>
      <c r="QYC263" s="9"/>
      <c r="QYD263" s="9"/>
      <c r="QYE263" s="9"/>
      <c r="QYF263" s="9"/>
      <c r="QYG263" s="9"/>
      <c r="QYH263" s="9"/>
      <c r="QYI263" s="9"/>
      <c r="QYJ263" s="9"/>
      <c r="QYK263" s="9"/>
      <c r="QYL263" s="9"/>
      <c r="QYM263" s="9"/>
      <c r="QYN263" s="9"/>
      <c r="QYO263" s="9"/>
      <c r="QYP263" s="9"/>
      <c r="QYQ263" s="9"/>
      <c r="QYR263" s="9"/>
      <c r="QYS263" s="9"/>
      <c r="QYT263" s="9"/>
      <c r="QYU263" s="9"/>
      <c r="QYV263" s="9"/>
      <c r="QYW263" s="9"/>
      <c r="QYX263" s="9"/>
      <c r="QYY263" s="9"/>
      <c r="QYZ263" s="9"/>
      <c r="QZA263" s="9"/>
      <c r="QZB263" s="9"/>
      <c r="QZC263" s="9"/>
      <c r="QZD263" s="9"/>
      <c r="QZE263" s="9"/>
      <c r="QZF263" s="9"/>
      <c r="QZG263" s="9"/>
      <c r="QZH263" s="9"/>
      <c r="QZI263" s="9"/>
      <c r="QZJ263" s="9"/>
      <c r="QZK263" s="9"/>
      <c r="QZL263" s="9"/>
      <c r="QZM263" s="9"/>
      <c r="QZN263" s="9"/>
      <c r="QZO263" s="9"/>
      <c r="QZP263" s="9"/>
      <c r="QZQ263" s="9"/>
      <c r="QZR263" s="9"/>
      <c r="QZS263" s="9"/>
      <c r="QZT263" s="9"/>
      <c r="QZU263" s="9"/>
      <c r="QZV263" s="9"/>
      <c r="QZW263" s="9"/>
      <c r="QZX263" s="9"/>
      <c r="QZY263" s="9"/>
      <c r="QZZ263" s="9"/>
      <c r="RAA263" s="9"/>
      <c r="RAB263" s="9"/>
      <c r="RAC263" s="9"/>
      <c r="RAD263" s="9"/>
      <c r="RAE263" s="9"/>
      <c r="RAF263" s="9"/>
      <c r="RAG263" s="9"/>
      <c r="RAH263" s="9"/>
      <c r="RAI263" s="9"/>
      <c r="RAJ263" s="9"/>
      <c r="RAK263" s="9"/>
      <c r="RAL263" s="9"/>
      <c r="RAM263" s="9"/>
      <c r="RAN263" s="9"/>
      <c r="RAO263" s="9"/>
      <c r="RAP263" s="9"/>
      <c r="RAQ263" s="9"/>
      <c r="RAR263" s="9"/>
      <c r="RAS263" s="9"/>
      <c r="RAT263" s="9"/>
      <c r="RAU263" s="9"/>
      <c r="RAV263" s="9"/>
      <c r="RAW263" s="9"/>
      <c r="RAX263" s="9"/>
      <c r="RAY263" s="9"/>
      <c r="RAZ263" s="9"/>
      <c r="RBA263" s="9"/>
      <c r="RBB263" s="9"/>
      <c r="RBC263" s="9"/>
      <c r="RBD263" s="9"/>
      <c r="RBE263" s="9"/>
      <c r="RBF263" s="9"/>
      <c r="RBG263" s="9"/>
      <c r="RBH263" s="9"/>
      <c r="RBI263" s="9"/>
      <c r="RBJ263" s="9"/>
      <c r="RBK263" s="9"/>
      <c r="RBL263" s="9"/>
      <c r="RBM263" s="9"/>
      <c r="RBN263" s="9"/>
      <c r="RBO263" s="9"/>
      <c r="RBP263" s="9"/>
      <c r="RBQ263" s="9"/>
      <c r="RBR263" s="9"/>
      <c r="RBS263" s="9"/>
      <c r="RBT263" s="9"/>
      <c r="RBU263" s="9"/>
      <c r="RBV263" s="9"/>
      <c r="RBW263" s="9"/>
      <c r="RBX263" s="9"/>
      <c r="RBY263" s="9"/>
      <c r="RBZ263" s="9"/>
      <c r="RCA263" s="9"/>
      <c r="RCB263" s="9"/>
      <c r="RCC263" s="9"/>
      <c r="RCD263" s="9"/>
      <c r="RCE263" s="9"/>
      <c r="RCF263" s="9"/>
      <c r="RCG263" s="9"/>
      <c r="RCH263" s="9"/>
      <c r="RCI263" s="9"/>
      <c r="RCJ263" s="9"/>
      <c r="RCK263" s="9"/>
      <c r="RCL263" s="9"/>
      <c r="RCM263" s="9"/>
      <c r="RCN263" s="9"/>
      <c r="RCO263" s="9"/>
      <c r="RCP263" s="9"/>
      <c r="RCQ263" s="9"/>
      <c r="RCR263" s="9"/>
      <c r="RCS263" s="9"/>
      <c r="RCT263" s="9"/>
      <c r="RCU263" s="9"/>
      <c r="RCV263" s="9"/>
      <c r="RCW263" s="9"/>
      <c r="RCX263" s="9"/>
      <c r="RCY263" s="9"/>
      <c r="RCZ263" s="9"/>
      <c r="RDA263" s="9"/>
      <c r="RDB263" s="9"/>
      <c r="RDC263" s="9"/>
      <c r="RDD263" s="9"/>
      <c r="RDE263" s="9"/>
      <c r="RDF263" s="9"/>
      <c r="RDG263" s="9"/>
      <c r="RDH263" s="9"/>
      <c r="RDI263" s="9"/>
      <c r="RDJ263" s="9"/>
      <c r="RDK263" s="9"/>
      <c r="RDL263" s="9"/>
      <c r="RDM263" s="9"/>
      <c r="RDN263" s="9"/>
      <c r="RDO263" s="9"/>
      <c r="RDP263" s="9"/>
      <c r="RDQ263" s="9"/>
      <c r="RDR263" s="9"/>
      <c r="RDS263" s="9"/>
      <c r="RDT263" s="9"/>
      <c r="RDU263" s="9"/>
      <c r="RDV263" s="9"/>
      <c r="RDW263" s="9"/>
      <c r="RDX263" s="9"/>
      <c r="RDY263" s="9"/>
      <c r="RDZ263" s="9"/>
      <c r="REA263" s="9"/>
      <c r="REB263" s="9"/>
      <c r="REC263" s="9"/>
      <c r="RED263" s="9"/>
      <c r="REE263" s="9"/>
      <c r="REF263" s="9"/>
      <c r="REG263" s="9"/>
      <c r="REH263" s="9"/>
      <c r="REI263" s="9"/>
      <c r="REJ263" s="9"/>
      <c r="REK263" s="9"/>
      <c r="REL263" s="9"/>
      <c r="REM263" s="9"/>
      <c r="REN263" s="9"/>
      <c r="REO263" s="9"/>
      <c r="REP263" s="9"/>
      <c r="REQ263" s="9"/>
      <c r="RER263" s="9"/>
      <c r="RES263" s="9"/>
      <c r="RET263" s="9"/>
      <c r="REU263" s="9"/>
      <c r="REV263" s="9"/>
      <c r="REW263" s="9"/>
      <c r="REX263" s="9"/>
      <c r="REY263" s="9"/>
      <c r="REZ263" s="9"/>
      <c r="RFA263" s="9"/>
      <c r="RFB263" s="9"/>
      <c r="RFC263" s="9"/>
      <c r="RFD263" s="9"/>
      <c r="RFE263" s="9"/>
      <c r="RFF263" s="9"/>
      <c r="RFG263" s="9"/>
      <c r="RFH263" s="9"/>
      <c r="RFI263" s="9"/>
      <c r="RFJ263" s="9"/>
      <c r="RFK263" s="9"/>
      <c r="RFL263" s="9"/>
      <c r="RFM263" s="9"/>
      <c r="RFN263" s="9"/>
      <c r="RFO263" s="9"/>
      <c r="RFP263" s="9"/>
      <c r="RFQ263" s="9"/>
      <c r="RFR263" s="9"/>
      <c r="RFS263" s="9"/>
      <c r="RFT263" s="9"/>
      <c r="RFU263" s="9"/>
      <c r="RFV263" s="9"/>
      <c r="RFW263" s="9"/>
      <c r="RFX263" s="9"/>
      <c r="RFY263" s="9"/>
      <c r="RFZ263" s="9"/>
      <c r="RGA263" s="9"/>
      <c r="RGB263" s="9"/>
      <c r="RGC263" s="9"/>
      <c r="RGD263" s="9"/>
      <c r="RGE263" s="9"/>
      <c r="RGF263" s="9"/>
      <c r="RGG263" s="9"/>
      <c r="RGH263" s="9"/>
      <c r="RGI263" s="9"/>
      <c r="RGJ263" s="9"/>
      <c r="RGK263" s="9"/>
      <c r="RGL263" s="9"/>
      <c r="RGM263" s="9"/>
      <c r="RGN263" s="9"/>
      <c r="RGO263" s="9"/>
      <c r="RGP263" s="9"/>
      <c r="RGQ263" s="9"/>
      <c r="RGR263" s="9"/>
      <c r="RGS263" s="9"/>
      <c r="RGT263" s="9"/>
      <c r="RGU263" s="9"/>
      <c r="RGV263" s="9"/>
      <c r="RGW263" s="9"/>
      <c r="RGX263" s="9"/>
      <c r="RGY263" s="9"/>
      <c r="RGZ263" s="9"/>
      <c r="RHA263" s="9"/>
      <c r="RHB263" s="9"/>
      <c r="RHC263" s="9"/>
      <c r="RHD263" s="9"/>
      <c r="RHE263" s="9"/>
      <c r="RHF263" s="9"/>
      <c r="RHG263" s="9"/>
      <c r="RHH263" s="9"/>
      <c r="RHI263" s="9"/>
      <c r="RHJ263" s="9"/>
      <c r="RHK263" s="9"/>
      <c r="RHL263" s="9"/>
      <c r="RHM263" s="9"/>
      <c r="RHN263" s="9"/>
      <c r="RHO263" s="9"/>
      <c r="RHP263" s="9"/>
      <c r="RHQ263" s="9"/>
      <c r="RHR263" s="9"/>
      <c r="RHS263" s="9"/>
      <c r="RHT263" s="9"/>
      <c r="RHU263" s="9"/>
      <c r="RHV263" s="9"/>
      <c r="RHW263" s="9"/>
      <c r="RHX263" s="9"/>
      <c r="RHY263" s="9"/>
      <c r="RHZ263" s="9"/>
      <c r="RIA263" s="9"/>
      <c r="RIB263" s="9"/>
      <c r="RIC263" s="9"/>
      <c r="RID263" s="9"/>
      <c r="RIE263" s="9"/>
      <c r="RIF263" s="9"/>
      <c r="RIG263" s="9"/>
      <c r="RIH263" s="9"/>
      <c r="RII263" s="9"/>
      <c r="RIJ263" s="9"/>
      <c r="RIK263" s="9"/>
      <c r="RIL263" s="9"/>
      <c r="RIM263" s="9"/>
      <c r="RIN263" s="9"/>
      <c r="RIO263" s="9"/>
      <c r="RIP263" s="9"/>
      <c r="RIQ263" s="9"/>
      <c r="RIR263" s="9"/>
      <c r="RIS263" s="9"/>
      <c r="RIT263" s="9"/>
      <c r="RIU263" s="9"/>
      <c r="RIV263" s="9"/>
      <c r="RIW263" s="9"/>
      <c r="RIX263" s="9"/>
      <c r="RIY263" s="9"/>
      <c r="RIZ263" s="9"/>
      <c r="RJA263" s="9"/>
      <c r="RJB263" s="9"/>
      <c r="RJC263" s="9"/>
      <c r="RJD263" s="9"/>
      <c r="RJE263" s="9"/>
      <c r="RJF263" s="9"/>
      <c r="RJG263" s="9"/>
      <c r="RJH263" s="9"/>
      <c r="RJI263" s="9"/>
      <c r="RJJ263" s="9"/>
      <c r="RJK263" s="9"/>
      <c r="RJL263" s="9"/>
      <c r="RJM263" s="9"/>
      <c r="RJN263" s="9"/>
      <c r="RJO263" s="9"/>
      <c r="RJP263" s="9"/>
      <c r="RJQ263" s="9"/>
      <c r="RJR263" s="9"/>
      <c r="RJS263" s="9"/>
      <c r="RJT263" s="9"/>
      <c r="RJU263" s="9"/>
      <c r="RJV263" s="9"/>
      <c r="RJW263" s="9"/>
      <c r="RJX263" s="9"/>
      <c r="RJY263" s="9"/>
      <c r="RJZ263" s="9"/>
      <c r="RKA263" s="9"/>
      <c r="RKB263" s="9"/>
      <c r="RKC263" s="9"/>
      <c r="RKD263" s="9"/>
      <c r="RKE263" s="9"/>
      <c r="RKF263" s="9"/>
      <c r="RKG263" s="9"/>
      <c r="RKH263" s="9"/>
      <c r="RKI263" s="9"/>
      <c r="RKJ263" s="9"/>
      <c r="RKK263" s="9"/>
      <c r="RKL263" s="9"/>
      <c r="RKM263" s="9"/>
      <c r="RKN263" s="9"/>
      <c r="RKO263" s="9"/>
      <c r="RKP263" s="9"/>
      <c r="RKQ263" s="9"/>
      <c r="RKR263" s="9"/>
      <c r="RKS263" s="9"/>
      <c r="RKT263" s="9"/>
      <c r="RKU263" s="9"/>
      <c r="RKV263" s="9"/>
      <c r="RKW263" s="9"/>
      <c r="RKX263" s="9"/>
      <c r="RKY263" s="9"/>
      <c r="RKZ263" s="9"/>
      <c r="RLA263" s="9"/>
      <c r="RLB263" s="9"/>
      <c r="RLC263" s="9"/>
      <c r="RLD263" s="9"/>
      <c r="RLE263" s="9"/>
      <c r="RLF263" s="9"/>
      <c r="RLG263" s="9"/>
      <c r="RLH263" s="9"/>
      <c r="RLI263" s="9"/>
      <c r="RLJ263" s="9"/>
      <c r="RLK263" s="9"/>
      <c r="RLL263" s="9"/>
      <c r="RLM263" s="9"/>
      <c r="RLN263" s="9"/>
      <c r="RLO263" s="9"/>
      <c r="RLP263" s="9"/>
      <c r="RLQ263" s="9"/>
      <c r="RLR263" s="9"/>
      <c r="RLS263" s="9"/>
      <c r="RLT263" s="9"/>
      <c r="RLU263" s="9"/>
      <c r="RLV263" s="9"/>
      <c r="RLW263" s="9"/>
      <c r="RLX263" s="9"/>
      <c r="RLY263" s="9"/>
      <c r="RLZ263" s="9"/>
      <c r="RMA263" s="9"/>
      <c r="RMB263" s="9"/>
      <c r="RMC263" s="9"/>
      <c r="RMD263" s="9"/>
      <c r="RME263" s="9"/>
      <c r="RMF263" s="9"/>
      <c r="RMG263" s="9"/>
      <c r="RMH263" s="9"/>
      <c r="RMI263" s="9"/>
      <c r="RMJ263" s="9"/>
      <c r="RMK263" s="9"/>
      <c r="RML263" s="9"/>
      <c r="RMM263" s="9"/>
      <c r="RMN263" s="9"/>
      <c r="RMO263" s="9"/>
      <c r="RMP263" s="9"/>
      <c r="RMQ263" s="9"/>
      <c r="RMR263" s="9"/>
      <c r="RMS263" s="9"/>
      <c r="RMT263" s="9"/>
      <c r="RMU263" s="9"/>
      <c r="RMV263" s="9"/>
      <c r="RMW263" s="9"/>
      <c r="RMX263" s="9"/>
      <c r="RMY263" s="9"/>
      <c r="RMZ263" s="9"/>
      <c r="RNA263" s="9"/>
      <c r="RNB263" s="9"/>
      <c r="RNC263" s="9"/>
      <c r="RND263" s="9"/>
      <c r="RNE263" s="9"/>
      <c r="RNF263" s="9"/>
      <c r="RNG263" s="9"/>
      <c r="RNH263" s="9"/>
      <c r="RNI263" s="9"/>
      <c r="RNJ263" s="9"/>
      <c r="RNK263" s="9"/>
      <c r="RNL263" s="9"/>
      <c r="RNM263" s="9"/>
      <c r="RNN263" s="9"/>
      <c r="RNO263" s="9"/>
      <c r="RNP263" s="9"/>
      <c r="RNQ263" s="9"/>
      <c r="RNR263" s="9"/>
      <c r="RNS263" s="9"/>
      <c r="RNT263" s="9"/>
      <c r="RNU263" s="9"/>
      <c r="RNV263" s="9"/>
      <c r="RNW263" s="9"/>
      <c r="RNX263" s="9"/>
      <c r="RNY263" s="9"/>
      <c r="RNZ263" s="9"/>
      <c r="ROA263" s="9"/>
      <c r="ROB263" s="9"/>
      <c r="ROC263" s="9"/>
      <c r="ROD263" s="9"/>
      <c r="ROE263" s="9"/>
      <c r="ROF263" s="9"/>
      <c r="ROG263" s="9"/>
      <c r="ROH263" s="9"/>
      <c r="ROI263" s="9"/>
      <c r="ROJ263" s="9"/>
      <c r="ROK263" s="9"/>
      <c r="ROL263" s="9"/>
      <c r="ROM263" s="9"/>
      <c r="RON263" s="9"/>
      <c r="ROO263" s="9"/>
      <c r="ROP263" s="9"/>
      <c r="ROQ263" s="9"/>
      <c r="ROR263" s="9"/>
      <c r="ROS263" s="9"/>
      <c r="ROT263" s="9"/>
      <c r="ROU263" s="9"/>
      <c r="ROV263" s="9"/>
      <c r="ROW263" s="9"/>
      <c r="ROX263" s="9"/>
      <c r="ROY263" s="9"/>
      <c r="ROZ263" s="9"/>
      <c r="RPA263" s="9"/>
      <c r="RPB263" s="9"/>
      <c r="RPC263" s="9"/>
      <c r="RPD263" s="9"/>
      <c r="RPE263" s="9"/>
      <c r="RPF263" s="9"/>
      <c r="RPG263" s="9"/>
      <c r="RPH263" s="9"/>
      <c r="RPI263" s="9"/>
      <c r="RPJ263" s="9"/>
      <c r="RPK263" s="9"/>
      <c r="RPL263" s="9"/>
      <c r="RPM263" s="9"/>
      <c r="RPN263" s="9"/>
      <c r="RPO263" s="9"/>
      <c r="RPP263" s="9"/>
      <c r="RPQ263" s="9"/>
      <c r="RPR263" s="9"/>
      <c r="RPS263" s="9"/>
      <c r="RPT263" s="9"/>
      <c r="RPU263" s="9"/>
      <c r="RPV263" s="9"/>
      <c r="RPW263" s="9"/>
      <c r="RPX263" s="9"/>
      <c r="RPY263" s="9"/>
      <c r="RPZ263" s="9"/>
      <c r="RQA263" s="9"/>
      <c r="RQB263" s="9"/>
      <c r="RQC263" s="9"/>
      <c r="RQD263" s="9"/>
      <c r="RQE263" s="9"/>
      <c r="RQF263" s="9"/>
      <c r="RQG263" s="9"/>
      <c r="RQH263" s="9"/>
      <c r="RQI263" s="9"/>
      <c r="RQJ263" s="9"/>
      <c r="RQK263" s="9"/>
      <c r="RQL263" s="9"/>
      <c r="RQM263" s="9"/>
      <c r="RQN263" s="9"/>
      <c r="RQO263" s="9"/>
      <c r="RQP263" s="9"/>
      <c r="RQQ263" s="9"/>
      <c r="RQR263" s="9"/>
      <c r="RQS263" s="9"/>
      <c r="RQT263" s="9"/>
      <c r="RQU263" s="9"/>
      <c r="RQV263" s="9"/>
      <c r="RQW263" s="9"/>
      <c r="RQX263" s="9"/>
      <c r="RQY263" s="9"/>
      <c r="RQZ263" s="9"/>
      <c r="RRA263" s="9"/>
      <c r="RRB263" s="9"/>
      <c r="RRC263" s="9"/>
      <c r="RRD263" s="9"/>
      <c r="RRE263" s="9"/>
      <c r="RRF263" s="9"/>
      <c r="RRG263" s="9"/>
      <c r="RRH263" s="9"/>
      <c r="RRI263" s="9"/>
      <c r="RRJ263" s="9"/>
      <c r="RRK263" s="9"/>
      <c r="RRL263" s="9"/>
      <c r="RRM263" s="9"/>
      <c r="RRN263" s="9"/>
      <c r="RRO263" s="9"/>
      <c r="RRP263" s="9"/>
      <c r="RRQ263" s="9"/>
      <c r="RRR263" s="9"/>
      <c r="RRS263" s="9"/>
      <c r="RRT263" s="9"/>
      <c r="RRU263" s="9"/>
      <c r="RRV263" s="9"/>
      <c r="RRW263" s="9"/>
      <c r="RRX263" s="9"/>
      <c r="RRY263" s="9"/>
      <c r="RRZ263" s="9"/>
      <c r="RSA263" s="9"/>
      <c r="RSB263" s="9"/>
      <c r="RSC263" s="9"/>
      <c r="RSD263" s="9"/>
      <c r="RSE263" s="9"/>
      <c r="RSF263" s="9"/>
      <c r="RSG263" s="9"/>
      <c r="RSH263" s="9"/>
      <c r="RSI263" s="9"/>
      <c r="RSJ263" s="9"/>
      <c r="RSK263" s="9"/>
      <c r="RSL263" s="9"/>
      <c r="RSM263" s="9"/>
      <c r="RSN263" s="9"/>
      <c r="RSO263" s="9"/>
      <c r="RSP263" s="9"/>
      <c r="RSQ263" s="9"/>
      <c r="RSR263" s="9"/>
      <c r="RSS263" s="9"/>
      <c r="RST263" s="9"/>
      <c r="RSU263" s="9"/>
      <c r="RSV263" s="9"/>
      <c r="RSW263" s="9"/>
      <c r="RSX263" s="9"/>
      <c r="RSY263" s="9"/>
      <c r="RSZ263" s="9"/>
      <c r="RTA263" s="9"/>
      <c r="RTB263" s="9"/>
      <c r="RTC263" s="9"/>
      <c r="RTD263" s="9"/>
      <c r="RTE263" s="9"/>
      <c r="RTF263" s="9"/>
      <c r="RTG263" s="9"/>
      <c r="RTH263" s="9"/>
      <c r="RTI263" s="9"/>
      <c r="RTJ263" s="9"/>
      <c r="RTK263" s="9"/>
      <c r="RTL263" s="9"/>
      <c r="RTM263" s="9"/>
      <c r="RTN263" s="9"/>
      <c r="RTO263" s="9"/>
      <c r="RTP263" s="9"/>
      <c r="RTQ263" s="9"/>
      <c r="RTR263" s="9"/>
      <c r="RTS263" s="9"/>
      <c r="RTT263" s="9"/>
      <c r="RTU263" s="9"/>
      <c r="RTV263" s="9"/>
      <c r="RTW263" s="9"/>
      <c r="RTX263" s="9"/>
      <c r="RTY263" s="9"/>
      <c r="RTZ263" s="9"/>
      <c r="RUA263" s="9"/>
      <c r="RUB263" s="9"/>
      <c r="RUC263" s="9"/>
      <c r="RUD263" s="9"/>
      <c r="RUE263" s="9"/>
      <c r="RUF263" s="9"/>
      <c r="RUG263" s="9"/>
      <c r="RUH263" s="9"/>
      <c r="RUI263" s="9"/>
      <c r="RUJ263" s="9"/>
      <c r="RUK263" s="9"/>
      <c r="RUL263" s="9"/>
      <c r="RUM263" s="9"/>
      <c r="RUN263" s="9"/>
      <c r="RUO263" s="9"/>
      <c r="RUP263" s="9"/>
      <c r="RUQ263" s="9"/>
      <c r="RUR263" s="9"/>
      <c r="RUS263" s="9"/>
      <c r="RUT263" s="9"/>
      <c r="RUU263" s="9"/>
      <c r="RUV263" s="9"/>
      <c r="RUW263" s="9"/>
      <c r="RUX263" s="9"/>
      <c r="RUY263" s="9"/>
      <c r="RUZ263" s="9"/>
      <c r="RVA263" s="9"/>
      <c r="RVB263" s="9"/>
      <c r="RVC263" s="9"/>
      <c r="RVD263" s="9"/>
      <c r="RVE263" s="9"/>
      <c r="RVF263" s="9"/>
      <c r="RVG263" s="9"/>
      <c r="RVH263" s="9"/>
      <c r="RVI263" s="9"/>
      <c r="RVJ263" s="9"/>
      <c r="RVK263" s="9"/>
      <c r="RVL263" s="9"/>
      <c r="RVM263" s="9"/>
      <c r="RVN263" s="9"/>
      <c r="RVO263" s="9"/>
      <c r="RVP263" s="9"/>
      <c r="RVQ263" s="9"/>
      <c r="RVR263" s="9"/>
      <c r="RVS263" s="9"/>
      <c r="RVT263" s="9"/>
      <c r="RVU263" s="9"/>
      <c r="RVV263" s="9"/>
      <c r="RVW263" s="9"/>
      <c r="RVX263" s="9"/>
      <c r="RVY263" s="9"/>
      <c r="RVZ263" s="9"/>
      <c r="RWA263" s="9"/>
      <c r="RWB263" s="9"/>
      <c r="RWC263" s="9"/>
      <c r="RWD263" s="9"/>
      <c r="RWE263" s="9"/>
      <c r="RWF263" s="9"/>
      <c r="RWG263" s="9"/>
      <c r="RWH263" s="9"/>
      <c r="RWI263" s="9"/>
      <c r="RWJ263" s="9"/>
      <c r="RWK263" s="9"/>
      <c r="RWL263" s="9"/>
      <c r="RWM263" s="9"/>
      <c r="RWN263" s="9"/>
      <c r="RWO263" s="9"/>
      <c r="RWP263" s="9"/>
      <c r="RWQ263" s="9"/>
      <c r="RWR263" s="9"/>
      <c r="RWS263" s="9"/>
      <c r="RWT263" s="9"/>
      <c r="RWU263" s="9"/>
      <c r="RWV263" s="9"/>
      <c r="RWW263" s="9"/>
      <c r="RWX263" s="9"/>
      <c r="RWY263" s="9"/>
      <c r="RWZ263" s="9"/>
      <c r="RXA263" s="9"/>
      <c r="RXB263" s="9"/>
      <c r="RXC263" s="9"/>
      <c r="RXD263" s="9"/>
      <c r="RXE263" s="9"/>
      <c r="RXF263" s="9"/>
      <c r="RXG263" s="9"/>
      <c r="RXH263" s="9"/>
      <c r="RXI263" s="9"/>
      <c r="RXJ263" s="9"/>
      <c r="RXK263" s="9"/>
      <c r="RXL263" s="9"/>
      <c r="RXM263" s="9"/>
      <c r="RXN263" s="9"/>
      <c r="RXO263" s="9"/>
      <c r="RXP263" s="9"/>
      <c r="RXQ263" s="9"/>
      <c r="RXR263" s="9"/>
      <c r="RXS263" s="9"/>
      <c r="RXT263" s="9"/>
      <c r="RXU263" s="9"/>
      <c r="RXV263" s="9"/>
      <c r="RXW263" s="9"/>
      <c r="RXX263" s="9"/>
      <c r="RXY263" s="9"/>
      <c r="RXZ263" s="9"/>
      <c r="RYA263" s="9"/>
      <c r="RYB263" s="9"/>
      <c r="RYC263" s="9"/>
      <c r="RYD263" s="9"/>
      <c r="RYE263" s="9"/>
      <c r="RYF263" s="9"/>
      <c r="RYG263" s="9"/>
      <c r="RYH263" s="9"/>
      <c r="RYI263" s="9"/>
      <c r="RYJ263" s="9"/>
      <c r="RYK263" s="9"/>
      <c r="RYL263" s="9"/>
      <c r="RYM263" s="9"/>
      <c r="RYN263" s="9"/>
      <c r="RYO263" s="9"/>
      <c r="RYP263" s="9"/>
      <c r="RYQ263" s="9"/>
      <c r="RYR263" s="9"/>
      <c r="RYS263" s="9"/>
      <c r="RYT263" s="9"/>
      <c r="RYU263" s="9"/>
      <c r="RYV263" s="9"/>
      <c r="RYW263" s="9"/>
      <c r="RYX263" s="9"/>
      <c r="RYY263" s="9"/>
      <c r="RYZ263" s="9"/>
      <c r="RZA263" s="9"/>
      <c r="RZB263" s="9"/>
      <c r="RZC263" s="9"/>
      <c r="RZD263" s="9"/>
      <c r="RZE263" s="9"/>
      <c r="RZF263" s="9"/>
      <c r="RZG263" s="9"/>
      <c r="RZH263" s="9"/>
      <c r="RZI263" s="9"/>
      <c r="RZJ263" s="9"/>
      <c r="RZK263" s="9"/>
      <c r="RZL263" s="9"/>
      <c r="RZM263" s="9"/>
      <c r="RZN263" s="9"/>
      <c r="RZO263" s="9"/>
      <c r="RZP263" s="9"/>
      <c r="RZQ263" s="9"/>
      <c r="RZR263" s="9"/>
      <c r="RZS263" s="9"/>
      <c r="RZT263" s="9"/>
      <c r="RZU263" s="9"/>
      <c r="RZV263" s="9"/>
      <c r="RZW263" s="9"/>
      <c r="RZX263" s="9"/>
      <c r="RZY263" s="9"/>
      <c r="RZZ263" s="9"/>
      <c r="SAA263" s="9"/>
      <c r="SAB263" s="9"/>
      <c r="SAC263" s="9"/>
      <c r="SAD263" s="9"/>
      <c r="SAE263" s="9"/>
      <c r="SAF263" s="9"/>
      <c r="SAG263" s="9"/>
      <c r="SAH263" s="9"/>
      <c r="SAI263" s="9"/>
      <c r="SAJ263" s="9"/>
      <c r="SAK263" s="9"/>
      <c r="SAL263" s="9"/>
      <c r="SAM263" s="9"/>
      <c r="SAN263" s="9"/>
      <c r="SAO263" s="9"/>
      <c r="SAP263" s="9"/>
      <c r="SAQ263" s="9"/>
      <c r="SAR263" s="9"/>
      <c r="SAS263" s="9"/>
      <c r="SAT263" s="9"/>
      <c r="SAU263" s="9"/>
      <c r="SAV263" s="9"/>
      <c r="SAW263" s="9"/>
      <c r="SAX263" s="9"/>
      <c r="SAY263" s="9"/>
      <c r="SAZ263" s="9"/>
      <c r="SBA263" s="9"/>
      <c r="SBB263" s="9"/>
      <c r="SBC263" s="9"/>
      <c r="SBD263" s="9"/>
      <c r="SBE263" s="9"/>
      <c r="SBF263" s="9"/>
      <c r="SBG263" s="9"/>
      <c r="SBH263" s="9"/>
      <c r="SBI263" s="9"/>
      <c r="SBJ263" s="9"/>
      <c r="SBK263" s="9"/>
      <c r="SBL263" s="9"/>
      <c r="SBM263" s="9"/>
      <c r="SBN263" s="9"/>
      <c r="SBO263" s="9"/>
      <c r="SBP263" s="9"/>
      <c r="SBQ263" s="9"/>
      <c r="SBR263" s="9"/>
      <c r="SBS263" s="9"/>
      <c r="SBT263" s="9"/>
      <c r="SBU263" s="9"/>
      <c r="SBV263" s="9"/>
      <c r="SBW263" s="9"/>
      <c r="SBX263" s="9"/>
      <c r="SBY263" s="9"/>
      <c r="SBZ263" s="9"/>
      <c r="SCA263" s="9"/>
      <c r="SCB263" s="9"/>
      <c r="SCC263" s="9"/>
      <c r="SCD263" s="9"/>
      <c r="SCE263" s="9"/>
      <c r="SCF263" s="9"/>
      <c r="SCG263" s="9"/>
      <c r="SCH263" s="9"/>
      <c r="SCI263" s="9"/>
      <c r="SCJ263" s="9"/>
      <c r="SCK263" s="9"/>
      <c r="SCL263" s="9"/>
      <c r="SCM263" s="9"/>
      <c r="SCN263" s="9"/>
      <c r="SCO263" s="9"/>
      <c r="SCP263" s="9"/>
      <c r="SCQ263" s="9"/>
      <c r="SCR263" s="9"/>
      <c r="SCS263" s="9"/>
      <c r="SCT263" s="9"/>
      <c r="SCU263" s="9"/>
      <c r="SCV263" s="9"/>
      <c r="SCW263" s="9"/>
      <c r="SCX263" s="9"/>
      <c r="SCY263" s="9"/>
      <c r="SCZ263" s="9"/>
      <c r="SDA263" s="9"/>
      <c r="SDB263" s="9"/>
      <c r="SDC263" s="9"/>
      <c r="SDD263" s="9"/>
      <c r="SDE263" s="9"/>
      <c r="SDF263" s="9"/>
      <c r="SDG263" s="9"/>
      <c r="SDH263" s="9"/>
      <c r="SDI263" s="9"/>
      <c r="SDJ263" s="9"/>
      <c r="SDK263" s="9"/>
      <c r="SDL263" s="9"/>
      <c r="SDM263" s="9"/>
      <c r="SDN263" s="9"/>
      <c r="SDO263" s="9"/>
      <c r="SDP263" s="9"/>
      <c r="SDQ263" s="9"/>
      <c r="SDR263" s="9"/>
      <c r="SDS263" s="9"/>
      <c r="SDT263" s="9"/>
      <c r="SDU263" s="9"/>
      <c r="SDV263" s="9"/>
      <c r="SDW263" s="9"/>
      <c r="SDX263" s="9"/>
      <c r="SDY263" s="9"/>
      <c r="SDZ263" s="9"/>
      <c r="SEA263" s="9"/>
      <c r="SEB263" s="9"/>
      <c r="SEC263" s="9"/>
      <c r="SED263" s="9"/>
      <c r="SEE263" s="9"/>
      <c r="SEF263" s="9"/>
      <c r="SEG263" s="9"/>
      <c r="SEH263" s="9"/>
      <c r="SEI263" s="9"/>
      <c r="SEJ263" s="9"/>
      <c r="SEK263" s="9"/>
      <c r="SEL263" s="9"/>
      <c r="SEM263" s="9"/>
      <c r="SEN263" s="9"/>
      <c r="SEO263" s="9"/>
      <c r="SEP263" s="9"/>
      <c r="SEQ263" s="9"/>
      <c r="SER263" s="9"/>
      <c r="SES263" s="9"/>
      <c r="SET263" s="9"/>
      <c r="SEU263" s="9"/>
      <c r="SEV263" s="9"/>
      <c r="SEW263" s="9"/>
      <c r="SEX263" s="9"/>
      <c r="SEY263" s="9"/>
      <c r="SEZ263" s="9"/>
      <c r="SFA263" s="9"/>
      <c r="SFB263" s="9"/>
      <c r="SFC263" s="9"/>
      <c r="SFD263" s="9"/>
      <c r="SFE263" s="9"/>
      <c r="SFF263" s="9"/>
      <c r="SFG263" s="9"/>
      <c r="SFH263" s="9"/>
      <c r="SFI263" s="9"/>
      <c r="SFJ263" s="9"/>
      <c r="SFK263" s="9"/>
      <c r="SFL263" s="9"/>
      <c r="SFM263" s="9"/>
      <c r="SFN263" s="9"/>
      <c r="SFO263" s="9"/>
      <c r="SFP263" s="9"/>
      <c r="SFQ263" s="9"/>
      <c r="SFR263" s="9"/>
      <c r="SFS263" s="9"/>
      <c r="SFT263" s="9"/>
      <c r="SFU263" s="9"/>
      <c r="SFV263" s="9"/>
      <c r="SFW263" s="9"/>
      <c r="SFX263" s="9"/>
      <c r="SFY263" s="9"/>
      <c r="SFZ263" s="9"/>
      <c r="SGA263" s="9"/>
      <c r="SGB263" s="9"/>
      <c r="SGC263" s="9"/>
      <c r="SGD263" s="9"/>
      <c r="SGE263" s="9"/>
      <c r="SGF263" s="9"/>
      <c r="SGG263" s="9"/>
      <c r="SGH263" s="9"/>
      <c r="SGI263" s="9"/>
      <c r="SGJ263" s="9"/>
      <c r="SGK263" s="9"/>
      <c r="SGL263" s="9"/>
      <c r="SGM263" s="9"/>
      <c r="SGN263" s="9"/>
      <c r="SGO263" s="9"/>
      <c r="SGP263" s="9"/>
      <c r="SGQ263" s="9"/>
      <c r="SGR263" s="9"/>
      <c r="SGS263" s="9"/>
      <c r="SGT263" s="9"/>
      <c r="SGU263" s="9"/>
      <c r="SGV263" s="9"/>
      <c r="SGW263" s="9"/>
      <c r="SGX263" s="9"/>
      <c r="SGY263" s="9"/>
      <c r="SGZ263" s="9"/>
      <c r="SHA263" s="9"/>
      <c r="SHB263" s="9"/>
      <c r="SHC263" s="9"/>
      <c r="SHD263" s="9"/>
      <c r="SHE263" s="9"/>
      <c r="SHF263" s="9"/>
      <c r="SHG263" s="9"/>
      <c r="SHH263" s="9"/>
      <c r="SHI263" s="9"/>
      <c r="SHJ263" s="9"/>
      <c r="SHK263" s="9"/>
      <c r="SHL263" s="9"/>
      <c r="SHM263" s="9"/>
      <c r="SHN263" s="9"/>
      <c r="SHO263" s="9"/>
      <c r="SHP263" s="9"/>
      <c r="SHQ263" s="9"/>
      <c r="SHR263" s="9"/>
      <c r="SHS263" s="9"/>
      <c r="SHT263" s="9"/>
      <c r="SHU263" s="9"/>
      <c r="SHV263" s="9"/>
      <c r="SHW263" s="9"/>
      <c r="SHX263" s="9"/>
      <c r="SHY263" s="9"/>
      <c r="SHZ263" s="9"/>
      <c r="SIA263" s="9"/>
      <c r="SIB263" s="9"/>
      <c r="SIC263" s="9"/>
      <c r="SID263" s="9"/>
      <c r="SIE263" s="9"/>
      <c r="SIF263" s="9"/>
      <c r="SIG263" s="9"/>
      <c r="SIH263" s="9"/>
      <c r="SII263" s="9"/>
      <c r="SIJ263" s="9"/>
      <c r="SIK263" s="9"/>
      <c r="SIL263" s="9"/>
      <c r="SIM263" s="9"/>
      <c r="SIN263" s="9"/>
      <c r="SIO263" s="9"/>
      <c r="SIP263" s="9"/>
      <c r="SIQ263" s="9"/>
      <c r="SIR263" s="9"/>
      <c r="SIS263" s="9"/>
      <c r="SIT263" s="9"/>
      <c r="SIU263" s="9"/>
      <c r="SIV263" s="9"/>
      <c r="SIW263" s="9"/>
      <c r="SIX263" s="9"/>
      <c r="SIY263" s="9"/>
      <c r="SIZ263" s="9"/>
      <c r="SJA263" s="9"/>
      <c r="SJB263" s="9"/>
      <c r="SJC263" s="9"/>
      <c r="SJD263" s="9"/>
      <c r="SJE263" s="9"/>
      <c r="SJF263" s="9"/>
      <c r="SJG263" s="9"/>
      <c r="SJH263" s="9"/>
      <c r="SJI263" s="9"/>
      <c r="SJJ263" s="9"/>
      <c r="SJK263" s="9"/>
      <c r="SJL263" s="9"/>
      <c r="SJM263" s="9"/>
      <c r="SJN263" s="9"/>
      <c r="SJO263" s="9"/>
      <c r="SJP263" s="9"/>
      <c r="SJQ263" s="9"/>
      <c r="SJR263" s="9"/>
      <c r="SJS263" s="9"/>
      <c r="SJT263" s="9"/>
      <c r="SJU263" s="9"/>
      <c r="SJV263" s="9"/>
      <c r="SJW263" s="9"/>
      <c r="SJX263" s="9"/>
      <c r="SJY263" s="9"/>
      <c r="SJZ263" s="9"/>
      <c r="SKA263" s="9"/>
      <c r="SKB263" s="9"/>
      <c r="SKC263" s="9"/>
      <c r="SKD263" s="9"/>
      <c r="SKE263" s="9"/>
      <c r="SKF263" s="9"/>
      <c r="SKG263" s="9"/>
      <c r="SKH263" s="9"/>
      <c r="SKI263" s="9"/>
      <c r="SKJ263" s="9"/>
      <c r="SKK263" s="9"/>
      <c r="SKL263" s="9"/>
      <c r="SKM263" s="9"/>
      <c r="SKN263" s="9"/>
      <c r="SKO263" s="9"/>
      <c r="SKP263" s="9"/>
      <c r="SKQ263" s="9"/>
      <c r="SKR263" s="9"/>
      <c r="SKS263" s="9"/>
      <c r="SKT263" s="9"/>
      <c r="SKU263" s="9"/>
      <c r="SKV263" s="9"/>
      <c r="SKW263" s="9"/>
      <c r="SKX263" s="9"/>
      <c r="SKY263" s="9"/>
      <c r="SKZ263" s="9"/>
      <c r="SLA263" s="9"/>
      <c r="SLB263" s="9"/>
      <c r="SLC263" s="9"/>
      <c r="SLD263" s="9"/>
      <c r="SLE263" s="9"/>
      <c r="SLF263" s="9"/>
      <c r="SLG263" s="9"/>
      <c r="SLH263" s="9"/>
      <c r="SLI263" s="9"/>
      <c r="SLJ263" s="9"/>
      <c r="SLK263" s="9"/>
      <c r="SLL263" s="9"/>
      <c r="SLM263" s="9"/>
      <c r="SLN263" s="9"/>
      <c r="SLO263" s="9"/>
      <c r="SLP263" s="9"/>
      <c r="SLQ263" s="9"/>
      <c r="SLR263" s="9"/>
      <c r="SLS263" s="9"/>
      <c r="SLT263" s="9"/>
      <c r="SLU263" s="9"/>
      <c r="SLV263" s="9"/>
      <c r="SLW263" s="9"/>
      <c r="SLX263" s="9"/>
      <c r="SLY263" s="9"/>
      <c r="SLZ263" s="9"/>
      <c r="SMA263" s="9"/>
      <c r="SMB263" s="9"/>
      <c r="SMC263" s="9"/>
      <c r="SMD263" s="9"/>
      <c r="SME263" s="9"/>
      <c r="SMF263" s="9"/>
      <c r="SMG263" s="9"/>
      <c r="SMH263" s="9"/>
      <c r="SMI263" s="9"/>
      <c r="SMJ263" s="9"/>
      <c r="SMK263" s="9"/>
      <c r="SML263" s="9"/>
      <c r="SMM263" s="9"/>
      <c r="SMN263" s="9"/>
      <c r="SMO263" s="9"/>
      <c r="SMP263" s="9"/>
      <c r="SMQ263" s="9"/>
      <c r="SMR263" s="9"/>
      <c r="SMS263" s="9"/>
      <c r="SMT263" s="9"/>
      <c r="SMU263" s="9"/>
      <c r="SMV263" s="9"/>
      <c r="SMW263" s="9"/>
      <c r="SMX263" s="9"/>
      <c r="SMY263" s="9"/>
      <c r="SMZ263" s="9"/>
      <c r="SNA263" s="9"/>
      <c r="SNB263" s="9"/>
      <c r="SNC263" s="9"/>
      <c r="SND263" s="9"/>
      <c r="SNE263" s="9"/>
      <c r="SNF263" s="9"/>
      <c r="SNG263" s="9"/>
      <c r="SNH263" s="9"/>
      <c r="SNI263" s="9"/>
      <c r="SNJ263" s="9"/>
      <c r="SNK263" s="9"/>
      <c r="SNL263" s="9"/>
      <c r="SNM263" s="9"/>
      <c r="SNN263" s="9"/>
      <c r="SNO263" s="9"/>
      <c r="SNP263" s="9"/>
      <c r="SNQ263" s="9"/>
      <c r="SNR263" s="9"/>
      <c r="SNS263" s="9"/>
      <c r="SNT263" s="9"/>
      <c r="SNU263" s="9"/>
      <c r="SNV263" s="9"/>
      <c r="SNW263" s="9"/>
      <c r="SNX263" s="9"/>
      <c r="SNY263" s="9"/>
      <c r="SNZ263" s="9"/>
      <c r="SOA263" s="9"/>
      <c r="SOB263" s="9"/>
      <c r="SOC263" s="9"/>
      <c r="SOD263" s="9"/>
      <c r="SOE263" s="9"/>
      <c r="SOF263" s="9"/>
      <c r="SOG263" s="9"/>
      <c r="SOH263" s="9"/>
      <c r="SOI263" s="9"/>
      <c r="SOJ263" s="9"/>
      <c r="SOK263" s="9"/>
      <c r="SOL263" s="9"/>
      <c r="SOM263" s="9"/>
      <c r="SON263" s="9"/>
      <c r="SOO263" s="9"/>
      <c r="SOP263" s="9"/>
      <c r="SOQ263" s="9"/>
      <c r="SOR263" s="9"/>
      <c r="SOS263" s="9"/>
      <c r="SOT263" s="9"/>
      <c r="SOU263" s="9"/>
      <c r="SOV263" s="9"/>
      <c r="SOW263" s="9"/>
      <c r="SOX263" s="9"/>
      <c r="SOY263" s="9"/>
      <c r="SOZ263" s="9"/>
      <c r="SPA263" s="9"/>
      <c r="SPB263" s="9"/>
      <c r="SPC263" s="9"/>
      <c r="SPD263" s="9"/>
      <c r="SPE263" s="9"/>
      <c r="SPF263" s="9"/>
      <c r="SPG263" s="9"/>
      <c r="SPH263" s="9"/>
      <c r="SPI263" s="9"/>
      <c r="SPJ263" s="9"/>
      <c r="SPK263" s="9"/>
      <c r="SPL263" s="9"/>
      <c r="SPM263" s="9"/>
      <c r="SPN263" s="9"/>
      <c r="SPO263" s="9"/>
      <c r="SPP263" s="9"/>
      <c r="SPQ263" s="9"/>
      <c r="SPR263" s="9"/>
      <c r="SPS263" s="9"/>
      <c r="SPT263" s="9"/>
      <c r="SPU263" s="9"/>
      <c r="SPV263" s="9"/>
      <c r="SPW263" s="9"/>
      <c r="SPX263" s="9"/>
      <c r="SPY263" s="9"/>
      <c r="SPZ263" s="9"/>
      <c r="SQA263" s="9"/>
      <c r="SQB263" s="9"/>
      <c r="SQC263" s="9"/>
      <c r="SQD263" s="9"/>
      <c r="SQE263" s="9"/>
      <c r="SQF263" s="9"/>
      <c r="SQG263" s="9"/>
      <c r="SQH263" s="9"/>
      <c r="SQI263" s="9"/>
      <c r="SQJ263" s="9"/>
      <c r="SQK263" s="9"/>
      <c r="SQL263" s="9"/>
      <c r="SQM263" s="9"/>
      <c r="SQN263" s="9"/>
      <c r="SQO263" s="9"/>
      <c r="SQP263" s="9"/>
      <c r="SQQ263" s="9"/>
      <c r="SQR263" s="9"/>
      <c r="SQS263" s="9"/>
      <c r="SQT263" s="9"/>
      <c r="SQU263" s="9"/>
      <c r="SQV263" s="9"/>
      <c r="SQW263" s="9"/>
      <c r="SQX263" s="9"/>
      <c r="SQY263" s="9"/>
      <c r="SQZ263" s="9"/>
      <c r="SRA263" s="9"/>
      <c r="SRB263" s="9"/>
      <c r="SRC263" s="9"/>
      <c r="SRD263" s="9"/>
      <c r="SRE263" s="9"/>
      <c r="SRF263" s="9"/>
      <c r="SRG263" s="9"/>
      <c r="SRH263" s="9"/>
      <c r="SRI263" s="9"/>
      <c r="SRJ263" s="9"/>
      <c r="SRK263" s="9"/>
      <c r="SRL263" s="9"/>
      <c r="SRM263" s="9"/>
      <c r="SRN263" s="9"/>
      <c r="SRO263" s="9"/>
      <c r="SRP263" s="9"/>
      <c r="SRQ263" s="9"/>
      <c r="SRR263" s="9"/>
      <c r="SRS263" s="9"/>
      <c r="SRT263" s="9"/>
      <c r="SRU263" s="9"/>
      <c r="SRV263" s="9"/>
      <c r="SRW263" s="9"/>
      <c r="SRX263" s="9"/>
      <c r="SRY263" s="9"/>
      <c r="SRZ263" s="9"/>
      <c r="SSA263" s="9"/>
      <c r="SSB263" s="9"/>
      <c r="SSC263" s="9"/>
      <c r="SSD263" s="9"/>
      <c r="SSE263" s="9"/>
      <c r="SSF263" s="9"/>
      <c r="SSG263" s="9"/>
      <c r="SSH263" s="9"/>
      <c r="SSI263" s="9"/>
      <c r="SSJ263" s="9"/>
      <c r="SSK263" s="9"/>
      <c r="SSL263" s="9"/>
      <c r="SSM263" s="9"/>
      <c r="SSN263" s="9"/>
      <c r="SSO263" s="9"/>
      <c r="SSP263" s="9"/>
      <c r="SSQ263" s="9"/>
      <c r="SSR263" s="9"/>
      <c r="SSS263" s="9"/>
      <c r="SST263" s="9"/>
      <c r="SSU263" s="9"/>
      <c r="SSV263" s="9"/>
      <c r="SSW263" s="9"/>
      <c r="SSX263" s="9"/>
      <c r="SSY263" s="9"/>
      <c r="SSZ263" s="9"/>
      <c r="STA263" s="9"/>
      <c r="STB263" s="9"/>
      <c r="STC263" s="9"/>
      <c r="STD263" s="9"/>
      <c r="STE263" s="9"/>
      <c r="STF263" s="9"/>
      <c r="STG263" s="9"/>
      <c r="STH263" s="9"/>
      <c r="STI263" s="9"/>
      <c r="STJ263" s="9"/>
      <c r="STK263" s="9"/>
      <c r="STL263" s="9"/>
      <c r="STM263" s="9"/>
      <c r="STN263" s="9"/>
      <c r="STO263" s="9"/>
      <c r="STP263" s="9"/>
      <c r="STQ263" s="9"/>
      <c r="STR263" s="9"/>
      <c r="STS263" s="9"/>
      <c r="STT263" s="9"/>
      <c r="STU263" s="9"/>
      <c r="STV263" s="9"/>
      <c r="STW263" s="9"/>
      <c r="STX263" s="9"/>
      <c r="STY263" s="9"/>
      <c r="STZ263" s="9"/>
      <c r="SUA263" s="9"/>
      <c r="SUB263" s="9"/>
      <c r="SUC263" s="9"/>
      <c r="SUD263" s="9"/>
      <c r="SUE263" s="9"/>
      <c r="SUF263" s="9"/>
      <c r="SUG263" s="9"/>
      <c r="SUH263" s="9"/>
      <c r="SUI263" s="9"/>
      <c r="SUJ263" s="9"/>
      <c r="SUK263" s="9"/>
      <c r="SUL263" s="9"/>
      <c r="SUM263" s="9"/>
      <c r="SUN263" s="9"/>
      <c r="SUO263" s="9"/>
      <c r="SUP263" s="9"/>
      <c r="SUQ263" s="9"/>
      <c r="SUR263" s="9"/>
      <c r="SUS263" s="9"/>
      <c r="SUT263" s="9"/>
      <c r="SUU263" s="9"/>
      <c r="SUV263" s="9"/>
      <c r="SUW263" s="9"/>
      <c r="SUX263" s="9"/>
      <c r="SUY263" s="9"/>
      <c r="SUZ263" s="9"/>
      <c r="SVA263" s="9"/>
      <c r="SVB263" s="9"/>
      <c r="SVC263" s="9"/>
      <c r="SVD263" s="9"/>
      <c r="SVE263" s="9"/>
      <c r="SVF263" s="9"/>
      <c r="SVG263" s="9"/>
      <c r="SVH263" s="9"/>
      <c r="SVI263" s="9"/>
      <c r="SVJ263" s="9"/>
      <c r="SVK263" s="9"/>
      <c r="SVL263" s="9"/>
      <c r="SVM263" s="9"/>
      <c r="SVN263" s="9"/>
      <c r="SVO263" s="9"/>
      <c r="SVP263" s="9"/>
      <c r="SVQ263" s="9"/>
      <c r="SVR263" s="9"/>
      <c r="SVS263" s="9"/>
      <c r="SVT263" s="9"/>
      <c r="SVU263" s="9"/>
      <c r="SVV263" s="9"/>
      <c r="SVW263" s="9"/>
      <c r="SVX263" s="9"/>
      <c r="SVY263" s="9"/>
      <c r="SVZ263" s="9"/>
      <c r="SWA263" s="9"/>
      <c r="SWB263" s="9"/>
      <c r="SWC263" s="9"/>
      <c r="SWD263" s="9"/>
      <c r="SWE263" s="9"/>
      <c r="SWF263" s="9"/>
      <c r="SWG263" s="9"/>
      <c r="SWH263" s="9"/>
      <c r="SWI263" s="9"/>
      <c r="SWJ263" s="9"/>
      <c r="SWK263" s="9"/>
      <c r="SWL263" s="9"/>
      <c r="SWM263" s="9"/>
      <c r="SWN263" s="9"/>
      <c r="SWO263" s="9"/>
      <c r="SWP263" s="9"/>
      <c r="SWQ263" s="9"/>
      <c r="SWR263" s="9"/>
      <c r="SWS263" s="9"/>
      <c r="SWT263" s="9"/>
      <c r="SWU263" s="9"/>
      <c r="SWV263" s="9"/>
      <c r="SWW263" s="9"/>
      <c r="SWX263" s="9"/>
      <c r="SWY263" s="9"/>
      <c r="SWZ263" s="9"/>
      <c r="SXA263" s="9"/>
      <c r="SXB263" s="9"/>
      <c r="SXC263" s="9"/>
      <c r="SXD263" s="9"/>
      <c r="SXE263" s="9"/>
      <c r="SXF263" s="9"/>
      <c r="SXG263" s="9"/>
      <c r="SXH263" s="9"/>
      <c r="SXI263" s="9"/>
      <c r="SXJ263" s="9"/>
      <c r="SXK263" s="9"/>
      <c r="SXL263" s="9"/>
      <c r="SXM263" s="9"/>
      <c r="SXN263" s="9"/>
      <c r="SXO263" s="9"/>
      <c r="SXP263" s="9"/>
      <c r="SXQ263" s="9"/>
      <c r="SXR263" s="9"/>
      <c r="SXS263" s="9"/>
      <c r="SXT263" s="9"/>
      <c r="SXU263" s="9"/>
      <c r="SXV263" s="9"/>
      <c r="SXW263" s="9"/>
      <c r="SXX263" s="9"/>
      <c r="SXY263" s="9"/>
      <c r="SXZ263" s="9"/>
      <c r="SYA263" s="9"/>
      <c r="SYB263" s="9"/>
      <c r="SYC263" s="9"/>
      <c r="SYD263" s="9"/>
      <c r="SYE263" s="9"/>
      <c r="SYF263" s="9"/>
      <c r="SYG263" s="9"/>
      <c r="SYH263" s="9"/>
      <c r="SYI263" s="9"/>
      <c r="SYJ263" s="9"/>
      <c r="SYK263" s="9"/>
      <c r="SYL263" s="9"/>
      <c r="SYM263" s="9"/>
      <c r="SYN263" s="9"/>
      <c r="SYO263" s="9"/>
      <c r="SYP263" s="9"/>
      <c r="SYQ263" s="9"/>
      <c r="SYR263" s="9"/>
      <c r="SYS263" s="9"/>
      <c r="SYT263" s="9"/>
      <c r="SYU263" s="9"/>
      <c r="SYV263" s="9"/>
      <c r="SYW263" s="9"/>
      <c r="SYX263" s="9"/>
      <c r="SYY263" s="9"/>
      <c r="SYZ263" s="9"/>
      <c r="SZA263" s="9"/>
      <c r="SZB263" s="9"/>
      <c r="SZC263" s="9"/>
      <c r="SZD263" s="9"/>
      <c r="SZE263" s="9"/>
      <c r="SZF263" s="9"/>
      <c r="SZG263" s="9"/>
      <c r="SZH263" s="9"/>
      <c r="SZI263" s="9"/>
      <c r="SZJ263" s="9"/>
      <c r="SZK263" s="9"/>
      <c r="SZL263" s="9"/>
      <c r="SZM263" s="9"/>
      <c r="SZN263" s="9"/>
      <c r="SZO263" s="9"/>
      <c r="SZP263" s="9"/>
      <c r="SZQ263" s="9"/>
      <c r="SZR263" s="9"/>
      <c r="SZS263" s="9"/>
      <c r="SZT263" s="9"/>
      <c r="SZU263" s="9"/>
      <c r="SZV263" s="9"/>
      <c r="SZW263" s="9"/>
      <c r="SZX263" s="9"/>
      <c r="SZY263" s="9"/>
      <c r="SZZ263" s="9"/>
      <c r="TAA263" s="9"/>
      <c r="TAB263" s="9"/>
      <c r="TAC263" s="9"/>
      <c r="TAD263" s="9"/>
      <c r="TAE263" s="9"/>
      <c r="TAF263" s="9"/>
      <c r="TAG263" s="9"/>
      <c r="TAH263" s="9"/>
      <c r="TAI263" s="9"/>
      <c r="TAJ263" s="9"/>
      <c r="TAK263" s="9"/>
      <c r="TAL263" s="9"/>
      <c r="TAM263" s="9"/>
      <c r="TAN263" s="9"/>
      <c r="TAO263" s="9"/>
      <c r="TAP263" s="9"/>
      <c r="TAQ263" s="9"/>
      <c r="TAR263" s="9"/>
      <c r="TAS263" s="9"/>
      <c r="TAT263" s="9"/>
      <c r="TAU263" s="9"/>
      <c r="TAV263" s="9"/>
      <c r="TAW263" s="9"/>
      <c r="TAX263" s="9"/>
      <c r="TAY263" s="9"/>
      <c r="TAZ263" s="9"/>
      <c r="TBA263" s="9"/>
      <c r="TBB263" s="9"/>
      <c r="TBC263" s="9"/>
      <c r="TBD263" s="9"/>
      <c r="TBE263" s="9"/>
      <c r="TBF263" s="9"/>
      <c r="TBG263" s="9"/>
      <c r="TBH263" s="9"/>
      <c r="TBI263" s="9"/>
      <c r="TBJ263" s="9"/>
      <c r="TBK263" s="9"/>
      <c r="TBL263" s="9"/>
      <c r="TBM263" s="9"/>
      <c r="TBN263" s="9"/>
      <c r="TBO263" s="9"/>
      <c r="TBP263" s="9"/>
      <c r="TBQ263" s="9"/>
      <c r="TBR263" s="9"/>
      <c r="TBS263" s="9"/>
      <c r="TBT263" s="9"/>
      <c r="TBU263" s="9"/>
      <c r="TBV263" s="9"/>
      <c r="TBW263" s="9"/>
      <c r="TBX263" s="9"/>
      <c r="TBY263" s="9"/>
      <c r="TBZ263" s="9"/>
      <c r="TCA263" s="9"/>
      <c r="TCB263" s="9"/>
      <c r="TCC263" s="9"/>
      <c r="TCD263" s="9"/>
      <c r="TCE263" s="9"/>
      <c r="TCF263" s="9"/>
      <c r="TCG263" s="9"/>
      <c r="TCH263" s="9"/>
      <c r="TCI263" s="9"/>
      <c r="TCJ263" s="9"/>
      <c r="TCK263" s="9"/>
      <c r="TCL263" s="9"/>
      <c r="TCM263" s="9"/>
      <c r="TCN263" s="9"/>
      <c r="TCO263" s="9"/>
      <c r="TCP263" s="9"/>
      <c r="TCQ263" s="9"/>
      <c r="TCR263" s="9"/>
      <c r="TCS263" s="9"/>
      <c r="TCT263" s="9"/>
      <c r="TCU263" s="9"/>
      <c r="TCV263" s="9"/>
      <c r="TCW263" s="9"/>
      <c r="TCX263" s="9"/>
      <c r="TCY263" s="9"/>
      <c r="TCZ263" s="9"/>
      <c r="TDA263" s="9"/>
      <c r="TDB263" s="9"/>
      <c r="TDC263" s="9"/>
      <c r="TDD263" s="9"/>
      <c r="TDE263" s="9"/>
      <c r="TDF263" s="9"/>
      <c r="TDG263" s="9"/>
      <c r="TDH263" s="9"/>
      <c r="TDI263" s="9"/>
      <c r="TDJ263" s="9"/>
      <c r="TDK263" s="9"/>
      <c r="TDL263" s="9"/>
      <c r="TDM263" s="9"/>
      <c r="TDN263" s="9"/>
      <c r="TDO263" s="9"/>
      <c r="TDP263" s="9"/>
      <c r="TDQ263" s="9"/>
      <c r="TDR263" s="9"/>
      <c r="TDS263" s="9"/>
      <c r="TDT263" s="9"/>
      <c r="TDU263" s="9"/>
      <c r="TDV263" s="9"/>
      <c r="TDW263" s="9"/>
      <c r="TDX263" s="9"/>
      <c r="TDY263" s="9"/>
      <c r="TDZ263" s="9"/>
      <c r="TEA263" s="9"/>
      <c r="TEB263" s="9"/>
      <c r="TEC263" s="9"/>
      <c r="TED263" s="9"/>
      <c r="TEE263" s="9"/>
      <c r="TEF263" s="9"/>
      <c r="TEG263" s="9"/>
      <c r="TEH263" s="9"/>
      <c r="TEI263" s="9"/>
      <c r="TEJ263" s="9"/>
      <c r="TEK263" s="9"/>
      <c r="TEL263" s="9"/>
      <c r="TEM263" s="9"/>
      <c r="TEN263" s="9"/>
      <c r="TEO263" s="9"/>
      <c r="TEP263" s="9"/>
      <c r="TEQ263" s="9"/>
      <c r="TER263" s="9"/>
      <c r="TES263" s="9"/>
      <c r="TET263" s="9"/>
      <c r="TEU263" s="9"/>
      <c r="TEV263" s="9"/>
      <c r="TEW263" s="9"/>
      <c r="TEX263" s="9"/>
      <c r="TEY263" s="9"/>
      <c r="TEZ263" s="9"/>
      <c r="TFA263" s="9"/>
      <c r="TFB263" s="9"/>
      <c r="TFC263" s="9"/>
      <c r="TFD263" s="9"/>
      <c r="TFE263" s="9"/>
      <c r="TFF263" s="9"/>
      <c r="TFG263" s="9"/>
      <c r="TFH263" s="9"/>
      <c r="TFI263" s="9"/>
      <c r="TFJ263" s="9"/>
      <c r="TFK263" s="9"/>
      <c r="TFL263" s="9"/>
      <c r="TFM263" s="9"/>
      <c r="TFN263" s="9"/>
      <c r="TFO263" s="9"/>
      <c r="TFP263" s="9"/>
      <c r="TFQ263" s="9"/>
      <c r="TFR263" s="9"/>
      <c r="TFS263" s="9"/>
      <c r="TFT263" s="9"/>
      <c r="TFU263" s="9"/>
      <c r="TFV263" s="9"/>
      <c r="TFW263" s="9"/>
      <c r="TFX263" s="9"/>
      <c r="TFY263" s="9"/>
      <c r="TFZ263" s="9"/>
      <c r="TGA263" s="9"/>
      <c r="TGB263" s="9"/>
      <c r="TGC263" s="9"/>
      <c r="TGD263" s="9"/>
      <c r="TGE263" s="9"/>
      <c r="TGF263" s="9"/>
      <c r="TGG263" s="9"/>
      <c r="TGH263" s="9"/>
      <c r="TGI263" s="9"/>
      <c r="TGJ263" s="9"/>
      <c r="TGK263" s="9"/>
      <c r="TGL263" s="9"/>
      <c r="TGM263" s="9"/>
      <c r="TGN263" s="9"/>
      <c r="TGO263" s="9"/>
      <c r="TGP263" s="9"/>
      <c r="TGQ263" s="9"/>
      <c r="TGR263" s="9"/>
      <c r="TGS263" s="9"/>
      <c r="TGT263" s="9"/>
      <c r="TGU263" s="9"/>
      <c r="TGV263" s="9"/>
      <c r="TGW263" s="9"/>
      <c r="TGX263" s="9"/>
      <c r="TGY263" s="9"/>
      <c r="TGZ263" s="9"/>
      <c r="THA263" s="9"/>
      <c r="THB263" s="9"/>
      <c r="THC263" s="9"/>
      <c r="THD263" s="9"/>
      <c r="THE263" s="9"/>
      <c r="THF263" s="9"/>
      <c r="THG263" s="9"/>
      <c r="THH263" s="9"/>
      <c r="THI263" s="9"/>
      <c r="THJ263" s="9"/>
      <c r="THK263" s="9"/>
      <c r="THL263" s="9"/>
      <c r="THM263" s="9"/>
      <c r="THN263" s="9"/>
      <c r="THO263" s="9"/>
      <c r="THP263" s="9"/>
      <c r="THQ263" s="9"/>
      <c r="THR263" s="9"/>
      <c r="THS263" s="9"/>
      <c r="THT263" s="9"/>
      <c r="THU263" s="9"/>
      <c r="THV263" s="9"/>
      <c r="THW263" s="9"/>
      <c r="THX263" s="9"/>
      <c r="THY263" s="9"/>
      <c r="THZ263" s="9"/>
      <c r="TIA263" s="9"/>
      <c r="TIB263" s="9"/>
      <c r="TIC263" s="9"/>
      <c r="TID263" s="9"/>
      <c r="TIE263" s="9"/>
      <c r="TIF263" s="9"/>
      <c r="TIG263" s="9"/>
      <c r="TIH263" s="9"/>
      <c r="TII263" s="9"/>
      <c r="TIJ263" s="9"/>
      <c r="TIK263" s="9"/>
      <c r="TIL263" s="9"/>
      <c r="TIM263" s="9"/>
      <c r="TIN263" s="9"/>
      <c r="TIO263" s="9"/>
      <c r="TIP263" s="9"/>
      <c r="TIQ263" s="9"/>
      <c r="TIR263" s="9"/>
      <c r="TIS263" s="9"/>
      <c r="TIT263" s="9"/>
      <c r="TIU263" s="9"/>
      <c r="TIV263" s="9"/>
      <c r="TIW263" s="9"/>
      <c r="TIX263" s="9"/>
      <c r="TIY263" s="9"/>
      <c r="TIZ263" s="9"/>
      <c r="TJA263" s="9"/>
      <c r="TJB263" s="9"/>
      <c r="TJC263" s="9"/>
      <c r="TJD263" s="9"/>
      <c r="TJE263" s="9"/>
      <c r="TJF263" s="9"/>
      <c r="TJG263" s="9"/>
      <c r="TJH263" s="9"/>
      <c r="TJI263" s="9"/>
      <c r="TJJ263" s="9"/>
      <c r="TJK263" s="9"/>
      <c r="TJL263" s="9"/>
      <c r="TJM263" s="9"/>
      <c r="TJN263" s="9"/>
      <c r="TJO263" s="9"/>
      <c r="TJP263" s="9"/>
      <c r="TJQ263" s="9"/>
      <c r="TJR263" s="9"/>
      <c r="TJS263" s="9"/>
      <c r="TJT263" s="9"/>
      <c r="TJU263" s="9"/>
      <c r="TJV263" s="9"/>
      <c r="TJW263" s="9"/>
      <c r="TJX263" s="9"/>
      <c r="TJY263" s="9"/>
      <c r="TJZ263" s="9"/>
      <c r="TKA263" s="9"/>
      <c r="TKB263" s="9"/>
      <c r="TKC263" s="9"/>
      <c r="TKD263" s="9"/>
      <c r="TKE263" s="9"/>
      <c r="TKF263" s="9"/>
      <c r="TKG263" s="9"/>
      <c r="TKH263" s="9"/>
      <c r="TKI263" s="9"/>
      <c r="TKJ263" s="9"/>
      <c r="TKK263" s="9"/>
      <c r="TKL263" s="9"/>
      <c r="TKM263" s="9"/>
      <c r="TKN263" s="9"/>
      <c r="TKO263" s="9"/>
      <c r="TKP263" s="9"/>
      <c r="TKQ263" s="9"/>
      <c r="TKR263" s="9"/>
      <c r="TKS263" s="9"/>
      <c r="TKT263" s="9"/>
      <c r="TKU263" s="9"/>
      <c r="TKV263" s="9"/>
      <c r="TKW263" s="9"/>
      <c r="TKX263" s="9"/>
      <c r="TKY263" s="9"/>
      <c r="TKZ263" s="9"/>
      <c r="TLA263" s="9"/>
      <c r="TLB263" s="9"/>
      <c r="TLC263" s="9"/>
      <c r="TLD263" s="9"/>
      <c r="TLE263" s="9"/>
      <c r="TLF263" s="9"/>
      <c r="TLG263" s="9"/>
      <c r="TLH263" s="9"/>
      <c r="TLI263" s="9"/>
      <c r="TLJ263" s="9"/>
      <c r="TLK263" s="9"/>
      <c r="TLL263" s="9"/>
      <c r="TLM263" s="9"/>
      <c r="TLN263" s="9"/>
      <c r="TLO263" s="9"/>
      <c r="TLP263" s="9"/>
      <c r="TLQ263" s="9"/>
      <c r="TLR263" s="9"/>
      <c r="TLS263" s="9"/>
      <c r="TLT263" s="9"/>
      <c r="TLU263" s="9"/>
      <c r="TLV263" s="9"/>
      <c r="TLW263" s="9"/>
      <c r="TLX263" s="9"/>
      <c r="TLY263" s="9"/>
      <c r="TLZ263" s="9"/>
      <c r="TMA263" s="9"/>
      <c r="TMB263" s="9"/>
      <c r="TMC263" s="9"/>
      <c r="TMD263" s="9"/>
      <c r="TME263" s="9"/>
      <c r="TMF263" s="9"/>
      <c r="TMG263" s="9"/>
      <c r="TMH263" s="9"/>
      <c r="TMI263" s="9"/>
      <c r="TMJ263" s="9"/>
      <c r="TMK263" s="9"/>
      <c r="TML263" s="9"/>
      <c r="TMM263" s="9"/>
      <c r="TMN263" s="9"/>
      <c r="TMO263" s="9"/>
      <c r="TMP263" s="9"/>
      <c r="TMQ263" s="9"/>
      <c r="TMR263" s="9"/>
      <c r="TMS263" s="9"/>
      <c r="TMT263" s="9"/>
      <c r="TMU263" s="9"/>
      <c r="TMV263" s="9"/>
      <c r="TMW263" s="9"/>
      <c r="TMX263" s="9"/>
      <c r="TMY263" s="9"/>
      <c r="TMZ263" s="9"/>
      <c r="TNA263" s="9"/>
      <c r="TNB263" s="9"/>
      <c r="TNC263" s="9"/>
      <c r="TND263" s="9"/>
      <c r="TNE263" s="9"/>
      <c r="TNF263" s="9"/>
      <c r="TNG263" s="9"/>
      <c r="TNH263" s="9"/>
      <c r="TNI263" s="9"/>
      <c r="TNJ263" s="9"/>
      <c r="TNK263" s="9"/>
      <c r="TNL263" s="9"/>
      <c r="TNM263" s="9"/>
      <c r="TNN263" s="9"/>
      <c r="TNO263" s="9"/>
      <c r="TNP263" s="9"/>
      <c r="TNQ263" s="9"/>
      <c r="TNR263" s="9"/>
      <c r="TNS263" s="9"/>
      <c r="TNT263" s="9"/>
      <c r="TNU263" s="9"/>
      <c r="TNV263" s="9"/>
      <c r="TNW263" s="9"/>
      <c r="TNX263" s="9"/>
      <c r="TNY263" s="9"/>
      <c r="TNZ263" s="9"/>
      <c r="TOA263" s="9"/>
      <c r="TOB263" s="9"/>
      <c r="TOC263" s="9"/>
      <c r="TOD263" s="9"/>
      <c r="TOE263" s="9"/>
      <c r="TOF263" s="9"/>
      <c r="TOG263" s="9"/>
      <c r="TOH263" s="9"/>
      <c r="TOI263" s="9"/>
      <c r="TOJ263" s="9"/>
      <c r="TOK263" s="9"/>
      <c r="TOL263" s="9"/>
      <c r="TOM263" s="9"/>
      <c r="TON263" s="9"/>
      <c r="TOO263" s="9"/>
      <c r="TOP263" s="9"/>
      <c r="TOQ263" s="9"/>
      <c r="TOR263" s="9"/>
      <c r="TOS263" s="9"/>
      <c r="TOT263" s="9"/>
      <c r="TOU263" s="9"/>
      <c r="TOV263" s="9"/>
      <c r="TOW263" s="9"/>
      <c r="TOX263" s="9"/>
      <c r="TOY263" s="9"/>
      <c r="TOZ263" s="9"/>
      <c r="TPA263" s="9"/>
      <c r="TPB263" s="9"/>
      <c r="TPC263" s="9"/>
      <c r="TPD263" s="9"/>
      <c r="TPE263" s="9"/>
      <c r="TPF263" s="9"/>
      <c r="TPG263" s="9"/>
      <c r="TPH263" s="9"/>
      <c r="TPI263" s="9"/>
      <c r="TPJ263" s="9"/>
      <c r="TPK263" s="9"/>
      <c r="TPL263" s="9"/>
      <c r="TPM263" s="9"/>
      <c r="TPN263" s="9"/>
      <c r="TPO263" s="9"/>
      <c r="TPP263" s="9"/>
      <c r="TPQ263" s="9"/>
      <c r="TPR263" s="9"/>
      <c r="TPS263" s="9"/>
      <c r="TPT263" s="9"/>
      <c r="TPU263" s="9"/>
      <c r="TPV263" s="9"/>
      <c r="TPW263" s="9"/>
      <c r="TPX263" s="9"/>
      <c r="TPY263" s="9"/>
      <c r="TPZ263" s="9"/>
      <c r="TQA263" s="9"/>
      <c r="TQB263" s="9"/>
      <c r="TQC263" s="9"/>
      <c r="TQD263" s="9"/>
      <c r="TQE263" s="9"/>
      <c r="TQF263" s="9"/>
      <c r="TQG263" s="9"/>
      <c r="TQH263" s="9"/>
      <c r="TQI263" s="9"/>
      <c r="TQJ263" s="9"/>
      <c r="TQK263" s="9"/>
      <c r="TQL263" s="9"/>
      <c r="TQM263" s="9"/>
      <c r="TQN263" s="9"/>
      <c r="TQO263" s="9"/>
      <c r="TQP263" s="9"/>
      <c r="TQQ263" s="9"/>
      <c r="TQR263" s="9"/>
      <c r="TQS263" s="9"/>
      <c r="TQT263" s="9"/>
      <c r="TQU263" s="9"/>
      <c r="TQV263" s="9"/>
      <c r="TQW263" s="9"/>
      <c r="TQX263" s="9"/>
      <c r="TQY263" s="9"/>
      <c r="TQZ263" s="9"/>
      <c r="TRA263" s="9"/>
      <c r="TRB263" s="9"/>
      <c r="TRC263" s="9"/>
      <c r="TRD263" s="9"/>
      <c r="TRE263" s="9"/>
      <c r="TRF263" s="9"/>
      <c r="TRG263" s="9"/>
      <c r="TRH263" s="9"/>
      <c r="TRI263" s="9"/>
      <c r="TRJ263" s="9"/>
      <c r="TRK263" s="9"/>
      <c r="TRL263" s="9"/>
      <c r="TRM263" s="9"/>
      <c r="TRN263" s="9"/>
      <c r="TRO263" s="9"/>
      <c r="TRP263" s="9"/>
      <c r="TRQ263" s="9"/>
      <c r="TRR263" s="9"/>
      <c r="TRS263" s="9"/>
      <c r="TRT263" s="9"/>
      <c r="TRU263" s="9"/>
      <c r="TRV263" s="9"/>
      <c r="TRW263" s="9"/>
      <c r="TRX263" s="9"/>
      <c r="TRY263" s="9"/>
      <c r="TRZ263" s="9"/>
      <c r="TSA263" s="9"/>
      <c r="TSB263" s="9"/>
      <c r="TSC263" s="9"/>
      <c r="TSD263" s="9"/>
      <c r="TSE263" s="9"/>
      <c r="TSF263" s="9"/>
      <c r="TSG263" s="9"/>
      <c r="TSH263" s="9"/>
      <c r="TSI263" s="9"/>
      <c r="TSJ263" s="9"/>
      <c r="TSK263" s="9"/>
      <c r="TSL263" s="9"/>
      <c r="TSM263" s="9"/>
      <c r="TSN263" s="9"/>
      <c r="TSO263" s="9"/>
      <c r="TSP263" s="9"/>
      <c r="TSQ263" s="9"/>
      <c r="TSR263" s="9"/>
      <c r="TSS263" s="9"/>
      <c r="TST263" s="9"/>
      <c r="TSU263" s="9"/>
      <c r="TSV263" s="9"/>
      <c r="TSW263" s="9"/>
      <c r="TSX263" s="9"/>
      <c r="TSY263" s="9"/>
      <c r="TSZ263" s="9"/>
      <c r="TTA263" s="9"/>
      <c r="TTB263" s="9"/>
      <c r="TTC263" s="9"/>
      <c r="TTD263" s="9"/>
      <c r="TTE263" s="9"/>
      <c r="TTF263" s="9"/>
      <c r="TTG263" s="9"/>
      <c r="TTH263" s="9"/>
      <c r="TTI263" s="9"/>
      <c r="TTJ263" s="9"/>
      <c r="TTK263" s="9"/>
      <c r="TTL263" s="9"/>
      <c r="TTM263" s="9"/>
      <c r="TTN263" s="9"/>
      <c r="TTO263" s="9"/>
      <c r="TTP263" s="9"/>
      <c r="TTQ263" s="9"/>
      <c r="TTR263" s="9"/>
      <c r="TTS263" s="9"/>
      <c r="TTT263" s="9"/>
      <c r="TTU263" s="9"/>
      <c r="TTV263" s="9"/>
      <c r="TTW263" s="9"/>
      <c r="TTX263" s="9"/>
      <c r="TTY263" s="9"/>
      <c r="TTZ263" s="9"/>
      <c r="TUA263" s="9"/>
      <c r="TUB263" s="9"/>
      <c r="TUC263" s="9"/>
      <c r="TUD263" s="9"/>
      <c r="TUE263" s="9"/>
      <c r="TUF263" s="9"/>
      <c r="TUG263" s="9"/>
      <c r="TUH263" s="9"/>
      <c r="TUI263" s="9"/>
      <c r="TUJ263" s="9"/>
      <c r="TUK263" s="9"/>
      <c r="TUL263" s="9"/>
      <c r="TUM263" s="9"/>
      <c r="TUN263" s="9"/>
      <c r="TUO263" s="9"/>
      <c r="TUP263" s="9"/>
      <c r="TUQ263" s="9"/>
      <c r="TUR263" s="9"/>
      <c r="TUS263" s="9"/>
      <c r="TUT263" s="9"/>
      <c r="TUU263" s="9"/>
      <c r="TUV263" s="9"/>
      <c r="TUW263" s="9"/>
      <c r="TUX263" s="9"/>
      <c r="TUY263" s="9"/>
      <c r="TUZ263" s="9"/>
      <c r="TVA263" s="9"/>
      <c r="TVB263" s="9"/>
      <c r="TVC263" s="9"/>
      <c r="TVD263" s="9"/>
      <c r="TVE263" s="9"/>
      <c r="TVF263" s="9"/>
      <c r="TVG263" s="9"/>
      <c r="TVH263" s="9"/>
      <c r="TVI263" s="9"/>
      <c r="TVJ263" s="9"/>
      <c r="TVK263" s="9"/>
      <c r="TVL263" s="9"/>
      <c r="TVM263" s="9"/>
      <c r="TVN263" s="9"/>
      <c r="TVO263" s="9"/>
      <c r="TVP263" s="9"/>
      <c r="TVQ263" s="9"/>
      <c r="TVR263" s="9"/>
      <c r="TVS263" s="9"/>
      <c r="TVT263" s="9"/>
      <c r="TVU263" s="9"/>
      <c r="TVV263" s="9"/>
      <c r="TVW263" s="9"/>
      <c r="TVX263" s="9"/>
      <c r="TVY263" s="9"/>
      <c r="TVZ263" s="9"/>
      <c r="TWA263" s="9"/>
      <c r="TWB263" s="9"/>
      <c r="TWC263" s="9"/>
      <c r="TWD263" s="9"/>
      <c r="TWE263" s="9"/>
      <c r="TWF263" s="9"/>
      <c r="TWG263" s="9"/>
      <c r="TWH263" s="9"/>
      <c r="TWI263" s="9"/>
      <c r="TWJ263" s="9"/>
      <c r="TWK263" s="9"/>
      <c r="TWL263" s="9"/>
      <c r="TWM263" s="9"/>
      <c r="TWN263" s="9"/>
      <c r="TWO263" s="9"/>
      <c r="TWP263" s="9"/>
      <c r="TWQ263" s="9"/>
      <c r="TWR263" s="9"/>
      <c r="TWS263" s="9"/>
      <c r="TWT263" s="9"/>
      <c r="TWU263" s="9"/>
      <c r="TWV263" s="9"/>
      <c r="TWW263" s="9"/>
      <c r="TWX263" s="9"/>
      <c r="TWY263" s="9"/>
      <c r="TWZ263" s="9"/>
      <c r="TXA263" s="9"/>
      <c r="TXB263" s="9"/>
      <c r="TXC263" s="9"/>
      <c r="TXD263" s="9"/>
      <c r="TXE263" s="9"/>
      <c r="TXF263" s="9"/>
      <c r="TXG263" s="9"/>
      <c r="TXH263" s="9"/>
      <c r="TXI263" s="9"/>
      <c r="TXJ263" s="9"/>
      <c r="TXK263" s="9"/>
      <c r="TXL263" s="9"/>
      <c r="TXM263" s="9"/>
      <c r="TXN263" s="9"/>
      <c r="TXO263" s="9"/>
      <c r="TXP263" s="9"/>
      <c r="TXQ263" s="9"/>
      <c r="TXR263" s="9"/>
      <c r="TXS263" s="9"/>
      <c r="TXT263" s="9"/>
      <c r="TXU263" s="9"/>
      <c r="TXV263" s="9"/>
      <c r="TXW263" s="9"/>
      <c r="TXX263" s="9"/>
      <c r="TXY263" s="9"/>
      <c r="TXZ263" s="9"/>
      <c r="TYA263" s="9"/>
      <c r="TYB263" s="9"/>
      <c r="TYC263" s="9"/>
      <c r="TYD263" s="9"/>
      <c r="TYE263" s="9"/>
      <c r="TYF263" s="9"/>
      <c r="TYG263" s="9"/>
      <c r="TYH263" s="9"/>
      <c r="TYI263" s="9"/>
      <c r="TYJ263" s="9"/>
      <c r="TYK263" s="9"/>
      <c r="TYL263" s="9"/>
      <c r="TYM263" s="9"/>
      <c r="TYN263" s="9"/>
      <c r="TYO263" s="9"/>
      <c r="TYP263" s="9"/>
      <c r="TYQ263" s="9"/>
      <c r="TYR263" s="9"/>
      <c r="TYS263" s="9"/>
      <c r="TYT263" s="9"/>
      <c r="TYU263" s="9"/>
      <c r="TYV263" s="9"/>
      <c r="TYW263" s="9"/>
      <c r="TYX263" s="9"/>
      <c r="TYY263" s="9"/>
      <c r="TYZ263" s="9"/>
      <c r="TZA263" s="9"/>
      <c r="TZB263" s="9"/>
      <c r="TZC263" s="9"/>
      <c r="TZD263" s="9"/>
      <c r="TZE263" s="9"/>
      <c r="TZF263" s="9"/>
      <c r="TZG263" s="9"/>
      <c r="TZH263" s="9"/>
      <c r="TZI263" s="9"/>
      <c r="TZJ263" s="9"/>
      <c r="TZK263" s="9"/>
      <c r="TZL263" s="9"/>
      <c r="TZM263" s="9"/>
      <c r="TZN263" s="9"/>
      <c r="TZO263" s="9"/>
      <c r="TZP263" s="9"/>
      <c r="TZQ263" s="9"/>
      <c r="TZR263" s="9"/>
      <c r="TZS263" s="9"/>
      <c r="TZT263" s="9"/>
      <c r="TZU263" s="9"/>
      <c r="TZV263" s="9"/>
      <c r="TZW263" s="9"/>
      <c r="TZX263" s="9"/>
      <c r="TZY263" s="9"/>
      <c r="TZZ263" s="9"/>
      <c r="UAA263" s="9"/>
      <c r="UAB263" s="9"/>
      <c r="UAC263" s="9"/>
      <c r="UAD263" s="9"/>
      <c r="UAE263" s="9"/>
      <c r="UAF263" s="9"/>
      <c r="UAG263" s="9"/>
      <c r="UAH263" s="9"/>
      <c r="UAI263" s="9"/>
      <c r="UAJ263" s="9"/>
      <c r="UAK263" s="9"/>
      <c r="UAL263" s="9"/>
      <c r="UAM263" s="9"/>
      <c r="UAN263" s="9"/>
      <c r="UAO263" s="9"/>
      <c r="UAP263" s="9"/>
      <c r="UAQ263" s="9"/>
      <c r="UAR263" s="9"/>
      <c r="UAS263" s="9"/>
      <c r="UAT263" s="9"/>
      <c r="UAU263" s="9"/>
      <c r="UAV263" s="9"/>
      <c r="UAW263" s="9"/>
      <c r="UAX263" s="9"/>
      <c r="UAY263" s="9"/>
      <c r="UAZ263" s="9"/>
      <c r="UBA263" s="9"/>
      <c r="UBB263" s="9"/>
      <c r="UBC263" s="9"/>
      <c r="UBD263" s="9"/>
      <c r="UBE263" s="9"/>
      <c r="UBF263" s="9"/>
      <c r="UBG263" s="9"/>
      <c r="UBH263" s="9"/>
      <c r="UBI263" s="9"/>
      <c r="UBJ263" s="9"/>
      <c r="UBK263" s="9"/>
      <c r="UBL263" s="9"/>
      <c r="UBM263" s="9"/>
      <c r="UBN263" s="9"/>
      <c r="UBO263" s="9"/>
      <c r="UBP263" s="9"/>
      <c r="UBQ263" s="9"/>
      <c r="UBR263" s="9"/>
      <c r="UBS263" s="9"/>
      <c r="UBT263" s="9"/>
      <c r="UBU263" s="9"/>
      <c r="UBV263" s="9"/>
      <c r="UBW263" s="9"/>
      <c r="UBX263" s="9"/>
      <c r="UBY263" s="9"/>
      <c r="UBZ263" s="9"/>
      <c r="UCA263" s="9"/>
      <c r="UCB263" s="9"/>
      <c r="UCC263" s="9"/>
      <c r="UCD263" s="9"/>
      <c r="UCE263" s="9"/>
      <c r="UCF263" s="9"/>
      <c r="UCG263" s="9"/>
      <c r="UCH263" s="9"/>
      <c r="UCI263" s="9"/>
      <c r="UCJ263" s="9"/>
      <c r="UCK263" s="9"/>
      <c r="UCL263" s="9"/>
      <c r="UCM263" s="9"/>
      <c r="UCN263" s="9"/>
      <c r="UCO263" s="9"/>
      <c r="UCP263" s="9"/>
      <c r="UCQ263" s="9"/>
      <c r="UCR263" s="9"/>
      <c r="UCS263" s="9"/>
      <c r="UCT263" s="9"/>
      <c r="UCU263" s="9"/>
      <c r="UCV263" s="9"/>
      <c r="UCW263" s="9"/>
      <c r="UCX263" s="9"/>
      <c r="UCY263" s="9"/>
      <c r="UCZ263" s="9"/>
      <c r="UDA263" s="9"/>
      <c r="UDB263" s="9"/>
      <c r="UDC263" s="9"/>
      <c r="UDD263" s="9"/>
      <c r="UDE263" s="9"/>
      <c r="UDF263" s="9"/>
      <c r="UDG263" s="9"/>
      <c r="UDH263" s="9"/>
      <c r="UDI263" s="9"/>
      <c r="UDJ263" s="9"/>
      <c r="UDK263" s="9"/>
      <c r="UDL263" s="9"/>
      <c r="UDM263" s="9"/>
      <c r="UDN263" s="9"/>
      <c r="UDO263" s="9"/>
      <c r="UDP263" s="9"/>
      <c r="UDQ263" s="9"/>
      <c r="UDR263" s="9"/>
      <c r="UDS263" s="9"/>
      <c r="UDT263" s="9"/>
      <c r="UDU263" s="9"/>
      <c r="UDV263" s="9"/>
      <c r="UDW263" s="9"/>
      <c r="UDX263" s="9"/>
      <c r="UDY263" s="9"/>
      <c r="UDZ263" s="9"/>
      <c r="UEA263" s="9"/>
      <c r="UEB263" s="9"/>
      <c r="UEC263" s="9"/>
      <c r="UED263" s="9"/>
      <c r="UEE263" s="9"/>
      <c r="UEF263" s="9"/>
      <c r="UEG263" s="9"/>
      <c r="UEH263" s="9"/>
      <c r="UEI263" s="9"/>
      <c r="UEJ263" s="9"/>
      <c r="UEK263" s="9"/>
      <c r="UEL263" s="9"/>
      <c r="UEM263" s="9"/>
      <c r="UEN263" s="9"/>
      <c r="UEO263" s="9"/>
      <c r="UEP263" s="9"/>
      <c r="UEQ263" s="9"/>
      <c r="UER263" s="9"/>
      <c r="UES263" s="9"/>
      <c r="UET263" s="9"/>
      <c r="UEU263" s="9"/>
      <c r="UEV263" s="9"/>
      <c r="UEW263" s="9"/>
      <c r="UEX263" s="9"/>
      <c r="UEY263" s="9"/>
      <c r="UEZ263" s="9"/>
      <c r="UFA263" s="9"/>
      <c r="UFB263" s="9"/>
      <c r="UFC263" s="9"/>
      <c r="UFD263" s="9"/>
      <c r="UFE263" s="9"/>
      <c r="UFF263" s="9"/>
      <c r="UFG263" s="9"/>
      <c r="UFH263" s="9"/>
      <c r="UFI263" s="9"/>
      <c r="UFJ263" s="9"/>
      <c r="UFK263" s="9"/>
      <c r="UFL263" s="9"/>
      <c r="UFM263" s="9"/>
      <c r="UFN263" s="9"/>
      <c r="UFO263" s="9"/>
      <c r="UFP263" s="9"/>
      <c r="UFQ263" s="9"/>
      <c r="UFR263" s="9"/>
      <c r="UFS263" s="9"/>
      <c r="UFT263" s="9"/>
      <c r="UFU263" s="9"/>
      <c r="UFV263" s="9"/>
      <c r="UFW263" s="9"/>
      <c r="UFX263" s="9"/>
      <c r="UFY263" s="9"/>
      <c r="UFZ263" s="9"/>
      <c r="UGA263" s="9"/>
      <c r="UGB263" s="9"/>
      <c r="UGC263" s="9"/>
      <c r="UGD263" s="9"/>
      <c r="UGE263" s="9"/>
      <c r="UGF263" s="9"/>
      <c r="UGG263" s="9"/>
      <c r="UGH263" s="9"/>
      <c r="UGI263" s="9"/>
      <c r="UGJ263" s="9"/>
      <c r="UGK263" s="9"/>
      <c r="UGL263" s="9"/>
      <c r="UGM263" s="9"/>
      <c r="UGN263" s="9"/>
      <c r="UGO263" s="9"/>
      <c r="UGP263" s="9"/>
      <c r="UGQ263" s="9"/>
      <c r="UGR263" s="9"/>
      <c r="UGS263" s="9"/>
      <c r="UGT263" s="9"/>
      <c r="UGU263" s="9"/>
      <c r="UGV263" s="9"/>
      <c r="UGW263" s="9"/>
      <c r="UGX263" s="9"/>
      <c r="UGY263" s="9"/>
      <c r="UGZ263" s="9"/>
      <c r="UHA263" s="9"/>
      <c r="UHB263" s="9"/>
      <c r="UHC263" s="9"/>
      <c r="UHD263" s="9"/>
      <c r="UHE263" s="9"/>
      <c r="UHF263" s="9"/>
      <c r="UHG263" s="9"/>
      <c r="UHH263" s="9"/>
      <c r="UHI263" s="9"/>
      <c r="UHJ263" s="9"/>
      <c r="UHK263" s="9"/>
      <c r="UHL263" s="9"/>
      <c r="UHM263" s="9"/>
      <c r="UHN263" s="9"/>
      <c r="UHO263" s="9"/>
      <c r="UHP263" s="9"/>
      <c r="UHQ263" s="9"/>
      <c r="UHR263" s="9"/>
      <c r="UHS263" s="9"/>
      <c r="UHT263" s="9"/>
      <c r="UHU263" s="9"/>
      <c r="UHV263" s="9"/>
      <c r="UHW263" s="9"/>
      <c r="UHX263" s="9"/>
      <c r="UHY263" s="9"/>
      <c r="UHZ263" s="9"/>
      <c r="UIA263" s="9"/>
      <c r="UIB263" s="9"/>
      <c r="UIC263" s="9"/>
      <c r="UID263" s="9"/>
      <c r="UIE263" s="9"/>
      <c r="UIF263" s="9"/>
      <c r="UIG263" s="9"/>
      <c r="UIH263" s="9"/>
      <c r="UII263" s="9"/>
      <c r="UIJ263" s="9"/>
      <c r="UIK263" s="9"/>
      <c r="UIL263" s="9"/>
      <c r="UIM263" s="9"/>
      <c r="UIN263" s="9"/>
      <c r="UIO263" s="9"/>
      <c r="UIP263" s="9"/>
      <c r="UIQ263" s="9"/>
      <c r="UIR263" s="9"/>
      <c r="UIS263" s="9"/>
      <c r="UIT263" s="9"/>
      <c r="UIU263" s="9"/>
      <c r="UIV263" s="9"/>
      <c r="UIW263" s="9"/>
      <c r="UIX263" s="9"/>
      <c r="UIY263" s="9"/>
      <c r="UIZ263" s="9"/>
      <c r="UJA263" s="9"/>
      <c r="UJB263" s="9"/>
      <c r="UJC263" s="9"/>
      <c r="UJD263" s="9"/>
      <c r="UJE263" s="9"/>
      <c r="UJF263" s="9"/>
      <c r="UJG263" s="9"/>
      <c r="UJH263" s="9"/>
      <c r="UJI263" s="9"/>
      <c r="UJJ263" s="9"/>
      <c r="UJK263" s="9"/>
      <c r="UJL263" s="9"/>
      <c r="UJM263" s="9"/>
      <c r="UJN263" s="9"/>
      <c r="UJO263" s="9"/>
      <c r="UJP263" s="9"/>
      <c r="UJQ263" s="9"/>
      <c r="UJR263" s="9"/>
      <c r="UJS263" s="9"/>
      <c r="UJT263" s="9"/>
      <c r="UJU263" s="9"/>
      <c r="UJV263" s="9"/>
      <c r="UJW263" s="9"/>
      <c r="UJX263" s="9"/>
      <c r="UJY263" s="9"/>
      <c r="UJZ263" s="9"/>
      <c r="UKA263" s="9"/>
      <c r="UKB263" s="9"/>
      <c r="UKC263" s="9"/>
      <c r="UKD263" s="9"/>
      <c r="UKE263" s="9"/>
      <c r="UKF263" s="9"/>
      <c r="UKG263" s="9"/>
      <c r="UKH263" s="9"/>
      <c r="UKI263" s="9"/>
      <c r="UKJ263" s="9"/>
      <c r="UKK263" s="9"/>
      <c r="UKL263" s="9"/>
      <c r="UKM263" s="9"/>
      <c r="UKN263" s="9"/>
      <c r="UKO263" s="9"/>
      <c r="UKP263" s="9"/>
      <c r="UKQ263" s="9"/>
      <c r="UKR263" s="9"/>
      <c r="UKS263" s="9"/>
      <c r="UKT263" s="9"/>
      <c r="UKU263" s="9"/>
      <c r="UKV263" s="9"/>
      <c r="UKW263" s="9"/>
      <c r="UKX263" s="9"/>
      <c r="UKY263" s="9"/>
      <c r="UKZ263" s="9"/>
      <c r="ULA263" s="9"/>
      <c r="ULB263" s="9"/>
      <c r="ULC263" s="9"/>
      <c r="ULD263" s="9"/>
      <c r="ULE263" s="9"/>
      <c r="ULF263" s="9"/>
      <c r="ULG263" s="9"/>
      <c r="ULH263" s="9"/>
      <c r="ULI263" s="9"/>
      <c r="ULJ263" s="9"/>
      <c r="ULK263" s="9"/>
      <c r="ULL263" s="9"/>
      <c r="ULM263" s="9"/>
      <c r="ULN263" s="9"/>
      <c r="ULO263" s="9"/>
      <c r="ULP263" s="9"/>
      <c r="ULQ263" s="9"/>
      <c r="ULR263" s="9"/>
      <c r="ULS263" s="9"/>
      <c r="ULT263" s="9"/>
      <c r="ULU263" s="9"/>
      <c r="ULV263" s="9"/>
      <c r="ULW263" s="9"/>
      <c r="ULX263" s="9"/>
      <c r="ULY263" s="9"/>
      <c r="ULZ263" s="9"/>
      <c r="UMA263" s="9"/>
      <c r="UMB263" s="9"/>
      <c r="UMC263" s="9"/>
      <c r="UMD263" s="9"/>
      <c r="UME263" s="9"/>
      <c r="UMF263" s="9"/>
      <c r="UMG263" s="9"/>
      <c r="UMH263" s="9"/>
      <c r="UMI263" s="9"/>
      <c r="UMJ263" s="9"/>
      <c r="UMK263" s="9"/>
      <c r="UML263" s="9"/>
      <c r="UMM263" s="9"/>
      <c r="UMN263" s="9"/>
      <c r="UMO263" s="9"/>
      <c r="UMP263" s="9"/>
      <c r="UMQ263" s="9"/>
      <c r="UMR263" s="9"/>
      <c r="UMS263" s="9"/>
      <c r="UMT263" s="9"/>
      <c r="UMU263" s="9"/>
      <c r="UMV263" s="9"/>
      <c r="UMW263" s="9"/>
      <c r="UMX263" s="9"/>
      <c r="UMY263" s="9"/>
      <c r="UMZ263" s="9"/>
      <c r="UNA263" s="9"/>
      <c r="UNB263" s="9"/>
      <c r="UNC263" s="9"/>
      <c r="UND263" s="9"/>
      <c r="UNE263" s="9"/>
      <c r="UNF263" s="9"/>
      <c r="UNG263" s="9"/>
      <c r="UNH263" s="9"/>
      <c r="UNI263" s="9"/>
      <c r="UNJ263" s="9"/>
      <c r="UNK263" s="9"/>
      <c r="UNL263" s="9"/>
      <c r="UNM263" s="9"/>
      <c r="UNN263" s="9"/>
      <c r="UNO263" s="9"/>
      <c r="UNP263" s="9"/>
      <c r="UNQ263" s="9"/>
      <c r="UNR263" s="9"/>
      <c r="UNS263" s="9"/>
      <c r="UNT263" s="9"/>
      <c r="UNU263" s="9"/>
      <c r="UNV263" s="9"/>
      <c r="UNW263" s="9"/>
      <c r="UNX263" s="9"/>
      <c r="UNY263" s="9"/>
      <c r="UNZ263" s="9"/>
      <c r="UOA263" s="9"/>
      <c r="UOB263" s="9"/>
      <c r="UOC263" s="9"/>
      <c r="UOD263" s="9"/>
      <c r="UOE263" s="9"/>
      <c r="UOF263" s="9"/>
      <c r="UOG263" s="9"/>
      <c r="UOH263" s="9"/>
      <c r="UOI263" s="9"/>
      <c r="UOJ263" s="9"/>
      <c r="UOK263" s="9"/>
      <c r="UOL263" s="9"/>
      <c r="UOM263" s="9"/>
      <c r="UON263" s="9"/>
      <c r="UOO263" s="9"/>
      <c r="UOP263" s="9"/>
      <c r="UOQ263" s="9"/>
      <c r="UOR263" s="9"/>
      <c r="UOS263" s="9"/>
      <c r="UOT263" s="9"/>
      <c r="UOU263" s="9"/>
      <c r="UOV263" s="9"/>
      <c r="UOW263" s="9"/>
      <c r="UOX263" s="9"/>
      <c r="UOY263" s="9"/>
      <c r="UOZ263" s="9"/>
      <c r="UPA263" s="9"/>
      <c r="UPB263" s="9"/>
      <c r="UPC263" s="9"/>
      <c r="UPD263" s="9"/>
      <c r="UPE263" s="9"/>
      <c r="UPF263" s="9"/>
      <c r="UPG263" s="9"/>
      <c r="UPH263" s="9"/>
      <c r="UPI263" s="9"/>
      <c r="UPJ263" s="9"/>
      <c r="UPK263" s="9"/>
      <c r="UPL263" s="9"/>
      <c r="UPM263" s="9"/>
      <c r="UPN263" s="9"/>
      <c r="UPO263" s="9"/>
      <c r="UPP263" s="9"/>
      <c r="UPQ263" s="9"/>
      <c r="UPR263" s="9"/>
      <c r="UPS263" s="9"/>
      <c r="UPT263" s="9"/>
      <c r="UPU263" s="9"/>
      <c r="UPV263" s="9"/>
      <c r="UPW263" s="9"/>
      <c r="UPX263" s="9"/>
      <c r="UPY263" s="9"/>
      <c r="UPZ263" s="9"/>
      <c r="UQA263" s="9"/>
      <c r="UQB263" s="9"/>
      <c r="UQC263" s="9"/>
      <c r="UQD263" s="9"/>
      <c r="UQE263" s="9"/>
      <c r="UQF263" s="9"/>
      <c r="UQG263" s="9"/>
      <c r="UQH263" s="9"/>
      <c r="UQI263" s="9"/>
      <c r="UQJ263" s="9"/>
      <c r="UQK263" s="9"/>
      <c r="UQL263" s="9"/>
      <c r="UQM263" s="9"/>
      <c r="UQN263" s="9"/>
      <c r="UQO263" s="9"/>
      <c r="UQP263" s="9"/>
      <c r="UQQ263" s="9"/>
      <c r="UQR263" s="9"/>
      <c r="UQS263" s="9"/>
      <c r="UQT263" s="9"/>
      <c r="UQU263" s="9"/>
      <c r="UQV263" s="9"/>
      <c r="UQW263" s="9"/>
      <c r="UQX263" s="9"/>
      <c r="UQY263" s="9"/>
      <c r="UQZ263" s="9"/>
      <c r="URA263" s="9"/>
      <c r="URB263" s="9"/>
      <c r="URC263" s="9"/>
      <c r="URD263" s="9"/>
      <c r="URE263" s="9"/>
      <c r="URF263" s="9"/>
      <c r="URG263" s="9"/>
      <c r="URH263" s="9"/>
      <c r="URI263" s="9"/>
      <c r="URJ263" s="9"/>
      <c r="URK263" s="9"/>
      <c r="URL263" s="9"/>
      <c r="URM263" s="9"/>
      <c r="URN263" s="9"/>
      <c r="URO263" s="9"/>
      <c r="URP263" s="9"/>
      <c r="URQ263" s="9"/>
      <c r="URR263" s="9"/>
      <c r="URS263" s="9"/>
      <c r="URT263" s="9"/>
      <c r="URU263" s="9"/>
      <c r="URV263" s="9"/>
      <c r="URW263" s="9"/>
      <c r="URX263" s="9"/>
      <c r="URY263" s="9"/>
      <c r="URZ263" s="9"/>
      <c r="USA263" s="9"/>
      <c r="USB263" s="9"/>
      <c r="USC263" s="9"/>
      <c r="USD263" s="9"/>
      <c r="USE263" s="9"/>
      <c r="USF263" s="9"/>
      <c r="USG263" s="9"/>
      <c r="USH263" s="9"/>
      <c r="USI263" s="9"/>
      <c r="USJ263" s="9"/>
      <c r="USK263" s="9"/>
      <c r="USL263" s="9"/>
      <c r="USM263" s="9"/>
      <c r="USN263" s="9"/>
      <c r="USO263" s="9"/>
      <c r="USP263" s="9"/>
      <c r="USQ263" s="9"/>
      <c r="USR263" s="9"/>
      <c r="USS263" s="9"/>
      <c r="UST263" s="9"/>
      <c r="USU263" s="9"/>
      <c r="USV263" s="9"/>
      <c r="USW263" s="9"/>
      <c r="USX263" s="9"/>
      <c r="USY263" s="9"/>
      <c r="USZ263" s="9"/>
      <c r="UTA263" s="9"/>
      <c r="UTB263" s="9"/>
      <c r="UTC263" s="9"/>
      <c r="UTD263" s="9"/>
      <c r="UTE263" s="9"/>
      <c r="UTF263" s="9"/>
      <c r="UTG263" s="9"/>
      <c r="UTH263" s="9"/>
      <c r="UTI263" s="9"/>
      <c r="UTJ263" s="9"/>
      <c r="UTK263" s="9"/>
      <c r="UTL263" s="9"/>
      <c r="UTM263" s="9"/>
      <c r="UTN263" s="9"/>
      <c r="UTO263" s="9"/>
      <c r="UTP263" s="9"/>
      <c r="UTQ263" s="9"/>
      <c r="UTR263" s="9"/>
      <c r="UTS263" s="9"/>
      <c r="UTT263" s="9"/>
      <c r="UTU263" s="9"/>
      <c r="UTV263" s="9"/>
      <c r="UTW263" s="9"/>
      <c r="UTX263" s="9"/>
      <c r="UTY263" s="9"/>
      <c r="UTZ263" s="9"/>
      <c r="UUA263" s="9"/>
      <c r="UUB263" s="9"/>
      <c r="UUC263" s="9"/>
      <c r="UUD263" s="9"/>
      <c r="UUE263" s="9"/>
      <c r="UUF263" s="9"/>
      <c r="UUG263" s="9"/>
      <c r="UUH263" s="9"/>
      <c r="UUI263" s="9"/>
      <c r="UUJ263" s="9"/>
      <c r="UUK263" s="9"/>
      <c r="UUL263" s="9"/>
      <c r="UUM263" s="9"/>
      <c r="UUN263" s="9"/>
      <c r="UUO263" s="9"/>
      <c r="UUP263" s="9"/>
      <c r="UUQ263" s="9"/>
      <c r="UUR263" s="9"/>
      <c r="UUS263" s="9"/>
      <c r="UUT263" s="9"/>
      <c r="UUU263" s="9"/>
      <c r="UUV263" s="9"/>
      <c r="UUW263" s="9"/>
      <c r="UUX263" s="9"/>
      <c r="UUY263" s="9"/>
      <c r="UUZ263" s="9"/>
      <c r="UVA263" s="9"/>
      <c r="UVB263" s="9"/>
      <c r="UVC263" s="9"/>
      <c r="UVD263" s="9"/>
      <c r="UVE263" s="9"/>
      <c r="UVF263" s="9"/>
      <c r="UVG263" s="9"/>
      <c r="UVH263" s="9"/>
      <c r="UVI263" s="9"/>
      <c r="UVJ263" s="9"/>
      <c r="UVK263" s="9"/>
      <c r="UVL263" s="9"/>
      <c r="UVM263" s="9"/>
      <c r="UVN263" s="9"/>
      <c r="UVO263" s="9"/>
      <c r="UVP263" s="9"/>
      <c r="UVQ263" s="9"/>
      <c r="UVR263" s="9"/>
      <c r="UVS263" s="9"/>
      <c r="UVT263" s="9"/>
      <c r="UVU263" s="9"/>
      <c r="UVV263" s="9"/>
      <c r="UVW263" s="9"/>
      <c r="UVX263" s="9"/>
      <c r="UVY263" s="9"/>
      <c r="UVZ263" s="9"/>
      <c r="UWA263" s="9"/>
      <c r="UWB263" s="9"/>
      <c r="UWC263" s="9"/>
      <c r="UWD263" s="9"/>
      <c r="UWE263" s="9"/>
      <c r="UWF263" s="9"/>
      <c r="UWG263" s="9"/>
      <c r="UWH263" s="9"/>
      <c r="UWI263" s="9"/>
      <c r="UWJ263" s="9"/>
      <c r="UWK263" s="9"/>
      <c r="UWL263" s="9"/>
      <c r="UWM263" s="9"/>
      <c r="UWN263" s="9"/>
      <c r="UWO263" s="9"/>
      <c r="UWP263" s="9"/>
      <c r="UWQ263" s="9"/>
      <c r="UWR263" s="9"/>
      <c r="UWS263" s="9"/>
      <c r="UWT263" s="9"/>
      <c r="UWU263" s="9"/>
      <c r="UWV263" s="9"/>
      <c r="UWW263" s="9"/>
      <c r="UWX263" s="9"/>
      <c r="UWY263" s="9"/>
      <c r="UWZ263" s="9"/>
      <c r="UXA263" s="9"/>
      <c r="UXB263" s="9"/>
      <c r="UXC263" s="9"/>
      <c r="UXD263" s="9"/>
      <c r="UXE263" s="9"/>
      <c r="UXF263" s="9"/>
      <c r="UXG263" s="9"/>
      <c r="UXH263" s="9"/>
      <c r="UXI263" s="9"/>
      <c r="UXJ263" s="9"/>
      <c r="UXK263" s="9"/>
      <c r="UXL263" s="9"/>
      <c r="UXM263" s="9"/>
      <c r="UXN263" s="9"/>
      <c r="UXO263" s="9"/>
      <c r="UXP263" s="9"/>
      <c r="UXQ263" s="9"/>
      <c r="UXR263" s="9"/>
      <c r="UXS263" s="9"/>
      <c r="UXT263" s="9"/>
      <c r="UXU263" s="9"/>
      <c r="UXV263" s="9"/>
      <c r="UXW263" s="9"/>
      <c r="UXX263" s="9"/>
      <c r="UXY263" s="9"/>
      <c r="UXZ263" s="9"/>
      <c r="UYA263" s="9"/>
      <c r="UYB263" s="9"/>
      <c r="UYC263" s="9"/>
      <c r="UYD263" s="9"/>
      <c r="UYE263" s="9"/>
      <c r="UYF263" s="9"/>
      <c r="UYG263" s="9"/>
      <c r="UYH263" s="9"/>
      <c r="UYI263" s="9"/>
      <c r="UYJ263" s="9"/>
      <c r="UYK263" s="9"/>
      <c r="UYL263" s="9"/>
      <c r="UYM263" s="9"/>
      <c r="UYN263" s="9"/>
      <c r="UYO263" s="9"/>
      <c r="UYP263" s="9"/>
      <c r="UYQ263" s="9"/>
      <c r="UYR263" s="9"/>
      <c r="UYS263" s="9"/>
      <c r="UYT263" s="9"/>
      <c r="UYU263" s="9"/>
      <c r="UYV263" s="9"/>
      <c r="UYW263" s="9"/>
      <c r="UYX263" s="9"/>
      <c r="UYY263" s="9"/>
      <c r="UYZ263" s="9"/>
      <c r="UZA263" s="9"/>
      <c r="UZB263" s="9"/>
      <c r="UZC263" s="9"/>
      <c r="UZD263" s="9"/>
      <c r="UZE263" s="9"/>
      <c r="UZF263" s="9"/>
      <c r="UZG263" s="9"/>
      <c r="UZH263" s="9"/>
      <c r="UZI263" s="9"/>
      <c r="UZJ263" s="9"/>
      <c r="UZK263" s="9"/>
      <c r="UZL263" s="9"/>
      <c r="UZM263" s="9"/>
      <c r="UZN263" s="9"/>
      <c r="UZO263" s="9"/>
      <c r="UZP263" s="9"/>
      <c r="UZQ263" s="9"/>
      <c r="UZR263" s="9"/>
      <c r="UZS263" s="9"/>
      <c r="UZT263" s="9"/>
      <c r="UZU263" s="9"/>
      <c r="UZV263" s="9"/>
      <c r="UZW263" s="9"/>
      <c r="UZX263" s="9"/>
      <c r="UZY263" s="9"/>
      <c r="UZZ263" s="9"/>
      <c r="VAA263" s="9"/>
      <c r="VAB263" s="9"/>
      <c r="VAC263" s="9"/>
      <c r="VAD263" s="9"/>
      <c r="VAE263" s="9"/>
      <c r="VAF263" s="9"/>
      <c r="VAG263" s="9"/>
      <c r="VAH263" s="9"/>
      <c r="VAI263" s="9"/>
      <c r="VAJ263" s="9"/>
      <c r="VAK263" s="9"/>
      <c r="VAL263" s="9"/>
      <c r="VAM263" s="9"/>
      <c r="VAN263" s="9"/>
      <c r="VAO263" s="9"/>
      <c r="VAP263" s="9"/>
      <c r="VAQ263" s="9"/>
      <c r="VAR263" s="9"/>
      <c r="VAS263" s="9"/>
      <c r="VAT263" s="9"/>
      <c r="VAU263" s="9"/>
      <c r="VAV263" s="9"/>
      <c r="VAW263" s="9"/>
      <c r="VAX263" s="9"/>
      <c r="VAY263" s="9"/>
      <c r="VAZ263" s="9"/>
      <c r="VBA263" s="9"/>
      <c r="VBB263" s="9"/>
      <c r="VBC263" s="9"/>
      <c r="VBD263" s="9"/>
      <c r="VBE263" s="9"/>
      <c r="VBF263" s="9"/>
      <c r="VBG263" s="9"/>
      <c r="VBH263" s="9"/>
      <c r="VBI263" s="9"/>
      <c r="VBJ263" s="9"/>
      <c r="VBK263" s="9"/>
      <c r="VBL263" s="9"/>
      <c r="VBM263" s="9"/>
      <c r="VBN263" s="9"/>
      <c r="VBO263" s="9"/>
      <c r="VBP263" s="9"/>
      <c r="VBQ263" s="9"/>
      <c r="VBR263" s="9"/>
      <c r="VBS263" s="9"/>
      <c r="VBT263" s="9"/>
      <c r="VBU263" s="9"/>
      <c r="VBV263" s="9"/>
      <c r="VBW263" s="9"/>
      <c r="VBX263" s="9"/>
      <c r="VBY263" s="9"/>
      <c r="VBZ263" s="9"/>
      <c r="VCA263" s="9"/>
      <c r="VCB263" s="9"/>
      <c r="VCC263" s="9"/>
      <c r="VCD263" s="9"/>
      <c r="VCE263" s="9"/>
      <c r="VCF263" s="9"/>
      <c r="VCG263" s="9"/>
      <c r="VCH263" s="9"/>
      <c r="VCI263" s="9"/>
      <c r="VCJ263" s="9"/>
      <c r="VCK263" s="9"/>
      <c r="VCL263" s="9"/>
      <c r="VCM263" s="9"/>
      <c r="VCN263" s="9"/>
      <c r="VCO263" s="9"/>
      <c r="VCP263" s="9"/>
      <c r="VCQ263" s="9"/>
      <c r="VCR263" s="9"/>
      <c r="VCS263" s="9"/>
      <c r="VCT263" s="9"/>
      <c r="VCU263" s="9"/>
      <c r="VCV263" s="9"/>
      <c r="VCW263" s="9"/>
      <c r="VCX263" s="9"/>
      <c r="VCY263" s="9"/>
      <c r="VCZ263" s="9"/>
      <c r="VDA263" s="9"/>
      <c r="VDB263" s="9"/>
      <c r="VDC263" s="9"/>
      <c r="VDD263" s="9"/>
      <c r="VDE263" s="9"/>
      <c r="VDF263" s="9"/>
      <c r="VDG263" s="9"/>
      <c r="VDH263" s="9"/>
      <c r="VDI263" s="9"/>
      <c r="VDJ263" s="9"/>
      <c r="VDK263" s="9"/>
      <c r="VDL263" s="9"/>
      <c r="VDM263" s="9"/>
      <c r="VDN263" s="9"/>
      <c r="VDO263" s="9"/>
      <c r="VDP263" s="9"/>
      <c r="VDQ263" s="9"/>
      <c r="VDR263" s="9"/>
      <c r="VDS263" s="9"/>
      <c r="VDT263" s="9"/>
      <c r="VDU263" s="9"/>
      <c r="VDV263" s="9"/>
      <c r="VDW263" s="9"/>
      <c r="VDX263" s="9"/>
      <c r="VDY263" s="9"/>
      <c r="VDZ263" s="9"/>
      <c r="VEA263" s="9"/>
      <c r="VEB263" s="9"/>
      <c r="VEC263" s="9"/>
      <c r="VED263" s="9"/>
      <c r="VEE263" s="9"/>
      <c r="VEF263" s="9"/>
      <c r="VEG263" s="9"/>
      <c r="VEH263" s="9"/>
      <c r="VEI263" s="9"/>
      <c r="VEJ263" s="9"/>
      <c r="VEK263" s="9"/>
      <c r="VEL263" s="9"/>
      <c r="VEM263" s="9"/>
      <c r="VEN263" s="9"/>
      <c r="VEO263" s="9"/>
      <c r="VEP263" s="9"/>
      <c r="VEQ263" s="9"/>
      <c r="VER263" s="9"/>
      <c r="VES263" s="9"/>
      <c r="VET263" s="9"/>
      <c r="VEU263" s="9"/>
      <c r="VEV263" s="9"/>
      <c r="VEW263" s="9"/>
      <c r="VEX263" s="9"/>
      <c r="VEY263" s="9"/>
      <c r="VEZ263" s="9"/>
      <c r="VFA263" s="9"/>
      <c r="VFB263" s="9"/>
      <c r="VFC263" s="9"/>
      <c r="VFD263" s="9"/>
      <c r="VFE263" s="9"/>
      <c r="VFF263" s="9"/>
      <c r="VFG263" s="9"/>
      <c r="VFH263" s="9"/>
      <c r="VFI263" s="9"/>
      <c r="VFJ263" s="9"/>
      <c r="VFK263" s="9"/>
      <c r="VFL263" s="9"/>
      <c r="VFM263" s="9"/>
      <c r="VFN263" s="9"/>
      <c r="VFO263" s="9"/>
      <c r="VFP263" s="9"/>
      <c r="VFQ263" s="9"/>
      <c r="VFR263" s="9"/>
      <c r="VFS263" s="9"/>
      <c r="VFT263" s="9"/>
      <c r="VFU263" s="9"/>
      <c r="VFV263" s="9"/>
      <c r="VFW263" s="9"/>
      <c r="VFX263" s="9"/>
      <c r="VFY263" s="9"/>
      <c r="VFZ263" s="9"/>
      <c r="VGA263" s="9"/>
      <c r="VGB263" s="9"/>
      <c r="VGC263" s="9"/>
      <c r="VGD263" s="9"/>
      <c r="VGE263" s="9"/>
      <c r="VGF263" s="9"/>
      <c r="VGG263" s="9"/>
      <c r="VGH263" s="9"/>
      <c r="VGI263" s="9"/>
      <c r="VGJ263" s="9"/>
      <c r="VGK263" s="9"/>
      <c r="VGL263" s="9"/>
      <c r="VGM263" s="9"/>
      <c r="VGN263" s="9"/>
      <c r="VGO263" s="9"/>
      <c r="VGP263" s="9"/>
      <c r="VGQ263" s="9"/>
      <c r="VGR263" s="9"/>
      <c r="VGS263" s="9"/>
      <c r="VGT263" s="9"/>
      <c r="VGU263" s="9"/>
      <c r="VGV263" s="9"/>
      <c r="VGW263" s="9"/>
      <c r="VGX263" s="9"/>
      <c r="VGY263" s="9"/>
      <c r="VGZ263" s="9"/>
      <c r="VHA263" s="9"/>
      <c r="VHB263" s="9"/>
      <c r="VHC263" s="9"/>
      <c r="VHD263" s="9"/>
      <c r="VHE263" s="9"/>
      <c r="VHF263" s="9"/>
      <c r="VHG263" s="9"/>
      <c r="VHH263" s="9"/>
      <c r="VHI263" s="9"/>
      <c r="VHJ263" s="9"/>
      <c r="VHK263" s="9"/>
      <c r="VHL263" s="9"/>
      <c r="VHM263" s="9"/>
      <c r="VHN263" s="9"/>
      <c r="VHO263" s="9"/>
      <c r="VHP263" s="9"/>
      <c r="VHQ263" s="9"/>
      <c r="VHR263" s="9"/>
      <c r="VHS263" s="9"/>
      <c r="VHT263" s="9"/>
      <c r="VHU263" s="9"/>
      <c r="VHV263" s="9"/>
      <c r="VHW263" s="9"/>
      <c r="VHX263" s="9"/>
      <c r="VHY263" s="9"/>
      <c r="VHZ263" s="9"/>
      <c r="VIA263" s="9"/>
      <c r="VIB263" s="9"/>
      <c r="VIC263" s="9"/>
      <c r="VID263" s="9"/>
      <c r="VIE263" s="9"/>
      <c r="VIF263" s="9"/>
      <c r="VIG263" s="9"/>
      <c r="VIH263" s="9"/>
      <c r="VII263" s="9"/>
      <c r="VIJ263" s="9"/>
      <c r="VIK263" s="9"/>
      <c r="VIL263" s="9"/>
      <c r="VIM263" s="9"/>
      <c r="VIN263" s="9"/>
      <c r="VIO263" s="9"/>
      <c r="VIP263" s="9"/>
      <c r="VIQ263" s="9"/>
      <c r="VIR263" s="9"/>
      <c r="VIS263" s="9"/>
      <c r="VIT263" s="9"/>
      <c r="VIU263" s="9"/>
      <c r="VIV263" s="9"/>
      <c r="VIW263" s="9"/>
      <c r="VIX263" s="9"/>
      <c r="VIY263" s="9"/>
      <c r="VIZ263" s="9"/>
      <c r="VJA263" s="9"/>
      <c r="VJB263" s="9"/>
      <c r="VJC263" s="9"/>
      <c r="VJD263" s="9"/>
      <c r="VJE263" s="9"/>
      <c r="VJF263" s="9"/>
      <c r="VJG263" s="9"/>
      <c r="VJH263" s="9"/>
      <c r="VJI263" s="9"/>
      <c r="VJJ263" s="9"/>
      <c r="VJK263" s="9"/>
      <c r="VJL263" s="9"/>
      <c r="VJM263" s="9"/>
      <c r="VJN263" s="9"/>
      <c r="VJO263" s="9"/>
      <c r="VJP263" s="9"/>
      <c r="VJQ263" s="9"/>
      <c r="VJR263" s="9"/>
      <c r="VJS263" s="9"/>
      <c r="VJT263" s="9"/>
      <c r="VJU263" s="9"/>
      <c r="VJV263" s="9"/>
      <c r="VJW263" s="9"/>
      <c r="VJX263" s="9"/>
      <c r="VJY263" s="9"/>
      <c r="VJZ263" s="9"/>
      <c r="VKA263" s="9"/>
      <c r="VKB263" s="9"/>
      <c r="VKC263" s="9"/>
      <c r="VKD263" s="9"/>
      <c r="VKE263" s="9"/>
      <c r="VKF263" s="9"/>
      <c r="VKG263" s="9"/>
      <c r="VKH263" s="9"/>
      <c r="VKI263" s="9"/>
      <c r="VKJ263" s="9"/>
      <c r="VKK263" s="9"/>
      <c r="VKL263" s="9"/>
      <c r="VKM263" s="9"/>
      <c r="VKN263" s="9"/>
      <c r="VKO263" s="9"/>
      <c r="VKP263" s="9"/>
      <c r="VKQ263" s="9"/>
      <c r="VKR263" s="9"/>
      <c r="VKS263" s="9"/>
      <c r="VKT263" s="9"/>
      <c r="VKU263" s="9"/>
      <c r="VKV263" s="9"/>
      <c r="VKW263" s="9"/>
      <c r="VKX263" s="9"/>
      <c r="VKY263" s="9"/>
      <c r="VKZ263" s="9"/>
      <c r="VLA263" s="9"/>
      <c r="VLB263" s="9"/>
      <c r="VLC263" s="9"/>
      <c r="VLD263" s="9"/>
      <c r="VLE263" s="9"/>
      <c r="VLF263" s="9"/>
      <c r="VLG263" s="9"/>
      <c r="VLH263" s="9"/>
      <c r="VLI263" s="9"/>
      <c r="VLJ263" s="9"/>
      <c r="VLK263" s="9"/>
      <c r="VLL263" s="9"/>
      <c r="VLM263" s="9"/>
      <c r="VLN263" s="9"/>
      <c r="VLO263" s="9"/>
      <c r="VLP263" s="9"/>
      <c r="VLQ263" s="9"/>
      <c r="VLR263" s="9"/>
      <c r="VLS263" s="9"/>
      <c r="VLT263" s="9"/>
      <c r="VLU263" s="9"/>
      <c r="VLV263" s="9"/>
      <c r="VLW263" s="9"/>
      <c r="VLX263" s="9"/>
      <c r="VLY263" s="9"/>
      <c r="VLZ263" s="9"/>
      <c r="VMA263" s="9"/>
      <c r="VMB263" s="9"/>
      <c r="VMC263" s="9"/>
      <c r="VMD263" s="9"/>
      <c r="VME263" s="9"/>
      <c r="VMF263" s="9"/>
      <c r="VMG263" s="9"/>
      <c r="VMH263" s="9"/>
      <c r="VMI263" s="9"/>
      <c r="VMJ263" s="9"/>
      <c r="VMK263" s="9"/>
      <c r="VML263" s="9"/>
      <c r="VMM263" s="9"/>
      <c r="VMN263" s="9"/>
      <c r="VMO263" s="9"/>
      <c r="VMP263" s="9"/>
      <c r="VMQ263" s="9"/>
      <c r="VMR263" s="9"/>
      <c r="VMS263" s="9"/>
      <c r="VMT263" s="9"/>
      <c r="VMU263" s="9"/>
      <c r="VMV263" s="9"/>
      <c r="VMW263" s="9"/>
      <c r="VMX263" s="9"/>
      <c r="VMY263" s="9"/>
      <c r="VMZ263" s="9"/>
      <c r="VNA263" s="9"/>
      <c r="VNB263" s="9"/>
      <c r="VNC263" s="9"/>
      <c r="VND263" s="9"/>
      <c r="VNE263" s="9"/>
      <c r="VNF263" s="9"/>
      <c r="VNG263" s="9"/>
      <c r="VNH263" s="9"/>
      <c r="VNI263" s="9"/>
      <c r="VNJ263" s="9"/>
      <c r="VNK263" s="9"/>
      <c r="VNL263" s="9"/>
      <c r="VNM263" s="9"/>
      <c r="VNN263" s="9"/>
      <c r="VNO263" s="9"/>
      <c r="VNP263" s="9"/>
      <c r="VNQ263" s="9"/>
      <c r="VNR263" s="9"/>
      <c r="VNS263" s="9"/>
      <c r="VNT263" s="9"/>
      <c r="VNU263" s="9"/>
      <c r="VNV263" s="9"/>
      <c r="VNW263" s="9"/>
      <c r="VNX263" s="9"/>
      <c r="VNY263" s="9"/>
      <c r="VNZ263" s="9"/>
      <c r="VOA263" s="9"/>
      <c r="VOB263" s="9"/>
      <c r="VOC263" s="9"/>
      <c r="VOD263" s="9"/>
      <c r="VOE263" s="9"/>
      <c r="VOF263" s="9"/>
      <c r="VOG263" s="9"/>
      <c r="VOH263" s="9"/>
      <c r="VOI263" s="9"/>
      <c r="VOJ263" s="9"/>
      <c r="VOK263" s="9"/>
      <c r="VOL263" s="9"/>
      <c r="VOM263" s="9"/>
      <c r="VON263" s="9"/>
      <c r="VOO263" s="9"/>
      <c r="VOP263" s="9"/>
      <c r="VOQ263" s="9"/>
      <c r="VOR263" s="9"/>
      <c r="VOS263" s="9"/>
      <c r="VOT263" s="9"/>
      <c r="VOU263" s="9"/>
      <c r="VOV263" s="9"/>
      <c r="VOW263" s="9"/>
      <c r="VOX263" s="9"/>
      <c r="VOY263" s="9"/>
      <c r="VOZ263" s="9"/>
      <c r="VPA263" s="9"/>
      <c r="VPB263" s="9"/>
      <c r="VPC263" s="9"/>
      <c r="VPD263" s="9"/>
      <c r="VPE263" s="9"/>
      <c r="VPF263" s="9"/>
      <c r="VPG263" s="9"/>
      <c r="VPH263" s="9"/>
      <c r="VPI263" s="9"/>
      <c r="VPJ263" s="9"/>
      <c r="VPK263" s="9"/>
      <c r="VPL263" s="9"/>
      <c r="VPM263" s="9"/>
      <c r="VPN263" s="9"/>
      <c r="VPO263" s="9"/>
      <c r="VPP263" s="9"/>
      <c r="VPQ263" s="9"/>
      <c r="VPR263" s="9"/>
      <c r="VPS263" s="9"/>
      <c r="VPT263" s="9"/>
      <c r="VPU263" s="9"/>
      <c r="VPV263" s="9"/>
      <c r="VPW263" s="9"/>
      <c r="VPX263" s="9"/>
      <c r="VPY263" s="9"/>
      <c r="VPZ263" s="9"/>
      <c r="VQA263" s="9"/>
      <c r="VQB263" s="9"/>
      <c r="VQC263" s="9"/>
      <c r="VQD263" s="9"/>
      <c r="VQE263" s="9"/>
      <c r="VQF263" s="9"/>
      <c r="VQG263" s="9"/>
      <c r="VQH263" s="9"/>
      <c r="VQI263" s="9"/>
      <c r="VQJ263" s="9"/>
      <c r="VQK263" s="9"/>
      <c r="VQL263" s="9"/>
      <c r="VQM263" s="9"/>
      <c r="VQN263" s="9"/>
      <c r="VQO263" s="9"/>
      <c r="VQP263" s="9"/>
      <c r="VQQ263" s="9"/>
      <c r="VQR263" s="9"/>
      <c r="VQS263" s="9"/>
      <c r="VQT263" s="9"/>
      <c r="VQU263" s="9"/>
      <c r="VQV263" s="9"/>
      <c r="VQW263" s="9"/>
      <c r="VQX263" s="9"/>
      <c r="VQY263" s="9"/>
      <c r="VQZ263" s="9"/>
      <c r="VRA263" s="9"/>
      <c r="VRB263" s="9"/>
      <c r="VRC263" s="9"/>
      <c r="VRD263" s="9"/>
      <c r="VRE263" s="9"/>
      <c r="VRF263" s="9"/>
      <c r="VRG263" s="9"/>
      <c r="VRH263" s="9"/>
      <c r="VRI263" s="9"/>
      <c r="VRJ263" s="9"/>
      <c r="VRK263" s="9"/>
      <c r="VRL263" s="9"/>
      <c r="VRM263" s="9"/>
      <c r="VRN263" s="9"/>
      <c r="VRO263" s="9"/>
      <c r="VRP263" s="9"/>
      <c r="VRQ263" s="9"/>
      <c r="VRR263" s="9"/>
      <c r="VRS263" s="9"/>
      <c r="VRT263" s="9"/>
      <c r="VRU263" s="9"/>
      <c r="VRV263" s="9"/>
      <c r="VRW263" s="9"/>
      <c r="VRX263" s="9"/>
      <c r="VRY263" s="9"/>
      <c r="VRZ263" s="9"/>
      <c r="VSA263" s="9"/>
      <c r="VSB263" s="9"/>
      <c r="VSC263" s="9"/>
      <c r="VSD263" s="9"/>
      <c r="VSE263" s="9"/>
      <c r="VSF263" s="9"/>
      <c r="VSG263" s="9"/>
      <c r="VSH263" s="9"/>
      <c r="VSI263" s="9"/>
      <c r="VSJ263" s="9"/>
      <c r="VSK263" s="9"/>
      <c r="VSL263" s="9"/>
      <c r="VSM263" s="9"/>
      <c r="VSN263" s="9"/>
      <c r="VSO263" s="9"/>
      <c r="VSP263" s="9"/>
      <c r="VSQ263" s="9"/>
      <c r="VSR263" s="9"/>
      <c r="VSS263" s="9"/>
      <c r="VST263" s="9"/>
      <c r="VSU263" s="9"/>
      <c r="VSV263" s="9"/>
      <c r="VSW263" s="9"/>
      <c r="VSX263" s="9"/>
      <c r="VSY263" s="9"/>
      <c r="VSZ263" s="9"/>
      <c r="VTA263" s="9"/>
      <c r="VTB263" s="9"/>
      <c r="VTC263" s="9"/>
      <c r="VTD263" s="9"/>
      <c r="VTE263" s="9"/>
      <c r="VTF263" s="9"/>
      <c r="VTG263" s="9"/>
      <c r="VTH263" s="9"/>
      <c r="VTI263" s="9"/>
      <c r="VTJ263" s="9"/>
      <c r="VTK263" s="9"/>
      <c r="VTL263" s="9"/>
      <c r="VTM263" s="9"/>
      <c r="VTN263" s="9"/>
      <c r="VTO263" s="9"/>
      <c r="VTP263" s="9"/>
      <c r="VTQ263" s="9"/>
      <c r="VTR263" s="9"/>
      <c r="VTS263" s="9"/>
      <c r="VTT263" s="9"/>
      <c r="VTU263" s="9"/>
      <c r="VTV263" s="9"/>
      <c r="VTW263" s="9"/>
      <c r="VTX263" s="9"/>
      <c r="VTY263" s="9"/>
      <c r="VTZ263" s="9"/>
      <c r="VUA263" s="9"/>
      <c r="VUB263" s="9"/>
      <c r="VUC263" s="9"/>
      <c r="VUD263" s="9"/>
      <c r="VUE263" s="9"/>
      <c r="VUF263" s="9"/>
      <c r="VUG263" s="9"/>
      <c r="VUH263" s="9"/>
      <c r="VUI263" s="9"/>
      <c r="VUJ263" s="9"/>
      <c r="VUK263" s="9"/>
      <c r="VUL263" s="9"/>
      <c r="VUM263" s="9"/>
      <c r="VUN263" s="9"/>
      <c r="VUO263" s="9"/>
      <c r="VUP263" s="9"/>
      <c r="VUQ263" s="9"/>
      <c r="VUR263" s="9"/>
      <c r="VUS263" s="9"/>
      <c r="VUT263" s="9"/>
      <c r="VUU263" s="9"/>
      <c r="VUV263" s="9"/>
      <c r="VUW263" s="9"/>
      <c r="VUX263" s="9"/>
      <c r="VUY263" s="9"/>
      <c r="VUZ263" s="9"/>
      <c r="VVA263" s="9"/>
      <c r="VVB263" s="9"/>
      <c r="VVC263" s="9"/>
      <c r="VVD263" s="9"/>
      <c r="VVE263" s="9"/>
      <c r="VVF263" s="9"/>
      <c r="VVG263" s="9"/>
      <c r="VVH263" s="9"/>
      <c r="VVI263" s="9"/>
      <c r="VVJ263" s="9"/>
      <c r="VVK263" s="9"/>
      <c r="VVL263" s="9"/>
      <c r="VVM263" s="9"/>
      <c r="VVN263" s="9"/>
      <c r="VVO263" s="9"/>
      <c r="VVP263" s="9"/>
      <c r="VVQ263" s="9"/>
      <c r="VVR263" s="9"/>
      <c r="VVS263" s="9"/>
      <c r="VVT263" s="9"/>
      <c r="VVU263" s="9"/>
      <c r="VVV263" s="9"/>
      <c r="VVW263" s="9"/>
      <c r="VVX263" s="9"/>
      <c r="VVY263" s="9"/>
      <c r="VVZ263" s="9"/>
      <c r="VWA263" s="9"/>
      <c r="VWB263" s="9"/>
      <c r="VWC263" s="9"/>
      <c r="VWD263" s="9"/>
      <c r="VWE263" s="9"/>
      <c r="VWF263" s="9"/>
      <c r="VWG263" s="9"/>
      <c r="VWH263" s="9"/>
      <c r="VWI263" s="9"/>
      <c r="VWJ263" s="9"/>
      <c r="VWK263" s="9"/>
      <c r="VWL263" s="9"/>
      <c r="VWM263" s="9"/>
      <c r="VWN263" s="9"/>
      <c r="VWO263" s="9"/>
      <c r="VWP263" s="9"/>
      <c r="VWQ263" s="9"/>
      <c r="VWR263" s="9"/>
      <c r="VWS263" s="9"/>
      <c r="VWT263" s="9"/>
      <c r="VWU263" s="9"/>
      <c r="VWV263" s="9"/>
      <c r="VWW263" s="9"/>
      <c r="VWX263" s="9"/>
      <c r="VWY263" s="9"/>
      <c r="VWZ263" s="9"/>
      <c r="VXA263" s="9"/>
      <c r="VXB263" s="9"/>
      <c r="VXC263" s="9"/>
      <c r="VXD263" s="9"/>
      <c r="VXE263" s="9"/>
      <c r="VXF263" s="9"/>
      <c r="VXG263" s="9"/>
      <c r="VXH263" s="9"/>
      <c r="VXI263" s="9"/>
      <c r="VXJ263" s="9"/>
      <c r="VXK263" s="9"/>
      <c r="VXL263" s="9"/>
      <c r="VXM263" s="9"/>
      <c r="VXN263" s="9"/>
      <c r="VXO263" s="9"/>
      <c r="VXP263" s="9"/>
      <c r="VXQ263" s="9"/>
      <c r="VXR263" s="9"/>
      <c r="VXS263" s="9"/>
      <c r="VXT263" s="9"/>
      <c r="VXU263" s="9"/>
      <c r="VXV263" s="9"/>
      <c r="VXW263" s="9"/>
      <c r="VXX263" s="9"/>
      <c r="VXY263" s="9"/>
      <c r="VXZ263" s="9"/>
      <c r="VYA263" s="9"/>
      <c r="VYB263" s="9"/>
      <c r="VYC263" s="9"/>
      <c r="VYD263" s="9"/>
      <c r="VYE263" s="9"/>
      <c r="VYF263" s="9"/>
      <c r="VYG263" s="9"/>
      <c r="VYH263" s="9"/>
      <c r="VYI263" s="9"/>
      <c r="VYJ263" s="9"/>
      <c r="VYK263" s="9"/>
      <c r="VYL263" s="9"/>
      <c r="VYM263" s="9"/>
      <c r="VYN263" s="9"/>
      <c r="VYO263" s="9"/>
      <c r="VYP263" s="9"/>
      <c r="VYQ263" s="9"/>
      <c r="VYR263" s="9"/>
      <c r="VYS263" s="9"/>
      <c r="VYT263" s="9"/>
      <c r="VYU263" s="9"/>
      <c r="VYV263" s="9"/>
      <c r="VYW263" s="9"/>
      <c r="VYX263" s="9"/>
      <c r="VYY263" s="9"/>
      <c r="VYZ263" s="9"/>
      <c r="VZA263" s="9"/>
      <c r="VZB263" s="9"/>
      <c r="VZC263" s="9"/>
      <c r="VZD263" s="9"/>
      <c r="VZE263" s="9"/>
      <c r="VZF263" s="9"/>
      <c r="VZG263" s="9"/>
      <c r="VZH263" s="9"/>
      <c r="VZI263" s="9"/>
      <c r="VZJ263" s="9"/>
      <c r="VZK263" s="9"/>
      <c r="VZL263" s="9"/>
      <c r="VZM263" s="9"/>
      <c r="VZN263" s="9"/>
      <c r="VZO263" s="9"/>
      <c r="VZP263" s="9"/>
      <c r="VZQ263" s="9"/>
      <c r="VZR263" s="9"/>
      <c r="VZS263" s="9"/>
      <c r="VZT263" s="9"/>
      <c r="VZU263" s="9"/>
      <c r="VZV263" s="9"/>
      <c r="VZW263" s="9"/>
      <c r="VZX263" s="9"/>
      <c r="VZY263" s="9"/>
      <c r="VZZ263" s="9"/>
      <c r="WAA263" s="9"/>
      <c r="WAB263" s="9"/>
      <c r="WAC263" s="9"/>
      <c r="WAD263" s="9"/>
      <c r="WAE263" s="9"/>
      <c r="WAF263" s="9"/>
      <c r="WAG263" s="9"/>
      <c r="WAH263" s="9"/>
      <c r="WAI263" s="9"/>
      <c r="WAJ263" s="9"/>
      <c r="WAK263" s="9"/>
      <c r="WAL263" s="9"/>
      <c r="WAM263" s="9"/>
      <c r="WAN263" s="9"/>
      <c r="WAO263" s="9"/>
      <c r="WAP263" s="9"/>
      <c r="WAQ263" s="9"/>
      <c r="WAR263" s="9"/>
      <c r="WAS263" s="9"/>
      <c r="WAT263" s="9"/>
      <c r="WAU263" s="9"/>
      <c r="WAV263" s="9"/>
      <c r="WAW263" s="9"/>
      <c r="WAX263" s="9"/>
      <c r="WAY263" s="9"/>
      <c r="WAZ263" s="9"/>
      <c r="WBA263" s="9"/>
      <c r="WBB263" s="9"/>
      <c r="WBC263" s="9"/>
      <c r="WBD263" s="9"/>
      <c r="WBE263" s="9"/>
      <c r="WBF263" s="9"/>
      <c r="WBG263" s="9"/>
      <c r="WBH263" s="9"/>
      <c r="WBI263" s="9"/>
      <c r="WBJ263" s="9"/>
      <c r="WBK263" s="9"/>
      <c r="WBL263" s="9"/>
      <c r="WBM263" s="9"/>
      <c r="WBN263" s="9"/>
      <c r="WBO263" s="9"/>
      <c r="WBP263" s="9"/>
      <c r="WBQ263" s="9"/>
      <c r="WBR263" s="9"/>
      <c r="WBS263" s="9"/>
      <c r="WBT263" s="9"/>
      <c r="WBU263" s="9"/>
      <c r="WBV263" s="9"/>
      <c r="WBW263" s="9"/>
      <c r="WBX263" s="9"/>
      <c r="WBY263" s="9"/>
      <c r="WBZ263" s="9"/>
      <c r="WCA263" s="9"/>
      <c r="WCB263" s="9"/>
      <c r="WCC263" s="9"/>
      <c r="WCD263" s="9"/>
      <c r="WCE263" s="9"/>
      <c r="WCF263" s="9"/>
      <c r="WCG263" s="9"/>
      <c r="WCH263" s="9"/>
      <c r="WCI263" s="9"/>
      <c r="WCJ263" s="9"/>
      <c r="WCK263" s="9"/>
      <c r="WCL263" s="9"/>
      <c r="WCM263" s="9"/>
      <c r="WCN263" s="9"/>
      <c r="WCO263" s="9"/>
      <c r="WCP263" s="9"/>
      <c r="WCQ263" s="9"/>
      <c r="WCR263" s="9"/>
      <c r="WCS263" s="9"/>
      <c r="WCT263" s="9"/>
      <c r="WCU263" s="9"/>
      <c r="WCV263" s="9"/>
      <c r="WCW263" s="9"/>
      <c r="WCX263" s="9"/>
      <c r="WCY263" s="9"/>
      <c r="WCZ263" s="9"/>
      <c r="WDA263" s="9"/>
      <c r="WDB263" s="9"/>
      <c r="WDC263" s="9"/>
      <c r="WDD263" s="9"/>
      <c r="WDE263" s="9"/>
      <c r="WDF263" s="9"/>
      <c r="WDG263" s="9"/>
      <c r="WDH263" s="9"/>
      <c r="WDI263" s="9"/>
      <c r="WDJ263" s="9"/>
      <c r="WDK263" s="9"/>
      <c r="WDL263" s="9"/>
      <c r="WDM263" s="9"/>
      <c r="WDN263" s="9"/>
      <c r="WDO263" s="9"/>
      <c r="WDP263" s="9"/>
      <c r="WDQ263" s="9"/>
      <c r="WDR263" s="9"/>
      <c r="WDS263" s="9"/>
      <c r="WDT263" s="9"/>
      <c r="WDU263" s="9"/>
      <c r="WDV263" s="9"/>
      <c r="WDW263" s="9"/>
      <c r="WDX263" s="9"/>
      <c r="WDY263" s="9"/>
      <c r="WDZ263" s="9"/>
      <c r="WEA263" s="9"/>
      <c r="WEB263" s="9"/>
      <c r="WEC263" s="9"/>
      <c r="WED263" s="9"/>
      <c r="WEE263" s="9"/>
      <c r="WEF263" s="9"/>
      <c r="WEG263" s="9"/>
      <c r="WEH263" s="9"/>
      <c r="WEI263" s="9"/>
      <c r="WEJ263" s="9"/>
      <c r="WEK263" s="9"/>
      <c r="WEL263" s="9"/>
      <c r="WEM263" s="9"/>
      <c r="WEN263" s="9"/>
      <c r="WEO263" s="9"/>
      <c r="WEP263" s="9"/>
      <c r="WEQ263" s="9"/>
      <c r="WER263" s="9"/>
      <c r="WES263" s="9"/>
      <c r="WET263" s="9"/>
      <c r="WEU263" s="9"/>
      <c r="WEV263" s="9"/>
      <c r="WEW263" s="9"/>
      <c r="WEX263" s="9"/>
      <c r="WEY263" s="9"/>
      <c r="WEZ263" s="9"/>
      <c r="WFA263" s="9"/>
      <c r="WFB263" s="9"/>
      <c r="WFC263" s="9"/>
      <c r="WFD263" s="9"/>
      <c r="WFE263" s="9"/>
      <c r="WFF263" s="9"/>
      <c r="WFG263" s="9"/>
      <c r="WFH263" s="9"/>
      <c r="WFI263" s="9"/>
      <c r="WFJ263" s="9"/>
      <c r="WFK263" s="9"/>
      <c r="WFL263" s="9"/>
      <c r="WFM263" s="9"/>
      <c r="WFN263" s="9"/>
      <c r="WFO263" s="9"/>
      <c r="WFP263" s="9"/>
      <c r="WFQ263" s="9"/>
      <c r="WFR263" s="9"/>
      <c r="WFS263" s="9"/>
      <c r="WFT263" s="9"/>
      <c r="WFU263" s="9"/>
      <c r="WFV263" s="9"/>
      <c r="WFW263" s="9"/>
      <c r="WFX263" s="9"/>
      <c r="WFY263" s="9"/>
      <c r="WFZ263" s="9"/>
      <c r="WGA263" s="9"/>
      <c r="WGB263" s="9"/>
      <c r="WGC263" s="9"/>
      <c r="WGD263" s="9"/>
      <c r="WGE263" s="9"/>
      <c r="WGF263" s="9"/>
      <c r="WGG263" s="9"/>
      <c r="WGH263" s="9"/>
      <c r="WGI263" s="9"/>
      <c r="WGJ263" s="9"/>
      <c r="WGK263" s="9"/>
      <c r="WGL263" s="9"/>
      <c r="WGM263" s="9"/>
      <c r="WGN263" s="9"/>
      <c r="WGO263" s="9"/>
      <c r="WGP263" s="9"/>
      <c r="WGQ263" s="9"/>
      <c r="WGR263" s="9"/>
      <c r="WGS263" s="9"/>
      <c r="WGT263" s="9"/>
      <c r="WGU263" s="9"/>
      <c r="WGV263" s="9"/>
      <c r="WGW263" s="9"/>
      <c r="WGX263" s="9"/>
      <c r="WGY263" s="9"/>
      <c r="WGZ263" s="9"/>
      <c r="WHA263" s="9"/>
      <c r="WHB263" s="9"/>
      <c r="WHC263" s="9"/>
      <c r="WHD263" s="9"/>
      <c r="WHE263" s="9"/>
      <c r="WHF263" s="9"/>
      <c r="WHG263" s="9"/>
      <c r="WHH263" s="9"/>
      <c r="WHI263" s="9"/>
      <c r="WHJ263" s="9"/>
      <c r="WHK263" s="9"/>
      <c r="WHL263" s="9"/>
      <c r="WHM263" s="9"/>
      <c r="WHN263" s="9"/>
      <c r="WHO263" s="9"/>
      <c r="WHP263" s="9"/>
      <c r="WHQ263" s="9"/>
      <c r="WHR263" s="9"/>
      <c r="WHS263" s="9"/>
      <c r="WHT263" s="9"/>
      <c r="WHU263" s="9"/>
      <c r="WHV263" s="9"/>
      <c r="WHW263" s="9"/>
      <c r="WHX263" s="9"/>
      <c r="WHY263" s="9"/>
      <c r="WHZ263" s="9"/>
      <c r="WIA263" s="9"/>
      <c r="WIB263" s="9"/>
      <c r="WIC263" s="9"/>
      <c r="WID263" s="9"/>
      <c r="WIE263" s="9"/>
      <c r="WIF263" s="9"/>
      <c r="WIG263" s="9"/>
      <c r="WIH263" s="9"/>
      <c r="WII263" s="9"/>
      <c r="WIJ263" s="9"/>
      <c r="WIK263" s="9"/>
      <c r="WIL263" s="9"/>
      <c r="WIM263" s="9"/>
      <c r="WIN263" s="9"/>
      <c r="WIO263" s="9"/>
      <c r="WIP263" s="9"/>
      <c r="WIQ263" s="9"/>
      <c r="WIR263" s="9"/>
      <c r="WIS263" s="9"/>
      <c r="WIT263" s="9"/>
      <c r="WIU263" s="9"/>
      <c r="WIV263" s="9"/>
      <c r="WIW263" s="9"/>
      <c r="WIX263" s="9"/>
      <c r="WIY263" s="9"/>
      <c r="WIZ263" s="9"/>
      <c r="WJA263" s="9"/>
      <c r="WJB263" s="9"/>
      <c r="WJC263" s="9"/>
      <c r="WJD263" s="9"/>
      <c r="WJE263" s="9"/>
      <c r="WJF263" s="9"/>
      <c r="WJG263" s="9"/>
      <c r="WJH263" s="9"/>
      <c r="WJI263" s="9"/>
      <c r="WJJ263" s="9"/>
      <c r="WJK263" s="9"/>
      <c r="WJL263" s="9"/>
      <c r="WJM263" s="9"/>
      <c r="WJN263" s="9"/>
      <c r="WJO263" s="9"/>
      <c r="WJP263" s="9"/>
      <c r="WJQ263" s="9"/>
      <c r="WJR263" s="9"/>
      <c r="WJS263" s="9"/>
      <c r="WJT263" s="9"/>
      <c r="WJU263" s="9"/>
      <c r="WJV263" s="9"/>
      <c r="WJW263" s="9"/>
      <c r="WJX263" s="9"/>
      <c r="WJY263" s="9"/>
      <c r="WJZ263" s="9"/>
      <c r="WKA263" s="9"/>
      <c r="WKB263" s="9"/>
      <c r="WKC263" s="9"/>
      <c r="WKD263" s="9"/>
      <c r="WKE263" s="9"/>
      <c r="WKF263" s="9"/>
      <c r="WKG263" s="9"/>
      <c r="WKH263" s="9"/>
      <c r="WKI263" s="9"/>
      <c r="WKJ263" s="9"/>
      <c r="WKK263" s="9"/>
      <c r="WKL263" s="9"/>
      <c r="WKM263" s="9"/>
      <c r="WKN263" s="9"/>
      <c r="WKO263" s="9"/>
      <c r="WKP263" s="9"/>
      <c r="WKQ263" s="9"/>
      <c r="WKR263" s="9"/>
      <c r="WKS263" s="9"/>
      <c r="WKT263" s="9"/>
      <c r="WKU263" s="9"/>
      <c r="WKV263" s="9"/>
      <c r="WKW263" s="9"/>
      <c r="WKX263" s="9"/>
      <c r="WKY263" s="9"/>
      <c r="WKZ263" s="9"/>
      <c r="WLA263" s="9"/>
      <c r="WLB263" s="9"/>
      <c r="WLC263" s="9"/>
      <c r="WLD263" s="9"/>
      <c r="WLE263" s="9"/>
      <c r="WLF263" s="9"/>
      <c r="WLG263" s="9"/>
      <c r="WLH263" s="9"/>
      <c r="WLI263" s="9"/>
      <c r="WLJ263" s="9"/>
      <c r="WLK263" s="9"/>
      <c r="WLL263" s="9"/>
      <c r="WLM263" s="9"/>
      <c r="WLN263" s="9"/>
      <c r="WLO263" s="9"/>
      <c r="WLP263" s="9"/>
      <c r="WLQ263" s="9"/>
      <c r="WLR263" s="9"/>
      <c r="WLS263" s="9"/>
      <c r="WLT263" s="9"/>
      <c r="WLU263" s="9"/>
      <c r="WLV263" s="9"/>
      <c r="WLW263" s="9"/>
      <c r="WLX263" s="9"/>
      <c r="WLY263" s="9"/>
      <c r="WLZ263" s="9"/>
      <c r="WMA263" s="9"/>
      <c r="WMB263" s="9"/>
      <c r="WMC263" s="9"/>
      <c r="WMD263" s="9"/>
      <c r="WME263" s="9"/>
      <c r="WMF263" s="9"/>
      <c r="WMG263" s="9"/>
      <c r="WMH263" s="9"/>
      <c r="WMI263" s="9"/>
      <c r="WMJ263" s="9"/>
      <c r="WMK263" s="9"/>
      <c r="WML263" s="9"/>
      <c r="WMM263" s="9"/>
      <c r="WMN263" s="9"/>
      <c r="WMO263" s="9"/>
      <c r="WMP263" s="9"/>
      <c r="WMQ263" s="9"/>
      <c r="WMR263" s="9"/>
      <c r="WMS263" s="9"/>
      <c r="WMT263" s="9"/>
      <c r="WMU263" s="9"/>
      <c r="WMV263" s="9"/>
      <c r="WMW263" s="9"/>
      <c r="WMX263" s="9"/>
      <c r="WMY263" s="9"/>
      <c r="WMZ263" s="9"/>
      <c r="WNA263" s="9"/>
      <c r="WNB263" s="9"/>
      <c r="WNC263" s="9"/>
      <c r="WND263" s="9"/>
      <c r="WNE263" s="9"/>
      <c r="WNF263" s="9"/>
      <c r="WNG263" s="9"/>
      <c r="WNH263" s="9"/>
      <c r="WNI263" s="9"/>
      <c r="WNJ263" s="9"/>
      <c r="WNK263" s="9"/>
      <c r="WNL263" s="9"/>
      <c r="WNM263" s="9"/>
      <c r="WNN263" s="9"/>
      <c r="WNO263" s="9"/>
      <c r="WNP263" s="9"/>
      <c r="WNQ263" s="9"/>
      <c r="WNR263" s="9"/>
      <c r="WNS263" s="9"/>
      <c r="WNT263" s="9"/>
      <c r="WNU263" s="9"/>
      <c r="WNV263" s="9"/>
      <c r="WNW263" s="9"/>
      <c r="WNX263" s="9"/>
      <c r="WNY263" s="9"/>
      <c r="WNZ263" s="9"/>
      <c r="WOA263" s="9"/>
      <c r="WOB263" s="9"/>
      <c r="WOC263" s="9"/>
      <c r="WOD263" s="9"/>
      <c r="WOE263" s="9"/>
      <c r="WOF263" s="9"/>
      <c r="WOG263" s="9"/>
      <c r="WOH263" s="9"/>
      <c r="WOI263" s="9"/>
      <c r="WOJ263" s="9"/>
      <c r="WOK263" s="9"/>
      <c r="WOL263" s="9"/>
      <c r="WOM263" s="9"/>
      <c r="WON263" s="9"/>
      <c r="WOO263" s="9"/>
      <c r="WOP263" s="9"/>
      <c r="WOQ263" s="9"/>
      <c r="WOR263" s="9"/>
      <c r="WOS263" s="9"/>
      <c r="WOT263" s="9"/>
      <c r="WOU263" s="9"/>
      <c r="WOV263" s="9"/>
      <c r="WOW263" s="9"/>
      <c r="WOX263" s="9"/>
      <c r="WOY263" s="9"/>
      <c r="WOZ263" s="9"/>
      <c r="WPA263" s="9"/>
      <c r="WPB263" s="9"/>
      <c r="WPC263" s="9"/>
      <c r="WPD263" s="9"/>
      <c r="WPE263" s="9"/>
      <c r="WPF263" s="9"/>
      <c r="WPG263" s="9"/>
      <c r="WPH263" s="9"/>
      <c r="WPI263" s="9"/>
      <c r="WPJ263" s="9"/>
      <c r="WPK263" s="9"/>
      <c r="WPL263" s="9"/>
      <c r="WPM263" s="9"/>
      <c r="WPN263" s="9"/>
      <c r="WPO263" s="9"/>
      <c r="WPP263" s="9"/>
      <c r="WPQ263" s="9"/>
      <c r="WPR263" s="9"/>
      <c r="WPS263" s="9"/>
      <c r="WPT263" s="9"/>
      <c r="WPU263" s="9"/>
      <c r="WPV263" s="9"/>
      <c r="WPW263" s="9"/>
      <c r="WPX263" s="9"/>
      <c r="WPY263" s="9"/>
      <c r="WPZ263" s="9"/>
      <c r="WQA263" s="9"/>
      <c r="WQB263" s="9"/>
      <c r="WQC263" s="9"/>
      <c r="WQD263" s="9"/>
      <c r="WQE263" s="9"/>
      <c r="WQF263" s="9"/>
      <c r="WQG263" s="9"/>
      <c r="WQH263" s="9"/>
      <c r="WQI263" s="9"/>
      <c r="WQJ263" s="9"/>
      <c r="WQK263" s="9"/>
      <c r="WQL263" s="9"/>
      <c r="WQM263" s="9"/>
      <c r="WQN263" s="9"/>
      <c r="WQO263" s="9"/>
      <c r="WQP263" s="9"/>
      <c r="WQQ263" s="9"/>
      <c r="WQR263" s="9"/>
      <c r="WQS263" s="9"/>
      <c r="WQT263" s="9"/>
      <c r="WQU263" s="9"/>
      <c r="WQV263" s="9"/>
      <c r="WQW263" s="9"/>
      <c r="WQX263" s="9"/>
      <c r="WQY263" s="9"/>
      <c r="WQZ263" s="9"/>
      <c r="WRA263" s="9"/>
      <c r="WRB263" s="9"/>
      <c r="WRC263" s="9"/>
      <c r="WRD263" s="9"/>
      <c r="WRE263" s="9"/>
      <c r="WRF263" s="9"/>
      <c r="WRG263" s="9"/>
      <c r="WRH263" s="9"/>
      <c r="WRI263" s="9"/>
      <c r="WRJ263" s="9"/>
      <c r="WRK263" s="9"/>
      <c r="WRL263" s="9"/>
      <c r="WRM263" s="9"/>
      <c r="WRN263" s="9"/>
      <c r="WRO263" s="9"/>
      <c r="WRP263" s="9"/>
      <c r="WRQ263" s="9"/>
      <c r="WRR263" s="9"/>
      <c r="WRS263" s="9"/>
      <c r="WRT263" s="9"/>
      <c r="WRU263" s="9"/>
      <c r="WRV263" s="9"/>
      <c r="WRW263" s="9"/>
      <c r="WRX263" s="9"/>
      <c r="WRY263" s="9"/>
      <c r="WRZ263" s="9"/>
      <c r="WSA263" s="9"/>
      <c r="WSB263" s="9"/>
      <c r="WSC263" s="9"/>
      <c r="WSD263" s="9"/>
      <c r="WSE263" s="9"/>
      <c r="WSF263" s="9"/>
      <c r="WSG263" s="9"/>
      <c r="WSH263" s="9"/>
      <c r="WSI263" s="9"/>
      <c r="WSJ263" s="9"/>
      <c r="WSK263" s="9"/>
      <c r="WSL263" s="9"/>
      <c r="WSM263" s="9"/>
      <c r="WSN263" s="9"/>
      <c r="WSO263" s="9"/>
      <c r="WSP263" s="9"/>
      <c r="WSQ263" s="9"/>
      <c r="WSR263" s="9"/>
      <c r="WSS263" s="9"/>
      <c r="WST263" s="9"/>
      <c r="WSU263" s="9"/>
      <c r="WSV263" s="9"/>
      <c r="WSW263" s="9"/>
      <c r="WSX263" s="9"/>
      <c r="WSY263" s="9"/>
      <c r="WSZ263" s="9"/>
      <c r="WTA263" s="9"/>
      <c r="WTB263" s="9"/>
      <c r="WTC263" s="9"/>
      <c r="WTD263" s="9"/>
      <c r="WTE263" s="9"/>
      <c r="WTF263" s="9"/>
      <c r="WTG263" s="9"/>
      <c r="WTH263" s="9"/>
      <c r="WTI263" s="9"/>
      <c r="WTJ263" s="9"/>
      <c r="WTK263" s="9"/>
      <c r="WTL263" s="9"/>
      <c r="WTM263" s="9"/>
      <c r="WTN263" s="9"/>
      <c r="WTO263" s="9"/>
      <c r="WTP263" s="9"/>
      <c r="WTQ263" s="9"/>
      <c r="WTR263" s="9"/>
      <c r="WTS263" s="9"/>
      <c r="WTT263" s="9"/>
      <c r="WTU263" s="9"/>
      <c r="WTV263" s="9"/>
      <c r="WTW263" s="9"/>
      <c r="WTX263" s="9"/>
      <c r="WTY263" s="9"/>
      <c r="WTZ263" s="9"/>
      <c r="WUA263" s="9"/>
      <c r="WUB263" s="9"/>
      <c r="WUC263" s="9"/>
      <c r="WUD263" s="9"/>
      <c r="WUE263" s="9"/>
      <c r="WUF263" s="9"/>
      <c r="WUG263" s="9"/>
      <c r="WUH263" s="9"/>
      <c r="WUI263" s="9"/>
      <c r="WUJ263" s="9"/>
      <c r="WUK263" s="9"/>
      <c r="WUL263" s="9"/>
      <c r="WUM263" s="9"/>
      <c r="WUN263" s="9"/>
      <c r="WUO263" s="9"/>
      <c r="WUP263" s="9"/>
      <c r="WUQ263" s="9"/>
      <c r="WUR263" s="9"/>
      <c r="WUS263" s="9"/>
      <c r="WUT263" s="9"/>
      <c r="WUU263" s="9"/>
      <c r="WUV263" s="9"/>
      <c r="WUW263" s="9"/>
      <c r="WUX263" s="9"/>
      <c r="WUY263" s="9"/>
      <c r="WUZ263" s="9"/>
      <c r="WVA263" s="9"/>
      <c r="WVB263" s="9"/>
      <c r="WVC263" s="9"/>
      <c r="WVD263" s="9"/>
      <c r="WVE263" s="9"/>
      <c r="WVF263" s="9"/>
      <c r="WVG263" s="9"/>
      <c r="WVH263" s="9"/>
      <c r="WVI263" s="9"/>
      <c r="WVJ263" s="9"/>
      <c r="WVK263" s="9"/>
      <c r="WVL263" s="9"/>
      <c r="WVM263" s="9"/>
      <c r="WVN263" s="9"/>
      <c r="WVO263" s="9"/>
      <c r="WVP263" s="9"/>
      <c r="WVQ263" s="9"/>
      <c r="WVR263" s="9"/>
      <c r="WVS263" s="9"/>
      <c r="WVT263" s="9"/>
      <c r="WVU263" s="9"/>
      <c r="WVV263" s="9"/>
      <c r="WVW263" s="9"/>
      <c r="WVX263" s="9"/>
      <c r="WVY263" s="9"/>
      <c r="WVZ263" s="9"/>
      <c r="WWA263" s="9"/>
      <c r="WWB263" s="9"/>
      <c r="WWC263" s="9"/>
      <c r="WWD263" s="9"/>
      <c r="WWE263" s="9"/>
      <c r="WWF263" s="9"/>
      <c r="WWG263" s="9"/>
      <c r="WWH263" s="9"/>
      <c r="WWI263" s="9"/>
      <c r="WWJ263" s="9"/>
      <c r="WWK263" s="9"/>
      <c r="WWL263" s="9"/>
      <c r="WWM263" s="9"/>
      <c r="WWN263" s="9"/>
      <c r="WWO263" s="9"/>
      <c r="WWP263" s="9"/>
      <c r="WWQ263" s="9"/>
      <c r="WWR263" s="9"/>
      <c r="WWS263" s="9"/>
      <c r="WWT263" s="9"/>
      <c r="WWU263" s="9"/>
      <c r="WWV263" s="9"/>
      <c r="WWW263" s="9"/>
      <c r="WWX263" s="9"/>
      <c r="WWY263" s="9"/>
      <c r="WWZ263" s="9"/>
      <c r="WXA263" s="9"/>
      <c r="WXB263" s="9"/>
      <c r="WXC263" s="9"/>
      <c r="WXD263" s="9"/>
      <c r="WXE263" s="9"/>
      <c r="WXF263" s="9"/>
      <c r="WXG263" s="9"/>
      <c r="WXH263" s="9"/>
      <c r="WXI263" s="9"/>
      <c r="WXJ263" s="9"/>
      <c r="WXK263" s="9"/>
      <c r="WXL263" s="9"/>
      <c r="WXM263" s="9"/>
      <c r="WXN263" s="9"/>
      <c r="WXO263" s="9"/>
      <c r="WXP263" s="9"/>
      <c r="WXQ263" s="9"/>
      <c r="WXR263" s="9"/>
      <c r="WXS263" s="9"/>
      <c r="WXT263" s="9"/>
      <c r="WXU263" s="9"/>
      <c r="WXV263" s="9"/>
      <c r="WXW263" s="9"/>
      <c r="WXX263" s="9"/>
      <c r="WXY263" s="9"/>
      <c r="WXZ263" s="9"/>
      <c r="WYA263" s="9"/>
      <c r="WYB263" s="9"/>
      <c r="WYC263" s="9"/>
      <c r="WYD263" s="9"/>
      <c r="WYE263" s="9"/>
      <c r="WYF263" s="9"/>
      <c r="WYG263" s="9"/>
      <c r="WYH263" s="9"/>
      <c r="WYI263" s="9"/>
      <c r="WYJ263" s="9"/>
      <c r="WYK263" s="9"/>
      <c r="WYL263" s="9"/>
      <c r="WYM263" s="9"/>
      <c r="WYN263" s="9"/>
      <c r="WYO263" s="9"/>
      <c r="WYP263" s="9"/>
      <c r="WYQ263" s="9"/>
      <c r="WYR263" s="9"/>
      <c r="WYS263" s="9"/>
      <c r="WYT263" s="9"/>
      <c r="WYU263" s="9"/>
      <c r="WYV263" s="9"/>
      <c r="WYW263" s="9"/>
      <c r="WYX263" s="9"/>
      <c r="WYY263" s="9"/>
      <c r="WYZ263" s="9"/>
      <c r="WZA263" s="9"/>
      <c r="WZB263" s="9"/>
      <c r="WZC263" s="9"/>
      <c r="WZD263" s="9"/>
      <c r="WZE263" s="9"/>
      <c r="WZF263" s="9"/>
      <c r="WZG263" s="9"/>
      <c r="WZH263" s="9"/>
      <c r="WZI263" s="9"/>
      <c r="WZJ263" s="9"/>
      <c r="WZK263" s="9"/>
      <c r="WZL263" s="9"/>
      <c r="WZM263" s="9"/>
      <c r="WZN263" s="9"/>
      <c r="WZO263" s="9"/>
      <c r="WZP263" s="9"/>
      <c r="WZQ263" s="9"/>
      <c r="WZR263" s="9"/>
      <c r="WZS263" s="9"/>
      <c r="WZT263" s="9"/>
      <c r="WZU263" s="9"/>
      <c r="WZV263" s="9"/>
      <c r="WZW263" s="9"/>
      <c r="WZX263" s="9"/>
      <c r="WZY263" s="9"/>
      <c r="WZZ263" s="9"/>
      <c r="XAA263" s="9"/>
      <c r="XAB263" s="9"/>
      <c r="XAC263" s="9"/>
      <c r="XAD263" s="9"/>
      <c r="XAE263" s="9"/>
      <c r="XAF263" s="9"/>
      <c r="XAG263" s="9"/>
      <c r="XAH263" s="9"/>
      <c r="XAI263" s="9"/>
      <c r="XAJ263" s="9"/>
      <c r="XAK263" s="9"/>
      <c r="XAL263" s="9"/>
      <c r="XAM263" s="9"/>
      <c r="XAN263" s="9"/>
      <c r="XAO263" s="9"/>
      <c r="XAP263" s="9"/>
      <c r="XAQ263" s="9"/>
      <c r="XAR263" s="9"/>
      <c r="XAS263" s="9"/>
      <c r="XAT263" s="9"/>
      <c r="XAU263" s="9"/>
      <c r="XAV263" s="9"/>
      <c r="XAW263" s="9"/>
      <c r="XAX263" s="9"/>
      <c r="XAY263" s="9"/>
      <c r="XAZ263" s="9"/>
      <c r="XBA263" s="9"/>
      <c r="XBB263" s="9"/>
      <c r="XBC263" s="9"/>
      <c r="XBD263" s="9"/>
      <c r="XBE263" s="9"/>
      <c r="XBF263" s="9"/>
      <c r="XBG263" s="9"/>
      <c r="XBH263" s="9"/>
      <c r="XBI263" s="9"/>
      <c r="XBJ263" s="9"/>
      <c r="XBK263" s="9"/>
      <c r="XBL263" s="9"/>
      <c r="XBM263" s="9"/>
      <c r="XBN263" s="9"/>
      <c r="XBO263" s="9"/>
      <c r="XBP263" s="9"/>
      <c r="XBQ263" s="9"/>
      <c r="XBR263" s="9"/>
      <c r="XBS263" s="9"/>
      <c r="XBT263" s="9"/>
      <c r="XBU263" s="9"/>
      <c r="XBV263" s="9"/>
      <c r="XBW263" s="9"/>
      <c r="XBX263" s="9"/>
      <c r="XBY263" s="9"/>
      <c r="XBZ263" s="9"/>
      <c r="XCA263" s="9"/>
      <c r="XCB263" s="9"/>
    </row>
    <row r="264" spans="1:16304" s="59" customFormat="1" ht="51.75" customHeight="1" x14ac:dyDescent="0.2">
      <c r="A264" s="140" t="s">
        <v>810</v>
      </c>
      <c r="B264" s="2">
        <v>912</v>
      </c>
      <c r="C264" s="15" t="s">
        <v>60</v>
      </c>
      <c r="D264" s="15" t="s">
        <v>69</v>
      </c>
      <c r="E264" s="24" t="s">
        <v>514</v>
      </c>
      <c r="F264" s="32"/>
      <c r="G264" s="71">
        <f>G265</f>
        <v>23793</v>
      </c>
      <c r="H264" s="82">
        <f>H265</f>
        <v>23793</v>
      </c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27"/>
      <c r="Y264" s="227"/>
      <c r="Z264" s="227"/>
      <c r="AA264" s="227"/>
      <c r="AB264" s="227"/>
      <c r="AC264" s="227"/>
      <c r="AD264" s="227"/>
      <c r="AE264" s="227"/>
      <c r="AF264" s="227"/>
      <c r="AG264" s="227"/>
      <c r="AH264" s="227"/>
      <c r="AI264" s="227"/>
      <c r="AJ264" s="227"/>
      <c r="AK264" s="227"/>
      <c r="AL264" s="227"/>
      <c r="AM264" s="227"/>
      <c r="AN264" s="227"/>
      <c r="AO264" s="227"/>
      <c r="AP264" s="227"/>
      <c r="AQ264" s="227"/>
      <c r="AR264" s="227"/>
      <c r="AS264" s="227"/>
      <c r="AT264" s="227"/>
    </row>
    <row r="265" spans="1:16304" s="59" customFormat="1" ht="28.5" customHeight="1" x14ac:dyDescent="0.2">
      <c r="A265" s="136" t="s">
        <v>201</v>
      </c>
      <c r="B265" s="16">
        <v>912</v>
      </c>
      <c r="C265" s="17" t="s">
        <v>60</v>
      </c>
      <c r="D265" s="17" t="s">
        <v>69</v>
      </c>
      <c r="E265" s="17" t="s">
        <v>515</v>
      </c>
      <c r="F265" s="17"/>
      <c r="G265" s="91">
        <f>G266+G271+G275</f>
        <v>23793</v>
      </c>
      <c r="H265" s="92">
        <f>H266+H271+H275</f>
        <v>23793</v>
      </c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27"/>
      <c r="Y265" s="227"/>
      <c r="Z265" s="227"/>
      <c r="AA265" s="227"/>
      <c r="AB265" s="227"/>
      <c r="AC265" s="227"/>
      <c r="AD265" s="227"/>
      <c r="AE265" s="227"/>
      <c r="AF265" s="227"/>
      <c r="AG265" s="227"/>
      <c r="AH265" s="227"/>
      <c r="AI265" s="227"/>
      <c r="AJ265" s="227"/>
      <c r="AK265" s="227"/>
      <c r="AL265" s="227"/>
      <c r="AM265" s="227"/>
      <c r="AN265" s="227"/>
      <c r="AO265" s="227"/>
      <c r="AP265" s="227"/>
      <c r="AQ265" s="227"/>
      <c r="AR265" s="227"/>
      <c r="AS265" s="227"/>
      <c r="AT265" s="227"/>
    </row>
    <row r="266" spans="1:16304" s="59" customFormat="1" ht="66" customHeight="1" x14ac:dyDescent="0.2">
      <c r="A266" s="137" t="s">
        <v>29</v>
      </c>
      <c r="B266" s="65">
        <v>912</v>
      </c>
      <c r="C266" s="64" t="s">
        <v>60</v>
      </c>
      <c r="D266" s="64" t="s">
        <v>69</v>
      </c>
      <c r="E266" s="64" t="s">
        <v>515</v>
      </c>
      <c r="F266" s="64" t="s">
        <v>30</v>
      </c>
      <c r="G266" s="93">
        <f>G267</f>
        <v>20620</v>
      </c>
      <c r="H266" s="94">
        <f>H267</f>
        <v>20620</v>
      </c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27"/>
      <c r="Y266" s="227"/>
      <c r="Z266" s="227"/>
      <c r="AA266" s="227"/>
      <c r="AB266" s="227"/>
      <c r="AC266" s="227"/>
      <c r="AD266" s="227"/>
      <c r="AE266" s="227"/>
      <c r="AF266" s="227"/>
      <c r="AG266" s="227"/>
      <c r="AH266" s="227"/>
      <c r="AI266" s="227"/>
      <c r="AJ266" s="227"/>
      <c r="AK266" s="227"/>
      <c r="AL266" s="227"/>
      <c r="AM266" s="227"/>
      <c r="AN266" s="227"/>
      <c r="AO266" s="227"/>
      <c r="AP266" s="227"/>
      <c r="AQ266" s="227"/>
      <c r="AR266" s="227"/>
      <c r="AS266" s="227"/>
      <c r="AT266" s="227"/>
    </row>
    <row r="267" spans="1:16304" s="59" customFormat="1" ht="33.75" customHeight="1" x14ac:dyDescent="0.2">
      <c r="A267" s="137" t="s">
        <v>32</v>
      </c>
      <c r="B267" s="65">
        <v>912</v>
      </c>
      <c r="C267" s="64" t="s">
        <v>60</v>
      </c>
      <c r="D267" s="64" t="s">
        <v>69</v>
      </c>
      <c r="E267" s="64" t="s">
        <v>515</v>
      </c>
      <c r="F267" s="64" t="s">
        <v>31</v>
      </c>
      <c r="G267" s="93">
        <f>G268+G269+G270</f>
        <v>20620</v>
      </c>
      <c r="H267" s="94">
        <f>H268+H269+H270</f>
        <v>20620</v>
      </c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  <c r="AJ267" s="227"/>
      <c r="AK267" s="227"/>
      <c r="AL267" s="227"/>
      <c r="AM267" s="227"/>
      <c r="AN267" s="227"/>
      <c r="AO267" s="227"/>
      <c r="AP267" s="227"/>
      <c r="AQ267" s="227"/>
      <c r="AR267" s="227"/>
      <c r="AS267" s="227"/>
      <c r="AT267" s="227"/>
    </row>
    <row r="268" spans="1:16304" s="59" customFormat="1" x14ac:dyDescent="0.2">
      <c r="A268" s="137" t="s">
        <v>215</v>
      </c>
      <c r="B268" s="65">
        <v>912</v>
      </c>
      <c r="C268" s="64" t="s">
        <v>60</v>
      </c>
      <c r="D268" s="64" t="s">
        <v>69</v>
      </c>
      <c r="E268" s="64" t="s">
        <v>515</v>
      </c>
      <c r="F268" s="64" t="s">
        <v>130</v>
      </c>
      <c r="G268" s="93">
        <f>12836</f>
        <v>12836</v>
      </c>
      <c r="H268" s="94">
        <f>12836</f>
        <v>12836</v>
      </c>
      <c r="I268" s="227"/>
      <c r="J268" s="227"/>
      <c r="K268" s="227"/>
      <c r="L268" s="227"/>
      <c r="M268" s="227"/>
      <c r="N268" s="227"/>
      <c r="O268" s="227"/>
      <c r="P268" s="227"/>
      <c r="Q268" s="227"/>
      <c r="R268" s="227"/>
      <c r="S268" s="227"/>
      <c r="T268" s="227"/>
      <c r="U268" s="227"/>
      <c r="V268" s="227"/>
      <c r="W268" s="227"/>
      <c r="X268" s="227"/>
      <c r="Y268" s="227"/>
      <c r="Z268" s="227"/>
      <c r="AA268" s="227"/>
      <c r="AB268" s="227"/>
      <c r="AC268" s="227"/>
      <c r="AD268" s="227"/>
      <c r="AE268" s="227"/>
      <c r="AF268" s="227"/>
      <c r="AG268" s="227"/>
      <c r="AH268" s="227"/>
      <c r="AI268" s="227"/>
      <c r="AJ268" s="227"/>
      <c r="AK268" s="227"/>
      <c r="AL268" s="227"/>
      <c r="AM268" s="227"/>
      <c r="AN268" s="227"/>
      <c r="AO268" s="227"/>
      <c r="AP268" s="227"/>
      <c r="AQ268" s="227"/>
      <c r="AR268" s="227"/>
      <c r="AS268" s="227"/>
      <c r="AT268" s="227"/>
    </row>
    <row r="269" spans="1:16304" s="59" customFormat="1" ht="31.5" x14ac:dyDescent="0.2">
      <c r="A269" s="137" t="s">
        <v>129</v>
      </c>
      <c r="B269" s="65">
        <v>912</v>
      </c>
      <c r="C269" s="64" t="s">
        <v>60</v>
      </c>
      <c r="D269" s="64" t="s">
        <v>69</v>
      </c>
      <c r="E269" s="64" t="s">
        <v>515</v>
      </c>
      <c r="F269" s="64" t="s">
        <v>131</v>
      </c>
      <c r="G269" s="93">
        <v>3001</v>
      </c>
      <c r="H269" s="94">
        <v>3001</v>
      </c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27"/>
      <c r="Y269" s="227"/>
      <c r="Z269" s="227"/>
      <c r="AA269" s="227"/>
      <c r="AB269" s="227"/>
      <c r="AC269" s="227"/>
      <c r="AD269" s="227"/>
      <c r="AE269" s="227"/>
      <c r="AF269" s="227"/>
      <c r="AG269" s="227"/>
      <c r="AH269" s="227"/>
      <c r="AI269" s="227"/>
      <c r="AJ269" s="227"/>
      <c r="AK269" s="227"/>
      <c r="AL269" s="227"/>
      <c r="AM269" s="227"/>
      <c r="AN269" s="227"/>
      <c r="AO269" s="227"/>
      <c r="AP269" s="227"/>
      <c r="AQ269" s="227"/>
      <c r="AR269" s="227"/>
      <c r="AS269" s="227"/>
      <c r="AT269" s="227"/>
    </row>
    <row r="270" spans="1:16304" s="59" customFormat="1" ht="47.25" x14ac:dyDescent="0.2">
      <c r="A270" s="137" t="s">
        <v>219</v>
      </c>
      <c r="B270" s="65">
        <v>912</v>
      </c>
      <c r="C270" s="64" t="s">
        <v>60</v>
      </c>
      <c r="D270" s="64" t="s">
        <v>69</v>
      </c>
      <c r="E270" s="64" t="s">
        <v>515</v>
      </c>
      <c r="F270" s="64" t="s">
        <v>229</v>
      </c>
      <c r="G270" s="93">
        <f>4783</f>
        <v>4783</v>
      </c>
      <c r="H270" s="94">
        <f>4783</f>
        <v>4783</v>
      </c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  <c r="AA270" s="227"/>
      <c r="AB270" s="227"/>
      <c r="AC270" s="227"/>
      <c r="AD270" s="227"/>
      <c r="AE270" s="227"/>
      <c r="AF270" s="227"/>
      <c r="AG270" s="227"/>
      <c r="AH270" s="227"/>
      <c r="AI270" s="227"/>
      <c r="AJ270" s="227"/>
      <c r="AK270" s="227"/>
      <c r="AL270" s="227"/>
      <c r="AM270" s="227"/>
      <c r="AN270" s="227"/>
      <c r="AO270" s="227"/>
      <c r="AP270" s="227"/>
      <c r="AQ270" s="227"/>
      <c r="AR270" s="227"/>
      <c r="AS270" s="227"/>
      <c r="AT270" s="227"/>
    </row>
    <row r="271" spans="1:16304" s="59" customFormat="1" ht="31.5" x14ac:dyDescent="0.2">
      <c r="A271" s="137" t="s">
        <v>22</v>
      </c>
      <c r="B271" s="65">
        <v>912</v>
      </c>
      <c r="C271" s="64" t="s">
        <v>60</v>
      </c>
      <c r="D271" s="64" t="s">
        <v>69</v>
      </c>
      <c r="E271" s="64" t="s">
        <v>515</v>
      </c>
      <c r="F271" s="64" t="s">
        <v>15</v>
      </c>
      <c r="G271" s="93">
        <f>G272</f>
        <v>3163</v>
      </c>
      <c r="H271" s="94">
        <f>H272</f>
        <v>3163</v>
      </c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27"/>
      <c r="Y271" s="227"/>
      <c r="Z271" s="227"/>
      <c r="AA271" s="227"/>
      <c r="AB271" s="227"/>
      <c r="AC271" s="227"/>
      <c r="AD271" s="227"/>
      <c r="AE271" s="227"/>
      <c r="AF271" s="227"/>
      <c r="AG271" s="227"/>
      <c r="AH271" s="227"/>
      <c r="AI271" s="227"/>
      <c r="AJ271" s="227"/>
      <c r="AK271" s="227"/>
      <c r="AL271" s="227"/>
      <c r="AM271" s="227"/>
      <c r="AN271" s="227"/>
      <c r="AO271" s="227"/>
      <c r="AP271" s="227"/>
      <c r="AQ271" s="227"/>
      <c r="AR271" s="227"/>
      <c r="AS271" s="227"/>
      <c r="AT271" s="227"/>
    </row>
    <row r="272" spans="1:16304" s="59" customFormat="1" ht="31.5" x14ac:dyDescent="0.2">
      <c r="A272" s="137" t="s">
        <v>17</v>
      </c>
      <c r="B272" s="65">
        <v>912</v>
      </c>
      <c r="C272" s="64" t="s">
        <v>60</v>
      </c>
      <c r="D272" s="64" t="s">
        <v>69</v>
      </c>
      <c r="E272" s="64" t="s">
        <v>515</v>
      </c>
      <c r="F272" s="64" t="s">
        <v>16</v>
      </c>
      <c r="G272" s="93">
        <f>G273+G274</f>
        <v>3163</v>
      </c>
      <c r="H272" s="94">
        <f>H273+H274</f>
        <v>3163</v>
      </c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</row>
    <row r="273" spans="1:46 16303:16304" s="59" customFormat="1" ht="31.5" x14ac:dyDescent="0.2">
      <c r="A273" s="137" t="s">
        <v>467</v>
      </c>
      <c r="B273" s="65">
        <v>912</v>
      </c>
      <c r="C273" s="64" t="s">
        <v>60</v>
      </c>
      <c r="D273" s="64" t="s">
        <v>69</v>
      </c>
      <c r="E273" s="64" t="s">
        <v>515</v>
      </c>
      <c r="F273" s="64" t="s">
        <v>468</v>
      </c>
      <c r="G273" s="93">
        <v>1214</v>
      </c>
      <c r="H273" s="94">
        <v>1214</v>
      </c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27"/>
      <c r="Y273" s="227"/>
      <c r="Z273" s="227"/>
      <c r="AA273" s="227"/>
      <c r="AB273" s="227"/>
      <c r="AC273" s="227"/>
      <c r="AD273" s="227"/>
      <c r="AE273" s="227"/>
      <c r="AF273" s="227"/>
      <c r="AG273" s="227"/>
      <c r="AH273" s="227"/>
      <c r="AI273" s="227"/>
      <c r="AJ273" s="227"/>
      <c r="AK273" s="227"/>
      <c r="AL273" s="227"/>
      <c r="AM273" s="227"/>
      <c r="AN273" s="227"/>
      <c r="AO273" s="227"/>
      <c r="AP273" s="227"/>
      <c r="AQ273" s="227"/>
      <c r="AR273" s="227"/>
      <c r="AS273" s="227"/>
      <c r="AT273" s="227"/>
    </row>
    <row r="274" spans="1:46 16303:16304" s="59" customFormat="1" x14ac:dyDescent="0.2">
      <c r="A274" s="137" t="s">
        <v>826</v>
      </c>
      <c r="B274" s="65">
        <v>912</v>
      </c>
      <c r="C274" s="64" t="s">
        <v>60</v>
      </c>
      <c r="D274" s="64" t="s">
        <v>69</v>
      </c>
      <c r="E274" s="64" t="s">
        <v>515</v>
      </c>
      <c r="F274" s="64" t="s">
        <v>126</v>
      </c>
      <c r="G274" s="93">
        <f t="shared" ref="G274:H274" si="58">1749+200</f>
        <v>1949</v>
      </c>
      <c r="H274" s="94">
        <f t="shared" si="58"/>
        <v>1949</v>
      </c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27"/>
      <c r="Y274" s="227"/>
      <c r="Z274" s="227"/>
      <c r="AA274" s="227"/>
      <c r="AB274" s="227"/>
      <c r="AC274" s="227"/>
      <c r="AD274" s="227"/>
      <c r="AE274" s="227"/>
      <c r="AF274" s="227"/>
      <c r="AG274" s="227"/>
      <c r="AH274" s="227"/>
      <c r="AI274" s="227"/>
      <c r="AJ274" s="227"/>
      <c r="AK274" s="227"/>
      <c r="AL274" s="227"/>
      <c r="AM274" s="227"/>
      <c r="AN274" s="227"/>
      <c r="AO274" s="227"/>
      <c r="AP274" s="227"/>
      <c r="AQ274" s="227"/>
      <c r="AR274" s="227"/>
      <c r="AS274" s="227"/>
      <c r="AT274" s="227"/>
    </row>
    <row r="275" spans="1:46 16303:16304" s="59" customFormat="1" x14ac:dyDescent="0.2">
      <c r="A275" s="137" t="s">
        <v>13</v>
      </c>
      <c r="B275" s="65">
        <v>912</v>
      </c>
      <c r="C275" s="64" t="s">
        <v>60</v>
      </c>
      <c r="D275" s="64" t="s">
        <v>69</v>
      </c>
      <c r="E275" s="64" t="s">
        <v>515</v>
      </c>
      <c r="F275" s="64" t="s">
        <v>14</v>
      </c>
      <c r="G275" s="93">
        <f t="shared" ref="G275:H276" si="59">G276</f>
        <v>10</v>
      </c>
      <c r="H275" s="94">
        <f t="shared" si="59"/>
        <v>10</v>
      </c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Y275" s="227"/>
      <c r="Z275" s="227"/>
      <c r="AA275" s="227"/>
      <c r="AB275" s="227"/>
      <c r="AC275" s="227"/>
      <c r="AD275" s="227"/>
      <c r="AE275" s="227"/>
      <c r="AF275" s="227"/>
      <c r="AG275" s="227"/>
      <c r="AH275" s="227"/>
      <c r="AI275" s="227"/>
      <c r="AJ275" s="227"/>
      <c r="AK275" s="227"/>
      <c r="AL275" s="227"/>
      <c r="AM275" s="227"/>
      <c r="AN275" s="227"/>
      <c r="AO275" s="227"/>
      <c r="AP275" s="227"/>
      <c r="AQ275" s="227"/>
      <c r="AR275" s="227"/>
      <c r="AS275" s="227"/>
      <c r="AT275" s="227"/>
    </row>
    <row r="276" spans="1:46 16303:16304" s="59" customFormat="1" x14ac:dyDescent="0.2">
      <c r="A276" s="137" t="s">
        <v>34</v>
      </c>
      <c r="B276" s="65">
        <v>912</v>
      </c>
      <c r="C276" s="64" t="s">
        <v>60</v>
      </c>
      <c r="D276" s="64" t="s">
        <v>69</v>
      </c>
      <c r="E276" s="64" t="s">
        <v>515</v>
      </c>
      <c r="F276" s="64" t="s">
        <v>33</v>
      </c>
      <c r="G276" s="93">
        <f t="shared" si="59"/>
        <v>10</v>
      </c>
      <c r="H276" s="94">
        <f t="shared" si="59"/>
        <v>10</v>
      </c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27"/>
      <c r="Y276" s="227"/>
      <c r="Z276" s="227"/>
      <c r="AA276" s="227"/>
      <c r="AB276" s="227"/>
      <c r="AC276" s="227"/>
      <c r="AD276" s="227"/>
      <c r="AE276" s="227"/>
      <c r="AF276" s="227"/>
      <c r="AG276" s="227"/>
      <c r="AH276" s="227"/>
      <c r="AI276" s="227"/>
      <c r="AJ276" s="227"/>
      <c r="AK276" s="227"/>
      <c r="AL276" s="227"/>
      <c r="AM276" s="227"/>
      <c r="AN276" s="227"/>
      <c r="AO276" s="227"/>
      <c r="AP276" s="227"/>
      <c r="AQ276" s="227"/>
      <c r="AR276" s="227"/>
      <c r="AS276" s="227"/>
      <c r="AT276" s="227"/>
    </row>
    <row r="277" spans="1:46 16303:16304" s="59" customFormat="1" ht="25.5" customHeight="1" x14ac:dyDescent="0.2">
      <c r="A277" s="137" t="s">
        <v>123</v>
      </c>
      <c r="B277" s="65">
        <v>912</v>
      </c>
      <c r="C277" s="64" t="s">
        <v>60</v>
      </c>
      <c r="D277" s="64" t="s">
        <v>69</v>
      </c>
      <c r="E277" s="64" t="s">
        <v>515</v>
      </c>
      <c r="F277" s="64" t="s">
        <v>127</v>
      </c>
      <c r="G277" s="93">
        <v>10</v>
      </c>
      <c r="H277" s="94">
        <v>10</v>
      </c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27"/>
      <c r="Y277" s="227"/>
      <c r="Z277" s="227"/>
      <c r="AA277" s="227"/>
      <c r="AB277" s="227"/>
      <c r="AC277" s="227"/>
      <c r="AD277" s="227"/>
      <c r="AE277" s="227"/>
      <c r="AF277" s="227"/>
      <c r="AG277" s="227"/>
      <c r="AH277" s="227"/>
      <c r="AI277" s="227"/>
      <c r="AJ277" s="227"/>
      <c r="AK277" s="227"/>
      <c r="AL277" s="227"/>
      <c r="AM277" s="227"/>
      <c r="AN277" s="227"/>
      <c r="AO277" s="227"/>
      <c r="AP277" s="227"/>
      <c r="AQ277" s="227"/>
      <c r="AR277" s="227"/>
      <c r="AS277" s="227"/>
      <c r="AT277" s="227"/>
    </row>
    <row r="278" spans="1:46 16303:16304" s="59" customFormat="1" ht="25.5" customHeight="1" x14ac:dyDescent="0.2">
      <c r="A278" s="141" t="s">
        <v>480</v>
      </c>
      <c r="B278" s="1">
        <v>912</v>
      </c>
      <c r="C278" s="63" t="s">
        <v>60</v>
      </c>
      <c r="D278" s="63" t="s">
        <v>69</v>
      </c>
      <c r="E278" s="30" t="s">
        <v>484</v>
      </c>
      <c r="F278" s="17"/>
      <c r="G278" s="180">
        <f>G279+G297</f>
        <v>86714.47</v>
      </c>
      <c r="H278" s="181">
        <f>H279+H297</f>
        <v>28237</v>
      </c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27"/>
      <c r="Y278" s="227"/>
      <c r="Z278" s="227"/>
      <c r="AA278" s="227"/>
      <c r="AB278" s="227"/>
      <c r="AC278" s="227"/>
      <c r="AD278" s="227"/>
      <c r="AE278" s="227"/>
      <c r="AF278" s="227"/>
      <c r="AG278" s="227"/>
      <c r="AH278" s="227"/>
      <c r="AI278" s="227"/>
      <c r="AJ278" s="227"/>
      <c r="AK278" s="227"/>
      <c r="AL278" s="227"/>
      <c r="AM278" s="227"/>
      <c r="AN278" s="227"/>
      <c r="AO278" s="227"/>
      <c r="AP278" s="227"/>
      <c r="AQ278" s="227"/>
      <c r="AR278" s="227"/>
      <c r="AS278" s="227"/>
      <c r="AT278" s="227"/>
      <c r="XCA278" s="9"/>
      <c r="XCB278" s="103"/>
    </row>
    <row r="279" spans="1:46 16303:16304" s="59" customFormat="1" ht="39" customHeight="1" x14ac:dyDescent="0.2">
      <c r="A279" s="140" t="s">
        <v>501</v>
      </c>
      <c r="B279" s="2">
        <v>912</v>
      </c>
      <c r="C279" s="15" t="s">
        <v>60</v>
      </c>
      <c r="D279" s="15" t="s">
        <v>69</v>
      </c>
      <c r="E279" s="24" t="s">
        <v>502</v>
      </c>
      <c r="F279" s="64"/>
      <c r="G279" s="176">
        <f>G293+G280</f>
        <v>28237</v>
      </c>
      <c r="H279" s="177">
        <f>H293+H280</f>
        <v>28237</v>
      </c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27"/>
      <c r="Y279" s="227"/>
      <c r="Z279" s="227"/>
      <c r="AA279" s="227"/>
      <c r="AB279" s="227"/>
      <c r="AC279" s="227"/>
      <c r="AD279" s="227"/>
      <c r="AE279" s="227"/>
      <c r="AF279" s="227"/>
      <c r="AG279" s="227"/>
      <c r="AH279" s="227"/>
      <c r="AI279" s="227"/>
      <c r="AJ279" s="227"/>
      <c r="AK279" s="227"/>
      <c r="AL279" s="227"/>
      <c r="AM279" s="227"/>
      <c r="AN279" s="227"/>
      <c r="AO279" s="227"/>
      <c r="AP279" s="227"/>
      <c r="AQ279" s="227"/>
      <c r="AR279" s="227"/>
      <c r="AS279" s="227"/>
      <c r="AT279" s="227"/>
    </row>
    <row r="280" spans="1:46 16303:16304" s="59" customFormat="1" ht="47.25" x14ac:dyDescent="0.2">
      <c r="A280" s="141" t="s">
        <v>839</v>
      </c>
      <c r="B280" s="1">
        <v>912</v>
      </c>
      <c r="C280" s="63" t="s">
        <v>49</v>
      </c>
      <c r="D280" s="63" t="s">
        <v>69</v>
      </c>
      <c r="E280" s="30" t="s">
        <v>840</v>
      </c>
      <c r="F280" s="63"/>
      <c r="G280" s="100">
        <f>G281+G286+G289</f>
        <v>27783</v>
      </c>
      <c r="H280" s="101">
        <f>H281+H286+H289</f>
        <v>27783</v>
      </c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27"/>
      <c r="Y280" s="227"/>
      <c r="Z280" s="227"/>
      <c r="AA280" s="227"/>
      <c r="AB280" s="227"/>
      <c r="AC280" s="227"/>
      <c r="AD280" s="227"/>
      <c r="AE280" s="227"/>
      <c r="AF280" s="227"/>
      <c r="AG280" s="227"/>
      <c r="AH280" s="227"/>
      <c r="AI280" s="227"/>
      <c r="AJ280" s="227"/>
      <c r="AK280" s="227"/>
      <c r="AL280" s="227"/>
      <c r="AM280" s="227"/>
      <c r="AN280" s="227"/>
      <c r="AO280" s="227"/>
      <c r="AP280" s="227"/>
      <c r="AQ280" s="227"/>
      <c r="AR280" s="227"/>
      <c r="AS280" s="227"/>
      <c r="AT280" s="227"/>
    </row>
    <row r="281" spans="1:46 16303:16304" s="59" customFormat="1" ht="63" x14ac:dyDescent="0.2">
      <c r="A281" s="142" t="s">
        <v>29</v>
      </c>
      <c r="B281" s="65">
        <v>912</v>
      </c>
      <c r="C281" s="64" t="s">
        <v>49</v>
      </c>
      <c r="D281" s="64" t="s">
        <v>69</v>
      </c>
      <c r="E281" s="27" t="s">
        <v>840</v>
      </c>
      <c r="F281" s="64" t="s">
        <v>30</v>
      </c>
      <c r="G281" s="93">
        <f t="shared" ref="G281:H281" si="60">G282</f>
        <v>20963</v>
      </c>
      <c r="H281" s="94">
        <f t="shared" si="60"/>
        <v>20963</v>
      </c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27"/>
      <c r="Y281" s="227"/>
      <c r="Z281" s="227"/>
      <c r="AA281" s="227"/>
      <c r="AB281" s="227"/>
      <c r="AC281" s="227"/>
      <c r="AD281" s="227"/>
      <c r="AE281" s="227"/>
      <c r="AF281" s="227"/>
      <c r="AG281" s="227"/>
      <c r="AH281" s="227"/>
      <c r="AI281" s="227"/>
      <c r="AJ281" s="227"/>
      <c r="AK281" s="227"/>
      <c r="AL281" s="227"/>
      <c r="AM281" s="227"/>
      <c r="AN281" s="227"/>
      <c r="AO281" s="227"/>
      <c r="AP281" s="227"/>
      <c r="AQ281" s="227"/>
      <c r="AR281" s="227"/>
      <c r="AS281" s="227"/>
      <c r="AT281" s="227"/>
    </row>
    <row r="282" spans="1:46 16303:16304" s="59" customFormat="1" x14ac:dyDescent="0.2">
      <c r="A282" s="142" t="s">
        <v>32</v>
      </c>
      <c r="B282" s="65">
        <v>912</v>
      </c>
      <c r="C282" s="64" t="s">
        <v>49</v>
      </c>
      <c r="D282" s="64" t="s">
        <v>69</v>
      </c>
      <c r="E282" s="27" t="s">
        <v>840</v>
      </c>
      <c r="F282" s="64" t="s">
        <v>31</v>
      </c>
      <c r="G282" s="93">
        <f t="shared" ref="G282:H282" si="61">G283+G284+G285</f>
        <v>20963</v>
      </c>
      <c r="H282" s="94">
        <f t="shared" si="61"/>
        <v>20963</v>
      </c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27"/>
      <c r="Y282" s="227"/>
      <c r="Z282" s="227"/>
      <c r="AA282" s="227"/>
      <c r="AB282" s="227"/>
      <c r="AC282" s="227"/>
      <c r="AD282" s="227"/>
      <c r="AE282" s="227"/>
      <c r="AF282" s="227"/>
      <c r="AG282" s="227"/>
      <c r="AH282" s="227"/>
      <c r="AI282" s="227"/>
      <c r="AJ282" s="227"/>
      <c r="AK282" s="227"/>
      <c r="AL282" s="227"/>
      <c r="AM282" s="227"/>
      <c r="AN282" s="227"/>
      <c r="AO282" s="227"/>
      <c r="AP282" s="227"/>
      <c r="AQ282" s="227"/>
      <c r="AR282" s="227"/>
      <c r="AS282" s="227"/>
      <c r="AT282" s="227"/>
    </row>
    <row r="283" spans="1:46 16303:16304" s="59" customFormat="1" x14ac:dyDescent="0.2">
      <c r="A283" s="142" t="s">
        <v>215</v>
      </c>
      <c r="B283" s="65">
        <v>912</v>
      </c>
      <c r="C283" s="64" t="s">
        <v>49</v>
      </c>
      <c r="D283" s="64" t="s">
        <v>69</v>
      </c>
      <c r="E283" s="27" t="s">
        <v>840</v>
      </c>
      <c r="F283" s="64" t="s">
        <v>130</v>
      </c>
      <c r="G283" s="93">
        <v>13701</v>
      </c>
      <c r="H283" s="94">
        <v>13701</v>
      </c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27"/>
      <c r="Y283" s="227"/>
      <c r="Z283" s="227"/>
      <c r="AA283" s="227"/>
      <c r="AB283" s="227"/>
      <c r="AC283" s="227"/>
      <c r="AD283" s="227"/>
      <c r="AE283" s="227"/>
      <c r="AF283" s="227"/>
      <c r="AG283" s="227"/>
      <c r="AH283" s="227"/>
      <c r="AI283" s="227"/>
      <c r="AJ283" s="227"/>
      <c r="AK283" s="227"/>
      <c r="AL283" s="227"/>
      <c r="AM283" s="227"/>
      <c r="AN283" s="227"/>
      <c r="AO283" s="227"/>
      <c r="AP283" s="227"/>
      <c r="AQ283" s="227"/>
      <c r="AR283" s="227"/>
      <c r="AS283" s="227"/>
      <c r="AT283" s="227"/>
    </row>
    <row r="284" spans="1:46 16303:16304" s="59" customFormat="1" ht="31.5" x14ac:dyDescent="0.2">
      <c r="A284" s="137" t="s">
        <v>129</v>
      </c>
      <c r="B284" s="65">
        <v>912</v>
      </c>
      <c r="C284" s="64" t="s">
        <v>60</v>
      </c>
      <c r="D284" s="64" t="s">
        <v>69</v>
      </c>
      <c r="E284" s="27" t="s">
        <v>840</v>
      </c>
      <c r="F284" s="64" t="s">
        <v>131</v>
      </c>
      <c r="G284" s="93">
        <v>2400</v>
      </c>
      <c r="H284" s="94">
        <v>2400</v>
      </c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27"/>
      <c r="Y284" s="227"/>
      <c r="Z284" s="227"/>
      <c r="AA284" s="227"/>
      <c r="AB284" s="227"/>
      <c r="AC284" s="227"/>
      <c r="AD284" s="227"/>
      <c r="AE284" s="227"/>
      <c r="AF284" s="227"/>
      <c r="AG284" s="227"/>
      <c r="AH284" s="227"/>
      <c r="AI284" s="227"/>
      <c r="AJ284" s="227"/>
      <c r="AK284" s="227"/>
      <c r="AL284" s="227"/>
      <c r="AM284" s="227"/>
      <c r="AN284" s="227"/>
      <c r="AO284" s="227"/>
      <c r="AP284" s="227"/>
      <c r="AQ284" s="227"/>
      <c r="AR284" s="227"/>
      <c r="AS284" s="227"/>
      <c r="AT284" s="227"/>
    </row>
    <row r="285" spans="1:46 16303:16304" s="59" customFormat="1" ht="47.25" x14ac:dyDescent="0.2">
      <c r="A285" s="137" t="s">
        <v>219</v>
      </c>
      <c r="B285" s="65">
        <v>912</v>
      </c>
      <c r="C285" s="64" t="s">
        <v>49</v>
      </c>
      <c r="D285" s="64" t="s">
        <v>69</v>
      </c>
      <c r="E285" s="27" t="s">
        <v>840</v>
      </c>
      <c r="F285" s="64" t="s">
        <v>229</v>
      </c>
      <c r="G285" s="93">
        <v>4862</v>
      </c>
      <c r="H285" s="94">
        <v>4862</v>
      </c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27"/>
      <c r="Y285" s="227"/>
      <c r="Z285" s="227"/>
      <c r="AA285" s="227"/>
      <c r="AB285" s="227"/>
      <c r="AC285" s="227"/>
      <c r="AD285" s="227"/>
      <c r="AE285" s="227"/>
      <c r="AF285" s="227"/>
      <c r="AG285" s="227"/>
      <c r="AH285" s="227"/>
      <c r="AI285" s="227"/>
      <c r="AJ285" s="227"/>
      <c r="AK285" s="227"/>
      <c r="AL285" s="227"/>
      <c r="AM285" s="227"/>
      <c r="AN285" s="227"/>
      <c r="AO285" s="227"/>
      <c r="AP285" s="227"/>
      <c r="AQ285" s="227"/>
      <c r="AR285" s="227"/>
      <c r="AS285" s="227"/>
      <c r="AT285" s="227"/>
    </row>
    <row r="286" spans="1:46 16303:16304" s="59" customFormat="1" ht="31.5" x14ac:dyDescent="0.2">
      <c r="A286" s="137" t="s">
        <v>22</v>
      </c>
      <c r="B286" s="65">
        <v>912</v>
      </c>
      <c r="C286" s="64" t="s">
        <v>49</v>
      </c>
      <c r="D286" s="64" t="s">
        <v>69</v>
      </c>
      <c r="E286" s="27" t="s">
        <v>840</v>
      </c>
      <c r="F286" s="64">
        <v>200</v>
      </c>
      <c r="G286" s="93">
        <f t="shared" ref="G286:H286" si="62">G287</f>
        <v>6326</v>
      </c>
      <c r="H286" s="94">
        <f t="shared" si="62"/>
        <v>6326</v>
      </c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27"/>
      <c r="Y286" s="227"/>
      <c r="Z286" s="227"/>
      <c r="AA286" s="227"/>
      <c r="AB286" s="227"/>
      <c r="AC286" s="227"/>
      <c r="AD286" s="227"/>
      <c r="AE286" s="227"/>
      <c r="AF286" s="227"/>
      <c r="AG286" s="227"/>
      <c r="AH286" s="227"/>
      <c r="AI286" s="227"/>
      <c r="AJ286" s="227"/>
      <c r="AK286" s="227"/>
      <c r="AL286" s="227"/>
      <c r="AM286" s="227"/>
      <c r="AN286" s="227"/>
      <c r="AO286" s="227"/>
      <c r="AP286" s="227"/>
      <c r="AQ286" s="227"/>
      <c r="AR286" s="227"/>
      <c r="AS286" s="227"/>
      <c r="AT286" s="227"/>
    </row>
    <row r="287" spans="1:46 16303:16304" s="59" customFormat="1" ht="31.5" x14ac:dyDescent="0.2">
      <c r="A287" s="137" t="s">
        <v>17</v>
      </c>
      <c r="B287" s="65">
        <v>912</v>
      </c>
      <c r="C287" s="64" t="s">
        <v>49</v>
      </c>
      <c r="D287" s="64" t="s">
        <v>69</v>
      </c>
      <c r="E287" s="27" t="s">
        <v>840</v>
      </c>
      <c r="F287" s="64">
        <v>240</v>
      </c>
      <c r="G287" s="93">
        <f>G288</f>
        <v>6326</v>
      </c>
      <c r="H287" s="94">
        <f>H288</f>
        <v>6326</v>
      </c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27"/>
      <c r="Y287" s="227"/>
      <c r="Z287" s="227"/>
      <c r="AA287" s="227"/>
      <c r="AB287" s="227"/>
      <c r="AC287" s="227"/>
      <c r="AD287" s="227"/>
      <c r="AE287" s="227"/>
      <c r="AF287" s="227"/>
      <c r="AG287" s="227"/>
      <c r="AH287" s="227"/>
      <c r="AI287" s="227"/>
      <c r="AJ287" s="227"/>
      <c r="AK287" s="227"/>
      <c r="AL287" s="227"/>
      <c r="AM287" s="227"/>
      <c r="AN287" s="227"/>
      <c r="AO287" s="227"/>
      <c r="AP287" s="227"/>
      <c r="AQ287" s="227"/>
      <c r="AR287" s="227"/>
      <c r="AS287" s="227"/>
      <c r="AT287" s="227"/>
    </row>
    <row r="288" spans="1:46 16303:16304" s="59" customFormat="1" x14ac:dyDescent="0.2">
      <c r="A288" s="137" t="s">
        <v>826</v>
      </c>
      <c r="B288" s="65">
        <v>912</v>
      </c>
      <c r="C288" s="64" t="s">
        <v>49</v>
      </c>
      <c r="D288" s="64" t="s">
        <v>69</v>
      </c>
      <c r="E288" s="27" t="s">
        <v>840</v>
      </c>
      <c r="F288" s="64" t="s">
        <v>126</v>
      </c>
      <c r="G288" s="95">
        <f>6326</f>
        <v>6326</v>
      </c>
      <c r="H288" s="96">
        <f>6326</f>
        <v>6326</v>
      </c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27"/>
      <c r="Y288" s="227"/>
      <c r="Z288" s="227"/>
      <c r="AA288" s="227"/>
      <c r="AB288" s="227"/>
      <c r="AC288" s="227"/>
      <c r="AD288" s="227"/>
      <c r="AE288" s="227"/>
      <c r="AF288" s="227"/>
      <c r="AG288" s="227"/>
      <c r="AH288" s="227"/>
      <c r="AI288" s="227"/>
      <c r="AJ288" s="227"/>
      <c r="AK288" s="227"/>
      <c r="AL288" s="227"/>
      <c r="AM288" s="227"/>
      <c r="AN288" s="227"/>
      <c r="AO288" s="227"/>
      <c r="AP288" s="227"/>
      <c r="AQ288" s="227"/>
      <c r="AR288" s="227"/>
      <c r="AS288" s="227"/>
      <c r="AT288" s="227"/>
    </row>
    <row r="289" spans="1:16304" s="59" customFormat="1" x14ac:dyDescent="0.2">
      <c r="A289" s="137" t="s">
        <v>13</v>
      </c>
      <c r="B289" s="65">
        <v>912</v>
      </c>
      <c r="C289" s="64" t="s">
        <v>49</v>
      </c>
      <c r="D289" s="64" t="s">
        <v>69</v>
      </c>
      <c r="E289" s="27" t="s">
        <v>840</v>
      </c>
      <c r="F289" s="64">
        <v>800</v>
      </c>
      <c r="G289" s="93">
        <f t="shared" ref="G289:H289" si="63">G290</f>
        <v>494</v>
      </c>
      <c r="H289" s="94">
        <f t="shared" si="63"/>
        <v>494</v>
      </c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27"/>
      <c r="Y289" s="227"/>
      <c r="Z289" s="227"/>
      <c r="AA289" s="227"/>
      <c r="AB289" s="227"/>
      <c r="AC289" s="227"/>
      <c r="AD289" s="227"/>
      <c r="AE289" s="227"/>
      <c r="AF289" s="227"/>
      <c r="AG289" s="227"/>
      <c r="AH289" s="227"/>
      <c r="AI289" s="227"/>
      <c r="AJ289" s="227"/>
      <c r="AK289" s="227"/>
      <c r="AL289" s="227"/>
      <c r="AM289" s="227"/>
      <c r="AN289" s="227"/>
      <c r="AO289" s="227"/>
      <c r="AP289" s="227"/>
      <c r="AQ289" s="227"/>
      <c r="AR289" s="227"/>
      <c r="AS289" s="227"/>
      <c r="AT289" s="227"/>
    </row>
    <row r="290" spans="1:16304" s="59" customFormat="1" x14ac:dyDescent="0.2">
      <c r="A290" s="137" t="s">
        <v>34</v>
      </c>
      <c r="B290" s="65">
        <v>912</v>
      </c>
      <c r="C290" s="64" t="s">
        <v>49</v>
      </c>
      <c r="D290" s="64" t="s">
        <v>69</v>
      </c>
      <c r="E290" s="27" t="s">
        <v>840</v>
      </c>
      <c r="F290" s="64">
        <v>850</v>
      </c>
      <c r="G290" s="93">
        <f t="shared" ref="G290:H290" si="64">G291+G292</f>
        <v>494</v>
      </c>
      <c r="H290" s="94">
        <f t="shared" si="64"/>
        <v>494</v>
      </c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  <c r="Y290" s="227"/>
      <c r="Z290" s="227"/>
      <c r="AA290" s="227"/>
      <c r="AB290" s="227"/>
      <c r="AC290" s="227"/>
      <c r="AD290" s="227"/>
      <c r="AE290" s="227"/>
      <c r="AF290" s="227"/>
      <c r="AG290" s="227"/>
      <c r="AH290" s="227"/>
      <c r="AI290" s="227"/>
      <c r="AJ290" s="227"/>
      <c r="AK290" s="227"/>
      <c r="AL290" s="227"/>
      <c r="AM290" s="227"/>
      <c r="AN290" s="227"/>
      <c r="AO290" s="227"/>
      <c r="AP290" s="227"/>
      <c r="AQ290" s="227"/>
      <c r="AR290" s="227"/>
      <c r="AS290" s="227"/>
      <c r="AT290" s="227"/>
    </row>
    <row r="291" spans="1:16304" s="59" customFormat="1" x14ac:dyDescent="0.2">
      <c r="A291" s="137" t="s">
        <v>123</v>
      </c>
      <c r="B291" s="65">
        <v>912</v>
      </c>
      <c r="C291" s="64" t="s">
        <v>49</v>
      </c>
      <c r="D291" s="64" t="s">
        <v>69</v>
      </c>
      <c r="E291" s="27" t="s">
        <v>840</v>
      </c>
      <c r="F291" s="64" t="s">
        <v>127</v>
      </c>
      <c r="G291" s="93">
        <v>304</v>
      </c>
      <c r="H291" s="94">
        <v>304</v>
      </c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  <c r="Y291" s="227"/>
      <c r="Z291" s="227"/>
      <c r="AA291" s="227"/>
      <c r="AB291" s="227"/>
      <c r="AC291" s="227"/>
      <c r="AD291" s="227"/>
      <c r="AE291" s="227"/>
      <c r="AF291" s="227"/>
      <c r="AG291" s="227"/>
      <c r="AH291" s="227"/>
      <c r="AI291" s="227"/>
      <c r="AJ291" s="227"/>
      <c r="AK291" s="227"/>
      <c r="AL291" s="227"/>
      <c r="AM291" s="227"/>
      <c r="AN291" s="227"/>
      <c r="AO291" s="227"/>
      <c r="AP291" s="227"/>
      <c r="AQ291" s="227"/>
      <c r="AR291" s="227"/>
      <c r="AS291" s="227"/>
      <c r="AT291" s="227"/>
    </row>
    <row r="292" spans="1:16304" s="59" customFormat="1" x14ac:dyDescent="0.2">
      <c r="A292" s="137" t="s">
        <v>132</v>
      </c>
      <c r="B292" s="65">
        <v>912</v>
      </c>
      <c r="C292" s="64" t="s">
        <v>49</v>
      </c>
      <c r="D292" s="64" t="s">
        <v>69</v>
      </c>
      <c r="E292" s="27" t="s">
        <v>840</v>
      </c>
      <c r="F292" s="64" t="s">
        <v>133</v>
      </c>
      <c r="G292" s="93">
        <f>190</f>
        <v>190</v>
      </c>
      <c r="H292" s="94">
        <f>190</f>
        <v>190</v>
      </c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  <c r="Y292" s="227"/>
      <c r="Z292" s="227"/>
      <c r="AA292" s="227"/>
      <c r="AB292" s="227"/>
      <c r="AC292" s="227"/>
      <c r="AD292" s="227"/>
      <c r="AE292" s="227"/>
      <c r="AF292" s="227"/>
      <c r="AG292" s="227"/>
      <c r="AH292" s="227"/>
      <c r="AI292" s="227"/>
      <c r="AJ292" s="227"/>
      <c r="AK292" s="227"/>
      <c r="AL292" s="227"/>
      <c r="AM292" s="227"/>
      <c r="AN292" s="227"/>
      <c r="AO292" s="227"/>
      <c r="AP292" s="227"/>
      <c r="AQ292" s="227"/>
      <c r="AR292" s="227"/>
      <c r="AS292" s="227"/>
      <c r="AT292" s="227"/>
    </row>
    <row r="293" spans="1:16304" s="105" customFormat="1" x14ac:dyDescent="0.2">
      <c r="A293" s="141" t="s">
        <v>506</v>
      </c>
      <c r="B293" s="1">
        <v>912</v>
      </c>
      <c r="C293" s="63" t="s">
        <v>60</v>
      </c>
      <c r="D293" s="63" t="s">
        <v>69</v>
      </c>
      <c r="E293" s="63" t="s">
        <v>512</v>
      </c>
      <c r="F293" s="63"/>
      <c r="G293" s="100">
        <f t="shared" ref="G293:H295" si="65">G294</f>
        <v>454</v>
      </c>
      <c r="H293" s="101">
        <f t="shared" si="65"/>
        <v>454</v>
      </c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  <c r="AH293" s="229"/>
      <c r="AI293" s="229"/>
      <c r="AJ293" s="229"/>
      <c r="AK293" s="229"/>
      <c r="AL293" s="229"/>
      <c r="AM293" s="229"/>
      <c r="AN293" s="229"/>
      <c r="AO293" s="229"/>
      <c r="AP293" s="229"/>
      <c r="AQ293" s="229"/>
      <c r="AR293" s="229"/>
      <c r="AS293" s="229"/>
      <c r="AT293" s="229"/>
    </row>
    <row r="294" spans="1:16304" s="59" customFormat="1" ht="25.5" customHeight="1" x14ac:dyDescent="0.2">
      <c r="A294" s="137" t="s">
        <v>13</v>
      </c>
      <c r="B294" s="65">
        <v>912</v>
      </c>
      <c r="C294" s="64" t="s">
        <v>60</v>
      </c>
      <c r="D294" s="64" t="s">
        <v>69</v>
      </c>
      <c r="E294" s="64" t="s">
        <v>512</v>
      </c>
      <c r="F294" s="64">
        <v>800</v>
      </c>
      <c r="G294" s="93">
        <f t="shared" si="65"/>
        <v>454</v>
      </c>
      <c r="H294" s="94">
        <f t="shared" si="65"/>
        <v>454</v>
      </c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  <c r="Y294" s="227"/>
      <c r="Z294" s="227"/>
      <c r="AA294" s="227"/>
      <c r="AB294" s="227"/>
      <c r="AC294" s="227"/>
      <c r="AD294" s="227"/>
      <c r="AE294" s="227"/>
      <c r="AF294" s="227"/>
      <c r="AG294" s="227"/>
      <c r="AH294" s="227"/>
      <c r="AI294" s="227"/>
      <c r="AJ294" s="227"/>
      <c r="AK294" s="227"/>
      <c r="AL294" s="227"/>
      <c r="AM294" s="227"/>
      <c r="AN294" s="227"/>
      <c r="AO294" s="227"/>
      <c r="AP294" s="227"/>
      <c r="AQ294" s="227"/>
      <c r="AR294" s="227"/>
      <c r="AS294" s="227"/>
      <c r="AT294" s="227"/>
    </row>
    <row r="295" spans="1:16304" s="59" customFormat="1" ht="25.5" customHeight="1" x14ac:dyDescent="0.2">
      <c r="A295" s="137" t="s">
        <v>34</v>
      </c>
      <c r="B295" s="65">
        <v>912</v>
      </c>
      <c r="C295" s="64" t="s">
        <v>60</v>
      </c>
      <c r="D295" s="64" t="s">
        <v>69</v>
      </c>
      <c r="E295" s="64" t="s">
        <v>512</v>
      </c>
      <c r="F295" s="64">
        <v>850</v>
      </c>
      <c r="G295" s="93">
        <f t="shared" si="65"/>
        <v>454</v>
      </c>
      <c r="H295" s="94">
        <f t="shared" si="65"/>
        <v>454</v>
      </c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  <c r="Y295" s="227"/>
      <c r="Z295" s="227"/>
      <c r="AA295" s="227"/>
      <c r="AB295" s="227"/>
      <c r="AC295" s="227"/>
      <c r="AD295" s="227"/>
      <c r="AE295" s="227"/>
      <c r="AF295" s="227"/>
      <c r="AG295" s="227"/>
      <c r="AH295" s="227"/>
      <c r="AI295" s="227"/>
      <c r="AJ295" s="227"/>
      <c r="AK295" s="227"/>
      <c r="AL295" s="227"/>
      <c r="AM295" s="227"/>
      <c r="AN295" s="227"/>
      <c r="AO295" s="227"/>
      <c r="AP295" s="227"/>
      <c r="AQ295" s="227"/>
      <c r="AR295" s="227"/>
      <c r="AS295" s="227"/>
      <c r="AT295" s="227"/>
    </row>
    <row r="296" spans="1:16304" s="59" customFormat="1" ht="25.5" customHeight="1" x14ac:dyDescent="0.2">
      <c r="A296" s="137" t="s">
        <v>428</v>
      </c>
      <c r="B296" s="65">
        <v>912</v>
      </c>
      <c r="C296" s="64" t="s">
        <v>60</v>
      </c>
      <c r="D296" s="64" t="s">
        <v>69</v>
      </c>
      <c r="E296" s="64" t="s">
        <v>512</v>
      </c>
      <c r="F296" s="64" t="s">
        <v>427</v>
      </c>
      <c r="G296" s="93">
        <v>454</v>
      </c>
      <c r="H296" s="94">
        <v>454</v>
      </c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  <c r="Y296" s="227"/>
      <c r="Z296" s="227"/>
      <c r="AA296" s="227"/>
      <c r="AB296" s="227"/>
      <c r="AC296" s="227"/>
      <c r="AD296" s="227"/>
      <c r="AE296" s="227"/>
      <c r="AF296" s="227"/>
      <c r="AG296" s="227"/>
      <c r="AH296" s="227"/>
      <c r="AI296" s="227"/>
      <c r="AJ296" s="227"/>
      <c r="AK296" s="227"/>
      <c r="AL296" s="227"/>
      <c r="AM296" s="227"/>
      <c r="AN296" s="227"/>
      <c r="AO296" s="227"/>
      <c r="AP296" s="227"/>
      <c r="AQ296" s="227"/>
      <c r="AR296" s="227"/>
      <c r="AS296" s="227"/>
      <c r="AT296" s="227"/>
    </row>
    <row r="297" spans="1:16304" s="104" customFormat="1" x14ac:dyDescent="0.25">
      <c r="A297" s="144" t="s">
        <v>794</v>
      </c>
      <c r="B297" s="2">
        <v>912</v>
      </c>
      <c r="C297" s="83" t="s">
        <v>60</v>
      </c>
      <c r="D297" s="83" t="s">
        <v>69</v>
      </c>
      <c r="E297" s="86" t="s">
        <v>795</v>
      </c>
      <c r="F297" s="87"/>
      <c r="G297" s="193">
        <f t="shared" ref="G297:G300" si="66">G298</f>
        <v>58477.47</v>
      </c>
      <c r="H297" s="212">
        <f t="shared" ref="H297:H300" si="67">H298</f>
        <v>0</v>
      </c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</row>
    <row r="298" spans="1:16304" s="204" customFormat="1" ht="31.5" x14ac:dyDescent="0.25">
      <c r="A298" s="175" t="s">
        <v>937</v>
      </c>
      <c r="B298" s="203">
        <v>912</v>
      </c>
      <c r="C298" s="203" t="s">
        <v>60</v>
      </c>
      <c r="D298" s="203" t="s">
        <v>69</v>
      </c>
      <c r="E298" s="30" t="s">
        <v>936</v>
      </c>
      <c r="F298" s="39"/>
      <c r="G298" s="100">
        <f t="shared" si="66"/>
        <v>58477.47</v>
      </c>
      <c r="H298" s="101">
        <f t="shared" si="67"/>
        <v>0</v>
      </c>
      <c r="I298" s="234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  <c r="AA298" s="234"/>
      <c r="AB298" s="234"/>
      <c r="AC298" s="234"/>
      <c r="AD298" s="234"/>
      <c r="AE298" s="234"/>
      <c r="AF298" s="234"/>
      <c r="AG298" s="234"/>
      <c r="AH298" s="234"/>
      <c r="AI298" s="234"/>
      <c r="AJ298" s="234"/>
      <c r="AK298" s="234"/>
      <c r="AL298" s="234"/>
      <c r="AM298" s="234"/>
      <c r="AN298" s="234"/>
      <c r="AO298" s="234"/>
      <c r="AP298" s="234"/>
      <c r="AQ298" s="234"/>
      <c r="AR298" s="234"/>
      <c r="AS298" s="234"/>
      <c r="AT298" s="234"/>
    </row>
    <row r="299" spans="1:16304" s="171" customFormat="1" ht="31.5" x14ac:dyDescent="0.2">
      <c r="A299" s="137" t="s">
        <v>540</v>
      </c>
      <c r="B299" s="64">
        <v>912</v>
      </c>
      <c r="C299" s="64" t="s">
        <v>60</v>
      </c>
      <c r="D299" s="64" t="s">
        <v>69</v>
      </c>
      <c r="E299" s="27" t="s">
        <v>936</v>
      </c>
      <c r="F299" s="33" t="s">
        <v>15</v>
      </c>
      <c r="G299" s="71">
        <f t="shared" si="66"/>
        <v>58477.47</v>
      </c>
      <c r="H299" s="82">
        <f t="shared" si="67"/>
        <v>0</v>
      </c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</row>
    <row r="300" spans="1:16304" s="171" customFormat="1" ht="31.5" x14ac:dyDescent="0.25">
      <c r="A300" s="154" t="s">
        <v>17</v>
      </c>
      <c r="B300" s="64">
        <v>912</v>
      </c>
      <c r="C300" s="64" t="s">
        <v>60</v>
      </c>
      <c r="D300" s="64" t="s">
        <v>69</v>
      </c>
      <c r="E300" s="27" t="s">
        <v>936</v>
      </c>
      <c r="F300" s="33" t="s">
        <v>16</v>
      </c>
      <c r="G300" s="93">
        <f t="shared" si="66"/>
        <v>58477.47</v>
      </c>
      <c r="H300" s="94">
        <f t="shared" si="67"/>
        <v>0</v>
      </c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</row>
    <row r="301" spans="1:16304" s="171" customFormat="1" x14ac:dyDescent="0.25">
      <c r="A301" s="152" t="s">
        <v>826</v>
      </c>
      <c r="B301" s="64">
        <v>912</v>
      </c>
      <c r="C301" s="64" t="s">
        <v>60</v>
      </c>
      <c r="D301" s="64" t="s">
        <v>69</v>
      </c>
      <c r="E301" s="27" t="s">
        <v>936</v>
      </c>
      <c r="F301" s="33" t="s">
        <v>126</v>
      </c>
      <c r="G301" s="93">
        <v>58477.47</v>
      </c>
      <c r="H301" s="94">
        <v>0</v>
      </c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</row>
    <row r="302" spans="1:16304" s="102" customFormat="1" ht="47.25" x14ac:dyDescent="0.2">
      <c r="A302" s="140" t="s">
        <v>688</v>
      </c>
      <c r="B302" s="2">
        <v>912</v>
      </c>
      <c r="C302" s="15" t="s">
        <v>49</v>
      </c>
      <c r="D302" s="15" t="s">
        <v>69</v>
      </c>
      <c r="E302" s="15" t="s">
        <v>301</v>
      </c>
      <c r="F302" s="15"/>
      <c r="G302" s="71">
        <f t="shared" ref="G302:H303" si="68">G303</f>
        <v>22652</v>
      </c>
      <c r="H302" s="82">
        <f t="shared" si="68"/>
        <v>23099</v>
      </c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</row>
    <row r="303" spans="1:16304" s="102" customFormat="1" ht="31.5" x14ac:dyDescent="0.2">
      <c r="A303" s="141" t="s">
        <v>146</v>
      </c>
      <c r="B303" s="1">
        <v>912</v>
      </c>
      <c r="C303" s="63" t="s">
        <v>49</v>
      </c>
      <c r="D303" s="63" t="s">
        <v>69</v>
      </c>
      <c r="E303" s="30" t="s">
        <v>522</v>
      </c>
      <c r="F303" s="63"/>
      <c r="G303" s="100">
        <f t="shared" si="68"/>
        <v>22652</v>
      </c>
      <c r="H303" s="101">
        <f t="shared" si="68"/>
        <v>23099</v>
      </c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  <c r="Y303" s="227"/>
      <c r="Z303" s="227"/>
      <c r="AA303" s="227"/>
      <c r="AB303" s="227"/>
      <c r="AC303" s="227"/>
      <c r="AD303" s="227"/>
      <c r="AE303" s="227"/>
      <c r="AF303" s="227"/>
      <c r="AG303" s="227"/>
      <c r="AH303" s="227"/>
      <c r="AI303" s="227"/>
      <c r="AJ303" s="227"/>
      <c r="AK303" s="227"/>
      <c r="AL303" s="227"/>
      <c r="AM303" s="227"/>
      <c r="AN303" s="227"/>
      <c r="AO303" s="227"/>
      <c r="AP303" s="227"/>
      <c r="AQ303" s="227"/>
      <c r="AR303" s="227"/>
      <c r="AS303" s="227"/>
      <c r="AT303" s="227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  <c r="JH303" s="59"/>
      <c r="JI303" s="59"/>
      <c r="JJ303" s="59"/>
      <c r="JK303" s="59"/>
      <c r="JL303" s="59"/>
      <c r="JM303" s="59"/>
      <c r="JN303" s="59"/>
      <c r="JO303" s="59"/>
      <c r="JP303" s="59"/>
      <c r="JQ303" s="59"/>
      <c r="JR303" s="59"/>
      <c r="JS303" s="59"/>
      <c r="JT303" s="59"/>
      <c r="JU303" s="59"/>
      <c r="JV303" s="59"/>
      <c r="JW303" s="59"/>
      <c r="JX303" s="59"/>
      <c r="JY303" s="59"/>
      <c r="JZ303" s="59"/>
      <c r="KA303" s="59"/>
      <c r="KB303" s="59"/>
      <c r="KC303" s="59"/>
      <c r="KD303" s="59"/>
      <c r="KE303" s="59"/>
      <c r="KF303" s="59"/>
      <c r="KG303" s="59"/>
      <c r="KH303" s="59"/>
      <c r="KI303" s="59"/>
      <c r="KJ303" s="59"/>
      <c r="KK303" s="59"/>
      <c r="KL303" s="59"/>
      <c r="KM303" s="59"/>
      <c r="KN303" s="59"/>
      <c r="KO303" s="59"/>
      <c r="KP303" s="59"/>
      <c r="KQ303" s="59"/>
      <c r="KR303" s="59"/>
      <c r="KS303" s="59"/>
      <c r="KT303" s="59"/>
      <c r="KU303" s="59"/>
      <c r="KV303" s="59"/>
      <c r="KW303" s="59"/>
      <c r="KX303" s="59"/>
      <c r="KY303" s="59"/>
      <c r="KZ303" s="59"/>
      <c r="LA303" s="59"/>
      <c r="LB303" s="59"/>
      <c r="LC303" s="59"/>
      <c r="LD303" s="59"/>
      <c r="LE303" s="59"/>
      <c r="LF303" s="59"/>
      <c r="LG303" s="59"/>
      <c r="LH303" s="59"/>
      <c r="LI303" s="59"/>
      <c r="LJ303" s="59"/>
      <c r="LK303" s="59"/>
      <c r="LL303" s="59"/>
      <c r="LM303" s="59"/>
      <c r="LN303" s="59"/>
      <c r="LO303" s="59"/>
      <c r="LP303" s="59"/>
      <c r="LQ303" s="59"/>
      <c r="LR303" s="59"/>
      <c r="LS303" s="59"/>
      <c r="LT303" s="59"/>
      <c r="LU303" s="59"/>
      <c r="LV303" s="59"/>
      <c r="LW303" s="59"/>
      <c r="LX303" s="59"/>
      <c r="LY303" s="59"/>
      <c r="LZ303" s="59"/>
      <c r="MA303" s="59"/>
      <c r="MB303" s="59"/>
      <c r="MC303" s="59"/>
      <c r="MD303" s="59"/>
      <c r="ME303" s="59"/>
      <c r="MF303" s="59"/>
      <c r="MG303" s="59"/>
      <c r="MH303" s="59"/>
      <c r="MI303" s="59"/>
      <c r="MJ303" s="59"/>
      <c r="MK303" s="59"/>
      <c r="ML303" s="59"/>
      <c r="MM303" s="59"/>
      <c r="MN303" s="59"/>
      <c r="MO303" s="59"/>
      <c r="MP303" s="59"/>
      <c r="MQ303" s="59"/>
      <c r="MR303" s="59"/>
      <c r="MS303" s="59"/>
      <c r="MT303" s="59"/>
      <c r="MU303" s="59"/>
      <c r="MV303" s="59"/>
      <c r="MW303" s="59"/>
      <c r="MX303" s="59"/>
      <c r="MY303" s="59"/>
      <c r="MZ303" s="59"/>
      <c r="NA303" s="59"/>
      <c r="NB303" s="59"/>
      <c r="NC303" s="59"/>
      <c r="ND303" s="59"/>
      <c r="NE303" s="59"/>
      <c r="NF303" s="59"/>
      <c r="NG303" s="59"/>
      <c r="NH303" s="59"/>
      <c r="NI303" s="59"/>
      <c r="NJ303" s="59"/>
      <c r="NK303" s="59"/>
      <c r="NL303" s="59"/>
      <c r="NM303" s="59"/>
      <c r="NN303" s="59"/>
      <c r="NO303" s="59"/>
      <c r="NP303" s="59"/>
      <c r="NQ303" s="59"/>
      <c r="NR303" s="59"/>
      <c r="NS303" s="59"/>
      <c r="NT303" s="59"/>
      <c r="NU303" s="59"/>
      <c r="NV303" s="59"/>
      <c r="NW303" s="59"/>
      <c r="NX303" s="59"/>
      <c r="NY303" s="59"/>
      <c r="NZ303" s="59"/>
      <c r="OA303" s="59"/>
      <c r="OB303" s="59"/>
      <c r="OC303" s="59"/>
      <c r="OD303" s="59"/>
      <c r="OE303" s="59"/>
      <c r="OF303" s="59"/>
      <c r="OG303" s="59"/>
      <c r="OH303" s="59"/>
      <c r="OI303" s="59"/>
      <c r="OJ303" s="59"/>
      <c r="OK303" s="59"/>
      <c r="OL303" s="59"/>
      <c r="OM303" s="59"/>
      <c r="ON303" s="59"/>
      <c r="OO303" s="59"/>
      <c r="OP303" s="59"/>
      <c r="OQ303" s="59"/>
      <c r="OR303" s="59"/>
      <c r="OS303" s="59"/>
      <c r="OT303" s="59"/>
      <c r="OU303" s="59"/>
      <c r="OV303" s="59"/>
      <c r="OW303" s="59"/>
      <c r="OX303" s="59"/>
      <c r="OY303" s="59"/>
      <c r="OZ303" s="59"/>
      <c r="PA303" s="59"/>
      <c r="PB303" s="59"/>
      <c r="PC303" s="59"/>
      <c r="PD303" s="59"/>
      <c r="PE303" s="59"/>
      <c r="PF303" s="59"/>
      <c r="PG303" s="59"/>
      <c r="PH303" s="59"/>
      <c r="PI303" s="59"/>
      <c r="PJ303" s="59"/>
      <c r="PK303" s="59"/>
      <c r="PL303" s="59"/>
      <c r="PM303" s="59"/>
      <c r="PN303" s="59"/>
      <c r="PO303" s="59"/>
      <c r="PP303" s="59"/>
      <c r="PQ303" s="59"/>
      <c r="PR303" s="59"/>
      <c r="PS303" s="59"/>
      <c r="PT303" s="59"/>
      <c r="PU303" s="59"/>
      <c r="PV303" s="59"/>
      <c r="PW303" s="59"/>
      <c r="PX303" s="59"/>
      <c r="PY303" s="59"/>
      <c r="PZ303" s="59"/>
      <c r="QA303" s="59"/>
      <c r="QB303" s="59"/>
      <c r="QC303" s="59"/>
      <c r="QD303" s="59"/>
      <c r="QE303" s="59"/>
      <c r="QF303" s="59"/>
      <c r="QG303" s="59"/>
      <c r="QH303" s="59"/>
      <c r="QI303" s="59"/>
      <c r="QJ303" s="59"/>
      <c r="QK303" s="59"/>
      <c r="QL303" s="59"/>
      <c r="QM303" s="59"/>
      <c r="QN303" s="59"/>
      <c r="QO303" s="59"/>
      <c r="QP303" s="59"/>
      <c r="QQ303" s="59"/>
      <c r="QR303" s="59"/>
      <c r="QS303" s="59"/>
      <c r="QT303" s="59"/>
      <c r="QU303" s="59"/>
      <c r="QV303" s="59"/>
      <c r="QW303" s="59"/>
      <c r="QX303" s="59"/>
      <c r="QY303" s="59"/>
      <c r="QZ303" s="59"/>
      <c r="RA303" s="59"/>
      <c r="RB303" s="59"/>
      <c r="RC303" s="59"/>
      <c r="RD303" s="59"/>
      <c r="RE303" s="59"/>
      <c r="RF303" s="59"/>
      <c r="RG303" s="59"/>
      <c r="RH303" s="59"/>
      <c r="RI303" s="59"/>
      <c r="RJ303" s="59"/>
      <c r="RK303" s="59"/>
      <c r="RL303" s="59"/>
      <c r="RM303" s="59"/>
      <c r="RN303" s="59"/>
      <c r="RO303" s="59"/>
      <c r="RP303" s="59"/>
      <c r="RQ303" s="59"/>
      <c r="RR303" s="59"/>
      <c r="RS303" s="59"/>
      <c r="RT303" s="59"/>
      <c r="RU303" s="59"/>
      <c r="RV303" s="59"/>
      <c r="RW303" s="59"/>
      <c r="RX303" s="59"/>
      <c r="RY303" s="59"/>
      <c r="RZ303" s="59"/>
      <c r="SA303" s="59"/>
      <c r="SB303" s="59"/>
      <c r="SC303" s="59"/>
      <c r="SD303" s="59"/>
      <c r="SE303" s="59"/>
      <c r="SF303" s="59"/>
      <c r="SG303" s="59"/>
      <c r="SH303" s="59"/>
      <c r="SI303" s="59"/>
      <c r="SJ303" s="59"/>
      <c r="SK303" s="59"/>
      <c r="SL303" s="59"/>
      <c r="SM303" s="59"/>
      <c r="SN303" s="59"/>
      <c r="SO303" s="59"/>
      <c r="SP303" s="59"/>
      <c r="SQ303" s="59"/>
      <c r="SR303" s="59"/>
      <c r="SS303" s="59"/>
      <c r="ST303" s="59"/>
      <c r="SU303" s="59"/>
      <c r="SV303" s="59"/>
      <c r="SW303" s="59"/>
      <c r="SX303" s="59"/>
      <c r="SY303" s="59"/>
      <c r="SZ303" s="59"/>
      <c r="TA303" s="59"/>
      <c r="TB303" s="59"/>
      <c r="TC303" s="59"/>
      <c r="TD303" s="59"/>
      <c r="TE303" s="59"/>
      <c r="TF303" s="59"/>
      <c r="TG303" s="59"/>
      <c r="TH303" s="59"/>
      <c r="TI303" s="59"/>
      <c r="TJ303" s="59"/>
      <c r="TK303" s="59"/>
      <c r="TL303" s="59"/>
      <c r="TM303" s="59"/>
      <c r="TN303" s="59"/>
      <c r="TO303" s="59"/>
      <c r="TP303" s="59"/>
      <c r="TQ303" s="59"/>
      <c r="TR303" s="59"/>
      <c r="TS303" s="59"/>
      <c r="TT303" s="59"/>
      <c r="TU303" s="59"/>
      <c r="TV303" s="59"/>
      <c r="TW303" s="59"/>
      <c r="TX303" s="59"/>
      <c r="TY303" s="59"/>
      <c r="TZ303" s="59"/>
      <c r="UA303" s="59"/>
      <c r="UB303" s="59"/>
      <c r="UC303" s="59"/>
      <c r="UD303" s="59"/>
      <c r="UE303" s="59"/>
      <c r="UF303" s="59"/>
      <c r="UG303" s="59"/>
      <c r="UH303" s="59"/>
      <c r="UI303" s="59"/>
      <c r="UJ303" s="59"/>
      <c r="UK303" s="59"/>
      <c r="UL303" s="59"/>
      <c r="UM303" s="59"/>
      <c r="UN303" s="59"/>
      <c r="UO303" s="59"/>
      <c r="UP303" s="59"/>
      <c r="UQ303" s="59"/>
      <c r="UR303" s="59"/>
      <c r="US303" s="59"/>
      <c r="UT303" s="59"/>
      <c r="UU303" s="59"/>
      <c r="UV303" s="59"/>
      <c r="UW303" s="59"/>
      <c r="UX303" s="59"/>
      <c r="UY303" s="59"/>
      <c r="UZ303" s="59"/>
      <c r="VA303" s="59"/>
      <c r="VB303" s="59"/>
      <c r="VC303" s="59"/>
      <c r="VD303" s="59"/>
      <c r="VE303" s="59"/>
      <c r="VF303" s="59"/>
      <c r="VG303" s="59"/>
      <c r="VH303" s="59"/>
      <c r="VI303" s="59"/>
      <c r="VJ303" s="59"/>
      <c r="VK303" s="59"/>
      <c r="VL303" s="59"/>
      <c r="VM303" s="59"/>
      <c r="VN303" s="59"/>
      <c r="VO303" s="59"/>
      <c r="VP303" s="59"/>
      <c r="VQ303" s="59"/>
      <c r="VR303" s="59"/>
      <c r="VS303" s="59"/>
      <c r="VT303" s="59"/>
      <c r="VU303" s="59"/>
      <c r="VV303" s="59"/>
      <c r="VW303" s="59"/>
      <c r="VX303" s="59"/>
      <c r="VY303" s="59"/>
      <c r="VZ303" s="59"/>
      <c r="WA303" s="59"/>
      <c r="WB303" s="59"/>
      <c r="WC303" s="59"/>
      <c r="WD303" s="59"/>
      <c r="WE303" s="59"/>
      <c r="WF303" s="59"/>
      <c r="WG303" s="59"/>
      <c r="WH303" s="59"/>
      <c r="WI303" s="59"/>
      <c r="WJ303" s="59"/>
      <c r="WK303" s="59"/>
      <c r="WL303" s="59"/>
      <c r="WM303" s="59"/>
      <c r="WN303" s="59"/>
      <c r="WO303" s="59"/>
      <c r="WP303" s="59"/>
      <c r="WQ303" s="59"/>
      <c r="WR303" s="59"/>
      <c r="WS303" s="59"/>
      <c r="WT303" s="59"/>
      <c r="WU303" s="59"/>
      <c r="WV303" s="59"/>
      <c r="WW303" s="59"/>
      <c r="WX303" s="59"/>
      <c r="WY303" s="59"/>
      <c r="WZ303" s="59"/>
      <c r="XA303" s="59"/>
      <c r="XB303" s="59"/>
      <c r="XC303" s="59"/>
      <c r="XD303" s="59"/>
      <c r="XE303" s="59"/>
      <c r="XF303" s="59"/>
      <c r="XG303" s="59"/>
      <c r="XH303" s="59"/>
      <c r="XI303" s="59"/>
      <c r="XJ303" s="59"/>
      <c r="XK303" s="59"/>
      <c r="XL303" s="59"/>
      <c r="XM303" s="59"/>
      <c r="XN303" s="59"/>
      <c r="XO303" s="59"/>
      <c r="XP303" s="59"/>
      <c r="XQ303" s="59"/>
      <c r="XR303" s="59"/>
      <c r="XS303" s="59"/>
      <c r="XT303" s="59"/>
      <c r="XU303" s="59"/>
      <c r="XV303" s="59"/>
      <c r="XW303" s="59"/>
      <c r="XX303" s="59"/>
      <c r="XY303" s="59"/>
      <c r="XZ303" s="59"/>
      <c r="YA303" s="59"/>
      <c r="YB303" s="59"/>
      <c r="YC303" s="59"/>
      <c r="YD303" s="59"/>
      <c r="YE303" s="59"/>
      <c r="YF303" s="59"/>
      <c r="YG303" s="59"/>
      <c r="YH303" s="59"/>
      <c r="YI303" s="59"/>
      <c r="YJ303" s="59"/>
      <c r="YK303" s="59"/>
      <c r="YL303" s="59"/>
      <c r="YM303" s="59"/>
      <c r="YN303" s="59"/>
      <c r="YO303" s="59"/>
      <c r="YP303" s="59"/>
      <c r="YQ303" s="59"/>
      <c r="YR303" s="59"/>
      <c r="YS303" s="59"/>
      <c r="YT303" s="59"/>
      <c r="YU303" s="59"/>
      <c r="YV303" s="59"/>
      <c r="YW303" s="59"/>
      <c r="YX303" s="59"/>
      <c r="YY303" s="59"/>
      <c r="YZ303" s="59"/>
      <c r="ZA303" s="59"/>
      <c r="ZB303" s="59"/>
      <c r="ZC303" s="59"/>
      <c r="ZD303" s="59"/>
      <c r="ZE303" s="59"/>
      <c r="ZF303" s="59"/>
      <c r="ZG303" s="59"/>
      <c r="ZH303" s="59"/>
      <c r="ZI303" s="59"/>
      <c r="ZJ303" s="59"/>
      <c r="ZK303" s="59"/>
      <c r="ZL303" s="59"/>
      <c r="ZM303" s="59"/>
      <c r="ZN303" s="59"/>
      <c r="ZO303" s="59"/>
      <c r="ZP303" s="59"/>
      <c r="ZQ303" s="59"/>
      <c r="ZR303" s="59"/>
      <c r="ZS303" s="59"/>
      <c r="ZT303" s="59"/>
      <c r="ZU303" s="59"/>
      <c r="ZV303" s="59"/>
      <c r="ZW303" s="59"/>
      <c r="ZX303" s="59"/>
      <c r="ZY303" s="59"/>
      <c r="ZZ303" s="59"/>
      <c r="AAA303" s="59"/>
      <c r="AAB303" s="59"/>
      <c r="AAC303" s="59"/>
      <c r="AAD303" s="59"/>
      <c r="AAE303" s="59"/>
      <c r="AAF303" s="59"/>
      <c r="AAG303" s="59"/>
      <c r="AAH303" s="59"/>
      <c r="AAI303" s="59"/>
      <c r="AAJ303" s="59"/>
      <c r="AAK303" s="59"/>
      <c r="AAL303" s="59"/>
      <c r="AAM303" s="59"/>
      <c r="AAN303" s="59"/>
      <c r="AAO303" s="59"/>
      <c r="AAP303" s="59"/>
      <c r="AAQ303" s="59"/>
      <c r="AAR303" s="59"/>
      <c r="AAS303" s="59"/>
      <c r="AAT303" s="59"/>
      <c r="AAU303" s="59"/>
      <c r="AAV303" s="59"/>
      <c r="AAW303" s="59"/>
      <c r="AAX303" s="59"/>
      <c r="AAY303" s="59"/>
      <c r="AAZ303" s="59"/>
      <c r="ABA303" s="59"/>
      <c r="ABB303" s="59"/>
      <c r="ABC303" s="59"/>
      <c r="ABD303" s="59"/>
      <c r="ABE303" s="59"/>
      <c r="ABF303" s="59"/>
      <c r="ABG303" s="59"/>
      <c r="ABH303" s="59"/>
      <c r="ABI303" s="59"/>
      <c r="ABJ303" s="59"/>
      <c r="ABK303" s="59"/>
      <c r="ABL303" s="59"/>
      <c r="ABM303" s="59"/>
      <c r="ABN303" s="59"/>
      <c r="ABO303" s="59"/>
      <c r="ABP303" s="59"/>
      <c r="ABQ303" s="59"/>
      <c r="ABR303" s="59"/>
      <c r="ABS303" s="59"/>
      <c r="ABT303" s="59"/>
      <c r="ABU303" s="59"/>
      <c r="ABV303" s="59"/>
      <c r="ABW303" s="59"/>
      <c r="ABX303" s="59"/>
      <c r="ABY303" s="59"/>
      <c r="ABZ303" s="59"/>
      <c r="ACA303" s="59"/>
      <c r="ACB303" s="59"/>
      <c r="ACC303" s="59"/>
      <c r="ACD303" s="59"/>
      <c r="ACE303" s="59"/>
      <c r="ACF303" s="59"/>
      <c r="ACG303" s="59"/>
      <c r="ACH303" s="59"/>
      <c r="ACI303" s="59"/>
      <c r="ACJ303" s="59"/>
      <c r="ACK303" s="59"/>
      <c r="ACL303" s="59"/>
      <c r="ACM303" s="59"/>
      <c r="ACN303" s="59"/>
      <c r="ACO303" s="59"/>
      <c r="ACP303" s="59"/>
      <c r="ACQ303" s="59"/>
      <c r="ACR303" s="59"/>
      <c r="ACS303" s="59"/>
      <c r="ACT303" s="59"/>
      <c r="ACU303" s="59"/>
      <c r="ACV303" s="59"/>
      <c r="ACW303" s="59"/>
      <c r="ACX303" s="59"/>
      <c r="ACY303" s="59"/>
      <c r="ACZ303" s="59"/>
      <c r="ADA303" s="59"/>
      <c r="ADB303" s="59"/>
      <c r="ADC303" s="59"/>
      <c r="ADD303" s="59"/>
      <c r="ADE303" s="59"/>
      <c r="ADF303" s="59"/>
      <c r="ADG303" s="59"/>
      <c r="ADH303" s="59"/>
      <c r="ADI303" s="59"/>
      <c r="ADJ303" s="59"/>
      <c r="ADK303" s="59"/>
      <c r="ADL303" s="59"/>
      <c r="ADM303" s="59"/>
      <c r="ADN303" s="59"/>
      <c r="ADO303" s="59"/>
      <c r="ADP303" s="59"/>
      <c r="ADQ303" s="59"/>
      <c r="ADR303" s="59"/>
      <c r="ADS303" s="59"/>
      <c r="ADT303" s="59"/>
      <c r="ADU303" s="59"/>
      <c r="ADV303" s="59"/>
      <c r="ADW303" s="59"/>
      <c r="ADX303" s="59"/>
      <c r="ADY303" s="59"/>
      <c r="ADZ303" s="59"/>
      <c r="AEA303" s="59"/>
      <c r="AEB303" s="59"/>
      <c r="AEC303" s="59"/>
      <c r="AED303" s="59"/>
      <c r="AEE303" s="59"/>
      <c r="AEF303" s="59"/>
      <c r="AEG303" s="59"/>
      <c r="AEH303" s="59"/>
      <c r="AEI303" s="59"/>
      <c r="AEJ303" s="59"/>
      <c r="AEK303" s="59"/>
      <c r="AEL303" s="59"/>
      <c r="AEM303" s="59"/>
      <c r="AEN303" s="59"/>
      <c r="AEO303" s="59"/>
      <c r="AEP303" s="59"/>
      <c r="AEQ303" s="59"/>
      <c r="AER303" s="59"/>
      <c r="AES303" s="59"/>
      <c r="AET303" s="59"/>
      <c r="AEU303" s="59"/>
      <c r="AEV303" s="59"/>
      <c r="AEW303" s="59"/>
      <c r="AEX303" s="59"/>
      <c r="AEY303" s="59"/>
      <c r="AEZ303" s="59"/>
      <c r="AFA303" s="59"/>
      <c r="AFB303" s="59"/>
      <c r="AFC303" s="59"/>
      <c r="AFD303" s="59"/>
      <c r="AFE303" s="59"/>
      <c r="AFF303" s="59"/>
      <c r="AFG303" s="59"/>
      <c r="AFH303" s="59"/>
      <c r="AFI303" s="59"/>
      <c r="AFJ303" s="59"/>
      <c r="AFK303" s="59"/>
      <c r="AFL303" s="59"/>
      <c r="AFM303" s="59"/>
      <c r="AFN303" s="59"/>
      <c r="AFO303" s="59"/>
      <c r="AFP303" s="59"/>
      <c r="AFQ303" s="59"/>
      <c r="AFR303" s="59"/>
      <c r="AFS303" s="59"/>
      <c r="AFT303" s="59"/>
      <c r="AFU303" s="59"/>
      <c r="AFV303" s="59"/>
      <c r="AFW303" s="59"/>
      <c r="AFX303" s="59"/>
      <c r="AFY303" s="59"/>
      <c r="AFZ303" s="59"/>
      <c r="AGA303" s="59"/>
      <c r="AGB303" s="59"/>
      <c r="AGC303" s="59"/>
      <c r="AGD303" s="59"/>
      <c r="AGE303" s="59"/>
      <c r="AGF303" s="59"/>
      <c r="AGG303" s="59"/>
      <c r="AGH303" s="59"/>
      <c r="AGI303" s="59"/>
      <c r="AGJ303" s="59"/>
      <c r="AGK303" s="59"/>
      <c r="AGL303" s="59"/>
      <c r="AGM303" s="59"/>
      <c r="AGN303" s="59"/>
      <c r="AGO303" s="59"/>
      <c r="AGP303" s="59"/>
      <c r="AGQ303" s="59"/>
      <c r="AGR303" s="59"/>
      <c r="AGS303" s="59"/>
      <c r="AGT303" s="59"/>
      <c r="AGU303" s="59"/>
      <c r="AGV303" s="59"/>
      <c r="AGW303" s="59"/>
      <c r="AGX303" s="59"/>
      <c r="AGY303" s="59"/>
      <c r="AGZ303" s="59"/>
      <c r="AHA303" s="59"/>
      <c r="AHB303" s="59"/>
      <c r="AHC303" s="59"/>
      <c r="AHD303" s="59"/>
      <c r="AHE303" s="59"/>
      <c r="AHF303" s="59"/>
      <c r="AHG303" s="59"/>
      <c r="AHH303" s="59"/>
      <c r="AHI303" s="59"/>
      <c r="AHJ303" s="59"/>
      <c r="AHK303" s="59"/>
      <c r="AHL303" s="59"/>
      <c r="AHM303" s="59"/>
      <c r="AHN303" s="59"/>
      <c r="AHO303" s="59"/>
      <c r="AHP303" s="59"/>
      <c r="AHQ303" s="59"/>
      <c r="AHR303" s="59"/>
      <c r="AHS303" s="59"/>
      <c r="AHT303" s="59"/>
      <c r="AHU303" s="59"/>
      <c r="AHV303" s="59"/>
      <c r="AHW303" s="59"/>
      <c r="AHX303" s="59"/>
      <c r="AHY303" s="59"/>
      <c r="AHZ303" s="59"/>
      <c r="AIA303" s="59"/>
      <c r="AIB303" s="59"/>
      <c r="AIC303" s="59"/>
      <c r="AID303" s="59"/>
      <c r="AIE303" s="59"/>
      <c r="AIF303" s="59"/>
      <c r="AIG303" s="59"/>
      <c r="AIH303" s="59"/>
      <c r="AII303" s="59"/>
      <c r="AIJ303" s="59"/>
      <c r="AIK303" s="59"/>
      <c r="AIL303" s="59"/>
      <c r="AIM303" s="59"/>
      <c r="AIN303" s="59"/>
      <c r="AIO303" s="59"/>
      <c r="AIP303" s="59"/>
      <c r="AIQ303" s="59"/>
      <c r="AIR303" s="59"/>
      <c r="AIS303" s="59"/>
      <c r="AIT303" s="59"/>
      <c r="AIU303" s="59"/>
      <c r="AIV303" s="59"/>
      <c r="AIW303" s="59"/>
      <c r="AIX303" s="59"/>
      <c r="AIY303" s="59"/>
      <c r="AIZ303" s="59"/>
      <c r="AJA303" s="59"/>
      <c r="AJB303" s="59"/>
      <c r="AJC303" s="59"/>
      <c r="AJD303" s="59"/>
      <c r="AJE303" s="59"/>
      <c r="AJF303" s="59"/>
      <c r="AJG303" s="59"/>
      <c r="AJH303" s="59"/>
      <c r="AJI303" s="59"/>
      <c r="AJJ303" s="59"/>
      <c r="AJK303" s="59"/>
      <c r="AJL303" s="59"/>
      <c r="AJM303" s="59"/>
      <c r="AJN303" s="59"/>
      <c r="AJO303" s="59"/>
      <c r="AJP303" s="59"/>
      <c r="AJQ303" s="59"/>
      <c r="AJR303" s="59"/>
      <c r="AJS303" s="59"/>
      <c r="AJT303" s="59"/>
      <c r="AJU303" s="59"/>
      <c r="AJV303" s="59"/>
      <c r="AJW303" s="59"/>
      <c r="AJX303" s="59"/>
      <c r="AJY303" s="59"/>
      <c r="AJZ303" s="59"/>
      <c r="AKA303" s="59"/>
      <c r="AKB303" s="59"/>
      <c r="AKC303" s="59"/>
      <c r="AKD303" s="59"/>
      <c r="AKE303" s="59"/>
      <c r="AKF303" s="59"/>
      <c r="AKG303" s="59"/>
      <c r="AKH303" s="59"/>
      <c r="AKI303" s="59"/>
      <c r="AKJ303" s="59"/>
      <c r="AKK303" s="59"/>
      <c r="AKL303" s="59"/>
      <c r="AKM303" s="59"/>
      <c r="AKN303" s="59"/>
      <c r="AKO303" s="59"/>
      <c r="AKP303" s="59"/>
      <c r="AKQ303" s="59"/>
      <c r="AKR303" s="59"/>
      <c r="AKS303" s="59"/>
      <c r="AKT303" s="59"/>
      <c r="AKU303" s="59"/>
      <c r="AKV303" s="59"/>
      <c r="AKW303" s="59"/>
      <c r="AKX303" s="59"/>
      <c r="AKY303" s="59"/>
      <c r="AKZ303" s="59"/>
      <c r="ALA303" s="59"/>
      <c r="ALB303" s="59"/>
      <c r="ALC303" s="59"/>
      <c r="ALD303" s="59"/>
      <c r="ALE303" s="59"/>
      <c r="ALF303" s="59"/>
      <c r="ALG303" s="59"/>
      <c r="ALH303" s="59"/>
      <c r="ALI303" s="59"/>
      <c r="ALJ303" s="59"/>
      <c r="ALK303" s="59"/>
      <c r="ALL303" s="59"/>
      <c r="ALM303" s="59"/>
      <c r="ALN303" s="59"/>
      <c r="ALO303" s="59"/>
      <c r="ALP303" s="59"/>
      <c r="ALQ303" s="59"/>
      <c r="ALR303" s="59"/>
      <c r="ALS303" s="59"/>
      <c r="ALT303" s="59"/>
      <c r="ALU303" s="59"/>
      <c r="ALV303" s="59"/>
      <c r="ALW303" s="59"/>
      <c r="ALX303" s="59"/>
      <c r="ALY303" s="59"/>
      <c r="ALZ303" s="59"/>
      <c r="AMA303" s="59"/>
      <c r="AMB303" s="59"/>
      <c r="AMC303" s="59"/>
      <c r="AMD303" s="59"/>
      <c r="AME303" s="59"/>
      <c r="AMF303" s="59"/>
      <c r="AMG303" s="59"/>
      <c r="AMH303" s="59"/>
      <c r="AMI303" s="59"/>
      <c r="AMJ303" s="59"/>
      <c r="AMK303" s="59"/>
      <c r="AML303" s="59"/>
      <c r="AMM303" s="59"/>
      <c r="AMN303" s="59"/>
      <c r="AMO303" s="59"/>
      <c r="AMP303" s="59"/>
      <c r="AMQ303" s="59"/>
      <c r="AMR303" s="59"/>
      <c r="AMS303" s="59"/>
      <c r="AMT303" s="59"/>
      <c r="AMU303" s="59"/>
      <c r="AMV303" s="59"/>
      <c r="AMW303" s="59"/>
      <c r="AMX303" s="59"/>
      <c r="AMY303" s="59"/>
      <c r="AMZ303" s="59"/>
      <c r="ANA303" s="59"/>
      <c r="ANB303" s="59"/>
      <c r="ANC303" s="59"/>
      <c r="AND303" s="59"/>
      <c r="ANE303" s="59"/>
      <c r="ANF303" s="59"/>
      <c r="ANG303" s="59"/>
      <c r="ANH303" s="59"/>
      <c r="ANI303" s="59"/>
      <c r="ANJ303" s="59"/>
      <c r="ANK303" s="59"/>
      <c r="ANL303" s="59"/>
      <c r="ANM303" s="59"/>
      <c r="ANN303" s="59"/>
      <c r="ANO303" s="59"/>
      <c r="ANP303" s="59"/>
      <c r="ANQ303" s="59"/>
      <c r="ANR303" s="59"/>
      <c r="ANS303" s="59"/>
      <c r="ANT303" s="59"/>
      <c r="ANU303" s="59"/>
      <c r="ANV303" s="59"/>
      <c r="ANW303" s="59"/>
      <c r="ANX303" s="59"/>
      <c r="ANY303" s="59"/>
      <c r="ANZ303" s="59"/>
      <c r="AOA303" s="59"/>
      <c r="AOB303" s="59"/>
      <c r="AOC303" s="59"/>
      <c r="AOD303" s="59"/>
      <c r="AOE303" s="59"/>
      <c r="AOF303" s="59"/>
      <c r="AOG303" s="59"/>
      <c r="AOH303" s="59"/>
      <c r="AOI303" s="59"/>
      <c r="AOJ303" s="59"/>
      <c r="AOK303" s="59"/>
      <c r="AOL303" s="59"/>
      <c r="AOM303" s="59"/>
      <c r="AON303" s="59"/>
      <c r="AOO303" s="59"/>
      <c r="AOP303" s="59"/>
      <c r="AOQ303" s="59"/>
      <c r="AOR303" s="59"/>
      <c r="AOS303" s="59"/>
      <c r="AOT303" s="59"/>
      <c r="AOU303" s="59"/>
      <c r="AOV303" s="59"/>
      <c r="AOW303" s="59"/>
      <c r="AOX303" s="59"/>
      <c r="AOY303" s="59"/>
      <c r="AOZ303" s="59"/>
      <c r="APA303" s="59"/>
      <c r="APB303" s="59"/>
      <c r="APC303" s="59"/>
      <c r="APD303" s="59"/>
      <c r="APE303" s="59"/>
      <c r="APF303" s="59"/>
      <c r="APG303" s="59"/>
      <c r="APH303" s="59"/>
      <c r="API303" s="59"/>
      <c r="APJ303" s="59"/>
      <c r="APK303" s="59"/>
      <c r="APL303" s="59"/>
      <c r="APM303" s="59"/>
      <c r="APN303" s="59"/>
      <c r="APO303" s="59"/>
      <c r="APP303" s="59"/>
      <c r="APQ303" s="59"/>
      <c r="APR303" s="59"/>
      <c r="APS303" s="59"/>
      <c r="APT303" s="59"/>
      <c r="APU303" s="59"/>
      <c r="APV303" s="59"/>
      <c r="APW303" s="59"/>
      <c r="APX303" s="59"/>
      <c r="APY303" s="59"/>
      <c r="APZ303" s="59"/>
      <c r="AQA303" s="59"/>
      <c r="AQB303" s="59"/>
      <c r="AQC303" s="59"/>
      <c r="AQD303" s="59"/>
      <c r="AQE303" s="59"/>
      <c r="AQF303" s="59"/>
      <c r="AQG303" s="59"/>
      <c r="AQH303" s="59"/>
      <c r="AQI303" s="59"/>
      <c r="AQJ303" s="59"/>
      <c r="AQK303" s="59"/>
      <c r="AQL303" s="59"/>
      <c r="AQM303" s="59"/>
      <c r="AQN303" s="59"/>
      <c r="AQO303" s="59"/>
      <c r="AQP303" s="59"/>
      <c r="AQQ303" s="59"/>
      <c r="AQR303" s="59"/>
      <c r="AQS303" s="59"/>
      <c r="AQT303" s="59"/>
      <c r="AQU303" s="59"/>
      <c r="AQV303" s="59"/>
      <c r="AQW303" s="59"/>
      <c r="AQX303" s="59"/>
      <c r="AQY303" s="59"/>
      <c r="AQZ303" s="59"/>
      <c r="ARA303" s="59"/>
      <c r="ARB303" s="59"/>
      <c r="ARC303" s="59"/>
      <c r="ARD303" s="59"/>
      <c r="ARE303" s="59"/>
      <c r="ARF303" s="59"/>
      <c r="ARG303" s="59"/>
      <c r="ARH303" s="59"/>
      <c r="ARI303" s="59"/>
      <c r="ARJ303" s="59"/>
      <c r="ARK303" s="59"/>
      <c r="ARL303" s="59"/>
      <c r="ARM303" s="59"/>
      <c r="ARN303" s="59"/>
      <c r="ARO303" s="59"/>
      <c r="ARP303" s="59"/>
      <c r="ARQ303" s="59"/>
      <c r="ARR303" s="59"/>
      <c r="ARS303" s="59"/>
      <c r="ART303" s="59"/>
      <c r="ARU303" s="59"/>
      <c r="ARV303" s="59"/>
      <c r="ARW303" s="59"/>
      <c r="ARX303" s="59"/>
      <c r="ARY303" s="59"/>
      <c r="ARZ303" s="59"/>
      <c r="ASA303" s="59"/>
      <c r="ASB303" s="59"/>
      <c r="ASC303" s="59"/>
      <c r="ASD303" s="59"/>
      <c r="ASE303" s="59"/>
      <c r="ASF303" s="59"/>
      <c r="ASG303" s="59"/>
      <c r="ASH303" s="59"/>
      <c r="ASI303" s="59"/>
      <c r="ASJ303" s="59"/>
      <c r="ASK303" s="59"/>
      <c r="ASL303" s="59"/>
      <c r="ASM303" s="59"/>
      <c r="ASN303" s="59"/>
      <c r="ASO303" s="59"/>
      <c r="ASP303" s="59"/>
      <c r="ASQ303" s="59"/>
      <c r="ASR303" s="59"/>
      <c r="ASS303" s="59"/>
      <c r="AST303" s="59"/>
      <c r="ASU303" s="59"/>
      <c r="ASV303" s="59"/>
      <c r="ASW303" s="59"/>
      <c r="ASX303" s="59"/>
      <c r="ASY303" s="59"/>
      <c r="ASZ303" s="59"/>
      <c r="ATA303" s="59"/>
      <c r="ATB303" s="59"/>
      <c r="ATC303" s="59"/>
      <c r="ATD303" s="59"/>
      <c r="ATE303" s="59"/>
      <c r="ATF303" s="59"/>
      <c r="ATG303" s="59"/>
      <c r="ATH303" s="59"/>
      <c r="ATI303" s="59"/>
      <c r="ATJ303" s="59"/>
      <c r="ATK303" s="59"/>
      <c r="ATL303" s="59"/>
      <c r="ATM303" s="59"/>
      <c r="ATN303" s="59"/>
      <c r="ATO303" s="59"/>
      <c r="ATP303" s="59"/>
      <c r="ATQ303" s="59"/>
      <c r="ATR303" s="59"/>
      <c r="ATS303" s="59"/>
      <c r="ATT303" s="59"/>
      <c r="ATU303" s="59"/>
      <c r="ATV303" s="59"/>
      <c r="ATW303" s="59"/>
      <c r="ATX303" s="59"/>
      <c r="ATY303" s="59"/>
      <c r="ATZ303" s="59"/>
      <c r="AUA303" s="59"/>
      <c r="AUB303" s="59"/>
      <c r="AUC303" s="59"/>
      <c r="AUD303" s="59"/>
      <c r="AUE303" s="59"/>
      <c r="AUF303" s="59"/>
      <c r="AUG303" s="59"/>
      <c r="AUH303" s="59"/>
      <c r="AUI303" s="59"/>
      <c r="AUJ303" s="59"/>
      <c r="AUK303" s="59"/>
      <c r="AUL303" s="59"/>
      <c r="AUM303" s="59"/>
      <c r="AUN303" s="59"/>
      <c r="AUO303" s="59"/>
      <c r="AUP303" s="59"/>
      <c r="AUQ303" s="59"/>
      <c r="AUR303" s="59"/>
      <c r="AUS303" s="59"/>
      <c r="AUT303" s="59"/>
      <c r="AUU303" s="59"/>
      <c r="AUV303" s="59"/>
      <c r="AUW303" s="59"/>
      <c r="AUX303" s="59"/>
      <c r="AUY303" s="59"/>
      <c r="AUZ303" s="59"/>
      <c r="AVA303" s="59"/>
      <c r="AVB303" s="59"/>
      <c r="AVC303" s="59"/>
      <c r="AVD303" s="59"/>
      <c r="AVE303" s="59"/>
      <c r="AVF303" s="59"/>
      <c r="AVG303" s="59"/>
      <c r="AVH303" s="59"/>
      <c r="AVI303" s="59"/>
      <c r="AVJ303" s="59"/>
      <c r="AVK303" s="59"/>
      <c r="AVL303" s="59"/>
      <c r="AVM303" s="59"/>
      <c r="AVN303" s="59"/>
      <c r="AVO303" s="59"/>
      <c r="AVP303" s="59"/>
      <c r="AVQ303" s="59"/>
      <c r="AVR303" s="59"/>
      <c r="AVS303" s="59"/>
      <c r="AVT303" s="59"/>
      <c r="AVU303" s="59"/>
      <c r="AVV303" s="59"/>
      <c r="AVW303" s="59"/>
      <c r="AVX303" s="59"/>
      <c r="AVY303" s="59"/>
      <c r="AVZ303" s="59"/>
      <c r="AWA303" s="59"/>
      <c r="AWB303" s="59"/>
      <c r="AWC303" s="59"/>
      <c r="AWD303" s="59"/>
      <c r="AWE303" s="59"/>
      <c r="AWF303" s="59"/>
      <c r="AWG303" s="59"/>
      <c r="AWH303" s="59"/>
      <c r="AWI303" s="59"/>
      <c r="AWJ303" s="59"/>
      <c r="AWK303" s="59"/>
      <c r="AWL303" s="59"/>
      <c r="AWM303" s="59"/>
      <c r="AWN303" s="59"/>
      <c r="AWO303" s="59"/>
      <c r="AWP303" s="59"/>
      <c r="AWQ303" s="59"/>
      <c r="AWR303" s="59"/>
      <c r="AWS303" s="59"/>
      <c r="AWT303" s="59"/>
      <c r="AWU303" s="59"/>
      <c r="AWV303" s="59"/>
      <c r="AWW303" s="59"/>
      <c r="AWX303" s="59"/>
      <c r="AWY303" s="59"/>
      <c r="AWZ303" s="59"/>
      <c r="AXA303" s="59"/>
      <c r="AXB303" s="59"/>
      <c r="AXC303" s="59"/>
      <c r="AXD303" s="59"/>
      <c r="AXE303" s="59"/>
      <c r="AXF303" s="59"/>
      <c r="AXG303" s="59"/>
      <c r="AXH303" s="59"/>
      <c r="AXI303" s="59"/>
      <c r="AXJ303" s="59"/>
      <c r="AXK303" s="59"/>
      <c r="AXL303" s="59"/>
      <c r="AXM303" s="59"/>
      <c r="AXN303" s="59"/>
      <c r="AXO303" s="59"/>
      <c r="AXP303" s="59"/>
      <c r="AXQ303" s="59"/>
      <c r="AXR303" s="59"/>
      <c r="AXS303" s="59"/>
      <c r="AXT303" s="59"/>
      <c r="AXU303" s="59"/>
      <c r="AXV303" s="59"/>
      <c r="AXW303" s="59"/>
      <c r="AXX303" s="59"/>
      <c r="AXY303" s="59"/>
      <c r="AXZ303" s="59"/>
      <c r="AYA303" s="59"/>
      <c r="AYB303" s="59"/>
      <c r="AYC303" s="59"/>
      <c r="AYD303" s="59"/>
      <c r="AYE303" s="59"/>
      <c r="AYF303" s="59"/>
      <c r="AYG303" s="59"/>
      <c r="AYH303" s="59"/>
      <c r="AYI303" s="59"/>
      <c r="AYJ303" s="59"/>
      <c r="AYK303" s="59"/>
      <c r="AYL303" s="59"/>
      <c r="AYM303" s="59"/>
      <c r="AYN303" s="59"/>
      <c r="AYO303" s="59"/>
      <c r="AYP303" s="59"/>
      <c r="AYQ303" s="59"/>
      <c r="AYR303" s="59"/>
      <c r="AYS303" s="59"/>
      <c r="AYT303" s="59"/>
      <c r="AYU303" s="59"/>
      <c r="AYV303" s="59"/>
      <c r="AYW303" s="59"/>
      <c r="AYX303" s="59"/>
      <c r="AYY303" s="59"/>
      <c r="AYZ303" s="59"/>
      <c r="AZA303" s="59"/>
      <c r="AZB303" s="59"/>
      <c r="AZC303" s="59"/>
      <c r="AZD303" s="59"/>
      <c r="AZE303" s="59"/>
      <c r="AZF303" s="59"/>
      <c r="AZG303" s="59"/>
      <c r="AZH303" s="59"/>
      <c r="AZI303" s="59"/>
      <c r="AZJ303" s="59"/>
      <c r="AZK303" s="59"/>
      <c r="AZL303" s="59"/>
      <c r="AZM303" s="59"/>
      <c r="AZN303" s="59"/>
      <c r="AZO303" s="59"/>
      <c r="AZP303" s="59"/>
      <c r="AZQ303" s="59"/>
      <c r="AZR303" s="59"/>
      <c r="AZS303" s="59"/>
      <c r="AZT303" s="59"/>
      <c r="AZU303" s="59"/>
      <c r="AZV303" s="59"/>
      <c r="AZW303" s="59"/>
      <c r="AZX303" s="59"/>
      <c r="AZY303" s="59"/>
      <c r="AZZ303" s="59"/>
      <c r="BAA303" s="59"/>
      <c r="BAB303" s="59"/>
      <c r="BAC303" s="59"/>
      <c r="BAD303" s="59"/>
      <c r="BAE303" s="59"/>
      <c r="BAF303" s="59"/>
      <c r="BAG303" s="59"/>
      <c r="BAH303" s="59"/>
      <c r="BAI303" s="59"/>
      <c r="BAJ303" s="59"/>
      <c r="BAK303" s="59"/>
      <c r="BAL303" s="59"/>
      <c r="BAM303" s="59"/>
      <c r="BAN303" s="59"/>
      <c r="BAO303" s="59"/>
      <c r="BAP303" s="59"/>
      <c r="BAQ303" s="59"/>
      <c r="BAR303" s="59"/>
      <c r="BAS303" s="59"/>
      <c r="BAT303" s="59"/>
      <c r="BAU303" s="59"/>
      <c r="BAV303" s="59"/>
      <c r="BAW303" s="59"/>
      <c r="BAX303" s="59"/>
      <c r="BAY303" s="59"/>
      <c r="BAZ303" s="59"/>
      <c r="BBA303" s="59"/>
      <c r="BBB303" s="59"/>
      <c r="BBC303" s="59"/>
      <c r="BBD303" s="59"/>
      <c r="BBE303" s="59"/>
      <c r="BBF303" s="59"/>
      <c r="BBG303" s="59"/>
      <c r="BBH303" s="59"/>
      <c r="BBI303" s="59"/>
      <c r="BBJ303" s="59"/>
      <c r="BBK303" s="59"/>
      <c r="BBL303" s="59"/>
      <c r="BBM303" s="59"/>
      <c r="BBN303" s="59"/>
      <c r="BBO303" s="59"/>
      <c r="BBP303" s="59"/>
      <c r="BBQ303" s="59"/>
      <c r="BBR303" s="59"/>
      <c r="BBS303" s="59"/>
      <c r="BBT303" s="59"/>
      <c r="BBU303" s="59"/>
      <c r="BBV303" s="59"/>
      <c r="BBW303" s="59"/>
      <c r="BBX303" s="59"/>
      <c r="BBY303" s="59"/>
      <c r="BBZ303" s="59"/>
      <c r="BCA303" s="59"/>
      <c r="BCB303" s="59"/>
      <c r="BCC303" s="59"/>
      <c r="BCD303" s="59"/>
      <c r="BCE303" s="59"/>
      <c r="BCF303" s="59"/>
      <c r="BCG303" s="59"/>
      <c r="BCH303" s="59"/>
      <c r="BCI303" s="59"/>
      <c r="BCJ303" s="59"/>
      <c r="BCK303" s="59"/>
      <c r="BCL303" s="59"/>
      <c r="BCM303" s="59"/>
      <c r="BCN303" s="59"/>
      <c r="BCO303" s="59"/>
      <c r="BCP303" s="59"/>
      <c r="BCQ303" s="59"/>
      <c r="BCR303" s="59"/>
      <c r="BCS303" s="59"/>
      <c r="BCT303" s="59"/>
      <c r="BCU303" s="59"/>
      <c r="BCV303" s="59"/>
      <c r="BCW303" s="59"/>
      <c r="BCX303" s="59"/>
      <c r="BCY303" s="59"/>
      <c r="BCZ303" s="59"/>
      <c r="BDA303" s="59"/>
      <c r="BDB303" s="59"/>
      <c r="BDC303" s="59"/>
      <c r="BDD303" s="59"/>
      <c r="BDE303" s="59"/>
      <c r="BDF303" s="59"/>
      <c r="BDG303" s="59"/>
      <c r="BDH303" s="59"/>
      <c r="BDI303" s="59"/>
      <c r="BDJ303" s="59"/>
      <c r="BDK303" s="59"/>
      <c r="BDL303" s="59"/>
      <c r="BDM303" s="59"/>
      <c r="BDN303" s="59"/>
      <c r="BDO303" s="59"/>
      <c r="BDP303" s="59"/>
      <c r="BDQ303" s="59"/>
      <c r="BDR303" s="59"/>
      <c r="BDS303" s="59"/>
      <c r="BDT303" s="59"/>
      <c r="BDU303" s="59"/>
      <c r="BDV303" s="59"/>
      <c r="BDW303" s="59"/>
      <c r="BDX303" s="59"/>
      <c r="BDY303" s="59"/>
      <c r="BDZ303" s="59"/>
      <c r="BEA303" s="59"/>
      <c r="BEB303" s="59"/>
      <c r="BEC303" s="59"/>
      <c r="BED303" s="59"/>
      <c r="BEE303" s="59"/>
      <c r="BEF303" s="59"/>
      <c r="BEG303" s="59"/>
      <c r="BEH303" s="59"/>
      <c r="BEI303" s="59"/>
      <c r="BEJ303" s="59"/>
      <c r="BEK303" s="59"/>
      <c r="BEL303" s="59"/>
      <c r="BEM303" s="59"/>
      <c r="BEN303" s="59"/>
      <c r="BEO303" s="59"/>
      <c r="BEP303" s="59"/>
      <c r="BEQ303" s="59"/>
      <c r="BER303" s="59"/>
      <c r="BES303" s="59"/>
      <c r="BET303" s="59"/>
      <c r="BEU303" s="59"/>
      <c r="BEV303" s="59"/>
      <c r="BEW303" s="59"/>
      <c r="BEX303" s="59"/>
      <c r="BEY303" s="59"/>
      <c r="BEZ303" s="59"/>
      <c r="BFA303" s="59"/>
      <c r="BFB303" s="59"/>
      <c r="BFC303" s="59"/>
      <c r="BFD303" s="59"/>
      <c r="BFE303" s="59"/>
      <c r="BFF303" s="59"/>
      <c r="BFG303" s="59"/>
      <c r="BFH303" s="59"/>
      <c r="BFI303" s="59"/>
      <c r="BFJ303" s="59"/>
      <c r="BFK303" s="59"/>
      <c r="BFL303" s="59"/>
      <c r="BFM303" s="59"/>
      <c r="BFN303" s="59"/>
      <c r="BFO303" s="59"/>
      <c r="BFP303" s="59"/>
      <c r="BFQ303" s="59"/>
      <c r="BFR303" s="59"/>
      <c r="BFS303" s="59"/>
      <c r="BFT303" s="59"/>
      <c r="BFU303" s="59"/>
      <c r="BFV303" s="59"/>
      <c r="BFW303" s="59"/>
      <c r="BFX303" s="59"/>
      <c r="BFY303" s="59"/>
      <c r="BFZ303" s="59"/>
      <c r="BGA303" s="59"/>
      <c r="BGB303" s="59"/>
      <c r="BGC303" s="59"/>
      <c r="BGD303" s="59"/>
      <c r="BGE303" s="59"/>
      <c r="BGF303" s="59"/>
      <c r="BGG303" s="59"/>
      <c r="BGH303" s="59"/>
      <c r="BGI303" s="59"/>
      <c r="BGJ303" s="59"/>
      <c r="BGK303" s="59"/>
      <c r="BGL303" s="59"/>
      <c r="BGM303" s="59"/>
      <c r="BGN303" s="59"/>
      <c r="BGO303" s="59"/>
      <c r="BGP303" s="59"/>
      <c r="BGQ303" s="59"/>
      <c r="BGR303" s="59"/>
      <c r="BGS303" s="59"/>
      <c r="BGT303" s="59"/>
      <c r="BGU303" s="59"/>
      <c r="BGV303" s="59"/>
      <c r="BGW303" s="59"/>
      <c r="BGX303" s="59"/>
      <c r="BGY303" s="59"/>
      <c r="BGZ303" s="59"/>
      <c r="BHA303" s="59"/>
      <c r="BHB303" s="59"/>
      <c r="BHC303" s="59"/>
      <c r="BHD303" s="59"/>
      <c r="BHE303" s="59"/>
      <c r="BHF303" s="59"/>
      <c r="BHG303" s="59"/>
      <c r="BHH303" s="59"/>
      <c r="BHI303" s="59"/>
      <c r="BHJ303" s="59"/>
      <c r="BHK303" s="59"/>
      <c r="BHL303" s="59"/>
      <c r="BHM303" s="59"/>
      <c r="BHN303" s="59"/>
      <c r="BHO303" s="59"/>
      <c r="BHP303" s="59"/>
      <c r="BHQ303" s="59"/>
      <c r="BHR303" s="59"/>
      <c r="BHS303" s="59"/>
      <c r="BHT303" s="59"/>
      <c r="BHU303" s="59"/>
      <c r="BHV303" s="59"/>
      <c r="BHW303" s="59"/>
      <c r="BHX303" s="59"/>
      <c r="BHY303" s="59"/>
      <c r="BHZ303" s="59"/>
      <c r="BIA303" s="59"/>
      <c r="BIB303" s="59"/>
      <c r="BIC303" s="59"/>
      <c r="BID303" s="59"/>
      <c r="BIE303" s="59"/>
      <c r="BIF303" s="59"/>
      <c r="BIG303" s="59"/>
      <c r="BIH303" s="59"/>
      <c r="BII303" s="59"/>
      <c r="BIJ303" s="59"/>
      <c r="BIK303" s="59"/>
      <c r="BIL303" s="59"/>
      <c r="BIM303" s="59"/>
      <c r="BIN303" s="59"/>
      <c r="BIO303" s="59"/>
      <c r="BIP303" s="59"/>
      <c r="BIQ303" s="59"/>
      <c r="BIR303" s="59"/>
      <c r="BIS303" s="59"/>
      <c r="BIT303" s="59"/>
      <c r="BIU303" s="59"/>
      <c r="BIV303" s="59"/>
      <c r="BIW303" s="59"/>
      <c r="BIX303" s="59"/>
      <c r="BIY303" s="59"/>
      <c r="BIZ303" s="59"/>
      <c r="BJA303" s="59"/>
      <c r="BJB303" s="59"/>
      <c r="BJC303" s="59"/>
      <c r="BJD303" s="59"/>
      <c r="BJE303" s="59"/>
      <c r="BJF303" s="59"/>
      <c r="BJG303" s="59"/>
      <c r="BJH303" s="59"/>
      <c r="BJI303" s="59"/>
      <c r="BJJ303" s="59"/>
      <c r="BJK303" s="59"/>
      <c r="BJL303" s="59"/>
      <c r="BJM303" s="59"/>
      <c r="BJN303" s="59"/>
      <c r="BJO303" s="59"/>
      <c r="BJP303" s="59"/>
      <c r="BJQ303" s="59"/>
      <c r="BJR303" s="59"/>
      <c r="BJS303" s="59"/>
      <c r="BJT303" s="59"/>
      <c r="BJU303" s="59"/>
      <c r="BJV303" s="59"/>
      <c r="BJW303" s="59"/>
      <c r="BJX303" s="59"/>
      <c r="BJY303" s="59"/>
      <c r="BJZ303" s="59"/>
      <c r="BKA303" s="59"/>
      <c r="BKB303" s="59"/>
      <c r="BKC303" s="59"/>
      <c r="BKD303" s="59"/>
      <c r="BKE303" s="59"/>
      <c r="BKF303" s="59"/>
      <c r="BKG303" s="59"/>
      <c r="BKH303" s="59"/>
      <c r="BKI303" s="59"/>
      <c r="BKJ303" s="59"/>
      <c r="BKK303" s="59"/>
      <c r="BKL303" s="59"/>
      <c r="BKM303" s="59"/>
      <c r="BKN303" s="59"/>
      <c r="BKO303" s="59"/>
      <c r="BKP303" s="59"/>
      <c r="BKQ303" s="59"/>
      <c r="BKR303" s="59"/>
      <c r="BKS303" s="59"/>
      <c r="BKT303" s="59"/>
      <c r="BKU303" s="59"/>
      <c r="BKV303" s="59"/>
      <c r="BKW303" s="59"/>
      <c r="BKX303" s="59"/>
      <c r="BKY303" s="59"/>
      <c r="BKZ303" s="59"/>
      <c r="BLA303" s="59"/>
      <c r="BLB303" s="59"/>
      <c r="BLC303" s="59"/>
      <c r="BLD303" s="59"/>
      <c r="BLE303" s="59"/>
      <c r="BLF303" s="59"/>
      <c r="BLG303" s="59"/>
      <c r="BLH303" s="59"/>
      <c r="BLI303" s="59"/>
      <c r="BLJ303" s="59"/>
      <c r="BLK303" s="59"/>
      <c r="BLL303" s="59"/>
      <c r="BLM303" s="59"/>
      <c r="BLN303" s="59"/>
      <c r="BLO303" s="59"/>
      <c r="BLP303" s="59"/>
      <c r="BLQ303" s="59"/>
      <c r="BLR303" s="59"/>
      <c r="BLS303" s="59"/>
      <c r="BLT303" s="59"/>
      <c r="BLU303" s="59"/>
      <c r="BLV303" s="59"/>
      <c r="BLW303" s="59"/>
      <c r="BLX303" s="59"/>
      <c r="BLY303" s="59"/>
      <c r="BLZ303" s="59"/>
      <c r="BMA303" s="59"/>
      <c r="BMB303" s="59"/>
      <c r="BMC303" s="59"/>
      <c r="BMD303" s="59"/>
      <c r="BME303" s="59"/>
      <c r="BMF303" s="59"/>
      <c r="BMG303" s="59"/>
      <c r="BMH303" s="59"/>
      <c r="BMI303" s="59"/>
      <c r="BMJ303" s="59"/>
      <c r="BMK303" s="59"/>
      <c r="BML303" s="59"/>
      <c r="BMM303" s="59"/>
      <c r="BMN303" s="59"/>
      <c r="BMO303" s="59"/>
      <c r="BMP303" s="59"/>
      <c r="BMQ303" s="59"/>
      <c r="BMR303" s="59"/>
      <c r="BMS303" s="59"/>
      <c r="BMT303" s="59"/>
      <c r="BMU303" s="59"/>
      <c r="BMV303" s="59"/>
      <c r="BMW303" s="59"/>
      <c r="BMX303" s="59"/>
      <c r="BMY303" s="59"/>
      <c r="BMZ303" s="59"/>
      <c r="BNA303" s="59"/>
      <c r="BNB303" s="59"/>
      <c r="BNC303" s="59"/>
      <c r="BND303" s="59"/>
      <c r="BNE303" s="59"/>
      <c r="BNF303" s="59"/>
      <c r="BNG303" s="59"/>
      <c r="BNH303" s="59"/>
      <c r="BNI303" s="59"/>
      <c r="BNJ303" s="59"/>
      <c r="BNK303" s="59"/>
      <c r="BNL303" s="59"/>
      <c r="BNM303" s="59"/>
      <c r="BNN303" s="59"/>
      <c r="BNO303" s="59"/>
      <c r="BNP303" s="59"/>
      <c r="BNQ303" s="59"/>
      <c r="BNR303" s="59"/>
      <c r="BNS303" s="59"/>
      <c r="BNT303" s="59"/>
      <c r="BNU303" s="59"/>
      <c r="BNV303" s="59"/>
      <c r="BNW303" s="59"/>
      <c r="BNX303" s="59"/>
      <c r="BNY303" s="59"/>
      <c r="BNZ303" s="59"/>
      <c r="BOA303" s="59"/>
      <c r="BOB303" s="59"/>
      <c r="BOC303" s="59"/>
      <c r="BOD303" s="59"/>
      <c r="BOE303" s="59"/>
      <c r="BOF303" s="59"/>
      <c r="BOG303" s="59"/>
      <c r="BOH303" s="59"/>
      <c r="BOI303" s="59"/>
      <c r="BOJ303" s="59"/>
      <c r="BOK303" s="59"/>
      <c r="BOL303" s="59"/>
      <c r="BOM303" s="59"/>
      <c r="BON303" s="59"/>
      <c r="BOO303" s="59"/>
      <c r="BOP303" s="59"/>
      <c r="BOQ303" s="59"/>
      <c r="BOR303" s="59"/>
      <c r="BOS303" s="59"/>
      <c r="BOT303" s="59"/>
      <c r="BOU303" s="59"/>
      <c r="BOV303" s="59"/>
      <c r="BOW303" s="59"/>
      <c r="BOX303" s="59"/>
      <c r="BOY303" s="59"/>
      <c r="BOZ303" s="59"/>
      <c r="BPA303" s="59"/>
      <c r="BPB303" s="59"/>
      <c r="BPC303" s="59"/>
      <c r="BPD303" s="59"/>
      <c r="BPE303" s="59"/>
      <c r="BPF303" s="59"/>
      <c r="BPG303" s="59"/>
      <c r="BPH303" s="59"/>
      <c r="BPI303" s="59"/>
      <c r="BPJ303" s="59"/>
      <c r="BPK303" s="59"/>
      <c r="BPL303" s="59"/>
      <c r="BPM303" s="59"/>
      <c r="BPN303" s="59"/>
      <c r="BPO303" s="59"/>
      <c r="BPP303" s="59"/>
      <c r="BPQ303" s="59"/>
      <c r="BPR303" s="59"/>
      <c r="BPS303" s="59"/>
      <c r="BPT303" s="59"/>
      <c r="BPU303" s="59"/>
      <c r="BPV303" s="59"/>
      <c r="BPW303" s="59"/>
      <c r="BPX303" s="59"/>
      <c r="BPY303" s="59"/>
      <c r="BPZ303" s="59"/>
      <c r="BQA303" s="59"/>
      <c r="BQB303" s="59"/>
      <c r="BQC303" s="59"/>
      <c r="BQD303" s="59"/>
      <c r="BQE303" s="59"/>
      <c r="BQF303" s="59"/>
      <c r="BQG303" s="59"/>
      <c r="BQH303" s="59"/>
      <c r="BQI303" s="59"/>
      <c r="BQJ303" s="59"/>
      <c r="BQK303" s="59"/>
      <c r="BQL303" s="59"/>
      <c r="BQM303" s="59"/>
      <c r="BQN303" s="59"/>
      <c r="BQO303" s="59"/>
      <c r="BQP303" s="59"/>
      <c r="BQQ303" s="59"/>
      <c r="BQR303" s="59"/>
      <c r="BQS303" s="59"/>
      <c r="BQT303" s="59"/>
      <c r="BQU303" s="59"/>
      <c r="BQV303" s="59"/>
      <c r="BQW303" s="59"/>
      <c r="BQX303" s="59"/>
      <c r="BQY303" s="59"/>
      <c r="BQZ303" s="59"/>
      <c r="BRA303" s="59"/>
      <c r="BRB303" s="59"/>
      <c r="BRC303" s="59"/>
      <c r="BRD303" s="59"/>
      <c r="BRE303" s="59"/>
      <c r="BRF303" s="59"/>
      <c r="BRG303" s="59"/>
      <c r="BRH303" s="59"/>
      <c r="BRI303" s="59"/>
      <c r="BRJ303" s="59"/>
      <c r="BRK303" s="59"/>
      <c r="BRL303" s="59"/>
      <c r="BRM303" s="59"/>
      <c r="BRN303" s="59"/>
      <c r="BRO303" s="59"/>
      <c r="BRP303" s="59"/>
      <c r="BRQ303" s="59"/>
      <c r="BRR303" s="59"/>
      <c r="BRS303" s="59"/>
      <c r="BRT303" s="59"/>
      <c r="BRU303" s="59"/>
      <c r="BRV303" s="59"/>
      <c r="BRW303" s="59"/>
      <c r="BRX303" s="59"/>
      <c r="BRY303" s="59"/>
      <c r="BRZ303" s="59"/>
      <c r="BSA303" s="59"/>
      <c r="BSB303" s="59"/>
      <c r="BSC303" s="59"/>
      <c r="BSD303" s="59"/>
      <c r="BSE303" s="59"/>
      <c r="BSF303" s="59"/>
      <c r="BSG303" s="59"/>
      <c r="BSH303" s="59"/>
      <c r="BSI303" s="59"/>
      <c r="BSJ303" s="59"/>
      <c r="BSK303" s="59"/>
      <c r="BSL303" s="59"/>
      <c r="BSM303" s="59"/>
      <c r="BSN303" s="59"/>
      <c r="BSO303" s="59"/>
      <c r="BSP303" s="59"/>
      <c r="BSQ303" s="59"/>
      <c r="BSR303" s="59"/>
      <c r="BSS303" s="59"/>
      <c r="BST303" s="59"/>
      <c r="BSU303" s="59"/>
      <c r="BSV303" s="59"/>
      <c r="BSW303" s="59"/>
      <c r="BSX303" s="59"/>
      <c r="BSY303" s="59"/>
      <c r="BSZ303" s="59"/>
      <c r="BTA303" s="59"/>
      <c r="BTB303" s="59"/>
      <c r="BTC303" s="59"/>
      <c r="BTD303" s="59"/>
      <c r="BTE303" s="59"/>
      <c r="BTF303" s="59"/>
      <c r="BTG303" s="59"/>
      <c r="BTH303" s="59"/>
      <c r="BTI303" s="59"/>
      <c r="BTJ303" s="59"/>
      <c r="BTK303" s="59"/>
      <c r="BTL303" s="59"/>
      <c r="BTM303" s="59"/>
      <c r="BTN303" s="59"/>
      <c r="BTO303" s="59"/>
      <c r="BTP303" s="59"/>
      <c r="BTQ303" s="59"/>
      <c r="BTR303" s="59"/>
      <c r="BTS303" s="59"/>
      <c r="BTT303" s="59"/>
      <c r="BTU303" s="59"/>
      <c r="BTV303" s="59"/>
      <c r="BTW303" s="59"/>
      <c r="BTX303" s="59"/>
      <c r="BTY303" s="59"/>
      <c r="BTZ303" s="59"/>
      <c r="BUA303" s="59"/>
      <c r="BUB303" s="59"/>
      <c r="BUC303" s="59"/>
      <c r="BUD303" s="59"/>
      <c r="BUE303" s="59"/>
      <c r="BUF303" s="59"/>
      <c r="BUG303" s="59"/>
      <c r="BUH303" s="59"/>
      <c r="BUI303" s="59"/>
      <c r="BUJ303" s="59"/>
      <c r="BUK303" s="59"/>
      <c r="BUL303" s="59"/>
      <c r="BUM303" s="59"/>
      <c r="BUN303" s="59"/>
      <c r="BUO303" s="59"/>
      <c r="BUP303" s="59"/>
      <c r="BUQ303" s="59"/>
      <c r="BUR303" s="59"/>
      <c r="BUS303" s="59"/>
      <c r="BUT303" s="59"/>
      <c r="BUU303" s="59"/>
      <c r="BUV303" s="59"/>
      <c r="BUW303" s="59"/>
      <c r="BUX303" s="59"/>
      <c r="BUY303" s="59"/>
      <c r="BUZ303" s="59"/>
      <c r="BVA303" s="59"/>
      <c r="BVB303" s="59"/>
      <c r="BVC303" s="59"/>
      <c r="BVD303" s="59"/>
      <c r="BVE303" s="59"/>
      <c r="BVF303" s="59"/>
      <c r="BVG303" s="59"/>
      <c r="BVH303" s="59"/>
      <c r="BVI303" s="59"/>
      <c r="BVJ303" s="59"/>
      <c r="BVK303" s="59"/>
      <c r="BVL303" s="59"/>
      <c r="BVM303" s="59"/>
      <c r="BVN303" s="59"/>
      <c r="BVO303" s="59"/>
      <c r="BVP303" s="59"/>
      <c r="BVQ303" s="59"/>
      <c r="BVR303" s="59"/>
      <c r="BVS303" s="59"/>
      <c r="BVT303" s="59"/>
      <c r="BVU303" s="59"/>
      <c r="BVV303" s="59"/>
      <c r="BVW303" s="59"/>
      <c r="BVX303" s="59"/>
      <c r="BVY303" s="59"/>
      <c r="BVZ303" s="59"/>
      <c r="BWA303" s="59"/>
      <c r="BWB303" s="59"/>
      <c r="BWC303" s="59"/>
      <c r="BWD303" s="59"/>
      <c r="BWE303" s="59"/>
      <c r="BWF303" s="59"/>
      <c r="BWG303" s="59"/>
      <c r="BWH303" s="59"/>
      <c r="BWI303" s="59"/>
      <c r="BWJ303" s="59"/>
      <c r="BWK303" s="59"/>
      <c r="BWL303" s="59"/>
      <c r="BWM303" s="59"/>
      <c r="BWN303" s="59"/>
      <c r="BWO303" s="59"/>
      <c r="BWP303" s="59"/>
      <c r="BWQ303" s="59"/>
      <c r="BWR303" s="59"/>
      <c r="BWS303" s="59"/>
      <c r="BWT303" s="59"/>
      <c r="BWU303" s="59"/>
      <c r="BWV303" s="59"/>
      <c r="BWW303" s="59"/>
      <c r="BWX303" s="59"/>
      <c r="BWY303" s="59"/>
      <c r="BWZ303" s="59"/>
      <c r="BXA303" s="59"/>
      <c r="BXB303" s="59"/>
      <c r="BXC303" s="59"/>
      <c r="BXD303" s="59"/>
      <c r="BXE303" s="59"/>
      <c r="BXF303" s="59"/>
      <c r="BXG303" s="59"/>
      <c r="BXH303" s="59"/>
      <c r="BXI303" s="59"/>
      <c r="BXJ303" s="59"/>
      <c r="BXK303" s="59"/>
      <c r="BXL303" s="59"/>
      <c r="BXM303" s="59"/>
      <c r="BXN303" s="59"/>
      <c r="BXO303" s="59"/>
      <c r="BXP303" s="59"/>
      <c r="BXQ303" s="59"/>
      <c r="BXR303" s="59"/>
      <c r="BXS303" s="59"/>
      <c r="BXT303" s="59"/>
      <c r="BXU303" s="59"/>
      <c r="BXV303" s="59"/>
      <c r="BXW303" s="59"/>
      <c r="BXX303" s="59"/>
      <c r="BXY303" s="59"/>
      <c r="BXZ303" s="59"/>
      <c r="BYA303" s="59"/>
      <c r="BYB303" s="59"/>
      <c r="BYC303" s="59"/>
      <c r="BYD303" s="59"/>
      <c r="BYE303" s="59"/>
      <c r="BYF303" s="59"/>
      <c r="BYG303" s="59"/>
      <c r="BYH303" s="59"/>
      <c r="BYI303" s="59"/>
      <c r="BYJ303" s="59"/>
      <c r="BYK303" s="59"/>
      <c r="BYL303" s="59"/>
      <c r="BYM303" s="59"/>
      <c r="BYN303" s="59"/>
      <c r="BYO303" s="59"/>
      <c r="BYP303" s="59"/>
      <c r="BYQ303" s="59"/>
      <c r="BYR303" s="59"/>
      <c r="BYS303" s="59"/>
      <c r="BYT303" s="59"/>
      <c r="BYU303" s="59"/>
      <c r="BYV303" s="59"/>
      <c r="BYW303" s="59"/>
      <c r="BYX303" s="59"/>
      <c r="BYY303" s="59"/>
      <c r="BYZ303" s="59"/>
      <c r="BZA303" s="59"/>
      <c r="BZB303" s="59"/>
      <c r="BZC303" s="59"/>
      <c r="BZD303" s="59"/>
      <c r="BZE303" s="59"/>
      <c r="BZF303" s="59"/>
      <c r="BZG303" s="59"/>
      <c r="BZH303" s="59"/>
      <c r="BZI303" s="59"/>
      <c r="BZJ303" s="59"/>
      <c r="BZK303" s="59"/>
      <c r="BZL303" s="59"/>
      <c r="BZM303" s="59"/>
      <c r="BZN303" s="59"/>
      <c r="BZO303" s="59"/>
      <c r="BZP303" s="59"/>
      <c r="BZQ303" s="59"/>
      <c r="BZR303" s="59"/>
      <c r="BZS303" s="59"/>
      <c r="BZT303" s="59"/>
      <c r="BZU303" s="59"/>
      <c r="BZV303" s="59"/>
      <c r="BZW303" s="59"/>
      <c r="BZX303" s="59"/>
      <c r="BZY303" s="59"/>
      <c r="BZZ303" s="59"/>
      <c r="CAA303" s="59"/>
      <c r="CAB303" s="59"/>
      <c r="CAC303" s="59"/>
      <c r="CAD303" s="59"/>
      <c r="CAE303" s="59"/>
      <c r="CAF303" s="59"/>
      <c r="CAG303" s="59"/>
      <c r="CAH303" s="59"/>
      <c r="CAI303" s="59"/>
      <c r="CAJ303" s="59"/>
      <c r="CAK303" s="59"/>
      <c r="CAL303" s="59"/>
      <c r="CAM303" s="59"/>
      <c r="CAN303" s="59"/>
      <c r="CAO303" s="59"/>
      <c r="CAP303" s="59"/>
      <c r="CAQ303" s="59"/>
      <c r="CAR303" s="59"/>
      <c r="CAS303" s="59"/>
      <c r="CAT303" s="59"/>
      <c r="CAU303" s="59"/>
      <c r="CAV303" s="59"/>
      <c r="CAW303" s="59"/>
      <c r="CAX303" s="59"/>
      <c r="CAY303" s="59"/>
      <c r="CAZ303" s="59"/>
      <c r="CBA303" s="59"/>
      <c r="CBB303" s="59"/>
      <c r="CBC303" s="59"/>
      <c r="CBD303" s="59"/>
      <c r="CBE303" s="59"/>
      <c r="CBF303" s="59"/>
      <c r="CBG303" s="59"/>
      <c r="CBH303" s="59"/>
      <c r="CBI303" s="59"/>
      <c r="CBJ303" s="59"/>
      <c r="CBK303" s="59"/>
      <c r="CBL303" s="59"/>
      <c r="CBM303" s="59"/>
      <c r="CBN303" s="59"/>
      <c r="CBO303" s="59"/>
      <c r="CBP303" s="59"/>
      <c r="CBQ303" s="59"/>
      <c r="CBR303" s="59"/>
      <c r="CBS303" s="59"/>
      <c r="CBT303" s="59"/>
      <c r="CBU303" s="59"/>
      <c r="CBV303" s="59"/>
      <c r="CBW303" s="59"/>
      <c r="CBX303" s="59"/>
      <c r="CBY303" s="59"/>
      <c r="CBZ303" s="59"/>
      <c r="CCA303" s="59"/>
      <c r="CCB303" s="59"/>
      <c r="CCC303" s="59"/>
      <c r="CCD303" s="59"/>
      <c r="CCE303" s="59"/>
      <c r="CCF303" s="59"/>
      <c r="CCG303" s="59"/>
      <c r="CCH303" s="59"/>
      <c r="CCI303" s="59"/>
      <c r="CCJ303" s="59"/>
      <c r="CCK303" s="59"/>
      <c r="CCL303" s="59"/>
      <c r="CCM303" s="59"/>
      <c r="CCN303" s="59"/>
      <c r="CCO303" s="59"/>
      <c r="CCP303" s="59"/>
      <c r="CCQ303" s="59"/>
      <c r="CCR303" s="59"/>
      <c r="CCS303" s="59"/>
      <c r="CCT303" s="59"/>
      <c r="CCU303" s="59"/>
      <c r="CCV303" s="59"/>
      <c r="CCW303" s="59"/>
      <c r="CCX303" s="59"/>
      <c r="CCY303" s="59"/>
      <c r="CCZ303" s="59"/>
      <c r="CDA303" s="59"/>
      <c r="CDB303" s="59"/>
      <c r="CDC303" s="59"/>
      <c r="CDD303" s="59"/>
      <c r="CDE303" s="59"/>
      <c r="CDF303" s="59"/>
      <c r="CDG303" s="59"/>
      <c r="CDH303" s="59"/>
      <c r="CDI303" s="59"/>
      <c r="CDJ303" s="59"/>
      <c r="CDK303" s="59"/>
      <c r="CDL303" s="59"/>
      <c r="CDM303" s="59"/>
      <c r="CDN303" s="59"/>
      <c r="CDO303" s="59"/>
      <c r="CDP303" s="59"/>
      <c r="CDQ303" s="59"/>
      <c r="CDR303" s="59"/>
      <c r="CDS303" s="59"/>
      <c r="CDT303" s="59"/>
      <c r="CDU303" s="59"/>
      <c r="CDV303" s="59"/>
      <c r="CDW303" s="59"/>
      <c r="CDX303" s="59"/>
      <c r="CDY303" s="59"/>
      <c r="CDZ303" s="59"/>
      <c r="CEA303" s="59"/>
      <c r="CEB303" s="59"/>
      <c r="CEC303" s="59"/>
      <c r="CED303" s="59"/>
      <c r="CEE303" s="59"/>
      <c r="CEF303" s="59"/>
      <c r="CEG303" s="59"/>
      <c r="CEH303" s="59"/>
      <c r="CEI303" s="59"/>
      <c r="CEJ303" s="59"/>
      <c r="CEK303" s="59"/>
      <c r="CEL303" s="59"/>
      <c r="CEM303" s="59"/>
      <c r="CEN303" s="59"/>
      <c r="CEO303" s="59"/>
      <c r="CEP303" s="59"/>
      <c r="CEQ303" s="59"/>
      <c r="CER303" s="59"/>
      <c r="CES303" s="59"/>
      <c r="CET303" s="59"/>
      <c r="CEU303" s="59"/>
      <c r="CEV303" s="59"/>
      <c r="CEW303" s="59"/>
      <c r="CEX303" s="59"/>
      <c r="CEY303" s="59"/>
      <c r="CEZ303" s="59"/>
      <c r="CFA303" s="59"/>
      <c r="CFB303" s="59"/>
      <c r="CFC303" s="59"/>
      <c r="CFD303" s="59"/>
      <c r="CFE303" s="59"/>
      <c r="CFF303" s="59"/>
      <c r="CFG303" s="59"/>
      <c r="CFH303" s="59"/>
      <c r="CFI303" s="59"/>
      <c r="CFJ303" s="59"/>
      <c r="CFK303" s="59"/>
      <c r="CFL303" s="59"/>
      <c r="CFM303" s="59"/>
      <c r="CFN303" s="59"/>
      <c r="CFO303" s="59"/>
      <c r="CFP303" s="59"/>
      <c r="CFQ303" s="59"/>
      <c r="CFR303" s="59"/>
      <c r="CFS303" s="59"/>
      <c r="CFT303" s="59"/>
      <c r="CFU303" s="59"/>
      <c r="CFV303" s="59"/>
      <c r="CFW303" s="59"/>
      <c r="CFX303" s="59"/>
      <c r="CFY303" s="59"/>
      <c r="CFZ303" s="59"/>
      <c r="CGA303" s="59"/>
      <c r="CGB303" s="59"/>
      <c r="CGC303" s="59"/>
      <c r="CGD303" s="59"/>
      <c r="CGE303" s="59"/>
      <c r="CGF303" s="59"/>
      <c r="CGG303" s="59"/>
      <c r="CGH303" s="59"/>
      <c r="CGI303" s="59"/>
      <c r="CGJ303" s="59"/>
      <c r="CGK303" s="59"/>
      <c r="CGL303" s="59"/>
      <c r="CGM303" s="59"/>
      <c r="CGN303" s="59"/>
      <c r="CGO303" s="59"/>
      <c r="CGP303" s="59"/>
      <c r="CGQ303" s="59"/>
      <c r="CGR303" s="59"/>
      <c r="CGS303" s="59"/>
      <c r="CGT303" s="59"/>
      <c r="CGU303" s="59"/>
      <c r="CGV303" s="59"/>
      <c r="CGW303" s="59"/>
      <c r="CGX303" s="59"/>
      <c r="CGY303" s="59"/>
      <c r="CGZ303" s="59"/>
      <c r="CHA303" s="59"/>
      <c r="CHB303" s="59"/>
      <c r="CHC303" s="59"/>
      <c r="CHD303" s="59"/>
      <c r="CHE303" s="59"/>
      <c r="CHF303" s="59"/>
      <c r="CHG303" s="59"/>
      <c r="CHH303" s="59"/>
      <c r="CHI303" s="59"/>
      <c r="CHJ303" s="59"/>
      <c r="CHK303" s="59"/>
      <c r="CHL303" s="59"/>
      <c r="CHM303" s="59"/>
      <c r="CHN303" s="59"/>
      <c r="CHO303" s="59"/>
      <c r="CHP303" s="59"/>
      <c r="CHQ303" s="59"/>
      <c r="CHR303" s="59"/>
      <c r="CHS303" s="59"/>
      <c r="CHT303" s="59"/>
      <c r="CHU303" s="59"/>
      <c r="CHV303" s="59"/>
      <c r="CHW303" s="59"/>
      <c r="CHX303" s="59"/>
      <c r="CHY303" s="59"/>
      <c r="CHZ303" s="59"/>
      <c r="CIA303" s="59"/>
      <c r="CIB303" s="59"/>
      <c r="CIC303" s="59"/>
      <c r="CID303" s="59"/>
      <c r="CIE303" s="59"/>
      <c r="CIF303" s="59"/>
      <c r="CIG303" s="59"/>
      <c r="CIH303" s="59"/>
      <c r="CII303" s="59"/>
      <c r="CIJ303" s="59"/>
      <c r="CIK303" s="59"/>
      <c r="CIL303" s="59"/>
      <c r="CIM303" s="59"/>
      <c r="CIN303" s="59"/>
      <c r="CIO303" s="59"/>
      <c r="CIP303" s="59"/>
      <c r="CIQ303" s="59"/>
      <c r="CIR303" s="59"/>
      <c r="CIS303" s="59"/>
      <c r="CIT303" s="59"/>
      <c r="CIU303" s="59"/>
      <c r="CIV303" s="59"/>
      <c r="CIW303" s="59"/>
      <c r="CIX303" s="59"/>
      <c r="CIY303" s="59"/>
      <c r="CIZ303" s="59"/>
      <c r="CJA303" s="59"/>
      <c r="CJB303" s="59"/>
      <c r="CJC303" s="59"/>
      <c r="CJD303" s="59"/>
      <c r="CJE303" s="59"/>
      <c r="CJF303" s="59"/>
      <c r="CJG303" s="59"/>
      <c r="CJH303" s="59"/>
      <c r="CJI303" s="59"/>
      <c r="CJJ303" s="59"/>
      <c r="CJK303" s="59"/>
      <c r="CJL303" s="59"/>
      <c r="CJM303" s="59"/>
      <c r="CJN303" s="59"/>
      <c r="CJO303" s="59"/>
      <c r="CJP303" s="59"/>
      <c r="CJQ303" s="59"/>
      <c r="CJR303" s="59"/>
      <c r="CJS303" s="59"/>
      <c r="CJT303" s="59"/>
      <c r="CJU303" s="59"/>
      <c r="CJV303" s="59"/>
      <c r="CJW303" s="59"/>
      <c r="CJX303" s="59"/>
      <c r="CJY303" s="59"/>
      <c r="CJZ303" s="59"/>
      <c r="CKA303" s="59"/>
      <c r="CKB303" s="59"/>
      <c r="CKC303" s="59"/>
      <c r="CKD303" s="59"/>
      <c r="CKE303" s="59"/>
      <c r="CKF303" s="59"/>
      <c r="CKG303" s="59"/>
      <c r="CKH303" s="59"/>
      <c r="CKI303" s="59"/>
      <c r="CKJ303" s="59"/>
      <c r="CKK303" s="59"/>
      <c r="CKL303" s="59"/>
      <c r="CKM303" s="59"/>
      <c r="CKN303" s="59"/>
      <c r="CKO303" s="59"/>
      <c r="CKP303" s="59"/>
      <c r="CKQ303" s="59"/>
      <c r="CKR303" s="59"/>
      <c r="CKS303" s="59"/>
      <c r="CKT303" s="59"/>
      <c r="CKU303" s="59"/>
      <c r="CKV303" s="59"/>
      <c r="CKW303" s="59"/>
      <c r="CKX303" s="59"/>
      <c r="CKY303" s="59"/>
      <c r="CKZ303" s="59"/>
      <c r="CLA303" s="59"/>
      <c r="CLB303" s="59"/>
      <c r="CLC303" s="59"/>
      <c r="CLD303" s="59"/>
      <c r="CLE303" s="59"/>
      <c r="CLF303" s="59"/>
      <c r="CLG303" s="59"/>
      <c r="CLH303" s="59"/>
      <c r="CLI303" s="59"/>
      <c r="CLJ303" s="59"/>
      <c r="CLK303" s="59"/>
      <c r="CLL303" s="59"/>
      <c r="CLM303" s="59"/>
      <c r="CLN303" s="59"/>
      <c r="CLO303" s="59"/>
      <c r="CLP303" s="59"/>
      <c r="CLQ303" s="59"/>
      <c r="CLR303" s="59"/>
      <c r="CLS303" s="59"/>
      <c r="CLT303" s="59"/>
      <c r="CLU303" s="59"/>
      <c r="CLV303" s="59"/>
      <c r="CLW303" s="59"/>
      <c r="CLX303" s="59"/>
      <c r="CLY303" s="59"/>
      <c r="CLZ303" s="59"/>
      <c r="CMA303" s="59"/>
      <c r="CMB303" s="59"/>
      <c r="CMC303" s="59"/>
      <c r="CMD303" s="59"/>
      <c r="CME303" s="59"/>
      <c r="CMF303" s="59"/>
      <c r="CMG303" s="59"/>
      <c r="CMH303" s="59"/>
      <c r="CMI303" s="59"/>
      <c r="CMJ303" s="59"/>
      <c r="CMK303" s="59"/>
      <c r="CML303" s="59"/>
      <c r="CMM303" s="59"/>
      <c r="CMN303" s="59"/>
      <c r="CMO303" s="59"/>
      <c r="CMP303" s="59"/>
      <c r="CMQ303" s="59"/>
      <c r="CMR303" s="59"/>
      <c r="CMS303" s="59"/>
      <c r="CMT303" s="59"/>
      <c r="CMU303" s="59"/>
      <c r="CMV303" s="59"/>
      <c r="CMW303" s="59"/>
      <c r="CMX303" s="59"/>
      <c r="CMY303" s="59"/>
      <c r="CMZ303" s="59"/>
      <c r="CNA303" s="59"/>
      <c r="CNB303" s="59"/>
      <c r="CNC303" s="59"/>
      <c r="CND303" s="59"/>
      <c r="CNE303" s="59"/>
      <c r="CNF303" s="59"/>
      <c r="CNG303" s="59"/>
      <c r="CNH303" s="59"/>
      <c r="CNI303" s="59"/>
      <c r="CNJ303" s="59"/>
      <c r="CNK303" s="59"/>
      <c r="CNL303" s="59"/>
      <c r="CNM303" s="59"/>
      <c r="CNN303" s="59"/>
      <c r="CNO303" s="59"/>
      <c r="CNP303" s="59"/>
      <c r="CNQ303" s="59"/>
      <c r="CNR303" s="59"/>
      <c r="CNS303" s="59"/>
      <c r="CNT303" s="59"/>
      <c r="CNU303" s="59"/>
      <c r="CNV303" s="59"/>
      <c r="CNW303" s="59"/>
      <c r="CNX303" s="59"/>
      <c r="CNY303" s="59"/>
      <c r="CNZ303" s="59"/>
      <c r="COA303" s="59"/>
      <c r="COB303" s="59"/>
      <c r="COC303" s="59"/>
      <c r="COD303" s="59"/>
      <c r="COE303" s="59"/>
      <c r="COF303" s="59"/>
      <c r="COG303" s="59"/>
      <c r="COH303" s="59"/>
      <c r="COI303" s="59"/>
      <c r="COJ303" s="59"/>
      <c r="COK303" s="59"/>
      <c r="COL303" s="59"/>
      <c r="COM303" s="59"/>
      <c r="CON303" s="59"/>
      <c r="COO303" s="59"/>
      <c r="COP303" s="59"/>
      <c r="COQ303" s="59"/>
      <c r="COR303" s="59"/>
      <c r="COS303" s="59"/>
      <c r="COT303" s="59"/>
      <c r="COU303" s="59"/>
      <c r="COV303" s="59"/>
      <c r="COW303" s="59"/>
      <c r="COX303" s="59"/>
      <c r="COY303" s="59"/>
      <c r="COZ303" s="59"/>
      <c r="CPA303" s="59"/>
      <c r="CPB303" s="59"/>
      <c r="CPC303" s="59"/>
      <c r="CPD303" s="59"/>
      <c r="CPE303" s="59"/>
      <c r="CPF303" s="59"/>
      <c r="CPG303" s="59"/>
      <c r="CPH303" s="59"/>
      <c r="CPI303" s="59"/>
      <c r="CPJ303" s="59"/>
      <c r="CPK303" s="59"/>
      <c r="CPL303" s="59"/>
      <c r="CPM303" s="59"/>
      <c r="CPN303" s="59"/>
      <c r="CPO303" s="59"/>
      <c r="CPP303" s="59"/>
      <c r="CPQ303" s="59"/>
      <c r="CPR303" s="59"/>
      <c r="CPS303" s="59"/>
      <c r="CPT303" s="59"/>
      <c r="CPU303" s="59"/>
      <c r="CPV303" s="59"/>
      <c r="CPW303" s="59"/>
      <c r="CPX303" s="59"/>
      <c r="CPY303" s="59"/>
      <c r="CPZ303" s="59"/>
      <c r="CQA303" s="59"/>
      <c r="CQB303" s="59"/>
      <c r="CQC303" s="59"/>
      <c r="CQD303" s="59"/>
      <c r="CQE303" s="59"/>
      <c r="CQF303" s="59"/>
      <c r="CQG303" s="59"/>
      <c r="CQH303" s="59"/>
      <c r="CQI303" s="59"/>
      <c r="CQJ303" s="59"/>
      <c r="CQK303" s="59"/>
      <c r="CQL303" s="59"/>
      <c r="CQM303" s="59"/>
      <c r="CQN303" s="59"/>
      <c r="CQO303" s="59"/>
      <c r="CQP303" s="59"/>
      <c r="CQQ303" s="59"/>
      <c r="CQR303" s="59"/>
      <c r="CQS303" s="59"/>
      <c r="CQT303" s="59"/>
      <c r="CQU303" s="59"/>
      <c r="CQV303" s="59"/>
      <c r="CQW303" s="59"/>
      <c r="CQX303" s="59"/>
      <c r="CQY303" s="59"/>
      <c r="CQZ303" s="59"/>
      <c r="CRA303" s="59"/>
      <c r="CRB303" s="59"/>
      <c r="CRC303" s="59"/>
      <c r="CRD303" s="59"/>
      <c r="CRE303" s="59"/>
      <c r="CRF303" s="59"/>
      <c r="CRG303" s="59"/>
      <c r="CRH303" s="59"/>
      <c r="CRI303" s="59"/>
      <c r="CRJ303" s="59"/>
      <c r="CRK303" s="59"/>
      <c r="CRL303" s="59"/>
      <c r="CRM303" s="59"/>
      <c r="CRN303" s="59"/>
      <c r="CRO303" s="59"/>
      <c r="CRP303" s="59"/>
      <c r="CRQ303" s="59"/>
      <c r="CRR303" s="59"/>
      <c r="CRS303" s="59"/>
      <c r="CRT303" s="59"/>
      <c r="CRU303" s="59"/>
      <c r="CRV303" s="59"/>
      <c r="CRW303" s="59"/>
      <c r="CRX303" s="59"/>
      <c r="CRY303" s="59"/>
      <c r="CRZ303" s="59"/>
      <c r="CSA303" s="59"/>
      <c r="CSB303" s="59"/>
      <c r="CSC303" s="59"/>
      <c r="CSD303" s="59"/>
      <c r="CSE303" s="59"/>
      <c r="CSF303" s="59"/>
      <c r="CSG303" s="59"/>
      <c r="CSH303" s="59"/>
      <c r="CSI303" s="59"/>
      <c r="CSJ303" s="59"/>
      <c r="CSK303" s="59"/>
      <c r="CSL303" s="59"/>
      <c r="CSM303" s="59"/>
      <c r="CSN303" s="59"/>
      <c r="CSO303" s="59"/>
      <c r="CSP303" s="59"/>
      <c r="CSQ303" s="59"/>
      <c r="CSR303" s="59"/>
      <c r="CSS303" s="59"/>
      <c r="CST303" s="59"/>
      <c r="CSU303" s="59"/>
      <c r="CSV303" s="59"/>
      <c r="CSW303" s="59"/>
      <c r="CSX303" s="59"/>
      <c r="CSY303" s="59"/>
      <c r="CSZ303" s="59"/>
      <c r="CTA303" s="59"/>
      <c r="CTB303" s="59"/>
      <c r="CTC303" s="59"/>
      <c r="CTD303" s="59"/>
      <c r="CTE303" s="59"/>
      <c r="CTF303" s="59"/>
      <c r="CTG303" s="59"/>
      <c r="CTH303" s="59"/>
      <c r="CTI303" s="59"/>
      <c r="CTJ303" s="59"/>
      <c r="CTK303" s="59"/>
      <c r="CTL303" s="59"/>
      <c r="CTM303" s="59"/>
      <c r="CTN303" s="59"/>
      <c r="CTO303" s="59"/>
      <c r="CTP303" s="59"/>
      <c r="CTQ303" s="59"/>
      <c r="CTR303" s="59"/>
      <c r="CTS303" s="59"/>
      <c r="CTT303" s="59"/>
      <c r="CTU303" s="59"/>
      <c r="CTV303" s="59"/>
      <c r="CTW303" s="59"/>
      <c r="CTX303" s="59"/>
      <c r="CTY303" s="59"/>
      <c r="CTZ303" s="59"/>
      <c r="CUA303" s="59"/>
      <c r="CUB303" s="59"/>
      <c r="CUC303" s="59"/>
      <c r="CUD303" s="59"/>
      <c r="CUE303" s="59"/>
      <c r="CUF303" s="59"/>
      <c r="CUG303" s="59"/>
      <c r="CUH303" s="59"/>
      <c r="CUI303" s="59"/>
      <c r="CUJ303" s="59"/>
      <c r="CUK303" s="59"/>
      <c r="CUL303" s="59"/>
      <c r="CUM303" s="59"/>
      <c r="CUN303" s="59"/>
      <c r="CUO303" s="59"/>
      <c r="CUP303" s="59"/>
      <c r="CUQ303" s="59"/>
      <c r="CUR303" s="59"/>
      <c r="CUS303" s="59"/>
      <c r="CUT303" s="59"/>
      <c r="CUU303" s="59"/>
      <c r="CUV303" s="59"/>
      <c r="CUW303" s="59"/>
      <c r="CUX303" s="59"/>
      <c r="CUY303" s="59"/>
      <c r="CUZ303" s="59"/>
      <c r="CVA303" s="59"/>
      <c r="CVB303" s="59"/>
      <c r="CVC303" s="59"/>
      <c r="CVD303" s="59"/>
      <c r="CVE303" s="59"/>
      <c r="CVF303" s="59"/>
      <c r="CVG303" s="59"/>
      <c r="CVH303" s="59"/>
      <c r="CVI303" s="59"/>
      <c r="CVJ303" s="59"/>
      <c r="CVK303" s="59"/>
      <c r="CVL303" s="59"/>
      <c r="CVM303" s="59"/>
      <c r="CVN303" s="59"/>
      <c r="CVO303" s="59"/>
      <c r="CVP303" s="59"/>
      <c r="CVQ303" s="59"/>
      <c r="CVR303" s="59"/>
      <c r="CVS303" s="59"/>
      <c r="CVT303" s="59"/>
      <c r="CVU303" s="59"/>
      <c r="CVV303" s="59"/>
      <c r="CVW303" s="59"/>
      <c r="CVX303" s="59"/>
      <c r="CVY303" s="59"/>
      <c r="CVZ303" s="59"/>
      <c r="CWA303" s="59"/>
      <c r="CWB303" s="59"/>
      <c r="CWC303" s="59"/>
      <c r="CWD303" s="59"/>
      <c r="CWE303" s="59"/>
      <c r="CWF303" s="59"/>
      <c r="CWG303" s="59"/>
      <c r="CWH303" s="59"/>
      <c r="CWI303" s="59"/>
      <c r="CWJ303" s="59"/>
      <c r="CWK303" s="59"/>
      <c r="CWL303" s="59"/>
      <c r="CWM303" s="59"/>
      <c r="CWN303" s="59"/>
      <c r="CWO303" s="59"/>
      <c r="CWP303" s="59"/>
      <c r="CWQ303" s="59"/>
      <c r="CWR303" s="59"/>
      <c r="CWS303" s="59"/>
      <c r="CWT303" s="59"/>
      <c r="CWU303" s="59"/>
      <c r="CWV303" s="59"/>
      <c r="CWW303" s="59"/>
      <c r="CWX303" s="59"/>
      <c r="CWY303" s="59"/>
      <c r="CWZ303" s="59"/>
      <c r="CXA303" s="59"/>
      <c r="CXB303" s="59"/>
      <c r="CXC303" s="59"/>
      <c r="CXD303" s="59"/>
      <c r="CXE303" s="59"/>
      <c r="CXF303" s="59"/>
      <c r="CXG303" s="59"/>
      <c r="CXH303" s="59"/>
      <c r="CXI303" s="59"/>
      <c r="CXJ303" s="59"/>
      <c r="CXK303" s="59"/>
      <c r="CXL303" s="59"/>
      <c r="CXM303" s="59"/>
      <c r="CXN303" s="59"/>
      <c r="CXO303" s="59"/>
      <c r="CXP303" s="59"/>
      <c r="CXQ303" s="59"/>
      <c r="CXR303" s="59"/>
      <c r="CXS303" s="59"/>
      <c r="CXT303" s="59"/>
      <c r="CXU303" s="59"/>
      <c r="CXV303" s="59"/>
      <c r="CXW303" s="59"/>
      <c r="CXX303" s="59"/>
      <c r="CXY303" s="59"/>
      <c r="CXZ303" s="59"/>
      <c r="CYA303" s="59"/>
      <c r="CYB303" s="59"/>
      <c r="CYC303" s="59"/>
      <c r="CYD303" s="59"/>
      <c r="CYE303" s="59"/>
      <c r="CYF303" s="59"/>
      <c r="CYG303" s="59"/>
      <c r="CYH303" s="59"/>
      <c r="CYI303" s="59"/>
      <c r="CYJ303" s="59"/>
      <c r="CYK303" s="59"/>
      <c r="CYL303" s="59"/>
      <c r="CYM303" s="59"/>
      <c r="CYN303" s="59"/>
      <c r="CYO303" s="59"/>
      <c r="CYP303" s="59"/>
      <c r="CYQ303" s="59"/>
      <c r="CYR303" s="59"/>
      <c r="CYS303" s="59"/>
      <c r="CYT303" s="59"/>
      <c r="CYU303" s="59"/>
      <c r="CYV303" s="59"/>
      <c r="CYW303" s="59"/>
      <c r="CYX303" s="59"/>
      <c r="CYY303" s="59"/>
      <c r="CYZ303" s="59"/>
      <c r="CZA303" s="59"/>
      <c r="CZB303" s="59"/>
      <c r="CZC303" s="59"/>
      <c r="CZD303" s="59"/>
      <c r="CZE303" s="59"/>
      <c r="CZF303" s="59"/>
      <c r="CZG303" s="59"/>
      <c r="CZH303" s="59"/>
      <c r="CZI303" s="59"/>
      <c r="CZJ303" s="59"/>
      <c r="CZK303" s="59"/>
      <c r="CZL303" s="59"/>
      <c r="CZM303" s="59"/>
      <c r="CZN303" s="59"/>
      <c r="CZO303" s="59"/>
      <c r="CZP303" s="59"/>
      <c r="CZQ303" s="59"/>
      <c r="CZR303" s="59"/>
      <c r="CZS303" s="59"/>
      <c r="CZT303" s="59"/>
      <c r="CZU303" s="59"/>
      <c r="CZV303" s="59"/>
      <c r="CZW303" s="59"/>
      <c r="CZX303" s="59"/>
      <c r="CZY303" s="59"/>
      <c r="CZZ303" s="59"/>
      <c r="DAA303" s="59"/>
      <c r="DAB303" s="59"/>
      <c r="DAC303" s="59"/>
      <c r="DAD303" s="59"/>
      <c r="DAE303" s="59"/>
      <c r="DAF303" s="59"/>
      <c r="DAG303" s="59"/>
      <c r="DAH303" s="59"/>
      <c r="DAI303" s="59"/>
      <c r="DAJ303" s="59"/>
      <c r="DAK303" s="59"/>
      <c r="DAL303" s="59"/>
      <c r="DAM303" s="59"/>
      <c r="DAN303" s="59"/>
      <c r="DAO303" s="59"/>
      <c r="DAP303" s="59"/>
      <c r="DAQ303" s="59"/>
      <c r="DAR303" s="59"/>
      <c r="DAS303" s="59"/>
      <c r="DAT303" s="59"/>
      <c r="DAU303" s="59"/>
      <c r="DAV303" s="59"/>
      <c r="DAW303" s="59"/>
      <c r="DAX303" s="59"/>
      <c r="DAY303" s="59"/>
      <c r="DAZ303" s="59"/>
      <c r="DBA303" s="59"/>
      <c r="DBB303" s="59"/>
      <c r="DBC303" s="59"/>
      <c r="DBD303" s="59"/>
      <c r="DBE303" s="59"/>
      <c r="DBF303" s="59"/>
      <c r="DBG303" s="59"/>
      <c r="DBH303" s="59"/>
      <c r="DBI303" s="59"/>
      <c r="DBJ303" s="59"/>
      <c r="DBK303" s="59"/>
      <c r="DBL303" s="59"/>
      <c r="DBM303" s="59"/>
      <c r="DBN303" s="59"/>
      <c r="DBO303" s="59"/>
      <c r="DBP303" s="59"/>
      <c r="DBQ303" s="59"/>
      <c r="DBR303" s="59"/>
      <c r="DBS303" s="59"/>
      <c r="DBT303" s="59"/>
      <c r="DBU303" s="59"/>
      <c r="DBV303" s="59"/>
      <c r="DBW303" s="59"/>
      <c r="DBX303" s="59"/>
      <c r="DBY303" s="59"/>
      <c r="DBZ303" s="59"/>
      <c r="DCA303" s="59"/>
      <c r="DCB303" s="59"/>
      <c r="DCC303" s="59"/>
      <c r="DCD303" s="59"/>
      <c r="DCE303" s="59"/>
      <c r="DCF303" s="59"/>
      <c r="DCG303" s="59"/>
      <c r="DCH303" s="59"/>
      <c r="DCI303" s="59"/>
      <c r="DCJ303" s="59"/>
      <c r="DCK303" s="59"/>
      <c r="DCL303" s="59"/>
      <c r="DCM303" s="59"/>
      <c r="DCN303" s="59"/>
      <c r="DCO303" s="59"/>
      <c r="DCP303" s="59"/>
      <c r="DCQ303" s="59"/>
      <c r="DCR303" s="59"/>
      <c r="DCS303" s="59"/>
      <c r="DCT303" s="59"/>
      <c r="DCU303" s="59"/>
      <c r="DCV303" s="59"/>
      <c r="DCW303" s="59"/>
      <c r="DCX303" s="59"/>
      <c r="DCY303" s="59"/>
      <c r="DCZ303" s="59"/>
      <c r="DDA303" s="59"/>
      <c r="DDB303" s="59"/>
      <c r="DDC303" s="59"/>
      <c r="DDD303" s="59"/>
      <c r="DDE303" s="59"/>
      <c r="DDF303" s="59"/>
      <c r="DDG303" s="59"/>
      <c r="DDH303" s="59"/>
      <c r="DDI303" s="59"/>
      <c r="DDJ303" s="59"/>
      <c r="DDK303" s="59"/>
      <c r="DDL303" s="59"/>
      <c r="DDM303" s="59"/>
      <c r="DDN303" s="59"/>
      <c r="DDO303" s="59"/>
      <c r="DDP303" s="59"/>
      <c r="DDQ303" s="59"/>
      <c r="DDR303" s="59"/>
      <c r="DDS303" s="59"/>
      <c r="DDT303" s="59"/>
      <c r="DDU303" s="59"/>
      <c r="DDV303" s="59"/>
      <c r="DDW303" s="59"/>
      <c r="DDX303" s="59"/>
      <c r="DDY303" s="59"/>
      <c r="DDZ303" s="59"/>
      <c r="DEA303" s="59"/>
      <c r="DEB303" s="59"/>
      <c r="DEC303" s="59"/>
      <c r="DED303" s="59"/>
      <c r="DEE303" s="59"/>
      <c r="DEF303" s="59"/>
      <c r="DEG303" s="59"/>
      <c r="DEH303" s="59"/>
      <c r="DEI303" s="59"/>
      <c r="DEJ303" s="59"/>
      <c r="DEK303" s="59"/>
      <c r="DEL303" s="59"/>
      <c r="DEM303" s="59"/>
      <c r="DEN303" s="59"/>
      <c r="DEO303" s="59"/>
      <c r="DEP303" s="59"/>
      <c r="DEQ303" s="59"/>
      <c r="DER303" s="59"/>
      <c r="DES303" s="59"/>
      <c r="DET303" s="59"/>
      <c r="DEU303" s="59"/>
      <c r="DEV303" s="59"/>
      <c r="DEW303" s="59"/>
      <c r="DEX303" s="59"/>
      <c r="DEY303" s="59"/>
      <c r="DEZ303" s="59"/>
      <c r="DFA303" s="59"/>
      <c r="DFB303" s="59"/>
      <c r="DFC303" s="59"/>
      <c r="DFD303" s="59"/>
      <c r="DFE303" s="59"/>
      <c r="DFF303" s="59"/>
      <c r="DFG303" s="59"/>
      <c r="DFH303" s="59"/>
      <c r="DFI303" s="59"/>
      <c r="DFJ303" s="59"/>
      <c r="DFK303" s="59"/>
      <c r="DFL303" s="59"/>
      <c r="DFM303" s="59"/>
      <c r="DFN303" s="59"/>
      <c r="DFO303" s="59"/>
      <c r="DFP303" s="59"/>
      <c r="DFQ303" s="59"/>
      <c r="DFR303" s="59"/>
      <c r="DFS303" s="59"/>
      <c r="DFT303" s="59"/>
      <c r="DFU303" s="59"/>
      <c r="DFV303" s="59"/>
      <c r="DFW303" s="59"/>
      <c r="DFX303" s="59"/>
      <c r="DFY303" s="59"/>
      <c r="DFZ303" s="59"/>
      <c r="DGA303" s="59"/>
      <c r="DGB303" s="59"/>
      <c r="DGC303" s="59"/>
      <c r="DGD303" s="59"/>
      <c r="DGE303" s="59"/>
      <c r="DGF303" s="59"/>
      <c r="DGG303" s="59"/>
      <c r="DGH303" s="59"/>
      <c r="DGI303" s="59"/>
      <c r="DGJ303" s="59"/>
      <c r="DGK303" s="59"/>
      <c r="DGL303" s="59"/>
      <c r="DGM303" s="59"/>
      <c r="DGN303" s="59"/>
      <c r="DGO303" s="59"/>
      <c r="DGP303" s="59"/>
      <c r="DGQ303" s="59"/>
      <c r="DGR303" s="59"/>
      <c r="DGS303" s="59"/>
      <c r="DGT303" s="59"/>
      <c r="DGU303" s="59"/>
      <c r="DGV303" s="59"/>
      <c r="DGW303" s="59"/>
      <c r="DGX303" s="59"/>
      <c r="DGY303" s="59"/>
      <c r="DGZ303" s="59"/>
      <c r="DHA303" s="59"/>
      <c r="DHB303" s="59"/>
      <c r="DHC303" s="59"/>
      <c r="DHD303" s="59"/>
      <c r="DHE303" s="59"/>
      <c r="DHF303" s="59"/>
      <c r="DHG303" s="59"/>
      <c r="DHH303" s="59"/>
      <c r="DHI303" s="59"/>
      <c r="DHJ303" s="59"/>
      <c r="DHK303" s="59"/>
      <c r="DHL303" s="59"/>
      <c r="DHM303" s="59"/>
      <c r="DHN303" s="59"/>
      <c r="DHO303" s="59"/>
      <c r="DHP303" s="59"/>
      <c r="DHQ303" s="59"/>
      <c r="DHR303" s="59"/>
      <c r="DHS303" s="59"/>
      <c r="DHT303" s="59"/>
      <c r="DHU303" s="59"/>
      <c r="DHV303" s="59"/>
      <c r="DHW303" s="59"/>
      <c r="DHX303" s="59"/>
      <c r="DHY303" s="59"/>
      <c r="DHZ303" s="59"/>
      <c r="DIA303" s="59"/>
      <c r="DIB303" s="59"/>
      <c r="DIC303" s="59"/>
      <c r="DID303" s="59"/>
      <c r="DIE303" s="59"/>
      <c r="DIF303" s="59"/>
      <c r="DIG303" s="59"/>
      <c r="DIH303" s="59"/>
      <c r="DII303" s="59"/>
      <c r="DIJ303" s="59"/>
      <c r="DIK303" s="59"/>
      <c r="DIL303" s="59"/>
      <c r="DIM303" s="59"/>
      <c r="DIN303" s="59"/>
      <c r="DIO303" s="59"/>
      <c r="DIP303" s="59"/>
      <c r="DIQ303" s="59"/>
      <c r="DIR303" s="59"/>
      <c r="DIS303" s="59"/>
      <c r="DIT303" s="59"/>
      <c r="DIU303" s="59"/>
      <c r="DIV303" s="59"/>
      <c r="DIW303" s="59"/>
      <c r="DIX303" s="59"/>
      <c r="DIY303" s="59"/>
      <c r="DIZ303" s="59"/>
      <c r="DJA303" s="59"/>
      <c r="DJB303" s="59"/>
      <c r="DJC303" s="59"/>
      <c r="DJD303" s="59"/>
      <c r="DJE303" s="59"/>
      <c r="DJF303" s="59"/>
      <c r="DJG303" s="59"/>
      <c r="DJH303" s="59"/>
      <c r="DJI303" s="59"/>
      <c r="DJJ303" s="59"/>
      <c r="DJK303" s="59"/>
      <c r="DJL303" s="59"/>
      <c r="DJM303" s="59"/>
      <c r="DJN303" s="59"/>
      <c r="DJO303" s="59"/>
      <c r="DJP303" s="59"/>
      <c r="DJQ303" s="59"/>
      <c r="DJR303" s="59"/>
      <c r="DJS303" s="59"/>
      <c r="DJT303" s="59"/>
      <c r="DJU303" s="59"/>
      <c r="DJV303" s="59"/>
      <c r="DJW303" s="59"/>
      <c r="DJX303" s="59"/>
      <c r="DJY303" s="59"/>
      <c r="DJZ303" s="59"/>
      <c r="DKA303" s="59"/>
      <c r="DKB303" s="59"/>
      <c r="DKC303" s="59"/>
      <c r="DKD303" s="59"/>
      <c r="DKE303" s="59"/>
      <c r="DKF303" s="59"/>
      <c r="DKG303" s="59"/>
      <c r="DKH303" s="59"/>
      <c r="DKI303" s="59"/>
      <c r="DKJ303" s="59"/>
      <c r="DKK303" s="59"/>
      <c r="DKL303" s="59"/>
      <c r="DKM303" s="59"/>
      <c r="DKN303" s="59"/>
      <c r="DKO303" s="59"/>
      <c r="DKP303" s="59"/>
      <c r="DKQ303" s="59"/>
      <c r="DKR303" s="59"/>
      <c r="DKS303" s="59"/>
      <c r="DKT303" s="59"/>
      <c r="DKU303" s="59"/>
      <c r="DKV303" s="59"/>
      <c r="DKW303" s="59"/>
      <c r="DKX303" s="59"/>
      <c r="DKY303" s="59"/>
      <c r="DKZ303" s="59"/>
      <c r="DLA303" s="59"/>
      <c r="DLB303" s="59"/>
      <c r="DLC303" s="59"/>
      <c r="DLD303" s="59"/>
      <c r="DLE303" s="59"/>
      <c r="DLF303" s="59"/>
      <c r="DLG303" s="59"/>
      <c r="DLH303" s="59"/>
      <c r="DLI303" s="59"/>
      <c r="DLJ303" s="59"/>
      <c r="DLK303" s="59"/>
      <c r="DLL303" s="59"/>
      <c r="DLM303" s="59"/>
      <c r="DLN303" s="59"/>
      <c r="DLO303" s="59"/>
      <c r="DLP303" s="59"/>
      <c r="DLQ303" s="59"/>
      <c r="DLR303" s="59"/>
      <c r="DLS303" s="59"/>
      <c r="DLT303" s="59"/>
      <c r="DLU303" s="59"/>
      <c r="DLV303" s="59"/>
      <c r="DLW303" s="59"/>
      <c r="DLX303" s="59"/>
      <c r="DLY303" s="59"/>
      <c r="DLZ303" s="59"/>
      <c r="DMA303" s="59"/>
      <c r="DMB303" s="59"/>
      <c r="DMC303" s="59"/>
      <c r="DMD303" s="59"/>
      <c r="DME303" s="59"/>
      <c r="DMF303" s="59"/>
      <c r="DMG303" s="59"/>
      <c r="DMH303" s="59"/>
      <c r="DMI303" s="59"/>
      <c r="DMJ303" s="59"/>
      <c r="DMK303" s="59"/>
      <c r="DML303" s="59"/>
      <c r="DMM303" s="59"/>
      <c r="DMN303" s="59"/>
      <c r="DMO303" s="59"/>
      <c r="DMP303" s="59"/>
      <c r="DMQ303" s="59"/>
      <c r="DMR303" s="59"/>
      <c r="DMS303" s="59"/>
      <c r="DMT303" s="59"/>
      <c r="DMU303" s="59"/>
      <c r="DMV303" s="59"/>
      <c r="DMW303" s="59"/>
      <c r="DMX303" s="59"/>
      <c r="DMY303" s="59"/>
      <c r="DMZ303" s="59"/>
      <c r="DNA303" s="59"/>
      <c r="DNB303" s="59"/>
      <c r="DNC303" s="59"/>
      <c r="DND303" s="59"/>
      <c r="DNE303" s="59"/>
      <c r="DNF303" s="59"/>
      <c r="DNG303" s="59"/>
      <c r="DNH303" s="59"/>
      <c r="DNI303" s="59"/>
      <c r="DNJ303" s="59"/>
      <c r="DNK303" s="59"/>
      <c r="DNL303" s="59"/>
      <c r="DNM303" s="59"/>
      <c r="DNN303" s="59"/>
      <c r="DNO303" s="59"/>
      <c r="DNP303" s="59"/>
      <c r="DNQ303" s="59"/>
      <c r="DNR303" s="59"/>
      <c r="DNS303" s="59"/>
      <c r="DNT303" s="59"/>
      <c r="DNU303" s="59"/>
      <c r="DNV303" s="59"/>
      <c r="DNW303" s="59"/>
      <c r="DNX303" s="59"/>
      <c r="DNY303" s="59"/>
      <c r="DNZ303" s="59"/>
      <c r="DOA303" s="59"/>
      <c r="DOB303" s="59"/>
      <c r="DOC303" s="59"/>
      <c r="DOD303" s="59"/>
      <c r="DOE303" s="59"/>
      <c r="DOF303" s="59"/>
      <c r="DOG303" s="59"/>
      <c r="DOH303" s="59"/>
      <c r="DOI303" s="59"/>
      <c r="DOJ303" s="59"/>
      <c r="DOK303" s="59"/>
      <c r="DOL303" s="59"/>
      <c r="DOM303" s="59"/>
      <c r="DON303" s="59"/>
      <c r="DOO303" s="59"/>
      <c r="DOP303" s="59"/>
      <c r="DOQ303" s="59"/>
      <c r="DOR303" s="59"/>
      <c r="DOS303" s="59"/>
      <c r="DOT303" s="59"/>
      <c r="DOU303" s="59"/>
      <c r="DOV303" s="59"/>
      <c r="DOW303" s="59"/>
      <c r="DOX303" s="59"/>
      <c r="DOY303" s="59"/>
      <c r="DOZ303" s="59"/>
      <c r="DPA303" s="59"/>
      <c r="DPB303" s="59"/>
      <c r="DPC303" s="59"/>
      <c r="DPD303" s="59"/>
      <c r="DPE303" s="59"/>
      <c r="DPF303" s="59"/>
      <c r="DPG303" s="59"/>
      <c r="DPH303" s="59"/>
      <c r="DPI303" s="59"/>
      <c r="DPJ303" s="59"/>
      <c r="DPK303" s="59"/>
      <c r="DPL303" s="59"/>
      <c r="DPM303" s="59"/>
      <c r="DPN303" s="59"/>
      <c r="DPO303" s="59"/>
      <c r="DPP303" s="59"/>
      <c r="DPQ303" s="59"/>
      <c r="DPR303" s="59"/>
      <c r="DPS303" s="59"/>
      <c r="DPT303" s="59"/>
      <c r="DPU303" s="59"/>
      <c r="DPV303" s="59"/>
      <c r="DPW303" s="59"/>
      <c r="DPX303" s="59"/>
      <c r="DPY303" s="59"/>
      <c r="DPZ303" s="59"/>
      <c r="DQA303" s="59"/>
      <c r="DQB303" s="59"/>
      <c r="DQC303" s="59"/>
      <c r="DQD303" s="59"/>
      <c r="DQE303" s="59"/>
      <c r="DQF303" s="59"/>
      <c r="DQG303" s="59"/>
      <c r="DQH303" s="59"/>
      <c r="DQI303" s="59"/>
      <c r="DQJ303" s="59"/>
      <c r="DQK303" s="59"/>
      <c r="DQL303" s="59"/>
      <c r="DQM303" s="59"/>
      <c r="DQN303" s="59"/>
      <c r="DQO303" s="59"/>
      <c r="DQP303" s="59"/>
      <c r="DQQ303" s="59"/>
      <c r="DQR303" s="59"/>
      <c r="DQS303" s="59"/>
      <c r="DQT303" s="59"/>
      <c r="DQU303" s="59"/>
      <c r="DQV303" s="59"/>
      <c r="DQW303" s="59"/>
      <c r="DQX303" s="59"/>
      <c r="DQY303" s="59"/>
      <c r="DQZ303" s="59"/>
      <c r="DRA303" s="59"/>
      <c r="DRB303" s="59"/>
      <c r="DRC303" s="59"/>
      <c r="DRD303" s="59"/>
      <c r="DRE303" s="59"/>
      <c r="DRF303" s="59"/>
      <c r="DRG303" s="59"/>
      <c r="DRH303" s="59"/>
      <c r="DRI303" s="59"/>
      <c r="DRJ303" s="59"/>
      <c r="DRK303" s="59"/>
      <c r="DRL303" s="59"/>
      <c r="DRM303" s="59"/>
      <c r="DRN303" s="59"/>
      <c r="DRO303" s="59"/>
      <c r="DRP303" s="59"/>
      <c r="DRQ303" s="59"/>
      <c r="DRR303" s="59"/>
      <c r="DRS303" s="59"/>
      <c r="DRT303" s="59"/>
      <c r="DRU303" s="59"/>
      <c r="DRV303" s="59"/>
      <c r="DRW303" s="59"/>
      <c r="DRX303" s="59"/>
      <c r="DRY303" s="59"/>
      <c r="DRZ303" s="59"/>
      <c r="DSA303" s="59"/>
      <c r="DSB303" s="59"/>
      <c r="DSC303" s="59"/>
      <c r="DSD303" s="59"/>
      <c r="DSE303" s="59"/>
      <c r="DSF303" s="59"/>
      <c r="DSG303" s="59"/>
      <c r="DSH303" s="59"/>
      <c r="DSI303" s="59"/>
      <c r="DSJ303" s="59"/>
      <c r="DSK303" s="59"/>
      <c r="DSL303" s="59"/>
      <c r="DSM303" s="59"/>
      <c r="DSN303" s="59"/>
      <c r="DSO303" s="59"/>
      <c r="DSP303" s="59"/>
      <c r="DSQ303" s="59"/>
      <c r="DSR303" s="59"/>
      <c r="DSS303" s="59"/>
      <c r="DST303" s="59"/>
      <c r="DSU303" s="59"/>
      <c r="DSV303" s="59"/>
      <c r="DSW303" s="59"/>
      <c r="DSX303" s="59"/>
      <c r="DSY303" s="59"/>
      <c r="DSZ303" s="59"/>
      <c r="DTA303" s="59"/>
      <c r="DTB303" s="59"/>
      <c r="DTC303" s="59"/>
      <c r="DTD303" s="59"/>
      <c r="DTE303" s="59"/>
      <c r="DTF303" s="59"/>
      <c r="DTG303" s="59"/>
      <c r="DTH303" s="59"/>
      <c r="DTI303" s="59"/>
      <c r="DTJ303" s="59"/>
      <c r="DTK303" s="59"/>
      <c r="DTL303" s="59"/>
      <c r="DTM303" s="59"/>
      <c r="DTN303" s="59"/>
      <c r="DTO303" s="59"/>
      <c r="DTP303" s="59"/>
      <c r="DTQ303" s="59"/>
      <c r="DTR303" s="59"/>
      <c r="DTS303" s="59"/>
      <c r="DTT303" s="59"/>
      <c r="DTU303" s="59"/>
      <c r="DTV303" s="59"/>
      <c r="DTW303" s="59"/>
      <c r="DTX303" s="59"/>
      <c r="DTY303" s="59"/>
      <c r="DTZ303" s="59"/>
      <c r="DUA303" s="59"/>
      <c r="DUB303" s="59"/>
      <c r="DUC303" s="59"/>
      <c r="DUD303" s="59"/>
      <c r="DUE303" s="59"/>
      <c r="DUF303" s="59"/>
      <c r="DUG303" s="59"/>
      <c r="DUH303" s="59"/>
      <c r="DUI303" s="59"/>
      <c r="DUJ303" s="59"/>
      <c r="DUK303" s="59"/>
      <c r="DUL303" s="59"/>
      <c r="DUM303" s="59"/>
      <c r="DUN303" s="59"/>
      <c r="DUO303" s="59"/>
      <c r="DUP303" s="59"/>
      <c r="DUQ303" s="59"/>
      <c r="DUR303" s="59"/>
      <c r="DUS303" s="59"/>
      <c r="DUT303" s="59"/>
      <c r="DUU303" s="59"/>
      <c r="DUV303" s="59"/>
      <c r="DUW303" s="59"/>
      <c r="DUX303" s="59"/>
      <c r="DUY303" s="59"/>
      <c r="DUZ303" s="59"/>
      <c r="DVA303" s="59"/>
      <c r="DVB303" s="59"/>
      <c r="DVC303" s="59"/>
      <c r="DVD303" s="59"/>
      <c r="DVE303" s="59"/>
      <c r="DVF303" s="59"/>
      <c r="DVG303" s="59"/>
      <c r="DVH303" s="59"/>
      <c r="DVI303" s="59"/>
      <c r="DVJ303" s="59"/>
      <c r="DVK303" s="59"/>
      <c r="DVL303" s="59"/>
      <c r="DVM303" s="59"/>
      <c r="DVN303" s="59"/>
      <c r="DVO303" s="59"/>
      <c r="DVP303" s="59"/>
      <c r="DVQ303" s="59"/>
      <c r="DVR303" s="59"/>
      <c r="DVS303" s="59"/>
      <c r="DVT303" s="59"/>
      <c r="DVU303" s="59"/>
      <c r="DVV303" s="59"/>
      <c r="DVW303" s="59"/>
      <c r="DVX303" s="59"/>
      <c r="DVY303" s="59"/>
      <c r="DVZ303" s="59"/>
      <c r="DWA303" s="59"/>
      <c r="DWB303" s="59"/>
      <c r="DWC303" s="59"/>
      <c r="DWD303" s="59"/>
      <c r="DWE303" s="59"/>
      <c r="DWF303" s="59"/>
      <c r="DWG303" s="59"/>
      <c r="DWH303" s="59"/>
      <c r="DWI303" s="59"/>
      <c r="DWJ303" s="59"/>
      <c r="DWK303" s="59"/>
      <c r="DWL303" s="59"/>
      <c r="DWM303" s="59"/>
      <c r="DWN303" s="59"/>
      <c r="DWO303" s="59"/>
      <c r="DWP303" s="59"/>
      <c r="DWQ303" s="59"/>
      <c r="DWR303" s="59"/>
      <c r="DWS303" s="59"/>
      <c r="DWT303" s="59"/>
      <c r="DWU303" s="59"/>
      <c r="DWV303" s="59"/>
      <c r="DWW303" s="59"/>
      <c r="DWX303" s="59"/>
      <c r="DWY303" s="59"/>
      <c r="DWZ303" s="59"/>
      <c r="DXA303" s="59"/>
      <c r="DXB303" s="59"/>
      <c r="DXC303" s="59"/>
      <c r="DXD303" s="59"/>
      <c r="DXE303" s="59"/>
      <c r="DXF303" s="59"/>
      <c r="DXG303" s="59"/>
      <c r="DXH303" s="59"/>
      <c r="DXI303" s="59"/>
      <c r="DXJ303" s="59"/>
      <c r="DXK303" s="59"/>
      <c r="DXL303" s="59"/>
      <c r="DXM303" s="59"/>
      <c r="DXN303" s="59"/>
      <c r="DXO303" s="59"/>
      <c r="DXP303" s="59"/>
      <c r="DXQ303" s="59"/>
      <c r="DXR303" s="59"/>
      <c r="DXS303" s="59"/>
      <c r="DXT303" s="59"/>
      <c r="DXU303" s="59"/>
      <c r="DXV303" s="59"/>
      <c r="DXW303" s="59"/>
      <c r="DXX303" s="59"/>
      <c r="DXY303" s="59"/>
      <c r="DXZ303" s="59"/>
      <c r="DYA303" s="59"/>
      <c r="DYB303" s="59"/>
      <c r="DYC303" s="59"/>
      <c r="DYD303" s="59"/>
      <c r="DYE303" s="59"/>
      <c r="DYF303" s="59"/>
      <c r="DYG303" s="59"/>
      <c r="DYH303" s="59"/>
      <c r="DYI303" s="59"/>
      <c r="DYJ303" s="59"/>
      <c r="DYK303" s="59"/>
      <c r="DYL303" s="59"/>
      <c r="DYM303" s="59"/>
      <c r="DYN303" s="59"/>
      <c r="DYO303" s="59"/>
      <c r="DYP303" s="59"/>
      <c r="DYQ303" s="59"/>
      <c r="DYR303" s="59"/>
      <c r="DYS303" s="59"/>
      <c r="DYT303" s="59"/>
      <c r="DYU303" s="59"/>
      <c r="DYV303" s="59"/>
      <c r="DYW303" s="59"/>
      <c r="DYX303" s="59"/>
      <c r="DYY303" s="59"/>
      <c r="DYZ303" s="59"/>
      <c r="DZA303" s="59"/>
      <c r="DZB303" s="59"/>
      <c r="DZC303" s="59"/>
      <c r="DZD303" s="59"/>
      <c r="DZE303" s="59"/>
      <c r="DZF303" s="59"/>
      <c r="DZG303" s="59"/>
      <c r="DZH303" s="59"/>
      <c r="DZI303" s="59"/>
      <c r="DZJ303" s="59"/>
      <c r="DZK303" s="59"/>
      <c r="DZL303" s="59"/>
      <c r="DZM303" s="59"/>
      <c r="DZN303" s="59"/>
      <c r="DZO303" s="59"/>
      <c r="DZP303" s="59"/>
      <c r="DZQ303" s="59"/>
      <c r="DZR303" s="59"/>
      <c r="DZS303" s="59"/>
      <c r="DZT303" s="59"/>
      <c r="DZU303" s="59"/>
      <c r="DZV303" s="59"/>
      <c r="DZW303" s="59"/>
      <c r="DZX303" s="59"/>
      <c r="DZY303" s="59"/>
      <c r="DZZ303" s="59"/>
      <c r="EAA303" s="59"/>
      <c r="EAB303" s="59"/>
      <c r="EAC303" s="59"/>
      <c r="EAD303" s="59"/>
      <c r="EAE303" s="59"/>
      <c r="EAF303" s="59"/>
      <c r="EAG303" s="59"/>
      <c r="EAH303" s="59"/>
      <c r="EAI303" s="59"/>
      <c r="EAJ303" s="59"/>
      <c r="EAK303" s="59"/>
      <c r="EAL303" s="59"/>
      <c r="EAM303" s="59"/>
      <c r="EAN303" s="59"/>
      <c r="EAO303" s="59"/>
      <c r="EAP303" s="59"/>
      <c r="EAQ303" s="59"/>
      <c r="EAR303" s="59"/>
      <c r="EAS303" s="59"/>
      <c r="EAT303" s="59"/>
      <c r="EAU303" s="59"/>
      <c r="EAV303" s="59"/>
      <c r="EAW303" s="59"/>
      <c r="EAX303" s="59"/>
      <c r="EAY303" s="59"/>
      <c r="EAZ303" s="59"/>
      <c r="EBA303" s="59"/>
      <c r="EBB303" s="59"/>
      <c r="EBC303" s="59"/>
      <c r="EBD303" s="59"/>
      <c r="EBE303" s="59"/>
      <c r="EBF303" s="59"/>
      <c r="EBG303" s="59"/>
      <c r="EBH303" s="59"/>
      <c r="EBI303" s="59"/>
      <c r="EBJ303" s="59"/>
      <c r="EBK303" s="59"/>
      <c r="EBL303" s="59"/>
      <c r="EBM303" s="59"/>
      <c r="EBN303" s="59"/>
      <c r="EBO303" s="59"/>
      <c r="EBP303" s="59"/>
      <c r="EBQ303" s="59"/>
      <c r="EBR303" s="59"/>
      <c r="EBS303" s="59"/>
      <c r="EBT303" s="59"/>
      <c r="EBU303" s="59"/>
      <c r="EBV303" s="59"/>
      <c r="EBW303" s="59"/>
      <c r="EBX303" s="59"/>
      <c r="EBY303" s="59"/>
      <c r="EBZ303" s="59"/>
      <c r="ECA303" s="59"/>
      <c r="ECB303" s="59"/>
      <c r="ECC303" s="59"/>
      <c r="ECD303" s="59"/>
      <c r="ECE303" s="59"/>
      <c r="ECF303" s="59"/>
      <c r="ECG303" s="59"/>
      <c r="ECH303" s="59"/>
      <c r="ECI303" s="59"/>
      <c r="ECJ303" s="59"/>
      <c r="ECK303" s="59"/>
      <c r="ECL303" s="59"/>
      <c r="ECM303" s="59"/>
      <c r="ECN303" s="59"/>
      <c r="ECO303" s="59"/>
      <c r="ECP303" s="59"/>
      <c r="ECQ303" s="59"/>
      <c r="ECR303" s="59"/>
      <c r="ECS303" s="59"/>
      <c r="ECT303" s="59"/>
      <c r="ECU303" s="59"/>
      <c r="ECV303" s="59"/>
      <c r="ECW303" s="59"/>
      <c r="ECX303" s="59"/>
      <c r="ECY303" s="59"/>
      <c r="ECZ303" s="59"/>
      <c r="EDA303" s="59"/>
      <c r="EDB303" s="59"/>
      <c r="EDC303" s="59"/>
      <c r="EDD303" s="59"/>
      <c r="EDE303" s="59"/>
      <c r="EDF303" s="59"/>
      <c r="EDG303" s="59"/>
      <c r="EDH303" s="59"/>
      <c r="EDI303" s="59"/>
      <c r="EDJ303" s="59"/>
      <c r="EDK303" s="59"/>
      <c r="EDL303" s="59"/>
      <c r="EDM303" s="59"/>
      <c r="EDN303" s="59"/>
      <c r="EDO303" s="59"/>
      <c r="EDP303" s="59"/>
      <c r="EDQ303" s="59"/>
      <c r="EDR303" s="59"/>
      <c r="EDS303" s="59"/>
      <c r="EDT303" s="59"/>
      <c r="EDU303" s="59"/>
      <c r="EDV303" s="59"/>
      <c r="EDW303" s="59"/>
      <c r="EDX303" s="59"/>
      <c r="EDY303" s="59"/>
      <c r="EDZ303" s="59"/>
      <c r="EEA303" s="59"/>
      <c r="EEB303" s="59"/>
      <c r="EEC303" s="59"/>
      <c r="EED303" s="59"/>
      <c r="EEE303" s="59"/>
      <c r="EEF303" s="59"/>
      <c r="EEG303" s="59"/>
      <c r="EEH303" s="59"/>
      <c r="EEI303" s="59"/>
      <c r="EEJ303" s="59"/>
      <c r="EEK303" s="59"/>
      <c r="EEL303" s="59"/>
      <c r="EEM303" s="59"/>
      <c r="EEN303" s="59"/>
      <c r="EEO303" s="59"/>
      <c r="EEP303" s="59"/>
      <c r="EEQ303" s="59"/>
      <c r="EER303" s="59"/>
      <c r="EES303" s="59"/>
      <c r="EET303" s="59"/>
      <c r="EEU303" s="59"/>
      <c r="EEV303" s="59"/>
      <c r="EEW303" s="59"/>
      <c r="EEX303" s="59"/>
      <c r="EEY303" s="59"/>
      <c r="EEZ303" s="59"/>
      <c r="EFA303" s="59"/>
      <c r="EFB303" s="59"/>
      <c r="EFC303" s="59"/>
      <c r="EFD303" s="59"/>
      <c r="EFE303" s="59"/>
      <c r="EFF303" s="59"/>
      <c r="EFG303" s="59"/>
      <c r="EFH303" s="59"/>
      <c r="EFI303" s="59"/>
      <c r="EFJ303" s="59"/>
      <c r="EFK303" s="59"/>
      <c r="EFL303" s="59"/>
      <c r="EFM303" s="59"/>
      <c r="EFN303" s="59"/>
      <c r="EFO303" s="59"/>
      <c r="EFP303" s="59"/>
      <c r="EFQ303" s="59"/>
      <c r="EFR303" s="59"/>
      <c r="EFS303" s="59"/>
      <c r="EFT303" s="59"/>
      <c r="EFU303" s="59"/>
      <c r="EFV303" s="59"/>
      <c r="EFW303" s="59"/>
      <c r="EFX303" s="59"/>
      <c r="EFY303" s="59"/>
      <c r="EFZ303" s="59"/>
      <c r="EGA303" s="59"/>
      <c r="EGB303" s="59"/>
      <c r="EGC303" s="59"/>
      <c r="EGD303" s="59"/>
      <c r="EGE303" s="59"/>
      <c r="EGF303" s="59"/>
      <c r="EGG303" s="59"/>
      <c r="EGH303" s="59"/>
      <c r="EGI303" s="59"/>
      <c r="EGJ303" s="59"/>
      <c r="EGK303" s="59"/>
      <c r="EGL303" s="59"/>
      <c r="EGM303" s="59"/>
      <c r="EGN303" s="59"/>
      <c r="EGO303" s="59"/>
      <c r="EGP303" s="59"/>
      <c r="EGQ303" s="59"/>
      <c r="EGR303" s="59"/>
      <c r="EGS303" s="59"/>
      <c r="EGT303" s="59"/>
      <c r="EGU303" s="59"/>
      <c r="EGV303" s="59"/>
      <c r="EGW303" s="59"/>
      <c r="EGX303" s="59"/>
      <c r="EGY303" s="59"/>
      <c r="EGZ303" s="59"/>
      <c r="EHA303" s="59"/>
      <c r="EHB303" s="59"/>
      <c r="EHC303" s="59"/>
      <c r="EHD303" s="59"/>
      <c r="EHE303" s="59"/>
      <c r="EHF303" s="59"/>
      <c r="EHG303" s="59"/>
      <c r="EHH303" s="59"/>
      <c r="EHI303" s="59"/>
      <c r="EHJ303" s="59"/>
      <c r="EHK303" s="59"/>
      <c r="EHL303" s="59"/>
      <c r="EHM303" s="59"/>
      <c r="EHN303" s="59"/>
      <c r="EHO303" s="59"/>
      <c r="EHP303" s="59"/>
      <c r="EHQ303" s="59"/>
      <c r="EHR303" s="59"/>
      <c r="EHS303" s="59"/>
      <c r="EHT303" s="59"/>
      <c r="EHU303" s="59"/>
      <c r="EHV303" s="59"/>
      <c r="EHW303" s="59"/>
      <c r="EHX303" s="59"/>
      <c r="EHY303" s="59"/>
      <c r="EHZ303" s="59"/>
      <c r="EIA303" s="59"/>
      <c r="EIB303" s="59"/>
      <c r="EIC303" s="59"/>
      <c r="EID303" s="59"/>
      <c r="EIE303" s="59"/>
      <c r="EIF303" s="59"/>
      <c r="EIG303" s="59"/>
      <c r="EIH303" s="59"/>
      <c r="EII303" s="59"/>
      <c r="EIJ303" s="59"/>
      <c r="EIK303" s="59"/>
      <c r="EIL303" s="59"/>
      <c r="EIM303" s="59"/>
      <c r="EIN303" s="59"/>
      <c r="EIO303" s="59"/>
      <c r="EIP303" s="59"/>
      <c r="EIQ303" s="59"/>
      <c r="EIR303" s="59"/>
      <c r="EIS303" s="59"/>
      <c r="EIT303" s="59"/>
      <c r="EIU303" s="59"/>
      <c r="EIV303" s="59"/>
      <c r="EIW303" s="59"/>
      <c r="EIX303" s="59"/>
      <c r="EIY303" s="59"/>
      <c r="EIZ303" s="59"/>
      <c r="EJA303" s="59"/>
      <c r="EJB303" s="59"/>
      <c r="EJC303" s="59"/>
      <c r="EJD303" s="59"/>
      <c r="EJE303" s="59"/>
      <c r="EJF303" s="59"/>
      <c r="EJG303" s="59"/>
      <c r="EJH303" s="59"/>
      <c r="EJI303" s="59"/>
      <c r="EJJ303" s="59"/>
      <c r="EJK303" s="59"/>
      <c r="EJL303" s="59"/>
      <c r="EJM303" s="59"/>
      <c r="EJN303" s="59"/>
      <c r="EJO303" s="59"/>
      <c r="EJP303" s="59"/>
      <c r="EJQ303" s="59"/>
      <c r="EJR303" s="59"/>
      <c r="EJS303" s="59"/>
      <c r="EJT303" s="59"/>
      <c r="EJU303" s="59"/>
      <c r="EJV303" s="59"/>
      <c r="EJW303" s="59"/>
      <c r="EJX303" s="59"/>
      <c r="EJY303" s="59"/>
      <c r="EJZ303" s="59"/>
      <c r="EKA303" s="59"/>
      <c r="EKB303" s="59"/>
      <c r="EKC303" s="59"/>
      <c r="EKD303" s="59"/>
      <c r="EKE303" s="59"/>
      <c r="EKF303" s="59"/>
      <c r="EKG303" s="59"/>
      <c r="EKH303" s="59"/>
      <c r="EKI303" s="59"/>
      <c r="EKJ303" s="59"/>
      <c r="EKK303" s="59"/>
      <c r="EKL303" s="59"/>
      <c r="EKM303" s="59"/>
      <c r="EKN303" s="59"/>
      <c r="EKO303" s="59"/>
      <c r="EKP303" s="59"/>
      <c r="EKQ303" s="59"/>
      <c r="EKR303" s="59"/>
      <c r="EKS303" s="59"/>
      <c r="EKT303" s="59"/>
      <c r="EKU303" s="59"/>
      <c r="EKV303" s="59"/>
      <c r="EKW303" s="59"/>
      <c r="EKX303" s="59"/>
      <c r="EKY303" s="59"/>
      <c r="EKZ303" s="59"/>
      <c r="ELA303" s="59"/>
      <c r="ELB303" s="59"/>
      <c r="ELC303" s="59"/>
      <c r="ELD303" s="59"/>
      <c r="ELE303" s="59"/>
      <c r="ELF303" s="59"/>
      <c r="ELG303" s="59"/>
      <c r="ELH303" s="59"/>
      <c r="ELI303" s="59"/>
      <c r="ELJ303" s="59"/>
      <c r="ELK303" s="59"/>
      <c r="ELL303" s="59"/>
      <c r="ELM303" s="59"/>
      <c r="ELN303" s="59"/>
      <c r="ELO303" s="59"/>
      <c r="ELP303" s="59"/>
      <c r="ELQ303" s="59"/>
      <c r="ELR303" s="59"/>
      <c r="ELS303" s="59"/>
      <c r="ELT303" s="59"/>
      <c r="ELU303" s="59"/>
      <c r="ELV303" s="59"/>
      <c r="ELW303" s="59"/>
      <c r="ELX303" s="59"/>
      <c r="ELY303" s="59"/>
      <c r="ELZ303" s="59"/>
      <c r="EMA303" s="59"/>
      <c r="EMB303" s="59"/>
      <c r="EMC303" s="59"/>
      <c r="EMD303" s="59"/>
      <c r="EME303" s="59"/>
      <c r="EMF303" s="59"/>
      <c r="EMG303" s="59"/>
      <c r="EMH303" s="59"/>
      <c r="EMI303" s="59"/>
      <c r="EMJ303" s="59"/>
      <c r="EMK303" s="59"/>
      <c r="EML303" s="59"/>
      <c r="EMM303" s="59"/>
      <c r="EMN303" s="59"/>
      <c r="EMO303" s="59"/>
      <c r="EMP303" s="59"/>
      <c r="EMQ303" s="59"/>
      <c r="EMR303" s="59"/>
      <c r="EMS303" s="59"/>
      <c r="EMT303" s="59"/>
      <c r="EMU303" s="59"/>
      <c r="EMV303" s="59"/>
      <c r="EMW303" s="59"/>
      <c r="EMX303" s="59"/>
      <c r="EMY303" s="59"/>
      <c r="EMZ303" s="59"/>
      <c r="ENA303" s="59"/>
      <c r="ENB303" s="59"/>
      <c r="ENC303" s="59"/>
      <c r="END303" s="59"/>
      <c r="ENE303" s="59"/>
      <c r="ENF303" s="59"/>
      <c r="ENG303" s="59"/>
      <c r="ENH303" s="59"/>
      <c r="ENI303" s="59"/>
      <c r="ENJ303" s="59"/>
      <c r="ENK303" s="59"/>
      <c r="ENL303" s="59"/>
      <c r="ENM303" s="59"/>
      <c r="ENN303" s="59"/>
      <c r="ENO303" s="59"/>
      <c r="ENP303" s="59"/>
      <c r="ENQ303" s="59"/>
      <c r="ENR303" s="59"/>
      <c r="ENS303" s="59"/>
      <c r="ENT303" s="59"/>
      <c r="ENU303" s="59"/>
      <c r="ENV303" s="59"/>
      <c r="ENW303" s="59"/>
      <c r="ENX303" s="59"/>
      <c r="ENY303" s="59"/>
      <c r="ENZ303" s="59"/>
      <c r="EOA303" s="59"/>
      <c r="EOB303" s="59"/>
      <c r="EOC303" s="59"/>
      <c r="EOD303" s="59"/>
      <c r="EOE303" s="59"/>
      <c r="EOF303" s="59"/>
      <c r="EOG303" s="59"/>
      <c r="EOH303" s="59"/>
      <c r="EOI303" s="59"/>
      <c r="EOJ303" s="59"/>
      <c r="EOK303" s="59"/>
      <c r="EOL303" s="59"/>
      <c r="EOM303" s="59"/>
      <c r="EON303" s="59"/>
      <c r="EOO303" s="59"/>
      <c r="EOP303" s="59"/>
      <c r="EOQ303" s="59"/>
      <c r="EOR303" s="59"/>
      <c r="EOS303" s="59"/>
      <c r="EOT303" s="59"/>
      <c r="EOU303" s="59"/>
      <c r="EOV303" s="59"/>
      <c r="EOW303" s="59"/>
      <c r="EOX303" s="59"/>
      <c r="EOY303" s="59"/>
      <c r="EOZ303" s="59"/>
      <c r="EPA303" s="59"/>
      <c r="EPB303" s="59"/>
      <c r="EPC303" s="59"/>
      <c r="EPD303" s="59"/>
      <c r="EPE303" s="59"/>
      <c r="EPF303" s="59"/>
      <c r="EPG303" s="59"/>
      <c r="EPH303" s="59"/>
      <c r="EPI303" s="59"/>
      <c r="EPJ303" s="59"/>
      <c r="EPK303" s="59"/>
      <c r="EPL303" s="59"/>
      <c r="EPM303" s="59"/>
      <c r="EPN303" s="59"/>
      <c r="EPO303" s="59"/>
      <c r="EPP303" s="59"/>
      <c r="EPQ303" s="59"/>
      <c r="EPR303" s="59"/>
      <c r="EPS303" s="59"/>
      <c r="EPT303" s="59"/>
      <c r="EPU303" s="59"/>
      <c r="EPV303" s="59"/>
      <c r="EPW303" s="59"/>
      <c r="EPX303" s="59"/>
      <c r="EPY303" s="59"/>
      <c r="EPZ303" s="59"/>
      <c r="EQA303" s="59"/>
      <c r="EQB303" s="59"/>
      <c r="EQC303" s="59"/>
      <c r="EQD303" s="59"/>
      <c r="EQE303" s="59"/>
      <c r="EQF303" s="59"/>
      <c r="EQG303" s="59"/>
      <c r="EQH303" s="59"/>
      <c r="EQI303" s="59"/>
      <c r="EQJ303" s="59"/>
      <c r="EQK303" s="59"/>
      <c r="EQL303" s="59"/>
      <c r="EQM303" s="59"/>
      <c r="EQN303" s="59"/>
      <c r="EQO303" s="59"/>
      <c r="EQP303" s="59"/>
      <c r="EQQ303" s="59"/>
      <c r="EQR303" s="59"/>
      <c r="EQS303" s="59"/>
      <c r="EQT303" s="59"/>
      <c r="EQU303" s="59"/>
      <c r="EQV303" s="59"/>
      <c r="EQW303" s="59"/>
      <c r="EQX303" s="59"/>
      <c r="EQY303" s="59"/>
      <c r="EQZ303" s="59"/>
      <c r="ERA303" s="59"/>
      <c r="ERB303" s="59"/>
      <c r="ERC303" s="59"/>
      <c r="ERD303" s="59"/>
      <c r="ERE303" s="59"/>
      <c r="ERF303" s="59"/>
      <c r="ERG303" s="59"/>
      <c r="ERH303" s="59"/>
      <c r="ERI303" s="59"/>
      <c r="ERJ303" s="59"/>
      <c r="ERK303" s="59"/>
      <c r="ERL303" s="59"/>
      <c r="ERM303" s="59"/>
      <c r="ERN303" s="59"/>
      <c r="ERO303" s="59"/>
      <c r="ERP303" s="59"/>
      <c r="ERQ303" s="59"/>
      <c r="ERR303" s="59"/>
      <c r="ERS303" s="59"/>
      <c r="ERT303" s="59"/>
      <c r="ERU303" s="59"/>
      <c r="ERV303" s="59"/>
      <c r="ERW303" s="59"/>
      <c r="ERX303" s="59"/>
      <c r="ERY303" s="59"/>
      <c r="ERZ303" s="59"/>
      <c r="ESA303" s="59"/>
      <c r="ESB303" s="59"/>
      <c r="ESC303" s="59"/>
      <c r="ESD303" s="59"/>
      <c r="ESE303" s="59"/>
      <c r="ESF303" s="59"/>
      <c r="ESG303" s="59"/>
      <c r="ESH303" s="59"/>
      <c r="ESI303" s="59"/>
      <c r="ESJ303" s="59"/>
      <c r="ESK303" s="59"/>
      <c r="ESL303" s="59"/>
      <c r="ESM303" s="59"/>
      <c r="ESN303" s="59"/>
      <c r="ESO303" s="59"/>
      <c r="ESP303" s="59"/>
      <c r="ESQ303" s="59"/>
      <c r="ESR303" s="59"/>
      <c r="ESS303" s="59"/>
      <c r="EST303" s="59"/>
      <c r="ESU303" s="59"/>
      <c r="ESV303" s="59"/>
      <c r="ESW303" s="59"/>
      <c r="ESX303" s="59"/>
      <c r="ESY303" s="59"/>
      <c r="ESZ303" s="59"/>
      <c r="ETA303" s="59"/>
      <c r="ETB303" s="59"/>
      <c r="ETC303" s="59"/>
      <c r="ETD303" s="59"/>
      <c r="ETE303" s="59"/>
      <c r="ETF303" s="59"/>
      <c r="ETG303" s="59"/>
      <c r="ETH303" s="59"/>
      <c r="ETI303" s="59"/>
      <c r="ETJ303" s="59"/>
      <c r="ETK303" s="59"/>
      <c r="ETL303" s="59"/>
      <c r="ETM303" s="59"/>
      <c r="ETN303" s="59"/>
      <c r="ETO303" s="59"/>
      <c r="ETP303" s="59"/>
      <c r="ETQ303" s="59"/>
      <c r="ETR303" s="59"/>
      <c r="ETS303" s="59"/>
      <c r="ETT303" s="59"/>
      <c r="ETU303" s="59"/>
      <c r="ETV303" s="59"/>
      <c r="ETW303" s="59"/>
      <c r="ETX303" s="59"/>
      <c r="ETY303" s="59"/>
      <c r="ETZ303" s="59"/>
      <c r="EUA303" s="59"/>
      <c r="EUB303" s="59"/>
      <c r="EUC303" s="59"/>
      <c r="EUD303" s="59"/>
      <c r="EUE303" s="59"/>
      <c r="EUF303" s="59"/>
      <c r="EUG303" s="59"/>
      <c r="EUH303" s="59"/>
      <c r="EUI303" s="59"/>
      <c r="EUJ303" s="59"/>
      <c r="EUK303" s="59"/>
      <c r="EUL303" s="59"/>
      <c r="EUM303" s="59"/>
      <c r="EUN303" s="59"/>
      <c r="EUO303" s="59"/>
      <c r="EUP303" s="59"/>
      <c r="EUQ303" s="59"/>
      <c r="EUR303" s="59"/>
      <c r="EUS303" s="59"/>
      <c r="EUT303" s="59"/>
      <c r="EUU303" s="59"/>
      <c r="EUV303" s="59"/>
      <c r="EUW303" s="59"/>
      <c r="EUX303" s="59"/>
      <c r="EUY303" s="59"/>
      <c r="EUZ303" s="59"/>
      <c r="EVA303" s="59"/>
      <c r="EVB303" s="59"/>
      <c r="EVC303" s="59"/>
      <c r="EVD303" s="59"/>
      <c r="EVE303" s="59"/>
      <c r="EVF303" s="59"/>
      <c r="EVG303" s="59"/>
      <c r="EVH303" s="59"/>
      <c r="EVI303" s="59"/>
      <c r="EVJ303" s="59"/>
      <c r="EVK303" s="59"/>
      <c r="EVL303" s="59"/>
      <c r="EVM303" s="59"/>
      <c r="EVN303" s="59"/>
      <c r="EVO303" s="59"/>
      <c r="EVP303" s="59"/>
      <c r="EVQ303" s="59"/>
      <c r="EVR303" s="59"/>
      <c r="EVS303" s="59"/>
      <c r="EVT303" s="59"/>
      <c r="EVU303" s="59"/>
      <c r="EVV303" s="59"/>
      <c r="EVW303" s="59"/>
      <c r="EVX303" s="59"/>
      <c r="EVY303" s="59"/>
      <c r="EVZ303" s="59"/>
      <c r="EWA303" s="59"/>
      <c r="EWB303" s="59"/>
      <c r="EWC303" s="59"/>
      <c r="EWD303" s="59"/>
      <c r="EWE303" s="59"/>
      <c r="EWF303" s="59"/>
      <c r="EWG303" s="59"/>
      <c r="EWH303" s="59"/>
      <c r="EWI303" s="59"/>
      <c r="EWJ303" s="59"/>
      <c r="EWK303" s="59"/>
      <c r="EWL303" s="59"/>
      <c r="EWM303" s="59"/>
      <c r="EWN303" s="59"/>
      <c r="EWO303" s="59"/>
      <c r="EWP303" s="59"/>
      <c r="EWQ303" s="59"/>
      <c r="EWR303" s="59"/>
      <c r="EWS303" s="59"/>
      <c r="EWT303" s="59"/>
      <c r="EWU303" s="59"/>
      <c r="EWV303" s="59"/>
      <c r="EWW303" s="59"/>
      <c r="EWX303" s="59"/>
      <c r="EWY303" s="59"/>
      <c r="EWZ303" s="59"/>
      <c r="EXA303" s="59"/>
      <c r="EXB303" s="59"/>
      <c r="EXC303" s="59"/>
      <c r="EXD303" s="59"/>
      <c r="EXE303" s="59"/>
      <c r="EXF303" s="59"/>
      <c r="EXG303" s="59"/>
      <c r="EXH303" s="59"/>
      <c r="EXI303" s="59"/>
      <c r="EXJ303" s="59"/>
      <c r="EXK303" s="59"/>
      <c r="EXL303" s="59"/>
      <c r="EXM303" s="59"/>
      <c r="EXN303" s="59"/>
      <c r="EXO303" s="59"/>
      <c r="EXP303" s="59"/>
      <c r="EXQ303" s="59"/>
      <c r="EXR303" s="59"/>
      <c r="EXS303" s="59"/>
      <c r="EXT303" s="59"/>
      <c r="EXU303" s="59"/>
      <c r="EXV303" s="59"/>
      <c r="EXW303" s="59"/>
      <c r="EXX303" s="59"/>
      <c r="EXY303" s="59"/>
      <c r="EXZ303" s="59"/>
      <c r="EYA303" s="59"/>
      <c r="EYB303" s="59"/>
      <c r="EYC303" s="59"/>
      <c r="EYD303" s="59"/>
      <c r="EYE303" s="59"/>
      <c r="EYF303" s="59"/>
      <c r="EYG303" s="59"/>
      <c r="EYH303" s="59"/>
      <c r="EYI303" s="59"/>
      <c r="EYJ303" s="59"/>
      <c r="EYK303" s="59"/>
      <c r="EYL303" s="59"/>
      <c r="EYM303" s="59"/>
      <c r="EYN303" s="59"/>
      <c r="EYO303" s="59"/>
      <c r="EYP303" s="59"/>
      <c r="EYQ303" s="59"/>
      <c r="EYR303" s="59"/>
      <c r="EYS303" s="59"/>
      <c r="EYT303" s="59"/>
      <c r="EYU303" s="59"/>
      <c r="EYV303" s="59"/>
      <c r="EYW303" s="59"/>
      <c r="EYX303" s="59"/>
      <c r="EYY303" s="59"/>
      <c r="EYZ303" s="59"/>
      <c r="EZA303" s="59"/>
      <c r="EZB303" s="59"/>
      <c r="EZC303" s="59"/>
      <c r="EZD303" s="59"/>
      <c r="EZE303" s="59"/>
      <c r="EZF303" s="59"/>
      <c r="EZG303" s="59"/>
      <c r="EZH303" s="59"/>
      <c r="EZI303" s="59"/>
      <c r="EZJ303" s="59"/>
      <c r="EZK303" s="59"/>
      <c r="EZL303" s="59"/>
      <c r="EZM303" s="59"/>
      <c r="EZN303" s="59"/>
      <c r="EZO303" s="59"/>
      <c r="EZP303" s="59"/>
      <c r="EZQ303" s="59"/>
      <c r="EZR303" s="59"/>
      <c r="EZS303" s="59"/>
      <c r="EZT303" s="59"/>
      <c r="EZU303" s="59"/>
      <c r="EZV303" s="59"/>
      <c r="EZW303" s="59"/>
      <c r="EZX303" s="59"/>
      <c r="EZY303" s="59"/>
      <c r="EZZ303" s="59"/>
      <c r="FAA303" s="59"/>
      <c r="FAB303" s="59"/>
      <c r="FAC303" s="59"/>
      <c r="FAD303" s="59"/>
      <c r="FAE303" s="59"/>
      <c r="FAF303" s="59"/>
      <c r="FAG303" s="59"/>
      <c r="FAH303" s="59"/>
      <c r="FAI303" s="59"/>
      <c r="FAJ303" s="59"/>
      <c r="FAK303" s="59"/>
      <c r="FAL303" s="59"/>
      <c r="FAM303" s="59"/>
      <c r="FAN303" s="59"/>
      <c r="FAO303" s="59"/>
      <c r="FAP303" s="59"/>
      <c r="FAQ303" s="59"/>
      <c r="FAR303" s="59"/>
      <c r="FAS303" s="59"/>
      <c r="FAT303" s="59"/>
      <c r="FAU303" s="59"/>
      <c r="FAV303" s="59"/>
      <c r="FAW303" s="59"/>
      <c r="FAX303" s="59"/>
      <c r="FAY303" s="59"/>
      <c r="FAZ303" s="59"/>
      <c r="FBA303" s="59"/>
      <c r="FBB303" s="59"/>
      <c r="FBC303" s="59"/>
      <c r="FBD303" s="59"/>
      <c r="FBE303" s="59"/>
      <c r="FBF303" s="59"/>
      <c r="FBG303" s="59"/>
      <c r="FBH303" s="59"/>
      <c r="FBI303" s="59"/>
      <c r="FBJ303" s="59"/>
      <c r="FBK303" s="59"/>
      <c r="FBL303" s="59"/>
      <c r="FBM303" s="59"/>
      <c r="FBN303" s="59"/>
      <c r="FBO303" s="59"/>
      <c r="FBP303" s="59"/>
      <c r="FBQ303" s="59"/>
      <c r="FBR303" s="59"/>
      <c r="FBS303" s="59"/>
      <c r="FBT303" s="59"/>
      <c r="FBU303" s="59"/>
      <c r="FBV303" s="59"/>
      <c r="FBW303" s="59"/>
      <c r="FBX303" s="59"/>
      <c r="FBY303" s="59"/>
      <c r="FBZ303" s="59"/>
      <c r="FCA303" s="59"/>
      <c r="FCB303" s="59"/>
      <c r="FCC303" s="59"/>
      <c r="FCD303" s="59"/>
      <c r="FCE303" s="59"/>
      <c r="FCF303" s="59"/>
      <c r="FCG303" s="59"/>
      <c r="FCH303" s="59"/>
      <c r="FCI303" s="59"/>
      <c r="FCJ303" s="59"/>
      <c r="FCK303" s="59"/>
      <c r="FCL303" s="59"/>
      <c r="FCM303" s="59"/>
      <c r="FCN303" s="59"/>
      <c r="FCO303" s="59"/>
      <c r="FCP303" s="59"/>
      <c r="FCQ303" s="59"/>
      <c r="FCR303" s="59"/>
      <c r="FCS303" s="59"/>
      <c r="FCT303" s="59"/>
      <c r="FCU303" s="59"/>
      <c r="FCV303" s="59"/>
      <c r="FCW303" s="59"/>
      <c r="FCX303" s="59"/>
      <c r="FCY303" s="59"/>
      <c r="FCZ303" s="59"/>
      <c r="FDA303" s="59"/>
      <c r="FDB303" s="59"/>
      <c r="FDC303" s="59"/>
      <c r="FDD303" s="59"/>
      <c r="FDE303" s="59"/>
      <c r="FDF303" s="59"/>
      <c r="FDG303" s="59"/>
      <c r="FDH303" s="59"/>
      <c r="FDI303" s="59"/>
      <c r="FDJ303" s="59"/>
      <c r="FDK303" s="59"/>
      <c r="FDL303" s="59"/>
      <c r="FDM303" s="59"/>
      <c r="FDN303" s="59"/>
      <c r="FDO303" s="59"/>
      <c r="FDP303" s="59"/>
      <c r="FDQ303" s="59"/>
      <c r="FDR303" s="59"/>
      <c r="FDS303" s="59"/>
      <c r="FDT303" s="59"/>
      <c r="FDU303" s="59"/>
      <c r="FDV303" s="59"/>
      <c r="FDW303" s="59"/>
      <c r="FDX303" s="59"/>
      <c r="FDY303" s="59"/>
      <c r="FDZ303" s="59"/>
      <c r="FEA303" s="59"/>
      <c r="FEB303" s="59"/>
      <c r="FEC303" s="59"/>
      <c r="FED303" s="59"/>
      <c r="FEE303" s="59"/>
      <c r="FEF303" s="59"/>
      <c r="FEG303" s="59"/>
      <c r="FEH303" s="59"/>
      <c r="FEI303" s="59"/>
      <c r="FEJ303" s="59"/>
      <c r="FEK303" s="59"/>
      <c r="FEL303" s="59"/>
      <c r="FEM303" s="59"/>
      <c r="FEN303" s="59"/>
      <c r="FEO303" s="59"/>
      <c r="FEP303" s="59"/>
      <c r="FEQ303" s="59"/>
      <c r="FER303" s="59"/>
      <c r="FES303" s="59"/>
      <c r="FET303" s="59"/>
      <c r="FEU303" s="59"/>
      <c r="FEV303" s="59"/>
      <c r="FEW303" s="59"/>
      <c r="FEX303" s="59"/>
      <c r="FEY303" s="59"/>
      <c r="FEZ303" s="59"/>
      <c r="FFA303" s="59"/>
      <c r="FFB303" s="59"/>
      <c r="FFC303" s="59"/>
      <c r="FFD303" s="59"/>
      <c r="FFE303" s="59"/>
      <c r="FFF303" s="59"/>
      <c r="FFG303" s="59"/>
      <c r="FFH303" s="59"/>
      <c r="FFI303" s="59"/>
      <c r="FFJ303" s="59"/>
      <c r="FFK303" s="59"/>
      <c r="FFL303" s="59"/>
      <c r="FFM303" s="59"/>
      <c r="FFN303" s="59"/>
      <c r="FFO303" s="59"/>
      <c r="FFP303" s="59"/>
      <c r="FFQ303" s="59"/>
      <c r="FFR303" s="59"/>
      <c r="FFS303" s="59"/>
      <c r="FFT303" s="59"/>
      <c r="FFU303" s="59"/>
      <c r="FFV303" s="59"/>
      <c r="FFW303" s="59"/>
      <c r="FFX303" s="59"/>
      <c r="FFY303" s="59"/>
      <c r="FFZ303" s="59"/>
      <c r="FGA303" s="59"/>
      <c r="FGB303" s="59"/>
      <c r="FGC303" s="59"/>
      <c r="FGD303" s="59"/>
      <c r="FGE303" s="59"/>
      <c r="FGF303" s="59"/>
      <c r="FGG303" s="59"/>
      <c r="FGH303" s="59"/>
      <c r="FGI303" s="59"/>
      <c r="FGJ303" s="59"/>
      <c r="FGK303" s="59"/>
      <c r="FGL303" s="59"/>
      <c r="FGM303" s="59"/>
      <c r="FGN303" s="59"/>
      <c r="FGO303" s="59"/>
      <c r="FGP303" s="59"/>
      <c r="FGQ303" s="59"/>
      <c r="FGR303" s="59"/>
      <c r="FGS303" s="59"/>
      <c r="FGT303" s="59"/>
      <c r="FGU303" s="59"/>
      <c r="FGV303" s="59"/>
      <c r="FGW303" s="59"/>
      <c r="FGX303" s="59"/>
      <c r="FGY303" s="59"/>
      <c r="FGZ303" s="59"/>
      <c r="FHA303" s="59"/>
      <c r="FHB303" s="59"/>
      <c r="FHC303" s="59"/>
      <c r="FHD303" s="59"/>
      <c r="FHE303" s="59"/>
      <c r="FHF303" s="59"/>
      <c r="FHG303" s="59"/>
      <c r="FHH303" s="59"/>
      <c r="FHI303" s="59"/>
      <c r="FHJ303" s="59"/>
      <c r="FHK303" s="59"/>
      <c r="FHL303" s="59"/>
      <c r="FHM303" s="59"/>
      <c r="FHN303" s="59"/>
      <c r="FHO303" s="59"/>
      <c r="FHP303" s="59"/>
      <c r="FHQ303" s="59"/>
      <c r="FHR303" s="59"/>
      <c r="FHS303" s="59"/>
      <c r="FHT303" s="59"/>
      <c r="FHU303" s="59"/>
      <c r="FHV303" s="59"/>
      <c r="FHW303" s="59"/>
      <c r="FHX303" s="59"/>
      <c r="FHY303" s="59"/>
      <c r="FHZ303" s="59"/>
      <c r="FIA303" s="59"/>
      <c r="FIB303" s="59"/>
      <c r="FIC303" s="59"/>
      <c r="FID303" s="59"/>
      <c r="FIE303" s="59"/>
      <c r="FIF303" s="59"/>
      <c r="FIG303" s="59"/>
      <c r="FIH303" s="59"/>
      <c r="FII303" s="59"/>
      <c r="FIJ303" s="59"/>
      <c r="FIK303" s="59"/>
      <c r="FIL303" s="59"/>
      <c r="FIM303" s="59"/>
      <c r="FIN303" s="59"/>
      <c r="FIO303" s="59"/>
      <c r="FIP303" s="59"/>
      <c r="FIQ303" s="59"/>
      <c r="FIR303" s="59"/>
      <c r="FIS303" s="59"/>
      <c r="FIT303" s="59"/>
      <c r="FIU303" s="59"/>
      <c r="FIV303" s="59"/>
      <c r="FIW303" s="59"/>
      <c r="FIX303" s="59"/>
      <c r="FIY303" s="59"/>
      <c r="FIZ303" s="59"/>
      <c r="FJA303" s="59"/>
      <c r="FJB303" s="59"/>
      <c r="FJC303" s="59"/>
      <c r="FJD303" s="59"/>
      <c r="FJE303" s="59"/>
      <c r="FJF303" s="59"/>
      <c r="FJG303" s="59"/>
      <c r="FJH303" s="59"/>
      <c r="FJI303" s="59"/>
      <c r="FJJ303" s="59"/>
      <c r="FJK303" s="59"/>
      <c r="FJL303" s="59"/>
      <c r="FJM303" s="59"/>
      <c r="FJN303" s="59"/>
      <c r="FJO303" s="59"/>
      <c r="FJP303" s="59"/>
      <c r="FJQ303" s="59"/>
      <c r="FJR303" s="59"/>
      <c r="FJS303" s="59"/>
      <c r="FJT303" s="59"/>
      <c r="FJU303" s="59"/>
      <c r="FJV303" s="59"/>
      <c r="FJW303" s="59"/>
      <c r="FJX303" s="59"/>
      <c r="FJY303" s="59"/>
      <c r="FJZ303" s="59"/>
      <c r="FKA303" s="59"/>
      <c r="FKB303" s="59"/>
      <c r="FKC303" s="59"/>
      <c r="FKD303" s="59"/>
      <c r="FKE303" s="59"/>
      <c r="FKF303" s="59"/>
      <c r="FKG303" s="59"/>
      <c r="FKH303" s="59"/>
      <c r="FKI303" s="59"/>
      <c r="FKJ303" s="59"/>
      <c r="FKK303" s="59"/>
      <c r="FKL303" s="59"/>
      <c r="FKM303" s="59"/>
      <c r="FKN303" s="59"/>
      <c r="FKO303" s="59"/>
      <c r="FKP303" s="59"/>
      <c r="FKQ303" s="59"/>
      <c r="FKR303" s="59"/>
      <c r="FKS303" s="59"/>
      <c r="FKT303" s="59"/>
      <c r="FKU303" s="59"/>
      <c r="FKV303" s="59"/>
      <c r="FKW303" s="59"/>
      <c r="FKX303" s="59"/>
      <c r="FKY303" s="59"/>
      <c r="FKZ303" s="59"/>
      <c r="FLA303" s="59"/>
      <c r="FLB303" s="59"/>
      <c r="FLC303" s="59"/>
      <c r="FLD303" s="59"/>
      <c r="FLE303" s="59"/>
      <c r="FLF303" s="59"/>
      <c r="FLG303" s="59"/>
      <c r="FLH303" s="59"/>
      <c r="FLI303" s="59"/>
      <c r="FLJ303" s="59"/>
      <c r="FLK303" s="59"/>
      <c r="FLL303" s="59"/>
      <c r="FLM303" s="59"/>
      <c r="FLN303" s="59"/>
      <c r="FLO303" s="59"/>
      <c r="FLP303" s="59"/>
      <c r="FLQ303" s="59"/>
      <c r="FLR303" s="59"/>
      <c r="FLS303" s="59"/>
      <c r="FLT303" s="59"/>
      <c r="FLU303" s="59"/>
      <c r="FLV303" s="59"/>
      <c r="FLW303" s="59"/>
      <c r="FLX303" s="59"/>
      <c r="FLY303" s="59"/>
      <c r="FLZ303" s="59"/>
      <c r="FMA303" s="59"/>
      <c r="FMB303" s="59"/>
      <c r="FMC303" s="59"/>
      <c r="FMD303" s="59"/>
      <c r="FME303" s="59"/>
      <c r="FMF303" s="59"/>
      <c r="FMG303" s="59"/>
      <c r="FMH303" s="59"/>
      <c r="FMI303" s="59"/>
      <c r="FMJ303" s="59"/>
      <c r="FMK303" s="59"/>
      <c r="FML303" s="59"/>
      <c r="FMM303" s="59"/>
      <c r="FMN303" s="59"/>
      <c r="FMO303" s="59"/>
      <c r="FMP303" s="59"/>
      <c r="FMQ303" s="59"/>
      <c r="FMR303" s="59"/>
      <c r="FMS303" s="59"/>
      <c r="FMT303" s="59"/>
      <c r="FMU303" s="59"/>
      <c r="FMV303" s="59"/>
      <c r="FMW303" s="59"/>
      <c r="FMX303" s="59"/>
      <c r="FMY303" s="59"/>
      <c r="FMZ303" s="59"/>
      <c r="FNA303" s="59"/>
      <c r="FNB303" s="59"/>
      <c r="FNC303" s="59"/>
      <c r="FND303" s="59"/>
      <c r="FNE303" s="59"/>
      <c r="FNF303" s="59"/>
      <c r="FNG303" s="59"/>
      <c r="FNH303" s="59"/>
      <c r="FNI303" s="59"/>
      <c r="FNJ303" s="59"/>
      <c r="FNK303" s="59"/>
      <c r="FNL303" s="59"/>
      <c r="FNM303" s="59"/>
      <c r="FNN303" s="59"/>
      <c r="FNO303" s="59"/>
      <c r="FNP303" s="59"/>
      <c r="FNQ303" s="59"/>
      <c r="FNR303" s="59"/>
      <c r="FNS303" s="59"/>
      <c r="FNT303" s="59"/>
      <c r="FNU303" s="59"/>
      <c r="FNV303" s="59"/>
      <c r="FNW303" s="59"/>
      <c r="FNX303" s="59"/>
      <c r="FNY303" s="59"/>
      <c r="FNZ303" s="59"/>
      <c r="FOA303" s="59"/>
      <c r="FOB303" s="59"/>
      <c r="FOC303" s="59"/>
      <c r="FOD303" s="59"/>
      <c r="FOE303" s="59"/>
      <c r="FOF303" s="59"/>
      <c r="FOG303" s="59"/>
      <c r="FOH303" s="59"/>
      <c r="FOI303" s="59"/>
      <c r="FOJ303" s="59"/>
      <c r="FOK303" s="59"/>
      <c r="FOL303" s="59"/>
      <c r="FOM303" s="59"/>
      <c r="FON303" s="59"/>
      <c r="FOO303" s="59"/>
      <c r="FOP303" s="59"/>
      <c r="FOQ303" s="59"/>
      <c r="FOR303" s="59"/>
      <c r="FOS303" s="59"/>
      <c r="FOT303" s="59"/>
      <c r="FOU303" s="59"/>
      <c r="FOV303" s="59"/>
      <c r="FOW303" s="59"/>
      <c r="FOX303" s="59"/>
      <c r="FOY303" s="59"/>
      <c r="FOZ303" s="59"/>
      <c r="FPA303" s="59"/>
      <c r="FPB303" s="59"/>
      <c r="FPC303" s="59"/>
      <c r="FPD303" s="59"/>
      <c r="FPE303" s="59"/>
      <c r="FPF303" s="59"/>
      <c r="FPG303" s="59"/>
      <c r="FPH303" s="59"/>
      <c r="FPI303" s="59"/>
      <c r="FPJ303" s="59"/>
      <c r="FPK303" s="59"/>
      <c r="FPL303" s="59"/>
      <c r="FPM303" s="59"/>
      <c r="FPN303" s="59"/>
      <c r="FPO303" s="59"/>
      <c r="FPP303" s="59"/>
      <c r="FPQ303" s="59"/>
      <c r="FPR303" s="59"/>
      <c r="FPS303" s="59"/>
      <c r="FPT303" s="59"/>
      <c r="FPU303" s="59"/>
      <c r="FPV303" s="59"/>
      <c r="FPW303" s="59"/>
      <c r="FPX303" s="59"/>
      <c r="FPY303" s="59"/>
      <c r="FPZ303" s="59"/>
      <c r="FQA303" s="59"/>
      <c r="FQB303" s="59"/>
      <c r="FQC303" s="59"/>
      <c r="FQD303" s="59"/>
      <c r="FQE303" s="59"/>
      <c r="FQF303" s="59"/>
      <c r="FQG303" s="59"/>
      <c r="FQH303" s="59"/>
      <c r="FQI303" s="59"/>
      <c r="FQJ303" s="59"/>
      <c r="FQK303" s="59"/>
      <c r="FQL303" s="59"/>
      <c r="FQM303" s="59"/>
      <c r="FQN303" s="59"/>
      <c r="FQO303" s="59"/>
      <c r="FQP303" s="59"/>
      <c r="FQQ303" s="59"/>
      <c r="FQR303" s="59"/>
      <c r="FQS303" s="59"/>
      <c r="FQT303" s="59"/>
      <c r="FQU303" s="59"/>
      <c r="FQV303" s="59"/>
      <c r="FQW303" s="59"/>
      <c r="FQX303" s="59"/>
      <c r="FQY303" s="59"/>
      <c r="FQZ303" s="59"/>
      <c r="FRA303" s="59"/>
      <c r="FRB303" s="59"/>
      <c r="FRC303" s="59"/>
      <c r="FRD303" s="59"/>
      <c r="FRE303" s="59"/>
      <c r="FRF303" s="59"/>
      <c r="FRG303" s="59"/>
      <c r="FRH303" s="59"/>
      <c r="FRI303" s="59"/>
      <c r="FRJ303" s="59"/>
      <c r="FRK303" s="59"/>
      <c r="FRL303" s="59"/>
      <c r="FRM303" s="59"/>
      <c r="FRN303" s="59"/>
      <c r="FRO303" s="59"/>
      <c r="FRP303" s="59"/>
      <c r="FRQ303" s="59"/>
      <c r="FRR303" s="59"/>
      <c r="FRS303" s="59"/>
      <c r="FRT303" s="59"/>
      <c r="FRU303" s="59"/>
      <c r="FRV303" s="59"/>
      <c r="FRW303" s="59"/>
      <c r="FRX303" s="59"/>
      <c r="FRY303" s="59"/>
      <c r="FRZ303" s="59"/>
      <c r="FSA303" s="59"/>
      <c r="FSB303" s="59"/>
      <c r="FSC303" s="59"/>
      <c r="FSD303" s="59"/>
      <c r="FSE303" s="59"/>
      <c r="FSF303" s="59"/>
      <c r="FSG303" s="59"/>
      <c r="FSH303" s="59"/>
      <c r="FSI303" s="59"/>
      <c r="FSJ303" s="59"/>
      <c r="FSK303" s="59"/>
      <c r="FSL303" s="59"/>
      <c r="FSM303" s="59"/>
      <c r="FSN303" s="59"/>
      <c r="FSO303" s="59"/>
      <c r="FSP303" s="59"/>
      <c r="FSQ303" s="59"/>
      <c r="FSR303" s="59"/>
      <c r="FSS303" s="59"/>
      <c r="FST303" s="59"/>
      <c r="FSU303" s="59"/>
      <c r="FSV303" s="59"/>
      <c r="FSW303" s="59"/>
      <c r="FSX303" s="59"/>
      <c r="FSY303" s="59"/>
      <c r="FSZ303" s="59"/>
      <c r="FTA303" s="59"/>
      <c r="FTB303" s="59"/>
      <c r="FTC303" s="59"/>
      <c r="FTD303" s="59"/>
      <c r="FTE303" s="59"/>
      <c r="FTF303" s="59"/>
      <c r="FTG303" s="59"/>
      <c r="FTH303" s="59"/>
      <c r="FTI303" s="59"/>
      <c r="FTJ303" s="59"/>
      <c r="FTK303" s="59"/>
      <c r="FTL303" s="59"/>
      <c r="FTM303" s="59"/>
      <c r="FTN303" s="59"/>
      <c r="FTO303" s="59"/>
      <c r="FTP303" s="59"/>
      <c r="FTQ303" s="59"/>
      <c r="FTR303" s="59"/>
      <c r="FTS303" s="59"/>
      <c r="FTT303" s="59"/>
      <c r="FTU303" s="59"/>
      <c r="FTV303" s="59"/>
      <c r="FTW303" s="59"/>
      <c r="FTX303" s="59"/>
      <c r="FTY303" s="59"/>
      <c r="FTZ303" s="59"/>
      <c r="FUA303" s="59"/>
      <c r="FUB303" s="59"/>
      <c r="FUC303" s="59"/>
      <c r="FUD303" s="59"/>
      <c r="FUE303" s="59"/>
      <c r="FUF303" s="59"/>
      <c r="FUG303" s="59"/>
      <c r="FUH303" s="59"/>
      <c r="FUI303" s="59"/>
      <c r="FUJ303" s="59"/>
      <c r="FUK303" s="59"/>
      <c r="FUL303" s="59"/>
      <c r="FUM303" s="59"/>
      <c r="FUN303" s="59"/>
      <c r="FUO303" s="59"/>
      <c r="FUP303" s="59"/>
      <c r="FUQ303" s="59"/>
      <c r="FUR303" s="59"/>
      <c r="FUS303" s="59"/>
      <c r="FUT303" s="59"/>
      <c r="FUU303" s="59"/>
      <c r="FUV303" s="59"/>
      <c r="FUW303" s="59"/>
      <c r="FUX303" s="59"/>
      <c r="FUY303" s="59"/>
      <c r="FUZ303" s="59"/>
      <c r="FVA303" s="59"/>
      <c r="FVB303" s="59"/>
      <c r="FVC303" s="59"/>
      <c r="FVD303" s="59"/>
      <c r="FVE303" s="59"/>
      <c r="FVF303" s="59"/>
      <c r="FVG303" s="59"/>
      <c r="FVH303" s="59"/>
      <c r="FVI303" s="59"/>
      <c r="FVJ303" s="59"/>
      <c r="FVK303" s="59"/>
      <c r="FVL303" s="59"/>
      <c r="FVM303" s="59"/>
      <c r="FVN303" s="59"/>
      <c r="FVO303" s="59"/>
      <c r="FVP303" s="59"/>
      <c r="FVQ303" s="59"/>
      <c r="FVR303" s="59"/>
      <c r="FVS303" s="59"/>
      <c r="FVT303" s="59"/>
      <c r="FVU303" s="59"/>
      <c r="FVV303" s="59"/>
      <c r="FVW303" s="59"/>
      <c r="FVX303" s="59"/>
      <c r="FVY303" s="59"/>
      <c r="FVZ303" s="59"/>
      <c r="FWA303" s="59"/>
      <c r="FWB303" s="59"/>
      <c r="FWC303" s="59"/>
      <c r="FWD303" s="59"/>
      <c r="FWE303" s="59"/>
      <c r="FWF303" s="59"/>
      <c r="FWG303" s="59"/>
      <c r="FWH303" s="59"/>
      <c r="FWI303" s="59"/>
      <c r="FWJ303" s="59"/>
      <c r="FWK303" s="59"/>
      <c r="FWL303" s="59"/>
      <c r="FWM303" s="59"/>
      <c r="FWN303" s="59"/>
      <c r="FWO303" s="59"/>
      <c r="FWP303" s="59"/>
      <c r="FWQ303" s="59"/>
      <c r="FWR303" s="59"/>
      <c r="FWS303" s="59"/>
      <c r="FWT303" s="59"/>
      <c r="FWU303" s="59"/>
      <c r="FWV303" s="59"/>
      <c r="FWW303" s="59"/>
      <c r="FWX303" s="59"/>
      <c r="FWY303" s="59"/>
      <c r="FWZ303" s="59"/>
      <c r="FXA303" s="59"/>
      <c r="FXB303" s="59"/>
      <c r="FXC303" s="59"/>
      <c r="FXD303" s="59"/>
      <c r="FXE303" s="59"/>
      <c r="FXF303" s="59"/>
      <c r="FXG303" s="59"/>
      <c r="FXH303" s="59"/>
      <c r="FXI303" s="59"/>
      <c r="FXJ303" s="59"/>
      <c r="FXK303" s="59"/>
      <c r="FXL303" s="59"/>
      <c r="FXM303" s="59"/>
      <c r="FXN303" s="59"/>
      <c r="FXO303" s="59"/>
      <c r="FXP303" s="59"/>
      <c r="FXQ303" s="59"/>
      <c r="FXR303" s="59"/>
      <c r="FXS303" s="59"/>
      <c r="FXT303" s="59"/>
      <c r="FXU303" s="59"/>
      <c r="FXV303" s="59"/>
      <c r="FXW303" s="59"/>
      <c r="FXX303" s="59"/>
      <c r="FXY303" s="59"/>
      <c r="FXZ303" s="59"/>
      <c r="FYA303" s="59"/>
      <c r="FYB303" s="59"/>
      <c r="FYC303" s="59"/>
      <c r="FYD303" s="59"/>
      <c r="FYE303" s="59"/>
      <c r="FYF303" s="59"/>
      <c r="FYG303" s="59"/>
      <c r="FYH303" s="59"/>
      <c r="FYI303" s="59"/>
      <c r="FYJ303" s="59"/>
      <c r="FYK303" s="59"/>
      <c r="FYL303" s="59"/>
      <c r="FYM303" s="59"/>
      <c r="FYN303" s="59"/>
      <c r="FYO303" s="59"/>
      <c r="FYP303" s="59"/>
      <c r="FYQ303" s="59"/>
      <c r="FYR303" s="59"/>
      <c r="FYS303" s="59"/>
      <c r="FYT303" s="59"/>
      <c r="FYU303" s="59"/>
      <c r="FYV303" s="59"/>
      <c r="FYW303" s="59"/>
      <c r="FYX303" s="59"/>
      <c r="FYY303" s="59"/>
      <c r="FYZ303" s="59"/>
      <c r="FZA303" s="59"/>
      <c r="FZB303" s="59"/>
      <c r="FZC303" s="59"/>
      <c r="FZD303" s="59"/>
      <c r="FZE303" s="59"/>
      <c r="FZF303" s="59"/>
      <c r="FZG303" s="59"/>
      <c r="FZH303" s="59"/>
      <c r="FZI303" s="59"/>
      <c r="FZJ303" s="59"/>
      <c r="FZK303" s="59"/>
      <c r="FZL303" s="59"/>
      <c r="FZM303" s="59"/>
      <c r="FZN303" s="59"/>
      <c r="FZO303" s="59"/>
      <c r="FZP303" s="59"/>
      <c r="FZQ303" s="59"/>
      <c r="FZR303" s="59"/>
      <c r="FZS303" s="59"/>
      <c r="FZT303" s="59"/>
      <c r="FZU303" s="59"/>
      <c r="FZV303" s="59"/>
      <c r="FZW303" s="59"/>
      <c r="FZX303" s="59"/>
      <c r="FZY303" s="59"/>
      <c r="FZZ303" s="59"/>
      <c r="GAA303" s="59"/>
      <c r="GAB303" s="59"/>
      <c r="GAC303" s="59"/>
      <c r="GAD303" s="59"/>
      <c r="GAE303" s="59"/>
      <c r="GAF303" s="59"/>
      <c r="GAG303" s="59"/>
      <c r="GAH303" s="59"/>
      <c r="GAI303" s="59"/>
      <c r="GAJ303" s="59"/>
      <c r="GAK303" s="59"/>
      <c r="GAL303" s="59"/>
      <c r="GAM303" s="59"/>
      <c r="GAN303" s="59"/>
      <c r="GAO303" s="59"/>
      <c r="GAP303" s="59"/>
      <c r="GAQ303" s="59"/>
      <c r="GAR303" s="59"/>
      <c r="GAS303" s="59"/>
      <c r="GAT303" s="59"/>
      <c r="GAU303" s="59"/>
      <c r="GAV303" s="59"/>
      <c r="GAW303" s="59"/>
      <c r="GAX303" s="59"/>
      <c r="GAY303" s="59"/>
      <c r="GAZ303" s="59"/>
      <c r="GBA303" s="59"/>
      <c r="GBB303" s="59"/>
      <c r="GBC303" s="59"/>
      <c r="GBD303" s="59"/>
      <c r="GBE303" s="59"/>
      <c r="GBF303" s="59"/>
      <c r="GBG303" s="59"/>
      <c r="GBH303" s="59"/>
      <c r="GBI303" s="59"/>
      <c r="GBJ303" s="59"/>
      <c r="GBK303" s="59"/>
      <c r="GBL303" s="59"/>
      <c r="GBM303" s="59"/>
      <c r="GBN303" s="59"/>
      <c r="GBO303" s="59"/>
      <c r="GBP303" s="59"/>
      <c r="GBQ303" s="59"/>
      <c r="GBR303" s="59"/>
      <c r="GBS303" s="59"/>
      <c r="GBT303" s="59"/>
      <c r="GBU303" s="59"/>
      <c r="GBV303" s="59"/>
      <c r="GBW303" s="59"/>
      <c r="GBX303" s="59"/>
      <c r="GBY303" s="59"/>
      <c r="GBZ303" s="59"/>
      <c r="GCA303" s="59"/>
      <c r="GCB303" s="59"/>
      <c r="GCC303" s="59"/>
      <c r="GCD303" s="59"/>
      <c r="GCE303" s="59"/>
      <c r="GCF303" s="59"/>
      <c r="GCG303" s="59"/>
      <c r="GCH303" s="59"/>
      <c r="GCI303" s="59"/>
      <c r="GCJ303" s="59"/>
      <c r="GCK303" s="59"/>
      <c r="GCL303" s="59"/>
      <c r="GCM303" s="59"/>
      <c r="GCN303" s="59"/>
      <c r="GCO303" s="59"/>
      <c r="GCP303" s="59"/>
      <c r="GCQ303" s="59"/>
      <c r="GCR303" s="59"/>
      <c r="GCS303" s="59"/>
      <c r="GCT303" s="59"/>
      <c r="GCU303" s="59"/>
      <c r="GCV303" s="59"/>
      <c r="GCW303" s="59"/>
      <c r="GCX303" s="59"/>
      <c r="GCY303" s="59"/>
      <c r="GCZ303" s="59"/>
      <c r="GDA303" s="59"/>
      <c r="GDB303" s="59"/>
      <c r="GDC303" s="59"/>
      <c r="GDD303" s="59"/>
      <c r="GDE303" s="59"/>
      <c r="GDF303" s="59"/>
      <c r="GDG303" s="59"/>
      <c r="GDH303" s="59"/>
      <c r="GDI303" s="59"/>
      <c r="GDJ303" s="59"/>
      <c r="GDK303" s="59"/>
      <c r="GDL303" s="59"/>
      <c r="GDM303" s="59"/>
      <c r="GDN303" s="59"/>
      <c r="GDO303" s="59"/>
      <c r="GDP303" s="59"/>
      <c r="GDQ303" s="59"/>
      <c r="GDR303" s="59"/>
      <c r="GDS303" s="59"/>
      <c r="GDT303" s="59"/>
      <c r="GDU303" s="59"/>
      <c r="GDV303" s="59"/>
      <c r="GDW303" s="59"/>
      <c r="GDX303" s="59"/>
      <c r="GDY303" s="59"/>
      <c r="GDZ303" s="59"/>
      <c r="GEA303" s="59"/>
      <c r="GEB303" s="59"/>
      <c r="GEC303" s="59"/>
      <c r="GED303" s="59"/>
      <c r="GEE303" s="59"/>
      <c r="GEF303" s="59"/>
      <c r="GEG303" s="59"/>
      <c r="GEH303" s="59"/>
      <c r="GEI303" s="59"/>
      <c r="GEJ303" s="59"/>
      <c r="GEK303" s="59"/>
      <c r="GEL303" s="59"/>
      <c r="GEM303" s="59"/>
      <c r="GEN303" s="59"/>
      <c r="GEO303" s="59"/>
      <c r="GEP303" s="59"/>
      <c r="GEQ303" s="59"/>
      <c r="GER303" s="59"/>
      <c r="GES303" s="59"/>
      <c r="GET303" s="59"/>
      <c r="GEU303" s="59"/>
      <c r="GEV303" s="59"/>
      <c r="GEW303" s="59"/>
      <c r="GEX303" s="59"/>
      <c r="GEY303" s="59"/>
      <c r="GEZ303" s="59"/>
      <c r="GFA303" s="59"/>
      <c r="GFB303" s="59"/>
      <c r="GFC303" s="59"/>
      <c r="GFD303" s="59"/>
      <c r="GFE303" s="59"/>
      <c r="GFF303" s="59"/>
      <c r="GFG303" s="59"/>
      <c r="GFH303" s="59"/>
      <c r="GFI303" s="59"/>
      <c r="GFJ303" s="59"/>
      <c r="GFK303" s="59"/>
      <c r="GFL303" s="59"/>
      <c r="GFM303" s="59"/>
      <c r="GFN303" s="59"/>
      <c r="GFO303" s="59"/>
      <c r="GFP303" s="59"/>
      <c r="GFQ303" s="59"/>
      <c r="GFR303" s="59"/>
      <c r="GFS303" s="59"/>
      <c r="GFT303" s="59"/>
      <c r="GFU303" s="59"/>
      <c r="GFV303" s="59"/>
      <c r="GFW303" s="59"/>
      <c r="GFX303" s="59"/>
      <c r="GFY303" s="59"/>
      <c r="GFZ303" s="59"/>
      <c r="GGA303" s="59"/>
      <c r="GGB303" s="59"/>
      <c r="GGC303" s="59"/>
      <c r="GGD303" s="59"/>
      <c r="GGE303" s="59"/>
      <c r="GGF303" s="59"/>
      <c r="GGG303" s="59"/>
      <c r="GGH303" s="59"/>
      <c r="GGI303" s="59"/>
      <c r="GGJ303" s="59"/>
      <c r="GGK303" s="59"/>
      <c r="GGL303" s="59"/>
      <c r="GGM303" s="59"/>
      <c r="GGN303" s="59"/>
      <c r="GGO303" s="59"/>
      <c r="GGP303" s="59"/>
      <c r="GGQ303" s="59"/>
      <c r="GGR303" s="59"/>
      <c r="GGS303" s="59"/>
      <c r="GGT303" s="59"/>
      <c r="GGU303" s="59"/>
      <c r="GGV303" s="59"/>
      <c r="GGW303" s="59"/>
      <c r="GGX303" s="59"/>
      <c r="GGY303" s="59"/>
      <c r="GGZ303" s="59"/>
      <c r="GHA303" s="59"/>
      <c r="GHB303" s="59"/>
      <c r="GHC303" s="59"/>
      <c r="GHD303" s="59"/>
      <c r="GHE303" s="59"/>
      <c r="GHF303" s="59"/>
      <c r="GHG303" s="59"/>
      <c r="GHH303" s="59"/>
      <c r="GHI303" s="59"/>
      <c r="GHJ303" s="59"/>
      <c r="GHK303" s="59"/>
      <c r="GHL303" s="59"/>
      <c r="GHM303" s="59"/>
      <c r="GHN303" s="59"/>
      <c r="GHO303" s="59"/>
      <c r="GHP303" s="59"/>
      <c r="GHQ303" s="59"/>
      <c r="GHR303" s="59"/>
      <c r="GHS303" s="59"/>
      <c r="GHT303" s="59"/>
      <c r="GHU303" s="59"/>
      <c r="GHV303" s="59"/>
      <c r="GHW303" s="59"/>
      <c r="GHX303" s="59"/>
      <c r="GHY303" s="59"/>
      <c r="GHZ303" s="59"/>
      <c r="GIA303" s="59"/>
      <c r="GIB303" s="59"/>
      <c r="GIC303" s="59"/>
      <c r="GID303" s="59"/>
      <c r="GIE303" s="59"/>
      <c r="GIF303" s="59"/>
      <c r="GIG303" s="59"/>
      <c r="GIH303" s="59"/>
      <c r="GII303" s="59"/>
      <c r="GIJ303" s="59"/>
      <c r="GIK303" s="59"/>
      <c r="GIL303" s="59"/>
      <c r="GIM303" s="59"/>
      <c r="GIN303" s="59"/>
      <c r="GIO303" s="59"/>
      <c r="GIP303" s="59"/>
      <c r="GIQ303" s="59"/>
      <c r="GIR303" s="59"/>
      <c r="GIS303" s="59"/>
      <c r="GIT303" s="59"/>
      <c r="GIU303" s="59"/>
      <c r="GIV303" s="59"/>
      <c r="GIW303" s="59"/>
      <c r="GIX303" s="59"/>
      <c r="GIY303" s="59"/>
      <c r="GIZ303" s="59"/>
      <c r="GJA303" s="59"/>
      <c r="GJB303" s="59"/>
      <c r="GJC303" s="59"/>
      <c r="GJD303" s="59"/>
      <c r="GJE303" s="59"/>
      <c r="GJF303" s="59"/>
      <c r="GJG303" s="59"/>
      <c r="GJH303" s="59"/>
      <c r="GJI303" s="59"/>
      <c r="GJJ303" s="59"/>
      <c r="GJK303" s="59"/>
      <c r="GJL303" s="59"/>
      <c r="GJM303" s="59"/>
      <c r="GJN303" s="59"/>
      <c r="GJO303" s="59"/>
      <c r="GJP303" s="59"/>
      <c r="GJQ303" s="59"/>
      <c r="GJR303" s="59"/>
      <c r="GJS303" s="59"/>
      <c r="GJT303" s="59"/>
      <c r="GJU303" s="59"/>
      <c r="GJV303" s="59"/>
      <c r="GJW303" s="59"/>
      <c r="GJX303" s="59"/>
      <c r="GJY303" s="59"/>
      <c r="GJZ303" s="59"/>
      <c r="GKA303" s="59"/>
      <c r="GKB303" s="59"/>
      <c r="GKC303" s="59"/>
      <c r="GKD303" s="59"/>
      <c r="GKE303" s="59"/>
      <c r="GKF303" s="59"/>
      <c r="GKG303" s="59"/>
      <c r="GKH303" s="59"/>
      <c r="GKI303" s="59"/>
      <c r="GKJ303" s="59"/>
      <c r="GKK303" s="59"/>
      <c r="GKL303" s="59"/>
      <c r="GKM303" s="59"/>
      <c r="GKN303" s="59"/>
      <c r="GKO303" s="59"/>
      <c r="GKP303" s="59"/>
      <c r="GKQ303" s="59"/>
      <c r="GKR303" s="59"/>
      <c r="GKS303" s="59"/>
      <c r="GKT303" s="59"/>
      <c r="GKU303" s="59"/>
      <c r="GKV303" s="59"/>
      <c r="GKW303" s="59"/>
      <c r="GKX303" s="59"/>
      <c r="GKY303" s="59"/>
      <c r="GKZ303" s="59"/>
      <c r="GLA303" s="59"/>
      <c r="GLB303" s="59"/>
      <c r="GLC303" s="59"/>
      <c r="GLD303" s="59"/>
      <c r="GLE303" s="59"/>
      <c r="GLF303" s="59"/>
      <c r="GLG303" s="59"/>
      <c r="GLH303" s="59"/>
      <c r="GLI303" s="59"/>
      <c r="GLJ303" s="59"/>
      <c r="GLK303" s="59"/>
      <c r="GLL303" s="59"/>
      <c r="GLM303" s="59"/>
      <c r="GLN303" s="59"/>
      <c r="GLO303" s="59"/>
      <c r="GLP303" s="59"/>
      <c r="GLQ303" s="59"/>
      <c r="GLR303" s="59"/>
      <c r="GLS303" s="59"/>
      <c r="GLT303" s="59"/>
      <c r="GLU303" s="59"/>
      <c r="GLV303" s="59"/>
      <c r="GLW303" s="59"/>
      <c r="GLX303" s="59"/>
      <c r="GLY303" s="59"/>
      <c r="GLZ303" s="59"/>
      <c r="GMA303" s="59"/>
      <c r="GMB303" s="59"/>
      <c r="GMC303" s="59"/>
      <c r="GMD303" s="59"/>
      <c r="GME303" s="59"/>
      <c r="GMF303" s="59"/>
      <c r="GMG303" s="59"/>
      <c r="GMH303" s="59"/>
      <c r="GMI303" s="59"/>
      <c r="GMJ303" s="59"/>
      <c r="GMK303" s="59"/>
      <c r="GML303" s="59"/>
      <c r="GMM303" s="59"/>
      <c r="GMN303" s="59"/>
      <c r="GMO303" s="59"/>
      <c r="GMP303" s="59"/>
      <c r="GMQ303" s="59"/>
      <c r="GMR303" s="59"/>
      <c r="GMS303" s="59"/>
      <c r="GMT303" s="59"/>
      <c r="GMU303" s="59"/>
      <c r="GMV303" s="59"/>
      <c r="GMW303" s="59"/>
      <c r="GMX303" s="59"/>
      <c r="GMY303" s="59"/>
      <c r="GMZ303" s="59"/>
      <c r="GNA303" s="59"/>
      <c r="GNB303" s="59"/>
      <c r="GNC303" s="59"/>
      <c r="GND303" s="59"/>
      <c r="GNE303" s="59"/>
      <c r="GNF303" s="59"/>
      <c r="GNG303" s="59"/>
      <c r="GNH303" s="59"/>
      <c r="GNI303" s="59"/>
      <c r="GNJ303" s="59"/>
      <c r="GNK303" s="59"/>
      <c r="GNL303" s="59"/>
      <c r="GNM303" s="59"/>
      <c r="GNN303" s="59"/>
      <c r="GNO303" s="59"/>
      <c r="GNP303" s="59"/>
      <c r="GNQ303" s="59"/>
      <c r="GNR303" s="59"/>
      <c r="GNS303" s="59"/>
      <c r="GNT303" s="59"/>
      <c r="GNU303" s="59"/>
      <c r="GNV303" s="59"/>
      <c r="GNW303" s="59"/>
      <c r="GNX303" s="59"/>
      <c r="GNY303" s="59"/>
      <c r="GNZ303" s="59"/>
      <c r="GOA303" s="59"/>
      <c r="GOB303" s="59"/>
      <c r="GOC303" s="59"/>
      <c r="GOD303" s="59"/>
      <c r="GOE303" s="59"/>
      <c r="GOF303" s="59"/>
      <c r="GOG303" s="59"/>
      <c r="GOH303" s="59"/>
      <c r="GOI303" s="59"/>
      <c r="GOJ303" s="59"/>
      <c r="GOK303" s="59"/>
      <c r="GOL303" s="59"/>
      <c r="GOM303" s="59"/>
      <c r="GON303" s="59"/>
      <c r="GOO303" s="59"/>
      <c r="GOP303" s="59"/>
      <c r="GOQ303" s="59"/>
      <c r="GOR303" s="59"/>
      <c r="GOS303" s="59"/>
      <c r="GOT303" s="59"/>
      <c r="GOU303" s="59"/>
      <c r="GOV303" s="59"/>
      <c r="GOW303" s="59"/>
      <c r="GOX303" s="59"/>
      <c r="GOY303" s="59"/>
      <c r="GOZ303" s="59"/>
      <c r="GPA303" s="59"/>
      <c r="GPB303" s="59"/>
      <c r="GPC303" s="59"/>
      <c r="GPD303" s="59"/>
      <c r="GPE303" s="59"/>
      <c r="GPF303" s="59"/>
      <c r="GPG303" s="59"/>
      <c r="GPH303" s="59"/>
      <c r="GPI303" s="59"/>
      <c r="GPJ303" s="59"/>
      <c r="GPK303" s="59"/>
      <c r="GPL303" s="59"/>
      <c r="GPM303" s="59"/>
      <c r="GPN303" s="59"/>
      <c r="GPO303" s="59"/>
      <c r="GPP303" s="59"/>
      <c r="GPQ303" s="59"/>
      <c r="GPR303" s="59"/>
      <c r="GPS303" s="59"/>
      <c r="GPT303" s="59"/>
      <c r="GPU303" s="59"/>
      <c r="GPV303" s="59"/>
      <c r="GPW303" s="59"/>
      <c r="GPX303" s="59"/>
      <c r="GPY303" s="59"/>
      <c r="GPZ303" s="59"/>
      <c r="GQA303" s="59"/>
      <c r="GQB303" s="59"/>
      <c r="GQC303" s="59"/>
      <c r="GQD303" s="59"/>
      <c r="GQE303" s="59"/>
      <c r="GQF303" s="59"/>
      <c r="GQG303" s="59"/>
      <c r="GQH303" s="59"/>
      <c r="GQI303" s="59"/>
      <c r="GQJ303" s="59"/>
      <c r="GQK303" s="59"/>
      <c r="GQL303" s="59"/>
      <c r="GQM303" s="59"/>
      <c r="GQN303" s="59"/>
      <c r="GQO303" s="59"/>
      <c r="GQP303" s="59"/>
      <c r="GQQ303" s="59"/>
      <c r="GQR303" s="59"/>
      <c r="GQS303" s="59"/>
      <c r="GQT303" s="59"/>
      <c r="GQU303" s="59"/>
      <c r="GQV303" s="59"/>
      <c r="GQW303" s="59"/>
      <c r="GQX303" s="59"/>
      <c r="GQY303" s="59"/>
      <c r="GQZ303" s="59"/>
      <c r="GRA303" s="59"/>
      <c r="GRB303" s="59"/>
      <c r="GRC303" s="59"/>
      <c r="GRD303" s="59"/>
      <c r="GRE303" s="59"/>
      <c r="GRF303" s="59"/>
      <c r="GRG303" s="59"/>
      <c r="GRH303" s="59"/>
      <c r="GRI303" s="59"/>
      <c r="GRJ303" s="59"/>
      <c r="GRK303" s="59"/>
      <c r="GRL303" s="59"/>
      <c r="GRM303" s="59"/>
      <c r="GRN303" s="59"/>
      <c r="GRO303" s="59"/>
      <c r="GRP303" s="59"/>
      <c r="GRQ303" s="59"/>
      <c r="GRR303" s="59"/>
      <c r="GRS303" s="59"/>
      <c r="GRT303" s="59"/>
      <c r="GRU303" s="59"/>
      <c r="GRV303" s="59"/>
      <c r="GRW303" s="59"/>
      <c r="GRX303" s="59"/>
      <c r="GRY303" s="59"/>
      <c r="GRZ303" s="59"/>
      <c r="GSA303" s="59"/>
      <c r="GSB303" s="59"/>
      <c r="GSC303" s="59"/>
      <c r="GSD303" s="59"/>
      <c r="GSE303" s="59"/>
      <c r="GSF303" s="59"/>
      <c r="GSG303" s="59"/>
      <c r="GSH303" s="59"/>
      <c r="GSI303" s="59"/>
      <c r="GSJ303" s="59"/>
      <c r="GSK303" s="59"/>
      <c r="GSL303" s="59"/>
      <c r="GSM303" s="59"/>
      <c r="GSN303" s="59"/>
      <c r="GSO303" s="59"/>
      <c r="GSP303" s="59"/>
      <c r="GSQ303" s="59"/>
      <c r="GSR303" s="59"/>
      <c r="GSS303" s="59"/>
      <c r="GST303" s="59"/>
      <c r="GSU303" s="59"/>
      <c r="GSV303" s="59"/>
      <c r="GSW303" s="59"/>
      <c r="GSX303" s="59"/>
      <c r="GSY303" s="59"/>
      <c r="GSZ303" s="59"/>
      <c r="GTA303" s="59"/>
      <c r="GTB303" s="59"/>
      <c r="GTC303" s="59"/>
      <c r="GTD303" s="59"/>
      <c r="GTE303" s="59"/>
      <c r="GTF303" s="59"/>
      <c r="GTG303" s="59"/>
      <c r="GTH303" s="59"/>
      <c r="GTI303" s="59"/>
      <c r="GTJ303" s="59"/>
      <c r="GTK303" s="59"/>
      <c r="GTL303" s="59"/>
      <c r="GTM303" s="59"/>
      <c r="GTN303" s="59"/>
      <c r="GTO303" s="59"/>
      <c r="GTP303" s="59"/>
      <c r="GTQ303" s="59"/>
      <c r="GTR303" s="59"/>
      <c r="GTS303" s="59"/>
      <c r="GTT303" s="59"/>
      <c r="GTU303" s="59"/>
      <c r="GTV303" s="59"/>
      <c r="GTW303" s="59"/>
      <c r="GTX303" s="59"/>
      <c r="GTY303" s="59"/>
      <c r="GTZ303" s="59"/>
      <c r="GUA303" s="59"/>
      <c r="GUB303" s="59"/>
      <c r="GUC303" s="59"/>
      <c r="GUD303" s="59"/>
      <c r="GUE303" s="59"/>
      <c r="GUF303" s="59"/>
      <c r="GUG303" s="59"/>
      <c r="GUH303" s="59"/>
      <c r="GUI303" s="59"/>
      <c r="GUJ303" s="59"/>
      <c r="GUK303" s="59"/>
      <c r="GUL303" s="59"/>
      <c r="GUM303" s="59"/>
      <c r="GUN303" s="59"/>
      <c r="GUO303" s="59"/>
      <c r="GUP303" s="59"/>
      <c r="GUQ303" s="59"/>
      <c r="GUR303" s="59"/>
      <c r="GUS303" s="59"/>
      <c r="GUT303" s="59"/>
      <c r="GUU303" s="59"/>
      <c r="GUV303" s="59"/>
      <c r="GUW303" s="59"/>
      <c r="GUX303" s="59"/>
      <c r="GUY303" s="59"/>
      <c r="GUZ303" s="59"/>
      <c r="GVA303" s="59"/>
      <c r="GVB303" s="59"/>
      <c r="GVC303" s="59"/>
      <c r="GVD303" s="59"/>
      <c r="GVE303" s="59"/>
      <c r="GVF303" s="59"/>
      <c r="GVG303" s="59"/>
      <c r="GVH303" s="59"/>
      <c r="GVI303" s="59"/>
      <c r="GVJ303" s="59"/>
      <c r="GVK303" s="59"/>
      <c r="GVL303" s="59"/>
      <c r="GVM303" s="59"/>
      <c r="GVN303" s="59"/>
      <c r="GVO303" s="59"/>
      <c r="GVP303" s="59"/>
      <c r="GVQ303" s="59"/>
      <c r="GVR303" s="59"/>
      <c r="GVS303" s="59"/>
      <c r="GVT303" s="59"/>
      <c r="GVU303" s="59"/>
      <c r="GVV303" s="59"/>
      <c r="GVW303" s="59"/>
      <c r="GVX303" s="59"/>
      <c r="GVY303" s="59"/>
      <c r="GVZ303" s="59"/>
      <c r="GWA303" s="59"/>
      <c r="GWB303" s="59"/>
      <c r="GWC303" s="59"/>
      <c r="GWD303" s="59"/>
      <c r="GWE303" s="59"/>
      <c r="GWF303" s="59"/>
      <c r="GWG303" s="59"/>
      <c r="GWH303" s="59"/>
      <c r="GWI303" s="59"/>
      <c r="GWJ303" s="59"/>
      <c r="GWK303" s="59"/>
      <c r="GWL303" s="59"/>
      <c r="GWM303" s="59"/>
      <c r="GWN303" s="59"/>
      <c r="GWO303" s="59"/>
      <c r="GWP303" s="59"/>
      <c r="GWQ303" s="59"/>
      <c r="GWR303" s="59"/>
      <c r="GWS303" s="59"/>
      <c r="GWT303" s="59"/>
      <c r="GWU303" s="59"/>
      <c r="GWV303" s="59"/>
      <c r="GWW303" s="59"/>
      <c r="GWX303" s="59"/>
      <c r="GWY303" s="59"/>
      <c r="GWZ303" s="59"/>
      <c r="GXA303" s="59"/>
      <c r="GXB303" s="59"/>
      <c r="GXC303" s="59"/>
      <c r="GXD303" s="59"/>
      <c r="GXE303" s="59"/>
      <c r="GXF303" s="59"/>
      <c r="GXG303" s="59"/>
      <c r="GXH303" s="59"/>
      <c r="GXI303" s="59"/>
      <c r="GXJ303" s="59"/>
      <c r="GXK303" s="59"/>
      <c r="GXL303" s="59"/>
      <c r="GXM303" s="59"/>
      <c r="GXN303" s="59"/>
      <c r="GXO303" s="59"/>
      <c r="GXP303" s="59"/>
      <c r="GXQ303" s="59"/>
      <c r="GXR303" s="59"/>
      <c r="GXS303" s="59"/>
      <c r="GXT303" s="59"/>
      <c r="GXU303" s="59"/>
      <c r="GXV303" s="59"/>
      <c r="GXW303" s="59"/>
      <c r="GXX303" s="59"/>
      <c r="GXY303" s="59"/>
      <c r="GXZ303" s="59"/>
      <c r="GYA303" s="59"/>
      <c r="GYB303" s="59"/>
      <c r="GYC303" s="59"/>
      <c r="GYD303" s="59"/>
      <c r="GYE303" s="59"/>
      <c r="GYF303" s="59"/>
      <c r="GYG303" s="59"/>
      <c r="GYH303" s="59"/>
      <c r="GYI303" s="59"/>
      <c r="GYJ303" s="59"/>
      <c r="GYK303" s="59"/>
      <c r="GYL303" s="59"/>
      <c r="GYM303" s="59"/>
      <c r="GYN303" s="59"/>
      <c r="GYO303" s="59"/>
      <c r="GYP303" s="59"/>
      <c r="GYQ303" s="59"/>
      <c r="GYR303" s="59"/>
      <c r="GYS303" s="59"/>
      <c r="GYT303" s="59"/>
      <c r="GYU303" s="59"/>
      <c r="GYV303" s="59"/>
      <c r="GYW303" s="59"/>
      <c r="GYX303" s="59"/>
      <c r="GYY303" s="59"/>
      <c r="GYZ303" s="59"/>
      <c r="GZA303" s="59"/>
      <c r="GZB303" s="59"/>
      <c r="GZC303" s="59"/>
      <c r="GZD303" s="59"/>
      <c r="GZE303" s="59"/>
      <c r="GZF303" s="59"/>
      <c r="GZG303" s="59"/>
      <c r="GZH303" s="59"/>
      <c r="GZI303" s="59"/>
      <c r="GZJ303" s="59"/>
      <c r="GZK303" s="59"/>
      <c r="GZL303" s="59"/>
      <c r="GZM303" s="59"/>
      <c r="GZN303" s="59"/>
      <c r="GZO303" s="59"/>
      <c r="GZP303" s="59"/>
      <c r="GZQ303" s="59"/>
      <c r="GZR303" s="59"/>
      <c r="GZS303" s="59"/>
      <c r="GZT303" s="59"/>
      <c r="GZU303" s="59"/>
      <c r="GZV303" s="59"/>
      <c r="GZW303" s="59"/>
      <c r="GZX303" s="59"/>
      <c r="GZY303" s="59"/>
      <c r="GZZ303" s="59"/>
      <c r="HAA303" s="59"/>
      <c r="HAB303" s="59"/>
      <c r="HAC303" s="59"/>
      <c r="HAD303" s="59"/>
      <c r="HAE303" s="59"/>
      <c r="HAF303" s="59"/>
      <c r="HAG303" s="59"/>
      <c r="HAH303" s="59"/>
      <c r="HAI303" s="59"/>
      <c r="HAJ303" s="59"/>
      <c r="HAK303" s="59"/>
      <c r="HAL303" s="59"/>
      <c r="HAM303" s="59"/>
      <c r="HAN303" s="59"/>
      <c r="HAO303" s="59"/>
      <c r="HAP303" s="59"/>
      <c r="HAQ303" s="59"/>
      <c r="HAR303" s="59"/>
      <c r="HAS303" s="59"/>
      <c r="HAT303" s="59"/>
      <c r="HAU303" s="59"/>
      <c r="HAV303" s="59"/>
      <c r="HAW303" s="59"/>
      <c r="HAX303" s="59"/>
      <c r="HAY303" s="59"/>
      <c r="HAZ303" s="59"/>
      <c r="HBA303" s="59"/>
      <c r="HBB303" s="59"/>
      <c r="HBC303" s="59"/>
      <c r="HBD303" s="59"/>
      <c r="HBE303" s="59"/>
      <c r="HBF303" s="59"/>
      <c r="HBG303" s="59"/>
      <c r="HBH303" s="59"/>
      <c r="HBI303" s="59"/>
      <c r="HBJ303" s="59"/>
      <c r="HBK303" s="59"/>
      <c r="HBL303" s="59"/>
      <c r="HBM303" s="59"/>
      <c r="HBN303" s="59"/>
      <c r="HBO303" s="59"/>
      <c r="HBP303" s="59"/>
      <c r="HBQ303" s="59"/>
      <c r="HBR303" s="59"/>
      <c r="HBS303" s="59"/>
      <c r="HBT303" s="59"/>
      <c r="HBU303" s="59"/>
      <c r="HBV303" s="59"/>
      <c r="HBW303" s="59"/>
      <c r="HBX303" s="59"/>
      <c r="HBY303" s="59"/>
      <c r="HBZ303" s="59"/>
      <c r="HCA303" s="59"/>
      <c r="HCB303" s="59"/>
      <c r="HCC303" s="59"/>
      <c r="HCD303" s="59"/>
      <c r="HCE303" s="59"/>
      <c r="HCF303" s="59"/>
      <c r="HCG303" s="59"/>
      <c r="HCH303" s="59"/>
      <c r="HCI303" s="59"/>
      <c r="HCJ303" s="59"/>
      <c r="HCK303" s="59"/>
      <c r="HCL303" s="59"/>
      <c r="HCM303" s="59"/>
      <c r="HCN303" s="59"/>
      <c r="HCO303" s="59"/>
      <c r="HCP303" s="59"/>
      <c r="HCQ303" s="59"/>
      <c r="HCR303" s="59"/>
      <c r="HCS303" s="59"/>
      <c r="HCT303" s="59"/>
      <c r="HCU303" s="59"/>
      <c r="HCV303" s="59"/>
      <c r="HCW303" s="59"/>
      <c r="HCX303" s="59"/>
      <c r="HCY303" s="59"/>
      <c r="HCZ303" s="59"/>
      <c r="HDA303" s="59"/>
      <c r="HDB303" s="59"/>
      <c r="HDC303" s="59"/>
      <c r="HDD303" s="59"/>
      <c r="HDE303" s="59"/>
      <c r="HDF303" s="59"/>
      <c r="HDG303" s="59"/>
      <c r="HDH303" s="59"/>
      <c r="HDI303" s="59"/>
      <c r="HDJ303" s="59"/>
      <c r="HDK303" s="59"/>
      <c r="HDL303" s="59"/>
      <c r="HDM303" s="59"/>
      <c r="HDN303" s="59"/>
      <c r="HDO303" s="59"/>
      <c r="HDP303" s="59"/>
      <c r="HDQ303" s="59"/>
      <c r="HDR303" s="59"/>
      <c r="HDS303" s="59"/>
      <c r="HDT303" s="59"/>
      <c r="HDU303" s="59"/>
      <c r="HDV303" s="59"/>
      <c r="HDW303" s="59"/>
      <c r="HDX303" s="59"/>
      <c r="HDY303" s="59"/>
      <c r="HDZ303" s="59"/>
      <c r="HEA303" s="59"/>
      <c r="HEB303" s="59"/>
      <c r="HEC303" s="59"/>
      <c r="HED303" s="59"/>
      <c r="HEE303" s="59"/>
      <c r="HEF303" s="59"/>
      <c r="HEG303" s="59"/>
      <c r="HEH303" s="59"/>
      <c r="HEI303" s="59"/>
      <c r="HEJ303" s="59"/>
      <c r="HEK303" s="59"/>
      <c r="HEL303" s="59"/>
      <c r="HEM303" s="59"/>
      <c r="HEN303" s="59"/>
      <c r="HEO303" s="59"/>
      <c r="HEP303" s="59"/>
      <c r="HEQ303" s="59"/>
      <c r="HER303" s="59"/>
      <c r="HES303" s="59"/>
      <c r="HET303" s="59"/>
      <c r="HEU303" s="59"/>
      <c r="HEV303" s="59"/>
      <c r="HEW303" s="59"/>
      <c r="HEX303" s="59"/>
      <c r="HEY303" s="59"/>
      <c r="HEZ303" s="59"/>
      <c r="HFA303" s="59"/>
      <c r="HFB303" s="59"/>
      <c r="HFC303" s="59"/>
      <c r="HFD303" s="59"/>
      <c r="HFE303" s="59"/>
      <c r="HFF303" s="59"/>
      <c r="HFG303" s="59"/>
      <c r="HFH303" s="59"/>
      <c r="HFI303" s="59"/>
      <c r="HFJ303" s="59"/>
      <c r="HFK303" s="59"/>
      <c r="HFL303" s="59"/>
      <c r="HFM303" s="59"/>
      <c r="HFN303" s="59"/>
      <c r="HFO303" s="59"/>
      <c r="HFP303" s="59"/>
      <c r="HFQ303" s="59"/>
      <c r="HFR303" s="59"/>
      <c r="HFS303" s="59"/>
      <c r="HFT303" s="59"/>
      <c r="HFU303" s="59"/>
      <c r="HFV303" s="59"/>
      <c r="HFW303" s="59"/>
      <c r="HFX303" s="59"/>
      <c r="HFY303" s="59"/>
      <c r="HFZ303" s="59"/>
      <c r="HGA303" s="59"/>
      <c r="HGB303" s="59"/>
      <c r="HGC303" s="59"/>
      <c r="HGD303" s="59"/>
      <c r="HGE303" s="59"/>
      <c r="HGF303" s="59"/>
      <c r="HGG303" s="59"/>
      <c r="HGH303" s="59"/>
      <c r="HGI303" s="59"/>
      <c r="HGJ303" s="59"/>
      <c r="HGK303" s="59"/>
      <c r="HGL303" s="59"/>
      <c r="HGM303" s="59"/>
      <c r="HGN303" s="59"/>
      <c r="HGO303" s="59"/>
      <c r="HGP303" s="59"/>
      <c r="HGQ303" s="59"/>
      <c r="HGR303" s="59"/>
      <c r="HGS303" s="59"/>
      <c r="HGT303" s="59"/>
      <c r="HGU303" s="59"/>
      <c r="HGV303" s="59"/>
      <c r="HGW303" s="59"/>
      <c r="HGX303" s="59"/>
      <c r="HGY303" s="59"/>
      <c r="HGZ303" s="59"/>
      <c r="HHA303" s="59"/>
      <c r="HHB303" s="59"/>
      <c r="HHC303" s="59"/>
      <c r="HHD303" s="59"/>
      <c r="HHE303" s="59"/>
      <c r="HHF303" s="59"/>
      <c r="HHG303" s="59"/>
      <c r="HHH303" s="59"/>
      <c r="HHI303" s="59"/>
      <c r="HHJ303" s="59"/>
      <c r="HHK303" s="59"/>
      <c r="HHL303" s="59"/>
      <c r="HHM303" s="59"/>
      <c r="HHN303" s="59"/>
      <c r="HHO303" s="59"/>
      <c r="HHP303" s="59"/>
      <c r="HHQ303" s="59"/>
      <c r="HHR303" s="59"/>
      <c r="HHS303" s="59"/>
      <c r="HHT303" s="59"/>
      <c r="HHU303" s="59"/>
      <c r="HHV303" s="59"/>
      <c r="HHW303" s="59"/>
      <c r="HHX303" s="59"/>
      <c r="HHY303" s="59"/>
      <c r="HHZ303" s="59"/>
      <c r="HIA303" s="59"/>
      <c r="HIB303" s="59"/>
      <c r="HIC303" s="59"/>
      <c r="HID303" s="59"/>
      <c r="HIE303" s="59"/>
      <c r="HIF303" s="59"/>
      <c r="HIG303" s="59"/>
      <c r="HIH303" s="59"/>
      <c r="HII303" s="59"/>
      <c r="HIJ303" s="59"/>
      <c r="HIK303" s="59"/>
      <c r="HIL303" s="59"/>
      <c r="HIM303" s="59"/>
      <c r="HIN303" s="59"/>
      <c r="HIO303" s="59"/>
      <c r="HIP303" s="59"/>
      <c r="HIQ303" s="59"/>
      <c r="HIR303" s="59"/>
      <c r="HIS303" s="59"/>
      <c r="HIT303" s="59"/>
      <c r="HIU303" s="59"/>
      <c r="HIV303" s="59"/>
      <c r="HIW303" s="59"/>
      <c r="HIX303" s="59"/>
      <c r="HIY303" s="59"/>
      <c r="HIZ303" s="59"/>
      <c r="HJA303" s="59"/>
      <c r="HJB303" s="59"/>
      <c r="HJC303" s="59"/>
      <c r="HJD303" s="59"/>
      <c r="HJE303" s="59"/>
      <c r="HJF303" s="59"/>
      <c r="HJG303" s="59"/>
      <c r="HJH303" s="59"/>
      <c r="HJI303" s="59"/>
      <c r="HJJ303" s="59"/>
      <c r="HJK303" s="59"/>
      <c r="HJL303" s="59"/>
      <c r="HJM303" s="59"/>
      <c r="HJN303" s="59"/>
      <c r="HJO303" s="59"/>
      <c r="HJP303" s="59"/>
      <c r="HJQ303" s="59"/>
      <c r="HJR303" s="59"/>
      <c r="HJS303" s="59"/>
      <c r="HJT303" s="59"/>
      <c r="HJU303" s="59"/>
      <c r="HJV303" s="59"/>
      <c r="HJW303" s="59"/>
      <c r="HJX303" s="59"/>
      <c r="HJY303" s="59"/>
      <c r="HJZ303" s="59"/>
      <c r="HKA303" s="59"/>
      <c r="HKB303" s="59"/>
      <c r="HKC303" s="59"/>
      <c r="HKD303" s="59"/>
      <c r="HKE303" s="59"/>
      <c r="HKF303" s="59"/>
      <c r="HKG303" s="59"/>
      <c r="HKH303" s="59"/>
      <c r="HKI303" s="59"/>
      <c r="HKJ303" s="59"/>
      <c r="HKK303" s="59"/>
      <c r="HKL303" s="59"/>
      <c r="HKM303" s="59"/>
      <c r="HKN303" s="59"/>
      <c r="HKO303" s="59"/>
      <c r="HKP303" s="59"/>
      <c r="HKQ303" s="59"/>
      <c r="HKR303" s="59"/>
      <c r="HKS303" s="59"/>
      <c r="HKT303" s="59"/>
      <c r="HKU303" s="59"/>
      <c r="HKV303" s="59"/>
      <c r="HKW303" s="59"/>
      <c r="HKX303" s="59"/>
      <c r="HKY303" s="59"/>
      <c r="HKZ303" s="59"/>
      <c r="HLA303" s="59"/>
      <c r="HLB303" s="59"/>
      <c r="HLC303" s="59"/>
      <c r="HLD303" s="59"/>
      <c r="HLE303" s="59"/>
      <c r="HLF303" s="59"/>
      <c r="HLG303" s="59"/>
      <c r="HLH303" s="59"/>
      <c r="HLI303" s="59"/>
      <c r="HLJ303" s="59"/>
      <c r="HLK303" s="59"/>
      <c r="HLL303" s="59"/>
      <c r="HLM303" s="59"/>
      <c r="HLN303" s="59"/>
      <c r="HLO303" s="59"/>
      <c r="HLP303" s="59"/>
      <c r="HLQ303" s="59"/>
      <c r="HLR303" s="59"/>
      <c r="HLS303" s="59"/>
      <c r="HLT303" s="59"/>
      <c r="HLU303" s="59"/>
      <c r="HLV303" s="59"/>
      <c r="HLW303" s="59"/>
      <c r="HLX303" s="59"/>
      <c r="HLY303" s="59"/>
      <c r="HLZ303" s="59"/>
      <c r="HMA303" s="59"/>
      <c r="HMB303" s="59"/>
      <c r="HMC303" s="59"/>
      <c r="HMD303" s="59"/>
      <c r="HME303" s="59"/>
      <c r="HMF303" s="59"/>
      <c r="HMG303" s="59"/>
      <c r="HMH303" s="59"/>
      <c r="HMI303" s="59"/>
      <c r="HMJ303" s="59"/>
      <c r="HMK303" s="59"/>
      <c r="HML303" s="59"/>
      <c r="HMM303" s="59"/>
      <c r="HMN303" s="59"/>
      <c r="HMO303" s="59"/>
      <c r="HMP303" s="59"/>
      <c r="HMQ303" s="59"/>
      <c r="HMR303" s="59"/>
      <c r="HMS303" s="59"/>
      <c r="HMT303" s="59"/>
      <c r="HMU303" s="59"/>
      <c r="HMV303" s="59"/>
      <c r="HMW303" s="59"/>
      <c r="HMX303" s="59"/>
      <c r="HMY303" s="59"/>
      <c r="HMZ303" s="59"/>
      <c r="HNA303" s="59"/>
      <c r="HNB303" s="59"/>
      <c r="HNC303" s="59"/>
      <c r="HND303" s="59"/>
      <c r="HNE303" s="59"/>
      <c r="HNF303" s="59"/>
      <c r="HNG303" s="59"/>
      <c r="HNH303" s="59"/>
      <c r="HNI303" s="59"/>
      <c r="HNJ303" s="59"/>
      <c r="HNK303" s="59"/>
      <c r="HNL303" s="59"/>
      <c r="HNM303" s="59"/>
      <c r="HNN303" s="59"/>
      <c r="HNO303" s="59"/>
      <c r="HNP303" s="59"/>
      <c r="HNQ303" s="59"/>
      <c r="HNR303" s="59"/>
      <c r="HNS303" s="59"/>
      <c r="HNT303" s="59"/>
      <c r="HNU303" s="59"/>
      <c r="HNV303" s="59"/>
      <c r="HNW303" s="59"/>
      <c r="HNX303" s="59"/>
      <c r="HNY303" s="59"/>
      <c r="HNZ303" s="59"/>
      <c r="HOA303" s="59"/>
      <c r="HOB303" s="59"/>
      <c r="HOC303" s="59"/>
      <c r="HOD303" s="59"/>
      <c r="HOE303" s="59"/>
      <c r="HOF303" s="59"/>
      <c r="HOG303" s="59"/>
      <c r="HOH303" s="59"/>
      <c r="HOI303" s="59"/>
      <c r="HOJ303" s="59"/>
      <c r="HOK303" s="59"/>
      <c r="HOL303" s="59"/>
      <c r="HOM303" s="59"/>
      <c r="HON303" s="59"/>
      <c r="HOO303" s="59"/>
      <c r="HOP303" s="59"/>
      <c r="HOQ303" s="59"/>
      <c r="HOR303" s="59"/>
      <c r="HOS303" s="59"/>
      <c r="HOT303" s="59"/>
      <c r="HOU303" s="59"/>
      <c r="HOV303" s="59"/>
      <c r="HOW303" s="59"/>
      <c r="HOX303" s="59"/>
      <c r="HOY303" s="59"/>
      <c r="HOZ303" s="59"/>
      <c r="HPA303" s="59"/>
      <c r="HPB303" s="59"/>
      <c r="HPC303" s="59"/>
      <c r="HPD303" s="59"/>
      <c r="HPE303" s="59"/>
      <c r="HPF303" s="59"/>
      <c r="HPG303" s="59"/>
      <c r="HPH303" s="59"/>
      <c r="HPI303" s="59"/>
      <c r="HPJ303" s="59"/>
      <c r="HPK303" s="59"/>
      <c r="HPL303" s="59"/>
      <c r="HPM303" s="59"/>
      <c r="HPN303" s="59"/>
      <c r="HPO303" s="59"/>
      <c r="HPP303" s="59"/>
      <c r="HPQ303" s="59"/>
      <c r="HPR303" s="59"/>
      <c r="HPS303" s="59"/>
      <c r="HPT303" s="59"/>
      <c r="HPU303" s="59"/>
      <c r="HPV303" s="59"/>
      <c r="HPW303" s="59"/>
      <c r="HPX303" s="59"/>
      <c r="HPY303" s="59"/>
      <c r="HPZ303" s="59"/>
      <c r="HQA303" s="59"/>
      <c r="HQB303" s="59"/>
      <c r="HQC303" s="59"/>
      <c r="HQD303" s="59"/>
      <c r="HQE303" s="59"/>
      <c r="HQF303" s="59"/>
      <c r="HQG303" s="59"/>
      <c r="HQH303" s="59"/>
      <c r="HQI303" s="59"/>
      <c r="HQJ303" s="59"/>
      <c r="HQK303" s="59"/>
      <c r="HQL303" s="59"/>
      <c r="HQM303" s="59"/>
      <c r="HQN303" s="59"/>
      <c r="HQO303" s="59"/>
      <c r="HQP303" s="59"/>
      <c r="HQQ303" s="59"/>
      <c r="HQR303" s="59"/>
      <c r="HQS303" s="59"/>
      <c r="HQT303" s="59"/>
      <c r="HQU303" s="59"/>
      <c r="HQV303" s="59"/>
      <c r="HQW303" s="59"/>
      <c r="HQX303" s="59"/>
      <c r="HQY303" s="59"/>
      <c r="HQZ303" s="59"/>
      <c r="HRA303" s="59"/>
      <c r="HRB303" s="59"/>
      <c r="HRC303" s="59"/>
      <c r="HRD303" s="59"/>
      <c r="HRE303" s="59"/>
      <c r="HRF303" s="59"/>
      <c r="HRG303" s="59"/>
      <c r="HRH303" s="59"/>
      <c r="HRI303" s="59"/>
      <c r="HRJ303" s="59"/>
      <c r="HRK303" s="59"/>
      <c r="HRL303" s="59"/>
      <c r="HRM303" s="59"/>
      <c r="HRN303" s="59"/>
      <c r="HRO303" s="59"/>
      <c r="HRP303" s="59"/>
      <c r="HRQ303" s="59"/>
      <c r="HRR303" s="59"/>
      <c r="HRS303" s="59"/>
      <c r="HRT303" s="59"/>
      <c r="HRU303" s="59"/>
      <c r="HRV303" s="59"/>
      <c r="HRW303" s="59"/>
      <c r="HRX303" s="59"/>
      <c r="HRY303" s="59"/>
      <c r="HRZ303" s="59"/>
      <c r="HSA303" s="59"/>
      <c r="HSB303" s="59"/>
      <c r="HSC303" s="59"/>
      <c r="HSD303" s="59"/>
      <c r="HSE303" s="59"/>
      <c r="HSF303" s="59"/>
      <c r="HSG303" s="59"/>
      <c r="HSH303" s="59"/>
      <c r="HSI303" s="59"/>
      <c r="HSJ303" s="59"/>
      <c r="HSK303" s="59"/>
      <c r="HSL303" s="59"/>
      <c r="HSM303" s="59"/>
      <c r="HSN303" s="59"/>
      <c r="HSO303" s="59"/>
      <c r="HSP303" s="59"/>
      <c r="HSQ303" s="59"/>
      <c r="HSR303" s="59"/>
      <c r="HSS303" s="59"/>
      <c r="HST303" s="59"/>
      <c r="HSU303" s="59"/>
      <c r="HSV303" s="59"/>
      <c r="HSW303" s="59"/>
      <c r="HSX303" s="59"/>
      <c r="HSY303" s="59"/>
      <c r="HSZ303" s="59"/>
      <c r="HTA303" s="59"/>
      <c r="HTB303" s="59"/>
      <c r="HTC303" s="59"/>
      <c r="HTD303" s="59"/>
      <c r="HTE303" s="59"/>
      <c r="HTF303" s="59"/>
      <c r="HTG303" s="59"/>
      <c r="HTH303" s="59"/>
      <c r="HTI303" s="59"/>
      <c r="HTJ303" s="59"/>
      <c r="HTK303" s="59"/>
      <c r="HTL303" s="59"/>
      <c r="HTM303" s="59"/>
      <c r="HTN303" s="59"/>
      <c r="HTO303" s="59"/>
      <c r="HTP303" s="59"/>
      <c r="HTQ303" s="59"/>
      <c r="HTR303" s="59"/>
      <c r="HTS303" s="59"/>
      <c r="HTT303" s="59"/>
      <c r="HTU303" s="59"/>
      <c r="HTV303" s="59"/>
      <c r="HTW303" s="59"/>
      <c r="HTX303" s="59"/>
      <c r="HTY303" s="59"/>
      <c r="HTZ303" s="59"/>
      <c r="HUA303" s="59"/>
      <c r="HUB303" s="59"/>
      <c r="HUC303" s="59"/>
      <c r="HUD303" s="59"/>
      <c r="HUE303" s="59"/>
      <c r="HUF303" s="59"/>
      <c r="HUG303" s="59"/>
      <c r="HUH303" s="59"/>
      <c r="HUI303" s="59"/>
      <c r="HUJ303" s="59"/>
      <c r="HUK303" s="59"/>
      <c r="HUL303" s="59"/>
      <c r="HUM303" s="59"/>
      <c r="HUN303" s="59"/>
      <c r="HUO303" s="59"/>
      <c r="HUP303" s="59"/>
      <c r="HUQ303" s="59"/>
      <c r="HUR303" s="59"/>
      <c r="HUS303" s="59"/>
      <c r="HUT303" s="59"/>
      <c r="HUU303" s="59"/>
      <c r="HUV303" s="59"/>
      <c r="HUW303" s="59"/>
      <c r="HUX303" s="59"/>
      <c r="HUY303" s="59"/>
      <c r="HUZ303" s="59"/>
      <c r="HVA303" s="59"/>
      <c r="HVB303" s="59"/>
      <c r="HVC303" s="59"/>
      <c r="HVD303" s="59"/>
      <c r="HVE303" s="59"/>
      <c r="HVF303" s="59"/>
      <c r="HVG303" s="59"/>
      <c r="HVH303" s="59"/>
      <c r="HVI303" s="59"/>
      <c r="HVJ303" s="59"/>
      <c r="HVK303" s="59"/>
      <c r="HVL303" s="59"/>
      <c r="HVM303" s="59"/>
      <c r="HVN303" s="59"/>
      <c r="HVO303" s="59"/>
      <c r="HVP303" s="59"/>
      <c r="HVQ303" s="59"/>
      <c r="HVR303" s="59"/>
      <c r="HVS303" s="59"/>
      <c r="HVT303" s="59"/>
      <c r="HVU303" s="59"/>
      <c r="HVV303" s="59"/>
      <c r="HVW303" s="59"/>
      <c r="HVX303" s="59"/>
      <c r="HVY303" s="59"/>
      <c r="HVZ303" s="59"/>
      <c r="HWA303" s="59"/>
      <c r="HWB303" s="59"/>
      <c r="HWC303" s="59"/>
      <c r="HWD303" s="59"/>
      <c r="HWE303" s="59"/>
      <c r="HWF303" s="59"/>
      <c r="HWG303" s="59"/>
      <c r="HWH303" s="59"/>
      <c r="HWI303" s="59"/>
      <c r="HWJ303" s="59"/>
      <c r="HWK303" s="59"/>
      <c r="HWL303" s="59"/>
      <c r="HWM303" s="59"/>
      <c r="HWN303" s="59"/>
      <c r="HWO303" s="59"/>
      <c r="HWP303" s="59"/>
      <c r="HWQ303" s="59"/>
      <c r="HWR303" s="59"/>
      <c r="HWS303" s="59"/>
      <c r="HWT303" s="59"/>
      <c r="HWU303" s="59"/>
      <c r="HWV303" s="59"/>
      <c r="HWW303" s="59"/>
      <c r="HWX303" s="59"/>
      <c r="HWY303" s="59"/>
      <c r="HWZ303" s="59"/>
      <c r="HXA303" s="59"/>
      <c r="HXB303" s="59"/>
      <c r="HXC303" s="59"/>
      <c r="HXD303" s="59"/>
      <c r="HXE303" s="59"/>
      <c r="HXF303" s="59"/>
      <c r="HXG303" s="59"/>
      <c r="HXH303" s="59"/>
      <c r="HXI303" s="59"/>
      <c r="HXJ303" s="59"/>
      <c r="HXK303" s="59"/>
      <c r="HXL303" s="59"/>
      <c r="HXM303" s="59"/>
      <c r="HXN303" s="59"/>
      <c r="HXO303" s="59"/>
      <c r="HXP303" s="59"/>
      <c r="HXQ303" s="59"/>
      <c r="HXR303" s="59"/>
      <c r="HXS303" s="59"/>
      <c r="HXT303" s="59"/>
      <c r="HXU303" s="59"/>
      <c r="HXV303" s="59"/>
      <c r="HXW303" s="59"/>
      <c r="HXX303" s="59"/>
      <c r="HXY303" s="59"/>
      <c r="HXZ303" s="59"/>
      <c r="HYA303" s="59"/>
      <c r="HYB303" s="59"/>
      <c r="HYC303" s="59"/>
      <c r="HYD303" s="59"/>
      <c r="HYE303" s="59"/>
      <c r="HYF303" s="59"/>
      <c r="HYG303" s="59"/>
      <c r="HYH303" s="59"/>
      <c r="HYI303" s="59"/>
      <c r="HYJ303" s="59"/>
      <c r="HYK303" s="59"/>
      <c r="HYL303" s="59"/>
      <c r="HYM303" s="59"/>
      <c r="HYN303" s="59"/>
      <c r="HYO303" s="59"/>
      <c r="HYP303" s="59"/>
      <c r="HYQ303" s="59"/>
      <c r="HYR303" s="59"/>
      <c r="HYS303" s="59"/>
      <c r="HYT303" s="59"/>
      <c r="HYU303" s="59"/>
      <c r="HYV303" s="59"/>
      <c r="HYW303" s="59"/>
      <c r="HYX303" s="59"/>
      <c r="HYY303" s="59"/>
      <c r="HYZ303" s="59"/>
      <c r="HZA303" s="59"/>
      <c r="HZB303" s="59"/>
      <c r="HZC303" s="59"/>
      <c r="HZD303" s="59"/>
      <c r="HZE303" s="59"/>
      <c r="HZF303" s="59"/>
      <c r="HZG303" s="59"/>
      <c r="HZH303" s="59"/>
      <c r="HZI303" s="59"/>
      <c r="HZJ303" s="59"/>
      <c r="HZK303" s="59"/>
      <c r="HZL303" s="59"/>
      <c r="HZM303" s="59"/>
      <c r="HZN303" s="59"/>
      <c r="HZO303" s="59"/>
      <c r="HZP303" s="59"/>
      <c r="HZQ303" s="59"/>
      <c r="HZR303" s="59"/>
      <c r="HZS303" s="59"/>
      <c r="HZT303" s="59"/>
      <c r="HZU303" s="59"/>
      <c r="HZV303" s="59"/>
      <c r="HZW303" s="59"/>
      <c r="HZX303" s="59"/>
      <c r="HZY303" s="59"/>
      <c r="HZZ303" s="59"/>
      <c r="IAA303" s="59"/>
      <c r="IAB303" s="59"/>
      <c r="IAC303" s="59"/>
      <c r="IAD303" s="59"/>
      <c r="IAE303" s="59"/>
      <c r="IAF303" s="59"/>
      <c r="IAG303" s="59"/>
      <c r="IAH303" s="59"/>
      <c r="IAI303" s="59"/>
      <c r="IAJ303" s="59"/>
      <c r="IAK303" s="59"/>
      <c r="IAL303" s="59"/>
      <c r="IAM303" s="59"/>
      <c r="IAN303" s="59"/>
      <c r="IAO303" s="59"/>
      <c r="IAP303" s="59"/>
      <c r="IAQ303" s="59"/>
      <c r="IAR303" s="59"/>
      <c r="IAS303" s="59"/>
      <c r="IAT303" s="59"/>
      <c r="IAU303" s="59"/>
      <c r="IAV303" s="59"/>
      <c r="IAW303" s="59"/>
      <c r="IAX303" s="59"/>
      <c r="IAY303" s="59"/>
      <c r="IAZ303" s="59"/>
      <c r="IBA303" s="59"/>
      <c r="IBB303" s="59"/>
      <c r="IBC303" s="59"/>
      <c r="IBD303" s="59"/>
      <c r="IBE303" s="59"/>
      <c r="IBF303" s="59"/>
      <c r="IBG303" s="59"/>
      <c r="IBH303" s="59"/>
      <c r="IBI303" s="59"/>
      <c r="IBJ303" s="59"/>
      <c r="IBK303" s="59"/>
      <c r="IBL303" s="59"/>
      <c r="IBM303" s="59"/>
      <c r="IBN303" s="59"/>
      <c r="IBO303" s="59"/>
      <c r="IBP303" s="59"/>
      <c r="IBQ303" s="59"/>
      <c r="IBR303" s="59"/>
      <c r="IBS303" s="59"/>
      <c r="IBT303" s="59"/>
      <c r="IBU303" s="59"/>
      <c r="IBV303" s="59"/>
      <c r="IBW303" s="59"/>
      <c r="IBX303" s="59"/>
      <c r="IBY303" s="59"/>
      <c r="IBZ303" s="59"/>
      <c r="ICA303" s="59"/>
      <c r="ICB303" s="59"/>
      <c r="ICC303" s="59"/>
      <c r="ICD303" s="59"/>
      <c r="ICE303" s="59"/>
      <c r="ICF303" s="59"/>
      <c r="ICG303" s="59"/>
      <c r="ICH303" s="59"/>
      <c r="ICI303" s="59"/>
      <c r="ICJ303" s="59"/>
      <c r="ICK303" s="59"/>
      <c r="ICL303" s="59"/>
      <c r="ICM303" s="59"/>
      <c r="ICN303" s="59"/>
      <c r="ICO303" s="59"/>
      <c r="ICP303" s="59"/>
      <c r="ICQ303" s="59"/>
      <c r="ICR303" s="59"/>
      <c r="ICS303" s="59"/>
      <c r="ICT303" s="59"/>
      <c r="ICU303" s="59"/>
      <c r="ICV303" s="59"/>
      <c r="ICW303" s="59"/>
      <c r="ICX303" s="59"/>
      <c r="ICY303" s="59"/>
      <c r="ICZ303" s="59"/>
      <c r="IDA303" s="59"/>
      <c r="IDB303" s="59"/>
      <c r="IDC303" s="59"/>
      <c r="IDD303" s="59"/>
      <c r="IDE303" s="59"/>
      <c r="IDF303" s="59"/>
      <c r="IDG303" s="59"/>
      <c r="IDH303" s="59"/>
      <c r="IDI303" s="59"/>
      <c r="IDJ303" s="59"/>
      <c r="IDK303" s="59"/>
      <c r="IDL303" s="59"/>
      <c r="IDM303" s="59"/>
      <c r="IDN303" s="59"/>
      <c r="IDO303" s="59"/>
      <c r="IDP303" s="59"/>
      <c r="IDQ303" s="59"/>
      <c r="IDR303" s="59"/>
      <c r="IDS303" s="59"/>
      <c r="IDT303" s="59"/>
      <c r="IDU303" s="59"/>
      <c r="IDV303" s="59"/>
      <c r="IDW303" s="59"/>
      <c r="IDX303" s="59"/>
      <c r="IDY303" s="59"/>
      <c r="IDZ303" s="59"/>
      <c r="IEA303" s="59"/>
      <c r="IEB303" s="59"/>
      <c r="IEC303" s="59"/>
      <c r="IED303" s="59"/>
      <c r="IEE303" s="59"/>
      <c r="IEF303" s="59"/>
      <c r="IEG303" s="59"/>
      <c r="IEH303" s="59"/>
      <c r="IEI303" s="59"/>
      <c r="IEJ303" s="59"/>
      <c r="IEK303" s="59"/>
      <c r="IEL303" s="59"/>
      <c r="IEM303" s="59"/>
      <c r="IEN303" s="59"/>
      <c r="IEO303" s="59"/>
      <c r="IEP303" s="59"/>
      <c r="IEQ303" s="59"/>
      <c r="IER303" s="59"/>
      <c r="IES303" s="59"/>
      <c r="IET303" s="59"/>
      <c r="IEU303" s="59"/>
      <c r="IEV303" s="59"/>
      <c r="IEW303" s="59"/>
      <c r="IEX303" s="59"/>
      <c r="IEY303" s="59"/>
      <c r="IEZ303" s="59"/>
      <c r="IFA303" s="59"/>
      <c r="IFB303" s="59"/>
      <c r="IFC303" s="59"/>
      <c r="IFD303" s="59"/>
      <c r="IFE303" s="59"/>
      <c r="IFF303" s="59"/>
      <c r="IFG303" s="59"/>
      <c r="IFH303" s="59"/>
      <c r="IFI303" s="59"/>
      <c r="IFJ303" s="59"/>
      <c r="IFK303" s="59"/>
      <c r="IFL303" s="59"/>
      <c r="IFM303" s="59"/>
      <c r="IFN303" s="59"/>
      <c r="IFO303" s="59"/>
      <c r="IFP303" s="59"/>
      <c r="IFQ303" s="59"/>
      <c r="IFR303" s="59"/>
      <c r="IFS303" s="59"/>
      <c r="IFT303" s="59"/>
      <c r="IFU303" s="59"/>
      <c r="IFV303" s="59"/>
      <c r="IFW303" s="59"/>
      <c r="IFX303" s="59"/>
      <c r="IFY303" s="59"/>
      <c r="IFZ303" s="59"/>
      <c r="IGA303" s="59"/>
      <c r="IGB303" s="59"/>
      <c r="IGC303" s="59"/>
      <c r="IGD303" s="59"/>
      <c r="IGE303" s="59"/>
      <c r="IGF303" s="59"/>
      <c r="IGG303" s="59"/>
      <c r="IGH303" s="59"/>
      <c r="IGI303" s="59"/>
      <c r="IGJ303" s="59"/>
      <c r="IGK303" s="59"/>
      <c r="IGL303" s="59"/>
      <c r="IGM303" s="59"/>
      <c r="IGN303" s="59"/>
      <c r="IGO303" s="59"/>
      <c r="IGP303" s="59"/>
      <c r="IGQ303" s="59"/>
      <c r="IGR303" s="59"/>
      <c r="IGS303" s="59"/>
      <c r="IGT303" s="59"/>
      <c r="IGU303" s="59"/>
      <c r="IGV303" s="59"/>
      <c r="IGW303" s="59"/>
      <c r="IGX303" s="59"/>
      <c r="IGY303" s="59"/>
      <c r="IGZ303" s="59"/>
      <c r="IHA303" s="59"/>
      <c r="IHB303" s="59"/>
      <c r="IHC303" s="59"/>
      <c r="IHD303" s="59"/>
      <c r="IHE303" s="59"/>
      <c r="IHF303" s="59"/>
      <c r="IHG303" s="59"/>
      <c r="IHH303" s="59"/>
      <c r="IHI303" s="59"/>
      <c r="IHJ303" s="59"/>
      <c r="IHK303" s="59"/>
      <c r="IHL303" s="59"/>
      <c r="IHM303" s="59"/>
      <c r="IHN303" s="59"/>
      <c r="IHO303" s="59"/>
      <c r="IHP303" s="59"/>
      <c r="IHQ303" s="59"/>
      <c r="IHR303" s="59"/>
      <c r="IHS303" s="59"/>
      <c r="IHT303" s="59"/>
      <c r="IHU303" s="59"/>
      <c r="IHV303" s="59"/>
      <c r="IHW303" s="59"/>
      <c r="IHX303" s="59"/>
      <c r="IHY303" s="59"/>
      <c r="IHZ303" s="59"/>
      <c r="IIA303" s="59"/>
      <c r="IIB303" s="59"/>
      <c r="IIC303" s="59"/>
      <c r="IID303" s="59"/>
      <c r="IIE303" s="59"/>
      <c r="IIF303" s="59"/>
      <c r="IIG303" s="59"/>
      <c r="IIH303" s="59"/>
      <c r="III303" s="59"/>
      <c r="IIJ303" s="59"/>
      <c r="IIK303" s="59"/>
      <c r="IIL303" s="59"/>
      <c r="IIM303" s="59"/>
      <c r="IIN303" s="59"/>
      <c r="IIO303" s="59"/>
      <c r="IIP303" s="59"/>
      <c r="IIQ303" s="59"/>
      <c r="IIR303" s="59"/>
      <c r="IIS303" s="59"/>
      <c r="IIT303" s="59"/>
      <c r="IIU303" s="59"/>
      <c r="IIV303" s="59"/>
      <c r="IIW303" s="59"/>
      <c r="IIX303" s="59"/>
      <c r="IIY303" s="59"/>
      <c r="IIZ303" s="59"/>
      <c r="IJA303" s="59"/>
      <c r="IJB303" s="59"/>
      <c r="IJC303" s="59"/>
      <c r="IJD303" s="59"/>
      <c r="IJE303" s="59"/>
      <c r="IJF303" s="59"/>
      <c r="IJG303" s="59"/>
      <c r="IJH303" s="59"/>
      <c r="IJI303" s="59"/>
      <c r="IJJ303" s="59"/>
      <c r="IJK303" s="59"/>
      <c r="IJL303" s="59"/>
      <c r="IJM303" s="59"/>
      <c r="IJN303" s="59"/>
      <c r="IJO303" s="59"/>
      <c r="IJP303" s="59"/>
      <c r="IJQ303" s="59"/>
      <c r="IJR303" s="59"/>
      <c r="IJS303" s="59"/>
      <c r="IJT303" s="59"/>
      <c r="IJU303" s="59"/>
      <c r="IJV303" s="59"/>
      <c r="IJW303" s="59"/>
      <c r="IJX303" s="59"/>
      <c r="IJY303" s="59"/>
      <c r="IJZ303" s="59"/>
      <c r="IKA303" s="59"/>
      <c r="IKB303" s="59"/>
      <c r="IKC303" s="59"/>
      <c r="IKD303" s="59"/>
      <c r="IKE303" s="59"/>
      <c r="IKF303" s="59"/>
      <c r="IKG303" s="59"/>
      <c r="IKH303" s="59"/>
      <c r="IKI303" s="59"/>
      <c r="IKJ303" s="59"/>
      <c r="IKK303" s="59"/>
      <c r="IKL303" s="59"/>
      <c r="IKM303" s="59"/>
      <c r="IKN303" s="59"/>
      <c r="IKO303" s="59"/>
      <c r="IKP303" s="59"/>
      <c r="IKQ303" s="59"/>
      <c r="IKR303" s="59"/>
      <c r="IKS303" s="59"/>
      <c r="IKT303" s="59"/>
      <c r="IKU303" s="59"/>
      <c r="IKV303" s="59"/>
      <c r="IKW303" s="59"/>
      <c r="IKX303" s="59"/>
      <c r="IKY303" s="59"/>
      <c r="IKZ303" s="59"/>
      <c r="ILA303" s="59"/>
      <c r="ILB303" s="59"/>
      <c r="ILC303" s="59"/>
      <c r="ILD303" s="59"/>
      <c r="ILE303" s="59"/>
      <c r="ILF303" s="59"/>
      <c r="ILG303" s="59"/>
      <c r="ILH303" s="59"/>
      <c r="ILI303" s="59"/>
      <c r="ILJ303" s="59"/>
      <c r="ILK303" s="59"/>
      <c r="ILL303" s="59"/>
      <c r="ILM303" s="59"/>
      <c r="ILN303" s="59"/>
      <c r="ILO303" s="59"/>
      <c r="ILP303" s="59"/>
      <c r="ILQ303" s="59"/>
      <c r="ILR303" s="59"/>
      <c r="ILS303" s="59"/>
      <c r="ILT303" s="59"/>
      <c r="ILU303" s="59"/>
      <c r="ILV303" s="59"/>
      <c r="ILW303" s="59"/>
      <c r="ILX303" s="59"/>
      <c r="ILY303" s="59"/>
      <c r="ILZ303" s="59"/>
      <c r="IMA303" s="59"/>
      <c r="IMB303" s="59"/>
      <c r="IMC303" s="59"/>
      <c r="IMD303" s="59"/>
      <c r="IME303" s="59"/>
      <c r="IMF303" s="59"/>
      <c r="IMG303" s="59"/>
      <c r="IMH303" s="59"/>
      <c r="IMI303" s="59"/>
      <c r="IMJ303" s="59"/>
      <c r="IMK303" s="59"/>
      <c r="IML303" s="59"/>
      <c r="IMM303" s="59"/>
      <c r="IMN303" s="59"/>
      <c r="IMO303" s="59"/>
      <c r="IMP303" s="59"/>
      <c r="IMQ303" s="59"/>
      <c r="IMR303" s="59"/>
      <c r="IMS303" s="59"/>
      <c r="IMT303" s="59"/>
      <c r="IMU303" s="59"/>
      <c r="IMV303" s="59"/>
      <c r="IMW303" s="59"/>
      <c r="IMX303" s="59"/>
      <c r="IMY303" s="59"/>
      <c r="IMZ303" s="59"/>
      <c r="INA303" s="59"/>
      <c r="INB303" s="59"/>
      <c r="INC303" s="59"/>
      <c r="IND303" s="59"/>
      <c r="INE303" s="59"/>
      <c r="INF303" s="59"/>
      <c r="ING303" s="59"/>
      <c r="INH303" s="59"/>
      <c r="INI303" s="59"/>
      <c r="INJ303" s="59"/>
      <c r="INK303" s="59"/>
      <c r="INL303" s="59"/>
      <c r="INM303" s="59"/>
      <c r="INN303" s="59"/>
      <c r="INO303" s="59"/>
      <c r="INP303" s="59"/>
      <c r="INQ303" s="59"/>
      <c r="INR303" s="59"/>
      <c r="INS303" s="59"/>
      <c r="INT303" s="59"/>
      <c r="INU303" s="59"/>
      <c r="INV303" s="59"/>
      <c r="INW303" s="59"/>
      <c r="INX303" s="59"/>
      <c r="INY303" s="59"/>
      <c r="INZ303" s="59"/>
      <c r="IOA303" s="59"/>
      <c r="IOB303" s="59"/>
      <c r="IOC303" s="59"/>
      <c r="IOD303" s="59"/>
      <c r="IOE303" s="59"/>
      <c r="IOF303" s="59"/>
      <c r="IOG303" s="59"/>
      <c r="IOH303" s="59"/>
      <c r="IOI303" s="59"/>
      <c r="IOJ303" s="59"/>
      <c r="IOK303" s="59"/>
      <c r="IOL303" s="59"/>
      <c r="IOM303" s="59"/>
      <c r="ION303" s="59"/>
      <c r="IOO303" s="59"/>
      <c r="IOP303" s="59"/>
      <c r="IOQ303" s="59"/>
      <c r="IOR303" s="59"/>
      <c r="IOS303" s="59"/>
      <c r="IOT303" s="59"/>
      <c r="IOU303" s="59"/>
      <c r="IOV303" s="59"/>
      <c r="IOW303" s="59"/>
      <c r="IOX303" s="59"/>
      <c r="IOY303" s="59"/>
      <c r="IOZ303" s="59"/>
      <c r="IPA303" s="59"/>
      <c r="IPB303" s="59"/>
      <c r="IPC303" s="59"/>
      <c r="IPD303" s="59"/>
      <c r="IPE303" s="59"/>
      <c r="IPF303" s="59"/>
      <c r="IPG303" s="59"/>
      <c r="IPH303" s="59"/>
      <c r="IPI303" s="59"/>
      <c r="IPJ303" s="59"/>
      <c r="IPK303" s="59"/>
      <c r="IPL303" s="59"/>
      <c r="IPM303" s="59"/>
      <c r="IPN303" s="59"/>
      <c r="IPO303" s="59"/>
      <c r="IPP303" s="59"/>
      <c r="IPQ303" s="59"/>
      <c r="IPR303" s="59"/>
      <c r="IPS303" s="59"/>
      <c r="IPT303" s="59"/>
      <c r="IPU303" s="59"/>
      <c r="IPV303" s="59"/>
      <c r="IPW303" s="59"/>
      <c r="IPX303" s="59"/>
      <c r="IPY303" s="59"/>
      <c r="IPZ303" s="59"/>
      <c r="IQA303" s="59"/>
      <c r="IQB303" s="59"/>
      <c r="IQC303" s="59"/>
      <c r="IQD303" s="59"/>
      <c r="IQE303" s="59"/>
      <c r="IQF303" s="59"/>
      <c r="IQG303" s="59"/>
      <c r="IQH303" s="59"/>
      <c r="IQI303" s="59"/>
      <c r="IQJ303" s="59"/>
      <c r="IQK303" s="59"/>
      <c r="IQL303" s="59"/>
      <c r="IQM303" s="59"/>
      <c r="IQN303" s="59"/>
      <c r="IQO303" s="59"/>
      <c r="IQP303" s="59"/>
      <c r="IQQ303" s="59"/>
      <c r="IQR303" s="59"/>
      <c r="IQS303" s="59"/>
      <c r="IQT303" s="59"/>
      <c r="IQU303" s="59"/>
      <c r="IQV303" s="59"/>
      <c r="IQW303" s="59"/>
      <c r="IQX303" s="59"/>
      <c r="IQY303" s="59"/>
      <c r="IQZ303" s="59"/>
      <c r="IRA303" s="59"/>
      <c r="IRB303" s="59"/>
      <c r="IRC303" s="59"/>
      <c r="IRD303" s="59"/>
      <c r="IRE303" s="59"/>
      <c r="IRF303" s="59"/>
      <c r="IRG303" s="59"/>
      <c r="IRH303" s="59"/>
      <c r="IRI303" s="59"/>
      <c r="IRJ303" s="59"/>
      <c r="IRK303" s="59"/>
      <c r="IRL303" s="59"/>
      <c r="IRM303" s="59"/>
      <c r="IRN303" s="59"/>
      <c r="IRO303" s="59"/>
      <c r="IRP303" s="59"/>
      <c r="IRQ303" s="59"/>
      <c r="IRR303" s="59"/>
      <c r="IRS303" s="59"/>
      <c r="IRT303" s="59"/>
      <c r="IRU303" s="59"/>
      <c r="IRV303" s="59"/>
      <c r="IRW303" s="59"/>
      <c r="IRX303" s="59"/>
      <c r="IRY303" s="59"/>
      <c r="IRZ303" s="59"/>
      <c r="ISA303" s="59"/>
      <c r="ISB303" s="59"/>
      <c r="ISC303" s="59"/>
      <c r="ISD303" s="59"/>
      <c r="ISE303" s="59"/>
      <c r="ISF303" s="59"/>
      <c r="ISG303" s="59"/>
      <c r="ISH303" s="59"/>
      <c r="ISI303" s="59"/>
      <c r="ISJ303" s="59"/>
      <c r="ISK303" s="59"/>
      <c r="ISL303" s="59"/>
      <c r="ISM303" s="59"/>
      <c r="ISN303" s="59"/>
      <c r="ISO303" s="59"/>
      <c r="ISP303" s="59"/>
      <c r="ISQ303" s="59"/>
      <c r="ISR303" s="59"/>
      <c r="ISS303" s="59"/>
      <c r="IST303" s="59"/>
      <c r="ISU303" s="59"/>
      <c r="ISV303" s="59"/>
      <c r="ISW303" s="59"/>
      <c r="ISX303" s="59"/>
      <c r="ISY303" s="59"/>
      <c r="ISZ303" s="59"/>
      <c r="ITA303" s="59"/>
      <c r="ITB303" s="59"/>
      <c r="ITC303" s="59"/>
      <c r="ITD303" s="59"/>
      <c r="ITE303" s="59"/>
      <c r="ITF303" s="59"/>
      <c r="ITG303" s="59"/>
      <c r="ITH303" s="59"/>
      <c r="ITI303" s="59"/>
      <c r="ITJ303" s="59"/>
      <c r="ITK303" s="59"/>
      <c r="ITL303" s="59"/>
      <c r="ITM303" s="59"/>
      <c r="ITN303" s="59"/>
      <c r="ITO303" s="59"/>
      <c r="ITP303" s="59"/>
      <c r="ITQ303" s="59"/>
      <c r="ITR303" s="59"/>
      <c r="ITS303" s="59"/>
      <c r="ITT303" s="59"/>
      <c r="ITU303" s="59"/>
      <c r="ITV303" s="59"/>
      <c r="ITW303" s="59"/>
      <c r="ITX303" s="59"/>
      <c r="ITY303" s="59"/>
      <c r="ITZ303" s="59"/>
      <c r="IUA303" s="59"/>
      <c r="IUB303" s="59"/>
      <c r="IUC303" s="59"/>
      <c r="IUD303" s="59"/>
      <c r="IUE303" s="59"/>
      <c r="IUF303" s="59"/>
      <c r="IUG303" s="59"/>
      <c r="IUH303" s="59"/>
      <c r="IUI303" s="59"/>
      <c r="IUJ303" s="59"/>
      <c r="IUK303" s="59"/>
      <c r="IUL303" s="59"/>
      <c r="IUM303" s="59"/>
      <c r="IUN303" s="59"/>
      <c r="IUO303" s="59"/>
      <c r="IUP303" s="59"/>
      <c r="IUQ303" s="59"/>
      <c r="IUR303" s="59"/>
      <c r="IUS303" s="59"/>
      <c r="IUT303" s="59"/>
      <c r="IUU303" s="59"/>
      <c r="IUV303" s="59"/>
      <c r="IUW303" s="59"/>
      <c r="IUX303" s="59"/>
      <c r="IUY303" s="59"/>
      <c r="IUZ303" s="59"/>
      <c r="IVA303" s="59"/>
      <c r="IVB303" s="59"/>
      <c r="IVC303" s="59"/>
      <c r="IVD303" s="59"/>
      <c r="IVE303" s="59"/>
      <c r="IVF303" s="59"/>
      <c r="IVG303" s="59"/>
      <c r="IVH303" s="59"/>
      <c r="IVI303" s="59"/>
      <c r="IVJ303" s="59"/>
      <c r="IVK303" s="59"/>
      <c r="IVL303" s="59"/>
      <c r="IVM303" s="59"/>
      <c r="IVN303" s="59"/>
      <c r="IVO303" s="59"/>
      <c r="IVP303" s="59"/>
      <c r="IVQ303" s="59"/>
      <c r="IVR303" s="59"/>
      <c r="IVS303" s="59"/>
      <c r="IVT303" s="59"/>
      <c r="IVU303" s="59"/>
      <c r="IVV303" s="59"/>
      <c r="IVW303" s="59"/>
      <c r="IVX303" s="59"/>
      <c r="IVY303" s="59"/>
      <c r="IVZ303" s="59"/>
      <c r="IWA303" s="59"/>
      <c r="IWB303" s="59"/>
      <c r="IWC303" s="59"/>
      <c r="IWD303" s="59"/>
      <c r="IWE303" s="59"/>
      <c r="IWF303" s="59"/>
      <c r="IWG303" s="59"/>
      <c r="IWH303" s="59"/>
      <c r="IWI303" s="59"/>
      <c r="IWJ303" s="59"/>
      <c r="IWK303" s="59"/>
      <c r="IWL303" s="59"/>
      <c r="IWM303" s="59"/>
      <c r="IWN303" s="59"/>
      <c r="IWO303" s="59"/>
      <c r="IWP303" s="59"/>
      <c r="IWQ303" s="59"/>
      <c r="IWR303" s="59"/>
      <c r="IWS303" s="59"/>
      <c r="IWT303" s="59"/>
      <c r="IWU303" s="59"/>
      <c r="IWV303" s="59"/>
      <c r="IWW303" s="59"/>
      <c r="IWX303" s="59"/>
      <c r="IWY303" s="59"/>
      <c r="IWZ303" s="59"/>
      <c r="IXA303" s="59"/>
      <c r="IXB303" s="59"/>
      <c r="IXC303" s="59"/>
      <c r="IXD303" s="59"/>
      <c r="IXE303" s="59"/>
      <c r="IXF303" s="59"/>
      <c r="IXG303" s="59"/>
      <c r="IXH303" s="59"/>
      <c r="IXI303" s="59"/>
      <c r="IXJ303" s="59"/>
      <c r="IXK303" s="59"/>
      <c r="IXL303" s="59"/>
      <c r="IXM303" s="59"/>
      <c r="IXN303" s="59"/>
      <c r="IXO303" s="59"/>
      <c r="IXP303" s="59"/>
      <c r="IXQ303" s="59"/>
      <c r="IXR303" s="59"/>
      <c r="IXS303" s="59"/>
      <c r="IXT303" s="59"/>
      <c r="IXU303" s="59"/>
      <c r="IXV303" s="59"/>
      <c r="IXW303" s="59"/>
      <c r="IXX303" s="59"/>
      <c r="IXY303" s="59"/>
      <c r="IXZ303" s="59"/>
      <c r="IYA303" s="59"/>
      <c r="IYB303" s="59"/>
      <c r="IYC303" s="59"/>
      <c r="IYD303" s="59"/>
      <c r="IYE303" s="59"/>
      <c r="IYF303" s="59"/>
      <c r="IYG303" s="59"/>
      <c r="IYH303" s="59"/>
      <c r="IYI303" s="59"/>
      <c r="IYJ303" s="59"/>
      <c r="IYK303" s="59"/>
      <c r="IYL303" s="59"/>
      <c r="IYM303" s="59"/>
      <c r="IYN303" s="59"/>
      <c r="IYO303" s="59"/>
      <c r="IYP303" s="59"/>
      <c r="IYQ303" s="59"/>
      <c r="IYR303" s="59"/>
      <c r="IYS303" s="59"/>
      <c r="IYT303" s="59"/>
      <c r="IYU303" s="59"/>
      <c r="IYV303" s="59"/>
      <c r="IYW303" s="59"/>
      <c r="IYX303" s="59"/>
      <c r="IYY303" s="59"/>
      <c r="IYZ303" s="59"/>
      <c r="IZA303" s="59"/>
      <c r="IZB303" s="59"/>
      <c r="IZC303" s="59"/>
      <c r="IZD303" s="59"/>
      <c r="IZE303" s="59"/>
      <c r="IZF303" s="59"/>
      <c r="IZG303" s="59"/>
      <c r="IZH303" s="59"/>
      <c r="IZI303" s="59"/>
      <c r="IZJ303" s="59"/>
      <c r="IZK303" s="59"/>
      <c r="IZL303" s="59"/>
      <c r="IZM303" s="59"/>
      <c r="IZN303" s="59"/>
      <c r="IZO303" s="59"/>
      <c r="IZP303" s="59"/>
      <c r="IZQ303" s="59"/>
      <c r="IZR303" s="59"/>
      <c r="IZS303" s="59"/>
      <c r="IZT303" s="59"/>
      <c r="IZU303" s="59"/>
      <c r="IZV303" s="59"/>
      <c r="IZW303" s="59"/>
      <c r="IZX303" s="59"/>
      <c r="IZY303" s="59"/>
      <c r="IZZ303" s="59"/>
      <c r="JAA303" s="59"/>
      <c r="JAB303" s="59"/>
      <c r="JAC303" s="59"/>
      <c r="JAD303" s="59"/>
      <c r="JAE303" s="59"/>
      <c r="JAF303" s="59"/>
      <c r="JAG303" s="59"/>
      <c r="JAH303" s="59"/>
      <c r="JAI303" s="59"/>
      <c r="JAJ303" s="59"/>
      <c r="JAK303" s="59"/>
      <c r="JAL303" s="59"/>
      <c r="JAM303" s="59"/>
      <c r="JAN303" s="59"/>
      <c r="JAO303" s="59"/>
      <c r="JAP303" s="59"/>
      <c r="JAQ303" s="59"/>
      <c r="JAR303" s="59"/>
      <c r="JAS303" s="59"/>
      <c r="JAT303" s="59"/>
      <c r="JAU303" s="59"/>
      <c r="JAV303" s="59"/>
      <c r="JAW303" s="59"/>
      <c r="JAX303" s="59"/>
      <c r="JAY303" s="59"/>
      <c r="JAZ303" s="59"/>
      <c r="JBA303" s="59"/>
      <c r="JBB303" s="59"/>
      <c r="JBC303" s="59"/>
      <c r="JBD303" s="59"/>
      <c r="JBE303" s="59"/>
      <c r="JBF303" s="59"/>
      <c r="JBG303" s="59"/>
      <c r="JBH303" s="59"/>
      <c r="JBI303" s="59"/>
      <c r="JBJ303" s="59"/>
      <c r="JBK303" s="59"/>
      <c r="JBL303" s="59"/>
      <c r="JBM303" s="59"/>
      <c r="JBN303" s="59"/>
      <c r="JBO303" s="59"/>
      <c r="JBP303" s="59"/>
      <c r="JBQ303" s="59"/>
      <c r="JBR303" s="59"/>
      <c r="JBS303" s="59"/>
      <c r="JBT303" s="59"/>
      <c r="JBU303" s="59"/>
      <c r="JBV303" s="59"/>
      <c r="JBW303" s="59"/>
      <c r="JBX303" s="59"/>
      <c r="JBY303" s="59"/>
      <c r="JBZ303" s="59"/>
      <c r="JCA303" s="59"/>
      <c r="JCB303" s="59"/>
      <c r="JCC303" s="59"/>
      <c r="JCD303" s="59"/>
      <c r="JCE303" s="59"/>
      <c r="JCF303" s="59"/>
      <c r="JCG303" s="59"/>
      <c r="JCH303" s="59"/>
      <c r="JCI303" s="59"/>
      <c r="JCJ303" s="59"/>
      <c r="JCK303" s="59"/>
      <c r="JCL303" s="59"/>
      <c r="JCM303" s="59"/>
      <c r="JCN303" s="59"/>
      <c r="JCO303" s="59"/>
      <c r="JCP303" s="59"/>
      <c r="JCQ303" s="59"/>
      <c r="JCR303" s="59"/>
      <c r="JCS303" s="59"/>
      <c r="JCT303" s="59"/>
      <c r="JCU303" s="59"/>
      <c r="JCV303" s="59"/>
      <c r="JCW303" s="59"/>
      <c r="JCX303" s="59"/>
      <c r="JCY303" s="59"/>
      <c r="JCZ303" s="59"/>
      <c r="JDA303" s="59"/>
      <c r="JDB303" s="59"/>
      <c r="JDC303" s="59"/>
      <c r="JDD303" s="59"/>
      <c r="JDE303" s="59"/>
      <c r="JDF303" s="59"/>
      <c r="JDG303" s="59"/>
      <c r="JDH303" s="59"/>
      <c r="JDI303" s="59"/>
      <c r="JDJ303" s="59"/>
      <c r="JDK303" s="59"/>
      <c r="JDL303" s="59"/>
      <c r="JDM303" s="59"/>
      <c r="JDN303" s="59"/>
      <c r="JDO303" s="59"/>
      <c r="JDP303" s="59"/>
      <c r="JDQ303" s="59"/>
      <c r="JDR303" s="59"/>
      <c r="JDS303" s="59"/>
      <c r="JDT303" s="59"/>
      <c r="JDU303" s="59"/>
      <c r="JDV303" s="59"/>
      <c r="JDW303" s="59"/>
      <c r="JDX303" s="59"/>
      <c r="JDY303" s="59"/>
      <c r="JDZ303" s="59"/>
      <c r="JEA303" s="59"/>
      <c r="JEB303" s="59"/>
      <c r="JEC303" s="59"/>
      <c r="JED303" s="59"/>
      <c r="JEE303" s="59"/>
      <c r="JEF303" s="59"/>
      <c r="JEG303" s="59"/>
      <c r="JEH303" s="59"/>
      <c r="JEI303" s="59"/>
      <c r="JEJ303" s="59"/>
      <c r="JEK303" s="59"/>
      <c r="JEL303" s="59"/>
      <c r="JEM303" s="59"/>
      <c r="JEN303" s="59"/>
      <c r="JEO303" s="59"/>
      <c r="JEP303" s="59"/>
      <c r="JEQ303" s="59"/>
      <c r="JER303" s="59"/>
      <c r="JES303" s="59"/>
      <c r="JET303" s="59"/>
      <c r="JEU303" s="59"/>
      <c r="JEV303" s="59"/>
      <c r="JEW303" s="59"/>
      <c r="JEX303" s="59"/>
      <c r="JEY303" s="59"/>
      <c r="JEZ303" s="59"/>
      <c r="JFA303" s="59"/>
      <c r="JFB303" s="59"/>
      <c r="JFC303" s="59"/>
      <c r="JFD303" s="59"/>
      <c r="JFE303" s="59"/>
      <c r="JFF303" s="59"/>
      <c r="JFG303" s="59"/>
      <c r="JFH303" s="59"/>
      <c r="JFI303" s="59"/>
      <c r="JFJ303" s="59"/>
      <c r="JFK303" s="59"/>
      <c r="JFL303" s="59"/>
      <c r="JFM303" s="59"/>
      <c r="JFN303" s="59"/>
      <c r="JFO303" s="59"/>
      <c r="JFP303" s="59"/>
      <c r="JFQ303" s="59"/>
      <c r="JFR303" s="59"/>
      <c r="JFS303" s="59"/>
      <c r="JFT303" s="59"/>
      <c r="JFU303" s="59"/>
      <c r="JFV303" s="59"/>
      <c r="JFW303" s="59"/>
      <c r="JFX303" s="59"/>
      <c r="JFY303" s="59"/>
      <c r="JFZ303" s="59"/>
      <c r="JGA303" s="59"/>
      <c r="JGB303" s="59"/>
      <c r="JGC303" s="59"/>
      <c r="JGD303" s="59"/>
      <c r="JGE303" s="59"/>
      <c r="JGF303" s="59"/>
      <c r="JGG303" s="59"/>
      <c r="JGH303" s="59"/>
      <c r="JGI303" s="59"/>
      <c r="JGJ303" s="59"/>
      <c r="JGK303" s="59"/>
      <c r="JGL303" s="59"/>
      <c r="JGM303" s="59"/>
      <c r="JGN303" s="59"/>
      <c r="JGO303" s="59"/>
      <c r="JGP303" s="59"/>
      <c r="JGQ303" s="59"/>
      <c r="JGR303" s="59"/>
      <c r="JGS303" s="59"/>
      <c r="JGT303" s="59"/>
      <c r="JGU303" s="59"/>
      <c r="JGV303" s="59"/>
      <c r="JGW303" s="59"/>
      <c r="JGX303" s="59"/>
      <c r="JGY303" s="59"/>
      <c r="JGZ303" s="59"/>
      <c r="JHA303" s="59"/>
      <c r="JHB303" s="59"/>
      <c r="JHC303" s="59"/>
      <c r="JHD303" s="59"/>
      <c r="JHE303" s="59"/>
      <c r="JHF303" s="59"/>
      <c r="JHG303" s="59"/>
      <c r="JHH303" s="59"/>
      <c r="JHI303" s="59"/>
      <c r="JHJ303" s="59"/>
      <c r="JHK303" s="59"/>
      <c r="JHL303" s="59"/>
      <c r="JHM303" s="59"/>
      <c r="JHN303" s="59"/>
      <c r="JHO303" s="59"/>
      <c r="JHP303" s="59"/>
      <c r="JHQ303" s="59"/>
      <c r="JHR303" s="59"/>
      <c r="JHS303" s="59"/>
      <c r="JHT303" s="59"/>
      <c r="JHU303" s="59"/>
      <c r="JHV303" s="59"/>
      <c r="JHW303" s="59"/>
      <c r="JHX303" s="59"/>
      <c r="JHY303" s="59"/>
      <c r="JHZ303" s="59"/>
      <c r="JIA303" s="59"/>
      <c r="JIB303" s="59"/>
      <c r="JIC303" s="59"/>
      <c r="JID303" s="59"/>
      <c r="JIE303" s="59"/>
      <c r="JIF303" s="59"/>
      <c r="JIG303" s="59"/>
      <c r="JIH303" s="59"/>
      <c r="JII303" s="59"/>
      <c r="JIJ303" s="59"/>
      <c r="JIK303" s="59"/>
      <c r="JIL303" s="59"/>
      <c r="JIM303" s="59"/>
      <c r="JIN303" s="59"/>
      <c r="JIO303" s="59"/>
      <c r="JIP303" s="59"/>
      <c r="JIQ303" s="59"/>
      <c r="JIR303" s="59"/>
      <c r="JIS303" s="59"/>
      <c r="JIT303" s="59"/>
      <c r="JIU303" s="59"/>
      <c r="JIV303" s="59"/>
      <c r="JIW303" s="59"/>
      <c r="JIX303" s="59"/>
      <c r="JIY303" s="59"/>
      <c r="JIZ303" s="59"/>
      <c r="JJA303" s="59"/>
      <c r="JJB303" s="59"/>
      <c r="JJC303" s="59"/>
      <c r="JJD303" s="59"/>
      <c r="JJE303" s="59"/>
      <c r="JJF303" s="59"/>
      <c r="JJG303" s="59"/>
      <c r="JJH303" s="59"/>
      <c r="JJI303" s="59"/>
      <c r="JJJ303" s="59"/>
      <c r="JJK303" s="59"/>
      <c r="JJL303" s="59"/>
      <c r="JJM303" s="59"/>
      <c r="JJN303" s="59"/>
      <c r="JJO303" s="59"/>
      <c r="JJP303" s="59"/>
      <c r="JJQ303" s="59"/>
      <c r="JJR303" s="59"/>
      <c r="JJS303" s="59"/>
      <c r="JJT303" s="59"/>
      <c r="JJU303" s="59"/>
      <c r="JJV303" s="59"/>
      <c r="JJW303" s="59"/>
      <c r="JJX303" s="59"/>
      <c r="JJY303" s="59"/>
      <c r="JJZ303" s="59"/>
      <c r="JKA303" s="59"/>
      <c r="JKB303" s="59"/>
      <c r="JKC303" s="59"/>
      <c r="JKD303" s="59"/>
      <c r="JKE303" s="59"/>
      <c r="JKF303" s="59"/>
      <c r="JKG303" s="59"/>
      <c r="JKH303" s="59"/>
      <c r="JKI303" s="59"/>
      <c r="JKJ303" s="59"/>
      <c r="JKK303" s="59"/>
      <c r="JKL303" s="59"/>
      <c r="JKM303" s="59"/>
      <c r="JKN303" s="59"/>
      <c r="JKO303" s="59"/>
      <c r="JKP303" s="59"/>
      <c r="JKQ303" s="59"/>
      <c r="JKR303" s="59"/>
      <c r="JKS303" s="59"/>
      <c r="JKT303" s="59"/>
      <c r="JKU303" s="59"/>
      <c r="JKV303" s="59"/>
      <c r="JKW303" s="59"/>
      <c r="JKX303" s="59"/>
      <c r="JKY303" s="59"/>
      <c r="JKZ303" s="59"/>
      <c r="JLA303" s="59"/>
      <c r="JLB303" s="59"/>
      <c r="JLC303" s="59"/>
      <c r="JLD303" s="59"/>
      <c r="JLE303" s="59"/>
      <c r="JLF303" s="59"/>
      <c r="JLG303" s="59"/>
      <c r="JLH303" s="59"/>
      <c r="JLI303" s="59"/>
      <c r="JLJ303" s="59"/>
      <c r="JLK303" s="59"/>
      <c r="JLL303" s="59"/>
      <c r="JLM303" s="59"/>
      <c r="JLN303" s="59"/>
      <c r="JLO303" s="59"/>
      <c r="JLP303" s="59"/>
      <c r="JLQ303" s="59"/>
      <c r="JLR303" s="59"/>
      <c r="JLS303" s="59"/>
      <c r="JLT303" s="59"/>
      <c r="JLU303" s="59"/>
      <c r="JLV303" s="59"/>
      <c r="JLW303" s="59"/>
      <c r="JLX303" s="59"/>
      <c r="JLY303" s="59"/>
      <c r="JLZ303" s="59"/>
      <c r="JMA303" s="59"/>
      <c r="JMB303" s="59"/>
      <c r="JMC303" s="59"/>
      <c r="JMD303" s="59"/>
      <c r="JME303" s="59"/>
      <c r="JMF303" s="59"/>
      <c r="JMG303" s="59"/>
      <c r="JMH303" s="59"/>
      <c r="JMI303" s="59"/>
      <c r="JMJ303" s="59"/>
      <c r="JMK303" s="59"/>
      <c r="JML303" s="59"/>
      <c r="JMM303" s="59"/>
      <c r="JMN303" s="59"/>
      <c r="JMO303" s="59"/>
      <c r="JMP303" s="59"/>
      <c r="JMQ303" s="59"/>
      <c r="JMR303" s="59"/>
      <c r="JMS303" s="59"/>
      <c r="JMT303" s="59"/>
      <c r="JMU303" s="59"/>
      <c r="JMV303" s="59"/>
      <c r="JMW303" s="59"/>
      <c r="JMX303" s="59"/>
      <c r="JMY303" s="59"/>
      <c r="JMZ303" s="59"/>
      <c r="JNA303" s="59"/>
      <c r="JNB303" s="59"/>
      <c r="JNC303" s="59"/>
      <c r="JND303" s="59"/>
      <c r="JNE303" s="59"/>
      <c r="JNF303" s="59"/>
      <c r="JNG303" s="59"/>
      <c r="JNH303" s="59"/>
      <c r="JNI303" s="59"/>
      <c r="JNJ303" s="59"/>
      <c r="JNK303" s="59"/>
      <c r="JNL303" s="59"/>
      <c r="JNM303" s="59"/>
      <c r="JNN303" s="59"/>
      <c r="JNO303" s="59"/>
      <c r="JNP303" s="59"/>
      <c r="JNQ303" s="59"/>
      <c r="JNR303" s="59"/>
      <c r="JNS303" s="59"/>
      <c r="JNT303" s="59"/>
      <c r="JNU303" s="59"/>
      <c r="JNV303" s="59"/>
      <c r="JNW303" s="59"/>
      <c r="JNX303" s="59"/>
      <c r="JNY303" s="59"/>
      <c r="JNZ303" s="59"/>
      <c r="JOA303" s="59"/>
      <c r="JOB303" s="59"/>
      <c r="JOC303" s="59"/>
      <c r="JOD303" s="59"/>
      <c r="JOE303" s="59"/>
      <c r="JOF303" s="59"/>
      <c r="JOG303" s="59"/>
      <c r="JOH303" s="59"/>
      <c r="JOI303" s="59"/>
      <c r="JOJ303" s="59"/>
      <c r="JOK303" s="59"/>
      <c r="JOL303" s="59"/>
      <c r="JOM303" s="59"/>
      <c r="JON303" s="59"/>
      <c r="JOO303" s="59"/>
      <c r="JOP303" s="59"/>
      <c r="JOQ303" s="59"/>
      <c r="JOR303" s="59"/>
      <c r="JOS303" s="59"/>
      <c r="JOT303" s="59"/>
      <c r="JOU303" s="59"/>
      <c r="JOV303" s="59"/>
      <c r="JOW303" s="59"/>
      <c r="JOX303" s="59"/>
      <c r="JOY303" s="59"/>
      <c r="JOZ303" s="59"/>
      <c r="JPA303" s="59"/>
      <c r="JPB303" s="59"/>
      <c r="JPC303" s="59"/>
      <c r="JPD303" s="59"/>
      <c r="JPE303" s="59"/>
      <c r="JPF303" s="59"/>
      <c r="JPG303" s="59"/>
      <c r="JPH303" s="59"/>
      <c r="JPI303" s="59"/>
      <c r="JPJ303" s="59"/>
      <c r="JPK303" s="59"/>
      <c r="JPL303" s="59"/>
      <c r="JPM303" s="59"/>
      <c r="JPN303" s="59"/>
      <c r="JPO303" s="59"/>
      <c r="JPP303" s="59"/>
      <c r="JPQ303" s="59"/>
      <c r="JPR303" s="59"/>
      <c r="JPS303" s="59"/>
      <c r="JPT303" s="59"/>
      <c r="JPU303" s="59"/>
      <c r="JPV303" s="59"/>
      <c r="JPW303" s="59"/>
      <c r="JPX303" s="59"/>
      <c r="JPY303" s="59"/>
      <c r="JPZ303" s="59"/>
      <c r="JQA303" s="59"/>
      <c r="JQB303" s="59"/>
      <c r="JQC303" s="59"/>
      <c r="JQD303" s="59"/>
      <c r="JQE303" s="59"/>
      <c r="JQF303" s="59"/>
      <c r="JQG303" s="59"/>
      <c r="JQH303" s="59"/>
      <c r="JQI303" s="59"/>
      <c r="JQJ303" s="59"/>
      <c r="JQK303" s="59"/>
      <c r="JQL303" s="59"/>
      <c r="JQM303" s="59"/>
      <c r="JQN303" s="59"/>
      <c r="JQO303" s="59"/>
      <c r="JQP303" s="59"/>
      <c r="JQQ303" s="59"/>
      <c r="JQR303" s="59"/>
      <c r="JQS303" s="59"/>
      <c r="JQT303" s="59"/>
      <c r="JQU303" s="59"/>
      <c r="JQV303" s="59"/>
      <c r="JQW303" s="59"/>
      <c r="JQX303" s="59"/>
      <c r="JQY303" s="59"/>
      <c r="JQZ303" s="59"/>
      <c r="JRA303" s="59"/>
      <c r="JRB303" s="59"/>
      <c r="JRC303" s="59"/>
      <c r="JRD303" s="59"/>
      <c r="JRE303" s="59"/>
      <c r="JRF303" s="59"/>
      <c r="JRG303" s="59"/>
      <c r="JRH303" s="59"/>
      <c r="JRI303" s="59"/>
      <c r="JRJ303" s="59"/>
      <c r="JRK303" s="59"/>
      <c r="JRL303" s="59"/>
      <c r="JRM303" s="59"/>
      <c r="JRN303" s="59"/>
      <c r="JRO303" s="59"/>
      <c r="JRP303" s="59"/>
      <c r="JRQ303" s="59"/>
      <c r="JRR303" s="59"/>
      <c r="JRS303" s="59"/>
      <c r="JRT303" s="59"/>
      <c r="JRU303" s="59"/>
      <c r="JRV303" s="59"/>
      <c r="JRW303" s="59"/>
      <c r="JRX303" s="59"/>
      <c r="JRY303" s="59"/>
      <c r="JRZ303" s="59"/>
      <c r="JSA303" s="59"/>
      <c r="JSB303" s="59"/>
      <c r="JSC303" s="59"/>
      <c r="JSD303" s="59"/>
      <c r="JSE303" s="59"/>
      <c r="JSF303" s="59"/>
      <c r="JSG303" s="59"/>
      <c r="JSH303" s="59"/>
      <c r="JSI303" s="59"/>
      <c r="JSJ303" s="59"/>
      <c r="JSK303" s="59"/>
      <c r="JSL303" s="59"/>
      <c r="JSM303" s="59"/>
      <c r="JSN303" s="59"/>
      <c r="JSO303" s="59"/>
      <c r="JSP303" s="59"/>
      <c r="JSQ303" s="59"/>
      <c r="JSR303" s="59"/>
      <c r="JSS303" s="59"/>
      <c r="JST303" s="59"/>
      <c r="JSU303" s="59"/>
      <c r="JSV303" s="59"/>
      <c r="JSW303" s="59"/>
      <c r="JSX303" s="59"/>
      <c r="JSY303" s="59"/>
      <c r="JSZ303" s="59"/>
      <c r="JTA303" s="59"/>
      <c r="JTB303" s="59"/>
      <c r="JTC303" s="59"/>
      <c r="JTD303" s="59"/>
      <c r="JTE303" s="59"/>
      <c r="JTF303" s="59"/>
      <c r="JTG303" s="59"/>
      <c r="JTH303" s="59"/>
      <c r="JTI303" s="59"/>
      <c r="JTJ303" s="59"/>
      <c r="JTK303" s="59"/>
      <c r="JTL303" s="59"/>
      <c r="JTM303" s="59"/>
      <c r="JTN303" s="59"/>
      <c r="JTO303" s="59"/>
      <c r="JTP303" s="59"/>
      <c r="JTQ303" s="59"/>
      <c r="JTR303" s="59"/>
      <c r="JTS303" s="59"/>
      <c r="JTT303" s="59"/>
      <c r="JTU303" s="59"/>
      <c r="JTV303" s="59"/>
      <c r="JTW303" s="59"/>
      <c r="JTX303" s="59"/>
      <c r="JTY303" s="59"/>
      <c r="JTZ303" s="59"/>
      <c r="JUA303" s="59"/>
      <c r="JUB303" s="59"/>
      <c r="JUC303" s="59"/>
      <c r="JUD303" s="59"/>
      <c r="JUE303" s="59"/>
      <c r="JUF303" s="59"/>
      <c r="JUG303" s="59"/>
      <c r="JUH303" s="59"/>
      <c r="JUI303" s="59"/>
      <c r="JUJ303" s="59"/>
      <c r="JUK303" s="59"/>
      <c r="JUL303" s="59"/>
      <c r="JUM303" s="59"/>
      <c r="JUN303" s="59"/>
      <c r="JUO303" s="59"/>
      <c r="JUP303" s="59"/>
      <c r="JUQ303" s="59"/>
      <c r="JUR303" s="59"/>
      <c r="JUS303" s="59"/>
      <c r="JUT303" s="59"/>
      <c r="JUU303" s="59"/>
      <c r="JUV303" s="59"/>
      <c r="JUW303" s="59"/>
      <c r="JUX303" s="59"/>
      <c r="JUY303" s="59"/>
      <c r="JUZ303" s="59"/>
      <c r="JVA303" s="59"/>
      <c r="JVB303" s="59"/>
      <c r="JVC303" s="59"/>
      <c r="JVD303" s="59"/>
      <c r="JVE303" s="59"/>
      <c r="JVF303" s="59"/>
      <c r="JVG303" s="59"/>
      <c r="JVH303" s="59"/>
      <c r="JVI303" s="59"/>
      <c r="JVJ303" s="59"/>
      <c r="JVK303" s="59"/>
      <c r="JVL303" s="59"/>
      <c r="JVM303" s="59"/>
      <c r="JVN303" s="59"/>
      <c r="JVO303" s="59"/>
      <c r="JVP303" s="59"/>
      <c r="JVQ303" s="59"/>
      <c r="JVR303" s="59"/>
      <c r="JVS303" s="59"/>
      <c r="JVT303" s="59"/>
      <c r="JVU303" s="59"/>
      <c r="JVV303" s="59"/>
      <c r="JVW303" s="59"/>
      <c r="JVX303" s="59"/>
      <c r="JVY303" s="59"/>
      <c r="JVZ303" s="59"/>
      <c r="JWA303" s="59"/>
      <c r="JWB303" s="59"/>
      <c r="JWC303" s="59"/>
      <c r="JWD303" s="59"/>
      <c r="JWE303" s="59"/>
      <c r="JWF303" s="59"/>
      <c r="JWG303" s="59"/>
      <c r="JWH303" s="59"/>
      <c r="JWI303" s="59"/>
      <c r="JWJ303" s="59"/>
      <c r="JWK303" s="59"/>
      <c r="JWL303" s="59"/>
      <c r="JWM303" s="59"/>
      <c r="JWN303" s="59"/>
      <c r="JWO303" s="59"/>
      <c r="JWP303" s="59"/>
      <c r="JWQ303" s="59"/>
      <c r="JWR303" s="59"/>
      <c r="JWS303" s="59"/>
      <c r="JWT303" s="59"/>
      <c r="JWU303" s="59"/>
      <c r="JWV303" s="59"/>
      <c r="JWW303" s="59"/>
      <c r="JWX303" s="59"/>
      <c r="JWY303" s="59"/>
      <c r="JWZ303" s="59"/>
      <c r="JXA303" s="59"/>
      <c r="JXB303" s="59"/>
      <c r="JXC303" s="59"/>
      <c r="JXD303" s="59"/>
      <c r="JXE303" s="59"/>
      <c r="JXF303" s="59"/>
      <c r="JXG303" s="59"/>
      <c r="JXH303" s="59"/>
      <c r="JXI303" s="59"/>
      <c r="JXJ303" s="59"/>
      <c r="JXK303" s="59"/>
      <c r="JXL303" s="59"/>
      <c r="JXM303" s="59"/>
      <c r="JXN303" s="59"/>
      <c r="JXO303" s="59"/>
      <c r="JXP303" s="59"/>
      <c r="JXQ303" s="59"/>
      <c r="JXR303" s="59"/>
      <c r="JXS303" s="59"/>
      <c r="JXT303" s="59"/>
      <c r="JXU303" s="59"/>
      <c r="JXV303" s="59"/>
      <c r="JXW303" s="59"/>
      <c r="JXX303" s="59"/>
      <c r="JXY303" s="59"/>
      <c r="JXZ303" s="59"/>
      <c r="JYA303" s="59"/>
      <c r="JYB303" s="59"/>
      <c r="JYC303" s="59"/>
      <c r="JYD303" s="59"/>
      <c r="JYE303" s="59"/>
      <c r="JYF303" s="59"/>
      <c r="JYG303" s="59"/>
      <c r="JYH303" s="59"/>
      <c r="JYI303" s="59"/>
      <c r="JYJ303" s="59"/>
      <c r="JYK303" s="59"/>
      <c r="JYL303" s="59"/>
      <c r="JYM303" s="59"/>
      <c r="JYN303" s="59"/>
      <c r="JYO303" s="59"/>
      <c r="JYP303" s="59"/>
      <c r="JYQ303" s="59"/>
      <c r="JYR303" s="59"/>
      <c r="JYS303" s="59"/>
      <c r="JYT303" s="59"/>
      <c r="JYU303" s="59"/>
      <c r="JYV303" s="59"/>
      <c r="JYW303" s="59"/>
      <c r="JYX303" s="59"/>
      <c r="JYY303" s="59"/>
      <c r="JYZ303" s="59"/>
      <c r="JZA303" s="59"/>
      <c r="JZB303" s="59"/>
      <c r="JZC303" s="59"/>
      <c r="JZD303" s="59"/>
      <c r="JZE303" s="59"/>
      <c r="JZF303" s="59"/>
      <c r="JZG303" s="59"/>
      <c r="JZH303" s="59"/>
      <c r="JZI303" s="59"/>
      <c r="JZJ303" s="59"/>
      <c r="JZK303" s="59"/>
      <c r="JZL303" s="59"/>
      <c r="JZM303" s="59"/>
      <c r="JZN303" s="59"/>
      <c r="JZO303" s="59"/>
      <c r="JZP303" s="59"/>
      <c r="JZQ303" s="59"/>
      <c r="JZR303" s="59"/>
      <c r="JZS303" s="59"/>
      <c r="JZT303" s="59"/>
      <c r="JZU303" s="59"/>
      <c r="JZV303" s="59"/>
      <c r="JZW303" s="59"/>
      <c r="JZX303" s="59"/>
      <c r="JZY303" s="59"/>
      <c r="JZZ303" s="59"/>
      <c r="KAA303" s="59"/>
      <c r="KAB303" s="59"/>
      <c r="KAC303" s="59"/>
      <c r="KAD303" s="59"/>
      <c r="KAE303" s="59"/>
      <c r="KAF303" s="59"/>
      <c r="KAG303" s="59"/>
      <c r="KAH303" s="59"/>
      <c r="KAI303" s="59"/>
      <c r="KAJ303" s="59"/>
      <c r="KAK303" s="59"/>
      <c r="KAL303" s="59"/>
      <c r="KAM303" s="59"/>
      <c r="KAN303" s="59"/>
      <c r="KAO303" s="59"/>
      <c r="KAP303" s="59"/>
      <c r="KAQ303" s="59"/>
      <c r="KAR303" s="59"/>
      <c r="KAS303" s="59"/>
      <c r="KAT303" s="59"/>
      <c r="KAU303" s="59"/>
      <c r="KAV303" s="59"/>
      <c r="KAW303" s="59"/>
      <c r="KAX303" s="59"/>
      <c r="KAY303" s="59"/>
      <c r="KAZ303" s="59"/>
      <c r="KBA303" s="59"/>
      <c r="KBB303" s="59"/>
      <c r="KBC303" s="59"/>
      <c r="KBD303" s="59"/>
      <c r="KBE303" s="59"/>
      <c r="KBF303" s="59"/>
      <c r="KBG303" s="59"/>
      <c r="KBH303" s="59"/>
      <c r="KBI303" s="59"/>
      <c r="KBJ303" s="59"/>
      <c r="KBK303" s="59"/>
      <c r="KBL303" s="59"/>
      <c r="KBM303" s="59"/>
      <c r="KBN303" s="59"/>
      <c r="KBO303" s="59"/>
      <c r="KBP303" s="59"/>
      <c r="KBQ303" s="59"/>
      <c r="KBR303" s="59"/>
      <c r="KBS303" s="59"/>
      <c r="KBT303" s="59"/>
      <c r="KBU303" s="59"/>
      <c r="KBV303" s="59"/>
      <c r="KBW303" s="59"/>
      <c r="KBX303" s="59"/>
      <c r="KBY303" s="59"/>
      <c r="KBZ303" s="59"/>
      <c r="KCA303" s="59"/>
      <c r="KCB303" s="59"/>
      <c r="KCC303" s="59"/>
      <c r="KCD303" s="59"/>
      <c r="KCE303" s="59"/>
      <c r="KCF303" s="59"/>
      <c r="KCG303" s="59"/>
      <c r="KCH303" s="59"/>
      <c r="KCI303" s="59"/>
      <c r="KCJ303" s="59"/>
      <c r="KCK303" s="59"/>
      <c r="KCL303" s="59"/>
      <c r="KCM303" s="59"/>
      <c r="KCN303" s="59"/>
      <c r="KCO303" s="59"/>
      <c r="KCP303" s="59"/>
      <c r="KCQ303" s="59"/>
      <c r="KCR303" s="59"/>
      <c r="KCS303" s="59"/>
      <c r="KCT303" s="59"/>
      <c r="KCU303" s="59"/>
      <c r="KCV303" s="59"/>
      <c r="KCW303" s="59"/>
      <c r="KCX303" s="59"/>
      <c r="KCY303" s="59"/>
      <c r="KCZ303" s="59"/>
      <c r="KDA303" s="59"/>
      <c r="KDB303" s="59"/>
      <c r="KDC303" s="59"/>
      <c r="KDD303" s="59"/>
      <c r="KDE303" s="59"/>
      <c r="KDF303" s="59"/>
      <c r="KDG303" s="59"/>
      <c r="KDH303" s="59"/>
      <c r="KDI303" s="59"/>
      <c r="KDJ303" s="59"/>
      <c r="KDK303" s="59"/>
      <c r="KDL303" s="59"/>
      <c r="KDM303" s="59"/>
      <c r="KDN303" s="59"/>
      <c r="KDO303" s="59"/>
      <c r="KDP303" s="59"/>
      <c r="KDQ303" s="59"/>
      <c r="KDR303" s="59"/>
      <c r="KDS303" s="59"/>
      <c r="KDT303" s="59"/>
      <c r="KDU303" s="59"/>
      <c r="KDV303" s="59"/>
      <c r="KDW303" s="59"/>
      <c r="KDX303" s="59"/>
      <c r="KDY303" s="59"/>
      <c r="KDZ303" s="59"/>
      <c r="KEA303" s="59"/>
      <c r="KEB303" s="59"/>
      <c r="KEC303" s="59"/>
      <c r="KED303" s="59"/>
      <c r="KEE303" s="59"/>
      <c r="KEF303" s="59"/>
      <c r="KEG303" s="59"/>
      <c r="KEH303" s="59"/>
      <c r="KEI303" s="59"/>
      <c r="KEJ303" s="59"/>
      <c r="KEK303" s="59"/>
      <c r="KEL303" s="59"/>
      <c r="KEM303" s="59"/>
      <c r="KEN303" s="59"/>
      <c r="KEO303" s="59"/>
      <c r="KEP303" s="59"/>
      <c r="KEQ303" s="59"/>
      <c r="KER303" s="59"/>
      <c r="KES303" s="59"/>
      <c r="KET303" s="59"/>
      <c r="KEU303" s="59"/>
      <c r="KEV303" s="59"/>
      <c r="KEW303" s="59"/>
      <c r="KEX303" s="59"/>
      <c r="KEY303" s="59"/>
      <c r="KEZ303" s="59"/>
      <c r="KFA303" s="59"/>
      <c r="KFB303" s="59"/>
      <c r="KFC303" s="59"/>
      <c r="KFD303" s="59"/>
      <c r="KFE303" s="59"/>
      <c r="KFF303" s="59"/>
      <c r="KFG303" s="59"/>
      <c r="KFH303" s="59"/>
      <c r="KFI303" s="59"/>
      <c r="KFJ303" s="59"/>
      <c r="KFK303" s="59"/>
      <c r="KFL303" s="59"/>
      <c r="KFM303" s="59"/>
      <c r="KFN303" s="59"/>
      <c r="KFO303" s="59"/>
      <c r="KFP303" s="59"/>
      <c r="KFQ303" s="59"/>
      <c r="KFR303" s="59"/>
      <c r="KFS303" s="59"/>
      <c r="KFT303" s="59"/>
      <c r="KFU303" s="59"/>
      <c r="KFV303" s="59"/>
      <c r="KFW303" s="59"/>
      <c r="KFX303" s="59"/>
      <c r="KFY303" s="59"/>
      <c r="KFZ303" s="59"/>
      <c r="KGA303" s="59"/>
      <c r="KGB303" s="59"/>
      <c r="KGC303" s="59"/>
      <c r="KGD303" s="59"/>
      <c r="KGE303" s="59"/>
      <c r="KGF303" s="59"/>
      <c r="KGG303" s="59"/>
      <c r="KGH303" s="59"/>
      <c r="KGI303" s="59"/>
      <c r="KGJ303" s="59"/>
      <c r="KGK303" s="59"/>
      <c r="KGL303" s="59"/>
      <c r="KGM303" s="59"/>
      <c r="KGN303" s="59"/>
      <c r="KGO303" s="59"/>
      <c r="KGP303" s="59"/>
      <c r="KGQ303" s="59"/>
      <c r="KGR303" s="59"/>
      <c r="KGS303" s="59"/>
      <c r="KGT303" s="59"/>
      <c r="KGU303" s="59"/>
      <c r="KGV303" s="59"/>
      <c r="KGW303" s="59"/>
      <c r="KGX303" s="59"/>
      <c r="KGY303" s="59"/>
      <c r="KGZ303" s="59"/>
      <c r="KHA303" s="59"/>
      <c r="KHB303" s="59"/>
      <c r="KHC303" s="59"/>
      <c r="KHD303" s="59"/>
      <c r="KHE303" s="59"/>
      <c r="KHF303" s="59"/>
      <c r="KHG303" s="59"/>
      <c r="KHH303" s="59"/>
      <c r="KHI303" s="59"/>
      <c r="KHJ303" s="59"/>
      <c r="KHK303" s="59"/>
      <c r="KHL303" s="59"/>
      <c r="KHM303" s="59"/>
      <c r="KHN303" s="59"/>
      <c r="KHO303" s="59"/>
      <c r="KHP303" s="59"/>
      <c r="KHQ303" s="59"/>
      <c r="KHR303" s="59"/>
      <c r="KHS303" s="59"/>
      <c r="KHT303" s="59"/>
      <c r="KHU303" s="59"/>
      <c r="KHV303" s="59"/>
      <c r="KHW303" s="59"/>
      <c r="KHX303" s="59"/>
      <c r="KHY303" s="59"/>
      <c r="KHZ303" s="59"/>
      <c r="KIA303" s="59"/>
      <c r="KIB303" s="59"/>
      <c r="KIC303" s="59"/>
      <c r="KID303" s="59"/>
      <c r="KIE303" s="59"/>
      <c r="KIF303" s="59"/>
      <c r="KIG303" s="59"/>
      <c r="KIH303" s="59"/>
      <c r="KII303" s="59"/>
      <c r="KIJ303" s="59"/>
      <c r="KIK303" s="59"/>
      <c r="KIL303" s="59"/>
      <c r="KIM303" s="59"/>
      <c r="KIN303" s="59"/>
      <c r="KIO303" s="59"/>
      <c r="KIP303" s="59"/>
      <c r="KIQ303" s="59"/>
      <c r="KIR303" s="59"/>
      <c r="KIS303" s="59"/>
      <c r="KIT303" s="59"/>
      <c r="KIU303" s="59"/>
      <c r="KIV303" s="59"/>
      <c r="KIW303" s="59"/>
      <c r="KIX303" s="59"/>
      <c r="KIY303" s="59"/>
      <c r="KIZ303" s="59"/>
      <c r="KJA303" s="59"/>
      <c r="KJB303" s="59"/>
      <c r="KJC303" s="59"/>
      <c r="KJD303" s="59"/>
      <c r="KJE303" s="59"/>
      <c r="KJF303" s="59"/>
      <c r="KJG303" s="59"/>
      <c r="KJH303" s="59"/>
      <c r="KJI303" s="59"/>
      <c r="KJJ303" s="59"/>
      <c r="KJK303" s="59"/>
      <c r="KJL303" s="59"/>
      <c r="KJM303" s="59"/>
      <c r="KJN303" s="59"/>
      <c r="KJO303" s="59"/>
      <c r="KJP303" s="59"/>
      <c r="KJQ303" s="59"/>
      <c r="KJR303" s="59"/>
      <c r="KJS303" s="59"/>
      <c r="KJT303" s="59"/>
      <c r="KJU303" s="59"/>
      <c r="KJV303" s="59"/>
      <c r="KJW303" s="59"/>
      <c r="KJX303" s="59"/>
      <c r="KJY303" s="59"/>
      <c r="KJZ303" s="59"/>
      <c r="KKA303" s="59"/>
      <c r="KKB303" s="59"/>
      <c r="KKC303" s="59"/>
      <c r="KKD303" s="59"/>
      <c r="KKE303" s="59"/>
      <c r="KKF303" s="59"/>
      <c r="KKG303" s="59"/>
      <c r="KKH303" s="59"/>
      <c r="KKI303" s="59"/>
      <c r="KKJ303" s="59"/>
      <c r="KKK303" s="59"/>
      <c r="KKL303" s="59"/>
      <c r="KKM303" s="59"/>
      <c r="KKN303" s="59"/>
      <c r="KKO303" s="59"/>
      <c r="KKP303" s="59"/>
      <c r="KKQ303" s="59"/>
      <c r="KKR303" s="59"/>
      <c r="KKS303" s="59"/>
      <c r="KKT303" s="59"/>
      <c r="KKU303" s="59"/>
      <c r="KKV303" s="59"/>
      <c r="KKW303" s="59"/>
      <c r="KKX303" s="59"/>
      <c r="KKY303" s="59"/>
      <c r="KKZ303" s="59"/>
      <c r="KLA303" s="59"/>
      <c r="KLB303" s="59"/>
      <c r="KLC303" s="59"/>
      <c r="KLD303" s="59"/>
      <c r="KLE303" s="59"/>
      <c r="KLF303" s="59"/>
      <c r="KLG303" s="59"/>
      <c r="KLH303" s="59"/>
      <c r="KLI303" s="59"/>
      <c r="KLJ303" s="59"/>
      <c r="KLK303" s="59"/>
      <c r="KLL303" s="59"/>
      <c r="KLM303" s="59"/>
      <c r="KLN303" s="59"/>
      <c r="KLO303" s="59"/>
      <c r="KLP303" s="59"/>
      <c r="KLQ303" s="59"/>
      <c r="KLR303" s="59"/>
      <c r="KLS303" s="59"/>
      <c r="KLT303" s="59"/>
      <c r="KLU303" s="59"/>
      <c r="KLV303" s="59"/>
      <c r="KLW303" s="59"/>
      <c r="KLX303" s="59"/>
      <c r="KLY303" s="59"/>
      <c r="KLZ303" s="59"/>
      <c r="KMA303" s="59"/>
      <c r="KMB303" s="59"/>
      <c r="KMC303" s="59"/>
      <c r="KMD303" s="59"/>
      <c r="KME303" s="59"/>
      <c r="KMF303" s="59"/>
      <c r="KMG303" s="59"/>
      <c r="KMH303" s="59"/>
      <c r="KMI303" s="59"/>
      <c r="KMJ303" s="59"/>
      <c r="KMK303" s="59"/>
      <c r="KML303" s="59"/>
      <c r="KMM303" s="59"/>
      <c r="KMN303" s="59"/>
      <c r="KMO303" s="59"/>
      <c r="KMP303" s="59"/>
      <c r="KMQ303" s="59"/>
      <c r="KMR303" s="59"/>
      <c r="KMS303" s="59"/>
      <c r="KMT303" s="59"/>
      <c r="KMU303" s="59"/>
      <c r="KMV303" s="59"/>
      <c r="KMW303" s="59"/>
      <c r="KMX303" s="59"/>
      <c r="KMY303" s="59"/>
      <c r="KMZ303" s="59"/>
      <c r="KNA303" s="59"/>
      <c r="KNB303" s="59"/>
      <c r="KNC303" s="59"/>
      <c r="KND303" s="59"/>
      <c r="KNE303" s="59"/>
      <c r="KNF303" s="59"/>
      <c r="KNG303" s="59"/>
      <c r="KNH303" s="59"/>
      <c r="KNI303" s="59"/>
      <c r="KNJ303" s="59"/>
      <c r="KNK303" s="59"/>
      <c r="KNL303" s="59"/>
      <c r="KNM303" s="59"/>
      <c r="KNN303" s="59"/>
      <c r="KNO303" s="59"/>
      <c r="KNP303" s="59"/>
      <c r="KNQ303" s="59"/>
      <c r="KNR303" s="59"/>
      <c r="KNS303" s="59"/>
      <c r="KNT303" s="59"/>
      <c r="KNU303" s="59"/>
      <c r="KNV303" s="59"/>
      <c r="KNW303" s="59"/>
      <c r="KNX303" s="59"/>
      <c r="KNY303" s="59"/>
      <c r="KNZ303" s="59"/>
      <c r="KOA303" s="59"/>
      <c r="KOB303" s="59"/>
      <c r="KOC303" s="59"/>
      <c r="KOD303" s="59"/>
      <c r="KOE303" s="59"/>
      <c r="KOF303" s="59"/>
      <c r="KOG303" s="59"/>
      <c r="KOH303" s="59"/>
      <c r="KOI303" s="59"/>
      <c r="KOJ303" s="59"/>
      <c r="KOK303" s="59"/>
      <c r="KOL303" s="59"/>
      <c r="KOM303" s="59"/>
      <c r="KON303" s="59"/>
      <c r="KOO303" s="59"/>
      <c r="KOP303" s="59"/>
      <c r="KOQ303" s="59"/>
      <c r="KOR303" s="59"/>
      <c r="KOS303" s="59"/>
      <c r="KOT303" s="59"/>
      <c r="KOU303" s="59"/>
      <c r="KOV303" s="59"/>
      <c r="KOW303" s="59"/>
      <c r="KOX303" s="59"/>
      <c r="KOY303" s="59"/>
      <c r="KOZ303" s="59"/>
      <c r="KPA303" s="59"/>
      <c r="KPB303" s="59"/>
      <c r="KPC303" s="59"/>
      <c r="KPD303" s="59"/>
      <c r="KPE303" s="59"/>
      <c r="KPF303" s="59"/>
      <c r="KPG303" s="59"/>
      <c r="KPH303" s="59"/>
      <c r="KPI303" s="59"/>
      <c r="KPJ303" s="59"/>
      <c r="KPK303" s="59"/>
      <c r="KPL303" s="59"/>
      <c r="KPM303" s="59"/>
      <c r="KPN303" s="59"/>
      <c r="KPO303" s="59"/>
      <c r="KPP303" s="59"/>
      <c r="KPQ303" s="59"/>
      <c r="KPR303" s="59"/>
      <c r="KPS303" s="59"/>
      <c r="KPT303" s="59"/>
      <c r="KPU303" s="59"/>
      <c r="KPV303" s="59"/>
      <c r="KPW303" s="59"/>
      <c r="KPX303" s="59"/>
      <c r="KPY303" s="59"/>
      <c r="KPZ303" s="59"/>
      <c r="KQA303" s="59"/>
      <c r="KQB303" s="59"/>
      <c r="KQC303" s="59"/>
      <c r="KQD303" s="59"/>
      <c r="KQE303" s="59"/>
      <c r="KQF303" s="59"/>
      <c r="KQG303" s="59"/>
      <c r="KQH303" s="59"/>
      <c r="KQI303" s="59"/>
      <c r="KQJ303" s="59"/>
      <c r="KQK303" s="59"/>
      <c r="KQL303" s="59"/>
      <c r="KQM303" s="59"/>
      <c r="KQN303" s="59"/>
      <c r="KQO303" s="59"/>
      <c r="KQP303" s="59"/>
      <c r="KQQ303" s="59"/>
      <c r="KQR303" s="59"/>
      <c r="KQS303" s="59"/>
      <c r="KQT303" s="59"/>
      <c r="KQU303" s="59"/>
      <c r="KQV303" s="59"/>
      <c r="KQW303" s="59"/>
      <c r="KQX303" s="59"/>
      <c r="KQY303" s="59"/>
      <c r="KQZ303" s="59"/>
      <c r="KRA303" s="59"/>
      <c r="KRB303" s="59"/>
      <c r="KRC303" s="59"/>
      <c r="KRD303" s="59"/>
      <c r="KRE303" s="59"/>
      <c r="KRF303" s="59"/>
      <c r="KRG303" s="59"/>
      <c r="KRH303" s="59"/>
      <c r="KRI303" s="59"/>
      <c r="KRJ303" s="59"/>
      <c r="KRK303" s="59"/>
      <c r="KRL303" s="59"/>
      <c r="KRM303" s="59"/>
      <c r="KRN303" s="59"/>
      <c r="KRO303" s="59"/>
      <c r="KRP303" s="59"/>
      <c r="KRQ303" s="59"/>
      <c r="KRR303" s="59"/>
      <c r="KRS303" s="59"/>
      <c r="KRT303" s="59"/>
      <c r="KRU303" s="59"/>
      <c r="KRV303" s="59"/>
      <c r="KRW303" s="59"/>
      <c r="KRX303" s="59"/>
      <c r="KRY303" s="59"/>
      <c r="KRZ303" s="59"/>
      <c r="KSA303" s="59"/>
      <c r="KSB303" s="59"/>
      <c r="KSC303" s="59"/>
      <c r="KSD303" s="59"/>
      <c r="KSE303" s="59"/>
      <c r="KSF303" s="59"/>
      <c r="KSG303" s="59"/>
      <c r="KSH303" s="59"/>
      <c r="KSI303" s="59"/>
      <c r="KSJ303" s="59"/>
      <c r="KSK303" s="59"/>
      <c r="KSL303" s="59"/>
      <c r="KSM303" s="59"/>
      <c r="KSN303" s="59"/>
      <c r="KSO303" s="59"/>
      <c r="KSP303" s="59"/>
      <c r="KSQ303" s="59"/>
      <c r="KSR303" s="59"/>
      <c r="KSS303" s="59"/>
      <c r="KST303" s="59"/>
      <c r="KSU303" s="59"/>
      <c r="KSV303" s="59"/>
      <c r="KSW303" s="59"/>
      <c r="KSX303" s="59"/>
      <c r="KSY303" s="59"/>
      <c r="KSZ303" s="59"/>
      <c r="KTA303" s="59"/>
      <c r="KTB303" s="59"/>
      <c r="KTC303" s="59"/>
      <c r="KTD303" s="59"/>
      <c r="KTE303" s="59"/>
      <c r="KTF303" s="59"/>
      <c r="KTG303" s="59"/>
      <c r="KTH303" s="59"/>
      <c r="KTI303" s="59"/>
      <c r="KTJ303" s="59"/>
      <c r="KTK303" s="59"/>
      <c r="KTL303" s="59"/>
      <c r="KTM303" s="59"/>
      <c r="KTN303" s="59"/>
      <c r="KTO303" s="59"/>
      <c r="KTP303" s="59"/>
      <c r="KTQ303" s="59"/>
      <c r="KTR303" s="59"/>
      <c r="KTS303" s="59"/>
      <c r="KTT303" s="59"/>
      <c r="KTU303" s="59"/>
      <c r="KTV303" s="59"/>
      <c r="KTW303" s="59"/>
      <c r="KTX303" s="59"/>
      <c r="KTY303" s="59"/>
      <c r="KTZ303" s="59"/>
      <c r="KUA303" s="59"/>
      <c r="KUB303" s="59"/>
      <c r="KUC303" s="59"/>
      <c r="KUD303" s="59"/>
      <c r="KUE303" s="59"/>
      <c r="KUF303" s="59"/>
      <c r="KUG303" s="59"/>
      <c r="KUH303" s="59"/>
      <c r="KUI303" s="59"/>
      <c r="KUJ303" s="59"/>
      <c r="KUK303" s="59"/>
      <c r="KUL303" s="59"/>
      <c r="KUM303" s="59"/>
      <c r="KUN303" s="59"/>
      <c r="KUO303" s="59"/>
      <c r="KUP303" s="59"/>
      <c r="KUQ303" s="59"/>
      <c r="KUR303" s="59"/>
      <c r="KUS303" s="59"/>
      <c r="KUT303" s="59"/>
      <c r="KUU303" s="59"/>
      <c r="KUV303" s="59"/>
      <c r="KUW303" s="59"/>
      <c r="KUX303" s="59"/>
      <c r="KUY303" s="59"/>
      <c r="KUZ303" s="59"/>
      <c r="KVA303" s="59"/>
      <c r="KVB303" s="59"/>
      <c r="KVC303" s="59"/>
      <c r="KVD303" s="59"/>
      <c r="KVE303" s="59"/>
      <c r="KVF303" s="59"/>
      <c r="KVG303" s="59"/>
      <c r="KVH303" s="59"/>
      <c r="KVI303" s="59"/>
      <c r="KVJ303" s="59"/>
      <c r="KVK303" s="59"/>
      <c r="KVL303" s="59"/>
      <c r="KVM303" s="59"/>
      <c r="KVN303" s="59"/>
      <c r="KVO303" s="59"/>
      <c r="KVP303" s="59"/>
      <c r="KVQ303" s="59"/>
      <c r="KVR303" s="59"/>
      <c r="KVS303" s="59"/>
      <c r="KVT303" s="59"/>
      <c r="KVU303" s="59"/>
      <c r="KVV303" s="59"/>
      <c r="KVW303" s="59"/>
      <c r="KVX303" s="59"/>
      <c r="KVY303" s="59"/>
      <c r="KVZ303" s="59"/>
      <c r="KWA303" s="59"/>
      <c r="KWB303" s="59"/>
      <c r="KWC303" s="59"/>
      <c r="KWD303" s="59"/>
      <c r="KWE303" s="59"/>
      <c r="KWF303" s="59"/>
      <c r="KWG303" s="59"/>
      <c r="KWH303" s="59"/>
      <c r="KWI303" s="59"/>
      <c r="KWJ303" s="59"/>
      <c r="KWK303" s="59"/>
      <c r="KWL303" s="59"/>
      <c r="KWM303" s="59"/>
      <c r="KWN303" s="59"/>
      <c r="KWO303" s="59"/>
      <c r="KWP303" s="59"/>
      <c r="KWQ303" s="59"/>
      <c r="KWR303" s="59"/>
      <c r="KWS303" s="59"/>
      <c r="KWT303" s="59"/>
      <c r="KWU303" s="59"/>
      <c r="KWV303" s="59"/>
      <c r="KWW303" s="59"/>
      <c r="KWX303" s="59"/>
      <c r="KWY303" s="59"/>
      <c r="KWZ303" s="59"/>
      <c r="KXA303" s="59"/>
      <c r="KXB303" s="59"/>
      <c r="KXC303" s="59"/>
      <c r="KXD303" s="59"/>
      <c r="KXE303" s="59"/>
      <c r="KXF303" s="59"/>
      <c r="KXG303" s="59"/>
      <c r="KXH303" s="59"/>
      <c r="KXI303" s="59"/>
      <c r="KXJ303" s="59"/>
      <c r="KXK303" s="59"/>
      <c r="KXL303" s="59"/>
      <c r="KXM303" s="59"/>
      <c r="KXN303" s="59"/>
      <c r="KXO303" s="59"/>
      <c r="KXP303" s="59"/>
      <c r="KXQ303" s="59"/>
      <c r="KXR303" s="59"/>
      <c r="KXS303" s="59"/>
      <c r="KXT303" s="59"/>
      <c r="KXU303" s="59"/>
      <c r="KXV303" s="59"/>
      <c r="KXW303" s="59"/>
      <c r="KXX303" s="59"/>
      <c r="KXY303" s="59"/>
      <c r="KXZ303" s="59"/>
      <c r="KYA303" s="59"/>
      <c r="KYB303" s="59"/>
      <c r="KYC303" s="59"/>
      <c r="KYD303" s="59"/>
      <c r="KYE303" s="59"/>
      <c r="KYF303" s="59"/>
      <c r="KYG303" s="59"/>
      <c r="KYH303" s="59"/>
      <c r="KYI303" s="59"/>
      <c r="KYJ303" s="59"/>
      <c r="KYK303" s="59"/>
      <c r="KYL303" s="59"/>
      <c r="KYM303" s="59"/>
      <c r="KYN303" s="59"/>
      <c r="KYO303" s="59"/>
      <c r="KYP303" s="59"/>
      <c r="KYQ303" s="59"/>
      <c r="KYR303" s="59"/>
      <c r="KYS303" s="59"/>
      <c r="KYT303" s="59"/>
      <c r="KYU303" s="59"/>
      <c r="KYV303" s="59"/>
      <c r="KYW303" s="59"/>
      <c r="KYX303" s="59"/>
      <c r="KYY303" s="59"/>
      <c r="KYZ303" s="59"/>
      <c r="KZA303" s="59"/>
      <c r="KZB303" s="59"/>
      <c r="KZC303" s="59"/>
      <c r="KZD303" s="59"/>
      <c r="KZE303" s="59"/>
      <c r="KZF303" s="59"/>
      <c r="KZG303" s="59"/>
      <c r="KZH303" s="59"/>
      <c r="KZI303" s="59"/>
      <c r="KZJ303" s="59"/>
      <c r="KZK303" s="59"/>
      <c r="KZL303" s="59"/>
      <c r="KZM303" s="59"/>
      <c r="KZN303" s="59"/>
      <c r="KZO303" s="59"/>
      <c r="KZP303" s="59"/>
      <c r="KZQ303" s="59"/>
      <c r="KZR303" s="59"/>
      <c r="KZS303" s="59"/>
      <c r="KZT303" s="59"/>
      <c r="KZU303" s="59"/>
      <c r="KZV303" s="59"/>
      <c r="KZW303" s="59"/>
      <c r="KZX303" s="59"/>
      <c r="KZY303" s="59"/>
      <c r="KZZ303" s="59"/>
      <c r="LAA303" s="59"/>
      <c r="LAB303" s="59"/>
      <c r="LAC303" s="59"/>
      <c r="LAD303" s="59"/>
      <c r="LAE303" s="59"/>
      <c r="LAF303" s="59"/>
      <c r="LAG303" s="59"/>
      <c r="LAH303" s="59"/>
      <c r="LAI303" s="59"/>
      <c r="LAJ303" s="59"/>
      <c r="LAK303" s="59"/>
      <c r="LAL303" s="59"/>
      <c r="LAM303" s="59"/>
      <c r="LAN303" s="59"/>
      <c r="LAO303" s="59"/>
      <c r="LAP303" s="59"/>
      <c r="LAQ303" s="59"/>
      <c r="LAR303" s="59"/>
      <c r="LAS303" s="59"/>
      <c r="LAT303" s="59"/>
      <c r="LAU303" s="59"/>
      <c r="LAV303" s="59"/>
      <c r="LAW303" s="59"/>
      <c r="LAX303" s="59"/>
      <c r="LAY303" s="59"/>
      <c r="LAZ303" s="59"/>
      <c r="LBA303" s="59"/>
      <c r="LBB303" s="59"/>
      <c r="LBC303" s="59"/>
      <c r="LBD303" s="59"/>
      <c r="LBE303" s="59"/>
      <c r="LBF303" s="59"/>
      <c r="LBG303" s="59"/>
      <c r="LBH303" s="59"/>
      <c r="LBI303" s="59"/>
      <c r="LBJ303" s="59"/>
      <c r="LBK303" s="59"/>
      <c r="LBL303" s="59"/>
      <c r="LBM303" s="59"/>
      <c r="LBN303" s="59"/>
      <c r="LBO303" s="59"/>
      <c r="LBP303" s="59"/>
      <c r="LBQ303" s="59"/>
      <c r="LBR303" s="59"/>
      <c r="LBS303" s="59"/>
      <c r="LBT303" s="59"/>
      <c r="LBU303" s="59"/>
      <c r="LBV303" s="59"/>
      <c r="LBW303" s="59"/>
      <c r="LBX303" s="59"/>
      <c r="LBY303" s="59"/>
      <c r="LBZ303" s="59"/>
      <c r="LCA303" s="59"/>
      <c r="LCB303" s="59"/>
      <c r="LCC303" s="59"/>
      <c r="LCD303" s="59"/>
      <c r="LCE303" s="59"/>
      <c r="LCF303" s="59"/>
      <c r="LCG303" s="59"/>
      <c r="LCH303" s="59"/>
      <c r="LCI303" s="59"/>
      <c r="LCJ303" s="59"/>
      <c r="LCK303" s="59"/>
      <c r="LCL303" s="59"/>
      <c r="LCM303" s="59"/>
      <c r="LCN303" s="59"/>
      <c r="LCO303" s="59"/>
      <c r="LCP303" s="59"/>
      <c r="LCQ303" s="59"/>
      <c r="LCR303" s="59"/>
      <c r="LCS303" s="59"/>
      <c r="LCT303" s="59"/>
      <c r="LCU303" s="59"/>
      <c r="LCV303" s="59"/>
      <c r="LCW303" s="59"/>
      <c r="LCX303" s="59"/>
      <c r="LCY303" s="59"/>
      <c r="LCZ303" s="59"/>
      <c r="LDA303" s="59"/>
      <c r="LDB303" s="59"/>
      <c r="LDC303" s="59"/>
      <c r="LDD303" s="59"/>
      <c r="LDE303" s="59"/>
      <c r="LDF303" s="59"/>
      <c r="LDG303" s="59"/>
      <c r="LDH303" s="59"/>
      <c r="LDI303" s="59"/>
      <c r="LDJ303" s="59"/>
      <c r="LDK303" s="59"/>
      <c r="LDL303" s="59"/>
      <c r="LDM303" s="59"/>
      <c r="LDN303" s="59"/>
      <c r="LDO303" s="59"/>
      <c r="LDP303" s="59"/>
      <c r="LDQ303" s="59"/>
      <c r="LDR303" s="59"/>
      <c r="LDS303" s="59"/>
      <c r="LDT303" s="59"/>
      <c r="LDU303" s="59"/>
      <c r="LDV303" s="59"/>
      <c r="LDW303" s="59"/>
      <c r="LDX303" s="59"/>
      <c r="LDY303" s="59"/>
      <c r="LDZ303" s="59"/>
      <c r="LEA303" s="59"/>
      <c r="LEB303" s="59"/>
      <c r="LEC303" s="59"/>
      <c r="LED303" s="59"/>
      <c r="LEE303" s="59"/>
      <c r="LEF303" s="59"/>
      <c r="LEG303" s="59"/>
      <c r="LEH303" s="59"/>
      <c r="LEI303" s="59"/>
      <c r="LEJ303" s="59"/>
      <c r="LEK303" s="59"/>
      <c r="LEL303" s="59"/>
      <c r="LEM303" s="59"/>
      <c r="LEN303" s="59"/>
      <c r="LEO303" s="59"/>
      <c r="LEP303" s="59"/>
      <c r="LEQ303" s="59"/>
      <c r="LER303" s="59"/>
      <c r="LES303" s="59"/>
      <c r="LET303" s="59"/>
      <c r="LEU303" s="59"/>
      <c r="LEV303" s="59"/>
      <c r="LEW303" s="59"/>
      <c r="LEX303" s="59"/>
      <c r="LEY303" s="59"/>
      <c r="LEZ303" s="59"/>
      <c r="LFA303" s="59"/>
      <c r="LFB303" s="59"/>
      <c r="LFC303" s="59"/>
      <c r="LFD303" s="59"/>
      <c r="LFE303" s="59"/>
      <c r="LFF303" s="59"/>
      <c r="LFG303" s="59"/>
      <c r="LFH303" s="59"/>
      <c r="LFI303" s="59"/>
      <c r="LFJ303" s="59"/>
      <c r="LFK303" s="59"/>
      <c r="LFL303" s="59"/>
      <c r="LFM303" s="59"/>
      <c r="LFN303" s="59"/>
      <c r="LFO303" s="59"/>
      <c r="LFP303" s="59"/>
      <c r="LFQ303" s="59"/>
      <c r="LFR303" s="59"/>
      <c r="LFS303" s="59"/>
      <c r="LFT303" s="59"/>
      <c r="LFU303" s="59"/>
      <c r="LFV303" s="59"/>
      <c r="LFW303" s="59"/>
      <c r="LFX303" s="59"/>
      <c r="LFY303" s="59"/>
      <c r="LFZ303" s="59"/>
      <c r="LGA303" s="59"/>
      <c r="LGB303" s="59"/>
      <c r="LGC303" s="59"/>
      <c r="LGD303" s="59"/>
      <c r="LGE303" s="59"/>
      <c r="LGF303" s="59"/>
      <c r="LGG303" s="59"/>
      <c r="LGH303" s="59"/>
      <c r="LGI303" s="59"/>
      <c r="LGJ303" s="59"/>
      <c r="LGK303" s="59"/>
      <c r="LGL303" s="59"/>
      <c r="LGM303" s="59"/>
      <c r="LGN303" s="59"/>
      <c r="LGO303" s="59"/>
      <c r="LGP303" s="59"/>
      <c r="LGQ303" s="59"/>
      <c r="LGR303" s="59"/>
      <c r="LGS303" s="59"/>
      <c r="LGT303" s="59"/>
      <c r="LGU303" s="59"/>
      <c r="LGV303" s="59"/>
      <c r="LGW303" s="59"/>
      <c r="LGX303" s="59"/>
      <c r="LGY303" s="59"/>
      <c r="LGZ303" s="59"/>
      <c r="LHA303" s="59"/>
      <c r="LHB303" s="59"/>
      <c r="LHC303" s="59"/>
      <c r="LHD303" s="59"/>
      <c r="LHE303" s="59"/>
      <c r="LHF303" s="59"/>
      <c r="LHG303" s="59"/>
      <c r="LHH303" s="59"/>
      <c r="LHI303" s="59"/>
      <c r="LHJ303" s="59"/>
      <c r="LHK303" s="59"/>
      <c r="LHL303" s="59"/>
      <c r="LHM303" s="59"/>
      <c r="LHN303" s="59"/>
      <c r="LHO303" s="59"/>
      <c r="LHP303" s="59"/>
      <c r="LHQ303" s="59"/>
      <c r="LHR303" s="59"/>
      <c r="LHS303" s="59"/>
      <c r="LHT303" s="59"/>
      <c r="LHU303" s="59"/>
      <c r="LHV303" s="59"/>
      <c r="LHW303" s="59"/>
      <c r="LHX303" s="59"/>
      <c r="LHY303" s="59"/>
      <c r="LHZ303" s="59"/>
      <c r="LIA303" s="59"/>
      <c r="LIB303" s="59"/>
      <c r="LIC303" s="59"/>
      <c r="LID303" s="59"/>
      <c r="LIE303" s="59"/>
      <c r="LIF303" s="59"/>
      <c r="LIG303" s="59"/>
      <c r="LIH303" s="59"/>
      <c r="LII303" s="59"/>
      <c r="LIJ303" s="59"/>
      <c r="LIK303" s="59"/>
      <c r="LIL303" s="59"/>
      <c r="LIM303" s="59"/>
      <c r="LIN303" s="59"/>
      <c r="LIO303" s="59"/>
      <c r="LIP303" s="59"/>
      <c r="LIQ303" s="59"/>
      <c r="LIR303" s="59"/>
      <c r="LIS303" s="59"/>
      <c r="LIT303" s="59"/>
      <c r="LIU303" s="59"/>
      <c r="LIV303" s="59"/>
      <c r="LIW303" s="59"/>
      <c r="LIX303" s="59"/>
      <c r="LIY303" s="59"/>
      <c r="LIZ303" s="59"/>
      <c r="LJA303" s="59"/>
      <c r="LJB303" s="59"/>
      <c r="LJC303" s="59"/>
      <c r="LJD303" s="59"/>
      <c r="LJE303" s="59"/>
      <c r="LJF303" s="59"/>
      <c r="LJG303" s="59"/>
      <c r="LJH303" s="59"/>
      <c r="LJI303" s="59"/>
      <c r="LJJ303" s="59"/>
      <c r="LJK303" s="59"/>
      <c r="LJL303" s="59"/>
      <c r="LJM303" s="59"/>
      <c r="LJN303" s="59"/>
      <c r="LJO303" s="59"/>
      <c r="LJP303" s="59"/>
      <c r="LJQ303" s="59"/>
      <c r="LJR303" s="59"/>
      <c r="LJS303" s="59"/>
      <c r="LJT303" s="59"/>
      <c r="LJU303" s="59"/>
      <c r="LJV303" s="59"/>
      <c r="LJW303" s="59"/>
      <c r="LJX303" s="59"/>
      <c r="LJY303" s="59"/>
      <c r="LJZ303" s="59"/>
      <c r="LKA303" s="59"/>
      <c r="LKB303" s="59"/>
      <c r="LKC303" s="59"/>
      <c r="LKD303" s="59"/>
      <c r="LKE303" s="59"/>
      <c r="LKF303" s="59"/>
      <c r="LKG303" s="59"/>
      <c r="LKH303" s="59"/>
      <c r="LKI303" s="59"/>
      <c r="LKJ303" s="59"/>
      <c r="LKK303" s="59"/>
      <c r="LKL303" s="59"/>
      <c r="LKM303" s="59"/>
      <c r="LKN303" s="59"/>
      <c r="LKO303" s="59"/>
      <c r="LKP303" s="59"/>
      <c r="LKQ303" s="59"/>
      <c r="LKR303" s="59"/>
      <c r="LKS303" s="59"/>
      <c r="LKT303" s="59"/>
      <c r="LKU303" s="59"/>
      <c r="LKV303" s="59"/>
      <c r="LKW303" s="59"/>
      <c r="LKX303" s="59"/>
      <c r="LKY303" s="59"/>
      <c r="LKZ303" s="59"/>
      <c r="LLA303" s="59"/>
      <c r="LLB303" s="59"/>
      <c r="LLC303" s="59"/>
      <c r="LLD303" s="59"/>
      <c r="LLE303" s="59"/>
      <c r="LLF303" s="59"/>
      <c r="LLG303" s="59"/>
      <c r="LLH303" s="59"/>
      <c r="LLI303" s="59"/>
      <c r="LLJ303" s="59"/>
      <c r="LLK303" s="59"/>
      <c r="LLL303" s="59"/>
      <c r="LLM303" s="59"/>
      <c r="LLN303" s="59"/>
      <c r="LLO303" s="59"/>
      <c r="LLP303" s="59"/>
      <c r="LLQ303" s="59"/>
      <c r="LLR303" s="59"/>
      <c r="LLS303" s="59"/>
      <c r="LLT303" s="59"/>
      <c r="LLU303" s="59"/>
      <c r="LLV303" s="59"/>
      <c r="LLW303" s="59"/>
      <c r="LLX303" s="59"/>
      <c r="LLY303" s="59"/>
      <c r="LLZ303" s="59"/>
      <c r="LMA303" s="59"/>
      <c r="LMB303" s="59"/>
      <c r="LMC303" s="59"/>
      <c r="LMD303" s="59"/>
      <c r="LME303" s="59"/>
      <c r="LMF303" s="59"/>
      <c r="LMG303" s="59"/>
      <c r="LMH303" s="59"/>
      <c r="LMI303" s="59"/>
      <c r="LMJ303" s="59"/>
      <c r="LMK303" s="59"/>
      <c r="LML303" s="59"/>
      <c r="LMM303" s="59"/>
      <c r="LMN303" s="59"/>
      <c r="LMO303" s="59"/>
      <c r="LMP303" s="59"/>
      <c r="LMQ303" s="59"/>
      <c r="LMR303" s="59"/>
      <c r="LMS303" s="59"/>
      <c r="LMT303" s="59"/>
      <c r="LMU303" s="59"/>
      <c r="LMV303" s="59"/>
      <c r="LMW303" s="59"/>
      <c r="LMX303" s="59"/>
      <c r="LMY303" s="59"/>
      <c r="LMZ303" s="59"/>
      <c r="LNA303" s="59"/>
      <c r="LNB303" s="59"/>
      <c r="LNC303" s="59"/>
      <c r="LND303" s="59"/>
      <c r="LNE303" s="59"/>
      <c r="LNF303" s="59"/>
      <c r="LNG303" s="59"/>
      <c r="LNH303" s="59"/>
      <c r="LNI303" s="59"/>
      <c r="LNJ303" s="59"/>
      <c r="LNK303" s="59"/>
      <c r="LNL303" s="59"/>
      <c r="LNM303" s="59"/>
      <c r="LNN303" s="59"/>
      <c r="LNO303" s="59"/>
      <c r="LNP303" s="59"/>
      <c r="LNQ303" s="59"/>
      <c r="LNR303" s="59"/>
      <c r="LNS303" s="59"/>
      <c r="LNT303" s="59"/>
      <c r="LNU303" s="59"/>
      <c r="LNV303" s="59"/>
      <c r="LNW303" s="59"/>
      <c r="LNX303" s="59"/>
      <c r="LNY303" s="59"/>
      <c r="LNZ303" s="59"/>
      <c r="LOA303" s="59"/>
      <c r="LOB303" s="59"/>
      <c r="LOC303" s="59"/>
      <c r="LOD303" s="59"/>
      <c r="LOE303" s="59"/>
      <c r="LOF303" s="59"/>
      <c r="LOG303" s="59"/>
      <c r="LOH303" s="59"/>
      <c r="LOI303" s="59"/>
      <c r="LOJ303" s="59"/>
      <c r="LOK303" s="59"/>
      <c r="LOL303" s="59"/>
      <c r="LOM303" s="59"/>
      <c r="LON303" s="59"/>
      <c r="LOO303" s="59"/>
      <c r="LOP303" s="59"/>
      <c r="LOQ303" s="59"/>
      <c r="LOR303" s="59"/>
      <c r="LOS303" s="59"/>
      <c r="LOT303" s="59"/>
      <c r="LOU303" s="59"/>
      <c r="LOV303" s="59"/>
      <c r="LOW303" s="59"/>
      <c r="LOX303" s="59"/>
      <c r="LOY303" s="59"/>
      <c r="LOZ303" s="59"/>
      <c r="LPA303" s="59"/>
      <c r="LPB303" s="59"/>
      <c r="LPC303" s="59"/>
      <c r="LPD303" s="59"/>
      <c r="LPE303" s="59"/>
      <c r="LPF303" s="59"/>
      <c r="LPG303" s="59"/>
      <c r="LPH303" s="59"/>
      <c r="LPI303" s="59"/>
      <c r="LPJ303" s="59"/>
      <c r="LPK303" s="59"/>
      <c r="LPL303" s="59"/>
      <c r="LPM303" s="59"/>
      <c r="LPN303" s="59"/>
      <c r="LPO303" s="59"/>
      <c r="LPP303" s="59"/>
      <c r="LPQ303" s="59"/>
      <c r="LPR303" s="59"/>
      <c r="LPS303" s="59"/>
      <c r="LPT303" s="59"/>
      <c r="LPU303" s="59"/>
      <c r="LPV303" s="59"/>
      <c r="LPW303" s="59"/>
      <c r="LPX303" s="59"/>
      <c r="LPY303" s="59"/>
      <c r="LPZ303" s="59"/>
      <c r="LQA303" s="59"/>
      <c r="LQB303" s="59"/>
      <c r="LQC303" s="59"/>
      <c r="LQD303" s="59"/>
      <c r="LQE303" s="59"/>
      <c r="LQF303" s="59"/>
      <c r="LQG303" s="59"/>
      <c r="LQH303" s="59"/>
      <c r="LQI303" s="59"/>
      <c r="LQJ303" s="59"/>
      <c r="LQK303" s="59"/>
      <c r="LQL303" s="59"/>
      <c r="LQM303" s="59"/>
      <c r="LQN303" s="59"/>
      <c r="LQO303" s="59"/>
      <c r="LQP303" s="59"/>
      <c r="LQQ303" s="59"/>
      <c r="LQR303" s="59"/>
      <c r="LQS303" s="59"/>
      <c r="LQT303" s="59"/>
      <c r="LQU303" s="59"/>
      <c r="LQV303" s="59"/>
      <c r="LQW303" s="59"/>
      <c r="LQX303" s="59"/>
      <c r="LQY303" s="59"/>
      <c r="LQZ303" s="59"/>
      <c r="LRA303" s="59"/>
      <c r="LRB303" s="59"/>
      <c r="LRC303" s="59"/>
      <c r="LRD303" s="59"/>
      <c r="LRE303" s="59"/>
      <c r="LRF303" s="59"/>
      <c r="LRG303" s="59"/>
      <c r="LRH303" s="59"/>
      <c r="LRI303" s="59"/>
      <c r="LRJ303" s="59"/>
      <c r="LRK303" s="59"/>
      <c r="LRL303" s="59"/>
      <c r="LRM303" s="59"/>
      <c r="LRN303" s="59"/>
      <c r="LRO303" s="59"/>
      <c r="LRP303" s="59"/>
      <c r="LRQ303" s="59"/>
      <c r="LRR303" s="59"/>
      <c r="LRS303" s="59"/>
      <c r="LRT303" s="59"/>
      <c r="LRU303" s="59"/>
      <c r="LRV303" s="59"/>
      <c r="LRW303" s="59"/>
      <c r="LRX303" s="59"/>
      <c r="LRY303" s="59"/>
      <c r="LRZ303" s="59"/>
      <c r="LSA303" s="59"/>
      <c r="LSB303" s="59"/>
      <c r="LSC303" s="59"/>
      <c r="LSD303" s="59"/>
      <c r="LSE303" s="59"/>
      <c r="LSF303" s="59"/>
      <c r="LSG303" s="59"/>
      <c r="LSH303" s="59"/>
      <c r="LSI303" s="59"/>
      <c r="LSJ303" s="59"/>
      <c r="LSK303" s="59"/>
      <c r="LSL303" s="59"/>
      <c r="LSM303" s="59"/>
      <c r="LSN303" s="59"/>
      <c r="LSO303" s="59"/>
      <c r="LSP303" s="59"/>
      <c r="LSQ303" s="59"/>
      <c r="LSR303" s="59"/>
      <c r="LSS303" s="59"/>
      <c r="LST303" s="59"/>
      <c r="LSU303" s="59"/>
      <c r="LSV303" s="59"/>
      <c r="LSW303" s="59"/>
      <c r="LSX303" s="59"/>
      <c r="LSY303" s="59"/>
      <c r="LSZ303" s="59"/>
      <c r="LTA303" s="59"/>
      <c r="LTB303" s="59"/>
      <c r="LTC303" s="59"/>
      <c r="LTD303" s="59"/>
      <c r="LTE303" s="59"/>
      <c r="LTF303" s="59"/>
      <c r="LTG303" s="59"/>
      <c r="LTH303" s="59"/>
      <c r="LTI303" s="59"/>
      <c r="LTJ303" s="59"/>
      <c r="LTK303" s="59"/>
      <c r="LTL303" s="59"/>
      <c r="LTM303" s="59"/>
      <c r="LTN303" s="59"/>
      <c r="LTO303" s="59"/>
      <c r="LTP303" s="59"/>
      <c r="LTQ303" s="59"/>
      <c r="LTR303" s="59"/>
      <c r="LTS303" s="59"/>
      <c r="LTT303" s="59"/>
      <c r="LTU303" s="59"/>
      <c r="LTV303" s="59"/>
      <c r="LTW303" s="59"/>
      <c r="LTX303" s="59"/>
      <c r="LTY303" s="59"/>
      <c r="LTZ303" s="59"/>
      <c r="LUA303" s="59"/>
      <c r="LUB303" s="59"/>
      <c r="LUC303" s="59"/>
      <c r="LUD303" s="59"/>
      <c r="LUE303" s="59"/>
      <c r="LUF303" s="59"/>
      <c r="LUG303" s="59"/>
      <c r="LUH303" s="59"/>
      <c r="LUI303" s="59"/>
      <c r="LUJ303" s="59"/>
      <c r="LUK303" s="59"/>
      <c r="LUL303" s="59"/>
      <c r="LUM303" s="59"/>
      <c r="LUN303" s="59"/>
      <c r="LUO303" s="59"/>
      <c r="LUP303" s="59"/>
      <c r="LUQ303" s="59"/>
      <c r="LUR303" s="59"/>
      <c r="LUS303" s="59"/>
      <c r="LUT303" s="59"/>
      <c r="LUU303" s="59"/>
      <c r="LUV303" s="59"/>
      <c r="LUW303" s="59"/>
      <c r="LUX303" s="59"/>
      <c r="LUY303" s="59"/>
      <c r="LUZ303" s="59"/>
      <c r="LVA303" s="59"/>
      <c r="LVB303" s="59"/>
      <c r="LVC303" s="59"/>
      <c r="LVD303" s="59"/>
      <c r="LVE303" s="59"/>
      <c r="LVF303" s="59"/>
      <c r="LVG303" s="59"/>
      <c r="LVH303" s="59"/>
      <c r="LVI303" s="59"/>
      <c r="LVJ303" s="59"/>
      <c r="LVK303" s="59"/>
      <c r="LVL303" s="59"/>
      <c r="LVM303" s="59"/>
      <c r="LVN303" s="59"/>
      <c r="LVO303" s="59"/>
      <c r="LVP303" s="59"/>
      <c r="LVQ303" s="59"/>
      <c r="LVR303" s="59"/>
      <c r="LVS303" s="59"/>
      <c r="LVT303" s="59"/>
      <c r="LVU303" s="59"/>
      <c r="LVV303" s="59"/>
      <c r="LVW303" s="59"/>
      <c r="LVX303" s="59"/>
      <c r="LVY303" s="59"/>
      <c r="LVZ303" s="59"/>
      <c r="LWA303" s="59"/>
      <c r="LWB303" s="59"/>
      <c r="LWC303" s="59"/>
      <c r="LWD303" s="59"/>
      <c r="LWE303" s="59"/>
      <c r="LWF303" s="59"/>
      <c r="LWG303" s="59"/>
      <c r="LWH303" s="59"/>
      <c r="LWI303" s="59"/>
      <c r="LWJ303" s="59"/>
      <c r="LWK303" s="59"/>
      <c r="LWL303" s="59"/>
      <c r="LWM303" s="59"/>
      <c r="LWN303" s="59"/>
      <c r="LWO303" s="59"/>
      <c r="LWP303" s="59"/>
      <c r="LWQ303" s="59"/>
      <c r="LWR303" s="59"/>
      <c r="LWS303" s="59"/>
      <c r="LWT303" s="59"/>
      <c r="LWU303" s="59"/>
      <c r="LWV303" s="59"/>
      <c r="LWW303" s="59"/>
      <c r="LWX303" s="59"/>
      <c r="LWY303" s="59"/>
      <c r="LWZ303" s="59"/>
      <c r="LXA303" s="59"/>
      <c r="LXB303" s="59"/>
      <c r="LXC303" s="59"/>
      <c r="LXD303" s="59"/>
      <c r="LXE303" s="59"/>
      <c r="LXF303" s="59"/>
      <c r="LXG303" s="59"/>
      <c r="LXH303" s="59"/>
      <c r="LXI303" s="59"/>
      <c r="LXJ303" s="59"/>
      <c r="LXK303" s="59"/>
      <c r="LXL303" s="59"/>
      <c r="LXM303" s="59"/>
      <c r="LXN303" s="59"/>
      <c r="LXO303" s="59"/>
      <c r="LXP303" s="59"/>
      <c r="LXQ303" s="59"/>
      <c r="LXR303" s="59"/>
      <c r="LXS303" s="59"/>
      <c r="LXT303" s="59"/>
      <c r="LXU303" s="59"/>
      <c r="LXV303" s="59"/>
      <c r="LXW303" s="59"/>
      <c r="LXX303" s="59"/>
      <c r="LXY303" s="59"/>
      <c r="LXZ303" s="59"/>
      <c r="LYA303" s="59"/>
      <c r="LYB303" s="59"/>
      <c r="LYC303" s="59"/>
      <c r="LYD303" s="59"/>
      <c r="LYE303" s="59"/>
      <c r="LYF303" s="59"/>
      <c r="LYG303" s="59"/>
      <c r="LYH303" s="59"/>
      <c r="LYI303" s="59"/>
      <c r="LYJ303" s="59"/>
      <c r="LYK303" s="59"/>
      <c r="LYL303" s="59"/>
      <c r="LYM303" s="59"/>
      <c r="LYN303" s="59"/>
      <c r="LYO303" s="59"/>
      <c r="LYP303" s="59"/>
      <c r="LYQ303" s="59"/>
      <c r="LYR303" s="59"/>
      <c r="LYS303" s="59"/>
      <c r="LYT303" s="59"/>
      <c r="LYU303" s="59"/>
      <c r="LYV303" s="59"/>
      <c r="LYW303" s="59"/>
      <c r="LYX303" s="59"/>
      <c r="LYY303" s="59"/>
      <c r="LYZ303" s="59"/>
      <c r="LZA303" s="59"/>
      <c r="LZB303" s="59"/>
      <c r="LZC303" s="59"/>
      <c r="LZD303" s="59"/>
      <c r="LZE303" s="59"/>
      <c r="LZF303" s="59"/>
      <c r="LZG303" s="59"/>
      <c r="LZH303" s="59"/>
      <c r="LZI303" s="59"/>
      <c r="LZJ303" s="59"/>
      <c r="LZK303" s="59"/>
      <c r="LZL303" s="59"/>
      <c r="LZM303" s="59"/>
      <c r="LZN303" s="59"/>
      <c r="LZO303" s="59"/>
      <c r="LZP303" s="59"/>
      <c r="LZQ303" s="59"/>
      <c r="LZR303" s="59"/>
      <c r="LZS303" s="59"/>
      <c r="LZT303" s="59"/>
      <c r="LZU303" s="59"/>
      <c r="LZV303" s="59"/>
      <c r="LZW303" s="59"/>
      <c r="LZX303" s="59"/>
      <c r="LZY303" s="59"/>
      <c r="LZZ303" s="59"/>
      <c r="MAA303" s="59"/>
      <c r="MAB303" s="59"/>
      <c r="MAC303" s="59"/>
      <c r="MAD303" s="59"/>
      <c r="MAE303" s="59"/>
      <c r="MAF303" s="59"/>
      <c r="MAG303" s="59"/>
      <c r="MAH303" s="59"/>
      <c r="MAI303" s="59"/>
      <c r="MAJ303" s="59"/>
      <c r="MAK303" s="59"/>
      <c r="MAL303" s="59"/>
      <c r="MAM303" s="59"/>
      <c r="MAN303" s="59"/>
      <c r="MAO303" s="59"/>
      <c r="MAP303" s="59"/>
      <c r="MAQ303" s="59"/>
      <c r="MAR303" s="59"/>
      <c r="MAS303" s="59"/>
      <c r="MAT303" s="59"/>
      <c r="MAU303" s="59"/>
      <c r="MAV303" s="59"/>
      <c r="MAW303" s="59"/>
      <c r="MAX303" s="59"/>
      <c r="MAY303" s="59"/>
      <c r="MAZ303" s="59"/>
      <c r="MBA303" s="59"/>
      <c r="MBB303" s="59"/>
      <c r="MBC303" s="59"/>
      <c r="MBD303" s="59"/>
      <c r="MBE303" s="59"/>
      <c r="MBF303" s="59"/>
      <c r="MBG303" s="59"/>
      <c r="MBH303" s="59"/>
      <c r="MBI303" s="59"/>
      <c r="MBJ303" s="59"/>
      <c r="MBK303" s="59"/>
      <c r="MBL303" s="59"/>
      <c r="MBM303" s="59"/>
      <c r="MBN303" s="59"/>
      <c r="MBO303" s="59"/>
      <c r="MBP303" s="59"/>
      <c r="MBQ303" s="59"/>
      <c r="MBR303" s="59"/>
      <c r="MBS303" s="59"/>
      <c r="MBT303" s="59"/>
      <c r="MBU303" s="59"/>
      <c r="MBV303" s="59"/>
      <c r="MBW303" s="59"/>
      <c r="MBX303" s="59"/>
      <c r="MBY303" s="59"/>
      <c r="MBZ303" s="59"/>
      <c r="MCA303" s="59"/>
      <c r="MCB303" s="59"/>
      <c r="MCC303" s="59"/>
      <c r="MCD303" s="59"/>
      <c r="MCE303" s="59"/>
      <c r="MCF303" s="59"/>
      <c r="MCG303" s="59"/>
      <c r="MCH303" s="59"/>
      <c r="MCI303" s="59"/>
      <c r="MCJ303" s="59"/>
      <c r="MCK303" s="59"/>
      <c r="MCL303" s="59"/>
      <c r="MCM303" s="59"/>
      <c r="MCN303" s="59"/>
      <c r="MCO303" s="59"/>
      <c r="MCP303" s="59"/>
      <c r="MCQ303" s="59"/>
      <c r="MCR303" s="59"/>
      <c r="MCS303" s="59"/>
      <c r="MCT303" s="59"/>
      <c r="MCU303" s="59"/>
      <c r="MCV303" s="59"/>
      <c r="MCW303" s="59"/>
      <c r="MCX303" s="59"/>
      <c r="MCY303" s="59"/>
      <c r="MCZ303" s="59"/>
      <c r="MDA303" s="59"/>
      <c r="MDB303" s="59"/>
      <c r="MDC303" s="59"/>
      <c r="MDD303" s="59"/>
      <c r="MDE303" s="59"/>
      <c r="MDF303" s="59"/>
      <c r="MDG303" s="59"/>
      <c r="MDH303" s="59"/>
      <c r="MDI303" s="59"/>
      <c r="MDJ303" s="59"/>
      <c r="MDK303" s="59"/>
      <c r="MDL303" s="59"/>
      <c r="MDM303" s="59"/>
      <c r="MDN303" s="59"/>
      <c r="MDO303" s="59"/>
      <c r="MDP303" s="59"/>
      <c r="MDQ303" s="59"/>
      <c r="MDR303" s="59"/>
      <c r="MDS303" s="59"/>
      <c r="MDT303" s="59"/>
      <c r="MDU303" s="59"/>
      <c r="MDV303" s="59"/>
      <c r="MDW303" s="59"/>
      <c r="MDX303" s="59"/>
      <c r="MDY303" s="59"/>
      <c r="MDZ303" s="59"/>
      <c r="MEA303" s="59"/>
      <c r="MEB303" s="59"/>
      <c r="MEC303" s="59"/>
      <c r="MED303" s="59"/>
      <c r="MEE303" s="59"/>
      <c r="MEF303" s="59"/>
      <c r="MEG303" s="59"/>
      <c r="MEH303" s="59"/>
      <c r="MEI303" s="59"/>
      <c r="MEJ303" s="59"/>
      <c r="MEK303" s="59"/>
      <c r="MEL303" s="59"/>
      <c r="MEM303" s="59"/>
      <c r="MEN303" s="59"/>
      <c r="MEO303" s="59"/>
      <c r="MEP303" s="59"/>
      <c r="MEQ303" s="59"/>
      <c r="MER303" s="59"/>
      <c r="MES303" s="59"/>
      <c r="MET303" s="59"/>
      <c r="MEU303" s="59"/>
      <c r="MEV303" s="59"/>
      <c r="MEW303" s="59"/>
      <c r="MEX303" s="59"/>
      <c r="MEY303" s="59"/>
      <c r="MEZ303" s="59"/>
      <c r="MFA303" s="59"/>
      <c r="MFB303" s="59"/>
      <c r="MFC303" s="59"/>
      <c r="MFD303" s="59"/>
      <c r="MFE303" s="59"/>
      <c r="MFF303" s="59"/>
      <c r="MFG303" s="59"/>
      <c r="MFH303" s="59"/>
      <c r="MFI303" s="59"/>
      <c r="MFJ303" s="59"/>
      <c r="MFK303" s="59"/>
      <c r="MFL303" s="59"/>
      <c r="MFM303" s="59"/>
      <c r="MFN303" s="59"/>
      <c r="MFO303" s="59"/>
      <c r="MFP303" s="59"/>
      <c r="MFQ303" s="59"/>
      <c r="MFR303" s="59"/>
      <c r="MFS303" s="59"/>
      <c r="MFT303" s="59"/>
      <c r="MFU303" s="59"/>
      <c r="MFV303" s="59"/>
      <c r="MFW303" s="59"/>
      <c r="MFX303" s="59"/>
      <c r="MFY303" s="59"/>
      <c r="MFZ303" s="59"/>
      <c r="MGA303" s="59"/>
      <c r="MGB303" s="59"/>
      <c r="MGC303" s="59"/>
      <c r="MGD303" s="59"/>
      <c r="MGE303" s="59"/>
      <c r="MGF303" s="59"/>
      <c r="MGG303" s="59"/>
      <c r="MGH303" s="59"/>
      <c r="MGI303" s="59"/>
      <c r="MGJ303" s="59"/>
      <c r="MGK303" s="59"/>
      <c r="MGL303" s="59"/>
      <c r="MGM303" s="59"/>
      <c r="MGN303" s="59"/>
      <c r="MGO303" s="59"/>
      <c r="MGP303" s="59"/>
      <c r="MGQ303" s="59"/>
      <c r="MGR303" s="59"/>
      <c r="MGS303" s="59"/>
      <c r="MGT303" s="59"/>
      <c r="MGU303" s="59"/>
      <c r="MGV303" s="59"/>
      <c r="MGW303" s="59"/>
      <c r="MGX303" s="59"/>
      <c r="MGY303" s="59"/>
      <c r="MGZ303" s="59"/>
      <c r="MHA303" s="59"/>
      <c r="MHB303" s="59"/>
      <c r="MHC303" s="59"/>
      <c r="MHD303" s="59"/>
      <c r="MHE303" s="59"/>
      <c r="MHF303" s="59"/>
      <c r="MHG303" s="59"/>
      <c r="MHH303" s="59"/>
      <c r="MHI303" s="59"/>
      <c r="MHJ303" s="59"/>
      <c r="MHK303" s="59"/>
      <c r="MHL303" s="59"/>
      <c r="MHM303" s="59"/>
      <c r="MHN303" s="59"/>
      <c r="MHO303" s="59"/>
      <c r="MHP303" s="59"/>
      <c r="MHQ303" s="59"/>
      <c r="MHR303" s="59"/>
      <c r="MHS303" s="59"/>
      <c r="MHT303" s="59"/>
      <c r="MHU303" s="59"/>
      <c r="MHV303" s="59"/>
      <c r="MHW303" s="59"/>
      <c r="MHX303" s="59"/>
      <c r="MHY303" s="59"/>
      <c r="MHZ303" s="59"/>
      <c r="MIA303" s="59"/>
      <c r="MIB303" s="59"/>
      <c r="MIC303" s="59"/>
      <c r="MID303" s="59"/>
      <c r="MIE303" s="59"/>
      <c r="MIF303" s="59"/>
      <c r="MIG303" s="59"/>
      <c r="MIH303" s="59"/>
      <c r="MII303" s="59"/>
      <c r="MIJ303" s="59"/>
      <c r="MIK303" s="59"/>
      <c r="MIL303" s="59"/>
      <c r="MIM303" s="59"/>
      <c r="MIN303" s="59"/>
      <c r="MIO303" s="59"/>
      <c r="MIP303" s="59"/>
      <c r="MIQ303" s="59"/>
      <c r="MIR303" s="59"/>
      <c r="MIS303" s="59"/>
      <c r="MIT303" s="59"/>
      <c r="MIU303" s="59"/>
      <c r="MIV303" s="59"/>
      <c r="MIW303" s="59"/>
      <c r="MIX303" s="59"/>
      <c r="MIY303" s="59"/>
      <c r="MIZ303" s="59"/>
      <c r="MJA303" s="59"/>
      <c r="MJB303" s="59"/>
      <c r="MJC303" s="59"/>
      <c r="MJD303" s="59"/>
      <c r="MJE303" s="59"/>
      <c r="MJF303" s="59"/>
      <c r="MJG303" s="59"/>
      <c r="MJH303" s="59"/>
      <c r="MJI303" s="59"/>
      <c r="MJJ303" s="59"/>
      <c r="MJK303" s="59"/>
      <c r="MJL303" s="59"/>
      <c r="MJM303" s="59"/>
      <c r="MJN303" s="59"/>
      <c r="MJO303" s="59"/>
      <c r="MJP303" s="59"/>
      <c r="MJQ303" s="59"/>
      <c r="MJR303" s="59"/>
      <c r="MJS303" s="59"/>
      <c r="MJT303" s="59"/>
      <c r="MJU303" s="59"/>
      <c r="MJV303" s="59"/>
      <c r="MJW303" s="59"/>
      <c r="MJX303" s="59"/>
      <c r="MJY303" s="59"/>
      <c r="MJZ303" s="59"/>
      <c r="MKA303" s="59"/>
      <c r="MKB303" s="59"/>
      <c r="MKC303" s="59"/>
      <c r="MKD303" s="59"/>
      <c r="MKE303" s="59"/>
      <c r="MKF303" s="59"/>
      <c r="MKG303" s="59"/>
      <c r="MKH303" s="59"/>
      <c r="MKI303" s="59"/>
      <c r="MKJ303" s="59"/>
      <c r="MKK303" s="59"/>
      <c r="MKL303" s="59"/>
      <c r="MKM303" s="59"/>
      <c r="MKN303" s="59"/>
      <c r="MKO303" s="59"/>
      <c r="MKP303" s="59"/>
      <c r="MKQ303" s="59"/>
      <c r="MKR303" s="59"/>
      <c r="MKS303" s="59"/>
      <c r="MKT303" s="59"/>
      <c r="MKU303" s="59"/>
      <c r="MKV303" s="59"/>
      <c r="MKW303" s="59"/>
      <c r="MKX303" s="59"/>
      <c r="MKY303" s="59"/>
      <c r="MKZ303" s="59"/>
      <c r="MLA303" s="59"/>
      <c r="MLB303" s="59"/>
      <c r="MLC303" s="59"/>
      <c r="MLD303" s="59"/>
      <c r="MLE303" s="59"/>
      <c r="MLF303" s="59"/>
      <c r="MLG303" s="59"/>
      <c r="MLH303" s="59"/>
      <c r="MLI303" s="59"/>
      <c r="MLJ303" s="59"/>
      <c r="MLK303" s="59"/>
      <c r="MLL303" s="59"/>
      <c r="MLM303" s="59"/>
      <c r="MLN303" s="59"/>
      <c r="MLO303" s="59"/>
      <c r="MLP303" s="59"/>
      <c r="MLQ303" s="59"/>
      <c r="MLR303" s="59"/>
      <c r="MLS303" s="59"/>
      <c r="MLT303" s="59"/>
      <c r="MLU303" s="59"/>
      <c r="MLV303" s="59"/>
      <c r="MLW303" s="59"/>
      <c r="MLX303" s="59"/>
      <c r="MLY303" s="59"/>
      <c r="MLZ303" s="59"/>
      <c r="MMA303" s="59"/>
      <c r="MMB303" s="59"/>
      <c r="MMC303" s="59"/>
      <c r="MMD303" s="59"/>
      <c r="MME303" s="59"/>
      <c r="MMF303" s="59"/>
      <c r="MMG303" s="59"/>
      <c r="MMH303" s="59"/>
      <c r="MMI303" s="59"/>
      <c r="MMJ303" s="59"/>
      <c r="MMK303" s="59"/>
      <c r="MML303" s="59"/>
      <c r="MMM303" s="59"/>
      <c r="MMN303" s="59"/>
      <c r="MMO303" s="59"/>
      <c r="MMP303" s="59"/>
      <c r="MMQ303" s="59"/>
      <c r="MMR303" s="59"/>
      <c r="MMS303" s="59"/>
      <c r="MMT303" s="59"/>
      <c r="MMU303" s="59"/>
      <c r="MMV303" s="59"/>
      <c r="MMW303" s="59"/>
      <c r="MMX303" s="59"/>
      <c r="MMY303" s="59"/>
      <c r="MMZ303" s="59"/>
      <c r="MNA303" s="59"/>
      <c r="MNB303" s="59"/>
      <c r="MNC303" s="59"/>
      <c r="MND303" s="59"/>
      <c r="MNE303" s="59"/>
      <c r="MNF303" s="59"/>
      <c r="MNG303" s="59"/>
      <c r="MNH303" s="59"/>
      <c r="MNI303" s="59"/>
      <c r="MNJ303" s="59"/>
      <c r="MNK303" s="59"/>
      <c r="MNL303" s="59"/>
      <c r="MNM303" s="59"/>
      <c r="MNN303" s="59"/>
      <c r="MNO303" s="59"/>
      <c r="MNP303" s="59"/>
      <c r="MNQ303" s="59"/>
      <c r="MNR303" s="59"/>
      <c r="MNS303" s="59"/>
      <c r="MNT303" s="59"/>
      <c r="MNU303" s="59"/>
      <c r="MNV303" s="59"/>
      <c r="MNW303" s="59"/>
      <c r="MNX303" s="59"/>
      <c r="MNY303" s="59"/>
      <c r="MNZ303" s="59"/>
      <c r="MOA303" s="59"/>
      <c r="MOB303" s="59"/>
      <c r="MOC303" s="59"/>
      <c r="MOD303" s="59"/>
      <c r="MOE303" s="59"/>
      <c r="MOF303" s="59"/>
      <c r="MOG303" s="59"/>
      <c r="MOH303" s="59"/>
      <c r="MOI303" s="59"/>
      <c r="MOJ303" s="59"/>
      <c r="MOK303" s="59"/>
      <c r="MOL303" s="59"/>
      <c r="MOM303" s="59"/>
      <c r="MON303" s="59"/>
      <c r="MOO303" s="59"/>
      <c r="MOP303" s="59"/>
      <c r="MOQ303" s="59"/>
      <c r="MOR303" s="59"/>
      <c r="MOS303" s="59"/>
      <c r="MOT303" s="59"/>
      <c r="MOU303" s="59"/>
      <c r="MOV303" s="59"/>
      <c r="MOW303" s="59"/>
      <c r="MOX303" s="59"/>
      <c r="MOY303" s="59"/>
      <c r="MOZ303" s="59"/>
      <c r="MPA303" s="59"/>
      <c r="MPB303" s="59"/>
      <c r="MPC303" s="59"/>
      <c r="MPD303" s="59"/>
      <c r="MPE303" s="59"/>
      <c r="MPF303" s="59"/>
      <c r="MPG303" s="59"/>
      <c r="MPH303" s="59"/>
      <c r="MPI303" s="59"/>
      <c r="MPJ303" s="59"/>
      <c r="MPK303" s="59"/>
      <c r="MPL303" s="59"/>
      <c r="MPM303" s="59"/>
      <c r="MPN303" s="59"/>
      <c r="MPO303" s="59"/>
      <c r="MPP303" s="59"/>
      <c r="MPQ303" s="59"/>
      <c r="MPR303" s="59"/>
      <c r="MPS303" s="59"/>
      <c r="MPT303" s="59"/>
      <c r="MPU303" s="59"/>
      <c r="MPV303" s="59"/>
      <c r="MPW303" s="59"/>
      <c r="MPX303" s="59"/>
      <c r="MPY303" s="59"/>
      <c r="MPZ303" s="59"/>
      <c r="MQA303" s="59"/>
      <c r="MQB303" s="59"/>
      <c r="MQC303" s="59"/>
      <c r="MQD303" s="59"/>
      <c r="MQE303" s="59"/>
      <c r="MQF303" s="59"/>
      <c r="MQG303" s="59"/>
      <c r="MQH303" s="59"/>
      <c r="MQI303" s="59"/>
      <c r="MQJ303" s="59"/>
      <c r="MQK303" s="59"/>
      <c r="MQL303" s="59"/>
      <c r="MQM303" s="59"/>
      <c r="MQN303" s="59"/>
      <c r="MQO303" s="59"/>
      <c r="MQP303" s="59"/>
      <c r="MQQ303" s="59"/>
      <c r="MQR303" s="59"/>
      <c r="MQS303" s="59"/>
      <c r="MQT303" s="59"/>
      <c r="MQU303" s="59"/>
      <c r="MQV303" s="59"/>
      <c r="MQW303" s="59"/>
      <c r="MQX303" s="59"/>
      <c r="MQY303" s="59"/>
      <c r="MQZ303" s="59"/>
      <c r="MRA303" s="59"/>
      <c r="MRB303" s="59"/>
      <c r="MRC303" s="59"/>
      <c r="MRD303" s="59"/>
      <c r="MRE303" s="59"/>
      <c r="MRF303" s="59"/>
      <c r="MRG303" s="59"/>
      <c r="MRH303" s="59"/>
      <c r="MRI303" s="59"/>
      <c r="MRJ303" s="59"/>
      <c r="MRK303" s="59"/>
      <c r="MRL303" s="59"/>
      <c r="MRM303" s="59"/>
      <c r="MRN303" s="59"/>
      <c r="MRO303" s="59"/>
      <c r="MRP303" s="59"/>
      <c r="MRQ303" s="59"/>
      <c r="MRR303" s="59"/>
      <c r="MRS303" s="59"/>
      <c r="MRT303" s="59"/>
      <c r="MRU303" s="59"/>
      <c r="MRV303" s="59"/>
      <c r="MRW303" s="59"/>
      <c r="MRX303" s="59"/>
      <c r="MRY303" s="59"/>
      <c r="MRZ303" s="59"/>
      <c r="MSA303" s="59"/>
      <c r="MSB303" s="59"/>
      <c r="MSC303" s="59"/>
      <c r="MSD303" s="59"/>
      <c r="MSE303" s="59"/>
      <c r="MSF303" s="59"/>
      <c r="MSG303" s="59"/>
      <c r="MSH303" s="59"/>
      <c r="MSI303" s="59"/>
      <c r="MSJ303" s="59"/>
      <c r="MSK303" s="59"/>
      <c r="MSL303" s="59"/>
      <c r="MSM303" s="59"/>
      <c r="MSN303" s="59"/>
      <c r="MSO303" s="59"/>
      <c r="MSP303" s="59"/>
      <c r="MSQ303" s="59"/>
      <c r="MSR303" s="59"/>
      <c r="MSS303" s="59"/>
      <c r="MST303" s="59"/>
      <c r="MSU303" s="59"/>
      <c r="MSV303" s="59"/>
      <c r="MSW303" s="59"/>
      <c r="MSX303" s="59"/>
      <c r="MSY303" s="59"/>
      <c r="MSZ303" s="59"/>
      <c r="MTA303" s="59"/>
      <c r="MTB303" s="59"/>
      <c r="MTC303" s="59"/>
      <c r="MTD303" s="59"/>
      <c r="MTE303" s="59"/>
      <c r="MTF303" s="59"/>
      <c r="MTG303" s="59"/>
      <c r="MTH303" s="59"/>
      <c r="MTI303" s="59"/>
      <c r="MTJ303" s="59"/>
      <c r="MTK303" s="59"/>
      <c r="MTL303" s="59"/>
      <c r="MTM303" s="59"/>
      <c r="MTN303" s="59"/>
      <c r="MTO303" s="59"/>
      <c r="MTP303" s="59"/>
      <c r="MTQ303" s="59"/>
      <c r="MTR303" s="59"/>
      <c r="MTS303" s="59"/>
      <c r="MTT303" s="59"/>
      <c r="MTU303" s="59"/>
      <c r="MTV303" s="59"/>
      <c r="MTW303" s="59"/>
      <c r="MTX303" s="59"/>
      <c r="MTY303" s="59"/>
      <c r="MTZ303" s="59"/>
      <c r="MUA303" s="59"/>
      <c r="MUB303" s="59"/>
      <c r="MUC303" s="59"/>
      <c r="MUD303" s="59"/>
      <c r="MUE303" s="59"/>
      <c r="MUF303" s="59"/>
      <c r="MUG303" s="59"/>
      <c r="MUH303" s="59"/>
      <c r="MUI303" s="59"/>
      <c r="MUJ303" s="59"/>
      <c r="MUK303" s="59"/>
      <c r="MUL303" s="59"/>
      <c r="MUM303" s="59"/>
      <c r="MUN303" s="59"/>
      <c r="MUO303" s="59"/>
      <c r="MUP303" s="59"/>
      <c r="MUQ303" s="59"/>
      <c r="MUR303" s="59"/>
      <c r="MUS303" s="59"/>
      <c r="MUT303" s="59"/>
      <c r="MUU303" s="59"/>
      <c r="MUV303" s="59"/>
      <c r="MUW303" s="59"/>
      <c r="MUX303" s="59"/>
      <c r="MUY303" s="59"/>
      <c r="MUZ303" s="59"/>
      <c r="MVA303" s="59"/>
      <c r="MVB303" s="59"/>
      <c r="MVC303" s="59"/>
      <c r="MVD303" s="59"/>
      <c r="MVE303" s="59"/>
      <c r="MVF303" s="59"/>
      <c r="MVG303" s="59"/>
      <c r="MVH303" s="59"/>
      <c r="MVI303" s="59"/>
      <c r="MVJ303" s="59"/>
      <c r="MVK303" s="59"/>
      <c r="MVL303" s="59"/>
      <c r="MVM303" s="59"/>
      <c r="MVN303" s="59"/>
      <c r="MVO303" s="59"/>
      <c r="MVP303" s="59"/>
      <c r="MVQ303" s="59"/>
      <c r="MVR303" s="59"/>
      <c r="MVS303" s="59"/>
      <c r="MVT303" s="59"/>
      <c r="MVU303" s="59"/>
      <c r="MVV303" s="59"/>
      <c r="MVW303" s="59"/>
      <c r="MVX303" s="59"/>
      <c r="MVY303" s="59"/>
      <c r="MVZ303" s="59"/>
      <c r="MWA303" s="59"/>
      <c r="MWB303" s="59"/>
      <c r="MWC303" s="59"/>
      <c r="MWD303" s="59"/>
      <c r="MWE303" s="59"/>
      <c r="MWF303" s="59"/>
      <c r="MWG303" s="59"/>
      <c r="MWH303" s="59"/>
      <c r="MWI303" s="59"/>
      <c r="MWJ303" s="59"/>
      <c r="MWK303" s="59"/>
      <c r="MWL303" s="59"/>
      <c r="MWM303" s="59"/>
      <c r="MWN303" s="59"/>
      <c r="MWO303" s="59"/>
      <c r="MWP303" s="59"/>
      <c r="MWQ303" s="59"/>
      <c r="MWR303" s="59"/>
      <c r="MWS303" s="59"/>
      <c r="MWT303" s="59"/>
      <c r="MWU303" s="59"/>
      <c r="MWV303" s="59"/>
      <c r="MWW303" s="59"/>
      <c r="MWX303" s="59"/>
      <c r="MWY303" s="59"/>
      <c r="MWZ303" s="59"/>
      <c r="MXA303" s="59"/>
      <c r="MXB303" s="59"/>
      <c r="MXC303" s="59"/>
      <c r="MXD303" s="59"/>
      <c r="MXE303" s="59"/>
      <c r="MXF303" s="59"/>
      <c r="MXG303" s="59"/>
      <c r="MXH303" s="59"/>
      <c r="MXI303" s="59"/>
      <c r="MXJ303" s="59"/>
      <c r="MXK303" s="59"/>
      <c r="MXL303" s="59"/>
      <c r="MXM303" s="59"/>
      <c r="MXN303" s="59"/>
      <c r="MXO303" s="59"/>
      <c r="MXP303" s="59"/>
      <c r="MXQ303" s="59"/>
      <c r="MXR303" s="59"/>
      <c r="MXS303" s="59"/>
      <c r="MXT303" s="59"/>
      <c r="MXU303" s="59"/>
      <c r="MXV303" s="59"/>
      <c r="MXW303" s="59"/>
      <c r="MXX303" s="59"/>
      <c r="MXY303" s="59"/>
      <c r="MXZ303" s="59"/>
      <c r="MYA303" s="59"/>
      <c r="MYB303" s="59"/>
      <c r="MYC303" s="59"/>
      <c r="MYD303" s="59"/>
      <c r="MYE303" s="59"/>
      <c r="MYF303" s="59"/>
      <c r="MYG303" s="59"/>
      <c r="MYH303" s="59"/>
      <c r="MYI303" s="59"/>
      <c r="MYJ303" s="59"/>
      <c r="MYK303" s="59"/>
      <c r="MYL303" s="59"/>
      <c r="MYM303" s="59"/>
      <c r="MYN303" s="59"/>
      <c r="MYO303" s="59"/>
      <c r="MYP303" s="59"/>
      <c r="MYQ303" s="59"/>
      <c r="MYR303" s="59"/>
      <c r="MYS303" s="59"/>
      <c r="MYT303" s="59"/>
      <c r="MYU303" s="59"/>
      <c r="MYV303" s="59"/>
      <c r="MYW303" s="59"/>
      <c r="MYX303" s="59"/>
      <c r="MYY303" s="59"/>
      <c r="MYZ303" s="59"/>
      <c r="MZA303" s="59"/>
      <c r="MZB303" s="59"/>
      <c r="MZC303" s="59"/>
      <c r="MZD303" s="59"/>
      <c r="MZE303" s="59"/>
      <c r="MZF303" s="59"/>
      <c r="MZG303" s="59"/>
      <c r="MZH303" s="59"/>
      <c r="MZI303" s="59"/>
      <c r="MZJ303" s="59"/>
      <c r="MZK303" s="59"/>
      <c r="MZL303" s="59"/>
      <c r="MZM303" s="59"/>
      <c r="MZN303" s="59"/>
      <c r="MZO303" s="59"/>
      <c r="MZP303" s="59"/>
      <c r="MZQ303" s="59"/>
      <c r="MZR303" s="59"/>
      <c r="MZS303" s="59"/>
      <c r="MZT303" s="59"/>
      <c r="MZU303" s="59"/>
      <c r="MZV303" s="59"/>
      <c r="MZW303" s="59"/>
      <c r="MZX303" s="59"/>
      <c r="MZY303" s="59"/>
      <c r="MZZ303" s="59"/>
      <c r="NAA303" s="59"/>
      <c r="NAB303" s="59"/>
      <c r="NAC303" s="59"/>
      <c r="NAD303" s="59"/>
      <c r="NAE303" s="59"/>
      <c r="NAF303" s="59"/>
      <c r="NAG303" s="59"/>
      <c r="NAH303" s="59"/>
      <c r="NAI303" s="59"/>
      <c r="NAJ303" s="59"/>
      <c r="NAK303" s="59"/>
      <c r="NAL303" s="59"/>
      <c r="NAM303" s="59"/>
      <c r="NAN303" s="59"/>
      <c r="NAO303" s="59"/>
      <c r="NAP303" s="59"/>
      <c r="NAQ303" s="59"/>
      <c r="NAR303" s="59"/>
      <c r="NAS303" s="59"/>
      <c r="NAT303" s="59"/>
      <c r="NAU303" s="59"/>
      <c r="NAV303" s="59"/>
      <c r="NAW303" s="59"/>
      <c r="NAX303" s="59"/>
      <c r="NAY303" s="59"/>
      <c r="NAZ303" s="59"/>
      <c r="NBA303" s="59"/>
      <c r="NBB303" s="59"/>
      <c r="NBC303" s="59"/>
      <c r="NBD303" s="59"/>
      <c r="NBE303" s="59"/>
      <c r="NBF303" s="59"/>
      <c r="NBG303" s="59"/>
      <c r="NBH303" s="59"/>
      <c r="NBI303" s="59"/>
      <c r="NBJ303" s="59"/>
      <c r="NBK303" s="59"/>
      <c r="NBL303" s="59"/>
      <c r="NBM303" s="59"/>
      <c r="NBN303" s="59"/>
      <c r="NBO303" s="59"/>
      <c r="NBP303" s="59"/>
      <c r="NBQ303" s="59"/>
      <c r="NBR303" s="59"/>
      <c r="NBS303" s="59"/>
      <c r="NBT303" s="59"/>
      <c r="NBU303" s="59"/>
      <c r="NBV303" s="59"/>
      <c r="NBW303" s="59"/>
      <c r="NBX303" s="59"/>
      <c r="NBY303" s="59"/>
      <c r="NBZ303" s="59"/>
      <c r="NCA303" s="59"/>
      <c r="NCB303" s="59"/>
      <c r="NCC303" s="59"/>
      <c r="NCD303" s="59"/>
      <c r="NCE303" s="59"/>
      <c r="NCF303" s="59"/>
      <c r="NCG303" s="59"/>
      <c r="NCH303" s="59"/>
      <c r="NCI303" s="59"/>
      <c r="NCJ303" s="59"/>
      <c r="NCK303" s="59"/>
      <c r="NCL303" s="59"/>
      <c r="NCM303" s="59"/>
      <c r="NCN303" s="59"/>
      <c r="NCO303" s="59"/>
      <c r="NCP303" s="59"/>
      <c r="NCQ303" s="59"/>
      <c r="NCR303" s="59"/>
      <c r="NCS303" s="59"/>
      <c r="NCT303" s="59"/>
      <c r="NCU303" s="59"/>
      <c r="NCV303" s="59"/>
      <c r="NCW303" s="59"/>
      <c r="NCX303" s="59"/>
      <c r="NCY303" s="59"/>
      <c r="NCZ303" s="59"/>
      <c r="NDA303" s="59"/>
      <c r="NDB303" s="59"/>
      <c r="NDC303" s="59"/>
      <c r="NDD303" s="59"/>
      <c r="NDE303" s="59"/>
      <c r="NDF303" s="59"/>
      <c r="NDG303" s="59"/>
      <c r="NDH303" s="59"/>
      <c r="NDI303" s="59"/>
      <c r="NDJ303" s="59"/>
      <c r="NDK303" s="59"/>
      <c r="NDL303" s="59"/>
      <c r="NDM303" s="59"/>
      <c r="NDN303" s="59"/>
      <c r="NDO303" s="59"/>
      <c r="NDP303" s="59"/>
      <c r="NDQ303" s="59"/>
      <c r="NDR303" s="59"/>
      <c r="NDS303" s="59"/>
      <c r="NDT303" s="59"/>
      <c r="NDU303" s="59"/>
      <c r="NDV303" s="59"/>
      <c r="NDW303" s="59"/>
      <c r="NDX303" s="59"/>
      <c r="NDY303" s="59"/>
      <c r="NDZ303" s="59"/>
      <c r="NEA303" s="59"/>
      <c r="NEB303" s="59"/>
      <c r="NEC303" s="59"/>
      <c r="NED303" s="59"/>
      <c r="NEE303" s="59"/>
      <c r="NEF303" s="59"/>
      <c r="NEG303" s="59"/>
      <c r="NEH303" s="59"/>
      <c r="NEI303" s="59"/>
      <c r="NEJ303" s="59"/>
      <c r="NEK303" s="59"/>
      <c r="NEL303" s="59"/>
      <c r="NEM303" s="59"/>
      <c r="NEN303" s="59"/>
      <c r="NEO303" s="59"/>
      <c r="NEP303" s="59"/>
      <c r="NEQ303" s="59"/>
      <c r="NER303" s="59"/>
      <c r="NES303" s="59"/>
      <c r="NET303" s="59"/>
      <c r="NEU303" s="59"/>
      <c r="NEV303" s="59"/>
      <c r="NEW303" s="59"/>
      <c r="NEX303" s="59"/>
      <c r="NEY303" s="59"/>
      <c r="NEZ303" s="59"/>
      <c r="NFA303" s="59"/>
      <c r="NFB303" s="59"/>
      <c r="NFC303" s="59"/>
      <c r="NFD303" s="59"/>
      <c r="NFE303" s="59"/>
      <c r="NFF303" s="59"/>
      <c r="NFG303" s="59"/>
      <c r="NFH303" s="59"/>
      <c r="NFI303" s="59"/>
      <c r="NFJ303" s="59"/>
      <c r="NFK303" s="59"/>
      <c r="NFL303" s="59"/>
      <c r="NFM303" s="59"/>
      <c r="NFN303" s="59"/>
      <c r="NFO303" s="59"/>
      <c r="NFP303" s="59"/>
      <c r="NFQ303" s="59"/>
      <c r="NFR303" s="59"/>
      <c r="NFS303" s="59"/>
      <c r="NFT303" s="59"/>
      <c r="NFU303" s="59"/>
      <c r="NFV303" s="59"/>
      <c r="NFW303" s="59"/>
      <c r="NFX303" s="59"/>
      <c r="NFY303" s="59"/>
      <c r="NFZ303" s="59"/>
      <c r="NGA303" s="59"/>
      <c r="NGB303" s="59"/>
      <c r="NGC303" s="59"/>
      <c r="NGD303" s="59"/>
      <c r="NGE303" s="59"/>
      <c r="NGF303" s="59"/>
      <c r="NGG303" s="59"/>
      <c r="NGH303" s="59"/>
      <c r="NGI303" s="59"/>
      <c r="NGJ303" s="59"/>
      <c r="NGK303" s="59"/>
      <c r="NGL303" s="59"/>
      <c r="NGM303" s="59"/>
      <c r="NGN303" s="59"/>
      <c r="NGO303" s="59"/>
      <c r="NGP303" s="59"/>
      <c r="NGQ303" s="59"/>
      <c r="NGR303" s="59"/>
      <c r="NGS303" s="59"/>
      <c r="NGT303" s="59"/>
      <c r="NGU303" s="59"/>
      <c r="NGV303" s="59"/>
      <c r="NGW303" s="59"/>
      <c r="NGX303" s="59"/>
      <c r="NGY303" s="59"/>
      <c r="NGZ303" s="59"/>
      <c r="NHA303" s="59"/>
      <c r="NHB303" s="59"/>
      <c r="NHC303" s="59"/>
      <c r="NHD303" s="59"/>
      <c r="NHE303" s="59"/>
      <c r="NHF303" s="59"/>
      <c r="NHG303" s="59"/>
      <c r="NHH303" s="59"/>
      <c r="NHI303" s="59"/>
      <c r="NHJ303" s="59"/>
      <c r="NHK303" s="59"/>
      <c r="NHL303" s="59"/>
      <c r="NHM303" s="59"/>
      <c r="NHN303" s="59"/>
      <c r="NHO303" s="59"/>
      <c r="NHP303" s="59"/>
      <c r="NHQ303" s="59"/>
      <c r="NHR303" s="59"/>
      <c r="NHS303" s="59"/>
      <c r="NHT303" s="59"/>
      <c r="NHU303" s="59"/>
      <c r="NHV303" s="59"/>
      <c r="NHW303" s="59"/>
      <c r="NHX303" s="59"/>
      <c r="NHY303" s="59"/>
      <c r="NHZ303" s="59"/>
      <c r="NIA303" s="59"/>
      <c r="NIB303" s="59"/>
      <c r="NIC303" s="59"/>
      <c r="NID303" s="59"/>
      <c r="NIE303" s="59"/>
      <c r="NIF303" s="59"/>
      <c r="NIG303" s="59"/>
      <c r="NIH303" s="59"/>
      <c r="NII303" s="59"/>
      <c r="NIJ303" s="59"/>
      <c r="NIK303" s="59"/>
      <c r="NIL303" s="59"/>
      <c r="NIM303" s="59"/>
      <c r="NIN303" s="59"/>
      <c r="NIO303" s="59"/>
      <c r="NIP303" s="59"/>
      <c r="NIQ303" s="59"/>
      <c r="NIR303" s="59"/>
      <c r="NIS303" s="59"/>
      <c r="NIT303" s="59"/>
      <c r="NIU303" s="59"/>
      <c r="NIV303" s="59"/>
      <c r="NIW303" s="59"/>
      <c r="NIX303" s="59"/>
      <c r="NIY303" s="59"/>
      <c r="NIZ303" s="59"/>
      <c r="NJA303" s="59"/>
      <c r="NJB303" s="59"/>
      <c r="NJC303" s="59"/>
      <c r="NJD303" s="59"/>
      <c r="NJE303" s="59"/>
      <c r="NJF303" s="59"/>
      <c r="NJG303" s="59"/>
      <c r="NJH303" s="59"/>
      <c r="NJI303" s="59"/>
      <c r="NJJ303" s="59"/>
      <c r="NJK303" s="59"/>
      <c r="NJL303" s="59"/>
      <c r="NJM303" s="59"/>
      <c r="NJN303" s="59"/>
      <c r="NJO303" s="59"/>
      <c r="NJP303" s="59"/>
      <c r="NJQ303" s="59"/>
      <c r="NJR303" s="59"/>
      <c r="NJS303" s="59"/>
      <c r="NJT303" s="59"/>
      <c r="NJU303" s="59"/>
      <c r="NJV303" s="59"/>
      <c r="NJW303" s="59"/>
      <c r="NJX303" s="59"/>
      <c r="NJY303" s="59"/>
      <c r="NJZ303" s="59"/>
      <c r="NKA303" s="59"/>
      <c r="NKB303" s="59"/>
      <c r="NKC303" s="59"/>
      <c r="NKD303" s="59"/>
      <c r="NKE303" s="59"/>
      <c r="NKF303" s="59"/>
      <c r="NKG303" s="59"/>
      <c r="NKH303" s="59"/>
      <c r="NKI303" s="59"/>
      <c r="NKJ303" s="59"/>
      <c r="NKK303" s="59"/>
      <c r="NKL303" s="59"/>
      <c r="NKM303" s="59"/>
      <c r="NKN303" s="59"/>
      <c r="NKO303" s="59"/>
      <c r="NKP303" s="59"/>
      <c r="NKQ303" s="59"/>
      <c r="NKR303" s="59"/>
      <c r="NKS303" s="59"/>
      <c r="NKT303" s="59"/>
      <c r="NKU303" s="59"/>
      <c r="NKV303" s="59"/>
      <c r="NKW303" s="59"/>
      <c r="NKX303" s="59"/>
      <c r="NKY303" s="59"/>
      <c r="NKZ303" s="59"/>
      <c r="NLA303" s="59"/>
      <c r="NLB303" s="59"/>
      <c r="NLC303" s="59"/>
      <c r="NLD303" s="59"/>
      <c r="NLE303" s="59"/>
      <c r="NLF303" s="59"/>
      <c r="NLG303" s="59"/>
      <c r="NLH303" s="59"/>
      <c r="NLI303" s="59"/>
      <c r="NLJ303" s="59"/>
      <c r="NLK303" s="59"/>
      <c r="NLL303" s="59"/>
      <c r="NLM303" s="59"/>
      <c r="NLN303" s="59"/>
      <c r="NLO303" s="59"/>
      <c r="NLP303" s="59"/>
      <c r="NLQ303" s="59"/>
      <c r="NLR303" s="59"/>
      <c r="NLS303" s="59"/>
      <c r="NLT303" s="59"/>
      <c r="NLU303" s="59"/>
      <c r="NLV303" s="59"/>
      <c r="NLW303" s="59"/>
      <c r="NLX303" s="59"/>
      <c r="NLY303" s="59"/>
      <c r="NLZ303" s="59"/>
      <c r="NMA303" s="59"/>
      <c r="NMB303" s="59"/>
      <c r="NMC303" s="59"/>
      <c r="NMD303" s="59"/>
      <c r="NME303" s="59"/>
      <c r="NMF303" s="59"/>
      <c r="NMG303" s="59"/>
      <c r="NMH303" s="59"/>
      <c r="NMI303" s="59"/>
      <c r="NMJ303" s="59"/>
      <c r="NMK303" s="59"/>
      <c r="NML303" s="59"/>
      <c r="NMM303" s="59"/>
      <c r="NMN303" s="59"/>
      <c r="NMO303" s="59"/>
      <c r="NMP303" s="59"/>
      <c r="NMQ303" s="59"/>
      <c r="NMR303" s="59"/>
      <c r="NMS303" s="59"/>
      <c r="NMT303" s="59"/>
      <c r="NMU303" s="59"/>
      <c r="NMV303" s="59"/>
      <c r="NMW303" s="59"/>
      <c r="NMX303" s="59"/>
      <c r="NMY303" s="59"/>
      <c r="NMZ303" s="59"/>
      <c r="NNA303" s="59"/>
      <c r="NNB303" s="59"/>
      <c r="NNC303" s="59"/>
      <c r="NND303" s="59"/>
      <c r="NNE303" s="59"/>
      <c r="NNF303" s="59"/>
      <c r="NNG303" s="59"/>
      <c r="NNH303" s="59"/>
      <c r="NNI303" s="59"/>
      <c r="NNJ303" s="59"/>
      <c r="NNK303" s="59"/>
      <c r="NNL303" s="59"/>
      <c r="NNM303" s="59"/>
      <c r="NNN303" s="59"/>
      <c r="NNO303" s="59"/>
      <c r="NNP303" s="59"/>
      <c r="NNQ303" s="59"/>
      <c r="NNR303" s="59"/>
      <c r="NNS303" s="59"/>
      <c r="NNT303" s="59"/>
      <c r="NNU303" s="59"/>
      <c r="NNV303" s="59"/>
      <c r="NNW303" s="59"/>
      <c r="NNX303" s="59"/>
      <c r="NNY303" s="59"/>
      <c r="NNZ303" s="59"/>
      <c r="NOA303" s="59"/>
      <c r="NOB303" s="59"/>
      <c r="NOC303" s="59"/>
      <c r="NOD303" s="59"/>
      <c r="NOE303" s="59"/>
      <c r="NOF303" s="59"/>
      <c r="NOG303" s="59"/>
      <c r="NOH303" s="59"/>
      <c r="NOI303" s="59"/>
      <c r="NOJ303" s="59"/>
      <c r="NOK303" s="59"/>
      <c r="NOL303" s="59"/>
      <c r="NOM303" s="59"/>
      <c r="NON303" s="59"/>
      <c r="NOO303" s="59"/>
      <c r="NOP303" s="59"/>
      <c r="NOQ303" s="59"/>
      <c r="NOR303" s="59"/>
      <c r="NOS303" s="59"/>
      <c r="NOT303" s="59"/>
      <c r="NOU303" s="59"/>
      <c r="NOV303" s="59"/>
      <c r="NOW303" s="59"/>
      <c r="NOX303" s="59"/>
      <c r="NOY303" s="59"/>
      <c r="NOZ303" s="59"/>
      <c r="NPA303" s="59"/>
      <c r="NPB303" s="59"/>
      <c r="NPC303" s="59"/>
      <c r="NPD303" s="59"/>
      <c r="NPE303" s="59"/>
      <c r="NPF303" s="59"/>
      <c r="NPG303" s="59"/>
      <c r="NPH303" s="59"/>
      <c r="NPI303" s="59"/>
      <c r="NPJ303" s="59"/>
      <c r="NPK303" s="59"/>
      <c r="NPL303" s="59"/>
      <c r="NPM303" s="59"/>
      <c r="NPN303" s="59"/>
      <c r="NPO303" s="59"/>
      <c r="NPP303" s="59"/>
      <c r="NPQ303" s="59"/>
      <c r="NPR303" s="59"/>
      <c r="NPS303" s="59"/>
      <c r="NPT303" s="59"/>
      <c r="NPU303" s="59"/>
      <c r="NPV303" s="59"/>
      <c r="NPW303" s="59"/>
      <c r="NPX303" s="59"/>
      <c r="NPY303" s="59"/>
      <c r="NPZ303" s="59"/>
      <c r="NQA303" s="59"/>
      <c r="NQB303" s="59"/>
      <c r="NQC303" s="59"/>
      <c r="NQD303" s="59"/>
      <c r="NQE303" s="59"/>
      <c r="NQF303" s="59"/>
      <c r="NQG303" s="59"/>
      <c r="NQH303" s="59"/>
      <c r="NQI303" s="59"/>
      <c r="NQJ303" s="59"/>
      <c r="NQK303" s="59"/>
      <c r="NQL303" s="59"/>
      <c r="NQM303" s="59"/>
      <c r="NQN303" s="59"/>
      <c r="NQO303" s="59"/>
      <c r="NQP303" s="59"/>
      <c r="NQQ303" s="59"/>
      <c r="NQR303" s="59"/>
      <c r="NQS303" s="59"/>
      <c r="NQT303" s="59"/>
      <c r="NQU303" s="59"/>
      <c r="NQV303" s="59"/>
      <c r="NQW303" s="59"/>
      <c r="NQX303" s="59"/>
      <c r="NQY303" s="59"/>
      <c r="NQZ303" s="59"/>
      <c r="NRA303" s="59"/>
      <c r="NRB303" s="59"/>
      <c r="NRC303" s="59"/>
      <c r="NRD303" s="59"/>
      <c r="NRE303" s="59"/>
      <c r="NRF303" s="59"/>
      <c r="NRG303" s="59"/>
      <c r="NRH303" s="59"/>
      <c r="NRI303" s="59"/>
      <c r="NRJ303" s="59"/>
      <c r="NRK303" s="59"/>
      <c r="NRL303" s="59"/>
      <c r="NRM303" s="59"/>
      <c r="NRN303" s="59"/>
      <c r="NRO303" s="59"/>
      <c r="NRP303" s="59"/>
      <c r="NRQ303" s="59"/>
      <c r="NRR303" s="59"/>
      <c r="NRS303" s="59"/>
      <c r="NRT303" s="59"/>
      <c r="NRU303" s="59"/>
      <c r="NRV303" s="59"/>
      <c r="NRW303" s="59"/>
      <c r="NRX303" s="59"/>
      <c r="NRY303" s="59"/>
      <c r="NRZ303" s="59"/>
      <c r="NSA303" s="59"/>
      <c r="NSB303" s="59"/>
      <c r="NSC303" s="59"/>
      <c r="NSD303" s="59"/>
      <c r="NSE303" s="59"/>
      <c r="NSF303" s="59"/>
      <c r="NSG303" s="59"/>
      <c r="NSH303" s="59"/>
      <c r="NSI303" s="59"/>
      <c r="NSJ303" s="59"/>
      <c r="NSK303" s="59"/>
      <c r="NSL303" s="59"/>
      <c r="NSM303" s="59"/>
      <c r="NSN303" s="59"/>
      <c r="NSO303" s="59"/>
      <c r="NSP303" s="59"/>
      <c r="NSQ303" s="59"/>
      <c r="NSR303" s="59"/>
      <c r="NSS303" s="59"/>
      <c r="NST303" s="59"/>
      <c r="NSU303" s="59"/>
      <c r="NSV303" s="59"/>
      <c r="NSW303" s="59"/>
      <c r="NSX303" s="59"/>
      <c r="NSY303" s="59"/>
      <c r="NSZ303" s="59"/>
      <c r="NTA303" s="59"/>
      <c r="NTB303" s="59"/>
      <c r="NTC303" s="59"/>
      <c r="NTD303" s="59"/>
      <c r="NTE303" s="59"/>
      <c r="NTF303" s="59"/>
      <c r="NTG303" s="59"/>
      <c r="NTH303" s="59"/>
      <c r="NTI303" s="59"/>
      <c r="NTJ303" s="59"/>
      <c r="NTK303" s="59"/>
      <c r="NTL303" s="59"/>
      <c r="NTM303" s="59"/>
      <c r="NTN303" s="59"/>
      <c r="NTO303" s="59"/>
      <c r="NTP303" s="59"/>
      <c r="NTQ303" s="59"/>
      <c r="NTR303" s="59"/>
      <c r="NTS303" s="59"/>
      <c r="NTT303" s="59"/>
      <c r="NTU303" s="59"/>
      <c r="NTV303" s="59"/>
      <c r="NTW303" s="59"/>
      <c r="NTX303" s="59"/>
      <c r="NTY303" s="59"/>
      <c r="NTZ303" s="59"/>
      <c r="NUA303" s="59"/>
      <c r="NUB303" s="59"/>
      <c r="NUC303" s="59"/>
      <c r="NUD303" s="59"/>
      <c r="NUE303" s="59"/>
      <c r="NUF303" s="59"/>
      <c r="NUG303" s="59"/>
      <c r="NUH303" s="59"/>
      <c r="NUI303" s="59"/>
      <c r="NUJ303" s="59"/>
      <c r="NUK303" s="59"/>
      <c r="NUL303" s="59"/>
      <c r="NUM303" s="59"/>
      <c r="NUN303" s="59"/>
      <c r="NUO303" s="59"/>
      <c r="NUP303" s="59"/>
      <c r="NUQ303" s="59"/>
      <c r="NUR303" s="59"/>
      <c r="NUS303" s="59"/>
      <c r="NUT303" s="59"/>
      <c r="NUU303" s="59"/>
      <c r="NUV303" s="59"/>
      <c r="NUW303" s="59"/>
      <c r="NUX303" s="59"/>
      <c r="NUY303" s="59"/>
      <c r="NUZ303" s="59"/>
      <c r="NVA303" s="59"/>
      <c r="NVB303" s="59"/>
      <c r="NVC303" s="59"/>
      <c r="NVD303" s="59"/>
      <c r="NVE303" s="59"/>
      <c r="NVF303" s="59"/>
      <c r="NVG303" s="59"/>
      <c r="NVH303" s="59"/>
      <c r="NVI303" s="59"/>
      <c r="NVJ303" s="59"/>
      <c r="NVK303" s="59"/>
      <c r="NVL303" s="59"/>
      <c r="NVM303" s="59"/>
      <c r="NVN303" s="59"/>
      <c r="NVO303" s="59"/>
      <c r="NVP303" s="59"/>
      <c r="NVQ303" s="59"/>
      <c r="NVR303" s="59"/>
      <c r="NVS303" s="59"/>
      <c r="NVT303" s="59"/>
      <c r="NVU303" s="59"/>
      <c r="NVV303" s="59"/>
      <c r="NVW303" s="59"/>
      <c r="NVX303" s="59"/>
      <c r="NVY303" s="59"/>
      <c r="NVZ303" s="59"/>
      <c r="NWA303" s="59"/>
      <c r="NWB303" s="59"/>
      <c r="NWC303" s="59"/>
      <c r="NWD303" s="59"/>
      <c r="NWE303" s="59"/>
      <c r="NWF303" s="59"/>
      <c r="NWG303" s="59"/>
      <c r="NWH303" s="59"/>
      <c r="NWI303" s="59"/>
      <c r="NWJ303" s="59"/>
      <c r="NWK303" s="59"/>
      <c r="NWL303" s="59"/>
      <c r="NWM303" s="59"/>
      <c r="NWN303" s="59"/>
      <c r="NWO303" s="59"/>
      <c r="NWP303" s="59"/>
      <c r="NWQ303" s="59"/>
      <c r="NWR303" s="59"/>
      <c r="NWS303" s="59"/>
      <c r="NWT303" s="59"/>
      <c r="NWU303" s="59"/>
      <c r="NWV303" s="59"/>
      <c r="NWW303" s="59"/>
      <c r="NWX303" s="59"/>
      <c r="NWY303" s="59"/>
      <c r="NWZ303" s="59"/>
      <c r="NXA303" s="59"/>
      <c r="NXB303" s="59"/>
      <c r="NXC303" s="59"/>
      <c r="NXD303" s="59"/>
      <c r="NXE303" s="59"/>
      <c r="NXF303" s="59"/>
      <c r="NXG303" s="59"/>
      <c r="NXH303" s="59"/>
      <c r="NXI303" s="59"/>
      <c r="NXJ303" s="59"/>
      <c r="NXK303" s="59"/>
      <c r="NXL303" s="59"/>
      <c r="NXM303" s="59"/>
      <c r="NXN303" s="59"/>
      <c r="NXO303" s="59"/>
      <c r="NXP303" s="59"/>
      <c r="NXQ303" s="59"/>
      <c r="NXR303" s="59"/>
      <c r="NXS303" s="59"/>
      <c r="NXT303" s="59"/>
      <c r="NXU303" s="59"/>
      <c r="NXV303" s="59"/>
      <c r="NXW303" s="59"/>
      <c r="NXX303" s="59"/>
      <c r="NXY303" s="59"/>
      <c r="NXZ303" s="59"/>
      <c r="NYA303" s="59"/>
      <c r="NYB303" s="59"/>
      <c r="NYC303" s="59"/>
      <c r="NYD303" s="59"/>
      <c r="NYE303" s="59"/>
      <c r="NYF303" s="59"/>
      <c r="NYG303" s="59"/>
      <c r="NYH303" s="59"/>
      <c r="NYI303" s="59"/>
      <c r="NYJ303" s="59"/>
      <c r="NYK303" s="59"/>
      <c r="NYL303" s="59"/>
      <c r="NYM303" s="59"/>
      <c r="NYN303" s="59"/>
      <c r="NYO303" s="59"/>
      <c r="NYP303" s="59"/>
      <c r="NYQ303" s="59"/>
      <c r="NYR303" s="59"/>
      <c r="NYS303" s="59"/>
      <c r="NYT303" s="59"/>
      <c r="NYU303" s="59"/>
      <c r="NYV303" s="59"/>
      <c r="NYW303" s="59"/>
      <c r="NYX303" s="59"/>
      <c r="NYY303" s="59"/>
      <c r="NYZ303" s="59"/>
      <c r="NZA303" s="59"/>
      <c r="NZB303" s="59"/>
      <c r="NZC303" s="59"/>
      <c r="NZD303" s="59"/>
      <c r="NZE303" s="59"/>
      <c r="NZF303" s="59"/>
      <c r="NZG303" s="59"/>
      <c r="NZH303" s="59"/>
      <c r="NZI303" s="59"/>
      <c r="NZJ303" s="59"/>
      <c r="NZK303" s="59"/>
      <c r="NZL303" s="59"/>
      <c r="NZM303" s="59"/>
      <c r="NZN303" s="59"/>
      <c r="NZO303" s="59"/>
      <c r="NZP303" s="59"/>
      <c r="NZQ303" s="59"/>
      <c r="NZR303" s="59"/>
      <c r="NZS303" s="59"/>
      <c r="NZT303" s="59"/>
      <c r="NZU303" s="59"/>
      <c r="NZV303" s="59"/>
      <c r="NZW303" s="59"/>
      <c r="NZX303" s="59"/>
      <c r="NZY303" s="59"/>
      <c r="NZZ303" s="59"/>
      <c r="OAA303" s="59"/>
      <c r="OAB303" s="59"/>
      <c r="OAC303" s="59"/>
      <c r="OAD303" s="59"/>
      <c r="OAE303" s="59"/>
      <c r="OAF303" s="59"/>
      <c r="OAG303" s="59"/>
      <c r="OAH303" s="59"/>
      <c r="OAI303" s="59"/>
      <c r="OAJ303" s="59"/>
      <c r="OAK303" s="59"/>
      <c r="OAL303" s="59"/>
      <c r="OAM303" s="59"/>
      <c r="OAN303" s="59"/>
      <c r="OAO303" s="59"/>
      <c r="OAP303" s="59"/>
      <c r="OAQ303" s="59"/>
      <c r="OAR303" s="59"/>
      <c r="OAS303" s="59"/>
      <c r="OAT303" s="59"/>
      <c r="OAU303" s="59"/>
      <c r="OAV303" s="59"/>
      <c r="OAW303" s="59"/>
      <c r="OAX303" s="59"/>
      <c r="OAY303" s="59"/>
      <c r="OAZ303" s="59"/>
      <c r="OBA303" s="59"/>
      <c r="OBB303" s="59"/>
      <c r="OBC303" s="59"/>
      <c r="OBD303" s="59"/>
      <c r="OBE303" s="59"/>
      <c r="OBF303" s="59"/>
      <c r="OBG303" s="59"/>
      <c r="OBH303" s="59"/>
      <c r="OBI303" s="59"/>
      <c r="OBJ303" s="59"/>
      <c r="OBK303" s="59"/>
      <c r="OBL303" s="59"/>
      <c r="OBM303" s="59"/>
      <c r="OBN303" s="59"/>
      <c r="OBO303" s="59"/>
      <c r="OBP303" s="59"/>
      <c r="OBQ303" s="59"/>
      <c r="OBR303" s="59"/>
      <c r="OBS303" s="59"/>
      <c r="OBT303" s="59"/>
      <c r="OBU303" s="59"/>
      <c r="OBV303" s="59"/>
      <c r="OBW303" s="59"/>
      <c r="OBX303" s="59"/>
      <c r="OBY303" s="59"/>
      <c r="OBZ303" s="59"/>
      <c r="OCA303" s="59"/>
      <c r="OCB303" s="59"/>
      <c r="OCC303" s="59"/>
      <c r="OCD303" s="59"/>
      <c r="OCE303" s="59"/>
      <c r="OCF303" s="59"/>
      <c r="OCG303" s="59"/>
      <c r="OCH303" s="59"/>
      <c r="OCI303" s="59"/>
      <c r="OCJ303" s="59"/>
      <c r="OCK303" s="59"/>
      <c r="OCL303" s="59"/>
      <c r="OCM303" s="59"/>
      <c r="OCN303" s="59"/>
      <c r="OCO303" s="59"/>
      <c r="OCP303" s="59"/>
      <c r="OCQ303" s="59"/>
      <c r="OCR303" s="59"/>
      <c r="OCS303" s="59"/>
      <c r="OCT303" s="59"/>
      <c r="OCU303" s="59"/>
      <c r="OCV303" s="59"/>
      <c r="OCW303" s="59"/>
      <c r="OCX303" s="59"/>
      <c r="OCY303" s="59"/>
      <c r="OCZ303" s="59"/>
      <c r="ODA303" s="59"/>
      <c r="ODB303" s="59"/>
      <c r="ODC303" s="59"/>
      <c r="ODD303" s="59"/>
      <c r="ODE303" s="59"/>
      <c r="ODF303" s="59"/>
      <c r="ODG303" s="59"/>
      <c r="ODH303" s="59"/>
      <c r="ODI303" s="59"/>
      <c r="ODJ303" s="59"/>
      <c r="ODK303" s="59"/>
      <c r="ODL303" s="59"/>
      <c r="ODM303" s="59"/>
      <c r="ODN303" s="59"/>
      <c r="ODO303" s="59"/>
      <c r="ODP303" s="59"/>
      <c r="ODQ303" s="59"/>
      <c r="ODR303" s="59"/>
      <c r="ODS303" s="59"/>
      <c r="ODT303" s="59"/>
      <c r="ODU303" s="59"/>
      <c r="ODV303" s="59"/>
      <c r="ODW303" s="59"/>
      <c r="ODX303" s="59"/>
      <c r="ODY303" s="59"/>
      <c r="ODZ303" s="59"/>
      <c r="OEA303" s="59"/>
      <c r="OEB303" s="59"/>
      <c r="OEC303" s="59"/>
      <c r="OED303" s="59"/>
      <c r="OEE303" s="59"/>
      <c r="OEF303" s="59"/>
      <c r="OEG303" s="59"/>
      <c r="OEH303" s="59"/>
      <c r="OEI303" s="59"/>
      <c r="OEJ303" s="59"/>
      <c r="OEK303" s="59"/>
      <c r="OEL303" s="59"/>
      <c r="OEM303" s="59"/>
      <c r="OEN303" s="59"/>
      <c r="OEO303" s="59"/>
      <c r="OEP303" s="59"/>
      <c r="OEQ303" s="59"/>
      <c r="OER303" s="59"/>
      <c r="OES303" s="59"/>
      <c r="OET303" s="59"/>
      <c r="OEU303" s="59"/>
      <c r="OEV303" s="59"/>
      <c r="OEW303" s="59"/>
      <c r="OEX303" s="59"/>
      <c r="OEY303" s="59"/>
      <c r="OEZ303" s="59"/>
      <c r="OFA303" s="59"/>
      <c r="OFB303" s="59"/>
      <c r="OFC303" s="59"/>
      <c r="OFD303" s="59"/>
      <c r="OFE303" s="59"/>
      <c r="OFF303" s="59"/>
      <c r="OFG303" s="59"/>
      <c r="OFH303" s="59"/>
      <c r="OFI303" s="59"/>
      <c r="OFJ303" s="59"/>
      <c r="OFK303" s="59"/>
      <c r="OFL303" s="59"/>
      <c r="OFM303" s="59"/>
      <c r="OFN303" s="59"/>
      <c r="OFO303" s="59"/>
      <c r="OFP303" s="59"/>
      <c r="OFQ303" s="59"/>
      <c r="OFR303" s="59"/>
      <c r="OFS303" s="59"/>
      <c r="OFT303" s="59"/>
      <c r="OFU303" s="59"/>
      <c r="OFV303" s="59"/>
      <c r="OFW303" s="59"/>
      <c r="OFX303" s="59"/>
      <c r="OFY303" s="59"/>
      <c r="OFZ303" s="59"/>
      <c r="OGA303" s="59"/>
      <c r="OGB303" s="59"/>
      <c r="OGC303" s="59"/>
      <c r="OGD303" s="59"/>
      <c r="OGE303" s="59"/>
      <c r="OGF303" s="59"/>
      <c r="OGG303" s="59"/>
      <c r="OGH303" s="59"/>
      <c r="OGI303" s="59"/>
      <c r="OGJ303" s="59"/>
      <c r="OGK303" s="59"/>
      <c r="OGL303" s="59"/>
      <c r="OGM303" s="59"/>
      <c r="OGN303" s="59"/>
      <c r="OGO303" s="59"/>
      <c r="OGP303" s="59"/>
      <c r="OGQ303" s="59"/>
      <c r="OGR303" s="59"/>
      <c r="OGS303" s="59"/>
      <c r="OGT303" s="59"/>
      <c r="OGU303" s="59"/>
      <c r="OGV303" s="59"/>
      <c r="OGW303" s="59"/>
      <c r="OGX303" s="59"/>
      <c r="OGY303" s="59"/>
      <c r="OGZ303" s="59"/>
      <c r="OHA303" s="59"/>
      <c r="OHB303" s="59"/>
      <c r="OHC303" s="59"/>
      <c r="OHD303" s="59"/>
      <c r="OHE303" s="59"/>
      <c r="OHF303" s="59"/>
      <c r="OHG303" s="59"/>
      <c r="OHH303" s="59"/>
      <c r="OHI303" s="59"/>
      <c r="OHJ303" s="59"/>
      <c r="OHK303" s="59"/>
      <c r="OHL303" s="59"/>
      <c r="OHM303" s="59"/>
      <c r="OHN303" s="59"/>
      <c r="OHO303" s="59"/>
      <c r="OHP303" s="59"/>
      <c r="OHQ303" s="59"/>
      <c r="OHR303" s="59"/>
      <c r="OHS303" s="59"/>
      <c r="OHT303" s="59"/>
      <c r="OHU303" s="59"/>
      <c r="OHV303" s="59"/>
      <c r="OHW303" s="59"/>
      <c r="OHX303" s="59"/>
      <c r="OHY303" s="59"/>
      <c r="OHZ303" s="59"/>
      <c r="OIA303" s="59"/>
      <c r="OIB303" s="59"/>
      <c r="OIC303" s="59"/>
      <c r="OID303" s="59"/>
      <c r="OIE303" s="59"/>
      <c r="OIF303" s="59"/>
      <c r="OIG303" s="59"/>
      <c r="OIH303" s="59"/>
      <c r="OII303" s="59"/>
      <c r="OIJ303" s="59"/>
      <c r="OIK303" s="59"/>
      <c r="OIL303" s="59"/>
      <c r="OIM303" s="59"/>
      <c r="OIN303" s="59"/>
      <c r="OIO303" s="59"/>
      <c r="OIP303" s="59"/>
      <c r="OIQ303" s="59"/>
      <c r="OIR303" s="59"/>
      <c r="OIS303" s="59"/>
      <c r="OIT303" s="59"/>
      <c r="OIU303" s="59"/>
      <c r="OIV303" s="59"/>
      <c r="OIW303" s="59"/>
      <c r="OIX303" s="59"/>
      <c r="OIY303" s="59"/>
      <c r="OIZ303" s="59"/>
      <c r="OJA303" s="59"/>
      <c r="OJB303" s="59"/>
      <c r="OJC303" s="59"/>
      <c r="OJD303" s="59"/>
      <c r="OJE303" s="59"/>
      <c r="OJF303" s="59"/>
      <c r="OJG303" s="59"/>
      <c r="OJH303" s="59"/>
      <c r="OJI303" s="59"/>
      <c r="OJJ303" s="59"/>
      <c r="OJK303" s="59"/>
      <c r="OJL303" s="59"/>
      <c r="OJM303" s="59"/>
      <c r="OJN303" s="59"/>
      <c r="OJO303" s="59"/>
      <c r="OJP303" s="59"/>
      <c r="OJQ303" s="59"/>
      <c r="OJR303" s="59"/>
      <c r="OJS303" s="59"/>
      <c r="OJT303" s="59"/>
      <c r="OJU303" s="59"/>
      <c r="OJV303" s="59"/>
      <c r="OJW303" s="59"/>
      <c r="OJX303" s="59"/>
      <c r="OJY303" s="59"/>
      <c r="OJZ303" s="59"/>
      <c r="OKA303" s="59"/>
      <c r="OKB303" s="59"/>
      <c r="OKC303" s="59"/>
      <c r="OKD303" s="59"/>
      <c r="OKE303" s="59"/>
      <c r="OKF303" s="59"/>
      <c r="OKG303" s="59"/>
      <c r="OKH303" s="59"/>
      <c r="OKI303" s="59"/>
      <c r="OKJ303" s="59"/>
      <c r="OKK303" s="59"/>
      <c r="OKL303" s="59"/>
      <c r="OKM303" s="59"/>
      <c r="OKN303" s="59"/>
      <c r="OKO303" s="59"/>
      <c r="OKP303" s="59"/>
      <c r="OKQ303" s="59"/>
      <c r="OKR303" s="59"/>
      <c r="OKS303" s="59"/>
      <c r="OKT303" s="59"/>
      <c r="OKU303" s="59"/>
      <c r="OKV303" s="59"/>
      <c r="OKW303" s="59"/>
      <c r="OKX303" s="59"/>
      <c r="OKY303" s="59"/>
      <c r="OKZ303" s="59"/>
      <c r="OLA303" s="59"/>
      <c r="OLB303" s="59"/>
      <c r="OLC303" s="59"/>
      <c r="OLD303" s="59"/>
      <c r="OLE303" s="59"/>
      <c r="OLF303" s="59"/>
      <c r="OLG303" s="59"/>
      <c r="OLH303" s="59"/>
      <c r="OLI303" s="59"/>
      <c r="OLJ303" s="59"/>
      <c r="OLK303" s="59"/>
      <c r="OLL303" s="59"/>
      <c r="OLM303" s="59"/>
      <c r="OLN303" s="59"/>
      <c r="OLO303" s="59"/>
      <c r="OLP303" s="59"/>
      <c r="OLQ303" s="59"/>
      <c r="OLR303" s="59"/>
      <c r="OLS303" s="59"/>
      <c r="OLT303" s="59"/>
      <c r="OLU303" s="59"/>
      <c r="OLV303" s="59"/>
      <c r="OLW303" s="59"/>
      <c r="OLX303" s="59"/>
      <c r="OLY303" s="59"/>
      <c r="OLZ303" s="59"/>
      <c r="OMA303" s="59"/>
      <c r="OMB303" s="59"/>
      <c r="OMC303" s="59"/>
      <c r="OMD303" s="59"/>
      <c r="OME303" s="59"/>
      <c r="OMF303" s="59"/>
      <c r="OMG303" s="59"/>
      <c r="OMH303" s="59"/>
      <c r="OMI303" s="59"/>
      <c r="OMJ303" s="59"/>
      <c r="OMK303" s="59"/>
      <c r="OML303" s="59"/>
      <c r="OMM303" s="59"/>
      <c r="OMN303" s="59"/>
      <c r="OMO303" s="59"/>
      <c r="OMP303" s="59"/>
      <c r="OMQ303" s="59"/>
      <c r="OMR303" s="59"/>
      <c r="OMS303" s="59"/>
      <c r="OMT303" s="59"/>
      <c r="OMU303" s="59"/>
      <c r="OMV303" s="59"/>
      <c r="OMW303" s="59"/>
      <c r="OMX303" s="59"/>
      <c r="OMY303" s="59"/>
      <c r="OMZ303" s="59"/>
      <c r="ONA303" s="59"/>
      <c r="ONB303" s="59"/>
      <c r="ONC303" s="59"/>
      <c r="OND303" s="59"/>
      <c r="ONE303" s="59"/>
      <c r="ONF303" s="59"/>
      <c r="ONG303" s="59"/>
      <c r="ONH303" s="59"/>
      <c r="ONI303" s="59"/>
      <c r="ONJ303" s="59"/>
      <c r="ONK303" s="59"/>
      <c r="ONL303" s="59"/>
      <c r="ONM303" s="59"/>
      <c r="ONN303" s="59"/>
      <c r="ONO303" s="59"/>
      <c r="ONP303" s="59"/>
      <c r="ONQ303" s="59"/>
      <c r="ONR303" s="59"/>
      <c r="ONS303" s="59"/>
      <c r="ONT303" s="59"/>
      <c r="ONU303" s="59"/>
      <c r="ONV303" s="59"/>
      <c r="ONW303" s="59"/>
      <c r="ONX303" s="59"/>
      <c r="ONY303" s="59"/>
      <c r="ONZ303" s="59"/>
      <c r="OOA303" s="59"/>
      <c r="OOB303" s="59"/>
      <c r="OOC303" s="59"/>
      <c r="OOD303" s="59"/>
      <c r="OOE303" s="59"/>
      <c r="OOF303" s="59"/>
      <c r="OOG303" s="59"/>
      <c r="OOH303" s="59"/>
      <c r="OOI303" s="59"/>
      <c r="OOJ303" s="59"/>
      <c r="OOK303" s="59"/>
      <c r="OOL303" s="59"/>
      <c r="OOM303" s="59"/>
      <c r="OON303" s="59"/>
      <c r="OOO303" s="59"/>
      <c r="OOP303" s="59"/>
      <c r="OOQ303" s="59"/>
      <c r="OOR303" s="59"/>
      <c r="OOS303" s="59"/>
      <c r="OOT303" s="59"/>
      <c r="OOU303" s="59"/>
      <c r="OOV303" s="59"/>
      <c r="OOW303" s="59"/>
      <c r="OOX303" s="59"/>
      <c r="OOY303" s="59"/>
      <c r="OOZ303" s="59"/>
      <c r="OPA303" s="59"/>
      <c r="OPB303" s="59"/>
      <c r="OPC303" s="59"/>
      <c r="OPD303" s="59"/>
      <c r="OPE303" s="59"/>
      <c r="OPF303" s="59"/>
      <c r="OPG303" s="59"/>
      <c r="OPH303" s="59"/>
      <c r="OPI303" s="59"/>
      <c r="OPJ303" s="59"/>
      <c r="OPK303" s="59"/>
      <c r="OPL303" s="59"/>
      <c r="OPM303" s="59"/>
      <c r="OPN303" s="59"/>
      <c r="OPO303" s="59"/>
      <c r="OPP303" s="59"/>
      <c r="OPQ303" s="59"/>
      <c r="OPR303" s="59"/>
      <c r="OPS303" s="59"/>
      <c r="OPT303" s="59"/>
      <c r="OPU303" s="59"/>
      <c r="OPV303" s="59"/>
      <c r="OPW303" s="59"/>
      <c r="OPX303" s="59"/>
      <c r="OPY303" s="59"/>
      <c r="OPZ303" s="59"/>
      <c r="OQA303" s="59"/>
      <c r="OQB303" s="59"/>
      <c r="OQC303" s="59"/>
      <c r="OQD303" s="59"/>
      <c r="OQE303" s="59"/>
      <c r="OQF303" s="59"/>
      <c r="OQG303" s="59"/>
      <c r="OQH303" s="59"/>
      <c r="OQI303" s="59"/>
      <c r="OQJ303" s="59"/>
      <c r="OQK303" s="59"/>
      <c r="OQL303" s="59"/>
      <c r="OQM303" s="59"/>
      <c r="OQN303" s="59"/>
      <c r="OQO303" s="59"/>
      <c r="OQP303" s="59"/>
      <c r="OQQ303" s="59"/>
      <c r="OQR303" s="59"/>
      <c r="OQS303" s="59"/>
      <c r="OQT303" s="59"/>
      <c r="OQU303" s="59"/>
      <c r="OQV303" s="59"/>
      <c r="OQW303" s="59"/>
      <c r="OQX303" s="59"/>
      <c r="OQY303" s="59"/>
      <c r="OQZ303" s="59"/>
      <c r="ORA303" s="59"/>
      <c r="ORB303" s="59"/>
      <c r="ORC303" s="59"/>
      <c r="ORD303" s="59"/>
      <c r="ORE303" s="59"/>
      <c r="ORF303" s="59"/>
      <c r="ORG303" s="59"/>
      <c r="ORH303" s="59"/>
      <c r="ORI303" s="59"/>
      <c r="ORJ303" s="59"/>
      <c r="ORK303" s="59"/>
      <c r="ORL303" s="59"/>
      <c r="ORM303" s="59"/>
      <c r="ORN303" s="59"/>
      <c r="ORO303" s="59"/>
      <c r="ORP303" s="59"/>
      <c r="ORQ303" s="59"/>
      <c r="ORR303" s="59"/>
      <c r="ORS303" s="59"/>
      <c r="ORT303" s="59"/>
      <c r="ORU303" s="59"/>
      <c r="ORV303" s="59"/>
      <c r="ORW303" s="59"/>
      <c r="ORX303" s="59"/>
      <c r="ORY303" s="59"/>
      <c r="ORZ303" s="59"/>
      <c r="OSA303" s="59"/>
      <c r="OSB303" s="59"/>
      <c r="OSC303" s="59"/>
      <c r="OSD303" s="59"/>
      <c r="OSE303" s="59"/>
      <c r="OSF303" s="59"/>
      <c r="OSG303" s="59"/>
      <c r="OSH303" s="59"/>
      <c r="OSI303" s="59"/>
      <c r="OSJ303" s="59"/>
      <c r="OSK303" s="59"/>
      <c r="OSL303" s="59"/>
      <c r="OSM303" s="59"/>
      <c r="OSN303" s="59"/>
      <c r="OSO303" s="59"/>
      <c r="OSP303" s="59"/>
      <c r="OSQ303" s="59"/>
      <c r="OSR303" s="59"/>
      <c r="OSS303" s="59"/>
      <c r="OST303" s="59"/>
      <c r="OSU303" s="59"/>
      <c r="OSV303" s="59"/>
      <c r="OSW303" s="59"/>
      <c r="OSX303" s="59"/>
      <c r="OSY303" s="59"/>
      <c r="OSZ303" s="59"/>
      <c r="OTA303" s="59"/>
      <c r="OTB303" s="59"/>
      <c r="OTC303" s="59"/>
      <c r="OTD303" s="59"/>
      <c r="OTE303" s="59"/>
      <c r="OTF303" s="59"/>
      <c r="OTG303" s="59"/>
      <c r="OTH303" s="59"/>
      <c r="OTI303" s="59"/>
      <c r="OTJ303" s="59"/>
      <c r="OTK303" s="59"/>
      <c r="OTL303" s="59"/>
      <c r="OTM303" s="59"/>
      <c r="OTN303" s="59"/>
      <c r="OTO303" s="59"/>
      <c r="OTP303" s="59"/>
      <c r="OTQ303" s="59"/>
      <c r="OTR303" s="59"/>
      <c r="OTS303" s="59"/>
      <c r="OTT303" s="59"/>
      <c r="OTU303" s="59"/>
      <c r="OTV303" s="59"/>
      <c r="OTW303" s="59"/>
      <c r="OTX303" s="59"/>
      <c r="OTY303" s="59"/>
      <c r="OTZ303" s="59"/>
      <c r="OUA303" s="59"/>
      <c r="OUB303" s="59"/>
      <c r="OUC303" s="59"/>
      <c r="OUD303" s="59"/>
      <c r="OUE303" s="59"/>
      <c r="OUF303" s="59"/>
      <c r="OUG303" s="59"/>
      <c r="OUH303" s="59"/>
      <c r="OUI303" s="59"/>
      <c r="OUJ303" s="59"/>
      <c r="OUK303" s="59"/>
      <c r="OUL303" s="59"/>
      <c r="OUM303" s="59"/>
      <c r="OUN303" s="59"/>
      <c r="OUO303" s="59"/>
      <c r="OUP303" s="59"/>
      <c r="OUQ303" s="59"/>
      <c r="OUR303" s="59"/>
      <c r="OUS303" s="59"/>
      <c r="OUT303" s="59"/>
      <c r="OUU303" s="59"/>
      <c r="OUV303" s="59"/>
      <c r="OUW303" s="59"/>
      <c r="OUX303" s="59"/>
      <c r="OUY303" s="59"/>
      <c r="OUZ303" s="59"/>
      <c r="OVA303" s="59"/>
      <c r="OVB303" s="59"/>
      <c r="OVC303" s="59"/>
      <c r="OVD303" s="59"/>
      <c r="OVE303" s="59"/>
      <c r="OVF303" s="59"/>
      <c r="OVG303" s="59"/>
      <c r="OVH303" s="59"/>
      <c r="OVI303" s="59"/>
      <c r="OVJ303" s="59"/>
      <c r="OVK303" s="59"/>
      <c r="OVL303" s="59"/>
      <c r="OVM303" s="59"/>
      <c r="OVN303" s="59"/>
      <c r="OVO303" s="59"/>
      <c r="OVP303" s="59"/>
      <c r="OVQ303" s="59"/>
      <c r="OVR303" s="59"/>
      <c r="OVS303" s="59"/>
      <c r="OVT303" s="59"/>
      <c r="OVU303" s="59"/>
      <c r="OVV303" s="59"/>
      <c r="OVW303" s="59"/>
      <c r="OVX303" s="59"/>
      <c r="OVY303" s="59"/>
      <c r="OVZ303" s="59"/>
      <c r="OWA303" s="59"/>
      <c r="OWB303" s="59"/>
      <c r="OWC303" s="59"/>
      <c r="OWD303" s="59"/>
      <c r="OWE303" s="59"/>
      <c r="OWF303" s="59"/>
      <c r="OWG303" s="59"/>
      <c r="OWH303" s="59"/>
      <c r="OWI303" s="59"/>
      <c r="OWJ303" s="59"/>
      <c r="OWK303" s="59"/>
      <c r="OWL303" s="59"/>
      <c r="OWM303" s="59"/>
      <c r="OWN303" s="59"/>
      <c r="OWO303" s="59"/>
      <c r="OWP303" s="59"/>
      <c r="OWQ303" s="59"/>
      <c r="OWR303" s="59"/>
      <c r="OWS303" s="59"/>
      <c r="OWT303" s="59"/>
      <c r="OWU303" s="59"/>
      <c r="OWV303" s="59"/>
      <c r="OWW303" s="59"/>
      <c r="OWX303" s="59"/>
      <c r="OWY303" s="59"/>
      <c r="OWZ303" s="59"/>
      <c r="OXA303" s="59"/>
      <c r="OXB303" s="59"/>
      <c r="OXC303" s="59"/>
      <c r="OXD303" s="59"/>
      <c r="OXE303" s="59"/>
      <c r="OXF303" s="59"/>
      <c r="OXG303" s="59"/>
      <c r="OXH303" s="59"/>
      <c r="OXI303" s="59"/>
      <c r="OXJ303" s="59"/>
      <c r="OXK303" s="59"/>
      <c r="OXL303" s="59"/>
      <c r="OXM303" s="59"/>
      <c r="OXN303" s="59"/>
      <c r="OXO303" s="59"/>
      <c r="OXP303" s="59"/>
      <c r="OXQ303" s="59"/>
      <c r="OXR303" s="59"/>
      <c r="OXS303" s="59"/>
      <c r="OXT303" s="59"/>
      <c r="OXU303" s="59"/>
      <c r="OXV303" s="59"/>
      <c r="OXW303" s="59"/>
      <c r="OXX303" s="59"/>
      <c r="OXY303" s="59"/>
      <c r="OXZ303" s="59"/>
      <c r="OYA303" s="59"/>
      <c r="OYB303" s="59"/>
      <c r="OYC303" s="59"/>
      <c r="OYD303" s="59"/>
      <c r="OYE303" s="59"/>
      <c r="OYF303" s="59"/>
      <c r="OYG303" s="59"/>
      <c r="OYH303" s="59"/>
      <c r="OYI303" s="59"/>
      <c r="OYJ303" s="59"/>
      <c r="OYK303" s="59"/>
      <c r="OYL303" s="59"/>
      <c r="OYM303" s="59"/>
      <c r="OYN303" s="59"/>
      <c r="OYO303" s="59"/>
      <c r="OYP303" s="59"/>
      <c r="OYQ303" s="59"/>
      <c r="OYR303" s="59"/>
      <c r="OYS303" s="59"/>
      <c r="OYT303" s="59"/>
      <c r="OYU303" s="59"/>
      <c r="OYV303" s="59"/>
      <c r="OYW303" s="59"/>
      <c r="OYX303" s="59"/>
      <c r="OYY303" s="59"/>
      <c r="OYZ303" s="59"/>
      <c r="OZA303" s="59"/>
      <c r="OZB303" s="59"/>
      <c r="OZC303" s="59"/>
      <c r="OZD303" s="59"/>
      <c r="OZE303" s="59"/>
      <c r="OZF303" s="59"/>
      <c r="OZG303" s="59"/>
      <c r="OZH303" s="59"/>
      <c r="OZI303" s="59"/>
      <c r="OZJ303" s="59"/>
      <c r="OZK303" s="59"/>
      <c r="OZL303" s="59"/>
      <c r="OZM303" s="59"/>
      <c r="OZN303" s="59"/>
      <c r="OZO303" s="59"/>
      <c r="OZP303" s="59"/>
      <c r="OZQ303" s="59"/>
      <c r="OZR303" s="59"/>
      <c r="OZS303" s="59"/>
      <c r="OZT303" s="59"/>
      <c r="OZU303" s="59"/>
      <c r="OZV303" s="59"/>
      <c r="OZW303" s="59"/>
      <c r="OZX303" s="59"/>
      <c r="OZY303" s="59"/>
      <c r="OZZ303" s="59"/>
      <c r="PAA303" s="59"/>
      <c r="PAB303" s="59"/>
      <c r="PAC303" s="59"/>
      <c r="PAD303" s="59"/>
      <c r="PAE303" s="59"/>
      <c r="PAF303" s="59"/>
      <c r="PAG303" s="59"/>
      <c r="PAH303" s="59"/>
      <c r="PAI303" s="59"/>
      <c r="PAJ303" s="59"/>
      <c r="PAK303" s="59"/>
      <c r="PAL303" s="59"/>
      <c r="PAM303" s="59"/>
      <c r="PAN303" s="59"/>
      <c r="PAO303" s="59"/>
      <c r="PAP303" s="59"/>
      <c r="PAQ303" s="59"/>
      <c r="PAR303" s="59"/>
      <c r="PAS303" s="59"/>
      <c r="PAT303" s="59"/>
      <c r="PAU303" s="59"/>
      <c r="PAV303" s="59"/>
      <c r="PAW303" s="59"/>
      <c r="PAX303" s="59"/>
      <c r="PAY303" s="59"/>
      <c r="PAZ303" s="59"/>
      <c r="PBA303" s="59"/>
      <c r="PBB303" s="59"/>
      <c r="PBC303" s="59"/>
      <c r="PBD303" s="59"/>
      <c r="PBE303" s="59"/>
      <c r="PBF303" s="59"/>
      <c r="PBG303" s="59"/>
      <c r="PBH303" s="59"/>
      <c r="PBI303" s="59"/>
      <c r="PBJ303" s="59"/>
      <c r="PBK303" s="59"/>
      <c r="PBL303" s="59"/>
      <c r="PBM303" s="59"/>
      <c r="PBN303" s="59"/>
      <c r="PBO303" s="59"/>
      <c r="PBP303" s="59"/>
      <c r="PBQ303" s="59"/>
      <c r="PBR303" s="59"/>
      <c r="PBS303" s="59"/>
      <c r="PBT303" s="59"/>
      <c r="PBU303" s="59"/>
      <c r="PBV303" s="59"/>
      <c r="PBW303" s="59"/>
      <c r="PBX303" s="59"/>
      <c r="PBY303" s="59"/>
      <c r="PBZ303" s="59"/>
      <c r="PCA303" s="59"/>
      <c r="PCB303" s="59"/>
      <c r="PCC303" s="59"/>
      <c r="PCD303" s="59"/>
      <c r="PCE303" s="59"/>
      <c r="PCF303" s="59"/>
      <c r="PCG303" s="59"/>
      <c r="PCH303" s="59"/>
      <c r="PCI303" s="59"/>
      <c r="PCJ303" s="59"/>
      <c r="PCK303" s="59"/>
      <c r="PCL303" s="59"/>
      <c r="PCM303" s="59"/>
      <c r="PCN303" s="59"/>
      <c r="PCO303" s="59"/>
      <c r="PCP303" s="59"/>
      <c r="PCQ303" s="59"/>
      <c r="PCR303" s="59"/>
      <c r="PCS303" s="59"/>
      <c r="PCT303" s="59"/>
      <c r="PCU303" s="59"/>
      <c r="PCV303" s="59"/>
      <c r="PCW303" s="59"/>
      <c r="PCX303" s="59"/>
      <c r="PCY303" s="59"/>
      <c r="PCZ303" s="59"/>
      <c r="PDA303" s="59"/>
      <c r="PDB303" s="59"/>
      <c r="PDC303" s="59"/>
      <c r="PDD303" s="59"/>
      <c r="PDE303" s="59"/>
      <c r="PDF303" s="59"/>
      <c r="PDG303" s="59"/>
      <c r="PDH303" s="59"/>
      <c r="PDI303" s="59"/>
      <c r="PDJ303" s="59"/>
      <c r="PDK303" s="59"/>
      <c r="PDL303" s="59"/>
      <c r="PDM303" s="59"/>
      <c r="PDN303" s="59"/>
      <c r="PDO303" s="59"/>
      <c r="PDP303" s="59"/>
      <c r="PDQ303" s="59"/>
      <c r="PDR303" s="59"/>
      <c r="PDS303" s="59"/>
      <c r="PDT303" s="59"/>
      <c r="PDU303" s="59"/>
      <c r="PDV303" s="59"/>
      <c r="PDW303" s="59"/>
      <c r="PDX303" s="59"/>
      <c r="PDY303" s="59"/>
      <c r="PDZ303" s="59"/>
      <c r="PEA303" s="59"/>
      <c r="PEB303" s="59"/>
      <c r="PEC303" s="59"/>
      <c r="PED303" s="59"/>
      <c r="PEE303" s="59"/>
      <c r="PEF303" s="59"/>
      <c r="PEG303" s="59"/>
      <c r="PEH303" s="59"/>
      <c r="PEI303" s="59"/>
      <c r="PEJ303" s="59"/>
      <c r="PEK303" s="59"/>
      <c r="PEL303" s="59"/>
      <c r="PEM303" s="59"/>
      <c r="PEN303" s="59"/>
      <c r="PEO303" s="59"/>
      <c r="PEP303" s="59"/>
      <c r="PEQ303" s="59"/>
      <c r="PER303" s="59"/>
      <c r="PES303" s="59"/>
      <c r="PET303" s="59"/>
      <c r="PEU303" s="59"/>
      <c r="PEV303" s="59"/>
      <c r="PEW303" s="59"/>
      <c r="PEX303" s="59"/>
      <c r="PEY303" s="59"/>
      <c r="PEZ303" s="59"/>
      <c r="PFA303" s="59"/>
      <c r="PFB303" s="59"/>
      <c r="PFC303" s="59"/>
      <c r="PFD303" s="59"/>
      <c r="PFE303" s="59"/>
      <c r="PFF303" s="59"/>
      <c r="PFG303" s="59"/>
      <c r="PFH303" s="59"/>
      <c r="PFI303" s="59"/>
      <c r="PFJ303" s="59"/>
      <c r="PFK303" s="59"/>
      <c r="PFL303" s="59"/>
      <c r="PFM303" s="59"/>
      <c r="PFN303" s="59"/>
      <c r="PFO303" s="59"/>
      <c r="PFP303" s="59"/>
      <c r="PFQ303" s="59"/>
      <c r="PFR303" s="59"/>
      <c r="PFS303" s="59"/>
      <c r="PFT303" s="59"/>
      <c r="PFU303" s="59"/>
      <c r="PFV303" s="59"/>
      <c r="PFW303" s="59"/>
      <c r="PFX303" s="59"/>
      <c r="PFY303" s="59"/>
      <c r="PFZ303" s="59"/>
      <c r="PGA303" s="59"/>
      <c r="PGB303" s="59"/>
      <c r="PGC303" s="59"/>
      <c r="PGD303" s="59"/>
      <c r="PGE303" s="59"/>
      <c r="PGF303" s="59"/>
      <c r="PGG303" s="59"/>
      <c r="PGH303" s="59"/>
      <c r="PGI303" s="59"/>
      <c r="PGJ303" s="59"/>
      <c r="PGK303" s="59"/>
      <c r="PGL303" s="59"/>
      <c r="PGM303" s="59"/>
      <c r="PGN303" s="59"/>
      <c r="PGO303" s="59"/>
      <c r="PGP303" s="59"/>
      <c r="PGQ303" s="59"/>
      <c r="PGR303" s="59"/>
      <c r="PGS303" s="59"/>
      <c r="PGT303" s="59"/>
      <c r="PGU303" s="59"/>
      <c r="PGV303" s="59"/>
      <c r="PGW303" s="59"/>
      <c r="PGX303" s="59"/>
      <c r="PGY303" s="59"/>
      <c r="PGZ303" s="59"/>
      <c r="PHA303" s="59"/>
      <c r="PHB303" s="59"/>
      <c r="PHC303" s="59"/>
      <c r="PHD303" s="59"/>
      <c r="PHE303" s="59"/>
      <c r="PHF303" s="59"/>
      <c r="PHG303" s="59"/>
      <c r="PHH303" s="59"/>
      <c r="PHI303" s="59"/>
      <c r="PHJ303" s="59"/>
      <c r="PHK303" s="59"/>
      <c r="PHL303" s="59"/>
      <c r="PHM303" s="59"/>
      <c r="PHN303" s="59"/>
      <c r="PHO303" s="59"/>
      <c r="PHP303" s="59"/>
      <c r="PHQ303" s="59"/>
      <c r="PHR303" s="59"/>
      <c r="PHS303" s="59"/>
      <c r="PHT303" s="59"/>
      <c r="PHU303" s="59"/>
      <c r="PHV303" s="59"/>
      <c r="PHW303" s="59"/>
      <c r="PHX303" s="59"/>
      <c r="PHY303" s="59"/>
      <c r="PHZ303" s="59"/>
      <c r="PIA303" s="59"/>
      <c r="PIB303" s="59"/>
      <c r="PIC303" s="59"/>
      <c r="PID303" s="59"/>
      <c r="PIE303" s="59"/>
      <c r="PIF303" s="59"/>
      <c r="PIG303" s="59"/>
      <c r="PIH303" s="59"/>
      <c r="PII303" s="59"/>
      <c r="PIJ303" s="59"/>
      <c r="PIK303" s="59"/>
      <c r="PIL303" s="59"/>
      <c r="PIM303" s="59"/>
      <c r="PIN303" s="59"/>
      <c r="PIO303" s="59"/>
      <c r="PIP303" s="59"/>
      <c r="PIQ303" s="59"/>
      <c r="PIR303" s="59"/>
      <c r="PIS303" s="59"/>
      <c r="PIT303" s="59"/>
      <c r="PIU303" s="59"/>
      <c r="PIV303" s="59"/>
      <c r="PIW303" s="59"/>
      <c r="PIX303" s="59"/>
      <c r="PIY303" s="59"/>
      <c r="PIZ303" s="59"/>
      <c r="PJA303" s="59"/>
      <c r="PJB303" s="59"/>
      <c r="PJC303" s="59"/>
      <c r="PJD303" s="59"/>
      <c r="PJE303" s="59"/>
      <c r="PJF303" s="59"/>
      <c r="PJG303" s="59"/>
      <c r="PJH303" s="59"/>
      <c r="PJI303" s="59"/>
      <c r="PJJ303" s="59"/>
      <c r="PJK303" s="59"/>
      <c r="PJL303" s="59"/>
      <c r="PJM303" s="59"/>
      <c r="PJN303" s="59"/>
      <c r="PJO303" s="59"/>
      <c r="PJP303" s="59"/>
      <c r="PJQ303" s="59"/>
      <c r="PJR303" s="59"/>
      <c r="PJS303" s="59"/>
      <c r="PJT303" s="59"/>
      <c r="PJU303" s="59"/>
      <c r="PJV303" s="59"/>
      <c r="PJW303" s="59"/>
      <c r="PJX303" s="59"/>
      <c r="PJY303" s="59"/>
      <c r="PJZ303" s="59"/>
      <c r="PKA303" s="59"/>
      <c r="PKB303" s="59"/>
      <c r="PKC303" s="59"/>
      <c r="PKD303" s="59"/>
      <c r="PKE303" s="59"/>
      <c r="PKF303" s="59"/>
      <c r="PKG303" s="59"/>
      <c r="PKH303" s="59"/>
      <c r="PKI303" s="59"/>
      <c r="PKJ303" s="59"/>
      <c r="PKK303" s="59"/>
      <c r="PKL303" s="59"/>
      <c r="PKM303" s="59"/>
      <c r="PKN303" s="59"/>
      <c r="PKO303" s="59"/>
      <c r="PKP303" s="59"/>
      <c r="PKQ303" s="59"/>
      <c r="PKR303" s="59"/>
      <c r="PKS303" s="59"/>
      <c r="PKT303" s="59"/>
      <c r="PKU303" s="59"/>
      <c r="PKV303" s="59"/>
      <c r="PKW303" s="59"/>
      <c r="PKX303" s="59"/>
      <c r="PKY303" s="59"/>
      <c r="PKZ303" s="59"/>
      <c r="PLA303" s="59"/>
      <c r="PLB303" s="59"/>
      <c r="PLC303" s="59"/>
      <c r="PLD303" s="59"/>
      <c r="PLE303" s="59"/>
      <c r="PLF303" s="59"/>
      <c r="PLG303" s="59"/>
      <c r="PLH303" s="59"/>
      <c r="PLI303" s="59"/>
      <c r="PLJ303" s="59"/>
      <c r="PLK303" s="59"/>
      <c r="PLL303" s="59"/>
      <c r="PLM303" s="59"/>
      <c r="PLN303" s="59"/>
      <c r="PLO303" s="59"/>
      <c r="PLP303" s="59"/>
      <c r="PLQ303" s="59"/>
      <c r="PLR303" s="59"/>
      <c r="PLS303" s="59"/>
      <c r="PLT303" s="59"/>
      <c r="PLU303" s="59"/>
      <c r="PLV303" s="59"/>
      <c r="PLW303" s="59"/>
      <c r="PLX303" s="59"/>
      <c r="PLY303" s="59"/>
      <c r="PLZ303" s="59"/>
      <c r="PMA303" s="59"/>
      <c r="PMB303" s="59"/>
      <c r="PMC303" s="59"/>
      <c r="PMD303" s="59"/>
      <c r="PME303" s="59"/>
      <c r="PMF303" s="59"/>
      <c r="PMG303" s="59"/>
      <c r="PMH303" s="59"/>
      <c r="PMI303" s="59"/>
      <c r="PMJ303" s="59"/>
      <c r="PMK303" s="59"/>
      <c r="PML303" s="59"/>
      <c r="PMM303" s="59"/>
      <c r="PMN303" s="59"/>
      <c r="PMO303" s="59"/>
      <c r="PMP303" s="59"/>
      <c r="PMQ303" s="59"/>
      <c r="PMR303" s="59"/>
      <c r="PMS303" s="59"/>
      <c r="PMT303" s="59"/>
      <c r="PMU303" s="59"/>
      <c r="PMV303" s="59"/>
      <c r="PMW303" s="59"/>
      <c r="PMX303" s="59"/>
      <c r="PMY303" s="59"/>
      <c r="PMZ303" s="59"/>
      <c r="PNA303" s="59"/>
      <c r="PNB303" s="59"/>
      <c r="PNC303" s="59"/>
      <c r="PND303" s="59"/>
      <c r="PNE303" s="59"/>
      <c r="PNF303" s="59"/>
      <c r="PNG303" s="59"/>
      <c r="PNH303" s="59"/>
      <c r="PNI303" s="59"/>
      <c r="PNJ303" s="59"/>
      <c r="PNK303" s="59"/>
      <c r="PNL303" s="59"/>
      <c r="PNM303" s="59"/>
      <c r="PNN303" s="59"/>
      <c r="PNO303" s="59"/>
      <c r="PNP303" s="59"/>
      <c r="PNQ303" s="59"/>
      <c r="PNR303" s="59"/>
      <c r="PNS303" s="59"/>
      <c r="PNT303" s="59"/>
      <c r="PNU303" s="59"/>
      <c r="PNV303" s="59"/>
      <c r="PNW303" s="59"/>
      <c r="PNX303" s="59"/>
      <c r="PNY303" s="59"/>
      <c r="PNZ303" s="59"/>
      <c r="POA303" s="59"/>
      <c r="POB303" s="59"/>
      <c r="POC303" s="59"/>
      <c r="POD303" s="59"/>
      <c r="POE303" s="59"/>
      <c r="POF303" s="59"/>
      <c r="POG303" s="59"/>
      <c r="POH303" s="59"/>
      <c r="POI303" s="59"/>
      <c r="POJ303" s="59"/>
      <c r="POK303" s="59"/>
      <c r="POL303" s="59"/>
      <c r="POM303" s="59"/>
      <c r="PON303" s="59"/>
      <c r="POO303" s="59"/>
      <c r="POP303" s="59"/>
      <c r="POQ303" s="59"/>
      <c r="POR303" s="59"/>
      <c r="POS303" s="59"/>
      <c r="POT303" s="59"/>
      <c r="POU303" s="59"/>
      <c r="POV303" s="59"/>
      <c r="POW303" s="59"/>
      <c r="POX303" s="59"/>
      <c r="POY303" s="59"/>
      <c r="POZ303" s="59"/>
      <c r="PPA303" s="59"/>
      <c r="PPB303" s="59"/>
      <c r="PPC303" s="59"/>
      <c r="PPD303" s="59"/>
      <c r="PPE303" s="59"/>
      <c r="PPF303" s="59"/>
      <c r="PPG303" s="59"/>
      <c r="PPH303" s="59"/>
      <c r="PPI303" s="59"/>
      <c r="PPJ303" s="59"/>
      <c r="PPK303" s="59"/>
      <c r="PPL303" s="59"/>
      <c r="PPM303" s="59"/>
      <c r="PPN303" s="59"/>
      <c r="PPO303" s="59"/>
      <c r="PPP303" s="59"/>
      <c r="PPQ303" s="59"/>
      <c r="PPR303" s="59"/>
      <c r="PPS303" s="59"/>
      <c r="PPT303" s="59"/>
      <c r="PPU303" s="59"/>
      <c r="PPV303" s="59"/>
      <c r="PPW303" s="59"/>
      <c r="PPX303" s="59"/>
      <c r="PPY303" s="59"/>
      <c r="PPZ303" s="59"/>
      <c r="PQA303" s="59"/>
      <c r="PQB303" s="59"/>
      <c r="PQC303" s="59"/>
      <c r="PQD303" s="59"/>
      <c r="PQE303" s="59"/>
      <c r="PQF303" s="59"/>
      <c r="PQG303" s="59"/>
      <c r="PQH303" s="59"/>
      <c r="PQI303" s="59"/>
      <c r="PQJ303" s="59"/>
      <c r="PQK303" s="59"/>
      <c r="PQL303" s="59"/>
      <c r="PQM303" s="59"/>
      <c r="PQN303" s="59"/>
      <c r="PQO303" s="59"/>
      <c r="PQP303" s="59"/>
      <c r="PQQ303" s="59"/>
      <c r="PQR303" s="59"/>
      <c r="PQS303" s="59"/>
      <c r="PQT303" s="59"/>
      <c r="PQU303" s="59"/>
      <c r="PQV303" s="59"/>
      <c r="PQW303" s="59"/>
      <c r="PQX303" s="59"/>
      <c r="PQY303" s="59"/>
      <c r="PQZ303" s="59"/>
      <c r="PRA303" s="59"/>
      <c r="PRB303" s="59"/>
      <c r="PRC303" s="59"/>
      <c r="PRD303" s="59"/>
      <c r="PRE303" s="59"/>
      <c r="PRF303" s="59"/>
      <c r="PRG303" s="59"/>
      <c r="PRH303" s="59"/>
      <c r="PRI303" s="59"/>
      <c r="PRJ303" s="59"/>
      <c r="PRK303" s="59"/>
      <c r="PRL303" s="59"/>
      <c r="PRM303" s="59"/>
      <c r="PRN303" s="59"/>
      <c r="PRO303" s="59"/>
      <c r="PRP303" s="59"/>
      <c r="PRQ303" s="59"/>
      <c r="PRR303" s="59"/>
      <c r="PRS303" s="59"/>
      <c r="PRT303" s="59"/>
      <c r="PRU303" s="59"/>
      <c r="PRV303" s="59"/>
      <c r="PRW303" s="59"/>
      <c r="PRX303" s="59"/>
      <c r="PRY303" s="59"/>
      <c r="PRZ303" s="59"/>
      <c r="PSA303" s="59"/>
      <c r="PSB303" s="59"/>
      <c r="PSC303" s="59"/>
      <c r="PSD303" s="59"/>
      <c r="PSE303" s="59"/>
      <c r="PSF303" s="59"/>
      <c r="PSG303" s="59"/>
      <c r="PSH303" s="59"/>
      <c r="PSI303" s="59"/>
      <c r="PSJ303" s="59"/>
      <c r="PSK303" s="59"/>
      <c r="PSL303" s="59"/>
      <c r="PSM303" s="59"/>
      <c r="PSN303" s="59"/>
      <c r="PSO303" s="59"/>
      <c r="PSP303" s="59"/>
      <c r="PSQ303" s="59"/>
      <c r="PSR303" s="59"/>
      <c r="PSS303" s="59"/>
      <c r="PST303" s="59"/>
      <c r="PSU303" s="59"/>
      <c r="PSV303" s="59"/>
      <c r="PSW303" s="59"/>
      <c r="PSX303" s="59"/>
      <c r="PSY303" s="59"/>
      <c r="PSZ303" s="59"/>
      <c r="PTA303" s="59"/>
      <c r="PTB303" s="59"/>
      <c r="PTC303" s="59"/>
      <c r="PTD303" s="59"/>
      <c r="PTE303" s="59"/>
      <c r="PTF303" s="59"/>
      <c r="PTG303" s="59"/>
      <c r="PTH303" s="59"/>
      <c r="PTI303" s="59"/>
      <c r="PTJ303" s="59"/>
      <c r="PTK303" s="59"/>
      <c r="PTL303" s="59"/>
      <c r="PTM303" s="59"/>
      <c r="PTN303" s="59"/>
      <c r="PTO303" s="59"/>
      <c r="PTP303" s="59"/>
      <c r="PTQ303" s="59"/>
      <c r="PTR303" s="59"/>
      <c r="PTS303" s="59"/>
      <c r="PTT303" s="59"/>
      <c r="PTU303" s="59"/>
      <c r="PTV303" s="59"/>
      <c r="PTW303" s="59"/>
      <c r="PTX303" s="59"/>
      <c r="PTY303" s="59"/>
      <c r="PTZ303" s="59"/>
      <c r="PUA303" s="59"/>
      <c r="PUB303" s="59"/>
      <c r="PUC303" s="59"/>
      <c r="PUD303" s="59"/>
      <c r="PUE303" s="59"/>
      <c r="PUF303" s="59"/>
      <c r="PUG303" s="59"/>
      <c r="PUH303" s="59"/>
      <c r="PUI303" s="59"/>
      <c r="PUJ303" s="59"/>
      <c r="PUK303" s="59"/>
      <c r="PUL303" s="59"/>
      <c r="PUM303" s="59"/>
      <c r="PUN303" s="59"/>
      <c r="PUO303" s="59"/>
      <c r="PUP303" s="59"/>
      <c r="PUQ303" s="59"/>
      <c r="PUR303" s="59"/>
      <c r="PUS303" s="59"/>
      <c r="PUT303" s="59"/>
      <c r="PUU303" s="59"/>
      <c r="PUV303" s="59"/>
      <c r="PUW303" s="59"/>
      <c r="PUX303" s="59"/>
      <c r="PUY303" s="59"/>
      <c r="PUZ303" s="59"/>
      <c r="PVA303" s="59"/>
      <c r="PVB303" s="59"/>
      <c r="PVC303" s="59"/>
      <c r="PVD303" s="59"/>
      <c r="PVE303" s="59"/>
      <c r="PVF303" s="59"/>
      <c r="PVG303" s="59"/>
      <c r="PVH303" s="59"/>
      <c r="PVI303" s="59"/>
      <c r="PVJ303" s="59"/>
      <c r="PVK303" s="59"/>
      <c r="PVL303" s="59"/>
      <c r="PVM303" s="59"/>
      <c r="PVN303" s="59"/>
      <c r="PVO303" s="59"/>
      <c r="PVP303" s="59"/>
      <c r="PVQ303" s="59"/>
      <c r="PVR303" s="59"/>
      <c r="PVS303" s="59"/>
      <c r="PVT303" s="59"/>
      <c r="PVU303" s="59"/>
      <c r="PVV303" s="59"/>
      <c r="PVW303" s="59"/>
      <c r="PVX303" s="59"/>
      <c r="PVY303" s="59"/>
      <c r="PVZ303" s="59"/>
      <c r="PWA303" s="59"/>
      <c r="PWB303" s="59"/>
      <c r="PWC303" s="59"/>
      <c r="PWD303" s="59"/>
      <c r="PWE303" s="59"/>
      <c r="PWF303" s="59"/>
      <c r="PWG303" s="59"/>
      <c r="PWH303" s="59"/>
      <c r="PWI303" s="59"/>
      <c r="PWJ303" s="59"/>
      <c r="PWK303" s="59"/>
      <c r="PWL303" s="59"/>
      <c r="PWM303" s="59"/>
      <c r="PWN303" s="59"/>
      <c r="PWO303" s="59"/>
      <c r="PWP303" s="59"/>
      <c r="PWQ303" s="59"/>
      <c r="PWR303" s="59"/>
      <c r="PWS303" s="59"/>
      <c r="PWT303" s="59"/>
      <c r="PWU303" s="59"/>
      <c r="PWV303" s="59"/>
      <c r="PWW303" s="59"/>
      <c r="PWX303" s="59"/>
      <c r="PWY303" s="59"/>
      <c r="PWZ303" s="59"/>
      <c r="PXA303" s="59"/>
      <c r="PXB303" s="59"/>
      <c r="PXC303" s="59"/>
      <c r="PXD303" s="59"/>
      <c r="PXE303" s="59"/>
      <c r="PXF303" s="59"/>
      <c r="PXG303" s="59"/>
      <c r="PXH303" s="59"/>
      <c r="PXI303" s="59"/>
      <c r="PXJ303" s="59"/>
      <c r="PXK303" s="59"/>
      <c r="PXL303" s="59"/>
      <c r="PXM303" s="59"/>
      <c r="PXN303" s="59"/>
      <c r="PXO303" s="59"/>
      <c r="PXP303" s="59"/>
      <c r="PXQ303" s="59"/>
      <c r="PXR303" s="59"/>
      <c r="PXS303" s="59"/>
      <c r="PXT303" s="59"/>
      <c r="PXU303" s="59"/>
      <c r="PXV303" s="59"/>
      <c r="PXW303" s="59"/>
      <c r="PXX303" s="59"/>
      <c r="PXY303" s="59"/>
      <c r="PXZ303" s="59"/>
      <c r="PYA303" s="59"/>
      <c r="PYB303" s="59"/>
      <c r="PYC303" s="59"/>
      <c r="PYD303" s="59"/>
      <c r="PYE303" s="59"/>
      <c r="PYF303" s="59"/>
      <c r="PYG303" s="59"/>
      <c r="PYH303" s="59"/>
      <c r="PYI303" s="59"/>
      <c r="PYJ303" s="59"/>
      <c r="PYK303" s="59"/>
      <c r="PYL303" s="59"/>
      <c r="PYM303" s="59"/>
      <c r="PYN303" s="59"/>
      <c r="PYO303" s="59"/>
      <c r="PYP303" s="59"/>
      <c r="PYQ303" s="59"/>
      <c r="PYR303" s="59"/>
      <c r="PYS303" s="59"/>
      <c r="PYT303" s="59"/>
      <c r="PYU303" s="59"/>
      <c r="PYV303" s="59"/>
      <c r="PYW303" s="59"/>
      <c r="PYX303" s="59"/>
      <c r="PYY303" s="59"/>
      <c r="PYZ303" s="59"/>
      <c r="PZA303" s="59"/>
      <c r="PZB303" s="59"/>
      <c r="PZC303" s="59"/>
      <c r="PZD303" s="59"/>
      <c r="PZE303" s="59"/>
      <c r="PZF303" s="59"/>
      <c r="PZG303" s="59"/>
      <c r="PZH303" s="59"/>
      <c r="PZI303" s="59"/>
      <c r="PZJ303" s="59"/>
      <c r="PZK303" s="59"/>
      <c r="PZL303" s="59"/>
      <c r="PZM303" s="59"/>
      <c r="PZN303" s="59"/>
      <c r="PZO303" s="59"/>
      <c r="PZP303" s="59"/>
      <c r="PZQ303" s="59"/>
      <c r="PZR303" s="59"/>
      <c r="PZS303" s="59"/>
      <c r="PZT303" s="59"/>
      <c r="PZU303" s="59"/>
      <c r="PZV303" s="59"/>
      <c r="PZW303" s="59"/>
      <c r="PZX303" s="59"/>
      <c r="PZY303" s="59"/>
      <c r="PZZ303" s="59"/>
      <c r="QAA303" s="59"/>
      <c r="QAB303" s="59"/>
      <c r="QAC303" s="59"/>
      <c r="QAD303" s="59"/>
      <c r="QAE303" s="59"/>
      <c r="QAF303" s="59"/>
      <c r="QAG303" s="59"/>
      <c r="QAH303" s="59"/>
      <c r="QAI303" s="59"/>
      <c r="QAJ303" s="59"/>
      <c r="QAK303" s="59"/>
      <c r="QAL303" s="59"/>
      <c r="QAM303" s="59"/>
      <c r="QAN303" s="59"/>
      <c r="QAO303" s="59"/>
      <c r="QAP303" s="59"/>
      <c r="QAQ303" s="59"/>
      <c r="QAR303" s="59"/>
      <c r="QAS303" s="59"/>
      <c r="QAT303" s="59"/>
      <c r="QAU303" s="59"/>
      <c r="QAV303" s="59"/>
      <c r="QAW303" s="59"/>
      <c r="QAX303" s="59"/>
      <c r="QAY303" s="59"/>
      <c r="QAZ303" s="59"/>
      <c r="QBA303" s="59"/>
      <c r="QBB303" s="59"/>
      <c r="QBC303" s="59"/>
      <c r="QBD303" s="59"/>
      <c r="QBE303" s="59"/>
      <c r="QBF303" s="59"/>
      <c r="QBG303" s="59"/>
      <c r="QBH303" s="59"/>
      <c r="QBI303" s="59"/>
      <c r="QBJ303" s="59"/>
      <c r="QBK303" s="59"/>
      <c r="QBL303" s="59"/>
      <c r="QBM303" s="59"/>
      <c r="QBN303" s="59"/>
      <c r="QBO303" s="59"/>
      <c r="QBP303" s="59"/>
      <c r="QBQ303" s="59"/>
      <c r="QBR303" s="59"/>
      <c r="QBS303" s="59"/>
      <c r="QBT303" s="59"/>
      <c r="QBU303" s="59"/>
      <c r="QBV303" s="59"/>
      <c r="QBW303" s="59"/>
      <c r="QBX303" s="59"/>
      <c r="QBY303" s="59"/>
      <c r="QBZ303" s="59"/>
      <c r="QCA303" s="59"/>
      <c r="QCB303" s="59"/>
      <c r="QCC303" s="59"/>
      <c r="QCD303" s="59"/>
      <c r="QCE303" s="59"/>
      <c r="QCF303" s="59"/>
      <c r="QCG303" s="59"/>
      <c r="QCH303" s="59"/>
      <c r="QCI303" s="59"/>
      <c r="QCJ303" s="59"/>
      <c r="QCK303" s="59"/>
      <c r="QCL303" s="59"/>
      <c r="QCM303" s="59"/>
      <c r="QCN303" s="59"/>
      <c r="QCO303" s="59"/>
      <c r="QCP303" s="59"/>
      <c r="QCQ303" s="59"/>
      <c r="QCR303" s="59"/>
      <c r="QCS303" s="59"/>
      <c r="QCT303" s="59"/>
      <c r="QCU303" s="59"/>
      <c r="QCV303" s="59"/>
      <c r="QCW303" s="59"/>
      <c r="QCX303" s="59"/>
      <c r="QCY303" s="59"/>
      <c r="QCZ303" s="59"/>
      <c r="QDA303" s="59"/>
      <c r="QDB303" s="59"/>
      <c r="QDC303" s="59"/>
      <c r="QDD303" s="59"/>
      <c r="QDE303" s="59"/>
      <c r="QDF303" s="59"/>
      <c r="QDG303" s="59"/>
      <c r="QDH303" s="59"/>
      <c r="QDI303" s="59"/>
      <c r="QDJ303" s="59"/>
      <c r="QDK303" s="59"/>
      <c r="QDL303" s="59"/>
      <c r="QDM303" s="59"/>
      <c r="QDN303" s="59"/>
      <c r="QDO303" s="59"/>
      <c r="QDP303" s="59"/>
      <c r="QDQ303" s="59"/>
      <c r="QDR303" s="59"/>
      <c r="QDS303" s="59"/>
      <c r="QDT303" s="59"/>
      <c r="QDU303" s="59"/>
      <c r="QDV303" s="59"/>
      <c r="QDW303" s="59"/>
      <c r="QDX303" s="59"/>
      <c r="QDY303" s="59"/>
      <c r="QDZ303" s="59"/>
      <c r="QEA303" s="59"/>
      <c r="QEB303" s="59"/>
      <c r="QEC303" s="59"/>
      <c r="QED303" s="59"/>
      <c r="QEE303" s="59"/>
      <c r="QEF303" s="59"/>
      <c r="QEG303" s="59"/>
      <c r="QEH303" s="59"/>
      <c r="QEI303" s="59"/>
      <c r="QEJ303" s="59"/>
      <c r="QEK303" s="59"/>
      <c r="QEL303" s="59"/>
      <c r="QEM303" s="59"/>
      <c r="QEN303" s="59"/>
      <c r="QEO303" s="59"/>
      <c r="QEP303" s="59"/>
      <c r="QEQ303" s="59"/>
      <c r="QER303" s="59"/>
      <c r="QES303" s="59"/>
      <c r="QET303" s="59"/>
      <c r="QEU303" s="59"/>
      <c r="QEV303" s="59"/>
      <c r="QEW303" s="59"/>
      <c r="QEX303" s="59"/>
      <c r="QEY303" s="59"/>
      <c r="QEZ303" s="59"/>
      <c r="QFA303" s="59"/>
      <c r="QFB303" s="59"/>
      <c r="QFC303" s="59"/>
      <c r="QFD303" s="59"/>
      <c r="QFE303" s="59"/>
      <c r="QFF303" s="59"/>
      <c r="QFG303" s="59"/>
      <c r="QFH303" s="59"/>
      <c r="QFI303" s="59"/>
      <c r="QFJ303" s="59"/>
      <c r="QFK303" s="59"/>
      <c r="QFL303" s="59"/>
      <c r="QFM303" s="59"/>
      <c r="QFN303" s="59"/>
      <c r="QFO303" s="59"/>
      <c r="QFP303" s="59"/>
      <c r="QFQ303" s="59"/>
      <c r="QFR303" s="59"/>
      <c r="QFS303" s="59"/>
      <c r="QFT303" s="59"/>
      <c r="QFU303" s="59"/>
      <c r="QFV303" s="59"/>
      <c r="QFW303" s="59"/>
      <c r="QFX303" s="59"/>
      <c r="QFY303" s="59"/>
      <c r="QFZ303" s="59"/>
      <c r="QGA303" s="59"/>
      <c r="QGB303" s="59"/>
      <c r="QGC303" s="59"/>
      <c r="QGD303" s="59"/>
      <c r="QGE303" s="59"/>
      <c r="QGF303" s="59"/>
      <c r="QGG303" s="59"/>
      <c r="QGH303" s="59"/>
      <c r="QGI303" s="59"/>
      <c r="QGJ303" s="59"/>
      <c r="QGK303" s="59"/>
      <c r="QGL303" s="59"/>
      <c r="QGM303" s="59"/>
      <c r="QGN303" s="59"/>
      <c r="QGO303" s="59"/>
      <c r="QGP303" s="59"/>
      <c r="QGQ303" s="59"/>
      <c r="QGR303" s="59"/>
      <c r="QGS303" s="59"/>
      <c r="QGT303" s="59"/>
      <c r="QGU303" s="59"/>
      <c r="QGV303" s="59"/>
      <c r="QGW303" s="59"/>
      <c r="QGX303" s="59"/>
      <c r="QGY303" s="59"/>
      <c r="QGZ303" s="59"/>
      <c r="QHA303" s="59"/>
      <c r="QHB303" s="59"/>
      <c r="QHC303" s="59"/>
      <c r="QHD303" s="59"/>
      <c r="QHE303" s="59"/>
      <c r="QHF303" s="59"/>
      <c r="QHG303" s="59"/>
      <c r="QHH303" s="59"/>
      <c r="QHI303" s="59"/>
      <c r="QHJ303" s="59"/>
      <c r="QHK303" s="59"/>
      <c r="QHL303" s="59"/>
      <c r="QHM303" s="59"/>
      <c r="QHN303" s="59"/>
      <c r="QHO303" s="59"/>
      <c r="QHP303" s="59"/>
      <c r="QHQ303" s="59"/>
      <c r="QHR303" s="59"/>
      <c r="QHS303" s="59"/>
      <c r="QHT303" s="59"/>
      <c r="QHU303" s="59"/>
      <c r="QHV303" s="59"/>
      <c r="QHW303" s="59"/>
      <c r="QHX303" s="59"/>
      <c r="QHY303" s="59"/>
      <c r="QHZ303" s="59"/>
      <c r="QIA303" s="59"/>
      <c r="QIB303" s="59"/>
      <c r="QIC303" s="59"/>
      <c r="QID303" s="59"/>
      <c r="QIE303" s="59"/>
      <c r="QIF303" s="59"/>
      <c r="QIG303" s="59"/>
      <c r="QIH303" s="59"/>
      <c r="QII303" s="59"/>
      <c r="QIJ303" s="59"/>
      <c r="QIK303" s="59"/>
      <c r="QIL303" s="59"/>
      <c r="QIM303" s="59"/>
      <c r="QIN303" s="59"/>
      <c r="QIO303" s="59"/>
      <c r="QIP303" s="59"/>
      <c r="QIQ303" s="59"/>
      <c r="QIR303" s="59"/>
      <c r="QIS303" s="59"/>
      <c r="QIT303" s="59"/>
      <c r="QIU303" s="59"/>
      <c r="QIV303" s="59"/>
      <c r="QIW303" s="59"/>
      <c r="QIX303" s="59"/>
      <c r="QIY303" s="59"/>
      <c r="QIZ303" s="59"/>
      <c r="QJA303" s="59"/>
      <c r="QJB303" s="59"/>
      <c r="QJC303" s="59"/>
      <c r="QJD303" s="59"/>
      <c r="QJE303" s="59"/>
      <c r="QJF303" s="59"/>
      <c r="QJG303" s="59"/>
      <c r="QJH303" s="59"/>
      <c r="QJI303" s="59"/>
      <c r="QJJ303" s="59"/>
      <c r="QJK303" s="59"/>
      <c r="QJL303" s="59"/>
      <c r="QJM303" s="59"/>
      <c r="QJN303" s="59"/>
      <c r="QJO303" s="59"/>
      <c r="QJP303" s="59"/>
      <c r="QJQ303" s="59"/>
      <c r="QJR303" s="59"/>
      <c r="QJS303" s="59"/>
      <c r="QJT303" s="59"/>
      <c r="QJU303" s="59"/>
      <c r="QJV303" s="59"/>
      <c r="QJW303" s="59"/>
      <c r="QJX303" s="59"/>
      <c r="QJY303" s="59"/>
      <c r="QJZ303" s="59"/>
      <c r="QKA303" s="59"/>
      <c r="QKB303" s="59"/>
      <c r="QKC303" s="59"/>
      <c r="QKD303" s="59"/>
      <c r="QKE303" s="59"/>
      <c r="QKF303" s="59"/>
      <c r="QKG303" s="59"/>
      <c r="QKH303" s="59"/>
      <c r="QKI303" s="59"/>
      <c r="QKJ303" s="59"/>
      <c r="QKK303" s="59"/>
      <c r="QKL303" s="59"/>
      <c r="QKM303" s="59"/>
      <c r="QKN303" s="59"/>
      <c r="QKO303" s="59"/>
      <c r="QKP303" s="59"/>
      <c r="QKQ303" s="59"/>
      <c r="QKR303" s="59"/>
      <c r="QKS303" s="59"/>
      <c r="QKT303" s="59"/>
      <c r="QKU303" s="59"/>
      <c r="QKV303" s="59"/>
      <c r="QKW303" s="59"/>
      <c r="QKX303" s="59"/>
      <c r="QKY303" s="59"/>
      <c r="QKZ303" s="59"/>
      <c r="QLA303" s="59"/>
      <c r="QLB303" s="59"/>
      <c r="QLC303" s="59"/>
      <c r="QLD303" s="59"/>
      <c r="QLE303" s="59"/>
      <c r="QLF303" s="59"/>
      <c r="QLG303" s="59"/>
      <c r="QLH303" s="59"/>
      <c r="QLI303" s="59"/>
      <c r="QLJ303" s="59"/>
      <c r="QLK303" s="59"/>
      <c r="QLL303" s="59"/>
      <c r="QLM303" s="59"/>
      <c r="QLN303" s="59"/>
      <c r="QLO303" s="59"/>
      <c r="QLP303" s="59"/>
      <c r="QLQ303" s="59"/>
      <c r="QLR303" s="59"/>
      <c r="QLS303" s="59"/>
      <c r="QLT303" s="59"/>
      <c r="QLU303" s="59"/>
      <c r="QLV303" s="59"/>
      <c r="QLW303" s="59"/>
      <c r="QLX303" s="59"/>
      <c r="QLY303" s="59"/>
      <c r="QLZ303" s="59"/>
      <c r="QMA303" s="59"/>
      <c r="QMB303" s="59"/>
      <c r="QMC303" s="59"/>
      <c r="QMD303" s="59"/>
      <c r="QME303" s="59"/>
      <c r="QMF303" s="59"/>
      <c r="QMG303" s="59"/>
      <c r="QMH303" s="59"/>
      <c r="QMI303" s="59"/>
      <c r="QMJ303" s="59"/>
      <c r="QMK303" s="59"/>
      <c r="QML303" s="59"/>
      <c r="QMM303" s="59"/>
      <c r="QMN303" s="59"/>
      <c r="QMO303" s="59"/>
      <c r="QMP303" s="59"/>
      <c r="QMQ303" s="59"/>
      <c r="QMR303" s="59"/>
      <c r="QMS303" s="59"/>
      <c r="QMT303" s="59"/>
      <c r="QMU303" s="59"/>
      <c r="QMV303" s="59"/>
      <c r="QMW303" s="59"/>
      <c r="QMX303" s="59"/>
      <c r="QMY303" s="59"/>
      <c r="QMZ303" s="59"/>
      <c r="QNA303" s="59"/>
      <c r="QNB303" s="59"/>
      <c r="QNC303" s="59"/>
      <c r="QND303" s="59"/>
      <c r="QNE303" s="59"/>
      <c r="QNF303" s="59"/>
      <c r="QNG303" s="59"/>
      <c r="QNH303" s="59"/>
      <c r="QNI303" s="59"/>
      <c r="QNJ303" s="59"/>
      <c r="QNK303" s="59"/>
      <c r="QNL303" s="59"/>
      <c r="QNM303" s="59"/>
      <c r="QNN303" s="59"/>
      <c r="QNO303" s="59"/>
      <c r="QNP303" s="59"/>
      <c r="QNQ303" s="59"/>
      <c r="QNR303" s="59"/>
      <c r="QNS303" s="59"/>
      <c r="QNT303" s="59"/>
      <c r="QNU303" s="59"/>
      <c r="QNV303" s="59"/>
      <c r="QNW303" s="59"/>
      <c r="QNX303" s="59"/>
      <c r="QNY303" s="59"/>
      <c r="QNZ303" s="59"/>
      <c r="QOA303" s="59"/>
      <c r="QOB303" s="59"/>
      <c r="QOC303" s="59"/>
      <c r="QOD303" s="59"/>
      <c r="QOE303" s="59"/>
      <c r="QOF303" s="59"/>
      <c r="QOG303" s="59"/>
      <c r="QOH303" s="59"/>
      <c r="QOI303" s="59"/>
      <c r="QOJ303" s="59"/>
      <c r="QOK303" s="59"/>
      <c r="QOL303" s="59"/>
      <c r="QOM303" s="59"/>
      <c r="QON303" s="59"/>
      <c r="QOO303" s="59"/>
      <c r="QOP303" s="59"/>
      <c r="QOQ303" s="59"/>
      <c r="QOR303" s="59"/>
      <c r="QOS303" s="59"/>
      <c r="QOT303" s="59"/>
      <c r="QOU303" s="59"/>
      <c r="QOV303" s="59"/>
      <c r="QOW303" s="59"/>
      <c r="QOX303" s="59"/>
      <c r="QOY303" s="59"/>
      <c r="QOZ303" s="59"/>
      <c r="QPA303" s="59"/>
      <c r="QPB303" s="59"/>
      <c r="QPC303" s="59"/>
      <c r="QPD303" s="59"/>
      <c r="QPE303" s="59"/>
      <c r="QPF303" s="59"/>
      <c r="QPG303" s="59"/>
      <c r="QPH303" s="59"/>
      <c r="QPI303" s="59"/>
      <c r="QPJ303" s="59"/>
      <c r="QPK303" s="59"/>
      <c r="QPL303" s="59"/>
      <c r="QPM303" s="59"/>
      <c r="QPN303" s="59"/>
      <c r="QPO303" s="59"/>
      <c r="QPP303" s="59"/>
      <c r="QPQ303" s="59"/>
      <c r="QPR303" s="59"/>
      <c r="QPS303" s="59"/>
      <c r="QPT303" s="59"/>
      <c r="QPU303" s="59"/>
      <c r="QPV303" s="59"/>
      <c r="QPW303" s="59"/>
      <c r="QPX303" s="59"/>
      <c r="QPY303" s="59"/>
      <c r="QPZ303" s="59"/>
      <c r="QQA303" s="59"/>
      <c r="QQB303" s="59"/>
      <c r="QQC303" s="59"/>
      <c r="QQD303" s="59"/>
      <c r="QQE303" s="59"/>
      <c r="QQF303" s="59"/>
      <c r="QQG303" s="59"/>
      <c r="QQH303" s="59"/>
      <c r="QQI303" s="59"/>
      <c r="QQJ303" s="59"/>
      <c r="QQK303" s="59"/>
      <c r="QQL303" s="59"/>
      <c r="QQM303" s="59"/>
      <c r="QQN303" s="59"/>
      <c r="QQO303" s="59"/>
      <c r="QQP303" s="59"/>
      <c r="QQQ303" s="59"/>
      <c r="QQR303" s="59"/>
      <c r="QQS303" s="59"/>
      <c r="QQT303" s="59"/>
      <c r="QQU303" s="59"/>
      <c r="QQV303" s="59"/>
      <c r="QQW303" s="59"/>
      <c r="QQX303" s="59"/>
      <c r="QQY303" s="59"/>
      <c r="QQZ303" s="59"/>
      <c r="QRA303" s="59"/>
      <c r="QRB303" s="59"/>
      <c r="QRC303" s="59"/>
      <c r="QRD303" s="59"/>
      <c r="QRE303" s="59"/>
      <c r="QRF303" s="59"/>
      <c r="QRG303" s="59"/>
      <c r="QRH303" s="59"/>
      <c r="QRI303" s="59"/>
      <c r="QRJ303" s="59"/>
      <c r="QRK303" s="59"/>
      <c r="QRL303" s="59"/>
      <c r="QRM303" s="59"/>
      <c r="QRN303" s="59"/>
      <c r="QRO303" s="59"/>
      <c r="QRP303" s="59"/>
      <c r="QRQ303" s="59"/>
      <c r="QRR303" s="59"/>
      <c r="QRS303" s="59"/>
      <c r="QRT303" s="59"/>
      <c r="QRU303" s="59"/>
      <c r="QRV303" s="59"/>
      <c r="QRW303" s="59"/>
      <c r="QRX303" s="59"/>
      <c r="QRY303" s="59"/>
      <c r="QRZ303" s="59"/>
      <c r="QSA303" s="59"/>
      <c r="QSB303" s="59"/>
      <c r="QSC303" s="59"/>
      <c r="QSD303" s="59"/>
      <c r="QSE303" s="59"/>
      <c r="QSF303" s="59"/>
      <c r="QSG303" s="59"/>
      <c r="QSH303" s="59"/>
      <c r="QSI303" s="59"/>
      <c r="QSJ303" s="59"/>
      <c r="QSK303" s="59"/>
      <c r="QSL303" s="59"/>
      <c r="QSM303" s="59"/>
      <c r="QSN303" s="59"/>
      <c r="QSO303" s="59"/>
      <c r="QSP303" s="59"/>
      <c r="QSQ303" s="59"/>
      <c r="QSR303" s="59"/>
      <c r="QSS303" s="59"/>
      <c r="QST303" s="59"/>
      <c r="QSU303" s="59"/>
      <c r="QSV303" s="59"/>
      <c r="QSW303" s="59"/>
      <c r="QSX303" s="59"/>
      <c r="QSY303" s="59"/>
      <c r="QSZ303" s="59"/>
      <c r="QTA303" s="59"/>
      <c r="QTB303" s="59"/>
      <c r="QTC303" s="59"/>
      <c r="QTD303" s="59"/>
      <c r="QTE303" s="59"/>
      <c r="QTF303" s="59"/>
      <c r="QTG303" s="59"/>
      <c r="QTH303" s="59"/>
      <c r="QTI303" s="59"/>
      <c r="QTJ303" s="59"/>
      <c r="QTK303" s="59"/>
      <c r="QTL303" s="59"/>
      <c r="QTM303" s="59"/>
      <c r="QTN303" s="59"/>
      <c r="QTO303" s="59"/>
      <c r="QTP303" s="59"/>
      <c r="QTQ303" s="59"/>
      <c r="QTR303" s="59"/>
      <c r="QTS303" s="59"/>
      <c r="QTT303" s="59"/>
      <c r="QTU303" s="59"/>
      <c r="QTV303" s="59"/>
      <c r="QTW303" s="59"/>
      <c r="QTX303" s="59"/>
      <c r="QTY303" s="59"/>
      <c r="QTZ303" s="59"/>
      <c r="QUA303" s="59"/>
      <c r="QUB303" s="59"/>
      <c r="QUC303" s="59"/>
      <c r="QUD303" s="59"/>
      <c r="QUE303" s="59"/>
      <c r="QUF303" s="59"/>
      <c r="QUG303" s="59"/>
      <c r="QUH303" s="59"/>
      <c r="QUI303" s="59"/>
      <c r="QUJ303" s="59"/>
      <c r="QUK303" s="59"/>
      <c r="QUL303" s="59"/>
      <c r="QUM303" s="59"/>
      <c r="QUN303" s="59"/>
      <c r="QUO303" s="59"/>
      <c r="QUP303" s="59"/>
      <c r="QUQ303" s="59"/>
      <c r="QUR303" s="59"/>
      <c r="QUS303" s="59"/>
      <c r="QUT303" s="59"/>
      <c r="QUU303" s="59"/>
      <c r="QUV303" s="59"/>
      <c r="QUW303" s="59"/>
      <c r="QUX303" s="59"/>
      <c r="QUY303" s="59"/>
      <c r="QUZ303" s="59"/>
      <c r="QVA303" s="59"/>
      <c r="QVB303" s="59"/>
      <c r="QVC303" s="59"/>
      <c r="QVD303" s="59"/>
      <c r="QVE303" s="59"/>
      <c r="QVF303" s="59"/>
      <c r="QVG303" s="59"/>
      <c r="QVH303" s="59"/>
      <c r="QVI303" s="59"/>
      <c r="QVJ303" s="59"/>
      <c r="QVK303" s="59"/>
      <c r="QVL303" s="59"/>
      <c r="QVM303" s="59"/>
      <c r="QVN303" s="59"/>
      <c r="QVO303" s="59"/>
      <c r="QVP303" s="59"/>
      <c r="QVQ303" s="59"/>
      <c r="QVR303" s="59"/>
      <c r="QVS303" s="59"/>
      <c r="QVT303" s="59"/>
      <c r="QVU303" s="59"/>
      <c r="QVV303" s="59"/>
      <c r="QVW303" s="59"/>
      <c r="QVX303" s="59"/>
      <c r="QVY303" s="59"/>
      <c r="QVZ303" s="59"/>
      <c r="QWA303" s="59"/>
      <c r="QWB303" s="59"/>
      <c r="QWC303" s="59"/>
      <c r="QWD303" s="59"/>
      <c r="QWE303" s="59"/>
      <c r="QWF303" s="59"/>
      <c r="QWG303" s="59"/>
      <c r="QWH303" s="59"/>
      <c r="QWI303" s="59"/>
      <c r="QWJ303" s="59"/>
      <c r="QWK303" s="59"/>
      <c r="QWL303" s="59"/>
      <c r="QWM303" s="59"/>
      <c r="QWN303" s="59"/>
      <c r="QWO303" s="59"/>
      <c r="QWP303" s="59"/>
      <c r="QWQ303" s="59"/>
      <c r="QWR303" s="59"/>
      <c r="QWS303" s="59"/>
      <c r="QWT303" s="59"/>
      <c r="QWU303" s="59"/>
      <c r="QWV303" s="59"/>
      <c r="QWW303" s="59"/>
      <c r="QWX303" s="59"/>
      <c r="QWY303" s="59"/>
      <c r="QWZ303" s="59"/>
      <c r="QXA303" s="59"/>
      <c r="QXB303" s="59"/>
      <c r="QXC303" s="59"/>
      <c r="QXD303" s="59"/>
      <c r="QXE303" s="59"/>
      <c r="QXF303" s="59"/>
      <c r="QXG303" s="59"/>
      <c r="QXH303" s="59"/>
      <c r="QXI303" s="59"/>
      <c r="QXJ303" s="59"/>
      <c r="QXK303" s="59"/>
      <c r="QXL303" s="59"/>
      <c r="QXM303" s="59"/>
      <c r="QXN303" s="59"/>
      <c r="QXO303" s="59"/>
      <c r="QXP303" s="59"/>
      <c r="QXQ303" s="59"/>
      <c r="QXR303" s="59"/>
      <c r="QXS303" s="59"/>
      <c r="QXT303" s="59"/>
      <c r="QXU303" s="59"/>
      <c r="QXV303" s="59"/>
      <c r="QXW303" s="59"/>
      <c r="QXX303" s="59"/>
      <c r="QXY303" s="59"/>
      <c r="QXZ303" s="59"/>
      <c r="QYA303" s="59"/>
      <c r="QYB303" s="59"/>
      <c r="QYC303" s="59"/>
      <c r="QYD303" s="59"/>
      <c r="QYE303" s="59"/>
      <c r="QYF303" s="59"/>
      <c r="QYG303" s="59"/>
      <c r="QYH303" s="59"/>
      <c r="QYI303" s="59"/>
      <c r="QYJ303" s="59"/>
      <c r="QYK303" s="59"/>
      <c r="QYL303" s="59"/>
      <c r="QYM303" s="59"/>
      <c r="QYN303" s="59"/>
      <c r="QYO303" s="59"/>
      <c r="QYP303" s="59"/>
      <c r="QYQ303" s="59"/>
      <c r="QYR303" s="59"/>
      <c r="QYS303" s="59"/>
      <c r="QYT303" s="59"/>
      <c r="QYU303" s="59"/>
      <c r="QYV303" s="59"/>
      <c r="QYW303" s="59"/>
      <c r="QYX303" s="59"/>
      <c r="QYY303" s="59"/>
      <c r="QYZ303" s="59"/>
      <c r="QZA303" s="59"/>
      <c r="QZB303" s="59"/>
      <c r="QZC303" s="59"/>
      <c r="QZD303" s="59"/>
      <c r="QZE303" s="59"/>
      <c r="QZF303" s="59"/>
      <c r="QZG303" s="59"/>
      <c r="QZH303" s="59"/>
      <c r="QZI303" s="59"/>
      <c r="QZJ303" s="59"/>
      <c r="QZK303" s="59"/>
      <c r="QZL303" s="59"/>
      <c r="QZM303" s="59"/>
      <c r="QZN303" s="59"/>
      <c r="QZO303" s="59"/>
      <c r="QZP303" s="59"/>
      <c r="QZQ303" s="59"/>
      <c r="QZR303" s="59"/>
      <c r="QZS303" s="59"/>
      <c r="QZT303" s="59"/>
      <c r="QZU303" s="59"/>
      <c r="QZV303" s="59"/>
      <c r="QZW303" s="59"/>
      <c r="QZX303" s="59"/>
      <c r="QZY303" s="59"/>
      <c r="QZZ303" s="59"/>
      <c r="RAA303" s="59"/>
      <c r="RAB303" s="59"/>
      <c r="RAC303" s="59"/>
      <c r="RAD303" s="59"/>
      <c r="RAE303" s="59"/>
      <c r="RAF303" s="59"/>
      <c r="RAG303" s="59"/>
      <c r="RAH303" s="59"/>
      <c r="RAI303" s="59"/>
      <c r="RAJ303" s="59"/>
      <c r="RAK303" s="59"/>
      <c r="RAL303" s="59"/>
      <c r="RAM303" s="59"/>
      <c r="RAN303" s="59"/>
      <c r="RAO303" s="59"/>
      <c r="RAP303" s="59"/>
      <c r="RAQ303" s="59"/>
      <c r="RAR303" s="59"/>
      <c r="RAS303" s="59"/>
      <c r="RAT303" s="59"/>
      <c r="RAU303" s="59"/>
      <c r="RAV303" s="59"/>
      <c r="RAW303" s="59"/>
      <c r="RAX303" s="59"/>
      <c r="RAY303" s="59"/>
      <c r="RAZ303" s="59"/>
      <c r="RBA303" s="59"/>
      <c r="RBB303" s="59"/>
      <c r="RBC303" s="59"/>
      <c r="RBD303" s="59"/>
      <c r="RBE303" s="59"/>
      <c r="RBF303" s="59"/>
      <c r="RBG303" s="59"/>
      <c r="RBH303" s="59"/>
      <c r="RBI303" s="59"/>
      <c r="RBJ303" s="59"/>
      <c r="RBK303" s="59"/>
      <c r="RBL303" s="59"/>
      <c r="RBM303" s="59"/>
      <c r="RBN303" s="59"/>
      <c r="RBO303" s="59"/>
      <c r="RBP303" s="59"/>
      <c r="RBQ303" s="59"/>
      <c r="RBR303" s="59"/>
      <c r="RBS303" s="59"/>
      <c r="RBT303" s="59"/>
      <c r="RBU303" s="59"/>
      <c r="RBV303" s="59"/>
      <c r="RBW303" s="59"/>
      <c r="RBX303" s="59"/>
      <c r="RBY303" s="59"/>
      <c r="RBZ303" s="59"/>
      <c r="RCA303" s="59"/>
      <c r="RCB303" s="59"/>
      <c r="RCC303" s="59"/>
      <c r="RCD303" s="59"/>
      <c r="RCE303" s="59"/>
      <c r="RCF303" s="59"/>
      <c r="RCG303" s="59"/>
      <c r="RCH303" s="59"/>
      <c r="RCI303" s="59"/>
      <c r="RCJ303" s="59"/>
      <c r="RCK303" s="59"/>
      <c r="RCL303" s="59"/>
      <c r="RCM303" s="59"/>
      <c r="RCN303" s="59"/>
      <c r="RCO303" s="59"/>
      <c r="RCP303" s="59"/>
      <c r="RCQ303" s="59"/>
      <c r="RCR303" s="59"/>
      <c r="RCS303" s="59"/>
      <c r="RCT303" s="59"/>
      <c r="RCU303" s="59"/>
      <c r="RCV303" s="59"/>
      <c r="RCW303" s="59"/>
      <c r="RCX303" s="59"/>
      <c r="RCY303" s="59"/>
      <c r="RCZ303" s="59"/>
      <c r="RDA303" s="59"/>
      <c r="RDB303" s="59"/>
      <c r="RDC303" s="59"/>
      <c r="RDD303" s="59"/>
      <c r="RDE303" s="59"/>
      <c r="RDF303" s="59"/>
      <c r="RDG303" s="59"/>
      <c r="RDH303" s="59"/>
      <c r="RDI303" s="59"/>
      <c r="RDJ303" s="59"/>
      <c r="RDK303" s="59"/>
      <c r="RDL303" s="59"/>
      <c r="RDM303" s="59"/>
      <c r="RDN303" s="59"/>
      <c r="RDO303" s="59"/>
      <c r="RDP303" s="59"/>
      <c r="RDQ303" s="59"/>
      <c r="RDR303" s="59"/>
      <c r="RDS303" s="59"/>
      <c r="RDT303" s="59"/>
      <c r="RDU303" s="59"/>
      <c r="RDV303" s="59"/>
      <c r="RDW303" s="59"/>
      <c r="RDX303" s="59"/>
      <c r="RDY303" s="59"/>
      <c r="RDZ303" s="59"/>
      <c r="REA303" s="59"/>
      <c r="REB303" s="59"/>
      <c r="REC303" s="59"/>
      <c r="RED303" s="59"/>
      <c r="REE303" s="59"/>
      <c r="REF303" s="59"/>
      <c r="REG303" s="59"/>
      <c r="REH303" s="59"/>
      <c r="REI303" s="59"/>
      <c r="REJ303" s="59"/>
      <c r="REK303" s="59"/>
      <c r="REL303" s="59"/>
      <c r="REM303" s="59"/>
      <c r="REN303" s="59"/>
      <c r="REO303" s="59"/>
      <c r="REP303" s="59"/>
      <c r="REQ303" s="59"/>
      <c r="RER303" s="59"/>
      <c r="RES303" s="59"/>
      <c r="RET303" s="59"/>
      <c r="REU303" s="59"/>
      <c r="REV303" s="59"/>
      <c r="REW303" s="59"/>
      <c r="REX303" s="59"/>
      <c r="REY303" s="59"/>
      <c r="REZ303" s="59"/>
      <c r="RFA303" s="59"/>
      <c r="RFB303" s="59"/>
      <c r="RFC303" s="59"/>
      <c r="RFD303" s="59"/>
      <c r="RFE303" s="59"/>
      <c r="RFF303" s="59"/>
      <c r="RFG303" s="59"/>
      <c r="RFH303" s="59"/>
      <c r="RFI303" s="59"/>
      <c r="RFJ303" s="59"/>
      <c r="RFK303" s="59"/>
      <c r="RFL303" s="59"/>
      <c r="RFM303" s="59"/>
      <c r="RFN303" s="59"/>
      <c r="RFO303" s="59"/>
      <c r="RFP303" s="59"/>
      <c r="RFQ303" s="59"/>
      <c r="RFR303" s="59"/>
      <c r="RFS303" s="59"/>
      <c r="RFT303" s="59"/>
      <c r="RFU303" s="59"/>
      <c r="RFV303" s="59"/>
      <c r="RFW303" s="59"/>
      <c r="RFX303" s="59"/>
      <c r="RFY303" s="59"/>
      <c r="RFZ303" s="59"/>
      <c r="RGA303" s="59"/>
      <c r="RGB303" s="59"/>
      <c r="RGC303" s="59"/>
      <c r="RGD303" s="59"/>
      <c r="RGE303" s="59"/>
      <c r="RGF303" s="59"/>
      <c r="RGG303" s="59"/>
      <c r="RGH303" s="59"/>
      <c r="RGI303" s="59"/>
      <c r="RGJ303" s="59"/>
      <c r="RGK303" s="59"/>
      <c r="RGL303" s="59"/>
      <c r="RGM303" s="59"/>
      <c r="RGN303" s="59"/>
      <c r="RGO303" s="59"/>
      <c r="RGP303" s="59"/>
      <c r="RGQ303" s="59"/>
      <c r="RGR303" s="59"/>
      <c r="RGS303" s="59"/>
      <c r="RGT303" s="59"/>
      <c r="RGU303" s="59"/>
      <c r="RGV303" s="59"/>
      <c r="RGW303" s="59"/>
      <c r="RGX303" s="59"/>
      <c r="RGY303" s="59"/>
      <c r="RGZ303" s="59"/>
      <c r="RHA303" s="59"/>
      <c r="RHB303" s="59"/>
      <c r="RHC303" s="59"/>
      <c r="RHD303" s="59"/>
      <c r="RHE303" s="59"/>
      <c r="RHF303" s="59"/>
      <c r="RHG303" s="59"/>
      <c r="RHH303" s="59"/>
      <c r="RHI303" s="59"/>
      <c r="RHJ303" s="59"/>
      <c r="RHK303" s="59"/>
      <c r="RHL303" s="59"/>
      <c r="RHM303" s="59"/>
      <c r="RHN303" s="59"/>
      <c r="RHO303" s="59"/>
      <c r="RHP303" s="59"/>
      <c r="RHQ303" s="59"/>
      <c r="RHR303" s="59"/>
      <c r="RHS303" s="59"/>
      <c r="RHT303" s="59"/>
      <c r="RHU303" s="59"/>
      <c r="RHV303" s="59"/>
      <c r="RHW303" s="59"/>
      <c r="RHX303" s="59"/>
      <c r="RHY303" s="59"/>
      <c r="RHZ303" s="59"/>
      <c r="RIA303" s="59"/>
      <c r="RIB303" s="59"/>
      <c r="RIC303" s="59"/>
      <c r="RID303" s="59"/>
      <c r="RIE303" s="59"/>
      <c r="RIF303" s="59"/>
      <c r="RIG303" s="59"/>
      <c r="RIH303" s="59"/>
      <c r="RII303" s="59"/>
      <c r="RIJ303" s="59"/>
      <c r="RIK303" s="59"/>
      <c r="RIL303" s="59"/>
      <c r="RIM303" s="59"/>
      <c r="RIN303" s="59"/>
      <c r="RIO303" s="59"/>
      <c r="RIP303" s="59"/>
      <c r="RIQ303" s="59"/>
      <c r="RIR303" s="59"/>
      <c r="RIS303" s="59"/>
      <c r="RIT303" s="59"/>
      <c r="RIU303" s="59"/>
      <c r="RIV303" s="59"/>
      <c r="RIW303" s="59"/>
      <c r="RIX303" s="59"/>
      <c r="RIY303" s="59"/>
      <c r="RIZ303" s="59"/>
      <c r="RJA303" s="59"/>
      <c r="RJB303" s="59"/>
      <c r="RJC303" s="59"/>
      <c r="RJD303" s="59"/>
      <c r="RJE303" s="59"/>
      <c r="RJF303" s="59"/>
      <c r="RJG303" s="59"/>
      <c r="RJH303" s="59"/>
      <c r="RJI303" s="59"/>
      <c r="RJJ303" s="59"/>
      <c r="RJK303" s="59"/>
      <c r="RJL303" s="59"/>
      <c r="RJM303" s="59"/>
      <c r="RJN303" s="59"/>
      <c r="RJO303" s="59"/>
      <c r="RJP303" s="59"/>
      <c r="RJQ303" s="59"/>
      <c r="RJR303" s="59"/>
      <c r="RJS303" s="59"/>
      <c r="RJT303" s="59"/>
      <c r="RJU303" s="59"/>
      <c r="RJV303" s="59"/>
      <c r="RJW303" s="59"/>
      <c r="RJX303" s="59"/>
      <c r="RJY303" s="59"/>
      <c r="RJZ303" s="59"/>
      <c r="RKA303" s="59"/>
      <c r="RKB303" s="59"/>
      <c r="RKC303" s="59"/>
      <c r="RKD303" s="59"/>
      <c r="RKE303" s="59"/>
      <c r="RKF303" s="59"/>
      <c r="RKG303" s="59"/>
      <c r="RKH303" s="59"/>
      <c r="RKI303" s="59"/>
      <c r="RKJ303" s="59"/>
      <c r="RKK303" s="59"/>
      <c r="RKL303" s="59"/>
      <c r="RKM303" s="59"/>
      <c r="RKN303" s="59"/>
      <c r="RKO303" s="59"/>
      <c r="RKP303" s="59"/>
      <c r="RKQ303" s="59"/>
      <c r="RKR303" s="59"/>
      <c r="RKS303" s="59"/>
      <c r="RKT303" s="59"/>
      <c r="RKU303" s="59"/>
      <c r="RKV303" s="59"/>
      <c r="RKW303" s="59"/>
      <c r="RKX303" s="59"/>
      <c r="RKY303" s="59"/>
      <c r="RKZ303" s="59"/>
      <c r="RLA303" s="59"/>
      <c r="RLB303" s="59"/>
      <c r="RLC303" s="59"/>
      <c r="RLD303" s="59"/>
      <c r="RLE303" s="59"/>
      <c r="RLF303" s="59"/>
      <c r="RLG303" s="59"/>
      <c r="RLH303" s="59"/>
      <c r="RLI303" s="59"/>
      <c r="RLJ303" s="59"/>
      <c r="RLK303" s="59"/>
      <c r="RLL303" s="59"/>
      <c r="RLM303" s="59"/>
      <c r="RLN303" s="59"/>
      <c r="RLO303" s="59"/>
      <c r="RLP303" s="59"/>
      <c r="RLQ303" s="59"/>
      <c r="RLR303" s="59"/>
      <c r="RLS303" s="59"/>
      <c r="RLT303" s="59"/>
      <c r="RLU303" s="59"/>
      <c r="RLV303" s="59"/>
      <c r="RLW303" s="59"/>
      <c r="RLX303" s="59"/>
      <c r="RLY303" s="59"/>
      <c r="RLZ303" s="59"/>
      <c r="RMA303" s="59"/>
      <c r="RMB303" s="59"/>
      <c r="RMC303" s="59"/>
      <c r="RMD303" s="59"/>
      <c r="RME303" s="59"/>
      <c r="RMF303" s="59"/>
      <c r="RMG303" s="59"/>
      <c r="RMH303" s="59"/>
      <c r="RMI303" s="59"/>
      <c r="RMJ303" s="59"/>
      <c r="RMK303" s="59"/>
      <c r="RML303" s="59"/>
      <c r="RMM303" s="59"/>
      <c r="RMN303" s="59"/>
      <c r="RMO303" s="59"/>
      <c r="RMP303" s="59"/>
      <c r="RMQ303" s="59"/>
      <c r="RMR303" s="59"/>
      <c r="RMS303" s="59"/>
      <c r="RMT303" s="59"/>
      <c r="RMU303" s="59"/>
      <c r="RMV303" s="59"/>
      <c r="RMW303" s="59"/>
      <c r="RMX303" s="59"/>
      <c r="RMY303" s="59"/>
      <c r="RMZ303" s="59"/>
      <c r="RNA303" s="59"/>
      <c r="RNB303" s="59"/>
      <c r="RNC303" s="59"/>
      <c r="RND303" s="59"/>
      <c r="RNE303" s="59"/>
      <c r="RNF303" s="59"/>
      <c r="RNG303" s="59"/>
      <c r="RNH303" s="59"/>
      <c r="RNI303" s="59"/>
      <c r="RNJ303" s="59"/>
      <c r="RNK303" s="59"/>
      <c r="RNL303" s="59"/>
      <c r="RNM303" s="59"/>
      <c r="RNN303" s="59"/>
      <c r="RNO303" s="59"/>
      <c r="RNP303" s="59"/>
      <c r="RNQ303" s="59"/>
      <c r="RNR303" s="59"/>
      <c r="RNS303" s="59"/>
      <c r="RNT303" s="59"/>
      <c r="RNU303" s="59"/>
      <c r="RNV303" s="59"/>
      <c r="RNW303" s="59"/>
      <c r="RNX303" s="59"/>
      <c r="RNY303" s="59"/>
      <c r="RNZ303" s="59"/>
      <c r="ROA303" s="59"/>
      <c r="ROB303" s="59"/>
      <c r="ROC303" s="59"/>
      <c r="ROD303" s="59"/>
      <c r="ROE303" s="59"/>
      <c r="ROF303" s="59"/>
      <c r="ROG303" s="59"/>
      <c r="ROH303" s="59"/>
      <c r="ROI303" s="59"/>
      <c r="ROJ303" s="59"/>
      <c r="ROK303" s="59"/>
      <c r="ROL303" s="59"/>
      <c r="ROM303" s="59"/>
      <c r="RON303" s="59"/>
      <c r="ROO303" s="59"/>
      <c r="ROP303" s="59"/>
      <c r="ROQ303" s="59"/>
      <c r="ROR303" s="59"/>
      <c r="ROS303" s="59"/>
      <c r="ROT303" s="59"/>
      <c r="ROU303" s="59"/>
      <c r="ROV303" s="59"/>
      <c r="ROW303" s="59"/>
      <c r="ROX303" s="59"/>
      <c r="ROY303" s="59"/>
      <c r="ROZ303" s="59"/>
      <c r="RPA303" s="59"/>
      <c r="RPB303" s="59"/>
      <c r="RPC303" s="59"/>
      <c r="RPD303" s="59"/>
      <c r="RPE303" s="59"/>
      <c r="RPF303" s="59"/>
      <c r="RPG303" s="59"/>
      <c r="RPH303" s="59"/>
      <c r="RPI303" s="59"/>
      <c r="RPJ303" s="59"/>
      <c r="RPK303" s="59"/>
      <c r="RPL303" s="59"/>
      <c r="RPM303" s="59"/>
      <c r="RPN303" s="59"/>
      <c r="RPO303" s="59"/>
      <c r="RPP303" s="59"/>
      <c r="RPQ303" s="59"/>
      <c r="RPR303" s="59"/>
      <c r="RPS303" s="59"/>
      <c r="RPT303" s="59"/>
      <c r="RPU303" s="59"/>
      <c r="RPV303" s="59"/>
      <c r="RPW303" s="59"/>
      <c r="RPX303" s="59"/>
      <c r="RPY303" s="59"/>
      <c r="RPZ303" s="59"/>
      <c r="RQA303" s="59"/>
      <c r="RQB303" s="59"/>
      <c r="RQC303" s="59"/>
      <c r="RQD303" s="59"/>
      <c r="RQE303" s="59"/>
      <c r="RQF303" s="59"/>
      <c r="RQG303" s="59"/>
      <c r="RQH303" s="59"/>
      <c r="RQI303" s="59"/>
      <c r="RQJ303" s="59"/>
      <c r="RQK303" s="59"/>
      <c r="RQL303" s="59"/>
      <c r="RQM303" s="59"/>
      <c r="RQN303" s="59"/>
      <c r="RQO303" s="59"/>
      <c r="RQP303" s="59"/>
      <c r="RQQ303" s="59"/>
      <c r="RQR303" s="59"/>
      <c r="RQS303" s="59"/>
      <c r="RQT303" s="59"/>
      <c r="RQU303" s="59"/>
      <c r="RQV303" s="59"/>
      <c r="RQW303" s="59"/>
      <c r="RQX303" s="59"/>
      <c r="RQY303" s="59"/>
      <c r="RQZ303" s="59"/>
      <c r="RRA303" s="59"/>
      <c r="RRB303" s="59"/>
      <c r="RRC303" s="59"/>
      <c r="RRD303" s="59"/>
      <c r="RRE303" s="59"/>
      <c r="RRF303" s="59"/>
      <c r="RRG303" s="59"/>
      <c r="RRH303" s="59"/>
      <c r="RRI303" s="59"/>
      <c r="RRJ303" s="59"/>
      <c r="RRK303" s="59"/>
      <c r="RRL303" s="59"/>
      <c r="RRM303" s="59"/>
      <c r="RRN303" s="59"/>
      <c r="RRO303" s="59"/>
      <c r="RRP303" s="59"/>
      <c r="RRQ303" s="59"/>
      <c r="RRR303" s="59"/>
      <c r="RRS303" s="59"/>
      <c r="RRT303" s="59"/>
      <c r="RRU303" s="59"/>
      <c r="RRV303" s="59"/>
      <c r="RRW303" s="59"/>
      <c r="RRX303" s="59"/>
      <c r="RRY303" s="59"/>
      <c r="RRZ303" s="59"/>
      <c r="RSA303" s="59"/>
      <c r="RSB303" s="59"/>
      <c r="RSC303" s="59"/>
      <c r="RSD303" s="59"/>
      <c r="RSE303" s="59"/>
      <c r="RSF303" s="59"/>
      <c r="RSG303" s="59"/>
      <c r="RSH303" s="59"/>
      <c r="RSI303" s="59"/>
      <c r="RSJ303" s="59"/>
      <c r="RSK303" s="59"/>
      <c r="RSL303" s="59"/>
      <c r="RSM303" s="59"/>
      <c r="RSN303" s="59"/>
      <c r="RSO303" s="59"/>
      <c r="RSP303" s="59"/>
      <c r="RSQ303" s="59"/>
      <c r="RSR303" s="59"/>
      <c r="RSS303" s="59"/>
      <c r="RST303" s="59"/>
      <c r="RSU303" s="59"/>
      <c r="RSV303" s="59"/>
      <c r="RSW303" s="59"/>
      <c r="RSX303" s="59"/>
      <c r="RSY303" s="59"/>
      <c r="RSZ303" s="59"/>
      <c r="RTA303" s="59"/>
      <c r="RTB303" s="59"/>
      <c r="RTC303" s="59"/>
      <c r="RTD303" s="59"/>
      <c r="RTE303" s="59"/>
      <c r="RTF303" s="59"/>
      <c r="RTG303" s="59"/>
      <c r="RTH303" s="59"/>
      <c r="RTI303" s="59"/>
      <c r="RTJ303" s="59"/>
      <c r="RTK303" s="59"/>
      <c r="RTL303" s="59"/>
      <c r="RTM303" s="59"/>
      <c r="RTN303" s="59"/>
      <c r="RTO303" s="59"/>
      <c r="RTP303" s="59"/>
      <c r="RTQ303" s="59"/>
      <c r="RTR303" s="59"/>
      <c r="RTS303" s="59"/>
      <c r="RTT303" s="59"/>
      <c r="RTU303" s="59"/>
      <c r="RTV303" s="59"/>
      <c r="RTW303" s="59"/>
      <c r="RTX303" s="59"/>
      <c r="RTY303" s="59"/>
      <c r="RTZ303" s="59"/>
      <c r="RUA303" s="59"/>
      <c r="RUB303" s="59"/>
      <c r="RUC303" s="59"/>
      <c r="RUD303" s="59"/>
      <c r="RUE303" s="59"/>
      <c r="RUF303" s="59"/>
      <c r="RUG303" s="59"/>
      <c r="RUH303" s="59"/>
      <c r="RUI303" s="59"/>
      <c r="RUJ303" s="59"/>
      <c r="RUK303" s="59"/>
      <c r="RUL303" s="59"/>
      <c r="RUM303" s="59"/>
      <c r="RUN303" s="59"/>
      <c r="RUO303" s="59"/>
      <c r="RUP303" s="59"/>
      <c r="RUQ303" s="59"/>
      <c r="RUR303" s="59"/>
      <c r="RUS303" s="59"/>
      <c r="RUT303" s="59"/>
      <c r="RUU303" s="59"/>
      <c r="RUV303" s="59"/>
      <c r="RUW303" s="59"/>
      <c r="RUX303" s="59"/>
      <c r="RUY303" s="59"/>
      <c r="RUZ303" s="59"/>
      <c r="RVA303" s="59"/>
      <c r="RVB303" s="59"/>
      <c r="RVC303" s="59"/>
      <c r="RVD303" s="59"/>
      <c r="RVE303" s="59"/>
      <c r="RVF303" s="59"/>
      <c r="RVG303" s="59"/>
      <c r="RVH303" s="59"/>
      <c r="RVI303" s="59"/>
      <c r="RVJ303" s="59"/>
      <c r="RVK303" s="59"/>
      <c r="RVL303" s="59"/>
      <c r="RVM303" s="59"/>
      <c r="RVN303" s="59"/>
      <c r="RVO303" s="59"/>
      <c r="RVP303" s="59"/>
      <c r="RVQ303" s="59"/>
      <c r="RVR303" s="59"/>
      <c r="RVS303" s="59"/>
      <c r="RVT303" s="59"/>
      <c r="RVU303" s="59"/>
      <c r="RVV303" s="59"/>
      <c r="RVW303" s="59"/>
      <c r="RVX303" s="59"/>
      <c r="RVY303" s="59"/>
      <c r="RVZ303" s="59"/>
      <c r="RWA303" s="59"/>
      <c r="RWB303" s="59"/>
      <c r="RWC303" s="59"/>
      <c r="RWD303" s="59"/>
      <c r="RWE303" s="59"/>
      <c r="RWF303" s="59"/>
      <c r="RWG303" s="59"/>
      <c r="RWH303" s="59"/>
      <c r="RWI303" s="59"/>
      <c r="RWJ303" s="59"/>
      <c r="RWK303" s="59"/>
      <c r="RWL303" s="59"/>
      <c r="RWM303" s="59"/>
      <c r="RWN303" s="59"/>
      <c r="RWO303" s="59"/>
      <c r="RWP303" s="59"/>
      <c r="RWQ303" s="59"/>
      <c r="RWR303" s="59"/>
      <c r="RWS303" s="59"/>
      <c r="RWT303" s="59"/>
      <c r="RWU303" s="59"/>
      <c r="RWV303" s="59"/>
      <c r="RWW303" s="59"/>
      <c r="RWX303" s="59"/>
      <c r="RWY303" s="59"/>
      <c r="RWZ303" s="59"/>
      <c r="RXA303" s="59"/>
      <c r="RXB303" s="59"/>
      <c r="RXC303" s="59"/>
      <c r="RXD303" s="59"/>
      <c r="RXE303" s="59"/>
      <c r="RXF303" s="59"/>
      <c r="RXG303" s="59"/>
      <c r="RXH303" s="59"/>
      <c r="RXI303" s="59"/>
      <c r="RXJ303" s="59"/>
      <c r="RXK303" s="59"/>
      <c r="RXL303" s="59"/>
      <c r="RXM303" s="59"/>
      <c r="RXN303" s="59"/>
      <c r="RXO303" s="59"/>
      <c r="RXP303" s="59"/>
      <c r="RXQ303" s="59"/>
      <c r="RXR303" s="59"/>
      <c r="RXS303" s="59"/>
      <c r="RXT303" s="59"/>
      <c r="RXU303" s="59"/>
      <c r="RXV303" s="59"/>
      <c r="RXW303" s="59"/>
      <c r="RXX303" s="59"/>
      <c r="RXY303" s="59"/>
      <c r="RXZ303" s="59"/>
      <c r="RYA303" s="59"/>
      <c r="RYB303" s="59"/>
      <c r="RYC303" s="59"/>
      <c r="RYD303" s="59"/>
      <c r="RYE303" s="59"/>
      <c r="RYF303" s="59"/>
      <c r="RYG303" s="59"/>
      <c r="RYH303" s="59"/>
      <c r="RYI303" s="59"/>
      <c r="RYJ303" s="59"/>
      <c r="RYK303" s="59"/>
      <c r="RYL303" s="59"/>
      <c r="RYM303" s="59"/>
      <c r="RYN303" s="59"/>
      <c r="RYO303" s="59"/>
      <c r="RYP303" s="59"/>
      <c r="RYQ303" s="59"/>
      <c r="RYR303" s="59"/>
      <c r="RYS303" s="59"/>
      <c r="RYT303" s="59"/>
      <c r="RYU303" s="59"/>
      <c r="RYV303" s="59"/>
      <c r="RYW303" s="59"/>
      <c r="RYX303" s="59"/>
      <c r="RYY303" s="59"/>
      <c r="RYZ303" s="59"/>
      <c r="RZA303" s="59"/>
      <c r="RZB303" s="59"/>
      <c r="RZC303" s="59"/>
      <c r="RZD303" s="59"/>
      <c r="RZE303" s="59"/>
      <c r="RZF303" s="59"/>
      <c r="RZG303" s="59"/>
      <c r="RZH303" s="59"/>
      <c r="RZI303" s="59"/>
      <c r="RZJ303" s="59"/>
      <c r="RZK303" s="59"/>
      <c r="RZL303" s="59"/>
      <c r="RZM303" s="59"/>
      <c r="RZN303" s="59"/>
      <c r="RZO303" s="59"/>
      <c r="RZP303" s="59"/>
      <c r="RZQ303" s="59"/>
      <c r="RZR303" s="59"/>
      <c r="RZS303" s="59"/>
      <c r="RZT303" s="59"/>
      <c r="RZU303" s="59"/>
      <c r="RZV303" s="59"/>
      <c r="RZW303" s="59"/>
      <c r="RZX303" s="59"/>
      <c r="RZY303" s="59"/>
      <c r="RZZ303" s="59"/>
      <c r="SAA303" s="59"/>
      <c r="SAB303" s="59"/>
      <c r="SAC303" s="59"/>
      <c r="SAD303" s="59"/>
      <c r="SAE303" s="59"/>
      <c r="SAF303" s="59"/>
      <c r="SAG303" s="59"/>
      <c r="SAH303" s="59"/>
      <c r="SAI303" s="59"/>
      <c r="SAJ303" s="59"/>
      <c r="SAK303" s="59"/>
      <c r="SAL303" s="59"/>
      <c r="SAM303" s="59"/>
      <c r="SAN303" s="59"/>
      <c r="SAO303" s="59"/>
      <c r="SAP303" s="59"/>
      <c r="SAQ303" s="59"/>
      <c r="SAR303" s="59"/>
      <c r="SAS303" s="59"/>
      <c r="SAT303" s="59"/>
      <c r="SAU303" s="59"/>
      <c r="SAV303" s="59"/>
      <c r="SAW303" s="59"/>
      <c r="SAX303" s="59"/>
      <c r="SAY303" s="59"/>
      <c r="SAZ303" s="59"/>
      <c r="SBA303" s="59"/>
      <c r="SBB303" s="59"/>
      <c r="SBC303" s="59"/>
      <c r="SBD303" s="59"/>
      <c r="SBE303" s="59"/>
      <c r="SBF303" s="59"/>
      <c r="SBG303" s="59"/>
      <c r="SBH303" s="59"/>
      <c r="SBI303" s="59"/>
      <c r="SBJ303" s="59"/>
      <c r="SBK303" s="59"/>
      <c r="SBL303" s="59"/>
      <c r="SBM303" s="59"/>
      <c r="SBN303" s="59"/>
      <c r="SBO303" s="59"/>
      <c r="SBP303" s="59"/>
      <c r="SBQ303" s="59"/>
      <c r="SBR303" s="59"/>
      <c r="SBS303" s="59"/>
      <c r="SBT303" s="59"/>
      <c r="SBU303" s="59"/>
      <c r="SBV303" s="59"/>
      <c r="SBW303" s="59"/>
      <c r="SBX303" s="59"/>
      <c r="SBY303" s="59"/>
      <c r="SBZ303" s="59"/>
      <c r="SCA303" s="59"/>
      <c r="SCB303" s="59"/>
      <c r="SCC303" s="59"/>
      <c r="SCD303" s="59"/>
      <c r="SCE303" s="59"/>
      <c r="SCF303" s="59"/>
      <c r="SCG303" s="59"/>
      <c r="SCH303" s="59"/>
      <c r="SCI303" s="59"/>
      <c r="SCJ303" s="59"/>
      <c r="SCK303" s="59"/>
      <c r="SCL303" s="59"/>
      <c r="SCM303" s="59"/>
      <c r="SCN303" s="59"/>
      <c r="SCO303" s="59"/>
      <c r="SCP303" s="59"/>
      <c r="SCQ303" s="59"/>
      <c r="SCR303" s="59"/>
      <c r="SCS303" s="59"/>
      <c r="SCT303" s="59"/>
      <c r="SCU303" s="59"/>
      <c r="SCV303" s="59"/>
      <c r="SCW303" s="59"/>
      <c r="SCX303" s="59"/>
      <c r="SCY303" s="59"/>
      <c r="SCZ303" s="59"/>
      <c r="SDA303" s="59"/>
      <c r="SDB303" s="59"/>
      <c r="SDC303" s="59"/>
      <c r="SDD303" s="59"/>
      <c r="SDE303" s="59"/>
      <c r="SDF303" s="59"/>
      <c r="SDG303" s="59"/>
      <c r="SDH303" s="59"/>
      <c r="SDI303" s="59"/>
      <c r="SDJ303" s="59"/>
      <c r="SDK303" s="59"/>
      <c r="SDL303" s="59"/>
      <c r="SDM303" s="59"/>
      <c r="SDN303" s="59"/>
      <c r="SDO303" s="59"/>
      <c r="SDP303" s="59"/>
      <c r="SDQ303" s="59"/>
      <c r="SDR303" s="59"/>
      <c r="SDS303" s="59"/>
      <c r="SDT303" s="59"/>
      <c r="SDU303" s="59"/>
      <c r="SDV303" s="59"/>
      <c r="SDW303" s="59"/>
      <c r="SDX303" s="59"/>
      <c r="SDY303" s="59"/>
      <c r="SDZ303" s="59"/>
      <c r="SEA303" s="59"/>
      <c r="SEB303" s="59"/>
      <c r="SEC303" s="59"/>
      <c r="SED303" s="59"/>
      <c r="SEE303" s="59"/>
      <c r="SEF303" s="59"/>
      <c r="SEG303" s="59"/>
      <c r="SEH303" s="59"/>
      <c r="SEI303" s="59"/>
      <c r="SEJ303" s="59"/>
      <c r="SEK303" s="59"/>
      <c r="SEL303" s="59"/>
      <c r="SEM303" s="59"/>
      <c r="SEN303" s="59"/>
      <c r="SEO303" s="59"/>
      <c r="SEP303" s="59"/>
      <c r="SEQ303" s="59"/>
      <c r="SER303" s="59"/>
      <c r="SES303" s="59"/>
      <c r="SET303" s="59"/>
      <c r="SEU303" s="59"/>
      <c r="SEV303" s="59"/>
      <c r="SEW303" s="59"/>
      <c r="SEX303" s="59"/>
      <c r="SEY303" s="59"/>
      <c r="SEZ303" s="59"/>
      <c r="SFA303" s="59"/>
      <c r="SFB303" s="59"/>
      <c r="SFC303" s="59"/>
      <c r="SFD303" s="59"/>
      <c r="SFE303" s="59"/>
      <c r="SFF303" s="59"/>
      <c r="SFG303" s="59"/>
      <c r="SFH303" s="59"/>
      <c r="SFI303" s="59"/>
      <c r="SFJ303" s="59"/>
      <c r="SFK303" s="59"/>
      <c r="SFL303" s="59"/>
      <c r="SFM303" s="59"/>
      <c r="SFN303" s="59"/>
      <c r="SFO303" s="59"/>
      <c r="SFP303" s="59"/>
      <c r="SFQ303" s="59"/>
      <c r="SFR303" s="59"/>
      <c r="SFS303" s="59"/>
      <c r="SFT303" s="59"/>
      <c r="SFU303" s="59"/>
      <c r="SFV303" s="59"/>
      <c r="SFW303" s="59"/>
      <c r="SFX303" s="59"/>
      <c r="SFY303" s="59"/>
      <c r="SFZ303" s="59"/>
      <c r="SGA303" s="59"/>
      <c r="SGB303" s="59"/>
      <c r="SGC303" s="59"/>
      <c r="SGD303" s="59"/>
      <c r="SGE303" s="59"/>
      <c r="SGF303" s="59"/>
      <c r="SGG303" s="59"/>
      <c r="SGH303" s="59"/>
      <c r="SGI303" s="59"/>
      <c r="SGJ303" s="59"/>
      <c r="SGK303" s="59"/>
      <c r="SGL303" s="59"/>
      <c r="SGM303" s="59"/>
      <c r="SGN303" s="59"/>
      <c r="SGO303" s="59"/>
      <c r="SGP303" s="59"/>
      <c r="SGQ303" s="59"/>
      <c r="SGR303" s="59"/>
      <c r="SGS303" s="59"/>
      <c r="SGT303" s="59"/>
      <c r="SGU303" s="59"/>
      <c r="SGV303" s="59"/>
      <c r="SGW303" s="59"/>
      <c r="SGX303" s="59"/>
      <c r="SGY303" s="59"/>
      <c r="SGZ303" s="59"/>
      <c r="SHA303" s="59"/>
      <c r="SHB303" s="59"/>
      <c r="SHC303" s="59"/>
      <c r="SHD303" s="59"/>
      <c r="SHE303" s="59"/>
      <c r="SHF303" s="59"/>
      <c r="SHG303" s="59"/>
      <c r="SHH303" s="59"/>
      <c r="SHI303" s="59"/>
      <c r="SHJ303" s="59"/>
      <c r="SHK303" s="59"/>
      <c r="SHL303" s="59"/>
      <c r="SHM303" s="59"/>
      <c r="SHN303" s="59"/>
      <c r="SHO303" s="59"/>
      <c r="SHP303" s="59"/>
      <c r="SHQ303" s="59"/>
      <c r="SHR303" s="59"/>
      <c r="SHS303" s="59"/>
      <c r="SHT303" s="59"/>
      <c r="SHU303" s="59"/>
      <c r="SHV303" s="59"/>
      <c r="SHW303" s="59"/>
      <c r="SHX303" s="59"/>
      <c r="SHY303" s="59"/>
      <c r="SHZ303" s="59"/>
      <c r="SIA303" s="59"/>
      <c r="SIB303" s="59"/>
      <c r="SIC303" s="59"/>
      <c r="SID303" s="59"/>
      <c r="SIE303" s="59"/>
      <c r="SIF303" s="59"/>
      <c r="SIG303" s="59"/>
      <c r="SIH303" s="59"/>
      <c r="SII303" s="59"/>
      <c r="SIJ303" s="59"/>
      <c r="SIK303" s="59"/>
      <c r="SIL303" s="59"/>
      <c r="SIM303" s="59"/>
      <c r="SIN303" s="59"/>
      <c r="SIO303" s="59"/>
      <c r="SIP303" s="59"/>
      <c r="SIQ303" s="59"/>
      <c r="SIR303" s="59"/>
      <c r="SIS303" s="59"/>
      <c r="SIT303" s="59"/>
      <c r="SIU303" s="59"/>
      <c r="SIV303" s="59"/>
      <c r="SIW303" s="59"/>
      <c r="SIX303" s="59"/>
      <c r="SIY303" s="59"/>
      <c r="SIZ303" s="59"/>
      <c r="SJA303" s="59"/>
      <c r="SJB303" s="59"/>
      <c r="SJC303" s="59"/>
      <c r="SJD303" s="59"/>
      <c r="SJE303" s="59"/>
      <c r="SJF303" s="59"/>
      <c r="SJG303" s="59"/>
      <c r="SJH303" s="59"/>
      <c r="SJI303" s="59"/>
      <c r="SJJ303" s="59"/>
      <c r="SJK303" s="59"/>
      <c r="SJL303" s="59"/>
      <c r="SJM303" s="59"/>
      <c r="SJN303" s="59"/>
      <c r="SJO303" s="59"/>
      <c r="SJP303" s="59"/>
      <c r="SJQ303" s="59"/>
      <c r="SJR303" s="59"/>
      <c r="SJS303" s="59"/>
      <c r="SJT303" s="59"/>
      <c r="SJU303" s="59"/>
      <c r="SJV303" s="59"/>
      <c r="SJW303" s="59"/>
      <c r="SJX303" s="59"/>
      <c r="SJY303" s="59"/>
      <c r="SJZ303" s="59"/>
      <c r="SKA303" s="59"/>
      <c r="SKB303" s="59"/>
      <c r="SKC303" s="59"/>
      <c r="SKD303" s="59"/>
      <c r="SKE303" s="59"/>
      <c r="SKF303" s="59"/>
      <c r="SKG303" s="59"/>
      <c r="SKH303" s="59"/>
      <c r="SKI303" s="59"/>
      <c r="SKJ303" s="59"/>
      <c r="SKK303" s="59"/>
      <c r="SKL303" s="59"/>
      <c r="SKM303" s="59"/>
      <c r="SKN303" s="59"/>
      <c r="SKO303" s="59"/>
      <c r="SKP303" s="59"/>
      <c r="SKQ303" s="59"/>
      <c r="SKR303" s="59"/>
      <c r="SKS303" s="59"/>
      <c r="SKT303" s="59"/>
      <c r="SKU303" s="59"/>
      <c r="SKV303" s="59"/>
      <c r="SKW303" s="59"/>
      <c r="SKX303" s="59"/>
      <c r="SKY303" s="59"/>
      <c r="SKZ303" s="59"/>
      <c r="SLA303" s="59"/>
      <c r="SLB303" s="59"/>
      <c r="SLC303" s="59"/>
      <c r="SLD303" s="59"/>
      <c r="SLE303" s="59"/>
      <c r="SLF303" s="59"/>
      <c r="SLG303" s="59"/>
      <c r="SLH303" s="59"/>
      <c r="SLI303" s="59"/>
      <c r="SLJ303" s="59"/>
      <c r="SLK303" s="59"/>
      <c r="SLL303" s="59"/>
      <c r="SLM303" s="59"/>
      <c r="SLN303" s="59"/>
      <c r="SLO303" s="59"/>
      <c r="SLP303" s="59"/>
      <c r="SLQ303" s="59"/>
      <c r="SLR303" s="59"/>
      <c r="SLS303" s="59"/>
      <c r="SLT303" s="59"/>
      <c r="SLU303" s="59"/>
      <c r="SLV303" s="59"/>
      <c r="SLW303" s="59"/>
      <c r="SLX303" s="59"/>
      <c r="SLY303" s="59"/>
      <c r="SLZ303" s="59"/>
      <c r="SMA303" s="59"/>
      <c r="SMB303" s="59"/>
      <c r="SMC303" s="59"/>
      <c r="SMD303" s="59"/>
      <c r="SME303" s="59"/>
      <c r="SMF303" s="59"/>
      <c r="SMG303" s="59"/>
      <c r="SMH303" s="59"/>
      <c r="SMI303" s="59"/>
      <c r="SMJ303" s="59"/>
      <c r="SMK303" s="59"/>
      <c r="SML303" s="59"/>
      <c r="SMM303" s="59"/>
      <c r="SMN303" s="59"/>
      <c r="SMO303" s="59"/>
      <c r="SMP303" s="59"/>
      <c r="SMQ303" s="59"/>
      <c r="SMR303" s="59"/>
      <c r="SMS303" s="59"/>
      <c r="SMT303" s="59"/>
      <c r="SMU303" s="59"/>
      <c r="SMV303" s="59"/>
      <c r="SMW303" s="59"/>
      <c r="SMX303" s="59"/>
      <c r="SMY303" s="59"/>
      <c r="SMZ303" s="59"/>
      <c r="SNA303" s="59"/>
      <c r="SNB303" s="59"/>
      <c r="SNC303" s="59"/>
      <c r="SND303" s="59"/>
      <c r="SNE303" s="59"/>
      <c r="SNF303" s="59"/>
      <c r="SNG303" s="59"/>
      <c r="SNH303" s="59"/>
      <c r="SNI303" s="59"/>
      <c r="SNJ303" s="59"/>
      <c r="SNK303" s="59"/>
      <c r="SNL303" s="59"/>
      <c r="SNM303" s="59"/>
      <c r="SNN303" s="59"/>
      <c r="SNO303" s="59"/>
      <c r="SNP303" s="59"/>
      <c r="SNQ303" s="59"/>
      <c r="SNR303" s="59"/>
      <c r="SNS303" s="59"/>
      <c r="SNT303" s="59"/>
      <c r="SNU303" s="59"/>
      <c r="SNV303" s="59"/>
      <c r="SNW303" s="59"/>
      <c r="SNX303" s="59"/>
      <c r="SNY303" s="59"/>
      <c r="SNZ303" s="59"/>
      <c r="SOA303" s="59"/>
      <c r="SOB303" s="59"/>
      <c r="SOC303" s="59"/>
      <c r="SOD303" s="59"/>
      <c r="SOE303" s="59"/>
      <c r="SOF303" s="59"/>
      <c r="SOG303" s="59"/>
      <c r="SOH303" s="59"/>
      <c r="SOI303" s="59"/>
      <c r="SOJ303" s="59"/>
      <c r="SOK303" s="59"/>
      <c r="SOL303" s="59"/>
      <c r="SOM303" s="59"/>
      <c r="SON303" s="59"/>
      <c r="SOO303" s="59"/>
      <c r="SOP303" s="59"/>
      <c r="SOQ303" s="59"/>
      <c r="SOR303" s="59"/>
      <c r="SOS303" s="59"/>
      <c r="SOT303" s="59"/>
      <c r="SOU303" s="59"/>
      <c r="SOV303" s="59"/>
      <c r="SOW303" s="59"/>
      <c r="SOX303" s="59"/>
      <c r="SOY303" s="59"/>
      <c r="SOZ303" s="59"/>
      <c r="SPA303" s="59"/>
      <c r="SPB303" s="59"/>
      <c r="SPC303" s="59"/>
      <c r="SPD303" s="59"/>
      <c r="SPE303" s="59"/>
      <c r="SPF303" s="59"/>
      <c r="SPG303" s="59"/>
      <c r="SPH303" s="59"/>
      <c r="SPI303" s="59"/>
      <c r="SPJ303" s="59"/>
      <c r="SPK303" s="59"/>
      <c r="SPL303" s="59"/>
      <c r="SPM303" s="59"/>
      <c r="SPN303" s="59"/>
      <c r="SPO303" s="59"/>
      <c r="SPP303" s="59"/>
      <c r="SPQ303" s="59"/>
      <c r="SPR303" s="59"/>
      <c r="SPS303" s="59"/>
      <c r="SPT303" s="59"/>
      <c r="SPU303" s="59"/>
      <c r="SPV303" s="59"/>
      <c r="SPW303" s="59"/>
      <c r="SPX303" s="59"/>
      <c r="SPY303" s="59"/>
      <c r="SPZ303" s="59"/>
      <c r="SQA303" s="59"/>
      <c r="SQB303" s="59"/>
      <c r="SQC303" s="59"/>
      <c r="SQD303" s="59"/>
      <c r="SQE303" s="59"/>
      <c r="SQF303" s="59"/>
      <c r="SQG303" s="59"/>
      <c r="SQH303" s="59"/>
      <c r="SQI303" s="59"/>
      <c r="SQJ303" s="59"/>
      <c r="SQK303" s="59"/>
      <c r="SQL303" s="59"/>
      <c r="SQM303" s="59"/>
      <c r="SQN303" s="59"/>
      <c r="SQO303" s="59"/>
      <c r="SQP303" s="59"/>
      <c r="SQQ303" s="59"/>
      <c r="SQR303" s="59"/>
      <c r="SQS303" s="59"/>
      <c r="SQT303" s="59"/>
      <c r="SQU303" s="59"/>
      <c r="SQV303" s="59"/>
      <c r="SQW303" s="59"/>
      <c r="SQX303" s="59"/>
      <c r="SQY303" s="59"/>
      <c r="SQZ303" s="59"/>
      <c r="SRA303" s="59"/>
      <c r="SRB303" s="59"/>
      <c r="SRC303" s="59"/>
      <c r="SRD303" s="59"/>
      <c r="SRE303" s="59"/>
      <c r="SRF303" s="59"/>
      <c r="SRG303" s="59"/>
      <c r="SRH303" s="59"/>
      <c r="SRI303" s="59"/>
      <c r="SRJ303" s="59"/>
      <c r="SRK303" s="59"/>
      <c r="SRL303" s="59"/>
      <c r="SRM303" s="59"/>
      <c r="SRN303" s="59"/>
      <c r="SRO303" s="59"/>
      <c r="SRP303" s="59"/>
      <c r="SRQ303" s="59"/>
      <c r="SRR303" s="59"/>
      <c r="SRS303" s="59"/>
      <c r="SRT303" s="59"/>
      <c r="SRU303" s="59"/>
      <c r="SRV303" s="59"/>
      <c r="SRW303" s="59"/>
      <c r="SRX303" s="59"/>
      <c r="SRY303" s="59"/>
      <c r="SRZ303" s="59"/>
      <c r="SSA303" s="59"/>
      <c r="SSB303" s="59"/>
      <c r="SSC303" s="59"/>
      <c r="SSD303" s="59"/>
      <c r="SSE303" s="59"/>
      <c r="SSF303" s="59"/>
      <c r="SSG303" s="59"/>
      <c r="SSH303" s="59"/>
      <c r="SSI303" s="59"/>
      <c r="SSJ303" s="59"/>
      <c r="SSK303" s="59"/>
      <c r="SSL303" s="59"/>
      <c r="SSM303" s="59"/>
      <c r="SSN303" s="59"/>
      <c r="SSO303" s="59"/>
      <c r="SSP303" s="59"/>
      <c r="SSQ303" s="59"/>
      <c r="SSR303" s="59"/>
      <c r="SSS303" s="59"/>
      <c r="SST303" s="59"/>
      <c r="SSU303" s="59"/>
      <c r="SSV303" s="59"/>
      <c r="SSW303" s="59"/>
      <c r="SSX303" s="59"/>
      <c r="SSY303" s="59"/>
      <c r="SSZ303" s="59"/>
      <c r="STA303" s="59"/>
      <c r="STB303" s="59"/>
      <c r="STC303" s="59"/>
      <c r="STD303" s="59"/>
      <c r="STE303" s="59"/>
      <c r="STF303" s="59"/>
      <c r="STG303" s="59"/>
      <c r="STH303" s="59"/>
      <c r="STI303" s="59"/>
      <c r="STJ303" s="59"/>
      <c r="STK303" s="59"/>
      <c r="STL303" s="59"/>
      <c r="STM303" s="59"/>
      <c r="STN303" s="59"/>
      <c r="STO303" s="59"/>
      <c r="STP303" s="59"/>
      <c r="STQ303" s="59"/>
      <c r="STR303" s="59"/>
      <c r="STS303" s="59"/>
      <c r="STT303" s="59"/>
      <c r="STU303" s="59"/>
      <c r="STV303" s="59"/>
      <c r="STW303" s="59"/>
      <c r="STX303" s="59"/>
      <c r="STY303" s="59"/>
      <c r="STZ303" s="59"/>
      <c r="SUA303" s="59"/>
      <c r="SUB303" s="59"/>
      <c r="SUC303" s="59"/>
      <c r="SUD303" s="59"/>
      <c r="SUE303" s="59"/>
      <c r="SUF303" s="59"/>
      <c r="SUG303" s="59"/>
      <c r="SUH303" s="59"/>
      <c r="SUI303" s="59"/>
      <c r="SUJ303" s="59"/>
      <c r="SUK303" s="59"/>
      <c r="SUL303" s="59"/>
      <c r="SUM303" s="59"/>
      <c r="SUN303" s="59"/>
      <c r="SUO303" s="59"/>
      <c r="SUP303" s="59"/>
      <c r="SUQ303" s="59"/>
      <c r="SUR303" s="59"/>
      <c r="SUS303" s="59"/>
      <c r="SUT303" s="59"/>
      <c r="SUU303" s="59"/>
      <c r="SUV303" s="59"/>
      <c r="SUW303" s="59"/>
      <c r="SUX303" s="59"/>
      <c r="SUY303" s="59"/>
      <c r="SUZ303" s="59"/>
      <c r="SVA303" s="59"/>
      <c r="SVB303" s="59"/>
      <c r="SVC303" s="59"/>
      <c r="SVD303" s="59"/>
      <c r="SVE303" s="59"/>
      <c r="SVF303" s="59"/>
      <c r="SVG303" s="59"/>
      <c r="SVH303" s="59"/>
      <c r="SVI303" s="59"/>
      <c r="SVJ303" s="59"/>
      <c r="SVK303" s="59"/>
      <c r="SVL303" s="59"/>
      <c r="SVM303" s="59"/>
      <c r="SVN303" s="59"/>
      <c r="SVO303" s="59"/>
      <c r="SVP303" s="59"/>
      <c r="SVQ303" s="59"/>
      <c r="SVR303" s="59"/>
      <c r="SVS303" s="59"/>
      <c r="SVT303" s="59"/>
      <c r="SVU303" s="59"/>
      <c r="SVV303" s="59"/>
      <c r="SVW303" s="59"/>
      <c r="SVX303" s="59"/>
      <c r="SVY303" s="59"/>
      <c r="SVZ303" s="59"/>
      <c r="SWA303" s="59"/>
      <c r="SWB303" s="59"/>
      <c r="SWC303" s="59"/>
      <c r="SWD303" s="59"/>
      <c r="SWE303" s="59"/>
      <c r="SWF303" s="59"/>
      <c r="SWG303" s="59"/>
      <c r="SWH303" s="59"/>
      <c r="SWI303" s="59"/>
      <c r="SWJ303" s="59"/>
      <c r="SWK303" s="59"/>
      <c r="SWL303" s="59"/>
      <c r="SWM303" s="59"/>
      <c r="SWN303" s="59"/>
      <c r="SWO303" s="59"/>
      <c r="SWP303" s="59"/>
      <c r="SWQ303" s="59"/>
      <c r="SWR303" s="59"/>
      <c r="SWS303" s="59"/>
      <c r="SWT303" s="59"/>
      <c r="SWU303" s="59"/>
      <c r="SWV303" s="59"/>
      <c r="SWW303" s="59"/>
      <c r="SWX303" s="59"/>
      <c r="SWY303" s="59"/>
      <c r="SWZ303" s="59"/>
      <c r="SXA303" s="59"/>
      <c r="SXB303" s="59"/>
      <c r="SXC303" s="59"/>
      <c r="SXD303" s="59"/>
      <c r="SXE303" s="59"/>
      <c r="SXF303" s="59"/>
      <c r="SXG303" s="59"/>
      <c r="SXH303" s="59"/>
      <c r="SXI303" s="59"/>
      <c r="SXJ303" s="59"/>
      <c r="SXK303" s="59"/>
      <c r="SXL303" s="59"/>
      <c r="SXM303" s="59"/>
      <c r="SXN303" s="59"/>
      <c r="SXO303" s="59"/>
      <c r="SXP303" s="59"/>
      <c r="SXQ303" s="59"/>
      <c r="SXR303" s="59"/>
      <c r="SXS303" s="59"/>
      <c r="SXT303" s="59"/>
      <c r="SXU303" s="59"/>
      <c r="SXV303" s="59"/>
      <c r="SXW303" s="59"/>
      <c r="SXX303" s="59"/>
      <c r="SXY303" s="59"/>
      <c r="SXZ303" s="59"/>
      <c r="SYA303" s="59"/>
      <c r="SYB303" s="59"/>
      <c r="SYC303" s="59"/>
      <c r="SYD303" s="59"/>
      <c r="SYE303" s="59"/>
      <c r="SYF303" s="59"/>
      <c r="SYG303" s="59"/>
      <c r="SYH303" s="59"/>
      <c r="SYI303" s="59"/>
      <c r="SYJ303" s="59"/>
      <c r="SYK303" s="59"/>
      <c r="SYL303" s="59"/>
      <c r="SYM303" s="59"/>
      <c r="SYN303" s="59"/>
      <c r="SYO303" s="59"/>
      <c r="SYP303" s="59"/>
      <c r="SYQ303" s="59"/>
      <c r="SYR303" s="59"/>
      <c r="SYS303" s="59"/>
      <c r="SYT303" s="59"/>
      <c r="SYU303" s="59"/>
      <c r="SYV303" s="59"/>
      <c r="SYW303" s="59"/>
      <c r="SYX303" s="59"/>
      <c r="SYY303" s="59"/>
      <c r="SYZ303" s="59"/>
      <c r="SZA303" s="59"/>
      <c r="SZB303" s="59"/>
      <c r="SZC303" s="59"/>
      <c r="SZD303" s="59"/>
      <c r="SZE303" s="59"/>
      <c r="SZF303" s="59"/>
      <c r="SZG303" s="59"/>
      <c r="SZH303" s="59"/>
      <c r="SZI303" s="59"/>
      <c r="SZJ303" s="59"/>
      <c r="SZK303" s="59"/>
      <c r="SZL303" s="59"/>
      <c r="SZM303" s="59"/>
      <c r="SZN303" s="59"/>
      <c r="SZO303" s="59"/>
      <c r="SZP303" s="59"/>
      <c r="SZQ303" s="59"/>
      <c r="SZR303" s="59"/>
      <c r="SZS303" s="59"/>
      <c r="SZT303" s="59"/>
      <c r="SZU303" s="59"/>
      <c r="SZV303" s="59"/>
      <c r="SZW303" s="59"/>
      <c r="SZX303" s="59"/>
      <c r="SZY303" s="59"/>
      <c r="SZZ303" s="59"/>
      <c r="TAA303" s="59"/>
      <c r="TAB303" s="59"/>
      <c r="TAC303" s="59"/>
      <c r="TAD303" s="59"/>
      <c r="TAE303" s="59"/>
      <c r="TAF303" s="59"/>
      <c r="TAG303" s="59"/>
      <c r="TAH303" s="59"/>
      <c r="TAI303" s="59"/>
      <c r="TAJ303" s="59"/>
      <c r="TAK303" s="59"/>
      <c r="TAL303" s="59"/>
      <c r="TAM303" s="59"/>
      <c r="TAN303" s="59"/>
      <c r="TAO303" s="59"/>
      <c r="TAP303" s="59"/>
      <c r="TAQ303" s="59"/>
      <c r="TAR303" s="59"/>
      <c r="TAS303" s="59"/>
      <c r="TAT303" s="59"/>
      <c r="TAU303" s="59"/>
      <c r="TAV303" s="59"/>
      <c r="TAW303" s="59"/>
      <c r="TAX303" s="59"/>
      <c r="TAY303" s="59"/>
      <c r="TAZ303" s="59"/>
      <c r="TBA303" s="59"/>
      <c r="TBB303" s="59"/>
      <c r="TBC303" s="59"/>
      <c r="TBD303" s="59"/>
      <c r="TBE303" s="59"/>
      <c r="TBF303" s="59"/>
      <c r="TBG303" s="59"/>
      <c r="TBH303" s="59"/>
      <c r="TBI303" s="59"/>
      <c r="TBJ303" s="59"/>
      <c r="TBK303" s="59"/>
      <c r="TBL303" s="59"/>
      <c r="TBM303" s="59"/>
      <c r="TBN303" s="59"/>
      <c r="TBO303" s="59"/>
      <c r="TBP303" s="59"/>
      <c r="TBQ303" s="59"/>
      <c r="TBR303" s="59"/>
      <c r="TBS303" s="59"/>
      <c r="TBT303" s="59"/>
      <c r="TBU303" s="59"/>
      <c r="TBV303" s="59"/>
      <c r="TBW303" s="59"/>
      <c r="TBX303" s="59"/>
      <c r="TBY303" s="59"/>
      <c r="TBZ303" s="59"/>
      <c r="TCA303" s="59"/>
      <c r="TCB303" s="59"/>
      <c r="TCC303" s="59"/>
      <c r="TCD303" s="59"/>
      <c r="TCE303" s="59"/>
      <c r="TCF303" s="59"/>
      <c r="TCG303" s="59"/>
      <c r="TCH303" s="59"/>
      <c r="TCI303" s="59"/>
      <c r="TCJ303" s="59"/>
      <c r="TCK303" s="59"/>
      <c r="TCL303" s="59"/>
      <c r="TCM303" s="59"/>
      <c r="TCN303" s="59"/>
      <c r="TCO303" s="59"/>
      <c r="TCP303" s="59"/>
      <c r="TCQ303" s="59"/>
      <c r="TCR303" s="59"/>
      <c r="TCS303" s="59"/>
      <c r="TCT303" s="59"/>
      <c r="TCU303" s="59"/>
      <c r="TCV303" s="59"/>
      <c r="TCW303" s="59"/>
      <c r="TCX303" s="59"/>
      <c r="TCY303" s="59"/>
      <c r="TCZ303" s="59"/>
      <c r="TDA303" s="59"/>
      <c r="TDB303" s="59"/>
      <c r="TDC303" s="59"/>
      <c r="TDD303" s="59"/>
      <c r="TDE303" s="59"/>
      <c r="TDF303" s="59"/>
      <c r="TDG303" s="59"/>
      <c r="TDH303" s="59"/>
      <c r="TDI303" s="59"/>
      <c r="TDJ303" s="59"/>
      <c r="TDK303" s="59"/>
      <c r="TDL303" s="59"/>
      <c r="TDM303" s="59"/>
      <c r="TDN303" s="59"/>
      <c r="TDO303" s="59"/>
      <c r="TDP303" s="59"/>
      <c r="TDQ303" s="59"/>
      <c r="TDR303" s="59"/>
      <c r="TDS303" s="59"/>
      <c r="TDT303" s="59"/>
      <c r="TDU303" s="59"/>
      <c r="TDV303" s="59"/>
      <c r="TDW303" s="59"/>
      <c r="TDX303" s="59"/>
      <c r="TDY303" s="59"/>
      <c r="TDZ303" s="59"/>
      <c r="TEA303" s="59"/>
      <c r="TEB303" s="59"/>
      <c r="TEC303" s="59"/>
      <c r="TED303" s="59"/>
      <c r="TEE303" s="59"/>
      <c r="TEF303" s="59"/>
      <c r="TEG303" s="59"/>
      <c r="TEH303" s="59"/>
      <c r="TEI303" s="59"/>
      <c r="TEJ303" s="59"/>
      <c r="TEK303" s="59"/>
      <c r="TEL303" s="59"/>
      <c r="TEM303" s="59"/>
      <c r="TEN303" s="59"/>
      <c r="TEO303" s="59"/>
      <c r="TEP303" s="59"/>
      <c r="TEQ303" s="59"/>
      <c r="TER303" s="59"/>
      <c r="TES303" s="59"/>
      <c r="TET303" s="59"/>
      <c r="TEU303" s="59"/>
      <c r="TEV303" s="59"/>
      <c r="TEW303" s="59"/>
      <c r="TEX303" s="59"/>
      <c r="TEY303" s="59"/>
      <c r="TEZ303" s="59"/>
      <c r="TFA303" s="59"/>
      <c r="TFB303" s="59"/>
      <c r="TFC303" s="59"/>
      <c r="TFD303" s="59"/>
      <c r="TFE303" s="59"/>
      <c r="TFF303" s="59"/>
      <c r="TFG303" s="59"/>
      <c r="TFH303" s="59"/>
      <c r="TFI303" s="59"/>
      <c r="TFJ303" s="59"/>
      <c r="TFK303" s="59"/>
      <c r="TFL303" s="59"/>
      <c r="TFM303" s="59"/>
      <c r="TFN303" s="59"/>
      <c r="TFO303" s="59"/>
      <c r="TFP303" s="59"/>
      <c r="TFQ303" s="59"/>
      <c r="TFR303" s="59"/>
      <c r="TFS303" s="59"/>
      <c r="TFT303" s="59"/>
      <c r="TFU303" s="59"/>
      <c r="TFV303" s="59"/>
      <c r="TFW303" s="59"/>
      <c r="TFX303" s="59"/>
      <c r="TFY303" s="59"/>
      <c r="TFZ303" s="59"/>
      <c r="TGA303" s="59"/>
      <c r="TGB303" s="59"/>
      <c r="TGC303" s="59"/>
      <c r="TGD303" s="59"/>
      <c r="TGE303" s="59"/>
      <c r="TGF303" s="59"/>
      <c r="TGG303" s="59"/>
      <c r="TGH303" s="59"/>
      <c r="TGI303" s="59"/>
      <c r="TGJ303" s="59"/>
      <c r="TGK303" s="59"/>
      <c r="TGL303" s="59"/>
      <c r="TGM303" s="59"/>
      <c r="TGN303" s="59"/>
      <c r="TGO303" s="59"/>
      <c r="TGP303" s="59"/>
      <c r="TGQ303" s="59"/>
      <c r="TGR303" s="59"/>
      <c r="TGS303" s="59"/>
      <c r="TGT303" s="59"/>
      <c r="TGU303" s="59"/>
      <c r="TGV303" s="59"/>
      <c r="TGW303" s="59"/>
      <c r="TGX303" s="59"/>
      <c r="TGY303" s="59"/>
      <c r="TGZ303" s="59"/>
      <c r="THA303" s="59"/>
      <c r="THB303" s="59"/>
      <c r="THC303" s="59"/>
      <c r="THD303" s="59"/>
      <c r="THE303" s="59"/>
      <c r="THF303" s="59"/>
      <c r="THG303" s="59"/>
      <c r="THH303" s="59"/>
      <c r="THI303" s="59"/>
      <c r="THJ303" s="59"/>
      <c r="THK303" s="59"/>
      <c r="THL303" s="59"/>
      <c r="THM303" s="59"/>
      <c r="THN303" s="59"/>
      <c r="THO303" s="59"/>
      <c r="THP303" s="59"/>
      <c r="THQ303" s="59"/>
      <c r="THR303" s="59"/>
      <c r="THS303" s="59"/>
      <c r="THT303" s="59"/>
      <c r="THU303" s="59"/>
      <c r="THV303" s="59"/>
      <c r="THW303" s="59"/>
      <c r="THX303" s="59"/>
      <c r="THY303" s="59"/>
      <c r="THZ303" s="59"/>
      <c r="TIA303" s="59"/>
      <c r="TIB303" s="59"/>
      <c r="TIC303" s="59"/>
      <c r="TID303" s="59"/>
      <c r="TIE303" s="59"/>
      <c r="TIF303" s="59"/>
      <c r="TIG303" s="59"/>
      <c r="TIH303" s="59"/>
      <c r="TII303" s="59"/>
      <c r="TIJ303" s="59"/>
      <c r="TIK303" s="59"/>
      <c r="TIL303" s="59"/>
      <c r="TIM303" s="59"/>
      <c r="TIN303" s="59"/>
      <c r="TIO303" s="59"/>
      <c r="TIP303" s="59"/>
      <c r="TIQ303" s="59"/>
      <c r="TIR303" s="59"/>
      <c r="TIS303" s="59"/>
      <c r="TIT303" s="59"/>
      <c r="TIU303" s="59"/>
      <c r="TIV303" s="59"/>
      <c r="TIW303" s="59"/>
      <c r="TIX303" s="59"/>
      <c r="TIY303" s="59"/>
      <c r="TIZ303" s="59"/>
      <c r="TJA303" s="59"/>
      <c r="TJB303" s="59"/>
      <c r="TJC303" s="59"/>
      <c r="TJD303" s="59"/>
      <c r="TJE303" s="59"/>
      <c r="TJF303" s="59"/>
      <c r="TJG303" s="59"/>
      <c r="TJH303" s="59"/>
      <c r="TJI303" s="59"/>
      <c r="TJJ303" s="59"/>
      <c r="TJK303" s="59"/>
      <c r="TJL303" s="59"/>
      <c r="TJM303" s="59"/>
      <c r="TJN303" s="59"/>
      <c r="TJO303" s="59"/>
      <c r="TJP303" s="59"/>
      <c r="TJQ303" s="59"/>
      <c r="TJR303" s="59"/>
      <c r="TJS303" s="59"/>
      <c r="TJT303" s="59"/>
      <c r="TJU303" s="59"/>
      <c r="TJV303" s="59"/>
      <c r="TJW303" s="59"/>
      <c r="TJX303" s="59"/>
      <c r="TJY303" s="59"/>
      <c r="TJZ303" s="59"/>
      <c r="TKA303" s="59"/>
      <c r="TKB303" s="59"/>
      <c r="TKC303" s="59"/>
      <c r="TKD303" s="59"/>
      <c r="TKE303" s="59"/>
      <c r="TKF303" s="59"/>
      <c r="TKG303" s="59"/>
      <c r="TKH303" s="59"/>
      <c r="TKI303" s="59"/>
      <c r="TKJ303" s="59"/>
      <c r="TKK303" s="59"/>
      <c r="TKL303" s="59"/>
      <c r="TKM303" s="59"/>
      <c r="TKN303" s="59"/>
      <c r="TKO303" s="59"/>
      <c r="TKP303" s="59"/>
      <c r="TKQ303" s="59"/>
      <c r="TKR303" s="59"/>
      <c r="TKS303" s="59"/>
      <c r="TKT303" s="59"/>
      <c r="TKU303" s="59"/>
      <c r="TKV303" s="59"/>
      <c r="TKW303" s="59"/>
      <c r="TKX303" s="59"/>
      <c r="TKY303" s="59"/>
      <c r="TKZ303" s="59"/>
      <c r="TLA303" s="59"/>
      <c r="TLB303" s="59"/>
      <c r="TLC303" s="59"/>
      <c r="TLD303" s="59"/>
      <c r="TLE303" s="59"/>
      <c r="TLF303" s="59"/>
      <c r="TLG303" s="59"/>
      <c r="TLH303" s="59"/>
      <c r="TLI303" s="59"/>
      <c r="TLJ303" s="59"/>
      <c r="TLK303" s="59"/>
      <c r="TLL303" s="59"/>
      <c r="TLM303" s="59"/>
      <c r="TLN303" s="59"/>
      <c r="TLO303" s="59"/>
      <c r="TLP303" s="59"/>
      <c r="TLQ303" s="59"/>
      <c r="TLR303" s="59"/>
      <c r="TLS303" s="59"/>
      <c r="TLT303" s="59"/>
      <c r="TLU303" s="59"/>
      <c r="TLV303" s="59"/>
      <c r="TLW303" s="59"/>
      <c r="TLX303" s="59"/>
      <c r="TLY303" s="59"/>
      <c r="TLZ303" s="59"/>
      <c r="TMA303" s="59"/>
      <c r="TMB303" s="59"/>
      <c r="TMC303" s="59"/>
      <c r="TMD303" s="59"/>
      <c r="TME303" s="59"/>
      <c r="TMF303" s="59"/>
      <c r="TMG303" s="59"/>
      <c r="TMH303" s="59"/>
      <c r="TMI303" s="59"/>
      <c r="TMJ303" s="59"/>
      <c r="TMK303" s="59"/>
      <c r="TML303" s="59"/>
      <c r="TMM303" s="59"/>
      <c r="TMN303" s="59"/>
      <c r="TMO303" s="59"/>
      <c r="TMP303" s="59"/>
      <c r="TMQ303" s="59"/>
      <c r="TMR303" s="59"/>
      <c r="TMS303" s="59"/>
      <c r="TMT303" s="59"/>
      <c r="TMU303" s="59"/>
      <c r="TMV303" s="59"/>
      <c r="TMW303" s="59"/>
      <c r="TMX303" s="59"/>
      <c r="TMY303" s="59"/>
      <c r="TMZ303" s="59"/>
      <c r="TNA303" s="59"/>
      <c r="TNB303" s="59"/>
      <c r="TNC303" s="59"/>
      <c r="TND303" s="59"/>
      <c r="TNE303" s="59"/>
      <c r="TNF303" s="59"/>
      <c r="TNG303" s="59"/>
      <c r="TNH303" s="59"/>
      <c r="TNI303" s="59"/>
      <c r="TNJ303" s="59"/>
      <c r="TNK303" s="59"/>
      <c r="TNL303" s="59"/>
      <c r="TNM303" s="59"/>
      <c r="TNN303" s="59"/>
      <c r="TNO303" s="59"/>
      <c r="TNP303" s="59"/>
      <c r="TNQ303" s="59"/>
      <c r="TNR303" s="59"/>
      <c r="TNS303" s="59"/>
      <c r="TNT303" s="59"/>
      <c r="TNU303" s="59"/>
      <c r="TNV303" s="59"/>
      <c r="TNW303" s="59"/>
      <c r="TNX303" s="59"/>
      <c r="TNY303" s="59"/>
      <c r="TNZ303" s="59"/>
      <c r="TOA303" s="59"/>
      <c r="TOB303" s="59"/>
      <c r="TOC303" s="59"/>
      <c r="TOD303" s="59"/>
      <c r="TOE303" s="59"/>
      <c r="TOF303" s="59"/>
      <c r="TOG303" s="59"/>
      <c r="TOH303" s="59"/>
      <c r="TOI303" s="59"/>
      <c r="TOJ303" s="59"/>
      <c r="TOK303" s="59"/>
      <c r="TOL303" s="59"/>
      <c r="TOM303" s="59"/>
      <c r="TON303" s="59"/>
      <c r="TOO303" s="59"/>
      <c r="TOP303" s="59"/>
      <c r="TOQ303" s="59"/>
      <c r="TOR303" s="59"/>
      <c r="TOS303" s="59"/>
      <c r="TOT303" s="59"/>
      <c r="TOU303" s="59"/>
      <c r="TOV303" s="59"/>
      <c r="TOW303" s="59"/>
      <c r="TOX303" s="59"/>
      <c r="TOY303" s="59"/>
      <c r="TOZ303" s="59"/>
      <c r="TPA303" s="59"/>
      <c r="TPB303" s="59"/>
      <c r="TPC303" s="59"/>
      <c r="TPD303" s="59"/>
      <c r="TPE303" s="59"/>
      <c r="TPF303" s="59"/>
      <c r="TPG303" s="59"/>
      <c r="TPH303" s="59"/>
      <c r="TPI303" s="59"/>
      <c r="TPJ303" s="59"/>
      <c r="TPK303" s="59"/>
      <c r="TPL303" s="59"/>
      <c r="TPM303" s="59"/>
      <c r="TPN303" s="59"/>
      <c r="TPO303" s="59"/>
      <c r="TPP303" s="59"/>
      <c r="TPQ303" s="59"/>
      <c r="TPR303" s="59"/>
      <c r="TPS303" s="59"/>
      <c r="TPT303" s="59"/>
      <c r="TPU303" s="59"/>
      <c r="TPV303" s="59"/>
      <c r="TPW303" s="59"/>
      <c r="TPX303" s="59"/>
      <c r="TPY303" s="59"/>
      <c r="TPZ303" s="59"/>
      <c r="TQA303" s="59"/>
      <c r="TQB303" s="59"/>
      <c r="TQC303" s="59"/>
      <c r="TQD303" s="59"/>
      <c r="TQE303" s="59"/>
      <c r="TQF303" s="59"/>
      <c r="TQG303" s="59"/>
      <c r="TQH303" s="59"/>
      <c r="TQI303" s="59"/>
      <c r="TQJ303" s="59"/>
      <c r="TQK303" s="59"/>
      <c r="TQL303" s="59"/>
      <c r="TQM303" s="59"/>
      <c r="TQN303" s="59"/>
      <c r="TQO303" s="59"/>
      <c r="TQP303" s="59"/>
      <c r="TQQ303" s="59"/>
      <c r="TQR303" s="59"/>
      <c r="TQS303" s="59"/>
      <c r="TQT303" s="59"/>
      <c r="TQU303" s="59"/>
      <c r="TQV303" s="59"/>
      <c r="TQW303" s="59"/>
      <c r="TQX303" s="59"/>
      <c r="TQY303" s="59"/>
      <c r="TQZ303" s="59"/>
      <c r="TRA303" s="59"/>
      <c r="TRB303" s="59"/>
      <c r="TRC303" s="59"/>
      <c r="TRD303" s="59"/>
      <c r="TRE303" s="59"/>
      <c r="TRF303" s="59"/>
      <c r="TRG303" s="59"/>
      <c r="TRH303" s="59"/>
      <c r="TRI303" s="59"/>
      <c r="TRJ303" s="59"/>
      <c r="TRK303" s="59"/>
      <c r="TRL303" s="59"/>
      <c r="TRM303" s="59"/>
      <c r="TRN303" s="59"/>
      <c r="TRO303" s="59"/>
      <c r="TRP303" s="59"/>
      <c r="TRQ303" s="59"/>
      <c r="TRR303" s="59"/>
      <c r="TRS303" s="59"/>
      <c r="TRT303" s="59"/>
      <c r="TRU303" s="59"/>
      <c r="TRV303" s="59"/>
      <c r="TRW303" s="59"/>
      <c r="TRX303" s="59"/>
      <c r="TRY303" s="59"/>
      <c r="TRZ303" s="59"/>
      <c r="TSA303" s="59"/>
      <c r="TSB303" s="59"/>
      <c r="TSC303" s="59"/>
      <c r="TSD303" s="59"/>
      <c r="TSE303" s="59"/>
      <c r="TSF303" s="59"/>
      <c r="TSG303" s="59"/>
      <c r="TSH303" s="59"/>
      <c r="TSI303" s="59"/>
      <c r="TSJ303" s="59"/>
      <c r="TSK303" s="59"/>
      <c r="TSL303" s="59"/>
      <c r="TSM303" s="59"/>
      <c r="TSN303" s="59"/>
      <c r="TSO303" s="59"/>
      <c r="TSP303" s="59"/>
      <c r="TSQ303" s="59"/>
      <c r="TSR303" s="59"/>
      <c r="TSS303" s="59"/>
      <c r="TST303" s="59"/>
      <c r="TSU303" s="59"/>
      <c r="TSV303" s="59"/>
      <c r="TSW303" s="59"/>
      <c r="TSX303" s="59"/>
      <c r="TSY303" s="59"/>
      <c r="TSZ303" s="59"/>
      <c r="TTA303" s="59"/>
      <c r="TTB303" s="59"/>
      <c r="TTC303" s="59"/>
      <c r="TTD303" s="59"/>
      <c r="TTE303" s="59"/>
      <c r="TTF303" s="59"/>
      <c r="TTG303" s="59"/>
      <c r="TTH303" s="59"/>
      <c r="TTI303" s="59"/>
      <c r="TTJ303" s="59"/>
      <c r="TTK303" s="59"/>
      <c r="TTL303" s="59"/>
      <c r="TTM303" s="59"/>
      <c r="TTN303" s="59"/>
      <c r="TTO303" s="59"/>
      <c r="TTP303" s="59"/>
      <c r="TTQ303" s="59"/>
      <c r="TTR303" s="59"/>
      <c r="TTS303" s="59"/>
      <c r="TTT303" s="59"/>
      <c r="TTU303" s="59"/>
      <c r="TTV303" s="59"/>
      <c r="TTW303" s="59"/>
      <c r="TTX303" s="59"/>
      <c r="TTY303" s="59"/>
      <c r="TTZ303" s="59"/>
      <c r="TUA303" s="59"/>
      <c r="TUB303" s="59"/>
      <c r="TUC303" s="59"/>
      <c r="TUD303" s="59"/>
      <c r="TUE303" s="59"/>
      <c r="TUF303" s="59"/>
      <c r="TUG303" s="59"/>
      <c r="TUH303" s="59"/>
      <c r="TUI303" s="59"/>
      <c r="TUJ303" s="59"/>
      <c r="TUK303" s="59"/>
      <c r="TUL303" s="59"/>
      <c r="TUM303" s="59"/>
      <c r="TUN303" s="59"/>
      <c r="TUO303" s="59"/>
      <c r="TUP303" s="59"/>
      <c r="TUQ303" s="59"/>
      <c r="TUR303" s="59"/>
      <c r="TUS303" s="59"/>
      <c r="TUT303" s="59"/>
      <c r="TUU303" s="59"/>
      <c r="TUV303" s="59"/>
      <c r="TUW303" s="59"/>
      <c r="TUX303" s="59"/>
      <c r="TUY303" s="59"/>
      <c r="TUZ303" s="59"/>
      <c r="TVA303" s="59"/>
      <c r="TVB303" s="59"/>
      <c r="TVC303" s="59"/>
      <c r="TVD303" s="59"/>
      <c r="TVE303" s="59"/>
      <c r="TVF303" s="59"/>
      <c r="TVG303" s="59"/>
      <c r="TVH303" s="59"/>
      <c r="TVI303" s="59"/>
      <c r="TVJ303" s="59"/>
      <c r="TVK303" s="59"/>
      <c r="TVL303" s="59"/>
      <c r="TVM303" s="59"/>
      <c r="TVN303" s="59"/>
      <c r="TVO303" s="59"/>
      <c r="TVP303" s="59"/>
      <c r="TVQ303" s="59"/>
      <c r="TVR303" s="59"/>
      <c r="TVS303" s="59"/>
      <c r="TVT303" s="59"/>
      <c r="TVU303" s="59"/>
      <c r="TVV303" s="59"/>
      <c r="TVW303" s="59"/>
      <c r="TVX303" s="59"/>
      <c r="TVY303" s="59"/>
      <c r="TVZ303" s="59"/>
      <c r="TWA303" s="59"/>
      <c r="TWB303" s="59"/>
      <c r="TWC303" s="59"/>
      <c r="TWD303" s="59"/>
      <c r="TWE303" s="59"/>
      <c r="TWF303" s="59"/>
      <c r="TWG303" s="59"/>
      <c r="TWH303" s="59"/>
      <c r="TWI303" s="59"/>
      <c r="TWJ303" s="59"/>
      <c r="TWK303" s="59"/>
      <c r="TWL303" s="59"/>
      <c r="TWM303" s="59"/>
      <c r="TWN303" s="59"/>
      <c r="TWO303" s="59"/>
      <c r="TWP303" s="59"/>
      <c r="TWQ303" s="59"/>
      <c r="TWR303" s="59"/>
      <c r="TWS303" s="59"/>
      <c r="TWT303" s="59"/>
      <c r="TWU303" s="59"/>
      <c r="TWV303" s="59"/>
      <c r="TWW303" s="59"/>
      <c r="TWX303" s="59"/>
      <c r="TWY303" s="59"/>
      <c r="TWZ303" s="59"/>
      <c r="TXA303" s="59"/>
      <c r="TXB303" s="59"/>
      <c r="TXC303" s="59"/>
      <c r="TXD303" s="59"/>
      <c r="TXE303" s="59"/>
      <c r="TXF303" s="59"/>
      <c r="TXG303" s="59"/>
      <c r="TXH303" s="59"/>
      <c r="TXI303" s="59"/>
      <c r="TXJ303" s="59"/>
      <c r="TXK303" s="59"/>
      <c r="TXL303" s="59"/>
      <c r="TXM303" s="59"/>
      <c r="TXN303" s="59"/>
      <c r="TXO303" s="59"/>
      <c r="TXP303" s="59"/>
      <c r="TXQ303" s="59"/>
      <c r="TXR303" s="59"/>
      <c r="TXS303" s="59"/>
      <c r="TXT303" s="59"/>
      <c r="TXU303" s="59"/>
      <c r="TXV303" s="59"/>
      <c r="TXW303" s="59"/>
      <c r="TXX303" s="59"/>
      <c r="TXY303" s="59"/>
      <c r="TXZ303" s="59"/>
      <c r="TYA303" s="59"/>
      <c r="TYB303" s="59"/>
      <c r="TYC303" s="59"/>
      <c r="TYD303" s="59"/>
      <c r="TYE303" s="59"/>
      <c r="TYF303" s="59"/>
      <c r="TYG303" s="59"/>
      <c r="TYH303" s="59"/>
      <c r="TYI303" s="59"/>
      <c r="TYJ303" s="59"/>
      <c r="TYK303" s="59"/>
      <c r="TYL303" s="59"/>
      <c r="TYM303" s="59"/>
      <c r="TYN303" s="59"/>
      <c r="TYO303" s="59"/>
      <c r="TYP303" s="59"/>
      <c r="TYQ303" s="59"/>
      <c r="TYR303" s="59"/>
      <c r="TYS303" s="59"/>
      <c r="TYT303" s="59"/>
      <c r="TYU303" s="59"/>
      <c r="TYV303" s="59"/>
      <c r="TYW303" s="59"/>
      <c r="TYX303" s="59"/>
      <c r="TYY303" s="59"/>
      <c r="TYZ303" s="59"/>
      <c r="TZA303" s="59"/>
      <c r="TZB303" s="59"/>
      <c r="TZC303" s="59"/>
      <c r="TZD303" s="59"/>
      <c r="TZE303" s="59"/>
      <c r="TZF303" s="59"/>
      <c r="TZG303" s="59"/>
      <c r="TZH303" s="59"/>
      <c r="TZI303" s="59"/>
      <c r="TZJ303" s="59"/>
      <c r="TZK303" s="59"/>
      <c r="TZL303" s="59"/>
      <c r="TZM303" s="59"/>
      <c r="TZN303" s="59"/>
      <c r="TZO303" s="59"/>
      <c r="TZP303" s="59"/>
      <c r="TZQ303" s="59"/>
      <c r="TZR303" s="59"/>
      <c r="TZS303" s="59"/>
      <c r="TZT303" s="59"/>
      <c r="TZU303" s="59"/>
      <c r="TZV303" s="59"/>
      <c r="TZW303" s="59"/>
      <c r="TZX303" s="59"/>
      <c r="TZY303" s="59"/>
      <c r="TZZ303" s="59"/>
      <c r="UAA303" s="59"/>
      <c r="UAB303" s="59"/>
      <c r="UAC303" s="59"/>
      <c r="UAD303" s="59"/>
      <c r="UAE303" s="59"/>
      <c r="UAF303" s="59"/>
      <c r="UAG303" s="59"/>
      <c r="UAH303" s="59"/>
      <c r="UAI303" s="59"/>
      <c r="UAJ303" s="59"/>
      <c r="UAK303" s="59"/>
      <c r="UAL303" s="59"/>
      <c r="UAM303" s="59"/>
      <c r="UAN303" s="59"/>
      <c r="UAO303" s="59"/>
      <c r="UAP303" s="59"/>
      <c r="UAQ303" s="59"/>
      <c r="UAR303" s="59"/>
      <c r="UAS303" s="59"/>
      <c r="UAT303" s="59"/>
      <c r="UAU303" s="59"/>
      <c r="UAV303" s="59"/>
      <c r="UAW303" s="59"/>
      <c r="UAX303" s="59"/>
      <c r="UAY303" s="59"/>
      <c r="UAZ303" s="59"/>
      <c r="UBA303" s="59"/>
      <c r="UBB303" s="59"/>
      <c r="UBC303" s="59"/>
      <c r="UBD303" s="59"/>
      <c r="UBE303" s="59"/>
      <c r="UBF303" s="59"/>
      <c r="UBG303" s="59"/>
      <c r="UBH303" s="59"/>
      <c r="UBI303" s="59"/>
      <c r="UBJ303" s="59"/>
      <c r="UBK303" s="59"/>
      <c r="UBL303" s="59"/>
      <c r="UBM303" s="59"/>
      <c r="UBN303" s="59"/>
      <c r="UBO303" s="59"/>
      <c r="UBP303" s="59"/>
      <c r="UBQ303" s="59"/>
      <c r="UBR303" s="59"/>
      <c r="UBS303" s="59"/>
      <c r="UBT303" s="59"/>
      <c r="UBU303" s="59"/>
      <c r="UBV303" s="59"/>
      <c r="UBW303" s="59"/>
      <c r="UBX303" s="59"/>
      <c r="UBY303" s="59"/>
      <c r="UBZ303" s="59"/>
      <c r="UCA303" s="59"/>
      <c r="UCB303" s="59"/>
      <c r="UCC303" s="59"/>
      <c r="UCD303" s="59"/>
      <c r="UCE303" s="59"/>
      <c r="UCF303" s="59"/>
      <c r="UCG303" s="59"/>
      <c r="UCH303" s="59"/>
      <c r="UCI303" s="59"/>
      <c r="UCJ303" s="59"/>
      <c r="UCK303" s="59"/>
      <c r="UCL303" s="59"/>
      <c r="UCM303" s="59"/>
      <c r="UCN303" s="59"/>
      <c r="UCO303" s="59"/>
      <c r="UCP303" s="59"/>
      <c r="UCQ303" s="59"/>
      <c r="UCR303" s="59"/>
      <c r="UCS303" s="59"/>
      <c r="UCT303" s="59"/>
      <c r="UCU303" s="59"/>
      <c r="UCV303" s="59"/>
      <c r="UCW303" s="59"/>
      <c r="UCX303" s="59"/>
      <c r="UCY303" s="59"/>
      <c r="UCZ303" s="59"/>
      <c r="UDA303" s="59"/>
      <c r="UDB303" s="59"/>
      <c r="UDC303" s="59"/>
      <c r="UDD303" s="59"/>
      <c r="UDE303" s="59"/>
      <c r="UDF303" s="59"/>
      <c r="UDG303" s="59"/>
      <c r="UDH303" s="59"/>
      <c r="UDI303" s="59"/>
      <c r="UDJ303" s="59"/>
      <c r="UDK303" s="59"/>
      <c r="UDL303" s="59"/>
      <c r="UDM303" s="59"/>
      <c r="UDN303" s="59"/>
      <c r="UDO303" s="59"/>
      <c r="UDP303" s="59"/>
      <c r="UDQ303" s="59"/>
      <c r="UDR303" s="59"/>
      <c r="UDS303" s="59"/>
      <c r="UDT303" s="59"/>
      <c r="UDU303" s="59"/>
      <c r="UDV303" s="59"/>
      <c r="UDW303" s="59"/>
      <c r="UDX303" s="59"/>
      <c r="UDY303" s="59"/>
      <c r="UDZ303" s="59"/>
      <c r="UEA303" s="59"/>
      <c r="UEB303" s="59"/>
      <c r="UEC303" s="59"/>
      <c r="UED303" s="59"/>
      <c r="UEE303" s="59"/>
      <c r="UEF303" s="59"/>
      <c r="UEG303" s="59"/>
      <c r="UEH303" s="59"/>
      <c r="UEI303" s="59"/>
      <c r="UEJ303" s="59"/>
      <c r="UEK303" s="59"/>
      <c r="UEL303" s="59"/>
      <c r="UEM303" s="59"/>
      <c r="UEN303" s="59"/>
      <c r="UEO303" s="59"/>
      <c r="UEP303" s="59"/>
      <c r="UEQ303" s="59"/>
      <c r="UER303" s="59"/>
      <c r="UES303" s="59"/>
      <c r="UET303" s="59"/>
      <c r="UEU303" s="59"/>
      <c r="UEV303" s="59"/>
      <c r="UEW303" s="59"/>
      <c r="UEX303" s="59"/>
      <c r="UEY303" s="59"/>
      <c r="UEZ303" s="59"/>
      <c r="UFA303" s="59"/>
      <c r="UFB303" s="59"/>
      <c r="UFC303" s="59"/>
      <c r="UFD303" s="59"/>
      <c r="UFE303" s="59"/>
      <c r="UFF303" s="59"/>
      <c r="UFG303" s="59"/>
      <c r="UFH303" s="59"/>
      <c r="UFI303" s="59"/>
      <c r="UFJ303" s="59"/>
      <c r="UFK303" s="59"/>
      <c r="UFL303" s="59"/>
      <c r="UFM303" s="59"/>
      <c r="UFN303" s="59"/>
      <c r="UFO303" s="59"/>
      <c r="UFP303" s="59"/>
      <c r="UFQ303" s="59"/>
      <c r="UFR303" s="59"/>
      <c r="UFS303" s="59"/>
      <c r="UFT303" s="59"/>
      <c r="UFU303" s="59"/>
      <c r="UFV303" s="59"/>
      <c r="UFW303" s="59"/>
      <c r="UFX303" s="59"/>
      <c r="UFY303" s="59"/>
      <c r="UFZ303" s="59"/>
      <c r="UGA303" s="59"/>
      <c r="UGB303" s="59"/>
      <c r="UGC303" s="59"/>
      <c r="UGD303" s="59"/>
      <c r="UGE303" s="59"/>
      <c r="UGF303" s="59"/>
      <c r="UGG303" s="59"/>
      <c r="UGH303" s="59"/>
      <c r="UGI303" s="59"/>
      <c r="UGJ303" s="59"/>
      <c r="UGK303" s="59"/>
      <c r="UGL303" s="59"/>
      <c r="UGM303" s="59"/>
      <c r="UGN303" s="59"/>
      <c r="UGO303" s="59"/>
      <c r="UGP303" s="59"/>
      <c r="UGQ303" s="59"/>
      <c r="UGR303" s="59"/>
      <c r="UGS303" s="59"/>
      <c r="UGT303" s="59"/>
      <c r="UGU303" s="59"/>
      <c r="UGV303" s="59"/>
      <c r="UGW303" s="59"/>
      <c r="UGX303" s="59"/>
      <c r="UGY303" s="59"/>
      <c r="UGZ303" s="59"/>
      <c r="UHA303" s="59"/>
      <c r="UHB303" s="59"/>
      <c r="UHC303" s="59"/>
      <c r="UHD303" s="59"/>
      <c r="UHE303" s="59"/>
      <c r="UHF303" s="59"/>
      <c r="UHG303" s="59"/>
      <c r="UHH303" s="59"/>
      <c r="UHI303" s="59"/>
      <c r="UHJ303" s="59"/>
      <c r="UHK303" s="59"/>
      <c r="UHL303" s="59"/>
      <c r="UHM303" s="59"/>
      <c r="UHN303" s="59"/>
      <c r="UHO303" s="59"/>
      <c r="UHP303" s="59"/>
      <c r="UHQ303" s="59"/>
      <c r="UHR303" s="59"/>
      <c r="UHS303" s="59"/>
      <c r="UHT303" s="59"/>
      <c r="UHU303" s="59"/>
      <c r="UHV303" s="59"/>
      <c r="UHW303" s="59"/>
      <c r="UHX303" s="59"/>
      <c r="UHY303" s="59"/>
      <c r="UHZ303" s="59"/>
      <c r="UIA303" s="59"/>
      <c r="UIB303" s="59"/>
      <c r="UIC303" s="59"/>
      <c r="UID303" s="59"/>
      <c r="UIE303" s="59"/>
      <c r="UIF303" s="59"/>
      <c r="UIG303" s="59"/>
      <c r="UIH303" s="59"/>
      <c r="UII303" s="59"/>
      <c r="UIJ303" s="59"/>
      <c r="UIK303" s="59"/>
      <c r="UIL303" s="59"/>
      <c r="UIM303" s="59"/>
      <c r="UIN303" s="59"/>
      <c r="UIO303" s="59"/>
      <c r="UIP303" s="59"/>
      <c r="UIQ303" s="59"/>
      <c r="UIR303" s="59"/>
      <c r="UIS303" s="59"/>
      <c r="UIT303" s="59"/>
      <c r="UIU303" s="59"/>
      <c r="UIV303" s="59"/>
      <c r="UIW303" s="59"/>
      <c r="UIX303" s="59"/>
      <c r="UIY303" s="59"/>
      <c r="UIZ303" s="59"/>
      <c r="UJA303" s="59"/>
      <c r="UJB303" s="59"/>
      <c r="UJC303" s="59"/>
      <c r="UJD303" s="59"/>
      <c r="UJE303" s="59"/>
      <c r="UJF303" s="59"/>
      <c r="UJG303" s="59"/>
      <c r="UJH303" s="59"/>
      <c r="UJI303" s="59"/>
      <c r="UJJ303" s="59"/>
      <c r="UJK303" s="59"/>
      <c r="UJL303" s="59"/>
      <c r="UJM303" s="59"/>
      <c r="UJN303" s="59"/>
      <c r="UJO303" s="59"/>
      <c r="UJP303" s="59"/>
      <c r="UJQ303" s="59"/>
      <c r="UJR303" s="59"/>
      <c r="UJS303" s="59"/>
      <c r="UJT303" s="59"/>
      <c r="UJU303" s="59"/>
      <c r="UJV303" s="59"/>
      <c r="UJW303" s="59"/>
      <c r="UJX303" s="59"/>
      <c r="UJY303" s="59"/>
      <c r="UJZ303" s="59"/>
      <c r="UKA303" s="59"/>
      <c r="UKB303" s="59"/>
      <c r="UKC303" s="59"/>
      <c r="UKD303" s="59"/>
      <c r="UKE303" s="59"/>
      <c r="UKF303" s="59"/>
      <c r="UKG303" s="59"/>
      <c r="UKH303" s="59"/>
      <c r="UKI303" s="59"/>
      <c r="UKJ303" s="59"/>
      <c r="UKK303" s="59"/>
      <c r="UKL303" s="59"/>
      <c r="UKM303" s="59"/>
      <c r="UKN303" s="59"/>
      <c r="UKO303" s="59"/>
      <c r="UKP303" s="59"/>
      <c r="UKQ303" s="59"/>
      <c r="UKR303" s="59"/>
      <c r="UKS303" s="59"/>
      <c r="UKT303" s="59"/>
      <c r="UKU303" s="59"/>
      <c r="UKV303" s="59"/>
      <c r="UKW303" s="59"/>
      <c r="UKX303" s="59"/>
      <c r="UKY303" s="59"/>
      <c r="UKZ303" s="59"/>
      <c r="ULA303" s="59"/>
      <c r="ULB303" s="59"/>
      <c r="ULC303" s="59"/>
      <c r="ULD303" s="59"/>
      <c r="ULE303" s="59"/>
      <c r="ULF303" s="59"/>
      <c r="ULG303" s="59"/>
      <c r="ULH303" s="59"/>
      <c r="ULI303" s="59"/>
      <c r="ULJ303" s="59"/>
      <c r="ULK303" s="59"/>
      <c r="ULL303" s="59"/>
      <c r="ULM303" s="59"/>
      <c r="ULN303" s="59"/>
      <c r="ULO303" s="59"/>
      <c r="ULP303" s="59"/>
      <c r="ULQ303" s="59"/>
      <c r="ULR303" s="59"/>
      <c r="ULS303" s="59"/>
      <c r="ULT303" s="59"/>
      <c r="ULU303" s="59"/>
      <c r="ULV303" s="59"/>
      <c r="ULW303" s="59"/>
      <c r="ULX303" s="59"/>
      <c r="ULY303" s="59"/>
      <c r="ULZ303" s="59"/>
      <c r="UMA303" s="59"/>
      <c r="UMB303" s="59"/>
      <c r="UMC303" s="59"/>
      <c r="UMD303" s="59"/>
      <c r="UME303" s="59"/>
      <c r="UMF303" s="59"/>
      <c r="UMG303" s="59"/>
      <c r="UMH303" s="59"/>
      <c r="UMI303" s="59"/>
      <c r="UMJ303" s="59"/>
      <c r="UMK303" s="59"/>
      <c r="UML303" s="59"/>
      <c r="UMM303" s="59"/>
      <c r="UMN303" s="59"/>
      <c r="UMO303" s="59"/>
      <c r="UMP303" s="59"/>
      <c r="UMQ303" s="59"/>
      <c r="UMR303" s="59"/>
      <c r="UMS303" s="59"/>
      <c r="UMT303" s="59"/>
      <c r="UMU303" s="59"/>
      <c r="UMV303" s="59"/>
      <c r="UMW303" s="59"/>
      <c r="UMX303" s="59"/>
      <c r="UMY303" s="59"/>
      <c r="UMZ303" s="59"/>
      <c r="UNA303" s="59"/>
      <c r="UNB303" s="59"/>
      <c r="UNC303" s="59"/>
      <c r="UND303" s="59"/>
      <c r="UNE303" s="59"/>
      <c r="UNF303" s="59"/>
      <c r="UNG303" s="59"/>
      <c r="UNH303" s="59"/>
      <c r="UNI303" s="59"/>
      <c r="UNJ303" s="59"/>
      <c r="UNK303" s="59"/>
      <c r="UNL303" s="59"/>
      <c r="UNM303" s="59"/>
      <c r="UNN303" s="59"/>
      <c r="UNO303" s="59"/>
      <c r="UNP303" s="59"/>
      <c r="UNQ303" s="59"/>
      <c r="UNR303" s="59"/>
      <c r="UNS303" s="59"/>
      <c r="UNT303" s="59"/>
      <c r="UNU303" s="59"/>
      <c r="UNV303" s="59"/>
      <c r="UNW303" s="59"/>
      <c r="UNX303" s="59"/>
      <c r="UNY303" s="59"/>
      <c r="UNZ303" s="59"/>
      <c r="UOA303" s="59"/>
      <c r="UOB303" s="59"/>
      <c r="UOC303" s="59"/>
      <c r="UOD303" s="59"/>
      <c r="UOE303" s="59"/>
      <c r="UOF303" s="59"/>
      <c r="UOG303" s="59"/>
      <c r="UOH303" s="59"/>
      <c r="UOI303" s="59"/>
      <c r="UOJ303" s="59"/>
      <c r="UOK303" s="59"/>
      <c r="UOL303" s="59"/>
      <c r="UOM303" s="59"/>
      <c r="UON303" s="59"/>
      <c r="UOO303" s="59"/>
      <c r="UOP303" s="59"/>
      <c r="UOQ303" s="59"/>
      <c r="UOR303" s="59"/>
      <c r="UOS303" s="59"/>
      <c r="UOT303" s="59"/>
      <c r="UOU303" s="59"/>
      <c r="UOV303" s="59"/>
      <c r="UOW303" s="59"/>
      <c r="UOX303" s="59"/>
      <c r="UOY303" s="59"/>
      <c r="UOZ303" s="59"/>
      <c r="UPA303" s="59"/>
      <c r="UPB303" s="59"/>
      <c r="UPC303" s="59"/>
      <c r="UPD303" s="59"/>
      <c r="UPE303" s="59"/>
      <c r="UPF303" s="59"/>
      <c r="UPG303" s="59"/>
      <c r="UPH303" s="59"/>
      <c r="UPI303" s="59"/>
      <c r="UPJ303" s="59"/>
      <c r="UPK303" s="59"/>
      <c r="UPL303" s="59"/>
      <c r="UPM303" s="59"/>
      <c r="UPN303" s="59"/>
      <c r="UPO303" s="59"/>
      <c r="UPP303" s="59"/>
      <c r="UPQ303" s="59"/>
      <c r="UPR303" s="59"/>
      <c r="UPS303" s="59"/>
      <c r="UPT303" s="59"/>
      <c r="UPU303" s="59"/>
      <c r="UPV303" s="59"/>
      <c r="UPW303" s="59"/>
      <c r="UPX303" s="59"/>
      <c r="UPY303" s="59"/>
      <c r="UPZ303" s="59"/>
      <c r="UQA303" s="59"/>
      <c r="UQB303" s="59"/>
      <c r="UQC303" s="59"/>
      <c r="UQD303" s="59"/>
      <c r="UQE303" s="59"/>
      <c r="UQF303" s="59"/>
      <c r="UQG303" s="59"/>
      <c r="UQH303" s="59"/>
      <c r="UQI303" s="59"/>
      <c r="UQJ303" s="59"/>
      <c r="UQK303" s="59"/>
      <c r="UQL303" s="59"/>
      <c r="UQM303" s="59"/>
      <c r="UQN303" s="59"/>
      <c r="UQO303" s="59"/>
      <c r="UQP303" s="59"/>
      <c r="UQQ303" s="59"/>
      <c r="UQR303" s="59"/>
      <c r="UQS303" s="59"/>
      <c r="UQT303" s="59"/>
      <c r="UQU303" s="59"/>
      <c r="UQV303" s="59"/>
      <c r="UQW303" s="59"/>
      <c r="UQX303" s="59"/>
      <c r="UQY303" s="59"/>
      <c r="UQZ303" s="59"/>
      <c r="URA303" s="59"/>
      <c r="URB303" s="59"/>
      <c r="URC303" s="59"/>
      <c r="URD303" s="59"/>
      <c r="URE303" s="59"/>
      <c r="URF303" s="59"/>
      <c r="URG303" s="59"/>
      <c r="URH303" s="59"/>
      <c r="URI303" s="59"/>
      <c r="URJ303" s="59"/>
      <c r="URK303" s="59"/>
      <c r="URL303" s="59"/>
      <c r="URM303" s="59"/>
      <c r="URN303" s="59"/>
      <c r="URO303" s="59"/>
      <c r="URP303" s="59"/>
      <c r="URQ303" s="59"/>
      <c r="URR303" s="59"/>
      <c r="URS303" s="59"/>
      <c r="URT303" s="59"/>
      <c r="URU303" s="59"/>
      <c r="URV303" s="59"/>
      <c r="URW303" s="59"/>
      <c r="URX303" s="59"/>
      <c r="URY303" s="59"/>
      <c r="URZ303" s="59"/>
      <c r="USA303" s="59"/>
      <c r="USB303" s="59"/>
      <c r="USC303" s="59"/>
      <c r="USD303" s="59"/>
      <c r="USE303" s="59"/>
      <c r="USF303" s="59"/>
      <c r="USG303" s="59"/>
      <c r="USH303" s="59"/>
      <c r="USI303" s="59"/>
      <c r="USJ303" s="59"/>
      <c r="USK303" s="59"/>
      <c r="USL303" s="59"/>
      <c r="USM303" s="59"/>
      <c r="USN303" s="59"/>
      <c r="USO303" s="59"/>
      <c r="USP303" s="59"/>
      <c r="USQ303" s="59"/>
      <c r="USR303" s="59"/>
      <c r="USS303" s="59"/>
      <c r="UST303" s="59"/>
      <c r="USU303" s="59"/>
      <c r="USV303" s="59"/>
      <c r="USW303" s="59"/>
      <c r="USX303" s="59"/>
      <c r="USY303" s="59"/>
      <c r="USZ303" s="59"/>
      <c r="UTA303" s="59"/>
      <c r="UTB303" s="59"/>
      <c r="UTC303" s="59"/>
      <c r="UTD303" s="59"/>
      <c r="UTE303" s="59"/>
      <c r="UTF303" s="59"/>
      <c r="UTG303" s="59"/>
      <c r="UTH303" s="59"/>
      <c r="UTI303" s="59"/>
      <c r="UTJ303" s="59"/>
      <c r="UTK303" s="59"/>
      <c r="UTL303" s="59"/>
      <c r="UTM303" s="59"/>
      <c r="UTN303" s="59"/>
      <c r="UTO303" s="59"/>
      <c r="UTP303" s="59"/>
      <c r="UTQ303" s="59"/>
      <c r="UTR303" s="59"/>
      <c r="UTS303" s="59"/>
      <c r="UTT303" s="59"/>
      <c r="UTU303" s="59"/>
      <c r="UTV303" s="59"/>
      <c r="UTW303" s="59"/>
      <c r="UTX303" s="59"/>
      <c r="UTY303" s="59"/>
      <c r="UTZ303" s="59"/>
      <c r="UUA303" s="59"/>
      <c r="UUB303" s="59"/>
      <c r="UUC303" s="59"/>
      <c r="UUD303" s="59"/>
      <c r="UUE303" s="59"/>
      <c r="UUF303" s="59"/>
      <c r="UUG303" s="59"/>
      <c r="UUH303" s="59"/>
      <c r="UUI303" s="59"/>
      <c r="UUJ303" s="59"/>
      <c r="UUK303" s="59"/>
      <c r="UUL303" s="59"/>
      <c r="UUM303" s="59"/>
      <c r="UUN303" s="59"/>
      <c r="UUO303" s="59"/>
      <c r="UUP303" s="59"/>
      <c r="UUQ303" s="59"/>
      <c r="UUR303" s="59"/>
      <c r="UUS303" s="59"/>
      <c r="UUT303" s="59"/>
      <c r="UUU303" s="59"/>
      <c r="UUV303" s="59"/>
      <c r="UUW303" s="59"/>
      <c r="UUX303" s="59"/>
      <c r="UUY303" s="59"/>
      <c r="UUZ303" s="59"/>
      <c r="UVA303" s="59"/>
      <c r="UVB303" s="59"/>
      <c r="UVC303" s="59"/>
      <c r="UVD303" s="59"/>
      <c r="UVE303" s="59"/>
      <c r="UVF303" s="59"/>
      <c r="UVG303" s="59"/>
      <c r="UVH303" s="59"/>
      <c r="UVI303" s="59"/>
      <c r="UVJ303" s="59"/>
      <c r="UVK303" s="59"/>
      <c r="UVL303" s="59"/>
      <c r="UVM303" s="59"/>
      <c r="UVN303" s="59"/>
      <c r="UVO303" s="59"/>
      <c r="UVP303" s="59"/>
      <c r="UVQ303" s="59"/>
      <c r="UVR303" s="59"/>
      <c r="UVS303" s="59"/>
      <c r="UVT303" s="59"/>
      <c r="UVU303" s="59"/>
      <c r="UVV303" s="59"/>
      <c r="UVW303" s="59"/>
      <c r="UVX303" s="59"/>
      <c r="UVY303" s="59"/>
      <c r="UVZ303" s="59"/>
      <c r="UWA303" s="59"/>
      <c r="UWB303" s="59"/>
      <c r="UWC303" s="59"/>
      <c r="UWD303" s="59"/>
      <c r="UWE303" s="59"/>
      <c r="UWF303" s="59"/>
      <c r="UWG303" s="59"/>
      <c r="UWH303" s="59"/>
      <c r="UWI303" s="59"/>
      <c r="UWJ303" s="59"/>
      <c r="UWK303" s="59"/>
      <c r="UWL303" s="59"/>
      <c r="UWM303" s="59"/>
      <c r="UWN303" s="59"/>
      <c r="UWO303" s="59"/>
      <c r="UWP303" s="59"/>
      <c r="UWQ303" s="59"/>
      <c r="UWR303" s="59"/>
      <c r="UWS303" s="59"/>
      <c r="UWT303" s="59"/>
      <c r="UWU303" s="59"/>
      <c r="UWV303" s="59"/>
      <c r="UWW303" s="59"/>
      <c r="UWX303" s="59"/>
      <c r="UWY303" s="59"/>
      <c r="UWZ303" s="59"/>
      <c r="UXA303" s="59"/>
      <c r="UXB303" s="59"/>
      <c r="UXC303" s="59"/>
      <c r="UXD303" s="59"/>
      <c r="UXE303" s="59"/>
      <c r="UXF303" s="59"/>
      <c r="UXG303" s="59"/>
      <c r="UXH303" s="59"/>
      <c r="UXI303" s="59"/>
      <c r="UXJ303" s="59"/>
      <c r="UXK303" s="59"/>
      <c r="UXL303" s="59"/>
      <c r="UXM303" s="59"/>
      <c r="UXN303" s="59"/>
      <c r="UXO303" s="59"/>
      <c r="UXP303" s="59"/>
      <c r="UXQ303" s="59"/>
      <c r="UXR303" s="59"/>
      <c r="UXS303" s="59"/>
      <c r="UXT303" s="59"/>
      <c r="UXU303" s="59"/>
      <c r="UXV303" s="59"/>
      <c r="UXW303" s="59"/>
      <c r="UXX303" s="59"/>
      <c r="UXY303" s="59"/>
      <c r="UXZ303" s="59"/>
      <c r="UYA303" s="59"/>
      <c r="UYB303" s="59"/>
      <c r="UYC303" s="59"/>
      <c r="UYD303" s="59"/>
      <c r="UYE303" s="59"/>
      <c r="UYF303" s="59"/>
      <c r="UYG303" s="59"/>
      <c r="UYH303" s="59"/>
      <c r="UYI303" s="59"/>
      <c r="UYJ303" s="59"/>
      <c r="UYK303" s="59"/>
      <c r="UYL303" s="59"/>
      <c r="UYM303" s="59"/>
      <c r="UYN303" s="59"/>
      <c r="UYO303" s="59"/>
      <c r="UYP303" s="59"/>
      <c r="UYQ303" s="59"/>
      <c r="UYR303" s="59"/>
      <c r="UYS303" s="59"/>
      <c r="UYT303" s="59"/>
      <c r="UYU303" s="59"/>
      <c r="UYV303" s="59"/>
      <c r="UYW303" s="59"/>
      <c r="UYX303" s="59"/>
      <c r="UYY303" s="59"/>
      <c r="UYZ303" s="59"/>
      <c r="UZA303" s="59"/>
      <c r="UZB303" s="59"/>
      <c r="UZC303" s="59"/>
      <c r="UZD303" s="59"/>
      <c r="UZE303" s="59"/>
      <c r="UZF303" s="59"/>
      <c r="UZG303" s="59"/>
      <c r="UZH303" s="59"/>
      <c r="UZI303" s="59"/>
      <c r="UZJ303" s="59"/>
      <c r="UZK303" s="59"/>
      <c r="UZL303" s="59"/>
      <c r="UZM303" s="59"/>
      <c r="UZN303" s="59"/>
      <c r="UZO303" s="59"/>
      <c r="UZP303" s="59"/>
      <c r="UZQ303" s="59"/>
      <c r="UZR303" s="59"/>
      <c r="UZS303" s="59"/>
      <c r="UZT303" s="59"/>
      <c r="UZU303" s="59"/>
      <c r="UZV303" s="59"/>
      <c r="UZW303" s="59"/>
      <c r="UZX303" s="59"/>
      <c r="UZY303" s="59"/>
      <c r="UZZ303" s="59"/>
      <c r="VAA303" s="59"/>
      <c r="VAB303" s="59"/>
      <c r="VAC303" s="59"/>
      <c r="VAD303" s="59"/>
      <c r="VAE303" s="59"/>
      <c r="VAF303" s="59"/>
      <c r="VAG303" s="59"/>
      <c r="VAH303" s="59"/>
      <c r="VAI303" s="59"/>
      <c r="VAJ303" s="59"/>
      <c r="VAK303" s="59"/>
      <c r="VAL303" s="59"/>
      <c r="VAM303" s="59"/>
      <c r="VAN303" s="59"/>
      <c r="VAO303" s="59"/>
      <c r="VAP303" s="59"/>
      <c r="VAQ303" s="59"/>
      <c r="VAR303" s="59"/>
      <c r="VAS303" s="59"/>
      <c r="VAT303" s="59"/>
      <c r="VAU303" s="59"/>
      <c r="VAV303" s="59"/>
      <c r="VAW303" s="59"/>
      <c r="VAX303" s="59"/>
      <c r="VAY303" s="59"/>
      <c r="VAZ303" s="59"/>
      <c r="VBA303" s="59"/>
      <c r="VBB303" s="59"/>
      <c r="VBC303" s="59"/>
      <c r="VBD303" s="59"/>
      <c r="VBE303" s="59"/>
      <c r="VBF303" s="59"/>
      <c r="VBG303" s="59"/>
      <c r="VBH303" s="59"/>
      <c r="VBI303" s="59"/>
      <c r="VBJ303" s="59"/>
      <c r="VBK303" s="59"/>
      <c r="VBL303" s="59"/>
      <c r="VBM303" s="59"/>
      <c r="VBN303" s="59"/>
      <c r="VBO303" s="59"/>
      <c r="VBP303" s="59"/>
      <c r="VBQ303" s="59"/>
      <c r="VBR303" s="59"/>
      <c r="VBS303" s="59"/>
      <c r="VBT303" s="59"/>
      <c r="VBU303" s="59"/>
      <c r="VBV303" s="59"/>
      <c r="VBW303" s="59"/>
      <c r="VBX303" s="59"/>
      <c r="VBY303" s="59"/>
      <c r="VBZ303" s="59"/>
      <c r="VCA303" s="59"/>
      <c r="VCB303" s="59"/>
      <c r="VCC303" s="59"/>
      <c r="VCD303" s="59"/>
      <c r="VCE303" s="59"/>
      <c r="VCF303" s="59"/>
      <c r="VCG303" s="59"/>
      <c r="VCH303" s="59"/>
      <c r="VCI303" s="59"/>
      <c r="VCJ303" s="59"/>
      <c r="VCK303" s="59"/>
      <c r="VCL303" s="59"/>
      <c r="VCM303" s="59"/>
      <c r="VCN303" s="59"/>
      <c r="VCO303" s="59"/>
      <c r="VCP303" s="59"/>
      <c r="VCQ303" s="59"/>
      <c r="VCR303" s="59"/>
      <c r="VCS303" s="59"/>
      <c r="VCT303" s="59"/>
      <c r="VCU303" s="59"/>
      <c r="VCV303" s="59"/>
      <c r="VCW303" s="59"/>
      <c r="VCX303" s="59"/>
      <c r="VCY303" s="59"/>
      <c r="VCZ303" s="59"/>
      <c r="VDA303" s="59"/>
      <c r="VDB303" s="59"/>
      <c r="VDC303" s="59"/>
      <c r="VDD303" s="59"/>
      <c r="VDE303" s="59"/>
      <c r="VDF303" s="59"/>
      <c r="VDG303" s="59"/>
      <c r="VDH303" s="59"/>
      <c r="VDI303" s="59"/>
      <c r="VDJ303" s="59"/>
      <c r="VDK303" s="59"/>
      <c r="VDL303" s="59"/>
      <c r="VDM303" s="59"/>
      <c r="VDN303" s="59"/>
      <c r="VDO303" s="59"/>
      <c r="VDP303" s="59"/>
      <c r="VDQ303" s="59"/>
      <c r="VDR303" s="59"/>
      <c r="VDS303" s="59"/>
      <c r="VDT303" s="59"/>
      <c r="VDU303" s="59"/>
      <c r="VDV303" s="59"/>
      <c r="VDW303" s="59"/>
      <c r="VDX303" s="59"/>
      <c r="VDY303" s="59"/>
      <c r="VDZ303" s="59"/>
      <c r="VEA303" s="59"/>
      <c r="VEB303" s="59"/>
      <c r="VEC303" s="59"/>
      <c r="VED303" s="59"/>
      <c r="VEE303" s="59"/>
      <c r="VEF303" s="59"/>
      <c r="VEG303" s="59"/>
      <c r="VEH303" s="59"/>
      <c r="VEI303" s="59"/>
      <c r="VEJ303" s="59"/>
      <c r="VEK303" s="59"/>
      <c r="VEL303" s="59"/>
      <c r="VEM303" s="59"/>
      <c r="VEN303" s="59"/>
      <c r="VEO303" s="59"/>
      <c r="VEP303" s="59"/>
      <c r="VEQ303" s="59"/>
      <c r="VER303" s="59"/>
      <c r="VES303" s="59"/>
      <c r="VET303" s="59"/>
      <c r="VEU303" s="59"/>
      <c r="VEV303" s="59"/>
      <c r="VEW303" s="59"/>
      <c r="VEX303" s="59"/>
      <c r="VEY303" s="59"/>
      <c r="VEZ303" s="59"/>
      <c r="VFA303" s="59"/>
      <c r="VFB303" s="59"/>
      <c r="VFC303" s="59"/>
      <c r="VFD303" s="59"/>
      <c r="VFE303" s="59"/>
      <c r="VFF303" s="59"/>
      <c r="VFG303" s="59"/>
      <c r="VFH303" s="59"/>
      <c r="VFI303" s="59"/>
      <c r="VFJ303" s="59"/>
      <c r="VFK303" s="59"/>
      <c r="VFL303" s="59"/>
      <c r="VFM303" s="59"/>
      <c r="VFN303" s="59"/>
      <c r="VFO303" s="59"/>
      <c r="VFP303" s="59"/>
      <c r="VFQ303" s="59"/>
      <c r="VFR303" s="59"/>
      <c r="VFS303" s="59"/>
      <c r="VFT303" s="59"/>
      <c r="VFU303" s="59"/>
      <c r="VFV303" s="59"/>
      <c r="VFW303" s="59"/>
      <c r="VFX303" s="59"/>
      <c r="VFY303" s="59"/>
      <c r="VFZ303" s="59"/>
      <c r="VGA303" s="59"/>
      <c r="VGB303" s="59"/>
      <c r="VGC303" s="59"/>
      <c r="VGD303" s="59"/>
      <c r="VGE303" s="59"/>
      <c r="VGF303" s="59"/>
      <c r="VGG303" s="59"/>
      <c r="VGH303" s="59"/>
      <c r="VGI303" s="59"/>
      <c r="VGJ303" s="59"/>
      <c r="VGK303" s="59"/>
      <c r="VGL303" s="59"/>
      <c r="VGM303" s="59"/>
      <c r="VGN303" s="59"/>
      <c r="VGO303" s="59"/>
      <c r="VGP303" s="59"/>
      <c r="VGQ303" s="59"/>
      <c r="VGR303" s="59"/>
      <c r="VGS303" s="59"/>
      <c r="VGT303" s="59"/>
      <c r="VGU303" s="59"/>
      <c r="VGV303" s="59"/>
      <c r="VGW303" s="59"/>
      <c r="VGX303" s="59"/>
      <c r="VGY303" s="59"/>
      <c r="VGZ303" s="59"/>
      <c r="VHA303" s="59"/>
      <c r="VHB303" s="59"/>
      <c r="VHC303" s="59"/>
      <c r="VHD303" s="59"/>
      <c r="VHE303" s="59"/>
      <c r="VHF303" s="59"/>
      <c r="VHG303" s="59"/>
      <c r="VHH303" s="59"/>
      <c r="VHI303" s="59"/>
      <c r="VHJ303" s="59"/>
      <c r="VHK303" s="59"/>
      <c r="VHL303" s="59"/>
      <c r="VHM303" s="59"/>
      <c r="VHN303" s="59"/>
      <c r="VHO303" s="59"/>
      <c r="VHP303" s="59"/>
      <c r="VHQ303" s="59"/>
      <c r="VHR303" s="59"/>
      <c r="VHS303" s="59"/>
      <c r="VHT303" s="59"/>
      <c r="VHU303" s="59"/>
      <c r="VHV303" s="59"/>
      <c r="VHW303" s="59"/>
      <c r="VHX303" s="59"/>
      <c r="VHY303" s="59"/>
      <c r="VHZ303" s="59"/>
      <c r="VIA303" s="59"/>
      <c r="VIB303" s="59"/>
      <c r="VIC303" s="59"/>
      <c r="VID303" s="59"/>
      <c r="VIE303" s="59"/>
      <c r="VIF303" s="59"/>
      <c r="VIG303" s="59"/>
      <c r="VIH303" s="59"/>
      <c r="VII303" s="59"/>
      <c r="VIJ303" s="59"/>
      <c r="VIK303" s="59"/>
      <c r="VIL303" s="59"/>
      <c r="VIM303" s="59"/>
      <c r="VIN303" s="59"/>
      <c r="VIO303" s="59"/>
      <c r="VIP303" s="59"/>
      <c r="VIQ303" s="59"/>
      <c r="VIR303" s="59"/>
      <c r="VIS303" s="59"/>
      <c r="VIT303" s="59"/>
      <c r="VIU303" s="59"/>
      <c r="VIV303" s="59"/>
      <c r="VIW303" s="59"/>
      <c r="VIX303" s="59"/>
      <c r="VIY303" s="59"/>
      <c r="VIZ303" s="59"/>
      <c r="VJA303" s="59"/>
      <c r="VJB303" s="59"/>
      <c r="VJC303" s="59"/>
      <c r="VJD303" s="59"/>
      <c r="VJE303" s="59"/>
      <c r="VJF303" s="59"/>
      <c r="VJG303" s="59"/>
      <c r="VJH303" s="59"/>
      <c r="VJI303" s="59"/>
      <c r="VJJ303" s="59"/>
      <c r="VJK303" s="59"/>
      <c r="VJL303" s="59"/>
      <c r="VJM303" s="59"/>
      <c r="VJN303" s="59"/>
      <c r="VJO303" s="59"/>
      <c r="VJP303" s="59"/>
      <c r="VJQ303" s="59"/>
      <c r="VJR303" s="59"/>
      <c r="VJS303" s="59"/>
      <c r="VJT303" s="59"/>
      <c r="VJU303" s="59"/>
      <c r="VJV303" s="59"/>
      <c r="VJW303" s="59"/>
      <c r="VJX303" s="59"/>
      <c r="VJY303" s="59"/>
      <c r="VJZ303" s="59"/>
      <c r="VKA303" s="59"/>
      <c r="VKB303" s="59"/>
      <c r="VKC303" s="59"/>
      <c r="VKD303" s="59"/>
      <c r="VKE303" s="59"/>
      <c r="VKF303" s="59"/>
      <c r="VKG303" s="59"/>
      <c r="VKH303" s="59"/>
      <c r="VKI303" s="59"/>
      <c r="VKJ303" s="59"/>
      <c r="VKK303" s="59"/>
      <c r="VKL303" s="59"/>
      <c r="VKM303" s="59"/>
      <c r="VKN303" s="59"/>
      <c r="VKO303" s="59"/>
      <c r="VKP303" s="59"/>
      <c r="VKQ303" s="59"/>
      <c r="VKR303" s="59"/>
      <c r="VKS303" s="59"/>
      <c r="VKT303" s="59"/>
      <c r="VKU303" s="59"/>
      <c r="VKV303" s="59"/>
      <c r="VKW303" s="59"/>
      <c r="VKX303" s="59"/>
      <c r="VKY303" s="59"/>
      <c r="VKZ303" s="59"/>
      <c r="VLA303" s="59"/>
      <c r="VLB303" s="59"/>
      <c r="VLC303" s="59"/>
      <c r="VLD303" s="59"/>
      <c r="VLE303" s="59"/>
      <c r="VLF303" s="59"/>
      <c r="VLG303" s="59"/>
      <c r="VLH303" s="59"/>
      <c r="VLI303" s="59"/>
      <c r="VLJ303" s="59"/>
      <c r="VLK303" s="59"/>
      <c r="VLL303" s="59"/>
      <c r="VLM303" s="59"/>
      <c r="VLN303" s="59"/>
      <c r="VLO303" s="59"/>
      <c r="VLP303" s="59"/>
      <c r="VLQ303" s="59"/>
      <c r="VLR303" s="59"/>
      <c r="VLS303" s="59"/>
      <c r="VLT303" s="59"/>
      <c r="VLU303" s="59"/>
      <c r="VLV303" s="59"/>
      <c r="VLW303" s="59"/>
      <c r="VLX303" s="59"/>
      <c r="VLY303" s="59"/>
      <c r="VLZ303" s="59"/>
      <c r="VMA303" s="59"/>
      <c r="VMB303" s="59"/>
      <c r="VMC303" s="59"/>
      <c r="VMD303" s="59"/>
      <c r="VME303" s="59"/>
      <c r="VMF303" s="59"/>
      <c r="VMG303" s="59"/>
      <c r="VMH303" s="59"/>
      <c r="VMI303" s="59"/>
      <c r="VMJ303" s="59"/>
      <c r="VMK303" s="59"/>
      <c r="VML303" s="59"/>
      <c r="VMM303" s="59"/>
      <c r="VMN303" s="59"/>
      <c r="VMO303" s="59"/>
      <c r="VMP303" s="59"/>
      <c r="VMQ303" s="59"/>
      <c r="VMR303" s="59"/>
      <c r="VMS303" s="59"/>
      <c r="VMT303" s="59"/>
      <c r="VMU303" s="59"/>
      <c r="VMV303" s="59"/>
      <c r="VMW303" s="59"/>
      <c r="VMX303" s="59"/>
      <c r="VMY303" s="59"/>
      <c r="VMZ303" s="59"/>
      <c r="VNA303" s="59"/>
      <c r="VNB303" s="59"/>
      <c r="VNC303" s="59"/>
      <c r="VND303" s="59"/>
      <c r="VNE303" s="59"/>
      <c r="VNF303" s="59"/>
      <c r="VNG303" s="59"/>
      <c r="VNH303" s="59"/>
      <c r="VNI303" s="59"/>
      <c r="VNJ303" s="59"/>
      <c r="VNK303" s="59"/>
      <c r="VNL303" s="59"/>
      <c r="VNM303" s="59"/>
      <c r="VNN303" s="59"/>
      <c r="VNO303" s="59"/>
      <c r="VNP303" s="59"/>
      <c r="VNQ303" s="59"/>
      <c r="VNR303" s="59"/>
      <c r="VNS303" s="59"/>
      <c r="VNT303" s="59"/>
      <c r="VNU303" s="59"/>
      <c r="VNV303" s="59"/>
      <c r="VNW303" s="59"/>
      <c r="VNX303" s="59"/>
      <c r="VNY303" s="59"/>
      <c r="VNZ303" s="59"/>
      <c r="VOA303" s="59"/>
      <c r="VOB303" s="59"/>
      <c r="VOC303" s="59"/>
      <c r="VOD303" s="59"/>
      <c r="VOE303" s="59"/>
      <c r="VOF303" s="59"/>
      <c r="VOG303" s="59"/>
      <c r="VOH303" s="59"/>
      <c r="VOI303" s="59"/>
      <c r="VOJ303" s="59"/>
      <c r="VOK303" s="59"/>
      <c r="VOL303" s="59"/>
      <c r="VOM303" s="59"/>
      <c r="VON303" s="59"/>
      <c r="VOO303" s="59"/>
      <c r="VOP303" s="59"/>
      <c r="VOQ303" s="59"/>
      <c r="VOR303" s="59"/>
      <c r="VOS303" s="59"/>
      <c r="VOT303" s="59"/>
      <c r="VOU303" s="59"/>
      <c r="VOV303" s="59"/>
      <c r="VOW303" s="59"/>
      <c r="VOX303" s="59"/>
      <c r="VOY303" s="59"/>
      <c r="VOZ303" s="59"/>
      <c r="VPA303" s="59"/>
      <c r="VPB303" s="59"/>
      <c r="VPC303" s="59"/>
      <c r="VPD303" s="59"/>
      <c r="VPE303" s="59"/>
      <c r="VPF303" s="59"/>
      <c r="VPG303" s="59"/>
      <c r="VPH303" s="59"/>
      <c r="VPI303" s="59"/>
      <c r="VPJ303" s="59"/>
      <c r="VPK303" s="59"/>
      <c r="VPL303" s="59"/>
      <c r="VPM303" s="59"/>
      <c r="VPN303" s="59"/>
      <c r="VPO303" s="59"/>
      <c r="VPP303" s="59"/>
      <c r="VPQ303" s="59"/>
      <c r="VPR303" s="59"/>
      <c r="VPS303" s="59"/>
      <c r="VPT303" s="59"/>
      <c r="VPU303" s="59"/>
      <c r="VPV303" s="59"/>
      <c r="VPW303" s="59"/>
      <c r="VPX303" s="59"/>
      <c r="VPY303" s="59"/>
      <c r="VPZ303" s="59"/>
      <c r="VQA303" s="59"/>
      <c r="VQB303" s="59"/>
      <c r="VQC303" s="59"/>
      <c r="VQD303" s="59"/>
      <c r="VQE303" s="59"/>
      <c r="VQF303" s="59"/>
      <c r="VQG303" s="59"/>
      <c r="VQH303" s="59"/>
      <c r="VQI303" s="59"/>
      <c r="VQJ303" s="59"/>
      <c r="VQK303" s="59"/>
      <c r="VQL303" s="59"/>
      <c r="VQM303" s="59"/>
      <c r="VQN303" s="59"/>
      <c r="VQO303" s="59"/>
      <c r="VQP303" s="59"/>
      <c r="VQQ303" s="59"/>
      <c r="VQR303" s="59"/>
      <c r="VQS303" s="59"/>
      <c r="VQT303" s="59"/>
      <c r="VQU303" s="59"/>
      <c r="VQV303" s="59"/>
      <c r="VQW303" s="59"/>
      <c r="VQX303" s="59"/>
      <c r="VQY303" s="59"/>
      <c r="VQZ303" s="59"/>
      <c r="VRA303" s="59"/>
      <c r="VRB303" s="59"/>
      <c r="VRC303" s="59"/>
      <c r="VRD303" s="59"/>
      <c r="VRE303" s="59"/>
      <c r="VRF303" s="59"/>
      <c r="VRG303" s="59"/>
      <c r="VRH303" s="59"/>
      <c r="VRI303" s="59"/>
      <c r="VRJ303" s="59"/>
      <c r="VRK303" s="59"/>
      <c r="VRL303" s="59"/>
      <c r="VRM303" s="59"/>
      <c r="VRN303" s="59"/>
      <c r="VRO303" s="59"/>
      <c r="VRP303" s="59"/>
      <c r="VRQ303" s="59"/>
      <c r="VRR303" s="59"/>
      <c r="VRS303" s="59"/>
      <c r="VRT303" s="59"/>
      <c r="VRU303" s="59"/>
      <c r="VRV303" s="59"/>
      <c r="VRW303" s="59"/>
      <c r="VRX303" s="59"/>
      <c r="VRY303" s="59"/>
      <c r="VRZ303" s="59"/>
      <c r="VSA303" s="59"/>
      <c r="VSB303" s="59"/>
      <c r="VSC303" s="59"/>
      <c r="VSD303" s="59"/>
      <c r="VSE303" s="59"/>
      <c r="VSF303" s="59"/>
      <c r="VSG303" s="59"/>
      <c r="VSH303" s="59"/>
      <c r="VSI303" s="59"/>
      <c r="VSJ303" s="59"/>
      <c r="VSK303" s="59"/>
      <c r="VSL303" s="59"/>
      <c r="VSM303" s="59"/>
      <c r="VSN303" s="59"/>
      <c r="VSO303" s="59"/>
      <c r="VSP303" s="59"/>
      <c r="VSQ303" s="59"/>
      <c r="VSR303" s="59"/>
      <c r="VSS303" s="59"/>
      <c r="VST303" s="59"/>
      <c r="VSU303" s="59"/>
      <c r="VSV303" s="59"/>
      <c r="VSW303" s="59"/>
      <c r="VSX303" s="59"/>
      <c r="VSY303" s="59"/>
      <c r="VSZ303" s="59"/>
      <c r="VTA303" s="59"/>
      <c r="VTB303" s="59"/>
      <c r="VTC303" s="59"/>
      <c r="VTD303" s="59"/>
      <c r="VTE303" s="59"/>
      <c r="VTF303" s="59"/>
      <c r="VTG303" s="59"/>
      <c r="VTH303" s="59"/>
      <c r="VTI303" s="59"/>
      <c r="VTJ303" s="59"/>
      <c r="VTK303" s="59"/>
      <c r="VTL303" s="59"/>
      <c r="VTM303" s="59"/>
      <c r="VTN303" s="59"/>
      <c r="VTO303" s="59"/>
      <c r="VTP303" s="59"/>
      <c r="VTQ303" s="59"/>
      <c r="VTR303" s="59"/>
      <c r="VTS303" s="59"/>
      <c r="VTT303" s="59"/>
      <c r="VTU303" s="59"/>
      <c r="VTV303" s="59"/>
      <c r="VTW303" s="59"/>
      <c r="VTX303" s="59"/>
      <c r="VTY303" s="59"/>
      <c r="VTZ303" s="59"/>
      <c r="VUA303" s="59"/>
      <c r="VUB303" s="59"/>
      <c r="VUC303" s="59"/>
      <c r="VUD303" s="59"/>
      <c r="VUE303" s="59"/>
      <c r="VUF303" s="59"/>
      <c r="VUG303" s="59"/>
      <c r="VUH303" s="59"/>
      <c r="VUI303" s="59"/>
      <c r="VUJ303" s="59"/>
      <c r="VUK303" s="59"/>
      <c r="VUL303" s="59"/>
      <c r="VUM303" s="59"/>
      <c r="VUN303" s="59"/>
      <c r="VUO303" s="59"/>
      <c r="VUP303" s="59"/>
      <c r="VUQ303" s="59"/>
      <c r="VUR303" s="59"/>
      <c r="VUS303" s="59"/>
      <c r="VUT303" s="59"/>
      <c r="VUU303" s="59"/>
      <c r="VUV303" s="59"/>
      <c r="VUW303" s="59"/>
      <c r="VUX303" s="59"/>
      <c r="VUY303" s="59"/>
      <c r="VUZ303" s="59"/>
      <c r="VVA303" s="59"/>
      <c r="VVB303" s="59"/>
      <c r="VVC303" s="59"/>
      <c r="VVD303" s="59"/>
      <c r="VVE303" s="59"/>
      <c r="VVF303" s="59"/>
      <c r="VVG303" s="59"/>
      <c r="VVH303" s="59"/>
      <c r="VVI303" s="59"/>
      <c r="VVJ303" s="59"/>
      <c r="VVK303" s="59"/>
      <c r="VVL303" s="59"/>
      <c r="VVM303" s="59"/>
      <c r="VVN303" s="59"/>
      <c r="VVO303" s="59"/>
      <c r="VVP303" s="59"/>
      <c r="VVQ303" s="59"/>
      <c r="VVR303" s="59"/>
      <c r="VVS303" s="59"/>
      <c r="VVT303" s="59"/>
      <c r="VVU303" s="59"/>
      <c r="VVV303" s="59"/>
      <c r="VVW303" s="59"/>
      <c r="VVX303" s="59"/>
      <c r="VVY303" s="59"/>
      <c r="VVZ303" s="59"/>
      <c r="VWA303" s="59"/>
      <c r="VWB303" s="59"/>
      <c r="VWC303" s="59"/>
      <c r="VWD303" s="59"/>
      <c r="VWE303" s="59"/>
      <c r="VWF303" s="59"/>
      <c r="VWG303" s="59"/>
      <c r="VWH303" s="59"/>
      <c r="VWI303" s="59"/>
      <c r="VWJ303" s="59"/>
      <c r="VWK303" s="59"/>
      <c r="VWL303" s="59"/>
      <c r="VWM303" s="59"/>
      <c r="VWN303" s="59"/>
      <c r="VWO303" s="59"/>
      <c r="VWP303" s="59"/>
      <c r="VWQ303" s="59"/>
      <c r="VWR303" s="59"/>
      <c r="VWS303" s="59"/>
      <c r="VWT303" s="59"/>
      <c r="VWU303" s="59"/>
      <c r="VWV303" s="59"/>
      <c r="VWW303" s="59"/>
      <c r="VWX303" s="59"/>
      <c r="VWY303" s="59"/>
      <c r="VWZ303" s="59"/>
      <c r="VXA303" s="59"/>
      <c r="VXB303" s="59"/>
      <c r="VXC303" s="59"/>
      <c r="VXD303" s="59"/>
      <c r="VXE303" s="59"/>
      <c r="VXF303" s="59"/>
      <c r="VXG303" s="59"/>
      <c r="VXH303" s="59"/>
      <c r="VXI303" s="59"/>
      <c r="VXJ303" s="59"/>
      <c r="VXK303" s="59"/>
      <c r="VXL303" s="59"/>
      <c r="VXM303" s="59"/>
      <c r="VXN303" s="59"/>
      <c r="VXO303" s="59"/>
      <c r="VXP303" s="59"/>
      <c r="VXQ303" s="59"/>
      <c r="VXR303" s="59"/>
      <c r="VXS303" s="59"/>
      <c r="VXT303" s="59"/>
      <c r="VXU303" s="59"/>
      <c r="VXV303" s="59"/>
      <c r="VXW303" s="59"/>
      <c r="VXX303" s="59"/>
      <c r="VXY303" s="59"/>
      <c r="VXZ303" s="59"/>
      <c r="VYA303" s="59"/>
      <c r="VYB303" s="59"/>
      <c r="VYC303" s="59"/>
      <c r="VYD303" s="59"/>
      <c r="VYE303" s="59"/>
      <c r="VYF303" s="59"/>
      <c r="VYG303" s="59"/>
      <c r="VYH303" s="59"/>
      <c r="VYI303" s="59"/>
      <c r="VYJ303" s="59"/>
      <c r="VYK303" s="59"/>
      <c r="VYL303" s="59"/>
      <c r="VYM303" s="59"/>
      <c r="VYN303" s="59"/>
      <c r="VYO303" s="59"/>
      <c r="VYP303" s="59"/>
      <c r="VYQ303" s="59"/>
      <c r="VYR303" s="59"/>
      <c r="VYS303" s="59"/>
      <c r="VYT303" s="59"/>
      <c r="VYU303" s="59"/>
      <c r="VYV303" s="59"/>
      <c r="VYW303" s="59"/>
      <c r="VYX303" s="59"/>
      <c r="VYY303" s="59"/>
      <c r="VYZ303" s="59"/>
      <c r="VZA303" s="59"/>
      <c r="VZB303" s="59"/>
      <c r="VZC303" s="59"/>
      <c r="VZD303" s="59"/>
      <c r="VZE303" s="59"/>
      <c r="VZF303" s="59"/>
      <c r="VZG303" s="59"/>
      <c r="VZH303" s="59"/>
      <c r="VZI303" s="59"/>
      <c r="VZJ303" s="59"/>
      <c r="VZK303" s="59"/>
      <c r="VZL303" s="59"/>
      <c r="VZM303" s="59"/>
      <c r="VZN303" s="59"/>
      <c r="VZO303" s="59"/>
      <c r="VZP303" s="59"/>
      <c r="VZQ303" s="59"/>
      <c r="VZR303" s="59"/>
      <c r="VZS303" s="59"/>
      <c r="VZT303" s="59"/>
      <c r="VZU303" s="59"/>
      <c r="VZV303" s="59"/>
      <c r="VZW303" s="59"/>
      <c r="VZX303" s="59"/>
      <c r="VZY303" s="59"/>
      <c r="VZZ303" s="59"/>
      <c r="WAA303" s="59"/>
      <c r="WAB303" s="59"/>
      <c r="WAC303" s="59"/>
      <c r="WAD303" s="59"/>
      <c r="WAE303" s="59"/>
      <c r="WAF303" s="59"/>
      <c r="WAG303" s="59"/>
      <c r="WAH303" s="59"/>
      <c r="WAI303" s="59"/>
      <c r="WAJ303" s="59"/>
      <c r="WAK303" s="59"/>
      <c r="WAL303" s="59"/>
      <c r="WAM303" s="59"/>
      <c r="WAN303" s="59"/>
      <c r="WAO303" s="59"/>
      <c r="WAP303" s="59"/>
      <c r="WAQ303" s="59"/>
      <c r="WAR303" s="59"/>
      <c r="WAS303" s="59"/>
      <c r="WAT303" s="59"/>
      <c r="WAU303" s="59"/>
      <c r="WAV303" s="59"/>
      <c r="WAW303" s="59"/>
      <c r="WAX303" s="59"/>
      <c r="WAY303" s="59"/>
      <c r="WAZ303" s="59"/>
      <c r="WBA303" s="59"/>
      <c r="WBB303" s="59"/>
      <c r="WBC303" s="59"/>
      <c r="WBD303" s="59"/>
      <c r="WBE303" s="59"/>
      <c r="WBF303" s="59"/>
      <c r="WBG303" s="59"/>
      <c r="WBH303" s="59"/>
      <c r="WBI303" s="59"/>
      <c r="WBJ303" s="59"/>
      <c r="WBK303" s="59"/>
      <c r="WBL303" s="59"/>
      <c r="WBM303" s="59"/>
      <c r="WBN303" s="59"/>
      <c r="WBO303" s="59"/>
      <c r="WBP303" s="59"/>
      <c r="WBQ303" s="59"/>
      <c r="WBR303" s="59"/>
      <c r="WBS303" s="59"/>
      <c r="WBT303" s="59"/>
      <c r="WBU303" s="59"/>
      <c r="WBV303" s="59"/>
      <c r="WBW303" s="59"/>
      <c r="WBX303" s="59"/>
      <c r="WBY303" s="59"/>
      <c r="WBZ303" s="59"/>
      <c r="WCA303" s="59"/>
      <c r="WCB303" s="59"/>
      <c r="WCC303" s="59"/>
      <c r="WCD303" s="59"/>
      <c r="WCE303" s="59"/>
      <c r="WCF303" s="59"/>
      <c r="WCG303" s="59"/>
      <c r="WCH303" s="59"/>
      <c r="WCI303" s="59"/>
      <c r="WCJ303" s="59"/>
      <c r="WCK303" s="59"/>
      <c r="WCL303" s="59"/>
      <c r="WCM303" s="59"/>
      <c r="WCN303" s="59"/>
      <c r="WCO303" s="59"/>
      <c r="WCP303" s="59"/>
      <c r="WCQ303" s="59"/>
      <c r="WCR303" s="59"/>
      <c r="WCS303" s="59"/>
      <c r="WCT303" s="59"/>
      <c r="WCU303" s="59"/>
      <c r="WCV303" s="59"/>
      <c r="WCW303" s="59"/>
      <c r="WCX303" s="59"/>
      <c r="WCY303" s="59"/>
      <c r="WCZ303" s="59"/>
      <c r="WDA303" s="59"/>
      <c r="WDB303" s="59"/>
      <c r="WDC303" s="59"/>
      <c r="WDD303" s="59"/>
      <c r="WDE303" s="59"/>
      <c r="WDF303" s="59"/>
      <c r="WDG303" s="59"/>
      <c r="WDH303" s="59"/>
      <c r="WDI303" s="59"/>
      <c r="WDJ303" s="59"/>
      <c r="WDK303" s="59"/>
      <c r="WDL303" s="59"/>
      <c r="WDM303" s="59"/>
      <c r="WDN303" s="59"/>
      <c r="WDO303" s="59"/>
      <c r="WDP303" s="59"/>
      <c r="WDQ303" s="59"/>
      <c r="WDR303" s="59"/>
      <c r="WDS303" s="59"/>
      <c r="WDT303" s="59"/>
      <c r="WDU303" s="59"/>
      <c r="WDV303" s="59"/>
      <c r="WDW303" s="59"/>
      <c r="WDX303" s="59"/>
      <c r="WDY303" s="59"/>
      <c r="WDZ303" s="59"/>
      <c r="WEA303" s="59"/>
      <c r="WEB303" s="59"/>
      <c r="WEC303" s="59"/>
      <c r="WED303" s="59"/>
      <c r="WEE303" s="59"/>
      <c r="WEF303" s="59"/>
      <c r="WEG303" s="59"/>
      <c r="WEH303" s="59"/>
      <c r="WEI303" s="59"/>
      <c r="WEJ303" s="59"/>
      <c r="WEK303" s="59"/>
      <c r="WEL303" s="59"/>
      <c r="WEM303" s="59"/>
      <c r="WEN303" s="59"/>
      <c r="WEO303" s="59"/>
      <c r="WEP303" s="59"/>
      <c r="WEQ303" s="59"/>
      <c r="WER303" s="59"/>
      <c r="WES303" s="59"/>
      <c r="WET303" s="59"/>
      <c r="WEU303" s="59"/>
      <c r="WEV303" s="59"/>
      <c r="WEW303" s="59"/>
      <c r="WEX303" s="59"/>
      <c r="WEY303" s="59"/>
      <c r="WEZ303" s="59"/>
      <c r="WFA303" s="59"/>
      <c r="WFB303" s="59"/>
      <c r="WFC303" s="59"/>
      <c r="WFD303" s="59"/>
      <c r="WFE303" s="59"/>
      <c r="WFF303" s="59"/>
      <c r="WFG303" s="59"/>
      <c r="WFH303" s="59"/>
      <c r="WFI303" s="59"/>
      <c r="WFJ303" s="59"/>
      <c r="WFK303" s="59"/>
      <c r="WFL303" s="59"/>
      <c r="WFM303" s="59"/>
      <c r="WFN303" s="59"/>
      <c r="WFO303" s="59"/>
      <c r="WFP303" s="59"/>
      <c r="WFQ303" s="59"/>
      <c r="WFR303" s="59"/>
      <c r="WFS303" s="59"/>
      <c r="WFT303" s="59"/>
      <c r="WFU303" s="59"/>
      <c r="WFV303" s="59"/>
      <c r="WFW303" s="59"/>
      <c r="WFX303" s="59"/>
      <c r="WFY303" s="59"/>
      <c r="WFZ303" s="59"/>
      <c r="WGA303" s="59"/>
      <c r="WGB303" s="59"/>
      <c r="WGC303" s="59"/>
      <c r="WGD303" s="59"/>
      <c r="WGE303" s="59"/>
      <c r="WGF303" s="59"/>
      <c r="WGG303" s="59"/>
      <c r="WGH303" s="59"/>
      <c r="WGI303" s="59"/>
      <c r="WGJ303" s="59"/>
      <c r="WGK303" s="59"/>
      <c r="WGL303" s="59"/>
      <c r="WGM303" s="59"/>
      <c r="WGN303" s="59"/>
      <c r="WGO303" s="59"/>
      <c r="WGP303" s="59"/>
      <c r="WGQ303" s="59"/>
      <c r="WGR303" s="59"/>
      <c r="WGS303" s="59"/>
      <c r="WGT303" s="59"/>
      <c r="WGU303" s="59"/>
      <c r="WGV303" s="59"/>
      <c r="WGW303" s="59"/>
      <c r="WGX303" s="59"/>
      <c r="WGY303" s="59"/>
      <c r="WGZ303" s="59"/>
      <c r="WHA303" s="59"/>
      <c r="WHB303" s="59"/>
      <c r="WHC303" s="59"/>
      <c r="WHD303" s="59"/>
      <c r="WHE303" s="59"/>
      <c r="WHF303" s="59"/>
      <c r="WHG303" s="59"/>
      <c r="WHH303" s="59"/>
      <c r="WHI303" s="59"/>
      <c r="WHJ303" s="59"/>
      <c r="WHK303" s="59"/>
      <c r="WHL303" s="59"/>
      <c r="WHM303" s="59"/>
      <c r="WHN303" s="59"/>
      <c r="WHO303" s="59"/>
      <c r="WHP303" s="59"/>
      <c r="WHQ303" s="59"/>
      <c r="WHR303" s="59"/>
      <c r="WHS303" s="59"/>
      <c r="WHT303" s="59"/>
      <c r="WHU303" s="59"/>
      <c r="WHV303" s="59"/>
      <c r="WHW303" s="59"/>
      <c r="WHX303" s="59"/>
      <c r="WHY303" s="59"/>
      <c r="WHZ303" s="59"/>
      <c r="WIA303" s="59"/>
      <c r="WIB303" s="59"/>
      <c r="WIC303" s="59"/>
      <c r="WID303" s="59"/>
      <c r="WIE303" s="59"/>
      <c r="WIF303" s="59"/>
      <c r="WIG303" s="59"/>
      <c r="WIH303" s="59"/>
      <c r="WII303" s="59"/>
      <c r="WIJ303" s="59"/>
      <c r="WIK303" s="59"/>
      <c r="WIL303" s="59"/>
      <c r="WIM303" s="59"/>
      <c r="WIN303" s="59"/>
      <c r="WIO303" s="59"/>
      <c r="WIP303" s="59"/>
      <c r="WIQ303" s="59"/>
      <c r="WIR303" s="59"/>
      <c r="WIS303" s="59"/>
      <c r="WIT303" s="59"/>
      <c r="WIU303" s="59"/>
      <c r="WIV303" s="59"/>
      <c r="WIW303" s="59"/>
      <c r="WIX303" s="59"/>
      <c r="WIY303" s="59"/>
      <c r="WIZ303" s="59"/>
      <c r="WJA303" s="59"/>
      <c r="WJB303" s="59"/>
      <c r="WJC303" s="59"/>
      <c r="WJD303" s="59"/>
      <c r="WJE303" s="59"/>
      <c r="WJF303" s="59"/>
      <c r="WJG303" s="59"/>
      <c r="WJH303" s="59"/>
      <c r="WJI303" s="59"/>
      <c r="WJJ303" s="59"/>
      <c r="WJK303" s="59"/>
      <c r="WJL303" s="59"/>
      <c r="WJM303" s="59"/>
      <c r="WJN303" s="59"/>
      <c r="WJO303" s="59"/>
      <c r="WJP303" s="59"/>
      <c r="WJQ303" s="59"/>
      <c r="WJR303" s="59"/>
      <c r="WJS303" s="59"/>
      <c r="WJT303" s="59"/>
      <c r="WJU303" s="59"/>
      <c r="WJV303" s="59"/>
      <c r="WJW303" s="59"/>
      <c r="WJX303" s="59"/>
      <c r="WJY303" s="59"/>
      <c r="WJZ303" s="59"/>
      <c r="WKA303" s="59"/>
      <c r="WKB303" s="59"/>
      <c r="WKC303" s="59"/>
      <c r="WKD303" s="59"/>
      <c r="WKE303" s="59"/>
      <c r="WKF303" s="59"/>
      <c r="WKG303" s="59"/>
      <c r="WKH303" s="59"/>
      <c r="WKI303" s="59"/>
      <c r="WKJ303" s="59"/>
      <c r="WKK303" s="59"/>
      <c r="WKL303" s="59"/>
      <c r="WKM303" s="59"/>
      <c r="WKN303" s="59"/>
      <c r="WKO303" s="59"/>
      <c r="WKP303" s="59"/>
      <c r="WKQ303" s="59"/>
      <c r="WKR303" s="59"/>
      <c r="WKS303" s="59"/>
      <c r="WKT303" s="59"/>
      <c r="WKU303" s="59"/>
      <c r="WKV303" s="59"/>
      <c r="WKW303" s="59"/>
      <c r="WKX303" s="59"/>
      <c r="WKY303" s="59"/>
      <c r="WKZ303" s="59"/>
      <c r="WLA303" s="59"/>
      <c r="WLB303" s="59"/>
      <c r="WLC303" s="59"/>
      <c r="WLD303" s="59"/>
      <c r="WLE303" s="59"/>
      <c r="WLF303" s="59"/>
      <c r="WLG303" s="59"/>
      <c r="WLH303" s="59"/>
      <c r="WLI303" s="59"/>
      <c r="WLJ303" s="59"/>
      <c r="WLK303" s="59"/>
      <c r="WLL303" s="59"/>
      <c r="WLM303" s="59"/>
      <c r="WLN303" s="59"/>
      <c r="WLO303" s="59"/>
      <c r="WLP303" s="59"/>
      <c r="WLQ303" s="59"/>
      <c r="WLR303" s="59"/>
      <c r="WLS303" s="59"/>
      <c r="WLT303" s="59"/>
      <c r="WLU303" s="59"/>
      <c r="WLV303" s="59"/>
      <c r="WLW303" s="59"/>
      <c r="WLX303" s="59"/>
      <c r="WLY303" s="59"/>
      <c r="WLZ303" s="59"/>
      <c r="WMA303" s="59"/>
      <c r="WMB303" s="59"/>
      <c r="WMC303" s="59"/>
      <c r="WMD303" s="59"/>
      <c r="WME303" s="59"/>
      <c r="WMF303" s="59"/>
      <c r="WMG303" s="59"/>
      <c r="WMH303" s="59"/>
      <c r="WMI303" s="59"/>
      <c r="WMJ303" s="59"/>
      <c r="WMK303" s="59"/>
      <c r="WML303" s="59"/>
      <c r="WMM303" s="59"/>
      <c r="WMN303" s="59"/>
      <c r="WMO303" s="59"/>
      <c r="WMP303" s="59"/>
      <c r="WMQ303" s="59"/>
      <c r="WMR303" s="59"/>
      <c r="WMS303" s="59"/>
      <c r="WMT303" s="59"/>
      <c r="WMU303" s="59"/>
      <c r="WMV303" s="59"/>
      <c r="WMW303" s="59"/>
      <c r="WMX303" s="59"/>
      <c r="WMY303" s="59"/>
      <c r="WMZ303" s="59"/>
      <c r="WNA303" s="59"/>
      <c r="WNB303" s="59"/>
      <c r="WNC303" s="59"/>
      <c r="WND303" s="59"/>
      <c r="WNE303" s="59"/>
      <c r="WNF303" s="59"/>
      <c r="WNG303" s="59"/>
      <c r="WNH303" s="59"/>
      <c r="WNI303" s="59"/>
      <c r="WNJ303" s="59"/>
      <c r="WNK303" s="59"/>
      <c r="WNL303" s="59"/>
      <c r="WNM303" s="59"/>
      <c r="WNN303" s="59"/>
      <c r="WNO303" s="59"/>
      <c r="WNP303" s="59"/>
      <c r="WNQ303" s="59"/>
      <c r="WNR303" s="59"/>
      <c r="WNS303" s="59"/>
      <c r="WNT303" s="59"/>
      <c r="WNU303" s="59"/>
      <c r="WNV303" s="59"/>
      <c r="WNW303" s="59"/>
      <c r="WNX303" s="59"/>
      <c r="WNY303" s="59"/>
      <c r="WNZ303" s="59"/>
      <c r="WOA303" s="59"/>
      <c r="WOB303" s="59"/>
      <c r="WOC303" s="59"/>
      <c r="WOD303" s="59"/>
      <c r="WOE303" s="59"/>
      <c r="WOF303" s="59"/>
      <c r="WOG303" s="59"/>
      <c r="WOH303" s="59"/>
      <c r="WOI303" s="59"/>
      <c r="WOJ303" s="59"/>
      <c r="WOK303" s="59"/>
      <c r="WOL303" s="59"/>
      <c r="WOM303" s="59"/>
      <c r="WON303" s="59"/>
      <c r="WOO303" s="59"/>
      <c r="WOP303" s="59"/>
      <c r="WOQ303" s="59"/>
      <c r="WOR303" s="59"/>
      <c r="WOS303" s="59"/>
      <c r="WOT303" s="59"/>
      <c r="WOU303" s="59"/>
      <c r="WOV303" s="59"/>
      <c r="WOW303" s="59"/>
      <c r="WOX303" s="59"/>
      <c r="WOY303" s="59"/>
      <c r="WOZ303" s="59"/>
      <c r="WPA303" s="59"/>
      <c r="WPB303" s="59"/>
      <c r="WPC303" s="59"/>
      <c r="WPD303" s="59"/>
      <c r="WPE303" s="59"/>
      <c r="WPF303" s="59"/>
      <c r="WPG303" s="59"/>
      <c r="WPH303" s="59"/>
      <c r="WPI303" s="59"/>
      <c r="WPJ303" s="59"/>
      <c r="WPK303" s="59"/>
      <c r="WPL303" s="59"/>
      <c r="WPM303" s="59"/>
      <c r="WPN303" s="59"/>
      <c r="WPO303" s="59"/>
      <c r="WPP303" s="59"/>
      <c r="WPQ303" s="59"/>
      <c r="WPR303" s="59"/>
      <c r="WPS303" s="59"/>
      <c r="WPT303" s="59"/>
      <c r="WPU303" s="59"/>
      <c r="WPV303" s="59"/>
      <c r="WPW303" s="59"/>
      <c r="WPX303" s="59"/>
      <c r="WPY303" s="59"/>
      <c r="WPZ303" s="59"/>
      <c r="WQA303" s="59"/>
      <c r="WQB303" s="59"/>
      <c r="WQC303" s="59"/>
      <c r="WQD303" s="59"/>
      <c r="WQE303" s="59"/>
      <c r="WQF303" s="59"/>
      <c r="WQG303" s="59"/>
      <c r="WQH303" s="59"/>
      <c r="WQI303" s="59"/>
      <c r="WQJ303" s="59"/>
      <c r="WQK303" s="59"/>
      <c r="WQL303" s="59"/>
      <c r="WQM303" s="59"/>
      <c r="WQN303" s="59"/>
      <c r="WQO303" s="59"/>
      <c r="WQP303" s="59"/>
      <c r="WQQ303" s="59"/>
      <c r="WQR303" s="59"/>
      <c r="WQS303" s="59"/>
      <c r="WQT303" s="59"/>
      <c r="WQU303" s="59"/>
      <c r="WQV303" s="59"/>
      <c r="WQW303" s="59"/>
      <c r="WQX303" s="59"/>
      <c r="WQY303" s="59"/>
      <c r="WQZ303" s="59"/>
      <c r="WRA303" s="59"/>
      <c r="WRB303" s="59"/>
      <c r="WRC303" s="59"/>
      <c r="WRD303" s="59"/>
      <c r="WRE303" s="59"/>
      <c r="WRF303" s="59"/>
      <c r="WRG303" s="59"/>
      <c r="WRH303" s="59"/>
      <c r="WRI303" s="59"/>
      <c r="WRJ303" s="59"/>
      <c r="WRK303" s="59"/>
      <c r="WRL303" s="59"/>
      <c r="WRM303" s="59"/>
      <c r="WRN303" s="59"/>
      <c r="WRO303" s="59"/>
      <c r="WRP303" s="59"/>
      <c r="WRQ303" s="59"/>
      <c r="WRR303" s="59"/>
      <c r="WRS303" s="59"/>
      <c r="WRT303" s="59"/>
      <c r="WRU303" s="59"/>
      <c r="WRV303" s="59"/>
      <c r="WRW303" s="59"/>
      <c r="WRX303" s="59"/>
      <c r="WRY303" s="59"/>
      <c r="WRZ303" s="59"/>
      <c r="WSA303" s="59"/>
      <c r="WSB303" s="59"/>
      <c r="WSC303" s="59"/>
      <c r="WSD303" s="59"/>
      <c r="WSE303" s="59"/>
      <c r="WSF303" s="59"/>
      <c r="WSG303" s="59"/>
      <c r="WSH303" s="59"/>
      <c r="WSI303" s="59"/>
      <c r="WSJ303" s="59"/>
      <c r="WSK303" s="59"/>
      <c r="WSL303" s="59"/>
      <c r="WSM303" s="59"/>
      <c r="WSN303" s="59"/>
      <c r="WSO303" s="59"/>
      <c r="WSP303" s="59"/>
      <c r="WSQ303" s="59"/>
      <c r="WSR303" s="59"/>
      <c r="WSS303" s="59"/>
      <c r="WST303" s="59"/>
      <c r="WSU303" s="59"/>
      <c r="WSV303" s="59"/>
      <c r="WSW303" s="59"/>
      <c r="WSX303" s="59"/>
      <c r="WSY303" s="59"/>
      <c r="WSZ303" s="59"/>
      <c r="WTA303" s="59"/>
      <c r="WTB303" s="59"/>
      <c r="WTC303" s="59"/>
      <c r="WTD303" s="59"/>
      <c r="WTE303" s="59"/>
      <c r="WTF303" s="59"/>
      <c r="WTG303" s="59"/>
      <c r="WTH303" s="59"/>
      <c r="WTI303" s="59"/>
      <c r="WTJ303" s="59"/>
      <c r="WTK303" s="59"/>
      <c r="WTL303" s="59"/>
      <c r="WTM303" s="59"/>
      <c r="WTN303" s="59"/>
      <c r="WTO303" s="59"/>
      <c r="WTP303" s="59"/>
      <c r="WTQ303" s="59"/>
      <c r="WTR303" s="59"/>
      <c r="WTS303" s="59"/>
      <c r="WTT303" s="59"/>
      <c r="WTU303" s="59"/>
      <c r="WTV303" s="59"/>
      <c r="WTW303" s="59"/>
      <c r="WTX303" s="59"/>
      <c r="WTY303" s="59"/>
      <c r="WTZ303" s="59"/>
      <c r="WUA303" s="59"/>
      <c r="WUB303" s="59"/>
      <c r="WUC303" s="59"/>
      <c r="WUD303" s="59"/>
      <c r="WUE303" s="59"/>
      <c r="WUF303" s="59"/>
      <c r="WUG303" s="59"/>
      <c r="WUH303" s="59"/>
      <c r="WUI303" s="59"/>
      <c r="WUJ303" s="59"/>
      <c r="WUK303" s="59"/>
      <c r="WUL303" s="59"/>
      <c r="WUM303" s="59"/>
      <c r="WUN303" s="59"/>
      <c r="WUO303" s="59"/>
      <c r="WUP303" s="59"/>
      <c r="WUQ303" s="59"/>
      <c r="WUR303" s="59"/>
      <c r="WUS303" s="59"/>
      <c r="WUT303" s="59"/>
      <c r="WUU303" s="59"/>
      <c r="WUV303" s="59"/>
      <c r="WUW303" s="59"/>
      <c r="WUX303" s="59"/>
      <c r="WUY303" s="59"/>
      <c r="WUZ303" s="59"/>
      <c r="WVA303" s="59"/>
      <c r="WVB303" s="59"/>
      <c r="WVC303" s="59"/>
      <c r="WVD303" s="59"/>
      <c r="WVE303" s="59"/>
      <c r="WVF303" s="59"/>
      <c r="WVG303" s="59"/>
      <c r="WVH303" s="59"/>
      <c r="WVI303" s="59"/>
      <c r="WVJ303" s="59"/>
      <c r="WVK303" s="59"/>
      <c r="WVL303" s="59"/>
      <c r="WVM303" s="59"/>
      <c r="WVN303" s="59"/>
      <c r="WVO303" s="59"/>
      <c r="WVP303" s="59"/>
      <c r="WVQ303" s="59"/>
      <c r="WVR303" s="59"/>
      <c r="WVS303" s="59"/>
      <c r="WVT303" s="59"/>
      <c r="WVU303" s="59"/>
      <c r="WVV303" s="59"/>
      <c r="WVW303" s="59"/>
      <c r="WVX303" s="59"/>
      <c r="WVY303" s="59"/>
      <c r="WVZ303" s="59"/>
      <c r="WWA303" s="59"/>
      <c r="WWB303" s="59"/>
      <c r="WWC303" s="59"/>
      <c r="WWD303" s="59"/>
      <c r="WWE303" s="59"/>
      <c r="WWF303" s="59"/>
      <c r="WWG303" s="59"/>
      <c r="WWH303" s="59"/>
      <c r="WWI303" s="59"/>
      <c r="WWJ303" s="59"/>
      <c r="WWK303" s="59"/>
      <c r="WWL303" s="59"/>
      <c r="WWM303" s="59"/>
      <c r="WWN303" s="59"/>
      <c r="WWO303" s="59"/>
      <c r="WWP303" s="59"/>
      <c r="WWQ303" s="59"/>
      <c r="WWR303" s="59"/>
      <c r="WWS303" s="59"/>
      <c r="WWT303" s="59"/>
      <c r="WWU303" s="59"/>
      <c r="WWV303" s="59"/>
      <c r="WWW303" s="59"/>
      <c r="WWX303" s="59"/>
      <c r="WWY303" s="59"/>
      <c r="WWZ303" s="59"/>
      <c r="WXA303" s="59"/>
      <c r="WXB303" s="59"/>
      <c r="WXC303" s="59"/>
      <c r="WXD303" s="59"/>
      <c r="WXE303" s="59"/>
      <c r="WXF303" s="59"/>
      <c r="WXG303" s="59"/>
      <c r="WXH303" s="59"/>
      <c r="WXI303" s="59"/>
      <c r="WXJ303" s="59"/>
      <c r="WXK303" s="59"/>
      <c r="WXL303" s="59"/>
      <c r="WXM303" s="59"/>
      <c r="WXN303" s="59"/>
      <c r="WXO303" s="59"/>
      <c r="WXP303" s="59"/>
      <c r="WXQ303" s="59"/>
      <c r="WXR303" s="59"/>
      <c r="WXS303" s="59"/>
      <c r="WXT303" s="59"/>
      <c r="WXU303" s="59"/>
      <c r="WXV303" s="59"/>
      <c r="WXW303" s="59"/>
      <c r="WXX303" s="59"/>
      <c r="WXY303" s="59"/>
      <c r="WXZ303" s="59"/>
      <c r="WYA303" s="59"/>
      <c r="WYB303" s="59"/>
      <c r="WYC303" s="59"/>
      <c r="WYD303" s="59"/>
      <c r="WYE303" s="59"/>
      <c r="WYF303" s="59"/>
      <c r="WYG303" s="59"/>
      <c r="WYH303" s="59"/>
      <c r="WYI303" s="59"/>
      <c r="WYJ303" s="59"/>
      <c r="WYK303" s="59"/>
      <c r="WYL303" s="59"/>
      <c r="WYM303" s="59"/>
      <c r="WYN303" s="59"/>
      <c r="WYO303" s="59"/>
      <c r="WYP303" s="59"/>
      <c r="WYQ303" s="59"/>
      <c r="WYR303" s="59"/>
      <c r="WYS303" s="59"/>
      <c r="WYT303" s="59"/>
      <c r="WYU303" s="59"/>
      <c r="WYV303" s="59"/>
      <c r="WYW303" s="59"/>
      <c r="WYX303" s="59"/>
      <c r="WYY303" s="59"/>
      <c r="WYZ303" s="59"/>
      <c r="WZA303" s="59"/>
      <c r="WZB303" s="59"/>
      <c r="WZC303" s="59"/>
      <c r="WZD303" s="59"/>
      <c r="WZE303" s="59"/>
      <c r="WZF303" s="59"/>
      <c r="WZG303" s="59"/>
      <c r="WZH303" s="59"/>
      <c r="WZI303" s="59"/>
      <c r="WZJ303" s="59"/>
      <c r="WZK303" s="59"/>
      <c r="WZL303" s="59"/>
      <c r="WZM303" s="59"/>
      <c r="WZN303" s="59"/>
      <c r="WZO303" s="59"/>
      <c r="WZP303" s="59"/>
      <c r="WZQ303" s="59"/>
      <c r="WZR303" s="59"/>
      <c r="WZS303" s="59"/>
      <c r="WZT303" s="59"/>
      <c r="WZU303" s="59"/>
      <c r="WZV303" s="59"/>
      <c r="WZW303" s="59"/>
      <c r="WZX303" s="59"/>
      <c r="WZY303" s="59"/>
      <c r="WZZ303" s="59"/>
      <c r="XAA303" s="59"/>
      <c r="XAB303" s="59"/>
      <c r="XAC303" s="59"/>
      <c r="XAD303" s="59"/>
      <c r="XAE303" s="59"/>
      <c r="XAF303" s="59"/>
      <c r="XAG303" s="59"/>
      <c r="XAH303" s="59"/>
      <c r="XAI303" s="59"/>
      <c r="XAJ303" s="59"/>
      <c r="XAK303" s="59"/>
      <c r="XAL303" s="59"/>
      <c r="XAM303" s="59"/>
      <c r="XAN303" s="59"/>
      <c r="XAO303" s="59"/>
      <c r="XAP303" s="59"/>
      <c r="XAQ303" s="59"/>
      <c r="XAR303" s="59"/>
      <c r="XAS303" s="59"/>
      <c r="XAT303" s="59"/>
      <c r="XAU303" s="59"/>
      <c r="XAV303" s="59"/>
      <c r="XAW303" s="59"/>
      <c r="XAX303" s="59"/>
      <c r="XAY303" s="59"/>
      <c r="XAZ303" s="59"/>
      <c r="XBA303" s="59"/>
      <c r="XBB303" s="59"/>
      <c r="XBC303" s="59"/>
      <c r="XBD303" s="59"/>
      <c r="XBE303" s="59"/>
      <c r="XBF303" s="59"/>
      <c r="XBG303" s="59"/>
      <c r="XBH303" s="59"/>
      <c r="XBI303" s="59"/>
      <c r="XBJ303" s="59"/>
      <c r="XBK303" s="59"/>
      <c r="XBL303" s="59"/>
      <c r="XBM303" s="59"/>
      <c r="XBN303" s="59"/>
      <c r="XBO303" s="59"/>
      <c r="XBP303" s="59"/>
      <c r="XBQ303" s="59"/>
      <c r="XBR303" s="59"/>
      <c r="XBS303" s="59"/>
      <c r="XBT303" s="59"/>
      <c r="XBU303" s="59"/>
      <c r="XBV303" s="59"/>
      <c r="XBW303" s="59"/>
      <c r="XBX303" s="59"/>
      <c r="XBY303" s="59"/>
      <c r="XBZ303" s="59"/>
      <c r="XCA303" s="59"/>
      <c r="XCB303" s="59"/>
    </row>
    <row r="304" spans="1:16304" s="102" customFormat="1" ht="31.5" x14ac:dyDescent="0.2">
      <c r="A304" s="140" t="s">
        <v>235</v>
      </c>
      <c r="B304" s="2">
        <v>912</v>
      </c>
      <c r="C304" s="15" t="s">
        <v>49</v>
      </c>
      <c r="D304" s="15" t="s">
        <v>69</v>
      </c>
      <c r="E304" s="24" t="s">
        <v>523</v>
      </c>
      <c r="F304" s="32"/>
      <c r="G304" s="71">
        <f t="shared" ref="G304:H304" si="69">G305+G309+G313+G317</f>
        <v>22652</v>
      </c>
      <c r="H304" s="82">
        <f t="shared" si="69"/>
        <v>23099</v>
      </c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</row>
    <row r="305" spans="1:46" s="102" customFormat="1" ht="31.5" x14ac:dyDescent="0.2">
      <c r="A305" s="136" t="s">
        <v>947</v>
      </c>
      <c r="B305" s="16">
        <v>912</v>
      </c>
      <c r="C305" s="17" t="s">
        <v>49</v>
      </c>
      <c r="D305" s="17" t="s">
        <v>69</v>
      </c>
      <c r="E305" s="25" t="s">
        <v>527</v>
      </c>
      <c r="F305" s="17"/>
      <c r="G305" s="91">
        <f t="shared" ref="G305:H307" si="70">G306</f>
        <v>5245</v>
      </c>
      <c r="H305" s="92">
        <f t="shared" si="70"/>
        <v>6431</v>
      </c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1"/>
      <c r="Y305" s="231"/>
      <c r="Z305" s="231"/>
      <c r="AA305" s="231"/>
      <c r="AB305" s="231"/>
      <c r="AC305" s="231"/>
      <c r="AD305" s="231"/>
      <c r="AE305" s="231"/>
      <c r="AF305" s="231"/>
      <c r="AG305" s="231"/>
      <c r="AH305" s="231"/>
      <c r="AI305" s="231"/>
      <c r="AJ305" s="231"/>
      <c r="AK305" s="231"/>
      <c r="AL305" s="231"/>
      <c r="AM305" s="231"/>
      <c r="AN305" s="231"/>
      <c r="AO305" s="231"/>
      <c r="AP305" s="231"/>
      <c r="AQ305" s="231"/>
      <c r="AR305" s="231"/>
      <c r="AS305" s="231"/>
      <c r="AT305" s="231"/>
    </row>
    <row r="306" spans="1:46" s="102" customFormat="1" ht="31.5" x14ac:dyDescent="0.2">
      <c r="A306" s="142" t="s">
        <v>22</v>
      </c>
      <c r="B306" s="19">
        <v>912</v>
      </c>
      <c r="C306" s="7" t="s">
        <v>49</v>
      </c>
      <c r="D306" s="64" t="s">
        <v>69</v>
      </c>
      <c r="E306" s="27" t="s">
        <v>527</v>
      </c>
      <c r="F306" s="64" t="s">
        <v>15</v>
      </c>
      <c r="G306" s="93">
        <f t="shared" si="70"/>
        <v>5245</v>
      </c>
      <c r="H306" s="94">
        <f t="shared" si="70"/>
        <v>6431</v>
      </c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1"/>
      <c r="Y306" s="231"/>
      <c r="Z306" s="231"/>
      <c r="AA306" s="231"/>
      <c r="AB306" s="231"/>
      <c r="AC306" s="231"/>
      <c r="AD306" s="231"/>
      <c r="AE306" s="231"/>
      <c r="AF306" s="231"/>
      <c r="AG306" s="231"/>
      <c r="AH306" s="231"/>
      <c r="AI306" s="231"/>
      <c r="AJ306" s="231"/>
      <c r="AK306" s="231"/>
      <c r="AL306" s="231"/>
      <c r="AM306" s="231"/>
      <c r="AN306" s="231"/>
      <c r="AO306" s="231"/>
      <c r="AP306" s="231"/>
      <c r="AQ306" s="231"/>
      <c r="AR306" s="231"/>
      <c r="AS306" s="231"/>
      <c r="AT306" s="231"/>
    </row>
    <row r="307" spans="1:46" s="102" customFormat="1" ht="31.5" x14ac:dyDescent="0.2">
      <c r="A307" s="142" t="s">
        <v>17</v>
      </c>
      <c r="B307" s="19">
        <v>912</v>
      </c>
      <c r="C307" s="64" t="s">
        <v>60</v>
      </c>
      <c r="D307" s="64" t="s">
        <v>69</v>
      </c>
      <c r="E307" s="27" t="s">
        <v>527</v>
      </c>
      <c r="F307" s="64" t="s">
        <v>16</v>
      </c>
      <c r="G307" s="93">
        <f t="shared" si="70"/>
        <v>5245</v>
      </c>
      <c r="H307" s="94">
        <f t="shared" si="70"/>
        <v>6431</v>
      </c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</row>
    <row r="308" spans="1:46" s="102" customFormat="1" x14ac:dyDescent="0.2">
      <c r="A308" s="137" t="s">
        <v>826</v>
      </c>
      <c r="B308" s="65">
        <v>912</v>
      </c>
      <c r="C308" s="64" t="s">
        <v>60</v>
      </c>
      <c r="D308" s="64" t="s">
        <v>69</v>
      </c>
      <c r="E308" s="27" t="s">
        <v>527</v>
      </c>
      <c r="F308" s="64" t="s">
        <v>126</v>
      </c>
      <c r="G308" s="93">
        <f>951+477+3817</f>
        <v>5245</v>
      </c>
      <c r="H308" s="94">
        <v>6431</v>
      </c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</row>
    <row r="309" spans="1:46" s="102" customFormat="1" ht="31.5" x14ac:dyDescent="0.2">
      <c r="A309" s="136" t="s">
        <v>526</v>
      </c>
      <c r="B309" s="16">
        <v>912</v>
      </c>
      <c r="C309" s="17" t="s">
        <v>60</v>
      </c>
      <c r="D309" s="17" t="s">
        <v>69</v>
      </c>
      <c r="E309" s="25" t="s">
        <v>528</v>
      </c>
      <c r="F309" s="64"/>
      <c r="G309" s="93">
        <f t="shared" ref="G309:H311" si="71">G310</f>
        <v>1115</v>
      </c>
      <c r="H309" s="94">
        <f t="shared" si="71"/>
        <v>1668</v>
      </c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</row>
    <row r="310" spans="1:46" s="102" customFormat="1" ht="31.5" x14ac:dyDescent="0.2">
      <c r="A310" s="142" t="s">
        <v>22</v>
      </c>
      <c r="B310" s="65">
        <v>912</v>
      </c>
      <c r="C310" s="64" t="s">
        <v>60</v>
      </c>
      <c r="D310" s="64" t="s">
        <v>69</v>
      </c>
      <c r="E310" s="27" t="s">
        <v>528</v>
      </c>
      <c r="F310" s="64" t="s">
        <v>15</v>
      </c>
      <c r="G310" s="93">
        <f t="shared" si="71"/>
        <v>1115</v>
      </c>
      <c r="H310" s="94">
        <f t="shared" si="71"/>
        <v>1668</v>
      </c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</row>
    <row r="311" spans="1:46" s="102" customFormat="1" ht="31.5" x14ac:dyDescent="0.2">
      <c r="A311" s="142" t="s">
        <v>17</v>
      </c>
      <c r="B311" s="19">
        <v>912</v>
      </c>
      <c r="C311" s="7" t="s">
        <v>49</v>
      </c>
      <c r="D311" s="64" t="s">
        <v>69</v>
      </c>
      <c r="E311" s="27" t="s">
        <v>528</v>
      </c>
      <c r="F311" s="64" t="s">
        <v>16</v>
      </c>
      <c r="G311" s="93">
        <f t="shared" si="71"/>
        <v>1115</v>
      </c>
      <c r="H311" s="94">
        <f t="shared" si="71"/>
        <v>1668</v>
      </c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</row>
    <row r="312" spans="1:46" s="102" customFormat="1" x14ac:dyDescent="0.2">
      <c r="A312" s="137" t="s">
        <v>826</v>
      </c>
      <c r="B312" s="19">
        <v>912</v>
      </c>
      <c r="C312" s="64" t="s">
        <v>60</v>
      </c>
      <c r="D312" s="64" t="s">
        <v>69</v>
      </c>
      <c r="E312" s="27" t="s">
        <v>528</v>
      </c>
      <c r="F312" s="64" t="s">
        <v>126</v>
      </c>
      <c r="G312" s="93">
        <f>582+533</f>
        <v>1115</v>
      </c>
      <c r="H312" s="94">
        <f>917+751</f>
        <v>1668</v>
      </c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</row>
    <row r="313" spans="1:46" s="102" customFormat="1" x14ac:dyDescent="0.2">
      <c r="A313" s="136" t="s">
        <v>633</v>
      </c>
      <c r="B313" s="16">
        <v>912</v>
      </c>
      <c r="C313" s="17" t="s">
        <v>60</v>
      </c>
      <c r="D313" s="17" t="s">
        <v>69</v>
      </c>
      <c r="E313" s="25" t="s">
        <v>634</v>
      </c>
      <c r="F313" s="17"/>
      <c r="G313" s="91">
        <f t="shared" ref="G313:H315" si="72">G314</f>
        <v>2000</v>
      </c>
      <c r="H313" s="92">
        <f t="shared" si="72"/>
        <v>2000</v>
      </c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</row>
    <row r="314" spans="1:46" s="102" customFormat="1" ht="31.5" x14ac:dyDescent="0.2">
      <c r="A314" s="142" t="s">
        <v>22</v>
      </c>
      <c r="B314" s="19">
        <v>912</v>
      </c>
      <c r="C314" s="64" t="s">
        <v>60</v>
      </c>
      <c r="D314" s="64" t="s">
        <v>69</v>
      </c>
      <c r="E314" s="27" t="s">
        <v>634</v>
      </c>
      <c r="F314" s="64" t="s">
        <v>15</v>
      </c>
      <c r="G314" s="93">
        <f t="shared" si="72"/>
        <v>2000</v>
      </c>
      <c r="H314" s="94">
        <f t="shared" si="72"/>
        <v>2000</v>
      </c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</row>
    <row r="315" spans="1:46" s="102" customFormat="1" ht="31.5" x14ac:dyDescent="0.2">
      <c r="A315" s="142" t="s">
        <v>17</v>
      </c>
      <c r="B315" s="19">
        <v>912</v>
      </c>
      <c r="C315" s="7" t="s">
        <v>49</v>
      </c>
      <c r="D315" s="64" t="s">
        <v>69</v>
      </c>
      <c r="E315" s="27" t="s">
        <v>634</v>
      </c>
      <c r="F315" s="64" t="s">
        <v>16</v>
      </c>
      <c r="G315" s="93">
        <f t="shared" si="72"/>
        <v>2000</v>
      </c>
      <c r="H315" s="94">
        <f t="shared" si="72"/>
        <v>2000</v>
      </c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</row>
    <row r="316" spans="1:46" s="102" customFormat="1" x14ac:dyDescent="0.2">
      <c r="A316" s="137" t="s">
        <v>826</v>
      </c>
      <c r="B316" s="19">
        <v>912</v>
      </c>
      <c r="C316" s="64" t="s">
        <v>60</v>
      </c>
      <c r="D316" s="64" t="s">
        <v>69</v>
      </c>
      <c r="E316" s="27" t="s">
        <v>634</v>
      </c>
      <c r="F316" s="64" t="s">
        <v>126</v>
      </c>
      <c r="G316" s="93">
        <v>2000</v>
      </c>
      <c r="H316" s="94">
        <v>2000</v>
      </c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</row>
    <row r="317" spans="1:46" s="102" customFormat="1" ht="53.25" customHeight="1" x14ac:dyDescent="0.2">
      <c r="A317" s="145" t="s">
        <v>400</v>
      </c>
      <c r="B317" s="16">
        <v>912</v>
      </c>
      <c r="C317" s="17" t="s">
        <v>49</v>
      </c>
      <c r="D317" s="17" t="s">
        <v>69</v>
      </c>
      <c r="E317" s="17" t="s">
        <v>529</v>
      </c>
      <c r="F317" s="17"/>
      <c r="G317" s="91">
        <f t="shared" ref="G317:H319" si="73">G318</f>
        <v>14292</v>
      </c>
      <c r="H317" s="92">
        <f t="shared" si="73"/>
        <v>13000</v>
      </c>
      <c r="I317" s="231"/>
      <c r="J317" s="231"/>
      <c r="K317" s="231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1"/>
      <c r="Y317" s="231"/>
      <c r="Z317" s="231"/>
      <c r="AA317" s="231"/>
      <c r="AB317" s="231"/>
      <c r="AC317" s="231"/>
      <c r="AD317" s="231"/>
      <c r="AE317" s="231"/>
      <c r="AF317" s="231"/>
      <c r="AG317" s="231"/>
      <c r="AH317" s="231"/>
      <c r="AI317" s="231"/>
      <c r="AJ317" s="231"/>
      <c r="AK317" s="231"/>
      <c r="AL317" s="231"/>
      <c r="AM317" s="231"/>
      <c r="AN317" s="231"/>
      <c r="AO317" s="231"/>
      <c r="AP317" s="231"/>
      <c r="AQ317" s="231"/>
      <c r="AR317" s="231"/>
      <c r="AS317" s="231"/>
      <c r="AT317" s="231"/>
    </row>
    <row r="318" spans="1:46" s="102" customFormat="1" x14ac:dyDescent="0.2">
      <c r="A318" s="138" t="s">
        <v>13</v>
      </c>
      <c r="B318" s="19">
        <v>912</v>
      </c>
      <c r="C318" s="64" t="s">
        <v>60</v>
      </c>
      <c r="D318" s="64" t="s">
        <v>69</v>
      </c>
      <c r="E318" s="64" t="s">
        <v>529</v>
      </c>
      <c r="F318" s="64">
        <v>800</v>
      </c>
      <c r="G318" s="93">
        <f t="shared" si="73"/>
        <v>14292</v>
      </c>
      <c r="H318" s="94">
        <f t="shared" si="73"/>
        <v>13000</v>
      </c>
      <c r="I318" s="231"/>
      <c r="J318" s="231"/>
      <c r="K318" s="231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1"/>
      <c r="Y318" s="231"/>
      <c r="Z318" s="231"/>
      <c r="AA318" s="231"/>
      <c r="AB318" s="231"/>
      <c r="AC318" s="231"/>
      <c r="AD318" s="231"/>
      <c r="AE318" s="231"/>
      <c r="AF318" s="231"/>
      <c r="AG318" s="231"/>
      <c r="AH318" s="231"/>
      <c r="AI318" s="231"/>
      <c r="AJ318" s="231"/>
      <c r="AK318" s="231"/>
      <c r="AL318" s="231"/>
      <c r="AM318" s="231"/>
      <c r="AN318" s="231"/>
      <c r="AO318" s="231"/>
      <c r="AP318" s="231"/>
      <c r="AQ318" s="231"/>
      <c r="AR318" s="231"/>
      <c r="AS318" s="231"/>
      <c r="AT318" s="231"/>
    </row>
    <row r="319" spans="1:46" s="102" customFormat="1" x14ac:dyDescent="0.2">
      <c r="A319" s="138" t="s">
        <v>34</v>
      </c>
      <c r="B319" s="19">
        <v>912</v>
      </c>
      <c r="C319" s="7" t="s">
        <v>49</v>
      </c>
      <c r="D319" s="64" t="s">
        <v>69</v>
      </c>
      <c r="E319" s="64" t="s">
        <v>529</v>
      </c>
      <c r="F319" s="64">
        <v>850</v>
      </c>
      <c r="G319" s="93">
        <f t="shared" si="73"/>
        <v>14292</v>
      </c>
      <c r="H319" s="94">
        <f t="shared" si="73"/>
        <v>13000</v>
      </c>
      <c r="I319" s="231"/>
      <c r="J319" s="231"/>
      <c r="K319" s="231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1"/>
      <c r="Y319" s="231"/>
      <c r="Z319" s="231"/>
      <c r="AA319" s="231"/>
      <c r="AB319" s="231"/>
      <c r="AC319" s="231"/>
      <c r="AD319" s="231"/>
      <c r="AE319" s="231"/>
      <c r="AF319" s="231"/>
      <c r="AG319" s="231"/>
      <c r="AH319" s="231"/>
      <c r="AI319" s="231"/>
      <c r="AJ319" s="231"/>
      <c r="AK319" s="231"/>
      <c r="AL319" s="231"/>
      <c r="AM319" s="231"/>
      <c r="AN319" s="231"/>
      <c r="AO319" s="231"/>
      <c r="AP319" s="231"/>
      <c r="AQ319" s="231"/>
      <c r="AR319" s="231"/>
      <c r="AS319" s="231"/>
      <c r="AT319" s="231"/>
    </row>
    <row r="320" spans="1:46" s="102" customFormat="1" x14ac:dyDescent="0.2">
      <c r="A320" s="137" t="s">
        <v>132</v>
      </c>
      <c r="B320" s="65">
        <v>912</v>
      </c>
      <c r="C320" s="64" t="s">
        <v>60</v>
      </c>
      <c r="D320" s="64" t="s">
        <v>69</v>
      </c>
      <c r="E320" s="64" t="s">
        <v>529</v>
      </c>
      <c r="F320" s="64" t="s">
        <v>133</v>
      </c>
      <c r="G320" s="93">
        <v>14292</v>
      </c>
      <c r="H320" s="94">
        <v>13000</v>
      </c>
      <c r="I320" s="231"/>
      <c r="J320" s="231"/>
      <c r="K320" s="231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1"/>
      <c r="Y320" s="231"/>
      <c r="Z320" s="231"/>
      <c r="AA320" s="231"/>
      <c r="AB320" s="231"/>
      <c r="AC320" s="231"/>
      <c r="AD320" s="231"/>
      <c r="AE320" s="231"/>
      <c r="AF320" s="231"/>
      <c r="AG320" s="231"/>
      <c r="AH320" s="231"/>
      <c r="AI320" s="231"/>
      <c r="AJ320" s="231"/>
      <c r="AK320" s="231"/>
      <c r="AL320" s="231"/>
      <c r="AM320" s="231"/>
      <c r="AN320" s="231"/>
      <c r="AO320" s="231"/>
      <c r="AP320" s="231"/>
      <c r="AQ320" s="231"/>
      <c r="AR320" s="231"/>
      <c r="AS320" s="231"/>
      <c r="AT320" s="231"/>
    </row>
    <row r="321" spans="1:46" s="102" customFormat="1" ht="47.25" x14ac:dyDescent="0.2">
      <c r="A321" s="140" t="s">
        <v>784</v>
      </c>
      <c r="B321" s="2">
        <v>912</v>
      </c>
      <c r="C321" s="15" t="s">
        <v>49</v>
      </c>
      <c r="D321" s="15" t="s">
        <v>69</v>
      </c>
      <c r="E321" s="15" t="s">
        <v>513</v>
      </c>
      <c r="F321" s="64"/>
      <c r="G321" s="176">
        <f>G322</f>
        <v>160278</v>
      </c>
      <c r="H321" s="177">
        <f>H322</f>
        <v>165625</v>
      </c>
      <c r="I321" s="231"/>
      <c r="J321" s="231"/>
      <c r="K321" s="231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1"/>
      <c r="Y321" s="231"/>
      <c r="Z321" s="231"/>
      <c r="AA321" s="231"/>
      <c r="AB321" s="231"/>
      <c r="AC321" s="231"/>
      <c r="AD321" s="231"/>
      <c r="AE321" s="231"/>
      <c r="AF321" s="231"/>
      <c r="AG321" s="231"/>
      <c r="AH321" s="231"/>
      <c r="AI321" s="231"/>
      <c r="AJ321" s="231"/>
      <c r="AK321" s="231"/>
      <c r="AL321" s="231"/>
      <c r="AM321" s="231"/>
      <c r="AN321" s="231"/>
      <c r="AO321" s="231"/>
      <c r="AP321" s="231"/>
      <c r="AQ321" s="231"/>
      <c r="AR321" s="231"/>
      <c r="AS321" s="231"/>
      <c r="AT321" s="231"/>
    </row>
    <row r="322" spans="1:46" s="105" customFormat="1" ht="47.25" x14ac:dyDescent="0.2">
      <c r="A322" s="141" t="s">
        <v>797</v>
      </c>
      <c r="B322" s="1">
        <v>912</v>
      </c>
      <c r="C322" s="63" t="s">
        <v>60</v>
      </c>
      <c r="D322" s="63" t="s">
        <v>69</v>
      </c>
      <c r="E322" s="63" t="s">
        <v>547</v>
      </c>
      <c r="F322" s="17"/>
      <c r="G322" s="100">
        <f>G323</f>
        <v>160278</v>
      </c>
      <c r="H322" s="101">
        <f>H323</f>
        <v>165625</v>
      </c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29"/>
      <c r="AP322" s="229"/>
      <c r="AQ322" s="229"/>
      <c r="AR322" s="229"/>
      <c r="AS322" s="229"/>
      <c r="AT322" s="229"/>
    </row>
    <row r="323" spans="1:46" s="60" customFormat="1" ht="47.25" x14ac:dyDescent="0.2">
      <c r="A323" s="140" t="s">
        <v>683</v>
      </c>
      <c r="B323" s="2">
        <v>912</v>
      </c>
      <c r="C323" s="15" t="s">
        <v>49</v>
      </c>
      <c r="D323" s="15" t="s">
        <v>69</v>
      </c>
      <c r="E323" s="24" t="s">
        <v>534</v>
      </c>
      <c r="F323" s="32"/>
      <c r="G323" s="71">
        <f>G324</f>
        <v>160278</v>
      </c>
      <c r="H323" s="82">
        <f>H324</f>
        <v>165625</v>
      </c>
      <c r="I323" s="228"/>
      <c r="J323" s="228"/>
      <c r="K323" s="228"/>
      <c r="L323" s="228"/>
      <c r="M323" s="228"/>
      <c r="N323" s="228"/>
      <c r="O323" s="228"/>
      <c r="P323" s="228"/>
      <c r="Q323" s="228"/>
      <c r="R323" s="228"/>
      <c r="S323" s="228"/>
      <c r="T323" s="228"/>
      <c r="U323" s="228"/>
      <c r="V323" s="228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  <c r="AG323" s="228"/>
      <c r="AH323" s="228"/>
      <c r="AI323" s="228"/>
      <c r="AJ323" s="228"/>
      <c r="AK323" s="228"/>
      <c r="AL323" s="228"/>
      <c r="AM323" s="228"/>
      <c r="AN323" s="228"/>
      <c r="AO323" s="228"/>
      <c r="AP323" s="228"/>
      <c r="AQ323" s="228"/>
      <c r="AR323" s="228"/>
      <c r="AS323" s="228"/>
      <c r="AT323" s="228"/>
    </row>
    <row r="324" spans="1:46" s="99" customFormat="1" ht="31.5" x14ac:dyDescent="0.2">
      <c r="A324" s="136" t="s">
        <v>45</v>
      </c>
      <c r="B324" s="16">
        <v>912</v>
      </c>
      <c r="C324" s="17" t="s">
        <v>49</v>
      </c>
      <c r="D324" s="17" t="s">
        <v>69</v>
      </c>
      <c r="E324" s="25" t="s">
        <v>535</v>
      </c>
      <c r="F324" s="17"/>
      <c r="G324" s="91">
        <f>G325+G330+G336</f>
        <v>160278</v>
      </c>
      <c r="H324" s="92">
        <f>H325+H330+H336</f>
        <v>165625</v>
      </c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32"/>
    </row>
    <row r="325" spans="1:46" s="60" customFormat="1" x14ac:dyDescent="0.2">
      <c r="A325" s="137" t="s">
        <v>541</v>
      </c>
      <c r="B325" s="65">
        <v>912</v>
      </c>
      <c r="C325" s="17" t="s">
        <v>60</v>
      </c>
      <c r="D325" s="17" t="s">
        <v>69</v>
      </c>
      <c r="E325" s="25" t="s">
        <v>536</v>
      </c>
      <c r="F325" s="17"/>
      <c r="G325" s="91">
        <f t="shared" ref="G325:H326" si="74">G326</f>
        <v>26932</v>
      </c>
      <c r="H325" s="92">
        <f t="shared" si="74"/>
        <v>26932</v>
      </c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28"/>
      <c r="AH325" s="228"/>
      <c r="AI325" s="228"/>
      <c r="AJ325" s="228"/>
      <c r="AK325" s="228"/>
      <c r="AL325" s="228"/>
      <c r="AM325" s="228"/>
      <c r="AN325" s="228"/>
      <c r="AO325" s="228"/>
      <c r="AP325" s="228"/>
      <c r="AQ325" s="228"/>
      <c r="AR325" s="228"/>
      <c r="AS325" s="228"/>
      <c r="AT325" s="228"/>
    </row>
    <row r="326" spans="1:46" s="60" customFormat="1" ht="63" x14ac:dyDescent="0.2">
      <c r="A326" s="142" t="s">
        <v>29</v>
      </c>
      <c r="B326" s="65">
        <v>912</v>
      </c>
      <c r="C326" s="64" t="s">
        <v>49</v>
      </c>
      <c r="D326" s="64" t="s">
        <v>69</v>
      </c>
      <c r="E326" s="64" t="s">
        <v>536</v>
      </c>
      <c r="F326" s="64" t="s">
        <v>30</v>
      </c>
      <c r="G326" s="93">
        <f t="shared" si="74"/>
        <v>26932</v>
      </c>
      <c r="H326" s="94">
        <f t="shared" si="74"/>
        <v>26932</v>
      </c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  <c r="AG326" s="228"/>
      <c r="AH326" s="228"/>
      <c r="AI326" s="228"/>
      <c r="AJ326" s="228"/>
      <c r="AK326" s="228"/>
      <c r="AL326" s="228"/>
      <c r="AM326" s="228"/>
      <c r="AN326" s="228"/>
      <c r="AO326" s="228"/>
      <c r="AP326" s="228"/>
      <c r="AQ326" s="228"/>
      <c r="AR326" s="228"/>
      <c r="AS326" s="228"/>
      <c r="AT326" s="228"/>
    </row>
    <row r="327" spans="1:46" s="60" customFormat="1" x14ac:dyDescent="0.2">
      <c r="A327" s="142" t="s">
        <v>32</v>
      </c>
      <c r="B327" s="65">
        <v>912</v>
      </c>
      <c r="C327" s="64" t="s">
        <v>49</v>
      </c>
      <c r="D327" s="64" t="s">
        <v>69</v>
      </c>
      <c r="E327" s="64" t="s">
        <v>536</v>
      </c>
      <c r="F327" s="64" t="s">
        <v>31</v>
      </c>
      <c r="G327" s="93">
        <f>G328+G329</f>
        <v>26932</v>
      </c>
      <c r="H327" s="94">
        <f>H328+H329</f>
        <v>26932</v>
      </c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  <c r="AG327" s="228"/>
      <c r="AH327" s="228"/>
      <c r="AI327" s="228"/>
      <c r="AJ327" s="228"/>
      <c r="AK327" s="228"/>
      <c r="AL327" s="228"/>
      <c r="AM327" s="228"/>
      <c r="AN327" s="228"/>
      <c r="AO327" s="228"/>
      <c r="AP327" s="228"/>
      <c r="AQ327" s="228"/>
      <c r="AR327" s="228"/>
      <c r="AS327" s="228"/>
      <c r="AT327" s="228"/>
    </row>
    <row r="328" spans="1:46" s="60" customFormat="1" x14ac:dyDescent="0.2">
      <c r="A328" s="137" t="s">
        <v>215</v>
      </c>
      <c r="B328" s="65">
        <v>912</v>
      </c>
      <c r="C328" s="64" t="s">
        <v>49</v>
      </c>
      <c r="D328" s="64" t="s">
        <v>69</v>
      </c>
      <c r="E328" s="64" t="s">
        <v>536</v>
      </c>
      <c r="F328" s="64" t="s">
        <v>130</v>
      </c>
      <c r="G328" s="93">
        <v>20685</v>
      </c>
      <c r="H328" s="94">
        <v>20685</v>
      </c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  <c r="AL328" s="228"/>
      <c r="AM328" s="228"/>
      <c r="AN328" s="228"/>
      <c r="AO328" s="228"/>
      <c r="AP328" s="228"/>
      <c r="AQ328" s="228"/>
      <c r="AR328" s="228"/>
      <c r="AS328" s="228"/>
      <c r="AT328" s="228"/>
    </row>
    <row r="329" spans="1:46" s="60" customFormat="1" ht="47.25" x14ac:dyDescent="0.2">
      <c r="A329" s="137" t="s">
        <v>219</v>
      </c>
      <c r="B329" s="65">
        <v>912</v>
      </c>
      <c r="C329" s="64" t="s">
        <v>49</v>
      </c>
      <c r="D329" s="64" t="s">
        <v>69</v>
      </c>
      <c r="E329" s="64" t="s">
        <v>536</v>
      </c>
      <c r="F329" s="64" t="s">
        <v>229</v>
      </c>
      <c r="G329" s="93">
        <v>6247</v>
      </c>
      <c r="H329" s="94">
        <v>6247</v>
      </c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  <c r="AL329" s="228"/>
      <c r="AM329" s="228"/>
      <c r="AN329" s="228"/>
      <c r="AO329" s="228"/>
      <c r="AP329" s="228"/>
      <c r="AQ329" s="228"/>
      <c r="AR329" s="228"/>
      <c r="AS329" s="228"/>
      <c r="AT329" s="228"/>
    </row>
    <row r="330" spans="1:46" s="60" customFormat="1" x14ac:dyDescent="0.2">
      <c r="A330" s="136" t="s">
        <v>542</v>
      </c>
      <c r="B330" s="65">
        <v>912</v>
      </c>
      <c r="C330" s="17" t="s">
        <v>49</v>
      </c>
      <c r="D330" s="17" t="s">
        <v>69</v>
      </c>
      <c r="E330" s="25" t="s">
        <v>537</v>
      </c>
      <c r="F330" s="17"/>
      <c r="G330" s="91">
        <f t="shared" ref="G330:H331" si="75">G331</f>
        <v>109326</v>
      </c>
      <c r="H330" s="92">
        <f t="shared" si="75"/>
        <v>109326</v>
      </c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</row>
    <row r="331" spans="1:46" s="60" customFormat="1" ht="63" x14ac:dyDescent="0.2">
      <c r="A331" s="142" t="s">
        <v>29</v>
      </c>
      <c r="B331" s="16">
        <v>912</v>
      </c>
      <c r="C331" s="64" t="s">
        <v>49</v>
      </c>
      <c r="D331" s="64" t="s">
        <v>69</v>
      </c>
      <c r="E331" s="64" t="s">
        <v>537</v>
      </c>
      <c r="F331" s="64" t="s">
        <v>30</v>
      </c>
      <c r="G331" s="93">
        <f t="shared" si="75"/>
        <v>109326</v>
      </c>
      <c r="H331" s="94">
        <f t="shared" si="75"/>
        <v>109326</v>
      </c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  <c r="AL331" s="228"/>
      <c r="AM331" s="228"/>
      <c r="AN331" s="228"/>
      <c r="AO331" s="228"/>
      <c r="AP331" s="228"/>
      <c r="AQ331" s="228"/>
      <c r="AR331" s="228"/>
      <c r="AS331" s="228"/>
      <c r="AT331" s="228"/>
    </row>
    <row r="332" spans="1:46" s="60" customFormat="1" x14ac:dyDescent="0.2">
      <c r="A332" s="142" t="s">
        <v>32</v>
      </c>
      <c r="B332" s="65">
        <v>912</v>
      </c>
      <c r="C332" s="64" t="s">
        <v>49</v>
      </c>
      <c r="D332" s="64" t="s">
        <v>69</v>
      </c>
      <c r="E332" s="64" t="s">
        <v>537</v>
      </c>
      <c r="F332" s="64" t="s">
        <v>31</v>
      </c>
      <c r="G332" s="93">
        <f>G333+G334+G335</f>
        <v>109326</v>
      </c>
      <c r="H332" s="94">
        <f>H333+H334+H335</f>
        <v>109326</v>
      </c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</row>
    <row r="333" spans="1:46" s="60" customFormat="1" x14ac:dyDescent="0.2">
      <c r="A333" s="137" t="s">
        <v>215</v>
      </c>
      <c r="B333" s="65">
        <v>912</v>
      </c>
      <c r="C333" s="64" t="s">
        <v>49</v>
      </c>
      <c r="D333" s="64" t="s">
        <v>69</v>
      </c>
      <c r="E333" s="64" t="s">
        <v>537</v>
      </c>
      <c r="F333" s="64" t="s">
        <v>130</v>
      </c>
      <c r="G333" s="93">
        <v>83781</v>
      </c>
      <c r="H333" s="94">
        <v>83781</v>
      </c>
      <c r="I333" s="228"/>
      <c r="J333" s="228"/>
      <c r="K333" s="228"/>
      <c r="L333" s="228"/>
      <c r="M333" s="228"/>
      <c r="N333" s="228"/>
      <c r="O333" s="228"/>
      <c r="P333" s="228"/>
      <c r="Q333" s="228"/>
      <c r="R333" s="228"/>
      <c r="S333" s="228"/>
      <c r="T333" s="228"/>
      <c r="U333" s="228"/>
      <c r="V333" s="228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28"/>
      <c r="AH333" s="228"/>
      <c r="AI333" s="228"/>
      <c r="AJ333" s="228"/>
      <c r="AK333" s="228"/>
      <c r="AL333" s="228"/>
      <c r="AM333" s="228"/>
      <c r="AN333" s="228"/>
      <c r="AO333" s="228"/>
      <c r="AP333" s="228"/>
      <c r="AQ333" s="228"/>
      <c r="AR333" s="228"/>
      <c r="AS333" s="228"/>
      <c r="AT333" s="228"/>
    </row>
    <row r="334" spans="1:46" s="60" customFormat="1" ht="31.5" x14ac:dyDescent="0.2">
      <c r="A334" s="137" t="s">
        <v>129</v>
      </c>
      <c r="B334" s="65">
        <v>912</v>
      </c>
      <c r="C334" s="64" t="s">
        <v>49</v>
      </c>
      <c r="D334" s="64" t="s">
        <v>69</v>
      </c>
      <c r="E334" s="64" t="s">
        <v>537</v>
      </c>
      <c r="F334" s="33" t="s">
        <v>131</v>
      </c>
      <c r="G334" s="93">
        <v>246</v>
      </c>
      <c r="H334" s="94">
        <v>246</v>
      </c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S334" s="228"/>
      <c r="T334" s="228"/>
      <c r="U334" s="228"/>
      <c r="V334" s="228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28"/>
      <c r="AH334" s="228"/>
      <c r="AI334" s="228"/>
      <c r="AJ334" s="228"/>
      <c r="AK334" s="228"/>
      <c r="AL334" s="228"/>
      <c r="AM334" s="228"/>
      <c r="AN334" s="228"/>
      <c r="AO334" s="228"/>
      <c r="AP334" s="228"/>
      <c r="AQ334" s="228"/>
      <c r="AR334" s="228"/>
      <c r="AS334" s="228"/>
      <c r="AT334" s="228"/>
    </row>
    <row r="335" spans="1:46" s="60" customFormat="1" ht="47.25" x14ac:dyDescent="0.2">
      <c r="A335" s="137" t="s">
        <v>219</v>
      </c>
      <c r="B335" s="65">
        <v>912</v>
      </c>
      <c r="C335" s="64" t="s">
        <v>49</v>
      </c>
      <c r="D335" s="64" t="s">
        <v>69</v>
      </c>
      <c r="E335" s="64" t="s">
        <v>537</v>
      </c>
      <c r="F335" s="33" t="s">
        <v>229</v>
      </c>
      <c r="G335" s="93">
        <v>25299</v>
      </c>
      <c r="H335" s="94">
        <v>25299</v>
      </c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28"/>
      <c r="AH335" s="228"/>
      <c r="AI335" s="228"/>
      <c r="AJ335" s="228"/>
      <c r="AK335" s="228"/>
      <c r="AL335" s="228"/>
      <c r="AM335" s="228"/>
      <c r="AN335" s="228"/>
      <c r="AO335" s="228"/>
      <c r="AP335" s="228"/>
      <c r="AQ335" s="228"/>
      <c r="AR335" s="228"/>
      <c r="AS335" s="228"/>
      <c r="AT335" s="228"/>
    </row>
    <row r="336" spans="1:46" s="60" customFormat="1" x14ac:dyDescent="0.2">
      <c r="A336" s="136" t="s">
        <v>543</v>
      </c>
      <c r="B336" s="65">
        <v>912</v>
      </c>
      <c r="C336" s="17" t="s">
        <v>49</v>
      </c>
      <c r="D336" s="17" t="s">
        <v>69</v>
      </c>
      <c r="E336" s="25" t="s">
        <v>538</v>
      </c>
      <c r="F336" s="17"/>
      <c r="G336" s="91">
        <f>G337+G341</f>
        <v>24020</v>
      </c>
      <c r="H336" s="92">
        <f>H337+H341</f>
        <v>29367</v>
      </c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28"/>
      <c r="AH336" s="228"/>
      <c r="AI336" s="228"/>
      <c r="AJ336" s="228"/>
      <c r="AK336" s="228"/>
      <c r="AL336" s="228"/>
      <c r="AM336" s="228"/>
      <c r="AN336" s="228"/>
      <c r="AO336" s="228"/>
      <c r="AP336" s="228"/>
      <c r="AQ336" s="228"/>
      <c r="AR336" s="228"/>
      <c r="AS336" s="228"/>
      <c r="AT336" s="228"/>
    </row>
    <row r="337" spans="1:46" s="60" customFormat="1" ht="31.5" x14ac:dyDescent="0.2">
      <c r="A337" s="142" t="s">
        <v>22</v>
      </c>
      <c r="B337" s="16">
        <v>912</v>
      </c>
      <c r="C337" s="64" t="s">
        <v>49</v>
      </c>
      <c r="D337" s="64" t="s">
        <v>69</v>
      </c>
      <c r="E337" s="64" t="s">
        <v>538</v>
      </c>
      <c r="F337" s="64" t="s">
        <v>15</v>
      </c>
      <c r="G337" s="93">
        <f>G338</f>
        <v>22975</v>
      </c>
      <c r="H337" s="94">
        <f>H338</f>
        <v>28322</v>
      </c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28"/>
      <c r="AH337" s="228"/>
      <c r="AI337" s="228"/>
      <c r="AJ337" s="228"/>
      <c r="AK337" s="228"/>
      <c r="AL337" s="228"/>
      <c r="AM337" s="228"/>
      <c r="AN337" s="228"/>
      <c r="AO337" s="228"/>
      <c r="AP337" s="228"/>
      <c r="AQ337" s="228"/>
      <c r="AR337" s="228"/>
      <c r="AS337" s="228"/>
      <c r="AT337" s="228"/>
    </row>
    <row r="338" spans="1:46" s="60" customFormat="1" ht="31.5" x14ac:dyDescent="0.2">
      <c r="A338" s="137" t="s">
        <v>17</v>
      </c>
      <c r="B338" s="65">
        <v>912</v>
      </c>
      <c r="C338" s="64" t="s">
        <v>49</v>
      </c>
      <c r="D338" s="64" t="s">
        <v>69</v>
      </c>
      <c r="E338" s="64" t="s">
        <v>538</v>
      </c>
      <c r="F338" s="64" t="s">
        <v>16</v>
      </c>
      <c r="G338" s="93">
        <f>G339+G340</f>
        <v>22975</v>
      </c>
      <c r="H338" s="94">
        <f>H339+H340</f>
        <v>28322</v>
      </c>
      <c r="I338" s="228"/>
      <c r="J338" s="228"/>
      <c r="K338" s="228"/>
      <c r="L338" s="228"/>
      <c r="M338" s="228"/>
      <c r="N338" s="228"/>
      <c r="O338" s="228"/>
      <c r="P338" s="228"/>
      <c r="Q338" s="228"/>
      <c r="R338" s="228"/>
      <c r="S338" s="228"/>
      <c r="T338" s="228"/>
      <c r="U338" s="228"/>
      <c r="V338" s="228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28"/>
      <c r="AH338" s="228"/>
      <c r="AI338" s="228"/>
      <c r="AJ338" s="228"/>
      <c r="AK338" s="228"/>
      <c r="AL338" s="228"/>
      <c r="AM338" s="228"/>
      <c r="AN338" s="228"/>
      <c r="AO338" s="228"/>
      <c r="AP338" s="228"/>
      <c r="AQ338" s="228"/>
      <c r="AR338" s="228"/>
      <c r="AS338" s="228"/>
      <c r="AT338" s="228"/>
    </row>
    <row r="339" spans="1:46" s="60" customFormat="1" ht="31.5" x14ac:dyDescent="0.2">
      <c r="A339" s="137" t="s">
        <v>539</v>
      </c>
      <c r="B339" s="65">
        <v>912</v>
      </c>
      <c r="C339" s="64" t="s">
        <v>49</v>
      </c>
      <c r="D339" s="64" t="s">
        <v>69</v>
      </c>
      <c r="E339" s="64" t="s">
        <v>538</v>
      </c>
      <c r="F339" s="33" t="s">
        <v>468</v>
      </c>
      <c r="G339" s="93">
        <v>9315</v>
      </c>
      <c r="H339" s="94">
        <v>9315</v>
      </c>
      <c r="I339" s="228"/>
      <c r="J339" s="228"/>
      <c r="K339" s="228"/>
      <c r="L339" s="228"/>
      <c r="M339" s="228"/>
      <c r="N339" s="228"/>
      <c r="O339" s="228"/>
      <c r="P339" s="228"/>
      <c r="Q339" s="228"/>
      <c r="R339" s="228"/>
      <c r="S339" s="228"/>
      <c r="T339" s="228"/>
      <c r="U339" s="228"/>
      <c r="V339" s="228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28"/>
      <c r="AH339" s="228"/>
      <c r="AI339" s="228"/>
      <c r="AJ339" s="228"/>
      <c r="AK339" s="228"/>
      <c r="AL339" s="228"/>
      <c r="AM339" s="228"/>
      <c r="AN339" s="228"/>
      <c r="AO339" s="228"/>
      <c r="AP339" s="228"/>
      <c r="AQ339" s="228"/>
      <c r="AR339" s="228"/>
      <c r="AS339" s="228"/>
      <c r="AT339" s="228"/>
    </row>
    <row r="340" spans="1:46" s="60" customFormat="1" x14ac:dyDescent="0.2">
      <c r="A340" s="137" t="s">
        <v>826</v>
      </c>
      <c r="B340" s="65">
        <v>912</v>
      </c>
      <c r="C340" s="64" t="s">
        <v>49</v>
      </c>
      <c r="D340" s="64" t="s">
        <v>69</v>
      </c>
      <c r="E340" s="64" t="s">
        <v>538</v>
      </c>
      <c r="F340" s="33" t="s">
        <v>126</v>
      </c>
      <c r="G340" s="93">
        <v>13660</v>
      </c>
      <c r="H340" s="94">
        <v>19007</v>
      </c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28"/>
      <c r="AH340" s="228"/>
      <c r="AI340" s="228"/>
      <c r="AJ340" s="228"/>
      <c r="AK340" s="228"/>
      <c r="AL340" s="228"/>
      <c r="AM340" s="228"/>
      <c r="AN340" s="228"/>
      <c r="AO340" s="228"/>
      <c r="AP340" s="228"/>
      <c r="AQ340" s="228"/>
      <c r="AR340" s="228"/>
      <c r="AS340" s="228"/>
      <c r="AT340" s="228"/>
    </row>
    <row r="341" spans="1:46" s="60" customFormat="1" x14ac:dyDescent="0.2">
      <c r="A341" s="137" t="s">
        <v>13</v>
      </c>
      <c r="B341" s="65">
        <v>912</v>
      </c>
      <c r="C341" s="64" t="s">
        <v>49</v>
      </c>
      <c r="D341" s="64" t="s">
        <v>69</v>
      </c>
      <c r="E341" s="64" t="s">
        <v>538</v>
      </c>
      <c r="F341" s="33" t="s">
        <v>14</v>
      </c>
      <c r="G341" s="93">
        <f t="shared" ref="G341:H342" si="76">G342</f>
        <v>1045</v>
      </c>
      <c r="H341" s="94">
        <f t="shared" si="76"/>
        <v>1045</v>
      </c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28"/>
      <c r="AH341" s="228"/>
      <c r="AI341" s="228"/>
      <c r="AJ341" s="228"/>
      <c r="AK341" s="228"/>
      <c r="AL341" s="228"/>
      <c r="AM341" s="228"/>
      <c r="AN341" s="228"/>
      <c r="AO341" s="228"/>
      <c r="AP341" s="228"/>
      <c r="AQ341" s="228"/>
      <c r="AR341" s="228"/>
      <c r="AS341" s="228"/>
      <c r="AT341" s="228"/>
    </row>
    <row r="342" spans="1:46" s="60" customFormat="1" x14ac:dyDescent="0.2">
      <c r="A342" s="142" t="s">
        <v>34</v>
      </c>
      <c r="B342" s="65">
        <v>912</v>
      </c>
      <c r="C342" s="64" t="s">
        <v>49</v>
      </c>
      <c r="D342" s="64" t="s">
        <v>69</v>
      </c>
      <c r="E342" s="64" t="s">
        <v>538</v>
      </c>
      <c r="F342" s="33" t="s">
        <v>33</v>
      </c>
      <c r="G342" s="93">
        <f t="shared" si="76"/>
        <v>1045</v>
      </c>
      <c r="H342" s="94">
        <f t="shared" si="76"/>
        <v>1045</v>
      </c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28"/>
      <c r="AH342" s="228"/>
      <c r="AI342" s="228"/>
      <c r="AJ342" s="228"/>
      <c r="AK342" s="228"/>
      <c r="AL342" s="228"/>
      <c r="AM342" s="228"/>
      <c r="AN342" s="228"/>
      <c r="AO342" s="228"/>
      <c r="AP342" s="228"/>
      <c r="AQ342" s="228"/>
      <c r="AR342" s="228"/>
      <c r="AS342" s="228"/>
      <c r="AT342" s="228"/>
    </row>
    <row r="343" spans="1:46" s="60" customFormat="1" x14ac:dyDescent="0.2">
      <c r="A343" s="137" t="s">
        <v>123</v>
      </c>
      <c r="B343" s="65">
        <v>912</v>
      </c>
      <c r="C343" s="64" t="s">
        <v>49</v>
      </c>
      <c r="D343" s="64" t="s">
        <v>69</v>
      </c>
      <c r="E343" s="64" t="s">
        <v>538</v>
      </c>
      <c r="F343" s="33" t="s">
        <v>127</v>
      </c>
      <c r="G343" s="93">
        <v>1045</v>
      </c>
      <c r="H343" s="94">
        <v>1045</v>
      </c>
      <c r="I343" s="228"/>
      <c r="J343" s="228"/>
      <c r="K343" s="228"/>
      <c r="L343" s="228"/>
      <c r="M343" s="228"/>
      <c r="N343" s="228"/>
      <c r="O343" s="228"/>
      <c r="P343" s="228"/>
      <c r="Q343" s="228"/>
      <c r="R343" s="228"/>
      <c r="S343" s="228"/>
      <c r="T343" s="228"/>
      <c r="U343" s="228"/>
      <c r="V343" s="228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28"/>
      <c r="AH343" s="228"/>
      <c r="AI343" s="228"/>
      <c r="AJ343" s="228"/>
      <c r="AK343" s="228"/>
      <c r="AL343" s="228"/>
      <c r="AM343" s="228"/>
      <c r="AN343" s="228"/>
      <c r="AO343" s="228"/>
      <c r="AP343" s="228"/>
      <c r="AQ343" s="228"/>
      <c r="AR343" s="228"/>
      <c r="AS343" s="228"/>
      <c r="AT343" s="228"/>
    </row>
    <row r="344" spans="1:46" s="59" customFormat="1" x14ac:dyDescent="0.2">
      <c r="A344" s="135" t="s">
        <v>84</v>
      </c>
      <c r="B344" s="2">
        <v>912</v>
      </c>
      <c r="C344" s="15" t="s">
        <v>60</v>
      </c>
      <c r="D344" s="15" t="s">
        <v>69</v>
      </c>
      <c r="E344" s="15" t="s">
        <v>212</v>
      </c>
      <c r="F344" s="15"/>
      <c r="G344" s="176">
        <f>G345</f>
        <v>52934</v>
      </c>
      <c r="H344" s="177">
        <f>H345</f>
        <v>12150</v>
      </c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  <c r="Y344" s="227"/>
      <c r="Z344" s="227"/>
      <c r="AA344" s="227"/>
      <c r="AB344" s="227"/>
      <c r="AC344" s="227"/>
      <c r="AD344" s="227"/>
      <c r="AE344" s="227"/>
      <c r="AF344" s="227"/>
      <c r="AG344" s="227"/>
      <c r="AH344" s="227"/>
      <c r="AI344" s="227"/>
      <c r="AJ344" s="227"/>
      <c r="AK344" s="227"/>
      <c r="AL344" s="227"/>
      <c r="AM344" s="227"/>
      <c r="AN344" s="227"/>
      <c r="AO344" s="227"/>
      <c r="AP344" s="227"/>
      <c r="AQ344" s="227"/>
      <c r="AR344" s="227"/>
      <c r="AS344" s="227"/>
      <c r="AT344" s="227"/>
    </row>
    <row r="345" spans="1:46" s="59" customFormat="1" x14ac:dyDescent="0.2">
      <c r="A345" s="136" t="s">
        <v>624</v>
      </c>
      <c r="B345" s="16">
        <v>912</v>
      </c>
      <c r="C345" s="17" t="s">
        <v>60</v>
      </c>
      <c r="D345" s="17" t="s">
        <v>69</v>
      </c>
      <c r="E345" s="17" t="s">
        <v>640</v>
      </c>
      <c r="F345" s="17"/>
      <c r="G345" s="91">
        <f>G346</f>
        <v>52934</v>
      </c>
      <c r="H345" s="92">
        <f>H346</f>
        <v>12150</v>
      </c>
      <c r="I345" s="227"/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  <c r="Y345" s="227"/>
      <c r="Z345" s="227"/>
      <c r="AA345" s="227"/>
      <c r="AB345" s="227"/>
      <c r="AC345" s="227"/>
      <c r="AD345" s="227"/>
      <c r="AE345" s="227"/>
      <c r="AF345" s="227"/>
      <c r="AG345" s="227"/>
      <c r="AH345" s="227"/>
      <c r="AI345" s="227"/>
      <c r="AJ345" s="227"/>
      <c r="AK345" s="227"/>
      <c r="AL345" s="227"/>
      <c r="AM345" s="227"/>
      <c r="AN345" s="227"/>
      <c r="AO345" s="227"/>
      <c r="AP345" s="227"/>
      <c r="AQ345" s="227"/>
      <c r="AR345" s="227"/>
      <c r="AS345" s="227"/>
      <c r="AT345" s="227"/>
    </row>
    <row r="346" spans="1:46" s="59" customFormat="1" x14ac:dyDescent="0.2">
      <c r="A346" s="138" t="s">
        <v>13</v>
      </c>
      <c r="B346" s="65">
        <v>912</v>
      </c>
      <c r="C346" s="64" t="s">
        <v>60</v>
      </c>
      <c r="D346" s="64" t="s">
        <v>69</v>
      </c>
      <c r="E346" s="64" t="s">
        <v>640</v>
      </c>
      <c r="F346" s="64" t="s">
        <v>14</v>
      </c>
      <c r="G346" s="93">
        <f t="shared" ref="G346:H347" si="77">G347</f>
        <v>52934</v>
      </c>
      <c r="H346" s="94">
        <f t="shared" si="77"/>
        <v>12150</v>
      </c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  <c r="Y346" s="227"/>
      <c r="Z346" s="227"/>
      <c r="AA346" s="227"/>
      <c r="AB346" s="227"/>
      <c r="AC346" s="227"/>
      <c r="AD346" s="227"/>
      <c r="AE346" s="227"/>
      <c r="AF346" s="227"/>
      <c r="AG346" s="227"/>
      <c r="AH346" s="227"/>
      <c r="AI346" s="227"/>
      <c r="AJ346" s="227"/>
      <c r="AK346" s="227"/>
      <c r="AL346" s="227"/>
      <c r="AM346" s="227"/>
      <c r="AN346" s="227"/>
      <c r="AO346" s="227"/>
      <c r="AP346" s="227"/>
      <c r="AQ346" s="227"/>
      <c r="AR346" s="227"/>
      <c r="AS346" s="227"/>
      <c r="AT346" s="227"/>
    </row>
    <row r="347" spans="1:46" s="59" customFormat="1" x14ac:dyDescent="0.2">
      <c r="A347" s="137" t="s">
        <v>625</v>
      </c>
      <c r="B347" s="65">
        <v>912</v>
      </c>
      <c r="C347" s="64" t="s">
        <v>60</v>
      </c>
      <c r="D347" s="64" t="s">
        <v>69</v>
      </c>
      <c r="E347" s="64" t="s">
        <v>640</v>
      </c>
      <c r="F347" s="64" t="s">
        <v>627</v>
      </c>
      <c r="G347" s="93">
        <f t="shared" si="77"/>
        <v>52934</v>
      </c>
      <c r="H347" s="94">
        <f t="shared" si="77"/>
        <v>12150</v>
      </c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  <c r="Y347" s="227"/>
      <c r="Z347" s="227"/>
      <c r="AA347" s="227"/>
      <c r="AB347" s="227"/>
      <c r="AC347" s="227"/>
      <c r="AD347" s="227"/>
      <c r="AE347" s="227"/>
      <c r="AF347" s="227"/>
      <c r="AG347" s="227"/>
      <c r="AH347" s="227"/>
      <c r="AI347" s="227"/>
      <c r="AJ347" s="227"/>
      <c r="AK347" s="227"/>
      <c r="AL347" s="227"/>
      <c r="AM347" s="227"/>
      <c r="AN347" s="227"/>
      <c r="AO347" s="227"/>
      <c r="AP347" s="227"/>
      <c r="AQ347" s="227"/>
      <c r="AR347" s="227"/>
      <c r="AS347" s="227"/>
      <c r="AT347" s="227"/>
    </row>
    <row r="348" spans="1:46" s="59" customFormat="1" x14ac:dyDescent="0.2">
      <c r="A348" s="137" t="s">
        <v>626</v>
      </c>
      <c r="B348" s="65">
        <v>912</v>
      </c>
      <c r="C348" s="64" t="s">
        <v>60</v>
      </c>
      <c r="D348" s="64" t="s">
        <v>69</v>
      </c>
      <c r="E348" s="64" t="s">
        <v>640</v>
      </c>
      <c r="F348" s="64" t="s">
        <v>628</v>
      </c>
      <c r="G348" s="93">
        <f>12150+125582-84798</f>
        <v>52934</v>
      </c>
      <c r="H348" s="94">
        <v>12150</v>
      </c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  <c r="Y348" s="227"/>
      <c r="Z348" s="227"/>
      <c r="AA348" s="227"/>
      <c r="AB348" s="227"/>
      <c r="AC348" s="227"/>
      <c r="AD348" s="227"/>
      <c r="AE348" s="227"/>
      <c r="AF348" s="227"/>
      <c r="AG348" s="227"/>
      <c r="AH348" s="227"/>
      <c r="AI348" s="227"/>
      <c r="AJ348" s="227"/>
      <c r="AK348" s="227"/>
      <c r="AL348" s="227"/>
      <c r="AM348" s="227"/>
      <c r="AN348" s="227"/>
      <c r="AO348" s="227"/>
      <c r="AP348" s="227"/>
      <c r="AQ348" s="227"/>
      <c r="AR348" s="227"/>
      <c r="AS348" s="227"/>
      <c r="AT348" s="227"/>
    </row>
    <row r="349" spans="1:46" s="59" customFormat="1" x14ac:dyDescent="0.2">
      <c r="A349" s="135" t="s">
        <v>71</v>
      </c>
      <c r="B349" s="2">
        <v>912</v>
      </c>
      <c r="C349" s="15" t="s">
        <v>50</v>
      </c>
      <c r="D349" s="15"/>
      <c r="E349" s="15"/>
      <c r="F349" s="15"/>
      <c r="G349" s="71">
        <f>G350</f>
        <v>170</v>
      </c>
      <c r="H349" s="82">
        <f>H350</f>
        <v>170</v>
      </c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  <c r="AH349" s="227"/>
      <c r="AI349" s="227"/>
      <c r="AJ349" s="227"/>
      <c r="AK349" s="227"/>
      <c r="AL349" s="227"/>
      <c r="AM349" s="227"/>
      <c r="AN349" s="227"/>
      <c r="AO349" s="227"/>
      <c r="AP349" s="227"/>
      <c r="AQ349" s="227"/>
      <c r="AR349" s="227"/>
      <c r="AS349" s="227"/>
      <c r="AT349" s="227"/>
    </row>
    <row r="350" spans="1:46" s="59" customFormat="1" x14ac:dyDescent="0.2">
      <c r="A350" s="135" t="s">
        <v>72</v>
      </c>
      <c r="B350" s="2">
        <v>912</v>
      </c>
      <c r="C350" s="15" t="s">
        <v>50</v>
      </c>
      <c r="D350" s="15" t="s">
        <v>54</v>
      </c>
      <c r="E350" s="15"/>
      <c r="F350" s="15"/>
      <c r="G350" s="71">
        <f>G352</f>
        <v>170</v>
      </c>
      <c r="H350" s="82">
        <f>H352</f>
        <v>170</v>
      </c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  <c r="AH350" s="227"/>
      <c r="AI350" s="227"/>
      <c r="AJ350" s="227"/>
      <c r="AK350" s="227"/>
      <c r="AL350" s="227"/>
      <c r="AM350" s="227"/>
      <c r="AN350" s="227"/>
      <c r="AO350" s="227"/>
      <c r="AP350" s="227"/>
      <c r="AQ350" s="227"/>
      <c r="AR350" s="227"/>
      <c r="AS350" s="227"/>
      <c r="AT350" s="227"/>
    </row>
    <row r="351" spans="1:46" s="59" customFormat="1" x14ac:dyDescent="0.2">
      <c r="A351" s="135" t="s">
        <v>84</v>
      </c>
      <c r="B351" s="2">
        <v>912</v>
      </c>
      <c r="C351" s="15" t="s">
        <v>50</v>
      </c>
      <c r="D351" s="15" t="s">
        <v>54</v>
      </c>
      <c r="E351" s="15" t="s">
        <v>212</v>
      </c>
      <c r="F351" s="15"/>
      <c r="G351" s="71">
        <f>G352</f>
        <v>170</v>
      </c>
      <c r="H351" s="82">
        <f>H352</f>
        <v>170</v>
      </c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  <c r="AN351" s="227"/>
      <c r="AO351" s="227"/>
      <c r="AP351" s="227"/>
      <c r="AQ351" s="227"/>
      <c r="AR351" s="227"/>
      <c r="AS351" s="227"/>
      <c r="AT351" s="227"/>
    </row>
    <row r="352" spans="1:46" s="59" customFormat="1" x14ac:dyDescent="0.2">
      <c r="A352" s="136" t="s">
        <v>41</v>
      </c>
      <c r="B352" s="16">
        <v>912</v>
      </c>
      <c r="C352" s="16" t="s">
        <v>50</v>
      </c>
      <c r="D352" s="16" t="s">
        <v>54</v>
      </c>
      <c r="E352" s="17" t="s">
        <v>237</v>
      </c>
      <c r="F352" s="65"/>
      <c r="G352" s="91">
        <f t="shared" ref="G352:H354" si="78">G353</f>
        <v>170</v>
      </c>
      <c r="H352" s="92">
        <f t="shared" si="78"/>
        <v>170</v>
      </c>
      <c r="I352" s="227"/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  <c r="AH352" s="227"/>
      <c r="AI352" s="227"/>
      <c r="AJ352" s="227"/>
      <c r="AK352" s="227"/>
      <c r="AL352" s="227"/>
      <c r="AM352" s="227"/>
      <c r="AN352" s="227"/>
      <c r="AO352" s="227"/>
      <c r="AP352" s="227"/>
      <c r="AQ352" s="227"/>
      <c r="AR352" s="227"/>
      <c r="AS352" s="227"/>
      <c r="AT352" s="227"/>
    </row>
    <row r="353" spans="1:16304" s="59" customFormat="1" ht="31.5" x14ac:dyDescent="0.2">
      <c r="A353" s="137" t="s">
        <v>22</v>
      </c>
      <c r="B353" s="65">
        <v>912</v>
      </c>
      <c r="C353" s="64" t="s">
        <v>50</v>
      </c>
      <c r="D353" s="64" t="s">
        <v>54</v>
      </c>
      <c r="E353" s="64" t="s">
        <v>237</v>
      </c>
      <c r="F353" s="64" t="s">
        <v>15</v>
      </c>
      <c r="G353" s="93">
        <f t="shared" si="78"/>
        <v>170</v>
      </c>
      <c r="H353" s="94">
        <f t="shared" si="78"/>
        <v>170</v>
      </c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  <c r="AN353" s="227"/>
      <c r="AO353" s="227"/>
      <c r="AP353" s="227"/>
      <c r="AQ353" s="227"/>
      <c r="AR353" s="227"/>
      <c r="AS353" s="227"/>
      <c r="AT353" s="227"/>
    </row>
    <row r="354" spans="1:16304" s="59" customFormat="1" ht="31.5" x14ac:dyDescent="0.2">
      <c r="A354" s="137" t="s">
        <v>17</v>
      </c>
      <c r="B354" s="65">
        <v>912</v>
      </c>
      <c r="C354" s="64" t="s">
        <v>50</v>
      </c>
      <c r="D354" s="64" t="s">
        <v>54</v>
      </c>
      <c r="E354" s="64" t="s">
        <v>237</v>
      </c>
      <c r="F354" s="64" t="s">
        <v>16</v>
      </c>
      <c r="G354" s="93">
        <f t="shared" si="78"/>
        <v>170</v>
      </c>
      <c r="H354" s="94">
        <f t="shared" si="78"/>
        <v>170</v>
      </c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  <c r="AN354" s="227"/>
      <c r="AO354" s="227"/>
      <c r="AP354" s="227"/>
      <c r="AQ354" s="227"/>
      <c r="AR354" s="227"/>
      <c r="AS354" s="227"/>
      <c r="AT354" s="227"/>
    </row>
    <row r="355" spans="1:16304" s="59" customFormat="1" x14ac:dyDescent="0.2">
      <c r="A355" s="137" t="s">
        <v>826</v>
      </c>
      <c r="B355" s="65">
        <v>912</v>
      </c>
      <c r="C355" s="64" t="s">
        <v>50</v>
      </c>
      <c r="D355" s="64" t="s">
        <v>54</v>
      </c>
      <c r="E355" s="64" t="s">
        <v>237</v>
      </c>
      <c r="F355" s="64" t="s">
        <v>126</v>
      </c>
      <c r="G355" s="93">
        <v>170</v>
      </c>
      <c r="H355" s="94">
        <v>170</v>
      </c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  <c r="Y355" s="227"/>
      <c r="Z355" s="227"/>
      <c r="AA355" s="227"/>
      <c r="AB355" s="227"/>
      <c r="AC355" s="227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  <c r="AN355" s="227"/>
      <c r="AO355" s="227"/>
      <c r="AP355" s="227"/>
      <c r="AQ355" s="227"/>
      <c r="AR355" s="227"/>
      <c r="AS355" s="227"/>
      <c r="AT355" s="227"/>
    </row>
    <row r="356" spans="1:16304" s="102" customFormat="1" x14ac:dyDescent="0.2">
      <c r="A356" s="140" t="s">
        <v>186</v>
      </c>
      <c r="B356" s="2">
        <v>912</v>
      </c>
      <c r="C356" s="15" t="s">
        <v>53</v>
      </c>
      <c r="D356" s="15"/>
      <c r="E356" s="15"/>
      <c r="F356" s="26"/>
      <c r="G356" s="71">
        <f>G357+G408</f>
        <v>143881</v>
      </c>
      <c r="H356" s="82">
        <f>H357+H408</f>
        <v>156288</v>
      </c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  <c r="AJ356" s="227"/>
      <c r="AK356" s="227"/>
      <c r="AL356" s="227"/>
      <c r="AM356" s="227"/>
      <c r="AN356" s="227"/>
      <c r="AO356" s="227"/>
      <c r="AP356" s="227"/>
      <c r="AQ356" s="227"/>
      <c r="AR356" s="227"/>
      <c r="AS356" s="227"/>
      <c r="AT356" s="227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  <c r="JH356" s="59"/>
      <c r="JI356" s="59"/>
      <c r="JJ356" s="59"/>
      <c r="JK356" s="59"/>
      <c r="JL356" s="59"/>
      <c r="JM356" s="59"/>
      <c r="JN356" s="59"/>
      <c r="JO356" s="59"/>
      <c r="JP356" s="59"/>
      <c r="JQ356" s="59"/>
      <c r="JR356" s="59"/>
      <c r="JS356" s="59"/>
      <c r="JT356" s="59"/>
      <c r="JU356" s="59"/>
      <c r="JV356" s="59"/>
      <c r="JW356" s="59"/>
      <c r="JX356" s="59"/>
      <c r="JY356" s="59"/>
      <c r="JZ356" s="59"/>
      <c r="KA356" s="59"/>
      <c r="KB356" s="59"/>
      <c r="KC356" s="59"/>
      <c r="KD356" s="59"/>
      <c r="KE356" s="59"/>
      <c r="KF356" s="59"/>
      <c r="KG356" s="59"/>
      <c r="KH356" s="59"/>
      <c r="KI356" s="59"/>
      <c r="KJ356" s="59"/>
      <c r="KK356" s="59"/>
      <c r="KL356" s="59"/>
      <c r="KM356" s="59"/>
      <c r="KN356" s="59"/>
      <c r="KO356" s="59"/>
      <c r="KP356" s="59"/>
      <c r="KQ356" s="59"/>
      <c r="KR356" s="59"/>
      <c r="KS356" s="59"/>
      <c r="KT356" s="59"/>
      <c r="KU356" s="59"/>
      <c r="KV356" s="59"/>
      <c r="KW356" s="59"/>
      <c r="KX356" s="59"/>
      <c r="KY356" s="59"/>
      <c r="KZ356" s="59"/>
      <c r="LA356" s="59"/>
      <c r="LB356" s="59"/>
      <c r="LC356" s="59"/>
      <c r="LD356" s="59"/>
      <c r="LE356" s="59"/>
      <c r="LF356" s="59"/>
      <c r="LG356" s="59"/>
      <c r="LH356" s="59"/>
      <c r="LI356" s="59"/>
      <c r="LJ356" s="59"/>
      <c r="LK356" s="59"/>
      <c r="LL356" s="59"/>
      <c r="LM356" s="59"/>
      <c r="LN356" s="59"/>
      <c r="LO356" s="59"/>
      <c r="LP356" s="59"/>
      <c r="LQ356" s="59"/>
      <c r="LR356" s="59"/>
      <c r="LS356" s="59"/>
      <c r="LT356" s="59"/>
      <c r="LU356" s="59"/>
      <c r="LV356" s="59"/>
      <c r="LW356" s="59"/>
      <c r="LX356" s="59"/>
      <c r="LY356" s="59"/>
      <c r="LZ356" s="59"/>
      <c r="MA356" s="59"/>
      <c r="MB356" s="59"/>
      <c r="MC356" s="59"/>
      <c r="MD356" s="59"/>
      <c r="ME356" s="59"/>
      <c r="MF356" s="59"/>
      <c r="MG356" s="59"/>
      <c r="MH356" s="59"/>
      <c r="MI356" s="59"/>
      <c r="MJ356" s="59"/>
      <c r="MK356" s="59"/>
      <c r="ML356" s="59"/>
      <c r="MM356" s="59"/>
      <c r="MN356" s="59"/>
      <c r="MO356" s="59"/>
      <c r="MP356" s="59"/>
      <c r="MQ356" s="59"/>
      <c r="MR356" s="59"/>
      <c r="MS356" s="59"/>
      <c r="MT356" s="59"/>
      <c r="MU356" s="59"/>
      <c r="MV356" s="59"/>
      <c r="MW356" s="59"/>
      <c r="MX356" s="59"/>
      <c r="MY356" s="59"/>
      <c r="MZ356" s="59"/>
      <c r="NA356" s="59"/>
      <c r="NB356" s="59"/>
      <c r="NC356" s="59"/>
      <c r="ND356" s="59"/>
      <c r="NE356" s="59"/>
      <c r="NF356" s="59"/>
      <c r="NG356" s="59"/>
      <c r="NH356" s="59"/>
      <c r="NI356" s="59"/>
      <c r="NJ356" s="59"/>
      <c r="NK356" s="59"/>
      <c r="NL356" s="59"/>
      <c r="NM356" s="59"/>
      <c r="NN356" s="59"/>
      <c r="NO356" s="59"/>
      <c r="NP356" s="59"/>
      <c r="NQ356" s="59"/>
      <c r="NR356" s="59"/>
      <c r="NS356" s="59"/>
      <c r="NT356" s="59"/>
      <c r="NU356" s="59"/>
      <c r="NV356" s="59"/>
      <c r="NW356" s="59"/>
      <c r="NX356" s="59"/>
      <c r="NY356" s="59"/>
      <c r="NZ356" s="59"/>
      <c r="OA356" s="59"/>
      <c r="OB356" s="59"/>
      <c r="OC356" s="59"/>
      <c r="OD356" s="59"/>
      <c r="OE356" s="59"/>
      <c r="OF356" s="59"/>
      <c r="OG356" s="59"/>
      <c r="OH356" s="59"/>
      <c r="OI356" s="59"/>
      <c r="OJ356" s="59"/>
      <c r="OK356" s="59"/>
      <c r="OL356" s="59"/>
      <c r="OM356" s="59"/>
      <c r="ON356" s="59"/>
      <c r="OO356" s="59"/>
      <c r="OP356" s="59"/>
      <c r="OQ356" s="59"/>
      <c r="OR356" s="59"/>
      <c r="OS356" s="59"/>
      <c r="OT356" s="59"/>
      <c r="OU356" s="59"/>
      <c r="OV356" s="59"/>
      <c r="OW356" s="59"/>
      <c r="OX356" s="59"/>
      <c r="OY356" s="59"/>
      <c r="OZ356" s="59"/>
      <c r="PA356" s="59"/>
      <c r="PB356" s="59"/>
      <c r="PC356" s="59"/>
      <c r="PD356" s="59"/>
      <c r="PE356" s="59"/>
      <c r="PF356" s="59"/>
      <c r="PG356" s="59"/>
      <c r="PH356" s="59"/>
      <c r="PI356" s="59"/>
      <c r="PJ356" s="59"/>
      <c r="PK356" s="59"/>
      <c r="PL356" s="59"/>
      <c r="PM356" s="59"/>
      <c r="PN356" s="59"/>
      <c r="PO356" s="59"/>
      <c r="PP356" s="59"/>
      <c r="PQ356" s="59"/>
      <c r="PR356" s="59"/>
      <c r="PS356" s="59"/>
      <c r="PT356" s="59"/>
      <c r="PU356" s="59"/>
      <c r="PV356" s="59"/>
      <c r="PW356" s="59"/>
      <c r="PX356" s="59"/>
      <c r="PY356" s="59"/>
      <c r="PZ356" s="59"/>
      <c r="QA356" s="59"/>
      <c r="QB356" s="59"/>
      <c r="QC356" s="59"/>
      <c r="QD356" s="59"/>
      <c r="QE356" s="59"/>
      <c r="QF356" s="59"/>
      <c r="QG356" s="59"/>
      <c r="QH356" s="59"/>
      <c r="QI356" s="59"/>
      <c r="QJ356" s="59"/>
      <c r="QK356" s="59"/>
      <c r="QL356" s="59"/>
      <c r="QM356" s="59"/>
      <c r="QN356" s="59"/>
      <c r="QO356" s="59"/>
      <c r="QP356" s="59"/>
      <c r="QQ356" s="59"/>
      <c r="QR356" s="59"/>
      <c r="QS356" s="59"/>
      <c r="QT356" s="59"/>
      <c r="QU356" s="59"/>
      <c r="QV356" s="59"/>
      <c r="QW356" s="59"/>
      <c r="QX356" s="59"/>
      <c r="QY356" s="59"/>
      <c r="QZ356" s="59"/>
      <c r="RA356" s="59"/>
      <c r="RB356" s="59"/>
      <c r="RC356" s="59"/>
      <c r="RD356" s="59"/>
      <c r="RE356" s="59"/>
      <c r="RF356" s="59"/>
      <c r="RG356" s="59"/>
      <c r="RH356" s="59"/>
      <c r="RI356" s="59"/>
      <c r="RJ356" s="59"/>
      <c r="RK356" s="59"/>
      <c r="RL356" s="59"/>
      <c r="RM356" s="59"/>
      <c r="RN356" s="59"/>
      <c r="RO356" s="59"/>
      <c r="RP356" s="59"/>
      <c r="RQ356" s="59"/>
      <c r="RR356" s="59"/>
      <c r="RS356" s="59"/>
      <c r="RT356" s="59"/>
      <c r="RU356" s="59"/>
      <c r="RV356" s="59"/>
      <c r="RW356" s="59"/>
      <c r="RX356" s="59"/>
      <c r="RY356" s="59"/>
      <c r="RZ356" s="59"/>
      <c r="SA356" s="59"/>
      <c r="SB356" s="59"/>
      <c r="SC356" s="59"/>
      <c r="SD356" s="59"/>
      <c r="SE356" s="59"/>
      <c r="SF356" s="59"/>
      <c r="SG356" s="59"/>
      <c r="SH356" s="59"/>
      <c r="SI356" s="59"/>
      <c r="SJ356" s="59"/>
      <c r="SK356" s="59"/>
      <c r="SL356" s="59"/>
      <c r="SM356" s="59"/>
      <c r="SN356" s="59"/>
      <c r="SO356" s="59"/>
      <c r="SP356" s="59"/>
      <c r="SQ356" s="59"/>
      <c r="SR356" s="59"/>
      <c r="SS356" s="59"/>
      <c r="ST356" s="59"/>
      <c r="SU356" s="59"/>
      <c r="SV356" s="59"/>
      <c r="SW356" s="59"/>
      <c r="SX356" s="59"/>
      <c r="SY356" s="59"/>
      <c r="SZ356" s="59"/>
      <c r="TA356" s="59"/>
      <c r="TB356" s="59"/>
      <c r="TC356" s="59"/>
      <c r="TD356" s="59"/>
      <c r="TE356" s="59"/>
      <c r="TF356" s="59"/>
      <c r="TG356" s="59"/>
      <c r="TH356" s="59"/>
      <c r="TI356" s="59"/>
      <c r="TJ356" s="59"/>
      <c r="TK356" s="59"/>
      <c r="TL356" s="59"/>
      <c r="TM356" s="59"/>
      <c r="TN356" s="59"/>
      <c r="TO356" s="59"/>
      <c r="TP356" s="59"/>
      <c r="TQ356" s="59"/>
      <c r="TR356" s="59"/>
      <c r="TS356" s="59"/>
      <c r="TT356" s="59"/>
      <c r="TU356" s="59"/>
      <c r="TV356" s="59"/>
      <c r="TW356" s="59"/>
      <c r="TX356" s="59"/>
      <c r="TY356" s="59"/>
      <c r="TZ356" s="59"/>
      <c r="UA356" s="59"/>
      <c r="UB356" s="59"/>
      <c r="UC356" s="59"/>
      <c r="UD356" s="59"/>
      <c r="UE356" s="59"/>
      <c r="UF356" s="59"/>
      <c r="UG356" s="59"/>
      <c r="UH356" s="59"/>
      <c r="UI356" s="59"/>
      <c r="UJ356" s="59"/>
      <c r="UK356" s="59"/>
      <c r="UL356" s="59"/>
      <c r="UM356" s="59"/>
      <c r="UN356" s="59"/>
      <c r="UO356" s="59"/>
      <c r="UP356" s="59"/>
      <c r="UQ356" s="59"/>
      <c r="UR356" s="59"/>
      <c r="US356" s="59"/>
      <c r="UT356" s="59"/>
      <c r="UU356" s="59"/>
      <c r="UV356" s="59"/>
      <c r="UW356" s="59"/>
      <c r="UX356" s="59"/>
      <c r="UY356" s="59"/>
      <c r="UZ356" s="59"/>
      <c r="VA356" s="59"/>
      <c r="VB356" s="59"/>
      <c r="VC356" s="59"/>
      <c r="VD356" s="59"/>
      <c r="VE356" s="59"/>
      <c r="VF356" s="59"/>
      <c r="VG356" s="59"/>
      <c r="VH356" s="59"/>
      <c r="VI356" s="59"/>
      <c r="VJ356" s="59"/>
      <c r="VK356" s="59"/>
      <c r="VL356" s="59"/>
      <c r="VM356" s="59"/>
      <c r="VN356" s="59"/>
      <c r="VO356" s="59"/>
      <c r="VP356" s="59"/>
      <c r="VQ356" s="59"/>
      <c r="VR356" s="59"/>
      <c r="VS356" s="59"/>
      <c r="VT356" s="59"/>
      <c r="VU356" s="59"/>
      <c r="VV356" s="59"/>
      <c r="VW356" s="59"/>
      <c r="VX356" s="59"/>
      <c r="VY356" s="59"/>
      <c r="VZ356" s="59"/>
      <c r="WA356" s="59"/>
      <c r="WB356" s="59"/>
      <c r="WC356" s="59"/>
      <c r="WD356" s="59"/>
      <c r="WE356" s="59"/>
      <c r="WF356" s="59"/>
      <c r="WG356" s="59"/>
      <c r="WH356" s="59"/>
      <c r="WI356" s="59"/>
      <c r="WJ356" s="59"/>
      <c r="WK356" s="59"/>
      <c r="WL356" s="59"/>
      <c r="WM356" s="59"/>
      <c r="WN356" s="59"/>
      <c r="WO356" s="59"/>
      <c r="WP356" s="59"/>
      <c r="WQ356" s="59"/>
      <c r="WR356" s="59"/>
      <c r="WS356" s="59"/>
      <c r="WT356" s="59"/>
      <c r="WU356" s="59"/>
      <c r="WV356" s="59"/>
      <c r="WW356" s="59"/>
      <c r="WX356" s="59"/>
      <c r="WY356" s="59"/>
      <c r="WZ356" s="59"/>
      <c r="XA356" s="59"/>
      <c r="XB356" s="59"/>
      <c r="XC356" s="59"/>
      <c r="XD356" s="59"/>
      <c r="XE356" s="59"/>
      <c r="XF356" s="59"/>
      <c r="XG356" s="59"/>
      <c r="XH356" s="59"/>
      <c r="XI356" s="59"/>
      <c r="XJ356" s="59"/>
      <c r="XK356" s="59"/>
      <c r="XL356" s="59"/>
      <c r="XM356" s="59"/>
      <c r="XN356" s="59"/>
      <c r="XO356" s="59"/>
      <c r="XP356" s="59"/>
      <c r="XQ356" s="59"/>
      <c r="XR356" s="59"/>
      <c r="XS356" s="59"/>
      <c r="XT356" s="59"/>
      <c r="XU356" s="59"/>
      <c r="XV356" s="59"/>
      <c r="XW356" s="59"/>
      <c r="XX356" s="59"/>
      <c r="XY356" s="59"/>
      <c r="XZ356" s="59"/>
      <c r="YA356" s="59"/>
      <c r="YB356" s="59"/>
      <c r="YC356" s="59"/>
      <c r="YD356" s="59"/>
      <c r="YE356" s="59"/>
      <c r="YF356" s="59"/>
      <c r="YG356" s="59"/>
      <c r="YH356" s="59"/>
      <c r="YI356" s="59"/>
      <c r="YJ356" s="59"/>
      <c r="YK356" s="59"/>
      <c r="YL356" s="59"/>
      <c r="YM356" s="59"/>
      <c r="YN356" s="59"/>
      <c r="YO356" s="59"/>
      <c r="YP356" s="59"/>
      <c r="YQ356" s="59"/>
      <c r="YR356" s="59"/>
      <c r="YS356" s="59"/>
      <c r="YT356" s="59"/>
      <c r="YU356" s="59"/>
      <c r="YV356" s="59"/>
      <c r="YW356" s="59"/>
      <c r="YX356" s="59"/>
      <c r="YY356" s="59"/>
      <c r="YZ356" s="59"/>
      <c r="ZA356" s="59"/>
      <c r="ZB356" s="59"/>
      <c r="ZC356" s="59"/>
      <c r="ZD356" s="59"/>
      <c r="ZE356" s="59"/>
      <c r="ZF356" s="59"/>
      <c r="ZG356" s="59"/>
      <c r="ZH356" s="59"/>
      <c r="ZI356" s="59"/>
      <c r="ZJ356" s="59"/>
      <c r="ZK356" s="59"/>
      <c r="ZL356" s="59"/>
      <c r="ZM356" s="59"/>
      <c r="ZN356" s="59"/>
      <c r="ZO356" s="59"/>
      <c r="ZP356" s="59"/>
      <c r="ZQ356" s="59"/>
      <c r="ZR356" s="59"/>
      <c r="ZS356" s="59"/>
      <c r="ZT356" s="59"/>
      <c r="ZU356" s="59"/>
      <c r="ZV356" s="59"/>
      <c r="ZW356" s="59"/>
      <c r="ZX356" s="59"/>
      <c r="ZY356" s="59"/>
      <c r="ZZ356" s="59"/>
      <c r="AAA356" s="59"/>
      <c r="AAB356" s="59"/>
      <c r="AAC356" s="59"/>
      <c r="AAD356" s="59"/>
      <c r="AAE356" s="59"/>
      <c r="AAF356" s="59"/>
      <c r="AAG356" s="59"/>
      <c r="AAH356" s="59"/>
      <c r="AAI356" s="59"/>
      <c r="AAJ356" s="59"/>
      <c r="AAK356" s="59"/>
      <c r="AAL356" s="59"/>
      <c r="AAM356" s="59"/>
      <c r="AAN356" s="59"/>
      <c r="AAO356" s="59"/>
      <c r="AAP356" s="59"/>
      <c r="AAQ356" s="59"/>
      <c r="AAR356" s="59"/>
      <c r="AAS356" s="59"/>
      <c r="AAT356" s="59"/>
      <c r="AAU356" s="59"/>
      <c r="AAV356" s="59"/>
      <c r="AAW356" s="59"/>
      <c r="AAX356" s="59"/>
      <c r="AAY356" s="59"/>
      <c r="AAZ356" s="59"/>
      <c r="ABA356" s="59"/>
      <c r="ABB356" s="59"/>
      <c r="ABC356" s="59"/>
      <c r="ABD356" s="59"/>
      <c r="ABE356" s="59"/>
      <c r="ABF356" s="59"/>
      <c r="ABG356" s="59"/>
      <c r="ABH356" s="59"/>
      <c r="ABI356" s="59"/>
      <c r="ABJ356" s="59"/>
      <c r="ABK356" s="59"/>
      <c r="ABL356" s="59"/>
      <c r="ABM356" s="59"/>
      <c r="ABN356" s="59"/>
      <c r="ABO356" s="59"/>
      <c r="ABP356" s="59"/>
      <c r="ABQ356" s="59"/>
      <c r="ABR356" s="59"/>
      <c r="ABS356" s="59"/>
      <c r="ABT356" s="59"/>
      <c r="ABU356" s="59"/>
      <c r="ABV356" s="59"/>
      <c r="ABW356" s="59"/>
      <c r="ABX356" s="59"/>
      <c r="ABY356" s="59"/>
      <c r="ABZ356" s="59"/>
      <c r="ACA356" s="59"/>
      <c r="ACB356" s="59"/>
      <c r="ACC356" s="59"/>
      <c r="ACD356" s="59"/>
      <c r="ACE356" s="59"/>
      <c r="ACF356" s="59"/>
      <c r="ACG356" s="59"/>
      <c r="ACH356" s="59"/>
      <c r="ACI356" s="59"/>
      <c r="ACJ356" s="59"/>
      <c r="ACK356" s="59"/>
      <c r="ACL356" s="59"/>
      <c r="ACM356" s="59"/>
      <c r="ACN356" s="59"/>
      <c r="ACO356" s="59"/>
      <c r="ACP356" s="59"/>
      <c r="ACQ356" s="59"/>
      <c r="ACR356" s="59"/>
      <c r="ACS356" s="59"/>
      <c r="ACT356" s="59"/>
      <c r="ACU356" s="59"/>
      <c r="ACV356" s="59"/>
      <c r="ACW356" s="59"/>
      <c r="ACX356" s="59"/>
      <c r="ACY356" s="59"/>
      <c r="ACZ356" s="59"/>
      <c r="ADA356" s="59"/>
      <c r="ADB356" s="59"/>
      <c r="ADC356" s="59"/>
      <c r="ADD356" s="59"/>
      <c r="ADE356" s="59"/>
      <c r="ADF356" s="59"/>
      <c r="ADG356" s="59"/>
      <c r="ADH356" s="59"/>
      <c r="ADI356" s="59"/>
      <c r="ADJ356" s="59"/>
      <c r="ADK356" s="59"/>
      <c r="ADL356" s="59"/>
      <c r="ADM356" s="59"/>
      <c r="ADN356" s="59"/>
      <c r="ADO356" s="59"/>
      <c r="ADP356" s="59"/>
      <c r="ADQ356" s="59"/>
      <c r="ADR356" s="59"/>
      <c r="ADS356" s="59"/>
      <c r="ADT356" s="59"/>
      <c r="ADU356" s="59"/>
      <c r="ADV356" s="59"/>
      <c r="ADW356" s="59"/>
      <c r="ADX356" s="59"/>
      <c r="ADY356" s="59"/>
      <c r="ADZ356" s="59"/>
      <c r="AEA356" s="59"/>
      <c r="AEB356" s="59"/>
      <c r="AEC356" s="59"/>
      <c r="AED356" s="59"/>
      <c r="AEE356" s="59"/>
      <c r="AEF356" s="59"/>
      <c r="AEG356" s="59"/>
      <c r="AEH356" s="59"/>
      <c r="AEI356" s="59"/>
      <c r="AEJ356" s="59"/>
      <c r="AEK356" s="59"/>
      <c r="AEL356" s="59"/>
      <c r="AEM356" s="59"/>
      <c r="AEN356" s="59"/>
      <c r="AEO356" s="59"/>
      <c r="AEP356" s="59"/>
      <c r="AEQ356" s="59"/>
      <c r="AER356" s="59"/>
      <c r="AES356" s="59"/>
      <c r="AET356" s="59"/>
      <c r="AEU356" s="59"/>
      <c r="AEV356" s="59"/>
      <c r="AEW356" s="59"/>
      <c r="AEX356" s="59"/>
      <c r="AEY356" s="59"/>
      <c r="AEZ356" s="59"/>
      <c r="AFA356" s="59"/>
      <c r="AFB356" s="59"/>
      <c r="AFC356" s="59"/>
      <c r="AFD356" s="59"/>
      <c r="AFE356" s="59"/>
      <c r="AFF356" s="59"/>
      <c r="AFG356" s="59"/>
      <c r="AFH356" s="59"/>
      <c r="AFI356" s="59"/>
      <c r="AFJ356" s="59"/>
      <c r="AFK356" s="59"/>
      <c r="AFL356" s="59"/>
      <c r="AFM356" s="59"/>
      <c r="AFN356" s="59"/>
      <c r="AFO356" s="59"/>
      <c r="AFP356" s="59"/>
      <c r="AFQ356" s="59"/>
      <c r="AFR356" s="59"/>
      <c r="AFS356" s="59"/>
      <c r="AFT356" s="59"/>
      <c r="AFU356" s="59"/>
      <c r="AFV356" s="59"/>
      <c r="AFW356" s="59"/>
      <c r="AFX356" s="59"/>
      <c r="AFY356" s="59"/>
      <c r="AFZ356" s="59"/>
      <c r="AGA356" s="59"/>
      <c r="AGB356" s="59"/>
      <c r="AGC356" s="59"/>
      <c r="AGD356" s="59"/>
      <c r="AGE356" s="59"/>
      <c r="AGF356" s="59"/>
      <c r="AGG356" s="59"/>
      <c r="AGH356" s="59"/>
      <c r="AGI356" s="59"/>
      <c r="AGJ356" s="59"/>
      <c r="AGK356" s="59"/>
      <c r="AGL356" s="59"/>
      <c r="AGM356" s="59"/>
      <c r="AGN356" s="59"/>
      <c r="AGO356" s="59"/>
      <c r="AGP356" s="59"/>
      <c r="AGQ356" s="59"/>
      <c r="AGR356" s="59"/>
      <c r="AGS356" s="59"/>
      <c r="AGT356" s="59"/>
      <c r="AGU356" s="59"/>
      <c r="AGV356" s="59"/>
      <c r="AGW356" s="59"/>
      <c r="AGX356" s="59"/>
      <c r="AGY356" s="59"/>
      <c r="AGZ356" s="59"/>
      <c r="AHA356" s="59"/>
      <c r="AHB356" s="59"/>
      <c r="AHC356" s="59"/>
      <c r="AHD356" s="59"/>
      <c r="AHE356" s="59"/>
      <c r="AHF356" s="59"/>
      <c r="AHG356" s="59"/>
      <c r="AHH356" s="59"/>
      <c r="AHI356" s="59"/>
      <c r="AHJ356" s="59"/>
      <c r="AHK356" s="59"/>
      <c r="AHL356" s="59"/>
      <c r="AHM356" s="59"/>
      <c r="AHN356" s="59"/>
      <c r="AHO356" s="59"/>
      <c r="AHP356" s="59"/>
      <c r="AHQ356" s="59"/>
      <c r="AHR356" s="59"/>
      <c r="AHS356" s="59"/>
      <c r="AHT356" s="59"/>
      <c r="AHU356" s="59"/>
      <c r="AHV356" s="59"/>
      <c r="AHW356" s="59"/>
      <c r="AHX356" s="59"/>
      <c r="AHY356" s="59"/>
      <c r="AHZ356" s="59"/>
      <c r="AIA356" s="59"/>
      <c r="AIB356" s="59"/>
      <c r="AIC356" s="59"/>
      <c r="AID356" s="59"/>
      <c r="AIE356" s="59"/>
      <c r="AIF356" s="59"/>
      <c r="AIG356" s="59"/>
      <c r="AIH356" s="59"/>
      <c r="AII356" s="59"/>
      <c r="AIJ356" s="59"/>
      <c r="AIK356" s="59"/>
      <c r="AIL356" s="59"/>
      <c r="AIM356" s="59"/>
      <c r="AIN356" s="59"/>
      <c r="AIO356" s="59"/>
      <c r="AIP356" s="59"/>
      <c r="AIQ356" s="59"/>
      <c r="AIR356" s="59"/>
      <c r="AIS356" s="59"/>
      <c r="AIT356" s="59"/>
      <c r="AIU356" s="59"/>
      <c r="AIV356" s="59"/>
      <c r="AIW356" s="59"/>
      <c r="AIX356" s="59"/>
      <c r="AIY356" s="59"/>
      <c r="AIZ356" s="59"/>
      <c r="AJA356" s="59"/>
      <c r="AJB356" s="59"/>
      <c r="AJC356" s="59"/>
      <c r="AJD356" s="59"/>
      <c r="AJE356" s="59"/>
      <c r="AJF356" s="59"/>
      <c r="AJG356" s="59"/>
      <c r="AJH356" s="59"/>
      <c r="AJI356" s="59"/>
      <c r="AJJ356" s="59"/>
      <c r="AJK356" s="59"/>
      <c r="AJL356" s="59"/>
      <c r="AJM356" s="59"/>
      <c r="AJN356" s="59"/>
      <c r="AJO356" s="59"/>
      <c r="AJP356" s="59"/>
      <c r="AJQ356" s="59"/>
      <c r="AJR356" s="59"/>
      <c r="AJS356" s="59"/>
      <c r="AJT356" s="59"/>
      <c r="AJU356" s="59"/>
      <c r="AJV356" s="59"/>
      <c r="AJW356" s="59"/>
      <c r="AJX356" s="59"/>
      <c r="AJY356" s="59"/>
      <c r="AJZ356" s="59"/>
      <c r="AKA356" s="59"/>
      <c r="AKB356" s="59"/>
      <c r="AKC356" s="59"/>
      <c r="AKD356" s="59"/>
      <c r="AKE356" s="59"/>
      <c r="AKF356" s="59"/>
      <c r="AKG356" s="59"/>
      <c r="AKH356" s="59"/>
      <c r="AKI356" s="59"/>
      <c r="AKJ356" s="59"/>
      <c r="AKK356" s="59"/>
      <c r="AKL356" s="59"/>
      <c r="AKM356" s="59"/>
      <c r="AKN356" s="59"/>
      <c r="AKO356" s="59"/>
      <c r="AKP356" s="59"/>
      <c r="AKQ356" s="59"/>
      <c r="AKR356" s="59"/>
      <c r="AKS356" s="59"/>
      <c r="AKT356" s="59"/>
      <c r="AKU356" s="59"/>
      <c r="AKV356" s="59"/>
      <c r="AKW356" s="59"/>
      <c r="AKX356" s="59"/>
      <c r="AKY356" s="59"/>
      <c r="AKZ356" s="59"/>
      <c r="ALA356" s="59"/>
      <c r="ALB356" s="59"/>
      <c r="ALC356" s="59"/>
      <c r="ALD356" s="59"/>
      <c r="ALE356" s="59"/>
      <c r="ALF356" s="59"/>
      <c r="ALG356" s="59"/>
      <c r="ALH356" s="59"/>
      <c r="ALI356" s="59"/>
      <c r="ALJ356" s="59"/>
      <c r="ALK356" s="59"/>
      <c r="ALL356" s="59"/>
      <c r="ALM356" s="59"/>
      <c r="ALN356" s="59"/>
      <c r="ALO356" s="59"/>
      <c r="ALP356" s="59"/>
      <c r="ALQ356" s="59"/>
      <c r="ALR356" s="59"/>
      <c r="ALS356" s="59"/>
      <c r="ALT356" s="59"/>
      <c r="ALU356" s="59"/>
      <c r="ALV356" s="59"/>
      <c r="ALW356" s="59"/>
      <c r="ALX356" s="59"/>
      <c r="ALY356" s="59"/>
      <c r="ALZ356" s="59"/>
      <c r="AMA356" s="59"/>
      <c r="AMB356" s="59"/>
      <c r="AMC356" s="59"/>
      <c r="AMD356" s="59"/>
      <c r="AME356" s="59"/>
      <c r="AMF356" s="59"/>
      <c r="AMG356" s="59"/>
      <c r="AMH356" s="59"/>
      <c r="AMI356" s="59"/>
      <c r="AMJ356" s="59"/>
      <c r="AMK356" s="59"/>
      <c r="AML356" s="59"/>
      <c r="AMM356" s="59"/>
      <c r="AMN356" s="59"/>
      <c r="AMO356" s="59"/>
      <c r="AMP356" s="59"/>
      <c r="AMQ356" s="59"/>
      <c r="AMR356" s="59"/>
      <c r="AMS356" s="59"/>
      <c r="AMT356" s="59"/>
      <c r="AMU356" s="59"/>
      <c r="AMV356" s="59"/>
      <c r="AMW356" s="59"/>
      <c r="AMX356" s="59"/>
      <c r="AMY356" s="59"/>
      <c r="AMZ356" s="59"/>
      <c r="ANA356" s="59"/>
      <c r="ANB356" s="59"/>
      <c r="ANC356" s="59"/>
      <c r="AND356" s="59"/>
      <c r="ANE356" s="59"/>
      <c r="ANF356" s="59"/>
      <c r="ANG356" s="59"/>
      <c r="ANH356" s="59"/>
      <c r="ANI356" s="59"/>
      <c r="ANJ356" s="59"/>
      <c r="ANK356" s="59"/>
      <c r="ANL356" s="59"/>
      <c r="ANM356" s="59"/>
      <c r="ANN356" s="59"/>
      <c r="ANO356" s="59"/>
      <c r="ANP356" s="59"/>
      <c r="ANQ356" s="59"/>
      <c r="ANR356" s="59"/>
      <c r="ANS356" s="59"/>
      <c r="ANT356" s="59"/>
      <c r="ANU356" s="59"/>
      <c r="ANV356" s="59"/>
      <c r="ANW356" s="59"/>
      <c r="ANX356" s="59"/>
      <c r="ANY356" s="59"/>
      <c r="ANZ356" s="59"/>
      <c r="AOA356" s="59"/>
      <c r="AOB356" s="59"/>
      <c r="AOC356" s="59"/>
      <c r="AOD356" s="59"/>
      <c r="AOE356" s="59"/>
      <c r="AOF356" s="59"/>
      <c r="AOG356" s="59"/>
      <c r="AOH356" s="59"/>
      <c r="AOI356" s="59"/>
      <c r="AOJ356" s="59"/>
      <c r="AOK356" s="59"/>
      <c r="AOL356" s="59"/>
      <c r="AOM356" s="59"/>
      <c r="AON356" s="59"/>
      <c r="AOO356" s="59"/>
      <c r="AOP356" s="59"/>
      <c r="AOQ356" s="59"/>
      <c r="AOR356" s="59"/>
      <c r="AOS356" s="59"/>
      <c r="AOT356" s="59"/>
      <c r="AOU356" s="59"/>
      <c r="AOV356" s="59"/>
      <c r="AOW356" s="59"/>
      <c r="AOX356" s="59"/>
      <c r="AOY356" s="59"/>
      <c r="AOZ356" s="59"/>
      <c r="APA356" s="59"/>
      <c r="APB356" s="59"/>
      <c r="APC356" s="59"/>
      <c r="APD356" s="59"/>
      <c r="APE356" s="59"/>
      <c r="APF356" s="59"/>
      <c r="APG356" s="59"/>
      <c r="APH356" s="59"/>
      <c r="API356" s="59"/>
      <c r="APJ356" s="59"/>
      <c r="APK356" s="59"/>
      <c r="APL356" s="59"/>
      <c r="APM356" s="59"/>
      <c r="APN356" s="59"/>
      <c r="APO356" s="59"/>
      <c r="APP356" s="59"/>
      <c r="APQ356" s="59"/>
      <c r="APR356" s="59"/>
      <c r="APS356" s="59"/>
      <c r="APT356" s="59"/>
      <c r="APU356" s="59"/>
      <c r="APV356" s="59"/>
      <c r="APW356" s="59"/>
      <c r="APX356" s="59"/>
      <c r="APY356" s="59"/>
      <c r="APZ356" s="59"/>
      <c r="AQA356" s="59"/>
      <c r="AQB356" s="59"/>
      <c r="AQC356" s="59"/>
      <c r="AQD356" s="59"/>
      <c r="AQE356" s="59"/>
      <c r="AQF356" s="59"/>
      <c r="AQG356" s="59"/>
      <c r="AQH356" s="59"/>
      <c r="AQI356" s="59"/>
      <c r="AQJ356" s="59"/>
      <c r="AQK356" s="59"/>
      <c r="AQL356" s="59"/>
      <c r="AQM356" s="59"/>
      <c r="AQN356" s="59"/>
      <c r="AQO356" s="59"/>
      <c r="AQP356" s="59"/>
      <c r="AQQ356" s="59"/>
      <c r="AQR356" s="59"/>
      <c r="AQS356" s="59"/>
      <c r="AQT356" s="59"/>
      <c r="AQU356" s="59"/>
      <c r="AQV356" s="59"/>
      <c r="AQW356" s="59"/>
      <c r="AQX356" s="59"/>
      <c r="AQY356" s="59"/>
      <c r="AQZ356" s="59"/>
      <c r="ARA356" s="59"/>
      <c r="ARB356" s="59"/>
      <c r="ARC356" s="59"/>
      <c r="ARD356" s="59"/>
      <c r="ARE356" s="59"/>
      <c r="ARF356" s="59"/>
      <c r="ARG356" s="59"/>
      <c r="ARH356" s="59"/>
      <c r="ARI356" s="59"/>
      <c r="ARJ356" s="59"/>
      <c r="ARK356" s="59"/>
      <c r="ARL356" s="59"/>
      <c r="ARM356" s="59"/>
      <c r="ARN356" s="59"/>
      <c r="ARO356" s="59"/>
      <c r="ARP356" s="59"/>
      <c r="ARQ356" s="59"/>
      <c r="ARR356" s="59"/>
      <c r="ARS356" s="59"/>
      <c r="ART356" s="59"/>
      <c r="ARU356" s="59"/>
      <c r="ARV356" s="59"/>
      <c r="ARW356" s="59"/>
      <c r="ARX356" s="59"/>
      <c r="ARY356" s="59"/>
      <c r="ARZ356" s="59"/>
      <c r="ASA356" s="59"/>
      <c r="ASB356" s="59"/>
      <c r="ASC356" s="59"/>
      <c r="ASD356" s="59"/>
      <c r="ASE356" s="59"/>
      <c r="ASF356" s="59"/>
      <c r="ASG356" s="59"/>
      <c r="ASH356" s="59"/>
      <c r="ASI356" s="59"/>
      <c r="ASJ356" s="59"/>
      <c r="ASK356" s="59"/>
      <c r="ASL356" s="59"/>
      <c r="ASM356" s="59"/>
      <c r="ASN356" s="59"/>
      <c r="ASO356" s="59"/>
      <c r="ASP356" s="59"/>
      <c r="ASQ356" s="59"/>
      <c r="ASR356" s="59"/>
      <c r="ASS356" s="59"/>
      <c r="AST356" s="59"/>
      <c r="ASU356" s="59"/>
      <c r="ASV356" s="59"/>
      <c r="ASW356" s="59"/>
      <c r="ASX356" s="59"/>
      <c r="ASY356" s="59"/>
      <c r="ASZ356" s="59"/>
      <c r="ATA356" s="59"/>
      <c r="ATB356" s="59"/>
      <c r="ATC356" s="59"/>
      <c r="ATD356" s="59"/>
      <c r="ATE356" s="59"/>
      <c r="ATF356" s="59"/>
      <c r="ATG356" s="59"/>
      <c r="ATH356" s="59"/>
      <c r="ATI356" s="59"/>
      <c r="ATJ356" s="59"/>
      <c r="ATK356" s="59"/>
      <c r="ATL356" s="59"/>
      <c r="ATM356" s="59"/>
      <c r="ATN356" s="59"/>
      <c r="ATO356" s="59"/>
      <c r="ATP356" s="59"/>
      <c r="ATQ356" s="59"/>
      <c r="ATR356" s="59"/>
      <c r="ATS356" s="59"/>
      <c r="ATT356" s="59"/>
      <c r="ATU356" s="59"/>
      <c r="ATV356" s="59"/>
      <c r="ATW356" s="59"/>
      <c r="ATX356" s="59"/>
      <c r="ATY356" s="59"/>
      <c r="ATZ356" s="59"/>
      <c r="AUA356" s="59"/>
      <c r="AUB356" s="59"/>
      <c r="AUC356" s="59"/>
      <c r="AUD356" s="59"/>
      <c r="AUE356" s="59"/>
      <c r="AUF356" s="59"/>
      <c r="AUG356" s="59"/>
      <c r="AUH356" s="59"/>
      <c r="AUI356" s="59"/>
      <c r="AUJ356" s="59"/>
      <c r="AUK356" s="59"/>
      <c r="AUL356" s="59"/>
      <c r="AUM356" s="59"/>
      <c r="AUN356" s="59"/>
      <c r="AUO356" s="59"/>
      <c r="AUP356" s="59"/>
      <c r="AUQ356" s="59"/>
      <c r="AUR356" s="59"/>
      <c r="AUS356" s="59"/>
      <c r="AUT356" s="59"/>
      <c r="AUU356" s="59"/>
      <c r="AUV356" s="59"/>
      <c r="AUW356" s="59"/>
      <c r="AUX356" s="59"/>
      <c r="AUY356" s="59"/>
      <c r="AUZ356" s="59"/>
      <c r="AVA356" s="59"/>
      <c r="AVB356" s="59"/>
      <c r="AVC356" s="59"/>
      <c r="AVD356" s="59"/>
      <c r="AVE356" s="59"/>
      <c r="AVF356" s="59"/>
      <c r="AVG356" s="59"/>
      <c r="AVH356" s="59"/>
      <c r="AVI356" s="59"/>
      <c r="AVJ356" s="59"/>
      <c r="AVK356" s="59"/>
      <c r="AVL356" s="59"/>
      <c r="AVM356" s="59"/>
      <c r="AVN356" s="59"/>
      <c r="AVO356" s="59"/>
      <c r="AVP356" s="59"/>
      <c r="AVQ356" s="59"/>
      <c r="AVR356" s="59"/>
      <c r="AVS356" s="59"/>
      <c r="AVT356" s="59"/>
      <c r="AVU356" s="59"/>
      <c r="AVV356" s="59"/>
      <c r="AVW356" s="59"/>
      <c r="AVX356" s="59"/>
      <c r="AVY356" s="59"/>
      <c r="AVZ356" s="59"/>
      <c r="AWA356" s="59"/>
      <c r="AWB356" s="59"/>
      <c r="AWC356" s="59"/>
      <c r="AWD356" s="59"/>
      <c r="AWE356" s="59"/>
      <c r="AWF356" s="59"/>
      <c r="AWG356" s="59"/>
      <c r="AWH356" s="59"/>
      <c r="AWI356" s="59"/>
      <c r="AWJ356" s="59"/>
      <c r="AWK356" s="59"/>
      <c r="AWL356" s="59"/>
      <c r="AWM356" s="59"/>
      <c r="AWN356" s="59"/>
      <c r="AWO356" s="59"/>
      <c r="AWP356" s="59"/>
      <c r="AWQ356" s="59"/>
      <c r="AWR356" s="59"/>
      <c r="AWS356" s="59"/>
      <c r="AWT356" s="59"/>
      <c r="AWU356" s="59"/>
      <c r="AWV356" s="59"/>
      <c r="AWW356" s="59"/>
      <c r="AWX356" s="59"/>
      <c r="AWY356" s="59"/>
      <c r="AWZ356" s="59"/>
      <c r="AXA356" s="59"/>
      <c r="AXB356" s="59"/>
      <c r="AXC356" s="59"/>
      <c r="AXD356" s="59"/>
      <c r="AXE356" s="59"/>
      <c r="AXF356" s="59"/>
      <c r="AXG356" s="59"/>
      <c r="AXH356" s="59"/>
      <c r="AXI356" s="59"/>
      <c r="AXJ356" s="59"/>
      <c r="AXK356" s="59"/>
      <c r="AXL356" s="59"/>
      <c r="AXM356" s="59"/>
      <c r="AXN356" s="59"/>
      <c r="AXO356" s="59"/>
      <c r="AXP356" s="59"/>
      <c r="AXQ356" s="59"/>
      <c r="AXR356" s="59"/>
      <c r="AXS356" s="59"/>
      <c r="AXT356" s="59"/>
      <c r="AXU356" s="59"/>
      <c r="AXV356" s="59"/>
      <c r="AXW356" s="59"/>
      <c r="AXX356" s="59"/>
      <c r="AXY356" s="59"/>
      <c r="AXZ356" s="59"/>
      <c r="AYA356" s="59"/>
      <c r="AYB356" s="59"/>
      <c r="AYC356" s="59"/>
      <c r="AYD356" s="59"/>
      <c r="AYE356" s="59"/>
      <c r="AYF356" s="59"/>
      <c r="AYG356" s="59"/>
      <c r="AYH356" s="59"/>
      <c r="AYI356" s="59"/>
      <c r="AYJ356" s="59"/>
      <c r="AYK356" s="59"/>
      <c r="AYL356" s="59"/>
      <c r="AYM356" s="59"/>
      <c r="AYN356" s="59"/>
      <c r="AYO356" s="59"/>
      <c r="AYP356" s="59"/>
      <c r="AYQ356" s="59"/>
      <c r="AYR356" s="59"/>
      <c r="AYS356" s="59"/>
      <c r="AYT356" s="59"/>
      <c r="AYU356" s="59"/>
      <c r="AYV356" s="59"/>
      <c r="AYW356" s="59"/>
      <c r="AYX356" s="59"/>
      <c r="AYY356" s="59"/>
      <c r="AYZ356" s="59"/>
      <c r="AZA356" s="59"/>
      <c r="AZB356" s="59"/>
      <c r="AZC356" s="59"/>
      <c r="AZD356" s="59"/>
      <c r="AZE356" s="59"/>
      <c r="AZF356" s="59"/>
      <c r="AZG356" s="59"/>
      <c r="AZH356" s="59"/>
      <c r="AZI356" s="59"/>
      <c r="AZJ356" s="59"/>
      <c r="AZK356" s="59"/>
      <c r="AZL356" s="59"/>
      <c r="AZM356" s="59"/>
      <c r="AZN356" s="59"/>
      <c r="AZO356" s="59"/>
      <c r="AZP356" s="59"/>
      <c r="AZQ356" s="59"/>
      <c r="AZR356" s="59"/>
      <c r="AZS356" s="59"/>
      <c r="AZT356" s="59"/>
      <c r="AZU356" s="59"/>
      <c r="AZV356" s="59"/>
      <c r="AZW356" s="59"/>
      <c r="AZX356" s="59"/>
      <c r="AZY356" s="59"/>
      <c r="AZZ356" s="59"/>
      <c r="BAA356" s="59"/>
      <c r="BAB356" s="59"/>
      <c r="BAC356" s="59"/>
      <c r="BAD356" s="59"/>
      <c r="BAE356" s="59"/>
      <c r="BAF356" s="59"/>
      <c r="BAG356" s="59"/>
      <c r="BAH356" s="59"/>
      <c r="BAI356" s="59"/>
      <c r="BAJ356" s="59"/>
      <c r="BAK356" s="59"/>
      <c r="BAL356" s="59"/>
      <c r="BAM356" s="59"/>
      <c r="BAN356" s="59"/>
      <c r="BAO356" s="59"/>
      <c r="BAP356" s="59"/>
      <c r="BAQ356" s="59"/>
      <c r="BAR356" s="59"/>
      <c r="BAS356" s="59"/>
      <c r="BAT356" s="59"/>
      <c r="BAU356" s="59"/>
      <c r="BAV356" s="59"/>
      <c r="BAW356" s="59"/>
      <c r="BAX356" s="59"/>
      <c r="BAY356" s="59"/>
      <c r="BAZ356" s="59"/>
      <c r="BBA356" s="59"/>
      <c r="BBB356" s="59"/>
      <c r="BBC356" s="59"/>
      <c r="BBD356" s="59"/>
      <c r="BBE356" s="59"/>
      <c r="BBF356" s="59"/>
      <c r="BBG356" s="59"/>
      <c r="BBH356" s="59"/>
      <c r="BBI356" s="59"/>
      <c r="BBJ356" s="59"/>
      <c r="BBK356" s="59"/>
      <c r="BBL356" s="59"/>
      <c r="BBM356" s="59"/>
      <c r="BBN356" s="59"/>
      <c r="BBO356" s="59"/>
      <c r="BBP356" s="59"/>
      <c r="BBQ356" s="59"/>
      <c r="BBR356" s="59"/>
      <c r="BBS356" s="59"/>
      <c r="BBT356" s="59"/>
      <c r="BBU356" s="59"/>
      <c r="BBV356" s="59"/>
      <c r="BBW356" s="59"/>
      <c r="BBX356" s="59"/>
      <c r="BBY356" s="59"/>
      <c r="BBZ356" s="59"/>
      <c r="BCA356" s="59"/>
      <c r="BCB356" s="59"/>
      <c r="BCC356" s="59"/>
      <c r="BCD356" s="59"/>
      <c r="BCE356" s="59"/>
      <c r="BCF356" s="59"/>
      <c r="BCG356" s="59"/>
      <c r="BCH356" s="59"/>
      <c r="BCI356" s="59"/>
      <c r="BCJ356" s="59"/>
      <c r="BCK356" s="59"/>
      <c r="BCL356" s="59"/>
      <c r="BCM356" s="59"/>
      <c r="BCN356" s="59"/>
      <c r="BCO356" s="59"/>
      <c r="BCP356" s="59"/>
      <c r="BCQ356" s="59"/>
      <c r="BCR356" s="59"/>
      <c r="BCS356" s="59"/>
      <c r="BCT356" s="59"/>
      <c r="BCU356" s="59"/>
      <c r="BCV356" s="59"/>
      <c r="BCW356" s="59"/>
      <c r="BCX356" s="59"/>
      <c r="BCY356" s="59"/>
      <c r="BCZ356" s="59"/>
      <c r="BDA356" s="59"/>
      <c r="BDB356" s="59"/>
      <c r="BDC356" s="59"/>
      <c r="BDD356" s="59"/>
      <c r="BDE356" s="59"/>
      <c r="BDF356" s="59"/>
      <c r="BDG356" s="59"/>
      <c r="BDH356" s="59"/>
      <c r="BDI356" s="59"/>
      <c r="BDJ356" s="59"/>
      <c r="BDK356" s="59"/>
      <c r="BDL356" s="59"/>
      <c r="BDM356" s="59"/>
      <c r="BDN356" s="59"/>
      <c r="BDO356" s="59"/>
      <c r="BDP356" s="59"/>
      <c r="BDQ356" s="59"/>
      <c r="BDR356" s="59"/>
      <c r="BDS356" s="59"/>
      <c r="BDT356" s="59"/>
      <c r="BDU356" s="59"/>
      <c r="BDV356" s="59"/>
      <c r="BDW356" s="59"/>
      <c r="BDX356" s="59"/>
      <c r="BDY356" s="59"/>
      <c r="BDZ356" s="59"/>
      <c r="BEA356" s="59"/>
      <c r="BEB356" s="59"/>
      <c r="BEC356" s="59"/>
      <c r="BED356" s="59"/>
      <c r="BEE356" s="59"/>
      <c r="BEF356" s="59"/>
      <c r="BEG356" s="59"/>
      <c r="BEH356" s="59"/>
      <c r="BEI356" s="59"/>
      <c r="BEJ356" s="59"/>
      <c r="BEK356" s="59"/>
      <c r="BEL356" s="59"/>
      <c r="BEM356" s="59"/>
      <c r="BEN356" s="59"/>
      <c r="BEO356" s="59"/>
      <c r="BEP356" s="59"/>
      <c r="BEQ356" s="59"/>
      <c r="BER356" s="59"/>
      <c r="BES356" s="59"/>
      <c r="BET356" s="59"/>
      <c r="BEU356" s="59"/>
      <c r="BEV356" s="59"/>
      <c r="BEW356" s="59"/>
      <c r="BEX356" s="59"/>
      <c r="BEY356" s="59"/>
      <c r="BEZ356" s="59"/>
      <c r="BFA356" s="59"/>
      <c r="BFB356" s="59"/>
      <c r="BFC356" s="59"/>
      <c r="BFD356" s="59"/>
      <c r="BFE356" s="59"/>
      <c r="BFF356" s="59"/>
      <c r="BFG356" s="59"/>
      <c r="BFH356" s="59"/>
      <c r="BFI356" s="59"/>
      <c r="BFJ356" s="59"/>
      <c r="BFK356" s="59"/>
      <c r="BFL356" s="59"/>
      <c r="BFM356" s="59"/>
      <c r="BFN356" s="59"/>
      <c r="BFO356" s="59"/>
      <c r="BFP356" s="59"/>
      <c r="BFQ356" s="59"/>
      <c r="BFR356" s="59"/>
      <c r="BFS356" s="59"/>
      <c r="BFT356" s="59"/>
      <c r="BFU356" s="59"/>
      <c r="BFV356" s="59"/>
      <c r="BFW356" s="59"/>
      <c r="BFX356" s="59"/>
      <c r="BFY356" s="59"/>
      <c r="BFZ356" s="59"/>
      <c r="BGA356" s="59"/>
      <c r="BGB356" s="59"/>
      <c r="BGC356" s="59"/>
      <c r="BGD356" s="59"/>
      <c r="BGE356" s="59"/>
      <c r="BGF356" s="59"/>
      <c r="BGG356" s="59"/>
      <c r="BGH356" s="59"/>
      <c r="BGI356" s="59"/>
      <c r="BGJ356" s="59"/>
      <c r="BGK356" s="59"/>
      <c r="BGL356" s="59"/>
      <c r="BGM356" s="59"/>
      <c r="BGN356" s="59"/>
      <c r="BGO356" s="59"/>
      <c r="BGP356" s="59"/>
      <c r="BGQ356" s="59"/>
      <c r="BGR356" s="59"/>
      <c r="BGS356" s="59"/>
      <c r="BGT356" s="59"/>
      <c r="BGU356" s="59"/>
      <c r="BGV356" s="59"/>
      <c r="BGW356" s="59"/>
      <c r="BGX356" s="59"/>
      <c r="BGY356" s="59"/>
      <c r="BGZ356" s="59"/>
      <c r="BHA356" s="59"/>
      <c r="BHB356" s="59"/>
      <c r="BHC356" s="59"/>
      <c r="BHD356" s="59"/>
      <c r="BHE356" s="59"/>
      <c r="BHF356" s="59"/>
      <c r="BHG356" s="59"/>
      <c r="BHH356" s="59"/>
      <c r="BHI356" s="59"/>
      <c r="BHJ356" s="59"/>
      <c r="BHK356" s="59"/>
      <c r="BHL356" s="59"/>
      <c r="BHM356" s="59"/>
      <c r="BHN356" s="59"/>
      <c r="BHO356" s="59"/>
      <c r="BHP356" s="59"/>
      <c r="BHQ356" s="59"/>
      <c r="BHR356" s="59"/>
      <c r="BHS356" s="59"/>
      <c r="BHT356" s="59"/>
      <c r="BHU356" s="59"/>
      <c r="BHV356" s="59"/>
      <c r="BHW356" s="59"/>
      <c r="BHX356" s="59"/>
      <c r="BHY356" s="59"/>
      <c r="BHZ356" s="59"/>
      <c r="BIA356" s="59"/>
      <c r="BIB356" s="59"/>
      <c r="BIC356" s="59"/>
      <c r="BID356" s="59"/>
      <c r="BIE356" s="59"/>
      <c r="BIF356" s="59"/>
      <c r="BIG356" s="59"/>
      <c r="BIH356" s="59"/>
      <c r="BII356" s="59"/>
      <c r="BIJ356" s="59"/>
      <c r="BIK356" s="59"/>
      <c r="BIL356" s="59"/>
      <c r="BIM356" s="59"/>
      <c r="BIN356" s="59"/>
      <c r="BIO356" s="59"/>
      <c r="BIP356" s="59"/>
      <c r="BIQ356" s="59"/>
      <c r="BIR356" s="59"/>
      <c r="BIS356" s="59"/>
      <c r="BIT356" s="59"/>
      <c r="BIU356" s="59"/>
      <c r="BIV356" s="59"/>
      <c r="BIW356" s="59"/>
      <c r="BIX356" s="59"/>
      <c r="BIY356" s="59"/>
      <c r="BIZ356" s="59"/>
      <c r="BJA356" s="59"/>
      <c r="BJB356" s="59"/>
      <c r="BJC356" s="59"/>
      <c r="BJD356" s="59"/>
      <c r="BJE356" s="59"/>
      <c r="BJF356" s="59"/>
      <c r="BJG356" s="59"/>
      <c r="BJH356" s="59"/>
      <c r="BJI356" s="59"/>
      <c r="BJJ356" s="59"/>
      <c r="BJK356" s="59"/>
      <c r="BJL356" s="59"/>
      <c r="BJM356" s="59"/>
      <c r="BJN356" s="59"/>
      <c r="BJO356" s="59"/>
      <c r="BJP356" s="59"/>
      <c r="BJQ356" s="59"/>
      <c r="BJR356" s="59"/>
      <c r="BJS356" s="59"/>
      <c r="BJT356" s="59"/>
      <c r="BJU356" s="59"/>
      <c r="BJV356" s="59"/>
      <c r="BJW356" s="59"/>
      <c r="BJX356" s="59"/>
      <c r="BJY356" s="59"/>
      <c r="BJZ356" s="59"/>
      <c r="BKA356" s="59"/>
      <c r="BKB356" s="59"/>
      <c r="BKC356" s="59"/>
      <c r="BKD356" s="59"/>
      <c r="BKE356" s="59"/>
      <c r="BKF356" s="59"/>
      <c r="BKG356" s="59"/>
      <c r="BKH356" s="59"/>
      <c r="BKI356" s="59"/>
      <c r="BKJ356" s="59"/>
      <c r="BKK356" s="59"/>
      <c r="BKL356" s="59"/>
      <c r="BKM356" s="59"/>
      <c r="BKN356" s="59"/>
      <c r="BKO356" s="59"/>
      <c r="BKP356" s="59"/>
      <c r="BKQ356" s="59"/>
      <c r="BKR356" s="59"/>
      <c r="BKS356" s="59"/>
      <c r="BKT356" s="59"/>
      <c r="BKU356" s="59"/>
      <c r="BKV356" s="59"/>
      <c r="BKW356" s="59"/>
      <c r="BKX356" s="59"/>
      <c r="BKY356" s="59"/>
      <c r="BKZ356" s="59"/>
      <c r="BLA356" s="59"/>
      <c r="BLB356" s="59"/>
      <c r="BLC356" s="59"/>
      <c r="BLD356" s="59"/>
      <c r="BLE356" s="59"/>
      <c r="BLF356" s="59"/>
      <c r="BLG356" s="59"/>
      <c r="BLH356" s="59"/>
      <c r="BLI356" s="59"/>
      <c r="BLJ356" s="59"/>
      <c r="BLK356" s="59"/>
      <c r="BLL356" s="59"/>
      <c r="BLM356" s="59"/>
      <c r="BLN356" s="59"/>
      <c r="BLO356" s="59"/>
      <c r="BLP356" s="59"/>
      <c r="BLQ356" s="59"/>
      <c r="BLR356" s="59"/>
      <c r="BLS356" s="59"/>
      <c r="BLT356" s="59"/>
      <c r="BLU356" s="59"/>
      <c r="BLV356" s="59"/>
      <c r="BLW356" s="59"/>
      <c r="BLX356" s="59"/>
      <c r="BLY356" s="59"/>
      <c r="BLZ356" s="59"/>
      <c r="BMA356" s="59"/>
      <c r="BMB356" s="59"/>
      <c r="BMC356" s="59"/>
      <c r="BMD356" s="59"/>
      <c r="BME356" s="59"/>
      <c r="BMF356" s="59"/>
      <c r="BMG356" s="59"/>
      <c r="BMH356" s="59"/>
      <c r="BMI356" s="59"/>
      <c r="BMJ356" s="59"/>
      <c r="BMK356" s="59"/>
      <c r="BML356" s="59"/>
      <c r="BMM356" s="59"/>
      <c r="BMN356" s="59"/>
      <c r="BMO356" s="59"/>
      <c r="BMP356" s="59"/>
      <c r="BMQ356" s="59"/>
      <c r="BMR356" s="59"/>
      <c r="BMS356" s="59"/>
      <c r="BMT356" s="59"/>
      <c r="BMU356" s="59"/>
      <c r="BMV356" s="59"/>
      <c r="BMW356" s="59"/>
      <c r="BMX356" s="59"/>
      <c r="BMY356" s="59"/>
      <c r="BMZ356" s="59"/>
      <c r="BNA356" s="59"/>
      <c r="BNB356" s="59"/>
      <c r="BNC356" s="59"/>
      <c r="BND356" s="59"/>
      <c r="BNE356" s="59"/>
      <c r="BNF356" s="59"/>
      <c r="BNG356" s="59"/>
      <c r="BNH356" s="59"/>
      <c r="BNI356" s="59"/>
      <c r="BNJ356" s="59"/>
      <c r="BNK356" s="59"/>
      <c r="BNL356" s="59"/>
      <c r="BNM356" s="59"/>
      <c r="BNN356" s="59"/>
      <c r="BNO356" s="59"/>
      <c r="BNP356" s="59"/>
      <c r="BNQ356" s="59"/>
      <c r="BNR356" s="59"/>
      <c r="BNS356" s="59"/>
      <c r="BNT356" s="59"/>
      <c r="BNU356" s="59"/>
      <c r="BNV356" s="59"/>
      <c r="BNW356" s="59"/>
      <c r="BNX356" s="59"/>
      <c r="BNY356" s="59"/>
      <c r="BNZ356" s="59"/>
      <c r="BOA356" s="59"/>
      <c r="BOB356" s="59"/>
      <c r="BOC356" s="59"/>
      <c r="BOD356" s="59"/>
      <c r="BOE356" s="59"/>
      <c r="BOF356" s="59"/>
      <c r="BOG356" s="59"/>
      <c r="BOH356" s="59"/>
      <c r="BOI356" s="59"/>
      <c r="BOJ356" s="59"/>
      <c r="BOK356" s="59"/>
      <c r="BOL356" s="59"/>
      <c r="BOM356" s="59"/>
      <c r="BON356" s="59"/>
      <c r="BOO356" s="59"/>
      <c r="BOP356" s="59"/>
      <c r="BOQ356" s="59"/>
      <c r="BOR356" s="59"/>
      <c r="BOS356" s="59"/>
      <c r="BOT356" s="59"/>
      <c r="BOU356" s="59"/>
      <c r="BOV356" s="59"/>
      <c r="BOW356" s="59"/>
      <c r="BOX356" s="59"/>
      <c r="BOY356" s="59"/>
      <c r="BOZ356" s="59"/>
      <c r="BPA356" s="59"/>
      <c r="BPB356" s="59"/>
      <c r="BPC356" s="59"/>
      <c r="BPD356" s="59"/>
      <c r="BPE356" s="59"/>
      <c r="BPF356" s="59"/>
      <c r="BPG356" s="59"/>
      <c r="BPH356" s="59"/>
      <c r="BPI356" s="59"/>
      <c r="BPJ356" s="59"/>
      <c r="BPK356" s="59"/>
      <c r="BPL356" s="59"/>
      <c r="BPM356" s="59"/>
      <c r="BPN356" s="59"/>
      <c r="BPO356" s="59"/>
      <c r="BPP356" s="59"/>
      <c r="BPQ356" s="59"/>
      <c r="BPR356" s="59"/>
      <c r="BPS356" s="59"/>
      <c r="BPT356" s="59"/>
      <c r="BPU356" s="59"/>
      <c r="BPV356" s="59"/>
      <c r="BPW356" s="59"/>
      <c r="BPX356" s="59"/>
      <c r="BPY356" s="59"/>
      <c r="BPZ356" s="59"/>
      <c r="BQA356" s="59"/>
      <c r="BQB356" s="59"/>
      <c r="BQC356" s="59"/>
      <c r="BQD356" s="59"/>
      <c r="BQE356" s="59"/>
      <c r="BQF356" s="59"/>
      <c r="BQG356" s="59"/>
      <c r="BQH356" s="59"/>
      <c r="BQI356" s="59"/>
      <c r="BQJ356" s="59"/>
      <c r="BQK356" s="59"/>
      <c r="BQL356" s="59"/>
      <c r="BQM356" s="59"/>
      <c r="BQN356" s="59"/>
      <c r="BQO356" s="59"/>
      <c r="BQP356" s="59"/>
      <c r="BQQ356" s="59"/>
      <c r="BQR356" s="59"/>
      <c r="BQS356" s="59"/>
      <c r="BQT356" s="59"/>
      <c r="BQU356" s="59"/>
      <c r="BQV356" s="59"/>
      <c r="BQW356" s="59"/>
      <c r="BQX356" s="59"/>
      <c r="BQY356" s="59"/>
      <c r="BQZ356" s="59"/>
      <c r="BRA356" s="59"/>
      <c r="BRB356" s="59"/>
      <c r="BRC356" s="59"/>
      <c r="BRD356" s="59"/>
      <c r="BRE356" s="59"/>
      <c r="BRF356" s="59"/>
      <c r="BRG356" s="59"/>
      <c r="BRH356" s="59"/>
      <c r="BRI356" s="59"/>
      <c r="BRJ356" s="59"/>
      <c r="BRK356" s="59"/>
      <c r="BRL356" s="59"/>
      <c r="BRM356" s="59"/>
      <c r="BRN356" s="59"/>
      <c r="BRO356" s="59"/>
      <c r="BRP356" s="59"/>
      <c r="BRQ356" s="59"/>
      <c r="BRR356" s="59"/>
      <c r="BRS356" s="59"/>
      <c r="BRT356" s="59"/>
      <c r="BRU356" s="59"/>
      <c r="BRV356" s="59"/>
      <c r="BRW356" s="59"/>
      <c r="BRX356" s="59"/>
      <c r="BRY356" s="59"/>
      <c r="BRZ356" s="59"/>
      <c r="BSA356" s="59"/>
      <c r="BSB356" s="59"/>
      <c r="BSC356" s="59"/>
      <c r="BSD356" s="59"/>
      <c r="BSE356" s="59"/>
      <c r="BSF356" s="59"/>
      <c r="BSG356" s="59"/>
      <c r="BSH356" s="59"/>
      <c r="BSI356" s="59"/>
      <c r="BSJ356" s="59"/>
      <c r="BSK356" s="59"/>
      <c r="BSL356" s="59"/>
      <c r="BSM356" s="59"/>
      <c r="BSN356" s="59"/>
      <c r="BSO356" s="59"/>
      <c r="BSP356" s="59"/>
      <c r="BSQ356" s="59"/>
      <c r="BSR356" s="59"/>
      <c r="BSS356" s="59"/>
      <c r="BST356" s="59"/>
      <c r="BSU356" s="59"/>
      <c r="BSV356" s="59"/>
      <c r="BSW356" s="59"/>
      <c r="BSX356" s="59"/>
      <c r="BSY356" s="59"/>
      <c r="BSZ356" s="59"/>
      <c r="BTA356" s="59"/>
      <c r="BTB356" s="59"/>
      <c r="BTC356" s="59"/>
      <c r="BTD356" s="59"/>
      <c r="BTE356" s="59"/>
      <c r="BTF356" s="59"/>
      <c r="BTG356" s="59"/>
      <c r="BTH356" s="59"/>
      <c r="BTI356" s="59"/>
      <c r="BTJ356" s="59"/>
      <c r="BTK356" s="59"/>
      <c r="BTL356" s="59"/>
      <c r="BTM356" s="59"/>
      <c r="BTN356" s="59"/>
      <c r="BTO356" s="59"/>
      <c r="BTP356" s="59"/>
      <c r="BTQ356" s="59"/>
      <c r="BTR356" s="59"/>
      <c r="BTS356" s="59"/>
      <c r="BTT356" s="59"/>
      <c r="BTU356" s="59"/>
      <c r="BTV356" s="59"/>
      <c r="BTW356" s="59"/>
      <c r="BTX356" s="59"/>
      <c r="BTY356" s="59"/>
      <c r="BTZ356" s="59"/>
      <c r="BUA356" s="59"/>
      <c r="BUB356" s="59"/>
      <c r="BUC356" s="59"/>
      <c r="BUD356" s="59"/>
      <c r="BUE356" s="59"/>
      <c r="BUF356" s="59"/>
      <c r="BUG356" s="59"/>
      <c r="BUH356" s="59"/>
      <c r="BUI356" s="59"/>
      <c r="BUJ356" s="59"/>
      <c r="BUK356" s="59"/>
      <c r="BUL356" s="59"/>
      <c r="BUM356" s="59"/>
      <c r="BUN356" s="59"/>
      <c r="BUO356" s="59"/>
      <c r="BUP356" s="59"/>
      <c r="BUQ356" s="59"/>
      <c r="BUR356" s="59"/>
      <c r="BUS356" s="59"/>
      <c r="BUT356" s="59"/>
      <c r="BUU356" s="59"/>
      <c r="BUV356" s="59"/>
      <c r="BUW356" s="59"/>
      <c r="BUX356" s="59"/>
      <c r="BUY356" s="59"/>
      <c r="BUZ356" s="59"/>
      <c r="BVA356" s="59"/>
      <c r="BVB356" s="59"/>
      <c r="BVC356" s="59"/>
      <c r="BVD356" s="59"/>
      <c r="BVE356" s="59"/>
      <c r="BVF356" s="59"/>
      <c r="BVG356" s="59"/>
      <c r="BVH356" s="59"/>
      <c r="BVI356" s="59"/>
      <c r="BVJ356" s="59"/>
      <c r="BVK356" s="59"/>
      <c r="BVL356" s="59"/>
      <c r="BVM356" s="59"/>
      <c r="BVN356" s="59"/>
      <c r="BVO356" s="59"/>
      <c r="BVP356" s="59"/>
      <c r="BVQ356" s="59"/>
      <c r="BVR356" s="59"/>
      <c r="BVS356" s="59"/>
      <c r="BVT356" s="59"/>
      <c r="BVU356" s="59"/>
      <c r="BVV356" s="59"/>
      <c r="BVW356" s="59"/>
      <c r="BVX356" s="59"/>
      <c r="BVY356" s="59"/>
      <c r="BVZ356" s="59"/>
      <c r="BWA356" s="59"/>
      <c r="BWB356" s="59"/>
      <c r="BWC356" s="59"/>
      <c r="BWD356" s="59"/>
      <c r="BWE356" s="59"/>
      <c r="BWF356" s="59"/>
      <c r="BWG356" s="59"/>
      <c r="BWH356" s="59"/>
      <c r="BWI356" s="59"/>
      <c r="BWJ356" s="59"/>
      <c r="BWK356" s="59"/>
      <c r="BWL356" s="59"/>
      <c r="BWM356" s="59"/>
      <c r="BWN356" s="59"/>
      <c r="BWO356" s="59"/>
      <c r="BWP356" s="59"/>
      <c r="BWQ356" s="59"/>
      <c r="BWR356" s="59"/>
      <c r="BWS356" s="59"/>
      <c r="BWT356" s="59"/>
      <c r="BWU356" s="59"/>
      <c r="BWV356" s="59"/>
      <c r="BWW356" s="59"/>
      <c r="BWX356" s="59"/>
      <c r="BWY356" s="59"/>
      <c r="BWZ356" s="59"/>
      <c r="BXA356" s="59"/>
      <c r="BXB356" s="59"/>
      <c r="BXC356" s="59"/>
      <c r="BXD356" s="59"/>
      <c r="BXE356" s="59"/>
      <c r="BXF356" s="59"/>
      <c r="BXG356" s="59"/>
      <c r="BXH356" s="59"/>
      <c r="BXI356" s="59"/>
      <c r="BXJ356" s="59"/>
      <c r="BXK356" s="59"/>
      <c r="BXL356" s="59"/>
      <c r="BXM356" s="59"/>
      <c r="BXN356" s="59"/>
      <c r="BXO356" s="59"/>
      <c r="BXP356" s="59"/>
      <c r="BXQ356" s="59"/>
      <c r="BXR356" s="59"/>
      <c r="BXS356" s="59"/>
      <c r="BXT356" s="59"/>
      <c r="BXU356" s="59"/>
      <c r="BXV356" s="59"/>
      <c r="BXW356" s="59"/>
      <c r="BXX356" s="59"/>
      <c r="BXY356" s="59"/>
      <c r="BXZ356" s="59"/>
      <c r="BYA356" s="59"/>
      <c r="BYB356" s="59"/>
      <c r="BYC356" s="59"/>
      <c r="BYD356" s="59"/>
      <c r="BYE356" s="59"/>
      <c r="BYF356" s="59"/>
      <c r="BYG356" s="59"/>
      <c r="BYH356" s="59"/>
      <c r="BYI356" s="59"/>
      <c r="BYJ356" s="59"/>
      <c r="BYK356" s="59"/>
      <c r="BYL356" s="59"/>
      <c r="BYM356" s="59"/>
      <c r="BYN356" s="59"/>
      <c r="BYO356" s="59"/>
      <c r="BYP356" s="59"/>
      <c r="BYQ356" s="59"/>
      <c r="BYR356" s="59"/>
      <c r="BYS356" s="59"/>
      <c r="BYT356" s="59"/>
      <c r="BYU356" s="59"/>
      <c r="BYV356" s="59"/>
      <c r="BYW356" s="59"/>
      <c r="BYX356" s="59"/>
      <c r="BYY356" s="59"/>
      <c r="BYZ356" s="59"/>
      <c r="BZA356" s="59"/>
      <c r="BZB356" s="59"/>
      <c r="BZC356" s="59"/>
      <c r="BZD356" s="59"/>
      <c r="BZE356" s="59"/>
      <c r="BZF356" s="59"/>
      <c r="BZG356" s="59"/>
      <c r="BZH356" s="59"/>
      <c r="BZI356" s="59"/>
      <c r="BZJ356" s="59"/>
      <c r="BZK356" s="59"/>
      <c r="BZL356" s="59"/>
      <c r="BZM356" s="59"/>
      <c r="BZN356" s="59"/>
      <c r="BZO356" s="59"/>
      <c r="BZP356" s="59"/>
      <c r="BZQ356" s="59"/>
      <c r="BZR356" s="59"/>
      <c r="BZS356" s="59"/>
      <c r="BZT356" s="59"/>
      <c r="BZU356" s="59"/>
      <c r="BZV356" s="59"/>
      <c r="BZW356" s="59"/>
      <c r="BZX356" s="59"/>
      <c r="BZY356" s="59"/>
      <c r="BZZ356" s="59"/>
      <c r="CAA356" s="59"/>
      <c r="CAB356" s="59"/>
      <c r="CAC356" s="59"/>
      <c r="CAD356" s="59"/>
      <c r="CAE356" s="59"/>
      <c r="CAF356" s="59"/>
      <c r="CAG356" s="59"/>
      <c r="CAH356" s="59"/>
      <c r="CAI356" s="59"/>
      <c r="CAJ356" s="59"/>
      <c r="CAK356" s="59"/>
      <c r="CAL356" s="59"/>
      <c r="CAM356" s="59"/>
      <c r="CAN356" s="59"/>
      <c r="CAO356" s="59"/>
      <c r="CAP356" s="59"/>
      <c r="CAQ356" s="59"/>
      <c r="CAR356" s="59"/>
      <c r="CAS356" s="59"/>
      <c r="CAT356" s="59"/>
      <c r="CAU356" s="59"/>
      <c r="CAV356" s="59"/>
      <c r="CAW356" s="59"/>
      <c r="CAX356" s="59"/>
      <c r="CAY356" s="59"/>
      <c r="CAZ356" s="59"/>
      <c r="CBA356" s="59"/>
      <c r="CBB356" s="59"/>
      <c r="CBC356" s="59"/>
      <c r="CBD356" s="59"/>
      <c r="CBE356" s="59"/>
      <c r="CBF356" s="59"/>
      <c r="CBG356" s="59"/>
      <c r="CBH356" s="59"/>
      <c r="CBI356" s="59"/>
      <c r="CBJ356" s="59"/>
      <c r="CBK356" s="59"/>
      <c r="CBL356" s="59"/>
      <c r="CBM356" s="59"/>
      <c r="CBN356" s="59"/>
      <c r="CBO356" s="59"/>
      <c r="CBP356" s="59"/>
      <c r="CBQ356" s="59"/>
      <c r="CBR356" s="59"/>
      <c r="CBS356" s="59"/>
      <c r="CBT356" s="59"/>
      <c r="CBU356" s="59"/>
      <c r="CBV356" s="59"/>
      <c r="CBW356" s="59"/>
      <c r="CBX356" s="59"/>
      <c r="CBY356" s="59"/>
      <c r="CBZ356" s="59"/>
      <c r="CCA356" s="59"/>
      <c r="CCB356" s="59"/>
      <c r="CCC356" s="59"/>
      <c r="CCD356" s="59"/>
      <c r="CCE356" s="59"/>
      <c r="CCF356" s="59"/>
      <c r="CCG356" s="59"/>
      <c r="CCH356" s="59"/>
      <c r="CCI356" s="59"/>
      <c r="CCJ356" s="59"/>
      <c r="CCK356" s="59"/>
      <c r="CCL356" s="59"/>
      <c r="CCM356" s="59"/>
      <c r="CCN356" s="59"/>
      <c r="CCO356" s="59"/>
      <c r="CCP356" s="59"/>
      <c r="CCQ356" s="59"/>
      <c r="CCR356" s="59"/>
      <c r="CCS356" s="59"/>
      <c r="CCT356" s="59"/>
      <c r="CCU356" s="59"/>
      <c r="CCV356" s="59"/>
      <c r="CCW356" s="59"/>
      <c r="CCX356" s="59"/>
      <c r="CCY356" s="59"/>
      <c r="CCZ356" s="59"/>
      <c r="CDA356" s="59"/>
      <c r="CDB356" s="59"/>
      <c r="CDC356" s="59"/>
      <c r="CDD356" s="59"/>
      <c r="CDE356" s="59"/>
      <c r="CDF356" s="59"/>
      <c r="CDG356" s="59"/>
      <c r="CDH356" s="59"/>
      <c r="CDI356" s="59"/>
      <c r="CDJ356" s="59"/>
      <c r="CDK356" s="59"/>
      <c r="CDL356" s="59"/>
      <c r="CDM356" s="59"/>
      <c r="CDN356" s="59"/>
      <c r="CDO356" s="59"/>
      <c r="CDP356" s="59"/>
      <c r="CDQ356" s="59"/>
      <c r="CDR356" s="59"/>
      <c r="CDS356" s="59"/>
      <c r="CDT356" s="59"/>
      <c r="CDU356" s="59"/>
      <c r="CDV356" s="59"/>
      <c r="CDW356" s="59"/>
      <c r="CDX356" s="59"/>
      <c r="CDY356" s="59"/>
      <c r="CDZ356" s="59"/>
      <c r="CEA356" s="59"/>
      <c r="CEB356" s="59"/>
      <c r="CEC356" s="59"/>
      <c r="CED356" s="59"/>
      <c r="CEE356" s="59"/>
      <c r="CEF356" s="59"/>
      <c r="CEG356" s="59"/>
      <c r="CEH356" s="59"/>
      <c r="CEI356" s="59"/>
      <c r="CEJ356" s="59"/>
      <c r="CEK356" s="59"/>
      <c r="CEL356" s="59"/>
      <c r="CEM356" s="59"/>
      <c r="CEN356" s="59"/>
      <c r="CEO356" s="59"/>
      <c r="CEP356" s="59"/>
      <c r="CEQ356" s="59"/>
      <c r="CER356" s="59"/>
      <c r="CES356" s="59"/>
      <c r="CET356" s="59"/>
      <c r="CEU356" s="59"/>
      <c r="CEV356" s="59"/>
      <c r="CEW356" s="59"/>
      <c r="CEX356" s="59"/>
      <c r="CEY356" s="59"/>
      <c r="CEZ356" s="59"/>
      <c r="CFA356" s="59"/>
      <c r="CFB356" s="59"/>
      <c r="CFC356" s="59"/>
      <c r="CFD356" s="59"/>
      <c r="CFE356" s="59"/>
      <c r="CFF356" s="59"/>
      <c r="CFG356" s="59"/>
      <c r="CFH356" s="59"/>
      <c r="CFI356" s="59"/>
      <c r="CFJ356" s="59"/>
      <c r="CFK356" s="59"/>
      <c r="CFL356" s="59"/>
      <c r="CFM356" s="59"/>
      <c r="CFN356" s="59"/>
      <c r="CFO356" s="59"/>
      <c r="CFP356" s="59"/>
      <c r="CFQ356" s="59"/>
      <c r="CFR356" s="59"/>
      <c r="CFS356" s="59"/>
      <c r="CFT356" s="59"/>
      <c r="CFU356" s="59"/>
      <c r="CFV356" s="59"/>
      <c r="CFW356" s="59"/>
      <c r="CFX356" s="59"/>
      <c r="CFY356" s="59"/>
      <c r="CFZ356" s="59"/>
      <c r="CGA356" s="59"/>
      <c r="CGB356" s="59"/>
      <c r="CGC356" s="59"/>
      <c r="CGD356" s="59"/>
      <c r="CGE356" s="59"/>
      <c r="CGF356" s="59"/>
      <c r="CGG356" s="59"/>
      <c r="CGH356" s="59"/>
      <c r="CGI356" s="59"/>
      <c r="CGJ356" s="59"/>
      <c r="CGK356" s="59"/>
      <c r="CGL356" s="59"/>
      <c r="CGM356" s="59"/>
      <c r="CGN356" s="59"/>
      <c r="CGO356" s="59"/>
      <c r="CGP356" s="59"/>
      <c r="CGQ356" s="59"/>
      <c r="CGR356" s="59"/>
      <c r="CGS356" s="59"/>
      <c r="CGT356" s="59"/>
      <c r="CGU356" s="59"/>
      <c r="CGV356" s="59"/>
      <c r="CGW356" s="59"/>
      <c r="CGX356" s="59"/>
      <c r="CGY356" s="59"/>
      <c r="CGZ356" s="59"/>
      <c r="CHA356" s="59"/>
      <c r="CHB356" s="59"/>
      <c r="CHC356" s="59"/>
      <c r="CHD356" s="59"/>
      <c r="CHE356" s="59"/>
      <c r="CHF356" s="59"/>
      <c r="CHG356" s="59"/>
      <c r="CHH356" s="59"/>
      <c r="CHI356" s="59"/>
      <c r="CHJ356" s="59"/>
      <c r="CHK356" s="59"/>
      <c r="CHL356" s="59"/>
      <c r="CHM356" s="59"/>
      <c r="CHN356" s="59"/>
      <c r="CHO356" s="59"/>
      <c r="CHP356" s="59"/>
      <c r="CHQ356" s="59"/>
      <c r="CHR356" s="59"/>
      <c r="CHS356" s="59"/>
      <c r="CHT356" s="59"/>
      <c r="CHU356" s="59"/>
      <c r="CHV356" s="59"/>
      <c r="CHW356" s="59"/>
      <c r="CHX356" s="59"/>
      <c r="CHY356" s="59"/>
      <c r="CHZ356" s="59"/>
      <c r="CIA356" s="59"/>
      <c r="CIB356" s="59"/>
      <c r="CIC356" s="59"/>
      <c r="CID356" s="59"/>
      <c r="CIE356" s="59"/>
      <c r="CIF356" s="59"/>
      <c r="CIG356" s="59"/>
      <c r="CIH356" s="59"/>
      <c r="CII356" s="59"/>
      <c r="CIJ356" s="59"/>
      <c r="CIK356" s="59"/>
      <c r="CIL356" s="59"/>
      <c r="CIM356" s="59"/>
      <c r="CIN356" s="59"/>
      <c r="CIO356" s="59"/>
      <c r="CIP356" s="59"/>
      <c r="CIQ356" s="59"/>
      <c r="CIR356" s="59"/>
      <c r="CIS356" s="59"/>
      <c r="CIT356" s="59"/>
      <c r="CIU356" s="59"/>
      <c r="CIV356" s="59"/>
      <c r="CIW356" s="59"/>
      <c r="CIX356" s="59"/>
      <c r="CIY356" s="59"/>
      <c r="CIZ356" s="59"/>
      <c r="CJA356" s="59"/>
      <c r="CJB356" s="59"/>
      <c r="CJC356" s="59"/>
      <c r="CJD356" s="59"/>
      <c r="CJE356" s="59"/>
      <c r="CJF356" s="59"/>
      <c r="CJG356" s="59"/>
      <c r="CJH356" s="59"/>
      <c r="CJI356" s="59"/>
      <c r="CJJ356" s="59"/>
      <c r="CJK356" s="59"/>
      <c r="CJL356" s="59"/>
      <c r="CJM356" s="59"/>
      <c r="CJN356" s="59"/>
      <c r="CJO356" s="59"/>
      <c r="CJP356" s="59"/>
      <c r="CJQ356" s="59"/>
      <c r="CJR356" s="59"/>
      <c r="CJS356" s="59"/>
      <c r="CJT356" s="59"/>
      <c r="CJU356" s="59"/>
      <c r="CJV356" s="59"/>
      <c r="CJW356" s="59"/>
      <c r="CJX356" s="59"/>
      <c r="CJY356" s="59"/>
      <c r="CJZ356" s="59"/>
      <c r="CKA356" s="59"/>
      <c r="CKB356" s="59"/>
      <c r="CKC356" s="59"/>
      <c r="CKD356" s="59"/>
      <c r="CKE356" s="59"/>
      <c r="CKF356" s="59"/>
      <c r="CKG356" s="59"/>
      <c r="CKH356" s="59"/>
      <c r="CKI356" s="59"/>
      <c r="CKJ356" s="59"/>
      <c r="CKK356" s="59"/>
      <c r="CKL356" s="59"/>
      <c r="CKM356" s="59"/>
      <c r="CKN356" s="59"/>
      <c r="CKO356" s="59"/>
      <c r="CKP356" s="59"/>
      <c r="CKQ356" s="59"/>
      <c r="CKR356" s="59"/>
      <c r="CKS356" s="59"/>
      <c r="CKT356" s="59"/>
      <c r="CKU356" s="59"/>
      <c r="CKV356" s="59"/>
      <c r="CKW356" s="59"/>
      <c r="CKX356" s="59"/>
      <c r="CKY356" s="59"/>
      <c r="CKZ356" s="59"/>
      <c r="CLA356" s="59"/>
      <c r="CLB356" s="59"/>
      <c r="CLC356" s="59"/>
      <c r="CLD356" s="59"/>
      <c r="CLE356" s="59"/>
      <c r="CLF356" s="59"/>
      <c r="CLG356" s="59"/>
      <c r="CLH356" s="59"/>
      <c r="CLI356" s="59"/>
      <c r="CLJ356" s="59"/>
      <c r="CLK356" s="59"/>
      <c r="CLL356" s="59"/>
      <c r="CLM356" s="59"/>
      <c r="CLN356" s="59"/>
      <c r="CLO356" s="59"/>
      <c r="CLP356" s="59"/>
      <c r="CLQ356" s="59"/>
      <c r="CLR356" s="59"/>
      <c r="CLS356" s="59"/>
      <c r="CLT356" s="59"/>
      <c r="CLU356" s="59"/>
      <c r="CLV356" s="59"/>
      <c r="CLW356" s="59"/>
      <c r="CLX356" s="59"/>
      <c r="CLY356" s="59"/>
      <c r="CLZ356" s="59"/>
      <c r="CMA356" s="59"/>
      <c r="CMB356" s="59"/>
      <c r="CMC356" s="59"/>
      <c r="CMD356" s="59"/>
      <c r="CME356" s="59"/>
      <c r="CMF356" s="59"/>
      <c r="CMG356" s="59"/>
      <c r="CMH356" s="59"/>
      <c r="CMI356" s="59"/>
      <c r="CMJ356" s="59"/>
      <c r="CMK356" s="59"/>
      <c r="CML356" s="59"/>
      <c r="CMM356" s="59"/>
      <c r="CMN356" s="59"/>
      <c r="CMO356" s="59"/>
      <c r="CMP356" s="59"/>
      <c r="CMQ356" s="59"/>
      <c r="CMR356" s="59"/>
      <c r="CMS356" s="59"/>
      <c r="CMT356" s="59"/>
      <c r="CMU356" s="59"/>
      <c r="CMV356" s="59"/>
      <c r="CMW356" s="59"/>
      <c r="CMX356" s="59"/>
      <c r="CMY356" s="59"/>
      <c r="CMZ356" s="59"/>
      <c r="CNA356" s="59"/>
      <c r="CNB356" s="59"/>
      <c r="CNC356" s="59"/>
      <c r="CND356" s="59"/>
      <c r="CNE356" s="59"/>
      <c r="CNF356" s="59"/>
      <c r="CNG356" s="59"/>
      <c r="CNH356" s="59"/>
      <c r="CNI356" s="59"/>
      <c r="CNJ356" s="59"/>
      <c r="CNK356" s="59"/>
      <c r="CNL356" s="59"/>
      <c r="CNM356" s="59"/>
      <c r="CNN356" s="59"/>
      <c r="CNO356" s="59"/>
      <c r="CNP356" s="59"/>
      <c r="CNQ356" s="59"/>
      <c r="CNR356" s="59"/>
      <c r="CNS356" s="59"/>
      <c r="CNT356" s="59"/>
      <c r="CNU356" s="59"/>
      <c r="CNV356" s="59"/>
      <c r="CNW356" s="59"/>
      <c r="CNX356" s="59"/>
      <c r="CNY356" s="59"/>
      <c r="CNZ356" s="59"/>
      <c r="COA356" s="59"/>
      <c r="COB356" s="59"/>
      <c r="COC356" s="59"/>
      <c r="COD356" s="59"/>
      <c r="COE356" s="59"/>
      <c r="COF356" s="59"/>
      <c r="COG356" s="59"/>
      <c r="COH356" s="59"/>
      <c r="COI356" s="59"/>
      <c r="COJ356" s="59"/>
      <c r="COK356" s="59"/>
      <c r="COL356" s="59"/>
      <c r="COM356" s="59"/>
      <c r="CON356" s="59"/>
      <c r="COO356" s="59"/>
      <c r="COP356" s="59"/>
      <c r="COQ356" s="59"/>
      <c r="COR356" s="59"/>
      <c r="COS356" s="59"/>
      <c r="COT356" s="59"/>
      <c r="COU356" s="59"/>
      <c r="COV356" s="59"/>
      <c r="COW356" s="59"/>
      <c r="COX356" s="59"/>
      <c r="COY356" s="59"/>
      <c r="COZ356" s="59"/>
      <c r="CPA356" s="59"/>
      <c r="CPB356" s="59"/>
      <c r="CPC356" s="59"/>
      <c r="CPD356" s="59"/>
      <c r="CPE356" s="59"/>
      <c r="CPF356" s="59"/>
      <c r="CPG356" s="59"/>
      <c r="CPH356" s="59"/>
      <c r="CPI356" s="59"/>
      <c r="CPJ356" s="59"/>
      <c r="CPK356" s="59"/>
      <c r="CPL356" s="59"/>
      <c r="CPM356" s="59"/>
      <c r="CPN356" s="59"/>
      <c r="CPO356" s="59"/>
      <c r="CPP356" s="59"/>
      <c r="CPQ356" s="59"/>
      <c r="CPR356" s="59"/>
      <c r="CPS356" s="59"/>
      <c r="CPT356" s="59"/>
      <c r="CPU356" s="59"/>
      <c r="CPV356" s="59"/>
      <c r="CPW356" s="59"/>
      <c r="CPX356" s="59"/>
      <c r="CPY356" s="59"/>
      <c r="CPZ356" s="59"/>
      <c r="CQA356" s="59"/>
      <c r="CQB356" s="59"/>
      <c r="CQC356" s="59"/>
      <c r="CQD356" s="59"/>
      <c r="CQE356" s="59"/>
      <c r="CQF356" s="59"/>
      <c r="CQG356" s="59"/>
      <c r="CQH356" s="59"/>
      <c r="CQI356" s="59"/>
      <c r="CQJ356" s="59"/>
      <c r="CQK356" s="59"/>
      <c r="CQL356" s="59"/>
      <c r="CQM356" s="59"/>
      <c r="CQN356" s="59"/>
      <c r="CQO356" s="59"/>
      <c r="CQP356" s="59"/>
      <c r="CQQ356" s="59"/>
      <c r="CQR356" s="59"/>
      <c r="CQS356" s="59"/>
      <c r="CQT356" s="59"/>
      <c r="CQU356" s="59"/>
      <c r="CQV356" s="59"/>
      <c r="CQW356" s="59"/>
      <c r="CQX356" s="59"/>
      <c r="CQY356" s="59"/>
      <c r="CQZ356" s="59"/>
      <c r="CRA356" s="59"/>
      <c r="CRB356" s="59"/>
      <c r="CRC356" s="59"/>
      <c r="CRD356" s="59"/>
      <c r="CRE356" s="59"/>
      <c r="CRF356" s="59"/>
      <c r="CRG356" s="59"/>
      <c r="CRH356" s="59"/>
      <c r="CRI356" s="59"/>
      <c r="CRJ356" s="59"/>
      <c r="CRK356" s="59"/>
      <c r="CRL356" s="59"/>
      <c r="CRM356" s="59"/>
      <c r="CRN356" s="59"/>
      <c r="CRO356" s="59"/>
      <c r="CRP356" s="59"/>
      <c r="CRQ356" s="59"/>
      <c r="CRR356" s="59"/>
      <c r="CRS356" s="59"/>
      <c r="CRT356" s="59"/>
      <c r="CRU356" s="59"/>
      <c r="CRV356" s="59"/>
      <c r="CRW356" s="59"/>
      <c r="CRX356" s="59"/>
      <c r="CRY356" s="59"/>
      <c r="CRZ356" s="59"/>
      <c r="CSA356" s="59"/>
      <c r="CSB356" s="59"/>
      <c r="CSC356" s="59"/>
      <c r="CSD356" s="59"/>
      <c r="CSE356" s="59"/>
      <c r="CSF356" s="59"/>
      <c r="CSG356" s="59"/>
      <c r="CSH356" s="59"/>
      <c r="CSI356" s="59"/>
      <c r="CSJ356" s="59"/>
      <c r="CSK356" s="59"/>
      <c r="CSL356" s="59"/>
      <c r="CSM356" s="59"/>
      <c r="CSN356" s="59"/>
      <c r="CSO356" s="59"/>
      <c r="CSP356" s="59"/>
      <c r="CSQ356" s="59"/>
      <c r="CSR356" s="59"/>
      <c r="CSS356" s="59"/>
      <c r="CST356" s="59"/>
      <c r="CSU356" s="59"/>
      <c r="CSV356" s="59"/>
      <c r="CSW356" s="59"/>
      <c r="CSX356" s="59"/>
      <c r="CSY356" s="59"/>
      <c r="CSZ356" s="59"/>
      <c r="CTA356" s="59"/>
      <c r="CTB356" s="59"/>
      <c r="CTC356" s="59"/>
      <c r="CTD356" s="59"/>
      <c r="CTE356" s="59"/>
      <c r="CTF356" s="59"/>
      <c r="CTG356" s="59"/>
      <c r="CTH356" s="59"/>
      <c r="CTI356" s="59"/>
      <c r="CTJ356" s="59"/>
      <c r="CTK356" s="59"/>
      <c r="CTL356" s="59"/>
      <c r="CTM356" s="59"/>
      <c r="CTN356" s="59"/>
      <c r="CTO356" s="59"/>
      <c r="CTP356" s="59"/>
      <c r="CTQ356" s="59"/>
      <c r="CTR356" s="59"/>
      <c r="CTS356" s="59"/>
      <c r="CTT356" s="59"/>
      <c r="CTU356" s="59"/>
      <c r="CTV356" s="59"/>
      <c r="CTW356" s="59"/>
      <c r="CTX356" s="59"/>
      <c r="CTY356" s="59"/>
      <c r="CTZ356" s="59"/>
      <c r="CUA356" s="59"/>
      <c r="CUB356" s="59"/>
      <c r="CUC356" s="59"/>
      <c r="CUD356" s="59"/>
      <c r="CUE356" s="59"/>
      <c r="CUF356" s="59"/>
      <c r="CUG356" s="59"/>
      <c r="CUH356" s="59"/>
      <c r="CUI356" s="59"/>
      <c r="CUJ356" s="59"/>
      <c r="CUK356" s="59"/>
      <c r="CUL356" s="59"/>
      <c r="CUM356" s="59"/>
      <c r="CUN356" s="59"/>
      <c r="CUO356" s="59"/>
      <c r="CUP356" s="59"/>
      <c r="CUQ356" s="59"/>
      <c r="CUR356" s="59"/>
      <c r="CUS356" s="59"/>
      <c r="CUT356" s="59"/>
      <c r="CUU356" s="59"/>
      <c r="CUV356" s="59"/>
      <c r="CUW356" s="59"/>
      <c r="CUX356" s="59"/>
      <c r="CUY356" s="59"/>
      <c r="CUZ356" s="59"/>
      <c r="CVA356" s="59"/>
      <c r="CVB356" s="59"/>
      <c r="CVC356" s="59"/>
      <c r="CVD356" s="59"/>
      <c r="CVE356" s="59"/>
      <c r="CVF356" s="59"/>
      <c r="CVG356" s="59"/>
      <c r="CVH356" s="59"/>
      <c r="CVI356" s="59"/>
      <c r="CVJ356" s="59"/>
      <c r="CVK356" s="59"/>
      <c r="CVL356" s="59"/>
      <c r="CVM356" s="59"/>
      <c r="CVN356" s="59"/>
      <c r="CVO356" s="59"/>
      <c r="CVP356" s="59"/>
      <c r="CVQ356" s="59"/>
      <c r="CVR356" s="59"/>
      <c r="CVS356" s="59"/>
      <c r="CVT356" s="59"/>
      <c r="CVU356" s="59"/>
      <c r="CVV356" s="59"/>
      <c r="CVW356" s="59"/>
      <c r="CVX356" s="59"/>
      <c r="CVY356" s="59"/>
      <c r="CVZ356" s="59"/>
      <c r="CWA356" s="59"/>
      <c r="CWB356" s="59"/>
      <c r="CWC356" s="59"/>
      <c r="CWD356" s="59"/>
      <c r="CWE356" s="59"/>
      <c r="CWF356" s="59"/>
      <c r="CWG356" s="59"/>
      <c r="CWH356" s="59"/>
      <c r="CWI356" s="59"/>
      <c r="CWJ356" s="59"/>
      <c r="CWK356" s="59"/>
      <c r="CWL356" s="59"/>
      <c r="CWM356" s="59"/>
      <c r="CWN356" s="59"/>
      <c r="CWO356" s="59"/>
      <c r="CWP356" s="59"/>
      <c r="CWQ356" s="59"/>
      <c r="CWR356" s="59"/>
      <c r="CWS356" s="59"/>
      <c r="CWT356" s="59"/>
      <c r="CWU356" s="59"/>
      <c r="CWV356" s="59"/>
      <c r="CWW356" s="59"/>
      <c r="CWX356" s="59"/>
      <c r="CWY356" s="59"/>
      <c r="CWZ356" s="59"/>
      <c r="CXA356" s="59"/>
      <c r="CXB356" s="59"/>
      <c r="CXC356" s="59"/>
      <c r="CXD356" s="59"/>
      <c r="CXE356" s="59"/>
      <c r="CXF356" s="59"/>
      <c r="CXG356" s="59"/>
      <c r="CXH356" s="59"/>
      <c r="CXI356" s="59"/>
      <c r="CXJ356" s="59"/>
      <c r="CXK356" s="59"/>
      <c r="CXL356" s="59"/>
      <c r="CXM356" s="59"/>
      <c r="CXN356" s="59"/>
      <c r="CXO356" s="59"/>
      <c r="CXP356" s="59"/>
      <c r="CXQ356" s="59"/>
      <c r="CXR356" s="59"/>
      <c r="CXS356" s="59"/>
      <c r="CXT356" s="59"/>
      <c r="CXU356" s="59"/>
      <c r="CXV356" s="59"/>
      <c r="CXW356" s="59"/>
      <c r="CXX356" s="59"/>
      <c r="CXY356" s="59"/>
      <c r="CXZ356" s="59"/>
      <c r="CYA356" s="59"/>
      <c r="CYB356" s="59"/>
      <c r="CYC356" s="59"/>
      <c r="CYD356" s="59"/>
      <c r="CYE356" s="59"/>
      <c r="CYF356" s="59"/>
      <c r="CYG356" s="59"/>
      <c r="CYH356" s="59"/>
      <c r="CYI356" s="59"/>
      <c r="CYJ356" s="59"/>
      <c r="CYK356" s="59"/>
      <c r="CYL356" s="59"/>
      <c r="CYM356" s="59"/>
      <c r="CYN356" s="59"/>
      <c r="CYO356" s="59"/>
      <c r="CYP356" s="59"/>
      <c r="CYQ356" s="59"/>
      <c r="CYR356" s="59"/>
      <c r="CYS356" s="59"/>
      <c r="CYT356" s="59"/>
      <c r="CYU356" s="59"/>
      <c r="CYV356" s="59"/>
      <c r="CYW356" s="59"/>
      <c r="CYX356" s="59"/>
      <c r="CYY356" s="59"/>
      <c r="CYZ356" s="59"/>
      <c r="CZA356" s="59"/>
      <c r="CZB356" s="59"/>
      <c r="CZC356" s="59"/>
      <c r="CZD356" s="59"/>
      <c r="CZE356" s="59"/>
      <c r="CZF356" s="59"/>
      <c r="CZG356" s="59"/>
      <c r="CZH356" s="59"/>
      <c r="CZI356" s="59"/>
      <c r="CZJ356" s="59"/>
      <c r="CZK356" s="59"/>
      <c r="CZL356" s="59"/>
      <c r="CZM356" s="59"/>
      <c r="CZN356" s="59"/>
      <c r="CZO356" s="59"/>
      <c r="CZP356" s="59"/>
      <c r="CZQ356" s="59"/>
      <c r="CZR356" s="59"/>
      <c r="CZS356" s="59"/>
      <c r="CZT356" s="59"/>
      <c r="CZU356" s="59"/>
      <c r="CZV356" s="59"/>
      <c r="CZW356" s="59"/>
      <c r="CZX356" s="59"/>
      <c r="CZY356" s="59"/>
      <c r="CZZ356" s="59"/>
      <c r="DAA356" s="59"/>
      <c r="DAB356" s="59"/>
      <c r="DAC356" s="59"/>
      <c r="DAD356" s="59"/>
      <c r="DAE356" s="59"/>
      <c r="DAF356" s="59"/>
      <c r="DAG356" s="59"/>
      <c r="DAH356" s="59"/>
      <c r="DAI356" s="59"/>
      <c r="DAJ356" s="59"/>
      <c r="DAK356" s="59"/>
      <c r="DAL356" s="59"/>
      <c r="DAM356" s="59"/>
      <c r="DAN356" s="59"/>
      <c r="DAO356" s="59"/>
      <c r="DAP356" s="59"/>
      <c r="DAQ356" s="59"/>
      <c r="DAR356" s="59"/>
      <c r="DAS356" s="59"/>
      <c r="DAT356" s="59"/>
      <c r="DAU356" s="59"/>
      <c r="DAV356" s="59"/>
      <c r="DAW356" s="59"/>
      <c r="DAX356" s="59"/>
      <c r="DAY356" s="59"/>
      <c r="DAZ356" s="59"/>
      <c r="DBA356" s="59"/>
      <c r="DBB356" s="59"/>
      <c r="DBC356" s="59"/>
      <c r="DBD356" s="59"/>
      <c r="DBE356" s="59"/>
      <c r="DBF356" s="59"/>
      <c r="DBG356" s="59"/>
      <c r="DBH356" s="59"/>
      <c r="DBI356" s="59"/>
      <c r="DBJ356" s="59"/>
      <c r="DBK356" s="59"/>
      <c r="DBL356" s="59"/>
      <c r="DBM356" s="59"/>
      <c r="DBN356" s="59"/>
      <c r="DBO356" s="59"/>
      <c r="DBP356" s="59"/>
      <c r="DBQ356" s="59"/>
      <c r="DBR356" s="59"/>
      <c r="DBS356" s="59"/>
      <c r="DBT356" s="59"/>
      <c r="DBU356" s="59"/>
      <c r="DBV356" s="59"/>
      <c r="DBW356" s="59"/>
      <c r="DBX356" s="59"/>
      <c r="DBY356" s="59"/>
      <c r="DBZ356" s="59"/>
      <c r="DCA356" s="59"/>
      <c r="DCB356" s="59"/>
      <c r="DCC356" s="59"/>
      <c r="DCD356" s="59"/>
      <c r="DCE356" s="59"/>
      <c r="DCF356" s="59"/>
      <c r="DCG356" s="59"/>
      <c r="DCH356" s="59"/>
      <c r="DCI356" s="59"/>
      <c r="DCJ356" s="59"/>
      <c r="DCK356" s="59"/>
      <c r="DCL356" s="59"/>
      <c r="DCM356" s="59"/>
      <c r="DCN356" s="59"/>
      <c r="DCO356" s="59"/>
      <c r="DCP356" s="59"/>
      <c r="DCQ356" s="59"/>
      <c r="DCR356" s="59"/>
      <c r="DCS356" s="59"/>
      <c r="DCT356" s="59"/>
      <c r="DCU356" s="59"/>
      <c r="DCV356" s="59"/>
      <c r="DCW356" s="59"/>
      <c r="DCX356" s="59"/>
      <c r="DCY356" s="59"/>
      <c r="DCZ356" s="59"/>
      <c r="DDA356" s="59"/>
      <c r="DDB356" s="59"/>
      <c r="DDC356" s="59"/>
      <c r="DDD356" s="59"/>
      <c r="DDE356" s="59"/>
      <c r="DDF356" s="59"/>
      <c r="DDG356" s="59"/>
      <c r="DDH356" s="59"/>
      <c r="DDI356" s="59"/>
      <c r="DDJ356" s="59"/>
      <c r="DDK356" s="59"/>
      <c r="DDL356" s="59"/>
      <c r="DDM356" s="59"/>
      <c r="DDN356" s="59"/>
      <c r="DDO356" s="59"/>
      <c r="DDP356" s="59"/>
      <c r="DDQ356" s="59"/>
      <c r="DDR356" s="59"/>
      <c r="DDS356" s="59"/>
      <c r="DDT356" s="59"/>
      <c r="DDU356" s="59"/>
      <c r="DDV356" s="59"/>
      <c r="DDW356" s="59"/>
      <c r="DDX356" s="59"/>
      <c r="DDY356" s="59"/>
      <c r="DDZ356" s="59"/>
      <c r="DEA356" s="59"/>
      <c r="DEB356" s="59"/>
      <c r="DEC356" s="59"/>
      <c r="DED356" s="59"/>
      <c r="DEE356" s="59"/>
      <c r="DEF356" s="59"/>
      <c r="DEG356" s="59"/>
      <c r="DEH356" s="59"/>
      <c r="DEI356" s="59"/>
      <c r="DEJ356" s="59"/>
      <c r="DEK356" s="59"/>
      <c r="DEL356" s="59"/>
      <c r="DEM356" s="59"/>
      <c r="DEN356" s="59"/>
      <c r="DEO356" s="59"/>
      <c r="DEP356" s="59"/>
      <c r="DEQ356" s="59"/>
      <c r="DER356" s="59"/>
      <c r="DES356" s="59"/>
      <c r="DET356" s="59"/>
      <c r="DEU356" s="59"/>
      <c r="DEV356" s="59"/>
      <c r="DEW356" s="59"/>
      <c r="DEX356" s="59"/>
      <c r="DEY356" s="59"/>
      <c r="DEZ356" s="59"/>
      <c r="DFA356" s="59"/>
      <c r="DFB356" s="59"/>
      <c r="DFC356" s="59"/>
      <c r="DFD356" s="59"/>
      <c r="DFE356" s="59"/>
      <c r="DFF356" s="59"/>
      <c r="DFG356" s="59"/>
      <c r="DFH356" s="59"/>
      <c r="DFI356" s="59"/>
      <c r="DFJ356" s="59"/>
      <c r="DFK356" s="59"/>
      <c r="DFL356" s="59"/>
      <c r="DFM356" s="59"/>
      <c r="DFN356" s="59"/>
      <c r="DFO356" s="59"/>
      <c r="DFP356" s="59"/>
      <c r="DFQ356" s="59"/>
      <c r="DFR356" s="59"/>
      <c r="DFS356" s="59"/>
      <c r="DFT356" s="59"/>
      <c r="DFU356" s="59"/>
      <c r="DFV356" s="59"/>
      <c r="DFW356" s="59"/>
      <c r="DFX356" s="59"/>
      <c r="DFY356" s="59"/>
      <c r="DFZ356" s="59"/>
      <c r="DGA356" s="59"/>
      <c r="DGB356" s="59"/>
      <c r="DGC356" s="59"/>
      <c r="DGD356" s="59"/>
      <c r="DGE356" s="59"/>
      <c r="DGF356" s="59"/>
      <c r="DGG356" s="59"/>
      <c r="DGH356" s="59"/>
      <c r="DGI356" s="59"/>
      <c r="DGJ356" s="59"/>
      <c r="DGK356" s="59"/>
      <c r="DGL356" s="59"/>
      <c r="DGM356" s="59"/>
      <c r="DGN356" s="59"/>
      <c r="DGO356" s="59"/>
      <c r="DGP356" s="59"/>
      <c r="DGQ356" s="59"/>
      <c r="DGR356" s="59"/>
      <c r="DGS356" s="59"/>
      <c r="DGT356" s="59"/>
      <c r="DGU356" s="59"/>
      <c r="DGV356" s="59"/>
      <c r="DGW356" s="59"/>
      <c r="DGX356" s="59"/>
      <c r="DGY356" s="59"/>
      <c r="DGZ356" s="59"/>
      <c r="DHA356" s="59"/>
      <c r="DHB356" s="59"/>
      <c r="DHC356" s="59"/>
      <c r="DHD356" s="59"/>
      <c r="DHE356" s="59"/>
      <c r="DHF356" s="59"/>
      <c r="DHG356" s="59"/>
      <c r="DHH356" s="59"/>
      <c r="DHI356" s="59"/>
      <c r="DHJ356" s="59"/>
      <c r="DHK356" s="59"/>
      <c r="DHL356" s="59"/>
      <c r="DHM356" s="59"/>
      <c r="DHN356" s="59"/>
      <c r="DHO356" s="59"/>
      <c r="DHP356" s="59"/>
      <c r="DHQ356" s="59"/>
      <c r="DHR356" s="59"/>
      <c r="DHS356" s="59"/>
      <c r="DHT356" s="59"/>
      <c r="DHU356" s="59"/>
      <c r="DHV356" s="59"/>
      <c r="DHW356" s="59"/>
      <c r="DHX356" s="59"/>
      <c r="DHY356" s="59"/>
      <c r="DHZ356" s="59"/>
      <c r="DIA356" s="59"/>
      <c r="DIB356" s="59"/>
      <c r="DIC356" s="59"/>
      <c r="DID356" s="59"/>
      <c r="DIE356" s="59"/>
      <c r="DIF356" s="59"/>
      <c r="DIG356" s="59"/>
      <c r="DIH356" s="59"/>
      <c r="DII356" s="59"/>
      <c r="DIJ356" s="59"/>
      <c r="DIK356" s="59"/>
      <c r="DIL356" s="59"/>
      <c r="DIM356" s="59"/>
      <c r="DIN356" s="59"/>
      <c r="DIO356" s="59"/>
      <c r="DIP356" s="59"/>
      <c r="DIQ356" s="59"/>
      <c r="DIR356" s="59"/>
      <c r="DIS356" s="59"/>
      <c r="DIT356" s="59"/>
      <c r="DIU356" s="59"/>
      <c r="DIV356" s="59"/>
      <c r="DIW356" s="59"/>
      <c r="DIX356" s="59"/>
      <c r="DIY356" s="59"/>
      <c r="DIZ356" s="59"/>
      <c r="DJA356" s="59"/>
      <c r="DJB356" s="59"/>
      <c r="DJC356" s="59"/>
      <c r="DJD356" s="59"/>
      <c r="DJE356" s="59"/>
      <c r="DJF356" s="59"/>
      <c r="DJG356" s="59"/>
      <c r="DJH356" s="59"/>
      <c r="DJI356" s="59"/>
      <c r="DJJ356" s="59"/>
      <c r="DJK356" s="59"/>
      <c r="DJL356" s="59"/>
      <c r="DJM356" s="59"/>
      <c r="DJN356" s="59"/>
      <c r="DJO356" s="59"/>
      <c r="DJP356" s="59"/>
      <c r="DJQ356" s="59"/>
      <c r="DJR356" s="59"/>
      <c r="DJS356" s="59"/>
      <c r="DJT356" s="59"/>
      <c r="DJU356" s="59"/>
      <c r="DJV356" s="59"/>
      <c r="DJW356" s="59"/>
      <c r="DJX356" s="59"/>
      <c r="DJY356" s="59"/>
      <c r="DJZ356" s="59"/>
      <c r="DKA356" s="59"/>
      <c r="DKB356" s="59"/>
      <c r="DKC356" s="59"/>
      <c r="DKD356" s="59"/>
      <c r="DKE356" s="59"/>
      <c r="DKF356" s="59"/>
      <c r="DKG356" s="59"/>
      <c r="DKH356" s="59"/>
      <c r="DKI356" s="59"/>
      <c r="DKJ356" s="59"/>
      <c r="DKK356" s="59"/>
      <c r="DKL356" s="59"/>
      <c r="DKM356" s="59"/>
      <c r="DKN356" s="59"/>
      <c r="DKO356" s="59"/>
      <c r="DKP356" s="59"/>
      <c r="DKQ356" s="59"/>
      <c r="DKR356" s="59"/>
      <c r="DKS356" s="59"/>
      <c r="DKT356" s="59"/>
      <c r="DKU356" s="59"/>
      <c r="DKV356" s="59"/>
      <c r="DKW356" s="59"/>
      <c r="DKX356" s="59"/>
      <c r="DKY356" s="59"/>
      <c r="DKZ356" s="59"/>
      <c r="DLA356" s="59"/>
      <c r="DLB356" s="59"/>
      <c r="DLC356" s="59"/>
      <c r="DLD356" s="59"/>
      <c r="DLE356" s="59"/>
      <c r="DLF356" s="59"/>
      <c r="DLG356" s="59"/>
      <c r="DLH356" s="59"/>
      <c r="DLI356" s="59"/>
      <c r="DLJ356" s="59"/>
      <c r="DLK356" s="59"/>
      <c r="DLL356" s="59"/>
      <c r="DLM356" s="59"/>
      <c r="DLN356" s="59"/>
      <c r="DLO356" s="59"/>
      <c r="DLP356" s="59"/>
      <c r="DLQ356" s="59"/>
      <c r="DLR356" s="59"/>
      <c r="DLS356" s="59"/>
      <c r="DLT356" s="59"/>
      <c r="DLU356" s="59"/>
      <c r="DLV356" s="59"/>
      <c r="DLW356" s="59"/>
      <c r="DLX356" s="59"/>
      <c r="DLY356" s="59"/>
      <c r="DLZ356" s="59"/>
      <c r="DMA356" s="59"/>
      <c r="DMB356" s="59"/>
      <c r="DMC356" s="59"/>
      <c r="DMD356" s="59"/>
      <c r="DME356" s="59"/>
      <c r="DMF356" s="59"/>
      <c r="DMG356" s="59"/>
      <c r="DMH356" s="59"/>
      <c r="DMI356" s="59"/>
      <c r="DMJ356" s="59"/>
      <c r="DMK356" s="59"/>
      <c r="DML356" s="59"/>
      <c r="DMM356" s="59"/>
      <c r="DMN356" s="59"/>
      <c r="DMO356" s="59"/>
      <c r="DMP356" s="59"/>
      <c r="DMQ356" s="59"/>
      <c r="DMR356" s="59"/>
      <c r="DMS356" s="59"/>
      <c r="DMT356" s="59"/>
      <c r="DMU356" s="59"/>
      <c r="DMV356" s="59"/>
      <c r="DMW356" s="59"/>
      <c r="DMX356" s="59"/>
      <c r="DMY356" s="59"/>
      <c r="DMZ356" s="59"/>
      <c r="DNA356" s="59"/>
      <c r="DNB356" s="59"/>
      <c r="DNC356" s="59"/>
      <c r="DND356" s="59"/>
      <c r="DNE356" s="59"/>
      <c r="DNF356" s="59"/>
      <c r="DNG356" s="59"/>
      <c r="DNH356" s="59"/>
      <c r="DNI356" s="59"/>
      <c r="DNJ356" s="59"/>
      <c r="DNK356" s="59"/>
      <c r="DNL356" s="59"/>
      <c r="DNM356" s="59"/>
      <c r="DNN356" s="59"/>
      <c r="DNO356" s="59"/>
      <c r="DNP356" s="59"/>
      <c r="DNQ356" s="59"/>
      <c r="DNR356" s="59"/>
      <c r="DNS356" s="59"/>
      <c r="DNT356" s="59"/>
      <c r="DNU356" s="59"/>
      <c r="DNV356" s="59"/>
      <c r="DNW356" s="59"/>
      <c r="DNX356" s="59"/>
      <c r="DNY356" s="59"/>
      <c r="DNZ356" s="59"/>
      <c r="DOA356" s="59"/>
      <c r="DOB356" s="59"/>
      <c r="DOC356" s="59"/>
      <c r="DOD356" s="59"/>
      <c r="DOE356" s="59"/>
      <c r="DOF356" s="59"/>
      <c r="DOG356" s="59"/>
      <c r="DOH356" s="59"/>
      <c r="DOI356" s="59"/>
      <c r="DOJ356" s="59"/>
      <c r="DOK356" s="59"/>
      <c r="DOL356" s="59"/>
      <c r="DOM356" s="59"/>
      <c r="DON356" s="59"/>
      <c r="DOO356" s="59"/>
      <c r="DOP356" s="59"/>
      <c r="DOQ356" s="59"/>
      <c r="DOR356" s="59"/>
      <c r="DOS356" s="59"/>
      <c r="DOT356" s="59"/>
      <c r="DOU356" s="59"/>
      <c r="DOV356" s="59"/>
      <c r="DOW356" s="59"/>
      <c r="DOX356" s="59"/>
      <c r="DOY356" s="59"/>
      <c r="DOZ356" s="59"/>
      <c r="DPA356" s="59"/>
      <c r="DPB356" s="59"/>
      <c r="DPC356" s="59"/>
      <c r="DPD356" s="59"/>
      <c r="DPE356" s="59"/>
      <c r="DPF356" s="59"/>
      <c r="DPG356" s="59"/>
      <c r="DPH356" s="59"/>
      <c r="DPI356" s="59"/>
      <c r="DPJ356" s="59"/>
      <c r="DPK356" s="59"/>
      <c r="DPL356" s="59"/>
      <c r="DPM356" s="59"/>
      <c r="DPN356" s="59"/>
      <c r="DPO356" s="59"/>
      <c r="DPP356" s="59"/>
      <c r="DPQ356" s="59"/>
      <c r="DPR356" s="59"/>
      <c r="DPS356" s="59"/>
      <c r="DPT356" s="59"/>
      <c r="DPU356" s="59"/>
      <c r="DPV356" s="59"/>
      <c r="DPW356" s="59"/>
      <c r="DPX356" s="59"/>
      <c r="DPY356" s="59"/>
      <c r="DPZ356" s="59"/>
      <c r="DQA356" s="59"/>
      <c r="DQB356" s="59"/>
      <c r="DQC356" s="59"/>
      <c r="DQD356" s="59"/>
      <c r="DQE356" s="59"/>
      <c r="DQF356" s="59"/>
      <c r="DQG356" s="59"/>
      <c r="DQH356" s="59"/>
      <c r="DQI356" s="59"/>
      <c r="DQJ356" s="59"/>
      <c r="DQK356" s="59"/>
      <c r="DQL356" s="59"/>
      <c r="DQM356" s="59"/>
      <c r="DQN356" s="59"/>
      <c r="DQO356" s="59"/>
      <c r="DQP356" s="59"/>
      <c r="DQQ356" s="59"/>
      <c r="DQR356" s="59"/>
      <c r="DQS356" s="59"/>
      <c r="DQT356" s="59"/>
      <c r="DQU356" s="59"/>
      <c r="DQV356" s="59"/>
      <c r="DQW356" s="59"/>
      <c r="DQX356" s="59"/>
      <c r="DQY356" s="59"/>
      <c r="DQZ356" s="59"/>
      <c r="DRA356" s="59"/>
      <c r="DRB356" s="59"/>
      <c r="DRC356" s="59"/>
      <c r="DRD356" s="59"/>
      <c r="DRE356" s="59"/>
      <c r="DRF356" s="59"/>
      <c r="DRG356" s="59"/>
      <c r="DRH356" s="59"/>
      <c r="DRI356" s="59"/>
      <c r="DRJ356" s="59"/>
      <c r="DRK356" s="59"/>
      <c r="DRL356" s="59"/>
      <c r="DRM356" s="59"/>
      <c r="DRN356" s="59"/>
      <c r="DRO356" s="59"/>
      <c r="DRP356" s="59"/>
      <c r="DRQ356" s="59"/>
      <c r="DRR356" s="59"/>
      <c r="DRS356" s="59"/>
      <c r="DRT356" s="59"/>
      <c r="DRU356" s="59"/>
      <c r="DRV356" s="59"/>
      <c r="DRW356" s="59"/>
      <c r="DRX356" s="59"/>
      <c r="DRY356" s="59"/>
      <c r="DRZ356" s="59"/>
      <c r="DSA356" s="59"/>
      <c r="DSB356" s="59"/>
      <c r="DSC356" s="59"/>
      <c r="DSD356" s="59"/>
      <c r="DSE356" s="59"/>
      <c r="DSF356" s="59"/>
      <c r="DSG356" s="59"/>
      <c r="DSH356" s="59"/>
      <c r="DSI356" s="59"/>
      <c r="DSJ356" s="59"/>
      <c r="DSK356" s="59"/>
      <c r="DSL356" s="59"/>
      <c r="DSM356" s="59"/>
      <c r="DSN356" s="59"/>
      <c r="DSO356" s="59"/>
      <c r="DSP356" s="59"/>
      <c r="DSQ356" s="59"/>
      <c r="DSR356" s="59"/>
      <c r="DSS356" s="59"/>
      <c r="DST356" s="59"/>
      <c r="DSU356" s="59"/>
      <c r="DSV356" s="59"/>
      <c r="DSW356" s="59"/>
      <c r="DSX356" s="59"/>
      <c r="DSY356" s="59"/>
      <c r="DSZ356" s="59"/>
      <c r="DTA356" s="59"/>
      <c r="DTB356" s="59"/>
      <c r="DTC356" s="59"/>
      <c r="DTD356" s="59"/>
      <c r="DTE356" s="59"/>
      <c r="DTF356" s="59"/>
      <c r="DTG356" s="59"/>
      <c r="DTH356" s="59"/>
      <c r="DTI356" s="59"/>
      <c r="DTJ356" s="59"/>
      <c r="DTK356" s="59"/>
      <c r="DTL356" s="59"/>
      <c r="DTM356" s="59"/>
      <c r="DTN356" s="59"/>
      <c r="DTO356" s="59"/>
      <c r="DTP356" s="59"/>
      <c r="DTQ356" s="59"/>
      <c r="DTR356" s="59"/>
      <c r="DTS356" s="59"/>
      <c r="DTT356" s="59"/>
      <c r="DTU356" s="59"/>
      <c r="DTV356" s="59"/>
      <c r="DTW356" s="59"/>
      <c r="DTX356" s="59"/>
      <c r="DTY356" s="59"/>
      <c r="DTZ356" s="59"/>
      <c r="DUA356" s="59"/>
      <c r="DUB356" s="59"/>
      <c r="DUC356" s="59"/>
      <c r="DUD356" s="59"/>
      <c r="DUE356" s="59"/>
      <c r="DUF356" s="59"/>
      <c r="DUG356" s="59"/>
      <c r="DUH356" s="59"/>
      <c r="DUI356" s="59"/>
      <c r="DUJ356" s="59"/>
      <c r="DUK356" s="59"/>
      <c r="DUL356" s="59"/>
      <c r="DUM356" s="59"/>
      <c r="DUN356" s="59"/>
      <c r="DUO356" s="59"/>
      <c r="DUP356" s="59"/>
      <c r="DUQ356" s="59"/>
      <c r="DUR356" s="59"/>
      <c r="DUS356" s="59"/>
      <c r="DUT356" s="59"/>
      <c r="DUU356" s="59"/>
      <c r="DUV356" s="59"/>
      <c r="DUW356" s="59"/>
      <c r="DUX356" s="59"/>
      <c r="DUY356" s="59"/>
      <c r="DUZ356" s="59"/>
      <c r="DVA356" s="59"/>
      <c r="DVB356" s="59"/>
      <c r="DVC356" s="59"/>
      <c r="DVD356" s="59"/>
      <c r="DVE356" s="59"/>
      <c r="DVF356" s="59"/>
      <c r="DVG356" s="59"/>
      <c r="DVH356" s="59"/>
      <c r="DVI356" s="59"/>
      <c r="DVJ356" s="59"/>
      <c r="DVK356" s="59"/>
      <c r="DVL356" s="59"/>
      <c r="DVM356" s="59"/>
      <c r="DVN356" s="59"/>
      <c r="DVO356" s="59"/>
      <c r="DVP356" s="59"/>
      <c r="DVQ356" s="59"/>
      <c r="DVR356" s="59"/>
      <c r="DVS356" s="59"/>
      <c r="DVT356" s="59"/>
      <c r="DVU356" s="59"/>
      <c r="DVV356" s="59"/>
      <c r="DVW356" s="59"/>
      <c r="DVX356" s="59"/>
      <c r="DVY356" s="59"/>
      <c r="DVZ356" s="59"/>
      <c r="DWA356" s="59"/>
      <c r="DWB356" s="59"/>
      <c r="DWC356" s="59"/>
      <c r="DWD356" s="59"/>
      <c r="DWE356" s="59"/>
      <c r="DWF356" s="59"/>
      <c r="DWG356" s="59"/>
      <c r="DWH356" s="59"/>
      <c r="DWI356" s="59"/>
      <c r="DWJ356" s="59"/>
      <c r="DWK356" s="59"/>
      <c r="DWL356" s="59"/>
      <c r="DWM356" s="59"/>
      <c r="DWN356" s="59"/>
      <c r="DWO356" s="59"/>
      <c r="DWP356" s="59"/>
      <c r="DWQ356" s="59"/>
      <c r="DWR356" s="59"/>
      <c r="DWS356" s="59"/>
      <c r="DWT356" s="59"/>
      <c r="DWU356" s="59"/>
      <c r="DWV356" s="59"/>
      <c r="DWW356" s="59"/>
      <c r="DWX356" s="59"/>
      <c r="DWY356" s="59"/>
      <c r="DWZ356" s="59"/>
      <c r="DXA356" s="59"/>
      <c r="DXB356" s="59"/>
      <c r="DXC356" s="59"/>
      <c r="DXD356" s="59"/>
      <c r="DXE356" s="59"/>
      <c r="DXF356" s="59"/>
      <c r="DXG356" s="59"/>
      <c r="DXH356" s="59"/>
      <c r="DXI356" s="59"/>
      <c r="DXJ356" s="59"/>
      <c r="DXK356" s="59"/>
      <c r="DXL356" s="59"/>
      <c r="DXM356" s="59"/>
      <c r="DXN356" s="59"/>
      <c r="DXO356" s="59"/>
      <c r="DXP356" s="59"/>
      <c r="DXQ356" s="59"/>
      <c r="DXR356" s="59"/>
      <c r="DXS356" s="59"/>
      <c r="DXT356" s="59"/>
      <c r="DXU356" s="59"/>
      <c r="DXV356" s="59"/>
      <c r="DXW356" s="59"/>
      <c r="DXX356" s="59"/>
      <c r="DXY356" s="59"/>
      <c r="DXZ356" s="59"/>
      <c r="DYA356" s="59"/>
      <c r="DYB356" s="59"/>
      <c r="DYC356" s="59"/>
      <c r="DYD356" s="59"/>
      <c r="DYE356" s="59"/>
      <c r="DYF356" s="59"/>
      <c r="DYG356" s="59"/>
      <c r="DYH356" s="59"/>
      <c r="DYI356" s="59"/>
      <c r="DYJ356" s="59"/>
      <c r="DYK356" s="59"/>
      <c r="DYL356" s="59"/>
      <c r="DYM356" s="59"/>
      <c r="DYN356" s="59"/>
      <c r="DYO356" s="59"/>
      <c r="DYP356" s="59"/>
      <c r="DYQ356" s="59"/>
      <c r="DYR356" s="59"/>
      <c r="DYS356" s="59"/>
      <c r="DYT356" s="59"/>
      <c r="DYU356" s="59"/>
      <c r="DYV356" s="59"/>
      <c r="DYW356" s="59"/>
      <c r="DYX356" s="59"/>
      <c r="DYY356" s="59"/>
      <c r="DYZ356" s="59"/>
      <c r="DZA356" s="59"/>
      <c r="DZB356" s="59"/>
      <c r="DZC356" s="59"/>
      <c r="DZD356" s="59"/>
      <c r="DZE356" s="59"/>
      <c r="DZF356" s="59"/>
      <c r="DZG356" s="59"/>
      <c r="DZH356" s="59"/>
      <c r="DZI356" s="59"/>
      <c r="DZJ356" s="59"/>
      <c r="DZK356" s="59"/>
      <c r="DZL356" s="59"/>
      <c r="DZM356" s="59"/>
      <c r="DZN356" s="59"/>
      <c r="DZO356" s="59"/>
      <c r="DZP356" s="59"/>
      <c r="DZQ356" s="59"/>
      <c r="DZR356" s="59"/>
      <c r="DZS356" s="59"/>
      <c r="DZT356" s="59"/>
      <c r="DZU356" s="59"/>
      <c r="DZV356" s="59"/>
      <c r="DZW356" s="59"/>
      <c r="DZX356" s="59"/>
      <c r="DZY356" s="59"/>
      <c r="DZZ356" s="59"/>
      <c r="EAA356" s="59"/>
      <c r="EAB356" s="59"/>
      <c r="EAC356" s="59"/>
      <c r="EAD356" s="59"/>
      <c r="EAE356" s="59"/>
      <c r="EAF356" s="59"/>
      <c r="EAG356" s="59"/>
      <c r="EAH356" s="59"/>
      <c r="EAI356" s="59"/>
      <c r="EAJ356" s="59"/>
      <c r="EAK356" s="59"/>
      <c r="EAL356" s="59"/>
      <c r="EAM356" s="59"/>
      <c r="EAN356" s="59"/>
      <c r="EAO356" s="59"/>
      <c r="EAP356" s="59"/>
      <c r="EAQ356" s="59"/>
      <c r="EAR356" s="59"/>
      <c r="EAS356" s="59"/>
      <c r="EAT356" s="59"/>
      <c r="EAU356" s="59"/>
      <c r="EAV356" s="59"/>
      <c r="EAW356" s="59"/>
      <c r="EAX356" s="59"/>
      <c r="EAY356" s="59"/>
      <c r="EAZ356" s="59"/>
      <c r="EBA356" s="59"/>
      <c r="EBB356" s="59"/>
      <c r="EBC356" s="59"/>
      <c r="EBD356" s="59"/>
      <c r="EBE356" s="59"/>
      <c r="EBF356" s="59"/>
      <c r="EBG356" s="59"/>
      <c r="EBH356" s="59"/>
      <c r="EBI356" s="59"/>
      <c r="EBJ356" s="59"/>
      <c r="EBK356" s="59"/>
      <c r="EBL356" s="59"/>
      <c r="EBM356" s="59"/>
      <c r="EBN356" s="59"/>
      <c r="EBO356" s="59"/>
      <c r="EBP356" s="59"/>
      <c r="EBQ356" s="59"/>
      <c r="EBR356" s="59"/>
      <c r="EBS356" s="59"/>
      <c r="EBT356" s="59"/>
      <c r="EBU356" s="59"/>
      <c r="EBV356" s="59"/>
      <c r="EBW356" s="59"/>
      <c r="EBX356" s="59"/>
      <c r="EBY356" s="59"/>
      <c r="EBZ356" s="59"/>
      <c r="ECA356" s="59"/>
      <c r="ECB356" s="59"/>
      <c r="ECC356" s="59"/>
      <c r="ECD356" s="59"/>
      <c r="ECE356" s="59"/>
      <c r="ECF356" s="59"/>
      <c r="ECG356" s="59"/>
      <c r="ECH356" s="59"/>
      <c r="ECI356" s="59"/>
      <c r="ECJ356" s="59"/>
      <c r="ECK356" s="59"/>
      <c r="ECL356" s="59"/>
      <c r="ECM356" s="59"/>
      <c r="ECN356" s="59"/>
      <c r="ECO356" s="59"/>
      <c r="ECP356" s="59"/>
      <c r="ECQ356" s="59"/>
      <c r="ECR356" s="59"/>
      <c r="ECS356" s="59"/>
      <c r="ECT356" s="59"/>
      <c r="ECU356" s="59"/>
      <c r="ECV356" s="59"/>
      <c r="ECW356" s="59"/>
      <c r="ECX356" s="59"/>
      <c r="ECY356" s="59"/>
      <c r="ECZ356" s="59"/>
      <c r="EDA356" s="59"/>
      <c r="EDB356" s="59"/>
      <c r="EDC356" s="59"/>
      <c r="EDD356" s="59"/>
      <c r="EDE356" s="59"/>
      <c r="EDF356" s="59"/>
      <c r="EDG356" s="59"/>
      <c r="EDH356" s="59"/>
      <c r="EDI356" s="59"/>
      <c r="EDJ356" s="59"/>
      <c r="EDK356" s="59"/>
      <c r="EDL356" s="59"/>
      <c r="EDM356" s="59"/>
      <c r="EDN356" s="59"/>
      <c r="EDO356" s="59"/>
      <c r="EDP356" s="59"/>
      <c r="EDQ356" s="59"/>
      <c r="EDR356" s="59"/>
      <c r="EDS356" s="59"/>
      <c r="EDT356" s="59"/>
      <c r="EDU356" s="59"/>
      <c r="EDV356" s="59"/>
      <c r="EDW356" s="59"/>
      <c r="EDX356" s="59"/>
      <c r="EDY356" s="59"/>
      <c r="EDZ356" s="59"/>
      <c r="EEA356" s="59"/>
      <c r="EEB356" s="59"/>
      <c r="EEC356" s="59"/>
      <c r="EED356" s="59"/>
      <c r="EEE356" s="59"/>
      <c r="EEF356" s="59"/>
      <c r="EEG356" s="59"/>
      <c r="EEH356" s="59"/>
      <c r="EEI356" s="59"/>
      <c r="EEJ356" s="59"/>
      <c r="EEK356" s="59"/>
      <c r="EEL356" s="59"/>
      <c r="EEM356" s="59"/>
      <c r="EEN356" s="59"/>
      <c r="EEO356" s="59"/>
      <c r="EEP356" s="59"/>
      <c r="EEQ356" s="59"/>
      <c r="EER356" s="59"/>
      <c r="EES356" s="59"/>
      <c r="EET356" s="59"/>
      <c r="EEU356" s="59"/>
      <c r="EEV356" s="59"/>
      <c r="EEW356" s="59"/>
      <c r="EEX356" s="59"/>
      <c r="EEY356" s="59"/>
      <c r="EEZ356" s="59"/>
      <c r="EFA356" s="59"/>
      <c r="EFB356" s="59"/>
      <c r="EFC356" s="59"/>
      <c r="EFD356" s="59"/>
      <c r="EFE356" s="59"/>
      <c r="EFF356" s="59"/>
      <c r="EFG356" s="59"/>
      <c r="EFH356" s="59"/>
      <c r="EFI356" s="59"/>
      <c r="EFJ356" s="59"/>
      <c r="EFK356" s="59"/>
      <c r="EFL356" s="59"/>
      <c r="EFM356" s="59"/>
      <c r="EFN356" s="59"/>
      <c r="EFO356" s="59"/>
      <c r="EFP356" s="59"/>
      <c r="EFQ356" s="59"/>
      <c r="EFR356" s="59"/>
      <c r="EFS356" s="59"/>
      <c r="EFT356" s="59"/>
      <c r="EFU356" s="59"/>
      <c r="EFV356" s="59"/>
      <c r="EFW356" s="59"/>
      <c r="EFX356" s="59"/>
      <c r="EFY356" s="59"/>
      <c r="EFZ356" s="59"/>
      <c r="EGA356" s="59"/>
      <c r="EGB356" s="59"/>
      <c r="EGC356" s="59"/>
      <c r="EGD356" s="59"/>
      <c r="EGE356" s="59"/>
      <c r="EGF356" s="59"/>
      <c r="EGG356" s="59"/>
      <c r="EGH356" s="59"/>
      <c r="EGI356" s="59"/>
      <c r="EGJ356" s="59"/>
      <c r="EGK356" s="59"/>
      <c r="EGL356" s="59"/>
      <c r="EGM356" s="59"/>
      <c r="EGN356" s="59"/>
      <c r="EGO356" s="59"/>
      <c r="EGP356" s="59"/>
      <c r="EGQ356" s="59"/>
      <c r="EGR356" s="59"/>
      <c r="EGS356" s="59"/>
      <c r="EGT356" s="59"/>
      <c r="EGU356" s="59"/>
      <c r="EGV356" s="59"/>
      <c r="EGW356" s="59"/>
      <c r="EGX356" s="59"/>
      <c r="EGY356" s="59"/>
      <c r="EGZ356" s="59"/>
      <c r="EHA356" s="59"/>
      <c r="EHB356" s="59"/>
      <c r="EHC356" s="59"/>
      <c r="EHD356" s="59"/>
      <c r="EHE356" s="59"/>
      <c r="EHF356" s="59"/>
      <c r="EHG356" s="59"/>
      <c r="EHH356" s="59"/>
      <c r="EHI356" s="59"/>
      <c r="EHJ356" s="59"/>
      <c r="EHK356" s="59"/>
      <c r="EHL356" s="59"/>
      <c r="EHM356" s="59"/>
      <c r="EHN356" s="59"/>
      <c r="EHO356" s="59"/>
      <c r="EHP356" s="59"/>
      <c r="EHQ356" s="59"/>
      <c r="EHR356" s="59"/>
      <c r="EHS356" s="59"/>
      <c r="EHT356" s="59"/>
      <c r="EHU356" s="59"/>
      <c r="EHV356" s="59"/>
      <c r="EHW356" s="59"/>
      <c r="EHX356" s="59"/>
      <c r="EHY356" s="59"/>
      <c r="EHZ356" s="59"/>
      <c r="EIA356" s="59"/>
      <c r="EIB356" s="59"/>
      <c r="EIC356" s="59"/>
      <c r="EID356" s="59"/>
      <c r="EIE356" s="59"/>
      <c r="EIF356" s="59"/>
      <c r="EIG356" s="59"/>
      <c r="EIH356" s="59"/>
      <c r="EII356" s="59"/>
      <c r="EIJ356" s="59"/>
      <c r="EIK356" s="59"/>
      <c r="EIL356" s="59"/>
      <c r="EIM356" s="59"/>
      <c r="EIN356" s="59"/>
      <c r="EIO356" s="59"/>
      <c r="EIP356" s="59"/>
      <c r="EIQ356" s="59"/>
      <c r="EIR356" s="59"/>
      <c r="EIS356" s="59"/>
      <c r="EIT356" s="59"/>
      <c r="EIU356" s="59"/>
      <c r="EIV356" s="59"/>
      <c r="EIW356" s="59"/>
      <c r="EIX356" s="59"/>
      <c r="EIY356" s="59"/>
      <c r="EIZ356" s="59"/>
      <c r="EJA356" s="59"/>
      <c r="EJB356" s="59"/>
      <c r="EJC356" s="59"/>
      <c r="EJD356" s="59"/>
      <c r="EJE356" s="59"/>
      <c r="EJF356" s="59"/>
      <c r="EJG356" s="59"/>
      <c r="EJH356" s="59"/>
      <c r="EJI356" s="59"/>
      <c r="EJJ356" s="59"/>
      <c r="EJK356" s="59"/>
      <c r="EJL356" s="59"/>
      <c r="EJM356" s="59"/>
      <c r="EJN356" s="59"/>
      <c r="EJO356" s="59"/>
      <c r="EJP356" s="59"/>
      <c r="EJQ356" s="59"/>
      <c r="EJR356" s="59"/>
      <c r="EJS356" s="59"/>
      <c r="EJT356" s="59"/>
      <c r="EJU356" s="59"/>
      <c r="EJV356" s="59"/>
      <c r="EJW356" s="59"/>
      <c r="EJX356" s="59"/>
      <c r="EJY356" s="59"/>
      <c r="EJZ356" s="59"/>
      <c r="EKA356" s="59"/>
      <c r="EKB356" s="59"/>
      <c r="EKC356" s="59"/>
      <c r="EKD356" s="59"/>
      <c r="EKE356" s="59"/>
      <c r="EKF356" s="59"/>
      <c r="EKG356" s="59"/>
      <c r="EKH356" s="59"/>
      <c r="EKI356" s="59"/>
      <c r="EKJ356" s="59"/>
      <c r="EKK356" s="59"/>
      <c r="EKL356" s="59"/>
      <c r="EKM356" s="59"/>
      <c r="EKN356" s="59"/>
      <c r="EKO356" s="59"/>
      <c r="EKP356" s="59"/>
      <c r="EKQ356" s="59"/>
      <c r="EKR356" s="59"/>
      <c r="EKS356" s="59"/>
      <c r="EKT356" s="59"/>
      <c r="EKU356" s="59"/>
      <c r="EKV356" s="59"/>
      <c r="EKW356" s="59"/>
      <c r="EKX356" s="59"/>
      <c r="EKY356" s="59"/>
      <c r="EKZ356" s="59"/>
      <c r="ELA356" s="59"/>
      <c r="ELB356" s="59"/>
      <c r="ELC356" s="59"/>
      <c r="ELD356" s="59"/>
      <c r="ELE356" s="59"/>
      <c r="ELF356" s="59"/>
      <c r="ELG356" s="59"/>
      <c r="ELH356" s="59"/>
      <c r="ELI356" s="59"/>
      <c r="ELJ356" s="59"/>
      <c r="ELK356" s="59"/>
      <c r="ELL356" s="59"/>
      <c r="ELM356" s="59"/>
      <c r="ELN356" s="59"/>
      <c r="ELO356" s="59"/>
      <c r="ELP356" s="59"/>
      <c r="ELQ356" s="59"/>
      <c r="ELR356" s="59"/>
      <c r="ELS356" s="59"/>
      <c r="ELT356" s="59"/>
      <c r="ELU356" s="59"/>
      <c r="ELV356" s="59"/>
      <c r="ELW356" s="59"/>
      <c r="ELX356" s="59"/>
      <c r="ELY356" s="59"/>
      <c r="ELZ356" s="59"/>
      <c r="EMA356" s="59"/>
      <c r="EMB356" s="59"/>
      <c r="EMC356" s="59"/>
      <c r="EMD356" s="59"/>
      <c r="EME356" s="59"/>
      <c r="EMF356" s="59"/>
      <c r="EMG356" s="59"/>
      <c r="EMH356" s="59"/>
      <c r="EMI356" s="59"/>
      <c r="EMJ356" s="59"/>
      <c r="EMK356" s="59"/>
      <c r="EML356" s="59"/>
      <c r="EMM356" s="59"/>
      <c r="EMN356" s="59"/>
      <c r="EMO356" s="59"/>
      <c r="EMP356" s="59"/>
      <c r="EMQ356" s="59"/>
      <c r="EMR356" s="59"/>
      <c r="EMS356" s="59"/>
      <c r="EMT356" s="59"/>
      <c r="EMU356" s="59"/>
      <c r="EMV356" s="59"/>
      <c r="EMW356" s="59"/>
      <c r="EMX356" s="59"/>
      <c r="EMY356" s="59"/>
      <c r="EMZ356" s="59"/>
      <c r="ENA356" s="59"/>
      <c r="ENB356" s="59"/>
      <c r="ENC356" s="59"/>
      <c r="END356" s="59"/>
      <c r="ENE356" s="59"/>
      <c r="ENF356" s="59"/>
      <c r="ENG356" s="59"/>
      <c r="ENH356" s="59"/>
      <c r="ENI356" s="59"/>
      <c r="ENJ356" s="59"/>
      <c r="ENK356" s="59"/>
      <c r="ENL356" s="59"/>
      <c r="ENM356" s="59"/>
      <c r="ENN356" s="59"/>
      <c r="ENO356" s="59"/>
      <c r="ENP356" s="59"/>
      <c r="ENQ356" s="59"/>
      <c r="ENR356" s="59"/>
      <c r="ENS356" s="59"/>
      <c r="ENT356" s="59"/>
      <c r="ENU356" s="59"/>
      <c r="ENV356" s="59"/>
      <c r="ENW356" s="59"/>
      <c r="ENX356" s="59"/>
      <c r="ENY356" s="59"/>
      <c r="ENZ356" s="59"/>
      <c r="EOA356" s="59"/>
      <c r="EOB356" s="59"/>
      <c r="EOC356" s="59"/>
      <c r="EOD356" s="59"/>
      <c r="EOE356" s="59"/>
      <c r="EOF356" s="59"/>
      <c r="EOG356" s="59"/>
      <c r="EOH356" s="59"/>
      <c r="EOI356" s="59"/>
      <c r="EOJ356" s="59"/>
      <c r="EOK356" s="59"/>
      <c r="EOL356" s="59"/>
      <c r="EOM356" s="59"/>
      <c r="EON356" s="59"/>
      <c r="EOO356" s="59"/>
      <c r="EOP356" s="59"/>
      <c r="EOQ356" s="59"/>
      <c r="EOR356" s="59"/>
      <c r="EOS356" s="59"/>
      <c r="EOT356" s="59"/>
      <c r="EOU356" s="59"/>
      <c r="EOV356" s="59"/>
      <c r="EOW356" s="59"/>
      <c r="EOX356" s="59"/>
      <c r="EOY356" s="59"/>
      <c r="EOZ356" s="59"/>
      <c r="EPA356" s="59"/>
      <c r="EPB356" s="59"/>
      <c r="EPC356" s="59"/>
      <c r="EPD356" s="59"/>
      <c r="EPE356" s="59"/>
      <c r="EPF356" s="59"/>
      <c r="EPG356" s="59"/>
      <c r="EPH356" s="59"/>
      <c r="EPI356" s="59"/>
      <c r="EPJ356" s="59"/>
      <c r="EPK356" s="59"/>
      <c r="EPL356" s="59"/>
      <c r="EPM356" s="59"/>
      <c r="EPN356" s="59"/>
      <c r="EPO356" s="59"/>
      <c r="EPP356" s="59"/>
      <c r="EPQ356" s="59"/>
      <c r="EPR356" s="59"/>
      <c r="EPS356" s="59"/>
      <c r="EPT356" s="59"/>
      <c r="EPU356" s="59"/>
      <c r="EPV356" s="59"/>
      <c r="EPW356" s="59"/>
      <c r="EPX356" s="59"/>
      <c r="EPY356" s="59"/>
      <c r="EPZ356" s="59"/>
      <c r="EQA356" s="59"/>
      <c r="EQB356" s="59"/>
      <c r="EQC356" s="59"/>
      <c r="EQD356" s="59"/>
      <c r="EQE356" s="59"/>
      <c r="EQF356" s="59"/>
      <c r="EQG356" s="59"/>
      <c r="EQH356" s="59"/>
      <c r="EQI356" s="59"/>
      <c r="EQJ356" s="59"/>
      <c r="EQK356" s="59"/>
      <c r="EQL356" s="59"/>
      <c r="EQM356" s="59"/>
      <c r="EQN356" s="59"/>
      <c r="EQO356" s="59"/>
      <c r="EQP356" s="59"/>
      <c r="EQQ356" s="59"/>
      <c r="EQR356" s="59"/>
      <c r="EQS356" s="59"/>
      <c r="EQT356" s="59"/>
      <c r="EQU356" s="59"/>
      <c r="EQV356" s="59"/>
      <c r="EQW356" s="59"/>
      <c r="EQX356" s="59"/>
      <c r="EQY356" s="59"/>
      <c r="EQZ356" s="59"/>
      <c r="ERA356" s="59"/>
      <c r="ERB356" s="59"/>
      <c r="ERC356" s="59"/>
      <c r="ERD356" s="59"/>
      <c r="ERE356" s="59"/>
      <c r="ERF356" s="59"/>
      <c r="ERG356" s="59"/>
      <c r="ERH356" s="59"/>
      <c r="ERI356" s="59"/>
      <c r="ERJ356" s="59"/>
      <c r="ERK356" s="59"/>
      <c r="ERL356" s="59"/>
      <c r="ERM356" s="59"/>
      <c r="ERN356" s="59"/>
      <c r="ERO356" s="59"/>
      <c r="ERP356" s="59"/>
      <c r="ERQ356" s="59"/>
      <c r="ERR356" s="59"/>
      <c r="ERS356" s="59"/>
      <c r="ERT356" s="59"/>
      <c r="ERU356" s="59"/>
      <c r="ERV356" s="59"/>
      <c r="ERW356" s="59"/>
      <c r="ERX356" s="59"/>
      <c r="ERY356" s="59"/>
      <c r="ERZ356" s="59"/>
      <c r="ESA356" s="59"/>
      <c r="ESB356" s="59"/>
      <c r="ESC356" s="59"/>
      <c r="ESD356" s="59"/>
      <c r="ESE356" s="59"/>
      <c r="ESF356" s="59"/>
      <c r="ESG356" s="59"/>
      <c r="ESH356" s="59"/>
      <c r="ESI356" s="59"/>
      <c r="ESJ356" s="59"/>
      <c r="ESK356" s="59"/>
      <c r="ESL356" s="59"/>
      <c r="ESM356" s="59"/>
      <c r="ESN356" s="59"/>
      <c r="ESO356" s="59"/>
      <c r="ESP356" s="59"/>
      <c r="ESQ356" s="59"/>
      <c r="ESR356" s="59"/>
      <c r="ESS356" s="59"/>
      <c r="EST356" s="59"/>
      <c r="ESU356" s="59"/>
      <c r="ESV356" s="59"/>
      <c r="ESW356" s="59"/>
      <c r="ESX356" s="59"/>
      <c r="ESY356" s="59"/>
      <c r="ESZ356" s="59"/>
      <c r="ETA356" s="59"/>
      <c r="ETB356" s="59"/>
      <c r="ETC356" s="59"/>
      <c r="ETD356" s="59"/>
      <c r="ETE356" s="59"/>
      <c r="ETF356" s="59"/>
      <c r="ETG356" s="59"/>
      <c r="ETH356" s="59"/>
      <c r="ETI356" s="59"/>
      <c r="ETJ356" s="59"/>
      <c r="ETK356" s="59"/>
      <c r="ETL356" s="59"/>
      <c r="ETM356" s="59"/>
      <c r="ETN356" s="59"/>
      <c r="ETO356" s="59"/>
      <c r="ETP356" s="59"/>
      <c r="ETQ356" s="59"/>
      <c r="ETR356" s="59"/>
      <c r="ETS356" s="59"/>
      <c r="ETT356" s="59"/>
      <c r="ETU356" s="59"/>
      <c r="ETV356" s="59"/>
      <c r="ETW356" s="59"/>
      <c r="ETX356" s="59"/>
      <c r="ETY356" s="59"/>
      <c r="ETZ356" s="59"/>
      <c r="EUA356" s="59"/>
      <c r="EUB356" s="59"/>
      <c r="EUC356" s="59"/>
      <c r="EUD356" s="59"/>
      <c r="EUE356" s="59"/>
      <c r="EUF356" s="59"/>
      <c r="EUG356" s="59"/>
      <c r="EUH356" s="59"/>
      <c r="EUI356" s="59"/>
      <c r="EUJ356" s="59"/>
      <c r="EUK356" s="59"/>
      <c r="EUL356" s="59"/>
      <c r="EUM356" s="59"/>
      <c r="EUN356" s="59"/>
      <c r="EUO356" s="59"/>
      <c r="EUP356" s="59"/>
      <c r="EUQ356" s="59"/>
      <c r="EUR356" s="59"/>
      <c r="EUS356" s="59"/>
      <c r="EUT356" s="59"/>
      <c r="EUU356" s="59"/>
      <c r="EUV356" s="59"/>
      <c r="EUW356" s="59"/>
      <c r="EUX356" s="59"/>
      <c r="EUY356" s="59"/>
      <c r="EUZ356" s="59"/>
      <c r="EVA356" s="59"/>
      <c r="EVB356" s="59"/>
      <c r="EVC356" s="59"/>
      <c r="EVD356" s="59"/>
      <c r="EVE356" s="59"/>
      <c r="EVF356" s="59"/>
      <c r="EVG356" s="59"/>
      <c r="EVH356" s="59"/>
      <c r="EVI356" s="59"/>
      <c r="EVJ356" s="59"/>
      <c r="EVK356" s="59"/>
      <c r="EVL356" s="59"/>
      <c r="EVM356" s="59"/>
      <c r="EVN356" s="59"/>
      <c r="EVO356" s="59"/>
      <c r="EVP356" s="59"/>
      <c r="EVQ356" s="59"/>
      <c r="EVR356" s="59"/>
      <c r="EVS356" s="59"/>
      <c r="EVT356" s="59"/>
      <c r="EVU356" s="59"/>
      <c r="EVV356" s="59"/>
      <c r="EVW356" s="59"/>
      <c r="EVX356" s="59"/>
      <c r="EVY356" s="59"/>
      <c r="EVZ356" s="59"/>
      <c r="EWA356" s="59"/>
      <c r="EWB356" s="59"/>
      <c r="EWC356" s="59"/>
      <c r="EWD356" s="59"/>
      <c r="EWE356" s="59"/>
      <c r="EWF356" s="59"/>
      <c r="EWG356" s="59"/>
      <c r="EWH356" s="59"/>
      <c r="EWI356" s="59"/>
      <c r="EWJ356" s="59"/>
      <c r="EWK356" s="59"/>
      <c r="EWL356" s="59"/>
      <c r="EWM356" s="59"/>
      <c r="EWN356" s="59"/>
      <c r="EWO356" s="59"/>
      <c r="EWP356" s="59"/>
      <c r="EWQ356" s="59"/>
      <c r="EWR356" s="59"/>
      <c r="EWS356" s="59"/>
      <c r="EWT356" s="59"/>
      <c r="EWU356" s="59"/>
      <c r="EWV356" s="59"/>
      <c r="EWW356" s="59"/>
      <c r="EWX356" s="59"/>
      <c r="EWY356" s="59"/>
      <c r="EWZ356" s="59"/>
      <c r="EXA356" s="59"/>
      <c r="EXB356" s="59"/>
      <c r="EXC356" s="59"/>
      <c r="EXD356" s="59"/>
      <c r="EXE356" s="59"/>
      <c r="EXF356" s="59"/>
      <c r="EXG356" s="59"/>
      <c r="EXH356" s="59"/>
      <c r="EXI356" s="59"/>
      <c r="EXJ356" s="59"/>
      <c r="EXK356" s="59"/>
      <c r="EXL356" s="59"/>
      <c r="EXM356" s="59"/>
      <c r="EXN356" s="59"/>
      <c r="EXO356" s="59"/>
      <c r="EXP356" s="59"/>
      <c r="EXQ356" s="59"/>
      <c r="EXR356" s="59"/>
      <c r="EXS356" s="59"/>
      <c r="EXT356" s="59"/>
      <c r="EXU356" s="59"/>
      <c r="EXV356" s="59"/>
      <c r="EXW356" s="59"/>
      <c r="EXX356" s="59"/>
      <c r="EXY356" s="59"/>
      <c r="EXZ356" s="59"/>
      <c r="EYA356" s="59"/>
      <c r="EYB356" s="59"/>
      <c r="EYC356" s="59"/>
      <c r="EYD356" s="59"/>
      <c r="EYE356" s="59"/>
      <c r="EYF356" s="59"/>
      <c r="EYG356" s="59"/>
      <c r="EYH356" s="59"/>
      <c r="EYI356" s="59"/>
      <c r="EYJ356" s="59"/>
      <c r="EYK356" s="59"/>
      <c r="EYL356" s="59"/>
      <c r="EYM356" s="59"/>
      <c r="EYN356" s="59"/>
      <c r="EYO356" s="59"/>
      <c r="EYP356" s="59"/>
      <c r="EYQ356" s="59"/>
      <c r="EYR356" s="59"/>
      <c r="EYS356" s="59"/>
      <c r="EYT356" s="59"/>
      <c r="EYU356" s="59"/>
      <c r="EYV356" s="59"/>
      <c r="EYW356" s="59"/>
      <c r="EYX356" s="59"/>
      <c r="EYY356" s="59"/>
      <c r="EYZ356" s="59"/>
      <c r="EZA356" s="59"/>
      <c r="EZB356" s="59"/>
      <c r="EZC356" s="59"/>
      <c r="EZD356" s="59"/>
      <c r="EZE356" s="59"/>
      <c r="EZF356" s="59"/>
      <c r="EZG356" s="59"/>
      <c r="EZH356" s="59"/>
      <c r="EZI356" s="59"/>
      <c r="EZJ356" s="59"/>
      <c r="EZK356" s="59"/>
      <c r="EZL356" s="59"/>
      <c r="EZM356" s="59"/>
      <c r="EZN356" s="59"/>
      <c r="EZO356" s="59"/>
      <c r="EZP356" s="59"/>
      <c r="EZQ356" s="59"/>
      <c r="EZR356" s="59"/>
      <c r="EZS356" s="59"/>
      <c r="EZT356" s="59"/>
      <c r="EZU356" s="59"/>
      <c r="EZV356" s="59"/>
      <c r="EZW356" s="59"/>
      <c r="EZX356" s="59"/>
      <c r="EZY356" s="59"/>
      <c r="EZZ356" s="59"/>
      <c r="FAA356" s="59"/>
      <c r="FAB356" s="59"/>
      <c r="FAC356" s="59"/>
      <c r="FAD356" s="59"/>
      <c r="FAE356" s="59"/>
      <c r="FAF356" s="59"/>
      <c r="FAG356" s="59"/>
      <c r="FAH356" s="59"/>
      <c r="FAI356" s="59"/>
      <c r="FAJ356" s="59"/>
      <c r="FAK356" s="59"/>
      <c r="FAL356" s="59"/>
      <c r="FAM356" s="59"/>
      <c r="FAN356" s="59"/>
      <c r="FAO356" s="59"/>
      <c r="FAP356" s="59"/>
      <c r="FAQ356" s="59"/>
      <c r="FAR356" s="59"/>
      <c r="FAS356" s="59"/>
      <c r="FAT356" s="59"/>
      <c r="FAU356" s="59"/>
      <c r="FAV356" s="59"/>
      <c r="FAW356" s="59"/>
      <c r="FAX356" s="59"/>
      <c r="FAY356" s="59"/>
      <c r="FAZ356" s="59"/>
      <c r="FBA356" s="59"/>
      <c r="FBB356" s="59"/>
      <c r="FBC356" s="59"/>
      <c r="FBD356" s="59"/>
      <c r="FBE356" s="59"/>
      <c r="FBF356" s="59"/>
      <c r="FBG356" s="59"/>
      <c r="FBH356" s="59"/>
      <c r="FBI356" s="59"/>
      <c r="FBJ356" s="59"/>
      <c r="FBK356" s="59"/>
      <c r="FBL356" s="59"/>
      <c r="FBM356" s="59"/>
      <c r="FBN356" s="59"/>
      <c r="FBO356" s="59"/>
      <c r="FBP356" s="59"/>
      <c r="FBQ356" s="59"/>
      <c r="FBR356" s="59"/>
      <c r="FBS356" s="59"/>
      <c r="FBT356" s="59"/>
      <c r="FBU356" s="59"/>
      <c r="FBV356" s="59"/>
      <c r="FBW356" s="59"/>
      <c r="FBX356" s="59"/>
      <c r="FBY356" s="59"/>
      <c r="FBZ356" s="59"/>
      <c r="FCA356" s="59"/>
      <c r="FCB356" s="59"/>
      <c r="FCC356" s="59"/>
      <c r="FCD356" s="59"/>
      <c r="FCE356" s="59"/>
      <c r="FCF356" s="59"/>
      <c r="FCG356" s="59"/>
      <c r="FCH356" s="59"/>
      <c r="FCI356" s="59"/>
      <c r="FCJ356" s="59"/>
      <c r="FCK356" s="59"/>
      <c r="FCL356" s="59"/>
      <c r="FCM356" s="59"/>
      <c r="FCN356" s="59"/>
      <c r="FCO356" s="59"/>
      <c r="FCP356" s="59"/>
      <c r="FCQ356" s="59"/>
      <c r="FCR356" s="59"/>
      <c r="FCS356" s="59"/>
      <c r="FCT356" s="59"/>
      <c r="FCU356" s="59"/>
      <c r="FCV356" s="59"/>
      <c r="FCW356" s="59"/>
      <c r="FCX356" s="59"/>
      <c r="FCY356" s="59"/>
      <c r="FCZ356" s="59"/>
      <c r="FDA356" s="59"/>
      <c r="FDB356" s="59"/>
      <c r="FDC356" s="59"/>
      <c r="FDD356" s="59"/>
      <c r="FDE356" s="59"/>
      <c r="FDF356" s="59"/>
      <c r="FDG356" s="59"/>
      <c r="FDH356" s="59"/>
      <c r="FDI356" s="59"/>
      <c r="FDJ356" s="59"/>
      <c r="FDK356" s="59"/>
      <c r="FDL356" s="59"/>
      <c r="FDM356" s="59"/>
      <c r="FDN356" s="59"/>
      <c r="FDO356" s="59"/>
      <c r="FDP356" s="59"/>
      <c r="FDQ356" s="59"/>
      <c r="FDR356" s="59"/>
      <c r="FDS356" s="59"/>
      <c r="FDT356" s="59"/>
      <c r="FDU356" s="59"/>
      <c r="FDV356" s="59"/>
      <c r="FDW356" s="59"/>
      <c r="FDX356" s="59"/>
      <c r="FDY356" s="59"/>
      <c r="FDZ356" s="59"/>
      <c r="FEA356" s="59"/>
      <c r="FEB356" s="59"/>
      <c r="FEC356" s="59"/>
      <c r="FED356" s="59"/>
      <c r="FEE356" s="59"/>
      <c r="FEF356" s="59"/>
      <c r="FEG356" s="59"/>
      <c r="FEH356" s="59"/>
      <c r="FEI356" s="59"/>
      <c r="FEJ356" s="59"/>
      <c r="FEK356" s="59"/>
      <c r="FEL356" s="59"/>
      <c r="FEM356" s="59"/>
      <c r="FEN356" s="59"/>
      <c r="FEO356" s="59"/>
      <c r="FEP356" s="59"/>
      <c r="FEQ356" s="59"/>
      <c r="FER356" s="59"/>
      <c r="FES356" s="59"/>
      <c r="FET356" s="59"/>
      <c r="FEU356" s="59"/>
      <c r="FEV356" s="59"/>
      <c r="FEW356" s="59"/>
      <c r="FEX356" s="59"/>
      <c r="FEY356" s="59"/>
      <c r="FEZ356" s="59"/>
      <c r="FFA356" s="59"/>
      <c r="FFB356" s="59"/>
      <c r="FFC356" s="59"/>
      <c r="FFD356" s="59"/>
      <c r="FFE356" s="59"/>
      <c r="FFF356" s="59"/>
      <c r="FFG356" s="59"/>
      <c r="FFH356" s="59"/>
      <c r="FFI356" s="59"/>
      <c r="FFJ356" s="59"/>
      <c r="FFK356" s="59"/>
      <c r="FFL356" s="59"/>
      <c r="FFM356" s="59"/>
      <c r="FFN356" s="59"/>
      <c r="FFO356" s="59"/>
      <c r="FFP356" s="59"/>
      <c r="FFQ356" s="59"/>
      <c r="FFR356" s="59"/>
      <c r="FFS356" s="59"/>
      <c r="FFT356" s="59"/>
      <c r="FFU356" s="59"/>
      <c r="FFV356" s="59"/>
      <c r="FFW356" s="59"/>
      <c r="FFX356" s="59"/>
      <c r="FFY356" s="59"/>
      <c r="FFZ356" s="59"/>
      <c r="FGA356" s="59"/>
      <c r="FGB356" s="59"/>
      <c r="FGC356" s="59"/>
      <c r="FGD356" s="59"/>
      <c r="FGE356" s="59"/>
      <c r="FGF356" s="59"/>
      <c r="FGG356" s="59"/>
      <c r="FGH356" s="59"/>
      <c r="FGI356" s="59"/>
      <c r="FGJ356" s="59"/>
      <c r="FGK356" s="59"/>
      <c r="FGL356" s="59"/>
      <c r="FGM356" s="59"/>
      <c r="FGN356" s="59"/>
      <c r="FGO356" s="59"/>
      <c r="FGP356" s="59"/>
      <c r="FGQ356" s="59"/>
      <c r="FGR356" s="59"/>
      <c r="FGS356" s="59"/>
      <c r="FGT356" s="59"/>
      <c r="FGU356" s="59"/>
      <c r="FGV356" s="59"/>
      <c r="FGW356" s="59"/>
      <c r="FGX356" s="59"/>
      <c r="FGY356" s="59"/>
      <c r="FGZ356" s="59"/>
      <c r="FHA356" s="59"/>
      <c r="FHB356" s="59"/>
      <c r="FHC356" s="59"/>
      <c r="FHD356" s="59"/>
      <c r="FHE356" s="59"/>
      <c r="FHF356" s="59"/>
      <c r="FHG356" s="59"/>
      <c r="FHH356" s="59"/>
      <c r="FHI356" s="59"/>
      <c r="FHJ356" s="59"/>
      <c r="FHK356" s="59"/>
      <c r="FHL356" s="59"/>
      <c r="FHM356" s="59"/>
      <c r="FHN356" s="59"/>
      <c r="FHO356" s="59"/>
      <c r="FHP356" s="59"/>
      <c r="FHQ356" s="59"/>
      <c r="FHR356" s="59"/>
      <c r="FHS356" s="59"/>
      <c r="FHT356" s="59"/>
      <c r="FHU356" s="59"/>
      <c r="FHV356" s="59"/>
      <c r="FHW356" s="59"/>
      <c r="FHX356" s="59"/>
      <c r="FHY356" s="59"/>
      <c r="FHZ356" s="59"/>
      <c r="FIA356" s="59"/>
      <c r="FIB356" s="59"/>
      <c r="FIC356" s="59"/>
      <c r="FID356" s="59"/>
      <c r="FIE356" s="59"/>
      <c r="FIF356" s="59"/>
      <c r="FIG356" s="59"/>
      <c r="FIH356" s="59"/>
      <c r="FII356" s="59"/>
      <c r="FIJ356" s="59"/>
      <c r="FIK356" s="59"/>
      <c r="FIL356" s="59"/>
      <c r="FIM356" s="59"/>
      <c r="FIN356" s="59"/>
      <c r="FIO356" s="59"/>
      <c r="FIP356" s="59"/>
      <c r="FIQ356" s="59"/>
      <c r="FIR356" s="59"/>
      <c r="FIS356" s="59"/>
      <c r="FIT356" s="59"/>
      <c r="FIU356" s="59"/>
      <c r="FIV356" s="59"/>
      <c r="FIW356" s="59"/>
      <c r="FIX356" s="59"/>
      <c r="FIY356" s="59"/>
      <c r="FIZ356" s="59"/>
      <c r="FJA356" s="59"/>
      <c r="FJB356" s="59"/>
      <c r="FJC356" s="59"/>
      <c r="FJD356" s="59"/>
      <c r="FJE356" s="59"/>
      <c r="FJF356" s="59"/>
      <c r="FJG356" s="59"/>
      <c r="FJH356" s="59"/>
      <c r="FJI356" s="59"/>
      <c r="FJJ356" s="59"/>
      <c r="FJK356" s="59"/>
      <c r="FJL356" s="59"/>
      <c r="FJM356" s="59"/>
      <c r="FJN356" s="59"/>
      <c r="FJO356" s="59"/>
      <c r="FJP356" s="59"/>
      <c r="FJQ356" s="59"/>
      <c r="FJR356" s="59"/>
      <c r="FJS356" s="59"/>
      <c r="FJT356" s="59"/>
      <c r="FJU356" s="59"/>
      <c r="FJV356" s="59"/>
      <c r="FJW356" s="59"/>
      <c r="FJX356" s="59"/>
      <c r="FJY356" s="59"/>
      <c r="FJZ356" s="59"/>
      <c r="FKA356" s="59"/>
      <c r="FKB356" s="59"/>
      <c r="FKC356" s="59"/>
      <c r="FKD356" s="59"/>
      <c r="FKE356" s="59"/>
      <c r="FKF356" s="59"/>
      <c r="FKG356" s="59"/>
      <c r="FKH356" s="59"/>
      <c r="FKI356" s="59"/>
      <c r="FKJ356" s="59"/>
      <c r="FKK356" s="59"/>
      <c r="FKL356" s="59"/>
      <c r="FKM356" s="59"/>
      <c r="FKN356" s="59"/>
      <c r="FKO356" s="59"/>
      <c r="FKP356" s="59"/>
      <c r="FKQ356" s="59"/>
      <c r="FKR356" s="59"/>
      <c r="FKS356" s="59"/>
      <c r="FKT356" s="59"/>
      <c r="FKU356" s="59"/>
      <c r="FKV356" s="59"/>
      <c r="FKW356" s="59"/>
      <c r="FKX356" s="59"/>
      <c r="FKY356" s="59"/>
      <c r="FKZ356" s="59"/>
      <c r="FLA356" s="59"/>
      <c r="FLB356" s="59"/>
      <c r="FLC356" s="59"/>
      <c r="FLD356" s="59"/>
      <c r="FLE356" s="59"/>
      <c r="FLF356" s="59"/>
      <c r="FLG356" s="59"/>
      <c r="FLH356" s="59"/>
      <c r="FLI356" s="59"/>
      <c r="FLJ356" s="59"/>
      <c r="FLK356" s="59"/>
      <c r="FLL356" s="59"/>
      <c r="FLM356" s="59"/>
      <c r="FLN356" s="59"/>
      <c r="FLO356" s="59"/>
      <c r="FLP356" s="59"/>
      <c r="FLQ356" s="59"/>
      <c r="FLR356" s="59"/>
      <c r="FLS356" s="59"/>
      <c r="FLT356" s="59"/>
      <c r="FLU356" s="59"/>
      <c r="FLV356" s="59"/>
      <c r="FLW356" s="59"/>
      <c r="FLX356" s="59"/>
      <c r="FLY356" s="59"/>
      <c r="FLZ356" s="59"/>
      <c r="FMA356" s="59"/>
      <c r="FMB356" s="59"/>
      <c r="FMC356" s="59"/>
      <c r="FMD356" s="59"/>
      <c r="FME356" s="59"/>
      <c r="FMF356" s="59"/>
      <c r="FMG356" s="59"/>
      <c r="FMH356" s="59"/>
      <c r="FMI356" s="59"/>
      <c r="FMJ356" s="59"/>
      <c r="FMK356" s="59"/>
      <c r="FML356" s="59"/>
      <c r="FMM356" s="59"/>
      <c r="FMN356" s="59"/>
      <c r="FMO356" s="59"/>
      <c r="FMP356" s="59"/>
      <c r="FMQ356" s="59"/>
      <c r="FMR356" s="59"/>
      <c r="FMS356" s="59"/>
      <c r="FMT356" s="59"/>
      <c r="FMU356" s="59"/>
      <c r="FMV356" s="59"/>
      <c r="FMW356" s="59"/>
      <c r="FMX356" s="59"/>
      <c r="FMY356" s="59"/>
      <c r="FMZ356" s="59"/>
      <c r="FNA356" s="59"/>
      <c r="FNB356" s="59"/>
      <c r="FNC356" s="59"/>
      <c r="FND356" s="59"/>
      <c r="FNE356" s="59"/>
      <c r="FNF356" s="59"/>
      <c r="FNG356" s="59"/>
      <c r="FNH356" s="59"/>
      <c r="FNI356" s="59"/>
      <c r="FNJ356" s="59"/>
      <c r="FNK356" s="59"/>
      <c r="FNL356" s="59"/>
      <c r="FNM356" s="59"/>
      <c r="FNN356" s="59"/>
      <c r="FNO356" s="59"/>
      <c r="FNP356" s="59"/>
      <c r="FNQ356" s="59"/>
      <c r="FNR356" s="59"/>
      <c r="FNS356" s="59"/>
      <c r="FNT356" s="59"/>
      <c r="FNU356" s="59"/>
      <c r="FNV356" s="59"/>
      <c r="FNW356" s="59"/>
      <c r="FNX356" s="59"/>
      <c r="FNY356" s="59"/>
      <c r="FNZ356" s="59"/>
      <c r="FOA356" s="59"/>
      <c r="FOB356" s="59"/>
      <c r="FOC356" s="59"/>
      <c r="FOD356" s="59"/>
      <c r="FOE356" s="59"/>
      <c r="FOF356" s="59"/>
      <c r="FOG356" s="59"/>
      <c r="FOH356" s="59"/>
      <c r="FOI356" s="59"/>
      <c r="FOJ356" s="59"/>
      <c r="FOK356" s="59"/>
      <c r="FOL356" s="59"/>
      <c r="FOM356" s="59"/>
      <c r="FON356" s="59"/>
      <c r="FOO356" s="59"/>
      <c r="FOP356" s="59"/>
      <c r="FOQ356" s="59"/>
      <c r="FOR356" s="59"/>
      <c r="FOS356" s="59"/>
      <c r="FOT356" s="59"/>
      <c r="FOU356" s="59"/>
      <c r="FOV356" s="59"/>
      <c r="FOW356" s="59"/>
      <c r="FOX356" s="59"/>
      <c r="FOY356" s="59"/>
      <c r="FOZ356" s="59"/>
      <c r="FPA356" s="59"/>
      <c r="FPB356" s="59"/>
      <c r="FPC356" s="59"/>
      <c r="FPD356" s="59"/>
      <c r="FPE356" s="59"/>
      <c r="FPF356" s="59"/>
      <c r="FPG356" s="59"/>
      <c r="FPH356" s="59"/>
      <c r="FPI356" s="59"/>
      <c r="FPJ356" s="59"/>
      <c r="FPK356" s="59"/>
      <c r="FPL356" s="59"/>
      <c r="FPM356" s="59"/>
      <c r="FPN356" s="59"/>
      <c r="FPO356" s="59"/>
      <c r="FPP356" s="59"/>
      <c r="FPQ356" s="59"/>
      <c r="FPR356" s="59"/>
      <c r="FPS356" s="59"/>
      <c r="FPT356" s="59"/>
      <c r="FPU356" s="59"/>
      <c r="FPV356" s="59"/>
      <c r="FPW356" s="59"/>
      <c r="FPX356" s="59"/>
      <c r="FPY356" s="59"/>
      <c r="FPZ356" s="59"/>
      <c r="FQA356" s="59"/>
      <c r="FQB356" s="59"/>
      <c r="FQC356" s="59"/>
      <c r="FQD356" s="59"/>
      <c r="FQE356" s="59"/>
      <c r="FQF356" s="59"/>
      <c r="FQG356" s="59"/>
      <c r="FQH356" s="59"/>
      <c r="FQI356" s="59"/>
      <c r="FQJ356" s="59"/>
      <c r="FQK356" s="59"/>
      <c r="FQL356" s="59"/>
      <c r="FQM356" s="59"/>
      <c r="FQN356" s="59"/>
      <c r="FQO356" s="59"/>
      <c r="FQP356" s="59"/>
      <c r="FQQ356" s="59"/>
      <c r="FQR356" s="59"/>
      <c r="FQS356" s="59"/>
      <c r="FQT356" s="59"/>
      <c r="FQU356" s="59"/>
      <c r="FQV356" s="59"/>
      <c r="FQW356" s="59"/>
      <c r="FQX356" s="59"/>
      <c r="FQY356" s="59"/>
      <c r="FQZ356" s="59"/>
      <c r="FRA356" s="59"/>
      <c r="FRB356" s="59"/>
      <c r="FRC356" s="59"/>
      <c r="FRD356" s="59"/>
      <c r="FRE356" s="59"/>
      <c r="FRF356" s="59"/>
      <c r="FRG356" s="59"/>
      <c r="FRH356" s="59"/>
      <c r="FRI356" s="59"/>
      <c r="FRJ356" s="59"/>
      <c r="FRK356" s="59"/>
      <c r="FRL356" s="59"/>
      <c r="FRM356" s="59"/>
      <c r="FRN356" s="59"/>
      <c r="FRO356" s="59"/>
      <c r="FRP356" s="59"/>
      <c r="FRQ356" s="59"/>
      <c r="FRR356" s="59"/>
      <c r="FRS356" s="59"/>
      <c r="FRT356" s="59"/>
      <c r="FRU356" s="59"/>
      <c r="FRV356" s="59"/>
      <c r="FRW356" s="59"/>
      <c r="FRX356" s="59"/>
      <c r="FRY356" s="59"/>
      <c r="FRZ356" s="59"/>
      <c r="FSA356" s="59"/>
      <c r="FSB356" s="59"/>
      <c r="FSC356" s="59"/>
      <c r="FSD356" s="59"/>
      <c r="FSE356" s="59"/>
      <c r="FSF356" s="59"/>
      <c r="FSG356" s="59"/>
      <c r="FSH356" s="59"/>
      <c r="FSI356" s="59"/>
      <c r="FSJ356" s="59"/>
      <c r="FSK356" s="59"/>
      <c r="FSL356" s="59"/>
      <c r="FSM356" s="59"/>
      <c r="FSN356" s="59"/>
      <c r="FSO356" s="59"/>
      <c r="FSP356" s="59"/>
      <c r="FSQ356" s="59"/>
      <c r="FSR356" s="59"/>
      <c r="FSS356" s="59"/>
      <c r="FST356" s="59"/>
      <c r="FSU356" s="59"/>
      <c r="FSV356" s="59"/>
      <c r="FSW356" s="59"/>
      <c r="FSX356" s="59"/>
      <c r="FSY356" s="59"/>
      <c r="FSZ356" s="59"/>
      <c r="FTA356" s="59"/>
      <c r="FTB356" s="59"/>
      <c r="FTC356" s="59"/>
      <c r="FTD356" s="59"/>
      <c r="FTE356" s="59"/>
      <c r="FTF356" s="59"/>
      <c r="FTG356" s="59"/>
      <c r="FTH356" s="59"/>
      <c r="FTI356" s="59"/>
      <c r="FTJ356" s="59"/>
      <c r="FTK356" s="59"/>
      <c r="FTL356" s="59"/>
      <c r="FTM356" s="59"/>
      <c r="FTN356" s="59"/>
      <c r="FTO356" s="59"/>
      <c r="FTP356" s="59"/>
      <c r="FTQ356" s="59"/>
      <c r="FTR356" s="59"/>
      <c r="FTS356" s="59"/>
      <c r="FTT356" s="59"/>
      <c r="FTU356" s="59"/>
      <c r="FTV356" s="59"/>
      <c r="FTW356" s="59"/>
      <c r="FTX356" s="59"/>
      <c r="FTY356" s="59"/>
      <c r="FTZ356" s="59"/>
      <c r="FUA356" s="59"/>
      <c r="FUB356" s="59"/>
      <c r="FUC356" s="59"/>
      <c r="FUD356" s="59"/>
      <c r="FUE356" s="59"/>
      <c r="FUF356" s="59"/>
      <c r="FUG356" s="59"/>
      <c r="FUH356" s="59"/>
      <c r="FUI356" s="59"/>
      <c r="FUJ356" s="59"/>
      <c r="FUK356" s="59"/>
      <c r="FUL356" s="59"/>
      <c r="FUM356" s="59"/>
      <c r="FUN356" s="59"/>
      <c r="FUO356" s="59"/>
      <c r="FUP356" s="59"/>
      <c r="FUQ356" s="59"/>
      <c r="FUR356" s="59"/>
      <c r="FUS356" s="59"/>
      <c r="FUT356" s="59"/>
      <c r="FUU356" s="59"/>
      <c r="FUV356" s="59"/>
      <c r="FUW356" s="59"/>
      <c r="FUX356" s="59"/>
      <c r="FUY356" s="59"/>
      <c r="FUZ356" s="59"/>
      <c r="FVA356" s="59"/>
      <c r="FVB356" s="59"/>
      <c r="FVC356" s="59"/>
      <c r="FVD356" s="59"/>
      <c r="FVE356" s="59"/>
      <c r="FVF356" s="59"/>
      <c r="FVG356" s="59"/>
      <c r="FVH356" s="59"/>
      <c r="FVI356" s="59"/>
      <c r="FVJ356" s="59"/>
      <c r="FVK356" s="59"/>
      <c r="FVL356" s="59"/>
      <c r="FVM356" s="59"/>
      <c r="FVN356" s="59"/>
      <c r="FVO356" s="59"/>
      <c r="FVP356" s="59"/>
      <c r="FVQ356" s="59"/>
      <c r="FVR356" s="59"/>
      <c r="FVS356" s="59"/>
      <c r="FVT356" s="59"/>
      <c r="FVU356" s="59"/>
      <c r="FVV356" s="59"/>
      <c r="FVW356" s="59"/>
      <c r="FVX356" s="59"/>
      <c r="FVY356" s="59"/>
      <c r="FVZ356" s="59"/>
      <c r="FWA356" s="59"/>
      <c r="FWB356" s="59"/>
      <c r="FWC356" s="59"/>
      <c r="FWD356" s="59"/>
      <c r="FWE356" s="59"/>
      <c r="FWF356" s="59"/>
      <c r="FWG356" s="59"/>
      <c r="FWH356" s="59"/>
      <c r="FWI356" s="59"/>
      <c r="FWJ356" s="59"/>
      <c r="FWK356" s="59"/>
      <c r="FWL356" s="59"/>
      <c r="FWM356" s="59"/>
      <c r="FWN356" s="59"/>
      <c r="FWO356" s="59"/>
      <c r="FWP356" s="59"/>
      <c r="FWQ356" s="59"/>
      <c r="FWR356" s="59"/>
      <c r="FWS356" s="59"/>
      <c r="FWT356" s="59"/>
      <c r="FWU356" s="59"/>
      <c r="FWV356" s="59"/>
      <c r="FWW356" s="59"/>
      <c r="FWX356" s="59"/>
      <c r="FWY356" s="59"/>
      <c r="FWZ356" s="59"/>
      <c r="FXA356" s="59"/>
      <c r="FXB356" s="59"/>
      <c r="FXC356" s="59"/>
      <c r="FXD356" s="59"/>
      <c r="FXE356" s="59"/>
      <c r="FXF356" s="59"/>
      <c r="FXG356" s="59"/>
      <c r="FXH356" s="59"/>
      <c r="FXI356" s="59"/>
      <c r="FXJ356" s="59"/>
      <c r="FXK356" s="59"/>
      <c r="FXL356" s="59"/>
      <c r="FXM356" s="59"/>
      <c r="FXN356" s="59"/>
      <c r="FXO356" s="59"/>
      <c r="FXP356" s="59"/>
      <c r="FXQ356" s="59"/>
      <c r="FXR356" s="59"/>
      <c r="FXS356" s="59"/>
      <c r="FXT356" s="59"/>
      <c r="FXU356" s="59"/>
      <c r="FXV356" s="59"/>
      <c r="FXW356" s="59"/>
      <c r="FXX356" s="59"/>
      <c r="FXY356" s="59"/>
      <c r="FXZ356" s="59"/>
      <c r="FYA356" s="59"/>
      <c r="FYB356" s="59"/>
      <c r="FYC356" s="59"/>
      <c r="FYD356" s="59"/>
      <c r="FYE356" s="59"/>
      <c r="FYF356" s="59"/>
      <c r="FYG356" s="59"/>
      <c r="FYH356" s="59"/>
      <c r="FYI356" s="59"/>
      <c r="FYJ356" s="59"/>
      <c r="FYK356" s="59"/>
      <c r="FYL356" s="59"/>
      <c r="FYM356" s="59"/>
      <c r="FYN356" s="59"/>
      <c r="FYO356" s="59"/>
      <c r="FYP356" s="59"/>
      <c r="FYQ356" s="59"/>
      <c r="FYR356" s="59"/>
      <c r="FYS356" s="59"/>
      <c r="FYT356" s="59"/>
      <c r="FYU356" s="59"/>
      <c r="FYV356" s="59"/>
      <c r="FYW356" s="59"/>
      <c r="FYX356" s="59"/>
      <c r="FYY356" s="59"/>
      <c r="FYZ356" s="59"/>
      <c r="FZA356" s="59"/>
      <c r="FZB356" s="59"/>
      <c r="FZC356" s="59"/>
      <c r="FZD356" s="59"/>
      <c r="FZE356" s="59"/>
      <c r="FZF356" s="59"/>
      <c r="FZG356" s="59"/>
      <c r="FZH356" s="59"/>
      <c r="FZI356" s="59"/>
      <c r="FZJ356" s="59"/>
      <c r="FZK356" s="59"/>
      <c r="FZL356" s="59"/>
      <c r="FZM356" s="59"/>
      <c r="FZN356" s="59"/>
      <c r="FZO356" s="59"/>
      <c r="FZP356" s="59"/>
      <c r="FZQ356" s="59"/>
      <c r="FZR356" s="59"/>
      <c r="FZS356" s="59"/>
      <c r="FZT356" s="59"/>
      <c r="FZU356" s="59"/>
      <c r="FZV356" s="59"/>
      <c r="FZW356" s="59"/>
      <c r="FZX356" s="59"/>
      <c r="FZY356" s="59"/>
      <c r="FZZ356" s="59"/>
      <c r="GAA356" s="59"/>
      <c r="GAB356" s="59"/>
      <c r="GAC356" s="59"/>
      <c r="GAD356" s="59"/>
      <c r="GAE356" s="59"/>
      <c r="GAF356" s="59"/>
      <c r="GAG356" s="59"/>
      <c r="GAH356" s="59"/>
      <c r="GAI356" s="59"/>
      <c r="GAJ356" s="59"/>
      <c r="GAK356" s="59"/>
      <c r="GAL356" s="59"/>
      <c r="GAM356" s="59"/>
      <c r="GAN356" s="59"/>
      <c r="GAO356" s="59"/>
      <c r="GAP356" s="59"/>
      <c r="GAQ356" s="59"/>
      <c r="GAR356" s="59"/>
      <c r="GAS356" s="59"/>
      <c r="GAT356" s="59"/>
      <c r="GAU356" s="59"/>
      <c r="GAV356" s="59"/>
      <c r="GAW356" s="59"/>
      <c r="GAX356" s="59"/>
      <c r="GAY356" s="59"/>
      <c r="GAZ356" s="59"/>
      <c r="GBA356" s="59"/>
      <c r="GBB356" s="59"/>
      <c r="GBC356" s="59"/>
      <c r="GBD356" s="59"/>
      <c r="GBE356" s="59"/>
      <c r="GBF356" s="59"/>
      <c r="GBG356" s="59"/>
      <c r="GBH356" s="59"/>
      <c r="GBI356" s="59"/>
      <c r="GBJ356" s="59"/>
      <c r="GBK356" s="59"/>
      <c r="GBL356" s="59"/>
      <c r="GBM356" s="59"/>
      <c r="GBN356" s="59"/>
      <c r="GBO356" s="59"/>
      <c r="GBP356" s="59"/>
      <c r="GBQ356" s="59"/>
      <c r="GBR356" s="59"/>
      <c r="GBS356" s="59"/>
      <c r="GBT356" s="59"/>
      <c r="GBU356" s="59"/>
      <c r="GBV356" s="59"/>
      <c r="GBW356" s="59"/>
      <c r="GBX356" s="59"/>
      <c r="GBY356" s="59"/>
      <c r="GBZ356" s="59"/>
      <c r="GCA356" s="59"/>
      <c r="GCB356" s="59"/>
      <c r="GCC356" s="59"/>
      <c r="GCD356" s="59"/>
      <c r="GCE356" s="59"/>
      <c r="GCF356" s="59"/>
      <c r="GCG356" s="59"/>
      <c r="GCH356" s="59"/>
      <c r="GCI356" s="59"/>
      <c r="GCJ356" s="59"/>
      <c r="GCK356" s="59"/>
      <c r="GCL356" s="59"/>
      <c r="GCM356" s="59"/>
      <c r="GCN356" s="59"/>
      <c r="GCO356" s="59"/>
      <c r="GCP356" s="59"/>
      <c r="GCQ356" s="59"/>
      <c r="GCR356" s="59"/>
      <c r="GCS356" s="59"/>
      <c r="GCT356" s="59"/>
      <c r="GCU356" s="59"/>
      <c r="GCV356" s="59"/>
      <c r="GCW356" s="59"/>
      <c r="GCX356" s="59"/>
      <c r="GCY356" s="59"/>
      <c r="GCZ356" s="59"/>
      <c r="GDA356" s="59"/>
      <c r="GDB356" s="59"/>
      <c r="GDC356" s="59"/>
      <c r="GDD356" s="59"/>
      <c r="GDE356" s="59"/>
      <c r="GDF356" s="59"/>
      <c r="GDG356" s="59"/>
      <c r="GDH356" s="59"/>
      <c r="GDI356" s="59"/>
      <c r="GDJ356" s="59"/>
      <c r="GDK356" s="59"/>
      <c r="GDL356" s="59"/>
      <c r="GDM356" s="59"/>
      <c r="GDN356" s="59"/>
      <c r="GDO356" s="59"/>
      <c r="GDP356" s="59"/>
      <c r="GDQ356" s="59"/>
      <c r="GDR356" s="59"/>
      <c r="GDS356" s="59"/>
      <c r="GDT356" s="59"/>
      <c r="GDU356" s="59"/>
      <c r="GDV356" s="59"/>
      <c r="GDW356" s="59"/>
      <c r="GDX356" s="59"/>
      <c r="GDY356" s="59"/>
      <c r="GDZ356" s="59"/>
      <c r="GEA356" s="59"/>
      <c r="GEB356" s="59"/>
      <c r="GEC356" s="59"/>
      <c r="GED356" s="59"/>
      <c r="GEE356" s="59"/>
      <c r="GEF356" s="59"/>
      <c r="GEG356" s="59"/>
      <c r="GEH356" s="59"/>
      <c r="GEI356" s="59"/>
      <c r="GEJ356" s="59"/>
      <c r="GEK356" s="59"/>
      <c r="GEL356" s="59"/>
      <c r="GEM356" s="59"/>
      <c r="GEN356" s="59"/>
      <c r="GEO356" s="59"/>
      <c r="GEP356" s="59"/>
      <c r="GEQ356" s="59"/>
      <c r="GER356" s="59"/>
      <c r="GES356" s="59"/>
      <c r="GET356" s="59"/>
      <c r="GEU356" s="59"/>
      <c r="GEV356" s="59"/>
      <c r="GEW356" s="59"/>
      <c r="GEX356" s="59"/>
      <c r="GEY356" s="59"/>
      <c r="GEZ356" s="59"/>
      <c r="GFA356" s="59"/>
      <c r="GFB356" s="59"/>
      <c r="GFC356" s="59"/>
      <c r="GFD356" s="59"/>
      <c r="GFE356" s="59"/>
      <c r="GFF356" s="59"/>
      <c r="GFG356" s="59"/>
      <c r="GFH356" s="59"/>
      <c r="GFI356" s="59"/>
      <c r="GFJ356" s="59"/>
      <c r="GFK356" s="59"/>
      <c r="GFL356" s="59"/>
      <c r="GFM356" s="59"/>
      <c r="GFN356" s="59"/>
      <c r="GFO356" s="59"/>
      <c r="GFP356" s="59"/>
      <c r="GFQ356" s="59"/>
      <c r="GFR356" s="59"/>
      <c r="GFS356" s="59"/>
      <c r="GFT356" s="59"/>
      <c r="GFU356" s="59"/>
      <c r="GFV356" s="59"/>
      <c r="GFW356" s="59"/>
      <c r="GFX356" s="59"/>
      <c r="GFY356" s="59"/>
      <c r="GFZ356" s="59"/>
      <c r="GGA356" s="59"/>
      <c r="GGB356" s="59"/>
      <c r="GGC356" s="59"/>
      <c r="GGD356" s="59"/>
      <c r="GGE356" s="59"/>
      <c r="GGF356" s="59"/>
      <c r="GGG356" s="59"/>
      <c r="GGH356" s="59"/>
      <c r="GGI356" s="59"/>
      <c r="GGJ356" s="59"/>
      <c r="GGK356" s="59"/>
      <c r="GGL356" s="59"/>
      <c r="GGM356" s="59"/>
      <c r="GGN356" s="59"/>
      <c r="GGO356" s="59"/>
      <c r="GGP356" s="59"/>
      <c r="GGQ356" s="59"/>
      <c r="GGR356" s="59"/>
      <c r="GGS356" s="59"/>
      <c r="GGT356" s="59"/>
      <c r="GGU356" s="59"/>
      <c r="GGV356" s="59"/>
      <c r="GGW356" s="59"/>
      <c r="GGX356" s="59"/>
      <c r="GGY356" s="59"/>
      <c r="GGZ356" s="59"/>
      <c r="GHA356" s="59"/>
      <c r="GHB356" s="59"/>
      <c r="GHC356" s="59"/>
      <c r="GHD356" s="59"/>
      <c r="GHE356" s="59"/>
      <c r="GHF356" s="59"/>
      <c r="GHG356" s="59"/>
      <c r="GHH356" s="59"/>
      <c r="GHI356" s="59"/>
      <c r="GHJ356" s="59"/>
      <c r="GHK356" s="59"/>
      <c r="GHL356" s="59"/>
      <c r="GHM356" s="59"/>
      <c r="GHN356" s="59"/>
      <c r="GHO356" s="59"/>
      <c r="GHP356" s="59"/>
      <c r="GHQ356" s="59"/>
      <c r="GHR356" s="59"/>
      <c r="GHS356" s="59"/>
      <c r="GHT356" s="59"/>
      <c r="GHU356" s="59"/>
      <c r="GHV356" s="59"/>
      <c r="GHW356" s="59"/>
      <c r="GHX356" s="59"/>
      <c r="GHY356" s="59"/>
      <c r="GHZ356" s="59"/>
      <c r="GIA356" s="59"/>
      <c r="GIB356" s="59"/>
      <c r="GIC356" s="59"/>
      <c r="GID356" s="59"/>
      <c r="GIE356" s="59"/>
      <c r="GIF356" s="59"/>
      <c r="GIG356" s="59"/>
      <c r="GIH356" s="59"/>
      <c r="GII356" s="59"/>
      <c r="GIJ356" s="59"/>
      <c r="GIK356" s="59"/>
      <c r="GIL356" s="59"/>
      <c r="GIM356" s="59"/>
      <c r="GIN356" s="59"/>
      <c r="GIO356" s="59"/>
      <c r="GIP356" s="59"/>
      <c r="GIQ356" s="59"/>
      <c r="GIR356" s="59"/>
      <c r="GIS356" s="59"/>
      <c r="GIT356" s="59"/>
      <c r="GIU356" s="59"/>
      <c r="GIV356" s="59"/>
      <c r="GIW356" s="59"/>
      <c r="GIX356" s="59"/>
      <c r="GIY356" s="59"/>
      <c r="GIZ356" s="59"/>
      <c r="GJA356" s="59"/>
      <c r="GJB356" s="59"/>
      <c r="GJC356" s="59"/>
      <c r="GJD356" s="59"/>
      <c r="GJE356" s="59"/>
      <c r="GJF356" s="59"/>
      <c r="GJG356" s="59"/>
      <c r="GJH356" s="59"/>
      <c r="GJI356" s="59"/>
      <c r="GJJ356" s="59"/>
      <c r="GJK356" s="59"/>
      <c r="GJL356" s="59"/>
      <c r="GJM356" s="59"/>
      <c r="GJN356" s="59"/>
      <c r="GJO356" s="59"/>
      <c r="GJP356" s="59"/>
      <c r="GJQ356" s="59"/>
      <c r="GJR356" s="59"/>
      <c r="GJS356" s="59"/>
      <c r="GJT356" s="59"/>
      <c r="GJU356" s="59"/>
      <c r="GJV356" s="59"/>
      <c r="GJW356" s="59"/>
      <c r="GJX356" s="59"/>
      <c r="GJY356" s="59"/>
      <c r="GJZ356" s="59"/>
      <c r="GKA356" s="59"/>
      <c r="GKB356" s="59"/>
      <c r="GKC356" s="59"/>
      <c r="GKD356" s="59"/>
      <c r="GKE356" s="59"/>
      <c r="GKF356" s="59"/>
      <c r="GKG356" s="59"/>
      <c r="GKH356" s="59"/>
      <c r="GKI356" s="59"/>
      <c r="GKJ356" s="59"/>
      <c r="GKK356" s="59"/>
      <c r="GKL356" s="59"/>
      <c r="GKM356" s="59"/>
      <c r="GKN356" s="59"/>
      <c r="GKO356" s="59"/>
      <c r="GKP356" s="59"/>
      <c r="GKQ356" s="59"/>
      <c r="GKR356" s="59"/>
      <c r="GKS356" s="59"/>
      <c r="GKT356" s="59"/>
      <c r="GKU356" s="59"/>
      <c r="GKV356" s="59"/>
      <c r="GKW356" s="59"/>
      <c r="GKX356" s="59"/>
      <c r="GKY356" s="59"/>
      <c r="GKZ356" s="59"/>
      <c r="GLA356" s="59"/>
      <c r="GLB356" s="59"/>
      <c r="GLC356" s="59"/>
      <c r="GLD356" s="59"/>
      <c r="GLE356" s="59"/>
      <c r="GLF356" s="59"/>
      <c r="GLG356" s="59"/>
      <c r="GLH356" s="59"/>
      <c r="GLI356" s="59"/>
      <c r="GLJ356" s="59"/>
      <c r="GLK356" s="59"/>
      <c r="GLL356" s="59"/>
      <c r="GLM356" s="59"/>
      <c r="GLN356" s="59"/>
      <c r="GLO356" s="59"/>
      <c r="GLP356" s="59"/>
      <c r="GLQ356" s="59"/>
      <c r="GLR356" s="59"/>
      <c r="GLS356" s="59"/>
      <c r="GLT356" s="59"/>
      <c r="GLU356" s="59"/>
      <c r="GLV356" s="59"/>
      <c r="GLW356" s="59"/>
      <c r="GLX356" s="59"/>
      <c r="GLY356" s="59"/>
      <c r="GLZ356" s="59"/>
      <c r="GMA356" s="59"/>
      <c r="GMB356" s="59"/>
      <c r="GMC356" s="59"/>
      <c r="GMD356" s="59"/>
      <c r="GME356" s="59"/>
      <c r="GMF356" s="59"/>
      <c r="GMG356" s="59"/>
      <c r="GMH356" s="59"/>
      <c r="GMI356" s="59"/>
      <c r="GMJ356" s="59"/>
      <c r="GMK356" s="59"/>
      <c r="GML356" s="59"/>
      <c r="GMM356" s="59"/>
      <c r="GMN356" s="59"/>
      <c r="GMO356" s="59"/>
      <c r="GMP356" s="59"/>
      <c r="GMQ356" s="59"/>
      <c r="GMR356" s="59"/>
      <c r="GMS356" s="59"/>
      <c r="GMT356" s="59"/>
      <c r="GMU356" s="59"/>
      <c r="GMV356" s="59"/>
      <c r="GMW356" s="59"/>
      <c r="GMX356" s="59"/>
      <c r="GMY356" s="59"/>
      <c r="GMZ356" s="59"/>
      <c r="GNA356" s="59"/>
      <c r="GNB356" s="59"/>
      <c r="GNC356" s="59"/>
      <c r="GND356" s="59"/>
      <c r="GNE356" s="59"/>
      <c r="GNF356" s="59"/>
      <c r="GNG356" s="59"/>
      <c r="GNH356" s="59"/>
      <c r="GNI356" s="59"/>
      <c r="GNJ356" s="59"/>
      <c r="GNK356" s="59"/>
      <c r="GNL356" s="59"/>
      <c r="GNM356" s="59"/>
      <c r="GNN356" s="59"/>
      <c r="GNO356" s="59"/>
      <c r="GNP356" s="59"/>
      <c r="GNQ356" s="59"/>
      <c r="GNR356" s="59"/>
      <c r="GNS356" s="59"/>
      <c r="GNT356" s="59"/>
      <c r="GNU356" s="59"/>
      <c r="GNV356" s="59"/>
      <c r="GNW356" s="59"/>
      <c r="GNX356" s="59"/>
      <c r="GNY356" s="59"/>
      <c r="GNZ356" s="59"/>
      <c r="GOA356" s="59"/>
      <c r="GOB356" s="59"/>
      <c r="GOC356" s="59"/>
      <c r="GOD356" s="59"/>
      <c r="GOE356" s="59"/>
      <c r="GOF356" s="59"/>
      <c r="GOG356" s="59"/>
      <c r="GOH356" s="59"/>
      <c r="GOI356" s="59"/>
      <c r="GOJ356" s="59"/>
      <c r="GOK356" s="59"/>
      <c r="GOL356" s="59"/>
      <c r="GOM356" s="59"/>
      <c r="GON356" s="59"/>
      <c r="GOO356" s="59"/>
      <c r="GOP356" s="59"/>
      <c r="GOQ356" s="59"/>
      <c r="GOR356" s="59"/>
      <c r="GOS356" s="59"/>
      <c r="GOT356" s="59"/>
      <c r="GOU356" s="59"/>
      <c r="GOV356" s="59"/>
      <c r="GOW356" s="59"/>
      <c r="GOX356" s="59"/>
      <c r="GOY356" s="59"/>
      <c r="GOZ356" s="59"/>
      <c r="GPA356" s="59"/>
      <c r="GPB356" s="59"/>
      <c r="GPC356" s="59"/>
      <c r="GPD356" s="59"/>
      <c r="GPE356" s="59"/>
      <c r="GPF356" s="59"/>
      <c r="GPG356" s="59"/>
      <c r="GPH356" s="59"/>
      <c r="GPI356" s="59"/>
      <c r="GPJ356" s="59"/>
      <c r="GPK356" s="59"/>
      <c r="GPL356" s="59"/>
      <c r="GPM356" s="59"/>
      <c r="GPN356" s="59"/>
      <c r="GPO356" s="59"/>
      <c r="GPP356" s="59"/>
      <c r="GPQ356" s="59"/>
      <c r="GPR356" s="59"/>
      <c r="GPS356" s="59"/>
      <c r="GPT356" s="59"/>
      <c r="GPU356" s="59"/>
      <c r="GPV356" s="59"/>
      <c r="GPW356" s="59"/>
      <c r="GPX356" s="59"/>
      <c r="GPY356" s="59"/>
      <c r="GPZ356" s="59"/>
      <c r="GQA356" s="59"/>
      <c r="GQB356" s="59"/>
      <c r="GQC356" s="59"/>
      <c r="GQD356" s="59"/>
      <c r="GQE356" s="59"/>
      <c r="GQF356" s="59"/>
      <c r="GQG356" s="59"/>
      <c r="GQH356" s="59"/>
      <c r="GQI356" s="59"/>
      <c r="GQJ356" s="59"/>
      <c r="GQK356" s="59"/>
      <c r="GQL356" s="59"/>
      <c r="GQM356" s="59"/>
      <c r="GQN356" s="59"/>
      <c r="GQO356" s="59"/>
      <c r="GQP356" s="59"/>
      <c r="GQQ356" s="59"/>
      <c r="GQR356" s="59"/>
      <c r="GQS356" s="59"/>
      <c r="GQT356" s="59"/>
      <c r="GQU356" s="59"/>
      <c r="GQV356" s="59"/>
      <c r="GQW356" s="59"/>
      <c r="GQX356" s="59"/>
      <c r="GQY356" s="59"/>
      <c r="GQZ356" s="59"/>
      <c r="GRA356" s="59"/>
      <c r="GRB356" s="59"/>
      <c r="GRC356" s="59"/>
      <c r="GRD356" s="59"/>
      <c r="GRE356" s="59"/>
      <c r="GRF356" s="59"/>
      <c r="GRG356" s="59"/>
      <c r="GRH356" s="59"/>
      <c r="GRI356" s="59"/>
      <c r="GRJ356" s="59"/>
      <c r="GRK356" s="59"/>
      <c r="GRL356" s="59"/>
      <c r="GRM356" s="59"/>
      <c r="GRN356" s="59"/>
      <c r="GRO356" s="59"/>
      <c r="GRP356" s="59"/>
      <c r="GRQ356" s="59"/>
      <c r="GRR356" s="59"/>
      <c r="GRS356" s="59"/>
      <c r="GRT356" s="59"/>
      <c r="GRU356" s="59"/>
      <c r="GRV356" s="59"/>
      <c r="GRW356" s="59"/>
      <c r="GRX356" s="59"/>
      <c r="GRY356" s="59"/>
      <c r="GRZ356" s="59"/>
      <c r="GSA356" s="59"/>
      <c r="GSB356" s="59"/>
      <c r="GSC356" s="59"/>
      <c r="GSD356" s="59"/>
      <c r="GSE356" s="59"/>
      <c r="GSF356" s="59"/>
      <c r="GSG356" s="59"/>
      <c r="GSH356" s="59"/>
      <c r="GSI356" s="59"/>
      <c r="GSJ356" s="59"/>
      <c r="GSK356" s="59"/>
      <c r="GSL356" s="59"/>
      <c r="GSM356" s="59"/>
      <c r="GSN356" s="59"/>
      <c r="GSO356" s="59"/>
      <c r="GSP356" s="59"/>
      <c r="GSQ356" s="59"/>
      <c r="GSR356" s="59"/>
      <c r="GSS356" s="59"/>
      <c r="GST356" s="59"/>
      <c r="GSU356" s="59"/>
      <c r="GSV356" s="59"/>
      <c r="GSW356" s="59"/>
      <c r="GSX356" s="59"/>
      <c r="GSY356" s="59"/>
      <c r="GSZ356" s="59"/>
      <c r="GTA356" s="59"/>
      <c r="GTB356" s="59"/>
      <c r="GTC356" s="59"/>
      <c r="GTD356" s="59"/>
      <c r="GTE356" s="59"/>
      <c r="GTF356" s="59"/>
      <c r="GTG356" s="59"/>
      <c r="GTH356" s="59"/>
      <c r="GTI356" s="59"/>
      <c r="GTJ356" s="59"/>
      <c r="GTK356" s="59"/>
      <c r="GTL356" s="59"/>
      <c r="GTM356" s="59"/>
      <c r="GTN356" s="59"/>
      <c r="GTO356" s="59"/>
      <c r="GTP356" s="59"/>
      <c r="GTQ356" s="59"/>
      <c r="GTR356" s="59"/>
      <c r="GTS356" s="59"/>
      <c r="GTT356" s="59"/>
      <c r="GTU356" s="59"/>
      <c r="GTV356" s="59"/>
      <c r="GTW356" s="59"/>
      <c r="GTX356" s="59"/>
      <c r="GTY356" s="59"/>
      <c r="GTZ356" s="59"/>
      <c r="GUA356" s="59"/>
      <c r="GUB356" s="59"/>
      <c r="GUC356" s="59"/>
      <c r="GUD356" s="59"/>
      <c r="GUE356" s="59"/>
      <c r="GUF356" s="59"/>
      <c r="GUG356" s="59"/>
      <c r="GUH356" s="59"/>
      <c r="GUI356" s="59"/>
      <c r="GUJ356" s="59"/>
      <c r="GUK356" s="59"/>
      <c r="GUL356" s="59"/>
      <c r="GUM356" s="59"/>
      <c r="GUN356" s="59"/>
      <c r="GUO356" s="59"/>
      <c r="GUP356" s="59"/>
      <c r="GUQ356" s="59"/>
      <c r="GUR356" s="59"/>
      <c r="GUS356" s="59"/>
      <c r="GUT356" s="59"/>
      <c r="GUU356" s="59"/>
      <c r="GUV356" s="59"/>
      <c r="GUW356" s="59"/>
      <c r="GUX356" s="59"/>
      <c r="GUY356" s="59"/>
      <c r="GUZ356" s="59"/>
      <c r="GVA356" s="59"/>
      <c r="GVB356" s="59"/>
      <c r="GVC356" s="59"/>
      <c r="GVD356" s="59"/>
      <c r="GVE356" s="59"/>
      <c r="GVF356" s="59"/>
      <c r="GVG356" s="59"/>
      <c r="GVH356" s="59"/>
      <c r="GVI356" s="59"/>
      <c r="GVJ356" s="59"/>
      <c r="GVK356" s="59"/>
      <c r="GVL356" s="59"/>
      <c r="GVM356" s="59"/>
      <c r="GVN356" s="59"/>
      <c r="GVO356" s="59"/>
      <c r="GVP356" s="59"/>
      <c r="GVQ356" s="59"/>
      <c r="GVR356" s="59"/>
      <c r="GVS356" s="59"/>
      <c r="GVT356" s="59"/>
      <c r="GVU356" s="59"/>
      <c r="GVV356" s="59"/>
      <c r="GVW356" s="59"/>
      <c r="GVX356" s="59"/>
      <c r="GVY356" s="59"/>
      <c r="GVZ356" s="59"/>
      <c r="GWA356" s="59"/>
      <c r="GWB356" s="59"/>
      <c r="GWC356" s="59"/>
      <c r="GWD356" s="59"/>
      <c r="GWE356" s="59"/>
      <c r="GWF356" s="59"/>
      <c r="GWG356" s="59"/>
      <c r="GWH356" s="59"/>
      <c r="GWI356" s="59"/>
      <c r="GWJ356" s="59"/>
      <c r="GWK356" s="59"/>
      <c r="GWL356" s="59"/>
      <c r="GWM356" s="59"/>
      <c r="GWN356" s="59"/>
      <c r="GWO356" s="59"/>
      <c r="GWP356" s="59"/>
      <c r="GWQ356" s="59"/>
      <c r="GWR356" s="59"/>
      <c r="GWS356" s="59"/>
      <c r="GWT356" s="59"/>
      <c r="GWU356" s="59"/>
      <c r="GWV356" s="59"/>
      <c r="GWW356" s="59"/>
      <c r="GWX356" s="59"/>
      <c r="GWY356" s="59"/>
      <c r="GWZ356" s="59"/>
      <c r="GXA356" s="59"/>
      <c r="GXB356" s="59"/>
      <c r="GXC356" s="59"/>
      <c r="GXD356" s="59"/>
      <c r="GXE356" s="59"/>
      <c r="GXF356" s="59"/>
      <c r="GXG356" s="59"/>
      <c r="GXH356" s="59"/>
      <c r="GXI356" s="59"/>
      <c r="GXJ356" s="59"/>
      <c r="GXK356" s="59"/>
      <c r="GXL356" s="59"/>
      <c r="GXM356" s="59"/>
      <c r="GXN356" s="59"/>
      <c r="GXO356" s="59"/>
      <c r="GXP356" s="59"/>
      <c r="GXQ356" s="59"/>
      <c r="GXR356" s="59"/>
      <c r="GXS356" s="59"/>
      <c r="GXT356" s="59"/>
      <c r="GXU356" s="59"/>
      <c r="GXV356" s="59"/>
      <c r="GXW356" s="59"/>
      <c r="GXX356" s="59"/>
      <c r="GXY356" s="59"/>
      <c r="GXZ356" s="59"/>
      <c r="GYA356" s="59"/>
      <c r="GYB356" s="59"/>
      <c r="GYC356" s="59"/>
      <c r="GYD356" s="59"/>
      <c r="GYE356" s="59"/>
      <c r="GYF356" s="59"/>
      <c r="GYG356" s="59"/>
      <c r="GYH356" s="59"/>
      <c r="GYI356" s="59"/>
      <c r="GYJ356" s="59"/>
      <c r="GYK356" s="59"/>
      <c r="GYL356" s="59"/>
      <c r="GYM356" s="59"/>
      <c r="GYN356" s="59"/>
      <c r="GYO356" s="59"/>
      <c r="GYP356" s="59"/>
      <c r="GYQ356" s="59"/>
      <c r="GYR356" s="59"/>
      <c r="GYS356" s="59"/>
      <c r="GYT356" s="59"/>
      <c r="GYU356" s="59"/>
      <c r="GYV356" s="59"/>
      <c r="GYW356" s="59"/>
      <c r="GYX356" s="59"/>
      <c r="GYY356" s="59"/>
      <c r="GYZ356" s="59"/>
      <c r="GZA356" s="59"/>
      <c r="GZB356" s="59"/>
      <c r="GZC356" s="59"/>
      <c r="GZD356" s="59"/>
      <c r="GZE356" s="59"/>
      <c r="GZF356" s="59"/>
      <c r="GZG356" s="59"/>
      <c r="GZH356" s="59"/>
      <c r="GZI356" s="59"/>
      <c r="GZJ356" s="59"/>
      <c r="GZK356" s="59"/>
      <c r="GZL356" s="59"/>
      <c r="GZM356" s="59"/>
      <c r="GZN356" s="59"/>
      <c r="GZO356" s="59"/>
      <c r="GZP356" s="59"/>
      <c r="GZQ356" s="59"/>
      <c r="GZR356" s="59"/>
      <c r="GZS356" s="59"/>
      <c r="GZT356" s="59"/>
      <c r="GZU356" s="59"/>
      <c r="GZV356" s="59"/>
      <c r="GZW356" s="59"/>
      <c r="GZX356" s="59"/>
      <c r="GZY356" s="59"/>
      <c r="GZZ356" s="59"/>
      <c r="HAA356" s="59"/>
      <c r="HAB356" s="59"/>
      <c r="HAC356" s="59"/>
      <c r="HAD356" s="59"/>
      <c r="HAE356" s="59"/>
      <c r="HAF356" s="59"/>
      <c r="HAG356" s="59"/>
      <c r="HAH356" s="59"/>
      <c r="HAI356" s="59"/>
      <c r="HAJ356" s="59"/>
      <c r="HAK356" s="59"/>
      <c r="HAL356" s="59"/>
      <c r="HAM356" s="59"/>
      <c r="HAN356" s="59"/>
      <c r="HAO356" s="59"/>
      <c r="HAP356" s="59"/>
      <c r="HAQ356" s="59"/>
      <c r="HAR356" s="59"/>
      <c r="HAS356" s="59"/>
      <c r="HAT356" s="59"/>
      <c r="HAU356" s="59"/>
      <c r="HAV356" s="59"/>
      <c r="HAW356" s="59"/>
      <c r="HAX356" s="59"/>
      <c r="HAY356" s="59"/>
      <c r="HAZ356" s="59"/>
      <c r="HBA356" s="59"/>
      <c r="HBB356" s="59"/>
      <c r="HBC356" s="59"/>
      <c r="HBD356" s="59"/>
      <c r="HBE356" s="59"/>
      <c r="HBF356" s="59"/>
      <c r="HBG356" s="59"/>
      <c r="HBH356" s="59"/>
      <c r="HBI356" s="59"/>
      <c r="HBJ356" s="59"/>
      <c r="HBK356" s="59"/>
      <c r="HBL356" s="59"/>
      <c r="HBM356" s="59"/>
      <c r="HBN356" s="59"/>
      <c r="HBO356" s="59"/>
      <c r="HBP356" s="59"/>
      <c r="HBQ356" s="59"/>
      <c r="HBR356" s="59"/>
      <c r="HBS356" s="59"/>
      <c r="HBT356" s="59"/>
      <c r="HBU356" s="59"/>
      <c r="HBV356" s="59"/>
      <c r="HBW356" s="59"/>
      <c r="HBX356" s="59"/>
      <c r="HBY356" s="59"/>
      <c r="HBZ356" s="59"/>
      <c r="HCA356" s="59"/>
      <c r="HCB356" s="59"/>
      <c r="HCC356" s="59"/>
      <c r="HCD356" s="59"/>
      <c r="HCE356" s="59"/>
      <c r="HCF356" s="59"/>
      <c r="HCG356" s="59"/>
      <c r="HCH356" s="59"/>
      <c r="HCI356" s="59"/>
      <c r="HCJ356" s="59"/>
      <c r="HCK356" s="59"/>
      <c r="HCL356" s="59"/>
      <c r="HCM356" s="59"/>
      <c r="HCN356" s="59"/>
      <c r="HCO356" s="59"/>
      <c r="HCP356" s="59"/>
      <c r="HCQ356" s="59"/>
      <c r="HCR356" s="59"/>
      <c r="HCS356" s="59"/>
      <c r="HCT356" s="59"/>
      <c r="HCU356" s="59"/>
      <c r="HCV356" s="59"/>
      <c r="HCW356" s="59"/>
      <c r="HCX356" s="59"/>
      <c r="HCY356" s="59"/>
      <c r="HCZ356" s="59"/>
      <c r="HDA356" s="59"/>
      <c r="HDB356" s="59"/>
      <c r="HDC356" s="59"/>
      <c r="HDD356" s="59"/>
      <c r="HDE356" s="59"/>
      <c r="HDF356" s="59"/>
      <c r="HDG356" s="59"/>
      <c r="HDH356" s="59"/>
      <c r="HDI356" s="59"/>
      <c r="HDJ356" s="59"/>
      <c r="HDK356" s="59"/>
      <c r="HDL356" s="59"/>
      <c r="HDM356" s="59"/>
      <c r="HDN356" s="59"/>
      <c r="HDO356" s="59"/>
      <c r="HDP356" s="59"/>
      <c r="HDQ356" s="59"/>
      <c r="HDR356" s="59"/>
      <c r="HDS356" s="59"/>
      <c r="HDT356" s="59"/>
      <c r="HDU356" s="59"/>
      <c r="HDV356" s="59"/>
      <c r="HDW356" s="59"/>
      <c r="HDX356" s="59"/>
      <c r="HDY356" s="59"/>
      <c r="HDZ356" s="59"/>
      <c r="HEA356" s="59"/>
      <c r="HEB356" s="59"/>
      <c r="HEC356" s="59"/>
      <c r="HED356" s="59"/>
      <c r="HEE356" s="59"/>
      <c r="HEF356" s="59"/>
      <c r="HEG356" s="59"/>
      <c r="HEH356" s="59"/>
      <c r="HEI356" s="59"/>
      <c r="HEJ356" s="59"/>
      <c r="HEK356" s="59"/>
      <c r="HEL356" s="59"/>
      <c r="HEM356" s="59"/>
      <c r="HEN356" s="59"/>
      <c r="HEO356" s="59"/>
      <c r="HEP356" s="59"/>
      <c r="HEQ356" s="59"/>
      <c r="HER356" s="59"/>
      <c r="HES356" s="59"/>
      <c r="HET356" s="59"/>
      <c r="HEU356" s="59"/>
      <c r="HEV356" s="59"/>
      <c r="HEW356" s="59"/>
      <c r="HEX356" s="59"/>
      <c r="HEY356" s="59"/>
      <c r="HEZ356" s="59"/>
      <c r="HFA356" s="59"/>
      <c r="HFB356" s="59"/>
      <c r="HFC356" s="59"/>
      <c r="HFD356" s="59"/>
      <c r="HFE356" s="59"/>
      <c r="HFF356" s="59"/>
      <c r="HFG356" s="59"/>
      <c r="HFH356" s="59"/>
      <c r="HFI356" s="59"/>
      <c r="HFJ356" s="59"/>
      <c r="HFK356" s="59"/>
      <c r="HFL356" s="59"/>
      <c r="HFM356" s="59"/>
      <c r="HFN356" s="59"/>
      <c r="HFO356" s="59"/>
      <c r="HFP356" s="59"/>
      <c r="HFQ356" s="59"/>
      <c r="HFR356" s="59"/>
      <c r="HFS356" s="59"/>
      <c r="HFT356" s="59"/>
      <c r="HFU356" s="59"/>
      <c r="HFV356" s="59"/>
      <c r="HFW356" s="59"/>
      <c r="HFX356" s="59"/>
      <c r="HFY356" s="59"/>
      <c r="HFZ356" s="59"/>
      <c r="HGA356" s="59"/>
      <c r="HGB356" s="59"/>
      <c r="HGC356" s="59"/>
      <c r="HGD356" s="59"/>
      <c r="HGE356" s="59"/>
      <c r="HGF356" s="59"/>
      <c r="HGG356" s="59"/>
      <c r="HGH356" s="59"/>
      <c r="HGI356" s="59"/>
      <c r="HGJ356" s="59"/>
      <c r="HGK356" s="59"/>
      <c r="HGL356" s="59"/>
      <c r="HGM356" s="59"/>
      <c r="HGN356" s="59"/>
      <c r="HGO356" s="59"/>
      <c r="HGP356" s="59"/>
      <c r="HGQ356" s="59"/>
      <c r="HGR356" s="59"/>
      <c r="HGS356" s="59"/>
      <c r="HGT356" s="59"/>
      <c r="HGU356" s="59"/>
      <c r="HGV356" s="59"/>
      <c r="HGW356" s="59"/>
      <c r="HGX356" s="59"/>
      <c r="HGY356" s="59"/>
      <c r="HGZ356" s="59"/>
      <c r="HHA356" s="59"/>
      <c r="HHB356" s="59"/>
      <c r="HHC356" s="59"/>
      <c r="HHD356" s="59"/>
      <c r="HHE356" s="59"/>
      <c r="HHF356" s="59"/>
      <c r="HHG356" s="59"/>
      <c r="HHH356" s="59"/>
      <c r="HHI356" s="59"/>
      <c r="HHJ356" s="59"/>
      <c r="HHK356" s="59"/>
      <c r="HHL356" s="59"/>
      <c r="HHM356" s="59"/>
      <c r="HHN356" s="59"/>
      <c r="HHO356" s="59"/>
      <c r="HHP356" s="59"/>
      <c r="HHQ356" s="59"/>
      <c r="HHR356" s="59"/>
      <c r="HHS356" s="59"/>
      <c r="HHT356" s="59"/>
      <c r="HHU356" s="59"/>
      <c r="HHV356" s="59"/>
      <c r="HHW356" s="59"/>
      <c r="HHX356" s="59"/>
      <c r="HHY356" s="59"/>
      <c r="HHZ356" s="59"/>
      <c r="HIA356" s="59"/>
      <c r="HIB356" s="59"/>
      <c r="HIC356" s="59"/>
      <c r="HID356" s="59"/>
      <c r="HIE356" s="59"/>
      <c r="HIF356" s="59"/>
      <c r="HIG356" s="59"/>
      <c r="HIH356" s="59"/>
      <c r="HII356" s="59"/>
      <c r="HIJ356" s="59"/>
      <c r="HIK356" s="59"/>
      <c r="HIL356" s="59"/>
      <c r="HIM356" s="59"/>
      <c r="HIN356" s="59"/>
      <c r="HIO356" s="59"/>
      <c r="HIP356" s="59"/>
      <c r="HIQ356" s="59"/>
      <c r="HIR356" s="59"/>
      <c r="HIS356" s="59"/>
      <c r="HIT356" s="59"/>
      <c r="HIU356" s="59"/>
      <c r="HIV356" s="59"/>
      <c r="HIW356" s="59"/>
      <c r="HIX356" s="59"/>
      <c r="HIY356" s="59"/>
      <c r="HIZ356" s="59"/>
      <c r="HJA356" s="59"/>
      <c r="HJB356" s="59"/>
      <c r="HJC356" s="59"/>
      <c r="HJD356" s="59"/>
      <c r="HJE356" s="59"/>
      <c r="HJF356" s="59"/>
      <c r="HJG356" s="59"/>
      <c r="HJH356" s="59"/>
      <c r="HJI356" s="59"/>
      <c r="HJJ356" s="59"/>
      <c r="HJK356" s="59"/>
      <c r="HJL356" s="59"/>
      <c r="HJM356" s="59"/>
      <c r="HJN356" s="59"/>
      <c r="HJO356" s="59"/>
      <c r="HJP356" s="59"/>
      <c r="HJQ356" s="59"/>
      <c r="HJR356" s="59"/>
      <c r="HJS356" s="59"/>
      <c r="HJT356" s="59"/>
      <c r="HJU356" s="59"/>
      <c r="HJV356" s="59"/>
      <c r="HJW356" s="59"/>
      <c r="HJX356" s="59"/>
      <c r="HJY356" s="59"/>
      <c r="HJZ356" s="59"/>
      <c r="HKA356" s="59"/>
      <c r="HKB356" s="59"/>
      <c r="HKC356" s="59"/>
      <c r="HKD356" s="59"/>
      <c r="HKE356" s="59"/>
      <c r="HKF356" s="59"/>
      <c r="HKG356" s="59"/>
      <c r="HKH356" s="59"/>
      <c r="HKI356" s="59"/>
      <c r="HKJ356" s="59"/>
      <c r="HKK356" s="59"/>
      <c r="HKL356" s="59"/>
      <c r="HKM356" s="59"/>
      <c r="HKN356" s="59"/>
      <c r="HKO356" s="59"/>
      <c r="HKP356" s="59"/>
      <c r="HKQ356" s="59"/>
      <c r="HKR356" s="59"/>
      <c r="HKS356" s="59"/>
      <c r="HKT356" s="59"/>
      <c r="HKU356" s="59"/>
      <c r="HKV356" s="59"/>
      <c r="HKW356" s="59"/>
      <c r="HKX356" s="59"/>
      <c r="HKY356" s="59"/>
      <c r="HKZ356" s="59"/>
      <c r="HLA356" s="59"/>
      <c r="HLB356" s="59"/>
      <c r="HLC356" s="59"/>
      <c r="HLD356" s="59"/>
      <c r="HLE356" s="59"/>
      <c r="HLF356" s="59"/>
      <c r="HLG356" s="59"/>
      <c r="HLH356" s="59"/>
      <c r="HLI356" s="59"/>
      <c r="HLJ356" s="59"/>
      <c r="HLK356" s="59"/>
      <c r="HLL356" s="59"/>
      <c r="HLM356" s="59"/>
      <c r="HLN356" s="59"/>
      <c r="HLO356" s="59"/>
      <c r="HLP356" s="59"/>
      <c r="HLQ356" s="59"/>
      <c r="HLR356" s="59"/>
      <c r="HLS356" s="59"/>
      <c r="HLT356" s="59"/>
      <c r="HLU356" s="59"/>
      <c r="HLV356" s="59"/>
      <c r="HLW356" s="59"/>
      <c r="HLX356" s="59"/>
      <c r="HLY356" s="59"/>
      <c r="HLZ356" s="59"/>
      <c r="HMA356" s="59"/>
      <c r="HMB356" s="59"/>
      <c r="HMC356" s="59"/>
      <c r="HMD356" s="59"/>
      <c r="HME356" s="59"/>
      <c r="HMF356" s="59"/>
      <c r="HMG356" s="59"/>
      <c r="HMH356" s="59"/>
      <c r="HMI356" s="59"/>
      <c r="HMJ356" s="59"/>
      <c r="HMK356" s="59"/>
      <c r="HML356" s="59"/>
      <c r="HMM356" s="59"/>
      <c r="HMN356" s="59"/>
      <c r="HMO356" s="59"/>
      <c r="HMP356" s="59"/>
      <c r="HMQ356" s="59"/>
      <c r="HMR356" s="59"/>
      <c r="HMS356" s="59"/>
      <c r="HMT356" s="59"/>
      <c r="HMU356" s="59"/>
      <c r="HMV356" s="59"/>
      <c r="HMW356" s="59"/>
      <c r="HMX356" s="59"/>
      <c r="HMY356" s="59"/>
      <c r="HMZ356" s="59"/>
      <c r="HNA356" s="59"/>
      <c r="HNB356" s="59"/>
      <c r="HNC356" s="59"/>
      <c r="HND356" s="59"/>
      <c r="HNE356" s="59"/>
      <c r="HNF356" s="59"/>
      <c r="HNG356" s="59"/>
      <c r="HNH356" s="59"/>
      <c r="HNI356" s="59"/>
      <c r="HNJ356" s="59"/>
      <c r="HNK356" s="59"/>
      <c r="HNL356" s="59"/>
      <c r="HNM356" s="59"/>
      <c r="HNN356" s="59"/>
      <c r="HNO356" s="59"/>
      <c r="HNP356" s="59"/>
      <c r="HNQ356" s="59"/>
      <c r="HNR356" s="59"/>
      <c r="HNS356" s="59"/>
      <c r="HNT356" s="59"/>
      <c r="HNU356" s="59"/>
      <c r="HNV356" s="59"/>
      <c r="HNW356" s="59"/>
      <c r="HNX356" s="59"/>
      <c r="HNY356" s="59"/>
      <c r="HNZ356" s="59"/>
      <c r="HOA356" s="59"/>
      <c r="HOB356" s="59"/>
      <c r="HOC356" s="59"/>
      <c r="HOD356" s="59"/>
      <c r="HOE356" s="59"/>
      <c r="HOF356" s="59"/>
      <c r="HOG356" s="59"/>
      <c r="HOH356" s="59"/>
      <c r="HOI356" s="59"/>
      <c r="HOJ356" s="59"/>
      <c r="HOK356" s="59"/>
      <c r="HOL356" s="59"/>
      <c r="HOM356" s="59"/>
      <c r="HON356" s="59"/>
      <c r="HOO356" s="59"/>
      <c r="HOP356" s="59"/>
      <c r="HOQ356" s="59"/>
      <c r="HOR356" s="59"/>
      <c r="HOS356" s="59"/>
      <c r="HOT356" s="59"/>
      <c r="HOU356" s="59"/>
      <c r="HOV356" s="59"/>
      <c r="HOW356" s="59"/>
      <c r="HOX356" s="59"/>
      <c r="HOY356" s="59"/>
      <c r="HOZ356" s="59"/>
      <c r="HPA356" s="59"/>
      <c r="HPB356" s="59"/>
      <c r="HPC356" s="59"/>
      <c r="HPD356" s="59"/>
      <c r="HPE356" s="59"/>
      <c r="HPF356" s="59"/>
      <c r="HPG356" s="59"/>
      <c r="HPH356" s="59"/>
      <c r="HPI356" s="59"/>
      <c r="HPJ356" s="59"/>
      <c r="HPK356" s="59"/>
      <c r="HPL356" s="59"/>
      <c r="HPM356" s="59"/>
      <c r="HPN356" s="59"/>
      <c r="HPO356" s="59"/>
      <c r="HPP356" s="59"/>
      <c r="HPQ356" s="59"/>
      <c r="HPR356" s="59"/>
      <c r="HPS356" s="59"/>
      <c r="HPT356" s="59"/>
      <c r="HPU356" s="59"/>
      <c r="HPV356" s="59"/>
      <c r="HPW356" s="59"/>
      <c r="HPX356" s="59"/>
      <c r="HPY356" s="59"/>
      <c r="HPZ356" s="59"/>
      <c r="HQA356" s="59"/>
      <c r="HQB356" s="59"/>
      <c r="HQC356" s="59"/>
      <c r="HQD356" s="59"/>
      <c r="HQE356" s="59"/>
      <c r="HQF356" s="59"/>
      <c r="HQG356" s="59"/>
      <c r="HQH356" s="59"/>
      <c r="HQI356" s="59"/>
      <c r="HQJ356" s="59"/>
      <c r="HQK356" s="59"/>
      <c r="HQL356" s="59"/>
      <c r="HQM356" s="59"/>
      <c r="HQN356" s="59"/>
      <c r="HQO356" s="59"/>
      <c r="HQP356" s="59"/>
      <c r="HQQ356" s="59"/>
      <c r="HQR356" s="59"/>
      <c r="HQS356" s="59"/>
      <c r="HQT356" s="59"/>
      <c r="HQU356" s="59"/>
      <c r="HQV356" s="59"/>
      <c r="HQW356" s="59"/>
      <c r="HQX356" s="59"/>
      <c r="HQY356" s="59"/>
      <c r="HQZ356" s="59"/>
      <c r="HRA356" s="59"/>
      <c r="HRB356" s="59"/>
      <c r="HRC356" s="59"/>
      <c r="HRD356" s="59"/>
      <c r="HRE356" s="59"/>
      <c r="HRF356" s="59"/>
      <c r="HRG356" s="59"/>
      <c r="HRH356" s="59"/>
      <c r="HRI356" s="59"/>
      <c r="HRJ356" s="59"/>
      <c r="HRK356" s="59"/>
      <c r="HRL356" s="59"/>
      <c r="HRM356" s="59"/>
      <c r="HRN356" s="59"/>
      <c r="HRO356" s="59"/>
      <c r="HRP356" s="59"/>
      <c r="HRQ356" s="59"/>
      <c r="HRR356" s="59"/>
      <c r="HRS356" s="59"/>
      <c r="HRT356" s="59"/>
      <c r="HRU356" s="59"/>
      <c r="HRV356" s="59"/>
      <c r="HRW356" s="59"/>
      <c r="HRX356" s="59"/>
      <c r="HRY356" s="59"/>
      <c r="HRZ356" s="59"/>
      <c r="HSA356" s="59"/>
      <c r="HSB356" s="59"/>
      <c r="HSC356" s="59"/>
      <c r="HSD356" s="59"/>
      <c r="HSE356" s="59"/>
      <c r="HSF356" s="59"/>
      <c r="HSG356" s="59"/>
      <c r="HSH356" s="59"/>
      <c r="HSI356" s="59"/>
      <c r="HSJ356" s="59"/>
      <c r="HSK356" s="59"/>
      <c r="HSL356" s="59"/>
      <c r="HSM356" s="59"/>
      <c r="HSN356" s="59"/>
      <c r="HSO356" s="59"/>
      <c r="HSP356" s="59"/>
      <c r="HSQ356" s="59"/>
      <c r="HSR356" s="59"/>
      <c r="HSS356" s="59"/>
      <c r="HST356" s="59"/>
      <c r="HSU356" s="59"/>
      <c r="HSV356" s="59"/>
      <c r="HSW356" s="59"/>
      <c r="HSX356" s="59"/>
      <c r="HSY356" s="59"/>
      <c r="HSZ356" s="59"/>
      <c r="HTA356" s="59"/>
      <c r="HTB356" s="59"/>
      <c r="HTC356" s="59"/>
      <c r="HTD356" s="59"/>
      <c r="HTE356" s="59"/>
      <c r="HTF356" s="59"/>
      <c r="HTG356" s="59"/>
      <c r="HTH356" s="59"/>
      <c r="HTI356" s="59"/>
      <c r="HTJ356" s="59"/>
      <c r="HTK356" s="59"/>
      <c r="HTL356" s="59"/>
      <c r="HTM356" s="59"/>
      <c r="HTN356" s="59"/>
      <c r="HTO356" s="59"/>
      <c r="HTP356" s="59"/>
      <c r="HTQ356" s="59"/>
      <c r="HTR356" s="59"/>
      <c r="HTS356" s="59"/>
      <c r="HTT356" s="59"/>
      <c r="HTU356" s="59"/>
      <c r="HTV356" s="59"/>
      <c r="HTW356" s="59"/>
      <c r="HTX356" s="59"/>
      <c r="HTY356" s="59"/>
      <c r="HTZ356" s="59"/>
      <c r="HUA356" s="59"/>
      <c r="HUB356" s="59"/>
      <c r="HUC356" s="59"/>
      <c r="HUD356" s="59"/>
      <c r="HUE356" s="59"/>
      <c r="HUF356" s="59"/>
      <c r="HUG356" s="59"/>
      <c r="HUH356" s="59"/>
      <c r="HUI356" s="59"/>
      <c r="HUJ356" s="59"/>
      <c r="HUK356" s="59"/>
      <c r="HUL356" s="59"/>
      <c r="HUM356" s="59"/>
      <c r="HUN356" s="59"/>
      <c r="HUO356" s="59"/>
      <c r="HUP356" s="59"/>
      <c r="HUQ356" s="59"/>
      <c r="HUR356" s="59"/>
      <c r="HUS356" s="59"/>
      <c r="HUT356" s="59"/>
      <c r="HUU356" s="59"/>
      <c r="HUV356" s="59"/>
      <c r="HUW356" s="59"/>
      <c r="HUX356" s="59"/>
      <c r="HUY356" s="59"/>
      <c r="HUZ356" s="59"/>
      <c r="HVA356" s="59"/>
      <c r="HVB356" s="59"/>
      <c r="HVC356" s="59"/>
      <c r="HVD356" s="59"/>
      <c r="HVE356" s="59"/>
      <c r="HVF356" s="59"/>
      <c r="HVG356" s="59"/>
      <c r="HVH356" s="59"/>
      <c r="HVI356" s="59"/>
      <c r="HVJ356" s="59"/>
      <c r="HVK356" s="59"/>
      <c r="HVL356" s="59"/>
      <c r="HVM356" s="59"/>
      <c r="HVN356" s="59"/>
      <c r="HVO356" s="59"/>
      <c r="HVP356" s="59"/>
      <c r="HVQ356" s="59"/>
      <c r="HVR356" s="59"/>
      <c r="HVS356" s="59"/>
      <c r="HVT356" s="59"/>
      <c r="HVU356" s="59"/>
      <c r="HVV356" s="59"/>
      <c r="HVW356" s="59"/>
      <c r="HVX356" s="59"/>
      <c r="HVY356" s="59"/>
      <c r="HVZ356" s="59"/>
      <c r="HWA356" s="59"/>
      <c r="HWB356" s="59"/>
      <c r="HWC356" s="59"/>
      <c r="HWD356" s="59"/>
      <c r="HWE356" s="59"/>
      <c r="HWF356" s="59"/>
      <c r="HWG356" s="59"/>
      <c r="HWH356" s="59"/>
      <c r="HWI356" s="59"/>
      <c r="HWJ356" s="59"/>
      <c r="HWK356" s="59"/>
      <c r="HWL356" s="59"/>
      <c r="HWM356" s="59"/>
      <c r="HWN356" s="59"/>
      <c r="HWO356" s="59"/>
      <c r="HWP356" s="59"/>
      <c r="HWQ356" s="59"/>
      <c r="HWR356" s="59"/>
      <c r="HWS356" s="59"/>
      <c r="HWT356" s="59"/>
      <c r="HWU356" s="59"/>
      <c r="HWV356" s="59"/>
      <c r="HWW356" s="59"/>
      <c r="HWX356" s="59"/>
      <c r="HWY356" s="59"/>
      <c r="HWZ356" s="59"/>
      <c r="HXA356" s="59"/>
      <c r="HXB356" s="59"/>
      <c r="HXC356" s="59"/>
      <c r="HXD356" s="59"/>
      <c r="HXE356" s="59"/>
      <c r="HXF356" s="59"/>
      <c r="HXG356" s="59"/>
      <c r="HXH356" s="59"/>
      <c r="HXI356" s="59"/>
      <c r="HXJ356" s="59"/>
      <c r="HXK356" s="59"/>
      <c r="HXL356" s="59"/>
      <c r="HXM356" s="59"/>
      <c r="HXN356" s="59"/>
      <c r="HXO356" s="59"/>
      <c r="HXP356" s="59"/>
      <c r="HXQ356" s="59"/>
      <c r="HXR356" s="59"/>
      <c r="HXS356" s="59"/>
      <c r="HXT356" s="59"/>
      <c r="HXU356" s="59"/>
      <c r="HXV356" s="59"/>
      <c r="HXW356" s="59"/>
      <c r="HXX356" s="59"/>
      <c r="HXY356" s="59"/>
      <c r="HXZ356" s="59"/>
      <c r="HYA356" s="59"/>
      <c r="HYB356" s="59"/>
      <c r="HYC356" s="59"/>
      <c r="HYD356" s="59"/>
      <c r="HYE356" s="59"/>
      <c r="HYF356" s="59"/>
      <c r="HYG356" s="59"/>
      <c r="HYH356" s="59"/>
      <c r="HYI356" s="59"/>
      <c r="HYJ356" s="59"/>
      <c r="HYK356" s="59"/>
      <c r="HYL356" s="59"/>
      <c r="HYM356" s="59"/>
      <c r="HYN356" s="59"/>
      <c r="HYO356" s="59"/>
      <c r="HYP356" s="59"/>
      <c r="HYQ356" s="59"/>
      <c r="HYR356" s="59"/>
      <c r="HYS356" s="59"/>
      <c r="HYT356" s="59"/>
      <c r="HYU356" s="59"/>
      <c r="HYV356" s="59"/>
      <c r="HYW356" s="59"/>
      <c r="HYX356" s="59"/>
      <c r="HYY356" s="59"/>
      <c r="HYZ356" s="59"/>
      <c r="HZA356" s="59"/>
      <c r="HZB356" s="59"/>
      <c r="HZC356" s="59"/>
      <c r="HZD356" s="59"/>
      <c r="HZE356" s="59"/>
      <c r="HZF356" s="59"/>
      <c r="HZG356" s="59"/>
      <c r="HZH356" s="59"/>
      <c r="HZI356" s="59"/>
      <c r="HZJ356" s="59"/>
      <c r="HZK356" s="59"/>
      <c r="HZL356" s="59"/>
      <c r="HZM356" s="59"/>
      <c r="HZN356" s="59"/>
      <c r="HZO356" s="59"/>
      <c r="HZP356" s="59"/>
      <c r="HZQ356" s="59"/>
      <c r="HZR356" s="59"/>
      <c r="HZS356" s="59"/>
      <c r="HZT356" s="59"/>
      <c r="HZU356" s="59"/>
      <c r="HZV356" s="59"/>
      <c r="HZW356" s="59"/>
      <c r="HZX356" s="59"/>
      <c r="HZY356" s="59"/>
      <c r="HZZ356" s="59"/>
      <c r="IAA356" s="59"/>
      <c r="IAB356" s="59"/>
      <c r="IAC356" s="59"/>
      <c r="IAD356" s="59"/>
      <c r="IAE356" s="59"/>
      <c r="IAF356" s="59"/>
      <c r="IAG356" s="59"/>
      <c r="IAH356" s="59"/>
      <c r="IAI356" s="59"/>
      <c r="IAJ356" s="59"/>
      <c r="IAK356" s="59"/>
      <c r="IAL356" s="59"/>
      <c r="IAM356" s="59"/>
      <c r="IAN356" s="59"/>
      <c r="IAO356" s="59"/>
      <c r="IAP356" s="59"/>
      <c r="IAQ356" s="59"/>
      <c r="IAR356" s="59"/>
      <c r="IAS356" s="59"/>
      <c r="IAT356" s="59"/>
      <c r="IAU356" s="59"/>
      <c r="IAV356" s="59"/>
      <c r="IAW356" s="59"/>
      <c r="IAX356" s="59"/>
      <c r="IAY356" s="59"/>
      <c r="IAZ356" s="59"/>
      <c r="IBA356" s="59"/>
      <c r="IBB356" s="59"/>
      <c r="IBC356" s="59"/>
      <c r="IBD356" s="59"/>
      <c r="IBE356" s="59"/>
      <c r="IBF356" s="59"/>
      <c r="IBG356" s="59"/>
      <c r="IBH356" s="59"/>
      <c r="IBI356" s="59"/>
      <c r="IBJ356" s="59"/>
      <c r="IBK356" s="59"/>
      <c r="IBL356" s="59"/>
      <c r="IBM356" s="59"/>
      <c r="IBN356" s="59"/>
      <c r="IBO356" s="59"/>
      <c r="IBP356" s="59"/>
      <c r="IBQ356" s="59"/>
      <c r="IBR356" s="59"/>
      <c r="IBS356" s="59"/>
      <c r="IBT356" s="59"/>
      <c r="IBU356" s="59"/>
      <c r="IBV356" s="59"/>
      <c r="IBW356" s="59"/>
      <c r="IBX356" s="59"/>
      <c r="IBY356" s="59"/>
      <c r="IBZ356" s="59"/>
      <c r="ICA356" s="59"/>
      <c r="ICB356" s="59"/>
      <c r="ICC356" s="59"/>
      <c r="ICD356" s="59"/>
      <c r="ICE356" s="59"/>
      <c r="ICF356" s="59"/>
      <c r="ICG356" s="59"/>
      <c r="ICH356" s="59"/>
      <c r="ICI356" s="59"/>
      <c r="ICJ356" s="59"/>
      <c r="ICK356" s="59"/>
      <c r="ICL356" s="59"/>
      <c r="ICM356" s="59"/>
      <c r="ICN356" s="59"/>
      <c r="ICO356" s="59"/>
      <c r="ICP356" s="59"/>
      <c r="ICQ356" s="59"/>
      <c r="ICR356" s="59"/>
      <c r="ICS356" s="59"/>
      <c r="ICT356" s="59"/>
      <c r="ICU356" s="59"/>
      <c r="ICV356" s="59"/>
      <c r="ICW356" s="59"/>
      <c r="ICX356" s="59"/>
      <c r="ICY356" s="59"/>
      <c r="ICZ356" s="59"/>
      <c r="IDA356" s="59"/>
      <c r="IDB356" s="59"/>
      <c r="IDC356" s="59"/>
      <c r="IDD356" s="59"/>
      <c r="IDE356" s="59"/>
      <c r="IDF356" s="59"/>
      <c r="IDG356" s="59"/>
      <c r="IDH356" s="59"/>
      <c r="IDI356" s="59"/>
      <c r="IDJ356" s="59"/>
      <c r="IDK356" s="59"/>
      <c r="IDL356" s="59"/>
      <c r="IDM356" s="59"/>
      <c r="IDN356" s="59"/>
      <c r="IDO356" s="59"/>
      <c r="IDP356" s="59"/>
      <c r="IDQ356" s="59"/>
      <c r="IDR356" s="59"/>
      <c r="IDS356" s="59"/>
      <c r="IDT356" s="59"/>
      <c r="IDU356" s="59"/>
      <c r="IDV356" s="59"/>
      <c r="IDW356" s="59"/>
      <c r="IDX356" s="59"/>
      <c r="IDY356" s="59"/>
      <c r="IDZ356" s="59"/>
      <c r="IEA356" s="59"/>
      <c r="IEB356" s="59"/>
      <c r="IEC356" s="59"/>
      <c r="IED356" s="59"/>
      <c r="IEE356" s="59"/>
      <c r="IEF356" s="59"/>
      <c r="IEG356" s="59"/>
      <c r="IEH356" s="59"/>
      <c r="IEI356" s="59"/>
      <c r="IEJ356" s="59"/>
      <c r="IEK356" s="59"/>
      <c r="IEL356" s="59"/>
      <c r="IEM356" s="59"/>
      <c r="IEN356" s="59"/>
      <c r="IEO356" s="59"/>
      <c r="IEP356" s="59"/>
      <c r="IEQ356" s="59"/>
      <c r="IER356" s="59"/>
      <c r="IES356" s="59"/>
      <c r="IET356" s="59"/>
      <c r="IEU356" s="59"/>
      <c r="IEV356" s="59"/>
      <c r="IEW356" s="59"/>
      <c r="IEX356" s="59"/>
      <c r="IEY356" s="59"/>
      <c r="IEZ356" s="59"/>
      <c r="IFA356" s="59"/>
      <c r="IFB356" s="59"/>
      <c r="IFC356" s="59"/>
      <c r="IFD356" s="59"/>
      <c r="IFE356" s="59"/>
      <c r="IFF356" s="59"/>
      <c r="IFG356" s="59"/>
      <c r="IFH356" s="59"/>
      <c r="IFI356" s="59"/>
      <c r="IFJ356" s="59"/>
      <c r="IFK356" s="59"/>
      <c r="IFL356" s="59"/>
      <c r="IFM356" s="59"/>
      <c r="IFN356" s="59"/>
      <c r="IFO356" s="59"/>
      <c r="IFP356" s="59"/>
      <c r="IFQ356" s="59"/>
      <c r="IFR356" s="59"/>
      <c r="IFS356" s="59"/>
      <c r="IFT356" s="59"/>
      <c r="IFU356" s="59"/>
      <c r="IFV356" s="59"/>
      <c r="IFW356" s="59"/>
      <c r="IFX356" s="59"/>
      <c r="IFY356" s="59"/>
      <c r="IFZ356" s="59"/>
      <c r="IGA356" s="59"/>
      <c r="IGB356" s="59"/>
      <c r="IGC356" s="59"/>
      <c r="IGD356" s="59"/>
      <c r="IGE356" s="59"/>
      <c r="IGF356" s="59"/>
      <c r="IGG356" s="59"/>
      <c r="IGH356" s="59"/>
      <c r="IGI356" s="59"/>
      <c r="IGJ356" s="59"/>
      <c r="IGK356" s="59"/>
      <c r="IGL356" s="59"/>
      <c r="IGM356" s="59"/>
      <c r="IGN356" s="59"/>
      <c r="IGO356" s="59"/>
      <c r="IGP356" s="59"/>
      <c r="IGQ356" s="59"/>
      <c r="IGR356" s="59"/>
      <c r="IGS356" s="59"/>
      <c r="IGT356" s="59"/>
      <c r="IGU356" s="59"/>
      <c r="IGV356" s="59"/>
      <c r="IGW356" s="59"/>
      <c r="IGX356" s="59"/>
      <c r="IGY356" s="59"/>
      <c r="IGZ356" s="59"/>
      <c r="IHA356" s="59"/>
      <c r="IHB356" s="59"/>
      <c r="IHC356" s="59"/>
      <c r="IHD356" s="59"/>
      <c r="IHE356" s="59"/>
      <c r="IHF356" s="59"/>
      <c r="IHG356" s="59"/>
      <c r="IHH356" s="59"/>
      <c r="IHI356" s="59"/>
      <c r="IHJ356" s="59"/>
      <c r="IHK356" s="59"/>
      <c r="IHL356" s="59"/>
      <c r="IHM356" s="59"/>
      <c r="IHN356" s="59"/>
      <c r="IHO356" s="59"/>
      <c r="IHP356" s="59"/>
      <c r="IHQ356" s="59"/>
      <c r="IHR356" s="59"/>
      <c r="IHS356" s="59"/>
      <c r="IHT356" s="59"/>
      <c r="IHU356" s="59"/>
      <c r="IHV356" s="59"/>
      <c r="IHW356" s="59"/>
      <c r="IHX356" s="59"/>
      <c r="IHY356" s="59"/>
      <c r="IHZ356" s="59"/>
      <c r="IIA356" s="59"/>
      <c r="IIB356" s="59"/>
      <c r="IIC356" s="59"/>
      <c r="IID356" s="59"/>
      <c r="IIE356" s="59"/>
      <c r="IIF356" s="59"/>
      <c r="IIG356" s="59"/>
      <c r="IIH356" s="59"/>
      <c r="III356" s="59"/>
      <c r="IIJ356" s="59"/>
      <c r="IIK356" s="59"/>
      <c r="IIL356" s="59"/>
      <c r="IIM356" s="59"/>
      <c r="IIN356" s="59"/>
      <c r="IIO356" s="59"/>
      <c r="IIP356" s="59"/>
      <c r="IIQ356" s="59"/>
      <c r="IIR356" s="59"/>
      <c r="IIS356" s="59"/>
      <c r="IIT356" s="59"/>
      <c r="IIU356" s="59"/>
      <c r="IIV356" s="59"/>
      <c r="IIW356" s="59"/>
      <c r="IIX356" s="59"/>
      <c r="IIY356" s="59"/>
      <c r="IIZ356" s="59"/>
      <c r="IJA356" s="59"/>
      <c r="IJB356" s="59"/>
      <c r="IJC356" s="59"/>
      <c r="IJD356" s="59"/>
      <c r="IJE356" s="59"/>
      <c r="IJF356" s="59"/>
      <c r="IJG356" s="59"/>
      <c r="IJH356" s="59"/>
      <c r="IJI356" s="59"/>
      <c r="IJJ356" s="59"/>
      <c r="IJK356" s="59"/>
      <c r="IJL356" s="59"/>
      <c r="IJM356" s="59"/>
      <c r="IJN356" s="59"/>
      <c r="IJO356" s="59"/>
      <c r="IJP356" s="59"/>
      <c r="IJQ356" s="59"/>
      <c r="IJR356" s="59"/>
      <c r="IJS356" s="59"/>
      <c r="IJT356" s="59"/>
      <c r="IJU356" s="59"/>
      <c r="IJV356" s="59"/>
      <c r="IJW356" s="59"/>
      <c r="IJX356" s="59"/>
      <c r="IJY356" s="59"/>
      <c r="IJZ356" s="59"/>
      <c r="IKA356" s="59"/>
      <c r="IKB356" s="59"/>
      <c r="IKC356" s="59"/>
      <c r="IKD356" s="59"/>
      <c r="IKE356" s="59"/>
      <c r="IKF356" s="59"/>
      <c r="IKG356" s="59"/>
      <c r="IKH356" s="59"/>
      <c r="IKI356" s="59"/>
      <c r="IKJ356" s="59"/>
      <c r="IKK356" s="59"/>
      <c r="IKL356" s="59"/>
      <c r="IKM356" s="59"/>
      <c r="IKN356" s="59"/>
      <c r="IKO356" s="59"/>
      <c r="IKP356" s="59"/>
      <c r="IKQ356" s="59"/>
      <c r="IKR356" s="59"/>
      <c r="IKS356" s="59"/>
      <c r="IKT356" s="59"/>
      <c r="IKU356" s="59"/>
      <c r="IKV356" s="59"/>
      <c r="IKW356" s="59"/>
      <c r="IKX356" s="59"/>
      <c r="IKY356" s="59"/>
      <c r="IKZ356" s="59"/>
      <c r="ILA356" s="59"/>
      <c r="ILB356" s="59"/>
      <c r="ILC356" s="59"/>
      <c r="ILD356" s="59"/>
      <c r="ILE356" s="59"/>
      <c r="ILF356" s="59"/>
      <c r="ILG356" s="59"/>
      <c r="ILH356" s="59"/>
      <c r="ILI356" s="59"/>
      <c r="ILJ356" s="59"/>
      <c r="ILK356" s="59"/>
      <c r="ILL356" s="59"/>
      <c r="ILM356" s="59"/>
      <c r="ILN356" s="59"/>
      <c r="ILO356" s="59"/>
      <c r="ILP356" s="59"/>
      <c r="ILQ356" s="59"/>
      <c r="ILR356" s="59"/>
      <c r="ILS356" s="59"/>
      <c r="ILT356" s="59"/>
      <c r="ILU356" s="59"/>
      <c r="ILV356" s="59"/>
      <c r="ILW356" s="59"/>
      <c r="ILX356" s="59"/>
      <c r="ILY356" s="59"/>
      <c r="ILZ356" s="59"/>
      <c r="IMA356" s="59"/>
      <c r="IMB356" s="59"/>
      <c r="IMC356" s="59"/>
      <c r="IMD356" s="59"/>
      <c r="IME356" s="59"/>
      <c r="IMF356" s="59"/>
      <c r="IMG356" s="59"/>
      <c r="IMH356" s="59"/>
      <c r="IMI356" s="59"/>
      <c r="IMJ356" s="59"/>
      <c r="IMK356" s="59"/>
      <c r="IML356" s="59"/>
      <c r="IMM356" s="59"/>
      <c r="IMN356" s="59"/>
      <c r="IMO356" s="59"/>
      <c r="IMP356" s="59"/>
      <c r="IMQ356" s="59"/>
      <c r="IMR356" s="59"/>
      <c r="IMS356" s="59"/>
      <c r="IMT356" s="59"/>
      <c r="IMU356" s="59"/>
      <c r="IMV356" s="59"/>
      <c r="IMW356" s="59"/>
      <c r="IMX356" s="59"/>
      <c r="IMY356" s="59"/>
      <c r="IMZ356" s="59"/>
      <c r="INA356" s="59"/>
      <c r="INB356" s="59"/>
      <c r="INC356" s="59"/>
      <c r="IND356" s="59"/>
      <c r="INE356" s="59"/>
      <c r="INF356" s="59"/>
      <c r="ING356" s="59"/>
      <c r="INH356" s="59"/>
      <c r="INI356" s="59"/>
      <c r="INJ356" s="59"/>
      <c r="INK356" s="59"/>
      <c r="INL356" s="59"/>
      <c r="INM356" s="59"/>
      <c r="INN356" s="59"/>
      <c r="INO356" s="59"/>
      <c r="INP356" s="59"/>
      <c r="INQ356" s="59"/>
      <c r="INR356" s="59"/>
      <c r="INS356" s="59"/>
      <c r="INT356" s="59"/>
      <c r="INU356" s="59"/>
      <c r="INV356" s="59"/>
      <c r="INW356" s="59"/>
      <c r="INX356" s="59"/>
      <c r="INY356" s="59"/>
      <c r="INZ356" s="59"/>
      <c r="IOA356" s="59"/>
      <c r="IOB356" s="59"/>
      <c r="IOC356" s="59"/>
      <c r="IOD356" s="59"/>
      <c r="IOE356" s="59"/>
      <c r="IOF356" s="59"/>
      <c r="IOG356" s="59"/>
      <c r="IOH356" s="59"/>
      <c r="IOI356" s="59"/>
      <c r="IOJ356" s="59"/>
      <c r="IOK356" s="59"/>
      <c r="IOL356" s="59"/>
      <c r="IOM356" s="59"/>
      <c r="ION356" s="59"/>
      <c r="IOO356" s="59"/>
      <c r="IOP356" s="59"/>
      <c r="IOQ356" s="59"/>
      <c r="IOR356" s="59"/>
      <c r="IOS356" s="59"/>
      <c r="IOT356" s="59"/>
      <c r="IOU356" s="59"/>
      <c r="IOV356" s="59"/>
      <c r="IOW356" s="59"/>
      <c r="IOX356" s="59"/>
      <c r="IOY356" s="59"/>
      <c r="IOZ356" s="59"/>
      <c r="IPA356" s="59"/>
      <c r="IPB356" s="59"/>
      <c r="IPC356" s="59"/>
      <c r="IPD356" s="59"/>
      <c r="IPE356" s="59"/>
      <c r="IPF356" s="59"/>
      <c r="IPG356" s="59"/>
      <c r="IPH356" s="59"/>
      <c r="IPI356" s="59"/>
      <c r="IPJ356" s="59"/>
      <c r="IPK356" s="59"/>
      <c r="IPL356" s="59"/>
      <c r="IPM356" s="59"/>
      <c r="IPN356" s="59"/>
      <c r="IPO356" s="59"/>
      <c r="IPP356" s="59"/>
      <c r="IPQ356" s="59"/>
      <c r="IPR356" s="59"/>
      <c r="IPS356" s="59"/>
      <c r="IPT356" s="59"/>
      <c r="IPU356" s="59"/>
      <c r="IPV356" s="59"/>
      <c r="IPW356" s="59"/>
      <c r="IPX356" s="59"/>
      <c r="IPY356" s="59"/>
      <c r="IPZ356" s="59"/>
      <c r="IQA356" s="59"/>
      <c r="IQB356" s="59"/>
      <c r="IQC356" s="59"/>
      <c r="IQD356" s="59"/>
      <c r="IQE356" s="59"/>
      <c r="IQF356" s="59"/>
      <c r="IQG356" s="59"/>
      <c r="IQH356" s="59"/>
      <c r="IQI356" s="59"/>
      <c r="IQJ356" s="59"/>
      <c r="IQK356" s="59"/>
      <c r="IQL356" s="59"/>
      <c r="IQM356" s="59"/>
      <c r="IQN356" s="59"/>
      <c r="IQO356" s="59"/>
      <c r="IQP356" s="59"/>
      <c r="IQQ356" s="59"/>
      <c r="IQR356" s="59"/>
      <c r="IQS356" s="59"/>
      <c r="IQT356" s="59"/>
      <c r="IQU356" s="59"/>
      <c r="IQV356" s="59"/>
      <c r="IQW356" s="59"/>
      <c r="IQX356" s="59"/>
      <c r="IQY356" s="59"/>
      <c r="IQZ356" s="59"/>
      <c r="IRA356" s="59"/>
      <c r="IRB356" s="59"/>
      <c r="IRC356" s="59"/>
      <c r="IRD356" s="59"/>
      <c r="IRE356" s="59"/>
      <c r="IRF356" s="59"/>
      <c r="IRG356" s="59"/>
      <c r="IRH356" s="59"/>
      <c r="IRI356" s="59"/>
      <c r="IRJ356" s="59"/>
      <c r="IRK356" s="59"/>
      <c r="IRL356" s="59"/>
      <c r="IRM356" s="59"/>
      <c r="IRN356" s="59"/>
      <c r="IRO356" s="59"/>
      <c r="IRP356" s="59"/>
      <c r="IRQ356" s="59"/>
      <c r="IRR356" s="59"/>
      <c r="IRS356" s="59"/>
      <c r="IRT356" s="59"/>
      <c r="IRU356" s="59"/>
      <c r="IRV356" s="59"/>
      <c r="IRW356" s="59"/>
      <c r="IRX356" s="59"/>
      <c r="IRY356" s="59"/>
      <c r="IRZ356" s="59"/>
      <c r="ISA356" s="59"/>
      <c r="ISB356" s="59"/>
      <c r="ISC356" s="59"/>
      <c r="ISD356" s="59"/>
      <c r="ISE356" s="59"/>
      <c r="ISF356" s="59"/>
      <c r="ISG356" s="59"/>
      <c r="ISH356" s="59"/>
      <c r="ISI356" s="59"/>
      <c r="ISJ356" s="59"/>
      <c r="ISK356" s="59"/>
      <c r="ISL356" s="59"/>
      <c r="ISM356" s="59"/>
      <c r="ISN356" s="59"/>
      <c r="ISO356" s="59"/>
      <c r="ISP356" s="59"/>
      <c r="ISQ356" s="59"/>
      <c r="ISR356" s="59"/>
      <c r="ISS356" s="59"/>
      <c r="IST356" s="59"/>
      <c r="ISU356" s="59"/>
      <c r="ISV356" s="59"/>
      <c r="ISW356" s="59"/>
      <c r="ISX356" s="59"/>
      <c r="ISY356" s="59"/>
      <c r="ISZ356" s="59"/>
      <c r="ITA356" s="59"/>
      <c r="ITB356" s="59"/>
      <c r="ITC356" s="59"/>
      <c r="ITD356" s="59"/>
      <c r="ITE356" s="59"/>
      <c r="ITF356" s="59"/>
      <c r="ITG356" s="59"/>
      <c r="ITH356" s="59"/>
      <c r="ITI356" s="59"/>
      <c r="ITJ356" s="59"/>
      <c r="ITK356" s="59"/>
      <c r="ITL356" s="59"/>
      <c r="ITM356" s="59"/>
      <c r="ITN356" s="59"/>
      <c r="ITO356" s="59"/>
      <c r="ITP356" s="59"/>
      <c r="ITQ356" s="59"/>
      <c r="ITR356" s="59"/>
      <c r="ITS356" s="59"/>
      <c r="ITT356" s="59"/>
      <c r="ITU356" s="59"/>
      <c r="ITV356" s="59"/>
      <c r="ITW356" s="59"/>
      <c r="ITX356" s="59"/>
      <c r="ITY356" s="59"/>
      <c r="ITZ356" s="59"/>
      <c r="IUA356" s="59"/>
      <c r="IUB356" s="59"/>
      <c r="IUC356" s="59"/>
      <c r="IUD356" s="59"/>
      <c r="IUE356" s="59"/>
      <c r="IUF356" s="59"/>
      <c r="IUG356" s="59"/>
      <c r="IUH356" s="59"/>
      <c r="IUI356" s="59"/>
      <c r="IUJ356" s="59"/>
      <c r="IUK356" s="59"/>
      <c r="IUL356" s="59"/>
      <c r="IUM356" s="59"/>
      <c r="IUN356" s="59"/>
      <c r="IUO356" s="59"/>
      <c r="IUP356" s="59"/>
      <c r="IUQ356" s="59"/>
      <c r="IUR356" s="59"/>
      <c r="IUS356" s="59"/>
      <c r="IUT356" s="59"/>
      <c r="IUU356" s="59"/>
      <c r="IUV356" s="59"/>
      <c r="IUW356" s="59"/>
      <c r="IUX356" s="59"/>
      <c r="IUY356" s="59"/>
      <c r="IUZ356" s="59"/>
      <c r="IVA356" s="59"/>
      <c r="IVB356" s="59"/>
      <c r="IVC356" s="59"/>
      <c r="IVD356" s="59"/>
      <c r="IVE356" s="59"/>
      <c r="IVF356" s="59"/>
      <c r="IVG356" s="59"/>
      <c r="IVH356" s="59"/>
      <c r="IVI356" s="59"/>
      <c r="IVJ356" s="59"/>
      <c r="IVK356" s="59"/>
      <c r="IVL356" s="59"/>
      <c r="IVM356" s="59"/>
      <c r="IVN356" s="59"/>
      <c r="IVO356" s="59"/>
      <c r="IVP356" s="59"/>
      <c r="IVQ356" s="59"/>
      <c r="IVR356" s="59"/>
      <c r="IVS356" s="59"/>
      <c r="IVT356" s="59"/>
      <c r="IVU356" s="59"/>
      <c r="IVV356" s="59"/>
      <c r="IVW356" s="59"/>
      <c r="IVX356" s="59"/>
      <c r="IVY356" s="59"/>
      <c r="IVZ356" s="59"/>
      <c r="IWA356" s="59"/>
      <c r="IWB356" s="59"/>
      <c r="IWC356" s="59"/>
      <c r="IWD356" s="59"/>
      <c r="IWE356" s="59"/>
      <c r="IWF356" s="59"/>
      <c r="IWG356" s="59"/>
      <c r="IWH356" s="59"/>
      <c r="IWI356" s="59"/>
      <c r="IWJ356" s="59"/>
      <c r="IWK356" s="59"/>
      <c r="IWL356" s="59"/>
      <c r="IWM356" s="59"/>
      <c r="IWN356" s="59"/>
      <c r="IWO356" s="59"/>
      <c r="IWP356" s="59"/>
      <c r="IWQ356" s="59"/>
      <c r="IWR356" s="59"/>
      <c r="IWS356" s="59"/>
      <c r="IWT356" s="59"/>
      <c r="IWU356" s="59"/>
      <c r="IWV356" s="59"/>
      <c r="IWW356" s="59"/>
      <c r="IWX356" s="59"/>
      <c r="IWY356" s="59"/>
      <c r="IWZ356" s="59"/>
      <c r="IXA356" s="59"/>
      <c r="IXB356" s="59"/>
      <c r="IXC356" s="59"/>
      <c r="IXD356" s="59"/>
      <c r="IXE356" s="59"/>
      <c r="IXF356" s="59"/>
      <c r="IXG356" s="59"/>
      <c r="IXH356" s="59"/>
      <c r="IXI356" s="59"/>
      <c r="IXJ356" s="59"/>
      <c r="IXK356" s="59"/>
      <c r="IXL356" s="59"/>
      <c r="IXM356" s="59"/>
      <c r="IXN356" s="59"/>
      <c r="IXO356" s="59"/>
      <c r="IXP356" s="59"/>
      <c r="IXQ356" s="59"/>
      <c r="IXR356" s="59"/>
      <c r="IXS356" s="59"/>
      <c r="IXT356" s="59"/>
      <c r="IXU356" s="59"/>
      <c r="IXV356" s="59"/>
      <c r="IXW356" s="59"/>
      <c r="IXX356" s="59"/>
      <c r="IXY356" s="59"/>
      <c r="IXZ356" s="59"/>
      <c r="IYA356" s="59"/>
      <c r="IYB356" s="59"/>
      <c r="IYC356" s="59"/>
      <c r="IYD356" s="59"/>
      <c r="IYE356" s="59"/>
      <c r="IYF356" s="59"/>
      <c r="IYG356" s="59"/>
      <c r="IYH356" s="59"/>
      <c r="IYI356" s="59"/>
      <c r="IYJ356" s="59"/>
      <c r="IYK356" s="59"/>
      <c r="IYL356" s="59"/>
      <c r="IYM356" s="59"/>
      <c r="IYN356" s="59"/>
      <c r="IYO356" s="59"/>
      <c r="IYP356" s="59"/>
      <c r="IYQ356" s="59"/>
      <c r="IYR356" s="59"/>
      <c r="IYS356" s="59"/>
      <c r="IYT356" s="59"/>
      <c r="IYU356" s="59"/>
      <c r="IYV356" s="59"/>
      <c r="IYW356" s="59"/>
      <c r="IYX356" s="59"/>
      <c r="IYY356" s="59"/>
      <c r="IYZ356" s="59"/>
      <c r="IZA356" s="59"/>
      <c r="IZB356" s="59"/>
      <c r="IZC356" s="59"/>
      <c r="IZD356" s="59"/>
      <c r="IZE356" s="59"/>
      <c r="IZF356" s="59"/>
      <c r="IZG356" s="59"/>
      <c r="IZH356" s="59"/>
      <c r="IZI356" s="59"/>
      <c r="IZJ356" s="59"/>
      <c r="IZK356" s="59"/>
      <c r="IZL356" s="59"/>
      <c r="IZM356" s="59"/>
      <c r="IZN356" s="59"/>
      <c r="IZO356" s="59"/>
      <c r="IZP356" s="59"/>
      <c r="IZQ356" s="59"/>
      <c r="IZR356" s="59"/>
      <c r="IZS356" s="59"/>
      <c r="IZT356" s="59"/>
      <c r="IZU356" s="59"/>
      <c r="IZV356" s="59"/>
      <c r="IZW356" s="59"/>
      <c r="IZX356" s="59"/>
      <c r="IZY356" s="59"/>
      <c r="IZZ356" s="59"/>
      <c r="JAA356" s="59"/>
      <c r="JAB356" s="59"/>
      <c r="JAC356" s="59"/>
      <c r="JAD356" s="59"/>
      <c r="JAE356" s="59"/>
      <c r="JAF356" s="59"/>
      <c r="JAG356" s="59"/>
      <c r="JAH356" s="59"/>
      <c r="JAI356" s="59"/>
      <c r="JAJ356" s="59"/>
      <c r="JAK356" s="59"/>
      <c r="JAL356" s="59"/>
      <c r="JAM356" s="59"/>
      <c r="JAN356" s="59"/>
      <c r="JAO356" s="59"/>
      <c r="JAP356" s="59"/>
      <c r="JAQ356" s="59"/>
      <c r="JAR356" s="59"/>
      <c r="JAS356" s="59"/>
      <c r="JAT356" s="59"/>
      <c r="JAU356" s="59"/>
      <c r="JAV356" s="59"/>
      <c r="JAW356" s="59"/>
      <c r="JAX356" s="59"/>
      <c r="JAY356" s="59"/>
      <c r="JAZ356" s="59"/>
      <c r="JBA356" s="59"/>
      <c r="JBB356" s="59"/>
      <c r="JBC356" s="59"/>
      <c r="JBD356" s="59"/>
      <c r="JBE356" s="59"/>
      <c r="JBF356" s="59"/>
      <c r="JBG356" s="59"/>
      <c r="JBH356" s="59"/>
      <c r="JBI356" s="59"/>
      <c r="JBJ356" s="59"/>
      <c r="JBK356" s="59"/>
      <c r="JBL356" s="59"/>
      <c r="JBM356" s="59"/>
      <c r="JBN356" s="59"/>
      <c r="JBO356" s="59"/>
      <c r="JBP356" s="59"/>
      <c r="JBQ356" s="59"/>
      <c r="JBR356" s="59"/>
      <c r="JBS356" s="59"/>
      <c r="JBT356" s="59"/>
      <c r="JBU356" s="59"/>
      <c r="JBV356" s="59"/>
      <c r="JBW356" s="59"/>
      <c r="JBX356" s="59"/>
      <c r="JBY356" s="59"/>
      <c r="JBZ356" s="59"/>
      <c r="JCA356" s="59"/>
      <c r="JCB356" s="59"/>
      <c r="JCC356" s="59"/>
      <c r="JCD356" s="59"/>
      <c r="JCE356" s="59"/>
      <c r="JCF356" s="59"/>
      <c r="JCG356" s="59"/>
      <c r="JCH356" s="59"/>
      <c r="JCI356" s="59"/>
      <c r="JCJ356" s="59"/>
      <c r="JCK356" s="59"/>
      <c r="JCL356" s="59"/>
      <c r="JCM356" s="59"/>
      <c r="JCN356" s="59"/>
      <c r="JCO356" s="59"/>
      <c r="JCP356" s="59"/>
      <c r="JCQ356" s="59"/>
      <c r="JCR356" s="59"/>
      <c r="JCS356" s="59"/>
      <c r="JCT356" s="59"/>
      <c r="JCU356" s="59"/>
      <c r="JCV356" s="59"/>
      <c r="JCW356" s="59"/>
      <c r="JCX356" s="59"/>
      <c r="JCY356" s="59"/>
      <c r="JCZ356" s="59"/>
      <c r="JDA356" s="59"/>
      <c r="JDB356" s="59"/>
      <c r="JDC356" s="59"/>
      <c r="JDD356" s="59"/>
      <c r="JDE356" s="59"/>
      <c r="JDF356" s="59"/>
      <c r="JDG356" s="59"/>
      <c r="JDH356" s="59"/>
      <c r="JDI356" s="59"/>
      <c r="JDJ356" s="59"/>
      <c r="JDK356" s="59"/>
      <c r="JDL356" s="59"/>
      <c r="JDM356" s="59"/>
      <c r="JDN356" s="59"/>
      <c r="JDO356" s="59"/>
      <c r="JDP356" s="59"/>
      <c r="JDQ356" s="59"/>
      <c r="JDR356" s="59"/>
      <c r="JDS356" s="59"/>
      <c r="JDT356" s="59"/>
      <c r="JDU356" s="59"/>
      <c r="JDV356" s="59"/>
      <c r="JDW356" s="59"/>
      <c r="JDX356" s="59"/>
      <c r="JDY356" s="59"/>
      <c r="JDZ356" s="59"/>
      <c r="JEA356" s="59"/>
      <c r="JEB356" s="59"/>
      <c r="JEC356" s="59"/>
      <c r="JED356" s="59"/>
      <c r="JEE356" s="59"/>
      <c r="JEF356" s="59"/>
      <c r="JEG356" s="59"/>
      <c r="JEH356" s="59"/>
      <c r="JEI356" s="59"/>
      <c r="JEJ356" s="59"/>
      <c r="JEK356" s="59"/>
      <c r="JEL356" s="59"/>
      <c r="JEM356" s="59"/>
      <c r="JEN356" s="59"/>
      <c r="JEO356" s="59"/>
      <c r="JEP356" s="59"/>
      <c r="JEQ356" s="59"/>
      <c r="JER356" s="59"/>
      <c r="JES356" s="59"/>
      <c r="JET356" s="59"/>
      <c r="JEU356" s="59"/>
      <c r="JEV356" s="59"/>
      <c r="JEW356" s="59"/>
      <c r="JEX356" s="59"/>
      <c r="JEY356" s="59"/>
      <c r="JEZ356" s="59"/>
      <c r="JFA356" s="59"/>
      <c r="JFB356" s="59"/>
      <c r="JFC356" s="59"/>
      <c r="JFD356" s="59"/>
      <c r="JFE356" s="59"/>
      <c r="JFF356" s="59"/>
      <c r="JFG356" s="59"/>
      <c r="JFH356" s="59"/>
      <c r="JFI356" s="59"/>
      <c r="JFJ356" s="59"/>
      <c r="JFK356" s="59"/>
      <c r="JFL356" s="59"/>
      <c r="JFM356" s="59"/>
      <c r="JFN356" s="59"/>
      <c r="JFO356" s="59"/>
      <c r="JFP356" s="59"/>
      <c r="JFQ356" s="59"/>
      <c r="JFR356" s="59"/>
      <c r="JFS356" s="59"/>
      <c r="JFT356" s="59"/>
      <c r="JFU356" s="59"/>
      <c r="JFV356" s="59"/>
      <c r="JFW356" s="59"/>
      <c r="JFX356" s="59"/>
      <c r="JFY356" s="59"/>
      <c r="JFZ356" s="59"/>
      <c r="JGA356" s="59"/>
      <c r="JGB356" s="59"/>
      <c r="JGC356" s="59"/>
      <c r="JGD356" s="59"/>
      <c r="JGE356" s="59"/>
      <c r="JGF356" s="59"/>
      <c r="JGG356" s="59"/>
      <c r="JGH356" s="59"/>
      <c r="JGI356" s="59"/>
      <c r="JGJ356" s="59"/>
      <c r="JGK356" s="59"/>
      <c r="JGL356" s="59"/>
      <c r="JGM356" s="59"/>
      <c r="JGN356" s="59"/>
      <c r="JGO356" s="59"/>
      <c r="JGP356" s="59"/>
      <c r="JGQ356" s="59"/>
      <c r="JGR356" s="59"/>
      <c r="JGS356" s="59"/>
      <c r="JGT356" s="59"/>
      <c r="JGU356" s="59"/>
      <c r="JGV356" s="59"/>
      <c r="JGW356" s="59"/>
      <c r="JGX356" s="59"/>
      <c r="JGY356" s="59"/>
      <c r="JGZ356" s="59"/>
      <c r="JHA356" s="59"/>
      <c r="JHB356" s="59"/>
      <c r="JHC356" s="59"/>
      <c r="JHD356" s="59"/>
      <c r="JHE356" s="59"/>
      <c r="JHF356" s="59"/>
      <c r="JHG356" s="59"/>
      <c r="JHH356" s="59"/>
      <c r="JHI356" s="59"/>
      <c r="JHJ356" s="59"/>
      <c r="JHK356" s="59"/>
      <c r="JHL356" s="59"/>
      <c r="JHM356" s="59"/>
      <c r="JHN356" s="59"/>
      <c r="JHO356" s="59"/>
      <c r="JHP356" s="59"/>
      <c r="JHQ356" s="59"/>
      <c r="JHR356" s="59"/>
      <c r="JHS356" s="59"/>
      <c r="JHT356" s="59"/>
      <c r="JHU356" s="59"/>
      <c r="JHV356" s="59"/>
      <c r="JHW356" s="59"/>
      <c r="JHX356" s="59"/>
      <c r="JHY356" s="59"/>
      <c r="JHZ356" s="59"/>
      <c r="JIA356" s="59"/>
      <c r="JIB356" s="59"/>
      <c r="JIC356" s="59"/>
      <c r="JID356" s="59"/>
      <c r="JIE356" s="59"/>
      <c r="JIF356" s="59"/>
      <c r="JIG356" s="59"/>
      <c r="JIH356" s="59"/>
      <c r="JII356" s="59"/>
      <c r="JIJ356" s="59"/>
      <c r="JIK356" s="59"/>
      <c r="JIL356" s="59"/>
      <c r="JIM356" s="59"/>
      <c r="JIN356" s="59"/>
      <c r="JIO356" s="59"/>
      <c r="JIP356" s="59"/>
      <c r="JIQ356" s="59"/>
      <c r="JIR356" s="59"/>
      <c r="JIS356" s="59"/>
      <c r="JIT356" s="59"/>
      <c r="JIU356" s="59"/>
      <c r="JIV356" s="59"/>
      <c r="JIW356" s="59"/>
      <c r="JIX356" s="59"/>
      <c r="JIY356" s="59"/>
      <c r="JIZ356" s="59"/>
      <c r="JJA356" s="59"/>
      <c r="JJB356" s="59"/>
      <c r="JJC356" s="59"/>
      <c r="JJD356" s="59"/>
      <c r="JJE356" s="59"/>
      <c r="JJF356" s="59"/>
      <c r="JJG356" s="59"/>
      <c r="JJH356" s="59"/>
      <c r="JJI356" s="59"/>
      <c r="JJJ356" s="59"/>
      <c r="JJK356" s="59"/>
      <c r="JJL356" s="59"/>
      <c r="JJM356" s="59"/>
      <c r="JJN356" s="59"/>
      <c r="JJO356" s="59"/>
      <c r="JJP356" s="59"/>
      <c r="JJQ356" s="59"/>
      <c r="JJR356" s="59"/>
      <c r="JJS356" s="59"/>
      <c r="JJT356" s="59"/>
      <c r="JJU356" s="59"/>
      <c r="JJV356" s="59"/>
      <c r="JJW356" s="59"/>
      <c r="JJX356" s="59"/>
      <c r="JJY356" s="59"/>
      <c r="JJZ356" s="59"/>
      <c r="JKA356" s="59"/>
      <c r="JKB356" s="59"/>
      <c r="JKC356" s="59"/>
      <c r="JKD356" s="59"/>
      <c r="JKE356" s="59"/>
      <c r="JKF356" s="59"/>
      <c r="JKG356" s="59"/>
      <c r="JKH356" s="59"/>
      <c r="JKI356" s="59"/>
      <c r="JKJ356" s="59"/>
      <c r="JKK356" s="59"/>
      <c r="JKL356" s="59"/>
      <c r="JKM356" s="59"/>
      <c r="JKN356" s="59"/>
      <c r="JKO356" s="59"/>
      <c r="JKP356" s="59"/>
      <c r="JKQ356" s="59"/>
      <c r="JKR356" s="59"/>
      <c r="JKS356" s="59"/>
      <c r="JKT356" s="59"/>
      <c r="JKU356" s="59"/>
      <c r="JKV356" s="59"/>
      <c r="JKW356" s="59"/>
      <c r="JKX356" s="59"/>
      <c r="JKY356" s="59"/>
      <c r="JKZ356" s="59"/>
      <c r="JLA356" s="59"/>
      <c r="JLB356" s="59"/>
      <c r="JLC356" s="59"/>
      <c r="JLD356" s="59"/>
      <c r="JLE356" s="59"/>
      <c r="JLF356" s="59"/>
      <c r="JLG356" s="59"/>
      <c r="JLH356" s="59"/>
      <c r="JLI356" s="59"/>
      <c r="JLJ356" s="59"/>
      <c r="JLK356" s="59"/>
      <c r="JLL356" s="59"/>
      <c r="JLM356" s="59"/>
      <c r="JLN356" s="59"/>
      <c r="JLO356" s="59"/>
      <c r="JLP356" s="59"/>
      <c r="JLQ356" s="59"/>
      <c r="JLR356" s="59"/>
      <c r="JLS356" s="59"/>
      <c r="JLT356" s="59"/>
      <c r="JLU356" s="59"/>
      <c r="JLV356" s="59"/>
      <c r="JLW356" s="59"/>
      <c r="JLX356" s="59"/>
      <c r="JLY356" s="59"/>
      <c r="JLZ356" s="59"/>
      <c r="JMA356" s="59"/>
      <c r="JMB356" s="59"/>
      <c r="JMC356" s="59"/>
      <c r="JMD356" s="59"/>
      <c r="JME356" s="59"/>
      <c r="JMF356" s="59"/>
      <c r="JMG356" s="59"/>
      <c r="JMH356" s="59"/>
      <c r="JMI356" s="59"/>
      <c r="JMJ356" s="59"/>
      <c r="JMK356" s="59"/>
      <c r="JML356" s="59"/>
      <c r="JMM356" s="59"/>
      <c r="JMN356" s="59"/>
      <c r="JMO356" s="59"/>
      <c r="JMP356" s="59"/>
      <c r="JMQ356" s="59"/>
      <c r="JMR356" s="59"/>
      <c r="JMS356" s="59"/>
      <c r="JMT356" s="59"/>
      <c r="JMU356" s="59"/>
      <c r="JMV356" s="59"/>
      <c r="JMW356" s="59"/>
      <c r="JMX356" s="59"/>
      <c r="JMY356" s="59"/>
      <c r="JMZ356" s="59"/>
      <c r="JNA356" s="59"/>
      <c r="JNB356" s="59"/>
      <c r="JNC356" s="59"/>
      <c r="JND356" s="59"/>
      <c r="JNE356" s="59"/>
      <c r="JNF356" s="59"/>
      <c r="JNG356" s="59"/>
      <c r="JNH356" s="59"/>
      <c r="JNI356" s="59"/>
      <c r="JNJ356" s="59"/>
      <c r="JNK356" s="59"/>
      <c r="JNL356" s="59"/>
      <c r="JNM356" s="59"/>
      <c r="JNN356" s="59"/>
      <c r="JNO356" s="59"/>
      <c r="JNP356" s="59"/>
      <c r="JNQ356" s="59"/>
      <c r="JNR356" s="59"/>
      <c r="JNS356" s="59"/>
      <c r="JNT356" s="59"/>
      <c r="JNU356" s="59"/>
      <c r="JNV356" s="59"/>
      <c r="JNW356" s="59"/>
      <c r="JNX356" s="59"/>
      <c r="JNY356" s="59"/>
      <c r="JNZ356" s="59"/>
      <c r="JOA356" s="59"/>
      <c r="JOB356" s="59"/>
      <c r="JOC356" s="59"/>
      <c r="JOD356" s="59"/>
      <c r="JOE356" s="59"/>
      <c r="JOF356" s="59"/>
      <c r="JOG356" s="59"/>
      <c r="JOH356" s="59"/>
      <c r="JOI356" s="59"/>
      <c r="JOJ356" s="59"/>
      <c r="JOK356" s="59"/>
      <c r="JOL356" s="59"/>
      <c r="JOM356" s="59"/>
      <c r="JON356" s="59"/>
      <c r="JOO356" s="59"/>
      <c r="JOP356" s="59"/>
      <c r="JOQ356" s="59"/>
      <c r="JOR356" s="59"/>
      <c r="JOS356" s="59"/>
      <c r="JOT356" s="59"/>
      <c r="JOU356" s="59"/>
      <c r="JOV356" s="59"/>
      <c r="JOW356" s="59"/>
      <c r="JOX356" s="59"/>
      <c r="JOY356" s="59"/>
      <c r="JOZ356" s="59"/>
      <c r="JPA356" s="59"/>
      <c r="JPB356" s="59"/>
      <c r="JPC356" s="59"/>
      <c r="JPD356" s="59"/>
      <c r="JPE356" s="59"/>
      <c r="JPF356" s="59"/>
      <c r="JPG356" s="59"/>
      <c r="JPH356" s="59"/>
      <c r="JPI356" s="59"/>
      <c r="JPJ356" s="59"/>
      <c r="JPK356" s="59"/>
      <c r="JPL356" s="59"/>
      <c r="JPM356" s="59"/>
      <c r="JPN356" s="59"/>
      <c r="JPO356" s="59"/>
      <c r="JPP356" s="59"/>
      <c r="JPQ356" s="59"/>
      <c r="JPR356" s="59"/>
      <c r="JPS356" s="59"/>
      <c r="JPT356" s="59"/>
      <c r="JPU356" s="59"/>
      <c r="JPV356" s="59"/>
      <c r="JPW356" s="59"/>
      <c r="JPX356" s="59"/>
      <c r="JPY356" s="59"/>
      <c r="JPZ356" s="59"/>
      <c r="JQA356" s="59"/>
      <c r="JQB356" s="59"/>
      <c r="JQC356" s="59"/>
      <c r="JQD356" s="59"/>
      <c r="JQE356" s="59"/>
      <c r="JQF356" s="59"/>
      <c r="JQG356" s="59"/>
      <c r="JQH356" s="59"/>
      <c r="JQI356" s="59"/>
      <c r="JQJ356" s="59"/>
      <c r="JQK356" s="59"/>
      <c r="JQL356" s="59"/>
      <c r="JQM356" s="59"/>
      <c r="JQN356" s="59"/>
      <c r="JQO356" s="59"/>
      <c r="JQP356" s="59"/>
      <c r="JQQ356" s="59"/>
      <c r="JQR356" s="59"/>
      <c r="JQS356" s="59"/>
      <c r="JQT356" s="59"/>
      <c r="JQU356" s="59"/>
      <c r="JQV356" s="59"/>
      <c r="JQW356" s="59"/>
      <c r="JQX356" s="59"/>
      <c r="JQY356" s="59"/>
      <c r="JQZ356" s="59"/>
      <c r="JRA356" s="59"/>
      <c r="JRB356" s="59"/>
      <c r="JRC356" s="59"/>
      <c r="JRD356" s="59"/>
      <c r="JRE356" s="59"/>
      <c r="JRF356" s="59"/>
      <c r="JRG356" s="59"/>
      <c r="JRH356" s="59"/>
      <c r="JRI356" s="59"/>
      <c r="JRJ356" s="59"/>
      <c r="JRK356" s="59"/>
      <c r="JRL356" s="59"/>
      <c r="JRM356" s="59"/>
      <c r="JRN356" s="59"/>
      <c r="JRO356" s="59"/>
      <c r="JRP356" s="59"/>
      <c r="JRQ356" s="59"/>
      <c r="JRR356" s="59"/>
      <c r="JRS356" s="59"/>
      <c r="JRT356" s="59"/>
      <c r="JRU356" s="59"/>
      <c r="JRV356" s="59"/>
      <c r="JRW356" s="59"/>
      <c r="JRX356" s="59"/>
      <c r="JRY356" s="59"/>
      <c r="JRZ356" s="59"/>
      <c r="JSA356" s="59"/>
      <c r="JSB356" s="59"/>
      <c r="JSC356" s="59"/>
      <c r="JSD356" s="59"/>
      <c r="JSE356" s="59"/>
      <c r="JSF356" s="59"/>
      <c r="JSG356" s="59"/>
      <c r="JSH356" s="59"/>
      <c r="JSI356" s="59"/>
      <c r="JSJ356" s="59"/>
      <c r="JSK356" s="59"/>
      <c r="JSL356" s="59"/>
      <c r="JSM356" s="59"/>
      <c r="JSN356" s="59"/>
      <c r="JSO356" s="59"/>
      <c r="JSP356" s="59"/>
      <c r="JSQ356" s="59"/>
      <c r="JSR356" s="59"/>
      <c r="JSS356" s="59"/>
      <c r="JST356" s="59"/>
      <c r="JSU356" s="59"/>
      <c r="JSV356" s="59"/>
      <c r="JSW356" s="59"/>
      <c r="JSX356" s="59"/>
      <c r="JSY356" s="59"/>
      <c r="JSZ356" s="59"/>
      <c r="JTA356" s="59"/>
      <c r="JTB356" s="59"/>
      <c r="JTC356" s="59"/>
      <c r="JTD356" s="59"/>
      <c r="JTE356" s="59"/>
      <c r="JTF356" s="59"/>
      <c r="JTG356" s="59"/>
      <c r="JTH356" s="59"/>
      <c r="JTI356" s="59"/>
      <c r="JTJ356" s="59"/>
      <c r="JTK356" s="59"/>
      <c r="JTL356" s="59"/>
      <c r="JTM356" s="59"/>
      <c r="JTN356" s="59"/>
      <c r="JTO356" s="59"/>
      <c r="JTP356" s="59"/>
      <c r="JTQ356" s="59"/>
      <c r="JTR356" s="59"/>
      <c r="JTS356" s="59"/>
      <c r="JTT356" s="59"/>
      <c r="JTU356" s="59"/>
      <c r="JTV356" s="59"/>
      <c r="JTW356" s="59"/>
      <c r="JTX356" s="59"/>
      <c r="JTY356" s="59"/>
      <c r="JTZ356" s="59"/>
      <c r="JUA356" s="59"/>
      <c r="JUB356" s="59"/>
      <c r="JUC356" s="59"/>
      <c r="JUD356" s="59"/>
      <c r="JUE356" s="59"/>
      <c r="JUF356" s="59"/>
      <c r="JUG356" s="59"/>
      <c r="JUH356" s="59"/>
      <c r="JUI356" s="59"/>
      <c r="JUJ356" s="59"/>
      <c r="JUK356" s="59"/>
      <c r="JUL356" s="59"/>
      <c r="JUM356" s="59"/>
      <c r="JUN356" s="59"/>
      <c r="JUO356" s="59"/>
      <c r="JUP356" s="59"/>
      <c r="JUQ356" s="59"/>
      <c r="JUR356" s="59"/>
      <c r="JUS356" s="59"/>
      <c r="JUT356" s="59"/>
      <c r="JUU356" s="59"/>
      <c r="JUV356" s="59"/>
      <c r="JUW356" s="59"/>
      <c r="JUX356" s="59"/>
      <c r="JUY356" s="59"/>
      <c r="JUZ356" s="59"/>
      <c r="JVA356" s="59"/>
      <c r="JVB356" s="59"/>
      <c r="JVC356" s="59"/>
      <c r="JVD356" s="59"/>
      <c r="JVE356" s="59"/>
      <c r="JVF356" s="59"/>
      <c r="JVG356" s="59"/>
      <c r="JVH356" s="59"/>
      <c r="JVI356" s="59"/>
      <c r="JVJ356" s="59"/>
      <c r="JVK356" s="59"/>
      <c r="JVL356" s="59"/>
      <c r="JVM356" s="59"/>
      <c r="JVN356" s="59"/>
      <c r="JVO356" s="59"/>
      <c r="JVP356" s="59"/>
      <c r="JVQ356" s="59"/>
      <c r="JVR356" s="59"/>
      <c r="JVS356" s="59"/>
      <c r="JVT356" s="59"/>
      <c r="JVU356" s="59"/>
      <c r="JVV356" s="59"/>
      <c r="JVW356" s="59"/>
      <c r="JVX356" s="59"/>
      <c r="JVY356" s="59"/>
      <c r="JVZ356" s="59"/>
      <c r="JWA356" s="59"/>
      <c r="JWB356" s="59"/>
      <c r="JWC356" s="59"/>
      <c r="JWD356" s="59"/>
      <c r="JWE356" s="59"/>
      <c r="JWF356" s="59"/>
      <c r="JWG356" s="59"/>
      <c r="JWH356" s="59"/>
      <c r="JWI356" s="59"/>
      <c r="JWJ356" s="59"/>
      <c r="JWK356" s="59"/>
      <c r="JWL356" s="59"/>
      <c r="JWM356" s="59"/>
      <c r="JWN356" s="59"/>
      <c r="JWO356" s="59"/>
      <c r="JWP356" s="59"/>
      <c r="JWQ356" s="59"/>
      <c r="JWR356" s="59"/>
      <c r="JWS356" s="59"/>
      <c r="JWT356" s="59"/>
      <c r="JWU356" s="59"/>
      <c r="JWV356" s="59"/>
      <c r="JWW356" s="59"/>
      <c r="JWX356" s="59"/>
      <c r="JWY356" s="59"/>
      <c r="JWZ356" s="59"/>
      <c r="JXA356" s="59"/>
      <c r="JXB356" s="59"/>
      <c r="JXC356" s="59"/>
      <c r="JXD356" s="59"/>
      <c r="JXE356" s="59"/>
      <c r="JXF356" s="59"/>
      <c r="JXG356" s="59"/>
      <c r="JXH356" s="59"/>
      <c r="JXI356" s="59"/>
      <c r="JXJ356" s="59"/>
      <c r="JXK356" s="59"/>
      <c r="JXL356" s="59"/>
      <c r="JXM356" s="59"/>
      <c r="JXN356" s="59"/>
      <c r="JXO356" s="59"/>
      <c r="JXP356" s="59"/>
      <c r="JXQ356" s="59"/>
      <c r="JXR356" s="59"/>
      <c r="JXS356" s="59"/>
      <c r="JXT356" s="59"/>
      <c r="JXU356" s="59"/>
      <c r="JXV356" s="59"/>
      <c r="JXW356" s="59"/>
      <c r="JXX356" s="59"/>
      <c r="JXY356" s="59"/>
      <c r="JXZ356" s="59"/>
      <c r="JYA356" s="59"/>
      <c r="JYB356" s="59"/>
      <c r="JYC356" s="59"/>
      <c r="JYD356" s="59"/>
      <c r="JYE356" s="59"/>
      <c r="JYF356" s="59"/>
      <c r="JYG356" s="59"/>
      <c r="JYH356" s="59"/>
      <c r="JYI356" s="59"/>
      <c r="JYJ356" s="59"/>
      <c r="JYK356" s="59"/>
      <c r="JYL356" s="59"/>
      <c r="JYM356" s="59"/>
      <c r="JYN356" s="59"/>
      <c r="JYO356" s="59"/>
      <c r="JYP356" s="59"/>
      <c r="JYQ356" s="59"/>
      <c r="JYR356" s="59"/>
      <c r="JYS356" s="59"/>
      <c r="JYT356" s="59"/>
      <c r="JYU356" s="59"/>
      <c r="JYV356" s="59"/>
      <c r="JYW356" s="59"/>
      <c r="JYX356" s="59"/>
      <c r="JYY356" s="59"/>
      <c r="JYZ356" s="59"/>
      <c r="JZA356" s="59"/>
      <c r="JZB356" s="59"/>
      <c r="JZC356" s="59"/>
      <c r="JZD356" s="59"/>
      <c r="JZE356" s="59"/>
      <c r="JZF356" s="59"/>
      <c r="JZG356" s="59"/>
      <c r="JZH356" s="59"/>
      <c r="JZI356" s="59"/>
      <c r="JZJ356" s="59"/>
      <c r="JZK356" s="59"/>
      <c r="JZL356" s="59"/>
      <c r="JZM356" s="59"/>
      <c r="JZN356" s="59"/>
      <c r="JZO356" s="59"/>
      <c r="JZP356" s="59"/>
      <c r="JZQ356" s="59"/>
      <c r="JZR356" s="59"/>
      <c r="JZS356" s="59"/>
      <c r="JZT356" s="59"/>
      <c r="JZU356" s="59"/>
      <c r="JZV356" s="59"/>
      <c r="JZW356" s="59"/>
      <c r="JZX356" s="59"/>
      <c r="JZY356" s="59"/>
      <c r="JZZ356" s="59"/>
      <c r="KAA356" s="59"/>
      <c r="KAB356" s="59"/>
      <c r="KAC356" s="59"/>
      <c r="KAD356" s="59"/>
      <c r="KAE356" s="59"/>
      <c r="KAF356" s="59"/>
      <c r="KAG356" s="59"/>
      <c r="KAH356" s="59"/>
      <c r="KAI356" s="59"/>
      <c r="KAJ356" s="59"/>
      <c r="KAK356" s="59"/>
      <c r="KAL356" s="59"/>
      <c r="KAM356" s="59"/>
      <c r="KAN356" s="59"/>
      <c r="KAO356" s="59"/>
      <c r="KAP356" s="59"/>
      <c r="KAQ356" s="59"/>
      <c r="KAR356" s="59"/>
      <c r="KAS356" s="59"/>
      <c r="KAT356" s="59"/>
      <c r="KAU356" s="59"/>
      <c r="KAV356" s="59"/>
      <c r="KAW356" s="59"/>
      <c r="KAX356" s="59"/>
      <c r="KAY356" s="59"/>
      <c r="KAZ356" s="59"/>
      <c r="KBA356" s="59"/>
      <c r="KBB356" s="59"/>
      <c r="KBC356" s="59"/>
      <c r="KBD356" s="59"/>
      <c r="KBE356" s="59"/>
      <c r="KBF356" s="59"/>
      <c r="KBG356" s="59"/>
      <c r="KBH356" s="59"/>
      <c r="KBI356" s="59"/>
      <c r="KBJ356" s="59"/>
      <c r="KBK356" s="59"/>
      <c r="KBL356" s="59"/>
      <c r="KBM356" s="59"/>
      <c r="KBN356" s="59"/>
      <c r="KBO356" s="59"/>
      <c r="KBP356" s="59"/>
      <c r="KBQ356" s="59"/>
      <c r="KBR356" s="59"/>
      <c r="KBS356" s="59"/>
      <c r="KBT356" s="59"/>
      <c r="KBU356" s="59"/>
      <c r="KBV356" s="59"/>
      <c r="KBW356" s="59"/>
      <c r="KBX356" s="59"/>
      <c r="KBY356" s="59"/>
      <c r="KBZ356" s="59"/>
      <c r="KCA356" s="59"/>
      <c r="KCB356" s="59"/>
      <c r="KCC356" s="59"/>
      <c r="KCD356" s="59"/>
      <c r="KCE356" s="59"/>
      <c r="KCF356" s="59"/>
      <c r="KCG356" s="59"/>
      <c r="KCH356" s="59"/>
      <c r="KCI356" s="59"/>
      <c r="KCJ356" s="59"/>
      <c r="KCK356" s="59"/>
      <c r="KCL356" s="59"/>
      <c r="KCM356" s="59"/>
      <c r="KCN356" s="59"/>
      <c r="KCO356" s="59"/>
      <c r="KCP356" s="59"/>
      <c r="KCQ356" s="59"/>
      <c r="KCR356" s="59"/>
      <c r="KCS356" s="59"/>
      <c r="KCT356" s="59"/>
      <c r="KCU356" s="59"/>
      <c r="KCV356" s="59"/>
      <c r="KCW356" s="59"/>
      <c r="KCX356" s="59"/>
      <c r="KCY356" s="59"/>
      <c r="KCZ356" s="59"/>
      <c r="KDA356" s="59"/>
      <c r="KDB356" s="59"/>
      <c r="KDC356" s="59"/>
      <c r="KDD356" s="59"/>
      <c r="KDE356" s="59"/>
      <c r="KDF356" s="59"/>
      <c r="KDG356" s="59"/>
      <c r="KDH356" s="59"/>
      <c r="KDI356" s="59"/>
      <c r="KDJ356" s="59"/>
      <c r="KDK356" s="59"/>
      <c r="KDL356" s="59"/>
      <c r="KDM356" s="59"/>
      <c r="KDN356" s="59"/>
      <c r="KDO356" s="59"/>
      <c r="KDP356" s="59"/>
      <c r="KDQ356" s="59"/>
      <c r="KDR356" s="59"/>
      <c r="KDS356" s="59"/>
      <c r="KDT356" s="59"/>
      <c r="KDU356" s="59"/>
      <c r="KDV356" s="59"/>
      <c r="KDW356" s="59"/>
      <c r="KDX356" s="59"/>
      <c r="KDY356" s="59"/>
      <c r="KDZ356" s="59"/>
      <c r="KEA356" s="59"/>
      <c r="KEB356" s="59"/>
      <c r="KEC356" s="59"/>
      <c r="KED356" s="59"/>
      <c r="KEE356" s="59"/>
      <c r="KEF356" s="59"/>
      <c r="KEG356" s="59"/>
      <c r="KEH356" s="59"/>
      <c r="KEI356" s="59"/>
      <c r="KEJ356" s="59"/>
      <c r="KEK356" s="59"/>
      <c r="KEL356" s="59"/>
      <c r="KEM356" s="59"/>
      <c r="KEN356" s="59"/>
      <c r="KEO356" s="59"/>
      <c r="KEP356" s="59"/>
      <c r="KEQ356" s="59"/>
      <c r="KER356" s="59"/>
      <c r="KES356" s="59"/>
      <c r="KET356" s="59"/>
      <c r="KEU356" s="59"/>
      <c r="KEV356" s="59"/>
      <c r="KEW356" s="59"/>
      <c r="KEX356" s="59"/>
      <c r="KEY356" s="59"/>
      <c r="KEZ356" s="59"/>
      <c r="KFA356" s="59"/>
      <c r="KFB356" s="59"/>
      <c r="KFC356" s="59"/>
      <c r="KFD356" s="59"/>
      <c r="KFE356" s="59"/>
      <c r="KFF356" s="59"/>
      <c r="KFG356" s="59"/>
      <c r="KFH356" s="59"/>
      <c r="KFI356" s="59"/>
      <c r="KFJ356" s="59"/>
      <c r="KFK356" s="59"/>
      <c r="KFL356" s="59"/>
      <c r="KFM356" s="59"/>
      <c r="KFN356" s="59"/>
      <c r="KFO356" s="59"/>
      <c r="KFP356" s="59"/>
      <c r="KFQ356" s="59"/>
      <c r="KFR356" s="59"/>
      <c r="KFS356" s="59"/>
      <c r="KFT356" s="59"/>
      <c r="KFU356" s="59"/>
      <c r="KFV356" s="59"/>
      <c r="KFW356" s="59"/>
      <c r="KFX356" s="59"/>
      <c r="KFY356" s="59"/>
      <c r="KFZ356" s="59"/>
      <c r="KGA356" s="59"/>
      <c r="KGB356" s="59"/>
      <c r="KGC356" s="59"/>
      <c r="KGD356" s="59"/>
      <c r="KGE356" s="59"/>
      <c r="KGF356" s="59"/>
      <c r="KGG356" s="59"/>
      <c r="KGH356" s="59"/>
      <c r="KGI356" s="59"/>
      <c r="KGJ356" s="59"/>
      <c r="KGK356" s="59"/>
      <c r="KGL356" s="59"/>
      <c r="KGM356" s="59"/>
      <c r="KGN356" s="59"/>
      <c r="KGO356" s="59"/>
      <c r="KGP356" s="59"/>
      <c r="KGQ356" s="59"/>
      <c r="KGR356" s="59"/>
      <c r="KGS356" s="59"/>
      <c r="KGT356" s="59"/>
      <c r="KGU356" s="59"/>
      <c r="KGV356" s="59"/>
      <c r="KGW356" s="59"/>
      <c r="KGX356" s="59"/>
      <c r="KGY356" s="59"/>
      <c r="KGZ356" s="59"/>
      <c r="KHA356" s="59"/>
      <c r="KHB356" s="59"/>
      <c r="KHC356" s="59"/>
      <c r="KHD356" s="59"/>
      <c r="KHE356" s="59"/>
      <c r="KHF356" s="59"/>
      <c r="KHG356" s="59"/>
      <c r="KHH356" s="59"/>
      <c r="KHI356" s="59"/>
      <c r="KHJ356" s="59"/>
      <c r="KHK356" s="59"/>
      <c r="KHL356" s="59"/>
      <c r="KHM356" s="59"/>
      <c r="KHN356" s="59"/>
      <c r="KHO356" s="59"/>
      <c r="KHP356" s="59"/>
      <c r="KHQ356" s="59"/>
      <c r="KHR356" s="59"/>
      <c r="KHS356" s="59"/>
      <c r="KHT356" s="59"/>
      <c r="KHU356" s="59"/>
      <c r="KHV356" s="59"/>
      <c r="KHW356" s="59"/>
      <c r="KHX356" s="59"/>
      <c r="KHY356" s="59"/>
      <c r="KHZ356" s="59"/>
      <c r="KIA356" s="59"/>
      <c r="KIB356" s="59"/>
      <c r="KIC356" s="59"/>
      <c r="KID356" s="59"/>
      <c r="KIE356" s="59"/>
      <c r="KIF356" s="59"/>
      <c r="KIG356" s="59"/>
      <c r="KIH356" s="59"/>
      <c r="KII356" s="59"/>
      <c r="KIJ356" s="59"/>
      <c r="KIK356" s="59"/>
      <c r="KIL356" s="59"/>
      <c r="KIM356" s="59"/>
      <c r="KIN356" s="59"/>
      <c r="KIO356" s="59"/>
      <c r="KIP356" s="59"/>
      <c r="KIQ356" s="59"/>
      <c r="KIR356" s="59"/>
      <c r="KIS356" s="59"/>
      <c r="KIT356" s="59"/>
      <c r="KIU356" s="59"/>
      <c r="KIV356" s="59"/>
      <c r="KIW356" s="59"/>
      <c r="KIX356" s="59"/>
      <c r="KIY356" s="59"/>
      <c r="KIZ356" s="59"/>
      <c r="KJA356" s="59"/>
      <c r="KJB356" s="59"/>
      <c r="KJC356" s="59"/>
      <c r="KJD356" s="59"/>
      <c r="KJE356" s="59"/>
      <c r="KJF356" s="59"/>
      <c r="KJG356" s="59"/>
      <c r="KJH356" s="59"/>
      <c r="KJI356" s="59"/>
      <c r="KJJ356" s="59"/>
      <c r="KJK356" s="59"/>
      <c r="KJL356" s="59"/>
      <c r="KJM356" s="59"/>
      <c r="KJN356" s="59"/>
      <c r="KJO356" s="59"/>
      <c r="KJP356" s="59"/>
      <c r="KJQ356" s="59"/>
      <c r="KJR356" s="59"/>
      <c r="KJS356" s="59"/>
      <c r="KJT356" s="59"/>
      <c r="KJU356" s="59"/>
      <c r="KJV356" s="59"/>
      <c r="KJW356" s="59"/>
      <c r="KJX356" s="59"/>
      <c r="KJY356" s="59"/>
      <c r="KJZ356" s="59"/>
      <c r="KKA356" s="59"/>
      <c r="KKB356" s="59"/>
      <c r="KKC356" s="59"/>
      <c r="KKD356" s="59"/>
      <c r="KKE356" s="59"/>
      <c r="KKF356" s="59"/>
      <c r="KKG356" s="59"/>
      <c r="KKH356" s="59"/>
      <c r="KKI356" s="59"/>
      <c r="KKJ356" s="59"/>
      <c r="KKK356" s="59"/>
      <c r="KKL356" s="59"/>
      <c r="KKM356" s="59"/>
      <c r="KKN356" s="59"/>
      <c r="KKO356" s="59"/>
      <c r="KKP356" s="59"/>
      <c r="KKQ356" s="59"/>
      <c r="KKR356" s="59"/>
      <c r="KKS356" s="59"/>
      <c r="KKT356" s="59"/>
      <c r="KKU356" s="59"/>
      <c r="KKV356" s="59"/>
      <c r="KKW356" s="59"/>
      <c r="KKX356" s="59"/>
      <c r="KKY356" s="59"/>
      <c r="KKZ356" s="59"/>
      <c r="KLA356" s="59"/>
      <c r="KLB356" s="59"/>
      <c r="KLC356" s="59"/>
      <c r="KLD356" s="59"/>
      <c r="KLE356" s="59"/>
      <c r="KLF356" s="59"/>
      <c r="KLG356" s="59"/>
      <c r="KLH356" s="59"/>
      <c r="KLI356" s="59"/>
      <c r="KLJ356" s="59"/>
      <c r="KLK356" s="59"/>
      <c r="KLL356" s="59"/>
      <c r="KLM356" s="59"/>
      <c r="KLN356" s="59"/>
      <c r="KLO356" s="59"/>
      <c r="KLP356" s="59"/>
      <c r="KLQ356" s="59"/>
      <c r="KLR356" s="59"/>
      <c r="KLS356" s="59"/>
      <c r="KLT356" s="59"/>
      <c r="KLU356" s="59"/>
      <c r="KLV356" s="59"/>
      <c r="KLW356" s="59"/>
      <c r="KLX356" s="59"/>
      <c r="KLY356" s="59"/>
      <c r="KLZ356" s="59"/>
      <c r="KMA356" s="59"/>
      <c r="KMB356" s="59"/>
      <c r="KMC356" s="59"/>
      <c r="KMD356" s="59"/>
      <c r="KME356" s="59"/>
      <c r="KMF356" s="59"/>
      <c r="KMG356" s="59"/>
      <c r="KMH356" s="59"/>
      <c r="KMI356" s="59"/>
      <c r="KMJ356" s="59"/>
      <c r="KMK356" s="59"/>
      <c r="KML356" s="59"/>
      <c r="KMM356" s="59"/>
      <c r="KMN356" s="59"/>
      <c r="KMO356" s="59"/>
      <c r="KMP356" s="59"/>
      <c r="KMQ356" s="59"/>
      <c r="KMR356" s="59"/>
      <c r="KMS356" s="59"/>
      <c r="KMT356" s="59"/>
      <c r="KMU356" s="59"/>
      <c r="KMV356" s="59"/>
      <c r="KMW356" s="59"/>
      <c r="KMX356" s="59"/>
      <c r="KMY356" s="59"/>
      <c r="KMZ356" s="59"/>
      <c r="KNA356" s="59"/>
      <c r="KNB356" s="59"/>
      <c r="KNC356" s="59"/>
      <c r="KND356" s="59"/>
      <c r="KNE356" s="59"/>
      <c r="KNF356" s="59"/>
      <c r="KNG356" s="59"/>
      <c r="KNH356" s="59"/>
      <c r="KNI356" s="59"/>
      <c r="KNJ356" s="59"/>
      <c r="KNK356" s="59"/>
      <c r="KNL356" s="59"/>
      <c r="KNM356" s="59"/>
      <c r="KNN356" s="59"/>
      <c r="KNO356" s="59"/>
      <c r="KNP356" s="59"/>
      <c r="KNQ356" s="59"/>
      <c r="KNR356" s="59"/>
      <c r="KNS356" s="59"/>
      <c r="KNT356" s="59"/>
      <c r="KNU356" s="59"/>
      <c r="KNV356" s="59"/>
      <c r="KNW356" s="59"/>
      <c r="KNX356" s="59"/>
      <c r="KNY356" s="59"/>
      <c r="KNZ356" s="59"/>
      <c r="KOA356" s="59"/>
      <c r="KOB356" s="59"/>
      <c r="KOC356" s="59"/>
      <c r="KOD356" s="59"/>
      <c r="KOE356" s="59"/>
      <c r="KOF356" s="59"/>
      <c r="KOG356" s="59"/>
      <c r="KOH356" s="59"/>
      <c r="KOI356" s="59"/>
      <c r="KOJ356" s="59"/>
      <c r="KOK356" s="59"/>
      <c r="KOL356" s="59"/>
      <c r="KOM356" s="59"/>
      <c r="KON356" s="59"/>
      <c r="KOO356" s="59"/>
      <c r="KOP356" s="59"/>
      <c r="KOQ356" s="59"/>
      <c r="KOR356" s="59"/>
      <c r="KOS356" s="59"/>
      <c r="KOT356" s="59"/>
      <c r="KOU356" s="59"/>
      <c r="KOV356" s="59"/>
      <c r="KOW356" s="59"/>
      <c r="KOX356" s="59"/>
      <c r="KOY356" s="59"/>
      <c r="KOZ356" s="59"/>
      <c r="KPA356" s="59"/>
      <c r="KPB356" s="59"/>
      <c r="KPC356" s="59"/>
      <c r="KPD356" s="59"/>
      <c r="KPE356" s="59"/>
      <c r="KPF356" s="59"/>
      <c r="KPG356" s="59"/>
      <c r="KPH356" s="59"/>
      <c r="KPI356" s="59"/>
      <c r="KPJ356" s="59"/>
      <c r="KPK356" s="59"/>
      <c r="KPL356" s="59"/>
      <c r="KPM356" s="59"/>
      <c r="KPN356" s="59"/>
      <c r="KPO356" s="59"/>
      <c r="KPP356" s="59"/>
      <c r="KPQ356" s="59"/>
      <c r="KPR356" s="59"/>
      <c r="KPS356" s="59"/>
      <c r="KPT356" s="59"/>
      <c r="KPU356" s="59"/>
      <c r="KPV356" s="59"/>
      <c r="KPW356" s="59"/>
      <c r="KPX356" s="59"/>
      <c r="KPY356" s="59"/>
      <c r="KPZ356" s="59"/>
      <c r="KQA356" s="59"/>
      <c r="KQB356" s="59"/>
      <c r="KQC356" s="59"/>
      <c r="KQD356" s="59"/>
      <c r="KQE356" s="59"/>
      <c r="KQF356" s="59"/>
      <c r="KQG356" s="59"/>
      <c r="KQH356" s="59"/>
      <c r="KQI356" s="59"/>
      <c r="KQJ356" s="59"/>
      <c r="KQK356" s="59"/>
      <c r="KQL356" s="59"/>
      <c r="KQM356" s="59"/>
      <c r="KQN356" s="59"/>
      <c r="KQO356" s="59"/>
      <c r="KQP356" s="59"/>
      <c r="KQQ356" s="59"/>
      <c r="KQR356" s="59"/>
      <c r="KQS356" s="59"/>
      <c r="KQT356" s="59"/>
      <c r="KQU356" s="59"/>
      <c r="KQV356" s="59"/>
      <c r="KQW356" s="59"/>
      <c r="KQX356" s="59"/>
      <c r="KQY356" s="59"/>
      <c r="KQZ356" s="59"/>
      <c r="KRA356" s="59"/>
      <c r="KRB356" s="59"/>
      <c r="KRC356" s="59"/>
      <c r="KRD356" s="59"/>
      <c r="KRE356" s="59"/>
      <c r="KRF356" s="59"/>
      <c r="KRG356" s="59"/>
      <c r="KRH356" s="59"/>
      <c r="KRI356" s="59"/>
      <c r="KRJ356" s="59"/>
      <c r="KRK356" s="59"/>
      <c r="KRL356" s="59"/>
      <c r="KRM356" s="59"/>
      <c r="KRN356" s="59"/>
      <c r="KRO356" s="59"/>
      <c r="KRP356" s="59"/>
      <c r="KRQ356" s="59"/>
      <c r="KRR356" s="59"/>
      <c r="KRS356" s="59"/>
      <c r="KRT356" s="59"/>
      <c r="KRU356" s="59"/>
      <c r="KRV356" s="59"/>
      <c r="KRW356" s="59"/>
      <c r="KRX356" s="59"/>
      <c r="KRY356" s="59"/>
      <c r="KRZ356" s="59"/>
      <c r="KSA356" s="59"/>
      <c r="KSB356" s="59"/>
      <c r="KSC356" s="59"/>
      <c r="KSD356" s="59"/>
      <c r="KSE356" s="59"/>
      <c r="KSF356" s="59"/>
      <c r="KSG356" s="59"/>
      <c r="KSH356" s="59"/>
      <c r="KSI356" s="59"/>
      <c r="KSJ356" s="59"/>
      <c r="KSK356" s="59"/>
      <c r="KSL356" s="59"/>
      <c r="KSM356" s="59"/>
      <c r="KSN356" s="59"/>
      <c r="KSO356" s="59"/>
      <c r="KSP356" s="59"/>
      <c r="KSQ356" s="59"/>
      <c r="KSR356" s="59"/>
      <c r="KSS356" s="59"/>
      <c r="KST356" s="59"/>
      <c r="KSU356" s="59"/>
      <c r="KSV356" s="59"/>
      <c r="KSW356" s="59"/>
      <c r="KSX356" s="59"/>
      <c r="KSY356" s="59"/>
      <c r="KSZ356" s="59"/>
      <c r="KTA356" s="59"/>
      <c r="KTB356" s="59"/>
      <c r="KTC356" s="59"/>
      <c r="KTD356" s="59"/>
      <c r="KTE356" s="59"/>
      <c r="KTF356" s="59"/>
      <c r="KTG356" s="59"/>
      <c r="KTH356" s="59"/>
      <c r="KTI356" s="59"/>
      <c r="KTJ356" s="59"/>
      <c r="KTK356" s="59"/>
      <c r="KTL356" s="59"/>
      <c r="KTM356" s="59"/>
      <c r="KTN356" s="59"/>
      <c r="KTO356" s="59"/>
      <c r="KTP356" s="59"/>
      <c r="KTQ356" s="59"/>
      <c r="KTR356" s="59"/>
      <c r="KTS356" s="59"/>
      <c r="KTT356" s="59"/>
      <c r="KTU356" s="59"/>
      <c r="KTV356" s="59"/>
      <c r="KTW356" s="59"/>
      <c r="KTX356" s="59"/>
      <c r="KTY356" s="59"/>
      <c r="KTZ356" s="59"/>
      <c r="KUA356" s="59"/>
      <c r="KUB356" s="59"/>
      <c r="KUC356" s="59"/>
      <c r="KUD356" s="59"/>
      <c r="KUE356" s="59"/>
      <c r="KUF356" s="59"/>
      <c r="KUG356" s="59"/>
      <c r="KUH356" s="59"/>
      <c r="KUI356" s="59"/>
      <c r="KUJ356" s="59"/>
      <c r="KUK356" s="59"/>
      <c r="KUL356" s="59"/>
      <c r="KUM356" s="59"/>
      <c r="KUN356" s="59"/>
      <c r="KUO356" s="59"/>
      <c r="KUP356" s="59"/>
      <c r="KUQ356" s="59"/>
      <c r="KUR356" s="59"/>
      <c r="KUS356" s="59"/>
      <c r="KUT356" s="59"/>
      <c r="KUU356" s="59"/>
      <c r="KUV356" s="59"/>
      <c r="KUW356" s="59"/>
      <c r="KUX356" s="59"/>
      <c r="KUY356" s="59"/>
      <c r="KUZ356" s="59"/>
      <c r="KVA356" s="59"/>
      <c r="KVB356" s="59"/>
      <c r="KVC356" s="59"/>
      <c r="KVD356" s="59"/>
      <c r="KVE356" s="59"/>
      <c r="KVF356" s="59"/>
      <c r="KVG356" s="59"/>
      <c r="KVH356" s="59"/>
      <c r="KVI356" s="59"/>
      <c r="KVJ356" s="59"/>
      <c r="KVK356" s="59"/>
      <c r="KVL356" s="59"/>
      <c r="KVM356" s="59"/>
      <c r="KVN356" s="59"/>
      <c r="KVO356" s="59"/>
      <c r="KVP356" s="59"/>
      <c r="KVQ356" s="59"/>
      <c r="KVR356" s="59"/>
      <c r="KVS356" s="59"/>
      <c r="KVT356" s="59"/>
      <c r="KVU356" s="59"/>
      <c r="KVV356" s="59"/>
      <c r="KVW356" s="59"/>
      <c r="KVX356" s="59"/>
      <c r="KVY356" s="59"/>
      <c r="KVZ356" s="59"/>
      <c r="KWA356" s="59"/>
      <c r="KWB356" s="59"/>
      <c r="KWC356" s="59"/>
      <c r="KWD356" s="59"/>
      <c r="KWE356" s="59"/>
      <c r="KWF356" s="59"/>
      <c r="KWG356" s="59"/>
      <c r="KWH356" s="59"/>
      <c r="KWI356" s="59"/>
      <c r="KWJ356" s="59"/>
      <c r="KWK356" s="59"/>
      <c r="KWL356" s="59"/>
      <c r="KWM356" s="59"/>
      <c r="KWN356" s="59"/>
      <c r="KWO356" s="59"/>
      <c r="KWP356" s="59"/>
      <c r="KWQ356" s="59"/>
      <c r="KWR356" s="59"/>
      <c r="KWS356" s="59"/>
      <c r="KWT356" s="59"/>
      <c r="KWU356" s="59"/>
      <c r="KWV356" s="59"/>
      <c r="KWW356" s="59"/>
      <c r="KWX356" s="59"/>
      <c r="KWY356" s="59"/>
      <c r="KWZ356" s="59"/>
      <c r="KXA356" s="59"/>
      <c r="KXB356" s="59"/>
      <c r="KXC356" s="59"/>
      <c r="KXD356" s="59"/>
      <c r="KXE356" s="59"/>
      <c r="KXF356" s="59"/>
      <c r="KXG356" s="59"/>
      <c r="KXH356" s="59"/>
      <c r="KXI356" s="59"/>
      <c r="KXJ356" s="59"/>
      <c r="KXK356" s="59"/>
      <c r="KXL356" s="59"/>
      <c r="KXM356" s="59"/>
      <c r="KXN356" s="59"/>
      <c r="KXO356" s="59"/>
      <c r="KXP356" s="59"/>
      <c r="KXQ356" s="59"/>
      <c r="KXR356" s="59"/>
      <c r="KXS356" s="59"/>
      <c r="KXT356" s="59"/>
      <c r="KXU356" s="59"/>
      <c r="KXV356" s="59"/>
      <c r="KXW356" s="59"/>
      <c r="KXX356" s="59"/>
      <c r="KXY356" s="59"/>
      <c r="KXZ356" s="59"/>
      <c r="KYA356" s="59"/>
      <c r="KYB356" s="59"/>
      <c r="KYC356" s="59"/>
      <c r="KYD356" s="59"/>
      <c r="KYE356" s="59"/>
      <c r="KYF356" s="59"/>
      <c r="KYG356" s="59"/>
      <c r="KYH356" s="59"/>
      <c r="KYI356" s="59"/>
      <c r="KYJ356" s="59"/>
      <c r="KYK356" s="59"/>
      <c r="KYL356" s="59"/>
      <c r="KYM356" s="59"/>
      <c r="KYN356" s="59"/>
      <c r="KYO356" s="59"/>
      <c r="KYP356" s="59"/>
      <c r="KYQ356" s="59"/>
      <c r="KYR356" s="59"/>
      <c r="KYS356" s="59"/>
      <c r="KYT356" s="59"/>
      <c r="KYU356" s="59"/>
      <c r="KYV356" s="59"/>
      <c r="KYW356" s="59"/>
      <c r="KYX356" s="59"/>
      <c r="KYY356" s="59"/>
      <c r="KYZ356" s="59"/>
      <c r="KZA356" s="59"/>
      <c r="KZB356" s="59"/>
      <c r="KZC356" s="59"/>
      <c r="KZD356" s="59"/>
      <c r="KZE356" s="59"/>
      <c r="KZF356" s="59"/>
      <c r="KZG356" s="59"/>
      <c r="KZH356" s="59"/>
      <c r="KZI356" s="59"/>
      <c r="KZJ356" s="59"/>
      <c r="KZK356" s="59"/>
      <c r="KZL356" s="59"/>
      <c r="KZM356" s="59"/>
      <c r="KZN356" s="59"/>
      <c r="KZO356" s="59"/>
      <c r="KZP356" s="59"/>
      <c r="KZQ356" s="59"/>
      <c r="KZR356" s="59"/>
      <c r="KZS356" s="59"/>
      <c r="KZT356" s="59"/>
      <c r="KZU356" s="59"/>
      <c r="KZV356" s="59"/>
      <c r="KZW356" s="59"/>
      <c r="KZX356" s="59"/>
      <c r="KZY356" s="59"/>
      <c r="KZZ356" s="59"/>
      <c r="LAA356" s="59"/>
      <c r="LAB356" s="59"/>
      <c r="LAC356" s="59"/>
      <c r="LAD356" s="59"/>
      <c r="LAE356" s="59"/>
      <c r="LAF356" s="59"/>
      <c r="LAG356" s="59"/>
      <c r="LAH356" s="59"/>
      <c r="LAI356" s="59"/>
      <c r="LAJ356" s="59"/>
      <c r="LAK356" s="59"/>
      <c r="LAL356" s="59"/>
      <c r="LAM356" s="59"/>
      <c r="LAN356" s="59"/>
      <c r="LAO356" s="59"/>
      <c r="LAP356" s="59"/>
      <c r="LAQ356" s="59"/>
      <c r="LAR356" s="59"/>
      <c r="LAS356" s="59"/>
      <c r="LAT356" s="59"/>
      <c r="LAU356" s="59"/>
      <c r="LAV356" s="59"/>
      <c r="LAW356" s="59"/>
      <c r="LAX356" s="59"/>
      <c r="LAY356" s="59"/>
      <c r="LAZ356" s="59"/>
      <c r="LBA356" s="59"/>
      <c r="LBB356" s="59"/>
      <c r="LBC356" s="59"/>
      <c r="LBD356" s="59"/>
      <c r="LBE356" s="59"/>
      <c r="LBF356" s="59"/>
      <c r="LBG356" s="59"/>
      <c r="LBH356" s="59"/>
      <c r="LBI356" s="59"/>
      <c r="LBJ356" s="59"/>
      <c r="LBK356" s="59"/>
      <c r="LBL356" s="59"/>
      <c r="LBM356" s="59"/>
      <c r="LBN356" s="59"/>
      <c r="LBO356" s="59"/>
      <c r="LBP356" s="59"/>
      <c r="LBQ356" s="59"/>
      <c r="LBR356" s="59"/>
      <c r="LBS356" s="59"/>
      <c r="LBT356" s="59"/>
      <c r="LBU356" s="59"/>
      <c r="LBV356" s="59"/>
      <c r="LBW356" s="59"/>
      <c r="LBX356" s="59"/>
      <c r="LBY356" s="59"/>
      <c r="LBZ356" s="59"/>
      <c r="LCA356" s="59"/>
      <c r="LCB356" s="59"/>
      <c r="LCC356" s="59"/>
      <c r="LCD356" s="59"/>
      <c r="LCE356" s="59"/>
      <c r="LCF356" s="59"/>
      <c r="LCG356" s="59"/>
      <c r="LCH356" s="59"/>
      <c r="LCI356" s="59"/>
      <c r="LCJ356" s="59"/>
      <c r="LCK356" s="59"/>
      <c r="LCL356" s="59"/>
      <c r="LCM356" s="59"/>
      <c r="LCN356" s="59"/>
      <c r="LCO356" s="59"/>
      <c r="LCP356" s="59"/>
      <c r="LCQ356" s="59"/>
      <c r="LCR356" s="59"/>
      <c r="LCS356" s="59"/>
      <c r="LCT356" s="59"/>
      <c r="LCU356" s="59"/>
      <c r="LCV356" s="59"/>
      <c r="LCW356" s="59"/>
      <c r="LCX356" s="59"/>
      <c r="LCY356" s="59"/>
      <c r="LCZ356" s="59"/>
      <c r="LDA356" s="59"/>
      <c r="LDB356" s="59"/>
      <c r="LDC356" s="59"/>
      <c r="LDD356" s="59"/>
      <c r="LDE356" s="59"/>
      <c r="LDF356" s="59"/>
      <c r="LDG356" s="59"/>
      <c r="LDH356" s="59"/>
      <c r="LDI356" s="59"/>
      <c r="LDJ356" s="59"/>
      <c r="LDK356" s="59"/>
      <c r="LDL356" s="59"/>
      <c r="LDM356" s="59"/>
      <c r="LDN356" s="59"/>
      <c r="LDO356" s="59"/>
      <c r="LDP356" s="59"/>
      <c r="LDQ356" s="59"/>
      <c r="LDR356" s="59"/>
      <c r="LDS356" s="59"/>
      <c r="LDT356" s="59"/>
      <c r="LDU356" s="59"/>
      <c r="LDV356" s="59"/>
      <c r="LDW356" s="59"/>
      <c r="LDX356" s="59"/>
      <c r="LDY356" s="59"/>
      <c r="LDZ356" s="59"/>
      <c r="LEA356" s="59"/>
      <c r="LEB356" s="59"/>
      <c r="LEC356" s="59"/>
      <c r="LED356" s="59"/>
      <c r="LEE356" s="59"/>
      <c r="LEF356" s="59"/>
      <c r="LEG356" s="59"/>
      <c r="LEH356" s="59"/>
      <c r="LEI356" s="59"/>
      <c r="LEJ356" s="59"/>
      <c r="LEK356" s="59"/>
      <c r="LEL356" s="59"/>
      <c r="LEM356" s="59"/>
      <c r="LEN356" s="59"/>
      <c r="LEO356" s="59"/>
      <c r="LEP356" s="59"/>
      <c r="LEQ356" s="59"/>
      <c r="LER356" s="59"/>
      <c r="LES356" s="59"/>
      <c r="LET356" s="59"/>
      <c r="LEU356" s="59"/>
      <c r="LEV356" s="59"/>
      <c r="LEW356" s="59"/>
      <c r="LEX356" s="59"/>
      <c r="LEY356" s="59"/>
      <c r="LEZ356" s="59"/>
      <c r="LFA356" s="59"/>
      <c r="LFB356" s="59"/>
      <c r="LFC356" s="59"/>
      <c r="LFD356" s="59"/>
      <c r="LFE356" s="59"/>
      <c r="LFF356" s="59"/>
      <c r="LFG356" s="59"/>
      <c r="LFH356" s="59"/>
      <c r="LFI356" s="59"/>
      <c r="LFJ356" s="59"/>
      <c r="LFK356" s="59"/>
      <c r="LFL356" s="59"/>
      <c r="LFM356" s="59"/>
      <c r="LFN356" s="59"/>
      <c r="LFO356" s="59"/>
      <c r="LFP356" s="59"/>
      <c r="LFQ356" s="59"/>
      <c r="LFR356" s="59"/>
      <c r="LFS356" s="59"/>
      <c r="LFT356" s="59"/>
      <c r="LFU356" s="59"/>
      <c r="LFV356" s="59"/>
      <c r="LFW356" s="59"/>
      <c r="LFX356" s="59"/>
      <c r="LFY356" s="59"/>
      <c r="LFZ356" s="59"/>
      <c r="LGA356" s="59"/>
      <c r="LGB356" s="59"/>
      <c r="LGC356" s="59"/>
      <c r="LGD356" s="59"/>
      <c r="LGE356" s="59"/>
      <c r="LGF356" s="59"/>
      <c r="LGG356" s="59"/>
      <c r="LGH356" s="59"/>
      <c r="LGI356" s="59"/>
      <c r="LGJ356" s="59"/>
      <c r="LGK356" s="59"/>
      <c r="LGL356" s="59"/>
      <c r="LGM356" s="59"/>
      <c r="LGN356" s="59"/>
      <c r="LGO356" s="59"/>
      <c r="LGP356" s="59"/>
      <c r="LGQ356" s="59"/>
      <c r="LGR356" s="59"/>
      <c r="LGS356" s="59"/>
      <c r="LGT356" s="59"/>
      <c r="LGU356" s="59"/>
      <c r="LGV356" s="59"/>
      <c r="LGW356" s="59"/>
      <c r="LGX356" s="59"/>
      <c r="LGY356" s="59"/>
      <c r="LGZ356" s="59"/>
      <c r="LHA356" s="59"/>
      <c r="LHB356" s="59"/>
      <c r="LHC356" s="59"/>
      <c r="LHD356" s="59"/>
      <c r="LHE356" s="59"/>
      <c r="LHF356" s="59"/>
      <c r="LHG356" s="59"/>
      <c r="LHH356" s="59"/>
      <c r="LHI356" s="59"/>
      <c r="LHJ356" s="59"/>
      <c r="LHK356" s="59"/>
      <c r="LHL356" s="59"/>
      <c r="LHM356" s="59"/>
      <c r="LHN356" s="59"/>
      <c r="LHO356" s="59"/>
      <c r="LHP356" s="59"/>
      <c r="LHQ356" s="59"/>
      <c r="LHR356" s="59"/>
      <c r="LHS356" s="59"/>
      <c r="LHT356" s="59"/>
      <c r="LHU356" s="59"/>
      <c r="LHV356" s="59"/>
      <c r="LHW356" s="59"/>
      <c r="LHX356" s="59"/>
      <c r="LHY356" s="59"/>
      <c r="LHZ356" s="59"/>
      <c r="LIA356" s="59"/>
      <c r="LIB356" s="59"/>
      <c r="LIC356" s="59"/>
      <c r="LID356" s="59"/>
      <c r="LIE356" s="59"/>
      <c r="LIF356" s="59"/>
      <c r="LIG356" s="59"/>
      <c r="LIH356" s="59"/>
      <c r="LII356" s="59"/>
      <c r="LIJ356" s="59"/>
      <c r="LIK356" s="59"/>
      <c r="LIL356" s="59"/>
      <c r="LIM356" s="59"/>
      <c r="LIN356" s="59"/>
      <c r="LIO356" s="59"/>
      <c r="LIP356" s="59"/>
      <c r="LIQ356" s="59"/>
      <c r="LIR356" s="59"/>
      <c r="LIS356" s="59"/>
      <c r="LIT356" s="59"/>
      <c r="LIU356" s="59"/>
      <c r="LIV356" s="59"/>
      <c r="LIW356" s="59"/>
      <c r="LIX356" s="59"/>
      <c r="LIY356" s="59"/>
      <c r="LIZ356" s="59"/>
      <c r="LJA356" s="59"/>
      <c r="LJB356" s="59"/>
      <c r="LJC356" s="59"/>
      <c r="LJD356" s="59"/>
      <c r="LJE356" s="59"/>
      <c r="LJF356" s="59"/>
      <c r="LJG356" s="59"/>
      <c r="LJH356" s="59"/>
      <c r="LJI356" s="59"/>
      <c r="LJJ356" s="59"/>
      <c r="LJK356" s="59"/>
      <c r="LJL356" s="59"/>
      <c r="LJM356" s="59"/>
      <c r="LJN356" s="59"/>
      <c r="LJO356" s="59"/>
      <c r="LJP356" s="59"/>
      <c r="LJQ356" s="59"/>
      <c r="LJR356" s="59"/>
      <c r="LJS356" s="59"/>
      <c r="LJT356" s="59"/>
      <c r="LJU356" s="59"/>
      <c r="LJV356" s="59"/>
      <c r="LJW356" s="59"/>
      <c r="LJX356" s="59"/>
      <c r="LJY356" s="59"/>
      <c r="LJZ356" s="59"/>
      <c r="LKA356" s="59"/>
      <c r="LKB356" s="59"/>
      <c r="LKC356" s="59"/>
      <c r="LKD356" s="59"/>
      <c r="LKE356" s="59"/>
      <c r="LKF356" s="59"/>
      <c r="LKG356" s="59"/>
      <c r="LKH356" s="59"/>
      <c r="LKI356" s="59"/>
      <c r="LKJ356" s="59"/>
      <c r="LKK356" s="59"/>
      <c r="LKL356" s="59"/>
      <c r="LKM356" s="59"/>
      <c r="LKN356" s="59"/>
      <c r="LKO356" s="59"/>
      <c r="LKP356" s="59"/>
      <c r="LKQ356" s="59"/>
      <c r="LKR356" s="59"/>
      <c r="LKS356" s="59"/>
      <c r="LKT356" s="59"/>
      <c r="LKU356" s="59"/>
      <c r="LKV356" s="59"/>
      <c r="LKW356" s="59"/>
      <c r="LKX356" s="59"/>
      <c r="LKY356" s="59"/>
      <c r="LKZ356" s="59"/>
      <c r="LLA356" s="59"/>
      <c r="LLB356" s="59"/>
      <c r="LLC356" s="59"/>
      <c r="LLD356" s="59"/>
      <c r="LLE356" s="59"/>
      <c r="LLF356" s="59"/>
      <c r="LLG356" s="59"/>
      <c r="LLH356" s="59"/>
      <c r="LLI356" s="59"/>
      <c r="LLJ356" s="59"/>
      <c r="LLK356" s="59"/>
      <c r="LLL356" s="59"/>
      <c r="LLM356" s="59"/>
      <c r="LLN356" s="59"/>
      <c r="LLO356" s="59"/>
      <c r="LLP356" s="59"/>
      <c r="LLQ356" s="59"/>
      <c r="LLR356" s="59"/>
      <c r="LLS356" s="59"/>
      <c r="LLT356" s="59"/>
      <c r="LLU356" s="59"/>
      <c r="LLV356" s="59"/>
      <c r="LLW356" s="59"/>
      <c r="LLX356" s="59"/>
      <c r="LLY356" s="59"/>
      <c r="LLZ356" s="59"/>
      <c r="LMA356" s="59"/>
      <c r="LMB356" s="59"/>
      <c r="LMC356" s="59"/>
      <c r="LMD356" s="59"/>
      <c r="LME356" s="59"/>
      <c r="LMF356" s="59"/>
      <c r="LMG356" s="59"/>
      <c r="LMH356" s="59"/>
      <c r="LMI356" s="59"/>
      <c r="LMJ356" s="59"/>
      <c r="LMK356" s="59"/>
      <c r="LML356" s="59"/>
      <c r="LMM356" s="59"/>
      <c r="LMN356" s="59"/>
      <c r="LMO356" s="59"/>
      <c r="LMP356" s="59"/>
      <c r="LMQ356" s="59"/>
      <c r="LMR356" s="59"/>
      <c r="LMS356" s="59"/>
      <c r="LMT356" s="59"/>
      <c r="LMU356" s="59"/>
      <c r="LMV356" s="59"/>
      <c r="LMW356" s="59"/>
      <c r="LMX356" s="59"/>
      <c r="LMY356" s="59"/>
      <c r="LMZ356" s="59"/>
      <c r="LNA356" s="59"/>
      <c r="LNB356" s="59"/>
      <c r="LNC356" s="59"/>
      <c r="LND356" s="59"/>
      <c r="LNE356" s="59"/>
      <c r="LNF356" s="59"/>
      <c r="LNG356" s="59"/>
      <c r="LNH356" s="59"/>
      <c r="LNI356" s="59"/>
      <c r="LNJ356" s="59"/>
      <c r="LNK356" s="59"/>
      <c r="LNL356" s="59"/>
      <c r="LNM356" s="59"/>
      <c r="LNN356" s="59"/>
      <c r="LNO356" s="59"/>
      <c r="LNP356" s="59"/>
      <c r="LNQ356" s="59"/>
      <c r="LNR356" s="59"/>
      <c r="LNS356" s="59"/>
      <c r="LNT356" s="59"/>
      <c r="LNU356" s="59"/>
      <c r="LNV356" s="59"/>
      <c r="LNW356" s="59"/>
      <c r="LNX356" s="59"/>
      <c r="LNY356" s="59"/>
      <c r="LNZ356" s="59"/>
      <c r="LOA356" s="59"/>
      <c r="LOB356" s="59"/>
      <c r="LOC356" s="59"/>
      <c r="LOD356" s="59"/>
      <c r="LOE356" s="59"/>
      <c r="LOF356" s="59"/>
      <c r="LOG356" s="59"/>
      <c r="LOH356" s="59"/>
      <c r="LOI356" s="59"/>
      <c r="LOJ356" s="59"/>
      <c r="LOK356" s="59"/>
      <c r="LOL356" s="59"/>
      <c r="LOM356" s="59"/>
      <c r="LON356" s="59"/>
      <c r="LOO356" s="59"/>
      <c r="LOP356" s="59"/>
      <c r="LOQ356" s="59"/>
      <c r="LOR356" s="59"/>
      <c r="LOS356" s="59"/>
      <c r="LOT356" s="59"/>
      <c r="LOU356" s="59"/>
      <c r="LOV356" s="59"/>
      <c r="LOW356" s="59"/>
      <c r="LOX356" s="59"/>
      <c r="LOY356" s="59"/>
      <c r="LOZ356" s="59"/>
      <c r="LPA356" s="59"/>
      <c r="LPB356" s="59"/>
      <c r="LPC356" s="59"/>
      <c r="LPD356" s="59"/>
      <c r="LPE356" s="59"/>
      <c r="LPF356" s="59"/>
      <c r="LPG356" s="59"/>
      <c r="LPH356" s="59"/>
      <c r="LPI356" s="59"/>
      <c r="LPJ356" s="59"/>
      <c r="LPK356" s="59"/>
      <c r="LPL356" s="59"/>
      <c r="LPM356" s="59"/>
      <c r="LPN356" s="59"/>
      <c r="LPO356" s="59"/>
      <c r="LPP356" s="59"/>
      <c r="LPQ356" s="59"/>
      <c r="LPR356" s="59"/>
      <c r="LPS356" s="59"/>
      <c r="LPT356" s="59"/>
      <c r="LPU356" s="59"/>
      <c r="LPV356" s="59"/>
      <c r="LPW356" s="59"/>
      <c r="LPX356" s="59"/>
      <c r="LPY356" s="59"/>
      <c r="LPZ356" s="59"/>
      <c r="LQA356" s="59"/>
      <c r="LQB356" s="59"/>
      <c r="LQC356" s="59"/>
      <c r="LQD356" s="59"/>
      <c r="LQE356" s="59"/>
      <c r="LQF356" s="59"/>
      <c r="LQG356" s="59"/>
      <c r="LQH356" s="59"/>
      <c r="LQI356" s="59"/>
      <c r="LQJ356" s="59"/>
      <c r="LQK356" s="59"/>
      <c r="LQL356" s="59"/>
      <c r="LQM356" s="59"/>
      <c r="LQN356" s="59"/>
      <c r="LQO356" s="59"/>
      <c r="LQP356" s="59"/>
      <c r="LQQ356" s="59"/>
      <c r="LQR356" s="59"/>
      <c r="LQS356" s="59"/>
      <c r="LQT356" s="59"/>
      <c r="LQU356" s="59"/>
      <c r="LQV356" s="59"/>
      <c r="LQW356" s="59"/>
      <c r="LQX356" s="59"/>
      <c r="LQY356" s="59"/>
      <c r="LQZ356" s="59"/>
      <c r="LRA356" s="59"/>
      <c r="LRB356" s="59"/>
      <c r="LRC356" s="59"/>
      <c r="LRD356" s="59"/>
      <c r="LRE356" s="59"/>
      <c r="LRF356" s="59"/>
      <c r="LRG356" s="59"/>
      <c r="LRH356" s="59"/>
      <c r="LRI356" s="59"/>
      <c r="LRJ356" s="59"/>
      <c r="LRK356" s="59"/>
      <c r="LRL356" s="59"/>
      <c r="LRM356" s="59"/>
      <c r="LRN356" s="59"/>
      <c r="LRO356" s="59"/>
      <c r="LRP356" s="59"/>
      <c r="LRQ356" s="59"/>
      <c r="LRR356" s="59"/>
      <c r="LRS356" s="59"/>
      <c r="LRT356" s="59"/>
      <c r="LRU356" s="59"/>
      <c r="LRV356" s="59"/>
      <c r="LRW356" s="59"/>
      <c r="LRX356" s="59"/>
      <c r="LRY356" s="59"/>
      <c r="LRZ356" s="59"/>
      <c r="LSA356" s="59"/>
      <c r="LSB356" s="59"/>
      <c r="LSC356" s="59"/>
      <c r="LSD356" s="59"/>
      <c r="LSE356" s="59"/>
      <c r="LSF356" s="59"/>
      <c r="LSG356" s="59"/>
      <c r="LSH356" s="59"/>
      <c r="LSI356" s="59"/>
      <c r="LSJ356" s="59"/>
      <c r="LSK356" s="59"/>
      <c r="LSL356" s="59"/>
      <c r="LSM356" s="59"/>
      <c r="LSN356" s="59"/>
      <c r="LSO356" s="59"/>
      <c r="LSP356" s="59"/>
      <c r="LSQ356" s="59"/>
      <c r="LSR356" s="59"/>
      <c r="LSS356" s="59"/>
      <c r="LST356" s="59"/>
      <c r="LSU356" s="59"/>
      <c r="LSV356" s="59"/>
      <c r="LSW356" s="59"/>
      <c r="LSX356" s="59"/>
      <c r="LSY356" s="59"/>
      <c r="LSZ356" s="59"/>
      <c r="LTA356" s="59"/>
      <c r="LTB356" s="59"/>
      <c r="LTC356" s="59"/>
      <c r="LTD356" s="59"/>
      <c r="LTE356" s="59"/>
      <c r="LTF356" s="59"/>
      <c r="LTG356" s="59"/>
      <c r="LTH356" s="59"/>
      <c r="LTI356" s="59"/>
      <c r="LTJ356" s="59"/>
      <c r="LTK356" s="59"/>
      <c r="LTL356" s="59"/>
      <c r="LTM356" s="59"/>
      <c r="LTN356" s="59"/>
      <c r="LTO356" s="59"/>
      <c r="LTP356" s="59"/>
      <c r="LTQ356" s="59"/>
      <c r="LTR356" s="59"/>
      <c r="LTS356" s="59"/>
      <c r="LTT356" s="59"/>
      <c r="LTU356" s="59"/>
      <c r="LTV356" s="59"/>
      <c r="LTW356" s="59"/>
      <c r="LTX356" s="59"/>
      <c r="LTY356" s="59"/>
      <c r="LTZ356" s="59"/>
      <c r="LUA356" s="59"/>
      <c r="LUB356" s="59"/>
      <c r="LUC356" s="59"/>
      <c r="LUD356" s="59"/>
      <c r="LUE356" s="59"/>
      <c r="LUF356" s="59"/>
      <c r="LUG356" s="59"/>
      <c r="LUH356" s="59"/>
      <c r="LUI356" s="59"/>
      <c r="LUJ356" s="59"/>
      <c r="LUK356" s="59"/>
      <c r="LUL356" s="59"/>
      <c r="LUM356" s="59"/>
      <c r="LUN356" s="59"/>
      <c r="LUO356" s="59"/>
      <c r="LUP356" s="59"/>
      <c r="LUQ356" s="59"/>
      <c r="LUR356" s="59"/>
      <c r="LUS356" s="59"/>
      <c r="LUT356" s="59"/>
      <c r="LUU356" s="59"/>
      <c r="LUV356" s="59"/>
      <c r="LUW356" s="59"/>
      <c r="LUX356" s="59"/>
      <c r="LUY356" s="59"/>
      <c r="LUZ356" s="59"/>
      <c r="LVA356" s="59"/>
      <c r="LVB356" s="59"/>
      <c r="LVC356" s="59"/>
      <c r="LVD356" s="59"/>
      <c r="LVE356" s="59"/>
      <c r="LVF356" s="59"/>
      <c r="LVG356" s="59"/>
      <c r="LVH356" s="59"/>
      <c r="LVI356" s="59"/>
      <c r="LVJ356" s="59"/>
      <c r="LVK356" s="59"/>
      <c r="LVL356" s="59"/>
      <c r="LVM356" s="59"/>
      <c r="LVN356" s="59"/>
      <c r="LVO356" s="59"/>
      <c r="LVP356" s="59"/>
      <c r="LVQ356" s="59"/>
      <c r="LVR356" s="59"/>
      <c r="LVS356" s="59"/>
      <c r="LVT356" s="59"/>
      <c r="LVU356" s="59"/>
      <c r="LVV356" s="59"/>
      <c r="LVW356" s="59"/>
      <c r="LVX356" s="59"/>
      <c r="LVY356" s="59"/>
      <c r="LVZ356" s="59"/>
      <c r="LWA356" s="59"/>
      <c r="LWB356" s="59"/>
      <c r="LWC356" s="59"/>
      <c r="LWD356" s="59"/>
      <c r="LWE356" s="59"/>
      <c r="LWF356" s="59"/>
      <c r="LWG356" s="59"/>
      <c r="LWH356" s="59"/>
      <c r="LWI356" s="59"/>
      <c r="LWJ356" s="59"/>
      <c r="LWK356" s="59"/>
      <c r="LWL356" s="59"/>
      <c r="LWM356" s="59"/>
      <c r="LWN356" s="59"/>
      <c r="LWO356" s="59"/>
      <c r="LWP356" s="59"/>
      <c r="LWQ356" s="59"/>
      <c r="LWR356" s="59"/>
      <c r="LWS356" s="59"/>
      <c r="LWT356" s="59"/>
      <c r="LWU356" s="59"/>
      <c r="LWV356" s="59"/>
      <c r="LWW356" s="59"/>
      <c r="LWX356" s="59"/>
      <c r="LWY356" s="59"/>
      <c r="LWZ356" s="59"/>
      <c r="LXA356" s="59"/>
      <c r="LXB356" s="59"/>
      <c r="LXC356" s="59"/>
      <c r="LXD356" s="59"/>
      <c r="LXE356" s="59"/>
      <c r="LXF356" s="59"/>
      <c r="LXG356" s="59"/>
      <c r="LXH356" s="59"/>
      <c r="LXI356" s="59"/>
      <c r="LXJ356" s="59"/>
      <c r="LXK356" s="59"/>
      <c r="LXL356" s="59"/>
      <c r="LXM356" s="59"/>
      <c r="LXN356" s="59"/>
      <c r="LXO356" s="59"/>
      <c r="LXP356" s="59"/>
      <c r="LXQ356" s="59"/>
      <c r="LXR356" s="59"/>
      <c r="LXS356" s="59"/>
      <c r="LXT356" s="59"/>
      <c r="LXU356" s="59"/>
      <c r="LXV356" s="59"/>
      <c r="LXW356" s="59"/>
      <c r="LXX356" s="59"/>
      <c r="LXY356" s="59"/>
      <c r="LXZ356" s="59"/>
      <c r="LYA356" s="59"/>
      <c r="LYB356" s="59"/>
      <c r="LYC356" s="59"/>
      <c r="LYD356" s="59"/>
      <c r="LYE356" s="59"/>
      <c r="LYF356" s="59"/>
      <c r="LYG356" s="59"/>
      <c r="LYH356" s="59"/>
      <c r="LYI356" s="59"/>
      <c r="LYJ356" s="59"/>
      <c r="LYK356" s="59"/>
      <c r="LYL356" s="59"/>
      <c r="LYM356" s="59"/>
      <c r="LYN356" s="59"/>
      <c r="LYO356" s="59"/>
      <c r="LYP356" s="59"/>
      <c r="LYQ356" s="59"/>
      <c r="LYR356" s="59"/>
      <c r="LYS356" s="59"/>
      <c r="LYT356" s="59"/>
      <c r="LYU356" s="59"/>
      <c r="LYV356" s="59"/>
      <c r="LYW356" s="59"/>
      <c r="LYX356" s="59"/>
      <c r="LYY356" s="59"/>
      <c r="LYZ356" s="59"/>
      <c r="LZA356" s="59"/>
      <c r="LZB356" s="59"/>
      <c r="LZC356" s="59"/>
      <c r="LZD356" s="59"/>
      <c r="LZE356" s="59"/>
      <c r="LZF356" s="59"/>
      <c r="LZG356" s="59"/>
      <c r="LZH356" s="59"/>
      <c r="LZI356" s="59"/>
      <c r="LZJ356" s="59"/>
      <c r="LZK356" s="59"/>
      <c r="LZL356" s="59"/>
      <c r="LZM356" s="59"/>
      <c r="LZN356" s="59"/>
      <c r="LZO356" s="59"/>
      <c r="LZP356" s="59"/>
      <c r="LZQ356" s="59"/>
      <c r="LZR356" s="59"/>
      <c r="LZS356" s="59"/>
      <c r="LZT356" s="59"/>
      <c r="LZU356" s="59"/>
      <c r="LZV356" s="59"/>
      <c r="LZW356" s="59"/>
      <c r="LZX356" s="59"/>
      <c r="LZY356" s="59"/>
      <c r="LZZ356" s="59"/>
      <c r="MAA356" s="59"/>
      <c r="MAB356" s="59"/>
      <c r="MAC356" s="59"/>
      <c r="MAD356" s="59"/>
      <c r="MAE356" s="59"/>
      <c r="MAF356" s="59"/>
      <c r="MAG356" s="59"/>
      <c r="MAH356" s="59"/>
      <c r="MAI356" s="59"/>
      <c r="MAJ356" s="59"/>
      <c r="MAK356" s="59"/>
      <c r="MAL356" s="59"/>
      <c r="MAM356" s="59"/>
      <c r="MAN356" s="59"/>
      <c r="MAO356" s="59"/>
      <c r="MAP356" s="59"/>
      <c r="MAQ356" s="59"/>
      <c r="MAR356" s="59"/>
      <c r="MAS356" s="59"/>
      <c r="MAT356" s="59"/>
      <c r="MAU356" s="59"/>
      <c r="MAV356" s="59"/>
      <c r="MAW356" s="59"/>
      <c r="MAX356" s="59"/>
      <c r="MAY356" s="59"/>
      <c r="MAZ356" s="59"/>
      <c r="MBA356" s="59"/>
      <c r="MBB356" s="59"/>
      <c r="MBC356" s="59"/>
      <c r="MBD356" s="59"/>
      <c r="MBE356" s="59"/>
      <c r="MBF356" s="59"/>
      <c r="MBG356" s="59"/>
      <c r="MBH356" s="59"/>
      <c r="MBI356" s="59"/>
      <c r="MBJ356" s="59"/>
      <c r="MBK356" s="59"/>
      <c r="MBL356" s="59"/>
      <c r="MBM356" s="59"/>
      <c r="MBN356" s="59"/>
      <c r="MBO356" s="59"/>
      <c r="MBP356" s="59"/>
      <c r="MBQ356" s="59"/>
      <c r="MBR356" s="59"/>
      <c r="MBS356" s="59"/>
      <c r="MBT356" s="59"/>
      <c r="MBU356" s="59"/>
      <c r="MBV356" s="59"/>
      <c r="MBW356" s="59"/>
      <c r="MBX356" s="59"/>
      <c r="MBY356" s="59"/>
      <c r="MBZ356" s="59"/>
      <c r="MCA356" s="59"/>
      <c r="MCB356" s="59"/>
      <c r="MCC356" s="59"/>
      <c r="MCD356" s="59"/>
      <c r="MCE356" s="59"/>
      <c r="MCF356" s="59"/>
      <c r="MCG356" s="59"/>
      <c r="MCH356" s="59"/>
      <c r="MCI356" s="59"/>
      <c r="MCJ356" s="59"/>
      <c r="MCK356" s="59"/>
      <c r="MCL356" s="59"/>
      <c r="MCM356" s="59"/>
      <c r="MCN356" s="59"/>
      <c r="MCO356" s="59"/>
      <c r="MCP356" s="59"/>
      <c r="MCQ356" s="59"/>
      <c r="MCR356" s="59"/>
      <c r="MCS356" s="59"/>
      <c r="MCT356" s="59"/>
      <c r="MCU356" s="59"/>
      <c r="MCV356" s="59"/>
      <c r="MCW356" s="59"/>
      <c r="MCX356" s="59"/>
      <c r="MCY356" s="59"/>
      <c r="MCZ356" s="59"/>
      <c r="MDA356" s="59"/>
      <c r="MDB356" s="59"/>
      <c r="MDC356" s="59"/>
      <c r="MDD356" s="59"/>
      <c r="MDE356" s="59"/>
      <c r="MDF356" s="59"/>
      <c r="MDG356" s="59"/>
      <c r="MDH356" s="59"/>
      <c r="MDI356" s="59"/>
      <c r="MDJ356" s="59"/>
      <c r="MDK356" s="59"/>
      <c r="MDL356" s="59"/>
      <c r="MDM356" s="59"/>
      <c r="MDN356" s="59"/>
      <c r="MDO356" s="59"/>
      <c r="MDP356" s="59"/>
      <c r="MDQ356" s="59"/>
      <c r="MDR356" s="59"/>
      <c r="MDS356" s="59"/>
      <c r="MDT356" s="59"/>
      <c r="MDU356" s="59"/>
      <c r="MDV356" s="59"/>
      <c r="MDW356" s="59"/>
      <c r="MDX356" s="59"/>
      <c r="MDY356" s="59"/>
      <c r="MDZ356" s="59"/>
      <c r="MEA356" s="59"/>
      <c r="MEB356" s="59"/>
      <c r="MEC356" s="59"/>
      <c r="MED356" s="59"/>
      <c r="MEE356" s="59"/>
      <c r="MEF356" s="59"/>
      <c r="MEG356" s="59"/>
      <c r="MEH356" s="59"/>
      <c r="MEI356" s="59"/>
      <c r="MEJ356" s="59"/>
      <c r="MEK356" s="59"/>
      <c r="MEL356" s="59"/>
      <c r="MEM356" s="59"/>
      <c r="MEN356" s="59"/>
      <c r="MEO356" s="59"/>
      <c r="MEP356" s="59"/>
      <c r="MEQ356" s="59"/>
      <c r="MER356" s="59"/>
      <c r="MES356" s="59"/>
      <c r="MET356" s="59"/>
      <c r="MEU356" s="59"/>
      <c r="MEV356" s="59"/>
      <c r="MEW356" s="59"/>
      <c r="MEX356" s="59"/>
      <c r="MEY356" s="59"/>
      <c r="MEZ356" s="59"/>
      <c r="MFA356" s="59"/>
      <c r="MFB356" s="59"/>
      <c r="MFC356" s="59"/>
      <c r="MFD356" s="59"/>
      <c r="MFE356" s="59"/>
      <c r="MFF356" s="59"/>
      <c r="MFG356" s="59"/>
      <c r="MFH356" s="59"/>
      <c r="MFI356" s="59"/>
      <c r="MFJ356" s="59"/>
      <c r="MFK356" s="59"/>
      <c r="MFL356" s="59"/>
      <c r="MFM356" s="59"/>
      <c r="MFN356" s="59"/>
      <c r="MFO356" s="59"/>
      <c r="MFP356" s="59"/>
      <c r="MFQ356" s="59"/>
      <c r="MFR356" s="59"/>
      <c r="MFS356" s="59"/>
      <c r="MFT356" s="59"/>
      <c r="MFU356" s="59"/>
      <c r="MFV356" s="59"/>
      <c r="MFW356" s="59"/>
      <c r="MFX356" s="59"/>
      <c r="MFY356" s="59"/>
      <c r="MFZ356" s="59"/>
      <c r="MGA356" s="59"/>
      <c r="MGB356" s="59"/>
      <c r="MGC356" s="59"/>
      <c r="MGD356" s="59"/>
      <c r="MGE356" s="59"/>
      <c r="MGF356" s="59"/>
      <c r="MGG356" s="59"/>
      <c r="MGH356" s="59"/>
      <c r="MGI356" s="59"/>
      <c r="MGJ356" s="59"/>
      <c r="MGK356" s="59"/>
      <c r="MGL356" s="59"/>
      <c r="MGM356" s="59"/>
      <c r="MGN356" s="59"/>
      <c r="MGO356" s="59"/>
      <c r="MGP356" s="59"/>
      <c r="MGQ356" s="59"/>
      <c r="MGR356" s="59"/>
      <c r="MGS356" s="59"/>
      <c r="MGT356" s="59"/>
      <c r="MGU356" s="59"/>
      <c r="MGV356" s="59"/>
      <c r="MGW356" s="59"/>
      <c r="MGX356" s="59"/>
      <c r="MGY356" s="59"/>
      <c r="MGZ356" s="59"/>
      <c r="MHA356" s="59"/>
      <c r="MHB356" s="59"/>
      <c r="MHC356" s="59"/>
      <c r="MHD356" s="59"/>
      <c r="MHE356" s="59"/>
      <c r="MHF356" s="59"/>
      <c r="MHG356" s="59"/>
      <c r="MHH356" s="59"/>
      <c r="MHI356" s="59"/>
      <c r="MHJ356" s="59"/>
      <c r="MHK356" s="59"/>
      <c r="MHL356" s="59"/>
      <c r="MHM356" s="59"/>
      <c r="MHN356" s="59"/>
      <c r="MHO356" s="59"/>
      <c r="MHP356" s="59"/>
      <c r="MHQ356" s="59"/>
      <c r="MHR356" s="59"/>
      <c r="MHS356" s="59"/>
      <c r="MHT356" s="59"/>
      <c r="MHU356" s="59"/>
      <c r="MHV356" s="59"/>
      <c r="MHW356" s="59"/>
      <c r="MHX356" s="59"/>
      <c r="MHY356" s="59"/>
      <c r="MHZ356" s="59"/>
      <c r="MIA356" s="59"/>
      <c r="MIB356" s="59"/>
      <c r="MIC356" s="59"/>
      <c r="MID356" s="59"/>
      <c r="MIE356" s="59"/>
      <c r="MIF356" s="59"/>
      <c r="MIG356" s="59"/>
      <c r="MIH356" s="59"/>
      <c r="MII356" s="59"/>
      <c r="MIJ356" s="59"/>
      <c r="MIK356" s="59"/>
      <c r="MIL356" s="59"/>
      <c r="MIM356" s="59"/>
      <c r="MIN356" s="59"/>
      <c r="MIO356" s="59"/>
      <c r="MIP356" s="59"/>
      <c r="MIQ356" s="59"/>
      <c r="MIR356" s="59"/>
      <c r="MIS356" s="59"/>
      <c r="MIT356" s="59"/>
      <c r="MIU356" s="59"/>
      <c r="MIV356" s="59"/>
      <c r="MIW356" s="59"/>
      <c r="MIX356" s="59"/>
      <c r="MIY356" s="59"/>
      <c r="MIZ356" s="59"/>
      <c r="MJA356" s="59"/>
      <c r="MJB356" s="59"/>
      <c r="MJC356" s="59"/>
      <c r="MJD356" s="59"/>
      <c r="MJE356" s="59"/>
      <c r="MJF356" s="59"/>
      <c r="MJG356" s="59"/>
      <c r="MJH356" s="59"/>
      <c r="MJI356" s="59"/>
      <c r="MJJ356" s="59"/>
      <c r="MJK356" s="59"/>
      <c r="MJL356" s="59"/>
      <c r="MJM356" s="59"/>
      <c r="MJN356" s="59"/>
      <c r="MJO356" s="59"/>
      <c r="MJP356" s="59"/>
      <c r="MJQ356" s="59"/>
      <c r="MJR356" s="59"/>
      <c r="MJS356" s="59"/>
      <c r="MJT356" s="59"/>
      <c r="MJU356" s="59"/>
      <c r="MJV356" s="59"/>
      <c r="MJW356" s="59"/>
      <c r="MJX356" s="59"/>
      <c r="MJY356" s="59"/>
      <c r="MJZ356" s="59"/>
      <c r="MKA356" s="59"/>
      <c r="MKB356" s="59"/>
      <c r="MKC356" s="59"/>
      <c r="MKD356" s="59"/>
      <c r="MKE356" s="59"/>
      <c r="MKF356" s="59"/>
      <c r="MKG356" s="59"/>
      <c r="MKH356" s="59"/>
      <c r="MKI356" s="59"/>
      <c r="MKJ356" s="59"/>
      <c r="MKK356" s="59"/>
      <c r="MKL356" s="59"/>
      <c r="MKM356" s="59"/>
      <c r="MKN356" s="59"/>
      <c r="MKO356" s="59"/>
      <c r="MKP356" s="59"/>
      <c r="MKQ356" s="59"/>
      <c r="MKR356" s="59"/>
      <c r="MKS356" s="59"/>
      <c r="MKT356" s="59"/>
      <c r="MKU356" s="59"/>
      <c r="MKV356" s="59"/>
      <c r="MKW356" s="59"/>
      <c r="MKX356" s="59"/>
      <c r="MKY356" s="59"/>
      <c r="MKZ356" s="59"/>
      <c r="MLA356" s="59"/>
      <c r="MLB356" s="59"/>
      <c r="MLC356" s="59"/>
      <c r="MLD356" s="59"/>
      <c r="MLE356" s="59"/>
      <c r="MLF356" s="59"/>
      <c r="MLG356" s="59"/>
      <c r="MLH356" s="59"/>
      <c r="MLI356" s="59"/>
      <c r="MLJ356" s="59"/>
      <c r="MLK356" s="59"/>
      <c r="MLL356" s="59"/>
      <c r="MLM356" s="59"/>
      <c r="MLN356" s="59"/>
      <c r="MLO356" s="59"/>
      <c r="MLP356" s="59"/>
      <c r="MLQ356" s="59"/>
      <c r="MLR356" s="59"/>
      <c r="MLS356" s="59"/>
      <c r="MLT356" s="59"/>
      <c r="MLU356" s="59"/>
      <c r="MLV356" s="59"/>
      <c r="MLW356" s="59"/>
      <c r="MLX356" s="59"/>
      <c r="MLY356" s="59"/>
      <c r="MLZ356" s="59"/>
      <c r="MMA356" s="59"/>
      <c r="MMB356" s="59"/>
      <c r="MMC356" s="59"/>
      <c r="MMD356" s="59"/>
      <c r="MME356" s="59"/>
      <c r="MMF356" s="59"/>
      <c r="MMG356" s="59"/>
      <c r="MMH356" s="59"/>
      <c r="MMI356" s="59"/>
      <c r="MMJ356" s="59"/>
      <c r="MMK356" s="59"/>
      <c r="MML356" s="59"/>
      <c r="MMM356" s="59"/>
      <c r="MMN356" s="59"/>
      <c r="MMO356" s="59"/>
      <c r="MMP356" s="59"/>
      <c r="MMQ356" s="59"/>
      <c r="MMR356" s="59"/>
      <c r="MMS356" s="59"/>
      <c r="MMT356" s="59"/>
      <c r="MMU356" s="59"/>
      <c r="MMV356" s="59"/>
      <c r="MMW356" s="59"/>
      <c r="MMX356" s="59"/>
      <c r="MMY356" s="59"/>
      <c r="MMZ356" s="59"/>
      <c r="MNA356" s="59"/>
      <c r="MNB356" s="59"/>
      <c r="MNC356" s="59"/>
      <c r="MND356" s="59"/>
      <c r="MNE356" s="59"/>
      <c r="MNF356" s="59"/>
      <c r="MNG356" s="59"/>
      <c r="MNH356" s="59"/>
      <c r="MNI356" s="59"/>
      <c r="MNJ356" s="59"/>
      <c r="MNK356" s="59"/>
      <c r="MNL356" s="59"/>
      <c r="MNM356" s="59"/>
      <c r="MNN356" s="59"/>
      <c r="MNO356" s="59"/>
      <c r="MNP356" s="59"/>
      <c r="MNQ356" s="59"/>
      <c r="MNR356" s="59"/>
      <c r="MNS356" s="59"/>
      <c r="MNT356" s="59"/>
      <c r="MNU356" s="59"/>
      <c r="MNV356" s="59"/>
      <c r="MNW356" s="59"/>
      <c r="MNX356" s="59"/>
      <c r="MNY356" s="59"/>
      <c r="MNZ356" s="59"/>
      <c r="MOA356" s="59"/>
      <c r="MOB356" s="59"/>
      <c r="MOC356" s="59"/>
      <c r="MOD356" s="59"/>
      <c r="MOE356" s="59"/>
      <c r="MOF356" s="59"/>
      <c r="MOG356" s="59"/>
      <c r="MOH356" s="59"/>
      <c r="MOI356" s="59"/>
      <c r="MOJ356" s="59"/>
      <c r="MOK356" s="59"/>
      <c r="MOL356" s="59"/>
      <c r="MOM356" s="59"/>
      <c r="MON356" s="59"/>
      <c r="MOO356" s="59"/>
      <c r="MOP356" s="59"/>
      <c r="MOQ356" s="59"/>
      <c r="MOR356" s="59"/>
      <c r="MOS356" s="59"/>
      <c r="MOT356" s="59"/>
      <c r="MOU356" s="59"/>
      <c r="MOV356" s="59"/>
      <c r="MOW356" s="59"/>
      <c r="MOX356" s="59"/>
      <c r="MOY356" s="59"/>
      <c r="MOZ356" s="59"/>
      <c r="MPA356" s="59"/>
      <c r="MPB356" s="59"/>
      <c r="MPC356" s="59"/>
      <c r="MPD356" s="59"/>
      <c r="MPE356" s="59"/>
      <c r="MPF356" s="59"/>
      <c r="MPG356" s="59"/>
      <c r="MPH356" s="59"/>
      <c r="MPI356" s="59"/>
      <c r="MPJ356" s="59"/>
      <c r="MPK356" s="59"/>
      <c r="MPL356" s="59"/>
      <c r="MPM356" s="59"/>
      <c r="MPN356" s="59"/>
      <c r="MPO356" s="59"/>
      <c r="MPP356" s="59"/>
      <c r="MPQ356" s="59"/>
      <c r="MPR356" s="59"/>
      <c r="MPS356" s="59"/>
      <c r="MPT356" s="59"/>
      <c r="MPU356" s="59"/>
      <c r="MPV356" s="59"/>
      <c r="MPW356" s="59"/>
      <c r="MPX356" s="59"/>
      <c r="MPY356" s="59"/>
      <c r="MPZ356" s="59"/>
      <c r="MQA356" s="59"/>
      <c r="MQB356" s="59"/>
      <c r="MQC356" s="59"/>
      <c r="MQD356" s="59"/>
      <c r="MQE356" s="59"/>
      <c r="MQF356" s="59"/>
      <c r="MQG356" s="59"/>
      <c r="MQH356" s="59"/>
      <c r="MQI356" s="59"/>
      <c r="MQJ356" s="59"/>
      <c r="MQK356" s="59"/>
      <c r="MQL356" s="59"/>
      <c r="MQM356" s="59"/>
      <c r="MQN356" s="59"/>
      <c r="MQO356" s="59"/>
      <c r="MQP356" s="59"/>
      <c r="MQQ356" s="59"/>
      <c r="MQR356" s="59"/>
      <c r="MQS356" s="59"/>
      <c r="MQT356" s="59"/>
      <c r="MQU356" s="59"/>
      <c r="MQV356" s="59"/>
      <c r="MQW356" s="59"/>
      <c r="MQX356" s="59"/>
      <c r="MQY356" s="59"/>
      <c r="MQZ356" s="59"/>
      <c r="MRA356" s="59"/>
      <c r="MRB356" s="59"/>
      <c r="MRC356" s="59"/>
      <c r="MRD356" s="59"/>
      <c r="MRE356" s="59"/>
      <c r="MRF356" s="59"/>
      <c r="MRG356" s="59"/>
      <c r="MRH356" s="59"/>
      <c r="MRI356" s="59"/>
      <c r="MRJ356" s="59"/>
      <c r="MRK356" s="59"/>
      <c r="MRL356" s="59"/>
      <c r="MRM356" s="59"/>
      <c r="MRN356" s="59"/>
      <c r="MRO356" s="59"/>
      <c r="MRP356" s="59"/>
      <c r="MRQ356" s="59"/>
      <c r="MRR356" s="59"/>
      <c r="MRS356" s="59"/>
      <c r="MRT356" s="59"/>
      <c r="MRU356" s="59"/>
      <c r="MRV356" s="59"/>
      <c r="MRW356" s="59"/>
      <c r="MRX356" s="59"/>
      <c r="MRY356" s="59"/>
      <c r="MRZ356" s="59"/>
      <c r="MSA356" s="59"/>
      <c r="MSB356" s="59"/>
      <c r="MSC356" s="59"/>
      <c r="MSD356" s="59"/>
      <c r="MSE356" s="59"/>
      <c r="MSF356" s="59"/>
      <c r="MSG356" s="59"/>
      <c r="MSH356" s="59"/>
      <c r="MSI356" s="59"/>
      <c r="MSJ356" s="59"/>
      <c r="MSK356" s="59"/>
      <c r="MSL356" s="59"/>
      <c r="MSM356" s="59"/>
      <c r="MSN356" s="59"/>
      <c r="MSO356" s="59"/>
      <c r="MSP356" s="59"/>
      <c r="MSQ356" s="59"/>
      <c r="MSR356" s="59"/>
      <c r="MSS356" s="59"/>
      <c r="MST356" s="59"/>
      <c r="MSU356" s="59"/>
      <c r="MSV356" s="59"/>
      <c r="MSW356" s="59"/>
      <c r="MSX356" s="59"/>
      <c r="MSY356" s="59"/>
      <c r="MSZ356" s="59"/>
      <c r="MTA356" s="59"/>
      <c r="MTB356" s="59"/>
      <c r="MTC356" s="59"/>
      <c r="MTD356" s="59"/>
      <c r="MTE356" s="59"/>
      <c r="MTF356" s="59"/>
      <c r="MTG356" s="59"/>
      <c r="MTH356" s="59"/>
      <c r="MTI356" s="59"/>
      <c r="MTJ356" s="59"/>
      <c r="MTK356" s="59"/>
      <c r="MTL356" s="59"/>
      <c r="MTM356" s="59"/>
      <c r="MTN356" s="59"/>
      <c r="MTO356" s="59"/>
      <c r="MTP356" s="59"/>
      <c r="MTQ356" s="59"/>
      <c r="MTR356" s="59"/>
      <c r="MTS356" s="59"/>
      <c r="MTT356" s="59"/>
      <c r="MTU356" s="59"/>
      <c r="MTV356" s="59"/>
      <c r="MTW356" s="59"/>
      <c r="MTX356" s="59"/>
      <c r="MTY356" s="59"/>
      <c r="MTZ356" s="59"/>
      <c r="MUA356" s="59"/>
      <c r="MUB356" s="59"/>
      <c r="MUC356" s="59"/>
      <c r="MUD356" s="59"/>
      <c r="MUE356" s="59"/>
      <c r="MUF356" s="59"/>
      <c r="MUG356" s="59"/>
      <c r="MUH356" s="59"/>
      <c r="MUI356" s="59"/>
      <c r="MUJ356" s="59"/>
      <c r="MUK356" s="59"/>
      <c r="MUL356" s="59"/>
      <c r="MUM356" s="59"/>
      <c r="MUN356" s="59"/>
      <c r="MUO356" s="59"/>
      <c r="MUP356" s="59"/>
      <c r="MUQ356" s="59"/>
      <c r="MUR356" s="59"/>
      <c r="MUS356" s="59"/>
      <c r="MUT356" s="59"/>
      <c r="MUU356" s="59"/>
      <c r="MUV356" s="59"/>
      <c r="MUW356" s="59"/>
      <c r="MUX356" s="59"/>
      <c r="MUY356" s="59"/>
      <c r="MUZ356" s="59"/>
      <c r="MVA356" s="59"/>
      <c r="MVB356" s="59"/>
      <c r="MVC356" s="59"/>
      <c r="MVD356" s="59"/>
      <c r="MVE356" s="59"/>
      <c r="MVF356" s="59"/>
      <c r="MVG356" s="59"/>
      <c r="MVH356" s="59"/>
      <c r="MVI356" s="59"/>
      <c r="MVJ356" s="59"/>
      <c r="MVK356" s="59"/>
      <c r="MVL356" s="59"/>
      <c r="MVM356" s="59"/>
      <c r="MVN356" s="59"/>
      <c r="MVO356" s="59"/>
      <c r="MVP356" s="59"/>
      <c r="MVQ356" s="59"/>
      <c r="MVR356" s="59"/>
      <c r="MVS356" s="59"/>
      <c r="MVT356" s="59"/>
      <c r="MVU356" s="59"/>
      <c r="MVV356" s="59"/>
      <c r="MVW356" s="59"/>
      <c r="MVX356" s="59"/>
      <c r="MVY356" s="59"/>
      <c r="MVZ356" s="59"/>
      <c r="MWA356" s="59"/>
      <c r="MWB356" s="59"/>
      <c r="MWC356" s="59"/>
      <c r="MWD356" s="59"/>
      <c r="MWE356" s="59"/>
      <c r="MWF356" s="59"/>
      <c r="MWG356" s="59"/>
      <c r="MWH356" s="59"/>
      <c r="MWI356" s="59"/>
      <c r="MWJ356" s="59"/>
      <c r="MWK356" s="59"/>
      <c r="MWL356" s="59"/>
      <c r="MWM356" s="59"/>
      <c r="MWN356" s="59"/>
      <c r="MWO356" s="59"/>
      <c r="MWP356" s="59"/>
      <c r="MWQ356" s="59"/>
      <c r="MWR356" s="59"/>
      <c r="MWS356" s="59"/>
      <c r="MWT356" s="59"/>
      <c r="MWU356" s="59"/>
      <c r="MWV356" s="59"/>
      <c r="MWW356" s="59"/>
      <c r="MWX356" s="59"/>
      <c r="MWY356" s="59"/>
      <c r="MWZ356" s="59"/>
      <c r="MXA356" s="59"/>
      <c r="MXB356" s="59"/>
      <c r="MXC356" s="59"/>
      <c r="MXD356" s="59"/>
      <c r="MXE356" s="59"/>
      <c r="MXF356" s="59"/>
      <c r="MXG356" s="59"/>
      <c r="MXH356" s="59"/>
      <c r="MXI356" s="59"/>
      <c r="MXJ356" s="59"/>
      <c r="MXK356" s="59"/>
      <c r="MXL356" s="59"/>
      <c r="MXM356" s="59"/>
      <c r="MXN356" s="59"/>
      <c r="MXO356" s="59"/>
      <c r="MXP356" s="59"/>
      <c r="MXQ356" s="59"/>
      <c r="MXR356" s="59"/>
      <c r="MXS356" s="59"/>
      <c r="MXT356" s="59"/>
      <c r="MXU356" s="59"/>
      <c r="MXV356" s="59"/>
      <c r="MXW356" s="59"/>
      <c r="MXX356" s="59"/>
      <c r="MXY356" s="59"/>
      <c r="MXZ356" s="59"/>
      <c r="MYA356" s="59"/>
      <c r="MYB356" s="59"/>
      <c r="MYC356" s="59"/>
      <c r="MYD356" s="59"/>
      <c r="MYE356" s="59"/>
      <c r="MYF356" s="59"/>
      <c r="MYG356" s="59"/>
      <c r="MYH356" s="59"/>
      <c r="MYI356" s="59"/>
      <c r="MYJ356" s="59"/>
      <c r="MYK356" s="59"/>
      <c r="MYL356" s="59"/>
      <c r="MYM356" s="59"/>
      <c r="MYN356" s="59"/>
      <c r="MYO356" s="59"/>
      <c r="MYP356" s="59"/>
      <c r="MYQ356" s="59"/>
      <c r="MYR356" s="59"/>
      <c r="MYS356" s="59"/>
      <c r="MYT356" s="59"/>
      <c r="MYU356" s="59"/>
      <c r="MYV356" s="59"/>
      <c r="MYW356" s="59"/>
      <c r="MYX356" s="59"/>
      <c r="MYY356" s="59"/>
      <c r="MYZ356" s="59"/>
      <c r="MZA356" s="59"/>
      <c r="MZB356" s="59"/>
      <c r="MZC356" s="59"/>
      <c r="MZD356" s="59"/>
      <c r="MZE356" s="59"/>
      <c r="MZF356" s="59"/>
      <c r="MZG356" s="59"/>
      <c r="MZH356" s="59"/>
      <c r="MZI356" s="59"/>
      <c r="MZJ356" s="59"/>
      <c r="MZK356" s="59"/>
      <c r="MZL356" s="59"/>
      <c r="MZM356" s="59"/>
      <c r="MZN356" s="59"/>
      <c r="MZO356" s="59"/>
      <c r="MZP356" s="59"/>
      <c r="MZQ356" s="59"/>
      <c r="MZR356" s="59"/>
      <c r="MZS356" s="59"/>
      <c r="MZT356" s="59"/>
      <c r="MZU356" s="59"/>
      <c r="MZV356" s="59"/>
      <c r="MZW356" s="59"/>
      <c r="MZX356" s="59"/>
      <c r="MZY356" s="59"/>
      <c r="MZZ356" s="59"/>
      <c r="NAA356" s="59"/>
      <c r="NAB356" s="59"/>
      <c r="NAC356" s="59"/>
      <c r="NAD356" s="59"/>
      <c r="NAE356" s="59"/>
      <c r="NAF356" s="59"/>
      <c r="NAG356" s="59"/>
      <c r="NAH356" s="59"/>
      <c r="NAI356" s="59"/>
      <c r="NAJ356" s="59"/>
      <c r="NAK356" s="59"/>
      <c r="NAL356" s="59"/>
      <c r="NAM356" s="59"/>
      <c r="NAN356" s="59"/>
      <c r="NAO356" s="59"/>
      <c r="NAP356" s="59"/>
      <c r="NAQ356" s="59"/>
      <c r="NAR356" s="59"/>
      <c r="NAS356" s="59"/>
      <c r="NAT356" s="59"/>
      <c r="NAU356" s="59"/>
      <c r="NAV356" s="59"/>
      <c r="NAW356" s="59"/>
      <c r="NAX356" s="59"/>
      <c r="NAY356" s="59"/>
      <c r="NAZ356" s="59"/>
      <c r="NBA356" s="59"/>
      <c r="NBB356" s="59"/>
      <c r="NBC356" s="59"/>
      <c r="NBD356" s="59"/>
      <c r="NBE356" s="59"/>
      <c r="NBF356" s="59"/>
      <c r="NBG356" s="59"/>
      <c r="NBH356" s="59"/>
      <c r="NBI356" s="59"/>
      <c r="NBJ356" s="59"/>
      <c r="NBK356" s="59"/>
      <c r="NBL356" s="59"/>
      <c r="NBM356" s="59"/>
      <c r="NBN356" s="59"/>
      <c r="NBO356" s="59"/>
      <c r="NBP356" s="59"/>
      <c r="NBQ356" s="59"/>
      <c r="NBR356" s="59"/>
      <c r="NBS356" s="59"/>
      <c r="NBT356" s="59"/>
      <c r="NBU356" s="59"/>
      <c r="NBV356" s="59"/>
      <c r="NBW356" s="59"/>
      <c r="NBX356" s="59"/>
      <c r="NBY356" s="59"/>
      <c r="NBZ356" s="59"/>
      <c r="NCA356" s="59"/>
      <c r="NCB356" s="59"/>
      <c r="NCC356" s="59"/>
      <c r="NCD356" s="59"/>
      <c r="NCE356" s="59"/>
      <c r="NCF356" s="59"/>
      <c r="NCG356" s="59"/>
      <c r="NCH356" s="59"/>
      <c r="NCI356" s="59"/>
      <c r="NCJ356" s="59"/>
      <c r="NCK356" s="59"/>
      <c r="NCL356" s="59"/>
      <c r="NCM356" s="59"/>
      <c r="NCN356" s="59"/>
      <c r="NCO356" s="59"/>
      <c r="NCP356" s="59"/>
      <c r="NCQ356" s="59"/>
      <c r="NCR356" s="59"/>
      <c r="NCS356" s="59"/>
      <c r="NCT356" s="59"/>
      <c r="NCU356" s="59"/>
      <c r="NCV356" s="59"/>
      <c r="NCW356" s="59"/>
      <c r="NCX356" s="59"/>
      <c r="NCY356" s="59"/>
      <c r="NCZ356" s="59"/>
      <c r="NDA356" s="59"/>
      <c r="NDB356" s="59"/>
      <c r="NDC356" s="59"/>
      <c r="NDD356" s="59"/>
      <c r="NDE356" s="59"/>
      <c r="NDF356" s="59"/>
      <c r="NDG356" s="59"/>
      <c r="NDH356" s="59"/>
      <c r="NDI356" s="59"/>
      <c r="NDJ356" s="59"/>
      <c r="NDK356" s="59"/>
      <c r="NDL356" s="59"/>
      <c r="NDM356" s="59"/>
      <c r="NDN356" s="59"/>
      <c r="NDO356" s="59"/>
      <c r="NDP356" s="59"/>
      <c r="NDQ356" s="59"/>
      <c r="NDR356" s="59"/>
      <c r="NDS356" s="59"/>
      <c r="NDT356" s="59"/>
      <c r="NDU356" s="59"/>
      <c r="NDV356" s="59"/>
      <c r="NDW356" s="59"/>
      <c r="NDX356" s="59"/>
      <c r="NDY356" s="59"/>
      <c r="NDZ356" s="59"/>
      <c r="NEA356" s="59"/>
      <c r="NEB356" s="59"/>
      <c r="NEC356" s="59"/>
      <c r="NED356" s="59"/>
      <c r="NEE356" s="59"/>
      <c r="NEF356" s="59"/>
      <c r="NEG356" s="59"/>
      <c r="NEH356" s="59"/>
      <c r="NEI356" s="59"/>
      <c r="NEJ356" s="59"/>
      <c r="NEK356" s="59"/>
      <c r="NEL356" s="59"/>
      <c r="NEM356" s="59"/>
      <c r="NEN356" s="59"/>
      <c r="NEO356" s="59"/>
      <c r="NEP356" s="59"/>
      <c r="NEQ356" s="59"/>
      <c r="NER356" s="59"/>
      <c r="NES356" s="59"/>
      <c r="NET356" s="59"/>
      <c r="NEU356" s="59"/>
      <c r="NEV356" s="59"/>
      <c r="NEW356" s="59"/>
      <c r="NEX356" s="59"/>
      <c r="NEY356" s="59"/>
      <c r="NEZ356" s="59"/>
      <c r="NFA356" s="59"/>
      <c r="NFB356" s="59"/>
      <c r="NFC356" s="59"/>
      <c r="NFD356" s="59"/>
      <c r="NFE356" s="59"/>
      <c r="NFF356" s="59"/>
      <c r="NFG356" s="59"/>
      <c r="NFH356" s="59"/>
      <c r="NFI356" s="59"/>
      <c r="NFJ356" s="59"/>
      <c r="NFK356" s="59"/>
      <c r="NFL356" s="59"/>
      <c r="NFM356" s="59"/>
      <c r="NFN356" s="59"/>
      <c r="NFO356" s="59"/>
      <c r="NFP356" s="59"/>
      <c r="NFQ356" s="59"/>
      <c r="NFR356" s="59"/>
      <c r="NFS356" s="59"/>
      <c r="NFT356" s="59"/>
      <c r="NFU356" s="59"/>
      <c r="NFV356" s="59"/>
      <c r="NFW356" s="59"/>
      <c r="NFX356" s="59"/>
      <c r="NFY356" s="59"/>
      <c r="NFZ356" s="59"/>
      <c r="NGA356" s="59"/>
      <c r="NGB356" s="59"/>
      <c r="NGC356" s="59"/>
      <c r="NGD356" s="59"/>
      <c r="NGE356" s="59"/>
      <c r="NGF356" s="59"/>
      <c r="NGG356" s="59"/>
      <c r="NGH356" s="59"/>
      <c r="NGI356" s="59"/>
      <c r="NGJ356" s="59"/>
      <c r="NGK356" s="59"/>
      <c r="NGL356" s="59"/>
      <c r="NGM356" s="59"/>
      <c r="NGN356" s="59"/>
      <c r="NGO356" s="59"/>
      <c r="NGP356" s="59"/>
      <c r="NGQ356" s="59"/>
      <c r="NGR356" s="59"/>
      <c r="NGS356" s="59"/>
      <c r="NGT356" s="59"/>
      <c r="NGU356" s="59"/>
      <c r="NGV356" s="59"/>
      <c r="NGW356" s="59"/>
      <c r="NGX356" s="59"/>
      <c r="NGY356" s="59"/>
      <c r="NGZ356" s="59"/>
      <c r="NHA356" s="59"/>
      <c r="NHB356" s="59"/>
      <c r="NHC356" s="59"/>
      <c r="NHD356" s="59"/>
      <c r="NHE356" s="59"/>
      <c r="NHF356" s="59"/>
      <c r="NHG356" s="59"/>
      <c r="NHH356" s="59"/>
      <c r="NHI356" s="59"/>
      <c r="NHJ356" s="59"/>
      <c r="NHK356" s="59"/>
      <c r="NHL356" s="59"/>
      <c r="NHM356" s="59"/>
      <c r="NHN356" s="59"/>
      <c r="NHO356" s="59"/>
      <c r="NHP356" s="59"/>
      <c r="NHQ356" s="59"/>
      <c r="NHR356" s="59"/>
      <c r="NHS356" s="59"/>
      <c r="NHT356" s="59"/>
      <c r="NHU356" s="59"/>
      <c r="NHV356" s="59"/>
      <c r="NHW356" s="59"/>
      <c r="NHX356" s="59"/>
      <c r="NHY356" s="59"/>
      <c r="NHZ356" s="59"/>
      <c r="NIA356" s="59"/>
      <c r="NIB356" s="59"/>
      <c r="NIC356" s="59"/>
      <c r="NID356" s="59"/>
      <c r="NIE356" s="59"/>
      <c r="NIF356" s="59"/>
      <c r="NIG356" s="59"/>
      <c r="NIH356" s="59"/>
      <c r="NII356" s="59"/>
      <c r="NIJ356" s="59"/>
      <c r="NIK356" s="59"/>
      <c r="NIL356" s="59"/>
      <c r="NIM356" s="59"/>
      <c r="NIN356" s="59"/>
      <c r="NIO356" s="59"/>
      <c r="NIP356" s="59"/>
      <c r="NIQ356" s="59"/>
      <c r="NIR356" s="59"/>
      <c r="NIS356" s="59"/>
      <c r="NIT356" s="59"/>
      <c r="NIU356" s="59"/>
      <c r="NIV356" s="59"/>
      <c r="NIW356" s="59"/>
      <c r="NIX356" s="59"/>
      <c r="NIY356" s="59"/>
      <c r="NIZ356" s="59"/>
      <c r="NJA356" s="59"/>
      <c r="NJB356" s="59"/>
      <c r="NJC356" s="59"/>
      <c r="NJD356" s="59"/>
      <c r="NJE356" s="59"/>
      <c r="NJF356" s="59"/>
      <c r="NJG356" s="59"/>
      <c r="NJH356" s="59"/>
      <c r="NJI356" s="59"/>
      <c r="NJJ356" s="59"/>
      <c r="NJK356" s="59"/>
      <c r="NJL356" s="59"/>
      <c r="NJM356" s="59"/>
      <c r="NJN356" s="59"/>
      <c r="NJO356" s="59"/>
      <c r="NJP356" s="59"/>
      <c r="NJQ356" s="59"/>
      <c r="NJR356" s="59"/>
      <c r="NJS356" s="59"/>
      <c r="NJT356" s="59"/>
      <c r="NJU356" s="59"/>
      <c r="NJV356" s="59"/>
      <c r="NJW356" s="59"/>
      <c r="NJX356" s="59"/>
      <c r="NJY356" s="59"/>
      <c r="NJZ356" s="59"/>
      <c r="NKA356" s="59"/>
      <c r="NKB356" s="59"/>
      <c r="NKC356" s="59"/>
      <c r="NKD356" s="59"/>
      <c r="NKE356" s="59"/>
      <c r="NKF356" s="59"/>
      <c r="NKG356" s="59"/>
      <c r="NKH356" s="59"/>
      <c r="NKI356" s="59"/>
      <c r="NKJ356" s="59"/>
      <c r="NKK356" s="59"/>
      <c r="NKL356" s="59"/>
      <c r="NKM356" s="59"/>
      <c r="NKN356" s="59"/>
      <c r="NKO356" s="59"/>
      <c r="NKP356" s="59"/>
      <c r="NKQ356" s="59"/>
      <c r="NKR356" s="59"/>
      <c r="NKS356" s="59"/>
      <c r="NKT356" s="59"/>
      <c r="NKU356" s="59"/>
      <c r="NKV356" s="59"/>
      <c r="NKW356" s="59"/>
      <c r="NKX356" s="59"/>
      <c r="NKY356" s="59"/>
      <c r="NKZ356" s="59"/>
      <c r="NLA356" s="59"/>
      <c r="NLB356" s="59"/>
      <c r="NLC356" s="59"/>
      <c r="NLD356" s="59"/>
      <c r="NLE356" s="59"/>
      <c r="NLF356" s="59"/>
      <c r="NLG356" s="59"/>
      <c r="NLH356" s="59"/>
      <c r="NLI356" s="59"/>
      <c r="NLJ356" s="59"/>
      <c r="NLK356" s="59"/>
      <c r="NLL356" s="59"/>
      <c r="NLM356" s="59"/>
      <c r="NLN356" s="59"/>
      <c r="NLO356" s="59"/>
      <c r="NLP356" s="59"/>
      <c r="NLQ356" s="59"/>
      <c r="NLR356" s="59"/>
      <c r="NLS356" s="59"/>
      <c r="NLT356" s="59"/>
      <c r="NLU356" s="59"/>
      <c r="NLV356" s="59"/>
      <c r="NLW356" s="59"/>
      <c r="NLX356" s="59"/>
      <c r="NLY356" s="59"/>
      <c r="NLZ356" s="59"/>
      <c r="NMA356" s="59"/>
      <c r="NMB356" s="59"/>
      <c r="NMC356" s="59"/>
      <c r="NMD356" s="59"/>
      <c r="NME356" s="59"/>
      <c r="NMF356" s="59"/>
      <c r="NMG356" s="59"/>
      <c r="NMH356" s="59"/>
      <c r="NMI356" s="59"/>
      <c r="NMJ356" s="59"/>
      <c r="NMK356" s="59"/>
      <c r="NML356" s="59"/>
      <c r="NMM356" s="59"/>
      <c r="NMN356" s="59"/>
      <c r="NMO356" s="59"/>
      <c r="NMP356" s="59"/>
      <c r="NMQ356" s="59"/>
      <c r="NMR356" s="59"/>
      <c r="NMS356" s="59"/>
      <c r="NMT356" s="59"/>
      <c r="NMU356" s="59"/>
      <c r="NMV356" s="59"/>
      <c r="NMW356" s="59"/>
      <c r="NMX356" s="59"/>
      <c r="NMY356" s="59"/>
      <c r="NMZ356" s="59"/>
      <c r="NNA356" s="59"/>
      <c r="NNB356" s="59"/>
      <c r="NNC356" s="59"/>
      <c r="NND356" s="59"/>
      <c r="NNE356" s="59"/>
      <c r="NNF356" s="59"/>
      <c r="NNG356" s="59"/>
      <c r="NNH356" s="59"/>
      <c r="NNI356" s="59"/>
      <c r="NNJ356" s="59"/>
      <c r="NNK356" s="59"/>
      <c r="NNL356" s="59"/>
      <c r="NNM356" s="59"/>
      <c r="NNN356" s="59"/>
      <c r="NNO356" s="59"/>
      <c r="NNP356" s="59"/>
      <c r="NNQ356" s="59"/>
      <c r="NNR356" s="59"/>
      <c r="NNS356" s="59"/>
      <c r="NNT356" s="59"/>
      <c r="NNU356" s="59"/>
      <c r="NNV356" s="59"/>
      <c r="NNW356" s="59"/>
      <c r="NNX356" s="59"/>
      <c r="NNY356" s="59"/>
      <c r="NNZ356" s="59"/>
      <c r="NOA356" s="59"/>
      <c r="NOB356" s="59"/>
      <c r="NOC356" s="59"/>
      <c r="NOD356" s="59"/>
      <c r="NOE356" s="59"/>
      <c r="NOF356" s="59"/>
      <c r="NOG356" s="59"/>
      <c r="NOH356" s="59"/>
      <c r="NOI356" s="59"/>
      <c r="NOJ356" s="59"/>
      <c r="NOK356" s="59"/>
      <c r="NOL356" s="59"/>
      <c r="NOM356" s="59"/>
      <c r="NON356" s="59"/>
      <c r="NOO356" s="59"/>
      <c r="NOP356" s="59"/>
      <c r="NOQ356" s="59"/>
      <c r="NOR356" s="59"/>
      <c r="NOS356" s="59"/>
      <c r="NOT356" s="59"/>
      <c r="NOU356" s="59"/>
      <c r="NOV356" s="59"/>
      <c r="NOW356" s="59"/>
      <c r="NOX356" s="59"/>
      <c r="NOY356" s="59"/>
      <c r="NOZ356" s="59"/>
      <c r="NPA356" s="59"/>
      <c r="NPB356" s="59"/>
      <c r="NPC356" s="59"/>
      <c r="NPD356" s="59"/>
      <c r="NPE356" s="59"/>
      <c r="NPF356" s="59"/>
      <c r="NPG356" s="59"/>
      <c r="NPH356" s="59"/>
      <c r="NPI356" s="59"/>
      <c r="NPJ356" s="59"/>
      <c r="NPK356" s="59"/>
      <c r="NPL356" s="59"/>
      <c r="NPM356" s="59"/>
      <c r="NPN356" s="59"/>
      <c r="NPO356" s="59"/>
      <c r="NPP356" s="59"/>
      <c r="NPQ356" s="59"/>
      <c r="NPR356" s="59"/>
      <c r="NPS356" s="59"/>
      <c r="NPT356" s="59"/>
      <c r="NPU356" s="59"/>
      <c r="NPV356" s="59"/>
      <c r="NPW356" s="59"/>
      <c r="NPX356" s="59"/>
      <c r="NPY356" s="59"/>
      <c r="NPZ356" s="59"/>
      <c r="NQA356" s="59"/>
      <c r="NQB356" s="59"/>
      <c r="NQC356" s="59"/>
      <c r="NQD356" s="59"/>
      <c r="NQE356" s="59"/>
      <c r="NQF356" s="59"/>
      <c r="NQG356" s="59"/>
      <c r="NQH356" s="59"/>
      <c r="NQI356" s="59"/>
      <c r="NQJ356" s="59"/>
      <c r="NQK356" s="59"/>
      <c r="NQL356" s="59"/>
      <c r="NQM356" s="59"/>
      <c r="NQN356" s="59"/>
      <c r="NQO356" s="59"/>
      <c r="NQP356" s="59"/>
      <c r="NQQ356" s="59"/>
      <c r="NQR356" s="59"/>
      <c r="NQS356" s="59"/>
      <c r="NQT356" s="59"/>
      <c r="NQU356" s="59"/>
      <c r="NQV356" s="59"/>
      <c r="NQW356" s="59"/>
      <c r="NQX356" s="59"/>
      <c r="NQY356" s="59"/>
      <c r="NQZ356" s="59"/>
      <c r="NRA356" s="59"/>
      <c r="NRB356" s="59"/>
      <c r="NRC356" s="59"/>
      <c r="NRD356" s="59"/>
      <c r="NRE356" s="59"/>
      <c r="NRF356" s="59"/>
      <c r="NRG356" s="59"/>
      <c r="NRH356" s="59"/>
      <c r="NRI356" s="59"/>
      <c r="NRJ356" s="59"/>
      <c r="NRK356" s="59"/>
      <c r="NRL356" s="59"/>
      <c r="NRM356" s="59"/>
      <c r="NRN356" s="59"/>
      <c r="NRO356" s="59"/>
      <c r="NRP356" s="59"/>
      <c r="NRQ356" s="59"/>
      <c r="NRR356" s="59"/>
      <c r="NRS356" s="59"/>
      <c r="NRT356" s="59"/>
      <c r="NRU356" s="59"/>
      <c r="NRV356" s="59"/>
      <c r="NRW356" s="59"/>
      <c r="NRX356" s="59"/>
      <c r="NRY356" s="59"/>
      <c r="NRZ356" s="59"/>
      <c r="NSA356" s="59"/>
      <c r="NSB356" s="59"/>
      <c r="NSC356" s="59"/>
      <c r="NSD356" s="59"/>
      <c r="NSE356" s="59"/>
      <c r="NSF356" s="59"/>
      <c r="NSG356" s="59"/>
      <c r="NSH356" s="59"/>
      <c r="NSI356" s="59"/>
      <c r="NSJ356" s="59"/>
      <c r="NSK356" s="59"/>
      <c r="NSL356" s="59"/>
      <c r="NSM356" s="59"/>
      <c r="NSN356" s="59"/>
      <c r="NSO356" s="59"/>
      <c r="NSP356" s="59"/>
      <c r="NSQ356" s="59"/>
      <c r="NSR356" s="59"/>
      <c r="NSS356" s="59"/>
      <c r="NST356" s="59"/>
      <c r="NSU356" s="59"/>
      <c r="NSV356" s="59"/>
      <c r="NSW356" s="59"/>
      <c r="NSX356" s="59"/>
      <c r="NSY356" s="59"/>
      <c r="NSZ356" s="59"/>
      <c r="NTA356" s="59"/>
      <c r="NTB356" s="59"/>
      <c r="NTC356" s="59"/>
      <c r="NTD356" s="59"/>
      <c r="NTE356" s="59"/>
      <c r="NTF356" s="59"/>
      <c r="NTG356" s="59"/>
      <c r="NTH356" s="59"/>
      <c r="NTI356" s="59"/>
      <c r="NTJ356" s="59"/>
      <c r="NTK356" s="59"/>
      <c r="NTL356" s="59"/>
      <c r="NTM356" s="59"/>
      <c r="NTN356" s="59"/>
      <c r="NTO356" s="59"/>
      <c r="NTP356" s="59"/>
      <c r="NTQ356" s="59"/>
      <c r="NTR356" s="59"/>
      <c r="NTS356" s="59"/>
      <c r="NTT356" s="59"/>
      <c r="NTU356" s="59"/>
      <c r="NTV356" s="59"/>
      <c r="NTW356" s="59"/>
      <c r="NTX356" s="59"/>
      <c r="NTY356" s="59"/>
      <c r="NTZ356" s="59"/>
      <c r="NUA356" s="59"/>
      <c r="NUB356" s="59"/>
      <c r="NUC356" s="59"/>
      <c r="NUD356" s="59"/>
      <c r="NUE356" s="59"/>
      <c r="NUF356" s="59"/>
      <c r="NUG356" s="59"/>
      <c r="NUH356" s="59"/>
      <c r="NUI356" s="59"/>
      <c r="NUJ356" s="59"/>
      <c r="NUK356" s="59"/>
      <c r="NUL356" s="59"/>
      <c r="NUM356" s="59"/>
      <c r="NUN356" s="59"/>
      <c r="NUO356" s="59"/>
      <c r="NUP356" s="59"/>
      <c r="NUQ356" s="59"/>
      <c r="NUR356" s="59"/>
      <c r="NUS356" s="59"/>
      <c r="NUT356" s="59"/>
      <c r="NUU356" s="59"/>
      <c r="NUV356" s="59"/>
      <c r="NUW356" s="59"/>
      <c r="NUX356" s="59"/>
      <c r="NUY356" s="59"/>
      <c r="NUZ356" s="59"/>
      <c r="NVA356" s="59"/>
      <c r="NVB356" s="59"/>
      <c r="NVC356" s="59"/>
      <c r="NVD356" s="59"/>
      <c r="NVE356" s="59"/>
      <c r="NVF356" s="59"/>
      <c r="NVG356" s="59"/>
      <c r="NVH356" s="59"/>
      <c r="NVI356" s="59"/>
      <c r="NVJ356" s="59"/>
      <c r="NVK356" s="59"/>
      <c r="NVL356" s="59"/>
      <c r="NVM356" s="59"/>
      <c r="NVN356" s="59"/>
      <c r="NVO356" s="59"/>
      <c r="NVP356" s="59"/>
      <c r="NVQ356" s="59"/>
      <c r="NVR356" s="59"/>
      <c r="NVS356" s="59"/>
      <c r="NVT356" s="59"/>
      <c r="NVU356" s="59"/>
      <c r="NVV356" s="59"/>
      <c r="NVW356" s="59"/>
      <c r="NVX356" s="59"/>
      <c r="NVY356" s="59"/>
      <c r="NVZ356" s="59"/>
      <c r="NWA356" s="59"/>
      <c r="NWB356" s="59"/>
      <c r="NWC356" s="59"/>
      <c r="NWD356" s="59"/>
      <c r="NWE356" s="59"/>
      <c r="NWF356" s="59"/>
      <c r="NWG356" s="59"/>
      <c r="NWH356" s="59"/>
      <c r="NWI356" s="59"/>
      <c r="NWJ356" s="59"/>
      <c r="NWK356" s="59"/>
      <c r="NWL356" s="59"/>
      <c r="NWM356" s="59"/>
      <c r="NWN356" s="59"/>
      <c r="NWO356" s="59"/>
      <c r="NWP356" s="59"/>
      <c r="NWQ356" s="59"/>
      <c r="NWR356" s="59"/>
      <c r="NWS356" s="59"/>
      <c r="NWT356" s="59"/>
      <c r="NWU356" s="59"/>
      <c r="NWV356" s="59"/>
      <c r="NWW356" s="59"/>
      <c r="NWX356" s="59"/>
      <c r="NWY356" s="59"/>
      <c r="NWZ356" s="59"/>
      <c r="NXA356" s="59"/>
      <c r="NXB356" s="59"/>
      <c r="NXC356" s="59"/>
      <c r="NXD356" s="59"/>
      <c r="NXE356" s="59"/>
      <c r="NXF356" s="59"/>
      <c r="NXG356" s="59"/>
      <c r="NXH356" s="59"/>
      <c r="NXI356" s="59"/>
      <c r="NXJ356" s="59"/>
      <c r="NXK356" s="59"/>
      <c r="NXL356" s="59"/>
      <c r="NXM356" s="59"/>
      <c r="NXN356" s="59"/>
      <c r="NXO356" s="59"/>
      <c r="NXP356" s="59"/>
      <c r="NXQ356" s="59"/>
      <c r="NXR356" s="59"/>
      <c r="NXS356" s="59"/>
      <c r="NXT356" s="59"/>
      <c r="NXU356" s="59"/>
      <c r="NXV356" s="59"/>
      <c r="NXW356" s="59"/>
      <c r="NXX356" s="59"/>
      <c r="NXY356" s="59"/>
      <c r="NXZ356" s="59"/>
      <c r="NYA356" s="59"/>
      <c r="NYB356" s="59"/>
      <c r="NYC356" s="59"/>
      <c r="NYD356" s="59"/>
      <c r="NYE356" s="59"/>
      <c r="NYF356" s="59"/>
      <c r="NYG356" s="59"/>
      <c r="NYH356" s="59"/>
      <c r="NYI356" s="59"/>
      <c r="NYJ356" s="59"/>
      <c r="NYK356" s="59"/>
      <c r="NYL356" s="59"/>
      <c r="NYM356" s="59"/>
      <c r="NYN356" s="59"/>
      <c r="NYO356" s="59"/>
      <c r="NYP356" s="59"/>
      <c r="NYQ356" s="59"/>
      <c r="NYR356" s="59"/>
      <c r="NYS356" s="59"/>
      <c r="NYT356" s="59"/>
      <c r="NYU356" s="59"/>
      <c r="NYV356" s="59"/>
      <c r="NYW356" s="59"/>
      <c r="NYX356" s="59"/>
      <c r="NYY356" s="59"/>
      <c r="NYZ356" s="59"/>
      <c r="NZA356" s="59"/>
      <c r="NZB356" s="59"/>
      <c r="NZC356" s="59"/>
      <c r="NZD356" s="59"/>
      <c r="NZE356" s="59"/>
      <c r="NZF356" s="59"/>
      <c r="NZG356" s="59"/>
      <c r="NZH356" s="59"/>
      <c r="NZI356" s="59"/>
      <c r="NZJ356" s="59"/>
      <c r="NZK356" s="59"/>
      <c r="NZL356" s="59"/>
      <c r="NZM356" s="59"/>
      <c r="NZN356" s="59"/>
      <c r="NZO356" s="59"/>
      <c r="NZP356" s="59"/>
      <c r="NZQ356" s="59"/>
      <c r="NZR356" s="59"/>
      <c r="NZS356" s="59"/>
      <c r="NZT356" s="59"/>
      <c r="NZU356" s="59"/>
      <c r="NZV356" s="59"/>
      <c r="NZW356" s="59"/>
      <c r="NZX356" s="59"/>
      <c r="NZY356" s="59"/>
      <c r="NZZ356" s="59"/>
      <c r="OAA356" s="59"/>
      <c r="OAB356" s="59"/>
      <c r="OAC356" s="59"/>
      <c r="OAD356" s="59"/>
      <c r="OAE356" s="59"/>
      <c r="OAF356" s="59"/>
      <c r="OAG356" s="59"/>
      <c r="OAH356" s="59"/>
      <c r="OAI356" s="59"/>
      <c r="OAJ356" s="59"/>
      <c r="OAK356" s="59"/>
      <c r="OAL356" s="59"/>
      <c r="OAM356" s="59"/>
      <c r="OAN356" s="59"/>
      <c r="OAO356" s="59"/>
      <c r="OAP356" s="59"/>
      <c r="OAQ356" s="59"/>
      <c r="OAR356" s="59"/>
      <c r="OAS356" s="59"/>
      <c r="OAT356" s="59"/>
      <c r="OAU356" s="59"/>
      <c r="OAV356" s="59"/>
      <c r="OAW356" s="59"/>
      <c r="OAX356" s="59"/>
      <c r="OAY356" s="59"/>
      <c r="OAZ356" s="59"/>
      <c r="OBA356" s="59"/>
      <c r="OBB356" s="59"/>
      <c r="OBC356" s="59"/>
      <c r="OBD356" s="59"/>
      <c r="OBE356" s="59"/>
      <c r="OBF356" s="59"/>
      <c r="OBG356" s="59"/>
      <c r="OBH356" s="59"/>
      <c r="OBI356" s="59"/>
      <c r="OBJ356" s="59"/>
      <c r="OBK356" s="59"/>
      <c r="OBL356" s="59"/>
      <c r="OBM356" s="59"/>
      <c r="OBN356" s="59"/>
      <c r="OBO356" s="59"/>
      <c r="OBP356" s="59"/>
      <c r="OBQ356" s="59"/>
      <c r="OBR356" s="59"/>
      <c r="OBS356" s="59"/>
      <c r="OBT356" s="59"/>
      <c r="OBU356" s="59"/>
      <c r="OBV356" s="59"/>
      <c r="OBW356" s="59"/>
      <c r="OBX356" s="59"/>
      <c r="OBY356" s="59"/>
      <c r="OBZ356" s="59"/>
      <c r="OCA356" s="59"/>
      <c r="OCB356" s="59"/>
      <c r="OCC356" s="59"/>
      <c r="OCD356" s="59"/>
      <c r="OCE356" s="59"/>
      <c r="OCF356" s="59"/>
      <c r="OCG356" s="59"/>
      <c r="OCH356" s="59"/>
      <c r="OCI356" s="59"/>
      <c r="OCJ356" s="59"/>
      <c r="OCK356" s="59"/>
      <c r="OCL356" s="59"/>
      <c r="OCM356" s="59"/>
      <c r="OCN356" s="59"/>
      <c r="OCO356" s="59"/>
      <c r="OCP356" s="59"/>
      <c r="OCQ356" s="59"/>
      <c r="OCR356" s="59"/>
      <c r="OCS356" s="59"/>
      <c r="OCT356" s="59"/>
      <c r="OCU356" s="59"/>
      <c r="OCV356" s="59"/>
      <c r="OCW356" s="59"/>
      <c r="OCX356" s="59"/>
      <c r="OCY356" s="59"/>
      <c r="OCZ356" s="59"/>
      <c r="ODA356" s="59"/>
      <c r="ODB356" s="59"/>
      <c r="ODC356" s="59"/>
      <c r="ODD356" s="59"/>
      <c r="ODE356" s="59"/>
      <c r="ODF356" s="59"/>
      <c r="ODG356" s="59"/>
      <c r="ODH356" s="59"/>
      <c r="ODI356" s="59"/>
      <c r="ODJ356" s="59"/>
      <c r="ODK356" s="59"/>
      <c r="ODL356" s="59"/>
      <c r="ODM356" s="59"/>
      <c r="ODN356" s="59"/>
      <c r="ODO356" s="59"/>
      <c r="ODP356" s="59"/>
      <c r="ODQ356" s="59"/>
      <c r="ODR356" s="59"/>
      <c r="ODS356" s="59"/>
      <c r="ODT356" s="59"/>
      <c r="ODU356" s="59"/>
      <c r="ODV356" s="59"/>
      <c r="ODW356" s="59"/>
      <c r="ODX356" s="59"/>
      <c r="ODY356" s="59"/>
      <c r="ODZ356" s="59"/>
      <c r="OEA356" s="59"/>
      <c r="OEB356" s="59"/>
      <c r="OEC356" s="59"/>
      <c r="OED356" s="59"/>
      <c r="OEE356" s="59"/>
      <c r="OEF356" s="59"/>
      <c r="OEG356" s="59"/>
      <c r="OEH356" s="59"/>
      <c r="OEI356" s="59"/>
      <c r="OEJ356" s="59"/>
      <c r="OEK356" s="59"/>
      <c r="OEL356" s="59"/>
      <c r="OEM356" s="59"/>
      <c r="OEN356" s="59"/>
      <c r="OEO356" s="59"/>
      <c r="OEP356" s="59"/>
      <c r="OEQ356" s="59"/>
      <c r="OER356" s="59"/>
      <c r="OES356" s="59"/>
      <c r="OET356" s="59"/>
      <c r="OEU356" s="59"/>
      <c r="OEV356" s="59"/>
      <c r="OEW356" s="59"/>
      <c r="OEX356" s="59"/>
      <c r="OEY356" s="59"/>
      <c r="OEZ356" s="59"/>
      <c r="OFA356" s="59"/>
      <c r="OFB356" s="59"/>
      <c r="OFC356" s="59"/>
      <c r="OFD356" s="59"/>
      <c r="OFE356" s="59"/>
      <c r="OFF356" s="59"/>
      <c r="OFG356" s="59"/>
      <c r="OFH356" s="59"/>
      <c r="OFI356" s="59"/>
      <c r="OFJ356" s="59"/>
      <c r="OFK356" s="59"/>
      <c r="OFL356" s="59"/>
      <c r="OFM356" s="59"/>
      <c r="OFN356" s="59"/>
      <c r="OFO356" s="59"/>
      <c r="OFP356" s="59"/>
      <c r="OFQ356" s="59"/>
      <c r="OFR356" s="59"/>
      <c r="OFS356" s="59"/>
      <c r="OFT356" s="59"/>
      <c r="OFU356" s="59"/>
      <c r="OFV356" s="59"/>
      <c r="OFW356" s="59"/>
      <c r="OFX356" s="59"/>
      <c r="OFY356" s="59"/>
      <c r="OFZ356" s="59"/>
      <c r="OGA356" s="59"/>
      <c r="OGB356" s="59"/>
      <c r="OGC356" s="59"/>
      <c r="OGD356" s="59"/>
      <c r="OGE356" s="59"/>
      <c r="OGF356" s="59"/>
      <c r="OGG356" s="59"/>
      <c r="OGH356" s="59"/>
      <c r="OGI356" s="59"/>
      <c r="OGJ356" s="59"/>
      <c r="OGK356" s="59"/>
      <c r="OGL356" s="59"/>
      <c r="OGM356" s="59"/>
      <c r="OGN356" s="59"/>
      <c r="OGO356" s="59"/>
      <c r="OGP356" s="59"/>
      <c r="OGQ356" s="59"/>
      <c r="OGR356" s="59"/>
      <c r="OGS356" s="59"/>
      <c r="OGT356" s="59"/>
      <c r="OGU356" s="59"/>
      <c r="OGV356" s="59"/>
      <c r="OGW356" s="59"/>
      <c r="OGX356" s="59"/>
      <c r="OGY356" s="59"/>
      <c r="OGZ356" s="59"/>
      <c r="OHA356" s="59"/>
      <c r="OHB356" s="59"/>
      <c r="OHC356" s="59"/>
      <c r="OHD356" s="59"/>
      <c r="OHE356" s="59"/>
      <c r="OHF356" s="59"/>
      <c r="OHG356" s="59"/>
      <c r="OHH356" s="59"/>
      <c r="OHI356" s="59"/>
      <c r="OHJ356" s="59"/>
      <c r="OHK356" s="59"/>
      <c r="OHL356" s="59"/>
      <c r="OHM356" s="59"/>
      <c r="OHN356" s="59"/>
      <c r="OHO356" s="59"/>
      <c r="OHP356" s="59"/>
      <c r="OHQ356" s="59"/>
      <c r="OHR356" s="59"/>
      <c r="OHS356" s="59"/>
      <c r="OHT356" s="59"/>
      <c r="OHU356" s="59"/>
      <c r="OHV356" s="59"/>
      <c r="OHW356" s="59"/>
      <c r="OHX356" s="59"/>
      <c r="OHY356" s="59"/>
      <c r="OHZ356" s="59"/>
      <c r="OIA356" s="59"/>
      <c r="OIB356" s="59"/>
      <c r="OIC356" s="59"/>
      <c r="OID356" s="59"/>
      <c r="OIE356" s="59"/>
      <c r="OIF356" s="59"/>
      <c r="OIG356" s="59"/>
      <c r="OIH356" s="59"/>
      <c r="OII356" s="59"/>
      <c r="OIJ356" s="59"/>
      <c r="OIK356" s="59"/>
      <c r="OIL356" s="59"/>
      <c r="OIM356" s="59"/>
      <c r="OIN356" s="59"/>
      <c r="OIO356" s="59"/>
      <c r="OIP356" s="59"/>
      <c r="OIQ356" s="59"/>
      <c r="OIR356" s="59"/>
      <c r="OIS356" s="59"/>
      <c r="OIT356" s="59"/>
      <c r="OIU356" s="59"/>
      <c r="OIV356" s="59"/>
      <c r="OIW356" s="59"/>
      <c r="OIX356" s="59"/>
      <c r="OIY356" s="59"/>
      <c r="OIZ356" s="59"/>
      <c r="OJA356" s="59"/>
      <c r="OJB356" s="59"/>
      <c r="OJC356" s="59"/>
      <c r="OJD356" s="59"/>
      <c r="OJE356" s="59"/>
      <c r="OJF356" s="59"/>
      <c r="OJG356" s="59"/>
      <c r="OJH356" s="59"/>
      <c r="OJI356" s="59"/>
      <c r="OJJ356" s="59"/>
      <c r="OJK356" s="59"/>
      <c r="OJL356" s="59"/>
      <c r="OJM356" s="59"/>
      <c r="OJN356" s="59"/>
      <c r="OJO356" s="59"/>
      <c r="OJP356" s="59"/>
      <c r="OJQ356" s="59"/>
      <c r="OJR356" s="59"/>
      <c r="OJS356" s="59"/>
      <c r="OJT356" s="59"/>
      <c r="OJU356" s="59"/>
      <c r="OJV356" s="59"/>
      <c r="OJW356" s="59"/>
      <c r="OJX356" s="59"/>
      <c r="OJY356" s="59"/>
      <c r="OJZ356" s="59"/>
      <c r="OKA356" s="59"/>
      <c r="OKB356" s="59"/>
      <c r="OKC356" s="59"/>
      <c r="OKD356" s="59"/>
      <c r="OKE356" s="59"/>
      <c r="OKF356" s="59"/>
      <c r="OKG356" s="59"/>
      <c r="OKH356" s="59"/>
      <c r="OKI356" s="59"/>
      <c r="OKJ356" s="59"/>
      <c r="OKK356" s="59"/>
      <c r="OKL356" s="59"/>
      <c r="OKM356" s="59"/>
      <c r="OKN356" s="59"/>
      <c r="OKO356" s="59"/>
      <c r="OKP356" s="59"/>
      <c r="OKQ356" s="59"/>
      <c r="OKR356" s="59"/>
      <c r="OKS356" s="59"/>
      <c r="OKT356" s="59"/>
      <c r="OKU356" s="59"/>
      <c r="OKV356" s="59"/>
      <c r="OKW356" s="59"/>
      <c r="OKX356" s="59"/>
      <c r="OKY356" s="59"/>
      <c r="OKZ356" s="59"/>
      <c r="OLA356" s="59"/>
      <c r="OLB356" s="59"/>
      <c r="OLC356" s="59"/>
      <c r="OLD356" s="59"/>
      <c r="OLE356" s="59"/>
      <c r="OLF356" s="59"/>
      <c r="OLG356" s="59"/>
      <c r="OLH356" s="59"/>
      <c r="OLI356" s="59"/>
      <c r="OLJ356" s="59"/>
      <c r="OLK356" s="59"/>
      <c r="OLL356" s="59"/>
      <c r="OLM356" s="59"/>
      <c r="OLN356" s="59"/>
      <c r="OLO356" s="59"/>
      <c r="OLP356" s="59"/>
      <c r="OLQ356" s="59"/>
      <c r="OLR356" s="59"/>
      <c r="OLS356" s="59"/>
      <c r="OLT356" s="59"/>
      <c r="OLU356" s="59"/>
      <c r="OLV356" s="59"/>
      <c r="OLW356" s="59"/>
      <c r="OLX356" s="59"/>
      <c r="OLY356" s="59"/>
      <c r="OLZ356" s="59"/>
      <c r="OMA356" s="59"/>
      <c r="OMB356" s="59"/>
      <c r="OMC356" s="59"/>
      <c r="OMD356" s="59"/>
      <c r="OME356" s="59"/>
      <c r="OMF356" s="59"/>
      <c r="OMG356" s="59"/>
      <c r="OMH356" s="59"/>
      <c r="OMI356" s="59"/>
      <c r="OMJ356" s="59"/>
      <c r="OMK356" s="59"/>
      <c r="OML356" s="59"/>
      <c r="OMM356" s="59"/>
      <c r="OMN356" s="59"/>
      <c r="OMO356" s="59"/>
      <c r="OMP356" s="59"/>
      <c r="OMQ356" s="59"/>
      <c r="OMR356" s="59"/>
      <c r="OMS356" s="59"/>
      <c r="OMT356" s="59"/>
      <c r="OMU356" s="59"/>
      <c r="OMV356" s="59"/>
      <c r="OMW356" s="59"/>
      <c r="OMX356" s="59"/>
      <c r="OMY356" s="59"/>
      <c r="OMZ356" s="59"/>
      <c r="ONA356" s="59"/>
      <c r="ONB356" s="59"/>
      <c r="ONC356" s="59"/>
      <c r="OND356" s="59"/>
      <c r="ONE356" s="59"/>
      <c r="ONF356" s="59"/>
      <c r="ONG356" s="59"/>
      <c r="ONH356" s="59"/>
      <c r="ONI356" s="59"/>
      <c r="ONJ356" s="59"/>
      <c r="ONK356" s="59"/>
      <c r="ONL356" s="59"/>
      <c r="ONM356" s="59"/>
      <c r="ONN356" s="59"/>
      <c r="ONO356" s="59"/>
      <c r="ONP356" s="59"/>
      <c r="ONQ356" s="59"/>
      <c r="ONR356" s="59"/>
      <c r="ONS356" s="59"/>
      <c r="ONT356" s="59"/>
      <c r="ONU356" s="59"/>
      <c r="ONV356" s="59"/>
      <c r="ONW356" s="59"/>
      <c r="ONX356" s="59"/>
      <c r="ONY356" s="59"/>
      <c r="ONZ356" s="59"/>
      <c r="OOA356" s="59"/>
      <c r="OOB356" s="59"/>
      <c r="OOC356" s="59"/>
      <c r="OOD356" s="59"/>
      <c r="OOE356" s="59"/>
      <c r="OOF356" s="59"/>
      <c r="OOG356" s="59"/>
      <c r="OOH356" s="59"/>
      <c r="OOI356" s="59"/>
      <c r="OOJ356" s="59"/>
      <c r="OOK356" s="59"/>
      <c r="OOL356" s="59"/>
      <c r="OOM356" s="59"/>
      <c r="OON356" s="59"/>
      <c r="OOO356" s="59"/>
      <c r="OOP356" s="59"/>
      <c r="OOQ356" s="59"/>
      <c r="OOR356" s="59"/>
      <c r="OOS356" s="59"/>
      <c r="OOT356" s="59"/>
      <c r="OOU356" s="59"/>
      <c r="OOV356" s="59"/>
      <c r="OOW356" s="59"/>
      <c r="OOX356" s="59"/>
      <c r="OOY356" s="59"/>
      <c r="OOZ356" s="59"/>
      <c r="OPA356" s="59"/>
      <c r="OPB356" s="59"/>
      <c r="OPC356" s="59"/>
      <c r="OPD356" s="59"/>
      <c r="OPE356" s="59"/>
      <c r="OPF356" s="59"/>
      <c r="OPG356" s="59"/>
      <c r="OPH356" s="59"/>
      <c r="OPI356" s="59"/>
      <c r="OPJ356" s="59"/>
      <c r="OPK356" s="59"/>
      <c r="OPL356" s="59"/>
      <c r="OPM356" s="59"/>
      <c r="OPN356" s="59"/>
      <c r="OPO356" s="59"/>
      <c r="OPP356" s="59"/>
      <c r="OPQ356" s="59"/>
      <c r="OPR356" s="59"/>
      <c r="OPS356" s="59"/>
      <c r="OPT356" s="59"/>
      <c r="OPU356" s="59"/>
      <c r="OPV356" s="59"/>
      <c r="OPW356" s="59"/>
      <c r="OPX356" s="59"/>
      <c r="OPY356" s="59"/>
      <c r="OPZ356" s="59"/>
      <c r="OQA356" s="59"/>
      <c r="OQB356" s="59"/>
      <c r="OQC356" s="59"/>
      <c r="OQD356" s="59"/>
      <c r="OQE356" s="59"/>
      <c r="OQF356" s="59"/>
      <c r="OQG356" s="59"/>
      <c r="OQH356" s="59"/>
      <c r="OQI356" s="59"/>
      <c r="OQJ356" s="59"/>
      <c r="OQK356" s="59"/>
      <c r="OQL356" s="59"/>
      <c r="OQM356" s="59"/>
      <c r="OQN356" s="59"/>
      <c r="OQO356" s="59"/>
      <c r="OQP356" s="59"/>
      <c r="OQQ356" s="59"/>
      <c r="OQR356" s="59"/>
      <c r="OQS356" s="59"/>
      <c r="OQT356" s="59"/>
      <c r="OQU356" s="59"/>
      <c r="OQV356" s="59"/>
      <c r="OQW356" s="59"/>
      <c r="OQX356" s="59"/>
      <c r="OQY356" s="59"/>
      <c r="OQZ356" s="59"/>
      <c r="ORA356" s="59"/>
      <c r="ORB356" s="59"/>
      <c r="ORC356" s="59"/>
      <c r="ORD356" s="59"/>
      <c r="ORE356" s="59"/>
      <c r="ORF356" s="59"/>
      <c r="ORG356" s="59"/>
      <c r="ORH356" s="59"/>
      <c r="ORI356" s="59"/>
      <c r="ORJ356" s="59"/>
      <c r="ORK356" s="59"/>
      <c r="ORL356" s="59"/>
      <c r="ORM356" s="59"/>
      <c r="ORN356" s="59"/>
      <c r="ORO356" s="59"/>
      <c r="ORP356" s="59"/>
      <c r="ORQ356" s="59"/>
      <c r="ORR356" s="59"/>
      <c r="ORS356" s="59"/>
      <c r="ORT356" s="59"/>
      <c r="ORU356" s="59"/>
      <c r="ORV356" s="59"/>
      <c r="ORW356" s="59"/>
      <c r="ORX356" s="59"/>
      <c r="ORY356" s="59"/>
      <c r="ORZ356" s="59"/>
      <c r="OSA356" s="59"/>
      <c r="OSB356" s="59"/>
      <c r="OSC356" s="59"/>
      <c r="OSD356" s="59"/>
      <c r="OSE356" s="59"/>
      <c r="OSF356" s="59"/>
      <c r="OSG356" s="59"/>
      <c r="OSH356" s="59"/>
      <c r="OSI356" s="59"/>
      <c r="OSJ356" s="59"/>
      <c r="OSK356" s="59"/>
      <c r="OSL356" s="59"/>
      <c r="OSM356" s="59"/>
      <c r="OSN356" s="59"/>
      <c r="OSO356" s="59"/>
      <c r="OSP356" s="59"/>
      <c r="OSQ356" s="59"/>
      <c r="OSR356" s="59"/>
      <c r="OSS356" s="59"/>
      <c r="OST356" s="59"/>
      <c r="OSU356" s="59"/>
      <c r="OSV356" s="59"/>
      <c r="OSW356" s="59"/>
      <c r="OSX356" s="59"/>
      <c r="OSY356" s="59"/>
      <c r="OSZ356" s="59"/>
      <c r="OTA356" s="59"/>
      <c r="OTB356" s="59"/>
      <c r="OTC356" s="59"/>
      <c r="OTD356" s="59"/>
      <c r="OTE356" s="59"/>
      <c r="OTF356" s="59"/>
      <c r="OTG356" s="59"/>
      <c r="OTH356" s="59"/>
      <c r="OTI356" s="59"/>
      <c r="OTJ356" s="59"/>
      <c r="OTK356" s="59"/>
      <c r="OTL356" s="59"/>
      <c r="OTM356" s="59"/>
      <c r="OTN356" s="59"/>
      <c r="OTO356" s="59"/>
      <c r="OTP356" s="59"/>
      <c r="OTQ356" s="59"/>
      <c r="OTR356" s="59"/>
      <c r="OTS356" s="59"/>
      <c r="OTT356" s="59"/>
      <c r="OTU356" s="59"/>
      <c r="OTV356" s="59"/>
      <c r="OTW356" s="59"/>
      <c r="OTX356" s="59"/>
      <c r="OTY356" s="59"/>
      <c r="OTZ356" s="59"/>
      <c r="OUA356" s="59"/>
      <c r="OUB356" s="59"/>
      <c r="OUC356" s="59"/>
      <c r="OUD356" s="59"/>
      <c r="OUE356" s="59"/>
      <c r="OUF356" s="59"/>
      <c r="OUG356" s="59"/>
      <c r="OUH356" s="59"/>
      <c r="OUI356" s="59"/>
      <c r="OUJ356" s="59"/>
      <c r="OUK356" s="59"/>
      <c r="OUL356" s="59"/>
      <c r="OUM356" s="59"/>
      <c r="OUN356" s="59"/>
      <c r="OUO356" s="59"/>
      <c r="OUP356" s="59"/>
      <c r="OUQ356" s="59"/>
      <c r="OUR356" s="59"/>
      <c r="OUS356" s="59"/>
      <c r="OUT356" s="59"/>
      <c r="OUU356" s="59"/>
      <c r="OUV356" s="59"/>
      <c r="OUW356" s="59"/>
      <c r="OUX356" s="59"/>
      <c r="OUY356" s="59"/>
      <c r="OUZ356" s="59"/>
      <c r="OVA356" s="59"/>
      <c r="OVB356" s="59"/>
      <c r="OVC356" s="59"/>
      <c r="OVD356" s="59"/>
      <c r="OVE356" s="59"/>
      <c r="OVF356" s="59"/>
      <c r="OVG356" s="59"/>
      <c r="OVH356" s="59"/>
      <c r="OVI356" s="59"/>
      <c r="OVJ356" s="59"/>
      <c r="OVK356" s="59"/>
      <c r="OVL356" s="59"/>
      <c r="OVM356" s="59"/>
      <c r="OVN356" s="59"/>
      <c r="OVO356" s="59"/>
      <c r="OVP356" s="59"/>
      <c r="OVQ356" s="59"/>
      <c r="OVR356" s="59"/>
      <c r="OVS356" s="59"/>
      <c r="OVT356" s="59"/>
      <c r="OVU356" s="59"/>
      <c r="OVV356" s="59"/>
      <c r="OVW356" s="59"/>
      <c r="OVX356" s="59"/>
      <c r="OVY356" s="59"/>
      <c r="OVZ356" s="59"/>
      <c r="OWA356" s="59"/>
      <c r="OWB356" s="59"/>
      <c r="OWC356" s="59"/>
      <c r="OWD356" s="59"/>
      <c r="OWE356" s="59"/>
      <c r="OWF356" s="59"/>
      <c r="OWG356" s="59"/>
      <c r="OWH356" s="59"/>
      <c r="OWI356" s="59"/>
      <c r="OWJ356" s="59"/>
      <c r="OWK356" s="59"/>
      <c r="OWL356" s="59"/>
      <c r="OWM356" s="59"/>
      <c r="OWN356" s="59"/>
      <c r="OWO356" s="59"/>
      <c r="OWP356" s="59"/>
      <c r="OWQ356" s="59"/>
      <c r="OWR356" s="59"/>
      <c r="OWS356" s="59"/>
      <c r="OWT356" s="59"/>
      <c r="OWU356" s="59"/>
      <c r="OWV356" s="59"/>
      <c r="OWW356" s="59"/>
      <c r="OWX356" s="59"/>
      <c r="OWY356" s="59"/>
      <c r="OWZ356" s="59"/>
      <c r="OXA356" s="59"/>
      <c r="OXB356" s="59"/>
      <c r="OXC356" s="59"/>
      <c r="OXD356" s="59"/>
      <c r="OXE356" s="59"/>
      <c r="OXF356" s="59"/>
      <c r="OXG356" s="59"/>
      <c r="OXH356" s="59"/>
      <c r="OXI356" s="59"/>
      <c r="OXJ356" s="59"/>
      <c r="OXK356" s="59"/>
      <c r="OXL356" s="59"/>
      <c r="OXM356" s="59"/>
      <c r="OXN356" s="59"/>
      <c r="OXO356" s="59"/>
      <c r="OXP356" s="59"/>
      <c r="OXQ356" s="59"/>
      <c r="OXR356" s="59"/>
      <c r="OXS356" s="59"/>
      <c r="OXT356" s="59"/>
      <c r="OXU356" s="59"/>
      <c r="OXV356" s="59"/>
      <c r="OXW356" s="59"/>
      <c r="OXX356" s="59"/>
      <c r="OXY356" s="59"/>
      <c r="OXZ356" s="59"/>
      <c r="OYA356" s="59"/>
      <c r="OYB356" s="59"/>
      <c r="OYC356" s="59"/>
      <c r="OYD356" s="59"/>
      <c r="OYE356" s="59"/>
      <c r="OYF356" s="59"/>
      <c r="OYG356" s="59"/>
      <c r="OYH356" s="59"/>
      <c r="OYI356" s="59"/>
      <c r="OYJ356" s="59"/>
      <c r="OYK356" s="59"/>
      <c r="OYL356" s="59"/>
      <c r="OYM356" s="59"/>
      <c r="OYN356" s="59"/>
      <c r="OYO356" s="59"/>
      <c r="OYP356" s="59"/>
      <c r="OYQ356" s="59"/>
      <c r="OYR356" s="59"/>
      <c r="OYS356" s="59"/>
      <c r="OYT356" s="59"/>
      <c r="OYU356" s="59"/>
      <c r="OYV356" s="59"/>
      <c r="OYW356" s="59"/>
      <c r="OYX356" s="59"/>
      <c r="OYY356" s="59"/>
      <c r="OYZ356" s="59"/>
      <c r="OZA356" s="59"/>
      <c r="OZB356" s="59"/>
      <c r="OZC356" s="59"/>
      <c r="OZD356" s="59"/>
      <c r="OZE356" s="59"/>
      <c r="OZF356" s="59"/>
      <c r="OZG356" s="59"/>
      <c r="OZH356" s="59"/>
      <c r="OZI356" s="59"/>
      <c r="OZJ356" s="59"/>
      <c r="OZK356" s="59"/>
      <c r="OZL356" s="59"/>
      <c r="OZM356" s="59"/>
      <c r="OZN356" s="59"/>
      <c r="OZO356" s="59"/>
      <c r="OZP356" s="59"/>
      <c r="OZQ356" s="59"/>
      <c r="OZR356" s="59"/>
      <c r="OZS356" s="59"/>
      <c r="OZT356" s="59"/>
      <c r="OZU356" s="59"/>
      <c r="OZV356" s="59"/>
      <c r="OZW356" s="59"/>
      <c r="OZX356" s="59"/>
      <c r="OZY356" s="59"/>
      <c r="OZZ356" s="59"/>
      <c r="PAA356" s="59"/>
      <c r="PAB356" s="59"/>
      <c r="PAC356" s="59"/>
      <c r="PAD356" s="59"/>
      <c r="PAE356" s="59"/>
      <c r="PAF356" s="59"/>
      <c r="PAG356" s="59"/>
      <c r="PAH356" s="59"/>
      <c r="PAI356" s="59"/>
      <c r="PAJ356" s="59"/>
      <c r="PAK356" s="59"/>
      <c r="PAL356" s="59"/>
      <c r="PAM356" s="59"/>
      <c r="PAN356" s="59"/>
      <c r="PAO356" s="59"/>
      <c r="PAP356" s="59"/>
      <c r="PAQ356" s="59"/>
      <c r="PAR356" s="59"/>
      <c r="PAS356" s="59"/>
      <c r="PAT356" s="59"/>
      <c r="PAU356" s="59"/>
      <c r="PAV356" s="59"/>
      <c r="PAW356" s="59"/>
      <c r="PAX356" s="59"/>
      <c r="PAY356" s="59"/>
      <c r="PAZ356" s="59"/>
      <c r="PBA356" s="59"/>
      <c r="PBB356" s="59"/>
      <c r="PBC356" s="59"/>
      <c r="PBD356" s="59"/>
      <c r="PBE356" s="59"/>
      <c r="PBF356" s="59"/>
      <c r="PBG356" s="59"/>
      <c r="PBH356" s="59"/>
      <c r="PBI356" s="59"/>
      <c r="PBJ356" s="59"/>
      <c r="PBK356" s="59"/>
      <c r="PBL356" s="59"/>
      <c r="PBM356" s="59"/>
      <c r="PBN356" s="59"/>
      <c r="PBO356" s="59"/>
      <c r="PBP356" s="59"/>
      <c r="PBQ356" s="59"/>
      <c r="PBR356" s="59"/>
      <c r="PBS356" s="59"/>
      <c r="PBT356" s="59"/>
      <c r="PBU356" s="59"/>
      <c r="PBV356" s="59"/>
      <c r="PBW356" s="59"/>
      <c r="PBX356" s="59"/>
      <c r="PBY356" s="59"/>
      <c r="PBZ356" s="59"/>
      <c r="PCA356" s="59"/>
      <c r="PCB356" s="59"/>
      <c r="PCC356" s="59"/>
      <c r="PCD356" s="59"/>
      <c r="PCE356" s="59"/>
      <c r="PCF356" s="59"/>
      <c r="PCG356" s="59"/>
      <c r="PCH356" s="59"/>
      <c r="PCI356" s="59"/>
      <c r="PCJ356" s="59"/>
      <c r="PCK356" s="59"/>
      <c r="PCL356" s="59"/>
      <c r="PCM356" s="59"/>
      <c r="PCN356" s="59"/>
      <c r="PCO356" s="59"/>
      <c r="PCP356" s="59"/>
      <c r="PCQ356" s="59"/>
      <c r="PCR356" s="59"/>
      <c r="PCS356" s="59"/>
      <c r="PCT356" s="59"/>
      <c r="PCU356" s="59"/>
      <c r="PCV356" s="59"/>
      <c r="PCW356" s="59"/>
      <c r="PCX356" s="59"/>
      <c r="PCY356" s="59"/>
      <c r="PCZ356" s="59"/>
      <c r="PDA356" s="59"/>
      <c r="PDB356" s="59"/>
      <c r="PDC356" s="59"/>
      <c r="PDD356" s="59"/>
      <c r="PDE356" s="59"/>
      <c r="PDF356" s="59"/>
      <c r="PDG356" s="59"/>
      <c r="PDH356" s="59"/>
      <c r="PDI356" s="59"/>
      <c r="PDJ356" s="59"/>
      <c r="PDK356" s="59"/>
      <c r="PDL356" s="59"/>
      <c r="PDM356" s="59"/>
      <c r="PDN356" s="59"/>
      <c r="PDO356" s="59"/>
      <c r="PDP356" s="59"/>
      <c r="PDQ356" s="59"/>
      <c r="PDR356" s="59"/>
      <c r="PDS356" s="59"/>
      <c r="PDT356" s="59"/>
      <c r="PDU356" s="59"/>
      <c r="PDV356" s="59"/>
      <c r="PDW356" s="59"/>
      <c r="PDX356" s="59"/>
      <c r="PDY356" s="59"/>
      <c r="PDZ356" s="59"/>
      <c r="PEA356" s="59"/>
      <c r="PEB356" s="59"/>
      <c r="PEC356" s="59"/>
      <c r="PED356" s="59"/>
      <c r="PEE356" s="59"/>
      <c r="PEF356" s="59"/>
      <c r="PEG356" s="59"/>
      <c r="PEH356" s="59"/>
      <c r="PEI356" s="59"/>
      <c r="PEJ356" s="59"/>
      <c r="PEK356" s="59"/>
      <c r="PEL356" s="59"/>
      <c r="PEM356" s="59"/>
      <c r="PEN356" s="59"/>
      <c r="PEO356" s="59"/>
      <c r="PEP356" s="59"/>
      <c r="PEQ356" s="59"/>
      <c r="PER356" s="59"/>
      <c r="PES356" s="59"/>
      <c r="PET356" s="59"/>
      <c r="PEU356" s="59"/>
      <c r="PEV356" s="59"/>
      <c r="PEW356" s="59"/>
      <c r="PEX356" s="59"/>
      <c r="PEY356" s="59"/>
      <c r="PEZ356" s="59"/>
      <c r="PFA356" s="59"/>
      <c r="PFB356" s="59"/>
      <c r="PFC356" s="59"/>
      <c r="PFD356" s="59"/>
      <c r="PFE356" s="59"/>
      <c r="PFF356" s="59"/>
      <c r="PFG356" s="59"/>
      <c r="PFH356" s="59"/>
      <c r="PFI356" s="59"/>
      <c r="PFJ356" s="59"/>
      <c r="PFK356" s="59"/>
      <c r="PFL356" s="59"/>
      <c r="PFM356" s="59"/>
      <c r="PFN356" s="59"/>
      <c r="PFO356" s="59"/>
      <c r="PFP356" s="59"/>
      <c r="PFQ356" s="59"/>
      <c r="PFR356" s="59"/>
      <c r="PFS356" s="59"/>
      <c r="PFT356" s="59"/>
      <c r="PFU356" s="59"/>
      <c r="PFV356" s="59"/>
      <c r="PFW356" s="59"/>
      <c r="PFX356" s="59"/>
      <c r="PFY356" s="59"/>
      <c r="PFZ356" s="59"/>
      <c r="PGA356" s="59"/>
      <c r="PGB356" s="59"/>
      <c r="PGC356" s="59"/>
      <c r="PGD356" s="59"/>
      <c r="PGE356" s="59"/>
      <c r="PGF356" s="59"/>
      <c r="PGG356" s="59"/>
      <c r="PGH356" s="59"/>
      <c r="PGI356" s="59"/>
      <c r="PGJ356" s="59"/>
      <c r="PGK356" s="59"/>
      <c r="PGL356" s="59"/>
      <c r="PGM356" s="59"/>
      <c r="PGN356" s="59"/>
      <c r="PGO356" s="59"/>
      <c r="PGP356" s="59"/>
      <c r="PGQ356" s="59"/>
      <c r="PGR356" s="59"/>
      <c r="PGS356" s="59"/>
      <c r="PGT356" s="59"/>
      <c r="PGU356" s="59"/>
      <c r="PGV356" s="59"/>
      <c r="PGW356" s="59"/>
      <c r="PGX356" s="59"/>
      <c r="PGY356" s="59"/>
      <c r="PGZ356" s="59"/>
      <c r="PHA356" s="59"/>
      <c r="PHB356" s="59"/>
      <c r="PHC356" s="59"/>
      <c r="PHD356" s="59"/>
      <c r="PHE356" s="59"/>
      <c r="PHF356" s="59"/>
      <c r="PHG356" s="59"/>
      <c r="PHH356" s="59"/>
      <c r="PHI356" s="59"/>
      <c r="PHJ356" s="59"/>
      <c r="PHK356" s="59"/>
      <c r="PHL356" s="59"/>
      <c r="PHM356" s="59"/>
      <c r="PHN356" s="59"/>
      <c r="PHO356" s="59"/>
      <c r="PHP356" s="59"/>
      <c r="PHQ356" s="59"/>
      <c r="PHR356" s="59"/>
      <c r="PHS356" s="59"/>
      <c r="PHT356" s="59"/>
      <c r="PHU356" s="59"/>
      <c r="PHV356" s="59"/>
      <c r="PHW356" s="59"/>
      <c r="PHX356" s="59"/>
      <c r="PHY356" s="59"/>
      <c r="PHZ356" s="59"/>
      <c r="PIA356" s="59"/>
      <c r="PIB356" s="59"/>
      <c r="PIC356" s="59"/>
      <c r="PID356" s="59"/>
      <c r="PIE356" s="59"/>
      <c r="PIF356" s="59"/>
      <c r="PIG356" s="59"/>
      <c r="PIH356" s="59"/>
      <c r="PII356" s="59"/>
      <c r="PIJ356" s="59"/>
      <c r="PIK356" s="59"/>
      <c r="PIL356" s="59"/>
      <c r="PIM356" s="59"/>
      <c r="PIN356" s="59"/>
      <c r="PIO356" s="59"/>
      <c r="PIP356" s="59"/>
      <c r="PIQ356" s="59"/>
      <c r="PIR356" s="59"/>
      <c r="PIS356" s="59"/>
      <c r="PIT356" s="59"/>
      <c r="PIU356" s="59"/>
      <c r="PIV356" s="59"/>
      <c r="PIW356" s="59"/>
      <c r="PIX356" s="59"/>
      <c r="PIY356" s="59"/>
      <c r="PIZ356" s="59"/>
      <c r="PJA356" s="59"/>
      <c r="PJB356" s="59"/>
      <c r="PJC356" s="59"/>
      <c r="PJD356" s="59"/>
      <c r="PJE356" s="59"/>
      <c r="PJF356" s="59"/>
      <c r="PJG356" s="59"/>
      <c r="PJH356" s="59"/>
      <c r="PJI356" s="59"/>
      <c r="PJJ356" s="59"/>
      <c r="PJK356" s="59"/>
      <c r="PJL356" s="59"/>
      <c r="PJM356" s="59"/>
      <c r="PJN356" s="59"/>
      <c r="PJO356" s="59"/>
      <c r="PJP356" s="59"/>
      <c r="PJQ356" s="59"/>
      <c r="PJR356" s="59"/>
      <c r="PJS356" s="59"/>
      <c r="PJT356" s="59"/>
      <c r="PJU356" s="59"/>
      <c r="PJV356" s="59"/>
      <c r="PJW356" s="59"/>
      <c r="PJX356" s="59"/>
      <c r="PJY356" s="59"/>
      <c r="PJZ356" s="59"/>
      <c r="PKA356" s="59"/>
      <c r="PKB356" s="59"/>
      <c r="PKC356" s="59"/>
      <c r="PKD356" s="59"/>
      <c r="PKE356" s="59"/>
      <c r="PKF356" s="59"/>
      <c r="PKG356" s="59"/>
      <c r="PKH356" s="59"/>
      <c r="PKI356" s="59"/>
      <c r="PKJ356" s="59"/>
      <c r="PKK356" s="59"/>
      <c r="PKL356" s="59"/>
      <c r="PKM356" s="59"/>
      <c r="PKN356" s="59"/>
      <c r="PKO356" s="59"/>
      <c r="PKP356" s="59"/>
      <c r="PKQ356" s="59"/>
      <c r="PKR356" s="59"/>
      <c r="PKS356" s="59"/>
      <c r="PKT356" s="59"/>
      <c r="PKU356" s="59"/>
      <c r="PKV356" s="59"/>
      <c r="PKW356" s="59"/>
      <c r="PKX356" s="59"/>
      <c r="PKY356" s="59"/>
      <c r="PKZ356" s="59"/>
      <c r="PLA356" s="59"/>
      <c r="PLB356" s="59"/>
      <c r="PLC356" s="59"/>
      <c r="PLD356" s="59"/>
      <c r="PLE356" s="59"/>
      <c r="PLF356" s="59"/>
      <c r="PLG356" s="59"/>
      <c r="PLH356" s="59"/>
      <c r="PLI356" s="59"/>
      <c r="PLJ356" s="59"/>
      <c r="PLK356" s="59"/>
      <c r="PLL356" s="59"/>
      <c r="PLM356" s="59"/>
      <c r="PLN356" s="59"/>
      <c r="PLO356" s="59"/>
      <c r="PLP356" s="59"/>
      <c r="PLQ356" s="59"/>
      <c r="PLR356" s="59"/>
      <c r="PLS356" s="59"/>
      <c r="PLT356" s="59"/>
      <c r="PLU356" s="59"/>
      <c r="PLV356" s="59"/>
      <c r="PLW356" s="59"/>
      <c r="PLX356" s="59"/>
      <c r="PLY356" s="59"/>
      <c r="PLZ356" s="59"/>
      <c r="PMA356" s="59"/>
      <c r="PMB356" s="59"/>
      <c r="PMC356" s="59"/>
      <c r="PMD356" s="59"/>
      <c r="PME356" s="59"/>
      <c r="PMF356" s="59"/>
      <c r="PMG356" s="59"/>
      <c r="PMH356" s="59"/>
      <c r="PMI356" s="59"/>
      <c r="PMJ356" s="59"/>
      <c r="PMK356" s="59"/>
      <c r="PML356" s="59"/>
      <c r="PMM356" s="59"/>
      <c r="PMN356" s="59"/>
      <c r="PMO356" s="59"/>
      <c r="PMP356" s="59"/>
      <c r="PMQ356" s="59"/>
      <c r="PMR356" s="59"/>
      <c r="PMS356" s="59"/>
      <c r="PMT356" s="59"/>
      <c r="PMU356" s="59"/>
      <c r="PMV356" s="59"/>
      <c r="PMW356" s="59"/>
      <c r="PMX356" s="59"/>
      <c r="PMY356" s="59"/>
      <c r="PMZ356" s="59"/>
      <c r="PNA356" s="59"/>
      <c r="PNB356" s="59"/>
      <c r="PNC356" s="59"/>
      <c r="PND356" s="59"/>
      <c r="PNE356" s="59"/>
      <c r="PNF356" s="59"/>
      <c r="PNG356" s="59"/>
      <c r="PNH356" s="59"/>
      <c r="PNI356" s="59"/>
      <c r="PNJ356" s="59"/>
      <c r="PNK356" s="59"/>
      <c r="PNL356" s="59"/>
      <c r="PNM356" s="59"/>
      <c r="PNN356" s="59"/>
      <c r="PNO356" s="59"/>
      <c r="PNP356" s="59"/>
      <c r="PNQ356" s="59"/>
      <c r="PNR356" s="59"/>
      <c r="PNS356" s="59"/>
      <c r="PNT356" s="59"/>
      <c r="PNU356" s="59"/>
      <c r="PNV356" s="59"/>
      <c r="PNW356" s="59"/>
      <c r="PNX356" s="59"/>
      <c r="PNY356" s="59"/>
      <c r="PNZ356" s="59"/>
      <c r="POA356" s="59"/>
      <c r="POB356" s="59"/>
      <c r="POC356" s="59"/>
      <c r="POD356" s="59"/>
      <c r="POE356" s="59"/>
      <c r="POF356" s="59"/>
      <c r="POG356" s="59"/>
      <c r="POH356" s="59"/>
      <c r="POI356" s="59"/>
      <c r="POJ356" s="59"/>
      <c r="POK356" s="59"/>
      <c r="POL356" s="59"/>
      <c r="POM356" s="59"/>
      <c r="PON356" s="59"/>
      <c r="POO356" s="59"/>
      <c r="POP356" s="59"/>
      <c r="POQ356" s="59"/>
      <c r="POR356" s="59"/>
      <c r="POS356" s="59"/>
      <c r="POT356" s="59"/>
      <c r="POU356" s="59"/>
      <c r="POV356" s="59"/>
      <c r="POW356" s="59"/>
      <c r="POX356" s="59"/>
      <c r="POY356" s="59"/>
      <c r="POZ356" s="59"/>
      <c r="PPA356" s="59"/>
      <c r="PPB356" s="59"/>
      <c r="PPC356" s="59"/>
      <c r="PPD356" s="59"/>
      <c r="PPE356" s="59"/>
      <c r="PPF356" s="59"/>
      <c r="PPG356" s="59"/>
      <c r="PPH356" s="59"/>
      <c r="PPI356" s="59"/>
      <c r="PPJ356" s="59"/>
      <c r="PPK356" s="59"/>
      <c r="PPL356" s="59"/>
      <c r="PPM356" s="59"/>
      <c r="PPN356" s="59"/>
      <c r="PPO356" s="59"/>
      <c r="PPP356" s="59"/>
      <c r="PPQ356" s="59"/>
      <c r="PPR356" s="59"/>
      <c r="PPS356" s="59"/>
      <c r="PPT356" s="59"/>
      <c r="PPU356" s="59"/>
      <c r="PPV356" s="59"/>
      <c r="PPW356" s="59"/>
      <c r="PPX356" s="59"/>
      <c r="PPY356" s="59"/>
      <c r="PPZ356" s="59"/>
      <c r="PQA356" s="59"/>
      <c r="PQB356" s="59"/>
      <c r="PQC356" s="59"/>
      <c r="PQD356" s="59"/>
      <c r="PQE356" s="59"/>
      <c r="PQF356" s="59"/>
      <c r="PQG356" s="59"/>
      <c r="PQH356" s="59"/>
      <c r="PQI356" s="59"/>
      <c r="PQJ356" s="59"/>
      <c r="PQK356" s="59"/>
      <c r="PQL356" s="59"/>
      <c r="PQM356" s="59"/>
      <c r="PQN356" s="59"/>
      <c r="PQO356" s="59"/>
      <c r="PQP356" s="59"/>
      <c r="PQQ356" s="59"/>
      <c r="PQR356" s="59"/>
      <c r="PQS356" s="59"/>
      <c r="PQT356" s="59"/>
      <c r="PQU356" s="59"/>
      <c r="PQV356" s="59"/>
      <c r="PQW356" s="59"/>
      <c r="PQX356" s="59"/>
      <c r="PQY356" s="59"/>
      <c r="PQZ356" s="59"/>
      <c r="PRA356" s="59"/>
      <c r="PRB356" s="59"/>
      <c r="PRC356" s="59"/>
      <c r="PRD356" s="59"/>
      <c r="PRE356" s="59"/>
      <c r="PRF356" s="59"/>
      <c r="PRG356" s="59"/>
      <c r="PRH356" s="59"/>
      <c r="PRI356" s="59"/>
      <c r="PRJ356" s="59"/>
      <c r="PRK356" s="59"/>
      <c r="PRL356" s="59"/>
      <c r="PRM356" s="59"/>
      <c r="PRN356" s="59"/>
      <c r="PRO356" s="59"/>
      <c r="PRP356" s="59"/>
      <c r="PRQ356" s="59"/>
      <c r="PRR356" s="59"/>
      <c r="PRS356" s="59"/>
      <c r="PRT356" s="59"/>
      <c r="PRU356" s="59"/>
      <c r="PRV356" s="59"/>
      <c r="PRW356" s="59"/>
      <c r="PRX356" s="59"/>
      <c r="PRY356" s="59"/>
      <c r="PRZ356" s="59"/>
      <c r="PSA356" s="59"/>
      <c r="PSB356" s="59"/>
      <c r="PSC356" s="59"/>
      <c r="PSD356" s="59"/>
      <c r="PSE356" s="59"/>
      <c r="PSF356" s="59"/>
      <c r="PSG356" s="59"/>
      <c r="PSH356" s="59"/>
      <c r="PSI356" s="59"/>
      <c r="PSJ356" s="59"/>
      <c r="PSK356" s="59"/>
      <c r="PSL356" s="59"/>
      <c r="PSM356" s="59"/>
      <c r="PSN356" s="59"/>
      <c r="PSO356" s="59"/>
      <c r="PSP356" s="59"/>
      <c r="PSQ356" s="59"/>
      <c r="PSR356" s="59"/>
      <c r="PSS356" s="59"/>
      <c r="PST356" s="59"/>
      <c r="PSU356" s="59"/>
      <c r="PSV356" s="59"/>
      <c r="PSW356" s="59"/>
      <c r="PSX356" s="59"/>
      <c r="PSY356" s="59"/>
      <c r="PSZ356" s="59"/>
      <c r="PTA356" s="59"/>
      <c r="PTB356" s="59"/>
      <c r="PTC356" s="59"/>
      <c r="PTD356" s="59"/>
      <c r="PTE356" s="59"/>
      <c r="PTF356" s="59"/>
      <c r="PTG356" s="59"/>
      <c r="PTH356" s="59"/>
      <c r="PTI356" s="59"/>
      <c r="PTJ356" s="59"/>
      <c r="PTK356" s="59"/>
      <c r="PTL356" s="59"/>
      <c r="PTM356" s="59"/>
      <c r="PTN356" s="59"/>
      <c r="PTO356" s="59"/>
      <c r="PTP356" s="59"/>
      <c r="PTQ356" s="59"/>
      <c r="PTR356" s="59"/>
      <c r="PTS356" s="59"/>
      <c r="PTT356" s="59"/>
      <c r="PTU356" s="59"/>
      <c r="PTV356" s="59"/>
      <c r="PTW356" s="59"/>
      <c r="PTX356" s="59"/>
      <c r="PTY356" s="59"/>
      <c r="PTZ356" s="59"/>
      <c r="PUA356" s="59"/>
      <c r="PUB356" s="59"/>
      <c r="PUC356" s="59"/>
      <c r="PUD356" s="59"/>
      <c r="PUE356" s="59"/>
      <c r="PUF356" s="59"/>
      <c r="PUG356" s="59"/>
      <c r="PUH356" s="59"/>
      <c r="PUI356" s="59"/>
      <c r="PUJ356" s="59"/>
      <c r="PUK356" s="59"/>
      <c r="PUL356" s="59"/>
      <c r="PUM356" s="59"/>
      <c r="PUN356" s="59"/>
      <c r="PUO356" s="59"/>
      <c r="PUP356" s="59"/>
      <c r="PUQ356" s="59"/>
      <c r="PUR356" s="59"/>
      <c r="PUS356" s="59"/>
      <c r="PUT356" s="59"/>
      <c r="PUU356" s="59"/>
      <c r="PUV356" s="59"/>
      <c r="PUW356" s="59"/>
      <c r="PUX356" s="59"/>
      <c r="PUY356" s="59"/>
      <c r="PUZ356" s="59"/>
      <c r="PVA356" s="59"/>
      <c r="PVB356" s="59"/>
      <c r="PVC356" s="59"/>
      <c r="PVD356" s="59"/>
      <c r="PVE356" s="59"/>
      <c r="PVF356" s="59"/>
      <c r="PVG356" s="59"/>
      <c r="PVH356" s="59"/>
      <c r="PVI356" s="59"/>
      <c r="PVJ356" s="59"/>
      <c r="PVK356" s="59"/>
      <c r="PVL356" s="59"/>
      <c r="PVM356" s="59"/>
      <c r="PVN356" s="59"/>
      <c r="PVO356" s="59"/>
      <c r="PVP356" s="59"/>
      <c r="PVQ356" s="59"/>
      <c r="PVR356" s="59"/>
      <c r="PVS356" s="59"/>
      <c r="PVT356" s="59"/>
      <c r="PVU356" s="59"/>
      <c r="PVV356" s="59"/>
      <c r="PVW356" s="59"/>
      <c r="PVX356" s="59"/>
      <c r="PVY356" s="59"/>
      <c r="PVZ356" s="59"/>
      <c r="PWA356" s="59"/>
      <c r="PWB356" s="59"/>
      <c r="PWC356" s="59"/>
      <c r="PWD356" s="59"/>
      <c r="PWE356" s="59"/>
      <c r="PWF356" s="59"/>
      <c r="PWG356" s="59"/>
      <c r="PWH356" s="59"/>
      <c r="PWI356" s="59"/>
      <c r="PWJ356" s="59"/>
      <c r="PWK356" s="59"/>
      <c r="PWL356" s="59"/>
      <c r="PWM356" s="59"/>
      <c r="PWN356" s="59"/>
      <c r="PWO356" s="59"/>
      <c r="PWP356" s="59"/>
      <c r="PWQ356" s="59"/>
      <c r="PWR356" s="59"/>
      <c r="PWS356" s="59"/>
      <c r="PWT356" s="59"/>
      <c r="PWU356" s="59"/>
      <c r="PWV356" s="59"/>
      <c r="PWW356" s="59"/>
      <c r="PWX356" s="59"/>
      <c r="PWY356" s="59"/>
      <c r="PWZ356" s="59"/>
      <c r="PXA356" s="59"/>
      <c r="PXB356" s="59"/>
      <c r="PXC356" s="59"/>
      <c r="PXD356" s="59"/>
      <c r="PXE356" s="59"/>
      <c r="PXF356" s="59"/>
      <c r="PXG356" s="59"/>
      <c r="PXH356" s="59"/>
      <c r="PXI356" s="59"/>
      <c r="PXJ356" s="59"/>
      <c r="PXK356" s="59"/>
      <c r="PXL356" s="59"/>
      <c r="PXM356" s="59"/>
      <c r="PXN356" s="59"/>
      <c r="PXO356" s="59"/>
      <c r="PXP356" s="59"/>
      <c r="PXQ356" s="59"/>
      <c r="PXR356" s="59"/>
      <c r="PXS356" s="59"/>
      <c r="PXT356" s="59"/>
      <c r="PXU356" s="59"/>
      <c r="PXV356" s="59"/>
      <c r="PXW356" s="59"/>
      <c r="PXX356" s="59"/>
      <c r="PXY356" s="59"/>
      <c r="PXZ356" s="59"/>
      <c r="PYA356" s="59"/>
      <c r="PYB356" s="59"/>
      <c r="PYC356" s="59"/>
      <c r="PYD356" s="59"/>
      <c r="PYE356" s="59"/>
      <c r="PYF356" s="59"/>
      <c r="PYG356" s="59"/>
      <c r="PYH356" s="59"/>
      <c r="PYI356" s="59"/>
      <c r="PYJ356" s="59"/>
      <c r="PYK356" s="59"/>
      <c r="PYL356" s="59"/>
      <c r="PYM356" s="59"/>
      <c r="PYN356" s="59"/>
      <c r="PYO356" s="59"/>
      <c r="PYP356" s="59"/>
      <c r="PYQ356" s="59"/>
      <c r="PYR356" s="59"/>
      <c r="PYS356" s="59"/>
      <c r="PYT356" s="59"/>
      <c r="PYU356" s="59"/>
      <c r="PYV356" s="59"/>
      <c r="PYW356" s="59"/>
      <c r="PYX356" s="59"/>
      <c r="PYY356" s="59"/>
      <c r="PYZ356" s="59"/>
      <c r="PZA356" s="59"/>
      <c r="PZB356" s="59"/>
      <c r="PZC356" s="59"/>
      <c r="PZD356" s="59"/>
      <c r="PZE356" s="59"/>
      <c r="PZF356" s="59"/>
      <c r="PZG356" s="59"/>
      <c r="PZH356" s="59"/>
      <c r="PZI356" s="59"/>
      <c r="PZJ356" s="59"/>
      <c r="PZK356" s="59"/>
      <c r="PZL356" s="59"/>
      <c r="PZM356" s="59"/>
      <c r="PZN356" s="59"/>
      <c r="PZO356" s="59"/>
      <c r="PZP356" s="59"/>
      <c r="PZQ356" s="59"/>
      <c r="PZR356" s="59"/>
      <c r="PZS356" s="59"/>
      <c r="PZT356" s="59"/>
      <c r="PZU356" s="59"/>
      <c r="PZV356" s="59"/>
      <c r="PZW356" s="59"/>
      <c r="PZX356" s="59"/>
      <c r="PZY356" s="59"/>
      <c r="PZZ356" s="59"/>
      <c r="QAA356" s="59"/>
      <c r="QAB356" s="59"/>
      <c r="QAC356" s="59"/>
      <c r="QAD356" s="59"/>
      <c r="QAE356" s="59"/>
      <c r="QAF356" s="59"/>
      <c r="QAG356" s="59"/>
      <c r="QAH356" s="59"/>
      <c r="QAI356" s="59"/>
      <c r="QAJ356" s="59"/>
      <c r="QAK356" s="59"/>
      <c r="QAL356" s="59"/>
      <c r="QAM356" s="59"/>
      <c r="QAN356" s="59"/>
      <c r="QAO356" s="59"/>
      <c r="QAP356" s="59"/>
      <c r="QAQ356" s="59"/>
      <c r="QAR356" s="59"/>
      <c r="QAS356" s="59"/>
      <c r="QAT356" s="59"/>
      <c r="QAU356" s="59"/>
      <c r="QAV356" s="59"/>
      <c r="QAW356" s="59"/>
      <c r="QAX356" s="59"/>
      <c r="QAY356" s="59"/>
      <c r="QAZ356" s="59"/>
      <c r="QBA356" s="59"/>
      <c r="QBB356" s="59"/>
      <c r="QBC356" s="59"/>
      <c r="QBD356" s="59"/>
      <c r="QBE356" s="59"/>
      <c r="QBF356" s="59"/>
      <c r="QBG356" s="59"/>
      <c r="QBH356" s="59"/>
      <c r="QBI356" s="59"/>
      <c r="QBJ356" s="59"/>
      <c r="QBK356" s="59"/>
      <c r="QBL356" s="59"/>
      <c r="QBM356" s="59"/>
      <c r="QBN356" s="59"/>
      <c r="QBO356" s="59"/>
      <c r="QBP356" s="59"/>
      <c r="QBQ356" s="59"/>
      <c r="QBR356" s="59"/>
      <c r="QBS356" s="59"/>
      <c r="QBT356" s="59"/>
      <c r="QBU356" s="59"/>
      <c r="QBV356" s="59"/>
      <c r="QBW356" s="59"/>
      <c r="QBX356" s="59"/>
      <c r="QBY356" s="59"/>
      <c r="QBZ356" s="59"/>
      <c r="QCA356" s="59"/>
      <c r="QCB356" s="59"/>
      <c r="QCC356" s="59"/>
      <c r="QCD356" s="59"/>
      <c r="QCE356" s="59"/>
      <c r="QCF356" s="59"/>
      <c r="QCG356" s="59"/>
      <c r="QCH356" s="59"/>
      <c r="QCI356" s="59"/>
      <c r="QCJ356" s="59"/>
      <c r="QCK356" s="59"/>
      <c r="QCL356" s="59"/>
      <c r="QCM356" s="59"/>
      <c r="QCN356" s="59"/>
      <c r="QCO356" s="59"/>
      <c r="QCP356" s="59"/>
      <c r="QCQ356" s="59"/>
      <c r="QCR356" s="59"/>
      <c r="QCS356" s="59"/>
      <c r="QCT356" s="59"/>
      <c r="QCU356" s="59"/>
      <c r="QCV356" s="59"/>
      <c r="QCW356" s="59"/>
      <c r="QCX356" s="59"/>
      <c r="QCY356" s="59"/>
      <c r="QCZ356" s="59"/>
      <c r="QDA356" s="59"/>
      <c r="QDB356" s="59"/>
      <c r="QDC356" s="59"/>
      <c r="QDD356" s="59"/>
      <c r="QDE356" s="59"/>
      <c r="QDF356" s="59"/>
      <c r="QDG356" s="59"/>
      <c r="QDH356" s="59"/>
      <c r="QDI356" s="59"/>
      <c r="QDJ356" s="59"/>
      <c r="QDK356" s="59"/>
      <c r="QDL356" s="59"/>
      <c r="QDM356" s="59"/>
      <c r="QDN356" s="59"/>
      <c r="QDO356" s="59"/>
      <c r="QDP356" s="59"/>
      <c r="QDQ356" s="59"/>
      <c r="QDR356" s="59"/>
      <c r="QDS356" s="59"/>
      <c r="QDT356" s="59"/>
      <c r="QDU356" s="59"/>
      <c r="QDV356" s="59"/>
      <c r="QDW356" s="59"/>
      <c r="QDX356" s="59"/>
      <c r="QDY356" s="59"/>
      <c r="QDZ356" s="59"/>
      <c r="QEA356" s="59"/>
      <c r="QEB356" s="59"/>
      <c r="QEC356" s="59"/>
      <c r="QED356" s="59"/>
      <c r="QEE356" s="59"/>
      <c r="QEF356" s="59"/>
      <c r="QEG356" s="59"/>
      <c r="QEH356" s="59"/>
      <c r="QEI356" s="59"/>
      <c r="QEJ356" s="59"/>
      <c r="QEK356" s="59"/>
      <c r="QEL356" s="59"/>
      <c r="QEM356" s="59"/>
      <c r="QEN356" s="59"/>
      <c r="QEO356" s="59"/>
      <c r="QEP356" s="59"/>
      <c r="QEQ356" s="59"/>
      <c r="QER356" s="59"/>
      <c r="QES356" s="59"/>
      <c r="QET356" s="59"/>
      <c r="QEU356" s="59"/>
      <c r="QEV356" s="59"/>
      <c r="QEW356" s="59"/>
      <c r="QEX356" s="59"/>
      <c r="QEY356" s="59"/>
      <c r="QEZ356" s="59"/>
      <c r="QFA356" s="59"/>
      <c r="QFB356" s="59"/>
      <c r="QFC356" s="59"/>
      <c r="QFD356" s="59"/>
      <c r="QFE356" s="59"/>
      <c r="QFF356" s="59"/>
      <c r="QFG356" s="59"/>
      <c r="QFH356" s="59"/>
      <c r="QFI356" s="59"/>
      <c r="QFJ356" s="59"/>
      <c r="QFK356" s="59"/>
      <c r="QFL356" s="59"/>
      <c r="QFM356" s="59"/>
      <c r="QFN356" s="59"/>
      <c r="QFO356" s="59"/>
      <c r="QFP356" s="59"/>
      <c r="QFQ356" s="59"/>
      <c r="QFR356" s="59"/>
      <c r="QFS356" s="59"/>
      <c r="QFT356" s="59"/>
      <c r="QFU356" s="59"/>
      <c r="QFV356" s="59"/>
      <c r="QFW356" s="59"/>
      <c r="QFX356" s="59"/>
      <c r="QFY356" s="59"/>
      <c r="QFZ356" s="59"/>
      <c r="QGA356" s="59"/>
      <c r="QGB356" s="59"/>
      <c r="QGC356" s="59"/>
      <c r="QGD356" s="59"/>
      <c r="QGE356" s="59"/>
      <c r="QGF356" s="59"/>
      <c r="QGG356" s="59"/>
      <c r="QGH356" s="59"/>
      <c r="QGI356" s="59"/>
      <c r="QGJ356" s="59"/>
      <c r="QGK356" s="59"/>
      <c r="QGL356" s="59"/>
      <c r="QGM356" s="59"/>
      <c r="QGN356" s="59"/>
      <c r="QGO356" s="59"/>
      <c r="QGP356" s="59"/>
      <c r="QGQ356" s="59"/>
      <c r="QGR356" s="59"/>
      <c r="QGS356" s="59"/>
      <c r="QGT356" s="59"/>
      <c r="QGU356" s="59"/>
      <c r="QGV356" s="59"/>
      <c r="QGW356" s="59"/>
      <c r="QGX356" s="59"/>
      <c r="QGY356" s="59"/>
      <c r="QGZ356" s="59"/>
      <c r="QHA356" s="59"/>
      <c r="QHB356" s="59"/>
      <c r="QHC356" s="59"/>
      <c r="QHD356" s="59"/>
      <c r="QHE356" s="59"/>
      <c r="QHF356" s="59"/>
      <c r="QHG356" s="59"/>
      <c r="QHH356" s="59"/>
      <c r="QHI356" s="59"/>
      <c r="QHJ356" s="59"/>
      <c r="QHK356" s="59"/>
      <c r="QHL356" s="59"/>
      <c r="QHM356" s="59"/>
      <c r="QHN356" s="59"/>
      <c r="QHO356" s="59"/>
      <c r="QHP356" s="59"/>
      <c r="QHQ356" s="59"/>
      <c r="QHR356" s="59"/>
      <c r="QHS356" s="59"/>
      <c r="QHT356" s="59"/>
      <c r="QHU356" s="59"/>
      <c r="QHV356" s="59"/>
      <c r="QHW356" s="59"/>
      <c r="QHX356" s="59"/>
      <c r="QHY356" s="59"/>
      <c r="QHZ356" s="59"/>
      <c r="QIA356" s="59"/>
      <c r="QIB356" s="59"/>
      <c r="QIC356" s="59"/>
      <c r="QID356" s="59"/>
      <c r="QIE356" s="59"/>
      <c r="QIF356" s="59"/>
      <c r="QIG356" s="59"/>
      <c r="QIH356" s="59"/>
      <c r="QII356" s="59"/>
      <c r="QIJ356" s="59"/>
      <c r="QIK356" s="59"/>
      <c r="QIL356" s="59"/>
      <c r="QIM356" s="59"/>
      <c r="QIN356" s="59"/>
      <c r="QIO356" s="59"/>
      <c r="QIP356" s="59"/>
      <c r="QIQ356" s="59"/>
      <c r="QIR356" s="59"/>
      <c r="QIS356" s="59"/>
      <c r="QIT356" s="59"/>
      <c r="QIU356" s="59"/>
      <c r="QIV356" s="59"/>
      <c r="QIW356" s="59"/>
      <c r="QIX356" s="59"/>
      <c r="QIY356" s="59"/>
      <c r="QIZ356" s="59"/>
      <c r="QJA356" s="59"/>
      <c r="QJB356" s="59"/>
      <c r="QJC356" s="59"/>
      <c r="QJD356" s="59"/>
      <c r="QJE356" s="59"/>
      <c r="QJF356" s="59"/>
      <c r="QJG356" s="59"/>
      <c r="QJH356" s="59"/>
      <c r="QJI356" s="59"/>
      <c r="QJJ356" s="59"/>
      <c r="QJK356" s="59"/>
      <c r="QJL356" s="59"/>
      <c r="QJM356" s="59"/>
      <c r="QJN356" s="59"/>
      <c r="QJO356" s="59"/>
      <c r="QJP356" s="59"/>
      <c r="QJQ356" s="59"/>
      <c r="QJR356" s="59"/>
      <c r="QJS356" s="59"/>
      <c r="QJT356" s="59"/>
      <c r="QJU356" s="59"/>
      <c r="QJV356" s="59"/>
      <c r="QJW356" s="59"/>
      <c r="QJX356" s="59"/>
      <c r="QJY356" s="59"/>
      <c r="QJZ356" s="59"/>
      <c r="QKA356" s="59"/>
      <c r="QKB356" s="59"/>
      <c r="QKC356" s="59"/>
      <c r="QKD356" s="59"/>
      <c r="QKE356" s="59"/>
      <c r="QKF356" s="59"/>
      <c r="QKG356" s="59"/>
      <c r="QKH356" s="59"/>
      <c r="QKI356" s="59"/>
      <c r="QKJ356" s="59"/>
      <c r="QKK356" s="59"/>
      <c r="QKL356" s="59"/>
      <c r="QKM356" s="59"/>
      <c r="QKN356" s="59"/>
      <c r="QKO356" s="59"/>
      <c r="QKP356" s="59"/>
      <c r="QKQ356" s="59"/>
      <c r="QKR356" s="59"/>
      <c r="QKS356" s="59"/>
      <c r="QKT356" s="59"/>
      <c r="QKU356" s="59"/>
      <c r="QKV356" s="59"/>
      <c r="QKW356" s="59"/>
      <c r="QKX356" s="59"/>
      <c r="QKY356" s="59"/>
      <c r="QKZ356" s="59"/>
      <c r="QLA356" s="59"/>
      <c r="QLB356" s="59"/>
      <c r="QLC356" s="59"/>
      <c r="QLD356" s="59"/>
      <c r="QLE356" s="59"/>
      <c r="QLF356" s="59"/>
      <c r="QLG356" s="59"/>
      <c r="QLH356" s="59"/>
      <c r="QLI356" s="59"/>
      <c r="QLJ356" s="59"/>
      <c r="QLK356" s="59"/>
      <c r="QLL356" s="59"/>
      <c r="QLM356" s="59"/>
      <c r="QLN356" s="59"/>
      <c r="QLO356" s="59"/>
      <c r="QLP356" s="59"/>
      <c r="QLQ356" s="59"/>
      <c r="QLR356" s="59"/>
      <c r="QLS356" s="59"/>
      <c r="QLT356" s="59"/>
      <c r="QLU356" s="59"/>
      <c r="QLV356" s="59"/>
      <c r="QLW356" s="59"/>
      <c r="QLX356" s="59"/>
      <c r="QLY356" s="59"/>
      <c r="QLZ356" s="59"/>
      <c r="QMA356" s="59"/>
      <c r="QMB356" s="59"/>
      <c r="QMC356" s="59"/>
      <c r="QMD356" s="59"/>
      <c r="QME356" s="59"/>
      <c r="QMF356" s="59"/>
      <c r="QMG356" s="59"/>
      <c r="QMH356" s="59"/>
      <c r="QMI356" s="59"/>
      <c r="QMJ356" s="59"/>
      <c r="QMK356" s="59"/>
      <c r="QML356" s="59"/>
      <c r="QMM356" s="59"/>
      <c r="QMN356" s="59"/>
      <c r="QMO356" s="59"/>
      <c r="QMP356" s="59"/>
      <c r="QMQ356" s="59"/>
      <c r="QMR356" s="59"/>
      <c r="QMS356" s="59"/>
      <c r="QMT356" s="59"/>
      <c r="QMU356" s="59"/>
      <c r="QMV356" s="59"/>
      <c r="QMW356" s="59"/>
      <c r="QMX356" s="59"/>
      <c r="QMY356" s="59"/>
      <c r="QMZ356" s="59"/>
      <c r="QNA356" s="59"/>
      <c r="QNB356" s="59"/>
      <c r="QNC356" s="59"/>
      <c r="QND356" s="59"/>
      <c r="QNE356" s="59"/>
      <c r="QNF356" s="59"/>
      <c r="QNG356" s="59"/>
      <c r="QNH356" s="59"/>
      <c r="QNI356" s="59"/>
      <c r="QNJ356" s="59"/>
      <c r="QNK356" s="59"/>
      <c r="QNL356" s="59"/>
      <c r="QNM356" s="59"/>
      <c r="QNN356" s="59"/>
      <c r="QNO356" s="59"/>
      <c r="QNP356" s="59"/>
      <c r="QNQ356" s="59"/>
      <c r="QNR356" s="59"/>
      <c r="QNS356" s="59"/>
      <c r="QNT356" s="59"/>
      <c r="QNU356" s="59"/>
      <c r="QNV356" s="59"/>
      <c r="QNW356" s="59"/>
      <c r="QNX356" s="59"/>
      <c r="QNY356" s="59"/>
      <c r="QNZ356" s="59"/>
      <c r="QOA356" s="59"/>
      <c r="QOB356" s="59"/>
      <c r="QOC356" s="59"/>
      <c r="QOD356" s="59"/>
      <c r="QOE356" s="59"/>
      <c r="QOF356" s="59"/>
      <c r="QOG356" s="59"/>
      <c r="QOH356" s="59"/>
      <c r="QOI356" s="59"/>
      <c r="QOJ356" s="59"/>
      <c r="QOK356" s="59"/>
      <c r="QOL356" s="59"/>
      <c r="QOM356" s="59"/>
      <c r="QON356" s="59"/>
      <c r="QOO356" s="59"/>
      <c r="QOP356" s="59"/>
      <c r="QOQ356" s="59"/>
      <c r="QOR356" s="59"/>
      <c r="QOS356" s="59"/>
      <c r="QOT356" s="59"/>
      <c r="QOU356" s="59"/>
      <c r="QOV356" s="59"/>
      <c r="QOW356" s="59"/>
      <c r="QOX356" s="59"/>
      <c r="QOY356" s="59"/>
      <c r="QOZ356" s="59"/>
      <c r="QPA356" s="59"/>
      <c r="QPB356" s="59"/>
      <c r="QPC356" s="59"/>
      <c r="QPD356" s="59"/>
      <c r="QPE356" s="59"/>
      <c r="QPF356" s="59"/>
      <c r="QPG356" s="59"/>
      <c r="QPH356" s="59"/>
      <c r="QPI356" s="59"/>
      <c r="QPJ356" s="59"/>
      <c r="QPK356" s="59"/>
      <c r="QPL356" s="59"/>
      <c r="QPM356" s="59"/>
      <c r="QPN356" s="59"/>
      <c r="QPO356" s="59"/>
      <c r="QPP356" s="59"/>
      <c r="QPQ356" s="59"/>
      <c r="QPR356" s="59"/>
      <c r="QPS356" s="59"/>
      <c r="QPT356" s="59"/>
      <c r="QPU356" s="59"/>
      <c r="QPV356" s="59"/>
      <c r="QPW356" s="59"/>
      <c r="QPX356" s="59"/>
      <c r="QPY356" s="59"/>
      <c r="QPZ356" s="59"/>
      <c r="QQA356" s="59"/>
      <c r="QQB356" s="59"/>
      <c r="QQC356" s="59"/>
      <c r="QQD356" s="59"/>
      <c r="QQE356" s="59"/>
      <c r="QQF356" s="59"/>
      <c r="QQG356" s="59"/>
      <c r="QQH356" s="59"/>
      <c r="QQI356" s="59"/>
      <c r="QQJ356" s="59"/>
      <c r="QQK356" s="59"/>
      <c r="QQL356" s="59"/>
      <c r="QQM356" s="59"/>
      <c r="QQN356" s="59"/>
      <c r="QQO356" s="59"/>
      <c r="QQP356" s="59"/>
      <c r="QQQ356" s="59"/>
      <c r="QQR356" s="59"/>
      <c r="QQS356" s="59"/>
      <c r="QQT356" s="59"/>
      <c r="QQU356" s="59"/>
      <c r="QQV356" s="59"/>
      <c r="QQW356" s="59"/>
      <c r="QQX356" s="59"/>
      <c r="QQY356" s="59"/>
      <c r="QQZ356" s="59"/>
      <c r="QRA356" s="59"/>
      <c r="QRB356" s="59"/>
      <c r="QRC356" s="59"/>
      <c r="QRD356" s="59"/>
      <c r="QRE356" s="59"/>
      <c r="QRF356" s="59"/>
      <c r="QRG356" s="59"/>
      <c r="QRH356" s="59"/>
      <c r="QRI356" s="59"/>
      <c r="QRJ356" s="59"/>
      <c r="QRK356" s="59"/>
      <c r="QRL356" s="59"/>
      <c r="QRM356" s="59"/>
      <c r="QRN356" s="59"/>
      <c r="QRO356" s="59"/>
      <c r="QRP356" s="59"/>
      <c r="QRQ356" s="59"/>
      <c r="QRR356" s="59"/>
      <c r="QRS356" s="59"/>
      <c r="QRT356" s="59"/>
      <c r="QRU356" s="59"/>
      <c r="QRV356" s="59"/>
      <c r="QRW356" s="59"/>
      <c r="QRX356" s="59"/>
      <c r="QRY356" s="59"/>
      <c r="QRZ356" s="59"/>
      <c r="QSA356" s="59"/>
      <c r="QSB356" s="59"/>
      <c r="QSC356" s="59"/>
      <c r="QSD356" s="59"/>
      <c r="QSE356" s="59"/>
      <c r="QSF356" s="59"/>
      <c r="QSG356" s="59"/>
      <c r="QSH356" s="59"/>
      <c r="QSI356" s="59"/>
      <c r="QSJ356" s="59"/>
      <c r="QSK356" s="59"/>
      <c r="QSL356" s="59"/>
      <c r="QSM356" s="59"/>
      <c r="QSN356" s="59"/>
      <c r="QSO356" s="59"/>
      <c r="QSP356" s="59"/>
      <c r="QSQ356" s="59"/>
      <c r="QSR356" s="59"/>
      <c r="QSS356" s="59"/>
      <c r="QST356" s="59"/>
      <c r="QSU356" s="59"/>
      <c r="QSV356" s="59"/>
      <c r="QSW356" s="59"/>
      <c r="QSX356" s="59"/>
      <c r="QSY356" s="59"/>
      <c r="QSZ356" s="59"/>
      <c r="QTA356" s="59"/>
      <c r="QTB356" s="59"/>
      <c r="QTC356" s="59"/>
      <c r="QTD356" s="59"/>
      <c r="QTE356" s="59"/>
      <c r="QTF356" s="59"/>
      <c r="QTG356" s="59"/>
      <c r="QTH356" s="59"/>
      <c r="QTI356" s="59"/>
      <c r="QTJ356" s="59"/>
      <c r="QTK356" s="59"/>
      <c r="QTL356" s="59"/>
      <c r="QTM356" s="59"/>
      <c r="QTN356" s="59"/>
      <c r="QTO356" s="59"/>
      <c r="QTP356" s="59"/>
      <c r="QTQ356" s="59"/>
      <c r="QTR356" s="59"/>
      <c r="QTS356" s="59"/>
      <c r="QTT356" s="59"/>
      <c r="QTU356" s="59"/>
      <c r="QTV356" s="59"/>
      <c r="QTW356" s="59"/>
      <c r="QTX356" s="59"/>
      <c r="QTY356" s="59"/>
      <c r="QTZ356" s="59"/>
      <c r="QUA356" s="59"/>
      <c r="QUB356" s="59"/>
      <c r="QUC356" s="59"/>
      <c r="QUD356" s="59"/>
      <c r="QUE356" s="59"/>
      <c r="QUF356" s="59"/>
      <c r="QUG356" s="59"/>
      <c r="QUH356" s="59"/>
      <c r="QUI356" s="59"/>
      <c r="QUJ356" s="59"/>
      <c r="QUK356" s="59"/>
      <c r="QUL356" s="59"/>
      <c r="QUM356" s="59"/>
      <c r="QUN356" s="59"/>
      <c r="QUO356" s="59"/>
      <c r="QUP356" s="59"/>
      <c r="QUQ356" s="59"/>
      <c r="QUR356" s="59"/>
      <c r="QUS356" s="59"/>
      <c r="QUT356" s="59"/>
      <c r="QUU356" s="59"/>
      <c r="QUV356" s="59"/>
      <c r="QUW356" s="59"/>
      <c r="QUX356" s="59"/>
      <c r="QUY356" s="59"/>
      <c r="QUZ356" s="59"/>
      <c r="QVA356" s="59"/>
      <c r="QVB356" s="59"/>
      <c r="QVC356" s="59"/>
      <c r="QVD356" s="59"/>
      <c r="QVE356" s="59"/>
      <c r="QVF356" s="59"/>
      <c r="QVG356" s="59"/>
      <c r="QVH356" s="59"/>
      <c r="QVI356" s="59"/>
      <c r="QVJ356" s="59"/>
      <c r="QVK356" s="59"/>
      <c r="QVL356" s="59"/>
      <c r="QVM356" s="59"/>
      <c r="QVN356" s="59"/>
      <c r="QVO356" s="59"/>
      <c r="QVP356" s="59"/>
      <c r="QVQ356" s="59"/>
      <c r="QVR356" s="59"/>
      <c r="QVS356" s="59"/>
      <c r="QVT356" s="59"/>
      <c r="QVU356" s="59"/>
      <c r="QVV356" s="59"/>
      <c r="QVW356" s="59"/>
      <c r="QVX356" s="59"/>
      <c r="QVY356" s="59"/>
      <c r="QVZ356" s="59"/>
      <c r="QWA356" s="59"/>
      <c r="QWB356" s="59"/>
      <c r="QWC356" s="59"/>
      <c r="QWD356" s="59"/>
      <c r="QWE356" s="59"/>
      <c r="QWF356" s="59"/>
      <c r="QWG356" s="59"/>
      <c r="QWH356" s="59"/>
      <c r="QWI356" s="59"/>
      <c r="QWJ356" s="59"/>
      <c r="QWK356" s="59"/>
      <c r="QWL356" s="59"/>
      <c r="QWM356" s="59"/>
      <c r="QWN356" s="59"/>
      <c r="QWO356" s="59"/>
      <c r="QWP356" s="59"/>
      <c r="QWQ356" s="59"/>
      <c r="QWR356" s="59"/>
      <c r="QWS356" s="59"/>
      <c r="QWT356" s="59"/>
      <c r="QWU356" s="59"/>
      <c r="QWV356" s="59"/>
      <c r="QWW356" s="59"/>
      <c r="QWX356" s="59"/>
      <c r="QWY356" s="59"/>
      <c r="QWZ356" s="59"/>
      <c r="QXA356" s="59"/>
      <c r="QXB356" s="59"/>
      <c r="QXC356" s="59"/>
      <c r="QXD356" s="59"/>
      <c r="QXE356" s="59"/>
      <c r="QXF356" s="59"/>
      <c r="QXG356" s="59"/>
      <c r="QXH356" s="59"/>
      <c r="QXI356" s="59"/>
      <c r="QXJ356" s="59"/>
      <c r="QXK356" s="59"/>
      <c r="QXL356" s="59"/>
      <c r="QXM356" s="59"/>
      <c r="QXN356" s="59"/>
      <c r="QXO356" s="59"/>
      <c r="QXP356" s="59"/>
      <c r="QXQ356" s="59"/>
      <c r="QXR356" s="59"/>
      <c r="QXS356" s="59"/>
      <c r="QXT356" s="59"/>
      <c r="QXU356" s="59"/>
      <c r="QXV356" s="59"/>
      <c r="QXW356" s="59"/>
      <c r="QXX356" s="59"/>
      <c r="QXY356" s="59"/>
      <c r="QXZ356" s="59"/>
      <c r="QYA356" s="59"/>
      <c r="QYB356" s="59"/>
      <c r="QYC356" s="59"/>
      <c r="QYD356" s="59"/>
      <c r="QYE356" s="59"/>
      <c r="QYF356" s="59"/>
      <c r="QYG356" s="59"/>
      <c r="QYH356" s="59"/>
      <c r="QYI356" s="59"/>
      <c r="QYJ356" s="59"/>
      <c r="QYK356" s="59"/>
      <c r="QYL356" s="59"/>
      <c r="QYM356" s="59"/>
      <c r="QYN356" s="59"/>
      <c r="QYO356" s="59"/>
      <c r="QYP356" s="59"/>
      <c r="QYQ356" s="59"/>
      <c r="QYR356" s="59"/>
      <c r="QYS356" s="59"/>
      <c r="QYT356" s="59"/>
      <c r="QYU356" s="59"/>
      <c r="QYV356" s="59"/>
      <c r="QYW356" s="59"/>
      <c r="QYX356" s="59"/>
      <c r="QYY356" s="59"/>
      <c r="QYZ356" s="59"/>
      <c r="QZA356" s="59"/>
      <c r="QZB356" s="59"/>
      <c r="QZC356" s="59"/>
      <c r="QZD356" s="59"/>
      <c r="QZE356" s="59"/>
      <c r="QZF356" s="59"/>
      <c r="QZG356" s="59"/>
      <c r="QZH356" s="59"/>
      <c r="QZI356" s="59"/>
      <c r="QZJ356" s="59"/>
      <c r="QZK356" s="59"/>
      <c r="QZL356" s="59"/>
      <c r="QZM356" s="59"/>
      <c r="QZN356" s="59"/>
      <c r="QZO356" s="59"/>
      <c r="QZP356" s="59"/>
      <c r="QZQ356" s="59"/>
      <c r="QZR356" s="59"/>
      <c r="QZS356" s="59"/>
      <c r="QZT356" s="59"/>
      <c r="QZU356" s="59"/>
      <c r="QZV356" s="59"/>
      <c r="QZW356" s="59"/>
      <c r="QZX356" s="59"/>
      <c r="QZY356" s="59"/>
      <c r="QZZ356" s="59"/>
      <c r="RAA356" s="59"/>
      <c r="RAB356" s="59"/>
      <c r="RAC356" s="59"/>
      <c r="RAD356" s="59"/>
      <c r="RAE356" s="59"/>
      <c r="RAF356" s="59"/>
      <c r="RAG356" s="59"/>
      <c r="RAH356" s="59"/>
      <c r="RAI356" s="59"/>
      <c r="RAJ356" s="59"/>
      <c r="RAK356" s="59"/>
      <c r="RAL356" s="59"/>
      <c r="RAM356" s="59"/>
      <c r="RAN356" s="59"/>
      <c r="RAO356" s="59"/>
      <c r="RAP356" s="59"/>
      <c r="RAQ356" s="59"/>
      <c r="RAR356" s="59"/>
      <c r="RAS356" s="59"/>
      <c r="RAT356" s="59"/>
      <c r="RAU356" s="59"/>
      <c r="RAV356" s="59"/>
      <c r="RAW356" s="59"/>
      <c r="RAX356" s="59"/>
      <c r="RAY356" s="59"/>
      <c r="RAZ356" s="59"/>
      <c r="RBA356" s="59"/>
      <c r="RBB356" s="59"/>
      <c r="RBC356" s="59"/>
      <c r="RBD356" s="59"/>
      <c r="RBE356" s="59"/>
      <c r="RBF356" s="59"/>
      <c r="RBG356" s="59"/>
      <c r="RBH356" s="59"/>
      <c r="RBI356" s="59"/>
      <c r="RBJ356" s="59"/>
      <c r="RBK356" s="59"/>
      <c r="RBL356" s="59"/>
      <c r="RBM356" s="59"/>
      <c r="RBN356" s="59"/>
      <c r="RBO356" s="59"/>
      <c r="RBP356" s="59"/>
      <c r="RBQ356" s="59"/>
      <c r="RBR356" s="59"/>
      <c r="RBS356" s="59"/>
      <c r="RBT356" s="59"/>
      <c r="RBU356" s="59"/>
      <c r="RBV356" s="59"/>
      <c r="RBW356" s="59"/>
      <c r="RBX356" s="59"/>
      <c r="RBY356" s="59"/>
      <c r="RBZ356" s="59"/>
      <c r="RCA356" s="59"/>
      <c r="RCB356" s="59"/>
      <c r="RCC356" s="59"/>
      <c r="RCD356" s="59"/>
      <c r="RCE356" s="59"/>
      <c r="RCF356" s="59"/>
      <c r="RCG356" s="59"/>
      <c r="RCH356" s="59"/>
      <c r="RCI356" s="59"/>
      <c r="RCJ356" s="59"/>
      <c r="RCK356" s="59"/>
      <c r="RCL356" s="59"/>
      <c r="RCM356" s="59"/>
      <c r="RCN356" s="59"/>
      <c r="RCO356" s="59"/>
      <c r="RCP356" s="59"/>
      <c r="RCQ356" s="59"/>
      <c r="RCR356" s="59"/>
      <c r="RCS356" s="59"/>
      <c r="RCT356" s="59"/>
      <c r="RCU356" s="59"/>
      <c r="RCV356" s="59"/>
      <c r="RCW356" s="59"/>
      <c r="RCX356" s="59"/>
      <c r="RCY356" s="59"/>
      <c r="RCZ356" s="59"/>
      <c r="RDA356" s="59"/>
      <c r="RDB356" s="59"/>
      <c r="RDC356" s="59"/>
      <c r="RDD356" s="59"/>
      <c r="RDE356" s="59"/>
      <c r="RDF356" s="59"/>
      <c r="RDG356" s="59"/>
      <c r="RDH356" s="59"/>
      <c r="RDI356" s="59"/>
      <c r="RDJ356" s="59"/>
      <c r="RDK356" s="59"/>
      <c r="RDL356" s="59"/>
      <c r="RDM356" s="59"/>
      <c r="RDN356" s="59"/>
      <c r="RDO356" s="59"/>
      <c r="RDP356" s="59"/>
      <c r="RDQ356" s="59"/>
      <c r="RDR356" s="59"/>
      <c r="RDS356" s="59"/>
      <c r="RDT356" s="59"/>
      <c r="RDU356" s="59"/>
      <c r="RDV356" s="59"/>
      <c r="RDW356" s="59"/>
      <c r="RDX356" s="59"/>
      <c r="RDY356" s="59"/>
      <c r="RDZ356" s="59"/>
      <c r="REA356" s="59"/>
      <c r="REB356" s="59"/>
      <c r="REC356" s="59"/>
      <c r="RED356" s="59"/>
      <c r="REE356" s="59"/>
      <c r="REF356" s="59"/>
      <c r="REG356" s="59"/>
      <c r="REH356" s="59"/>
      <c r="REI356" s="59"/>
      <c r="REJ356" s="59"/>
      <c r="REK356" s="59"/>
      <c r="REL356" s="59"/>
      <c r="REM356" s="59"/>
      <c r="REN356" s="59"/>
      <c r="REO356" s="59"/>
      <c r="REP356" s="59"/>
      <c r="REQ356" s="59"/>
      <c r="RER356" s="59"/>
      <c r="RES356" s="59"/>
      <c r="RET356" s="59"/>
      <c r="REU356" s="59"/>
      <c r="REV356" s="59"/>
      <c r="REW356" s="59"/>
      <c r="REX356" s="59"/>
      <c r="REY356" s="59"/>
      <c r="REZ356" s="59"/>
      <c r="RFA356" s="59"/>
      <c r="RFB356" s="59"/>
      <c r="RFC356" s="59"/>
      <c r="RFD356" s="59"/>
      <c r="RFE356" s="59"/>
      <c r="RFF356" s="59"/>
      <c r="RFG356" s="59"/>
      <c r="RFH356" s="59"/>
      <c r="RFI356" s="59"/>
      <c r="RFJ356" s="59"/>
      <c r="RFK356" s="59"/>
      <c r="RFL356" s="59"/>
      <c r="RFM356" s="59"/>
      <c r="RFN356" s="59"/>
      <c r="RFO356" s="59"/>
      <c r="RFP356" s="59"/>
      <c r="RFQ356" s="59"/>
      <c r="RFR356" s="59"/>
      <c r="RFS356" s="59"/>
      <c r="RFT356" s="59"/>
      <c r="RFU356" s="59"/>
      <c r="RFV356" s="59"/>
      <c r="RFW356" s="59"/>
      <c r="RFX356" s="59"/>
      <c r="RFY356" s="59"/>
      <c r="RFZ356" s="59"/>
      <c r="RGA356" s="59"/>
      <c r="RGB356" s="59"/>
      <c r="RGC356" s="59"/>
      <c r="RGD356" s="59"/>
      <c r="RGE356" s="59"/>
      <c r="RGF356" s="59"/>
      <c r="RGG356" s="59"/>
      <c r="RGH356" s="59"/>
      <c r="RGI356" s="59"/>
      <c r="RGJ356" s="59"/>
      <c r="RGK356" s="59"/>
      <c r="RGL356" s="59"/>
      <c r="RGM356" s="59"/>
      <c r="RGN356" s="59"/>
      <c r="RGO356" s="59"/>
      <c r="RGP356" s="59"/>
      <c r="RGQ356" s="59"/>
      <c r="RGR356" s="59"/>
      <c r="RGS356" s="59"/>
      <c r="RGT356" s="59"/>
      <c r="RGU356" s="59"/>
      <c r="RGV356" s="59"/>
      <c r="RGW356" s="59"/>
      <c r="RGX356" s="59"/>
      <c r="RGY356" s="59"/>
      <c r="RGZ356" s="59"/>
      <c r="RHA356" s="59"/>
      <c r="RHB356" s="59"/>
      <c r="RHC356" s="59"/>
      <c r="RHD356" s="59"/>
      <c r="RHE356" s="59"/>
      <c r="RHF356" s="59"/>
      <c r="RHG356" s="59"/>
      <c r="RHH356" s="59"/>
      <c r="RHI356" s="59"/>
      <c r="RHJ356" s="59"/>
      <c r="RHK356" s="59"/>
      <c r="RHL356" s="59"/>
      <c r="RHM356" s="59"/>
      <c r="RHN356" s="59"/>
      <c r="RHO356" s="59"/>
      <c r="RHP356" s="59"/>
      <c r="RHQ356" s="59"/>
      <c r="RHR356" s="59"/>
      <c r="RHS356" s="59"/>
      <c r="RHT356" s="59"/>
      <c r="RHU356" s="59"/>
      <c r="RHV356" s="59"/>
      <c r="RHW356" s="59"/>
      <c r="RHX356" s="59"/>
      <c r="RHY356" s="59"/>
      <c r="RHZ356" s="59"/>
      <c r="RIA356" s="59"/>
      <c r="RIB356" s="59"/>
      <c r="RIC356" s="59"/>
      <c r="RID356" s="59"/>
      <c r="RIE356" s="59"/>
      <c r="RIF356" s="59"/>
      <c r="RIG356" s="59"/>
      <c r="RIH356" s="59"/>
      <c r="RII356" s="59"/>
      <c r="RIJ356" s="59"/>
      <c r="RIK356" s="59"/>
      <c r="RIL356" s="59"/>
      <c r="RIM356" s="59"/>
      <c r="RIN356" s="59"/>
      <c r="RIO356" s="59"/>
      <c r="RIP356" s="59"/>
      <c r="RIQ356" s="59"/>
      <c r="RIR356" s="59"/>
      <c r="RIS356" s="59"/>
      <c r="RIT356" s="59"/>
      <c r="RIU356" s="59"/>
      <c r="RIV356" s="59"/>
      <c r="RIW356" s="59"/>
      <c r="RIX356" s="59"/>
      <c r="RIY356" s="59"/>
      <c r="RIZ356" s="59"/>
      <c r="RJA356" s="59"/>
      <c r="RJB356" s="59"/>
      <c r="RJC356" s="59"/>
      <c r="RJD356" s="59"/>
      <c r="RJE356" s="59"/>
      <c r="RJF356" s="59"/>
      <c r="RJG356" s="59"/>
      <c r="RJH356" s="59"/>
      <c r="RJI356" s="59"/>
      <c r="RJJ356" s="59"/>
      <c r="RJK356" s="59"/>
      <c r="RJL356" s="59"/>
      <c r="RJM356" s="59"/>
      <c r="RJN356" s="59"/>
      <c r="RJO356" s="59"/>
      <c r="RJP356" s="59"/>
      <c r="RJQ356" s="59"/>
      <c r="RJR356" s="59"/>
      <c r="RJS356" s="59"/>
      <c r="RJT356" s="59"/>
      <c r="RJU356" s="59"/>
      <c r="RJV356" s="59"/>
      <c r="RJW356" s="59"/>
      <c r="RJX356" s="59"/>
      <c r="RJY356" s="59"/>
      <c r="RJZ356" s="59"/>
      <c r="RKA356" s="59"/>
      <c r="RKB356" s="59"/>
      <c r="RKC356" s="59"/>
      <c r="RKD356" s="59"/>
      <c r="RKE356" s="59"/>
      <c r="RKF356" s="59"/>
      <c r="RKG356" s="59"/>
      <c r="RKH356" s="59"/>
      <c r="RKI356" s="59"/>
      <c r="RKJ356" s="59"/>
      <c r="RKK356" s="59"/>
      <c r="RKL356" s="59"/>
      <c r="RKM356" s="59"/>
      <c r="RKN356" s="59"/>
      <c r="RKO356" s="59"/>
      <c r="RKP356" s="59"/>
      <c r="RKQ356" s="59"/>
      <c r="RKR356" s="59"/>
      <c r="RKS356" s="59"/>
      <c r="RKT356" s="59"/>
      <c r="RKU356" s="59"/>
      <c r="RKV356" s="59"/>
      <c r="RKW356" s="59"/>
      <c r="RKX356" s="59"/>
      <c r="RKY356" s="59"/>
      <c r="RKZ356" s="59"/>
      <c r="RLA356" s="59"/>
      <c r="RLB356" s="59"/>
      <c r="RLC356" s="59"/>
      <c r="RLD356" s="59"/>
      <c r="RLE356" s="59"/>
      <c r="RLF356" s="59"/>
      <c r="RLG356" s="59"/>
      <c r="RLH356" s="59"/>
      <c r="RLI356" s="59"/>
      <c r="RLJ356" s="59"/>
      <c r="RLK356" s="59"/>
      <c r="RLL356" s="59"/>
      <c r="RLM356" s="59"/>
      <c r="RLN356" s="59"/>
      <c r="RLO356" s="59"/>
      <c r="RLP356" s="59"/>
      <c r="RLQ356" s="59"/>
      <c r="RLR356" s="59"/>
      <c r="RLS356" s="59"/>
      <c r="RLT356" s="59"/>
      <c r="RLU356" s="59"/>
      <c r="RLV356" s="59"/>
      <c r="RLW356" s="59"/>
      <c r="RLX356" s="59"/>
      <c r="RLY356" s="59"/>
      <c r="RLZ356" s="59"/>
      <c r="RMA356" s="59"/>
      <c r="RMB356" s="59"/>
      <c r="RMC356" s="59"/>
      <c r="RMD356" s="59"/>
      <c r="RME356" s="59"/>
      <c r="RMF356" s="59"/>
      <c r="RMG356" s="59"/>
      <c r="RMH356" s="59"/>
      <c r="RMI356" s="59"/>
      <c r="RMJ356" s="59"/>
      <c r="RMK356" s="59"/>
      <c r="RML356" s="59"/>
      <c r="RMM356" s="59"/>
      <c r="RMN356" s="59"/>
      <c r="RMO356" s="59"/>
      <c r="RMP356" s="59"/>
      <c r="RMQ356" s="59"/>
      <c r="RMR356" s="59"/>
      <c r="RMS356" s="59"/>
      <c r="RMT356" s="59"/>
      <c r="RMU356" s="59"/>
      <c r="RMV356" s="59"/>
      <c r="RMW356" s="59"/>
      <c r="RMX356" s="59"/>
      <c r="RMY356" s="59"/>
      <c r="RMZ356" s="59"/>
      <c r="RNA356" s="59"/>
      <c r="RNB356" s="59"/>
      <c r="RNC356" s="59"/>
      <c r="RND356" s="59"/>
      <c r="RNE356" s="59"/>
      <c r="RNF356" s="59"/>
      <c r="RNG356" s="59"/>
      <c r="RNH356" s="59"/>
      <c r="RNI356" s="59"/>
      <c r="RNJ356" s="59"/>
      <c r="RNK356" s="59"/>
      <c r="RNL356" s="59"/>
      <c r="RNM356" s="59"/>
      <c r="RNN356" s="59"/>
      <c r="RNO356" s="59"/>
      <c r="RNP356" s="59"/>
      <c r="RNQ356" s="59"/>
      <c r="RNR356" s="59"/>
      <c r="RNS356" s="59"/>
      <c r="RNT356" s="59"/>
      <c r="RNU356" s="59"/>
      <c r="RNV356" s="59"/>
      <c r="RNW356" s="59"/>
      <c r="RNX356" s="59"/>
      <c r="RNY356" s="59"/>
      <c r="RNZ356" s="59"/>
      <c r="ROA356" s="59"/>
      <c r="ROB356" s="59"/>
      <c r="ROC356" s="59"/>
      <c r="ROD356" s="59"/>
      <c r="ROE356" s="59"/>
      <c r="ROF356" s="59"/>
      <c r="ROG356" s="59"/>
      <c r="ROH356" s="59"/>
      <c r="ROI356" s="59"/>
      <c r="ROJ356" s="59"/>
      <c r="ROK356" s="59"/>
      <c r="ROL356" s="59"/>
      <c r="ROM356" s="59"/>
      <c r="RON356" s="59"/>
      <c r="ROO356" s="59"/>
      <c r="ROP356" s="59"/>
      <c r="ROQ356" s="59"/>
      <c r="ROR356" s="59"/>
      <c r="ROS356" s="59"/>
      <c r="ROT356" s="59"/>
      <c r="ROU356" s="59"/>
      <c r="ROV356" s="59"/>
      <c r="ROW356" s="59"/>
      <c r="ROX356" s="59"/>
      <c r="ROY356" s="59"/>
      <c r="ROZ356" s="59"/>
      <c r="RPA356" s="59"/>
      <c r="RPB356" s="59"/>
      <c r="RPC356" s="59"/>
      <c r="RPD356" s="59"/>
      <c r="RPE356" s="59"/>
      <c r="RPF356" s="59"/>
      <c r="RPG356" s="59"/>
      <c r="RPH356" s="59"/>
      <c r="RPI356" s="59"/>
      <c r="RPJ356" s="59"/>
      <c r="RPK356" s="59"/>
      <c r="RPL356" s="59"/>
      <c r="RPM356" s="59"/>
      <c r="RPN356" s="59"/>
      <c r="RPO356" s="59"/>
      <c r="RPP356" s="59"/>
      <c r="RPQ356" s="59"/>
      <c r="RPR356" s="59"/>
      <c r="RPS356" s="59"/>
      <c r="RPT356" s="59"/>
      <c r="RPU356" s="59"/>
      <c r="RPV356" s="59"/>
      <c r="RPW356" s="59"/>
      <c r="RPX356" s="59"/>
      <c r="RPY356" s="59"/>
      <c r="RPZ356" s="59"/>
      <c r="RQA356" s="59"/>
      <c r="RQB356" s="59"/>
      <c r="RQC356" s="59"/>
      <c r="RQD356" s="59"/>
      <c r="RQE356" s="59"/>
      <c r="RQF356" s="59"/>
      <c r="RQG356" s="59"/>
      <c r="RQH356" s="59"/>
      <c r="RQI356" s="59"/>
      <c r="RQJ356" s="59"/>
      <c r="RQK356" s="59"/>
      <c r="RQL356" s="59"/>
      <c r="RQM356" s="59"/>
      <c r="RQN356" s="59"/>
      <c r="RQO356" s="59"/>
      <c r="RQP356" s="59"/>
      <c r="RQQ356" s="59"/>
      <c r="RQR356" s="59"/>
      <c r="RQS356" s="59"/>
      <c r="RQT356" s="59"/>
      <c r="RQU356" s="59"/>
      <c r="RQV356" s="59"/>
      <c r="RQW356" s="59"/>
      <c r="RQX356" s="59"/>
      <c r="RQY356" s="59"/>
      <c r="RQZ356" s="59"/>
      <c r="RRA356" s="59"/>
      <c r="RRB356" s="59"/>
      <c r="RRC356" s="59"/>
      <c r="RRD356" s="59"/>
      <c r="RRE356" s="59"/>
      <c r="RRF356" s="59"/>
      <c r="RRG356" s="59"/>
      <c r="RRH356" s="59"/>
      <c r="RRI356" s="59"/>
      <c r="RRJ356" s="59"/>
      <c r="RRK356" s="59"/>
      <c r="RRL356" s="59"/>
      <c r="RRM356" s="59"/>
      <c r="RRN356" s="59"/>
      <c r="RRO356" s="59"/>
      <c r="RRP356" s="59"/>
      <c r="RRQ356" s="59"/>
      <c r="RRR356" s="59"/>
      <c r="RRS356" s="59"/>
      <c r="RRT356" s="59"/>
      <c r="RRU356" s="59"/>
      <c r="RRV356" s="59"/>
      <c r="RRW356" s="59"/>
      <c r="RRX356" s="59"/>
      <c r="RRY356" s="59"/>
      <c r="RRZ356" s="59"/>
      <c r="RSA356" s="59"/>
      <c r="RSB356" s="59"/>
      <c r="RSC356" s="59"/>
      <c r="RSD356" s="59"/>
      <c r="RSE356" s="59"/>
      <c r="RSF356" s="59"/>
      <c r="RSG356" s="59"/>
      <c r="RSH356" s="59"/>
      <c r="RSI356" s="59"/>
      <c r="RSJ356" s="59"/>
      <c r="RSK356" s="59"/>
      <c r="RSL356" s="59"/>
      <c r="RSM356" s="59"/>
      <c r="RSN356" s="59"/>
      <c r="RSO356" s="59"/>
      <c r="RSP356" s="59"/>
      <c r="RSQ356" s="59"/>
      <c r="RSR356" s="59"/>
      <c r="RSS356" s="59"/>
      <c r="RST356" s="59"/>
      <c r="RSU356" s="59"/>
      <c r="RSV356" s="59"/>
      <c r="RSW356" s="59"/>
      <c r="RSX356" s="59"/>
      <c r="RSY356" s="59"/>
      <c r="RSZ356" s="59"/>
      <c r="RTA356" s="59"/>
      <c r="RTB356" s="59"/>
      <c r="RTC356" s="59"/>
      <c r="RTD356" s="59"/>
      <c r="RTE356" s="59"/>
      <c r="RTF356" s="59"/>
      <c r="RTG356" s="59"/>
      <c r="RTH356" s="59"/>
      <c r="RTI356" s="59"/>
      <c r="RTJ356" s="59"/>
      <c r="RTK356" s="59"/>
      <c r="RTL356" s="59"/>
      <c r="RTM356" s="59"/>
      <c r="RTN356" s="59"/>
      <c r="RTO356" s="59"/>
      <c r="RTP356" s="59"/>
      <c r="RTQ356" s="59"/>
      <c r="RTR356" s="59"/>
      <c r="RTS356" s="59"/>
      <c r="RTT356" s="59"/>
      <c r="RTU356" s="59"/>
      <c r="RTV356" s="59"/>
      <c r="RTW356" s="59"/>
      <c r="RTX356" s="59"/>
      <c r="RTY356" s="59"/>
      <c r="RTZ356" s="59"/>
      <c r="RUA356" s="59"/>
      <c r="RUB356" s="59"/>
      <c r="RUC356" s="59"/>
      <c r="RUD356" s="59"/>
      <c r="RUE356" s="59"/>
      <c r="RUF356" s="59"/>
      <c r="RUG356" s="59"/>
      <c r="RUH356" s="59"/>
      <c r="RUI356" s="59"/>
      <c r="RUJ356" s="59"/>
      <c r="RUK356" s="59"/>
      <c r="RUL356" s="59"/>
      <c r="RUM356" s="59"/>
      <c r="RUN356" s="59"/>
      <c r="RUO356" s="59"/>
      <c r="RUP356" s="59"/>
      <c r="RUQ356" s="59"/>
      <c r="RUR356" s="59"/>
      <c r="RUS356" s="59"/>
      <c r="RUT356" s="59"/>
      <c r="RUU356" s="59"/>
      <c r="RUV356" s="59"/>
      <c r="RUW356" s="59"/>
      <c r="RUX356" s="59"/>
      <c r="RUY356" s="59"/>
      <c r="RUZ356" s="59"/>
      <c r="RVA356" s="59"/>
      <c r="RVB356" s="59"/>
      <c r="RVC356" s="59"/>
      <c r="RVD356" s="59"/>
      <c r="RVE356" s="59"/>
      <c r="RVF356" s="59"/>
      <c r="RVG356" s="59"/>
      <c r="RVH356" s="59"/>
      <c r="RVI356" s="59"/>
      <c r="RVJ356" s="59"/>
      <c r="RVK356" s="59"/>
      <c r="RVL356" s="59"/>
      <c r="RVM356" s="59"/>
      <c r="RVN356" s="59"/>
      <c r="RVO356" s="59"/>
      <c r="RVP356" s="59"/>
      <c r="RVQ356" s="59"/>
      <c r="RVR356" s="59"/>
      <c r="RVS356" s="59"/>
      <c r="RVT356" s="59"/>
      <c r="RVU356" s="59"/>
      <c r="RVV356" s="59"/>
      <c r="RVW356" s="59"/>
      <c r="RVX356" s="59"/>
      <c r="RVY356" s="59"/>
      <c r="RVZ356" s="59"/>
      <c r="RWA356" s="59"/>
      <c r="RWB356" s="59"/>
      <c r="RWC356" s="59"/>
      <c r="RWD356" s="59"/>
      <c r="RWE356" s="59"/>
      <c r="RWF356" s="59"/>
      <c r="RWG356" s="59"/>
      <c r="RWH356" s="59"/>
      <c r="RWI356" s="59"/>
      <c r="RWJ356" s="59"/>
      <c r="RWK356" s="59"/>
      <c r="RWL356" s="59"/>
      <c r="RWM356" s="59"/>
      <c r="RWN356" s="59"/>
      <c r="RWO356" s="59"/>
      <c r="RWP356" s="59"/>
      <c r="RWQ356" s="59"/>
      <c r="RWR356" s="59"/>
      <c r="RWS356" s="59"/>
      <c r="RWT356" s="59"/>
      <c r="RWU356" s="59"/>
      <c r="RWV356" s="59"/>
      <c r="RWW356" s="59"/>
      <c r="RWX356" s="59"/>
      <c r="RWY356" s="59"/>
      <c r="RWZ356" s="59"/>
      <c r="RXA356" s="59"/>
      <c r="RXB356" s="59"/>
      <c r="RXC356" s="59"/>
      <c r="RXD356" s="59"/>
      <c r="RXE356" s="59"/>
      <c r="RXF356" s="59"/>
      <c r="RXG356" s="59"/>
      <c r="RXH356" s="59"/>
      <c r="RXI356" s="59"/>
      <c r="RXJ356" s="59"/>
      <c r="RXK356" s="59"/>
      <c r="RXL356" s="59"/>
      <c r="RXM356" s="59"/>
      <c r="RXN356" s="59"/>
      <c r="RXO356" s="59"/>
      <c r="RXP356" s="59"/>
      <c r="RXQ356" s="59"/>
      <c r="RXR356" s="59"/>
      <c r="RXS356" s="59"/>
      <c r="RXT356" s="59"/>
      <c r="RXU356" s="59"/>
      <c r="RXV356" s="59"/>
      <c r="RXW356" s="59"/>
      <c r="RXX356" s="59"/>
      <c r="RXY356" s="59"/>
      <c r="RXZ356" s="59"/>
      <c r="RYA356" s="59"/>
      <c r="RYB356" s="59"/>
      <c r="RYC356" s="59"/>
      <c r="RYD356" s="59"/>
      <c r="RYE356" s="59"/>
      <c r="RYF356" s="59"/>
      <c r="RYG356" s="59"/>
      <c r="RYH356" s="59"/>
      <c r="RYI356" s="59"/>
      <c r="RYJ356" s="59"/>
      <c r="RYK356" s="59"/>
      <c r="RYL356" s="59"/>
      <c r="RYM356" s="59"/>
      <c r="RYN356" s="59"/>
      <c r="RYO356" s="59"/>
      <c r="RYP356" s="59"/>
      <c r="RYQ356" s="59"/>
      <c r="RYR356" s="59"/>
      <c r="RYS356" s="59"/>
      <c r="RYT356" s="59"/>
      <c r="RYU356" s="59"/>
      <c r="RYV356" s="59"/>
      <c r="RYW356" s="59"/>
      <c r="RYX356" s="59"/>
      <c r="RYY356" s="59"/>
      <c r="RYZ356" s="59"/>
      <c r="RZA356" s="59"/>
      <c r="RZB356" s="59"/>
      <c r="RZC356" s="59"/>
      <c r="RZD356" s="59"/>
      <c r="RZE356" s="59"/>
      <c r="RZF356" s="59"/>
      <c r="RZG356" s="59"/>
      <c r="RZH356" s="59"/>
      <c r="RZI356" s="59"/>
      <c r="RZJ356" s="59"/>
      <c r="RZK356" s="59"/>
      <c r="RZL356" s="59"/>
      <c r="RZM356" s="59"/>
      <c r="RZN356" s="59"/>
      <c r="RZO356" s="59"/>
      <c r="RZP356" s="59"/>
      <c r="RZQ356" s="59"/>
      <c r="RZR356" s="59"/>
      <c r="RZS356" s="59"/>
      <c r="RZT356" s="59"/>
      <c r="RZU356" s="59"/>
      <c r="RZV356" s="59"/>
      <c r="RZW356" s="59"/>
      <c r="RZX356" s="59"/>
      <c r="RZY356" s="59"/>
      <c r="RZZ356" s="59"/>
      <c r="SAA356" s="59"/>
      <c r="SAB356" s="59"/>
      <c r="SAC356" s="59"/>
      <c r="SAD356" s="59"/>
      <c r="SAE356" s="59"/>
      <c r="SAF356" s="59"/>
      <c r="SAG356" s="59"/>
      <c r="SAH356" s="59"/>
      <c r="SAI356" s="59"/>
      <c r="SAJ356" s="59"/>
      <c r="SAK356" s="59"/>
      <c r="SAL356" s="59"/>
      <c r="SAM356" s="59"/>
      <c r="SAN356" s="59"/>
      <c r="SAO356" s="59"/>
      <c r="SAP356" s="59"/>
      <c r="SAQ356" s="59"/>
      <c r="SAR356" s="59"/>
      <c r="SAS356" s="59"/>
      <c r="SAT356" s="59"/>
      <c r="SAU356" s="59"/>
      <c r="SAV356" s="59"/>
      <c r="SAW356" s="59"/>
      <c r="SAX356" s="59"/>
      <c r="SAY356" s="59"/>
      <c r="SAZ356" s="59"/>
      <c r="SBA356" s="59"/>
      <c r="SBB356" s="59"/>
      <c r="SBC356" s="59"/>
      <c r="SBD356" s="59"/>
      <c r="SBE356" s="59"/>
      <c r="SBF356" s="59"/>
      <c r="SBG356" s="59"/>
      <c r="SBH356" s="59"/>
      <c r="SBI356" s="59"/>
      <c r="SBJ356" s="59"/>
      <c r="SBK356" s="59"/>
      <c r="SBL356" s="59"/>
      <c r="SBM356" s="59"/>
      <c r="SBN356" s="59"/>
      <c r="SBO356" s="59"/>
      <c r="SBP356" s="59"/>
      <c r="SBQ356" s="59"/>
      <c r="SBR356" s="59"/>
      <c r="SBS356" s="59"/>
      <c r="SBT356" s="59"/>
      <c r="SBU356" s="59"/>
      <c r="SBV356" s="59"/>
      <c r="SBW356" s="59"/>
      <c r="SBX356" s="59"/>
      <c r="SBY356" s="59"/>
      <c r="SBZ356" s="59"/>
      <c r="SCA356" s="59"/>
      <c r="SCB356" s="59"/>
      <c r="SCC356" s="59"/>
      <c r="SCD356" s="59"/>
      <c r="SCE356" s="59"/>
      <c r="SCF356" s="59"/>
      <c r="SCG356" s="59"/>
      <c r="SCH356" s="59"/>
      <c r="SCI356" s="59"/>
      <c r="SCJ356" s="59"/>
      <c r="SCK356" s="59"/>
      <c r="SCL356" s="59"/>
      <c r="SCM356" s="59"/>
      <c r="SCN356" s="59"/>
      <c r="SCO356" s="59"/>
      <c r="SCP356" s="59"/>
      <c r="SCQ356" s="59"/>
      <c r="SCR356" s="59"/>
      <c r="SCS356" s="59"/>
      <c r="SCT356" s="59"/>
      <c r="SCU356" s="59"/>
      <c r="SCV356" s="59"/>
      <c r="SCW356" s="59"/>
      <c r="SCX356" s="59"/>
      <c r="SCY356" s="59"/>
      <c r="SCZ356" s="59"/>
      <c r="SDA356" s="59"/>
      <c r="SDB356" s="59"/>
      <c r="SDC356" s="59"/>
      <c r="SDD356" s="59"/>
      <c r="SDE356" s="59"/>
      <c r="SDF356" s="59"/>
      <c r="SDG356" s="59"/>
      <c r="SDH356" s="59"/>
      <c r="SDI356" s="59"/>
      <c r="SDJ356" s="59"/>
      <c r="SDK356" s="59"/>
      <c r="SDL356" s="59"/>
      <c r="SDM356" s="59"/>
      <c r="SDN356" s="59"/>
      <c r="SDO356" s="59"/>
      <c r="SDP356" s="59"/>
      <c r="SDQ356" s="59"/>
      <c r="SDR356" s="59"/>
      <c r="SDS356" s="59"/>
      <c r="SDT356" s="59"/>
      <c r="SDU356" s="59"/>
      <c r="SDV356" s="59"/>
      <c r="SDW356" s="59"/>
      <c r="SDX356" s="59"/>
      <c r="SDY356" s="59"/>
      <c r="SDZ356" s="59"/>
      <c r="SEA356" s="59"/>
      <c r="SEB356" s="59"/>
      <c r="SEC356" s="59"/>
      <c r="SED356" s="59"/>
      <c r="SEE356" s="59"/>
      <c r="SEF356" s="59"/>
      <c r="SEG356" s="59"/>
      <c r="SEH356" s="59"/>
      <c r="SEI356" s="59"/>
      <c r="SEJ356" s="59"/>
      <c r="SEK356" s="59"/>
      <c r="SEL356" s="59"/>
      <c r="SEM356" s="59"/>
      <c r="SEN356" s="59"/>
      <c r="SEO356" s="59"/>
      <c r="SEP356" s="59"/>
      <c r="SEQ356" s="59"/>
      <c r="SER356" s="59"/>
      <c r="SES356" s="59"/>
      <c r="SET356" s="59"/>
      <c r="SEU356" s="59"/>
      <c r="SEV356" s="59"/>
      <c r="SEW356" s="59"/>
      <c r="SEX356" s="59"/>
      <c r="SEY356" s="59"/>
      <c r="SEZ356" s="59"/>
      <c r="SFA356" s="59"/>
      <c r="SFB356" s="59"/>
      <c r="SFC356" s="59"/>
      <c r="SFD356" s="59"/>
      <c r="SFE356" s="59"/>
      <c r="SFF356" s="59"/>
      <c r="SFG356" s="59"/>
      <c r="SFH356" s="59"/>
      <c r="SFI356" s="59"/>
      <c r="SFJ356" s="59"/>
      <c r="SFK356" s="59"/>
      <c r="SFL356" s="59"/>
      <c r="SFM356" s="59"/>
      <c r="SFN356" s="59"/>
      <c r="SFO356" s="59"/>
      <c r="SFP356" s="59"/>
      <c r="SFQ356" s="59"/>
      <c r="SFR356" s="59"/>
      <c r="SFS356" s="59"/>
      <c r="SFT356" s="59"/>
      <c r="SFU356" s="59"/>
      <c r="SFV356" s="59"/>
      <c r="SFW356" s="59"/>
      <c r="SFX356" s="59"/>
      <c r="SFY356" s="59"/>
      <c r="SFZ356" s="59"/>
      <c r="SGA356" s="59"/>
      <c r="SGB356" s="59"/>
      <c r="SGC356" s="59"/>
      <c r="SGD356" s="59"/>
      <c r="SGE356" s="59"/>
      <c r="SGF356" s="59"/>
      <c r="SGG356" s="59"/>
      <c r="SGH356" s="59"/>
      <c r="SGI356" s="59"/>
      <c r="SGJ356" s="59"/>
      <c r="SGK356" s="59"/>
      <c r="SGL356" s="59"/>
      <c r="SGM356" s="59"/>
      <c r="SGN356" s="59"/>
      <c r="SGO356" s="59"/>
      <c r="SGP356" s="59"/>
      <c r="SGQ356" s="59"/>
      <c r="SGR356" s="59"/>
      <c r="SGS356" s="59"/>
      <c r="SGT356" s="59"/>
      <c r="SGU356" s="59"/>
      <c r="SGV356" s="59"/>
      <c r="SGW356" s="59"/>
      <c r="SGX356" s="59"/>
      <c r="SGY356" s="59"/>
      <c r="SGZ356" s="59"/>
      <c r="SHA356" s="59"/>
      <c r="SHB356" s="59"/>
      <c r="SHC356" s="59"/>
      <c r="SHD356" s="59"/>
      <c r="SHE356" s="59"/>
      <c r="SHF356" s="59"/>
      <c r="SHG356" s="59"/>
      <c r="SHH356" s="59"/>
      <c r="SHI356" s="59"/>
      <c r="SHJ356" s="59"/>
      <c r="SHK356" s="59"/>
      <c r="SHL356" s="59"/>
      <c r="SHM356" s="59"/>
      <c r="SHN356" s="59"/>
      <c r="SHO356" s="59"/>
      <c r="SHP356" s="59"/>
      <c r="SHQ356" s="59"/>
      <c r="SHR356" s="59"/>
      <c r="SHS356" s="59"/>
      <c r="SHT356" s="59"/>
      <c r="SHU356" s="59"/>
      <c r="SHV356" s="59"/>
      <c r="SHW356" s="59"/>
      <c r="SHX356" s="59"/>
      <c r="SHY356" s="59"/>
      <c r="SHZ356" s="59"/>
      <c r="SIA356" s="59"/>
      <c r="SIB356" s="59"/>
      <c r="SIC356" s="59"/>
      <c r="SID356" s="59"/>
      <c r="SIE356" s="59"/>
      <c r="SIF356" s="59"/>
      <c r="SIG356" s="59"/>
      <c r="SIH356" s="59"/>
      <c r="SII356" s="59"/>
      <c r="SIJ356" s="59"/>
      <c r="SIK356" s="59"/>
      <c r="SIL356" s="59"/>
      <c r="SIM356" s="59"/>
      <c r="SIN356" s="59"/>
      <c r="SIO356" s="59"/>
      <c r="SIP356" s="59"/>
      <c r="SIQ356" s="59"/>
      <c r="SIR356" s="59"/>
      <c r="SIS356" s="59"/>
      <c r="SIT356" s="59"/>
      <c r="SIU356" s="59"/>
      <c r="SIV356" s="59"/>
      <c r="SIW356" s="59"/>
      <c r="SIX356" s="59"/>
      <c r="SIY356" s="59"/>
      <c r="SIZ356" s="59"/>
      <c r="SJA356" s="59"/>
      <c r="SJB356" s="59"/>
      <c r="SJC356" s="59"/>
      <c r="SJD356" s="59"/>
      <c r="SJE356" s="59"/>
      <c r="SJF356" s="59"/>
      <c r="SJG356" s="59"/>
      <c r="SJH356" s="59"/>
      <c r="SJI356" s="59"/>
      <c r="SJJ356" s="59"/>
      <c r="SJK356" s="59"/>
      <c r="SJL356" s="59"/>
      <c r="SJM356" s="59"/>
      <c r="SJN356" s="59"/>
      <c r="SJO356" s="59"/>
      <c r="SJP356" s="59"/>
      <c r="SJQ356" s="59"/>
      <c r="SJR356" s="59"/>
      <c r="SJS356" s="59"/>
      <c r="SJT356" s="59"/>
      <c r="SJU356" s="59"/>
      <c r="SJV356" s="59"/>
      <c r="SJW356" s="59"/>
      <c r="SJX356" s="59"/>
      <c r="SJY356" s="59"/>
      <c r="SJZ356" s="59"/>
      <c r="SKA356" s="59"/>
      <c r="SKB356" s="59"/>
      <c r="SKC356" s="59"/>
      <c r="SKD356" s="59"/>
      <c r="SKE356" s="59"/>
      <c r="SKF356" s="59"/>
      <c r="SKG356" s="59"/>
      <c r="SKH356" s="59"/>
      <c r="SKI356" s="59"/>
      <c r="SKJ356" s="59"/>
      <c r="SKK356" s="59"/>
      <c r="SKL356" s="59"/>
      <c r="SKM356" s="59"/>
      <c r="SKN356" s="59"/>
      <c r="SKO356" s="59"/>
      <c r="SKP356" s="59"/>
      <c r="SKQ356" s="59"/>
      <c r="SKR356" s="59"/>
      <c r="SKS356" s="59"/>
      <c r="SKT356" s="59"/>
      <c r="SKU356" s="59"/>
      <c r="SKV356" s="59"/>
      <c r="SKW356" s="59"/>
      <c r="SKX356" s="59"/>
      <c r="SKY356" s="59"/>
      <c r="SKZ356" s="59"/>
      <c r="SLA356" s="59"/>
      <c r="SLB356" s="59"/>
      <c r="SLC356" s="59"/>
      <c r="SLD356" s="59"/>
      <c r="SLE356" s="59"/>
      <c r="SLF356" s="59"/>
      <c r="SLG356" s="59"/>
      <c r="SLH356" s="59"/>
      <c r="SLI356" s="59"/>
      <c r="SLJ356" s="59"/>
      <c r="SLK356" s="59"/>
      <c r="SLL356" s="59"/>
      <c r="SLM356" s="59"/>
      <c r="SLN356" s="59"/>
      <c r="SLO356" s="59"/>
      <c r="SLP356" s="59"/>
      <c r="SLQ356" s="59"/>
      <c r="SLR356" s="59"/>
      <c r="SLS356" s="59"/>
      <c r="SLT356" s="59"/>
      <c r="SLU356" s="59"/>
      <c r="SLV356" s="59"/>
      <c r="SLW356" s="59"/>
      <c r="SLX356" s="59"/>
      <c r="SLY356" s="59"/>
      <c r="SLZ356" s="59"/>
      <c r="SMA356" s="59"/>
      <c r="SMB356" s="59"/>
      <c r="SMC356" s="59"/>
      <c r="SMD356" s="59"/>
      <c r="SME356" s="59"/>
      <c r="SMF356" s="59"/>
      <c r="SMG356" s="59"/>
      <c r="SMH356" s="59"/>
      <c r="SMI356" s="59"/>
      <c r="SMJ356" s="59"/>
      <c r="SMK356" s="59"/>
      <c r="SML356" s="59"/>
      <c r="SMM356" s="59"/>
      <c r="SMN356" s="59"/>
      <c r="SMO356" s="59"/>
      <c r="SMP356" s="59"/>
      <c r="SMQ356" s="59"/>
      <c r="SMR356" s="59"/>
      <c r="SMS356" s="59"/>
      <c r="SMT356" s="59"/>
      <c r="SMU356" s="59"/>
      <c r="SMV356" s="59"/>
      <c r="SMW356" s="59"/>
      <c r="SMX356" s="59"/>
      <c r="SMY356" s="59"/>
      <c r="SMZ356" s="59"/>
      <c r="SNA356" s="59"/>
      <c r="SNB356" s="59"/>
      <c r="SNC356" s="59"/>
      <c r="SND356" s="59"/>
      <c r="SNE356" s="59"/>
      <c r="SNF356" s="59"/>
      <c r="SNG356" s="59"/>
      <c r="SNH356" s="59"/>
      <c r="SNI356" s="59"/>
      <c r="SNJ356" s="59"/>
      <c r="SNK356" s="59"/>
      <c r="SNL356" s="59"/>
      <c r="SNM356" s="59"/>
      <c r="SNN356" s="59"/>
      <c r="SNO356" s="59"/>
      <c r="SNP356" s="59"/>
      <c r="SNQ356" s="59"/>
      <c r="SNR356" s="59"/>
      <c r="SNS356" s="59"/>
      <c r="SNT356" s="59"/>
      <c r="SNU356" s="59"/>
      <c r="SNV356" s="59"/>
      <c r="SNW356" s="59"/>
      <c r="SNX356" s="59"/>
      <c r="SNY356" s="59"/>
      <c r="SNZ356" s="59"/>
      <c r="SOA356" s="59"/>
      <c r="SOB356" s="59"/>
      <c r="SOC356" s="59"/>
      <c r="SOD356" s="59"/>
      <c r="SOE356" s="59"/>
      <c r="SOF356" s="59"/>
      <c r="SOG356" s="59"/>
      <c r="SOH356" s="59"/>
      <c r="SOI356" s="59"/>
      <c r="SOJ356" s="59"/>
      <c r="SOK356" s="59"/>
      <c r="SOL356" s="59"/>
      <c r="SOM356" s="59"/>
      <c r="SON356" s="59"/>
      <c r="SOO356" s="59"/>
      <c r="SOP356" s="59"/>
      <c r="SOQ356" s="59"/>
      <c r="SOR356" s="59"/>
      <c r="SOS356" s="59"/>
      <c r="SOT356" s="59"/>
      <c r="SOU356" s="59"/>
      <c r="SOV356" s="59"/>
      <c r="SOW356" s="59"/>
      <c r="SOX356" s="59"/>
      <c r="SOY356" s="59"/>
      <c r="SOZ356" s="59"/>
      <c r="SPA356" s="59"/>
      <c r="SPB356" s="59"/>
      <c r="SPC356" s="59"/>
      <c r="SPD356" s="59"/>
      <c r="SPE356" s="59"/>
      <c r="SPF356" s="59"/>
      <c r="SPG356" s="59"/>
      <c r="SPH356" s="59"/>
      <c r="SPI356" s="59"/>
      <c r="SPJ356" s="59"/>
      <c r="SPK356" s="59"/>
      <c r="SPL356" s="59"/>
      <c r="SPM356" s="59"/>
      <c r="SPN356" s="59"/>
      <c r="SPO356" s="59"/>
      <c r="SPP356" s="59"/>
      <c r="SPQ356" s="59"/>
      <c r="SPR356" s="59"/>
      <c r="SPS356" s="59"/>
      <c r="SPT356" s="59"/>
      <c r="SPU356" s="59"/>
      <c r="SPV356" s="59"/>
      <c r="SPW356" s="59"/>
      <c r="SPX356" s="59"/>
      <c r="SPY356" s="59"/>
      <c r="SPZ356" s="59"/>
      <c r="SQA356" s="59"/>
      <c r="SQB356" s="59"/>
      <c r="SQC356" s="59"/>
      <c r="SQD356" s="59"/>
      <c r="SQE356" s="59"/>
      <c r="SQF356" s="59"/>
      <c r="SQG356" s="59"/>
      <c r="SQH356" s="59"/>
      <c r="SQI356" s="59"/>
      <c r="SQJ356" s="59"/>
      <c r="SQK356" s="59"/>
      <c r="SQL356" s="59"/>
      <c r="SQM356" s="59"/>
      <c r="SQN356" s="59"/>
      <c r="SQO356" s="59"/>
      <c r="SQP356" s="59"/>
      <c r="SQQ356" s="59"/>
      <c r="SQR356" s="59"/>
      <c r="SQS356" s="59"/>
      <c r="SQT356" s="59"/>
      <c r="SQU356" s="59"/>
      <c r="SQV356" s="59"/>
      <c r="SQW356" s="59"/>
      <c r="SQX356" s="59"/>
      <c r="SQY356" s="59"/>
      <c r="SQZ356" s="59"/>
      <c r="SRA356" s="59"/>
      <c r="SRB356" s="59"/>
      <c r="SRC356" s="59"/>
      <c r="SRD356" s="59"/>
      <c r="SRE356" s="59"/>
      <c r="SRF356" s="59"/>
      <c r="SRG356" s="59"/>
      <c r="SRH356" s="59"/>
      <c r="SRI356" s="59"/>
      <c r="SRJ356" s="59"/>
      <c r="SRK356" s="59"/>
      <c r="SRL356" s="59"/>
      <c r="SRM356" s="59"/>
      <c r="SRN356" s="59"/>
      <c r="SRO356" s="59"/>
      <c r="SRP356" s="59"/>
      <c r="SRQ356" s="59"/>
      <c r="SRR356" s="59"/>
      <c r="SRS356" s="59"/>
      <c r="SRT356" s="59"/>
      <c r="SRU356" s="59"/>
      <c r="SRV356" s="59"/>
      <c r="SRW356" s="59"/>
      <c r="SRX356" s="59"/>
      <c r="SRY356" s="59"/>
      <c r="SRZ356" s="59"/>
      <c r="SSA356" s="59"/>
      <c r="SSB356" s="59"/>
      <c r="SSC356" s="59"/>
      <c r="SSD356" s="59"/>
      <c r="SSE356" s="59"/>
      <c r="SSF356" s="59"/>
      <c r="SSG356" s="59"/>
      <c r="SSH356" s="59"/>
      <c r="SSI356" s="59"/>
      <c r="SSJ356" s="59"/>
      <c r="SSK356" s="59"/>
      <c r="SSL356" s="59"/>
      <c r="SSM356" s="59"/>
      <c r="SSN356" s="59"/>
      <c r="SSO356" s="59"/>
      <c r="SSP356" s="59"/>
      <c r="SSQ356" s="59"/>
      <c r="SSR356" s="59"/>
      <c r="SSS356" s="59"/>
      <c r="SST356" s="59"/>
      <c r="SSU356" s="59"/>
      <c r="SSV356" s="59"/>
      <c r="SSW356" s="59"/>
      <c r="SSX356" s="59"/>
      <c r="SSY356" s="59"/>
      <c r="SSZ356" s="59"/>
      <c r="STA356" s="59"/>
      <c r="STB356" s="59"/>
      <c r="STC356" s="59"/>
      <c r="STD356" s="59"/>
      <c r="STE356" s="59"/>
      <c r="STF356" s="59"/>
      <c r="STG356" s="59"/>
      <c r="STH356" s="59"/>
      <c r="STI356" s="59"/>
      <c r="STJ356" s="59"/>
      <c r="STK356" s="59"/>
      <c r="STL356" s="59"/>
      <c r="STM356" s="59"/>
      <c r="STN356" s="59"/>
      <c r="STO356" s="59"/>
      <c r="STP356" s="59"/>
      <c r="STQ356" s="59"/>
      <c r="STR356" s="59"/>
      <c r="STS356" s="59"/>
      <c r="STT356" s="59"/>
      <c r="STU356" s="59"/>
      <c r="STV356" s="59"/>
      <c r="STW356" s="59"/>
      <c r="STX356" s="59"/>
      <c r="STY356" s="59"/>
      <c r="STZ356" s="59"/>
      <c r="SUA356" s="59"/>
      <c r="SUB356" s="59"/>
      <c r="SUC356" s="59"/>
      <c r="SUD356" s="59"/>
      <c r="SUE356" s="59"/>
      <c r="SUF356" s="59"/>
      <c r="SUG356" s="59"/>
      <c r="SUH356" s="59"/>
      <c r="SUI356" s="59"/>
      <c r="SUJ356" s="59"/>
      <c r="SUK356" s="59"/>
      <c r="SUL356" s="59"/>
      <c r="SUM356" s="59"/>
      <c r="SUN356" s="59"/>
      <c r="SUO356" s="59"/>
      <c r="SUP356" s="59"/>
      <c r="SUQ356" s="59"/>
      <c r="SUR356" s="59"/>
      <c r="SUS356" s="59"/>
      <c r="SUT356" s="59"/>
      <c r="SUU356" s="59"/>
      <c r="SUV356" s="59"/>
      <c r="SUW356" s="59"/>
      <c r="SUX356" s="59"/>
      <c r="SUY356" s="59"/>
      <c r="SUZ356" s="59"/>
      <c r="SVA356" s="59"/>
      <c r="SVB356" s="59"/>
      <c r="SVC356" s="59"/>
      <c r="SVD356" s="59"/>
      <c r="SVE356" s="59"/>
      <c r="SVF356" s="59"/>
      <c r="SVG356" s="59"/>
      <c r="SVH356" s="59"/>
      <c r="SVI356" s="59"/>
      <c r="SVJ356" s="59"/>
      <c r="SVK356" s="59"/>
      <c r="SVL356" s="59"/>
      <c r="SVM356" s="59"/>
      <c r="SVN356" s="59"/>
      <c r="SVO356" s="59"/>
      <c r="SVP356" s="59"/>
      <c r="SVQ356" s="59"/>
      <c r="SVR356" s="59"/>
      <c r="SVS356" s="59"/>
      <c r="SVT356" s="59"/>
      <c r="SVU356" s="59"/>
      <c r="SVV356" s="59"/>
      <c r="SVW356" s="59"/>
      <c r="SVX356" s="59"/>
      <c r="SVY356" s="59"/>
      <c r="SVZ356" s="59"/>
      <c r="SWA356" s="59"/>
      <c r="SWB356" s="59"/>
      <c r="SWC356" s="59"/>
      <c r="SWD356" s="59"/>
      <c r="SWE356" s="59"/>
      <c r="SWF356" s="59"/>
      <c r="SWG356" s="59"/>
      <c r="SWH356" s="59"/>
      <c r="SWI356" s="59"/>
      <c r="SWJ356" s="59"/>
      <c r="SWK356" s="59"/>
      <c r="SWL356" s="59"/>
      <c r="SWM356" s="59"/>
      <c r="SWN356" s="59"/>
      <c r="SWO356" s="59"/>
      <c r="SWP356" s="59"/>
      <c r="SWQ356" s="59"/>
      <c r="SWR356" s="59"/>
      <c r="SWS356" s="59"/>
      <c r="SWT356" s="59"/>
      <c r="SWU356" s="59"/>
      <c r="SWV356" s="59"/>
      <c r="SWW356" s="59"/>
      <c r="SWX356" s="59"/>
      <c r="SWY356" s="59"/>
      <c r="SWZ356" s="59"/>
      <c r="SXA356" s="59"/>
      <c r="SXB356" s="59"/>
      <c r="SXC356" s="59"/>
      <c r="SXD356" s="59"/>
      <c r="SXE356" s="59"/>
      <c r="SXF356" s="59"/>
      <c r="SXG356" s="59"/>
      <c r="SXH356" s="59"/>
      <c r="SXI356" s="59"/>
      <c r="SXJ356" s="59"/>
      <c r="SXK356" s="59"/>
      <c r="SXL356" s="59"/>
      <c r="SXM356" s="59"/>
      <c r="SXN356" s="59"/>
      <c r="SXO356" s="59"/>
      <c r="SXP356" s="59"/>
      <c r="SXQ356" s="59"/>
      <c r="SXR356" s="59"/>
      <c r="SXS356" s="59"/>
      <c r="SXT356" s="59"/>
      <c r="SXU356" s="59"/>
      <c r="SXV356" s="59"/>
      <c r="SXW356" s="59"/>
      <c r="SXX356" s="59"/>
      <c r="SXY356" s="59"/>
      <c r="SXZ356" s="59"/>
      <c r="SYA356" s="59"/>
      <c r="SYB356" s="59"/>
      <c r="SYC356" s="59"/>
      <c r="SYD356" s="59"/>
      <c r="SYE356" s="59"/>
      <c r="SYF356" s="59"/>
      <c r="SYG356" s="59"/>
      <c r="SYH356" s="59"/>
      <c r="SYI356" s="59"/>
      <c r="SYJ356" s="59"/>
      <c r="SYK356" s="59"/>
      <c r="SYL356" s="59"/>
      <c r="SYM356" s="59"/>
      <c r="SYN356" s="59"/>
      <c r="SYO356" s="59"/>
      <c r="SYP356" s="59"/>
      <c r="SYQ356" s="59"/>
      <c r="SYR356" s="59"/>
      <c r="SYS356" s="59"/>
      <c r="SYT356" s="59"/>
      <c r="SYU356" s="59"/>
      <c r="SYV356" s="59"/>
      <c r="SYW356" s="59"/>
      <c r="SYX356" s="59"/>
      <c r="SYY356" s="59"/>
      <c r="SYZ356" s="59"/>
      <c r="SZA356" s="59"/>
      <c r="SZB356" s="59"/>
      <c r="SZC356" s="59"/>
      <c r="SZD356" s="59"/>
      <c r="SZE356" s="59"/>
      <c r="SZF356" s="59"/>
      <c r="SZG356" s="59"/>
      <c r="SZH356" s="59"/>
      <c r="SZI356" s="59"/>
      <c r="SZJ356" s="59"/>
      <c r="SZK356" s="59"/>
      <c r="SZL356" s="59"/>
      <c r="SZM356" s="59"/>
      <c r="SZN356" s="59"/>
      <c r="SZO356" s="59"/>
      <c r="SZP356" s="59"/>
      <c r="SZQ356" s="59"/>
      <c r="SZR356" s="59"/>
      <c r="SZS356" s="59"/>
      <c r="SZT356" s="59"/>
      <c r="SZU356" s="59"/>
      <c r="SZV356" s="59"/>
      <c r="SZW356" s="59"/>
      <c r="SZX356" s="59"/>
      <c r="SZY356" s="59"/>
      <c r="SZZ356" s="59"/>
      <c r="TAA356" s="59"/>
      <c r="TAB356" s="59"/>
      <c r="TAC356" s="59"/>
      <c r="TAD356" s="59"/>
      <c r="TAE356" s="59"/>
      <c r="TAF356" s="59"/>
      <c r="TAG356" s="59"/>
      <c r="TAH356" s="59"/>
      <c r="TAI356" s="59"/>
      <c r="TAJ356" s="59"/>
      <c r="TAK356" s="59"/>
      <c r="TAL356" s="59"/>
      <c r="TAM356" s="59"/>
      <c r="TAN356" s="59"/>
      <c r="TAO356" s="59"/>
      <c r="TAP356" s="59"/>
      <c r="TAQ356" s="59"/>
      <c r="TAR356" s="59"/>
      <c r="TAS356" s="59"/>
      <c r="TAT356" s="59"/>
      <c r="TAU356" s="59"/>
      <c r="TAV356" s="59"/>
      <c r="TAW356" s="59"/>
      <c r="TAX356" s="59"/>
      <c r="TAY356" s="59"/>
      <c r="TAZ356" s="59"/>
      <c r="TBA356" s="59"/>
      <c r="TBB356" s="59"/>
      <c r="TBC356" s="59"/>
      <c r="TBD356" s="59"/>
      <c r="TBE356" s="59"/>
      <c r="TBF356" s="59"/>
      <c r="TBG356" s="59"/>
      <c r="TBH356" s="59"/>
      <c r="TBI356" s="59"/>
      <c r="TBJ356" s="59"/>
      <c r="TBK356" s="59"/>
      <c r="TBL356" s="59"/>
      <c r="TBM356" s="59"/>
      <c r="TBN356" s="59"/>
      <c r="TBO356" s="59"/>
      <c r="TBP356" s="59"/>
      <c r="TBQ356" s="59"/>
      <c r="TBR356" s="59"/>
      <c r="TBS356" s="59"/>
      <c r="TBT356" s="59"/>
      <c r="TBU356" s="59"/>
      <c r="TBV356" s="59"/>
      <c r="TBW356" s="59"/>
      <c r="TBX356" s="59"/>
      <c r="TBY356" s="59"/>
      <c r="TBZ356" s="59"/>
      <c r="TCA356" s="59"/>
      <c r="TCB356" s="59"/>
      <c r="TCC356" s="59"/>
      <c r="TCD356" s="59"/>
      <c r="TCE356" s="59"/>
      <c r="TCF356" s="59"/>
      <c r="TCG356" s="59"/>
      <c r="TCH356" s="59"/>
      <c r="TCI356" s="59"/>
      <c r="TCJ356" s="59"/>
      <c r="TCK356" s="59"/>
      <c r="TCL356" s="59"/>
      <c r="TCM356" s="59"/>
      <c r="TCN356" s="59"/>
      <c r="TCO356" s="59"/>
      <c r="TCP356" s="59"/>
      <c r="TCQ356" s="59"/>
      <c r="TCR356" s="59"/>
      <c r="TCS356" s="59"/>
      <c r="TCT356" s="59"/>
      <c r="TCU356" s="59"/>
      <c r="TCV356" s="59"/>
      <c r="TCW356" s="59"/>
      <c r="TCX356" s="59"/>
      <c r="TCY356" s="59"/>
      <c r="TCZ356" s="59"/>
      <c r="TDA356" s="59"/>
      <c r="TDB356" s="59"/>
      <c r="TDC356" s="59"/>
      <c r="TDD356" s="59"/>
      <c r="TDE356" s="59"/>
      <c r="TDF356" s="59"/>
      <c r="TDG356" s="59"/>
      <c r="TDH356" s="59"/>
      <c r="TDI356" s="59"/>
      <c r="TDJ356" s="59"/>
      <c r="TDK356" s="59"/>
      <c r="TDL356" s="59"/>
      <c r="TDM356" s="59"/>
      <c r="TDN356" s="59"/>
      <c r="TDO356" s="59"/>
      <c r="TDP356" s="59"/>
      <c r="TDQ356" s="59"/>
      <c r="TDR356" s="59"/>
      <c r="TDS356" s="59"/>
      <c r="TDT356" s="59"/>
      <c r="TDU356" s="59"/>
      <c r="TDV356" s="59"/>
      <c r="TDW356" s="59"/>
      <c r="TDX356" s="59"/>
      <c r="TDY356" s="59"/>
      <c r="TDZ356" s="59"/>
      <c r="TEA356" s="59"/>
      <c r="TEB356" s="59"/>
      <c r="TEC356" s="59"/>
      <c r="TED356" s="59"/>
      <c r="TEE356" s="59"/>
      <c r="TEF356" s="59"/>
      <c r="TEG356" s="59"/>
      <c r="TEH356" s="59"/>
      <c r="TEI356" s="59"/>
      <c r="TEJ356" s="59"/>
      <c r="TEK356" s="59"/>
      <c r="TEL356" s="59"/>
      <c r="TEM356" s="59"/>
      <c r="TEN356" s="59"/>
      <c r="TEO356" s="59"/>
      <c r="TEP356" s="59"/>
      <c r="TEQ356" s="59"/>
      <c r="TER356" s="59"/>
      <c r="TES356" s="59"/>
      <c r="TET356" s="59"/>
      <c r="TEU356" s="59"/>
      <c r="TEV356" s="59"/>
      <c r="TEW356" s="59"/>
      <c r="TEX356" s="59"/>
      <c r="TEY356" s="59"/>
      <c r="TEZ356" s="59"/>
      <c r="TFA356" s="59"/>
      <c r="TFB356" s="59"/>
      <c r="TFC356" s="59"/>
      <c r="TFD356" s="59"/>
      <c r="TFE356" s="59"/>
      <c r="TFF356" s="59"/>
      <c r="TFG356" s="59"/>
      <c r="TFH356" s="59"/>
      <c r="TFI356" s="59"/>
      <c r="TFJ356" s="59"/>
      <c r="TFK356" s="59"/>
      <c r="TFL356" s="59"/>
      <c r="TFM356" s="59"/>
      <c r="TFN356" s="59"/>
      <c r="TFO356" s="59"/>
      <c r="TFP356" s="59"/>
      <c r="TFQ356" s="59"/>
      <c r="TFR356" s="59"/>
      <c r="TFS356" s="59"/>
      <c r="TFT356" s="59"/>
      <c r="TFU356" s="59"/>
      <c r="TFV356" s="59"/>
      <c r="TFW356" s="59"/>
      <c r="TFX356" s="59"/>
      <c r="TFY356" s="59"/>
      <c r="TFZ356" s="59"/>
      <c r="TGA356" s="59"/>
      <c r="TGB356" s="59"/>
      <c r="TGC356" s="59"/>
      <c r="TGD356" s="59"/>
      <c r="TGE356" s="59"/>
      <c r="TGF356" s="59"/>
      <c r="TGG356" s="59"/>
      <c r="TGH356" s="59"/>
      <c r="TGI356" s="59"/>
      <c r="TGJ356" s="59"/>
      <c r="TGK356" s="59"/>
      <c r="TGL356" s="59"/>
      <c r="TGM356" s="59"/>
      <c r="TGN356" s="59"/>
      <c r="TGO356" s="59"/>
      <c r="TGP356" s="59"/>
      <c r="TGQ356" s="59"/>
      <c r="TGR356" s="59"/>
      <c r="TGS356" s="59"/>
      <c r="TGT356" s="59"/>
      <c r="TGU356" s="59"/>
      <c r="TGV356" s="59"/>
      <c r="TGW356" s="59"/>
      <c r="TGX356" s="59"/>
      <c r="TGY356" s="59"/>
      <c r="TGZ356" s="59"/>
      <c r="THA356" s="59"/>
      <c r="THB356" s="59"/>
      <c r="THC356" s="59"/>
      <c r="THD356" s="59"/>
      <c r="THE356" s="59"/>
      <c r="THF356" s="59"/>
      <c r="THG356" s="59"/>
      <c r="THH356" s="59"/>
      <c r="THI356" s="59"/>
      <c r="THJ356" s="59"/>
      <c r="THK356" s="59"/>
      <c r="THL356" s="59"/>
      <c r="THM356" s="59"/>
      <c r="THN356" s="59"/>
      <c r="THO356" s="59"/>
      <c r="THP356" s="59"/>
      <c r="THQ356" s="59"/>
      <c r="THR356" s="59"/>
      <c r="THS356" s="59"/>
      <c r="THT356" s="59"/>
      <c r="THU356" s="59"/>
      <c r="THV356" s="59"/>
      <c r="THW356" s="59"/>
      <c r="THX356" s="59"/>
      <c r="THY356" s="59"/>
      <c r="THZ356" s="59"/>
      <c r="TIA356" s="59"/>
      <c r="TIB356" s="59"/>
      <c r="TIC356" s="59"/>
      <c r="TID356" s="59"/>
      <c r="TIE356" s="59"/>
      <c r="TIF356" s="59"/>
      <c r="TIG356" s="59"/>
      <c r="TIH356" s="59"/>
      <c r="TII356" s="59"/>
      <c r="TIJ356" s="59"/>
      <c r="TIK356" s="59"/>
      <c r="TIL356" s="59"/>
      <c r="TIM356" s="59"/>
      <c r="TIN356" s="59"/>
      <c r="TIO356" s="59"/>
      <c r="TIP356" s="59"/>
      <c r="TIQ356" s="59"/>
      <c r="TIR356" s="59"/>
      <c r="TIS356" s="59"/>
      <c r="TIT356" s="59"/>
      <c r="TIU356" s="59"/>
      <c r="TIV356" s="59"/>
      <c r="TIW356" s="59"/>
      <c r="TIX356" s="59"/>
      <c r="TIY356" s="59"/>
      <c r="TIZ356" s="59"/>
      <c r="TJA356" s="59"/>
      <c r="TJB356" s="59"/>
      <c r="TJC356" s="59"/>
      <c r="TJD356" s="59"/>
      <c r="TJE356" s="59"/>
      <c r="TJF356" s="59"/>
      <c r="TJG356" s="59"/>
      <c r="TJH356" s="59"/>
      <c r="TJI356" s="59"/>
      <c r="TJJ356" s="59"/>
      <c r="TJK356" s="59"/>
      <c r="TJL356" s="59"/>
      <c r="TJM356" s="59"/>
      <c r="TJN356" s="59"/>
      <c r="TJO356" s="59"/>
      <c r="TJP356" s="59"/>
      <c r="TJQ356" s="59"/>
      <c r="TJR356" s="59"/>
      <c r="TJS356" s="59"/>
      <c r="TJT356" s="59"/>
      <c r="TJU356" s="59"/>
      <c r="TJV356" s="59"/>
      <c r="TJW356" s="59"/>
      <c r="TJX356" s="59"/>
      <c r="TJY356" s="59"/>
      <c r="TJZ356" s="59"/>
      <c r="TKA356" s="59"/>
      <c r="TKB356" s="59"/>
      <c r="TKC356" s="59"/>
      <c r="TKD356" s="59"/>
      <c r="TKE356" s="59"/>
      <c r="TKF356" s="59"/>
      <c r="TKG356" s="59"/>
      <c r="TKH356" s="59"/>
      <c r="TKI356" s="59"/>
      <c r="TKJ356" s="59"/>
      <c r="TKK356" s="59"/>
      <c r="TKL356" s="59"/>
      <c r="TKM356" s="59"/>
      <c r="TKN356" s="59"/>
      <c r="TKO356" s="59"/>
      <c r="TKP356" s="59"/>
      <c r="TKQ356" s="59"/>
      <c r="TKR356" s="59"/>
      <c r="TKS356" s="59"/>
      <c r="TKT356" s="59"/>
      <c r="TKU356" s="59"/>
      <c r="TKV356" s="59"/>
      <c r="TKW356" s="59"/>
      <c r="TKX356" s="59"/>
      <c r="TKY356" s="59"/>
      <c r="TKZ356" s="59"/>
      <c r="TLA356" s="59"/>
      <c r="TLB356" s="59"/>
      <c r="TLC356" s="59"/>
      <c r="TLD356" s="59"/>
      <c r="TLE356" s="59"/>
      <c r="TLF356" s="59"/>
      <c r="TLG356" s="59"/>
      <c r="TLH356" s="59"/>
      <c r="TLI356" s="59"/>
      <c r="TLJ356" s="59"/>
      <c r="TLK356" s="59"/>
      <c r="TLL356" s="59"/>
      <c r="TLM356" s="59"/>
      <c r="TLN356" s="59"/>
      <c r="TLO356" s="59"/>
      <c r="TLP356" s="59"/>
      <c r="TLQ356" s="59"/>
      <c r="TLR356" s="59"/>
      <c r="TLS356" s="59"/>
      <c r="TLT356" s="59"/>
      <c r="TLU356" s="59"/>
      <c r="TLV356" s="59"/>
      <c r="TLW356" s="59"/>
      <c r="TLX356" s="59"/>
      <c r="TLY356" s="59"/>
      <c r="TLZ356" s="59"/>
      <c r="TMA356" s="59"/>
      <c r="TMB356" s="59"/>
      <c r="TMC356" s="59"/>
      <c r="TMD356" s="59"/>
      <c r="TME356" s="59"/>
      <c r="TMF356" s="59"/>
      <c r="TMG356" s="59"/>
      <c r="TMH356" s="59"/>
      <c r="TMI356" s="59"/>
      <c r="TMJ356" s="59"/>
      <c r="TMK356" s="59"/>
      <c r="TML356" s="59"/>
      <c r="TMM356" s="59"/>
      <c r="TMN356" s="59"/>
      <c r="TMO356" s="59"/>
      <c r="TMP356" s="59"/>
      <c r="TMQ356" s="59"/>
      <c r="TMR356" s="59"/>
      <c r="TMS356" s="59"/>
      <c r="TMT356" s="59"/>
      <c r="TMU356" s="59"/>
      <c r="TMV356" s="59"/>
      <c r="TMW356" s="59"/>
      <c r="TMX356" s="59"/>
      <c r="TMY356" s="59"/>
      <c r="TMZ356" s="59"/>
      <c r="TNA356" s="59"/>
      <c r="TNB356" s="59"/>
      <c r="TNC356" s="59"/>
      <c r="TND356" s="59"/>
      <c r="TNE356" s="59"/>
      <c r="TNF356" s="59"/>
      <c r="TNG356" s="59"/>
      <c r="TNH356" s="59"/>
      <c r="TNI356" s="59"/>
      <c r="TNJ356" s="59"/>
      <c r="TNK356" s="59"/>
      <c r="TNL356" s="59"/>
      <c r="TNM356" s="59"/>
      <c r="TNN356" s="59"/>
      <c r="TNO356" s="59"/>
      <c r="TNP356" s="59"/>
      <c r="TNQ356" s="59"/>
      <c r="TNR356" s="59"/>
      <c r="TNS356" s="59"/>
      <c r="TNT356" s="59"/>
      <c r="TNU356" s="59"/>
      <c r="TNV356" s="59"/>
      <c r="TNW356" s="59"/>
      <c r="TNX356" s="59"/>
      <c r="TNY356" s="59"/>
      <c r="TNZ356" s="59"/>
      <c r="TOA356" s="59"/>
      <c r="TOB356" s="59"/>
      <c r="TOC356" s="59"/>
      <c r="TOD356" s="59"/>
      <c r="TOE356" s="59"/>
      <c r="TOF356" s="59"/>
      <c r="TOG356" s="59"/>
      <c r="TOH356" s="59"/>
      <c r="TOI356" s="59"/>
      <c r="TOJ356" s="59"/>
      <c r="TOK356" s="59"/>
      <c r="TOL356" s="59"/>
      <c r="TOM356" s="59"/>
      <c r="TON356" s="59"/>
      <c r="TOO356" s="59"/>
      <c r="TOP356" s="59"/>
      <c r="TOQ356" s="59"/>
      <c r="TOR356" s="59"/>
      <c r="TOS356" s="59"/>
      <c r="TOT356" s="59"/>
      <c r="TOU356" s="59"/>
      <c r="TOV356" s="59"/>
      <c r="TOW356" s="59"/>
      <c r="TOX356" s="59"/>
      <c r="TOY356" s="59"/>
      <c r="TOZ356" s="59"/>
      <c r="TPA356" s="59"/>
      <c r="TPB356" s="59"/>
      <c r="TPC356" s="59"/>
      <c r="TPD356" s="59"/>
      <c r="TPE356" s="59"/>
      <c r="TPF356" s="59"/>
      <c r="TPG356" s="59"/>
      <c r="TPH356" s="59"/>
      <c r="TPI356" s="59"/>
      <c r="TPJ356" s="59"/>
      <c r="TPK356" s="59"/>
      <c r="TPL356" s="59"/>
      <c r="TPM356" s="59"/>
      <c r="TPN356" s="59"/>
      <c r="TPO356" s="59"/>
      <c r="TPP356" s="59"/>
      <c r="TPQ356" s="59"/>
      <c r="TPR356" s="59"/>
      <c r="TPS356" s="59"/>
      <c r="TPT356" s="59"/>
      <c r="TPU356" s="59"/>
      <c r="TPV356" s="59"/>
      <c r="TPW356" s="59"/>
      <c r="TPX356" s="59"/>
      <c r="TPY356" s="59"/>
      <c r="TPZ356" s="59"/>
      <c r="TQA356" s="59"/>
      <c r="TQB356" s="59"/>
      <c r="TQC356" s="59"/>
      <c r="TQD356" s="59"/>
      <c r="TQE356" s="59"/>
      <c r="TQF356" s="59"/>
      <c r="TQG356" s="59"/>
      <c r="TQH356" s="59"/>
      <c r="TQI356" s="59"/>
      <c r="TQJ356" s="59"/>
      <c r="TQK356" s="59"/>
      <c r="TQL356" s="59"/>
      <c r="TQM356" s="59"/>
      <c r="TQN356" s="59"/>
      <c r="TQO356" s="59"/>
      <c r="TQP356" s="59"/>
      <c r="TQQ356" s="59"/>
      <c r="TQR356" s="59"/>
      <c r="TQS356" s="59"/>
      <c r="TQT356" s="59"/>
      <c r="TQU356" s="59"/>
      <c r="TQV356" s="59"/>
      <c r="TQW356" s="59"/>
      <c r="TQX356" s="59"/>
      <c r="TQY356" s="59"/>
      <c r="TQZ356" s="59"/>
      <c r="TRA356" s="59"/>
      <c r="TRB356" s="59"/>
      <c r="TRC356" s="59"/>
      <c r="TRD356" s="59"/>
      <c r="TRE356" s="59"/>
      <c r="TRF356" s="59"/>
      <c r="TRG356" s="59"/>
      <c r="TRH356" s="59"/>
      <c r="TRI356" s="59"/>
      <c r="TRJ356" s="59"/>
      <c r="TRK356" s="59"/>
      <c r="TRL356" s="59"/>
      <c r="TRM356" s="59"/>
      <c r="TRN356" s="59"/>
      <c r="TRO356" s="59"/>
      <c r="TRP356" s="59"/>
      <c r="TRQ356" s="59"/>
      <c r="TRR356" s="59"/>
      <c r="TRS356" s="59"/>
      <c r="TRT356" s="59"/>
      <c r="TRU356" s="59"/>
      <c r="TRV356" s="59"/>
      <c r="TRW356" s="59"/>
      <c r="TRX356" s="59"/>
      <c r="TRY356" s="59"/>
      <c r="TRZ356" s="59"/>
      <c r="TSA356" s="59"/>
      <c r="TSB356" s="59"/>
      <c r="TSC356" s="59"/>
      <c r="TSD356" s="59"/>
      <c r="TSE356" s="59"/>
      <c r="TSF356" s="59"/>
      <c r="TSG356" s="59"/>
      <c r="TSH356" s="59"/>
      <c r="TSI356" s="59"/>
      <c r="TSJ356" s="59"/>
      <c r="TSK356" s="59"/>
      <c r="TSL356" s="59"/>
      <c r="TSM356" s="59"/>
      <c r="TSN356" s="59"/>
      <c r="TSO356" s="59"/>
      <c r="TSP356" s="59"/>
      <c r="TSQ356" s="59"/>
      <c r="TSR356" s="59"/>
      <c r="TSS356" s="59"/>
      <c r="TST356" s="59"/>
      <c r="TSU356" s="59"/>
      <c r="TSV356" s="59"/>
      <c r="TSW356" s="59"/>
      <c r="TSX356" s="59"/>
      <c r="TSY356" s="59"/>
      <c r="TSZ356" s="59"/>
      <c r="TTA356" s="59"/>
      <c r="TTB356" s="59"/>
      <c r="TTC356" s="59"/>
      <c r="TTD356" s="59"/>
      <c r="TTE356" s="59"/>
      <c r="TTF356" s="59"/>
      <c r="TTG356" s="59"/>
      <c r="TTH356" s="59"/>
      <c r="TTI356" s="59"/>
      <c r="TTJ356" s="59"/>
      <c r="TTK356" s="59"/>
      <c r="TTL356" s="59"/>
      <c r="TTM356" s="59"/>
      <c r="TTN356" s="59"/>
      <c r="TTO356" s="59"/>
      <c r="TTP356" s="59"/>
      <c r="TTQ356" s="59"/>
      <c r="TTR356" s="59"/>
      <c r="TTS356" s="59"/>
      <c r="TTT356" s="59"/>
      <c r="TTU356" s="59"/>
      <c r="TTV356" s="59"/>
      <c r="TTW356" s="59"/>
      <c r="TTX356" s="59"/>
      <c r="TTY356" s="59"/>
      <c r="TTZ356" s="59"/>
      <c r="TUA356" s="59"/>
      <c r="TUB356" s="59"/>
      <c r="TUC356" s="59"/>
      <c r="TUD356" s="59"/>
      <c r="TUE356" s="59"/>
      <c r="TUF356" s="59"/>
      <c r="TUG356" s="59"/>
      <c r="TUH356" s="59"/>
      <c r="TUI356" s="59"/>
      <c r="TUJ356" s="59"/>
      <c r="TUK356" s="59"/>
      <c r="TUL356" s="59"/>
      <c r="TUM356" s="59"/>
      <c r="TUN356" s="59"/>
      <c r="TUO356" s="59"/>
      <c r="TUP356" s="59"/>
      <c r="TUQ356" s="59"/>
      <c r="TUR356" s="59"/>
      <c r="TUS356" s="59"/>
      <c r="TUT356" s="59"/>
      <c r="TUU356" s="59"/>
      <c r="TUV356" s="59"/>
      <c r="TUW356" s="59"/>
      <c r="TUX356" s="59"/>
      <c r="TUY356" s="59"/>
      <c r="TUZ356" s="59"/>
      <c r="TVA356" s="59"/>
      <c r="TVB356" s="59"/>
      <c r="TVC356" s="59"/>
      <c r="TVD356" s="59"/>
      <c r="TVE356" s="59"/>
      <c r="TVF356" s="59"/>
      <c r="TVG356" s="59"/>
      <c r="TVH356" s="59"/>
      <c r="TVI356" s="59"/>
      <c r="TVJ356" s="59"/>
      <c r="TVK356" s="59"/>
      <c r="TVL356" s="59"/>
      <c r="TVM356" s="59"/>
      <c r="TVN356" s="59"/>
      <c r="TVO356" s="59"/>
      <c r="TVP356" s="59"/>
      <c r="TVQ356" s="59"/>
      <c r="TVR356" s="59"/>
      <c r="TVS356" s="59"/>
      <c r="TVT356" s="59"/>
      <c r="TVU356" s="59"/>
      <c r="TVV356" s="59"/>
      <c r="TVW356" s="59"/>
      <c r="TVX356" s="59"/>
      <c r="TVY356" s="59"/>
      <c r="TVZ356" s="59"/>
      <c r="TWA356" s="59"/>
      <c r="TWB356" s="59"/>
      <c r="TWC356" s="59"/>
      <c r="TWD356" s="59"/>
      <c r="TWE356" s="59"/>
      <c r="TWF356" s="59"/>
      <c r="TWG356" s="59"/>
      <c r="TWH356" s="59"/>
      <c r="TWI356" s="59"/>
      <c r="TWJ356" s="59"/>
      <c r="TWK356" s="59"/>
      <c r="TWL356" s="59"/>
      <c r="TWM356" s="59"/>
      <c r="TWN356" s="59"/>
      <c r="TWO356" s="59"/>
      <c r="TWP356" s="59"/>
      <c r="TWQ356" s="59"/>
      <c r="TWR356" s="59"/>
      <c r="TWS356" s="59"/>
      <c r="TWT356" s="59"/>
      <c r="TWU356" s="59"/>
      <c r="TWV356" s="59"/>
      <c r="TWW356" s="59"/>
      <c r="TWX356" s="59"/>
      <c r="TWY356" s="59"/>
      <c r="TWZ356" s="59"/>
      <c r="TXA356" s="59"/>
      <c r="TXB356" s="59"/>
      <c r="TXC356" s="59"/>
      <c r="TXD356" s="59"/>
      <c r="TXE356" s="59"/>
      <c r="TXF356" s="59"/>
      <c r="TXG356" s="59"/>
      <c r="TXH356" s="59"/>
      <c r="TXI356" s="59"/>
      <c r="TXJ356" s="59"/>
      <c r="TXK356" s="59"/>
      <c r="TXL356" s="59"/>
      <c r="TXM356" s="59"/>
      <c r="TXN356" s="59"/>
      <c r="TXO356" s="59"/>
      <c r="TXP356" s="59"/>
      <c r="TXQ356" s="59"/>
      <c r="TXR356" s="59"/>
      <c r="TXS356" s="59"/>
      <c r="TXT356" s="59"/>
      <c r="TXU356" s="59"/>
      <c r="TXV356" s="59"/>
      <c r="TXW356" s="59"/>
      <c r="TXX356" s="59"/>
      <c r="TXY356" s="59"/>
      <c r="TXZ356" s="59"/>
      <c r="TYA356" s="59"/>
      <c r="TYB356" s="59"/>
      <c r="TYC356" s="59"/>
      <c r="TYD356" s="59"/>
      <c r="TYE356" s="59"/>
      <c r="TYF356" s="59"/>
      <c r="TYG356" s="59"/>
      <c r="TYH356" s="59"/>
      <c r="TYI356" s="59"/>
      <c r="TYJ356" s="59"/>
      <c r="TYK356" s="59"/>
      <c r="TYL356" s="59"/>
      <c r="TYM356" s="59"/>
      <c r="TYN356" s="59"/>
      <c r="TYO356" s="59"/>
      <c r="TYP356" s="59"/>
      <c r="TYQ356" s="59"/>
      <c r="TYR356" s="59"/>
      <c r="TYS356" s="59"/>
      <c r="TYT356" s="59"/>
      <c r="TYU356" s="59"/>
      <c r="TYV356" s="59"/>
      <c r="TYW356" s="59"/>
      <c r="TYX356" s="59"/>
      <c r="TYY356" s="59"/>
      <c r="TYZ356" s="59"/>
      <c r="TZA356" s="59"/>
      <c r="TZB356" s="59"/>
      <c r="TZC356" s="59"/>
      <c r="TZD356" s="59"/>
      <c r="TZE356" s="59"/>
      <c r="TZF356" s="59"/>
      <c r="TZG356" s="59"/>
      <c r="TZH356" s="59"/>
      <c r="TZI356" s="59"/>
      <c r="TZJ356" s="59"/>
      <c r="TZK356" s="59"/>
      <c r="TZL356" s="59"/>
      <c r="TZM356" s="59"/>
      <c r="TZN356" s="59"/>
      <c r="TZO356" s="59"/>
      <c r="TZP356" s="59"/>
      <c r="TZQ356" s="59"/>
      <c r="TZR356" s="59"/>
      <c r="TZS356" s="59"/>
      <c r="TZT356" s="59"/>
      <c r="TZU356" s="59"/>
      <c r="TZV356" s="59"/>
      <c r="TZW356" s="59"/>
      <c r="TZX356" s="59"/>
      <c r="TZY356" s="59"/>
      <c r="TZZ356" s="59"/>
      <c r="UAA356" s="59"/>
      <c r="UAB356" s="59"/>
      <c r="UAC356" s="59"/>
      <c r="UAD356" s="59"/>
      <c r="UAE356" s="59"/>
      <c r="UAF356" s="59"/>
      <c r="UAG356" s="59"/>
      <c r="UAH356" s="59"/>
      <c r="UAI356" s="59"/>
      <c r="UAJ356" s="59"/>
      <c r="UAK356" s="59"/>
      <c r="UAL356" s="59"/>
      <c r="UAM356" s="59"/>
      <c r="UAN356" s="59"/>
      <c r="UAO356" s="59"/>
      <c r="UAP356" s="59"/>
      <c r="UAQ356" s="59"/>
      <c r="UAR356" s="59"/>
      <c r="UAS356" s="59"/>
      <c r="UAT356" s="59"/>
      <c r="UAU356" s="59"/>
      <c r="UAV356" s="59"/>
      <c r="UAW356" s="59"/>
      <c r="UAX356" s="59"/>
      <c r="UAY356" s="59"/>
      <c r="UAZ356" s="59"/>
      <c r="UBA356" s="59"/>
      <c r="UBB356" s="59"/>
      <c r="UBC356" s="59"/>
      <c r="UBD356" s="59"/>
      <c r="UBE356" s="59"/>
      <c r="UBF356" s="59"/>
      <c r="UBG356" s="59"/>
      <c r="UBH356" s="59"/>
      <c r="UBI356" s="59"/>
      <c r="UBJ356" s="59"/>
      <c r="UBK356" s="59"/>
      <c r="UBL356" s="59"/>
      <c r="UBM356" s="59"/>
      <c r="UBN356" s="59"/>
      <c r="UBO356" s="59"/>
      <c r="UBP356" s="59"/>
      <c r="UBQ356" s="59"/>
      <c r="UBR356" s="59"/>
      <c r="UBS356" s="59"/>
      <c r="UBT356" s="59"/>
      <c r="UBU356" s="59"/>
      <c r="UBV356" s="59"/>
      <c r="UBW356" s="59"/>
      <c r="UBX356" s="59"/>
      <c r="UBY356" s="59"/>
      <c r="UBZ356" s="59"/>
      <c r="UCA356" s="59"/>
      <c r="UCB356" s="59"/>
      <c r="UCC356" s="59"/>
      <c r="UCD356" s="59"/>
      <c r="UCE356" s="59"/>
      <c r="UCF356" s="59"/>
      <c r="UCG356" s="59"/>
      <c r="UCH356" s="59"/>
      <c r="UCI356" s="59"/>
      <c r="UCJ356" s="59"/>
      <c r="UCK356" s="59"/>
      <c r="UCL356" s="59"/>
      <c r="UCM356" s="59"/>
      <c r="UCN356" s="59"/>
      <c r="UCO356" s="59"/>
      <c r="UCP356" s="59"/>
      <c r="UCQ356" s="59"/>
      <c r="UCR356" s="59"/>
      <c r="UCS356" s="59"/>
      <c r="UCT356" s="59"/>
      <c r="UCU356" s="59"/>
      <c r="UCV356" s="59"/>
      <c r="UCW356" s="59"/>
      <c r="UCX356" s="59"/>
      <c r="UCY356" s="59"/>
      <c r="UCZ356" s="59"/>
      <c r="UDA356" s="59"/>
      <c r="UDB356" s="59"/>
      <c r="UDC356" s="59"/>
      <c r="UDD356" s="59"/>
      <c r="UDE356" s="59"/>
      <c r="UDF356" s="59"/>
      <c r="UDG356" s="59"/>
      <c r="UDH356" s="59"/>
      <c r="UDI356" s="59"/>
      <c r="UDJ356" s="59"/>
      <c r="UDK356" s="59"/>
      <c r="UDL356" s="59"/>
      <c r="UDM356" s="59"/>
      <c r="UDN356" s="59"/>
      <c r="UDO356" s="59"/>
      <c r="UDP356" s="59"/>
      <c r="UDQ356" s="59"/>
      <c r="UDR356" s="59"/>
      <c r="UDS356" s="59"/>
      <c r="UDT356" s="59"/>
      <c r="UDU356" s="59"/>
      <c r="UDV356" s="59"/>
      <c r="UDW356" s="59"/>
      <c r="UDX356" s="59"/>
      <c r="UDY356" s="59"/>
      <c r="UDZ356" s="59"/>
      <c r="UEA356" s="59"/>
      <c r="UEB356" s="59"/>
      <c r="UEC356" s="59"/>
      <c r="UED356" s="59"/>
      <c r="UEE356" s="59"/>
      <c r="UEF356" s="59"/>
      <c r="UEG356" s="59"/>
      <c r="UEH356" s="59"/>
      <c r="UEI356" s="59"/>
      <c r="UEJ356" s="59"/>
      <c r="UEK356" s="59"/>
      <c r="UEL356" s="59"/>
      <c r="UEM356" s="59"/>
      <c r="UEN356" s="59"/>
      <c r="UEO356" s="59"/>
      <c r="UEP356" s="59"/>
      <c r="UEQ356" s="59"/>
      <c r="UER356" s="59"/>
      <c r="UES356" s="59"/>
      <c r="UET356" s="59"/>
      <c r="UEU356" s="59"/>
      <c r="UEV356" s="59"/>
      <c r="UEW356" s="59"/>
      <c r="UEX356" s="59"/>
      <c r="UEY356" s="59"/>
      <c r="UEZ356" s="59"/>
      <c r="UFA356" s="59"/>
      <c r="UFB356" s="59"/>
      <c r="UFC356" s="59"/>
      <c r="UFD356" s="59"/>
      <c r="UFE356" s="59"/>
      <c r="UFF356" s="59"/>
      <c r="UFG356" s="59"/>
      <c r="UFH356" s="59"/>
      <c r="UFI356" s="59"/>
      <c r="UFJ356" s="59"/>
      <c r="UFK356" s="59"/>
      <c r="UFL356" s="59"/>
      <c r="UFM356" s="59"/>
      <c r="UFN356" s="59"/>
      <c r="UFO356" s="59"/>
      <c r="UFP356" s="59"/>
      <c r="UFQ356" s="59"/>
      <c r="UFR356" s="59"/>
      <c r="UFS356" s="59"/>
      <c r="UFT356" s="59"/>
      <c r="UFU356" s="59"/>
      <c r="UFV356" s="59"/>
      <c r="UFW356" s="59"/>
      <c r="UFX356" s="59"/>
      <c r="UFY356" s="59"/>
      <c r="UFZ356" s="59"/>
      <c r="UGA356" s="59"/>
      <c r="UGB356" s="59"/>
      <c r="UGC356" s="59"/>
      <c r="UGD356" s="59"/>
      <c r="UGE356" s="59"/>
      <c r="UGF356" s="59"/>
      <c r="UGG356" s="59"/>
      <c r="UGH356" s="59"/>
      <c r="UGI356" s="59"/>
      <c r="UGJ356" s="59"/>
      <c r="UGK356" s="59"/>
      <c r="UGL356" s="59"/>
      <c r="UGM356" s="59"/>
      <c r="UGN356" s="59"/>
      <c r="UGO356" s="59"/>
      <c r="UGP356" s="59"/>
      <c r="UGQ356" s="59"/>
      <c r="UGR356" s="59"/>
      <c r="UGS356" s="59"/>
      <c r="UGT356" s="59"/>
      <c r="UGU356" s="59"/>
      <c r="UGV356" s="59"/>
      <c r="UGW356" s="59"/>
      <c r="UGX356" s="59"/>
      <c r="UGY356" s="59"/>
      <c r="UGZ356" s="59"/>
      <c r="UHA356" s="59"/>
      <c r="UHB356" s="59"/>
      <c r="UHC356" s="59"/>
      <c r="UHD356" s="59"/>
      <c r="UHE356" s="59"/>
      <c r="UHF356" s="59"/>
      <c r="UHG356" s="59"/>
      <c r="UHH356" s="59"/>
      <c r="UHI356" s="59"/>
      <c r="UHJ356" s="59"/>
      <c r="UHK356" s="59"/>
      <c r="UHL356" s="59"/>
      <c r="UHM356" s="59"/>
      <c r="UHN356" s="59"/>
      <c r="UHO356" s="59"/>
      <c r="UHP356" s="59"/>
      <c r="UHQ356" s="59"/>
      <c r="UHR356" s="59"/>
      <c r="UHS356" s="59"/>
      <c r="UHT356" s="59"/>
      <c r="UHU356" s="59"/>
      <c r="UHV356" s="59"/>
      <c r="UHW356" s="59"/>
      <c r="UHX356" s="59"/>
      <c r="UHY356" s="59"/>
      <c r="UHZ356" s="59"/>
      <c r="UIA356" s="59"/>
      <c r="UIB356" s="59"/>
      <c r="UIC356" s="59"/>
      <c r="UID356" s="59"/>
      <c r="UIE356" s="59"/>
      <c r="UIF356" s="59"/>
      <c r="UIG356" s="59"/>
      <c r="UIH356" s="59"/>
      <c r="UII356" s="59"/>
      <c r="UIJ356" s="59"/>
      <c r="UIK356" s="59"/>
      <c r="UIL356" s="59"/>
      <c r="UIM356" s="59"/>
      <c r="UIN356" s="59"/>
      <c r="UIO356" s="59"/>
      <c r="UIP356" s="59"/>
      <c r="UIQ356" s="59"/>
      <c r="UIR356" s="59"/>
      <c r="UIS356" s="59"/>
      <c r="UIT356" s="59"/>
      <c r="UIU356" s="59"/>
      <c r="UIV356" s="59"/>
      <c r="UIW356" s="59"/>
      <c r="UIX356" s="59"/>
      <c r="UIY356" s="59"/>
      <c r="UIZ356" s="59"/>
      <c r="UJA356" s="59"/>
      <c r="UJB356" s="59"/>
      <c r="UJC356" s="59"/>
      <c r="UJD356" s="59"/>
      <c r="UJE356" s="59"/>
      <c r="UJF356" s="59"/>
      <c r="UJG356" s="59"/>
      <c r="UJH356" s="59"/>
      <c r="UJI356" s="59"/>
      <c r="UJJ356" s="59"/>
      <c r="UJK356" s="59"/>
      <c r="UJL356" s="59"/>
      <c r="UJM356" s="59"/>
      <c r="UJN356" s="59"/>
      <c r="UJO356" s="59"/>
      <c r="UJP356" s="59"/>
      <c r="UJQ356" s="59"/>
      <c r="UJR356" s="59"/>
      <c r="UJS356" s="59"/>
      <c r="UJT356" s="59"/>
      <c r="UJU356" s="59"/>
      <c r="UJV356" s="59"/>
      <c r="UJW356" s="59"/>
      <c r="UJX356" s="59"/>
      <c r="UJY356" s="59"/>
      <c r="UJZ356" s="59"/>
      <c r="UKA356" s="59"/>
      <c r="UKB356" s="59"/>
      <c r="UKC356" s="59"/>
      <c r="UKD356" s="59"/>
      <c r="UKE356" s="59"/>
      <c r="UKF356" s="59"/>
      <c r="UKG356" s="59"/>
      <c r="UKH356" s="59"/>
      <c r="UKI356" s="59"/>
      <c r="UKJ356" s="59"/>
      <c r="UKK356" s="59"/>
      <c r="UKL356" s="59"/>
      <c r="UKM356" s="59"/>
      <c r="UKN356" s="59"/>
      <c r="UKO356" s="59"/>
      <c r="UKP356" s="59"/>
      <c r="UKQ356" s="59"/>
      <c r="UKR356" s="59"/>
      <c r="UKS356" s="59"/>
      <c r="UKT356" s="59"/>
      <c r="UKU356" s="59"/>
      <c r="UKV356" s="59"/>
      <c r="UKW356" s="59"/>
      <c r="UKX356" s="59"/>
      <c r="UKY356" s="59"/>
      <c r="UKZ356" s="59"/>
      <c r="ULA356" s="59"/>
      <c r="ULB356" s="59"/>
      <c r="ULC356" s="59"/>
      <c r="ULD356" s="59"/>
      <c r="ULE356" s="59"/>
      <c r="ULF356" s="59"/>
      <c r="ULG356" s="59"/>
      <c r="ULH356" s="59"/>
      <c r="ULI356" s="59"/>
      <c r="ULJ356" s="59"/>
      <c r="ULK356" s="59"/>
      <c r="ULL356" s="59"/>
      <c r="ULM356" s="59"/>
      <c r="ULN356" s="59"/>
      <c r="ULO356" s="59"/>
      <c r="ULP356" s="59"/>
      <c r="ULQ356" s="59"/>
      <c r="ULR356" s="59"/>
      <c r="ULS356" s="59"/>
      <c r="ULT356" s="59"/>
      <c r="ULU356" s="59"/>
      <c r="ULV356" s="59"/>
      <c r="ULW356" s="59"/>
      <c r="ULX356" s="59"/>
      <c r="ULY356" s="59"/>
      <c r="ULZ356" s="59"/>
      <c r="UMA356" s="59"/>
      <c r="UMB356" s="59"/>
      <c r="UMC356" s="59"/>
      <c r="UMD356" s="59"/>
      <c r="UME356" s="59"/>
      <c r="UMF356" s="59"/>
      <c r="UMG356" s="59"/>
      <c r="UMH356" s="59"/>
      <c r="UMI356" s="59"/>
      <c r="UMJ356" s="59"/>
      <c r="UMK356" s="59"/>
      <c r="UML356" s="59"/>
      <c r="UMM356" s="59"/>
      <c r="UMN356" s="59"/>
      <c r="UMO356" s="59"/>
      <c r="UMP356" s="59"/>
      <c r="UMQ356" s="59"/>
      <c r="UMR356" s="59"/>
      <c r="UMS356" s="59"/>
      <c r="UMT356" s="59"/>
      <c r="UMU356" s="59"/>
      <c r="UMV356" s="59"/>
      <c r="UMW356" s="59"/>
      <c r="UMX356" s="59"/>
      <c r="UMY356" s="59"/>
      <c r="UMZ356" s="59"/>
      <c r="UNA356" s="59"/>
      <c r="UNB356" s="59"/>
      <c r="UNC356" s="59"/>
      <c r="UND356" s="59"/>
      <c r="UNE356" s="59"/>
      <c r="UNF356" s="59"/>
      <c r="UNG356" s="59"/>
      <c r="UNH356" s="59"/>
      <c r="UNI356" s="59"/>
      <c r="UNJ356" s="59"/>
      <c r="UNK356" s="59"/>
      <c r="UNL356" s="59"/>
      <c r="UNM356" s="59"/>
      <c r="UNN356" s="59"/>
      <c r="UNO356" s="59"/>
      <c r="UNP356" s="59"/>
      <c r="UNQ356" s="59"/>
      <c r="UNR356" s="59"/>
      <c r="UNS356" s="59"/>
      <c r="UNT356" s="59"/>
      <c r="UNU356" s="59"/>
      <c r="UNV356" s="59"/>
      <c r="UNW356" s="59"/>
      <c r="UNX356" s="59"/>
      <c r="UNY356" s="59"/>
      <c r="UNZ356" s="59"/>
      <c r="UOA356" s="59"/>
      <c r="UOB356" s="59"/>
      <c r="UOC356" s="59"/>
      <c r="UOD356" s="59"/>
      <c r="UOE356" s="59"/>
      <c r="UOF356" s="59"/>
      <c r="UOG356" s="59"/>
      <c r="UOH356" s="59"/>
      <c r="UOI356" s="59"/>
      <c r="UOJ356" s="59"/>
      <c r="UOK356" s="59"/>
      <c r="UOL356" s="59"/>
      <c r="UOM356" s="59"/>
      <c r="UON356" s="59"/>
      <c r="UOO356" s="59"/>
      <c r="UOP356" s="59"/>
      <c r="UOQ356" s="59"/>
      <c r="UOR356" s="59"/>
      <c r="UOS356" s="59"/>
      <c r="UOT356" s="59"/>
      <c r="UOU356" s="59"/>
      <c r="UOV356" s="59"/>
      <c r="UOW356" s="59"/>
      <c r="UOX356" s="59"/>
      <c r="UOY356" s="59"/>
      <c r="UOZ356" s="59"/>
      <c r="UPA356" s="59"/>
      <c r="UPB356" s="59"/>
      <c r="UPC356" s="59"/>
      <c r="UPD356" s="59"/>
      <c r="UPE356" s="59"/>
      <c r="UPF356" s="59"/>
      <c r="UPG356" s="59"/>
      <c r="UPH356" s="59"/>
      <c r="UPI356" s="59"/>
      <c r="UPJ356" s="59"/>
      <c r="UPK356" s="59"/>
      <c r="UPL356" s="59"/>
      <c r="UPM356" s="59"/>
      <c r="UPN356" s="59"/>
      <c r="UPO356" s="59"/>
      <c r="UPP356" s="59"/>
      <c r="UPQ356" s="59"/>
      <c r="UPR356" s="59"/>
      <c r="UPS356" s="59"/>
      <c r="UPT356" s="59"/>
      <c r="UPU356" s="59"/>
      <c r="UPV356" s="59"/>
      <c r="UPW356" s="59"/>
      <c r="UPX356" s="59"/>
      <c r="UPY356" s="59"/>
      <c r="UPZ356" s="59"/>
      <c r="UQA356" s="59"/>
      <c r="UQB356" s="59"/>
      <c r="UQC356" s="59"/>
      <c r="UQD356" s="59"/>
      <c r="UQE356" s="59"/>
      <c r="UQF356" s="59"/>
      <c r="UQG356" s="59"/>
      <c r="UQH356" s="59"/>
      <c r="UQI356" s="59"/>
      <c r="UQJ356" s="59"/>
      <c r="UQK356" s="59"/>
      <c r="UQL356" s="59"/>
      <c r="UQM356" s="59"/>
      <c r="UQN356" s="59"/>
      <c r="UQO356" s="59"/>
      <c r="UQP356" s="59"/>
      <c r="UQQ356" s="59"/>
      <c r="UQR356" s="59"/>
      <c r="UQS356" s="59"/>
      <c r="UQT356" s="59"/>
      <c r="UQU356" s="59"/>
      <c r="UQV356" s="59"/>
      <c r="UQW356" s="59"/>
      <c r="UQX356" s="59"/>
      <c r="UQY356" s="59"/>
      <c r="UQZ356" s="59"/>
      <c r="URA356" s="59"/>
      <c r="URB356" s="59"/>
      <c r="URC356" s="59"/>
      <c r="URD356" s="59"/>
      <c r="URE356" s="59"/>
      <c r="URF356" s="59"/>
      <c r="URG356" s="59"/>
      <c r="URH356" s="59"/>
      <c r="URI356" s="59"/>
      <c r="URJ356" s="59"/>
      <c r="URK356" s="59"/>
      <c r="URL356" s="59"/>
      <c r="URM356" s="59"/>
      <c r="URN356" s="59"/>
      <c r="URO356" s="59"/>
      <c r="URP356" s="59"/>
      <c r="URQ356" s="59"/>
      <c r="URR356" s="59"/>
      <c r="URS356" s="59"/>
      <c r="URT356" s="59"/>
      <c r="URU356" s="59"/>
      <c r="URV356" s="59"/>
      <c r="URW356" s="59"/>
      <c r="URX356" s="59"/>
      <c r="URY356" s="59"/>
      <c r="URZ356" s="59"/>
      <c r="USA356" s="59"/>
      <c r="USB356" s="59"/>
      <c r="USC356" s="59"/>
      <c r="USD356" s="59"/>
      <c r="USE356" s="59"/>
      <c r="USF356" s="59"/>
      <c r="USG356" s="59"/>
      <c r="USH356" s="59"/>
      <c r="USI356" s="59"/>
      <c r="USJ356" s="59"/>
      <c r="USK356" s="59"/>
      <c r="USL356" s="59"/>
      <c r="USM356" s="59"/>
      <c r="USN356" s="59"/>
      <c r="USO356" s="59"/>
      <c r="USP356" s="59"/>
      <c r="USQ356" s="59"/>
      <c r="USR356" s="59"/>
      <c r="USS356" s="59"/>
      <c r="UST356" s="59"/>
      <c r="USU356" s="59"/>
      <c r="USV356" s="59"/>
      <c r="USW356" s="59"/>
      <c r="USX356" s="59"/>
      <c r="USY356" s="59"/>
      <c r="USZ356" s="59"/>
      <c r="UTA356" s="59"/>
      <c r="UTB356" s="59"/>
      <c r="UTC356" s="59"/>
      <c r="UTD356" s="59"/>
      <c r="UTE356" s="59"/>
      <c r="UTF356" s="59"/>
      <c r="UTG356" s="59"/>
      <c r="UTH356" s="59"/>
      <c r="UTI356" s="59"/>
      <c r="UTJ356" s="59"/>
      <c r="UTK356" s="59"/>
      <c r="UTL356" s="59"/>
      <c r="UTM356" s="59"/>
      <c r="UTN356" s="59"/>
      <c r="UTO356" s="59"/>
      <c r="UTP356" s="59"/>
      <c r="UTQ356" s="59"/>
      <c r="UTR356" s="59"/>
      <c r="UTS356" s="59"/>
      <c r="UTT356" s="59"/>
      <c r="UTU356" s="59"/>
      <c r="UTV356" s="59"/>
      <c r="UTW356" s="59"/>
      <c r="UTX356" s="59"/>
      <c r="UTY356" s="59"/>
      <c r="UTZ356" s="59"/>
      <c r="UUA356" s="59"/>
      <c r="UUB356" s="59"/>
      <c r="UUC356" s="59"/>
      <c r="UUD356" s="59"/>
      <c r="UUE356" s="59"/>
      <c r="UUF356" s="59"/>
      <c r="UUG356" s="59"/>
      <c r="UUH356" s="59"/>
      <c r="UUI356" s="59"/>
      <c r="UUJ356" s="59"/>
      <c r="UUK356" s="59"/>
      <c r="UUL356" s="59"/>
      <c r="UUM356" s="59"/>
      <c r="UUN356" s="59"/>
      <c r="UUO356" s="59"/>
      <c r="UUP356" s="59"/>
      <c r="UUQ356" s="59"/>
      <c r="UUR356" s="59"/>
      <c r="UUS356" s="59"/>
      <c r="UUT356" s="59"/>
      <c r="UUU356" s="59"/>
      <c r="UUV356" s="59"/>
      <c r="UUW356" s="59"/>
      <c r="UUX356" s="59"/>
      <c r="UUY356" s="59"/>
      <c r="UUZ356" s="59"/>
      <c r="UVA356" s="59"/>
      <c r="UVB356" s="59"/>
      <c r="UVC356" s="59"/>
      <c r="UVD356" s="59"/>
      <c r="UVE356" s="59"/>
      <c r="UVF356" s="59"/>
      <c r="UVG356" s="59"/>
      <c r="UVH356" s="59"/>
      <c r="UVI356" s="59"/>
      <c r="UVJ356" s="59"/>
      <c r="UVK356" s="59"/>
      <c r="UVL356" s="59"/>
      <c r="UVM356" s="59"/>
      <c r="UVN356" s="59"/>
      <c r="UVO356" s="59"/>
      <c r="UVP356" s="59"/>
      <c r="UVQ356" s="59"/>
      <c r="UVR356" s="59"/>
      <c r="UVS356" s="59"/>
      <c r="UVT356" s="59"/>
      <c r="UVU356" s="59"/>
      <c r="UVV356" s="59"/>
      <c r="UVW356" s="59"/>
      <c r="UVX356" s="59"/>
      <c r="UVY356" s="59"/>
      <c r="UVZ356" s="59"/>
      <c r="UWA356" s="59"/>
      <c r="UWB356" s="59"/>
      <c r="UWC356" s="59"/>
      <c r="UWD356" s="59"/>
      <c r="UWE356" s="59"/>
      <c r="UWF356" s="59"/>
      <c r="UWG356" s="59"/>
      <c r="UWH356" s="59"/>
      <c r="UWI356" s="59"/>
      <c r="UWJ356" s="59"/>
      <c r="UWK356" s="59"/>
      <c r="UWL356" s="59"/>
      <c r="UWM356" s="59"/>
      <c r="UWN356" s="59"/>
      <c r="UWO356" s="59"/>
      <c r="UWP356" s="59"/>
      <c r="UWQ356" s="59"/>
      <c r="UWR356" s="59"/>
      <c r="UWS356" s="59"/>
      <c r="UWT356" s="59"/>
      <c r="UWU356" s="59"/>
      <c r="UWV356" s="59"/>
      <c r="UWW356" s="59"/>
      <c r="UWX356" s="59"/>
      <c r="UWY356" s="59"/>
      <c r="UWZ356" s="59"/>
      <c r="UXA356" s="59"/>
      <c r="UXB356" s="59"/>
      <c r="UXC356" s="59"/>
      <c r="UXD356" s="59"/>
      <c r="UXE356" s="59"/>
      <c r="UXF356" s="59"/>
      <c r="UXG356" s="59"/>
      <c r="UXH356" s="59"/>
      <c r="UXI356" s="59"/>
      <c r="UXJ356" s="59"/>
      <c r="UXK356" s="59"/>
      <c r="UXL356" s="59"/>
      <c r="UXM356" s="59"/>
      <c r="UXN356" s="59"/>
      <c r="UXO356" s="59"/>
      <c r="UXP356" s="59"/>
      <c r="UXQ356" s="59"/>
      <c r="UXR356" s="59"/>
      <c r="UXS356" s="59"/>
      <c r="UXT356" s="59"/>
      <c r="UXU356" s="59"/>
      <c r="UXV356" s="59"/>
      <c r="UXW356" s="59"/>
      <c r="UXX356" s="59"/>
      <c r="UXY356" s="59"/>
      <c r="UXZ356" s="59"/>
      <c r="UYA356" s="59"/>
      <c r="UYB356" s="59"/>
      <c r="UYC356" s="59"/>
      <c r="UYD356" s="59"/>
      <c r="UYE356" s="59"/>
      <c r="UYF356" s="59"/>
      <c r="UYG356" s="59"/>
      <c r="UYH356" s="59"/>
      <c r="UYI356" s="59"/>
      <c r="UYJ356" s="59"/>
      <c r="UYK356" s="59"/>
      <c r="UYL356" s="59"/>
      <c r="UYM356" s="59"/>
      <c r="UYN356" s="59"/>
      <c r="UYO356" s="59"/>
      <c r="UYP356" s="59"/>
      <c r="UYQ356" s="59"/>
      <c r="UYR356" s="59"/>
      <c r="UYS356" s="59"/>
      <c r="UYT356" s="59"/>
      <c r="UYU356" s="59"/>
      <c r="UYV356" s="59"/>
      <c r="UYW356" s="59"/>
      <c r="UYX356" s="59"/>
      <c r="UYY356" s="59"/>
      <c r="UYZ356" s="59"/>
      <c r="UZA356" s="59"/>
      <c r="UZB356" s="59"/>
      <c r="UZC356" s="59"/>
      <c r="UZD356" s="59"/>
      <c r="UZE356" s="59"/>
      <c r="UZF356" s="59"/>
      <c r="UZG356" s="59"/>
      <c r="UZH356" s="59"/>
      <c r="UZI356" s="59"/>
      <c r="UZJ356" s="59"/>
      <c r="UZK356" s="59"/>
      <c r="UZL356" s="59"/>
      <c r="UZM356" s="59"/>
      <c r="UZN356" s="59"/>
      <c r="UZO356" s="59"/>
      <c r="UZP356" s="59"/>
      <c r="UZQ356" s="59"/>
      <c r="UZR356" s="59"/>
      <c r="UZS356" s="59"/>
      <c r="UZT356" s="59"/>
      <c r="UZU356" s="59"/>
      <c r="UZV356" s="59"/>
      <c r="UZW356" s="59"/>
      <c r="UZX356" s="59"/>
      <c r="UZY356" s="59"/>
      <c r="UZZ356" s="59"/>
      <c r="VAA356" s="59"/>
      <c r="VAB356" s="59"/>
      <c r="VAC356" s="59"/>
      <c r="VAD356" s="59"/>
      <c r="VAE356" s="59"/>
      <c r="VAF356" s="59"/>
      <c r="VAG356" s="59"/>
      <c r="VAH356" s="59"/>
      <c r="VAI356" s="59"/>
      <c r="VAJ356" s="59"/>
      <c r="VAK356" s="59"/>
      <c r="VAL356" s="59"/>
      <c r="VAM356" s="59"/>
      <c r="VAN356" s="59"/>
      <c r="VAO356" s="59"/>
      <c r="VAP356" s="59"/>
      <c r="VAQ356" s="59"/>
      <c r="VAR356" s="59"/>
      <c r="VAS356" s="59"/>
      <c r="VAT356" s="59"/>
      <c r="VAU356" s="59"/>
      <c r="VAV356" s="59"/>
      <c r="VAW356" s="59"/>
      <c r="VAX356" s="59"/>
      <c r="VAY356" s="59"/>
      <c r="VAZ356" s="59"/>
      <c r="VBA356" s="59"/>
      <c r="VBB356" s="59"/>
      <c r="VBC356" s="59"/>
      <c r="VBD356" s="59"/>
      <c r="VBE356" s="59"/>
      <c r="VBF356" s="59"/>
      <c r="VBG356" s="59"/>
      <c r="VBH356" s="59"/>
      <c r="VBI356" s="59"/>
      <c r="VBJ356" s="59"/>
      <c r="VBK356" s="59"/>
      <c r="VBL356" s="59"/>
      <c r="VBM356" s="59"/>
      <c r="VBN356" s="59"/>
      <c r="VBO356" s="59"/>
      <c r="VBP356" s="59"/>
      <c r="VBQ356" s="59"/>
      <c r="VBR356" s="59"/>
      <c r="VBS356" s="59"/>
      <c r="VBT356" s="59"/>
      <c r="VBU356" s="59"/>
      <c r="VBV356" s="59"/>
      <c r="VBW356" s="59"/>
      <c r="VBX356" s="59"/>
      <c r="VBY356" s="59"/>
      <c r="VBZ356" s="59"/>
      <c r="VCA356" s="59"/>
      <c r="VCB356" s="59"/>
      <c r="VCC356" s="59"/>
      <c r="VCD356" s="59"/>
      <c r="VCE356" s="59"/>
      <c r="VCF356" s="59"/>
      <c r="VCG356" s="59"/>
      <c r="VCH356" s="59"/>
      <c r="VCI356" s="59"/>
      <c r="VCJ356" s="59"/>
      <c r="VCK356" s="59"/>
      <c r="VCL356" s="59"/>
      <c r="VCM356" s="59"/>
      <c r="VCN356" s="59"/>
      <c r="VCO356" s="59"/>
      <c r="VCP356" s="59"/>
      <c r="VCQ356" s="59"/>
      <c r="VCR356" s="59"/>
      <c r="VCS356" s="59"/>
      <c r="VCT356" s="59"/>
      <c r="VCU356" s="59"/>
      <c r="VCV356" s="59"/>
      <c r="VCW356" s="59"/>
      <c r="VCX356" s="59"/>
      <c r="VCY356" s="59"/>
      <c r="VCZ356" s="59"/>
      <c r="VDA356" s="59"/>
      <c r="VDB356" s="59"/>
      <c r="VDC356" s="59"/>
      <c r="VDD356" s="59"/>
      <c r="VDE356" s="59"/>
      <c r="VDF356" s="59"/>
      <c r="VDG356" s="59"/>
      <c r="VDH356" s="59"/>
      <c r="VDI356" s="59"/>
      <c r="VDJ356" s="59"/>
      <c r="VDK356" s="59"/>
      <c r="VDL356" s="59"/>
      <c r="VDM356" s="59"/>
      <c r="VDN356" s="59"/>
      <c r="VDO356" s="59"/>
      <c r="VDP356" s="59"/>
      <c r="VDQ356" s="59"/>
      <c r="VDR356" s="59"/>
      <c r="VDS356" s="59"/>
      <c r="VDT356" s="59"/>
      <c r="VDU356" s="59"/>
      <c r="VDV356" s="59"/>
      <c r="VDW356" s="59"/>
      <c r="VDX356" s="59"/>
      <c r="VDY356" s="59"/>
      <c r="VDZ356" s="59"/>
      <c r="VEA356" s="59"/>
      <c r="VEB356" s="59"/>
      <c r="VEC356" s="59"/>
      <c r="VED356" s="59"/>
      <c r="VEE356" s="59"/>
      <c r="VEF356" s="59"/>
      <c r="VEG356" s="59"/>
      <c r="VEH356" s="59"/>
      <c r="VEI356" s="59"/>
      <c r="VEJ356" s="59"/>
      <c r="VEK356" s="59"/>
      <c r="VEL356" s="59"/>
      <c r="VEM356" s="59"/>
      <c r="VEN356" s="59"/>
      <c r="VEO356" s="59"/>
      <c r="VEP356" s="59"/>
      <c r="VEQ356" s="59"/>
      <c r="VER356" s="59"/>
      <c r="VES356" s="59"/>
      <c r="VET356" s="59"/>
      <c r="VEU356" s="59"/>
      <c r="VEV356" s="59"/>
      <c r="VEW356" s="59"/>
      <c r="VEX356" s="59"/>
      <c r="VEY356" s="59"/>
      <c r="VEZ356" s="59"/>
      <c r="VFA356" s="59"/>
      <c r="VFB356" s="59"/>
      <c r="VFC356" s="59"/>
      <c r="VFD356" s="59"/>
      <c r="VFE356" s="59"/>
      <c r="VFF356" s="59"/>
      <c r="VFG356" s="59"/>
      <c r="VFH356" s="59"/>
      <c r="VFI356" s="59"/>
      <c r="VFJ356" s="59"/>
      <c r="VFK356" s="59"/>
      <c r="VFL356" s="59"/>
      <c r="VFM356" s="59"/>
      <c r="VFN356" s="59"/>
      <c r="VFO356" s="59"/>
      <c r="VFP356" s="59"/>
      <c r="VFQ356" s="59"/>
      <c r="VFR356" s="59"/>
      <c r="VFS356" s="59"/>
      <c r="VFT356" s="59"/>
      <c r="VFU356" s="59"/>
      <c r="VFV356" s="59"/>
      <c r="VFW356" s="59"/>
      <c r="VFX356" s="59"/>
      <c r="VFY356" s="59"/>
      <c r="VFZ356" s="59"/>
      <c r="VGA356" s="59"/>
      <c r="VGB356" s="59"/>
      <c r="VGC356" s="59"/>
      <c r="VGD356" s="59"/>
      <c r="VGE356" s="59"/>
      <c r="VGF356" s="59"/>
      <c r="VGG356" s="59"/>
      <c r="VGH356" s="59"/>
      <c r="VGI356" s="59"/>
      <c r="VGJ356" s="59"/>
      <c r="VGK356" s="59"/>
      <c r="VGL356" s="59"/>
      <c r="VGM356" s="59"/>
      <c r="VGN356" s="59"/>
      <c r="VGO356" s="59"/>
      <c r="VGP356" s="59"/>
      <c r="VGQ356" s="59"/>
      <c r="VGR356" s="59"/>
      <c r="VGS356" s="59"/>
      <c r="VGT356" s="59"/>
      <c r="VGU356" s="59"/>
      <c r="VGV356" s="59"/>
      <c r="VGW356" s="59"/>
      <c r="VGX356" s="59"/>
      <c r="VGY356" s="59"/>
      <c r="VGZ356" s="59"/>
      <c r="VHA356" s="59"/>
      <c r="VHB356" s="59"/>
      <c r="VHC356" s="59"/>
      <c r="VHD356" s="59"/>
      <c r="VHE356" s="59"/>
      <c r="VHF356" s="59"/>
      <c r="VHG356" s="59"/>
      <c r="VHH356" s="59"/>
      <c r="VHI356" s="59"/>
      <c r="VHJ356" s="59"/>
      <c r="VHK356" s="59"/>
      <c r="VHL356" s="59"/>
      <c r="VHM356" s="59"/>
      <c r="VHN356" s="59"/>
      <c r="VHO356" s="59"/>
      <c r="VHP356" s="59"/>
      <c r="VHQ356" s="59"/>
      <c r="VHR356" s="59"/>
      <c r="VHS356" s="59"/>
      <c r="VHT356" s="59"/>
      <c r="VHU356" s="59"/>
      <c r="VHV356" s="59"/>
      <c r="VHW356" s="59"/>
      <c r="VHX356" s="59"/>
      <c r="VHY356" s="59"/>
      <c r="VHZ356" s="59"/>
      <c r="VIA356" s="59"/>
      <c r="VIB356" s="59"/>
      <c r="VIC356" s="59"/>
      <c r="VID356" s="59"/>
      <c r="VIE356" s="59"/>
      <c r="VIF356" s="59"/>
      <c r="VIG356" s="59"/>
      <c r="VIH356" s="59"/>
      <c r="VII356" s="59"/>
      <c r="VIJ356" s="59"/>
      <c r="VIK356" s="59"/>
      <c r="VIL356" s="59"/>
      <c r="VIM356" s="59"/>
      <c r="VIN356" s="59"/>
      <c r="VIO356" s="59"/>
      <c r="VIP356" s="59"/>
      <c r="VIQ356" s="59"/>
      <c r="VIR356" s="59"/>
      <c r="VIS356" s="59"/>
      <c r="VIT356" s="59"/>
      <c r="VIU356" s="59"/>
      <c r="VIV356" s="59"/>
      <c r="VIW356" s="59"/>
      <c r="VIX356" s="59"/>
      <c r="VIY356" s="59"/>
      <c r="VIZ356" s="59"/>
      <c r="VJA356" s="59"/>
      <c r="VJB356" s="59"/>
      <c r="VJC356" s="59"/>
      <c r="VJD356" s="59"/>
      <c r="VJE356" s="59"/>
      <c r="VJF356" s="59"/>
      <c r="VJG356" s="59"/>
      <c r="VJH356" s="59"/>
      <c r="VJI356" s="59"/>
      <c r="VJJ356" s="59"/>
      <c r="VJK356" s="59"/>
      <c r="VJL356" s="59"/>
      <c r="VJM356" s="59"/>
      <c r="VJN356" s="59"/>
      <c r="VJO356" s="59"/>
      <c r="VJP356" s="59"/>
      <c r="VJQ356" s="59"/>
      <c r="VJR356" s="59"/>
      <c r="VJS356" s="59"/>
      <c r="VJT356" s="59"/>
      <c r="VJU356" s="59"/>
      <c r="VJV356" s="59"/>
      <c r="VJW356" s="59"/>
      <c r="VJX356" s="59"/>
      <c r="VJY356" s="59"/>
      <c r="VJZ356" s="59"/>
      <c r="VKA356" s="59"/>
      <c r="VKB356" s="59"/>
      <c r="VKC356" s="59"/>
      <c r="VKD356" s="59"/>
      <c r="VKE356" s="59"/>
      <c r="VKF356" s="59"/>
      <c r="VKG356" s="59"/>
      <c r="VKH356" s="59"/>
      <c r="VKI356" s="59"/>
      <c r="VKJ356" s="59"/>
      <c r="VKK356" s="59"/>
      <c r="VKL356" s="59"/>
      <c r="VKM356" s="59"/>
      <c r="VKN356" s="59"/>
      <c r="VKO356" s="59"/>
      <c r="VKP356" s="59"/>
      <c r="VKQ356" s="59"/>
      <c r="VKR356" s="59"/>
      <c r="VKS356" s="59"/>
      <c r="VKT356" s="59"/>
      <c r="VKU356" s="59"/>
      <c r="VKV356" s="59"/>
      <c r="VKW356" s="59"/>
      <c r="VKX356" s="59"/>
      <c r="VKY356" s="59"/>
      <c r="VKZ356" s="59"/>
      <c r="VLA356" s="59"/>
      <c r="VLB356" s="59"/>
      <c r="VLC356" s="59"/>
      <c r="VLD356" s="59"/>
      <c r="VLE356" s="59"/>
      <c r="VLF356" s="59"/>
      <c r="VLG356" s="59"/>
      <c r="VLH356" s="59"/>
      <c r="VLI356" s="59"/>
      <c r="VLJ356" s="59"/>
      <c r="VLK356" s="59"/>
      <c r="VLL356" s="59"/>
      <c r="VLM356" s="59"/>
      <c r="VLN356" s="59"/>
      <c r="VLO356" s="59"/>
      <c r="VLP356" s="59"/>
      <c r="VLQ356" s="59"/>
      <c r="VLR356" s="59"/>
      <c r="VLS356" s="59"/>
      <c r="VLT356" s="59"/>
      <c r="VLU356" s="59"/>
      <c r="VLV356" s="59"/>
      <c r="VLW356" s="59"/>
      <c r="VLX356" s="59"/>
      <c r="VLY356" s="59"/>
      <c r="VLZ356" s="59"/>
      <c r="VMA356" s="59"/>
      <c r="VMB356" s="59"/>
      <c r="VMC356" s="59"/>
      <c r="VMD356" s="59"/>
      <c r="VME356" s="59"/>
      <c r="VMF356" s="59"/>
      <c r="VMG356" s="59"/>
      <c r="VMH356" s="59"/>
      <c r="VMI356" s="59"/>
      <c r="VMJ356" s="59"/>
      <c r="VMK356" s="59"/>
      <c r="VML356" s="59"/>
      <c r="VMM356" s="59"/>
      <c r="VMN356" s="59"/>
      <c r="VMO356" s="59"/>
      <c r="VMP356" s="59"/>
      <c r="VMQ356" s="59"/>
      <c r="VMR356" s="59"/>
      <c r="VMS356" s="59"/>
      <c r="VMT356" s="59"/>
      <c r="VMU356" s="59"/>
      <c r="VMV356" s="59"/>
      <c r="VMW356" s="59"/>
      <c r="VMX356" s="59"/>
      <c r="VMY356" s="59"/>
      <c r="VMZ356" s="59"/>
      <c r="VNA356" s="59"/>
      <c r="VNB356" s="59"/>
      <c r="VNC356" s="59"/>
      <c r="VND356" s="59"/>
      <c r="VNE356" s="59"/>
      <c r="VNF356" s="59"/>
      <c r="VNG356" s="59"/>
      <c r="VNH356" s="59"/>
      <c r="VNI356" s="59"/>
      <c r="VNJ356" s="59"/>
      <c r="VNK356" s="59"/>
      <c r="VNL356" s="59"/>
      <c r="VNM356" s="59"/>
      <c r="VNN356" s="59"/>
      <c r="VNO356" s="59"/>
      <c r="VNP356" s="59"/>
      <c r="VNQ356" s="59"/>
      <c r="VNR356" s="59"/>
      <c r="VNS356" s="59"/>
      <c r="VNT356" s="59"/>
      <c r="VNU356" s="59"/>
      <c r="VNV356" s="59"/>
      <c r="VNW356" s="59"/>
      <c r="VNX356" s="59"/>
      <c r="VNY356" s="59"/>
      <c r="VNZ356" s="59"/>
      <c r="VOA356" s="59"/>
      <c r="VOB356" s="59"/>
      <c r="VOC356" s="59"/>
      <c r="VOD356" s="59"/>
      <c r="VOE356" s="59"/>
      <c r="VOF356" s="59"/>
      <c r="VOG356" s="59"/>
      <c r="VOH356" s="59"/>
      <c r="VOI356" s="59"/>
      <c r="VOJ356" s="59"/>
      <c r="VOK356" s="59"/>
      <c r="VOL356" s="59"/>
      <c r="VOM356" s="59"/>
      <c r="VON356" s="59"/>
      <c r="VOO356" s="59"/>
      <c r="VOP356" s="59"/>
      <c r="VOQ356" s="59"/>
      <c r="VOR356" s="59"/>
      <c r="VOS356" s="59"/>
      <c r="VOT356" s="59"/>
      <c r="VOU356" s="59"/>
      <c r="VOV356" s="59"/>
      <c r="VOW356" s="59"/>
      <c r="VOX356" s="59"/>
      <c r="VOY356" s="59"/>
      <c r="VOZ356" s="59"/>
      <c r="VPA356" s="59"/>
      <c r="VPB356" s="59"/>
      <c r="VPC356" s="59"/>
      <c r="VPD356" s="59"/>
      <c r="VPE356" s="59"/>
      <c r="VPF356" s="59"/>
      <c r="VPG356" s="59"/>
      <c r="VPH356" s="59"/>
      <c r="VPI356" s="59"/>
      <c r="VPJ356" s="59"/>
      <c r="VPK356" s="59"/>
      <c r="VPL356" s="59"/>
      <c r="VPM356" s="59"/>
      <c r="VPN356" s="59"/>
      <c r="VPO356" s="59"/>
      <c r="VPP356" s="59"/>
      <c r="VPQ356" s="59"/>
      <c r="VPR356" s="59"/>
      <c r="VPS356" s="59"/>
      <c r="VPT356" s="59"/>
      <c r="VPU356" s="59"/>
      <c r="VPV356" s="59"/>
      <c r="VPW356" s="59"/>
      <c r="VPX356" s="59"/>
      <c r="VPY356" s="59"/>
      <c r="VPZ356" s="59"/>
      <c r="VQA356" s="59"/>
      <c r="VQB356" s="59"/>
      <c r="VQC356" s="59"/>
      <c r="VQD356" s="59"/>
      <c r="VQE356" s="59"/>
      <c r="VQF356" s="59"/>
      <c r="VQG356" s="59"/>
      <c r="VQH356" s="59"/>
      <c r="VQI356" s="59"/>
      <c r="VQJ356" s="59"/>
      <c r="VQK356" s="59"/>
      <c r="VQL356" s="59"/>
      <c r="VQM356" s="59"/>
      <c r="VQN356" s="59"/>
      <c r="VQO356" s="59"/>
      <c r="VQP356" s="59"/>
      <c r="VQQ356" s="59"/>
      <c r="VQR356" s="59"/>
      <c r="VQS356" s="59"/>
      <c r="VQT356" s="59"/>
      <c r="VQU356" s="59"/>
      <c r="VQV356" s="59"/>
      <c r="VQW356" s="59"/>
      <c r="VQX356" s="59"/>
      <c r="VQY356" s="59"/>
      <c r="VQZ356" s="59"/>
      <c r="VRA356" s="59"/>
      <c r="VRB356" s="59"/>
      <c r="VRC356" s="59"/>
      <c r="VRD356" s="59"/>
      <c r="VRE356" s="59"/>
      <c r="VRF356" s="59"/>
      <c r="VRG356" s="59"/>
      <c r="VRH356" s="59"/>
      <c r="VRI356" s="59"/>
      <c r="VRJ356" s="59"/>
      <c r="VRK356" s="59"/>
      <c r="VRL356" s="59"/>
      <c r="VRM356" s="59"/>
      <c r="VRN356" s="59"/>
      <c r="VRO356" s="59"/>
      <c r="VRP356" s="59"/>
      <c r="VRQ356" s="59"/>
      <c r="VRR356" s="59"/>
      <c r="VRS356" s="59"/>
      <c r="VRT356" s="59"/>
      <c r="VRU356" s="59"/>
      <c r="VRV356" s="59"/>
      <c r="VRW356" s="59"/>
      <c r="VRX356" s="59"/>
      <c r="VRY356" s="59"/>
      <c r="VRZ356" s="59"/>
      <c r="VSA356" s="59"/>
      <c r="VSB356" s="59"/>
      <c r="VSC356" s="59"/>
      <c r="VSD356" s="59"/>
      <c r="VSE356" s="59"/>
      <c r="VSF356" s="59"/>
      <c r="VSG356" s="59"/>
      <c r="VSH356" s="59"/>
      <c r="VSI356" s="59"/>
      <c r="VSJ356" s="59"/>
      <c r="VSK356" s="59"/>
      <c r="VSL356" s="59"/>
      <c r="VSM356" s="59"/>
      <c r="VSN356" s="59"/>
      <c r="VSO356" s="59"/>
      <c r="VSP356" s="59"/>
      <c r="VSQ356" s="59"/>
      <c r="VSR356" s="59"/>
      <c r="VSS356" s="59"/>
      <c r="VST356" s="59"/>
      <c r="VSU356" s="59"/>
      <c r="VSV356" s="59"/>
      <c r="VSW356" s="59"/>
      <c r="VSX356" s="59"/>
      <c r="VSY356" s="59"/>
      <c r="VSZ356" s="59"/>
      <c r="VTA356" s="59"/>
      <c r="VTB356" s="59"/>
      <c r="VTC356" s="59"/>
      <c r="VTD356" s="59"/>
      <c r="VTE356" s="59"/>
      <c r="VTF356" s="59"/>
      <c r="VTG356" s="59"/>
      <c r="VTH356" s="59"/>
      <c r="VTI356" s="59"/>
      <c r="VTJ356" s="59"/>
      <c r="VTK356" s="59"/>
      <c r="VTL356" s="59"/>
      <c r="VTM356" s="59"/>
      <c r="VTN356" s="59"/>
      <c r="VTO356" s="59"/>
      <c r="VTP356" s="59"/>
      <c r="VTQ356" s="59"/>
      <c r="VTR356" s="59"/>
      <c r="VTS356" s="59"/>
      <c r="VTT356" s="59"/>
      <c r="VTU356" s="59"/>
      <c r="VTV356" s="59"/>
      <c r="VTW356" s="59"/>
      <c r="VTX356" s="59"/>
      <c r="VTY356" s="59"/>
      <c r="VTZ356" s="59"/>
      <c r="VUA356" s="59"/>
      <c r="VUB356" s="59"/>
      <c r="VUC356" s="59"/>
      <c r="VUD356" s="59"/>
      <c r="VUE356" s="59"/>
      <c r="VUF356" s="59"/>
      <c r="VUG356" s="59"/>
      <c r="VUH356" s="59"/>
      <c r="VUI356" s="59"/>
      <c r="VUJ356" s="59"/>
      <c r="VUK356" s="59"/>
      <c r="VUL356" s="59"/>
      <c r="VUM356" s="59"/>
      <c r="VUN356" s="59"/>
      <c r="VUO356" s="59"/>
      <c r="VUP356" s="59"/>
      <c r="VUQ356" s="59"/>
      <c r="VUR356" s="59"/>
      <c r="VUS356" s="59"/>
      <c r="VUT356" s="59"/>
      <c r="VUU356" s="59"/>
      <c r="VUV356" s="59"/>
      <c r="VUW356" s="59"/>
      <c r="VUX356" s="59"/>
      <c r="VUY356" s="59"/>
      <c r="VUZ356" s="59"/>
      <c r="VVA356" s="59"/>
      <c r="VVB356" s="59"/>
      <c r="VVC356" s="59"/>
      <c r="VVD356" s="59"/>
      <c r="VVE356" s="59"/>
      <c r="VVF356" s="59"/>
      <c r="VVG356" s="59"/>
      <c r="VVH356" s="59"/>
      <c r="VVI356" s="59"/>
      <c r="VVJ356" s="59"/>
      <c r="VVK356" s="59"/>
      <c r="VVL356" s="59"/>
      <c r="VVM356" s="59"/>
      <c r="VVN356" s="59"/>
      <c r="VVO356" s="59"/>
      <c r="VVP356" s="59"/>
      <c r="VVQ356" s="59"/>
      <c r="VVR356" s="59"/>
      <c r="VVS356" s="59"/>
      <c r="VVT356" s="59"/>
      <c r="VVU356" s="59"/>
      <c r="VVV356" s="59"/>
      <c r="VVW356" s="59"/>
      <c r="VVX356" s="59"/>
      <c r="VVY356" s="59"/>
      <c r="VVZ356" s="59"/>
      <c r="VWA356" s="59"/>
      <c r="VWB356" s="59"/>
      <c r="VWC356" s="59"/>
      <c r="VWD356" s="59"/>
      <c r="VWE356" s="59"/>
      <c r="VWF356" s="59"/>
      <c r="VWG356" s="59"/>
      <c r="VWH356" s="59"/>
      <c r="VWI356" s="59"/>
      <c r="VWJ356" s="59"/>
      <c r="VWK356" s="59"/>
      <c r="VWL356" s="59"/>
      <c r="VWM356" s="59"/>
      <c r="VWN356" s="59"/>
      <c r="VWO356" s="59"/>
      <c r="VWP356" s="59"/>
      <c r="VWQ356" s="59"/>
      <c r="VWR356" s="59"/>
      <c r="VWS356" s="59"/>
      <c r="VWT356" s="59"/>
      <c r="VWU356" s="59"/>
      <c r="VWV356" s="59"/>
      <c r="VWW356" s="59"/>
      <c r="VWX356" s="59"/>
      <c r="VWY356" s="59"/>
      <c r="VWZ356" s="59"/>
      <c r="VXA356" s="59"/>
      <c r="VXB356" s="59"/>
      <c r="VXC356" s="59"/>
      <c r="VXD356" s="59"/>
      <c r="VXE356" s="59"/>
      <c r="VXF356" s="59"/>
      <c r="VXG356" s="59"/>
      <c r="VXH356" s="59"/>
      <c r="VXI356" s="59"/>
      <c r="VXJ356" s="59"/>
      <c r="VXK356" s="59"/>
      <c r="VXL356" s="59"/>
      <c r="VXM356" s="59"/>
      <c r="VXN356" s="59"/>
      <c r="VXO356" s="59"/>
      <c r="VXP356" s="59"/>
      <c r="VXQ356" s="59"/>
      <c r="VXR356" s="59"/>
      <c r="VXS356" s="59"/>
      <c r="VXT356" s="59"/>
      <c r="VXU356" s="59"/>
      <c r="VXV356" s="59"/>
      <c r="VXW356" s="59"/>
      <c r="VXX356" s="59"/>
      <c r="VXY356" s="59"/>
      <c r="VXZ356" s="59"/>
      <c r="VYA356" s="59"/>
      <c r="VYB356" s="59"/>
      <c r="VYC356" s="59"/>
      <c r="VYD356" s="59"/>
      <c r="VYE356" s="59"/>
      <c r="VYF356" s="59"/>
      <c r="VYG356" s="59"/>
      <c r="VYH356" s="59"/>
      <c r="VYI356" s="59"/>
      <c r="VYJ356" s="59"/>
      <c r="VYK356" s="59"/>
      <c r="VYL356" s="59"/>
      <c r="VYM356" s="59"/>
      <c r="VYN356" s="59"/>
      <c r="VYO356" s="59"/>
      <c r="VYP356" s="59"/>
      <c r="VYQ356" s="59"/>
      <c r="VYR356" s="59"/>
      <c r="VYS356" s="59"/>
      <c r="VYT356" s="59"/>
      <c r="VYU356" s="59"/>
      <c r="VYV356" s="59"/>
      <c r="VYW356" s="59"/>
      <c r="VYX356" s="59"/>
      <c r="VYY356" s="59"/>
      <c r="VYZ356" s="59"/>
      <c r="VZA356" s="59"/>
      <c r="VZB356" s="59"/>
      <c r="VZC356" s="59"/>
      <c r="VZD356" s="59"/>
      <c r="VZE356" s="59"/>
      <c r="VZF356" s="59"/>
      <c r="VZG356" s="59"/>
      <c r="VZH356" s="59"/>
      <c r="VZI356" s="59"/>
      <c r="VZJ356" s="59"/>
      <c r="VZK356" s="59"/>
      <c r="VZL356" s="59"/>
      <c r="VZM356" s="59"/>
      <c r="VZN356" s="59"/>
      <c r="VZO356" s="59"/>
      <c r="VZP356" s="59"/>
      <c r="VZQ356" s="59"/>
      <c r="VZR356" s="59"/>
      <c r="VZS356" s="59"/>
      <c r="VZT356" s="59"/>
      <c r="VZU356" s="59"/>
      <c r="VZV356" s="59"/>
      <c r="VZW356" s="59"/>
      <c r="VZX356" s="59"/>
      <c r="VZY356" s="59"/>
      <c r="VZZ356" s="59"/>
      <c r="WAA356" s="59"/>
      <c r="WAB356" s="59"/>
      <c r="WAC356" s="59"/>
      <c r="WAD356" s="59"/>
      <c r="WAE356" s="59"/>
      <c r="WAF356" s="59"/>
      <c r="WAG356" s="59"/>
      <c r="WAH356" s="59"/>
      <c r="WAI356" s="59"/>
      <c r="WAJ356" s="59"/>
      <c r="WAK356" s="59"/>
      <c r="WAL356" s="59"/>
      <c r="WAM356" s="59"/>
      <c r="WAN356" s="59"/>
      <c r="WAO356" s="59"/>
      <c r="WAP356" s="59"/>
      <c r="WAQ356" s="59"/>
      <c r="WAR356" s="59"/>
      <c r="WAS356" s="59"/>
      <c r="WAT356" s="59"/>
      <c r="WAU356" s="59"/>
      <c r="WAV356" s="59"/>
      <c r="WAW356" s="59"/>
      <c r="WAX356" s="59"/>
      <c r="WAY356" s="59"/>
      <c r="WAZ356" s="59"/>
      <c r="WBA356" s="59"/>
      <c r="WBB356" s="59"/>
      <c r="WBC356" s="59"/>
      <c r="WBD356" s="59"/>
      <c r="WBE356" s="59"/>
      <c r="WBF356" s="59"/>
      <c r="WBG356" s="59"/>
      <c r="WBH356" s="59"/>
      <c r="WBI356" s="59"/>
      <c r="WBJ356" s="59"/>
      <c r="WBK356" s="59"/>
      <c r="WBL356" s="59"/>
      <c r="WBM356" s="59"/>
      <c r="WBN356" s="59"/>
      <c r="WBO356" s="59"/>
      <c r="WBP356" s="59"/>
      <c r="WBQ356" s="59"/>
      <c r="WBR356" s="59"/>
      <c r="WBS356" s="59"/>
      <c r="WBT356" s="59"/>
      <c r="WBU356" s="59"/>
      <c r="WBV356" s="59"/>
      <c r="WBW356" s="59"/>
      <c r="WBX356" s="59"/>
      <c r="WBY356" s="59"/>
      <c r="WBZ356" s="59"/>
      <c r="WCA356" s="59"/>
      <c r="WCB356" s="59"/>
      <c r="WCC356" s="59"/>
      <c r="WCD356" s="59"/>
      <c r="WCE356" s="59"/>
      <c r="WCF356" s="59"/>
      <c r="WCG356" s="59"/>
      <c r="WCH356" s="59"/>
      <c r="WCI356" s="59"/>
      <c r="WCJ356" s="59"/>
      <c r="WCK356" s="59"/>
      <c r="WCL356" s="59"/>
      <c r="WCM356" s="59"/>
      <c r="WCN356" s="59"/>
      <c r="WCO356" s="59"/>
      <c r="WCP356" s="59"/>
      <c r="WCQ356" s="59"/>
      <c r="WCR356" s="59"/>
      <c r="WCS356" s="59"/>
      <c r="WCT356" s="59"/>
      <c r="WCU356" s="59"/>
      <c r="WCV356" s="59"/>
      <c r="WCW356" s="59"/>
      <c r="WCX356" s="59"/>
      <c r="WCY356" s="59"/>
      <c r="WCZ356" s="59"/>
      <c r="WDA356" s="59"/>
      <c r="WDB356" s="59"/>
      <c r="WDC356" s="59"/>
      <c r="WDD356" s="59"/>
      <c r="WDE356" s="59"/>
      <c r="WDF356" s="59"/>
      <c r="WDG356" s="59"/>
      <c r="WDH356" s="59"/>
      <c r="WDI356" s="59"/>
      <c r="WDJ356" s="59"/>
      <c r="WDK356" s="59"/>
      <c r="WDL356" s="59"/>
      <c r="WDM356" s="59"/>
      <c r="WDN356" s="59"/>
      <c r="WDO356" s="59"/>
      <c r="WDP356" s="59"/>
      <c r="WDQ356" s="59"/>
      <c r="WDR356" s="59"/>
      <c r="WDS356" s="59"/>
      <c r="WDT356" s="59"/>
      <c r="WDU356" s="59"/>
      <c r="WDV356" s="59"/>
      <c r="WDW356" s="59"/>
      <c r="WDX356" s="59"/>
      <c r="WDY356" s="59"/>
      <c r="WDZ356" s="59"/>
      <c r="WEA356" s="59"/>
      <c r="WEB356" s="59"/>
      <c r="WEC356" s="59"/>
      <c r="WED356" s="59"/>
      <c r="WEE356" s="59"/>
      <c r="WEF356" s="59"/>
      <c r="WEG356" s="59"/>
      <c r="WEH356" s="59"/>
      <c r="WEI356" s="59"/>
      <c r="WEJ356" s="59"/>
      <c r="WEK356" s="59"/>
      <c r="WEL356" s="59"/>
      <c r="WEM356" s="59"/>
      <c r="WEN356" s="59"/>
      <c r="WEO356" s="59"/>
      <c r="WEP356" s="59"/>
      <c r="WEQ356" s="59"/>
      <c r="WER356" s="59"/>
      <c r="WES356" s="59"/>
      <c r="WET356" s="59"/>
      <c r="WEU356" s="59"/>
      <c r="WEV356" s="59"/>
      <c r="WEW356" s="59"/>
      <c r="WEX356" s="59"/>
      <c r="WEY356" s="59"/>
      <c r="WEZ356" s="59"/>
      <c r="WFA356" s="59"/>
      <c r="WFB356" s="59"/>
      <c r="WFC356" s="59"/>
      <c r="WFD356" s="59"/>
      <c r="WFE356" s="59"/>
      <c r="WFF356" s="59"/>
      <c r="WFG356" s="59"/>
      <c r="WFH356" s="59"/>
      <c r="WFI356" s="59"/>
      <c r="WFJ356" s="59"/>
      <c r="WFK356" s="59"/>
      <c r="WFL356" s="59"/>
      <c r="WFM356" s="59"/>
      <c r="WFN356" s="59"/>
      <c r="WFO356" s="59"/>
      <c r="WFP356" s="59"/>
      <c r="WFQ356" s="59"/>
      <c r="WFR356" s="59"/>
      <c r="WFS356" s="59"/>
      <c r="WFT356" s="59"/>
      <c r="WFU356" s="59"/>
      <c r="WFV356" s="59"/>
      <c r="WFW356" s="59"/>
      <c r="WFX356" s="59"/>
      <c r="WFY356" s="59"/>
      <c r="WFZ356" s="59"/>
      <c r="WGA356" s="59"/>
      <c r="WGB356" s="59"/>
      <c r="WGC356" s="59"/>
      <c r="WGD356" s="59"/>
      <c r="WGE356" s="59"/>
      <c r="WGF356" s="59"/>
      <c r="WGG356" s="59"/>
      <c r="WGH356" s="59"/>
      <c r="WGI356" s="59"/>
      <c r="WGJ356" s="59"/>
      <c r="WGK356" s="59"/>
      <c r="WGL356" s="59"/>
      <c r="WGM356" s="59"/>
      <c r="WGN356" s="59"/>
      <c r="WGO356" s="59"/>
      <c r="WGP356" s="59"/>
      <c r="WGQ356" s="59"/>
      <c r="WGR356" s="59"/>
      <c r="WGS356" s="59"/>
      <c r="WGT356" s="59"/>
      <c r="WGU356" s="59"/>
      <c r="WGV356" s="59"/>
      <c r="WGW356" s="59"/>
      <c r="WGX356" s="59"/>
      <c r="WGY356" s="59"/>
      <c r="WGZ356" s="59"/>
      <c r="WHA356" s="59"/>
      <c r="WHB356" s="59"/>
      <c r="WHC356" s="59"/>
      <c r="WHD356" s="59"/>
      <c r="WHE356" s="59"/>
      <c r="WHF356" s="59"/>
      <c r="WHG356" s="59"/>
      <c r="WHH356" s="59"/>
      <c r="WHI356" s="59"/>
      <c r="WHJ356" s="59"/>
      <c r="WHK356" s="59"/>
      <c r="WHL356" s="59"/>
      <c r="WHM356" s="59"/>
      <c r="WHN356" s="59"/>
      <c r="WHO356" s="59"/>
      <c r="WHP356" s="59"/>
      <c r="WHQ356" s="59"/>
      <c r="WHR356" s="59"/>
      <c r="WHS356" s="59"/>
      <c r="WHT356" s="59"/>
      <c r="WHU356" s="59"/>
      <c r="WHV356" s="59"/>
      <c r="WHW356" s="59"/>
      <c r="WHX356" s="59"/>
      <c r="WHY356" s="59"/>
      <c r="WHZ356" s="59"/>
      <c r="WIA356" s="59"/>
      <c r="WIB356" s="59"/>
      <c r="WIC356" s="59"/>
      <c r="WID356" s="59"/>
      <c r="WIE356" s="59"/>
      <c r="WIF356" s="59"/>
      <c r="WIG356" s="59"/>
      <c r="WIH356" s="59"/>
      <c r="WII356" s="59"/>
      <c r="WIJ356" s="59"/>
      <c r="WIK356" s="59"/>
      <c r="WIL356" s="59"/>
      <c r="WIM356" s="59"/>
      <c r="WIN356" s="59"/>
      <c r="WIO356" s="59"/>
      <c r="WIP356" s="59"/>
      <c r="WIQ356" s="59"/>
      <c r="WIR356" s="59"/>
      <c r="WIS356" s="59"/>
      <c r="WIT356" s="59"/>
      <c r="WIU356" s="59"/>
      <c r="WIV356" s="59"/>
      <c r="WIW356" s="59"/>
      <c r="WIX356" s="59"/>
      <c r="WIY356" s="59"/>
      <c r="WIZ356" s="59"/>
      <c r="WJA356" s="59"/>
      <c r="WJB356" s="59"/>
      <c r="WJC356" s="59"/>
      <c r="WJD356" s="59"/>
      <c r="WJE356" s="59"/>
      <c r="WJF356" s="59"/>
      <c r="WJG356" s="59"/>
      <c r="WJH356" s="59"/>
      <c r="WJI356" s="59"/>
      <c r="WJJ356" s="59"/>
      <c r="WJK356" s="59"/>
      <c r="WJL356" s="59"/>
      <c r="WJM356" s="59"/>
      <c r="WJN356" s="59"/>
      <c r="WJO356" s="59"/>
      <c r="WJP356" s="59"/>
      <c r="WJQ356" s="59"/>
      <c r="WJR356" s="59"/>
      <c r="WJS356" s="59"/>
      <c r="WJT356" s="59"/>
      <c r="WJU356" s="59"/>
      <c r="WJV356" s="59"/>
      <c r="WJW356" s="59"/>
      <c r="WJX356" s="59"/>
      <c r="WJY356" s="59"/>
      <c r="WJZ356" s="59"/>
      <c r="WKA356" s="59"/>
      <c r="WKB356" s="59"/>
      <c r="WKC356" s="59"/>
      <c r="WKD356" s="59"/>
      <c r="WKE356" s="59"/>
      <c r="WKF356" s="59"/>
      <c r="WKG356" s="59"/>
      <c r="WKH356" s="59"/>
      <c r="WKI356" s="59"/>
      <c r="WKJ356" s="59"/>
      <c r="WKK356" s="59"/>
      <c r="WKL356" s="59"/>
      <c r="WKM356" s="59"/>
      <c r="WKN356" s="59"/>
      <c r="WKO356" s="59"/>
      <c r="WKP356" s="59"/>
      <c r="WKQ356" s="59"/>
      <c r="WKR356" s="59"/>
      <c r="WKS356" s="59"/>
      <c r="WKT356" s="59"/>
      <c r="WKU356" s="59"/>
      <c r="WKV356" s="59"/>
      <c r="WKW356" s="59"/>
      <c r="WKX356" s="59"/>
      <c r="WKY356" s="59"/>
      <c r="WKZ356" s="59"/>
      <c r="WLA356" s="59"/>
      <c r="WLB356" s="59"/>
      <c r="WLC356" s="59"/>
      <c r="WLD356" s="59"/>
      <c r="WLE356" s="59"/>
      <c r="WLF356" s="59"/>
      <c r="WLG356" s="59"/>
      <c r="WLH356" s="59"/>
      <c r="WLI356" s="59"/>
      <c r="WLJ356" s="59"/>
      <c r="WLK356" s="59"/>
      <c r="WLL356" s="59"/>
      <c r="WLM356" s="59"/>
      <c r="WLN356" s="59"/>
      <c r="WLO356" s="59"/>
      <c r="WLP356" s="59"/>
      <c r="WLQ356" s="59"/>
      <c r="WLR356" s="59"/>
      <c r="WLS356" s="59"/>
      <c r="WLT356" s="59"/>
      <c r="WLU356" s="59"/>
      <c r="WLV356" s="59"/>
      <c r="WLW356" s="59"/>
      <c r="WLX356" s="59"/>
      <c r="WLY356" s="59"/>
      <c r="WLZ356" s="59"/>
      <c r="WMA356" s="59"/>
      <c r="WMB356" s="59"/>
      <c r="WMC356" s="59"/>
      <c r="WMD356" s="59"/>
      <c r="WME356" s="59"/>
      <c r="WMF356" s="59"/>
      <c r="WMG356" s="59"/>
      <c r="WMH356" s="59"/>
      <c r="WMI356" s="59"/>
      <c r="WMJ356" s="59"/>
      <c r="WMK356" s="59"/>
      <c r="WML356" s="59"/>
      <c r="WMM356" s="59"/>
      <c r="WMN356" s="59"/>
      <c r="WMO356" s="59"/>
      <c r="WMP356" s="59"/>
      <c r="WMQ356" s="59"/>
      <c r="WMR356" s="59"/>
      <c r="WMS356" s="59"/>
      <c r="WMT356" s="59"/>
      <c r="WMU356" s="59"/>
      <c r="WMV356" s="59"/>
      <c r="WMW356" s="59"/>
      <c r="WMX356" s="59"/>
      <c r="WMY356" s="59"/>
      <c r="WMZ356" s="59"/>
      <c r="WNA356" s="59"/>
      <c r="WNB356" s="59"/>
      <c r="WNC356" s="59"/>
      <c r="WND356" s="59"/>
      <c r="WNE356" s="59"/>
      <c r="WNF356" s="59"/>
      <c r="WNG356" s="59"/>
      <c r="WNH356" s="59"/>
      <c r="WNI356" s="59"/>
      <c r="WNJ356" s="59"/>
      <c r="WNK356" s="59"/>
      <c r="WNL356" s="59"/>
      <c r="WNM356" s="59"/>
      <c r="WNN356" s="59"/>
      <c r="WNO356" s="59"/>
      <c r="WNP356" s="59"/>
      <c r="WNQ356" s="59"/>
      <c r="WNR356" s="59"/>
      <c r="WNS356" s="59"/>
      <c r="WNT356" s="59"/>
      <c r="WNU356" s="59"/>
      <c r="WNV356" s="59"/>
      <c r="WNW356" s="59"/>
      <c r="WNX356" s="59"/>
      <c r="WNY356" s="59"/>
      <c r="WNZ356" s="59"/>
      <c r="WOA356" s="59"/>
      <c r="WOB356" s="59"/>
      <c r="WOC356" s="59"/>
      <c r="WOD356" s="59"/>
      <c r="WOE356" s="59"/>
      <c r="WOF356" s="59"/>
      <c r="WOG356" s="59"/>
      <c r="WOH356" s="59"/>
      <c r="WOI356" s="59"/>
      <c r="WOJ356" s="59"/>
      <c r="WOK356" s="59"/>
      <c r="WOL356" s="59"/>
      <c r="WOM356" s="59"/>
      <c r="WON356" s="59"/>
      <c r="WOO356" s="59"/>
      <c r="WOP356" s="59"/>
      <c r="WOQ356" s="59"/>
      <c r="WOR356" s="59"/>
      <c r="WOS356" s="59"/>
      <c r="WOT356" s="59"/>
      <c r="WOU356" s="59"/>
      <c r="WOV356" s="59"/>
      <c r="WOW356" s="59"/>
      <c r="WOX356" s="59"/>
      <c r="WOY356" s="59"/>
      <c r="WOZ356" s="59"/>
      <c r="WPA356" s="59"/>
      <c r="WPB356" s="59"/>
      <c r="WPC356" s="59"/>
      <c r="WPD356" s="59"/>
      <c r="WPE356" s="59"/>
      <c r="WPF356" s="59"/>
      <c r="WPG356" s="59"/>
      <c r="WPH356" s="59"/>
      <c r="WPI356" s="59"/>
      <c r="WPJ356" s="59"/>
      <c r="WPK356" s="59"/>
      <c r="WPL356" s="59"/>
      <c r="WPM356" s="59"/>
      <c r="WPN356" s="59"/>
      <c r="WPO356" s="59"/>
      <c r="WPP356" s="59"/>
      <c r="WPQ356" s="59"/>
      <c r="WPR356" s="59"/>
      <c r="WPS356" s="59"/>
      <c r="WPT356" s="59"/>
      <c r="WPU356" s="59"/>
      <c r="WPV356" s="59"/>
      <c r="WPW356" s="59"/>
      <c r="WPX356" s="59"/>
      <c r="WPY356" s="59"/>
      <c r="WPZ356" s="59"/>
      <c r="WQA356" s="59"/>
      <c r="WQB356" s="59"/>
      <c r="WQC356" s="59"/>
      <c r="WQD356" s="59"/>
      <c r="WQE356" s="59"/>
      <c r="WQF356" s="59"/>
      <c r="WQG356" s="59"/>
      <c r="WQH356" s="59"/>
      <c r="WQI356" s="59"/>
      <c r="WQJ356" s="59"/>
      <c r="WQK356" s="59"/>
      <c r="WQL356" s="59"/>
      <c r="WQM356" s="59"/>
      <c r="WQN356" s="59"/>
      <c r="WQO356" s="59"/>
      <c r="WQP356" s="59"/>
      <c r="WQQ356" s="59"/>
      <c r="WQR356" s="59"/>
      <c r="WQS356" s="59"/>
      <c r="WQT356" s="59"/>
      <c r="WQU356" s="59"/>
      <c r="WQV356" s="59"/>
      <c r="WQW356" s="59"/>
      <c r="WQX356" s="59"/>
      <c r="WQY356" s="59"/>
      <c r="WQZ356" s="59"/>
      <c r="WRA356" s="59"/>
      <c r="WRB356" s="59"/>
      <c r="WRC356" s="59"/>
      <c r="WRD356" s="59"/>
      <c r="WRE356" s="59"/>
      <c r="WRF356" s="59"/>
      <c r="WRG356" s="59"/>
      <c r="WRH356" s="59"/>
      <c r="WRI356" s="59"/>
      <c r="WRJ356" s="59"/>
      <c r="WRK356" s="59"/>
      <c r="WRL356" s="59"/>
      <c r="WRM356" s="59"/>
      <c r="WRN356" s="59"/>
      <c r="WRO356" s="59"/>
      <c r="WRP356" s="59"/>
      <c r="WRQ356" s="59"/>
      <c r="WRR356" s="59"/>
      <c r="WRS356" s="59"/>
      <c r="WRT356" s="59"/>
      <c r="WRU356" s="59"/>
      <c r="WRV356" s="59"/>
      <c r="WRW356" s="59"/>
      <c r="WRX356" s="59"/>
      <c r="WRY356" s="59"/>
      <c r="WRZ356" s="59"/>
      <c r="WSA356" s="59"/>
      <c r="WSB356" s="59"/>
      <c r="WSC356" s="59"/>
      <c r="WSD356" s="59"/>
      <c r="WSE356" s="59"/>
      <c r="WSF356" s="59"/>
      <c r="WSG356" s="59"/>
      <c r="WSH356" s="59"/>
      <c r="WSI356" s="59"/>
      <c r="WSJ356" s="59"/>
      <c r="WSK356" s="59"/>
      <c r="WSL356" s="59"/>
      <c r="WSM356" s="59"/>
      <c r="WSN356" s="59"/>
      <c r="WSO356" s="59"/>
      <c r="WSP356" s="59"/>
      <c r="WSQ356" s="59"/>
      <c r="WSR356" s="59"/>
      <c r="WSS356" s="59"/>
      <c r="WST356" s="59"/>
      <c r="WSU356" s="59"/>
      <c r="WSV356" s="59"/>
      <c r="WSW356" s="59"/>
      <c r="WSX356" s="59"/>
      <c r="WSY356" s="59"/>
      <c r="WSZ356" s="59"/>
      <c r="WTA356" s="59"/>
      <c r="WTB356" s="59"/>
      <c r="WTC356" s="59"/>
      <c r="WTD356" s="59"/>
      <c r="WTE356" s="59"/>
      <c r="WTF356" s="59"/>
      <c r="WTG356" s="59"/>
      <c r="WTH356" s="59"/>
      <c r="WTI356" s="59"/>
      <c r="WTJ356" s="59"/>
      <c r="WTK356" s="59"/>
      <c r="WTL356" s="59"/>
      <c r="WTM356" s="59"/>
      <c r="WTN356" s="59"/>
      <c r="WTO356" s="59"/>
      <c r="WTP356" s="59"/>
      <c r="WTQ356" s="59"/>
      <c r="WTR356" s="59"/>
      <c r="WTS356" s="59"/>
      <c r="WTT356" s="59"/>
      <c r="WTU356" s="59"/>
      <c r="WTV356" s="59"/>
      <c r="WTW356" s="59"/>
      <c r="WTX356" s="59"/>
      <c r="WTY356" s="59"/>
      <c r="WTZ356" s="59"/>
      <c r="WUA356" s="59"/>
      <c r="WUB356" s="59"/>
      <c r="WUC356" s="59"/>
      <c r="WUD356" s="59"/>
      <c r="WUE356" s="59"/>
      <c r="WUF356" s="59"/>
      <c r="WUG356" s="59"/>
      <c r="WUH356" s="59"/>
      <c r="WUI356" s="59"/>
      <c r="WUJ356" s="59"/>
      <c r="WUK356" s="59"/>
      <c r="WUL356" s="59"/>
      <c r="WUM356" s="59"/>
      <c r="WUN356" s="59"/>
      <c r="WUO356" s="59"/>
      <c r="WUP356" s="59"/>
      <c r="WUQ356" s="59"/>
      <c r="WUR356" s="59"/>
      <c r="WUS356" s="59"/>
      <c r="WUT356" s="59"/>
      <c r="WUU356" s="59"/>
      <c r="WUV356" s="59"/>
      <c r="WUW356" s="59"/>
      <c r="WUX356" s="59"/>
      <c r="WUY356" s="59"/>
      <c r="WUZ356" s="59"/>
      <c r="WVA356" s="59"/>
      <c r="WVB356" s="59"/>
      <c r="WVC356" s="59"/>
      <c r="WVD356" s="59"/>
      <c r="WVE356" s="59"/>
      <c r="WVF356" s="59"/>
      <c r="WVG356" s="59"/>
      <c r="WVH356" s="59"/>
      <c r="WVI356" s="59"/>
      <c r="WVJ356" s="59"/>
      <c r="WVK356" s="59"/>
      <c r="WVL356" s="59"/>
      <c r="WVM356" s="59"/>
      <c r="WVN356" s="59"/>
      <c r="WVO356" s="59"/>
      <c r="WVP356" s="59"/>
      <c r="WVQ356" s="59"/>
      <c r="WVR356" s="59"/>
      <c r="WVS356" s="59"/>
      <c r="WVT356" s="59"/>
      <c r="WVU356" s="59"/>
      <c r="WVV356" s="59"/>
      <c r="WVW356" s="59"/>
      <c r="WVX356" s="59"/>
      <c r="WVY356" s="59"/>
      <c r="WVZ356" s="59"/>
      <c r="WWA356" s="59"/>
      <c r="WWB356" s="59"/>
      <c r="WWC356" s="59"/>
      <c r="WWD356" s="59"/>
      <c r="WWE356" s="59"/>
      <c r="WWF356" s="59"/>
      <c r="WWG356" s="59"/>
      <c r="WWH356" s="59"/>
      <c r="WWI356" s="59"/>
      <c r="WWJ356" s="59"/>
      <c r="WWK356" s="59"/>
      <c r="WWL356" s="59"/>
      <c r="WWM356" s="59"/>
      <c r="WWN356" s="59"/>
      <c r="WWO356" s="59"/>
      <c r="WWP356" s="59"/>
      <c r="WWQ356" s="59"/>
      <c r="WWR356" s="59"/>
      <c r="WWS356" s="59"/>
      <c r="WWT356" s="59"/>
      <c r="WWU356" s="59"/>
      <c r="WWV356" s="59"/>
      <c r="WWW356" s="59"/>
      <c r="WWX356" s="59"/>
      <c r="WWY356" s="59"/>
      <c r="WWZ356" s="59"/>
      <c r="WXA356" s="59"/>
      <c r="WXB356" s="59"/>
      <c r="WXC356" s="59"/>
      <c r="WXD356" s="59"/>
      <c r="WXE356" s="59"/>
      <c r="WXF356" s="59"/>
      <c r="WXG356" s="59"/>
      <c r="WXH356" s="59"/>
      <c r="WXI356" s="59"/>
      <c r="WXJ356" s="59"/>
      <c r="WXK356" s="59"/>
      <c r="WXL356" s="59"/>
      <c r="WXM356" s="59"/>
      <c r="WXN356" s="59"/>
      <c r="WXO356" s="59"/>
      <c r="WXP356" s="59"/>
      <c r="WXQ356" s="59"/>
      <c r="WXR356" s="59"/>
      <c r="WXS356" s="59"/>
      <c r="WXT356" s="59"/>
      <c r="WXU356" s="59"/>
      <c r="WXV356" s="59"/>
      <c r="WXW356" s="59"/>
      <c r="WXX356" s="59"/>
      <c r="WXY356" s="59"/>
      <c r="WXZ356" s="59"/>
      <c r="WYA356" s="59"/>
      <c r="WYB356" s="59"/>
      <c r="WYC356" s="59"/>
      <c r="WYD356" s="59"/>
      <c r="WYE356" s="59"/>
      <c r="WYF356" s="59"/>
      <c r="WYG356" s="59"/>
      <c r="WYH356" s="59"/>
      <c r="WYI356" s="59"/>
      <c r="WYJ356" s="59"/>
      <c r="WYK356" s="59"/>
      <c r="WYL356" s="59"/>
      <c r="WYM356" s="59"/>
      <c r="WYN356" s="59"/>
      <c r="WYO356" s="59"/>
      <c r="WYP356" s="59"/>
      <c r="WYQ356" s="59"/>
      <c r="WYR356" s="59"/>
      <c r="WYS356" s="59"/>
      <c r="WYT356" s="59"/>
      <c r="WYU356" s="59"/>
      <c r="WYV356" s="59"/>
      <c r="WYW356" s="59"/>
      <c r="WYX356" s="59"/>
      <c r="WYY356" s="59"/>
      <c r="WYZ356" s="59"/>
      <c r="WZA356" s="59"/>
      <c r="WZB356" s="59"/>
      <c r="WZC356" s="59"/>
      <c r="WZD356" s="59"/>
      <c r="WZE356" s="59"/>
      <c r="WZF356" s="59"/>
      <c r="WZG356" s="59"/>
      <c r="WZH356" s="59"/>
      <c r="WZI356" s="59"/>
      <c r="WZJ356" s="59"/>
      <c r="WZK356" s="59"/>
      <c r="WZL356" s="59"/>
      <c r="WZM356" s="59"/>
      <c r="WZN356" s="59"/>
      <c r="WZO356" s="59"/>
      <c r="WZP356" s="59"/>
      <c r="WZQ356" s="59"/>
      <c r="WZR356" s="59"/>
      <c r="WZS356" s="59"/>
      <c r="WZT356" s="59"/>
      <c r="WZU356" s="59"/>
      <c r="WZV356" s="59"/>
      <c r="WZW356" s="59"/>
      <c r="WZX356" s="59"/>
      <c r="WZY356" s="59"/>
      <c r="WZZ356" s="59"/>
      <c r="XAA356" s="59"/>
      <c r="XAB356" s="59"/>
      <c r="XAC356" s="59"/>
      <c r="XAD356" s="59"/>
      <c r="XAE356" s="59"/>
      <c r="XAF356" s="59"/>
      <c r="XAG356" s="59"/>
      <c r="XAH356" s="59"/>
      <c r="XAI356" s="59"/>
      <c r="XAJ356" s="59"/>
      <c r="XAK356" s="59"/>
      <c r="XAL356" s="59"/>
      <c r="XAM356" s="59"/>
      <c r="XAN356" s="59"/>
      <c r="XAO356" s="59"/>
      <c r="XAP356" s="59"/>
      <c r="XAQ356" s="59"/>
      <c r="XAR356" s="59"/>
      <c r="XAS356" s="59"/>
      <c r="XAT356" s="59"/>
      <c r="XAU356" s="59"/>
      <c r="XAV356" s="59"/>
      <c r="XAW356" s="59"/>
      <c r="XAX356" s="59"/>
      <c r="XAY356" s="59"/>
      <c r="XAZ356" s="59"/>
      <c r="XBA356" s="59"/>
      <c r="XBB356" s="59"/>
      <c r="XBC356" s="59"/>
      <c r="XBD356" s="59"/>
      <c r="XBE356" s="59"/>
      <c r="XBF356" s="59"/>
      <c r="XBG356" s="59"/>
      <c r="XBH356" s="59"/>
      <c r="XBI356" s="59"/>
      <c r="XBJ356" s="59"/>
      <c r="XBK356" s="59"/>
      <c r="XBL356" s="59"/>
      <c r="XBM356" s="59"/>
      <c r="XBN356" s="59"/>
      <c r="XBO356" s="59"/>
      <c r="XBP356" s="59"/>
      <c r="XBQ356" s="59"/>
      <c r="XBR356" s="59"/>
      <c r="XBS356" s="59"/>
      <c r="XBT356" s="59"/>
      <c r="XBU356" s="59"/>
      <c r="XBV356" s="59"/>
      <c r="XBW356" s="59"/>
      <c r="XBX356" s="59"/>
      <c r="XBY356" s="59"/>
      <c r="XBZ356" s="59"/>
      <c r="XCA356" s="59"/>
      <c r="XCB356" s="59"/>
    </row>
    <row r="357" spans="1:16304" s="90" customFormat="1" ht="47.25" customHeight="1" x14ac:dyDescent="0.2">
      <c r="A357" s="140" t="s">
        <v>281</v>
      </c>
      <c r="B357" s="2">
        <v>912</v>
      </c>
      <c r="C357" s="15" t="s">
        <v>53</v>
      </c>
      <c r="D357" s="15" t="s">
        <v>73</v>
      </c>
      <c r="E357" s="15"/>
      <c r="F357" s="26"/>
      <c r="G357" s="71">
        <f t="shared" ref="G357:H357" si="79">G358</f>
        <v>89949</v>
      </c>
      <c r="H357" s="82">
        <f t="shared" si="79"/>
        <v>98014</v>
      </c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  <c r="Y357" s="227"/>
      <c r="Z357" s="227"/>
      <c r="AA357" s="227"/>
      <c r="AB357" s="227"/>
      <c r="AC357" s="227"/>
      <c r="AD357" s="227"/>
      <c r="AE357" s="227"/>
      <c r="AF357" s="227"/>
      <c r="AG357" s="227"/>
      <c r="AH357" s="227"/>
      <c r="AI357" s="227"/>
      <c r="AJ357" s="227"/>
      <c r="AK357" s="227"/>
      <c r="AL357" s="227"/>
      <c r="AM357" s="227"/>
      <c r="AN357" s="227"/>
      <c r="AO357" s="227"/>
      <c r="AP357" s="227"/>
      <c r="AQ357" s="227"/>
      <c r="AR357" s="227"/>
      <c r="AS357" s="227"/>
      <c r="AT357" s="227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  <c r="JH357" s="59"/>
      <c r="JI357" s="59"/>
      <c r="JJ357" s="59"/>
      <c r="JK357" s="59"/>
      <c r="JL357" s="59"/>
      <c r="JM357" s="59"/>
      <c r="JN357" s="59"/>
      <c r="JO357" s="59"/>
      <c r="JP357" s="59"/>
      <c r="JQ357" s="59"/>
      <c r="JR357" s="59"/>
      <c r="JS357" s="59"/>
      <c r="JT357" s="59"/>
      <c r="JU357" s="59"/>
      <c r="JV357" s="59"/>
      <c r="JW357" s="59"/>
      <c r="JX357" s="59"/>
      <c r="JY357" s="59"/>
      <c r="JZ357" s="59"/>
      <c r="KA357" s="59"/>
      <c r="KB357" s="59"/>
      <c r="KC357" s="59"/>
      <c r="KD357" s="59"/>
      <c r="KE357" s="59"/>
      <c r="KF357" s="59"/>
      <c r="KG357" s="59"/>
      <c r="KH357" s="59"/>
      <c r="KI357" s="59"/>
      <c r="KJ357" s="59"/>
      <c r="KK357" s="59"/>
      <c r="KL357" s="59"/>
      <c r="KM357" s="59"/>
      <c r="KN357" s="59"/>
      <c r="KO357" s="59"/>
      <c r="KP357" s="59"/>
      <c r="KQ357" s="59"/>
      <c r="KR357" s="59"/>
      <c r="KS357" s="59"/>
      <c r="KT357" s="59"/>
      <c r="KU357" s="59"/>
      <c r="KV357" s="59"/>
      <c r="KW357" s="59"/>
      <c r="KX357" s="59"/>
      <c r="KY357" s="59"/>
      <c r="KZ357" s="59"/>
      <c r="LA357" s="59"/>
      <c r="LB357" s="59"/>
      <c r="LC357" s="59"/>
      <c r="LD357" s="59"/>
      <c r="LE357" s="59"/>
      <c r="LF357" s="59"/>
      <c r="LG357" s="59"/>
      <c r="LH357" s="59"/>
      <c r="LI357" s="59"/>
      <c r="LJ357" s="59"/>
      <c r="LK357" s="59"/>
      <c r="LL357" s="59"/>
      <c r="LM357" s="59"/>
      <c r="LN357" s="59"/>
      <c r="LO357" s="59"/>
      <c r="LP357" s="59"/>
      <c r="LQ357" s="59"/>
      <c r="LR357" s="59"/>
      <c r="LS357" s="59"/>
      <c r="LT357" s="59"/>
      <c r="LU357" s="59"/>
      <c r="LV357" s="59"/>
      <c r="LW357" s="59"/>
      <c r="LX357" s="59"/>
      <c r="LY357" s="59"/>
      <c r="LZ357" s="59"/>
      <c r="MA357" s="59"/>
      <c r="MB357" s="59"/>
      <c r="MC357" s="59"/>
      <c r="MD357" s="59"/>
      <c r="ME357" s="59"/>
      <c r="MF357" s="59"/>
      <c r="MG357" s="59"/>
      <c r="MH357" s="59"/>
      <c r="MI357" s="59"/>
      <c r="MJ357" s="59"/>
      <c r="MK357" s="59"/>
      <c r="ML357" s="59"/>
      <c r="MM357" s="59"/>
      <c r="MN357" s="59"/>
      <c r="MO357" s="59"/>
      <c r="MP357" s="59"/>
      <c r="MQ357" s="59"/>
      <c r="MR357" s="59"/>
      <c r="MS357" s="59"/>
      <c r="MT357" s="59"/>
      <c r="MU357" s="59"/>
      <c r="MV357" s="59"/>
      <c r="MW357" s="59"/>
      <c r="MX357" s="59"/>
      <c r="MY357" s="59"/>
      <c r="MZ357" s="59"/>
      <c r="NA357" s="59"/>
      <c r="NB357" s="59"/>
      <c r="NC357" s="59"/>
      <c r="ND357" s="59"/>
      <c r="NE357" s="59"/>
      <c r="NF357" s="59"/>
      <c r="NG357" s="59"/>
      <c r="NH357" s="59"/>
      <c r="NI357" s="59"/>
      <c r="NJ357" s="59"/>
      <c r="NK357" s="59"/>
      <c r="NL357" s="59"/>
      <c r="NM357" s="59"/>
      <c r="NN357" s="59"/>
      <c r="NO357" s="59"/>
      <c r="NP357" s="59"/>
      <c r="NQ357" s="59"/>
      <c r="NR357" s="59"/>
      <c r="NS357" s="59"/>
      <c r="NT357" s="59"/>
      <c r="NU357" s="59"/>
      <c r="NV357" s="59"/>
      <c r="NW357" s="59"/>
      <c r="NX357" s="59"/>
      <c r="NY357" s="59"/>
      <c r="NZ357" s="59"/>
      <c r="OA357" s="59"/>
      <c r="OB357" s="59"/>
      <c r="OC357" s="59"/>
      <c r="OD357" s="59"/>
      <c r="OE357" s="59"/>
      <c r="OF357" s="59"/>
      <c r="OG357" s="59"/>
      <c r="OH357" s="59"/>
      <c r="OI357" s="59"/>
      <c r="OJ357" s="59"/>
      <c r="OK357" s="59"/>
      <c r="OL357" s="59"/>
      <c r="OM357" s="59"/>
      <c r="ON357" s="59"/>
      <c r="OO357" s="59"/>
      <c r="OP357" s="59"/>
      <c r="OQ357" s="59"/>
      <c r="OR357" s="59"/>
      <c r="OS357" s="59"/>
      <c r="OT357" s="59"/>
      <c r="OU357" s="59"/>
      <c r="OV357" s="59"/>
      <c r="OW357" s="59"/>
      <c r="OX357" s="59"/>
      <c r="OY357" s="59"/>
      <c r="OZ357" s="59"/>
      <c r="PA357" s="59"/>
      <c r="PB357" s="59"/>
      <c r="PC357" s="59"/>
      <c r="PD357" s="59"/>
      <c r="PE357" s="59"/>
      <c r="PF357" s="59"/>
      <c r="PG357" s="59"/>
      <c r="PH357" s="59"/>
      <c r="PI357" s="59"/>
      <c r="PJ357" s="59"/>
      <c r="PK357" s="59"/>
      <c r="PL357" s="59"/>
      <c r="PM357" s="59"/>
      <c r="PN357" s="59"/>
      <c r="PO357" s="59"/>
      <c r="PP357" s="59"/>
      <c r="PQ357" s="59"/>
      <c r="PR357" s="59"/>
      <c r="PS357" s="59"/>
      <c r="PT357" s="59"/>
      <c r="PU357" s="59"/>
      <c r="PV357" s="59"/>
      <c r="PW357" s="59"/>
      <c r="PX357" s="59"/>
      <c r="PY357" s="59"/>
      <c r="PZ357" s="59"/>
      <c r="QA357" s="59"/>
      <c r="QB357" s="59"/>
      <c r="QC357" s="59"/>
      <c r="QD357" s="59"/>
      <c r="QE357" s="59"/>
      <c r="QF357" s="59"/>
      <c r="QG357" s="59"/>
      <c r="QH357" s="59"/>
      <c r="QI357" s="59"/>
      <c r="QJ357" s="59"/>
      <c r="QK357" s="59"/>
      <c r="QL357" s="59"/>
      <c r="QM357" s="59"/>
      <c r="QN357" s="59"/>
      <c r="QO357" s="59"/>
      <c r="QP357" s="59"/>
      <c r="QQ357" s="59"/>
      <c r="QR357" s="59"/>
      <c r="QS357" s="59"/>
      <c r="QT357" s="59"/>
      <c r="QU357" s="59"/>
      <c r="QV357" s="59"/>
      <c r="QW357" s="59"/>
      <c r="QX357" s="59"/>
      <c r="QY357" s="59"/>
      <c r="QZ357" s="59"/>
      <c r="RA357" s="59"/>
      <c r="RB357" s="59"/>
      <c r="RC357" s="59"/>
      <c r="RD357" s="59"/>
      <c r="RE357" s="59"/>
      <c r="RF357" s="59"/>
      <c r="RG357" s="59"/>
      <c r="RH357" s="59"/>
      <c r="RI357" s="59"/>
      <c r="RJ357" s="59"/>
      <c r="RK357" s="59"/>
      <c r="RL357" s="59"/>
      <c r="RM357" s="59"/>
      <c r="RN357" s="59"/>
      <c r="RO357" s="59"/>
      <c r="RP357" s="59"/>
      <c r="RQ357" s="59"/>
      <c r="RR357" s="59"/>
      <c r="RS357" s="59"/>
      <c r="RT357" s="59"/>
      <c r="RU357" s="59"/>
      <c r="RV357" s="59"/>
      <c r="RW357" s="59"/>
      <c r="RX357" s="59"/>
      <c r="RY357" s="59"/>
      <c r="RZ357" s="59"/>
      <c r="SA357" s="59"/>
      <c r="SB357" s="59"/>
      <c r="SC357" s="59"/>
      <c r="SD357" s="59"/>
      <c r="SE357" s="59"/>
      <c r="SF357" s="59"/>
      <c r="SG357" s="59"/>
      <c r="SH357" s="59"/>
      <c r="SI357" s="59"/>
      <c r="SJ357" s="59"/>
      <c r="SK357" s="59"/>
      <c r="SL357" s="59"/>
      <c r="SM357" s="59"/>
      <c r="SN357" s="59"/>
      <c r="SO357" s="59"/>
      <c r="SP357" s="59"/>
      <c r="SQ357" s="59"/>
      <c r="SR357" s="59"/>
      <c r="SS357" s="59"/>
      <c r="ST357" s="59"/>
      <c r="SU357" s="59"/>
      <c r="SV357" s="59"/>
      <c r="SW357" s="59"/>
      <c r="SX357" s="59"/>
      <c r="SY357" s="59"/>
      <c r="SZ357" s="59"/>
      <c r="TA357" s="59"/>
      <c r="TB357" s="59"/>
      <c r="TC357" s="59"/>
      <c r="TD357" s="59"/>
      <c r="TE357" s="59"/>
      <c r="TF357" s="59"/>
      <c r="TG357" s="59"/>
      <c r="TH357" s="59"/>
      <c r="TI357" s="59"/>
      <c r="TJ357" s="59"/>
      <c r="TK357" s="59"/>
      <c r="TL357" s="59"/>
      <c r="TM357" s="59"/>
      <c r="TN357" s="59"/>
      <c r="TO357" s="59"/>
      <c r="TP357" s="59"/>
      <c r="TQ357" s="59"/>
      <c r="TR357" s="59"/>
      <c r="TS357" s="59"/>
      <c r="TT357" s="59"/>
      <c r="TU357" s="59"/>
      <c r="TV357" s="59"/>
      <c r="TW357" s="59"/>
      <c r="TX357" s="59"/>
      <c r="TY357" s="59"/>
      <c r="TZ357" s="59"/>
      <c r="UA357" s="59"/>
      <c r="UB357" s="59"/>
      <c r="UC357" s="59"/>
      <c r="UD357" s="59"/>
      <c r="UE357" s="59"/>
      <c r="UF357" s="59"/>
      <c r="UG357" s="59"/>
      <c r="UH357" s="59"/>
      <c r="UI357" s="59"/>
      <c r="UJ357" s="59"/>
      <c r="UK357" s="59"/>
      <c r="UL357" s="59"/>
      <c r="UM357" s="59"/>
      <c r="UN357" s="59"/>
      <c r="UO357" s="59"/>
      <c r="UP357" s="59"/>
      <c r="UQ357" s="59"/>
      <c r="UR357" s="59"/>
      <c r="US357" s="59"/>
      <c r="UT357" s="59"/>
      <c r="UU357" s="59"/>
      <c r="UV357" s="59"/>
      <c r="UW357" s="59"/>
      <c r="UX357" s="59"/>
      <c r="UY357" s="59"/>
      <c r="UZ357" s="59"/>
      <c r="VA357" s="59"/>
      <c r="VB357" s="59"/>
      <c r="VC357" s="59"/>
      <c r="VD357" s="59"/>
      <c r="VE357" s="59"/>
      <c r="VF357" s="59"/>
      <c r="VG357" s="59"/>
      <c r="VH357" s="59"/>
      <c r="VI357" s="59"/>
      <c r="VJ357" s="59"/>
      <c r="VK357" s="59"/>
      <c r="VL357" s="59"/>
      <c r="VM357" s="59"/>
      <c r="VN357" s="59"/>
      <c r="VO357" s="59"/>
      <c r="VP357" s="59"/>
      <c r="VQ357" s="59"/>
      <c r="VR357" s="59"/>
      <c r="VS357" s="59"/>
      <c r="VT357" s="59"/>
      <c r="VU357" s="59"/>
      <c r="VV357" s="59"/>
      <c r="VW357" s="59"/>
      <c r="VX357" s="59"/>
      <c r="VY357" s="59"/>
      <c r="VZ357" s="59"/>
      <c r="WA357" s="59"/>
      <c r="WB357" s="59"/>
      <c r="WC357" s="59"/>
      <c r="WD357" s="59"/>
      <c r="WE357" s="59"/>
      <c r="WF357" s="59"/>
      <c r="WG357" s="59"/>
      <c r="WH357" s="59"/>
      <c r="WI357" s="59"/>
      <c r="WJ357" s="59"/>
      <c r="WK357" s="59"/>
      <c r="WL357" s="59"/>
      <c r="WM357" s="59"/>
      <c r="WN357" s="59"/>
      <c r="WO357" s="59"/>
      <c r="WP357" s="59"/>
      <c r="WQ357" s="59"/>
      <c r="WR357" s="59"/>
      <c r="WS357" s="59"/>
      <c r="WT357" s="59"/>
      <c r="WU357" s="59"/>
      <c r="WV357" s="59"/>
      <c r="WW357" s="59"/>
      <c r="WX357" s="59"/>
      <c r="WY357" s="59"/>
      <c r="WZ357" s="59"/>
      <c r="XA357" s="59"/>
      <c r="XB357" s="59"/>
      <c r="XC357" s="59"/>
      <c r="XD357" s="59"/>
      <c r="XE357" s="59"/>
      <c r="XF357" s="59"/>
      <c r="XG357" s="59"/>
      <c r="XH357" s="59"/>
      <c r="XI357" s="59"/>
      <c r="XJ357" s="59"/>
      <c r="XK357" s="59"/>
      <c r="XL357" s="59"/>
      <c r="XM357" s="59"/>
      <c r="XN357" s="59"/>
      <c r="XO357" s="59"/>
      <c r="XP357" s="59"/>
      <c r="XQ357" s="59"/>
      <c r="XR357" s="59"/>
      <c r="XS357" s="59"/>
      <c r="XT357" s="59"/>
      <c r="XU357" s="59"/>
      <c r="XV357" s="59"/>
      <c r="XW357" s="59"/>
      <c r="XX357" s="59"/>
      <c r="XY357" s="59"/>
      <c r="XZ357" s="59"/>
      <c r="YA357" s="59"/>
      <c r="YB357" s="59"/>
      <c r="YC357" s="59"/>
      <c r="YD357" s="59"/>
      <c r="YE357" s="59"/>
      <c r="YF357" s="59"/>
      <c r="YG357" s="59"/>
      <c r="YH357" s="59"/>
      <c r="YI357" s="59"/>
      <c r="YJ357" s="59"/>
      <c r="YK357" s="59"/>
      <c r="YL357" s="59"/>
      <c r="YM357" s="59"/>
      <c r="YN357" s="59"/>
      <c r="YO357" s="59"/>
      <c r="YP357" s="59"/>
      <c r="YQ357" s="59"/>
      <c r="YR357" s="59"/>
      <c r="YS357" s="59"/>
      <c r="YT357" s="59"/>
      <c r="YU357" s="59"/>
      <c r="YV357" s="59"/>
      <c r="YW357" s="59"/>
      <c r="YX357" s="59"/>
      <c r="YY357" s="59"/>
      <c r="YZ357" s="59"/>
      <c r="ZA357" s="59"/>
      <c r="ZB357" s="59"/>
      <c r="ZC357" s="59"/>
      <c r="ZD357" s="59"/>
      <c r="ZE357" s="59"/>
      <c r="ZF357" s="59"/>
      <c r="ZG357" s="59"/>
      <c r="ZH357" s="59"/>
      <c r="ZI357" s="59"/>
      <c r="ZJ357" s="59"/>
      <c r="ZK357" s="59"/>
      <c r="ZL357" s="59"/>
      <c r="ZM357" s="59"/>
      <c r="ZN357" s="59"/>
      <c r="ZO357" s="59"/>
      <c r="ZP357" s="59"/>
      <c r="ZQ357" s="59"/>
      <c r="ZR357" s="59"/>
      <c r="ZS357" s="59"/>
      <c r="ZT357" s="59"/>
      <c r="ZU357" s="59"/>
      <c r="ZV357" s="59"/>
      <c r="ZW357" s="59"/>
      <c r="ZX357" s="59"/>
      <c r="ZY357" s="59"/>
      <c r="ZZ357" s="59"/>
      <c r="AAA357" s="59"/>
      <c r="AAB357" s="59"/>
      <c r="AAC357" s="59"/>
      <c r="AAD357" s="59"/>
      <c r="AAE357" s="59"/>
      <c r="AAF357" s="59"/>
      <c r="AAG357" s="59"/>
      <c r="AAH357" s="59"/>
      <c r="AAI357" s="59"/>
      <c r="AAJ357" s="59"/>
      <c r="AAK357" s="59"/>
      <c r="AAL357" s="59"/>
      <c r="AAM357" s="59"/>
      <c r="AAN357" s="59"/>
      <c r="AAO357" s="59"/>
      <c r="AAP357" s="59"/>
      <c r="AAQ357" s="59"/>
      <c r="AAR357" s="59"/>
      <c r="AAS357" s="59"/>
      <c r="AAT357" s="59"/>
      <c r="AAU357" s="59"/>
      <c r="AAV357" s="59"/>
      <c r="AAW357" s="59"/>
      <c r="AAX357" s="59"/>
      <c r="AAY357" s="59"/>
      <c r="AAZ357" s="59"/>
      <c r="ABA357" s="59"/>
      <c r="ABB357" s="59"/>
      <c r="ABC357" s="59"/>
      <c r="ABD357" s="59"/>
      <c r="ABE357" s="59"/>
      <c r="ABF357" s="59"/>
      <c r="ABG357" s="59"/>
      <c r="ABH357" s="59"/>
      <c r="ABI357" s="59"/>
      <c r="ABJ357" s="59"/>
      <c r="ABK357" s="59"/>
      <c r="ABL357" s="59"/>
      <c r="ABM357" s="59"/>
      <c r="ABN357" s="59"/>
      <c r="ABO357" s="59"/>
      <c r="ABP357" s="59"/>
      <c r="ABQ357" s="59"/>
      <c r="ABR357" s="59"/>
      <c r="ABS357" s="59"/>
      <c r="ABT357" s="59"/>
      <c r="ABU357" s="59"/>
      <c r="ABV357" s="59"/>
      <c r="ABW357" s="59"/>
      <c r="ABX357" s="59"/>
      <c r="ABY357" s="59"/>
      <c r="ABZ357" s="59"/>
      <c r="ACA357" s="59"/>
      <c r="ACB357" s="59"/>
      <c r="ACC357" s="59"/>
      <c r="ACD357" s="59"/>
      <c r="ACE357" s="59"/>
      <c r="ACF357" s="59"/>
      <c r="ACG357" s="59"/>
      <c r="ACH357" s="59"/>
      <c r="ACI357" s="59"/>
      <c r="ACJ357" s="59"/>
      <c r="ACK357" s="59"/>
      <c r="ACL357" s="59"/>
      <c r="ACM357" s="59"/>
      <c r="ACN357" s="59"/>
      <c r="ACO357" s="59"/>
      <c r="ACP357" s="59"/>
      <c r="ACQ357" s="59"/>
      <c r="ACR357" s="59"/>
      <c r="ACS357" s="59"/>
      <c r="ACT357" s="59"/>
      <c r="ACU357" s="59"/>
      <c r="ACV357" s="59"/>
      <c r="ACW357" s="59"/>
      <c r="ACX357" s="59"/>
      <c r="ACY357" s="59"/>
      <c r="ACZ357" s="59"/>
      <c r="ADA357" s="59"/>
      <c r="ADB357" s="59"/>
      <c r="ADC357" s="59"/>
      <c r="ADD357" s="59"/>
      <c r="ADE357" s="59"/>
      <c r="ADF357" s="59"/>
      <c r="ADG357" s="59"/>
      <c r="ADH357" s="59"/>
      <c r="ADI357" s="59"/>
      <c r="ADJ357" s="59"/>
      <c r="ADK357" s="59"/>
      <c r="ADL357" s="59"/>
      <c r="ADM357" s="59"/>
      <c r="ADN357" s="59"/>
      <c r="ADO357" s="59"/>
      <c r="ADP357" s="59"/>
      <c r="ADQ357" s="59"/>
      <c r="ADR357" s="59"/>
      <c r="ADS357" s="59"/>
      <c r="ADT357" s="59"/>
      <c r="ADU357" s="59"/>
      <c r="ADV357" s="59"/>
      <c r="ADW357" s="59"/>
      <c r="ADX357" s="59"/>
      <c r="ADY357" s="59"/>
      <c r="ADZ357" s="59"/>
      <c r="AEA357" s="59"/>
      <c r="AEB357" s="59"/>
      <c r="AEC357" s="59"/>
      <c r="AED357" s="59"/>
      <c r="AEE357" s="59"/>
      <c r="AEF357" s="59"/>
      <c r="AEG357" s="59"/>
      <c r="AEH357" s="59"/>
      <c r="AEI357" s="59"/>
      <c r="AEJ357" s="59"/>
      <c r="AEK357" s="59"/>
      <c r="AEL357" s="59"/>
      <c r="AEM357" s="59"/>
      <c r="AEN357" s="59"/>
      <c r="AEO357" s="59"/>
      <c r="AEP357" s="59"/>
      <c r="AEQ357" s="59"/>
      <c r="AER357" s="59"/>
      <c r="AES357" s="59"/>
      <c r="AET357" s="59"/>
      <c r="AEU357" s="59"/>
      <c r="AEV357" s="59"/>
      <c r="AEW357" s="59"/>
      <c r="AEX357" s="59"/>
      <c r="AEY357" s="59"/>
      <c r="AEZ357" s="59"/>
      <c r="AFA357" s="59"/>
      <c r="AFB357" s="59"/>
      <c r="AFC357" s="59"/>
      <c r="AFD357" s="59"/>
      <c r="AFE357" s="59"/>
      <c r="AFF357" s="59"/>
      <c r="AFG357" s="59"/>
      <c r="AFH357" s="59"/>
      <c r="AFI357" s="59"/>
      <c r="AFJ357" s="59"/>
      <c r="AFK357" s="59"/>
      <c r="AFL357" s="59"/>
      <c r="AFM357" s="59"/>
      <c r="AFN357" s="59"/>
      <c r="AFO357" s="59"/>
      <c r="AFP357" s="59"/>
      <c r="AFQ357" s="59"/>
      <c r="AFR357" s="59"/>
      <c r="AFS357" s="59"/>
      <c r="AFT357" s="59"/>
      <c r="AFU357" s="59"/>
      <c r="AFV357" s="59"/>
      <c r="AFW357" s="59"/>
      <c r="AFX357" s="59"/>
      <c r="AFY357" s="59"/>
      <c r="AFZ357" s="59"/>
      <c r="AGA357" s="59"/>
      <c r="AGB357" s="59"/>
      <c r="AGC357" s="59"/>
      <c r="AGD357" s="59"/>
      <c r="AGE357" s="59"/>
      <c r="AGF357" s="59"/>
      <c r="AGG357" s="59"/>
      <c r="AGH357" s="59"/>
      <c r="AGI357" s="59"/>
      <c r="AGJ357" s="59"/>
      <c r="AGK357" s="59"/>
      <c r="AGL357" s="59"/>
      <c r="AGM357" s="59"/>
      <c r="AGN357" s="59"/>
      <c r="AGO357" s="59"/>
      <c r="AGP357" s="59"/>
      <c r="AGQ357" s="59"/>
      <c r="AGR357" s="59"/>
      <c r="AGS357" s="59"/>
      <c r="AGT357" s="59"/>
      <c r="AGU357" s="59"/>
      <c r="AGV357" s="59"/>
      <c r="AGW357" s="59"/>
      <c r="AGX357" s="59"/>
      <c r="AGY357" s="59"/>
      <c r="AGZ357" s="59"/>
      <c r="AHA357" s="59"/>
      <c r="AHB357" s="59"/>
      <c r="AHC357" s="59"/>
      <c r="AHD357" s="59"/>
      <c r="AHE357" s="59"/>
      <c r="AHF357" s="59"/>
      <c r="AHG357" s="59"/>
      <c r="AHH357" s="59"/>
      <c r="AHI357" s="59"/>
      <c r="AHJ357" s="59"/>
      <c r="AHK357" s="59"/>
      <c r="AHL357" s="59"/>
      <c r="AHM357" s="59"/>
      <c r="AHN357" s="59"/>
      <c r="AHO357" s="59"/>
      <c r="AHP357" s="59"/>
      <c r="AHQ357" s="59"/>
      <c r="AHR357" s="59"/>
      <c r="AHS357" s="59"/>
      <c r="AHT357" s="59"/>
      <c r="AHU357" s="59"/>
      <c r="AHV357" s="59"/>
      <c r="AHW357" s="59"/>
      <c r="AHX357" s="59"/>
      <c r="AHY357" s="59"/>
      <c r="AHZ357" s="59"/>
      <c r="AIA357" s="59"/>
      <c r="AIB357" s="59"/>
      <c r="AIC357" s="59"/>
      <c r="AID357" s="59"/>
      <c r="AIE357" s="59"/>
      <c r="AIF357" s="59"/>
      <c r="AIG357" s="59"/>
      <c r="AIH357" s="59"/>
      <c r="AII357" s="59"/>
      <c r="AIJ357" s="59"/>
      <c r="AIK357" s="59"/>
      <c r="AIL357" s="59"/>
      <c r="AIM357" s="59"/>
      <c r="AIN357" s="59"/>
      <c r="AIO357" s="59"/>
      <c r="AIP357" s="59"/>
      <c r="AIQ357" s="59"/>
      <c r="AIR357" s="59"/>
      <c r="AIS357" s="59"/>
      <c r="AIT357" s="59"/>
      <c r="AIU357" s="59"/>
      <c r="AIV357" s="59"/>
      <c r="AIW357" s="59"/>
      <c r="AIX357" s="59"/>
      <c r="AIY357" s="59"/>
      <c r="AIZ357" s="59"/>
      <c r="AJA357" s="59"/>
      <c r="AJB357" s="59"/>
      <c r="AJC357" s="59"/>
      <c r="AJD357" s="59"/>
      <c r="AJE357" s="59"/>
      <c r="AJF357" s="59"/>
      <c r="AJG357" s="59"/>
      <c r="AJH357" s="59"/>
      <c r="AJI357" s="59"/>
      <c r="AJJ357" s="59"/>
      <c r="AJK357" s="59"/>
      <c r="AJL357" s="59"/>
      <c r="AJM357" s="59"/>
      <c r="AJN357" s="59"/>
      <c r="AJO357" s="59"/>
      <c r="AJP357" s="59"/>
      <c r="AJQ357" s="59"/>
      <c r="AJR357" s="59"/>
      <c r="AJS357" s="59"/>
      <c r="AJT357" s="59"/>
      <c r="AJU357" s="59"/>
      <c r="AJV357" s="59"/>
      <c r="AJW357" s="59"/>
      <c r="AJX357" s="59"/>
      <c r="AJY357" s="59"/>
      <c r="AJZ357" s="59"/>
      <c r="AKA357" s="59"/>
      <c r="AKB357" s="59"/>
      <c r="AKC357" s="59"/>
      <c r="AKD357" s="59"/>
      <c r="AKE357" s="59"/>
      <c r="AKF357" s="59"/>
      <c r="AKG357" s="59"/>
      <c r="AKH357" s="59"/>
      <c r="AKI357" s="59"/>
      <c r="AKJ357" s="59"/>
      <c r="AKK357" s="59"/>
      <c r="AKL357" s="59"/>
      <c r="AKM357" s="59"/>
      <c r="AKN357" s="59"/>
      <c r="AKO357" s="59"/>
      <c r="AKP357" s="59"/>
      <c r="AKQ357" s="59"/>
      <c r="AKR357" s="59"/>
      <c r="AKS357" s="59"/>
      <c r="AKT357" s="59"/>
      <c r="AKU357" s="59"/>
      <c r="AKV357" s="59"/>
      <c r="AKW357" s="59"/>
      <c r="AKX357" s="59"/>
      <c r="AKY357" s="59"/>
      <c r="AKZ357" s="59"/>
      <c r="ALA357" s="59"/>
      <c r="ALB357" s="59"/>
      <c r="ALC357" s="59"/>
      <c r="ALD357" s="59"/>
      <c r="ALE357" s="59"/>
      <c r="ALF357" s="59"/>
      <c r="ALG357" s="59"/>
      <c r="ALH357" s="59"/>
      <c r="ALI357" s="59"/>
      <c r="ALJ357" s="59"/>
      <c r="ALK357" s="59"/>
      <c r="ALL357" s="59"/>
      <c r="ALM357" s="59"/>
      <c r="ALN357" s="59"/>
      <c r="ALO357" s="59"/>
      <c r="ALP357" s="59"/>
      <c r="ALQ357" s="59"/>
      <c r="ALR357" s="59"/>
      <c r="ALS357" s="59"/>
      <c r="ALT357" s="59"/>
      <c r="ALU357" s="59"/>
      <c r="ALV357" s="59"/>
      <c r="ALW357" s="59"/>
      <c r="ALX357" s="59"/>
      <c r="ALY357" s="59"/>
      <c r="ALZ357" s="59"/>
      <c r="AMA357" s="59"/>
      <c r="AMB357" s="59"/>
      <c r="AMC357" s="59"/>
      <c r="AMD357" s="59"/>
      <c r="AME357" s="59"/>
      <c r="AMF357" s="59"/>
      <c r="AMG357" s="59"/>
      <c r="AMH357" s="59"/>
      <c r="AMI357" s="59"/>
      <c r="AMJ357" s="59"/>
      <c r="AMK357" s="59"/>
      <c r="AML357" s="59"/>
      <c r="AMM357" s="59"/>
      <c r="AMN357" s="59"/>
      <c r="AMO357" s="59"/>
      <c r="AMP357" s="59"/>
      <c r="AMQ357" s="59"/>
      <c r="AMR357" s="59"/>
      <c r="AMS357" s="59"/>
      <c r="AMT357" s="59"/>
      <c r="AMU357" s="59"/>
      <c r="AMV357" s="59"/>
      <c r="AMW357" s="59"/>
      <c r="AMX357" s="59"/>
      <c r="AMY357" s="59"/>
      <c r="AMZ357" s="59"/>
      <c r="ANA357" s="59"/>
      <c r="ANB357" s="59"/>
      <c r="ANC357" s="59"/>
      <c r="AND357" s="59"/>
      <c r="ANE357" s="59"/>
      <c r="ANF357" s="59"/>
      <c r="ANG357" s="59"/>
      <c r="ANH357" s="59"/>
      <c r="ANI357" s="59"/>
      <c r="ANJ357" s="59"/>
      <c r="ANK357" s="59"/>
      <c r="ANL357" s="59"/>
      <c r="ANM357" s="59"/>
      <c r="ANN357" s="59"/>
      <c r="ANO357" s="59"/>
      <c r="ANP357" s="59"/>
      <c r="ANQ357" s="59"/>
      <c r="ANR357" s="59"/>
      <c r="ANS357" s="59"/>
      <c r="ANT357" s="59"/>
      <c r="ANU357" s="59"/>
      <c r="ANV357" s="59"/>
      <c r="ANW357" s="59"/>
      <c r="ANX357" s="59"/>
      <c r="ANY357" s="59"/>
      <c r="ANZ357" s="59"/>
      <c r="AOA357" s="59"/>
      <c r="AOB357" s="59"/>
      <c r="AOC357" s="59"/>
      <c r="AOD357" s="59"/>
      <c r="AOE357" s="59"/>
      <c r="AOF357" s="59"/>
      <c r="AOG357" s="59"/>
      <c r="AOH357" s="59"/>
      <c r="AOI357" s="59"/>
      <c r="AOJ357" s="59"/>
      <c r="AOK357" s="59"/>
      <c r="AOL357" s="59"/>
      <c r="AOM357" s="59"/>
      <c r="AON357" s="59"/>
      <c r="AOO357" s="59"/>
      <c r="AOP357" s="59"/>
      <c r="AOQ357" s="59"/>
      <c r="AOR357" s="59"/>
      <c r="AOS357" s="59"/>
      <c r="AOT357" s="59"/>
      <c r="AOU357" s="59"/>
      <c r="AOV357" s="59"/>
      <c r="AOW357" s="59"/>
      <c r="AOX357" s="59"/>
      <c r="AOY357" s="59"/>
      <c r="AOZ357" s="59"/>
      <c r="APA357" s="59"/>
      <c r="APB357" s="59"/>
      <c r="APC357" s="59"/>
      <c r="APD357" s="59"/>
      <c r="APE357" s="59"/>
      <c r="APF357" s="59"/>
      <c r="APG357" s="59"/>
      <c r="APH357" s="59"/>
      <c r="API357" s="59"/>
      <c r="APJ357" s="59"/>
      <c r="APK357" s="59"/>
      <c r="APL357" s="59"/>
      <c r="APM357" s="59"/>
      <c r="APN357" s="59"/>
      <c r="APO357" s="59"/>
      <c r="APP357" s="59"/>
      <c r="APQ357" s="59"/>
      <c r="APR357" s="59"/>
      <c r="APS357" s="59"/>
      <c r="APT357" s="59"/>
      <c r="APU357" s="59"/>
      <c r="APV357" s="59"/>
      <c r="APW357" s="59"/>
      <c r="APX357" s="59"/>
      <c r="APY357" s="59"/>
      <c r="APZ357" s="59"/>
      <c r="AQA357" s="59"/>
      <c r="AQB357" s="59"/>
      <c r="AQC357" s="59"/>
      <c r="AQD357" s="59"/>
      <c r="AQE357" s="59"/>
      <c r="AQF357" s="59"/>
      <c r="AQG357" s="59"/>
      <c r="AQH357" s="59"/>
      <c r="AQI357" s="59"/>
      <c r="AQJ357" s="59"/>
      <c r="AQK357" s="59"/>
      <c r="AQL357" s="59"/>
      <c r="AQM357" s="59"/>
      <c r="AQN357" s="59"/>
      <c r="AQO357" s="59"/>
      <c r="AQP357" s="59"/>
      <c r="AQQ357" s="59"/>
      <c r="AQR357" s="59"/>
      <c r="AQS357" s="59"/>
      <c r="AQT357" s="59"/>
      <c r="AQU357" s="59"/>
      <c r="AQV357" s="59"/>
      <c r="AQW357" s="59"/>
      <c r="AQX357" s="59"/>
      <c r="AQY357" s="59"/>
      <c r="AQZ357" s="59"/>
      <c r="ARA357" s="59"/>
      <c r="ARB357" s="59"/>
      <c r="ARC357" s="59"/>
      <c r="ARD357" s="59"/>
      <c r="ARE357" s="59"/>
      <c r="ARF357" s="59"/>
      <c r="ARG357" s="59"/>
      <c r="ARH357" s="59"/>
      <c r="ARI357" s="59"/>
      <c r="ARJ357" s="59"/>
      <c r="ARK357" s="59"/>
      <c r="ARL357" s="59"/>
      <c r="ARM357" s="59"/>
      <c r="ARN357" s="59"/>
      <c r="ARO357" s="59"/>
      <c r="ARP357" s="59"/>
      <c r="ARQ357" s="59"/>
      <c r="ARR357" s="59"/>
      <c r="ARS357" s="59"/>
      <c r="ART357" s="59"/>
      <c r="ARU357" s="59"/>
      <c r="ARV357" s="59"/>
      <c r="ARW357" s="59"/>
      <c r="ARX357" s="59"/>
      <c r="ARY357" s="59"/>
      <c r="ARZ357" s="59"/>
      <c r="ASA357" s="59"/>
      <c r="ASB357" s="59"/>
      <c r="ASC357" s="59"/>
      <c r="ASD357" s="59"/>
      <c r="ASE357" s="59"/>
      <c r="ASF357" s="59"/>
      <c r="ASG357" s="59"/>
      <c r="ASH357" s="59"/>
      <c r="ASI357" s="59"/>
      <c r="ASJ357" s="59"/>
      <c r="ASK357" s="59"/>
      <c r="ASL357" s="59"/>
      <c r="ASM357" s="59"/>
      <c r="ASN357" s="59"/>
      <c r="ASO357" s="59"/>
      <c r="ASP357" s="59"/>
      <c r="ASQ357" s="59"/>
      <c r="ASR357" s="59"/>
      <c r="ASS357" s="59"/>
      <c r="AST357" s="59"/>
      <c r="ASU357" s="59"/>
      <c r="ASV357" s="59"/>
      <c r="ASW357" s="59"/>
      <c r="ASX357" s="59"/>
      <c r="ASY357" s="59"/>
      <c r="ASZ357" s="59"/>
      <c r="ATA357" s="59"/>
      <c r="ATB357" s="59"/>
      <c r="ATC357" s="59"/>
      <c r="ATD357" s="59"/>
      <c r="ATE357" s="59"/>
      <c r="ATF357" s="59"/>
      <c r="ATG357" s="59"/>
      <c r="ATH357" s="59"/>
      <c r="ATI357" s="59"/>
      <c r="ATJ357" s="59"/>
      <c r="ATK357" s="59"/>
      <c r="ATL357" s="59"/>
      <c r="ATM357" s="59"/>
      <c r="ATN357" s="59"/>
      <c r="ATO357" s="59"/>
      <c r="ATP357" s="59"/>
      <c r="ATQ357" s="59"/>
      <c r="ATR357" s="59"/>
      <c r="ATS357" s="59"/>
      <c r="ATT357" s="59"/>
      <c r="ATU357" s="59"/>
      <c r="ATV357" s="59"/>
      <c r="ATW357" s="59"/>
      <c r="ATX357" s="59"/>
      <c r="ATY357" s="59"/>
      <c r="ATZ357" s="59"/>
      <c r="AUA357" s="59"/>
      <c r="AUB357" s="59"/>
      <c r="AUC357" s="59"/>
      <c r="AUD357" s="59"/>
      <c r="AUE357" s="59"/>
      <c r="AUF357" s="59"/>
      <c r="AUG357" s="59"/>
      <c r="AUH357" s="59"/>
      <c r="AUI357" s="59"/>
      <c r="AUJ357" s="59"/>
      <c r="AUK357" s="59"/>
      <c r="AUL357" s="59"/>
      <c r="AUM357" s="59"/>
      <c r="AUN357" s="59"/>
      <c r="AUO357" s="59"/>
      <c r="AUP357" s="59"/>
      <c r="AUQ357" s="59"/>
      <c r="AUR357" s="59"/>
      <c r="AUS357" s="59"/>
      <c r="AUT357" s="59"/>
      <c r="AUU357" s="59"/>
      <c r="AUV357" s="59"/>
      <c r="AUW357" s="59"/>
      <c r="AUX357" s="59"/>
      <c r="AUY357" s="59"/>
      <c r="AUZ357" s="59"/>
      <c r="AVA357" s="59"/>
      <c r="AVB357" s="59"/>
      <c r="AVC357" s="59"/>
      <c r="AVD357" s="59"/>
      <c r="AVE357" s="59"/>
      <c r="AVF357" s="59"/>
      <c r="AVG357" s="59"/>
      <c r="AVH357" s="59"/>
      <c r="AVI357" s="59"/>
      <c r="AVJ357" s="59"/>
      <c r="AVK357" s="59"/>
      <c r="AVL357" s="59"/>
      <c r="AVM357" s="59"/>
      <c r="AVN357" s="59"/>
      <c r="AVO357" s="59"/>
      <c r="AVP357" s="59"/>
      <c r="AVQ357" s="59"/>
      <c r="AVR357" s="59"/>
      <c r="AVS357" s="59"/>
      <c r="AVT357" s="59"/>
      <c r="AVU357" s="59"/>
      <c r="AVV357" s="59"/>
      <c r="AVW357" s="59"/>
      <c r="AVX357" s="59"/>
      <c r="AVY357" s="59"/>
      <c r="AVZ357" s="59"/>
      <c r="AWA357" s="59"/>
      <c r="AWB357" s="59"/>
      <c r="AWC357" s="59"/>
      <c r="AWD357" s="59"/>
      <c r="AWE357" s="59"/>
      <c r="AWF357" s="59"/>
      <c r="AWG357" s="59"/>
      <c r="AWH357" s="59"/>
      <c r="AWI357" s="59"/>
      <c r="AWJ357" s="59"/>
      <c r="AWK357" s="59"/>
      <c r="AWL357" s="59"/>
      <c r="AWM357" s="59"/>
      <c r="AWN357" s="59"/>
      <c r="AWO357" s="59"/>
      <c r="AWP357" s="59"/>
      <c r="AWQ357" s="59"/>
      <c r="AWR357" s="59"/>
      <c r="AWS357" s="59"/>
      <c r="AWT357" s="59"/>
      <c r="AWU357" s="59"/>
      <c r="AWV357" s="59"/>
      <c r="AWW357" s="59"/>
      <c r="AWX357" s="59"/>
      <c r="AWY357" s="59"/>
      <c r="AWZ357" s="59"/>
      <c r="AXA357" s="59"/>
      <c r="AXB357" s="59"/>
      <c r="AXC357" s="59"/>
      <c r="AXD357" s="59"/>
      <c r="AXE357" s="59"/>
      <c r="AXF357" s="59"/>
      <c r="AXG357" s="59"/>
      <c r="AXH357" s="59"/>
      <c r="AXI357" s="59"/>
      <c r="AXJ357" s="59"/>
      <c r="AXK357" s="59"/>
      <c r="AXL357" s="59"/>
      <c r="AXM357" s="59"/>
      <c r="AXN357" s="59"/>
      <c r="AXO357" s="59"/>
      <c r="AXP357" s="59"/>
      <c r="AXQ357" s="59"/>
      <c r="AXR357" s="59"/>
      <c r="AXS357" s="59"/>
      <c r="AXT357" s="59"/>
      <c r="AXU357" s="59"/>
      <c r="AXV357" s="59"/>
      <c r="AXW357" s="59"/>
      <c r="AXX357" s="59"/>
      <c r="AXY357" s="59"/>
      <c r="AXZ357" s="59"/>
      <c r="AYA357" s="59"/>
      <c r="AYB357" s="59"/>
      <c r="AYC357" s="59"/>
      <c r="AYD357" s="59"/>
      <c r="AYE357" s="59"/>
      <c r="AYF357" s="59"/>
      <c r="AYG357" s="59"/>
      <c r="AYH357" s="59"/>
      <c r="AYI357" s="59"/>
      <c r="AYJ357" s="59"/>
      <c r="AYK357" s="59"/>
      <c r="AYL357" s="59"/>
      <c r="AYM357" s="59"/>
      <c r="AYN357" s="59"/>
      <c r="AYO357" s="59"/>
      <c r="AYP357" s="59"/>
      <c r="AYQ357" s="59"/>
      <c r="AYR357" s="59"/>
      <c r="AYS357" s="59"/>
      <c r="AYT357" s="59"/>
      <c r="AYU357" s="59"/>
      <c r="AYV357" s="59"/>
      <c r="AYW357" s="59"/>
      <c r="AYX357" s="59"/>
      <c r="AYY357" s="59"/>
      <c r="AYZ357" s="59"/>
      <c r="AZA357" s="59"/>
      <c r="AZB357" s="59"/>
      <c r="AZC357" s="59"/>
      <c r="AZD357" s="59"/>
      <c r="AZE357" s="59"/>
      <c r="AZF357" s="59"/>
      <c r="AZG357" s="59"/>
      <c r="AZH357" s="59"/>
      <c r="AZI357" s="59"/>
      <c r="AZJ357" s="59"/>
      <c r="AZK357" s="59"/>
      <c r="AZL357" s="59"/>
      <c r="AZM357" s="59"/>
      <c r="AZN357" s="59"/>
      <c r="AZO357" s="59"/>
      <c r="AZP357" s="59"/>
      <c r="AZQ357" s="59"/>
      <c r="AZR357" s="59"/>
      <c r="AZS357" s="59"/>
      <c r="AZT357" s="59"/>
      <c r="AZU357" s="59"/>
      <c r="AZV357" s="59"/>
      <c r="AZW357" s="59"/>
      <c r="AZX357" s="59"/>
      <c r="AZY357" s="59"/>
      <c r="AZZ357" s="59"/>
      <c r="BAA357" s="59"/>
      <c r="BAB357" s="59"/>
      <c r="BAC357" s="59"/>
      <c r="BAD357" s="59"/>
      <c r="BAE357" s="59"/>
      <c r="BAF357" s="59"/>
      <c r="BAG357" s="59"/>
      <c r="BAH357" s="59"/>
      <c r="BAI357" s="59"/>
      <c r="BAJ357" s="59"/>
      <c r="BAK357" s="59"/>
      <c r="BAL357" s="59"/>
      <c r="BAM357" s="59"/>
      <c r="BAN357" s="59"/>
      <c r="BAO357" s="59"/>
      <c r="BAP357" s="59"/>
      <c r="BAQ357" s="59"/>
      <c r="BAR357" s="59"/>
      <c r="BAS357" s="59"/>
      <c r="BAT357" s="59"/>
      <c r="BAU357" s="59"/>
      <c r="BAV357" s="59"/>
      <c r="BAW357" s="59"/>
      <c r="BAX357" s="59"/>
      <c r="BAY357" s="59"/>
      <c r="BAZ357" s="59"/>
      <c r="BBA357" s="59"/>
      <c r="BBB357" s="59"/>
      <c r="BBC357" s="59"/>
      <c r="BBD357" s="59"/>
      <c r="BBE357" s="59"/>
      <c r="BBF357" s="59"/>
      <c r="BBG357" s="59"/>
      <c r="BBH357" s="59"/>
      <c r="BBI357" s="59"/>
      <c r="BBJ357" s="59"/>
      <c r="BBK357" s="59"/>
      <c r="BBL357" s="59"/>
      <c r="BBM357" s="59"/>
      <c r="BBN357" s="59"/>
      <c r="BBO357" s="59"/>
      <c r="BBP357" s="59"/>
      <c r="BBQ357" s="59"/>
      <c r="BBR357" s="59"/>
      <c r="BBS357" s="59"/>
      <c r="BBT357" s="59"/>
      <c r="BBU357" s="59"/>
      <c r="BBV357" s="59"/>
      <c r="BBW357" s="59"/>
      <c r="BBX357" s="59"/>
      <c r="BBY357" s="59"/>
      <c r="BBZ357" s="59"/>
      <c r="BCA357" s="59"/>
      <c r="BCB357" s="59"/>
      <c r="BCC357" s="59"/>
      <c r="BCD357" s="59"/>
      <c r="BCE357" s="59"/>
      <c r="BCF357" s="59"/>
      <c r="BCG357" s="59"/>
      <c r="BCH357" s="59"/>
      <c r="BCI357" s="59"/>
      <c r="BCJ357" s="59"/>
      <c r="BCK357" s="59"/>
      <c r="BCL357" s="59"/>
      <c r="BCM357" s="59"/>
      <c r="BCN357" s="59"/>
      <c r="BCO357" s="59"/>
      <c r="BCP357" s="59"/>
      <c r="BCQ357" s="59"/>
      <c r="BCR357" s="59"/>
      <c r="BCS357" s="59"/>
      <c r="BCT357" s="59"/>
      <c r="BCU357" s="59"/>
      <c r="BCV357" s="59"/>
      <c r="BCW357" s="59"/>
      <c r="BCX357" s="59"/>
      <c r="BCY357" s="59"/>
      <c r="BCZ357" s="59"/>
      <c r="BDA357" s="59"/>
      <c r="BDB357" s="59"/>
      <c r="BDC357" s="59"/>
      <c r="BDD357" s="59"/>
      <c r="BDE357" s="59"/>
      <c r="BDF357" s="59"/>
      <c r="BDG357" s="59"/>
      <c r="BDH357" s="59"/>
      <c r="BDI357" s="59"/>
      <c r="BDJ357" s="59"/>
      <c r="BDK357" s="59"/>
      <c r="BDL357" s="59"/>
      <c r="BDM357" s="59"/>
      <c r="BDN357" s="59"/>
      <c r="BDO357" s="59"/>
      <c r="BDP357" s="59"/>
      <c r="BDQ357" s="59"/>
      <c r="BDR357" s="59"/>
      <c r="BDS357" s="59"/>
      <c r="BDT357" s="59"/>
      <c r="BDU357" s="59"/>
      <c r="BDV357" s="59"/>
      <c r="BDW357" s="59"/>
      <c r="BDX357" s="59"/>
      <c r="BDY357" s="59"/>
      <c r="BDZ357" s="59"/>
      <c r="BEA357" s="59"/>
      <c r="BEB357" s="59"/>
      <c r="BEC357" s="59"/>
      <c r="BED357" s="59"/>
      <c r="BEE357" s="59"/>
      <c r="BEF357" s="59"/>
      <c r="BEG357" s="59"/>
      <c r="BEH357" s="59"/>
      <c r="BEI357" s="59"/>
      <c r="BEJ357" s="59"/>
      <c r="BEK357" s="59"/>
      <c r="BEL357" s="59"/>
      <c r="BEM357" s="59"/>
      <c r="BEN357" s="59"/>
      <c r="BEO357" s="59"/>
      <c r="BEP357" s="59"/>
      <c r="BEQ357" s="59"/>
      <c r="BER357" s="59"/>
      <c r="BES357" s="59"/>
      <c r="BET357" s="59"/>
      <c r="BEU357" s="59"/>
      <c r="BEV357" s="59"/>
      <c r="BEW357" s="59"/>
      <c r="BEX357" s="59"/>
      <c r="BEY357" s="59"/>
      <c r="BEZ357" s="59"/>
      <c r="BFA357" s="59"/>
      <c r="BFB357" s="59"/>
      <c r="BFC357" s="59"/>
      <c r="BFD357" s="59"/>
      <c r="BFE357" s="59"/>
      <c r="BFF357" s="59"/>
      <c r="BFG357" s="59"/>
      <c r="BFH357" s="59"/>
      <c r="BFI357" s="59"/>
      <c r="BFJ357" s="59"/>
      <c r="BFK357" s="59"/>
      <c r="BFL357" s="59"/>
      <c r="BFM357" s="59"/>
      <c r="BFN357" s="59"/>
      <c r="BFO357" s="59"/>
      <c r="BFP357" s="59"/>
      <c r="BFQ357" s="59"/>
      <c r="BFR357" s="59"/>
      <c r="BFS357" s="59"/>
      <c r="BFT357" s="59"/>
      <c r="BFU357" s="59"/>
      <c r="BFV357" s="59"/>
      <c r="BFW357" s="59"/>
      <c r="BFX357" s="59"/>
      <c r="BFY357" s="59"/>
      <c r="BFZ357" s="59"/>
      <c r="BGA357" s="59"/>
      <c r="BGB357" s="59"/>
      <c r="BGC357" s="59"/>
      <c r="BGD357" s="59"/>
      <c r="BGE357" s="59"/>
      <c r="BGF357" s="59"/>
      <c r="BGG357" s="59"/>
      <c r="BGH357" s="59"/>
      <c r="BGI357" s="59"/>
      <c r="BGJ357" s="59"/>
      <c r="BGK357" s="59"/>
      <c r="BGL357" s="59"/>
      <c r="BGM357" s="59"/>
      <c r="BGN357" s="59"/>
      <c r="BGO357" s="59"/>
      <c r="BGP357" s="59"/>
      <c r="BGQ357" s="59"/>
      <c r="BGR357" s="59"/>
      <c r="BGS357" s="59"/>
      <c r="BGT357" s="59"/>
      <c r="BGU357" s="59"/>
      <c r="BGV357" s="59"/>
      <c r="BGW357" s="59"/>
      <c r="BGX357" s="59"/>
      <c r="BGY357" s="59"/>
      <c r="BGZ357" s="59"/>
      <c r="BHA357" s="59"/>
      <c r="BHB357" s="59"/>
      <c r="BHC357" s="59"/>
      <c r="BHD357" s="59"/>
      <c r="BHE357" s="59"/>
      <c r="BHF357" s="59"/>
      <c r="BHG357" s="59"/>
      <c r="BHH357" s="59"/>
      <c r="BHI357" s="59"/>
      <c r="BHJ357" s="59"/>
      <c r="BHK357" s="59"/>
      <c r="BHL357" s="59"/>
      <c r="BHM357" s="59"/>
      <c r="BHN357" s="59"/>
      <c r="BHO357" s="59"/>
      <c r="BHP357" s="59"/>
      <c r="BHQ357" s="59"/>
      <c r="BHR357" s="59"/>
      <c r="BHS357" s="59"/>
      <c r="BHT357" s="59"/>
      <c r="BHU357" s="59"/>
      <c r="BHV357" s="59"/>
      <c r="BHW357" s="59"/>
      <c r="BHX357" s="59"/>
      <c r="BHY357" s="59"/>
      <c r="BHZ357" s="59"/>
      <c r="BIA357" s="59"/>
      <c r="BIB357" s="59"/>
      <c r="BIC357" s="59"/>
      <c r="BID357" s="59"/>
      <c r="BIE357" s="59"/>
      <c r="BIF357" s="59"/>
      <c r="BIG357" s="59"/>
      <c r="BIH357" s="59"/>
      <c r="BII357" s="59"/>
      <c r="BIJ357" s="59"/>
      <c r="BIK357" s="59"/>
      <c r="BIL357" s="59"/>
      <c r="BIM357" s="59"/>
      <c r="BIN357" s="59"/>
      <c r="BIO357" s="59"/>
      <c r="BIP357" s="59"/>
      <c r="BIQ357" s="59"/>
      <c r="BIR357" s="59"/>
      <c r="BIS357" s="59"/>
      <c r="BIT357" s="59"/>
      <c r="BIU357" s="59"/>
      <c r="BIV357" s="59"/>
      <c r="BIW357" s="59"/>
      <c r="BIX357" s="59"/>
      <c r="BIY357" s="59"/>
      <c r="BIZ357" s="59"/>
      <c r="BJA357" s="59"/>
      <c r="BJB357" s="59"/>
      <c r="BJC357" s="59"/>
      <c r="BJD357" s="59"/>
      <c r="BJE357" s="59"/>
      <c r="BJF357" s="59"/>
      <c r="BJG357" s="59"/>
      <c r="BJH357" s="59"/>
      <c r="BJI357" s="59"/>
      <c r="BJJ357" s="59"/>
      <c r="BJK357" s="59"/>
      <c r="BJL357" s="59"/>
      <c r="BJM357" s="59"/>
      <c r="BJN357" s="59"/>
      <c r="BJO357" s="59"/>
      <c r="BJP357" s="59"/>
      <c r="BJQ357" s="59"/>
      <c r="BJR357" s="59"/>
      <c r="BJS357" s="59"/>
      <c r="BJT357" s="59"/>
      <c r="BJU357" s="59"/>
      <c r="BJV357" s="59"/>
      <c r="BJW357" s="59"/>
      <c r="BJX357" s="59"/>
      <c r="BJY357" s="59"/>
      <c r="BJZ357" s="59"/>
      <c r="BKA357" s="59"/>
      <c r="BKB357" s="59"/>
      <c r="BKC357" s="59"/>
      <c r="BKD357" s="59"/>
      <c r="BKE357" s="59"/>
      <c r="BKF357" s="59"/>
      <c r="BKG357" s="59"/>
      <c r="BKH357" s="59"/>
      <c r="BKI357" s="59"/>
      <c r="BKJ357" s="59"/>
      <c r="BKK357" s="59"/>
      <c r="BKL357" s="59"/>
      <c r="BKM357" s="59"/>
      <c r="BKN357" s="59"/>
      <c r="BKO357" s="59"/>
      <c r="BKP357" s="59"/>
      <c r="BKQ357" s="59"/>
      <c r="BKR357" s="59"/>
      <c r="BKS357" s="59"/>
      <c r="BKT357" s="59"/>
      <c r="BKU357" s="59"/>
      <c r="BKV357" s="59"/>
      <c r="BKW357" s="59"/>
      <c r="BKX357" s="59"/>
      <c r="BKY357" s="59"/>
      <c r="BKZ357" s="59"/>
      <c r="BLA357" s="59"/>
      <c r="BLB357" s="59"/>
      <c r="BLC357" s="59"/>
      <c r="BLD357" s="59"/>
      <c r="BLE357" s="59"/>
      <c r="BLF357" s="59"/>
      <c r="BLG357" s="59"/>
      <c r="BLH357" s="59"/>
      <c r="BLI357" s="59"/>
      <c r="BLJ357" s="59"/>
      <c r="BLK357" s="59"/>
      <c r="BLL357" s="59"/>
      <c r="BLM357" s="59"/>
      <c r="BLN357" s="59"/>
      <c r="BLO357" s="59"/>
      <c r="BLP357" s="59"/>
      <c r="BLQ357" s="59"/>
      <c r="BLR357" s="59"/>
      <c r="BLS357" s="59"/>
      <c r="BLT357" s="59"/>
      <c r="BLU357" s="59"/>
      <c r="BLV357" s="59"/>
      <c r="BLW357" s="59"/>
      <c r="BLX357" s="59"/>
      <c r="BLY357" s="59"/>
      <c r="BLZ357" s="59"/>
      <c r="BMA357" s="59"/>
      <c r="BMB357" s="59"/>
      <c r="BMC357" s="59"/>
      <c r="BMD357" s="59"/>
      <c r="BME357" s="59"/>
      <c r="BMF357" s="59"/>
      <c r="BMG357" s="59"/>
      <c r="BMH357" s="59"/>
      <c r="BMI357" s="59"/>
      <c r="BMJ357" s="59"/>
      <c r="BMK357" s="59"/>
      <c r="BML357" s="59"/>
      <c r="BMM357" s="59"/>
      <c r="BMN357" s="59"/>
      <c r="BMO357" s="59"/>
      <c r="BMP357" s="59"/>
      <c r="BMQ357" s="59"/>
      <c r="BMR357" s="59"/>
      <c r="BMS357" s="59"/>
      <c r="BMT357" s="59"/>
      <c r="BMU357" s="59"/>
      <c r="BMV357" s="59"/>
      <c r="BMW357" s="59"/>
      <c r="BMX357" s="59"/>
      <c r="BMY357" s="59"/>
      <c r="BMZ357" s="59"/>
      <c r="BNA357" s="59"/>
      <c r="BNB357" s="59"/>
      <c r="BNC357" s="59"/>
      <c r="BND357" s="59"/>
      <c r="BNE357" s="59"/>
      <c r="BNF357" s="59"/>
      <c r="BNG357" s="59"/>
      <c r="BNH357" s="59"/>
      <c r="BNI357" s="59"/>
      <c r="BNJ357" s="59"/>
      <c r="BNK357" s="59"/>
      <c r="BNL357" s="59"/>
      <c r="BNM357" s="59"/>
      <c r="BNN357" s="59"/>
      <c r="BNO357" s="59"/>
      <c r="BNP357" s="59"/>
      <c r="BNQ357" s="59"/>
      <c r="BNR357" s="59"/>
      <c r="BNS357" s="59"/>
      <c r="BNT357" s="59"/>
      <c r="BNU357" s="59"/>
      <c r="BNV357" s="59"/>
      <c r="BNW357" s="59"/>
      <c r="BNX357" s="59"/>
      <c r="BNY357" s="59"/>
      <c r="BNZ357" s="59"/>
      <c r="BOA357" s="59"/>
      <c r="BOB357" s="59"/>
      <c r="BOC357" s="59"/>
      <c r="BOD357" s="59"/>
      <c r="BOE357" s="59"/>
      <c r="BOF357" s="59"/>
      <c r="BOG357" s="59"/>
      <c r="BOH357" s="59"/>
      <c r="BOI357" s="59"/>
      <c r="BOJ357" s="59"/>
      <c r="BOK357" s="59"/>
      <c r="BOL357" s="59"/>
      <c r="BOM357" s="59"/>
      <c r="BON357" s="59"/>
      <c r="BOO357" s="59"/>
      <c r="BOP357" s="59"/>
      <c r="BOQ357" s="59"/>
      <c r="BOR357" s="59"/>
      <c r="BOS357" s="59"/>
      <c r="BOT357" s="59"/>
      <c r="BOU357" s="59"/>
      <c r="BOV357" s="59"/>
      <c r="BOW357" s="59"/>
      <c r="BOX357" s="59"/>
      <c r="BOY357" s="59"/>
      <c r="BOZ357" s="59"/>
      <c r="BPA357" s="59"/>
      <c r="BPB357" s="59"/>
      <c r="BPC357" s="59"/>
      <c r="BPD357" s="59"/>
      <c r="BPE357" s="59"/>
      <c r="BPF357" s="59"/>
      <c r="BPG357" s="59"/>
      <c r="BPH357" s="59"/>
      <c r="BPI357" s="59"/>
      <c r="BPJ357" s="59"/>
      <c r="BPK357" s="59"/>
      <c r="BPL357" s="59"/>
      <c r="BPM357" s="59"/>
      <c r="BPN357" s="59"/>
      <c r="BPO357" s="59"/>
      <c r="BPP357" s="59"/>
      <c r="BPQ357" s="59"/>
      <c r="BPR357" s="59"/>
      <c r="BPS357" s="59"/>
      <c r="BPT357" s="59"/>
      <c r="BPU357" s="59"/>
      <c r="BPV357" s="59"/>
      <c r="BPW357" s="59"/>
      <c r="BPX357" s="59"/>
      <c r="BPY357" s="59"/>
      <c r="BPZ357" s="59"/>
      <c r="BQA357" s="59"/>
      <c r="BQB357" s="59"/>
      <c r="BQC357" s="59"/>
      <c r="BQD357" s="59"/>
      <c r="BQE357" s="59"/>
      <c r="BQF357" s="59"/>
      <c r="BQG357" s="59"/>
      <c r="BQH357" s="59"/>
      <c r="BQI357" s="59"/>
      <c r="BQJ357" s="59"/>
      <c r="BQK357" s="59"/>
      <c r="BQL357" s="59"/>
      <c r="BQM357" s="59"/>
      <c r="BQN357" s="59"/>
      <c r="BQO357" s="59"/>
      <c r="BQP357" s="59"/>
      <c r="BQQ357" s="59"/>
      <c r="BQR357" s="59"/>
      <c r="BQS357" s="59"/>
      <c r="BQT357" s="59"/>
      <c r="BQU357" s="59"/>
      <c r="BQV357" s="59"/>
      <c r="BQW357" s="59"/>
      <c r="BQX357" s="59"/>
      <c r="BQY357" s="59"/>
      <c r="BQZ357" s="59"/>
      <c r="BRA357" s="59"/>
      <c r="BRB357" s="59"/>
      <c r="BRC357" s="59"/>
      <c r="BRD357" s="59"/>
      <c r="BRE357" s="59"/>
      <c r="BRF357" s="59"/>
      <c r="BRG357" s="59"/>
      <c r="BRH357" s="59"/>
      <c r="BRI357" s="59"/>
      <c r="BRJ357" s="59"/>
      <c r="BRK357" s="59"/>
      <c r="BRL357" s="59"/>
      <c r="BRM357" s="59"/>
      <c r="BRN357" s="59"/>
      <c r="BRO357" s="59"/>
      <c r="BRP357" s="59"/>
      <c r="BRQ357" s="59"/>
      <c r="BRR357" s="59"/>
      <c r="BRS357" s="59"/>
      <c r="BRT357" s="59"/>
      <c r="BRU357" s="59"/>
      <c r="BRV357" s="59"/>
      <c r="BRW357" s="59"/>
      <c r="BRX357" s="59"/>
      <c r="BRY357" s="59"/>
      <c r="BRZ357" s="59"/>
      <c r="BSA357" s="59"/>
      <c r="BSB357" s="59"/>
      <c r="BSC357" s="59"/>
      <c r="BSD357" s="59"/>
      <c r="BSE357" s="59"/>
      <c r="BSF357" s="59"/>
      <c r="BSG357" s="59"/>
      <c r="BSH357" s="59"/>
      <c r="BSI357" s="59"/>
      <c r="BSJ357" s="59"/>
      <c r="BSK357" s="59"/>
      <c r="BSL357" s="59"/>
      <c r="BSM357" s="59"/>
      <c r="BSN357" s="59"/>
      <c r="BSO357" s="59"/>
      <c r="BSP357" s="59"/>
      <c r="BSQ357" s="59"/>
      <c r="BSR357" s="59"/>
      <c r="BSS357" s="59"/>
      <c r="BST357" s="59"/>
      <c r="BSU357" s="59"/>
      <c r="BSV357" s="59"/>
      <c r="BSW357" s="59"/>
      <c r="BSX357" s="59"/>
      <c r="BSY357" s="59"/>
      <c r="BSZ357" s="59"/>
      <c r="BTA357" s="59"/>
      <c r="BTB357" s="59"/>
      <c r="BTC357" s="59"/>
      <c r="BTD357" s="59"/>
      <c r="BTE357" s="59"/>
      <c r="BTF357" s="59"/>
      <c r="BTG357" s="59"/>
      <c r="BTH357" s="59"/>
      <c r="BTI357" s="59"/>
      <c r="BTJ357" s="59"/>
      <c r="BTK357" s="59"/>
      <c r="BTL357" s="59"/>
      <c r="BTM357" s="59"/>
      <c r="BTN357" s="59"/>
      <c r="BTO357" s="59"/>
      <c r="BTP357" s="59"/>
      <c r="BTQ357" s="59"/>
      <c r="BTR357" s="59"/>
      <c r="BTS357" s="59"/>
      <c r="BTT357" s="59"/>
      <c r="BTU357" s="59"/>
      <c r="BTV357" s="59"/>
      <c r="BTW357" s="59"/>
      <c r="BTX357" s="59"/>
      <c r="BTY357" s="59"/>
      <c r="BTZ357" s="59"/>
      <c r="BUA357" s="59"/>
      <c r="BUB357" s="59"/>
      <c r="BUC357" s="59"/>
      <c r="BUD357" s="59"/>
      <c r="BUE357" s="59"/>
      <c r="BUF357" s="59"/>
      <c r="BUG357" s="59"/>
      <c r="BUH357" s="59"/>
      <c r="BUI357" s="59"/>
      <c r="BUJ357" s="59"/>
      <c r="BUK357" s="59"/>
      <c r="BUL357" s="59"/>
      <c r="BUM357" s="59"/>
      <c r="BUN357" s="59"/>
      <c r="BUO357" s="59"/>
      <c r="BUP357" s="59"/>
      <c r="BUQ357" s="59"/>
      <c r="BUR357" s="59"/>
      <c r="BUS357" s="59"/>
      <c r="BUT357" s="59"/>
      <c r="BUU357" s="59"/>
      <c r="BUV357" s="59"/>
      <c r="BUW357" s="59"/>
      <c r="BUX357" s="59"/>
      <c r="BUY357" s="59"/>
      <c r="BUZ357" s="59"/>
      <c r="BVA357" s="59"/>
      <c r="BVB357" s="59"/>
      <c r="BVC357" s="59"/>
      <c r="BVD357" s="59"/>
      <c r="BVE357" s="59"/>
      <c r="BVF357" s="59"/>
      <c r="BVG357" s="59"/>
      <c r="BVH357" s="59"/>
      <c r="BVI357" s="59"/>
      <c r="BVJ357" s="59"/>
      <c r="BVK357" s="59"/>
      <c r="BVL357" s="59"/>
      <c r="BVM357" s="59"/>
      <c r="BVN357" s="59"/>
      <c r="BVO357" s="59"/>
      <c r="BVP357" s="59"/>
      <c r="BVQ357" s="59"/>
      <c r="BVR357" s="59"/>
      <c r="BVS357" s="59"/>
      <c r="BVT357" s="59"/>
      <c r="BVU357" s="59"/>
      <c r="BVV357" s="59"/>
      <c r="BVW357" s="59"/>
      <c r="BVX357" s="59"/>
      <c r="BVY357" s="59"/>
      <c r="BVZ357" s="59"/>
      <c r="BWA357" s="59"/>
      <c r="BWB357" s="59"/>
      <c r="BWC357" s="59"/>
      <c r="BWD357" s="59"/>
      <c r="BWE357" s="59"/>
      <c r="BWF357" s="59"/>
      <c r="BWG357" s="59"/>
      <c r="BWH357" s="59"/>
      <c r="BWI357" s="59"/>
      <c r="BWJ357" s="59"/>
      <c r="BWK357" s="59"/>
      <c r="BWL357" s="59"/>
      <c r="BWM357" s="59"/>
      <c r="BWN357" s="59"/>
      <c r="BWO357" s="59"/>
      <c r="BWP357" s="59"/>
      <c r="BWQ357" s="59"/>
      <c r="BWR357" s="59"/>
      <c r="BWS357" s="59"/>
      <c r="BWT357" s="59"/>
      <c r="BWU357" s="59"/>
      <c r="BWV357" s="59"/>
      <c r="BWW357" s="59"/>
      <c r="BWX357" s="59"/>
      <c r="BWY357" s="59"/>
      <c r="BWZ357" s="59"/>
      <c r="BXA357" s="59"/>
      <c r="BXB357" s="59"/>
      <c r="BXC357" s="59"/>
      <c r="BXD357" s="59"/>
      <c r="BXE357" s="59"/>
      <c r="BXF357" s="59"/>
      <c r="BXG357" s="59"/>
      <c r="BXH357" s="59"/>
      <c r="BXI357" s="59"/>
      <c r="BXJ357" s="59"/>
      <c r="BXK357" s="59"/>
      <c r="BXL357" s="59"/>
      <c r="BXM357" s="59"/>
      <c r="BXN357" s="59"/>
      <c r="BXO357" s="59"/>
      <c r="BXP357" s="59"/>
      <c r="BXQ357" s="59"/>
      <c r="BXR357" s="59"/>
      <c r="BXS357" s="59"/>
      <c r="BXT357" s="59"/>
      <c r="BXU357" s="59"/>
      <c r="BXV357" s="59"/>
      <c r="BXW357" s="59"/>
      <c r="BXX357" s="59"/>
      <c r="BXY357" s="59"/>
      <c r="BXZ357" s="59"/>
      <c r="BYA357" s="59"/>
      <c r="BYB357" s="59"/>
      <c r="BYC357" s="59"/>
      <c r="BYD357" s="59"/>
      <c r="BYE357" s="59"/>
      <c r="BYF357" s="59"/>
      <c r="BYG357" s="59"/>
      <c r="BYH357" s="59"/>
      <c r="BYI357" s="59"/>
      <c r="BYJ357" s="59"/>
      <c r="BYK357" s="59"/>
      <c r="BYL357" s="59"/>
      <c r="BYM357" s="59"/>
      <c r="BYN357" s="59"/>
      <c r="BYO357" s="59"/>
      <c r="BYP357" s="59"/>
      <c r="BYQ357" s="59"/>
      <c r="BYR357" s="59"/>
      <c r="BYS357" s="59"/>
      <c r="BYT357" s="59"/>
      <c r="BYU357" s="59"/>
      <c r="BYV357" s="59"/>
      <c r="BYW357" s="59"/>
      <c r="BYX357" s="59"/>
      <c r="BYY357" s="59"/>
      <c r="BYZ357" s="59"/>
      <c r="BZA357" s="59"/>
      <c r="BZB357" s="59"/>
      <c r="BZC357" s="59"/>
      <c r="BZD357" s="59"/>
      <c r="BZE357" s="59"/>
      <c r="BZF357" s="59"/>
      <c r="BZG357" s="59"/>
      <c r="BZH357" s="59"/>
      <c r="BZI357" s="59"/>
      <c r="BZJ357" s="59"/>
      <c r="BZK357" s="59"/>
      <c r="BZL357" s="59"/>
      <c r="BZM357" s="59"/>
      <c r="BZN357" s="59"/>
      <c r="BZO357" s="59"/>
      <c r="BZP357" s="59"/>
      <c r="BZQ357" s="59"/>
      <c r="BZR357" s="59"/>
      <c r="BZS357" s="59"/>
      <c r="BZT357" s="59"/>
      <c r="BZU357" s="59"/>
      <c r="BZV357" s="59"/>
      <c r="BZW357" s="59"/>
      <c r="BZX357" s="59"/>
      <c r="BZY357" s="59"/>
      <c r="BZZ357" s="59"/>
      <c r="CAA357" s="59"/>
      <c r="CAB357" s="59"/>
      <c r="CAC357" s="59"/>
      <c r="CAD357" s="59"/>
      <c r="CAE357" s="59"/>
      <c r="CAF357" s="59"/>
      <c r="CAG357" s="59"/>
      <c r="CAH357" s="59"/>
      <c r="CAI357" s="59"/>
      <c r="CAJ357" s="59"/>
      <c r="CAK357" s="59"/>
      <c r="CAL357" s="59"/>
      <c r="CAM357" s="59"/>
      <c r="CAN357" s="59"/>
      <c r="CAO357" s="59"/>
      <c r="CAP357" s="59"/>
      <c r="CAQ357" s="59"/>
      <c r="CAR357" s="59"/>
      <c r="CAS357" s="59"/>
      <c r="CAT357" s="59"/>
      <c r="CAU357" s="59"/>
      <c r="CAV357" s="59"/>
      <c r="CAW357" s="59"/>
      <c r="CAX357" s="59"/>
      <c r="CAY357" s="59"/>
      <c r="CAZ357" s="59"/>
      <c r="CBA357" s="59"/>
      <c r="CBB357" s="59"/>
      <c r="CBC357" s="59"/>
      <c r="CBD357" s="59"/>
      <c r="CBE357" s="59"/>
      <c r="CBF357" s="59"/>
      <c r="CBG357" s="59"/>
      <c r="CBH357" s="59"/>
      <c r="CBI357" s="59"/>
      <c r="CBJ357" s="59"/>
      <c r="CBK357" s="59"/>
      <c r="CBL357" s="59"/>
      <c r="CBM357" s="59"/>
      <c r="CBN357" s="59"/>
      <c r="CBO357" s="59"/>
      <c r="CBP357" s="59"/>
      <c r="CBQ357" s="59"/>
      <c r="CBR357" s="59"/>
      <c r="CBS357" s="59"/>
      <c r="CBT357" s="59"/>
      <c r="CBU357" s="59"/>
      <c r="CBV357" s="59"/>
      <c r="CBW357" s="59"/>
      <c r="CBX357" s="59"/>
      <c r="CBY357" s="59"/>
      <c r="CBZ357" s="59"/>
      <c r="CCA357" s="59"/>
      <c r="CCB357" s="59"/>
      <c r="CCC357" s="59"/>
      <c r="CCD357" s="59"/>
      <c r="CCE357" s="59"/>
      <c r="CCF357" s="59"/>
      <c r="CCG357" s="59"/>
      <c r="CCH357" s="59"/>
      <c r="CCI357" s="59"/>
      <c r="CCJ357" s="59"/>
      <c r="CCK357" s="59"/>
      <c r="CCL357" s="59"/>
      <c r="CCM357" s="59"/>
      <c r="CCN357" s="59"/>
      <c r="CCO357" s="59"/>
      <c r="CCP357" s="59"/>
      <c r="CCQ357" s="59"/>
      <c r="CCR357" s="59"/>
      <c r="CCS357" s="59"/>
      <c r="CCT357" s="59"/>
      <c r="CCU357" s="59"/>
      <c r="CCV357" s="59"/>
      <c r="CCW357" s="59"/>
      <c r="CCX357" s="59"/>
      <c r="CCY357" s="59"/>
      <c r="CCZ357" s="59"/>
      <c r="CDA357" s="59"/>
      <c r="CDB357" s="59"/>
      <c r="CDC357" s="59"/>
      <c r="CDD357" s="59"/>
      <c r="CDE357" s="59"/>
      <c r="CDF357" s="59"/>
      <c r="CDG357" s="59"/>
      <c r="CDH357" s="59"/>
      <c r="CDI357" s="59"/>
      <c r="CDJ357" s="59"/>
      <c r="CDK357" s="59"/>
      <c r="CDL357" s="59"/>
      <c r="CDM357" s="59"/>
      <c r="CDN357" s="59"/>
      <c r="CDO357" s="59"/>
      <c r="CDP357" s="59"/>
      <c r="CDQ357" s="59"/>
      <c r="CDR357" s="59"/>
      <c r="CDS357" s="59"/>
      <c r="CDT357" s="59"/>
      <c r="CDU357" s="59"/>
      <c r="CDV357" s="59"/>
      <c r="CDW357" s="59"/>
      <c r="CDX357" s="59"/>
      <c r="CDY357" s="59"/>
      <c r="CDZ357" s="59"/>
      <c r="CEA357" s="59"/>
      <c r="CEB357" s="59"/>
      <c r="CEC357" s="59"/>
      <c r="CED357" s="59"/>
      <c r="CEE357" s="59"/>
      <c r="CEF357" s="59"/>
      <c r="CEG357" s="59"/>
      <c r="CEH357" s="59"/>
      <c r="CEI357" s="59"/>
      <c r="CEJ357" s="59"/>
      <c r="CEK357" s="59"/>
      <c r="CEL357" s="59"/>
      <c r="CEM357" s="59"/>
      <c r="CEN357" s="59"/>
      <c r="CEO357" s="59"/>
      <c r="CEP357" s="59"/>
      <c r="CEQ357" s="59"/>
      <c r="CER357" s="59"/>
      <c r="CES357" s="59"/>
      <c r="CET357" s="59"/>
      <c r="CEU357" s="59"/>
      <c r="CEV357" s="59"/>
      <c r="CEW357" s="59"/>
      <c r="CEX357" s="59"/>
      <c r="CEY357" s="59"/>
      <c r="CEZ357" s="59"/>
      <c r="CFA357" s="59"/>
      <c r="CFB357" s="59"/>
      <c r="CFC357" s="59"/>
      <c r="CFD357" s="59"/>
      <c r="CFE357" s="59"/>
      <c r="CFF357" s="59"/>
      <c r="CFG357" s="59"/>
      <c r="CFH357" s="59"/>
      <c r="CFI357" s="59"/>
      <c r="CFJ357" s="59"/>
      <c r="CFK357" s="59"/>
      <c r="CFL357" s="59"/>
      <c r="CFM357" s="59"/>
      <c r="CFN357" s="59"/>
      <c r="CFO357" s="59"/>
      <c r="CFP357" s="59"/>
      <c r="CFQ357" s="59"/>
      <c r="CFR357" s="59"/>
      <c r="CFS357" s="59"/>
      <c r="CFT357" s="59"/>
      <c r="CFU357" s="59"/>
      <c r="CFV357" s="59"/>
      <c r="CFW357" s="59"/>
      <c r="CFX357" s="59"/>
      <c r="CFY357" s="59"/>
      <c r="CFZ357" s="59"/>
      <c r="CGA357" s="59"/>
      <c r="CGB357" s="59"/>
      <c r="CGC357" s="59"/>
      <c r="CGD357" s="59"/>
      <c r="CGE357" s="59"/>
      <c r="CGF357" s="59"/>
      <c r="CGG357" s="59"/>
      <c r="CGH357" s="59"/>
      <c r="CGI357" s="59"/>
      <c r="CGJ357" s="59"/>
      <c r="CGK357" s="59"/>
      <c r="CGL357" s="59"/>
      <c r="CGM357" s="59"/>
      <c r="CGN357" s="59"/>
      <c r="CGO357" s="59"/>
      <c r="CGP357" s="59"/>
      <c r="CGQ357" s="59"/>
      <c r="CGR357" s="59"/>
      <c r="CGS357" s="59"/>
      <c r="CGT357" s="59"/>
      <c r="CGU357" s="59"/>
      <c r="CGV357" s="59"/>
      <c r="CGW357" s="59"/>
      <c r="CGX357" s="59"/>
      <c r="CGY357" s="59"/>
      <c r="CGZ357" s="59"/>
      <c r="CHA357" s="59"/>
      <c r="CHB357" s="59"/>
      <c r="CHC357" s="59"/>
      <c r="CHD357" s="59"/>
      <c r="CHE357" s="59"/>
      <c r="CHF357" s="59"/>
      <c r="CHG357" s="59"/>
      <c r="CHH357" s="59"/>
      <c r="CHI357" s="59"/>
      <c r="CHJ357" s="59"/>
      <c r="CHK357" s="59"/>
      <c r="CHL357" s="59"/>
      <c r="CHM357" s="59"/>
      <c r="CHN357" s="59"/>
      <c r="CHO357" s="59"/>
      <c r="CHP357" s="59"/>
      <c r="CHQ357" s="59"/>
      <c r="CHR357" s="59"/>
      <c r="CHS357" s="59"/>
      <c r="CHT357" s="59"/>
      <c r="CHU357" s="59"/>
      <c r="CHV357" s="59"/>
      <c r="CHW357" s="59"/>
      <c r="CHX357" s="59"/>
      <c r="CHY357" s="59"/>
      <c r="CHZ357" s="59"/>
      <c r="CIA357" s="59"/>
      <c r="CIB357" s="59"/>
      <c r="CIC357" s="59"/>
      <c r="CID357" s="59"/>
      <c r="CIE357" s="59"/>
      <c r="CIF357" s="59"/>
      <c r="CIG357" s="59"/>
      <c r="CIH357" s="59"/>
      <c r="CII357" s="59"/>
      <c r="CIJ357" s="59"/>
      <c r="CIK357" s="59"/>
      <c r="CIL357" s="59"/>
      <c r="CIM357" s="59"/>
      <c r="CIN357" s="59"/>
      <c r="CIO357" s="59"/>
      <c r="CIP357" s="59"/>
      <c r="CIQ357" s="59"/>
      <c r="CIR357" s="59"/>
      <c r="CIS357" s="59"/>
      <c r="CIT357" s="59"/>
      <c r="CIU357" s="59"/>
      <c r="CIV357" s="59"/>
      <c r="CIW357" s="59"/>
      <c r="CIX357" s="59"/>
      <c r="CIY357" s="59"/>
      <c r="CIZ357" s="59"/>
      <c r="CJA357" s="59"/>
      <c r="CJB357" s="59"/>
      <c r="CJC357" s="59"/>
      <c r="CJD357" s="59"/>
      <c r="CJE357" s="59"/>
      <c r="CJF357" s="59"/>
      <c r="CJG357" s="59"/>
      <c r="CJH357" s="59"/>
      <c r="CJI357" s="59"/>
      <c r="CJJ357" s="59"/>
      <c r="CJK357" s="59"/>
      <c r="CJL357" s="59"/>
      <c r="CJM357" s="59"/>
      <c r="CJN357" s="59"/>
      <c r="CJO357" s="59"/>
      <c r="CJP357" s="59"/>
      <c r="CJQ357" s="59"/>
      <c r="CJR357" s="59"/>
      <c r="CJS357" s="59"/>
      <c r="CJT357" s="59"/>
      <c r="CJU357" s="59"/>
      <c r="CJV357" s="59"/>
      <c r="CJW357" s="59"/>
      <c r="CJX357" s="59"/>
      <c r="CJY357" s="59"/>
      <c r="CJZ357" s="59"/>
      <c r="CKA357" s="59"/>
      <c r="CKB357" s="59"/>
      <c r="CKC357" s="59"/>
      <c r="CKD357" s="59"/>
      <c r="CKE357" s="59"/>
      <c r="CKF357" s="59"/>
      <c r="CKG357" s="59"/>
      <c r="CKH357" s="59"/>
      <c r="CKI357" s="59"/>
      <c r="CKJ357" s="59"/>
      <c r="CKK357" s="59"/>
      <c r="CKL357" s="59"/>
      <c r="CKM357" s="59"/>
      <c r="CKN357" s="59"/>
      <c r="CKO357" s="59"/>
      <c r="CKP357" s="59"/>
      <c r="CKQ357" s="59"/>
      <c r="CKR357" s="59"/>
      <c r="CKS357" s="59"/>
      <c r="CKT357" s="59"/>
      <c r="CKU357" s="59"/>
      <c r="CKV357" s="59"/>
      <c r="CKW357" s="59"/>
      <c r="CKX357" s="59"/>
      <c r="CKY357" s="59"/>
      <c r="CKZ357" s="59"/>
      <c r="CLA357" s="59"/>
      <c r="CLB357" s="59"/>
      <c r="CLC357" s="59"/>
      <c r="CLD357" s="59"/>
      <c r="CLE357" s="59"/>
      <c r="CLF357" s="59"/>
      <c r="CLG357" s="59"/>
      <c r="CLH357" s="59"/>
      <c r="CLI357" s="59"/>
      <c r="CLJ357" s="59"/>
      <c r="CLK357" s="59"/>
      <c r="CLL357" s="59"/>
      <c r="CLM357" s="59"/>
      <c r="CLN357" s="59"/>
      <c r="CLO357" s="59"/>
      <c r="CLP357" s="59"/>
      <c r="CLQ357" s="59"/>
      <c r="CLR357" s="59"/>
      <c r="CLS357" s="59"/>
      <c r="CLT357" s="59"/>
      <c r="CLU357" s="59"/>
      <c r="CLV357" s="59"/>
      <c r="CLW357" s="59"/>
      <c r="CLX357" s="59"/>
      <c r="CLY357" s="59"/>
      <c r="CLZ357" s="59"/>
      <c r="CMA357" s="59"/>
      <c r="CMB357" s="59"/>
      <c r="CMC357" s="59"/>
      <c r="CMD357" s="59"/>
      <c r="CME357" s="59"/>
      <c r="CMF357" s="59"/>
      <c r="CMG357" s="59"/>
      <c r="CMH357" s="59"/>
      <c r="CMI357" s="59"/>
      <c r="CMJ357" s="59"/>
      <c r="CMK357" s="59"/>
      <c r="CML357" s="59"/>
      <c r="CMM357" s="59"/>
      <c r="CMN357" s="59"/>
      <c r="CMO357" s="59"/>
      <c r="CMP357" s="59"/>
      <c r="CMQ357" s="59"/>
      <c r="CMR357" s="59"/>
      <c r="CMS357" s="59"/>
      <c r="CMT357" s="59"/>
      <c r="CMU357" s="59"/>
      <c r="CMV357" s="59"/>
      <c r="CMW357" s="59"/>
      <c r="CMX357" s="59"/>
      <c r="CMY357" s="59"/>
      <c r="CMZ357" s="59"/>
      <c r="CNA357" s="59"/>
      <c r="CNB357" s="59"/>
      <c r="CNC357" s="59"/>
      <c r="CND357" s="59"/>
      <c r="CNE357" s="59"/>
      <c r="CNF357" s="59"/>
      <c r="CNG357" s="59"/>
      <c r="CNH357" s="59"/>
      <c r="CNI357" s="59"/>
      <c r="CNJ357" s="59"/>
      <c r="CNK357" s="59"/>
      <c r="CNL357" s="59"/>
      <c r="CNM357" s="59"/>
      <c r="CNN357" s="59"/>
      <c r="CNO357" s="59"/>
      <c r="CNP357" s="59"/>
      <c r="CNQ357" s="59"/>
      <c r="CNR357" s="59"/>
      <c r="CNS357" s="59"/>
      <c r="CNT357" s="59"/>
      <c r="CNU357" s="59"/>
      <c r="CNV357" s="59"/>
      <c r="CNW357" s="59"/>
      <c r="CNX357" s="59"/>
      <c r="CNY357" s="59"/>
      <c r="CNZ357" s="59"/>
      <c r="COA357" s="59"/>
      <c r="COB357" s="59"/>
      <c r="COC357" s="59"/>
      <c r="COD357" s="59"/>
      <c r="COE357" s="59"/>
      <c r="COF357" s="59"/>
      <c r="COG357" s="59"/>
      <c r="COH357" s="59"/>
      <c r="COI357" s="59"/>
      <c r="COJ357" s="59"/>
      <c r="COK357" s="59"/>
      <c r="COL357" s="59"/>
      <c r="COM357" s="59"/>
      <c r="CON357" s="59"/>
      <c r="COO357" s="59"/>
      <c r="COP357" s="59"/>
      <c r="COQ357" s="59"/>
      <c r="COR357" s="59"/>
      <c r="COS357" s="59"/>
      <c r="COT357" s="59"/>
      <c r="COU357" s="59"/>
      <c r="COV357" s="59"/>
      <c r="COW357" s="59"/>
      <c r="COX357" s="59"/>
      <c r="COY357" s="59"/>
      <c r="COZ357" s="59"/>
      <c r="CPA357" s="59"/>
      <c r="CPB357" s="59"/>
      <c r="CPC357" s="59"/>
      <c r="CPD357" s="59"/>
      <c r="CPE357" s="59"/>
      <c r="CPF357" s="59"/>
      <c r="CPG357" s="59"/>
      <c r="CPH357" s="59"/>
      <c r="CPI357" s="59"/>
      <c r="CPJ357" s="59"/>
      <c r="CPK357" s="59"/>
      <c r="CPL357" s="59"/>
      <c r="CPM357" s="59"/>
      <c r="CPN357" s="59"/>
      <c r="CPO357" s="59"/>
      <c r="CPP357" s="59"/>
      <c r="CPQ357" s="59"/>
      <c r="CPR357" s="59"/>
      <c r="CPS357" s="59"/>
      <c r="CPT357" s="59"/>
      <c r="CPU357" s="59"/>
      <c r="CPV357" s="59"/>
      <c r="CPW357" s="59"/>
      <c r="CPX357" s="59"/>
      <c r="CPY357" s="59"/>
      <c r="CPZ357" s="59"/>
      <c r="CQA357" s="59"/>
      <c r="CQB357" s="59"/>
      <c r="CQC357" s="59"/>
      <c r="CQD357" s="59"/>
      <c r="CQE357" s="59"/>
      <c r="CQF357" s="59"/>
      <c r="CQG357" s="59"/>
      <c r="CQH357" s="59"/>
      <c r="CQI357" s="59"/>
      <c r="CQJ357" s="59"/>
      <c r="CQK357" s="59"/>
      <c r="CQL357" s="59"/>
      <c r="CQM357" s="59"/>
      <c r="CQN357" s="59"/>
      <c r="CQO357" s="59"/>
      <c r="CQP357" s="59"/>
      <c r="CQQ357" s="59"/>
      <c r="CQR357" s="59"/>
      <c r="CQS357" s="59"/>
      <c r="CQT357" s="59"/>
      <c r="CQU357" s="59"/>
      <c r="CQV357" s="59"/>
      <c r="CQW357" s="59"/>
      <c r="CQX357" s="59"/>
      <c r="CQY357" s="59"/>
      <c r="CQZ357" s="59"/>
      <c r="CRA357" s="59"/>
      <c r="CRB357" s="59"/>
      <c r="CRC357" s="59"/>
      <c r="CRD357" s="59"/>
      <c r="CRE357" s="59"/>
      <c r="CRF357" s="59"/>
      <c r="CRG357" s="59"/>
      <c r="CRH357" s="59"/>
      <c r="CRI357" s="59"/>
      <c r="CRJ357" s="59"/>
      <c r="CRK357" s="59"/>
      <c r="CRL357" s="59"/>
      <c r="CRM357" s="59"/>
      <c r="CRN357" s="59"/>
      <c r="CRO357" s="59"/>
      <c r="CRP357" s="59"/>
      <c r="CRQ357" s="59"/>
      <c r="CRR357" s="59"/>
      <c r="CRS357" s="59"/>
      <c r="CRT357" s="59"/>
      <c r="CRU357" s="59"/>
      <c r="CRV357" s="59"/>
      <c r="CRW357" s="59"/>
      <c r="CRX357" s="59"/>
      <c r="CRY357" s="59"/>
      <c r="CRZ357" s="59"/>
      <c r="CSA357" s="59"/>
      <c r="CSB357" s="59"/>
      <c r="CSC357" s="59"/>
      <c r="CSD357" s="59"/>
      <c r="CSE357" s="59"/>
      <c r="CSF357" s="59"/>
      <c r="CSG357" s="59"/>
      <c r="CSH357" s="59"/>
      <c r="CSI357" s="59"/>
      <c r="CSJ357" s="59"/>
      <c r="CSK357" s="59"/>
      <c r="CSL357" s="59"/>
      <c r="CSM357" s="59"/>
      <c r="CSN357" s="59"/>
      <c r="CSO357" s="59"/>
      <c r="CSP357" s="59"/>
      <c r="CSQ357" s="59"/>
      <c r="CSR357" s="59"/>
      <c r="CSS357" s="59"/>
      <c r="CST357" s="59"/>
      <c r="CSU357" s="59"/>
      <c r="CSV357" s="59"/>
      <c r="CSW357" s="59"/>
      <c r="CSX357" s="59"/>
      <c r="CSY357" s="59"/>
      <c r="CSZ357" s="59"/>
      <c r="CTA357" s="59"/>
      <c r="CTB357" s="59"/>
      <c r="CTC357" s="59"/>
      <c r="CTD357" s="59"/>
      <c r="CTE357" s="59"/>
      <c r="CTF357" s="59"/>
      <c r="CTG357" s="59"/>
      <c r="CTH357" s="59"/>
      <c r="CTI357" s="59"/>
      <c r="CTJ357" s="59"/>
      <c r="CTK357" s="59"/>
      <c r="CTL357" s="59"/>
      <c r="CTM357" s="59"/>
      <c r="CTN357" s="59"/>
      <c r="CTO357" s="59"/>
      <c r="CTP357" s="59"/>
      <c r="CTQ357" s="59"/>
      <c r="CTR357" s="59"/>
      <c r="CTS357" s="59"/>
      <c r="CTT357" s="59"/>
      <c r="CTU357" s="59"/>
      <c r="CTV357" s="59"/>
      <c r="CTW357" s="59"/>
      <c r="CTX357" s="59"/>
      <c r="CTY357" s="59"/>
      <c r="CTZ357" s="59"/>
      <c r="CUA357" s="59"/>
      <c r="CUB357" s="59"/>
      <c r="CUC357" s="59"/>
      <c r="CUD357" s="59"/>
      <c r="CUE357" s="59"/>
      <c r="CUF357" s="59"/>
      <c r="CUG357" s="59"/>
      <c r="CUH357" s="59"/>
      <c r="CUI357" s="59"/>
      <c r="CUJ357" s="59"/>
      <c r="CUK357" s="59"/>
      <c r="CUL357" s="59"/>
      <c r="CUM357" s="59"/>
      <c r="CUN357" s="59"/>
      <c r="CUO357" s="59"/>
      <c r="CUP357" s="59"/>
      <c r="CUQ357" s="59"/>
      <c r="CUR357" s="59"/>
      <c r="CUS357" s="59"/>
      <c r="CUT357" s="59"/>
      <c r="CUU357" s="59"/>
      <c r="CUV357" s="59"/>
      <c r="CUW357" s="59"/>
      <c r="CUX357" s="59"/>
      <c r="CUY357" s="59"/>
      <c r="CUZ357" s="59"/>
      <c r="CVA357" s="59"/>
      <c r="CVB357" s="59"/>
      <c r="CVC357" s="59"/>
      <c r="CVD357" s="59"/>
      <c r="CVE357" s="59"/>
      <c r="CVF357" s="59"/>
      <c r="CVG357" s="59"/>
      <c r="CVH357" s="59"/>
      <c r="CVI357" s="59"/>
      <c r="CVJ357" s="59"/>
      <c r="CVK357" s="59"/>
      <c r="CVL357" s="59"/>
      <c r="CVM357" s="59"/>
      <c r="CVN357" s="59"/>
      <c r="CVO357" s="59"/>
      <c r="CVP357" s="59"/>
      <c r="CVQ357" s="59"/>
      <c r="CVR357" s="59"/>
      <c r="CVS357" s="59"/>
      <c r="CVT357" s="59"/>
      <c r="CVU357" s="59"/>
      <c r="CVV357" s="59"/>
      <c r="CVW357" s="59"/>
      <c r="CVX357" s="59"/>
      <c r="CVY357" s="59"/>
      <c r="CVZ357" s="59"/>
      <c r="CWA357" s="59"/>
      <c r="CWB357" s="59"/>
      <c r="CWC357" s="59"/>
      <c r="CWD357" s="59"/>
      <c r="CWE357" s="59"/>
      <c r="CWF357" s="59"/>
      <c r="CWG357" s="59"/>
      <c r="CWH357" s="59"/>
      <c r="CWI357" s="59"/>
      <c r="CWJ357" s="59"/>
      <c r="CWK357" s="59"/>
      <c r="CWL357" s="59"/>
      <c r="CWM357" s="59"/>
      <c r="CWN357" s="59"/>
      <c r="CWO357" s="59"/>
      <c r="CWP357" s="59"/>
      <c r="CWQ357" s="59"/>
      <c r="CWR357" s="59"/>
      <c r="CWS357" s="59"/>
      <c r="CWT357" s="59"/>
      <c r="CWU357" s="59"/>
      <c r="CWV357" s="59"/>
      <c r="CWW357" s="59"/>
      <c r="CWX357" s="59"/>
      <c r="CWY357" s="59"/>
      <c r="CWZ357" s="59"/>
      <c r="CXA357" s="59"/>
      <c r="CXB357" s="59"/>
      <c r="CXC357" s="59"/>
      <c r="CXD357" s="59"/>
      <c r="CXE357" s="59"/>
      <c r="CXF357" s="59"/>
      <c r="CXG357" s="59"/>
      <c r="CXH357" s="59"/>
      <c r="CXI357" s="59"/>
      <c r="CXJ357" s="59"/>
      <c r="CXK357" s="59"/>
      <c r="CXL357" s="59"/>
      <c r="CXM357" s="59"/>
      <c r="CXN357" s="59"/>
      <c r="CXO357" s="59"/>
      <c r="CXP357" s="59"/>
      <c r="CXQ357" s="59"/>
      <c r="CXR357" s="59"/>
      <c r="CXS357" s="59"/>
      <c r="CXT357" s="59"/>
      <c r="CXU357" s="59"/>
      <c r="CXV357" s="59"/>
      <c r="CXW357" s="59"/>
      <c r="CXX357" s="59"/>
      <c r="CXY357" s="59"/>
      <c r="CXZ357" s="59"/>
      <c r="CYA357" s="59"/>
      <c r="CYB357" s="59"/>
      <c r="CYC357" s="59"/>
      <c r="CYD357" s="59"/>
      <c r="CYE357" s="59"/>
      <c r="CYF357" s="59"/>
      <c r="CYG357" s="59"/>
      <c r="CYH357" s="59"/>
      <c r="CYI357" s="59"/>
      <c r="CYJ357" s="59"/>
      <c r="CYK357" s="59"/>
      <c r="CYL357" s="59"/>
      <c r="CYM357" s="59"/>
      <c r="CYN357" s="59"/>
      <c r="CYO357" s="59"/>
      <c r="CYP357" s="59"/>
      <c r="CYQ357" s="59"/>
      <c r="CYR357" s="59"/>
      <c r="CYS357" s="59"/>
      <c r="CYT357" s="59"/>
      <c r="CYU357" s="59"/>
      <c r="CYV357" s="59"/>
      <c r="CYW357" s="59"/>
      <c r="CYX357" s="59"/>
      <c r="CYY357" s="59"/>
      <c r="CYZ357" s="59"/>
      <c r="CZA357" s="59"/>
      <c r="CZB357" s="59"/>
      <c r="CZC357" s="59"/>
      <c r="CZD357" s="59"/>
      <c r="CZE357" s="59"/>
      <c r="CZF357" s="59"/>
      <c r="CZG357" s="59"/>
      <c r="CZH357" s="59"/>
      <c r="CZI357" s="59"/>
      <c r="CZJ357" s="59"/>
      <c r="CZK357" s="59"/>
      <c r="CZL357" s="59"/>
      <c r="CZM357" s="59"/>
      <c r="CZN357" s="59"/>
      <c r="CZO357" s="59"/>
      <c r="CZP357" s="59"/>
      <c r="CZQ357" s="59"/>
      <c r="CZR357" s="59"/>
      <c r="CZS357" s="59"/>
      <c r="CZT357" s="59"/>
      <c r="CZU357" s="59"/>
      <c r="CZV357" s="59"/>
      <c r="CZW357" s="59"/>
      <c r="CZX357" s="59"/>
      <c r="CZY357" s="59"/>
      <c r="CZZ357" s="59"/>
      <c r="DAA357" s="59"/>
      <c r="DAB357" s="59"/>
      <c r="DAC357" s="59"/>
      <c r="DAD357" s="59"/>
      <c r="DAE357" s="59"/>
      <c r="DAF357" s="59"/>
      <c r="DAG357" s="59"/>
      <c r="DAH357" s="59"/>
      <c r="DAI357" s="59"/>
      <c r="DAJ357" s="59"/>
      <c r="DAK357" s="59"/>
      <c r="DAL357" s="59"/>
      <c r="DAM357" s="59"/>
      <c r="DAN357" s="59"/>
      <c r="DAO357" s="59"/>
      <c r="DAP357" s="59"/>
      <c r="DAQ357" s="59"/>
      <c r="DAR357" s="59"/>
      <c r="DAS357" s="59"/>
      <c r="DAT357" s="59"/>
      <c r="DAU357" s="59"/>
      <c r="DAV357" s="59"/>
      <c r="DAW357" s="59"/>
      <c r="DAX357" s="59"/>
      <c r="DAY357" s="59"/>
      <c r="DAZ357" s="59"/>
      <c r="DBA357" s="59"/>
      <c r="DBB357" s="59"/>
      <c r="DBC357" s="59"/>
      <c r="DBD357" s="59"/>
      <c r="DBE357" s="59"/>
      <c r="DBF357" s="59"/>
      <c r="DBG357" s="59"/>
      <c r="DBH357" s="59"/>
      <c r="DBI357" s="59"/>
      <c r="DBJ357" s="59"/>
      <c r="DBK357" s="59"/>
      <c r="DBL357" s="59"/>
      <c r="DBM357" s="59"/>
      <c r="DBN357" s="59"/>
      <c r="DBO357" s="59"/>
      <c r="DBP357" s="59"/>
      <c r="DBQ357" s="59"/>
      <c r="DBR357" s="59"/>
      <c r="DBS357" s="59"/>
      <c r="DBT357" s="59"/>
      <c r="DBU357" s="59"/>
      <c r="DBV357" s="59"/>
      <c r="DBW357" s="59"/>
      <c r="DBX357" s="59"/>
      <c r="DBY357" s="59"/>
      <c r="DBZ357" s="59"/>
      <c r="DCA357" s="59"/>
      <c r="DCB357" s="59"/>
      <c r="DCC357" s="59"/>
      <c r="DCD357" s="59"/>
      <c r="DCE357" s="59"/>
      <c r="DCF357" s="59"/>
      <c r="DCG357" s="59"/>
      <c r="DCH357" s="59"/>
      <c r="DCI357" s="59"/>
      <c r="DCJ357" s="59"/>
      <c r="DCK357" s="59"/>
      <c r="DCL357" s="59"/>
      <c r="DCM357" s="59"/>
      <c r="DCN357" s="59"/>
      <c r="DCO357" s="59"/>
      <c r="DCP357" s="59"/>
      <c r="DCQ357" s="59"/>
      <c r="DCR357" s="59"/>
      <c r="DCS357" s="59"/>
      <c r="DCT357" s="59"/>
      <c r="DCU357" s="59"/>
      <c r="DCV357" s="59"/>
      <c r="DCW357" s="59"/>
      <c r="DCX357" s="59"/>
      <c r="DCY357" s="59"/>
      <c r="DCZ357" s="59"/>
      <c r="DDA357" s="59"/>
      <c r="DDB357" s="59"/>
      <c r="DDC357" s="59"/>
      <c r="DDD357" s="59"/>
      <c r="DDE357" s="59"/>
      <c r="DDF357" s="59"/>
      <c r="DDG357" s="59"/>
      <c r="DDH357" s="59"/>
      <c r="DDI357" s="59"/>
      <c r="DDJ357" s="59"/>
      <c r="DDK357" s="59"/>
      <c r="DDL357" s="59"/>
      <c r="DDM357" s="59"/>
      <c r="DDN357" s="59"/>
      <c r="DDO357" s="59"/>
      <c r="DDP357" s="59"/>
      <c r="DDQ357" s="59"/>
      <c r="DDR357" s="59"/>
      <c r="DDS357" s="59"/>
      <c r="DDT357" s="59"/>
      <c r="DDU357" s="59"/>
      <c r="DDV357" s="59"/>
      <c r="DDW357" s="59"/>
      <c r="DDX357" s="59"/>
      <c r="DDY357" s="59"/>
      <c r="DDZ357" s="59"/>
      <c r="DEA357" s="59"/>
      <c r="DEB357" s="59"/>
      <c r="DEC357" s="59"/>
      <c r="DED357" s="59"/>
      <c r="DEE357" s="59"/>
      <c r="DEF357" s="59"/>
      <c r="DEG357" s="59"/>
      <c r="DEH357" s="59"/>
      <c r="DEI357" s="59"/>
      <c r="DEJ357" s="59"/>
      <c r="DEK357" s="59"/>
      <c r="DEL357" s="59"/>
      <c r="DEM357" s="59"/>
      <c r="DEN357" s="59"/>
      <c r="DEO357" s="59"/>
      <c r="DEP357" s="59"/>
      <c r="DEQ357" s="59"/>
      <c r="DER357" s="59"/>
      <c r="DES357" s="59"/>
      <c r="DET357" s="59"/>
      <c r="DEU357" s="59"/>
      <c r="DEV357" s="59"/>
      <c r="DEW357" s="59"/>
      <c r="DEX357" s="59"/>
      <c r="DEY357" s="59"/>
      <c r="DEZ357" s="59"/>
      <c r="DFA357" s="59"/>
      <c r="DFB357" s="59"/>
      <c r="DFC357" s="59"/>
      <c r="DFD357" s="59"/>
      <c r="DFE357" s="59"/>
      <c r="DFF357" s="59"/>
      <c r="DFG357" s="59"/>
      <c r="DFH357" s="59"/>
      <c r="DFI357" s="59"/>
      <c r="DFJ357" s="59"/>
      <c r="DFK357" s="59"/>
      <c r="DFL357" s="59"/>
      <c r="DFM357" s="59"/>
      <c r="DFN357" s="59"/>
      <c r="DFO357" s="59"/>
      <c r="DFP357" s="59"/>
      <c r="DFQ357" s="59"/>
      <c r="DFR357" s="59"/>
      <c r="DFS357" s="59"/>
      <c r="DFT357" s="59"/>
      <c r="DFU357" s="59"/>
      <c r="DFV357" s="59"/>
      <c r="DFW357" s="59"/>
      <c r="DFX357" s="59"/>
      <c r="DFY357" s="59"/>
      <c r="DFZ357" s="59"/>
      <c r="DGA357" s="59"/>
      <c r="DGB357" s="59"/>
      <c r="DGC357" s="59"/>
      <c r="DGD357" s="59"/>
      <c r="DGE357" s="59"/>
      <c r="DGF357" s="59"/>
      <c r="DGG357" s="59"/>
      <c r="DGH357" s="59"/>
      <c r="DGI357" s="59"/>
      <c r="DGJ357" s="59"/>
      <c r="DGK357" s="59"/>
      <c r="DGL357" s="59"/>
      <c r="DGM357" s="59"/>
      <c r="DGN357" s="59"/>
      <c r="DGO357" s="59"/>
      <c r="DGP357" s="59"/>
      <c r="DGQ357" s="59"/>
      <c r="DGR357" s="59"/>
      <c r="DGS357" s="59"/>
      <c r="DGT357" s="59"/>
      <c r="DGU357" s="59"/>
      <c r="DGV357" s="59"/>
      <c r="DGW357" s="59"/>
      <c r="DGX357" s="59"/>
      <c r="DGY357" s="59"/>
      <c r="DGZ357" s="59"/>
      <c r="DHA357" s="59"/>
      <c r="DHB357" s="59"/>
      <c r="DHC357" s="59"/>
      <c r="DHD357" s="59"/>
      <c r="DHE357" s="59"/>
      <c r="DHF357" s="59"/>
      <c r="DHG357" s="59"/>
      <c r="DHH357" s="59"/>
      <c r="DHI357" s="59"/>
      <c r="DHJ357" s="59"/>
      <c r="DHK357" s="59"/>
      <c r="DHL357" s="59"/>
      <c r="DHM357" s="59"/>
      <c r="DHN357" s="59"/>
      <c r="DHO357" s="59"/>
      <c r="DHP357" s="59"/>
      <c r="DHQ357" s="59"/>
      <c r="DHR357" s="59"/>
      <c r="DHS357" s="59"/>
      <c r="DHT357" s="59"/>
      <c r="DHU357" s="59"/>
      <c r="DHV357" s="59"/>
      <c r="DHW357" s="59"/>
      <c r="DHX357" s="59"/>
      <c r="DHY357" s="59"/>
      <c r="DHZ357" s="59"/>
      <c r="DIA357" s="59"/>
      <c r="DIB357" s="59"/>
      <c r="DIC357" s="59"/>
      <c r="DID357" s="59"/>
      <c r="DIE357" s="59"/>
      <c r="DIF357" s="59"/>
      <c r="DIG357" s="59"/>
      <c r="DIH357" s="59"/>
      <c r="DII357" s="59"/>
      <c r="DIJ357" s="59"/>
      <c r="DIK357" s="59"/>
      <c r="DIL357" s="59"/>
      <c r="DIM357" s="59"/>
      <c r="DIN357" s="59"/>
      <c r="DIO357" s="59"/>
      <c r="DIP357" s="59"/>
      <c r="DIQ357" s="59"/>
      <c r="DIR357" s="59"/>
      <c r="DIS357" s="59"/>
      <c r="DIT357" s="59"/>
      <c r="DIU357" s="59"/>
      <c r="DIV357" s="59"/>
      <c r="DIW357" s="59"/>
      <c r="DIX357" s="59"/>
      <c r="DIY357" s="59"/>
      <c r="DIZ357" s="59"/>
      <c r="DJA357" s="59"/>
      <c r="DJB357" s="59"/>
      <c r="DJC357" s="59"/>
      <c r="DJD357" s="59"/>
      <c r="DJE357" s="59"/>
      <c r="DJF357" s="59"/>
      <c r="DJG357" s="59"/>
      <c r="DJH357" s="59"/>
      <c r="DJI357" s="59"/>
      <c r="DJJ357" s="59"/>
      <c r="DJK357" s="59"/>
      <c r="DJL357" s="59"/>
      <c r="DJM357" s="59"/>
      <c r="DJN357" s="59"/>
      <c r="DJO357" s="59"/>
      <c r="DJP357" s="59"/>
      <c r="DJQ357" s="59"/>
      <c r="DJR357" s="59"/>
      <c r="DJS357" s="59"/>
      <c r="DJT357" s="59"/>
      <c r="DJU357" s="59"/>
      <c r="DJV357" s="59"/>
      <c r="DJW357" s="59"/>
      <c r="DJX357" s="59"/>
      <c r="DJY357" s="59"/>
      <c r="DJZ357" s="59"/>
      <c r="DKA357" s="59"/>
      <c r="DKB357" s="59"/>
      <c r="DKC357" s="59"/>
      <c r="DKD357" s="59"/>
      <c r="DKE357" s="59"/>
      <c r="DKF357" s="59"/>
      <c r="DKG357" s="59"/>
      <c r="DKH357" s="59"/>
      <c r="DKI357" s="59"/>
      <c r="DKJ357" s="59"/>
      <c r="DKK357" s="59"/>
      <c r="DKL357" s="59"/>
      <c r="DKM357" s="59"/>
      <c r="DKN357" s="59"/>
      <c r="DKO357" s="59"/>
      <c r="DKP357" s="59"/>
      <c r="DKQ357" s="59"/>
      <c r="DKR357" s="59"/>
      <c r="DKS357" s="59"/>
      <c r="DKT357" s="59"/>
      <c r="DKU357" s="59"/>
      <c r="DKV357" s="59"/>
      <c r="DKW357" s="59"/>
      <c r="DKX357" s="59"/>
      <c r="DKY357" s="59"/>
      <c r="DKZ357" s="59"/>
      <c r="DLA357" s="59"/>
      <c r="DLB357" s="59"/>
      <c r="DLC357" s="59"/>
      <c r="DLD357" s="59"/>
      <c r="DLE357" s="59"/>
      <c r="DLF357" s="59"/>
      <c r="DLG357" s="59"/>
      <c r="DLH357" s="59"/>
      <c r="DLI357" s="59"/>
      <c r="DLJ357" s="59"/>
      <c r="DLK357" s="59"/>
      <c r="DLL357" s="59"/>
      <c r="DLM357" s="59"/>
      <c r="DLN357" s="59"/>
      <c r="DLO357" s="59"/>
      <c r="DLP357" s="59"/>
      <c r="DLQ357" s="59"/>
      <c r="DLR357" s="59"/>
      <c r="DLS357" s="59"/>
      <c r="DLT357" s="59"/>
      <c r="DLU357" s="59"/>
      <c r="DLV357" s="59"/>
      <c r="DLW357" s="59"/>
      <c r="DLX357" s="59"/>
      <c r="DLY357" s="59"/>
      <c r="DLZ357" s="59"/>
      <c r="DMA357" s="59"/>
      <c r="DMB357" s="59"/>
      <c r="DMC357" s="59"/>
      <c r="DMD357" s="59"/>
      <c r="DME357" s="59"/>
      <c r="DMF357" s="59"/>
      <c r="DMG357" s="59"/>
      <c r="DMH357" s="59"/>
      <c r="DMI357" s="59"/>
      <c r="DMJ357" s="59"/>
      <c r="DMK357" s="59"/>
      <c r="DML357" s="59"/>
      <c r="DMM357" s="59"/>
      <c r="DMN357" s="59"/>
      <c r="DMO357" s="59"/>
      <c r="DMP357" s="59"/>
      <c r="DMQ357" s="59"/>
      <c r="DMR357" s="59"/>
      <c r="DMS357" s="59"/>
      <c r="DMT357" s="59"/>
      <c r="DMU357" s="59"/>
      <c r="DMV357" s="59"/>
      <c r="DMW357" s="59"/>
      <c r="DMX357" s="59"/>
      <c r="DMY357" s="59"/>
      <c r="DMZ357" s="59"/>
      <c r="DNA357" s="59"/>
      <c r="DNB357" s="59"/>
      <c r="DNC357" s="59"/>
      <c r="DND357" s="59"/>
      <c r="DNE357" s="59"/>
      <c r="DNF357" s="59"/>
      <c r="DNG357" s="59"/>
      <c r="DNH357" s="59"/>
      <c r="DNI357" s="59"/>
      <c r="DNJ357" s="59"/>
      <c r="DNK357" s="59"/>
      <c r="DNL357" s="59"/>
      <c r="DNM357" s="59"/>
      <c r="DNN357" s="59"/>
      <c r="DNO357" s="59"/>
      <c r="DNP357" s="59"/>
      <c r="DNQ357" s="59"/>
      <c r="DNR357" s="59"/>
      <c r="DNS357" s="59"/>
      <c r="DNT357" s="59"/>
      <c r="DNU357" s="59"/>
      <c r="DNV357" s="59"/>
      <c r="DNW357" s="59"/>
      <c r="DNX357" s="59"/>
      <c r="DNY357" s="59"/>
      <c r="DNZ357" s="59"/>
      <c r="DOA357" s="59"/>
      <c r="DOB357" s="59"/>
      <c r="DOC357" s="59"/>
      <c r="DOD357" s="59"/>
      <c r="DOE357" s="59"/>
      <c r="DOF357" s="59"/>
      <c r="DOG357" s="59"/>
      <c r="DOH357" s="59"/>
      <c r="DOI357" s="59"/>
      <c r="DOJ357" s="59"/>
      <c r="DOK357" s="59"/>
      <c r="DOL357" s="59"/>
      <c r="DOM357" s="59"/>
      <c r="DON357" s="59"/>
      <c r="DOO357" s="59"/>
      <c r="DOP357" s="59"/>
      <c r="DOQ357" s="59"/>
      <c r="DOR357" s="59"/>
      <c r="DOS357" s="59"/>
      <c r="DOT357" s="59"/>
      <c r="DOU357" s="59"/>
      <c r="DOV357" s="59"/>
      <c r="DOW357" s="59"/>
      <c r="DOX357" s="59"/>
      <c r="DOY357" s="59"/>
      <c r="DOZ357" s="59"/>
      <c r="DPA357" s="59"/>
      <c r="DPB357" s="59"/>
      <c r="DPC357" s="59"/>
      <c r="DPD357" s="59"/>
      <c r="DPE357" s="59"/>
      <c r="DPF357" s="59"/>
      <c r="DPG357" s="59"/>
      <c r="DPH357" s="59"/>
      <c r="DPI357" s="59"/>
      <c r="DPJ357" s="59"/>
      <c r="DPK357" s="59"/>
      <c r="DPL357" s="59"/>
      <c r="DPM357" s="59"/>
      <c r="DPN357" s="59"/>
      <c r="DPO357" s="59"/>
      <c r="DPP357" s="59"/>
      <c r="DPQ357" s="59"/>
      <c r="DPR357" s="59"/>
      <c r="DPS357" s="59"/>
      <c r="DPT357" s="59"/>
      <c r="DPU357" s="59"/>
      <c r="DPV357" s="59"/>
      <c r="DPW357" s="59"/>
      <c r="DPX357" s="59"/>
      <c r="DPY357" s="59"/>
      <c r="DPZ357" s="59"/>
      <c r="DQA357" s="59"/>
      <c r="DQB357" s="59"/>
      <c r="DQC357" s="59"/>
      <c r="DQD357" s="59"/>
      <c r="DQE357" s="59"/>
      <c r="DQF357" s="59"/>
      <c r="DQG357" s="59"/>
      <c r="DQH357" s="59"/>
      <c r="DQI357" s="59"/>
      <c r="DQJ357" s="59"/>
      <c r="DQK357" s="59"/>
      <c r="DQL357" s="59"/>
      <c r="DQM357" s="59"/>
      <c r="DQN357" s="59"/>
      <c r="DQO357" s="59"/>
      <c r="DQP357" s="59"/>
      <c r="DQQ357" s="59"/>
      <c r="DQR357" s="59"/>
      <c r="DQS357" s="59"/>
      <c r="DQT357" s="59"/>
      <c r="DQU357" s="59"/>
      <c r="DQV357" s="59"/>
      <c r="DQW357" s="59"/>
      <c r="DQX357" s="59"/>
      <c r="DQY357" s="59"/>
      <c r="DQZ357" s="59"/>
      <c r="DRA357" s="59"/>
      <c r="DRB357" s="59"/>
      <c r="DRC357" s="59"/>
      <c r="DRD357" s="59"/>
      <c r="DRE357" s="59"/>
      <c r="DRF357" s="59"/>
      <c r="DRG357" s="59"/>
      <c r="DRH357" s="59"/>
      <c r="DRI357" s="59"/>
      <c r="DRJ357" s="59"/>
      <c r="DRK357" s="59"/>
      <c r="DRL357" s="59"/>
      <c r="DRM357" s="59"/>
      <c r="DRN357" s="59"/>
      <c r="DRO357" s="59"/>
      <c r="DRP357" s="59"/>
      <c r="DRQ357" s="59"/>
      <c r="DRR357" s="59"/>
      <c r="DRS357" s="59"/>
      <c r="DRT357" s="59"/>
      <c r="DRU357" s="59"/>
      <c r="DRV357" s="59"/>
      <c r="DRW357" s="59"/>
      <c r="DRX357" s="59"/>
      <c r="DRY357" s="59"/>
      <c r="DRZ357" s="59"/>
      <c r="DSA357" s="59"/>
      <c r="DSB357" s="59"/>
      <c r="DSC357" s="59"/>
      <c r="DSD357" s="59"/>
      <c r="DSE357" s="59"/>
      <c r="DSF357" s="59"/>
      <c r="DSG357" s="59"/>
      <c r="DSH357" s="59"/>
      <c r="DSI357" s="59"/>
      <c r="DSJ357" s="59"/>
      <c r="DSK357" s="59"/>
      <c r="DSL357" s="59"/>
      <c r="DSM357" s="59"/>
      <c r="DSN357" s="59"/>
      <c r="DSO357" s="59"/>
      <c r="DSP357" s="59"/>
      <c r="DSQ357" s="59"/>
      <c r="DSR357" s="59"/>
      <c r="DSS357" s="59"/>
      <c r="DST357" s="59"/>
      <c r="DSU357" s="59"/>
      <c r="DSV357" s="59"/>
      <c r="DSW357" s="59"/>
      <c r="DSX357" s="59"/>
      <c r="DSY357" s="59"/>
      <c r="DSZ357" s="59"/>
      <c r="DTA357" s="59"/>
      <c r="DTB357" s="59"/>
      <c r="DTC357" s="59"/>
      <c r="DTD357" s="59"/>
      <c r="DTE357" s="59"/>
      <c r="DTF357" s="59"/>
      <c r="DTG357" s="59"/>
      <c r="DTH357" s="59"/>
      <c r="DTI357" s="59"/>
      <c r="DTJ357" s="59"/>
      <c r="DTK357" s="59"/>
      <c r="DTL357" s="59"/>
      <c r="DTM357" s="59"/>
      <c r="DTN357" s="59"/>
      <c r="DTO357" s="59"/>
      <c r="DTP357" s="59"/>
      <c r="DTQ357" s="59"/>
      <c r="DTR357" s="59"/>
      <c r="DTS357" s="59"/>
      <c r="DTT357" s="59"/>
      <c r="DTU357" s="59"/>
      <c r="DTV357" s="59"/>
      <c r="DTW357" s="59"/>
      <c r="DTX357" s="59"/>
      <c r="DTY357" s="59"/>
      <c r="DTZ357" s="59"/>
      <c r="DUA357" s="59"/>
      <c r="DUB357" s="59"/>
      <c r="DUC357" s="59"/>
      <c r="DUD357" s="59"/>
      <c r="DUE357" s="59"/>
      <c r="DUF357" s="59"/>
      <c r="DUG357" s="59"/>
      <c r="DUH357" s="59"/>
      <c r="DUI357" s="59"/>
      <c r="DUJ357" s="59"/>
      <c r="DUK357" s="59"/>
      <c r="DUL357" s="59"/>
      <c r="DUM357" s="59"/>
      <c r="DUN357" s="59"/>
      <c r="DUO357" s="59"/>
      <c r="DUP357" s="59"/>
      <c r="DUQ357" s="59"/>
      <c r="DUR357" s="59"/>
      <c r="DUS357" s="59"/>
      <c r="DUT357" s="59"/>
      <c r="DUU357" s="59"/>
      <c r="DUV357" s="59"/>
      <c r="DUW357" s="59"/>
      <c r="DUX357" s="59"/>
      <c r="DUY357" s="59"/>
      <c r="DUZ357" s="59"/>
      <c r="DVA357" s="59"/>
      <c r="DVB357" s="59"/>
      <c r="DVC357" s="59"/>
      <c r="DVD357" s="59"/>
      <c r="DVE357" s="59"/>
      <c r="DVF357" s="59"/>
      <c r="DVG357" s="59"/>
      <c r="DVH357" s="59"/>
      <c r="DVI357" s="59"/>
      <c r="DVJ357" s="59"/>
      <c r="DVK357" s="59"/>
      <c r="DVL357" s="59"/>
      <c r="DVM357" s="59"/>
      <c r="DVN357" s="59"/>
      <c r="DVO357" s="59"/>
      <c r="DVP357" s="59"/>
      <c r="DVQ357" s="59"/>
      <c r="DVR357" s="59"/>
      <c r="DVS357" s="59"/>
      <c r="DVT357" s="59"/>
      <c r="DVU357" s="59"/>
      <c r="DVV357" s="59"/>
      <c r="DVW357" s="59"/>
      <c r="DVX357" s="59"/>
      <c r="DVY357" s="59"/>
      <c r="DVZ357" s="59"/>
      <c r="DWA357" s="59"/>
      <c r="DWB357" s="59"/>
      <c r="DWC357" s="59"/>
      <c r="DWD357" s="59"/>
      <c r="DWE357" s="59"/>
      <c r="DWF357" s="59"/>
      <c r="DWG357" s="59"/>
      <c r="DWH357" s="59"/>
      <c r="DWI357" s="59"/>
      <c r="DWJ357" s="59"/>
      <c r="DWK357" s="59"/>
      <c r="DWL357" s="59"/>
      <c r="DWM357" s="59"/>
      <c r="DWN357" s="59"/>
      <c r="DWO357" s="59"/>
      <c r="DWP357" s="59"/>
      <c r="DWQ357" s="59"/>
      <c r="DWR357" s="59"/>
      <c r="DWS357" s="59"/>
      <c r="DWT357" s="59"/>
      <c r="DWU357" s="59"/>
      <c r="DWV357" s="59"/>
      <c r="DWW357" s="59"/>
      <c r="DWX357" s="59"/>
      <c r="DWY357" s="59"/>
      <c r="DWZ357" s="59"/>
      <c r="DXA357" s="59"/>
      <c r="DXB357" s="59"/>
      <c r="DXC357" s="59"/>
      <c r="DXD357" s="59"/>
      <c r="DXE357" s="59"/>
      <c r="DXF357" s="59"/>
      <c r="DXG357" s="59"/>
      <c r="DXH357" s="59"/>
      <c r="DXI357" s="59"/>
      <c r="DXJ357" s="59"/>
      <c r="DXK357" s="59"/>
      <c r="DXL357" s="59"/>
      <c r="DXM357" s="59"/>
      <c r="DXN357" s="59"/>
      <c r="DXO357" s="59"/>
      <c r="DXP357" s="59"/>
      <c r="DXQ357" s="59"/>
      <c r="DXR357" s="59"/>
      <c r="DXS357" s="59"/>
      <c r="DXT357" s="59"/>
      <c r="DXU357" s="59"/>
      <c r="DXV357" s="59"/>
      <c r="DXW357" s="59"/>
      <c r="DXX357" s="59"/>
      <c r="DXY357" s="59"/>
      <c r="DXZ357" s="59"/>
      <c r="DYA357" s="59"/>
      <c r="DYB357" s="59"/>
      <c r="DYC357" s="59"/>
      <c r="DYD357" s="59"/>
      <c r="DYE357" s="59"/>
      <c r="DYF357" s="59"/>
      <c r="DYG357" s="59"/>
      <c r="DYH357" s="59"/>
      <c r="DYI357" s="59"/>
      <c r="DYJ357" s="59"/>
      <c r="DYK357" s="59"/>
      <c r="DYL357" s="59"/>
      <c r="DYM357" s="59"/>
      <c r="DYN357" s="59"/>
      <c r="DYO357" s="59"/>
      <c r="DYP357" s="59"/>
      <c r="DYQ357" s="59"/>
      <c r="DYR357" s="59"/>
      <c r="DYS357" s="59"/>
      <c r="DYT357" s="59"/>
      <c r="DYU357" s="59"/>
      <c r="DYV357" s="59"/>
      <c r="DYW357" s="59"/>
      <c r="DYX357" s="59"/>
      <c r="DYY357" s="59"/>
      <c r="DYZ357" s="59"/>
      <c r="DZA357" s="59"/>
      <c r="DZB357" s="59"/>
      <c r="DZC357" s="59"/>
      <c r="DZD357" s="59"/>
      <c r="DZE357" s="59"/>
      <c r="DZF357" s="59"/>
      <c r="DZG357" s="59"/>
      <c r="DZH357" s="59"/>
      <c r="DZI357" s="59"/>
      <c r="DZJ357" s="59"/>
      <c r="DZK357" s="59"/>
      <c r="DZL357" s="59"/>
      <c r="DZM357" s="59"/>
      <c r="DZN357" s="59"/>
      <c r="DZO357" s="59"/>
      <c r="DZP357" s="59"/>
      <c r="DZQ357" s="59"/>
      <c r="DZR357" s="59"/>
      <c r="DZS357" s="59"/>
      <c r="DZT357" s="59"/>
      <c r="DZU357" s="59"/>
      <c r="DZV357" s="59"/>
      <c r="DZW357" s="59"/>
      <c r="DZX357" s="59"/>
      <c r="DZY357" s="59"/>
      <c r="DZZ357" s="59"/>
      <c r="EAA357" s="59"/>
      <c r="EAB357" s="59"/>
      <c r="EAC357" s="59"/>
      <c r="EAD357" s="59"/>
      <c r="EAE357" s="59"/>
      <c r="EAF357" s="59"/>
      <c r="EAG357" s="59"/>
      <c r="EAH357" s="59"/>
      <c r="EAI357" s="59"/>
      <c r="EAJ357" s="59"/>
      <c r="EAK357" s="59"/>
      <c r="EAL357" s="59"/>
      <c r="EAM357" s="59"/>
      <c r="EAN357" s="59"/>
      <c r="EAO357" s="59"/>
      <c r="EAP357" s="59"/>
      <c r="EAQ357" s="59"/>
      <c r="EAR357" s="59"/>
      <c r="EAS357" s="59"/>
      <c r="EAT357" s="59"/>
      <c r="EAU357" s="59"/>
      <c r="EAV357" s="59"/>
      <c r="EAW357" s="59"/>
      <c r="EAX357" s="59"/>
      <c r="EAY357" s="59"/>
      <c r="EAZ357" s="59"/>
      <c r="EBA357" s="59"/>
      <c r="EBB357" s="59"/>
      <c r="EBC357" s="59"/>
      <c r="EBD357" s="59"/>
      <c r="EBE357" s="59"/>
      <c r="EBF357" s="59"/>
      <c r="EBG357" s="59"/>
      <c r="EBH357" s="59"/>
      <c r="EBI357" s="59"/>
      <c r="EBJ357" s="59"/>
      <c r="EBK357" s="59"/>
      <c r="EBL357" s="59"/>
      <c r="EBM357" s="59"/>
      <c r="EBN357" s="59"/>
      <c r="EBO357" s="59"/>
      <c r="EBP357" s="59"/>
      <c r="EBQ357" s="59"/>
      <c r="EBR357" s="59"/>
      <c r="EBS357" s="59"/>
      <c r="EBT357" s="59"/>
      <c r="EBU357" s="59"/>
      <c r="EBV357" s="59"/>
      <c r="EBW357" s="59"/>
      <c r="EBX357" s="59"/>
      <c r="EBY357" s="59"/>
      <c r="EBZ357" s="59"/>
      <c r="ECA357" s="59"/>
      <c r="ECB357" s="59"/>
      <c r="ECC357" s="59"/>
      <c r="ECD357" s="59"/>
      <c r="ECE357" s="59"/>
      <c r="ECF357" s="59"/>
      <c r="ECG357" s="59"/>
      <c r="ECH357" s="59"/>
      <c r="ECI357" s="59"/>
      <c r="ECJ357" s="59"/>
      <c r="ECK357" s="59"/>
      <c r="ECL357" s="59"/>
      <c r="ECM357" s="59"/>
      <c r="ECN357" s="59"/>
      <c r="ECO357" s="59"/>
      <c r="ECP357" s="59"/>
      <c r="ECQ357" s="59"/>
      <c r="ECR357" s="59"/>
      <c r="ECS357" s="59"/>
      <c r="ECT357" s="59"/>
      <c r="ECU357" s="59"/>
      <c r="ECV357" s="59"/>
      <c r="ECW357" s="59"/>
      <c r="ECX357" s="59"/>
      <c r="ECY357" s="59"/>
      <c r="ECZ357" s="59"/>
      <c r="EDA357" s="59"/>
      <c r="EDB357" s="59"/>
      <c r="EDC357" s="59"/>
      <c r="EDD357" s="59"/>
      <c r="EDE357" s="59"/>
      <c r="EDF357" s="59"/>
      <c r="EDG357" s="59"/>
      <c r="EDH357" s="59"/>
      <c r="EDI357" s="59"/>
      <c r="EDJ357" s="59"/>
      <c r="EDK357" s="59"/>
      <c r="EDL357" s="59"/>
      <c r="EDM357" s="59"/>
      <c r="EDN357" s="59"/>
      <c r="EDO357" s="59"/>
      <c r="EDP357" s="59"/>
      <c r="EDQ357" s="59"/>
      <c r="EDR357" s="59"/>
      <c r="EDS357" s="59"/>
      <c r="EDT357" s="59"/>
      <c r="EDU357" s="59"/>
      <c r="EDV357" s="59"/>
      <c r="EDW357" s="59"/>
      <c r="EDX357" s="59"/>
      <c r="EDY357" s="59"/>
      <c r="EDZ357" s="59"/>
      <c r="EEA357" s="59"/>
      <c r="EEB357" s="59"/>
      <c r="EEC357" s="59"/>
      <c r="EED357" s="59"/>
      <c r="EEE357" s="59"/>
      <c r="EEF357" s="59"/>
      <c r="EEG357" s="59"/>
      <c r="EEH357" s="59"/>
      <c r="EEI357" s="59"/>
      <c r="EEJ357" s="59"/>
      <c r="EEK357" s="59"/>
      <c r="EEL357" s="59"/>
      <c r="EEM357" s="59"/>
      <c r="EEN357" s="59"/>
      <c r="EEO357" s="59"/>
      <c r="EEP357" s="59"/>
      <c r="EEQ357" s="59"/>
      <c r="EER357" s="59"/>
      <c r="EES357" s="59"/>
      <c r="EET357" s="59"/>
      <c r="EEU357" s="59"/>
      <c r="EEV357" s="59"/>
      <c r="EEW357" s="59"/>
      <c r="EEX357" s="59"/>
      <c r="EEY357" s="59"/>
      <c r="EEZ357" s="59"/>
      <c r="EFA357" s="59"/>
      <c r="EFB357" s="59"/>
      <c r="EFC357" s="59"/>
      <c r="EFD357" s="59"/>
      <c r="EFE357" s="59"/>
      <c r="EFF357" s="59"/>
      <c r="EFG357" s="59"/>
      <c r="EFH357" s="59"/>
      <c r="EFI357" s="59"/>
      <c r="EFJ357" s="59"/>
      <c r="EFK357" s="59"/>
      <c r="EFL357" s="59"/>
      <c r="EFM357" s="59"/>
      <c r="EFN357" s="59"/>
      <c r="EFO357" s="59"/>
      <c r="EFP357" s="59"/>
      <c r="EFQ357" s="59"/>
      <c r="EFR357" s="59"/>
      <c r="EFS357" s="59"/>
      <c r="EFT357" s="59"/>
      <c r="EFU357" s="59"/>
      <c r="EFV357" s="59"/>
      <c r="EFW357" s="59"/>
      <c r="EFX357" s="59"/>
      <c r="EFY357" s="59"/>
      <c r="EFZ357" s="59"/>
      <c r="EGA357" s="59"/>
      <c r="EGB357" s="59"/>
      <c r="EGC357" s="59"/>
      <c r="EGD357" s="59"/>
      <c r="EGE357" s="59"/>
      <c r="EGF357" s="59"/>
      <c r="EGG357" s="59"/>
      <c r="EGH357" s="59"/>
      <c r="EGI357" s="59"/>
      <c r="EGJ357" s="59"/>
      <c r="EGK357" s="59"/>
      <c r="EGL357" s="59"/>
      <c r="EGM357" s="59"/>
      <c r="EGN357" s="59"/>
      <c r="EGO357" s="59"/>
      <c r="EGP357" s="59"/>
      <c r="EGQ357" s="59"/>
      <c r="EGR357" s="59"/>
      <c r="EGS357" s="59"/>
      <c r="EGT357" s="59"/>
      <c r="EGU357" s="59"/>
      <c r="EGV357" s="59"/>
      <c r="EGW357" s="59"/>
      <c r="EGX357" s="59"/>
      <c r="EGY357" s="59"/>
      <c r="EGZ357" s="59"/>
      <c r="EHA357" s="59"/>
      <c r="EHB357" s="59"/>
      <c r="EHC357" s="59"/>
      <c r="EHD357" s="59"/>
      <c r="EHE357" s="59"/>
      <c r="EHF357" s="59"/>
      <c r="EHG357" s="59"/>
      <c r="EHH357" s="59"/>
      <c r="EHI357" s="59"/>
      <c r="EHJ357" s="59"/>
      <c r="EHK357" s="59"/>
      <c r="EHL357" s="59"/>
      <c r="EHM357" s="59"/>
      <c r="EHN357" s="59"/>
      <c r="EHO357" s="59"/>
      <c r="EHP357" s="59"/>
      <c r="EHQ357" s="59"/>
      <c r="EHR357" s="59"/>
      <c r="EHS357" s="59"/>
      <c r="EHT357" s="59"/>
      <c r="EHU357" s="59"/>
      <c r="EHV357" s="59"/>
      <c r="EHW357" s="59"/>
      <c r="EHX357" s="59"/>
      <c r="EHY357" s="59"/>
      <c r="EHZ357" s="59"/>
      <c r="EIA357" s="59"/>
      <c r="EIB357" s="59"/>
      <c r="EIC357" s="59"/>
      <c r="EID357" s="59"/>
      <c r="EIE357" s="59"/>
      <c r="EIF357" s="59"/>
      <c r="EIG357" s="59"/>
      <c r="EIH357" s="59"/>
      <c r="EII357" s="59"/>
      <c r="EIJ357" s="59"/>
      <c r="EIK357" s="59"/>
      <c r="EIL357" s="59"/>
      <c r="EIM357" s="59"/>
      <c r="EIN357" s="59"/>
      <c r="EIO357" s="59"/>
      <c r="EIP357" s="59"/>
      <c r="EIQ357" s="59"/>
      <c r="EIR357" s="59"/>
      <c r="EIS357" s="59"/>
      <c r="EIT357" s="59"/>
      <c r="EIU357" s="59"/>
      <c r="EIV357" s="59"/>
      <c r="EIW357" s="59"/>
      <c r="EIX357" s="59"/>
      <c r="EIY357" s="59"/>
      <c r="EIZ357" s="59"/>
      <c r="EJA357" s="59"/>
      <c r="EJB357" s="59"/>
      <c r="EJC357" s="59"/>
      <c r="EJD357" s="59"/>
      <c r="EJE357" s="59"/>
      <c r="EJF357" s="59"/>
      <c r="EJG357" s="59"/>
      <c r="EJH357" s="59"/>
      <c r="EJI357" s="59"/>
      <c r="EJJ357" s="59"/>
      <c r="EJK357" s="59"/>
      <c r="EJL357" s="59"/>
      <c r="EJM357" s="59"/>
      <c r="EJN357" s="59"/>
      <c r="EJO357" s="59"/>
      <c r="EJP357" s="59"/>
      <c r="EJQ357" s="59"/>
      <c r="EJR357" s="59"/>
      <c r="EJS357" s="59"/>
      <c r="EJT357" s="59"/>
      <c r="EJU357" s="59"/>
      <c r="EJV357" s="59"/>
      <c r="EJW357" s="59"/>
      <c r="EJX357" s="59"/>
      <c r="EJY357" s="59"/>
      <c r="EJZ357" s="59"/>
      <c r="EKA357" s="59"/>
      <c r="EKB357" s="59"/>
      <c r="EKC357" s="59"/>
      <c r="EKD357" s="59"/>
      <c r="EKE357" s="59"/>
      <c r="EKF357" s="59"/>
      <c r="EKG357" s="59"/>
      <c r="EKH357" s="59"/>
      <c r="EKI357" s="59"/>
      <c r="EKJ357" s="59"/>
      <c r="EKK357" s="59"/>
      <c r="EKL357" s="59"/>
      <c r="EKM357" s="59"/>
      <c r="EKN357" s="59"/>
      <c r="EKO357" s="59"/>
      <c r="EKP357" s="59"/>
      <c r="EKQ357" s="59"/>
      <c r="EKR357" s="59"/>
      <c r="EKS357" s="59"/>
      <c r="EKT357" s="59"/>
      <c r="EKU357" s="59"/>
      <c r="EKV357" s="59"/>
      <c r="EKW357" s="59"/>
      <c r="EKX357" s="59"/>
      <c r="EKY357" s="59"/>
      <c r="EKZ357" s="59"/>
      <c r="ELA357" s="59"/>
      <c r="ELB357" s="59"/>
      <c r="ELC357" s="59"/>
      <c r="ELD357" s="59"/>
      <c r="ELE357" s="59"/>
      <c r="ELF357" s="59"/>
      <c r="ELG357" s="59"/>
      <c r="ELH357" s="59"/>
      <c r="ELI357" s="59"/>
      <c r="ELJ357" s="59"/>
      <c r="ELK357" s="59"/>
      <c r="ELL357" s="59"/>
      <c r="ELM357" s="59"/>
      <c r="ELN357" s="59"/>
      <c r="ELO357" s="59"/>
      <c r="ELP357" s="59"/>
      <c r="ELQ357" s="59"/>
      <c r="ELR357" s="59"/>
      <c r="ELS357" s="59"/>
      <c r="ELT357" s="59"/>
      <c r="ELU357" s="59"/>
      <c r="ELV357" s="59"/>
      <c r="ELW357" s="59"/>
      <c r="ELX357" s="59"/>
      <c r="ELY357" s="59"/>
      <c r="ELZ357" s="59"/>
      <c r="EMA357" s="59"/>
      <c r="EMB357" s="59"/>
      <c r="EMC357" s="59"/>
      <c r="EMD357" s="59"/>
      <c r="EME357" s="59"/>
      <c r="EMF357" s="59"/>
      <c r="EMG357" s="59"/>
      <c r="EMH357" s="59"/>
      <c r="EMI357" s="59"/>
      <c r="EMJ357" s="59"/>
      <c r="EMK357" s="59"/>
      <c r="EML357" s="59"/>
      <c r="EMM357" s="59"/>
      <c r="EMN357" s="59"/>
      <c r="EMO357" s="59"/>
      <c r="EMP357" s="59"/>
      <c r="EMQ357" s="59"/>
      <c r="EMR357" s="59"/>
      <c r="EMS357" s="59"/>
      <c r="EMT357" s="59"/>
      <c r="EMU357" s="59"/>
      <c r="EMV357" s="59"/>
      <c r="EMW357" s="59"/>
      <c r="EMX357" s="59"/>
      <c r="EMY357" s="59"/>
      <c r="EMZ357" s="59"/>
      <c r="ENA357" s="59"/>
      <c r="ENB357" s="59"/>
      <c r="ENC357" s="59"/>
      <c r="END357" s="59"/>
      <c r="ENE357" s="59"/>
      <c r="ENF357" s="59"/>
      <c r="ENG357" s="59"/>
      <c r="ENH357" s="59"/>
      <c r="ENI357" s="59"/>
      <c r="ENJ357" s="59"/>
      <c r="ENK357" s="59"/>
      <c r="ENL357" s="59"/>
      <c r="ENM357" s="59"/>
      <c r="ENN357" s="59"/>
      <c r="ENO357" s="59"/>
      <c r="ENP357" s="59"/>
      <c r="ENQ357" s="59"/>
      <c r="ENR357" s="59"/>
      <c r="ENS357" s="59"/>
      <c r="ENT357" s="59"/>
      <c r="ENU357" s="59"/>
      <c r="ENV357" s="59"/>
      <c r="ENW357" s="59"/>
      <c r="ENX357" s="59"/>
      <c r="ENY357" s="59"/>
      <c r="ENZ357" s="59"/>
      <c r="EOA357" s="59"/>
      <c r="EOB357" s="59"/>
      <c r="EOC357" s="59"/>
      <c r="EOD357" s="59"/>
      <c r="EOE357" s="59"/>
      <c r="EOF357" s="59"/>
      <c r="EOG357" s="59"/>
      <c r="EOH357" s="59"/>
      <c r="EOI357" s="59"/>
      <c r="EOJ357" s="59"/>
      <c r="EOK357" s="59"/>
      <c r="EOL357" s="59"/>
      <c r="EOM357" s="59"/>
      <c r="EON357" s="59"/>
      <c r="EOO357" s="59"/>
      <c r="EOP357" s="59"/>
      <c r="EOQ357" s="59"/>
      <c r="EOR357" s="59"/>
      <c r="EOS357" s="59"/>
      <c r="EOT357" s="59"/>
      <c r="EOU357" s="59"/>
      <c r="EOV357" s="59"/>
      <c r="EOW357" s="59"/>
      <c r="EOX357" s="59"/>
      <c r="EOY357" s="59"/>
      <c r="EOZ357" s="59"/>
      <c r="EPA357" s="59"/>
      <c r="EPB357" s="59"/>
      <c r="EPC357" s="59"/>
      <c r="EPD357" s="59"/>
      <c r="EPE357" s="59"/>
      <c r="EPF357" s="59"/>
      <c r="EPG357" s="59"/>
      <c r="EPH357" s="59"/>
      <c r="EPI357" s="59"/>
      <c r="EPJ357" s="59"/>
      <c r="EPK357" s="59"/>
      <c r="EPL357" s="59"/>
      <c r="EPM357" s="59"/>
      <c r="EPN357" s="59"/>
      <c r="EPO357" s="59"/>
      <c r="EPP357" s="59"/>
      <c r="EPQ357" s="59"/>
      <c r="EPR357" s="59"/>
      <c r="EPS357" s="59"/>
      <c r="EPT357" s="59"/>
      <c r="EPU357" s="59"/>
      <c r="EPV357" s="59"/>
      <c r="EPW357" s="59"/>
      <c r="EPX357" s="59"/>
      <c r="EPY357" s="59"/>
      <c r="EPZ357" s="59"/>
      <c r="EQA357" s="59"/>
      <c r="EQB357" s="59"/>
      <c r="EQC357" s="59"/>
      <c r="EQD357" s="59"/>
      <c r="EQE357" s="59"/>
      <c r="EQF357" s="59"/>
      <c r="EQG357" s="59"/>
      <c r="EQH357" s="59"/>
      <c r="EQI357" s="59"/>
      <c r="EQJ357" s="59"/>
      <c r="EQK357" s="59"/>
      <c r="EQL357" s="59"/>
      <c r="EQM357" s="59"/>
      <c r="EQN357" s="59"/>
      <c r="EQO357" s="59"/>
      <c r="EQP357" s="59"/>
      <c r="EQQ357" s="59"/>
      <c r="EQR357" s="59"/>
      <c r="EQS357" s="59"/>
      <c r="EQT357" s="59"/>
      <c r="EQU357" s="59"/>
      <c r="EQV357" s="59"/>
      <c r="EQW357" s="59"/>
      <c r="EQX357" s="59"/>
      <c r="EQY357" s="59"/>
      <c r="EQZ357" s="59"/>
      <c r="ERA357" s="59"/>
      <c r="ERB357" s="59"/>
      <c r="ERC357" s="59"/>
      <c r="ERD357" s="59"/>
      <c r="ERE357" s="59"/>
      <c r="ERF357" s="59"/>
      <c r="ERG357" s="59"/>
      <c r="ERH357" s="59"/>
      <c r="ERI357" s="59"/>
      <c r="ERJ357" s="59"/>
      <c r="ERK357" s="59"/>
      <c r="ERL357" s="59"/>
      <c r="ERM357" s="59"/>
      <c r="ERN357" s="59"/>
      <c r="ERO357" s="59"/>
      <c r="ERP357" s="59"/>
      <c r="ERQ357" s="59"/>
      <c r="ERR357" s="59"/>
      <c r="ERS357" s="59"/>
      <c r="ERT357" s="59"/>
      <c r="ERU357" s="59"/>
      <c r="ERV357" s="59"/>
      <c r="ERW357" s="59"/>
      <c r="ERX357" s="59"/>
      <c r="ERY357" s="59"/>
      <c r="ERZ357" s="59"/>
      <c r="ESA357" s="59"/>
      <c r="ESB357" s="59"/>
      <c r="ESC357" s="59"/>
      <c r="ESD357" s="59"/>
      <c r="ESE357" s="59"/>
      <c r="ESF357" s="59"/>
      <c r="ESG357" s="59"/>
      <c r="ESH357" s="59"/>
      <c r="ESI357" s="59"/>
      <c r="ESJ357" s="59"/>
      <c r="ESK357" s="59"/>
      <c r="ESL357" s="59"/>
      <c r="ESM357" s="59"/>
      <c r="ESN357" s="59"/>
      <c r="ESO357" s="59"/>
      <c r="ESP357" s="59"/>
      <c r="ESQ357" s="59"/>
      <c r="ESR357" s="59"/>
      <c r="ESS357" s="59"/>
      <c r="EST357" s="59"/>
      <c r="ESU357" s="59"/>
      <c r="ESV357" s="59"/>
      <c r="ESW357" s="59"/>
      <c r="ESX357" s="59"/>
      <c r="ESY357" s="59"/>
      <c r="ESZ357" s="59"/>
      <c r="ETA357" s="59"/>
      <c r="ETB357" s="59"/>
      <c r="ETC357" s="59"/>
      <c r="ETD357" s="59"/>
      <c r="ETE357" s="59"/>
      <c r="ETF357" s="59"/>
      <c r="ETG357" s="59"/>
      <c r="ETH357" s="59"/>
      <c r="ETI357" s="59"/>
      <c r="ETJ357" s="59"/>
      <c r="ETK357" s="59"/>
      <c r="ETL357" s="59"/>
      <c r="ETM357" s="59"/>
      <c r="ETN357" s="59"/>
      <c r="ETO357" s="59"/>
      <c r="ETP357" s="59"/>
      <c r="ETQ357" s="59"/>
      <c r="ETR357" s="59"/>
      <c r="ETS357" s="59"/>
      <c r="ETT357" s="59"/>
      <c r="ETU357" s="59"/>
      <c r="ETV357" s="59"/>
      <c r="ETW357" s="59"/>
      <c r="ETX357" s="59"/>
      <c r="ETY357" s="59"/>
      <c r="ETZ357" s="59"/>
      <c r="EUA357" s="59"/>
      <c r="EUB357" s="59"/>
      <c r="EUC357" s="59"/>
      <c r="EUD357" s="59"/>
      <c r="EUE357" s="59"/>
      <c r="EUF357" s="59"/>
      <c r="EUG357" s="59"/>
      <c r="EUH357" s="59"/>
      <c r="EUI357" s="59"/>
      <c r="EUJ357" s="59"/>
      <c r="EUK357" s="59"/>
      <c r="EUL357" s="59"/>
      <c r="EUM357" s="59"/>
      <c r="EUN357" s="59"/>
      <c r="EUO357" s="59"/>
      <c r="EUP357" s="59"/>
      <c r="EUQ357" s="59"/>
      <c r="EUR357" s="59"/>
      <c r="EUS357" s="59"/>
      <c r="EUT357" s="59"/>
      <c r="EUU357" s="59"/>
      <c r="EUV357" s="59"/>
      <c r="EUW357" s="59"/>
      <c r="EUX357" s="59"/>
      <c r="EUY357" s="59"/>
      <c r="EUZ357" s="59"/>
      <c r="EVA357" s="59"/>
      <c r="EVB357" s="59"/>
      <c r="EVC357" s="59"/>
      <c r="EVD357" s="59"/>
      <c r="EVE357" s="59"/>
      <c r="EVF357" s="59"/>
      <c r="EVG357" s="59"/>
      <c r="EVH357" s="59"/>
      <c r="EVI357" s="59"/>
      <c r="EVJ357" s="59"/>
      <c r="EVK357" s="59"/>
      <c r="EVL357" s="59"/>
      <c r="EVM357" s="59"/>
      <c r="EVN357" s="59"/>
      <c r="EVO357" s="59"/>
      <c r="EVP357" s="59"/>
      <c r="EVQ357" s="59"/>
      <c r="EVR357" s="59"/>
      <c r="EVS357" s="59"/>
      <c r="EVT357" s="59"/>
      <c r="EVU357" s="59"/>
      <c r="EVV357" s="59"/>
      <c r="EVW357" s="59"/>
      <c r="EVX357" s="59"/>
      <c r="EVY357" s="59"/>
      <c r="EVZ357" s="59"/>
      <c r="EWA357" s="59"/>
      <c r="EWB357" s="59"/>
      <c r="EWC357" s="59"/>
      <c r="EWD357" s="59"/>
      <c r="EWE357" s="59"/>
      <c r="EWF357" s="59"/>
      <c r="EWG357" s="59"/>
      <c r="EWH357" s="59"/>
      <c r="EWI357" s="59"/>
      <c r="EWJ357" s="59"/>
      <c r="EWK357" s="59"/>
      <c r="EWL357" s="59"/>
      <c r="EWM357" s="59"/>
      <c r="EWN357" s="59"/>
      <c r="EWO357" s="59"/>
      <c r="EWP357" s="59"/>
      <c r="EWQ357" s="59"/>
      <c r="EWR357" s="59"/>
      <c r="EWS357" s="59"/>
      <c r="EWT357" s="59"/>
      <c r="EWU357" s="59"/>
      <c r="EWV357" s="59"/>
      <c r="EWW357" s="59"/>
      <c r="EWX357" s="59"/>
      <c r="EWY357" s="59"/>
      <c r="EWZ357" s="59"/>
      <c r="EXA357" s="59"/>
      <c r="EXB357" s="59"/>
      <c r="EXC357" s="59"/>
      <c r="EXD357" s="59"/>
      <c r="EXE357" s="59"/>
      <c r="EXF357" s="59"/>
      <c r="EXG357" s="59"/>
      <c r="EXH357" s="59"/>
      <c r="EXI357" s="59"/>
      <c r="EXJ357" s="59"/>
      <c r="EXK357" s="59"/>
      <c r="EXL357" s="59"/>
      <c r="EXM357" s="59"/>
      <c r="EXN357" s="59"/>
      <c r="EXO357" s="59"/>
      <c r="EXP357" s="59"/>
      <c r="EXQ357" s="59"/>
      <c r="EXR357" s="59"/>
      <c r="EXS357" s="59"/>
      <c r="EXT357" s="59"/>
      <c r="EXU357" s="59"/>
      <c r="EXV357" s="59"/>
      <c r="EXW357" s="59"/>
      <c r="EXX357" s="59"/>
      <c r="EXY357" s="59"/>
      <c r="EXZ357" s="59"/>
      <c r="EYA357" s="59"/>
      <c r="EYB357" s="59"/>
      <c r="EYC357" s="59"/>
      <c r="EYD357" s="59"/>
      <c r="EYE357" s="59"/>
      <c r="EYF357" s="59"/>
      <c r="EYG357" s="59"/>
      <c r="EYH357" s="59"/>
      <c r="EYI357" s="59"/>
      <c r="EYJ357" s="59"/>
      <c r="EYK357" s="59"/>
      <c r="EYL357" s="59"/>
      <c r="EYM357" s="59"/>
      <c r="EYN357" s="59"/>
      <c r="EYO357" s="59"/>
      <c r="EYP357" s="59"/>
      <c r="EYQ357" s="59"/>
      <c r="EYR357" s="59"/>
      <c r="EYS357" s="59"/>
      <c r="EYT357" s="59"/>
      <c r="EYU357" s="59"/>
      <c r="EYV357" s="59"/>
      <c r="EYW357" s="59"/>
      <c r="EYX357" s="59"/>
      <c r="EYY357" s="59"/>
      <c r="EYZ357" s="59"/>
      <c r="EZA357" s="59"/>
      <c r="EZB357" s="59"/>
      <c r="EZC357" s="59"/>
      <c r="EZD357" s="59"/>
      <c r="EZE357" s="59"/>
      <c r="EZF357" s="59"/>
      <c r="EZG357" s="59"/>
      <c r="EZH357" s="59"/>
      <c r="EZI357" s="59"/>
      <c r="EZJ357" s="59"/>
      <c r="EZK357" s="59"/>
      <c r="EZL357" s="59"/>
      <c r="EZM357" s="59"/>
      <c r="EZN357" s="59"/>
      <c r="EZO357" s="59"/>
      <c r="EZP357" s="59"/>
      <c r="EZQ357" s="59"/>
      <c r="EZR357" s="59"/>
      <c r="EZS357" s="59"/>
      <c r="EZT357" s="59"/>
      <c r="EZU357" s="59"/>
      <c r="EZV357" s="59"/>
      <c r="EZW357" s="59"/>
      <c r="EZX357" s="59"/>
      <c r="EZY357" s="59"/>
      <c r="EZZ357" s="59"/>
      <c r="FAA357" s="59"/>
      <c r="FAB357" s="59"/>
      <c r="FAC357" s="59"/>
      <c r="FAD357" s="59"/>
      <c r="FAE357" s="59"/>
      <c r="FAF357" s="59"/>
      <c r="FAG357" s="59"/>
      <c r="FAH357" s="59"/>
      <c r="FAI357" s="59"/>
      <c r="FAJ357" s="59"/>
      <c r="FAK357" s="59"/>
      <c r="FAL357" s="59"/>
      <c r="FAM357" s="59"/>
      <c r="FAN357" s="59"/>
      <c r="FAO357" s="59"/>
      <c r="FAP357" s="59"/>
      <c r="FAQ357" s="59"/>
      <c r="FAR357" s="59"/>
      <c r="FAS357" s="59"/>
      <c r="FAT357" s="59"/>
      <c r="FAU357" s="59"/>
      <c r="FAV357" s="59"/>
      <c r="FAW357" s="59"/>
      <c r="FAX357" s="59"/>
      <c r="FAY357" s="59"/>
      <c r="FAZ357" s="59"/>
      <c r="FBA357" s="59"/>
      <c r="FBB357" s="59"/>
      <c r="FBC357" s="59"/>
      <c r="FBD357" s="59"/>
      <c r="FBE357" s="59"/>
      <c r="FBF357" s="59"/>
      <c r="FBG357" s="59"/>
      <c r="FBH357" s="59"/>
      <c r="FBI357" s="59"/>
      <c r="FBJ357" s="59"/>
      <c r="FBK357" s="59"/>
      <c r="FBL357" s="59"/>
      <c r="FBM357" s="59"/>
      <c r="FBN357" s="59"/>
      <c r="FBO357" s="59"/>
      <c r="FBP357" s="59"/>
      <c r="FBQ357" s="59"/>
      <c r="FBR357" s="59"/>
      <c r="FBS357" s="59"/>
      <c r="FBT357" s="59"/>
      <c r="FBU357" s="59"/>
      <c r="FBV357" s="59"/>
      <c r="FBW357" s="59"/>
      <c r="FBX357" s="59"/>
      <c r="FBY357" s="59"/>
      <c r="FBZ357" s="59"/>
      <c r="FCA357" s="59"/>
      <c r="FCB357" s="59"/>
      <c r="FCC357" s="59"/>
      <c r="FCD357" s="59"/>
      <c r="FCE357" s="59"/>
      <c r="FCF357" s="59"/>
      <c r="FCG357" s="59"/>
      <c r="FCH357" s="59"/>
      <c r="FCI357" s="59"/>
      <c r="FCJ357" s="59"/>
      <c r="FCK357" s="59"/>
      <c r="FCL357" s="59"/>
      <c r="FCM357" s="59"/>
      <c r="FCN357" s="59"/>
      <c r="FCO357" s="59"/>
      <c r="FCP357" s="59"/>
      <c r="FCQ357" s="59"/>
      <c r="FCR357" s="59"/>
      <c r="FCS357" s="59"/>
      <c r="FCT357" s="59"/>
      <c r="FCU357" s="59"/>
      <c r="FCV357" s="59"/>
      <c r="FCW357" s="59"/>
      <c r="FCX357" s="59"/>
      <c r="FCY357" s="59"/>
      <c r="FCZ357" s="59"/>
      <c r="FDA357" s="59"/>
      <c r="FDB357" s="59"/>
      <c r="FDC357" s="59"/>
      <c r="FDD357" s="59"/>
      <c r="FDE357" s="59"/>
      <c r="FDF357" s="59"/>
      <c r="FDG357" s="59"/>
      <c r="FDH357" s="59"/>
      <c r="FDI357" s="59"/>
      <c r="FDJ357" s="59"/>
      <c r="FDK357" s="59"/>
      <c r="FDL357" s="59"/>
      <c r="FDM357" s="59"/>
      <c r="FDN357" s="59"/>
      <c r="FDO357" s="59"/>
      <c r="FDP357" s="59"/>
      <c r="FDQ357" s="59"/>
      <c r="FDR357" s="59"/>
      <c r="FDS357" s="59"/>
      <c r="FDT357" s="59"/>
      <c r="FDU357" s="59"/>
      <c r="FDV357" s="59"/>
      <c r="FDW357" s="59"/>
      <c r="FDX357" s="59"/>
      <c r="FDY357" s="59"/>
      <c r="FDZ357" s="59"/>
      <c r="FEA357" s="59"/>
      <c r="FEB357" s="59"/>
      <c r="FEC357" s="59"/>
      <c r="FED357" s="59"/>
      <c r="FEE357" s="59"/>
      <c r="FEF357" s="59"/>
      <c r="FEG357" s="59"/>
      <c r="FEH357" s="59"/>
      <c r="FEI357" s="59"/>
      <c r="FEJ357" s="59"/>
      <c r="FEK357" s="59"/>
      <c r="FEL357" s="59"/>
      <c r="FEM357" s="59"/>
      <c r="FEN357" s="59"/>
      <c r="FEO357" s="59"/>
      <c r="FEP357" s="59"/>
      <c r="FEQ357" s="59"/>
      <c r="FER357" s="59"/>
      <c r="FES357" s="59"/>
      <c r="FET357" s="59"/>
      <c r="FEU357" s="59"/>
      <c r="FEV357" s="59"/>
      <c r="FEW357" s="59"/>
      <c r="FEX357" s="59"/>
      <c r="FEY357" s="59"/>
      <c r="FEZ357" s="59"/>
      <c r="FFA357" s="59"/>
      <c r="FFB357" s="59"/>
      <c r="FFC357" s="59"/>
      <c r="FFD357" s="59"/>
      <c r="FFE357" s="59"/>
      <c r="FFF357" s="59"/>
      <c r="FFG357" s="59"/>
      <c r="FFH357" s="59"/>
      <c r="FFI357" s="59"/>
      <c r="FFJ357" s="59"/>
      <c r="FFK357" s="59"/>
      <c r="FFL357" s="59"/>
      <c r="FFM357" s="59"/>
      <c r="FFN357" s="59"/>
      <c r="FFO357" s="59"/>
      <c r="FFP357" s="59"/>
      <c r="FFQ357" s="59"/>
      <c r="FFR357" s="59"/>
      <c r="FFS357" s="59"/>
      <c r="FFT357" s="59"/>
      <c r="FFU357" s="59"/>
      <c r="FFV357" s="59"/>
      <c r="FFW357" s="59"/>
      <c r="FFX357" s="59"/>
      <c r="FFY357" s="59"/>
      <c r="FFZ357" s="59"/>
      <c r="FGA357" s="59"/>
      <c r="FGB357" s="59"/>
      <c r="FGC357" s="59"/>
      <c r="FGD357" s="59"/>
      <c r="FGE357" s="59"/>
      <c r="FGF357" s="59"/>
      <c r="FGG357" s="59"/>
      <c r="FGH357" s="59"/>
      <c r="FGI357" s="59"/>
      <c r="FGJ357" s="59"/>
      <c r="FGK357" s="59"/>
      <c r="FGL357" s="59"/>
      <c r="FGM357" s="59"/>
      <c r="FGN357" s="59"/>
      <c r="FGO357" s="59"/>
      <c r="FGP357" s="59"/>
      <c r="FGQ357" s="59"/>
      <c r="FGR357" s="59"/>
      <c r="FGS357" s="59"/>
      <c r="FGT357" s="59"/>
      <c r="FGU357" s="59"/>
      <c r="FGV357" s="59"/>
      <c r="FGW357" s="59"/>
      <c r="FGX357" s="59"/>
      <c r="FGY357" s="59"/>
      <c r="FGZ357" s="59"/>
      <c r="FHA357" s="59"/>
      <c r="FHB357" s="59"/>
      <c r="FHC357" s="59"/>
      <c r="FHD357" s="59"/>
      <c r="FHE357" s="59"/>
      <c r="FHF357" s="59"/>
      <c r="FHG357" s="59"/>
      <c r="FHH357" s="59"/>
      <c r="FHI357" s="59"/>
      <c r="FHJ357" s="59"/>
      <c r="FHK357" s="59"/>
      <c r="FHL357" s="59"/>
      <c r="FHM357" s="59"/>
      <c r="FHN357" s="59"/>
      <c r="FHO357" s="59"/>
      <c r="FHP357" s="59"/>
      <c r="FHQ357" s="59"/>
      <c r="FHR357" s="59"/>
      <c r="FHS357" s="59"/>
      <c r="FHT357" s="59"/>
      <c r="FHU357" s="59"/>
      <c r="FHV357" s="59"/>
      <c r="FHW357" s="59"/>
      <c r="FHX357" s="59"/>
      <c r="FHY357" s="59"/>
      <c r="FHZ357" s="59"/>
      <c r="FIA357" s="59"/>
      <c r="FIB357" s="59"/>
      <c r="FIC357" s="59"/>
      <c r="FID357" s="59"/>
      <c r="FIE357" s="59"/>
      <c r="FIF357" s="59"/>
      <c r="FIG357" s="59"/>
      <c r="FIH357" s="59"/>
      <c r="FII357" s="59"/>
      <c r="FIJ357" s="59"/>
      <c r="FIK357" s="59"/>
      <c r="FIL357" s="59"/>
      <c r="FIM357" s="59"/>
      <c r="FIN357" s="59"/>
      <c r="FIO357" s="59"/>
      <c r="FIP357" s="59"/>
      <c r="FIQ357" s="59"/>
      <c r="FIR357" s="59"/>
      <c r="FIS357" s="59"/>
      <c r="FIT357" s="59"/>
      <c r="FIU357" s="59"/>
      <c r="FIV357" s="59"/>
      <c r="FIW357" s="59"/>
      <c r="FIX357" s="59"/>
      <c r="FIY357" s="59"/>
      <c r="FIZ357" s="59"/>
      <c r="FJA357" s="59"/>
      <c r="FJB357" s="59"/>
      <c r="FJC357" s="59"/>
      <c r="FJD357" s="59"/>
      <c r="FJE357" s="59"/>
      <c r="FJF357" s="59"/>
      <c r="FJG357" s="59"/>
      <c r="FJH357" s="59"/>
      <c r="FJI357" s="59"/>
      <c r="FJJ357" s="59"/>
      <c r="FJK357" s="59"/>
      <c r="FJL357" s="59"/>
      <c r="FJM357" s="59"/>
      <c r="FJN357" s="59"/>
      <c r="FJO357" s="59"/>
      <c r="FJP357" s="59"/>
      <c r="FJQ357" s="59"/>
      <c r="FJR357" s="59"/>
      <c r="FJS357" s="59"/>
      <c r="FJT357" s="59"/>
      <c r="FJU357" s="59"/>
      <c r="FJV357" s="59"/>
      <c r="FJW357" s="59"/>
      <c r="FJX357" s="59"/>
      <c r="FJY357" s="59"/>
      <c r="FJZ357" s="59"/>
      <c r="FKA357" s="59"/>
      <c r="FKB357" s="59"/>
      <c r="FKC357" s="59"/>
      <c r="FKD357" s="59"/>
      <c r="FKE357" s="59"/>
      <c r="FKF357" s="59"/>
      <c r="FKG357" s="59"/>
      <c r="FKH357" s="59"/>
      <c r="FKI357" s="59"/>
      <c r="FKJ357" s="59"/>
      <c r="FKK357" s="59"/>
      <c r="FKL357" s="59"/>
      <c r="FKM357" s="59"/>
      <c r="FKN357" s="59"/>
      <c r="FKO357" s="59"/>
      <c r="FKP357" s="59"/>
      <c r="FKQ357" s="59"/>
      <c r="FKR357" s="59"/>
      <c r="FKS357" s="59"/>
      <c r="FKT357" s="59"/>
      <c r="FKU357" s="59"/>
      <c r="FKV357" s="59"/>
      <c r="FKW357" s="59"/>
      <c r="FKX357" s="59"/>
      <c r="FKY357" s="59"/>
      <c r="FKZ357" s="59"/>
      <c r="FLA357" s="59"/>
      <c r="FLB357" s="59"/>
      <c r="FLC357" s="59"/>
      <c r="FLD357" s="59"/>
      <c r="FLE357" s="59"/>
      <c r="FLF357" s="59"/>
      <c r="FLG357" s="59"/>
      <c r="FLH357" s="59"/>
      <c r="FLI357" s="59"/>
      <c r="FLJ357" s="59"/>
      <c r="FLK357" s="59"/>
      <c r="FLL357" s="59"/>
      <c r="FLM357" s="59"/>
      <c r="FLN357" s="59"/>
      <c r="FLO357" s="59"/>
      <c r="FLP357" s="59"/>
      <c r="FLQ357" s="59"/>
      <c r="FLR357" s="59"/>
      <c r="FLS357" s="59"/>
      <c r="FLT357" s="59"/>
      <c r="FLU357" s="59"/>
      <c r="FLV357" s="59"/>
      <c r="FLW357" s="59"/>
      <c r="FLX357" s="59"/>
      <c r="FLY357" s="59"/>
      <c r="FLZ357" s="59"/>
      <c r="FMA357" s="59"/>
      <c r="FMB357" s="59"/>
      <c r="FMC357" s="59"/>
      <c r="FMD357" s="59"/>
      <c r="FME357" s="59"/>
      <c r="FMF357" s="59"/>
      <c r="FMG357" s="59"/>
      <c r="FMH357" s="59"/>
      <c r="FMI357" s="59"/>
      <c r="FMJ357" s="59"/>
      <c r="FMK357" s="59"/>
      <c r="FML357" s="59"/>
      <c r="FMM357" s="59"/>
      <c r="FMN357" s="59"/>
      <c r="FMO357" s="59"/>
      <c r="FMP357" s="59"/>
      <c r="FMQ357" s="59"/>
      <c r="FMR357" s="59"/>
      <c r="FMS357" s="59"/>
      <c r="FMT357" s="59"/>
      <c r="FMU357" s="59"/>
      <c r="FMV357" s="59"/>
      <c r="FMW357" s="59"/>
      <c r="FMX357" s="59"/>
      <c r="FMY357" s="59"/>
      <c r="FMZ357" s="59"/>
      <c r="FNA357" s="59"/>
      <c r="FNB357" s="59"/>
      <c r="FNC357" s="59"/>
      <c r="FND357" s="59"/>
      <c r="FNE357" s="59"/>
      <c r="FNF357" s="59"/>
      <c r="FNG357" s="59"/>
      <c r="FNH357" s="59"/>
      <c r="FNI357" s="59"/>
      <c r="FNJ357" s="59"/>
      <c r="FNK357" s="59"/>
      <c r="FNL357" s="59"/>
      <c r="FNM357" s="59"/>
      <c r="FNN357" s="59"/>
      <c r="FNO357" s="59"/>
      <c r="FNP357" s="59"/>
      <c r="FNQ357" s="59"/>
      <c r="FNR357" s="59"/>
      <c r="FNS357" s="59"/>
      <c r="FNT357" s="59"/>
      <c r="FNU357" s="59"/>
      <c r="FNV357" s="59"/>
      <c r="FNW357" s="59"/>
      <c r="FNX357" s="59"/>
      <c r="FNY357" s="59"/>
      <c r="FNZ357" s="59"/>
      <c r="FOA357" s="59"/>
      <c r="FOB357" s="59"/>
      <c r="FOC357" s="59"/>
      <c r="FOD357" s="59"/>
      <c r="FOE357" s="59"/>
      <c r="FOF357" s="59"/>
      <c r="FOG357" s="59"/>
      <c r="FOH357" s="59"/>
      <c r="FOI357" s="59"/>
      <c r="FOJ357" s="59"/>
      <c r="FOK357" s="59"/>
      <c r="FOL357" s="59"/>
      <c r="FOM357" s="59"/>
      <c r="FON357" s="59"/>
      <c r="FOO357" s="59"/>
      <c r="FOP357" s="59"/>
      <c r="FOQ357" s="59"/>
      <c r="FOR357" s="59"/>
      <c r="FOS357" s="59"/>
      <c r="FOT357" s="59"/>
      <c r="FOU357" s="59"/>
      <c r="FOV357" s="59"/>
      <c r="FOW357" s="59"/>
      <c r="FOX357" s="59"/>
      <c r="FOY357" s="59"/>
      <c r="FOZ357" s="59"/>
      <c r="FPA357" s="59"/>
      <c r="FPB357" s="59"/>
      <c r="FPC357" s="59"/>
      <c r="FPD357" s="59"/>
      <c r="FPE357" s="59"/>
      <c r="FPF357" s="59"/>
      <c r="FPG357" s="59"/>
      <c r="FPH357" s="59"/>
      <c r="FPI357" s="59"/>
      <c r="FPJ357" s="59"/>
      <c r="FPK357" s="59"/>
      <c r="FPL357" s="59"/>
      <c r="FPM357" s="59"/>
      <c r="FPN357" s="59"/>
      <c r="FPO357" s="59"/>
      <c r="FPP357" s="59"/>
      <c r="FPQ357" s="59"/>
      <c r="FPR357" s="59"/>
      <c r="FPS357" s="59"/>
      <c r="FPT357" s="59"/>
      <c r="FPU357" s="59"/>
      <c r="FPV357" s="59"/>
      <c r="FPW357" s="59"/>
      <c r="FPX357" s="59"/>
      <c r="FPY357" s="59"/>
      <c r="FPZ357" s="59"/>
      <c r="FQA357" s="59"/>
      <c r="FQB357" s="59"/>
      <c r="FQC357" s="59"/>
      <c r="FQD357" s="59"/>
      <c r="FQE357" s="59"/>
      <c r="FQF357" s="59"/>
      <c r="FQG357" s="59"/>
      <c r="FQH357" s="59"/>
      <c r="FQI357" s="59"/>
      <c r="FQJ357" s="59"/>
      <c r="FQK357" s="59"/>
      <c r="FQL357" s="59"/>
      <c r="FQM357" s="59"/>
      <c r="FQN357" s="59"/>
      <c r="FQO357" s="59"/>
      <c r="FQP357" s="59"/>
      <c r="FQQ357" s="59"/>
      <c r="FQR357" s="59"/>
      <c r="FQS357" s="59"/>
      <c r="FQT357" s="59"/>
      <c r="FQU357" s="59"/>
      <c r="FQV357" s="59"/>
      <c r="FQW357" s="59"/>
      <c r="FQX357" s="59"/>
      <c r="FQY357" s="59"/>
      <c r="FQZ357" s="59"/>
      <c r="FRA357" s="59"/>
      <c r="FRB357" s="59"/>
      <c r="FRC357" s="59"/>
      <c r="FRD357" s="59"/>
      <c r="FRE357" s="59"/>
      <c r="FRF357" s="59"/>
      <c r="FRG357" s="59"/>
      <c r="FRH357" s="59"/>
      <c r="FRI357" s="59"/>
      <c r="FRJ357" s="59"/>
      <c r="FRK357" s="59"/>
      <c r="FRL357" s="59"/>
      <c r="FRM357" s="59"/>
      <c r="FRN357" s="59"/>
      <c r="FRO357" s="59"/>
      <c r="FRP357" s="59"/>
      <c r="FRQ357" s="59"/>
      <c r="FRR357" s="59"/>
      <c r="FRS357" s="59"/>
      <c r="FRT357" s="59"/>
      <c r="FRU357" s="59"/>
      <c r="FRV357" s="59"/>
      <c r="FRW357" s="59"/>
      <c r="FRX357" s="59"/>
      <c r="FRY357" s="59"/>
      <c r="FRZ357" s="59"/>
      <c r="FSA357" s="59"/>
      <c r="FSB357" s="59"/>
      <c r="FSC357" s="59"/>
      <c r="FSD357" s="59"/>
      <c r="FSE357" s="59"/>
      <c r="FSF357" s="59"/>
      <c r="FSG357" s="59"/>
      <c r="FSH357" s="59"/>
      <c r="FSI357" s="59"/>
      <c r="FSJ357" s="59"/>
      <c r="FSK357" s="59"/>
      <c r="FSL357" s="59"/>
      <c r="FSM357" s="59"/>
      <c r="FSN357" s="59"/>
      <c r="FSO357" s="59"/>
      <c r="FSP357" s="59"/>
      <c r="FSQ357" s="59"/>
      <c r="FSR357" s="59"/>
      <c r="FSS357" s="59"/>
      <c r="FST357" s="59"/>
      <c r="FSU357" s="59"/>
      <c r="FSV357" s="59"/>
      <c r="FSW357" s="59"/>
      <c r="FSX357" s="59"/>
      <c r="FSY357" s="59"/>
      <c r="FSZ357" s="59"/>
      <c r="FTA357" s="59"/>
      <c r="FTB357" s="59"/>
      <c r="FTC357" s="59"/>
      <c r="FTD357" s="59"/>
      <c r="FTE357" s="59"/>
      <c r="FTF357" s="59"/>
      <c r="FTG357" s="59"/>
      <c r="FTH357" s="59"/>
      <c r="FTI357" s="59"/>
      <c r="FTJ357" s="59"/>
      <c r="FTK357" s="59"/>
      <c r="FTL357" s="59"/>
      <c r="FTM357" s="59"/>
      <c r="FTN357" s="59"/>
      <c r="FTO357" s="59"/>
      <c r="FTP357" s="59"/>
      <c r="FTQ357" s="59"/>
      <c r="FTR357" s="59"/>
      <c r="FTS357" s="59"/>
      <c r="FTT357" s="59"/>
      <c r="FTU357" s="59"/>
      <c r="FTV357" s="59"/>
      <c r="FTW357" s="59"/>
      <c r="FTX357" s="59"/>
      <c r="FTY357" s="59"/>
      <c r="FTZ357" s="59"/>
      <c r="FUA357" s="59"/>
      <c r="FUB357" s="59"/>
      <c r="FUC357" s="59"/>
      <c r="FUD357" s="59"/>
      <c r="FUE357" s="59"/>
      <c r="FUF357" s="59"/>
      <c r="FUG357" s="59"/>
      <c r="FUH357" s="59"/>
      <c r="FUI357" s="59"/>
      <c r="FUJ357" s="59"/>
      <c r="FUK357" s="59"/>
      <c r="FUL357" s="59"/>
      <c r="FUM357" s="59"/>
      <c r="FUN357" s="59"/>
      <c r="FUO357" s="59"/>
      <c r="FUP357" s="59"/>
      <c r="FUQ357" s="59"/>
      <c r="FUR357" s="59"/>
      <c r="FUS357" s="59"/>
      <c r="FUT357" s="59"/>
      <c r="FUU357" s="59"/>
      <c r="FUV357" s="59"/>
      <c r="FUW357" s="59"/>
      <c r="FUX357" s="59"/>
      <c r="FUY357" s="59"/>
      <c r="FUZ357" s="59"/>
      <c r="FVA357" s="59"/>
      <c r="FVB357" s="59"/>
      <c r="FVC357" s="59"/>
      <c r="FVD357" s="59"/>
      <c r="FVE357" s="59"/>
      <c r="FVF357" s="59"/>
      <c r="FVG357" s="59"/>
      <c r="FVH357" s="59"/>
      <c r="FVI357" s="59"/>
      <c r="FVJ357" s="59"/>
      <c r="FVK357" s="59"/>
      <c r="FVL357" s="59"/>
      <c r="FVM357" s="59"/>
      <c r="FVN357" s="59"/>
      <c r="FVO357" s="59"/>
      <c r="FVP357" s="59"/>
      <c r="FVQ357" s="59"/>
      <c r="FVR357" s="59"/>
      <c r="FVS357" s="59"/>
      <c r="FVT357" s="59"/>
      <c r="FVU357" s="59"/>
      <c r="FVV357" s="59"/>
      <c r="FVW357" s="59"/>
      <c r="FVX357" s="59"/>
      <c r="FVY357" s="59"/>
      <c r="FVZ357" s="59"/>
      <c r="FWA357" s="59"/>
      <c r="FWB357" s="59"/>
      <c r="FWC357" s="59"/>
      <c r="FWD357" s="59"/>
      <c r="FWE357" s="59"/>
      <c r="FWF357" s="59"/>
      <c r="FWG357" s="59"/>
      <c r="FWH357" s="59"/>
      <c r="FWI357" s="59"/>
      <c r="FWJ357" s="59"/>
      <c r="FWK357" s="59"/>
      <c r="FWL357" s="59"/>
      <c r="FWM357" s="59"/>
      <c r="FWN357" s="59"/>
      <c r="FWO357" s="59"/>
      <c r="FWP357" s="59"/>
      <c r="FWQ357" s="59"/>
      <c r="FWR357" s="59"/>
      <c r="FWS357" s="59"/>
      <c r="FWT357" s="59"/>
      <c r="FWU357" s="59"/>
      <c r="FWV357" s="59"/>
      <c r="FWW357" s="59"/>
      <c r="FWX357" s="59"/>
      <c r="FWY357" s="59"/>
      <c r="FWZ357" s="59"/>
      <c r="FXA357" s="59"/>
      <c r="FXB357" s="59"/>
      <c r="FXC357" s="59"/>
      <c r="FXD357" s="59"/>
      <c r="FXE357" s="59"/>
      <c r="FXF357" s="59"/>
      <c r="FXG357" s="59"/>
      <c r="FXH357" s="59"/>
      <c r="FXI357" s="59"/>
      <c r="FXJ357" s="59"/>
      <c r="FXK357" s="59"/>
      <c r="FXL357" s="59"/>
      <c r="FXM357" s="59"/>
      <c r="FXN357" s="59"/>
      <c r="FXO357" s="59"/>
      <c r="FXP357" s="59"/>
      <c r="FXQ357" s="59"/>
      <c r="FXR357" s="59"/>
      <c r="FXS357" s="59"/>
      <c r="FXT357" s="59"/>
      <c r="FXU357" s="59"/>
      <c r="FXV357" s="59"/>
      <c r="FXW357" s="59"/>
      <c r="FXX357" s="59"/>
      <c r="FXY357" s="59"/>
      <c r="FXZ357" s="59"/>
      <c r="FYA357" s="59"/>
      <c r="FYB357" s="59"/>
      <c r="FYC357" s="59"/>
      <c r="FYD357" s="59"/>
      <c r="FYE357" s="59"/>
      <c r="FYF357" s="59"/>
      <c r="FYG357" s="59"/>
      <c r="FYH357" s="59"/>
      <c r="FYI357" s="59"/>
      <c r="FYJ357" s="59"/>
      <c r="FYK357" s="59"/>
      <c r="FYL357" s="59"/>
      <c r="FYM357" s="59"/>
      <c r="FYN357" s="59"/>
      <c r="FYO357" s="59"/>
      <c r="FYP357" s="59"/>
      <c r="FYQ357" s="59"/>
      <c r="FYR357" s="59"/>
      <c r="FYS357" s="59"/>
      <c r="FYT357" s="59"/>
      <c r="FYU357" s="59"/>
      <c r="FYV357" s="59"/>
      <c r="FYW357" s="59"/>
      <c r="FYX357" s="59"/>
      <c r="FYY357" s="59"/>
      <c r="FYZ357" s="59"/>
      <c r="FZA357" s="59"/>
      <c r="FZB357" s="59"/>
      <c r="FZC357" s="59"/>
      <c r="FZD357" s="59"/>
      <c r="FZE357" s="59"/>
      <c r="FZF357" s="59"/>
      <c r="FZG357" s="59"/>
      <c r="FZH357" s="59"/>
      <c r="FZI357" s="59"/>
      <c r="FZJ357" s="59"/>
      <c r="FZK357" s="59"/>
      <c r="FZL357" s="59"/>
      <c r="FZM357" s="59"/>
      <c r="FZN357" s="59"/>
      <c r="FZO357" s="59"/>
      <c r="FZP357" s="59"/>
      <c r="FZQ357" s="59"/>
      <c r="FZR357" s="59"/>
      <c r="FZS357" s="59"/>
      <c r="FZT357" s="59"/>
      <c r="FZU357" s="59"/>
      <c r="FZV357" s="59"/>
      <c r="FZW357" s="59"/>
      <c r="FZX357" s="59"/>
      <c r="FZY357" s="59"/>
      <c r="FZZ357" s="59"/>
      <c r="GAA357" s="59"/>
      <c r="GAB357" s="59"/>
      <c r="GAC357" s="59"/>
      <c r="GAD357" s="59"/>
      <c r="GAE357" s="59"/>
      <c r="GAF357" s="59"/>
      <c r="GAG357" s="59"/>
      <c r="GAH357" s="59"/>
      <c r="GAI357" s="59"/>
      <c r="GAJ357" s="59"/>
      <c r="GAK357" s="59"/>
      <c r="GAL357" s="59"/>
      <c r="GAM357" s="59"/>
      <c r="GAN357" s="59"/>
      <c r="GAO357" s="59"/>
      <c r="GAP357" s="59"/>
      <c r="GAQ357" s="59"/>
      <c r="GAR357" s="59"/>
      <c r="GAS357" s="59"/>
      <c r="GAT357" s="59"/>
      <c r="GAU357" s="59"/>
      <c r="GAV357" s="59"/>
      <c r="GAW357" s="59"/>
      <c r="GAX357" s="59"/>
      <c r="GAY357" s="59"/>
      <c r="GAZ357" s="59"/>
      <c r="GBA357" s="59"/>
      <c r="GBB357" s="59"/>
      <c r="GBC357" s="59"/>
      <c r="GBD357" s="59"/>
      <c r="GBE357" s="59"/>
      <c r="GBF357" s="59"/>
      <c r="GBG357" s="59"/>
      <c r="GBH357" s="59"/>
      <c r="GBI357" s="59"/>
      <c r="GBJ357" s="59"/>
      <c r="GBK357" s="59"/>
      <c r="GBL357" s="59"/>
      <c r="GBM357" s="59"/>
      <c r="GBN357" s="59"/>
      <c r="GBO357" s="59"/>
      <c r="GBP357" s="59"/>
      <c r="GBQ357" s="59"/>
      <c r="GBR357" s="59"/>
      <c r="GBS357" s="59"/>
      <c r="GBT357" s="59"/>
      <c r="GBU357" s="59"/>
      <c r="GBV357" s="59"/>
      <c r="GBW357" s="59"/>
      <c r="GBX357" s="59"/>
      <c r="GBY357" s="59"/>
      <c r="GBZ357" s="59"/>
      <c r="GCA357" s="59"/>
      <c r="GCB357" s="59"/>
      <c r="GCC357" s="59"/>
      <c r="GCD357" s="59"/>
      <c r="GCE357" s="59"/>
      <c r="GCF357" s="59"/>
      <c r="GCG357" s="59"/>
      <c r="GCH357" s="59"/>
      <c r="GCI357" s="59"/>
      <c r="GCJ357" s="59"/>
      <c r="GCK357" s="59"/>
      <c r="GCL357" s="59"/>
      <c r="GCM357" s="59"/>
      <c r="GCN357" s="59"/>
      <c r="GCO357" s="59"/>
      <c r="GCP357" s="59"/>
      <c r="GCQ357" s="59"/>
      <c r="GCR357" s="59"/>
      <c r="GCS357" s="59"/>
      <c r="GCT357" s="59"/>
      <c r="GCU357" s="59"/>
      <c r="GCV357" s="59"/>
      <c r="GCW357" s="59"/>
      <c r="GCX357" s="59"/>
      <c r="GCY357" s="59"/>
      <c r="GCZ357" s="59"/>
      <c r="GDA357" s="59"/>
      <c r="GDB357" s="59"/>
      <c r="GDC357" s="59"/>
      <c r="GDD357" s="59"/>
      <c r="GDE357" s="59"/>
      <c r="GDF357" s="59"/>
      <c r="GDG357" s="59"/>
      <c r="GDH357" s="59"/>
      <c r="GDI357" s="59"/>
      <c r="GDJ357" s="59"/>
      <c r="GDK357" s="59"/>
      <c r="GDL357" s="59"/>
      <c r="GDM357" s="59"/>
      <c r="GDN357" s="59"/>
      <c r="GDO357" s="59"/>
      <c r="GDP357" s="59"/>
      <c r="GDQ357" s="59"/>
      <c r="GDR357" s="59"/>
      <c r="GDS357" s="59"/>
      <c r="GDT357" s="59"/>
      <c r="GDU357" s="59"/>
      <c r="GDV357" s="59"/>
      <c r="GDW357" s="59"/>
      <c r="GDX357" s="59"/>
      <c r="GDY357" s="59"/>
      <c r="GDZ357" s="59"/>
      <c r="GEA357" s="59"/>
      <c r="GEB357" s="59"/>
      <c r="GEC357" s="59"/>
      <c r="GED357" s="59"/>
      <c r="GEE357" s="59"/>
      <c r="GEF357" s="59"/>
      <c r="GEG357" s="59"/>
      <c r="GEH357" s="59"/>
      <c r="GEI357" s="59"/>
      <c r="GEJ357" s="59"/>
      <c r="GEK357" s="59"/>
      <c r="GEL357" s="59"/>
      <c r="GEM357" s="59"/>
      <c r="GEN357" s="59"/>
      <c r="GEO357" s="59"/>
      <c r="GEP357" s="59"/>
      <c r="GEQ357" s="59"/>
      <c r="GER357" s="59"/>
      <c r="GES357" s="59"/>
      <c r="GET357" s="59"/>
      <c r="GEU357" s="59"/>
      <c r="GEV357" s="59"/>
      <c r="GEW357" s="59"/>
      <c r="GEX357" s="59"/>
      <c r="GEY357" s="59"/>
      <c r="GEZ357" s="59"/>
      <c r="GFA357" s="59"/>
      <c r="GFB357" s="59"/>
      <c r="GFC357" s="59"/>
      <c r="GFD357" s="59"/>
      <c r="GFE357" s="59"/>
      <c r="GFF357" s="59"/>
      <c r="GFG357" s="59"/>
      <c r="GFH357" s="59"/>
      <c r="GFI357" s="59"/>
      <c r="GFJ357" s="59"/>
      <c r="GFK357" s="59"/>
      <c r="GFL357" s="59"/>
      <c r="GFM357" s="59"/>
      <c r="GFN357" s="59"/>
      <c r="GFO357" s="59"/>
      <c r="GFP357" s="59"/>
      <c r="GFQ357" s="59"/>
      <c r="GFR357" s="59"/>
      <c r="GFS357" s="59"/>
      <c r="GFT357" s="59"/>
      <c r="GFU357" s="59"/>
      <c r="GFV357" s="59"/>
      <c r="GFW357" s="59"/>
      <c r="GFX357" s="59"/>
      <c r="GFY357" s="59"/>
      <c r="GFZ357" s="59"/>
      <c r="GGA357" s="59"/>
      <c r="GGB357" s="59"/>
      <c r="GGC357" s="59"/>
      <c r="GGD357" s="59"/>
      <c r="GGE357" s="59"/>
      <c r="GGF357" s="59"/>
      <c r="GGG357" s="59"/>
      <c r="GGH357" s="59"/>
      <c r="GGI357" s="59"/>
      <c r="GGJ357" s="59"/>
      <c r="GGK357" s="59"/>
      <c r="GGL357" s="59"/>
      <c r="GGM357" s="59"/>
      <c r="GGN357" s="59"/>
      <c r="GGO357" s="59"/>
      <c r="GGP357" s="59"/>
      <c r="GGQ357" s="59"/>
      <c r="GGR357" s="59"/>
      <c r="GGS357" s="59"/>
      <c r="GGT357" s="59"/>
      <c r="GGU357" s="59"/>
      <c r="GGV357" s="59"/>
      <c r="GGW357" s="59"/>
      <c r="GGX357" s="59"/>
      <c r="GGY357" s="59"/>
      <c r="GGZ357" s="59"/>
      <c r="GHA357" s="59"/>
      <c r="GHB357" s="59"/>
      <c r="GHC357" s="59"/>
      <c r="GHD357" s="59"/>
      <c r="GHE357" s="59"/>
      <c r="GHF357" s="59"/>
      <c r="GHG357" s="59"/>
      <c r="GHH357" s="59"/>
      <c r="GHI357" s="59"/>
      <c r="GHJ357" s="59"/>
      <c r="GHK357" s="59"/>
      <c r="GHL357" s="59"/>
      <c r="GHM357" s="59"/>
      <c r="GHN357" s="59"/>
      <c r="GHO357" s="59"/>
      <c r="GHP357" s="59"/>
      <c r="GHQ357" s="59"/>
      <c r="GHR357" s="59"/>
      <c r="GHS357" s="59"/>
      <c r="GHT357" s="59"/>
      <c r="GHU357" s="59"/>
      <c r="GHV357" s="59"/>
      <c r="GHW357" s="59"/>
      <c r="GHX357" s="59"/>
      <c r="GHY357" s="59"/>
      <c r="GHZ357" s="59"/>
      <c r="GIA357" s="59"/>
      <c r="GIB357" s="59"/>
      <c r="GIC357" s="59"/>
      <c r="GID357" s="59"/>
      <c r="GIE357" s="59"/>
      <c r="GIF357" s="59"/>
      <c r="GIG357" s="59"/>
      <c r="GIH357" s="59"/>
      <c r="GII357" s="59"/>
      <c r="GIJ357" s="59"/>
      <c r="GIK357" s="59"/>
      <c r="GIL357" s="59"/>
      <c r="GIM357" s="59"/>
      <c r="GIN357" s="59"/>
      <c r="GIO357" s="59"/>
      <c r="GIP357" s="59"/>
      <c r="GIQ357" s="59"/>
      <c r="GIR357" s="59"/>
      <c r="GIS357" s="59"/>
      <c r="GIT357" s="59"/>
      <c r="GIU357" s="59"/>
      <c r="GIV357" s="59"/>
      <c r="GIW357" s="59"/>
      <c r="GIX357" s="59"/>
      <c r="GIY357" s="59"/>
      <c r="GIZ357" s="59"/>
      <c r="GJA357" s="59"/>
      <c r="GJB357" s="59"/>
      <c r="GJC357" s="59"/>
      <c r="GJD357" s="59"/>
      <c r="GJE357" s="59"/>
      <c r="GJF357" s="59"/>
      <c r="GJG357" s="59"/>
      <c r="GJH357" s="59"/>
      <c r="GJI357" s="59"/>
      <c r="GJJ357" s="59"/>
      <c r="GJK357" s="59"/>
      <c r="GJL357" s="59"/>
      <c r="GJM357" s="59"/>
      <c r="GJN357" s="59"/>
      <c r="GJO357" s="59"/>
      <c r="GJP357" s="59"/>
      <c r="GJQ357" s="59"/>
      <c r="GJR357" s="59"/>
      <c r="GJS357" s="59"/>
      <c r="GJT357" s="59"/>
      <c r="GJU357" s="59"/>
      <c r="GJV357" s="59"/>
      <c r="GJW357" s="59"/>
      <c r="GJX357" s="59"/>
      <c r="GJY357" s="59"/>
      <c r="GJZ357" s="59"/>
      <c r="GKA357" s="59"/>
      <c r="GKB357" s="59"/>
      <c r="GKC357" s="59"/>
      <c r="GKD357" s="59"/>
      <c r="GKE357" s="59"/>
      <c r="GKF357" s="59"/>
      <c r="GKG357" s="59"/>
      <c r="GKH357" s="59"/>
      <c r="GKI357" s="59"/>
      <c r="GKJ357" s="59"/>
      <c r="GKK357" s="59"/>
      <c r="GKL357" s="59"/>
      <c r="GKM357" s="59"/>
      <c r="GKN357" s="59"/>
      <c r="GKO357" s="59"/>
      <c r="GKP357" s="59"/>
      <c r="GKQ357" s="59"/>
      <c r="GKR357" s="59"/>
      <c r="GKS357" s="59"/>
      <c r="GKT357" s="59"/>
      <c r="GKU357" s="59"/>
      <c r="GKV357" s="59"/>
      <c r="GKW357" s="59"/>
      <c r="GKX357" s="59"/>
      <c r="GKY357" s="59"/>
      <c r="GKZ357" s="59"/>
      <c r="GLA357" s="59"/>
      <c r="GLB357" s="59"/>
      <c r="GLC357" s="59"/>
      <c r="GLD357" s="59"/>
      <c r="GLE357" s="59"/>
      <c r="GLF357" s="59"/>
      <c r="GLG357" s="59"/>
      <c r="GLH357" s="59"/>
      <c r="GLI357" s="59"/>
      <c r="GLJ357" s="59"/>
      <c r="GLK357" s="59"/>
      <c r="GLL357" s="59"/>
      <c r="GLM357" s="59"/>
      <c r="GLN357" s="59"/>
      <c r="GLO357" s="59"/>
      <c r="GLP357" s="59"/>
      <c r="GLQ357" s="59"/>
      <c r="GLR357" s="59"/>
      <c r="GLS357" s="59"/>
      <c r="GLT357" s="59"/>
      <c r="GLU357" s="59"/>
      <c r="GLV357" s="59"/>
      <c r="GLW357" s="59"/>
      <c r="GLX357" s="59"/>
      <c r="GLY357" s="59"/>
      <c r="GLZ357" s="59"/>
      <c r="GMA357" s="59"/>
      <c r="GMB357" s="59"/>
      <c r="GMC357" s="59"/>
      <c r="GMD357" s="59"/>
      <c r="GME357" s="59"/>
      <c r="GMF357" s="59"/>
      <c r="GMG357" s="59"/>
      <c r="GMH357" s="59"/>
      <c r="GMI357" s="59"/>
      <c r="GMJ357" s="59"/>
      <c r="GMK357" s="59"/>
      <c r="GML357" s="59"/>
      <c r="GMM357" s="59"/>
      <c r="GMN357" s="59"/>
      <c r="GMO357" s="59"/>
      <c r="GMP357" s="59"/>
      <c r="GMQ357" s="59"/>
      <c r="GMR357" s="59"/>
      <c r="GMS357" s="59"/>
      <c r="GMT357" s="59"/>
      <c r="GMU357" s="59"/>
      <c r="GMV357" s="59"/>
      <c r="GMW357" s="59"/>
      <c r="GMX357" s="59"/>
      <c r="GMY357" s="59"/>
      <c r="GMZ357" s="59"/>
      <c r="GNA357" s="59"/>
      <c r="GNB357" s="59"/>
      <c r="GNC357" s="59"/>
      <c r="GND357" s="59"/>
      <c r="GNE357" s="59"/>
      <c r="GNF357" s="59"/>
      <c r="GNG357" s="59"/>
      <c r="GNH357" s="59"/>
      <c r="GNI357" s="59"/>
      <c r="GNJ357" s="59"/>
      <c r="GNK357" s="59"/>
      <c r="GNL357" s="59"/>
      <c r="GNM357" s="59"/>
      <c r="GNN357" s="59"/>
      <c r="GNO357" s="59"/>
      <c r="GNP357" s="59"/>
      <c r="GNQ357" s="59"/>
      <c r="GNR357" s="59"/>
      <c r="GNS357" s="59"/>
      <c r="GNT357" s="59"/>
      <c r="GNU357" s="59"/>
      <c r="GNV357" s="59"/>
      <c r="GNW357" s="59"/>
      <c r="GNX357" s="59"/>
      <c r="GNY357" s="59"/>
      <c r="GNZ357" s="59"/>
      <c r="GOA357" s="59"/>
      <c r="GOB357" s="59"/>
      <c r="GOC357" s="59"/>
      <c r="GOD357" s="59"/>
      <c r="GOE357" s="59"/>
      <c r="GOF357" s="59"/>
      <c r="GOG357" s="59"/>
      <c r="GOH357" s="59"/>
      <c r="GOI357" s="59"/>
      <c r="GOJ357" s="59"/>
      <c r="GOK357" s="59"/>
      <c r="GOL357" s="59"/>
      <c r="GOM357" s="59"/>
      <c r="GON357" s="59"/>
      <c r="GOO357" s="59"/>
      <c r="GOP357" s="59"/>
      <c r="GOQ357" s="59"/>
      <c r="GOR357" s="59"/>
      <c r="GOS357" s="59"/>
      <c r="GOT357" s="59"/>
      <c r="GOU357" s="59"/>
      <c r="GOV357" s="59"/>
      <c r="GOW357" s="59"/>
      <c r="GOX357" s="59"/>
      <c r="GOY357" s="59"/>
      <c r="GOZ357" s="59"/>
      <c r="GPA357" s="59"/>
      <c r="GPB357" s="59"/>
      <c r="GPC357" s="59"/>
      <c r="GPD357" s="59"/>
      <c r="GPE357" s="59"/>
      <c r="GPF357" s="59"/>
      <c r="GPG357" s="59"/>
      <c r="GPH357" s="59"/>
      <c r="GPI357" s="59"/>
      <c r="GPJ357" s="59"/>
      <c r="GPK357" s="59"/>
      <c r="GPL357" s="59"/>
      <c r="GPM357" s="59"/>
      <c r="GPN357" s="59"/>
      <c r="GPO357" s="59"/>
      <c r="GPP357" s="59"/>
      <c r="GPQ357" s="59"/>
      <c r="GPR357" s="59"/>
      <c r="GPS357" s="59"/>
      <c r="GPT357" s="59"/>
      <c r="GPU357" s="59"/>
      <c r="GPV357" s="59"/>
      <c r="GPW357" s="59"/>
      <c r="GPX357" s="59"/>
      <c r="GPY357" s="59"/>
      <c r="GPZ357" s="59"/>
      <c r="GQA357" s="59"/>
      <c r="GQB357" s="59"/>
      <c r="GQC357" s="59"/>
      <c r="GQD357" s="59"/>
      <c r="GQE357" s="59"/>
      <c r="GQF357" s="59"/>
      <c r="GQG357" s="59"/>
      <c r="GQH357" s="59"/>
      <c r="GQI357" s="59"/>
      <c r="GQJ357" s="59"/>
      <c r="GQK357" s="59"/>
      <c r="GQL357" s="59"/>
      <c r="GQM357" s="59"/>
      <c r="GQN357" s="59"/>
      <c r="GQO357" s="59"/>
      <c r="GQP357" s="59"/>
      <c r="GQQ357" s="59"/>
      <c r="GQR357" s="59"/>
      <c r="GQS357" s="59"/>
      <c r="GQT357" s="59"/>
      <c r="GQU357" s="59"/>
      <c r="GQV357" s="59"/>
      <c r="GQW357" s="59"/>
      <c r="GQX357" s="59"/>
      <c r="GQY357" s="59"/>
      <c r="GQZ357" s="59"/>
      <c r="GRA357" s="59"/>
      <c r="GRB357" s="59"/>
      <c r="GRC357" s="59"/>
      <c r="GRD357" s="59"/>
      <c r="GRE357" s="59"/>
      <c r="GRF357" s="59"/>
      <c r="GRG357" s="59"/>
      <c r="GRH357" s="59"/>
      <c r="GRI357" s="59"/>
      <c r="GRJ357" s="59"/>
      <c r="GRK357" s="59"/>
      <c r="GRL357" s="59"/>
      <c r="GRM357" s="59"/>
      <c r="GRN357" s="59"/>
      <c r="GRO357" s="59"/>
      <c r="GRP357" s="59"/>
      <c r="GRQ357" s="59"/>
      <c r="GRR357" s="59"/>
      <c r="GRS357" s="59"/>
      <c r="GRT357" s="59"/>
      <c r="GRU357" s="59"/>
      <c r="GRV357" s="59"/>
      <c r="GRW357" s="59"/>
      <c r="GRX357" s="59"/>
      <c r="GRY357" s="59"/>
      <c r="GRZ357" s="59"/>
      <c r="GSA357" s="59"/>
      <c r="GSB357" s="59"/>
      <c r="GSC357" s="59"/>
      <c r="GSD357" s="59"/>
      <c r="GSE357" s="59"/>
      <c r="GSF357" s="59"/>
      <c r="GSG357" s="59"/>
      <c r="GSH357" s="59"/>
      <c r="GSI357" s="59"/>
      <c r="GSJ357" s="59"/>
      <c r="GSK357" s="59"/>
      <c r="GSL357" s="59"/>
      <c r="GSM357" s="59"/>
      <c r="GSN357" s="59"/>
      <c r="GSO357" s="59"/>
      <c r="GSP357" s="59"/>
      <c r="GSQ357" s="59"/>
      <c r="GSR357" s="59"/>
      <c r="GSS357" s="59"/>
      <c r="GST357" s="59"/>
      <c r="GSU357" s="59"/>
      <c r="GSV357" s="59"/>
      <c r="GSW357" s="59"/>
      <c r="GSX357" s="59"/>
      <c r="GSY357" s="59"/>
      <c r="GSZ357" s="59"/>
      <c r="GTA357" s="59"/>
      <c r="GTB357" s="59"/>
      <c r="GTC357" s="59"/>
      <c r="GTD357" s="59"/>
      <c r="GTE357" s="59"/>
      <c r="GTF357" s="59"/>
      <c r="GTG357" s="59"/>
      <c r="GTH357" s="59"/>
      <c r="GTI357" s="59"/>
      <c r="GTJ357" s="59"/>
      <c r="GTK357" s="59"/>
      <c r="GTL357" s="59"/>
      <c r="GTM357" s="59"/>
      <c r="GTN357" s="59"/>
      <c r="GTO357" s="59"/>
      <c r="GTP357" s="59"/>
      <c r="GTQ357" s="59"/>
      <c r="GTR357" s="59"/>
      <c r="GTS357" s="59"/>
      <c r="GTT357" s="59"/>
      <c r="GTU357" s="59"/>
      <c r="GTV357" s="59"/>
      <c r="GTW357" s="59"/>
      <c r="GTX357" s="59"/>
      <c r="GTY357" s="59"/>
      <c r="GTZ357" s="59"/>
      <c r="GUA357" s="59"/>
      <c r="GUB357" s="59"/>
      <c r="GUC357" s="59"/>
      <c r="GUD357" s="59"/>
      <c r="GUE357" s="59"/>
      <c r="GUF357" s="59"/>
      <c r="GUG357" s="59"/>
      <c r="GUH357" s="59"/>
      <c r="GUI357" s="59"/>
      <c r="GUJ357" s="59"/>
      <c r="GUK357" s="59"/>
      <c r="GUL357" s="59"/>
      <c r="GUM357" s="59"/>
      <c r="GUN357" s="59"/>
      <c r="GUO357" s="59"/>
      <c r="GUP357" s="59"/>
      <c r="GUQ357" s="59"/>
      <c r="GUR357" s="59"/>
      <c r="GUS357" s="59"/>
      <c r="GUT357" s="59"/>
      <c r="GUU357" s="59"/>
      <c r="GUV357" s="59"/>
      <c r="GUW357" s="59"/>
      <c r="GUX357" s="59"/>
      <c r="GUY357" s="59"/>
      <c r="GUZ357" s="59"/>
      <c r="GVA357" s="59"/>
      <c r="GVB357" s="59"/>
      <c r="GVC357" s="59"/>
      <c r="GVD357" s="59"/>
      <c r="GVE357" s="59"/>
      <c r="GVF357" s="59"/>
      <c r="GVG357" s="59"/>
      <c r="GVH357" s="59"/>
      <c r="GVI357" s="59"/>
      <c r="GVJ357" s="59"/>
      <c r="GVK357" s="59"/>
      <c r="GVL357" s="59"/>
      <c r="GVM357" s="59"/>
      <c r="GVN357" s="59"/>
      <c r="GVO357" s="59"/>
      <c r="GVP357" s="59"/>
      <c r="GVQ357" s="59"/>
      <c r="GVR357" s="59"/>
      <c r="GVS357" s="59"/>
      <c r="GVT357" s="59"/>
      <c r="GVU357" s="59"/>
      <c r="GVV357" s="59"/>
      <c r="GVW357" s="59"/>
      <c r="GVX357" s="59"/>
      <c r="GVY357" s="59"/>
      <c r="GVZ357" s="59"/>
      <c r="GWA357" s="59"/>
      <c r="GWB357" s="59"/>
      <c r="GWC357" s="59"/>
      <c r="GWD357" s="59"/>
      <c r="GWE357" s="59"/>
      <c r="GWF357" s="59"/>
      <c r="GWG357" s="59"/>
      <c r="GWH357" s="59"/>
      <c r="GWI357" s="59"/>
      <c r="GWJ357" s="59"/>
      <c r="GWK357" s="59"/>
      <c r="GWL357" s="59"/>
      <c r="GWM357" s="59"/>
      <c r="GWN357" s="59"/>
      <c r="GWO357" s="59"/>
      <c r="GWP357" s="59"/>
      <c r="GWQ357" s="59"/>
      <c r="GWR357" s="59"/>
      <c r="GWS357" s="59"/>
      <c r="GWT357" s="59"/>
      <c r="GWU357" s="59"/>
      <c r="GWV357" s="59"/>
      <c r="GWW357" s="59"/>
      <c r="GWX357" s="59"/>
      <c r="GWY357" s="59"/>
      <c r="GWZ357" s="59"/>
      <c r="GXA357" s="59"/>
      <c r="GXB357" s="59"/>
      <c r="GXC357" s="59"/>
      <c r="GXD357" s="59"/>
      <c r="GXE357" s="59"/>
      <c r="GXF357" s="59"/>
      <c r="GXG357" s="59"/>
      <c r="GXH357" s="59"/>
      <c r="GXI357" s="59"/>
      <c r="GXJ357" s="59"/>
      <c r="GXK357" s="59"/>
      <c r="GXL357" s="59"/>
      <c r="GXM357" s="59"/>
      <c r="GXN357" s="59"/>
      <c r="GXO357" s="59"/>
      <c r="GXP357" s="59"/>
      <c r="GXQ357" s="59"/>
      <c r="GXR357" s="59"/>
      <c r="GXS357" s="59"/>
      <c r="GXT357" s="59"/>
      <c r="GXU357" s="59"/>
      <c r="GXV357" s="59"/>
      <c r="GXW357" s="59"/>
      <c r="GXX357" s="59"/>
      <c r="GXY357" s="59"/>
      <c r="GXZ357" s="59"/>
      <c r="GYA357" s="59"/>
      <c r="GYB357" s="59"/>
      <c r="GYC357" s="59"/>
      <c r="GYD357" s="59"/>
      <c r="GYE357" s="59"/>
      <c r="GYF357" s="59"/>
      <c r="GYG357" s="59"/>
      <c r="GYH357" s="59"/>
      <c r="GYI357" s="59"/>
      <c r="GYJ357" s="59"/>
      <c r="GYK357" s="59"/>
      <c r="GYL357" s="59"/>
      <c r="GYM357" s="59"/>
      <c r="GYN357" s="59"/>
      <c r="GYO357" s="59"/>
      <c r="GYP357" s="59"/>
      <c r="GYQ357" s="59"/>
      <c r="GYR357" s="59"/>
      <c r="GYS357" s="59"/>
      <c r="GYT357" s="59"/>
      <c r="GYU357" s="59"/>
      <c r="GYV357" s="59"/>
      <c r="GYW357" s="59"/>
      <c r="GYX357" s="59"/>
      <c r="GYY357" s="59"/>
      <c r="GYZ357" s="59"/>
      <c r="GZA357" s="59"/>
      <c r="GZB357" s="59"/>
      <c r="GZC357" s="59"/>
      <c r="GZD357" s="59"/>
      <c r="GZE357" s="59"/>
      <c r="GZF357" s="59"/>
      <c r="GZG357" s="59"/>
      <c r="GZH357" s="59"/>
      <c r="GZI357" s="59"/>
      <c r="GZJ357" s="59"/>
      <c r="GZK357" s="59"/>
      <c r="GZL357" s="59"/>
      <c r="GZM357" s="59"/>
      <c r="GZN357" s="59"/>
      <c r="GZO357" s="59"/>
      <c r="GZP357" s="59"/>
      <c r="GZQ357" s="59"/>
      <c r="GZR357" s="59"/>
      <c r="GZS357" s="59"/>
      <c r="GZT357" s="59"/>
      <c r="GZU357" s="59"/>
      <c r="GZV357" s="59"/>
      <c r="GZW357" s="59"/>
      <c r="GZX357" s="59"/>
      <c r="GZY357" s="59"/>
      <c r="GZZ357" s="59"/>
      <c r="HAA357" s="59"/>
      <c r="HAB357" s="59"/>
      <c r="HAC357" s="59"/>
      <c r="HAD357" s="59"/>
      <c r="HAE357" s="59"/>
      <c r="HAF357" s="59"/>
      <c r="HAG357" s="59"/>
      <c r="HAH357" s="59"/>
      <c r="HAI357" s="59"/>
      <c r="HAJ357" s="59"/>
      <c r="HAK357" s="59"/>
      <c r="HAL357" s="59"/>
      <c r="HAM357" s="59"/>
      <c r="HAN357" s="59"/>
      <c r="HAO357" s="59"/>
      <c r="HAP357" s="59"/>
      <c r="HAQ357" s="59"/>
      <c r="HAR357" s="59"/>
      <c r="HAS357" s="59"/>
      <c r="HAT357" s="59"/>
      <c r="HAU357" s="59"/>
      <c r="HAV357" s="59"/>
      <c r="HAW357" s="59"/>
      <c r="HAX357" s="59"/>
      <c r="HAY357" s="59"/>
      <c r="HAZ357" s="59"/>
      <c r="HBA357" s="59"/>
      <c r="HBB357" s="59"/>
      <c r="HBC357" s="59"/>
      <c r="HBD357" s="59"/>
      <c r="HBE357" s="59"/>
      <c r="HBF357" s="59"/>
      <c r="HBG357" s="59"/>
      <c r="HBH357" s="59"/>
      <c r="HBI357" s="59"/>
      <c r="HBJ357" s="59"/>
      <c r="HBK357" s="59"/>
      <c r="HBL357" s="59"/>
      <c r="HBM357" s="59"/>
      <c r="HBN357" s="59"/>
      <c r="HBO357" s="59"/>
      <c r="HBP357" s="59"/>
      <c r="HBQ357" s="59"/>
      <c r="HBR357" s="59"/>
      <c r="HBS357" s="59"/>
      <c r="HBT357" s="59"/>
      <c r="HBU357" s="59"/>
      <c r="HBV357" s="59"/>
      <c r="HBW357" s="59"/>
      <c r="HBX357" s="59"/>
      <c r="HBY357" s="59"/>
      <c r="HBZ357" s="59"/>
      <c r="HCA357" s="59"/>
      <c r="HCB357" s="59"/>
      <c r="HCC357" s="59"/>
      <c r="HCD357" s="59"/>
      <c r="HCE357" s="59"/>
      <c r="HCF357" s="59"/>
      <c r="HCG357" s="59"/>
      <c r="HCH357" s="59"/>
      <c r="HCI357" s="59"/>
      <c r="HCJ357" s="59"/>
      <c r="HCK357" s="59"/>
      <c r="HCL357" s="59"/>
      <c r="HCM357" s="59"/>
      <c r="HCN357" s="59"/>
      <c r="HCO357" s="59"/>
      <c r="HCP357" s="59"/>
      <c r="HCQ357" s="59"/>
      <c r="HCR357" s="59"/>
      <c r="HCS357" s="59"/>
      <c r="HCT357" s="59"/>
      <c r="HCU357" s="59"/>
      <c r="HCV357" s="59"/>
      <c r="HCW357" s="59"/>
      <c r="HCX357" s="59"/>
      <c r="HCY357" s="59"/>
      <c r="HCZ357" s="59"/>
      <c r="HDA357" s="59"/>
      <c r="HDB357" s="59"/>
      <c r="HDC357" s="59"/>
      <c r="HDD357" s="59"/>
      <c r="HDE357" s="59"/>
      <c r="HDF357" s="59"/>
      <c r="HDG357" s="59"/>
      <c r="HDH357" s="59"/>
      <c r="HDI357" s="59"/>
      <c r="HDJ357" s="59"/>
      <c r="HDK357" s="59"/>
      <c r="HDL357" s="59"/>
      <c r="HDM357" s="59"/>
      <c r="HDN357" s="59"/>
      <c r="HDO357" s="59"/>
      <c r="HDP357" s="59"/>
      <c r="HDQ357" s="59"/>
      <c r="HDR357" s="59"/>
      <c r="HDS357" s="59"/>
      <c r="HDT357" s="59"/>
      <c r="HDU357" s="59"/>
      <c r="HDV357" s="59"/>
      <c r="HDW357" s="59"/>
      <c r="HDX357" s="59"/>
      <c r="HDY357" s="59"/>
      <c r="HDZ357" s="59"/>
      <c r="HEA357" s="59"/>
      <c r="HEB357" s="59"/>
      <c r="HEC357" s="59"/>
      <c r="HED357" s="59"/>
      <c r="HEE357" s="59"/>
      <c r="HEF357" s="59"/>
      <c r="HEG357" s="59"/>
      <c r="HEH357" s="59"/>
      <c r="HEI357" s="59"/>
      <c r="HEJ357" s="59"/>
      <c r="HEK357" s="59"/>
      <c r="HEL357" s="59"/>
      <c r="HEM357" s="59"/>
      <c r="HEN357" s="59"/>
      <c r="HEO357" s="59"/>
      <c r="HEP357" s="59"/>
      <c r="HEQ357" s="59"/>
      <c r="HER357" s="59"/>
      <c r="HES357" s="59"/>
      <c r="HET357" s="59"/>
      <c r="HEU357" s="59"/>
      <c r="HEV357" s="59"/>
      <c r="HEW357" s="59"/>
      <c r="HEX357" s="59"/>
      <c r="HEY357" s="59"/>
      <c r="HEZ357" s="59"/>
      <c r="HFA357" s="59"/>
      <c r="HFB357" s="59"/>
      <c r="HFC357" s="59"/>
      <c r="HFD357" s="59"/>
      <c r="HFE357" s="59"/>
      <c r="HFF357" s="59"/>
      <c r="HFG357" s="59"/>
      <c r="HFH357" s="59"/>
      <c r="HFI357" s="59"/>
      <c r="HFJ357" s="59"/>
      <c r="HFK357" s="59"/>
      <c r="HFL357" s="59"/>
      <c r="HFM357" s="59"/>
      <c r="HFN357" s="59"/>
      <c r="HFO357" s="59"/>
      <c r="HFP357" s="59"/>
      <c r="HFQ357" s="59"/>
      <c r="HFR357" s="59"/>
      <c r="HFS357" s="59"/>
      <c r="HFT357" s="59"/>
      <c r="HFU357" s="59"/>
      <c r="HFV357" s="59"/>
      <c r="HFW357" s="59"/>
      <c r="HFX357" s="59"/>
      <c r="HFY357" s="59"/>
      <c r="HFZ357" s="59"/>
      <c r="HGA357" s="59"/>
      <c r="HGB357" s="59"/>
      <c r="HGC357" s="59"/>
      <c r="HGD357" s="59"/>
      <c r="HGE357" s="59"/>
      <c r="HGF357" s="59"/>
      <c r="HGG357" s="59"/>
      <c r="HGH357" s="59"/>
      <c r="HGI357" s="59"/>
      <c r="HGJ357" s="59"/>
      <c r="HGK357" s="59"/>
      <c r="HGL357" s="59"/>
      <c r="HGM357" s="59"/>
      <c r="HGN357" s="59"/>
      <c r="HGO357" s="59"/>
      <c r="HGP357" s="59"/>
      <c r="HGQ357" s="59"/>
      <c r="HGR357" s="59"/>
      <c r="HGS357" s="59"/>
      <c r="HGT357" s="59"/>
      <c r="HGU357" s="59"/>
      <c r="HGV357" s="59"/>
      <c r="HGW357" s="59"/>
      <c r="HGX357" s="59"/>
      <c r="HGY357" s="59"/>
      <c r="HGZ357" s="59"/>
      <c r="HHA357" s="59"/>
      <c r="HHB357" s="59"/>
      <c r="HHC357" s="59"/>
      <c r="HHD357" s="59"/>
      <c r="HHE357" s="59"/>
      <c r="HHF357" s="59"/>
      <c r="HHG357" s="59"/>
      <c r="HHH357" s="59"/>
      <c r="HHI357" s="59"/>
      <c r="HHJ357" s="59"/>
      <c r="HHK357" s="59"/>
      <c r="HHL357" s="59"/>
      <c r="HHM357" s="59"/>
      <c r="HHN357" s="59"/>
      <c r="HHO357" s="59"/>
      <c r="HHP357" s="59"/>
      <c r="HHQ357" s="59"/>
      <c r="HHR357" s="59"/>
      <c r="HHS357" s="59"/>
      <c r="HHT357" s="59"/>
      <c r="HHU357" s="59"/>
      <c r="HHV357" s="59"/>
      <c r="HHW357" s="59"/>
      <c r="HHX357" s="59"/>
      <c r="HHY357" s="59"/>
      <c r="HHZ357" s="59"/>
      <c r="HIA357" s="59"/>
      <c r="HIB357" s="59"/>
      <c r="HIC357" s="59"/>
      <c r="HID357" s="59"/>
      <c r="HIE357" s="59"/>
      <c r="HIF357" s="59"/>
      <c r="HIG357" s="59"/>
      <c r="HIH357" s="59"/>
      <c r="HII357" s="59"/>
      <c r="HIJ357" s="59"/>
      <c r="HIK357" s="59"/>
      <c r="HIL357" s="59"/>
      <c r="HIM357" s="59"/>
      <c r="HIN357" s="59"/>
      <c r="HIO357" s="59"/>
      <c r="HIP357" s="59"/>
      <c r="HIQ357" s="59"/>
      <c r="HIR357" s="59"/>
      <c r="HIS357" s="59"/>
      <c r="HIT357" s="59"/>
      <c r="HIU357" s="59"/>
      <c r="HIV357" s="59"/>
      <c r="HIW357" s="59"/>
      <c r="HIX357" s="59"/>
      <c r="HIY357" s="59"/>
      <c r="HIZ357" s="59"/>
      <c r="HJA357" s="59"/>
      <c r="HJB357" s="59"/>
      <c r="HJC357" s="59"/>
      <c r="HJD357" s="59"/>
      <c r="HJE357" s="59"/>
      <c r="HJF357" s="59"/>
      <c r="HJG357" s="59"/>
      <c r="HJH357" s="59"/>
      <c r="HJI357" s="59"/>
      <c r="HJJ357" s="59"/>
      <c r="HJK357" s="59"/>
      <c r="HJL357" s="59"/>
      <c r="HJM357" s="59"/>
      <c r="HJN357" s="59"/>
      <c r="HJO357" s="59"/>
      <c r="HJP357" s="59"/>
      <c r="HJQ357" s="59"/>
      <c r="HJR357" s="59"/>
      <c r="HJS357" s="59"/>
      <c r="HJT357" s="59"/>
      <c r="HJU357" s="59"/>
      <c r="HJV357" s="59"/>
      <c r="HJW357" s="59"/>
      <c r="HJX357" s="59"/>
      <c r="HJY357" s="59"/>
      <c r="HJZ357" s="59"/>
      <c r="HKA357" s="59"/>
      <c r="HKB357" s="59"/>
      <c r="HKC357" s="59"/>
      <c r="HKD357" s="59"/>
      <c r="HKE357" s="59"/>
      <c r="HKF357" s="59"/>
      <c r="HKG357" s="59"/>
      <c r="HKH357" s="59"/>
      <c r="HKI357" s="59"/>
      <c r="HKJ357" s="59"/>
      <c r="HKK357" s="59"/>
      <c r="HKL357" s="59"/>
      <c r="HKM357" s="59"/>
      <c r="HKN357" s="59"/>
      <c r="HKO357" s="59"/>
      <c r="HKP357" s="59"/>
      <c r="HKQ357" s="59"/>
      <c r="HKR357" s="59"/>
      <c r="HKS357" s="59"/>
      <c r="HKT357" s="59"/>
      <c r="HKU357" s="59"/>
      <c r="HKV357" s="59"/>
      <c r="HKW357" s="59"/>
      <c r="HKX357" s="59"/>
      <c r="HKY357" s="59"/>
      <c r="HKZ357" s="59"/>
      <c r="HLA357" s="59"/>
      <c r="HLB357" s="59"/>
      <c r="HLC357" s="59"/>
      <c r="HLD357" s="59"/>
      <c r="HLE357" s="59"/>
      <c r="HLF357" s="59"/>
      <c r="HLG357" s="59"/>
      <c r="HLH357" s="59"/>
      <c r="HLI357" s="59"/>
      <c r="HLJ357" s="59"/>
      <c r="HLK357" s="59"/>
      <c r="HLL357" s="59"/>
      <c r="HLM357" s="59"/>
      <c r="HLN357" s="59"/>
      <c r="HLO357" s="59"/>
      <c r="HLP357" s="59"/>
      <c r="HLQ357" s="59"/>
      <c r="HLR357" s="59"/>
      <c r="HLS357" s="59"/>
      <c r="HLT357" s="59"/>
      <c r="HLU357" s="59"/>
      <c r="HLV357" s="59"/>
      <c r="HLW357" s="59"/>
      <c r="HLX357" s="59"/>
      <c r="HLY357" s="59"/>
      <c r="HLZ357" s="59"/>
      <c r="HMA357" s="59"/>
      <c r="HMB357" s="59"/>
      <c r="HMC357" s="59"/>
      <c r="HMD357" s="59"/>
      <c r="HME357" s="59"/>
      <c r="HMF357" s="59"/>
      <c r="HMG357" s="59"/>
      <c r="HMH357" s="59"/>
      <c r="HMI357" s="59"/>
      <c r="HMJ357" s="59"/>
      <c r="HMK357" s="59"/>
      <c r="HML357" s="59"/>
      <c r="HMM357" s="59"/>
      <c r="HMN357" s="59"/>
      <c r="HMO357" s="59"/>
      <c r="HMP357" s="59"/>
      <c r="HMQ357" s="59"/>
      <c r="HMR357" s="59"/>
      <c r="HMS357" s="59"/>
      <c r="HMT357" s="59"/>
      <c r="HMU357" s="59"/>
      <c r="HMV357" s="59"/>
      <c r="HMW357" s="59"/>
      <c r="HMX357" s="59"/>
      <c r="HMY357" s="59"/>
      <c r="HMZ357" s="59"/>
      <c r="HNA357" s="59"/>
      <c r="HNB357" s="59"/>
      <c r="HNC357" s="59"/>
      <c r="HND357" s="59"/>
      <c r="HNE357" s="59"/>
      <c r="HNF357" s="59"/>
      <c r="HNG357" s="59"/>
      <c r="HNH357" s="59"/>
      <c r="HNI357" s="59"/>
      <c r="HNJ357" s="59"/>
      <c r="HNK357" s="59"/>
      <c r="HNL357" s="59"/>
      <c r="HNM357" s="59"/>
      <c r="HNN357" s="59"/>
      <c r="HNO357" s="59"/>
      <c r="HNP357" s="59"/>
      <c r="HNQ357" s="59"/>
      <c r="HNR357" s="59"/>
      <c r="HNS357" s="59"/>
      <c r="HNT357" s="59"/>
      <c r="HNU357" s="59"/>
      <c r="HNV357" s="59"/>
      <c r="HNW357" s="59"/>
      <c r="HNX357" s="59"/>
      <c r="HNY357" s="59"/>
      <c r="HNZ357" s="59"/>
      <c r="HOA357" s="59"/>
      <c r="HOB357" s="59"/>
      <c r="HOC357" s="59"/>
      <c r="HOD357" s="59"/>
      <c r="HOE357" s="59"/>
      <c r="HOF357" s="59"/>
      <c r="HOG357" s="59"/>
      <c r="HOH357" s="59"/>
      <c r="HOI357" s="59"/>
      <c r="HOJ357" s="59"/>
      <c r="HOK357" s="59"/>
      <c r="HOL357" s="59"/>
      <c r="HOM357" s="59"/>
      <c r="HON357" s="59"/>
      <c r="HOO357" s="59"/>
      <c r="HOP357" s="59"/>
      <c r="HOQ357" s="59"/>
      <c r="HOR357" s="59"/>
      <c r="HOS357" s="59"/>
      <c r="HOT357" s="59"/>
      <c r="HOU357" s="59"/>
      <c r="HOV357" s="59"/>
      <c r="HOW357" s="59"/>
      <c r="HOX357" s="59"/>
      <c r="HOY357" s="59"/>
      <c r="HOZ357" s="59"/>
      <c r="HPA357" s="59"/>
      <c r="HPB357" s="59"/>
      <c r="HPC357" s="59"/>
      <c r="HPD357" s="59"/>
      <c r="HPE357" s="59"/>
      <c r="HPF357" s="59"/>
      <c r="HPG357" s="59"/>
      <c r="HPH357" s="59"/>
      <c r="HPI357" s="59"/>
      <c r="HPJ357" s="59"/>
      <c r="HPK357" s="59"/>
      <c r="HPL357" s="59"/>
      <c r="HPM357" s="59"/>
      <c r="HPN357" s="59"/>
      <c r="HPO357" s="59"/>
      <c r="HPP357" s="59"/>
      <c r="HPQ357" s="59"/>
      <c r="HPR357" s="59"/>
      <c r="HPS357" s="59"/>
      <c r="HPT357" s="59"/>
      <c r="HPU357" s="59"/>
      <c r="HPV357" s="59"/>
      <c r="HPW357" s="59"/>
      <c r="HPX357" s="59"/>
      <c r="HPY357" s="59"/>
      <c r="HPZ357" s="59"/>
      <c r="HQA357" s="59"/>
      <c r="HQB357" s="59"/>
      <c r="HQC357" s="59"/>
      <c r="HQD357" s="59"/>
      <c r="HQE357" s="59"/>
      <c r="HQF357" s="59"/>
      <c r="HQG357" s="59"/>
      <c r="HQH357" s="59"/>
      <c r="HQI357" s="59"/>
      <c r="HQJ357" s="59"/>
      <c r="HQK357" s="59"/>
      <c r="HQL357" s="59"/>
      <c r="HQM357" s="59"/>
      <c r="HQN357" s="59"/>
      <c r="HQO357" s="59"/>
      <c r="HQP357" s="59"/>
      <c r="HQQ357" s="59"/>
      <c r="HQR357" s="59"/>
      <c r="HQS357" s="59"/>
      <c r="HQT357" s="59"/>
      <c r="HQU357" s="59"/>
      <c r="HQV357" s="59"/>
      <c r="HQW357" s="59"/>
      <c r="HQX357" s="59"/>
      <c r="HQY357" s="59"/>
      <c r="HQZ357" s="59"/>
      <c r="HRA357" s="59"/>
      <c r="HRB357" s="59"/>
      <c r="HRC357" s="59"/>
      <c r="HRD357" s="59"/>
      <c r="HRE357" s="59"/>
      <c r="HRF357" s="59"/>
      <c r="HRG357" s="59"/>
      <c r="HRH357" s="59"/>
      <c r="HRI357" s="59"/>
      <c r="HRJ357" s="59"/>
      <c r="HRK357" s="59"/>
      <c r="HRL357" s="59"/>
      <c r="HRM357" s="59"/>
      <c r="HRN357" s="59"/>
      <c r="HRO357" s="59"/>
      <c r="HRP357" s="59"/>
      <c r="HRQ357" s="59"/>
      <c r="HRR357" s="59"/>
      <c r="HRS357" s="59"/>
      <c r="HRT357" s="59"/>
      <c r="HRU357" s="59"/>
      <c r="HRV357" s="59"/>
      <c r="HRW357" s="59"/>
      <c r="HRX357" s="59"/>
      <c r="HRY357" s="59"/>
      <c r="HRZ357" s="59"/>
      <c r="HSA357" s="59"/>
      <c r="HSB357" s="59"/>
      <c r="HSC357" s="59"/>
      <c r="HSD357" s="59"/>
      <c r="HSE357" s="59"/>
      <c r="HSF357" s="59"/>
      <c r="HSG357" s="59"/>
      <c r="HSH357" s="59"/>
      <c r="HSI357" s="59"/>
      <c r="HSJ357" s="59"/>
      <c r="HSK357" s="59"/>
      <c r="HSL357" s="59"/>
      <c r="HSM357" s="59"/>
      <c r="HSN357" s="59"/>
      <c r="HSO357" s="59"/>
      <c r="HSP357" s="59"/>
      <c r="HSQ357" s="59"/>
      <c r="HSR357" s="59"/>
      <c r="HSS357" s="59"/>
      <c r="HST357" s="59"/>
      <c r="HSU357" s="59"/>
      <c r="HSV357" s="59"/>
      <c r="HSW357" s="59"/>
      <c r="HSX357" s="59"/>
      <c r="HSY357" s="59"/>
      <c r="HSZ357" s="59"/>
      <c r="HTA357" s="59"/>
      <c r="HTB357" s="59"/>
      <c r="HTC357" s="59"/>
      <c r="HTD357" s="59"/>
      <c r="HTE357" s="59"/>
      <c r="HTF357" s="59"/>
      <c r="HTG357" s="59"/>
      <c r="HTH357" s="59"/>
      <c r="HTI357" s="59"/>
      <c r="HTJ357" s="59"/>
      <c r="HTK357" s="59"/>
      <c r="HTL357" s="59"/>
      <c r="HTM357" s="59"/>
      <c r="HTN357" s="59"/>
      <c r="HTO357" s="59"/>
      <c r="HTP357" s="59"/>
      <c r="HTQ357" s="59"/>
      <c r="HTR357" s="59"/>
      <c r="HTS357" s="59"/>
      <c r="HTT357" s="59"/>
      <c r="HTU357" s="59"/>
      <c r="HTV357" s="59"/>
      <c r="HTW357" s="59"/>
      <c r="HTX357" s="59"/>
      <c r="HTY357" s="59"/>
      <c r="HTZ357" s="59"/>
      <c r="HUA357" s="59"/>
      <c r="HUB357" s="59"/>
      <c r="HUC357" s="59"/>
      <c r="HUD357" s="59"/>
      <c r="HUE357" s="59"/>
      <c r="HUF357" s="59"/>
      <c r="HUG357" s="59"/>
      <c r="HUH357" s="59"/>
      <c r="HUI357" s="59"/>
      <c r="HUJ357" s="59"/>
      <c r="HUK357" s="59"/>
      <c r="HUL357" s="59"/>
      <c r="HUM357" s="59"/>
      <c r="HUN357" s="59"/>
      <c r="HUO357" s="59"/>
      <c r="HUP357" s="59"/>
      <c r="HUQ357" s="59"/>
      <c r="HUR357" s="59"/>
      <c r="HUS357" s="59"/>
      <c r="HUT357" s="59"/>
      <c r="HUU357" s="59"/>
      <c r="HUV357" s="59"/>
      <c r="HUW357" s="59"/>
      <c r="HUX357" s="59"/>
      <c r="HUY357" s="59"/>
      <c r="HUZ357" s="59"/>
      <c r="HVA357" s="59"/>
      <c r="HVB357" s="59"/>
      <c r="HVC357" s="59"/>
      <c r="HVD357" s="59"/>
      <c r="HVE357" s="59"/>
      <c r="HVF357" s="59"/>
      <c r="HVG357" s="59"/>
      <c r="HVH357" s="59"/>
      <c r="HVI357" s="59"/>
      <c r="HVJ357" s="59"/>
      <c r="HVK357" s="59"/>
      <c r="HVL357" s="59"/>
      <c r="HVM357" s="59"/>
      <c r="HVN357" s="59"/>
      <c r="HVO357" s="59"/>
      <c r="HVP357" s="59"/>
      <c r="HVQ357" s="59"/>
      <c r="HVR357" s="59"/>
      <c r="HVS357" s="59"/>
      <c r="HVT357" s="59"/>
      <c r="HVU357" s="59"/>
      <c r="HVV357" s="59"/>
      <c r="HVW357" s="59"/>
      <c r="HVX357" s="59"/>
      <c r="HVY357" s="59"/>
      <c r="HVZ357" s="59"/>
      <c r="HWA357" s="59"/>
      <c r="HWB357" s="59"/>
      <c r="HWC357" s="59"/>
      <c r="HWD357" s="59"/>
      <c r="HWE357" s="59"/>
      <c r="HWF357" s="59"/>
      <c r="HWG357" s="59"/>
      <c r="HWH357" s="59"/>
      <c r="HWI357" s="59"/>
      <c r="HWJ357" s="59"/>
      <c r="HWK357" s="59"/>
      <c r="HWL357" s="59"/>
      <c r="HWM357" s="59"/>
      <c r="HWN357" s="59"/>
      <c r="HWO357" s="59"/>
      <c r="HWP357" s="59"/>
      <c r="HWQ357" s="59"/>
      <c r="HWR357" s="59"/>
      <c r="HWS357" s="59"/>
      <c r="HWT357" s="59"/>
      <c r="HWU357" s="59"/>
      <c r="HWV357" s="59"/>
      <c r="HWW357" s="59"/>
      <c r="HWX357" s="59"/>
      <c r="HWY357" s="59"/>
      <c r="HWZ357" s="59"/>
      <c r="HXA357" s="59"/>
      <c r="HXB357" s="59"/>
      <c r="HXC357" s="59"/>
      <c r="HXD357" s="59"/>
      <c r="HXE357" s="59"/>
      <c r="HXF357" s="59"/>
      <c r="HXG357" s="59"/>
      <c r="HXH357" s="59"/>
      <c r="HXI357" s="59"/>
      <c r="HXJ357" s="59"/>
      <c r="HXK357" s="59"/>
      <c r="HXL357" s="59"/>
      <c r="HXM357" s="59"/>
      <c r="HXN357" s="59"/>
      <c r="HXO357" s="59"/>
      <c r="HXP357" s="59"/>
      <c r="HXQ357" s="59"/>
      <c r="HXR357" s="59"/>
      <c r="HXS357" s="59"/>
      <c r="HXT357" s="59"/>
      <c r="HXU357" s="59"/>
      <c r="HXV357" s="59"/>
      <c r="HXW357" s="59"/>
      <c r="HXX357" s="59"/>
      <c r="HXY357" s="59"/>
      <c r="HXZ357" s="59"/>
      <c r="HYA357" s="59"/>
      <c r="HYB357" s="59"/>
      <c r="HYC357" s="59"/>
      <c r="HYD357" s="59"/>
      <c r="HYE357" s="59"/>
      <c r="HYF357" s="59"/>
      <c r="HYG357" s="59"/>
      <c r="HYH357" s="59"/>
      <c r="HYI357" s="59"/>
      <c r="HYJ357" s="59"/>
      <c r="HYK357" s="59"/>
      <c r="HYL357" s="59"/>
      <c r="HYM357" s="59"/>
      <c r="HYN357" s="59"/>
      <c r="HYO357" s="59"/>
      <c r="HYP357" s="59"/>
      <c r="HYQ357" s="59"/>
      <c r="HYR357" s="59"/>
      <c r="HYS357" s="59"/>
      <c r="HYT357" s="59"/>
      <c r="HYU357" s="59"/>
      <c r="HYV357" s="59"/>
      <c r="HYW357" s="59"/>
      <c r="HYX357" s="59"/>
      <c r="HYY357" s="59"/>
      <c r="HYZ357" s="59"/>
      <c r="HZA357" s="59"/>
      <c r="HZB357" s="59"/>
      <c r="HZC357" s="59"/>
      <c r="HZD357" s="59"/>
      <c r="HZE357" s="59"/>
      <c r="HZF357" s="59"/>
      <c r="HZG357" s="59"/>
      <c r="HZH357" s="59"/>
      <c r="HZI357" s="59"/>
      <c r="HZJ357" s="59"/>
      <c r="HZK357" s="59"/>
      <c r="HZL357" s="59"/>
      <c r="HZM357" s="59"/>
      <c r="HZN357" s="59"/>
      <c r="HZO357" s="59"/>
      <c r="HZP357" s="59"/>
      <c r="HZQ357" s="59"/>
      <c r="HZR357" s="59"/>
      <c r="HZS357" s="59"/>
      <c r="HZT357" s="59"/>
      <c r="HZU357" s="59"/>
      <c r="HZV357" s="59"/>
      <c r="HZW357" s="59"/>
      <c r="HZX357" s="59"/>
      <c r="HZY357" s="59"/>
      <c r="HZZ357" s="59"/>
      <c r="IAA357" s="59"/>
      <c r="IAB357" s="59"/>
      <c r="IAC357" s="59"/>
      <c r="IAD357" s="59"/>
      <c r="IAE357" s="59"/>
      <c r="IAF357" s="59"/>
      <c r="IAG357" s="59"/>
      <c r="IAH357" s="59"/>
      <c r="IAI357" s="59"/>
      <c r="IAJ357" s="59"/>
      <c r="IAK357" s="59"/>
      <c r="IAL357" s="59"/>
      <c r="IAM357" s="59"/>
      <c r="IAN357" s="59"/>
      <c r="IAO357" s="59"/>
      <c r="IAP357" s="59"/>
      <c r="IAQ357" s="59"/>
      <c r="IAR357" s="59"/>
      <c r="IAS357" s="59"/>
      <c r="IAT357" s="59"/>
      <c r="IAU357" s="59"/>
      <c r="IAV357" s="59"/>
      <c r="IAW357" s="59"/>
      <c r="IAX357" s="59"/>
      <c r="IAY357" s="59"/>
      <c r="IAZ357" s="59"/>
      <c r="IBA357" s="59"/>
      <c r="IBB357" s="59"/>
      <c r="IBC357" s="59"/>
      <c r="IBD357" s="59"/>
      <c r="IBE357" s="59"/>
      <c r="IBF357" s="59"/>
      <c r="IBG357" s="59"/>
      <c r="IBH357" s="59"/>
      <c r="IBI357" s="59"/>
      <c r="IBJ357" s="59"/>
      <c r="IBK357" s="59"/>
      <c r="IBL357" s="59"/>
      <c r="IBM357" s="59"/>
      <c r="IBN357" s="59"/>
      <c r="IBO357" s="59"/>
      <c r="IBP357" s="59"/>
      <c r="IBQ357" s="59"/>
      <c r="IBR357" s="59"/>
      <c r="IBS357" s="59"/>
      <c r="IBT357" s="59"/>
      <c r="IBU357" s="59"/>
      <c r="IBV357" s="59"/>
      <c r="IBW357" s="59"/>
      <c r="IBX357" s="59"/>
      <c r="IBY357" s="59"/>
      <c r="IBZ357" s="59"/>
      <c r="ICA357" s="59"/>
      <c r="ICB357" s="59"/>
      <c r="ICC357" s="59"/>
      <c r="ICD357" s="59"/>
      <c r="ICE357" s="59"/>
      <c r="ICF357" s="59"/>
      <c r="ICG357" s="59"/>
      <c r="ICH357" s="59"/>
      <c r="ICI357" s="59"/>
      <c r="ICJ357" s="59"/>
      <c r="ICK357" s="59"/>
      <c r="ICL357" s="59"/>
      <c r="ICM357" s="59"/>
      <c r="ICN357" s="59"/>
      <c r="ICO357" s="59"/>
      <c r="ICP357" s="59"/>
      <c r="ICQ357" s="59"/>
      <c r="ICR357" s="59"/>
      <c r="ICS357" s="59"/>
      <c r="ICT357" s="59"/>
      <c r="ICU357" s="59"/>
      <c r="ICV357" s="59"/>
      <c r="ICW357" s="59"/>
      <c r="ICX357" s="59"/>
      <c r="ICY357" s="59"/>
      <c r="ICZ357" s="59"/>
      <c r="IDA357" s="59"/>
      <c r="IDB357" s="59"/>
      <c r="IDC357" s="59"/>
      <c r="IDD357" s="59"/>
      <c r="IDE357" s="59"/>
      <c r="IDF357" s="59"/>
      <c r="IDG357" s="59"/>
      <c r="IDH357" s="59"/>
      <c r="IDI357" s="59"/>
      <c r="IDJ357" s="59"/>
      <c r="IDK357" s="59"/>
      <c r="IDL357" s="59"/>
      <c r="IDM357" s="59"/>
      <c r="IDN357" s="59"/>
      <c r="IDO357" s="59"/>
      <c r="IDP357" s="59"/>
      <c r="IDQ357" s="59"/>
      <c r="IDR357" s="59"/>
      <c r="IDS357" s="59"/>
      <c r="IDT357" s="59"/>
      <c r="IDU357" s="59"/>
      <c r="IDV357" s="59"/>
      <c r="IDW357" s="59"/>
      <c r="IDX357" s="59"/>
      <c r="IDY357" s="59"/>
      <c r="IDZ357" s="59"/>
      <c r="IEA357" s="59"/>
      <c r="IEB357" s="59"/>
      <c r="IEC357" s="59"/>
      <c r="IED357" s="59"/>
      <c r="IEE357" s="59"/>
      <c r="IEF357" s="59"/>
      <c r="IEG357" s="59"/>
      <c r="IEH357" s="59"/>
      <c r="IEI357" s="59"/>
      <c r="IEJ357" s="59"/>
      <c r="IEK357" s="59"/>
      <c r="IEL357" s="59"/>
      <c r="IEM357" s="59"/>
      <c r="IEN357" s="59"/>
      <c r="IEO357" s="59"/>
      <c r="IEP357" s="59"/>
      <c r="IEQ357" s="59"/>
      <c r="IER357" s="59"/>
      <c r="IES357" s="59"/>
      <c r="IET357" s="59"/>
      <c r="IEU357" s="59"/>
      <c r="IEV357" s="59"/>
      <c r="IEW357" s="59"/>
      <c r="IEX357" s="59"/>
      <c r="IEY357" s="59"/>
      <c r="IEZ357" s="59"/>
      <c r="IFA357" s="59"/>
      <c r="IFB357" s="59"/>
      <c r="IFC357" s="59"/>
      <c r="IFD357" s="59"/>
      <c r="IFE357" s="59"/>
      <c r="IFF357" s="59"/>
      <c r="IFG357" s="59"/>
      <c r="IFH357" s="59"/>
      <c r="IFI357" s="59"/>
      <c r="IFJ357" s="59"/>
      <c r="IFK357" s="59"/>
      <c r="IFL357" s="59"/>
      <c r="IFM357" s="59"/>
      <c r="IFN357" s="59"/>
      <c r="IFO357" s="59"/>
      <c r="IFP357" s="59"/>
      <c r="IFQ357" s="59"/>
      <c r="IFR357" s="59"/>
      <c r="IFS357" s="59"/>
      <c r="IFT357" s="59"/>
      <c r="IFU357" s="59"/>
      <c r="IFV357" s="59"/>
      <c r="IFW357" s="59"/>
      <c r="IFX357" s="59"/>
      <c r="IFY357" s="59"/>
      <c r="IFZ357" s="59"/>
      <c r="IGA357" s="59"/>
      <c r="IGB357" s="59"/>
      <c r="IGC357" s="59"/>
      <c r="IGD357" s="59"/>
      <c r="IGE357" s="59"/>
      <c r="IGF357" s="59"/>
      <c r="IGG357" s="59"/>
      <c r="IGH357" s="59"/>
      <c r="IGI357" s="59"/>
      <c r="IGJ357" s="59"/>
      <c r="IGK357" s="59"/>
      <c r="IGL357" s="59"/>
      <c r="IGM357" s="59"/>
      <c r="IGN357" s="59"/>
      <c r="IGO357" s="59"/>
      <c r="IGP357" s="59"/>
      <c r="IGQ357" s="59"/>
      <c r="IGR357" s="59"/>
      <c r="IGS357" s="59"/>
      <c r="IGT357" s="59"/>
      <c r="IGU357" s="59"/>
      <c r="IGV357" s="59"/>
      <c r="IGW357" s="59"/>
      <c r="IGX357" s="59"/>
      <c r="IGY357" s="59"/>
      <c r="IGZ357" s="59"/>
      <c r="IHA357" s="59"/>
      <c r="IHB357" s="59"/>
      <c r="IHC357" s="59"/>
      <c r="IHD357" s="59"/>
      <c r="IHE357" s="59"/>
      <c r="IHF357" s="59"/>
      <c r="IHG357" s="59"/>
      <c r="IHH357" s="59"/>
      <c r="IHI357" s="59"/>
      <c r="IHJ357" s="59"/>
      <c r="IHK357" s="59"/>
      <c r="IHL357" s="59"/>
      <c r="IHM357" s="59"/>
      <c r="IHN357" s="59"/>
      <c r="IHO357" s="59"/>
      <c r="IHP357" s="59"/>
      <c r="IHQ357" s="59"/>
      <c r="IHR357" s="59"/>
      <c r="IHS357" s="59"/>
      <c r="IHT357" s="59"/>
      <c r="IHU357" s="59"/>
      <c r="IHV357" s="59"/>
      <c r="IHW357" s="59"/>
      <c r="IHX357" s="59"/>
      <c r="IHY357" s="59"/>
      <c r="IHZ357" s="59"/>
      <c r="IIA357" s="59"/>
      <c r="IIB357" s="59"/>
      <c r="IIC357" s="59"/>
      <c r="IID357" s="59"/>
      <c r="IIE357" s="59"/>
      <c r="IIF357" s="59"/>
      <c r="IIG357" s="59"/>
      <c r="IIH357" s="59"/>
      <c r="III357" s="59"/>
      <c r="IIJ357" s="59"/>
      <c r="IIK357" s="59"/>
      <c r="IIL357" s="59"/>
      <c r="IIM357" s="59"/>
      <c r="IIN357" s="59"/>
      <c r="IIO357" s="59"/>
      <c r="IIP357" s="59"/>
      <c r="IIQ357" s="59"/>
      <c r="IIR357" s="59"/>
      <c r="IIS357" s="59"/>
      <c r="IIT357" s="59"/>
      <c r="IIU357" s="59"/>
      <c r="IIV357" s="59"/>
      <c r="IIW357" s="59"/>
      <c r="IIX357" s="59"/>
      <c r="IIY357" s="59"/>
      <c r="IIZ357" s="59"/>
      <c r="IJA357" s="59"/>
      <c r="IJB357" s="59"/>
      <c r="IJC357" s="59"/>
      <c r="IJD357" s="59"/>
      <c r="IJE357" s="59"/>
      <c r="IJF357" s="59"/>
      <c r="IJG357" s="59"/>
      <c r="IJH357" s="59"/>
      <c r="IJI357" s="59"/>
      <c r="IJJ357" s="59"/>
      <c r="IJK357" s="59"/>
      <c r="IJL357" s="59"/>
      <c r="IJM357" s="59"/>
      <c r="IJN357" s="59"/>
      <c r="IJO357" s="59"/>
      <c r="IJP357" s="59"/>
      <c r="IJQ357" s="59"/>
      <c r="IJR357" s="59"/>
      <c r="IJS357" s="59"/>
      <c r="IJT357" s="59"/>
      <c r="IJU357" s="59"/>
      <c r="IJV357" s="59"/>
      <c r="IJW357" s="59"/>
      <c r="IJX357" s="59"/>
      <c r="IJY357" s="59"/>
      <c r="IJZ357" s="59"/>
      <c r="IKA357" s="59"/>
      <c r="IKB357" s="59"/>
      <c r="IKC357" s="59"/>
      <c r="IKD357" s="59"/>
      <c r="IKE357" s="59"/>
      <c r="IKF357" s="59"/>
      <c r="IKG357" s="59"/>
      <c r="IKH357" s="59"/>
      <c r="IKI357" s="59"/>
      <c r="IKJ357" s="59"/>
      <c r="IKK357" s="59"/>
      <c r="IKL357" s="59"/>
      <c r="IKM357" s="59"/>
      <c r="IKN357" s="59"/>
      <c r="IKO357" s="59"/>
      <c r="IKP357" s="59"/>
      <c r="IKQ357" s="59"/>
      <c r="IKR357" s="59"/>
      <c r="IKS357" s="59"/>
      <c r="IKT357" s="59"/>
      <c r="IKU357" s="59"/>
      <c r="IKV357" s="59"/>
      <c r="IKW357" s="59"/>
      <c r="IKX357" s="59"/>
      <c r="IKY357" s="59"/>
      <c r="IKZ357" s="59"/>
      <c r="ILA357" s="59"/>
      <c r="ILB357" s="59"/>
      <c r="ILC357" s="59"/>
      <c r="ILD357" s="59"/>
      <c r="ILE357" s="59"/>
      <c r="ILF357" s="59"/>
      <c r="ILG357" s="59"/>
      <c r="ILH357" s="59"/>
      <c r="ILI357" s="59"/>
      <c r="ILJ357" s="59"/>
      <c r="ILK357" s="59"/>
      <c r="ILL357" s="59"/>
      <c r="ILM357" s="59"/>
      <c r="ILN357" s="59"/>
      <c r="ILO357" s="59"/>
      <c r="ILP357" s="59"/>
      <c r="ILQ357" s="59"/>
      <c r="ILR357" s="59"/>
      <c r="ILS357" s="59"/>
      <c r="ILT357" s="59"/>
      <c r="ILU357" s="59"/>
      <c r="ILV357" s="59"/>
      <c r="ILW357" s="59"/>
      <c r="ILX357" s="59"/>
      <c r="ILY357" s="59"/>
      <c r="ILZ357" s="59"/>
      <c r="IMA357" s="59"/>
      <c r="IMB357" s="59"/>
      <c r="IMC357" s="59"/>
      <c r="IMD357" s="59"/>
      <c r="IME357" s="59"/>
      <c r="IMF357" s="59"/>
      <c r="IMG357" s="59"/>
      <c r="IMH357" s="59"/>
      <c r="IMI357" s="59"/>
      <c r="IMJ357" s="59"/>
      <c r="IMK357" s="59"/>
      <c r="IML357" s="59"/>
      <c r="IMM357" s="59"/>
      <c r="IMN357" s="59"/>
      <c r="IMO357" s="59"/>
      <c r="IMP357" s="59"/>
      <c r="IMQ357" s="59"/>
      <c r="IMR357" s="59"/>
      <c r="IMS357" s="59"/>
      <c r="IMT357" s="59"/>
      <c r="IMU357" s="59"/>
      <c r="IMV357" s="59"/>
      <c r="IMW357" s="59"/>
      <c r="IMX357" s="59"/>
      <c r="IMY357" s="59"/>
      <c r="IMZ357" s="59"/>
      <c r="INA357" s="59"/>
      <c r="INB357" s="59"/>
      <c r="INC357" s="59"/>
      <c r="IND357" s="59"/>
      <c r="INE357" s="59"/>
      <c r="INF357" s="59"/>
      <c r="ING357" s="59"/>
      <c r="INH357" s="59"/>
      <c r="INI357" s="59"/>
      <c r="INJ357" s="59"/>
      <c r="INK357" s="59"/>
      <c r="INL357" s="59"/>
      <c r="INM357" s="59"/>
      <c r="INN357" s="59"/>
      <c r="INO357" s="59"/>
      <c r="INP357" s="59"/>
      <c r="INQ357" s="59"/>
      <c r="INR357" s="59"/>
      <c r="INS357" s="59"/>
      <c r="INT357" s="59"/>
      <c r="INU357" s="59"/>
      <c r="INV357" s="59"/>
      <c r="INW357" s="59"/>
      <c r="INX357" s="59"/>
      <c r="INY357" s="59"/>
      <c r="INZ357" s="59"/>
      <c r="IOA357" s="59"/>
      <c r="IOB357" s="59"/>
      <c r="IOC357" s="59"/>
      <c r="IOD357" s="59"/>
      <c r="IOE357" s="59"/>
      <c r="IOF357" s="59"/>
      <c r="IOG357" s="59"/>
      <c r="IOH357" s="59"/>
      <c r="IOI357" s="59"/>
      <c r="IOJ357" s="59"/>
      <c r="IOK357" s="59"/>
      <c r="IOL357" s="59"/>
      <c r="IOM357" s="59"/>
      <c r="ION357" s="59"/>
      <c r="IOO357" s="59"/>
      <c r="IOP357" s="59"/>
      <c r="IOQ357" s="59"/>
      <c r="IOR357" s="59"/>
      <c r="IOS357" s="59"/>
      <c r="IOT357" s="59"/>
      <c r="IOU357" s="59"/>
      <c r="IOV357" s="59"/>
      <c r="IOW357" s="59"/>
      <c r="IOX357" s="59"/>
      <c r="IOY357" s="59"/>
      <c r="IOZ357" s="59"/>
      <c r="IPA357" s="59"/>
      <c r="IPB357" s="59"/>
      <c r="IPC357" s="59"/>
      <c r="IPD357" s="59"/>
      <c r="IPE357" s="59"/>
      <c r="IPF357" s="59"/>
      <c r="IPG357" s="59"/>
      <c r="IPH357" s="59"/>
      <c r="IPI357" s="59"/>
      <c r="IPJ357" s="59"/>
      <c r="IPK357" s="59"/>
      <c r="IPL357" s="59"/>
      <c r="IPM357" s="59"/>
      <c r="IPN357" s="59"/>
      <c r="IPO357" s="59"/>
      <c r="IPP357" s="59"/>
      <c r="IPQ357" s="59"/>
      <c r="IPR357" s="59"/>
      <c r="IPS357" s="59"/>
      <c r="IPT357" s="59"/>
      <c r="IPU357" s="59"/>
      <c r="IPV357" s="59"/>
      <c r="IPW357" s="59"/>
      <c r="IPX357" s="59"/>
      <c r="IPY357" s="59"/>
      <c r="IPZ357" s="59"/>
      <c r="IQA357" s="59"/>
      <c r="IQB357" s="59"/>
      <c r="IQC357" s="59"/>
      <c r="IQD357" s="59"/>
      <c r="IQE357" s="59"/>
      <c r="IQF357" s="59"/>
      <c r="IQG357" s="59"/>
      <c r="IQH357" s="59"/>
      <c r="IQI357" s="59"/>
      <c r="IQJ357" s="59"/>
      <c r="IQK357" s="59"/>
      <c r="IQL357" s="59"/>
      <c r="IQM357" s="59"/>
      <c r="IQN357" s="59"/>
      <c r="IQO357" s="59"/>
      <c r="IQP357" s="59"/>
      <c r="IQQ357" s="59"/>
      <c r="IQR357" s="59"/>
      <c r="IQS357" s="59"/>
      <c r="IQT357" s="59"/>
      <c r="IQU357" s="59"/>
      <c r="IQV357" s="59"/>
      <c r="IQW357" s="59"/>
      <c r="IQX357" s="59"/>
      <c r="IQY357" s="59"/>
      <c r="IQZ357" s="59"/>
      <c r="IRA357" s="59"/>
      <c r="IRB357" s="59"/>
      <c r="IRC357" s="59"/>
      <c r="IRD357" s="59"/>
      <c r="IRE357" s="59"/>
      <c r="IRF357" s="59"/>
      <c r="IRG357" s="59"/>
      <c r="IRH357" s="59"/>
      <c r="IRI357" s="59"/>
      <c r="IRJ357" s="59"/>
      <c r="IRK357" s="59"/>
      <c r="IRL357" s="59"/>
      <c r="IRM357" s="59"/>
      <c r="IRN357" s="59"/>
      <c r="IRO357" s="59"/>
      <c r="IRP357" s="59"/>
      <c r="IRQ357" s="59"/>
      <c r="IRR357" s="59"/>
      <c r="IRS357" s="59"/>
      <c r="IRT357" s="59"/>
      <c r="IRU357" s="59"/>
      <c r="IRV357" s="59"/>
      <c r="IRW357" s="59"/>
      <c r="IRX357" s="59"/>
      <c r="IRY357" s="59"/>
      <c r="IRZ357" s="59"/>
      <c r="ISA357" s="59"/>
      <c r="ISB357" s="59"/>
      <c r="ISC357" s="59"/>
      <c r="ISD357" s="59"/>
      <c r="ISE357" s="59"/>
      <c r="ISF357" s="59"/>
      <c r="ISG357" s="59"/>
      <c r="ISH357" s="59"/>
      <c r="ISI357" s="59"/>
      <c r="ISJ357" s="59"/>
      <c r="ISK357" s="59"/>
      <c r="ISL357" s="59"/>
      <c r="ISM357" s="59"/>
      <c r="ISN357" s="59"/>
      <c r="ISO357" s="59"/>
      <c r="ISP357" s="59"/>
      <c r="ISQ357" s="59"/>
      <c r="ISR357" s="59"/>
      <c r="ISS357" s="59"/>
      <c r="IST357" s="59"/>
      <c r="ISU357" s="59"/>
      <c r="ISV357" s="59"/>
      <c r="ISW357" s="59"/>
      <c r="ISX357" s="59"/>
      <c r="ISY357" s="59"/>
      <c r="ISZ357" s="59"/>
      <c r="ITA357" s="59"/>
      <c r="ITB357" s="59"/>
      <c r="ITC357" s="59"/>
      <c r="ITD357" s="59"/>
      <c r="ITE357" s="59"/>
      <c r="ITF357" s="59"/>
      <c r="ITG357" s="59"/>
      <c r="ITH357" s="59"/>
      <c r="ITI357" s="59"/>
      <c r="ITJ357" s="59"/>
      <c r="ITK357" s="59"/>
      <c r="ITL357" s="59"/>
      <c r="ITM357" s="59"/>
      <c r="ITN357" s="59"/>
      <c r="ITO357" s="59"/>
      <c r="ITP357" s="59"/>
      <c r="ITQ357" s="59"/>
      <c r="ITR357" s="59"/>
      <c r="ITS357" s="59"/>
      <c r="ITT357" s="59"/>
      <c r="ITU357" s="59"/>
      <c r="ITV357" s="59"/>
      <c r="ITW357" s="59"/>
      <c r="ITX357" s="59"/>
      <c r="ITY357" s="59"/>
      <c r="ITZ357" s="59"/>
      <c r="IUA357" s="59"/>
      <c r="IUB357" s="59"/>
      <c r="IUC357" s="59"/>
      <c r="IUD357" s="59"/>
      <c r="IUE357" s="59"/>
      <c r="IUF357" s="59"/>
      <c r="IUG357" s="59"/>
      <c r="IUH357" s="59"/>
      <c r="IUI357" s="59"/>
      <c r="IUJ357" s="59"/>
      <c r="IUK357" s="59"/>
      <c r="IUL357" s="59"/>
      <c r="IUM357" s="59"/>
      <c r="IUN357" s="59"/>
      <c r="IUO357" s="59"/>
      <c r="IUP357" s="59"/>
      <c r="IUQ357" s="59"/>
      <c r="IUR357" s="59"/>
      <c r="IUS357" s="59"/>
      <c r="IUT357" s="59"/>
      <c r="IUU357" s="59"/>
      <c r="IUV357" s="59"/>
      <c r="IUW357" s="59"/>
      <c r="IUX357" s="59"/>
      <c r="IUY357" s="59"/>
      <c r="IUZ357" s="59"/>
      <c r="IVA357" s="59"/>
      <c r="IVB357" s="59"/>
      <c r="IVC357" s="59"/>
      <c r="IVD357" s="59"/>
      <c r="IVE357" s="59"/>
      <c r="IVF357" s="59"/>
      <c r="IVG357" s="59"/>
      <c r="IVH357" s="59"/>
      <c r="IVI357" s="59"/>
      <c r="IVJ357" s="59"/>
      <c r="IVK357" s="59"/>
      <c r="IVL357" s="59"/>
      <c r="IVM357" s="59"/>
      <c r="IVN357" s="59"/>
      <c r="IVO357" s="59"/>
      <c r="IVP357" s="59"/>
      <c r="IVQ357" s="59"/>
      <c r="IVR357" s="59"/>
      <c r="IVS357" s="59"/>
      <c r="IVT357" s="59"/>
      <c r="IVU357" s="59"/>
      <c r="IVV357" s="59"/>
      <c r="IVW357" s="59"/>
      <c r="IVX357" s="59"/>
      <c r="IVY357" s="59"/>
      <c r="IVZ357" s="59"/>
      <c r="IWA357" s="59"/>
      <c r="IWB357" s="59"/>
      <c r="IWC357" s="59"/>
      <c r="IWD357" s="59"/>
      <c r="IWE357" s="59"/>
      <c r="IWF357" s="59"/>
      <c r="IWG357" s="59"/>
      <c r="IWH357" s="59"/>
      <c r="IWI357" s="59"/>
      <c r="IWJ357" s="59"/>
      <c r="IWK357" s="59"/>
      <c r="IWL357" s="59"/>
      <c r="IWM357" s="59"/>
      <c r="IWN357" s="59"/>
      <c r="IWO357" s="59"/>
      <c r="IWP357" s="59"/>
      <c r="IWQ357" s="59"/>
      <c r="IWR357" s="59"/>
      <c r="IWS357" s="59"/>
      <c r="IWT357" s="59"/>
      <c r="IWU357" s="59"/>
      <c r="IWV357" s="59"/>
      <c r="IWW357" s="59"/>
      <c r="IWX357" s="59"/>
      <c r="IWY357" s="59"/>
      <c r="IWZ357" s="59"/>
      <c r="IXA357" s="59"/>
      <c r="IXB357" s="59"/>
      <c r="IXC357" s="59"/>
      <c r="IXD357" s="59"/>
      <c r="IXE357" s="59"/>
      <c r="IXF357" s="59"/>
      <c r="IXG357" s="59"/>
      <c r="IXH357" s="59"/>
      <c r="IXI357" s="59"/>
      <c r="IXJ357" s="59"/>
      <c r="IXK357" s="59"/>
      <c r="IXL357" s="59"/>
      <c r="IXM357" s="59"/>
      <c r="IXN357" s="59"/>
      <c r="IXO357" s="59"/>
      <c r="IXP357" s="59"/>
      <c r="IXQ357" s="59"/>
      <c r="IXR357" s="59"/>
      <c r="IXS357" s="59"/>
      <c r="IXT357" s="59"/>
      <c r="IXU357" s="59"/>
      <c r="IXV357" s="59"/>
      <c r="IXW357" s="59"/>
      <c r="IXX357" s="59"/>
      <c r="IXY357" s="59"/>
      <c r="IXZ357" s="59"/>
      <c r="IYA357" s="59"/>
      <c r="IYB357" s="59"/>
      <c r="IYC357" s="59"/>
      <c r="IYD357" s="59"/>
      <c r="IYE357" s="59"/>
      <c r="IYF357" s="59"/>
      <c r="IYG357" s="59"/>
      <c r="IYH357" s="59"/>
      <c r="IYI357" s="59"/>
      <c r="IYJ357" s="59"/>
      <c r="IYK357" s="59"/>
      <c r="IYL357" s="59"/>
      <c r="IYM357" s="59"/>
      <c r="IYN357" s="59"/>
      <c r="IYO357" s="59"/>
      <c r="IYP357" s="59"/>
      <c r="IYQ357" s="59"/>
      <c r="IYR357" s="59"/>
      <c r="IYS357" s="59"/>
      <c r="IYT357" s="59"/>
      <c r="IYU357" s="59"/>
      <c r="IYV357" s="59"/>
      <c r="IYW357" s="59"/>
      <c r="IYX357" s="59"/>
      <c r="IYY357" s="59"/>
      <c r="IYZ357" s="59"/>
      <c r="IZA357" s="59"/>
      <c r="IZB357" s="59"/>
      <c r="IZC357" s="59"/>
      <c r="IZD357" s="59"/>
      <c r="IZE357" s="59"/>
      <c r="IZF357" s="59"/>
      <c r="IZG357" s="59"/>
      <c r="IZH357" s="59"/>
      <c r="IZI357" s="59"/>
      <c r="IZJ357" s="59"/>
      <c r="IZK357" s="59"/>
      <c r="IZL357" s="59"/>
      <c r="IZM357" s="59"/>
      <c r="IZN357" s="59"/>
      <c r="IZO357" s="59"/>
      <c r="IZP357" s="59"/>
      <c r="IZQ357" s="59"/>
      <c r="IZR357" s="59"/>
      <c r="IZS357" s="59"/>
      <c r="IZT357" s="59"/>
      <c r="IZU357" s="59"/>
      <c r="IZV357" s="59"/>
      <c r="IZW357" s="59"/>
      <c r="IZX357" s="59"/>
      <c r="IZY357" s="59"/>
      <c r="IZZ357" s="59"/>
      <c r="JAA357" s="59"/>
      <c r="JAB357" s="59"/>
      <c r="JAC357" s="59"/>
      <c r="JAD357" s="59"/>
      <c r="JAE357" s="59"/>
      <c r="JAF357" s="59"/>
      <c r="JAG357" s="59"/>
      <c r="JAH357" s="59"/>
      <c r="JAI357" s="59"/>
      <c r="JAJ357" s="59"/>
      <c r="JAK357" s="59"/>
      <c r="JAL357" s="59"/>
      <c r="JAM357" s="59"/>
      <c r="JAN357" s="59"/>
      <c r="JAO357" s="59"/>
      <c r="JAP357" s="59"/>
      <c r="JAQ357" s="59"/>
      <c r="JAR357" s="59"/>
      <c r="JAS357" s="59"/>
      <c r="JAT357" s="59"/>
      <c r="JAU357" s="59"/>
      <c r="JAV357" s="59"/>
      <c r="JAW357" s="59"/>
      <c r="JAX357" s="59"/>
      <c r="JAY357" s="59"/>
      <c r="JAZ357" s="59"/>
      <c r="JBA357" s="59"/>
      <c r="JBB357" s="59"/>
      <c r="JBC357" s="59"/>
      <c r="JBD357" s="59"/>
      <c r="JBE357" s="59"/>
      <c r="JBF357" s="59"/>
      <c r="JBG357" s="59"/>
      <c r="JBH357" s="59"/>
      <c r="JBI357" s="59"/>
      <c r="JBJ357" s="59"/>
      <c r="JBK357" s="59"/>
      <c r="JBL357" s="59"/>
      <c r="JBM357" s="59"/>
      <c r="JBN357" s="59"/>
      <c r="JBO357" s="59"/>
      <c r="JBP357" s="59"/>
      <c r="JBQ357" s="59"/>
      <c r="JBR357" s="59"/>
      <c r="JBS357" s="59"/>
      <c r="JBT357" s="59"/>
      <c r="JBU357" s="59"/>
      <c r="JBV357" s="59"/>
      <c r="JBW357" s="59"/>
      <c r="JBX357" s="59"/>
      <c r="JBY357" s="59"/>
      <c r="JBZ357" s="59"/>
      <c r="JCA357" s="59"/>
      <c r="JCB357" s="59"/>
      <c r="JCC357" s="59"/>
      <c r="JCD357" s="59"/>
      <c r="JCE357" s="59"/>
      <c r="JCF357" s="59"/>
      <c r="JCG357" s="59"/>
      <c r="JCH357" s="59"/>
      <c r="JCI357" s="59"/>
      <c r="JCJ357" s="59"/>
      <c r="JCK357" s="59"/>
      <c r="JCL357" s="59"/>
      <c r="JCM357" s="59"/>
      <c r="JCN357" s="59"/>
      <c r="JCO357" s="59"/>
      <c r="JCP357" s="59"/>
      <c r="JCQ357" s="59"/>
      <c r="JCR357" s="59"/>
      <c r="JCS357" s="59"/>
      <c r="JCT357" s="59"/>
      <c r="JCU357" s="59"/>
      <c r="JCV357" s="59"/>
      <c r="JCW357" s="59"/>
      <c r="JCX357" s="59"/>
      <c r="JCY357" s="59"/>
      <c r="JCZ357" s="59"/>
      <c r="JDA357" s="59"/>
      <c r="JDB357" s="59"/>
      <c r="JDC357" s="59"/>
      <c r="JDD357" s="59"/>
      <c r="JDE357" s="59"/>
      <c r="JDF357" s="59"/>
      <c r="JDG357" s="59"/>
      <c r="JDH357" s="59"/>
      <c r="JDI357" s="59"/>
      <c r="JDJ357" s="59"/>
      <c r="JDK357" s="59"/>
      <c r="JDL357" s="59"/>
      <c r="JDM357" s="59"/>
      <c r="JDN357" s="59"/>
      <c r="JDO357" s="59"/>
      <c r="JDP357" s="59"/>
      <c r="JDQ357" s="59"/>
      <c r="JDR357" s="59"/>
      <c r="JDS357" s="59"/>
      <c r="JDT357" s="59"/>
      <c r="JDU357" s="59"/>
      <c r="JDV357" s="59"/>
      <c r="JDW357" s="59"/>
      <c r="JDX357" s="59"/>
      <c r="JDY357" s="59"/>
      <c r="JDZ357" s="59"/>
      <c r="JEA357" s="59"/>
      <c r="JEB357" s="59"/>
      <c r="JEC357" s="59"/>
      <c r="JED357" s="59"/>
      <c r="JEE357" s="59"/>
      <c r="JEF357" s="59"/>
      <c r="JEG357" s="59"/>
      <c r="JEH357" s="59"/>
      <c r="JEI357" s="59"/>
      <c r="JEJ357" s="59"/>
      <c r="JEK357" s="59"/>
      <c r="JEL357" s="59"/>
      <c r="JEM357" s="59"/>
      <c r="JEN357" s="59"/>
      <c r="JEO357" s="59"/>
      <c r="JEP357" s="59"/>
      <c r="JEQ357" s="59"/>
      <c r="JER357" s="59"/>
      <c r="JES357" s="59"/>
      <c r="JET357" s="59"/>
      <c r="JEU357" s="59"/>
      <c r="JEV357" s="59"/>
      <c r="JEW357" s="59"/>
      <c r="JEX357" s="59"/>
      <c r="JEY357" s="59"/>
      <c r="JEZ357" s="59"/>
      <c r="JFA357" s="59"/>
      <c r="JFB357" s="59"/>
      <c r="JFC357" s="59"/>
      <c r="JFD357" s="59"/>
      <c r="JFE357" s="59"/>
      <c r="JFF357" s="59"/>
      <c r="JFG357" s="59"/>
      <c r="JFH357" s="59"/>
      <c r="JFI357" s="59"/>
      <c r="JFJ357" s="59"/>
      <c r="JFK357" s="59"/>
      <c r="JFL357" s="59"/>
      <c r="JFM357" s="59"/>
      <c r="JFN357" s="59"/>
      <c r="JFO357" s="59"/>
      <c r="JFP357" s="59"/>
      <c r="JFQ357" s="59"/>
      <c r="JFR357" s="59"/>
      <c r="JFS357" s="59"/>
      <c r="JFT357" s="59"/>
      <c r="JFU357" s="59"/>
      <c r="JFV357" s="59"/>
      <c r="JFW357" s="59"/>
      <c r="JFX357" s="59"/>
      <c r="JFY357" s="59"/>
      <c r="JFZ357" s="59"/>
      <c r="JGA357" s="59"/>
      <c r="JGB357" s="59"/>
      <c r="JGC357" s="59"/>
      <c r="JGD357" s="59"/>
      <c r="JGE357" s="59"/>
      <c r="JGF357" s="59"/>
      <c r="JGG357" s="59"/>
      <c r="JGH357" s="59"/>
      <c r="JGI357" s="59"/>
      <c r="JGJ357" s="59"/>
      <c r="JGK357" s="59"/>
      <c r="JGL357" s="59"/>
      <c r="JGM357" s="59"/>
      <c r="JGN357" s="59"/>
      <c r="JGO357" s="59"/>
      <c r="JGP357" s="59"/>
      <c r="JGQ357" s="59"/>
      <c r="JGR357" s="59"/>
      <c r="JGS357" s="59"/>
      <c r="JGT357" s="59"/>
      <c r="JGU357" s="59"/>
      <c r="JGV357" s="59"/>
      <c r="JGW357" s="59"/>
      <c r="JGX357" s="59"/>
      <c r="JGY357" s="59"/>
      <c r="JGZ357" s="59"/>
      <c r="JHA357" s="59"/>
      <c r="JHB357" s="59"/>
      <c r="JHC357" s="59"/>
      <c r="JHD357" s="59"/>
      <c r="JHE357" s="59"/>
      <c r="JHF357" s="59"/>
      <c r="JHG357" s="59"/>
      <c r="JHH357" s="59"/>
      <c r="JHI357" s="59"/>
      <c r="JHJ357" s="59"/>
      <c r="JHK357" s="59"/>
      <c r="JHL357" s="59"/>
      <c r="JHM357" s="59"/>
      <c r="JHN357" s="59"/>
      <c r="JHO357" s="59"/>
      <c r="JHP357" s="59"/>
      <c r="JHQ357" s="59"/>
      <c r="JHR357" s="59"/>
      <c r="JHS357" s="59"/>
      <c r="JHT357" s="59"/>
      <c r="JHU357" s="59"/>
      <c r="JHV357" s="59"/>
      <c r="JHW357" s="59"/>
      <c r="JHX357" s="59"/>
      <c r="JHY357" s="59"/>
      <c r="JHZ357" s="59"/>
      <c r="JIA357" s="59"/>
      <c r="JIB357" s="59"/>
      <c r="JIC357" s="59"/>
      <c r="JID357" s="59"/>
      <c r="JIE357" s="59"/>
      <c r="JIF357" s="59"/>
      <c r="JIG357" s="59"/>
      <c r="JIH357" s="59"/>
      <c r="JII357" s="59"/>
      <c r="JIJ357" s="59"/>
      <c r="JIK357" s="59"/>
      <c r="JIL357" s="59"/>
      <c r="JIM357" s="59"/>
      <c r="JIN357" s="59"/>
      <c r="JIO357" s="59"/>
      <c r="JIP357" s="59"/>
      <c r="JIQ357" s="59"/>
      <c r="JIR357" s="59"/>
      <c r="JIS357" s="59"/>
      <c r="JIT357" s="59"/>
      <c r="JIU357" s="59"/>
      <c r="JIV357" s="59"/>
      <c r="JIW357" s="59"/>
      <c r="JIX357" s="59"/>
      <c r="JIY357" s="59"/>
      <c r="JIZ357" s="59"/>
      <c r="JJA357" s="59"/>
      <c r="JJB357" s="59"/>
      <c r="JJC357" s="59"/>
      <c r="JJD357" s="59"/>
      <c r="JJE357" s="59"/>
      <c r="JJF357" s="59"/>
      <c r="JJG357" s="59"/>
      <c r="JJH357" s="59"/>
      <c r="JJI357" s="59"/>
      <c r="JJJ357" s="59"/>
      <c r="JJK357" s="59"/>
      <c r="JJL357" s="59"/>
      <c r="JJM357" s="59"/>
      <c r="JJN357" s="59"/>
      <c r="JJO357" s="59"/>
      <c r="JJP357" s="59"/>
      <c r="JJQ357" s="59"/>
      <c r="JJR357" s="59"/>
      <c r="JJS357" s="59"/>
      <c r="JJT357" s="59"/>
      <c r="JJU357" s="59"/>
      <c r="JJV357" s="59"/>
      <c r="JJW357" s="59"/>
      <c r="JJX357" s="59"/>
      <c r="JJY357" s="59"/>
      <c r="JJZ357" s="59"/>
      <c r="JKA357" s="59"/>
      <c r="JKB357" s="59"/>
      <c r="JKC357" s="59"/>
      <c r="JKD357" s="59"/>
      <c r="JKE357" s="59"/>
      <c r="JKF357" s="59"/>
      <c r="JKG357" s="59"/>
      <c r="JKH357" s="59"/>
      <c r="JKI357" s="59"/>
      <c r="JKJ357" s="59"/>
      <c r="JKK357" s="59"/>
      <c r="JKL357" s="59"/>
      <c r="JKM357" s="59"/>
      <c r="JKN357" s="59"/>
      <c r="JKO357" s="59"/>
      <c r="JKP357" s="59"/>
      <c r="JKQ357" s="59"/>
      <c r="JKR357" s="59"/>
      <c r="JKS357" s="59"/>
      <c r="JKT357" s="59"/>
      <c r="JKU357" s="59"/>
      <c r="JKV357" s="59"/>
      <c r="JKW357" s="59"/>
      <c r="JKX357" s="59"/>
      <c r="JKY357" s="59"/>
      <c r="JKZ357" s="59"/>
      <c r="JLA357" s="59"/>
      <c r="JLB357" s="59"/>
      <c r="JLC357" s="59"/>
      <c r="JLD357" s="59"/>
      <c r="JLE357" s="59"/>
      <c r="JLF357" s="59"/>
      <c r="JLG357" s="59"/>
      <c r="JLH357" s="59"/>
      <c r="JLI357" s="59"/>
      <c r="JLJ357" s="59"/>
      <c r="JLK357" s="59"/>
      <c r="JLL357" s="59"/>
      <c r="JLM357" s="59"/>
      <c r="JLN357" s="59"/>
      <c r="JLO357" s="59"/>
      <c r="JLP357" s="59"/>
      <c r="JLQ357" s="59"/>
      <c r="JLR357" s="59"/>
      <c r="JLS357" s="59"/>
      <c r="JLT357" s="59"/>
      <c r="JLU357" s="59"/>
      <c r="JLV357" s="59"/>
      <c r="JLW357" s="59"/>
      <c r="JLX357" s="59"/>
      <c r="JLY357" s="59"/>
      <c r="JLZ357" s="59"/>
      <c r="JMA357" s="59"/>
      <c r="JMB357" s="59"/>
      <c r="JMC357" s="59"/>
      <c r="JMD357" s="59"/>
      <c r="JME357" s="59"/>
      <c r="JMF357" s="59"/>
      <c r="JMG357" s="59"/>
      <c r="JMH357" s="59"/>
      <c r="JMI357" s="59"/>
      <c r="JMJ357" s="59"/>
      <c r="JMK357" s="59"/>
      <c r="JML357" s="59"/>
      <c r="JMM357" s="59"/>
      <c r="JMN357" s="59"/>
      <c r="JMO357" s="59"/>
      <c r="JMP357" s="59"/>
      <c r="JMQ357" s="59"/>
      <c r="JMR357" s="59"/>
      <c r="JMS357" s="59"/>
      <c r="JMT357" s="59"/>
      <c r="JMU357" s="59"/>
      <c r="JMV357" s="59"/>
      <c r="JMW357" s="59"/>
      <c r="JMX357" s="59"/>
      <c r="JMY357" s="59"/>
      <c r="JMZ357" s="59"/>
      <c r="JNA357" s="59"/>
      <c r="JNB357" s="59"/>
      <c r="JNC357" s="59"/>
      <c r="JND357" s="59"/>
      <c r="JNE357" s="59"/>
      <c r="JNF357" s="59"/>
      <c r="JNG357" s="59"/>
      <c r="JNH357" s="59"/>
      <c r="JNI357" s="59"/>
      <c r="JNJ357" s="59"/>
      <c r="JNK357" s="59"/>
      <c r="JNL357" s="59"/>
      <c r="JNM357" s="59"/>
      <c r="JNN357" s="59"/>
      <c r="JNO357" s="59"/>
      <c r="JNP357" s="59"/>
      <c r="JNQ357" s="59"/>
      <c r="JNR357" s="59"/>
      <c r="JNS357" s="59"/>
      <c r="JNT357" s="59"/>
      <c r="JNU357" s="59"/>
      <c r="JNV357" s="59"/>
      <c r="JNW357" s="59"/>
      <c r="JNX357" s="59"/>
      <c r="JNY357" s="59"/>
      <c r="JNZ357" s="59"/>
      <c r="JOA357" s="59"/>
      <c r="JOB357" s="59"/>
      <c r="JOC357" s="59"/>
      <c r="JOD357" s="59"/>
      <c r="JOE357" s="59"/>
      <c r="JOF357" s="59"/>
      <c r="JOG357" s="59"/>
      <c r="JOH357" s="59"/>
      <c r="JOI357" s="59"/>
      <c r="JOJ357" s="59"/>
      <c r="JOK357" s="59"/>
      <c r="JOL357" s="59"/>
      <c r="JOM357" s="59"/>
      <c r="JON357" s="59"/>
      <c r="JOO357" s="59"/>
      <c r="JOP357" s="59"/>
      <c r="JOQ357" s="59"/>
      <c r="JOR357" s="59"/>
      <c r="JOS357" s="59"/>
      <c r="JOT357" s="59"/>
      <c r="JOU357" s="59"/>
      <c r="JOV357" s="59"/>
      <c r="JOW357" s="59"/>
      <c r="JOX357" s="59"/>
      <c r="JOY357" s="59"/>
      <c r="JOZ357" s="59"/>
      <c r="JPA357" s="59"/>
      <c r="JPB357" s="59"/>
      <c r="JPC357" s="59"/>
      <c r="JPD357" s="59"/>
      <c r="JPE357" s="59"/>
      <c r="JPF357" s="59"/>
      <c r="JPG357" s="59"/>
      <c r="JPH357" s="59"/>
      <c r="JPI357" s="59"/>
      <c r="JPJ357" s="59"/>
      <c r="JPK357" s="59"/>
      <c r="JPL357" s="59"/>
      <c r="JPM357" s="59"/>
      <c r="JPN357" s="59"/>
      <c r="JPO357" s="59"/>
      <c r="JPP357" s="59"/>
      <c r="JPQ357" s="59"/>
      <c r="JPR357" s="59"/>
      <c r="JPS357" s="59"/>
      <c r="JPT357" s="59"/>
      <c r="JPU357" s="59"/>
      <c r="JPV357" s="59"/>
      <c r="JPW357" s="59"/>
      <c r="JPX357" s="59"/>
      <c r="JPY357" s="59"/>
      <c r="JPZ357" s="59"/>
      <c r="JQA357" s="59"/>
      <c r="JQB357" s="59"/>
      <c r="JQC357" s="59"/>
      <c r="JQD357" s="59"/>
      <c r="JQE357" s="59"/>
      <c r="JQF357" s="59"/>
      <c r="JQG357" s="59"/>
      <c r="JQH357" s="59"/>
      <c r="JQI357" s="59"/>
      <c r="JQJ357" s="59"/>
      <c r="JQK357" s="59"/>
      <c r="JQL357" s="59"/>
      <c r="JQM357" s="59"/>
      <c r="JQN357" s="59"/>
      <c r="JQO357" s="59"/>
      <c r="JQP357" s="59"/>
      <c r="JQQ357" s="59"/>
      <c r="JQR357" s="59"/>
      <c r="JQS357" s="59"/>
      <c r="JQT357" s="59"/>
      <c r="JQU357" s="59"/>
      <c r="JQV357" s="59"/>
      <c r="JQW357" s="59"/>
      <c r="JQX357" s="59"/>
      <c r="JQY357" s="59"/>
      <c r="JQZ357" s="59"/>
      <c r="JRA357" s="59"/>
      <c r="JRB357" s="59"/>
      <c r="JRC357" s="59"/>
      <c r="JRD357" s="59"/>
      <c r="JRE357" s="59"/>
      <c r="JRF357" s="59"/>
      <c r="JRG357" s="59"/>
      <c r="JRH357" s="59"/>
      <c r="JRI357" s="59"/>
      <c r="JRJ357" s="59"/>
      <c r="JRK357" s="59"/>
      <c r="JRL357" s="59"/>
      <c r="JRM357" s="59"/>
      <c r="JRN357" s="59"/>
      <c r="JRO357" s="59"/>
      <c r="JRP357" s="59"/>
      <c r="JRQ357" s="59"/>
      <c r="JRR357" s="59"/>
      <c r="JRS357" s="59"/>
      <c r="JRT357" s="59"/>
      <c r="JRU357" s="59"/>
      <c r="JRV357" s="59"/>
      <c r="JRW357" s="59"/>
      <c r="JRX357" s="59"/>
      <c r="JRY357" s="59"/>
      <c r="JRZ357" s="59"/>
      <c r="JSA357" s="59"/>
      <c r="JSB357" s="59"/>
      <c r="JSC357" s="59"/>
      <c r="JSD357" s="59"/>
      <c r="JSE357" s="59"/>
      <c r="JSF357" s="59"/>
      <c r="JSG357" s="59"/>
      <c r="JSH357" s="59"/>
      <c r="JSI357" s="59"/>
      <c r="JSJ357" s="59"/>
      <c r="JSK357" s="59"/>
      <c r="JSL357" s="59"/>
      <c r="JSM357" s="59"/>
      <c r="JSN357" s="59"/>
      <c r="JSO357" s="59"/>
      <c r="JSP357" s="59"/>
      <c r="JSQ357" s="59"/>
      <c r="JSR357" s="59"/>
      <c r="JSS357" s="59"/>
      <c r="JST357" s="59"/>
      <c r="JSU357" s="59"/>
      <c r="JSV357" s="59"/>
      <c r="JSW357" s="59"/>
      <c r="JSX357" s="59"/>
      <c r="JSY357" s="59"/>
      <c r="JSZ357" s="59"/>
      <c r="JTA357" s="59"/>
      <c r="JTB357" s="59"/>
      <c r="JTC357" s="59"/>
      <c r="JTD357" s="59"/>
      <c r="JTE357" s="59"/>
      <c r="JTF357" s="59"/>
      <c r="JTG357" s="59"/>
      <c r="JTH357" s="59"/>
      <c r="JTI357" s="59"/>
      <c r="JTJ357" s="59"/>
      <c r="JTK357" s="59"/>
      <c r="JTL357" s="59"/>
      <c r="JTM357" s="59"/>
      <c r="JTN357" s="59"/>
      <c r="JTO357" s="59"/>
      <c r="JTP357" s="59"/>
      <c r="JTQ357" s="59"/>
      <c r="JTR357" s="59"/>
      <c r="JTS357" s="59"/>
      <c r="JTT357" s="59"/>
      <c r="JTU357" s="59"/>
      <c r="JTV357" s="59"/>
      <c r="JTW357" s="59"/>
      <c r="JTX357" s="59"/>
      <c r="JTY357" s="59"/>
      <c r="JTZ357" s="59"/>
      <c r="JUA357" s="59"/>
      <c r="JUB357" s="59"/>
      <c r="JUC357" s="59"/>
      <c r="JUD357" s="59"/>
      <c r="JUE357" s="59"/>
      <c r="JUF357" s="59"/>
      <c r="JUG357" s="59"/>
      <c r="JUH357" s="59"/>
      <c r="JUI357" s="59"/>
      <c r="JUJ357" s="59"/>
      <c r="JUK357" s="59"/>
      <c r="JUL357" s="59"/>
      <c r="JUM357" s="59"/>
      <c r="JUN357" s="59"/>
      <c r="JUO357" s="59"/>
      <c r="JUP357" s="59"/>
      <c r="JUQ357" s="59"/>
      <c r="JUR357" s="59"/>
      <c r="JUS357" s="59"/>
      <c r="JUT357" s="59"/>
      <c r="JUU357" s="59"/>
      <c r="JUV357" s="59"/>
      <c r="JUW357" s="59"/>
      <c r="JUX357" s="59"/>
      <c r="JUY357" s="59"/>
      <c r="JUZ357" s="59"/>
      <c r="JVA357" s="59"/>
      <c r="JVB357" s="59"/>
      <c r="JVC357" s="59"/>
      <c r="JVD357" s="59"/>
      <c r="JVE357" s="59"/>
      <c r="JVF357" s="59"/>
      <c r="JVG357" s="59"/>
      <c r="JVH357" s="59"/>
      <c r="JVI357" s="59"/>
      <c r="JVJ357" s="59"/>
      <c r="JVK357" s="59"/>
      <c r="JVL357" s="59"/>
      <c r="JVM357" s="59"/>
      <c r="JVN357" s="59"/>
      <c r="JVO357" s="59"/>
      <c r="JVP357" s="59"/>
      <c r="JVQ357" s="59"/>
      <c r="JVR357" s="59"/>
      <c r="JVS357" s="59"/>
      <c r="JVT357" s="59"/>
      <c r="JVU357" s="59"/>
      <c r="JVV357" s="59"/>
      <c r="JVW357" s="59"/>
      <c r="JVX357" s="59"/>
      <c r="JVY357" s="59"/>
      <c r="JVZ357" s="59"/>
      <c r="JWA357" s="59"/>
      <c r="JWB357" s="59"/>
      <c r="JWC357" s="59"/>
      <c r="JWD357" s="59"/>
      <c r="JWE357" s="59"/>
      <c r="JWF357" s="59"/>
      <c r="JWG357" s="59"/>
      <c r="JWH357" s="59"/>
      <c r="JWI357" s="59"/>
      <c r="JWJ357" s="59"/>
      <c r="JWK357" s="59"/>
      <c r="JWL357" s="59"/>
      <c r="JWM357" s="59"/>
      <c r="JWN357" s="59"/>
      <c r="JWO357" s="59"/>
      <c r="JWP357" s="59"/>
      <c r="JWQ357" s="59"/>
      <c r="JWR357" s="59"/>
      <c r="JWS357" s="59"/>
      <c r="JWT357" s="59"/>
      <c r="JWU357" s="59"/>
      <c r="JWV357" s="59"/>
      <c r="JWW357" s="59"/>
      <c r="JWX357" s="59"/>
      <c r="JWY357" s="59"/>
      <c r="JWZ357" s="59"/>
      <c r="JXA357" s="59"/>
      <c r="JXB357" s="59"/>
      <c r="JXC357" s="59"/>
      <c r="JXD357" s="59"/>
      <c r="JXE357" s="59"/>
      <c r="JXF357" s="59"/>
      <c r="JXG357" s="59"/>
      <c r="JXH357" s="59"/>
      <c r="JXI357" s="59"/>
      <c r="JXJ357" s="59"/>
      <c r="JXK357" s="59"/>
      <c r="JXL357" s="59"/>
      <c r="JXM357" s="59"/>
      <c r="JXN357" s="59"/>
      <c r="JXO357" s="59"/>
      <c r="JXP357" s="59"/>
      <c r="JXQ357" s="59"/>
      <c r="JXR357" s="59"/>
      <c r="JXS357" s="59"/>
      <c r="JXT357" s="59"/>
      <c r="JXU357" s="59"/>
      <c r="JXV357" s="59"/>
      <c r="JXW357" s="59"/>
      <c r="JXX357" s="59"/>
      <c r="JXY357" s="59"/>
      <c r="JXZ357" s="59"/>
      <c r="JYA357" s="59"/>
      <c r="JYB357" s="59"/>
      <c r="JYC357" s="59"/>
      <c r="JYD357" s="59"/>
      <c r="JYE357" s="59"/>
      <c r="JYF357" s="59"/>
      <c r="JYG357" s="59"/>
      <c r="JYH357" s="59"/>
      <c r="JYI357" s="59"/>
      <c r="JYJ357" s="59"/>
      <c r="JYK357" s="59"/>
      <c r="JYL357" s="59"/>
      <c r="JYM357" s="59"/>
      <c r="JYN357" s="59"/>
      <c r="JYO357" s="59"/>
      <c r="JYP357" s="59"/>
      <c r="JYQ357" s="59"/>
      <c r="JYR357" s="59"/>
      <c r="JYS357" s="59"/>
      <c r="JYT357" s="59"/>
      <c r="JYU357" s="59"/>
      <c r="JYV357" s="59"/>
      <c r="JYW357" s="59"/>
      <c r="JYX357" s="59"/>
      <c r="JYY357" s="59"/>
      <c r="JYZ357" s="59"/>
      <c r="JZA357" s="59"/>
      <c r="JZB357" s="59"/>
      <c r="JZC357" s="59"/>
      <c r="JZD357" s="59"/>
      <c r="JZE357" s="59"/>
      <c r="JZF357" s="59"/>
      <c r="JZG357" s="59"/>
      <c r="JZH357" s="59"/>
      <c r="JZI357" s="59"/>
      <c r="JZJ357" s="59"/>
      <c r="JZK357" s="59"/>
      <c r="JZL357" s="59"/>
      <c r="JZM357" s="59"/>
      <c r="JZN357" s="59"/>
      <c r="JZO357" s="59"/>
      <c r="JZP357" s="59"/>
      <c r="JZQ357" s="59"/>
      <c r="JZR357" s="59"/>
      <c r="JZS357" s="59"/>
      <c r="JZT357" s="59"/>
      <c r="JZU357" s="59"/>
      <c r="JZV357" s="59"/>
      <c r="JZW357" s="59"/>
      <c r="JZX357" s="59"/>
      <c r="JZY357" s="59"/>
      <c r="JZZ357" s="59"/>
      <c r="KAA357" s="59"/>
      <c r="KAB357" s="59"/>
      <c r="KAC357" s="59"/>
      <c r="KAD357" s="59"/>
      <c r="KAE357" s="59"/>
      <c r="KAF357" s="59"/>
      <c r="KAG357" s="59"/>
      <c r="KAH357" s="59"/>
      <c r="KAI357" s="59"/>
      <c r="KAJ357" s="59"/>
      <c r="KAK357" s="59"/>
      <c r="KAL357" s="59"/>
      <c r="KAM357" s="59"/>
      <c r="KAN357" s="59"/>
      <c r="KAO357" s="59"/>
      <c r="KAP357" s="59"/>
      <c r="KAQ357" s="59"/>
      <c r="KAR357" s="59"/>
      <c r="KAS357" s="59"/>
      <c r="KAT357" s="59"/>
      <c r="KAU357" s="59"/>
      <c r="KAV357" s="59"/>
      <c r="KAW357" s="59"/>
      <c r="KAX357" s="59"/>
      <c r="KAY357" s="59"/>
      <c r="KAZ357" s="59"/>
      <c r="KBA357" s="59"/>
      <c r="KBB357" s="59"/>
      <c r="KBC357" s="59"/>
      <c r="KBD357" s="59"/>
      <c r="KBE357" s="59"/>
      <c r="KBF357" s="59"/>
      <c r="KBG357" s="59"/>
      <c r="KBH357" s="59"/>
      <c r="KBI357" s="59"/>
      <c r="KBJ357" s="59"/>
      <c r="KBK357" s="59"/>
      <c r="KBL357" s="59"/>
      <c r="KBM357" s="59"/>
      <c r="KBN357" s="59"/>
      <c r="KBO357" s="59"/>
      <c r="KBP357" s="59"/>
      <c r="KBQ357" s="59"/>
      <c r="KBR357" s="59"/>
      <c r="KBS357" s="59"/>
      <c r="KBT357" s="59"/>
      <c r="KBU357" s="59"/>
      <c r="KBV357" s="59"/>
      <c r="KBW357" s="59"/>
      <c r="KBX357" s="59"/>
      <c r="KBY357" s="59"/>
      <c r="KBZ357" s="59"/>
      <c r="KCA357" s="59"/>
      <c r="KCB357" s="59"/>
      <c r="KCC357" s="59"/>
      <c r="KCD357" s="59"/>
      <c r="KCE357" s="59"/>
      <c r="KCF357" s="59"/>
      <c r="KCG357" s="59"/>
      <c r="KCH357" s="59"/>
      <c r="KCI357" s="59"/>
      <c r="KCJ357" s="59"/>
      <c r="KCK357" s="59"/>
      <c r="KCL357" s="59"/>
      <c r="KCM357" s="59"/>
      <c r="KCN357" s="59"/>
      <c r="KCO357" s="59"/>
      <c r="KCP357" s="59"/>
      <c r="KCQ357" s="59"/>
      <c r="KCR357" s="59"/>
      <c r="KCS357" s="59"/>
      <c r="KCT357" s="59"/>
      <c r="KCU357" s="59"/>
      <c r="KCV357" s="59"/>
      <c r="KCW357" s="59"/>
      <c r="KCX357" s="59"/>
      <c r="KCY357" s="59"/>
      <c r="KCZ357" s="59"/>
      <c r="KDA357" s="59"/>
      <c r="KDB357" s="59"/>
      <c r="KDC357" s="59"/>
      <c r="KDD357" s="59"/>
      <c r="KDE357" s="59"/>
      <c r="KDF357" s="59"/>
      <c r="KDG357" s="59"/>
      <c r="KDH357" s="59"/>
      <c r="KDI357" s="59"/>
      <c r="KDJ357" s="59"/>
      <c r="KDK357" s="59"/>
      <c r="KDL357" s="59"/>
      <c r="KDM357" s="59"/>
      <c r="KDN357" s="59"/>
      <c r="KDO357" s="59"/>
      <c r="KDP357" s="59"/>
      <c r="KDQ357" s="59"/>
      <c r="KDR357" s="59"/>
      <c r="KDS357" s="59"/>
      <c r="KDT357" s="59"/>
      <c r="KDU357" s="59"/>
      <c r="KDV357" s="59"/>
      <c r="KDW357" s="59"/>
      <c r="KDX357" s="59"/>
      <c r="KDY357" s="59"/>
      <c r="KDZ357" s="59"/>
      <c r="KEA357" s="59"/>
      <c r="KEB357" s="59"/>
      <c r="KEC357" s="59"/>
      <c r="KED357" s="59"/>
      <c r="KEE357" s="59"/>
      <c r="KEF357" s="59"/>
      <c r="KEG357" s="59"/>
      <c r="KEH357" s="59"/>
      <c r="KEI357" s="59"/>
      <c r="KEJ357" s="59"/>
      <c r="KEK357" s="59"/>
      <c r="KEL357" s="59"/>
      <c r="KEM357" s="59"/>
      <c r="KEN357" s="59"/>
      <c r="KEO357" s="59"/>
      <c r="KEP357" s="59"/>
      <c r="KEQ357" s="59"/>
      <c r="KER357" s="59"/>
      <c r="KES357" s="59"/>
      <c r="KET357" s="59"/>
      <c r="KEU357" s="59"/>
      <c r="KEV357" s="59"/>
      <c r="KEW357" s="59"/>
      <c r="KEX357" s="59"/>
      <c r="KEY357" s="59"/>
      <c r="KEZ357" s="59"/>
      <c r="KFA357" s="59"/>
      <c r="KFB357" s="59"/>
      <c r="KFC357" s="59"/>
      <c r="KFD357" s="59"/>
      <c r="KFE357" s="59"/>
      <c r="KFF357" s="59"/>
      <c r="KFG357" s="59"/>
      <c r="KFH357" s="59"/>
      <c r="KFI357" s="59"/>
      <c r="KFJ357" s="59"/>
      <c r="KFK357" s="59"/>
      <c r="KFL357" s="59"/>
      <c r="KFM357" s="59"/>
      <c r="KFN357" s="59"/>
      <c r="KFO357" s="59"/>
      <c r="KFP357" s="59"/>
      <c r="KFQ357" s="59"/>
      <c r="KFR357" s="59"/>
      <c r="KFS357" s="59"/>
      <c r="KFT357" s="59"/>
      <c r="KFU357" s="59"/>
      <c r="KFV357" s="59"/>
      <c r="KFW357" s="59"/>
      <c r="KFX357" s="59"/>
      <c r="KFY357" s="59"/>
      <c r="KFZ357" s="59"/>
      <c r="KGA357" s="59"/>
      <c r="KGB357" s="59"/>
      <c r="KGC357" s="59"/>
      <c r="KGD357" s="59"/>
      <c r="KGE357" s="59"/>
      <c r="KGF357" s="59"/>
      <c r="KGG357" s="59"/>
      <c r="KGH357" s="59"/>
      <c r="KGI357" s="59"/>
      <c r="KGJ357" s="59"/>
      <c r="KGK357" s="59"/>
      <c r="KGL357" s="59"/>
      <c r="KGM357" s="59"/>
      <c r="KGN357" s="59"/>
      <c r="KGO357" s="59"/>
      <c r="KGP357" s="59"/>
      <c r="KGQ357" s="59"/>
      <c r="KGR357" s="59"/>
      <c r="KGS357" s="59"/>
      <c r="KGT357" s="59"/>
      <c r="KGU357" s="59"/>
      <c r="KGV357" s="59"/>
      <c r="KGW357" s="59"/>
      <c r="KGX357" s="59"/>
      <c r="KGY357" s="59"/>
      <c r="KGZ357" s="59"/>
      <c r="KHA357" s="59"/>
      <c r="KHB357" s="59"/>
      <c r="KHC357" s="59"/>
      <c r="KHD357" s="59"/>
      <c r="KHE357" s="59"/>
      <c r="KHF357" s="59"/>
      <c r="KHG357" s="59"/>
      <c r="KHH357" s="59"/>
      <c r="KHI357" s="59"/>
      <c r="KHJ357" s="59"/>
      <c r="KHK357" s="59"/>
      <c r="KHL357" s="59"/>
      <c r="KHM357" s="59"/>
      <c r="KHN357" s="59"/>
      <c r="KHO357" s="59"/>
      <c r="KHP357" s="59"/>
      <c r="KHQ357" s="59"/>
      <c r="KHR357" s="59"/>
      <c r="KHS357" s="59"/>
      <c r="KHT357" s="59"/>
      <c r="KHU357" s="59"/>
      <c r="KHV357" s="59"/>
      <c r="KHW357" s="59"/>
      <c r="KHX357" s="59"/>
      <c r="KHY357" s="59"/>
      <c r="KHZ357" s="59"/>
      <c r="KIA357" s="59"/>
      <c r="KIB357" s="59"/>
      <c r="KIC357" s="59"/>
      <c r="KID357" s="59"/>
      <c r="KIE357" s="59"/>
      <c r="KIF357" s="59"/>
      <c r="KIG357" s="59"/>
      <c r="KIH357" s="59"/>
      <c r="KII357" s="59"/>
      <c r="KIJ357" s="59"/>
      <c r="KIK357" s="59"/>
      <c r="KIL357" s="59"/>
      <c r="KIM357" s="59"/>
      <c r="KIN357" s="59"/>
      <c r="KIO357" s="59"/>
      <c r="KIP357" s="59"/>
      <c r="KIQ357" s="59"/>
      <c r="KIR357" s="59"/>
      <c r="KIS357" s="59"/>
      <c r="KIT357" s="59"/>
      <c r="KIU357" s="59"/>
      <c r="KIV357" s="59"/>
      <c r="KIW357" s="59"/>
      <c r="KIX357" s="59"/>
      <c r="KIY357" s="59"/>
      <c r="KIZ357" s="59"/>
      <c r="KJA357" s="59"/>
      <c r="KJB357" s="59"/>
      <c r="KJC357" s="59"/>
      <c r="KJD357" s="59"/>
      <c r="KJE357" s="59"/>
      <c r="KJF357" s="59"/>
      <c r="KJG357" s="59"/>
      <c r="KJH357" s="59"/>
      <c r="KJI357" s="59"/>
      <c r="KJJ357" s="59"/>
      <c r="KJK357" s="59"/>
      <c r="KJL357" s="59"/>
      <c r="KJM357" s="59"/>
      <c r="KJN357" s="59"/>
      <c r="KJO357" s="59"/>
      <c r="KJP357" s="59"/>
      <c r="KJQ357" s="59"/>
      <c r="KJR357" s="59"/>
      <c r="KJS357" s="59"/>
      <c r="KJT357" s="59"/>
      <c r="KJU357" s="59"/>
      <c r="KJV357" s="59"/>
      <c r="KJW357" s="59"/>
      <c r="KJX357" s="59"/>
      <c r="KJY357" s="59"/>
      <c r="KJZ357" s="59"/>
      <c r="KKA357" s="59"/>
      <c r="KKB357" s="59"/>
      <c r="KKC357" s="59"/>
      <c r="KKD357" s="59"/>
      <c r="KKE357" s="59"/>
      <c r="KKF357" s="59"/>
      <c r="KKG357" s="59"/>
      <c r="KKH357" s="59"/>
      <c r="KKI357" s="59"/>
      <c r="KKJ357" s="59"/>
      <c r="KKK357" s="59"/>
      <c r="KKL357" s="59"/>
      <c r="KKM357" s="59"/>
      <c r="KKN357" s="59"/>
      <c r="KKO357" s="59"/>
      <c r="KKP357" s="59"/>
      <c r="KKQ357" s="59"/>
      <c r="KKR357" s="59"/>
      <c r="KKS357" s="59"/>
      <c r="KKT357" s="59"/>
      <c r="KKU357" s="59"/>
      <c r="KKV357" s="59"/>
      <c r="KKW357" s="59"/>
      <c r="KKX357" s="59"/>
      <c r="KKY357" s="59"/>
      <c r="KKZ357" s="59"/>
      <c r="KLA357" s="59"/>
      <c r="KLB357" s="59"/>
      <c r="KLC357" s="59"/>
      <c r="KLD357" s="59"/>
      <c r="KLE357" s="59"/>
      <c r="KLF357" s="59"/>
      <c r="KLG357" s="59"/>
      <c r="KLH357" s="59"/>
      <c r="KLI357" s="59"/>
      <c r="KLJ357" s="59"/>
      <c r="KLK357" s="59"/>
      <c r="KLL357" s="59"/>
      <c r="KLM357" s="59"/>
      <c r="KLN357" s="59"/>
      <c r="KLO357" s="59"/>
      <c r="KLP357" s="59"/>
      <c r="KLQ357" s="59"/>
      <c r="KLR357" s="59"/>
      <c r="KLS357" s="59"/>
      <c r="KLT357" s="59"/>
      <c r="KLU357" s="59"/>
      <c r="KLV357" s="59"/>
      <c r="KLW357" s="59"/>
      <c r="KLX357" s="59"/>
      <c r="KLY357" s="59"/>
      <c r="KLZ357" s="59"/>
      <c r="KMA357" s="59"/>
      <c r="KMB357" s="59"/>
      <c r="KMC357" s="59"/>
      <c r="KMD357" s="59"/>
      <c r="KME357" s="59"/>
      <c r="KMF357" s="59"/>
      <c r="KMG357" s="59"/>
      <c r="KMH357" s="59"/>
      <c r="KMI357" s="59"/>
      <c r="KMJ357" s="59"/>
      <c r="KMK357" s="59"/>
      <c r="KML357" s="59"/>
      <c r="KMM357" s="59"/>
      <c r="KMN357" s="59"/>
      <c r="KMO357" s="59"/>
      <c r="KMP357" s="59"/>
      <c r="KMQ357" s="59"/>
      <c r="KMR357" s="59"/>
      <c r="KMS357" s="59"/>
      <c r="KMT357" s="59"/>
      <c r="KMU357" s="59"/>
      <c r="KMV357" s="59"/>
      <c r="KMW357" s="59"/>
      <c r="KMX357" s="59"/>
      <c r="KMY357" s="59"/>
      <c r="KMZ357" s="59"/>
      <c r="KNA357" s="59"/>
      <c r="KNB357" s="59"/>
      <c r="KNC357" s="59"/>
      <c r="KND357" s="59"/>
      <c r="KNE357" s="59"/>
      <c r="KNF357" s="59"/>
      <c r="KNG357" s="59"/>
      <c r="KNH357" s="59"/>
      <c r="KNI357" s="59"/>
      <c r="KNJ357" s="59"/>
      <c r="KNK357" s="59"/>
      <c r="KNL357" s="59"/>
      <c r="KNM357" s="59"/>
      <c r="KNN357" s="59"/>
      <c r="KNO357" s="59"/>
      <c r="KNP357" s="59"/>
      <c r="KNQ357" s="59"/>
      <c r="KNR357" s="59"/>
      <c r="KNS357" s="59"/>
      <c r="KNT357" s="59"/>
      <c r="KNU357" s="59"/>
      <c r="KNV357" s="59"/>
      <c r="KNW357" s="59"/>
      <c r="KNX357" s="59"/>
      <c r="KNY357" s="59"/>
      <c r="KNZ357" s="59"/>
      <c r="KOA357" s="59"/>
      <c r="KOB357" s="59"/>
      <c r="KOC357" s="59"/>
      <c r="KOD357" s="59"/>
      <c r="KOE357" s="59"/>
      <c r="KOF357" s="59"/>
      <c r="KOG357" s="59"/>
      <c r="KOH357" s="59"/>
      <c r="KOI357" s="59"/>
      <c r="KOJ357" s="59"/>
      <c r="KOK357" s="59"/>
      <c r="KOL357" s="59"/>
      <c r="KOM357" s="59"/>
      <c r="KON357" s="59"/>
      <c r="KOO357" s="59"/>
      <c r="KOP357" s="59"/>
      <c r="KOQ357" s="59"/>
      <c r="KOR357" s="59"/>
      <c r="KOS357" s="59"/>
      <c r="KOT357" s="59"/>
      <c r="KOU357" s="59"/>
      <c r="KOV357" s="59"/>
      <c r="KOW357" s="59"/>
      <c r="KOX357" s="59"/>
      <c r="KOY357" s="59"/>
      <c r="KOZ357" s="59"/>
      <c r="KPA357" s="59"/>
      <c r="KPB357" s="59"/>
      <c r="KPC357" s="59"/>
      <c r="KPD357" s="59"/>
      <c r="KPE357" s="59"/>
      <c r="KPF357" s="59"/>
      <c r="KPG357" s="59"/>
      <c r="KPH357" s="59"/>
      <c r="KPI357" s="59"/>
      <c r="KPJ357" s="59"/>
      <c r="KPK357" s="59"/>
      <c r="KPL357" s="59"/>
      <c r="KPM357" s="59"/>
      <c r="KPN357" s="59"/>
      <c r="KPO357" s="59"/>
      <c r="KPP357" s="59"/>
      <c r="KPQ357" s="59"/>
      <c r="KPR357" s="59"/>
      <c r="KPS357" s="59"/>
      <c r="KPT357" s="59"/>
      <c r="KPU357" s="59"/>
      <c r="KPV357" s="59"/>
      <c r="KPW357" s="59"/>
      <c r="KPX357" s="59"/>
      <c r="KPY357" s="59"/>
      <c r="KPZ357" s="59"/>
      <c r="KQA357" s="59"/>
      <c r="KQB357" s="59"/>
      <c r="KQC357" s="59"/>
      <c r="KQD357" s="59"/>
      <c r="KQE357" s="59"/>
      <c r="KQF357" s="59"/>
      <c r="KQG357" s="59"/>
      <c r="KQH357" s="59"/>
      <c r="KQI357" s="59"/>
      <c r="KQJ357" s="59"/>
      <c r="KQK357" s="59"/>
      <c r="KQL357" s="59"/>
      <c r="KQM357" s="59"/>
      <c r="KQN357" s="59"/>
      <c r="KQO357" s="59"/>
      <c r="KQP357" s="59"/>
      <c r="KQQ357" s="59"/>
      <c r="KQR357" s="59"/>
      <c r="KQS357" s="59"/>
      <c r="KQT357" s="59"/>
      <c r="KQU357" s="59"/>
      <c r="KQV357" s="59"/>
      <c r="KQW357" s="59"/>
      <c r="KQX357" s="59"/>
      <c r="KQY357" s="59"/>
      <c r="KQZ357" s="59"/>
      <c r="KRA357" s="59"/>
      <c r="KRB357" s="59"/>
      <c r="KRC357" s="59"/>
      <c r="KRD357" s="59"/>
      <c r="KRE357" s="59"/>
      <c r="KRF357" s="59"/>
      <c r="KRG357" s="59"/>
      <c r="KRH357" s="59"/>
      <c r="KRI357" s="59"/>
      <c r="KRJ357" s="59"/>
      <c r="KRK357" s="59"/>
      <c r="KRL357" s="59"/>
      <c r="KRM357" s="59"/>
      <c r="KRN357" s="59"/>
      <c r="KRO357" s="59"/>
      <c r="KRP357" s="59"/>
      <c r="KRQ357" s="59"/>
      <c r="KRR357" s="59"/>
      <c r="KRS357" s="59"/>
      <c r="KRT357" s="59"/>
      <c r="KRU357" s="59"/>
      <c r="KRV357" s="59"/>
      <c r="KRW357" s="59"/>
      <c r="KRX357" s="59"/>
      <c r="KRY357" s="59"/>
      <c r="KRZ357" s="59"/>
      <c r="KSA357" s="59"/>
      <c r="KSB357" s="59"/>
      <c r="KSC357" s="59"/>
      <c r="KSD357" s="59"/>
      <c r="KSE357" s="59"/>
      <c r="KSF357" s="59"/>
      <c r="KSG357" s="59"/>
      <c r="KSH357" s="59"/>
      <c r="KSI357" s="59"/>
      <c r="KSJ357" s="59"/>
      <c r="KSK357" s="59"/>
      <c r="KSL357" s="59"/>
      <c r="KSM357" s="59"/>
      <c r="KSN357" s="59"/>
      <c r="KSO357" s="59"/>
      <c r="KSP357" s="59"/>
      <c r="KSQ357" s="59"/>
      <c r="KSR357" s="59"/>
      <c r="KSS357" s="59"/>
      <c r="KST357" s="59"/>
      <c r="KSU357" s="59"/>
      <c r="KSV357" s="59"/>
      <c r="KSW357" s="59"/>
      <c r="KSX357" s="59"/>
      <c r="KSY357" s="59"/>
      <c r="KSZ357" s="59"/>
      <c r="KTA357" s="59"/>
      <c r="KTB357" s="59"/>
      <c r="KTC357" s="59"/>
      <c r="KTD357" s="59"/>
      <c r="KTE357" s="59"/>
      <c r="KTF357" s="59"/>
      <c r="KTG357" s="59"/>
      <c r="KTH357" s="59"/>
      <c r="KTI357" s="59"/>
      <c r="KTJ357" s="59"/>
      <c r="KTK357" s="59"/>
      <c r="KTL357" s="59"/>
      <c r="KTM357" s="59"/>
      <c r="KTN357" s="59"/>
      <c r="KTO357" s="59"/>
      <c r="KTP357" s="59"/>
      <c r="KTQ357" s="59"/>
      <c r="KTR357" s="59"/>
      <c r="KTS357" s="59"/>
      <c r="KTT357" s="59"/>
      <c r="KTU357" s="59"/>
      <c r="KTV357" s="59"/>
      <c r="KTW357" s="59"/>
      <c r="KTX357" s="59"/>
      <c r="KTY357" s="59"/>
      <c r="KTZ357" s="59"/>
      <c r="KUA357" s="59"/>
      <c r="KUB357" s="59"/>
      <c r="KUC357" s="59"/>
      <c r="KUD357" s="59"/>
      <c r="KUE357" s="59"/>
      <c r="KUF357" s="59"/>
      <c r="KUG357" s="59"/>
      <c r="KUH357" s="59"/>
      <c r="KUI357" s="59"/>
      <c r="KUJ357" s="59"/>
      <c r="KUK357" s="59"/>
      <c r="KUL357" s="59"/>
      <c r="KUM357" s="59"/>
      <c r="KUN357" s="59"/>
      <c r="KUO357" s="59"/>
      <c r="KUP357" s="59"/>
      <c r="KUQ357" s="59"/>
      <c r="KUR357" s="59"/>
      <c r="KUS357" s="59"/>
      <c r="KUT357" s="59"/>
      <c r="KUU357" s="59"/>
      <c r="KUV357" s="59"/>
      <c r="KUW357" s="59"/>
      <c r="KUX357" s="59"/>
      <c r="KUY357" s="59"/>
      <c r="KUZ357" s="59"/>
      <c r="KVA357" s="59"/>
      <c r="KVB357" s="59"/>
      <c r="KVC357" s="59"/>
      <c r="KVD357" s="59"/>
      <c r="KVE357" s="59"/>
      <c r="KVF357" s="59"/>
      <c r="KVG357" s="59"/>
      <c r="KVH357" s="59"/>
      <c r="KVI357" s="59"/>
      <c r="KVJ357" s="59"/>
      <c r="KVK357" s="59"/>
      <c r="KVL357" s="59"/>
      <c r="KVM357" s="59"/>
      <c r="KVN357" s="59"/>
      <c r="KVO357" s="59"/>
      <c r="KVP357" s="59"/>
      <c r="KVQ357" s="59"/>
      <c r="KVR357" s="59"/>
      <c r="KVS357" s="59"/>
      <c r="KVT357" s="59"/>
      <c r="KVU357" s="59"/>
      <c r="KVV357" s="59"/>
      <c r="KVW357" s="59"/>
      <c r="KVX357" s="59"/>
      <c r="KVY357" s="59"/>
      <c r="KVZ357" s="59"/>
      <c r="KWA357" s="59"/>
      <c r="KWB357" s="59"/>
      <c r="KWC357" s="59"/>
      <c r="KWD357" s="59"/>
      <c r="KWE357" s="59"/>
      <c r="KWF357" s="59"/>
      <c r="KWG357" s="59"/>
      <c r="KWH357" s="59"/>
      <c r="KWI357" s="59"/>
      <c r="KWJ357" s="59"/>
      <c r="KWK357" s="59"/>
      <c r="KWL357" s="59"/>
      <c r="KWM357" s="59"/>
      <c r="KWN357" s="59"/>
      <c r="KWO357" s="59"/>
      <c r="KWP357" s="59"/>
      <c r="KWQ357" s="59"/>
      <c r="KWR357" s="59"/>
      <c r="KWS357" s="59"/>
      <c r="KWT357" s="59"/>
      <c r="KWU357" s="59"/>
      <c r="KWV357" s="59"/>
      <c r="KWW357" s="59"/>
      <c r="KWX357" s="59"/>
      <c r="KWY357" s="59"/>
      <c r="KWZ357" s="59"/>
      <c r="KXA357" s="59"/>
      <c r="KXB357" s="59"/>
      <c r="KXC357" s="59"/>
      <c r="KXD357" s="59"/>
      <c r="KXE357" s="59"/>
      <c r="KXF357" s="59"/>
      <c r="KXG357" s="59"/>
      <c r="KXH357" s="59"/>
      <c r="KXI357" s="59"/>
      <c r="KXJ357" s="59"/>
      <c r="KXK357" s="59"/>
      <c r="KXL357" s="59"/>
      <c r="KXM357" s="59"/>
      <c r="KXN357" s="59"/>
      <c r="KXO357" s="59"/>
      <c r="KXP357" s="59"/>
      <c r="KXQ357" s="59"/>
      <c r="KXR357" s="59"/>
      <c r="KXS357" s="59"/>
      <c r="KXT357" s="59"/>
      <c r="KXU357" s="59"/>
      <c r="KXV357" s="59"/>
      <c r="KXW357" s="59"/>
      <c r="KXX357" s="59"/>
      <c r="KXY357" s="59"/>
      <c r="KXZ357" s="59"/>
      <c r="KYA357" s="59"/>
      <c r="KYB357" s="59"/>
      <c r="KYC357" s="59"/>
      <c r="KYD357" s="59"/>
      <c r="KYE357" s="59"/>
      <c r="KYF357" s="59"/>
      <c r="KYG357" s="59"/>
      <c r="KYH357" s="59"/>
      <c r="KYI357" s="59"/>
      <c r="KYJ357" s="59"/>
      <c r="KYK357" s="59"/>
      <c r="KYL357" s="59"/>
      <c r="KYM357" s="59"/>
      <c r="KYN357" s="59"/>
      <c r="KYO357" s="59"/>
      <c r="KYP357" s="59"/>
      <c r="KYQ357" s="59"/>
      <c r="KYR357" s="59"/>
      <c r="KYS357" s="59"/>
      <c r="KYT357" s="59"/>
      <c r="KYU357" s="59"/>
      <c r="KYV357" s="59"/>
      <c r="KYW357" s="59"/>
      <c r="KYX357" s="59"/>
      <c r="KYY357" s="59"/>
      <c r="KYZ357" s="59"/>
      <c r="KZA357" s="59"/>
      <c r="KZB357" s="59"/>
      <c r="KZC357" s="59"/>
      <c r="KZD357" s="59"/>
      <c r="KZE357" s="59"/>
      <c r="KZF357" s="59"/>
      <c r="KZG357" s="59"/>
      <c r="KZH357" s="59"/>
      <c r="KZI357" s="59"/>
      <c r="KZJ357" s="59"/>
      <c r="KZK357" s="59"/>
      <c r="KZL357" s="59"/>
      <c r="KZM357" s="59"/>
      <c r="KZN357" s="59"/>
      <c r="KZO357" s="59"/>
      <c r="KZP357" s="59"/>
      <c r="KZQ357" s="59"/>
      <c r="KZR357" s="59"/>
      <c r="KZS357" s="59"/>
      <c r="KZT357" s="59"/>
      <c r="KZU357" s="59"/>
      <c r="KZV357" s="59"/>
      <c r="KZW357" s="59"/>
      <c r="KZX357" s="59"/>
      <c r="KZY357" s="59"/>
      <c r="KZZ357" s="59"/>
      <c r="LAA357" s="59"/>
      <c r="LAB357" s="59"/>
      <c r="LAC357" s="59"/>
      <c r="LAD357" s="59"/>
      <c r="LAE357" s="59"/>
      <c r="LAF357" s="59"/>
      <c r="LAG357" s="59"/>
      <c r="LAH357" s="59"/>
      <c r="LAI357" s="59"/>
      <c r="LAJ357" s="59"/>
      <c r="LAK357" s="59"/>
      <c r="LAL357" s="59"/>
      <c r="LAM357" s="59"/>
      <c r="LAN357" s="59"/>
      <c r="LAO357" s="59"/>
      <c r="LAP357" s="59"/>
      <c r="LAQ357" s="59"/>
      <c r="LAR357" s="59"/>
      <c r="LAS357" s="59"/>
      <c r="LAT357" s="59"/>
      <c r="LAU357" s="59"/>
      <c r="LAV357" s="59"/>
      <c r="LAW357" s="59"/>
      <c r="LAX357" s="59"/>
      <c r="LAY357" s="59"/>
      <c r="LAZ357" s="59"/>
      <c r="LBA357" s="59"/>
      <c r="LBB357" s="59"/>
      <c r="LBC357" s="59"/>
      <c r="LBD357" s="59"/>
      <c r="LBE357" s="59"/>
      <c r="LBF357" s="59"/>
      <c r="LBG357" s="59"/>
      <c r="LBH357" s="59"/>
      <c r="LBI357" s="59"/>
      <c r="LBJ357" s="59"/>
      <c r="LBK357" s="59"/>
      <c r="LBL357" s="59"/>
      <c r="LBM357" s="59"/>
      <c r="LBN357" s="59"/>
      <c r="LBO357" s="59"/>
      <c r="LBP357" s="59"/>
      <c r="LBQ357" s="59"/>
      <c r="LBR357" s="59"/>
      <c r="LBS357" s="59"/>
      <c r="LBT357" s="59"/>
      <c r="LBU357" s="59"/>
      <c r="LBV357" s="59"/>
      <c r="LBW357" s="59"/>
      <c r="LBX357" s="59"/>
      <c r="LBY357" s="59"/>
      <c r="LBZ357" s="59"/>
      <c r="LCA357" s="59"/>
      <c r="LCB357" s="59"/>
      <c r="LCC357" s="59"/>
      <c r="LCD357" s="59"/>
      <c r="LCE357" s="59"/>
      <c r="LCF357" s="59"/>
      <c r="LCG357" s="59"/>
      <c r="LCH357" s="59"/>
      <c r="LCI357" s="59"/>
      <c r="LCJ357" s="59"/>
      <c r="LCK357" s="59"/>
      <c r="LCL357" s="59"/>
      <c r="LCM357" s="59"/>
      <c r="LCN357" s="59"/>
      <c r="LCO357" s="59"/>
      <c r="LCP357" s="59"/>
      <c r="LCQ357" s="59"/>
      <c r="LCR357" s="59"/>
      <c r="LCS357" s="59"/>
      <c r="LCT357" s="59"/>
      <c r="LCU357" s="59"/>
      <c r="LCV357" s="59"/>
      <c r="LCW357" s="59"/>
      <c r="LCX357" s="59"/>
      <c r="LCY357" s="59"/>
      <c r="LCZ357" s="59"/>
      <c r="LDA357" s="59"/>
      <c r="LDB357" s="59"/>
      <c r="LDC357" s="59"/>
      <c r="LDD357" s="59"/>
      <c r="LDE357" s="59"/>
      <c r="LDF357" s="59"/>
      <c r="LDG357" s="59"/>
      <c r="LDH357" s="59"/>
      <c r="LDI357" s="59"/>
      <c r="LDJ357" s="59"/>
      <c r="LDK357" s="59"/>
      <c r="LDL357" s="59"/>
      <c r="LDM357" s="59"/>
      <c r="LDN357" s="59"/>
      <c r="LDO357" s="59"/>
      <c r="LDP357" s="59"/>
      <c r="LDQ357" s="59"/>
      <c r="LDR357" s="59"/>
      <c r="LDS357" s="59"/>
      <c r="LDT357" s="59"/>
      <c r="LDU357" s="59"/>
      <c r="LDV357" s="59"/>
      <c r="LDW357" s="59"/>
      <c r="LDX357" s="59"/>
      <c r="LDY357" s="59"/>
      <c r="LDZ357" s="59"/>
      <c r="LEA357" s="59"/>
      <c r="LEB357" s="59"/>
      <c r="LEC357" s="59"/>
      <c r="LED357" s="59"/>
      <c r="LEE357" s="59"/>
      <c r="LEF357" s="59"/>
      <c r="LEG357" s="59"/>
      <c r="LEH357" s="59"/>
      <c r="LEI357" s="59"/>
      <c r="LEJ357" s="59"/>
      <c r="LEK357" s="59"/>
      <c r="LEL357" s="59"/>
      <c r="LEM357" s="59"/>
      <c r="LEN357" s="59"/>
      <c r="LEO357" s="59"/>
      <c r="LEP357" s="59"/>
      <c r="LEQ357" s="59"/>
      <c r="LER357" s="59"/>
      <c r="LES357" s="59"/>
      <c r="LET357" s="59"/>
      <c r="LEU357" s="59"/>
      <c r="LEV357" s="59"/>
      <c r="LEW357" s="59"/>
      <c r="LEX357" s="59"/>
      <c r="LEY357" s="59"/>
      <c r="LEZ357" s="59"/>
      <c r="LFA357" s="59"/>
      <c r="LFB357" s="59"/>
      <c r="LFC357" s="59"/>
      <c r="LFD357" s="59"/>
      <c r="LFE357" s="59"/>
      <c r="LFF357" s="59"/>
      <c r="LFG357" s="59"/>
      <c r="LFH357" s="59"/>
      <c r="LFI357" s="59"/>
      <c r="LFJ357" s="59"/>
      <c r="LFK357" s="59"/>
      <c r="LFL357" s="59"/>
      <c r="LFM357" s="59"/>
      <c r="LFN357" s="59"/>
      <c r="LFO357" s="59"/>
      <c r="LFP357" s="59"/>
      <c r="LFQ357" s="59"/>
      <c r="LFR357" s="59"/>
      <c r="LFS357" s="59"/>
      <c r="LFT357" s="59"/>
      <c r="LFU357" s="59"/>
      <c r="LFV357" s="59"/>
      <c r="LFW357" s="59"/>
      <c r="LFX357" s="59"/>
      <c r="LFY357" s="59"/>
      <c r="LFZ357" s="59"/>
      <c r="LGA357" s="59"/>
      <c r="LGB357" s="59"/>
      <c r="LGC357" s="59"/>
      <c r="LGD357" s="59"/>
      <c r="LGE357" s="59"/>
      <c r="LGF357" s="59"/>
      <c r="LGG357" s="59"/>
      <c r="LGH357" s="59"/>
      <c r="LGI357" s="59"/>
      <c r="LGJ357" s="59"/>
      <c r="LGK357" s="59"/>
      <c r="LGL357" s="59"/>
      <c r="LGM357" s="59"/>
      <c r="LGN357" s="59"/>
      <c r="LGO357" s="59"/>
      <c r="LGP357" s="59"/>
      <c r="LGQ357" s="59"/>
      <c r="LGR357" s="59"/>
      <c r="LGS357" s="59"/>
      <c r="LGT357" s="59"/>
      <c r="LGU357" s="59"/>
      <c r="LGV357" s="59"/>
      <c r="LGW357" s="59"/>
      <c r="LGX357" s="59"/>
      <c r="LGY357" s="59"/>
      <c r="LGZ357" s="59"/>
      <c r="LHA357" s="59"/>
      <c r="LHB357" s="59"/>
      <c r="LHC357" s="59"/>
      <c r="LHD357" s="59"/>
      <c r="LHE357" s="59"/>
      <c r="LHF357" s="59"/>
      <c r="LHG357" s="59"/>
      <c r="LHH357" s="59"/>
      <c r="LHI357" s="59"/>
      <c r="LHJ357" s="59"/>
      <c r="LHK357" s="59"/>
      <c r="LHL357" s="59"/>
      <c r="LHM357" s="59"/>
      <c r="LHN357" s="59"/>
      <c r="LHO357" s="59"/>
      <c r="LHP357" s="59"/>
      <c r="LHQ357" s="59"/>
      <c r="LHR357" s="59"/>
      <c r="LHS357" s="59"/>
      <c r="LHT357" s="59"/>
      <c r="LHU357" s="59"/>
      <c r="LHV357" s="59"/>
      <c r="LHW357" s="59"/>
      <c r="LHX357" s="59"/>
      <c r="LHY357" s="59"/>
      <c r="LHZ357" s="59"/>
      <c r="LIA357" s="59"/>
      <c r="LIB357" s="59"/>
      <c r="LIC357" s="59"/>
      <c r="LID357" s="59"/>
      <c r="LIE357" s="59"/>
      <c r="LIF357" s="59"/>
      <c r="LIG357" s="59"/>
      <c r="LIH357" s="59"/>
      <c r="LII357" s="59"/>
      <c r="LIJ357" s="59"/>
      <c r="LIK357" s="59"/>
      <c r="LIL357" s="59"/>
      <c r="LIM357" s="59"/>
      <c r="LIN357" s="59"/>
      <c r="LIO357" s="59"/>
      <c r="LIP357" s="59"/>
      <c r="LIQ357" s="59"/>
      <c r="LIR357" s="59"/>
      <c r="LIS357" s="59"/>
      <c r="LIT357" s="59"/>
      <c r="LIU357" s="59"/>
      <c r="LIV357" s="59"/>
      <c r="LIW357" s="59"/>
      <c r="LIX357" s="59"/>
      <c r="LIY357" s="59"/>
      <c r="LIZ357" s="59"/>
      <c r="LJA357" s="59"/>
      <c r="LJB357" s="59"/>
      <c r="LJC357" s="59"/>
      <c r="LJD357" s="59"/>
      <c r="LJE357" s="59"/>
      <c r="LJF357" s="59"/>
      <c r="LJG357" s="59"/>
      <c r="LJH357" s="59"/>
      <c r="LJI357" s="59"/>
      <c r="LJJ357" s="59"/>
      <c r="LJK357" s="59"/>
      <c r="LJL357" s="59"/>
      <c r="LJM357" s="59"/>
      <c r="LJN357" s="59"/>
      <c r="LJO357" s="59"/>
      <c r="LJP357" s="59"/>
      <c r="LJQ357" s="59"/>
      <c r="LJR357" s="59"/>
      <c r="LJS357" s="59"/>
      <c r="LJT357" s="59"/>
      <c r="LJU357" s="59"/>
      <c r="LJV357" s="59"/>
      <c r="LJW357" s="59"/>
      <c r="LJX357" s="59"/>
      <c r="LJY357" s="59"/>
      <c r="LJZ357" s="59"/>
      <c r="LKA357" s="59"/>
      <c r="LKB357" s="59"/>
      <c r="LKC357" s="59"/>
      <c r="LKD357" s="59"/>
      <c r="LKE357" s="59"/>
      <c r="LKF357" s="59"/>
      <c r="LKG357" s="59"/>
      <c r="LKH357" s="59"/>
      <c r="LKI357" s="59"/>
      <c r="LKJ357" s="59"/>
      <c r="LKK357" s="59"/>
      <c r="LKL357" s="59"/>
      <c r="LKM357" s="59"/>
      <c r="LKN357" s="59"/>
      <c r="LKO357" s="59"/>
      <c r="LKP357" s="59"/>
      <c r="LKQ357" s="59"/>
      <c r="LKR357" s="59"/>
      <c r="LKS357" s="59"/>
      <c r="LKT357" s="59"/>
      <c r="LKU357" s="59"/>
      <c r="LKV357" s="59"/>
      <c r="LKW357" s="59"/>
      <c r="LKX357" s="59"/>
      <c r="LKY357" s="59"/>
      <c r="LKZ357" s="59"/>
      <c r="LLA357" s="59"/>
      <c r="LLB357" s="59"/>
      <c r="LLC357" s="59"/>
      <c r="LLD357" s="59"/>
      <c r="LLE357" s="59"/>
      <c r="LLF357" s="59"/>
      <c r="LLG357" s="59"/>
      <c r="LLH357" s="59"/>
      <c r="LLI357" s="59"/>
      <c r="LLJ357" s="59"/>
      <c r="LLK357" s="59"/>
      <c r="LLL357" s="59"/>
      <c r="LLM357" s="59"/>
      <c r="LLN357" s="59"/>
      <c r="LLO357" s="59"/>
      <c r="LLP357" s="59"/>
      <c r="LLQ357" s="59"/>
      <c r="LLR357" s="59"/>
      <c r="LLS357" s="59"/>
      <c r="LLT357" s="59"/>
      <c r="LLU357" s="59"/>
      <c r="LLV357" s="59"/>
      <c r="LLW357" s="59"/>
      <c r="LLX357" s="59"/>
      <c r="LLY357" s="59"/>
      <c r="LLZ357" s="59"/>
      <c r="LMA357" s="59"/>
      <c r="LMB357" s="59"/>
      <c r="LMC357" s="59"/>
      <c r="LMD357" s="59"/>
      <c r="LME357" s="59"/>
      <c r="LMF357" s="59"/>
      <c r="LMG357" s="59"/>
      <c r="LMH357" s="59"/>
      <c r="LMI357" s="59"/>
      <c r="LMJ357" s="59"/>
      <c r="LMK357" s="59"/>
      <c r="LML357" s="59"/>
      <c r="LMM357" s="59"/>
      <c r="LMN357" s="59"/>
      <c r="LMO357" s="59"/>
      <c r="LMP357" s="59"/>
      <c r="LMQ357" s="59"/>
      <c r="LMR357" s="59"/>
      <c r="LMS357" s="59"/>
      <c r="LMT357" s="59"/>
      <c r="LMU357" s="59"/>
      <c r="LMV357" s="59"/>
      <c r="LMW357" s="59"/>
      <c r="LMX357" s="59"/>
      <c r="LMY357" s="59"/>
      <c r="LMZ357" s="59"/>
      <c r="LNA357" s="59"/>
      <c r="LNB357" s="59"/>
      <c r="LNC357" s="59"/>
      <c r="LND357" s="59"/>
      <c r="LNE357" s="59"/>
      <c r="LNF357" s="59"/>
      <c r="LNG357" s="59"/>
      <c r="LNH357" s="59"/>
      <c r="LNI357" s="59"/>
      <c r="LNJ357" s="59"/>
      <c r="LNK357" s="59"/>
      <c r="LNL357" s="59"/>
      <c r="LNM357" s="59"/>
      <c r="LNN357" s="59"/>
      <c r="LNO357" s="59"/>
      <c r="LNP357" s="59"/>
      <c r="LNQ357" s="59"/>
      <c r="LNR357" s="59"/>
      <c r="LNS357" s="59"/>
      <c r="LNT357" s="59"/>
      <c r="LNU357" s="59"/>
      <c r="LNV357" s="59"/>
      <c r="LNW357" s="59"/>
      <c r="LNX357" s="59"/>
      <c r="LNY357" s="59"/>
      <c r="LNZ357" s="59"/>
      <c r="LOA357" s="59"/>
      <c r="LOB357" s="59"/>
      <c r="LOC357" s="59"/>
      <c r="LOD357" s="59"/>
      <c r="LOE357" s="59"/>
      <c r="LOF357" s="59"/>
      <c r="LOG357" s="59"/>
      <c r="LOH357" s="59"/>
      <c r="LOI357" s="59"/>
      <c r="LOJ357" s="59"/>
      <c r="LOK357" s="59"/>
      <c r="LOL357" s="59"/>
      <c r="LOM357" s="59"/>
      <c r="LON357" s="59"/>
      <c r="LOO357" s="59"/>
      <c r="LOP357" s="59"/>
      <c r="LOQ357" s="59"/>
      <c r="LOR357" s="59"/>
      <c r="LOS357" s="59"/>
      <c r="LOT357" s="59"/>
      <c r="LOU357" s="59"/>
      <c r="LOV357" s="59"/>
      <c r="LOW357" s="59"/>
      <c r="LOX357" s="59"/>
      <c r="LOY357" s="59"/>
      <c r="LOZ357" s="59"/>
      <c r="LPA357" s="59"/>
      <c r="LPB357" s="59"/>
      <c r="LPC357" s="59"/>
      <c r="LPD357" s="59"/>
      <c r="LPE357" s="59"/>
      <c r="LPF357" s="59"/>
      <c r="LPG357" s="59"/>
      <c r="LPH357" s="59"/>
      <c r="LPI357" s="59"/>
      <c r="LPJ357" s="59"/>
      <c r="LPK357" s="59"/>
      <c r="LPL357" s="59"/>
      <c r="LPM357" s="59"/>
      <c r="LPN357" s="59"/>
      <c r="LPO357" s="59"/>
      <c r="LPP357" s="59"/>
      <c r="LPQ357" s="59"/>
      <c r="LPR357" s="59"/>
      <c r="LPS357" s="59"/>
      <c r="LPT357" s="59"/>
      <c r="LPU357" s="59"/>
      <c r="LPV357" s="59"/>
      <c r="LPW357" s="59"/>
      <c r="LPX357" s="59"/>
      <c r="LPY357" s="59"/>
      <c r="LPZ357" s="59"/>
      <c r="LQA357" s="59"/>
      <c r="LQB357" s="59"/>
      <c r="LQC357" s="59"/>
      <c r="LQD357" s="59"/>
      <c r="LQE357" s="59"/>
      <c r="LQF357" s="59"/>
      <c r="LQG357" s="59"/>
      <c r="LQH357" s="59"/>
      <c r="LQI357" s="59"/>
      <c r="LQJ357" s="59"/>
      <c r="LQK357" s="59"/>
      <c r="LQL357" s="59"/>
      <c r="LQM357" s="59"/>
      <c r="LQN357" s="59"/>
      <c r="LQO357" s="59"/>
      <c r="LQP357" s="59"/>
      <c r="LQQ357" s="59"/>
      <c r="LQR357" s="59"/>
      <c r="LQS357" s="59"/>
      <c r="LQT357" s="59"/>
      <c r="LQU357" s="59"/>
      <c r="LQV357" s="59"/>
      <c r="LQW357" s="59"/>
      <c r="LQX357" s="59"/>
      <c r="LQY357" s="59"/>
      <c r="LQZ357" s="59"/>
      <c r="LRA357" s="59"/>
      <c r="LRB357" s="59"/>
      <c r="LRC357" s="59"/>
      <c r="LRD357" s="59"/>
      <c r="LRE357" s="59"/>
      <c r="LRF357" s="59"/>
      <c r="LRG357" s="59"/>
      <c r="LRH357" s="59"/>
      <c r="LRI357" s="59"/>
      <c r="LRJ357" s="59"/>
      <c r="LRK357" s="59"/>
      <c r="LRL357" s="59"/>
      <c r="LRM357" s="59"/>
      <c r="LRN357" s="59"/>
      <c r="LRO357" s="59"/>
      <c r="LRP357" s="59"/>
      <c r="LRQ357" s="59"/>
      <c r="LRR357" s="59"/>
      <c r="LRS357" s="59"/>
      <c r="LRT357" s="59"/>
      <c r="LRU357" s="59"/>
      <c r="LRV357" s="59"/>
      <c r="LRW357" s="59"/>
      <c r="LRX357" s="59"/>
      <c r="LRY357" s="59"/>
      <c r="LRZ357" s="59"/>
      <c r="LSA357" s="59"/>
      <c r="LSB357" s="59"/>
      <c r="LSC357" s="59"/>
      <c r="LSD357" s="59"/>
      <c r="LSE357" s="59"/>
      <c r="LSF357" s="59"/>
      <c r="LSG357" s="59"/>
      <c r="LSH357" s="59"/>
      <c r="LSI357" s="59"/>
      <c r="LSJ357" s="59"/>
      <c r="LSK357" s="59"/>
      <c r="LSL357" s="59"/>
      <c r="LSM357" s="59"/>
      <c r="LSN357" s="59"/>
      <c r="LSO357" s="59"/>
      <c r="LSP357" s="59"/>
      <c r="LSQ357" s="59"/>
      <c r="LSR357" s="59"/>
      <c r="LSS357" s="59"/>
      <c r="LST357" s="59"/>
      <c r="LSU357" s="59"/>
      <c r="LSV357" s="59"/>
      <c r="LSW357" s="59"/>
      <c r="LSX357" s="59"/>
      <c r="LSY357" s="59"/>
      <c r="LSZ357" s="59"/>
      <c r="LTA357" s="59"/>
      <c r="LTB357" s="59"/>
      <c r="LTC357" s="59"/>
      <c r="LTD357" s="59"/>
      <c r="LTE357" s="59"/>
      <c r="LTF357" s="59"/>
      <c r="LTG357" s="59"/>
      <c r="LTH357" s="59"/>
      <c r="LTI357" s="59"/>
      <c r="LTJ357" s="59"/>
      <c r="LTK357" s="59"/>
      <c r="LTL357" s="59"/>
      <c r="LTM357" s="59"/>
      <c r="LTN357" s="59"/>
      <c r="LTO357" s="59"/>
      <c r="LTP357" s="59"/>
      <c r="LTQ357" s="59"/>
      <c r="LTR357" s="59"/>
      <c r="LTS357" s="59"/>
      <c r="LTT357" s="59"/>
      <c r="LTU357" s="59"/>
      <c r="LTV357" s="59"/>
      <c r="LTW357" s="59"/>
      <c r="LTX357" s="59"/>
      <c r="LTY357" s="59"/>
      <c r="LTZ357" s="59"/>
      <c r="LUA357" s="59"/>
      <c r="LUB357" s="59"/>
      <c r="LUC357" s="59"/>
      <c r="LUD357" s="59"/>
      <c r="LUE357" s="59"/>
      <c r="LUF357" s="59"/>
      <c r="LUG357" s="59"/>
      <c r="LUH357" s="59"/>
      <c r="LUI357" s="59"/>
      <c r="LUJ357" s="59"/>
      <c r="LUK357" s="59"/>
      <c r="LUL357" s="59"/>
      <c r="LUM357" s="59"/>
      <c r="LUN357" s="59"/>
      <c r="LUO357" s="59"/>
      <c r="LUP357" s="59"/>
      <c r="LUQ357" s="59"/>
      <c r="LUR357" s="59"/>
      <c r="LUS357" s="59"/>
      <c r="LUT357" s="59"/>
      <c r="LUU357" s="59"/>
      <c r="LUV357" s="59"/>
      <c r="LUW357" s="59"/>
      <c r="LUX357" s="59"/>
      <c r="LUY357" s="59"/>
      <c r="LUZ357" s="59"/>
      <c r="LVA357" s="59"/>
      <c r="LVB357" s="59"/>
      <c r="LVC357" s="59"/>
      <c r="LVD357" s="59"/>
      <c r="LVE357" s="59"/>
      <c r="LVF357" s="59"/>
      <c r="LVG357" s="59"/>
      <c r="LVH357" s="59"/>
      <c r="LVI357" s="59"/>
      <c r="LVJ357" s="59"/>
      <c r="LVK357" s="59"/>
      <c r="LVL357" s="59"/>
      <c r="LVM357" s="59"/>
      <c r="LVN357" s="59"/>
      <c r="LVO357" s="59"/>
      <c r="LVP357" s="59"/>
      <c r="LVQ357" s="59"/>
      <c r="LVR357" s="59"/>
      <c r="LVS357" s="59"/>
      <c r="LVT357" s="59"/>
      <c r="LVU357" s="59"/>
      <c r="LVV357" s="59"/>
      <c r="LVW357" s="59"/>
      <c r="LVX357" s="59"/>
      <c r="LVY357" s="59"/>
      <c r="LVZ357" s="59"/>
      <c r="LWA357" s="59"/>
      <c r="LWB357" s="59"/>
      <c r="LWC357" s="59"/>
      <c r="LWD357" s="59"/>
      <c r="LWE357" s="59"/>
      <c r="LWF357" s="59"/>
      <c r="LWG357" s="59"/>
      <c r="LWH357" s="59"/>
      <c r="LWI357" s="59"/>
      <c r="LWJ357" s="59"/>
      <c r="LWK357" s="59"/>
      <c r="LWL357" s="59"/>
      <c r="LWM357" s="59"/>
      <c r="LWN357" s="59"/>
      <c r="LWO357" s="59"/>
      <c r="LWP357" s="59"/>
      <c r="LWQ357" s="59"/>
      <c r="LWR357" s="59"/>
      <c r="LWS357" s="59"/>
      <c r="LWT357" s="59"/>
      <c r="LWU357" s="59"/>
      <c r="LWV357" s="59"/>
      <c r="LWW357" s="59"/>
      <c r="LWX357" s="59"/>
      <c r="LWY357" s="59"/>
      <c r="LWZ357" s="59"/>
      <c r="LXA357" s="59"/>
      <c r="LXB357" s="59"/>
      <c r="LXC357" s="59"/>
      <c r="LXD357" s="59"/>
      <c r="LXE357" s="59"/>
      <c r="LXF357" s="59"/>
      <c r="LXG357" s="59"/>
      <c r="LXH357" s="59"/>
      <c r="LXI357" s="59"/>
      <c r="LXJ357" s="59"/>
      <c r="LXK357" s="59"/>
      <c r="LXL357" s="59"/>
      <c r="LXM357" s="59"/>
      <c r="LXN357" s="59"/>
      <c r="LXO357" s="59"/>
      <c r="LXP357" s="59"/>
      <c r="LXQ357" s="59"/>
      <c r="LXR357" s="59"/>
      <c r="LXS357" s="59"/>
      <c r="LXT357" s="59"/>
      <c r="LXU357" s="59"/>
      <c r="LXV357" s="59"/>
      <c r="LXW357" s="59"/>
      <c r="LXX357" s="59"/>
      <c r="LXY357" s="59"/>
      <c r="LXZ357" s="59"/>
      <c r="LYA357" s="59"/>
      <c r="LYB357" s="59"/>
      <c r="LYC357" s="59"/>
      <c r="LYD357" s="59"/>
      <c r="LYE357" s="59"/>
      <c r="LYF357" s="59"/>
      <c r="LYG357" s="59"/>
      <c r="LYH357" s="59"/>
      <c r="LYI357" s="59"/>
      <c r="LYJ357" s="59"/>
      <c r="LYK357" s="59"/>
      <c r="LYL357" s="59"/>
      <c r="LYM357" s="59"/>
      <c r="LYN357" s="59"/>
      <c r="LYO357" s="59"/>
      <c r="LYP357" s="59"/>
      <c r="LYQ357" s="59"/>
      <c r="LYR357" s="59"/>
      <c r="LYS357" s="59"/>
      <c r="LYT357" s="59"/>
      <c r="LYU357" s="59"/>
      <c r="LYV357" s="59"/>
      <c r="LYW357" s="59"/>
      <c r="LYX357" s="59"/>
      <c r="LYY357" s="59"/>
      <c r="LYZ357" s="59"/>
      <c r="LZA357" s="59"/>
      <c r="LZB357" s="59"/>
      <c r="LZC357" s="59"/>
      <c r="LZD357" s="59"/>
      <c r="LZE357" s="59"/>
      <c r="LZF357" s="59"/>
      <c r="LZG357" s="59"/>
      <c r="LZH357" s="59"/>
      <c r="LZI357" s="59"/>
      <c r="LZJ357" s="59"/>
      <c r="LZK357" s="59"/>
      <c r="LZL357" s="59"/>
      <c r="LZM357" s="59"/>
      <c r="LZN357" s="59"/>
      <c r="LZO357" s="59"/>
      <c r="LZP357" s="59"/>
      <c r="LZQ357" s="59"/>
      <c r="LZR357" s="59"/>
      <c r="LZS357" s="59"/>
      <c r="LZT357" s="59"/>
      <c r="LZU357" s="59"/>
      <c r="LZV357" s="59"/>
      <c r="LZW357" s="59"/>
      <c r="LZX357" s="59"/>
      <c r="LZY357" s="59"/>
      <c r="LZZ357" s="59"/>
      <c r="MAA357" s="59"/>
      <c r="MAB357" s="59"/>
      <c r="MAC357" s="59"/>
      <c r="MAD357" s="59"/>
      <c r="MAE357" s="59"/>
      <c r="MAF357" s="59"/>
      <c r="MAG357" s="59"/>
      <c r="MAH357" s="59"/>
      <c r="MAI357" s="59"/>
      <c r="MAJ357" s="59"/>
      <c r="MAK357" s="59"/>
      <c r="MAL357" s="59"/>
      <c r="MAM357" s="59"/>
      <c r="MAN357" s="59"/>
      <c r="MAO357" s="59"/>
      <c r="MAP357" s="59"/>
      <c r="MAQ357" s="59"/>
      <c r="MAR357" s="59"/>
      <c r="MAS357" s="59"/>
      <c r="MAT357" s="59"/>
      <c r="MAU357" s="59"/>
      <c r="MAV357" s="59"/>
      <c r="MAW357" s="59"/>
      <c r="MAX357" s="59"/>
      <c r="MAY357" s="59"/>
      <c r="MAZ357" s="59"/>
      <c r="MBA357" s="59"/>
      <c r="MBB357" s="59"/>
      <c r="MBC357" s="59"/>
      <c r="MBD357" s="59"/>
      <c r="MBE357" s="59"/>
      <c r="MBF357" s="59"/>
      <c r="MBG357" s="59"/>
      <c r="MBH357" s="59"/>
      <c r="MBI357" s="59"/>
      <c r="MBJ357" s="59"/>
      <c r="MBK357" s="59"/>
      <c r="MBL357" s="59"/>
      <c r="MBM357" s="59"/>
      <c r="MBN357" s="59"/>
      <c r="MBO357" s="59"/>
      <c r="MBP357" s="59"/>
      <c r="MBQ357" s="59"/>
      <c r="MBR357" s="59"/>
      <c r="MBS357" s="59"/>
      <c r="MBT357" s="59"/>
      <c r="MBU357" s="59"/>
      <c r="MBV357" s="59"/>
      <c r="MBW357" s="59"/>
      <c r="MBX357" s="59"/>
      <c r="MBY357" s="59"/>
      <c r="MBZ357" s="59"/>
      <c r="MCA357" s="59"/>
      <c r="MCB357" s="59"/>
      <c r="MCC357" s="59"/>
      <c r="MCD357" s="59"/>
      <c r="MCE357" s="59"/>
      <c r="MCF357" s="59"/>
      <c r="MCG357" s="59"/>
      <c r="MCH357" s="59"/>
      <c r="MCI357" s="59"/>
      <c r="MCJ357" s="59"/>
      <c r="MCK357" s="59"/>
      <c r="MCL357" s="59"/>
      <c r="MCM357" s="59"/>
      <c r="MCN357" s="59"/>
      <c r="MCO357" s="59"/>
      <c r="MCP357" s="59"/>
      <c r="MCQ357" s="59"/>
      <c r="MCR357" s="59"/>
      <c r="MCS357" s="59"/>
      <c r="MCT357" s="59"/>
      <c r="MCU357" s="59"/>
      <c r="MCV357" s="59"/>
      <c r="MCW357" s="59"/>
      <c r="MCX357" s="59"/>
      <c r="MCY357" s="59"/>
      <c r="MCZ357" s="59"/>
      <c r="MDA357" s="59"/>
      <c r="MDB357" s="59"/>
      <c r="MDC357" s="59"/>
      <c r="MDD357" s="59"/>
      <c r="MDE357" s="59"/>
      <c r="MDF357" s="59"/>
      <c r="MDG357" s="59"/>
      <c r="MDH357" s="59"/>
      <c r="MDI357" s="59"/>
      <c r="MDJ357" s="59"/>
      <c r="MDK357" s="59"/>
      <c r="MDL357" s="59"/>
      <c r="MDM357" s="59"/>
      <c r="MDN357" s="59"/>
      <c r="MDO357" s="59"/>
      <c r="MDP357" s="59"/>
      <c r="MDQ357" s="59"/>
      <c r="MDR357" s="59"/>
      <c r="MDS357" s="59"/>
      <c r="MDT357" s="59"/>
      <c r="MDU357" s="59"/>
      <c r="MDV357" s="59"/>
      <c r="MDW357" s="59"/>
      <c r="MDX357" s="59"/>
      <c r="MDY357" s="59"/>
      <c r="MDZ357" s="59"/>
      <c r="MEA357" s="59"/>
      <c r="MEB357" s="59"/>
      <c r="MEC357" s="59"/>
      <c r="MED357" s="59"/>
      <c r="MEE357" s="59"/>
      <c r="MEF357" s="59"/>
      <c r="MEG357" s="59"/>
      <c r="MEH357" s="59"/>
      <c r="MEI357" s="59"/>
      <c r="MEJ357" s="59"/>
      <c r="MEK357" s="59"/>
      <c r="MEL357" s="59"/>
      <c r="MEM357" s="59"/>
      <c r="MEN357" s="59"/>
      <c r="MEO357" s="59"/>
      <c r="MEP357" s="59"/>
      <c r="MEQ357" s="59"/>
      <c r="MER357" s="59"/>
      <c r="MES357" s="59"/>
      <c r="MET357" s="59"/>
      <c r="MEU357" s="59"/>
      <c r="MEV357" s="59"/>
      <c r="MEW357" s="59"/>
      <c r="MEX357" s="59"/>
      <c r="MEY357" s="59"/>
      <c r="MEZ357" s="59"/>
      <c r="MFA357" s="59"/>
      <c r="MFB357" s="59"/>
      <c r="MFC357" s="59"/>
      <c r="MFD357" s="59"/>
      <c r="MFE357" s="59"/>
      <c r="MFF357" s="59"/>
      <c r="MFG357" s="59"/>
      <c r="MFH357" s="59"/>
      <c r="MFI357" s="59"/>
      <c r="MFJ357" s="59"/>
      <c r="MFK357" s="59"/>
      <c r="MFL357" s="59"/>
      <c r="MFM357" s="59"/>
      <c r="MFN357" s="59"/>
      <c r="MFO357" s="59"/>
      <c r="MFP357" s="59"/>
      <c r="MFQ357" s="59"/>
      <c r="MFR357" s="59"/>
      <c r="MFS357" s="59"/>
      <c r="MFT357" s="59"/>
      <c r="MFU357" s="59"/>
      <c r="MFV357" s="59"/>
      <c r="MFW357" s="59"/>
      <c r="MFX357" s="59"/>
      <c r="MFY357" s="59"/>
      <c r="MFZ357" s="59"/>
      <c r="MGA357" s="59"/>
      <c r="MGB357" s="59"/>
      <c r="MGC357" s="59"/>
      <c r="MGD357" s="59"/>
      <c r="MGE357" s="59"/>
      <c r="MGF357" s="59"/>
      <c r="MGG357" s="59"/>
      <c r="MGH357" s="59"/>
      <c r="MGI357" s="59"/>
      <c r="MGJ357" s="59"/>
      <c r="MGK357" s="59"/>
      <c r="MGL357" s="59"/>
      <c r="MGM357" s="59"/>
      <c r="MGN357" s="59"/>
      <c r="MGO357" s="59"/>
      <c r="MGP357" s="59"/>
      <c r="MGQ357" s="59"/>
      <c r="MGR357" s="59"/>
      <c r="MGS357" s="59"/>
      <c r="MGT357" s="59"/>
      <c r="MGU357" s="59"/>
      <c r="MGV357" s="59"/>
      <c r="MGW357" s="59"/>
      <c r="MGX357" s="59"/>
      <c r="MGY357" s="59"/>
      <c r="MGZ357" s="59"/>
      <c r="MHA357" s="59"/>
      <c r="MHB357" s="59"/>
      <c r="MHC357" s="59"/>
      <c r="MHD357" s="59"/>
      <c r="MHE357" s="59"/>
      <c r="MHF357" s="59"/>
      <c r="MHG357" s="59"/>
      <c r="MHH357" s="59"/>
      <c r="MHI357" s="59"/>
      <c r="MHJ357" s="59"/>
      <c r="MHK357" s="59"/>
      <c r="MHL357" s="59"/>
      <c r="MHM357" s="59"/>
      <c r="MHN357" s="59"/>
      <c r="MHO357" s="59"/>
      <c r="MHP357" s="59"/>
      <c r="MHQ357" s="59"/>
      <c r="MHR357" s="59"/>
      <c r="MHS357" s="59"/>
      <c r="MHT357" s="59"/>
      <c r="MHU357" s="59"/>
      <c r="MHV357" s="59"/>
      <c r="MHW357" s="59"/>
      <c r="MHX357" s="59"/>
      <c r="MHY357" s="59"/>
      <c r="MHZ357" s="59"/>
      <c r="MIA357" s="59"/>
      <c r="MIB357" s="59"/>
      <c r="MIC357" s="59"/>
      <c r="MID357" s="59"/>
      <c r="MIE357" s="59"/>
      <c r="MIF357" s="59"/>
      <c r="MIG357" s="59"/>
      <c r="MIH357" s="59"/>
      <c r="MII357" s="59"/>
      <c r="MIJ357" s="59"/>
      <c r="MIK357" s="59"/>
      <c r="MIL357" s="59"/>
      <c r="MIM357" s="59"/>
      <c r="MIN357" s="59"/>
      <c r="MIO357" s="59"/>
      <c r="MIP357" s="59"/>
      <c r="MIQ357" s="59"/>
      <c r="MIR357" s="59"/>
      <c r="MIS357" s="59"/>
      <c r="MIT357" s="59"/>
      <c r="MIU357" s="59"/>
      <c r="MIV357" s="59"/>
      <c r="MIW357" s="59"/>
      <c r="MIX357" s="59"/>
      <c r="MIY357" s="59"/>
      <c r="MIZ357" s="59"/>
      <c r="MJA357" s="59"/>
      <c r="MJB357" s="59"/>
      <c r="MJC357" s="59"/>
      <c r="MJD357" s="59"/>
      <c r="MJE357" s="59"/>
      <c r="MJF357" s="59"/>
      <c r="MJG357" s="59"/>
      <c r="MJH357" s="59"/>
      <c r="MJI357" s="59"/>
      <c r="MJJ357" s="59"/>
      <c r="MJK357" s="59"/>
      <c r="MJL357" s="59"/>
      <c r="MJM357" s="59"/>
      <c r="MJN357" s="59"/>
      <c r="MJO357" s="59"/>
      <c r="MJP357" s="59"/>
      <c r="MJQ357" s="59"/>
      <c r="MJR357" s="59"/>
      <c r="MJS357" s="59"/>
      <c r="MJT357" s="59"/>
      <c r="MJU357" s="59"/>
      <c r="MJV357" s="59"/>
      <c r="MJW357" s="59"/>
      <c r="MJX357" s="59"/>
      <c r="MJY357" s="59"/>
      <c r="MJZ357" s="59"/>
      <c r="MKA357" s="59"/>
      <c r="MKB357" s="59"/>
      <c r="MKC357" s="59"/>
      <c r="MKD357" s="59"/>
      <c r="MKE357" s="59"/>
      <c r="MKF357" s="59"/>
      <c r="MKG357" s="59"/>
      <c r="MKH357" s="59"/>
      <c r="MKI357" s="59"/>
      <c r="MKJ357" s="59"/>
      <c r="MKK357" s="59"/>
      <c r="MKL357" s="59"/>
      <c r="MKM357" s="59"/>
      <c r="MKN357" s="59"/>
      <c r="MKO357" s="59"/>
      <c r="MKP357" s="59"/>
      <c r="MKQ357" s="59"/>
      <c r="MKR357" s="59"/>
      <c r="MKS357" s="59"/>
      <c r="MKT357" s="59"/>
      <c r="MKU357" s="59"/>
      <c r="MKV357" s="59"/>
      <c r="MKW357" s="59"/>
      <c r="MKX357" s="59"/>
      <c r="MKY357" s="59"/>
      <c r="MKZ357" s="59"/>
      <c r="MLA357" s="59"/>
      <c r="MLB357" s="59"/>
      <c r="MLC357" s="59"/>
      <c r="MLD357" s="59"/>
      <c r="MLE357" s="59"/>
      <c r="MLF357" s="59"/>
      <c r="MLG357" s="59"/>
      <c r="MLH357" s="59"/>
      <c r="MLI357" s="59"/>
      <c r="MLJ357" s="59"/>
      <c r="MLK357" s="59"/>
      <c r="MLL357" s="59"/>
      <c r="MLM357" s="59"/>
      <c r="MLN357" s="59"/>
      <c r="MLO357" s="59"/>
      <c r="MLP357" s="59"/>
      <c r="MLQ357" s="59"/>
      <c r="MLR357" s="59"/>
      <c r="MLS357" s="59"/>
      <c r="MLT357" s="59"/>
      <c r="MLU357" s="59"/>
      <c r="MLV357" s="59"/>
      <c r="MLW357" s="59"/>
      <c r="MLX357" s="59"/>
      <c r="MLY357" s="59"/>
      <c r="MLZ357" s="59"/>
      <c r="MMA357" s="59"/>
      <c r="MMB357" s="59"/>
      <c r="MMC357" s="59"/>
      <c r="MMD357" s="59"/>
      <c r="MME357" s="59"/>
      <c r="MMF357" s="59"/>
      <c r="MMG357" s="59"/>
      <c r="MMH357" s="59"/>
      <c r="MMI357" s="59"/>
      <c r="MMJ357" s="59"/>
      <c r="MMK357" s="59"/>
      <c r="MML357" s="59"/>
      <c r="MMM357" s="59"/>
      <c r="MMN357" s="59"/>
      <c r="MMO357" s="59"/>
      <c r="MMP357" s="59"/>
      <c r="MMQ357" s="59"/>
      <c r="MMR357" s="59"/>
      <c r="MMS357" s="59"/>
      <c r="MMT357" s="59"/>
      <c r="MMU357" s="59"/>
      <c r="MMV357" s="59"/>
      <c r="MMW357" s="59"/>
      <c r="MMX357" s="59"/>
      <c r="MMY357" s="59"/>
      <c r="MMZ357" s="59"/>
      <c r="MNA357" s="59"/>
      <c r="MNB357" s="59"/>
      <c r="MNC357" s="59"/>
      <c r="MND357" s="59"/>
      <c r="MNE357" s="59"/>
      <c r="MNF357" s="59"/>
      <c r="MNG357" s="59"/>
      <c r="MNH357" s="59"/>
      <c r="MNI357" s="59"/>
      <c r="MNJ357" s="59"/>
      <c r="MNK357" s="59"/>
      <c r="MNL357" s="59"/>
      <c r="MNM357" s="59"/>
      <c r="MNN357" s="59"/>
      <c r="MNO357" s="59"/>
      <c r="MNP357" s="59"/>
      <c r="MNQ357" s="59"/>
      <c r="MNR357" s="59"/>
      <c r="MNS357" s="59"/>
      <c r="MNT357" s="59"/>
      <c r="MNU357" s="59"/>
      <c r="MNV357" s="59"/>
      <c r="MNW357" s="59"/>
      <c r="MNX357" s="59"/>
      <c r="MNY357" s="59"/>
      <c r="MNZ357" s="59"/>
      <c r="MOA357" s="59"/>
      <c r="MOB357" s="59"/>
      <c r="MOC357" s="59"/>
      <c r="MOD357" s="59"/>
      <c r="MOE357" s="59"/>
      <c r="MOF357" s="59"/>
      <c r="MOG357" s="59"/>
      <c r="MOH357" s="59"/>
      <c r="MOI357" s="59"/>
      <c r="MOJ357" s="59"/>
      <c r="MOK357" s="59"/>
      <c r="MOL357" s="59"/>
      <c r="MOM357" s="59"/>
      <c r="MON357" s="59"/>
      <c r="MOO357" s="59"/>
      <c r="MOP357" s="59"/>
      <c r="MOQ357" s="59"/>
      <c r="MOR357" s="59"/>
      <c r="MOS357" s="59"/>
      <c r="MOT357" s="59"/>
      <c r="MOU357" s="59"/>
      <c r="MOV357" s="59"/>
      <c r="MOW357" s="59"/>
      <c r="MOX357" s="59"/>
      <c r="MOY357" s="59"/>
      <c r="MOZ357" s="59"/>
      <c r="MPA357" s="59"/>
      <c r="MPB357" s="59"/>
      <c r="MPC357" s="59"/>
      <c r="MPD357" s="59"/>
      <c r="MPE357" s="59"/>
      <c r="MPF357" s="59"/>
      <c r="MPG357" s="59"/>
      <c r="MPH357" s="59"/>
      <c r="MPI357" s="59"/>
      <c r="MPJ357" s="59"/>
      <c r="MPK357" s="59"/>
      <c r="MPL357" s="59"/>
      <c r="MPM357" s="59"/>
      <c r="MPN357" s="59"/>
      <c r="MPO357" s="59"/>
      <c r="MPP357" s="59"/>
      <c r="MPQ357" s="59"/>
      <c r="MPR357" s="59"/>
      <c r="MPS357" s="59"/>
      <c r="MPT357" s="59"/>
      <c r="MPU357" s="59"/>
      <c r="MPV357" s="59"/>
      <c r="MPW357" s="59"/>
      <c r="MPX357" s="59"/>
      <c r="MPY357" s="59"/>
      <c r="MPZ357" s="59"/>
      <c r="MQA357" s="59"/>
      <c r="MQB357" s="59"/>
      <c r="MQC357" s="59"/>
      <c r="MQD357" s="59"/>
      <c r="MQE357" s="59"/>
      <c r="MQF357" s="59"/>
      <c r="MQG357" s="59"/>
      <c r="MQH357" s="59"/>
      <c r="MQI357" s="59"/>
      <c r="MQJ357" s="59"/>
      <c r="MQK357" s="59"/>
      <c r="MQL357" s="59"/>
      <c r="MQM357" s="59"/>
      <c r="MQN357" s="59"/>
      <c r="MQO357" s="59"/>
      <c r="MQP357" s="59"/>
      <c r="MQQ357" s="59"/>
      <c r="MQR357" s="59"/>
      <c r="MQS357" s="59"/>
      <c r="MQT357" s="59"/>
      <c r="MQU357" s="59"/>
      <c r="MQV357" s="59"/>
      <c r="MQW357" s="59"/>
      <c r="MQX357" s="59"/>
      <c r="MQY357" s="59"/>
      <c r="MQZ357" s="59"/>
      <c r="MRA357" s="59"/>
      <c r="MRB357" s="59"/>
      <c r="MRC357" s="59"/>
      <c r="MRD357" s="59"/>
      <c r="MRE357" s="59"/>
      <c r="MRF357" s="59"/>
      <c r="MRG357" s="59"/>
      <c r="MRH357" s="59"/>
      <c r="MRI357" s="59"/>
      <c r="MRJ357" s="59"/>
      <c r="MRK357" s="59"/>
      <c r="MRL357" s="59"/>
      <c r="MRM357" s="59"/>
      <c r="MRN357" s="59"/>
      <c r="MRO357" s="59"/>
      <c r="MRP357" s="59"/>
      <c r="MRQ357" s="59"/>
      <c r="MRR357" s="59"/>
      <c r="MRS357" s="59"/>
      <c r="MRT357" s="59"/>
      <c r="MRU357" s="59"/>
      <c r="MRV357" s="59"/>
      <c r="MRW357" s="59"/>
      <c r="MRX357" s="59"/>
      <c r="MRY357" s="59"/>
      <c r="MRZ357" s="59"/>
      <c r="MSA357" s="59"/>
      <c r="MSB357" s="59"/>
      <c r="MSC357" s="59"/>
      <c r="MSD357" s="59"/>
      <c r="MSE357" s="59"/>
      <c r="MSF357" s="59"/>
      <c r="MSG357" s="59"/>
      <c r="MSH357" s="59"/>
      <c r="MSI357" s="59"/>
      <c r="MSJ357" s="59"/>
      <c r="MSK357" s="59"/>
      <c r="MSL357" s="59"/>
      <c r="MSM357" s="59"/>
      <c r="MSN357" s="59"/>
      <c r="MSO357" s="59"/>
      <c r="MSP357" s="59"/>
      <c r="MSQ357" s="59"/>
      <c r="MSR357" s="59"/>
      <c r="MSS357" s="59"/>
      <c r="MST357" s="59"/>
      <c r="MSU357" s="59"/>
      <c r="MSV357" s="59"/>
      <c r="MSW357" s="59"/>
      <c r="MSX357" s="59"/>
      <c r="MSY357" s="59"/>
      <c r="MSZ357" s="59"/>
      <c r="MTA357" s="59"/>
      <c r="MTB357" s="59"/>
      <c r="MTC357" s="59"/>
      <c r="MTD357" s="59"/>
      <c r="MTE357" s="59"/>
      <c r="MTF357" s="59"/>
      <c r="MTG357" s="59"/>
      <c r="MTH357" s="59"/>
      <c r="MTI357" s="59"/>
      <c r="MTJ357" s="59"/>
      <c r="MTK357" s="59"/>
      <c r="MTL357" s="59"/>
      <c r="MTM357" s="59"/>
      <c r="MTN357" s="59"/>
      <c r="MTO357" s="59"/>
      <c r="MTP357" s="59"/>
      <c r="MTQ357" s="59"/>
      <c r="MTR357" s="59"/>
      <c r="MTS357" s="59"/>
      <c r="MTT357" s="59"/>
      <c r="MTU357" s="59"/>
      <c r="MTV357" s="59"/>
      <c r="MTW357" s="59"/>
      <c r="MTX357" s="59"/>
      <c r="MTY357" s="59"/>
      <c r="MTZ357" s="59"/>
      <c r="MUA357" s="59"/>
      <c r="MUB357" s="59"/>
      <c r="MUC357" s="59"/>
      <c r="MUD357" s="59"/>
      <c r="MUE357" s="59"/>
      <c r="MUF357" s="59"/>
      <c r="MUG357" s="59"/>
      <c r="MUH357" s="59"/>
      <c r="MUI357" s="59"/>
      <c r="MUJ357" s="59"/>
      <c r="MUK357" s="59"/>
      <c r="MUL357" s="59"/>
      <c r="MUM357" s="59"/>
      <c r="MUN357" s="59"/>
      <c r="MUO357" s="59"/>
      <c r="MUP357" s="59"/>
      <c r="MUQ357" s="59"/>
      <c r="MUR357" s="59"/>
      <c r="MUS357" s="59"/>
      <c r="MUT357" s="59"/>
      <c r="MUU357" s="59"/>
      <c r="MUV357" s="59"/>
      <c r="MUW357" s="59"/>
      <c r="MUX357" s="59"/>
      <c r="MUY357" s="59"/>
      <c r="MUZ357" s="59"/>
      <c r="MVA357" s="59"/>
      <c r="MVB357" s="59"/>
      <c r="MVC357" s="59"/>
      <c r="MVD357" s="59"/>
      <c r="MVE357" s="59"/>
      <c r="MVF357" s="59"/>
      <c r="MVG357" s="59"/>
      <c r="MVH357" s="59"/>
      <c r="MVI357" s="59"/>
      <c r="MVJ357" s="59"/>
      <c r="MVK357" s="59"/>
      <c r="MVL357" s="59"/>
      <c r="MVM357" s="59"/>
      <c r="MVN357" s="59"/>
      <c r="MVO357" s="59"/>
      <c r="MVP357" s="59"/>
      <c r="MVQ357" s="59"/>
      <c r="MVR357" s="59"/>
      <c r="MVS357" s="59"/>
      <c r="MVT357" s="59"/>
      <c r="MVU357" s="59"/>
      <c r="MVV357" s="59"/>
      <c r="MVW357" s="59"/>
      <c r="MVX357" s="59"/>
      <c r="MVY357" s="59"/>
      <c r="MVZ357" s="59"/>
      <c r="MWA357" s="59"/>
      <c r="MWB357" s="59"/>
      <c r="MWC357" s="59"/>
      <c r="MWD357" s="59"/>
      <c r="MWE357" s="59"/>
      <c r="MWF357" s="59"/>
      <c r="MWG357" s="59"/>
      <c r="MWH357" s="59"/>
      <c r="MWI357" s="59"/>
      <c r="MWJ357" s="59"/>
      <c r="MWK357" s="59"/>
      <c r="MWL357" s="59"/>
      <c r="MWM357" s="59"/>
      <c r="MWN357" s="59"/>
      <c r="MWO357" s="59"/>
      <c r="MWP357" s="59"/>
      <c r="MWQ357" s="59"/>
      <c r="MWR357" s="59"/>
      <c r="MWS357" s="59"/>
      <c r="MWT357" s="59"/>
      <c r="MWU357" s="59"/>
      <c r="MWV357" s="59"/>
      <c r="MWW357" s="59"/>
      <c r="MWX357" s="59"/>
      <c r="MWY357" s="59"/>
      <c r="MWZ357" s="59"/>
      <c r="MXA357" s="59"/>
      <c r="MXB357" s="59"/>
      <c r="MXC357" s="59"/>
      <c r="MXD357" s="59"/>
      <c r="MXE357" s="59"/>
      <c r="MXF357" s="59"/>
      <c r="MXG357" s="59"/>
      <c r="MXH357" s="59"/>
      <c r="MXI357" s="59"/>
      <c r="MXJ357" s="59"/>
      <c r="MXK357" s="59"/>
      <c r="MXL357" s="59"/>
      <c r="MXM357" s="59"/>
      <c r="MXN357" s="59"/>
      <c r="MXO357" s="59"/>
      <c r="MXP357" s="59"/>
      <c r="MXQ357" s="59"/>
      <c r="MXR357" s="59"/>
      <c r="MXS357" s="59"/>
      <c r="MXT357" s="59"/>
      <c r="MXU357" s="59"/>
      <c r="MXV357" s="59"/>
      <c r="MXW357" s="59"/>
      <c r="MXX357" s="59"/>
      <c r="MXY357" s="59"/>
      <c r="MXZ357" s="59"/>
      <c r="MYA357" s="59"/>
      <c r="MYB357" s="59"/>
      <c r="MYC357" s="59"/>
      <c r="MYD357" s="59"/>
      <c r="MYE357" s="59"/>
      <c r="MYF357" s="59"/>
      <c r="MYG357" s="59"/>
      <c r="MYH357" s="59"/>
      <c r="MYI357" s="59"/>
      <c r="MYJ357" s="59"/>
      <c r="MYK357" s="59"/>
      <c r="MYL357" s="59"/>
      <c r="MYM357" s="59"/>
      <c r="MYN357" s="59"/>
      <c r="MYO357" s="59"/>
      <c r="MYP357" s="59"/>
      <c r="MYQ357" s="59"/>
      <c r="MYR357" s="59"/>
      <c r="MYS357" s="59"/>
      <c r="MYT357" s="59"/>
      <c r="MYU357" s="59"/>
      <c r="MYV357" s="59"/>
      <c r="MYW357" s="59"/>
      <c r="MYX357" s="59"/>
      <c r="MYY357" s="59"/>
      <c r="MYZ357" s="59"/>
      <c r="MZA357" s="59"/>
      <c r="MZB357" s="59"/>
      <c r="MZC357" s="59"/>
      <c r="MZD357" s="59"/>
      <c r="MZE357" s="59"/>
      <c r="MZF357" s="59"/>
      <c r="MZG357" s="59"/>
      <c r="MZH357" s="59"/>
      <c r="MZI357" s="59"/>
      <c r="MZJ357" s="59"/>
      <c r="MZK357" s="59"/>
      <c r="MZL357" s="59"/>
      <c r="MZM357" s="59"/>
      <c r="MZN357" s="59"/>
      <c r="MZO357" s="59"/>
      <c r="MZP357" s="59"/>
      <c r="MZQ357" s="59"/>
      <c r="MZR357" s="59"/>
      <c r="MZS357" s="59"/>
      <c r="MZT357" s="59"/>
      <c r="MZU357" s="59"/>
      <c r="MZV357" s="59"/>
      <c r="MZW357" s="59"/>
      <c r="MZX357" s="59"/>
      <c r="MZY357" s="59"/>
      <c r="MZZ357" s="59"/>
      <c r="NAA357" s="59"/>
      <c r="NAB357" s="59"/>
      <c r="NAC357" s="59"/>
      <c r="NAD357" s="59"/>
      <c r="NAE357" s="59"/>
      <c r="NAF357" s="59"/>
      <c r="NAG357" s="59"/>
      <c r="NAH357" s="59"/>
      <c r="NAI357" s="59"/>
      <c r="NAJ357" s="59"/>
      <c r="NAK357" s="59"/>
      <c r="NAL357" s="59"/>
      <c r="NAM357" s="59"/>
      <c r="NAN357" s="59"/>
      <c r="NAO357" s="59"/>
      <c r="NAP357" s="59"/>
      <c r="NAQ357" s="59"/>
      <c r="NAR357" s="59"/>
      <c r="NAS357" s="59"/>
      <c r="NAT357" s="59"/>
      <c r="NAU357" s="59"/>
      <c r="NAV357" s="59"/>
      <c r="NAW357" s="59"/>
      <c r="NAX357" s="59"/>
      <c r="NAY357" s="59"/>
      <c r="NAZ357" s="59"/>
      <c r="NBA357" s="59"/>
      <c r="NBB357" s="59"/>
      <c r="NBC357" s="59"/>
      <c r="NBD357" s="59"/>
      <c r="NBE357" s="59"/>
      <c r="NBF357" s="59"/>
      <c r="NBG357" s="59"/>
      <c r="NBH357" s="59"/>
      <c r="NBI357" s="59"/>
      <c r="NBJ357" s="59"/>
      <c r="NBK357" s="59"/>
      <c r="NBL357" s="59"/>
      <c r="NBM357" s="59"/>
      <c r="NBN357" s="59"/>
      <c r="NBO357" s="59"/>
      <c r="NBP357" s="59"/>
      <c r="NBQ357" s="59"/>
      <c r="NBR357" s="59"/>
      <c r="NBS357" s="59"/>
      <c r="NBT357" s="59"/>
      <c r="NBU357" s="59"/>
      <c r="NBV357" s="59"/>
      <c r="NBW357" s="59"/>
      <c r="NBX357" s="59"/>
      <c r="NBY357" s="59"/>
      <c r="NBZ357" s="59"/>
      <c r="NCA357" s="59"/>
      <c r="NCB357" s="59"/>
      <c r="NCC357" s="59"/>
      <c r="NCD357" s="59"/>
      <c r="NCE357" s="59"/>
      <c r="NCF357" s="59"/>
      <c r="NCG357" s="59"/>
      <c r="NCH357" s="59"/>
      <c r="NCI357" s="59"/>
      <c r="NCJ357" s="59"/>
      <c r="NCK357" s="59"/>
      <c r="NCL357" s="59"/>
      <c r="NCM357" s="59"/>
      <c r="NCN357" s="59"/>
      <c r="NCO357" s="59"/>
      <c r="NCP357" s="59"/>
      <c r="NCQ357" s="59"/>
      <c r="NCR357" s="59"/>
      <c r="NCS357" s="59"/>
      <c r="NCT357" s="59"/>
      <c r="NCU357" s="59"/>
      <c r="NCV357" s="59"/>
      <c r="NCW357" s="59"/>
      <c r="NCX357" s="59"/>
      <c r="NCY357" s="59"/>
      <c r="NCZ357" s="59"/>
      <c r="NDA357" s="59"/>
      <c r="NDB357" s="59"/>
      <c r="NDC357" s="59"/>
      <c r="NDD357" s="59"/>
      <c r="NDE357" s="59"/>
      <c r="NDF357" s="59"/>
      <c r="NDG357" s="59"/>
      <c r="NDH357" s="59"/>
      <c r="NDI357" s="59"/>
      <c r="NDJ357" s="59"/>
      <c r="NDK357" s="59"/>
      <c r="NDL357" s="59"/>
      <c r="NDM357" s="59"/>
      <c r="NDN357" s="59"/>
      <c r="NDO357" s="59"/>
      <c r="NDP357" s="59"/>
      <c r="NDQ357" s="59"/>
      <c r="NDR357" s="59"/>
      <c r="NDS357" s="59"/>
      <c r="NDT357" s="59"/>
      <c r="NDU357" s="59"/>
      <c r="NDV357" s="59"/>
      <c r="NDW357" s="59"/>
      <c r="NDX357" s="59"/>
      <c r="NDY357" s="59"/>
      <c r="NDZ357" s="59"/>
      <c r="NEA357" s="59"/>
      <c r="NEB357" s="59"/>
      <c r="NEC357" s="59"/>
      <c r="NED357" s="59"/>
      <c r="NEE357" s="59"/>
      <c r="NEF357" s="59"/>
      <c r="NEG357" s="59"/>
      <c r="NEH357" s="59"/>
      <c r="NEI357" s="59"/>
      <c r="NEJ357" s="59"/>
      <c r="NEK357" s="59"/>
      <c r="NEL357" s="59"/>
      <c r="NEM357" s="59"/>
      <c r="NEN357" s="59"/>
      <c r="NEO357" s="59"/>
      <c r="NEP357" s="59"/>
      <c r="NEQ357" s="59"/>
      <c r="NER357" s="59"/>
      <c r="NES357" s="59"/>
      <c r="NET357" s="59"/>
      <c r="NEU357" s="59"/>
      <c r="NEV357" s="59"/>
      <c r="NEW357" s="59"/>
      <c r="NEX357" s="59"/>
      <c r="NEY357" s="59"/>
      <c r="NEZ357" s="59"/>
      <c r="NFA357" s="59"/>
      <c r="NFB357" s="59"/>
      <c r="NFC357" s="59"/>
      <c r="NFD357" s="59"/>
      <c r="NFE357" s="59"/>
      <c r="NFF357" s="59"/>
      <c r="NFG357" s="59"/>
      <c r="NFH357" s="59"/>
      <c r="NFI357" s="59"/>
      <c r="NFJ357" s="59"/>
      <c r="NFK357" s="59"/>
      <c r="NFL357" s="59"/>
      <c r="NFM357" s="59"/>
      <c r="NFN357" s="59"/>
      <c r="NFO357" s="59"/>
      <c r="NFP357" s="59"/>
      <c r="NFQ357" s="59"/>
      <c r="NFR357" s="59"/>
      <c r="NFS357" s="59"/>
      <c r="NFT357" s="59"/>
      <c r="NFU357" s="59"/>
      <c r="NFV357" s="59"/>
      <c r="NFW357" s="59"/>
      <c r="NFX357" s="59"/>
      <c r="NFY357" s="59"/>
      <c r="NFZ357" s="59"/>
      <c r="NGA357" s="59"/>
      <c r="NGB357" s="59"/>
      <c r="NGC357" s="59"/>
      <c r="NGD357" s="59"/>
      <c r="NGE357" s="59"/>
      <c r="NGF357" s="59"/>
      <c r="NGG357" s="59"/>
      <c r="NGH357" s="59"/>
      <c r="NGI357" s="59"/>
      <c r="NGJ357" s="59"/>
      <c r="NGK357" s="59"/>
      <c r="NGL357" s="59"/>
      <c r="NGM357" s="59"/>
      <c r="NGN357" s="59"/>
      <c r="NGO357" s="59"/>
      <c r="NGP357" s="59"/>
      <c r="NGQ357" s="59"/>
      <c r="NGR357" s="59"/>
      <c r="NGS357" s="59"/>
      <c r="NGT357" s="59"/>
      <c r="NGU357" s="59"/>
      <c r="NGV357" s="59"/>
      <c r="NGW357" s="59"/>
      <c r="NGX357" s="59"/>
      <c r="NGY357" s="59"/>
      <c r="NGZ357" s="59"/>
      <c r="NHA357" s="59"/>
      <c r="NHB357" s="59"/>
      <c r="NHC357" s="59"/>
      <c r="NHD357" s="59"/>
      <c r="NHE357" s="59"/>
      <c r="NHF357" s="59"/>
      <c r="NHG357" s="59"/>
      <c r="NHH357" s="59"/>
      <c r="NHI357" s="59"/>
      <c r="NHJ357" s="59"/>
      <c r="NHK357" s="59"/>
      <c r="NHL357" s="59"/>
      <c r="NHM357" s="59"/>
      <c r="NHN357" s="59"/>
      <c r="NHO357" s="59"/>
      <c r="NHP357" s="59"/>
      <c r="NHQ357" s="59"/>
      <c r="NHR357" s="59"/>
      <c r="NHS357" s="59"/>
      <c r="NHT357" s="59"/>
      <c r="NHU357" s="59"/>
      <c r="NHV357" s="59"/>
      <c r="NHW357" s="59"/>
      <c r="NHX357" s="59"/>
      <c r="NHY357" s="59"/>
      <c r="NHZ357" s="59"/>
      <c r="NIA357" s="59"/>
      <c r="NIB357" s="59"/>
      <c r="NIC357" s="59"/>
      <c r="NID357" s="59"/>
      <c r="NIE357" s="59"/>
      <c r="NIF357" s="59"/>
      <c r="NIG357" s="59"/>
      <c r="NIH357" s="59"/>
      <c r="NII357" s="59"/>
      <c r="NIJ357" s="59"/>
      <c r="NIK357" s="59"/>
      <c r="NIL357" s="59"/>
      <c r="NIM357" s="59"/>
      <c r="NIN357" s="59"/>
      <c r="NIO357" s="59"/>
      <c r="NIP357" s="59"/>
      <c r="NIQ357" s="59"/>
      <c r="NIR357" s="59"/>
      <c r="NIS357" s="59"/>
      <c r="NIT357" s="59"/>
      <c r="NIU357" s="59"/>
      <c r="NIV357" s="59"/>
      <c r="NIW357" s="59"/>
      <c r="NIX357" s="59"/>
      <c r="NIY357" s="59"/>
      <c r="NIZ357" s="59"/>
      <c r="NJA357" s="59"/>
      <c r="NJB357" s="59"/>
      <c r="NJC357" s="59"/>
      <c r="NJD357" s="59"/>
      <c r="NJE357" s="59"/>
      <c r="NJF357" s="59"/>
      <c r="NJG357" s="59"/>
      <c r="NJH357" s="59"/>
      <c r="NJI357" s="59"/>
      <c r="NJJ357" s="59"/>
      <c r="NJK357" s="59"/>
      <c r="NJL357" s="59"/>
      <c r="NJM357" s="59"/>
      <c r="NJN357" s="59"/>
      <c r="NJO357" s="59"/>
      <c r="NJP357" s="59"/>
      <c r="NJQ357" s="59"/>
      <c r="NJR357" s="59"/>
      <c r="NJS357" s="59"/>
      <c r="NJT357" s="59"/>
      <c r="NJU357" s="59"/>
      <c r="NJV357" s="59"/>
      <c r="NJW357" s="59"/>
      <c r="NJX357" s="59"/>
      <c r="NJY357" s="59"/>
      <c r="NJZ357" s="59"/>
      <c r="NKA357" s="59"/>
      <c r="NKB357" s="59"/>
      <c r="NKC357" s="59"/>
      <c r="NKD357" s="59"/>
      <c r="NKE357" s="59"/>
      <c r="NKF357" s="59"/>
      <c r="NKG357" s="59"/>
      <c r="NKH357" s="59"/>
      <c r="NKI357" s="59"/>
      <c r="NKJ357" s="59"/>
      <c r="NKK357" s="59"/>
      <c r="NKL357" s="59"/>
      <c r="NKM357" s="59"/>
      <c r="NKN357" s="59"/>
      <c r="NKO357" s="59"/>
      <c r="NKP357" s="59"/>
      <c r="NKQ357" s="59"/>
      <c r="NKR357" s="59"/>
      <c r="NKS357" s="59"/>
      <c r="NKT357" s="59"/>
      <c r="NKU357" s="59"/>
      <c r="NKV357" s="59"/>
      <c r="NKW357" s="59"/>
      <c r="NKX357" s="59"/>
      <c r="NKY357" s="59"/>
      <c r="NKZ357" s="59"/>
      <c r="NLA357" s="59"/>
      <c r="NLB357" s="59"/>
      <c r="NLC357" s="59"/>
      <c r="NLD357" s="59"/>
      <c r="NLE357" s="59"/>
      <c r="NLF357" s="59"/>
      <c r="NLG357" s="59"/>
      <c r="NLH357" s="59"/>
      <c r="NLI357" s="59"/>
      <c r="NLJ357" s="59"/>
      <c r="NLK357" s="59"/>
      <c r="NLL357" s="59"/>
      <c r="NLM357" s="59"/>
      <c r="NLN357" s="59"/>
      <c r="NLO357" s="59"/>
      <c r="NLP357" s="59"/>
      <c r="NLQ357" s="59"/>
      <c r="NLR357" s="59"/>
      <c r="NLS357" s="59"/>
      <c r="NLT357" s="59"/>
      <c r="NLU357" s="59"/>
      <c r="NLV357" s="59"/>
      <c r="NLW357" s="59"/>
      <c r="NLX357" s="59"/>
      <c r="NLY357" s="59"/>
      <c r="NLZ357" s="59"/>
      <c r="NMA357" s="59"/>
      <c r="NMB357" s="59"/>
      <c r="NMC357" s="59"/>
      <c r="NMD357" s="59"/>
      <c r="NME357" s="59"/>
      <c r="NMF357" s="59"/>
      <c r="NMG357" s="59"/>
      <c r="NMH357" s="59"/>
      <c r="NMI357" s="59"/>
      <c r="NMJ357" s="59"/>
      <c r="NMK357" s="59"/>
      <c r="NML357" s="59"/>
      <c r="NMM357" s="59"/>
      <c r="NMN357" s="59"/>
      <c r="NMO357" s="59"/>
      <c r="NMP357" s="59"/>
      <c r="NMQ357" s="59"/>
      <c r="NMR357" s="59"/>
      <c r="NMS357" s="59"/>
      <c r="NMT357" s="59"/>
      <c r="NMU357" s="59"/>
      <c r="NMV357" s="59"/>
      <c r="NMW357" s="59"/>
      <c r="NMX357" s="59"/>
      <c r="NMY357" s="59"/>
      <c r="NMZ357" s="59"/>
      <c r="NNA357" s="59"/>
      <c r="NNB357" s="59"/>
      <c r="NNC357" s="59"/>
      <c r="NND357" s="59"/>
      <c r="NNE357" s="59"/>
      <c r="NNF357" s="59"/>
      <c r="NNG357" s="59"/>
      <c r="NNH357" s="59"/>
      <c r="NNI357" s="59"/>
      <c r="NNJ357" s="59"/>
      <c r="NNK357" s="59"/>
      <c r="NNL357" s="59"/>
      <c r="NNM357" s="59"/>
      <c r="NNN357" s="59"/>
      <c r="NNO357" s="59"/>
      <c r="NNP357" s="59"/>
      <c r="NNQ357" s="59"/>
      <c r="NNR357" s="59"/>
      <c r="NNS357" s="59"/>
      <c r="NNT357" s="59"/>
      <c r="NNU357" s="59"/>
      <c r="NNV357" s="59"/>
      <c r="NNW357" s="59"/>
      <c r="NNX357" s="59"/>
      <c r="NNY357" s="59"/>
      <c r="NNZ357" s="59"/>
      <c r="NOA357" s="59"/>
      <c r="NOB357" s="59"/>
      <c r="NOC357" s="59"/>
      <c r="NOD357" s="59"/>
      <c r="NOE357" s="59"/>
      <c r="NOF357" s="59"/>
      <c r="NOG357" s="59"/>
      <c r="NOH357" s="59"/>
      <c r="NOI357" s="59"/>
      <c r="NOJ357" s="59"/>
      <c r="NOK357" s="59"/>
      <c r="NOL357" s="59"/>
      <c r="NOM357" s="59"/>
      <c r="NON357" s="59"/>
      <c r="NOO357" s="59"/>
      <c r="NOP357" s="59"/>
      <c r="NOQ357" s="59"/>
      <c r="NOR357" s="59"/>
      <c r="NOS357" s="59"/>
      <c r="NOT357" s="59"/>
      <c r="NOU357" s="59"/>
      <c r="NOV357" s="59"/>
      <c r="NOW357" s="59"/>
      <c r="NOX357" s="59"/>
      <c r="NOY357" s="59"/>
      <c r="NOZ357" s="59"/>
      <c r="NPA357" s="59"/>
      <c r="NPB357" s="59"/>
      <c r="NPC357" s="59"/>
      <c r="NPD357" s="59"/>
      <c r="NPE357" s="59"/>
      <c r="NPF357" s="59"/>
      <c r="NPG357" s="59"/>
      <c r="NPH357" s="59"/>
      <c r="NPI357" s="59"/>
      <c r="NPJ357" s="59"/>
      <c r="NPK357" s="59"/>
      <c r="NPL357" s="59"/>
      <c r="NPM357" s="59"/>
      <c r="NPN357" s="59"/>
      <c r="NPO357" s="59"/>
      <c r="NPP357" s="59"/>
      <c r="NPQ357" s="59"/>
      <c r="NPR357" s="59"/>
      <c r="NPS357" s="59"/>
      <c r="NPT357" s="59"/>
      <c r="NPU357" s="59"/>
      <c r="NPV357" s="59"/>
      <c r="NPW357" s="59"/>
      <c r="NPX357" s="59"/>
      <c r="NPY357" s="59"/>
      <c r="NPZ357" s="59"/>
      <c r="NQA357" s="59"/>
      <c r="NQB357" s="59"/>
      <c r="NQC357" s="59"/>
      <c r="NQD357" s="59"/>
      <c r="NQE357" s="59"/>
      <c r="NQF357" s="59"/>
      <c r="NQG357" s="59"/>
      <c r="NQH357" s="59"/>
      <c r="NQI357" s="59"/>
      <c r="NQJ357" s="59"/>
      <c r="NQK357" s="59"/>
      <c r="NQL357" s="59"/>
      <c r="NQM357" s="59"/>
      <c r="NQN357" s="59"/>
      <c r="NQO357" s="59"/>
      <c r="NQP357" s="59"/>
      <c r="NQQ357" s="59"/>
      <c r="NQR357" s="59"/>
      <c r="NQS357" s="59"/>
      <c r="NQT357" s="59"/>
      <c r="NQU357" s="59"/>
      <c r="NQV357" s="59"/>
      <c r="NQW357" s="59"/>
      <c r="NQX357" s="59"/>
      <c r="NQY357" s="59"/>
      <c r="NQZ357" s="59"/>
      <c r="NRA357" s="59"/>
      <c r="NRB357" s="59"/>
      <c r="NRC357" s="59"/>
      <c r="NRD357" s="59"/>
      <c r="NRE357" s="59"/>
      <c r="NRF357" s="59"/>
      <c r="NRG357" s="59"/>
      <c r="NRH357" s="59"/>
      <c r="NRI357" s="59"/>
      <c r="NRJ357" s="59"/>
      <c r="NRK357" s="59"/>
      <c r="NRL357" s="59"/>
      <c r="NRM357" s="59"/>
      <c r="NRN357" s="59"/>
      <c r="NRO357" s="59"/>
      <c r="NRP357" s="59"/>
      <c r="NRQ357" s="59"/>
      <c r="NRR357" s="59"/>
      <c r="NRS357" s="59"/>
      <c r="NRT357" s="59"/>
      <c r="NRU357" s="59"/>
      <c r="NRV357" s="59"/>
      <c r="NRW357" s="59"/>
      <c r="NRX357" s="59"/>
      <c r="NRY357" s="59"/>
      <c r="NRZ357" s="59"/>
      <c r="NSA357" s="59"/>
      <c r="NSB357" s="59"/>
      <c r="NSC357" s="59"/>
      <c r="NSD357" s="59"/>
      <c r="NSE357" s="59"/>
      <c r="NSF357" s="59"/>
      <c r="NSG357" s="59"/>
      <c r="NSH357" s="59"/>
      <c r="NSI357" s="59"/>
      <c r="NSJ357" s="59"/>
      <c r="NSK357" s="59"/>
      <c r="NSL357" s="59"/>
      <c r="NSM357" s="59"/>
      <c r="NSN357" s="59"/>
      <c r="NSO357" s="59"/>
      <c r="NSP357" s="59"/>
      <c r="NSQ357" s="59"/>
      <c r="NSR357" s="59"/>
      <c r="NSS357" s="59"/>
      <c r="NST357" s="59"/>
      <c r="NSU357" s="59"/>
      <c r="NSV357" s="59"/>
      <c r="NSW357" s="59"/>
      <c r="NSX357" s="59"/>
      <c r="NSY357" s="59"/>
      <c r="NSZ357" s="59"/>
      <c r="NTA357" s="59"/>
      <c r="NTB357" s="59"/>
      <c r="NTC357" s="59"/>
      <c r="NTD357" s="59"/>
      <c r="NTE357" s="59"/>
      <c r="NTF357" s="59"/>
      <c r="NTG357" s="59"/>
      <c r="NTH357" s="59"/>
      <c r="NTI357" s="59"/>
      <c r="NTJ357" s="59"/>
      <c r="NTK357" s="59"/>
      <c r="NTL357" s="59"/>
      <c r="NTM357" s="59"/>
      <c r="NTN357" s="59"/>
      <c r="NTO357" s="59"/>
      <c r="NTP357" s="59"/>
      <c r="NTQ357" s="59"/>
      <c r="NTR357" s="59"/>
      <c r="NTS357" s="59"/>
      <c r="NTT357" s="59"/>
      <c r="NTU357" s="59"/>
      <c r="NTV357" s="59"/>
      <c r="NTW357" s="59"/>
      <c r="NTX357" s="59"/>
      <c r="NTY357" s="59"/>
      <c r="NTZ357" s="59"/>
      <c r="NUA357" s="59"/>
      <c r="NUB357" s="59"/>
      <c r="NUC357" s="59"/>
      <c r="NUD357" s="59"/>
      <c r="NUE357" s="59"/>
      <c r="NUF357" s="59"/>
      <c r="NUG357" s="59"/>
      <c r="NUH357" s="59"/>
      <c r="NUI357" s="59"/>
      <c r="NUJ357" s="59"/>
      <c r="NUK357" s="59"/>
      <c r="NUL357" s="59"/>
      <c r="NUM357" s="59"/>
      <c r="NUN357" s="59"/>
      <c r="NUO357" s="59"/>
      <c r="NUP357" s="59"/>
      <c r="NUQ357" s="59"/>
      <c r="NUR357" s="59"/>
      <c r="NUS357" s="59"/>
      <c r="NUT357" s="59"/>
      <c r="NUU357" s="59"/>
      <c r="NUV357" s="59"/>
      <c r="NUW357" s="59"/>
      <c r="NUX357" s="59"/>
      <c r="NUY357" s="59"/>
      <c r="NUZ357" s="59"/>
      <c r="NVA357" s="59"/>
      <c r="NVB357" s="59"/>
      <c r="NVC357" s="59"/>
      <c r="NVD357" s="59"/>
      <c r="NVE357" s="59"/>
      <c r="NVF357" s="59"/>
      <c r="NVG357" s="59"/>
      <c r="NVH357" s="59"/>
      <c r="NVI357" s="59"/>
      <c r="NVJ357" s="59"/>
      <c r="NVK357" s="59"/>
      <c r="NVL357" s="59"/>
      <c r="NVM357" s="59"/>
      <c r="NVN357" s="59"/>
      <c r="NVO357" s="59"/>
      <c r="NVP357" s="59"/>
      <c r="NVQ357" s="59"/>
      <c r="NVR357" s="59"/>
      <c r="NVS357" s="59"/>
      <c r="NVT357" s="59"/>
      <c r="NVU357" s="59"/>
      <c r="NVV357" s="59"/>
      <c r="NVW357" s="59"/>
      <c r="NVX357" s="59"/>
      <c r="NVY357" s="59"/>
      <c r="NVZ357" s="59"/>
      <c r="NWA357" s="59"/>
      <c r="NWB357" s="59"/>
      <c r="NWC357" s="59"/>
      <c r="NWD357" s="59"/>
      <c r="NWE357" s="59"/>
      <c r="NWF357" s="59"/>
      <c r="NWG357" s="59"/>
      <c r="NWH357" s="59"/>
      <c r="NWI357" s="59"/>
      <c r="NWJ357" s="59"/>
      <c r="NWK357" s="59"/>
      <c r="NWL357" s="59"/>
      <c r="NWM357" s="59"/>
      <c r="NWN357" s="59"/>
      <c r="NWO357" s="59"/>
      <c r="NWP357" s="59"/>
      <c r="NWQ357" s="59"/>
      <c r="NWR357" s="59"/>
      <c r="NWS357" s="59"/>
      <c r="NWT357" s="59"/>
      <c r="NWU357" s="59"/>
      <c r="NWV357" s="59"/>
      <c r="NWW357" s="59"/>
      <c r="NWX357" s="59"/>
      <c r="NWY357" s="59"/>
      <c r="NWZ357" s="59"/>
      <c r="NXA357" s="59"/>
      <c r="NXB357" s="59"/>
      <c r="NXC357" s="59"/>
      <c r="NXD357" s="59"/>
      <c r="NXE357" s="59"/>
      <c r="NXF357" s="59"/>
      <c r="NXG357" s="59"/>
      <c r="NXH357" s="59"/>
      <c r="NXI357" s="59"/>
      <c r="NXJ357" s="59"/>
      <c r="NXK357" s="59"/>
      <c r="NXL357" s="59"/>
      <c r="NXM357" s="59"/>
      <c r="NXN357" s="59"/>
      <c r="NXO357" s="59"/>
      <c r="NXP357" s="59"/>
      <c r="NXQ357" s="59"/>
      <c r="NXR357" s="59"/>
      <c r="NXS357" s="59"/>
      <c r="NXT357" s="59"/>
      <c r="NXU357" s="59"/>
      <c r="NXV357" s="59"/>
      <c r="NXW357" s="59"/>
      <c r="NXX357" s="59"/>
      <c r="NXY357" s="59"/>
      <c r="NXZ357" s="59"/>
      <c r="NYA357" s="59"/>
      <c r="NYB357" s="59"/>
      <c r="NYC357" s="59"/>
      <c r="NYD357" s="59"/>
      <c r="NYE357" s="59"/>
      <c r="NYF357" s="59"/>
      <c r="NYG357" s="59"/>
      <c r="NYH357" s="59"/>
      <c r="NYI357" s="59"/>
      <c r="NYJ357" s="59"/>
      <c r="NYK357" s="59"/>
      <c r="NYL357" s="59"/>
      <c r="NYM357" s="59"/>
      <c r="NYN357" s="59"/>
      <c r="NYO357" s="59"/>
      <c r="NYP357" s="59"/>
      <c r="NYQ357" s="59"/>
      <c r="NYR357" s="59"/>
      <c r="NYS357" s="59"/>
      <c r="NYT357" s="59"/>
      <c r="NYU357" s="59"/>
      <c r="NYV357" s="59"/>
      <c r="NYW357" s="59"/>
      <c r="NYX357" s="59"/>
      <c r="NYY357" s="59"/>
      <c r="NYZ357" s="59"/>
      <c r="NZA357" s="59"/>
      <c r="NZB357" s="59"/>
      <c r="NZC357" s="59"/>
      <c r="NZD357" s="59"/>
      <c r="NZE357" s="59"/>
      <c r="NZF357" s="59"/>
      <c r="NZG357" s="59"/>
      <c r="NZH357" s="59"/>
      <c r="NZI357" s="59"/>
      <c r="NZJ357" s="59"/>
      <c r="NZK357" s="59"/>
      <c r="NZL357" s="59"/>
      <c r="NZM357" s="59"/>
      <c r="NZN357" s="59"/>
      <c r="NZO357" s="59"/>
      <c r="NZP357" s="59"/>
      <c r="NZQ357" s="59"/>
      <c r="NZR357" s="59"/>
      <c r="NZS357" s="59"/>
      <c r="NZT357" s="59"/>
      <c r="NZU357" s="59"/>
      <c r="NZV357" s="59"/>
      <c r="NZW357" s="59"/>
      <c r="NZX357" s="59"/>
      <c r="NZY357" s="59"/>
      <c r="NZZ357" s="59"/>
      <c r="OAA357" s="59"/>
      <c r="OAB357" s="59"/>
      <c r="OAC357" s="59"/>
      <c r="OAD357" s="59"/>
      <c r="OAE357" s="59"/>
      <c r="OAF357" s="59"/>
      <c r="OAG357" s="59"/>
      <c r="OAH357" s="59"/>
      <c r="OAI357" s="59"/>
      <c r="OAJ357" s="59"/>
      <c r="OAK357" s="59"/>
      <c r="OAL357" s="59"/>
      <c r="OAM357" s="59"/>
      <c r="OAN357" s="59"/>
      <c r="OAO357" s="59"/>
      <c r="OAP357" s="59"/>
      <c r="OAQ357" s="59"/>
      <c r="OAR357" s="59"/>
      <c r="OAS357" s="59"/>
      <c r="OAT357" s="59"/>
      <c r="OAU357" s="59"/>
      <c r="OAV357" s="59"/>
      <c r="OAW357" s="59"/>
      <c r="OAX357" s="59"/>
      <c r="OAY357" s="59"/>
      <c r="OAZ357" s="59"/>
      <c r="OBA357" s="59"/>
      <c r="OBB357" s="59"/>
      <c r="OBC357" s="59"/>
      <c r="OBD357" s="59"/>
      <c r="OBE357" s="59"/>
      <c r="OBF357" s="59"/>
      <c r="OBG357" s="59"/>
      <c r="OBH357" s="59"/>
      <c r="OBI357" s="59"/>
      <c r="OBJ357" s="59"/>
      <c r="OBK357" s="59"/>
      <c r="OBL357" s="59"/>
      <c r="OBM357" s="59"/>
      <c r="OBN357" s="59"/>
      <c r="OBO357" s="59"/>
      <c r="OBP357" s="59"/>
      <c r="OBQ357" s="59"/>
      <c r="OBR357" s="59"/>
      <c r="OBS357" s="59"/>
      <c r="OBT357" s="59"/>
      <c r="OBU357" s="59"/>
      <c r="OBV357" s="59"/>
      <c r="OBW357" s="59"/>
      <c r="OBX357" s="59"/>
      <c r="OBY357" s="59"/>
      <c r="OBZ357" s="59"/>
      <c r="OCA357" s="59"/>
      <c r="OCB357" s="59"/>
      <c r="OCC357" s="59"/>
      <c r="OCD357" s="59"/>
      <c r="OCE357" s="59"/>
      <c r="OCF357" s="59"/>
      <c r="OCG357" s="59"/>
      <c r="OCH357" s="59"/>
      <c r="OCI357" s="59"/>
      <c r="OCJ357" s="59"/>
      <c r="OCK357" s="59"/>
      <c r="OCL357" s="59"/>
      <c r="OCM357" s="59"/>
      <c r="OCN357" s="59"/>
      <c r="OCO357" s="59"/>
      <c r="OCP357" s="59"/>
      <c r="OCQ357" s="59"/>
      <c r="OCR357" s="59"/>
      <c r="OCS357" s="59"/>
      <c r="OCT357" s="59"/>
      <c r="OCU357" s="59"/>
      <c r="OCV357" s="59"/>
      <c r="OCW357" s="59"/>
      <c r="OCX357" s="59"/>
      <c r="OCY357" s="59"/>
      <c r="OCZ357" s="59"/>
      <c r="ODA357" s="59"/>
      <c r="ODB357" s="59"/>
      <c r="ODC357" s="59"/>
      <c r="ODD357" s="59"/>
      <c r="ODE357" s="59"/>
      <c r="ODF357" s="59"/>
      <c r="ODG357" s="59"/>
      <c r="ODH357" s="59"/>
      <c r="ODI357" s="59"/>
      <c r="ODJ357" s="59"/>
      <c r="ODK357" s="59"/>
      <c r="ODL357" s="59"/>
      <c r="ODM357" s="59"/>
      <c r="ODN357" s="59"/>
      <c r="ODO357" s="59"/>
      <c r="ODP357" s="59"/>
      <c r="ODQ357" s="59"/>
      <c r="ODR357" s="59"/>
      <c r="ODS357" s="59"/>
      <c r="ODT357" s="59"/>
      <c r="ODU357" s="59"/>
      <c r="ODV357" s="59"/>
      <c r="ODW357" s="59"/>
      <c r="ODX357" s="59"/>
      <c r="ODY357" s="59"/>
      <c r="ODZ357" s="59"/>
      <c r="OEA357" s="59"/>
      <c r="OEB357" s="59"/>
      <c r="OEC357" s="59"/>
      <c r="OED357" s="59"/>
      <c r="OEE357" s="59"/>
      <c r="OEF357" s="59"/>
      <c r="OEG357" s="59"/>
      <c r="OEH357" s="59"/>
      <c r="OEI357" s="59"/>
      <c r="OEJ357" s="59"/>
      <c r="OEK357" s="59"/>
      <c r="OEL357" s="59"/>
      <c r="OEM357" s="59"/>
      <c r="OEN357" s="59"/>
      <c r="OEO357" s="59"/>
      <c r="OEP357" s="59"/>
      <c r="OEQ357" s="59"/>
      <c r="OER357" s="59"/>
      <c r="OES357" s="59"/>
      <c r="OET357" s="59"/>
      <c r="OEU357" s="59"/>
      <c r="OEV357" s="59"/>
      <c r="OEW357" s="59"/>
      <c r="OEX357" s="59"/>
      <c r="OEY357" s="59"/>
      <c r="OEZ357" s="59"/>
      <c r="OFA357" s="59"/>
      <c r="OFB357" s="59"/>
      <c r="OFC357" s="59"/>
      <c r="OFD357" s="59"/>
      <c r="OFE357" s="59"/>
      <c r="OFF357" s="59"/>
      <c r="OFG357" s="59"/>
      <c r="OFH357" s="59"/>
      <c r="OFI357" s="59"/>
      <c r="OFJ357" s="59"/>
      <c r="OFK357" s="59"/>
      <c r="OFL357" s="59"/>
      <c r="OFM357" s="59"/>
      <c r="OFN357" s="59"/>
      <c r="OFO357" s="59"/>
      <c r="OFP357" s="59"/>
      <c r="OFQ357" s="59"/>
      <c r="OFR357" s="59"/>
      <c r="OFS357" s="59"/>
      <c r="OFT357" s="59"/>
      <c r="OFU357" s="59"/>
      <c r="OFV357" s="59"/>
      <c r="OFW357" s="59"/>
      <c r="OFX357" s="59"/>
      <c r="OFY357" s="59"/>
      <c r="OFZ357" s="59"/>
      <c r="OGA357" s="59"/>
      <c r="OGB357" s="59"/>
      <c r="OGC357" s="59"/>
      <c r="OGD357" s="59"/>
      <c r="OGE357" s="59"/>
      <c r="OGF357" s="59"/>
      <c r="OGG357" s="59"/>
      <c r="OGH357" s="59"/>
      <c r="OGI357" s="59"/>
      <c r="OGJ357" s="59"/>
      <c r="OGK357" s="59"/>
      <c r="OGL357" s="59"/>
      <c r="OGM357" s="59"/>
      <c r="OGN357" s="59"/>
      <c r="OGO357" s="59"/>
      <c r="OGP357" s="59"/>
      <c r="OGQ357" s="59"/>
      <c r="OGR357" s="59"/>
      <c r="OGS357" s="59"/>
      <c r="OGT357" s="59"/>
      <c r="OGU357" s="59"/>
      <c r="OGV357" s="59"/>
      <c r="OGW357" s="59"/>
      <c r="OGX357" s="59"/>
      <c r="OGY357" s="59"/>
      <c r="OGZ357" s="59"/>
      <c r="OHA357" s="59"/>
      <c r="OHB357" s="59"/>
      <c r="OHC357" s="59"/>
      <c r="OHD357" s="59"/>
      <c r="OHE357" s="59"/>
      <c r="OHF357" s="59"/>
      <c r="OHG357" s="59"/>
      <c r="OHH357" s="59"/>
      <c r="OHI357" s="59"/>
      <c r="OHJ357" s="59"/>
      <c r="OHK357" s="59"/>
      <c r="OHL357" s="59"/>
      <c r="OHM357" s="59"/>
      <c r="OHN357" s="59"/>
      <c r="OHO357" s="59"/>
      <c r="OHP357" s="59"/>
      <c r="OHQ357" s="59"/>
      <c r="OHR357" s="59"/>
      <c r="OHS357" s="59"/>
      <c r="OHT357" s="59"/>
      <c r="OHU357" s="59"/>
      <c r="OHV357" s="59"/>
      <c r="OHW357" s="59"/>
      <c r="OHX357" s="59"/>
      <c r="OHY357" s="59"/>
      <c r="OHZ357" s="59"/>
      <c r="OIA357" s="59"/>
      <c r="OIB357" s="59"/>
      <c r="OIC357" s="59"/>
      <c r="OID357" s="59"/>
      <c r="OIE357" s="59"/>
      <c r="OIF357" s="59"/>
      <c r="OIG357" s="59"/>
      <c r="OIH357" s="59"/>
      <c r="OII357" s="59"/>
      <c r="OIJ357" s="59"/>
      <c r="OIK357" s="59"/>
      <c r="OIL357" s="59"/>
      <c r="OIM357" s="59"/>
      <c r="OIN357" s="59"/>
      <c r="OIO357" s="59"/>
      <c r="OIP357" s="59"/>
      <c r="OIQ357" s="59"/>
      <c r="OIR357" s="59"/>
      <c r="OIS357" s="59"/>
      <c r="OIT357" s="59"/>
      <c r="OIU357" s="59"/>
      <c r="OIV357" s="59"/>
      <c r="OIW357" s="59"/>
      <c r="OIX357" s="59"/>
      <c r="OIY357" s="59"/>
      <c r="OIZ357" s="59"/>
      <c r="OJA357" s="59"/>
      <c r="OJB357" s="59"/>
      <c r="OJC357" s="59"/>
      <c r="OJD357" s="59"/>
      <c r="OJE357" s="59"/>
      <c r="OJF357" s="59"/>
      <c r="OJG357" s="59"/>
      <c r="OJH357" s="59"/>
      <c r="OJI357" s="59"/>
      <c r="OJJ357" s="59"/>
      <c r="OJK357" s="59"/>
      <c r="OJL357" s="59"/>
      <c r="OJM357" s="59"/>
      <c r="OJN357" s="59"/>
      <c r="OJO357" s="59"/>
      <c r="OJP357" s="59"/>
      <c r="OJQ357" s="59"/>
      <c r="OJR357" s="59"/>
      <c r="OJS357" s="59"/>
      <c r="OJT357" s="59"/>
      <c r="OJU357" s="59"/>
      <c r="OJV357" s="59"/>
      <c r="OJW357" s="59"/>
      <c r="OJX357" s="59"/>
      <c r="OJY357" s="59"/>
      <c r="OJZ357" s="59"/>
      <c r="OKA357" s="59"/>
      <c r="OKB357" s="59"/>
      <c r="OKC357" s="59"/>
      <c r="OKD357" s="59"/>
      <c r="OKE357" s="59"/>
      <c r="OKF357" s="59"/>
      <c r="OKG357" s="59"/>
      <c r="OKH357" s="59"/>
      <c r="OKI357" s="59"/>
      <c r="OKJ357" s="59"/>
      <c r="OKK357" s="59"/>
      <c r="OKL357" s="59"/>
      <c r="OKM357" s="59"/>
      <c r="OKN357" s="59"/>
      <c r="OKO357" s="59"/>
      <c r="OKP357" s="59"/>
      <c r="OKQ357" s="59"/>
      <c r="OKR357" s="59"/>
      <c r="OKS357" s="59"/>
      <c r="OKT357" s="59"/>
      <c r="OKU357" s="59"/>
      <c r="OKV357" s="59"/>
      <c r="OKW357" s="59"/>
      <c r="OKX357" s="59"/>
      <c r="OKY357" s="59"/>
      <c r="OKZ357" s="59"/>
      <c r="OLA357" s="59"/>
      <c r="OLB357" s="59"/>
      <c r="OLC357" s="59"/>
      <c r="OLD357" s="59"/>
      <c r="OLE357" s="59"/>
      <c r="OLF357" s="59"/>
      <c r="OLG357" s="59"/>
      <c r="OLH357" s="59"/>
      <c r="OLI357" s="59"/>
      <c r="OLJ357" s="59"/>
      <c r="OLK357" s="59"/>
      <c r="OLL357" s="59"/>
      <c r="OLM357" s="59"/>
      <c r="OLN357" s="59"/>
      <c r="OLO357" s="59"/>
      <c r="OLP357" s="59"/>
      <c r="OLQ357" s="59"/>
      <c r="OLR357" s="59"/>
      <c r="OLS357" s="59"/>
      <c r="OLT357" s="59"/>
      <c r="OLU357" s="59"/>
      <c r="OLV357" s="59"/>
      <c r="OLW357" s="59"/>
      <c r="OLX357" s="59"/>
      <c r="OLY357" s="59"/>
      <c r="OLZ357" s="59"/>
      <c r="OMA357" s="59"/>
      <c r="OMB357" s="59"/>
      <c r="OMC357" s="59"/>
      <c r="OMD357" s="59"/>
      <c r="OME357" s="59"/>
      <c r="OMF357" s="59"/>
      <c r="OMG357" s="59"/>
      <c r="OMH357" s="59"/>
      <c r="OMI357" s="59"/>
      <c r="OMJ357" s="59"/>
      <c r="OMK357" s="59"/>
      <c r="OML357" s="59"/>
      <c r="OMM357" s="59"/>
      <c r="OMN357" s="59"/>
      <c r="OMO357" s="59"/>
      <c r="OMP357" s="59"/>
      <c r="OMQ357" s="59"/>
      <c r="OMR357" s="59"/>
      <c r="OMS357" s="59"/>
      <c r="OMT357" s="59"/>
      <c r="OMU357" s="59"/>
      <c r="OMV357" s="59"/>
      <c r="OMW357" s="59"/>
      <c r="OMX357" s="59"/>
      <c r="OMY357" s="59"/>
      <c r="OMZ357" s="59"/>
      <c r="ONA357" s="59"/>
      <c r="ONB357" s="59"/>
      <c r="ONC357" s="59"/>
      <c r="OND357" s="59"/>
      <c r="ONE357" s="59"/>
      <c r="ONF357" s="59"/>
      <c r="ONG357" s="59"/>
      <c r="ONH357" s="59"/>
      <c r="ONI357" s="59"/>
      <c r="ONJ357" s="59"/>
      <c r="ONK357" s="59"/>
      <c r="ONL357" s="59"/>
      <c r="ONM357" s="59"/>
      <c r="ONN357" s="59"/>
      <c r="ONO357" s="59"/>
      <c r="ONP357" s="59"/>
      <c r="ONQ357" s="59"/>
      <c r="ONR357" s="59"/>
      <c r="ONS357" s="59"/>
      <c r="ONT357" s="59"/>
      <c r="ONU357" s="59"/>
      <c r="ONV357" s="59"/>
      <c r="ONW357" s="59"/>
      <c r="ONX357" s="59"/>
      <c r="ONY357" s="59"/>
      <c r="ONZ357" s="59"/>
      <c r="OOA357" s="59"/>
      <c r="OOB357" s="59"/>
      <c r="OOC357" s="59"/>
      <c r="OOD357" s="59"/>
      <c r="OOE357" s="59"/>
      <c r="OOF357" s="59"/>
      <c r="OOG357" s="59"/>
      <c r="OOH357" s="59"/>
      <c r="OOI357" s="59"/>
      <c r="OOJ357" s="59"/>
      <c r="OOK357" s="59"/>
      <c r="OOL357" s="59"/>
      <c r="OOM357" s="59"/>
      <c r="OON357" s="59"/>
      <c r="OOO357" s="59"/>
      <c r="OOP357" s="59"/>
      <c r="OOQ357" s="59"/>
      <c r="OOR357" s="59"/>
      <c r="OOS357" s="59"/>
      <c r="OOT357" s="59"/>
      <c r="OOU357" s="59"/>
      <c r="OOV357" s="59"/>
      <c r="OOW357" s="59"/>
      <c r="OOX357" s="59"/>
      <c r="OOY357" s="59"/>
      <c r="OOZ357" s="59"/>
      <c r="OPA357" s="59"/>
      <c r="OPB357" s="59"/>
      <c r="OPC357" s="59"/>
      <c r="OPD357" s="59"/>
      <c r="OPE357" s="59"/>
      <c r="OPF357" s="59"/>
      <c r="OPG357" s="59"/>
      <c r="OPH357" s="59"/>
      <c r="OPI357" s="59"/>
      <c r="OPJ357" s="59"/>
      <c r="OPK357" s="59"/>
      <c r="OPL357" s="59"/>
      <c r="OPM357" s="59"/>
      <c r="OPN357" s="59"/>
      <c r="OPO357" s="59"/>
      <c r="OPP357" s="59"/>
      <c r="OPQ357" s="59"/>
      <c r="OPR357" s="59"/>
      <c r="OPS357" s="59"/>
      <c r="OPT357" s="59"/>
      <c r="OPU357" s="59"/>
      <c r="OPV357" s="59"/>
      <c r="OPW357" s="59"/>
      <c r="OPX357" s="59"/>
      <c r="OPY357" s="59"/>
      <c r="OPZ357" s="59"/>
      <c r="OQA357" s="59"/>
      <c r="OQB357" s="59"/>
      <c r="OQC357" s="59"/>
      <c r="OQD357" s="59"/>
      <c r="OQE357" s="59"/>
      <c r="OQF357" s="59"/>
      <c r="OQG357" s="59"/>
      <c r="OQH357" s="59"/>
      <c r="OQI357" s="59"/>
      <c r="OQJ357" s="59"/>
      <c r="OQK357" s="59"/>
      <c r="OQL357" s="59"/>
      <c r="OQM357" s="59"/>
      <c r="OQN357" s="59"/>
      <c r="OQO357" s="59"/>
      <c r="OQP357" s="59"/>
      <c r="OQQ357" s="59"/>
      <c r="OQR357" s="59"/>
      <c r="OQS357" s="59"/>
      <c r="OQT357" s="59"/>
      <c r="OQU357" s="59"/>
      <c r="OQV357" s="59"/>
      <c r="OQW357" s="59"/>
      <c r="OQX357" s="59"/>
      <c r="OQY357" s="59"/>
      <c r="OQZ357" s="59"/>
      <c r="ORA357" s="59"/>
      <c r="ORB357" s="59"/>
      <c r="ORC357" s="59"/>
      <c r="ORD357" s="59"/>
      <c r="ORE357" s="59"/>
      <c r="ORF357" s="59"/>
      <c r="ORG357" s="59"/>
      <c r="ORH357" s="59"/>
      <c r="ORI357" s="59"/>
      <c r="ORJ357" s="59"/>
      <c r="ORK357" s="59"/>
      <c r="ORL357" s="59"/>
      <c r="ORM357" s="59"/>
      <c r="ORN357" s="59"/>
      <c r="ORO357" s="59"/>
      <c r="ORP357" s="59"/>
      <c r="ORQ357" s="59"/>
      <c r="ORR357" s="59"/>
      <c r="ORS357" s="59"/>
      <c r="ORT357" s="59"/>
      <c r="ORU357" s="59"/>
      <c r="ORV357" s="59"/>
      <c r="ORW357" s="59"/>
      <c r="ORX357" s="59"/>
      <c r="ORY357" s="59"/>
      <c r="ORZ357" s="59"/>
      <c r="OSA357" s="59"/>
      <c r="OSB357" s="59"/>
      <c r="OSC357" s="59"/>
      <c r="OSD357" s="59"/>
      <c r="OSE357" s="59"/>
      <c r="OSF357" s="59"/>
      <c r="OSG357" s="59"/>
      <c r="OSH357" s="59"/>
      <c r="OSI357" s="59"/>
      <c r="OSJ357" s="59"/>
      <c r="OSK357" s="59"/>
      <c r="OSL357" s="59"/>
      <c r="OSM357" s="59"/>
      <c r="OSN357" s="59"/>
      <c r="OSO357" s="59"/>
      <c r="OSP357" s="59"/>
      <c r="OSQ357" s="59"/>
      <c r="OSR357" s="59"/>
      <c r="OSS357" s="59"/>
      <c r="OST357" s="59"/>
      <c r="OSU357" s="59"/>
      <c r="OSV357" s="59"/>
      <c r="OSW357" s="59"/>
      <c r="OSX357" s="59"/>
      <c r="OSY357" s="59"/>
      <c r="OSZ357" s="59"/>
      <c r="OTA357" s="59"/>
      <c r="OTB357" s="59"/>
      <c r="OTC357" s="59"/>
      <c r="OTD357" s="59"/>
      <c r="OTE357" s="59"/>
      <c r="OTF357" s="59"/>
      <c r="OTG357" s="59"/>
      <c r="OTH357" s="59"/>
      <c r="OTI357" s="59"/>
      <c r="OTJ357" s="59"/>
      <c r="OTK357" s="59"/>
      <c r="OTL357" s="59"/>
      <c r="OTM357" s="59"/>
      <c r="OTN357" s="59"/>
      <c r="OTO357" s="59"/>
      <c r="OTP357" s="59"/>
      <c r="OTQ357" s="59"/>
      <c r="OTR357" s="59"/>
      <c r="OTS357" s="59"/>
      <c r="OTT357" s="59"/>
      <c r="OTU357" s="59"/>
      <c r="OTV357" s="59"/>
      <c r="OTW357" s="59"/>
      <c r="OTX357" s="59"/>
      <c r="OTY357" s="59"/>
      <c r="OTZ357" s="59"/>
      <c r="OUA357" s="59"/>
      <c r="OUB357" s="59"/>
      <c r="OUC357" s="59"/>
      <c r="OUD357" s="59"/>
      <c r="OUE357" s="59"/>
      <c r="OUF357" s="59"/>
      <c r="OUG357" s="59"/>
      <c r="OUH357" s="59"/>
      <c r="OUI357" s="59"/>
      <c r="OUJ357" s="59"/>
      <c r="OUK357" s="59"/>
      <c r="OUL357" s="59"/>
      <c r="OUM357" s="59"/>
      <c r="OUN357" s="59"/>
      <c r="OUO357" s="59"/>
      <c r="OUP357" s="59"/>
      <c r="OUQ357" s="59"/>
      <c r="OUR357" s="59"/>
      <c r="OUS357" s="59"/>
      <c r="OUT357" s="59"/>
      <c r="OUU357" s="59"/>
      <c r="OUV357" s="59"/>
      <c r="OUW357" s="59"/>
      <c r="OUX357" s="59"/>
      <c r="OUY357" s="59"/>
      <c r="OUZ357" s="59"/>
      <c r="OVA357" s="59"/>
      <c r="OVB357" s="59"/>
      <c r="OVC357" s="59"/>
      <c r="OVD357" s="59"/>
      <c r="OVE357" s="59"/>
      <c r="OVF357" s="59"/>
      <c r="OVG357" s="59"/>
      <c r="OVH357" s="59"/>
      <c r="OVI357" s="59"/>
      <c r="OVJ357" s="59"/>
      <c r="OVK357" s="59"/>
      <c r="OVL357" s="59"/>
      <c r="OVM357" s="59"/>
      <c r="OVN357" s="59"/>
      <c r="OVO357" s="59"/>
      <c r="OVP357" s="59"/>
      <c r="OVQ357" s="59"/>
      <c r="OVR357" s="59"/>
      <c r="OVS357" s="59"/>
      <c r="OVT357" s="59"/>
      <c r="OVU357" s="59"/>
      <c r="OVV357" s="59"/>
      <c r="OVW357" s="59"/>
      <c r="OVX357" s="59"/>
      <c r="OVY357" s="59"/>
      <c r="OVZ357" s="59"/>
      <c r="OWA357" s="59"/>
      <c r="OWB357" s="59"/>
      <c r="OWC357" s="59"/>
      <c r="OWD357" s="59"/>
      <c r="OWE357" s="59"/>
      <c r="OWF357" s="59"/>
      <c r="OWG357" s="59"/>
      <c r="OWH357" s="59"/>
      <c r="OWI357" s="59"/>
      <c r="OWJ357" s="59"/>
      <c r="OWK357" s="59"/>
      <c r="OWL357" s="59"/>
      <c r="OWM357" s="59"/>
      <c r="OWN357" s="59"/>
      <c r="OWO357" s="59"/>
      <c r="OWP357" s="59"/>
      <c r="OWQ357" s="59"/>
      <c r="OWR357" s="59"/>
      <c r="OWS357" s="59"/>
      <c r="OWT357" s="59"/>
      <c r="OWU357" s="59"/>
      <c r="OWV357" s="59"/>
      <c r="OWW357" s="59"/>
      <c r="OWX357" s="59"/>
      <c r="OWY357" s="59"/>
      <c r="OWZ357" s="59"/>
      <c r="OXA357" s="59"/>
      <c r="OXB357" s="59"/>
      <c r="OXC357" s="59"/>
      <c r="OXD357" s="59"/>
      <c r="OXE357" s="59"/>
      <c r="OXF357" s="59"/>
      <c r="OXG357" s="59"/>
      <c r="OXH357" s="59"/>
      <c r="OXI357" s="59"/>
      <c r="OXJ357" s="59"/>
      <c r="OXK357" s="59"/>
      <c r="OXL357" s="59"/>
      <c r="OXM357" s="59"/>
      <c r="OXN357" s="59"/>
      <c r="OXO357" s="59"/>
      <c r="OXP357" s="59"/>
      <c r="OXQ357" s="59"/>
      <c r="OXR357" s="59"/>
      <c r="OXS357" s="59"/>
      <c r="OXT357" s="59"/>
      <c r="OXU357" s="59"/>
      <c r="OXV357" s="59"/>
      <c r="OXW357" s="59"/>
      <c r="OXX357" s="59"/>
      <c r="OXY357" s="59"/>
      <c r="OXZ357" s="59"/>
      <c r="OYA357" s="59"/>
      <c r="OYB357" s="59"/>
      <c r="OYC357" s="59"/>
      <c r="OYD357" s="59"/>
      <c r="OYE357" s="59"/>
      <c r="OYF357" s="59"/>
      <c r="OYG357" s="59"/>
      <c r="OYH357" s="59"/>
      <c r="OYI357" s="59"/>
      <c r="OYJ357" s="59"/>
      <c r="OYK357" s="59"/>
      <c r="OYL357" s="59"/>
      <c r="OYM357" s="59"/>
      <c r="OYN357" s="59"/>
      <c r="OYO357" s="59"/>
      <c r="OYP357" s="59"/>
      <c r="OYQ357" s="59"/>
      <c r="OYR357" s="59"/>
      <c r="OYS357" s="59"/>
      <c r="OYT357" s="59"/>
      <c r="OYU357" s="59"/>
      <c r="OYV357" s="59"/>
      <c r="OYW357" s="59"/>
      <c r="OYX357" s="59"/>
      <c r="OYY357" s="59"/>
      <c r="OYZ357" s="59"/>
      <c r="OZA357" s="59"/>
      <c r="OZB357" s="59"/>
      <c r="OZC357" s="59"/>
      <c r="OZD357" s="59"/>
      <c r="OZE357" s="59"/>
      <c r="OZF357" s="59"/>
      <c r="OZG357" s="59"/>
      <c r="OZH357" s="59"/>
      <c r="OZI357" s="59"/>
      <c r="OZJ357" s="59"/>
      <c r="OZK357" s="59"/>
      <c r="OZL357" s="59"/>
      <c r="OZM357" s="59"/>
      <c r="OZN357" s="59"/>
      <c r="OZO357" s="59"/>
      <c r="OZP357" s="59"/>
      <c r="OZQ357" s="59"/>
      <c r="OZR357" s="59"/>
      <c r="OZS357" s="59"/>
      <c r="OZT357" s="59"/>
      <c r="OZU357" s="59"/>
      <c r="OZV357" s="59"/>
      <c r="OZW357" s="59"/>
      <c r="OZX357" s="59"/>
      <c r="OZY357" s="59"/>
      <c r="OZZ357" s="59"/>
      <c r="PAA357" s="59"/>
      <c r="PAB357" s="59"/>
      <c r="PAC357" s="59"/>
      <c r="PAD357" s="59"/>
      <c r="PAE357" s="59"/>
      <c r="PAF357" s="59"/>
      <c r="PAG357" s="59"/>
      <c r="PAH357" s="59"/>
      <c r="PAI357" s="59"/>
      <c r="PAJ357" s="59"/>
      <c r="PAK357" s="59"/>
      <c r="PAL357" s="59"/>
      <c r="PAM357" s="59"/>
      <c r="PAN357" s="59"/>
      <c r="PAO357" s="59"/>
      <c r="PAP357" s="59"/>
      <c r="PAQ357" s="59"/>
      <c r="PAR357" s="59"/>
      <c r="PAS357" s="59"/>
      <c r="PAT357" s="59"/>
      <c r="PAU357" s="59"/>
      <c r="PAV357" s="59"/>
      <c r="PAW357" s="59"/>
      <c r="PAX357" s="59"/>
      <c r="PAY357" s="59"/>
      <c r="PAZ357" s="59"/>
      <c r="PBA357" s="59"/>
      <c r="PBB357" s="59"/>
      <c r="PBC357" s="59"/>
      <c r="PBD357" s="59"/>
      <c r="PBE357" s="59"/>
      <c r="PBF357" s="59"/>
      <c r="PBG357" s="59"/>
      <c r="PBH357" s="59"/>
      <c r="PBI357" s="59"/>
      <c r="PBJ357" s="59"/>
      <c r="PBK357" s="59"/>
      <c r="PBL357" s="59"/>
      <c r="PBM357" s="59"/>
      <c r="PBN357" s="59"/>
      <c r="PBO357" s="59"/>
      <c r="PBP357" s="59"/>
      <c r="PBQ357" s="59"/>
      <c r="PBR357" s="59"/>
      <c r="PBS357" s="59"/>
      <c r="PBT357" s="59"/>
      <c r="PBU357" s="59"/>
      <c r="PBV357" s="59"/>
      <c r="PBW357" s="59"/>
      <c r="PBX357" s="59"/>
      <c r="PBY357" s="59"/>
      <c r="PBZ357" s="59"/>
      <c r="PCA357" s="59"/>
      <c r="PCB357" s="59"/>
      <c r="PCC357" s="59"/>
      <c r="PCD357" s="59"/>
      <c r="PCE357" s="59"/>
      <c r="PCF357" s="59"/>
      <c r="PCG357" s="59"/>
      <c r="PCH357" s="59"/>
      <c r="PCI357" s="59"/>
      <c r="PCJ357" s="59"/>
      <c r="PCK357" s="59"/>
      <c r="PCL357" s="59"/>
      <c r="PCM357" s="59"/>
      <c r="PCN357" s="59"/>
      <c r="PCO357" s="59"/>
      <c r="PCP357" s="59"/>
      <c r="PCQ357" s="59"/>
      <c r="PCR357" s="59"/>
      <c r="PCS357" s="59"/>
      <c r="PCT357" s="59"/>
      <c r="PCU357" s="59"/>
      <c r="PCV357" s="59"/>
      <c r="PCW357" s="59"/>
      <c r="PCX357" s="59"/>
      <c r="PCY357" s="59"/>
      <c r="PCZ357" s="59"/>
      <c r="PDA357" s="59"/>
      <c r="PDB357" s="59"/>
      <c r="PDC357" s="59"/>
      <c r="PDD357" s="59"/>
      <c r="PDE357" s="59"/>
      <c r="PDF357" s="59"/>
      <c r="PDG357" s="59"/>
      <c r="PDH357" s="59"/>
      <c r="PDI357" s="59"/>
      <c r="PDJ357" s="59"/>
      <c r="PDK357" s="59"/>
      <c r="PDL357" s="59"/>
      <c r="PDM357" s="59"/>
      <c r="PDN357" s="59"/>
      <c r="PDO357" s="59"/>
      <c r="PDP357" s="59"/>
      <c r="PDQ357" s="59"/>
      <c r="PDR357" s="59"/>
      <c r="PDS357" s="59"/>
      <c r="PDT357" s="59"/>
      <c r="PDU357" s="59"/>
      <c r="PDV357" s="59"/>
      <c r="PDW357" s="59"/>
      <c r="PDX357" s="59"/>
      <c r="PDY357" s="59"/>
      <c r="PDZ357" s="59"/>
      <c r="PEA357" s="59"/>
      <c r="PEB357" s="59"/>
      <c r="PEC357" s="59"/>
      <c r="PED357" s="59"/>
      <c r="PEE357" s="59"/>
      <c r="PEF357" s="59"/>
      <c r="PEG357" s="59"/>
      <c r="PEH357" s="59"/>
      <c r="PEI357" s="59"/>
      <c r="PEJ357" s="59"/>
      <c r="PEK357" s="59"/>
      <c r="PEL357" s="59"/>
      <c r="PEM357" s="59"/>
      <c r="PEN357" s="59"/>
      <c r="PEO357" s="59"/>
      <c r="PEP357" s="59"/>
      <c r="PEQ357" s="59"/>
      <c r="PER357" s="59"/>
      <c r="PES357" s="59"/>
      <c r="PET357" s="59"/>
      <c r="PEU357" s="59"/>
      <c r="PEV357" s="59"/>
      <c r="PEW357" s="59"/>
      <c r="PEX357" s="59"/>
      <c r="PEY357" s="59"/>
      <c r="PEZ357" s="59"/>
      <c r="PFA357" s="59"/>
      <c r="PFB357" s="59"/>
      <c r="PFC357" s="59"/>
      <c r="PFD357" s="59"/>
      <c r="PFE357" s="59"/>
      <c r="PFF357" s="59"/>
      <c r="PFG357" s="59"/>
      <c r="PFH357" s="59"/>
      <c r="PFI357" s="59"/>
      <c r="PFJ357" s="59"/>
      <c r="PFK357" s="59"/>
      <c r="PFL357" s="59"/>
      <c r="PFM357" s="59"/>
      <c r="PFN357" s="59"/>
      <c r="PFO357" s="59"/>
      <c r="PFP357" s="59"/>
      <c r="PFQ357" s="59"/>
      <c r="PFR357" s="59"/>
      <c r="PFS357" s="59"/>
      <c r="PFT357" s="59"/>
      <c r="PFU357" s="59"/>
      <c r="PFV357" s="59"/>
      <c r="PFW357" s="59"/>
      <c r="PFX357" s="59"/>
      <c r="PFY357" s="59"/>
      <c r="PFZ357" s="59"/>
      <c r="PGA357" s="59"/>
      <c r="PGB357" s="59"/>
      <c r="PGC357" s="59"/>
      <c r="PGD357" s="59"/>
      <c r="PGE357" s="59"/>
      <c r="PGF357" s="59"/>
      <c r="PGG357" s="59"/>
      <c r="PGH357" s="59"/>
      <c r="PGI357" s="59"/>
      <c r="PGJ357" s="59"/>
      <c r="PGK357" s="59"/>
      <c r="PGL357" s="59"/>
      <c r="PGM357" s="59"/>
      <c r="PGN357" s="59"/>
      <c r="PGO357" s="59"/>
      <c r="PGP357" s="59"/>
      <c r="PGQ357" s="59"/>
      <c r="PGR357" s="59"/>
      <c r="PGS357" s="59"/>
      <c r="PGT357" s="59"/>
      <c r="PGU357" s="59"/>
      <c r="PGV357" s="59"/>
      <c r="PGW357" s="59"/>
      <c r="PGX357" s="59"/>
      <c r="PGY357" s="59"/>
      <c r="PGZ357" s="59"/>
      <c r="PHA357" s="59"/>
      <c r="PHB357" s="59"/>
      <c r="PHC357" s="59"/>
      <c r="PHD357" s="59"/>
      <c r="PHE357" s="59"/>
      <c r="PHF357" s="59"/>
      <c r="PHG357" s="59"/>
      <c r="PHH357" s="59"/>
      <c r="PHI357" s="59"/>
      <c r="PHJ357" s="59"/>
      <c r="PHK357" s="59"/>
      <c r="PHL357" s="59"/>
      <c r="PHM357" s="59"/>
      <c r="PHN357" s="59"/>
      <c r="PHO357" s="59"/>
      <c r="PHP357" s="59"/>
      <c r="PHQ357" s="59"/>
      <c r="PHR357" s="59"/>
      <c r="PHS357" s="59"/>
      <c r="PHT357" s="59"/>
      <c r="PHU357" s="59"/>
      <c r="PHV357" s="59"/>
      <c r="PHW357" s="59"/>
      <c r="PHX357" s="59"/>
      <c r="PHY357" s="59"/>
      <c r="PHZ357" s="59"/>
      <c r="PIA357" s="59"/>
      <c r="PIB357" s="59"/>
      <c r="PIC357" s="59"/>
      <c r="PID357" s="59"/>
      <c r="PIE357" s="59"/>
      <c r="PIF357" s="59"/>
      <c r="PIG357" s="59"/>
      <c r="PIH357" s="59"/>
      <c r="PII357" s="59"/>
      <c r="PIJ357" s="59"/>
      <c r="PIK357" s="59"/>
      <c r="PIL357" s="59"/>
      <c r="PIM357" s="59"/>
      <c r="PIN357" s="59"/>
      <c r="PIO357" s="59"/>
      <c r="PIP357" s="59"/>
      <c r="PIQ357" s="59"/>
      <c r="PIR357" s="59"/>
      <c r="PIS357" s="59"/>
      <c r="PIT357" s="59"/>
      <c r="PIU357" s="59"/>
      <c r="PIV357" s="59"/>
      <c r="PIW357" s="59"/>
      <c r="PIX357" s="59"/>
      <c r="PIY357" s="59"/>
      <c r="PIZ357" s="59"/>
      <c r="PJA357" s="59"/>
      <c r="PJB357" s="59"/>
      <c r="PJC357" s="59"/>
      <c r="PJD357" s="59"/>
      <c r="PJE357" s="59"/>
      <c r="PJF357" s="59"/>
      <c r="PJG357" s="59"/>
      <c r="PJH357" s="59"/>
      <c r="PJI357" s="59"/>
      <c r="PJJ357" s="59"/>
      <c r="PJK357" s="59"/>
      <c r="PJL357" s="59"/>
      <c r="PJM357" s="59"/>
      <c r="PJN357" s="59"/>
      <c r="PJO357" s="59"/>
      <c r="PJP357" s="59"/>
      <c r="PJQ357" s="59"/>
      <c r="PJR357" s="59"/>
      <c r="PJS357" s="59"/>
      <c r="PJT357" s="59"/>
      <c r="PJU357" s="59"/>
      <c r="PJV357" s="59"/>
      <c r="PJW357" s="59"/>
      <c r="PJX357" s="59"/>
      <c r="PJY357" s="59"/>
      <c r="PJZ357" s="59"/>
      <c r="PKA357" s="59"/>
      <c r="PKB357" s="59"/>
      <c r="PKC357" s="59"/>
      <c r="PKD357" s="59"/>
      <c r="PKE357" s="59"/>
      <c r="PKF357" s="59"/>
      <c r="PKG357" s="59"/>
      <c r="PKH357" s="59"/>
      <c r="PKI357" s="59"/>
      <c r="PKJ357" s="59"/>
      <c r="PKK357" s="59"/>
      <c r="PKL357" s="59"/>
      <c r="PKM357" s="59"/>
      <c r="PKN357" s="59"/>
      <c r="PKO357" s="59"/>
      <c r="PKP357" s="59"/>
      <c r="PKQ357" s="59"/>
      <c r="PKR357" s="59"/>
      <c r="PKS357" s="59"/>
      <c r="PKT357" s="59"/>
      <c r="PKU357" s="59"/>
      <c r="PKV357" s="59"/>
      <c r="PKW357" s="59"/>
      <c r="PKX357" s="59"/>
      <c r="PKY357" s="59"/>
      <c r="PKZ357" s="59"/>
      <c r="PLA357" s="59"/>
      <c r="PLB357" s="59"/>
      <c r="PLC357" s="59"/>
      <c r="PLD357" s="59"/>
      <c r="PLE357" s="59"/>
      <c r="PLF357" s="59"/>
      <c r="PLG357" s="59"/>
      <c r="PLH357" s="59"/>
      <c r="PLI357" s="59"/>
      <c r="PLJ357" s="59"/>
      <c r="PLK357" s="59"/>
      <c r="PLL357" s="59"/>
      <c r="PLM357" s="59"/>
      <c r="PLN357" s="59"/>
      <c r="PLO357" s="59"/>
      <c r="PLP357" s="59"/>
      <c r="PLQ357" s="59"/>
      <c r="PLR357" s="59"/>
      <c r="PLS357" s="59"/>
      <c r="PLT357" s="59"/>
      <c r="PLU357" s="59"/>
      <c r="PLV357" s="59"/>
      <c r="PLW357" s="59"/>
      <c r="PLX357" s="59"/>
      <c r="PLY357" s="59"/>
      <c r="PLZ357" s="59"/>
      <c r="PMA357" s="59"/>
      <c r="PMB357" s="59"/>
      <c r="PMC357" s="59"/>
      <c r="PMD357" s="59"/>
      <c r="PME357" s="59"/>
      <c r="PMF357" s="59"/>
      <c r="PMG357" s="59"/>
      <c r="PMH357" s="59"/>
      <c r="PMI357" s="59"/>
      <c r="PMJ357" s="59"/>
      <c r="PMK357" s="59"/>
      <c r="PML357" s="59"/>
      <c r="PMM357" s="59"/>
      <c r="PMN357" s="59"/>
      <c r="PMO357" s="59"/>
      <c r="PMP357" s="59"/>
      <c r="PMQ357" s="59"/>
      <c r="PMR357" s="59"/>
      <c r="PMS357" s="59"/>
      <c r="PMT357" s="59"/>
      <c r="PMU357" s="59"/>
      <c r="PMV357" s="59"/>
      <c r="PMW357" s="59"/>
      <c r="PMX357" s="59"/>
      <c r="PMY357" s="59"/>
      <c r="PMZ357" s="59"/>
      <c r="PNA357" s="59"/>
      <c r="PNB357" s="59"/>
      <c r="PNC357" s="59"/>
      <c r="PND357" s="59"/>
      <c r="PNE357" s="59"/>
      <c r="PNF357" s="59"/>
      <c r="PNG357" s="59"/>
      <c r="PNH357" s="59"/>
      <c r="PNI357" s="59"/>
      <c r="PNJ357" s="59"/>
      <c r="PNK357" s="59"/>
      <c r="PNL357" s="59"/>
      <c r="PNM357" s="59"/>
      <c r="PNN357" s="59"/>
      <c r="PNO357" s="59"/>
      <c r="PNP357" s="59"/>
      <c r="PNQ357" s="59"/>
      <c r="PNR357" s="59"/>
      <c r="PNS357" s="59"/>
      <c r="PNT357" s="59"/>
      <c r="PNU357" s="59"/>
      <c r="PNV357" s="59"/>
      <c r="PNW357" s="59"/>
      <c r="PNX357" s="59"/>
      <c r="PNY357" s="59"/>
      <c r="PNZ357" s="59"/>
      <c r="POA357" s="59"/>
      <c r="POB357" s="59"/>
      <c r="POC357" s="59"/>
      <c r="POD357" s="59"/>
      <c r="POE357" s="59"/>
      <c r="POF357" s="59"/>
      <c r="POG357" s="59"/>
      <c r="POH357" s="59"/>
      <c r="POI357" s="59"/>
      <c r="POJ357" s="59"/>
      <c r="POK357" s="59"/>
      <c r="POL357" s="59"/>
      <c r="POM357" s="59"/>
      <c r="PON357" s="59"/>
      <c r="POO357" s="59"/>
      <c r="POP357" s="59"/>
      <c r="POQ357" s="59"/>
      <c r="POR357" s="59"/>
      <c r="POS357" s="59"/>
      <c r="POT357" s="59"/>
      <c r="POU357" s="59"/>
      <c r="POV357" s="59"/>
      <c r="POW357" s="59"/>
      <c r="POX357" s="59"/>
      <c r="POY357" s="59"/>
      <c r="POZ357" s="59"/>
      <c r="PPA357" s="59"/>
      <c r="PPB357" s="59"/>
      <c r="PPC357" s="59"/>
      <c r="PPD357" s="59"/>
      <c r="PPE357" s="59"/>
      <c r="PPF357" s="59"/>
      <c r="PPG357" s="59"/>
      <c r="PPH357" s="59"/>
      <c r="PPI357" s="59"/>
      <c r="PPJ357" s="59"/>
      <c r="PPK357" s="59"/>
      <c r="PPL357" s="59"/>
      <c r="PPM357" s="59"/>
      <c r="PPN357" s="59"/>
      <c r="PPO357" s="59"/>
      <c r="PPP357" s="59"/>
      <c r="PPQ357" s="59"/>
      <c r="PPR357" s="59"/>
      <c r="PPS357" s="59"/>
      <c r="PPT357" s="59"/>
      <c r="PPU357" s="59"/>
      <c r="PPV357" s="59"/>
      <c r="PPW357" s="59"/>
      <c r="PPX357" s="59"/>
      <c r="PPY357" s="59"/>
      <c r="PPZ357" s="59"/>
      <c r="PQA357" s="59"/>
      <c r="PQB357" s="59"/>
      <c r="PQC357" s="59"/>
      <c r="PQD357" s="59"/>
      <c r="PQE357" s="59"/>
      <c r="PQF357" s="59"/>
      <c r="PQG357" s="59"/>
      <c r="PQH357" s="59"/>
      <c r="PQI357" s="59"/>
      <c r="PQJ357" s="59"/>
      <c r="PQK357" s="59"/>
      <c r="PQL357" s="59"/>
      <c r="PQM357" s="59"/>
      <c r="PQN357" s="59"/>
      <c r="PQO357" s="59"/>
      <c r="PQP357" s="59"/>
      <c r="PQQ357" s="59"/>
      <c r="PQR357" s="59"/>
      <c r="PQS357" s="59"/>
      <c r="PQT357" s="59"/>
      <c r="PQU357" s="59"/>
      <c r="PQV357" s="59"/>
      <c r="PQW357" s="59"/>
      <c r="PQX357" s="59"/>
      <c r="PQY357" s="59"/>
      <c r="PQZ357" s="59"/>
      <c r="PRA357" s="59"/>
      <c r="PRB357" s="59"/>
      <c r="PRC357" s="59"/>
      <c r="PRD357" s="59"/>
      <c r="PRE357" s="59"/>
      <c r="PRF357" s="59"/>
      <c r="PRG357" s="59"/>
      <c r="PRH357" s="59"/>
      <c r="PRI357" s="59"/>
      <c r="PRJ357" s="59"/>
      <c r="PRK357" s="59"/>
      <c r="PRL357" s="59"/>
      <c r="PRM357" s="59"/>
      <c r="PRN357" s="59"/>
      <c r="PRO357" s="59"/>
      <c r="PRP357" s="59"/>
      <c r="PRQ357" s="59"/>
      <c r="PRR357" s="59"/>
      <c r="PRS357" s="59"/>
      <c r="PRT357" s="59"/>
      <c r="PRU357" s="59"/>
      <c r="PRV357" s="59"/>
      <c r="PRW357" s="59"/>
      <c r="PRX357" s="59"/>
      <c r="PRY357" s="59"/>
      <c r="PRZ357" s="59"/>
      <c r="PSA357" s="59"/>
      <c r="PSB357" s="59"/>
      <c r="PSC357" s="59"/>
      <c r="PSD357" s="59"/>
      <c r="PSE357" s="59"/>
      <c r="PSF357" s="59"/>
      <c r="PSG357" s="59"/>
      <c r="PSH357" s="59"/>
      <c r="PSI357" s="59"/>
      <c r="PSJ357" s="59"/>
      <c r="PSK357" s="59"/>
      <c r="PSL357" s="59"/>
      <c r="PSM357" s="59"/>
      <c r="PSN357" s="59"/>
      <c r="PSO357" s="59"/>
      <c r="PSP357" s="59"/>
      <c r="PSQ357" s="59"/>
      <c r="PSR357" s="59"/>
      <c r="PSS357" s="59"/>
      <c r="PST357" s="59"/>
      <c r="PSU357" s="59"/>
      <c r="PSV357" s="59"/>
      <c r="PSW357" s="59"/>
      <c r="PSX357" s="59"/>
      <c r="PSY357" s="59"/>
      <c r="PSZ357" s="59"/>
      <c r="PTA357" s="59"/>
      <c r="PTB357" s="59"/>
      <c r="PTC357" s="59"/>
      <c r="PTD357" s="59"/>
      <c r="PTE357" s="59"/>
      <c r="PTF357" s="59"/>
      <c r="PTG357" s="59"/>
      <c r="PTH357" s="59"/>
      <c r="PTI357" s="59"/>
      <c r="PTJ357" s="59"/>
      <c r="PTK357" s="59"/>
      <c r="PTL357" s="59"/>
      <c r="PTM357" s="59"/>
      <c r="PTN357" s="59"/>
      <c r="PTO357" s="59"/>
      <c r="PTP357" s="59"/>
      <c r="PTQ357" s="59"/>
      <c r="PTR357" s="59"/>
      <c r="PTS357" s="59"/>
      <c r="PTT357" s="59"/>
      <c r="PTU357" s="59"/>
      <c r="PTV357" s="59"/>
      <c r="PTW357" s="59"/>
      <c r="PTX357" s="59"/>
      <c r="PTY357" s="59"/>
      <c r="PTZ357" s="59"/>
      <c r="PUA357" s="59"/>
      <c r="PUB357" s="59"/>
      <c r="PUC357" s="59"/>
      <c r="PUD357" s="59"/>
      <c r="PUE357" s="59"/>
      <c r="PUF357" s="59"/>
      <c r="PUG357" s="59"/>
      <c r="PUH357" s="59"/>
      <c r="PUI357" s="59"/>
      <c r="PUJ357" s="59"/>
      <c r="PUK357" s="59"/>
      <c r="PUL357" s="59"/>
      <c r="PUM357" s="59"/>
      <c r="PUN357" s="59"/>
      <c r="PUO357" s="59"/>
      <c r="PUP357" s="59"/>
      <c r="PUQ357" s="59"/>
      <c r="PUR357" s="59"/>
      <c r="PUS357" s="59"/>
      <c r="PUT357" s="59"/>
      <c r="PUU357" s="59"/>
      <c r="PUV357" s="59"/>
      <c r="PUW357" s="59"/>
      <c r="PUX357" s="59"/>
      <c r="PUY357" s="59"/>
      <c r="PUZ357" s="59"/>
      <c r="PVA357" s="59"/>
      <c r="PVB357" s="59"/>
      <c r="PVC357" s="59"/>
      <c r="PVD357" s="59"/>
      <c r="PVE357" s="59"/>
      <c r="PVF357" s="59"/>
      <c r="PVG357" s="59"/>
      <c r="PVH357" s="59"/>
      <c r="PVI357" s="59"/>
      <c r="PVJ357" s="59"/>
      <c r="PVK357" s="59"/>
      <c r="PVL357" s="59"/>
      <c r="PVM357" s="59"/>
      <c r="PVN357" s="59"/>
      <c r="PVO357" s="59"/>
      <c r="PVP357" s="59"/>
      <c r="PVQ357" s="59"/>
      <c r="PVR357" s="59"/>
      <c r="PVS357" s="59"/>
      <c r="PVT357" s="59"/>
      <c r="PVU357" s="59"/>
      <c r="PVV357" s="59"/>
      <c r="PVW357" s="59"/>
      <c r="PVX357" s="59"/>
      <c r="PVY357" s="59"/>
      <c r="PVZ357" s="59"/>
      <c r="PWA357" s="59"/>
      <c r="PWB357" s="59"/>
      <c r="PWC357" s="59"/>
      <c r="PWD357" s="59"/>
      <c r="PWE357" s="59"/>
      <c r="PWF357" s="59"/>
      <c r="PWG357" s="59"/>
      <c r="PWH357" s="59"/>
      <c r="PWI357" s="59"/>
      <c r="PWJ357" s="59"/>
      <c r="PWK357" s="59"/>
      <c r="PWL357" s="59"/>
      <c r="PWM357" s="59"/>
      <c r="PWN357" s="59"/>
      <c r="PWO357" s="59"/>
      <c r="PWP357" s="59"/>
      <c r="PWQ357" s="59"/>
      <c r="PWR357" s="59"/>
      <c r="PWS357" s="59"/>
      <c r="PWT357" s="59"/>
      <c r="PWU357" s="59"/>
      <c r="PWV357" s="59"/>
      <c r="PWW357" s="59"/>
      <c r="PWX357" s="59"/>
      <c r="PWY357" s="59"/>
      <c r="PWZ357" s="59"/>
      <c r="PXA357" s="59"/>
      <c r="PXB357" s="59"/>
      <c r="PXC357" s="59"/>
      <c r="PXD357" s="59"/>
      <c r="PXE357" s="59"/>
      <c r="PXF357" s="59"/>
      <c r="PXG357" s="59"/>
      <c r="PXH357" s="59"/>
      <c r="PXI357" s="59"/>
      <c r="PXJ357" s="59"/>
      <c r="PXK357" s="59"/>
      <c r="PXL357" s="59"/>
      <c r="PXM357" s="59"/>
      <c r="PXN357" s="59"/>
      <c r="PXO357" s="59"/>
      <c r="PXP357" s="59"/>
      <c r="PXQ357" s="59"/>
      <c r="PXR357" s="59"/>
      <c r="PXS357" s="59"/>
      <c r="PXT357" s="59"/>
      <c r="PXU357" s="59"/>
      <c r="PXV357" s="59"/>
      <c r="PXW357" s="59"/>
      <c r="PXX357" s="59"/>
      <c r="PXY357" s="59"/>
      <c r="PXZ357" s="59"/>
      <c r="PYA357" s="59"/>
      <c r="PYB357" s="59"/>
      <c r="PYC357" s="59"/>
      <c r="PYD357" s="59"/>
      <c r="PYE357" s="59"/>
      <c r="PYF357" s="59"/>
      <c r="PYG357" s="59"/>
      <c r="PYH357" s="59"/>
      <c r="PYI357" s="59"/>
      <c r="PYJ357" s="59"/>
      <c r="PYK357" s="59"/>
      <c r="PYL357" s="59"/>
      <c r="PYM357" s="59"/>
      <c r="PYN357" s="59"/>
      <c r="PYO357" s="59"/>
      <c r="PYP357" s="59"/>
      <c r="PYQ357" s="59"/>
      <c r="PYR357" s="59"/>
      <c r="PYS357" s="59"/>
      <c r="PYT357" s="59"/>
      <c r="PYU357" s="59"/>
      <c r="PYV357" s="59"/>
      <c r="PYW357" s="59"/>
      <c r="PYX357" s="59"/>
      <c r="PYY357" s="59"/>
      <c r="PYZ357" s="59"/>
      <c r="PZA357" s="59"/>
      <c r="PZB357" s="59"/>
      <c r="PZC357" s="59"/>
      <c r="PZD357" s="59"/>
      <c r="PZE357" s="59"/>
      <c r="PZF357" s="59"/>
      <c r="PZG357" s="59"/>
      <c r="PZH357" s="59"/>
      <c r="PZI357" s="59"/>
      <c r="PZJ357" s="59"/>
      <c r="PZK357" s="59"/>
      <c r="PZL357" s="59"/>
      <c r="PZM357" s="59"/>
      <c r="PZN357" s="59"/>
      <c r="PZO357" s="59"/>
      <c r="PZP357" s="59"/>
      <c r="PZQ357" s="59"/>
      <c r="PZR357" s="59"/>
      <c r="PZS357" s="59"/>
      <c r="PZT357" s="59"/>
      <c r="PZU357" s="59"/>
      <c r="PZV357" s="59"/>
      <c r="PZW357" s="59"/>
      <c r="PZX357" s="59"/>
      <c r="PZY357" s="59"/>
      <c r="PZZ357" s="59"/>
      <c r="QAA357" s="59"/>
      <c r="QAB357" s="59"/>
      <c r="QAC357" s="59"/>
      <c r="QAD357" s="59"/>
      <c r="QAE357" s="59"/>
      <c r="QAF357" s="59"/>
      <c r="QAG357" s="59"/>
      <c r="QAH357" s="59"/>
      <c r="QAI357" s="59"/>
      <c r="QAJ357" s="59"/>
      <c r="QAK357" s="59"/>
      <c r="QAL357" s="59"/>
      <c r="QAM357" s="59"/>
      <c r="QAN357" s="59"/>
      <c r="QAO357" s="59"/>
      <c r="QAP357" s="59"/>
      <c r="QAQ357" s="59"/>
      <c r="QAR357" s="59"/>
      <c r="QAS357" s="59"/>
      <c r="QAT357" s="59"/>
      <c r="QAU357" s="59"/>
      <c r="QAV357" s="59"/>
      <c r="QAW357" s="59"/>
      <c r="QAX357" s="59"/>
      <c r="QAY357" s="59"/>
      <c r="QAZ357" s="59"/>
      <c r="QBA357" s="59"/>
      <c r="QBB357" s="59"/>
      <c r="QBC357" s="59"/>
      <c r="QBD357" s="59"/>
      <c r="QBE357" s="59"/>
      <c r="QBF357" s="59"/>
      <c r="QBG357" s="59"/>
      <c r="QBH357" s="59"/>
      <c r="QBI357" s="59"/>
      <c r="QBJ357" s="59"/>
      <c r="QBK357" s="59"/>
      <c r="QBL357" s="59"/>
      <c r="QBM357" s="59"/>
      <c r="QBN357" s="59"/>
      <c r="QBO357" s="59"/>
      <c r="QBP357" s="59"/>
      <c r="QBQ357" s="59"/>
      <c r="QBR357" s="59"/>
      <c r="QBS357" s="59"/>
      <c r="QBT357" s="59"/>
      <c r="QBU357" s="59"/>
      <c r="QBV357" s="59"/>
      <c r="QBW357" s="59"/>
      <c r="QBX357" s="59"/>
      <c r="QBY357" s="59"/>
      <c r="QBZ357" s="59"/>
      <c r="QCA357" s="59"/>
      <c r="QCB357" s="59"/>
      <c r="QCC357" s="59"/>
      <c r="QCD357" s="59"/>
      <c r="QCE357" s="59"/>
      <c r="QCF357" s="59"/>
      <c r="QCG357" s="59"/>
      <c r="QCH357" s="59"/>
      <c r="QCI357" s="59"/>
      <c r="QCJ357" s="59"/>
      <c r="QCK357" s="59"/>
      <c r="QCL357" s="59"/>
      <c r="QCM357" s="59"/>
      <c r="QCN357" s="59"/>
      <c r="QCO357" s="59"/>
      <c r="QCP357" s="59"/>
      <c r="QCQ357" s="59"/>
      <c r="QCR357" s="59"/>
      <c r="QCS357" s="59"/>
      <c r="QCT357" s="59"/>
      <c r="QCU357" s="59"/>
      <c r="QCV357" s="59"/>
      <c r="QCW357" s="59"/>
      <c r="QCX357" s="59"/>
      <c r="QCY357" s="59"/>
      <c r="QCZ357" s="59"/>
      <c r="QDA357" s="59"/>
      <c r="QDB357" s="59"/>
      <c r="QDC357" s="59"/>
      <c r="QDD357" s="59"/>
      <c r="QDE357" s="59"/>
      <c r="QDF357" s="59"/>
      <c r="QDG357" s="59"/>
      <c r="QDH357" s="59"/>
      <c r="QDI357" s="59"/>
      <c r="QDJ357" s="59"/>
      <c r="QDK357" s="59"/>
      <c r="QDL357" s="59"/>
      <c r="QDM357" s="59"/>
      <c r="QDN357" s="59"/>
      <c r="QDO357" s="59"/>
      <c r="QDP357" s="59"/>
      <c r="QDQ357" s="59"/>
      <c r="QDR357" s="59"/>
      <c r="QDS357" s="59"/>
      <c r="QDT357" s="59"/>
      <c r="QDU357" s="59"/>
      <c r="QDV357" s="59"/>
      <c r="QDW357" s="59"/>
      <c r="QDX357" s="59"/>
      <c r="QDY357" s="59"/>
      <c r="QDZ357" s="59"/>
      <c r="QEA357" s="59"/>
      <c r="QEB357" s="59"/>
      <c r="QEC357" s="59"/>
      <c r="QED357" s="59"/>
      <c r="QEE357" s="59"/>
      <c r="QEF357" s="59"/>
      <c r="QEG357" s="59"/>
      <c r="QEH357" s="59"/>
      <c r="QEI357" s="59"/>
      <c r="QEJ357" s="59"/>
      <c r="QEK357" s="59"/>
      <c r="QEL357" s="59"/>
      <c r="QEM357" s="59"/>
      <c r="QEN357" s="59"/>
      <c r="QEO357" s="59"/>
      <c r="QEP357" s="59"/>
      <c r="QEQ357" s="59"/>
      <c r="QER357" s="59"/>
      <c r="QES357" s="59"/>
      <c r="QET357" s="59"/>
      <c r="QEU357" s="59"/>
      <c r="QEV357" s="59"/>
      <c r="QEW357" s="59"/>
      <c r="QEX357" s="59"/>
      <c r="QEY357" s="59"/>
      <c r="QEZ357" s="59"/>
      <c r="QFA357" s="59"/>
      <c r="QFB357" s="59"/>
      <c r="QFC357" s="59"/>
      <c r="QFD357" s="59"/>
      <c r="QFE357" s="59"/>
      <c r="QFF357" s="59"/>
      <c r="QFG357" s="59"/>
      <c r="QFH357" s="59"/>
      <c r="QFI357" s="59"/>
      <c r="QFJ357" s="59"/>
      <c r="QFK357" s="59"/>
      <c r="QFL357" s="59"/>
      <c r="QFM357" s="59"/>
      <c r="QFN357" s="59"/>
      <c r="QFO357" s="59"/>
      <c r="QFP357" s="59"/>
      <c r="QFQ357" s="59"/>
      <c r="QFR357" s="59"/>
      <c r="QFS357" s="59"/>
      <c r="QFT357" s="59"/>
      <c r="QFU357" s="59"/>
      <c r="QFV357" s="59"/>
      <c r="QFW357" s="59"/>
      <c r="QFX357" s="59"/>
      <c r="QFY357" s="59"/>
      <c r="QFZ357" s="59"/>
      <c r="QGA357" s="59"/>
      <c r="QGB357" s="59"/>
      <c r="QGC357" s="59"/>
      <c r="QGD357" s="59"/>
      <c r="QGE357" s="59"/>
      <c r="QGF357" s="59"/>
      <c r="QGG357" s="59"/>
      <c r="QGH357" s="59"/>
      <c r="QGI357" s="59"/>
      <c r="QGJ357" s="59"/>
      <c r="QGK357" s="59"/>
      <c r="QGL357" s="59"/>
      <c r="QGM357" s="59"/>
      <c r="QGN357" s="59"/>
      <c r="QGO357" s="59"/>
      <c r="QGP357" s="59"/>
      <c r="QGQ357" s="59"/>
      <c r="QGR357" s="59"/>
      <c r="QGS357" s="59"/>
      <c r="QGT357" s="59"/>
      <c r="QGU357" s="59"/>
      <c r="QGV357" s="59"/>
      <c r="QGW357" s="59"/>
      <c r="QGX357" s="59"/>
      <c r="QGY357" s="59"/>
      <c r="QGZ357" s="59"/>
      <c r="QHA357" s="59"/>
      <c r="QHB357" s="59"/>
      <c r="QHC357" s="59"/>
      <c r="QHD357" s="59"/>
      <c r="QHE357" s="59"/>
      <c r="QHF357" s="59"/>
      <c r="QHG357" s="59"/>
      <c r="QHH357" s="59"/>
      <c r="QHI357" s="59"/>
      <c r="QHJ357" s="59"/>
      <c r="QHK357" s="59"/>
      <c r="QHL357" s="59"/>
      <c r="QHM357" s="59"/>
      <c r="QHN357" s="59"/>
      <c r="QHO357" s="59"/>
      <c r="QHP357" s="59"/>
      <c r="QHQ357" s="59"/>
      <c r="QHR357" s="59"/>
      <c r="QHS357" s="59"/>
      <c r="QHT357" s="59"/>
      <c r="QHU357" s="59"/>
      <c r="QHV357" s="59"/>
      <c r="QHW357" s="59"/>
      <c r="QHX357" s="59"/>
      <c r="QHY357" s="59"/>
      <c r="QHZ357" s="59"/>
      <c r="QIA357" s="59"/>
      <c r="QIB357" s="59"/>
      <c r="QIC357" s="59"/>
      <c r="QID357" s="59"/>
      <c r="QIE357" s="59"/>
      <c r="QIF357" s="59"/>
      <c r="QIG357" s="59"/>
      <c r="QIH357" s="59"/>
      <c r="QII357" s="59"/>
      <c r="QIJ357" s="59"/>
      <c r="QIK357" s="59"/>
      <c r="QIL357" s="59"/>
      <c r="QIM357" s="59"/>
      <c r="QIN357" s="59"/>
      <c r="QIO357" s="59"/>
      <c r="QIP357" s="59"/>
      <c r="QIQ357" s="59"/>
      <c r="QIR357" s="59"/>
      <c r="QIS357" s="59"/>
      <c r="QIT357" s="59"/>
      <c r="QIU357" s="59"/>
      <c r="QIV357" s="59"/>
      <c r="QIW357" s="59"/>
      <c r="QIX357" s="59"/>
      <c r="QIY357" s="59"/>
      <c r="QIZ357" s="59"/>
      <c r="QJA357" s="59"/>
      <c r="QJB357" s="59"/>
      <c r="QJC357" s="59"/>
      <c r="QJD357" s="59"/>
      <c r="QJE357" s="59"/>
      <c r="QJF357" s="59"/>
      <c r="QJG357" s="59"/>
      <c r="QJH357" s="59"/>
      <c r="QJI357" s="59"/>
      <c r="QJJ357" s="59"/>
      <c r="QJK357" s="59"/>
      <c r="QJL357" s="59"/>
      <c r="QJM357" s="59"/>
      <c r="QJN357" s="59"/>
      <c r="QJO357" s="59"/>
      <c r="QJP357" s="59"/>
      <c r="QJQ357" s="59"/>
      <c r="QJR357" s="59"/>
      <c r="QJS357" s="59"/>
      <c r="QJT357" s="59"/>
      <c r="QJU357" s="59"/>
      <c r="QJV357" s="59"/>
      <c r="QJW357" s="59"/>
      <c r="QJX357" s="59"/>
      <c r="QJY357" s="59"/>
      <c r="QJZ357" s="59"/>
      <c r="QKA357" s="59"/>
      <c r="QKB357" s="59"/>
      <c r="QKC357" s="59"/>
      <c r="QKD357" s="59"/>
      <c r="QKE357" s="59"/>
      <c r="QKF357" s="59"/>
      <c r="QKG357" s="59"/>
      <c r="QKH357" s="59"/>
      <c r="QKI357" s="59"/>
      <c r="QKJ357" s="59"/>
      <c r="QKK357" s="59"/>
      <c r="QKL357" s="59"/>
      <c r="QKM357" s="59"/>
      <c r="QKN357" s="59"/>
      <c r="QKO357" s="59"/>
      <c r="QKP357" s="59"/>
      <c r="QKQ357" s="59"/>
      <c r="QKR357" s="59"/>
      <c r="QKS357" s="59"/>
      <c r="QKT357" s="59"/>
      <c r="QKU357" s="59"/>
      <c r="QKV357" s="59"/>
      <c r="QKW357" s="59"/>
      <c r="QKX357" s="59"/>
      <c r="QKY357" s="59"/>
      <c r="QKZ357" s="59"/>
      <c r="QLA357" s="59"/>
      <c r="QLB357" s="59"/>
      <c r="QLC357" s="59"/>
      <c r="QLD357" s="59"/>
      <c r="QLE357" s="59"/>
      <c r="QLF357" s="59"/>
      <c r="QLG357" s="59"/>
      <c r="QLH357" s="59"/>
      <c r="QLI357" s="59"/>
      <c r="QLJ357" s="59"/>
      <c r="QLK357" s="59"/>
      <c r="QLL357" s="59"/>
      <c r="QLM357" s="59"/>
      <c r="QLN357" s="59"/>
      <c r="QLO357" s="59"/>
      <c r="QLP357" s="59"/>
      <c r="QLQ357" s="59"/>
      <c r="QLR357" s="59"/>
      <c r="QLS357" s="59"/>
      <c r="QLT357" s="59"/>
      <c r="QLU357" s="59"/>
      <c r="QLV357" s="59"/>
      <c r="QLW357" s="59"/>
      <c r="QLX357" s="59"/>
      <c r="QLY357" s="59"/>
      <c r="QLZ357" s="59"/>
      <c r="QMA357" s="59"/>
      <c r="QMB357" s="59"/>
      <c r="QMC357" s="59"/>
      <c r="QMD357" s="59"/>
      <c r="QME357" s="59"/>
      <c r="QMF357" s="59"/>
      <c r="QMG357" s="59"/>
      <c r="QMH357" s="59"/>
      <c r="QMI357" s="59"/>
      <c r="QMJ357" s="59"/>
      <c r="QMK357" s="59"/>
      <c r="QML357" s="59"/>
      <c r="QMM357" s="59"/>
      <c r="QMN357" s="59"/>
      <c r="QMO357" s="59"/>
      <c r="QMP357" s="59"/>
      <c r="QMQ357" s="59"/>
      <c r="QMR357" s="59"/>
      <c r="QMS357" s="59"/>
      <c r="QMT357" s="59"/>
      <c r="QMU357" s="59"/>
      <c r="QMV357" s="59"/>
      <c r="QMW357" s="59"/>
      <c r="QMX357" s="59"/>
      <c r="QMY357" s="59"/>
      <c r="QMZ357" s="59"/>
      <c r="QNA357" s="59"/>
      <c r="QNB357" s="59"/>
      <c r="QNC357" s="59"/>
      <c r="QND357" s="59"/>
      <c r="QNE357" s="59"/>
      <c r="QNF357" s="59"/>
      <c r="QNG357" s="59"/>
      <c r="QNH357" s="59"/>
      <c r="QNI357" s="59"/>
      <c r="QNJ357" s="59"/>
      <c r="QNK357" s="59"/>
      <c r="QNL357" s="59"/>
      <c r="QNM357" s="59"/>
      <c r="QNN357" s="59"/>
      <c r="QNO357" s="59"/>
      <c r="QNP357" s="59"/>
      <c r="QNQ357" s="59"/>
      <c r="QNR357" s="59"/>
      <c r="QNS357" s="59"/>
      <c r="QNT357" s="59"/>
      <c r="QNU357" s="59"/>
      <c r="QNV357" s="59"/>
      <c r="QNW357" s="59"/>
      <c r="QNX357" s="59"/>
      <c r="QNY357" s="59"/>
      <c r="QNZ357" s="59"/>
      <c r="QOA357" s="59"/>
      <c r="QOB357" s="59"/>
      <c r="QOC357" s="59"/>
      <c r="QOD357" s="59"/>
      <c r="QOE357" s="59"/>
      <c r="QOF357" s="59"/>
      <c r="QOG357" s="59"/>
      <c r="QOH357" s="59"/>
      <c r="QOI357" s="59"/>
      <c r="QOJ357" s="59"/>
      <c r="QOK357" s="59"/>
      <c r="QOL357" s="59"/>
      <c r="QOM357" s="59"/>
      <c r="QON357" s="59"/>
      <c r="QOO357" s="59"/>
      <c r="QOP357" s="59"/>
      <c r="QOQ357" s="59"/>
      <c r="QOR357" s="59"/>
      <c r="QOS357" s="59"/>
      <c r="QOT357" s="59"/>
      <c r="QOU357" s="59"/>
      <c r="QOV357" s="59"/>
      <c r="QOW357" s="59"/>
      <c r="QOX357" s="59"/>
      <c r="QOY357" s="59"/>
      <c r="QOZ357" s="59"/>
      <c r="QPA357" s="59"/>
      <c r="QPB357" s="59"/>
      <c r="QPC357" s="59"/>
      <c r="QPD357" s="59"/>
      <c r="QPE357" s="59"/>
      <c r="QPF357" s="59"/>
      <c r="QPG357" s="59"/>
      <c r="QPH357" s="59"/>
      <c r="QPI357" s="59"/>
      <c r="QPJ357" s="59"/>
      <c r="QPK357" s="59"/>
      <c r="QPL357" s="59"/>
      <c r="QPM357" s="59"/>
      <c r="QPN357" s="59"/>
      <c r="QPO357" s="59"/>
      <c r="QPP357" s="59"/>
      <c r="QPQ357" s="59"/>
      <c r="QPR357" s="59"/>
      <c r="QPS357" s="59"/>
      <c r="QPT357" s="59"/>
      <c r="QPU357" s="59"/>
      <c r="QPV357" s="59"/>
      <c r="QPW357" s="59"/>
      <c r="QPX357" s="59"/>
      <c r="QPY357" s="59"/>
      <c r="QPZ357" s="59"/>
      <c r="QQA357" s="59"/>
      <c r="QQB357" s="59"/>
      <c r="QQC357" s="59"/>
      <c r="QQD357" s="59"/>
      <c r="QQE357" s="59"/>
      <c r="QQF357" s="59"/>
      <c r="QQG357" s="59"/>
      <c r="QQH357" s="59"/>
      <c r="QQI357" s="59"/>
      <c r="QQJ357" s="59"/>
      <c r="QQK357" s="59"/>
      <c r="QQL357" s="59"/>
      <c r="QQM357" s="59"/>
      <c r="QQN357" s="59"/>
      <c r="QQO357" s="59"/>
      <c r="QQP357" s="59"/>
      <c r="QQQ357" s="59"/>
      <c r="QQR357" s="59"/>
      <c r="QQS357" s="59"/>
      <c r="QQT357" s="59"/>
      <c r="QQU357" s="59"/>
      <c r="QQV357" s="59"/>
      <c r="QQW357" s="59"/>
      <c r="QQX357" s="59"/>
      <c r="QQY357" s="59"/>
      <c r="QQZ357" s="59"/>
      <c r="QRA357" s="59"/>
      <c r="QRB357" s="59"/>
      <c r="QRC357" s="59"/>
      <c r="QRD357" s="59"/>
      <c r="QRE357" s="59"/>
      <c r="QRF357" s="59"/>
      <c r="QRG357" s="59"/>
      <c r="QRH357" s="59"/>
      <c r="QRI357" s="59"/>
      <c r="QRJ357" s="59"/>
      <c r="QRK357" s="59"/>
      <c r="QRL357" s="59"/>
      <c r="QRM357" s="59"/>
      <c r="QRN357" s="59"/>
      <c r="QRO357" s="59"/>
      <c r="QRP357" s="59"/>
      <c r="QRQ357" s="59"/>
      <c r="QRR357" s="59"/>
      <c r="QRS357" s="59"/>
      <c r="QRT357" s="59"/>
      <c r="QRU357" s="59"/>
      <c r="QRV357" s="59"/>
      <c r="QRW357" s="59"/>
      <c r="QRX357" s="59"/>
      <c r="QRY357" s="59"/>
      <c r="QRZ357" s="59"/>
      <c r="QSA357" s="59"/>
      <c r="QSB357" s="59"/>
      <c r="QSC357" s="59"/>
      <c r="QSD357" s="59"/>
      <c r="QSE357" s="59"/>
      <c r="QSF357" s="59"/>
      <c r="QSG357" s="59"/>
      <c r="QSH357" s="59"/>
      <c r="QSI357" s="59"/>
      <c r="QSJ357" s="59"/>
      <c r="QSK357" s="59"/>
      <c r="QSL357" s="59"/>
      <c r="QSM357" s="59"/>
      <c r="QSN357" s="59"/>
      <c r="QSO357" s="59"/>
      <c r="QSP357" s="59"/>
      <c r="QSQ357" s="59"/>
      <c r="QSR357" s="59"/>
      <c r="QSS357" s="59"/>
      <c r="QST357" s="59"/>
      <c r="QSU357" s="59"/>
      <c r="QSV357" s="59"/>
      <c r="QSW357" s="59"/>
      <c r="QSX357" s="59"/>
      <c r="QSY357" s="59"/>
      <c r="QSZ357" s="59"/>
      <c r="QTA357" s="59"/>
      <c r="QTB357" s="59"/>
      <c r="QTC357" s="59"/>
      <c r="QTD357" s="59"/>
      <c r="QTE357" s="59"/>
      <c r="QTF357" s="59"/>
      <c r="QTG357" s="59"/>
      <c r="QTH357" s="59"/>
      <c r="QTI357" s="59"/>
      <c r="QTJ357" s="59"/>
      <c r="QTK357" s="59"/>
      <c r="QTL357" s="59"/>
      <c r="QTM357" s="59"/>
      <c r="QTN357" s="59"/>
      <c r="QTO357" s="59"/>
      <c r="QTP357" s="59"/>
      <c r="QTQ357" s="59"/>
      <c r="QTR357" s="59"/>
      <c r="QTS357" s="59"/>
      <c r="QTT357" s="59"/>
      <c r="QTU357" s="59"/>
      <c r="QTV357" s="59"/>
      <c r="QTW357" s="59"/>
      <c r="QTX357" s="59"/>
      <c r="QTY357" s="59"/>
      <c r="QTZ357" s="59"/>
      <c r="QUA357" s="59"/>
      <c r="QUB357" s="59"/>
      <c r="QUC357" s="59"/>
      <c r="QUD357" s="59"/>
      <c r="QUE357" s="59"/>
      <c r="QUF357" s="59"/>
      <c r="QUG357" s="59"/>
      <c r="QUH357" s="59"/>
      <c r="QUI357" s="59"/>
      <c r="QUJ357" s="59"/>
      <c r="QUK357" s="59"/>
      <c r="QUL357" s="59"/>
      <c r="QUM357" s="59"/>
      <c r="QUN357" s="59"/>
      <c r="QUO357" s="59"/>
      <c r="QUP357" s="59"/>
      <c r="QUQ357" s="59"/>
      <c r="QUR357" s="59"/>
      <c r="QUS357" s="59"/>
      <c r="QUT357" s="59"/>
      <c r="QUU357" s="59"/>
      <c r="QUV357" s="59"/>
      <c r="QUW357" s="59"/>
      <c r="QUX357" s="59"/>
      <c r="QUY357" s="59"/>
      <c r="QUZ357" s="59"/>
      <c r="QVA357" s="59"/>
      <c r="QVB357" s="59"/>
      <c r="QVC357" s="59"/>
      <c r="QVD357" s="59"/>
      <c r="QVE357" s="59"/>
      <c r="QVF357" s="59"/>
      <c r="QVG357" s="59"/>
      <c r="QVH357" s="59"/>
      <c r="QVI357" s="59"/>
      <c r="QVJ357" s="59"/>
      <c r="QVK357" s="59"/>
      <c r="QVL357" s="59"/>
      <c r="QVM357" s="59"/>
      <c r="QVN357" s="59"/>
      <c r="QVO357" s="59"/>
      <c r="QVP357" s="59"/>
      <c r="QVQ357" s="59"/>
      <c r="QVR357" s="59"/>
      <c r="QVS357" s="59"/>
      <c r="QVT357" s="59"/>
      <c r="QVU357" s="59"/>
      <c r="QVV357" s="59"/>
      <c r="QVW357" s="59"/>
      <c r="QVX357" s="59"/>
      <c r="QVY357" s="59"/>
      <c r="QVZ357" s="59"/>
      <c r="QWA357" s="59"/>
      <c r="QWB357" s="59"/>
      <c r="QWC357" s="59"/>
      <c r="QWD357" s="59"/>
      <c r="QWE357" s="59"/>
      <c r="QWF357" s="59"/>
      <c r="QWG357" s="59"/>
      <c r="QWH357" s="59"/>
      <c r="QWI357" s="59"/>
      <c r="QWJ357" s="59"/>
      <c r="QWK357" s="59"/>
      <c r="QWL357" s="59"/>
      <c r="QWM357" s="59"/>
      <c r="QWN357" s="59"/>
      <c r="QWO357" s="59"/>
      <c r="QWP357" s="59"/>
      <c r="QWQ357" s="59"/>
      <c r="QWR357" s="59"/>
      <c r="QWS357" s="59"/>
      <c r="QWT357" s="59"/>
      <c r="QWU357" s="59"/>
      <c r="QWV357" s="59"/>
      <c r="QWW357" s="59"/>
      <c r="QWX357" s="59"/>
      <c r="QWY357" s="59"/>
      <c r="QWZ357" s="59"/>
      <c r="QXA357" s="59"/>
      <c r="QXB357" s="59"/>
      <c r="QXC357" s="59"/>
      <c r="QXD357" s="59"/>
      <c r="QXE357" s="59"/>
      <c r="QXF357" s="59"/>
      <c r="QXG357" s="59"/>
      <c r="QXH357" s="59"/>
      <c r="QXI357" s="59"/>
      <c r="QXJ357" s="59"/>
      <c r="QXK357" s="59"/>
      <c r="QXL357" s="59"/>
      <c r="QXM357" s="59"/>
      <c r="QXN357" s="59"/>
      <c r="QXO357" s="59"/>
      <c r="QXP357" s="59"/>
      <c r="QXQ357" s="59"/>
      <c r="QXR357" s="59"/>
      <c r="QXS357" s="59"/>
      <c r="QXT357" s="59"/>
      <c r="QXU357" s="59"/>
      <c r="QXV357" s="59"/>
      <c r="QXW357" s="59"/>
      <c r="QXX357" s="59"/>
      <c r="QXY357" s="59"/>
      <c r="QXZ357" s="59"/>
      <c r="QYA357" s="59"/>
      <c r="QYB357" s="59"/>
      <c r="QYC357" s="59"/>
      <c r="QYD357" s="59"/>
      <c r="QYE357" s="59"/>
      <c r="QYF357" s="59"/>
      <c r="QYG357" s="59"/>
      <c r="QYH357" s="59"/>
      <c r="QYI357" s="59"/>
      <c r="QYJ357" s="59"/>
      <c r="QYK357" s="59"/>
      <c r="QYL357" s="59"/>
      <c r="QYM357" s="59"/>
      <c r="QYN357" s="59"/>
      <c r="QYO357" s="59"/>
      <c r="QYP357" s="59"/>
      <c r="QYQ357" s="59"/>
      <c r="QYR357" s="59"/>
      <c r="QYS357" s="59"/>
      <c r="QYT357" s="59"/>
      <c r="QYU357" s="59"/>
      <c r="QYV357" s="59"/>
      <c r="QYW357" s="59"/>
      <c r="QYX357" s="59"/>
      <c r="QYY357" s="59"/>
      <c r="QYZ357" s="59"/>
      <c r="QZA357" s="59"/>
      <c r="QZB357" s="59"/>
      <c r="QZC357" s="59"/>
      <c r="QZD357" s="59"/>
      <c r="QZE357" s="59"/>
      <c r="QZF357" s="59"/>
      <c r="QZG357" s="59"/>
      <c r="QZH357" s="59"/>
      <c r="QZI357" s="59"/>
      <c r="QZJ357" s="59"/>
      <c r="QZK357" s="59"/>
      <c r="QZL357" s="59"/>
      <c r="QZM357" s="59"/>
      <c r="QZN357" s="59"/>
      <c r="QZO357" s="59"/>
      <c r="QZP357" s="59"/>
      <c r="QZQ357" s="59"/>
      <c r="QZR357" s="59"/>
      <c r="QZS357" s="59"/>
      <c r="QZT357" s="59"/>
      <c r="QZU357" s="59"/>
      <c r="QZV357" s="59"/>
      <c r="QZW357" s="59"/>
      <c r="QZX357" s="59"/>
      <c r="QZY357" s="59"/>
      <c r="QZZ357" s="59"/>
      <c r="RAA357" s="59"/>
      <c r="RAB357" s="59"/>
      <c r="RAC357" s="59"/>
      <c r="RAD357" s="59"/>
      <c r="RAE357" s="59"/>
      <c r="RAF357" s="59"/>
      <c r="RAG357" s="59"/>
      <c r="RAH357" s="59"/>
      <c r="RAI357" s="59"/>
      <c r="RAJ357" s="59"/>
      <c r="RAK357" s="59"/>
      <c r="RAL357" s="59"/>
      <c r="RAM357" s="59"/>
      <c r="RAN357" s="59"/>
      <c r="RAO357" s="59"/>
      <c r="RAP357" s="59"/>
      <c r="RAQ357" s="59"/>
      <c r="RAR357" s="59"/>
      <c r="RAS357" s="59"/>
      <c r="RAT357" s="59"/>
      <c r="RAU357" s="59"/>
      <c r="RAV357" s="59"/>
      <c r="RAW357" s="59"/>
      <c r="RAX357" s="59"/>
      <c r="RAY357" s="59"/>
      <c r="RAZ357" s="59"/>
      <c r="RBA357" s="59"/>
      <c r="RBB357" s="59"/>
      <c r="RBC357" s="59"/>
      <c r="RBD357" s="59"/>
      <c r="RBE357" s="59"/>
      <c r="RBF357" s="59"/>
      <c r="RBG357" s="59"/>
      <c r="RBH357" s="59"/>
      <c r="RBI357" s="59"/>
      <c r="RBJ357" s="59"/>
      <c r="RBK357" s="59"/>
      <c r="RBL357" s="59"/>
      <c r="RBM357" s="59"/>
      <c r="RBN357" s="59"/>
      <c r="RBO357" s="59"/>
      <c r="RBP357" s="59"/>
      <c r="RBQ357" s="59"/>
      <c r="RBR357" s="59"/>
      <c r="RBS357" s="59"/>
      <c r="RBT357" s="59"/>
      <c r="RBU357" s="59"/>
      <c r="RBV357" s="59"/>
      <c r="RBW357" s="59"/>
      <c r="RBX357" s="59"/>
      <c r="RBY357" s="59"/>
      <c r="RBZ357" s="59"/>
      <c r="RCA357" s="59"/>
      <c r="RCB357" s="59"/>
      <c r="RCC357" s="59"/>
      <c r="RCD357" s="59"/>
      <c r="RCE357" s="59"/>
      <c r="RCF357" s="59"/>
      <c r="RCG357" s="59"/>
      <c r="RCH357" s="59"/>
      <c r="RCI357" s="59"/>
      <c r="RCJ357" s="59"/>
      <c r="RCK357" s="59"/>
      <c r="RCL357" s="59"/>
      <c r="RCM357" s="59"/>
      <c r="RCN357" s="59"/>
      <c r="RCO357" s="59"/>
      <c r="RCP357" s="59"/>
      <c r="RCQ357" s="59"/>
      <c r="RCR357" s="59"/>
      <c r="RCS357" s="59"/>
      <c r="RCT357" s="59"/>
      <c r="RCU357" s="59"/>
      <c r="RCV357" s="59"/>
      <c r="RCW357" s="59"/>
      <c r="RCX357" s="59"/>
      <c r="RCY357" s="59"/>
      <c r="RCZ357" s="59"/>
      <c r="RDA357" s="59"/>
      <c r="RDB357" s="59"/>
      <c r="RDC357" s="59"/>
      <c r="RDD357" s="59"/>
      <c r="RDE357" s="59"/>
      <c r="RDF357" s="59"/>
      <c r="RDG357" s="59"/>
      <c r="RDH357" s="59"/>
      <c r="RDI357" s="59"/>
      <c r="RDJ357" s="59"/>
      <c r="RDK357" s="59"/>
      <c r="RDL357" s="59"/>
      <c r="RDM357" s="59"/>
      <c r="RDN357" s="59"/>
      <c r="RDO357" s="59"/>
      <c r="RDP357" s="59"/>
      <c r="RDQ357" s="59"/>
      <c r="RDR357" s="59"/>
      <c r="RDS357" s="59"/>
      <c r="RDT357" s="59"/>
      <c r="RDU357" s="59"/>
      <c r="RDV357" s="59"/>
      <c r="RDW357" s="59"/>
      <c r="RDX357" s="59"/>
      <c r="RDY357" s="59"/>
      <c r="RDZ357" s="59"/>
      <c r="REA357" s="59"/>
      <c r="REB357" s="59"/>
      <c r="REC357" s="59"/>
      <c r="RED357" s="59"/>
      <c r="REE357" s="59"/>
      <c r="REF357" s="59"/>
      <c r="REG357" s="59"/>
      <c r="REH357" s="59"/>
      <c r="REI357" s="59"/>
      <c r="REJ357" s="59"/>
      <c r="REK357" s="59"/>
      <c r="REL357" s="59"/>
      <c r="REM357" s="59"/>
      <c r="REN357" s="59"/>
      <c r="REO357" s="59"/>
      <c r="REP357" s="59"/>
      <c r="REQ357" s="59"/>
      <c r="RER357" s="59"/>
      <c r="RES357" s="59"/>
      <c r="RET357" s="59"/>
      <c r="REU357" s="59"/>
      <c r="REV357" s="59"/>
      <c r="REW357" s="59"/>
      <c r="REX357" s="59"/>
      <c r="REY357" s="59"/>
      <c r="REZ357" s="59"/>
      <c r="RFA357" s="59"/>
      <c r="RFB357" s="59"/>
      <c r="RFC357" s="59"/>
      <c r="RFD357" s="59"/>
      <c r="RFE357" s="59"/>
      <c r="RFF357" s="59"/>
      <c r="RFG357" s="59"/>
      <c r="RFH357" s="59"/>
      <c r="RFI357" s="59"/>
      <c r="RFJ357" s="59"/>
      <c r="RFK357" s="59"/>
      <c r="RFL357" s="59"/>
      <c r="RFM357" s="59"/>
      <c r="RFN357" s="59"/>
      <c r="RFO357" s="59"/>
      <c r="RFP357" s="59"/>
      <c r="RFQ357" s="59"/>
      <c r="RFR357" s="59"/>
      <c r="RFS357" s="59"/>
      <c r="RFT357" s="59"/>
      <c r="RFU357" s="59"/>
      <c r="RFV357" s="59"/>
      <c r="RFW357" s="59"/>
      <c r="RFX357" s="59"/>
      <c r="RFY357" s="59"/>
      <c r="RFZ357" s="59"/>
      <c r="RGA357" s="59"/>
      <c r="RGB357" s="59"/>
      <c r="RGC357" s="59"/>
      <c r="RGD357" s="59"/>
      <c r="RGE357" s="59"/>
      <c r="RGF357" s="59"/>
      <c r="RGG357" s="59"/>
      <c r="RGH357" s="59"/>
      <c r="RGI357" s="59"/>
      <c r="RGJ357" s="59"/>
      <c r="RGK357" s="59"/>
      <c r="RGL357" s="59"/>
      <c r="RGM357" s="59"/>
      <c r="RGN357" s="59"/>
      <c r="RGO357" s="59"/>
      <c r="RGP357" s="59"/>
      <c r="RGQ357" s="59"/>
      <c r="RGR357" s="59"/>
      <c r="RGS357" s="59"/>
      <c r="RGT357" s="59"/>
      <c r="RGU357" s="59"/>
      <c r="RGV357" s="59"/>
      <c r="RGW357" s="59"/>
      <c r="RGX357" s="59"/>
      <c r="RGY357" s="59"/>
      <c r="RGZ357" s="59"/>
      <c r="RHA357" s="59"/>
      <c r="RHB357" s="59"/>
      <c r="RHC357" s="59"/>
      <c r="RHD357" s="59"/>
      <c r="RHE357" s="59"/>
      <c r="RHF357" s="59"/>
      <c r="RHG357" s="59"/>
      <c r="RHH357" s="59"/>
      <c r="RHI357" s="59"/>
      <c r="RHJ357" s="59"/>
      <c r="RHK357" s="59"/>
      <c r="RHL357" s="59"/>
      <c r="RHM357" s="59"/>
      <c r="RHN357" s="59"/>
      <c r="RHO357" s="59"/>
      <c r="RHP357" s="59"/>
      <c r="RHQ357" s="59"/>
      <c r="RHR357" s="59"/>
      <c r="RHS357" s="59"/>
      <c r="RHT357" s="59"/>
      <c r="RHU357" s="59"/>
      <c r="RHV357" s="59"/>
      <c r="RHW357" s="59"/>
      <c r="RHX357" s="59"/>
      <c r="RHY357" s="59"/>
      <c r="RHZ357" s="59"/>
      <c r="RIA357" s="59"/>
      <c r="RIB357" s="59"/>
      <c r="RIC357" s="59"/>
      <c r="RID357" s="59"/>
      <c r="RIE357" s="59"/>
      <c r="RIF357" s="59"/>
      <c r="RIG357" s="59"/>
      <c r="RIH357" s="59"/>
      <c r="RII357" s="59"/>
      <c r="RIJ357" s="59"/>
      <c r="RIK357" s="59"/>
      <c r="RIL357" s="59"/>
      <c r="RIM357" s="59"/>
      <c r="RIN357" s="59"/>
      <c r="RIO357" s="59"/>
      <c r="RIP357" s="59"/>
      <c r="RIQ357" s="59"/>
      <c r="RIR357" s="59"/>
      <c r="RIS357" s="59"/>
      <c r="RIT357" s="59"/>
      <c r="RIU357" s="59"/>
      <c r="RIV357" s="59"/>
      <c r="RIW357" s="59"/>
      <c r="RIX357" s="59"/>
      <c r="RIY357" s="59"/>
      <c r="RIZ357" s="59"/>
      <c r="RJA357" s="59"/>
      <c r="RJB357" s="59"/>
      <c r="RJC357" s="59"/>
      <c r="RJD357" s="59"/>
      <c r="RJE357" s="59"/>
      <c r="RJF357" s="59"/>
      <c r="RJG357" s="59"/>
      <c r="RJH357" s="59"/>
      <c r="RJI357" s="59"/>
      <c r="RJJ357" s="59"/>
      <c r="RJK357" s="59"/>
      <c r="RJL357" s="59"/>
      <c r="RJM357" s="59"/>
      <c r="RJN357" s="59"/>
      <c r="RJO357" s="59"/>
      <c r="RJP357" s="59"/>
      <c r="RJQ357" s="59"/>
      <c r="RJR357" s="59"/>
      <c r="RJS357" s="59"/>
      <c r="RJT357" s="59"/>
      <c r="RJU357" s="59"/>
      <c r="RJV357" s="59"/>
      <c r="RJW357" s="59"/>
      <c r="RJX357" s="59"/>
      <c r="RJY357" s="59"/>
      <c r="RJZ357" s="59"/>
      <c r="RKA357" s="59"/>
      <c r="RKB357" s="59"/>
      <c r="RKC357" s="59"/>
      <c r="RKD357" s="59"/>
      <c r="RKE357" s="59"/>
      <c r="RKF357" s="59"/>
      <c r="RKG357" s="59"/>
      <c r="RKH357" s="59"/>
      <c r="RKI357" s="59"/>
      <c r="RKJ357" s="59"/>
      <c r="RKK357" s="59"/>
      <c r="RKL357" s="59"/>
      <c r="RKM357" s="59"/>
      <c r="RKN357" s="59"/>
      <c r="RKO357" s="59"/>
      <c r="RKP357" s="59"/>
      <c r="RKQ357" s="59"/>
      <c r="RKR357" s="59"/>
      <c r="RKS357" s="59"/>
      <c r="RKT357" s="59"/>
      <c r="RKU357" s="59"/>
      <c r="RKV357" s="59"/>
      <c r="RKW357" s="59"/>
      <c r="RKX357" s="59"/>
      <c r="RKY357" s="59"/>
      <c r="RKZ357" s="59"/>
      <c r="RLA357" s="59"/>
      <c r="RLB357" s="59"/>
      <c r="RLC357" s="59"/>
      <c r="RLD357" s="59"/>
      <c r="RLE357" s="59"/>
      <c r="RLF357" s="59"/>
      <c r="RLG357" s="59"/>
      <c r="RLH357" s="59"/>
      <c r="RLI357" s="59"/>
      <c r="RLJ357" s="59"/>
      <c r="RLK357" s="59"/>
      <c r="RLL357" s="59"/>
      <c r="RLM357" s="59"/>
      <c r="RLN357" s="59"/>
      <c r="RLO357" s="59"/>
      <c r="RLP357" s="59"/>
      <c r="RLQ357" s="59"/>
      <c r="RLR357" s="59"/>
      <c r="RLS357" s="59"/>
      <c r="RLT357" s="59"/>
      <c r="RLU357" s="59"/>
      <c r="RLV357" s="59"/>
      <c r="RLW357" s="59"/>
      <c r="RLX357" s="59"/>
      <c r="RLY357" s="59"/>
      <c r="RLZ357" s="59"/>
      <c r="RMA357" s="59"/>
      <c r="RMB357" s="59"/>
      <c r="RMC357" s="59"/>
      <c r="RMD357" s="59"/>
      <c r="RME357" s="59"/>
      <c r="RMF357" s="59"/>
      <c r="RMG357" s="59"/>
      <c r="RMH357" s="59"/>
      <c r="RMI357" s="59"/>
      <c r="RMJ357" s="59"/>
      <c r="RMK357" s="59"/>
      <c r="RML357" s="59"/>
      <c r="RMM357" s="59"/>
      <c r="RMN357" s="59"/>
      <c r="RMO357" s="59"/>
      <c r="RMP357" s="59"/>
      <c r="RMQ357" s="59"/>
      <c r="RMR357" s="59"/>
      <c r="RMS357" s="59"/>
      <c r="RMT357" s="59"/>
      <c r="RMU357" s="59"/>
      <c r="RMV357" s="59"/>
      <c r="RMW357" s="59"/>
      <c r="RMX357" s="59"/>
      <c r="RMY357" s="59"/>
      <c r="RMZ357" s="59"/>
      <c r="RNA357" s="59"/>
      <c r="RNB357" s="59"/>
      <c r="RNC357" s="59"/>
      <c r="RND357" s="59"/>
      <c r="RNE357" s="59"/>
      <c r="RNF357" s="59"/>
      <c r="RNG357" s="59"/>
      <c r="RNH357" s="59"/>
      <c r="RNI357" s="59"/>
      <c r="RNJ357" s="59"/>
      <c r="RNK357" s="59"/>
      <c r="RNL357" s="59"/>
      <c r="RNM357" s="59"/>
      <c r="RNN357" s="59"/>
      <c r="RNO357" s="59"/>
      <c r="RNP357" s="59"/>
      <c r="RNQ357" s="59"/>
      <c r="RNR357" s="59"/>
      <c r="RNS357" s="59"/>
      <c r="RNT357" s="59"/>
      <c r="RNU357" s="59"/>
      <c r="RNV357" s="59"/>
      <c r="RNW357" s="59"/>
      <c r="RNX357" s="59"/>
      <c r="RNY357" s="59"/>
      <c r="RNZ357" s="59"/>
      <c r="ROA357" s="59"/>
      <c r="ROB357" s="59"/>
      <c r="ROC357" s="59"/>
      <c r="ROD357" s="59"/>
      <c r="ROE357" s="59"/>
      <c r="ROF357" s="59"/>
      <c r="ROG357" s="59"/>
      <c r="ROH357" s="59"/>
      <c r="ROI357" s="59"/>
      <c r="ROJ357" s="59"/>
      <c r="ROK357" s="59"/>
      <c r="ROL357" s="59"/>
      <c r="ROM357" s="59"/>
      <c r="RON357" s="59"/>
      <c r="ROO357" s="59"/>
      <c r="ROP357" s="59"/>
      <c r="ROQ357" s="59"/>
      <c r="ROR357" s="59"/>
      <c r="ROS357" s="59"/>
      <c r="ROT357" s="59"/>
      <c r="ROU357" s="59"/>
      <c r="ROV357" s="59"/>
      <c r="ROW357" s="59"/>
      <c r="ROX357" s="59"/>
      <c r="ROY357" s="59"/>
      <c r="ROZ357" s="59"/>
      <c r="RPA357" s="59"/>
      <c r="RPB357" s="59"/>
      <c r="RPC357" s="59"/>
      <c r="RPD357" s="59"/>
      <c r="RPE357" s="59"/>
      <c r="RPF357" s="59"/>
      <c r="RPG357" s="59"/>
      <c r="RPH357" s="59"/>
      <c r="RPI357" s="59"/>
      <c r="RPJ357" s="59"/>
      <c r="RPK357" s="59"/>
      <c r="RPL357" s="59"/>
      <c r="RPM357" s="59"/>
      <c r="RPN357" s="59"/>
      <c r="RPO357" s="59"/>
      <c r="RPP357" s="59"/>
      <c r="RPQ357" s="59"/>
      <c r="RPR357" s="59"/>
      <c r="RPS357" s="59"/>
      <c r="RPT357" s="59"/>
      <c r="RPU357" s="59"/>
      <c r="RPV357" s="59"/>
      <c r="RPW357" s="59"/>
      <c r="RPX357" s="59"/>
      <c r="RPY357" s="59"/>
      <c r="RPZ357" s="59"/>
      <c r="RQA357" s="59"/>
      <c r="RQB357" s="59"/>
      <c r="RQC357" s="59"/>
      <c r="RQD357" s="59"/>
      <c r="RQE357" s="59"/>
      <c r="RQF357" s="59"/>
      <c r="RQG357" s="59"/>
      <c r="RQH357" s="59"/>
      <c r="RQI357" s="59"/>
      <c r="RQJ357" s="59"/>
      <c r="RQK357" s="59"/>
      <c r="RQL357" s="59"/>
      <c r="RQM357" s="59"/>
      <c r="RQN357" s="59"/>
      <c r="RQO357" s="59"/>
      <c r="RQP357" s="59"/>
      <c r="RQQ357" s="59"/>
      <c r="RQR357" s="59"/>
      <c r="RQS357" s="59"/>
      <c r="RQT357" s="59"/>
      <c r="RQU357" s="59"/>
      <c r="RQV357" s="59"/>
      <c r="RQW357" s="59"/>
      <c r="RQX357" s="59"/>
      <c r="RQY357" s="59"/>
      <c r="RQZ357" s="59"/>
      <c r="RRA357" s="59"/>
      <c r="RRB357" s="59"/>
      <c r="RRC357" s="59"/>
      <c r="RRD357" s="59"/>
      <c r="RRE357" s="59"/>
      <c r="RRF357" s="59"/>
      <c r="RRG357" s="59"/>
      <c r="RRH357" s="59"/>
      <c r="RRI357" s="59"/>
      <c r="RRJ357" s="59"/>
      <c r="RRK357" s="59"/>
      <c r="RRL357" s="59"/>
      <c r="RRM357" s="59"/>
      <c r="RRN357" s="59"/>
      <c r="RRO357" s="59"/>
      <c r="RRP357" s="59"/>
      <c r="RRQ357" s="59"/>
      <c r="RRR357" s="59"/>
      <c r="RRS357" s="59"/>
      <c r="RRT357" s="59"/>
      <c r="RRU357" s="59"/>
      <c r="RRV357" s="59"/>
      <c r="RRW357" s="59"/>
      <c r="RRX357" s="59"/>
      <c r="RRY357" s="59"/>
      <c r="RRZ357" s="59"/>
      <c r="RSA357" s="59"/>
      <c r="RSB357" s="59"/>
      <c r="RSC357" s="59"/>
      <c r="RSD357" s="59"/>
      <c r="RSE357" s="59"/>
      <c r="RSF357" s="59"/>
      <c r="RSG357" s="59"/>
      <c r="RSH357" s="59"/>
      <c r="RSI357" s="59"/>
      <c r="RSJ357" s="59"/>
      <c r="RSK357" s="59"/>
      <c r="RSL357" s="59"/>
      <c r="RSM357" s="59"/>
      <c r="RSN357" s="59"/>
      <c r="RSO357" s="59"/>
      <c r="RSP357" s="59"/>
      <c r="RSQ357" s="59"/>
      <c r="RSR357" s="59"/>
      <c r="RSS357" s="59"/>
      <c r="RST357" s="59"/>
      <c r="RSU357" s="59"/>
      <c r="RSV357" s="59"/>
      <c r="RSW357" s="59"/>
      <c r="RSX357" s="59"/>
      <c r="RSY357" s="59"/>
      <c r="RSZ357" s="59"/>
      <c r="RTA357" s="59"/>
      <c r="RTB357" s="59"/>
      <c r="RTC357" s="59"/>
      <c r="RTD357" s="59"/>
      <c r="RTE357" s="59"/>
      <c r="RTF357" s="59"/>
      <c r="RTG357" s="59"/>
      <c r="RTH357" s="59"/>
      <c r="RTI357" s="59"/>
      <c r="RTJ357" s="59"/>
      <c r="RTK357" s="59"/>
      <c r="RTL357" s="59"/>
      <c r="RTM357" s="59"/>
      <c r="RTN357" s="59"/>
      <c r="RTO357" s="59"/>
      <c r="RTP357" s="59"/>
      <c r="RTQ357" s="59"/>
      <c r="RTR357" s="59"/>
      <c r="RTS357" s="59"/>
      <c r="RTT357" s="59"/>
      <c r="RTU357" s="59"/>
      <c r="RTV357" s="59"/>
      <c r="RTW357" s="59"/>
      <c r="RTX357" s="59"/>
      <c r="RTY357" s="59"/>
      <c r="RTZ357" s="59"/>
      <c r="RUA357" s="59"/>
      <c r="RUB357" s="59"/>
      <c r="RUC357" s="59"/>
      <c r="RUD357" s="59"/>
      <c r="RUE357" s="59"/>
      <c r="RUF357" s="59"/>
      <c r="RUG357" s="59"/>
      <c r="RUH357" s="59"/>
      <c r="RUI357" s="59"/>
      <c r="RUJ357" s="59"/>
      <c r="RUK357" s="59"/>
      <c r="RUL357" s="59"/>
      <c r="RUM357" s="59"/>
      <c r="RUN357" s="59"/>
      <c r="RUO357" s="59"/>
      <c r="RUP357" s="59"/>
      <c r="RUQ357" s="59"/>
      <c r="RUR357" s="59"/>
      <c r="RUS357" s="59"/>
      <c r="RUT357" s="59"/>
      <c r="RUU357" s="59"/>
      <c r="RUV357" s="59"/>
      <c r="RUW357" s="59"/>
      <c r="RUX357" s="59"/>
      <c r="RUY357" s="59"/>
      <c r="RUZ357" s="59"/>
      <c r="RVA357" s="59"/>
      <c r="RVB357" s="59"/>
      <c r="RVC357" s="59"/>
      <c r="RVD357" s="59"/>
      <c r="RVE357" s="59"/>
      <c r="RVF357" s="59"/>
      <c r="RVG357" s="59"/>
      <c r="RVH357" s="59"/>
      <c r="RVI357" s="59"/>
      <c r="RVJ357" s="59"/>
      <c r="RVK357" s="59"/>
      <c r="RVL357" s="59"/>
      <c r="RVM357" s="59"/>
      <c r="RVN357" s="59"/>
      <c r="RVO357" s="59"/>
      <c r="RVP357" s="59"/>
      <c r="RVQ357" s="59"/>
      <c r="RVR357" s="59"/>
      <c r="RVS357" s="59"/>
      <c r="RVT357" s="59"/>
      <c r="RVU357" s="59"/>
      <c r="RVV357" s="59"/>
      <c r="RVW357" s="59"/>
      <c r="RVX357" s="59"/>
      <c r="RVY357" s="59"/>
      <c r="RVZ357" s="59"/>
      <c r="RWA357" s="59"/>
      <c r="RWB357" s="59"/>
      <c r="RWC357" s="59"/>
      <c r="RWD357" s="59"/>
      <c r="RWE357" s="59"/>
      <c r="RWF357" s="59"/>
      <c r="RWG357" s="59"/>
      <c r="RWH357" s="59"/>
      <c r="RWI357" s="59"/>
      <c r="RWJ357" s="59"/>
      <c r="RWK357" s="59"/>
      <c r="RWL357" s="59"/>
      <c r="RWM357" s="59"/>
      <c r="RWN357" s="59"/>
      <c r="RWO357" s="59"/>
      <c r="RWP357" s="59"/>
      <c r="RWQ357" s="59"/>
      <c r="RWR357" s="59"/>
      <c r="RWS357" s="59"/>
      <c r="RWT357" s="59"/>
      <c r="RWU357" s="59"/>
      <c r="RWV357" s="59"/>
      <c r="RWW357" s="59"/>
      <c r="RWX357" s="59"/>
      <c r="RWY357" s="59"/>
      <c r="RWZ357" s="59"/>
      <c r="RXA357" s="59"/>
      <c r="RXB357" s="59"/>
      <c r="RXC357" s="59"/>
      <c r="RXD357" s="59"/>
      <c r="RXE357" s="59"/>
      <c r="RXF357" s="59"/>
      <c r="RXG357" s="59"/>
      <c r="RXH357" s="59"/>
      <c r="RXI357" s="59"/>
      <c r="RXJ357" s="59"/>
      <c r="RXK357" s="59"/>
      <c r="RXL357" s="59"/>
      <c r="RXM357" s="59"/>
      <c r="RXN357" s="59"/>
      <c r="RXO357" s="59"/>
      <c r="RXP357" s="59"/>
      <c r="RXQ357" s="59"/>
      <c r="RXR357" s="59"/>
      <c r="RXS357" s="59"/>
      <c r="RXT357" s="59"/>
      <c r="RXU357" s="59"/>
      <c r="RXV357" s="59"/>
      <c r="RXW357" s="59"/>
      <c r="RXX357" s="59"/>
      <c r="RXY357" s="59"/>
      <c r="RXZ357" s="59"/>
      <c r="RYA357" s="59"/>
      <c r="RYB357" s="59"/>
      <c r="RYC357" s="59"/>
      <c r="RYD357" s="59"/>
      <c r="RYE357" s="59"/>
      <c r="RYF357" s="59"/>
      <c r="RYG357" s="59"/>
      <c r="RYH357" s="59"/>
      <c r="RYI357" s="59"/>
      <c r="RYJ357" s="59"/>
      <c r="RYK357" s="59"/>
      <c r="RYL357" s="59"/>
      <c r="RYM357" s="59"/>
      <c r="RYN357" s="59"/>
      <c r="RYO357" s="59"/>
      <c r="RYP357" s="59"/>
      <c r="RYQ357" s="59"/>
      <c r="RYR357" s="59"/>
      <c r="RYS357" s="59"/>
      <c r="RYT357" s="59"/>
      <c r="RYU357" s="59"/>
      <c r="RYV357" s="59"/>
      <c r="RYW357" s="59"/>
      <c r="RYX357" s="59"/>
      <c r="RYY357" s="59"/>
      <c r="RYZ357" s="59"/>
      <c r="RZA357" s="59"/>
      <c r="RZB357" s="59"/>
      <c r="RZC357" s="59"/>
      <c r="RZD357" s="59"/>
      <c r="RZE357" s="59"/>
      <c r="RZF357" s="59"/>
      <c r="RZG357" s="59"/>
      <c r="RZH357" s="59"/>
      <c r="RZI357" s="59"/>
      <c r="RZJ357" s="59"/>
      <c r="RZK357" s="59"/>
      <c r="RZL357" s="59"/>
      <c r="RZM357" s="59"/>
      <c r="RZN357" s="59"/>
      <c r="RZO357" s="59"/>
      <c r="RZP357" s="59"/>
      <c r="RZQ357" s="59"/>
      <c r="RZR357" s="59"/>
      <c r="RZS357" s="59"/>
      <c r="RZT357" s="59"/>
      <c r="RZU357" s="59"/>
      <c r="RZV357" s="59"/>
      <c r="RZW357" s="59"/>
      <c r="RZX357" s="59"/>
      <c r="RZY357" s="59"/>
      <c r="RZZ357" s="59"/>
      <c r="SAA357" s="59"/>
      <c r="SAB357" s="59"/>
      <c r="SAC357" s="59"/>
      <c r="SAD357" s="59"/>
      <c r="SAE357" s="59"/>
      <c r="SAF357" s="59"/>
      <c r="SAG357" s="59"/>
      <c r="SAH357" s="59"/>
      <c r="SAI357" s="59"/>
      <c r="SAJ357" s="59"/>
      <c r="SAK357" s="59"/>
      <c r="SAL357" s="59"/>
      <c r="SAM357" s="59"/>
      <c r="SAN357" s="59"/>
      <c r="SAO357" s="59"/>
      <c r="SAP357" s="59"/>
      <c r="SAQ357" s="59"/>
      <c r="SAR357" s="59"/>
      <c r="SAS357" s="59"/>
      <c r="SAT357" s="59"/>
      <c r="SAU357" s="59"/>
      <c r="SAV357" s="59"/>
      <c r="SAW357" s="59"/>
      <c r="SAX357" s="59"/>
      <c r="SAY357" s="59"/>
      <c r="SAZ357" s="59"/>
      <c r="SBA357" s="59"/>
      <c r="SBB357" s="59"/>
      <c r="SBC357" s="59"/>
      <c r="SBD357" s="59"/>
      <c r="SBE357" s="59"/>
      <c r="SBF357" s="59"/>
      <c r="SBG357" s="59"/>
      <c r="SBH357" s="59"/>
      <c r="SBI357" s="59"/>
      <c r="SBJ357" s="59"/>
      <c r="SBK357" s="59"/>
      <c r="SBL357" s="59"/>
      <c r="SBM357" s="59"/>
      <c r="SBN357" s="59"/>
      <c r="SBO357" s="59"/>
      <c r="SBP357" s="59"/>
      <c r="SBQ357" s="59"/>
      <c r="SBR357" s="59"/>
      <c r="SBS357" s="59"/>
      <c r="SBT357" s="59"/>
      <c r="SBU357" s="59"/>
      <c r="SBV357" s="59"/>
      <c r="SBW357" s="59"/>
      <c r="SBX357" s="59"/>
      <c r="SBY357" s="59"/>
      <c r="SBZ357" s="59"/>
      <c r="SCA357" s="59"/>
      <c r="SCB357" s="59"/>
      <c r="SCC357" s="59"/>
      <c r="SCD357" s="59"/>
      <c r="SCE357" s="59"/>
      <c r="SCF357" s="59"/>
      <c r="SCG357" s="59"/>
      <c r="SCH357" s="59"/>
      <c r="SCI357" s="59"/>
      <c r="SCJ357" s="59"/>
      <c r="SCK357" s="59"/>
      <c r="SCL357" s="59"/>
      <c r="SCM357" s="59"/>
      <c r="SCN357" s="59"/>
      <c r="SCO357" s="59"/>
      <c r="SCP357" s="59"/>
      <c r="SCQ357" s="59"/>
      <c r="SCR357" s="59"/>
      <c r="SCS357" s="59"/>
      <c r="SCT357" s="59"/>
      <c r="SCU357" s="59"/>
      <c r="SCV357" s="59"/>
      <c r="SCW357" s="59"/>
      <c r="SCX357" s="59"/>
      <c r="SCY357" s="59"/>
      <c r="SCZ357" s="59"/>
      <c r="SDA357" s="59"/>
      <c r="SDB357" s="59"/>
      <c r="SDC357" s="59"/>
      <c r="SDD357" s="59"/>
      <c r="SDE357" s="59"/>
      <c r="SDF357" s="59"/>
      <c r="SDG357" s="59"/>
      <c r="SDH357" s="59"/>
      <c r="SDI357" s="59"/>
      <c r="SDJ357" s="59"/>
      <c r="SDK357" s="59"/>
      <c r="SDL357" s="59"/>
      <c r="SDM357" s="59"/>
      <c r="SDN357" s="59"/>
      <c r="SDO357" s="59"/>
      <c r="SDP357" s="59"/>
      <c r="SDQ357" s="59"/>
      <c r="SDR357" s="59"/>
      <c r="SDS357" s="59"/>
      <c r="SDT357" s="59"/>
      <c r="SDU357" s="59"/>
      <c r="SDV357" s="59"/>
      <c r="SDW357" s="59"/>
      <c r="SDX357" s="59"/>
      <c r="SDY357" s="59"/>
      <c r="SDZ357" s="59"/>
      <c r="SEA357" s="59"/>
      <c r="SEB357" s="59"/>
      <c r="SEC357" s="59"/>
      <c r="SED357" s="59"/>
      <c r="SEE357" s="59"/>
      <c r="SEF357" s="59"/>
      <c r="SEG357" s="59"/>
      <c r="SEH357" s="59"/>
      <c r="SEI357" s="59"/>
      <c r="SEJ357" s="59"/>
      <c r="SEK357" s="59"/>
      <c r="SEL357" s="59"/>
      <c r="SEM357" s="59"/>
      <c r="SEN357" s="59"/>
      <c r="SEO357" s="59"/>
      <c r="SEP357" s="59"/>
      <c r="SEQ357" s="59"/>
      <c r="SER357" s="59"/>
      <c r="SES357" s="59"/>
      <c r="SET357" s="59"/>
      <c r="SEU357" s="59"/>
      <c r="SEV357" s="59"/>
      <c r="SEW357" s="59"/>
      <c r="SEX357" s="59"/>
      <c r="SEY357" s="59"/>
      <c r="SEZ357" s="59"/>
      <c r="SFA357" s="59"/>
      <c r="SFB357" s="59"/>
      <c r="SFC357" s="59"/>
      <c r="SFD357" s="59"/>
      <c r="SFE357" s="59"/>
      <c r="SFF357" s="59"/>
      <c r="SFG357" s="59"/>
      <c r="SFH357" s="59"/>
      <c r="SFI357" s="59"/>
      <c r="SFJ357" s="59"/>
      <c r="SFK357" s="59"/>
      <c r="SFL357" s="59"/>
      <c r="SFM357" s="59"/>
      <c r="SFN357" s="59"/>
      <c r="SFO357" s="59"/>
      <c r="SFP357" s="59"/>
      <c r="SFQ357" s="59"/>
      <c r="SFR357" s="59"/>
      <c r="SFS357" s="59"/>
      <c r="SFT357" s="59"/>
      <c r="SFU357" s="59"/>
      <c r="SFV357" s="59"/>
      <c r="SFW357" s="59"/>
      <c r="SFX357" s="59"/>
      <c r="SFY357" s="59"/>
      <c r="SFZ357" s="59"/>
      <c r="SGA357" s="59"/>
      <c r="SGB357" s="59"/>
      <c r="SGC357" s="59"/>
      <c r="SGD357" s="59"/>
      <c r="SGE357" s="59"/>
      <c r="SGF357" s="59"/>
      <c r="SGG357" s="59"/>
      <c r="SGH357" s="59"/>
      <c r="SGI357" s="59"/>
      <c r="SGJ357" s="59"/>
      <c r="SGK357" s="59"/>
      <c r="SGL357" s="59"/>
      <c r="SGM357" s="59"/>
      <c r="SGN357" s="59"/>
      <c r="SGO357" s="59"/>
      <c r="SGP357" s="59"/>
      <c r="SGQ357" s="59"/>
      <c r="SGR357" s="59"/>
      <c r="SGS357" s="59"/>
      <c r="SGT357" s="59"/>
      <c r="SGU357" s="59"/>
      <c r="SGV357" s="59"/>
      <c r="SGW357" s="59"/>
      <c r="SGX357" s="59"/>
      <c r="SGY357" s="59"/>
      <c r="SGZ357" s="59"/>
      <c r="SHA357" s="59"/>
      <c r="SHB357" s="59"/>
      <c r="SHC357" s="59"/>
      <c r="SHD357" s="59"/>
      <c r="SHE357" s="59"/>
      <c r="SHF357" s="59"/>
      <c r="SHG357" s="59"/>
      <c r="SHH357" s="59"/>
      <c r="SHI357" s="59"/>
      <c r="SHJ357" s="59"/>
      <c r="SHK357" s="59"/>
      <c r="SHL357" s="59"/>
      <c r="SHM357" s="59"/>
      <c r="SHN357" s="59"/>
      <c r="SHO357" s="59"/>
      <c r="SHP357" s="59"/>
      <c r="SHQ357" s="59"/>
      <c r="SHR357" s="59"/>
      <c r="SHS357" s="59"/>
      <c r="SHT357" s="59"/>
      <c r="SHU357" s="59"/>
      <c r="SHV357" s="59"/>
      <c r="SHW357" s="59"/>
      <c r="SHX357" s="59"/>
      <c r="SHY357" s="59"/>
      <c r="SHZ357" s="59"/>
      <c r="SIA357" s="59"/>
      <c r="SIB357" s="59"/>
      <c r="SIC357" s="59"/>
      <c r="SID357" s="59"/>
      <c r="SIE357" s="59"/>
      <c r="SIF357" s="59"/>
      <c r="SIG357" s="59"/>
      <c r="SIH357" s="59"/>
      <c r="SII357" s="59"/>
      <c r="SIJ357" s="59"/>
      <c r="SIK357" s="59"/>
      <c r="SIL357" s="59"/>
      <c r="SIM357" s="59"/>
      <c r="SIN357" s="59"/>
      <c r="SIO357" s="59"/>
      <c r="SIP357" s="59"/>
      <c r="SIQ357" s="59"/>
      <c r="SIR357" s="59"/>
      <c r="SIS357" s="59"/>
      <c r="SIT357" s="59"/>
      <c r="SIU357" s="59"/>
      <c r="SIV357" s="59"/>
      <c r="SIW357" s="59"/>
      <c r="SIX357" s="59"/>
      <c r="SIY357" s="59"/>
      <c r="SIZ357" s="59"/>
      <c r="SJA357" s="59"/>
      <c r="SJB357" s="59"/>
      <c r="SJC357" s="59"/>
      <c r="SJD357" s="59"/>
      <c r="SJE357" s="59"/>
      <c r="SJF357" s="59"/>
      <c r="SJG357" s="59"/>
      <c r="SJH357" s="59"/>
      <c r="SJI357" s="59"/>
      <c r="SJJ357" s="59"/>
      <c r="SJK357" s="59"/>
      <c r="SJL357" s="59"/>
      <c r="SJM357" s="59"/>
      <c r="SJN357" s="59"/>
      <c r="SJO357" s="59"/>
      <c r="SJP357" s="59"/>
      <c r="SJQ357" s="59"/>
      <c r="SJR357" s="59"/>
      <c r="SJS357" s="59"/>
      <c r="SJT357" s="59"/>
      <c r="SJU357" s="59"/>
      <c r="SJV357" s="59"/>
      <c r="SJW357" s="59"/>
      <c r="SJX357" s="59"/>
      <c r="SJY357" s="59"/>
      <c r="SJZ357" s="59"/>
      <c r="SKA357" s="59"/>
      <c r="SKB357" s="59"/>
      <c r="SKC357" s="59"/>
      <c r="SKD357" s="59"/>
      <c r="SKE357" s="59"/>
      <c r="SKF357" s="59"/>
      <c r="SKG357" s="59"/>
      <c r="SKH357" s="59"/>
      <c r="SKI357" s="59"/>
      <c r="SKJ357" s="59"/>
      <c r="SKK357" s="59"/>
      <c r="SKL357" s="59"/>
      <c r="SKM357" s="59"/>
      <c r="SKN357" s="59"/>
      <c r="SKO357" s="59"/>
      <c r="SKP357" s="59"/>
      <c r="SKQ357" s="59"/>
      <c r="SKR357" s="59"/>
      <c r="SKS357" s="59"/>
      <c r="SKT357" s="59"/>
      <c r="SKU357" s="59"/>
      <c r="SKV357" s="59"/>
      <c r="SKW357" s="59"/>
      <c r="SKX357" s="59"/>
      <c r="SKY357" s="59"/>
      <c r="SKZ357" s="59"/>
      <c r="SLA357" s="59"/>
      <c r="SLB357" s="59"/>
      <c r="SLC357" s="59"/>
      <c r="SLD357" s="59"/>
      <c r="SLE357" s="59"/>
      <c r="SLF357" s="59"/>
      <c r="SLG357" s="59"/>
      <c r="SLH357" s="59"/>
      <c r="SLI357" s="59"/>
      <c r="SLJ357" s="59"/>
      <c r="SLK357" s="59"/>
      <c r="SLL357" s="59"/>
      <c r="SLM357" s="59"/>
      <c r="SLN357" s="59"/>
      <c r="SLO357" s="59"/>
      <c r="SLP357" s="59"/>
      <c r="SLQ357" s="59"/>
      <c r="SLR357" s="59"/>
      <c r="SLS357" s="59"/>
      <c r="SLT357" s="59"/>
      <c r="SLU357" s="59"/>
      <c r="SLV357" s="59"/>
      <c r="SLW357" s="59"/>
      <c r="SLX357" s="59"/>
      <c r="SLY357" s="59"/>
      <c r="SLZ357" s="59"/>
      <c r="SMA357" s="59"/>
      <c r="SMB357" s="59"/>
      <c r="SMC357" s="59"/>
      <c r="SMD357" s="59"/>
      <c r="SME357" s="59"/>
      <c r="SMF357" s="59"/>
      <c r="SMG357" s="59"/>
      <c r="SMH357" s="59"/>
      <c r="SMI357" s="59"/>
      <c r="SMJ357" s="59"/>
      <c r="SMK357" s="59"/>
      <c r="SML357" s="59"/>
      <c r="SMM357" s="59"/>
      <c r="SMN357" s="59"/>
      <c r="SMO357" s="59"/>
      <c r="SMP357" s="59"/>
      <c r="SMQ357" s="59"/>
      <c r="SMR357" s="59"/>
      <c r="SMS357" s="59"/>
      <c r="SMT357" s="59"/>
      <c r="SMU357" s="59"/>
      <c r="SMV357" s="59"/>
      <c r="SMW357" s="59"/>
      <c r="SMX357" s="59"/>
      <c r="SMY357" s="59"/>
      <c r="SMZ357" s="59"/>
      <c r="SNA357" s="59"/>
      <c r="SNB357" s="59"/>
      <c r="SNC357" s="59"/>
      <c r="SND357" s="59"/>
      <c r="SNE357" s="59"/>
      <c r="SNF357" s="59"/>
      <c r="SNG357" s="59"/>
      <c r="SNH357" s="59"/>
      <c r="SNI357" s="59"/>
      <c r="SNJ357" s="59"/>
      <c r="SNK357" s="59"/>
      <c r="SNL357" s="59"/>
      <c r="SNM357" s="59"/>
      <c r="SNN357" s="59"/>
      <c r="SNO357" s="59"/>
      <c r="SNP357" s="59"/>
      <c r="SNQ357" s="59"/>
      <c r="SNR357" s="59"/>
      <c r="SNS357" s="59"/>
      <c r="SNT357" s="59"/>
      <c r="SNU357" s="59"/>
      <c r="SNV357" s="59"/>
      <c r="SNW357" s="59"/>
      <c r="SNX357" s="59"/>
      <c r="SNY357" s="59"/>
      <c r="SNZ357" s="59"/>
      <c r="SOA357" s="59"/>
      <c r="SOB357" s="59"/>
      <c r="SOC357" s="59"/>
      <c r="SOD357" s="59"/>
      <c r="SOE357" s="59"/>
      <c r="SOF357" s="59"/>
      <c r="SOG357" s="59"/>
      <c r="SOH357" s="59"/>
      <c r="SOI357" s="59"/>
      <c r="SOJ357" s="59"/>
      <c r="SOK357" s="59"/>
      <c r="SOL357" s="59"/>
      <c r="SOM357" s="59"/>
      <c r="SON357" s="59"/>
      <c r="SOO357" s="59"/>
      <c r="SOP357" s="59"/>
      <c r="SOQ357" s="59"/>
      <c r="SOR357" s="59"/>
      <c r="SOS357" s="59"/>
      <c r="SOT357" s="59"/>
      <c r="SOU357" s="59"/>
      <c r="SOV357" s="59"/>
      <c r="SOW357" s="59"/>
      <c r="SOX357" s="59"/>
      <c r="SOY357" s="59"/>
      <c r="SOZ357" s="59"/>
      <c r="SPA357" s="59"/>
      <c r="SPB357" s="59"/>
      <c r="SPC357" s="59"/>
      <c r="SPD357" s="59"/>
      <c r="SPE357" s="59"/>
      <c r="SPF357" s="59"/>
      <c r="SPG357" s="59"/>
      <c r="SPH357" s="59"/>
      <c r="SPI357" s="59"/>
      <c r="SPJ357" s="59"/>
      <c r="SPK357" s="59"/>
      <c r="SPL357" s="59"/>
      <c r="SPM357" s="59"/>
      <c r="SPN357" s="59"/>
      <c r="SPO357" s="59"/>
      <c r="SPP357" s="59"/>
      <c r="SPQ357" s="59"/>
      <c r="SPR357" s="59"/>
      <c r="SPS357" s="59"/>
      <c r="SPT357" s="59"/>
      <c r="SPU357" s="59"/>
      <c r="SPV357" s="59"/>
      <c r="SPW357" s="59"/>
      <c r="SPX357" s="59"/>
      <c r="SPY357" s="59"/>
      <c r="SPZ357" s="59"/>
      <c r="SQA357" s="59"/>
      <c r="SQB357" s="59"/>
      <c r="SQC357" s="59"/>
      <c r="SQD357" s="59"/>
      <c r="SQE357" s="59"/>
      <c r="SQF357" s="59"/>
      <c r="SQG357" s="59"/>
      <c r="SQH357" s="59"/>
      <c r="SQI357" s="59"/>
      <c r="SQJ357" s="59"/>
      <c r="SQK357" s="59"/>
      <c r="SQL357" s="59"/>
      <c r="SQM357" s="59"/>
      <c r="SQN357" s="59"/>
      <c r="SQO357" s="59"/>
      <c r="SQP357" s="59"/>
      <c r="SQQ357" s="59"/>
      <c r="SQR357" s="59"/>
      <c r="SQS357" s="59"/>
      <c r="SQT357" s="59"/>
      <c r="SQU357" s="59"/>
      <c r="SQV357" s="59"/>
      <c r="SQW357" s="59"/>
      <c r="SQX357" s="59"/>
      <c r="SQY357" s="59"/>
      <c r="SQZ357" s="59"/>
      <c r="SRA357" s="59"/>
      <c r="SRB357" s="59"/>
      <c r="SRC357" s="59"/>
      <c r="SRD357" s="59"/>
      <c r="SRE357" s="59"/>
      <c r="SRF357" s="59"/>
      <c r="SRG357" s="59"/>
      <c r="SRH357" s="59"/>
      <c r="SRI357" s="59"/>
      <c r="SRJ357" s="59"/>
      <c r="SRK357" s="59"/>
      <c r="SRL357" s="59"/>
      <c r="SRM357" s="59"/>
      <c r="SRN357" s="59"/>
      <c r="SRO357" s="59"/>
      <c r="SRP357" s="59"/>
      <c r="SRQ357" s="59"/>
      <c r="SRR357" s="59"/>
      <c r="SRS357" s="59"/>
      <c r="SRT357" s="59"/>
      <c r="SRU357" s="59"/>
      <c r="SRV357" s="59"/>
      <c r="SRW357" s="59"/>
      <c r="SRX357" s="59"/>
      <c r="SRY357" s="59"/>
      <c r="SRZ357" s="59"/>
      <c r="SSA357" s="59"/>
      <c r="SSB357" s="59"/>
      <c r="SSC357" s="59"/>
      <c r="SSD357" s="59"/>
      <c r="SSE357" s="59"/>
      <c r="SSF357" s="59"/>
      <c r="SSG357" s="59"/>
      <c r="SSH357" s="59"/>
      <c r="SSI357" s="59"/>
      <c r="SSJ357" s="59"/>
      <c r="SSK357" s="59"/>
      <c r="SSL357" s="59"/>
      <c r="SSM357" s="59"/>
      <c r="SSN357" s="59"/>
      <c r="SSO357" s="59"/>
      <c r="SSP357" s="59"/>
      <c r="SSQ357" s="59"/>
      <c r="SSR357" s="59"/>
      <c r="SSS357" s="59"/>
      <c r="SST357" s="59"/>
      <c r="SSU357" s="59"/>
      <c r="SSV357" s="59"/>
      <c r="SSW357" s="59"/>
      <c r="SSX357" s="59"/>
      <c r="SSY357" s="59"/>
      <c r="SSZ357" s="59"/>
      <c r="STA357" s="59"/>
      <c r="STB357" s="59"/>
      <c r="STC357" s="59"/>
      <c r="STD357" s="59"/>
      <c r="STE357" s="59"/>
      <c r="STF357" s="59"/>
      <c r="STG357" s="59"/>
      <c r="STH357" s="59"/>
      <c r="STI357" s="59"/>
      <c r="STJ357" s="59"/>
      <c r="STK357" s="59"/>
      <c r="STL357" s="59"/>
      <c r="STM357" s="59"/>
      <c r="STN357" s="59"/>
      <c r="STO357" s="59"/>
      <c r="STP357" s="59"/>
      <c r="STQ357" s="59"/>
      <c r="STR357" s="59"/>
      <c r="STS357" s="59"/>
      <c r="STT357" s="59"/>
      <c r="STU357" s="59"/>
      <c r="STV357" s="59"/>
      <c r="STW357" s="59"/>
      <c r="STX357" s="59"/>
      <c r="STY357" s="59"/>
      <c r="STZ357" s="59"/>
      <c r="SUA357" s="59"/>
      <c r="SUB357" s="59"/>
      <c r="SUC357" s="59"/>
      <c r="SUD357" s="59"/>
      <c r="SUE357" s="59"/>
      <c r="SUF357" s="59"/>
      <c r="SUG357" s="59"/>
      <c r="SUH357" s="59"/>
      <c r="SUI357" s="59"/>
      <c r="SUJ357" s="59"/>
      <c r="SUK357" s="59"/>
      <c r="SUL357" s="59"/>
      <c r="SUM357" s="59"/>
      <c r="SUN357" s="59"/>
      <c r="SUO357" s="59"/>
      <c r="SUP357" s="59"/>
      <c r="SUQ357" s="59"/>
      <c r="SUR357" s="59"/>
      <c r="SUS357" s="59"/>
      <c r="SUT357" s="59"/>
      <c r="SUU357" s="59"/>
      <c r="SUV357" s="59"/>
      <c r="SUW357" s="59"/>
      <c r="SUX357" s="59"/>
      <c r="SUY357" s="59"/>
      <c r="SUZ357" s="59"/>
      <c r="SVA357" s="59"/>
      <c r="SVB357" s="59"/>
      <c r="SVC357" s="59"/>
      <c r="SVD357" s="59"/>
      <c r="SVE357" s="59"/>
      <c r="SVF357" s="59"/>
      <c r="SVG357" s="59"/>
      <c r="SVH357" s="59"/>
      <c r="SVI357" s="59"/>
      <c r="SVJ357" s="59"/>
      <c r="SVK357" s="59"/>
      <c r="SVL357" s="59"/>
      <c r="SVM357" s="59"/>
      <c r="SVN357" s="59"/>
      <c r="SVO357" s="59"/>
      <c r="SVP357" s="59"/>
      <c r="SVQ357" s="59"/>
      <c r="SVR357" s="59"/>
      <c r="SVS357" s="59"/>
      <c r="SVT357" s="59"/>
      <c r="SVU357" s="59"/>
      <c r="SVV357" s="59"/>
      <c r="SVW357" s="59"/>
      <c r="SVX357" s="59"/>
      <c r="SVY357" s="59"/>
      <c r="SVZ357" s="59"/>
      <c r="SWA357" s="59"/>
      <c r="SWB357" s="59"/>
      <c r="SWC357" s="59"/>
      <c r="SWD357" s="59"/>
      <c r="SWE357" s="59"/>
      <c r="SWF357" s="59"/>
      <c r="SWG357" s="59"/>
      <c r="SWH357" s="59"/>
      <c r="SWI357" s="59"/>
      <c r="SWJ357" s="59"/>
      <c r="SWK357" s="59"/>
      <c r="SWL357" s="59"/>
      <c r="SWM357" s="59"/>
      <c r="SWN357" s="59"/>
      <c r="SWO357" s="59"/>
      <c r="SWP357" s="59"/>
      <c r="SWQ357" s="59"/>
      <c r="SWR357" s="59"/>
      <c r="SWS357" s="59"/>
      <c r="SWT357" s="59"/>
      <c r="SWU357" s="59"/>
      <c r="SWV357" s="59"/>
      <c r="SWW357" s="59"/>
      <c r="SWX357" s="59"/>
      <c r="SWY357" s="59"/>
      <c r="SWZ357" s="59"/>
      <c r="SXA357" s="59"/>
      <c r="SXB357" s="59"/>
      <c r="SXC357" s="59"/>
      <c r="SXD357" s="59"/>
      <c r="SXE357" s="59"/>
      <c r="SXF357" s="59"/>
      <c r="SXG357" s="59"/>
      <c r="SXH357" s="59"/>
      <c r="SXI357" s="59"/>
      <c r="SXJ357" s="59"/>
      <c r="SXK357" s="59"/>
      <c r="SXL357" s="59"/>
      <c r="SXM357" s="59"/>
      <c r="SXN357" s="59"/>
      <c r="SXO357" s="59"/>
      <c r="SXP357" s="59"/>
      <c r="SXQ357" s="59"/>
      <c r="SXR357" s="59"/>
      <c r="SXS357" s="59"/>
      <c r="SXT357" s="59"/>
      <c r="SXU357" s="59"/>
      <c r="SXV357" s="59"/>
      <c r="SXW357" s="59"/>
      <c r="SXX357" s="59"/>
      <c r="SXY357" s="59"/>
      <c r="SXZ357" s="59"/>
      <c r="SYA357" s="59"/>
      <c r="SYB357" s="59"/>
      <c r="SYC357" s="59"/>
      <c r="SYD357" s="59"/>
      <c r="SYE357" s="59"/>
      <c r="SYF357" s="59"/>
      <c r="SYG357" s="59"/>
      <c r="SYH357" s="59"/>
      <c r="SYI357" s="59"/>
      <c r="SYJ357" s="59"/>
      <c r="SYK357" s="59"/>
      <c r="SYL357" s="59"/>
      <c r="SYM357" s="59"/>
      <c r="SYN357" s="59"/>
      <c r="SYO357" s="59"/>
      <c r="SYP357" s="59"/>
      <c r="SYQ357" s="59"/>
      <c r="SYR357" s="59"/>
      <c r="SYS357" s="59"/>
      <c r="SYT357" s="59"/>
      <c r="SYU357" s="59"/>
      <c r="SYV357" s="59"/>
      <c r="SYW357" s="59"/>
      <c r="SYX357" s="59"/>
      <c r="SYY357" s="59"/>
      <c r="SYZ357" s="59"/>
      <c r="SZA357" s="59"/>
      <c r="SZB357" s="59"/>
      <c r="SZC357" s="59"/>
      <c r="SZD357" s="59"/>
      <c r="SZE357" s="59"/>
      <c r="SZF357" s="59"/>
      <c r="SZG357" s="59"/>
      <c r="SZH357" s="59"/>
      <c r="SZI357" s="59"/>
      <c r="SZJ357" s="59"/>
      <c r="SZK357" s="59"/>
      <c r="SZL357" s="59"/>
      <c r="SZM357" s="59"/>
      <c r="SZN357" s="59"/>
      <c r="SZO357" s="59"/>
      <c r="SZP357" s="59"/>
      <c r="SZQ357" s="59"/>
      <c r="SZR357" s="59"/>
      <c r="SZS357" s="59"/>
      <c r="SZT357" s="59"/>
      <c r="SZU357" s="59"/>
      <c r="SZV357" s="59"/>
      <c r="SZW357" s="59"/>
      <c r="SZX357" s="59"/>
      <c r="SZY357" s="59"/>
      <c r="SZZ357" s="59"/>
      <c r="TAA357" s="59"/>
      <c r="TAB357" s="59"/>
      <c r="TAC357" s="59"/>
      <c r="TAD357" s="59"/>
      <c r="TAE357" s="59"/>
      <c r="TAF357" s="59"/>
      <c r="TAG357" s="59"/>
      <c r="TAH357" s="59"/>
      <c r="TAI357" s="59"/>
      <c r="TAJ357" s="59"/>
      <c r="TAK357" s="59"/>
      <c r="TAL357" s="59"/>
      <c r="TAM357" s="59"/>
      <c r="TAN357" s="59"/>
      <c r="TAO357" s="59"/>
      <c r="TAP357" s="59"/>
      <c r="TAQ357" s="59"/>
      <c r="TAR357" s="59"/>
      <c r="TAS357" s="59"/>
      <c r="TAT357" s="59"/>
      <c r="TAU357" s="59"/>
      <c r="TAV357" s="59"/>
      <c r="TAW357" s="59"/>
      <c r="TAX357" s="59"/>
      <c r="TAY357" s="59"/>
      <c r="TAZ357" s="59"/>
      <c r="TBA357" s="59"/>
      <c r="TBB357" s="59"/>
      <c r="TBC357" s="59"/>
      <c r="TBD357" s="59"/>
      <c r="TBE357" s="59"/>
      <c r="TBF357" s="59"/>
      <c r="TBG357" s="59"/>
      <c r="TBH357" s="59"/>
      <c r="TBI357" s="59"/>
      <c r="TBJ357" s="59"/>
      <c r="TBK357" s="59"/>
      <c r="TBL357" s="59"/>
      <c r="TBM357" s="59"/>
      <c r="TBN357" s="59"/>
      <c r="TBO357" s="59"/>
      <c r="TBP357" s="59"/>
      <c r="TBQ357" s="59"/>
      <c r="TBR357" s="59"/>
      <c r="TBS357" s="59"/>
      <c r="TBT357" s="59"/>
      <c r="TBU357" s="59"/>
      <c r="TBV357" s="59"/>
      <c r="TBW357" s="59"/>
      <c r="TBX357" s="59"/>
      <c r="TBY357" s="59"/>
      <c r="TBZ357" s="59"/>
      <c r="TCA357" s="59"/>
      <c r="TCB357" s="59"/>
      <c r="TCC357" s="59"/>
      <c r="TCD357" s="59"/>
      <c r="TCE357" s="59"/>
      <c r="TCF357" s="59"/>
      <c r="TCG357" s="59"/>
      <c r="TCH357" s="59"/>
      <c r="TCI357" s="59"/>
      <c r="TCJ357" s="59"/>
      <c r="TCK357" s="59"/>
      <c r="TCL357" s="59"/>
      <c r="TCM357" s="59"/>
      <c r="TCN357" s="59"/>
      <c r="TCO357" s="59"/>
      <c r="TCP357" s="59"/>
      <c r="TCQ357" s="59"/>
      <c r="TCR357" s="59"/>
      <c r="TCS357" s="59"/>
      <c r="TCT357" s="59"/>
      <c r="TCU357" s="59"/>
      <c r="TCV357" s="59"/>
      <c r="TCW357" s="59"/>
      <c r="TCX357" s="59"/>
      <c r="TCY357" s="59"/>
      <c r="TCZ357" s="59"/>
      <c r="TDA357" s="59"/>
      <c r="TDB357" s="59"/>
      <c r="TDC357" s="59"/>
      <c r="TDD357" s="59"/>
      <c r="TDE357" s="59"/>
      <c r="TDF357" s="59"/>
      <c r="TDG357" s="59"/>
      <c r="TDH357" s="59"/>
      <c r="TDI357" s="59"/>
      <c r="TDJ357" s="59"/>
      <c r="TDK357" s="59"/>
      <c r="TDL357" s="59"/>
      <c r="TDM357" s="59"/>
      <c r="TDN357" s="59"/>
      <c r="TDO357" s="59"/>
      <c r="TDP357" s="59"/>
      <c r="TDQ357" s="59"/>
      <c r="TDR357" s="59"/>
      <c r="TDS357" s="59"/>
      <c r="TDT357" s="59"/>
      <c r="TDU357" s="59"/>
      <c r="TDV357" s="59"/>
      <c r="TDW357" s="59"/>
      <c r="TDX357" s="59"/>
      <c r="TDY357" s="59"/>
      <c r="TDZ357" s="59"/>
      <c r="TEA357" s="59"/>
      <c r="TEB357" s="59"/>
      <c r="TEC357" s="59"/>
      <c r="TED357" s="59"/>
      <c r="TEE357" s="59"/>
      <c r="TEF357" s="59"/>
      <c r="TEG357" s="59"/>
      <c r="TEH357" s="59"/>
      <c r="TEI357" s="59"/>
      <c r="TEJ357" s="59"/>
      <c r="TEK357" s="59"/>
      <c r="TEL357" s="59"/>
      <c r="TEM357" s="59"/>
      <c r="TEN357" s="59"/>
      <c r="TEO357" s="59"/>
      <c r="TEP357" s="59"/>
      <c r="TEQ357" s="59"/>
      <c r="TER357" s="59"/>
      <c r="TES357" s="59"/>
      <c r="TET357" s="59"/>
      <c r="TEU357" s="59"/>
      <c r="TEV357" s="59"/>
      <c r="TEW357" s="59"/>
      <c r="TEX357" s="59"/>
      <c r="TEY357" s="59"/>
      <c r="TEZ357" s="59"/>
      <c r="TFA357" s="59"/>
      <c r="TFB357" s="59"/>
      <c r="TFC357" s="59"/>
      <c r="TFD357" s="59"/>
      <c r="TFE357" s="59"/>
      <c r="TFF357" s="59"/>
      <c r="TFG357" s="59"/>
      <c r="TFH357" s="59"/>
      <c r="TFI357" s="59"/>
      <c r="TFJ357" s="59"/>
      <c r="TFK357" s="59"/>
      <c r="TFL357" s="59"/>
      <c r="TFM357" s="59"/>
      <c r="TFN357" s="59"/>
      <c r="TFO357" s="59"/>
      <c r="TFP357" s="59"/>
      <c r="TFQ357" s="59"/>
      <c r="TFR357" s="59"/>
      <c r="TFS357" s="59"/>
      <c r="TFT357" s="59"/>
      <c r="TFU357" s="59"/>
      <c r="TFV357" s="59"/>
      <c r="TFW357" s="59"/>
      <c r="TFX357" s="59"/>
      <c r="TFY357" s="59"/>
      <c r="TFZ357" s="59"/>
      <c r="TGA357" s="59"/>
      <c r="TGB357" s="59"/>
      <c r="TGC357" s="59"/>
      <c r="TGD357" s="59"/>
      <c r="TGE357" s="59"/>
      <c r="TGF357" s="59"/>
      <c r="TGG357" s="59"/>
      <c r="TGH357" s="59"/>
      <c r="TGI357" s="59"/>
      <c r="TGJ357" s="59"/>
      <c r="TGK357" s="59"/>
      <c r="TGL357" s="59"/>
      <c r="TGM357" s="59"/>
      <c r="TGN357" s="59"/>
      <c r="TGO357" s="59"/>
      <c r="TGP357" s="59"/>
      <c r="TGQ357" s="59"/>
      <c r="TGR357" s="59"/>
      <c r="TGS357" s="59"/>
      <c r="TGT357" s="59"/>
      <c r="TGU357" s="59"/>
      <c r="TGV357" s="59"/>
      <c r="TGW357" s="59"/>
      <c r="TGX357" s="59"/>
      <c r="TGY357" s="59"/>
      <c r="TGZ357" s="59"/>
      <c r="THA357" s="59"/>
      <c r="THB357" s="59"/>
      <c r="THC357" s="59"/>
      <c r="THD357" s="59"/>
      <c r="THE357" s="59"/>
      <c r="THF357" s="59"/>
      <c r="THG357" s="59"/>
      <c r="THH357" s="59"/>
      <c r="THI357" s="59"/>
      <c r="THJ357" s="59"/>
      <c r="THK357" s="59"/>
      <c r="THL357" s="59"/>
      <c r="THM357" s="59"/>
      <c r="THN357" s="59"/>
      <c r="THO357" s="59"/>
      <c r="THP357" s="59"/>
      <c r="THQ357" s="59"/>
      <c r="THR357" s="59"/>
      <c r="THS357" s="59"/>
      <c r="THT357" s="59"/>
      <c r="THU357" s="59"/>
      <c r="THV357" s="59"/>
      <c r="THW357" s="59"/>
      <c r="THX357" s="59"/>
      <c r="THY357" s="59"/>
      <c r="THZ357" s="59"/>
      <c r="TIA357" s="59"/>
      <c r="TIB357" s="59"/>
      <c r="TIC357" s="59"/>
      <c r="TID357" s="59"/>
      <c r="TIE357" s="59"/>
      <c r="TIF357" s="59"/>
      <c r="TIG357" s="59"/>
      <c r="TIH357" s="59"/>
      <c r="TII357" s="59"/>
      <c r="TIJ357" s="59"/>
      <c r="TIK357" s="59"/>
      <c r="TIL357" s="59"/>
      <c r="TIM357" s="59"/>
      <c r="TIN357" s="59"/>
      <c r="TIO357" s="59"/>
      <c r="TIP357" s="59"/>
      <c r="TIQ357" s="59"/>
      <c r="TIR357" s="59"/>
      <c r="TIS357" s="59"/>
      <c r="TIT357" s="59"/>
      <c r="TIU357" s="59"/>
      <c r="TIV357" s="59"/>
      <c r="TIW357" s="59"/>
      <c r="TIX357" s="59"/>
      <c r="TIY357" s="59"/>
      <c r="TIZ357" s="59"/>
      <c r="TJA357" s="59"/>
      <c r="TJB357" s="59"/>
      <c r="TJC357" s="59"/>
      <c r="TJD357" s="59"/>
      <c r="TJE357" s="59"/>
      <c r="TJF357" s="59"/>
      <c r="TJG357" s="59"/>
      <c r="TJH357" s="59"/>
      <c r="TJI357" s="59"/>
      <c r="TJJ357" s="59"/>
      <c r="TJK357" s="59"/>
      <c r="TJL357" s="59"/>
      <c r="TJM357" s="59"/>
      <c r="TJN357" s="59"/>
      <c r="TJO357" s="59"/>
      <c r="TJP357" s="59"/>
      <c r="TJQ357" s="59"/>
      <c r="TJR357" s="59"/>
      <c r="TJS357" s="59"/>
      <c r="TJT357" s="59"/>
      <c r="TJU357" s="59"/>
      <c r="TJV357" s="59"/>
      <c r="TJW357" s="59"/>
      <c r="TJX357" s="59"/>
      <c r="TJY357" s="59"/>
      <c r="TJZ357" s="59"/>
      <c r="TKA357" s="59"/>
      <c r="TKB357" s="59"/>
      <c r="TKC357" s="59"/>
      <c r="TKD357" s="59"/>
      <c r="TKE357" s="59"/>
      <c r="TKF357" s="59"/>
      <c r="TKG357" s="59"/>
      <c r="TKH357" s="59"/>
      <c r="TKI357" s="59"/>
      <c r="TKJ357" s="59"/>
      <c r="TKK357" s="59"/>
      <c r="TKL357" s="59"/>
      <c r="TKM357" s="59"/>
      <c r="TKN357" s="59"/>
      <c r="TKO357" s="59"/>
      <c r="TKP357" s="59"/>
      <c r="TKQ357" s="59"/>
      <c r="TKR357" s="59"/>
      <c r="TKS357" s="59"/>
      <c r="TKT357" s="59"/>
      <c r="TKU357" s="59"/>
      <c r="TKV357" s="59"/>
      <c r="TKW357" s="59"/>
      <c r="TKX357" s="59"/>
      <c r="TKY357" s="59"/>
      <c r="TKZ357" s="59"/>
      <c r="TLA357" s="59"/>
      <c r="TLB357" s="59"/>
      <c r="TLC357" s="59"/>
      <c r="TLD357" s="59"/>
      <c r="TLE357" s="59"/>
      <c r="TLF357" s="59"/>
      <c r="TLG357" s="59"/>
      <c r="TLH357" s="59"/>
      <c r="TLI357" s="59"/>
      <c r="TLJ357" s="59"/>
      <c r="TLK357" s="59"/>
      <c r="TLL357" s="59"/>
      <c r="TLM357" s="59"/>
      <c r="TLN357" s="59"/>
      <c r="TLO357" s="59"/>
      <c r="TLP357" s="59"/>
      <c r="TLQ357" s="59"/>
      <c r="TLR357" s="59"/>
      <c r="TLS357" s="59"/>
      <c r="TLT357" s="59"/>
      <c r="TLU357" s="59"/>
      <c r="TLV357" s="59"/>
      <c r="TLW357" s="59"/>
      <c r="TLX357" s="59"/>
      <c r="TLY357" s="59"/>
      <c r="TLZ357" s="59"/>
      <c r="TMA357" s="59"/>
      <c r="TMB357" s="59"/>
      <c r="TMC357" s="59"/>
      <c r="TMD357" s="59"/>
      <c r="TME357" s="59"/>
      <c r="TMF357" s="59"/>
      <c r="TMG357" s="59"/>
      <c r="TMH357" s="59"/>
      <c r="TMI357" s="59"/>
      <c r="TMJ357" s="59"/>
      <c r="TMK357" s="59"/>
      <c r="TML357" s="59"/>
      <c r="TMM357" s="59"/>
      <c r="TMN357" s="59"/>
      <c r="TMO357" s="59"/>
      <c r="TMP357" s="59"/>
      <c r="TMQ357" s="59"/>
      <c r="TMR357" s="59"/>
      <c r="TMS357" s="59"/>
      <c r="TMT357" s="59"/>
      <c r="TMU357" s="59"/>
      <c r="TMV357" s="59"/>
      <c r="TMW357" s="59"/>
      <c r="TMX357" s="59"/>
      <c r="TMY357" s="59"/>
      <c r="TMZ357" s="59"/>
      <c r="TNA357" s="59"/>
      <c r="TNB357" s="59"/>
      <c r="TNC357" s="59"/>
      <c r="TND357" s="59"/>
      <c r="TNE357" s="59"/>
      <c r="TNF357" s="59"/>
      <c r="TNG357" s="59"/>
      <c r="TNH357" s="59"/>
      <c r="TNI357" s="59"/>
      <c r="TNJ357" s="59"/>
      <c r="TNK357" s="59"/>
      <c r="TNL357" s="59"/>
      <c r="TNM357" s="59"/>
      <c r="TNN357" s="59"/>
      <c r="TNO357" s="59"/>
      <c r="TNP357" s="59"/>
      <c r="TNQ357" s="59"/>
      <c r="TNR357" s="59"/>
      <c r="TNS357" s="59"/>
      <c r="TNT357" s="59"/>
      <c r="TNU357" s="59"/>
      <c r="TNV357" s="59"/>
      <c r="TNW357" s="59"/>
      <c r="TNX357" s="59"/>
      <c r="TNY357" s="59"/>
      <c r="TNZ357" s="59"/>
      <c r="TOA357" s="59"/>
      <c r="TOB357" s="59"/>
      <c r="TOC357" s="59"/>
      <c r="TOD357" s="59"/>
      <c r="TOE357" s="59"/>
      <c r="TOF357" s="59"/>
      <c r="TOG357" s="59"/>
      <c r="TOH357" s="59"/>
      <c r="TOI357" s="59"/>
      <c r="TOJ357" s="59"/>
      <c r="TOK357" s="59"/>
      <c r="TOL357" s="59"/>
      <c r="TOM357" s="59"/>
      <c r="TON357" s="59"/>
      <c r="TOO357" s="59"/>
      <c r="TOP357" s="59"/>
      <c r="TOQ357" s="59"/>
      <c r="TOR357" s="59"/>
      <c r="TOS357" s="59"/>
      <c r="TOT357" s="59"/>
      <c r="TOU357" s="59"/>
      <c r="TOV357" s="59"/>
      <c r="TOW357" s="59"/>
      <c r="TOX357" s="59"/>
      <c r="TOY357" s="59"/>
      <c r="TOZ357" s="59"/>
      <c r="TPA357" s="59"/>
      <c r="TPB357" s="59"/>
      <c r="TPC357" s="59"/>
      <c r="TPD357" s="59"/>
      <c r="TPE357" s="59"/>
      <c r="TPF357" s="59"/>
      <c r="TPG357" s="59"/>
      <c r="TPH357" s="59"/>
      <c r="TPI357" s="59"/>
      <c r="TPJ357" s="59"/>
      <c r="TPK357" s="59"/>
      <c r="TPL357" s="59"/>
      <c r="TPM357" s="59"/>
      <c r="TPN357" s="59"/>
      <c r="TPO357" s="59"/>
      <c r="TPP357" s="59"/>
      <c r="TPQ357" s="59"/>
      <c r="TPR357" s="59"/>
      <c r="TPS357" s="59"/>
      <c r="TPT357" s="59"/>
      <c r="TPU357" s="59"/>
      <c r="TPV357" s="59"/>
      <c r="TPW357" s="59"/>
      <c r="TPX357" s="59"/>
      <c r="TPY357" s="59"/>
      <c r="TPZ357" s="59"/>
      <c r="TQA357" s="59"/>
      <c r="TQB357" s="59"/>
      <c r="TQC357" s="59"/>
      <c r="TQD357" s="59"/>
      <c r="TQE357" s="59"/>
      <c r="TQF357" s="59"/>
      <c r="TQG357" s="59"/>
      <c r="TQH357" s="59"/>
      <c r="TQI357" s="59"/>
      <c r="TQJ357" s="59"/>
      <c r="TQK357" s="59"/>
      <c r="TQL357" s="59"/>
      <c r="TQM357" s="59"/>
      <c r="TQN357" s="59"/>
      <c r="TQO357" s="59"/>
      <c r="TQP357" s="59"/>
      <c r="TQQ357" s="59"/>
      <c r="TQR357" s="59"/>
      <c r="TQS357" s="59"/>
      <c r="TQT357" s="59"/>
      <c r="TQU357" s="59"/>
      <c r="TQV357" s="59"/>
      <c r="TQW357" s="59"/>
      <c r="TQX357" s="59"/>
      <c r="TQY357" s="59"/>
      <c r="TQZ357" s="59"/>
      <c r="TRA357" s="59"/>
      <c r="TRB357" s="59"/>
      <c r="TRC357" s="59"/>
      <c r="TRD357" s="59"/>
      <c r="TRE357" s="59"/>
      <c r="TRF357" s="59"/>
      <c r="TRG357" s="59"/>
      <c r="TRH357" s="59"/>
      <c r="TRI357" s="59"/>
      <c r="TRJ357" s="59"/>
      <c r="TRK357" s="59"/>
      <c r="TRL357" s="59"/>
      <c r="TRM357" s="59"/>
      <c r="TRN357" s="59"/>
      <c r="TRO357" s="59"/>
      <c r="TRP357" s="59"/>
      <c r="TRQ357" s="59"/>
      <c r="TRR357" s="59"/>
      <c r="TRS357" s="59"/>
      <c r="TRT357" s="59"/>
      <c r="TRU357" s="59"/>
      <c r="TRV357" s="59"/>
      <c r="TRW357" s="59"/>
      <c r="TRX357" s="59"/>
      <c r="TRY357" s="59"/>
      <c r="TRZ357" s="59"/>
      <c r="TSA357" s="59"/>
      <c r="TSB357" s="59"/>
      <c r="TSC357" s="59"/>
      <c r="TSD357" s="59"/>
      <c r="TSE357" s="59"/>
      <c r="TSF357" s="59"/>
      <c r="TSG357" s="59"/>
      <c r="TSH357" s="59"/>
      <c r="TSI357" s="59"/>
      <c r="TSJ357" s="59"/>
      <c r="TSK357" s="59"/>
      <c r="TSL357" s="59"/>
      <c r="TSM357" s="59"/>
      <c r="TSN357" s="59"/>
      <c r="TSO357" s="59"/>
      <c r="TSP357" s="59"/>
      <c r="TSQ357" s="59"/>
      <c r="TSR357" s="59"/>
      <c r="TSS357" s="59"/>
      <c r="TST357" s="59"/>
      <c r="TSU357" s="59"/>
      <c r="TSV357" s="59"/>
      <c r="TSW357" s="59"/>
      <c r="TSX357" s="59"/>
      <c r="TSY357" s="59"/>
      <c r="TSZ357" s="59"/>
      <c r="TTA357" s="59"/>
      <c r="TTB357" s="59"/>
      <c r="TTC357" s="59"/>
      <c r="TTD357" s="59"/>
      <c r="TTE357" s="59"/>
      <c r="TTF357" s="59"/>
      <c r="TTG357" s="59"/>
      <c r="TTH357" s="59"/>
      <c r="TTI357" s="59"/>
      <c r="TTJ357" s="59"/>
      <c r="TTK357" s="59"/>
      <c r="TTL357" s="59"/>
      <c r="TTM357" s="59"/>
      <c r="TTN357" s="59"/>
      <c r="TTO357" s="59"/>
      <c r="TTP357" s="59"/>
      <c r="TTQ357" s="59"/>
      <c r="TTR357" s="59"/>
      <c r="TTS357" s="59"/>
      <c r="TTT357" s="59"/>
      <c r="TTU357" s="59"/>
      <c r="TTV357" s="59"/>
      <c r="TTW357" s="59"/>
      <c r="TTX357" s="59"/>
      <c r="TTY357" s="59"/>
      <c r="TTZ357" s="59"/>
      <c r="TUA357" s="59"/>
      <c r="TUB357" s="59"/>
      <c r="TUC357" s="59"/>
      <c r="TUD357" s="59"/>
      <c r="TUE357" s="59"/>
      <c r="TUF357" s="59"/>
      <c r="TUG357" s="59"/>
      <c r="TUH357" s="59"/>
      <c r="TUI357" s="59"/>
      <c r="TUJ357" s="59"/>
      <c r="TUK357" s="59"/>
      <c r="TUL357" s="59"/>
      <c r="TUM357" s="59"/>
      <c r="TUN357" s="59"/>
      <c r="TUO357" s="59"/>
      <c r="TUP357" s="59"/>
      <c r="TUQ357" s="59"/>
      <c r="TUR357" s="59"/>
      <c r="TUS357" s="59"/>
      <c r="TUT357" s="59"/>
      <c r="TUU357" s="59"/>
      <c r="TUV357" s="59"/>
      <c r="TUW357" s="59"/>
      <c r="TUX357" s="59"/>
      <c r="TUY357" s="59"/>
      <c r="TUZ357" s="59"/>
      <c r="TVA357" s="59"/>
      <c r="TVB357" s="59"/>
      <c r="TVC357" s="59"/>
      <c r="TVD357" s="59"/>
      <c r="TVE357" s="59"/>
      <c r="TVF357" s="59"/>
      <c r="TVG357" s="59"/>
      <c r="TVH357" s="59"/>
      <c r="TVI357" s="59"/>
      <c r="TVJ357" s="59"/>
      <c r="TVK357" s="59"/>
      <c r="TVL357" s="59"/>
      <c r="TVM357" s="59"/>
      <c r="TVN357" s="59"/>
      <c r="TVO357" s="59"/>
      <c r="TVP357" s="59"/>
      <c r="TVQ357" s="59"/>
      <c r="TVR357" s="59"/>
      <c r="TVS357" s="59"/>
      <c r="TVT357" s="59"/>
      <c r="TVU357" s="59"/>
      <c r="TVV357" s="59"/>
      <c r="TVW357" s="59"/>
      <c r="TVX357" s="59"/>
      <c r="TVY357" s="59"/>
      <c r="TVZ357" s="59"/>
      <c r="TWA357" s="59"/>
      <c r="TWB357" s="59"/>
      <c r="TWC357" s="59"/>
      <c r="TWD357" s="59"/>
      <c r="TWE357" s="59"/>
      <c r="TWF357" s="59"/>
      <c r="TWG357" s="59"/>
      <c r="TWH357" s="59"/>
      <c r="TWI357" s="59"/>
      <c r="TWJ357" s="59"/>
      <c r="TWK357" s="59"/>
      <c r="TWL357" s="59"/>
      <c r="TWM357" s="59"/>
      <c r="TWN357" s="59"/>
      <c r="TWO357" s="59"/>
      <c r="TWP357" s="59"/>
      <c r="TWQ357" s="59"/>
      <c r="TWR357" s="59"/>
      <c r="TWS357" s="59"/>
      <c r="TWT357" s="59"/>
      <c r="TWU357" s="59"/>
      <c r="TWV357" s="59"/>
      <c r="TWW357" s="59"/>
      <c r="TWX357" s="59"/>
      <c r="TWY357" s="59"/>
      <c r="TWZ357" s="59"/>
      <c r="TXA357" s="59"/>
      <c r="TXB357" s="59"/>
      <c r="TXC357" s="59"/>
      <c r="TXD357" s="59"/>
      <c r="TXE357" s="59"/>
      <c r="TXF357" s="59"/>
      <c r="TXG357" s="59"/>
      <c r="TXH357" s="59"/>
      <c r="TXI357" s="59"/>
      <c r="TXJ357" s="59"/>
      <c r="TXK357" s="59"/>
      <c r="TXL357" s="59"/>
      <c r="TXM357" s="59"/>
      <c r="TXN357" s="59"/>
      <c r="TXO357" s="59"/>
      <c r="TXP357" s="59"/>
      <c r="TXQ357" s="59"/>
      <c r="TXR357" s="59"/>
      <c r="TXS357" s="59"/>
      <c r="TXT357" s="59"/>
      <c r="TXU357" s="59"/>
      <c r="TXV357" s="59"/>
      <c r="TXW357" s="59"/>
      <c r="TXX357" s="59"/>
      <c r="TXY357" s="59"/>
      <c r="TXZ357" s="59"/>
      <c r="TYA357" s="59"/>
      <c r="TYB357" s="59"/>
      <c r="TYC357" s="59"/>
      <c r="TYD357" s="59"/>
      <c r="TYE357" s="59"/>
      <c r="TYF357" s="59"/>
      <c r="TYG357" s="59"/>
      <c r="TYH357" s="59"/>
      <c r="TYI357" s="59"/>
      <c r="TYJ357" s="59"/>
      <c r="TYK357" s="59"/>
      <c r="TYL357" s="59"/>
      <c r="TYM357" s="59"/>
      <c r="TYN357" s="59"/>
      <c r="TYO357" s="59"/>
      <c r="TYP357" s="59"/>
      <c r="TYQ357" s="59"/>
      <c r="TYR357" s="59"/>
      <c r="TYS357" s="59"/>
      <c r="TYT357" s="59"/>
      <c r="TYU357" s="59"/>
      <c r="TYV357" s="59"/>
      <c r="TYW357" s="59"/>
      <c r="TYX357" s="59"/>
      <c r="TYY357" s="59"/>
      <c r="TYZ357" s="59"/>
      <c r="TZA357" s="59"/>
      <c r="TZB357" s="59"/>
      <c r="TZC357" s="59"/>
      <c r="TZD357" s="59"/>
      <c r="TZE357" s="59"/>
      <c r="TZF357" s="59"/>
      <c r="TZG357" s="59"/>
      <c r="TZH357" s="59"/>
      <c r="TZI357" s="59"/>
      <c r="TZJ357" s="59"/>
      <c r="TZK357" s="59"/>
      <c r="TZL357" s="59"/>
      <c r="TZM357" s="59"/>
      <c r="TZN357" s="59"/>
      <c r="TZO357" s="59"/>
      <c r="TZP357" s="59"/>
      <c r="TZQ357" s="59"/>
      <c r="TZR357" s="59"/>
      <c r="TZS357" s="59"/>
      <c r="TZT357" s="59"/>
      <c r="TZU357" s="59"/>
      <c r="TZV357" s="59"/>
      <c r="TZW357" s="59"/>
      <c r="TZX357" s="59"/>
      <c r="TZY357" s="59"/>
      <c r="TZZ357" s="59"/>
      <c r="UAA357" s="59"/>
      <c r="UAB357" s="59"/>
      <c r="UAC357" s="59"/>
      <c r="UAD357" s="59"/>
      <c r="UAE357" s="59"/>
      <c r="UAF357" s="59"/>
      <c r="UAG357" s="59"/>
      <c r="UAH357" s="59"/>
      <c r="UAI357" s="59"/>
      <c r="UAJ357" s="59"/>
      <c r="UAK357" s="59"/>
      <c r="UAL357" s="59"/>
      <c r="UAM357" s="59"/>
      <c r="UAN357" s="59"/>
      <c r="UAO357" s="59"/>
      <c r="UAP357" s="59"/>
      <c r="UAQ357" s="59"/>
      <c r="UAR357" s="59"/>
      <c r="UAS357" s="59"/>
      <c r="UAT357" s="59"/>
      <c r="UAU357" s="59"/>
      <c r="UAV357" s="59"/>
      <c r="UAW357" s="59"/>
      <c r="UAX357" s="59"/>
      <c r="UAY357" s="59"/>
      <c r="UAZ357" s="59"/>
      <c r="UBA357" s="59"/>
      <c r="UBB357" s="59"/>
      <c r="UBC357" s="59"/>
      <c r="UBD357" s="59"/>
      <c r="UBE357" s="59"/>
      <c r="UBF357" s="59"/>
      <c r="UBG357" s="59"/>
      <c r="UBH357" s="59"/>
      <c r="UBI357" s="59"/>
      <c r="UBJ357" s="59"/>
      <c r="UBK357" s="59"/>
      <c r="UBL357" s="59"/>
      <c r="UBM357" s="59"/>
      <c r="UBN357" s="59"/>
      <c r="UBO357" s="59"/>
      <c r="UBP357" s="59"/>
      <c r="UBQ357" s="59"/>
      <c r="UBR357" s="59"/>
      <c r="UBS357" s="59"/>
      <c r="UBT357" s="59"/>
      <c r="UBU357" s="59"/>
      <c r="UBV357" s="59"/>
      <c r="UBW357" s="59"/>
      <c r="UBX357" s="59"/>
      <c r="UBY357" s="59"/>
      <c r="UBZ357" s="59"/>
      <c r="UCA357" s="59"/>
      <c r="UCB357" s="59"/>
      <c r="UCC357" s="59"/>
      <c r="UCD357" s="59"/>
      <c r="UCE357" s="59"/>
      <c r="UCF357" s="59"/>
      <c r="UCG357" s="59"/>
      <c r="UCH357" s="59"/>
      <c r="UCI357" s="59"/>
      <c r="UCJ357" s="59"/>
      <c r="UCK357" s="59"/>
      <c r="UCL357" s="59"/>
      <c r="UCM357" s="59"/>
      <c r="UCN357" s="59"/>
      <c r="UCO357" s="59"/>
      <c r="UCP357" s="59"/>
      <c r="UCQ357" s="59"/>
      <c r="UCR357" s="59"/>
      <c r="UCS357" s="59"/>
      <c r="UCT357" s="59"/>
      <c r="UCU357" s="59"/>
      <c r="UCV357" s="59"/>
      <c r="UCW357" s="59"/>
      <c r="UCX357" s="59"/>
      <c r="UCY357" s="59"/>
      <c r="UCZ357" s="59"/>
      <c r="UDA357" s="59"/>
      <c r="UDB357" s="59"/>
      <c r="UDC357" s="59"/>
      <c r="UDD357" s="59"/>
      <c r="UDE357" s="59"/>
      <c r="UDF357" s="59"/>
      <c r="UDG357" s="59"/>
      <c r="UDH357" s="59"/>
      <c r="UDI357" s="59"/>
      <c r="UDJ357" s="59"/>
      <c r="UDK357" s="59"/>
      <c r="UDL357" s="59"/>
      <c r="UDM357" s="59"/>
      <c r="UDN357" s="59"/>
      <c r="UDO357" s="59"/>
      <c r="UDP357" s="59"/>
      <c r="UDQ357" s="59"/>
      <c r="UDR357" s="59"/>
      <c r="UDS357" s="59"/>
      <c r="UDT357" s="59"/>
      <c r="UDU357" s="59"/>
      <c r="UDV357" s="59"/>
      <c r="UDW357" s="59"/>
      <c r="UDX357" s="59"/>
      <c r="UDY357" s="59"/>
      <c r="UDZ357" s="59"/>
      <c r="UEA357" s="59"/>
      <c r="UEB357" s="59"/>
      <c r="UEC357" s="59"/>
      <c r="UED357" s="59"/>
      <c r="UEE357" s="59"/>
      <c r="UEF357" s="59"/>
      <c r="UEG357" s="59"/>
      <c r="UEH357" s="59"/>
      <c r="UEI357" s="59"/>
      <c r="UEJ357" s="59"/>
      <c r="UEK357" s="59"/>
      <c r="UEL357" s="59"/>
      <c r="UEM357" s="59"/>
      <c r="UEN357" s="59"/>
      <c r="UEO357" s="59"/>
      <c r="UEP357" s="59"/>
      <c r="UEQ357" s="59"/>
      <c r="UER357" s="59"/>
      <c r="UES357" s="59"/>
      <c r="UET357" s="59"/>
      <c r="UEU357" s="59"/>
      <c r="UEV357" s="59"/>
      <c r="UEW357" s="59"/>
      <c r="UEX357" s="59"/>
      <c r="UEY357" s="59"/>
      <c r="UEZ357" s="59"/>
      <c r="UFA357" s="59"/>
      <c r="UFB357" s="59"/>
      <c r="UFC357" s="59"/>
      <c r="UFD357" s="59"/>
      <c r="UFE357" s="59"/>
      <c r="UFF357" s="59"/>
      <c r="UFG357" s="59"/>
      <c r="UFH357" s="59"/>
      <c r="UFI357" s="59"/>
      <c r="UFJ357" s="59"/>
      <c r="UFK357" s="59"/>
      <c r="UFL357" s="59"/>
      <c r="UFM357" s="59"/>
      <c r="UFN357" s="59"/>
      <c r="UFO357" s="59"/>
      <c r="UFP357" s="59"/>
      <c r="UFQ357" s="59"/>
      <c r="UFR357" s="59"/>
      <c r="UFS357" s="59"/>
      <c r="UFT357" s="59"/>
      <c r="UFU357" s="59"/>
      <c r="UFV357" s="59"/>
      <c r="UFW357" s="59"/>
      <c r="UFX357" s="59"/>
      <c r="UFY357" s="59"/>
      <c r="UFZ357" s="59"/>
      <c r="UGA357" s="59"/>
      <c r="UGB357" s="59"/>
      <c r="UGC357" s="59"/>
      <c r="UGD357" s="59"/>
      <c r="UGE357" s="59"/>
      <c r="UGF357" s="59"/>
      <c r="UGG357" s="59"/>
      <c r="UGH357" s="59"/>
      <c r="UGI357" s="59"/>
      <c r="UGJ357" s="59"/>
      <c r="UGK357" s="59"/>
      <c r="UGL357" s="59"/>
      <c r="UGM357" s="59"/>
      <c r="UGN357" s="59"/>
      <c r="UGO357" s="59"/>
      <c r="UGP357" s="59"/>
      <c r="UGQ357" s="59"/>
      <c r="UGR357" s="59"/>
      <c r="UGS357" s="59"/>
      <c r="UGT357" s="59"/>
      <c r="UGU357" s="59"/>
      <c r="UGV357" s="59"/>
      <c r="UGW357" s="59"/>
      <c r="UGX357" s="59"/>
      <c r="UGY357" s="59"/>
      <c r="UGZ357" s="59"/>
      <c r="UHA357" s="59"/>
      <c r="UHB357" s="59"/>
      <c r="UHC357" s="59"/>
      <c r="UHD357" s="59"/>
      <c r="UHE357" s="59"/>
      <c r="UHF357" s="59"/>
      <c r="UHG357" s="59"/>
      <c r="UHH357" s="59"/>
      <c r="UHI357" s="59"/>
      <c r="UHJ357" s="59"/>
      <c r="UHK357" s="59"/>
      <c r="UHL357" s="59"/>
      <c r="UHM357" s="59"/>
      <c r="UHN357" s="59"/>
      <c r="UHO357" s="59"/>
      <c r="UHP357" s="59"/>
      <c r="UHQ357" s="59"/>
      <c r="UHR357" s="59"/>
      <c r="UHS357" s="59"/>
      <c r="UHT357" s="59"/>
      <c r="UHU357" s="59"/>
      <c r="UHV357" s="59"/>
      <c r="UHW357" s="59"/>
      <c r="UHX357" s="59"/>
      <c r="UHY357" s="59"/>
      <c r="UHZ357" s="59"/>
      <c r="UIA357" s="59"/>
      <c r="UIB357" s="59"/>
      <c r="UIC357" s="59"/>
      <c r="UID357" s="59"/>
      <c r="UIE357" s="59"/>
      <c r="UIF357" s="59"/>
      <c r="UIG357" s="59"/>
      <c r="UIH357" s="59"/>
      <c r="UII357" s="59"/>
      <c r="UIJ357" s="59"/>
      <c r="UIK357" s="59"/>
      <c r="UIL357" s="59"/>
      <c r="UIM357" s="59"/>
      <c r="UIN357" s="59"/>
      <c r="UIO357" s="59"/>
      <c r="UIP357" s="59"/>
      <c r="UIQ357" s="59"/>
      <c r="UIR357" s="59"/>
      <c r="UIS357" s="59"/>
      <c r="UIT357" s="59"/>
      <c r="UIU357" s="59"/>
      <c r="UIV357" s="59"/>
      <c r="UIW357" s="59"/>
      <c r="UIX357" s="59"/>
      <c r="UIY357" s="59"/>
      <c r="UIZ357" s="59"/>
      <c r="UJA357" s="59"/>
      <c r="UJB357" s="59"/>
      <c r="UJC357" s="59"/>
      <c r="UJD357" s="59"/>
      <c r="UJE357" s="59"/>
      <c r="UJF357" s="59"/>
      <c r="UJG357" s="59"/>
      <c r="UJH357" s="59"/>
      <c r="UJI357" s="59"/>
      <c r="UJJ357" s="59"/>
      <c r="UJK357" s="59"/>
      <c r="UJL357" s="59"/>
      <c r="UJM357" s="59"/>
      <c r="UJN357" s="59"/>
      <c r="UJO357" s="59"/>
      <c r="UJP357" s="59"/>
      <c r="UJQ357" s="59"/>
      <c r="UJR357" s="59"/>
      <c r="UJS357" s="59"/>
      <c r="UJT357" s="59"/>
      <c r="UJU357" s="59"/>
      <c r="UJV357" s="59"/>
      <c r="UJW357" s="59"/>
      <c r="UJX357" s="59"/>
      <c r="UJY357" s="59"/>
      <c r="UJZ357" s="59"/>
      <c r="UKA357" s="59"/>
      <c r="UKB357" s="59"/>
      <c r="UKC357" s="59"/>
      <c r="UKD357" s="59"/>
      <c r="UKE357" s="59"/>
      <c r="UKF357" s="59"/>
      <c r="UKG357" s="59"/>
      <c r="UKH357" s="59"/>
      <c r="UKI357" s="59"/>
      <c r="UKJ357" s="59"/>
      <c r="UKK357" s="59"/>
      <c r="UKL357" s="59"/>
      <c r="UKM357" s="59"/>
      <c r="UKN357" s="59"/>
      <c r="UKO357" s="59"/>
      <c r="UKP357" s="59"/>
      <c r="UKQ357" s="59"/>
      <c r="UKR357" s="59"/>
      <c r="UKS357" s="59"/>
      <c r="UKT357" s="59"/>
      <c r="UKU357" s="59"/>
      <c r="UKV357" s="59"/>
      <c r="UKW357" s="59"/>
      <c r="UKX357" s="59"/>
      <c r="UKY357" s="59"/>
      <c r="UKZ357" s="59"/>
      <c r="ULA357" s="59"/>
      <c r="ULB357" s="59"/>
      <c r="ULC357" s="59"/>
      <c r="ULD357" s="59"/>
      <c r="ULE357" s="59"/>
      <c r="ULF357" s="59"/>
      <c r="ULG357" s="59"/>
      <c r="ULH357" s="59"/>
      <c r="ULI357" s="59"/>
      <c r="ULJ357" s="59"/>
      <c r="ULK357" s="59"/>
      <c r="ULL357" s="59"/>
      <c r="ULM357" s="59"/>
      <c r="ULN357" s="59"/>
      <c r="ULO357" s="59"/>
      <c r="ULP357" s="59"/>
      <c r="ULQ357" s="59"/>
      <c r="ULR357" s="59"/>
      <c r="ULS357" s="59"/>
      <c r="ULT357" s="59"/>
      <c r="ULU357" s="59"/>
      <c r="ULV357" s="59"/>
      <c r="ULW357" s="59"/>
      <c r="ULX357" s="59"/>
      <c r="ULY357" s="59"/>
      <c r="ULZ357" s="59"/>
      <c r="UMA357" s="59"/>
      <c r="UMB357" s="59"/>
      <c r="UMC357" s="59"/>
      <c r="UMD357" s="59"/>
      <c r="UME357" s="59"/>
      <c r="UMF357" s="59"/>
      <c r="UMG357" s="59"/>
      <c r="UMH357" s="59"/>
      <c r="UMI357" s="59"/>
      <c r="UMJ357" s="59"/>
      <c r="UMK357" s="59"/>
      <c r="UML357" s="59"/>
      <c r="UMM357" s="59"/>
      <c r="UMN357" s="59"/>
      <c r="UMO357" s="59"/>
      <c r="UMP357" s="59"/>
      <c r="UMQ357" s="59"/>
      <c r="UMR357" s="59"/>
      <c r="UMS357" s="59"/>
      <c r="UMT357" s="59"/>
      <c r="UMU357" s="59"/>
      <c r="UMV357" s="59"/>
      <c r="UMW357" s="59"/>
      <c r="UMX357" s="59"/>
      <c r="UMY357" s="59"/>
      <c r="UMZ357" s="59"/>
      <c r="UNA357" s="59"/>
      <c r="UNB357" s="59"/>
      <c r="UNC357" s="59"/>
      <c r="UND357" s="59"/>
      <c r="UNE357" s="59"/>
      <c r="UNF357" s="59"/>
      <c r="UNG357" s="59"/>
      <c r="UNH357" s="59"/>
      <c r="UNI357" s="59"/>
      <c r="UNJ357" s="59"/>
      <c r="UNK357" s="59"/>
      <c r="UNL357" s="59"/>
      <c r="UNM357" s="59"/>
      <c r="UNN357" s="59"/>
      <c r="UNO357" s="59"/>
      <c r="UNP357" s="59"/>
      <c r="UNQ357" s="59"/>
      <c r="UNR357" s="59"/>
      <c r="UNS357" s="59"/>
      <c r="UNT357" s="59"/>
      <c r="UNU357" s="59"/>
      <c r="UNV357" s="59"/>
      <c r="UNW357" s="59"/>
      <c r="UNX357" s="59"/>
      <c r="UNY357" s="59"/>
      <c r="UNZ357" s="59"/>
      <c r="UOA357" s="59"/>
      <c r="UOB357" s="59"/>
      <c r="UOC357" s="59"/>
      <c r="UOD357" s="59"/>
      <c r="UOE357" s="59"/>
      <c r="UOF357" s="59"/>
      <c r="UOG357" s="59"/>
      <c r="UOH357" s="59"/>
      <c r="UOI357" s="59"/>
      <c r="UOJ357" s="59"/>
      <c r="UOK357" s="59"/>
      <c r="UOL357" s="59"/>
      <c r="UOM357" s="59"/>
      <c r="UON357" s="59"/>
      <c r="UOO357" s="59"/>
      <c r="UOP357" s="59"/>
      <c r="UOQ357" s="59"/>
      <c r="UOR357" s="59"/>
      <c r="UOS357" s="59"/>
      <c r="UOT357" s="59"/>
      <c r="UOU357" s="59"/>
      <c r="UOV357" s="59"/>
      <c r="UOW357" s="59"/>
      <c r="UOX357" s="59"/>
      <c r="UOY357" s="59"/>
      <c r="UOZ357" s="59"/>
      <c r="UPA357" s="59"/>
      <c r="UPB357" s="59"/>
      <c r="UPC357" s="59"/>
      <c r="UPD357" s="59"/>
      <c r="UPE357" s="59"/>
      <c r="UPF357" s="59"/>
      <c r="UPG357" s="59"/>
      <c r="UPH357" s="59"/>
      <c r="UPI357" s="59"/>
      <c r="UPJ357" s="59"/>
      <c r="UPK357" s="59"/>
      <c r="UPL357" s="59"/>
      <c r="UPM357" s="59"/>
      <c r="UPN357" s="59"/>
      <c r="UPO357" s="59"/>
      <c r="UPP357" s="59"/>
      <c r="UPQ357" s="59"/>
      <c r="UPR357" s="59"/>
      <c r="UPS357" s="59"/>
      <c r="UPT357" s="59"/>
      <c r="UPU357" s="59"/>
      <c r="UPV357" s="59"/>
      <c r="UPW357" s="59"/>
      <c r="UPX357" s="59"/>
      <c r="UPY357" s="59"/>
      <c r="UPZ357" s="59"/>
      <c r="UQA357" s="59"/>
      <c r="UQB357" s="59"/>
      <c r="UQC357" s="59"/>
      <c r="UQD357" s="59"/>
      <c r="UQE357" s="59"/>
      <c r="UQF357" s="59"/>
      <c r="UQG357" s="59"/>
      <c r="UQH357" s="59"/>
      <c r="UQI357" s="59"/>
      <c r="UQJ357" s="59"/>
      <c r="UQK357" s="59"/>
      <c r="UQL357" s="59"/>
      <c r="UQM357" s="59"/>
      <c r="UQN357" s="59"/>
      <c r="UQO357" s="59"/>
      <c r="UQP357" s="59"/>
      <c r="UQQ357" s="59"/>
      <c r="UQR357" s="59"/>
      <c r="UQS357" s="59"/>
      <c r="UQT357" s="59"/>
      <c r="UQU357" s="59"/>
      <c r="UQV357" s="59"/>
      <c r="UQW357" s="59"/>
      <c r="UQX357" s="59"/>
      <c r="UQY357" s="59"/>
      <c r="UQZ357" s="59"/>
      <c r="URA357" s="59"/>
      <c r="URB357" s="59"/>
      <c r="URC357" s="59"/>
      <c r="URD357" s="59"/>
      <c r="URE357" s="59"/>
      <c r="URF357" s="59"/>
      <c r="URG357" s="59"/>
      <c r="URH357" s="59"/>
      <c r="URI357" s="59"/>
      <c r="URJ357" s="59"/>
      <c r="URK357" s="59"/>
      <c r="URL357" s="59"/>
      <c r="URM357" s="59"/>
      <c r="URN357" s="59"/>
      <c r="URO357" s="59"/>
      <c r="URP357" s="59"/>
      <c r="URQ357" s="59"/>
      <c r="URR357" s="59"/>
      <c r="URS357" s="59"/>
      <c r="URT357" s="59"/>
      <c r="URU357" s="59"/>
      <c r="URV357" s="59"/>
      <c r="URW357" s="59"/>
      <c r="URX357" s="59"/>
      <c r="URY357" s="59"/>
      <c r="URZ357" s="59"/>
      <c r="USA357" s="59"/>
      <c r="USB357" s="59"/>
      <c r="USC357" s="59"/>
      <c r="USD357" s="59"/>
      <c r="USE357" s="59"/>
      <c r="USF357" s="59"/>
      <c r="USG357" s="59"/>
      <c r="USH357" s="59"/>
      <c r="USI357" s="59"/>
      <c r="USJ357" s="59"/>
      <c r="USK357" s="59"/>
      <c r="USL357" s="59"/>
      <c r="USM357" s="59"/>
      <c r="USN357" s="59"/>
      <c r="USO357" s="59"/>
      <c r="USP357" s="59"/>
      <c r="USQ357" s="59"/>
      <c r="USR357" s="59"/>
      <c r="USS357" s="59"/>
      <c r="UST357" s="59"/>
      <c r="USU357" s="59"/>
      <c r="USV357" s="59"/>
      <c r="USW357" s="59"/>
      <c r="USX357" s="59"/>
      <c r="USY357" s="59"/>
      <c r="USZ357" s="59"/>
      <c r="UTA357" s="59"/>
      <c r="UTB357" s="59"/>
      <c r="UTC357" s="59"/>
      <c r="UTD357" s="59"/>
      <c r="UTE357" s="59"/>
      <c r="UTF357" s="59"/>
      <c r="UTG357" s="59"/>
      <c r="UTH357" s="59"/>
      <c r="UTI357" s="59"/>
      <c r="UTJ357" s="59"/>
      <c r="UTK357" s="59"/>
      <c r="UTL357" s="59"/>
      <c r="UTM357" s="59"/>
      <c r="UTN357" s="59"/>
      <c r="UTO357" s="59"/>
      <c r="UTP357" s="59"/>
      <c r="UTQ357" s="59"/>
      <c r="UTR357" s="59"/>
      <c r="UTS357" s="59"/>
      <c r="UTT357" s="59"/>
      <c r="UTU357" s="59"/>
      <c r="UTV357" s="59"/>
      <c r="UTW357" s="59"/>
      <c r="UTX357" s="59"/>
      <c r="UTY357" s="59"/>
      <c r="UTZ357" s="59"/>
      <c r="UUA357" s="59"/>
      <c r="UUB357" s="59"/>
      <c r="UUC357" s="59"/>
      <c r="UUD357" s="59"/>
      <c r="UUE357" s="59"/>
      <c r="UUF357" s="59"/>
      <c r="UUG357" s="59"/>
      <c r="UUH357" s="59"/>
      <c r="UUI357" s="59"/>
      <c r="UUJ357" s="59"/>
      <c r="UUK357" s="59"/>
      <c r="UUL357" s="59"/>
      <c r="UUM357" s="59"/>
      <c r="UUN357" s="59"/>
      <c r="UUO357" s="59"/>
      <c r="UUP357" s="59"/>
      <c r="UUQ357" s="59"/>
      <c r="UUR357" s="59"/>
      <c r="UUS357" s="59"/>
      <c r="UUT357" s="59"/>
      <c r="UUU357" s="59"/>
      <c r="UUV357" s="59"/>
      <c r="UUW357" s="59"/>
      <c r="UUX357" s="59"/>
      <c r="UUY357" s="59"/>
      <c r="UUZ357" s="59"/>
      <c r="UVA357" s="59"/>
      <c r="UVB357" s="59"/>
      <c r="UVC357" s="59"/>
      <c r="UVD357" s="59"/>
      <c r="UVE357" s="59"/>
      <c r="UVF357" s="59"/>
      <c r="UVG357" s="59"/>
      <c r="UVH357" s="59"/>
      <c r="UVI357" s="59"/>
      <c r="UVJ357" s="59"/>
      <c r="UVK357" s="59"/>
      <c r="UVL357" s="59"/>
      <c r="UVM357" s="59"/>
      <c r="UVN357" s="59"/>
      <c r="UVO357" s="59"/>
      <c r="UVP357" s="59"/>
      <c r="UVQ357" s="59"/>
      <c r="UVR357" s="59"/>
      <c r="UVS357" s="59"/>
      <c r="UVT357" s="59"/>
      <c r="UVU357" s="59"/>
      <c r="UVV357" s="59"/>
      <c r="UVW357" s="59"/>
      <c r="UVX357" s="59"/>
      <c r="UVY357" s="59"/>
      <c r="UVZ357" s="59"/>
      <c r="UWA357" s="59"/>
      <c r="UWB357" s="59"/>
      <c r="UWC357" s="59"/>
      <c r="UWD357" s="59"/>
      <c r="UWE357" s="59"/>
      <c r="UWF357" s="59"/>
      <c r="UWG357" s="59"/>
      <c r="UWH357" s="59"/>
      <c r="UWI357" s="59"/>
      <c r="UWJ357" s="59"/>
      <c r="UWK357" s="59"/>
      <c r="UWL357" s="59"/>
      <c r="UWM357" s="59"/>
      <c r="UWN357" s="59"/>
      <c r="UWO357" s="59"/>
      <c r="UWP357" s="59"/>
      <c r="UWQ357" s="59"/>
      <c r="UWR357" s="59"/>
      <c r="UWS357" s="59"/>
      <c r="UWT357" s="59"/>
      <c r="UWU357" s="59"/>
      <c r="UWV357" s="59"/>
      <c r="UWW357" s="59"/>
      <c r="UWX357" s="59"/>
      <c r="UWY357" s="59"/>
      <c r="UWZ357" s="59"/>
      <c r="UXA357" s="59"/>
      <c r="UXB357" s="59"/>
      <c r="UXC357" s="59"/>
      <c r="UXD357" s="59"/>
      <c r="UXE357" s="59"/>
      <c r="UXF357" s="59"/>
      <c r="UXG357" s="59"/>
      <c r="UXH357" s="59"/>
      <c r="UXI357" s="59"/>
      <c r="UXJ357" s="59"/>
      <c r="UXK357" s="59"/>
      <c r="UXL357" s="59"/>
      <c r="UXM357" s="59"/>
      <c r="UXN357" s="59"/>
      <c r="UXO357" s="59"/>
      <c r="UXP357" s="59"/>
      <c r="UXQ357" s="59"/>
      <c r="UXR357" s="59"/>
      <c r="UXS357" s="59"/>
      <c r="UXT357" s="59"/>
      <c r="UXU357" s="59"/>
      <c r="UXV357" s="59"/>
      <c r="UXW357" s="59"/>
      <c r="UXX357" s="59"/>
      <c r="UXY357" s="59"/>
      <c r="UXZ357" s="59"/>
      <c r="UYA357" s="59"/>
      <c r="UYB357" s="59"/>
      <c r="UYC357" s="59"/>
      <c r="UYD357" s="59"/>
      <c r="UYE357" s="59"/>
      <c r="UYF357" s="59"/>
      <c r="UYG357" s="59"/>
      <c r="UYH357" s="59"/>
      <c r="UYI357" s="59"/>
      <c r="UYJ357" s="59"/>
      <c r="UYK357" s="59"/>
      <c r="UYL357" s="59"/>
      <c r="UYM357" s="59"/>
      <c r="UYN357" s="59"/>
      <c r="UYO357" s="59"/>
      <c r="UYP357" s="59"/>
      <c r="UYQ357" s="59"/>
      <c r="UYR357" s="59"/>
      <c r="UYS357" s="59"/>
      <c r="UYT357" s="59"/>
      <c r="UYU357" s="59"/>
      <c r="UYV357" s="59"/>
      <c r="UYW357" s="59"/>
      <c r="UYX357" s="59"/>
      <c r="UYY357" s="59"/>
      <c r="UYZ357" s="59"/>
      <c r="UZA357" s="59"/>
      <c r="UZB357" s="59"/>
      <c r="UZC357" s="59"/>
      <c r="UZD357" s="59"/>
      <c r="UZE357" s="59"/>
      <c r="UZF357" s="59"/>
      <c r="UZG357" s="59"/>
      <c r="UZH357" s="59"/>
      <c r="UZI357" s="59"/>
      <c r="UZJ357" s="59"/>
      <c r="UZK357" s="59"/>
      <c r="UZL357" s="59"/>
      <c r="UZM357" s="59"/>
      <c r="UZN357" s="59"/>
      <c r="UZO357" s="59"/>
      <c r="UZP357" s="59"/>
      <c r="UZQ357" s="59"/>
      <c r="UZR357" s="59"/>
      <c r="UZS357" s="59"/>
      <c r="UZT357" s="59"/>
      <c r="UZU357" s="59"/>
      <c r="UZV357" s="59"/>
      <c r="UZW357" s="59"/>
      <c r="UZX357" s="59"/>
      <c r="UZY357" s="59"/>
      <c r="UZZ357" s="59"/>
      <c r="VAA357" s="59"/>
      <c r="VAB357" s="59"/>
      <c r="VAC357" s="59"/>
      <c r="VAD357" s="59"/>
      <c r="VAE357" s="59"/>
      <c r="VAF357" s="59"/>
      <c r="VAG357" s="59"/>
      <c r="VAH357" s="59"/>
      <c r="VAI357" s="59"/>
      <c r="VAJ357" s="59"/>
      <c r="VAK357" s="59"/>
      <c r="VAL357" s="59"/>
      <c r="VAM357" s="59"/>
      <c r="VAN357" s="59"/>
      <c r="VAO357" s="59"/>
      <c r="VAP357" s="59"/>
      <c r="VAQ357" s="59"/>
      <c r="VAR357" s="59"/>
      <c r="VAS357" s="59"/>
      <c r="VAT357" s="59"/>
      <c r="VAU357" s="59"/>
      <c r="VAV357" s="59"/>
      <c r="VAW357" s="59"/>
      <c r="VAX357" s="59"/>
      <c r="VAY357" s="59"/>
      <c r="VAZ357" s="59"/>
      <c r="VBA357" s="59"/>
      <c r="VBB357" s="59"/>
      <c r="VBC357" s="59"/>
      <c r="VBD357" s="59"/>
      <c r="VBE357" s="59"/>
      <c r="VBF357" s="59"/>
      <c r="VBG357" s="59"/>
      <c r="VBH357" s="59"/>
      <c r="VBI357" s="59"/>
      <c r="VBJ357" s="59"/>
      <c r="VBK357" s="59"/>
      <c r="VBL357" s="59"/>
      <c r="VBM357" s="59"/>
      <c r="VBN357" s="59"/>
      <c r="VBO357" s="59"/>
      <c r="VBP357" s="59"/>
      <c r="VBQ357" s="59"/>
      <c r="VBR357" s="59"/>
      <c r="VBS357" s="59"/>
      <c r="VBT357" s="59"/>
      <c r="VBU357" s="59"/>
      <c r="VBV357" s="59"/>
      <c r="VBW357" s="59"/>
      <c r="VBX357" s="59"/>
      <c r="VBY357" s="59"/>
      <c r="VBZ357" s="59"/>
      <c r="VCA357" s="59"/>
      <c r="VCB357" s="59"/>
      <c r="VCC357" s="59"/>
      <c r="VCD357" s="59"/>
      <c r="VCE357" s="59"/>
      <c r="VCF357" s="59"/>
      <c r="VCG357" s="59"/>
      <c r="VCH357" s="59"/>
      <c r="VCI357" s="59"/>
      <c r="VCJ357" s="59"/>
      <c r="VCK357" s="59"/>
      <c r="VCL357" s="59"/>
      <c r="VCM357" s="59"/>
      <c r="VCN357" s="59"/>
      <c r="VCO357" s="59"/>
      <c r="VCP357" s="59"/>
      <c r="VCQ357" s="59"/>
      <c r="VCR357" s="59"/>
      <c r="VCS357" s="59"/>
      <c r="VCT357" s="59"/>
      <c r="VCU357" s="59"/>
      <c r="VCV357" s="59"/>
      <c r="VCW357" s="59"/>
      <c r="VCX357" s="59"/>
      <c r="VCY357" s="59"/>
      <c r="VCZ357" s="59"/>
      <c r="VDA357" s="59"/>
      <c r="VDB357" s="59"/>
      <c r="VDC357" s="59"/>
      <c r="VDD357" s="59"/>
      <c r="VDE357" s="59"/>
      <c r="VDF357" s="59"/>
      <c r="VDG357" s="59"/>
      <c r="VDH357" s="59"/>
      <c r="VDI357" s="59"/>
      <c r="VDJ357" s="59"/>
      <c r="VDK357" s="59"/>
      <c r="VDL357" s="59"/>
      <c r="VDM357" s="59"/>
      <c r="VDN357" s="59"/>
      <c r="VDO357" s="59"/>
      <c r="VDP357" s="59"/>
      <c r="VDQ357" s="59"/>
      <c r="VDR357" s="59"/>
      <c r="VDS357" s="59"/>
      <c r="VDT357" s="59"/>
      <c r="VDU357" s="59"/>
      <c r="VDV357" s="59"/>
      <c r="VDW357" s="59"/>
      <c r="VDX357" s="59"/>
      <c r="VDY357" s="59"/>
      <c r="VDZ357" s="59"/>
      <c r="VEA357" s="59"/>
      <c r="VEB357" s="59"/>
      <c r="VEC357" s="59"/>
      <c r="VED357" s="59"/>
      <c r="VEE357" s="59"/>
      <c r="VEF357" s="59"/>
      <c r="VEG357" s="59"/>
      <c r="VEH357" s="59"/>
      <c r="VEI357" s="59"/>
      <c r="VEJ357" s="59"/>
      <c r="VEK357" s="59"/>
      <c r="VEL357" s="59"/>
      <c r="VEM357" s="59"/>
      <c r="VEN357" s="59"/>
      <c r="VEO357" s="59"/>
      <c r="VEP357" s="59"/>
      <c r="VEQ357" s="59"/>
      <c r="VER357" s="59"/>
      <c r="VES357" s="59"/>
      <c r="VET357" s="59"/>
      <c r="VEU357" s="59"/>
      <c r="VEV357" s="59"/>
      <c r="VEW357" s="59"/>
      <c r="VEX357" s="59"/>
      <c r="VEY357" s="59"/>
      <c r="VEZ357" s="59"/>
      <c r="VFA357" s="59"/>
      <c r="VFB357" s="59"/>
      <c r="VFC357" s="59"/>
      <c r="VFD357" s="59"/>
      <c r="VFE357" s="59"/>
      <c r="VFF357" s="59"/>
      <c r="VFG357" s="59"/>
      <c r="VFH357" s="59"/>
      <c r="VFI357" s="59"/>
      <c r="VFJ357" s="59"/>
      <c r="VFK357" s="59"/>
      <c r="VFL357" s="59"/>
      <c r="VFM357" s="59"/>
      <c r="VFN357" s="59"/>
      <c r="VFO357" s="59"/>
      <c r="VFP357" s="59"/>
      <c r="VFQ357" s="59"/>
      <c r="VFR357" s="59"/>
      <c r="VFS357" s="59"/>
      <c r="VFT357" s="59"/>
      <c r="VFU357" s="59"/>
      <c r="VFV357" s="59"/>
      <c r="VFW357" s="59"/>
      <c r="VFX357" s="59"/>
      <c r="VFY357" s="59"/>
      <c r="VFZ357" s="59"/>
      <c r="VGA357" s="59"/>
      <c r="VGB357" s="59"/>
      <c r="VGC357" s="59"/>
      <c r="VGD357" s="59"/>
      <c r="VGE357" s="59"/>
      <c r="VGF357" s="59"/>
      <c r="VGG357" s="59"/>
      <c r="VGH357" s="59"/>
      <c r="VGI357" s="59"/>
      <c r="VGJ357" s="59"/>
      <c r="VGK357" s="59"/>
      <c r="VGL357" s="59"/>
      <c r="VGM357" s="59"/>
      <c r="VGN357" s="59"/>
      <c r="VGO357" s="59"/>
      <c r="VGP357" s="59"/>
      <c r="VGQ357" s="59"/>
      <c r="VGR357" s="59"/>
      <c r="VGS357" s="59"/>
      <c r="VGT357" s="59"/>
      <c r="VGU357" s="59"/>
      <c r="VGV357" s="59"/>
      <c r="VGW357" s="59"/>
      <c r="VGX357" s="59"/>
      <c r="VGY357" s="59"/>
      <c r="VGZ357" s="59"/>
      <c r="VHA357" s="59"/>
      <c r="VHB357" s="59"/>
      <c r="VHC357" s="59"/>
      <c r="VHD357" s="59"/>
      <c r="VHE357" s="59"/>
      <c r="VHF357" s="59"/>
      <c r="VHG357" s="59"/>
      <c r="VHH357" s="59"/>
      <c r="VHI357" s="59"/>
      <c r="VHJ357" s="59"/>
      <c r="VHK357" s="59"/>
      <c r="VHL357" s="59"/>
      <c r="VHM357" s="59"/>
      <c r="VHN357" s="59"/>
      <c r="VHO357" s="59"/>
      <c r="VHP357" s="59"/>
      <c r="VHQ357" s="59"/>
      <c r="VHR357" s="59"/>
      <c r="VHS357" s="59"/>
      <c r="VHT357" s="59"/>
      <c r="VHU357" s="59"/>
      <c r="VHV357" s="59"/>
      <c r="VHW357" s="59"/>
      <c r="VHX357" s="59"/>
      <c r="VHY357" s="59"/>
      <c r="VHZ357" s="59"/>
      <c r="VIA357" s="59"/>
      <c r="VIB357" s="59"/>
      <c r="VIC357" s="59"/>
      <c r="VID357" s="59"/>
      <c r="VIE357" s="59"/>
      <c r="VIF357" s="59"/>
      <c r="VIG357" s="59"/>
      <c r="VIH357" s="59"/>
      <c r="VII357" s="59"/>
      <c r="VIJ357" s="59"/>
      <c r="VIK357" s="59"/>
      <c r="VIL357" s="59"/>
      <c r="VIM357" s="59"/>
      <c r="VIN357" s="59"/>
      <c r="VIO357" s="59"/>
      <c r="VIP357" s="59"/>
      <c r="VIQ357" s="59"/>
      <c r="VIR357" s="59"/>
      <c r="VIS357" s="59"/>
      <c r="VIT357" s="59"/>
      <c r="VIU357" s="59"/>
      <c r="VIV357" s="59"/>
      <c r="VIW357" s="59"/>
      <c r="VIX357" s="59"/>
      <c r="VIY357" s="59"/>
      <c r="VIZ357" s="59"/>
      <c r="VJA357" s="59"/>
      <c r="VJB357" s="59"/>
      <c r="VJC357" s="59"/>
      <c r="VJD357" s="59"/>
      <c r="VJE357" s="59"/>
      <c r="VJF357" s="59"/>
      <c r="VJG357" s="59"/>
      <c r="VJH357" s="59"/>
      <c r="VJI357" s="59"/>
      <c r="VJJ357" s="59"/>
      <c r="VJK357" s="59"/>
      <c r="VJL357" s="59"/>
      <c r="VJM357" s="59"/>
      <c r="VJN357" s="59"/>
      <c r="VJO357" s="59"/>
      <c r="VJP357" s="59"/>
      <c r="VJQ357" s="59"/>
      <c r="VJR357" s="59"/>
      <c r="VJS357" s="59"/>
      <c r="VJT357" s="59"/>
      <c r="VJU357" s="59"/>
      <c r="VJV357" s="59"/>
      <c r="VJW357" s="59"/>
      <c r="VJX357" s="59"/>
      <c r="VJY357" s="59"/>
      <c r="VJZ357" s="59"/>
      <c r="VKA357" s="59"/>
      <c r="VKB357" s="59"/>
      <c r="VKC357" s="59"/>
      <c r="VKD357" s="59"/>
      <c r="VKE357" s="59"/>
      <c r="VKF357" s="59"/>
      <c r="VKG357" s="59"/>
      <c r="VKH357" s="59"/>
      <c r="VKI357" s="59"/>
      <c r="VKJ357" s="59"/>
      <c r="VKK357" s="59"/>
      <c r="VKL357" s="59"/>
      <c r="VKM357" s="59"/>
      <c r="VKN357" s="59"/>
      <c r="VKO357" s="59"/>
      <c r="VKP357" s="59"/>
      <c r="VKQ357" s="59"/>
      <c r="VKR357" s="59"/>
      <c r="VKS357" s="59"/>
      <c r="VKT357" s="59"/>
      <c r="VKU357" s="59"/>
      <c r="VKV357" s="59"/>
      <c r="VKW357" s="59"/>
      <c r="VKX357" s="59"/>
      <c r="VKY357" s="59"/>
      <c r="VKZ357" s="59"/>
      <c r="VLA357" s="59"/>
      <c r="VLB357" s="59"/>
      <c r="VLC357" s="59"/>
      <c r="VLD357" s="59"/>
      <c r="VLE357" s="59"/>
      <c r="VLF357" s="59"/>
      <c r="VLG357" s="59"/>
      <c r="VLH357" s="59"/>
      <c r="VLI357" s="59"/>
      <c r="VLJ357" s="59"/>
      <c r="VLK357" s="59"/>
      <c r="VLL357" s="59"/>
      <c r="VLM357" s="59"/>
      <c r="VLN357" s="59"/>
      <c r="VLO357" s="59"/>
      <c r="VLP357" s="59"/>
      <c r="VLQ357" s="59"/>
      <c r="VLR357" s="59"/>
      <c r="VLS357" s="59"/>
      <c r="VLT357" s="59"/>
      <c r="VLU357" s="59"/>
      <c r="VLV357" s="59"/>
      <c r="VLW357" s="59"/>
      <c r="VLX357" s="59"/>
      <c r="VLY357" s="59"/>
      <c r="VLZ357" s="59"/>
      <c r="VMA357" s="59"/>
      <c r="VMB357" s="59"/>
      <c r="VMC357" s="59"/>
      <c r="VMD357" s="59"/>
      <c r="VME357" s="59"/>
      <c r="VMF357" s="59"/>
      <c r="VMG357" s="59"/>
      <c r="VMH357" s="59"/>
      <c r="VMI357" s="59"/>
      <c r="VMJ357" s="59"/>
      <c r="VMK357" s="59"/>
      <c r="VML357" s="59"/>
      <c r="VMM357" s="59"/>
      <c r="VMN357" s="59"/>
      <c r="VMO357" s="59"/>
      <c r="VMP357" s="59"/>
      <c r="VMQ357" s="59"/>
      <c r="VMR357" s="59"/>
      <c r="VMS357" s="59"/>
      <c r="VMT357" s="59"/>
      <c r="VMU357" s="59"/>
      <c r="VMV357" s="59"/>
      <c r="VMW357" s="59"/>
      <c r="VMX357" s="59"/>
      <c r="VMY357" s="59"/>
      <c r="VMZ357" s="59"/>
      <c r="VNA357" s="59"/>
      <c r="VNB357" s="59"/>
      <c r="VNC357" s="59"/>
      <c r="VND357" s="59"/>
      <c r="VNE357" s="59"/>
      <c r="VNF357" s="59"/>
      <c r="VNG357" s="59"/>
      <c r="VNH357" s="59"/>
      <c r="VNI357" s="59"/>
      <c r="VNJ357" s="59"/>
      <c r="VNK357" s="59"/>
      <c r="VNL357" s="59"/>
      <c r="VNM357" s="59"/>
      <c r="VNN357" s="59"/>
      <c r="VNO357" s="59"/>
      <c r="VNP357" s="59"/>
      <c r="VNQ357" s="59"/>
      <c r="VNR357" s="59"/>
      <c r="VNS357" s="59"/>
      <c r="VNT357" s="59"/>
      <c r="VNU357" s="59"/>
      <c r="VNV357" s="59"/>
      <c r="VNW357" s="59"/>
      <c r="VNX357" s="59"/>
      <c r="VNY357" s="59"/>
      <c r="VNZ357" s="59"/>
      <c r="VOA357" s="59"/>
      <c r="VOB357" s="59"/>
      <c r="VOC357" s="59"/>
      <c r="VOD357" s="59"/>
      <c r="VOE357" s="59"/>
      <c r="VOF357" s="59"/>
      <c r="VOG357" s="59"/>
      <c r="VOH357" s="59"/>
      <c r="VOI357" s="59"/>
      <c r="VOJ357" s="59"/>
      <c r="VOK357" s="59"/>
      <c r="VOL357" s="59"/>
      <c r="VOM357" s="59"/>
      <c r="VON357" s="59"/>
      <c r="VOO357" s="59"/>
      <c r="VOP357" s="59"/>
      <c r="VOQ357" s="59"/>
      <c r="VOR357" s="59"/>
      <c r="VOS357" s="59"/>
      <c r="VOT357" s="59"/>
      <c r="VOU357" s="59"/>
      <c r="VOV357" s="59"/>
      <c r="VOW357" s="59"/>
      <c r="VOX357" s="59"/>
      <c r="VOY357" s="59"/>
      <c r="VOZ357" s="59"/>
      <c r="VPA357" s="59"/>
      <c r="VPB357" s="59"/>
      <c r="VPC357" s="59"/>
      <c r="VPD357" s="59"/>
      <c r="VPE357" s="59"/>
      <c r="VPF357" s="59"/>
      <c r="VPG357" s="59"/>
      <c r="VPH357" s="59"/>
      <c r="VPI357" s="59"/>
      <c r="VPJ357" s="59"/>
      <c r="VPK357" s="59"/>
      <c r="VPL357" s="59"/>
      <c r="VPM357" s="59"/>
      <c r="VPN357" s="59"/>
      <c r="VPO357" s="59"/>
      <c r="VPP357" s="59"/>
      <c r="VPQ357" s="59"/>
      <c r="VPR357" s="59"/>
      <c r="VPS357" s="59"/>
      <c r="VPT357" s="59"/>
      <c r="VPU357" s="59"/>
      <c r="VPV357" s="59"/>
      <c r="VPW357" s="59"/>
      <c r="VPX357" s="59"/>
      <c r="VPY357" s="59"/>
      <c r="VPZ357" s="59"/>
      <c r="VQA357" s="59"/>
      <c r="VQB357" s="59"/>
      <c r="VQC357" s="59"/>
      <c r="VQD357" s="59"/>
      <c r="VQE357" s="59"/>
      <c r="VQF357" s="59"/>
      <c r="VQG357" s="59"/>
      <c r="VQH357" s="59"/>
      <c r="VQI357" s="59"/>
      <c r="VQJ357" s="59"/>
      <c r="VQK357" s="59"/>
      <c r="VQL357" s="59"/>
      <c r="VQM357" s="59"/>
      <c r="VQN357" s="59"/>
      <c r="VQO357" s="59"/>
      <c r="VQP357" s="59"/>
      <c r="VQQ357" s="59"/>
      <c r="VQR357" s="59"/>
      <c r="VQS357" s="59"/>
      <c r="VQT357" s="59"/>
      <c r="VQU357" s="59"/>
      <c r="VQV357" s="59"/>
      <c r="VQW357" s="59"/>
      <c r="VQX357" s="59"/>
      <c r="VQY357" s="59"/>
      <c r="VQZ357" s="59"/>
      <c r="VRA357" s="59"/>
      <c r="VRB357" s="59"/>
      <c r="VRC357" s="59"/>
      <c r="VRD357" s="59"/>
      <c r="VRE357" s="59"/>
      <c r="VRF357" s="59"/>
      <c r="VRG357" s="59"/>
      <c r="VRH357" s="59"/>
      <c r="VRI357" s="59"/>
      <c r="VRJ357" s="59"/>
      <c r="VRK357" s="59"/>
      <c r="VRL357" s="59"/>
      <c r="VRM357" s="59"/>
      <c r="VRN357" s="59"/>
      <c r="VRO357" s="59"/>
      <c r="VRP357" s="59"/>
      <c r="VRQ357" s="59"/>
      <c r="VRR357" s="59"/>
      <c r="VRS357" s="59"/>
      <c r="VRT357" s="59"/>
      <c r="VRU357" s="59"/>
      <c r="VRV357" s="59"/>
      <c r="VRW357" s="59"/>
      <c r="VRX357" s="59"/>
      <c r="VRY357" s="59"/>
      <c r="VRZ357" s="59"/>
      <c r="VSA357" s="59"/>
      <c r="VSB357" s="59"/>
      <c r="VSC357" s="59"/>
      <c r="VSD357" s="59"/>
      <c r="VSE357" s="59"/>
      <c r="VSF357" s="59"/>
      <c r="VSG357" s="59"/>
      <c r="VSH357" s="59"/>
      <c r="VSI357" s="59"/>
      <c r="VSJ357" s="59"/>
      <c r="VSK357" s="59"/>
      <c r="VSL357" s="59"/>
      <c r="VSM357" s="59"/>
      <c r="VSN357" s="59"/>
      <c r="VSO357" s="59"/>
      <c r="VSP357" s="59"/>
      <c r="VSQ357" s="59"/>
      <c r="VSR357" s="59"/>
      <c r="VSS357" s="59"/>
      <c r="VST357" s="59"/>
      <c r="VSU357" s="59"/>
      <c r="VSV357" s="59"/>
      <c r="VSW357" s="59"/>
      <c r="VSX357" s="59"/>
      <c r="VSY357" s="59"/>
      <c r="VSZ357" s="59"/>
      <c r="VTA357" s="59"/>
      <c r="VTB357" s="59"/>
      <c r="VTC357" s="59"/>
      <c r="VTD357" s="59"/>
      <c r="VTE357" s="59"/>
      <c r="VTF357" s="59"/>
      <c r="VTG357" s="59"/>
      <c r="VTH357" s="59"/>
      <c r="VTI357" s="59"/>
      <c r="VTJ357" s="59"/>
      <c r="VTK357" s="59"/>
      <c r="VTL357" s="59"/>
      <c r="VTM357" s="59"/>
      <c r="VTN357" s="59"/>
      <c r="VTO357" s="59"/>
      <c r="VTP357" s="59"/>
      <c r="VTQ357" s="59"/>
      <c r="VTR357" s="59"/>
      <c r="VTS357" s="59"/>
      <c r="VTT357" s="59"/>
      <c r="VTU357" s="59"/>
      <c r="VTV357" s="59"/>
      <c r="VTW357" s="59"/>
      <c r="VTX357" s="59"/>
      <c r="VTY357" s="59"/>
      <c r="VTZ357" s="59"/>
      <c r="VUA357" s="59"/>
      <c r="VUB357" s="59"/>
      <c r="VUC357" s="59"/>
      <c r="VUD357" s="59"/>
      <c r="VUE357" s="59"/>
      <c r="VUF357" s="59"/>
      <c r="VUG357" s="59"/>
      <c r="VUH357" s="59"/>
      <c r="VUI357" s="59"/>
      <c r="VUJ357" s="59"/>
      <c r="VUK357" s="59"/>
      <c r="VUL357" s="59"/>
      <c r="VUM357" s="59"/>
      <c r="VUN357" s="59"/>
      <c r="VUO357" s="59"/>
      <c r="VUP357" s="59"/>
      <c r="VUQ357" s="59"/>
      <c r="VUR357" s="59"/>
      <c r="VUS357" s="59"/>
      <c r="VUT357" s="59"/>
      <c r="VUU357" s="59"/>
      <c r="VUV357" s="59"/>
      <c r="VUW357" s="59"/>
      <c r="VUX357" s="59"/>
      <c r="VUY357" s="59"/>
      <c r="VUZ357" s="59"/>
      <c r="VVA357" s="59"/>
      <c r="VVB357" s="59"/>
      <c r="VVC357" s="59"/>
      <c r="VVD357" s="59"/>
      <c r="VVE357" s="59"/>
      <c r="VVF357" s="59"/>
      <c r="VVG357" s="59"/>
      <c r="VVH357" s="59"/>
      <c r="VVI357" s="59"/>
      <c r="VVJ357" s="59"/>
      <c r="VVK357" s="59"/>
      <c r="VVL357" s="59"/>
      <c r="VVM357" s="59"/>
      <c r="VVN357" s="59"/>
      <c r="VVO357" s="59"/>
      <c r="VVP357" s="59"/>
      <c r="VVQ357" s="59"/>
      <c r="VVR357" s="59"/>
      <c r="VVS357" s="59"/>
      <c r="VVT357" s="59"/>
      <c r="VVU357" s="59"/>
      <c r="VVV357" s="59"/>
      <c r="VVW357" s="59"/>
      <c r="VVX357" s="59"/>
      <c r="VVY357" s="59"/>
      <c r="VVZ357" s="59"/>
      <c r="VWA357" s="59"/>
      <c r="VWB357" s="59"/>
      <c r="VWC357" s="59"/>
      <c r="VWD357" s="59"/>
      <c r="VWE357" s="59"/>
      <c r="VWF357" s="59"/>
      <c r="VWG357" s="59"/>
      <c r="VWH357" s="59"/>
      <c r="VWI357" s="59"/>
      <c r="VWJ357" s="59"/>
      <c r="VWK357" s="59"/>
      <c r="VWL357" s="59"/>
      <c r="VWM357" s="59"/>
      <c r="VWN357" s="59"/>
      <c r="VWO357" s="59"/>
      <c r="VWP357" s="59"/>
      <c r="VWQ357" s="59"/>
      <c r="VWR357" s="59"/>
      <c r="VWS357" s="59"/>
      <c r="VWT357" s="59"/>
      <c r="VWU357" s="59"/>
      <c r="VWV357" s="59"/>
      <c r="VWW357" s="59"/>
      <c r="VWX357" s="59"/>
      <c r="VWY357" s="59"/>
      <c r="VWZ357" s="59"/>
      <c r="VXA357" s="59"/>
      <c r="VXB357" s="59"/>
      <c r="VXC357" s="59"/>
      <c r="VXD357" s="59"/>
      <c r="VXE357" s="59"/>
      <c r="VXF357" s="59"/>
      <c r="VXG357" s="59"/>
      <c r="VXH357" s="59"/>
      <c r="VXI357" s="59"/>
      <c r="VXJ357" s="59"/>
      <c r="VXK357" s="59"/>
      <c r="VXL357" s="59"/>
      <c r="VXM357" s="59"/>
      <c r="VXN357" s="59"/>
      <c r="VXO357" s="59"/>
      <c r="VXP357" s="59"/>
      <c r="VXQ357" s="59"/>
      <c r="VXR357" s="59"/>
      <c r="VXS357" s="59"/>
      <c r="VXT357" s="59"/>
      <c r="VXU357" s="59"/>
      <c r="VXV357" s="59"/>
      <c r="VXW357" s="59"/>
      <c r="VXX357" s="59"/>
      <c r="VXY357" s="59"/>
      <c r="VXZ357" s="59"/>
      <c r="VYA357" s="59"/>
      <c r="VYB357" s="59"/>
      <c r="VYC357" s="59"/>
      <c r="VYD357" s="59"/>
      <c r="VYE357" s="59"/>
      <c r="VYF357" s="59"/>
      <c r="VYG357" s="59"/>
      <c r="VYH357" s="59"/>
      <c r="VYI357" s="59"/>
      <c r="VYJ357" s="59"/>
      <c r="VYK357" s="59"/>
      <c r="VYL357" s="59"/>
      <c r="VYM357" s="59"/>
      <c r="VYN357" s="59"/>
      <c r="VYO357" s="59"/>
      <c r="VYP357" s="59"/>
      <c r="VYQ357" s="59"/>
      <c r="VYR357" s="59"/>
      <c r="VYS357" s="59"/>
      <c r="VYT357" s="59"/>
      <c r="VYU357" s="59"/>
      <c r="VYV357" s="59"/>
      <c r="VYW357" s="59"/>
      <c r="VYX357" s="59"/>
      <c r="VYY357" s="59"/>
      <c r="VYZ357" s="59"/>
      <c r="VZA357" s="59"/>
      <c r="VZB357" s="59"/>
      <c r="VZC357" s="59"/>
      <c r="VZD357" s="59"/>
      <c r="VZE357" s="59"/>
      <c r="VZF357" s="59"/>
      <c r="VZG357" s="59"/>
      <c r="VZH357" s="59"/>
      <c r="VZI357" s="59"/>
      <c r="VZJ357" s="59"/>
      <c r="VZK357" s="59"/>
      <c r="VZL357" s="59"/>
      <c r="VZM357" s="59"/>
      <c r="VZN357" s="59"/>
      <c r="VZO357" s="59"/>
      <c r="VZP357" s="59"/>
      <c r="VZQ357" s="59"/>
      <c r="VZR357" s="59"/>
      <c r="VZS357" s="59"/>
      <c r="VZT357" s="59"/>
      <c r="VZU357" s="59"/>
      <c r="VZV357" s="59"/>
      <c r="VZW357" s="59"/>
      <c r="VZX357" s="59"/>
      <c r="VZY357" s="59"/>
      <c r="VZZ357" s="59"/>
      <c r="WAA357" s="59"/>
      <c r="WAB357" s="59"/>
      <c r="WAC357" s="59"/>
      <c r="WAD357" s="59"/>
      <c r="WAE357" s="59"/>
      <c r="WAF357" s="59"/>
      <c r="WAG357" s="59"/>
      <c r="WAH357" s="59"/>
      <c r="WAI357" s="59"/>
      <c r="WAJ357" s="59"/>
      <c r="WAK357" s="59"/>
      <c r="WAL357" s="59"/>
      <c r="WAM357" s="59"/>
      <c r="WAN357" s="59"/>
      <c r="WAO357" s="59"/>
      <c r="WAP357" s="59"/>
      <c r="WAQ357" s="59"/>
      <c r="WAR357" s="59"/>
      <c r="WAS357" s="59"/>
      <c r="WAT357" s="59"/>
      <c r="WAU357" s="59"/>
      <c r="WAV357" s="59"/>
      <c r="WAW357" s="59"/>
      <c r="WAX357" s="59"/>
      <c r="WAY357" s="59"/>
      <c r="WAZ357" s="59"/>
      <c r="WBA357" s="59"/>
      <c r="WBB357" s="59"/>
      <c r="WBC357" s="59"/>
      <c r="WBD357" s="59"/>
      <c r="WBE357" s="59"/>
      <c r="WBF357" s="59"/>
      <c r="WBG357" s="59"/>
      <c r="WBH357" s="59"/>
      <c r="WBI357" s="59"/>
      <c r="WBJ357" s="59"/>
      <c r="WBK357" s="59"/>
      <c r="WBL357" s="59"/>
      <c r="WBM357" s="59"/>
      <c r="WBN357" s="59"/>
      <c r="WBO357" s="59"/>
      <c r="WBP357" s="59"/>
      <c r="WBQ357" s="59"/>
      <c r="WBR357" s="59"/>
      <c r="WBS357" s="59"/>
      <c r="WBT357" s="59"/>
      <c r="WBU357" s="59"/>
      <c r="WBV357" s="59"/>
      <c r="WBW357" s="59"/>
      <c r="WBX357" s="59"/>
      <c r="WBY357" s="59"/>
      <c r="WBZ357" s="59"/>
      <c r="WCA357" s="59"/>
      <c r="WCB357" s="59"/>
      <c r="WCC357" s="59"/>
      <c r="WCD357" s="59"/>
      <c r="WCE357" s="59"/>
      <c r="WCF357" s="59"/>
      <c r="WCG357" s="59"/>
      <c r="WCH357" s="59"/>
      <c r="WCI357" s="59"/>
      <c r="WCJ357" s="59"/>
      <c r="WCK357" s="59"/>
      <c r="WCL357" s="59"/>
      <c r="WCM357" s="59"/>
      <c r="WCN357" s="59"/>
      <c r="WCO357" s="59"/>
      <c r="WCP357" s="59"/>
      <c r="WCQ357" s="59"/>
      <c r="WCR357" s="59"/>
      <c r="WCS357" s="59"/>
      <c r="WCT357" s="59"/>
      <c r="WCU357" s="59"/>
      <c r="WCV357" s="59"/>
      <c r="WCW357" s="59"/>
      <c r="WCX357" s="59"/>
      <c r="WCY357" s="59"/>
      <c r="WCZ357" s="59"/>
      <c r="WDA357" s="59"/>
      <c r="WDB357" s="59"/>
      <c r="WDC357" s="59"/>
      <c r="WDD357" s="59"/>
      <c r="WDE357" s="59"/>
      <c r="WDF357" s="59"/>
      <c r="WDG357" s="59"/>
      <c r="WDH357" s="59"/>
      <c r="WDI357" s="59"/>
      <c r="WDJ357" s="59"/>
      <c r="WDK357" s="59"/>
      <c r="WDL357" s="59"/>
      <c r="WDM357" s="59"/>
      <c r="WDN357" s="59"/>
      <c r="WDO357" s="59"/>
      <c r="WDP357" s="59"/>
      <c r="WDQ357" s="59"/>
      <c r="WDR357" s="59"/>
      <c r="WDS357" s="59"/>
      <c r="WDT357" s="59"/>
      <c r="WDU357" s="59"/>
      <c r="WDV357" s="59"/>
      <c r="WDW357" s="59"/>
      <c r="WDX357" s="59"/>
      <c r="WDY357" s="59"/>
      <c r="WDZ357" s="59"/>
      <c r="WEA357" s="59"/>
      <c r="WEB357" s="59"/>
      <c r="WEC357" s="59"/>
      <c r="WED357" s="59"/>
      <c r="WEE357" s="59"/>
      <c r="WEF357" s="59"/>
      <c r="WEG357" s="59"/>
      <c r="WEH357" s="59"/>
      <c r="WEI357" s="59"/>
      <c r="WEJ357" s="59"/>
      <c r="WEK357" s="59"/>
      <c r="WEL357" s="59"/>
      <c r="WEM357" s="59"/>
      <c r="WEN357" s="59"/>
      <c r="WEO357" s="59"/>
      <c r="WEP357" s="59"/>
      <c r="WEQ357" s="59"/>
      <c r="WER357" s="59"/>
      <c r="WES357" s="59"/>
      <c r="WET357" s="59"/>
      <c r="WEU357" s="59"/>
      <c r="WEV357" s="59"/>
      <c r="WEW357" s="59"/>
      <c r="WEX357" s="59"/>
      <c r="WEY357" s="59"/>
      <c r="WEZ357" s="59"/>
      <c r="WFA357" s="59"/>
      <c r="WFB357" s="59"/>
      <c r="WFC357" s="59"/>
      <c r="WFD357" s="59"/>
      <c r="WFE357" s="59"/>
      <c r="WFF357" s="59"/>
      <c r="WFG357" s="59"/>
      <c r="WFH357" s="59"/>
      <c r="WFI357" s="59"/>
      <c r="WFJ357" s="59"/>
      <c r="WFK357" s="59"/>
      <c r="WFL357" s="59"/>
      <c r="WFM357" s="59"/>
      <c r="WFN357" s="59"/>
      <c r="WFO357" s="59"/>
      <c r="WFP357" s="59"/>
      <c r="WFQ357" s="59"/>
      <c r="WFR357" s="59"/>
      <c r="WFS357" s="59"/>
      <c r="WFT357" s="59"/>
      <c r="WFU357" s="59"/>
      <c r="WFV357" s="59"/>
      <c r="WFW357" s="59"/>
      <c r="WFX357" s="59"/>
      <c r="WFY357" s="59"/>
      <c r="WFZ357" s="59"/>
      <c r="WGA357" s="59"/>
      <c r="WGB357" s="59"/>
      <c r="WGC357" s="59"/>
      <c r="WGD357" s="59"/>
      <c r="WGE357" s="59"/>
      <c r="WGF357" s="59"/>
      <c r="WGG357" s="59"/>
      <c r="WGH357" s="59"/>
      <c r="WGI357" s="59"/>
      <c r="WGJ357" s="59"/>
      <c r="WGK357" s="59"/>
      <c r="WGL357" s="59"/>
      <c r="WGM357" s="59"/>
      <c r="WGN357" s="59"/>
      <c r="WGO357" s="59"/>
      <c r="WGP357" s="59"/>
      <c r="WGQ357" s="59"/>
      <c r="WGR357" s="59"/>
      <c r="WGS357" s="59"/>
      <c r="WGT357" s="59"/>
      <c r="WGU357" s="59"/>
      <c r="WGV357" s="59"/>
      <c r="WGW357" s="59"/>
      <c r="WGX357" s="59"/>
      <c r="WGY357" s="59"/>
      <c r="WGZ357" s="59"/>
      <c r="WHA357" s="59"/>
      <c r="WHB357" s="59"/>
      <c r="WHC357" s="59"/>
      <c r="WHD357" s="59"/>
      <c r="WHE357" s="59"/>
      <c r="WHF357" s="59"/>
      <c r="WHG357" s="59"/>
      <c r="WHH357" s="59"/>
      <c r="WHI357" s="59"/>
      <c r="WHJ357" s="59"/>
      <c r="WHK357" s="59"/>
      <c r="WHL357" s="59"/>
      <c r="WHM357" s="59"/>
      <c r="WHN357" s="59"/>
      <c r="WHO357" s="59"/>
      <c r="WHP357" s="59"/>
      <c r="WHQ357" s="59"/>
      <c r="WHR357" s="59"/>
      <c r="WHS357" s="59"/>
      <c r="WHT357" s="59"/>
      <c r="WHU357" s="59"/>
      <c r="WHV357" s="59"/>
      <c r="WHW357" s="59"/>
      <c r="WHX357" s="59"/>
      <c r="WHY357" s="59"/>
      <c r="WHZ357" s="59"/>
      <c r="WIA357" s="59"/>
      <c r="WIB357" s="59"/>
      <c r="WIC357" s="59"/>
      <c r="WID357" s="59"/>
      <c r="WIE357" s="59"/>
      <c r="WIF357" s="59"/>
      <c r="WIG357" s="59"/>
      <c r="WIH357" s="59"/>
      <c r="WII357" s="59"/>
      <c r="WIJ357" s="59"/>
      <c r="WIK357" s="59"/>
      <c r="WIL357" s="59"/>
      <c r="WIM357" s="59"/>
      <c r="WIN357" s="59"/>
      <c r="WIO357" s="59"/>
      <c r="WIP357" s="59"/>
      <c r="WIQ357" s="59"/>
      <c r="WIR357" s="59"/>
      <c r="WIS357" s="59"/>
      <c r="WIT357" s="59"/>
      <c r="WIU357" s="59"/>
      <c r="WIV357" s="59"/>
      <c r="WIW357" s="59"/>
      <c r="WIX357" s="59"/>
      <c r="WIY357" s="59"/>
      <c r="WIZ357" s="59"/>
      <c r="WJA357" s="59"/>
      <c r="WJB357" s="59"/>
      <c r="WJC357" s="59"/>
      <c r="WJD357" s="59"/>
      <c r="WJE357" s="59"/>
      <c r="WJF357" s="59"/>
      <c r="WJG357" s="59"/>
      <c r="WJH357" s="59"/>
      <c r="WJI357" s="59"/>
      <c r="WJJ357" s="59"/>
      <c r="WJK357" s="59"/>
      <c r="WJL357" s="59"/>
      <c r="WJM357" s="59"/>
      <c r="WJN357" s="59"/>
      <c r="WJO357" s="59"/>
      <c r="WJP357" s="59"/>
      <c r="WJQ357" s="59"/>
      <c r="WJR357" s="59"/>
      <c r="WJS357" s="59"/>
      <c r="WJT357" s="59"/>
      <c r="WJU357" s="59"/>
      <c r="WJV357" s="59"/>
      <c r="WJW357" s="59"/>
      <c r="WJX357" s="59"/>
      <c r="WJY357" s="59"/>
      <c r="WJZ357" s="59"/>
      <c r="WKA357" s="59"/>
      <c r="WKB357" s="59"/>
      <c r="WKC357" s="59"/>
      <c r="WKD357" s="59"/>
      <c r="WKE357" s="59"/>
      <c r="WKF357" s="59"/>
      <c r="WKG357" s="59"/>
      <c r="WKH357" s="59"/>
      <c r="WKI357" s="59"/>
      <c r="WKJ357" s="59"/>
      <c r="WKK357" s="59"/>
      <c r="WKL357" s="59"/>
      <c r="WKM357" s="59"/>
      <c r="WKN357" s="59"/>
      <c r="WKO357" s="59"/>
      <c r="WKP357" s="59"/>
      <c r="WKQ357" s="59"/>
      <c r="WKR357" s="59"/>
      <c r="WKS357" s="59"/>
      <c r="WKT357" s="59"/>
      <c r="WKU357" s="59"/>
      <c r="WKV357" s="59"/>
      <c r="WKW357" s="59"/>
      <c r="WKX357" s="59"/>
      <c r="WKY357" s="59"/>
      <c r="WKZ357" s="59"/>
      <c r="WLA357" s="59"/>
      <c r="WLB357" s="59"/>
      <c r="WLC357" s="59"/>
      <c r="WLD357" s="59"/>
      <c r="WLE357" s="59"/>
      <c r="WLF357" s="59"/>
      <c r="WLG357" s="59"/>
      <c r="WLH357" s="59"/>
      <c r="WLI357" s="59"/>
      <c r="WLJ357" s="59"/>
      <c r="WLK357" s="59"/>
      <c r="WLL357" s="59"/>
      <c r="WLM357" s="59"/>
      <c r="WLN357" s="59"/>
      <c r="WLO357" s="59"/>
      <c r="WLP357" s="59"/>
      <c r="WLQ357" s="59"/>
      <c r="WLR357" s="59"/>
      <c r="WLS357" s="59"/>
      <c r="WLT357" s="59"/>
      <c r="WLU357" s="59"/>
      <c r="WLV357" s="59"/>
      <c r="WLW357" s="59"/>
      <c r="WLX357" s="59"/>
      <c r="WLY357" s="59"/>
      <c r="WLZ357" s="59"/>
      <c r="WMA357" s="59"/>
      <c r="WMB357" s="59"/>
      <c r="WMC357" s="59"/>
      <c r="WMD357" s="59"/>
      <c r="WME357" s="59"/>
      <c r="WMF357" s="59"/>
      <c r="WMG357" s="59"/>
      <c r="WMH357" s="59"/>
      <c r="WMI357" s="59"/>
      <c r="WMJ357" s="59"/>
      <c r="WMK357" s="59"/>
      <c r="WML357" s="59"/>
      <c r="WMM357" s="59"/>
      <c r="WMN357" s="59"/>
      <c r="WMO357" s="59"/>
      <c r="WMP357" s="59"/>
      <c r="WMQ357" s="59"/>
      <c r="WMR357" s="59"/>
      <c r="WMS357" s="59"/>
      <c r="WMT357" s="59"/>
      <c r="WMU357" s="59"/>
      <c r="WMV357" s="59"/>
      <c r="WMW357" s="59"/>
      <c r="WMX357" s="59"/>
      <c r="WMY357" s="59"/>
      <c r="WMZ357" s="59"/>
      <c r="WNA357" s="59"/>
      <c r="WNB357" s="59"/>
      <c r="WNC357" s="59"/>
      <c r="WND357" s="59"/>
      <c r="WNE357" s="59"/>
      <c r="WNF357" s="59"/>
      <c r="WNG357" s="59"/>
      <c r="WNH357" s="59"/>
      <c r="WNI357" s="59"/>
      <c r="WNJ357" s="59"/>
      <c r="WNK357" s="59"/>
      <c r="WNL357" s="59"/>
      <c r="WNM357" s="59"/>
      <c r="WNN357" s="59"/>
      <c r="WNO357" s="59"/>
      <c r="WNP357" s="59"/>
      <c r="WNQ357" s="59"/>
      <c r="WNR357" s="59"/>
      <c r="WNS357" s="59"/>
      <c r="WNT357" s="59"/>
      <c r="WNU357" s="59"/>
      <c r="WNV357" s="59"/>
      <c r="WNW357" s="59"/>
      <c r="WNX357" s="59"/>
      <c r="WNY357" s="59"/>
      <c r="WNZ357" s="59"/>
      <c r="WOA357" s="59"/>
      <c r="WOB357" s="59"/>
      <c r="WOC357" s="59"/>
      <c r="WOD357" s="59"/>
      <c r="WOE357" s="59"/>
      <c r="WOF357" s="59"/>
      <c r="WOG357" s="59"/>
      <c r="WOH357" s="59"/>
      <c r="WOI357" s="59"/>
      <c r="WOJ357" s="59"/>
      <c r="WOK357" s="59"/>
      <c r="WOL357" s="59"/>
      <c r="WOM357" s="59"/>
      <c r="WON357" s="59"/>
      <c r="WOO357" s="59"/>
      <c r="WOP357" s="59"/>
      <c r="WOQ357" s="59"/>
      <c r="WOR357" s="59"/>
      <c r="WOS357" s="59"/>
      <c r="WOT357" s="59"/>
      <c r="WOU357" s="59"/>
      <c r="WOV357" s="59"/>
      <c r="WOW357" s="59"/>
      <c r="WOX357" s="59"/>
      <c r="WOY357" s="59"/>
      <c r="WOZ357" s="59"/>
      <c r="WPA357" s="59"/>
      <c r="WPB357" s="59"/>
      <c r="WPC357" s="59"/>
      <c r="WPD357" s="59"/>
      <c r="WPE357" s="59"/>
      <c r="WPF357" s="59"/>
      <c r="WPG357" s="59"/>
      <c r="WPH357" s="59"/>
      <c r="WPI357" s="59"/>
      <c r="WPJ357" s="59"/>
      <c r="WPK357" s="59"/>
      <c r="WPL357" s="59"/>
      <c r="WPM357" s="59"/>
      <c r="WPN357" s="59"/>
      <c r="WPO357" s="59"/>
      <c r="WPP357" s="59"/>
      <c r="WPQ357" s="59"/>
      <c r="WPR357" s="59"/>
      <c r="WPS357" s="59"/>
      <c r="WPT357" s="59"/>
      <c r="WPU357" s="59"/>
      <c r="WPV357" s="59"/>
      <c r="WPW357" s="59"/>
      <c r="WPX357" s="59"/>
      <c r="WPY357" s="59"/>
      <c r="WPZ357" s="59"/>
      <c r="WQA357" s="59"/>
      <c r="WQB357" s="59"/>
      <c r="WQC357" s="59"/>
      <c r="WQD357" s="59"/>
      <c r="WQE357" s="59"/>
      <c r="WQF357" s="59"/>
      <c r="WQG357" s="59"/>
      <c r="WQH357" s="59"/>
      <c r="WQI357" s="59"/>
      <c r="WQJ357" s="59"/>
      <c r="WQK357" s="59"/>
      <c r="WQL357" s="59"/>
      <c r="WQM357" s="59"/>
      <c r="WQN357" s="59"/>
      <c r="WQO357" s="59"/>
      <c r="WQP357" s="59"/>
      <c r="WQQ357" s="59"/>
      <c r="WQR357" s="59"/>
      <c r="WQS357" s="59"/>
      <c r="WQT357" s="59"/>
      <c r="WQU357" s="59"/>
      <c r="WQV357" s="59"/>
      <c r="WQW357" s="59"/>
      <c r="WQX357" s="59"/>
      <c r="WQY357" s="59"/>
      <c r="WQZ357" s="59"/>
      <c r="WRA357" s="59"/>
      <c r="WRB357" s="59"/>
      <c r="WRC357" s="59"/>
      <c r="WRD357" s="59"/>
      <c r="WRE357" s="59"/>
      <c r="WRF357" s="59"/>
      <c r="WRG357" s="59"/>
      <c r="WRH357" s="59"/>
      <c r="WRI357" s="59"/>
      <c r="WRJ357" s="59"/>
      <c r="WRK357" s="59"/>
      <c r="WRL357" s="59"/>
      <c r="WRM357" s="59"/>
      <c r="WRN357" s="59"/>
      <c r="WRO357" s="59"/>
      <c r="WRP357" s="59"/>
      <c r="WRQ357" s="59"/>
      <c r="WRR357" s="59"/>
      <c r="WRS357" s="59"/>
      <c r="WRT357" s="59"/>
      <c r="WRU357" s="59"/>
      <c r="WRV357" s="59"/>
      <c r="WRW357" s="59"/>
      <c r="WRX357" s="59"/>
      <c r="WRY357" s="59"/>
      <c r="WRZ357" s="59"/>
      <c r="WSA357" s="59"/>
      <c r="WSB357" s="59"/>
      <c r="WSC357" s="59"/>
      <c r="WSD357" s="59"/>
      <c r="WSE357" s="59"/>
      <c r="WSF357" s="59"/>
      <c r="WSG357" s="59"/>
      <c r="WSH357" s="59"/>
      <c r="WSI357" s="59"/>
      <c r="WSJ357" s="59"/>
      <c r="WSK357" s="59"/>
      <c r="WSL357" s="59"/>
      <c r="WSM357" s="59"/>
      <c r="WSN357" s="59"/>
      <c r="WSO357" s="59"/>
      <c r="WSP357" s="59"/>
      <c r="WSQ357" s="59"/>
      <c r="WSR357" s="59"/>
      <c r="WSS357" s="59"/>
      <c r="WST357" s="59"/>
      <c r="WSU357" s="59"/>
      <c r="WSV357" s="59"/>
      <c r="WSW357" s="59"/>
      <c r="WSX357" s="59"/>
      <c r="WSY357" s="59"/>
      <c r="WSZ357" s="59"/>
      <c r="WTA357" s="59"/>
      <c r="WTB357" s="59"/>
      <c r="WTC357" s="59"/>
      <c r="WTD357" s="59"/>
      <c r="WTE357" s="59"/>
      <c r="WTF357" s="59"/>
      <c r="WTG357" s="59"/>
      <c r="WTH357" s="59"/>
      <c r="WTI357" s="59"/>
      <c r="WTJ357" s="59"/>
      <c r="WTK357" s="59"/>
      <c r="WTL357" s="59"/>
      <c r="WTM357" s="59"/>
      <c r="WTN357" s="59"/>
      <c r="WTO357" s="59"/>
      <c r="WTP357" s="59"/>
      <c r="WTQ357" s="59"/>
      <c r="WTR357" s="59"/>
      <c r="WTS357" s="59"/>
      <c r="WTT357" s="59"/>
      <c r="WTU357" s="59"/>
      <c r="WTV357" s="59"/>
      <c r="WTW357" s="59"/>
      <c r="WTX357" s="59"/>
      <c r="WTY357" s="59"/>
      <c r="WTZ357" s="59"/>
      <c r="WUA357" s="59"/>
      <c r="WUB357" s="59"/>
      <c r="WUC357" s="59"/>
      <c r="WUD357" s="59"/>
      <c r="WUE357" s="59"/>
      <c r="WUF357" s="59"/>
      <c r="WUG357" s="59"/>
      <c r="WUH357" s="59"/>
      <c r="WUI357" s="59"/>
      <c r="WUJ357" s="59"/>
      <c r="WUK357" s="59"/>
      <c r="WUL357" s="59"/>
      <c r="WUM357" s="59"/>
      <c r="WUN357" s="59"/>
      <c r="WUO357" s="59"/>
      <c r="WUP357" s="59"/>
      <c r="WUQ357" s="59"/>
      <c r="WUR357" s="59"/>
      <c r="WUS357" s="59"/>
      <c r="WUT357" s="59"/>
      <c r="WUU357" s="59"/>
      <c r="WUV357" s="59"/>
      <c r="WUW357" s="59"/>
      <c r="WUX357" s="59"/>
      <c r="WUY357" s="59"/>
      <c r="WUZ357" s="59"/>
      <c r="WVA357" s="59"/>
      <c r="WVB357" s="59"/>
      <c r="WVC357" s="59"/>
      <c r="WVD357" s="59"/>
      <c r="WVE357" s="59"/>
      <c r="WVF357" s="59"/>
      <c r="WVG357" s="59"/>
      <c r="WVH357" s="59"/>
      <c r="WVI357" s="59"/>
      <c r="WVJ357" s="59"/>
      <c r="WVK357" s="59"/>
      <c r="WVL357" s="59"/>
      <c r="WVM357" s="59"/>
      <c r="WVN357" s="59"/>
      <c r="WVO357" s="59"/>
      <c r="WVP357" s="59"/>
      <c r="WVQ357" s="59"/>
      <c r="WVR357" s="59"/>
      <c r="WVS357" s="59"/>
      <c r="WVT357" s="59"/>
      <c r="WVU357" s="59"/>
      <c r="WVV357" s="59"/>
      <c r="WVW357" s="59"/>
      <c r="WVX357" s="59"/>
      <c r="WVY357" s="59"/>
      <c r="WVZ357" s="59"/>
      <c r="WWA357" s="59"/>
      <c r="WWB357" s="59"/>
      <c r="WWC357" s="59"/>
      <c r="WWD357" s="59"/>
      <c r="WWE357" s="59"/>
      <c r="WWF357" s="59"/>
      <c r="WWG357" s="59"/>
      <c r="WWH357" s="59"/>
      <c r="WWI357" s="59"/>
      <c r="WWJ357" s="59"/>
      <c r="WWK357" s="59"/>
      <c r="WWL357" s="59"/>
      <c r="WWM357" s="59"/>
      <c r="WWN357" s="59"/>
      <c r="WWO357" s="59"/>
      <c r="WWP357" s="59"/>
      <c r="WWQ357" s="59"/>
      <c r="WWR357" s="59"/>
      <c r="WWS357" s="59"/>
      <c r="WWT357" s="59"/>
      <c r="WWU357" s="59"/>
      <c r="WWV357" s="59"/>
      <c r="WWW357" s="59"/>
      <c r="WWX357" s="59"/>
      <c r="WWY357" s="59"/>
      <c r="WWZ357" s="59"/>
      <c r="WXA357" s="59"/>
      <c r="WXB357" s="59"/>
      <c r="WXC357" s="59"/>
      <c r="WXD357" s="59"/>
      <c r="WXE357" s="59"/>
      <c r="WXF357" s="59"/>
      <c r="WXG357" s="59"/>
      <c r="WXH357" s="59"/>
      <c r="WXI357" s="59"/>
      <c r="WXJ357" s="59"/>
      <c r="WXK357" s="59"/>
      <c r="WXL357" s="59"/>
      <c r="WXM357" s="59"/>
      <c r="WXN357" s="59"/>
      <c r="WXO357" s="59"/>
      <c r="WXP357" s="59"/>
      <c r="WXQ357" s="59"/>
      <c r="WXR357" s="59"/>
      <c r="WXS357" s="59"/>
      <c r="WXT357" s="59"/>
      <c r="WXU357" s="59"/>
      <c r="WXV357" s="59"/>
      <c r="WXW357" s="59"/>
      <c r="WXX357" s="59"/>
      <c r="WXY357" s="59"/>
      <c r="WXZ357" s="59"/>
      <c r="WYA357" s="59"/>
      <c r="WYB357" s="59"/>
      <c r="WYC357" s="59"/>
      <c r="WYD357" s="59"/>
      <c r="WYE357" s="59"/>
      <c r="WYF357" s="59"/>
      <c r="WYG357" s="59"/>
      <c r="WYH357" s="59"/>
      <c r="WYI357" s="59"/>
      <c r="WYJ357" s="59"/>
      <c r="WYK357" s="59"/>
      <c r="WYL357" s="59"/>
      <c r="WYM357" s="59"/>
      <c r="WYN357" s="59"/>
      <c r="WYO357" s="59"/>
      <c r="WYP357" s="59"/>
      <c r="WYQ357" s="59"/>
      <c r="WYR357" s="59"/>
      <c r="WYS357" s="59"/>
      <c r="WYT357" s="59"/>
      <c r="WYU357" s="59"/>
      <c r="WYV357" s="59"/>
      <c r="WYW357" s="59"/>
      <c r="WYX357" s="59"/>
      <c r="WYY357" s="59"/>
      <c r="WYZ357" s="59"/>
      <c r="WZA357" s="59"/>
      <c r="WZB357" s="59"/>
      <c r="WZC357" s="59"/>
      <c r="WZD357" s="59"/>
      <c r="WZE357" s="59"/>
      <c r="WZF357" s="59"/>
      <c r="WZG357" s="59"/>
      <c r="WZH357" s="59"/>
      <c r="WZI357" s="59"/>
      <c r="WZJ357" s="59"/>
      <c r="WZK357" s="59"/>
      <c r="WZL357" s="59"/>
      <c r="WZM357" s="59"/>
      <c r="WZN357" s="59"/>
      <c r="WZO357" s="59"/>
      <c r="WZP357" s="59"/>
      <c r="WZQ357" s="59"/>
      <c r="WZR357" s="59"/>
      <c r="WZS357" s="59"/>
      <c r="WZT357" s="59"/>
      <c r="WZU357" s="59"/>
      <c r="WZV357" s="59"/>
      <c r="WZW357" s="59"/>
      <c r="WZX357" s="59"/>
      <c r="WZY357" s="59"/>
      <c r="WZZ357" s="59"/>
      <c r="XAA357" s="59"/>
      <c r="XAB357" s="59"/>
      <c r="XAC357" s="59"/>
      <c r="XAD357" s="59"/>
      <c r="XAE357" s="59"/>
      <c r="XAF357" s="59"/>
      <c r="XAG357" s="59"/>
      <c r="XAH357" s="59"/>
      <c r="XAI357" s="59"/>
      <c r="XAJ357" s="59"/>
      <c r="XAK357" s="59"/>
      <c r="XAL357" s="59"/>
      <c r="XAM357" s="59"/>
      <c r="XAN357" s="59"/>
      <c r="XAO357" s="59"/>
      <c r="XAP357" s="59"/>
      <c r="XAQ357" s="59"/>
      <c r="XAR357" s="59"/>
      <c r="XAS357" s="59"/>
      <c r="XAT357" s="59"/>
      <c r="XAU357" s="59"/>
      <c r="XAV357" s="59"/>
      <c r="XAW357" s="59"/>
      <c r="XAX357" s="59"/>
      <c r="XAY357" s="59"/>
      <c r="XAZ357" s="59"/>
      <c r="XBA357" s="59"/>
      <c r="XBB357" s="59"/>
      <c r="XBC357" s="59"/>
      <c r="XBD357" s="59"/>
      <c r="XBE357" s="59"/>
      <c r="XBF357" s="59"/>
      <c r="XBG357" s="59"/>
      <c r="XBH357" s="59"/>
      <c r="XBI357" s="59"/>
      <c r="XBJ357" s="59"/>
      <c r="XBK357" s="59"/>
      <c r="XBL357" s="59"/>
      <c r="XBM357" s="59"/>
      <c r="XBN357" s="59"/>
      <c r="XBO357" s="59"/>
      <c r="XBP357" s="59"/>
      <c r="XBQ357" s="59"/>
      <c r="XBR357" s="59"/>
      <c r="XBS357" s="59"/>
      <c r="XBT357" s="59"/>
      <c r="XBU357" s="59"/>
      <c r="XBV357" s="59"/>
      <c r="XBW357" s="59"/>
      <c r="XBX357" s="59"/>
      <c r="XBY357" s="59"/>
      <c r="XBZ357" s="59"/>
      <c r="XCA357" s="59"/>
      <c r="XCB357" s="102"/>
    </row>
    <row r="358" spans="1:16304" s="102" customFormat="1" ht="31.5" x14ac:dyDescent="0.2">
      <c r="A358" s="140" t="s">
        <v>648</v>
      </c>
      <c r="B358" s="2">
        <v>912</v>
      </c>
      <c r="C358" s="15" t="s">
        <v>53</v>
      </c>
      <c r="D358" s="15" t="s">
        <v>73</v>
      </c>
      <c r="E358" s="15" t="s">
        <v>282</v>
      </c>
      <c r="F358" s="26"/>
      <c r="G358" s="71">
        <f>G359+G390+G402</f>
        <v>89949</v>
      </c>
      <c r="H358" s="82">
        <f>H359+H390+H402</f>
        <v>98014</v>
      </c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  <c r="AN358" s="227"/>
      <c r="AO358" s="227"/>
      <c r="AP358" s="227"/>
      <c r="AQ358" s="227"/>
      <c r="AR358" s="227"/>
      <c r="AS358" s="227"/>
      <c r="AT358" s="227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  <c r="JH358" s="59"/>
      <c r="JI358" s="59"/>
      <c r="JJ358" s="59"/>
      <c r="JK358" s="59"/>
      <c r="JL358" s="59"/>
      <c r="JM358" s="59"/>
      <c r="JN358" s="59"/>
      <c r="JO358" s="59"/>
      <c r="JP358" s="59"/>
      <c r="JQ358" s="59"/>
      <c r="JR358" s="59"/>
      <c r="JS358" s="59"/>
      <c r="JT358" s="59"/>
      <c r="JU358" s="59"/>
      <c r="JV358" s="59"/>
      <c r="JW358" s="59"/>
      <c r="JX358" s="59"/>
      <c r="JY358" s="59"/>
      <c r="JZ358" s="59"/>
      <c r="KA358" s="59"/>
      <c r="KB358" s="59"/>
      <c r="KC358" s="59"/>
      <c r="KD358" s="59"/>
      <c r="KE358" s="59"/>
      <c r="KF358" s="59"/>
      <c r="KG358" s="59"/>
      <c r="KH358" s="59"/>
      <c r="KI358" s="59"/>
      <c r="KJ358" s="59"/>
      <c r="KK358" s="59"/>
      <c r="KL358" s="59"/>
      <c r="KM358" s="59"/>
      <c r="KN358" s="59"/>
      <c r="KO358" s="59"/>
      <c r="KP358" s="59"/>
      <c r="KQ358" s="59"/>
      <c r="KR358" s="59"/>
      <c r="KS358" s="59"/>
      <c r="KT358" s="59"/>
      <c r="KU358" s="59"/>
      <c r="KV358" s="59"/>
      <c r="KW358" s="59"/>
      <c r="KX358" s="59"/>
      <c r="KY358" s="59"/>
      <c r="KZ358" s="59"/>
      <c r="LA358" s="59"/>
      <c r="LB358" s="59"/>
      <c r="LC358" s="59"/>
      <c r="LD358" s="59"/>
      <c r="LE358" s="59"/>
      <c r="LF358" s="59"/>
      <c r="LG358" s="59"/>
      <c r="LH358" s="59"/>
      <c r="LI358" s="59"/>
      <c r="LJ358" s="59"/>
      <c r="LK358" s="59"/>
      <c r="LL358" s="59"/>
      <c r="LM358" s="59"/>
      <c r="LN358" s="59"/>
      <c r="LO358" s="59"/>
      <c r="LP358" s="59"/>
      <c r="LQ358" s="59"/>
      <c r="LR358" s="59"/>
      <c r="LS358" s="59"/>
      <c r="LT358" s="59"/>
      <c r="LU358" s="59"/>
      <c r="LV358" s="59"/>
      <c r="LW358" s="59"/>
      <c r="LX358" s="59"/>
      <c r="LY358" s="59"/>
      <c r="LZ358" s="59"/>
      <c r="MA358" s="59"/>
      <c r="MB358" s="59"/>
      <c r="MC358" s="59"/>
      <c r="MD358" s="59"/>
      <c r="ME358" s="59"/>
      <c r="MF358" s="59"/>
      <c r="MG358" s="59"/>
      <c r="MH358" s="59"/>
      <c r="MI358" s="59"/>
      <c r="MJ358" s="59"/>
      <c r="MK358" s="59"/>
      <c r="ML358" s="59"/>
      <c r="MM358" s="59"/>
      <c r="MN358" s="59"/>
      <c r="MO358" s="59"/>
      <c r="MP358" s="59"/>
      <c r="MQ358" s="59"/>
      <c r="MR358" s="59"/>
      <c r="MS358" s="59"/>
      <c r="MT358" s="59"/>
      <c r="MU358" s="59"/>
      <c r="MV358" s="59"/>
      <c r="MW358" s="59"/>
      <c r="MX358" s="59"/>
      <c r="MY358" s="59"/>
      <c r="MZ358" s="59"/>
      <c r="NA358" s="59"/>
      <c r="NB358" s="59"/>
      <c r="NC358" s="59"/>
      <c r="ND358" s="59"/>
      <c r="NE358" s="59"/>
      <c r="NF358" s="59"/>
      <c r="NG358" s="59"/>
      <c r="NH358" s="59"/>
      <c r="NI358" s="59"/>
      <c r="NJ358" s="59"/>
      <c r="NK358" s="59"/>
      <c r="NL358" s="59"/>
      <c r="NM358" s="59"/>
      <c r="NN358" s="59"/>
      <c r="NO358" s="59"/>
      <c r="NP358" s="59"/>
      <c r="NQ358" s="59"/>
      <c r="NR358" s="59"/>
      <c r="NS358" s="59"/>
      <c r="NT358" s="59"/>
      <c r="NU358" s="59"/>
      <c r="NV358" s="59"/>
      <c r="NW358" s="59"/>
      <c r="NX358" s="59"/>
      <c r="NY358" s="59"/>
      <c r="NZ358" s="59"/>
      <c r="OA358" s="59"/>
      <c r="OB358" s="59"/>
      <c r="OC358" s="59"/>
      <c r="OD358" s="59"/>
      <c r="OE358" s="59"/>
      <c r="OF358" s="59"/>
      <c r="OG358" s="59"/>
      <c r="OH358" s="59"/>
      <c r="OI358" s="59"/>
      <c r="OJ358" s="59"/>
      <c r="OK358" s="59"/>
      <c r="OL358" s="59"/>
      <c r="OM358" s="59"/>
      <c r="ON358" s="59"/>
      <c r="OO358" s="59"/>
      <c r="OP358" s="59"/>
      <c r="OQ358" s="59"/>
      <c r="OR358" s="59"/>
      <c r="OS358" s="59"/>
      <c r="OT358" s="59"/>
      <c r="OU358" s="59"/>
      <c r="OV358" s="59"/>
      <c r="OW358" s="59"/>
      <c r="OX358" s="59"/>
      <c r="OY358" s="59"/>
      <c r="OZ358" s="59"/>
      <c r="PA358" s="59"/>
      <c r="PB358" s="59"/>
      <c r="PC358" s="59"/>
      <c r="PD358" s="59"/>
      <c r="PE358" s="59"/>
      <c r="PF358" s="59"/>
      <c r="PG358" s="59"/>
      <c r="PH358" s="59"/>
      <c r="PI358" s="59"/>
      <c r="PJ358" s="59"/>
      <c r="PK358" s="59"/>
      <c r="PL358" s="59"/>
      <c r="PM358" s="59"/>
      <c r="PN358" s="59"/>
      <c r="PO358" s="59"/>
      <c r="PP358" s="59"/>
      <c r="PQ358" s="59"/>
      <c r="PR358" s="59"/>
      <c r="PS358" s="59"/>
      <c r="PT358" s="59"/>
      <c r="PU358" s="59"/>
      <c r="PV358" s="59"/>
      <c r="PW358" s="59"/>
      <c r="PX358" s="59"/>
      <c r="PY358" s="59"/>
      <c r="PZ358" s="59"/>
      <c r="QA358" s="59"/>
      <c r="QB358" s="59"/>
      <c r="QC358" s="59"/>
      <c r="QD358" s="59"/>
      <c r="QE358" s="59"/>
      <c r="QF358" s="59"/>
      <c r="QG358" s="59"/>
      <c r="QH358" s="59"/>
      <c r="QI358" s="59"/>
      <c r="QJ358" s="59"/>
      <c r="QK358" s="59"/>
      <c r="QL358" s="59"/>
      <c r="QM358" s="59"/>
      <c r="QN358" s="59"/>
      <c r="QO358" s="59"/>
      <c r="QP358" s="59"/>
      <c r="QQ358" s="59"/>
      <c r="QR358" s="59"/>
      <c r="QS358" s="59"/>
      <c r="QT358" s="59"/>
      <c r="QU358" s="59"/>
      <c r="QV358" s="59"/>
      <c r="QW358" s="59"/>
      <c r="QX358" s="59"/>
      <c r="QY358" s="59"/>
      <c r="QZ358" s="59"/>
      <c r="RA358" s="59"/>
      <c r="RB358" s="59"/>
      <c r="RC358" s="59"/>
      <c r="RD358" s="59"/>
      <c r="RE358" s="59"/>
      <c r="RF358" s="59"/>
      <c r="RG358" s="59"/>
      <c r="RH358" s="59"/>
      <c r="RI358" s="59"/>
      <c r="RJ358" s="59"/>
      <c r="RK358" s="59"/>
      <c r="RL358" s="59"/>
      <c r="RM358" s="59"/>
      <c r="RN358" s="59"/>
      <c r="RO358" s="59"/>
      <c r="RP358" s="59"/>
      <c r="RQ358" s="59"/>
      <c r="RR358" s="59"/>
      <c r="RS358" s="59"/>
      <c r="RT358" s="59"/>
      <c r="RU358" s="59"/>
      <c r="RV358" s="59"/>
      <c r="RW358" s="59"/>
      <c r="RX358" s="59"/>
      <c r="RY358" s="59"/>
      <c r="RZ358" s="59"/>
      <c r="SA358" s="59"/>
      <c r="SB358" s="59"/>
      <c r="SC358" s="59"/>
      <c r="SD358" s="59"/>
      <c r="SE358" s="59"/>
      <c r="SF358" s="59"/>
      <c r="SG358" s="59"/>
      <c r="SH358" s="59"/>
      <c r="SI358" s="59"/>
      <c r="SJ358" s="59"/>
      <c r="SK358" s="59"/>
      <c r="SL358" s="59"/>
      <c r="SM358" s="59"/>
      <c r="SN358" s="59"/>
      <c r="SO358" s="59"/>
      <c r="SP358" s="59"/>
      <c r="SQ358" s="59"/>
      <c r="SR358" s="59"/>
      <c r="SS358" s="59"/>
      <c r="ST358" s="59"/>
      <c r="SU358" s="59"/>
      <c r="SV358" s="59"/>
      <c r="SW358" s="59"/>
      <c r="SX358" s="59"/>
      <c r="SY358" s="59"/>
      <c r="SZ358" s="59"/>
      <c r="TA358" s="59"/>
      <c r="TB358" s="59"/>
      <c r="TC358" s="59"/>
      <c r="TD358" s="59"/>
      <c r="TE358" s="59"/>
      <c r="TF358" s="59"/>
      <c r="TG358" s="59"/>
      <c r="TH358" s="59"/>
      <c r="TI358" s="59"/>
      <c r="TJ358" s="59"/>
      <c r="TK358" s="59"/>
      <c r="TL358" s="59"/>
      <c r="TM358" s="59"/>
      <c r="TN358" s="59"/>
      <c r="TO358" s="59"/>
      <c r="TP358" s="59"/>
      <c r="TQ358" s="59"/>
      <c r="TR358" s="59"/>
      <c r="TS358" s="59"/>
      <c r="TT358" s="59"/>
      <c r="TU358" s="59"/>
      <c r="TV358" s="59"/>
      <c r="TW358" s="59"/>
      <c r="TX358" s="59"/>
      <c r="TY358" s="59"/>
      <c r="TZ358" s="59"/>
      <c r="UA358" s="59"/>
      <c r="UB358" s="59"/>
      <c r="UC358" s="59"/>
      <c r="UD358" s="59"/>
      <c r="UE358" s="59"/>
      <c r="UF358" s="59"/>
      <c r="UG358" s="59"/>
      <c r="UH358" s="59"/>
      <c r="UI358" s="59"/>
      <c r="UJ358" s="59"/>
      <c r="UK358" s="59"/>
      <c r="UL358" s="59"/>
      <c r="UM358" s="59"/>
      <c r="UN358" s="59"/>
      <c r="UO358" s="59"/>
      <c r="UP358" s="59"/>
      <c r="UQ358" s="59"/>
      <c r="UR358" s="59"/>
      <c r="US358" s="59"/>
      <c r="UT358" s="59"/>
      <c r="UU358" s="59"/>
      <c r="UV358" s="59"/>
      <c r="UW358" s="59"/>
      <c r="UX358" s="59"/>
      <c r="UY358" s="59"/>
      <c r="UZ358" s="59"/>
      <c r="VA358" s="59"/>
      <c r="VB358" s="59"/>
      <c r="VC358" s="59"/>
      <c r="VD358" s="59"/>
      <c r="VE358" s="59"/>
      <c r="VF358" s="59"/>
      <c r="VG358" s="59"/>
      <c r="VH358" s="59"/>
      <c r="VI358" s="59"/>
      <c r="VJ358" s="59"/>
      <c r="VK358" s="59"/>
      <c r="VL358" s="59"/>
      <c r="VM358" s="59"/>
      <c r="VN358" s="59"/>
      <c r="VO358" s="59"/>
      <c r="VP358" s="59"/>
      <c r="VQ358" s="59"/>
      <c r="VR358" s="59"/>
      <c r="VS358" s="59"/>
      <c r="VT358" s="59"/>
      <c r="VU358" s="59"/>
      <c r="VV358" s="59"/>
      <c r="VW358" s="59"/>
      <c r="VX358" s="59"/>
      <c r="VY358" s="59"/>
      <c r="VZ358" s="59"/>
      <c r="WA358" s="59"/>
      <c r="WB358" s="59"/>
      <c r="WC358" s="59"/>
      <c r="WD358" s="59"/>
      <c r="WE358" s="59"/>
      <c r="WF358" s="59"/>
      <c r="WG358" s="59"/>
      <c r="WH358" s="59"/>
      <c r="WI358" s="59"/>
      <c r="WJ358" s="59"/>
      <c r="WK358" s="59"/>
      <c r="WL358" s="59"/>
      <c r="WM358" s="59"/>
      <c r="WN358" s="59"/>
      <c r="WO358" s="59"/>
      <c r="WP358" s="59"/>
      <c r="WQ358" s="59"/>
      <c r="WR358" s="59"/>
      <c r="WS358" s="59"/>
      <c r="WT358" s="59"/>
      <c r="WU358" s="59"/>
      <c r="WV358" s="59"/>
      <c r="WW358" s="59"/>
      <c r="WX358" s="59"/>
      <c r="WY358" s="59"/>
      <c r="WZ358" s="59"/>
      <c r="XA358" s="59"/>
      <c r="XB358" s="59"/>
      <c r="XC358" s="59"/>
      <c r="XD358" s="59"/>
      <c r="XE358" s="59"/>
      <c r="XF358" s="59"/>
      <c r="XG358" s="59"/>
      <c r="XH358" s="59"/>
      <c r="XI358" s="59"/>
      <c r="XJ358" s="59"/>
      <c r="XK358" s="59"/>
      <c r="XL358" s="59"/>
      <c r="XM358" s="59"/>
      <c r="XN358" s="59"/>
      <c r="XO358" s="59"/>
      <c r="XP358" s="59"/>
      <c r="XQ358" s="59"/>
      <c r="XR358" s="59"/>
      <c r="XS358" s="59"/>
      <c r="XT358" s="59"/>
      <c r="XU358" s="59"/>
      <c r="XV358" s="59"/>
      <c r="XW358" s="59"/>
      <c r="XX358" s="59"/>
      <c r="XY358" s="59"/>
      <c r="XZ358" s="59"/>
      <c r="YA358" s="59"/>
      <c r="YB358" s="59"/>
      <c r="YC358" s="59"/>
      <c r="YD358" s="59"/>
      <c r="YE358" s="59"/>
      <c r="YF358" s="59"/>
      <c r="YG358" s="59"/>
      <c r="YH358" s="59"/>
      <c r="YI358" s="59"/>
      <c r="YJ358" s="59"/>
      <c r="YK358" s="59"/>
      <c r="YL358" s="59"/>
      <c r="YM358" s="59"/>
      <c r="YN358" s="59"/>
      <c r="YO358" s="59"/>
      <c r="YP358" s="59"/>
      <c r="YQ358" s="59"/>
      <c r="YR358" s="59"/>
      <c r="YS358" s="59"/>
      <c r="YT358" s="59"/>
      <c r="YU358" s="59"/>
      <c r="YV358" s="59"/>
      <c r="YW358" s="59"/>
      <c r="YX358" s="59"/>
      <c r="YY358" s="59"/>
      <c r="YZ358" s="59"/>
      <c r="ZA358" s="59"/>
      <c r="ZB358" s="59"/>
      <c r="ZC358" s="59"/>
      <c r="ZD358" s="59"/>
      <c r="ZE358" s="59"/>
      <c r="ZF358" s="59"/>
      <c r="ZG358" s="59"/>
      <c r="ZH358" s="59"/>
      <c r="ZI358" s="59"/>
      <c r="ZJ358" s="59"/>
      <c r="ZK358" s="59"/>
      <c r="ZL358" s="59"/>
      <c r="ZM358" s="59"/>
      <c r="ZN358" s="59"/>
      <c r="ZO358" s="59"/>
      <c r="ZP358" s="59"/>
      <c r="ZQ358" s="59"/>
      <c r="ZR358" s="59"/>
      <c r="ZS358" s="59"/>
      <c r="ZT358" s="59"/>
      <c r="ZU358" s="59"/>
      <c r="ZV358" s="59"/>
      <c r="ZW358" s="59"/>
      <c r="ZX358" s="59"/>
      <c r="ZY358" s="59"/>
      <c r="ZZ358" s="59"/>
      <c r="AAA358" s="59"/>
      <c r="AAB358" s="59"/>
      <c r="AAC358" s="59"/>
      <c r="AAD358" s="59"/>
      <c r="AAE358" s="59"/>
      <c r="AAF358" s="59"/>
      <c r="AAG358" s="59"/>
      <c r="AAH358" s="59"/>
      <c r="AAI358" s="59"/>
      <c r="AAJ358" s="59"/>
      <c r="AAK358" s="59"/>
      <c r="AAL358" s="59"/>
      <c r="AAM358" s="59"/>
      <c r="AAN358" s="59"/>
      <c r="AAO358" s="59"/>
      <c r="AAP358" s="59"/>
      <c r="AAQ358" s="59"/>
      <c r="AAR358" s="59"/>
      <c r="AAS358" s="59"/>
      <c r="AAT358" s="59"/>
      <c r="AAU358" s="59"/>
      <c r="AAV358" s="59"/>
      <c r="AAW358" s="59"/>
      <c r="AAX358" s="59"/>
      <c r="AAY358" s="59"/>
      <c r="AAZ358" s="59"/>
      <c r="ABA358" s="59"/>
      <c r="ABB358" s="59"/>
      <c r="ABC358" s="59"/>
      <c r="ABD358" s="59"/>
      <c r="ABE358" s="59"/>
      <c r="ABF358" s="59"/>
      <c r="ABG358" s="59"/>
      <c r="ABH358" s="59"/>
      <c r="ABI358" s="59"/>
      <c r="ABJ358" s="59"/>
      <c r="ABK358" s="59"/>
      <c r="ABL358" s="59"/>
      <c r="ABM358" s="59"/>
      <c r="ABN358" s="59"/>
      <c r="ABO358" s="59"/>
      <c r="ABP358" s="59"/>
      <c r="ABQ358" s="59"/>
      <c r="ABR358" s="59"/>
      <c r="ABS358" s="59"/>
      <c r="ABT358" s="59"/>
      <c r="ABU358" s="59"/>
      <c r="ABV358" s="59"/>
      <c r="ABW358" s="59"/>
      <c r="ABX358" s="59"/>
      <c r="ABY358" s="59"/>
      <c r="ABZ358" s="59"/>
      <c r="ACA358" s="59"/>
      <c r="ACB358" s="59"/>
      <c r="ACC358" s="59"/>
      <c r="ACD358" s="59"/>
      <c r="ACE358" s="59"/>
      <c r="ACF358" s="59"/>
      <c r="ACG358" s="59"/>
      <c r="ACH358" s="59"/>
      <c r="ACI358" s="59"/>
      <c r="ACJ358" s="59"/>
      <c r="ACK358" s="59"/>
      <c r="ACL358" s="59"/>
      <c r="ACM358" s="59"/>
      <c r="ACN358" s="59"/>
      <c r="ACO358" s="59"/>
      <c r="ACP358" s="59"/>
      <c r="ACQ358" s="59"/>
      <c r="ACR358" s="59"/>
      <c r="ACS358" s="59"/>
      <c r="ACT358" s="59"/>
      <c r="ACU358" s="59"/>
      <c r="ACV358" s="59"/>
      <c r="ACW358" s="59"/>
      <c r="ACX358" s="59"/>
      <c r="ACY358" s="59"/>
      <c r="ACZ358" s="59"/>
      <c r="ADA358" s="59"/>
      <c r="ADB358" s="59"/>
      <c r="ADC358" s="59"/>
      <c r="ADD358" s="59"/>
      <c r="ADE358" s="59"/>
      <c r="ADF358" s="59"/>
      <c r="ADG358" s="59"/>
      <c r="ADH358" s="59"/>
      <c r="ADI358" s="59"/>
      <c r="ADJ358" s="59"/>
      <c r="ADK358" s="59"/>
      <c r="ADL358" s="59"/>
      <c r="ADM358" s="59"/>
      <c r="ADN358" s="59"/>
      <c r="ADO358" s="59"/>
      <c r="ADP358" s="59"/>
      <c r="ADQ358" s="59"/>
      <c r="ADR358" s="59"/>
      <c r="ADS358" s="59"/>
      <c r="ADT358" s="59"/>
      <c r="ADU358" s="59"/>
      <c r="ADV358" s="59"/>
      <c r="ADW358" s="59"/>
      <c r="ADX358" s="59"/>
      <c r="ADY358" s="59"/>
      <c r="ADZ358" s="59"/>
      <c r="AEA358" s="59"/>
      <c r="AEB358" s="59"/>
      <c r="AEC358" s="59"/>
      <c r="AED358" s="59"/>
      <c r="AEE358" s="59"/>
      <c r="AEF358" s="59"/>
      <c r="AEG358" s="59"/>
      <c r="AEH358" s="59"/>
      <c r="AEI358" s="59"/>
      <c r="AEJ358" s="59"/>
      <c r="AEK358" s="59"/>
      <c r="AEL358" s="59"/>
      <c r="AEM358" s="59"/>
      <c r="AEN358" s="59"/>
      <c r="AEO358" s="59"/>
      <c r="AEP358" s="59"/>
      <c r="AEQ358" s="59"/>
      <c r="AER358" s="59"/>
      <c r="AES358" s="59"/>
      <c r="AET358" s="59"/>
      <c r="AEU358" s="59"/>
      <c r="AEV358" s="59"/>
      <c r="AEW358" s="59"/>
      <c r="AEX358" s="59"/>
      <c r="AEY358" s="59"/>
      <c r="AEZ358" s="59"/>
      <c r="AFA358" s="59"/>
      <c r="AFB358" s="59"/>
      <c r="AFC358" s="59"/>
      <c r="AFD358" s="59"/>
      <c r="AFE358" s="59"/>
      <c r="AFF358" s="59"/>
      <c r="AFG358" s="59"/>
      <c r="AFH358" s="59"/>
      <c r="AFI358" s="59"/>
      <c r="AFJ358" s="59"/>
      <c r="AFK358" s="59"/>
      <c r="AFL358" s="59"/>
      <c r="AFM358" s="59"/>
      <c r="AFN358" s="59"/>
      <c r="AFO358" s="59"/>
      <c r="AFP358" s="59"/>
      <c r="AFQ358" s="59"/>
      <c r="AFR358" s="59"/>
      <c r="AFS358" s="59"/>
      <c r="AFT358" s="59"/>
      <c r="AFU358" s="59"/>
      <c r="AFV358" s="59"/>
      <c r="AFW358" s="59"/>
      <c r="AFX358" s="59"/>
      <c r="AFY358" s="59"/>
      <c r="AFZ358" s="59"/>
      <c r="AGA358" s="59"/>
      <c r="AGB358" s="59"/>
      <c r="AGC358" s="59"/>
      <c r="AGD358" s="59"/>
      <c r="AGE358" s="59"/>
      <c r="AGF358" s="59"/>
      <c r="AGG358" s="59"/>
      <c r="AGH358" s="59"/>
      <c r="AGI358" s="59"/>
      <c r="AGJ358" s="59"/>
      <c r="AGK358" s="59"/>
      <c r="AGL358" s="59"/>
      <c r="AGM358" s="59"/>
      <c r="AGN358" s="59"/>
      <c r="AGO358" s="59"/>
      <c r="AGP358" s="59"/>
      <c r="AGQ358" s="59"/>
      <c r="AGR358" s="59"/>
      <c r="AGS358" s="59"/>
      <c r="AGT358" s="59"/>
      <c r="AGU358" s="59"/>
      <c r="AGV358" s="59"/>
      <c r="AGW358" s="59"/>
      <c r="AGX358" s="59"/>
      <c r="AGY358" s="59"/>
      <c r="AGZ358" s="59"/>
      <c r="AHA358" s="59"/>
      <c r="AHB358" s="59"/>
      <c r="AHC358" s="59"/>
      <c r="AHD358" s="59"/>
      <c r="AHE358" s="59"/>
      <c r="AHF358" s="59"/>
      <c r="AHG358" s="59"/>
      <c r="AHH358" s="59"/>
      <c r="AHI358" s="59"/>
      <c r="AHJ358" s="59"/>
      <c r="AHK358" s="59"/>
      <c r="AHL358" s="59"/>
      <c r="AHM358" s="59"/>
      <c r="AHN358" s="59"/>
      <c r="AHO358" s="59"/>
      <c r="AHP358" s="59"/>
      <c r="AHQ358" s="59"/>
      <c r="AHR358" s="59"/>
      <c r="AHS358" s="59"/>
      <c r="AHT358" s="59"/>
      <c r="AHU358" s="59"/>
      <c r="AHV358" s="59"/>
      <c r="AHW358" s="59"/>
      <c r="AHX358" s="59"/>
      <c r="AHY358" s="59"/>
      <c r="AHZ358" s="59"/>
      <c r="AIA358" s="59"/>
      <c r="AIB358" s="59"/>
      <c r="AIC358" s="59"/>
      <c r="AID358" s="59"/>
      <c r="AIE358" s="59"/>
      <c r="AIF358" s="59"/>
      <c r="AIG358" s="59"/>
      <c r="AIH358" s="59"/>
      <c r="AII358" s="59"/>
      <c r="AIJ358" s="59"/>
      <c r="AIK358" s="59"/>
      <c r="AIL358" s="59"/>
      <c r="AIM358" s="59"/>
      <c r="AIN358" s="59"/>
      <c r="AIO358" s="59"/>
      <c r="AIP358" s="59"/>
      <c r="AIQ358" s="59"/>
      <c r="AIR358" s="59"/>
      <c r="AIS358" s="59"/>
      <c r="AIT358" s="59"/>
      <c r="AIU358" s="59"/>
      <c r="AIV358" s="59"/>
      <c r="AIW358" s="59"/>
      <c r="AIX358" s="59"/>
      <c r="AIY358" s="59"/>
      <c r="AIZ358" s="59"/>
      <c r="AJA358" s="59"/>
      <c r="AJB358" s="59"/>
      <c r="AJC358" s="59"/>
      <c r="AJD358" s="59"/>
      <c r="AJE358" s="59"/>
      <c r="AJF358" s="59"/>
      <c r="AJG358" s="59"/>
      <c r="AJH358" s="59"/>
      <c r="AJI358" s="59"/>
      <c r="AJJ358" s="59"/>
      <c r="AJK358" s="59"/>
      <c r="AJL358" s="59"/>
      <c r="AJM358" s="59"/>
      <c r="AJN358" s="59"/>
      <c r="AJO358" s="59"/>
      <c r="AJP358" s="59"/>
      <c r="AJQ358" s="59"/>
      <c r="AJR358" s="59"/>
      <c r="AJS358" s="59"/>
      <c r="AJT358" s="59"/>
      <c r="AJU358" s="59"/>
      <c r="AJV358" s="59"/>
      <c r="AJW358" s="59"/>
      <c r="AJX358" s="59"/>
      <c r="AJY358" s="59"/>
      <c r="AJZ358" s="59"/>
      <c r="AKA358" s="59"/>
      <c r="AKB358" s="59"/>
      <c r="AKC358" s="59"/>
      <c r="AKD358" s="59"/>
      <c r="AKE358" s="59"/>
      <c r="AKF358" s="59"/>
      <c r="AKG358" s="59"/>
      <c r="AKH358" s="59"/>
      <c r="AKI358" s="59"/>
      <c r="AKJ358" s="59"/>
      <c r="AKK358" s="59"/>
      <c r="AKL358" s="59"/>
      <c r="AKM358" s="59"/>
      <c r="AKN358" s="59"/>
      <c r="AKO358" s="59"/>
      <c r="AKP358" s="59"/>
      <c r="AKQ358" s="59"/>
      <c r="AKR358" s="59"/>
      <c r="AKS358" s="59"/>
      <c r="AKT358" s="59"/>
      <c r="AKU358" s="59"/>
      <c r="AKV358" s="59"/>
      <c r="AKW358" s="59"/>
      <c r="AKX358" s="59"/>
      <c r="AKY358" s="59"/>
      <c r="AKZ358" s="59"/>
      <c r="ALA358" s="59"/>
      <c r="ALB358" s="59"/>
      <c r="ALC358" s="59"/>
      <c r="ALD358" s="59"/>
      <c r="ALE358" s="59"/>
      <c r="ALF358" s="59"/>
      <c r="ALG358" s="59"/>
      <c r="ALH358" s="59"/>
      <c r="ALI358" s="59"/>
      <c r="ALJ358" s="59"/>
      <c r="ALK358" s="59"/>
      <c r="ALL358" s="59"/>
      <c r="ALM358" s="59"/>
      <c r="ALN358" s="59"/>
      <c r="ALO358" s="59"/>
      <c r="ALP358" s="59"/>
      <c r="ALQ358" s="59"/>
      <c r="ALR358" s="59"/>
      <c r="ALS358" s="59"/>
      <c r="ALT358" s="59"/>
      <c r="ALU358" s="59"/>
      <c r="ALV358" s="59"/>
      <c r="ALW358" s="59"/>
      <c r="ALX358" s="59"/>
      <c r="ALY358" s="59"/>
      <c r="ALZ358" s="59"/>
      <c r="AMA358" s="59"/>
      <c r="AMB358" s="59"/>
      <c r="AMC358" s="59"/>
      <c r="AMD358" s="59"/>
      <c r="AME358" s="59"/>
      <c r="AMF358" s="59"/>
      <c r="AMG358" s="59"/>
      <c r="AMH358" s="59"/>
      <c r="AMI358" s="59"/>
      <c r="AMJ358" s="59"/>
      <c r="AMK358" s="59"/>
      <c r="AML358" s="59"/>
      <c r="AMM358" s="59"/>
      <c r="AMN358" s="59"/>
      <c r="AMO358" s="59"/>
      <c r="AMP358" s="59"/>
      <c r="AMQ358" s="59"/>
      <c r="AMR358" s="59"/>
      <c r="AMS358" s="59"/>
      <c r="AMT358" s="59"/>
      <c r="AMU358" s="59"/>
      <c r="AMV358" s="59"/>
      <c r="AMW358" s="59"/>
      <c r="AMX358" s="59"/>
      <c r="AMY358" s="59"/>
      <c r="AMZ358" s="59"/>
      <c r="ANA358" s="59"/>
      <c r="ANB358" s="59"/>
      <c r="ANC358" s="59"/>
      <c r="AND358" s="59"/>
      <c r="ANE358" s="59"/>
      <c r="ANF358" s="59"/>
      <c r="ANG358" s="59"/>
      <c r="ANH358" s="59"/>
      <c r="ANI358" s="59"/>
      <c r="ANJ358" s="59"/>
      <c r="ANK358" s="59"/>
      <c r="ANL358" s="59"/>
      <c r="ANM358" s="59"/>
      <c r="ANN358" s="59"/>
      <c r="ANO358" s="59"/>
      <c r="ANP358" s="59"/>
      <c r="ANQ358" s="59"/>
      <c r="ANR358" s="59"/>
      <c r="ANS358" s="59"/>
      <c r="ANT358" s="59"/>
      <c r="ANU358" s="59"/>
      <c r="ANV358" s="59"/>
      <c r="ANW358" s="59"/>
      <c r="ANX358" s="59"/>
      <c r="ANY358" s="59"/>
      <c r="ANZ358" s="59"/>
      <c r="AOA358" s="59"/>
      <c r="AOB358" s="59"/>
      <c r="AOC358" s="59"/>
      <c r="AOD358" s="59"/>
      <c r="AOE358" s="59"/>
      <c r="AOF358" s="59"/>
      <c r="AOG358" s="59"/>
      <c r="AOH358" s="59"/>
      <c r="AOI358" s="59"/>
      <c r="AOJ358" s="59"/>
      <c r="AOK358" s="59"/>
      <c r="AOL358" s="59"/>
      <c r="AOM358" s="59"/>
      <c r="AON358" s="59"/>
      <c r="AOO358" s="59"/>
      <c r="AOP358" s="59"/>
      <c r="AOQ358" s="59"/>
      <c r="AOR358" s="59"/>
      <c r="AOS358" s="59"/>
      <c r="AOT358" s="59"/>
      <c r="AOU358" s="59"/>
      <c r="AOV358" s="59"/>
      <c r="AOW358" s="59"/>
      <c r="AOX358" s="59"/>
      <c r="AOY358" s="59"/>
      <c r="AOZ358" s="59"/>
      <c r="APA358" s="59"/>
      <c r="APB358" s="59"/>
      <c r="APC358" s="59"/>
      <c r="APD358" s="59"/>
      <c r="APE358" s="59"/>
      <c r="APF358" s="59"/>
      <c r="APG358" s="59"/>
      <c r="APH358" s="59"/>
      <c r="API358" s="59"/>
      <c r="APJ358" s="59"/>
      <c r="APK358" s="59"/>
      <c r="APL358" s="59"/>
      <c r="APM358" s="59"/>
      <c r="APN358" s="59"/>
      <c r="APO358" s="59"/>
      <c r="APP358" s="59"/>
      <c r="APQ358" s="59"/>
      <c r="APR358" s="59"/>
      <c r="APS358" s="59"/>
      <c r="APT358" s="59"/>
      <c r="APU358" s="59"/>
      <c r="APV358" s="59"/>
      <c r="APW358" s="59"/>
      <c r="APX358" s="59"/>
      <c r="APY358" s="59"/>
      <c r="APZ358" s="59"/>
      <c r="AQA358" s="59"/>
      <c r="AQB358" s="59"/>
      <c r="AQC358" s="59"/>
      <c r="AQD358" s="59"/>
      <c r="AQE358" s="59"/>
      <c r="AQF358" s="59"/>
      <c r="AQG358" s="59"/>
      <c r="AQH358" s="59"/>
      <c r="AQI358" s="59"/>
      <c r="AQJ358" s="59"/>
      <c r="AQK358" s="59"/>
      <c r="AQL358" s="59"/>
      <c r="AQM358" s="59"/>
      <c r="AQN358" s="59"/>
      <c r="AQO358" s="59"/>
      <c r="AQP358" s="59"/>
      <c r="AQQ358" s="59"/>
      <c r="AQR358" s="59"/>
      <c r="AQS358" s="59"/>
      <c r="AQT358" s="59"/>
      <c r="AQU358" s="59"/>
      <c r="AQV358" s="59"/>
      <c r="AQW358" s="59"/>
      <c r="AQX358" s="59"/>
      <c r="AQY358" s="59"/>
      <c r="AQZ358" s="59"/>
      <c r="ARA358" s="59"/>
      <c r="ARB358" s="59"/>
      <c r="ARC358" s="59"/>
      <c r="ARD358" s="59"/>
      <c r="ARE358" s="59"/>
      <c r="ARF358" s="59"/>
      <c r="ARG358" s="59"/>
      <c r="ARH358" s="59"/>
      <c r="ARI358" s="59"/>
      <c r="ARJ358" s="59"/>
      <c r="ARK358" s="59"/>
      <c r="ARL358" s="59"/>
      <c r="ARM358" s="59"/>
      <c r="ARN358" s="59"/>
      <c r="ARO358" s="59"/>
      <c r="ARP358" s="59"/>
      <c r="ARQ358" s="59"/>
      <c r="ARR358" s="59"/>
      <c r="ARS358" s="59"/>
      <c r="ART358" s="59"/>
      <c r="ARU358" s="59"/>
      <c r="ARV358" s="59"/>
      <c r="ARW358" s="59"/>
      <c r="ARX358" s="59"/>
      <c r="ARY358" s="59"/>
      <c r="ARZ358" s="59"/>
      <c r="ASA358" s="59"/>
      <c r="ASB358" s="59"/>
      <c r="ASC358" s="59"/>
      <c r="ASD358" s="59"/>
      <c r="ASE358" s="59"/>
      <c r="ASF358" s="59"/>
      <c r="ASG358" s="59"/>
      <c r="ASH358" s="59"/>
      <c r="ASI358" s="59"/>
      <c r="ASJ358" s="59"/>
      <c r="ASK358" s="59"/>
      <c r="ASL358" s="59"/>
      <c r="ASM358" s="59"/>
      <c r="ASN358" s="59"/>
      <c r="ASO358" s="59"/>
      <c r="ASP358" s="59"/>
      <c r="ASQ358" s="59"/>
      <c r="ASR358" s="59"/>
      <c r="ASS358" s="59"/>
      <c r="AST358" s="59"/>
      <c r="ASU358" s="59"/>
      <c r="ASV358" s="59"/>
      <c r="ASW358" s="59"/>
      <c r="ASX358" s="59"/>
      <c r="ASY358" s="59"/>
      <c r="ASZ358" s="59"/>
      <c r="ATA358" s="59"/>
      <c r="ATB358" s="59"/>
      <c r="ATC358" s="59"/>
      <c r="ATD358" s="59"/>
      <c r="ATE358" s="59"/>
      <c r="ATF358" s="59"/>
      <c r="ATG358" s="59"/>
      <c r="ATH358" s="59"/>
      <c r="ATI358" s="59"/>
      <c r="ATJ358" s="59"/>
      <c r="ATK358" s="59"/>
      <c r="ATL358" s="59"/>
      <c r="ATM358" s="59"/>
      <c r="ATN358" s="59"/>
      <c r="ATO358" s="59"/>
      <c r="ATP358" s="59"/>
      <c r="ATQ358" s="59"/>
      <c r="ATR358" s="59"/>
      <c r="ATS358" s="59"/>
      <c r="ATT358" s="59"/>
      <c r="ATU358" s="59"/>
      <c r="ATV358" s="59"/>
      <c r="ATW358" s="59"/>
      <c r="ATX358" s="59"/>
      <c r="ATY358" s="59"/>
      <c r="ATZ358" s="59"/>
      <c r="AUA358" s="59"/>
      <c r="AUB358" s="59"/>
      <c r="AUC358" s="59"/>
      <c r="AUD358" s="59"/>
      <c r="AUE358" s="59"/>
      <c r="AUF358" s="59"/>
      <c r="AUG358" s="59"/>
      <c r="AUH358" s="59"/>
      <c r="AUI358" s="59"/>
      <c r="AUJ358" s="59"/>
      <c r="AUK358" s="59"/>
      <c r="AUL358" s="59"/>
      <c r="AUM358" s="59"/>
      <c r="AUN358" s="59"/>
      <c r="AUO358" s="59"/>
      <c r="AUP358" s="59"/>
      <c r="AUQ358" s="59"/>
      <c r="AUR358" s="59"/>
      <c r="AUS358" s="59"/>
      <c r="AUT358" s="59"/>
      <c r="AUU358" s="59"/>
      <c r="AUV358" s="59"/>
      <c r="AUW358" s="59"/>
      <c r="AUX358" s="59"/>
      <c r="AUY358" s="59"/>
      <c r="AUZ358" s="59"/>
      <c r="AVA358" s="59"/>
      <c r="AVB358" s="59"/>
      <c r="AVC358" s="59"/>
      <c r="AVD358" s="59"/>
      <c r="AVE358" s="59"/>
      <c r="AVF358" s="59"/>
      <c r="AVG358" s="59"/>
      <c r="AVH358" s="59"/>
      <c r="AVI358" s="59"/>
      <c r="AVJ358" s="59"/>
      <c r="AVK358" s="59"/>
      <c r="AVL358" s="59"/>
      <c r="AVM358" s="59"/>
      <c r="AVN358" s="59"/>
      <c r="AVO358" s="59"/>
      <c r="AVP358" s="59"/>
      <c r="AVQ358" s="59"/>
      <c r="AVR358" s="59"/>
      <c r="AVS358" s="59"/>
      <c r="AVT358" s="59"/>
      <c r="AVU358" s="59"/>
      <c r="AVV358" s="59"/>
      <c r="AVW358" s="59"/>
      <c r="AVX358" s="59"/>
      <c r="AVY358" s="59"/>
      <c r="AVZ358" s="59"/>
      <c r="AWA358" s="59"/>
      <c r="AWB358" s="59"/>
      <c r="AWC358" s="59"/>
      <c r="AWD358" s="59"/>
      <c r="AWE358" s="59"/>
      <c r="AWF358" s="59"/>
      <c r="AWG358" s="59"/>
      <c r="AWH358" s="59"/>
      <c r="AWI358" s="59"/>
      <c r="AWJ358" s="59"/>
      <c r="AWK358" s="59"/>
      <c r="AWL358" s="59"/>
      <c r="AWM358" s="59"/>
      <c r="AWN358" s="59"/>
      <c r="AWO358" s="59"/>
      <c r="AWP358" s="59"/>
      <c r="AWQ358" s="59"/>
      <c r="AWR358" s="59"/>
      <c r="AWS358" s="59"/>
      <c r="AWT358" s="59"/>
      <c r="AWU358" s="59"/>
      <c r="AWV358" s="59"/>
      <c r="AWW358" s="59"/>
      <c r="AWX358" s="59"/>
      <c r="AWY358" s="59"/>
      <c r="AWZ358" s="59"/>
      <c r="AXA358" s="59"/>
      <c r="AXB358" s="59"/>
      <c r="AXC358" s="59"/>
      <c r="AXD358" s="59"/>
      <c r="AXE358" s="59"/>
      <c r="AXF358" s="59"/>
      <c r="AXG358" s="59"/>
      <c r="AXH358" s="59"/>
      <c r="AXI358" s="59"/>
      <c r="AXJ358" s="59"/>
      <c r="AXK358" s="59"/>
      <c r="AXL358" s="59"/>
      <c r="AXM358" s="59"/>
      <c r="AXN358" s="59"/>
      <c r="AXO358" s="59"/>
      <c r="AXP358" s="59"/>
      <c r="AXQ358" s="59"/>
      <c r="AXR358" s="59"/>
      <c r="AXS358" s="59"/>
      <c r="AXT358" s="59"/>
      <c r="AXU358" s="59"/>
      <c r="AXV358" s="59"/>
      <c r="AXW358" s="59"/>
      <c r="AXX358" s="59"/>
      <c r="AXY358" s="59"/>
      <c r="AXZ358" s="59"/>
      <c r="AYA358" s="59"/>
      <c r="AYB358" s="59"/>
      <c r="AYC358" s="59"/>
      <c r="AYD358" s="59"/>
      <c r="AYE358" s="59"/>
      <c r="AYF358" s="59"/>
      <c r="AYG358" s="59"/>
      <c r="AYH358" s="59"/>
      <c r="AYI358" s="59"/>
      <c r="AYJ358" s="59"/>
      <c r="AYK358" s="59"/>
      <c r="AYL358" s="59"/>
      <c r="AYM358" s="59"/>
      <c r="AYN358" s="59"/>
      <c r="AYO358" s="59"/>
      <c r="AYP358" s="59"/>
      <c r="AYQ358" s="59"/>
      <c r="AYR358" s="59"/>
      <c r="AYS358" s="59"/>
      <c r="AYT358" s="59"/>
      <c r="AYU358" s="59"/>
      <c r="AYV358" s="59"/>
      <c r="AYW358" s="59"/>
      <c r="AYX358" s="59"/>
      <c r="AYY358" s="59"/>
      <c r="AYZ358" s="59"/>
      <c r="AZA358" s="59"/>
      <c r="AZB358" s="59"/>
      <c r="AZC358" s="59"/>
      <c r="AZD358" s="59"/>
      <c r="AZE358" s="59"/>
      <c r="AZF358" s="59"/>
      <c r="AZG358" s="59"/>
      <c r="AZH358" s="59"/>
      <c r="AZI358" s="59"/>
      <c r="AZJ358" s="59"/>
      <c r="AZK358" s="59"/>
      <c r="AZL358" s="59"/>
      <c r="AZM358" s="59"/>
      <c r="AZN358" s="59"/>
      <c r="AZO358" s="59"/>
      <c r="AZP358" s="59"/>
      <c r="AZQ358" s="59"/>
      <c r="AZR358" s="59"/>
      <c r="AZS358" s="59"/>
      <c r="AZT358" s="59"/>
      <c r="AZU358" s="59"/>
      <c r="AZV358" s="59"/>
      <c r="AZW358" s="59"/>
      <c r="AZX358" s="59"/>
      <c r="AZY358" s="59"/>
      <c r="AZZ358" s="59"/>
      <c r="BAA358" s="59"/>
      <c r="BAB358" s="59"/>
      <c r="BAC358" s="59"/>
      <c r="BAD358" s="59"/>
      <c r="BAE358" s="59"/>
      <c r="BAF358" s="59"/>
      <c r="BAG358" s="59"/>
      <c r="BAH358" s="59"/>
      <c r="BAI358" s="59"/>
      <c r="BAJ358" s="59"/>
      <c r="BAK358" s="59"/>
      <c r="BAL358" s="59"/>
      <c r="BAM358" s="59"/>
      <c r="BAN358" s="59"/>
      <c r="BAO358" s="59"/>
      <c r="BAP358" s="59"/>
      <c r="BAQ358" s="59"/>
      <c r="BAR358" s="59"/>
      <c r="BAS358" s="59"/>
      <c r="BAT358" s="59"/>
      <c r="BAU358" s="59"/>
      <c r="BAV358" s="59"/>
      <c r="BAW358" s="59"/>
      <c r="BAX358" s="59"/>
      <c r="BAY358" s="59"/>
      <c r="BAZ358" s="59"/>
      <c r="BBA358" s="59"/>
      <c r="BBB358" s="59"/>
      <c r="BBC358" s="59"/>
      <c r="BBD358" s="59"/>
      <c r="BBE358" s="59"/>
      <c r="BBF358" s="59"/>
      <c r="BBG358" s="59"/>
      <c r="BBH358" s="59"/>
      <c r="BBI358" s="59"/>
      <c r="BBJ358" s="59"/>
      <c r="BBK358" s="59"/>
      <c r="BBL358" s="59"/>
      <c r="BBM358" s="59"/>
      <c r="BBN358" s="59"/>
      <c r="BBO358" s="59"/>
      <c r="BBP358" s="59"/>
      <c r="BBQ358" s="59"/>
      <c r="BBR358" s="59"/>
      <c r="BBS358" s="59"/>
      <c r="BBT358" s="59"/>
      <c r="BBU358" s="59"/>
      <c r="BBV358" s="59"/>
      <c r="BBW358" s="59"/>
      <c r="BBX358" s="59"/>
      <c r="BBY358" s="59"/>
      <c r="BBZ358" s="59"/>
      <c r="BCA358" s="59"/>
      <c r="BCB358" s="59"/>
      <c r="BCC358" s="59"/>
      <c r="BCD358" s="59"/>
      <c r="BCE358" s="59"/>
      <c r="BCF358" s="59"/>
      <c r="BCG358" s="59"/>
      <c r="BCH358" s="59"/>
      <c r="BCI358" s="59"/>
      <c r="BCJ358" s="59"/>
      <c r="BCK358" s="59"/>
      <c r="BCL358" s="59"/>
      <c r="BCM358" s="59"/>
      <c r="BCN358" s="59"/>
      <c r="BCO358" s="59"/>
      <c r="BCP358" s="59"/>
      <c r="BCQ358" s="59"/>
      <c r="BCR358" s="59"/>
      <c r="BCS358" s="59"/>
      <c r="BCT358" s="59"/>
      <c r="BCU358" s="59"/>
      <c r="BCV358" s="59"/>
      <c r="BCW358" s="59"/>
      <c r="BCX358" s="59"/>
      <c r="BCY358" s="59"/>
      <c r="BCZ358" s="59"/>
      <c r="BDA358" s="59"/>
      <c r="BDB358" s="59"/>
      <c r="BDC358" s="59"/>
      <c r="BDD358" s="59"/>
      <c r="BDE358" s="59"/>
      <c r="BDF358" s="59"/>
      <c r="BDG358" s="59"/>
      <c r="BDH358" s="59"/>
      <c r="BDI358" s="59"/>
      <c r="BDJ358" s="59"/>
      <c r="BDK358" s="59"/>
      <c r="BDL358" s="59"/>
      <c r="BDM358" s="59"/>
      <c r="BDN358" s="59"/>
      <c r="BDO358" s="59"/>
      <c r="BDP358" s="59"/>
      <c r="BDQ358" s="59"/>
      <c r="BDR358" s="59"/>
      <c r="BDS358" s="59"/>
      <c r="BDT358" s="59"/>
      <c r="BDU358" s="59"/>
      <c r="BDV358" s="59"/>
      <c r="BDW358" s="59"/>
      <c r="BDX358" s="59"/>
      <c r="BDY358" s="59"/>
      <c r="BDZ358" s="59"/>
      <c r="BEA358" s="59"/>
      <c r="BEB358" s="59"/>
      <c r="BEC358" s="59"/>
      <c r="BED358" s="59"/>
      <c r="BEE358" s="59"/>
      <c r="BEF358" s="59"/>
      <c r="BEG358" s="59"/>
      <c r="BEH358" s="59"/>
      <c r="BEI358" s="59"/>
      <c r="BEJ358" s="59"/>
      <c r="BEK358" s="59"/>
      <c r="BEL358" s="59"/>
      <c r="BEM358" s="59"/>
      <c r="BEN358" s="59"/>
      <c r="BEO358" s="59"/>
      <c r="BEP358" s="59"/>
      <c r="BEQ358" s="59"/>
      <c r="BER358" s="59"/>
      <c r="BES358" s="59"/>
      <c r="BET358" s="59"/>
      <c r="BEU358" s="59"/>
      <c r="BEV358" s="59"/>
      <c r="BEW358" s="59"/>
      <c r="BEX358" s="59"/>
      <c r="BEY358" s="59"/>
      <c r="BEZ358" s="59"/>
      <c r="BFA358" s="59"/>
      <c r="BFB358" s="59"/>
      <c r="BFC358" s="59"/>
      <c r="BFD358" s="59"/>
      <c r="BFE358" s="59"/>
      <c r="BFF358" s="59"/>
      <c r="BFG358" s="59"/>
      <c r="BFH358" s="59"/>
      <c r="BFI358" s="59"/>
      <c r="BFJ358" s="59"/>
      <c r="BFK358" s="59"/>
      <c r="BFL358" s="59"/>
      <c r="BFM358" s="59"/>
      <c r="BFN358" s="59"/>
      <c r="BFO358" s="59"/>
      <c r="BFP358" s="59"/>
      <c r="BFQ358" s="59"/>
      <c r="BFR358" s="59"/>
      <c r="BFS358" s="59"/>
      <c r="BFT358" s="59"/>
      <c r="BFU358" s="59"/>
      <c r="BFV358" s="59"/>
      <c r="BFW358" s="59"/>
      <c r="BFX358" s="59"/>
      <c r="BFY358" s="59"/>
      <c r="BFZ358" s="59"/>
      <c r="BGA358" s="59"/>
      <c r="BGB358" s="59"/>
      <c r="BGC358" s="59"/>
      <c r="BGD358" s="59"/>
      <c r="BGE358" s="59"/>
      <c r="BGF358" s="59"/>
      <c r="BGG358" s="59"/>
      <c r="BGH358" s="59"/>
      <c r="BGI358" s="59"/>
      <c r="BGJ358" s="59"/>
      <c r="BGK358" s="59"/>
      <c r="BGL358" s="59"/>
      <c r="BGM358" s="59"/>
      <c r="BGN358" s="59"/>
      <c r="BGO358" s="59"/>
      <c r="BGP358" s="59"/>
      <c r="BGQ358" s="59"/>
      <c r="BGR358" s="59"/>
      <c r="BGS358" s="59"/>
      <c r="BGT358" s="59"/>
      <c r="BGU358" s="59"/>
      <c r="BGV358" s="59"/>
      <c r="BGW358" s="59"/>
      <c r="BGX358" s="59"/>
      <c r="BGY358" s="59"/>
      <c r="BGZ358" s="59"/>
      <c r="BHA358" s="59"/>
      <c r="BHB358" s="59"/>
      <c r="BHC358" s="59"/>
      <c r="BHD358" s="59"/>
      <c r="BHE358" s="59"/>
      <c r="BHF358" s="59"/>
      <c r="BHG358" s="59"/>
      <c r="BHH358" s="59"/>
      <c r="BHI358" s="59"/>
      <c r="BHJ358" s="59"/>
      <c r="BHK358" s="59"/>
      <c r="BHL358" s="59"/>
      <c r="BHM358" s="59"/>
      <c r="BHN358" s="59"/>
      <c r="BHO358" s="59"/>
      <c r="BHP358" s="59"/>
      <c r="BHQ358" s="59"/>
      <c r="BHR358" s="59"/>
      <c r="BHS358" s="59"/>
      <c r="BHT358" s="59"/>
      <c r="BHU358" s="59"/>
      <c r="BHV358" s="59"/>
      <c r="BHW358" s="59"/>
      <c r="BHX358" s="59"/>
      <c r="BHY358" s="59"/>
      <c r="BHZ358" s="59"/>
      <c r="BIA358" s="59"/>
      <c r="BIB358" s="59"/>
      <c r="BIC358" s="59"/>
      <c r="BID358" s="59"/>
      <c r="BIE358" s="59"/>
      <c r="BIF358" s="59"/>
      <c r="BIG358" s="59"/>
      <c r="BIH358" s="59"/>
      <c r="BII358" s="59"/>
      <c r="BIJ358" s="59"/>
      <c r="BIK358" s="59"/>
      <c r="BIL358" s="59"/>
      <c r="BIM358" s="59"/>
      <c r="BIN358" s="59"/>
      <c r="BIO358" s="59"/>
      <c r="BIP358" s="59"/>
      <c r="BIQ358" s="59"/>
      <c r="BIR358" s="59"/>
      <c r="BIS358" s="59"/>
      <c r="BIT358" s="59"/>
      <c r="BIU358" s="59"/>
      <c r="BIV358" s="59"/>
      <c r="BIW358" s="59"/>
      <c r="BIX358" s="59"/>
      <c r="BIY358" s="59"/>
      <c r="BIZ358" s="59"/>
      <c r="BJA358" s="59"/>
      <c r="BJB358" s="59"/>
      <c r="BJC358" s="59"/>
      <c r="BJD358" s="59"/>
      <c r="BJE358" s="59"/>
      <c r="BJF358" s="59"/>
      <c r="BJG358" s="59"/>
      <c r="BJH358" s="59"/>
      <c r="BJI358" s="59"/>
      <c r="BJJ358" s="59"/>
      <c r="BJK358" s="59"/>
      <c r="BJL358" s="59"/>
      <c r="BJM358" s="59"/>
      <c r="BJN358" s="59"/>
      <c r="BJO358" s="59"/>
      <c r="BJP358" s="59"/>
      <c r="BJQ358" s="59"/>
      <c r="BJR358" s="59"/>
      <c r="BJS358" s="59"/>
      <c r="BJT358" s="59"/>
      <c r="BJU358" s="59"/>
      <c r="BJV358" s="59"/>
      <c r="BJW358" s="59"/>
      <c r="BJX358" s="59"/>
      <c r="BJY358" s="59"/>
      <c r="BJZ358" s="59"/>
      <c r="BKA358" s="59"/>
      <c r="BKB358" s="59"/>
      <c r="BKC358" s="59"/>
      <c r="BKD358" s="59"/>
      <c r="BKE358" s="59"/>
      <c r="BKF358" s="59"/>
      <c r="BKG358" s="59"/>
      <c r="BKH358" s="59"/>
      <c r="BKI358" s="59"/>
      <c r="BKJ358" s="59"/>
      <c r="BKK358" s="59"/>
      <c r="BKL358" s="59"/>
      <c r="BKM358" s="59"/>
      <c r="BKN358" s="59"/>
      <c r="BKO358" s="59"/>
      <c r="BKP358" s="59"/>
      <c r="BKQ358" s="59"/>
      <c r="BKR358" s="59"/>
      <c r="BKS358" s="59"/>
      <c r="BKT358" s="59"/>
      <c r="BKU358" s="59"/>
      <c r="BKV358" s="59"/>
      <c r="BKW358" s="59"/>
      <c r="BKX358" s="59"/>
      <c r="BKY358" s="59"/>
      <c r="BKZ358" s="59"/>
      <c r="BLA358" s="59"/>
      <c r="BLB358" s="59"/>
      <c r="BLC358" s="59"/>
      <c r="BLD358" s="59"/>
      <c r="BLE358" s="59"/>
      <c r="BLF358" s="59"/>
      <c r="BLG358" s="59"/>
      <c r="BLH358" s="59"/>
      <c r="BLI358" s="59"/>
      <c r="BLJ358" s="59"/>
      <c r="BLK358" s="59"/>
      <c r="BLL358" s="59"/>
      <c r="BLM358" s="59"/>
      <c r="BLN358" s="59"/>
      <c r="BLO358" s="59"/>
      <c r="BLP358" s="59"/>
      <c r="BLQ358" s="59"/>
      <c r="BLR358" s="59"/>
      <c r="BLS358" s="59"/>
      <c r="BLT358" s="59"/>
      <c r="BLU358" s="59"/>
      <c r="BLV358" s="59"/>
      <c r="BLW358" s="59"/>
      <c r="BLX358" s="59"/>
      <c r="BLY358" s="59"/>
      <c r="BLZ358" s="59"/>
      <c r="BMA358" s="59"/>
      <c r="BMB358" s="59"/>
      <c r="BMC358" s="59"/>
      <c r="BMD358" s="59"/>
      <c r="BME358" s="59"/>
      <c r="BMF358" s="59"/>
      <c r="BMG358" s="59"/>
      <c r="BMH358" s="59"/>
      <c r="BMI358" s="59"/>
      <c r="BMJ358" s="59"/>
      <c r="BMK358" s="59"/>
      <c r="BML358" s="59"/>
      <c r="BMM358" s="59"/>
      <c r="BMN358" s="59"/>
      <c r="BMO358" s="59"/>
      <c r="BMP358" s="59"/>
      <c r="BMQ358" s="59"/>
      <c r="BMR358" s="59"/>
      <c r="BMS358" s="59"/>
      <c r="BMT358" s="59"/>
      <c r="BMU358" s="59"/>
      <c r="BMV358" s="59"/>
      <c r="BMW358" s="59"/>
      <c r="BMX358" s="59"/>
      <c r="BMY358" s="59"/>
      <c r="BMZ358" s="59"/>
      <c r="BNA358" s="59"/>
      <c r="BNB358" s="59"/>
      <c r="BNC358" s="59"/>
      <c r="BND358" s="59"/>
      <c r="BNE358" s="59"/>
      <c r="BNF358" s="59"/>
      <c r="BNG358" s="59"/>
      <c r="BNH358" s="59"/>
      <c r="BNI358" s="59"/>
      <c r="BNJ358" s="59"/>
      <c r="BNK358" s="59"/>
      <c r="BNL358" s="59"/>
      <c r="BNM358" s="59"/>
      <c r="BNN358" s="59"/>
      <c r="BNO358" s="59"/>
      <c r="BNP358" s="59"/>
      <c r="BNQ358" s="59"/>
      <c r="BNR358" s="59"/>
      <c r="BNS358" s="59"/>
      <c r="BNT358" s="59"/>
      <c r="BNU358" s="59"/>
      <c r="BNV358" s="59"/>
      <c r="BNW358" s="59"/>
      <c r="BNX358" s="59"/>
      <c r="BNY358" s="59"/>
      <c r="BNZ358" s="59"/>
      <c r="BOA358" s="59"/>
      <c r="BOB358" s="59"/>
      <c r="BOC358" s="59"/>
      <c r="BOD358" s="59"/>
      <c r="BOE358" s="59"/>
      <c r="BOF358" s="59"/>
      <c r="BOG358" s="59"/>
      <c r="BOH358" s="59"/>
      <c r="BOI358" s="59"/>
      <c r="BOJ358" s="59"/>
      <c r="BOK358" s="59"/>
      <c r="BOL358" s="59"/>
      <c r="BOM358" s="59"/>
      <c r="BON358" s="59"/>
      <c r="BOO358" s="59"/>
      <c r="BOP358" s="59"/>
      <c r="BOQ358" s="59"/>
      <c r="BOR358" s="59"/>
      <c r="BOS358" s="59"/>
      <c r="BOT358" s="59"/>
      <c r="BOU358" s="59"/>
      <c r="BOV358" s="59"/>
      <c r="BOW358" s="59"/>
      <c r="BOX358" s="59"/>
      <c r="BOY358" s="59"/>
      <c r="BOZ358" s="59"/>
      <c r="BPA358" s="59"/>
      <c r="BPB358" s="59"/>
      <c r="BPC358" s="59"/>
      <c r="BPD358" s="59"/>
      <c r="BPE358" s="59"/>
      <c r="BPF358" s="59"/>
      <c r="BPG358" s="59"/>
      <c r="BPH358" s="59"/>
      <c r="BPI358" s="59"/>
      <c r="BPJ358" s="59"/>
      <c r="BPK358" s="59"/>
      <c r="BPL358" s="59"/>
      <c r="BPM358" s="59"/>
      <c r="BPN358" s="59"/>
      <c r="BPO358" s="59"/>
      <c r="BPP358" s="59"/>
      <c r="BPQ358" s="59"/>
      <c r="BPR358" s="59"/>
      <c r="BPS358" s="59"/>
      <c r="BPT358" s="59"/>
      <c r="BPU358" s="59"/>
      <c r="BPV358" s="59"/>
      <c r="BPW358" s="59"/>
      <c r="BPX358" s="59"/>
      <c r="BPY358" s="59"/>
      <c r="BPZ358" s="59"/>
      <c r="BQA358" s="59"/>
      <c r="BQB358" s="59"/>
      <c r="BQC358" s="59"/>
      <c r="BQD358" s="59"/>
      <c r="BQE358" s="59"/>
      <c r="BQF358" s="59"/>
      <c r="BQG358" s="59"/>
      <c r="BQH358" s="59"/>
      <c r="BQI358" s="59"/>
      <c r="BQJ358" s="59"/>
      <c r="BQK358" s="59"/>
      <c r="BQL358" s="59"/>
      <c r="BQM358" s="59"/>
      <c r="BQN358" s="59"/>
      <c r="BQO358" s="59"/>
      <c r="BQP358" s="59"/>
      <c r="BQQ358" s="59"/>
      <c r="BQR358" s="59"/>
      <c r="BQS358" s="59"/>
      <c r="BQT358" s="59"/>
      <c r="BQU358" s="59"/>
      <c r="BQV358" s="59"/>
      <c r="BQW358" s="59"/>
      <c r="BQX358" s="59"/>
      <c r="BQY358" s="59"/>
      <c r="BQZ358" s="59"/>
      <c r="BRA358" s="59"/>
      <c r="BRB358" s="59"/>
      <c r="BRC358" s="59"/>
      <c r="BRD358" s="59"/>
      <c r="BRE358" s="59"/>
      <c r="BRF358" s="59"/>
      <c r="BRG358" s="59"/>
      <c r="BRH358" s="59"/>
      <c r="BRI358" s="59"/>
      <c r="BRJ358" s="59"/>
      <c r="BRK358" s="59"/>
      <c r="BRL358" s="59"/>
      <c r="BRM358" s="59"/>
      <c r="BRN358" s="59"/>
      <c r="BRO358" s="59"/>
      <c r="BRP358" s="59"/>
      <c r="BRQ358" s="59"/>
      <c r="BRR358" s="59"/>
      <c r="BRS358" s="59"/>
      <c r="BRT358" s="59"/>
      <c r="BRU358" s="59"/>
      <c r="BRV358" s="59"/>
      <c r="BRW358" s="59"/>
      <c r="BRX358" s="59"/>
      <c r="BRY358" s="59"/>
      <c r="BRZ358" s="59"/>
      <c r="BSA358" s="59"/>
      <c r="BSB358" s="59"/>
      <c r="BSC358" s="59"/>
      <c r="BSD358" s="59"/>
      <c r="BSE358" s="59"/>
      <c r="BSF358" s="59"/>
      <c r="BSG358" s="59"/>
      <c r="BSH358" s="59"/>
      <c r="BSI358" s="59"/>
      <c r="BSJ358" s="59"/>
      <c r="BSK358" s="59"/>
      <c r="BSL358" s="59"/>
      <c r="BSM358" s="59"/>
      <c r="BSN358" s="59"/>
      <c r="BSO358" s="59"/>
      <c r="BSP358" s="59"/>
      <c r="BSQ358" s="59"/>
      <c r="BSR358" s="59"/>
      <c r="BSS358" s="59"/>
      <c r="BST358" s="59"/>
      <c r="BSU358" s="59"/>
      <c r="BSV358" s="59"/>
      <c r="BSW358" s="59"/>
      <c r="BSX358" s="59"/>
      <c r="BSY358" s="59"/>
      <c r="BSZ358" s="59"/>
      <c r="BTA358" s="59"/>
      <c r="BTB358" s="59"/>
      <c r="BTC358" s="59"/>
      <c r="BTD358" s="59"/>
      <c r="BTE358" s="59"/>
      <c r="BTF358" s="59"/>
      <c r="BTG358" s="59"/>
      <c r="BTH358" s="59"/>
      <c r="BTI358" s="59"/>
      <c r="BTJ358" s="59"/>
      <c r="BTK358" s="59"/>
      <c r="BTL358" s="59"/>
      <c r="BTM358" s="59"/>
      <c r="BTN358" s="59"/>
      <c r="BTO358" s="59"/>
      <c r="BTP358" s="59"/>
      <c r="BTQ358" s="59"/>
      <c r="BTR358" s="59"/>
      <c r="BTS358" s="59"/>
      <c r="BTT358" s="59"/>
      <c r="BTU358" s="59"/>
      <c r="BTV358" s="59"/>
      <c r="BTW358" s="59"/>
      <c r="BTX358" s="59"/>
      <c r="BTY358" s="59"/>
      <c r="BTZ358" s="59"/>
      <c r="BUA358" s="59"/>
      <c r="BUB358" s="59"/>
      <c r="BUC358" s="59"/>
      <c r="BUD358" s="59"/>
      <c r="BUE358" s="59"/>
      <c r="BUF358" s="59"/>
      <c r="BUG358" s="59"/>
      <c r="BUH358" s="59"/>
      <c r="BUI358" s="59"/>
      <c r="BUJ358" s="59"/>
      <c r="BUK358" s="59"/>
      <c r="BUL358" s="59"/>
      <c r="BUM358" s="59"/>
      <c r="BUN358" s="59"/>
      <c r="BUO358" s="59"/>
      <c r="BUP358" s="59"/>
      <c r="BUQ358" s="59"/>
      <c r="BUR358" s="59"/>
      <c r="BUS358" s="59"/>
      <c r="BUT358" s="59"/>
      <c r="BUU358" s="59"/>
      <c r="BUV358" s="59"/>
      <c r="BUW358" s="59"/>
      <c r="BUX358" s="59"/>
      <c r="BUY358" s="59"/>
      <c r="BUZ358" s="59"/>
      <c r="BVA358" s="59"/>
      <c r="BVB358" s="59"/>
      <c r="BVC358" s="59"/>
      <c r="BVD358" s="59"/>
      <c r="BVE358" s="59"/>
      <c r="BVF358" s="59"/>
      <c r="BVG358" s="59"/>
      <c r="BVH358" s="59"/>
      <c r="BVI358" s="59"/>
      <c r="BVJ358" s="59"/>
      <c r="BVK358" s="59"/>
      <c r="BVL358" s="59"/>
      <c r="BVM358" s="59"/>
      <c r="BVN358" s="59"/>
      <c r="BVO358" s="59"/>
      <c r="BVP358" s="59"/>
      <c r="BVQ358" s="59"/>
      <c r="BVR358" s="59"/>
      <c r="BVS358" s="59"/>
      <c r="BVT358" s="59"/>
      <c r="BVU358" s="59"/>
      <c r="BVV358" s="59"/>
      <c r="BVW358" s="59"/>
      <c r="BVX358" s="59"/>
      <c r="BVY358" s="59"/>
      <c r="BVZ358" s="59"/>
      <c r="BWA358" s="59"/>
      <c r="BWB358" s="59"/>
      <c r="BWC358" s="59"/>
      <c r="BWD358" s="59"/>
      <c r="BWE358" s="59"/>
      <c r="BWF358" s="59"/>
      <c r="BWG358" s="59"/>
      <c r="BWH358" s="59"/>
      <c r="BWI358" s="59"/>
      <c r="BWJ358" s="59"/>
      <c r="BWK358" s="59"/>
      <c r="BWL358" s="59"/>
      <c r="BWM358" s="59"/>
      <c r="BWN358" s="59"/>
      <c r="BWO358" s="59"/>
      <c r="BWP358" s="59"/>
      <c r="BWQ358" s="59"/>
      <c r="BWR358" s="59"/>
      <c r="BWS358" s="59"/>
      <c r="BWT358" s="59"/>
      <c r="BWU358" s="59"/>
      <c r="BWV358" s="59"/>
      <c r="BWW358" s="59"/>
      <c r="BWX358" s="59"/>
      <c r="BWY358" s="59"/>
      <c r="BWZ358" s="59"/>
      <c r="BXA358" s="59"/>
      <c r="BXB358" s="59"/>
      <c r="BXC358" s="59"/>
      <c r="BXD358" s="59"/>
      <c r="BXE358" s="59"/>
      <c r="BXF358" s="59"/>
      <c r="BXG358" s="59"/>
      <c r="BXH358" s="59"/>
      <c r="BXI358" s="59"/>
      <c r="BXJ358" s="59"/>
      <c r="BXK358" s="59"/>
      <c r="BXL358" s="59"/>
      <c r="BXM358" s="59"/>
      <c r="BXN358" s="59"/>
      <c r="BXO358" s="59"/>
      <c r="BXP358" s="59"/>
      <c r="BXQ358" s="59"/>
      <c r="BXR358" s="59"/>
      <c r="BXS358" s="59"/>
      <c r="BXT358" s="59"/>
      <c r="BXU358" s="59"/>
      <c r="BXV358" s="59"/>
      <c r="BXW358" s="59"/>
      <c r="BXX358" s="59"/>
      <c r="BXY358" s="59"/>
      <c r="BXZ358" s="59"/>
      <c r="BYA358" s="59"/>
      <c r="BYB358" s="59"/>
      <c r="BYC358" s="59"/>
      <c r="BYD358" s="59"/>
      <c r="BYE358" s="59"/>
      <c r="BYF358" s="59"/>
      <c r="BYG358" s="59"/>
      <c r="BYH358" s="59"/>
      <c r="BYI358" s="59"/>
      <c r="BYJ358" s="59"/>
      <c r="BYK358" s="59"/>
      <c r="BYL358" s="59"/>
      <c r="BYM358" s="59"/>
      <c r="BYN358" s="59"/>
      <c r="BYO358" s="59"/>
      <c r="BYP358" s="59"/>
      <c r="BYQ358" s="59"/>
      <c r="BYR358" s="59"/>
      <c r="BYS358" s="59"/>
      <c r="BYT358" s="59"/>
      <c r="BYU358" s="59"/>
      <c r="BYV358" s="59"/>
      <c r="BYW358" s="59"/>
      <c r="BYX358" s="59"/>
      <c r="BYY358" s="59"/>
      <c r="BYZ358" s="59"/>
      <c r="BZA358" s="59"/>
      <c r="BZB358" s="59"/>
      <c r="BZC358" s="59"/>
      <c r="BZD358" s="59"/>
      <c r="BZE358" s="59"/>
      <c r="BZF358" s="59"/>
      <c r="BZG358" s="59"/>
      <c r="BZH358" s="59"/>
      <c r="BZI358" s="59"/>
      <c r="BZJ358" s="59"/>
      <c r="BZK358" s="59"/>
      <c r="BZL358" s="59"/>
      <c r="BZM358" s="59"/>
      <c r="BZN358" s="59"/>
      <c r="BZO358" s="59"/>
      <c r="BZP358" s="59"/>
      <c r="BZQ358" s="59"/>
      <c r="BZR358" s="59"/>
      <c r="BZS358" s="59"/>
      <c r="BZT358" s="59"/>
      <c r="BZU358" s="59"/>
      <c r="BZV358" s="59"/>
      <c r="BZW358" s="59"/>
      <c r="BZX358" s="59"/>
      <c r="BZY358" s="59"/>
      <c r="BZZ358" s="59"/>
      <c r="CAA358" s="59"/>
      <c r="CAB358" s="59"/>
      <c r="CAC358" s="59"/>
      <c r="CAD358" s="59"/>
      <c r="CAE358" s="59"/>
      <c r="CAF358" s="59"/>
      <c r="CAG358" s="59"/>
      <c r="CAH358" s="59"/>
      <c r="CAI358" s="59"/>
      <c r="CAJ358" s="59"/>
      <c r="CAK358" s="59"/>
      <c r="CAL358" s="59"/>
      <c r="CAM358" s="59"/>
      <c r="CAN358" s="59"/>
      <c r="CAO358" s="59"/>
      <c r="CAP358" s="59"/>
      <c r="CAQ358" s="59"/>
      <c r="CAR358" s="59"/>
      <c r="CAS358" s="59"/>
      <c r="CAT358" s="59"/>
      <c r="CAU358" s="59"/>
      <c r="CAV358" s="59"/>
      <c r="CAW358" s="59"/>
      <c r="CAX358" s="59"/>
      <c r="CAY358" s="59"/>
      <c r="CAZ358" s="59"/>
      <c r="CBA358" s="59"/>
      <c r="CBB358" s="59"/>
      <c r="CBC358" s="59"/>
      <c r="CBD358" s="59"/>
      <c r="CBE358" s="59"/>
      <c r="CBF358" s="59"/>
      <c r="CBG358" s="59"/>
      <c r="CBH358" s="59"/>
      <c r="CBI358" s="59"/>
      <c r="CBJ358" s="59"/>
      <c r="CBK358" s="59"/>
      <c r="CBL358" s="59"/>
      <c r="CBM358" s="59"/>
      <c r="CBN358" s="59"/>
      <c r="CBO358" s="59"/>
      <c r="CBP358" s="59"/>
      <c r="CBQ358" s="59"/>
      <c r="CBR358" s="59"/>
      <c r="CBS358" s="59"/>
      <c r="CBT358" s="59"/>
      <c r="CBU358" s="59"/>
      <c r="CBV358" s="59"/>
      <c r="CBW358" s="59"/>
      <c r="CBX358" s="59"/>
      <c r="CBY358" s="59"/>
      <c r="CBZ358" s="59"/>
      <c r="CCA358" s="59"/>
      <c r="CCB358" s="59"/>
      <c r="CCC358" s="59"/>
      <c r="CCD358" s="59"/>
      <c r="CCE358" s="59"/>
      <c r="CCF358" s="59"/>
      <c r="CCG358" s="59"/>
      <c r="CCH358" s="59"/>
      <c r="CCI358" s="59"/>
      <c r="CCJ358" s="59"/>
      <c r="CCK358" s="59"/>
      <c r="CCL358" s="59"/>
      <c r="CCM358" s="59"/>
      <c r="CCN358" s="59"/>
      <c r="CCO358" s="59"/>
      <c r="CCP358" s="59"/>
      <c r="CCQ358" s="59"/>
      <c r="CCR358" s="59"/>
      <c r="CCS358" s="59"/>
      <c r="CCT358" s="59"/>
      <c r="CCU358" s="59"/>
      <c r="CCV358" s="59"/>
      <c r="CCW358" s="59"/>
      <c r="CCX358" s="59"/>
      <c r="CCY358" s="59"/>
      <c r="CCZ358" s="59"/>
      <c r="CDA358" s="59"/>
      <c r="CDB358" s="59"/>
      <c r="CDC358" s="59"/>
      <c r="CDD358" s="59"/>
      <c r="CDE358" s="59"/>
      <c r="CDF358" s="59"/>
      <c r="CDG358" s="59"/>
      <c r="CDH358" s="59"/>
      <c r="CDI358" s="59"/>
      <c r="CDJ358" s="59"/>
      <c r="CDK358" s="59"/>
      <c r="CDL358" s="59"/>
      <c r="CDM358" s="59"/>
      <c r="CDN358" s="59"/>
      <c r="CDO358" s="59"/>
      <c r="CDP358" s="59"/>
      <c r="CDQ358" s="59"/>
      <c r="CDR358" s="59"/>
      <c r="CDS358" s="59"/>
      <c r="CDT358" s="59"/>
      <c r="CDU358" s="59"/>
      <c r="CDV358" s="59"/>
      <c r="CDW358" s="59"/>
      <c r="CDX358" s="59"/>
      <c r="CDY358" s="59"/>
      <c r="CDZ358" s="59"/>
      <c r="CEA358" s="59"/>
      <c r="CEB358" s="59"/>
      <c r="CEC358" s="59"/>
      <c r="CED358" s="59"/>
      <c r="CEE358" s="59"/>
      <c r="CEF358" s="59"/>
      <c r="CEG358" s="59"/>
      <c r="CEH358" s="59"/>
      <c r="CEI358" s="59"/>
      <c r="CEJ358" s="59"/>
      <c r="CEK358" s="59"/>
      <c r="CEL358" s="59"/>
      <c r="CEM358" s="59"/>
      <c r="CEN358" s="59"/>
      <c r="CEO358" s="59"/>
      <c r="CEP358" s="59"/>
      <c r="CEQ358" s="59"/>
      <c r="CER358" s="59"/>
      <c r="CES358" s="59"/>
      <c r="CET358" s="59"/>
      <c r="CEU358" s="59"/>
      <c r="CEV358" s="59"/>
      <c r="CEW358" s="59"/>
      <c r="CEX358" s="59"/>
      <c r="CEY358" s="59"/>
      <c r="CEZ358" s="59"/>
      <c r="CFA358" s="59"/>
      <c r="CFB358" s="59"/>
      <c r="CFC358" s="59"/>
      <c r="CFD358" s="59"/>
      <c r="CFE358" s="59"/>
      <c r="CFF358" s="59"/>
      <c r="CFG358" s="59"/>
      <c r="CFH358" s="59"/>
      <c r="CFI358" s="59"/>
      <c r="CFJ358" s="59"/>
      <c r="CFK358" s="59"/>
      <c r="CFL358" s="59"/>
      <c r="CFM358" s="59"/>
      <c r="CFN358" s="59"/>
      <c r="CFO358" s="59"/>
      <c r="CFP358" s="59"/>
      <c r="CFQ358" s="59"/>
      <c r="CFR358" s="59"/>
      <c r="CFS358" s="59"/>
      <c r="CFT358" s="59"/>
      <c r="CFU358" s="59"/>
      <c r="CFV358" s="59"/>
      <c r="CFW358" s="59"/>
      <c r="CFX358" s="59"/>
      <c r="CFY358" s="59"/>
      <c r="CFZ358" s="59"/>
      <c r="CGA358" s="59"/>
      <c r="CGB358" s="59"/>
      <c r="CGC358" s="59"/>
      <c r="CGD358" s="59"/>
      <c r="CGE358" s="59"/>
      <c r="CGF358" s="59"/>
      <c r="CGG358" s="59"/>
      <c r="CGH358" s="59"/>
      <c r="CGI358" s="59"/>
      <c r="CGJ358" s="59"/>
      <c r="CGK358" s="59"/>
      <c r="CGL358" s="59"/>
      <c r="CGM358" s="59"/>
      <c r="CGN358" s="59"/>
      <c r="CGO358" s="59"/>
      <c r="CGP358" s="59"/>
      <c r="CGQ358" s="59"/>
      <c r="CGR358" s="59"/>
      <c r="CGS358" s="59"/>
      <c r="CGT358" s="59"/>
      <c r="CGU358" s="59"/>
      <c r="CGV358" s="59"/>
      <c r="CGW358" s="59"/>
      <c r="CGX358" s="59"/>
      <c r="CGY358" s="59"/>
      <c r="CGZ358" s="59"/>
      <c r="CHA358" s="59"/>
      <c r="CHB358" s="59"/>
      <c r="CHC358" s="59"/>
      <c r="CHD358" s="59"/>
      <c r="CHE358" s="59"/>
      <c r="CHF358" s="59"/>
      <c r="CHG358" s="59"/>
      <c r="CHH358" s="59"/>
      <c r="CHI358" s="59"/>
      <c r="CHJ358" s="59"/>
      <c r="CHK358" s="59"/>
      <c r="CHL358" s="59"/>
      <c r="CHM358" s="59"/>
      <c r="CHN358" s="59"/>
      <c r="CHO358" s="59"/>
      <c r="CHP358" s="59"/>
      <c r="CHQ358" s="59"/>
      <c r="CHR358" s="59"/>
      <c r="CHS358" s="59"/>
      <c r="CHT358" s="59"/>
      <c r="CHU358" s="59"/>
      <c r="CHV358" s="59"/>
      <c r="CHW358" s="59"/>
      <c r="CHX358" s="59"/>
      <c r="CHY358" s="59"/>
      <c r="CHZ358" s="59"/>
      <c r="CIA358" s="59"/>
      <c r="CIB358" s="59"/>
      <c r="CIC358" s="59"/>
      <c r="CID358" s="59"/>
      <c r="CIE358" s="59"/>
      <c r="CIF358" s="59"/>
      <c r="CIG358" s="59"/>
      <c r="CIH358" s="59"/>
      <c r="CII358" s="59"/>
      <c r="CIJ358" s="59"/>
      <c r="CIK358" s="59"/>
      <c r="CIL358" s="59"/>
      <c r="CIM358" s="59"/>
      <c r="CIN358" s="59"/>
      <c r="CIO358" s="59"/>
      <c r="CIP358" s="59"/>
      <c r="CIQ358" s="59"/>
      <c r="CIR358" s="59"/>
      <c r="CIS358" s="59"/>
      <c r="CIT358" s="59"/>
      <c r="CIU358" s="59"/>
      <c r="CIV358" s="59"/>
      <c r="CIW358" s="59"/>
      <c r="CIX358" s="59"/>
      <c r="CIY358" s="59"/>
      <c r="CIZ358" s="59"/>
      <c r="CJA358" s="59"/>
      <c r="CJB358" s="59"/>
      <c r="CJC358" s="59"/>
      <c r="CJD358" s="59"/>
      <c r="CJE358" s="59"/>
      <c r="CJF358" s="59"/>
      <c r="CJG358" s="59"/>
      <c r="CJH358" s="59"/>
      <c r="CJI358" s="59"/>
      <c r="CJJ358" s="59"/>
      <c r="CJK358" s="59"/>
      <c r="CJL358" s="59"/>
      <c r="CJM358" s="59"/>
      <c r="CJN358" s="59"/>
      <c r="CJO358" s="59"/>
      <c r="CJP358" s="59"/>
      <c r="CJQ358" s="59"/>
      <c r="CJR358" s="59"/>
      <c r="CJS358" s="59"/>
      <c r="CJT358" s="59"/>
      <c r="CJU358" s="59"/>
      <c r="CJV358" s="59"/>
      <c r="CJW358" s="59"/>
      <c r="CJX358" s="59"/>
      <c r="CJY358" s="59"/>
      <c r="CJZ358" s="59"/>
      <c r="CKA358" s="59"/>
      <c r="CKB358" s="59"/>
      <c r="CKC358" s="59"/>
      <c r="CKD358" s="59"/>
      <c r="CKE358" s="59"/>
      <c r="CKF358" s="59"/>
      <c r="CKG358" s="59"/>
      <c r="CKH358" s="59"/>
      <c r="CKI358" s="59"/>
      <c r="CKJ358" s="59"/>
      <c r="CKK358" s="59"/>
      <c r="CKL358" s="59"/>
      <c r="CKM358" s="59"/>
      <c r="CKN358" s="59"/>
      <c r="CKO358" s="59"/>
      <c r="CKP358" s="59"/>
      <c r="CKQ358" s="59"/>
      <c r="CKR358" s="59"/>
      <c r="CKS358" s="59"/>
      <c r="CKT358" s="59"/>
      <c r="CKU358" s="59"/>
      <c r="CKV358" s="59"/>
      <c r="CKW358" s="59"/>
      <c r="CKX358" s="59"/>
      <c r="CKY358" s="59"/>
      <c r="CKZ358" s="59"/>
      <c r="CLA358" s="59"/>
      <c r="CLB358" s="59"/>
      <c r="CLC358" s="59"/>
      <c r="CLD358" s="59"/>
      <c r="CLE358" s="59"/>
      <c r="CLF358" s="59"/>
      <c r="CLG358" s="59"/>
      <c r="CLH358" s="59"/>
      <c r="CLI358" s="59"/>
      <c r="CLJ358" s="59"/>
      <c r="CLK358" s="59"/>
      <c r="CLL358" s="59"/>
      <c r="CLM358" s="59"/>
      <c r="CLN358" s="59"/>
      <c r="CLO358" s="59"/>
      <c r="CLP358" s="59"/>
      <c r="CLQ358" s="59"/>
      <c r="CLR358" s="59"/>
      <c r="CLS358" s="59"/>
      <c r="CLT358" s="59"/>
      <c r="CLU358" s="59"/>
      <c r="CLV358" s="59"/>
      <c r="CLW358" s="59"/>
      <c r="CLX358" s="59"/>
      <c r="CLY358" s="59"/>
      <c r="CLZ358" s="59"/>
      <c r="CMA358" s="59"/>
      <c r="CMB358" s="59"/>
      <c r="CMC358" s="59"/>
      <c r="CMD358" s="59"/>
      <c r="CME358" s="59"/>
      <c r="CMF358" s="59"/>
      <c r="CMG358" s="59"/>
      <c r="CMH358" s="59"/>
      <c r="CMI358" s="59"/>
      <c r="CMJ358" s="59"/>
      <c r="CMK358" s="59"/>
      <c r="CML358" s="59"/>
      <c r="CMM358" s="59"/>
      <c r="CMN358" s="59"/>
      <c r="CMO358" s="59"/>
      <c r="CMP358" s="59"/>
      <c r="CMQ358" s="59"/>
      <c r="CMR358" s="59"/>
      <c r="CMS358" s="59"/>
      <c r="CMT358" s="59"/>
      <c r="CMU358" s="59"/>
      <c r="CMV358" s="59"/>
      <c r="CMW358" s="59"/>
      <c r="CMX358" s="59"/>
      <c r="CMY358" s="59"/>
      <c r="CMZ358" s="59"/>
      <c r="CNA358" s="59"/>
      <c r="CNB358" s="59"/>
      <c r="CNC358" s="59"/>
      <c r="CND358" s="59"/>
      <c r="CNE358" s="59"/>
      <c r="CNF358" s="59"/>
      <c r="CNG358" s="59"/>
      <c r="CNH358" s="59"/>
      <c r="CNI358" s="59"/>
      <c r="CNJ358" s="59"/>
      <c r="CNK358" s="59"/>
      <c r="CNL358" s="59"/>
      <c r="CNM358" s="59"/>
      <c r="CNN358" s="59"/>
      <c r="CNO358" s="59"/>
      <c r="CNP358" s="59"/>
      <c r="CNQ358" s="59"/>
      <c r="CNR358" s="59"/>
      <c r="CNS358" s="59"/>
      <c r="CNT358" s="59"/>
      <c r="CNU358" s="59"/>
      <c r="CNV358" s="59"/>
      <c r="CNW358" s="59"/>
      <c r="CNX358" s="59"/>
      <c r="CNY358" s="59"/>
      <c r="CNZ358" s="59"/>
      <c r="COA358" s="59"/>
      <c r="COB358" s="59"/>
      <c r="COC358" s="59"/>
      <c r="COD358" s="59"/>
      <c r="COE358" s="59"/>
      <c r="COF358" s="59"/>
      <c r="COG358" s="59"/>
      <c r="COH358" s="59"/>
      <c r="COI358" s="59"/>
      <c r="COJ358" s="59"/>
      <c r="COK358" s="59"/>
      <c r="COL358" s="59"/>
      <c r="COM358" s="59"/>
      <c r="CON358" s="59"/>
      <c r="COO358" s="59"/>
      <c r="COP358" s="59"/>
      <c r="COQ358" s="59"/>
      <c r="COR358" s="59"/>
      <c r="COS358" s="59"/>
      <c r="COT358" s="59"/>
      <c r="COU358" s="59"/>
      <c r="COV358" s="59"/>
      <c r="COW358" s="59"/>
      <c r="COX358" s="59"/>
      <c r="COY358" s="59"/>
      <c r="COZ358" s="59"/>
      <c r="CPA358" s="59"/>
      <c r="CPB358" s="59"/>
      <c r="CPC358" s="59"/>
      <c r="CPD358" s="59"/>
      <c r="CPE358" s="59"/>
      <c r="CPF358" s="59"/>
      <c r="CPG358" s="59"/>
      <c r="CPH358" s="59"/>
      <c r="CPI358" s="59"/>
      <c r="CPJ358" s="59"/>
      <c r="CPK358" s="59"/>
      <c r="CPL358" s="59"/>
      <c r="CPM358" s="59"/>
      <c r="CPN358" s="59"/>
      <c r="CPO358" s="59"/>
      <c r="CPP358" s="59"/>
      <c r="CPQ358" s="59"/>
      <c r="CPR358" s="59"/>
      <c r="CPS358" s="59"/>
      <c r="CPT358" s="59"/>
      <c r="CPU358" s="59"/>
      <c r="CPV358" s="59"/>
      <c r="CPW358" s="59"/>
      <c r="CPX358" s="59"/>
      <c r="CPY358" s="59"/>
      <c r="CPZ358" s="59"/>
      <c r="CQA358" s="59"/>
      <c r="CQB358" s="59"/>
      <c r="CQC358" s="59"/>
      <c r="CQD358" s="59"/>
      <c r="CQE358" s="59"/>
      <c r="CQF358" s="59"/>
      <c r="CQG358" s="59"/>
      <c r="CQH358" s="59"/>
      <c r="CQI358" s="59"/>
      <c r="CQJ358" s="59"/>
      <c r="CQK358" s="59"/>
      <c r="CQL358" s="59"/>
      <c r="CQM358" s="59"/>
      <c r="CQN358" s="59"/>
      <c r="CQO358" s="59"/>
      <c r="CQP358" s="59"/>
      <c r="CQQ358" s="59"/>
      <c r="CQR358" s="59"/>
      <c r="CQS358" s="59"/>
      <c r="CQT358" s="59"/>
      <c r="CQU358" s="59"/>
      <c r="CQV358" s="59"/>
      <c r="CQW358" s="59"/>
      <c r="CQX358" s="59"/>
      <c r="CQY358" s="59"/>
      <c r="CQZ358" s="59"/>
      <c r="CRA358" s="59"/>
      <c r="CRB358" s="59"/>
      <c r="CRC358" s="59"/>
      <c r="CRD358" s="59"/>
      <c r="CRE358" s="59"/>
      <c r="CRF358" s="59"/>
      <c r="CRG358" s="59"/>
      <c r="CRH358" s="59"/>
      <c r="CRI358" s="59"/>
      <c r="CRJ358" s="59"/>
      <c r="CRK358" s="59"/>
      <c r="CRL358" s="59"/>
      <c r="CRM358" s="59"/>
      <c r="CRN358" s="59"/>
      <c r="CRO358" s="59"/>
      <c r="CRP358" s="59"/>
      <c r="CRQ358" s="59"/>
      <c r="CRR358" s="59"/>
      <c r="CRS358" s="59"/>
      <c r="CRT358" s="59"/>
      <c r="CRU358" s="59"/>
      <c r="CRV358" s="59"/>
      <c r="CRW358" s="59"/>
      <c r="CRX358" s="59"/>
      <c r="CRY358" s="59"/>
      <c r="CRZ358" s="59"/>
      <c r="CSA358" s="59"/>
      <c r="CSB358" s="59"/>
      <c r="CSC358" s="59"/>
      <c r="CSD358" s="59"/>
      <c r="CSE358" s="59"/>
      <c r="CSF358" s="59"/>
      <c r="CSG358" s="59"/>
      <c r="CSH358" s="59"/>
      <c r="CSI358" s="59"/>
      <c r="CSJ358" s="59"/>
      <c r="CSK358" s="59"/>
      <c r="CSL358" s="59"/>
      <c r="CSM358" s="59"/>
      <c r="CSN358" s="59"/>
      <c r="CSO358" s="59"/>
      <c r="CSP358" s="59"/>
      <c r="CSQ358" s="59"/>
      <c r="CSR358" s="59"/>
      <c r="CSS358" s="59"/>
      <c r="CST358" s="59"/>
      <c r="CSU358" s="59"/>
      <c r="CSV358" s="59"/>
      <c r="CSW358" s="59"/>
      <c r="CSX358" s="59"/>
      <c r="CSY358" s="59"/>
      <c r="CSZ358" s="59"/>
      <c r="CTA358" s="59"/>
      <c r="CTB358" s="59"/>
      <c r="CTC358" s="59"/>
      <c r="CTD358" s="59"/>
      <c r="CTE358" s="59"/>
      <c r="CTF358" s="59"/>
      <c r="CTG358" s="59"/>
      <c r="CTH358" s="59"/>
      <c r="CTI358" s="59"/>
      <c r="CTJ358" s="59"/>
      <c r="CTK358" s="59"/>
      <c r="CTL358" s="59"/>
      <c r="CTM358" s="59"/>
      <c r="CTN358" s="59"/>
      <c r="CTO358" s="59"/>
      <c r="CTP358" s="59"/>
      <c r="CTQ358" s="59"/>
      <c r="CTR358" s="59"/>
      <c r="CTS358" s="59"/>
      <c r="CTT358" s="59"/>
      <c r="CTU358" s="59"/>
      <c r="CTV358" s="59"/>
      <c r="CTW358" s="59"/>
      <c r="CTX358" s="59"/>
      <c r="CTY358" s="59"/>
      <c r="CTZ358" s="59"/>
      <c r="CUA358" s="59"/>
      <c r="CUB358" s="59"/>
      <c r="CUC358" s="59"/>
      <c r="CUD358" s="59"/>
      <c r="CUE358" s="59"/>
      <c r="CUF358" s="59"/>
      <c r="CUG358" s="59"/>
      <c r="CUH358" s="59"/>
      <c r="CUI358" s="59"/>
      <c r="CUJ358" s="59"/>
      <c r="CUK358" s="59"/>
      <c r="CUL358" s="59"/>
      <c r="CUM358" s="59"/>
      <c r="CUN358" s="59"/>
      <c r="CUO358" s="59"/>
      <c r="CUP358" s="59"/>
      <c r="CUQ358" s="59"/>
      <c r="CUR358" s="59"/>
      <c r="CUS358" s="59"/>
      <c r="CUT358" s="59"/>
      <c r="CUU358" s="59"/>
      <c r="CUV358" s="59"/>
      <c r="CUW358" s="59"/>
      <c r="CUX358" s="59"/>
      <c r="CUY358" s="59"/>
      <c r="CUZ358" s="59"/>
      <c r="CVA358" s="59"/>
      <c r="CVB358" s="59"/>
      <c r="CVC358" s="59"/>
      <c r="CVD358" s="59"/>
      <c r="CVE358" s="59"/>
      <c r="CVF358" s="59"/>
      <c r="CVG358" s="59"/>
      <c r="CVH358" s="59"/>
      <c r="CVI358" s="59"/>
      <c r="CVJ358" s="59"/>
      <c r="CVK358" s="59"/>
      <c r="CVL358" s="59"/>
      <c r="CVM358" s="59"/>
      <c r="CVN358" s="59"/>
      <c r="CVO358" s="59"/>
      <c r="CVP358" s="59"/>
      <c r="CVQ358" s="59"/>
      <c r="CVR358" s="59"/>
      <c r="CVS358" s="59"/>
      <c r="CVT358" s="59"/>
      <c r="CVU358" s="59"/>
      <c r="CVV358" s="59"/>
      <c r="CVW358" s="59"/>
      <c r="CVX358" s="59"/>
      <c r="CVY358" s="59"/>
      <c r="CVZ358" s="59"/>
      <c r="CWA358" s="59"/>
      <c r="CWB358" s="59"/>
      <c r="CWC358" s="59"/>
      <c r="CWD358" s="59"/>
      <c r="CWE358" s="59"/>
      <c r="CWF358" s="59"/>
      <c r="CWG358" s="59"/>
      <c r="CWH358" s="59"/>
      <c r="CWI358" s="59"/>
      <c r="CWJ358" s="59"/>
      <c r="CWK358" s="59"/>
      <c r="CWL358" s="59"/>
      <c r="CWM358" s="59"/>
      <c r="CWN358" s="59"/>
      <c r="CWO358" s="59"/>
      <c r="CWP358" s="59"/>
      <c r="CWQ358" s="59"/>
      <c r="CWR358" s="59"/>
      <c r="CWS358" s="59"/>
      <c r="CWT358" s="59"/>
      <c r="CWU358" s="59"/>
      <c r="CWV358" s="59"/>
      <c r="CWW358" s="59"/>
      <c r="CWX358" s="59"/>
      <c r="CWY358" s="59"/>
      <c r="CWZ358" s="59"/>
      <c r="CXA358" s="59"/>
      <c r="CXB358" s="59"/>
      <c r="CXC358" s="59"/>
      <c r="CXD358" s="59"/>
      <c r="CXE358" s="59"/>
      <c r="CXF358" s="59"/>
      <c r="CXG358" s="59"/>
      <c r="CXH358" s="59"/>
      <c r="CXI358" s="59"/>
      <c r="CXJ358" s="59"/>
      <c r="CXK358" s="59"/>
      <c r="CXL358" s="59"/>
      <c r="CXM358" s="59"/>
      <c r="CXN358" s="59"/>
      <c r="CXO358" s="59"/>
      <c r="CXP358" s="59"/>
      <c r="CXQ358" s="59"/>
      <c r="CXR358" s="59"/>
      <c r="CXS358" s="59"/>
      <c r="CXT358" s="59"/>
      <c r="CXU358" s="59"/>
      <c r="CXV358" s="59"/>
      <c r="CXW358" s="59"/>
      <c r="CXX358" s="59"/>
      <c r="CXY358" s="59"/>
      <c r="CXZ358" s="59"/>
      <c r="CYA358" s="59"/>
      <c r="CYB358" s="59"/>
      <c r="CYC358" s="59"/>
      <c r="CYD358" s="59"/>
      <c r="CYE358" s="59"/>
      <c r="CYF358" s="59"/>
      <c r="CYG358" s="59"/>
      <c r="CYH358" s="59"/>
      <c r="CYI358" s="59"/>
      <c r="CYJ358" s="59"/>
      <c r="CYK358" s="59"/>
      <c r="CYL358" s="59"/>
      <c r="CYM358" s="59"/>
      <c r="CYN358" s="59"/>
      <c r="CYO358" s="59"/>
      <c r="CYP358" s="59"/>
      <c r="CYQ358" s="59"/>
      <c r="CYR358" s="59"/>
      <c r="CYS358" s="59"/>
      <c r="CYT358" s="59"/>
      <c r="CYU358" s="59"/>
      <c r="CYV358" s="59"/>
      <c r="CYW358" s="59"/>
      <c r="CYX358" s="59"/>
      <c r="CYY358" s="59"/>
      <c r="CYZ358" s="59"/>
      <c r="CZA358" s="59"/>
      <c r="CZB358" s="59"/>
      <c r="CZC358" s="59"/>
      <c r="CZD358" s="59"/>
      <c r="CZE358" s="59"/>
      <c r="CZF358" s="59"/>
      <c r="CZG358" s="59"/>
      <c r="CZH358" s="59"/>
      <c r="CZI358" s="59"/>
      <c r="CZJ358" s="59"/>
      <c r="CZK358" s="59"/>
      <c r="CZL358" s="59"/>
      <c r="CZM358" s="59"/>
      <c r="CZN358" s="59"/>
      <c r="CZO358" s="59"/>
      <c r="CZP358" s="59"/>
      <c r="CZQ358" s="59"/>
      <c r="CZR358" s="59"/>
      <c r="CZS358" s="59"/>
      <c r="CZT358" s="59"/>
      <c r="CZU358" s="59"/>
      <c r="CZV358" s="59"/>
      <c r="CZW358" s="59"/>
      <c r="CZX358" s="59"/>
      <c r="CZY358" s="59"/>
      <c r="CZZ358" s="59"/>
      <c r="DAA358" s="59"/>
      <c r="DAB358" s="59"/>
      <c r="DAC358" s="59"/>
      <c r="DAD358" s="59"/>
      <c r="DAE358" s="59"/>
      <c r="DAF358" s="59"/>
      <c r="DAG358" s="59"/>
      <c r="DAH358" s="59"/>
      <c r="DAI358" s="59"/>
      <c r="DAJ358" s="59"/>
      <c r="DAK358" s="59"/>
      <c r="DAL358" s="59"/>
      <c r="DAM358" s="59"/>
      <c r="DAN358" s="59"/>
      <c r="DAO358" s="59"/>
      <c r="DAP358" s="59"/>
      <c r="DAQ358" s="59"/>
      <c r="DAR358" s="59"/>
      <c r="DAS358" s="59"/>
      <c r="DAT358" s="59"/>
      <c r="DAU358" s="59"/>
      <c r="DAV358" s="59"/>
      <c r="DAW358" s="59"/>
      <c r="DAX358" s="59"/>
      <c r="DAY358" s="59"/>
      <c r="DAZ358" s="59"/>
      <c r="DBA358" s="59"/>
      <c r="DBB358" s="59"/>
      <c r="DBC358" s="59"/>
      <c r="DBD358" s="59"/>
      <c r="DBE358" s="59"/>
      <c r="DBF358" s="59"/>
      <c r="DBG358" s="59"/>
      <c r="DBH358" s="59"/>
      <c r="DBI358" s="59"/>
      <c r="DBJ358" s="59"/>
      <c r="DBK358" s="59"/>
      <c r="DBL358" s="59"/>
      <c r="DBM358" s="59"/>
      <c r="DBN358" s="59"/>
      <c r="DBO358" s="59"/>
      <c r="DBP358" s="59"/>
      <c r="DBQ358" s="59"/>
      <c r="DBR358" s="59"/>
      <c r="DBS358" s="59"/>
      <c r="DBT358" s="59"/>
      <c r="DBU358" s="59"/>
      <c r="DBV358" s="59"/>
      <c r="DBW358" s="59"/>
      <c r="DBX358" s="59"/>
      <c r="DBY358" s="59"/>
      <c r="DBZ358" s="59"/>
      <c r="DCA358" s="59"/>
      <c r="DCB358" s="59"/>
      <c r="DCC358" s="59"/>
      <c r="DCD358" s="59"/>
      <c r="DCE358" s="59"/>
      <c r="DCF358" s="59"/>
      <c r="DCG358" s="59"/>
      <c r="DCH358" s="59"/>
      <c r="DCI358" s="59"/>
      <c r="DCJ358" s="59"/>
      <c r="DCK358" s="59"/>
      <c r="DCL358" s="59"/>
      <c r="DCM358" s="59"/>
      <c r="DCN358" s="59"/>
      <c r="DCO358" s="59"/>
      <c r="DCP358" s="59"/>
      <c r="DCQ358" s="59"/>
      <c r="DCR358" s="59"/>
      <c r="DCS358" s="59"/>
      <c r="DCT358" s="59"/>
      <c r="DCU358" s="59"/>
      <c r="DCV358" s="59"/>
      <c r="DCW358" s="59"/>
      <c r="DCX358" s="59"/>
      <c r="DCY358" s="59"/>
      <c r="DCZ358" s="59"/>
      <c r="DDA358" s="59"/>
      <c r="DDB358" s="59"/>
      <c r="DDC358" s="59"/>
      <c r="DDD358" s="59"/>
      <c r="DDE358" s="59"/>
      <c r="DDF358" s="59"/>
      <c r="DDG358" s="59"/>
      <c r="DDH358" s="59"/>
      <c r="DDI358" s="59"/>
      <c r="DDJ358" s="59"/>
      <c r="DDK358" s="59"/>
      <c r="DDL358" s="59"/>
      <c r="DDM358" s="59"/>
      <c r="DDN358" s="59"/>
      <c r="DDO358" s="59"/>
      <c r="DDP358" s="59"/>
      <c r="DDQ358" s="59"/>
      <c r="DDR358" s="59"/>
      <c r="DDS358" s="59"/>
      <c r="DDT358" s="59"/>
      <c r="DDU358" s="59"/>
      <c r="DDV358" s="59"/>
      <c r="DDW358" s="59"/>
      <c r="DDX358" s="59"/>
      <c r="DDY358" s="59"/>
      <c r="DDZ358" s="59"/>
      <c r="DEA358" s="59"/>
      <c r="DEB358" s="59"/>
      <c r="DEC358" s="59"/>
      <c r="DED358" s="59"/>
      <c r="DEE358" s="59"/>
      <c r="DEF358" s="59"/>
      <c r="DEG358" s="59"/>
      <c r="DEH358" s="59"/>
      <c r="DEI358" s="59"/>
      <c r="DEJ358" s="59"/>
      <c r="DEK358" s="59"/>
      <c r="DEL358" s="59"/>
      <c r="DEM358" s="59"/>
      <c r="DEN358" s="59"/>
      <c r="DEO358" s="59"/>
      <c r="DEP358" s="59"/>
      <c r="DEQ358" s="59"/>
      <c r="DER358" s="59"/>
      <c r="DES358" s="59"/>
      <c r="DET358" s="59"/>
      <c r="DEU358" s="59"/>
      <c r="DEV358" s="59"/>
      <c r="DEW358" s="59"/>
      <c r="DEX358" s="59"/>
      <c r="DEY358" s="59"/>
      <c r="DEZ358" s="59"/>
      <c r="DFA358" s="59"/>
      <c r="DFB358" s="59"/>
      <c r="DFC358" s="59"/>
      <c r="DFD358" s="59"/>
      <c r="DFE358" s="59"/>
      <c r="DFF358" s="59"/>
      <c r="DFG358" s="59"/>
      <c r="DFH358" s="59"/>
      <c r="DFI358" s="59"/>
      <c r="DFJ358" s="59"/>
      <c r="DFK358" s="59"/>
      <c r="DFL358" s="59"/>
      <c r="DFM358" s="59"/>
      <c r="DFN358" s="59"/>
      <c r="DFO358" s="59"/>
      <c r="DFP358" s="59"/>
      <c r="DFQ358" s="59"/>
      <c r="DFR358" s="59"/>
      <c r="DFS358" s="59"/>
      <c r="DFT358" s="59"/>
      <c r="DFU358" s="59"/>
      <c r="DFV358" s="59"/>
      <c r="DFW358" s="59"/>
      <c r="DFX358" s="59"/>
      <c r="DFY358" s="59"/>
      <c r="DFZ358" s="59"/>
      <c r="DGA358" s="59"/>
      <c r="DGB358" s="59"/>
      <c r="DGC358" s="59"/>
      <c r="DGD358" s="59"/>
      <c r="DGE358" s="59"/>
      <c r="DGF358" s="59"/>
      <c r="DGG358" s="59"/>
      <c r="DGH358" s="59"/>
      <c r="DGI358" s="59"/>
      <c r="DGJ358" s="59"/>
      <c r="DGK358" s="59"/>
      <c r="DGL358" s="59"/>
      <c r="DGM358" s="59"/>
      <c r="DGN358" s="59"/>
      <c r="DGO358" s="59"/>
      <c r="DGP358" s="59"/>
      <c r="DGQ358" s="59"/>
      <c r="DGR358" s="59"/>
      <c r="DGS358" s="59"/>
      <c r="DGT358" s="59"/>
      <c r="DGU358" s="59"/>
      <c r="DGV358" s="59"/>
      <c r="DGW358" s="59"/>
      <c r="DGX358" s="59"/>
      <c r="DGY358" s="59"/>
      <c r="DGZ358" s="59"/>
      <c r="DHA358" s="59"/>
      <c r="DHB358" s="59"/>
      <c r="DHC358" s="59"/>
      <c r="DHD358" s="59"/>
      <c r="DHE358" s="59"/>
      <c r="DHF358" s="59"/>
      <c r="DHG358" s="59"/>
      <c r="DHH358" s="59"/>
      <c r="DHI358" s="59"/>
      <c r="DHJ358" s="59"/>
      <c r="DHK358" s="59"/>
      <c r="DHL358" s="59"/>
      <c r="DHM358" s="59"/>
      <c r="DHN358" s="59"/>
      <c r="DHO358" s="59"/>
      <c r="DHP358" s="59"/>
      <c r="DHQ358" s="59"/>
      <c r="DHR358" s="59"/>
      <c r="DHS358" s="59"/>
      <c r="DHT358" s="59"/>
      <c r="DHU358" s="59"/>
      <c r="DHV358" s="59"/>
      <c r="DHW358" s="59"/>
      <c r="DHX358" s="59"/>
      <c r="DHY358" s="59"/>
      <c r="DHZ358" s="59"/>
      <c r="DIA358" s="59"/>
      <c r="DIB358" s="59"/>
      <c r="DIC358" s="59"/>
      <c r="DID358" s="59"/>
      <c r="DIE358" s="59"/>
      <c r="DIF358" s="59"/>
      <c r="DIG358" s="59"/>
      <c r="DIH358" s="59"/>
      <c r="DII358" s="59"/>
      <c r="DIJ358" s="59"/>
      <c r="DIK358" s="59"/>
      <c r="DIL358" s="59"/>
      <c r="DIM358" s="59"/>
      <c r="DIN358" s="59"/>
      <c r="DIO358" s="59"/>
      <c r="DIP358" s="59"/>
      <c r="DIQ358" s="59"/>
      <c r="DIR358" s="59"/>
      <c r="DIS358" s="59"/>
      <c r="DIT358" s="59"/>
      <c r="DIU358" s="59"/>
      <c r="DIV358" s="59"/>
      <c r="DIW358" s="59"/>
      <c r="DIX358" s="59"/>
      <c r="DIY358" s="59"/>
      <c r="DIZ358" s="59"/>
      <c r="DJA358" s="59"/>
      <c r="DJB358" s="59"/>
      <c r="DJC358" s="59"/>
      <c r="DJD358" s="59"/>
      <c r="DJE358" s="59"/>
      <c r="DJF358" s="59"/>
      <c r="DJG358" s="59"/>
      <c r="DJH358" s="59"/>
      <c r="DJI358" s="59"/>
      <c r="DJJ358" s="59"/>
      <c r="DJK358" s="59"/>
      <c r="DJL358" s="59"/>
      <c r="DJM358" s="59"/>
      <c r="DJN358" s="59"/>
      <c r="DJO358" s="59"/>
      <c r="DJP358" s="59"/>
      <c r="DJQ358" s="59"/>
      <c r="DJR358" s="59"/>
      <c r="DJS358" s="59"/>
      <c r="DJT358" s="59"/>
      <c r="DJU358" s="59"/>
      <c r="DJV358" s="59"/>
      <c r="DJW358" s="59"/>
      <c r="DJX358" s="59"/>
      <c r="DJY358" s="59"/>
      <c r="DJZ358" s="59"/>
      <c r="DKA358" s="59"/>
      <c r="DKB358" s="59"/>
      <c r="DKC358" s="59"/>
      <c r="DKD358" s="59"/>
      <c r="DKE358" s="59"/>
      <c r="DKF358" s="59"/>
      <c r="DKG358" s="59"/>
      <c r="DKH358" s="59"/>
      <c r="DKI358" s="59"/>
      <c r="DKJ358" s="59"/>
      <c r="DKK358" s="59"/>
      <c r="DKL358" s="59"/>
      <c r="DKM358" s="59"/>
      <c r="DKN358" s="59"/>
      <c r="DKO358" s="59"/>
      <c r="DKP358" s="59"/>
      <c r="DKQ358" s="59"/>
      <c r="DKR358" s="59"/>
      <c r="DKS358" s="59"/>
      <c r="DKT358" s="59"/>
      <c r="DKU358" s="59"/>
      <c r="DKV358" s="59"/>
      <c r="DKW358" s="59"/>
      <c r="DKX358" s="59"/>
      <c r="DKY358" s="59"/>
      <c r="DKZ358" s="59"/>
      <c r="DLA358" s="59"/>
      <c r="DLB358" s="59"/>
      <c r="DLC358" s="59"/>
      <c r="DLD358" s="59"/>
      <c r="DLE358" s="59"/>
      <c r="DLF358" s="59"/>
      <c r="DLG358" s="59"/>
      <c r="DLH358" s="59"/>
      <c r="DLI358" s="59"/>
      <c r="DLJ358" s="59"/>
      <c r="DLK358" s="59"/>
      <c r="DLL358" s="59"/>
      <c r="DLM358" s="59"/>
      <c r="DLN358" s="59"/>
      <c r="DLO358" s="59"/>
      <c r="DLP358" s="59"/>
      <c r="DLQ358" s="59"/>
      <c r="DLR358" s="59"/>
      <c r="DLS358" s="59"/>
      <c r="DLT358" s="59"/>
      <c r="DLU358" s="59"/>
      <c r="DLV358" s="59"/>
      <c r="DLW358" s="59"/>
      <c r="DLX358" s="59"/>
      <c r="DLY358" s="59"/>
      <c r="DLZ358" s="59"/>
      <c r="DMA358" s="59"/>
      <c r="DMB358" s="59"/>
      <c r="DMC358" s="59"/>
      <c r="DMD358" s="59"/>
      <c r="DME358" s="59"/>
      <c r="DMF358" s="59"/>
      <c r="DMG358" s="59"/>
      <c r="DMH358" s="59"/>
      <c r="DMI358" s="59"/>
      <c r="DMJ358" s="59"/>
      <c r="DMK358" s="59"/>
      <c r="DML358" s="59"/>
      <c r="DMM358" s="59"/>
      <c r="DMN358" s="59"/>
      <c r="DMO358" s="59"/>
      <c r="DMP358" s="59"/>
      <c r="DMQ358" s="59"/>
      <c r="DMR358" s="59"/>
      <c r="DMS358" s="59"/>
      <c r="DMT358" s="59"/>
      <c r="DMU358" s="59"/>
      <c r="DMV358" s="59"/>
      <c r="DMW358" s="59"/>
      <c r="DMX358" s="59"/>
      <c r="DMY358" s="59"/>
      <c r="DMZ358" s="59"/>
      <c r="DNA358" s="59"/>
      <c r="DNB358" s="59"/>
      <c r="DNC358" s="59"/>
      <c r="DND358" s="59"/>
      <c r="DNE358" s="59"/>
      <c r="DNF358" s="59"/>
      <c r="DNG358" s="59"/>
      <c r="DNH358" s="59"/>
      <c r="DNI358" s="59"/>
      <c r="DNJ358" s="59"/>
      <c r="DNK358" s="59"/>
      <c r="DNL358" s="59"/>
      <c r="DNM358" s="59"/>
      <c r="DNN358" s="59"/>
      <c r="DNO358" s="59"/>
      <c r="DNP358" s="59"/>
      <c r="DNQ358" s="59"/>
      <c r="DNR358" s="59"/>
      <c r="DNS358" s="59"/>
      <c r="DNT358" s="59"/>
      <c r="DNU358" s="59"/>
      <c r="DNV358" s="59"/>
      <c r="DNW358" s="59"/>
      <c r="DNX358" s="59"/>
      <c r="DNY358" s="59"/>
      <c r="DNZ358" s="59"/>
      <c r="DOA358" s="59"/>
      <c r="DOB358" s="59"/>
      <c r="DOC358" s="59"/>
      <c r="DOD358" s="59"/>
      <c r="DOE358" s="59"/>
      <c r="DOF358" s="59"/>
      <c r="DOG358" s="59"/>
      <c r="DOH358" s="59"/>
      <c r="DOI358" s="59"/>
      <c r="DOJ358" s="59"/>
      <c r="DOK358" s="59"/>
      <c r="DOL358" s="59"/>
      <c r="DOM358" s="59"/>
      <c r="DON358" s="59"/>
      <c r="DOO358" s="59"/>
      <c r="DOP358" s="59"/>
      <c r="DOQ358" s="59"/>
      <c r="DOR358" s="59"/>
      <c r="DOS358" s="59"/>
      <c r="DOT358" s="59"/>
      <c r="DOU358" s="59"/>
      <c r="DOV358" s="59"/>
      <c r="DOW358" s="59"/>
      <c r="DOX358" s="59"/>
      <c r="DOY358" s="59"/>
      <c r="DOZ358" s="59"/>
      <c r="DPA358" s="59"/>
      <c r="DPB358" s="59"/>
      <c r="DPC358" s="59"/>
      <c r="DPD358" s="59"/>
      <c r="DPE358" s="59"/>
      <c r="DPF358" s="59"/>
      <c r="DPG358" s="59"/>
      <c r="DPH358" s="59"/>
      <c r="DPI358" s="59"/>
      <c r="DPJ358" s="59"/>
      <c r="DPK358" s="59"/>
      <c r="DPL358" s="59"/>
      <c r="DPM358" s="59"/>
      <c r="DPN358" s="59"/>
      <c r="DPO358" s="59"/>
      <c r="DPP358" s="59"/>
      <c r="DPQ358" s="59"/>
      <c r="DPR358" s="59"/>
      <c r="DPS358" s="59"/>
      <c r="DPT358" s="59"/>
      <c r="DPU358" s="59"/>
      <c r="DPV358" s="59"/>
      <c r="DPW358" s="59"/>
      <c r="DPX358" s="59"/>
      <c r="DPY358" s="59"/>
      <c r="DPZ358" s="59"/>
      <c r="DQA358" s="59"/>
      <c r="DQB358" s="59"/>
      <c r="DQC358" s="59"/>
      <c r="DQD358" s="59"/>
      <c r="DQE358" s="59"/>
      <c r="DQF358" s="59"/>
      <c r="DQG358" s="59"/>
      <c r="DQH358" s="59"/>
      <c r="DQI358" s="59"/>
      <c r="DQJ358" s="59"/>
      <c r="DQK358" s="59"/>
      <c r="DQL358" s="59"/>
      <c r="DQM358" s="59"/>
      <c r="DQN358" s="59"/>
      <c r="DQO358" s="59"/>
      <c r="DQP358" s="59"/>
      <c r="DQQ358" s="59"/>
      <c r="DQR358" s="59"/>
      <c r="DQS358" s="59"/>
      <c r="DQT358" s="59"/>
      <c r="DQU358" s="59"/>
      <c r="DQV358" s="59"/>
      <c r="DQW358" s="59"/>
      <c r="DQX358" s="59"/>
      <c r="DQY358" s="59"/>
      <c r="DQZ358" s="59"/>
      <c r="DRA358" s="59"/>
      <c r="DRB358" s="59"/>
      <c r="DRC358" s="59"/>
      <c r="DRD358" s="59"/>
      <c r="DRE358" s="59"/>
      <c r="DRF358" s="59"/>
      <c r="DRG358" s="59"/>
      <c r="DRH358" s="59"/>
      <c r="DRI358" s="59"/>
      <c r="DRJ358" s="59"/>
      <c r="DRK358" s="59"/>
      <c r="DRL358" s="59"/>
      <c r="DRM358" s="59"/>
      <c r="DRN358" s="59"/>
      <c r="DRO358" s="59"/>
      <c r="DRP358" s="59"/>
      <c r="DRQ358" s="59"/>
      <c r="DRR358" s="59"/>
      <c r="DRS358" s="59"/>
      <c r="DRT358" s="59"/>
      <c r="DRU358" s="59"/>
      <c r="DRV358" s="59"/>
      <c r="DRW358" s="59"/>
      <c r="DRX358" s="59"/>
      <c r="DRY358" s="59"/>
      <c r="DRZ358" s="59"/>
      <c r="DSA358" s="59"/>
      <c r="DSB358" s="59"/>
      <c r="DSC358" s="59"/>
      <c r="DSD358" s="59"/>
      <c r="DSE358" s="59"/>
      <c r="DSF358" s="59"/>
      <c r="DSG358" s="59"/>
      <c r="DSH358" s="59"/>
      <c r="DSI358" s="59"/>
      <c r="DSJ358" s="59"/>
      <c r="DSK358" s="59"/>
      <c r="DSL358" s="59"/>
      <c r="DSM358" s="59"/>
      <c r="DSN358" s="59"/>
      <c r="DSO358" s="59"/>
      <c r="DSP358" s="59"/>
      <c r="DSQ358" s="59"/>
      <c r="DSR358" s="59"/>
      <c r="DSS358" s="59"/>
      <c r="DST358" s="59"/>
      <c r="DSU358" s="59"/>
      <c r="DSV358" s="59"/>
      <c r="DSW358" s="59"/>
      <c r="DSX358" s="59"/>
      <c r="DSY358" s="59"/>
      <c r="DSZ358" s="59"/>
      <c r="DTA358" s="59"/>
      <c r="DTB358" s="59"/>
      <c r="DTC358" s="59"/>
      <c r="DTD358" s="59"/>
      <c r="DTE358" s="59"/>
      <c r="DTF358" s="59"/>
      <c r="DTG358" s="59"/>
      <c r="DTH358" s="59"/>
      <c r="DTI358" s="59"/>
      <c r="DTJ358" s="59"/>
      <c r="DTK358" s="59"/>
      <c r="DTL358" s="59"/>
      <c r="DTM358" s="59"/>
      <c r="DTN358" s="59"/>
      <c r="DTO358" s="59"/>
      <c r="DTP358" s="59"/>
      <c r="DTQ358" s="59"/>
      <c r="DTR358" s="59"/>
      <c r="DTS358" s="59"/>
      <c r="DTT358" s="59"/>
      <c r="DTU358" s="59"/>
      <c r="DTV358" s="59"/>
      <c r="DTW358" s="59"/>
      <c r="DTX358" s="59"/>
      <c r="DTY358" s="59"/>
      <c r="DTZ358" s="59"/>
      <c r="DUA358" s="59"/>
      <c r="DUB358" s="59"/>
      <c r="DUC358" s="59"/>
      <c r="DUD358" s="59"/>
      <c r="DUE358" s="59"/>
      <c r="DUF358" s="59"/>
      <c r="DUG358" s="59"/>
      <c r="DUH358" s="59"/>
      <c r="DUI358" s="59"/>
      <c r="DUJ358" s="59"/>
      <c r="DUK358" s="59"/>
      <c r="DUL358" s="59"/>
      <c r="DUM358" s="59"/>
      <c r="DUN358" s="59"/>
      <c r="DUO358" s="59"/>
      <c r="DUP358" s="59"/>
      <c r="DUQ358" s="59"/>
      <c r="DUR358" s="59"/>
      <c r="DUS358" s="59"/>
      <c r="DUT358" s="59"/>
      <c r="DUU358" s="59"/>
      <c r="DUV358" s="59"/>
      <c r="DUW358" s="59"/>
      <c r="DUX358" s="59"/>
      <c r="DUY358" s="59"/>
      <c r="DUZ358" s="59"/>
      <c r="DVA358" s="59"/>
      <c r="DVB358" s="59"/>
      <c r="DVC358" s="59"/>
      <c r="DVD358" s="59"/>
      <c r="DVE358" s="59"/>
      <c r="DVF358" s="59"/>
      <c r="DVG358" s="59"/>
      <c r="DVH358" s="59"/>
      <c r="DVI358" s="59"/>
      <c r="DVJ358" s="59"/>
      <c r="DVK358" s="59"/>
      <c r="DVL358" s="59"/>
      <c r="DVM358" s="59"/>
      <c r="DVN358" s="59"/>
      <c r="DVO358" s="59"/>
      <c r="DVP358" s="59"/>
      <c r="DVQ358" s="59"/>
      <c r="DVR358" s="59"/>
      <c r="DVS358" s="59"/>
      <c r="DVT358" s="59"/>
      <c r="DVU358" s="59"/>
      <c r="DVV358" s="59"/>
      <c r="DVW358" s="59"/>
      <c r="DVX358" s="59"/>
      <c r="DVY358" s="59"/>
      <c r="DVZ358" s="59"/>
      <c r="DWA358" s="59"/>
      <c r="DWB358" s="59"/>
      <c r="DWC358" s="59"/>
      <c r="DWD358" s="59"/>
      <c r="DWE358" s="59"/>
      <c r="DWF358" s="59"/>
      <c r="DWG358" s="59"/>
      <c r="DWH358" s="59"/>
      <c r="DWI358" s="59"/>
      <c r="DWJ358" s="59"/>
      <c r="DWK358" s="59"/>
      <c r="DWL358" s="59"/>
      <c r="DWM358" s="59"/>
      <c r="DWN358" s="59"/>
      <c r="DWO358" s="59"/>
      <c r="DWP358" s="59"/>
      <c r="DWQ358" s="59"/>
      <c r="DWR358" s="59"/>
      <c r="DWS358" s="59"/>
      <c r="DWT358" s="59"/>
      <c r="DWU358" s="59"/>
      <c r="DWV358" s="59"/>
      <c r="DWW358" s="59"/>
      <c r="DWX358" s="59"/>
      <c r="DWY358" s="59"/>
      <c r="DWZ358" s="59"/>
      <c r="DXA358" s="59"/>
      <c r="DXB358" s="59"/>
      <c r="DXC358" s="59"/>
      <c r="DXD358" s="59"/>
      <c r="DXE358" s="59"/>
      <c r="DXF358" s="59"/>
      <c r="DXG358" s="59"/>
      <c r="DXH358" s="59"/>
      <c r="DXI358" s="59"/>
      <c r="DXJ358" s="59"/>
      <c r="DXK358" s="59"/>
      <c r="DXL358" s="59"/>
      <c r="DXM358" s="59"/>
      <c r="DXN358" s="59"/>
      <c r="DXO358" s="59"/>
      <c r="DXP358" s="59"/>
      <c r="DXQ358" s="59"/>
      <c r="DXR358" s="59"/>
      <c r="DXS358" s="59"/>
      <c r="DXT358" s="59"/>
      <c r="DXU358" s="59"/>
      <c r="DXV358" s="59"/>
      <c r="DXW358" s="59"/>
      <c r="DXX358" s="59"/>
      <c r="DXY358" s="59"/>
      <c r="DXZ358" s="59"/>
      <c r="DYA358" s="59"/>
      <c r="DYB358" s="59"/>
      <c r="DYC358" s="59"/>
      <c r="DYD358" s="59"/>
      <c r="DYE358" s="59"/>
      <c r="DYF358" s="59"/>
      <c r="DYG358" s="59"/>
      <c r="DYH358" s="59"/>
      <c r="DYI358" s="59"/>
      <c r="DYJ358" s="59"/>
      <c r="DYK358" s="59"/>
      <c r="DYL358" s="59"/>
      <c r="DYM358" s="59"/>
      <c r="DYN358" s="59"/>
      <c r="DYO358" s="59"/>
      <c r="DYP358" s="59"/>
      <c r="DYQ358" s="59"/>
      <c r="DYR358" s="59"/>
      <c r="DYS358" s="59"/>
      <c r="DYT358" s="59"/>
      <c r="DYU358" s="59"/>
      <c r="DYV358" s="59"/>
      <c r="DYW358" s="59"/>
      <c r="DYX358" s="59"/>
      <c r="DYY358" s="59"/>
      <c r="DYZ358" s="59"/>
      <c r="DZA358" s="59"/>
      <c r="DZB358" s="59"/>
      <c r="DZC358" s="59"/>
      <c r="DZD358" s="59"/>
      <c r="DZE358" s="59"/>
      <c r="DZF358" s="59"/>
      <c r="DZG358" s="59"/>
      <c r="DZH358" s="59"/>
      <c r="DZI358" s="59"/>
      <c r="DZJ358" s="59"/>
      <c r="DZK358" s="59"/>
      <c r="DZL358" s="59"/>
      <c r="DZM358" s="59"/>
      <c r="DZN358" s="59"/>
      <c r="DZO358" s="59"/>
      <c r="DZP358" s="59"/>
      <c r="DZQ358" s="59"/>
      <c r="DZR358" s="59"/>
      <c r="DZS358" s="59"/>
      <c r="DZT358" s="59"/>
      <c r="DZU358" s="59"/>
      <c r="DZV358" s="59"/>
      <c r="DZW358" s="59"/>
      <c r="DZX358" s="59"/>
      <c r="DZY358" s="59"/>
      <c r="DZZ358" s="59"/>
      <c r="EAA358" s="59"/>
      <c r="EAB358" s="59"/>
      <c r="EAC358" s="59"/>
      <c r="EAD358" s="59"/>
      <c r="EAE358" s="59"/>
      <c r="EAF358" s="59"/>
      <c r="EAG358" s="59"/>
      <c r="EAH358" s="59"/>
      <c r="EAI358" s="59"/>
      <c r="EAJ358" s="59"/>
      <c r="EAK358" s="59"/>
      <c r="EAL358" s="59"/>
      <c r="EAM358" s="59"/>
      <c r="EAN358" s="59"/>
      <c r="EAO358" s="59"/>
      <c r="EAP358" s="59"/>
      <c r="EAQ358" s="59"/>
      <c r="EAR358" s="59"/>
      <c r="EAS358" s="59"/>
      <c r="EAT358" s="59"/>
      <c r="EAU358" s="59"/>
      <c r="EAV358" s="59"/>
      <c r="EAW358" s="59"/>
      <c r="EAX358" s="59"/>
      <c r="EAY358" s="59"/>
      <c r="EAZ358" s="59"/>
      <c r="EBA358" s="59"/>
      <c r="EBB358" s="59"/>
      <c r="EBC358" s="59"/>
      <c r="EBD358" s="59"/>
      <c r="EBE358" s="59"/>
      <c r="EBF358" s="59"/>
      <c r="EBG358" s="59"/>
      <c r="EBH358" s="59"/>
      <c r="EBI358" s="59"/>
      <c r="EBJ358" s="59"/>
      <c r="EBK358" s="59"/>
      <c r="EBL358" s="59"/>
      <c r="EBM358" s="59"/>
      <c r="EBN358" s="59"/>
      <c r="EBO358" s="59"/>
      <c r="EBP358" s="59"/>
      <c r="EBQ358" s="59"/>
      <c r="EBR358" s="59"/>
      <c r="EBS358" s="59"/>
      <c r="EBT358" s="59"/>
      <c r="EBU358" s="59"/>
      <c r="EBV358" s="59"/>
      <c r="EBW358" s="59"/>
      <c r="EBX358" s="59"/>
      <c r="EBY358" s="59"/>
      <c r="EBZ358" s="59"/>
      <c r="ECA358" s="59"/>
      <c r="ECB358" s="59"/>
      <c r="ECC358" s="59"/>
      <c r="ECD358" s="59"/>
      <c r="ECE358" s="59"/>
      <c r="ECF358" s="59"/>
      <c r="ECG358" s="59"/>
      <c r="ECH358" s="59"/>
      <c r="ECI358" s="59"/>
      <c r="ECJ358" s="59"/>
      <c r="ECK358" s="59"/>
      <c r="ECL358" s="59"/>
      <c r="ECM358" s="59"/>
      <c r="ECN358" s="59"/>
      <c r="ECO358" s="59"/>
      <c r="ECP358" s="59"/>
      <c r="ECQ358" s="59"/>
      <c r="ECR358" s="59"/>
      <c r="ECS358" s="59"/>
      <c r="ECT358" s="59"/>
      <c r="ECU358" s="59"/>
      <c r="ECV358" s="59"/>
      <c r="ECW358" s="59"/>
      <c r="ECX358" s="59"/>
      <c r="ECY358" s="59"/>
      <c r="ECZ358" s="59"/>
      <c r="EDA358" s="59"/>
      <c r="EDB358" s="59"/>
      <c r="EDC358" s="59"/>
      <c r="EDD358" s="59"/>
      <c r="EDE358" s="59"/>
      <c r="EDF358" s="59"/>
      <c r="EDG358" s="59"/>
      <c r="EDH358" s="59"/>
      <c r="EDI358" s="59"/>
      <c r="EDJ358" s="59"/>
      <c r="EDK358" s="59"/>
      <c r="EDL358" s="59"/>
      <c r="EDM358" s="59"/>
      <c r="EDN358" s="59"/>
      <c r="EDO358" s="59"/>
      <c r="EDP358" s="59"/>
      <c r="EDQ358" s="59"/>
      <c r="EDR358" s="59"/>
      <c r="EDS358" s="59"/>
      <c r="EDT358" s="59"/>
      <c r="EDU358" s="59"/>
      <c r="EDV358" s="59"/>
      <c r="EDW358" s="59"/>
      <c r="EDX358" s="59"/>
      <c r="EDY358" s="59"/>
      <c r="EDZ358" s="59"/>
      <c r="EEA358" s="59"/>
      <c r="EEB358" s="59"/>
      <c r="EEC358" s="59"/>
      <c r="EED358" s="59"/>
      <c r="EEE358" s="59"/>
      <c r="EEF358" s="59"/>
      <c r="EEG358" s="59"/>
      <c r="EEH358" s="59"/>
      <c r="EEI358" s="59"/>
      <c r="EEJ358" s="59"/>
      <c r="EEK358" s="59"/>
      <c r="EEL358" s="59"/>
      <c r="EEM358" s="59"/>
      <c r="EEN358" s="59"/>
      <c r="EEO358" s="59"/>
      <c r="EEP358" s="59"/>
      <c r="EEQ358" s="59"/>
      <c r="EER358" s="59"/>
      <c r="EES358" s="59"/>
      <c r="EET358" s="59"/>
      <c r="EEU358" s="59"/>
      <c r="EEV358" s="59"/>
      <c r="EEW358" s="59"/>
      <c r="EEX358" s="59"/>
      <c r="EEY358" s="59"/>
      <c r="EEZ358" s="59"/>
      <c r="EFA358" s="59"/>
      <c r="EFB358" s="59"/>
      <c r="EFC358" s="59"/>
      <c r="EFD358" s="59"/>
      <c r="EFE358" s="59"/>
      <c r="EFF358" s="59"/>
      <c r="EFG358" s="59"/>
      <c r="EFH358" s="59"/>
      <c r="EFI358" s="59"/>
      <c r="EFJ358" s="59"/>
      <c r="EFK358" s="59"/>
      <c r="EFL358" s="59"/>
      <c r="EFM358" s="59"/>
      <c r="EFN358" s="59"/>
      <c r="EFO358" s="59"/>
      <c r="EFP358" s="59"/>
      <c r="EFQ358" s="59"/>
      <c r="EFR358" s="59"/>
      <c r="EFS358" s="59"/>
      <c r="EFT358" s="59"/>
      <c r="EFU358" s="59"/>
      <c r="EFV358" s="59"/>
      <c r="EFW358" s="59"/>
      <c r="EFX358" s="59"/>
      <c r="EFY358" s="59"/>
      <c r="EFZ358" s="59"/>
      <c r="EGA358" s="59"/>
      <c r="EGB358" s="59"/>
      <c r="EGC358" s="59"/>
      <c r="EGD358" s="59"/>
      <c r="EGE358" s="59"/>
      <c r="EGF358" s="59"/>
      <c r="EGG358" s="59"/>
      <c r="EGH358" s="59"/>
      <c r="EGI358" s="59"/>
      <c r="EGJ358" s="59"/>
      <c r="EGK358" s="59"/>
      <c r="EGL358" s="59"/>
      <c r="EGM358" s="59"/>
      <c r="EGN358" s="59"/>
      <c r="EGO358" s="59"/>
      <c r="EGP358" s="59"/>
      <c r="EGQ358" s="59"/>
      <c r="EGR358" s="59"/>
      <c r="EGS358" s="59"/>
      <c r="EGT358" s="59"/>
      <c r="EGU358" s="59"/>
      <c r="EGV358" s="59"/>
      <c r="EGW358" s="59"/>
      <c r="EGX358" s="59"/>
      <c r="EGY358" s="59"/>
      <c r="EGZ358" s="59"/>
      <c r="EHA358" s="59"/>
      <c r="EHB358" s="59"/>
      <c r="EHC358" s="59"/>
      <c r="EHD358" s="59"/>
      <c r="EHE358" s="59"/>
      <c r="EHF358" s="59"/>
      <c r="EHG358" s="59"/>
      <c r="EHH358" s="59"/>
      <c r="EHI358" s="59"/>
      <c r="EHJ358" s="59"/>
      <c r="EHK358" s="59"/>
      <c r="EHL358" s="59"/>
      <c r="EHM358" s="59"/>
      <c r="EHN358" s="59"/>
      <c r="EHO358" s="59"/>
      <c r="EHP358" s="59"/>
      <c r="EHQ358" s="59"/>
      <c r="EHR358" s="59"/>
      <c r="EHS358" s="59"/>
      <c r="EHT358" s="59"/>
      <c r="EHU358" s="59"/>
      <c r="EHV358" s="59"/>
      <c r="EHW358" s="59"/>
      <c r="EHX358" s="59"/>
      <c r="EHY358" s="59"/>
      <c r="EHZ358" s="59"/>
      <c r="EIA358" s="59"/>
      <c r="EIB358" s="59"/>
      <c r="EIC358" s="59"/>
      <c r="EID358" s="59"/>
      <c r="EIE358" s="59"/>
      <c r="EIF358" s="59"/>
      <c r="EIG358" s="59"/>
      <c r="EIH358" s="59"/>
      <c r="EII358" s="59"/>
      <c r="EIJ358" s="59"/>
      <c r="EIK358" s="59"/>
      <c r="EIL358" s="59"/>
      <c r="EIM358" s="59"/>
      <c r="EIN358" s="59"/>
      <c r="EIO358" s="59"/>
      <c r="EIP358" s="59"/>
      <c r="EIQ358" s="59"/>
      <c r="EIR358" s="59"/>
      <c r="EIS358" s="59"/>
      <c r="EIT358" s="59"/>
      <c r="EIU358" s="59"/>
      <c r="EIV358" s="59"/>
      <c r="EIW358" s="59"/>
      <c r="EIX358" s="59"/>
      <c r="EIY358" s="59"/>
      <c r="EIZ358" s="59"/>
      <c r="EJA358" s="59"/>
      <c r="EJB358" s="59"/>
      <c r="EJC358" s="59"/>
      <c r="EJD358" s="59"/>
      <c r="EJE358" s="59"/>
      <c r="EJF358" s="59"/>
      <c r="EJG358" s="59"/>
      <c r="EJH358" s="59"/>
      <c r="EJI358" s="59"/>
      <c r="EJJ358" s="59"/>
      <c r="EJK358" s="59"/>
      <c r="EJL358" s="59"/>
      <c r="EJM358" s="59"/>
      <c r="EJN358" s="59"/>
      <c r="EJO358" s="59"/>
      <c r="EJP358" s="59"/>
      <c r="EJQ358" s="59"/>
      <c r="EJR358" s="59"/>
      <c r="EJS358" s="59"/>
      <c r="EJT358" s="59"/>
      <c r="EJU358" s="59"/>
      <c r="EJV358" s="59"/>
      <c r="EJW358" s="59"/>
      <c r="EJX358" s="59"/>
      <c r="EJY358" s="59"/>
      <c r="EJZ358" s="59"/>
      <c r="EKA358" s="59"/>
      <c r="EKB358" s="59"/>
      <c r="EKC358" s="59"/>
      <c r="EKD358" s="59"/>
      <c r="EKE358" s="59"/>
      <c r="EKF358" s="59"/>
      <c r="EKG358" s="59"/>
      <c r="EKH358" s="59"/>
      <c r="EKI358" s="59"/>
      <c r="EKJ358" s="59"/>
      <c r="EKK358" s="59"/>
      <c r="EKL358" s="59"/>
      <c r="EKM358" s="59"/>
      <c r="EKN358" s="59"/>
      <c r="EKO358" s="59"/>
      <c r="EKP358" s="59"/>
      <c r="EKQ358" s="59"/>
      <c r="EKR358" s="59"/>
      <c r="EKS358" s="59"/>
      <c r="EKT358" s="59"/>
      <c r="EKU358" s="59"/>
      <c r="EKV358" s="59"/>
      <c r="EKW358" s="59"/>
      <c r="EKX358" s="59"/>
      <c r="EKY358" s="59"/>
      <c r="EKZ358" s="59"/>
      <c r="ELA358" s="59"/>
      <c r="ELB358" s="59"/>
      <c r="ELC358" s="59"/>
      <c r="ELD358" s="59"/>
      <c r="ELE358" s="59"/>
      <c r="ELF358" s="59"/>
      <c r="ELG358" s="59"/>
      <c r="ELH358" s="59"/>
      <c r="ELI358" s="59"/>
      <c r="ELJ358" s="59"/>
      <c r="ELK358" s="59"/>
      <c r="ELL358" s="59"/>
      <c r="ELM358" s="59"/>
      <c r="ELN358" s="59"/>
      <c r="ELO358" s="59"/>
      <c r="ELP358" s="59"/>
      <c r="ELQ358" s="59"/>
      <c r="ELR358" s="59"/>
      <c r="ELS358" s="59"/>
      <c r="ELT358" s="59"/>
      <c r="ELU358" s="59"/>
      <c r="ELV358" s="59"/>
      <c r="ELW358" s="59"/>
      <c r="ELX358" s="59"/>
      <c r="ELY358" s="59"/>
      <c r="ELZ358" s="59"/>
      <c r="EMA358" s="59"/>
      <c r="EMB358" s="59"/>
      <c r="EMC358" s="59"/>
      <c r="EMD358" s="59"/>
      <c r="EME358" s="59"/>
      <c r="EMF358" s="59"/>
      <c r="EMG358" s="59"/>
      <c r="EMH358" s="59"/>
      <c r="EMI358" s="59"/>
      <c r="EMJ358" s="59"/>
      <c r="EMK358" s="59"/>
      <c r="EML358" s="59"/>
      <c r="EMM358" s="59"/>
      <c r="EMN358" s="59"/>
      <c r="EMO358" s="59"/>
      <c r="EMP358" s="59"/>
      <c r="EMQ358" s="59"/>
      <c r="EMR358" s="59"/>
      <c r="EMS358" s="59"/>
      <c r="EMT358" s="59"/>
      <c r="EMU358" s="59"/>
      <c r="EMV358" s="59"/>
      <c r="EMW358" s="59"/>
      <c r="EMX358" s="59"/>
      <c r="EMY358" s="59"/>
      <c r="EMZ358" s="59"/>
      <c r="ENA358" s="59"/>
      <c r="ENB358" s="59"/>
      <c r="ENC358" s="59"/>
      <c r="END358" s="59"/>
      <c r="ENE358" s="59"/>
      <c r="ENF358" s="59"/>
      <c r="ENG358" s="59"/>
      <c r="ENH358" s="59"/>
      <c r="ENI358" s="59"/>
      <c r="ENJ358" s="59"/>
      <c r="ENK358" s="59"/>
      <c r="ENL358" s="59"/>
      <c r="ENM358" s="59"/>
      <c r="ENN358" s="59"/>
      <c r="ENO358" s="59"/>
      <c r="ENP358" s="59"/>
      <c r="ENQ358" s="59"/>
      <c r="ENR358" s="59"/>
      <c r="ENS358" s="59"/>
      <c r="ENT358" s="59"/>
      <c r="ENU358" s="59"/>
      <c r="ENV358" s="59"/>
      <c r="ENW358" s="59"/>
      <c r="ENX358" s="59"/>
      <c r="ENY358" s="59"/>
      <c r="ENZ358" s="59"/>
      <c r="EOA358" s="59"/>
      <c r="EOB358" s="59"/>
      <c r="EOC358" s="59"/>
      <c r="EOD358" s="59"/>
      <c r="EOE358" s="59"/>
      <c r="EOF358" s="59"/>
      <c r="EOG358" s="59"/>
      <c r="EOH358" s="59"/>
      <c r="EOI358" s="59"/>
      <c r="EOJ358" s="59"/>
      <c r="EOK358" s="59"/>
      <c r="EOL358" s="59"/>
      <c r="EOM358" s="59"/>
      <c r="EON358" s="59"/>
      <c r="EOO358" s="59"/>
      <c r="EOP358" s="59"/>
      <c r="EOQ358" s="59"/>
      <c r="EOR358" s="59"/>
      <c r="EOS358" s="59"/>
      <c r="EOT358" s="59"/>
      <c r="EOU358" s="59"/>
      <c r="EOV358" s="59"/>
      <c r="EOW358" s="59"/>
      <c r="EOX358" s="59"/>
      <c r="EOY358" s="59"/>
      <c r="EOZ358" s="59"/>
      <c r="EPA358" s="59"/>
      <c r="EPB358" s="59"/>
      <c r="EPC358" s="59"/>
      <c r="EPD358" s="59"/>
      <c r="EPE358" s="59"/>
      <c r="EPF358" s="59"/>
      <c r="EPG358" s="59"/>
      <c r="EPH358" s="59"/>
      <c r="EPI358" s="59"/>
      <c r="EPJ358" s="59"/>
      <c r="EPK358" s="59"/>
      <c r="EPL358" s="59"/>
      <c r="EPM358" s="59"/>
      <c r="EPN358" s="59"/>
      <c r="EPO358" s="59"/>
      <c r="EPP358" s="59"/>
      <c r="EPQ358" s="59"/>
      <c r="EPR358" s="59"/>
      <c r="EPS358" s="59"/>
      <c r="EPT358" s="59"/>
      <c r="EPU358" s="59"/>
      <c r="EPV358" s="59"/>
      <c r="EPW358" s="59"/>
      <c r="EPX358" s="59"/>
      <c r="EPY358" s="59"/>
      <c r="EPZ358" s="59"/>
      <c r="EQA358" s="59"/>
      <c r="EQB358" s="59"/>
      <c r="EQC358" s="59"/>
      <c r="EQD358" s="59"/>
      <c r="EQE358" s="59"/>
      <c r="EQF358" s="59"/>
      <c r="EQG358" s="59"/>
      <c r="EQH358" s="59"/>
      <c r="EQI358" s="59"/>
      <c r="EQJ358" s="59"/>
      <c r="EQK358" s="59"/>
      <c r="EQL358" s="59"/>
      <c r="EQM358" s="59"/>
      <c r="EQN358" s="59"/>
      <c r="EQO358" s="59"/>
      <c r="EQP358" s="59"/>
      <c r="EQQ358" s="59"/>
      <c r="EQR358" s="59"/>
      <c r="EQS358" s="59"/>
      <c r="EQT358" s="59"/>
      <c r="EQU358" s="59"/>
      <c r="EQV358" s="59"/>
      <c r="EQW358" s="59"/>
      <c r="EQX358" s="59"/>
      <c r="EQY358" s="59"/>
      <c r="EQZ358" s="59"/>
      <c r="ERA358" s="59"/>
      <c r="ERB358" s="59"/>
      <c r="ERC358" s="59"/>
      <c r="ERD358" s="59"/>
      <c r="ERE358" s="59"/>
      <c r="ERF358" s="59"/>
      <c r="ERG358" s="59"/>
      <c r="ERH358" s="59"/>
      <c r="ERI358" s="59"/>
      <c r="ERJ358" s="59"/>
      <c r="ERK358" s="59"/>
      <c r="ERL358" s="59"/>
      <c r="ERM358" s="59"/>
      <c r="ERN358" s="59"/>
      <c r="ERO358" s="59"/>
      <c r="ERP358" s="59"/>
      <c r="ERQ358" s="59"/>
      <c r="ERR358" s="59"/>
      <c r="ERS358" s="59"/>
      <c r="ERT358" s="59"/>
      <c r="ERU358" s="59"/>
      <c r="ERV358" s="59"/>
      <c r="ERW358" s="59"/>
      <c r="ERX358" s="59"/>
      <c r="ERY358" s="59"/>
      <c r="ERZ358" s="59"/>
      <c r="ESA358" s="59"/>
      <c r="ESB358" s="59"/>
      <c r="ESC358" s="59"/>
      <c r="ESD358" s="59"/>
      <c r="ESE358" s="59"/>
      <c r="ESF358" s="59"/>
      <c r="ESG358" s="59"/>
      <c r="ESH358" s="59"/>
      <c r="ESI358" s="59"/>
      <c r="ESJ358" s="59"/>
      <c r="ESK358" s="59"/>
      <c r="ESL358" s="59"/>
      <c r="ESM358" s="59"/>
      <c r="ESN358" s="59"/>
      <c r="ESO358" s="59"/>
      <c r="ESP358" s="59"/>
      <c r="ESQ358" s="59"/>
      <c r="ESR358" s="59"/>
      <c r="ESS358" s="59"/>
      <c r="EST358" s="59"/>
      <c r="ESU358" s="59"/>
      <c r="ESV358" s="59"/>
      <c r="ESW358" s="59"/>
      <c r="ESX358" s="59"/>
      <c r="ESY358" s="59"/>
      <c r="ESZ358" s="59"/>
      <c r="ETA358" s="59"/>
      <c r="ETB358" s="59"/>
      <c r="ETC358" s="59"/>
      <c r="ETD358" s="59"/>
      <c r="ETE358" s="59"/>
      <c r="ETF358" s="59"/>
      <c r="ETG358" s="59"/>
      <c r="ETH358" s="59"/>
      <c r="ETI358" s="59"/>
      <c r="ETJ358" s="59"/>
      <c r="ETK358" s="59"/>
      <c r="ETL358" s="59"/>
      <c r="ETM358" s="59"/>
      <c r="ETN358" s="59"/>
      <c r="ETO358" s="59"/>
      <c r="ETP358" s="59"/>
      <c r="ETQ358" s="59"/>
      <c r="ETR358" s="59"/>
      <c r="ETS358" s="59"/>
      <c r="ETT358" s="59"/>
      <c r="ETU358" s="59"/>
      <c r="ETV358" s="59"/>
      <c r="ETW358" s="59"/>
      <c r="ETX358" s="59"/>
      <c r="ETY358" s="59"/>
      <c r="ETZ358" s="59"/>
      <c r="EUA358" s="59"/>
      <c r="EUB358" s="59"/>
      <c r="EUC358" s="59"/>
      <c r="EUD358" s="59"/>
      <c r="EUE358" s="59"/>
      <c r="EUF358" s="59"/>
      <c r="EUG358" s="59"/>
      <c r="EUH358" s="59"/>
      <c r="EUI358" s="59"/>
      <c r="EUJ358" s="59"/>
      <c r="EUK358" s="59"/>
      <c r="EUL358" s="59"/>
      <c r="EUM358" s="59"/>
      <c r="EUN358" s="59"/>
      <c r="EUO358" s="59"/>
      <c r="EUP358" s="59"/>
      <c r="EUQ358" s="59"/>
      <c r="EUR358" s="59"/>
      <c r="EUS358" s="59"/>
      <c r="EUT358" s="59"/>
      <c r="EUU358" s="59"/>
      <c r="EUV358" s="59"/>
      <c r="EUW358" s="59"/>
      <c r="EUX358" s="59"/>
      <c r="EUY358" s="59"/>
      <c r="EUZ358" s="59"/>
      <c r="EVA358" s="59"/>
      <c r="EVB358" s="59"/>
      <c r="EVC358" s="59"/>
      <c r="EVD358" s="59"/>
      <c r="EVE358" s="59"/>
      <c r="EVF358" s="59"/>
      <c r="EVG358" s="59"/>
      <c r="EVH358" s="59"/>
      <c r="EVI358" s="59"/>
      <c r="EVJ358" s="59"/>
      <c r="EVK358" s="59"/>
      <c r="EVL358" s="59"/>
      <c r="EVM358" s="59"/>
      <c r="EVN358" s="59"/>
      <c r="EVO358" s="59"/>
      <c r="EVP358" s="59"/>
      <c r="EVQ358" s="59"/>
      <c r="EVR358" s="59"/>
      <c r="EVS358" s="59"/>
      <c r="EVT358" s="59"/>
      <c r="EVU358" s="59"/>
      <c r="EVV358" s="59"/>
      <c r="EVW358" s="59"/>
      <c r="EVX358" s="59"/>
      <c r="EVY358" s="59"/>
      <c r="EVZ358" s="59"/>
      <c r="EWA358" s="59"/>
      <c r="EWB358" s="59"/>
      <c r="EWC358" s="59"/>
      <c r="EWD358" s="59"/>
      <c r="EWE358" s="59"/>
      <c r="EWF358" s="59"/>
      <c r="EWG358" s="59"/>
      <c r="EWH358" s="59"/>
      <c r="EWI358" s="59"/>
      <c r="EWJ358" s="59"/>
      <c r="EWK358" s="59"/>
      <c r="EWL358" s="59"/>
      <c r="EWM358" s="59"/>
      <c r="EWN358" s="59"/>
      <c r="EWO358" s="59"/>
      <c r="EWP358" s="59"/>
      <c r="EWQ358" s="59"/>
      <c r="EWR358" s="59"/>
      <c r="EWS358" s="59"/>
      <c r="EWT358" s="59"/>
      <c r="EWU358" s="59"/>
      <c r="EWV358" s="59"/>
      <c r="EWW358" s="59"/>
      <c r="EWX358" s="59"/>
      <c r="EWY358" s="59"/>
      <c r="EWZ358" s="59"/>
      <c r="EXA358" s="59"/>
      <c r="EXB358" s="59"/>
      <c r="EXC358" s="59"/>
      <c r="EXD358" s="59"/>
      <c r="EXE358" s="59"/>
      <c r="EXF358" s="59"/>
      <c r="EXG358" s="59"/>
      <c r="EXH358" s="59"/>
      <c r="EXI358" s="59"/>
      <c r="EXJ358" s="59"/>
      <c r="EXK358" s="59"/>
      <c r="EXL358" s="59"/>
      <c r="EXM358" s="59"/>
      <c r="EXN358" s="59"/>
      <c r="EXO358" s="59"/>
      <c r="EXP358" s="59"/>
      <c r="EXQ358" s="59"/>
      <c r="EXR358" s="59"/>
      <c r="EXS358" s="59"/>
      <c r="EXT358" s="59"/>
      <c r="EXU358" s="59"/>
      <c r="EXV358" s="59"/>
      <c r="EXW358" s="59"/>
      <c r="EXX358" s="59"/>
      <c r="EXY358" s="59"/>
      <c r="EXZ358" s="59"/>
      <c r="EYA358" s="59"/>
      <c r="EYB358" s="59"/>
      <c r="EYC358" s="59"/>
      <c r="EYD358" s="59"/>
      <c r="EYE358" s="59"/>
      <c r="EYF358" s="59"/>
      <c r="EYG358" s="59"/>
      <c r="EYH358" s="59"/>
      <c r="EYI358" s="59"/>
      <c r="EYJ358" s="59"/>
      <c r="EYK358" s="59"/>
      <c r="EYL358" s="59"/>
      <c r="EYM358" s="59"/>
      <c r="EYN358" s="59"/>
      <c r="EYO358" s="59"/>
      <c r="EYP358" s="59"/>
      <c r="EYQ358" s="59"/>
      <c r="EYR358" s="59"/>
      <c r="EYS358" s="59"/>
      <c r="EYT358" s="59"/>
      <c r="EYU358" s="59"/>
      <c r="EYV358" s="59"/>
      <c r="EYW358" s="59"/>
      <c r="EYX358" s="59"/>
      <c r="EYY358" s="59"/>
      <c r="EYZ358" s="59"/>
      <c r="EZA358" s="59"/>
      <c r="EZB358" s="59"/>
      <c r="EZC358" s="59"/>
      <c r="EZD358" s="59"/>
      <c r="EZE358" s="59"/>
      <c r="EZF358" s="59"/>
      <c r="EZG358" s="59"/>
      <c r="EZH358" s="59"/>
      <c r="EZI358" s="59"/>
      <c r="EZJ358" s="59"/>
      <c r="EZK358" s="59"/>
      <c r="EZL358" s="59"/>
      <c r="EZM358" s="59"/>
      <c r="EZN358" s="59"/>
      <c r="EZO358" s="59"/>
      <c r="EZP358" s="59"/>
      <c r="EZQ358" s="59"/>
      <c r="EZR358" s="59"/>
      <c r="EZS358" s="59"/>
      <c r="EZT358" s="59"/>
      <c r="EZU358" s="59"/>
      <c r="EZV358" s="59"/>
      <c r="EZW358" s="59"/>
      <c r="EZX358" s="59"/>
      <c r="EZY358" s="59"/>
      <c r="EZZ358" s="59"/>
      <c r="FAA358" s="59"/>
      <c r="FAB358" s="59"/>
      <c r="FAC358" s="59"/>
      <c r="FAD358" s="59"/>
      <c r="FAE358" s="59"/>
      <c r="FAF358" s="59"/>
      <c r="FAG358" s="59"/>
      <c r="FAH358" s="59"/>
      <c r="FAI358" s="59"/>
      <c r="FAJ358" s="59"/>
      <c r="FAK358" s="59"/>
      <c r="FAL358" s="59"/>
      <c r="FAM358" s="59"/>
      <c r="FAN358" s="59"/>
      <c r="FAO358" s="59"/>
      <c r="FAP358" s="59"/>
      <c r="FAQ358" s="59"/>
      <c r="FAR358" s="59"/>
      <c r="FAS358" s="59"/>
      <c r="FAT358" s="59"/>
      <c r="FAU358" s="59"/>
      <c r="FAV358" s="59"/>
      <c r="FAW358" s="59"/>
      <c r="FAX358" s="59"/>
      <c r="FAY358" s="59"/>
      <c r="FAZ358" s="59"/>
      <c r="FBA358" s="59"/>
      <c r="FBB358" s="59"/>
      <c r="FBC358" s="59"/>
      <c r="FBD358" s="59"/>
      <c r="FBE358" s="59"/>
      <c r="FBF358" s="59"/>
      <c r="FBG358" s="59"/>
      <c r="FBH358" s="59"/>
      <c r="FBI358" s="59"/>
      <c r="FBJ358" s="59"/>
      <c r="FBK358" s="59"/>
      <c r="FBL358" s="59"/>
      <c r="FBM358" s="59"/>
      <c r="FBN358" s="59"/>
      <c r="FBO358" s="59"/>
      <c r="FBP358" s="59"/>
      <c r="FBQ358" s="59"/>
      <c r="FBR358" s="59"/>
      <c r="FBS358" s="59"/>
      <c r="FBT358" s="59"/>
      <c r="FBU358" s="59"/>
      <c r="FBV358" s="59"/>
      <c r="FBW358" s="59"/>
      <c r="FBX358" s="59"/>
      <c r="FBY358" s="59"/>
      <c r="FBZ358" s="59"/>
      <c r="FCA358" s="59"/>
      <c r="FCB358" s="59"/>
      <c r="FCC358" s="59"/>
      <c r="FCD358" s="59"/>
      <c r="FCE358" s="59"/>
      <c r="FCF358" s="59"/>
      <c r="FCG358" s="59"/>
      <c r="FCH358" s="59"/>
      <c r="FCI358" s="59"/>
      <c r="FCJ358" s="59"/>
      <c r="FCK358" s="59"/>
      <c r="FCL358" s="59"/>
      <c r="FCM358" s="59"/>
      <c r="FCN358" s="59"/>
      <c r="FCO358" s="59"/>
      <c r="FCP358" s="59"/>
      <c r="FCQ358" s="59"/>
      <c r="FCR358" s="59"/>
      <c r="FCS358" s="59"/>
      <c r="FCT358" s="59"/>
      <c r="FCU358" s="59"/>
      <c r="FCV358" s="59"/>
      <c r="FCW358" s="59"/>
      <c r="FCX358" s="59"/>
      <c r="FCY358" s="59"/>
      <c r="FCZ358" s="59"/>
      <c r="FDA358" s="59"/>
      <c r="FDB358" s="59"/>
      <c r="FDC358" s="59"/>
      <c r="FDD358" s="59"/>
      <c r="FDE358" s="59"/>
      <c r="FDF358" s="59"/>
      <c r="FDG358" s="59"/>
      <c r="FDH358" s="59"/>
      <c r="FDI358" s="59"/>
      <c r="FDJ358" s="59"/>
      <c r="FDK358" s="59"/>
      <c r="FDL358" s="59"/>
      <c r="FDM358" s="59"/>
      <c r="FDN358" s="59"/>
      <c r="FDO358" s="59"/>
      <c r="FDP358" s="59"/>
      <c r="FDQ358" s="59"/>
      <c r="FDR358" s="59"/>
      <c r="FDS358" s="59"/>
      <c r="FDT358" s="59"/>
      <c r="FDU358" s="59"/>
      <c r="FDV358" s="59"/>
      <c r="FDW358" s="59"/>
      <c r="FDX358" s="59"/>
      <c r="FDY358" s="59"/>
      <c r="FDZ358" s="59"/>
      <c r="FEA358" s="59"/>
      <c r="FEB358" s="59"/>
      <c r="FEC358" s="59"/>
      <c r="FED358" s="59"/>
      <c r="FEE358" s="59"/>
      <c r="FEF358" s="59"/>
      <c r="FEG358" s="59"/>
      <c r="FEH358" s="59"/>
      <c r="FEI358" s="59"/>
      <c r="FEJ358" s="59"/>
      <c r="FEK358" s="59"/>
      <c r="FEL358" s="59"/>
      <c r="FEM358" s="59"/>
      <c r="FEN358" s="59"/>
      <c r="FEO358" s="59"/>
      <c r="FEP358" s="59"/>
      <c r="FEQ358" s="59"/>
      <c r="FER358" s="59"/>
      <c r="FES358" s="59"/>
      <c r="FET358" s="59"/>
      <c r="FEU358" s="59"/>
      <c r="FEV358" s="59"/>
      <c r="FEW358" s="59"/>
      <c r="FEX358" s="59"/>
      <c r="FEY358" s="59"/>
      <c r="FEZ358" s="59"/>
      <c r="FFA358" s="59"/>
      <c r="FFB358" s="59"/>
      <c r="FFC358" s="59"/>
      <c r="FFD358" s="59"/>
      <c r="FFE358" s="59"/>
      <c r="FFF358" s="59"/>
      <c r="FFG358" s="59"/>
      <c r="FFH358" s="59"/>
      <c r="FFI358" s="59"/>
      <c r="FFJ358" s="59"/>
      <c r="FFK358" s="59"/>
      <c r="FFL358" s="59"/>
      <c r="FFM358" s="59"/>
      <c r="FFN358" s="59"/>
      <c r="FFO358" s="59"/>
      <c r="FFP358" s="59"/>
      <c r="FFQ358" s="59"/>
      <c r="FFR358" s="59"/>
      <c r="FFS358" s="59"/>
      <c r="FFT358" s="59"/>
      <c r="FFU358" s="59"/>
      <c r="FFV358" s="59"/>
      <c r="FFW358" s="59"/>
      <c r="FFX358" s="59"/>
      <c r="FFY358" s="59"/>
      <c r="FFZ358" s="59"/>
      <c r="FGA358" s="59"/>
      <c r="FGB358" s="59"/>
      <c r="FGC358" s="59"/>
      <c r="FGD358" s="59"/>
      <c r="FGE358" s="59"/>
      <c r="FGF358" s="59"/>
      <c r="FGG358" s="59"/>
      <c r="FGH358" s="59"/>
      <c r="FGI358" s="59"/>
      <c r="FGJ358" s="59"/>
      <c r="FGK358" s="59"/>
      <c r="FGL358" s="59"/>
      <c r="FGM358" s="59"/>
      <c r="FGN358" s="59"/>
      <c r="FGO358" s="59"/>
      <c r="FGP358" s="59"/>
      <c r="FGQ358" s="59"/>
      <c r="FGR358" s="59"/>
      <c r="FGS358" s="59"/>
      <c r="FGT358" s="59"/>
      <c r="FGU358" s="59"/>
      <c r="FGV358" s="59"/>
      <c r="FGW358" s="59"/>
      <c r="FGX358" s="59"/>
      <c r="FGY358" s="59"/>
      <c r="FGZ358" s="59"/>
      <c r="FHA358" s="59"/>
      <c r="FHB358" s="59"/>
      <c r="FHC358" s="59"/>
      <c r="FHD358" s="59"/>
      <c r="FHE358" s="59"/>
      <c r="FHF358" s="59"/>
      <c r="FHG358" s="59"/>
      <c r="FHH358" s="59"/>
      <c r="FHI358" s="59"/>
      <c r="FHJ358" s="59"/>
      <c r="FHK358" s="59"/>
      <c r="FHL358" s="59"/>
      <c r="FHM358" s="59"/>
      <c r="FHN358" s="59"/>
      <c r="FHO358" s="59"/>
      <c r="FHP358" s="59"/>
      <c r="FHQ358" s="59"/>
      <c r="FHR358" s="59"/>
      <c r="FHS358" s="59"/>
      <c r="FHT358" s="59"/>
      <c r="FHU358" s="59"/>
      <c r="FHV358" s="59"/>
      <c r="FHW358" s="59"/>
      <c r="FHX358" s="59"/>
      <c r="FHY358" s="59"/>
      <c r="FHZ358" s="59"/>
      <c r="FIA358" s="59"/>
      <c r="FIB358" s="59"/>
      <c r="FIC358" s="59"/>
      <c r="FID358" s="59"/>
      <c r="FIE358" s="59"/>
      <c r="FIF358" s="59"/>
      <c r="FIG358" s="59"/>
      <c r="FIH358" s="59"/>
      <c r="FII358" s="59"/>
      <c r="FIJ358" s="59"/>
      <c r="FIK358" s="59"/>
      <c r="FIL358" s="59"/>
      <c r="FIM358" s="59"/>
      <c r="FIN358" s="59"/>
      <c r="FIO358" s="59"/>
      <c r="FIP358" s="59"/>
      <c r="FIQ358" s="59"/>
      <c r="FIR358" s="59"/>
      <c r="FIS358" s="59"/>
      <c r="FIT358" s="59"/>
      <c r="FIU358" s="59"/>
      <c r="FIV358" s="59"/>
      <c r="FIW358" s="59"/>
      <c r="FIX358" s="59"/>
      <c r="FIY358" s="59"/>
      <c r="FIZ358" s="59"/>
      <c r="FJA358" s="59"/>
      <c r="FJB358" s="59"/>
      <c r="FJC358" s="59"/>
      <c r="FJD358" s="59"/>
      <c r="FJE358" s="59"/>
      <c r="FJF358" s="59"/>
      <c r="FJG358" s="59"/>
      <c r="FJH358" s="59"/>
      <c r="FJI358" s="59"/>
      <c r="FJJ358" s="59"/>
      <c r="FJK358" s="59"/>
      <c r="FJL358" s="59"/>
      <c r="FJM358" s="59"/>
      <c r="FJN358" s="59"/>
      <c r="FJO358" s="59"/>
      <c r="FJP358" s="59"/>
      <c r="FJQ358" s="59"/>
      <c r="FJR358" s="59"/>
      <c r="FJS358" s="59"/>
      <c r="FJT358" s="59"/>
      <c r="FJU358" s="59"/>
      <c r="FJV358" s="59"/>
      <c r="FJW358" s="59"/>
      <c r="FJX358" s="59"/>
      <c r="FJY358" s="59"/>
      <c r="FJZ358" s="59"/>
      <c r="FKA358" s="59"/>
      <c r="FKB358" s="59"/>
      <c r="FKC358" s="59"/>
      <c r="FKD358" s="59"/>
      <c r="FKE358" s="59"/>
      <c r="FKF358" s="59"/>
      <c r="FKG358" s="59"/>
      <c r="FKH358" s="59"/>
      <c r="FKI358" s="59"/>
      <c r="FKJ358" s="59"/>
      <c r="FKK358" s="59"/>
      <c r="FKL358" s="59"/>
      <c r="FKM358" s="59"/>
      <c r="FKN358" s="59"/>
      <c r="FKO358" s="59"/>
      <c r="FKP358" s="59"/>
      <c r="FKQ358" s="59"/>
      <c r="FKR358" s="59"/>
      <c r="FKS358" s="59"/>
      <c r="FKT358" s="59"/>
      <c r="FKU358" s="59"/>
      <c r="FKV358" s="59"/>
      <c r="FKW358" s="59"/>
      <c r="FKX358" s="59"/>
      <c r="FKY358" s="59"/>
      <c r="FKZ358" s="59"/>
      <c r="FLA358" s="59"/>
      <c r="FLB358" s="59"/>
      <c r="FLC358" s="59"/>
      <c r="FLD358" s="59"/>
      <c r="FLE358" s="59"/>
      <c r="FLF358" s="59"/>
      <c r="FLG358" s="59"/>
      <c r="FLH358" s="59"/>
      <c r="FLI358" s="59"/>
      <c r="FLJ358" s="59"/>
      <c r="FLK358" s="59"/>
      <c r="FLL358" s="59"/>
      <c r="FLM358" s="59"/>
      <c r="FLN358" s="59"/>
      <c r="FLO358" s="59"/>
      <c r="FLP358" s="59"/>
      <c r="FLQ358" s="59"/>
      <c r="FLR358" s="59"/>
      <c r="FLS358" s="59"/>
      <c r="FLT358" s="59"/>
      <c r="FLU358" s="59"/>
      <c r="FLV358" s="59"/>
      <c r="FLW358" s="59"/>
      <c r="FLX358" s="59"/>
      <c r="FLY358" s="59"/>
      <c r="FLZ358" s="59"/>
      <c r="FMA358" s="59"/>
      <c r="FMB358" s="59"/>
      <c r="FMC358" s="59"/>
      <c r="FMD358" s="59"/>
      <c r="FME358" s="59"/>
      <c r="FMF358" s="59"/>
      <c r="FMG358" s="59"/>
      <c r="FMH358" s="59"/>
      <c r="FMI358" s="59"/>
      <c r="FMJ358" s="59"/>
      <c r="FMK358" s="59"/>
      <c r="FML358" s="59"/>
      <c r="FMM358" s="59"/>
      <c r="FMN358" s="59"/>
      <c r="FMO358" s="59"/>
      <c r="FMP358" s="59"/>
      <c r="FMQ358" s="59"/>
      <c r="FMR358" s="59"/>
      <c r="FMS358" s="59"/>
      <c r="FMT358" s="59"/>
      <c r="FMU358" s="59"/>
      <c r="FMV358" s="59"/>
      <c r="FMW358" s="59"/>
      <c r="FMX358" s="59"/>
      <c r="FMY358" s="59"/>
      <c r="FMZ358" s="59"/>
      <c r="FNA358" s="59"/>
      <c r="FNB358" s="59"/>
      <c r="FNC358" s="59"/>
      <c r="FND358" s="59"/>
      <c r="FNE358" s="59"/>
      <c r="FNF358" s="59"/>
      <c r="FNG358" s="59"/>
      <c r="FNH358" s="59"/>
      <c r="FNI358" s="59"/>
      <c r="FNJ358" s="59"/>
      <c r="FNK358" s="59"/>
      <c r="FNL358" s="59"/>
      <c r="FNM358" s="59"/>
      <c r="FNN358" s="59"/>
      <c r="FNO358" s="59"/>
      <c r="FNP358" s="59"/>
      <c r="FNQ358" s="59"/>
      <c r="FNR358" s="59"/>
      <c r="FNS358" s="59"/>
      <c r="FNT358" s="59"/>
      <c r="FNU358" s="59"/>
      <c r="FNV358" s="59"/>
      <c r="FNW358" s="59"/>
      <c r="FNX358" s="59"/>
      <c r="FNY358" s="59"/>
      <c r="FNZ358" s="59"/>
      <c r="FOA358" s="59"/>
      <c r="FOB358" s="59"/>
      <c r="FOC358" s="59"/>
      <c r="FOD358" s="59"/>
      <c r="FOE358" s="59"/>
      <c r="FOF358" s="59"/>
      <c r="FOG358" s="59"/>
      <c r="FOH358" s="59"/>
      <c r="FOI358" s="59"/>
      <c r="FOJ358" s="59"/>
      <c r="FOK358" s="59"/>
      <c r="FOL358" s="59"/>
      <c r="FOM358" s="59"/>
      <c r="FON358" s="59"/>
      <c r="FOO358" s="59"/>
      <c r="FOP358" s="59"/>
      <c r="FOQ358" s="59"/>
      <c r="FOR358" s="59"/>
      <c r="FOS358" s="59"/>
      <c r="FOT358" s="59"/>
      <c r="FOU358" s="59"/>
      <c r="FOV358" s="59"/>
      <c r="FOW358" s="59"/>
      <c r="FOX358" s="59"/>
      <c r="FOY358" s="59"/>
      <c r="FOZ358" s="59"/>
      <c r="FPA358" s="59"/>
      <c r="FPB358" s="59"/>
      <c r="FPC358" s="59"/>
      <c r="FPD358" s="59"/>
      <c r="FPE358" s="59"/>
      <c r="FPF358" s="59"/>
      <c r="FPG358" s="59"/>
      <c r="FPH358" s="59"/>
      <c r="FPI358" s="59"/>
      <c r="FPJ358" s="59"/>
      <c r="FPK358" s="59"/>
      <c r="FPL358" s="59"/>
      <c r="FPM358" s="59"/>
      <c r="FPN358" s="59"/>
      <c r="FPO358" s="59"/>
      <c r="FPP358" s="59"/>
      <c r="FPQ358" s="59"/>
      <c r="FPR358" s="59"/>
      <c r="FPS358" s="59"/>
      <c r="FPT358" s="59"/>
      <c r="FPU358" s="59"/>
      <c r="FPV358" s="59"/>
      <c r="FPW358" s="59"/>
      <c r="FPX358" s="59"/>
      <c r="FPY358" s="59"/>
      <c r="FPZ358" s="59"/>
      <c r="FQA358" s="59"/>
      <c r="FQB358" s="59"/>
      <c r="FQC358" s="59"/>
      <c r="FQD358" s="59"/>
      <c r="FQE358" s="59"/>
      <c r="FQF358" s="59"/>
      <c r="FQG358" s="59"/>
      <c r="FQH358" s="59"/>
      <c r="FQI358" s="59"/>
      <c r="FQJ358" s="59"/>
      <c r="FQK358" s="59"/>
      <c r="FQL358" s="59"/>
      <c r="FQM358" s="59"/>
      <c r="FQN358" s="59"/>
      <c r="FQO358" s="59"/>
      <c r="FQP358" s="59"/>
      <c r="FQQ358" s="59"/>
      <c r="FQR358" s="59"/>
      <c r="FQS358" s="59"/>
      <c r="FQT358" s="59"/>
      <c r="FQU358" s="59"/>
      <c r="FQV358" s="59"/>
      <c r="FQW358" s="59"/>
      <c r="FQX358" s="59"/>
      <c r="FQY358" s="59"/>
      <c r="FQZ358" s="59"/>
      <c r="FRA358" s="59"/>
      <c r="FRB358" s="59"/>
      <c r="FRC358" s="59"/>
      <c r="FRD358" s="59"/>
      <c r="FRE358" s="59"/>
      <c r="FRF358" s="59"/>
      <c r="FRG358" s="59"/>
      <c r="FRH358" s="59"/>
      <c r="FRI358" s="59"/>
      <c r="FRJ358" s="59"/>
      <c r="FRK358" s="59"/>
      <c r="FRL358" s="59"/>
      <c r="FRM358" s="59"/>
      <c r="FRN358" s="59"/>
      <c r="FRO358" s="59"/>
      <c r="FRP358" s="59"/>
      <c r="FRQ358" s="59"/>
      <c r="FRR358" s="59"/>
      <c r="FRS358" s="59"/>
      <c r="FRT358" s="59"/>
      <c r="FRU358" s="59"/>
      <c r="FRV358" s="59"/>
      <c r="FRW358" s="59"/>
      <c r="FRX358" s="59"/>
      <c r="FRY358" s="59"/>
      <c r="FRZ358" s="59"/>
      <c r="FSA358" s="59"/>
      <c r="FSB358" s="59"/>
      <c r="FSC358" s="59"/>
      <c r="FSD358" s="59"/>
      <c r="FSE358" s="59"/>
      <c r="FSF358" s="59"/>
      <c r="FSG358" s="59"/>
      <c r="FSH358" s="59"/>
      <c r="FSI358" s="59"/>
      <c r="FSJ358" s="59"/>
      <c r="FSK358" s="59"/>
      <c r="FSL358" s="59"/>
      <c r="FSM358" s="59"/>
      <c r="FSN358" s="59"/>
      <c r="FSO358" s="59"/>
      <c r="FSP358" s="59"/>
      <c r="FSQ358" s="59"/>
      <c r="FSR358" s="59"/>
      <c r="FSS358" s="59"/>
      <c r="FST358" s="59"/>
      <c r="FSU358" s="59"/>
      <c r="FSV358" s="59"/>
      <c r="FSW358" s="59"/>
      <c r="FSX358" s="59"/>
      <c r="FSY358" s="59"/>
      <c r="FSZ358" s="59"/>
      <c r="FTA358" s="59"/>
      <c r="FTB358" s="59"/>
      <c r="FTC358" s="59"/>
      <c r="FTD358" s="59"/>
      <c r="FTE358" s="59"/>
      <c r="FTF358" s="59"/>
      <c r="FTG358" s="59"/>
      <c r="FTH358" s="59"/>
      <c r="FTI358" s="59"/>
      <c r="FTJ358" s="59"/>
      <c r="FTK358" s="59"/>
      <c r="FTL358" s="59"/>
      <c r="FTM358" s="59"/>
      <c r="FTN358" s="59"/>
      <c r="FTO358" s="59"/>
      <c r="FTP358" s="59"/>
      <c r="FTQ358" s="59"/>
      <c r="FTR358" s="59"/>
      <c r="FTS358" s="59"/>
      <c r="FTT358" s="59"/>
      <c r="FTU358" s="59"/>
      <c r="FTV358" s="59"/>
      <c r="FTW358" s="59"/>
      <c r="FTX358" s="59"/>
      <c r="FTY358" s="59"/>
      <c r="FTZ358" s="59"/>
      <c r="FUA358" s="59"/>
      <c r="FUB358" s="59"/>
      <c r="FUC358" s="59"/>
      <c r="FUD358" s="59"/>
      <c r="FUE358" s="59"/>
      <c r="FUF358" s="59"/>
      <c r="FUG358" s="59"/>
      <c r="FUH358" s="59"/>
      <c r="FUI358" s="59"/>
      <c r="FUJ358" s="59"/>
      <c r="FUK358" s="59"/>
      <c r="FUL358" s="59"/>
      <c r="FUM358" s="59"/>
      <c r="FUN358" s="59"/>
      <c r="FUO358" s="59"/>
      <c r="FUP358" s="59"/>
      <c r="FUQ358" s="59"/>
      <c r="FUR358" s="59"/>
      <c r="FUS358" s="59"/>
      <c r="FUT358" s="59"/>
      <c r="FUU358" s="59"/>
      <c r="FUV358" s="59"/>
      <c r="FUW358" s="59"/>
      <c r="FUX358" s="59"/>
      <c r="FUY358" s="59"/>
      <c r="FUZ358" s="59"/>
      <c r="FVA358" s="59"/>
      <c r="FVB358" s="59"/>
      <c r="FVC358" s="59"/>
      <c r="FVD358" s="59"/>
      <c r="FVE358" s="59"/>
      <c r="FVF358" s="59"/>
      <c r="FVG358" s="59"/>
      <c r="FVH358" s="59"/>
      <c r="FVI358" s="59"/>
      <c r="FVJ358" s="59"/>
      <c r="FVK358" s="59"/>
      <c r="FVL358" s="59"/>
      <c r="FVM358" s="59"/>
      <c r="FVN358" s="59"/>
      <c r="FVO358" s="59"/>
      <c r="FVP358" s="59"/>
      <c r="FVQ358" s="59"/>
      <c r="FVR358" s="59"/>
      <c r="FVS358" s="59"/>
      <c r="FVT358" s="59"/>
      <c r="FVU358" s="59"/>
      <c r="FVV358" s="59"/>
      <c r="FVW358" s="59"/>
      <c r="FVX358" s="59"/>
      <c r="FVY358" s="59"/>
      <c r="FVZ358" s="59"/>
      <c r="FWA358" s="59"/>
      <c r="FWB358" s="59"/>
      <c r="FWC358" s="59"/>
      <c r="FWD358" s="59"/>
      <c r="FWE358" s="59"/>
      <c r="FWF358" s="59"/>
      <c r="FWG358" s="59"/>
      <c r="FWH358" s="59"/>
      <c r="FWI358" s="59"/>
      <c r="FWJ358" s="59"/>
      <c r="FWK358" s="59"/>
      <c r="FWL358" s="59"/>
      <c r="FWM358" s="59"/>
      <c r="FWN358" s="59"/>
      <c r="FWO358" s="59"/>
      <c r="FWP358" s="59"/>
      <c r="FWQ358" s="59"/>
      <c r="FWR358" s="59"/>
      <c r="FWS358" s="59"/>
      <c r="FWT358" s="59"/>
      <c r="FWU358" s="59"/>
      <c r="FWV358" s="59"/>
      <c r="FWW358" s="59"/>
      <c r="FWX358" s="59"/>
      <c r="FWY358" s="59"/>
      <c r="FWZ358" s="59"/>
      <c r="FXA358" s="59"/>
      <c r="FXB358" s="59"/>
      <c r="FXC358" s="59"/>
      <c r="FXD358" s="59"/>
      <c r="FXE358" s="59"/>
      <c r="FXF358" s="59"/>
      <c r="FXG358" s="59"/>
      <c r="FXH358" s="59"/>
      <c r="FXI358" s="59"/>
      <c r="FXJ358" s="59"/>
      <c r="FXK358" s="59"/>
      <c r="FXL358" s="59"/>
      <c r="FXM358" s="59"/>
      <c r="FXN358" s="59"/>
      <c r="FXO358" s="59"/>
      <c r="FXP358" s="59"/>
      <c r="FXQ358" s="59"/>
      <c r="FXR358" s="59"/>
      <c r="FXS358" s="59"/>
      <c r="FXT358" s="59"/>
      <c r="FXU358" s="59"/>
      <c r="FXV358" s="59"/>
      <c r="FXW358" s="59"/>
      <c r="FXX358" s="59"/>
      <c r="FXY358" s="59"/>
      <c r="FXZ358" s="59"/>
      <c r="FYA358" s="59"/>
      <c r="FYB358" s="59"/>
      <c r="FYC358" s="59"/>
      <c r="FYD358" s="59"/>
      <c r="FYE358" s="59"/>
      <c r="FYF358" s="59"/>
      <c r="FYG358" s="59"/>
      <c r="FYH358" s="59"/>
      <c r="FYI358" s="59"/>
      <c r="FYJ358" s="59"/>
      <c r="FYK358" s="59"/>
      <c r="FYL358" s="59"/>
      <c r="FYM358" s="59"/>
      <c r="FYN358" s="59"/>
      <c r="FYO358" s="59"/>
      <c r="FYP358" s="59"/>
      <c r="FYQ358" s="59"/>
      <c r="FYR358" s="59"/>
      <c r="FYS358" s="59"/>
      <c r="FYT358" s="59"/>
      <c r="FYU358" s="59"/>
      <c r="FYV358" s="59"/>
      <c r="FYW358" s="59"/>
      <c r="FYX358" s="59"/>
      <c r="FYY358" s="59"/>
      <c r="FYZ358" s="59"/>
      <c r="FZA358" s="59"/>
      <c r="FZB358" s="59"/>
      <c r="FZC358" s="59"/>
      <c r="FZD358" s="59"/>
      <c r="FZE358" s="59"/>
      <c r="FZF358" s="59"/>
      <c r="FZG358" s="59"/>
      <c r="FZH358" s="59"/>
      <c r="FZI358" s="59"/>
      <c r="FZJ358" s="59"/>
      <c r="FZK358" s="59"/>
      <c r="FZL358" s="59"/>
      <c r="FZM358" s="59"/>
      <c r="FZN358" s="59"/>
      <c r="FZO358" s="59"/>
      <c r="FZP358" s="59"/>
      <c r="FZQ358" s="59"/>
      <c r="FZR358" s="59"/>
      <c r="FZS358" s="59"/>
      <c r="FZT358" s="59"/>
      <c r="FZU358" s="59"/>
      <c r="FZV358" s="59"/>
      <c r="FZW358" s="59"/>
      <c r="FZX358" s="59"/>
      <c r="FZY358" s="59"/>
      <c r="FZZ358" s="59"/>
      <c r="GAA358" s="59"/>
      <c r="GAB358" s="59"/>
      <c r="GAC358" s="59"/>
      <c r="GAD358" s="59"/>
      <c r="GAE358" s="59"/>
      <c r="GAF358" s="59"/>
      <c r="GAG358" s="59"/>
      <c r="GAH358" s="59"/>
      <c r="GAI358" s="59"/>
      <c r="GAJ358" s="59"/>
      <c r="GAK358" s="59"/>
      <c r="GAL358" s="59"/>
      <c r="GAM358" s="59"/>
      <c r="GAN358" s="59"/>
      <c r="GAO358" s="59"/>
      <c r="GAP358" s="59"/>
      <c r="GAQ358" s="59"/>
      <c r="GAR358" s="59"/>
      <c r="GAS358" s="59"/>
      <c r="GAT358" s="59"/>
      <c r="GAU358" s="59"/>
      <c r="GAV358" s="59"/>
      <c r="GAW358" s="59"/>
      <c r="GAX358" s="59"/>
      <c r="GAY358" s="59"/>
      <c r="GAZ358" s="59"/>
      <c r="GBA358" s="59"/>
      <c r="GBB358" s="59"/>
      <c r="GBC358" s="59"/>
      <c r="GBD358" s="59"/>
      <c r="GBE358" s="59"/>
      <c r="GBF358" s="59"/>
      <c r="GBG358" s="59"/>
      <c r="GBH358" s="59"/>
      <c r="GBI358" s="59"/>
      <c r="GBJ358" s="59"/>
      <c r="GBK358" s="59"/>
      <c r="GBL358" s="59"/>
      <c r="GBM358" s="59"/>
      <c r="GBN358" s="59"/>
      <c r="GBO358" s="59"/>
      <c r="GBP358" s="59"/>
      <c r="GBQ358" s="59"/>
      <c r="GBR358" s="59"/>
      <c r="GBS358" s="59"/>
      <c r="GBT358" s="59"/>
      <c r="GBU358" s="59"/>
      <c r="GBV358" s="59"/>
      <c r="GBW358" s="59"/>
      <c r="GBX358" s="59"/>
      <c r="GBY358" s="59"/>
      <c r="GBZ358" s="59"/>
      <c r="GCA358" s="59"/>
      <c r="GCB358" s="59"/>
      <c r="GCC358" s="59"/>
      <c r="GCD358" s="59"/>
      <c r="GCE358" s="59"/>
      <c r="GCF358" s="59"/>
      <c r="GCG358" s="59"/>
      <c r="GCH358" s="59"/>
      <c r="GCI358" s="59"/>
      <c r="GCJ358" s="59"/>
      <c r="GCK358" s="59"/>
      <c r="GCL358" s="59"/>
      <c r="GCM358" s="59"/>
      <c r="GCN358" s="59"/>
      <c r="GCO358" s="59"/>
      <c r="GCP358" s="59"/>
      <c r="GCQ358" s="59"/>
      <c r="GCR358" s="59"/>
      <c r="GCS358" s="59"/>
      <c r="GCT358" s="59"/>
      <c r="GCU358" s="59"/>
      <c r="GCV358" s="59"/>
      <c r="GCW358" s="59"/>
      <c r="GCX358" s="59"/>
      <c r="GCY358" s="59"/>
      <c r="GCZ358" s="59"/>
      <c r="GDA358" s="59"/>
      <c r="GDB358" s="59"/>
      <c r="GDC358" s="59"/>
      <c r="GDD358" s="59"/>
      <c r="GDE358" s="59"/>
      <c r="GDF358" s="59"/>
      <c r="GDG358" s="59"/>
      <c r="GDH358" s="59"/>
      <c r="GDI358" s="59"/>
      <c r="GDJ358" s="59"/>
      <c r="GDK358" s="59"/>
      <c r="GDL358" s="59"/>
      <c r="GDM358" s="59"/>
      <c r="GDN358" s="59"/>
      <c r="GDO358" s="59"/>
      <c r="GDP358" s="59"/>
      <c r="GDQ358" s="59"/>
      <c r="GDR358" s="59"/>
      <c r="GDS358" s="59"/>
      <c r="GDT358" s="59"/>
      <c r="GDU358" s="59"/>
      <c r="GDV358" s="59"/>
      <c r="GDW358" s="59"/>
      <c r="GDX358" s="59"/>
      <c r="GDY358" s="59"/>
      <c r="GDZ358" s="59"/>
      <c r="GEA358" s="59"/>
      <c r="GEB358" s="59"/>
      <c r="GEC358" s="59"/>
      <c r="GED358" s="59"/>
      <c r="GEE358" s="59"/>
      <c r="GEF358" s="59"/>
      <c r="GEG358" s="59"/>
      <c r="GEH358" s="59"/>
      <c r="GEI358" s="59"/>
      <c r="GEJ358" s="59"/>
      <c r="GEK358" s="59"/>
      <c r="GEL358" s="59"/>
      <c r="GEM358" s="59"/>
      <c r="GEN358" s="59"/>
      <c r="GEO358" s="59"/>
      <c r="GEP358" s="59"/>
      <c r="GEQ358" s="59"/>
      <c r="GER358" s="59"/>
      <c r="GES358" s="59"/>
      <c r="GET358" s="59"/>
      <c r="GEU358" s="59"/>
      <c r="GEV358" s="59"/>
      <c r="GEW358" s="59"/>
      <c r="GEX358" s="59"/>
      <c r="GEY358" s="59"/>
      <c r="GEZ358" s="59"/>
      <c r="GFA358" s="59"/>
      <c r="GFB358" s="59"/>
      <c r="GFC358" s="59"/>
      <c r="GFD358" s="59"/>
      <c r="GFE358" s="59"/>
      <c r="GFF358" s="59"/>
      <c r="GFG358" s="59"/>
      <c r="GFH358" s="59"/>
      <c r="GFI358" s="59"/>
      <c r="GFJ358" s="59"/>
      <c r="GFK358" s="59"/>
      <c r="GFL358" s="59"/>
      <c r="GFM358" s="59"/>
      <c r="GFN358" s="59"/>
      <c r="GFO358" s="59"/>
      <c r="GFP358" s="59"/>
      <c r="GFQ358" s="59"/>
      <c r="GFR358" s="59"/>
      <c r="GFS358" s="59"/>
      <c r="GFT358" s="59"/>
      <c r="GFU358" s="59"/>
      <c r="GFV358" s="59"/>
      <c r="GFW358" s="59"/>
      <c r="GFX358" s="59"/>
      <c r="GFY358" s="59"/>
      <c r="GFZ358" s="59"/>
      <c r="GGA358" s="59"/>
      <c r="GGB358" s="59"/>
      <c r="GGC358" s="59"/>
      <c r="GGD358" s="59"/>
      <c r="GGE358" s="59"/>
      <c r="GGF358" s="59"/>
      <c r="GGG358" s="59"/>
      <c r="GGH358" s="59"/>
      <c r="GGI358" s="59"/>
      <c r="GGJ358" s="59"/>
      <c r="GGK358" s="59"/>
      <c r="GGL358" s="59"/>
      <c r="GGM358" s="59"/>
      <c r="GGN358" s="59"/>
      <c r="GGO358" s="59"/>
      <c r="GGP358" s="59"/>
      <c r="GGQ358" s="59"/>
      <c r="GGR358" s="59"/>
      <c r="GGS358" s="59"/>
      <c r="GGT358" s="59"/>
      <c r="GGU358" s="59"/>
      <c r="GGV358" s="59"/>
      <c r="GGW358" s="59"/>
      <c r="GGX358" s="59"/>
      <c r="GGY358" s="59"/>
      <c r="GGZ358" s="59"/>
      <c r="GHA358" s="59"/>
      <c r="GHB358" s="59"/>
      <c r="GHC358" s="59"/>
      <c r="GHD358" s="59"/>
      <c r="GHE358" s="59"/>
      <c r="GHF358" s="59"/>
      <c r="GHG358" s="59"/>
      <c r="GHH358" s="59"/>
      <c r="GHI358" s="59"/>
      <c r="GHJ358" s="59"/>
      <c r="GHK358" s="59"/>
      <c r="GHL358" s="59"/>
      <c r="GHM358" s="59"/>
      <c r="GHN358" s="59"/>
      <c r="GHO358" s="59"/>
      <c r="GHP358" s="59"/>
      <c r="GHQ358" s="59"/>
      <c r="GHR358" s="59"/>
      <c r="GHS358" s="59"/>
      <c r="GHT358" s="59"/>
      <c r="GHU358" s="59"/>
      <c r="GHV358" s="59"/>
      <c r="GHW358" s="59"/>
      <c r="GHX358" s="59"/>
      <c r="GHY358" s="59"/>
      <c r="GHZ358" s="59"/>
      <c r="GIA358" s="59"/>
      <c r="GIB358" s="59"/>
      <c r="GIC358" s="59"/>
      <c r="GID358" s="59"/>
      <c r="GIE358" s="59"/>
      <c r="GIF358" s="59"/>
      <c r="GIG358" s="59"/>
      <c r="GIH358" s="59"/>
      <c r="GII358" s="59"/>
      <c r="GIJ358" s="59"/>
      <c r="GIK358" s="59"/>
      <c r="GIL358" s="59"/>
      <c r="GIM358" s="59"/>
      <c r="GIN358" s="59"/>
      <c r="GIO358" s="59"/>
      <c r="GIP358" s="59"/>
      <c r="GIQ358" s="59"/>
      <c r="GIR358" s="59"/>
      <c r="GIS358" s="59"/>
      <c r="GIT358" s="59"/>
      <c r="GIU358" s="59"/>
      <c r="GIV358" s="59"/>
      <c r="GIW358" s="59"/>
      <c r="GIX358" s="59"/>
      <c r="GIY358" s="59"/>
      <c r="GIZ358" s="59"/>
      <c r="GJA358" s="59"/>
      <c r="GJB358" s="59"/>
      <c r="GJC358" s="59"/>
      <c r="GJD358" s="59"/>
      <c r="GJE358" s="59"/>
      <c r="GJF358" s="59"/>
      <c r="GJG358" s="59"/>
      <c r="GJH358" s="59"/>
      <c r="GJI358" s="59"/>
      <c r="GJJ358" s="59"/>
      <c r="GJK358" s="59"/>
      <c r="GJL358" s="59"/>
      <c r="GJM358" s="59"/>
      <c r="GJN358" s="59"/>
      <c r="GJO358" s="59"/>
      <c r="GJP358" s="59"/>
      <c r="GJQ358" s="59"/>
      <c r="GJR358" s="59"/>
      <c r="GJS358" s="59"/>
      <c r="GJT358" s="59"/>
      <c r="GJU358" s="59"/>
      <c r="GJV358" s="59"/>
      <c r="GJW358" s="59"/>
      <c r="GJX358" s="59"/>
      <c r="GJY358" s="59"/>
      <c r="GJZ358" s="59"/>
      <c r="GKA358" s="59"/>
      <c r="GKB358" s="59"/>
      <c r="GKC358" s="59"/>
      <c r="GKD358" s="59"/>
      <c r="GKE358" s="59"/>
      <c r="GKF358" s="59"/>
      <c r="GKG358" s="59"/>
      <c r="GKH358" s="59"/>
      <c r="GKI358" s="59"/>
      <c r="GKJ358" s="59"/>
      <c r="GKK358" s="59"/>
      <c r="GKL358" s="59"/>
      <c r="GKM358" s="59"/>
      <c r="GKN358" s="59"/>
      <c r="GKO358" s="59"/>
      <c r="GKP358" s="59"/>
      <c r="GKQ358" s="59"/>
      <c r="GKR358" s="59"/>
      <c r="GKS358" s="59"/>
      <c r="GKT358" s="59"/>
      <c r="GKU358" s="59"/>
      <c r="GKV358" s="59"/>
      <c r="GKW358" s="59"/>
      <c r="GKX358" s="59"/>
      <c r="GKY358" s="59"/>
      <c r="GKZ358" s="59"/>
      <c r="GLA358" s="59"/>
      <c r="GLB358" s="59"/>
      <c r="GLC358" s="59"/>
      <c r="GLD358" s="59"/>
      <c r="GLE358" s="59"/>
      <c r="GLF358" s="59"/>
      <c r="GLG358" s="59"/>
      <c r="GLH358" s="59"/>
      <c r="GLI358" s="59"/>
      <c r="GLJ358" s="59"/>
      <c r="GLK358" s="59"/>
      <c r="GLL358" s="59"/>
      <c r="GLM358" s="59"/>
      <c r="GLN358" s="59"/>
      <c r="GLO358" s="59"/>
      <c r="GLP358" s="59"/>
      <c r="GLQ358" s="59"/>
      <c r="GLR358" s="59"/>
      <c r="GLS358" s="59"/>
      <c r="GLT358" s="59"/>
      <c r="GLU358" s="59"/>
      <c r="GLV358" s="59"/>
      <c r="GLW358" s="59"/>
      <c r="GLX358" s="59"/>
      <c r="GLY358" s="59"/>
      <c r="GLZ358" s="59"/>
      <c r="GMA358" s="59"/>
      <c r="GMB358" s="59"/>
      <c r="GMC358" s="59"/>
      <c r="GMD358" s="59"/>
      <c r="GME358" s="59"/>
      <c r="GMF358" s="59"/>
      <c r="GMG358" s="59"/>
      <c r="GMH358" s="59"/>
      <c r="GMI358" s="59"/>
      <c r="GMJ358" s="59"/>
      <c r="GMK358" s="59"/>
      <c r="GML358" s="59"/>
      <c r="GMM358" s="59"/>
      <c r="GMN358" s="59"/>
      <c r="GMO358" s="59"/>
      <c r="GMP358" s="59"/>
      <c r="GMQ358" s="59"/>
      <c r="GMR358" s="59"/>
      <c r="GMS358" s="59"/>
      <c r="GMT358" s="59"/>
      <c r="GMU358" s="59"/>
      <c r="GMV358" s="59"/>
      <c r="GMW358" s="59"/>
      <c r="GMX358" s="59"/>
      <c r="GMY358" s="59"/>
      <c r="GMZ358" s="59"/>
      <c r="GNA358" s="59"/>
      <c r="GNB358" s="59"/>
      <c r="GNC358" s="59"/>
      <c r="GND358" s="59"/>
      <c r="GNE358" s="59"/>
      <c r="GNF358" s="59"/>
      <c r="GNG358" s="59"/>
      <c r="GNH358" s="59"/>
      <c r="GNI358" s="59"/>
      <c r="GNJ358" s="59"/>
      <c r="GNK358" s="59"/>
      <c r="GNL358" s="59"/>
      <c r="GNM358" s="59"/>
      <c r="GNN358" s="59"/>
      <c r="GNO358" s="59"/>
      <c r="GNP358" s="59"/>
      <c r="GNQ358" s="59"/>
      <c r="GNR358" s="59"/>
      <c r="GNS358" s="59"/>
      <c r="GNT358" s="59"/>
      <c r="GNU358" s="59"/>
      <c r="GNV358" s="59"/>
      <c r="GNW358" s="59"/>
      <c r="GNX358" s="59"/>
      <c r="GNY358" s="59"/>
      <c r="GNZ358" s="59"/>
      <c r="GOA358" s="59"/>
      <c r="GOB358" s="59"/>
      <c r="GOC358" s="59"/>
      <c r="GOD358" s="59"/>
      <c r="GOE358" s="59"/>
      <c r="GOF358" s="59"/>
      <c r="GOG358" s="59"/>
      <c r="GOH358" s="59"/>
      <c r="GOI358" s="59"/>
      <c r="GOJ358" s="59"/>
      <c r="GOK358" s="59"/>
      <c r="GOL358" s="59"/>
      <c r="GOM358" s="59"/>
      <c r="GON358" s="59"/>
      <c r="GOO358" s="59"/>
      <c r="GOP358" s="59"/>
      <c r="GOQ358" s="59"/>
      <c r="GOR358" s="59"/>
      <c r="GOS358" s="59"/>
      <c r="GOT358" s="59"/>
      <c r="GOU358" s="59"/>
      <c r="GOV358" s="59"/>
      <c r="GOW358" s="59"/>
      <c r="GOX358" s="59"/>
      <c r="GOY358" s="59"/>
      <c r="GOZ358" s="59"/>
      <c r="GPA358" s="59"/>
      <c r="GPB358" s="59"/>
      <c r="GPC358" s="59"/>
      <c r="GPD358" s="59"/>
      <c r="GPE358" s="59"/>
      <c r="GPF358" s="59"/>
      <c r="GPG358" s="59"/>
      <c r="GPH358" s="59"/>
      <c r="GPI358" s="59"/>
      <c r="GPJ358" s="59"/>
      <c r="GPK358" s="59"/>
      <c r="GPL358" s="59"/>
      <c r="GPM358" s="59"/>
      <c r="GPN358" s="59"/>
      <c r="GPO358" s="59"/>
      <c r="GPP358" s="59"/>
      <c r="GPQ358" s="59"/>
      <c r="GPR358" s="59"/>
      <c r="GPS358" s="59"/>
      <c r="GPT358" s="59"/>
      <c r="GPU358" s="59"/>
      <c r="GPV358" s="59"/>
      <c r="GPW358" s="59"/>
      <c r="GPX358" s="59"/>
      <c r="GPY358" s="59"/>
      <c r="GPZ358" s="59"/>
      <c r="GQA358" s="59"/>
      <c r="GQB358" s="59"/>
      <c r="GQC358" s="59"/>
      <c r="GQD358" s="59"/>
      <c r="GQE358" s="59"/>
      <c r="GQF358" s="59"/>
      <c r="GQG358" s="59"/>
      <c r="GQH358" s="59"/>
      <c r="GQI358" s="59"/>
      <c r="GQJ358" s="59"/>
      <c r="GQK358" s="59"/>
      <c r="GQL358" s="59"/>
      <c r="GQM358" s="59"/>
      <c r="GQN358" s="59"/>
      <c r="GQO358" s="59"/>
      <c r="GQP358" s="59"/>
      <c r="GQQ358" s="59"/>
      <c r="GQR358" s="59"/>
      <c r="GQS358" s="59"/>
      <c r="GQT358" s="59"/>
      <c r="GQU358" s="59"/>
      <c r="GQV358" s="59"/>
      <c r="GQW358" s="59"/>
      <c r="GQX358" s="59"/>
      <c r="GQY358" s="59"/>
      <c r="GQZ358" s="59"/>
      <c r="GRA358" s="59"/>
      <c r="GRB358" s="59"/>
      <c r="GRC358" s="59"/>
      <c r="GRD358" s="59"/>
      <c r="GRE358" s="59"/>
      <c r="GRF358" s="59"/>
      <c r="GRG358" s="59"/>
      <c r="GRH358" s="59"/>
      <c r="GRI358" s="59"/>
      <c r="GRJ358" s="59"/>
      <c r="GRK358" s="59"/>
      <c r="GRL358" s="59"/>
      <c r="GRM358" s="59"/>
      <c r="GRN358" s="59"/>
      <c r="GRO358" s="59"/>
      <c r="GRP358" s="59"/>
      <c r="GRQ358" s="59"/>
      <c r="GRR358" s="59"/>
      <c r="GRS358" s="59"/>
      <c r="GRT358" s="59"/>
      <c r="GRU358" s="59"/>
      <c r="GRV358" s="59"/>
      <c r="GRW358" s="59"/>
      <c r="GRX358" s="59"/>
      <c r="GRY358" s="59"/>
      <c r="GRZ358" s="59"/>
      <c r="GSA358" s="59"/>
      <c r="GSB358" s="59"/>
      <c r="GSC358" s="59"/>
      <c r="GSD358" s="59"/>
      <c r="GSE358" s="59"/>
      <c r="GSF358" s="59"/>
      <c r="GSG358" s="59"/>
      <c r="GSH358" s="59"/>
      <c r="GSI358" s="59"/>
      <c r="GSJ358" s="59"/>
      <c r="GSK358" s="59"/>
      <c r="GSL358" s="59"/>
      <c r="GSM358" s="59"/>
      <c r="GSN358" s="59"/>
      <c r="GSO358" s="59"/>
      <c r="GSP358" s="59"/>
      <c r="GSQ358" s="59"/>
      <c r="GSR358" s="59"/>
      <c r="GSS358" s="59"/>
      <c r="GST358" s="59"/>
      <c r="GSU358" s="59"/>
      <c r="GSV358" s="59"/>
      <c r="GSW358" s="59"/>
      <c r="GSX358" s="59"/>
      <c r="GSY358" s="59"/>
      <c r="GSZ358" s="59"/>
      <c r="GTA358" s="59"/>
      <c r="GTB358" s="59"/>
      <c r="GTC358" s="59"/>
      <c r="GTD358" s="59"/>
      <c r="GTE358" s="59"/>
      <c r="GTF358" s="59"/>
      <c r="GTG358" s="59"/>
      <c r="GTH358" s="59"/>
      <c r="GTI358" s="59"/>
      <c r="GTJ358" s="59"/>
      <c r="GTK358" s="59"/>
      <c r="GTL358" s="59"/>
      <c r="GTM358" s="59"/>
      <c r="GTN358" s="59"/>
      <c r="GTO358" s="59"/>
      <c r="GTP358" s="59"/>
      <c r="GTQ358" s="59"/>
      <c r="GTR358" s="59"/>
      <c r="GTS358" s="59"/>
      <c r="GTT358" s="59"/>
      <c r="GTU358" s="59"/>
      <c r="GTV358" s="59"/>
      <c r="GTW358" s="59"/>
      <c r="GTX358" s="59"/>
      <c r="GTY358" s="59"/>
      <c r="GTZ358" s="59"/>
      <c r="GUA358" s="59"/>
      <c r="GUB358" s="59"/>
      <c r="GUC358" s="59"/>
      <c r="GUD358" s="59"/>
      <c r="GUE358" s="59"/>
      <c r="GUF358" s="59"/>
      <c r="GUG358" s="59"/>
      <c r="GUH358" s="59"/>
      <c r="GUI358" s="59"/>
      <c r="GUJ358" s="59"/>
      <c r="GUK358" s="59"/>
      <c r="GUL358" s="59"/>
      <c r="GUM358" s="59"/>
      <c r="GUN358" s="59"/>
      <c r="GUO358" s="59"/>
      <c r="GUP358" s="59"/>
      <c r="GUQ358" s="59"/>
      <c r="GUR358" s="59"/>
      <c r="GUS358" s="59"/>
      <c r="GUT358" s="59"/>
      <c r="GUU358" s="59"/>
      <c r="GUV358" s="59"/>
      <c r="GUW358" s="59"/>
      <c r="GUX358" s="59"/>
      <c r="GUY358" s="59"/>
      <c r="GUZ358" s="59"/>
      <c r="GVA358" s="59"/>
      <c r="GVB358" s="59"/>
      <c r="GVC358" s="59"/>
      <c r="GVD358" s="59"/>
      <c r="GVE358" s="59"/>
      <c r="GVF358" s="59"/>
      <c r="GVG358" s="59"/>
      <c r="GVH358" s="59"/>
      <c r="GVI358" s="59"/>
      <c r="GVJ358" s="59"/>
      <c r="GVK358" s="59"/>
      <c r="GVL358" s="59"/>
      <c r="GVM358" s="59"/>
      <c r="GVN358" s="59"/>
      <c r="GVO358" s="59"/>
      <c r="GVP358" s="59"/>
      <c r="GVQ358" s="59"/>
      <c r="GVR358" s="59"/>
      <c r="GVS358" s="59"/>
      <c r="GVT358" s="59"/>
      <c r="GVU358" s="59"/>
      <c r="GVV358" s="59"/>
      <c r="GVW358" s="59"/>
      <c r="GVX358" s="59"/>
      <c r="GVY358" s="59"/>
      <c r="GVZ358" s="59"/>
      <c r="GWA358" s="59"/>
      <c r="GWB358" s="59"/>
      <c r="GWC358" s="59"/>
      <c r="GWD358" s="59"/>
      <c r="GWE358" s="59"/>
      <c r="GWF358" s="59"/>
      <c r="GWG358" s="59"/>
      <c r="GWH358" s="59"/>
      <c r="GWI358" s="59"/>
      <c r="GWJ358" s="59"/>
      <c r="GWK358" s="59"/>
      <c r="GWL358" s="59"/>
      <c r="GWM358" s="59"/>
      <c r="GWN358" s="59"/>
      <c r="GWO358" s="59"/>
      <c r="GWP358" s="59"/>
      <c r="GWQ358" s="59"/>
      <c r="GWR358" s="59"/>
      <c r="GWS358" s="59"/>
      <c r="GWT358" s="59"/>
      <c r="GWU358" s="59"/>
      <c r="GWV358" s="59"/>
      <c r="GWW358" s="59"/>
      <c r="GWX358" s="59"/>
      <c r="GWY358" s="59"/>
      <c r="GWZ358" s="59"/>
      <c r="GXA358" s="59"/>
      <c r="GXB358" s="59"/>
      <c r="GXC358" s="59"/>
      <c r="GXD358" s="59"/>
      <c r="GXE358" s="59"/>
      <c r="GXF358" s="59"/>
      <c r="GXG358" s="59"/>
      <c r="GXH358" s="59"/>
      <c r="GXI358" s="59"/>
      <c r="GXJ358" s="59"/>
      <c r="GXK358" s="59"/>
      <c r="GXL358" s="59"/>
      <c r="GXM358" s="59"/>
      <c r="GXN358" s="59"/>
      <c r="GXO358" s="59"/>
      <c r="GXP358" s="59"/>
      <c r="GXQ358" s="59"/>
      <c r="GXR358" s="59"/>
      <c r="GXS358" s="59"/>
      <c r="GXT358" s="59"/>
      <c r="GXU358" s="59"/>
      <c r="GXV358" s="59"/>
      <c r="GXW358" s="59"/>
      <c r="GXX358" s="59"/>
      <c r="GXY358" s="59"/>
      <c r="GXZ358" s="59"/>
      <c r="GYA358" s="59"/>
      <c r="GYB358" s="59"/>
      <c r="GYC358" s="59"/>
      <c r="GYD358" s="59"/>
      <c r="GYE358" s="59"/>
      <c r="GYF358" s="59"/>
      <c r="GYG358" s="59"/>
      <c r="GYH358" s="59"/>
      <c r="GYI358" s="59"/>
      <c r="GYJ358" s="59"/>
      <c r="GYK358" s="59"/>
      <c r="GYL358" s="59"/>
      <c r="GYM358" s="59"/>
      <c r="GYN358" s="59"/>
      <c r="GYO358" s="59"/>
      <c r="GYP358" s="59"/>
      <c r="GYQ358" s="59"/>
      <c r="GYR358" s="59"/>
      <c r="GYS358" s="59"/>
      <c r="GYT358" s="59"/>
      <c r="GYU358" s="59"/>
      <c r="GYV358" s="59"/>
      <c r="GYW358" s="59"/>
      <c r="GYX358" s="59"/>
      <c r="GYY358" s="59"/>
      <c r="GYZ358" s="59"/>
      <c r="GZA358" s="59"/>
      <c r="GZB358" s="59"/>
      <c r="GZC358" s="59"/>
      <c r="GZD358" s="59"/>
      <c r="GZE358" s="59"/>
      <c r="GZF358" s="59"/>
      <c r="GZG358" s="59"/>
      <c r="GZH358" s="59"/>
      <c r="GZI358" s="59"/>
      <c r="GZJ358" s="59"/>
      <c r="GZK358" s="59"/>
      <c r="GZL358" s="59"/>
      <c r="GZM358" s="59"/>
      <c r="GZN358" s="59"/>
      <c r="GZO358" s="59"/>
      <c r="GZP358" s="59"/>
      <c r="GZQ358" s="59"/>
      <c r="GZR358" s="59"/>
      <c r="GZS358" s="59"/>
      <c r="GZT358" s="59"/>
      <c r="GZU358" s="59"/>
      <c r="GZV358" s="59"/>
      <c r="GZW358" s="59"/>
      <c r="GZX358" s="59"/>
      <c r="GZY358" s="59"/>
      <c r="GZZ358" s="59"/>
      <c r="HAA358" s="59"/>
      <c r="HAB358" s="59"/>
      <c r="HAC358" s="59"/>
      <c r="HAD358" s="59"/>
      <c r="HAE358" s="59"/>
      <c r="HAF358" s="59"/>
      <c r="HAG358" s="59"/>
      <c r="HAH358" s="59"/>
      <c r="HAI358" s="59"/>
      <c r="HAJ358" s="59"/>
      <c r="HAK358" s="59"/>
      <c r="HAL358" s="59"/>
      <c r="HAM358" s="59"/>
      <c r="HAN358" s="59"/>
      <c r="HAO358" s="59"/>
      <c r="HAP358" s="59"/>
      <c r="HAQ358" s="59"/>
      <c r="HAR358" s="59"/>
      <c r="HAS358" s="59"/>
      <c r="HAT358" s="59"/>
      <c r="HAU358" s="59"/>
      <c r="HAV358" s="59"/>
      <c r="HAW358" s="59"/>
      <c r="HAX358" s="59"/>
      <c r="HAY358" s="59"/>
      <c r="HAZ358" s="59"/>
      <c r="HBA358" s="59"/>
      <c r="HBB358" s="59"/>
      <c r="HBC358" s="59"/>
      <c r="HBD358" s="59"/>
      <c r="HBE358" s="59"/>
      <c r="HBF358" s="59"/>
      <c r="HBG358" s="59"/>
      <c r="HBH358" s="59"/>
      <c r="HBI358" s="59"/>
      <c r="HBJ358" s="59"/>
      <c r="HBK358" s="59"/>
      <c r="HBL358" s="59"/>
      <c r="HBM358" s="59"/>
      <c r="HBN358" s="59"/>
      <c r="HBO358" s="59"/>
      <c r="HBP358" s="59"/>
      <c r="HBQ358" s="59"/>
      <c r="HBR358" s="59"/>
      <c r="HBS358" s="59"/>
      <c r="HBT358" s="59"/>
      <c r="HBU358" s="59"/>
      <c r="HBV358" s="59"/>
      <c r="HBW358" s="59"/>
      <c r="HBX358" s="59"/>
      <c r="HBY358" s="59"/>
      <c r="HBZ358" s="59"/>
      <c r="HCA358" s="59"/>
      <c r="HCB358" s="59"/>
      <c r="HCC358" s="59"/>
      <c r="HCD358" s="59"/>
      <c r="HCE358" s="59"/>
      <c r="HCF358" s="59"/>
      <c r="HCG358" s="59"/>
      <c r="HCH358" s="59"/>
      <c r="HCI358" s="59"/>
      <c r="HCJ358" s="59"/>
      <c r="HCK358" s="59"/>
      <c r="HCL358" s="59"/>
      <c r="HCM358" s="59"/>
      <c r="HCN358" s="59"/>
      <c r="HCO358" s="59"/>
      <c r="HCP358" s="59"/>
      <c r="HCQ358" s="59"/>
      <c r="HCR358" s="59"/>
      <c r="HCS358" s="59"/>
      <c r="HCT358" s="59"/>
      <c r="HCU358" s="59"/>
      <c r="HCV358" s="59"/>
      <c r="HCW358" s="59"/>
      <c r="HCX358" s="59"/>
      <c r="HCY358" s="59"/>
      <c r="HCZ358" s="59"/>
      <c r="HDA358" s="59"/>
      <c r="HDB358" s="59"/>
      <c r="HDC358" s="59"/>
      <c r="HDD358" s="59"/>
      <c r="HDE358" s="59"/>
      <c r="HDF358" s="59"/>
      <c r="HDG358" s="59"/>
      <c r="HDH358" s="59"/>
      <c r="HDI358" s="59"/>
      <c r="HDJ358" s="59"/>
      <c r="HDK358" s="59"/>
      <c r="HDL358" s="59"/>
      <c r="HDM358" s="59"/>
      <c r="HDN358" s="59"/>
      <c r="HDO358" s="59"/>
      <c r="HDP358" s="59"/>
      <c r="HDQ358" s="59"/>
      <c r="HDR358" s="59"/>
      <c r="HDS358" s="59"/>
      <c r="HDT358" s="59"/>
      <c r="HDU358" s="59"/>
      <c r="HDV358" s="59"/>
      <c r="HDW358" s="59"/>
      <c r="HDX358" s="59"/>
      <c r="HDY358" s="59"/>
      <c r="HDZ358" s="59"/>
      <c r="HEA358" s="59"/>
      <c r="HEB358" s="59"/>
      <c r="HEC358" s="59"/>
      <c r="HED358" s="59"/>
      <c r="HEE358" s="59"/>
      <c r="HEF358" s="59"/>
      <c r="HEG358" s="59"/>
      <c r="HEH358" s="59"/>
      <c r="HEI358" s="59"/>
      <c r="HEJ358" s="59"/>
      <c r="HEK358" s="59"/>
      <c r="HEL358" s="59"/>
      <c r="HEM358" s="59"/>
      <c r="HEN358" s="59"/>
      <c r="HEO358" s="59"/>
      <c r="HEP358" s="59"/>
      <c r="HEQ358" s="59"/>
      <c r="HER358" s="59"/>
      <c r="HES358" s="59"/>
      <c r="HET358" s="59"/>
      <c r="HEU358" s="59"/>
      <c r="HEV358" s="59"/>
      <c r="HEW358" s="59"/>
      <c r="HEX358" s="59"/>
      <c r="HEY358" s="59"/>
      <c r="HEZ358" s="59"/>
      <c r="HFA358" s="59"/>
      <c r="HFB358" s="59"/>
      <c r="HFC358" s="59"/>
      <c r="HFD358" s="59"/>
      <c r="HFE358" s="59"/>
      <c r="HFF358" s="59"/>
      <c r="HFG358" s="59"/>
      <c r="HFH358" s="59"/>
      <c r="HFI358" s="59"/>
      <c r="HFJ358" s="59"/>
      <c r="HFK358" s="59"/>
      <c r="HFL358" s="59"/>
      <c r="HFM358" s="59"/>
      <c r="HFN358" s="59"/>
      <c r="HFO358" s="59"/>
      <c r="HFP358" s="59"/>
      <c r="HFQ358" s="59"/>
      <c r="HFR358" s="59"/>
      <c r="HFS358" s="59"/>
      <c r="HFT358" s="59"/>
      <c r="HFU358" s="59"/>
      <c r="HFV358" s="59"/>
      <c r="HFW358" s="59"/>
      <c r="HFX358" s="59"/>
      <c r="HFY358" s="59"/>
      <c r="HFZ358" s="59"/>
      <c r="HGA358" s="59"/>
      <c r="HGB358" s="59"/>
      <c r="HGC358" s="59"/>
      <c r="HGD358" s="59"/>
      <c r="HGE358" s="59"/>
      <c r="HGF358" s="59"/>
      <c r="HGG358" s="59"/>
      <c r="HGH358" s="59"/>
      <c r="HGI358" s="59"/>
      <c r="HGJ358" s="59"/>
      <c r="HGK358" s="59"/>
      <c r="HGL358" s="59"/>
      <c r="HGM358" s="59"/>
      <c r="HGN358" s="59"/>
      <c r="HGO358" s="59"/>
      <c r="HGP358" s="59"/>
      <c r="HGQ358" s="59"/>
      <c r="HGR358" s="59"/>
      <c r="HGS358" s="59"/>
      <c r="HGT358" s="59"/>
      <c r="HGU358" s="59"/>
      <c r="HGV358" s="59"/>
      <c r="HGW358" s="59"/>
      <c r="HGX358" s="59"/>
      <c r="HGY358" s="59"/>
      <c r="HGZ358" s="59"/>
      <c r="HHA358" s="59"/>
      <c r="HHB358" s="59"/>
      <c r="HHC358" s="59"/>
      <c r="HHD358" s="59"/>
      <c r="HHE358" s="59"/>
      <c r="HHF358" s="59"/>
      <c r="HHG358" s="59"/>
      <c r="HHH358" s="59"/>
      <c r="HHI358" s="59"/>
      <c r="HHJ358" s="59"/>
      <c r="HHK358" s="59"/>
      <c r="HHL358" s="59"/>
      <c r="HHM358" s="59"/>
      <c r="HHN358" s="59"/>
      <c r="HHO358" s="59"/>
      <c r="HHP358" s="59"/>
      <c r="HHQ358" s="59"/>
      <c r="HHR358" s="59"/>
      <c r="HHS358" s="59"/>
      <c r="HHT358" s="59"/>
      <c r="HHU358" s="59"/>
      <c r="HHV358" s="59"/>
      <c r="HHW358" s="59"/>
      <c r="HHX358" s="59"/>
      <c r="HHY358" s="59"/>
      <c r="HHZ358" s="59"/>
      <c r="HIA358" s="59"/>
      <c r="HIB358" s="59"/>
      <c r="HIC358" s="59"/>
      <c r="HID358" s="59"/>
      <c r="HIE358" s="59"/>
      <c r="HIF358" s="59"/>
      <c r="HIG358" s="59"/>
      <c r="HIH358" s="59"/>
      <c r="HII358" s="59"/>
      <c r="HIJ358" s="59"/>
      <c r="HIK358" s="59"/>
      <c r="HIL358" s="59"/>
      <c r="HIM358" s="59"/>
      <c r="HIN358" s="59"/>
      <c r="HIO358" s="59"/>
      <c r="HIP358" s="59"/>
      <c r="HIQ358" s="59"/>
      <c r="HIR358" s="59"/>
      <c r="HIS358" s="59"/>
      <c r="HIT358" s="59"/>
      <c r="HIU358" s="59"/>
      <c r="HIV358" s="59"/>
      <c r="HIW358" s="59"/>
      <c r="HIX358" s="59"/>
      <c r="HIY358" s="59"/>
      <c r="HIZ358" s="59"/>
      <c r="HJA358" s="59"/>
      <c r="HJB358" s="59"/>
      <c r="HJC358" s="59"/>
      <c r="HJD358" s="59"/>
      <c r="HJE358" s="59"/>
      <c r="HJF358" s="59"/>
      <c r="HJG358" s="59"/>
      <c r="HJH358" s="59"/>
      <c r="HJI358" s="59"/>
      <c r="HJJ358" s="59"/>
      <c r="HJK358" s="59"/>
      <c r="HJL358" s="59"/>
      <c r="HJM358" s="59"/>
      <c r="HJN358" s="59"/>
      <c r="HJO358" s="59"/>
      <c r="HJP358" s="59"/>
      <c r="HJQ358" s="59"/>
      <c r="HJR358" s="59"/>
      <c r="HJS358" s="59"/>
      <c r="HJT358" s="59"/>
      <c r="HJU358" s="59"/>
      <c r="HJV358" s="59"/>
      <c r="HJW358" s="59"/>
      <c r="HJX358" s="59"/>
      <c r="HJY358" s="59"/>
      <c r="HJZ358" s="59"/>
      <c r="HKA358" s="59"/>
      <c r="HKB358" s="59"/>
      <c r="HKC358" s="59"/>
      <c r="HKD358" s="59"/>
      <c r="HKE358" s="59"/>
      <c r="HKF358" s="59"/>
      <c r="HKG358" s="59"/>
      <c r="HKH358" s="59"/>
      <c r="HKI358" s="59"/>
      <c r="HKJ358" s="59"/>
      <c r="HKK358" s="59"/>
      <c r="HKL358" s="59"/>
      <c r="HKM358" s="59"/>
      <c r="HKN358" s="59"/>
      <c r="HKO358" s="59"/>
      <c r="HKP358" s="59"/>
      <c r="HKQ358" s="59"/>
      <c r="HKR358" s="59"/>
      <c r="HKS358" s="59"/>
      <c r="HKT358" s="59"/>
      <c r="HKU358" s="59"/>
      <c r="HKV358" s="59"/>
      <c r="HKW358" s="59"/>
      <c r="HKX358" s="59"/>
      <c r="HKY358" s="59"/>
      <c r="HKZ358" s="59"/>
      <c r="HLA358" s="59"/>
      <c r="HLB358" s="59"/>
      <c r="HLC358" s="59"/>
      <c r="HLD358" s="59"/>
      <c r="HLE358" s="59"/>
      <c r="HLF358" s="59"/>
      <c r="HLG358" s="59"/>
      <c r="HLH358" s="59"/>
      <c r="HLI358" s="59"/>
      <c r="HLJ358" s="59"/>
      <c r="HLK358" s="59"/>
      <c r="HLL358" s="59"/>
      <c r="HLM358" s="59"/>
      <c r="HLN358" s="59"/>
      <c r="HLO358" s="59"/>
      <c r="HLP358" s="59"/>
      <c r="HLQ358" s="59"/>
      <c r="HLR358" s="59"/>
      <c r="HLS358" s="59"/>
      <c r="HLT358" s="59"/>
      <c r="HLU358" s="59"/>
      <c r="HLV358" s="59"/>
      <c r="HLW358" s="59"/>
      <c r="HLX358" s="59"/>
      <c r="HLY358" s="59"/>
      <c r="HLZ358" s="59"/>
      <c r="HMA358" s="59"/>
      <c r="HMB358" s="59"/>
      <c r="HMC358" s="59"/>
      <c r="HMD358" s="59"/>
      <c r="HME358" s="59"/>
      <c r="HMF358" s="59"/>
      <c r="HMG358" s="59"/>
      <c r="HMH358" s="59"/>
      <c r="HMI358" s="59"/>
      <c r="HMJ358" s="59"/>
      <c r="HMK358" s="59"/>
      <c r="HML358" s="59"/>
      <c r="HMM358" s="59"/>
      <c r="HMN358" s="59"/>
      <c r="HMO358" s="59"/>
      <c r="HMP358" s="59"/>
      <c r="HMQ358" s="59"/>
      <c r="HMR358" s="59"/>
      <c r="HMS358" s="59"/>
      <c r="HMT358" s="59"/>
      <c r="HMU358" s="59"/>
      <c r="HMV358" s="59"/>
      <c r="HMW358" s="59"/>
      <c r="HMX358" s="59"/>
      <c r="HMY358" s="59"/>
      <c r="HMZ358" s="59"/>
      <c r="HNA358" s="59"/>
      <c r="HNB358" s="59"/>
      <c r="HNC358" s="59"/>
      <c r="HND358" s="59"/>
      <c r="HNE358" s="59"/>
      <c r="HNF358" s="59"/>
      <c r="HNG358" s="59"/>
      <c r="HNH358" s="59"/>
      <c r="HNI358" s="59"/>
      <c r="HNJ358" s="59"/>
      <c r="HNK358" s="59"/>
      <c r="HNL358" s="59"/>
      <c r="HNM358" s="59"/>
      <c r="HNN358" s="59"/>
      <c r="HNO358" s="59"/>
      <c r="HNP358" s="59"/>
      <c r="HNQ358" s="59"/>
      <c r="HNR358" s="59"/>
      <c r="HNS358" s="59"/>
      <c r="HNT358" s="59"/>
      <c r="HNU358" s="59"/>
      <c r="HNV358" s="59"/>
      <c r="HNW358" s="59"/>
      <c r="HNX358" s="59"/>
      <c r="HNY358" s="59"/>
      <c r="HNZ358" s="59"/>
      <c r="HOA358" s="59"/>
      <c r="HOB358" s="59"/>
      <c r="HOC358" s="59"/>
      <c r="HOD358" s="59"/>
      <c r="HOE358" s="59"/>
      <c r="HOF358" s="59"/>
      <c r="HOG358" s="59"/>
      <c r="HOH358" s="59"/>
      <c r="HOI358" s="59"/>
      <c r="HOJ358" s="59"/>
      <c r="HOK358" s="59"/>
      <c r="HOL358" s="59"/>
      <c r="HOM358" s="59"/>
      <c r="HON358" s="59"/>
      <c r="HOO358" s="59"/>
      <c r="HOP358" s="59"/>
      <c r="HOQ358" s="59"/>
      <c r="HOR358" s="59"/>
      <c r="HOS358" s="59"/>
      <c r="HOT358" s="59"/>
      <c r="HOU358" s="59"/>
      <c r="HOV358" s="59"/>
      <c r="HOW358" s="59"/>
      <c r="HOX358" s="59"/>
      <c r="HOY358" s="59"/>
      <c r="HOZ358" s="59"/>
      <c r="HPA358" s="59"/>
      <c r="HPB358" s="59"/>
      <c r="HPC358" s="59"/>
      <c r="HPD358" s="59"/>
      <c r="HPE358" s="59"/>
      <c r="HPF358" s="59"/>
      <c r="HPG358" s="59"/>
      <c r="HPH358" s="59"/>
      <c r="HPI358" s="59"/>
      <c r="HPJ358" s="59"/>
      <c r="HPK358" s="59"/>
      <c r="HPL358" s="59"/>
      <c r="HPM358" s="59"/>
      <c r="HPN358" s="59"/>
      <c r="HPO358" s="59"/>
      <c r="HPP358" s="59"/>
      <c r="HPQ358" s="59"/>
      <c r="HPR358" s="59"/>
      <c r="HPS358" s="59"/>
      <c r="HPT358" s="59"/>
      <c r="HPU358" s="59"/>
      <c r="HPV358" s="59"/>
      <c r="HPW358" s="59"/>
      <c r="HPX358" s="59"/>
      <c r="HPY358" s="59"/>
      <c r="HPZ358" s="59"/>
      <c r="HQA358" s="59"/>
      <c r="HQB358" s="59"/>
      <c r="HQC358" s="59"/>
      <c r="HQD358" s="59"/>
      <c r="HQE358" s="59"/>
      <c r="HQF358" s="59"/>
      <c r="HQG358" s="59"/>
      <c r="HQH358" s="59"/>
      <c r="HQI358" s="59"/>
      <c r="HQJ358" s="59"/>
      <c r="HQK358" s="59"/>
      <c r="HQL358" s="59"/>
      <c r="HQM358" s="59"/>
      <c r="HQN358" s="59"/>
      <c r="HQO358" s="59"/>
      <c r="HQP358" s="59"/>
      <c r="HQQ358" s="59"/>
      <c r="HQR358" s="59"/>
      <c r="HQS358" s="59"/>
      <c r="HQT358" s="59"/>
      <c r="HQU358" s="59"/>
      <c r="HQV358" s="59"/>
      <c r="HQW358" s="59"/>
      <c r="HQX358" s="59"/>
      <c r="HQY358" s="59"/>
      <c r="HQZ358" s="59"/>
      <c r="HRA358" s="59"/>
      <c r="HRB358" s="59"/>
      <c r="HRC358" s="59"/>
      <c r="HRD358" s="59"/>
      <c r="HRE358" s="59"/>
      <c r="HRF358" s="59"/>
      <c r="HRG358" s="59"/>
      <c r="HRH358" s="59"/>
      <c r="HRI358" s="59"/>
      <c r="HRJ358" s="59"/>
      <c r="HRK358" s="59"/>
      <c r="HRL358" s="59"/>
      <c r="HRM358" s="59"/>
      <c r="HRN358" s="59"/>
      <c r="HRO358" s="59"/>
      <c r="HRP358" s="59"/>
      <c r="HRQ358" s="59"/>
      <c r="HRR358" s="59"/>
      <c r="HRS358" s="59"/>
      <c r="HRT358" s="59"/>
      <c r="HRU358" s="59"/>
      <c r="HRV358" s="59"/>
      <c r="HRW358" s="59"/>
      <c r="HRX358" s="59"/>
      <c r="HRY358" s="59"/>
      <c r="HRZ358" s="59"/>
      <c r="HSA358" s="59"/>
      <c r="HSB358" s="59"/>
      <c r="HSC358" s="59"/>
      <c r="HSD358" s="59"/>
      <c r="HSE358" s="59"/>
      <c r="HSF358" s="59"/>
      <c r="HSG358" s="59"/>
      <c r="HSH358" s="59"/>
      <c r="HSI358" s="59"/>
      <c r="HSJ358" s="59"/>
      <c r="HSK358" s="59"/>
      <c r="HSL358" s="59"/>
      <c r="HSM358" s="59"/>
      <c r="HSN358" s="59"/>
      <c r="HSO358" s="59"/>
      <c r="HSP358" s="59"/>
      <c r="HSQ358" s="59"/>
      <c r="HSR358" s="59"/>
      <c r="HSS358" s="59"/>
      <c r="HST358" s="59"/>
      <c r="HSU358" s="59"/>
      <c r="HSV358" s="59"/>
      <c r="HSW358" s="59"/>
      <c r="HSX358" s="59"/>
      <c r="HSY358" s="59"/>
      <c r="HSZ358" s="59"/>
      <c r="HTA358" s="59"/>
      <c r="HTB358" s="59"/>
      <c r="HTC358" s="59"/>
      <c r="HTD358" s="59"/>
      <c r="HTE358" s="59"/>
      <c r="HTF358" s="59"/>
      <c r="HTG358" s="59"/>
      <c r="HTH358" s="59"/>
      <c r="HTI358" s="59"/>
      <c r="HTJ358" s="59"/>
      <c r="HTK358" s="59"/>
      <c r="HTL358" s="59"/>
      <c r="HTM358" s="59"/>
      <c r="HTN358" s="59"/>
      <c r="HTO358" s="59"/>
      <c r="HTP358" s="59"/>
      <c r="HTQ358" s="59"/>
      <c r="HTR358" s="59"/>
      <c r="HTS358" s="59"/>
      <c r="HTT358" s="59"/>
      <c r="HTU358" s="59"/>
      <c r="HTV358" s="59"/>
      <c r="HTW358" s="59"/>
      <c r="HTX358" s="59"/>
      <c r="HTY358" s="59"/>
      <c r="HTZ358" s="59"/>
      <c r="HUA358" s="59"/>
      <c r="HUB358" s="59"/>
      <c r="HUC358" s="59"/>
      <c r="HUD358" s="59"/>
      <c r="HUE358" s="59"/>
      <c r="HUF358" s="59"/>
      <c r="HUG358" s="59"/>
      <c r="HUH358" s="59"/>
      <c r="HUI358" s="59"/>
      <c r="HUJ358" s="59"/>
      <c r="HUK358" s="59"/>
      <c r="HUL358" s="59"/>
      <c r="HUM358" s="59"/>
      <c r="HUN358" s="59"/>
      <c r="HUO358" s="59"/>
      <c r="HUP358" s="59"/>
      <c r="HUQ358" s="59"/>
      <c r="HUR358" s="59"/>
      <c r="HUS358" s="59"/>
      <c r="HUT358" s="59"/>
      <c r="HUU358" s="59"/>
      <c r="HUV358" s="59"/>
      <c r="HUW358" s="59"/>
      <c r="HUX358" s="59"/>
      <c r="HUY358" s="59"/>
      <c r="HUZ358" s="59"/>
      <c r="HVA358" s="59"/>
      <c r="HVB358" s="59"/>
      <c r="HVC358" s="59"/>
      <c r="HVD358" s="59"/>
      <c r="HVE358" s="59"/>
      <c r="HVF358" s="59"/>
      <c r="HVG358" s="59"/>
      <c r="HVH358" s="59"/>
      <c r="HVI358" s="59"/>
      <c r="HVJ358" s="59"/>
      <c r="HVK358" s="59"/>
      <c r="HVL358" s="59"/>
      <c r="HVM358" s="59"/>
      <c r="HVN358" s="59"/>
      <c r="HVO358" s="59"/>
      <c r="HVP358" s="59"/>
      <c r="HVQ358" s="59"/>
      <c r="HVR358" s="59"/>
      <c r="HVS358" s="59"/>
      <c r="HVT358" s="59"/>
      <c r="HVU358" s="59"/>
      <c r="HVV358" s="59"/>
      <c r="HVW358" s="59"/>
      <c r="HVX358" s="59"/>
      <c r="HVY358" s="59"/>
      <c r="HVZ358" s="59"/>
      <c r="HWA358" s="59"/>
      <c r="HWB358" s="59"/>
      <c r="HWC358" s="59"/>
      <c r="HWD358" s="59"/>
      <c r="HWE358" s="59"/>
      <c r="HWF358" s="59"/>
      <c r="HWG358" s="59"/>
      <c r="HWH358" s="59"/>
      <c r="HWI358" s="59"/>
      <c r="HWJ358" s="59"/>
      <c r="HWK358" s="59"/>
      <c r="HWL358" s="59"/>
      <c r="HWM358" s="59"/>
      <c r="HWN358" s="59"/>
      <c r="HWO358" s="59"/>
      <c r="HWP358" s="59"/>
      <c r="HWQ358" s="59"/>
      <c r="HWR358" s="59"/>
      <c r="HWS358" s="59"/>
      <c r="HWT358" s="59"/>
      <c r="HWU358" s="59"/>
      <c r="HWV358" s="59"/>
      <c r="HWW358" s="59"/>
      <c r="HWX358" s="59"/>
      <c r="HWY358" s="59"/>
      <c r="HWZ358" s="59"/>
      <c r="HXA358" s="59"/>
      <c r="HXB358" s="59"/>
      <c r="HXC358" s="59"/>
      <c r="HXD358" s="59"/>
      <c r="HXE358" s="59"/>
      <c r="HXF358" s="59"/>
      <c r="HXG358" s="59"/>
      <c r="HXH358" s="59"/>
      <c r="HXI358" s="59"/>
      <c r="HXJ358" s="59"/>
      <c r="HXK358" s="59"/>
      <c r="HXL358" s="59"/>
      <c r="HXM358" s="59"/>
      <c r="HXN358" s="59"/>
      <c r="HXO358" s="59"/>
      <c r="HXP358" s="59"/>
      <c r="HXQ358" s="59"/>
      <c r="HXR358" s="59"/>
      <c r="HXS358" s="59"/>
      <c r="HXT358" s="59"/>
      <c r="HXU358" s="59"/>
      <c r="HXV358" s="59"/>
      <c r="HXW358" s="59"/>
      <c r="HXX358" s="59"/>
      <c r="HXY358" s="59"/>
      <c r="HXZ358" s="59"/>
      <c r="HYA358" s="59"/>
      <c r="HYB358" s="59"/>
      <c r="HYC358" s="59"/>
      <c r="HYD358" s="59"/>
      <c r="HYE358" s="59"/>
      <c r="HYF358" s="59"/>
      <c r="HYG358" s="59"/>
      <c r="HYH358" s="59"/>
      <c r="HYI358" s="59"/>
      <c r="HYJ358" s="59"/>
      <c r="HYK358" s="59"/>
      <c r="HYL358" s="59"/>
      <c r="HYM358" s="59"/>
      <c r="HYN358" s="59"/>
      <c r="HYO358" s="59"/>
      <c r="HYP358" s="59"/>
      <c r="HYQ358" s="59"/>
      <c r="HYR358" s="59"/>
      <c r="HYS358" s="59"/>
      <c r="HYT358" s="59"/>
      <c r="HYU358" s="59"/>
      <c r="HYV358" s="59"/>
      <c r="HYW358" s="59"/>
      <c r="HYX358" s="59"/>
      <c r="HYY358" s="59"/>
      <c r="HYZ358" s="59"/>
      <c r="HZA358" s="59"/>
      <c r="HZB358" s="59"/>
      <c r="HZC358" s="59"/>
      <c r="HZD358" s="59"/>
      <c r="HZE358" s="59"/>
      <c r="HZF358" s="59"/>
      <c r="HZG358" s="59"/>
      <c r="HZH358" s="59"/>
      <c r="HZI358" s="59"/>
      <c r="HZJ358" s="59"/>
      <c r="HZK358" s="59"/>
      <c r="HZL358" s="59"/>
      <c r="HZM358" s="59"/>
      <c r="HZN358" s="59"/>
      <c r="HZO358" s="59"/>
      <c r="HZP358" s="59"/>
      <c r="HZQ358" s="59"/>
      <c r="HZR358" s="59"/>
      <c r="HZS358" s="59"/>
      <c r="HZT358" s="59"/>
      <c r="HZU358" s="59"/>
      <c r="HZV358" s="59"/>
      <c r="HZW358" s="59"/>
      <c r="HZX358" s="59"/>
      <c r="HZY358" s="59"/>
      <c r="HZZ358" s="59"/>
      <c r="IAA358" s="59"/>
      <c r="IAB358" s="59"/>
      <c r="IAC358" s="59"/>
      <c r="IAD358" s="59"/>
      <c r="IAE358" s="59"/>
      <c r="IAF358" s="59"/>
      <c r="IAG358" s="59"/>
      <c r="IAH358" s="59"/>
      <c r="IAI358" s="59"/>
      <c r="IAJ358" s="59"/>
      <c r="IAK358" s="59"/>
      <c r="IAL358" s="59"/>
      <c r="IAM358" s="59"/>
      <c r="IAN358" s="59"/>
      <c r="IAO358" s="59"/>
      <c r="IAP358" s="59"/>
      <c r="IAQ358" s="59"/>
      <c r="IAR358" s="59"/>
      <c r="IAS358" s="59"/>
      <c r="IAT358" s="59"/>
      <c r="IAU358" s="59"/>
      <c r="IAV358" s="59"/>
      <c r="IAW358" s="59"/>
      <c r="IAX358" s="59"/>
      <c r="IAY358" s="59"/>
      <c r="IAZ358" s="59"/>
      <c r="IBA358" s="59"/>
      <c r="IBB358" s="59"/>
      <c r="IBC358" s="59"/>
      <c r="IBD358" s="59"/>
      <c r="IBE358" s="59"/>
      <c r="IBF358" s="59"/>
      <c r="IBG358" s="59"/>
      <c r="IBH358" s="59"/>
      <c r="IBI358" s="59"/>
      <c r="IBJ358" s="59"/>
      <c r="IBK358" s="59"/>
      <c r="IBL358" s="59"/>
      <c r="IBM358" s="59"/>
      <c r="IBN358" s="59"/>
      <c r="IBO358" s="59"/>
      <c r="IBP358" s="59"/>
      <c r="IBQ358" s="59"/>
      <c r="IBR358" s="59"/>
      <c r="IBS358" s="59"/>
      <c r="IBT358" s="59"/>
      <c r="IBU358" s="59"/>
      <c r="IBV358" s="59"/>
      <c r="IBW358" s="59"/>
      <c r="IBX358" s="59"/>
      <c r="IBY358" s="59"/>
      <c r="IBZ358" s="59"/>
      <c r="ICA358" s="59"/>
      <c r="ICB358" s="59"/>
      <c r="ICC358" s="59"/>
      <c r="ICD358" s="59"/>
      <c r="ICE358" s="59"/>
      <c r="ICF358" s="59"/>
      <c r="ICG358" s="59"/>
      <c r="ICH358" s="59"/>
      <c r="ICI358" s="59"/>
      <c r="ICJ358" s="59"/>
      <c r="ICK358" s="59"/>
      <c r="ICL358" s="59"/>
      <c r="ICM358" s="59"/>
      <c r="ICN358" s="59"/>
      <c r="ICO358" s="59"/>
      <c r="ICP358" s="59"/>
      <c r="ICQ358" s="59"/>
      <c r="ICR358" s="59"/>
      <c r="ICS358" s="59"/>
      <c r="ICT358" s="59"/>
      <c r="ICU358" s="59"/>
      <c r="ICV358" s="59"/>
      <c r="ICW358" s="59"/>
      <c r="ICX358" s="59"/>
      <c r="ICY358" s="59"/>
      <c r="ICZ358" s="59"/>
      <c r="IDA358" s="59"/>
      <c r="IDB358" s="59"/>
      <c r="IDC358" s="59"/>
      <c r="IDD358" s="59"/>
      <c r="IDE358" s="59"/>
      <c r="IDF358" s="59"/>
      <c r="IDG358" s="59"/>
      <c r="IDH358" s="59"/>
      <c r="IDI358" s="59"/>
      <c r="IDJ358" s="59"/>
      <c r="IDK358" s="59"/>
      <c r="IDL358" s="59"/>
      <c r="IDM358" s="59"/>
      <c r="IDN358" s="59"/>
      <c r="IDO358" s="59"/>
      <c r="IDP358" s="59"/>
      <c r="IDQ358" s="59"/>
      <c r="IDR358" s="59"/>
      <c r="IDS358" s="59"/>
      <c r="IDT358" s="59"/>
      <c r="IDU358" s="59"/>
      <c r="IDV358" s="59"/>
      <c r="IDW358" s="59"/>
      <c r="IDX358" s="59"/>
      <c r="IDY358" s="59"/>
      <c r="IDZ358" s="59"/>
      <c r="IEA358" s="59"/>
      <c r="IEB358" s="59"/>
      <c r="IEC358" s="59"/>
      <c r="IED358" s="59"/>
      <c r="IEE358" s="59"/>
      <c r="IEF358" s="59"/>
      <c r="IEG358" s="59"/>
      <c r="IEH358" s="59"/>
      <c r="IEI358" s="59"/>
      <c r="IEJ358" s="59"/>
      <c r="IEK358" s="59"/>
      <c r="IEL358" s="59"/>
      <c r="IEM358" s="59"/>
      <c r="IEN358" s="59"/>
      <c r="IEO358" s="59"/>
      <c r="IEP358" s="59"/>
      <c r="IEQ358" s="59"/>
      <c r="IER358" s="59"/>
      <c r="IES358" s="59"/>
      <c r="IET358" s="59"/>
      <c r="IEU358" s="59"/>
      <c r="IEV358" s="59"/>
      <c r="IEW358" s="59"/>
      <c r="IEX358" s="59"/>
      <c r="IEY358" s="59"/>
      <c r="IEZ358" s="59"/>
      <c r="IFA358" s="59"/>
      <c r="IFB358" s="59"/>
      <c r="IFC358" s="59"/>
      <c r="IFD358" s="59"/>
      <c r="IFE358" s="59"/>
      <c r="IFF358" s="59"/>
      <c r="IFG358" s="59"/>
      <c r="IFH358" s="59"/>
      <c r="IFI358" s="59"/>
      <c r="IFJ358" s="59"/>
      <c r="IFK358" s="59"/>
      <c r="IFL358" s="59"/>
      <c r="IFM358" s="59"/>
      <c r="IFN358" s="59"/>
      <c r="IFO358" s="59"/>
      <c r="IFP358" s="59"/>
      <c r="IFQ358" s="59"/>
      <c r="IFR358" s="59"/>
      <c r="IFS358" s="59"/>
      <c r="IFT358" s="59"/>
      <c r="IFU358" s="59"/>
      <c r="IFV358" s="59"/>
      <c r="IFW358" s="59"/>
      <c r="IFX358" s="59"/>
      <c r="IFY358" s="59"/>
      <c r="IFZ358" s="59"/>
      <c r="IGA358" s="59"/>
      <c r="IGB358" s="59"/>
      <c r="IGC358" s="59"/>
      <c r="IGD358" s="59"/>
      <c r="IGE358" s="59"/>
      <c r="IGF358" s="59"/>
      <c r="IGG358" s="59"/>
      <c r="IGH358" s="59"/>
      <c r="IGI358" s="59"/>
      <c r="IGJ358" s="59"/>
      <c r="IGK358" s="59"/>
      <c r="IGL358" s="59"/>
      <c r="IGM358" s="59"/>
      <c r="IGN358" s="59"/>
      <c r="IGO358" s="59"/>
      <c r="IGP358" s="59"/>
      <c r="IGQ358" s="59"/>
      <c r="IGR358" s="59"/>
      <c r="IGS358" s="59"/>
      <c r="IGT358" s="59"/>
      <c r="IGU358" s="59"/>
      <c r="IGV358" s="59"/>
      <c r="IGW358" s="59"/>
      <c r="IGX358" s="59"/>
      <c r="IGY358" s="59"/>
      <c r="IGZ358" s="59"/>
      <c r="IHA358" s="59"/>
      <c r="IHB358" s="59"/>
      <c r="IHC358" s="59"/>
      <c r="IHD358" s="59"/>
      <c r="IHE358" s="59"/>
      <c r="IHF358" s="59"/>
      <c r="IHG358" s="59"/>
      <c r="IHH358" s="59"/>
      <c r="IHI358" s="59"/>
      <c r="IHJ358" s="59"/>
      <c r="IHK358" s="59"/>
      <c r="IHL358" s="59"/>
      <c r="IHM358" s="59"/>
      <c r="IHN358" s="59"/>
      <c r="IHO358" s="59"/>
      <c r="IHP358" s="59"/>
      <c r="IHQ358" s="59"/>
      <c r="IHR358" s="59"/>
      <c r="IHS358" s="59"/>
      <c r="IHT358" s="59"/>
      <c r="IHU358" s="59"/>
      <c r="IHV358" s="59"/>
      <c r="IHW358" s="59"/>
      <c r="IHX358" s="59"/>
      <c r="IHY358" s="59"/>
      <c r="IHZ358" s="59"/>
      <c r="IIA358" s="59"/>
      <c r="IIB358" s="59"/>
      <c r="IIC358" s="59"/>
      <c r="IID358" s="59"/>
      <c r="IIE358" s="59"/>
      <c r="IIF358" s="59"/>
      <c r="IIG358" s="59"/>
      <c r="IIH358" s="59"/>
      <c r="III358" s="59"/>
      <c r="IIJ358" s="59"/>
      <c r="IIK358" s="59"/>
      <c r="IIL358" s="59"/>
      <c r="IIM358" s="59"/>
      <c r="IIN358" s="59"/>
      <c r="IIO358" s="59"/>
      <c r="IIP358" s="59"/>
      <c r="IIQ358" s="59"/>
      <c r="IIR358" s="59"/>
      <c r="IIS358" s="59"/>
      <c r="IIT358" s="59"/>
      <c r="IIU358" s="59"/>
      <c r="IIV358" s="59"/>
      <c r="IIW358" s="59"/>
      <c r="IIX358" s="59"/>
      <c r="IIY358" s="59"/>
      <c r="IIZ358" s="59"/>
      <c r="IJA358" s="59"/>
      <c r="IJB358" s="59"/>
      <c r="IJC358" s="59"/>
      <c r="IJD358" s="59"/>
      <c r="IJE358" s="59"/>
      <c r="IJF358" s="59"/>
      <c r="IJG358" s="59"/>
      <c r="IJH358" s="59"/>
      <c r="IJI358" s="59"/>
      <c r="IJJ358" s="59"/>
      <c r="IJK358" s="59"/>
      <c r="IJL358" s="59"/>
      <c r="IJM358" s="59"/>
      <c r="IJN358" s="59"/>
      <c r="IJO358" s="59"/>
      <c r="IJP358" s="59"/>
      <c r="IJQ358" s="59"/>
      <c r="IJR358" s="59"/>
      <c r="IJS358" s="59"/>
      <c r="IJT358" s="59"/>
      <c r="IJU358" s="59"/>
      <c r="IJV358" s="59"/>
      <c r="IJW358" s="59"/>
      <c r="IJX358" s="59"/>
      <c r="IJY358" s="59"/>
      <c r="IJZ358" s="59"/>
      <c r="IKA358" s="59"/>
      <c r="IKB358" s="59"/>
      <c r="IKC358" s="59"/>
      <c r="IKD358" s="59"/>
      <c r="IKE358" s="59"/>
      <c r="IKF358" s="59"/>
      <c r="IKG358" s="59"/>
      <c r="IKH358" s="59"/>
      <c r="IKI358" s="59"/>
      <c r="IKJ358" s="59"/>
      <c r="IKK358" s="59"/>
      <c r="IKL358" s="59"/>
      <c r="IKM358" s="59"/>
      <c r="IKN358" s="59"/>
      <c r="IKO358" s="59"/>
      <c r="IKP358" s="59"/>
      <c r="IKQ358" s="59"/>
      <c r="IKR358" s="59"/>
      <c r="IKS358" s="59"/>
      <c r="IKT358" s="59"/>
      <c r="IKU358" s="59"/>
      <c r="IKV358" s="59"/>
      <c r="IKW358" s="59"/>
      <c r="IKX358" s="59"/>
      <c r="IKY358" s="59"/>
      <c r="IKZ358" s="59"/>
      <c r="ILA358" s="59"/>
      <c r="ILB358" s="59"/>
      <c r="ILC358" s="59"/>
      <c r="ILD358" s="59"/>
      <c r="ILE358" s="59"/>
      <c r="ILF358" s="59"/>
      <c r="ILG358" s="59"/>
      <c r="ILH358" s="59"/>
      <c r="ILI358" s="59"/>
      <c r="ILJ358" s="59"/>
      <c r="ILK358" s="59"/>
      <c r="ILL358" s="59"/>
      <c r="ILM358" s="59"/>
      <c r="ILN358" s="59"/>
      <c r="ILO358" s="59"/>
      <c r="ILP358" s="59"/>
      <c r="ILQ358" s="59"/>
      <c r="ILR358" s="59"/>
      <c r="ILS358" s="59"/>
      <c r="ILT358" s="59"/>
      <c r="ILU358" s="59"/>
      <c r="ILV358" s="59"/>
      <c r="ILW358" s="59"/>
      <c r="ILX358" s="59"/>
      <c r="ILY358" s="59"/>
      <c r="ILZ358" s="59"/>
      <c r="IMA358" s="59"/>
      <c r="IMB358" s="59"/>
      <c r="IMC358" s="59"/>
      <c r="IMD358" s="59"/>
      <c r="IME358" s="59"/>
      <c r="IMF358" s="59"/>
      <c r="IMG358" s="59"/>
      <c r="IMH358" s="59"/>
      <c r="IMI358" s="59"/>
      <c r="IMJ358" s="59"/>
      <c r="IMK358" s="59"/>
      <c r="IML358" s="59"/>
      <c r="IMM358" s="59"/>
      <c r="IMN358" s="59"/>
      <c r="IMO358" s="59"/>
      <c r="IMP358" s="59"/>
      <c r="IMQ358" s="59"/>
      <c r="IMR358" s="59"/>
      <c r="IMS358" s="59"/>
      <c r="IMT358" s="59"/>
      <c r="IMU358" s="59"/>
      <c r="IMV358" s="59"/>
      <c r="IMW358" s="59"/>
      <c r="IMX358" s="59"/>
      <c r="IMY358" s="59"/>
      <c r="IMZ358" s="59"/>
      <c r="INA358" s="59"/>
      <c r="INB358" s="59"/>
      <c r="INC358" s="59"/>
      <c r="IND358" s="59"/>
      <c r="INE358" s="59"/>
      <c r="INF358" s="59"/>
      <c r="ING358" s="59"/>
      <c r="INH358" s="59"/>
      <c r="INI358" s="59"/>
      <c r="INJ358" s="59"/>
      <c r="INK358" s="59"/>
      <c r="INL358" s="59"/>
      <c r="INM358" s="59"/>
      <c r="INN358" s="59"/>
      <c r="INO358" s="59"/>
      <c r="INP358" s="59"/>
      <c r="INQ358" s="59"/>
      <c r="INR358" s="59"/>
      <c r="INS358" s="59"/>
      <c r="INT358" s="59"/>
      <c r="INU358" s="59"/>
      <c r="INV358" s="59"/>
      <c r="INW358" s="59"/>
      <c r="INX358" s="59"/>
      <c r="INY358" s="59"/>
      <c r="INZ358" s="59"/>
      <c r="IOA358" s="59"/>
      <c r="IOB358" s="59"/>
      <c r="IOC358" s="59"/>
      <c r="IOD358" s="59"/>
      <c r="IOE358" s="59"/>
      <c r="IOF358" s="59"/>
      <c r="IOG358" s="59"/>
      <c r="IOH358" s="59"/>
      <c r="IOI358" s="59"/>
      <c r="IOJ358" s="59"/>
      <c r="IOK358" s="59"/>
      <c r="IOL358" s="59"/>
      <c r="IOM358" s="59"/>
      <c r="ION358" s="59"/>
      <c r="IOO358" s="59"/>
      <c r="IOP358" s="59"/>
      <c r="IOQ358" s="59"/>
      <c r="IOR358" s="59"/>
      <c r="IOS358" s="59"/>
      <c r="IOT358" s="59"/>
      <c r="IOU358" s="59"/>
      <c r="IOV358" s="59"/>
      <c r="IOW358" s="59"/>
      <c r="IOX358" s="59"/>
      <c r="IOY358" s="59"/>
      <c r="IOZ358" s="59"/>
      <c r="IPA358" s="59"/>
      <c r="IPB358" s="59"/>
      <c r="IPC358" s="59"/>
      <c r="IPD358" s="59"/>
      <c r="IPE358" s="59"/>
      <c r="IPF358" s="59"/>
      <c r="IPG358" s="59"/>
      <c r="IPH358" s="59"/>
      <c r="IPI358" s="59"/>
      <c r="IPJ358" s="59"/>
      <c r="IPK358" s="59"/>
      <c r="IPL358" s="59"/>
      <c r="IPM358" s="59"/>
      <c r="IPN358" s="59"/>
      <c r="IPO358" s="59"/>
      <c r="IPP358" s="59"/>
      <c r="IPQ358" s="59"/>
      <c r="IPR358" s="59"/>
      <c r="IPS358" s="59"/>
      <c r="IPT358" s="59"/>
      <c r="IPU358" s="59"/>
      <c r="IPV358" s="59"/>
      <c r="IPW358" s="59"/>
      <c r="IPX358" s="59"/>
      <c r="IPY358" s="59"/>
      <c r="IPZ358" s="59"/>
      <c r="IQA358" s="59"/>
      <c r="IQB358" s="59"/>
      <c r="IQC358" s="59"/>
      <c r="IQD358" s="59"/>
      <c r="IQE358" s="59"/>
      <c r="IQF358" s="59"/>
      <c r="IQG358" s="59"/>
      <c r="IQH358" s="59"/>
      <c r="IQI358" s="59"/>
      <c r="IQJ358" s="59"/>
      <c r="IQK358" s="59"/>
      <c r="IQL358" s="59"/>
      <c r="IQM358" s="59"/>
      <c r="IQN358" s="59"/>
      <c r="IQO358" s="59"/>
      <c r="IQP358" s="59"/>
      <c r="IQQ358" s="59"/>
      <c r="IQR358" s="59"/>
      <c r="IQS358" s="59"/>
      <c r="IQT358" s="59"/>
      <c r="IQU358" s="59"/>
      <c r="IQV358" s="59"/>
      <c r="IQW358" s="59"/>
      <c r="IQX358" s="59"/>
      <c r="IQY358" s="59"/>
      <c r="IQZ358" s="59"/>
      <c r="IRA358" s="59"/>
      <c r="IRB358" s="59"/>
      <c r="IRC358" s="59"/>
      <c r="IRD358" s="59"/>
      <c r="IRE358" s="59"/>
      <c r="IRF358" s="59"/>
      <c r="IRG358" s="59"/>
      <c r="IRH358" s="59"/>
      <c r="IRI358" s="59"/>
      <c r="IRJ358" s="59"/>
      <c r="IRK358" s="59"/>
      <c r="IRL358" s="59"/>
      <c r="IRM358" s="59"/>
      <c r="IRN358" s="59"/>
      <c r="IRO358" s="59"/>
      <c r="IRP358" s="59"/>
      <c r="IRQ358" s="59"/>
      <c r="IRR358" s="59"/>
      <c r="IRS358" s="59"/>
      <c r="IRT358" s="59"/>
      <c r="IRU358" s="59"/>
      <c r="IRV358" s="59"/>
      <c r="IRW358" s="59"/>
      <c r="IRX358" s="59"/>
      <c r="IRY358" s="59"/>
      <c r="IRZ358" s="59"/>
      <c r="ISA358" s="59"/>
      <c r="ISB358" s="59"/>
      <c r="ISC358" s="59"/>
      <c r="ISD358" s="59"/>
      <c r="ISE358" s="59"/>
      <c r="ISF358" s="59"/>
      <c r="ISG358" s="59"/>
      <c r="ISH358" s="59"/>
      <c r="ISI358" s="59"/>
      <c r="ISJ358" s="59"/>
      <c r="ISK358" s="59"/>
      <c r="ISL358" s="59"/>
      <c r="ISM358" s="59"/>
      <c r="ISN358" s="59"/>
      <c r="ISO358" s="59"/>
      <c r="ISP358" s="59"/>
      <c r="ISQ358" s="59"/>
      <c r="ISR358" s="59"/>
      <c r="ISS358" s="59"/>
      <c r="IST358" s="59"/>
      <c r="ISU358" s="59"/>
      <c r="ISV358" s="59"/>
      <c r="ISW358" s="59"/>
      <c r="ISX358" s="59"/>
      <c r="ISY358" s="59"/>
      <c r="ISZ358" s="59"/>
      <c r="ITA358" s="59"/>
      <c r="ITB358" s="59"/>
      <c r="ITC358" s="59"/>
      <c r="ITD358" s="59"/>
      <c r="ITE358" s="59"/>
      <c r="ITF358" s="59"/>
      <c r="ITG358" s="59"/>
      <c r="ITH358" s="59"/>
      <c r="ITI358" s="59"/>
      <c r="ITJ358" s="59"/>
      <c r="ITK358" s="59"/>
      <c r="ITL358" s="59"/>
      <c r="ITM358" s="59"/>
      <c r="ITN358" s="59"/>
      <c r="ITO358" s="59"/>
      <c r="ITP358" s="59"/>
      <c r="ITQ358" s="59"/>
      <c r="ITR358" s="59"/>
      <c r="ITS358" s="59"/>
      <c r="ITT358" s="59"/>
      <c r="ITU358" s="59"/>
      <c r="ITV358" s="59"/>
      <c r="ITW358" s="59"/>
      <c r="ITX358" s="59"/>
      <c r="ITY358" s="59"/>
      <c r="ITZ358" s="59"/>
      <c r="IUA358" s="59"/>
      <c r="IUB358" s="59"/>
      <c r="IUC358" s="59"/>
      <c r="IUD358" s="59"/>
      <c r="IUE358" s="59"/>
      <c r="IUF358" s="59"/>
      <c r="IUG358" s="59"/>
      <c r="IUH358" s="59"/>
      <c r="IUI358" s="59"/>
      <c r="IUJ358" s="59"/>
      <c r="IUK358" s="59"/>
      <c r="IUL358" s="59"/>
      <c r="IUM358" s="59"/>
      <c r="IUN358" s="59"/>
      <c r="IUO358" s="59"/>
      <c r="IUP358" s="59"/>
      <c r="IUQ358" s="59"/>
      <c r="IUR358" s="59"/>
      <c r="IUS358" s="59"/>
      <c r="IUT358" s="59"/>
      <c r="IUU358" s="59"/>
      <c r="IUV358" s="59"/>
      <c r="IUW358" s="59"/>
      <c r="IUX358" s="59"/>
      <c r="IUY358" s="59"/>
      <c r="IUZ358" s="59"/>
      <c r="IVA358" s="59"/>
      <c r="IVB358" s="59"/>
      <c r="IVC358" s="59"/>
      <c r="IVD358" s="59"/>
      <c r="IVE358" s="59"/>
      <c r="IVF358" s="59"/>
      <c r="IVG358" s="59"/>
      <c r="IVH358" s="59"/>
      <c r="IVI358" s="59"/>
      <c r="IVJ358" s="59"/>
      <c r="IVK358" s="59"/>
      <c r="IVL358" s="59"/>
      <c r="IVM358" s="59"/>
      <c r="IVN358" s="59"/>
      <c r="IVO358" s="59"/>
      <c r="IVP358" s="59"/>
      <c r="IVQ358" s="59"/>
      <c r="IVR358" s="59"/>
      <c r="IVS358" s="59"/>
      <c r="IVT358" s="59"/>
      <c r="IVU358" s="59"/>
      <c r="IVV358" s="59"/>
      <c r="IVW358" s="59"/>
      <c r="IVX358" s="59"/>
      <c r="IVY358" s="59"/>
      <c r="IVZ358" s="59"/>
      <c r="IWA358" s="59"/>
      <c r="IWB358" s="59"/>
      <c r="IWC358" s="59"/>
      <c r="IWD358" s="59"/>
      <c r="IWE358" s="59"/>
      <c r="IWF358" s="59"/>
      <c r="IWG358" s="59"/>
      <c r="IWH358" s="59"/>
      <c r="IWI358" s="59"/>
      <c r="IWJ358" s="59"/>
      <c r="IWK358" s="59"/>
      <c r="IWL358" s="59"/>
      <c r="IWM358" s="59"/>
      <c r="IWN358" s="59"/>
      <c r="IWO358" s="59"/>
      <c r="IWP358" s="59"/>
      <c r="IWQ358" s="59"/>
      <c r="IWR358" s="59"/>
      <c r="IWS358" s="59"/>
      <c r="IWT358" s="59"/>
      <c r="IWU358" s="59"/>
      <c r="IWV358" s="59"/>
      <c r="IWW358" s="59"/>
      <c r="IWX358" s="59"/>
      <c r="IWY358" s="59"/>
      <c r="IWZ358" s="59"/>
      <c r="IXA358" s="59"/>
      <c r="IXB358" s="59"/>
      <c r="IXC358" s="59"/>
      <c r="IXD358" s="59"/>
      <c r="IXE358" s="59"/>
      <c r="IXF358" s="59"/>
      <c r="IXG358" s="59"/>
      <c r="IXH358" s="59"/>
      <c r="IXI358" s="59"/>
      <c r="IXJ358" s="59"/>
      <c r="IXK358" s="59"/>
      <c r="IXL358" s="59"/>
      <c r="IXM358" s="59"/>
      <c r="IXN358" s="59"/>
      <c r="IXO358" s="59"/>
      <c r="IXP358" s="59"/>
      <c r="IXQ358" s="59"/>
      <c r="IXR358" s="59"/>
      <c r="IXS358" s="59"/>
      <c r="IXT358" s="59"/>
      <c r="IXU358" s="59"/>
      <c r="IXV358" s="59"/>
      <c r="IXW358" s="59"/>
      <c r="IXX358" s="59"/>
      <c r="IXY358" s="59"/>
      <c r="IXZ358" s="59"/>
      <c r="IYA358" s="59"/>
      <c r="IYB358" s="59"/>
      <c r="IYC358" s="59"/>
      <c r="IYD358" s="59"/>
      <c r="IYE358" s="59"/>
      <c r="IYF358" s="59"/>
      <c r="IYG358" s="59"/>
      <c r="IYH358" s="59"/>
      <c r="IYI358" s="59"/>
      <c r="IYJ358" s="59"/>
      <c r="IYK358" s="59"/>
      <c r="IYL358" s="59"/>
      <c r="IYM358" s="59"/>
      <c r="IYN358" s="59"/>
      <c r="IYO358" s="59"/>
      <c r="IYP358" s="59"/>
      <c r="IYQ358" s="59"/>
      <c r="IYR358" s="59"/>
      <c r="IYS358" s="59"/>
      <c r="IYT358" s="59"/>
      <c r="IYU358" s="59"/>
      <c r="IYV358" s="59"/>
      <c r="IYW358" s="59"/>
      <c r="IYX358" s="59"/>
      <c r="IYY358" s="59"/>
      <c r="IYZ358" s="59"/>
      <c r="IZA358" s="59"/>
      <c r="IZB358" s="59"/>
      <c r="IZC358" s="59"/>
      <c r="IZD358" s="59"/>
      <c r="IZE358" s="59"/>
      <c r="IZF358" s="59"/>
      <c r="IZG358" s="59"/>
      <c r="IZH358" s="59"/>
      <c r="IZI358" s="59"/>
      <c r="IZJ358" s="59"/>
      <c r="IZK358" s="59"/>
      <c r="IZL358" s="59"/>
      <c r="IZM358" s="59"/>
      <c r="IZN358" s="59"/>
      <c r="IZO358" s="59"/>
      <c r="IZP358" s="59"/>
      <c r="IZQ358" s="59"/>
      <c r="IZR358" s="59"/>
      <c r="IZS358" s="59"/>
      <c r="IZT358" s="59"/>
      <c r="IZU358" s="59"/>
      <c r="IZV358" s="59"/>
      <c r="IZW358" s="59"/>
      <c r="IZX358" s="59"/>
      <c r="IZY358" s="59"/>
      <c r="IZZ358" s="59"/>
      <c r="JAA358" s="59"/>
      <c r="JAB358" s="59"/>
      <c r="JAC358" s="59"/>
      <c r="JAD358" s="59"/>
      <c r="JAE358" s="59"/>
      <c r="JAF358" s="59"/>
      <c r="JAG358" s="59"/>
      <c r="JAH358" s="59"/>
      <c r="JAI358" s="59"/>
      <c r="JAJ358" s="59"/>
      <c r="JAK358" s="59"/>
      <c r="JAL358" s="59"/>
      <c r="JAM358" s="59"/>
      <c r="JAN358" s="59"/>
      <c r="JAO358" s="59"/>
      <c r="JAP358" s="59"/>
      <c r="JAQ358" s="59"/>
      <c r="JAR358" s="59"/>
      <c r="JAS358" s="59"/>
      <c r="JAT358" s="59"/>
      <c r="JAU358" s="59"/>
      <c r="JAV358" s="59"/>
      <c r="JAW358" s="59"/>
      <c r="JAX358" s="59"/>
      <c r="JAY358" s="59"/>
      <c r="JAZ358" s="59"/>
      <c r="JBA358" s="59"/>
      <c r="JBB358" s="59"/>
      <c r="JBC358" s="59"/>
      <c r="JBD358" s="59"/>
      <c r="JBE358" s="59"/>
      <c r="JBF358" s="59"/>
      <c r="JBG358" s="59"/>
      <c r="JBH358" s="59"/>
      <c r="JBI358" s="59"/>
      <c r="JBJ358" s="59"/>
      <c r="JBK358" s="59"/>
      <c r="JBL358" s="59"/>
      <c r="JBM358" s="59"/>
      <c r="JBN358" s="59"/>
      <c r="JBO358" s="59"/>
      <c r="JBP358" s="59"/>
      <c r="JBQ358" s="59"/>
      <c r="JBR358" s="59"/>
      <c r="JBS358" s="59"/>
      <c r="JBT358" s="59"/>
      <c r="JBU358" s="59"/>
      <c r="JBV358" s="59"/>
      <c r="JBW358" s="59"/>
      <c r="JBX358" s="59"/>
      <c r="JBY358" s="59"/>
      <c r="JBZ358" s="59"/>
      <c r="JCA358" s="59"/>
      <c r="JCB358" s="59"/>
      <c r="JCC358" s="59"/>
      <c r="JCD358" s="59"/>
      <c r="JCE358" s="59"/>
      <c r="JCF358" s="59"/>
      <c r="JCG358" s="59"/>
      <c r="JCH358" s="59"/>
      <c r="JCI358" s="59"/>
      <c r="JCJ358" s="59"/>
      <c r="JCK358" s="59"/>
      <c r="JCL358" s="59"/>
      <c r="JCM358" s="59"/>
      <c r="JCN358" s="59"/>
      <c r="JCO358" s="59"/>
      <c r="JCP358" s="59"/>
      <c r="JCQ358" s="59"/>
      <c r="JCR358" s="59"/>
      <c r="JCS358" s="59"/>
      <c r="JCT358" s="59"/>
      <c r="JCU358" s="59"/>
      <c r="JCV358" s="59"/>
      <c r="JCW358" s="59"/>
      <c r="JCX358" s="59"/>
      <c r="JCY358" s="59"/>
      <c r="JCZ358" s="59"/>
      <c r="JDA358" s="59"/>
      <c r="JDB358" s="59"/>
      <c r="JDC358" s="59"/>
      <c r="JDD358" s="59"/>
      <c r="JDE358" s="59"/>
      <c r="JDF358" s="59"/>
      <c r="JDG358" s="59"/>
      <c r="JDH358" s="59"/>
      <c r="JDI358" s="59"/>
      <c r="JDJ358" s="59"/>
      <c r="JDK358" s="59"/>
      <c r="JDL358" s="59"/>
      <c r="JDM358" s="59"/>
      <c r="JDN358" s="59"/>
      <c r="JDO358" s="59"/>
      <c r="JDP358" s="59"/>
      <c r="JDQ358" s="59"/>
      <c r="JDR358" s="59"/>
      <c r="JDS358" s="59"/>
      <c r="JDT358" s="59"/>
      <c r="JDU358" s="59"/>
      <c r="JDV358" s="59"/>
      <c r="JDW358" s="59"/>
      <c r="JDX358" s="59"/>
      <c r="JDY358" s="59"/>
      <c r="JDZ358" s="59"/>
      <c r="JEA358" s="59"/>
      <c r="JEB358" s="59"/>
      <c r="JEC358" s="59"/>
      <c r="JED358" s="59"/>
      <c r="JEE358" s="59"/>
      <c r="JEF358" s="59"/>
      <c r="JEG358" s="59"/>
      <c r="JEH358" s="59"/>
      <c r="JEI358" s="59"/>
      <c r="JEJ358" s="59"/>
      <c r="JEK358" s="59"/>
      <c r="JEL358" s="59"/>
      <c r="JEM358" s="59"/>
      <c r="JEN358" s="59"/>
      <c r="JEO358" s="59"/>
      <c r="JEP358" s="59"/>
      <c r="JEQ358" s="59"/>
      <c r="JER358" s="59"/>
      <c r="JES358" s="59"/>
      <c r="JET358" s="59"/>
      <c r="JEU358" s="59"/>
      <c r="JEV358" s="59"/>
      <c r="JEW358" s="59"/>
      <c r="JEX358" s="59"/>
      <c r="JEY358" s="59"/>
      <c r="JEZ358" s="59"/>
      <c r="JFA358" s="59"/>
      <c r="JFB358" s="59"/>
      <c r="JFC358" s="59"/>
      <c r="JFD358" s="59"/>
      <c r="JFE358" s="59"/>
      <c r="JFF358" s="59"/>
      <c r="JFG358" s="59"/>
      <c r="JFH358" s="59"/>
      <c r="JFI358" s="59"/>
      <c r="JFJ358" s="59"/>
      <c r="JFK358" s="59"/>
      <c r="JFL358" s="59"/>
      <c r="JFM358" s="59"/>
      <c r="JFN358" s="59"/>
      <c r="JFO358" s="59"/>
      <c r="JFP358" s="59"/>
      <c r="JFQ358" s="59"/>
      <c r="JFR358" s="59"/>
      <c r="JFS358" s="59"/>
      <c r="JFT358" s="59"/>
      <c r="JFU358" s="59"/>
      <c r="JFV358" s="59"/>
      <c r="JFW358" s="59"/>
      <c r="JFX358" s="59"/>
      <c r="JFY358" s="59"/>
      <c r="JFZ358" s="59"/>
      <c r="JGA358" s="59"/>
      <c r="JGB358" s="59"/>
      <c r="JGC358" s="59"/>
      <c r="JGD358" s="59"/>
      <c r="JGE358" s="59"/>
      <c r="JGF358" s="59"/>
      <c r="JGG358" s="59"/>
      <c r="JGH358" s="59"/>
      <c r="JGI358" s="59"/>
      <c r="JGJ358" s="59"/>
      <c r="JGK358" s="59"/>
      <c r="JGL358" s="59"/>
      <c r="JGM358" s="59"/>
      <c r="JGN358" s="59"/>
      <c r="JGO358" s="59"/>
      <c r="JGP358" s="59"/>
      <c r="JGQ358" s="59"/>
      <c r="JGR358" s="59"/>
      <c r="JGS358" s="59"/>
      <c r="JGT358" s="59"/>
      <c r="JGU358" s="59"/>
      <c r="JGV358" s="59"/>
      <c r="JGW358" s="59"/>
      <c r="JGX358" s="59"/>
      <c r="JGY358" s="59"/>
      <c r="JGZ358" s="59"/>
      <c r="JHA358" s="59"/>
      <c r="JHB358" s="59"/>
      <c r="JHC358" s="59"/>
      <c r="JHD358" s="59"/>
      <c r="JHE358" s="59"/>
      <c r="JHF358" s="59"/>
      <c r="JHG358" s="59"/>
      <c r="JHH358" s="59"/>
      <c r="JHI358" s="59"/>
      <c r="JHJ358" s="59"/>
      <c r="JHK358" s="59"/>
      <c r="JHL358" s="59"/>
      <c r="JHM358" s="59"/>
      <c r="JHN358" s="59"/>
      <c r="JHO358" s="59"/>
      <c r="JHP358" s="59"/>
      <c r="JHQ358" s="59"/>
      <c r="JHR358" s="59"/>
      <c r="JHS358" s="59"/>
      <c r="JHT358" s="59"/>
      <c r="JHU358" s="59"/>
      <c r="JHV358" s="59"/>
      <c r="JHW358" s="59"/>
      <c r="JHX358" s="59"/>
      <c r="JHY358" s="59"/>
      <c r="JHZ358" s="59"/>
      <c r="JIA358" s="59"/>
      <c r="JIB358" s="59"/>
      <c r="JIC358" s="59"/>
      <c r="JID358" s="59"/>
      <c r="JIE358" s="59"/>
      <c r="JIF358" s="59"/>
      <c r="JIG358" s="59"/>
      <c r="JIH358" s="59"/>
      <c r="JII358" s="59"/>
      <c r="JIJ358" s="59"/>
      <c r="JIK358" s="59"/>
      <c r="JIL358" s="59"/>
      <c r="JIM358" s="59"/>
      <c r="JIN358" s="59"/>
      <c r="JIO358" s="59"/>
      <c r="JIP358" s="59"/>
      <c r="JIQ358" s="59"/>
      <c r="JIR358" s="59"/>
      <c r="JIS358" s="59"/>
      <c r="JIT358" s="59"/>
      <c r="JIU358" s="59"/>
      <c r="JIV358" s="59"/>
      <c r="JIW358" s="59"/>
      <c r="JIX358" s="59"/>
      <c r="JIY358" s="59"/>
      <c r="JIZ358" s="59"/>
      <c r="JJA358" s="59"/>
      <c r="JJB358" s="59"/>
      <c r="JJC358" s="59"/>
      <c r="JJD358" s="59"/>
      <c r="JJE358" s="59"/>
      <c r="JJF358" s="59"/>
      <c r="JJG358" s="59"/>
      <c r="JJH358" s="59"/>
      <c r="JJI358" s="59"/>
      <c r="JJJ358" s="59"/>
      <c r="JJK358" s="59"/>
      <c r="JJL358" s="59"/>
      <c r="JJM358" s="59"/>
      <c r="JJN358" s="59"/>
      <c r="JJO358" s="59"/>
      <c r="JJP358" s="59"/>
      <c r="JJQ358" s="59"/>
      <c r="JJR358" s="59"/>
      <c r="JJS358" s="59"/>
      <c r="JJT358" s="59"/>
      <c r="JJU358" s="59"/>
      <c r="JJV358" s="59"/>
      <c r="JJW358" s="59"/>
      <c r="JJX358" s="59"/>
      <c r="JJY358" s="59"/>
      <c r="JJZ358" s="59"/>
      <c r="JKA358" s="59"/>
      <c r="JKB358" s="59"/>
      <c r="JKC358" s="59"/>
      <c r="JKD358" s="59"/>
      <c r="JKE358" s="59"/>
      <c r="JKF358" s="59"/>
      <c r="JKG358" s="59"/>
      <c r="JKH358" s="59"/>
      <c r="JKI358" s="59"/>
      <c r="JKJ358" s="59"/>
      <c r="JKK358" s="59"/>
      <c r="JKL358" s="59"/>
      <c r="JKM358" s="59"/>
      <c r="JKN358" s="59"/>
      <c r="JKO358" s="59"/>
      <c r="JKP358" s="59"/>
      <c r="JKQ358" s="59"/>
      <c r="JKR358" s="59"/>
      <c r="JKS358" s="59"/>
      <c r="JKT358" s="59"/>
      <c r="JKU358" s="59"/>
      <c r="JKV358" s="59"/>
      <c r="JKW358" s="59"/>
      <c r="JKX358" s="59"/>
      <c r="JKY358" s="59"/>
      <c r="JKZ358" s="59"/>
      <c r="JLA358" s="59"/>
      <c r="JLB358" s="59"/>
      <c r="JLC358" s="59"/>
      <c r="JLD358" s="59"/>
      <c r="JLE358" s="59"/>
      <c r="JLF358" s="59"/>
      <c r="JLG358" s="59"/>
      <c r="JLH358" s="59"/>
      <c r="JLI358" s="59"/>
      <c r="JLJ358" s="59"/>
      <c r="JLK358" s="59"/>
      <c r="JLL358" s="59"/>
      <c r="JLM358" s="59"/>
      <c r="JLN358" s="59"/>
      <c r="JLO358" s="59"/>
      <c r="JLP358" s="59"/>
      <c r="JLQ358" s="59"/>
      <c r="JLR358" s="59"/>
      <c r="JLS358" s="59"/>
      <c r="JLT358" s="59"/>
      <c r="JLU358" s="59"/>
      <c r="JLV358" s="59"/>
      <c r="JLW358" s="59"/>
      <c r="JLX358" s="59"/>
      <c r="JLY358" s="59"/>
      <c r="JLZ358" s="59"/>
      <c r="JMA358" s="59"/>
      <c r="JMB358" s="59"/>
      <c r="JMC358" s="59"/>
      <c r="JMD358" s="59"/>
      <c r="JME358" s="59"/>
      <c r="JMF358" s="59"/>
      <c r="JMG358" s="59"/>
      <c r="JMH358" s="59"/>
      <c r="JMI358" s="59"/>
      <c r="JMJ358" s="59"/>
      <c r="JMK358" s="59"/>
      <c r="JML358" s="59"/>
      <c r="JMM358" s="59"/>
      <c r="JMN358" s="59"/>
      <c r="JMO358" s="59"/>
      <c r="JMP358" s="59"/>
      <c r="JMQ358" s="59"/>
      <c r="JMR358" s="59"/>
      <c r="JMS358" s="59"/>
      <c r="JMT358" s="59"/>
      <c r="JMU358" s="59"/>
      <c r="JMV358" s="59"/>
      <c r="JMW358" s="59"/>
      <c r="JMX358" s="59"/>
      <c r="JMY358" s="59"/>
      <c r="JMZ358" s="59"/>
      <c r="JNA358" s="59"/>
      <c r="JNB358" s="59"/>
      <c r="JNC358" s="59"/>
      <c r="JND358" s="59"/>
      <c r="JNE358" s="59"/>
      <c r="JNF358" s="59"/>
      <c r="JNG358" s="59"/>
      <c r="JNH358" s="59"/>
      <c r="JNI358" s="59"/>
      <c r="JNJ358" s="59"/>
      <c r="JNK358" s="59"/>
      <c r="JNL358" s="59"/>
      <c r="JNM358" s="59"/>
      <c r="JNN358" s="59"/>
      <c r="JNO358" s="59"/>
      <c r="JNP358" s="59"/>
      <c r="JNQ358" s="59"/>
      <c r="JNR358" s="59"/>
      <c r="JNS358" s="59"/>
      <c r="JNT358" s="59"/>
      <c r="JNU358" s="59"/>
      <c r="JNV358" s="59"/>
      <c r="JNW358" s="59"/>
      <c r="JNX358" s="59"/>
      <c r="JNY358" s="59"/>
      <c r="JNZ358" s="59"/>
      <c r="JOA358" s="59"/>
      <c r="JOB358" s="59"/>
      <c r="JOC358" s="59"/>
      <c r="JOD358" s="59"/>
      <c r="JOE358" s="59"/>
      <c r="JOF358" s="59"/>
      <c r="JOG358" s="59"/>
      <c r="JOH358" s="59"/>
      <c r="JOI358" s="59"/>
      <c r="JOJ358" s="59"/>
      <c r="JOK358" s="59"/>
      <c r="JOL358" s="59"/>
      <c r="JOM358" s="59"/>
      <c r="JON358" s="59"/>
      <c r="JOO358" s="59"/>
      <c r="JOP358" s="59"/>
      <c r="JOQ358" s="59"/>
      <c r="JOR358" s="59"/>
      <c r="JOS358" s="59"/>
      <c r="JOT358" s="59"/>
      <c r="JOU358" s="59"/>
      <c r="JOV358" s="59"/>
      <c r="JOW358" s="59"/>
      <c r="JOX358" s="59"/>
      <c r="JOY358" s="59"/>
      <c r="JOZ358" s="59"/>
      <c r="JPA358" s="59"/>
      <c r="JPB358" s="59"/>
      <c r="JPC358" s="59"/>
      <c r="JPD358" s="59"/>
      <c r="JPE358" s="59"/>
      <c r="JPF358" s="59"/>
      <c r="JPG358" s="59"/>
      <c r="JPH358" s="59"/>
      <c r="JPI358" s="59"/>
      <c r="JPJ358" s="59"/>
      <c r="JPK358" s="59"/>
      <c r="JPL358" s="59"/>
      <c r="JPM358" s="59"/>
      <c r="JPN358" s="59"/>
      <c r="JPO358" s="59"/>
      <c r="JPP358" s="59"/>
      <c r="JPQ358" s="59"/>
      <c r="JPR358" s="59"/>
      <c r="JPS358" s="59"/>
      <c r="JPT358" s="59"/>
      <c r="JPU358" s="59"/>
      <c r="JPV358" s="59"/>
      <c r="JPW358" s="59"/>
      <c r="JPX358" s="59"/>
      <c r="JPY358" s="59"/>
      <c r="JPZ358" s="59"/>
      <c r="JQA358" s="59"/>
      <c r="JQB358" s="59"/>
      <c r="JQC358" s="59"/>
      <c r="JQD358" s="59"/>
      <c r="JQE358" s="59"/>
      <c r="JQF358" s="59"/>
      <c r="JQG358" s="59"/>
      <c r="JQH358" s="59"/>
      <c r="JQI358" s="59"/>
      <c r="JQJ358" s="59"/>
      <c r="JQK358" s="59"/>
      <c r="JQL358" s="59"/>
      <c r="JQM358" s="59"/>
      <c r="JQN358" s="59"/>
      <c r="JQO358" s="59"/>
      <c r="JQP358" s="59"/>
      <c r="JQQ358" s="59"/>
      <c r="JQR358" s="59"/>
      <c r="JQS358" s="59"/>
      <c r="JQT358" s="59"/>
      <c r="JQU358" s="59"/>
      <c r="JQV358" s="59"/>
      <c r="JQW358" s="59"/>
      <c r="JQX358" s="59"/>
      <c r="JQY358" s="59"/>
      <c r="JQZ358" s="59"/>
      <c r="JRA358" s="59"/>
      <c r="JRB358" s="59"/>
      <c r="JRC358" s="59"/>
      <c r="JRD358" s="59"/>
      <c r="JRE358" s="59"/>
      <c r="JRF358" s="59"/>
      <c r="JRG358" s="59"/>
      <c r="JRH358" s="59"/>
      <c r="JRI358" s="59"/>
      <c r="JRJ358" s="59"/>
      <c r="JRK358" s="59"/>
      <c r="JRL358" s="59"/>
      <c r="JRM358" s="59"/>
      <c r="JRN358" s="59"/>
      <c r="JRO358" s="59"/>
      <c r="JRP358" s="59"/>
      <c r="JRQ358" s="59"/>
      <c r="JRR358" s="59"/>
      <c r="JRS358" s="59"/>
      <c r="JRT358" s="59"/>
      <c r="JRU358" s="59"/>
      <c r="JRV358" s="59"/>
      <c r="JRW358" s="59"/>
      <c r="JRX358" s="59"/>
      <c r="JRY358" s="59"/>
      <c r="JRZ358" s="59"/>
      <c r="JSA358" s="59"/>
      <c r="JSB358" s="59"/>
      <c r="JSC358" s="59"/>
      <c r="JSD358" s="59"/>
      <c r="JSE358" s="59"/>
      <c r="JSF358" s="59"/>
      <c r="JSG358" s="59"/>
      <c r="JSH358" s="59"/>
      <c r="JSI358" s="59"/>
      <c r="JSJ358" s="59"/>
      <c r="JSK358" s="59"/>
      <c r="JSL358" s="59"/>
      <c r="JSM358" s="59"/>
      <c r="JSN358" s="59"/>
      <c r="JSO358" s="59"/>
      <c r="JSP358" s="59"/>
      <c r="JSQ358" s="59"/>
      <c r="JSR358" s="59"/>
      <c r="JSS358" s="59"/>
      <c r="JST358" s="59"/>
      <c r="JSU358" s="59"/>
      <c r="JSV358" s="59"/>
      <c r="JSW358" s="59"/>
      <c r="JSX358" s="59"/>
      <c r="JSY358" s="59"/>
      <c r="JSZ358" s="59"/>
      <c r="JTA358" s="59"/>
      <c r="JTB358" s="59"/>
      <c r="JTC358" s="59"/>
      <c r="JTD358" s="59"/>
      <c r="JTE358" s="59"/>
      <c r="JTF358" s="59"/>
      <c r="JTG358" s="59"/>
      <c r="JTH358" s="59"/>
      <c r="JTI358" s="59"/>
      <c r="JTJ358" s="59"/>
      <c r="JTK358" s="59"/>
      <c r="JTL358" s="59"/>
      <c r="JTM358" s="59"/>
      <c r="JTN358" s="59"/>
      <c r="JTO358" s="59"/>
      <c r="JTP358" s="59"/>
      <c r="JTQ358" s="59"/>
      <c r="JTR358" s="59"/>
      <c r="JTS358" s="59"/>
      <c r="JTT358" s="59"/>
      <c r="JTU358" s="59"/>
      <c r="JTV358" s="59"/>
      <c r="JTW358" s="59"/>
      <c r="JTX358" s="59"/>
      <c r="JTY358" s="59"/>
      <c r="JTZ358" s="59"/>
      <c r="JUA358" s="59"/>
      <c r="JUB358" s="59"/>
      <c r="JUC358" s="59"/>
      <c r="JUD358" s="59"/>
      <c r="JUE358" s="59"/>
      <c r="JUF358" s="59"/>
      <c r="JUG358" s="59"/>
      <c r="JUH358" s="59"/>
      <c r="JUI358" s="59"/>
      <c r="JUJ358" s="59"/>
      <c r="JUK358" s="59"/>
      <c r="JUL358" s="59"/>
      <c r="JUM358" s="59"/>
      <c r="JUN358" s="59"/>
      <c r="JUO358" s="59"/>
      <c r="JUP358" s="59"/>
      <c r="JUQ358" s="59"/>
      <c r="JUR358" s="59"/>
      <c r="JUS358" s="59"/>
      <c r="JUT358" s="59"/>
      <c r="JUU358" s="59"/>
      <c r="JUV358" s="59"/>
      <c r="JUW358" s="59"/>
      <c r="JUX358" s="59"/>
      <c r="JUY358" s="59"/>
      <c r="JUZ358" s="59"/>
      <c r="JVA358" s="59"/>
      <c r="JVB358" s="59"/>
      <c r="JVC358" s="59"/>
      <c r="JVD358" s="59"/>
      <c r="JVE358" s="59"/>
      <c r="JVF358" s="59"/>
      <c r="JVG358" s="59"/>
      <c r="JVH358" s="59"/>
      <c r="JVI358" s="59"/>
      <c r="JVJ358" s="59"/>
      <c r="JVK358" s="59"/>
      <c r="JVL358" s="59"/>
      <c r="JVM358" s="59"/>
      <c r="JVN358" s="59"/>
      <c r="JVO358" s="59"/>
      <c r="JVP358" s="59"/>
      <c r="JVQ358" s="59"/>
      <c r="JVR358" s="59"/>
      <c r="JVS358" s="59"/>
      <c r="JVT358" s="59"/>
      <c r="JVU358" s="59"/>
      <c r="JVV358" s="59"/>
      <c r="JVW358" s="59"/>
      <c r="JVX358" s="59"/>
      <c r="JVY358" s="59"/>
      <c r="JVZ358" s="59"/>
      <c r="JWA358" s="59"/>
      <c r="JWB358" s="59"/>
      <c r="JWC358" s="59"/>
      <c r="JWD358" s="59"/>
      <c r="JWE358" s="59"/>
      <c r="JWF358" s="59"/>
      <c r="JWG358" s="59"/>
      <c r="JWH358" s="59"/>
      <c r="JWI358" s="59"/>
      <c r="JWJ358" s="59"/>
      <c r="JWK358" s="59"/>
      <c r="JWL358" s="59"/>
      <c r="JWM358" s="59"/>
      <c r="JWN358" s="59"/>
      <c r="JWO358" s="59"/>
      <c r="JWP358" s="59"/>
      <c r="JWQ358" s="59"/>
      <c r="JWR358" s="59"/>
      <c r="JWS358" s="59"/>
      <c r="JWT358" s="59"/>
      <c r="JWU358" s="59"/>
      <c r="JWV358" s="59"/>
      <c r="JWW358" s="59"/>
      <c r="JWX358" s="59"/>
      <c r="JWY358" s="59"/>
      <c r="JWZ358" s="59"/>
      <c r="JXA358" s="59"/>
      <c r="JXB358" s="59"/>
      <c r="JXC358" s="59"/>
      <c r="JXD358" s="59"/>
      <c r="JXE358" s="59"/>
      <c r="JXF358" s="59"/>
      <c r="JXG358" s="59"/>
      <c r="JXH358" s="59"/>
      <c r="JXI358" s="59"/>
      <c r="JXJ358" s="59"/>
      <c r="JXK358" s="59"/>
      <c r="JXL358" s="59"/>
      <c r="JXM358" s="59"/>
      <c r="JXN358" s="59"/>
      <c r="JXO358" s="59"/>
      <c r="JXP358" s="59"/>
      <c r="JXQ358" s="59"/>
      <c r="JXR358" s="59"/>
      <c r="JXS358" s="59"/>
      <c r="JXT358" s="59"/>
      <c r="JXU358" s="59"/>
      <c r="JXV358" s="59"/>
      <c r="JXW358" s="59"/>
      <c r="JXX358" s="59"/>
      <c r="JXY358" s="59"/>
      <c r="JXZ358" s="59"/>
      <c r="JYA358" s="59"/>
      <c r="JYB358" s="59"/>
      <c r="JYC358" s="59"/>
      <c r="JYD358" s="59"/>
      <c r="JYE358" s="59"/>
      <c r="JYF358" s="59"/>
      <c r="JYG358" s="59"/>
      <c r="JYH358" s="59"/>
      <c r="JYI358" s="59"/>
      <c r="JYJ358" s="59"/>
      <c r="JYK358" s="59"/>
      <c r="JYL358" s="59"/>
      <c r="JYM358" s="59"/>
      <c r="JYN358" s="59"/>
      <c r="JYO358" s="59"/>
      <c r="JYP358" s="59"/>
      <c r="JYQ358" s="59"/>
      <c r="JYR358" s="59"/>
      <c r="JYS358" s="59"/>
      <c r="JYT358" s="59"/>
      <c r="JYU358" s="59"/>
      <c r="JYV358" s="59"/>
      <c r="JYW358" s="59"/>
      <c r="JYX358" s="59"/>
      <c r="JYY358" s="59"/>
      <c r="JYZ358" s="59"/>
      <c r="JZA358" s="59"/>
      <c r="JZB358" s="59"/>
      <c r="JZC358" s="59"/>
      <c r="JZD358" s="59"/>
      <c r="JZE358" s="59"/>
      <c r="JZF358" s="59"/>
      <c r="JZG358" s="59"/>
      <c r="JZH358" s="59"/>
      <c r="JZI358" s="59"/>
      <c r="JZJ358" s="59"/>
      <c r="JZK358" s="59"/>
      <c r="JZL358" s="59"/>
      <c r="JZM358" s="59"/>
      <c r="JZN358" s="59"/>
      <c r="JZO358" s="59"/>
      <c r="JZP358" s="59"/>
      <c r="JZQ358" s="59"/>
      <c r="JZR358" s="59"/>
      <c r="JZS358" s="59"/>
      <c r="JZT358" s="59"/>
      <c r="JZU358" s="59"/>
      <c r="JZV358" s="59"/>
      <c r="JZW358" s="59"/>
      <c r="JZX358" s="59"/>
      <c r="JZY358" s="59"/>
      <c r="JZZ358" s="59"/>
      <c r="KAA358" s="59"/>
      <c r="KAB358" s="59"/>
      <c r="KAC358" s="59"/>
      <c r="KAD358" s="59"/>
      <c r="KAE358" s="59"/>
      <c r="KAF358" s="59"/>
      <c r="KAG358" s="59"/>
      <c r="KAH358" s="59"/>
      <c r="KAI358" s="59"/>
      <c r="KAJ358" s="59"/>
      <c r="KAK358" s="59"/>
      <c r="KAL358" s="59"/>
      <c r="KAM358" s="59"/>
      <c r="KAN358" s="59"/>
      <c r="KAO358" s="59"/>
      <c r="KAP358" s="59"/>
      <c r="KAQ358" s="59"/>
      <c r="KAR358" s="59"/>
      <c r="KAS358" s="59"/>
      <c r="KAT358" s="59"/>
      <c r="KAU358" s="59"/>
      <c r="KAV358" s="59"/>
      <c r="KAW358" s="59"/>
      <c r="KAX358" s="59"/>
      <c r="KAY358" s="59"/>
      <c r="KAZ358" s="59"/>
      <c r="KBA358" s="59"/>
      <c r="KBB358" s="59"/>
      <c r="KBC358" s="59"/>
      <c r="KBD358" s="59"/>
      <c r="KBE358" s="59"/>
      <c r="KBF358" s="59"/>
      <c r="KBG358" s="59"/>
      <c r="KBH358" s="59"/>
      <c r="KBI358" s="59"/>
      <c r="KBJ358" s="59"/>
      <c r="KBK358" s="59"/>
      <c r="KBL358" s="59"/>
      <c r="KBM358" s="59"/>
      <c r="KBN358" s="59"/>
      <c r="KBO358" s="59"/>
      <c r="KBP358" s="59"/>
      <c r="KBQ358" s="59"/>
      <c r="KBR358" s="59"/>
      <c r="KBS358" s="59"/>
      <c r="KBT358" s="59"/>
      <c r="KBU358" s="59"/>
      <c r="KBV358" s="59"/>
      <c r="KBW358" s="59"/>
      <c r="KBX358" s="59"/>
      <c r="KBY358" s="59"/>
      <c r="KBZ358" s="59"/>
      <c r="KCA358" s="59"/>
      <c r="KCB358" s="59"/>
      <c r="KCC358" s="59"/>
      <c r="KCD358" s="59"/>
      <c r="KCE358" s="59"/>
      <c r="KCF358" s="59"/>
      <c r="KCG358" s="59"/>
      <c r="KCH358" s="59"/>
      <c r="KCI358" s="59"/>
      <c r="KCJ358" s="59"/>
      <c r="KCK358" s="59"/>
      <c r="KCL358" s="59"/>
      <c r="KCM358" s="59"/>
      <c r="KCN358" s="59"/>
      <c r="KCO358" s="59"/>
      <c r="KCP358" s="59"/>
      <c r="KCQ358" s="59"/>
      <c r="KCR358" s="59"/>
      <c r="KCS358" s="59"/>
      <c r="KCT358" s="59"/>
      <c r="KCU358" s="59"/>
      <c r="KCV358" s="59"/>
      <c r="KCW358" s="59"/>
      <c r="KCX358" s="59"/>
      <c r="KCY358" s="59"/>
      <c r="KCZ358" s="59"/>
      <c r="KDA358" s="59"/>
      <c r="KDB358" s="59"/>
      <c r="KDC358" s="59"/>
      <c r="KDD358" s="59"/>
      <c r="KDE358" s="59"/>
      <c r="KDF358" s="59"/>
      <c r="KDG358" s="59"/>
      <c r="KDH358" s="59"/>
      <c r="KDI358" s="59"/>
      <c r="KDJ358" s="59"/>
      <c r="KDK358" s="59"/>
      <c r="KDL358" s="59"/>
      <c r="KDM358" s="59"/>
      <c r="KDN358" s="59"/>
      <c r="KDO358" s="59"/>
      <c r="KDP358" s="59"/>
      <c r="KDQ358" s="59"/>
      <c r="KDR358" s="59"/>
      <c r="KDS358" s="59"/>
      <c r="KDT358" s="59"/>
      <c r="KDU358" s="59"/>
      <c r="KDV358" s="59"/>
      <c r="KDW358" s="59"/>
      <c r="KDX358" s="59"/>
      <c r="KDY358" s="59"/>
      <c r="KDZ358" s="59"/>
      <c r="KEA358" s="59"/>
      <c r="KEB358" s="59"/>
      <c r="KEC358" s="59"/>
      <c r="KED358" s="59"/>
      <c r="KEE358" s="59"/>
      <c r="KEF358" s="59"/>
      <c r="KEG358" s="59"/>
      <c r="KEH358" s="59"/>
      <c r="KEI358" s="59"/>
      <c r="KEJ358" s="59"/>
      <c r="KEK358" s="59"/>
      <c r="KEL358" s="59"/>
      <c r="KEM358" s="59"/>
      <c r="KEN358" s="59"/>
      <c r="KEO358" s="59"/>
      <c r="KEP358" s="59"/>
      <c r="KEQ358" s="59"/>
      <c r="KER358" s="59"/>
      <c r="KES358" s="59"/>
      <c r="KET358" s="59"/>
      <c r="KEU358" s="59"/>
      <c r="KEV358" s="59"/>
      <c r="KEW358" s="59"/>
      <c r="KEX358" s="59"/>
      <c r="KEY358" s="59"/>
      <c r="KEZ358" s="59"/>
      <c r="KFA358" s="59"/>
      <c r="KFB358" s="59"/>
      <c r="KFC358" s="59"/>
      <c r="KFD358" s="59"/>
      <c r="KFE358" s="59"/>
      <c r="KFF358" s="59"/>
      <c r="KFG358" s="59"/>
      <c r="KFH358" s="59"/>
      <c r="KFI358" s="59"/>
      <c r="KFJ358" s="59"/>
      <c r="KFK358" s="59"/>
      <c r="KFL358" s="59"/>
      <c r="KFM358" s="59"/>
      <c r="KFN358" s="59"/>
      <c r="KFO358" s="59"/>
      <c r="KFP358" s="59"/>
      <c r="KFQ358" s="59"/>
      <c r="KFR358" s="59"/>
      <c r="KFS358" s="59"/>
      <c r="KFT358" s="59"/>
      <c r="KFU358" s="59"/>
      <c r="KFV358" s="59"/>
      <c r="KFW358" s="59"/>
      <c r="KFX358" s="59"/>
      <c r="KFY358" s="59"/>
      <c r="KFZ358" s="59"/>
      <c r="KGA358" s="59"/>
      <c r="KGB358" s="59"/>
      <c r="KGC358" s="59"/>
      <c r="KGD358" s="59"/>
      <c r="KGE358" s="59"/>
      <c r="KGF358" s="59"/>
      <c r="KGG358" s="59"/>
      <c r="KGH358" s="59"/>
      <c r="KGI358" s="59"/>
      <c r="KGJ358" s="59"/>
      <c r="KGK358" s="59"/>
      <c r="KGL358" s="59"/>
      <c r="KGM358" s="59"/>
      <c r="KGN358" s="59"/>
      <c r="KGO358" s="59"/>
      <c r="KGP358" s="59"/>
      <c r="KGQ358" s="59"/>
      <c r="KGR358" s="59"/>
      <c r="KGS358" s="59"/>
      <c r="KGT358" s="59"/>
      <c r="KGU358" s="59"/>
      <c r="KGV358" s="59"/>
      <c r="KGW358" s="59"/>
      <c r="KGX358" s="59"/>
      <c r="KGY358" s="59"/>
      <c r="KGZ358" s="59"/>
      <c r="KHA358" s="59"/>
      <c r="KHB358" s="59"/>
      <c r="KHC358" s="59"/>
      <c r="KHD358" s="59"/>
      <c r="KHE358" s="59"/>
      <c r="KHF358" s="59"/>
      <c r="KHG358" s="59"/>
      <c r="KHH358" s="59"/>
      <c r="KHI358" s="59"/>
      <c r="KHJ358" s="59"/>
      <c r="KHK358" s="59"/>
      <c r="KHL358" s="59"/>
      <c r="KHM358" s="59"/>
      <c r="KHN358" s="59"/>
      <c r="KHO358" s="59"/>
      <c r="KHP358" s="59"/>
      <c r="KHQ358" s="59"/>
      <c r="KHR358" s="59"/>
      <c r="KHS358" s="59"/>
      <c r="KHT358" s="59"/>
      <c r="KHU358" s="59"/>
      <c r="KHV358" s="59"/>
      <c r="KHW358" s="59"/>
      <c r="KHX358" s="59"/>
      <c r="KHY358" s="59"/>
      <c r="KHZ358" s="59"/>
      <c r="KIA358" s="59"/>
      <c r="KIB358" s="59"/>
      <c r="KIC358" s="59"/>
      <c r="KID358" s="59"/>
      <c r="KIE358" s="59"/>
      <c r="KIF358" s="59"/>
      <c r="KIG358" s="59"/>
      <c r="KIH358" s="59"/>
      <c r="KII358" s="59"/>
      <c r="KIJ358" s="59"/>
      <c r="KIK358" s="59"/>
      <c r="KIL358" s="59"/>
      <c r="KIM358" s="59"/>
      <c r="KIN358" s="59"/>
      <c r="KIO358" s="59"/>
      <c r="KIP358" s="59"/>
      <c r="KIQ358" s="59"/>
      <c r="KIR358" s="59"/>
      <c r="KIS358" s="59"/>
      <c r="KIT358" s="59"/>
      <c r="KIU358" s="59"/>
      <c r="KIV358" s="59"/>
      <c r="KIW358" s="59"/>
      <c r="KIX358" s="59"/>
      <c r="KIY358" s="59"/>
      <c r="KIZ358" s="59"/>
      <c r="KJA358" s="59"/>
      <c r="KJB358" s="59"/>
      <c r="KJC358" s="59"/>
      <c r="KJD358" s="59"/>
      <c r="KJE358" s="59"/>
      <c r="KJF358" s="59"/>
      <c r="KJG358" s="59"/>
      <c r="KJH358" s="59"/>
      <c r="KJI358" s="59"/>
      <c r="KJJ358" s="59"/>
      <c r="KJK358" s="59"/>
      <c r="KJL358" s="59"/>
      <c r="KJM358" s="59"/>
      <c r="KJN358" s="59"/>
      <c r="KJO358" s="59"/>
      <c r="KJP358" s="59"/>
      <c r="KJQ358" s="59"/>
      <c r="KJR358" s="59"/>
      <c r="KJS358" s="59"/>
      <c r="KJT358" s="59"/>
      <c r="KJU358" s="59"/>
      <c r="KJV358" s="59"/>
      <c r="KJW358" s="59"/>
      <c r="KJX358" s="59"/>
      <c r="KJY358" s="59"/>
      <c r="KJZ358" s="59"/>
      <c r="KKA358" s="59"/>
      <c r="KKB358" s="59"/>
      <c r="KKC358" s="59"/>
      <c r="KKD358" s="59"/>
      <c r="KKE358" s="59"/>
      <c r="KKF358" s="59"/>
      <c r="KKG358" s="59"/>
      <c r="KKH358" s="59"/>
      <c r="KKI358" s="59"/>
      <c r="KKJ358" s="59"/>
      <c r="KKK358" s="59"/>
      <c r="KKL358" s="59"/>
      <c r="KKM358" s="59"/>
      <c r="KKN358" s="59"/>
      <c r="KKO358" s="59"/>
      <c r="KKP358" s="59"/>
      <c r="KKQ358" s="59"/>
      <c r="KKR358" s="59"/>
      <c r="KKS358" s="59"/>
      <c r="KKT358" s="59"/>
      <c r="KKU358" s="59"/>
      <c r="KKV358" s="59"/>
      <c r="KKW358" s="59"/>
      <c r="KKX358" s="59"/>
      <c r="KKY358" s="59"/>
      <c r="KKZ358" s="59"/>
      <c r="KLA358" s="59"/>
      <c r="KLB358" s="59"/>
      <c r="KLC358" s="59"/>
      <c r="KLD358" s="59"/>
      <c r="KLE358" s="59"/>
      <c r="KLF358" s="59"/>
      <c r="KLG358" s="59"/>
      <c r="KLH358" s="59"/>
      <c r="KLI358" s="59"/>
      <c r="KLJ358" s="59"/>
      <c r="KLK358" s="59"/>
      <c r="KLL358" s="59"/>
      <c r="KLM358" s="59"/>
      <c r="KLN358" s="59"/>
      <c r="KLO358" s="59"/>
      <c r="KLP358" s="59"/>
      <c r="KLQ358" s="59"/>
      <c r="KLR358" s="59"/>
      <c r="KLS358" s="59"/>
      <c r="KLT358" s="59"/>
      <c r="KLU358" s="59"/>
      <c r="KLV358" s="59"/>
      <c r="KLW358" s="59"/>
      <c r="KLX358" s="59"/>
      <c r="KLY358" s="59"/>
      <c r="KLZ358" s="59"/>
      <c r="KMA358" s="59"/>
      <c r="KMB358" s="59"/>
      <c r="KMC358" s="59"/>
      <c r="KMD358" s="59"/>
      <c r="KME358" s="59"/>
      <c r="KMF358" s="59"/>
      <c r="KMG358" s="59"/>
      <c r="KMH358" s="59"/>
      <c r="KMI358" s="59"/>
      <c r="KMJ358" s="59"/>
      <c r="KMK358" s="59"/>
      <c r="KML358" s="59"/>
      <c r="KMM358" s="59"/>
      <c r="KMN358" s="59"/>
      <c r="KMO358" s="59"/>
      <c r="KMP358" s="59"/>
      <c r="KMQ358" s="59"/>
      <c r="KMR358" s="59"/>
      <c r="KMS358" s="59"/>
      <c r="KMT358" s="59"/>
      <c r="KMU358" s="59"/>
      <c r="KMV358" s="59"/>
      <c r="KMW358" s="59"/>
      <c r="KMX358" s="59"/>
      <c r="KMY358" s="59"/>
      <c r="KMZ358" s="59"/>
      <c r="KNA358" s="59"/>
      <c r="KNB358" s="59"/>
      <c r="KNC358" s="59"/>
      <c r="KND358" s="59"/>
      <c r="KNE358" s="59"/>
      <c r="KNF358" s="59"/>
      <c r="KNG358" s="59"/>
      <c r="KNH358" s="59"/>
      <c r="KNI358" s="59"/>
      <c r="KNJ358" s="59"/>
      <c r="KNK358" s="59"/>
      <c r="KNL358" s="59"/>
      <c r="KNM358" s="59"/>
      <c r="KNN358" s="59"/>
      <c r="KNO358" s="59"/>
      <c r="KNP358" s="59"/>
      <c r="KNQ358" s="59"/>
      <c r="KNR358" s="59"/>
      <c r="KNS358" s="59"/>
      <c r="KNT358" s="59"/>
      <c r="KNU358" s="59"/>
      <c r="KNV358" s="59"/>
      <c r="KNW358" s="59"/>
      <c r="KNX358" s="59"/>
      <c r="KNY358" s="59"/>
      <c r="KNZ358" s="59"/>
      <c r="KOA358" s="59"/>
      <c r="KOB358" s="59"/>
      <c r="KOC358" s="59"/>
      <c r="KOD358" s="59"/>
      <c r="KOE358" s="59"/>
      <c r="KOF358" s="59"/>
      <c r="KOG358" s="59"/>
      <c r="KOH358" s="59"/>
      <c r="KOI358" s="59"/>
      <c r="KOJ358" s="59"/>
      <c r="KOK358" s="59"/>
      <c r="KOL358" s="59"/>
      <c r="KOM358" s="59"/>
      <c r="KON358" s="59"/>
      <c r="KOO358" s="59"/>
      <c r="KOP358" s="59"/>
      <c r="KOQ358" s="59"/>
      <c r="KOR358" s="59"/>
      <c r="KOS358" s="59"/>
      <c r="KOT358" s="59"/>
      <c r="KOU358" s="59"/>
      <c r="KOV358" s="59"/>
      <c r="KOW358" s="59"/>
      <c r="KOX358" s="59"/>
      <c r="KOY358" s="59"/>
      <c r="KOZ358" s="59"/>
      <c r="KPA358" s="59"/>
      <c r="KPB358" s="59"/>
      <c r="KPC358" s="59"/>
      <c r="KPD358" s="59"/>
      <c r="KPE358" s="59"/>
      <c r="KPF358" s="59"/>
      <c r="KPG358" s="59"/>
      <c r="KPH358" s="59"/>
      <c r="KPI358" s="59"/>
      <c r="KPJ358" s="59"/>
      <c r="KPK358" s="59"/>
      <c r="KPL358" s="59"/>
      <c r="KPM358" s="59"/>
      <c r="KPN358" s="59"/>
      <c r="KPO358" s="59"/>
      <c r="KPP358" s="59"/>
      <c r="KPQ358" s="59"/>
      <c r="KPR358" s="59"/>
      <c r="KPS358" s="59"/>
      <c r="KPT358" s="59"/>
      <c r="KPU358" s="59"/>
      <c r="KPV358" s="59"/>
      <c r="KPW358" s="59"/>
      <c r="KPX358" s="59"/>
      <c r="KPY358" s="59"/>
      <c r="KPZ358" s="59"/>
      <c r="KQA358" s="59"/>
      <c r="KQB358" s="59"/>
      <c r="KQC358" s="59"/>
      <c r="KQD358" s="59"/>
      <c r="KQE358" s="59"/>
      <c r="KQF358" s="59"/>
      <c r="KQG358" s="59"/>
      <c r="KQH358" s="59"/>
      <c r="KQI358" s="59"/>
      <c r="KQJ358" s="59"/>
      <c r="KQK358" s="59"/>
      <c r="KQL358" s="59"/>
      <c r="KQM358" s="59"/>
      <c r="KQN358" s="59"/>
      <c r="KQO358" s="59"/>
      <c r="KQP358" s="59"/>
      <c r="KQQ358" s="59"/>
      <c r="KQR358" s="59"/>
      <c r="KQS358" s="59"/>
      <c r="KQT358" s="59"/>
      <c r="KQU358" s="59"/>
      <c r="KQV358" s="59"/>
      <c r="KQW358" s="59"/>
      <c r="KQX358" s="59"/>
      <c r="KQY358" s="59"/>
      <c r="KQZ358" s="59"/>
      <c r="KRA358" s="59"/>
      <c r="KRB358" s="59"/>
      <c r="KRC358" s="59"/>
      <c r="KRD358" s="59"/>
      <c r="KRE358" s="59"/>
      <c r="KRF358" s="59"/>
      <c r="KRG358" s="59"/>
      <c r="KRH358" s="59"/>
      <c r="KRI358" s="59"/>
      <c r="KRJ358" s="59"/>
      <c r="KRK358" s="59"/>
      <c r="KRL358" s="59"/>
      <c r="KRM358" s="59"/>
      <c r="KRN358" s="59"/>
      <c r="KRO358" s="59"/>
      <c r="KRP358" s="59"/>
      <c r="KRQ358" s="59"/>
      <c r="KRR358" s="59"/>
      <c r="KRS358" s="59"/>
      <c r="KRT358" s="59"/>
      <c r="KRU358" s="59"/>
      <c r="KRV358" s="59"/>
      <c r="KRW358" s="59"/>
      <c r="KRX358" s="59"/>
      <c r="KRY358" s="59"/>
      <c r="KRZ358" s="59"/>
      <c r="KSA358" s="59"/>
      <c r="KSB358" s="59"/>
      <c r="KSC358" s="59"/>
      <c r="KSD358" s="59"/>
      <c r="KSE358" s="59"/>
      <c r="KSF358" s="59"/>
      <c r="KSG358" s="59"/>
      <c r="KSH358" s="59"/>
      <c r="KSI358" s="59"/>
      <c r="KSJ358" s="59"/>
      <c r="KSK358" s="59"/>
      <c r="KSL358" s="59"/>
      <c r="KSM358" s="59"/>
      <c r="KSN358" s="59"/>
      <c r="KSO358" s="59"/>
      <c r="KSP358" s="59"/>
      <c r="KSQ358" s="59"/>
      <c r="KSR358" s="59"/>
      <c r="KSS358" s="59"/>
      <c r="KST358" s="59"/>
      <c r="KSU358" s="59"/>
      <c r="KSV358" s="59"/>
      <c r="KSW358" s="59"/>
      <c r="KSX358" s="59"/>
      <c r="KSY358" s="59"/>
      <c r="KSZ358" s="59"/>
      <c r="KTA358" s="59"/>
      <c r="KTB358" s="59"/>
      <c r="KTC358" s="59"/>
      <c r="KTD358" s="59"/>
      <c r="KTE358" s="59"/>
      <c r="KTF358" s="59"/>
      <c r="KTG358" s="59"/>
      <c r="KTH358" s="59"/>
      <c r="KTI358" s="59"/>
      <c r="KTJ358" s="59"/>
      <c r="KTK358" s="59"/>
      <c r="KTL358" s="59"/>
      <c r="KTM358" s="59"/>
      <c r="KTN358" s="59"/>
      <c r="KTO358" s="59"/>
      <c r="KTP358" s="59"/>
      <c r="KTQ358" s="59"/>
      <c r="KTR358" s="59"/>
      <c r="KTS358" s="59"/>
      <c r="KTT358" s="59"/>
      <c r="KTU358" s="59"/>
      <c r="KTV358" s="59"/>
      <c r="KTW358" s="59"/>
      <c r="KTX358" s="59"/>
      <c r="KTY358" s="59"/>
      <c r="KTZ358" s="59"/>
      <c r="KUA358" s="59"/>
      <c r="KUB358" s="59"/>
      <c r="KUC358" s="59"/>
      <c r="KUD358" s="59"/>
      <c r="KUE358" s="59"/>
      <c r="KUF358" s="59"/>
      <c r="KUG358" s="59"/>
      <c r="KUH358" s="59"/>
      <c r="KUI358" s="59"/>
      <c r="KUJ358" s="59"/>
      <c r="KUK358" s="59"/>
      <c r="KUL358" s="59"/>
      <c r="KUM358" s="59"/>
      <c r="KUN358" s="59"/>
      <c r="KUO358" s="59"/>
      <c r="KUP358" s="59"/>
      <c r="KUQ358" s="59"/>
      <c r="KUR358" s="59"/>
      <c r="KUS358" s="59"/>
      <c r="KUT358" s="59"/>
      <c r="KUU358" s="59"/>
      <c r="KUV358" s="59"/>
      <c r="KUW358" s="59"/>
      <c r="KUX358" s="59"/>
      <c r="KUY358" s="59"/>
      <c r="KUZ358" s="59"/>
      <c r="KVA358" s="59"/>
      <c r="KVB358" s="59"/>
      <c r="KVC358" s="59"/>
      <c r="KVD358" s="59"/>
      <c r="KVE358" s="59"/>
      <c r="KVF358" s="59"/>
      <c r="KVG358" s="59"/>
      <c r="KVH358" s="59"/>
      <c r="KVI358" s="59"/>
      <c r="KVJ358" s="59"/>
      <c r="KVK358" s="59"/>
      <c r="KVL358" s="59"/>
      <c r="KVM358" s="59"/>
      <c r="KVN358" s="59"/>
      <c r="KVO358" s="59"/>
      <c r="KVP358" s="59"/>
      <c r="KVQ358" s="59"/>
      <c r="KVR358" s="59"/>
      <c r="KVS358" s="59"/>
      <c r="KVT358" s="59"/>
      <c r="KVU358" s="59"/>
      <c r="KVV358" s="59"/>
      <c r="KVW358" s="59"/>
      <c r="KVX358" s="59"/>
      <c r="KVY358" s="59"/>
      <c r="KVZ358" s="59"/>
      <c r="KWA358" s="59"/>
      <c r="KWB358" s="59"/>
      <c r="KWC358" s="59"/>
      <c r="KWD358" s="59"/>
      <c r="KWE358" s="59"/>
      <c r="KWF358" s="59"/>
      <c r="KWG358" s="59"/>
      <c r="KWH358" s="59"/>
      <c r="KWI358" s="59"/>
      <c r="KWJ358" s="59"/>
      <c r="KWK358" s="59"/>
      <c r="KWL358" s="59"/>
      <c r="KWM358" s="59"/>
      <c r="KWN358" s="59"/>
      <c r="KWO358" s="59"/>
      <c r="KWP358" s="59"/>
      <c r="KWQ358" s="59"/>
      <c r="KWR358" s="59"/>
      <c r="KWS358" s="59"/>
      <c r="KWT358" s="59"/>
      <c r="KWU358" s="59"/>
      <c r="KWV358" s="59"/>
      <c r="KWW358" s="59"/>
      <c r="KWX358" s="59"/>
      <c r="KWY358" s="59"/>
      <c r="KWZ358" s="59"/>
      <c r="KXA358" s="59"/>
      <c r="KXB358" s="59"/>
      <c r="KXC358" s="59"/>
      <c r="KXD358" s="59"/>
      <c r="KXE358" s="59"/>
      <c r="KXF358" s="59"/>
      <c r="KXG358" s="59"/>
      <c r="KXH358" s="59"/>
      <c r="KXI358" s="59"/>
      <c r="KXJ358" s="59"/>
      <c r="KXK358" s="59"/>
      <c r="KXL358" s="59"/>
      <c r="KXM358" s="59"/>
      <c r="KXN358" s="59"/>
      <c r="KXO358" s="59"/>
      <c r="KXP358" s="59"/>
      <c r="KXQ358" s="59"/>
      <c r="KXR358" s="59"/>
      <c r="KXS358" s="59"/>
      <c r="KXT358" s="59"/>
      <c r="KXU358" s="59"/>
      <c r="KXV358" s="59"/>
      <c r="KXW358" s="59"/>
      <c r="KXX358" s="59"/>
      <c r="KXY358" s="59"/>
      <c r="KXZ358" s="59"/>
      <c r="KYA358" s="59"/>
      <c r="KYB358" s="59"/>
      <c r="KYC358" s="59"/>
      <c r="KYD358" s="59"/>
      <c r="KYE358" s="59"/>
      <c r="KYF358" s="59"/>
      <c r="KYG358" s="59"/>
      <c r="KYH358" s="59"/>
      <c r="KYI358" s="59"/>
      <c r="KYJ358" s="59"/>
      <c r="KYK358" s="59"/>
      <c r="KYL358" s="59"/>
      <c r="KYM358" s="59"/>
      <c r="KYN358" s="59"/>
      <c r="KYO358" s="59"/>
      <c r="KYP358" s="59"/>
      <c r="KYQ358" s="59"/>
      <c r="KYR358" s="59"/>
      <c r="KYS358" s="59"/>
      <c r="KYT358" s="59"/>
      <c r="KYU358" s="59"/>
      <c r="KYV358" s="59"/>
      <c r="KYW358" s="59"/>
      <c r="KYX358" s="59"/>
      <c r="KYY358" s="59"/>
      <c r="KYZ358" s="59"/>
      <c r="KZA358" s="59"/>
      <c r="KZB358" s="59"/>
      <c r="KZC358" s="59"/>
      <c r="KZD358" s="59"/>
      <c r="KZE358" s="59"/>
      <c r="KZF358" s="59"/>
      <c r="KZG358" s="59"/>
      <c r="KZH358" s="59"/>
      <c r="KZI358" s="59"/>
      <c r="KZJ358" s="59"/>
      <c r="KZK358" s="59"/>
      <c r="KZL358" s="59"/>
      <c r="KZM358" s="59"/>
      <c r="KZN358" s="59"/>
      <c r="KZO358" s="59"/>
      <c r="KZP358" s="59"/>
      <c r="KZQ358" s="59"/>
      <c r="KZR358" s="59"/>
      <c r="KZS358" s="59"/>
      <c r="KZT358" s="59"/>
      <c r="KZU358" s="59"/>
      <c r="KZV358" s="59"/>
      <c r="KZW358" s="59"/>
      <c r="KZX358" s="59"/>
      <c r="KZY358" s="59"/>
      <c r="KZZ358" s="59"/>
      <c r="LAA358" s="59"/>
      <c r="LAB358" s="59"/>
      <c r="LAC358" s="59"/>
      <c r="LAD358" s="59"/>
      <c r="LAE358" s="59"/>
      <c r="LAF358" s="59"/>
      <c r="LAG358" s="59"/>
      <c r="LAH358" s="59"/>
      <c r="LAI358" s="59"/>
      <c r="LAJ358" s="59"/>
      <c r="LAK358" s="59"/>
      <c r="LAL358" s="59"/>
      <c r="LAM358" s="59"/>
      <c r="LAN358" s="59"/>
      <c r="LAO358" s="59"/>
      <c r="LAP358" s="59"/>
      <c r="LAQ358" s="59"/>
      <c r="LAR358" s="59"/>
      <c r="LAS358" s="59"/>
      <c r="LAT358" s="59"/>
      <c r="LAU358" s="59"/>
      <c r="LAV358" s="59"/>
      <c r="LAW358" s="59"/>
      <c r="LAX358" s="59"/>
      <c r="LAY358" s="59"/>
      <c r="LAZ358" s="59"/>
      <c r="LBA358" s="59"/>
      <c r="LBB358" s="59"/>
      <c r="LBC358" s="59"/>
      <c r="LBD358" s="59"/>
      <c r="LBE358" s="59"/>
      <c r="LBF358" s="59"/>
      <c r="LBG358" s="59"/>
      <c r="LBH358" s="59"/>
      <c r="LBI358" s="59"/>
      <c r="LBJ358" s="59"/>
      <c r="LBK358" s="59"/>
      <c r="LBL358" s="59"/>
      <c r="LBM358" s="59"/>
      <c r="LBN358" s="59"/>
      <c r="LBO358" s="59"/>
      <c r="LBP358" s="59"/>
      <c r="LBQ358" s="59"/>
      <c r="LBR358" s="59"/>
      <c r="LBS358" s="59"/>
      <c r="LBT358" s="59"/>
      <c r="LBU358" s="59"/>
      <c r="LBV358" s="59"/>
      <c r="LBW358" s="59"/>
      <c r="LBX358" s="59"/>
      <c r="LBY358" s="59"/>
      <c r="LBZ358" s="59"/>
      <c r="LCA358" s="59"/>
      <c r="LCB358" s="59"/>
      <c r="LCC358" s="59"/>
      <c r="LCD358" s="59"/>
      <c r="LCE358" s="59"/>
      <c r="LCF358" s="59"/>
      <c r="LCG358" s="59"/>
      <c r="LCH358" s="59"/>
      <c r="LCI358" s="59"/>
      <c r="LCJ358" s="59"/>
      <c r="LCK358" s="59"/>
      <c r="LCL358" s="59"/>
      <c r="LCM358" s="59"/>
      <c r="LCN358" s="59"/>
      <c r="LCO358" s="59"/>
      <c r="LCP358" s="59"/>
      <c r="LCQ358" s="59"/>
      <c r="LCR358" s="59"/>
      <c r="LCS358" s="59"/>
      <c r="LCT358" s="59"/>
      <c r="LCU358" s="59"/>
      <c r="LCV358" s="59"/>
      <c r="LCW358" s="59"/>
      <c r="LCX358" s="59"/>
      <c r="LCY358" s="59"/>
      <c r="LCZ358" s="59"/>
      <c r="LDA358" s="59"/>
      <c r="LDB358" s="59"/>
      <c r="LDC358" s="59"/>
      <c r="LDD358" s="59"/>
      <c r="LDE358" s="59"/>
      <c r="LDF358" s="59"/>
      <c r="LDG358" s="59"/>
      <c r="LDH358" s="59"/>
      <c r="LDI358" s="59"/>
      <c r="LDJ358" s="59"/>
      <c r="LDK358" s="59"/>
      <c r="LDL358" s="59"/>
      <c r="LDM358" s="59"/>
      <c r="LDN358" s="59"/>
      <c r="LDO358" s="59"/>
      <c r="LDP358" s="59"/>
      <c r="LDQ358" s="59"/>
      <c r="LDR358" s="59"/>
      <c r="LDS358" s="59"/>
      <c r="LDT358" s="59"/>
      <c r="LDU358" s="59"/>
      <c r="LDV358" s="59"/>
      <c r="LDW358" s="59"/>
      <c r="LDX358" s="59"/>
      <c r="LDY358" s="59"/>
      <c r="LDZ358" s="59"/>
      <c r="LEA358" s="59"/>
      <c r="LEB358" s="59"/>
      <c r="LEC358" s="59"/>
      <c r="LED358" s="59"/>
      <c r="LEE358" s="59"/>
      <c r="LEF358" s="59"/>
      <c r="LEG358" s="59"/>
      <c r="LEH358" s="59"/>
      <c r="LEI358" s="59"/>
      <c r="LEJ358" s="59"/>
      <c r="LEK358" s="59"/>
      <c r="LEL358" s="59"/>
      <c r="LEM358" s="59"/>
      <c r="LEN358" s="59"/>
      <c r="LEO358" s="59"/>
      <c r="LEP358" s="59"/>
      <c r="LEQ358" s="59"/>
      <c r="LER358" s="59"/>
      <c r="LES358" s="59"/>
      <c r="LET358" s="59"/>
      <c r="LEU358" s="59"/>
      <c r="LEV358" s="59"/>
      <c r="LEW358" s="59"/>
      <c r="LEX358" s="59"/>
      <c r="LEY358" s="59"/>
      <c r="LEZ358" s="59"/>
      <c r="LFA358" s="59"/>
      <c r="LFB358" s="59"/>
      <c r="LFC358" s="59"/>
      <c r="LFD358" s="59"/>
      <c r="LFE358" s="59"/>
      <c r="LFF358" s="59"/>
      <c r="LFG358" s="59"/>
      <c r="LFH358" s="59"/>
      <c r="LFI358" s="59"/>
      <c r="LFJ358" s="59"/>
      <c r="LFK358" s="59"/>
      <c r="LFL358" s="59"/>
      <c r="LFM358" s="59"/>
      <c r="LFN358" s="59"/>
      <c r="LFO358" s="59"/>
      <c r="LFP358" s="59"/>
      <c r="LFQ358" s="59"/>
      <c r="LFR358" s="59"/>
      <c r="LFS358" s="59"/>
      <c r="LFT358" s="59"/>
      <c r="LFU358" s="59"/>
      <c r="LFV358" s="59"/>
      <c r="LFW358" s="59"/>
      <c r="LFX358" s="59"/>
      <c r="LFY358" s="59"/>
      <c r="LFZ358" s="59"/>
      <c r="LGA358" s="59"/>
      <c r="LGB358" s="59"/>
      <c r="LGC358" s="59"/>
      <c r="LGD358" s="59"/>
      <c r="LGE358" s="59"/>
      <c r="LGF358" s="59"/>
      <c r="LGG358" s="59"/>
      <c r="LGH358" s="59"/>
      <c r="LGI358" s="59"/>
      <c r="LGJ358" s="59"/>
      <c r="LGK358" s="59"/>
      <c r="LGL358" s="59"/>
      <c r="LGM358" s="59"/>
      <c r="LGN358" s="59"/>
      <c r="LGO358" s="59"/>
      <c r="LGP358" s="59"/>
      <c r="LGQ358" s="59"/>
      <c r="LGR358" s="59"/>
      <c r="LGS358" s="59"/>
      <c r="LGT358" s="59"/>
      <c r="LGU358" s="59"/>
      <c r="LGV358" s="59"/>
      <c r="LGW358" s="59"/>
      <c r="LGX358" s="59"/>
      <c r="LGY358" s="59"/>
      <c r="LGZ358" s="59"/>
      <c r="LHA358" s="59"/>
      <c r="LHB358" s="59"/>
      <c r="LHC358" s="59"/>
      <c r="LHD358" s="59"/>
      <c r="LHE358" s="59"/>
      <c r="LHF358" s="59"/>
      <c r="LHG358" s="59"/>
      <c r="LHH358" s="59"/>
      <c r="LHI358" s="59"/>
      <c r="LHJ358" s="59"/>
      <c r="LHK358" s="59"/>
      <c r="LHL358" s="59"/>
      <c r="LHM358" s="59"/>
      <c r="LHN358" s="59"/>
      <c r="LHO358" s="59"/>
      <c r="LHP358" s="59"/>
      <c r="LHQ358" s="59"/>
      <c r="LHR358" s="59"/>
      <c r="LHS358" s="59"/>
      <c r="LHT358" s="59"/>
      <c r="LHU358" s="59"/>
      <c r="LHV358" s="59"/>
      <c r="LHW358" s="59"/>
      <c r="LHX358" s="59"/>
      <c r="LHY358" s="59"/>
      <c r="LHZ358" s="59"/>
      <c r="LIA358" s="59"/>
      <c r="LIB358" s="59"/>
      <c r="LIC358" s="59"/>
      <c r="LID358" s="59"/>
      <c r="LIE358" s="59"/>
      <c r="LIF358" s="59"/>
      <c r="LIG358" s="59"/>
      <c r="LIH358" s="59"/>
      <c r="LII358" s="59"/>
      <c r="LIJ358" s="59"/>
      <c r="LIK358" s="59"/>
      <c r="LIL358" s="59"/>
      <c r="LIM358" s="59"/>
      <c r="LIN358" s="59"/>
      <c r="LIO358" s="59"/>
      <c r="LIP358" s="59"/>
      <c r="LIQ358" s="59"/>
      <c r="LIR358" s="59"/>
      <c r="LIS358" s="59"/>
      <c r="LIT358" s="59"/>
      <c r="LIU358" s="59"/>
      <c r="LIV358" s="59"/>
      <c r="LIW358" s="59"/>
      <c r="LIX358" s="59"/>
      <c r="LIY358" s="59"/>
      <c r="LIZ358" s="59"/>
      <c r="LJA358" s="59"/>
      <c r="LJB358" s="59"/>
      <c r="LJC358" s="59"/>
      <c r="LJD358" s="59"/>
      <c r="LJE358" s="59"/>
      <c r="LJF358" s="59"/>
      <c r="LJG358" s="59"/>
      <c r="LJH358" s="59"/>
      <c r="LJI358" s="59"/>
      <c r="LJJ358" s="59"/>
      <c r="LJK358" s="59"/>
      <c r="LJL358" s="59"/>
      <c r="LJM358" s="59"/>
      <c r="LJN358" s="59"/>
      <c r="LJO358" s="59"/>
      <c r="LJP358" s="59"/>
      <c r="LJQ358" s="59"/>
      <c r="LJR358" s="59"/>
      <c r="LJS358" s="59"/>
      <c r="LJT358" s="59"/>
      <c r="LJU358" s="59"/>
      <c r="LJV358" s="59"/>
      <c r="LJW358" s="59"/>
      <c r="LJX358" s="59"/>
      <c r="LJY358" s="59"/>
      <c r="LJZ358" s="59"/>
      <c r="LKA358" s="59"/>
      <c r="LKB358" s="59"/>
      <c r="LKC358" s="59"/>
      <c r="LKD358" s="59"/>
      <c r="LKE358" s="59"/>
      <c r="LKF358" s="59"/>
      <c r="LKG358" s="59"/>
      <c r="LKH358" s="59"/>
      <c r="LKI358" s="59"/>
      <c r="LKJ358" s="59"/>
      <c r="LKK358" s="59"/>
      <c r="LKL358" s="59"/>
      <c r="LKM358" s="59"/>
      <c r="LKN358" s="59"/>
      <c r="LKO358" s="59"/>
      <c r="LKP358" s="59"/>
      <c r="LKQ358" s="59"/>
      <c r="LKR358" s="59"/>
      <c r="LKS358" s="59"/>
      <c r="LKT358" s="59"/>
      <c r="LKU358" s="59"/>
      <c r="LKV358" s="59"/>
      <c r="LKW358" s="59"/>
      <c r="LKX358" s="59"/>
      <c r="LKY358" s="59"/>
      <c r="LKZ358" s="59"/>
      <c r="LLA358" s="59"/>
      <c r="LLB358" s="59"/>
      <c r="LLC358" s="59"/>
      <c r="LLD358" s="59"/>
      <c r="LLE358" s="59"/>
      <c r="LLF358" s="59"/>
      <c r="LLG358" s="59"/>
      <c r="LLH358" s="59"/>
      <c r="LLI358" s="59"/>
      <c r="LLJ358" s="59"/>
      <c r="LLK358" s="59"/>
      <c r="LLL358" s="59"/>
      <c r="LLM358" s="59"/>
      <c r="LLN358" s="59"/>
      <c r="LLO358" s="59"/>
      <c r="LLP358" s="59"/>
      <c r="LLQ358" s="59"/>
      <c r="LLR358" s="59"/>
      <c r="LLS358" s="59"/>
      <c r="LLT358" s="59"/>
      <c r="LLU358" s="59"/>
      <c r="LLV358" s="59"/>
      <c r="LLW358" s="59"/>
      <c r="LLX358" s="59"/>
      <c r="LLY358" s="59"/>
      <c r="LLZ358" s="59"/>
      <c r="LMA358" s="59"/>
      <c r="LMB358" s="59"/>
      <c r="LMC358" s="59"/>
      <c r="LMD358" s="59"/>
      <c r="LME358" s="59"/>
      <c r="LMF358" s="59"/>
      <c r="LMG358" s="59"/>
      <c r="LMH358" s="59"/>
      <c r="LMI358" s="59"/>
      <c r="LMJ358" s="59"/>
      <c r="LMK358" s="59"/>
      <c r="LML358" s="59"/>
      <c r="LMM358" s="59"/>
      <c r="LMN358" s="59"/>
      <c r="LMO358" s="59"/>
      <c r="LMP358" s="59"/>
      <c r="LMQ358" s="59"/>
      <c r="LMR358" s="59"/>
      <c r="LMS358" s="59"/>
      <c r="LMT358" s="59"/>
      <c r="LMU358" s="59"/>
      <c r="LMV358" s="59"/>
      <c r="LMW358" s="59"/>
      <c r="LMX358" s="59"/>
      <c r="LMY358" s="59"/>
      <c r="LMZ358" s="59"/>
      <c r="LNA358" s="59"/>
      <c r="LNB358" s="59"/>
      <c r="LNC358" s="59"/>
      <c r="LND358" s="59"/>
      <c r="LNE358" s="59"/>
      <c r="LNF358" s="59"/>
      <c r="LNG358" s="59"/>
      <c r="LNH358" s="59"/>
      <c r="LNI358" s="59"/>
      <c r="LNJ358" s="59"/>
      <c r="LNK358" s="59"/>
      <c r="LNL358" s="59"/>
      <c r="LNM358" s="59"/>
      <c r="LNN358" s="59"/>
      <c r="LNO358" s="59"/>
      <c r="LNP358" s="59"/>
      <c r="LNQ358" s="59"/>
      <c r="LNR358" s="59"/>
      <c r="LNS358" s="59"/>
      <c r="LNT358" s="59"/>
      <c r="LNU358" s="59"/>
      <c r="LNV358" s="59"/>
      <c r="LNW358" s="59"/>
      <c r="LNX358" s="59"/>
      <c r="LNY358" s="59"/>
      <c r="LNZ358" s="59"/>
      <c r="LOA358" s="59"/>
      <c r="LOB358" s="59"/>
      <c r="LOC358" s="59"/>
      <c r="LOD358" s="59"/>
      <c r="LOE358" s="59"/>
      <c r="LOF358" s="59"/>
      <c r="LOG358" s="59"/>
      <c r="LOH358" s="59"/>
      <c r="LOI358" s="59"/>
      <c r="LOJ358" s="59"/>
      <c r="LOK358" s="59"/>
      <c r="LOL358" s="59"/>
      <c r="LOM358" s="59"/>
      <c r="LON358" s="59"/>
      <c r="LOO358" s="59"/>
      <c r="LOP358" s="59"/>
      <c r="LOQ358" s="59"/>
      <c r="LOR358" s="59"/>
      <c r="LOS358" s="59"/>
      <c r="LOT358" s="59"/>
      <c r="LOU358" s="59"/>
      <c r="LOV358" s="59"/>
      <c r="LOW358" s="59"/>
      <c r="LOX358" s="59"/>
      <c r="LOY358" s="59"/>
      <c r="LOZ358" s="59"/>
      <c r="LPA358" s="59"/>
      <c r="LPB358" s="59"/>
      <c r="LPC358" s="59"/>
      <c r="LPD358" s="59"/>
      <c r="LPE358" s="59"/>
      <c r="LPF358" s="59"/>
      <c r="LPG358" s="59"/>
      <c r="LPH358" s="59"/>
      <c r="LPI358" s="59"/>
      <c r="LPJ358" s="59"/>
      <c r="LPK358" s="59"/>
      <c r="LPL358" s="59"/>
      <c r="LPM358" s="59"/>
      <c r="LPN358" s="59"/>
      <c r="LPO358" s="59"/>
      <c r="LPP358" s="59"/>
      <c r="LPQ358" s="59"/>
      <c r="LPR358" s="59"/>
      <c r="LPS358" s="59"/>
      <c r="LPT358" s="59"/>
      <c r="LPU358" s="59"/>
      <c r="LPV358" s="59"/>
      <c r="LPW358" s="59"/>
      <c r="LPX358" s="59"/>
      <c r="LPY358" s="59"/>
      <c r="LPZ358" s="59"/>
      <c r="LQA358" s="59"/>
      <c r="LQB358" s="59"/>
      <c r="LQC358" s="59"/>
      <c r="LQD358" s="59"/>
      <c r="LQE358" s="59"/>
      <c r="LQF358" s="59"/>
      <c r="LQG358" s="59"/>
      <c r="LQH358" s="59"/>
      <c r="LQI358" s="59"/>
      <c r="LQJ358" s="59"/>
      <c r="LQK358" s="59"/>
      <c r="LQL358" s="59"/>
      <c r="LQM358" s="59"/>
      <c r="LQN358" s="59"/>
      <c r="LQO358" s="59"/>
      <c r="LQP358" s="59"/>
      <c r="LQQ358" s="59"/>
      <c r="LQR358" s="59"/>
      <c r="LQS358" s="59"/>
      <c r="LQT358" s="59"/>
      <c r="LQU358" s="59"/>
      <c r="LQV358" s="59"/>
      <c r="LQW358" s="59"/>
      <c r="LQX358" s="59"/>
      <c r="LQY358" s="59"/>
      <c r="LQZ358" s="59"/>
      <c r="LRA358" s="59"/>
      <c r="LRB358" s="59"/>
      <c r="LRC358" s="59"/>
      <c r="LRD358" s="59"/>
      <c r="LRE358" s="59"/>
      <c r="LRF358" s="59"/>
      <c r="LRG358" s="59"/>
      <c r="LRH358" s="59"/>
      <c r="LRI358" s="59"/>
      <c r="LRJ358" s="59"/>
      <c r="LRK358" s="59"/>
      <c r="LRL358" s="59"/>
      <c r="LRM358" s="59"/>
      <c r="LRN358" s="59"/>
      <c r="LRO358" s="59"/>
      <c r="LRP358" s="59"/>
      <c r="LRQ358" s="59"/>
      <c r="LRR358" s="59"/>
      <c r="LRS358" s="59"/>
      <c r="LRT358" s="59"/>
      <c r="LRU358" s="59"/>
      <c r="LRV358" s="59"/>
      <c r="LRW358" s="59"/>
      <c r="LRX358" s="59"/>
      <c r="LRY358" s="59"/>
      <c r="LRZ358" s="59"/>
      <c r="LSA358" s="59"/>
      <c r="LSB358" s="59"/>
      <c r="LSC358" s="59"/>
      <c r="LSD358" s="59"/>
      <c r="LSE358" s="59"/>
      <c r="LSF358" s="59"/>
      <c r="LSG358" s="59"/>
      <c r="LSH358" s="59"/>
      <c r="LSI358" s="59"/>
      <c r="LSJ358" s="59"/>
      <c r="LSK358" s="59"/>
      <c r="LSL358" s="59"/>
      <c r="LSM358" s="59"/>
      <c r="LSN358" s="59"/>
      <c r="LSO358" s="59"/>
      <c r="LSP358" s="59"/>
      <c r="LSQ358" s="59"/>
      <c r="LSR358" s="59"/>
      <c r="LSS358" s="59"/>
      <c r="LST358" s="59"/>
      <c r="LSU358" s="59"/>
      <c r="LSV358" s="59"/>
      <c r="LSW358" s="59"/>
      <c r="LSX358" s="59"/>
      <c r="LSY358" s="59"/>
      <c r="LSZ358" s="59"/>
      <c r="LTA358" s="59"/>
      <c r="LTB358" s="59"/>
      <c r="LTC358" s="59"/>
      <c r="LTD358" s="59"/>
      <c r="LTE358" s="59"/>
      <c r="LTF358" s="59"/>
      <c r="LTG358" s="59"/>
      <c r="LTH358" s="59"/>
      <c r="LTI358" s="59"/>
      <c r="LTJ358" s="59"/>
      <c r="LTK358" s="59"/>
      <c r="LTL358" s="59"/>
      <c r="LTM358" s="59"/>
      <c r="LTN358" s="59"/>
      <c r="LTO358" s="59"/>
      <c r="LTP358" s="59"/>
      <c r="LTQ358" s="59"/>
      <c r="LTR358" s="59"/>
      <c r="LTS358" s="59"/>
      <c r="LTT358" s="59"/>
      <c r="LTU358" s="59"/>
      <c r="LTV358" s="59"/>
      <c r="LTW358" s="59"/>
      <c r="LTX358" s="59"/>
      <c r="LTY358" s="59"/>
      <c r="LTZ358" s="59"/>
      <c r="LUA358" s="59"/>
      <c r="LUB358" s="59"/>
      <c r="LUC358" s="59"/>
      <c r="LUD358" s="59"/>
      <c r="LUE358" s="59"/>
      <c r="LUF358" s="59"/>
      <c r="LUG358" s="59"/>
      <c r="LUH358" s="59"/>
      <c r="LUI358" s="59"/>
      <c r="LUJ358" s="59"/>
      <c r="LUK358" s="59"/>
      <c r="LUL358" s="59"/>
      <c r="LUM358" s="59"/>
      <c r="LUN358" s="59"/>
      <c r="LUO358" s="59"/>
      <c r="LUP358" s="59"/>
      <c r="LUQ358" s="59"/>
      <c r="LUR358" s="59"/>
      <c r="LUS358" s="59"/>
      <c r="LUT358" s="59"/>
      <c r="LUU358" s="59"/>
      <c r="LUV358" s="59"/>
      <c r="LUW358" s="59"/>
      <c r="LUX358" s="59"/>
      <c r="LUY358" s="59"/>
      <c r="LUZ358" s="59"/>
      <c r="LVA358" s="59"/>
      <c r="LVB358" s="59"/>
      <c r="LVC358" s="59"/>
      <c r="LVD358" s="59"/>
      <c r="LVE358" s="59"/>
      <c r="LVF358" s="59"/>
      <c r="LVG358" s="59"/>
      <c r="LVH358" s="59"/>
      <c r="LVI358" s="59"/>
      <c r="LVJ358" s="59"/>
      <c r="LVK358" s="59"/>
      <c r="LVL358" s="59"/>
      <c r="LVM358" s="59"/>
      <c r="LVN358" s="59"/>
      <c r="LVO358" s="59"/>
      <c r="LVP358" s="59"/>
      <c r="LVQ358" s="59"/>
      <c r="LVR358" s="59"/>
      <c r="LVS358" s="59"/>
      <c r="LVT358" s="59"/>
      <c r="LVU358" s="59"/>
      <c r="LVV358" s="59"/>
      <c r="LVW358" s="59"/>
      <c r="LVX358" s="59"/>
      <c r="LVY358" s="59"/>
      <c r="LVZ358" s="59"/>
      <c r="LWA358" s="59"/>
      <c r="LWB358" s="59"/>
      <c r="LWC358" s="59"/>
      <c r="LWD358" s="59"/>
      <c r="LWE358" s="59"/>
      <c r="LWF358" s="59"/>
      <c r="LWG358" s="59"/>
      <c r="LWH358" s="59"/>
      <c r="LWI358" s="59"/>
      <c r="LWJ358" s="59"/>
      <c r="LWK358" s="59"/>
      <c r="LWL358" s="59"/>
      <c r="LWM358" s="59"/>
      <c r="LWN358" s="59"/>
      <c r="LWO358" s="59"/>
      <c r="LWP358" s="59"/>
      <c r="LWQ358" s="59"/>
      <c r="LWR358" s="59"/>
      <c r="LWS358" s="59"/>
      <c r="LWT358" s="59"/>
      <c r="LWU358" s="59"/>
      <c r="LWV358" s="59"/>
      <c r="LWW358" s="59"/>
      <c r="LWX358" s="59"/>
      <c r="LWY358" s="59"/>
      <c r="LWZ358" s="59"/>
      <c r="LXA358" s="59"/>
      <c r="LXB358" s="59"/>
      <c r="LXC358" s="59"/>
      <c r="LXD358" s="59"/>
      <c r="LXE358" s="59"/>
      <c r="LXF358" s="59"/>
      <c r="LXG358" s="59"/>
      <c r="LXH358" s="59"/>
      <c r="LXI358" s="59"/>
      <c r="LXJ358" s="59"/>
      <c r="LXK358" s="59"/>
      <c r="LXL358" s="59"/>
      <c r="LXM358" s="59"/>
      <c r="LXN358" s="59"/>
      <c r="LXO358" s="59"/>
      <c r="LXP358" s="59"/>
      <c r="LXQ358" s="59"/>
      <c r="LXR358" s="59"/>
      <c r="LXS358" s="59"/>
      <c r="LXT358" s="59"/>
      <c r="LXU358" s="59"/>
      <c r="LXV358" s="59"/>
      <c r="LXW358" s="59"/>
      <c r="LXX358" s="59"/>
      <c r="LXY358" s="59"/>
      <c r="LXZ358" s="59"/>
      <c r="LYA358" s="59"/>
      <c r="LYB358" s="59"/>
      <c r="LYC358" s="59"/>
      <c r="LYD358" s="59"/>
      <c r="LYE358" s="59"/>
      <c r="LYF358" s="59"/>
      <c r="LYG358" s="59"/>
      <c r="LYH358" s="59"/>
      <c r="LYI358" s="59"/>
      <c r="LYJ358" s="59"/>
      <c r="LYK358" s="59"/>
      <c r="LYL358" s="59"/>
      <c r="LYM358" s="59"/>
      <c r="LYN358" s="59"/>
      <c r="LYO358" s="59"/>
      <c r="LYP358" s="59"/>
      <c r="LYQ358" s="59"/>
      <c r="LYR358" s="59"/>
      <c r="LYS358" s="59"/>
      <c r="LYT358" s="59"/>
      <c r="LYU358" s="59"/>
      <c r="LYV358" s="59"/>
      <c r="LYW358" s="59"/>
      <c r="LYX358" s="59"/>
      <c r="LYY358" s="59"/>
      <c r="LYZ358" s="59"/>
      <c r="LZA358" s="59"/>
      <c r="LZB358" s="59"/>
      <c r="LZC358" s="59"/>
      <c r="LZD358" s="59"/>
      <c r="LZE358" s="59"/>
      <c r="LZF358" s="59"/>
      <c r="LZG358" s="59"/>
      <c r="LZH358" s="59"/>
      <c r="LZI358" s="59"/>
      <c r="LZJ358" s="59"/>
      <c r="LZK358" s="59"/>
      <c r="LZL358" s="59"/>
      <c r="LZM358" s="59"/>
      <c r="LZN358" s="59"/>
      <c r="LZO358" s="59"/>
      <c r="LZP358" s="59"/>
      <c r="LZQ358" s="59"/>
      <c r="LZR358" s="59"/>
      <c r="LZS358" s="59"/>
      <c r="LZT358" s="59"/>
      <c r="LZU358" s="59"/>
      <c r="LZV358" s="59"/>
      <c r="LZW358" s="59"/>
      <c r="LZX358" s="59"/>
      <c r="LZY358" s="59"/>
      <c r="LZZ358" s="59"/>
      <c r="MAA358" s="59"/>
      <c r="MAB358" s="59"/>
      <c r="MAC358" s="59"/>
      <c r="MAD358" s="59"/>
      <c r="MAE358" s="59"/>
      <c r="MAF358" s="59"/>
      <c r="MAG358" s="59"/>
      <c r="MAH358" s="59"/>
      <c r="MAI358" s="59"/>
      <c r="MAJ358" s="59"/>
      <c r="MAK358" s="59"/>
      <c r="MAL358" s="59"/>
      <c r="MAM358" s="59"/>
      <c r="MAN358" s="59"/>
      <c r="MAO358" s="59"/>
      <c r="MAP358" s="59"/>
      <c r="MAQ358" s="59"/>
      <c r="MAR358" s="59"/>
      <c r="MAS358" s="59"/>
      <c r="MAT358" s="59"/>
      <c r="MAU358" s="59"/>
      <c r="MAV358" s="59"/>
      <c r="MAW358" s="59"/>
      <c r="MAX358" s="59"/>
      <c r="MAY358" s="59"/>
      <c r="MAZ358" s="59"/>
      <c r="MBA358" s="59"/>
      <c r="MBB358" s="59"/>
      <c r="MBC358" s="59"/>
      <c r="MBD358" s="59"/>
      <c r="MBE358" s="59"/>
      <c r="MBF358" s="59"/>
      <c r="MBG358" s="59"/>
      <c r="MBH358" s="59"/>
      <c r="MBI358" s="59"/>
      <c r="MBJ358" s="59"/>
      <c r="MBK358" s="59"/>
      <c r="MBL358" s="59"/>
      <c r="MBM358" s="59"/>
      <c r="MBN358" s="59"/>
      <c r="MBO358" s="59"/>
      <c r="MBP358" s="59"/>
      <c r="MBQ358" s="59"/>
      <c r="MBR358" s="59"/>
      <c r="MBS358" s="59"/>
      <c r="MBT358" s="59"/>
      <c r="MBU358" s="59"/>
      <c r="MBV358" s="59"/>
      <c r="MBW358" s="59"/>
      <c r="MBX358" s="59"/>
      <c r="MBY358" s="59"/>
      <c r="MBZ358" s="59"/>
      <c r="MCA358" s="59"/>
      <c r="MCB358" s="59"/>
      <c r="MCC358" s="59"/>
      <c r="MCD358" s="59"/>
      <c r="MCE358" s="59"/>
      <c r="MCF358" s="59"/>
      <c r="MCG358" s="59"/>
      <c r="MCH358" s="59"/>
      <c r="MCI358" s="59"/>
      <c r="MCJ358" s="59"/>
      <c r="MCK358" s="59"/>
      <c r="MCL358" s="59"/>
      <c r="MCM358" s="59"/>
      <c r="MCN358" s="59"/>
      <c r="MCO358" s="59"/>
      <c r="MCP358" s="59"/>
      <c r="MCQ358" s="59"/>
      <c r="MCR358" s="59"/>
      <c r="MCS358" s="59"/>
      <c r="MCT358" s="59"/>
      <c r="MCU358" s="59"/>
      <c r="MCV358" s="59"/>
      <c r="MCW358" s="59"/>
      <c r="MCX358" s="59"/>
      <c r="MCY358" s="59"/>
      <c r="MCZ358" s="59"/>
      <c r="MDA358" s="59"/>
      <c r="MDB358" s="59"/>
      <c r="MDC358" s="59"/>
      <c r="MDD358" s="59"/>
      <c r="MDE358" s="59"/>
      <c r="MDF358" s="59"/>
      <c r="MDG358" s="59"/>
      <c r="MDH358" s="59"/>
      <c r="MDI358" s="59"/>
      <c r="MDJ358" s="59"/>
      <c r="MDK358" s="59"/>
      <c r="MDL358" s="59"/>
      <c r="MDM358" s="59"/>
      <c r="MDN358" s="59"/>
      <c r="MDO358" s="59"/>
      <c r="MDP358" s="59"/>
      <c r="MDQ358" s="59"/>
      <c r="MDR358" s="59"/>
      <c r="MDS358" s="59"/>
      <c r="MDT358" s="59"/>
      <c r="MDU358" s="59"/>
      <c r="MDV358" s="59"/>
      <c r="MDW358" s="59"/>
      <c r="MDX358" s="59"/>
      <c r="MDY358" s="59"/>
      <c r="MDZ358" s="59"/>
      <c r="MEA358" s="59"/>
      <c r="MEB358" s="59"/>
      <c r="MEC358" s="59"/>
      <c r="MED358" s="59"/>
      <c r="MEE358" s="59"/>
      <c r="MEF358" s="59"/>
      <c r="MEG358" s="59"/>
      <c r="MEH358" s="59"/>
      <c r="MEI358" s="59"/>
      <c r="MEJ358" s="59"/>
      <c r="MEK358" s="59"/>
      <c r="MEL358" s="59"/>
      <c r="MEM358" s="59"/>
      <c r="MEN358" s="59"/>
      <c r="MEO358" s="59"/>
      <c r="MEP358" s="59"/>
      <c r="MEQ358" s="59"/>
      <c r="MER358" s="59"/>
      <c r="MES358" s="59"/>
      <c r="MET358" s="59"/>
      <c r="MEU358" s="59"/>
      <c r="MEV358" s="59"/>
      <c r="MEW358" s="59"/>
      <c r="MEX358" s="59"/>
      <c r="MEY358" s="59"/>
      <c r="MEZ358" s="59"/>
      <c r="MFA358" s="59"/>
      <c r="MFB358" s="59"/>
      <c r="MFC358" s="59"/>
      <c r="MFD358" s="59"/>
      <c r="MFE358" s="59"/>
      <c r="MFF358" s="59"/>
      <c r="MFG358" s="59"/>
      <c r="MFH358" s="59"/>
      <c r="MFI358" s="59"/>
      <c r="MFJ358" s="59"/>
      <c r="MFK358" s="59"/>
      <c r="MFL358" s="59"/>
      <c r="MFM358" s="59"/>
      <c r="MFN358" s="59"/>
      <c r="MFO358" s="59"/>
      <c r="MFP358" s="59"/>
      <c r="MFQ358" s="59"/>
      <c r="MFR358" s="59"/>
      <c r="MFS358" s="59"/>
      <c r="MFT358" s="59"/>
      <c r="MFU358" s="59"/>
      <c r="MFV358" s="59"/>
      <c r="MFW358" s="59"/>
      <c r="MFX358" s="59"/>
      <c r="MFY358" s="59"/>
      <c r="MFZ358" s="59"/>
      <c r="MGA358" s="59"/>
      <c r="MGB358" s="59"/>
      <c r="MGC358" s="59"/>
      <c r="MGD358" s="59"/>
      <c r="MGE358" s="59"/>
      <c r="MGF358" s="59"/>
      <c r="MGG358" s="59"/>
      <c r="MGH358" s="59"/>
      <c r="MGI358" s="59"/>
      <c r="MGJ358" s="59"/>
      <c r="MGK358" s="59"/>
      <c r="MGL358" s="59"/>
      <c r="MGM358" s="59"/>
      <c r="MGN358" s="59"/>
      <c r="MGO358" s="59"/>
      <c r="MGP358" s="59"/>
      <c r="MGQ358" s="59"/>
      <c r="MGR358" s="59"/>
      <c r="MGS358" s="59"/>
      <c r="MGT358" s="59"/>
      <c r="MGU358" s="59"/>
      <c r="MGV358" s="59"/>
      <c r="MGW358" s="59"/>
      <c r="MGX358" s="59"/>
      <c r="MGY358" s="59"/>
      <c r="MGZ358" s="59"/>
      <c r="MHA358" s="59"/>
      <c r="MHB358" s="59"/>
      <c r="MHC358" s="59"/>
      <c r="MHD358" s="59"/>
      <c r="MHE358" s="59"/>
      <c r="MHF358" s="59"/>
      <c r="MHG358" s="59"/>
      <c r="MHH358" s="59"/>
      <c r="MHI358" s="59"/>
      <c r="MHJ358" s="59"/>
      <c r="MHK358" s="59"/>
      <c r="MHL358" s="59"/>
      <c r="MHM358" s="59"/>
      <c r="MHN358" s="59"/>
      <c r="MHO358" s="59"/>
      <c r="MHP358" s="59"/>
      <c r="MHQ358" s="59"/>
      <c r="MHR358" s="59"/>
      <c r="MHS358" s="59"/>
      <c r="MHT358" s="59"/>
      <c r="MHU358" s="59"/>
      <c r="MHV358" s="59"/>
      <c r="MHW358" s="59"/>
      <c r="MHX358" s="59"/>
      <c r="MHY358" s="59"/>
      <c r="MHZ358" s="59"/>
      <c r="MIA358" s="59"/>
      <c r="MIB358" s="59"/>
      <c r="MIC358" s="59"/>
      <c r="MID358" s="59"/>
      <c r="MIE358" s="59"/>
      <c r="MIF358" s="59"/>
      <c r="MIG358" s="59"/>
      <c r="MIH358" s="59"/>
      <c r="MII358" s="59"/>
      <c r="MIJ358" s="59"/>
      <c r="MIK358" s="59"/>
      <c r="MIL358" s="59"/>
      <c r="MIM358" s="59"/>
      <c r="MIN358" s="59"/>
      <c r="MIO358" s="59"/>
      <c r="MIP358" s="59"/>
      <c r="MIQ358" s="59"/>
      <c r="MIR358" s="59"/>
      <c r="MIS358" s="59"/>
      <c r="MIT358" s="59"/>
      <c r="MIU358" s="59"/>
      <c r="MIV358" s="59"/>
      <c r="MIW358" s="59"/>
      <c r="MIX358" s="59"/>
      <c r="MIY358" s="59"/>
      <c r="MIZ358" s="59"/>
      <c r="MJA358" s="59"/>
      <c r="MJB358" s="59"/>
      <c r="MJC358" s="59"/>
      <c r="MJD358" s="59"/>
      <c r="MJE358" s="59"/>
      <c r="MJF358" s="59"/>
      <c r="MJG358" s="59"/>
      <c r="MJH358" s="59"/>
      <c r="MJI358" s="59"/>
      <c r="MJJ358" s="59"/>
      <c r="MJK358" s="59"/>
      <c r="MJL358" s="59"/>
      <c r="MJM358" s="59"/>
      <c r="MJN358" s="59"/>
      <c r="MJO358" s="59"/>
      <c r="MJP358" s="59"/>
      <c r="MJQ358" s="59"/>
      <c r="MJR358" s="59"/>
      <c r="MJS358" s="59"/>
      <c r="MJT358" s="59"/>
      <c r="MJU358" s="59"/>
      <c r="MJV358" s="59"/>
      <c r="MJW358" s="59"/>
      <c r="MJX358" s="59"/>
      <c r="MJY358" s="59"/>
      <c r="MJZ358" s="59"/>
      <c r="MKA358" s="59"/>
      <c r="MKB358" s="59"/>
      <c r="MKC358" s="59"/>
      <c r="MKD358" s="59"/>
      <c r="MKE358" s="59"/>
      <c r="MKF358" s="59"/>
      <c r="MKG358" s="59"/>
      <c r="MKH358" s="59"/>
      <c r="MKI358" s="59"/>
      <c r="MKJ358" s="59"/>
      <c r="MKK358" s="59"/>
      <c r="MKL358" s="59"/>
      <c r="MKM358" s="59"/>
      <c r="MKN358" s="59"/>
      <c r="MKO358" s="59"/>
      <c r="MKP358" s="59"/>
      <c r="MKQ358" s="59"/>
      <c r="MKR358" s="59"/>
      <c r="MKS358" s="59"/>
      <c r="MKT358" s="59"/>
      <c r="MKU358" s="59"/>
      <c r="MKV358" s="59"/>
      <c r="MKW358" s="59"/>
      <c r="MKX358" s="59"/>
      <c r="MKY358" s="59"/>
      <c r="MKZ358" s="59"/>
      <c r="MLA358" s="59"/>
      <c r="MLB358" s="59"/>
      <c r="MLC358" s="59"/>
      <c r="MLD358" s="59"/>
      <c r="MLE358" s="59"/>
      <c r="MLF358" s="59"/>
      <c r="MLG358" s="59"/>
      <c r="MLH358" s="59"/>
      <c r="MLI358" s="59"/>
      <c r="MLJ358" s="59"/>
      <c r="MLK358" s="59"/>
      <c r="MLL358" s="59"/>
      <c r="MLM358" s="59"/>
      <c r="MLN358" s="59"/>
      <c r="MLO358" s="59"/>
      <c r="MLP358" s="59"/>
      <c r="MLQ358" s="59"/>
      <c r="MLR358" s="59"/>
      <c r="MLS358" s="59"/>
      <c r="MLT358" s="59"/>
      <c r="MLU358" s="59"/>
      <c r="MLV358" s="59"/>
      <c r="MLW358" s="59"/>
      <c r="MLX358" s="59"/>
      <c r="MLY358" s="59"/>
      <c r="MLZ358" s="59"/>
      <c r="MMA358" s="59"/>
      <c r="MMB358" s="59"/>
      <c r="MMC358" s="59"/>
      <c r="MMD358" s="59"/>
      <c r="MME358" s="59"/>
      <c r="MMF358" s="59"/>
      <c r="MMG358" s="59"/>
      <c r="MMH358" s="59"/>
      <c r="MMI358" s="59"/>
      <c r="MMJ358" s="59"/>
      <c r="MMK358" s="59"/>
      <c r="MML358" s="59"/>
      <c r="MMM358" s="59"/>
      <c r="MMN358" s="59"/>
      <c r="MMO358" s="59"/>
      <c r="MMP358" s="59"/>
      <c r="MMQ358" s="59"/>
      <c r="MMR358" s="59"/>
      <c r="MMS358" s="59"/>
      <c r="MMT358" s="59"/>
      <c r="MMU358" s="59"/>
      <c r="MMV358" s="59"/>
      <c r="MMW358" s="59"/>
      <c r="MMX358" s="59"/>
      <c r="MMY358" s="59"/>
      <c r="MMZ358" s="59"/>
      <c r="MNA358" s="59"/>
      <c r="MNB358" s="59"/>
      <c r="MNC358" s="59"/>
      <c r="MND358" s="59"/>
      <c r="MNE358" s="59"/>
      <c r="MNF358" s="59"/>
      <c r="MNG358" s="59"/>
      <c r="MNH358" s="59"/>
      <c r="MNI358" s="59"/>
      <c r="MNJ358" s="59"/>
      <c r="MNK358" s="59"/>
      <c r="MNL358" s="59"/>
      <c r="MNM358" s="59"/>
      <c r="MNN358" s="59"/>
      <c r="MNO358" s="59"/>
      <c r="MNP358" s="59"/>
      <c r="MNQ358" s="59"/>
      <c r="MNR358" s="59"/>
      <c r="MNS358" s="59"/>
      <c r="MNT358" s="59"/>
      <c r="MNU358" s="59"/>
      <c r="MNV358" s="59"/>
      <c r="MNW358" s="59"/>
      <c r="MNX358" s="59"/>
      <c r="MNY358" s="59"/>
      <c r="MNZ358" s="59"/>
      <c r="MOA358" s="59"/>
      <c r="MOB358" s="59"/>
      <c r="MOC358" s="59"/>
      <c r="MOD358" s="59"/>
      <c r="MOE358" s="59"/>
      <c r="MOF358" s="59"/>
      <c r="MOG358" s="59"/>
      <c r="MOH358" s="59"/>
      <c r="MOI358" s="59"/>
      <c r="MOJ358" s="59"/>
      <c r="MOK358" s="59"/>
      <c r="MOL358" s="59"/>
      <c r="MOM358" s="59"/>
      <c r="MON358" s="59"/>
      <c r="MOO358" s="59"/>
      <c r="MOP358" s="59"/>
      <c r="MOQ358" s="59"/>
      <c r="MOR358" s="59"/>
      <c r="MOS358" s="59"/>
      <c r="MOT358" s="59"/>
      <c r="MOU358" s="59"/>
      <c r="MOV358" s="59"/>
      <c r="MOW358" s="59"/>
      <c r="MOX358" s="59"/>
      <c r="MOY358" s="59"/>
      <c r="MOZ358" s="59"/>
      <c r="MPA358" s="59"/>
      <c r="MPB358" s="59"/>
      <c r="MPC358" s="59"/>
      <c r="MPD358" s="59"/>
      <c r="MPE358" s="59"/>
      <c r="MPF358" s="59"/>
      <c r="MPG358" s="59"/>
      <c r="MPH358" s="59"/>
      <c r="MPI358" s="59"/>
      <c r="MPJ358" s="59"/>
      <c r="MPK358" s="59"/>
      <c r="MPL358" s="59"/>
      <c r="MPM358" s="59"/>
      <c r="MPN358" s="59"/>
      <c r="MPO358" s="59"/>
      <c r="MPP358" s="59"/>
      <c r="MPQ358" s="59"/>
      <c r="MPR358" s="59"/>
      <c r="MPS358" s="59"/>
      <c r="MPT358" s="59"/>
      <c r="MPU358" s="59"/>
      <c r="MPV358" s="59"/>
      <c r="MPW358" s="59"/>
      <c r="MPX358" s="59"/>
      <c r="MPY358" s="59"/>
      <c r="MPZ358" s="59"/>
      <c r="MQA358" s="59"/>
      <c r="MQB358" s="59"/>
      <c r="MQC358" s="59"/>
      <c r="MQD358" s="59"/>
      <c r="MQE358" s="59"/>
      <c r="MQF358" s="59"/>
      <c r="MQG358" s="59"/>
      <c r="MQH358" s="59"/>
      <c r="MQI358" s="59"/>
      <c r="MQJ358" s="59"/>
      <c r="MQK358" s="59"/>
      <c r="MQL358" s="59"/>
      <c r="MQM358" s="59"/>
      <c r="MQN358" s="59"/>
      <c r="MQO358" s="59"/>
      <c r="MQP358" s="59"/>
      <c r="MQQ358" s="59"/>
      <c r="MQR358" s="59"/>
      <c r="MQS358" s="59"/>
      <c r="MQT358" s="59"/>
      <c r="MQU358" s="59"/>
      <c r="MQV358" s="59"/>
      <c r="MQW358" s="59"/>
      <c r="MQX358" s="59"/>
      <c r="MQY358" s="59"/>
      <c r="MQZ358" s="59"/>
      <c r="MRA358" s="59"/>
      <c r="MRB358" s="59"/>
      <c r="MRC358" s="59"/>
      <c r="MRD358" s="59"/>
      <c r="MRE358" s="59"/>
      <c r="MRF358" s="59"/>
      <c r="MRG358" s="59"/>
      <c r="MRH358" s="59"/>
      <c r="MRI358" s="59"/>
      <c r="MRJ358" s="59"/>
      <c r="MRK358" s="59"/>
      <c r="MRL358" s="59"/>
      <c r="MRM358" s="59"/>
      <c r="MRN358" s="59"/>
      <c r="MRO358" s="59"/>
      <c r="MRP358" s="59"/>
      <c r="MRQ358" s="59"/>
      <c r="MRR358" s="59"/>
      <c r="MRS358" s="59"/>
      <c r="MRT358" s="59"/>
      <c r="MRU358" s="59"/>
      <c r="MRV358" s="59"/>
      <c r="MRW358" s="59"/>
      <c r="MRX358" s="59"/>
      <c r="MRY358" s="59"/>
      <c r="MRZ358" s="59"/>
      <c r="MSA358" s="59"/>
      <c r="MSB358" s="59"/>
      <c r="MSC358" s="59"/>
      <c r="MSD358" s="59"/>
      <c r="MSE358" s="59"/>
      <c r="MSF358" s="59"/>
      <c r="MSG358" s="59"/>
      <c r="MSH358" s="59"/>
      <c r="MSI358" s="59"/>
      <c r="MSJ358" s="59"/>
      <c r="MSK358" s="59"/>
      <c r="MSL358" s="59"/>
      <c r="MSM358" s="59"/>
      <c r="MSN358" s="59"/>
      <c r="MSO358" s="59"/>
      <c r="MSP358" s="59"/>
      <c r="MSQ358" s="59"/>
      <c r="MSR358" s="59"/>
      <c r="MSS358" s="59"/>
      <c r="MST358" s="59"/>
      <c r="MSU358" s="59"/>
      <c r="MSV358" s="59"/>
      <c r="MSW358" s="59"/>
      <c r="MSX358" s="59"/>
      <c r="MSY358" s="59"/>
      <c r="MSZ358" s="59"/>
      <c r="MTA358" s="59"/>
      <c r="MTB358" s="59"/>
      <c r="MTC358" s="59"/>
      <c r="MTD358" s="59"/>
      <c r="MTE358" s="59"/>
      <c r="MTF358" s="59"/>
      <c r="MTG358" s="59"/>
      <c r="MTH358" s="59"/>
      <c r="MTI358" s="59"/>
      <c r="MTJ358" s="59"/>
      <c r="MTK358" s="59"/>
      <c r="MTL358" s="59"/>
      <c r="MTM358" s="59"/>
      <c r="MTN358" s="59"/>
      <c r="MTO358" s="59"/>
      <c r="MTP358" s="59"/>
      <c r="MTQ358" s="59"/>
      <c r="MTR358" s="59"/>
      <c r="MTS358" s="59"/>
      <c r="MTT358" s="59"/>
      <c r="MTU358" s="59"/>
      <c r="MTV358" s="59"/>
      <c r="MTW358" s="59"/>
      <c r="MTX358" s="59"/>
      <c r="MTY358" s="59"/>
      <c r="MTZ358" s="59"/>
      <c r="MUA358" s="59"/>
      <c r="MUB358" s="59"/>
      <c r="MUC358" s="59"/>
      <c r="MUD358" s="59"/>
      <c r="MUE358" s="59"/>
      <c r="MUF358" s="59"/>
      <c r="MUG358" s="59"/>
      <c r="MUH358" s="59"/>
      <c r="MUI358" s="59"/>
      <c r="MUJ358" s="59"/>
      <c r="MUK358" s="59"/>
      <c r="MUL358" s="59"/>
      <c r="MUM358" s="59"/>
      <c r="MUN358" s="59"/>
      <c r="MUO358" s="59"/>
      <c r="MUP358" s="59"/>
      <c r="MUQ358" s="59"/>
      <c r="MUR358" s="59"/>
      <c r="MUS358" s="59"/>
      <c r="MUT358" s="59"/>
      <c r="MUU358" s="59"/>
      <c r="MUV358" s="59"/>
      <c r="MUW358" s="59"/>
      <c r="MUX358" s="59"/>
      <c r="MUY358" s="59"/>
      <c r="MUZ358" s="59"/>
      <c r="MVA358" s="59"/>
      <c r="MVB358" s="59"/>
      <c r="MVC358" s="59"/>
      <c r="MVD358" s="59"/>
      <c r="MVE358" s="59"/>
      <c r="MVF358" s="59"/>
      <c r="MVG358" s="59"/>
      <c r="MVH358" s="59"/>
      <c r="MVI358" s="59"/>
      <c r="MVJ358" s="59"/>
      <c r="MVK358" s="59"/>
      <c r="MVL358" s="59"/>
      <c r="MVM358" s="59"/>
      <c r="MVN358" s="59"/>
      <c r="MVO358" s="59"/>
      <c r="MVP358" s="59"/>
      <c r="MVQ358" s="59"/>
      <c r="MVR358" s="59"/>
      <c r="MVS358" s="59"/>
      <c r="MVT358" s="59"/>
      <c r="MVU358" s="59"/>
      <c r="MVV358" s="59"/>
      <c r="MVW358" s="59"/>
      <c r="MVX358" s="59"/>
      <c r="MVY358" s="59"/>
      <c r="MVZ358" s="59"/>
      <c r="MWA358" s="59"/>
      <c r="MWB358" s="59"/>
      <c r="MWC358" s="59"/>
      <c r="MWD358" s="59"/>
      <c r="MWE358" s="59"/>
      <c r="MWF358" s="59"/>
      <c r="MWG358" s="59"/>
      <c r="MWH358" s="59"/>
      <c r="MWI358" s="59"/>
      <c r="MWJ358" s="59"/>
      <c r="MWK358" s="59"/>
      <c r="MWL358" s="59"/>
      <c r="MWM358" s="59"/>
      <c r="MWN358" s="59"/>
      <c r="MWO358" s="59"/>
      <c r="MWP358" s="59"/>
      <c r="MWQ358" s="59"/>
      <c r="MWR358" s="59"/>
      <c r="MWS358" s="59"/>
      <c r="MWT358" s="59"/>
      <c r="MWU358" s="59"/>
      <c r="MWV358" s="59"/>
      <c r="MWW358" s="59"/>
      <c r="MWX358" s="59"/>
      <c r="MWY358" s="59"/>
      <c r="MWZ358" s="59"/>
      <c r="MXA358" s="59"/>
      <c r="MXB358" s="59"/>
      <c r="MXC358" s="59"/>
      <c r="MXD358" s="59"/>
      <c r="MXE358" s="59"/>
      <c r="MXF358" s="59"/>
      <c r="MXG358" s="59"/>
      <c r="MXH358" s="59"/>
      <c r="MXI358" s="59"/>
      <c r="MXJ358" s="59"/>
      <c r="MXK358" s="59"/>
      <c r="MXL358" s="59"/>
      <c r="MXM358" s="59"/>
      <c r="MXN358" s="59"/>
      <c r="MXO358" s="59"/>
      <c r="MXP358" s="59"/>
      <c r="MXQ358" s="59"/>
      <c r="MXR358" s="59"/>
      <c r="MXS358" s="59"/>
      <c r="MXT358" s="59"/>
      <c r="MXU358" s="59"/>
      <c r="MXV358" s="59"/>
      <c r="MXW358" s="59"/>
      <c r="MXX358" s="59"/>
      <c r="MXY358" s="59"/>
      <c r="MXZ358" s="59"/>
      <c r="MYA358" s="59"/>
      <c r="MYB358" s="59"/>
      <c r="MYC358" s="59"/>
      <c r="MYD358" s="59"/>
      <c r="MYE358" s="59"/>
      <c r="MYF358" s="59"/>
      <c r="MYG358" s="59"/>
      <c r="MYH358" s="59"/>
      <c r="MYI358" s="59"/>
      <c r="MYJ358" s="59"/>
      <c r="MYK358" s="59"/>
      <c r="MYL358" s="59"/>
      <c r="MYM358" s="59"/>
      <c r="MYN358" s="59"/>
      <c r="MYO358" s="59"/>
      <c r="MYP358" s="59"/>
      <c r="MYQ358" s="59"/>
      <c r="MYR358" s="59"/>
      <c r="MYS358" s="59"/>
      <c r="MYT358" s="59"/>
      <c r="MYU358" s="59"/>
      <c r="MYV358" s="59"/>
      <c r="MYW358" s="59"/>
      <c r="MYX358" s="59"/>
      <c r="MYY358" s="59"/>
      <c r="MYZ358" s="59"/>
      <c r="MZA358" s="59"/>
      <c r="MZB358" s="59"/>
      <c r="MZC358" s="59"/>
      <c r="MZD358" s="59"/>
      <c r="MZE358" s="59"/>
      <c r="MZF358" s="59"/>
      <c r="MZG358" s="59"/>
      <c r="MZH358" s="59"/>
      <c r="MZI358" s="59"/>
      <c r="MZJ358" s="59"/>
      <c r="MZK358" s="59"/>
      <c r="MZL358" s="59"/>
      <c r="MZM358" s="59"/>
      <c r="MZN358" s="59"/>
      <c r="MZO358" s="59"/>
      <c r="MZP358" s="59"/>
      <c r="MZQ358" s="59"/>
      <c r="MZR358" s="59"/>
      <c r="MZS358" s="59"/>
      <c r="MZT358" s="59"/>
      <c r="MZU358" s="59"/>
      <c r="MZV358" s="59"/>
      <c r="MZW358" s="59"/>
      <c r="MZX358" s="59"/>
      <c r="MZY358" s="59"/>
      <c r="MZZ358" s="59"/>
      <c r="NAA358" s="59"/>
      <c r="NAB358" s="59"/>
      <c r="NAC358" s="59"/>
      <c r="NAD358" s="59"/>
      <c r="NAE358" s="59"/>
      <c r="NAF358" s="59"/>
      <c r="NAG358" s="59"/>
      <c r="NAH358" s="59"/>
      <c r="NAI358" s="59"/>
      <c r="NAJ358" s="59"/>
      <c r="NAK358" s="59"/>
      <c r="NAL358" s="59"/>
      <c r="NAM358" s="59"/>
      <c r="NAN358" s="59"/>
      <c r="NAO358" s="59"/>
      <c r="NAP358" s="59"/>
      <c r="NAQ358" s="59"/>
      <c r="NAR358" s="59"/>
      <c r="NAS358" s="59"/>
      <c r="NAT358" s="59"/>
      <c r="NAU358" s="59"/>
      <c r="NAV358" s="59"/>
      <c r="NAW358" s="59"/>
      <c r="NAX358" s="59"/>
      <c r="NAY358" s="59"/>
      <c r="NAZ358" s="59"/>
      <c r="NBA358" s="59"/>
      <c r="NBB358" s="59"/>
      <c r="NBC358" s="59"/>
      <c r="NBD358" s="59"/>
      <c r="NBE358" s="59"/>
      <c r="NBF358" s="59"/>
      <c r="NBG358" s="59"/>
      <c r="NBH358" s="59"/>
      <c r="NBI358" s="59"/>
      <c r="NBJ358" s="59"/>
      <c r="NBK358" s="59"/>
      <c r="NBL358" s="59"/>
      <c r="NBM358" s="59"/>
      <c r="NBN358" s="59"/>
      <c r="NBO358" s="59"/>
      <c r="NBP358" s="59"/>
      <c r="NBQ358" s="59"/>
      <c r="NBR358" s="59"/>
      <c r="NBS358" s="59"/>
      <c r="NBT358" s="59"/>
      <c r="NBU358" s="59"/>
      <c r="NBV358" s="59"/>
      <c r="NBW358" s="59"/>
      <c r="NBX358" s="59"/>
      <c r="NBY358" s="59"/>
      <c r="NBZ358" s="59"/>
      <c r="NCA358" s="59"/>
      <c r="NCB358" s="59"/>
      <c r="NCC358" s="59"/>
      <c r="NCD358" s="59"/>
      <c r="NCE358" s="59"/>
      <c r="NCF358" s="59"/>
      <c r="NCG358" s="59"/>
      <c r="NCH358" s="59"/>
      <c r="NCI358" s="59"/>
      <c r="NCJ358" s="59"/>
      <c r="NCK358" s="59"/>
      <c r="NCL358" s="59"/>
      <c r="NCM358" s="59"/>
      <c r="NCN358" s="59"/>
      <c r="NCO358" s="59"/>
      <c r="NCP358" s="59"/>
      <c r="NCQ358" s="59"/>
      <c r="NCR358" s="59"/>
      <c r="NCS358" s="59"/>
      <c r="NCT358" s="59"/>
      <c r="NCU358" s="59"/>
      <c r="NCV358" s="59"/>
      <c r="NCW358" s="59"/>
      <c r="NCX358" s="59"/>
      <c r="NCY358" s="59"/>
      <c r="NCZ358" s="59"/>
      <c r="NDA358" s="59"/>
      <c r="NDB358" s="59"/>
      <c r="NDC358" s="59"/>
      <c r="NDD358" s="59"/>
      <c r="NDE358" s="59"/>
      <c r="NDF358" s="59"/>
      <c r="NDG358" s="59"/>
      <c r="NDH358" s="59"/>
      <c r="NDI358" s="59"/>
      <c r="NDJ358" s="59"/>
      <c r="NDK358" s="59"/>
      <c r="NDL358" s="59"/>
      <c r="NDM358" s="59"/>
      <c r="NDN358" s="59"/>
      <c r="NDO358" s="59"/>
      <c r="NDP358" s="59"/>
      <c r="NDQ358" s="59"/>
      <c r="NDR358" s="59"/>
      <c r="NDS358" s="59"/>
      <c r="NDT358" s="59"/>
      <c r="NDU358" s="59"/>
      <c r="NDV358" s="59"/>
      <c r="NDW358" s="59"/>
      <c r="NDX358" s="59"/>
      <c r="NDY358" s="59"/>
      <c r="NDZ358" s="59"/>
      <c r="NEA358" s="59"/>
      <c r="NEB358" s="59"/>
      <c r="NEC358" s="59"/>
      <c r="NED358" s="59"/>
      <c r="NEE358" s="59"/>
      <c r="NEF358" s="59"/>
      <c r="NEG358" s="59"/>
      <c r="NEH358" s="59"/>
      <c r="NEI358" s="59"/>
      <c r="NEJ358" s="59"/>
      <c r="NEK358" s="59"/>
      <c r="NEL358" s="59"/>
      <c r="NEM358" s="59"/>
      <c r="NEN358" s="59"/>
      <c r="NEO358" s="59"/>
      <c r="NEP358" s="59"/>
      <c r="NEQ358" s="59"/>
      <c r="NER358" s="59"/>
      <c r="NES358" s="59"/>
      <c r="NET358" s="59"/>
      <c r="NEU358" s="59"/>
      <c r="NEV358" s="59"/>
      <c r="NEW358" s="59"/>
      <c r="NEX358" s="59"/>
      <c r="NEY358" s="59"/>
      <c r="NEZ358" s="59"/>
      <c r="NFA358" s="59"/>
      <c r="NFB358" s="59"/>
      <c r="NFC358" s="59"/>
      <c r="NFD358" s="59"/>
      <c r="NFE358" s="59"/>
      <c r="NFF358" s="59"/>
      <c r="NFG358" s="59"/>
      <c r="NFH358" s="59"/>
      <c r="NFI358" s="59"/>
      <c r="NFJ358" s="59"/>
      <c r="NFK358" s="59"/>
      <c r="NFL358" s="59"/>
      <c r="NFM358" s="59"/>
      <c r="NFN358" s="59"/>
      <c r="NFO358" s="59"/>
      <c r="NFP358" s="59"/>
      <c r="NFQ358" s="59"/>
      <c r="NFR358" s="59"/>
      <c r="NFS358" s="59"/>
      <c r="NFT358" s="59"/>
      <c r="NFU358" s="59"/>
      <c r="NFV358" s="59"/>
      <c r="NFW358" s="59"/>
      <c r="NFX358" s="59"/>
      <c r="NFY358" s="59"/>
      <c r="NFZ358" s="59"/>
      <c r="NGA358" s="59"/>
      <c r="NGB358" s="59"/>
      <c r="NGC358" s="59"/>
      <c r="NGD358" s="59"/>
      <c r="NGE358" s="59"/>
      <c r="NGF358" s="59"/>
      <c r="NGG358" s="59"/>
      <c r="NGH358" s="59"/>
      <c r="NGI358" s="59"/>
      <c r="NGJ358" s="59"/>
      <c r="NGK358" s="59"/>
      <c r="NGL358" s="59"/>
      <c r="NGM358" s="59"/>
      <c r="NGN358" s="59"/>
      <c r="NGO358" s="59"/>
      <c r="NGP358" s="59"/>
      <c r="NGQ358" s="59"/>
      <c r="NGR358" s="59"/>
      <c r="NGS358" s="59"/>
      <c r="NGT358" s="59"/>
      <c r="NGU358" s="59"/>
      <c r="NGV358" s="59"/>
      <c r="NGW358" s="59"/>
      <c r="NGX358" s="59"/>
      <c r="NGY358" s="59"/>
      <c r="NGZ358" s="59"/>
      <c r="NHA358" s="59"/>
      <c r="NHB358" s="59"/>
      <c r="NHC358" s="59"/>
      <c r="NHD358" s="59"/>
      <c r="NHE358" s="59"/>
      <c r="NHF358" s="59"/>
      <c r="NHG358" s="59"/>
      <c r="NHH358" s="59"/>
      <c r="NHI358" s="59"/>
      <c r="NHJ358" s="59"/>
      <c r="NHK358" s="59"/>
      <c r="NHL358" s="59"/>
      <c r="NHM358" s="59"/>
      <c r="NHN358" s="59"/>
      <c r="NHO358" s="59"/>
      <c r="NHP358" s="59"/>
      <c r="NHQ358" s="59"/>
      <c r="NHR358" s="59"/>
      <c r="NHS358" s="59"/>
      <c r="NHT358" s="59"/>
      <c r="NHU358" s="59"/>
      <c r="NHV358" s="59"/>
      <c r="NHW358" s="59"/>
      <c r="NHX358" s="59"/>
      <c r="NHY358" s="59"/>
      <c r="NHZ358" s="59"/>
      <c r="NIA358" s="59"/>
      <c r="NIB358" s="59"/>
      <c r="NIC358" s="59"/>
      <c r="NID358" s="59"/>
      <c r="NIE358" s="59"/>
      <c r="NIF358" s="59"/>
      <c r="NIG358" s="59"/>
      <c r="NIH358" s="59"/>
      <c r="NII358" s="59"/>
      <c r="NIJ358" s="59"/>
      <c r="NIK358" s="59"/>
      <c r="NIL358" s="59"/>
      <c r="NIM358" s="59"/>
      <c r="NIN358" s="59"/>
      <c r="NIO358" s="59"/>
      <c r="NIP358" s="59"/>
      <c r="NIQ358" s="59"/>
      <c r="NIR358" s="59"/>
      <c r="NIS358" s="59"/>
      <c r="NIT358" s="59"/>
      <c r="NIU358" s="59"/>
      <c r="NIV358" s="59"/>
      <c r="NIW358" s="59"/>
      <c r="NIX358" s="59"/>
      <c r="NIY358" s="59"/>
      <c r="NIZ358" s="59"/>
      <c r="NJA358" s="59"/>
      <c r="NJB358" s="59"/>
      <c r="NJC358" s="59"/>
      <c r="NJD358" s="59"/>
      <c r="NJE358" s="59"/>
      <c r="NJF358" s="59"/>
      <c r="NJG358" s="59"/>
      <c r="NJH358" s="59"/>
      <c r="NJI358" s="59"/>
      <c r="NJJ358" s="59"/>
      <c r="NJK358" s="59"/>
      <c r="NJL358" s="59"/>
      <c r="NJM358" s="59"/>
      <c r="NJN358" s="59"/>
      <c r="NJO358" s="59"/>
      <c r="NJP358" s="59"/>
      <c r="NJQ358" s="59"/>
      <c r="NJR358" s="59"/>
      <c r="NJS358" s="59"/>
      <c r="NJT358" s="59"/>
      <c r="NJU358" s="59"/>
      <c r="NJV358" s="59"/>
      <c r="NJW358" s="59"/>
      <c r="NJX358" s="59"/>
      <c r="NJY358" s="59"/>
      <c r="NJZ358" s="59"/>
      <c r="NKA358" s="59"/>
      <c r="NKB358" s="59"/>
      <c r="NKC358" s="59"/>
      <c r="NKD358" s="59"/>
      <c r="NKE358" s="59"/>
      <c r="NKF358" s="59"/>
      <c r="NKG358" s="59"/>
      <c r="NKH358" s="59"/>
      <c r="NKI358" s="59"/>
      <c r="NKJ358" s="59"/>
      <c r="NKK358" s="59"/>
      <c r="NKL358" s="59"/>
      <c r="NKM358" s="59"/>
      <c r="NKN358" s="59"/>
      <c r="NKO358" s="59"/>
      <c r="NKP358" s="59"/>
      <c r="NKQ358" s="59"/>
      <c r="NKR358" s="59"/>
      <c r="NKS358" s="59"/>
      <c r="NKT358" s="59"/>
      <c r="NKU358" s="59"/>
      <c r="NKV358" s="59"/>
      <c r="NKW358" s="59"/>
      <c r="NKX358" s="59"/>
      <c r="NKY358" s="59"/>
      <c r="NKZ358" s="59"/>
      <c r="NLA358" s="59"/>
      <c r="NLB358" s="59"/>
      <c r="NLC358" s="59"/>
      <c r="NLD358" s="59"/>
      <c r="NLE358" s="59"/>
      <c r="NLF358" s="59"/>
      <c r="NLG358" s="59"/>
      <c r="NLH358" s="59"/>
      <c r="NLI358" s="59"/>
      <c r="NLJ358" s="59"/>
      <c r="NLK358" s="59"/>
      <c r="NLL358" s="59"/>
      <c r="NLM358" s="59"/>
      <c r="NLN358" s="59"/>
      <c r="NLO358" s="59"/>
      <c r="NLP358" s="59"/>
      <c r="NLQ358" s="59"/>
      <c r="NLR358" s="59"/>
      <c r="NLS358" s="59"/>
      <c r="NLT358" s="59"/>
      <c r="NLU358" s="59"/>
      <c r="NLV358" s="59"/>
      <c r="NLW358" s="59"/>
      <c r="NLX358" s="59"/>
      <c r="NLY358" s="59"/>
      <c r="NLZ358" s="59"/>
      <c r="NMA358" s="59"/>
      <c r="NMB358" s="59"/>
      <c r="NMC358" s="59"/>
      <c r="NMD358" s="59"/>
      <c r="NME358" s="59"/>
      <c r="NMF358" s="59"/>
      <c r="NMG358" s="59"/>
      <c r="NMH358" s="59"/>
      <c r="NMI358" s="59"/>
      <c r="NMJ358" s="59"/>
      <c r="NMK358" s="59"/>
      <c r="NML358" s="59"/>
      <c r="NMM358" s="59"/>
      <c r="NMN358" s="59"/>
      <c r="NMO358" s="59"/>
      <c r="NMP358" s="59"/>
      <c r="NMQ358" s="59"/>
      <c r="NMR358" s="59"/>
      <c r="NMS358" s="59"/>
      <c r="NMT358" s="59"/>
      <c r="NMU358" s="59"/>
      <c r="NMV358" s="59"/>
      <c r="NMW358" s="59"/>
      <c r="NMX358" s="59"/>
      <c r="NMY358" s="59"/>
      <c r="NMZ358" s="59"/>
      <c r="NNA358" s="59"/>
      <c r="NNB358" s="59"/>
      <c r="NNC358" s="59"/>
      <c r="NND358" s="59"/>
      <c r="NNE358" s="59"/>
      <c r="NNF358" s="59"/>
      <c r="NNG358" s="59"/>
      <c r="NNH358" s="59"/>
      <c r="NNI358" s="59"/>
      <c r="NNJ358" s="59"/>
      <c r="NNK358" s="59"/>
      <c r="NNL358" s="59"/>
      <c r="NNM358" s="59"/>
      <c r="NNN358" s="59"/>
      <c r="NNO358" s="59"/>
      <c r="NNP358" s="59"/>
      <c r="NNQ358" s="59"/>
      <c r="NNR358" s="59"/>
      <c r="NNS358" s="59"/>
      <c r="NNT358" s="59"/>
      <c r="NNU358" s="59"/>
      <c r="NNV358" s="59"/>
      <c r="NNW358" s="59"/>
      <c r="NNX358" s="59"/>
      <c r="NNY358" s="59"/>
      <c r="NNZ358" s="59"/>
      <c r="NOA358" s="59"/>
      <c r="NOB358" s="59"/>
      <c r="NOC358" s="59"/>
      <c r="NOD358" s="59"/>
      <c r="NOE358" s="59"/>
      <c r="NOF358" s="59"/>
      <c r="NOG358" s="59"/>
      <c r="NOH358" s="59"/>
      <c r="NOI358" s="59"/>
      <c r="NOJ358" s="59"/>
      <c r="NOK358" s="59"/>
      <c r="NOL358" s="59"/>
      <c r="NOM358" s="59"/>
      <c r="NON358" s="59"/>
      <c r="NOO358" s="59"/>
      <c r="NOP358" s="59"/>
      <c r="NOQ358" s="59"/>
      <c r="NOR358" s="59"/>
      <c r="NOS358" s="59"/>
      <c r="NOT358" s="59"/>
      <c r="NOU358" s="59"/>
      <c r="NOV358" s="59"/>
      <c r="NOW358" s="59"/>
      <c r="NOX358" s="59"/>
      <c r="NOY358" s="59"/>
      <c r="NOZ358" s="59"/>
      <c r="NPA358" s="59"/>
      <c r="NPB358" s="59"/>
      <c r="NPC358" s="59"/>
      <c r="NPD358" s="59"/>
      <c r="NPE358" s="59"/>
      <c r="NPF358" s="59"/>
      <c r="NPG358" s="59"/>
      <c r="NPH358" s="59"/>
      <c r="NPI358" s="59"/>
      <c r="NPJ358" s="59"/>
      <c r="NPK358" s="59"/>
      <c r="NPL358" s="59"/>
      <c r="NPM358" s="59"/>
      <c r="NPN358" s="59"/>
      <c r="NPO358" s="59"/>
      <c r="NPP358" s="59"/>
      <c r="NPQ358" s="59"/>
      <c r="NPR358" s="59"/>
      <c r="NPS358" s="59"/>
      <c r="NPT358" s="59"/>
      <c r="NPU358" s="59"/>
      <c r="NPV358" s="59"/>
      <c r="NPW358" s="59"/>
      <c r="NPX358" s="59"/>
      <c r="NPY358" s="59"/>
      <c r="NPZ358" s="59"/>
      <c r="NQA358" s="59"/>
      <c r="NQB358" s="59"/>
      <c r="NQC358" s="59"/>
      <c r="NQD358" s="59"/>
      <c r="NQE358" s="59"/>
      <c r="NQF358" s="59"/>
      <c r="NQG358" s="59"/>
      <c r="NQH358" s="59"/>
      <c r="NQI358" s="59"/>
      <c r="NQJ358" s="59"/>
      <c r="NQK358" s="59"/>
      <c r="NQL358" s="59"/>
      <c r="NQM358" s="59"/>
      <c r="NQN358" s="59"/>
      <c r="NQO358" s="59"/>
      <c r="NQP358" s="59"/>
      <c r="NQQ358" s="59"/>
      <c r="NQR358" s="59"/>
      <c r="NQS358" s="59"/>
      <c r="NQT358" s="59"/>
      <c r="NQU358" s="59"/>
      <c r="NQV358" s="59"/>
      <c r="NQW358" s="59"/>
      <c r="NQX358" s="59"/>
      <c r="NQY358" s="59"/>
      <c r="NQZ358" s="59"/>
      <c r="NRA358" s="59"/>
      <c r="NRB358" s="59"/>
      <c r="NRC358" s="59"/>
      <c r="NRD358" s="59"/>
      <c r="NRE358" s="59"/>
      <c r="NRF358" s="59"/>
      <c r="NRG358" s="59"/>
      <c r="NRH358" s="59"/>
      <c r="NRI358" s="59"/>
      <c r="NRJ358" s="59"/>
      <c r="NRK358" s="59"/>
      <c r="NRL358" s="59"/>
      <c r="NRM358" s="59"/>
      <c r="NRN358" s="59"/>
      <c r="NRO358" s="59"/>
      <c r="NRP358" s="59"/>
      <c r="NRQ358" s="59"/>
      <c r="NRR358" s="59"/>
      <c r="NRS358" s="59"/>
      <c r="NRT358" s="59"/>
      <c r="NRU358" s="59"/>
      <c r="NRV358" s="59"/>
      <c r="NRW358" s="59"/>
      <c r="NRX358" s="59"/>
      <c r="NRY358" s="59"/>
      <c r="NRZ358" s="59"/>
      <c r="NSA358" s="59"/>
      <c r="NSB358" s="59"/>
      <c r="NSC358" s="59"/>
      <c r="NSD358" s="59"/>
      <c r="NSE358" s="59"/>
      <c r="NSF358" s="59"/>
      <c r="NSG358" s="59"/>
      <c r="NSH358" s="59"/>
      <c r="NSI358" s="59"/>
      <c r="NSJ358" s="59"/>
      <c r="NSK358" s="59"/>
      <c r="NSL358" s="59"/>
      <c r="NSM358" s="59"/>
      <c r="NSN358" s="59"/>
      <c r="NSO358" s="59"/>
      <c r="NSP358" s="59"/>
      <c r="NSQ358" s="59"/>
      <c r="NSR358" s="59"/>
      <c r="NSS358" s="59"/>
      <c r="NST358" s="59"/>
      <c r="NSU358" s="59"/>
      <c r="NSV358" s="59"/>
      <c r="NSW358" s="59"/>
      <c r="NSX358" s="59"/>
      <c r="NSY358" s="59"/>
      <c r="NSZ358" s="59"/>
      <c r="NTA358" s="59"/>
      <c r="NTB358" s="59"/>
      <c r="NTC358" s="59"/>
      <c r="NTD358" s="59"/>
      <c r="NTE358" s="59"/>
      <c r="NTF358" s="59"/>
      <c r="NTG358" s="59"/>
      <c r="NTH358" s="59"/>
      <c r="NTI358" s="59"/>
      <c r="NTJ358" s="59"/>
      <c r="NTK358" s="59"/>
      <c r="NTL358" s="59"/>
      <c r="NTM358" s="59"/>
      <c r="NTN358" s="59"/>
      <c r="NTO358" s="59"/>
      <c r="NTP358" s="59"/>
      <c r="NTQ358" s="59"/>
      <c r="NTR358" s="59"/>
      <c r="NTS358" s="59"/>
      <c r="NTT358" s="59"/>
      <c r="NTU358" s="59"/>
      <c r="NTV358" s="59"/>
      <c r="NTW358" s="59"/>
      <c r="NTX358" s="59"/>
      <c r="NTY358" s="59"/>
      <c r="NTZ358" s="59"/>
      <c r="NUA358" s="59"/>
      <c r="NUB358" s="59"/>
      <c r="NUC358" s="59"/>
      <c r="NUD358" s="59"/>
      <c r="NUE358" s="59"/>
      <c r="NUF358" s="59"/>
      <c r="NUG358" s="59"/>
      <c r="NUH358" s="59"/>
      <c r="NUI358" s="59"/>
      <c r="NUJ358" s="59"/>
      <c r="NUK358" s="59"/>
      <c r="NUL358" s="59"/>
      <c r="NUM358" s="59"/>
      <c r="NUN358" s="59"/>
      <c r="NUO358" s="59"/>
      <c r="NUP358" s="59"/>
      <c r="NUQ358" s="59"/>
      <c r="NUR358" s="59"/>
      <c r="NUS358" s="59"/>
      <c r="NUT358" s="59"/>
      <c r="NUU358" s="59"/>
      <c r="NUV358" s="59"/>
      <c r="NUW358" s="59"/>
      <c r="NUX358" s="59"/>
      <c r="NUY358" s="59"/>
      <c r="NUZ358" s="59"/>
      <c r="NVA358" s="59"/>
      <c r="NVB358" s="59"/>
      <c r="NVC358" s="59"/>
      <c r="NVD358" s="59"/>
      <c r="NVE358" s="59"/>
      <c r="NVF358" s="59"/>
      <c r="NVG358" s="59"/>
      <c r="NVH358" s="59"/>
      <c r="NVI358" s="59"/>
      <c r="NVJ358" s="59"/>
      <c r="NVK358" s="59"/>
      <c r="NVL358" s="59"/>
      <c r="NVM358" s="59"/>
      <c r="NVN358" s="59"/>
      <c r="NVO358" s="59"/>
      <c r="NVP358" s="59"/>
      <c r="NVQ358" s="59"/>
      <c r="NVR358" s="59"/>
      <c r="NVS358" s="59"/>
      <c r="NVT358" s="59"/>
      <c r="NVU358" s="59"/>
      <c r="NVV358" s="59"/>
      <c r="NVW358" s="59"/>
      <c r="NVX358" s="59"/>
      <c r="NVY358" s="59"/>
      <c r="NVZ358" s="59"/>
      <c r="NWA358" s="59"/>
      <c r="NWB358" s="59"/>
      <c r="NWC358" s="59"/>
      <c r="NWD358" s="59"/>
      <c r="NWE358" s="59"/>
      <c r="NWF358" s="59"/>
      <c r="NWG358" s="59"/>
      <c r="NWH358" s="59"/>
      <c r="NWI358" s="59"/>
      <c r="NWJ358" s="59"/>
      <c r="NWK358" s="59"/>
      <c r="NWL358" s="59"/>
      <c r="NWM358" s="59"/>
      <c r="NWN358" s="59"/>
      <c r="NWO358" s="59"/>
      <c r="NWP358" s="59"/>
      <c r="NWQ358" s="59"/>
      <c r="NWR358" s="59"/>
      <c r="NWS358" s="59"/>
      <c r="NWT358" s="59"/>
      <c r="NWU358" s="59"/>
      <c r="NWV358" s="59"/>
      <c r="NWW358" s="59"/>
      <c r="NWX358" s="59"/>
      <c r="NWY358" s="59"/>
      <c r="NWZ358" s="59"/>
      <c r="NXA358" s="59"/>
      <c r="NXB358" s="59"/>
      <c r="NXC358" s="59"/>
      <c r="NXD358" s="59"/>
      <c r="NXE358" s="59"/>
      <c r="NXF358" s="59"/>
      <c r="NXG358" s="59"/>
      <c r="NXH358" s="59"/>
      <c r="NXI358" s="59"/>
      <c r="NXJ358" s="59"/>
      <c r="NXK358" s="59"/>
      <c r="NXL358" s="59"/>
      <c r="NXM358" s="59"/>
      <c r="NXN358" s="59"/>
      <c r="NXO358" s="59"/>
      <c r="NXP358" s="59"/>
      <c r="NXQ358" s="59"/>
      <c r="NXR358" s="59"/>
      <c r="NXS358" s="59"/>
      <c r="NXT358" s="59"/>
      <c r="NXU358" s="59"/>
      <c r="NXV358" s="59"/>
      <c r="NXW358" s="59"/>
      <c r="NXX358" s="59"/>
      <c r="NXY358" s="59"/>
      <c r="NXZ358" s="59"/>
      <c r="NYA358" s="59"/>
      <c r="NYB358" s="59"/>
      <c r="NYC358" s="59"/>
      <c r="NYD358" s="59"/>
      <c r="NYE358" s="59"/>
      <c r="NYF358" s="59"/>
      <c r="NYG358" s="59"/>
      <c r="NYH358" s="59"/>
      <c r="NYI358" s="59"/>
      <c r="NYJ358" s="59"/>
      <c r="NYK358" s="59"/>
      <c r="NYL358" s="59"/>
      <c r="NYM358" s="59"/>
      <c r="NYN358" s="59"/>
      <c r="NYO358" s="59"/>
      <c r="NYP358" s="59"/>
      <c r="NYQ358" s="59"/>
      <c r="NYR358" s="59"/>
      <c r="NYS358" s="59"/>
      <c r="NYT358" s="59"/>
      <c r="NYU358" s="59"/>
      <c r="NYV358" s="59"/>
      <c r="NYW358" s="59"/>
      <c r="NYX358" s="59"/>
      <c r="NYY358" s="59"/>
      <c r="NYZ358" s="59"/>
      <c r="NZA358" s="59"/>
      <c r="NZB358" s="59"/>
      <c r="NZC358" s="59"/>
      <c r="NZD358" s="59"/>
      <c r="NZE358" s="59"/>
      <c r="NZF358" s="59"/>
      <c r="NZG358" s="59"/>
      <c r="NZH358" s="59"/>
      <c r="NZI358" s="59"/>
      <c r="NZJ358" s="59"/>
      <c r="NZK358" s="59"/>
      <c r="NZL358" s="59"/>
      <c r="NZM358" s="59"/>
      <c r="NZN358" s="59"/>
      <c r="NZO358" s="59"/>
      <c r="NZP358" s="59"/>
      <c r="NZQ358" s="59"/>
      <c r="NZR358" s="59"/>
      <c r="NZS358" s="59"/>
      <c r="NZT358" s="59"/>
      <c r="NZU358" s="59"/>
      <c r="NZV358" s="59"/>
      <c r="NZW358" s="59"/>
      <c r="NZX358" s="59"/>
      <c r="NZY358" s="59"/>
      <c r="NZZ358" s="59"/>
      <c r="OAA358" s="59"/>
      <c r="OAB358" s="59"/>
      <c r="OAC358" s="59"/>
      <c r="OAD358" s="59"/>
      <c r="OAE358" s="59"/>
      <c r="OAF358" s="59"/>
      <c r="OAG358" s="59"/>
      <c r="OAH358" s="59"/>
      <c r="OAI358" s="59"/>
      <c r="OAJ358" s="59"/>
      <c r="OAK358" s="59"/>
      <c r="OAL358" s="59"/>
      <c r="OAM358" s="59"/>
      <c r="OAN358" s="59"/>
      <c r="OAO358" s="59"/>
      <c r="OAP358" s="59"/>
      <c r="OAQ358" s="59"/>
      <c r="OAR358" s="59"/>
      <c r="OAS358" s="59"/>
      <c r="OAT358" s="59"/>
      <c r="OAU358" s="59"/>
      <c r="OAV358" s="59"/>
      <c r="OAW358" s="59"/>
      <c r="OAX358" s="59"/>
      <c r="OAY358" s="59"/>
      <c r="OAZ358" s="59"/>
      <c r="OBA358" s="59"/>
      <c r="OBB358" s="59"/>
      <c r="OBC358" s="59"/>
      <c r="OBD358" s="59"/>
      <c r="OBE358" s="59"/>
      <c r="OBF358" s="59"/>
      <c r="OBG358" s="59"/>
      <c r="OBH358" s="59"/>
      <c r="OBI358" s="59"/>
      <c r="OBJ358" s="59"/>
      <c r="OBK358" s="59"/>
      <c r="OBL358" s="59"/>
      <c r="OBM358" s="59"/>
      <c r="OBN358" s="59"/>
      <c r="OBO358" s="59"/>
      <c r="OBP358" s="59"/>
      <c r="OBQ358" s="59"/>
      <c r="OBR358" s="59"/>
      <c r="OBS358" s="59"/>
      <c r="OBT358" s="59"/>
      <c r="OBU358" s="59"/>
      <c r="OBV358" s="59"/>
      <c r="OBW358" s="59"/>
      <c r="OBX358" s="59"/>
      <c r="OBY358" s="59"/>
      <c r="OBZ358" s="59"/>
      <c r="OCA358" s="59"/>
      <c r="OCB358" s="59"/>
      <c r="OCC358" s="59"/>
      <c r="OCD358" s="59"/>
      <c r="OCE358" s="59"/>
      <c r="OCF358" s="59"/>
      <c r="OCG358" s="59"/>
      <c r="OCH358" s="59"/>
      <c r="OCI358" s="59"/>
      <c r="OCJ358" s="59"/>
      <c r="OCK358" s="59"/>
      <c r="OCL358" s="59"/>
      <c r="OCM358" s="59"/>
      <c r="OCN358" s="59"/>
      <c r="OCO358" s="59"/>
      <c r="OCP358" s="59"/>
      <c r="OCQ358" s="59"/>
      <c r="OCR358" s="59"/>
      <c r="OCS358" s="59"/>
      <c r="OCT358" s="59"/>
      <c r="OCU358" s="59"/>
      <c r="OCV358" s="59"/>
      <c r="OCW358" s="59"/>
      <c r="OCX358" s="59"/>
      <c r="OCY358" s="59"/>
      <c r="OCZ358" s="59"/>
      <c r="ODA358" s="59"/>
      <c r="ODB358" s="59"/>
      <c r="ODC358" s="59"/>
      <c r="ODD358" s="59"/>
      <c r="ODE358" s="59"/>
      <c r="ODF358" s="59"/>
      <c r="ODG358" s="59"/>
      <c r="ODH358" s="59"/>
      <c r="ODI358" s="59"/>
      <c r="ODJ358" s="59"/>
      <c r="ODK358" s="59"/>
      <c r="ODL358" s="59"/>
      <c r="ODM358" s="59"/>
      <c r="ODN358" s="59"/>
      <c r="ODO358" s="59"/>
      <c r="ODP358" s="59"/>
      <c r="ODQ358" s="59"/>
      <c r="ODR358" s="59"/>
      <c r="ODS358" s="59"/>
      <c r="ODT358" s="59"/>
      <c r="ODU358" s="59"/>
      <c r="ODV358" s="59"/>
      <c r="ODW358" s="59"/>
      <c r="ODX358" s="59"/>
      <c r="ODY358" s="59"/>
      <c r="ODZ358" s="59"/>
      <c r="OEA358" s="59"/>
      <c r="OEB358" s="59"/>
      <c r="OEC358" s="59"/>
      <c r="OED358" s="59"/>
      <c r="OEE358" s="59"/>
      <c r="OEF358" s="59"/>
      <c r="OEG358" s="59"/>
      <c r="OEH358" s="59"/>
      <c r="OEI358" s="59"/>
      <c r="OEJ358" s="59"/>
      <c r="OEK358" s="59"/>
      <c r="OEL358" s="59"/>
      <c r="OEM358" s="59"/>
      <c r="OEN358" s="59"/>
      <c r="OEO358" s="59"/>
      <c r="OEP358" s="59"/>
      <c r="OEQ358" s="59"/>
      <c r="OER358" s="59"/>
      <c r="OES358" s="59"/>
      <c r="OET358" s="59"/>
      <c r="OEU358" s="59"/>
      <c r="OEV358" s="59"/>
      <c r="OEW358" s="59"/>
      <c r="OEX358" s="59"/>
      <c r="OEY358" s="59"/>
      <c r="OEZ358" s="59"/>
      <c r="OFA358" s="59"/>
      <c r="OFB358" s="59"/>
      <c r="OFC358" s="59"/>
      <c r="OFD358" s="59"/>
      <c r="OFE358" s="59"/>
      <c r="OFF358" s="59"/>
      <c r="OFG358" s="59"/>
      <c r="OFH358" s="59"/>
      <c r="OFI358" s="59"/>
      <c r="OFJ358" s="59"/>
      <c r="OFK358" s="59"/>
      <c r="OFL358" s="59"/>
      <c r="OFM358" s="59"/>
      <c r="OFN358" s="59"/>
      <c r="OFO358" s="59"/>
      <c r="OFP358" s="59"/>
      <c r="OFQ358" s="59"/>
      <c r="OFR358" s="59"/>
      <c r="OFS358" s="59"/>
      <c r="OFT358" s="59"/>
      <c r="OFU358" s="59"/>
      <c r="OFV358" s="59"/>
      <c r="OFW358" s="59"/>
      <c r="OFX358" s="59"/>
      <c r="OFY358" s="59"/>
      <c r="OFZ358" s="59"/>
      <c r="OGA358" s="59"/>
      <c r="OGB358" s="59"/>
      <c r="OGC358" s="59"/>
      <c r="OGD358" s="59"/>
      <c r="OGE358" s="59"/>
      <c r="OGF358" s="59"/>
      <c r="OGG358" s="59"/>
      <c r="OGH358" s="59"/>
      <c r="OGI358" s="59"/>
      <c r="OGJ358" s="59"/>
      <c r="OGK358" s="59"/>
      <c r="OGL358" s="59"/>
      <c r="OGM358" s="59"/>
      <c r="OGN358" s="59"/>
      <c r="OGO358" s="59"/>
      <c r="OGP358" s="59"/>
      <c r="OGQ358" s="59"/>
      <c r="OGR358" s="59"/>
      <c r="OGS358" s="59"/>
      <c r="OGT358" s="59"/>
      <c r="OGU358" s="59"/>
      <c r="OGV358" s="59"/>
      <c r="OGW358" s="59"/>
      <c r="OGX358" s="59"/>
      <c r="OGY358" s="59"/>
      <c r="OGZ358" s="59"/>
      <c r="OHA358" s="59"/>
      <c r="OHB358" s="59"/>
      <c r="OHC358" s="59"/>
      <c r="OHD358" s="59"/>
      <c r="OHE358" s="59"/>
      <c r="OHF358" s="59"/>
      <c r="OHG358" s="59"/>
      <c r="OHH358" s="59"/>
      <c r="OHI358" s="59"/>
      <c r="OHJ358" s="59"/>
      <c r="OHK358" s="59"/>
      <c r="OHL358" s="59"/>
      <c r="OHM358" s="59"/>
      <c r="OHN358" s="59"/>
      <c r="OHO358" s="59"/>
      <c r="OHP358" s="59"/>
      <c r="OHQ358" s="59"/>
      <c r="OHR358" s="59"/>
      <c r="OHS358" s="59"/>
      <c r="OHT358" s="59"/>
      <c r="OHU358" s="59"/>
      <c r="OHV358" s="59"/>
      <c r="OHW358" s="59"/>
      <c r="OHX358" s="59"/>
      <c r="OHY358" s="59"/>
      <c r="OHZ358" s="59"/>
      <c r="OIA358" s="59"/>
      <c r="OIB358" s="59"/>
      <c r="OIC358" s="59"/>
      <c r="OID358" s="59"/>
      <c r="OIE358" s="59"/>
      <c r="OIF358" s="59"/>
      <c r="OIG358" s="59"/>
      <c r="OIH358" s="59"/>
      <c r="OII358" s="59"/>
      <c r="OIJ358" s="59"/>
      <c r="OIK358" s="59"/>
      <c r="OIL358" s="59"/>
      <c r="OIM358" s="59"/>
      <c r="OIN358" s="59"/>
      <c r="OIO358" s="59"/>
      <c r="OIP358" s="59"/>
      <c r="OIQ358" s="59"/>
      <c r="OIR358" s="59"/>
      <c r="OIS358" s="59"/>
      <c r="OIT358" s="59"/>
      <c r="OIU358" s="59"/>
      <c r="OIV358" s="59"/>
      <c r="OIW358" s="59"/>
      <c r="OIX358" s="59"/>
      <c r="OIY358" s="59"/>
      <c r="OIZ358" s="59"/>
      <c r="OJA358" s="59"/>
      <c r="OJB358" s="59"/>
      <c r="OJC358" s="59"/>
      <c r="OJD358" s="59"/>
      <c r="OJE358" s="59"/>
      <c r="OJF358" s="59"/>
      <c r="OJG358" s="59"/>
      <c r="OJH358" s="59"/>
      <c r="OJI358" s="59"/>
      <c r="OJJ358" s="59"/>
      <c r="OJK358" s="59"/>
      <c r="OJL358" s="59"/>
      <c r="OJM358" s="59"/>
      <c r="OJN358" s="59"/>
      <c r="OJO358" s="59"/>
      <c r="OJP358" s="59"/>
      <c r="OJQ358" s="59"/>
      <c r="OJR358" s="59"/>
      <c r="OJS358" s="59"/>
      <c r="OJT358" s="59"/>
      <c r="OJU358" s="59"/>
      <c r="OJV358" s="59"/>
      <c r="OJW358" s="59"/>
      <c r="OJX358" s="59"/>
      <c r="OJY358" s="59"/>
      <c r="OJZ358" s="59"/>
      <c r="OKA358" s="59"/>
      <c r="OKB358" s="59"/>
      <c r="OKC358" s="59"/>
      <c r="OKD358" s="59"/>
      <c r="OKE358" s="59"/>
      <c r="OKF358" s="59"/>
      <c r="OKG358" s="59"/>
      <c r="OKH358" s="59"/>
      <c r="OKI358" s="59"/>
      <c r="OKJ358" s="59"/>
      <c r="OKK358" s="59"/>
      <c r="OKL358" s="59"/>
      <c r="OKM358" s="59"/>
      <c r="OKN358" s="59"/>
      <c r="OKO358" s="59"/>
      <c r="OKP358" s="59"/>
      <c r="OKQ358" s="59"/>
      <c r="OKR358" s="59"/>
      <c r="OKS358" s="59"/>
      <c r="OKT358" s="59"/>
      <c r="OKU358" s="59"/>
      <c r="OKV358" s="59"/>
      <c r="OKW358" s="59"/>
      <c r="OKX358" s="59"/>
      <c r="OKY358" s="59"/>
      <c r="OKZ358" s="59"/>
      <c r="OLA358" s="59"/>
      <c r="OLB358" s="59"/>
      <c r="OLC358" s="59"/>
      <c r="OLD358" s="59"/>
      <c r="OLE358" s="59"/>
      <c r="OLF358" s="59"/>
      <c r="OLG358" s="59"/>
      <c r="OLH358" s="59"/>
      <c r="OLI358" s="59"/>
      <c r="OLJ358" s="59"/>
      <c r="OLK358" s="59"/>
      <c r="OLL358" s="59"/>
      <c r="OLM358" s="59"/>
      <c r="OLN358" s="59"/>
      <c r="OLO358" s="59"/>
      <c r="OLP358" s="59"/>
      <c r="OLQ358" s="59"/>
      <c r="OLR358" s="59"/>
      <c r="OLS358" s="59"/>
      <c r="OLT358" s="59"/>
      <c r="OLU358" s="59"/>
      <c r="OLV358" s="59"/>
      <c r="OLW358" s="59"/>
      <c r="OLX358" s="59"/>
      <c r="OLY358" s="59"/>
      <c r="OLZ358" s="59"/>
      <c r="OMA358" s="59"/>
      <c r="OMB358" s="59"/>
      <c r="OMC358" s="59"/>
      <c r="OMD358" s="59"/>
      <c r="OME358" s="59"/>
      <c r="OMF358" s="59"/>
      <c r="OMG358" s="59"/>
      <c r="OMH358" s="59"/>
      <c r="OMI358" s="59"/>
      <c r="OMJ358" s="59"/>
      <c r="OMK358" s="59"/>
      <c r="OML358" s="59"/>
      <c r="OMM358" s="59"/>
      <c r="OMN358" s="59"/>
      <c r="OMO358" s="59"/>
      <c r="OMP358" s="59"/>
      <c r="OMQ358" s="59"/>
      <c r="OMR358" s="59"/>
      <c r="OMS358" s="59"/>
      <c r="OMT358" s="59"/>
      <c r="OMU358" s="59"/>
      <c r="OMV358" s="59"/>
      <c r="OMW358" s="59"/>
      <c r="OMX358" s="59"/>
      <c r="OMY358" s="59"/>
      <c r="OMZ358" s="59"/>
      <c r="ONA358" s="59"/>
      <c r="ONB358" s="59"/>
      <c r="ONC358" s="59"/>
      <c r="OND358" s="59"/>
      <c r="ONE358" s="59"/>
      <c r="ONF358" s="59"/>
      <c r="ONG358" s="59"/>
      <c r="ONH358" s="59"/>
      <c r="ONI358" s="59"/>
      <c r="ONJ358" s="59"/>
      <c r="ONK358" s="59"/>
      <c r="ONL358" s="59"/>
      <c r="ONM358" s="59"/>
      <c r="ONN358" s="59"/>
      <c r="ONO358" s="59"/>
      <c r="ONP358" s="59"/>
      <c r="ONQ358" s="59"/>
      <c r="ONR358" s="59"/>
      <c r="ONS358" s="59"/>
      <c r="ONT358" s="59"/>
      <c r="ONU358" s="59"/>
      <c r="ONV358" s="59"/>
      <c r="ONW358" s="59"/>
      <c r="ONX358" s="59"/>
      <c r="ONY358" s="59"/>
      <c r="ONZ358" s="59"/>
      <c r="OOA358" s="59"/>
      <c r="OOB358" s="59"/>
      <c r="OOC358" s="59"/>
      <c r="OOD358" s="59"/>
      <c r="OOE358" s="59"/>
      <c r="OOF358" s="59"/>
      <c r="OOG358" s="59"/>
      <c r="OOH358" s="59"/>
      <c r="OOI358" s="59"/>
      <c r="OOJ358" s="59"/>
      <c r="OOK358" s="59"/>
      <c r="OOL358" s="59"/>
      <c r="OOM358" s="59"/>
      <c r="OON358" s="59"/>
      <c r="OOO358" s="59"/>
      <c r="OOP358" s="59"/>
      <c r="OOQ358" s="59"/>
      <c r="OOR358" s="59"/>
      <c r="OOS358" s="59"/>
      <c r="OOT358" s="59"/>
      <c r="OOU358" s="59"/>
      <c r="OOV358" s="59"/>
      <c r="OOW358" s="59"/>
      <c r="OOX358" s="59"/>
      <c r="OOY358" s="59"/>
      <c r="OOZ358" s="59"/>
      <c r="OPA358" s="59"/>
      <c r="OPB358" s="59"/>
      <c r="OPC358" s="59"/>
      <c r="OPD358" s="59"/>
      <c r="OPE358" s="59"/>
      <c r="OPF358" s="59"/>
      <c r="OPG358" s="59"/>
      <c r="OPH358" s="59"/>
      <c r="OPI358" s="59"/>
      <c r="OPJ358" s="59"/>
      <c r="OPK358" s="59"/>
      <c r="OPL358" s="59"/>
      <c r="OPM358" s="59"/>
      <c r="OPN358" s="59"/>
      <c r="OPO358" s="59"/>
      <c r="OPP358" s="59"/>
      <c r="OPQ358" s="59"/>
      <c r="OPR358" s="59"/>
      <c r="OPS358" s="59"/>
      <c r="OPT358" s="59"/>
      <c r="OPU358" s="59"/>
      <c r="OPV358" s="59"/>
      <c r="OPW358" s="59"/>
      <c r="OPX358" s="59"/>
      <c r="OPY358" s="59"/>
      <c r="OPZ358" s="59"/>
      <c r="OQA358" s="59"/>
      <c r="OQB358" s="59"/>
      <c r="OQC358" s="59"/>
      <c r="OQD358" s="59"/>
      <c r="OQE358" s="59"/>
      <c r="OQF358" s="59"/>
      <c r="OQG358" s="59"/>
      <c r="OQH358" s="59"/>
      <c r="OQI358" s="59"/>
      <c r="OQJ358" s="59"/>
      <c r="OQK358" s="59"/>
      <c r="OQL358" s="59"/>
      <c r="OQM358" s="59"/>
      <c r="OQN358" s="59"/>
      <c r="OQO358" s="59"/>
      <c r="OQP358" s="59"/>
      <c r="OQQ358" s="59"/>
      <c r="OQR358" s="59"/>
      <c r="OQS358" s="59"/>
      <c r="OQT358" s="59"/>
      <c r="OQU358" s="59"/>
      <c r="OQV358" s="59"/>
      <c r="OQW358" s="59"/>
      <c r="OQX358" s="59"/>
      <c r="OQY358" s="59"/>
      <c r="OQZ358" s="59"/>
      <c r="ORA358" s="59"/>
      <c r="ORB358" s="59"/>
      <c r="ORC358" s="59"/>
      <c r="ORD358" s="59"/>
      <c r="ORE358" s="59"/>
      <c r="ORF358" s="59"/>
      <c r="ORG358" s="59"/>
      <c r="ORH358" s="59"/>
      <c r="ORI358" s="59"/>
      <c r="ORJ358" s="59"/>
      <c r="ORK358" s="59"/>
      <c r="ORL358" s="59"/>
      <c r="ORM358" s="59"/>
      <c r="ORN358" s="59"/>
      <c r="ORO358" s="59"/>
      <c r="ORP358" s="59"/>
      <c r="ORQ358" s="59"/>
      <c r="ORR358" s="59"/>
      <c r="ORS358" s="59"/>
      <c r="ORT358" s="59"/>
      <c r="ORU358" s="59"/>
      <c r="ORV358" s="59"/>
      <c r="ORW358" s="59"/>
      <c r="ORX358" s="59"/>
      <c r="ORY358" s="59"/>
      <c r="ORZ358" s="59"/>
      <c r="OSA358" s="59"/>
      <c r="OSB358" s="59"/>
      <c r="OSC358" s="59"/>
      <c r="OSD358" s="59"/>
      <c r="OSE358" s="59"/>
      <c r="OSF358" s="59"/>
      <c r="OSG358" s="59"/>
      <c r="OSH358" s="59"/>
      <c r="OSI358" s="59"/>
      <c r="OSJ358" s="59"/>
      <c r="OSK358" s="59"/>
      <c r="OSL358" s="59"/>
      <c r="OSM358" s="59"/>
      <c r="OSN358" s="59"/>
      <c r="OSO358" s="59"/>
      <c r="OSP358" s="59"/>
      <c r="OSQ358" s="59"/>
      <c r="OSR358" s="59"/>
      <c r="OSS358" s="59"/>
      <c r="OST358" s="59"/>
      <c r="OSU358" s="59"/>
      <c r="OSV358" s="59"/>
      <c r="OSW358" s="59"/>
      <c r="OSX358" s="59"/>
      <c r="OSY358" s="59"/>
      <c r="OSZ358" s="59"/>
      <c r="OTA358" s="59"/>
      <c r="OTB358" s="59"/>
      <c r="OTC358" s="59"/>
      <c r="OTD358" s="59"/>
      <c r="OTE358" s="59"/>
      <c r="OTF358" s="59"/>
      <c r="OTG358" s="59"/>
      <c r="OTH358" s="59"/>
      <c r="OTI358" s="59"/>
      <c r="OTJ358" s="59"/>
      <c r="OTK358" s="59"/>
      <c r="OTL358" s="59"/>
      <c r="OTM358" s="59"/>
      <c r="OTN358" s="59"/>
      <c r="OTO358" s="59"/>
      <c r="OTP358" s="59"/>
      <c r="OTQ358" s="59"/>
      <c r="OTR358" s="59"/>
      <c r="OTS358" s="59"/>
      <c r="OTT358" s="59"/>
      <c r="OTU358" s="59"/>
      <c r="OTV358" s="59"/>
      <c r="OTW358" s="59"/>
      <c r="OTX358" s="59"/>
      <c r="OTY358" s="59"/>
      <c r="OTZ358" s="59"/>
      <c r="OUA358" s="59"/>
      <c r="OUB358" s="59"/>
      <c r="OUC358" s="59"/>
      <c r="OUD358" s="59"/>
      <c r="OUE358" s="59"/>
      <c r="OUF358" s="59"/>
      <c r="OUG358" s="59"/>
      <c r="OUH358" s="59"/>
      <c r="OUI358" s="59"/>
      <c r="OUJ358" s="59"/>
      <c r="OUK358" s="59"/>
      <c r="OUL358" s="59"/>
      <c r="OUM358" s="59"/>
      <c r="OUN358" s="59"/>
      <c r="OUO358" s="59"/>
      <c r="OUP358" s="59"/>
      <c r="OUQ358" s="59"/>
      <c r="OUR358" s="59"/>
      <c r="OUS358" s="59"/>
      <c r="OUT358" s="59"/>
      <c r="OUU358" s="59"/>
      <c r="OUV358" s="59"/>
      <c r="OUW358" s="59"/>
      <c r="OUX358" s="59"/>
      <c r="OUY358" s="59"/>
      <c r="OUZ358" s="59"/>
      <c r="OVA358" s="59"/>
      <c r="OVB358" s="59"/>
      <c r="OVC358" s="59"/>
      <c r="OVD358" s="59"/>
      <c r="OVE358" s="59"/>
      <c r="OVF358" s="59"/>
      <c r="OVG358" s="59"/>
      <c r="OVH358" s="59"/>
      <c r="OVI358" s="59"/>
      <c r="OVJ358" s="59"/>
      <c r="OVK358" s="59"/>
      <c r="OVL358" s="59"/>
      <c r="OVM358" s="59"/>
      <c r="OVN358" s="59"/>
      <c r="OVO358" s="59"/>
      <c r="OVP358" s="59"/>
      <c r="OVQ358" s="59"/>
      <c r="OVR358" s="59"/>
      <c r="OVS358" s="59"/>
      <c r="OVT358" s="59"/>
      <c r="OVU358" s="59"/>
      <c r="OVV358" s="59"/>
      <c r="OVW358" s="59"/>
      <c r="OVX358" s="59"/>
      <c r="OVY358" s="59"/>
      <c r="OVZ358" s="59"/>
      <c r="OWA358" s="59"/>
      <c r="OWB358" s="59"/>
      <c r="OWC358" s="59"/>
      <c r="OWD358" s="59"/>
      <c r="OWE358" s="59"/>
      <c r="OWF358" s="59"/>
      <c r="OWG358" s="59"/>
      <c r="OWH358" s="59"/>
      <c r="OWI358" s="59"/>
      <c r="OWJ358" s="59"/>
      <c r="OWK358" s="59"/>
      <c r="OWL358" s="59"/>
      <c r="OWM358" s="59"/>
      <c r="OWN358" s="59"/>
      <c r="OWO358" s="59"/>
      <c r="OWP358" s="59"/>
      <c r="OWQ358" s="59"/>
      <c r="OWR358" s="59"/>
      <c r="OWS358" s="59"/>
      <c r="OWT358" s="59"/>
      <c r="OWU358" s="59"/>
      <c r="OWV358" s="59"/>
      <c r="OWW358" s="59"/>
      <c r="OWX358" s="59"/>
      <c r="OWY358" s="59"/>
      <c r="OWZ358" s="59"/>
      <c r="OXA358" s="59"/>
      <c r="OXB358" s="59"/>
      <c r="OXC358" s="59"/>
      <c r="OXD358" s="59"/>
      <c r="OXE358" s="59"/>
      <c r="OXF358" s="59"/>
      <c r="OXG358" s="59"/>
      <c r="OXH358" s="59"/>
      <c r="OXI358" s="59"/>
      <c r="OXJ358" s="59"/>
      <c r="OXK358" s="59"/>
      <c r="OXL358" s="59"/>
      <c r="OXM358" s="59"/>
      <c r="OXN358" s="59"/>
      <c r="OXO358" s="59"/>
      <c r="OXP358" s="59"/>
      <c r="OXQ358" s="59"/>
      <c r="OXR358" s="59"/>
      <c r="OXS358" s="59"/>
      <c r="OXT358" s="59"/>
      <c r="OXU358" s="59"/>
      <c r="OXV358" s="59"/>
      <c r="OXW358" s="59"/>
      <c r="OXX358" s="59"/>
      <c r="OXY358" s="59"/>
      <c r="OXZ358" s="59"/>
      <c r="OYA358" s="59"/>
      <c r="OYB358" s="59"/>
      <c r="OYC358" s="59"/>
      <c r="OYD358" s="59"/>
      <c r="OYE358" s="59"/>
      <c r="OYF358" s="59"/>
      <c r="OYG358" s="59"/>
      <c r="OYH358" s="59"/>
      <c r="OYI358" s="59"/>
      <c r="OYJ358" s="59"/>
      <c r="OYK358" s="59"/>
      <c r="OYL358" s="59"/>
      <c r="OYM358" s="59"/>
      <c r="OYN358" s="59"/>
      <c r="OYO358" s="59"/>
      <c r="OYP358" s="59"/>
      <c r="OYQ358" s="59"/>
      <c r="OYR358" s="59"/>
      <c r="OYS358" s="59"/>
      <c r="OYT358" s="59"/>
      <c r="OYU358" s="59"/>
      <c r="OYV358" s="59"/>
      <c r="OYW358" s="59"/>
      <c r="OYX358" s="59"/>
      <c r="OYY358" s="59"/>
      <c r="OYZ358" s="59"/>
      <c r="OZA358" s="59"/>
      <c r="OZB358" s="59"/>
      <c r="OZC358" s="59"/>
      <c r="OZD358" s="59"/>
      <c r="OZE358" s="59"/>
      <c r="OZF358" s="59"/>
      <c r="OZG358" s="59"/>
      <c r="OZH358" s="59"/>
      <c r="OZI358" s="59"/>
      <c r="OZJ358" s="59"/>
      <c r="OZK358" s="59"/>
      <c r="OZL358" s="59"/>
      <c r="OZM358" s="59"/>
      <c r="OZN358" s="59"/>
      <c r="OZO358" s="59"/>
      <c r="OZP358" s="59"/>
      <c r="OZQ358" s="59"/>
      <c r="OZR358" s="59"/>
      <c r="OZS358" s="59"/>
      <c r="OZT358" s="59"/>
      <c r="OZU358" s="59"/>
      <c r="OZV358" s="59"/>
      <c r="OZW358" s="59"/>
      <c r="OZX358" s="59"/>
      <c r="OZY358" s="59"/>
      <c r="OZZ358" s="59"/>
      <c r="PAA358" s="59"/>
      <c r="PAB358" s="59"/>
      <c r="PAC358" s="59"/>
      <c r="PAD358" s="59"/>
      <c r="PAE358" s="59"/>
      <c r="PAF358" s="59"/>
      <c r="PAG358" s="59"/>
      <c r="PAH358" s="59"/>
      <c r="PAI358" s="59"/>
      <c r="PAJ358" s="59"/>
      <c r="PAK358" s="59"/>
      <c r="PAL358" s="59"/>
      <c r="PAM358" s="59"/>
      <c r="PAN358" s="59"/>
      <c r="PAO358" s="59"/>
      <c r="PAP358" s="59"/>
      <c r="PAQ358" s="59"/>
      <c r="PAR358" s="59"/>
      <c r="PAS358" s="59"/>
      <c r="PAT358" s="59"/>
      <c r="PAU358" s="59"/>
      <c r="PAV358" s="59"/>
      <c r="PAW358" s="59"/>
      <c r="PAX358" s="59"/>
      <c r="PAY358" s="59"/>
      <c r="PAZ358" s="59"/>
      <c r="PBA358" s="59"/>
      <c r="PBB358" s="59"/>
      <c r="PBC358" s="59"/>
      <c r="PBD358" s="59"/>
      <c r="PBE358" s="59"/>
      <c r="PBF358" s="59"/>
      <c r="PBG358" s="59"/>
      <c r="PBH358" s="59"/>
      <c r="PBI358" s="59"/>
      <c r="PBJ358" s="59"/>
      <c r="PBK358" s="59"/>
      <c r="PBL358" s="59"/>
      <c r="PBM358" s="59"/>
      <c r="PBN358" s="59"/>
      <c r="PBO358" s="59"/>
      <c r="PBP358" s="59"/>
      <c r="PBQ358" s="59"/>
      <c r="PBR358" s="59"/>
      <c r="PBS358" s="59"/>
      <c r="PBT358" s="59"/>
      <c r="PBU358" s="59"/>
      <c r="PBV358" s="59"/>
      <c r="PBW358" s="59"/>
      <c r="PBX358" s="59"/>
      <c r="PBY358" s="59"/>
      <c r="PBZ358" s="59"/>
      <c r="PCA358" s="59"/>
      <c r="PCB358" s="59"/>
      <c r="PCC358" s="59"/>
      <c r="PCD358" s="59"/>
      <c r="PCE358" s="59"/>
      <c r="PCF358" s="59"/>
      <c r="PCG358" s="59"/>
      <c r="PCH358" s="59"/>
      <c r="PCI358" s="59"/>
      <c r="PCJ358" s="59"/>
      <c r="PCK358" s="59"/>
      <c r="PCL358" s="59"/>
      <c r="PCM358" s="59"/>
      <c r="PCN358" s="59"/>
      <c r="PCO358" s="59"/>
      <c r="PCP358" s="59"/>
      <c r="PCQ358" s="59"/>
      <c r="PCR358" s="59"/>
      <c r="PCS358" s="59"/>
      <c r="PCT358" s="59"/>
      <c r="PCU358" s="59"/>
      <c r="PCV358" s="59"/>
      <c r="PCW358" s="59"/>
      <c r="PCX358" s="59"/>
      <c r="PCY358" s="59"/>
      <c r="PCZ358" s="59"/>
      <c r="PDA358" s="59"/>
      <c r="PDB358" s="59"/>
      <c r="PDC358" s="59"/>
      <c r="PDD358" s="59"/>
      <c r="PDE358" s="59"/>
      <c r="PDF358" s="59"/>
      <c r="PDG358" s="59"/>
      <c r="PDH358" s="59"/>
      <c r="PDI358" s="59"/>
      <c r="PDJ358" s="59"/>
      <c r="PDK358" s="59"/>
      <c r="PDL358" s="59"/>
      <c r="PDM358" s="59"/>
      <c r="PDN358" s="59"/>
      <c r="PDO358" s="59"/>
      <c r="PDP358" s="59"/>
      <c r="PDQ358" s="59"/>
      <c r="PDR358" s="59"/>
      <c r="PDS358" s="59"/>
      <c r="PDT358" s="59"/>
      <c r="PDU358" s="59"/>
      <c r="PDV358" s="59"/>
      <c r="PDW358" s="59"/>
      <c r="PDX358" s="59"/>
      <c r="PDY358" s="59"/>
      <c r="PDZ358" s="59"/>
      <c r="PEA358" s="59"/>
      <c r="PEB358" s="59"/>
      <c r="PEC358" s="59"/>
      <c r="PED358" s="59"/>
      <c r="PEE358" s="59"/>
      <c r="PEF358" s="59"/>
      <c r="PEG358" s="59"/>
      <c r="PEH358" s="59"/>
      <c r="PEI358" s="59"/>
      <c r="PEJ358" s="59"/>
      <c r="PEK358" s="59"/>
      <c r="PEL358" s="59"/>
      <c r="PEM358" s="59"/>
      <c r="PEN358" s="59"/>
      <c r="PEO358" s="59"/>
      <c r="PEP358" s="59"/>
      <c r="PEQ358" s="59"/>
      <c r="PER358" s="59"/>
      <c r="PES358" s="59"/>
      <c r="PET358" s="59"/>
      <c r="PEU358" s="59"/>
      <c r="PEV358" s="59"/>
      <c r="PEW358" s="59"/>
      <c r="PEX358" s="59"/>
      <c r="PEY358" s="59"/>
      <c r="PEZ358" s="59"/>
      <c r="PFA358" s="59"/>
      <c r="PFB358" s="59"/>
      <c r="PFC358" s="59"/>
      <c r="PFD358" s="59"/>
      <c r="PFE358" s="59"/>
      <c r="PFF358" s="59"/>
      <c r="PFG358" s="59"/>
      <c r="PFH358" s="59"/>
      <c r="PFI358" s="59"/>
      <c r="PFJ358" s="59"/>
      <c r="PFK358" s="59"/>
      <c r="PFL358" s="59"/>
      <c r="PFM358" s="59"/>
      <c r="PFN358" s="59"/>
      <c r="PFO358" s="59"/>
      <c r="PFP358" s="59"/>
      <c r="PFQ358" s="59"/>
      <c r="PFR358" s="59"/>
      <c r="PFS358" s="59"/>
      <c r="PFT358" s="59"/>
      <c r="PFU358" s="59"/>
      <c r="PFV358" s="59"/>
      <c r="PFW358" s="59"/>
      <c r="PFX358" s="59"/>
      <c r="PFY358" s="59"/>
      <c r="PFZ358" s="59"/>
      <c r="PGA358" s="59"/>
      <c r="PGB358" s="59"/>
      <c r="PGC358" s="59"/>
      <c r="PGD358" s="59"/>
      <c r="PGE358" s="59"/>
      <c r="PGF358" s="59"/>
      <c r="PGG358" s="59"/>
      <c r="PGH358" s="59"/>
      <c r="PGI358" s="59"/>
      <c r="PGJ358" s="59"/>
      <c r="PGK358" s="59"/>
      <c r="PGL358" s="59"/>
      <c r="PGM358" s="59"/>
      <c r="PGN358" s="59"/>
      <c r="PGO358" s="59"/>
      <c r="PGP358" s="59"/>
      <c r="PGQ358" s="59"/>
      <c r="PGR358" s="59"/>
      <c r="PGS358" s="59"/>
      <c r="PGT358" s="59"/>
      <c r="PGU358" s="59"/>
      <c r="PGV358" s="59"/>
      <c r="PGW358" s="59"/>
      <c r="PGX358" s="59"/>
      <c r="PGY358" s="59"/>
      <c r="PGZ358" s="59"/>
      <c r="PHA358" s="59"/>
      <c r="PHB358" s="59"/>
      <c r="PHC358" s="59"/>
      <c r="PHD358" s="59"/>
      <c r="PHE358" s="59"/>
      <c r="PHF358" s="59"/>
      <c r="PHG358" s="59"/>
      <c r="PHH358" s="59"/>
      <c r="PHI358" s="59"/>
      <c r="PHJ358" s="59"/>
      <c r="PHK358" s="59"/>
      <c r="PHL358" s="59"/>
      <c r="PHM358" s="59"/>
      <c r="PHN358" s="59"/>
      <c r="PHO358" s="59"/>
      <c r="PHP358" s="59"/>
      <c r="PHQ358" s="59"/>
      <c r="PHR358" s="59"/>
      <c r="PHS358" s="59"/>
      <c r="PHT358" s="59"/>
      <c r="PHU358" s="59"/>
      <c r="PHV358" s="59"/>
      <c r="PHW358" s="59"/>
      <c r="PHX358" s="59"/>
      <c r="PHY358" s="59"/>
      <c r="PHZ358" s="59"/>
      <c r="PIA358" s="59"/>
      <c r="PIB358" s="59"/>
      <c r="PIC358" s="59"/>
      <c r="PID358" s="59"/>
      <c r="PIE358" s="59"/>
      <c r="PIF358" s="59"/>
      <c r="PIG358" s="59"/>
      <c r="PIH358" s="59"/>
      <c r="PII358" s="59"/>
      <c r="PIJ358" s="59"/>
      <c r="PIK358" s="59"/>
      <c r="PIL358" s="59"/>
      <c r="PIM358" s="59"/>
      <c r="PIN358" s="59"/>
      <c r="PIO358" s="59"/>
      <c r="PIP358" s="59"/>
      <c r="PIQ358" s="59"/>
      <c r="PIR358" s="59"/>
      <c r="PIS358" s="59"/>
      <c r="PIT358" s="59"/>
      <c r="PIU358" s="59"/>
      <c r="PIV358" s="59"/>
      <c r="PIW358" s="59"/>
      <c r="PIX358" s="59"/>
      <c r="PIY358" s="59"/>
      <c r="PIZ358" s="59"/>
      <c r="PJA358" s="59"/>
      <c r="PJB358" s="59"/>
      <c r="PJC358" s="59"/>
      <c r="PJD358" s="59"/>
      <c r="PJE358" s="59"/>
      <c r="PJF358" s="59"/>
      <c r="PJG358" s="59"/>
      <c r="PJH358" s="59"/>
      <c r="PJI358" s="59"/>
      <c r="PJJ358" s="59"/>
      <c r="PJK358" s="59"/>
      <c r="PJL358" s="59"/>
      <c r="PJM358" s="59"/>
      <c r="PJN358" s="59"/>
      <c r="PJO358" s="59"/>
      <c r="PJP358" s="59"/>
      <c r="PJQ358" s="59"/>
      <c r="PJR358" s="59"/>
      <c r="PJS358" s="59"/>
      <c r="PJT358" s="59"/>
      <c r="PJU358" s="59"/>
      <c r="PJV358" s="59"/>
      <c r="PJW358" s="59"/>
      <c r="PJX358" s="59"/>
      <c r="PJY358" s="59"/>
      <c r="PJZ358" s="59"/>
      <c r="PKA358" s="59"/>
      <c r="PKB358" s="59"/>
      <c r="PKC358" s="59"/>
      <c r="PKD358" s="59"/>
      <c r="PKE358" s="59"/>
      <c r="PKF358" s="59"/>
      <c r="PKG358" s="59"/>
      <c r="PKH358" s="59"/>
      <c r="PKI358" s="59"/>
      <c r="PKJ358" s="59"/>
      <c r="PKK358" s="59"/>
      <c r="PKL358" s="59"/>
      <c r="PKM358" s="59"/>
      <c r="PKN358" s="59"/>
      <c r="PKO358" s="59"/>
      <c r="PKP358" s="59"/>
      <c r="PKQ358" s="59"/>
      <c r="PKR358" s="59"/>
      <c r="PKS358" s="59"/>
      <c r="PKT358" s="59"/>
      <c r="PKU358" s="59"/>
      <c r="PKV358" s="59"/>
      <c r="PKW358" s="59"/>
      <c r="PKX358" s="59"/>
      <c r="PKY358" s="59"/>
      <c r="PKZ358" s="59"/>
      <c r="PLA358" s="59"/>
      <c r="PLB358" s="59"/>
      <c r="PLC358" s="59"/>
      <c r="PLD358" s="59"/>
      <c r="PLE358" s="59"/>
      <c r="PLF358" s="59"/>
      <c r="PLG358" s="59"/>
      <c r="PLH358" s="59"/>
      <c r="PLI358" s="59"/>
      <c r="PLJ358" s="59"/>
      <c r="PLK358" s="59"/>
      <c r="PLL358" s="59"/>
      <c r="PLM358" s="59"/>
      <c r="PLN358" s="59"/>
      <c r="PLO358" s="59"/>
      <c r="PLP358" s="59"/>
      <c r="PLQ358" s="59"/>
      <c r="PLR358" s="59"/>
      <c r="PLS358" s="59"/>
      <c r="PLT358" s="59"/>
      <c r="PLU358" s="59"/>
      <c r="PLV358" s="59"/>
      <c r="PLW358" s="59"/>
      <c r="PLX358" s="59"/>
      <c r="PLY358" s="59"/>
      <c r="PLZ358" s="59"/>
      <c r="PMA358" s="59"/>
      <c r="PMB358" s="59"/>
      <c r="PMC358" s="59"/>
      <c r="PMD358" s="59"/>
      <c r="PME358" s="59"/>
      <c r="PMF358" s="59"/>
      <c r="PMG358" s="59"/>
      <c r="PMH358" s="59"/>
      <c r="PMI358" s="59"/>
      <c r="PMJ358" s="59"/>
      <c r="PMK358" s="59"/>
      <c r="PML358" s="59"/>
      <c r="PMM358" s="59"/>
      <c r="PMN358" s="59"/>
      <c r="PMO358" s="59"/>
      <c r="PMP358" s="59"/>
      <c r="PMQ358" s="59"/>
      <c r="PMR358" s="59"/>
      <c r="PMS358" s="59"/>
      <c r="PMT358" s="59"/>
      <c r="PMU358" s="59"/>
      <c r="PMV358" s="59"/>
      <c r="PMW358" s="59"/>
      <c r="PMX358" s="59"/>
      <c r="PMY358" s="59"/>
      <c r="PMZ358" s="59"/>
      <c r="PNA358" s="59"/>
      <c r="PNB358" s="59"/>
      <c r="PNC358" s="59"/>
      <c r="PND358" s="59"/>
      <c r="PNE358" s="59"/>
      <c r="PNF358" s="59"/>
      <c r="PNG358" s="59"/>
      <c r="PNH358" s="59"/>
      <c r="PNI358" s="59"/>
      <c r="PNJ358" s="59"/>
      <c r="PNK358" s="59"/>
      <c r="PNL358" s="59"/>
      <c r="PNM358" s="59"/>
      <c r="PNN358" s="59"/>
      <c r="PNO358" s="59"/>
      <c r="PNP358" s="59"/>
      <c r="PNQ358" s="59"/>
      <c r="PNR358" s="59"/>
      <c r="PNS358" s="59"/>
      <c r="PNT358" s="59"/>
      <c r="PNU358" s="59"/>
      <c r="PNV358" s="59"/>
      <c r="PNW358" s="59"/>
      <c r="PNX358" s="59"/>
      <c r="PNY358" s="59"/>
      <c r="PNZ358" s="59"/>
      <c r="POA358" s="59"/>
      <c r="POB358" s="59"/>
      <c r="POC358" s="59"/>
      <c r="POD358" s="59"/>
      <c r="POE358" s="59"/>
      <c r="POF358" s="59"/>
      <c r="POG358" s="59"/>
      <c r="POH358" s="59"/>
      <c r="POI358" s="59"/>
      <c r="POJ358" s="59"/>
      <c r="POK358" s="59"/>
      <c r="POL358" s="59"/>
      <c r="POM358" s="59"/>
      <c r="PON358" s="59"/>
      <c r="POO358" s="59"/>
      <c r="POP358" s="59"/>
      <c r="POQ358" s="59"/>
      <c r="POR358" s="59"/>
      <c r="POS358" s="59"/>
      <c r="POT358" s="59"/>
      <c r="POU358" s="59"/>
      <c r="POV358" s="59"/>
      <c r="POW358" s="59"/>
      <c r="POX358" s="59"/>
      <c r="POY358" s="59"/>
      <c r="POZ358" s="59"/>
      <c r="PPA358" s="59"/>
      <c r="PPB358" s="59"/>
      <c r="PPC358" s="59"/>
      <c r="PPD358" s="59"/>
      <c r="PPE358" s="59"/>
      <c r="PPF358" s="59"/>
      <c r="PPG358" s="59"/>
      <c r="PPH358" s="59"/>
      <c r="PPI358" s="59"/>
      <c r="PPJ358" s="59"/>
      <c r="PPK358" s="59"/>
      <c r="PPL358" s="59"/>
      <c r="PPM358" s="59"/>
      <c r="PPN358" s="59"/>
      <c r="PPO358" s="59"/>
      <c r="PPP358" s="59"/>
      <c r="PPQ358" s="59"/>
      <c r="PPR358" s="59"/>
      <c r="PPS358" s="59"/>
      <c r="PPT358" s="59"/>
      <c r="PPU358" s="59"/>
      <c r="PPV358" s="59"/>
      <c r="PPW358" s="59"/>
      <c r="PPX358" s="59"/>
      <c r="PPY358" s="59"/>
      <c r="PPZ358" s="59"/>
      <c r="PQA358" s="59"/>
      <c r="PQB358" s="59"/>
      <c r="PQC358" s="59"/>
      <c r="PQD358" s="59"/>
      <c r="PQE358" s="59"/>
      <c r="PQF358" s="59"/>
      <c r="PQG358" s="59"/>
      <c r="PQH358" s="59"/>
      <c r="PQI358" s="59"/>
      <c r="PQJ358" s="59"/>
      <c r="PQK358" s="59"/>
      <c r="PQL358" s="59"/>
      <c r="PQM358" s="59"/>
      <c r="PQN358" s="59"/>
      <c r="PQO358" s="59"/>
      <c r="PQP358" s="59"/>
      <c r="PQQ358" s="59"/>
      <c r="PQR358" s="59"/>
      <c r="PQS358" s="59"/>
      <c r="PQT358" s="59"/>
      <c r="PQU358" s="59"/>
      <c r="PQV358" s="59"/>
      <c r="PQW358" s="59"/>
      <c r="PQX358" s="59"/>
      <c r="PQY358" s="59"/>
      <c r="PQZ358" s="59"/>
      <c r="PRA358" s="59"/>
      <c r="PRB358" s="59"/>
      <c r="PRC358" s="59"/>
      <c r="PRD358" s="59"/>
      <c r="PRE358" s="59"/>
      <c r="PRF358" s="59"/>
      <c r="PRG358" s="59"/>
      <c r="PRH358" s="59"/>
      <c r="PRI358" s="59"/>
      <c r="PRJ358" s="59"/>
      <c r="PRK358" s="59"/>
      <c r="PRL358" s="59"/>
      <c r="PRM358" s="59"/>
      <c r="PRN358" s="59"/>
      <c r="PRO358" s="59"/>
      <c r="PRP358" s="59"/>
      <c r="PRQ358" s="59"/>
      <c r="PRR358" s="59"/>
      <c r="PRS358" s="59"/>
      <c r="PRT358" s="59"/>
      <c r="PRU358" s="59"/>
      <c r="PRV358" s="59"/>
      <c r="PRW358" s="59"/>
      <c r="PRX358" s="59"/>
      <c r="PRY358" s="59"/>
      <c r="PRZ358" s="59"/>
      <c r="PSA358" s="59"/>
      <c r="PSB358" s="59"/>
      <c r="PSC358" s="59"/>
      <c r="PSD358" s="59"/>
      <c r="PSE358" s="59"/>
      <c r="PSF358" s="59"/>
      <c r="PSG358" s="59"/>
      <c r="PSH358" s="59"/>
      <c r="PSI358" s="59"/>
      <c r="PSJ358" s="59"/>
      <c r="PSK358" s="59"/>
      <c r="PSL358" s="59"/>
      <c r="PSM358" s="59"/>
      <c r="PSN358" s="59"/>
      <c r="PSO358" s="59"/>
      <c r="PSP358" s="59"/>
      <c r="PSQ358" s="59"/>
      <c r="PSR358" s="59"/>
      <c r="PSS358" s="59"/>
      <c r="PST358" s="59"/>
      <c r="PSU358" s="59"/>
      <c r="PSV358" s="59"/>
      <c r="PSW358" s="59"/>
      <c r="PSX358" s="59"/>
      <c r="PSY358" s="59"/>
      <c r="PSZ358" s="59"/>
      <c r="PTA358" s="59"/>
      <c r="PTB358" s="59"/>
      <c r="PTC358" s="59"/>
      <c r="PTD358" s="59"/>
      <c r="PTE358" s="59"/>
      <c r="PTF358" s="59"/>
      <c r="PTG358" s="59"/>
      <c r="PTH358" s="59"/>
      <c r="PTI358" s="59"/>
      <c r="PTJ358" s="59"/>
      <c r="PTK358" s="59"/>
      <c r="PTL358" s="59"/>
      <c r="PTM358" s="59"/>
      <c r="PTN358" s="59"/>
      <c r="PTO358" s="59"/>
      <c r="PTP358" s="59"/>
      <c r="PTQ358" s="59"/>
      <c r="PTR358" s="59"/>
      <c r="PTS358" s="59"/>
      <c r="PTT358" s="59"/>
      <c r="PTU358" s="59"/>
      <c r="PTV358" s="59"/>
      <c r="PTW358" s="59"/>
      <c r="PTX358" s="59"/>
      <c r="PTY358" s="59"/>
      <c r="PTZ358" s="59"/>
      <c r="PUA358" s="59"/>
      <c r="PUB358" s="59"/>
      <c r="PUC358" s="59"/>
      <c r="PUD358" s="59"/>
      <c r="PUE358" s="59"/>
      <c r="PUF358" s="59"/>
      <c r="PUG358" s="59"/>
      <c r="PUH358" s="59"/>
      <c r="PUI358" s="59"/>
      <c r="PUJ358" s="59"/>
      <c r="PUK358" s="59"/>
      <c r="PUL358" s="59"/>
      <c r="PUM358" s="59"/>
      <c r="PUN358" s="59"/>
      <c r="PUO358" s="59"/>
      <c r="PUP358" s="59"/>
      <c r="PUQ358" s="59"/>
      <c r="PUR358" s="59"/>
      <c r="PUS358" s="59"/>
      <c r="PUT358" s="59"/>
      <c r="PUU358" s="59"/>
      <c r="PUV358" s="59"/>
      <c r="PUW358" s="59"/>
      <c r="PUX358" s="59"/>
      <c r="PUY358" s="59"/>
      <c r="PUZ358" s="59"/>
      <c r="PVA358" s="59"/>
      <c r="PVB358" s="59"/>
      <c r="PVC358" s="59"/>
      <c r="PVD358" s="59"/>
      <c r="PVE358" s="59"/>
      <c r="PVF358" s="59"/>
      <c r="PVG358" s="59"/>
      <c r="PVH358" s="59"/>
      <c r="PVI358" s="59"/>
      <c r="PVJ358" s="59"/>
      <c r="PVK358" s="59"/>
      <c r="PVL358" s="59"/>
      <c r="PVM358" s="59"/>
      <c r="PVN358" s="59"/>
      <c r="PVO358" s="59"/>
      <c r="PVP358" s="59"/>
      <c r="PVQ358" s="59"/>
      <c r="PVR358" s="59"/>
      <c r="PVS358" s="59"/>
      <c r="PVT358" s="59"/>
      <c r="PVU358" s="59"/>
      <c r="PVV358" s="59"/>
      <c r="PVW358" s="59"/>
      <c r="PVX358" s="59"/>
      <c r="PVY358" s="59"/>
      <c r="PVZ358" s="59"/>
      <c r="PWA358" s="59"/>
      <c r="PWB358" s="59"/>
      <c r="PWC358" s="59"/>
      <c r="PWD358" s="59"/>
      <c r="PWE358" s="59"/>
      <c r="PWF358" s="59"/>
      <c r="PWG358" s="59"/>
      <c r="PWH358" s="59"/>
      <c r="PWI358" s="59"/>
      <c r="PWJ358" s="59"/>
      <c r="PWK358" s="59"/>
      <c r="PWL358" s="59"/>
      <c r="PWM358" s="59"/>
      <c r="PWN358" s="59"/>
      <c r="PWO358" s="59"/>
      <c r="PWP358" s="59"/>
      <c r="PWQ358" s="59"/>
      <c r="PWR358" s="59"/>
      <c r="PWS358" s="59"/>
      <c r="PWT358" s="59"/>
      <c r="PWU358" s="59"/>
      <c r="PWV358" s="59"/>
      <c r="PWW358" s="59"/>
      <c r="PWX358" s="59"/>
      <c r="PWY358" s="59"/>
      <c r="PWZ358" s="59"/>
      <c r="PXA358" s="59"/>
      <c r="PXB358" s="59"/>
      <c r="PXC358" s="59"/>
      <c r="PXD358" s="59"/>
      <c r="PXE358" s="59"/>
      <c r="PXF358" s="59"/>
      <c r="PXG358" s="59"/>
      <c r="PXH358" s="59"/>
      <c r="PXI358" s="59"/>
      <c r="PXJ358" s="59"/>
      <c r="PXK358" s="59"/>
      <c r="PXL358" s="59"/>
      <c r="PXM358" s="59"/>
      <c r="PXN358" s="59"/>
      <c r="PXO358" s="59"/>
      <c r="PXP358" s="59"/>
      <c r="PXQ358" s="59"/>
      <c r="PXR358" s="59"/>
      <c r="PXS358" s="59"/>
      <c r="PXT358" s="59"/>
      <c r="PXU358" s="59"/>
      <c r="PXV358" s="59"/>
      <c r="PXW358" s="59"/>
      <c r="PXX358" s="59"/>
      <c r="PXY358" s="59"/>
      <c r="PXZ358" s="59"/>
      <c r="PYA358" s="59"/>
      <c r="PYB358" s="59"/>
      <c r="PYC358" s="59"/>
      <c r="PYD358" s="59"/>
      <c r="PYE358" s="59"/>
      <c r="PYF358" s="59"/>
      <c r="PYG358" s="59"/>
      <c r="PYH358" s="59"/>
      <c r="PYI358" s="59"/>
      <c r="PYJ358" s="59"/>
      <c r="PYK358" s="59"/>
      <c r="PYL358" s="59"/>
      <c r="PYM358" s="59"/>
      <c r="PYN358" s="59"/>
      <c r="PYO358" s="59"/>
      <c r="PYP358" s="59"/>
      <c r="PYQ358" s="59"/>
      <c r="PYR358" s="59"/>
      <c r="PYS358" s="59"/>
      <c r="PYT358" s="59"/>
      <c r="PYU358" s="59"/>
      <c r="PYV358" s="59"/>
      <c r="PYW358" s="59"/>
      <c r="PYX358" s="59"/>
      <c r="PYY358" s="59"/>
      <c r="PYZ358" s="59"/>
      <c r="PZA358" s="59"/>
      <c r="PZB358" s="59"/>
      <c r="PZC358" s="59"/>
      <c r="PZD358" s="59"/>
      <c r="PZE358" s="59"/>
      <c r="PZF358" s="59"/>
      <c r="PZG358" s="59"/>
      <c r="PZH358" s="59"/>
      <c r="PZI358" s="59"/>
      <c r="PZJ358" s="59"/>
      <c r="PZK358" s="59"/>
      <c r="PZL358" s="59"/>
      <c r="PZM358" s="59"/>
      <c r="PZN358" s="59"/>
      <c r="PZO358" s="59"/>
      <c r="PZP358" s="59"/>
      <c r="PZQ358" s="59"/>
      <c r="PZR358" s="59"/>
      <c r="PZS358" s="59"/>
      <c r="PZT358" s="59"/>
      <c r="PZU358" s="59"/>
      <c r="PZV358" s="59"/>
      <c r="PZW358" s="59"/>
      <c r="PZX358" s="59"/>
      <c r="PZY358" s="59"/>
      <c r="PZZ358" s="59"/>
      <c r="QAA358" s="59"/>
      <c r="QAB358" s="59"/>
      <c r="QAC358" s="59"/>
      <c r="QAD358" s="59"/>
      <c r="QAE358" s="59"/>
      <c r="QAF358" s="59"/>
      <c r="QAG358" s="59"/>
      <c r="QAH358" s="59"/>
      <c r="QAI358" s="59"/>
      <c r="QAJ358" s="59"/>
      <c r="QAK358" s="59"/>
      <c r="QAL358" s="59"/>
      <c r="QAM358" s="59"/>
      <c r="QAN358" s="59"/>
      <c r="QAO358" s="59"/>
      <c r="QAP358" s="59"/>
      <c r="QAQ358" s="59"/>
      <c r="QAR358" s="59"/>
      <c r="QAS358" s="59"/>
      <c r="QAT358" s="59"/>
      <c r="QAU358" s="59"/>
      <c r="QAV358" s="59"/>
      <c r="QAW358" s="59"/>
      <c r="QAX358" s="59"/>
      <c r="QAY358" s="59"/>
      <c r="QAZ358" s="59"/>
      <c r="QBA358" s="59"/>
      <c r="QBB358" s="59"/>
      <c r="QBC358" s="59"/>
      <c r="QBD358" s="59"/>
      <c r="QBE358" s="59"/>
      <c r="QBF358" s="59"/>
      <c r="QBG358" s="59"/>
      <c r="QBH358" s="59"/>
      <c r="QBI358" s="59"/>
      <c r="QBJ358" s="59"/>
      <c r="QBK358" s="59"/>
      <c r="QBL358" s="59"/>
      <c r="QBM358" s="59"/>
      <c r="QBN358" s="59"/>
      <c r="QBO358" s="59"/>
      <c r="QBP358" s="59"/>
      <c r="QBQ358" s="59"/>
      <c r="QBR358" s="59"/>
      <c r="QBS358" s="59"/>
      <c r="QBT358" s="59"/>
      <c r="QBU358" s="59"/>
      <c r="QBV358" s="59"/>
      <c r="QBW358" s="59"/>
      <c r="QBX358" s="59"/>
      <c r="QBY358" s="59"/>
      <c r="QBZ358" s="59"/>
      <c r="QCA358" s="59"/>
      <c r="QCB358" s="59"/>
      <c r="QCC358" s="59"/>
      <c r="QCD358" s="59"/>
      <c r="QCE358" s="59"/>
      <c r="QCF358" s="59"/>
      <c r="QCG358" s="59"/>
      <c r="QCH358" s="59"/>
      <c r="QCI358" s="59"/>
      <c r="QCJ358" s="59"/>
      <c r="QCK358" s="59"/>
      <c r="QCL358" s="59"/>
      <c r="QCM358" s="59"/>
      <c r="QCN358" s="59"/>
      <c r="QCO358" s="59"/>
      <c r="QCP358" s="59"/>
      <c r="QCQ358" s="59"/>
      <c r="QCR358" s="59"/>
      <c r="QCS358" s="59"/>
      <c r="QCT358" s="59"/>
      <c r="QCU358" s="59"/>
      <c r="QCV358" s="59"/>
      <c r="QCW358" s="59"/>
      <c r="QCX358" s="59"/>
      <c r="QCY358" s="59"/>
      <c r="QCZ358" s="59"/>
      <c r="QDA358" s="59"/>
      <c r="QDB358" s="59"/>
      <c r="QDC358" s="59"/>
      <c r="QDD358" s="59"/>
      <c r="QDE358" s="59"/>
      <c r="QDF358" s="59"/>
      <c r="QDG358" s="59"/>
      <c r="QDH358" s="59"/>
      <c r="QDI358" s="59"/>
      <c r="QDJ358" s="59"/>
      <c r="QDK358" s="59"/>
      <c r="QDL358" s="59"/>
      <c r="QDM358" s="59"/>
      <c r="QDN358" s="59"/>
      <c r="QDO358" s="59"/>
      <c r="QDP358" s="59"/>
      <c r="QDQ358" s="59"/>
      <c r="QDR358" s="59"/>
      <c r="QDS358" s="59"/>
      <c r="QDT358" s="59"/>
      <c r="QDU358" s="59"/>
      <c r="QDV358" s="59"/>
      <c r="QDW358" s="59"/>
      <c r="QDX358" s="59"/>
      <c r="QDY358" s="59"/>
      <c r="QDZ358" s="59"/>
      <c r="QEA358" s="59"/>
      <c r="QEB358" s="59"/>
      <c r="QEC358" s="59"/>
      <c r="QED358" s="59"/>
      <c r="QEE358" s="59"/>
      <c r="QEF358" s="59"/>
      <c r="QEG358" s="59"/>
      <c r="QEH358" s="59"/>
      <c r="QEI358" s="59"/>
      <c r="QEJ358" s="59"/>
      <c r="QEK358" s="59"/>
      <c r="QEL358" s="59"/>
      <c r="QEM358" s="59"/>
      <c r="QEN358" s="59"/>
      <c r="QEO358" s="59"/>
      <c r="QEP358" s="59"/>
      <c r="QEQ358" s="59"/>
      <c r="QER358" s="59"/>
      <c r="QES358" s="59"/>
      <c r="QET358" s="59"/>
      <c r="QEU358" s="59"/>
      <c r="QEV358" s="59"/>
      <c r="QEW358" s="59"/>
      <c r="QEX358" s="59"/>
      <c r="QEY358" s="59"/>
      <c r="QEZ358" s="59"/>
      <c r="QFA358" s="59"/>
      <c r="QFB358" s="59"/>
      <c r="QFC358" s="59"/>
      <c r="QFD358" s="59"/>
      <c r="QFE358" s="59"/>
      <c r="QFF358" s="59"/>
      <c r="QFG358" s="59"/>
      <c r="QFH358" s="59"/>
      <c r="QFI358" s="59"/>
      <c r="QFJ358" s="59"/>
      <c r="QFK358" s="59"/>
      <c r="QFL358" s="59"/>
      <c r="QFM358" s="59"/>
      <c r="QFN358" s="59"/>
      <c r="QFO358" s="59"/>
      <c r="QFP358" s="59"/>
      <c r="QFQ358" s="59"/>
      <c r="QFR358" s="59"/>
      <c r="QFS358" s="59"/>
      <c r="QFT358" s="59"/>
      <c r="QFU358" s="59"/>
      <c r="QFV358" s="59"/>
      <c r="QFW358" s="59"/>
      <c r="QFX358" s="59"/>
      <c r="QFY358" s="59"/>
      <c r="QFZ358" s="59"/>
      <c r="QGA358" s="59"/>
      <c r="QGB358" s="59"/>
      <c r="QGC358" s="59"/>
      <c r="QGD358" s="59"/>
      <c r="QGE358" s="59"/>
      <c r="QGF358" s="59"/>
      <c r="QGG358" s="59"/>
      <c r="QGH358" s="59"/>
      <c r="QGI358" s="59"/>
      <c r="QGJ358" s="59"/>
      <c r="QGK358" s="59"/>
      <c r="QGL358" s="59"/>
      <c r="QGM358" s="59"/>
      <c r="QGN358" s="59"/>
      <c r="QGO358" s="59"/>
      <c r="QGP358" s="59"/>
      <c r="QGQ358" s="59"/>
      <c r="QGR358" s="59"/>
      <c r="QGS358" s="59"/>
      <c r="QGT358" s="59"/>
      <c r="QGU358" s="59"/>
      <c r="QGV358" s="59"/>
      <c r="QGW358" s="59"/>
      <c r="QGX358" s="59"/>
      <c r="QGY358" s="59"/>
      <c r="QGZ358" s="59"/>
      <c r="QHA358" s="59"/>
      <c r="QHB358" s="59"/>
      <c r="QHC358" s="59"/>
      <c r="QHD358" s="59"/>
      <c r="QHE358" s="59"/>
      <c r="QHF358" s="59"/>
      <c r="QHG358" s="59"/>
      <c r="QHH358" s="59"/>
      <c r="QHI358" s="59"/>
      <c r="QHJ358" s="59"/>
      <c r="QHK358" s="59"/>
      <c r="QHL358" s="59"/>
      <c r="QHM358" s="59"/>
      <c r="QHN358" s="59"/>
      <c r="QHO358" s="59"/>
      <c r="QHP358" s="59"/>
      <c r="QHQ358" s="59"/>
      <c r="QHR358" s="59"/>
      <c r="QHS358" s="59"/>
      <c r="QHT358" s="59"/>
      <c r="QHU358" s="59"/>
      <c r="QHV358" s="59"/>
      <c r="QHW358" s="59"/>
      <c r="QHX358" s="59"/>
      <c r="QHY358" s="59"/>
      <c r="QHZ358" s="59"/>
      <c r="QIA358" s="59"/>
      <c r="QIB358" s="59"/>
      <c r="QIC358" s="59"/>
      <c r="QID358" s="59"/>
      <c r="QIE358" s="59"/>
      <c r="QIF358" s="59"/>
      <c r="QIG358" s="59"/>
      <c r="QIH358" s="59"/>
      <c r="QII358" s="59"/>
      <c r="QIJ358" s="59"/>
      <c r="QIK358" s="59"/>
      <c r="QIL358" s="59"/>
      <c r="QIM358" s="59"/>
      <c r="QIN358" s="59"/>
      <c r="QIO358" s="59"/>
      <c r="QIP358" s="59"/>
      <c r="QIQ358" s="59"/>
      <c r="QIR358" s="59"/>
      <c r="QIS358" s="59"/>
      <c r="QIT358" s="59"/>
      <c r="QIU358" s="59"/>
      <c r="QIV358" s="59"/>
      <c r="QIW358" s="59"/>
      <c r="QIX358" s="59"/>
      <c r="QIY358" s="59"/>
      <c r="QIZ358" s="59"/>
      <c r="QJA358" s="59"/>
      <c r="QJB358" s="59"/>
      <c r="QJC358" s="59"/>
      <c r="QJD358" s="59"/>
      <c r="QJE358" s="59"/>
      <c r="QJF358" s="59"/>
      <c r="QJG358" s="59"/>
      <c r="QJH358" s="59"/>
      <c r="QJI358" s="59"/>
      <c r="QJJ358" s="59"/>
      <c r="QJK358" s="59"/>
      <c r="QJL358" s="59"/>
      <c r="QJM358" s="59"/>
      <c r="QJN358" s="59"/>
      <c r="QJO358" s="59"/>
      <c r="QJP358" s="59"/>
      <c r="QJQ358" s="59"/>
      <c r="QJR358" s="59"/>
      <c r="QJS358" s="59"/>
      <c r="QJT358" s="59"/>
      <c r="QJU358" s="59"/>
      <c r="QJV358" s="59"/>
      <c r="QJW358" s="59"/>
      <c r="QJX358" s="59"/>
      <c r="QJY358" s="59"/>
      <c r="QJZ358" s="59"/>
      <c r="QKA358" s="59"/>
      <c r="QKB358" s="59"/>
      <c r="QKC358" s="59"/>
      <c r="QKD358" s="59"/>
      <c r="QKE358" s="59"/>
      <c r="QKF358" s="59"/>
      <c r="QKG358" s="59"/>
      <c r="QKH358" s="59"/>
      <c r="QKI358" s="59"/>
      <c r="QKJ358" s="59"/>
      <c r="QKK358" s="59"/>
      <c r="QKL358" s="59"/>
      <c r="QKM358" s="59"/>
      <c r="QKN358" s="59"/>
      <c r="QKO358" s="59"/>
      <c r="QKP358" s="59"/>
      <c r="QKQ358" s="59"/>
      <c r="QKR358" s="59"/>
      <c r="QKS358" s="59"/>
      <c r="QKT358" s="59"/>
      <c r="QKU358" s="59"/>
      <c r="QKV358" s="59"/>
      <c r="QKW358" s="59"/>
      <c r="QKX358" s="59"/>
      <c r="QKY358" s="59"/>
      <c r="QKZ358" s="59"/>
      <c r="QLA358" s="59"/>
      <c r="QLB358" s="59"/>
      <c r="QLC358" s="59"/>
      <c r="QLD358" s="59"/>
      <c r="QLE358" s="59"/>
      <c r="QLF358" s="59"/>
      <c r="QLG358" s="59"/>
      <c r="QLH358" s="59"/>
      <c r="QLI358" s="59"/>
      <c r="QLJ358" s="59"/>
      <c r="QLK358" s="59"/>
      <c r="QLL358" s="59"/>
      <c r="QLM358" s="59"/>
      <c r="QLN358" s="59"/>
      <c r="QLO358" s="59"/>
      <c r="QLP358" s="59"/>
      <c r="QLQ358" s="59"/>
      <c r="QLR358" s="59"/>
      <c r="QLS358" s="59"/>
      <c r="QLT358" s="59"/>
      <c r="QLU358" s="59"/>
      <c r="QLV358" s="59"/>
      <c r="QLW358" s="59"/>
      <c r="QLX358" s="59"/>
      <c r="QLY358" s="59"/>
      <c r="QLZ358" s="59"/>
      <c r="QMA358" s="59"/>
      <c r="QMB358" s="59"/>
      <c r="QMC358" s="59"/>
      <c r="QMD358" s="59"/>
      <c r="QME358" s="59"/>
      <c r="QMF358" s="59"/>
      <c r="QMG358" s="59"/>
      <c r="QMH358" s="59"/>
      <c r="QMI358" s="59"/>
      <c r="QMJ358" s="59"/>
      <c r="QMK358" s="59"/>
      <c r="QML358" s="59"/>
      <c r="QMM358" s="59"/>
      <c r="QMN358" s="59"/>
      <c r="QMO358" s="59"/>
      <c r="QMP358" s="59"/>
      <c r="QMQ358" s="59"/>
      <c r="QMR358" s="59"/>
      <c r="QMS358" s="59"/>
      <c r="QMT358" s="59"/>
      <c r="QMU358" s="59"/>
      <c r="QMV358" s="59"/>
      <c r="QMW358" s="59"/>
      <c r="QMX358" s="59"/>
      <c r="QMY358" s="59"/>
      <c r="QMZ358" s="59"/>
      <c r="QNA358" s="59"/>
      <c r="QNB358" s="59"/>
      <c r="QNC358" s="59"/>
      <c r="QND358" s="59"/>
      <c r="QNE358" s="59"/>
      <c r="QNF358" s="59"/>
      <c r="QNG358" s="59"/>
      <c r="QNH358" s="59"/>
      <c r="QNI358" s="59"/>
      <c r="QNJ358" s="59"/>
      <c r="QNK358" s="59"/>
      <c r="QNL358" s="59"/>
      <c r="QNM358" s="59"/>
      <c r="QNN358" s="59"/>
      <c r="QNO358" s="59"/>
      <c r="QNP358" s="59"/>
      <c r="QNQ358" s="59"/>
      <c r="QNR358" s="59"/>
      <c r="QNS358" s="59"/>
      <c r="QNT358" s="59"/>
      <c r="QNU358" s="59"/>
      <c r="QNV358" s="59"/>
      <c r="QNW358" s="59"/>
      <c r="QNX358" s="59"/>
      <c r="QNY358" s="59"/>
      <c r="QNZ358" s="59"/>
      <c r="QOA358" s="59"/>
      <c r="QOB358" s="59"/>
      <c r="QOC358" s="59"/>
      <c r="QOD358" s="59"/>
      <c r="QOE358" s="59"/>
      <c r="QOF358" s="59"/>
      <c r="QOG358" s="59"/>
      <c r="QOH358" s="59"/>
      <c r="QOI358" s="59"/>
      <c r="QOJ358" s="59"/>
      <c r="QOK358" s="59"/>
      <c r="QOL358" s="59"/>
      <c r="QOM358" s="59"/>
      <c r="QON358" s="59"/>
      <c r="QOO358" s="59"/>
      <c r="QOP358" s="59"/>
      <c r="QOQ358" s="59"/>
      <c r="QOR358" s="59"/>
      <c r="QOS358" s="59"/>
      <c r="QOT358" s="59"/>
      <c r="QOU358" s="59"/>
      <c r="QOV358" s="59"/>
      <c r="QOW358" s="59"/>
      <c r="QOX358" s="59"/>
      <c r="QOY358" s="59"/>
      <c r="QOZ358" s="59"/>
      <c r="QPA358" s="59"/>
      <c r="QPB358" s="59"/>
      <c r="QPC358" s="59"/>
      <c r="QPD358" s="59"/>
      <c r="QPE358" s="59"/>
      <c r="QPF358" s="59"/>
      <c r="QPG358" s="59"/>
      <c r="QPH358" s="59"/>
      <c r="QPI358" s="59"/>
      <c r="QPJ358" s="59"/>
      <c r="QPK358" s="59"/>
      <c r="QPL358" s="59"/>
      <c r="QPM358" s="59"/>
      <c r="QPN358" s="59"/>
      <c r="QPO358" s="59"/>
      <c r="QPP358" s="59"/>
      <c r="QPQ358" s="59"/>
      <c r="QPR358" s="59"/>
      <c r="QPS358" s="59"/>
      <c r="QPT358" s="59"/>
      <c r="QPU358" s="59"/>
      <c r="QPV358" s="59"/>
      <c r="QPW358" s="59"/>
      <c r="QPX358" s="59"/>
      <c r="QPY358" s="59"/>
      <c r="QPZ358" s="59"/>
      <c r="QQA358" s="59"/>
      <c r="QQB358" s="59"/>
      <c r="QQC358" s="59"/>
      <c r="QQD358" s="59"/>
      <c r="QQE358" s="59"/>
      <c r="QQF358" s="59"/>
      <c r="QQG358" s="59"/>
      <c r="QQH358" s="59"/>
      <c r="QQI358" s="59"/>
      <c r="QQJ358" s="59"/>
      <c r="QQK358" s="59"/>
      <c r="QQL358" s="59"/>
      <c r="QQM358" s="59"/>
      <c r="QQN358" s="59"/>
      <c r="QQO358" s="59"/>
      <c r="QQP358" s="59"/>
      <c r="QQQ358" s="59"/>
      <c r="QQR358" s="59"/>
      <c r="QQS358" s="59"/>
      <c r="QQT358" s="59"/>
      <c r="QQU358" s="59"/>
      <c r="QQV358" s="59"/>
      <c r="QQW358" s="59"/>
      <c r="QQX358" s="59"/>
      <c r="QQY358" s="59"/>
      <c r="QQZ358" s="59"/>
      <c r="QRA358" s="59"/>
      <c r="QRB358" s="59"/>
      <c r="QRC358" s="59"/>
      <c r="QRD358" s="59"/>
      <c r="QRE358" s="59"/>
      <c r="QRF358" s="59"/>
      <c r="QRG358" s="59"/>
      <c r="QRH358" s="59"/>
      <c r="QRI358" s="59"/>
      <c r="QRJ358" s="59"/>
      <c r="QRK358" s="59"/>
      <c r="QRL358" s="59"/>
      <c r="QRM358" s="59"/>
      <c r="QRN358" s="59"/>
      <c r="QRO358" s="59"/>
      <c r="QRP358" s="59"/>
      <c r="QRQ358" s="59"/>
      <c r="QRR358" s="59"/>
      <c r="QRS358" s="59"/>
      <c r="QRT358" s="59"/>
      <c r="QRU358" s="59"/>
      <c r="QRV358" s="59"/>
      <c r="QRW358" s="59"/>
      <c r="QRX358" s="59"/>
      <c r="QRY358" s="59"/>
      <c r="QRZ358" s="59"/>
      <c r="QSA358" s="59"/>
      <c r="QSB358" s="59"/>
      <c r="QSC358" s="59"/>
      <c r="QSD358" s="59"/>
      <c r="QSE358" s="59"/>
      <c r="QSF358" s="59"/>
      <c r="QSG358" s="59"/>
      <c r="QSH358" s="59"/>
      <c r="QSI358" s="59"/>
      <c r="QSJ358" s="59"/>
      <c r="QSK358" s="59"/>
      <c r="QSL358" s="59"/>
      <c r="QSM358" s="59"/>
      <c r="QSN358" s="59"/>
      <c r="QSO358" s="59"/>
      <c r="QSP358" s="59"/>
      <c r="QSQ358" s="59"/>
      <c r="QSR358" s="59"/>
      <c r="QSS358" s="59"/>
      <c r="QST358" s="59"/>
      <c r="QSU358" s="59"/>
      <c r="QSV358" s="59"/>
      <c r="QSW358" s="59"/>
      <c r="QSX358" s="59"/>
      <c r="QSY358" s="59"/>
      <c r="QSZ358" s="59"/>
      <c r="QTA358" s="59"/>
      <c r="QTB358" s="59"/>
      <c r="QTC358" s="59"/>
      <c r="QTD358" s="59"/>
      <c r="QTE358" s="59"/>
      <c r="QTF358" s="59"/>
      <c r="QTG358" s="59"/>
      <c r="QTH358" s="59"/>
      <c r="QTI358" s="59"/>
      <c r="QTJ358" s="59"/>
      <c r="QTK358" s="59"/>
      <c r="QTL358" s="59"/>
      <c r="QTM358" s="59"/>
      <c r="QTN358" s="59"/>
      <c r="QTO358" s="59"/>
      <c r="QTP358" s="59"/>
      <c r="QTQ358" s="59"/>
      <c r="QTR358" s="59"/>
      <c r="QTS358" s="59"/>
      <c r="QTT358" s="59"/>
      <c r="QTU358" s="59"/>
      <c r="QTV358" s="59"/>
      <c r="QTW358" s="59"/>
      <c r="QTX358" s="59"/>
      <c r="QTY358" s="59"/>
      <c r="QTZ358" s="59"/>
      <c r="QUA358" s="59"/>
      <c r="QUB358" s="59"/>
      <c r="QUC358" s="59"/>
      <c r="QUD358" s="59"/>
      <c r="QUE358" s="59"/>
      <c r="QUF358" s="59"/>
      <c r="QUG358" s="59"/>
      <c r="QUH358" s="59"/>
      <c r="QUI358" s="59"/>
      <c r="QUJ358" s="59"/>
      <c r="QUK358" s="59"/>
      <c r="QUL358" s="59"/>
      <c r="QUM358" s="59"/>
      <c r="QUN358" s="59"/>
      <c r="QUO358" s="59"/>
      <c r="QUP358" s="59"/>
      <c r="QUQ358" s="59"/>
      <c r="QUR358" s="59"/>
      <c r="QUS358" s="59"/>
      <c r="QUT358" s="59"/>
      <c r="QUU358" s="59"/>
      <c r="QUV358" s="59"/>
      <c r="QUW358" s="59"/>
      <c r="QUX358" s="59"/>
      <c r="QUY358" s="59"/>
      <c r="QUZ358" s="59"/>
      <c r="QVA358" s="59"/>
      <c r="QVB358" s="59"/>
      <c r="QVC358" s="59"/>
      <c r="QVD358" s="59"/>
      <c r="QVE358" s="59"/>
      <c r="QVF358" s="59"/>
      <c r="QVG358" s="59"/>
      <c r="QVH358" s="59"/>
      <c r="QVI358" s="59"/>
      <c r="QVJ358" s="59"/>
      <c r="QVK358" s="59"/>
      <c r="QVL358" s="59"/>
      <c r="QVM358" s="59"/>
      <c r="QVN358" s="59"/>
      <c r="QVO358" s="59"/>
      <c r="QVP358" s="59"/>
      <c r="QVQ358" s="59"/>
      <c r="QVR358" s="59"/>
      <c r="QVS358" s="59"/>
      <c r="QVT358" s="59"/>
      <c r="QVU358" s="59"/>
      <c r="QVV358" s="59"/>
      <c r="QVW358" s="59"/>
      <c r="QVX358" s="59"/>
      <c r="QVY358" s="59"/>
      <c r="QVZ358" s="59"/>
      <c r="QWA358" s="59"/>
      <c r="QWB358" s="59"/>
      <c r="QWC358" s="59"/>
      <c r="QWD358" s="59"/>
      <c r="QWE358" s="59"/>
      <c r="QWF358" s="59"/>
      <c r="QWG358" s="59"/>
      <c r="QWH358" s="59"/>
      <c r="QWI358" s="59"/>
      <c r="QWJ358" s="59"/>
      <c r="QWK358" s="59"/>
      <c r="QWL358" s="59"/>
      <c r="QWM358" s="59"/>
      <c r="QWN358" s="59"/>
      <c r="QWO358" s="59"/>
      <c r="QWP358" s="59"/>
      <c r="QWQ358" s="59"/>
      <c r="QWR358" s="59"/>
      <c r="QWS358" s="59"/>
      <c r="QWT358" s="59"/>
      <c r="QWU358" s="59"/>
      <c r="QWV358" s="59"/>
      <c r="QWW358" s="59"/>
      <c r="QWX358" s="59"/>
      <c r="QWY358" s="59"/>
      <c r="QWZ358" s="59"/>
      <c r="QXA358" s="59"/>
      <c r="QXB358" s="59"/>
      <c r="QXC358" s="59"/>
      <c r="QXD358" s="59"/>
      <c r="QXE358" s="59"/>
      <c r="QXF358" s="59"/>
      <c r="QXG358" s="59"/>
      <c r="QXH358" s="59"/>
      <c r="QXI358" s="59"/>
      <c r="QXJ358" s="59"/>
      <c r="QXK358" s="59"/>
      <c r="QXL358" s="59"/>
      <c r="QXM358" s="59"/>
      <c r="QXN358" s="59"/>
      <c r="QXO358" s="59"/>
      <c r="QXP358" s="59"/>
      <c r="QXQ358" s="59"/>
      <c r="QXR358" s="59"/>
      <c r="QXS358" s="59"/>
      <c r="QXT358" s="59"/>
      <c r="QXU358" s="59"/>
      <c r="QXV358" s="59"/>
      <c r="QXW358" s="59"/>
      <c r="QXX358" s="59"/>
      <c r="QXY358" s="59"/>
      <c r="QXZ358" s="59"/>
      <c r="QYA358" s="59"/>
      <c r="QYB358" s="59"/>
      <c r="QYC358" s="59"/>
      <c r="QYD358" s="59"/>
      <c r="QYE358" s="59"/>
      <c r="QYF358" s="59"/>
      <c r="QYG358" s="59"/>
      <c r="QYH358" s="59"/>
      <c r="QYI358" s="59"/>
      <c r="QYJ358" s="59"/>
      <c r="QYK358" s="59"/>
      <c r="QYL358" s="59"/>
      <c r="QYM358" s="59"/>
      <c r="QYN358" s="59"/>
      <c r="QYO358" s="59"/>
      <c r="QYP358" s="59"/>
      <c r="QYQ358" s="59"/>
      <c r="QYR358" s="59"/>
      <c r="QYS358" s="59"/>
      <c r="QYT358" s="59"/>
      <c r="QYU358" s="59"/>
      <c r="QYV358" s="59"/>
      <c r="QYW358" s="59"/>
      <c r="QYX358" s="59"/>
      <c r="QYY358" s="59"/>
      <c r="QYZ358" s="59"/>
      <c r="QZA358" s="59"/>
      <c r="QZB358" s="59"/>
      <c r="QZC358" s="59"/>
      <c r="QZD358" s="59"/>
      <c r="QZE358" s="59"/>
      <c r="QZF358" s="59"/>
      <c r="QZG358" s="59"/>
      <c r="QZH358" s="59"/>
      <c r="QZI358" s="59"/>
      <c r="QZJ358" s="59"/>
      <c r="QZK358" s="59"/>
      <c r="QZL358" s="59"/>
      <c r="QZM358" s="59"/>
      <c r="QZN358" s="59"/>
      <c r="QZO358" s="59"/>
      <c r="QZP358" s="59"/>
      <c r="QZQ358" s="59"/>
      <c r="QZR358" s="59"/>
      <c r="QZS358" s="59"/>
      <c r="QZT358" s="59"/>
      <c r="QZU358" s="59"/>
      <c r="QZV358" s="59"/>
      <c r="QZW358" s="59"/>
      <c r="QZX358" s="59"/>
      <c r="QZY358" s="59"/>
      <c r="QZZ358" s="59"/>
      <c r="RAA358" s="59"/>
      <c r="RAB358" s="59"/>
      <c r="RAC358" s="59"/>
      <c r="RAD358" s="59"/>
      <c r="RAE358" s="59"/>
      <c r="RAF358" s="59"/>
      <c r="RAG358" s="59"/>
      <c r="RAH358" s="59"/>
      <c r="RAI358" s="59"/>
      <c r="RAJ358" s="59"/>
      <c r="RAK358" s="59"/>
      <c r="RAL358" s="59"/>
      <c r="RAM358" s="59"/>
      <c r="RAN358" s="59"/>
      <c r="RAO358" s="59"/>
      <c r="RAP358" s="59"/>
      <c r="RAQ358" s="59"/>
      <c r="RAR358" s="59"/>
      <c r="RAS358" s="59"/>
      <c r="RAT358" s="59"/>
      <c r="RAU358" s="59"/>
      <c r="RAV358" s="59"/>
      <c r="RAW358" s="59"/>
      <c r="RAX358" s="59"/>
      <c r="RAY358" s="59"/>
      <c r="RAZ358" s="59"/>
      <c r="RBA358" s="59"/>
      <c r="RBB358" s="59"/>
      <c r="RBC358" s="59"/>
      <c r="RBD358" s="59"/>
      <c r="RBE358" s="59"/>
      <c r="RBF358" s="59"/>
      <c r="RBG358" s="59"/>
      <c r="RBH358" s="59"/>
      <c r="RBI358" s="59"/>
      <c r="RBJ358" s="59"/>
      <c r="RBK358" s="59"/>
      <c r="RBL358" s="59"/>
      <c r="RBM358" s="59"/>
      <c r="RBN358" s="59"/>
      <c r="RBO358" s="59"/>
      <c r="RBP358" s="59"/>
      <c r="RBQ358" s="59"/>
      <c r="RBR358" s="59"/>
      <c r="RBS358" s="59"/>
      <c r="RBT358" s="59"/>
      <c r="RBU358" s="59"/>
      <c r="RBV358" s="59"/>
      <c r="RBW358" s="59"/>
      <c r="RBX358" s="59"/>
      <c r="RBY358" s="59"/>
      <c r="RBZ358" s="59"/>
      <c r="RCA358" s="59"/>
      <c r="RCB358" s="59"/>
      <c r="RCC358" s="59"/>
      <c r="RCD358" s="59"/>
      <c r="RCE358" s="59"/>
      <c r="RCF358" s="59"/>
      <c r="RCG358" s="59"/>
      <c r="RCH358" s="59"/>
      <c r="RCI358" s="59"/>
      <c r="RCJ358" s="59"/>
      <c r="RCK358" s="59"/>
      <c r="RCL358" s="59"/>
      <c r="RCM358" s="59"/>
      <c r="RCN358" s="59"/>
      <c r="RCO358" s="59"/>
      <c r="RCP358" s="59"/>
      <c r="RCQ358" s="59"/>
      <c r="RCR358" s="59"/>
      <c r="RCS358" s="59"/>
      <c r="RCT358" s="59"/>
      <c r="RCU358" s="59"/>
      <c r="RCV358" s="59"/>
      <c r="RCW358" s="59"/>
      <c r="RCX358" s="59"/>
      <c r="RCY358" s="59"/>
      <c r="RCZ358" s="59"/>
      <c r="RDA358" s="59"/>
      <c r="RDB358" s="59"/>
      <c r="RDC358" s="59"/>
      <c r="RDD358" s="59"/>
      <c r="RDE358" s="59"/>
      <c r="RDF358" s="59"/>
      <c r="RDG358" s="59"/>
      <c r="RDH358" s="59"/>
      <c r="RDI358" s="59"/>
      <c r="RDJ358" s="59"/>
      <c r="RDK358" s="59"/>
      <c r="RDL358" s="59"/>
      <c r="RDM358" s="59"/>
      <c r="RDN358" s="59"/>
      <c r="RDO358" s="59"/>
      <c r="RDP358" s="59"/>
      <c r="RDQ358" s="59"/>
      <c r="RDR358" s="59"/>
      <c r="RDS358" s="59"/>
      <c r="RDT358" s="59"/>
      <c r="RDU358" s="59"/>
      <c r="RDV358" s="59"/>
      <c r="RDW358" s="59"/>
      <c r="RDX358" s="59"/>
      <c r="RDY358" s="59"/>
      <c r="RDZ358" s="59"/>
      <c r="REA358" s="59"/>
      <c r="REB358" s="59"/>
      <c r="REC358" s="59"/>
      <c r="RED358" s="59"/>
      <c r="REE358" s="59"/>
      <c r="REF358" s="59"/>
      <c r="REG358" s="59"/>
      <c r="REH358" s="59"/>
      <c r="REI358" s="59"/>
      <c r="REJ358" s="59"/>
      <c r="REK358" s="59"/>
      <c r="REL358" s="59"/>
      <c r="REM358" s="59"/>
      <c r="REN358" s="59"/>
      <c r="REO358" s="59"/>
      <c r="REP358" s="59"/>
      <c r="REQ358" s="59"/>
      <c r="RER358" s="59"/>
      <c r="RES358" s="59"/>
      <c r="RET358" s="59"/>
      <c r="REU358" s="59"/>
      <c r="REV358" s="59"/>
      <c r="REW358" s="59"/>
      <c r="REX358" s="59"/>
      <c r="REY358" s="59"/>
      <c r="REZ358" s="59"/>
      <c r="RFA358" s="59"/>
      <c r="RFB358" s="59"/>
      <c r="RFC358" s="59"/>
      <c r="RFD358" s="59"/>
      <c r="RFE358" s="59"/>
      <c r="RFF358" s="59"/>
      <c r="RFG358" s="59"/>
      <c r="RFH358" s="59"/>
      <c r="RFI358" s="59"/>
      <c r="RFJ358" s="59"/>
      <c r="RFK358" s="59"/>
      <c r="RFL358" s="59"/>
      <c r="RFM358" s="59"/>
      <c r="RFN358" s="59"/>
      <c r="RFO358" s="59"/>
      <c r="RFP358" s="59"/>
      <c r="RFQ358" s="59"/>
      <c r="RFR358" s="59"/>
      <c r="RFS358" s="59"/>
      <c r="RFT358" s="59"/>
      <c r="RFU358" s="59"/>
      <c r="RFV358" s="59"/>
      <c r="RFW358" s="59"/>
      <c r="RFX358" s="59"/>
      <c r="RFY358" s="59"/>
      <c r="RFZ358" s="59"/>
      <c r="RGA358" s="59"/>
      <c r="RGB358" s="59"/>
      <c r="RGC358" s="59"/>
      <c r="RGD358" s="59"/>
      <c r="RGE358" s="59"/>
      <c r="RGF358" s="59"/>
      <c r="RGG358" s="59"/>
      <c r="RGH358" s="59"/>
      <c r="RGI358" s="59"/>
      <c r="RGJ358" s="59"/>
      <c r="RGK358" s="59"/>
      <c r="RGL358" s="59"/>
      <c r="RGM358" s="59"/>
      <c r="RGN358" s="59"/>
      <c r="RGO358" s="59"/>
      <c r="RGP358" s="59"/>
      <c r="RGQ358" s="59"/>
      <c r="RGR358" s="59"/>
      <c r="RGS358" s="59"/>
      <c r="RGT358" s="59"/>
      <c r="RGU358" s="59"/>
      <c r="RGV358" s="59"/>
      <c r="RGW358" s="59"/>
      <c r="RGX358" s="59"/>
      <c r="RGY358" s="59"/>
      <c r="RGZ358" s="59"/>
      <c r="RHA358" s="59"/>
      <c r="RHB358" s="59"/>
      <c r="RHC358" s="59"/>
      <c r="RHD358" s="59"/>
      <c r="RHE358" s="59"/>
      <c r="RHF358" s="59"/>
      <c r="RHG358" s="59"/>
      <c r="RHH358" s="59"/>
      <c r="RHI358" s="59"/>
      <c r="RHJ358" s="59"/>
      <c r="RHK358" s="59"/>
      <c r="RHL358" s="59"/>
      <c r="RHM358" s="59"/>
      <c r="RHN358" s="59"/>
      <c r="RHO358" s="59"/>
      <c r="RHP358" s="59"/>
      <c r="RHQ358" s="59"/>
      <c r="RHR358" s="59"/>
      <c r="RHS358" s="59"/>
      <c r="RHT358" s="59"/>
      <c r="RHU358" s="59"/>
      <c r="RHV358" s="59"/>
      <c r="RHW358" s="59"/>
      <c r="RHX358" s="59"/>
      <c r="RHY358" s="59"/>
      <c r="RHZ358" s="59"/>
      <c r="RIA358" s="59"/>
      <c r="RIB358" s="59"/>
      <c r="RIC358" s="59"/>
      <c r="RID358" s="59"/>
      <c r="RIE358" s="59"/>
      <c r="RIF358" s="59"/>
      <c r="RIG358" s="59"/>
      <c r="RIH358" s="59"/>
      <c r="RII358" s="59"/>
      <c r="RIJ358" s="59"/>
      <c r="RIK358" s="59"/>
      <c r="RIL358" s="59"/>
      <c r="RIM358" s="59"/>
      <c r="RIN358" s="59"/>
      <c r="RIO358" s="59"/>
      <c r="RIP358" s="59"/>
      <c r="RIQ358" s="59"/>
      <c r="RIR358" s="59"/>
      <c r="RIS358" s="59"/>
      <c r="RIT358" s="59"/>
      <c r="RIU358" s="59"/>
      <c r="RIV358" s="59"/>
      <c r="RIW358" s="59"/>
      <c r="RIX358" s="59"/>
      <c r="RIY358" s="59"/>
      <c r="RIZ358" s="59"/>
      <c r="RJA358" s="59"/>
      <c r="RJB358" s="59"/>
      <c r="RJC358" s="59"/>
      <c r="RJD358" s="59"/>
      <c r="RJE358" s="59"/>
      <c r="RJF358" s="59"/>
      <c r="RJG358" s="59"/>
      <c r="RJH358" s="59"/>
      <c r="RJI358" s="59"/>
      <c r="RJJ358" s="59"/>
      <c r="RJK358" s="59"/>
      <c r="RJL358" s="59"/>
      <c r="RJM358" s="59"/>
      <c r="RJN358" s="59"/>
      <c r="RJO358" s="59"/>
      <c r="RJP358" s="59"/>
      <c r="RJQ358" s="59"/>
      <c r="RJR358" s="59"/>
      <c r="RJS358" s="59"/>
      <c r="RJT358" s="59"/>
      <c r="RJU358" s="59"/>
      <c r="RJV358" s="59"/>
      <c r="RJW358" s="59"/>
      <c r="RJX358" s="59"/>
      <c r="RJY358" s="59"/>
      <c r="RJZ358" s="59"/>
      <c r="RKA358" s="59"/>
      <c r="RKB358" s="59"/>
      <c r="RKC358" s="59"/>
      <c r="RKD358" s="59"/>
      <c r="RKE358" s="59"/>
      <c r="RKF358" s="59"/>
      <c r="RKG358" s="59"/>
      <c r="RKH358" s="59"/>
      <c r="RKI358" s="59"/>
      <c r="RKJ358" s="59"/>
      <c r="RKK358" s="59"/>
      <c r="RKL358" s="59"/>
      <c r="RKM358" s="59"/>
      <c r="RKN358" s="59"/>
      <c r="RKO358" s="59"/>
      <c r="RKP358" s="59"/>
      <c r="RKQ358" s="59"/>
      <c r="RKR358" s="59"/>
      <c r="RKS358" s="59"/>
      <c r="RKT358" s="59"/>
      <c r="RKU358" s="59"/>
      <c r="RKV358" s="59"/>
      <c r="RKW358" s="59"/>
      <c r="RKX358" s="59"/>
      <c r="RKY358" s="59"/>
      <c r="RKZ358" s="59"/>
      <c r="RLA358" s="59"/>
      <c r="RLB358" s="59"/>
      <c r="RLC358" s="59"/>
      <c r="RLD358" s="59"/>
      <c r="RLE358" s="59"/>
      <c r="RLF358" s="59"/>
      <c r="RLG358" s="59"/>
      <c r="RLH358" s="59"/>
      <c r="RLI358" s="59"/>
      <c r="RLJ358" s="59"/>
      <c r="RLK358" s="59"/>
      <c r="RLL358" s="59"/>
      <c r="RLM358" s="59"/>
      <c r="RLN358" s="59"/>
      <c r="RLO358" s="59"/>
      <c r="RLP358" s="59"/>
      <c r="RLQ358" s="59"/>
      <c r="RLR358" s="59"/>
      <c r="RLS358" s="59"/>
      <c r="RLT358" s="59"/>
      <c r="RLU358" s="59"/>
      <c r="RLV358" s="59"/>
      <c r="RLW358" s="59"/>
      <c r="RLX358" s="59"/>
      <c r="RLY358" s="59"/>
      <c r="RLZ358" s="59"/>
      <c r="RMA358" s="59"/>
      <c r="RMB358" s="59"/>
      <c r="RMC358" s="59"/>
      <c r="RMD358" s="59"/>
      <c r="RME358" s="59"/>
      <c r="RMF358" s="59"/>
      <c r="RMG358" s="59"/>
      <c r="RMH358" s="59"/>
      <c r="RMI358" s="59"/>
      <c r="RMJ358" s="59"/>
      <c r="RMK358" s="59"/>
      <c r="RML358" s="59"/>
      <c r="RMM358" s="59"/>
      <c r="RMN358" s="59"/>
      <c r="RMO358" s="59"/>
      <c r="RMP358" s="59"/>
      <c r="RMQ358" s="59"/>
      <c r="RMR358" s="59"/>
      <c r="RMS358" s="59"/>
      <c r="RMT358" s="59"/>
      <c r="RMU358" s="59"/>
      <c r="RMV358" s="59"/>
      <c r="RMW358" s="59"/>
      <c r="RMX358" s="59"/>
      <c r="RMY358" s="59"/>
      <c r="RMZ358" s="59"/>
      <c r="RNA358" s="59"/>
      <c r="RNB358" s="59"/>
      <c r="RNC358" s="59"/>
      <c r="RND358" s="59"/>
      <c r="RNE358" s="59"/>
      <c r="RNF358" s="59"/>
      <c r="RNG358" s="59"/>
      <c r="RNH358" s="59"/>
      <c r="RNI358" s="59"/>
      <c r="RNJ358" s="59"/>
      <c r="RNK358" s="59"/>
      <c r="RNL358" s="59"/>
      <c r="RNM358" s="59"/>
      <c r="RNN358" s="59"/>
      <c r="RNO358" s="59"/>
      <c r="RNP358" s="59"/>
      <c r="RNQ358" s="59"/>
      <c r="RNR358" s="59"/>
      <c r="RNS358" s="59"/>
      <c r="RNT358" s="59"/>
      <c r="RNU358" s="59"/>
      <c r="RNV358" s="59"/>
      <c r="RNW358" s="59"/>
      <c r="RNX358" s="59"/>
      <c r="RNY358" s="59"/>
      <c r="RNZ358" s="59"/>
      <c r="ROA358" s="59"/>
      <c r="ROB358" s="59"/>
      <c r="ROC358" s="59"/>
      <c r="ROD358" s="59"/>
      <c r="ROE358" s="59"/>
      <c r="ROF358" s="59"/>
      <c r="ROG358" s="59"/>
      <c r="ROH358" s="59"/>
      <c r="ROI358" s="59"/>
      <c r="ROJ358" s="59"/>
      <c r="ROK358" s="59"/>
      <c r="ROL358" s="59"/>
      <c r="ROM358" s="59"/>
      <c r="RON358" s="59"/>
      <c r="ROO358" s="59"/>
      <c r="ROP358" s="59"/>
      <c r="ROQ358" s="59"/>
      <c r="ROR358" s="59"/>
      <c r="ROS358" s="59"/>
      <c r="ROT358" s="59"/>
      <c r="ROU358" s="59"/>
      <c r="ROV358" s="59"/>
      <c r="ROW358" s="59"/>
      <c r="ROX358" s="59"/>
      <c r="ROY358" s="59"/>
      <c r="ROZ358" s="59"/>
      <c r="RPA358" s="59"/>
      <c r="RPB358" s="59"/>
      <c r="RPC358" s="59"/>
      <c r="RPD358" s="59"/>
      <c r="RPE358" s="59"/>
      <c r="RPF358" s="59"/>
      <c r="RPG358" s="59"/>
      <c r="RPH358" s="59"/>
      <c r="RPI358" s="59"/>
      <c r="RPJ358" s="59"/>
      <c r="RPK358" s="59"/>
      <c r="RPL358" s="59"/>
      <c r="RPM358" s="59"/>
      <c r="RPN358" s="59"/>
      <c r="RPO358" s="59"/>
      <c r="RPP358" s="59"/>
      <c r="RPQ358" s="59"/>
      <c r="RPR358" s="59"/>
      <c r="RPS358" s="59"/>
      <c r="RPT358" s="59"/>
      <c r="RPU358" s="59"/>
      <c r="RPV358" s="59"/>
      <c r="RPW358" s="59"/>
      <c r="RPX358" s="59"/>
      <c r="RPY358" s="59"/>
      <c r="RPZ358" s="59"/>
      <c r="RQA358" s="59"/>
      <c r="RQB358" s="59"/>
      <c r="RQC358" s="59"/>
      <c r="RQD358" s="59"/>
      <c r="RQE358" s="59"/>
      <c r="RQF358" s="59"/>
      <c r="RQG358" s="59"/>
      <c r="RQH358" s="59"/>
      <c r="RQI358" s="59"/>
      <c r="RQJ358" s="59"/>
      <c r="RQK358" s="59"/>
      <c r="RQL358" s="59"/>
      <c r="RQM358" s="59"/>
      <c r="RQN358" s="59"/>
      <c r="RQO358" s="59"/>
      <c r="RQP358" s="59"/>
      <c r="RQQ358" s="59"/>
      <c r="RQR358" s="59"/>
      <c r="RQS358" s="59"/>
      <c r="RQT358" s="59"/>
      <c r="RQU358" s="59"/>
      <c r="RQV358" s="59"/>
      <c r="RQW358" s="59"/>
      <c r="RQX358" s="59"/>
      <c r="RQY358" s="59"/>
      <c r="RQZ358" s="59"/>
      <c r="RRA358" s="59"/>
      <c r="RRB358" s="59"/>
      <c r="RRC358" s="59"/>
      <c r="RRD358" s="59"/>
      <c r="RRE358" s="59"/>
      <c r="RRF358" s="59"/>
      <c r="RRG358" s="59"/>
      <c r="RRH358" s="59"/>
      <c r="RRI358" s="59"/>
      <c r="RRJ358" s="59"/>
      <c r="RRK358" s="59"/>
      <c r="RRL358" s="59"/>
      <c r="RRM358" s="59"/>
      <c r="RRN358" s="59"/>
      <c r="RRO358" s="59"/>
      <c r="RRP358" s="59"/>
      <c r="RRQ358" s="59"/>
      <c r="RRR358" s="59"/>
      <c r="RRS358" s="59"/>
      <c r="RRT358" s="59"/>
      <c r="RRU358" s="59"/>
      <c r="RRV358" s="59"/>
      <c r="RRW358" s="59"/>
      <c r="RRX358" s="59"/>
      <c r="RRY358" s="59"/>
      <c r="RRZ358" s="59"/>
      <c r="RSA358" s="59"/>
      <c r="RSB358" s="59"/>
      <c r="RSC358" s="59"/>
      <c r="RSD358" s="59"/>
      <c r="RSE358" s="59"/>
      <c r="RSF358" s="59"/>
      <c r="RSG358" s="59"/>
      <c r="RSH358" s="59"/>
      <c r="RSI358" s="59"/>
      <c r="RSJ358" s="59"/>
      <c r="RSK358" s="59"/>
      <c r="RSL358" s="59"/>
      <c r="RSM358" s="59"/>
      <c r="RSN358" s="59"/>
      <c r="RSO358" s="59"/>
      <c r="RSP358" s="59"/>
      <c r="RSQ358" s="59"/>
      <c r="RSR358" s="59"/>
      <c r="RSS358" s="59"/>
      <c r="RST358" s="59"/>
      <c r="RSU358" s="59"/>
      <c r="RSV358" s="59"/>
      <c r="RSW358" s="59"/>
      <c r="RSX358" s="59"/>
      <c r="RSY358" s="59"/>
      <c r="RSZ358" s="59"/>
      <c r="RTA358" s="59"/>
      <c r="RTB358" s="59"/>
      <c r="RTC358" s="59"/>
      <c r="RTD358" s="59"/>
      <c r="RTE358" s="59"/>
      <c r="RTF358" s="59"/>
      <c r="RTG358" s="59"/>
      <c r="RTH358" s="59"/>
      <c r="RTI358" s="59"/>
      <c r="RTJ358" s="59"/>
      <c r="RTK358" s="59"/>
      <c r="RTL358" s="59"/>
      <c r="RTM358" s="59"/>
      <c r="RTN358" s="59"/>
      <c r="RTO358" s="59"/>
      <c r="RTP358" s="59"/>
      <c r="RTQ358" s="59"/>
      <c r="RTR358" s="59"/>
      <c r="RTS358" s="59"/>
      <c r="RTT358" s="59"/>
      <c r="RTU358" s="59"/>
      <c r="RTV358" s="59"/>
      <c r="RTW358" s="59"/>
      <c r="RTX358" s="59"/>
      <c r="RTY358" s="59"/>
      <c r="RTZ358" s="59"/>
      <c r="RUA358" s="59"/>
      <c r="RUB358" s="59"/>
      <c r="RUC358" s="59"/>
      <c r="RUD358" s="59"/>
      <c r="RUE358" s="59"/>
      <c r="RUF358" s="59"/>
      <c r="RUG358" s="59"/>
      <c r="RUH358" s="59"/>
      <c r="RUI358" s="59"/>
      <c r="RUJ358" s="59"/>
      <c r="RUK358" s="59"/>
      <c r="RUL358" s="59"/>
      <c r="RUM358" s="59"/>
      <c r="RUN358" s="59"/>
      <c r="RUO358" s="59"/>
      <c r="RUP358" s="59"/>
      <c r="RUQ358" s="59"/>
      <c r="RUR358" s="59"/>
      <c r="RUS358" s="59"/>
      <c r="RUT358" s="59"/>
      <c r="RUU358" s="59"/>
      <c r="RUV358" s="59"/>
      <c r="RUW358" s="59"/>
      <c r="RUX358" s="59"/>
      <c r="RUY358" s="59"/>
      <c r="RUZ358" s="59"/>
      <c r="RVA358" s="59"/>
      <c r="RVB358" s="59"/>
      <c r="RVC358" s="59"/>
      <c r="RVD358" s="59"/>
      <c r="RVE358" s="59"/>
      <c r="RVF358" s="59"/>
      <c r="RVG358" s="59"/>
      <c r="RVH358" s="59"/>
      <c r="RVI358" s="59"/>
      <c r="RVJ358" s="59"/>
      <c r="RVK358" s="59"/>
      <c r="RVL358" s="59"/>
      <c r="RVM358" s="59"/>
      <c r="RVN358" s="59"/>
      <c r="RVO358" s="59"/>
      <c r="RVP358" s="59"/>
      <c r="RVQ358" s="59"/>
      <c r="RVR358" s="59"/>
      <c r="RVS358" s="59"/>
      <c r="RVT358" s="59"/>
      <c r="RVU358" s="59"/>
      <c r="RVV358" s="59"/>
      <c r="RVW358" s="59"/>
      <c r="RVX358" s="59"/>
      <c r="RVY358" s="59"/>
      <c r="RVZ358" s="59"/>
      <c r="RWA358" s="59"/>
      <c r="RWB358" s="59"/>
      <c r="RWC358" s="59"/>
      <c r="RWD358" s="59"/>
      <c r="RWE358" s="59"/>
      <c r="RWF358" s="59"/>
      <c r="RWG358" s="59"/>
      <c r="RWH358" s="59"/>
      <c r="RWI358" s="59"/>
      <c r="RWJ358" s="59"/>
      <c r="RWK358" s="59"/>
      <c r="RWL358" s="59"/>
      <c r="RWM358" s="59"/>
      <c r="RWN358" s="59"/>
      <c r="RWO358" s="59"/>
      <c r="RWP358" s="59"/>
      <c r="RWQ358" s="59"/>
      <c r="RWR358" s="59"/>
      <c r="RWS358" s="59"/>
      <c r="RWT358" s="59"/>
      <c r="RWU358" s="59"/>
      <c r="RWV358" s="59"/>
      <c r="RWW358" s="59"/>
      <c r="RWX358" s="59"/>
      <c r="RWY358" s="59"/>
      <c r="RWZ358" s="59"/>
      <c r="RXA358" s="59"/>
      <c r="RXB358" s="59"/>
      <c r="RXC358" s="59"/>
      <c r="RXD358" s="59"/>
      <c r="RXE358" s="59"/>
      <c r="RXF358" s="59"/>
      <c r="RXG358" s="59"/>
      <c r="RXH358" s="59"/>
      <c r="RXI358" s="59"/>
      <c r="RXJ358" s="59"/>
      <c r="RXK358" s="59"/>
      <c r="RXL358" s="59"/>
      <c r="RXM358" s="59"/>
      <c r="RXN358" s="59"/>
      <c r="RXO358" s="59"/>
      <c r="RXP358" s="59"/>
      <c r="RXQ358" s="59"/>
      <c r="RXR358" s="59"/>
      <c r="RXS358" s="59"/>
      <c r="RXT358" s="59"/>
      <c r="RXU358" s="59"/>
      <c r="RXV358" s="59"/>
      <c r="RXW358" s="59"/>
      <c r="RXX358" s="59"/>
      <c r="RXY358" s="59"/>
      <c r="RXZ358" s="59"/>
      <c r="RYA358" s="59"/>
      <c r="RYB358" s="59"/>
      <c r="RYC358" s="59"/>
      <c r="RYD358" s="59"/>
      <c r="RYE358" s="59"/>
      <c r="RYF358" s="59"/>
      <c r="RYG358" s="59"/>
      <c r="RYH358" s="59"/>
      <c r="RYI358" s="59"/>
      <c r="RYJ358" s="59"/>
      <c r="RYK358" s="59"/>
      <c r="RYL358" s="59"/>
      <c r="RYM358" s="59"/>
      <c r="RYN358" s="59"/>
      <c r="RYO358" s="59"/>
      <c r="RYP358" s="59"/>
      <c r="RYQ358" s="59"/>
      <c r="RYR358" s="59"/>
      <c r="RYS358" s="59"/>
      <c r="RYT358" s="59"/>
      <c r="RYU358" s="59"/>
      <c r="RYV358" s="59"/>
      <c r="RYW358" s="59"/>
      <c r="RYX358" s="59"/>
      <c r="RYY358" s="59"/>
      <c r="RYZ358" s="59"/>
      <c r="RZA358" s="59"/>
      <c r="RZB358" s="59"/>
      <c r="RZC358" s="59"/>
      <c r="RZD358" s="59"/>
      <c r="RZE358" s="59"/>
      <c r="RZF358" s="59"/>
      <c r="RZG358" s="59"/>
      <c r="RZH358" s="59"/>
      <c r="RZI358" s="59"/>
      <c r="RZJ358" s="59"/>
      <c r="RZK358" s="59"/>
      <c r="RZL358" s="59"/>
      <c r="RZM358" s="59"/>
      <c r="RZN358" s="59"/>
      <c r="RZO358" s="59"/>
      <c r="RZP358" s="59"/>
      <c r="RZQ358" s="59"/>
      <c r="RZR358" s="59"/>
      <c r="RZS358" s="59"/>
      <c r="RZT358" s="59"/>
      <c r="RZU358" s="59"/>
      <c r="RZV358" s="59"/>
      <c r="RZW358" s="59"/>
      <c r="RZX358" s="59"/>
      <c r="RZY358" s="59"/>
      <c r="RZZ358" s="59"/>
      <c r="SAA358" s="59"/>
      <c r="SAB358" s="59"/>
      <c r="SAC358" s="59"/>
      <c r="SAD358" s="59"/>
      <c r="SAE358" s="59"/>
      <c r="SAF358" s="59"/>
      <c r="SAG358" s="59"/>
      <c r="SAH358" s="59"/>
      <c r="SAI358" s="59"/>
      <c r="SAJ358" s="59"/>
      <c r="SAK358" s="59"/>
      <c r="SAL358" s="59"/>
      <c r="SAM358" s="59"/>
      <c r="SAN358" s="59"/>
      <c r="SAO358" s="59"/>
      <c r="SAP358" s="59"/>
      <c r="SAQ358" s="59"/>
      <c r="SAR358" s="59"/>
      <c r="SAS358" s="59"/>
      <c r="SAT358" s="59"/>
      <c r="SAU358" s="59"/>
      <c r="SAV358" s="59"/>
      <c r="SAW358" s="59"/>
      <c r="SAX358" s="59"/>
      <c r="SAY358" s="59"/>
      <c r="SAZ358" s="59"/>
      <c r="SBA358" s="59"/>
      <c r="SBB358" s="59"/>
      <c r="SBC358" s="59"/>
      <c r="SBD358" s="59"/>
      <c r="SBE358" s="59"/>
      <c r="SBF358" s="59"/>
      <c r="SBG358" s="59"/>
      <c r="SBH358" s="59"/>
      <c r="SBI358" s="59"/>
      <c r="SBJ358" s="59"/>
      <c r="SBK358" s="59"/>
      <c r="SBL358" s="59"/>
      <c r="SBM358" s="59"/>
      <c r="SBN358" s="59"/>
      <c r="SBO358" s="59"/>
      <c r="SBP358" s="59"/>
      <c r="SBQ358" s="59"/>
      <c r="SBR358" s="59"/>
      <c r="SBS358" s="59"/>
      <c r="SBT358" s="59"/>
      <c r="SBU358" s="59"/>
      <c r="SBV358" s="59"/>
      <c r="SBW358" s="59"/>
      <c r="SBX358" s="59"/>
      <c r="SBY358" s="59"/>
      <c r="SBZ358" s="59"/>
      <c r="SCA358" s="59"/>
      <c r="SCB358" s="59"/>
      <c r="SCC358" s="59"/>
      <c r="SCD358" s="59"/>
      <c r="SCE358" s="59"/>
      <c r="SCF358" s="59"/>
      <c r="SCG358" s="59"/>
      <c r="SCH358" s="59"/>
      <c r="SCI358" s="59"/>
      <c r="SCJ358" s="59"/>
      <c r="SCK358" s="59"/>
      <c r="SCL358" s="59"/>
      <c r="SCM358" s="59"/>
      <c r="SCN358" s="59"/>
      <c r="SCO358" s="59"/>
      <c r="SCP358" s="59"/>
      <c r="SCQ358" s="59"/>
      <c r="SCR358" s="59"/>
      <c r="SCS358" s="59"/>
      <c r="SCT358" s="59"/>
      <c r="SCU358" s="59"/>
      <c r="SCV358" s="59"/>
      <c r="SCW358" s="59"/>
      <c r="SCX358" s="59"/>
      <c r="SCY358" s="59"/>
      <c r="SCZ358" s="59"/>
      <c r="SDA358" s="59"/>
      <c r="SDB358" s="59"/>
      <c r="SDC358" s="59"/>
      <c r="SDD358" s="59"/>
      <c r="SDE358" s="59"/>
      <c r="SDF358" s="59"/>
      <c r="SDG358" s="59"/>
      <c r="SDH358" s="59"/>
      <c r="SDI358" s="59"/>
      <c r="SDJ358" s="59"/>
      <c r="SDK358" s="59"/>
      <c r="SDL358" s="59"/>
      <c r="SDM358" s="59"/>
      <c r="SDN358" s="59"/>
      <c r="SDO358" s="59"/>
      <c r="SDP358" s="59"/>
      <c r="SDQ358" s="59"/>
      <c r="SDR358" s="59"/>
      <c r="SDS358" s="59"/>
      <c r="SDT358" s="59"/>
      <c r="SDU358" s="59"/>
      <c r="SDV358" s="59"/>
      <c r="SDW358" s="59"/>
      <c r="SDX358" s="59"/>
      <c r="SDY358" s="59"/>
      <c r="SDZ358" s="59"/>
      <c r="SEA358" s="59"/>
      <c r="SEB358" s="59"/>
      <c r="SEC358" s="59"/>
      <c r="SED358" s="59"/>
      <c r="SEE358" s="59"/>
      <c r="SEF358" s="59"/>
      <c r="SEG358" s="59"/>
      <c r="SEH358" s="59"/>
      <c r="SEI358" s="59"/>
      <c r="SEJ358" s="59"/>
      <c r="SEK358" s="59"/>
      <c r="SEL358" s="59"/>
      <c r="SEM358" s="59"/>
      <c r="SEN358" s="59"/>
      <c r="SEO358" s="59"/>
      <c r="SEP358" s="59"/>
      <c r="SEQ358" s="59"/>
      <c r="SER358" s="59"/>
      <c r="SES358" s="59"/>
      <c r="SET358" s="59"/>
      <c r="SEU358" s="59"/>
      <c r="SEV358" s="59"/>
      <c r="SEW358" s="59"/>
      <c r="SEX358" s="59"/>
      <c r="SEY358" s="59"/>
      <c r="SEZ358" s="59"/>
      <c r="SFA358" s="59"/>
      <c r="SFB358" s="59"/>
      <c r="SFC358" s="59"/>
      <c r="SFD358" s="59"/>
      <c r="SFE358" s="59"/>
      <c r="SFF358" s="59"/>
      <c r="SFG358" s="59"/>
      <c r="SFH358" s="59"/>
      <c r="SFI358" s="59"/>
      <c r="SFJ358" s="59"/>
      <c r="SFK358" s="59"/>
      <c r="SFL358" s="59"/>
      <c r="SFM358" s="59"/>
      <c r="SFN358" s="59"/>
      <c r="SFO358" s="59"/>
      <c r="SFP358" s="59"/>
      <c r="SFQ358" s="59"/>
      <c r="SFR358" s="59"/>
      <c r="SFS358" s="59"/>
      <c r="SFT358" s="59"/>
      <c r="SFU358" s="59"/>
      <c r="SFV358" s="59"/>
      <c r="SFW358" s="59"/>
      <c r="SFX358" s="59"/>
      <c r="SFY358" s="59"/>
      <c r="SFZ358" s="59"/>
      <c r="SGA358" s="59"/>
      <c r="SGB358" s="59"/>
      <c r="SGC358" s="59"/>
      <c r="SGD358" s="59"/>
      <c r="SGE358" s="59"/>
      <c r="SGF358" s="59"/>
      <c r="SGG358" s="59"/>
      <c r="SGH358" s="59"/>
      <c r="SGI358" s="59"/>
      <c r="SGJ358" s="59"/>
      <c r="SGK358" s="59"/>
      <c r="SGL358" s="59"/>
      <c r="SGM358" s="59"/>
      <c r="SGN358" s="59"/>
      <c r="SGO358" s="59"/>
      <c r="SGP358" s="59"/>
      <c r="SGQ358" s="59"/>
      <c r="SGR358" s="59"/>
      <c r="SGS358" s="59"/>
      <c r="SGT358" s="59"/>
      <c r="SGU358" s="59"/>
      <c r="SGV358" s="59"/>
      <c r="SGW358" s="59"/>
      <c r="SGX358" s="59"/>
      <c r="SGY358" s="59"/>
      <c r="SGZ358" s="59"/>
      <c r="SHA358" s="59"/>
      <c r="SHB358" s="59"/>
      <c r="SHC358" s="59"/>
      <c r="SHD358" s="59"/>
      <c r="SHE358" s="59"/>
      <c r="SHF358" s="59"/>
      <c r="SHG358" s="59"/>
      <c r="SHH358" s="59"/>
      <c r="SHI358" s="59"/>
      <c r="SHJ358" s="59"/>
      <c r="SHK358" s="59"/>
      <c r="SHL358" s="59"/>
      <c r="SHM358" s="59"/>
      <c r="SHN358" s="59"/>
      <c r="SHO358" s="59"/>
      <c r="SHP358" s="59"/>
      <c r="SHQ358" s="59"/>
      <c r="SHR358" s="59"/>
      <c r="SHS358" s="59"/>
      <c r="SHT358" s="59"/>
      <c r="SHU358" s="59"/>
      <c r="SHV358" s="59"/>
      <c r="SHW358" s="59"/>
      <c r="SHX358" s="59"/>
      <c r="SHY358" s="59"/>
      <c r="SHZ358" s="59"/>
      <c r="SIA358" s="59"/>
      <c r="SIB358" s="59"/>
      <c r="SIC358" s="59"/>
      <c r="SID358" s="59"/>
      <c r="SIE358" s="59"/>
      <c r="SIF358" s="59"/>
      <c r="SIG358" s="59"/>
      <c r="SIH358" s="59"/>
      <c r="SII358" s="59"/>
      <c r="SIJ358" s="59"/>
      <c r="SIK358" s="59"/>
      <c r="SIL358" s="59"/>
      <c r="SIM358" s="59"/>
      <c r="SIN358" s="59"/>
      <c r="SIO358" s="59"/>
      <c r="SIP358" s="59"/>
      <c r="SIQ358" s="59"/>
      <c r="SIR358" s="59"/>
      <c r="SIS358" s="59"/>
      <c r="SIT358" s="59"/>
      <c r="SIU358" s="59"/>
      <c r="SIV358" s="59"/>
      <c r="SIW358" s="59"/>
      <c r="SIX358" s="59"/>
      <c r="SIY358" s="59"/>
      <c r="SIZ358" s="59"/>
      <c r="SJA358" s="59"/>
      <c r="SJB358" s="59"/>
      <c r="SJC358" s="59"/>
      <c r="SJD358" s="59"/>
      <c r="SJE358" s="59"/>
      <c r="SJF358" s="59"/>
      <c r="SJG358" s="59"/>
      <c r="SJH358" s="59"/>
      <c r="SJI358" s="59"/>
      <c r="SJJ358" s="59"/>
      <c r="SJK358" s="59"/>
      <c r="SJL358" s="59"/>
      <c r="SJM358" s="59"/>
      <c r="SJN358" s="59"/>
      <c r="SJO358" s="59"/>
      <c r="SJP358" s="59"/>
      <c r="SJQ358" s="59"/>
      <c r="SJR358" s="59"/>
      <c r="SJS358" s="59"/>
      <c r="SJT358" s="59"/>
      <c r="SJU358" s="59"/>
      <c r="SJV358" s="59"/>
      <c r="SJW358" s="59"/>
      <c r="SJX358" s="59"/>
      <c r="SJY358" s="59"/>
      <c r="SJZ358" s="59"/>
      <c r="SKA358" s="59"/>
      <c r="SKB358" s="59"/>
      <c r="SKC358" s="59"/>
      <c r="SKD358" s="59"/>
      <c r="SKE358" s="59"/>
      <c r="SKF358" s="59"/>
      <c r="SKG358" s="59"/>
      <c r="SKH358" s="59"/>
      <c r="SKI358" s="59"/>
      <c r="SKJ358" s="59"/>
      <c r="SKK358" s="59"/>
      <c r="SKL358" s="59"/>
      <c r="SKM358" s="59"/>
      <c r="SKN358" s="59"/>
      <c r="SKO358" s="59"/>
      <c r="SKP358" s="59"/>
      <c r="SKQ358" s="59"/>
      <c r="SKR358" s="59"/>
      <c r="SKS358" s="59"/>
      <c r="SKT358" s="59"/>
      <c r="SKU358" s="59"/>
      <c r="SKV358" s="59"/>
      <c r="SKW358" s="59"/>
      <c r="SKX358" s="59"/>
      <c r="SKY358" s="59"/>
      <c r="SKZ358" s="59"/>
      <c r="SLA358" s="59"/>
      <c r="SLB358" s="59"/>
      <c r="SLC358" s="59"/>
      <c r="SLD358" s="59"/>
      <c r="SLE358" s="59"/>
      <c r="SLF358" s="59"/>
      <c r="SLG358" s="59"/>
      <c r="SLH358" s="59"/>
      <c r="SLI358" s="59"/>
      <c r="SLJ358" s="59"/>
      <c r="SLK358" s="59"/>
      <c r="SLL358" s="59"/>
      <c r="SLM358" s="59"/>
      <c r="SLN358" s="59"/>
      <c r="SLO358" s="59"/>
      <c r="SLP358" s="59"/>
      <c r="SLQ358" s="59"/>
      <c r="SLR358" s="59"/>
      <c r="SLS358" s="59"/>
      <c r="SLT358" s="59"/>
      <c r="SLU358" s="59"/>
      <c r="SLV358" s="59"/>
      <c r="SLW358" s="59"/>
      <c r="SLX358" s="59"/>
      <c r="SLY358" s="59"/>
      <c r="SLZ358" s="59"/>
      <c r="SMA358" s="59"/>
      <c r="SMB358" s="59"/>
      <c r="SMC358" s="59"/>
      <c r="SMD358" s="59"/>
      <c r="SME358" s="59"/>
      <c r="SMF358" s="59"/>
      <c r="SMG358" s="59"/>
      <c r="SMH358" s="59"/>
      <c r="SMI358" s="59"/>
      <c r="SMJ358" s="59"/>
      <c r="SMK358" s="59"/>
      <c r="SML358" s="59"/>
      <c r="SMM358" s="59"/>
      <c r="SMN358" s="59"/>
      <c r="SMO358" s="59"/>
      <c r="SMP358" s="59"/>
      <c r="SMQ358" s="59"/>
      <c r="SMR358" s="59"/>
      <c r="SMS358" s="59"/>
      <c r="SMT358" s="59"/>
      <c r="SMU358" s="59"/>
      <c r="SMV358" s="59"/>
      <c r="SMW358" s="59"/>
      <c r="SMX358" s="59"/>
      <c r="SMY358" s="59"/>
      <c r="SMZ358" s="59"/>
      <c r="SNA358" s="59"/>
      <c r="SNB358" s="59"/>
      <c r="SNC358" s="59"/>
      <c r="SND358" s="59"/>
      <c r="SNE358" s="59"/>
      <c r="SNF358" s="59"/>
      <c r="SNG358" s="59"/>
      <c r="SNH358" s="59"/>
      <c r="SNI358" s="59"/>
      <c r="SNJ358" s="59"/>
      <c r="SNK358" s="59"/>
      <c r="SNL358" s="59"/>
      <c r="SNM358" s="59"/>
      <c r="SNN358" s="59"/>
      <c r="SNO358" s="59"/>
      <c r="SNP358" s="59"/>
      <c r="SNQ358" s="59"/>
      <c r="SNR358" s="59"/>
      <c r="SNS358" s="59"/>
      <c r="SNT358" s="59"/>
      <c r="SNU358" s="59"/>
      <c r="SNV358" s="59"/>
      <c r="SNW358" s="59"/>
      <c r="SNX358" s="59"/>
      <c r="SNY358" s="59"/>
      <c r="SNZ358" s="59"/>
      <c r="SOA358" s="59"/>
      <c r="SOB358" s="59"/>
      <c r="SOC358" s="59"/>
      <c r="SOD358" s="59"/>
      <c r="SOE358" s="59"/>
      <c r="SOF358" s="59"/>
      <c r="SOG358" s="59"/>
      <c r="SOH358" s="59"/>
      <c r="SOI358" s="59"/>
      <c r="SOJ358" s="59"/>
      <c r="SOK358" s="59"/>
      <c r="SOL358" s="59"/>
      <c r="SOM358" s="59"/>
      <c r="SON358" s="59"/>
      <c r="SOO358" s="59"/>
      <c r="SOP358" s="59"/>
      <c r="SOQ358" s="59"/>
      <c r="SOR358" s="59"/>
      <c r="SOS358" s="59"/>
      <c r="SOT358" s="59"/>
      <c r="SOU358" s="59"/>
      <c r="SOV358" s="59"/>
      <c r="SOW358" s="59"/>
      <c r="SOX358" s="59"/>
      <c r="SOY358" s="59"/>
      <c r="SOZ358" s="59"/>
      <c r="SPA358" s="59"/>
      <c r="SPB358" s="59"/>
      <c r="SPC358" s="59"/>
      <c r="SPD358" s="59"/>
      <c r="SPE358" s="59"/>
      <c r="SPF358" s="59"/>
      <c r="SPG358" s="59"/>
      <c r="SPH358" s="59"/>
      <c r="SPI358" s="59"/>
      <c r="SPJ358" s="59"/>
      <c r="SPK358" s="59"/>
      <c r="SPL358" s="59"/>
      <c r="SPM358" s="59"/>
      <c r="SPN358" s="59"/>
      <c r="SPO358" s="59"/>
      <c r="SPP358" s="59"/>
      <c r="SPQ358" s="59"/>
      <c r="SPR358" s="59"/>
      <c r="SPS358" s="59"/>
      <c r="SPT358" s="59"/>
      <c r="SPU358" s="59"/>
      <c r="SPV358" s="59"/>
      <c r="SPW358" s="59"/>
      <c r="SPX358" s="59"/>
      <c r="SPY358" s="59"/>
      <c r="SPZ358" s="59"/>
      <c r="SQA358" s="59"/>
      <c r="SQB358" s="59"/>
      <c r="SQC358" s="59"/>
      <c r="SQD358" s="59"/>
      <c r="SQE358" s="59"/>
      <c r="SQF358" s="59"/>
      <c r="SQG358" s="59"/>
      <c r="SQH358" s="59"/>
      <c r="SQI358" s="59"/>
      <c r="SQJ358" s="59"/>
      <c r="SQK358" s="59"/>
      <c r="SQL358" s="59"/>
      <c r="SQM358" s="59"/>
      <c r="SQN358" s="59"/>
      <c r="SQO358" s="59"/>
      <c r="SQP358" s="59"/>
      <c r="SQQ358" s="59"/>
      <c r="SQR358" s="59"/>
      <c r="SQS358" s="59"/>
      <c r="SQT358" s="59"/>
      <c r="SQU358" s="59"/>
      <c r="SQV358" s="59"/>
      <c r="SQW358" s="59"/>
      <c r="SQX358" s="59"/>
      <c r="SQY358" s="59"/>
      <c r="SQZ358" s="59"/>
      <c r="SRA358" s="59"/>
      <c r="SRB358" s="59"/>
      <c r="SRC358" s="59"/>
      <c r="SRD358" s="59"/>
      <c r="SRE358" s="59"/>
      <c r="SRF358" s="59"/>
      <c r="SRG358" s="59"/>
      <c r="SRH358" s="59"/>
      <c r="SRI358" s="59"/>
      <c r="SRJ358" s="59"/>
      <c r="SRK358" s="59"/>
      <c r="SRL358" s="59"/>
      <c r="SRM358" s="59"/>
      <c r="SRN358" s="59"/>
      <c r="SRO358" s="59"/>
      <c r="SRP358" s="59"/>
      <c r="SRQ358" s="59"/>
      <c r="SRR358" s="59"/>
      <c r="SRS358" s="59"/>
      <c r="SRT358" s="59"/>
      <c r="SRU358" s="59"/>
      <c r="SRV358" s="59"/>
      <c r="SRW358" s="59"/>
      <c r="SRX358" s="59"/>
      <c r="SRY358" s="59"/>
      <c r="SRZ358" s="59"/>
      <c r="SSA358" s="59"/>
      <c r="SSB358" s="59"/>
      <c r="SSC358" s="59"/>
      <c r="SSD358" s="59"/>
      <c r="SSE358" s="59"/>
      <c r="SSF358" s="59"/>
      <c r="SSG358" s="59"/>
      <c r="SSH358" s="59"/>
      <c r="SSI358" s="59"/>
      <c r="SSJ358" s="59"/>
      <c r="SSK358" s="59"/>
      <c r="SSL358" s="59"/>
      <c r="SSM358" s="59"/>
      <c r="SSN358" s="59"/>
      <c r="SSO358" s="59"/>
      <c r="SSP358" s="59"/>
      <c r="SSQ358" s="59"/>
      <c r="SSR358" s="59"/>
      <c r="SSS358" s="59"/>
      <c r="SST358" s="59"/>
      <c r="SSU358" s="59"/>
      <c r="SSV358" s="59"/>
      <c r="SSW358" s="59"/>
      <c r="SSX358" s="59"/>
      <c r="SSY358" s="59"/>
      <c r="SSZ358" s="59"/>
      <c r="STA358" s="59"/>
      <c r="STB358" s="59"/>
      <c r="STC358" s="59"/>
      <c r="STD358" s="59"/>
      <c r="STE358" s="59"/>
      <c r="STF358" s="59"/>
      <c r="STG358" s="59"/>
      <c r="STH358" s="59"/>
      <c r="STI358" s="59"/>
      <c r="STJ358" s="59"/>
      <c r="STK358" s="59"/>
      <c r="STL358" s="59"/>
      <c r="STM358" s="59"/>
      <c r="STN358" s="59"/>
      <c r="STO358" s="59"/>
      <c r="STP358" s="59"/>
      <c r="STQ358" s="59"/>
      <c r="STR358" s="59"/>
      <c r="STS358" s="59"/>
      <c r="STT358" s="59"/>
      <c r="STU358" s="59"/>
      <c r="STV358" s="59"/>
      <c r="STW358" s="59"/>
      <c r="STX358" s="59"/>
      <c r="STY358" s="59"/>
      <c r="STZ358" s="59"/>
      <c r="SUA358" s="59"/>
      <c r="SUB358" s="59"/>
      <c r="SUC358" s="59"/>
      <c r="SUD358" s="59"/>
      <c r="SUE358" s="59"/>
      <c r="SUF358" s="59"/>
      <c r="SUG358" s="59"/>
      <c r="SUH358" s="59"/>
      <c r="SUI358" s="59"/>
      <c r="SUJ358" s="59"/>
      <c r="SUK358" s="59"/>
      <c r="SUL358" s="59"/>
      <c r="SUM358" s="59"/>
      <c r="SUN358" s="59"/>
      <c r="SUO358" s="59"/>
      <c r="SUP358" s="59"/>
      <c r="SUQ358" s="59"/>
      <c r="SUR358" s="59"/>
      <c r="SUS358" s="59"/>
      <c r="SUT358" s="59"/>
      <c r="SUU358" s="59"/>
      <c r="SUV358" s="59"/>
      <c r="SUW358" s="59"/>
      <c r="SUX358" s="59"/>
      <c r="SUY358" s="59"/>
      <c r="SUZ358" s="59"/>
      <c r="SVA358" s="59"/>
      <c r="SVB358" s="59"/>
      <c r="SVC358" s="59"/>
      <c r="SVD358" s="59"/>
      <c r="SVE358" s="59"/>
      <c r="SVF358" s="59"/>
      <c r="SVG358" s="59"/>
      <c r="SVH358" s="59"/>
      <c r="SVI358" s="59"/>
      <c r="SVJ358" s="59"/>
      <c r="SVK358" s="59"/>
      <c r="SVL358" s="59"/>
      <c r="SVM358" s="59"/>
      <c r="SVN358" s="59"/>
      <c r="SVO358" s="59"/>
      <c r="SVP358" s="59"/>
      <c r="SVQ358" s="59"/>
      <c r="SVR358" s="59"/>
      <c r="SVS358" s="59"/>
      <c r="SVT358" s="59"/>
      <c r="SVU358" s="59"/>
      <c r="SVV358" s="59"/>
      <c r="SVW358" s="59"/>
      <c r="SVX358" s="59"/>
      <c r="SVY358" s="59"/>
      <c r="SVZ358" s="59"/>
      <c r="SWA358" s="59"/>
      <c r="SWB358" s="59"/>
      <c r="SWC358" s="59"/>
      <c r="SWD358" s="59"/>
      <c r="SWE358" s="59"/>
      <c r="SWF358" s="59"/>
      <c r="SWG358" s="59"/>
      <c r="SWH358" s="59"/>
      <c r="SWI358" s="59"/>
      <c r="SWJ358" s="59"/>
      <c r="SWK358" s="59"/>
      <c r="SWL358" s="59"/>
      <c r="SWM358" s="59"/>
      <c r="SWN358" s="59"/>
      <c r="SWO358" s="59"/>
      <c r="SWP358" s="59"/>
      <c r="SWQ358" s="59"/>
      <c r="SWR358" s="59"/>
      <c r="SWS358" s="59"/>
      <c r="SWT358" s="59"/>
      <c r="SWU358" s="59"/>
      <c r="SWV358" s="59"/>
      <c r="SWW358" s="59"/>
      <c r="SWX358" s="59"/>
      <c r="SWY358" s="59"/>
      <c r="SWZ358" s="59"/>
      <c r="SXA358" s="59"/>
      <c r="SXB358" s="59"/>
      <c r="SXC358" s="59"/>
      <c r="SXD358" s="59"/>
      <c r="SXE358" s="59"/>
      <c r="SXF358" s="59"/>
      <c r="SXG358" s="59"/>
      <c r="SXH358" s="59"/>
      <c r="SXI358" s="59"/>
      <c r="SXJ358" s="59"/>
      <c r="SXK358" s="59"/>
      <c r="SXL358" s="59"/>
      <c r="SXM358" s="59"/>
      <c r="SXN358" s="59"/>
      <c r="SXO358" s="59"/>
      <c r="SXP358" s="59"/>
      <c r="SXQ358" s="59"/>
      <c r="SXR358" s="59"/>
      <c r="SXS358" s="59"/>
      <c r="SXT358" s="59"/>
      <c r="SXU358" s="59"/>
      <c r="SXV358" s="59"/>
      <c r="SXW358" s="59"/>
      <c r="SXX358" s="59"/>
      <c r="SXY358" s="59"/>
      <c r="SXZ358" s="59"/>
      <c r="SYA358" s="59"/>
      <c r="SYB358" s="59"/>
      <c r="SYC358" s="59"/>
      <c r="SYD358" s="59"/>
      <c r="SYE358" s="59"/>
      <c r="SYF358" s="59"/>
      <c r="SYG358" s="59"/>
      <c r="SYH358" s="59"/>
      <c r="SYI358" s="59"/>
      <c r="SYJ358" s="59"/>
      <c r="SYK358" s="59"/>
      <c r="SYL358" s="59"/>
      <c r="SYM358" s="59"/>
      <c r="SYN358" s="59"/>
      <c r="SYO358" s="59"/>
      <c r="SYP358" s="59"/>
      <c r="SYQ358" s="59"/>
      <c r="SYR358" s="59"/>
      <c r="SYS358" s="59"/>
      <c r="SYT358" s="59"/>
      <c r="SYU358" s="59"/>
      <c r="SYV358" s="59"/>
      <c r="SYW358" s="59"/>
      <c r="SYX358" s="59"/>
      <c r="SYY358" s="59"/>
      <c r="SYZ358" s="59"/>
      <c r="SZA358" s="59"/>
      <c r="SZB358" s="59"/>
      <c r="SZC358" s="59"/>
      <c r="SZD358" s="59"/>
      <c r="SZE358" s="59"/>
      <c r="SZF358" s="59"/>
      <c r="SZG358" s="59"/>
      <c r="SZH358" s="59"/>
      <c r="SZI358" s="59"/>
      <c r="SZJ358" s="59"/>
      <c r="SZK358" s="59"/>
      <c r="SZL358" s="59"/>
      <c r="SZM358" s="59"/>
      <c r="SZN358" s="59"/>
      <c r="SZO358" s="59"/>
      <c r="SZP358" s="59"/>
      <c r="SZQ358" s="59"/>
      <c r="SZR358" s="59"/>
      <c r="SZS358" s="59"/>
      <c r="SZT358" s="59"/>
      <c r="SZU358" s="59"/>
      <c r="SZV358" s="59"/>
      <c r="SZW358" s="59"/>
      <c r="SZX358" s="59"/>
      <c r="SZY358" s="59"/>
      <c r="SZZ358" s="59"/>
      <c r="TAA358" s="59"/>
      <c r="TAB358" s="59"/>
      <c r="TAC358" s="59"/>
      <c r="TAD358" s="59"/>
      <c r="TAE358" s="59"/>
      <c r="TAF358" s="59"/>
      <c r="TAG358" s="59"/>
      <c r="TAH358" s="59"/>
      <c r="TAI358" s="59"/>
      <c r="TAJ358" s="59"/>
      <c r="TAK358" s="59"/>
      <c r="TAL358" s="59"/>
      <c r="TAM358" s="59"/>
      <c r="TAN358" s="59"/>
      <c r="TAO358" s="59"/>
      <c r="TAP358" s="59"/>
      <c r="TAQ358" s="59"/>
      <c r="TAR358" s="59"/>
      <c r="TAS358" s="59"/>
      <c r="TAT358" s="59"/>
      <c r="TAU358" s="59"/>
      <c r="TAV358" s="59"/>
      <c r="TAW358" s="59"/>
      <c r="TAX358" s="59"/>
      <c r="TAY358" s="59"/>
      <c r="TAZ358" s="59"/>
      <c r="TBA358" s="59"/>
      <c r="TBB358" s="59"/>
      <c r="TBC358" s="59"/>
      <c r="TBD358" s="59"/>
      <c r="TBE358" s="59"/>
      <c r="TBF358" s="59"/>
      <c r="TBG358" s="59"/>
      <c r="TBH358" s="59"/>
      <c r="TBI358" s="59"/>
      <c r="TBJ358" s="59"/>
      <c r="TBK358" s="59"/>
      <c r="TBL358" s="59"/>
      <c r="TBM358" s="59"/>
      <c r="TBN358" s="59"/>
      <c r="TBO358" s="59"/>
      <c r="TBP358" s="59"/>
      <c r="TBQ358" s="59"/>
      <c r="TBR358" s="59"/>
      <c r="TBS358" s="59"/>
      <c r="TBT358" s="59"/>
      <c r="TBU358" s="59"/>
      <c r="TBV358" s="59"/>
      <c r="TBW358" s="59"/>
      <c r="TBX358" s="59"/>
      <c r="TBY358" s="59"/>
      <c r="TBZ358" s="59"/>
      <c r="TCA358" s="59"/>
      <c r="TCB358" s="59"/>
      <c r="TCC358" s="59"/>
      <c r="TCD358" s="59"/>
      <c r="TCE358" s="59"/>
      <c r="TCF358" s="59"/>
      <c r="TCG358" s="59"/>
      <c r="TCH358" s="59"/>
      <c r="TCI358" s="59"/>
      <c r="TCJ358" s="59"/>
      <c r="TCK358" s="59"/>
      <c r="TCL358" s="59"/>
      <c r="TCM358" s="59"/>
      <c r="TCN358" s="59"/>
      <c r="TCO358" s="59"/>
      <c r="TCP358" s="59"/>
      <c r="TCQ358" s="59"/>
      <c r="TCR358" s="59"/>
      <c r="TCS358" s="59"/>
      <c r="TCT358" s="59"/>
      <c r="TCU358" s="59"/>
      <c r="TCV358" s="59"/>
      <c r="TCW358" s="59"/>
      <c r="TCX358" s="59"/>
      <c r="TCY358" s="59"/>
      <c r="TCZ358" s="59"/>
      <c r="TDA358" s="59"/>
      <c r="TDB358" s="59"/>
      <c r="TDC358" s="59"/>
      <c r="TDD358" s="59"/>
      <c r="TDE358" s="59"/>
      <c r="TDF358" s="59"/>
      <c r="TDG358" s="59"/>
      <c r="TDH358" s="59"/>
      <c r="TDI358" s="59"/>
      <c r="TDJ358" s="59"/>
      <c r="TDK358" s="59"/>
      <c r="TDL358" s="59"/>
      <c r="TDM358" s="59"/>
      <c r="TDN358" s="59"/>
      <c r="TDO358" s="59"/>
      <c r="TDP358" s="59"/>
      <c r="TDQ358" s="59"/>
      <c r="TDR358" s="59"/>
      <c r="TDS358" s="59"/>
      <c r="TDT358" s="59"/>
      <c r="TDU358" s="59"/>
      <c r="TDV358" s="59"/>
      <c r="TDW358" s="59"/>
      <c r="TDX358" s="59"/>
      <c r="TDY358" s="59"/>
      <c r="TDZ358" s="59"/>
      <c r="TEA358" s="59"/>
      <c r="TEB358" s="59"/>
      <c r="TEC358" s="59"/>
      <c r="TED358" s="59"/>
      <c r="TEE358" s="59"/>
      <c r="TEF358" s="59"/>
      <c r="TEG358" s="59"/>
      <c r="TEH358" s="59"/>
      <c r="TEI358" s="59"/>
      <c r="TEJ358" s="59"/>
      <c r="TEK358" s="59"/>
      <c r="TEL358" s="59"/>
      <c r="TEM358" s="59"/>
      <c r="TEN358" s="59"/>
      <c r="TEO358" s="59"/>
      <c r="TEP358" s="59"/>
      <c r="TEQ358" s="59"/>
      <c r="TER358" s="59"/>
      <c r="TES358" s="59"/>
      <c r="TET358" s="59"/>
      <c r="TEU358" s="59"/>
      <c r="TEV358" s="59"/>
      <c r="TEW358" s="59"/>
      <c r="TEX358" s="59"/>
      <c r="TEY358" s="59"/>
      <c r="TEZ358" s="59"/>
      <c r="TFA358" s="59"/>
      <c r="TFB358" s="59"/>
      <c r="TFC358" s="59"/>
      <c r="TFD358" s="59"/>
      <c r="TFE358" s="59"/>
      <c r="TFF358" s="59"/>
      <c r="TFG358" s="59"/>
      <c r="TFH358" s="59"/>
      <c r="TFI358" s="59"/>
      <c r="TFJ358" s="59"/>
      <c r="TFK358" s="59"/>
      <c r="TFL358" s="59"/>
      <c r="TFM358" s="59"/>
      <c r="TFN358" s="59"/>
      <c r="TFO358" s="59"/>
      <c r="TFP358" s="59"/>
      <c r="TFQ358" s="59"/>
      <c r="TFR358" s="59"/>
      <c r="TFS358" s="59"/>
      <c r="TFT358" s="59"/>
      <c r="TFU358" s="59"/>
      <c r="TFV358" s="59"/>
      <c r="TFW358" s="59"/>
      <c r="TFX358" s="59"/>
      <c r="TFY358" s="59"/>
      <c r="TFZ358" s="59"/>
      <c r="TGA358" s="59"/>
      <c r="TGB358" s="59"/>
      <c r="TGC358" s="59"/>
      <c r="TGD358" s="59"/>
      <c r="TGE358" s="59"/>
      <c r="TGF358" s="59"/>
      <c r="TGG358" s="59"/>
      <c r="TGH358" s="59"/>
      <c r="TGI358" s="59"/>
      <c r="TGJ358" s="59"/>
      <c r="TGK358" s="59"/>
      <c r="TGL358" s="59"/>
      <c r="TGM358" s="59"/>
      <c r="TGN358" s="59"/>
      <c r="TGO358" s="59"/>
      <c r="TGP358" s="59"/>
      <c r="TGQ358" s="59"/>
      <c r="TGR358" s="59"/>
      <c r="TGS358" s="59"/>
      <c r="TGT358" s="59"/>
      <c r="TGU358" s="59"/>
      <c r="TGV358" s="59"/>
      <c r="TGW358" s="59"/>
      <c r="TGX358" s="59"/>
      <c r="TGY358" s="59"/>
      <c r="TGZ358" s="59"/>
      <c r="THA358" s="59"/>
      <c r="THB358" s="59"/>
      <c r="THC358" s="59"/>
      <c r="THD358" s="59"/>
      <c r="THE358" s="59"/>
      <c r="THF358" s="59"/>
      <c r="THG358" s="59"/>
      <c r="THH358" s="59"/>
      <c r="THI358" s="59"/>
      <c r="THJ358" s="59"/>
      <c r="THK358" s="59"/>
      <c r="THL358" s="59"/>
      <c r="THM358" s="59"/>
      <c r="THN358" s="59"/>
      <c r="THO358" s="59"/>
      <c r="THP358" s="59"/>
      <c r="THQ358" s="59"/>
      <c r="THR358" s="59"/>
      <c r="THS358" s="59"/>
      <c r="THT358" s="59"/>
      <c r="THU358" s="59"/>
      <c r="THV358" s="59"/>
      <c r="THW358" s="59"/>
      <c r="THX358" s="59"/>
      <c r="THY358" s="59"/>
      <c r="THZ358" s="59"/>
      <c r="TIA358" s="59"/>
      <c r="TIB358" s="59"/>
      <c r="TIC358" s="59"/>
      <c r="TID358" s="59"/>
      <c r="TIE358" s="59"/>
      <c r="TIF358" s="59"/>
      <c r="TIG358" s="59"/>
      <c r="TIH358" s="59"/>
      <c r="TII358" s="59"/>
      <c r="TIJ358" s="59"/>
      <c r="TIK358" s="59"/>
      <c r="TIL358" s="59"/>
      <c r="TIM358" s="59"/>
      <c r="TIN358" s="59"/>
      <c r="TIO358" s="59"/>
      <c r="TIP358" s="59"/>
      <c r="TIQ358" s="59"/>
      <c r="TIR358" s="59"/>
      <c r="TIS358" s="59"/>
      <c r="TIT358" s="59"/>
      <c r="TIU358" s="59"/>
      <c r="TIV358" s="59"/>
      <c r="TIW358" s="59"/>
      <c r="TIX358" s="59"/>
      <c r="TIY358" s="59"/>
      <c r="TIZ358" s="59"/>
      <c r="TJA358" s="59"/>
      <c r="TJB358" s="59"/>
      <c r="TJC358" s="59"/>
      <c r="TJD358" s="59"/>
      <c r="TJE358" s="59"/>
      <c r="TJF358" s="59"/>
      <c r="TJG358" s="59"/>
      <c r="TJH358" s="59"/>
      <c r="TJI358" s="59"/>
      <c r="TJJ358" s="59"/>
      <c r="TJK358" s="59"/>
      <c r="TJL358" s="59"/>
      <c r="TJM358" s="59"/>
      <c r="TJN358" s="59"/>
      <c r="TJO358" s="59"/>
      <c r="TJP358" s="59"/>
      <c r="TJQ358" s="59"/>
      <c r="TJR358" s="59"/>
      <c r="TJS358" s="59"/>
      <c r="TJT358" s="59"/>
      <c r="TJU358" s="59"/>
      <c r="TJV358" s="59"/>
      <c r="TJW358" s="59"/>
      <c r="TJX358" s="59"/>
      <c r="TJY358" s="59"/>
      <c r="TJZ358" s="59"/>
      <c r="TKA358" s="59"/>
      <c r="TKB358" s="59"/>
      <c r="TKC358" s="59"/>
      <c r="TKD358" s="59"/>
      <c r="TKE358" s="59"/>
      <c r="TKF358" s="59"/>
      <c r="TKG358" s="59"/>
      <c r="TKH358" s="59"/>
      <c r="TKI358" s="59"/>
      <c r="TKJ358" s="59"/>
      <c r="TKK358" s="59"/>
      <c r="TKL358" s="59"/>
      <c r="TKM358" s="59"/>
      <c r="TKN358" s="59"/>
      <c r="TKO358" s="59"/>
      <c r="TKP358" s="59"/>
      <c r="TKQ358" s="59"/>
      <c r="TKR358" s="59"/>
      <c r="TKS358" s="59"/>
      <c r="TKT358" s="59"/>
      <c r="TKU358" s="59"/>
      <c r="TKV358" s="59"/>
      <c r="TKW358" s="59"/>
      <c r="TKX358" s="59"/>
      <c r="TKY358" s="59"/>
      <c r="TKZ358" s="59"/>
      <c r="TLA358" s="59"/>
      <c r="TLB358" s="59"/>
      <c r="TLC358" s="59"/>
      <c r="TLD358" s="59"/>
      <c r="TLE358" s="59"/>
      <c r="TLF358" s="59"/>
      <c r="TLG358" s="59"/>
      <c r="TLH358" s="59"/>
      <c r="TLI358" s="59"/>
      <c r="TLJ358" s="59"/>
      <c r="TLK358" s="59"/>
      <c r="TLL358" s="59"/>
      <c r="TLM358" s="59"/>
      <c r="TLN358" s="59"/>
      <c r="TLO358" s="59"/>
      <c r="TLP358" s="59"/>
      <c r="TLQ358" s="59"/>
      <c r="TLR358" s="59"/>
      <c r="TLS358" s="59"/>
      <c r="TLT358" s="59"/>
      <c r="TLU358" s="59"/>
      <c r="TLV358" s="59"/>
      <c r="TLW358" s="59"/>
      <c r="TLX358" s="59"/>
      <c r="TLY358" s="59"/>
      <c r="TLZ358" s="59"/>
      <c r="TMA358" s="59"/>
      <c r="TMB358" s="59"/>
      <c r="TMC358" s="59"/>
      <c r="TMD358" s="59"/>
      <c r="TME358" s="59"/>
      <c r="TMF358" s="59"/>
      <c r="TMG358" s="59"/>
      <c r="TMH358" s="59"/>
      <c r="TMI358" s="59"/>
      <c r="TMJ358" s="59"/>
      <c r="TMK358" s="59"/>
      <c r="TML358" s="59"/>
      <c r="TMM358" s="59"/>
      <c r="TMN358" s="59"/>
      <c r="TMO358" s="59"/>
      <c r="TMP358" s="59"/>
      <c r="TMQ358" s="59"/>
      <c r="TMR358" s="59"/>
      <c r="TMS358" s="59"/>
      <c r="TMT358" s="59"/>
      <c r="TMU358" s="59"/>
      <c r="TMV358" s="59"/>
      <c r="TMW358" s="59"/>
      <c r="TMX358" s="59"/>
      <c r="TMY358" s="59"/>
      <c r="TMZ358" s="59"/>
      <c r="TNA358" s="59"/>
      <c r="TNB358" s="59"/>
      <c r="TNC358" s="59"/>
      <c r="TND358" s="59"/>
      <c r="TNE358" s="59"/>
      <c r="TNF358" s="59"/>
      <c r="TNG358" s="59"/>
      <c r="TNH358" s="59"/>
      <c r="TNI358" s="59"/>
      <c r="TNJ358" s="59"/>
      <c r="TNK358" s="59"/>
      <c r="TNL358" s="59"/>
      <c r="TNM358" s="59"/>
      <c r="TNN358" s="59"/>
      <c r="TNO358" s="59"/>
      <c r="TNP358" s="59"/>
      <c r="TNQ358" s="59"/>
      <c r="TNR358" s="59"/>
      <c r="TNS358" s="59"/>
      <c r="TNT358" s="59"/>
      <c r="TNU358" s="59"/>
      <c r="TNV358" s="59"/>
      <c r="TNW358" s="59"/>
      <c r="TNX358" s="59"/>
      <c r="TNY358" s="59"/>
      <c r="TNZ358" s="59"/>
      <c r="TOA358" s="59"/>
      <c r="TOB358" s="59"/>
      <c r="TOC358" s="59"/>
      <c r="TOD358" s="59"/>
      <c r="TOE358" s="59"/>
      <c r="TOF358" s="59"/>
      <c r="TOG358" s="59"/>
      <c r="TOH358" s="59"/>
      <c r="TOI358" s="59"/>
      <c r="TOJ358" s="59"/>
      <c r="TOK358" s="59"/>
      <c r="TOL358" s="59"/>
      <c r="TOM358" s="59"/>
      <c r="TON358" s="59"/>
      <c r="TOO358" s="59"/>
      <c r="TOP358" s="59"/>
      <c r="TOQ358" s="59"/>
      <c r="TOR358" s="59"/>
      <c r="TOS358" s="59"/>
      <c r="TOT358" s="59"/>
      <c r="TOU358" s="59"/>
      <c r="TOV358" s="59"/>
      <c r="TOW358" s="59"/>
      <c r="TOX358" s="59"/>
      <c r="TOY358" s="59"/>
      <c r="TOZ358" s="59"/>
      <c r="TPA358" s="59"/>
      <c r="TPB358" s="59"/>
      <c r="TPC358" s="59"/>
      <c r="TPD358" s="59"/>
      <c r="TPE358" s="59"/>
      <c r="TPF358" s="59"/>
      <c r="TPG358" s="59"/>
      <c r="TPH358" s="59"/>
      <c r="TPI358" s="59"/>
      <c r="TPJ358" s="59"/>
      <c r="TPK358" s="59"/>
      <c r="TPL358" s="59"/>
      <c r="TPM358" s="59"/>
      <c r="TPN358" s="59"/>
      <c r="TPO358" s="59"/>
      <c r="TPP358" s="59"/>
      <c r="TPQ358" s="59"/>
      <c r="TPR358" s="59"/>
      <c r="TPS358" s="59"/>
      <c r="TPT358" s="59"/>
      <c r="TPU358" s="59"/>
      <c r="TPV358" s="59"/>
      <c r="TPW358" s="59"/>
      <c r="TPX358" s="59"/>
      <c r="TPY358" s="59"/>
      <c r="TPZ358" s="59"/>
      <c r="TQA358" s="59"/>
      <c r="TQB358" s="59"/>
      <c r="TQC358" s="59"/>
      <c r="TQD358" s="59"/>
      <c r="TQE358" s="59"/>
      <c r="TQF358" s="59"/>
      <c r="TQG358" s="59"/>
      <c r="TQH358" s="59"/>
      <c r="TQI358" s="59"/>
      <c r="TQJ358" s="59"/>
      <c r="TQK358" s="59"/>
      <c r="TQL358" s="59"/>
      <c r="TQM358" s="59"/>
      <c r="TQN358" s="59"/>
      <c r="TQO358" s="59"/>
      <c r="TQP358" s="59"/>
      <c r="TQQ358" s="59"/>
      <c r="TQR358" s="59"/>
      <c r="TQS358" s="59"/>
      <c r="TQT358" s="59"/>
      <c r="TQU358" s="59"/>
      <c r="TQV358" s="59"/>
      <c r="TQW358" s="59"/>
      <c r="TQX358" s="59"/>
      <c r="TQY358" s="59"/>
      <c r="TQZ358" s="59"/>
      <c r="TRA358" s="59"/>
      <c r="TRB358" s="59"/>
      <c r="TRC358" s="59"/>
      <c r="TRD358" s="59"/>
      <c r="TRE358" s="59"/>
      <c r="TRF358" s="59"/>
      <c r="TRG358" s="59"/>
      <c r="TRH358" s="59"/>
      <c r="TRI358" s="59"/>
      <c r="TRJ358" s="59"/>
      <c r="TRK358" s="59"/>
      <c r="TRL358" s="59"/>
      <c r="TRM358" s="59"/>
      <c r="TRN358" s="59"/>
      <c r="TRO358" s="59"/>
      <c r="TRP358" s="59"/>
      <c r="TRQ358" s="59"/>
      <c r="TRR358" s="59"/>
      <c r="TRS358" s="59"/>
      <c r="TRT358" s="59"/>
      <c r="TRU358" s="59"/>
      <c r="TRV358" s="59"/>
      <c r="TRW358" s="59"/>
      <c r="TRX358" s="59"/>
      <c r="TRY358" s="59"/>
      <c r="TRZ358" s="59"/>
      <c r="TSA358" s="59"/>
      <c r="TSB358" s="59"/>
      <c r="TSC358" s="59"/>
      <c r="TSD358" s="59"/>
      <c r="TSE358" s="59"/>
      <c r="TSF358" s="59"/>
      <c r="TSG358" s="59"/>
      <c r="TSH358" s="59"/>
      <c r="TSI358" s="59"/>
      <c r="TSJ358" s="59"/>
      <c r="TSK358" s="59"/>
      <c r="TSL358" s="59"/>
      <c r="TSM358" s="59"/>
      <c r="TSN358" s="59"/>
      <c r="TSO358" s="59"/>
      <c r="TSP358" s="59"/>
      <c r="TSQ358" s="59"/>
      <c r="TSR358" s="59"/>
      <c r="TSS358" s="59"/>
      <c r="TST358" s="59"/>
      <c r="TSU358" s="59"/>
      <c r="TSV358" s="59"/>
      <c r="TSW358" s="59"/>
      <c r="TSX358" s="59"/>
      <c r="TSY358" s="59"/>
      <c r="TSZ358" s="59"/>
      <c r="TTA358" s="59"/>
      <c r="TTB358" s="59"/>
      <c r="TTC358" s="59"/>
      <c r="TTD358" s="59"/>
      <c r="TTE358" s="59"/>
      <c r="TTF358" s="59"/>
      <c r="TTG358" s="59"/>
      <c r="TTH358" s="59"/>
      <c r="TTI358" s="59"/>
      <c r="TTJ358" s="59"/>
      <c r="TTK358" s="59"/>
      <c r="TTL358" s="59"/>
      <c r="TTM358" s="59"/>
      <c r="TTN358" s="59"/>
      <c r="TTO358" s="59"/>
      <c r="TTP358" s="59"/>
      <c r="TTQ358" s="59"/>
      <c r="TTR358" s="59"/>
      <c r="TTS358" s="59"/>
      <c r="TTT358" s="59"/>
      <c r="TTU358" s="59"/>
      <c r="TTV358" s="59"/>
      <c r="TTW358" s="59"/>
      <c r="TTX358" s="59"/>
      <c r="TTY358" s="59"/>
      <c r="TTZ358" s="59"/>
      <c r="TUA358" s="59"/>
      <c r="TUB358" s="59"/>
      <c r="TUC358" s="59"/>
      <c r="TUD358" s="59"/>
      <c r="TUE358" s="59"/>
      <c r="TUF358" s="59"/>
      <c r="TUG358" s="59"/>
      <c r="TUH358" s="59"/>
      <c r="TUI358" s="59"/>
      <c r="TUJ358" s="59"/>
      <c r="TUK358" s="59"/>
      <c r="TUL358" s="59"/>
      <c r="TUM358" s="59"/>
      <c r="TUN358" s="59"/>
      <c r="TUO358" s="59"/>
      <c r="TUP358" s="59"/>
      <c r="TUQ358" s="59"/>
      <c r="TUR358" s="59"/>
      <c r="TUS358" s="59"/>
      <c r="TUT358" s="59"/>
      <c r="TUU358" s="59"/>
      <c r="TUV358" s="59"/>
      <c r="TUW358" s="59"/>
      <c r="TUX358" s="59"/>
      <c r="TUY358" s="59"/>
      <c r="TUZ358" s="59"/>
      <c r="TVA358" s="59"/>
      <c r="TVB358" s="59"/>
      <c r="TVC358" s="59"/>
      <c r="TVD358" s="59"/>
      <c r="TVE358" s="59"/>
      <c r="TVF358" s="59"/>
      <c r="TVG358" s="59"/>
      <c r="TVH358" s="59"/>
      <c r="TVI358" s="59"/>
      <c r="TVJ358" s="59"/>
      <c r="TVK358" s="59"/>
      <c r="TVL358" s="59"/>
      <c r="TVM358" s="59"/>
      <c r="TVN358" s="59"/>
      <c r="TVO358" s="59"/>
      <c r="TVP358" s="59"/>
      <c r="TVQ358" s="59"/>
      <c r="TVR358" s="59"/>
      <c r="TVS358" s="59"/>
      <c r="TVT358" s="59"/>
      <c r="TVU358" s="59"/>
      <c r="TVV358" s="59"/>
      <c r="TVW358" s="59"/>
      <c r="TVX358" s="59"/>
      <c r="TVY358" s="59"/>
      <c r="TVZ358" s="59"/>
      <c r="TWA358" s="59"/>
      <c r="TWB358" s="59"/>
      <c r="TWC358" s="59"/>
      <c r="TWD358" s="59"/>
      <c r="TWE358" s="59"/>
      <c r="TWF358" s="59"/>
      <c r="TWG358" s="59"/>
      <c r="TWH358" s="59"/>
      <c r="TWI358" s="59"/>
      <c r="TWJ358" s="59"/>
      <c r="TWK358" s="59"/>
      <c r="TWL358" s="59"/>
      <c r="TWM358" s="59"/>
      <c r="TWN358" s="59"/>
      <c r="TWO358" s="59"/>
      <c r="TWP358" s="59"/>
      <c r="TWQ358" s="59"/>
      <c r="TWR358" s="59"/>
      <c r="TWS358" s="59"/>
      <c r="TWT358" s="59"/>
      <c r="TWU358" s="59"/>
      <c r="TWV358" s="59"/>
      <c r="TWW358" s="59"/>
      <c r="TWX358" s="59"/>
      <c r="TWY358" s="59"/>
      <c r="TWZ358" s="59"/>
      <c r="TXA358" s="59"/>
      <c r="TXB358" s="59"/>
      <c r="TXC358" s="59"/>
      <c r="TXD358" s="59"/>
      <c r="TXE358" s="59"/>
      <c r="TXF358" s="59"/>
      <c r="TXG358" s="59"/>
      <c r="TXH358" s="59"/>
      <c r="TXI358" s="59"/>
      <c r="TXJ358" s="59"/>
      <c r="TXK358" s="59"/>
      <c r="TXL358" s="59"/>
      <c r="TXM358" s="59"/>
      <c r="TXN358" s="59"/>
      <c r="TXO358" s="59"/>
      <c r="TXP358" s="59"/>
      <c r="TXQ358" s="59"/>
      <c r="TXR358" s="59"/>
      <c r="TXS358" s="59"/>
      <c r="TXT358" s="59"/>
      <c r="TXU358" s="59"/>
      <c r="TXV358" s="59"/>
      <c r="TXW358" s="59"/>
      <c r="TXX358" s="59"/>
      <c r="TXY358" s="59"/>
      <c r="TXZ358" s="59"/>
      <c r="TYA358" s="59"/>
      <c r="TYB358" s="59"/>
      <c r="TYC358" s="59"/>
      <c r="TYD358" s="59"/>
      <c r="TYE358" s="59"/>
      <c r="TYF358" s="59"/>
      <c r="TYG358" s="59"/>
      <c r="TYH358" s="59"/>
      <c r="TYI358" s="59"/>
      <c r="TYJ358" s="59"/>
      <c r="TYK358" s="59"/>
      <c r="TYL358" s="59"/>
      <c r="TYM358" s="59"/>
      <c r="TYN358" s="59"/>
      <c r="TYO358" s="59"/>
      <c r="TYP358" s="59"/>
      <c r="TYQ358" s="59"/>
      <c r="TYR358" s="59"/>
      <c r="TYS358" s="59"/>
      <c r="TYT358" s="59"/>
      <c r="TYU358" s="59"/>
      <c r="TYV358" s="59"/>
      <c r="TYW358" s="59"/>
      <c r="TYX358" s="59"/>
      <c r="TYY358" s="59"/>
      <c r="TYZ358" s="59"/>
      <c r="TZA358" s="59"/>
      <c r="TZB358" s="59"/>
      <c r="TZC358" s="59"/>
      <c r="TZD358" s="59"/>
      <c r="TZE358" s="59"/>
      <c r="TZF358" s="59"/>
      <c r="TZG358" s="59"/>
      <c r="TZH358" s="59"/>
      <c r="TZI358" s="59"/>
      <c r="TZJ358" s="59"/>
      <c r="TZK358" s="59"/>
      <c r="TZL358" s="59"/>
      <c r="TZM358" s="59"/>
      <c r="TZN358" s="59"/>
      <c r="TZO358" s="59"/>
      <c r="TZP358" s="59"/>
      <c r="TZQ358" s="59"/>
      <c r="TZR358" s="59"/>
      <c r="TZS358" s="59"/>
      <c r="TZT358" s="59"/>
      <c r="TZU358" s="59"/>
      <c r="TZV358" s="59"/>
      <c r="TZW358" s="59"/>
      <c r="TZX358" s="59"/>
      <c r="TZY358" s="59"/>
      <c r="TZZ358" s="59"/>
      <c r="UAA358" s="59"/>
      <c r="UAB358" s="59"/>
      <c r="UAC358" s="59"/>
      <c r="UAD358" s="59"/>
      <c r="UAE358" s="59"/>
      <c r="UAF358" s="59"/>
      <c r="UAG358" s="59"/>
      <c r="UAH358" s="59"/>
      <c r="UAI358" s="59"/>
      <c r="UAJ358" s="59"/>
      <c r="UAK358" s="59"/>
      <c r="UAL358" s="59"/>
      <c r="UAM358" s="59"/>
      <c r="UAN358" s="59"/>
      <c r="UAO358" s="59"/>
      <c r="UAP358" s="59"/>
      <c r="UAQ358" s="59"/>
      <c r="UAR358" s="59"/>
      <c r="UAS358" s="59"/>
      <c r="UAT358" s="59"/>
      <c r="UAU358" s="59"/>
      <c r="UAV358" s="59"/>
      <c r="UAW358" s="59"/>
      <c r="UAX358" s="59"/>
      <c r="UAY358" s="59"/>
      <c r="UAZ358" s="59"/>
      <c r="UBA358" s="59"/>
      <c r="UBB358" s="59"/>
      <c r="UBC358" s="59"/>
      <c r="UBD358" s="59"/>
      <c r="UBE358" s="59"/>
      <c r="UBF358" s="59"/>
      <c r="UBG358" s="59"/>
      <c r="UBH358" s="59"/>
      <c r="UBI358" s="59"/>
      <c r="UBJ358" s="59"/>
      <c r="UBK358" s="59"/>
      <c r="UBL358" s="59"/>
      <c r="UBM358" s="59"/>
      <c r="UBN358" s="59"/>
      <c r="UBO358" s="59"/>
      <c r="UBP358" s="59"/>
      <c r="UBQ358" s="59"/>
      <c r="UBR358" s="59"/>
      <c r="UBS358" s="59"/>
      <c r="UBT358" s="59"/>
      <c r="UBU358" s="59"/>
      <c r="UBV358" s="59"/>
      <c r="UBW358" s="59"/>
      <c r="UBX358" s="59"/>
      <c r="UBY358" s="59"/>
      <c r="UBZ358" s="59"/>
      <c r="UCA358" s="59"/>
      <c r="UCB358" s="59"/>
      <c r="UCC358" s="59"/>
      <c r="UCD358" s="59"/>
      <c r="UCE358" s="59"/>
      <c r="UCF358" s="59"/>
      <c r="UCG358" s="59"/>
      <c r="UCH358" s="59"/>
      <c r="UCI358" s="59"/>
      <c r="UCJ358" s="59"/>
      <c r="UCK358" s="59"/>
      <c r="UCL358" s="59"/>
      <c r="UCM358" s="59"/>
      <c r="UCN358" s="59"/>
      <c r="UCO358" s="59"/>
      <c r="UCP358" s="59"/>
      <c r="UCQ358" s="59"/>
      <c r="UCR358" s="59"/>
      <c r="UCS358" s="59"/>
      <c r="UCT358" s="59"/>
      <c r="UCU358" s="59"/>
      <c r="UCV358" s="59"/>
      <c r="UCW358" s="59"/>
      <c r="UCX358" s="59"/>
      <c r="UCY358" s="59"/>
      <c r="UCZ358" s="59"/>
      <c r="UDA358" s="59"/>
      <c r="UDB358" s="59"/>
      <c r="UDC358" s="59"/>
      <c r="UDD358" s="59"/>
      <c r="UDE358" s="59"/>
      <c r="UDF358" s="59"/>
      <c r="UDG358" s="59"/>
      <c r="UDH358" s="59"/>
      <c r="UDI358" s="59"/>
      <c r="UDJ358" s="59"/>
      <c r="UDK358" s="59"/>
      <c r="UDL358" s="59"/>
      <c r="UDM358" s="59"/>
      <c r="UDN358" s="59"/>
      <c r="UDO358" s="59"/>
      <c r="UDP358" s="59"/>
      <c r="UDQ358" s="59"/>
      <c r="UDR358" s="59"/>
      <c r="UDS358" s="59"/>
      <c r="UDT358" s="59"/>
      <c r="UDU358" s="59"/>
      <c r="UDV358" s="59"/>
      <c r="UDW358" s="59"/>
      <c r="UDX358" s="59"/>
      <c r="UDY358" s="59"/>
      <c r="UDZ358" s="59"/>
      <c r="UEA358" s="59"/>
      <c r="UEB358" s="59"/>
      <c r="UEC358" s="59"/>
      <c r="UED358" s="59"/>
      <c r="UEE358" s="59"/>
      <c r="UEF358" s="59"/>
      <c r="UEG358" s="59"/>
      <c r="UEH358" s="59"/>
      <c r="UEI358" s="59"/>
      <c r="UEJ358" s="59"/>
      <c r="UEK358" s="59"/>
      <c r="UEL358" s="59"/>
      <c r="UEM358" s="59"/>
      <c r="UEN358" s="59"/>
      <c r="UEO358" s="59"/>
      <c r="UEP358" s="59"/>
      <c r="UEQ358" s="59"/>
      <c r="UER358" s="59"/>
      <c r="UES358" s="59"/>
      <c r="UET358" s="59"/>
      <c r="UEU358" s="59"/>
      <c r="UEV358" s="59"/>
      <c r="UEW358" s="59"/>
      <c r="UEX358" s="59"/>
      <c r="UEY358" s="59"/>
      <c r="UEZ358" s="59"/>
      <c r="UFA358" s="59"/>
      <c r="UFB358" s="59"/>
      <c r="UFC358" s="59"/>
      <c r="UFD358" s="59"/>
      <c r="UFE358" s="59"/>
      <c r="UFF358" s="59"/>
      <c r="UFG358" s="59"/>
      <c r="UFH358" s="59"/>
      <c r="UFI358" s="59"/>
      <c r="UFJ358" s="59"/>
      <c r="UFK358" s="59"/>
      <c r="UFL358" s="59"/>
      <c r="UFM358" s="59"/>
      <c r="UFN358" s="59"/>
      <c r="UFO358" s="59"/>
      <c r="UFP358" s="59"/>
      <c r="UFQ358" s="59"/>
      <c r="UFR358" s="59"/>
      <c r="UFS358" s="59"/>
      <c r="UFT358" s="59"/>
      <c r="UFU358" s="59"/>
      <c r="UFV358" s="59"/>
      <c r="UFW358" s="59"/>
      <c r="UFX358" s="59"/>
      <c r="UFY358" s="59"/>
      <c r="UFZ358" s="59"/>
      <c r="UGA358" s="59"/>
      <c r="UGB358" s="59"/>
      <c r="UGC358" s="59"/>
      <c r="UGD358" s="59"/>
      <c r="UGE358" s="59"/>
      <c r="UGF358" s="59"/>
      <c r="UGG358" s="59"/>
      <c r="UGH358" s="59"/>
      <c r="UGI358" s="59"/>
      <c r="UGJ358" s="59"/>
      <c r="UGK358" s="59"/>
      <c r="UGL358" s="59"/>
      <c r="UGM358" s="59"/>
      <c r="UGN358" s="59"/>
      <c r="UGO358" s="59"/>
      <c r="UGP358" s="59"/>
      <c r="UGQ358" s="59"/>
      <c r="UGR358" s="59"/>
      <c r="UGS358" s="59"/>
      <c r="UGT358" s="59"/>
      <c r="UGU358" s="59"/>
      <c r="UGV358" s="59"/>
      <c r="UGW358" s="59"/>
      <c r="UGX358" s="59"/>
      <c r="UGY358" s="59"/>
      <c r="UGZ358" s="59"/>
      <c r="UHA358" s="59"/>
      <c r="UHB358" s="59"/>
      <c r="UHC358" s="59"/>
      <c r="UHD358" s="59"/>
      <c r="UHE358" s="59"/>
      <c r="UHF358" s="59"/>
      <c r="UHG358" s="59"/>
      <c r="UHH358" s="59"/>
      <c r="UHI358" s="59"/>
      <c r="UHJ358" s="59"/>
      <c r="UHK358" s="59"/>
      <c r="UHL358" s="59"/>
      <c r="UHM358" s="59"/>
      <c r="UHN358" s="59"/>
      <c r="UHO358" s="59"/>
      <c r="UHP358" s="59"/>
      <c r="UHQ358" s="59"/>
      <c r="UHR358" s="59"/>
      <c r="UHS358" s="59"/>
      <c r="UHT358" s="59"/>
      <c r="UHU358" s="59"/>
      <c r="UHV358" s="59"/>
      <c r="UHW358" s="59"/>
      <c r="UHX358" s="59"/>
      <c r="UHY358" s="59"/>
      <c r="UHZ358" s="59"/>
      <c r="UIA358" s="59"/>
      <c r="UIB358" s="59"/>
      <c r="UIC358" s="59"/>
      <c r="UID358" s="59"/>
      <c r="UIE358" s="59"/>
      <c r="UIF358" s="59"/>
      <c r="UIG358" s="59"/>
      <c r="UIH358" s="59"/>
      <c r="UII358" s="59"/>
      <c r="UIJ358" s="59"/>
      <c r="UIK358" s="59"/>
      <c r="UIL358" s="59"/>
      <c r="UIM358" s="59"/>
      <c r="UIN358" s="59"/>
      <c r="UIO358" s="59"/>
      <c r="UIP358" s="59"/>
      <c r="UIQ358" s="59"/>
      <c r="UIR358" s="59"/>
      <c r="UIS358" s="59"/>
      <c r="UIT358" s="59"/>
      <c r="UIU358" s="59"/>
      <c r="UIV358" s="59"/>
      <c r="UIW358" s="59"/>
      <c r="UIX358" s="59"/>
      <c r="UIY358" s="59"/>
      <c r="UIZ358" s="59"/>
      <c r="UJA358" s="59"/>
      <c r="UJB358" s="59"/>
      <c r="UJC358" s="59"/>
      <c r="UJD358" s="59"/>
      <c r="UJE358" s="59"/>
      <c r="UJF358" s="59"/>
      <c r="UJG358" s="59"/>
      <c r="UJH358" s="59"/>
      <c r="UJI358" s="59"/>
      <c r="UJJ358" s="59"/>
      <c r="UJK358" s="59"/>
      <c r="UJL358" s="59"/>
      <c r="UJM358" s="59"/>
      <c r="UJN358" s="59"/>
      <c r="UJO358" s="59"/>
      <c r="UJP358" s="59"/>
      <c r="UJQ358" s="59"/>
      <c r="UJR358" s="59"/>
      <c r="UJS358" s="59"/>
      <c r="UJT358" s="59"/>
      <c r="UJU358" s="59"/>
      <c r="UJV358" s="59"/>
      <c r="UJW358" s="59"/>
      <c r="UJX358" s="59"/>
      <c r="UJY358" s="59"/>
      <c r="UJZ358" s="59"/>
      <c r="UKA358" s="59"/>
      <c r="UKB358" s="59"/>
      <c r="UKC358" s="59"/>
      <c r="UKD358" s="59"/>
      <c r="UKE358" s="59"/>
      <c r="UKF358" s="59"/>
      <c r="UKG358" s="59"/>
      <c r="UKH358" s="59"/>
      <c r="UKI358" s="59"/>
      <c r="UKJ358" s="59"/>
      <c r="UKK358" s="59"/>
      <c r="UKL358" s="59"/>
      <c r="UKM358" s="59"/>
      <c r="UKN358" s="59"/>
      <c r="UKO358" s="59"/>
      <c r="UKP358" s="59"/>
      <c r="UKQ358" s="59"/>
      <c r="UKR358" s="59"/>
      <c r="UKS358" s="59"/>
      <c r="UKT358" s="59"/>
      <c r="UKU358" s="59"/>
      <c r="UKV358" s="59"/>
      <c r="UKW358" s="59"/>
      <c r="UKX358" s="59"/>
      <c r="UKY358" s="59"/>
      <c r="UKZ358" s="59"/>
      <c r="ULA358" s="59"/>
      <c r="ULB358" s="59"/>
      <c r="ULC358" s="59"/>
      <c r="ULD358" s="59"/>
      <c r="ULE358" s="59"/>
      <c r="ULF358" s="59"/>
      <c r="ULG358" s="59"/>
      <c r="ULH358" s="59"/>
      <c r="ULI358" s="59"/>
      <c r="ULJ358" s="59"/>
      <c r="ULK358" s="59"/>
      <c r="ULL358" s="59"/>
      <c r="ULM358" s="59"/>
      <c r="ULN358" s="59"/>
      <c r="ULO358" s="59"/>
      <c r="ULP358" s="59"/>
      <c r="ULQ358" s="59"/>
      <c r="ULR358" s="59"/>
      <c r="ULS358" s="59"/>
      <c r="ULT358" s="59"/>
      <c r="ULU358" s="59"/>
      <c r="ULV358" s="59"/>
      <c r="ULW358" s="59"/>
      <c r="ULX358" s="59"/>
      <c r="ULY358" s="59"/>
      <c r="ULZ358" s="59"/>
      <c r="UMA358" s="59"/>
      <c r="UMB358" s="59"/>
      <c r="UMC358" s="59"/>
      <c r="UMD358" s="59"/>
      <c r="UME358" s="59"/>
      <c r="UMF358" s="59"/>
      <c r="UMG358" s="59"/>
      <c r="UMH358" s="59"/>
      <c r="UMI358" s="59"/>
      <c r="UMJ358" s="59"/>
      <c r="UMK358" s="59"/>
      <c r="UML358" s="59"/>
      <c r="UMM358" s="59"/>
      <c r="UMN358" s="59"/>
      <c r="UMO358" s="59"/>
      <c r="UMP358" s="59"/>
      <c r="UMQ358" s="59"/>
      <c r="UMR358" s="59"/>
      <c r="UMS358" s="59"/>
      <c r="UMT358" s="59"/>
      <c r="UMU358" s="59"/>
      <c r="UMV358" s="59"/>
      <c r="UMW358" s="59"/>
      <c r="UMX358" s="59"/>
      <c r="UMY358" s="59"/>
      <c r="UMZ358" s="59"/>
      <c r="UNA358" s="59"/>
      <c r="UNB358" s="59"/>
      <c r="UNC358" s="59"/>
      <c r="UND358" s="59"/>
      <c r="UNE358" s="59"/>
      <c r="UNF358" s="59"/>
      <c r="UNG358" s="59"/>
      <c r="UNH358" s="59"/>
      <c r="UNI358" s="59"/>
      <c r="UNJ358" s="59"/>
      <c r="UNK358" s="59"/>
      <c r="UNL358" s="59"/>
      <c r="UNM358" s="59"/>
      <c r="UNN358" s="59"/>
      <c r="UNO358" s="59"/>
      <c r="UNP358" s="59"/>
      <c r="UNQ358" s="59"/>
      <c r="UNR358" s="59"/>
      <c r="UNS358" s="59"/>
      <c r="UNT358" s="59"/>
      <c r="UNU358" s="59"/>
      <c r="UNV358" s="59"/>
      <c r="UNW358" s="59"/>
      <c r="UNX358" s="59"/>
      <c r="UNY358" s="59"/>
      <c r="UNZ358" s="59"/>
      <c r="UOA358" s="59"/>
      <c r="UOB358" s="59"/>
      <c r="UOC358" s="59"/>
      <c r="UOD358" s="59"/>
      <c r="UOE358" s="59"/>
      <c r="UOF358" s="59"/>
      <c r="UOG358" s="59"/>
      <c r="UOH358" s="59"/>
      <c r="UOI358" s="59"/>
      <c r="UOJ358" s="59"/>
      <c r="UOK358" s="59"/>
      <c r="UOL358" s="59"/>
      <c r="UOM358" s="59"/>
      <c r="UON358" s="59"/>
      <c r="UOO358" s="59"/>
      <c r="UOP358" s="59"/>
      <c r="UOQ358" s="59"/>
      <c r="UOR358" s="59"/>
      <c r="UOS358" s="59"/>
      <c r="UOT358" s="59"/>
      <c r="UOU358" s="59"/>
      <c r="UOV358" s="59"/>
      <c r="UOW358" s="59"/>
      <c r="UOX358" s="59"/>
      <c r="UOY358" s="59"/>
      <c r="UOZ358" s="59"/>
      <c r="UPA358" s="59"/>
      <c r="UPB358" s="59"/>
      <c r="UPC358" s="59"/>
      <c r="UPD358" s="59"/>
      <c r="UPE358" s="59"/>
      <c r="UPF358" s="59"/>
      <c r="UPG358" s="59"/>
      <c r="UPH358" s="59"/>
      <c r="UPI358" s="59"/>
      <c r="UPJ358" s="59"/>
      <c r="UPK358" s="59"/>
      <c r="UPL358" s="59"/>
      <c r="UPM358" s="59"/>
      <c r="UPN358" s="59"/>
      <c r="UPO358" s="59"/>
      <c r="UPP358" s="59"/>
      <c r="UPQ358" s="59"/>
      <c r="UPR358" s="59"/>
      <c r="UPS358" s="59"/>
      <c r="UPT358" s="59"/>
      <c r="UPU358" s="59"/>
      <c r="UPV358" s="59"/>
      <c r="UPW358" s="59"/>
      <c r="UPX358" s="59"/>
      <c r="UPY358" s="59"/>
      <c r="UPZ358" s="59"/>
      <c r="UQA358" s="59"/>
      <c r="UQB358" s="59"/>
      <c r="UQC358" s="59"/>
      <c r="UQD358" s="59"/>
      <c r="UQE358" s="59"/>
      <c r="UQF358" s="59"/>
      <c r="UQG358" s="59"/>
      <c r="UQH358" s="59"/>
      <c r="UQI358" s="59"/>
      <c r="UQJ358" s="59"/>
      <c r="UQK358" s="59"/>
      <c r="UQL358" s="59"/>
      <c r="UQM358" s="59"/>
      <c r="UQN358" s="59"/>
      <c r="UQO358" s="59"/>
      <c r="UQP358" s="59"/>
      <c r="UQQ358" s="59"/>
      <c r="UQR358" s="59"/>
      <c r="UQS358" s="59"/>
      <c r="UQT358" s="59"/>
      <c r="UQU358" s="59"/>
      <c r="UQV358" s="59"/>
      <c r="UQW358" s="59"/>
      <c r="UQX358" s="59"/>
      <c r="UQY358" s="59"/>
      <c r="UQZ358" s="59"/>
      <c r="URA358" s="59"/>
      <c r="URB358" s="59"/>
      <c r="URC358" s="59"/>
      <c r="URD358" s="59"/>
      <c r="URE358" s="59"/>
      <c r="URF358" s="59"/>
      <c r="URG358" s="59"/>
      <c r="URH358" s="59"/>
      <c r="URI358" s="59"/>
      <c r="URJ358" s="59"/>
      <c r="URK358" s="59"/>
      <c r="URL358" s="59"/>
      <c r="URM358" s="59"/>
      <c r="URN358" s="59"/>
      <c r="URO358" s="59"/>
      <c r="URP358" s="59"/>
      <c r="URQ358" s="59"/>
      <c r="URR358" s="59"/>
      <c r="URS358" s="59"/>
      <c r="URT358" s="59"/>
      <c r="URU358" s="59"/>
      <c r="URV358" s="59"/>
      <c r="URW358" s="59"/>
      <c r="URX358" s="59"/>
      <c r="URY358" s="59"/>
      <c r="URZ358" s="59"/>
      <c r="USA358" s="59"/>
      <c r="USB358" s="59"/>
      <c r="USC358" s="59"/>
      <c r="USD358" s="59"/>
      <c r="USE358" s="59"/>
      <c r="USF358" s="59"/>
      <c r="USG358" s="59"/>
      <c r="USH358" s="59"/>
      <c r="USI358" s="59"/>
      <c r="USJ358" s="59"/>
      <c r="USK358" s="59"/>
      <c r="USL358" s="59"/>
      <c r="USM358" s="59"/>
      <c r="USN358" s="59"/>
      <c r="USO358" s="59"/>
      <c r="USP358" s="59"/>
      <c r="USQ358" s="59"/>
      <c r="USR358" s="59"/>
      <c r="USS358" s="59"/>
      <c r="UST358" s="59"/>
      <c r="USU358" s="59"/>
      <c r="USV358" s="59"/>
      <c r="USW358" s="59"/>
      <c r="USX358" s="59"/>
      <c r="USY358" s="59"/>
      <c r="USZ358" s="59"/>
      <c r="UTA358" s="59"/>
      <c r="UTB358" s="59"/>
      <c r="UTC358" s="59"/>
      <c r="UTD358" s="59"/>
      <c r="UTE358" s="59"/>
      <c r="UTF358" s="59"/>
      <c r="UTG358" s="59"/>
      <c r="UTH358" s="59"/>
      <c r="UTI358" s="59"/>
      <c r="UTJ358" s="59"/>
      <c r="UTK358" s="59"/>
      <c r="UTL358" s="59"/>
      <c r="UTM358" s="59"/>
      <c r="UTN358" s="59"/>
      <c r="UTO358" s="59"/>
      <c r="UTP358" s="59"/>
      <c r="UTQ358" s="59"/>
      <c r="UTR358" s="59"/>
      <c r="UTS358" s="59"/>
      <c r="UTT358" s="59"/>
      <c r="UTU358" s="59"/>
      <c r="UTV358" s="59"/>
      <c r="UTW358" s="59"/>
      <c r="UTX358" s="59"/>
      <c r="UTY358" s="59"/>
      <c r="UTZ358" s="59"/>
      <c r="UUA358" s="59"/>
      <c r="UUB358" s="59"/>
      <c r="UUC358" s="59"/>
      <c r="UUD358" s="59"/>
      <c r="UUE358" s="59"/>
      <c r="UUF358" s="59"/>
      <c r="UUG358" s="59"/>
      <c r="UUH358" s="59"/>
      <c r="UUI358" s="59"/>
      <c r="UUJ358" s="59"/>
      <c r="UUK358" s="59"/>
      <c r="UUL358" s="59"/>
      <c r="UUM358" s="59"/>
      <c r="UUN358" s="59"/>
      <c r="UUO358" s="59"/>
      <c r="UUP358" s="59"/>
      <c r="UUQ358" s="59"/>
      <c r="UUR358" s="59"/>
      <c r="UUS358" s="59"/>
      <c r="UUT358" s="59"/>
      <c r="UUU358" s="59"/>
      <c r="UUV358" s="59"/>
      <c r="UUW358" s="59"/>
      <c r="UUX358" s="59"/>
      <c r="UUY358" s="59"/>
      <c r="UUZ358" s="59"/>
      <c r="UVA358" s="59"/>
      <c r="UVB358" s="59"/>
      <c r="UVC358" s="59"/>
      <c r="UVD358" s="59"/>
      <c r="UVE358" s="59"/>
      <c r="UVF358" s="59"/>
      <c r="UVG358" s="59"/>
      <c r="UVH358" s="59"/>
      <c r="UVI358" s="59"/>
      <c r="UVJ358" s="59"/>
      <c r="UVK358" s="59"/>
      <c r="UVL358" s="59"/>
      <c r="UVM358" s="59"/>
      <c r="UVN358" s="59"/>
      <c r="UVO358" s="59"/>
      <c r="UVP358" s="59"/>
      <c r="UVQ358" s="59"/>
      <c r="UVR358" s="59"/>
      <c r="UVS358" s="59"/>
      <c r="UVT358" s="59"/>
      <c r="UVU358" s="59"/>
      <c r="UVV358" s="59"/>
      <c r="UVW358" s="59"/>
      <c r="UVX358" s="59"/>
      <c r="UVY358" s="59"/>
      <c r="UVZ358" s="59"/>
      <c r="UWA358" s="59"/>
      <c r="UWB358" s="59"/>
      <c r="UWC358" s="59"/>
      <c r="UWD358" s="59"/>
      <c r="UWE358" s="59"/>
      <c r="UWF358" s="59"/>
      <c r="UWG358" s="59"/>
      <c r="UWH358" s="59"/>
      <c r="UWI358" s="59"/>
      <c r="UWJ358" s="59"/>
      <c r="UWK358" s="59"/>
      <c r="UWL358" s="59"/>
      <c r="UWM358" s="59"/>
      <c r="UWN358" s="59"/>
      <c r="UWO358" s="59"/>
      <c r="UWP358" s="59"/>
      <c r="UWQ358" s="59"/>
      <c r="UWR358" s="59"/>
      <c r="UWS358" s="59"/>
      <c r="UWT358" s="59"/>
      <c r="UWU358" s="59"/>
      <c r="UWV358" s="59"/>
      <c r="UWW358" s="59"/>
      <c r="UWX358" s="59"/>
      <c r="UWY358" s="59"/>
      <c r="UWZ358" s="59"/>
      <c r="UXA358" s="59"/>
      <c r="UXB358" s="59"/>
      <c r="UXC358" s="59"/>
      <c r="UXD358" s="59"/>
      <c r="UXE358" s="59"/>
      <c r="UXF358" s="59"/>
      <c r="UXG358" s="59"/>
      <c r="UXH358" s="59"/>
      <c r="UXI358" s="59"/>
      <c r="UXJ358" s="59"/>
      <c r="UXK358" s="59"/>
      <c r="UXL358" s="59"/>
      <c r="UXM358" s="59"/>
      <c r="UXN358" s="59"/>
      <c r="UXO358" s="59"/>
      <c r="UXP358" s="59"/>
      <c r="UXQ358" s="59"/>
      <c r="UXR358" s="59"/>
      <c r="UXS358" s="59"/>
      <c r="UXT358" s="59"/>
      <c r="UXU358" s="59"/>
      <c r="UXV358" s="59"/>
      <c r="UXW358" s="59"/>
      <c r="UXX358" s="59"/>
      <c r="UXY358" s="59"/>
      <c r="UXZ358" s="59"/>
      <c r="UYA358" s="59"/>
      <c r="UYB358" s="59"/>
      <c r="UYC358" s="59"/>
      <c r="UYD358" s="59"/>
      <c r="UYE358" s="59"/>
      <c r="UYF358" s="59"/>
      <c r="UYG358" s="59"/>
      <c r="UYH358" s="59"/>
      <c r="UYI358" s="59"/>
      <c r="UYJ358" s="59"/>
      <c r="UYK358" s="59"/>
      <c r="UYL358" s="59"/>
      <c r="UYM358" s="59"/>
      <c r="UYN358" s="59"/>
      <c r="UYO358" s="59"/>
      <c r="UYP358" s="59"/>
      <c r="UYQ358" s="59"/>
      <c r="UYR358" s="59"/>
      <c r="UYS358" s="59"/>
      <c r="UYT358" s="59"/>
      <c r="UYU358" s="59"/>
      <c r="UYV358" s="59"/>
      <c r="UYW358" s="59"/>
      <c r="UYX358" s="59"/>
      <c r="UYY358" s="59"/>
      <c r="UYZ358" s="59"/>
      <c r="UZA358" s="59"/>
      <c r="UZB358" s="59"/>
      <c r="UZC358" s="59"/>
      <c r="UZD358" s="59"/>
      <c r="UZE358" s="59"/>
      <c r="UZF358" s="59"/>
      <c r="UZG358" s="59"/>
      <c r="UZH358" s="59"/>
      <c r="UZI358" s="59"/>
      <c r="UZJ358" s="59"/>
      <c r="UZK358" s="59"/>
      <c r="UZL358" s="59"/>
      <c r="UZM358" s="59"/>
      <c r="UZN358" s="59"/>
      <c r="UZO358" s="59"/>
      <c r="UZP358" s="59"/>
      <c r="UZQ358" s="59"/>
      <c r="UZR358" s="59"/>
      <c r="UZS358" s="59"/>
      <c r="UZT358" s="59"/>
      <c r="UZU358" s="59"/>
      <c r="UZV358" s="59"/>
      <c r="UZW358" s="59"/>
      <c r="UZX358" s="59"/>
      <c r="UZY358" s="59"/>
      <c r="UZZ358" s="59"/>
      <c r="VAA358" s="59"/>
      <c r="VAB358" s="59"/>
      <c r="VAC358" s="59"/>
      <c r="VAD358" s="59"/>
      <c r="VAE358" s="59"/>
      <c r="VAF358" s="59"/>
      <c r="VAG358" s="59"/>
      <c r="VAH358" s="59"/>
      <c r="VAI358" s="59"/>
      <c r="VAJ358" s="59"/>
      <c r="VAK358" s="59"/>
      <c r="VAL358" s="59"/>
      <c r="VAM358" s="59"/>
      <c r="VAN358" s="59"/>
      <c r="VAO358" s="59"/>
      <c r="VAP358" s="59"/>
      <c r="VAQ358" s="59"/>
      <c r="VAR358" s="59"/>
      <c r="VAS358" s="59"/>
      <c r="VAT358" s="59"/>
      <c r="VAU358" s="59"/>
      <c r="VAV358" s="59"/>
      <c r="VAW358" s="59"/>
      <c r="VAX358" s="59"/>
      <c r="VAY358" s="59"/>
      <c r="VAZ358" s="59"/>
      <c r="VBA358" s="59"/>
      <c r="VBB358" s="59"/>
      <c r="VBC358" s="59"/>
      <c r="VBD358" s="59"/>
      <c r="VBE358" s="59"/>
      <c r="VBF358" s="59"/>
      <c r="VBG358" s="59"/>
      <c r="VBH358" s="59"/>
      <c r="VBI358" s="59"/>
      <c r="VBJ358" s="59"/>
      <c r="VBK358" s="59"/>
      <c r="VBL358" s="59"/>
      <c r="VBM358" s="59"/>
      <c r="VBN358" s="59"/>
      <c r="VBO358" s="59"/>
      <c r="VBP358" s="59"/>
      <c r="VBQ358" s="59"/>
      <c r="VBR358" s="59"/>
      <c r="VBS358" s="59"/>
      <c r="VBT358" s="59"/>
      <c r="VBU358" s="59"/>
      <c r="VBV358" s="59"/>
      <c r="VBW358" s="59"/>
      <c r="VBX358" s="59"/>
      <c r="VBY358" s="59"/>
      <c r="VBZ358" s="59"/>
      <c r="VCA358" s="59"/>
      <c r="VCB358" s="59"/>
      <c r="VCC358" s="59"/>
      <c r="VCD358" s="59"/>
      <c r="VCE358" s="59"/>
      <c r="VCF358" s="59"/>
      <c r="VCG358" s="59"/>
      <c r="VCH358" s="59"/>
      <c r="VCI358" s="59"/>
      <c r="VCJ358" s="59"/>
      <c r="VCK358" s="59"/>
      <c r="VCL358" s="59"/>
      <c r="VCM358" s="59"/>
      <c r="VCN358" s="59"/>
      <c r="VCO358" s="59"/>
      <c r="VCP358" s="59"/>
      <c r="VCQ358" s="59"/>
      <c r="VCR358" s="59"/>
      <c r="VCS358" s="59"/>
      <c r="VCT358" s="59"/>
      <c r="VCU358" s="59"/>
      <c r="VCV358" s="59"/>
      <c r="VCW358" s="59"/>
      <c r="VCX358" s="59"/>
      <c r="VCY358" s="59"/>
      <c r="VCZ358" s="59"/>
      <c r="VDA358" s="59"/>
      <c r="VDB358" s="59"/>
      <c r="VDC358" s="59"/>
      <c r="VDD358" s="59"/>
      <c r="VDE358" s="59"/>
      <c r="VDF358" s="59"/>
      <c r="VDG358" s="59"/>
      <c r="VDH358" s="59"/>
      <c r="VDI358" s="59"/>
      <c r="VDJ358" s="59"/>
      <c r="VDK358" s="59"/>
      <c r="VDL358" s="59"/>
      <c r="VDM358" s="59"/>
      <c r="VDN358" s="59"/>
      <c r="VDO358" s="59"/>
      <c r="VDP358" s="59"/>
      <c r="VDQ358" s="59"/>
      <c r="VDR358" s="59"/>
      <c r="VDS358" s="59"/>
      <c r="VDT358" s="59"/>
      <c r="VDU358" s="59"/>
      <c r="VDV358" s="59"/>
      <c r="VDW358" s="59"/>
      <c r="VDX358" s="59"/>
      <c r="VDY358" s="59"/>
      <c r="VDZ358" s="59"/>
      <c r="VEA358" s="59"/>
      <c r="VEB358" s="59"/>
      <c r="VEC358" s="59"/>
      <c r="VED358" s="59"/>
      <c r="VEE358" s="59"/>
      <c r="VEF358" s="59"/>
      <c r="VEG358" s="59"/>
      <c r="VEH358" s="59"/>
      <c r="VEI358" s="59"/>
      <c r="VEJ358" s="59"/>
      <c r="VEK358" s="59"/>
      <c r="VEL358" s="59"/>
      <c r="VEM358" s="59"/>
      <c r="VEN358" s="59"/>
      <c r="VEO358" s="59"/>
      <c r="VEP358" s="59"/>
      <c r="VEQ358" s="59"/>
      <c r="VER358" s="59"/>
      <c r="VES358" s="59"/>
      <c r="VET358" s="59"/>
      <c r="VEU358" s="59"/>
      <c r="VEV358" s="59"/>
      <c r="VEW358" s="59"/>
      <c r="VEX358" s="59"/>
      <c r="VEY358" s="59"/>
      <c r="VEZ358" s="59"/>
      <c r="VFA358" s="59"/>
      <c r="VFB358" s="59"/>
      <c r="VFC358" s="59"/>
      <c r="VFD358" s="59"/>
      <c r="VFE358" s="59"/>
      <c r="VFF358" s="59"/>
      <c r="VFG358" s="59"/>
      <c r="VFH358" s="59"/>
      <c r="VFI358" s="59"/>
      <c r="VFJ358" s="59"/>
      <c r="VFK358" s="59"/>
      <c r="VFL358" s="59"/>
      <c r="VFM358" s="59"/>
      <c r="VFN358" s="59"/>
      <c r="VFO358" s="59"/>
      <c r="VFP358" s="59"/>
      <c r="VFQ358" s="59"/>
      <c r="VFR358" s="59"/>
      <c r="VFS358" s="59"/>
      <c r="VFT358" s="59"/>
      <c r="VFU358" s="59"/>
      <c r="VFV358" s="59"/>
      <c r="VFW358" s="59"/>
      <c r="VFX358" s="59"/>
      <c r="VFY358" s="59"/>
      <c r="VFZ358" s="59"/>
      <c r="VGA358" s="59"/>
      <c r="VGB358" s="59"/>
      <c r="VGC358" s="59"/>
      <c r="VGD358" s="59"/>
      <c r="VGE358" s="59"/>
      <c r="VGF358" s="59"/>
      <c r="VGG358" s="59"/>
      <c r="VGH358" s="59"/>
      <c r="VGI358" s="59"/>
      <c r="VGJ358" s="59"/>
      <c r="VGK358" s="59"/>
      <c r="VGL358" s="59"/>
      <c r="VGM358" s="59"/>
      <c r="VGN358" s="59"/>
      <c r="VGO358" s="59"/>
      <c r="VGP358" s="59"/>
      <c r="VGQ358" s="59"/>
      <c r="VGR358" s="59"/>
      <c r="VGS358" s="59"/>
      <c r="VGT358" s="59"/>
      <c r="VGU358" s="59"/>
      <c r="VGV358" s="59"/>
      <c r="VGW358" s="59"/>
      <c r="VGX358" s="59"/>
      <c r="VGY358" s="59"/>
      <c r="VGZ358" s="59"/>
      <c r="VHA358" s="59"/>
      <c r="VHB358" s="59"/>
      <c r="VHC358" s="59"/>
      <c r="VHD358" s="59"/>
      <c r="VHE358" s="59"/>
      <c r="VHF358" s="59"/>
      <c r="VHG358" s="59"/>
      <c r="VHH358" s="59"/>
      <c r="VHI358" s="59"/>
      <c r="VHJ358" s="59"/>
      <c r="VHK358" s="59"/>
      <c r="VHL358" s="59"/>
      <c r="VHM358" s="59"/>
      <c r="VHN358" s="59"/>
      <c r="VHO358" s="59"/>
      <c r="VHP358" s="59"/>
      <c r="VHQ358" s="59"/>
      <c r="VHR358" s="59"/>
      <c r="VHS358" s="59"/>
      <c r="VHT358" s="59"/>
      <c r="VHU358" s="59"/>
      <c r="VHV358" s="59"/>
      <c r="VHW358" s="59"/>
      <c r="VHX358" s="59"/>
      <c r="VHY358" s="59"/>
      <c r="VHZ358" s="59"/>
      <c r="VIA358" s="59"/>
      <c r="VIB358" s="59"/>
      <c r="VIC358" s="59"/>
      <c r="VID358" s="59"/>
      <c r="VIE358" s="59"/>
      <c r="VIF358" s="59"/>
      <c r="VIG358" s="59"/>
      <c r="VIH358" s="59"/>
      <c r="VII358" s="59"/>
      <c r="VIJ358" s="59"/>
      <c r="VIK358" s="59"/>
      <c r="VIL358" s="59"/>
      <c r="VIM358" s="59"/>
      <c r="VIN358" s="59"/>
      <c r="VIO358" s="59"/>
      <c r="VIP358" s="59"/>
      <c r="VIQ358" s="59"/>
      <c r="VIR358" s="59"/>
      <c r="VIS358" s="59"/>
      <c r="VIT358" s="59"/>
      <c r="VIU358" s="59"/>
      <c r="VIV358" s="59"/>
      <c r="VIW358" s="59"/>
      <c r="VIX358" s="59"/>
      <c r="VIY358" s="59"/>
      <c r="VIZ358" s="59"/>
      <c r="VJA358" s="59"/>
      <c r="VJB358" s="59"/>
      <c r="VJC358" s="59"/>
      <c r="VJD358" s="59"/>
      <c r="VJE358" s="59"/>
      <c r="VJF358" s="59"/>
      <c r="VJG358" s="59"/>
      <c r="VJH358" s="59"/>
      <c r="VJI358" s="59"/>
      <c r="VJJ358" s="59"/>
      <c r="VJK358" s="59"/>
      <c r="VJL358" s="59"/>
      <c r="VJM358" s="59"/>
      <c r="VJN358" s="59"/>
      <c r="VJO358" s="59"/>
      <c r="VJP358" s="59"/>
      <c r="VJQ358" s="59"/>
      <c r="VJR358" s="59"/>
      <c r="VJS358" s="59"/>
      <c r="VJT358" s="59"/>
      <c r="VJU358" s="59"/>
      <c r="VJV358" s="59"/>
      <c r="VJW358" s="59"/>
      <c r="VJX358" s="59"/>
      <c r="VJY358" s="59"/>
      <c r="VJZ358" s="59"/>
      <c r="VKA358" s="59"/>
      <c r="VKB358" s="59"/>
      <c r="VKC358" s="59"/>
      <c r="VKD358" s="59"/>
      <c r="VKE358" s="59"/>
      <c r="VKF358" s="59"/>
      <c r="VKG358" s="59"/>
      <c r="VKH358" s="59"/>
      <c r="VKI358" s="59"/>
      <c r="VKJ358" s="59"/>
      <c r="VKK358" s="59"/>
      <c r="VKL358" s="59"/>
      <c r="VKM358" s="59"/>
      <c r="VKN358" s="59"/>
      <c r="VKO358" s="59"/>
      <c r="VKP358" s="59"/>
      <c r="VKQ358" s="59"/>
      <c r="VKR358" s="59"/>
      <c r="VKS358" s="59"/>
      <c r="VKT358" s="59"/>
      <c r="VKU358" s="59"/>
      <c r="VKV358" s="59"/>
      <c r="VKW358" s="59"/>
      <c r="VKX358" s="59"/>
      <c r="VKY358" s="59"/>
      <c r="VKZ358" s="59"/>
      <c r="VLA358" s="59"/>
      <c r="VLB358" s="59"/>
      <c r="VLC358" s="59"/>
      <c r="VLD358" s="59"/>
      <c r="VLE358" s="59"/>
      <c r="VLF358" s="59"/>
      <c r="VLG358" s="59"/>
      <c r="VLH358" s="59"/>
      <c r="VLI358" s="59"/>
      <c r="VLJ358" s="59"/>
      <c r="VLK358" s="59"/>
      <c r="VLL358" s="59"/>
      <c r="VLM358" s="59"/>
      <c r="VLN358" s="59"/>
      <c r="VLO358" s="59"/>
      <c r="VLP358" s="59"/>
      <c r="VLQ358" s="59"/>
      <c r="VLR358" s="59"/>
      <c r="VLS358" s="59"/>
      <c r="VLT358" s="59"/>
      <c r="VLU358" s="59"/>
      <c r="VLV358" s="59"/>
      <c r="VLW358" s="59"/>
      <c r="VLX358" s="59"/>
      <c r="VLY358" s="59"/>
      <c r="VLZ358" s="59"/>
      <c r="VMA358" s="59"/>
      <c r="VMB358" s="59"/>
      <c r="VMC358" s="59"/>
      <c r="VMD358" s="59"/>
      <c r="VME358" s="59"/>
      <c r="VMF358" s="59"/>
      <c r="VMG358" s="59"/>
      <c r="VMH358" s="59"/>
      <c r="VMI358" s="59"/>
      <c r="VMJ358" s="59"/>
      <c r="VMK358" s="59"/>
      <c r="VML358" s="59"/>
      <c r="VMM358" s="59"/>
      <c r="VMN358" s="59"/>
      <c r="VMO358" s="59"/>
      <c r="VMP358" s="59"/>
      <c r="VMQ358" s="59"/>
      <c r="VMR358" s="59"/>
      <c r="VMS358" s="59"/>
      <c r="VMT358" s="59"/>
      <c r="VMU358" s="59"/>
      <c r="VMV358" s="59"/>
      <c r="VMW358" s="59"/>
      <c r="VMX358" s="59"/>
      <c r="VMY358" s="59"/>
      <c r="VMZ358" s="59"/>
      <c r="VNA358" s="59"/>
      <c r="VNB358" s="59"/>
      <c r="VNC358" s="59"/>
      <c r="VND358" s="59"/>
      <c r="VNE358" s="59"/>
      <c r="VNF358" s="59"/>
      <c r="VNG358" s="59"/>
      <c r="VNH358" s="59"/>
      <c r="VNI358" s="59"/>
      <c r="VNJ358" s="59"/>
      <c r="VNK358" s="59"/>
      <c r="VNL358" s="59"/>
      <c r="VNM358" s="59"/>
      <c r="VNN358" s="59"/>
      <c r="VNO358" s="59"/>
      <c r="VNP358" s="59"/>
      <c r="VNQ358" s="59"/>
      <c r="VNR358" s="59"/>
      <c r="VNS358" s="59"/>
      <c r="VNT358" s="59"/>
      <c r="VNU358" s="59"/>
      <c r="VNV358" s="59"/>
      <c r="VNW358" s="59"/>
      <c r="VNX358" s="59"/>
      <c r="VNY358" s="59"/>
      <c r="VNZ358" s="59"/>
      <c r="VOA358" s="59"/>
      <c r="VOB358" s="59"/>
      <c r="VOC358" s="59"/>
      <c r="VOD358" s="59"/>
      <c r="VOE358" s="59"/>
      <c r="VOF358" s="59"/>
      <c r="VOG358" s="59"/>
      <c r="VOH358" s="59"/>
      <c r="VOI358" s="59"/>
      <c r="VOJ358" s="59"/>
      <c r="VOK358" s="59"/>
      <c r="VOL358" s="59"/>
      <c r="VOM358" s="59"/>
      <c r="VON358" s="59"/>
      <c r="VOO358" s="59"/>
      <c r="VOP358" s="59"/>
      <c r="VOQ358" s="59"/>
      <c r="VOR358" s="59"/>
      <c r="VOS358" s="59"/>
      <c r="VOT358" s="59"/>
      <c r="VOU358" s="59"/>
      <c r="VOV358" s="59"/>
      <c r="VOW358" s="59"/>
      <c r="VOX358" s="59"/>
      <c r="VOY358" s="59"/>
      <c r="VOZ358" s="59"/>
      <c r="VPA358" s="59"/>
      <c r="VPB358" s="59"/>
      <c r="VPC358" s="59"/>
      <c r="VPD358" s="59"/>
      <c r="VPE358" s="59"/>
      <c r="VPF358" s="59"/>
      <c r="VPG358" s="59"/>
      <c r="VPH358" s="59"/>
      <c r="VPI358" s="59"/>
      <c r="VPJ358" s="59"/>
      <c r="VPK358" s="59"/>
      <c r="VPL358" s="59"/>
      <c r="VPM358" s="59"/>
      <c r="VPN358" s="59"/>
      <c r="VPO358" s="59"/>
      <c r="VPP358" s="59"/>
      <c r="VPQ358" s="59"/>
      <c r="VPR358" s="59"/>
      <c r="VPS358" s="59"/>
      <c r="VPT358" s="59"/>
      <c r="VPU358" s="59"/>
      <c r="VPV358" s="59"/>
      <c r="VPW358" s="59"/>
      <c r="VPX358" s="59"/>
      <c r="VPY358" s="59"/>
      <c r="VPZ358" s="59"/>
      <c r="VQA358" s="59"/>
      <c r="VQB358" s="59"/>
      <c r="VQC358" s="59"/>
      <c r="VQD358" s="59"/>
      <c r="VQE358" s="59"/>
      <c r="VQF358" s="59"/>
      <c r="VQG358" s="59"/>
      <c r="VQH358" s="59"/>
      <c r="VQI358" s="59"/>
      <c r="VQJ358" s="59"/>
      <c r="VQK358" s="59"/>
      <c r="VQL358" s="59"/>
      <c r="VQM358" s="59"/>
      <c r="VQN358" s="59"/>
      <c r="VQO358" s="59"/>
      <c r="VQP358" s="59"/>
      <c r="VQQ358" s="59"/>
      <c r="VQR358" s="59"/>
      <c r="VQS358" s="59"/>
      <c r="VQT358" s="59"/>
      <c r="VQU358" s="59"/>
      <c r="VQV358" s="59"/>
      <c r="VQW358" s="59"/>
      <c r="VQX358" s="59"/>
      <c r="VQY358" s="59"/>
      <c r="VQZ358" s="59"/>
      <c r="VRA358" s="59"/>
      <c r="VRB358" s="59"/>
      <c r="VRC358" s="59"/>
      <c r="VRD358" s="59"/>
      <c r="VRE358" s="59"/>
      <c r="VRF358" s="59"/>
      <c r="VRG358" s="59"/>
      <c r="VRH358" s="59"/>
      <c r="VRI358" s="59"/>
      <c r="VRJ358" s="59"/>
      <c r="VRK358" s="59"/>
      <c r="VRL358" s="59"/>
      <c r="VRM358" s="59"/>
      <c r="VRN358" s="59"/>
      <c r="VRO358" s="59"/>
      <c r="VRP358" s="59"/>
      <c r="VRQ358" s="59"/>
      <c r="VRR358" s="59"/>
      <c r="VRS358" s="59"/>
      <c r="VRT358" s="59"/>
      <c r="VRU358" s="59"/>
      <c r="VRV358" s="59"/>
      <c r="VRW358" s="59"/>
      <c r="VRX358" s="59"/>
      <c r="VRY358" s="59"/>
      <c r="VRZ358" s="59"/>
      <c r="VSA358" s="59"/>
      <c r="VSB358" s="59"/>
      <c r="VSC358" s="59"/>
      <c r="VSD358" s="59"/>
      <c r="VSE358" s="59"/>
      <c r="VSF358" s="59"/>
      <c r="VSG358" s="59"/>
      <c r="VSH358" s="59"/>
      <c r="VSI358" s="59"/>
      <c r="VSJ358" s="59"/>
      <c r="VSK358" s="59"/>
      <c r="VSL358" s="59"/>
      <c r="VSM358" s="59"/>
      <c r="VSN358" s="59"/>
      <c r="VSO358" s="59"/>
      <c r="VSP358" s="59"/>
      <c r="VSQ358" s="59"/>
      <c r="VSR358" s="59"/>
      <c r="VSS358" s="59"/>
      <c r="VST358" s="59"/>
      <c r="VSU358" s="59"/>
      <c r="VSV358" s="59"/>
      <c r="VSW358" s="59"/>
      <c r="VSX358" s="59"/>
      <c r="VSY358" s="59"/>
      <c r="VSZ358" s="59"/>
      <c r="VTA358" s="59"/>
      <c r="VTB358" s="59"/>
      <c r="VTC358" s="59"/>
      <c r="VTD358" s="59"/>
      <c r="VTE358" s="59"/>
      <c r="VTF358" s="59"/>
      <c r="VTG358" s="59"/>
      <c r="VTH358" s="59"/>
      <c r="VTI358" s="59"/>
      <c r="VTJ358" s="59"/>
      <c r="VTK358" s="59"/>
      <c r="VTL358" s="59"/>
      <c r="VTM358" s="59"/>
      <c r="VTN358" s="59"/>
      <c r="VTO358" s="59"/>
      <c r="VTP358" s="59"/>
      <c r="VTQ358" s="59"/>
      <c r="VTR358" s="59"/>
      <c r="VTS358" s="59"/>
      <c r="VTT358" s="59"/>
      <c r="VTU358" s="59"/>
      <c r="VTV358" s="59"/>
      <c r="VTW358" s="59"/>
      <c r="VTX358" s="59"/>
      <c r="VTY358" s="59"/>
      <c r="VTZ358" s="59"/>
      <c r="VUA358" s="59"/>
      <c r="VUB358" s="59"/>
      <c r="VUC358" s="59"/>
      <c r="VUD358" s="59"/>
      <c r="VUE358" s="59"/>
      <c r="VUF358" s="59"/>
      <c r="VUG358" s="59"/>
      <c r="VUH358" s="59"/>
      <c r="VUI358" s="59"/>
      <c r="VUJ358" s="59"/>
      <c r="VUK358" s="59"/>
      <c r="VUL358" s="59"/>
      <c r="VUM358" s="59"/>
      <c r="VUN358" s="59"/>
      <c r="VUO358" s="59"/>
      <c r="VUP358" s="59"/>
      <c r="VUQ358" s="59"/>
      <c r="VUR358" s="59"/>
      <c r="VUS358" s="59"/>
      <c r="VUT358" s="59"/>
      <c r="VUU358" s="59"/>
      <c r="VUV358" s="59"/>
      <c r="VUW358" s="59"/>
      <c r="VUX358" s="59"/>
      <c r="VUY358" s="59"/>
      <c r="VUZ358" s="59"/>
      <c r="VVA358" s="59"/>
      <c r="VVB358" s="59"/>
      <c r="VVC358" s="59"/>
      <c r="VVD358" s="59"/>
      <c r="VVE358" s="59"/>
      <c r="VVF358" s="59"/>
      <c r="VVG358" s="59"/>
      <c r="VVH358" s="59"/>
      <c r="VVI358" s="59"/>
      <c r="VVJ358" s="59"/>
      <c r="VVK358" s="59"/>
      <c r="VVL358" s="59"/>
      <c r="VVM358" s="59"/>
      <c r="VVN358" s="59"/>
      <c r="VVO358" s="59"/>
      <c r="VVP358" s="59"/>
      <c r="VVQ358" s="59"/>
      <c r="VVR358" s="59"/>
      <c r="VVS358" s="59"/>
      <c r="VVT358" s="59"/>
      <c r="VVU358" s="59"/>
      <c r="VVV358" s="59"/>
      <c r="VVW358" s="59"/>
      <c r="VVX358" s="59"/>
      <c r="VVY358" s="59"/>
      <c r="VVZ358" s="59"/>
      <c r="VWA358" s="59"/>
      <c r="VWB358" s="59"/>
      <c r="VWC358" s="59"/>
      <c r="VWD358" s="59"/>
      <c r="VWE358" s="59"/>
      <c r="VWF358" s="59"/>
      <c r="VWG358" s="59"/>
      <c r="VWH358" s="59"/>
      <c r="VWI358" s="59"/>
      <c r="VWJ358" s="59"/>
      <c r="VWK358" s="59"/>
      <c r="VWL358" s="59"/>
      <c r="VWM358" s="59"/>
      <c r="VWN358" s="59"/>
      <c r="VWO358" s="59"/>
      <c r="VWP358" s="59"/>
      <c r="VWQ358" s="59"/>
      <c r="VWR358" s="59"/>
      <c r="VWS358" s="59"/>
      <c r="VWT358" s="59"/>
      <c r="VWU358" s="59"/>
      <c r="VWV358" s="59"/>
      <c r="VWW358" s="59"/>
      <c r="VWX358" s="59"/>
      <c r="VWY358" s="59"/>
      <c r="VWZ358" s="59"/>
      <c r="VXA358" s="59"/>
      <c r="VXB358" s="59"/>
      <c r="VXC358" s="59"/>
      <c r="VXD358" s="59"/>
      <c r="VXE358" s="59"/>
      <c r="VXF358" s="59"/>
      <c r="VXG358" s="59"/>
      <c r="VXH358" s="59"/>
      <c r="VXI358" s="59"/>
      <c r="VXJ358" s="59"/>
      <c r="VXK358" s="59"/>
      <c r="VXL358" s="59"/>
      <c r="VXM358" s="59"/>
      <c r="VXN358" s="59"/>
      <c r="VXO358" s="59"/>
      <c r="VXP358" s="59"/>
      <c r="VXQ358" s="59"/>
      <c r="VXR358" s="59"/>
      <c r="VXS358" s="59"/>
      <c r="VXT358" s="59"/>
      <c r="VXU358" s="59"/>
      <c r="VXV358" s="59"/>
      <c r="VXW358" s="59"/>
      <c r="VXX358" s="59"/>
      <c r="VXY358" s="59"/>
      <c r="VXZ358" s="59"/>
      <c r="VYA358" s="59"/>
      <c r="VYB358" s="59"/>
      <c r="VYC358" s="59"/>
      <c r="VYD358" s="59"/>
      <c r="VYE358" s="59"/>
      <c r="VYF358" s="59"/>
      <c r="VYG358" s="59"/>
      <c r="VYH358" s="59"/>
      <c r="VYI358" s="59"/>
      <c r="VYJ358" s="59"/>
      <c r="VYK358" s="59"/>
      <c r="VYL358" s="59"/>
      <c r="VYM358" s="59"/>
      <c r="VYN358" s="59"/>
      <c r="VYO358" s="59"/>
      <c r="VYP358" s="59"/>
      <c r="VYQ358" s="59"/>
      <c r="VYR358" s="59"/>
      <c r="VYS358" s="59"/>
      <c r="VYT358" s="59"/>
      <c r="VYU358" s="59"/>
      <c r="VYV358" s="59"/>
      <c r="VYW358" s="59"/>
      <c r="VYX358" s="59"/>
      <c r="VYY358" s="59"/>
      <c r="VYZ358" s="59"/>
      <c r="VZA358" s="59"/>
      <c r="VZB358" s="59"/>
      <c r="VZC358" s="59"/>
      <c r="VZD358" s="59"/>
      <c r="VZE358" s="59"/>
      <c r="VZF358" s="59"/>
      <c r="VZG358" s="59"/>
      <c r="VZH358" s="59"/>
      <c r="VZI358" s="59"/>
      <c r="VZJ358" s="59"/>
      <c r="VZK358" s="59"/>
      <c r="VZL358" s="59"/>
      <c r="VZM358" s="59"/>
      <c r="VZN358" s="59"/>
      <c r="VZO358" s="59"/>
      <c r="VZP358" s="59"/>
      <c r="VZQ358" s="59"/>
      <c r="VZR358" s="59"/>
      <c r="VZS358" s="59"/>
      <c r="VZT358" s="59"/>
      <c r="VZU358" s="59"/>
      <c r="VZV358" s="59"/>
      <c r="VZW358" s="59"/>
      <c r="VZX358" s="59"/>
      <c r="VZY358" s="59"/>
      <c r="VZZ358" s="59"/>
      <c r="WAA358" s="59"/>
      <c r="WAB358" s="59"/>
      <c r="WAC358" s="59"/>
      <c r="WAD358" s="59"/>
      <c r="WAE358" s="59"/>
      <c r="WAF358" s="59"/>
      <c r="WAG358" s="59"/>
      <c r="WAH358" s="59"/>
      <c r="WAI358" s="59"/>
      <c r="WAJ358" s="59"/>
      <c r="WAK358" s="59"/>
      <c r="WAL358" s="59"/>
      <c r="WAM358" s="59"/>
      <c r="WAN358" s="59"/>
      <c r="WAO358" s="59"/>
      <c r="WAP358" s="59"/>
      <c r="WAQ358" s="59"/>
      <c r="WAR358" s="59"/>
      <c r="WAS358" s="59"/>
      <c r="WAT358" s="59"/>
      <c r="WAU358" s="59"/>
      <c r="WAV358" s="59"/>
      <c r="WAW358" s="59"/>
      <c r="WAX358" s="59"/>
      <c r="WAY358" s="59"/>
      <c r="WAZ358" s="59"/>
      <c r="WBA358" s="59"/>
      <c r="WBB358" s="59"/>
      <c r="WBC358" s="59"/>
      <c r="WBD358" s="59"/>
      <c r="WBE358" s="59"/>
      <c r="WBF358" s="59"/>
      <c r="WBG358" s="59"/>
      <c r="WBH358" s="59"/>
      <c r="WBI358" s="59"/>
      <c r="WBJ358" s="59"/>
      <c r="WBK358" s="59"/>
      <c r="WBL358" s="59"/>
      <c r="WBM358" s="59"/>
      <c r="WBN358" s="59"/>
      <c r="WBO358" s="59"/>
      <c r="WBP358" s="59"/>
      <c r="WBQ358" s="59"/>
      <c r="WBR358" s="59"/>
      <c r="WBS358" s="59"/>
      <c r="WBT358" s="59"/>
      <c r="WBU358" s="59"/>
      <c r="WBV358" s="59"/>
      <c r="WBW358" s="59"/>
      <c r="WBX358" s="59"/>
      <c r="WBY358" s="59"/>
      <c r="WBZ358" s="59"/>
      <c r="WCA358" s="59"/>
      <c r="WCB358" s="59"/>
      <c r="WCC358" s="59"/>
      <c r="WCD358" s="59"/>
      <c r="WCE358" s="59"/>
      <c r="WCF358" s="59"/>
      <c r="WCG358" s="59"/>
      <c r="WCH358" s="59"/>
      <c r="WCI358" s="59"/>
      <c r="WCJ358" s="59"/>
      <c r="WCK358" s="59"/>
      <c r="WCL358" s="59"/>
      <c r="WCM358" s="59"/>
      <c r="WCN358" s="59"/>
      <c r="WCO358" s="59"/>
      <c r="WCP358" s="59"/>
      <c r="WCQ358" s="59"/>
      <c r="WCR358" s="59"/>
      <c r="WCS358" s="59"/>
      <c r="WCT358" s="59"/>
      <c r="WCU358" s="59"/>
      <c r="WCV358" s="59"/>
      <c r="WCW358" s="59"/>
      <c r="WCX358" s="59"/>
      <c r="WCY358" s="59"/>
      <c r="WCZ358" s="59"/>
      <c r="WDA358" s="59"/>
      <c r="WDB358" s="59"/>
      <c r="WDC358" s="59"/>
      <c r="WDD358" s="59"/>
      <c r="WDE358" s="59"/>
      <c r="WDF358" s="59"/>
      <c r="WDG358" s="59"/>
      <c r="WDH358" s="59"/>
      <c r="WDI358" s="59"/>
      <c r="WDJ358" s="59"/>
      <c r="WDK358" s="59"/>
      <c r="WDL358" s="59"/>
      <c r="WDM358" s="59"/>
      <c r="WDN358" s="59"/>
      <c r="WDO358" s="59"/>
      <c r="WDP358" s="59"/>
      <c r="WDQ358" s="59"/>
      <c r="WDR358" s="59"/>
      <c r="WDS358" s="59"/>
      <c r="WDT358" s="59"/>
      <c r="WDU358" s="59"/>
      <c r="WDV358" s="59"/>
      <c r="WDW358" s="59"/>
      <c r="WDX358" s="59"/>
      <c r="WDY358" s="59"/>
      <c r="WDZ358" s="59"/>
      <c r="WEA358" s="59"/>
      <c r="WEB358" s="59"/>
      <c r="WEC358" s="59"/>
      <c r="WED358" s="59"/>
      <c r="WEE358" s="59"/>
      <c r="WEF358" s="59"/>
      <c r="WEG358" s="59"/>
      <c r="WEH358" s="59"/>
      <c r="WEI358" s="59"/>
      <c r="WEJ358" s="59"/>
      <c r="WEK358" s="59"/>
      <c r="WEL358" s="59"/>
      <c r="WEM358" s="59"/>
      <c r="WEN358" s="59"/>
      <c r="WEO358" s="59"/>
      <c r="WEP358" s="59"/>
      <c r="WEQ358" s="59"/>
      <c r="WER358" s="59"/>
      <c r="WES358" s="59"/>
      <c r="WET358" s="59"/>
      <c r="WEU358" s="59"/>
      <c r="WEV358" s="59"/>
      <c r="WEW358" s="59"/>
      <c r="WEX358" s="59"/>
      <c r="WEY358" s="59"/>
      <c r="WEZ358" s="59"/>
      <c r="WFA358" s="59"/>
      <c r="WFB358" s="59"/>
      <c r="WFC358" s="59"/>
      <c r="WFD358" s="59"/>
      <c r="WFE358" s="59"/>
      <c r="WFF358" s="59"/>
      <c r="WFG358" s="59"/>
      <c r="WFH358" s="59"/>
      <c r="WFI358" s="59"/>
      <c r="WFJ358" s="59"/>
      <c r="WFK358" s="59"/>
      <c r="WFL358" s="59"/>
      <c r="WFM358" s="59"/>
      <c r="WFN358" s="59"/>
      <c r="WFO358" s="59"/>
      <c r="WFP358" s="59"/>
      <c r="WFQ358" s="59"/>
      <c r="WFR358" s="59"/>
      <c r="WFS358" s="59"/>
      <c r="WFT358" s="59"/>
      <c r="WFU358" s="59"/>
      <c r="WFV358" s="59"/>
      <c r="WFW358" s="59"/>
      <c r="WFX358" s="59"/>
      <c r="WFY358" s="59"/>
      <c r="WFZ358" s="59"/>
      <c r="WGA358" s="59"/>
      <c r="WGB358" s="59"/>
      <c r="WGC358" s="59"/>
      <c r="WGD358" s="59"/>
      <c r="WGE358" s="59"/>
      <c r="WGF358" s="59"/>
      <c r="WGG358" s="59"/>
      <c r="WGH358" s="59"/>
      <c r="WGI358" s="59"/>
      <c r="WGJ358" s="59"/>
      <c r="WGK358" s="59"/>
      <c r="WGL358" s="59"/>
      <c r="WGM358" s="59"/>
      <c r="WGN358" s="59"/>
      <c r="WGO358" s="59"/>
      <c r="WGP358" s="59"/>
      <c r="WGQ358" s="59"/>
      <c r="WGR358" s="59"/>
      <c r="WGS358" s="59"/>
      <c r="WGT358" s="59"/>
      <c r="WGU358" s="59"/>
      <c r="WGV358" s="59"/>
      <c r="WGW358" s="59"/>
      <c r="WGX358" s="59"/>
      <c r="WGY358" s="59"/>
      <c r="WGZ358" s="59"/>
      <c r="WHA358" s="59"/>
      <c r="WHB358" s="59"/>
      <c r="WHC358" s="59"/>
      <c r="WHD358" s="59"/>
      <c r="WHE358" s="59"/>
      <c r="WHF358" s="59"/>
      <c r="WHG358" s="59"/>
      <c r="WHH358" s="59"/>
      <c r="WHI358" s="59"/>
      <c r="WHJ358" s="59"/>
      <c r="WHK358" s="59"/>
      <c r="WHL358" s="59"/>
      <c r="WHM358" s="59"/>
      <c r="WHN358" s="59"/>
      <c r="WHO358" s="59"/>
      <c r="WHP358" s="59"/>
      <c r="WHQ358" s="59"/>
      <c r="WHR358" s="59"/>
      <c r="WHS358" s="59"/>
      <c r="WHT358" s="59"/>
      <c r="WHU358" s="59"/>
      <c r="WHV358" s="59"/>
      <c r="WHW358" s="59"/>
      <c r="WHX358" s="59"/>
      <c r="WHY358" s="59"/>
      <c r="WHZ358" s="59"/>
      <c r="WIA358" s="59"/>
      <c r="WIB358" s="59"/>
      <c r="WIC358" s="59"/>
      <c r="WID358" s="59"/>
      <c r="WIE358" s="59"/>
      <c r="WIF358" s="59"/>
      <c r="WIG358" s="59"/>
      <c r="WIH358" s="59"/>
      <c r="WII358" s="59"/>
      <c r="WIJ358" s="59"/>
      <c r="WIK358" s="59"/>
      <c r="WIL358" s="59"/>
      <c r="WIM358" s="59"/>
      <c r="WIN358" s="59"/>
      <c r="WIO358" s="59"/>
      <c r="WIP358" s="59"/>
      <c r="WIQ358" s="59"/>
      <c r="WIR358" s="59"/>
      <c r="WIS358" s="59"/>
      <c r="WIT358" s="59"/>
      <c r="WIU358" s="59"/>
      <c r="WIV358" s="59"/>
      <c r="WIW358" s="59"/>
      <c r="WIX358" s="59"/>
      <c r="WIY358" s="59"/>
      <c r="WIZ358" s="59"/>
      <c r="WJA358" s="59"/>
      <c r="WJB358" s="59"/>
      <c r="WJC358" s="59"/>
      <c r="WJD358" s="59"/>
      <c r="WJE358" s="59"/>
      <c r="WJF358" s="59"/>
      <c r="WJG358" s="59"/>
      <c r="WJH358" s="59"/>
      <c r="WJI358" s="59"/>
      <c r="WJJ358" s="59"/>
      <c r="WJK358" s="59"/>
      <c r="WJL358" s="59"/>
      <c r="WJM358" s="59"/>
      <c r="WJN358" s="59"/>
      <c r="WJO358" s="59"/>
      <c r="WJP358" s="59"/>
      <c r="WJQ358" s="59"/>
      <c r="WJR358" s="59"/>
      <c r="WJS358" s="59"/>
      <c r="WJT358" s="59"/>
      <c r="WJU358" s="59"/>
      <c r="WJV358" s="59"/>
      <c r="WJW358" s="59"/>
      <c r="WJX358" s="59"/>
      <c r="WJY358" s="59"/>
      <c r="WJZ358" s="59"/>
      <c r="WKA358" s="59"/>
      <c r="WKB358" s="59"/>
      <c r="WKC358" s="59"/>
      <c r="WKD358" s="59"/>
      <c r="WKE358" s="59"/>
      <c r="WKF358" s="59"/>
      <c r="WKG358" s="59"/>
      <c r="WKH358" s="59"/>
      <c r="WKI358" s="59"/>
      <c r="WKJ358" s="59"/>
      <c r="WKK358" s="59"/>
      <c r="WKL358" s="59"/>
      <c r="WKM358" s="59"/>
      <c r="WKN358" s="59"/>
      <c r="WKO358" s="59"/>
      <c r="WKP358" s="59"/>
      <c r="WKQ358" s="59"/>
      <c r="WKR358" s="59"/>
      <c r="WKS358" s="59"/>
      <c r="WKT358" s="59"/>
      <c r="WKU358" s="59"/>
      <c r="WKV358" s="59"/>
      <c r="WKW358" s="59"/>
      <c r="WKX358" s="59"/>
      <c r="WKY358" s="59"/>
      <c r="WKZ358" s="59"/>
      <c r="WLA358" s="59"/>
      <c r="WLB358" s="59"/>
      <c r="WLC358" s="59"/>
      <c r="WLD358" s="59"/>
      <c r="WLE358" s="59"/>
      <c r="WLF358" s="59"/>
      <c r="WLG358" s="59"/>
      <c r="WLH358" s="59"/>
      <c r="WLI358" s="59"/>
      <c r="WLJ358" s="59"/>
      <c r="WLK358" s="59"/>
      <c r="WLL358" s="59"/>
      <c r="WLM358" s="59"/>
      <c r="WLN358" s="59"/>
      <c r="WLO358" s="59"/>
      <c r="WLP358" s="59"/>
      <c r="WLQ358" s="59"/>
      <c r="WLR358" s="59"/>
      <c r="WLS358" s="59"/>
      <c r="WLT358" s="59"/>
      <c r="WLU358" s="59"/>
      <c r="WLV358" s="59"/>
      <c r="WLW358" s="59"/>
      <c r="WLX358" s="59"/>
      <c r="WLY358" s="59"/>
      <c r="WLZ358" s="59"/>
      <c r="WMA358" s="59"/>
      <c r="WMB358" s="59"/>
      <c r="WMC358" s="59"/>
      <c r="WMD358" s="59"/>
      <c r="WME358" s="59"/>
      <c r="WMF358" s="59"/>
      <c r="WMG358" s="59"/>
      <c r="WMH358" s="59"/>
      <c r="WMI358" s="59"/>
      <c r="WMJ358" s="59"/>
      <c r="WMK358" s="59"/>
      <c r="WML358" s="59"/>
      <c r="WMM358" s="59"/>
      <c r="WMN358" s="59"/>
      <c r="WMO358" s="59"/>
      <c r="WMP358" s="59"/>
      <c r="WMQ358" s="59"/>
      <c r="WMR358" s="59"/>
      <c r="WMS358" s="59"/>
      <c r="WMT358" s="59"/>
      <c r="WMU358" s="59"/>
      <c r="WMV358" s="59"/>
      <c r="WMW358" s="59"/>
      <c r="WMX358" s="59"/>
      <c r="WMY358" s="59"/>
      <c r="WMZ358" s="59"/>
      <c r="WNA358" s="59"/>
      <c r="WNB358" s="59"/>
      <c r="WNC358" s="59"/>
      <c r="WND358" s="59"/>
      <c r="WNE358" s="59"/>
      <c r="WNF358" s="59"/>
      <c r="WNG358" s="59"/>
      <c r="WNH358" s="59"/>
      <c r="WNI358" s="59"/>
      <c r="WNJ358" s="59"/>
      <c r="WNK358" s="59"/>
      <c r="WNL358" s="59"/>
      <c r="WNM358" s="59"/>
      <c r="WNN358" s="59"/>
      <c r="WNO358" s="59"/>
      <c r="WNP358" s="59"/>
      <c r="WNQ358" s="59"/>
      <c r="WNR358" s="59"/>
      <c r="WNS358" s="59"/>
      <c r="WNT358" s="59"/>
      <c r="WNU358" s="59"/>
      <c r="WNV358" s="59"/>
      <c r="WNW358" s="59"/>
      <c r="WNX358" s="59"/>
      <c r="WNY358" s="59"/>
      <c r="WNZ358" s="59"/>
      <c r="WOA358" s="59"/>
      <c r="WOB358" s="59"/>
      <c r="WOC358" s="59"/>
      <c r="WOD358" s="59"/>
      <c r="WOE358" s="59"/>
      <c r="WOF358" s="59"/>
      <c r="WOG358" s="59"/>
      <c r="WOH358" s="59"/>
      <c r="WOI358" s="59"/>
      <c r="WOJ358" s="59"/>
      <c r="WOK358" s="59"/>
      <c r="WOL358" s="59"/>
      <c r="WOM358" s="59"/>
      <c r="WON358" s="59"/>
      <c r="WOO358" s="59"/>
      <c r="WOP358" s="59"/>
      <c r="WOQ358" s="59"/>
      <c r="WOR358" s="59"/>
      <c r="WOS358" s="59"/>
      <c r="WOT358" s="59"/>
      <c r="WOU358" s="59"/>
      <c r="WOV358" s="59"/>
      <c r="WOW358" s="59"/>
      <c r="WOX358" s="59"/>
      <c r="WOY358" s="59"/>
      <c r="WOZ358" s="59"/>
      <c r="WPA358" s="59"/>
      <c r="WPB358" s="59"/>
      <c r="WPC358" s="59"/>
      <c r="WPD358" s="59"/>
      <c r="WPE358" s="59"/>
      <c r="WPF358" s="59"/>
      <c r="WPG358" s="59"/>
      <c r="WPH358" s="59"/>
      <c r="WPI358" s="59"/>
      <c r="WPJ358" s="59"/>
      <c r="WPK358" s="59"/>
      <c r="WPL358" s="59"/>
      <c r="WPM358" s="59"/>
      <c r="WPN358" s="59"/>
      <c r="WPO358" s="59"/>
      <c r="WPP358" s="59"/>
      <c r="WPQ358" s="59"/>
      <c r="WPR358" s="59"/>
      <c r="WPS358" s="59"/>
      <c r="WPT358" s="59"/>
      <c r="WPU358" s="59"/>
      <c r="WPV358" s="59"/>
      <c r="WPW358" s="59"/>
      <c r="WPX358" s="59"/>
      <c r="WPY358" s="59"/>
      <c r="WPZ358" s="59"/>
      <c r="WQA358" s="59"/>
      <c r="WQB358" s="59"/>
      <c r="WQC358" s="59"/>
      <c r="WQD358" s="59"/>
      <c r="WQE358" s="59"/>
      <c r="WQF358" s="59"/>
      <c r="WQG358" s="59"/>
      <c r="WQH358" s="59"/>
      <c r="WQI358" s="59"/>
      <c r="WQJ358" s="59"/>
      <c r="WQK358" s="59"/>
      <c r="WQL358" s="59"/>
      <c r="WQM358" s="59"/>
      <c r="WQN358" s="59"/>
      <c r="WQO358" s="59"/>
      <c r="WQP358" s="59"/>
      <c r="WQQ358" s="59"/>
      <c r="WQR358" s="59"/>
      <c r="WQS358" s="59"/>
      <c r="WQT358" s="59"/>
      <c r="WQU358" s="59"/>
      <c r="WQV358" s="59"/>
      <c r="WQW358" s="59"/>
      <c r="WQX358" s="59"/>
      <c r="WQY358" s="59"/>
      <c r="WQZ358" s="59"/>
      <c r="WRA358" s="59"/>
      <c r="WRB358" s="59"/>
      <c r="WRC358" s="59"/>
      <c r="WRD358" s="59"/>
      <c r="WRE358" s="59"/>
      <c r="WRF358" s="59"/>
      <c r="WRG358" s="59"/>
      <c r="WRH358" s="59"/>
      <c r="WRI358" s="59"/>
      <c r="WRJ358" s="59"/>
      <c r="WRK358" s="59"/>
      <c r="WRL358" s="59"/>
      <c r="WRM358" s="59"/>
      <c r="WRN358" s="59"/>
      <c r="WRO358" s="59"/>
      <c r="WRP358" s="59"/>
      <c r="WRQ358" s="59"/>
      <c r="WRR358" s="59"/>
      <c r="WRS358" s="59"/>
      <c r="WRT358" s="59"/>
      <c r="WRU358" s="59"/>
      <c r="WRV358" s="59"/>
      <c r="WRW358" s="59"/>
      <c r="WRX358" s="59"/>
      <c r="WRY358" s="59"/>
      <c r="WRZ358" s="59"/>
      <c r="WSA358" s="59"/>
      <c r="WSB358" s="59"/>
      <c r="WSC358" s="59"/>
      <c r="WSD358" s="59"/>
      <c r="WSE358" s="59"/>
      <c r="WSF358" s="59"/>
      <c r="WSG358" s="59"/>
      <c r="WSH358" s="59"/>
      <c r="WSI358" s="59"/>
      <c r="WSJ358" s="59"/>
      <c r="WSK358" s="59"/>
      <c r="WSL358" s="59"/>
      <c r="WSM358" s="59"/>
      <c r="WSN358" s="59"/>
      <c r="WSO358" s="59"/>
      <c r="WSP358" s="59"/>
      <c r="WSQ358" s="59"/>
      <c r="WSR358" s="59"/>
      <c r="WSS358" s="59"/>
      <c r="WST358" s="59"/>
      <c r="WSU358" s="59"/>
      <c r="WSV358" s="59"/>
      <c r="WSW358" s="59"/>
      <c r="WSX358" s="59"/>
      <c r="WSY358" s="59"/>
      <c r="WSZ358" s="59"/>
      <c r="WTA358" s="59"/>
      <c r="WTB358" s="59"/>
      <c r="WTC358" s="59"/>
      <c r="WTD358" s="59"/>
      <c r="WTE358" s="59"/>
      <c r="WTF358" s="59"/>
      <c r="WTG358" s="59"/>
      <c r="WTH358" s="59"/>
      <c r="WTI358" s="59"/>
      <c r="WTJ358" s="59"/>
      <c r="WTK358" s="59"/>
      <c r="WTL358" s="59"/>
      <c r="WTM358" s="59"/>
      <c r="WTN358" s="59"/>
      <c r="WTO358" s="59"/>
      <c r="WTP358" s="59"/>
      <c r="WTQ358" s="59"/>
      <c r="WTR358" s="59"/>
      <c r="WTS358" s="59"/>
      <c r="WTT358" s="59"/>
      <c r="WTU358" s="59"/>
      <c r="WTV358" s="59"/>
      <c r="WTW358" s="59"/>
      <c r="WTX358" s="59"/>
      <c r="WTY358" s="59"/>
      <c r="WTZ358" s="59"/>
      <c r="WUA358" s="59"/>
      <c r="WUB358" s="59"/>
      <c r="WUC358" s="59"/>
      <c r="WUD358" s="59"/>
      <c r="WUE358" s="59"/>
      <c r="WUF358" s="59"/>
      <c r="WUG358" s="59"/>
      <c r="WUH358" s="59"/>
      <c r="WUI358" s="59"/>
      <c r="WUJ358" s="59"/>
      <c r="WUK358" s="59"/>
      <c r="WUL358" s="59"/>
      <c r="WUM358" s="59"/>
      <c r="WUN358" s="59"/>
      <c r="WUO358" s="59"/>
      <c r="WUP358" s="59"/>
      <c r="WUQ358" s="59"/>
      <c r="WUR358" s="59"/>
      <c r="WUS358" s="59"/>
      <c r="WUT358" s="59"/>
      <c r="WUU358" s="59"/>
      <c r="WUV358" s="59"/>
      <c r="WUW358" s="59"/>
      <c r="WUX358" s="59"/>
      <c r="WUY358" s="59"/>
      <c r="WUZ358" s="59"/>
      <c r="WVA358" s="59"/>
      <c r="WVB358" s="59"/>
      <c r="WVC358" s="59"/>
      <c r="WVD358" s="59"/>
      <c r="WVE358" s="59"/>
      <c r="WVF358" s="59"/>
      <c r="WVG358" s="59"/>
      <c r="WVH358" s="59"/>
      <c r="WVI358" s="59"/>
      <c r="WVJ358" s="59"/>
      <c r="WVK358" s="59"/>
      <c r="WVL358" s="59"/>
      <c r="WVM358" s="59"/>
      <c r="WVN358" s="59"/>
      <c r="WVO358" s="59"/>
      <c r="WVP358" s="59"/>
      <c r="WVQ358" s="59"/>
      <c r="WVR358" s="59"/>
      <c r="WVS358" s="59"/>
      <c r="WVT358" s="59"/>
      <c r="WVU358" s="59"/>
      <c r="WVV358" s="59"/>
      <c r="WVW358" s="59"/>
      <c r="WVX358" s="59"/>
      <c r="WVY358" s="59"/>
      <c r="WVZ358" s="59"/>
      <c r="WWA358" s="59"/>
      <c r="WWB358" s="59"/>
      <c r="WWC358" s="59"/>
      <c r="WWD358" s="59"/>
      <c r="WWE358" s="59"/>
      <c r="WWF358" s="59"/>
      <c r="WWG358" s="59"/>
      <c r="WWH358" s="59"/>
      <c r="WWI358" s="59"/>
      <c r="WWJ358" s="59"/>
      <c r="WWK358" s="59"/>
      <c r="WWL358" s="59"/>
      <c r="WWM358" s="59"/>
      <c r="WWN358" s="59"/>
      <c r="WWO358" s="59"/>
      <c r="WWP358" s="59"/>
      <c r="WWQ358" s="59"/>
      <c r="WWR358" s="59"/>
      <c r="WWS358" s="59"/>
      <c r="WWT358" s="59"/>
      <c r="WWU358" s="59"/>
      <c r="WWV358" s="59"/>
      <c r="WWW358" s="59"/>
      <c r="WWX358" s="59"/>
      <c r="WWY358" s="59"/>
      <c r="WWZ358" s="59"/>
      <c r="WXA358" s="59"/>
      <c r="WXB358" s="59"/>
      <c r="WXC358" s="59"/>
      <c r="WXD358" s="59"/>
      <c r="WXE358" s="59"/>
      <c r="WXF358" s="59"/>
      <c r="WXG358" s="59"/>
      <c r="WXH358" s="59"/>
      <c r="WXI358" s="59"/>
      <c r="WXJ358" s="59"/>
      <c r="WXK358" s="59"/>
      <c r="WXL358" s="59"/>
      <c r="WXM358" s="59"/>
      <c r="WXN358" s="59"/>
      <c r="WXO358" s="59"/>
      <c r="WXP358" s="59"/>
      <c r="WXQ358" s="59"/>
      <c r="WXR358" s="59"/>
      <c r="WXS358" s="59"/>
      <c r="WXT358" s="59"/>
      <c r="WXU358" s="59"/>
      <c r="WXV358" s="59"/>
      <c r="WXW358" s="59"/>
      <c r="WXX358" s="59"/>
      <c r="WXY358" s="59"/>
      <c r="WXZ358" s="59"/>
      <c r="WYA358" s="59"/>
      <c r="WYB358" s="59"/>
      <c r="WYC358" s="59"/>
      <c r="WYD358" s="59"/>
      <c r="WYE358" s="59"/>
      <c r="WYF358" s="59"/>
      <c r="WYG358" s="59"/>
      <c r="WYH358" s="59"/>
      <c r="WYI358" s="59"/>
      <c r="WYJ358" s="59"/>
      <c r="WYK358" s="59"/>
      <c r="WYL358" s="59"/>
      <c r="WYM358" s="59"/>
      <c r="WYN358" s="59"/>
      <c r="WYO358" s="59"/>
      <c r="WYP358" s="59"/>
      <c r="WYQ358" s="59"/>
      <c r="WYR358" s="59"/>
      <c r="WYS358" s="59"/>
      <c r="WYT358" s="59"/>
      <c r="WYU358" s="59"/>
      <c r="WYV358" s="59"/>
      <c r="WYW358" s="59"/>
      <c r="WYX358" s="59"/>
      <c r="WYY358" s="59"/>
      <c r="WYZ358" s="59"/>
      <c r="WZA358" s="59"/>
      <c r="WZB358" s="59"/>
      <c r="WZC358" s="59"/>
      <c r="WZD358" s="59"/>
      <c r="WZE358" s="59"/>
      <c r="WZF358" s="59"/>
      <c r="WZG358" s="59"/>
      <c r="WZH358" s="59"/>
      <c r="WZI358" s="59"/>
      <c r="WZJ358" s="59"/>
      <c r="WZK358" s="59"/>
      <c r="WZL358" s="59"/>
      <c r="WZM358" s="59"/>
      <c r="WZN358" s="59"/>
      <c r="WZO358" s="59"/>
      <c r="WZP358" s="59"/>
      <c r="WZQ358" s="59"/>
      <c r="WZR358" s="59"/>
      <c r="WZS358" s="59"/>
      <c r="WZT358" s="59"/>
      <c r="WZU358" s="59"/>
      <c r="WZV358" s="59"/>
      <c r="WZW358" s="59"/>
      <c r="WZX358" s="59"/>
      <c r="WZY358" s="59"/>
      <c r="WZZ358" s="59"/>
      <c r="XAA358" s="59"/>
      <c r="XAB358" s="59"/>
      <c r="XAC358" s="59"/>
      <c r="XAD358" s="59"/>
      <c r="XAE358" s="59"/>
      <c r="XAF358" s="59"/>
      <c r="XAG358" s="59"/>
      <c r="XAH358" s="59"/>
      <c r="XAI358" s="59"/>
      <c r="XAJ358" s="59"/>
      <c r="XAK358" s="59"/>
      <c r="XAL358" s="59"/>
      <c r="XAM358" s="59"/>
      <c r="XAN358" s="59"/>
      <c r="XAO358" s="59"/>
      <c r="XAP358" s="59"/>
      <c r="XAQ358" s="59"/>
      <c r="XAR358" s="59"/>
      <c r="XAS358" s="59"/>
      <c r="XAT358" s="59"/>
      <c r="XAU358" s="59"/>
      <c r="XAV358" s="59"/>
      <c r="XAW358" s="59"/>
      <c r="XAX358" s="59"/>
      <c r="XAY358" s="59"/>
      <c r="XAZ358" s="59"/>
      <c r="XBA358" s="59"/>
      <c r="XBB358" s="59"/>
      <c r="XBC358" s="59"/>
      <c r="XBD358" s="59"/>
      <c r="XBE358" s="59"/>
      <c r="XBF358" s="59"/>
      <c r="XBG358" s="59"/>
      <c r="XBH358" s="59"/>
      <c r="XBI358" s="59"/>
      <c r="XBJ358" s="59"/>
      <c r="XBK358" s="59"/>
      <c r="XBL358" s="59"/>
      <c r="XBM358" s="59"/>
      <c r="XBN358" s="59"/>
      <c r="XBO358" s="59"/>
      <c r="XBP358" s="59"/>
      <c r="XBQ358" s="59"/>
      <c r="XBR358" s="59"/>
      <c r="XBS358" s="59"/>
      <c r="XBT358" s="59"/>
      <c r="XBU358" s="59"/>
      <c r="XBV358" s="59"/>
      <c r="XBW358" s="59"/>
      <c r="XBX358" s="59"/>
      <c r="XBY358" s="59"/>
      <c r="XBZ358" s="59"/>
      <c r="XCB358" s="90"/>
    </row>
    <row r="359" spans="1:16304" s="105" customFormat="1" ht="31.5" x14ac:dyDescent="0.2">
      <c r="A359" s="141" t="s">
        <v>549</v>
      </c>
      <c r="B359" s="36">
        <v>912</v>
      </c>
      <c r="C359" s="63" t="s">
        <v>53</v>
      </c>
      <c r="D359" s="63" t="s">
        <v>73</v>
      </c>
      <c r="E359" s="30" t="s">
        <v>283</v>
      </c>
      <c r="F359" s="31"/>
      <c r="G359" s="100">
        <f>G360+G365+G374</f>
        <v>75780</v>
      </c>
      <c r="H359" s="101">
        <f>H360+H365+H374</f>
        <v>80243</v>
      </c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</row>
    <row r="360" spans="1:16304" s="102" customFormat="1" ht="47.25" x14ac:dyDescent="0.2">
      <c r="A360" s="140" t="s">
        <v>550</v>
      </c>
      <c r="B360" s="21">
        <v>912</v>
      </c>
      <c r="C360" s="15" t="s">
        <v>53</v>
      </c>
      <c r="D360" s="15" t="s">
        <v>73</v>
      </c>
      <c r="E360" s="15" t="s">
        <v>284</v>
      </c>
      <c r="F360" s="15"/>
      <c r="G360" s="71">
        <f t="shared" ref="G360:H360" si="80">G361</f>
        <v>2620</v>
      </c>
      <c r="H360" s="82">
        <f t="shared" si="80"/>
        <v>2683</v>
      </c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</row>
    <row r="361" spans="1:16304" s="102" customFormat="1" ht="18.75" x14ac:dyDescent="0.2">
      <c r="A361" s="136" t="s">
        <v>192</v>
      </c>
      <c r="B361" s="37">
        <v>912</v>
      </c>
      <c r="C361" s="17" t="s">
        <v>53</v>
      </c>
      <c r="D361" s="17" t="s">
        <v>73</v>
      </c>
      <c r="E361" s="17" t="s">
        <v>285</v>
      </c>
      <c r="F361" s="17"/>
      <c r="G361" s="91">
        <f>G362</f>
        <v>2620</v>
      </c>
      <c r="H361" s="92">
        <f>H362</f>
        <v>2683</v>
      </c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  <c r="Y361" s="231"/>
      <c r="Z361" s="231"/>
      <c r="AA361" s="231"/>
      <c r="AB361" s="231"/>
      <c r="AC361" s="231"/>
      <c r="AD361" s="231"/>
      <c r="AE361" s="231"/>
      <c r="AF361" s="231"/>
      <c r="AG361" s="231"/>
      <c r="AH361" s="231"/>
      <c r="AI361" s="231"/>
      <c r="AJ361" s="231"/>
      <c r="AK361" s="231"/>
      <c r="AL361" s="231"/>
      <c r="AM361" s="231"/>
      <c r="AN361" s="231"/>
      <c r="AO361" s="231"/>
      <c r="AP361" s="231"/>
      <c r="AQ361" s="231"/>
      <c r="AR361" s="231"/>
      <c r="AS361" s="231"/>
      <c r="AT361" s="231"/>
    </row>
    <row r="362" spans="1:16304" s="102" customFormat="1" ht="31.5" x14ac:dyDescent="0.2">
      <c r="A362" s="137" t="s">
        <v>22</v>
      </c>
      <c r="B362" s="34">
        <v>912</v>
      </c>
      <c r="C362" s="64" t="s">
        <v>53</v>
      </c>
      <c r="D362" s="64" t="s">
        <v>73</v>
      </c>
      <c r="E362" s="64" t="s">
        <v>285</v>
      </c>
      <c r="F362" s="64">
        <v>200</v>
      </c>
      <c r="G362" s="93">
        <f t="shared" ref="G362:H363" si="81">G363</f>
        <v>2620</v>
      </c>
      <c r="H362" s="94">
        <f t="shared" si="81"/>
        <v>2683</v>
      </c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  <c r="Y362" s="231"/>
      <c r="Z362" s="231"/>
      <c r="AA362" s="231"/>
      <c r="AB362" s="231"/>
      <c r="AC362" s="231"/>
      <c r="AD362" s="231"/>
      <c r="AE362" s="231"/>
      <c r="AF362" s="231"/>
      <c r="AG362" s="231"/>
      <c r="AH362" s="231"/>
      <c r="AI362" s="231"/>
      <c r="AJ362" s="231"/>
      <c r="AK362" s="231"/>
      <c r="AL362" s="231"/>
      <c r="AM362" s="231"/>
      <c r="AN362" s="231"/>
      <c r="AO362" s="231"/>
      <c r="AP362" s="231"/>
      <c r="AQ362" s="231"/>
      <c r="AR362" s="231"/>
      <c r="AS362" s="231"/>
      <c r="AT362" s="231"/>
    </row>
    <row r="363" spans="1:16304" s="102" customFormat="1" ht="31.5" x14ac:dyDescent="0.2">
      <c r="A363" s="137" t="s">
        <v>17</v>
      </c>
      <c r="B363" s="34">
        <v>912</v>
      </c>
      <c r="C363" s="64" t="s">
        <v>53</v>
      </c>
      <c r="D363" s="64" t="s">
        <v>73</v>
      </c>
      <c r="E363" s="64" t="s">
        <v>285</v>
      </c>
      <c r="F363" s="64">
        <v>240</v>
      </c>
      <c r="G363" s="93">
        <f t="shared" si="81"/>
        <v>2620</v>
      </c>
      <c r="H363" s="94">
        <f t="shared" si="81"/>
        <v>2683</v>
      </c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  <c r="Y363" s="231"/>
      <c r="Z363" s="231"/>
      <c r="AA363" s="231"/>
      <c r="AB363" s="231"/>
      <c r="AC363" s="231"/>
      <c r="AD363" s="231"/>
      <c r="AE363" s="231"/>
      <c r="AF363" s="231"/>
      <c r="AG363" s="231"/>
      <c r="AH363" s="231"/>
      <c r="AI363" s="231"/>
      <c r="AJ363" s="231"/>
      <c r="AK363" s="231"/>
      <c r="AL363" s="231"/>
      <c r="AM363" s="231"/>
      <c r="AN363" s="231"/>
      <c r="AO363" s="231"/>
      <c r="AP363" s="231"/>
      <c r="AQ363" s="231"/>
      <c r="AR363" s="231"/>
      <c r="AS363" s="231"/>
      <c r="AT363" s="231"/>
    </row>
    <row r="364" spans="1:16304" s="102" customFormat="1" ht="18.75" x14ac:dyDescent="0.2">
      <c r="A364" s="137" t="s">
        <v>827</v>
      </c>
      <c r="B364" s="34">
        <v>912</v>
      </c>
      <c r="C364" s="64" t="s">
        <v>53</v>
      </c>
      <c r="D364" s="64" t="s">
        <v>73</v>
      </c>
      <c r="E364" s="64" t="s">
        <v>285</v>
      </c>
      <c r="F364" s="64" t="s">
        <v>126</v>
      </c>
      <c r="G364" s="93">
        <v>2620</v>
      </c>
      <c r="H364" s="94">
        <v>2683</v>
      </c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  <c r="Y364" s="231"/>
      <c r="Z364" s="231"/>
      <c r="AA364" s="231"/>
      <c r="AB364" s="231"/>
      <c r="AC364" s="231"/>
      <c r="AD364" s="231"/>
      <c r="AE364" s="231"/>
      <c r="AF364" s="231"/>
      <c r="AG364" s="231"/>
      <c r="AH364" s="231"/>
      <c r="AI364" s="231"/>
      <c r="AJ364" s="231"/>
      <c r="AK364" s="231"/>
      <c r="AL364" s="231"/>
      <c r="AM364" s="231"/>
      <c r="AN364" s="231"/>
      <c r="AO364" s="231"/>
      <c r="AP364" s="231"/>
      <c r="AQ364" s="231"/>
      <c r="AR364" s="231"/>
      <c r="AS364" s="231"/>
      <c r="AT364" s="231"/>
    </row>
    <row r="365" spans="1:16304" s="102" customFormat="1" ht="31.5" x14ac:dyDescent="0.2">
      <c r="A365" s="140" t="s">
        <v>551</v>
      </c>
      <c r="B365" s="21">
        <v>912</v>
      </c>
      <c r="C365" s="15" t="s">
        <v>53</v>
      </c>
      <c r="D365" s="15" t="s">
        <v>73</v>
      </c>
      <c r="E365" s="15" t="s">
        <v>287</v>
      </c>
      <c r="F365" s="15"/>
      <c r="G365" s="71">
        <f t="shared" ref="G365:H365" si="82">G366+G370</f>
        <v>6091</v>
      </c>
      <c r="H365" s="82">
        <f t="shared" si="82"/>
        <v>8091</v>
      </c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</row>
    <row r="366" spans="1:16304" s="102" customFormat="1" ht="18.75" x14ac:dyDescent="0.2">
      <c r="A366" s="136" t="s">
        <v>552</v>
      </c>
      <c r="B366" s="37">
        <v>912</v>
      </c>
      <c r="C366" s="17" t="s">
        <v>53</v>
      </c>
      <c r="D366" s="17" t="s">
        <v>73</v>
      </c>
      <c r="E366" s="17" t="s">
        <v>408</v>
      </c>
      <c r="F366" s="17"/>
      <c r="G366" s="91">
        <f t="shared" ref="G366:H368" si="83">G367</f>
        <v>700</v>
      </c>
      <c r="H366" s="92">
        <f t="shared" si="83"/>
        <v>700</v>
      </c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</row>
    <row r="367" spans="1:16304" s="102" customFormat="1" ht="31.5" x14ac:dyDescent="0.2">
      <c r="A367" s="137" t="s">
        <v>22</v>
      </c>
      <c r="B367" s="34">
        <v>912</v>
      </c>
      <c r="C367" s="64" t="s">
        <v>53</v>
      </c>
      <c r="D367" s="64" t="s">
        <v>73</v>
      </c>
      <c r="E367" s="64" t="s">
        <v>408</v>
      </c>
      <c r="F367" s="64" t="s">
        <v>15</v>
      </c>
      <c r="G367" s="93">
        <f t="shared" si="83"/>
        <v>700</v>
      </c>
      <c r="H367" s="94">
        <f t="shared" si="83"/>
        <v>700</v>
      </c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</row>
    <row r="368" spans="1:16304" s="102" customFormat="1" ht="31.5" x14ac:dyDescent="0.2">
      <c r="A368" s="137" t="s">
        <v>17</v>
      </c>
      <c r="B368" s="34">
        <v>912</v>
      </c>
      <c r="C368" s="64" t="s">
        <v>53</v>
      </c>
      <c r="D368" s="64" t="s">
        <v>73</v>
      </c>
      <c r="E368" s="64" t="s">
        <v>408</v>
      </c>
      <c r="F368" s="64" t="s">
        <v>16</v>
      </c>
      <c r="G368" s="93">
        <f t="shared" si="83"/>
        <v>700</v>
      </c>
      <c r="H368" s="94">
        <f t="shared" si="83"/>
        <v>700</v>
      </c>
      <c r="I368" s="231"/>
      <c r="J368" s="231"/>
      <c r="K368" s="231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</row>
    <row r="369" spans="1:46" s="102" customFormat="1" ht="18.75" x14ac:dyDescent="0.2">
      <c r="A369" s="137" t="s">
        <v>827</v>
      </c>
      <c r="B369" s="34">
        <v>912</v>
      </c>
      <c r="C369" s="64" t="s">
        <v>53</v>
      </c>
      <c r="D369" s="64" t="s">
        <v>73</v>
      </c>
      <c r="E369" s="64" t="s">
        <v>408</v>
      </c>
      <c r="F369" s="64" t="s">
        <v>126</v>
      </c>
      <c r="G369" s="93">
        <v>700</v>
      </c>
      <c r="H369" s="94">
        <v>700</v>
      </c>
      <c r="I369" s="231"/>
      <c r="J369" s="231"/>
      <c r="K369" s="231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</row>
    <row r="370" spans="1:46" s="102" customFormat="1" ht="31.5" x14ac:dyDescent="0.2">
      <c r="A370" s="136" t="s">
        <v>553</v>
      </c>
      <c r="B370" s="37">
        <v>912</v>
      </c>
      <c r="C370" s="17" t="s">
        <v>53</v>
      </c>
      <c r="D370" s="17" t="s">
        <v>73</v>
      </c>
      <c r="E370" s="17" t="s">
        <v>554</v>
      </c>
      <c r="F370" s="17"/>
      <c r="G370" s="91">
        <f t="shared" ref="G370:H372" si="84">G371</f>
        <v>5391</v>
      </c>
      <c r="H370" s="92">
        <f t="shared" si="84"/>
        <v>7391</v>
      </c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</row>
    <row r="371" spans="1:46" s="102" customFormat="1" ht="31.5" x14ac:dyDescent="0.2">
      <c r="A371" s="137" t="s">
        <v>22</v>
      </c>
      <c r="B371" s="34">
        <v>912</v>
      </c>
      <c r="C371" s="64" t="s">
        <v>53</v>
      </c>
      <c r="D371" s="64" t="s">
        <v>73</v>
      </c>
      <c r="E371" s="64" t="s">
        <v>554</v>
      </c>
      <c r="F371" s="64" t="s">
        <v>15</v>
      </c>
      <c r="G371" s="93">
        <f t="shared" si="84"/>
        <v>5391</v>
      </c>
      <c r="H371" s="94">
        <f t="shared" si="84"/>
        <v>7391</v>
      </c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</row>
    <row r="372" spans="1:46" s="102" customFormat="1" ht="31.5" x14ac:dyDescent="0.2">
      <c r="A372" s="137" t="s">
        <v>17</v>
      </c>
      <c r="B372" s="34">
        <v>912</v>
      </c>
      <c r="C372" s="64" t="s">
        <v>53</v>
      </c>
      <c r="D372" s="64" t="s">
        <v>73</v>
      </c>
      <c r="E372" s="64" t="s">
        <v>554</v>
      </c>
      <c r="F372" s="64" t="s">
        <v>16</v>
      </c>
      <c r="G372" s="93">
        <f t="shared" si="84"/>
        <v>5391</v>
      </c>
      <c r="H372" s="94">
        <f t="shared" si="84"/>
        <v>7391</v>
      </c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</row>
    <row r="373" spans="1:46" s="102" customFormat="1" ht="18.75" x14ac:dyDescent="0.2">
      <c r="A373" s="137" t="s">
        <v>827</v>
      </c>
      <c r="B373" s="34">
        <v>912</v>
      </c>
      <c r="C373" s="64" t="s">
        <v>53</v>
      </c>
      <c r="D373" s="64" t="s">
        <v>73</v>
      </c>
      <c r="E373" s="64" t="s">
        <v>554</v>
      </c>
      <c r="F373" s="64" t="s">
        <v>126</v>
      </c>
      <c r="G373" s="93">
        <v>5391</v>
      </c>
      <c r="H373" s="94">
        <v>7391</v>
      </c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</row>
    <row r="374" spans="1:46" s="102" customFormat="1" ht="47.25" x14ac:dyDescent="0.2">
      <c r="A374" s="140" t="s">
        <v>555</v>
      </c>
      <c r="B374" s="21">
        <v>912</v>
      </c>
      <c r="C374" s="15" t="s">
        <v>53</v>
      </c>
      <c r="D374" s="15" t="s">
        <v>73</v>
      </c>
      <c r="E374" s="24" t="s">
        <v>290</v>
      </c>
      <c r="F374" s="32"/>
      <c r="G374" s="71">
        <f t="shared" ref="G374:H374" si="85">G375</f>
        <v>67069</v>
      </c>
      <c r="H374" s="82">
        <f t="shared" si="85"/>
        <v>69469</v>
      </c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</row>
    <row r="375" spans="1:46" s="102" customFormat="1" ht="18.75" x14ac:dyDescent="0.2">
      <c r="A375" s="136" t="s">
        <v>288</v>
      </c>
      <c r="B375" s="37">
        <v>912</v>
      </c>
      <c r="C375" s="17" t="s">
        <v>53</v>
      </c>
      <c r="D375" s="17" t="s">
        <v>73</v>
      </c>
      <c r="E375" s="17" t="s">
        <v>556</v>
      </c>
      <c r="F375" s="17"/>
      <c r="G375" s="91">
        <f t="shared" ref="G375:H375" si="86">G376+G381+G385</f>
        <v>67069</v>
      </c>
      <c r="H375" s="92">
        <f t="shared" si="86"/>
        <v>69469</v>
      </c>
      <c r="I375" s="231"/>
      <c r="J375" s="231"/>
      <c r="K375" s="231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</row>
    <row r="376" spans="1:46" s="102" customFormat="1" ht="63" x14ac:dyDescent="0.2">
      <c r="A376" s="137" t="s">
        <v>262</v>
      </c>
      <c r="B376" s="34">
        <v>912</v>
      </c>
      <c r="C376" s="64" t="s">
        <v>53</v>
      </c>
      <c r="D376" s="64" t="s">
        <v>73</v>
      </c>
      <c r="E376" s="64" t="s">
        <v>556</v>
      </c>
      <c r="F376" s="64">
        <v>100</v>
      </c>
      <c r="G376" s="93">
        <f t="shared" ref="G376:H376" si="87">G377</f>
        <v>55490</v>
      </c>
      <c r="H376" s="94">
        <f t="shared" si="87"/>
        <v>55490</v>
      </c>
      <c r="I376" s="231"/>
      <c r="J376" s="231"/>
      <c r="K376" s="231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</row>
    <row r="377" spans="1:46" s="102" customFormat="1" ht="18.75" x14ac:dyDescent="0.2">
      <c r="A377" s="137" t="s">
        <v>32</v>
      </c>
      <c r="B377" s="34">
        <v>912</v>
      </c>
      <c r="C377" s="64" t="s">
        <v>53</v>
      </c>
      <c r="D377" s="64" t="s">
        <v>73</v>
      </c>
      <c r="E377" s="64" t="s">
        <v>556</v>
      </c>
      <c r="F377" s="64" t="s">
        <v>31</v>
      </c>
      <c r="G377" s="93">
        <f t="shared" ref="G377:H377" si="88">G378+G379+G380</f>
        <v>55490</v>
      </c>
      <c r="H377" s="94">
        <f t="shared" si="88"/>
        <v>55490</v>
      </c>
      <c r="I377" s="231"/>
      <c r="J377" s="231"/>
      <c r="K377" s="231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1"/>
      <c r="Y377" s="231"/>
      <c r="Z377" s="231"/>
      <c r="AA377" s="231"/>
      <c r="AB377" s="231"/>
      <c r="AC377" s="231"/>
      <c r="AD377" s="231"/>
      <c r="AE377" s="231"/>
      <c r="AF377" s="231"/>
      <c r="AG377" s="231"/>
      <c r="AH377" s="231"/>
      <c r="AI377" s="231"/>
      <c r="AJ377" s="231"/>
      <c r="AK377" s="231"/>
      <c r="AL377" s="231"/>
      <c r="AM377" s="231"/>
      <c r="AN377" s="231"/>
      <c r="AO377" s="231"/>
      <c r="AP377" s="231"/>
      <c r="AQ377" s="231"/>
      <c r="AR377" s="231"/>
      <c r="AS377" s="231"/>
      <c r="AT377" s="231"/>
    </row>
    <row r="378" spans="1:46" s="102" customFormat="1" ht="18.75" x14ac:dyDescent="0.2">
      <c r="A378" s="137" t="s">
        <v>289</v>
      </c>
      <c r="B378" s="34">
        <v>912</v>
      </c>
      <c r="C378" s="64" t="s">
        <v>53</v>
      </c>
      <c r="D378" s="64" t="s">
        <v>73</v>
      </c>
      <c r="E378" s="64" t="s">
        <v>556</v>
      </c>
      <c r="F378" s="64" t="s">
        <v>130</v>
      </c>
      <c r="G378" s="93">
        <v>34217</v>
      </c>
      <c r="H378" s="94">
        <v>34217</v>
      </c>
      <c r="I378" s="231"/>
      <c r="J378" s="231"/>
      <c r="K378" s="231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1"/>
      <c r="Y378" s="231"/>
      <c r="Z378" s="231"/>
      <c r="AA378" s="231"/>
      <c r="AB378" s="231"/>
      <c r="AC378" s="231"/>
      <c r="AD378" s="231"/>
      <c r="AE378" s="231"/>
      <c r="AF378" s="231"/>
      <c r="AG378" s="231"/>
      <c r="AH378" s="231"/>
      <c r="AI378" s="231"/>
      <c r="AJ378" s="231"/>
      <c r="AK378" s="231"/>
      <c r="AL378" s="231"/>
      <c r="AM378" s="231"/>
      <c r="AN378" s="231"/>
      <c r="AO378" s="231"/>
      <c r="AP378" s="231"/>
      <c r="AQ378" s="231"/>
      <c r="AR378" s="231"/>
      <c r="AS378" s="231"/>
      <c r="AT378" s="231"/>
    </row>
    <row r="379" spans="1:46" s="102" customFormat="1" ht="31.5" x14ac:dyDescent="0.2">
      <c r="A379" s="137" t="s">
        <v>129</v>
      </c>
      <c r="B379" s="34">
        <v>912</v>
      </c>
      <c r="C379" s="64" t="s">
        <v>53</v>
      </c>
      <c r="D379" s="64" t="s">
        <v>73</v>
      </c>
      <c r="E379" s="64" t="s">
        <v>556</v>
      </c>
      <c r="F379" s="64" t="s">
        <v>131</v>
      </c>
      <c r="G379" s="93">
        <v>8402</v>
      </c>
      <c r="H379" s="94">
        <v>8402</v>
      </c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</row>
    <row r="380" spans="1:46" s="102" customFormat="1" ht="47.25" x14ac:dyDescent="0.2">
      <c r="A380" s="137" t="s">
        <v>219</v>
      </c>
      <c r="B380" s="34">
        <v>912</v>
      </c>
      <c r="C380" s="64" t="s">
        <v>53</v>
      </c>
      <c r="D380" s="64" t="s">
        <v>73</v>
      </c>
      <c r="E380" s="64" t="s">
        <v>556</v>
      </c>
      <c r="F380" s="64" t="s">
        <v>229</v>
      </c>
      <c r="G380" s="93">
        <v>12871</v>
      </c>
      <c r="H380" s="94">
        <v>12871</v>
      </c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</row>
    <row r="381" spans="1:46" s="102" customFormat="1" ht="31.5" x14ac:dyDescent="0.2">
      <c r="A381" s="137" t="s">
        <v>22</v>
      </c>
      <c r="B381" s="34">
        <v>912</v>
      </c>
      <c r="C381" s="64" t="s">
        <v>53</v>
      </c>
      <c r="D381" s="64" t="s">
        <v>73</v>
      </c>
      <c r="E381" s="64" t="s">
        <v>556</v>
      </c>
      <c r="F381" s="64" t="s">
        <v>15</v>
      </c>
      <c r="G381" s="93">
        <f t="shared" ref="G381:H381" si="89">G382</f>
        <v>11484</v>
      </c>
      <c r="H381" s="94">
        <f t="shared" si="89"/>
        <v>13884</v>
      </c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</row>
    <row r="382" spans="1:46" s="102" customFormat="1" ht="31.5" x14ac:dyDescent="0.2">
      <c r="A382" s="137" t="s">
        <v>17</v>
      </c>
      <c r="B382" s="34">
        <v>912</v>
      </c>
      <c r="C382" s="64" t="s">
        <v>53</v>
      </c>
      <c r="D382" s="64" t="s">
        <v>73</v>
      </c>
      <c r="E382" s="64" t="s">
        <v>556</v>
      </c>
      <c r="F382" s="64" t="s">
        <v>16</v>
      </c>
      <c r="G382" s="93">
        <f t="shared" ref="G382:H382" si="90">G383+G384</f>
        <v>11484</v>
      </c>
      <c r="H382" s="94">
        <f t="shared" si="90"/>
        <v>13884</v>
      </c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</row>
    <row r="383" spans="1:46" s="102" customFormat="1" ht="31.5" x14ac:dyDescent="0.2">
      <c r="A383" s="137" t="s">
        <v>539</v>
      </c>
      <c r="B383" s="34">
        <v>912</v>
      </c>
      <c r="C383" s="64" t="s">
        <v>53</v>
      </c>
      <c r="D383" s="64" t="s">
        <v>73</v>
      </c>
      <c r="E383" s="64" t="s">
        <v>556</v>
      </c>
      <c r="F383" s="64" t="s">
        <v>468</v>
      </c>
      <c r="G383" s="93">
        <v>1326</v>
      </c>
      <c r="H383" s="94">
        <v>2561</v>
      </c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</row>
    <row r="384" spans="1:46" s="102" customFormat="1" ht="18.75" x14ac:dyDescent="0.2">
      <c r="A384" s="137" t="s">
        <v>827</v>
      </c>
      <c r="B384" s="34">
        <v>912</v>
      </c>
      <c r="C384" s="64" t="s">
        <v>53</v>
      </c>
      <c r="D384" s="64" t="s">
        <v>73</v>
      </c>
      <c r="E384" s="64" t="s">
        <v>556</v>
      </c>
      <c r="F384" s="64" t="s">
        <v>126</v>
      </c>
      <c r="G384" s="93">
        <v>10158</v>
      </c>
      <c r="H384" s="94">
        <v>11323</v>
      </c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</row>
    <row r="385" spans="1:46" s="102" customFormat="1" ht="18.75" x14ac:dyDescent="0.2">
      <c r="A385" s="137" t="s">
        <v>13</v>
      </c>
      <c r="B385" s="34">
        <v>912</v>
      </c>
      <c r="C385" s="64" t="s">
        <v>53</v>
      </c>
      <c r="D385" s="64" t="s">
        <v>73</v>
      </c>
      <c r="E385" s="64" t="s">
        <v>556</v>
      </c>
      <c r="F385" s="64">
        <v>800</v>
      </c>
      <c r="G385" s="93">
        <f t="shared" ref="G385:H385" si="91">G386</f>
        <v>95</v>
      </c>
      <c r="H385" s="94">
        <f t="shared" si="91"/>
        <v>95</v>
      </c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</row>
    <row r="386" spans="1:46" s="102" customFormat="1" ht="18.75" x14ac:dyDescent="0.2">
      <c r="A386" s="137" t="s">
        <v>34</v>
      </c>
      <c r="B386" s="34">
        <v>912</v>
      </c>
      <c r="C386" s="64" t="s">
        <v>53</v>
      </c>
      <c r="D386" s="64" t="s">
        <v>73</v>
      </c>
      <c r="E386" s="64" t="s">
        <v>556</v>
      </c>
      <c r="F386" s="64">
        <v>850</v>
      </c>
      <c r="G386" s="93">
        <f t="shared" ref="G386:H386" si="92">G387+G388+G389</f>
        <v>95</v>
      </c>
      <c r="H386" s="94">
        <f t="shared" si="92"/>
        <v>95</v>
      </c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</row>
    <row r="387" spans="1:46" s="102" customFormat="1" ht="18.75" x14ac:dyDescent="0.2">
      <c r="A387" s="137" t="s">
        <v>123</v>
      </c>
      <c r="B387" s="34">
        <v>912</v>
      </c>
      <c r="C387" s="64" t="s">
        <v>53</v>
      </c>
      <c r="D387" s="64" t="s">
        <v>73</v>
      </c>
      <c r="E387" s="64" t="s">
        <v>556</v>
      </c>
      <c r="F387" s="64" t="s">
        <v>127</v>
      </c>
      <c r="G387" s="93">
        <v>85</v>
      </c>
      <c r="H387" s="94">
        <v>85</v>
      </c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</row>
    <row r="388" spans="1:46" s="102" customFormat="1" ht="18.75" x14ac:dyDescent="0.2">
      <c r="A388" s="137" t="s">
        <v>132</v>
      </c>
      <c r="B388" s="34">
        <v>912</v>
      </c>
      <c r="C388" s="64" t="s">
        <v>53</v>
      </c>
      <c r="D388" s="64" t="s">
        <v>73</v>
      </c>
      <c r="E388" s="64" t="s">
        <v>556</v>
      </c>
      <c r="F388" s="64" t="s">
        <v>133</v>
      </c>
      <c r="G388" s="93">
        <v>5</v>
      </c>
      <c r="H388" s="94">
        <v>5</v>
      </c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</row>
    <row r="389" spans="1:46" s="102" customFormat="1" x14ac:dyDescent="0.2">
      <c r="A389" s="137" t="s">
        <v>428</v>
      </c>
      <c r="B389" s="64">
        <v>912</v>
      </c>
      <c r="C389" s="64" t="s">
        <v>53</v>
      </c>
      <c r="D389" s="64" t="s">
        <v>73</v>
      </c>
      <c r="E389" s="64" t="s">
        <v>556</v>
      </c>
      <c r="F389" s="64" t="s">
        <v>427</v>
      </c>
      <c r="G389" s="93">
        <v>5</v>
      </c>
      <c r="H389" s="94">
        <v>5</v>
      </c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</row>
    <row r="390" spans="1:46" s="105" customFormat="1" ht="31.5" x14ac:dyDescent="0.2">
      <c r="A390" s="141" t="s">
        <v>557</v>
      </c>
      <c r="B390" s="36">
        <v>912</v>
      </c>
      <c r="C390" s="63" t="s">
        <v>53</v>
      </c>
      <c r="D390" s="63" t="s">
        <v>73</v>
      </c>
      <c r="E390" s="30" t="s">
        <v>558</v>
      </c>
      <c r="F390" s="31"/>
      <c r="G390" s="100">
        <f t="shared" ref="G390:H390" si="93">G391+G397</f>
        <v>8647</v>
      </c>
      <c r="H390" s="101">
        <f t="shared" si="93"/>
        <v>11227</v>
      </c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</row>
    <row r="391" spans="1:46" s="102" customFormat="1" ht="47.25" x14ac:dyDescent="0.2">
      <c r="A391" s="140" t="s">
        <v>559</v>
      </c>
      <c r="B391" s="21">
        <v>912</v>
      </c>
      <c r="C391" s="15" t="s">
        <v>53</v>
      </c>
      <c r="D391" s="15" t="s">
        <v>73</v>
      </c>
      <c r="E391" s="15" t="s">
        <v>560</v>
      </c>
      <c r="F391" s="15"/>
      <c r="G391" s="71">
        <f t="shared" ref="G391:H393" si="94">G392</f>
        <v>6527</v>
      </c>
      <c r="H391" s="82">
        <f t="shared" si="94"/>
        <v>8127</v>
      </c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</row>
    <row r="392" spans="1:46" s="102" customFormat="1" ht="31.5" x14ac:dyDescent="0.2">
      <c r="A392" s="136" t="s">
        <v>561</v>
      </c>
      <c r="B392" s="37">
        <v>912</v>
      </c>
      <c r="C392" s="17" t="s">
        <v>53</v>
      </c>
      <c r="D392" s="17" t="s">
        <v>73</v>
      </c>
      <c r="E392" s="17" t="s">
        <v>562</v>
      </c>
      <c r="F392" s="17"/>
      <c r="G392" s="91">
        <f t="shared" si="94"/>
        <v>6527</v>
      </c>
      <c r="H392" s="92">
        <f t="shared" si="94"/>
        <v>8127</v>
      </c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</row>
    <row r="393" spans="1:46" s="102" customFormat="1" ht="31.5" x14ac:dyDescent="0.2">
      <c r="A393" s="146" t="s">
        <v>22</v>
      </c>
      <c r="B393" s="34">
        <v>912</v>
      </c>
      <c r="C393" s="64" t="s">
        <v>53</v>
      </c>
      <c r="D393" s="64" t="s">
        <v>73</v>
      </c>
      <c r="E393" s="64" t="s">
        <v>562</v>
      </c>
      <c r="F393" s="7" t="s">
        <v>15</v>
      </c>
      <c r="G393" s="93">
        <f t="shared" si="94"/>
        <v>6527</v>
      </c>
      <c r="H393" s="94">
        <f t="shared" si="94"/>
        <v>8127</v>
      </c>
      <c r="I393" s="231"/>
      <c r="J393" s="231"/>
      <c r="K393" s="231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1"/>
      <c r="Y393" s="231"/>
      <c r="Z393" s="231"/>
      <c r="AA393" s="231"/>
      <c r="AB393" s="231"/>
      <c r="AC393" s="231"/>
      <c r="AD393" s="231"/>
      <c r="AE393" s="231"/>
      <c r="AF393" s="231"/>
      <c r="AG393" s="231"/>
      <c r="AH393" s="231"/>
      <c r="AI393" s="231"/>
      <c r="AJ393" s="231"/>
      <c r="AK393" s="231"/>
      <c r="AL393" s="231"/>
      <c r="AM393" s="231"/>
      <c r="AN393" s="231"/>
      <c r="AO393" s="231"/>
      <c r="AP393" s="231"/>
      <c r="AQ393" s="231"/>
      <c r="AR393" s="231"/>
      <c r="AS393" s="231"/>
      <c r="AT393" s="231"/>
    </row>
    <row r="394" spans="1:46" s="102" customFormat="1" ht="31.5" x14ac:dyDescent="0.2">
      <c r="A394" s="142" t="s">
        <v>17</v>
      </c>
      <c r="B394" s="34">
        <v>912</v>
      </c>
      <c r="C394" s="64" t="s">
        <v>53</v>
      </c>
      <c r="D394" s="64" t="s">
        <v>73</v>
      </c>
      <c r="E394" s="64" t="s">
        <v>562</v>
      </c>
      <c r="F394" s="7" t="s">
        <v>16</v>
      </c>
      <c r="G394" s="93">
        <f t="shared" ref="G394:H394" si="95">G396+G395</f>
        <v>6527</v>
      </c>
      <c r="H394" s="94">
        <f t="shared" si="95"/>
        <v>8127</v>
      </c>
      <c r="I394" s="231"/>
      <c r="J394" s="231"/>
      <c r="K394" s="231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1"/>
      <c r="AG394" s="231"/>
      <c r="AH394" s="231"/>
      <c r="AI394" s="231"/>
      <c r="AJ394" s="231"/>
      <c r="AK394" s="231"/>
      <c r="AL394" s="231"/>
      <c r="AM394" s="231"/>
      <c r="AN394" s="231"/>
      <c r="AO394" s="231"/>
      <c r="AP394" s="231"/>
      <c r="AQ394" s="231"/>
      <c r="AR394" s="231"/>
      <c r="AS394" s="231"/>
      <c r="AT394" s="231"/>
    </row>
    <row r="395" spans="1:46" s="102" customFormat="1" ht="31.5" x14ac:dyDescent="0.2">
      <c r="A395" s="142" t="s">
        <v>539</v>
      </c>
      <c r="B395" s="34">
        <v>912</v>
      </c>
      <c r="C395" s="64" t="s">
        <v>53</v>
      </c>
      <c r="D395" s="64" t="s">
        <v>73</v>
      </c>
      <c r="E395" s="64" t="s">
        <v>562</v>
      </c>
      <c r="F395" s="64" t="s">
        <v>468</v>
      </c>
      <c r="G395" s="93">
        <v>4795</v>
      </c>
      <c r="H395" s="94">
        <v>5395</v>
      </c>
      <c r="I395" s="231"/>
      <c r="J395" s="231"/>
      <c r="K395" s="231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1"/>
      <c r="Y395" s="231"/>
      <c r="Z395" s="231"/>
      <c r="AA395" s="231"/>
      <c r="AB395" s="231"/>
      <c r="AC395" s="231"/>
      <c r="AD395" s="231"/>
      <c r="AE395" s="231"/>
      <c r="AF395" s="231"/>
      <c r="AG395" s="231"/>
      <c r="AH395" s="231"/>
      <c r="AI395" s="231"/>
      <c r="AJ395" s="231"/>
      <c r="AK395" s="231"/>
      <c r="AL395" s="231"/>
      <c r="AM395" s="231"/>
      <c r="AN395" s="231"/>
      <c r="AO395" s="231"/>
      <c r="AP395" s="231"/>
      <c r="AQ395" s="231"/>
      <c r="AR395" s="231"/>
      <c r="AS395" s="231"/>
      <c r="AT395" s="231"/>
    </row>
    <row r="396" spans="1:46" s="102" customFormat="1" ht="18.75" x14ac:dyDescent="0.2">
      <c r="A396" s="137" t="s">
        <v>827</v>
      </c>
      <c r="B396" s="34">
        <v>912</v>
      </c>
      <c r="C396" s="64" t="s">
        <v>53</v>
      </c>
      <c r="D396" s="64" t="s">
        <v>73</v>
      </c>
      <c r="E396" s="64" t="s">
        <v>562</v>
      </c>
      <c r="F396" s="7" t="s">
        <v>126</v>
      </c>
      <c r="G396" s="93">
        <v>1732</v>
      </c>
      <c r="H396" s="94">
        <v>2732</v>
      </c>
      <c r="I396" s="231"/>
      <c r="J396" s="231"/>
      <c r="K396" s="231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1"/>
      <c r="AG396" s="231"/>
      <c r="AH396" s="231"/>
      <c r="AI396" s="231"/>
      <c r="AJ396" s="231"/>
      <c r="AK396" s="231"/>
      <c r="AL396" s="231"/>
      <c r="AM396" s="231"/>
      <c r="AN396" s="231"/>
      <c r="AO396" s="231"/>
      <c r="AP396" s="231"/>
      <c r="AQ396" s="231"/>
      <c r="AR396" s="231"/>
      <c r="AS396" s="231"/>
      <c r="AT396" s="231"/>
    </row>
    <row r="397" spans="1:46" s="102" customFormat="1" ht="31.5" x14ac:dyDescent="0.2">
      <c r="A397" s="140" t="s">
        <v>563</v>
      </c>
      <c r="B397" s="21">
        <v>912</v>
      </c>
      <c r="C397" s="15" t="s">
        <v>53</v>
      </c>
      <c r="D397" s="15" t="s">
        <v>73</v>
      </c>
      <c r="E397" s="15" t="s">
        <v>564</v>
      </c>
      <c r="F397" s="15"/>
      <c r="G397" s="71">
        <f t="shared" ref="G397:H400" si="96">G398</f>
        <v>2120</v>
      </c>
      <c r="H397" s="82">
        <f t="shared" si="96"/>
        <v>3100</v>
      </c>
      <c r="I397" s="231"/>
      <c r="J397" s="231"/>
      <c r="K397" s="231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1"/>
      <c r="Y397" s="231"/>
      <c r="Z397" s="231"/>
      <c r="AA397" s="231"/>
      <c r="AB397" s="231"/>
      <c r="AC397" s="231"/>
      <c r="AD397" s="231"/>
      <c r="AE397" s="231"/>
      <c r="AF397" s="231"/>
      <c r="AG397" s="231"/>
      <c r="AH397" s="231"/>
      <c r="AI397" s="231"/>
      <c r="AJ397" s="231"/>
      <c r="AK397" s="231"/>
      <c r="AL397" s="231"/>
      <c r="AM397" s="231"/>
      <c r="AN397" s="231"/>
      <c r="AO397" s="231"/>
      <c r="AP397" s="231"/>
      <c r="AQ397" s="231"/>
      <c r="AR397" s="231"/>
      <c r="AS397" s="231"/>
      <c r="AT397" s="231"/>
    </row>
    <row r="398" spans="1:46" s="102" customFormat="1" ht="31.5" x14ac:dyDescent="0.2">
      <c r="A398" s="136" t="s">
        <v>565</v>
      </c>
      <c r="B398" s="37">
        <v>912</v>
      </c>
      <c r="C398" s="17" t="s">
        <v>53</v>
      </c>
      <c r="D398" s="17" t="s">
        <v>73</v>
      </c>
      <c r="E398" s="17" t="s">
        <v>566</v>
      </c>
      <c r="F398" s="17"/>
      <c r="G398" s="91">
        <f t="shared" si="96"/>
        <v>2120</v>
      </c>
      <c r="H398" s="92">
        <f t="shared" si="96"/>
        <v>3100</v>
      </c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</row>
    <row r="399" spans="1:46" s="102" customFormat="1" ht="31.5" x14ac:dyDescent="0.2">
      <c r="A399" s="146" t="s">
        <v>22</v>
      </c>
      <c r="B399" s="34">
        <v>912</v>
      </c>
      <c r="C399" s="64" t="s">
        <v>53</v>
      </c>
      <c r="D399" s="64" t="s">
        <v>73</v>
      </c>
      <c r="E399" s="64" t="s">
        <v>566</v>
      </c>
      <c r="F399" s="7" t="s">
        <v>15</v>
      </c>
      <c r="G399" s="93">
        <f t="shared" si="96"/>
        <v>2120</v>
      </c>
      <c r="H399" s="94">
        <f t="shared" si="96"/>
        <v>3100</v>
      </c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</row>
    <row r="400" spans="1:46" s="102" customFormat="1" ht="31.5" x14ac:dyDescent="0.2">
      <c r="A400" s="142" t="s">
        <v>17</v>
      </c>
      <c r="B400" s="34">
        <v>912</v>
      </c>
      <c r="C400" s="64" t="s">
        <v>53</v>
      </c>
      <c r="D400" s="64" t="s">
        <v>73</v>
      </c>
      <c r="E400" s="64" t="s">
        <v>566</v>
      </c>
      <c r="F400" s="7" t="s">
        <v>16</v>
      </c>
      <c r="G400" s="93">
        <f t="shared" si="96"/>
        <v>2120</v>
      </c>
      <c r="H400" s="94">
        <f t="shared" si="96"/>
        <v>3100</v>
      </c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</row>
    <row r="401" spans="1:16304" s="102" customFormat="1" ht="18.75" x14ac:dyDescent="0.2">
      <c r="A401" s="137" t="s">
        <v>827</v>
      </c>
      <c r="B401" s="34">
        <v>912</v>
      </c>
      <c r="C401" s="64" t="s">
        <v>53</v>
      </c>
      <c r="D401" s="64" t="s">
        <v>73</v>
      </c>
      <c r="E401" s="64" t="s">
        <v>566</v>
      </c>
      <c r="F401" s="7" t="s">
        <v>126</v>
      </c>
      <c r="G401" s="93">
        <v>2120</v>
      </c>
      <c r="H401" s="94">
        <v>3100</v>
      </c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</row>
    <row r="402" spans="1:16304" s="105" customFormat="1" ht="31.5" x14ac:dyDescent="0.2">
      <c r="A402" s="141" t="s">
        <v>569</v>
      </c>
      <c r="B402" s="36">
        <v>912</v>
      </c>
      <c r="C402" s="63" t="s">
        <v>53</v>
      </c>
      <c r="D402" s="63" t="s">
        <v>73</v>
      </c>
      <c r="E402" s="30" t="s">
        <v>570</v>
      </c>
      <c r="F402" s="31"/>
      <c r="G402" s="100">
        <f t="shared" ref="G402:H406" si="97">G403</f>
        <v>5522</v>
      </c>
      <c r="H402" s="101">
        <f t="shared" si="97"/>
        <v>6544</v>
      </c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</row>
    <row r="403" spans="1:16304" s="102" customFormat="1" ht="31.5" x14ac:dyDescent="0.2">
      <c r="A403" s="140" t="s">
        <v>571</v>
      </c>
      <c r="B403" s="21">
        <v>912</v>
      </c>
      <c r="C403" s="15" t="s">
        <v>53</v>
      </c>
      <c r="D403" s="15" t="s">
        <v>73</v>
      </c>
      <c r="E403" s="24" t="s">
        <v>572</v>
      </c>
      <c r="F403" s="106"/>
      <c r="G403" s="111">
        <f t="shared" si="97"/>
        <v>5522</v>
      </c>
      <c r="H403" s="112">
        <f t="shared" si="97"/>
        <v>6544</v>
      </c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</row>
    <row r="404" spans="1:16304" s="102" customFormat="1" ht="18.75" x14ac:dyDescent="0.2">
      <c r="A404" s="147" t="s">
        <v>573</v>
      </c>
      <c r="B404" s="37">
        <v>912</v>
      </c>
      <c r="C404" s="17" t="s">
        <v>53</v>
      </c>
      <c r="D404" s="17" t="s">
        <v>73</v>
      </c>
      <c r="E404" s="25" t="s">
        <v>572</v>
      </c>
      <c r="F404" s="106"/>
      <c r="G404" s="117">
        <f t="shared" si="97"/>
        <v>5522</v>
      </c>
      <c r="H404" s="118">
        <f t="shared" si="97"/>
        <v>6544</v>
      </c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</row>
    <row r="405" spans="1:16304" s="102" customFormat="1" ht="31.5" x14ac:dyDescent="0.2">
      <c r="A405" s="146" t="s">
        <v>22</v>
      </c>
      <c r="B405" s="34">
        <v>912</v>
      </c>
      <c r="C405" s="64" t="s">
        <v>53</v>
      </c>
      <c r="D405" s="64" t="s">
        <v>73</v>
      </c>
      <c r="E405" s="27" t="s">
        <v>572</v>
      </c>
      <c r="F405" s="40">
        <v>200</v>
      </c>
      <c r="G405" s="95">
        <f t="shared" si="97"/>
        <v>5522</v>
      </c>
      <c r="H405" s="96">
        <f t="shared" si="97"/>
        <v>6544</v>
      </c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</row>
    <row r="406" spans="1:16304" s="102" customFormat="1" ht="31.5" x14ac:dyDescent="0.2">
      <c r="A406" s="142" t="s">
        <v>17</v>
      </c>
      <c r="B406" s="34">
        <v>912</v>
      </c>
      <c r="C406" s="64" t="s">
        <v>53</v>
      </c>
      <c r="D406" s="64" t="s">
        <v>73</v>
      </c>
      <c r="E406" s="27" t="s">
        <v>572</v>
      </c>
      <c r="F406" s="40">
        <v>240</v>
      </c>
      <c r="G406" s="95">
        <f t="shared" si="97"/>
        <v>5522</v>
      </c>
      <c r="H406" s="96">
        <f t="shared" si="97"/>
        <v>6544</v>
      </c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</row>
    <row r="407" spans="1:16304" s="102" customFormat="1" ht="18.75" x14ac:dyDescent="0.2">
      <c r="A407" s="137" t="s">
        <v>827</v>
      </c>
      <c r="B407" s="34">
        <v>912</v>
      </c>
      <c r="C407" s="64" t="s">
        <v>53</v>
      </c>
      <c r="D407" s="64" t="s">
        <v>73</v>
      </c>
      <c r="E407" s="27" t="s">
        <v>572</v>
      </c>
      <c r="F407" s="40">
        <v>244</v>
      </c>
      <c r="G407" s="95">
        <v>5522</v>
      </c>
      <c r="H407" s="96">
        <v>6544</v>
      </c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</row>
    <row r="408" spans="1:16304" s="90" customFormat="1" ht="47.25" customHeight="1" x14ac:dyDescent="0.2">
      <c r="A408" s="140" t="s">
        <v>150</v>
      </c>
      <c r="B408" s="2">
        <v>912</v>
      </c>
      <c r="C408" s="15" t="s">
        <v>53</v>
      </c>
      <c r="D408" s="15" t="s">
        <v>74</v>
      </c>
      <c r="E408" s="15"/>
      <c r="F408" s="26"/>
      <c r="G408" s="71">
        <f t="shared" ref="G408:H408" si="98">G409</f>
        <v>53932</v>
      </c>
      <c r="H408" s="82">
        <f t="shared" si="98"/>
        <v>58274</v>
      </c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27"/>
      <c r="Y408" s="227"/>
      <c r="Z408" s="227"/>
      <c r="AA408" s="227"/>
      <c r="AB408" s="227"/>
      <c r="AC408" s="227"/>
      <c r="AD408" s="227"/>
      <c r="AE408" s="227"/>
      <c r="AF408" s="227"/>
      <c r="AG408" s="227"/>
      <c r="AH408" s="227"/>
      <c r="AI408" s="227"/>
      <c r="AJ408" s="227"/>
      <c r="AK408" s="227"/>
      <c r="AL408" s="227"/>
      <c r="AM408" s="227"/>
      <c r="AN408" s="227"/>
      <c r="AO408" s="227"/>
      <c r="AP408" s="227"/>
      <c r="AQ408" s="227"/>
      <c r="AR408" s="227"/>
      <c r="AS408" s="227"/>
      <c r="AT408" s="227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  <c r="JH408" s="59"/>
      <c r="JI408" s="59"/>
      <c r="JJ408" s="59"/>
      <c r="JK408" s="59"/>
      <c r="JL408" s="59"/>
      <c r="JM408" s="59"/>
      <c r="JN408" s="59"/>
      <c r="JO408" s="59"/>
      <c r="JP408" s="59"/>
      <c r="JQ408" s="59"/>
      <c r="JR408" s="59"/>
      <c r="JS408" s="59"/>
      <c r="JT408" s="59"/>
      <c r="JU408" s="59"/>
      <c r="JV408" s="59"/>
      <c r="JW408" s="59"/>
      <c r="JX408" s="59"/>
      <c r="JY408" s="59"/>
      <c r="JZ408" s="59"/>
      <c r="KA408" s="59"/>
      <c r="KB408" s="59"/>
      <c r="KC408" s="59"/>
      <c r="KD408" s="59"/>
      <c r="KE408" s="59"/>
      <c r="KF408" s="59"/>
      <c r="KG408" s="59"/>
      <c r="KH408" s="59"/>
      <c r="KI408" s="59"/>
      <c r="KJ408" s="59"/>
      <c r="KK408" s="59"/>
      <c r="KL408" s="59"/>
      <c r="KM408" s="59"/>
      <c r="KN408" s="59"/>
      <c r="KO408" s="59"/>
      <c r="KP408" s="59"/>
      <c r="KQ408" s="59"/>
      <c r="KR408" s="59"/>
      <c r="KS408" s="59"/>
      <c r="KT408" s="59"/>
      <c r="KU408" s="59"/>
      <c r="KV408" s="59"/>
      <c r="KW408" s="59"/>
      <c r="KX408" s="59"/>
      <c r="KY408" s="59"/>
      <c r="KZ408" s="59"/>
      <c r="LA408" s="59"/>
      <c r="LB408" s="59"/>
      <c r="LC408" s="59"/>
      <c r="LD408" s="59"/>
      <c r="LE408" s="59"/>
      <c r="LF408" s="59"/>
      <c r="LG408" s="59"/>
      <c r="LH408" s="59"/>
      <c r="LI408" s="59"/>
      <c r="LJ408" s="59"/>
      <c r="LK408" s="59"/>
      <c r="LL408" s="59"/>
      <c r="LM408" s="59"/>
      <c r="LN408" s="59"/>
      <c r="LO408" s="59"/>
      <c r="LP408" s="59"/>
      <c r="LQ408" s="59"/>
      <c r="LR408" s="59"/>
      <c r="LS408" s="59"/>
      <c r="LT408" s="59"/>
      <c r="LU408" s="59"/>
      <c r="LV408" s="59"/>
      <c r="LW408" s="59"/>
      <c r="LX408" s="59"/>
      <c r="LY408" s="59"/>
      <c r="LZ408" s="59"/>
      <c r="MA408" s="59"/>
      <c r="MB408" s="59"/>
      <c r="MC408" s="59"/>
      <c r="MD408" s="59"/>
      <c r="ME408" s="59"/>
      <c r="MF408" s="59"/>
      <c r="MG408" s="59"/>
      <c r="MH408" s="59"/>
      <c r="MI408" s="59"/>
      <c r="MJ408" s="59"/>
      <c r="MK408" s="59"/>
      <c r="ML408" s="59"/>
      <c r="MM408" s="59"/>
      <c r="MN408" s="59"/>
      <c r="MO408" s="59"/>
      <c r="MP408" s="59"/>
      <c r="MQ408" s="59"/>
      <c r="MR408" s="59"/>
      <c r="MS408" s="59"/>
      <c r="MT408" s="59"/>
      <c r="MU408" s="59"/>
      <c r="MV408" s="59"/>
      <c r="MW408" s="59"/>
      <c r="MX408" s="59"/>
      <c r="MY408" s="59"/>
      <c r="MZ408" s="59"/>
      <c r="NA408" s="59"/>
      <c r="NB408" s="59"/>
      <c r="NC408" s="59"/>
      <c r="ND408" s="59"/>
      <c r="NE408" s="59"/>
      <c r="NF408" s="59"/>
      <c r="NG408" s="59"/>
      <c r="NH408" s="59"/>
      <c r="NI408" s="59"/>
      <c r="NJ408" s="59"/>
      <c r="NK408" s="59"/>
      <c r="NL408" s="59"/>
      <c r="NM408" s="59"/>
      <c r="NN408" s="59"/>
      <c r="NO408" s="59"/>
      <c r="NP408" s="59"/>
      <c r="NQ408" s="59"/>
      <c r="NR408" s="59"/>
      <c r="NS408" s="59"/>
      <c r="NT408" s="59"/>
      <c r="NU408" s="59"/>
      <c r="NV408" s="59"/>
      <c r="NW408" s="59"/>
      <c r="NX408" s="59"/>
      <c r="NY408" s="59"/>
      <c r="NZ408" s="59"/>
      <c r="OA408" s="59"/>
      <c r="OB408" s="59"/>
      <c r="OC408" s="59"/>
      <c r="OD408" s="59"/>
      <c r="OE408" s="59"/>
      <c r="OF408" s="59"/>
      <c r="OG408" s="59"/>
      <c r="OH408" s="59"/>
      <c r="OI408" s="59"/>
      <c r="OJ408" s="59"/>
      <c r="OK408" s="59"/>
      <c r="OL408" s="59"/>
      <c r="OM408" s="59"/>
      <c r="ON408" s="59"/>
      <c r="OO408" s="59"/>
      <c r="OP408" s="59"/>
      <c r="OQ408" s="59"/>
      <c r="OR408" s="59"/>
      <c r="OS408" s="59"/>
      <c r="OT408" s="59"/>
      <c r="OU408" s="59"/>
      <c r="OV408" s="59"/>
      <c r="OW408" s="59"/>
      <c r="OX408" s="59"/>
      <c r="OY408" s="59"/>
      <c r="OZ408" s="59"/>
      <c r="PA408" s="59"/>
      <c r="PB408" s="59"/>
      <c r="PC408" s="59"/>
      <c r="PD408" s="59"/>
      <c r="PE408" s="59"/>
      <c r="PF408" s="59"/>
      <c r="PG408" s="59"/>
      <c r="PH408" s="59"/>
      <c r="PI408" s="59"/>
      <c r="PJ408" s="59"/>
      <c r="PK408" s="59"/>
      <c r="PL408" s="59"/>
      <c r="PM408" s="59"/>
      <c r="PN408" s="59"/>
      <c r="PO408" s="59"/>
      <c r="PP408" s="59"/>
      <c r="PQ408" s="59"/>
      <c r="PR408" s="59"/>
      <c r="PS408" s="59"/>
      <c r="PT408" s="59"/>
      <c r="PU408" s="59"/>
      <c r="PV408" s="59"/>
      <c r="PW408" s="59"/>
      <c r="PX408" s="59"/>
      <c r="PY408" s="59"/>
      <c r="PZ408" s="59"/>
      <c r="QA408" s="59"/>
      <c r="QB408" s="59"/>
      <c r="QC408" s="59"/>
      <c r="QD408" s="59"/>
      <c r="QE408" s="59"/>
      <c r="QF408" s="59"/>
      <c r="QG408" s="59"/>
      <c r="QH408" s="59"/>
      <c r="QI408" s="59"/>
      <c r="QJ408" s="59"/>
      <c r="QK408" s="59"/>
      <c r="QL408" s="59"/>
      <c r="QM408" s="59"/>
      <c r="QN408" s="59"/>
      <c r="QO408" s="59"/>
      <c r="QP408" s="59"/>
      <c r="QQ408" s="59"/>
      <c r="QR408" s="59"/>
      <c r="QS408" s="59"/>
      <c r="QT408" s="59"/>
      <c r="QU408" s="59"/>
      <c r="QV408" s="59"/>
      <c r="QW408" s="59"/>
      <c r="QX408" s="59"/>
      <c r="QY408" s="59"/>
      <c r="QZ408" s="59"/>
      <c r="RA408" s="59"/>
      <c r="RB408" s="59"/>
      <c r="RC408" s="59"/>
      <c r="RD408" s="59"/>
      <c r="RE408" s="59"/>
      <c r="RF408" s="59"/>
      <c r="RG408" s="59"/>
      <c r="RH408" s="59"/>
      <c r="RI408" s="59"/>
      <c r="RJ408" s="59"/>
      <c r="RK408" s="59"/>
      <c r="RL408" s="59"/>
      <c r="RM408" s="59"/>
      <c r="RN408" s="59"/>
      <c r="RO408" s="59"/>
      <c r="RP408" s="59"/>
      <c r="RQ408" s="59"/>
      <c r="RR408" s="59"/>
      <c r="RS408" s="59"/>
      <c r="RT408" s="59"/>
      <c r="RU408" s="59"/>
      <c r="RV408" s="59"/>
      <c r="RW408" s="59"/>
      <c r="RX408" s="59"/>
      <c r="RY408" s="59"/>
      <c r="RZ408" s="59"/>
      <c r="SA408" s="59"/>
      <c r="SB408" s="59"/>
      <c r="SC408" s="59"/>
      <c r="SD408" s="59"/>
      <c r="SE408" s="59"/>
      <c r="SF408" s="59"/>
      <c r="SG408" s="59"/>
      <c r="SH408" s="59"/>
      <c r="SI408" s="59"/>
      <c r="SJ408" s="59"/>
      <c r="SK408" s="59"/>
      <c r="SL408" s="59"/>
      <c r="SM408" s="59"/>
      <c r="SN408" s="59"/>
      <c r="SO408" s="59"/>
      <c r="SP408" s="59"/>
      <c r="SQ408" s="59"/>
      <c r="SR408" s="59"/>
      <c r="SS408" s="59"/>
      <c r="ST408" s="59"/>
      <c r="SU408" s="59"/>
      <c r="SV408" s="59"/>
      <c r="SW408" s="59"/>
      <c r="SX408" s="59"/>
      <c r="SY408" s="59"/>
      <c r="SZ408" s="59"/>
      <c r="TA408" s="59"/>
      <c r="TB408" s="59"/>
      <c r="TC408" s="59"/>
      <c r="TD408" s="59"/>
      <c r="TE408" s="59"/>
      <c r="TF408" s="59"/>
      <c r="TG408" s="59"/>
      <c r="TH408" s="59"/>
      <c r="TI408" s="59"/>
      <c r="TJ408" s="59"/>
      <c r="TK408" s="59"/>
      <c r="TL408" s="59"/>
      <c r="TM408" s="59"/>
      <c r="TN408" s="59"/>
      <c r="TO408" s="59"/>
      <c r="TP408" s="59"/>
      <c r="TQ408" s="59"/>
      <c r="TR408" s="59"/>
      <c r="TS408" s="59"/>
      <c r="TT408" s="59"/>
      <c r="TU408" s="59"/>
      <c r="TV408" s="59"/>
      <c r="TW408" s="59"/>
      <c r="TX408" s="59"/>
      <c r="TY408" s="59"/>
      <c r="TZ408" s="59"/>
      <c r="UA408" s="59"/>
      <c r="UB408" s="59"/>
      <c r="UC408" s="59"/>
      <c r="UD408" s="59"/>
      <c r="UE408" s="59"/>
      <c r="UF408" s="59"/>
      <c r="UG408" s="59"/>
      <c r="UH408" s="59"/>
      <c r="UI408" s="59"/>
      <c r="UJ408" s="59"/>
      <c r="UK408" s="59"/>
      <c r="UL408" s="59"/>
      <c r="UM408" s="59"/>
      <c r="UN408" s="59"/>
      <c r="UO408" s="59"/>
      <c r="UP408" s="59"/>
      <c r="UQ408" s="59"/>
      <c r="UR408" s="59"/>
      <c r="US408" s="59"/>
      <c r="UT408" s="59"/>
      <c r="UU408" s="59"/>
      <c r="UV408" s="59"/>
      <c r="UW408" s="59"/>
      <c r="UX408" s="59"/>
      <c r="UY408" s="59"/>
      <c r="UZ408" s="59"/>
      <c r="VA408" s="59"/>
      <c r="VB408" s="59"/>
      <c r="VC408" s="59"/>
      <c r="VD408" s="59"/>
      <c r="VE408" s="59"/>
      <c r="VF408" s="59"/>
      <c r="VG408" s="59"/>
      <c r="VH408" s="59"/>
      <c r="VI408" s="59"/>
      <c r="VJ408" s="59"/>
      <c r="VK408" s="59"/>
      <c r="VL408" s="59"/>
      <c r="VM408" s="59"/>
      <c r="VN408" s="59"/>
      <c r="VO408" s="59"/>
      <c r="VP408" s="59"/>
      <c r="VQ408" s="59"/>
      <c r="VR408" s="59"/>
      <c r="VS408" s="59"/>
      <c r="VT408" s="59"/>
      <c r="VU408" s="59"/>
      <c r="VV408" s="59"/>
      <c r="VW408" s="59"/>
      <c r="VX408" s="59"/>
      <c r="VY408" s="59"/>
      <c r="VZ408" s="59"/>
      <c r="WA408" s="59"/>
      <c r="WB408" s="59"/>
      <c r="WC408" s="59"/>
      <c r="WD408" s="59"/>
      <c r="WE408" s="59"/>
      <c r="WF408" s="59"/>
      <c r="WG408" s="59"/>
      <c r="WH408" s="59"/>
      <c r="WI408" s="59"/>
      <c r="WJ408" s="59"/>
      <c r="WK408" s="59"/>
      <c r="WL408" s="59"/>
      <c r="WM408" s="59"/>
      <c r="WN408" s="59"/>
      <c r="WO408" s="59"/>
      <c r="WP408" s="59"/>
      <c r="WQ408" s="59"/>
      <c r="WR408" s="59"/>
      <c r="WS408" s="59"/>
      <c r="WT408" s="59"/>
      <c r="WU408" s="59"/>
      <c r="WV408" s="59"/>
      <c r="WW408" s="59"/>
      <c r="WX408" s="59"/>
      <c r="WY408" s="59"/>
      <c r="WZ408" s="59"/>
      <c r="XA408" s="59"/>
      <c r="XB408" s="59"/>
      <c r="XC408" s="59"/>
      <c r="XD408" s="59"/>
      <c r="XE408" s="59"/>
      <c r="XF408" s="59"/>
      <c r="XG408" s="59"/>
      <c r="XH408" s="59"/>
      <c r="XI408" s="59"/>
      <c r="XJ408" s="59"/>
      <c r="XK408" s="59"/>
      <c r="XL408" s="59"/>
      <c r="XM408" s="59"/>
      <c r="XN408" s="59"/>
      <c r="XO408" s="59"/>
      <c r="XP408" s="59"/>
      <c r="XQ408" s="59"/>
      <c r="XR408" s="59"/>
      <c r="XS408" s="59"/>
      <c r="XT408" s="59"/>
      <c r="XU408" s="59"/>
      <c r="XV408" s="59"/>
      <c r="XW408" s="59"/>
      <c r="XX408" s="59"/>
      <c r="XY408" s="59"/>
      <c r="XZ408" s="59"/>
      <c r="YA408" s="59"/>
      <c r="YB408" s="59"/>
      <c r="YC408" s="59"/>
      <c r="YD408" s="59"/>
      <c r="YE408" s="59"/>
      <c r="YF408" s="59"/>
      <c r="YG408" s="59"/>
      <c r="YH408" s="59"/>
      <c r="YI408" s="59"/>
      <c r="YJ408" s="59"/>
      <c r="YK408" s="59"/>
      <c r="YL408" s="59"/>
      <c r="YM408" s="59"/>
      <c r="YN408" s="59"/>
      <c r="YO408" s="59"/>
      <c r="YP408" s="59"/>
      <c r="YQ408" s="59"/>
      <c r="YR408" s="59"/>
      <c r="YS408" s="59"/>
      <c r="YT408" s="59"/>
      <c r="YU408" s="59"/>
      <c r="YV408" s="59"/>
      <c r="YW408" s="59"/>
      <c r="YX408" s="59"/>
      <c r="YY408" s="59"/>
      <c r="YZ408" s="59"/>
      <c r="ZA408" s="59"/>
      <c r="ZB408" s="59"/>
      <c r="ZC408" s="59"/>
      <c r="ZD408" s="59"/>
      <c r="ZE408" s="59"/>
      <c r="ZF408" s="59"/>
      <c r="ZG408" s="59"/>
      <c r="ZH408" s="59"/>
      <c r="ZI408" s="59"/>
      <c r="ZJ408" s="59"/>
      <c r="ZK408" s="59"/>
      <c r="ZL408" s="59"/>
      <c r="ZM408" s="59"/>
      <c r="ZN408" s="59"/>
      <c r="ZO408" s="59"/>
      <c r="ZP408" s="59"/>
      <c r="ZQ408" s="59"/>
      <c r="ZR408" s="59"/>
      <c r="ZS408" s="59"/>
      <c r="ZT408" s="59"/>
      <c r="ZU408" s="59"/>
      <c r="ZV408" s="59"/>
      <c r="ZW408" s="59"/>
      <c r="ZX408" s="59"/>
      <c r="ZY408" s="59"/>
      <c r="ZZ408" s="59"/>
      <c r="AAA408" s="59"/>
      <c r="AAB408" s="59"/>
      <c r="AAC408" s="59"/>
      <c r="AAD408" s="59"/>
      <c r="AAE408" s="59"/>
      <c r="AAF408" s="59"/>
      <c r="AAG408" s="59"/>
      <c r="AAH408" s="59"/>
      <c r="AAI408" s="59"/>
      <c r="AAJ408" s="59"/>
      <c r="AAK408" s="59"/>
      <c r="AAL408" s="59"/>
      <c r="AAM408" s="59"/>
      <c r="AAN408" s="59"/>
      <c r="AAO408" s="59"/>
      <c r="AAP408" s="59"/>
      <c r="AAQ408" s="59"/>
      <c r="AAR408" s="59"/>
      <c r="AAS408" s="59"/>
      <c r="AAT408" s="59"/>
      <c r="AAU408" s="59"/>
      <c r="AAV408" s="59"/>
      <c r="AAW408" s="59"/>
      <c r="AAX408" s="59"/>
      <c r="AAY408" s="59"/>
      <c r="AAZ408" s="59"/>
      <c r="ABA408" s="59"/>
      <c r="ABB408" s="59"/>
      <c r="ABC408" s="59"/>
      <c r="ABD408" s="59"/>
      <c r="ABE408" s="59"/>
      <c r="ABF408" s="59"/>
      <c r="ABG408" s="59"/>
      <c r="ABH408" s="59"/>
      <c r="ABI408" s="59"/>
      <c r="ABJ408" s="59"/>
      <c r="ABK408" s="59"/>
      <c r="ABL408" s="59"/>
      <c r="ABM408" s="59"/>
      <c r="ABN408" s="59"/>
      <c r="ABO408" s="59"/>
      <c r="ABP408" s="59"/>
      <c r="ABQ408" s="59"/>
      <c r="ABR408" s="59"/>
      <c r="ABS408" s="59"/>
      <c r="ABT408" s="59"/>
      <c r="ABU408" s="59"/>
      <c r="ABV408" s="59"/>
      <c r="ABW408" s="59"/>
      <c r="ABX408" s="59"/>
      <c r="ABY408" s="59"/>
      <c r="ABZ408" s="59"/>
      <c r="ACA408" s="59"/>
      <c r="ACB408" s="59"/>
      <c r="ACC408" s="59"/>
      <c r="ACD408" s="59"/>
      <c r="ACE408" s="59"/>
      <c r="ACF408" s="59"/>
      <c r="ACG408" s="59"/>
      <c r="ACH408" s="59"/>
      <c r="ACI408" s="59"/>
      <c r="ACJ408" s="59"/>
      <c r="ACK408" s="59"/>
      <c r="ACL408" s="59"/>
      <c r="ACM408" s="59"/>
      <c r="ACN408" s="59"/>
      <c r="ACO408" s="59"/>
      <c r="ACP408" s="59"/>
      <c r="ACQ408" s="59"/>
      <c r="ACR408" s="59"/>
      <c r="ACS408" s="59"/>
      <c r="ACT408" s="59"/>
      <c r="ACU408" s="59"/>
      <c r="ACV408" s="59"/>
      <c r="ACW408" s="59"/>
      <c r="ACX408" s="59"/>
      <c r="ACY408" s="59"/>
      <c r="ACZ408" s="59"/>
      <c r="ADA408" s="59"/>
      <c r="ADB408" s="59"/>
      <c r="ADC408" s="59"/>
      <c r="ADD408" s="59"/>
      <c r="ADE408" s="59"/>
      <c r="ADF408" s="59"/>
      <c r="ADG408" s="59"/>
      <c r="ADH408" s="59"/>
      <c r="ADI408" s="59"/>
      <c r="ADJ408" s="59"/>
      <c r="ADK408" s="59"/>
      <c r="ADL408" s="59"/>
      <c r="ADM408" s="59"/>
      <c r="ADN408" s="59"/>
      <c r="ADO408" s="59"/>
      <c r="ADP408" s="59"/>
      <c r="ADQ408" s="59"/>
      <c r="ADR408" s="59"/>
      <c r="ADS408" s="59"/>
      <c r="ADT408" s="59"/>
      <c r="ADU408" s="59"/>
      <c r="ADV408" s="59"/>
      <c r="ADW408" s="59"/>
      <c r="ADX408" s="59"/>
      <c r="ADY408" s="59"/>
      <c r="ADZ408" s="59"/>
      <c r="AEA408" s="59"/>
      <c r="AEB408" s="59"/>
      <c r="AEC408" s="59"/>
      <c r="AED408" s="59"/>
      <c r="AEE408" s="59"/>
      <c r="AEF408" s="59"/>
      <c r="AEG408" s="59"/>
      <c r="AEH408" s="59"/>
      <c r="AEI408" s="59"/>
      <c r="AEJ408" s="59"/>
      <c r="AEK408" s="59"/>
      <c r="AEL408" s="59"/>
      <c r="AEM408" s="59"/>
      <c r="AEN408" s="59"/>
      <c r="AEO408" s="59"/>
      <c r="AEP408" s="59"/>
      <c r="AEQ408" s="59"/>
      <c r="AER408" s="59"/>
      <c r="AES408" s="59"/>
      <c r="AET408" s="59"/>
      <c r="AEU408" s="59"/>
      <c r="AEV408" s="59"/>
      <c r="AEW408" s="59"/>
      <c r="AEX408" s="59"/>
      <c r="AEY408" s="59"/>
      <c r="AEZ408" s="59"/>
      <c r="AFA408" s="59"/>
      <c r="AFB408" s="59"/>
      <c r="AFC408" s="59"/>
      <c r="AFD408" s="59"/>
      <c r="AFE408" s="59"/>
      <c r="AFF408" s="59"/>
      <c r="AFG408" s="59"/>
      <c r="AFH408" s="59"/>
      <c r="AFI408" s="59"/>
      <c r="AFJ408" s="59"/>
      <c r="AFK408" s="59"/>
      <c r="AFL408" s="59"/>
      <c r="AFM408" s="59"/>
      <c r="AFN408" s="59"/>
      <c r="AFO408" s="59"/>
      <c r="AFP408" s="59"/>
      <c r="AFQ408" s="59"/>
      <c r="AFR408" s="59"/>
      <c r="AFS408" s="59"/>
      <c r="AFT408" s="59"/>
      <c r="AFU408" s="59"/>
      <c r="AFV408" s="59"/>
      <c r="AFW408" s="59"/>
      <c r="AFX408" s="59"/>
      <c r="AFY408" s="59"/>
      <c r="AFZ408" s="59"/>
      <c r="AGA408" s="59"/>
      <c r="AGB408" s="59"/>
      <c r="AGC408" s="59"/>
      <c r="AGD408" s="59"/>
      <c r="AGE408" s="59"/>
      <c r="AGF408" s="59"/>
      <c r="AGG408" s="59"/>
      <c r="AGH408" s="59"/>
      <c r="AGI408" s="59"/>
      <c r="AGJ408" s="59"/>
      <c r="AGK408" s="59"/>
      <c r="AGL408" s="59"/>
      <c r="AGM408" s="59"/>
      <c r="AGN408" s="59"/>
      <c r="AGO408" s="59"/>
      <c r="AGP408" s="59"/>
      <c r="AGQ408" s="59"/>
      <c r="AGR408" s="59"/>
      <c r="AGS408" s="59"/>
      <c r="AGT408" s="59"/>
      <c r="AGU408" s="59"/>
      <c r="AGV408" s="59"/>
      <c r="AGW408" s="59"/>
      <c r="AGX408" s="59"/>
      <c r="AGY408" s="59"/>
      <c r="AGZ408" s="59"/>
      <c r="AHA408" s="59"/>
      <c r="AHB408" s="59"/>
      <c r="AHC408" s="59"/>
      <c r="AHD408" s="59"/>
      <c r="AHE408" s="59"/>
      <c r="AHF408" s="59"/>
      <c r="AHG408" s="59"/>
      <c r="AHH408" s="59"/>
      <c r="AHI408" s="59"/>
      <c r="AHJ408" s="59"/>
      <c r="AHK408" s="59"/>
      <c r="AHL408" s="59"/>
      <c r="AHM408" s="59"/>
      <c r="AHN408" s="59"/>
      <c r="AHO408" s="59"/>
      <c r="AHP408" s="59"/>
      <c r="AHQ408" s="59"/>
      <c r="AHR408" s="59"/>
      <c r="AHS408" s="59"/>
      <c r="AHT408" s="59"/>
      <c r="AHU408" s="59"/>
      <c r="AHV408" s="59"/>
      <c r="AHW408" s="59"/>
      <c r="AHX408" s="59"/>
      <c r="AHY408" s="59"/>
      <c r="AHZ408" s="59"/>
      <c r="AIA408" s="59"/>
      <c r="AIB408" s="59"/>
      <c r="AIC408" s="59"/>
      <c r="AID408" s="59"/>
      <c r="AIE408" s="59"/>
      <c r="AIF408" s="59"/>
      <c r="AIG408" s="59"/>
      <c r="AIH408" s="59"/>
      <c r="AII408" s="59"/>
      <c r="AIJ408" s="59"/>
      <c r="AIK408" s="59"/>
      <c r="AIL408" s="59"/>
      <c r="AIM408" s="59"/>
      <c r="AIN408" s="59"/>
      <c r="AIO408" s="59"/>
      <c r="AIP408" s="59"/>
      <c r="AIQ408" s="59"/>
      <c r="AIR408" s="59"/>
      <c r="AIS408" s="59"/>
      <c r="AIT408" s="59"/>
      <c r="AIU408" s="59"/>
      <c r="AIV408" s="59"/>
      <c r="AIW408" s="59"/>
      <c r="AIX408" s="59"/>
      <c r="AIY408" s="59"/>
      <c r="AIZ408" s="59"/>
      <c r="AJA408" s="59"/>
      <c r="AJB408" s="59"/>
      <c r="AJC408" s="59"/>
      <c r="AJD408" s="59"/>
      <c r="AJE408" s="59"/>
      <c r="AJF408" s="59"/>
      <c r="AJG408" s="59"/>
      <c r="AJH408" s="59"/>
      <c r="AJI408" s="59"/>
      <c r="AJJ408" s="59"/>
      <c r="AJK408" s="59"/>
      <c r="AJL408" s="59"/>
      <c r="AJM408" s="59"/>
      <c r="AJN408" s="59"/>
      <c r="AJO408" s="59"/>
      <c r="AJP408" s="59"/>
      <c r="AJQ408" s="59"/>
      <c r="AJR408" s="59"/>
      <c r="AJS408" s="59"/>
      <c r="AJT408" s="59"/>
      <c r="AJU408" s="59"/>
      <c r="AJV408" s="59"/>
      <c r="AJW408" s="59"/>
      <c r="AJX408" s="59"/>
      <c r="AJY408" s="59"/>
      <c r="AJZ408" s="59"/>
      <c r="AKA408" s="59"/>
      <c r="AKB408" s="59"/>
      <c r="AKC408" s="59"/>
      <c r="AKD408" s="59"/>
      <c r="AKE408" s="59"/>
      <c r="AKF408" s="59"/>
      <c r="AKG408" s="59"/>
      <c r="AKH408" s="59"/>
      <c r="AKI408" s="59"/>
      <c r="AKJ408" s="59"/>
      <c r="AKK408" s="59"/>
      <c r="AKL408" s="59"/>
      <c r="AKM408" s="59"/>
      <c r="AKN408" s="59"/>
      <c r="AKO408" s="59"/>
      <c r="AKP408" s="59"/>
      <c r="AKQ408" s="59"/>
      <c r="AKR408" s="59"/>
      <c r="AKS408" s="59"/>
      <c r="AKT408" s="59"/>
      <c r="AKU408" s="59"/>
      <c r="AKV408" s="59"/>
      <c r="AKW408" s="59"/>
      <c r="AKX408" s="59"/>
      <c r="AKY408" s="59"/>
      <c r="AKZ408" s="59"/>
      <c r="ALA408" s="59"/>
      <c r="ALB408" s="59"/>
      <c r="ALC408" s="59"/>
      <c r="ALD408" s="59"/>
      <c r="ALE408" s="59"/>
      <c r="ALF408" s="59"/>
      <c r="ALG408" s="59"/>
      <c r="ALH408" s="59"/>
      <c r="ALI408" s="59"/>
      <c r="ALJ408" s="59"/>
      <c r="ALK408" s="59"/>
      <c r="ALL408" s="59"/>
      <c r="ALM408" s="59"/>
      <c r="ALN408" s="59"/>
      <c r="ALO408" s="59"/>
      <c r="ALP408" s="59"/>
      <c r="ALQ408" s="59"/>
      <c r="ALR408" s="59"/>
      <c r="ALS408" s="59"/>
      <c r="ALT408" s="59"/>
      <c r="ALU408" s="59"/>
      <c r="ALV408" s="59"/>
      <c r="ALW408" s="59"/>
      <c r="ALX408" s="59"/>
      <c r="ALY408" s="59"/>
      <c r="ALZ408" s="59"/>
      <c r="AMA408" s="59"/>
      <c r="AMB408" s="59"/>
      <c r="AMC408" s="59"/>
      <c r="AMD408" s="59"/>
      <c r="AME408" s="59"/>
      <c r="AMF408" s="59"/>
      <c r="AMG408" s="59"/>
      <c r="AMH408" s="59"/>
      <c r="AMI408" s="59"/>
      <c r="AMJ408" s="59"/>
      <c r="AMK408" s="59"/>
      <c r="AML408" s="59"/>
      <c r="AMM408" s="59"/>
      <c r="AMN408" s="59"/>
      <c r="AMO408" s="59"/>
      <c r="AMP408" s="59"/>
      <c r="AMQ408" s="59"/>
      <c r="AMR408" s="59"/>
      <c r="AMS408" s="59"/>
      <c r="AMT408" s="59"/>
      <c r="AMU408" s="59"/>
      <c r="AMV408" s="59"/>
      <c r="AMW408" s="59"/>
      <c r="AMX408" s="59"/>
      <c r="AMY408" s="59"/>
      <c r="AMZ408" s="59"/>
      <c r="ANA408" s="59"/>
      <c r="ANB408" s="59"/>
      <c r="ANC408" s="59"/>
      <c r="AND408" s="59"/>
      <c r="ANE408" s="59"/>
      <c r="ANF408" s="59"/>
      <c r="ANG408" s="59"/>
      <c r="ANH408" s="59"/>
      <c r="ANI408" s="59"/>
      <c r="ANJ408" s="59"/>
      <c r="ANK408" s="59"/>
      <c r="ANL408" s="59"/>
      <c r="ANM408" s="59"/>
      <c r="ANN408" s="59"/>
      <c r="ANO408" s="59"/>
      <c r="ANP408" s="59"/>
      <c r="ANQ408" s="59"/>
      <c r="ANR408" s="59"/>
      <c r="ANS408" s="59"/>
      <c r="ANT408" s="59"/>
      <c r="ANU408" s="59"/>
      <c r="ANV408" s="59"/>
      <c r="ANW408" s="59"/>
      <c r="ANX408" s="59"/>
      <c r="ANY408" s="59"/>
      <c r="ANZ408" s="59"/>
      <c r="AOA408" s="59"/>
      <c r="AOB408" s="59"/>
      <c r="AOC408" s="59"/>
      <c r="AOD408" s="59"/>
      <c r="AOE408" s="59"/>
      <c r="AOF408" s="59"/>
      <c r="AOG408" s="59"/>
      <c r="AOH408" s="59"/>
      <c r="AOI408" s="59"/>
      <c r="AOJ408" s="59"/>
      <c r="AOK408" s="59"/>
      <c r="AOL408" s="59"/>
      <c r="AOM408" s="59"/>
      <c r="AON408" s="59"/>
      <c r="AOO408" s="59"/>
      <c r="AOP408" s="59"/>
      <c r="AOQ408" s="59"/>
      <c r="AOR408" s="59"/>
      <c r="AOS408" s="59"/>
      <c r="AOT408" s="59"/>
      <c r="AOU408" s="59"/>
      <c r="AOV408" s="59"/>
      <c r="AOW408" s="59"/>
      <c r="AOX408" s="59"/>
      <c r="AOY408" s="59"/>
      <c r="AOZ408" s="59"/>
      <c r="APA408" s="59"/>
      <c r="APB408" s="59"/>
      <c r="APC408" s="59"/>
      <c r="APD408" s="59"/>
      <c r="APE408" s="59"/>
      <c r="APF408" s="59"/>
      <c r="APG408" s="59"/>
      <c r="APH408" s="59"/>
      <c r="API408" s="59"/>
      <c r="APJ408" s="59"/>
      <c r="APK408" s="59"/>
      <c r="APL408" s="59"/>
      <c r="APM408" s="59"/>
      <c r="APN408" s="59"/>
      <c r="APO408" s="59"/>
      <c r="APP408" s="59"/>
      <c r="APQ408" s="59"/>
      <c r="APR408" s="59"/>
      <c r="APS408" s="59"/>
      <c r="APT408" s="59"/>
      <c r="APU408" s="59"/>
      <c r="APV408" s="59"/>
      <c r="APW408" s="59"/>
      <c r="APX408" s="59"/>
      <c r="APY408" s="59"/>
      <c r="APZ408" s="59"/>
      <c r="AQA408" s="59"/>
      <c r="AQB408" s="59"/>
      <c r="AQC408" s="59"/>
      <c r="AQD408" s="59"/>
      <c r="AQE408" s="59"/>
      <c r="AQF408" s="59"/>
      <c r="AQG408" s="59"/>
      <c r="AQH408" s="59"/>
      <c r="AQI408" s="59"/>
      <c r="AQJ408" s="59"/>
      <c r="AQK408" s="59"/>
      <c r="AQL408" s="59"/>
      <c r="AQM408" s="59"/>
      <c r="AQN408" s="59"/>
      <c r="AQO408" s="59"/>
      <c r="AQP408" s="59"/>
      <c r="AQQ408" s="59"/>
      <c r="AQR408" s="59"/>
      <c r="AQS408" s="59"/>
      <c r="AQT408" s="59"/>
      <c r="AQU408" s="59"/>
      <c r="AQV408" s="59"/>
      <c r="AQW408" s="59"/>
      <c r="AQX408" s="59"/>
      <c r="AQY408" s="59"/>
      <c r="AQZ408" s="59"/>
      <c r="ARA408" s="59"/>
      <c r="ARB408" s="59"/>
      <c r="ARC408" s="59"/>
      <c r="ARD408" s="59"/>
      <c r="ARE408" s="59"/>
      <c r="ARF408" s="59"/>
      <c r="ARG408" s="59"/>
      <c r="ARH408" s="59"/>
      <c r="ARI408" s="59"/>
      <c r="ARJ408" s="59"/>
      <c r="ARK408" s="59"/>
      <c r="ARL408" s="59"/>
      <c r="ARM408" s="59"/>
      <c r="ARN408" s="59"/>
      <c r="ARO408" s="59"/>
      <c r="ARP408" s="59"/>
      <c r="ARQ408" s="59"/>
      <c r="ARR408" s="59"/>
      <c r="ARS408" s="59"/>
      <c r="ART408" s="59"/>
      <c r="ARU408" s="59"/>
      <c r="ARV408" s="59"/>
      <c r="ARW408" s="59"/>
      <c r="ARX408" s="59"/>
      <c r="ARY408" s="59"/>
      <c r="ARZ408" s="59"/>
      <c r="ASA408" s="59"/>
      <c r="ASB408" s="59"/>
      <c r="ASC408" s="59"/>
      <c r="ASD408" s="59"/>
      <c r="ASE408" s="59"/>
      <c r="ASF408" s="59"/>
      <c r="ASG408" s="59"/>
      <c r="ASH408" s="59"/>
      <c r="ASI408" s="59"/>
      <c r="ASJ408" s="59"/>
      <c r="ASK408" s="59"/>
      <c r="ASL408" s="59"/>
      <c r="ASM408" s="59"/>
      <c r="ASN408" s="59"/>
      <c r="ASO408" s="59"/>
      <c r="ASP408" s="59"/>
      <c r="ASQ408" s="59"/>
      <c r="ASR408" s="59"/>
      <c r="ASS408" s="59"/>
      <c r="AST408" s="59"/>
      <c r="ASU408" s="59"/>
      <c r="ASV408" s="59"/>
      <c r="ASW408" s="59"/>
      <c r="ASX408" s="59"/>
      <c r="ASY408" s="59"/>
      <c r="ASZ408" s="59"/>
      <c r="ATA408" s="59"/>
      <c r="ATB408" s="59"/>
      <c r="ATC408" s="59"/>
      <c r="ATD408" s="59"/>
      <c r="ATE408" s="59"/>
      <c r="ATF408" s="59"/>
      <c r="ATG408" s="59"/>
      <c r="ATH408" s="59"/>
      <c r="ATI408" s="59"/>
      <c r="ATJ408" s="59"/>
      <c r="ATK408" s="59"/>
      <c r="ATL408" s="59"/>
      <c r="ATM408" s="59"/>
      <c r="ATN408" s="59"/>
      <c r="ATO408" s="59"/>
      <c r="ATP408" s="59"/>
      <c r="ATQ408" s="59"/>
      <c r="ATR408" s="59"/>
      <c r="ATS408" s="59"/>
      <c r="ATT408" s="59"/>
      <c r="ATU408" s="59"/>
      <c r="ATV408" s="59"/>
      <c r="ATW408" s="59"/>
      <c r="ATX408" s="59"/>
      <c r="ATY408" s="59"/>
      <c r="ATZ408" s="59"/>
      <c r="AUA408" s="59"/>
      <c r="AUB408" s="59"/>
      <c r="AUC408" s="59"/>
      <c r="AUD408" s="59"/>
      <c r="AUE408" s="59"/>
      <c r="AUF408" s="59"/>
      <c r="AUG408" s="59"/>
      <c r="AUH408" s="59"/>
      <c r="AUI408" s="59"/>
      <c r="AUJ408" s="59"/>
      <c r="AUK408" s="59"/>
      <c r="AUL408" s="59"/>
      <c r="AUM408" s="59"/>
      <c r="AUN408" s="59"/>
      <c r="AUO408" s="59"/>
      <c r="AUP408" s="59"/>
      <c r="AUQ408" s="59"/>
      <c r="AUR408" s="59"/>
      <c r="AUS408" s="59"/>
      <c r="AUT408" s="59"/>
      <c r="AUU408" s="59"/>
      <c r="AUV408" s="59"/>
      <c r="AUW408" s="59"/>
      <c r="AUX408" s="59"/>
      <c r="AUY408" s="59"/>
      <c r="AUZ408" s="59"/>
      <c r="AVA408" s="59"/>
      <c r="AVB408" s="59"/>
      <c r="AVC408" s="59"/>
      <c r="AVD408" s="59"/>
      <c r="AVE408" s="59"/>
      <c r="AVF408" s="59"/>
      <c r="AVG408" s="59"/>
      <c r="AVH408" s="59"/>
      <c r="AVI408" s="59"/>
      <c r="AVJ408" s="59"/>
      <c r="AVK408" s="59"/>
      <c r="AVL408" s="59"/>
      <c r="AVM408" s="59"/>
      <c r="AVN408" s="59"/>
      <c r="AVO408" s="59"/>
      <c r="AVP408" s="59"/>
      <c r="AVQ408" s="59"/>
      <c r="AVR408" s="59"/>
      <c r="AVS408" s="59"/>
      <c r="AVT408" s="59"/>
      <c r="AVU408" s="59"/>
      <c r="AVV408" s="59"/>
      <c r="AVW408" s="59"/>
      <c r="AVX408" s="59"/>
      <c r="AVY408" s="59"/>
      <c r="AVZ408" s="59"/>
      <c r="AWA408" s="59"/>
      <c r="AWB408" s="59"/>
      <c r="AWC408" s="59"/>
      <c r="AWD408" s="59"/>
      <c r="AWE408" s="59"/>
      <c r="AWF408" s="59"/>
      <c r="AWG408" s="59"/>
      <c r="AWH408" s="59"/>
      <c r="AWI408" s="59"/>
      <c r="AWJ408" s="59"/>
      <c r="AWK408" s="59"/>
      <c r="AWL408" s="59"/>
      <c r="AWM408" s="59"/>
      <c r="AWN408" s="59"/>
      <c r="AWO408" s="59"/>
      <c r="AWP408" s="59"/>
      <c r="AWQ408" s="59"/>
      <c r="AWR408" s="59"/>
      <c r="AWS408" s="59"/>
      <c r="AWT408" s="59"/>
      <c r="AWU408" s="59"/>
      <c r="AWV408" s="59"/>
      <c r="AWW408" s="59"/>
      <c r="AWX408" s="59"/>
      <c r="AWY408" s="59"/>
      <c r="AWZ408" s="59"/>
      <c r="AXA408" s="59"/>
      <c r="AXB408" s="59"/>
      <c r="AXC408" s="59"/>
      <c r="AXD408" s="59"/>
      <c r="AXE408" s="59"/>
      <c r="AXF408" s="59"/>
      <c r="AXG408" s="59"/>
      <c r="AXH408" s="59"/>
      <c r="AXI408" s="59"/>
      <c r="AXJ408" s="59"/>
      <c r="AXK408" s="59"/>
      <c r="AXL408" s="59"/>
      <c r="AXM408" s="59"/>
      <c r="AXN408" s="59"/>
      <c r="AXO408" s="59"/>
      <c r="AXP408" s="59"/>
      <c r="AXQ408" s="59"/>
      <c r="AXR408" s="59"/>
      <c r="AXS408" s="59"/>
      <c r="AXT408" s="59"/>
      <c r="AXU408" s="59"/>
      <c r="AXV408" s="59"/>
      <c r="AXW408" s="59"/>
      <c r="AXX408" s="59"/>
      <c r="AXY408" s="59"/>
      <c r="AXZ408" s="59"/>
      <c r="AYA408" s="59"/>
      <c r="AYB408" s="59"/>
      <c r="AYC408" s="59"/>
      <c r="AYD408" s="59"/>
      <c r="AYE408" s="59"/>
      <c r="AYF408" s="59"/>
      <c r="AYG408" s="59"/>
      <c r="AYH408" s="59"/>
      <c r="AYI408" s="59"/>
      <c r="AYJ408" s="59"/>
      <c r="AYK408" s="59"/>
      <c r="AYL408" s="59"/>
      <c r="AYM408" s="59"/>
      <c r="AYN408" s="59"/>
      <c r="AYO408" s="59"/>
      <c r="AYP408" s="59"/>
      <c r="AYQ408" s="59"/>
      <c r="AYR408" s="59"/>
      <c r="AYS408" s="59"/>
      <c r="AYT408" s="59"/>
      <c r="AYU408" s="59"/>
      <c r="AYV408" s="59"/>
      <c r="AYW408" s="59"/>
      <c r="AYX408" s="59"/>
      <c r="AYY408" s="59"/>
      <c r="AYZ408" s="59"/>
      <c r="AZA408" s="59"/>
      <c r="AZB408" s="59"/>
      <c r="AZC408" s="59"/>
      <c r="AZD408" s="59"/>
      <c r="AZE408" s="59"/>
      <c r="AZF408" s="59"/>
      <c r="AZG408" s="59"/>
      <c r="AZH408" s="59"/>
      <c r="AZI408" s="59"/>
      <c r="AZJ408" s="59"/>
      <c r="AZK408" s="59"/>
      <c r="AZL408" s="59"/>
      <c r="AZM408" s="59"/>
      <c r="AZN408" s="59"/>
      <c r="AZO408" s="59"/>
      <c r="AZP408" s="59"/>
      <c r="AZQ408" s="59"/>
      <c r="AZR408" s="59"/>
      <c r="AZS408" s="59"/>
      <c r="AZT408" s="59"/>
      <c r="AZU408" s="59"/>
      <c r="AZV408" s="59"/>
      <c r="AZW408" s="59"/>
      <c r="AZX408" s="59"/>
      <c r="AZY408" s="59"/>
      <c r="AZZ408" s="59"/>
      <c r="BAA408" s="59"/>
      <c r="BAB408" s="59"/>
      <c r="BAC408" s="59"/>
      <c r="BAD408" s="59"/>
      <c r="BAE408" s="59"/>
      <c r="BAF408" s="59"/>
      <c r="BAG408" s="59"/>
      <c r="BAH408" s="59"/>
      <c r="BAI408" s="59"/>
      <c r="BAJ408" s="59"/>
      <c r="BAK408" s="59"/>
      <c r="BAL408" s="59"/>
      <c r="BAM408" s="59"/>
      <c r="BAN408" s="59"/>
      <c r="BAO408" s="59"/>
      <c r="BAP408" s="59"/>
      <c r="BAQ408" s="59"/>
      <c r="BAR408" s="59"/>
      <c r="BAS408" s="59"/>
      <c r="BAT408" s="59"/>
      <c r="BAU408" s="59"/>
      <c r="BAV408" s="59"/>
      <c r="BAW408" s="59"/>
      <c r="BAX408" s="59"/>
      <c r="BAY408" s="59"/>
      <c r="BAZ408" s="59"/>
      <c r="BBA408" s="59"/>
      <c r="BBB408" s="59"/>
      <c r="BBC408" s="59"/>
      <c r="BBD408" s="59"/>
      <c r="BBE408" s="59"/>
      <c r="BBF408" s="59"/>
      <c r="BBG408" s="59"/>
      <c r="BBH408" s="59"/>
      <c r="BBI408" s="59"/>
      <c r="BBJ408" s="59"/>
      <c r="BBK408" s="59"/>
      <c r="BBL408" s="59"/>
      <c r="BBM408" s="59"/>
      <c r="BBN408" s="59"/>
      <c r="BBO408" s="59"/>
      <c r="BBP408" s="59"/>
      <c r="BBQ408" s="59"/>
      <c r="BBR408" s="59"/>
      <c r="BBS408" s="59"/>
      <c r="BBT408" s="59"/>
      <c r="BBU408" s="59"/>
      <c r="BBV408" s="59"/>
      <c r="BBW408" s="59"/>
      <c r="BBX408" s="59"/>
      <c r="BBY408" s="59"/>
      <c r="BBZ408" s="59"/>
      <c r="BCA408" s="59"/>
      <c r="BCB408" s="59"/>
      <c r="BCC408" s="59"/>
      <c r="BCD408" s="59"/>
      <c r="BCE408" s="59"/>
      <c r="BCF408" s="59"/>
      <c r="BCG408" s="59"/>
      <c r="BCH408" s="59"/>
      <c r="BCI408" s="59"/>
      <c r="BCJ408" s="59"/>
      <c r="BCK408" s="59"/>
      <c r="BCL408" s="59"/>
      <c r="BCM408" s="59"/>
      <c r="BCN408" s="59"/>
      <c r="BCO408" s="59"/>
      <c r="BCP408" s="59"/>
      <c r="BCQ408" s="59"/>
      <c r="BCR408" s="59"/>
      <c r="BCS408" s="59"/>
      <c r="BCT408" s="59"/>
      <c r="BCU408" s="59"/>
      <c r="BCV408" s="59"/>
      <c r="BCW408" s="59"/>
      <c r="BCX408" s="59"/>
      <c r="BCY408" s="59"/>
      <c r="BCZ408" s="59"/>
      <c r="BDA408" s="59"/>
      <c r="BDB408" s="59"/>
      <c r="BDC408" s="59"/>
      <c r="BDD408" s="59"/>
      <c r="BDE408" s="59"/>
      <c r="BDF408" s="59"/>
      <c r="BDG408" s="59"/>
      <c r="BDH408" s="59"/>
      <c r="BDI408" s="59"/>
      <c r="BDJ408" s="59"/>
      <c r="BDK408" s="59"/>
      <c r="BDL408" s="59"/>
      <c r="BDM408" s="59"/>
      <c r="BDN408" s="59"/>
      <c r="BDO408" s="59"/>
      <c r="BDP408" s="59"/>
      <c r="BDQ408" s="59"/>
      <c r="BDR408" s="59"/>
      <c r="BDS408" s="59"/>
      <c r="BDT408" s="59"/>
      <c r="BDU408" s="59"/>
      <c r="BDV408" s="59"/>
      <c r="BDW408" s="59"/>
      <c r="BDX408" s="59"/>
      <c r="BDY408" s="59"/>
      <c r="BDZ408" s="59"/>
      <c r="BEA408" s="59"/>
      <c r="BEB408" s="59"/>
      <c r="BEC408" s="59"/>
      <c r="BED408" s="59"/>
      <c r="BEE408" s="59"/>
      <c r="BEF408" s="59"/>
      <c r="BEG408" s="59"/>
      <c r="BEH408" s="59"/>
      <c r="BEI408" s="59"/>
      <c r="BEJ408" s="59"/>
      <c r="BEK408" s="59"/>
      <c r="BEL408" s="59"/>
      <c r="BEM408" s="59"/>
      <c r="BEN408" s="59"/>
      <c r="BEO408" s="59"/>
      <c r="BEP408" s="59"/>
      <c r="BEQ408" s="59"/>
      <c r="BER408" s="59"/>
      <c r="BES408" s="59"/>
      <c r="BET408" s="59"/>
      <c r="BEU408" s="59"/>
      <c r="BEV408" s="59"/>
      <c r="BEW408" s="59"/>
      <c r="BEX408" s="59"/>
      <c r="BEY408" s="59"/>
      <c r="BEZ408" s="59"/>
      <c r="BFA408" s="59"/>
      <c r="BFB408" s="59"/>
      <c r="BFC408" s="59"/>
      <c r="BFD408" s="59"/>
      <c r="BFE408" s="59"/>
      <c r="BFF408" s="59"/>
      <c r="BFG408" s="59"/>
      <c r="BFH408" s="59"/>
      <c r="BFI408" s="59"/>
      <c r="BFJ408" s="59"/>
      <c r="BFK408" s="59"/>
      <c r="BFL408" s="59"/>
      <c r="BFM408" s="59"/>
      <c r="BFN408" s="59"/>
      <c r="BFO408" s="59"/>
      <c r="BFP408" s="59"/>
      <c r="BFQ408" s="59"/>
      <c r="BFR408" s="59"/>
      <c r="BFS408" s="59"/>
      <c r="BFT408" s="59"/>
      <c r="BFU408" s="59"/>
      <c r="BFV408" s="59"/>
      <c r="BFW408" s="59"/>
      <c r="BFX408" s="59"/>
      <c r="BFY408" s="59"/>
      <c r="BFZ408" s="59"/>
      <c r="BGA408" s="59"/>
      <c r="BGB408" s="59"/>
      <c r="BGC408" s="59"/>
      <c r="BGD408" s="59"/>
      <c r="BGE408" s="59"/>
      <c r="BGF408" s="59"/>
      <c r="BGG408" s="59"/>
      <c r="BGH408" s="59"/>
      <c r="BGI408" s="59"/>
      <c r="BGJ408" s="59"/>
      <c r="BGK408" s="59"/>
      <c r="BGL408" s="59"/>
      <c r="BGM408" s="59"/>
      <c r="BGN408" s="59"/>
      <c r="BGO408" s="59"/>
      <c r="BGP408" s="59"/>
      <c r="BGQ408" s="59"/>
      <c r="BGR408" s="59"/>
      <c r="BGS408" s="59"/>
      <c r="BGT408" s="59"/>
      <c r="BGU408" s="59"/>
      <c r="BGV408" s="59"/>
      <c r="BGW408" s="59"/>
      <c r="BGX408" s="59"/>
      <c r="BGY408" s="59"/>
      <c r="BGZ408" s="59"/>
      <c r="BHA408" s="59"/>
      <c r="BHB408" s="59"/>
      <c r="BHC408" s="59"/>
      <c r="BHD408" s="59"/>
      <c r="BHE408" s="59"/>
      <c r="BHF408" s="59"/>
      <c r="BHG408" s="59"/>
      <c r="BHH408" s="59"/>
      <c r="BHI408" s="59"/>
      <c r="BHJ408" s="59"/>
      <c r="BHK408" s="59"/>
      <c r="BHL408" s="59"/>
      <c r="BHM408" s="59"/>
      <c r="BHN408" s="59"/>
      <c r="BHO408" s="59"/>
      <c r="BHP408" s="59"/>
      <c r="BHQ408" s="59"/>
      <c r="BHR408" s="59"/>
      <c r="BHS408" s="59"/>
      <c r="BHT408" s="59"/>
      <c r="BHU408" s="59"/>
      <c r="BHV408" s="59"/>
      <c r="BHW408" s="59"/>
      <c r="BHX408" s="59"/>
      <c r="BHY408" s="59"/>
      <c r="BHZ408" s="59"/>
      <c r="BIA408" s="59"/>
      <c r="BIB408" s="59"/>
      <c r="BIC408" s="59"/>
      <c r="BID408" s="59"/>
      <c r="BIE408" s="59"/>
      <c r="BIF408" s="59"/>
      <c r="BIG408" s="59"/>
      <c r="BIH408" s="59"/>
      <c r="BII408" s="59"/>
      <c r="BIJ408" s="59"/>
      <c r="BIK408" s="59"/>
      <c r="BIL408" s="59"/>
      <c r="BIM408" s="59"/>
      <c r="BIN408" s="59"/>
      <c r="BIO408" s="59"/>
      <c r="BIP408" s="59"/>
      <c r="BIQ408" s="59"/>
      <c r="BIR408" s="59"/>
      <c r="BIS408" s="59"/>
      <c r="BIT408" s="59"/>
      <c r="BIU408" s="59"/>
      <c r="BIV408" s="59"/>
      <c r="BIW408" s="59"/>
      <c r="BIX408" s="59"/>
      <c r="BIY408" s="59"/>
      <c r="BIZ408" s="59"/>
      <c r="BJA408" s="59"/>
      <c r="BJB408" s="59"/>
      <c r="BJC408" s="59"/>
      <c r="BJD408" s="59"/>
      <c r="BJE408" s="59"/>
      <c r="BJF408" s="59"/>
      <c r="BJG408" s="59"/>
      <c r="BJH408" s="59"/>
      <c r="BJI408" s="59"/>
      <c r="BJJ408" s="59"/>
      <c r="BJK408" s="59"/>
      <c r="BJL408" s="59"/>
      <c r="BJM408" s="59"/>
      <c r="BJN408" s="59"/>
      <c r="BJO408" s="59"/>
      <c r="BJP408" s="59"/>
      <c r="BJQ408" s="59"/>
      <c r="BJR408" s="59"/>
      <c r="BJS408" s="59"/>
      <c r="BJT408" s="59"/>
      <c r="BJU408" s="59"/>
      <c r="BJV408" s="59"/>
      <c r="BJW408" s="59"/>
      <c r="BJX408" s="59"/>
      <c r="BJY408" s="59"/>
      <c r="BJZ408" s="59"/>
      <c r="BKA408" s="59"/>
      <c r="BKB408" s="59"/>
      <c r="BKC408" s="59"/>
      <c r="BKD408" s="59"/>
      <c r="BKE408" s="59"/>
      <c r="BKF408" s="59"/>
      <c r="BKG408" s="59"/>
      <c r="BKH408" s="59"/>
      <c r="BKI408" s="59"/>
      <c r="BKJ408" s="59"/>
      <c r="BKK408" s="59"/>
      <c r="BKL408" s="59"/>
      <c r="BKM408" s="59"/>
      <c r="BKN408" s="59"/>
      <c r="BKO408" s="59"/>
      <c r="BKP408" s="59"/>
      <c r="BKQ408" s="59"/>
      <c r="BKR408" s="59"/>
      <c r="BKS408" s="59"/>
      <c r="BKT408" s="59"/>
      <c r="BKU408" s="59"/>
      <c r="BKV408" s="59"/>
      <c r="BKW408" s="59"/>
      <c r="BKX408" s="59"/>
      <c r="BKY408" s="59"/>
      <c r="BKZ408" s="59"/>
      <c r="BLA408" s="59"/>
      <c r="BLB408" s="59"/>
      <c r="BLC408" s="59"/>
      <c r="BLD408" s="59"/>
      <c r="BLE408" s="59"/>
      <c r="BLF408" s="59"/>
      <c r="BLG408" s="59"/>
      <c r="BLH408" s="59"/>
      <c r="BLI408" s="59"/>
      <c r="BLJ408" s="59"/>
      <c r="BLK408" s="59"/>
      <c r="BLL408" s="59"/>
      <c r="BLM408" s="59"/>
      <c r="BLN408" s="59"/>
      <c r="BLO408" s="59"/>
      <c r="BLP408" s="59"/>
      <c r="BLQ408" s="59"/>
      <c r="BLR408" s="59"/>
      <c r="BLS408" s="59"/>
      <c r="BLT408" s="59"/>
      <c r="BLU408" s="59"/>
      <c r="BLV408" s="59"/>
      <c r="BLW408" s="59"/>
      <c r="BLX408" s="59"/>
      <c r="BLY408" s="59"/>
      <c r="BLZ408" s="59"/>
      <c r="BMA408" s="59"/>
      <c r="BMB408" s="59"/>
      <c r="BMC408" s="59"/>
      <c r="BMD408" s="59"/>
      <c r="BME408" s="59"/>
      <c r="BMF408" s="59"/>
      <c r="BMG408" s="59"/>
      <c r="BMH408" s="59"/>
      <c r="BMI408" s="59"/>
      <c r="BMJ408" s="59"/>
      <c r="BMK408" s="59"/>
      <c r="BML408" s="59"/>
      <c r="BMM408" s="59"/>
      <c r="BMN408" s="59"/>
      <c r="BMO408" s="59"/>
      <c r="BMP408" s="59"/>
      <c r="BMQ408" s="59"/>
      <c r="BMR408" s="59"/>
      <c r="BMS408" s="59"/>
      <c r="BMT408" s="59"/>
      <c r="BMU408" s="59"/>
      <c r="BMV408" s="59"/>
      <c r="BMW408" s="59"/>
      <c r="BMX408" s="59"/>
      <c r="BMY408" s="59"/>
      <c r="BMZ408" s="59"/>
      <c r="BNA408" s="59"/>
      <c r="BNB408" s="59"/>
      <c r="BNC408" s="59"/>
      <c r="BND408" s="59"/>
      <c r="BNE408" s="59"/>
      <c r="BNF408" s="59"/>
      <c r="BNG408" s="59"/>
      <c r="BNH408" s="59"/>
      <c r="BNI408" s="59"/>
      <c r="BNJ408" s="59"/>
      <c r="BNK408" s="59"/>
      <c r="BNL408" s="59"/>
      <c r="BNM408" s="59"/>
      <c r="BNN408" s="59"/>
      <c r="BNO408" s="59"/>
      <c r="BNP408" s="59"/>
      <c r="BNQ408" s="59"/>
      <c r="BNR408" s="59"/>
      <c r="BNS408" s="59"/>
      <c r="BNT408" s="59"/>
      <c r="BNU408" s="59"/>
      <c r="BNV408" s="59"/>
      <c r="BNW408" s="59"/>
      <c r="BNX408" s="59"/>
      <c r="BNY408" s="59"/>
      <c r="BNZ408" s="59"/>
      <c r="BOA408" s="59"/>
      <c r="BOB408" s="59"/>
      <c r="BOC408" s="59"/>
      <c r="BOD408" s="59"/>
      <c r="BOE408" s="59"/>
      <c r="BOF408" s="59"/>
      <c r="BOG408" s="59"/>
      <c r="BOH408" s="59"/>
      <c r="BOI408" s="59"/>
      <c r="BOJ408" s="59"/>
      <c r="BOK408" s="59"/>
      <c r="BOL408" s="59"/>
      <c r="BOM408" s="59"/>
      <c r="BON408" s="59"/>
      <c r="BOO408" s="59"/>
      <c r="BOP408" s="59"/>
      <c r="BOQ408" s="59"/>
      <c r="BOR408" s="59"/>
      <c r="BOS408" s="59"/>
      <c r="BOT408" s="59"/>
      <c r="BOU408" s="59"/>
      <c r="BOV408" s="59"/>
      <c r="BOW408" s="59"/>
      <c r="BOX408" s="59"/>
      <c r="BOY408" s="59"/>
      <c r="BOZ408" s="59"/>
      <c r="BPA408" s="59"/>
      <c r="BPB408" s="59"/>
      <c r="BPC408" s="59"/>
      <c r="BPD408" s="59"/>
      <c r="BPE408" s="59"/>
      <c r="BPF408" s="59"/>
      <c r="BPG408" s="59"/>
      <c r="BPH408" s="59"/>
      <c r="BPI408" s="59"/>
      <c r="BPJ408" s="59"/>
      <c r="BPK408" s="59"/>
      <c r="BPL408" s="59"/>
      <c r="BPM408" s="59"/>
      <c r="BPN408" s="59"/>
      <c r="BPO408" s="59"/>
      <c r="BPP408" s="59"/>
      <c r="BPQ408" s="59"/>
      <c r="BPR408" s="59"/>
      <c r="BPS408" s="59"/>
      <c r="BPT408" s="59"/>
      <c r="BPU408" s="59"/>
      <c r="BPV408" s="59"/>
      <c r="BPW408" s="59"/>
      <c r="BPX408" s="59"/>
      <c r="BPY408" s="59"/>
      <c r="BPZ408" s="59"/>
      <c r="BQA408" s="59"/>
      <c r="BQB408" s="59"/>
      <c r="BQC408" s="59"/>
      <c r="BQD408" s="59"/>
      <c r="BQE408" s="59"/>
      <c r="BQF408" s="59"/>
      <c r="BQG408" s="59"/>
      <c r="BQH408" s="59"/>
      <c r="BQI408" s="59"/>
      <c r="BQJ408" s="59"/>
      <c r="BQK408" s="59"/>
      <c r="BQL408" s="59"/>
      <c r="BQM408" s="59"/>
      <c r="BQN408" s="59"/>
      <c r="BQO408" s="59"/>
      <c r="BQP408" s="59"/>
      <c r="BQQ408" s="59"/>
      <c r="BQR408" s="59"/>
      <c r="BQS408" s="59"/>
      <c r="BQT408" s="59"/>
      <c r="BQU408" s="59"/>
      <c r="BQV408" s="59"/>
      <c r="BQW408" s="59"/>
      <c r="BQX408" s="59"/>
      <c r="BQY408" s="59"/>
      <c r="BQZ408" s="59"/>
      <c r="BRA408" s="59"/>
      <c r="BRB408" s="59"/>
      <c r="BRC408" s="59"/>
      <c r="BRD408" s="59"/>
      <c r="BRE408" s="59"/>
      <c r="BRF408" s="59"/>
      <c r="BRG408" s="59"/>
      <c r="BRH408" s="59"/>
      <c r="BRI408" s="59"/>
      <c r="BRJ408" s="59"/>
      <c r="BRK408" s="59"/>
      <c r="BRL408" s="59"/>
      <c r="BRM408" s="59"/>
      <c r="BRN408" s="59"/>
      <c r="BRO408" s="59"/>
      <c r="BRP408" s="59"/>
      <c r="BRQ408" s="59"/>
      <c r="BRR408" s="59"/>
      <c r="BRS408" s="59"/>
      <c r="BRT408" s="59"/>
      <c r="BRU408" s="59"/>
      <c r="BRV408" s="59"/>
      <c r="BRW408" s="59"/>
      <c r="BRX408" s="59"/>
      <c r="BRY408" s="59"/>
      <c r="BRZ408" s="59"/>
      <c r="BSA408" s="59"/>
      <c r="BSB408" s="59"/>
      <c r="BSC408" s="59"/>
      <c r="BSD408" s="59"/>
      <c r="BSE408" s="59"/>
      <c r="BSF408" s="59"/>
      <c r="BSG408" s="59"/>
      <c r="BSH408" s="59"/>
      <c r="BSI408" s="59"/>
      <c r="BSJ408" s="59"/>
      <c r="BSK408" s="59"/>
      <c r="BSL408" s="59"/>
      <c r="BSM408" s="59"/>
      <c r="BSN408" s="59"/>
      <c r="BSO408" s="59"/>
      <c r="BSP408" s="59"/>
      <c r="BSQ408" s="59"/>
      <c r="BSR408" s="59"/>
      <c r="BSS408" s="59"/>
      <c r="BST408" s="59"/>
      <c r="BSU408" s="59"/>
      <c r="BSV408" s="59"/>
      <c r="BSW408" s="59"/>
      <c r="BSX408" s="59"/>
      <c r="BSY408" s="59"/>
      <c r="BSZ408" s="59"/>
      <c r="BTA408" s="59"/>
      <c r="BTB408" s="59"/>
      <c r="BTC408" s="59"/>
      <c r="BTD408" s="59"/>
      <c r="BTE408" s="59"/>
      <c r="BTF408" s="59"/>
      <c r="BTG408" s="59"/>
      <c r="BTH408" s="59"/>
      <c r="BTI408" s="59"/>
      <c r="BTJ408" s="59"/>
      <c r="BTK408" s="59"/>
      <c r="BTL408" s="59"/>
      <c r="BTM408" s="59"/>
      <c r="BTN408" s="59"/>
      <c r="BTO408" s="59"/>
      <c r="BTP408" s="59"/>
      <c r="BTQ408" s="59"/>
      <c r="BTR408" s="59"/>
      <c r="BTS408" s="59"/>
      <c r="BTT408" s="59"/>
      <c r="BTU408" s="59"/>
      <c r="BTV408" s="59"/>
      <c r="BTW408" s="59"/>
      <c r="BTX408" s="59"/>
      <c r="BTY408" s="59"/>
      <c r="BTZ408" s="59"/>
      <c r="BUA408" s="59"/>
      <c r="BUB408" s="59"/>
      <c r="BUC408" s="59"/>
      <c r="BUD408" s="59"/>
      <c r="BUE408" s="59"/>
      <c r="BUF408" s="59"/>
      <c r="BUG408" s="59"/>
      <c r="BUH408" s="59"/>
      <c r="BUI408" s="59"/>
      <c r="BUJ408" s="59"/>
      <c r="BUK408" s="59"/>
      <c r="BUL408" s="59"/>
      <c r="BUM408" s="59"/>
      <c r="BUN408" s="59"/>
      <c r="BUO408" s="59"/>
      <c r="BUP408" s="59"/>
      <c r="BUQ408" s="59"/>
      <c r="BUR408" s="59"/>
      <c r="BUS408" s="59"/>
      <c r="BUT408" s="59"/>
      <c r="BUU408" s="59"/>
      <c r="BUV408" s="59"/>
      <c r="BUW408" s="59"/>
      <c r="BUX408" s="59"/>
      <c r="BUY408" s="59"/>
      <c r="BUZ408" s="59"/>
      <c r="BVA408" s="59"/>
      <c r="BVB408" s="59"/>
      <c r="BVC408" s="59"/>
      <c r="BVD408" s="59"/>
      <c r="BVE408" s="59"/>
      <c r="BVF408" s="59"/>
      <c r="BVG408" s="59"/>
      <c r="BVH408" s="59"/>
      <c r="BVI408" s="59"/>
      <c r="BVJ408" s="59"/>
      <c r="BVK408" s="59"/>
      <c r="BVL408" s="59"/>
      <c r="BVM408" s="59"/>
      <c r="BVN408" s="59"/>
      <c r="BVO408" s="59"/>
      <c r="BVP408" s="59"/>
      <c r="BVQ408" s="59"/>
      <c r="BVR408" s="59"/>
      <c r="BVS408" s="59"/>
      <c r="BVT408" s="59"/>
      <c r="BVU408" s="59"/>
      <c r="BVV408" s="59"/>
      <c r="BVW408" s="59"/>
      <c r="BVX408" s="59"/>
      <c r="BVY408" s="59"/>
      <c r="BVZ408" s="59"/>
      <c r="BWA408" s="59"/>
      <c r="BWB408" s="59"/>
      <c r="BWC408" s="59"/>
      <c r="BWD408" s="59"/>
      <c r="BWE408" s="59"/>
      <c r="BWF408" s="59"/>
      <c r="BWG408" s="59"/>
      <c r="BWH408" s="59"/>
      <c r="BWI408" s="59"/>
      <c r="BWJ408" s="59"/>
      <c r="BWK408" s="59"/>
      <c r="BWL408" s="59"/>
      <c r="BWM408" s="59"/>
      <c r="BWN408" s="59"/>
      <c r="BWO408" s="59"/>
      <c r="BWP408" s="59"/>
      <c r="BWQ408" s="59"/>
      <c r="BWR408" s="59"/>
      <c r="BWS408" s="59"/>
      <c r="BWT408" s="59"/>
      <c r="BWU408" s="59"/>
      <c r="BWV408" s="59"/>
      <c r="BWW408" s="59"/>
      <c r="BWX408" s="59"/>
      <c r="BWY408" s="59"/>
      <c r="BWZ408" s="59"/>
      <c r="BXA408" s="59"/>
      <c r="BXB408" s="59"/>
      <c r="BXC408" s="59"/>
      <c r="BXD408" s="59"/>
      <c r="BXE408" s="59"/>
      <c r="BXF408" s="59"/>
      <c r="BXG408" s="59"/>
      <c r="BXH408" s="59"/>
      <c r="BXI408" s="59"/>
      <c r="BXJ408" s="59"/>
      <c r="BXK408" s="59"/>
      <c r="BXL408" s="59"/>
      <c r="BXM408" s="59"/>
      <c r="BXN408" s="59"/>
      <c r="BXO408" s="59"/>
      <c r="BXP408" s="59"/>
      <c r="BXQ408" s="59"/>
      <c r="BXR408" s="59"/>
      <c r="BXS408" s="59"/>
      <c r="BXT408" s="59"/>
      <c r="BXU408" s="59"/>
      <c r="BXV408" s="59"/>
      <c r="BXW408" s="59"/>
      <c r="BXX408" s="59"/>
      <c r="BXY408" s="59"/>
      <c r="BXZ408" s="59"/>
      <c r="BYA408" s="59"/>
      <c r="BYB408" s="59"/>
      <c r="BYC408" s="59"/>
      <c r="BYD408" s="59"/>
      <c r="BYE408" s="59"/>
      <c r="BYF408" s="59"/>
      <c r="BYG408" s="59"/>
      <c r="BYH408" s="59"/>
      <c r="BYI408" s="59"/>
      <c r="BYJ408" s="59"/>
      <c r="BYK408" s="59"/>
      <c r="BYL408" s="59"/>
      <c r="BYM408" s="59"/>
      <c r="BYN408" s="59"/>
      <c r="BYO408" s="59"/>
      <c r="BYP408" s="59"/>
      <c r="BYQ408" s="59"/>
      <c r="BYR408" s="59"/>
      <c r="BYS408" s="59"/>
      <c r="BYT408" s="59"/>
      <c r="BYU408" s="59"/>
      <c r="BYV408" s="59"/>
      <c r="BYW408" s="59"/>
      <c r="BYX408" s="59"/>
      <c r="BYY408" s="59"/>
      <c r="BYZ408" s="59"/>
      <c r="BZA408" s="59"/>
      <c r="BZB408" s="59"/>
      <c r="BZC408" s="59"/>
      <c r="BZD408" s="59"/>
      <c r="BZE408" s="59"/>
      <c r="BZF408" s="59"/>
      <c r="BZG408" s="59"/>
      <c r="BZH408" s="59"/>
      <c r="BZI408" s="59"/>
      <c r="BZJ408" s="59"/>
      <c r="BZK408" s="59"/>
      <c r="BZL408" s="59"/>
      <c r="BZM408" s="59"/>
      <c r="BZN408" s="59"/>
      <c r="BZO408" s="59"/>
      <c r="BZP408" s="59"/>
      <c r="BZQ408" s="59"/>
      <c r="BZR408" s="59"/>
      <c r="BZS408" s="59"/>
      <c r="BZT408" s="59"/>
      <c r="BZU408" s="59"/>
      <c r="BZV408" s="59"/>
      <c r="BZW408" s="59"/>
      <c r="BZX408" s="59"/>
      <c r="BZY408" s="59"/>
      <c r="BZZ408" s="59"/>
      <c r="CAA408" s="59"/>
      <c r="CAB408" s="59"/>
      <c r="CAC408" s="59"/>
      <c r="CAD408" s="59"/>
      <c r="CAE408" s="59"/>
      <c r="CAF408" s="59"/>
      <c r="CAG408" s="59"/>
      <c r="CAH408" s="59"/>
      <c r="CAI408" s="59"/>
      <c r="CAJ408" s="59"/>
      <c r="CAK408" s="59"/>
      <c r="CAL408" s="59"/>
      <c r="CAM408" s="59"/>
      <c r="CAN408" s="59"/>
      <c r="CAO408" s="59"/>
      <c r="CAP408" s="59"/>
      <c r="CAQ408" s="59"/>
      <c r="CAR408" s="59"/>
      <c r="CAS408" s="59"/>
      <c r="CAT408" s="59"/>
      <c r="CAU408" s="59"/>
      <c r="CAV408" s="59"/>
      <c r="CAW408" s="59"/>
      <c r="CAX408" s="59"/>
      <c r="CAY408" s="59"/>
      <c r="CAZ408" s="59"/>
      <c r="CBA408" s="59"/>
      <c r="CBB408" s="59"/>
      <c r="CBC408" s="59"/>
      <c r="CBD408" s="59"/>
      <c r="CBE408" s="59"/>
      <c r="CBF408" s="59"/>
      <c r="CBG408" s="59"/>
      <c r="CBH408" s="59"/>
      <c r="CBI408" s="59"/>
      <c r="CBJ408" s="59"/>
      <c r="CBK408" s="59"/>
      <c r="CBL408" s="59"/>
      <c r="CBM408" s="59"/>
      <c r="CBN408" s="59"/>
      <c r="CBO408" s="59"/>
      <c r="CBP408" s="59"/>
      <c r="CBQ408" s="59"/>
      <c r="CBR408" s="59"/>
      <c r="CBS408" s="59"/>
      <c r="CBT408" s="59"/>
      <c r="CBU408" s="59"/>
      <c r="CBV408" s="59"/>
      <c r="CBW408" s="59"/>
      <c r="CBX408" s="59"/>
      <c r="CBY408" s="59"/>
      <c r="CBZ408" s="59"/>
      <c r="CCA408" s="59"/>
      <c r="CCB408" s="59"/>
      <c r="CCC408" s="59"/>
      <c r="CCD408" s="59"/>
      <c r="CCE408" s="59"/>
      <c r="CCF408" s="59"/>
      <c r="CCG408" s="59"/>
      <c r="CCH408" s="59"/>
      <c r="CCI408" s="59"/>
      <c r="CCJ408" s="59"/>
      <c r="CCK408" s="59"/>
      <c r="CCL408" s="59"/>
      <c r="CCM408" s="59"/>
      <c r="CCN408" s="59"/>
      <c r="CCO408" s="59"/>
      <c r="CCP408" s="59"/>
      <c r="CCQ408" s="59"/>
      <c r="CCR408" s="59"/>
      <c r="CCS408" s="59"/>
      <c r="CCT408" s="59"/>
      <c r="CCU408" s="59"/>
      <c r="CCV408" s="59"/>
      <c r="CCW408" s="59"/>
      <c r="CCX408" s="59"/>
      <c r="CCY408" s="59"/>
      <c r="CCZ408" s="59"/>
      <c r="CDA408" s="59"/>
      <c r="CDB408" s="59"/>
      <c r="CDC408" s="59"/>
      <c r="CDD408" s="59"/>
      <c r="CDE408" s="59"/>
      <c r="CDF408" s="59"/>
      <c r="CDG408" s="59"/>
      <c r="CDH408" s="59"/>
      <c r="CDI408" s="59"/>
      <c r="CDJ408" s="59"/>
      <c r="CDK408" s="59"/>
      <c r="CDL408" s="59"/>
      <c r="CDM408" s="59"/>
      <c r="CDN408" s="59"/>
      <c r="CDO408" s="59"/>
      <c r="CDP408" s="59"/>
      <c r="CDQ408" s="59"/>
      <c r="CDR408" s="59"/>
      <c r="CDS408" s="59"/>
      <c r="CDT408" s="59"/>
      <c r="CDU408" s="59"/>
      <c r="CDV408" s="59"/>
      <c r="CDW408" s="59"/>
      <c r="CDX408" s="59"/>
      <c r="CDY408" s="59"/>
      <c r="CDZ408" s="59"/>
      <c r="CEA408" s="59"/>
      <c r="CEB408" s="59"/>
      <c r="CEC408" s="59"/>
      <c r="CED408" s="59"/>
      <c r="CEE408" s="59"/>
      <c r="CEF408" s="59"/>
      <c r="CEG408" s="59"/>
      <c r="CEH408" s="59"/>
      <c r="CEI408" s="59"/>
      <c r="CEJ408" s="59"/>
      <c r="CEK408" s="59"/>
      <c r="CEL408" s="59"/>
      <c r="CEM408" s="59"/>
      <c r="CEN408" s="59"/>
      <c r="CEO408" s="59"/>
      <c r="CEP408" s="59"/>
      <c r="CEQ408" s="59"/>
      <c r="CER408" s="59"/>
      <c r="CES408" s="59"/>
      <c r="CET408" s="59"/>
      <c r="CEU408" s="59"/>
      <c r="CEV408" s="59"/>
      <c r="CEW408" s="59"/>
      <c r="CEX408" s="59"/>
      <c r="CEY408" s="59"/>
      <c r="CEZ408" s="59"/>
      <c r="CFA408" s="59"/>
      <c r="CFB408" s="59"/>
      <c r="CFC408" s="59"/>
      <c r="CFD408" s="59"/>
      <c r="CFE408" s="59"/>
      <c r="CFF408" s="59"/>
      <c r="CFG408" s="59"/>
      <c r="CFH408" s="59"/>
      <c r="CFI408" s="59"/>
      <c r="CFJ408" s="59"/>
      <c r="CFK408" s="59"/>
      <c r="CFL408" s="59"/>
      <c r="CFM408" s="59"/>
      <c r="CFN408" s="59"/>
      <c r="CFO408" s="59"/>
      <c r="CFP408" s="59"/>
      <c r="CFQ408" s="59"/>
      <c r="CFR408" s="59"/>
      <c r="CFS408" s="59"/>
      <c r="CFT408" s="59"/>
      <c r="CFU408" s="59"/>
      <c r="CFV408" s="59"/>
      <c r="CFW408" s="59"/>
      <c r="CFX408" s="59"/>
      <c r="CFY408" s="59"/>
      <c r="CFZ408" s="59"/>
      <c r="CGA408" s="59"/>
      <c r="CGB408" s="59"/>
      <c r="CGC408" s="59"/>
      <c r="CGD408" s="59"/>
      <c r="CGE408" s="59"/>
      <c r="CGF408" s="59"/>
      <c r="CGG408" s="59"/>
      <c r="CGH408" s="59"/>
      <c r="CGI408" s="59"/>
      <c r="CGJ408" s="59"/>
      <c r="CGK408" s="59"/>
      <c r="CGL408" s="59"/>
      <c r="CGM408" s="59"/>
      <c r="CGN408" s="59"/>
      <c r="CGO408" s="59"/>
      <c r="CGP408" s="59"/>
      <c r="CGQ408" s="59"/>
      <c r="CGR408" s="59"/>
      <c r="CGS408" s="59"/>
      <c r="CGT408" s="59"/>
      <c r="CGU408" s="59"/>
      <c r="CGV408" s="59"/>
      <c r="CGW408" s="59"/>
      <c r="CGX408" s="59"/>
      <c r="CGY408" s="59"/>
      <c r="CGZ408" s="59"/>
      <c r="CHA408" s="59"/>
      <c r="CHB408" s="59"/>
      <c r="CHC408" s="59"/>
      <c r="CHD408" s="59"/>
      <c r="CHE408" s="59"/>
      <c r="CHF408" s="59"/>
      <c r="CHG408" s="59"/>
      <c r="CHH408" s="59"/>
      <c r="CHI408" s="59"/>
      <c r="CHJ408" s="59"/>
      <c r="CHK408" s="59"/>
      <c r="CHL408" s="59"/>
      <c r="CHM408" s="59"/>
      <c r="CHN408" s="59"/>
      <c r="CHO408" s="59"/>
      <c r="CHP408" s="59"/>
      <c r="CHQ408" s="59"/>
      <c r="CHR408" s="59"/>
      <c r="CHS408" s="59"/>
      <c r="CHT408" s="59"/>
      <c r="CHU408" s="59"/>
      <c r="CHV408" s="59"/>
      <c r="CHW408" s="59"/>
      <c r="CHX408" s="59"/>
      <c r="CHY408" s="59"/>
      <c r="CHZ408" s="59"/>
      <c r="CIA408" s="59"/>
      <c r="CIB408" s="59"/>
      <c r="CIC408" s="59"/>
      <c r="CID408" s="59"/>
      <c r="CIE408" s="59"/>
      <c r="CIF408" s="59"/>
      <c r="CIG408" s="59"/>
      <c r="CIH408" s="59"/>
      <c r="CII408" s="59"/>
      <c r="CIJ408" s="59"/>
      <c r="CIK408" s="59"/>
      <c r="CIL408" s="59"/>
      <c r="CIM408" s="59"/>
      <c r="CIN408" s="59"/>
      <c r="CIO408" s="59"/>
      <c r="CIP408" s="59"/>
      <c r="CIQ408" s="59"/>
      <c r="CIR408" s="59"/>
      <c r="CIS408" s="59"/>
      <c r="CIT408" s="59"/>
      <c r="CIU408" s="59"/>
      <c r="CIV408" s="59"/>
      <c r="CIW408" s="59"/>
      <c r="CIX408" s="59"/>
      <c r="CIY408" s="59"/>
      <c r="CIZ408" s="59"/>
      <c r="CJA408" s="59"/>
      <c r="CJB408" s="59"/>
      <c r="CJC408" s="59"/>
      <c r="CJD408" s="59"/>
      <c r="CJE408" s="59"/>
      <c r="CJF408" s="59"/>
      <c r="CJG408" s="59"/>
      <c r="CJH408" s="59"/>
      <c r="CJI408" s="59"/>
      <c r="CJJ408" s="59"/>
      <c r="CJK408" s="59"/>
      <c r="CJL408" s="59"/>
      <c r="CJM408" s="59"/>
      <c r="CJN408" s="59"/>
      <c r="CJO408" s="59"/>
      <c r="CJP408" s="59"/>
      <c r="CJQ408" s="59"/>
      <c r="CJR408" s="59"/>
      <c r="CJS408" s="59"/>
      <c r="CJT408" s="59"/>
      <c r="CJU408" s="59"/>
      <c r="CJV408" s="59"/>
      <c r="CJW408" s="59"/>
      <c r="CJX408" s="59"/>
      <c r="CJY408" s="59"/>
      <c r="CJZ408" s="59"/>
      <c r="CKA408" s="59"/>
      <c r="CKB408" s="59"/>
      <c r="CKC408" s="59"/>
      <c r="CKD408" s="59"/>
      <c r="CKE408" s="59"/>
      <c r="CKF408" s="59"/>
      <c r="CKG408" s="59"/>
      <c r="CKH408" s="59"/>
      <c r="CKI408" s="59"/>
      <c r="CKJ408" s="59"/>
      <c r="CKK408" s="59"/>
      <c r="CKL408" s="59"/>
      <c r="CKM408" s="59"/>
      <c r="CKN408" s="59"/>
      <c r="CKO408" s="59"/>
      <c r="CKP408" s="59"/>
      <c r="CKQ408" s="59"/>
      <c r="CKR408" s="59"/>
      <c r="CKS408" s="59"/>
      <c r="CKT408" s="59"/>
      <c r="CKU408" s="59"/>
      <c r="CKV408" s="59"/>
      <c r="CKW408" s="59"/>
      <c r="CKX408" s="59"/>
      <c r="CKY408" s="59"/>
      <c r="CKZ408" s="59"/>
      <c r="CLA408" s="59"/>
      <c r="CLB408" s="59"/>
      <c r="CLC408" s="59"/>
      <c r="CLD408" s="59"/>
      <c r="CLE408" s="59"/>
      <c r="CLF408" s="59"/>
      <c r="CLG408" s="59"/>
      <c r="CLH408" s="59"/>
      <c r="CLI408" s="59"/>
      <c r="CLJ408" s="59"/>
      <c r="CLK408" s="59"/>
      <c r="CLL408" s="59"/>
      <c r="CLM408" s="59"/>
      <c r="CLN408" s="59"/>
      <c r="CLO408" s="59"/>
      <c r="CLP408" s="59"/>
      <c r="CLQ408" s="59"/>
      <c r="CLR408" s="59"/>
      <c r="CLS408" s="59"/>
      <c r="CLT408" s="59"/>
      <c r="CLU408" s="59"/>
      <c r="CLV408" s="59"/>
      <c r="CLW408" s="59"/>
      <c r="CLX408" s="59"/>
      <c r="CLY408" s="59"/>
      <c r="CLZ408" s="59"/>
      <c r="CMA408" s="59"/>
      <c r="CMB408" s="59"/>
      <c r="CMC408" s="59"/>
      <c r="CMD408" s="59"/>
      <c r="CME408" s="59"/>
      <c r="CMF408" s="59"/>
      <c r="CMG408" s="59"/>
      <c r="CMH408" s="59"/>
      <c r="CMI408" s="59"/>
      <c r="CMJ408" s="59"/>
      <c r="CMK408" s="59"/>
      <c r="CML408" s="59"/>
      <c r="CMM408" s="59"/>
      <c r="CMN408" s="59"/>
      <c r="CMO408" s="59"/>
      <c r="CMP408" s="59"/>
      <c r="CMQ408" s="59"/>
      <c r="CMR408" s="59"/>
      <c r="CMS408" s="59"/>
      <c r="CMT408" s="59"/>
      <c r="CMU408" s="59"/>
      <c r="CMV408" s="59"/>
      <c r="CMW408" s="59"/>
      <c r="CMX408" s="59"/>
      <c r="CMY408" s="59"/>
      <c r="CMZ408" s="59"/>
      <c r="CNA408" s="59"/>
      <c r="CNB408" s="59"/>
      <c r="CNC408" s="59"/>
      <c r="CND408" s="59"/>
      <c r="CNE408" s="59"/>
      <c r="CNF408" s="59"/>
      <c r="CNG408" s="59"/>
      <c r="CNH408" s="59"/>
      <c r="CNI408" s="59"/>
      <c r="CNJ408" s="59"/>
      <c r="CNK408" s="59"/>
      <c r="CNL408" s="59"/>
      <c r="CNM408" s="59"/>
      <c r="CNN408" s="59"/>
      <c r="CNO408" s="59"/>
      <c r="CNP408" s="59"/>
      <c r="CNQ408" s="59"/>
      <c r="CNR408" s="59"/>
      <c r="CNS408" s="59"/>
      <c r="CNT408" s="59"/>
      <c r="CNU408" s="59"/>
      <c r="CNV408" s="59"/>
      <c r="CNW408" s="59"/>
      <c r="CNX408" s="59"/>
      <c r="CNY408" s="59"/>
      <c r="CNZ408" s="59"/>
      <c r="COA408" s="59"/>
      <c r="COB408" s="59"/>
      <c r="COC408" s="59"/>
      <c r="COD408" s="59"/>
      <c r="COE408" s="59"/>
      <c r="COF408" s="59"/>
      <c r="COG408" s="59"/>
      <c r="COH408" s="59"/>
      <c r="COI408" s="59"/>
      <c r="COJ408" s="59"/>
      <c r="COK408" s="59"/>
      <c r="COL408" s="59"/>
      <c r="COM408" s="59"/>
      <c r="CON408" s="59"/>
      <c r="COO408" s="59"/>
      <c r="COP408" s="59"/>
      <c r="COQ408" s="59"/>
      <c r="COR408" s="59"/>
      <c r="COS408" s="59"/>
      <c r="COT408" s="59"/>
      <c r="COU408" s="59"/>
      <c r="COV408" s="59"/>
      <c r="COW408" s="59"/>
      <c r="COX408" s="59"/>
      <c r="COY408" s="59"/>
      <c r="COZ408" s="59"/>
      <c r="CPA408" s="59"/>
      <c r="CPB408" s="59"/>
      <c r="CPC408" s="59"/>
      <c r="CPD408" s="59"/>
      <c r="CPE408" s="59"/>
      <c r="CPF408" s="59"/>
      <c r="CPG408" s="59"/>
      <c r="CPH408" s="59"/>
      <c r="CPI408" s="59"/>
      <c r="CPJ408" s="59"/>
      <c r="CPK408" s="59"/>
      <c r="CPL408" s="59"/>
      <c r="CPM408" s="59"/>
      <c r="CPN408" s="59"/>
      <c r="CPO408" s="59"/>
      <c r="CPP408" s="59"/>
      <c r="CPQ408" s="59"/>
      <c r="CPR408" s="59"/>
      <c r="CPS408" s="59"/>
      <c r="CPT408" s="59"/>
      <c r="CPU408" s="59"/>
      <c r="CPV408" s="59"/>
      <c r="CPW408" s="59"/>
      <c r="CPX408" s="59"/>
      <c r="CPY408" s="59"/>
      <c r="CPZ408" s="59"/>
      <c r="CQA408" s="59"/>
      <c r="CQB408" s="59"/>
      <c r="CQC408" s="59"/>
      <c r="CQD408" s="59"/>
      <c r="CQE408" s="59"/>
      <c r="CQF408" s="59"/>
      <c r="CQG408" s="59"/>
      <c r="CQH408" s="59"/>
      <c r="CQI408" s="59"/>
      <c r="CQJ408" s="59"/>
      <c r="CQK408" s="59"/>
      <c r="CQL408" s="59"/>
      <c r="CQM408" s="59"/>
      <c r="CQN408" s="59"/>
      <c r="CQO408" s="59"/>
      <c r="CQP408" s="59"/>
      <c r="CQQ408" s="59"/>
      <c r="CQR408" s="59"/>
      <c r="CQS408" s="59"/>
      <c r="CQT408" s="59"/>
      <c r="CQU408" s="59"/>
      <c r="CQV408" s="59"/>
      <c r="CQW408" s="59"/>
      <c r="CQX408" s="59"/>
      <c r="CQY408" s="59"/>
      <c r="CQZ408" s="59"/>
      <c r="CRA408" s="59"/>
      <c r="CRB408" s="59"/>
      <c r="CRC408" s="59"/>
      <c r="CRD408" s="59"/>
      <c r="CRE408" s="59"/>
      <c r="CRF408" s="59"/>
      <c r="CRG408" s="59"/>
      <c r="CRH408" s="59"/>
      <c r="CRI408" s="59"/>
      <c r="CRJ408" s="59"/>
      <c r="CRK408" s="59"/>
      <c r="CRL408" s="59"/>
      <c r="CRM408" s="59"/>
      <c r="CRN408" s="59"/>
      <c r="CRO408" s="59"/>
      <c r="CRP408" s="59"/>
      <c r="CRQ408" s="59"/>
      <c r="CRR408" s="59"/>
      <c r="CRS408" s="59"/>
      <c r="CRT408" s="59"/>
      <c r="CRU408" s="59"/>
      <c r="CRV408" s="59"/>
      <c r="CRW408" s="59"/>
      <c r="CRX408" s="59"/>
      <c r="CRY408" s="59"/>
      <c r="CRZ408" s="59"/>
      <c r="CSA408" s="59"/>
      <c r="CSB408" s="59"/>
      <c r="CSC408" s="59"/>
      <c r="CSD408" s="59"/>
      <c r="CSE408" s="59"/>
      <c r="CSF408" s="59"/>
      <c r="CSG408" s="59"/>
      <c r="CSH408" s="59"/>
      <c r="CSI408" s="59"/>
      <c r="CSJ408" s="59"/>
      <c r="CSK408" s="59"/>
      <c r="CSL408" s="59"/>
      <c r="CSM408" s="59"/>
      <c r="CSN408" s="59"/>
      <c r="CSO408" s="59"/>
      <c r="CSP408" s="59"/>
      <c r="CSQ408" s="59"/>
      <c r="CSR408" s="59"/>
      <c r="CSS408" s="59"/>
      <c r="CST408" s="59"/>
      <c r="CSU408" s="59"/>
      <c r="CSV408" s="59"/>
      <c r="CSW408" s="59"/>
      <c r="CSX408" s="59"/>
      <c r="CSY408" s="59"/>
      <c r="CSZ408" s="59"/>
      <c r="CTA408" s="59"/>
      <c r="CTB408" s="59"/>
      <c r="CTC408" s="59"/>
      <c r="CTD408" s="59"/>
      <c r="CTE408" s="59"/>
      <c r="CTF408" s="59"/>
      <c r="CTG408" s="59"/>
      <c r="CTH408" s="59"/>
      <c r="CTI408" s="59"/>
      <c r="CTJ408" s="59"/>
      <c r="CTK408" s="59"/>
      <c r="CTL408" s="59"/>
      <c r="CTM408" s="59"/>
      <c r="CTN408" s="59"/>
      <c r="CTO408" s="59"/>
      <c r="CTP408" s="59"/>
      <c r="CTQ408" s="59"/>
      <c r="CTR408" s="59"/>
      <c r="CTS408" s="59"/>
      <c r="CTT408" s="59"/>
      <c r="CTU408" s="59"/>
      <c r="CTV408" s="59"/>
      <c r="CTW408" s="59"/>
      <c r="CTX408" s="59"/>
      <c r="CTY408" s="59"/>
      <c r="CTZ408" s="59"/>
      <c r="CUA408" s="59"/>
      <c r="CUB408" s="59"/>
      <c r="CUC408" s="59"/>
      <c r="CUD408" s="59"/>
      <c r="CUE408" s="59"/>
      <c r="CUF408" s="59"/>
      <c r="CUG408" s="59"/>
      <c r="CUH408" s="59"/>
      <c r="CUI408" s="59"/>
      <c r="CUJ408" s="59"/>
      <c r="CUK408" s="59"/>
      <c r="CUL408" s="59"/>
      <c r="CUM408" s="59"/>
      <c r="CUN408" s="59"/>
      <c r="CUO408" s="59"/>
      <c r="CUP408" s="59"/>
      <c r="CUQ408" s="59"/>
      <c r="CUR408" s="59"/>
      <c r="CUS408" s="59"/>
      <c r="CUT408" s="59"/>
      <c r="CUU408" s="59"/>
      <c r="CUV408" s="59"/>
      <c r="CUW408" s="59"/>
      <c r="CUX408" s="59"/>
      <c r="CUY408" s="59"/>
      <c r="CUZ408" s="59"/>
      <c r="CVA408" s="59"/>
      <c r="CVB408" s="59"/>
      <c r="CVC408" s="59"/>
      <c r="CVD408" s="59"/>
      <c r="CVE408" s="59"/>
      <c r="CVF408" s="59"/>
      <c r="CVG408" s="59"/>
      <c r="CVH408" s="59"/>
      <c r="CVI408" s="59"/>
      <c r="CVJ408" s="59"/>
      <c r="CVK408" s="59"/>
      <c r="CVL408" s="59"/>
      <c r="CVM408" s="59"/>
      <c r="CVN408" s="59"/>
      <c r="CVO408" s="59"/>
      <c r="CVP408" s="59"/>
      <c r="CVQ408" s="59"/>
      <c r="CVR408" s="59"/>
      <c r="CVS408" s="59"/>
      <c r="CVT408" s="59"/>
      <c r="CVU408" s="59"/>
      <c r="CVV408" s="59"/>
      <c r="CVW408" s="59"/>
      <c r="CVX408" s="59"/>
      <c r="CVY408" s="59"/>
      <c r="CVZ408" s="59"/>
      <c r="CWA408" s="59"/>
      <c r="CWB408" s="59"/>
      <c r="CWC408" s="59"/>
      <c r="CWD408" s="59"/>
      <c r="CWE408" s="59"/>
      <c r="CWF408" s="59"/>
      <c r="CWG408" s="59"/>
      <c r="CWH408" s="59"/>
      <c r="CWI408" s="59"/>
      <c r="CWJ408" s="59"/>
      <c r="CWK408" s="59"/>
      <c r="CWL408" s="59"/>
      <c r="CWM408" s="59"/>
      <c r="CWN408" s="59"/>
      <c r="CWO408" s="59"/>
      <c r="CWP408" s="59"/>
      <c r="CWQ408" s="59"/>
      <c r="CWR408" s="59"/>
      <c r="CWS408" s="59"/>
      <c r="CWT408" s="59"/>
      <c r="CWU408" s="59"/>
      <c r="CWV408" s="59"/>
      <c r="CWW408" s="59"/>
      <c r="CWX408" s="59"/>
      <c r="CWY408" s="59"/>
      <c r="CWZ408" s="59"/>
      <c r="CXA408" s="59"/>
      <c r="CXB408" s="59"/>
      <c r="CXC408" s="59"/>
      <c r="CXD408" s="59"/>
      <c r="CXE408" s="59"/>
      <c r="CXF408" s="59"/>
      <c r="CXG408" s="59"/>
      <c r="CXH408" s="59"/>
      <c r="CXI408" s="59"/>
      <c r="CXJ408" s="59"/>
      <c r="CXK408" s="59"/>
      <c r="CXL408" s="59"/>
      <c r="CXM408" s="59"/>
      <c r="CXN408" s="59"/>
      <c r="CXO408" s="59"/>
      <c r="CXP408" s="59"/>
      <c r="CXQ408" s="59"/>
      <c r="CXR408" s="59"/>
      <c r="CXS408" s="59"/>
      <c r="CXT408" s="59"/>
      <c r="CXU408" s="59"/>
      <c r="CXV408" s="59"/>
      <c r="CXW408" s="59"/>
      <c r="CXX408" s="59"/>
      <c r="CXY408" s="59"/>
      <c r="CXZ408" s="59"/>
      <c r="CYA408" s="59"/>
      <c r="CYB408" s="59"/>
      <c r="CYC408" s="59"/>
      <c r="CYD408" s="59"/>
      <c r="CYE408" s="59"/>
      <c r="CYF408" s="59"/>
      <c r="CYG408" s="59"/>
      <c r="CYH408" s="59"/>
      <c r="CYI408" s="59"/>
      <c r="CYJ408" s="59"/>
      <c r="CYK408" s="59"/>
      <c r="CYL408" s="59"/>
      <c r="CYM408" s="59"/>
      <c r="CYN408" s="59"/>
      <c r="CYO408" s="59"/>
      <c r="CYP408" s="59"/>
      <c r="CYQ408" s="59"/>
      <c r="CYR408" s="59"/>
      <c r="CYS408" s="59"/>
      <c r="CYT408" s="59"/>
      <c r="CYU408" s="59"/>
      <c r="CYV408" s="59"/>
      <c r="CYW408" s="59"/>
      <c r="CYX408" s="59"/>
      <c r="CYY408" s="59"/>
      <c r="CYZ408" s="59"/>
      <c r="CZA408" s="59"/>
      <c r="CZB408" s="59"/>
      <c r="CZC408" s="59"/>
      <c r="CZD408" s="59"/>
      <c r="CZE408" s="59"/>
      <c r="CZF408" s="59"/>
      <c r="CZG408" s="59"/>
      <c r="CZH408" s="59"/>
      <c r="CZI408" s="59"/>
      <c r="CZJ408" s="59"/>
      <c r="CZK408" s="59"/>
      <c r="CZL408" s="59"/>
      <c r="CZM408" s="59"/>
      <c r="CZN408" s="59"/>
      <c r="CZO408" s="59"/>
      <c r="CZP408" s="59"/>
      <c r="CZQ408" s="59"/>
      <c r="CZR408" s="59"/>
      <c r="CZS408" s="59"/>
      <c r="CZT408" s="59"/>
      <c r="CZU408" s="59"/>
      <c r="CZV408" s="59"/>
      <c r="CZW408" s="59"/>
      <c r="CZX408" s="59"/>
      <c r="CZY408" s="59"/>
      <c r="CZZ408" s="59"/>
      <c r="DAA408" s="59"/>
      <c r="DAB408" s="59"/>
      <c r="DAC408" s="59"/>
      <c r="DAD408" s="59"/>
      <c r="DAE408" s="59"/>
      <c r="DAF408" s="59"/>
      <c r="DAG408" s="59"/>
      <c r="DAH408" s="59"/>
      <c r="DAI408" s="59"/>
      <c r="DAJ408" s="59"/>
      <c r="DAK408" s="59"/>
      <c r="DAL408" s="59"/>
      <c r="DAM408" s="59"/>
      <c r="DAN408" s="59"/>
      <c r="DAO408" s="59"/>
      <c r="DAP408" s="59"/>
      <c r="DAQ408" s="59"/>
      <c r="DAR408" s="59"/>
      <c r="DAS408" s="59"/>
      <c r="DAT408" s="59"/>
      <c r="DAU408" s="59"/>
      <c r="DAV408" s="59"/>
      <c r="DAW408" s="59"/>
      <c r="DAX408" s="59"/>
      <c r="DAY408" s="59"/>
      <c r="DAZ408" s="59"/>
      <c r="DBA408" s="59"/>
      <c r="DBB408" s="59"/>
      <c r="DBC408" s="59"/>
      <c r="DBD408" s="59"/>
      <c r="DBE408" s="59"/>
      <c r="DBF408" s="59"/>
      <c r="DBG408" s="59"/>
      <c r="DBH408" s="59"/>
      <c r="DBI408" s="59"/>
      <c r="DBJ408" s="59"/>
      <c r="DBK408" s="59"/>
      <c r="DBL408" s="59"/>
      <c r="DBM408" s="59"/>
      <c r="DBN408" s="59"/>
      <c r="DBO408" s="59"/>
      <c r="DBP408" s="59"/>
      <c r="DBQ408" s="59"/>
      <c r="DBR408" s="59"/>
      <c r="DBS408" s="59"/>
      <c r="DBT408" s="59"/>
      <c r="DBU408" s="59"/>
      <c r="DBV408" s="59"/>
      <c r="DBW408" s="59"/>
      <c r="DBX408" s="59"/>
      <c r="DBY408" s="59"/>
      <c r="DBZ408" s="59"/>
      <c r="DCA408" s="59"/>
      <c r="DCB408" s="59"/>
      <c r="DCC408" s="59"/>
      <c r="DCD408" s="59"/>
      <c r="DCE408" s="59"/>
      <c r="DCF408" s="59"/>
      <c r="DCG408" s="59"/>
      <c r="DCH408" s="59"/>
      <c r="DCI408" s="59"/>
      <c r="DCJ408" s="59"/>
      <c r="DCK408" s="59"/>
      <c r="DCL408" s="59"/>
      <c r="DCM408" s="59"/>
      <c r="DCN408" s="59"/>
      <c r="DCO408" s="59"/>
      <c r="DCP408" s="59"/>
      <c r="DCQ408" s="59"/>
      <c r="DCR408" s="59"/>
      <c r="DCS408" s="59"/>
      <c r="DCT408" s="59"/>
      <c r="DCU408" s="59"/>
      <c r="DCV408" s="59"/>
      <c r="DCW408" s="59"/>
      <c r="DCX408" s="59"/>
      <c r="DCY408" s="59"/>
      <c r="DCZ408" s="59"/>
      <c r="DDA408" s="59"/>
      <c r="DDB408" s="59"/>
      <c r="DDC408" s="59"/>
      <c r="DDD408" s="59"/>
      <c r="DDE408" s="59"/>
      <c r="DDF408" s="59"/>
      <c r="DDG408" s="59"/>
      <c r="DDH408" s="59"/>
      <c r="DDI408" s="59"/>
      <c r="DDJ408" s="59"/>
      <c r="DDK408" s="59"/>
      <c r="DDL408" s="59"/>
      <c r="DDM408" s="59"/>
      <c r="DDN408" s="59"/>
      <c r="DDO408" s="59"/>
      <c r="DDP408" s="59"/>
      <c r="DDQ408" s="59"/>
      <c r="DDR408" s="59"/>
      <c r="DDS408" s="59"/>
      <c r="DDT408" s="59"/>
      <c r="DDU408" s="59"/>
      <c r="DDV408" s="59"/>
      <c r="DDW408" s="59"/>
      <c r="DDX408" s="59"/>
      <c r="DDY408" s="59"/>
      <c r="DDZ408" s="59"/>
      <c r="DEA408" s="59"/>
      <c r="DEB408" s="59"/>
      <c r="DEC408" s="59"/>
      <c r="DED408" s="59"/>
      <c r="DEE408" s="59"/>
      <c r="DEF408" s="59"/>
      <c r="DEG408" s="59"/>
      <c r="DEH408" s="59"/>
      <c r="DEI408" s="59"/>
      <c r="DEJ408" s="59"/>
      <c r="DEK408" s="59"/>
      <c r="DEL408" s="59"/>
      <c r="DEM408" s="59"/>
      <c r="DEN408" s="59"/>
      <c r="DEO408" s="59"/>
      <c r="DEP408" s="59"/>
      <c r="DEQ408" s="59"/>
      <c r="DER408" s="59"/>
      <c r="DES408" s="59"/>
      <c r="DET408" s="59"/>
      <c r="DEU408" s="59"/>
      <c r="DEV408" s="59"/>
      <c r="DEW408" s="59"/>
      <c r="DEX408" s="59"/>
      <c r="DEY408" s="59"/>
      <c r="DEZ408" s="59"/>
      <c r="DFA408" s="59"/>
      <c r="DFB408" s="59"/>
      <c r="DFC408" s="59"/>
      <c r="DFD408" s="59"/>
      <c r="DFE408" s="59"/>
      <c r="DFF408" s="59"/>
      <c r="DFG408" s="59"/>
      <c r="DFH408" s="59"/>
      <c r="DFI408" s="59"/>
      <c r="DFJ408" s="59"/>
      <c r="DFK408" s="59"/>
      <c r="DFL408" s="59"/>
      <c r="DFM408" s="59"/>
      <c r="DFN408" s="59"/>
      <c r="DFO408" s="59"/>
      <c r="DFP408" s="59"/>
      <c r="DFQ408" s="59"/>
      <c r="DFR408" s="59"/>
      <c r="DFS408" s="59"/>
      <c r="DFT408" s="59"/>
      <c r="DFU408" s="59"/>
      <c r="DFV408" s="59"/>
      <c r="DFW408" s="59"/>
      <c r="DFX408" s="59"/>
      <c r="DFY408" s="59"/>
      <c r="DFZ408" s="59"/>
      <c r="DGA408" s="59"/>
      <c r="DGB408" s="59"/>
      <c r="DGC408" s="59"/>
      <c r="DGD408" s="59"/>
      <c r="DGE408" s="59"/>
      <c r="DGF408" s="59"/>
      <c r="DGG408" s="59"/>
      <c r="DGH408" s="59"/>
      <c r="DGI408" s="59"/>
      <c r="DGJ408" s="59"/>
      <c r="DGK408" s="59"/>
      <c r="DGL408" s="59"/>
      <c r="DGM408" s="59"/>
      <c r="DGN408" s="59"/>
      <c r="DGO408" s="59"/>
      <c r="DGP408" s="59"/>
      <c r="DGQ408" s="59"/>
      <c r="DGR408" s="59"/>
      <c r="DGS408" s="59"/>
      <c r="DGT408" s="59"/>
      <c r="DGU408" s="59"/>
      <c r="DGV408" s="59"/>
      <c r="DGW408" s="59"/>
      <c r="DGX408" s="59"/>
      <c r="DGY408" s="59"/>
      <c r="DGZ408" s="59"/>
      <c r="DHA408" s="59"/>
      <c r="DHB408" s="59"/>
      <c r="DHC408" s="59"/>
      <c r="DHD408" s="59"/>
      <c r="DHE408" s="59"/>
      <c r="DHF408" s="59"/>
      <c r="DHG408" s="59"/>
      <c r="DHH408" s="59"/>
      <c r="DHI408" s="59"/>
      <c r="DHJ408" s="59"/>
      <c r="DHK408" s="59"/>
      <c r="DHL408" s="59"/>
      <c r="DHM408" s="59"/>
      <c r="DHN408" s="59"/>
      <c r="DHO408" s="59"/>
      <c r="DHP408" s="59"/>
      <c r="DHQ408" s="59"/>
      <c r="DHR408" s="59"/>
      <c r="DHS408" s="59"/>
      <c r="DHT408" s="59"/>
      <c r="DHU408" s="59"/>
      <c r="DHV408" s="59"/>
      <c r="DHW408" s="59"/>
      <c r="DHX408" s="59"/>
      <c r="DHY408" s="59"/>
      <c r="DHZ408" s="59"/>
      <c r="DIA408" s="59"/>
      <c r="DIB408" s="59"/>
      <c r="DIC408" s="59"/>
      <c r="DID408" s="59"/>
      <c r="DIE408" s="59"/>
      <c r="DIF408" s="59"/>
      <c r="DIG408" s="59"/>
      <c r="DIH408" s="59"/>
      <c r="DII408" s="59"/>
      <c r="DIJ408" s="59"/>
      <c r="DIK408" s="59"/>
      <c r="DIL408" s="59"/>
      <c r="DIM408" s="59"/>
      <c r="DIN408" s="59"/>
      <c r="DIO408" s="59"/>
      <c r="DIP408" s="59"/>
      <c r="DIQ408" s="59"/>
      <c r="DIR408" s="59"/>
      <c r="DIS408" s="59"/>
      <c r="DIT408" s="59"/>
      <c r="DIU408" s="59"/>
      <c r="DIV408" s="59"/>
      <c r="DIW408" s="59"/>
      <c r="DIX408" s="59"/>
      <c r="DIY408" s="59"/>
      <c r="DIZ408" s="59"/>
      <c r="DJA408" s="59"/>
      <c r="DJB408" s="59"/>
      <c r="DJC408" s="59"/>
      <c r="DJD408" s="59"/>
      <c r="DJE408" s="59"/>
      <c r="DJF408" s="59"/>
      <c r="DJG408" s="59"/>
      <c r="DJH408" s="59"/>
      <c r="DJI408" s="59"/>
      <c r="DJJ408" s="59"/>
      <c r="DJK408" s="59"/>
      <c r="DJL408" s="59"/>
      <c r="DJM408" s="59"/>
      <c r="DJN408" s="59"/>
      <c r="DJO408" s="59"/>
      <c r="DJP408" s="59"/>
      <c r="DJQ408" s="59"/>
      <c r="DJR408" s="59"/>
      <c r="DJS408" s="59"/>
      <c r="DJT408" s="59"/>
      <c r="DJU408" s="59"/>
      <c r="DJV408" s="59"/>
      <c r="DJW408" s="59"/>
      <c r="DJX408" s="59"/>
      <c r="DJY408" s="59"/>
      <c r="DJZ408" s="59"/>
      <c r="DKA408" s="59"/>
      <c r="DKB408" s="59"/>
      <c r="DKC408" s="59"/>
      <c r="DKD408" s="59"/>
      <c r="DKE408" s="59"/>
      <c r="DKF408" s="59"/>
      <c r="DKG408" s="59"/>
      <c r="DKH408" s="59"/>
      <c r="DKI408" s="59"/>
      <c r="DKJ408" s="59"/>
      <c r="DKK408" s="59"/>
      <c r="DKL408" s="59"/>
      <c r="DKM408" s="59"/>
      <c r="DKN408" s="59"/>
      <c r="DKO408" s="59"/>
      <c r="DKP408" s="59"/>
      <c r="DKQ408" s="59"/>
      <c r="DKR408" s="59"/>
      <c r="DKS408" s="59"/>
      <c r="DKT408" s="59"/>
      <c r="DKU408" s="59"/>
      <c r="DKV408" s="59"/>
      <c r="DKW408" s="59"/>
      <c r="DKX408" s="59"/>
      <c r="DKY408" s="59"/>
      <c r="DKZ408" s="59"/>
      <c r="DLA408" s="59"/>
      <c r="DLB408" s="59"/>
      <c r="DLC408" s="59"/>
      <c r="DLD408" s="59"/>
      <c r="DLE408" s="59"/>
      <c r="DLF408" s="59"/>
      <c r="DLG408" s="59"/>
      <c r="DLH408" s="59"/>
      <c r="DLI408" s="59"/>
      <c r="DLJ408" s="59"/>
      <c r="DLK408" s="59"/>
      <c r="DLL408" s="59"/>
      <c r="DLM408" s="59"/>
      <c r="DLN408" s="59"/>
      <c r="DLO408" s="59"/>
      <c r="DLP408" s="59"/>
      <c r="DLQ408" s="59"/>
      <c r="DLR408" s="59"/>
      <c r="DLS408" s="59"/>
      <c r="DLT408" s="59"/>
      <c r="DLU408" s="59"/>
      <c r="DLV408" s="59"/>
      <c r="DLW408" s="59"/>
      <c r="DLX408" s="59"/>
      <c r="DLY408" s="59"/>
      <c r="DLZ408" s="59"/>
      <c r="DMA408" s="59"/>
      <c r="DMB408" s="59"/>
      <c r="DMC408" s="59"/>
      <c r="DMD408" s="59"/>
      <c r="DME408" s="59"/>
      <c r="DMF408" s="59"/>
      <c r="DMG408" s="59"/>
      <c r="DMH408" s="59"/>
      <c r="DMI408" s="59"/>
      <c r="DMJ408" s="59"/>
      <c r="DMK408" s="59"/>
      <c r="DML408" s="59"/>
      <c r="DMM408" s="59"/>
      <c r="DMN408" s="59"/>
      <c r="DMO408" s="59"/>
      <c r="DMP408" s="59"/>
      <c r="DMQ408" s="59"/>
      <c r="DMR408" s="59"/>
      <c r="DMS408" s="59"/>
      <c r="DMT408" s="59"/>
      <c r="DMU408" s="59"/>
      <c r="DMV408" s="59"/>
      <c r="DMW408" s="59"/>
      <c r="DMX408" s="59"/>
      <c r="DMY408" s="59"/>
      <c r="DMZ408" s="59"/>
      <c r="DNA408" s="59"/>
      <c r="DNB408" s="59"/>
      <c r="DNC408" s="59"/>
      <c r="DND408" s="59"/>
      <c r="DNE408" s="59"/>
      <c r="DNF408" s="59"/>
      <c r="DNG408" s="59"/>
      <c r="DNH408" s="59"/>
      <c r="DNI408" s="59"/>
      <c r="DNJ408" s="59"/>
      <c r="DNK408" s="59"/>
      <c r="DNL408" s="59"/>
      <c r="DNM408" s="59"/>
      <c r="DNN408" s="59"/>
      <c r="DNO408" s="59"/>
      <c r="DNP408" s="59"/>
      <c r="DNQ408" s="59"/>
      <c r="DNR408" s="59"/>
      <c r="DNS408" s="59"/>
      <c r="DNT408" s="59"/>
      <c r="DNU408" s="59"/>
      <c r="DNV408" s="59"/>
      <c r="DNW408" s="59"/>
      <c r="DNX408" s="59"/>
      <c r="DNY408" s="59"/>
      <c r="DNZ408" s="59"/>
      <c r="DOA408" s="59"/>
      <c r="DOB408" s="59"/>
      <c r="DOC408" s="59"/>
      <c r="DOD408" s="59"/>
      <c r="DOE408" s="59"/>
      <c r="DOF408" s="59"/>
      <c r="DOG408" s="59"/>
      <c r="DOH408" s="59"/>
      <c r="DOI408" s="59"/>
      <c r="DOJ408" s="59"/>
      <c r="DOK408" s="59"/>
      <c r="DOL408" s="59"/>
      <c r="DOM408" s="59"/>
      <c r="DON408" s="59"/>
      <c r="DOO408" s="59"/>
      <c r="DOP408" s="59"/>
      <c r="DOQ408" s="59"/>
      <c r="DOR408" s="59"/>
      <c r="DOS408" s="59"/>
      <c r="DOT408" s="59"/>
      <c r="DOU408" s="59"/>
      <c r="DOV408" s="59"/>
      <c r="DOW408" s="59"/>
      <c r="DOX408" s="59"/>
      <c r="DOY408" s="59"/>
      <c r="DOZ408" s="59"/>
      <c r="DPA408" s="59"/>
      <c r="DPB408" s="59"/>
      <c r="DPC408" s="59"/>
      <c r="DPD408" s="59"/>
      <c r="DPE408" s="59"/>
      <c r="DPF408" s="59"/>
      <c r="DPG408" s="59"/>
      <c r="DPH408" s="59"/>
      <c r="DPI408" s="59"/>
      <c r="DPJ408" s="59"/>
      <c r="DPK408" s="59"/>
      <c r="DPL408" s="59"/>
      <c r="DPM408" s="59"/>
      <c r="DPN408" s="59"/>
      <c r="DPO408" s="59"/>
      <c r="DPP408" s="59"/>
      <c r="DPQ408" s="59"/>
      <c r="DPR408" s="59"/>
      <c r="DPS408" s="59"/>
      <c r="DPT408" s="59"/>
      <c r="DPU408" s="59"/>
      <c r="DPV408" s="59"/>
      <c r="DPW408" s="59"/>
      <c r="DPX408" s="59"/>
      <c r="DPY408" s="59"/>
      <c r="DPZ408" s="59"/>
      <c r="DQA408" s="59"/>
      <c r="DQB408" s="59"/>
      <c r="DQC408" s="59"/>
      <c r="DQD408" s="59"/>
      <c r="DQE408" s="59"/>
      <c r="DQF408" s="59"/>
      <c r="DQG408" s="59"/>
      <c r="DQH408" s="59"/>
      <c r="DQI408" s="59"/>
      <c r="DQJ408" s="59"/>
      <c r="DQK408" s="59"/>
      <c r="DQL408" s="59"/>
      <c r="DQM408" s="59"/>
      <c r="DQN408" s="59"/>
      <c r="DQO408" s="59"/>
      <c r="DQP408" s="59"/>
      <c r="DQQ408" s="59"/>
      <c r="DQR408" s="59"/>
      <c r="DQS408" s="59"/>
      <c r="DQT408" s="59"/>
      <c r="DQU408" s="59"/>
      <c r="DQV408" s="59"/>
      <c r="DQW408" s="59"/>
      <c r="DQX408" s="59"/>
      <c r="DQY408" s="59"/>
      <c r="DQZ408" s="59"/>
      <c r="DRA408" s="59"/>
      <c r="DRB408" s="59"/>
      <c r="DRC408" s="59"/>
      <c r="DRD408" s="59"/>
      <c r="DRE408" s="59"/>
      <c r="DRF408" s="59"/>
      <c r="DRG408" s="59"/>
      <c r="DRH408" s="59"/>
      <c r="DRI408" s="59"/>
      <c r="DRJ408" s="59"/>
      <c r="DRK408" s="59"/>
      <c r="DRL408" s="59"/>
      <c r="DRM408" s="59"/>
      <c r="DRN408" s="59"/>
      <c r="DRO408" s="59"/>
      <c r="DRP408" s="59"/>
      <c r="DRQ408" s="59"/>
      <c r="DRR408" s="59"/>
      <c r="DRS408" s="59"/>
      <c r="DRT408" s="59"/>
      <c r="DRU408" s="59"/>
      <c r="DRV408" s="59"/>
      <c r="DRW408" s="59"/>
      <c r="DRX408" s="59"/>
      <c r="DRY408" s="59"/>
      <c r="DRZ408" s="59"/>
      <c r="DSA408" s="59"/>
      <c r="DSB408" s="59"/>
      <c r="DSC408" s="59"/>
      <c r="DSD408" s="59"/>
      <c r="DSE408" s="59"/>
      <c r="DSF408" s="59"/>
      <c r="DSG408" s="59"/>
      <c r="DSH408" s="59"/>
      <c r="DSI408" s="59"/>
      <c r="DSJ408" s="59"/>
      <c r="DSK408" s="59"/>
      <c r="DSL408" s="59"/>
      <c r="DSM408" s="59"/>
      <c r="DSN408" s="59"/>
      <c r="DSO408" s="59"/>
      <c r="DSP408" s="59"/>
      <c r="DSQ408" s="59"/>
      <c r="DSR408" s="59"/>
      <c r="DSS408" s="59"/>
      <c r="DST408" s="59"/>
      <c r="DSU408" s="59"/>
      <c r="DSV408" s="59"/>
      <c r="DSW408" s="59"/>
      <c r="DSX408" s="59"/>
      <c r="DSY408" s="59"/>
      <c r="DSZ408" s="59"/>
      <c r="DTA408" s="59"/>
      <c r="DTB408" s="59"/>
      <c r="DTC408" s="59"/>
      <c r="DTD408" s="59"/>
      <c r="DTE408" s="59"/>
      <c r="DTF408" s="59"/>
      <c r="DTG408" s="59"/>
      <c r="DTH408" s="59"/>
      <c r="DTI408" s="59"/>
      <c r="DTJ408" s="59"/>
      <c r="DTK408" s="59"/>
      <c r="DTL408" s="59"/>
      <c r="DTM408" s="59"/>
      <c r="DTN408" s="59"/>
      <c r="DTO408" s="59"/>
      <c r="DTP408" s="59"/>
      <c r="DTQ408" s="59"/>
      <c r="DTR408" s="59"/>
      <c r="DTS408" s="59"/>
      <c r="DTT408" s="59"/>
      <c r="DTU408" s="59"/>
      <c r="DTV408" s="59"/>
      <c r="DTW408" s="59"/>
      <c r="DTX408" s="59"/>
      <c r="DTY408" s="59"/>
      <c r="DTZ408" s="59"/>
      <c r="DUA408" s="59"/>
      <c r="DUB408" s="59"/>
      <c r="DUC408" s="59"/>
      <c r="DUD408" s="59"/>
      <c r="DUE408" s="59"/>
      <c r="DUF408" s="59"/>
      <c r="DUG408" s="59"/>
      <c r="DUH408" s="59"/>
      <c r="DUI408" s="59"/>
      <c r="DUJ408" s="59"/>
      <c r="DUK408" s="59"/>
      <c r="DUL408" s="59"/>
      <c r="DUM408" s="59"/>
      <c r="DUN408" s="59"/>
      <c r="DUO408" s="59"/>
      <c r="DUP408" s="59"/>
      <c r="DUQ408" s="59"/>
      <c r="DUR408" s="59"/>
      <c r="DUS408" s="59"/>
      <c r="DUT408" s="59"/>
      <c r="DUU408" s="59"/>
      <c r="DUV408" s="59"/>
      <c r="DUW408" s="59"/>
      <c r="DUX408" s="59"/>
      <c r="DUY408" s="59"/>
      <c r="DUZ408" s="59"/>
      <c r="DVA408" s="59"/>
      <c r="DVB408" s="59"/>
      <c r="DVC408" s="59"/>
      <c r="DVD408" s="59"/>
      <c r="DVE408" s="59"/>
      <c r="DVF408" s="59"/>
      <c r="DVG408" s="59"/>
      <c r="DVH408" s="59"/>
      <c r="DVI408" s="59"/>
      <c r="DVJ408" s="59"/>
      <c r="DVK408" s="59"/>
      <c r="DVL408" s="59"/>
      <c r="DVM408" s="59"/>
      <c r="DVN408" s="59"/>
      <c r="DVO408" s="59"/>
      <c r="DVP408" s="59"/>
      <c r="DVQ408" s="59"/>
      <c r="DVR408" s="59"/>
      <c r="DVS408" s="59"/>
      <c r="DVT408" s="59"/>
      <c r="DVU408" s="59"/>
      <c r="DVV408" s="59"/>
      <c r="DVW408" s="59"/>
      <c r="DVX408" s="59"/>
      <c r="DVY408" s="59"/>
      <c r="DVZ408" s="59"/>
      <c r="DWA408" s="59"/>
      <c r="DWB408" s="59"/>
      <c r="DWC408" s="59"/>
      <c r="DWD408" s="59"/>
      <c r="DWE408" s="59"/>
      <c r="DWF408" s="59"/>
      <c r="DWG408" s="59"/>
      <c r="DWH408" s="59"/>
      <c r="DWI408" s="59"/>
      <c r="DWJ408" s="59"/>
      <c r="DWK408" s="59"/>
      <c r="DWL408" s="59"/>
      <c r="DWM408" s="59"/>
      <c r="DWN408" s="59"/>
      <c r="DWO408" s="59"/>
      <c r="DWP408" s="59"/>
      <c r="DWQ408" s="59"/>
      <c r="DWR408" s="59"/>
      <c r="DWS408" s="59"/>
      <c r="DWT408" s="59"/>
      <c r="DWU408" s="59"/>
      <c r="DWV408" s="59"/>
      <c r="DWW408" s="59"/>
      <c r="DWX408" s="59"/>
      <c r="DWY408" s="59"/>
      <c r="DWZ408" s="59"/>
      <c r="DXA408" s="59"/>
      <c r="DXB408" s="59"/>
      <c r="DXC408" s="59"/>
      <c r="DXD408" s="59"/>
      <c r="DXE408" s="59"/>
      <c r="DXF408" s="59"/>
      <c r="DXG408" s="59"/>
      <c r="DXH408" s="59"/>
      <c r="DXI408" s="59"/>
      <c r="DXJ408" s="59"/>
      <c r="DXK408" s="59"/>
      <c r="DXL408" s="59"/>
      <c r="DXM408" s="59"/>
      <c r="DXN408" s="59"/>
      <c r="DXO408" s="59"/>
      <c r="DXP408" s="59"/>
      <c r="DXQ408" s="59"/>
      <c r="DXR408" s="59"/>
      <c r="DXS408" s="59"/>
      <c r="DXT408" s="59"/>
      <c r="DXU408" s="59"/>
      <c r="DXV408" s="59"/>
      <c r="DXW408" s="59"/>
      <c r="DXX408" s="59"/>
      <c r="DXY408" s="59"/>
      <c r="DXZ408" s="59"/>
      <c r="DYA408" s="59"/>
      <c r="DYB408" s="59"/>
      <c r="DYC408" s="59"/>
      <c r="DYD408" s="59"/>
      <c r="DYE408" s="59"/>
      <c r="DYF408" s="59"/>
      <c r="DYG408" s="59"/>
      <c r="DYH408" s="59"/>
      <c r="DYI408" s="59"/>
      <c r="DYJ408" s="59"/>
      <c r="DYK408" s="59"/>
      <c r="DYL408" s="59"/>
      <c r="DYM408" s="59"/>
      <c r="DYN408" s="59"/>
      <c r="DYO408" s="59"/>
      <c r="DYP408" s="59"/>
      <c r="DYQ408" s="59"/>
      <c r="DYR408" s="59"/>
      <c r="DYS408" s="59"/>
      <c r="DYT408" s="59"/>
      <c r="DYU408" s="59"/>
      <c r="DYV408" s="59"/>
      <c r="DYW408" s="59"/>
      <c r="DYX408" s="59"/>
      <c r="DYY408" s="59"/>
      <c r="DYZ408" s="59"/>
      <c r="DZA408" s="59"/>
      <c r="DZB408" s="59"/>
      <c r="DZC408" s="59"/>
      <c r="DZD408" s="59"/>
      <c r="DZE408" s="59"/>
      <c r="DZF408" s="59"/>
      <c r="DZG408" s="59"/>
      <c r="DZH408" s="59"/>
      <c r="DZI408" s="59"/>
      <c r="DZJ408" s="59"/>
      <c r="DZK408" s="59"/>
      <c r="DZL408" s="59"/>
      <c r="DZM408" s="59"/>
      <c r="DZN408" s="59"/>
      <c r="DZO408" s="59"/>
      <c r="DZP408" s="59"/>
      <c r="DZQ408" s="59"/>
      <c r="DZR408" s="59"/>
      <c r="DZS408" s="59"/>
      <c r="DZT408" s="59"/>
      <c r="DZU408" s="59"/>
      <c r="DZV408" s="59"/>
      <c r="DZW408" s="59"/>
      <c r="DZX408" s="59"/>
      <c r="DZY408" s="59"/>
      <c r="DZZ408" s="59"/>
      <c r="EAA408" s="59"/>
      <c r="EAB408" s="59"/>
      <c r="EAC408" s="59"/>
      <c r="EAD408" s="59"/>
      <c r="EAE408" s="59"/>
      <c r="EAF408" s="59"/>
      <c r="EAG408" s="59"/>
      <c r="EAH408" s="59"/>
      <c r="EAI408" s="59"/>
      <c r="EAJ408" s="59"/>
      <c r="EAK408" s="59"/>
      <c r="EAL408" s="59"/>
      <c r="EAM408" s="59"/>
      <c r="EAN408" s="59"/>
      <c r="EAO408" s="59"/>
      <c r="EAP408" s="59"/>
      <c r="EAQ408" s="59"/>
      <c r="EAR408" s="59"/>
      <c r="EAS408" s="59"/>
      <c r="EAT408" s="59"/>
      <c r="EAU408" s="59"/>
      <c r="EAV408" s="59"/>
      <c r="EAW408" s="59"/>
      <c r="EAX408" s="59"/>
      <c r="EAY408" s="59"/>
      <c r="EAZ408" s="59"/>
      <c r="EBA408" s="59"/>
      <c r="EBB408" s="59"/>
      <c r="EBC408" s="59"/>
      <c r="EBD408" s="59"/>
      <c r="EBE408" s="59"/>
      <c r="EBF408" s="59"/>
      <c r="EBG408" s="59"/>
      <c r="EBH408" s="59"/>
      <c r="EBI408" s="59"/>
      <c r="EBJ408" s="59"/>
      <c r="EBK408" s="59"/>
      <c r="EBL408" s="59"/>
      <c r="EBM408" s="59"/>
      <c r="EBN408" s="59"/>
      <c r="EBO408" s="59"/>
      <c r="EBP408" s="59"/>
      <c r="EBQ408" s="59"/>
      <c r="EBR408" s="59"/>
      <c r="EBS408" s="59"/>
      <c r="EBT408" s="59"/>
      <c r="EBU408" s="59"/>
      <c r="EBV408" s="59"/>
      <c r="EBW408" s="59"/>
      <c r="EBX408" s="59"/>
      <c r="EBY408" s="59"/>
      <c r="EBZ408" s="59"/>
      <c r="ECA408" s="59"/>
      <c r="ECB408" s="59"/>
      <c r="ECC408" s="59"/>
      <c r="ECD408" s="59"/>
      <c r="ECE408" s="59"/>
      <c r="ECF408" s="59"/>
      <c r="ECG408" s="59"/>
      <c r="ECH408" s="59"/>
      <c r="ECI408" s="59"/>
      <c r="ECJ408" s="59"/>
      <c r="ECK408" s="59"/>
      <c r="ECL408" s="59"/>
      <c r="ECM408" s="59"/>
      <c r="ECN408" s="59"/>
      <c r="ECO408" s="59"/>
      <c r="ECP408" s="59"/>
      <c r="ECQ408" s="59"/>
      <c r="ECR408" s="59"/>
      <c r="ECS408" s="59"/>
      <c r="ECT408" s="59"/>
      <c r="ECU408" s="59"/>
      <c r="ECV408" s="59"/>
      <c r="ECW408" s="59"/>
      <c r="ECX408" s="59"/>
      <c r="ECY408" s="59"/>
      <c r="ECZ408" s="59"/>
      <c r="EDA408" s="59"/>
      <c r="EDB408" s="59"/>
      <c r="EDC408" s="59"/>
      <c r="EDD408" s="59"/>
      <c r="EDE408" s="59"/>
      <c r="EDF408" s="59"/>
      <c r="EDG408" s="59"/>
      <c r="EDH408" s="59"/>
      <c r="EDI408" s="59"/>
      <c r="EDJ408" s="59"/>
      <c r="EDK408" s="59"/>
      <c r="EDL408" s="59"/>
      <c r="EDM408" s="59"/>
      <c r="EDN408" s="59"/>
      <c r="EDO408" s="59"/>
      <c r="EDP408" s="59"/>
      <c r="EDQ408" s="59"/>
      <c r="EDR408" s="59"/>
      <c r="EDS408" s="59"/>
      <c r="EDT408" s="59"/>
      <c r="EDU408" s="59"/>
      <c r="EDV408" s="59"/>
      <c r="EDW408" s="59"/>
      <c r="EDX408" s="59"/>
      <c r="EDY408" s="59"/>
      <c r="EDZ408" s="59"/>
      <c r="EEA408" s="59"/>
      <c r="EEB408" s="59"/>
      <c r="EEC408" s="59"/>
      <c r="EED408" s="59"/>
      <c r="EEE408" s="59"/>
      <c r="EEF408" s="59"/>
      <c r="EEG408" s="59"/>
      <c r="EEH408" s="59"/>
      <c r="EEI408" s="59"/>
      <c r="EEJ408" s="59"/>
      <c r="EEK408" s="59"/>
      <c r="EEL408" s="59"/>
      <c r="EEM408" s="59"/>
      <c r="EEN408" s="59"/>
      <c r="EEO408" s="59"/>
      <c r="EEP408" s="59"/>
      <c r="EEQ408" s="59"/>
      <c r="EER408" s="59"/>
      <c r="EES408" s="59"/>
      <c r="EET408" s="59"/>
      <c r="EEU408" s="59"/>
      <c r="EEV408" s="59"/>
      <c r="EEW408" s="59"/>
      <c r="EEX408" s="59"/>
      <c r="EEY408" s="59"/>
      <c r="EEZ408" s="59"/>
      <c r="EFA408" s="59"/>
      <c r="EFB408" s="59"/>
      <c r="EFC408" s="59"/>
      <c r="EFD408" s="59"/>
      <c r="EFE408" s="59"/>
      <c r="EFF408" s="59"/>
      <c r="EFG408" s="59"/>
      <c r="EFH408" s="59"/>
      <c r="EFI408" s="59"/>
      <c r="EFJ408" s="59"/>
      <c r="EFK408" s="59"/>
      <c r="EFL408" s="59"/>
      <c r="EFM408" s="59"/>
      <c r="EFN408" s="59"/>
      <c r="EFO408" s="59"/>
      <c r="EFP408" s="59"/>
      <c r="EFQ408" s="59"/>
      <c r="EFR408" s="59"/>
      <c r="EFS408" s="59"/>
      <c r="EFT408" s="59"/>
      <c r="EFU408" s="59"/>
      <c r="EFV408" s="59"/>
      <c r="EFW408" s="59"/>
      <c r="EFX408" s="59"/>
      <c r="EFY408" s="59"/>
      <c r="EFZ408" s="59"/>
      <c r="EGA408" s="59"/>
      <c r="EGB408" s="59"/>
      <c r="EGC408" s="59"/>
      <c r="EGD408" s="59"/>
      <c r="EGE408" s="59"/>
      <c r="EGF408" s="59"/>
      <c r="EGG408" s="59"/>
      <c r="EGH408" s="59"/>
      <c r="EGI408" s="59"/>
      <c r="EGJ408" s="59"/>
      <c r="EGK408" s="59"/>
      <c r="EGL408" s="59"/>
      <c r="EGM408" s="59"/>
      <c r="EGN408" s="59"/>
      <c r="EGO408" s="59"/>
      <c r="EGP408" s="59"/>
      <c r="EGQ408" s="59"/>
      <c r="EGR408" s="59"/>
      <c r="EGS408" s="59"/>
      <c r="EGT408" s="59"/>
      <c r="EGU408" s="59"/>
      <c r="EGV408" s="59"/>
      <c r="EGW408" s="59"/>
      <c r="EGX408" s="59"/>
      <c r="EGY408" s="59"/>
      <c r="EGZ408" s="59"/>
      <c r="EHA408" s="59"/>
      <c r="EHB408" s="59"/>
      <c r="EHC408" s="59"/>
      <c r="EHD408" s="59"/>
      <c r="EHE408" s="59"/>
      <c r="EHF408" s="59"/>
      <c r="EHG408" s="59"/>
      <c r="EHH408" s="59"/>
      <c r="EHI408" s="59"/>
      <c r="EHJ408" s="59"/>
      <c r="EHK408" s="59"/>
      <c r="EHL408" s="59"/>
      <c r="EHM408" s="59"/>
      <c r="EHN408" s="59"/>
      <c r="EHO408" s="59"/>
      <c r="EHP408" s="59"/>
      <c r="EHQ408" s="59"/>
      <c r="EHR408" s="59"/>
      <c r="EHS408" s="59"/>
      <c r="EHT408" s="59"/>
      <c r="EHU408" s="59"/>
      <c r="EHV408" s="59"/>
      <c r="EHW408" s="59"/>
      <c r="EHX408" s="59"/>
      <c r="EHY408" s="59"/>
      <c r="EHZ408" s="59"/>
      <c r="EIA408" s="59"/>
      <c r="EIB408" s="59"/>
      <c r="EIC408" s="59"/>
      <c r="EID408" s="59"/>
      <c r="EIE408" s="59"/>
      <c r="EIF408" s="59"/>
      <c r="EIG408" s="59"/>
      <c r="EIH408" s="59"/>
      <c r="EII408" s="59"/>
      <c r="EIJ408" s="59"/>
      <c r="EIK408" s="59"/>
      <c r="EIL408" s="59"/>
      <c r="EIM408" s="59"/>
      <c r="EIN408" s="59"/>
      <c r="EIO408" s="59"/>
      <c r="EIP408" s="59"/>
      <c r="EIQ408" s="59"/>
      <c r="EIR408" s="59"/>
      <c r="EIS408" s="59"/>
      <c r="EIT408" s="59"/>
      <c r="EIU408" s="59"/>
      <c r="EIV408" s="59"/>
      <c r="EIW408" s="59"/>
      <c r="EIX408" s="59"/>
      <c r="EIY408" s="59"/>
      <c r="EIZ408" s="59"/>
      <c r="EJA408" s="59"/>
      <c r="EJB408" s="59"/>
      <c r="EJC408" s="59"/>
      <c r="EJD408" s="59"/>
      <c r="EJE408" s="59"/>
      <c r="EJF408" s="59"/>
      <c r="EJG408" s="59"/>
      <c r="EJH408" s="59"/>
      <c r="EJI408" s="59"/>
      <c r="EJJ408" s="59"/>
      <c r="EJK408" s="59"/>
      <c r="EJL408" s="59"/>
      <c r="EJM408" s="59"/>
      <c r="EJN408" s="59"/>
      <c r="EJO408" s="59"/>
      <c r="EJP408" s="59"/>
      <c r="EJQ408" s="59"/>
      <c r="EJR408" s="59"/>
      <c r="EJS408" s="59"/>
      <c r="EJT408" s="59"/>
      <c r="EJU408" s="59"/>
      <c r="EJV408" s="59"/>
      <c r="EJW408" s="59"/>
      <c r="EJX408" s="59"/>
      <c r="EJY408" s="59"/>
      <c r="EJZ408" s="59"/>
      <c r="EKA408" s="59"/>
      <c r="EKB408" s="59"/>
      <c r="EKC408" s="59"/>
      <c r="EKD408" s="59"/>
      <c r="EKE408" s="59"/>
      <c r="EKF408" s="59"/>
      <c r="EKG408" s="59"/>
      <c r="EKH408" s="59"/>
      <c r="EKI408" s="59"/>
      <c r="EKJ408" s="59"/>
      <c r="EKK408" s="59"/>
      <c r="EKL408" s="59"/>
      <c r="EKM408" s="59"/>
      <c r="EKN408" s="59"/>
      <c r="EKO408" s="59"/>
      <c r="EKP408" s="59"/>
      <c r="EKQ408" s="59"/>
      <c r="EKR408" s="59"/>
      <c r="EKS408" s="59"/>
      <c r="EKT408" s="59"/>
      <c r="EKU408" s="59"/>
      <c r="EKV408" s="59"/>
      <c r="EKW408" s="59"/>
      <c r="EKX408" s="59"/>
      <c r="EKY408" s="59"/>
      <c r="EKZ408" s="59"/>
      <c r="ELA408" s="59"/>
      <c r="ELB408" s="59"/>
      <c r="ELC408" s="59"/>
      <c r="ELD408" s="59"/>
      <c r="ELE408" s="59"/>
      <c r="ELF408" s="59"/>
      <c r="ELG408" s="59"/>
      <c r="ELH408" s="59"/>
      <c r="ELI408" s="59"/>
      <c r="ELJ408" s="59"/>
      <c r="ELK408" s="59"/>
      <c r="ELL408" s="59"/>
      <c r="ELM408" s="59"/>
      <c r="ELN408" s="59"/>
      <c r="ELO408" s="59"/>
      <c r="ELP408" s="59"/>
      <c r="ELQ408" s="59"/>
      <c r="ELR408" s="59"/>
      <c r="ELS408" s="59"/>
      <c r="ELT408" s="59"/>
      <c r="ELU408" s="59"/>
      <c r="ELV408" s="59"/>
      <c r="ELW408" s="59"/>
      <c r="ELX408" s="59"/>
      <c r="ELY408" s="59"/>
      <c r="ELZ408" s="59"/>
      <c r="EMA408" s="59"/>
      <c r="EMB408" s="59"/>
      <c r="EMC408" s="59"/>
      <c r="EMD408" s="59"/>
      <c r="EME408" s="59"/>
      <c r="EMF408" s="59"/>
      <c r="EMG408" s="59"/>
      <c r="EMH408" s="59"/>
      <c r="EMI408" s="59"/>
      <c r="EMJ408" s="59"/>
      <c r="EMK408" s="59"/>
      <c r="EML408" s="59"/>
      <c r="EMM408" s="59"/>
      <c r="EMN408" s="59"/>
      <c r="EMO408" s="59"/>
      <c r="EMP408" s="59"/>
      <c r="EMQ408" s="59"/>
      <c r="EMR408" s="59"/>
      <c r="EMS408" s="59"/>
      <c r="EMT408" s="59"/>
      <c r="EMU408" s="59"/>
      <c r="EMV408" s="59"/>
      <c r="EMW408" s="59"/>
      <c r="EMX408" s="59"/>
      <c r="EMY408" s="59"/>
      <c r="EMZ408" s="59"/>
      <c r="ENA408" s="59"/>
      <c r="ENB408" s="59"/>
      <c r="ENC408" s="59"/>
      <c r="END408" s="59"/>
      <c r="ENE408" s="59"/>
      <c r="ENF408" s="59"/>
      <c r="ENG408" s="59"/>
      <c r="ENH408" s="59"/>
      <c r="ENI408" s="59"/>
      <c r="ENJ408" s="59"/>
      <c r="ENK408" s="59"/>
      <c r="ENL408" s="59"/>
      <c r="ENM408" s="59"/>
      <c r="ENN408" s="59"/>
      <c r="ENO408" s="59"/>
      <c r="ENP408" s="59"/>
      <c r="ENQ408" s="59"/>
      <c r="ENR408" s="59"/>
      <c r="ENS408" s="59"/>
      <c r="ENT408" s="59"/>
      <c r="ENU408" s="59"/>
      <c r="ENV408" s="59"/>
      <c r="ENW408" s="59"/>
      <c r="ENX408" s="59"/>
      <c r="ENY408" s="59"/>
      <c r="ENZ408" s="59"/>
      <c r="EOA408" s="59"/>
      <c r="EOB408" s="59"/>
      <c r="EOC408" s="59"/>
      <c r="EOD408" s="59"/>
      <c r="EOE408" s="59"/>
      <c r="EOF408" s="59"/>
      <c r="EOG408" s="59"/>
      <c r="EOH408" s="59"/>
      <c r="EOI408" s="59"/>
      <c r="EOJ408" s="59"/>
      <c r="EOK408" s="59"/>
      <c r="EOL408" s="59"/>
      <c r="EOM408" s="59"/>
      <c r="EON408" s="59"/>
      <c r="EOO408" s="59"/>
      <c r="EOP408" s="59"/>
      <c r="EOQ408" s="59"/>
      <c r="EOR408" s="59"/>
      <c r="EOS408" s="59"/>
      <c r="EOT408" s="59"/>
      <c r="EOU408" s="59"/>
      <c r="EOV408" s="59"/>
      <c r="EOW408" s="59"/>
      <c r="EOX408" s="59"/>
      <c r="EOY408" s="59"/>
      <c r="EOZ408" s="59"/>
      <c r="EPA408" s="59"/>
      <c r="EPB408" s="59"/>
      <c r="EPC408" s="59"/>
      <c r="EPD408" s="59"/>
      <c r="EPE408" s="59"/>
      <c r="EPF408" s="59"/>
      <c r="EPG408" s="59"/>
      <c r="EPH408" s="59"/>
      <c r="EPI408" s="59"/>
      <c r="EPJ408" s="59"/>
      <c r="EPK408" s="59"/>
      <c r="EPL408" s="59"/>
      <c r="EPM408" s="59"/>
      <c r="EPN408" s="59"/>
      <c r="EPO408" s="59"/>
      <c r="EPP408" s="59"/>
      <c r="EPQ408" s="59"/>
      <c r="EPR408" s="59"/>
      <c r="EPS408" s="59"/>
      <c r="EPT408" s="59"/>
      <c r="EPU408" s="59"/>
      <c r="EPV408" s="59"/>
      <c r="EPW408" s="59"/>
      <c r="EPX408" s="59"/>
      <c r="EPY408" s="59"/>
      <c r="EPZ408" s="59"/>
      <c r="EQA408" s="59"/>
      <c r="EQB408" s="59"/>
      <c r="EQC408" s="59"/>
      <c r="EQD408" s="59"/>
      <c r="EQE408" s="59"/>
      <c r="EQF408" s="59"/>
      <c r="EQG408" s="59"/>
      <c r="EQH408" s="59"/>
      <c r="EQI408" s="59"/>
      <c r="EQJ408" s="59"/>
      <c r="EQK408" s="59"/>
      <c r="EQL408" s="59"/>
      <c r="EQM408" s="59"/>
      <c r="EQN408" s="59"/>
      <c r="EQO408" s="59"/>
      <c r="EQP408" s="59"/>
      <c r="EQQ408" s="59"/>
      <c r="EQR408" s="59"/>
      <c r="EQS408" s="59"/>
      <c r="EQT408" s="59"/>
      <c r="EQU408" s="59"/>
      <c r="EQV408" s="59"/>
      <c r="EQW408" s="59"/>
      <c r="EQX408" s="59"/>
      <c r="EQY408" s="59"/>
      <c r="EQZ408" s="59"/>
      <c r="ERA408" s="59"/>
      <c r="ERB408" s="59"/>
      <c r="ERC408" s="59"/>
      <c r="ERD408" s="59"/>
      <c r="ERE408" s="59"/>
      <c r="ERF408" s="59"/>
      <c r="ERG408" s="59"/>
      <c r="ERH408" s="59"/>
      <c r="ERI408" s="59"/>
      <c r="ERJ408" s="59"/>
      <c r="ERK408" s="59"/>
      <c r="ERL408" s="59"/>
      <c r="ERM408" s="59"/>
      <c r="ERN408" s="59"/>
      <c r="ERO408" s="59"/>
      <c r="ERP408" s="59"/>
      <c r="ERQ408" s="59"/>
      <c r="ERR408" s="59"/>
      <c r="ERS408" s="59"/>
      <c r="ERT408" s="59"/>
      <c r="ERU408" s="59"/>
      <c r="ERV408" s="59"/>
      <c r="ERW408" s="59"/>
      <c r="ERX408" s="59"/>
      <c r="ERY408" s="59"/>
      <c r="ERZ408" s="59"/>
      <c r="ESA408" s="59"/>
      <c r="ESB408" s="59"/>
      <c r="ESC408" s="59"/>
      <c r="ESD408" s="59"/>
      <c r="ESE408" s="59"/>
      <c r="ESF408" s="59"/>
      <c r="ESG408" s="59"/>
      <c r="ESH408" s="59"/>
      <c r="ESI408" s="59"/>
      <c r="ESJ408" s="59"/>
      <c r="ESK408" s="59"/>
      <c r="ESL408" s="59"/>
      <c r="ESM408" s="59"/>
      <c r="ESN408" s="59"/>
      <c r="ESO408" s="59"/>
      <c r="ESP408" s="59"/>
      <c r="ESQ408" s="59"/>
      <c r="ESR408" s="59"/>
      <c r="ESS408" s="59"/>
      <c r="EST408" s="59"/>
      <c r="ESU408" s="59"/>
      <c r="ESV408" s="59"/>
      <c r="ESW408" s="59"/>
      <c r="ESX408" s="59"/>
      <c r="ESY408" s="59"/>
      <c r="ESZ408" s="59"/>
      <c r="ETA408" s="59"/>
      <c r="ETB408" s="59"/>
      <c r="ETC408" s="59"/>
      <c r="ETD408" s="59"/>
      <c r="ETE408" s="59"/>
      <c r="ETF408" s="59"/>
      <c r="ETG408" s="59"/>
      <c r="ETH408" s="59"/>
      <c r="ETI408" s="59"/>
      <c r="ETJ408" s="59"/>
      <c r="ETK408" s="59"/>
      <c r="ETL408" s="59"/>
      <c r="ETM408" s="59"/>
      <c r="ETN408" s="59"/>
      <c r="ETO408" s="59"/>
      <c r="ETP408" s="59"/>
      <c r="ETQ408" s="59"/>
      <c r="ETR408" s="59"/>
      <c r="ETS408" s="59"/>
      <c r="ETT408" s="59"/>
      <c r="ETU408" s="59"/>
      <c r="ETV408" s="59"/>
      <c r="ETW408" s="59"/>
      <c r="ETX408" s="59"/>
      <c r="ETY408" s="59"/>
      <c r="ETZ408" s="59"/>
      <c r="EUA408" s="59"/>
      <c r="EUB408" s="59"/>
      <c r="EUC408" s="59"/>
      <c r="EUD408" s="59"/>
      <c r="EUE408" s="59"/>
      <c r="EUF408" s="59"/>
      <c r="EUG408" s="59"/>
      <c r="EUH408" s="59"/>
      <c r="EUI408" s="59"/>
      <c r="EUJ408" s="59"/>
      <c r="EUK408" s="59"/>
      <c r="EUL408" s="59"/>
      <c r="EUM408" s="59"/>
      <c r="EUN408" s="59"/>
      <c r="EUO408" s="59"/>
      <c r="EUP408" s="59"/>
      <c r="EUQ408" s="59"/>
      <c r="EUR408" s="59"/>
      <c r="EUS408" s="59"/>
      <c r="EUT408" s="59"/>
      <c r="EUU408" s="59"/>
      <c r="EUV408" s="59"/>
      <c r="EUW408" s="59"/>
      <c r="EUX408" s="59"/>
      <c r="EUY408" s="59"/>
      <c r="EUZ408" s="59"/>
      <c r="EVA408" s="59"/>
      <c r="EVB408" s="59"/>
      <c r="EVC408" s="59"/>
      <c r="EVD408" s="59"/>
      <c r="EVE408" s="59"/>
      <c r="EVF408" s="59"/>
      <c r="EVG408" s="59"/>
      <c r="EVH408" s="59"/>
      <c r="EVI408" s="59"/>
      <c r="EVJ408" s="59"/>
      <c r="EVK408" s="59"/>
      <c r="EVL408" s="59"/>
      <c r="EVM408" s="59"/>
      <c r="EVN408" s="59"/>
      <c r="EVO408" s="59"/>
      <c r="EVP408" s="59"/>
      <c r="EVQ408" s="59"/>
      <c r="EVR408" s="59"/>
      <c r="EVS408" s="59"/>
      <c r="EVT408" s="59"/>
      <c r="EVU408" s="59"/>
      <c r="EVV408" s="59"/>
      <c r="EVW408" s="59"/>
      <c r="EVX408" s="59"/>
      <c r="EVY408" s="59"/>
      <c r="EVZ408" s="59"/>
      <c r="EWA408" s="59"/>
      <c r="EWB408" s="59"/>
      <c r="EWC408" s="59"/>
      <c r="EWD408" s="59"/>
      <c r="EWE408" s="59"/>
      <c r="EWF408" s="59"/>
      <c r="EWG408" s="59"/>
      <c r="EWH408" s="59"/>
      <c r="EWI408" s="59"/>
      <c r="EWJ408" s="59"/>
      <c r="EWK408" s="59"/>
      <c r="EWL408" s="59"/>
      <c r="EWM408" s="59"/>
      <c r="EWN408" s="59"/>
      <c r="EWO408" s="59"/>
      <c r="EWP408" s="59"/>
      <c r="EWQ408" s="59"/>
      <c r="EWR408" s="59"/>
      <c r="EWS408" s="59"/>
      <c r="EWT408" s="59"/>
      <c r="EWU408" s="59"/>
      <c r="EWV408" s="59"/>
      <c r="EWW408" s="59"/>
      <c r="EWX408" s="59"/>
      <c r="EWY408" s="59"/>
      <c r="EWZ408" s="59"/>
      <c r="EXA408" s="59"/>
      <c r="EXB408" s="59"/>
      <c r="EXC408" s="59"/>
      <c r="EXD408" s="59"/>
      <c r="EXE408" s="59"/>
      <c r="EXF408" s="59"/>
      <c r="EXG408" s="59"/>
      <c r="EXH408" s="59"/>
      <c r="EXI408" s="59"/>
      <c r="EXJ408" s="59"/>
      <c r="EXK408" s="59"/>
      <c r="EXL408" s="59"/>
      <c r="EXM408" s="59"/>
      <c r="EXN408" s="59"/>
      <c r="EXO408" s="59"/>
      <c r="EXP408" s="59"/>
      <c r="EXQ408" s="59"/>
      <c r="EXR408" s="59"/>
      <c r="EXS408" s="59"/>
      <c r="EXT408" s="59"/>
      <c r="EXU408" s="59"/>
      <c r="EXV408" s="59"/>
      <c r="EXW408" s="59"/>
      <c r="EXX408" s="59"/>
      <c r="EXY408" s="59"/>
      <c r="EXZ408" s="59"/>
      <c r="EYA408" s="59"/>
      <c r="EYB408" s="59"/>
      <c r="EYC408" s="59"/>
      <c r="EYD408" s="59"/>
      <c r="EYE408" s="59"/>
      <c r="EYF408" s="59"/>
      <c r="EYG408" s="59"/>
      <c r="EYH408" s="59"/>
      <c r="EYI408" s="59"/>
      <c r="EYJ408" s="59"/>
      <c r="EYK408" s="59"/>
      <c r="EYL408" s="59"/>
      <c r="EYM408" s="59"/>
      <c r="EYN408" s="59"/>
      <c r="EYO408" s="59"/>
      <c r="EYP408" s="59"/>
      <c r="EYQ408" s="59"/>
      <c r="EYR408" s="59"/>
      <c r="EYS408" s="59"/>
      <c r="EYT408" s="59"/>
      <c r="EYU408" s="59"/>
      <c r="EYV408" s="59"/>
      <c r="EYW408" s="59"/>
      <c r="EYX408" s="59"/>
      <c r="EYY408" s="59"/>
      <c r="EYZ408" s="59"/>
      <c r="EZA408" s="59"/>
      <c r="EZB408" s="59"/>
      <c r="EZC408" s="59"/>
      <c r="EZD408" s="59"/>
      <c r="EZE408" s="59"/>
      <c r="EZF408" s="59"/>
      <c r="EZG408" s="59"/>
      <c r="EZH408" s="59"/>
      <c r="EZI408" s="59"/>
      <c r="EZJ408" s="59"/>
      <c r="EZK408" s="59"/>
      <c r="EZL408" s="59"/>
      <c r="EZM408" s="59"/>
      <c r="EZN408" s="59"/>
      <c r="EZO408" s="59"/>
      <c r="EZP408" s="59"/>
      <c r="EZQ408" s="59"/>
      <c r="EZR408" s="59"/>
      <c r="EZS408" s="59"/>
      <c r="EZT408" s="59"/>
      <c r="EZU408" s="59"/>
      <c r="EZV408" s="59"/>
      <c r="EZW408" s="59"/>
      <c r="EZX408" s="59"/>
      <c r="EZY408" s="59"/>
      <c r="EZZ408" s="59"/>
      <c r="FAA408" s="59"/>
      <c r="FAB408" s="59"/>
      <c r="FAC408" s="59"/>
      <c r="FAD408" s="59"/>
      <c r="FAE408" s="59"/>
      <c r="FAF408" s="59"/>
      <c r="FAG408" s="59"/>
      <c r="FAH408" s="59"/>
      <c r="FAI408" s="59"/>
      <c r="FAJ408" s="59"/>
      <c r="FAK408" s="59"/>
      <c r="FAL408" s="59"/>
      <c r="FAM408" s="59"/>
      <c r="FAN408" s="59"/>
      <c r="FAO408" s="59"/>
      <c r="FAP408" s="59"/>
      <c r="FAQ408" s="59"/>
      <c r="FAR408" s="59"/>
      <c r="FAS408" s="59"/>
      <c r="FAT408" s="59"/>
      <c r="FAU408" s="59"/>
      <c r="FAV408" s="59"/>
      <c r="FAW408" s="59"/>
      <c r="FAX408" s="59"/>
      <c r="FAY408" s="59"/>
      <c r="FAZ408" s="59"/>
      <c r="FBA408" s="59"/>
      <c r="FBB408" s="59"/>
      <c r="FBC408" s="59"/>
      <c r="FBD408" s="59"/>
      <c r="FBE408" s="59"/>
      <c r="FBF408" s="59"/>
      <c r="FBG408" s="59"/>
      <c r="FBH408" s="59"/>
      <c r="FBI408" s="59"/>
      <c r="FBJ408" s="59"/>
      <c r="FBK408" s="59"/>
      <c r="FBL408" s="59"/>
      <c r="FBM408" s="59"/>
      <c r="FBN408" s="59"/>
      <c r="FBO408" s="59"/>
      <c r="FBP408" s="59"/>
      <c r="FBQ408" s="59"/>
      <c r="FBR408" s="59"/>
      <c r="FBS408" s="59"/>
      <c r="FBT408" s="59"/>
      <c r="FBU408" s="59"/>
      <c r="FBV408" s="59"/>
      <c r="FBW408" s="59"/>
      <c r="FBX408" s="59"/>
      <c r="FBY408" s="59"/>
      <c r="FBZ408" s="59"/>
      <c r="FCA408" s="59"/>
      <c r="FCB408" s="59"/>
      <c r="FCC408" s="59"/>
      <c r="FCD408" s="59"/>
      <c r="FCE408" s="59"/>
      <c r="FCF408" s="59"/>
      <c r="FCG408" s="59"/>
      <c r="FCH408" s="59"/>
      <c r="FCI408" s="59"/>
      <c r="FCJ408" s="59"/>
      <c r="FCK408" s="59"/>
      <c r="FCL408" s="59"/>
      <c r="FCM408" s="59"/>
      <c r="FCN408" s="59"/>
      <c r="FCO408" s="59"/>
      <c r="FCP408" s="59"/>
      <c r="FCQ408" s="59"/>
      <c r="FCR408" s="59"/>
      <c r="FCS408" s="59"/>
      <c r="FCT408" s="59"/>
      <c r="FCU408" s="59"/>
      <c r="FCV408" s="59"/>
      <c r="FCW408" s="59"/>
      <c r="FCX408" s="59"/>
      <c r="FCY408" s="59"/>
      <c r="FCZ408" s="59"/>
      <c r="FDA408" s="59"/>
      <c r="FDB408" s="59"/>
      <c r="FDC408" s="59"/>
      <c r="FDD408" s="59"/>
      <c r="FDE408" s="59"/>
      <c r="FDF408" s="59"/>
      <c r="FDG408" s="59"/>
      <c r="FDH408" s="59"/>
      <c r="FDI408" s="59"/>
      <c r="FDJ408" s="59"/>
      <c r="FDK408" s="59"/>
      <c r="FDL408" s="59"/>
      <c r="FDM408" s="59"/>
      <c r="FDN408" s="59"/>
      <c r="FDO408" s="59"/>
      <c r="FDP408" s="59"/>
      <c r="FDQ408" s="59"/>
      <c r="FDR408" s="59"/>
      <c r="FDS408" s="59"/>
      <c r="FDT408" s="59"/>
      <c r="FDU408" s="59"/>
      <c r="FDV408" s="59"/>
      <c r="FDW408" s="59"/>
      <c r="FDX408" s="59"/>
      <c r="FDY408" s="59"/>
      <c r="FDZ408" s="59"/>
      <c r="FEA408" s="59"/>
      <c r="FEB408" s="59"/>
      <c r="FEC408" s="59"/>
      <c r="FED408" s="59"/>
      <c r="FEE408" s="59"/>
      <c r="FEF408" s="59"/>
      <c r="FEG408" s="59"/>
      <c r="FEH408" s="59"/>
      <c r="FEI408" s="59"/>
      <c r="FEJ408" s="59"/>
      <c r="FEK408" s="59"/>
      <c r="FEL408" s="59"/>
      <c r="FEM408" s="59"/>
      <c r="FEN408" s="59"/>
      <c r="FEO408" s="59"/>
      <c r="FEP408" s="59"/>
      <c r="FEQ408" s="59"/>
      <c r="FER408" s="59"/>
      <c r="FES408" s="59"/>
      <c r="FET408" s="59"/>
      <c r="FEU408" s="59"/>
      <c r="FEV408" s="59"/>
      <c r="FEW408" s="59"/>
      <c r="FEX408" s="59"/>
      <c r="FEY408" s="59"/>
      <c r="FEZ408" s="59"/>
      <c r="FFA408" s="59"/>
      <c r="FFB408" s="59"/>
      <c r="FFC408" s="59"/>
      <c r="FFD408" s="59"/>
      <c r="FFE408" s="59"/>
      <c r="FFF408" s="59"/>
      <c r="FFG408" s="59"/>
      <c r="FFH408" s="59"/>
      <c r="FFI408" s="59"/>
      <c r="FFJ408" s="59"/>
      <c r="FFK408" s="59"/>
      <c r="FFL408" s="59"/>
      <c r="FFM408" s="59"/>
      <c r="FFN408" s="59"/>
      <c r="FFO408" s="59"/>
      <c r="FFP408" s="59"/>
      <c r="FFQ408" s="59"/>
      <c r="FFR408" s="59"/>
      <c r="FFS408" s="59"/>
      <c r="FFT408" s="59"/>
      <c r="FFU408" s="59"/>
      <c r="FFV408" s="59"/>
      <c r="FFW408" s="59"/>
      <c r="FFX408" s="59"/>
      <c r="FFY408" s="59"/>
      <c r="FFZ408" s="59"/>
      <c r="FGA408" s="59"/>
      <c r="FGB408" s="59"/>
      <c r="FGC408" s="59"/>
      <c r="FGD408" s="59"/>
      <c r="FGE408" s="59"/>
      <c r="FGF408" s="59"/>
      <c r="FGG408" s="59"/>
      <c r="FGH408" s="59"/>
      <c r="FGI408" s="59"/>
      <c r="FGJ408" s="59"/>
      <c r="FGK408" s="59"/>
      <c r="FGL408" s="59"/>
      <c r="FGM408" s="59"/>
      <c r="FGN408" s="59"/>
      <c r="FGO408" s="59"/>
      <c r="FGP408" s="59"/>
      <c r="FGQ408" s="59"/>
      <c r="FGR408" s="59"/>
      <c r="FGS408" s="59"/>
      <c r="FGT408" s="59"/>
      <c r="FGU408" s="59"/>
      <c r="FGV408" s="59"/>
      <c r="FGW408" s="59"/>
      <c r="FGX408" s="59"/>
      <c r="FGY408" s="59"/>
      <c r="FGZ408" s="59"/>
      <c r="FHA408" s="59"/>
      <c r="FHB408" s="59"/>
      <c r="FHC408" s="59"/>
      <c r="FHD408" s="59"/>
      <c r="FHE408" s="59"/>
      <c r="FHF408" s="59"/>
      <c r="FHG408" s="59"/>
      <c r="FHH408" s="59"/>
      <c r="FHI408" s="59"/>
      <c r="FHJ408" s="59"/>
      <c r="FHK408" s="59"/>
      <c r="FHL408" s="59"/>
      <c r="FHM408" s="59"/>
      <c r="FHN408" s="59"/>
      <c r="FHO408" s="59"/>
      <c r="FHP408" s="59"/>
      <c r="FHQ408" s="59"/>
      <c r="FHR408" s="59"/>
      <c r="FHS408" s="59"/>
      <c r="FHT408" s="59"/>
      <c r="FHU408" s="59"/>
      <c r="FHV408" s="59"/>
      <c r="FHW408" s="59"/>
      <c r="FHX408" s="59"/>
      <c r="FHY408" s="59"/>
      <c r="FHZ408" s="59"/>
      <c r="FIA408" s="59"/>
      <c r="FIB408" s="59"/>
      <c r="FIC408" s="59"/>
      <c r="FID408" s="59"/>
      <c r="FIE408" s="59"/>
      <c r="FIF408" s="59"/>
      <c r="FIG408" s="59"/>
      <c r="FIH408" s="59"/>
      <c r="FII408" s="59"/>
      <c r="FIJ408" s="59"/>
      <c r="FIK408" s="59"/>
      <c r="FIL408" s="59"/>
      <c r="FIM408" s="59"/>
      <c r="FIN408" s="59"/>
      <c r="FIO408" s="59"/>
      <c r="FIP408" s="59"/>
      <c r="FIQ408" s="59"/>
      <c r="FIR408" s="59"/>
      <c r="FIS408" s="59"/>
      <c r="FIT408" s="59"/>
      <c r="FIU408" s="59"/>
      <c r="FIV408" s="59"/>
      <c r="FIW408" s="59"/>
      <c r="FIX408" s="59"/>
      <c r="FIY408" s="59"/>
      <c r="FIZ408" s="59"/>
      <c r="FJA408" s="59"/>
      <c r="FJB408" s="59"/>
      <c r="FJC408" s="59"/>
      <c r="FJD408" s="59"/>
      <c r="FJE408" s="59"/>
      <c r="FJF408" s="59"/>
      <c r="FJG408" s="59"/>
      <c r="FJH408" s="59"/>
      <c r="FJI408" s="59"/>
      <c r="FJJ408" s="59"/>
      <c r="FJK408" s="59"/>
      <c r="FJL408" s="59"/>
      <c r="FJM408" s="59"/>
      <c r="FJN408" s="59"/>
      <c r="FJO408" s="59"/>
      <c r="FJP408" s="59"/>
      <c r="FJQ408" s="59"/>
      <c r="FJR408" s="59"/>
      <c r="FJS408" s="59"/>
      <c r="FJT408" s="59"/>
      <c r="FJU408" s="59"/>
      <c r="FJV408" s="59"/>
      <c r="FJW408" s="59"/>
      <c r="FJX408" s="59"/>
      <c r="FJY408" s="59"/>
      <c r="FJZ408" s="59"/>
      <c r="FKA408" s="59"/>
      <c r="FKB408" s="59"/>
      <c r="FKC408" s="59"/>
      <c r="FKD408" s="59"/>
      <c r="FKE408" s="59"/>
      <c r="FKF408" s="59"/>
      <c r="FKG408" s="59"/>
      <c r="FKH408" s="59"/>
      <c r="FKI408" s="59"/>
      <c r="FKJ408" s="59"/>
      <c r="FKK408" s="59"/>
      <c r="FKL408" s="59"/>
      <c r="FKM408" s="59"/>
      <c r="FKN408" s="59"/>
      <c r="FKO408" s="59"/>
      <c r="FKP408" s="59"/>
      <c r="FKQ408" s="59"/>
      <c r="FKR408" s="59"/>
      <c r="FKS408" s="59"/>
      <c r="FKT408" s="59"/>
      <c r="FKU408" s="59"/>
      <c r="FKV408" s="59"/>
      <c r="FKW408" s="59"/>
      <c r="FKX408" s="59"/>
      <c r="FKY408" s="59"/>
      <c r="FKZ408" s="59"/>
      <c r="FLA408" s="59"/>
      <c r="FLB408" s="59"/>
      <c r="FLC408" s="59"/>
      <c r="FLD408" s="59"/>
      <c r="FLE408" s="59"/>
      <c r="FLF408" s="59"/>
      <c r="FLG408" s="59"/>
      <c r="FLH408" s="59"/>
      <c r="FLI408" s="59"/>
      <c r="FLJ408" s="59"/>
      <c r="FLK408" s="59"/>
      <c r="FLL408" s="59"/>
      <c r="FLM408" s="59"/>
      <c r="FLN408" s="59"/>
      <c r="FLO408" s="59"/>
      <c r="FLP408" s="59"/>
      <c r="FLQ408" s="59"/>
      <c r="FLR408" s="59"/>
      <c r="FLS408" s="59"/>
      <c r="FLT408" s="59"/>
      <c r="FLU408" s="59"/>
      <c r="FLV408" s="59"/>
      <c r="FLW408" s="59"/>
      <c r="FLX408" s="59"/>
      <c r="FLY408" s="59"/>
      <c r="FLZ408" s="59"/>
      <c r="FMA408" s="59"/>
      <c r="FMB408" s="59"/>
      <c r="FMC408" s="59"/>
      <c r="FMD408" s="59"/>
      <c r="FME408" s="59"/>
      <c r="FMF408" s="59"/>
      <c r="FMG408" s="59"/>
      <c r="FMH408" s="59"/>
      <c r="FMI408" s="59"/>
      <c r="FMJ408" s="59"/>
      <c r="FMK408" s="59"/>
      <c r="FML408" s="59"/>
      <c r="FMM408" s="59"/>
      <c r="FMN408" s="59"/>
      <c r="FMO408" s="59"/>
      <c r="FMP408" s="59"/>
      <c r="FMQ408" s="59"/>
      <c r="FMR408" s="59"/>
      <c r="FMS408" s="59"/>
      <c r="FMT408" s="59"/>
      <c r="FMU408" s="59"/>
      <c r="FMV408" s="59"/>
      <c r="FMW408" s="59"/>
      <c r="FMX408" s="59"/>
      <c r="FMY408" s="59"/>
      <c r="FMZ408" s="59"/>
      <c r="FNA408" s="59"/>
      <c r="FNB408" s="59"/>
      <c r="FNC408" s="59"/>
      <c r="FND408" s="59"/>
      <c r="FNE408" s="59"/>
      <c r="FNF408" s="59"/>
      <c r="FNG408" s="59"/>
      <c r="FNH408" s="59"/>
      <c r="FNI408" s="59"/>
      <c r="FNJ408" s="59"/>
      <c r="FNK408" s="59"/>
      <c r="FNL408" s="59"/>
      <c r="FNM408" s="59"/>
      <c r="FNN408" s="59"/>
      <c r="FNO408" s="59"/>
      <c r="FNP408" s="59"/>
      <c r="FNQ408" s="59"/>
      <c r="FNR408" s="59"/>
      <c r="FNS408" s="59"/>
      <c r="FNT408" s="59"/>
      <c r="FNU408" s="59"/>
      <c r="FNV408" s="59"/>
      <c r="FNW408" s="59"/>
      <c r="FNX408" s="59"/>
      <c r="FNY408" s="59"/>
      <c r="FNZ408" s="59"/>
      <c r="FOA408" s="59"/>
      <c r="FOB408" s="59"/>
      <c r="FOC408" s="59"/>
      <c r="FOD408" s="59"/>
      <c r="FOE408" s="59"/>
      <c r="FOF408" s="59"/>
      <c r="FOG408" s="59"/>
      <c r="FOH408" s="59"/>
      <c r="FOI408" s="59"/>
      <c r="FOJ408" s="59"/>
      <c r="FOK408" s="59"/>
      <c r="FOL408" s="59"/>
      <c r="FOM408" s="59"/>
      <c r="FON408" s="59"/>
      <c r="FOO408" s="59"/>
      <c r="FOP408" s="59"/>
      <c r="FOQ408" s="59"/>
      <c r="FOR408" s="59"/>
      <c r="FOS408" s="59"/>
      <c r="FOT408" s="59"/>
      <c r="FOU408" s="59"/>
      <c r="FOV408" s="59"/>
      <c r="FOW408" s="59"/>
      <c r="FOX408" s="59"/>
      <c r="FOY408" s="59"/>
      <c r="FOZ408" s="59"/>
      <c r="FPA408" s="59"/>
      <c r="FPB408" s="59"/>
      <c r="FPC408" s="59"/>
      <c r="FPD408" s="59"/>
      <c r="FPE408" s="59"/>
      <c r="FPF408" s="59"/>
      <c r="FPG408" s="59"/>
      <c r="FPH408" s="59"/>
      <c r="FPI408" s="59"/>
      <c r="FPJ408" s="59"/>
      <c r="FPK408" s="59"/>
      <c r="FPL408" s="59"/>
      <c r="FPM408" s="59"/>
      <c r="FPN408" s="59"/>
      <c r="FPO408" s="59"/>
      <c r="FPP408" s="59"/>
      <c r="FPQ408" s="59"/>
      <c r="FPR408" s="59"/>
      <c r="FPS408" s="59"/>
      <c r="FPT408" s="59"/>
      <c r="FPU408" s="59"/>
      <c r="FPV408" s="59"/>
      <c r="FPW408" s="59"/>
      <c r="FPX408" s="59"/>
      <c r="FPY408" s="59"/>
      <c r="FPZ408" s="59"/>
      <c r="FQA408" s="59"/>
      <c r="FQB408" s="59"/>
      <c r="FQC408" s="59"/>
      <c r="FQD408" s="59"/>
      <c r="FQE408" s="59"/>
      <c r="FQF408" s="59"/>
      <c r="FQG408" s="59"/>
      <c r="FQH408" s="59"/>
      <c r="FQI408" s="59"/>
      <c r="FQJ408" s="59"/>
      <c r="FQK408" s="59"/>
      <c r="FQL408" s="59"/>
      <c r="FQM408" s="59"/>
      <c r="FQN408" s="59"/>
      <c r="FQO408" s="59"/>
      <c r="FQP408" s="59"/>
      <c r="FQQ408" s="59"/>
      <c r="FQR408" s="59"/>
      <c r="FQS408" s="59"/>
      <c r="FQT408" s="59"/>
      <c r="FQU408" s="59"/>
      <c r="FQV408" s="59"/>
      <c r="FQW408" s="59"/>
      <c r="FQX408" s="59"/>
      <c r="FQY408" s="59"/>
      <c r="FQZ408" s="59"/>
      <c r="FRA408" s="59"/>
      <c r="FRB408" s="59"/>
      <c r="FRC408" s="59"/>
      <c r="FRD408" s="59"/>
      <c r="FRE408" s="59"/>
      <c r="FRF408" s="59"/>
      <c r="FRG408" s="59"/>
      <c r="FRH408" s="59"/>
      <c r="FRI408" s="59"/>
      <c r="FRJ408" s="59"/>
      <c r="FRK408" s="59"/>
      <c r="FRL408" s="59"/>
      <c r="FRM408" s="59"/>
      <c r="FRN408" s="59"/>
      <c r="FRO408" s="59"/>
      <c r="FRP408" s="59"/>
      <c r="FRQ408" s="59"/>
      <c r="FRR408" s="59"/>
      <c r="FRS408" s="59"/>
      <c r="FRT408" s="59"/>
      <c r="FRU408" s="59"/>
      <c r="FRV408" s="59"/>
      <c r="FRW408" s="59"/>
      <c r="FRX408" s="59"/>
      <c r="FRY408" s="59"/>
      <c r="FRZ408" s="59"/>
      <c r="FSA408" s="59"/>
      <c r="FSB408" s="59"/>
      <c r="FSC408" s="59"/>
      <c r="FSD408" s="59"/>
      <c r="FSE408" s="59"/>
      <c r="FSF408" s="59"/>
      <c r="FSG408" s="59"/>
      <c r="FSH408" s="59"/>
      <c r="FSI408" s="59"/>
      <c r="FSJ408" s="59"/>
      <c r="FSK408" s="59"/>
      <c r="FSL408" s="59"/>
      <c r="FSM408" s="59"/>
      <c r="FSN408" s="59"/>
      <c r="FSO408" s="59"/>
      <c r="FSP408" s="59"/>
      <c r="FSQ408" s="59"/>
      <c r="FSR408" s="59"/>
      <c r="FSS408" s="59"/>
      <c r="FST408" s="59"/>
      <c r="FSU408" s="59"/>
      <c r="FSV408" s="59"/>
      <c r="FSW408" s="59"/>
      <c r="FSX408" s="59"/>
      <c r="FSY408" s="59"/>
      <c r="FSZ408" s="59"/>
      <c r="FTA408" s="59"/>
      <c r="FTB408" s="59"/>
      <c r="FTC408" s="59"/>
      <c r="FTD408" s="59"/>
      <c r="FTE408" s="59"/>
      <c r="FTF408" s="59"/>
      <c r="FTG408" s="59"/>
      <c r="FTH408" s="59"/>
      <c r="FTI408" s="59"/>
      <c r="FTJ408" s="59"/>
      <c r="FTK408" s="59"/>
      <c r="FTL408" s="59"/>
      <c r="FTM408" s="59"/>
      <c r="FTN408" s="59"/>
      <c r="FTO408" s="59"/>
      <c r="FTP408" s="59"/>
      <c r="FTQ408" s="59"/>
      <c r="FTR408" s="59"/>
      <c r="FTS408" s="59"/>
      <c r="FTT408" s="59"/>
      <c r="FTU408" s="59"/>
      <c r="FTV408" s="59"/>
      <c r="FTW408" s="59"/>
      <c r="FTX408" s="59"/>
      <c r="FTY408" s="59"/>
      <c r="FTZ408" s="59"/>
      <c r="FUA408" s="59"/>
      <c r="FUB408" s="59"/>
      <c r="FUC408" s="59"/>
      <c r="FUD408" s="59"/>
      <c r="FUE408" s="59"/>
      <c r="FUF408" s="59"/>
      <c r="FUG408" s="59"/>
      <c r="FUH408" s="59"/>
      <c r="FUI408" s="59"/>
      <c r="FUJ408" s="59"/>
      <c r="FUK408" s="59"/>
      <c r="FUL408" s="59"/>
      <c r="FUM408" s="59"/>
      <c r="FUN408" s="59"/>
      <c r="FUO408" s="59"/>
      <c r="FUP408" s="59"/>
      <c r="FUQ408" s="59"/>
      <c r="FUR408" s="59"/>
      <c r="FUS408" s="59"/>
      <c r="FUT408" s="59"/>
      <c r="FUU408" s="59"/>
      <c r="FUV408" s="59"/>
      <c r="FUW408" s="59"/>
      <c r="FUX408" s="59"/>
      <c r="FUY408" s="59"/>
      <c r="FUZ408" s="59"/>
      <c r="FVA408" s="59"/>
      <c r="FVB408" s="59"/>
      <c r="FVC408" s="59"/>
      <c r="FVD408" s="59"/>
      <c r="FVE408" s="59"/>
      <c r="FVF408" s="59"/>
      <c r="FVG408" s="59"/>
      <c r="FVH408" s="59"/>
      <c r="FVI408" s="59"/>
      <c r="FVJ408" s="59"/>
      <c r="FVK408" s="59"/>
      <c r="FVL408" s="59"/>
      <c r="FVM408" s="59"/>
      <c r="FVN408" s="59"/>
      <c r="FVO408" s="59"/>
      <c r="FVP408" s="59"/>
      <c r="FVQ408" s="59"/>
      <c r="FVR408" s="59"/>
      <c r="FVS408" s="59"/>
      <c r="FVT408" s="59"/>
      <c r="FVU408" s="59"/>
      <c r="FVV408" s="59"/>
      <c r="FVW408" s="59"/>
      <c r="FVX408" s="59"/>
      <c r="FVY408" s="59"/>
      <c r="FVZ408" s="59"/>
      <c r="FWA408" s="59"/>
      <c r="FWB408" s="59"/>
      <c r="FWC408" s="59"/>
      <c r="FWD408" s="59"/>
      <c r="FWE408" s="59"/>
      <c r="FWF408" s="59"/>
      <c r="FWG408" s="59"/>
      <c r="FWH408" s="59"/>
      <c r="FWI408" s="59"/>
      <c r="FWJ408" s="59"/>
      <c r="FWK408" s="59"/>
      <c r="FWL408" s="59"/>
      <c r="FWM408" s="59"/>
      <c r="FWN408" s="59"/>
      <c r="FWO408" s="59"/>
      <c r="FWP408" s="59"/>
      <c r="FWQ408" s="59"/>
      <c r="FWR408" s="59"/>
      <c r="FWS408" s="59"/>
      <c r="FWT408" s="59"/>
      <c r="FWU408" s="59"/>
      <c r="FWV408" s="59"/>
      <c r="FWW408" s="59"/>
      <c r="FWX408" s="59"/>
      <c r="FWY408" s="59"/>
      <c r="FWZ408" s="59"/>
      <c r="FXA408" s="59"/>
      <c r="FXB408" s="59"/>
      <c r="FXC408" s="59"/>
      <c r="FXD408" s="59"/>
      <c r="FXE408" s="59"/>
      <c r="FXF408" s="59"/>
      <c r="FXG408" s="59"/>
      <c r="FXH408" s="59"/>
      <c r="FXI408" s="59"/>
      <c r="FXJ408" s="59"/>
      <c r="FXK408" s="59"/>
      <c r="FXL408" s="59"/>
      <c r="FXM408" s="59"/>
      <c r="FXN408" s="59"/>
      <c r="FXO408" s="59"/>
      <c r="FXP408" s="59"/>
      <c r="FXQ408" s="59"/>
      <c r="FXR408" s="59"/>
      <c r="FXS408" s="59"/>
      <c r="FXT408" s="59"/>
      <c r="FXU408" s="59"/>
      <c r="FXV408" s="59"/>
      <c r="FXW408" s="59"/>
      <c r="FXX408" s="59"/>
      <c r="FXY408" s="59"/>
      <c r="FXZ408" s="59"/>
      <c r="FYA408" s="59"/>
      <c r="FYB408" s="59"/>
      <c r="FYC408" s="59"/>
      <c r="FYD408" s="59"/>
      <c r="FYE408" s="59"/>
      <c r="FYF408" s="59"/>
      <c r="FYG408" s="59"/>
      <c r="FYH408" s="59"/>
      <c r="FYI408" s="59"/>
      <c r="FYJ408" s="59"/>
      <c r="FYK408" s="59"/>
      <c r="FYL408" s="59"/>
      <c r="FYM408" s="59"/>
      <c r="FYN408" s="59"/>
      <c r="FYO408" s="59"/>
      <c r="FYP408" s="59"/>
      <c r="FYQ408" s="59"/>
      <c r="FYR408" s="59"/>
      <c r="FYS408" s="59"/>
      <c r="FYT408" s="59"/>
      <c r="FYU408" s="59"/>
      <c r="FYV408" s="59"/>
      <c r="FYW408" s="59"/>
      <c r="FYX408" s="59"/>
      <c r="FYY408" s="59"/>
      <c r="FYZ408" s="59"/>
      <c r="FZA408" s="59"/>
      <c r="FZB408" s="59"/>
      <c r="FZC408" s="59"/>
      <c r="FZD408" s="59"/>
      <c r="FZE408" s="59"/>
      <c r="FZF408" s="59"/>
      <c r="FZG408" s="59"/>
      <c r="FZH408" s="59"/>
      <c r="FZI408" s="59"/>
      <c r="FZJ408" s="59"/>
      <c r="FZK408" s="59"/>
      <c r="FZL408" s="59"/>
      <c r="FZM408" s="59"/>
      <c r="FZN408" s="59"/>
      <c r="FZO408" s="59"/>
      <c r="FZP408" s="59"/>
      <c r="FZQ408" s="59"/>
      <c r="FZR408" s="59"/>
      <c r="FZS408" s="59"/>
      <c r="FZT408" s="59"/>
      <c r="FZU408" s="59"/>
      <c r="FZV408" s="59"/>
      <c r="FZW408" s="59"/>
      <c r="FZX408" s="59"/>
      <c r="FZY408" s="59"/>
      <c r="FZZ408" s="59"/>
      <c r="GAA408" s="59"/>
      <c r="GAB408" s="59"/>
      <c r="GAC408" s="59"/>
      <c r="GAD408" s="59"/>
      <c r="GAE408" s="59"/>
      <c r="GAF408" s="59"/>
      <c r="GAG408" s="59"/>
      <c r="GAH408" s="59"/>
      <c r="GAI408" s="59"/>
      <c r="GAJ408" s="59"/>
      <c r="GAK408" s="59"/>
      <c r="GAL408" s="59"/>
      <c r="GAM408" s="59"/>
      <c r="GAN408" s="59"/>
      <c r="GAO408" s="59"/>
      <c r="GAP408" s="59"/>
      <c r="GAQ408" s="59"/>
      <c r="GAR408" s="59"/>
      <c r="GAS408" s="59"/>
      <c r="GAT408" s="59"/>
      <c r="GAU408" s="59"/>
      <c r="GAV408" s="59"/>
      <c r="GAW408" s="59"/>
      <c r="GAX408" s="59"/>
      <c r="GAY408" s="59"/>
      <c r="GAZ408" s="59"/>
      <c r="GBA408" s="59"/>
      <c r="GBB408" s="59"/>
      <c r="GBC408" s="59"/>
      <c r="GBD408" s="59"/>
      <c r="GBE408" s="59"/>
      <c r="GBF408" s="59"/>
      <c r="GBG408" s="59"/>
      <c r="GBH408" s="59"/>
      <c r="GBI408" s="59"/>
      <c r="GBJ408" s="59"/>
      <c r="GBK408" s="59"/>
      <c r="GBL408" s="59"/>
      <c r="GBM408" s="59"/>
      <c r="GBN408" s="59"/>
      <c r="GBO408" s="59"/>
      <c r="GBP408" s="59"/>
      <c r="GBQ408" s="59"/>
      <c r="GBR408" s="59"/>
      <c r="GBS408" s="59"/>
      <c r="GBT408" s="59"/>
      <c r="GBU408" s="59"/>
      <c r="GBV408" s="59"/>
      <c r="GBW408" s="59"/>
      <c r="GBX408" s="59"/>
      <c r="GBY408" s="59"/>
      <c r="GBZ408" s="59"/>
      <c r="GCA408" s="59"/>
      <c r="GCB408" s="59"/>
      <c r="GCC408" s="59"/>
      <c r="GCD408" s="59"/>
      <c r="GCE408" s="59"/>
      <c r="GCF408" s="59"/>
      <c r="GCG408" s="59"/>
      <c r="GCH408" s="59"/>
      <c r="GCI408" s="59"/>
      <c r="GCJ408" s="59"/>
      <c r="GCK408" s="59"/>
      <c r="GCL408" s="59"/>
      <c r="GCM408" s="59"/>
      <c r="GCN408" s="59"/>
      <c r="GCO408" s="59"/>
      <c r="GCP408" s="59"/>
      <c r="GCQ408" s="59"/>
      <c r="GCR408" s="59"/>
      <c r="GCS408" s="59"/>
      <c r="GCT408" s="59"/>
      <c r="GCU408" s="59"/>
      <c r="GCV408" s="59"/>
      <c r="GCW408" s="59"/>
      <c r="GCX408" s="59"/>
      <c r="GCY408" s="59"/>
      <c r="GCZ408" s="59"/>
      <c r="GDA408" s="59"/>
      <c r="GDB408" s="59"/>
      <c r="GDC408" s="59"/>
      <c r="GDD408" s="59"/>
      <c r="GDE408" s="59"/>
      <c r="GDF408" s="59"/>
      <c r="GDG408" s="59"/>
      <c r="GDH408" s="59"/>
      <c r="GDI408" s="59"/>
      <c r="GDJ408" s="59"/>
      <c r="GDK408" s="59"/>
      <c r="GDL408" s="59"/>
      <c r="GDM408" s="59"/>
      <c r="GDN408" s="59"/>
      <c r="GDO408" s="59"/>
      <c r="GDP408" s="59"/>
      <c r="GDQ408" s="59"/>
      <c r="GDR408" s="59"/>
      <c r="GDS408" s="59"/>
      <c r="GDT408" s="59"/>
      <c r="GDU408" s="59"/>
      <c r="GDV408" s="59"/>
      <c r="GDW408" s="59"/>
      <c r="GDX408" s="59"/>
      <c r="GDY408" s="59"/>
      <c r="GDZ408" s="59"/>
      <c r="GEA408" s="59"/>
      <c r="GEB408" s="59"/>
      <c r="GEC408" s="59"/>
      <c r="GED408" s="59"/>
      <c r="GEE408" s="59"/>
      <c r="GEF408" s="59"/>
      <c r="GEG408" s="59"/>
      <c r="GEH408" s="59"/>
      <c r="GEI408" s="59"/>
      <c r="GEJ408" s="59"/>
      <c r="GEK408" s="59"/>
      <c r="GEL408" s="59"/>
      <c r="GEM408" s="59"/>
      <c r="GEN408" s="59"/>
      <c r="GEO408" s="59"/>
      <c r="GEP408" s="59"/>
      <c r="GEQ408" s="59"/>
      <c r="GER408" s="59"/>
      <c r="GES408" s="59"/>
      <c r="GET408" s="59"/>
      <c r="GEU408" s="59"/>
      <c r="GEV408" s="59"/>
      <c r="GEW408" s="59"/>
      <c r="GEX408" s="59"/>
      <c r="GEY408" s="59"/>
      <c r="GEZ408" s="59"/>
      <c r="GFA408" s="59"/>
      <c r="GFB408" s="59"/>
      <c r="GFC408" s="59"/>
      <c r="GFD408" s="59"/>
      <c r="GFE408" s="59"/>
      <c r="GFF408" s="59"/>
      <c r="GFG408" s="59"/>
      <c r="GFH408" s="59"/>
      <c r="GFI408" s="59"/>
      <c r="GFJ408" s="59"/>
      <c r="GFK408" s="59"/>
      <c r="GFL408" s="59"/>
      <c r="GFM408" s="59"/>
      <c r="GFN408" s="59"/>
      <c r="GFO408" s="59"/>
      <c r="GFP408" s="59"/>
      <c r="GFQ408" s="59"/>
      <c r="GFR408" s="59"/>
      <c r="GFS408" s="59"/>
      <c r="GFT408" s="59"/>
      <c r="GFU408" s="59"/>
      <c r="GFV408" s="59"/>
      <c r="GFW408" s="59"/>
      <c r="GFX408" s="59"/>
      <c r="GFY408" s="59"/>
      <c r="GFZ408" s="59"/>
      <c r="GGA408" s="59"/>
      <c r="GGB408" s="59"/>
      <c r="GGC408" s="59"/>
      <c r="GGD408" s="59"/>
      <c r="GGE408" s="59"/>
      <c r="GGF408" s="59"/>
      <c r="GGG408" s="59"/>
      <c r="GGH408" s="59"/>
      <c r="GGI408" s="59"/>
      <c r="GGJ408" s="59"/>
      <c r="GGK408" s="59"/>
      <c r="GGL408" s="59"/>
      <c r="GGM408" s="59"/>
      <c r="GGN408" s="59"/>
      <c r="GGO408" s="59"/>
      <c r="GGP408" s="59"/>
      <c r="GGQ408" s="59"/>
      <c r="GGR408" s="59"/>
      <c r="GGS408" s="59"/>
      <c r="GGT408" s="59"/>
      <c r="GGU408" s="59"/>
      <c r="GGV408" s="59"/>
      <c r="GGW408" s="59"/>
      <c r="GGX408" s="59"/>
      <c r="GGY408" s="59"/>
      <c r="GGZ408" s="59"/>
      <c r="GHA408" s="59"/>
      <c r="GHB408" s="59"/>
      <c r="GHC408" s="59"/>
      <c r="GHD408" s="59"/>
      <c r="GHE408" s="59"/>
      <c r="GHF408" s="59"/>
      <c r="GHG408" s="59"/>
      <c r="GHH408" s="59"/>
      <c r="GHI408" s="59"/>
      <c r="GHJ408" s="59"/>
      <c r="GHK408" s="59"/>
      <c r="GHL408" s="59"/>
      <c r="GHM408" s="59"/>
      <c r="GHN408" s="59"/>
      <c r="GHO408" s="59"/>
      <c r="GHP408" s="59"/>
      <c r="GHQ408" s="59"/>
      <c r="GHR408" s="59"/>
      <c r="GHS408" s="59"/>
      <c r="GHT408" s="59"/>
      <c r="GHU408" s="59"/>
      <c r="GHV408" s="59"/>
      <c r="GHW408" s="59"/>
      <c r="GHX408" s="59"/>
      <c r="GHY408" s="59"/>
      <c r="GHZ408" s="59"/>
      <c r="GIA408" s="59"/>
      <c r="GIB408" s="59"/>
      <c r="GIC408" s="59"/>
      <c r="GID408" s="59"/>
      <c r="GIE408" s="59"/>
      <c r="GIF408" s="59"/>
      <c r="GIG408" s="59"/>
      <c r="GIH408" s="59"/>
      <c r="GII408" s="59"/>
      <c r="GIJ408" s="59"/>
      <c r="GIK408" s="59"/>
      <c r="GIL408" s="59"/>
      <c r="GIM408" s="59"/>
      <c r="GIN408" s="59"/>
      <c r="GIO408" s="59"/>
      <c r="GIP408" s="59"/>
      <c r="GIQ408" s="59"/>
      <c r="GIR408" s="59"/>
      <c r="GIS408" s="59"/>
      <c r="GIT408" s="59"/>
      <c r="GIU408" s="59"/>
      <c r="GIV408" s="59"/>
      <c r="GIW408" s="59"/>
      <c r="GIX408" s="59"/>
      <c r="GIY408" s="59"/>
      <c r="GIZ408" s="59"/>
      <c r="GJA408" s="59"/>
      <c r="GJB408" s="59"/>
      <c r="GJC408" s="59"/>
      <c r="GJD408" s="59"/>
      <c r="GJE408" s="59"/>
      <c r="GJF408" s="59"/>
      <c r="GJG408" s="59"/>
      <c r="GJH408" s="59"/>
      <c r="GJI408" s="59"/>
      <c r="GJJ408" s="59"/>
      <c r="GJK408" s="59"/>
      <c r="GJL408" s="59"/>
      <c r="GJM408" s="59"/>
      <c r="GJN408" s="59"/>
      <c r="GJO408" s="59"/>
      <c r="GJP408" s="59"/>
      <c r="GJQ408" s="59"/>
      <c r="GJR408" s="59"/>
      <c r="GJS408" s="59"/>
      <c r="GJT408" s="59"/>
      <c r="GJU408" s="59"/>
      <c r="GJV408" s="59"/>
      <c r="GJW408" s="59"/>
      <c r="GJX408" s="59"/>
      <c r="GJY408" s="59"/>
      <c r="GJZ408" s="59"/>
      <c r="GKA408" s="59"/>
      <c r="GKB408" s="59"/>
      <c r="GKC408" s="59"/>
      <c r="GKD408" s="59"/>
      <c r="GKE408" s="59"/>
      <c r="GKF408" s="59"/>
      <c r="GKG408" s="59"/>
      <c r="GKH408" s="59"/>
      <c r="GKI408" s="59"/>
      <c r="GKJ408" s="59"/>
      <c r="GKK408" s="59"/>
      <c r="GKL408" s="59"/>
      <c r="GKM408" s="59"/>
      <c r="GKN408" s="59"/>
      <c r="GKO408" s="59"/>
      <c r="GKP408" s="59"/>
      <c r="GKQ408" s="59"/>
      <c r="GKR408" s="59"/>
      <c r="GKS408" s="59"/>
      <c r="GKT408" s="59"/>
      <c r="GKU408" s="59"/>
      <c r="GKV408" s="59"/>
      <c r="GKW408" s="59"/>
      <c r="GKX408" s="59"/>
      <c r="GKY408" s="59"/>
      <c r="GKZ408" s="59"/>
      <c r="GLA408" s="59"/>
      <c r="GLB408" s="59"/>
      <c r="GLC408" s="59"/>
      <c r="GLD408" s="59"/>
      <c r="GLE408" s="59"/>
      <c r="GLF408" s="59"/>
      <c r="GLG408" s="59"/>
      <c r="GLH408" s="59"/>
      <c r="GLI408" s="59"/>
      <c r="GLJ408" s="59"/>
      <c r="GLK408" s="59"/>
      <c r="GLL408" s="59"/>
      <c r="GLM408" s="59"/>
      <c r="GLN408" s="59"/>
      <c r="GLO408" s="59"/>
      <c r="GLP408" s="59"/>
      <c r="GLQ408" s="59"/>
      <c r="GLR408" s="59"/>
      <c r="GLS408" s="59"/>
      <c r="GLT408" s="59"/>
      <c r="GLU408" s="59"/>
      <c r="GLV408" s="59"/>
      <c r="GLW408" s="59"/>
      <c r="GLX408" s="59"/>
      <c r="GLY408" s="59"/>
      <c r="GLZ408" s="59"/>
      <c r="GMA408" s="59"/>
      <c r="GMB408" s="59"/>
      <c r="GMC408" s="59"/>
      <c r="GMD408" s="59"/>
      <c r="GME408" s="59"/>
      <c r="GMF408" s="59"/>
      <c r="GMG408" s="59"/>
      <c r="GMH408" s="59"/>
      <c r="GMI408" s="59"/>
      <c r="GMJ408" s="59"/>
      <c r="GMK408" s="59"/>
      <c r="GML408" s="59"/>
      <c r="GMM408" s="59"/>
      <c r="GMN408" s="59"/>
      <c r="GMO408" s="59"/>
      <c r="GMP408" s="59"/>
      <c r="GMQ408" s="59"/>
      <c r="GMR408" s="59"/>
      <c r="GMS408" s="59"/>
      <c r="GMT408" s="59"/>
      <c r="GMU408" s="59"/>
      <c r="GMV408" s="59"/>
      <c r="GMW408" s="59"/>
      <c r="GMX408" s="59"/>
      <c r="GMY408" s="59"/>
      <c r="GMZ408" s="59"/>
      <c r="GNA408" s="59"/>
      <c r="GNB408" s="59"/>
      <c r="GNC408" s="59"/>
      <c r="GND408" s="59"/>
      <c r="GNE408" s="59"/>
      <c r="GNF408" s="59"/>
      <c r="GNG408" s="59"/>
      <c r="GNH408" s="59"/>
      <c r="GNI408" s="59"/>
      <c r="GNJ408" s="59"/>
      <c r="GNK408" s="59"/>
      <c r="GNL408" s="59"/>
      <c r="GNM408" s="59"/>
      <c r="GNN408" s="59"/>
      <c r="GNO408" s="59"/>
      <c r="GNP408" s="59"/>
      <c r="GNQ408" s="59"/>
      <c r="GNR408" s="59"/>
      <c r="GNS408" s="59"/>
      <c r="GNT408" s="59"/>
      <c r="GNU408" s="59"/>
      <c r="GNV408" s="59"/>
      <c r="GNW408" s="59"/>
      <c r="GNX408" s="59"/>
      <c r="GNY408" s="59"/>
      <c r="GNZ408" s="59"/>
      <c r="GOA408" s="59"/>
      <c r="GOB408" s="59"/>
      <c r="GOC408" s="59"/>
      <c r="GOD408" s="59"/>
      <c r="GOE408" s="59"/>
      <c r="GOF408" s="59"/>
      <c r="GOG408" s="59"/>
      <c r="GOH408" s="59"/>
      <c r="GOI408" s="59"/>
      <c r="GOJ408" s="59"/>
      <c r="GOK408" s="59"/>
      <c r="GOL408" s="59"/>
      <c r="GOM408" s="59"/>
      <c r="GON408" s="59"/>
      <c r="GOO408" s="59"/>
      <c r="GOP408" s="59"/>
      <c r="GOQ408" s="59"/>
      <c r="GOR408" s="59"/>
      <c r="GOS408" s="59"/>
      <c r="GOT408" s="59"/>
      <c r="GOU408" s="59"/>
      <c r="GOV408" s="59"/>
      <c r="GOW408" s="59"/>
      <c r="GOX408" s="59"/>
      <c r="GOY408" s="59"/>
      <c r="GOZ408" s="59"/>
      <c r="GPA408" s="59"/>
      <c r="GPB408" s="59"/>
      <c r="GPC408" s="59"/>
      <c r="GPD408" s="59"/>
      <c r="GPE408" s="59"/>
      <c r="GPF408" s="59"/>
      <c r="GPG408" s="59"/>
      <c r="GPH408" s="59"/>
      <c r="GPI408" s="59"/>
      <c r="GPJ408" s="59"/>
      <c r="GPK408" s="59"/>
      <c r="GPL408" s="59"/>
      <c r="GPM408" s="59"/>
      <c r="GPN408" s="59"/>
      <c r="GPO408" s="59"/>
      <c r="GPP408" s="59"/>
      <c r="GPQ408" s="59"/>
      <c r="GPR408" s="59"/>
      <c r="GPS408" s="59"/>
      <c r="GPT408" s="59"/>
      <c r="GPU408" s="59"/>
      <c r="GPV408" s="59"/>
      <c r="GPW408" s="59"/>
      <c r="GPX408" s="59"/>
      <c r="GPY408" s="59"/>
      <c r="GPZ408" s="59"/>
      <c r="GQA408" s="59"/>
      <c r="GQB408" s="59"/>
      <c r="GQC408" s="59"/>
      <c r="GQD408" s="59"/>
      <c r="GQE408" s="59"/>
      <c r="GQF408" s="59"/>
      <c r="GQG408" s="59"/>
      <c r="GQH408" s="59"/>
      <c r="GQI408" s="59"/>
      <c r="GQJ408" s="59"/>
      <c r="GQK408" s="59"/>
      <c r="GQL408" s="59"/>
      <c r="GQM408" s="59"/>
      <c r="GQN408" s="59"/>
      <c r="GQO408" s="59"/>
      <c r="GQP408" s="59"/>
      <c r="GQQ408" s="59"/>
      <c r="GQR408" s="59"/>
      <c r="GQS408" s="59"/>
      <c r="GQT408" s="59"/>
      <c r="GQU408" s="59"/>
      <c r="GQV408" s="59"/>
      <c r="GQW408" s="59"/>
      <c r="GQX408" s="59"/>
      <c r="GQY408" s="59"/>
      <c r="GQZ408" s="59"/>
      <c r="GRA408" s="59"/>
      <c r="GRB408" s="59"/>
      <c r="GRC408" s="59"/>
      <c r="GRD408" s="59"/>
      <c r="GRE408" s="59"/>
      <c r="GRF408" s="59"/>
      <c r="GRG408" s="59"/>
      <c r="GRH408" s="59"/>
      <c r="GRI408" s="59"/>
      <c r="GRJ408" s="59"/>
      <c r="GRK408" s="59"/>
      <c r="GRL408" s="59"/>
      <c r="GRM408" s="59"/>
      <c r="GRN408" s="59"/>
      <c r="GRO408" s="59"/>
      <c r="GRP408" s="59"/>
      <c r="GRQ408" s="59"/>
      <c r="GRR408" s="59"/>
      <c r="GRS408" s="59"/>
      <c r="GRT408" s="59"/>
      <c r="GRU408" s="59"/>
      <c r="GRV408" s="59"/>
      <c r="GRW408" s="59"/>
      <c r="GRX408" s="59"/>
      <c r="GRY408" s="59"/>
      <c r="GRZ408" s="59"/>
      <c r="GSA408" s="59"/>
      <c r="GSB408" s="59"/>
      <c r="GSC408" s="59"/>
      <c r="GSD408" s="59"/>
      <c r="GSE408" s="59"/>
      <c r="GSF408" s="59"/>
      <c r="GSG408" s="59"/>
      <c r="GSH408" s="59"/>
      <c r="GSI408" s="59"/>
      <c r="GSJ408" s="59"/>
      <c r="GSK408" s="59"/>
      <c r="GSL408" s="59"/>
      <c r="GSM408" s="59"/>
      <c r="GSN408" s="59"/>
      <c r="GSO408" s="59"/>
      <c r="GSP408" s="59"/>
      <c r="GSQ408" s="59"/>
      <c r="GSR408" s="59"/>
      <c r="GSS408" s="59"/>
      <c r="GST408" s="59"/>
      <c r="GSU408" s="59"/>
      <c r="GSV408" s="59"/>
      <c r="GSW408" s="59"/>
      <c r="GSX408" s="59"/>
      <c r="GSY408" s="59"/>
      <c r="GSZ408" s="59"/>
      <c r="GTA408" s="59"/>
      <c r="GTB408" s="59"/>
      <c r="GTC408" s="59"/>
      <c r="GTD408" s="59"/>
      <c r="GTE408" s="59"/>
      <c r="GTF408" s="59"/>
      <c r="GTG408" s="59"/>
      <c r="GTH408" s="59"/>
      <c r="GTI408" s="59"/>
      <c r="GTJ408" s="59"/>
      <c r="GTK408" s="59"/>
      <c r="GTL408" s="59"/>
      <c r="GTM408" s="59"/>
      <c r="GTN408" s="59"/>
      <c r="GTO408" s="59"/>
      <c r="GTP408" s="59"/>
      <c r="GTQ408" s="59"/>
      <c r="GTR408" s="59"/>
      <c r="GTS408" s="59"/>
      <c r="GTT408" s="59"/>
      <c r="GTU408" s="59"/>
      <c r="GTV408" s="59"/>
      <c r="GTW408" s="59"/>
      <c r="GTX408" s="59"/>
      <c r="GTY408" s="59"/>
      <c r="GTZ408" s="59"/>
      <c r="GUA408" s="59"/>
      <c r="GUB408" s="59"/>
      <c r="GUC408" s="59"/>
      <c r="GUD408" s="59"/>
      <c r="GUE408" s="59"/>
      <c r="GUF408" s="59"/>
      <c r="GUG408" s="59"/>
      <c r="GUH408" s="59"/>
      <c r="GUI408" s="59"/>
      <c r="GUJ408" s="59"/>
      <c r="GUK408" s="59"/>
      <c r="GUL408" s="59"/>
      <c r="GUM408" s="59"/>
      <c r="GUN408" s="59"/>
      <c r="GUO408" s="59"/>
      <c r="GUP408" s="59"/>
      <c r="GUQ408" s="59"/>
      <c r="GUR408" s="59"/>
      <c r="GUS408" s="59"/>
      <c r="GUT408" s="59"/>
      <c r="GUU408" s="59"/>
      <c r="GUV408" s="59"/>
      <c r="GUW408" s="59"/>
      <c r="GUX408" s="59"/>
      <c r="GUY408" s="59"/>
      <c r="GUZ408" s="59"/>
      <c r="GVA408" s="59"/>
      <c r="GVB408" s="59"/>
      <c r="GVC408" s="59"/>
      <c r="GVD408" s="59"/>
      <c r="GVE408" s="59"/>
      <c r="GVF408" s="59"/>
      <c r="GVG408" s="59"/>
      <c r="GVH408" s="59"/>
      <c r="GVI408" s="59"/>
      <c r="GVJ408" s="59"/>
      <c r="GVK408" s="59"/>
      <c r="GVL408" s="59"/>
      <c r="GVM408" s="59"/>
      <c r="GVN408" s="59"/>
      <c r="GVO408" s="59"/>
      <c r="GVP408" s="59"/>
      <c r="GVQ408" s="59"/>
      <c r="GVR408" s="59"/>
      <c r="GVS408" s="59"/>
      <c r="GVT408" s="59"/>
      <c r="GVU408" s="59"/>
      <c r="GVV408" s="59"/>
      <c r="GVW408" s="59"/>
      <c r="GVX408" s="59"/>
      <c r="GVY408" s="59"/>
      <c r="GVZ408" s="59"/>
      <c r="GWA408" s="59"/>
      <c r="GWB408" s="59"/>
      <c r="GWC408" s="59"/>
      <c r="GWD408" s="59"/>
      <c r="GWE408" s="59"/>
      <c r="GWF408" s="59"/>
      <c r="GWG408" s="59"/>
      <c r="GWH408" s="59"/>
      <c r="GWI408" s="59"/>
      <c r="GWJ408" s="59"/>
      <c r="GWK408" s="59"/>
      <c r="GWL408" s="59"/>
      <c r="GWM408" s="59"/>
      <c r="GWN408" s="59"/>
      <c r="GWO408" s="59"/>
      <c r="GWP408" s="59"/>
      <c r="GWQ408" s="59"/>
      <c r="GWR408" s="59"/>
      <c r="GWS408" s="59"/>
      <c r="GWT408" s="59"/>
      <c r="GWU408" s="59"/>
      <c r="GWV408" s="59"/>
      <c r="GWW408" s="59"/>
      <c r="GWX408" s="59"/>
      <c r="GWY408" s="59"/>
      <c r="GWZ408" s="59"/>
      <c r="GXA408" s="59"/>
      <c r="GXB408" s="59"/>
      <c r="GXC408" s="59"/>
      <c r="GXD408" s="59"/>
      <c r="GXE408" s="59"/>
      <c r="GXF408" s="59"/>
      <c r="GXG408" s="59"/>
      <c r="GXH408" s="59"/>
      <c r="GXI408" s="59"/>
      <c r="GXJ408" s="59"/>
      <c r="GXK408" s="59"/>
      <c r="GXL408" s="59"/>
      <c r="GXM408" s="59"/>
      <c r="GXN408" s="59"/>
      <c r="GXO408" s="59"/>
      <c r="GXP408" s="59"/>
      <c r="GXQ408" s="59"/>
      <c r="GXR408" s="59"/>
      <c r="GXS408" s="59"/>
      <c r="GXT408" s="59"/>
      <c r="GXU408" s="59"/>
      <c r="GXV408" s="59"/>
      <c r="GXW408" s="59"/>
      <c r="GXX408" s="59"/>
      <c r="GXY408" s="59"/>
      <c r="GXZ408" s="59"/>
      <c r="GYA408" s="59"/>
      <c r="GYB408" s="59"/>
      <c r="GYC408" s="59"/>
      <c r="GYD408" s="59"/>
      <c r="GYE408" s="59"/>
      <c r="GYF408" s="59"/>
      <c r="GYG408" s="59"/>
      <c r="GYH408" s="59"/>
      <c r="GYI408" s="59"/>
      <c r="GYJ408" s="59"/>
      <c r="GYK408" s="59"/>
      <c r="GYL408" s="59"/>
      <c r="GYM408" s="59"/>
      <c r="GYN408" s="59"/>
      <c r="GYO408" s="59"/>
      <c r="GYP408" s="59"/>
      <c r="GYQ408" s="59"/>
      <c r="GYR408" s="59"/>
      <c r="GYS408" s="59"/>
      <c r="GYT408" s="59"/>
      <c r="GYU408" s="59"/>
      <c r="GYV408" s="59"/>
      <c r="GYW408" s="59"/>
      <c r="GYX408" s="59"/>
      <c r="GYY408" s="59"/>
      <c r="GYZ408" s="59"/>
      <c r="GZA408" s="59"/>
      <c r="GZB408" s="59"/>
      <c r="GZC408" s="59"/>
      <c r="GZD408" s="59"/>
      <c r="GZE408" s="59"/>
      <c r="GZF408" s="59"/>
      <c r="GZG408" s="59"/>
      <c r="GZH408" s="59"/>
      <c r="GZI408" s="59"/>
      <c r="GZJ408" s="59"/>
      <c r="GZK408" s="59"/>
      <c r="GZL408" s="59"/>
      <c r="GZM408" s="59"/>
      <c r="GZN408" s="59"/>
      <c r="GZO408" s="59"/>
      <c r="GZP408" s="59"/>
      <c r="GZQ408" s="59"/>
      <c r="GZR408" s="59"/>
      <c r="GZS408" s="59"/>
      <c r="GZT408" s="59"/>
      <c r="GZU408" s="59"/>
      <c r="GZV408" s="59"/>
      <c r="GZW408" s="59"/>
      <c r="GZX408" s="59"/>
      <c r="GZY408" s="59"/>
      <c r="GZZ408" s="59"/>
      <c r="HAA408" s="59"/>
      <c r="HAB408" s="59"/>
      <c r="HAC408" s="59"/>
      <c r="HAD408" s="59"/>
      <c r="HAE408" s="59"/>
      <c r="HAF408" s="59"/>
      <c r="HAG408" s="59"/>
      <c r="HAH408" s="59"/>
      <c r="HAI408" s="59"/>
      <c r="HAJ408" s="59"/>
      <c r="HAK408" s="59"/>
      <c r="HAL408" s="59"/>
      <c r="HAM408" s="59"/>
      <c r="HAN408" s="59"/>
      <c r="HAO408" s="59"/>
      <c r="HAP408" s="59"/>
      <c r="HAQ408" s="59"/>
      <c r="HAR408" s="59"/>
      <c r="HAS408" s="59"/>
      <c r="HAT408" s="59"/>
      <c r="HAU408" s="59"/>
      <c r="HAV408" s="59"/>
      <c r="HAW408" s="59"/>
      <c r="HAX408" s="59"/>
      <c r="HAY408" s="59"/>
      <c r="HAZ408" s="59"/>
      <c r="HBA408" s="59"/>
      <c r="HBB408" s="59"/>
      <c r="HBC408" s="59"/>
      <c r="HBD408" s="59"/>
      <c r="HBE408" s="59"/>
      <c r="HBF408" s="59"/>
      <c r="HBG408" s="59"/>
      <c r="HBH408" s="59"/>
      <c r="HBI408" s="59"/>
      <c r="HBJ408" s="59"/>
      <c r="HBK408" s="59"/>
      <c r="HBL408" s="59"/>
      <c r="HBM408" s="59"/>
      <c r="HBN408" s="59"/>
      <c r="HBO408" s="59"/>
      <c r="HBP408" s="59"/>
      <c r="HBQ408" s="59"/>
      <c r="HBR408" s="59"/>
      <c r="HBS408" s="59"/>
      <c r="HBT408" s="59"/>
      <c r="HBU408" s="59"/>
      <c r="HBV408" s="59"/>
      <c r="HBW408" s="59"/>
      <c r="HBX408" s="59"/>
      <c r="HBY408" s="59"/>
      <c r="HBZ408" s="59"/>
      <c r="HCA408" s="59"/>
      <c r="HCB408" s="59"/>
      <c r="HCC408" s="59"/>
      <c r="HCD408" s="59"/>
      <c r="HCE408" s="59"/>
      <c r="HCF408" s="59"/>
      <c r="HCG408" s="59"/>
      <c r="HCH408" s="59"/>
      <c r="HCI408" s="59"/>
      <c r="HCJ408" s="59"/>
      <c r="HCK408" s="59"/>
      <c r="HCL408" s="59"/>
      <c r="HCM408" s="59"/>
      <c r="HCN408" s="59"/>
      <c r="HCO408" s="59"/>
      <c r="HCP408" s="59"/>
      <c r="HCQ408" s="59"/>
      <c r="HCR408" s="59"/>
      <c r="HCS408" s="59"/>
      <c r="HCT408" s="59"/>
      <c r="HCU408" s="59"/>
      <c r="HCV408" s="59"/>
      <c r="HCW408" s="59"/>
      <c r="HCX408" s="59"/>
      <c r="HCY408" s="59"/>
      <c r="HCZ408" s="59"/>
      <c r="HDA408" s="59"/>
      <c r="HDB408" s="59"/>
      <c r="HDC408" s="59"/>
      <c r="HDD408" s="59"/>
      <c r="HDE408" s="59"/>
      <c r="HDF408" s="59"/>
      <c r="HDG408" s="59"/>
      <c r="HDH408" s="59"/>
      <c r="HDI408" s="59"/>
      <c r="HDJ408" s="59"/>
      <c r="HDK408" s="59"/>
      <c r="HDL408" s="59"/>
      <c r="HDM408" s="59"/>
      <c r="HDN408" s="59"/>
      <c r="HDO408" s="59"/>
      <c r="HDP408" s="59"/>
      <c r="HDQ408" s="59"/>
      <c r="HDR408" s="59"/>
      <c r="HDS408" s="59"/>
      <c r="HDT408" s="59"/>
      <c r="HDU408" s="59"/>
      <c r="HDV408" s="59"/>
      <c r="HDW408" s="59"/>
      <c r="HDX408" s="59"/>
      <c r="HDY408" s="59"/>
      <c r="HDZ408" s="59"/>
      <c r="HEA408" s="59"/>
      <c r="HEB408" s="59"/>
      <c r="HEC408" s="59"/>
      <c r="HED408" s="59"/>
      <c r="HEE408" s="59"/>
      <c r="HEF408" s="59"/>
      <c r="HEG408" s="59"/>
      <c r="HEH408" s="59"/>
      <c r="HEI408" s="59"/>
      <c r="HEJ408" s="59"/>
      <c r="HEK408" s="59"/>
      <c r="HEL408" s="59"/>
      <c r="HEM408" s="59"/>
      <c r="HEN408" s="59"/>
      <c r="HEO408" s="59"/>
      <c r="HEP408" s="59"/>
      <c r="HEQ408" s="59"/>
      <c r="HER408" s="59"/>
      <c r="HES408" s="59"/>
      <c r="HET408" s="59"/>
      <c r="HEU408" s="59"/>
      <c r="HEV408" s="59"/>
      <c r="HEW408" s="59"/>
      <c r="HEX408" s="59"/>
      <c r="HEY408" s="59"/>
      <c r="HEZ408" s="59"/>
      <c r="HFA408" s="59"/>
      <c r="HFB408" s="59"/>
      <c r="HFC408" s="59"/>
      <c r="HFD408" s="59"/>
      <c r="HFE408" s="59"/>
      <c r="HFF408" s="59"/>
      <c r="HFG408" s="59"/>
      <c r="HFH408" s="59"/>
      <c r="HFI408" s="59"/>
      <c r="HFJ408" s="59"/>
      <c r="HFK408" s="59"/>
      <c r="HFL408" s="59"/>
      <c r="HFM408" s="59"/>
      <c r="HFN408" s="59"/>
      <c r="HFO408" s="59"/>
      <c r="HFP408" s="59"/>
      <c r="HFQ408" s="59"/>
      <c r="HFR408" s="59"/>
      <c r="HFS408" s="59"/>
      <c r="HFT408" s="59"/>
      <c r="HFU408" s="59"/>
      <c r="HFV408" s="59"/>
      <c r="HFW408" s="59"/>
      <c r="HFX408" s="59"/>
      <c r="HFY408" s="59"/>
      <c r="HFZ408" s="59"/>
      <c r="HGA408" s="59"/>
      <c r="HGB408" s="59"/>
      <c r="HGC408" s="59"/>
      <c r="HGD408" s="59"/>
      <c r="HGE408" s="59"/>
      <c r="HGF408" s="59"/>
      <c r="HGG408" s="59"/>
      <c r="HGH408" s="59"/>
      <c r="HGI408" s="59"/>
      <c r="HGJ408" s="59"/>
      <c r="HGK408" s="59"/>
      <c r="HGL408" s="59"/>
      <c r="HGM408" s="59"/>
      <c r="HGN408" s="59"/>
      <c r="HGO408" s="59"/>
      <c r="HGP408" s="59"/>
      <c r="HGQ408" s="59"/>
      <c r="HGR408" s="59"/>
      <c r="HGS408" s="59"/>
      <c r="HGT408" s="59"/>
      <c r="HGU408" s="59"/>
      <c r="HGV408" s="59"/>
      <c r="HGW408" s="59"/>
      <c r="HGX408" s="59"/>
      <c r="HGY408" s="59"/>
      <c r="HGZ408" s="59"/>
      <c r="HHA408" s="59"/>
      <c r="HHB408" s="59"/>
      <c r="HHC408" s="59"/>
      <c r="HHD408" s="59"/>
      <c r="HHE408" s="59"/>
      <c r="HHF408" s="59"/>
      <c r="HHG408" s="59"/>
      <c r="HHH408" s="59"/>
      <c r="HHI408" s="59"/>
      <c r="HHJ408" s="59"/>
      <c r="HHK408" s="59"/>
      <c r="HHL408" s="59"/>
      <c r="HHM408" s="59"/>
      <c r="HHN408" s="59"/>
      <c r="HHO408" s="59"/>
      <c r="HHP408" s="59"/>
      <c r="HHQ408" s="59"/>
      <c r="HHR408" s="59"/>
      <c r="HHS408" s="59"/>
      <c r="HHT408" s="59"/>
      <c r="HHU408" s="59"/>
      <c r="HHV408" s="59"/>
      <c r="HHW408" s="59"/>
      <c r="HHX408" s="59"/>
      <c r="HHY408" s="59"/>
      <c r="HHZ408" s="59"/>
      <c r="HIA408" s="59"/>
      <c r="HIB408" s="59"/>
      <c r="HIC408" s="59"/>
      <c r="HID408" s="59"/>
      <c r="HIE408" s="59"/>
      <c r="HIF408" s="59"/>
      <c r="HIG408" s="59"/>
      <c r="HIH408" s="59"/>
      <c r="HII408" s="59"/>
      <c r="HIJ408" s="59"/>
      <c r="HIK408" s="59"/>
      <c r="HIL408" s="59"/>
      <c r="HIM408" s="59"/>
      <c r="HIN408" s="59"/>
      <c r="HIO408" s="59"/>
      <c r="HIP408" s="59"/>
      <c r="HIQ408" s="59"/>
      <c r="HIR408" s="59"/>
      <c r="HIS408" s="59"/>
      <c r="HIT408" s="59"/>
      <c r="HIU408" s="59"/>
      <c r="HIV408" s="59"/>
      <c r="HIW408" s="59"/>
      <c r="HIX408" s="59"/>
      <c r="HIY408" s="59"/>
      <c r="HIZ408" s="59"/>
      <c r="HJA408" s="59"/>
      <c r="HJB408" s="59"/>
      <c r="HJC408" s="59"/>
      <c r="HJD408" s="59"/>
      <c r="HJE408" s="59"/>
      <c r="HJF408" s="59"/>
      <c r="HJG408" s="59"/>
      <c r="HJH408" s="59"/>
      <c r="HJI408" s="59"/>
      <c r="HJJ408" s="59"/>
      <c r="HJK408" s="59"/>
      <c r="HJL408" s="59"/>
      <c r="HJM408" s="59"/>
      <c r="HJN408" s="59"/>
      <c r="HJO408" s="59"/>
      <c r="HJP408" s="59"/>
      <c r="HJQ408" s="59"/>
      <c r="HJR408" s="59"/>
      <c r="HJS408" s="59"/>
      <c r="HJT408" s="59"/>
      <c r="HJU408" s="59"/>
      <c r="HJV408" s="59"/>
      <c r="HJW408" s="59"/>
      <c r="HJX408" s="59"/>
      <c r="HJY408" s="59"/>
      <c r="HJZ408" s="59"/>
      <c r="HKA408" s="59"/>
      <c r="HKB408" s="59"/>
      <c r="HKC408" s="59"/>
      <c r="HKD408" s="59"/>
      <c r="HKE408" s="59"/>
      <c r="HKF408" s="59"/>
      <c r="HKG408" s="59"/>
      <c r="HKH408" s="59"/>
      <c r="HKI408" s="59"/>
      <c r="HKJ408" s="59"/>
      <c r="HKK408" s="59"/>
      <c r="HKL408" s="59"/>
      <c r="HKM408" s="59"/>
      <c r="HKN408" s="59"/>
      <c r="HKO408" s="59"/>
      <c r="HKP408" s="59"/>
      <c r="HKQ408" s="59"/>
      <c r="HKR408" s="59"/>
      <c r="HKS408" s="59"/>
      <c r="HKT408" s="59"/>
      <c r="HKU408" s="59"/>
      <c r="HKV408" s="59"/>
      <c r="HKW408" s="59"/>
      <c r="HKX408" s="59"/>
      <c r="HKY408" s="59"/>
      <c r="HKZ408" s="59"/>
      <c r="HLA408" s="59"/>
      <c r="HLB408" s="59"/>
      <c r="HLC408" s="59"/>
      <c r="HLD408" s="59"/>
      <c r="HLE408" s="59"/>
      <c r="HLF408" s="59"/>
      <c r="HLG408" s="59"/>
      <c r="HLH408" s="59"/>
      <c r="HLI408" s="59"/>
      <c r="HLJ408" s="59"/>
      <c r="HLK408" s="59"/>
      <c r="HLL408" s="59"/>
      <c r="HLM408" s="59"/>
      <c r="HLN408" s="59"/>
      <c r="HLO408" s="59"/>
      <c r="HLP408" s="59"/>
      <c r="HLQ408" s="59"/>
      <c r="HLR408" s="59"/>
      <c r="HLS408" s="59"/>
      <c r="HLT408" s="59"/>
      <c r="HLU408" s="59"/>
      <c r="HLV408" s="59"/>
      <c r="HLW408" s="59"/>
      <c r="HLX408" s="59"/>
      <c r="HLY408" s="59"/>
      <c r="HLZ408" s="59"/>
      <c r="HMA408" s="59"/>
      <c r="HMB408" s="59"/>
      <c r="HMC408" s="59"/>
      <c r="HMD408" s="59"/>
      <c r="HME408" s="59"/>
      <c r="HMF408" s="59"/>
      <c r="HMG408" s="59"/>
      <c r="HMH408" s="59"/>
      <c r="HMI408" s="59"/>
      <c r="HMJ408" s="59"/>
      <c r="HMK408" s="59"/>
      <c r="HML408" s="59"/>
      <c r="HMM408" s="59"/>
      <c r="HMN408" s="59"/>
      <c r="HMO408" s="59"/>
      <c r="HMP408" s="59"/>
      <c r="HMQ408" s="59"/>
      <c r="HMR408" s="59"/>
      <c r="HMS408" s="59"/>
      <c r="HMT408" s="59"/>
      <c r="HMU408" s="59"/>
      <c r="HMV408" s="59"/>
      <c r="HMW408" s="59"/>
      <c r="HMX408" s="59"/>
      <c r="HMY408" s="59"/>
      <c r="HMZ408" s="59"/>
      <c r="HNA408" s="59"/>
      <c r="HNB408" s="59"/>
      <c r="HNC408" s="59"/>
      <c r="HND408" s="59"/>
      <c r="HNE408" s="59"/>
      <c r="HNF408" s="59"/>
      <c r="HNG408" s="59"/>
      <c r="HNH408" s="59"/>
      <c r="HNI408" s="59"/>
      <c r="HNJ408" s="59"/>
      <c r="HNK408" s="59"/>
      <c r="HNL408" s="59"/>
      <c r="HNM408" s="59"/>
      <c r="HNN408" s="59"/>
      <c r="HNO408" s="59"/>
      <c r="HNP408" s="59"/>
      <c r="HNQ408" s="59"/>
      <c r="HNR408" s="59"/>
      <c r="HNS408" s="59"/>
      <c r="HNT408" s="59"/>
      <c r="HNU408" s="59"/>
      <c r="HNV408" s="59"/>
      <c r="HNW408" s="59"/>
      <c r="HNX408" s="59"/>
      <c r="HNY408" s="59"/>
      <c r="HNZ408" s="59"/>
      <c r="HOA408" s="59"/>
      <c r="HOB408" s="59"/>
      <c r="HOC408" s="59"/>
      <c r="HOD408" s="59"/>
      <c r="HOE408" s="59"/>
      <c r="HOF408" s="59"/>
      <c r="HOG408" s="59"/>
      <c r="HOH408" s="59"/>
      <c r="HOI408" s="59"/>
      <c r="HOJ408" s="59"/>
      <c r="HOK408" s="59"/>
      <c r="HOL408" s="59"/>
      <c r="HOM408" s="59"/>
      <c r="HON408" s="59"/>
      <c r="HOO408" s="59"/>
      <c r="HOP408" s="59"/>
      <c r="HOQ408" s="59"/>
      <c r="HOR408" s="59"/>
      <c r="HOS408" s="59"/>
      <c r="HOT408" s="59"/>
      <c r="HOU408" s="59"/>
      <c r="HOV408" s="59"/>
      <c r="HOW408" s="59"/>
      <c r="HOX408" s="59"/>
      <c r="HOY408" s="59"/>
      <c r="HOZ408" s="59"/>
      <c r="HPA408" s="59"/>
      <c r="HPB408" s="59"/>
      <c r="HPC408" s="59"/>
      <c r="HPD408" s="59"/>
      <c r="HPE408" s="59"/>
      <c r="HPF408" s="59"/>
      <c r="HPG408" s="59"/>
      <c r="HPH408" s="59"/>
      <c r="HPI408" s="59"/>
      <c r="HPJ408" s="59"/>
      <c r="HPK408" s="59"/>
      <c r="HPL408" s="59"/>
      <c r="HPM408" s="59"/>
      <c r="HPN408" s="59"/>
      <c r="HPO408" s="59"/>
      <c r="HPP408" s="59"/>
      <c r="HPQ408" s="59"/>
      <c r="HPR408" s="59"/>
      <c r="HPS408" s="59"/>
      <c r="HPT408" s="59"/>
      <c r="HPU408" s="59"/>
      <c r="HPV408" s="59"/>
      <c r="HPW408" s="59"/>
      <c r="HPX408" s="59"/>
      <c r="HPY408" s="59"/>
      <c r="HPZ408" s="59"/>
      <c r="HQA408" s="59"/>
      <c r="HQB408" s="59"/>
      <c r="HQC408" s="59"/>
      <c r="HQD408" s="59"/>
      <c r="HQE408" s="59"/>
      <c r="HQF408" s="59"/>
      <c r="HQG408" s="59"/>
      <c r="HQH408" s="59"/>
      <c r="HQI408" s="59"/>
      <c r="HQJ408" s="59"/>
      <c r="HQK408" s="59"/>
      <c r="HQL408" s="59"/>
      <c r="HQM408" s="59"/>
      <c r="HQN408" s="59"/>
      <c r="HQO408" s="59"/>
      <c r="HQP408" s="59"/>
      <c r="HQQ408" s="59"/>
      <c r="HQR408" s="59"/>
      <c r="HQS408" s="59"/>
      <c r="HQT408" s="59"/>
      <c r="HQU408" s="59"/>
      <c r="HQV408" s="59"/>
      <c r="HQW408" s="59"/>
      <c r="HQX408" s="59"/>
      <c r="HQY408" s="59"/>
      <c r="HQZ408" s="59"/>
      <c r="HRA408" s="59"/>
      <c r="HRB408" s="59"/>
      <c r="HRC408" s="59"/>
      <c r="HRD408" s="59"/>
      <c r="HRE408" s="59"/>
      <c r="HRF408" s="59"/>
      <c r="HRG408" s="59"/>
      <c r="HRH408" s="59"/>
      <c r="HRI408" s="59"/>
      <c r="HRJ408" s="59"/>
      <c r="HRK408" s="59"/>
      <c r="HRL408" s="59"/>
      <c r="HRM408" s="59"/>
      <c r="HRN408" s="59"/>
      <c r="HRO408" s="59"/>
      <c r="HRP408" s="59"/>
      <c r="HRQ408" s="59"/>
      <c r="HRR408" s="59"/>
      <c r="HRS408" s="59"/>
      <c r="HRT408" s="59"/>
      <c r="HRU408" s="59"/>
      <c r="HRV408" s="59"/>
      <c r="HRW408" s="59"/>
      <c r="HRX408" s="59"/>
      <c r="HRY408" s="59"/>
      <c r="HRZ408" s="59"/>
      <c r="HSA408" s="59"/>
      <c r="HSB408" s="59"/>
      <c r="HSC408" s="59"/>
      <c r="HSD408" s="59"/>
      <c r="HSE408" s="59"/>
      <c r="HSF408" s="59"/>
      <c r="HSG408" s="59"/>
      <c r="HSH408" s="59"/>
      <c r="HSI408" s="59"/>
      <c r="HSJ408" s="59"/>
      <c r="HSK408" s="59"/>
      <c r="HSL408" s="59"/>
      <c r="HSM408" s="59"/>
      <c r="HSN408" s="59"/>
      <c r="HSO408" s="59"/>
      <c r="HSP408" s="59"/>
      <c r="HSQ408" s="59"/>
      <c r="HSR408" s="59"/>
      <c r="HSS408" s="59"/>
      <c r="HST408" s="59"/>
      <c r="HSU408" s="59"/>
      <c r="HSV408" s="59"/>
      <c r="HSW408" s="59"/>
      <c r="HSX408" s="59"/>
      <c r="HSY408" s="59"/>
      <c r="HSZ408" s="59"/>
      <c r="HTA408" s="59"/>
      <c r="HTB408" s="59"/>
      <c r="HTC408" s="59"/>
      <c r="HTD408" s="59"/>
      <c r="HTE408" s="59"/>
      <c r="HTF408" s="59"/>
      <c r="HTG408" s="59"/>
      <c r="HTH408" s="59"/>
      <c r="HTI408" s="59"/>
      <c r="HTJ408" s="59"/>
      <c r="HTK408" s="59"/>
      <c r="HTL408" s="59"/>
      <c r="HTM408" s="59"/>
      <c r="HTN408" s="59"/>
      <c r="HTO408" s="59"/>
      <c r="HTP408" s="59"/>
      <c r="HTQ408" s="59"/>
      <c r="HTR408" s="59"/>
      <c r="HTS408" s="59"/>
      <c r="HTT408" s="59"/>
      <c r="HTU408" s="59"/>
      <c r="HTV408" s="59"/>
      <c r="HTW408" s="59"/>
      <c r="HTX408" s="59"/>
      <c r="HTY408" s="59"/>
      <c r="HTZ408" s="59"/>
      <c r="HUA408" s="59"/>
      <c r="HUB408" s="59"/>
      <c r="HUC408" s="59"/>
      <c r="HUD408" s="59"/>
      <c r="HUE408" s="59"/>
      <c r="HUF408" s="59"/>
      <c r="HUG408" s="59"/>
      <c r="HUH408" s="59"/>
      <c r="HUI408" s="59"/>
      <c r="HUJ408" s="59"/>
      <c r="HUK408" s="59"/>
      <c r="HUL408" s="59"/>
      <c r="HUM408" s="59"/>
      <c r="HUN408" s="59"/>
      <c r="HUO408" s="59"/>
      <c r="HUP408" s="59"/>
      <c r="HUQ408" s="59"/>
      <c r="HUR408" s="59"/>
      <c r="HUS408" s="59"/>
      <c r="HUT408" s="59"/>
      <c r="HUU408" s="59"/>
      <c r="HUV408" s="59"/>
      <c r="HUW408" s="59"/>
      <c r="HUX408" s="59"/>
      <c r="HUY408" s="59"/>
      <c r="HUZ408" s="59"/>
      <c r="HVA408" s="59"/>
      <c r="HVB408" s="59"/>
      <c r="HVC408" s="59"/>
      <c r="HVD408" s="59"/>
      <c r="HVE408" s="59"/>
      <c r="HVF408" s="59"/>
      <c r="HVG408" s="59"/>
      <c r="HVH408" s="59"/>
      <c r="HVI408" s="59"/>
      <c r="HVJ408" s="59"/>
      <c r="HVK408" s="59"/>
      <c r="HVL408" s="59"/>
      <c r="HVM408" s="59"/>
      <c r="HVN408" s="59"/>
      <c r="HVO408" s="59"/>
      <c r="HVP408" s="59"/>
      <c r="HVQ408" s="59"/>
      <c r="HVR408" s="59"/>
      <c r="HVS408" s="59"/>
      <c r="HVT408" s="59"/>
      <c r="HVU408" s="59"/>
      <c r="HVV408" s="59"/>
      <c r="HVW408" s="59"/>
      <c r="HVX408" s="59"/>
      <c r="HVY408" s="59"/>
      <c r="HVZ408" s="59"/>
      <c r="HWA408" s="59"/>
      <c r="HWB408" s="59"/>
      <c r="HWC408" s="59"/>
      <c r="HWD408" s="59"/>
      <c r="HWE408" s="59"/>
      <c r="HWF408" s="59"/>
      <c r="HWG408" s="59"/>
      <c r="HWH408" s="59"/>
      <c r="HWI408" s="59"/>
      <c r="HWJ408" s="59"/>
      <c r="HWK408" s="59"/>
      <c r="HWL408" s="59"/>
      <c r="HWM408" s="59"/>
      <c r="HWN408" s="59"/>
      <c r="HWO408" s="59"/>
      <c r="HWP408" s="59"/>
      <c r="HWQ408" s="59"/>
      <c r="HWR408" s="59"/>
      <c r="HWS408" s="59"/>
      <c r="HWT408" s="59"/>
      <c r="HWU408" s="59"/>
      <c r="HWV408" s="59"/>
      <c r="HWW408" s="59"/>
      <c r="HWX408" s="59"/>
      <c r="HWY408" s="59"/>
      <c r="HWZ408" s="59"/>
      <c r="HXA408" s="59"/>
      <c r="HXB408" s="59"/>
      <c r="HXC408" s="59"/>
      <c r="HXD408" s="59"/>
      <c r="HXE408" s="59"/>
      <c r="HXF408" s="59"/>
      <c r="HXG408" s="59"/>
      <c r="HXH408" s="59"/>
      <c r="HXI408" s="59"/>
      <c r="HXJ408" s="59"/>
      <c r="HXK408" s="59"/>
      <c r="HXL408" s="59"/>
      <c r="HXM408" s="59"/>
      <c r="HXN408" s="59"/>
      <c r="HXO408" s="59"/>
      <c r="HXP408" s="59"/>
      <c r="HXQ408" s="59"/>
      <c r="HXR408" s="59"/>
      <c r="HXS408" s="59"/>
      <c r="HXT408" s="59"/>
      <c r="HXU408" s="59"/>
      <c r="HXV408" s="59"/>
      <c r="HXW408" s="59"/>
      <c r="HXX408" s="59"/>
      <c r="HXY408" s="59"/>
      <c r="HXZ408" s="59"/>
      <c r="HYA408" s="59"/>
      <c r="HYB408" s="59"/>
      <c r="HYC408" s="59"/>
      <c r="HYD408" s="59"/>
      <c r="HYE408" s="59"/>
      <c r="HYF408" s="59"/>
      <c r="HYG408" s="59"/>
      <c r="HYH408" s="59"/>
      <c r="HYI408" s="59"/>
      <c r="HYJ408" s="59"/>
      <c r="HYK408" s="59"/>
      <c r="HYL408" s="59"/>
      <c r="HYM408" s="59"/>
      <c r="HYN408" s="59"/>
      <c r="HYO408" s="59"/>
      <c r="HYP408" s="59"/>
      <c r="HYQ408" s="59"/>
      <c r="HYR408" s="59"/>
      <c r="HYS408" s="59"/>
      <c r="HYT408" s="59"/>
      <c r="HYU408" s="59"/>
      <c r="HYV408" s="59"/>
      <c r="HYW408" s="59"/>
      <c r="HYX408" s="59"/>
      <c r="HYY408" s="59"/>
      <c r="HYZ408" s="59"/>
      <c r="HZA408" s="59"/>
      <c r="HZB408" s="59"/>
      <c r="HZC408" s="59"/>
      <c r="HZD408" s="59"/>
      <c r="HZE408" s="59"/>
      <c r="HZF408" s="59"/>
      <c r="HZG408" s="59"/>
      <c r="HZH408" s="59"/>
      <c r="HZI408" s="59"/>
      <c r="HZJ408" s="59"/>
      <c r="HZK408" s="59"/>
      <c r="HZL408" s="59"/>
      <c r="HZM408" s="59"/>
      <c r="HZN408" s="59"/>
      <c r="HZO408" s="59"/>
      <c r="HZP408" s="59"/>
      <c r="HZQ408" s="59"/>
      <c r="HZR408" s="59"/>
      <c r="HZS408" s="59"/>
      <c r="HZT408" s="59"/>
      <c r="HZU408" s="59"/>
      <c r="HZV408" s="59"/>
      <c r="HZW408" s="59"/>
      <c r="HZX408" s="59"/>
      <c r="HZY408" s="59"/>
      <c r="HZZ408" s="59"/>
      <c r="IAA408" s="59"/>
      <c r="IAB408" s="59"/>
      <c r="IAC408" s="59"/>
      <c r="IAD408" s="59"/>
      <c r="IAE408" s="59"/>
      <c r="IAF408" s="59"/>
      <c r="IAG408" s="59"/>
      <c r="IAH408" s="59"/>
      <c r="IAI408" s="59"/>
      <c r="IAJ408" s="59"/>
      <c r="IAK408" s="59"/>
      <c r="IAL408" s="59"/>
      <c r="IAM408" s="59"/>
      <c r="IAN408" s="59"/>
      <c r="IAO408" s="59"/>
      <c r="IAP408" s="59"/>
      <c r="IAQ408" s="59"/>
      <c r="IAR408" s="59"/>
      <c r="IAS408" s="59"/>
      <c r="IAT408" s="59"/>
      <c r="IAU408" s="59"/>
      <c r="IAV408" s="59"/>
      <c r="IAW408" s="59"/>
      <c r="IAX408" s="59"/>
      <c r="IAY408" s="59"/>
      <c r="IAZ408" s="59"/>
      <c r="IBA408" s="59"/>
      <c r="IBB408" s="59"/>
      <c r="IBC408" s="59"/>
      <c r="IBD408" s="59"/>
      <c r="IBE408" s="59"/>
      <c r="IBF408" s="59"/>
      <c r="IBG408" s="59"/>
      <c r="IBH408" s="59"/>
      <c r="IBI408" s="59"/>
      <c r="IBJ408" s="59"/>
      <c r="IBK408" s="59"/>
      <c r="IBL408" s="59"/>
      <c r="IBM408" s="59"/>
      <c r="IBN408" s="59"/>
      <c r="IBO408" s="59"/>
      <c r="IBP408" s="59"/>
      <c r="IBQ408" s="59"/>
      <c r="IBR408" s="59"/>
      <c r="IBS408" s="59"/>
      <c r="IBT408" s="59"/>
      <c r="IBU408" s="59"/>
      <c r="IBV408" s="59"/>
      <c r="IBW408" s="59"/>
      <c r="IBX408" s="59"/>
      <c r="IBY408" s="59"/>
      <c r="IBZ408" s="59"/>
      <c r="ICA408" s="59"/>
      <c r="ICB408" s="59"/>
      <c r="ICC408" s="59"/>
      <c r="ICD408" s="59"/>
      <c r="ICE408" s="59"/>
      <c r="ICF408" s="59"/>
      <c r="ICG408" s="59"/>
      <c r="ICH408" s="59"/>
      <c r="ICI408" s="59"/>
      <c r="ICJ408" s="59"/>
      <c r="ICK408" s="59"/>
      <c r="ICL408" s="59"/>
      <c r="ICM408" s="59"/>
      <c r="ICN408" s="59"/>
      <c r="ICO408" s="59"/>
      <c r="ICP408" s="59"/>
      <c r="ICQ408" s="59"/>
      <c r="ICR408" s="59"/>
      <c r="ICS408" s="59"/>
      <c r="ICT408" s="59"/>
      <c r="ICU408" s="59"/>
      <c r="ICV408" s="59"/>
      <c r="ICW408" s="59"/>
      <c r="ICX408" s="59"/>
      <c r="ICY408" s="59"/>
      <c r="ICZ408" s="59"/>
      <c r="IDA408" s="59"/>
      <c r="IDB408" s="59"/>
      <c r="IDC408" s="59"/>
      <c r="IDD408" s="59"/>
      <c r="IDE408" s="59"/>
      <c r="IDF408" s="59"/>
      <c r="IDG408" s="59"/>
      <c r="IDH408" s="59"/>
      <c r="IDI408" s="59"/>
      <c r="IDJ408" s="59"/>
      <c r="IDK408" s="59"/>
      <c r="IDL408" s="59"/>
      <c r="IDM408" s="59"/>
      <c r="IDN408" s="59"/>
      <c r="IDO408" s="59"/>
      <c r="IDP408" s="59"/>
      <c r="IDQ408" s="59"/>
      <c r="IDR408" s="59"/>
      <c r="IDS408" s="59"/>
      <c r="IDT408" s="59"/>
      <c r="IDU408" s="59"/>
      <c r="IDV408" s="59"/>
      <c r="IDW408" s="59"/>
      <c r="IDX408" s="59"/>
      <c r="IDY408" s="59"/>
      <c r="IDZ408" s="59"/>
      <c r="IEA408" s="59"/>
      <c r="IEB408" s="59"/>
      <c r="IEC408" s="59"/>
      <c r="IED408" s="59"/>
      <c r="IEE408" s="59"/>
      <c r="IEF408" s="59"/>
      <c r="IEG408" s="59"/>
      <c r="IEH408" s="59"/>
      <c r="IEI408" s="59"/>
      <c r="IEJ408" s="59"/>
      <c r="IEK408" s="59"/>
      <c r="IEL408" s="59"/>
      <c r="IEM408" s="59"/>
      <c r="IEN408" s="59"/>
      <c r="IEO408" s="59"/>
      <c r="IEP408" s="59"/>
      <c r="IEQ408" s="59"/>
      <c r="IER408" s="59"/>
      <c r="IES408" s="59"/>
      <c r="IET408" s="59"/>
      <c r="IEU408" s="59"/>
      <c r="IEV408" s="59"/>
      <c r="IEW408" s="59"/>
      <c r="IEX408" s="59"/>
      <c r="IEY408" s="59"/>
      <c r="IEZ408" s="59"/>
      <c r="IFA408" s="59"/>
      <c r="IFB408" s="59"/>
      <c r="IFC408" s="59"/>
      <c r="IFD408" s="59"/>
      <c r="IFE408" s="59"/>
      <c r="IFF408" s="59"/>
      <c r="IFG408" s="59"/>
      <c r="IFH408" s="59"/>
      <c r="IFI408" s="59"/>
      <c r="IFJ408" s="59"/>
      <c r="IFK408" s="59"/>
      <c r="IFL408" s="59"/>
      <c r="IFM408" s="59"/>
      <c r="IFN408" s="59"/>
      <c r="IFO408" s="59"/>
      <c r="IFP408" s="59"/>
      <c r="IFQ408" s="59"/>
      <c r="IFR408" s="59"/>
      <c r="IFS408" s="59"/>
      <c r="IFT408" s="59"/>
      <c r="IFU408" s="59"/>
      <c r="IFV408" s="59"/>
      <c r="IFW408" s="59"/>
      <c r="IFX408" s="59"/>
      <c r="IFY408" s="59"/>
      <c r="IFZ408" s="59"/>
      <c r="IGA408" s="59"/>
      <c r="IGB408" s="59"/>
      <c r="IGC408" s="59"/>
      <c r="IGD408" s="59"/>
      <c r="IGE408" s="59"/>
      <c r="IGF408" s="59"/>
      <c r="IGG408" s="59"/>
      <c r="IGH408" s="59"/>
      <c r="IGI408" s="59"/>
      <c r="IGJ408" s="59"/>
      <c r="IGK408" s="59"/>
      <c r="IGL408" s="59"/>
      <c r="IGM408" s="59"/>
      <c r="IGN408" s="59"/>
      <c r="IGO408" s="59"/>
      <c r="IGP408" s="59"/>
      <c r="IGQ408" s="59"/>
      <c r="IGR408" s="59"/>
      <c r="IGS408" s="59"/>
      <c r="IGT408" s="59"/>
      <c r="IGU408" s="59"/>
      <c r="IGV408" s="59"/>
      <c r="IGW408" s="59"/>
      <c r="IGX408" s="59"/>
      <c r="IGY408" s="59"/>
      <c r="IGZ408" s="59"/>
      <c r="IHA408" s="59"/>
      <c r="IHB408" s="59"/>
      <c r="IHC408" s="59"/>
      <c r="IHD408" s="59"/>
      <c r="IHE408" s="59"/>
      <c r="IHF408" s="59"/>
      <c r="IHG408" s="59"/>
      <c r="IHH408" s="59"/>
      <c r="IHI408" s="59"/>
      <c r="IHJ408" s="59"/>
      <c r="IHK408" s="59"/>
      <c r="IHL408" s="59"/>
      <c r="IHM408" s="59"/>
      <c r="IHN408" s="59"/>
      <c r="IHO408" s="59"/>
      <c r="IHP408" s="59"/>
      <c r="IHQ408" s="59"/>
      <c r="IHR408" s="59"/>
      <c r="IHS408" s="59"/>
      <c r="IHT408" s="59"/>
      <c r="IHU408" s="59"/>
      <c r="IHV408" s="59"/>
      <c r="IHW408" s="59"/>
      <c r="IHX408" s="59"/>
      <c r="IHY408" s="59"/>
      <c r="IHZ408" s="59"/>
      <c r="IIA408" s="59"/>
      <c r="IIB408" s="59"/>
      <c r="IIC408" s="59"/>
      <c r="IID408" s="59"/>
      <c r="IIE408" s="59"/>
      <c r="IIF408" s="59"/>
      <c r="IIG408" s="59"/>
      <c r="IIH408" s="59"/>
      <c r="III408" s="59"/>
      <c r="IIJ408" s="59"/>
      <c r="IIK408" s="59"/>
      <c r="IIL408" s="59"/>
      <c r="IIM408" s="59"/>
      <c r="IIN408" s="59"/>
      <c r="IIO408" s="59"/>
      <c r="IIP408" s="59"/>
      <c r="IIQ408" s="59"/>
      <c r="IIR408" s="59"/>
      <c r="IIS408" s="59"/>
      <c r="IIT408" s="59"/>
      <c r="IIU408" s="59"/>
      <c r="IIV408" s="59"/>
      <c r="IIW408" s="59"/>
      <c r="IIX408" s="59"/>
      <c r="IIY408" s="59"/>
      <c r="IIZ408" s="59"/>
      <c r="IJA408" s="59"/>
      <c r="IJB408" s="59"/>
      <c r="IJC408" s="59"/>
      <c r="IJD408" s="59"/>
      <c r="IJE408" s="59"/>
      <c r="IJF408" s="59"/>
      <c r="IJG408" s="59"/>
      <c r="IJH408" s="59"/>
      <c r="IJI408" s="59"/>
      <c r="IJJ408" s="59"/>
      <c r="IJK408" s="59"/>
      <c r="IJL408" s="59"/>
      <c r="IJM408" s="59"/>
      <c r="IJN408" s="59"/>
      <c r="IJO408" s="59"/>
      <c r="IJP408" s="59"/>
      <c r="IJQ408" s="59"/>
      <c r="IJR408" s="59"/>
      <c r="IJS408" s="59"/>
      <c r="IJT408" s="59"/>
      <c r="IJU408" s="59"/>
      <c r="IJV408" s="59"/>
      <c r="IJW408" s="59"/>
      <c r="IJX408" s="59"/>
      <c r="IJY408" s="59"/>
      <c r="IJZ408" s="59"/>
      <c r="IKA408" s="59"/>
      <c r="IKB408" s="59"/>
      <c r="IKC408" s="59"/>
      <c r="IKD408" s="59"/>
      <c r="IKE408" s="59"/>
      <c r="IKF408" s="59"/>
      <c r="IKG408" s="59"/>
      <c r="IKH408" s="59"/>
      <c r="IKI408" s="59"/>
      <c r="IKJ408" s="59"/>
      <c r="IKK408" s="59"/>
      <c r="IKL408" s="59"/>
      <c r="IKM408" s="59"/>
      <c r="IKN408" s="59"/>
      <c r="IKO408" s="59"/>
      <c r="IKP408" s="59"/>
      <c r="IKQ408" s="59"/>
      <c r="IKR408" s="59"/>
      <c r="IKS408" s="59"/>
      <c r="IKT408" s="59"/>
      <c r="IKU408" s="59"/>
      <c r="IKV408" s="59"/>
      <c r="IKW408" s="59"/>
      <c r="IKX408" s="59"/>
      <c r="IKY408" s="59"/>
      <c r="IKZ408" s="59"/>
      <c r="ILA408" s="59"/>
      <c r="ILB408" s="59"/>
      <c r="ILC408" s="59"/>
      <c r="ILD408" s="59"/>
      <c r="ILE408" s="59"/>
      <c r="ILF408" s="59"/>
      <c r="ILG408" s="59"/>
      <c r="ILH408" s="59"/>
      <c r="ILI408" s="59"/>
      <c r="ILJ408" s="59"/>
      <c r="ILK408" s="59"/>
      <c r="ILL408" s="59"/>
      <c r="ILM408" s="59"/>
      <c r="ILN408" s="59"/>
      <c r="ILO408" s="59"/>
      <c r="ILP408" s="59"/>
      <c r="ILQ408" s="59"/>
      <c r="ILR408" s="59"/>
      <c r="ILS408" s="59"/>
      <c r="ILT408" s="59"/>
      <c r="ILU408" s="59"/>
      <c r="ILV408" s="59"/>
      <c r="ILW408" s="59"/>
      <c r="ILX408" s="59"/>
      <c r="ILY408" s="59"/>
      <c r="ILZ408" s="59"/>
      <c r="IMA408" s="59"/>
      <c r="IMB408" s="59"/>
      <c r="IMC408" s="59"/>
      <c r="IMD408" s="59"/>
      <c r="IME408" s="59"/>
      <c r="IMF408" s="59"/>
      <c r="IMG408" s="59"/>
      <c r="IMH408" s="59"/>
      <c r="IMI408" s="59"/>
      <c r="IMJ408" s="59"/>
      <c r="IMK408" s="59"/>
      <c r="IML408" s="59"/>
      <c r="IMM408" s="59"/>
      <c r="IMN408" s="59"/>
      <c r="IMO408" s="59"/>
      <c r="IMP408" s="59"/>
      <c r="IMQ408" s="59"/>
      <c r="IMR408" s="59"/>
      <c r="IMS408" s="59"/>
      <c r="IMT408" s="59"/>
      <c r="IMU408" s="59"/>
      <c r="IMV408" s="59"/>
      <c r="IMW408" s="59"/>
      <c r="IMX408" s="59"/>
      <c r="IMY408" s="59"/>
      <c r="IMZ408" s="59"/>
      <c r="INA408" s="59"/>
      <c r="INB408" s="59"/>
      <c r="INC408" s="59"/>
      <c r="IND408" s="59"/>
      <c r="INE408" s="59"/>
      <c r="INF408" s="59"/>
      <c r="ING408" s="59"/>
      <c r="INH408" s="59"/>
      <c r="INI408" s="59"/>
      <c r="INJ408" s="59"/>
      <c r="INK408" s="59"/>
      <c r="INL408" s="59"/>
      <c r="INM408" s="59"/>
      <c r="INN408" s="59"/>
      <c r="INO408" s="59"/>
      <c r="INP408" s="59"/>
      <c r="INQ408" s="59"/>
      <c r="INR408" s="59"/>
      <c r="INS408" s="59"/>
      <c r="INT408" s="59"/>
      <c r="INU408" s="59"/>
      <c r="INV408" s="59"/>
      <c r="INW408" s="59"/>
      <c r="INX408" s="59"/>
      <c r="INY408" s="59"/>
      <c r="INZ408" s="59"/>
      <c r="IOA408" s="59"/>
      <c r="IOB408" s="59"/>
      <c r="IOC408" s="59"/>
      <c r="IOD408" s="59"/>
      <c r="IOE408" s="59"/>
      <c r="IOF408" s="59"/>
      <c r="IOG408" s="59"/>
      <c r="IOH408" s="59"/>
      <c r="IOI408" s="59"/>
      <c r="IOJ408" s="59"/>
      <c r="IOK408" s="59"/>
      <c r="IOL408" s="59"/>
      <c r="IOM408" s="59"/>
      <c r="ION408" s="59"/>
      <c r="IOO408" s="59"/>
      <c r="IOP408" s="59"/>
      <c r="IOQ408" s="59"/>
      <c r="IOR408" s="59"/>
      <c r="IOS408" s="59"/>
      <c r="IOT408" s="59"/>
      <c r="IOU408" s="59"/>
      <c r="IOV408" s="59"/>
      <c r="IOW408" s="59"/>
      <c r="IOX408" s="59"/>
      <c r="IOY408" s="59"/>
      <c r="IOZ408" s="59"/>
      <c r="IPA408" s="59"/>
      <c r="IPB408" s="59"/>
      <c r="IPC408" s="59"/>
      <c r="IPD408" s="59"/>
      <c r="IPE408" s="59"/>
      <c r="IPF408" s="59"/>
      <c r="IPG408" s="59"/>
      <c r="IPH408" s="59"/>
      <c r="IPI408" s="59"/>
      <c r="IPJ408" s="59"/>
      <c r="IPK408" s="59"/>
      <c r="IPL408" s="59"/>
      <c r="IPM408" s="59"/>
      <c r="IPN408" s="59"/>
      <c r="IPO408" s="59"/>
      <c r="IPP408" s="59"/>
      <c r="IPQ408" s="59"/>
      <c r="IPR408" s="59"/>
      <c r="IPS408" s="59"/>
      <c r="IPT408" s="59"/>
      <c r="IPU408" s="59"/>
      <c r="IPV408" s="59"/>
      <c r="IPW408" s="59"/>
      <c r="IPX408" s="59"/>
      <c r="IPY408" s="59"/>
      <c r="IPZ408" s="59"/>
      <c r="IQA408" s="59"/>
      <c r="IQB408" s="59"/>
      <c r="IQC408" s="59"/>
      <c r="IQD408" s="59"/>
      <c r="IQE408" s="59"/>
      <c r="IQF408" s="59"/>
      <c r="IQG408" s="59"/>
      <c r="IQH408" s="59"/>
      <c r="IQI408" s="59"/>
      <c r="IQJ408" s="59"/>
      <c r="IQK408" s="59"/>
      <c r="IQL408" s="59"/>
      <c r="IQM408" s="59"/>
      <c r="IQN408" s="59"/>
      <c r="IQO408" s="59"/>
      <c r="IQP408" s="59"/>
      <c r="IQQ408" s="59"/>
      <c r="IQR408" s="59"/>
      <c r="IQS408" s="59"/>
      <c r="IQT408" s="59"/>
      <c r="IQU408" s="59"/>
      <c r="IQV408" s="59"/>
      <c r="IQW408" s="59"/>
      <c r="IQX408" s="59"/>
      <c r="IQY408" s="59"/>
      <c r="IQZ408" s="59"/>
      <c r="IRA408" s="59"/>
      <c r="IRB408" s="59"/>
      <c r="IRC408" s="59"/>
      <c r="IRD408" s="59"/>
      <c r="IRE408" s="59"/>
      <c r="IRF408" s="59"/>
      <c r="IRG408" s="59"/>
      <c r="IRH408" s="59"/>
      <c r="IRI408" s="59"/>
      <c r="IRJ408" s="59"/>
      <c r="IRK408" s="59"/>
      <c r="IRL408" s="59"/>
      <c r="IRM408" s="59"/>
      <c r="IRN408" s="59"/>
      <c r="IRO408" s="59"/>
      <c r="IRP408" s="59"/>
      <c r="IRQ408" s="59"/>
      <c r="IRR408" s="59"/>
      <c r="IRS408" s="59"/>
      <c r="IRT408" s="59"/>
      <c r="IRU408" s="59"/>
      <c r="IRV408" s="59"/>
      <c r="IRW408" s="59"/>
      <c r="IRX408" s="59"/>
      <c r="IRY408" s="59"/>
      <c r="IRZ408" s="59"/>
      <c r="ISA408" s="59"/>
      <c r="ISB408" s="59"/>
      <c r="ISC408" s="59"/>
      <c r="ISD408" s="59"/>
      <c r="ISE408" s="59"/>
      <c r="ISF408" s="59"/>
      <c r="ISG408" s="59"/>
      <c r="ISH408" s="59"/>
      <c r="ISI408" s="59"/>
      <c r="ISJ408" s="59"/>
      <c r="ISK408" s="59"/>
      <c r="ISL408" s="59"/>
      <c r="ISM408" s="59"/>
      <c r="ISN408" s="59"/>
      <c r="ISO408" s="59"/>
      <c r="ISP408" s="59"/>
      <c r="ISQ408" s="59"/>
      <c r="ISR408" s="59"/>
      <c r="ISS408" s="59"/>
      <c r="IST408" s="59"/>
      <c r="ISU408" s="59"/>
      <c r="ISV408" s="59"/>
      <c r="ISW408" s="59"/>
      <c r="ISX408" s="59"/>
      <c r="ISY408" s="59"/>
      <c r="ISZ408" s="59"/>
      <c r="ITA408" s="59"/>
      <c r="ITB408" s="59"/>
      <c r="ITC408" s="59"/>
      <c r="ITD408" s="59"/>
      <c r="ITE408" s="59"/>
      <c r="ITF408" s="59"/>
      <c r="ITG408" s="59"/>
      <c r="ITH408" s="59"/>
      <c r="ITI408" s="59"/>
      <c r="ITJ408" s="59"/>
      <c r="ITK408" s="59"/>
      <c r="ITL408" s="59"/>
      <c r="ITM408" s="59"/>
      <c r="ITN408" s="59"/>
      <c r="ITO408" s="59"/>
      <c r="ITP408" s="59"/>
      <c r="ITQ408" s="59"/>
      <c r="ITR408" s="59"/>
      <c r="ITS408" s="59"/>
      <c r="ITT408" s="59"/>
      <c r="ITU408" s="59"/>
      <c r="ITV408" s="59"/>
      <c r="ITW408" s="59"/>
      <c r="ITX408" s="59"/>
      <c r="ITY408" s="59"/>
      <c r="ITZ408" s="59"/>
      <c r="IUA408" s="59"/>
      <c r="IUB408" s="59"/>
      <c r="IUC408" s="59"/>
      <c r="IUD408" s="59"/>
      <c r="IUE408" s="59"/>
      <c r="IUF408" s="59"/>
      <c r="IUG408" s="59"/>
      <c r="IUH408" s="59"/>
      <c r="IUI408" s="59"/>
      <c r="IUJ408" s="59"/>
      <c r="IUK408" s="59"/>
      <c r="IUL408" s="59"/>
      <c r="IUM408" s="59"/>
      <c r="IUN408" s="59"/>
      <c r="IUO408" s="59"/>
      <c r="IUP408" s="59"/>
      <c r="IUQ408" s="59"/>
      <c r="IUR408" s="59"/>
      <c r="IUS408" s="59"/>
      <c r="IUT408" s="59"/>
      <c r="IUU408" s="59"/>
      <c r="IUV408" s="59"/>
      <c r="IUW408" s="59"/>
      <c r="IUX408" s="59"/>
      <c r="IUY408" s="59"/>
      <c r="IUZ408" s="59"/>
      <c r="IVA408" s="59"/>
      <c r="IVB408" s="59"/>
      <c r="IVC408" s="59"/>
      <c r="IVD408" s="59"/>
      <c r="IVE408" s="59"/>
      <c r="IVF408" s="59"/>
      <c r="IVG408" s="59"/>
      <c r="IVH408" s="59"/>
      <c r="IVI408" s="59"/>
      <c r="IVJ408" s="59"/>
      <c r="IVK408" s="59"/>
      <c r="IVL408" s="59"/>
      <c r="IVM408" s="59"/>
      <c r="IVN408" s="59"/>
      <c r="IVO408" s="59"/>
      <c r="IVP408" s="59"/>
      <c r="IVQ408" s="59"/>
      <c r="IVR408" s="59"/>
      <c r="IVS408" s="59"/>
      <c r="IVT408" s="59"/>
      <c r="IVU408" s="59"/>
      <c r="IVV408" s="59"/>
      <c r="IVW408" s="59"/>
      <c r="IVX408" s="59"/>
      <c r="IVY408" s="59"/>
      <c r="IVZ408" s="59"/>
      <c r="IWA408" s="59"/>
      <c r="IWB408" s="59"/>
      <c r="IWC408" s="59"/>
      <c r="IWD408" s="59"/>
      <c r="IWE408" s="59"/>
      <c r="IWF408" s="59"/>
      <c r="IWG408" s="59"/>
      <c r="IWH408" s="59"/>
      <c r="IWI408" s="59"/>
      <c r="IWJ408" s="59"/>
      <c r="IWK408" s="59"/>
      <c r="IWL408" s="59"/>
      <c r="IWM408" s="59"/>
      <c r="IWN408" s="59"/>
      <c r="IWO408" s="59"/>
      <c r="IWP408" s="59"/>
      <c r="IWQ408" s="59"/>
      <c r="IWR408" s="59"/>
      <c r="IWS408" s="59"/>
      <c r="IWT408" s="59"/>
      <c r="IWU408" s="59"/>
      <c r="IWV408" s="59"/>
      <c r="IWW408" s="59"/>
      <c r="IWX408" s="59"/>
      <c r="IWY408" s="59"/>
      <c r="IWZ408" s="59"/>
      <c r="IXA408" s="59"/>
      <c r="IXB408" s="59"/>
      <c r="IXC408" s="59"/>
      <c r="IXD408" s="59"/>
      <c r="IXE408" s="59"/>
      <c r="IXF408" s="59"/>
      <c r="IXG408" s="59"/>
      <c r="IXH408" s="59"/>
      <c r="IXI408" s="59"/>
      <c r="IXJ408" s="59"/>
      <c r="IXK408" s="59"/>
      <c r="IXL408" s="59"/>
      <c r="IXM408" s="59"/>
      <c r="IXN408" s="59"/>
      <c r="IXO408" s="59"/>
      <c r="IXP408" s="59"/>
      <c r="IXQ408" s="59"/>
      <c r="IXR408" s="59"/>
      <c r="IXS408" s="59"/>
      <c r="IXT408" s="59"/>
      <c r="IXU408" s="59"/>
      <c r="IXV408" s="59"/>
      <c r="IXW408" s="59"/>
      <c r="IXX408" s="59"/>
      <c r="IXY408" s="59"/>
      <c r="IXZ408" s="59"/>
      <c r="IYA408" s="59"/>
      <c r="IYB408" s="59"/>
      <c r="IYC408" s="59"/>
      <c r="IYD408" s="59"/>
      <c r="IYE408" s="59"/>
      <c r="IYF408" s="59"/>
      <c r="IYG408" s="59"/>
      <c r="IYH408" s="59"/>
      <c r="IYI408" s="59"/>
      <c r="IYJ408" s="59"/>
      <c r="IYK408" s="59"/>
      <c r="IYL408" s="59"/>
      <c r="IYM408" s="59"/>
      <c r="IYN408" s="59"/>
      <c r="IYO408" s="59"/>
      <c r="IYP408" s="59"/>
      <c r="IYQ408" s="59"/>
      <c r="IYR408" s="59"/>
      <c r="IYS408" s="59"/>
      <c r="IYT408" s="59"/>
      <c r="IYU408" s="59"/>
      <c r="IYV408" s="59"/>
      <c r="IYW408" s="59"/>
      <c r="IYX408" s="59"/>
      <c r="IYY408" s="59"/>
      <c r="IYZ408" s="59"/>
      <c r="IZA408" s="59"/>
      <c r="IZB408" s="59"/>
      <c r="IZC408" s="59"/>
      <c r="IZD408" s="59"/>
      <c r="IZE408" s="59"/>
      <c r="IZF408" s="59"/>
      <c r="IZG408" s="59"/>
      <c r="IZH408" s="59"/>
      <c r="IZI408" s="59"/>
      <c r="IZJ408" s="59"/>
      <c r="IZK408" s="59"/>
      <c r="IZL408" s="59"/>
      <c r="IZM408" s="59"/>
      <c r="IZN408" s="59"/>
      <c r="IZO408" s="59"/>
      <c r="IZP408" s="59"/>
      <c r="IZQ408" s="59"/>
      <c r="IZR408" s="59"/>
      <c r="IZS408" s="59"/>
      <c r="IZT408" s="59"/>
      <c r="IZU408" s="59"/>
      <c r="IZV408" s="59"/>
      <c r="IZW408" s="59"/>
      <c r="IZX408" s="59"/>
      <c r="IZY408" s="59"/>
      <c r="IZZ408" s="59"/>
      <c r="JAA408" s="59"/>
      <c r="JAB408" s="59"/>
      <c r="JAC408" s="59"/>
      <c r="JAD408" s="59"/>
      <c r="JAE408" s="59"/>
      <c r="JAF408" s="59"/>
      <c r="JAG408" s="59"/>
      <c r="JAH408" s="59"/>
      <c r="JAI408" s="59"/>
      <c r="JAJ408" s="59"/>
      <c r="JAK408" s="59"/>
      <c r="JAL408" s="59"/>
      <c r="JAM408" s="59"/>
      <c r="JAN408" s="59"/>
      <c r="JAO408" s="59"/>
      <c r="JAP408" s="59"/>
      <c r="JAQ408" s="59"/>
      <c r="JAR408" s="59"/>
      <c r="JAS408" s="59"/>
      <c r="JAT408" s="59"/>
      <c r="JAU408" s="59"/>
      <c r="JAV408" s="59"/>
      <c r="JAW408" s="59"/>
      <c r="JAX408" s="59"/>
      <c r="JAY408" s="59"/>
      <c r="JAZ408" s="59"/>
      <c r="JBA408" s="59"/>
      <c r="JBB408" s="59"/>
      <c r="JBC408" s="59"/>
      <c r="JBD408" s="59"/>
      <c r="JBE408" s="59"/>
      <c r="JBF408" s="59"/>
      <c r="JBG408" s="59"/>
      <c r="JBH408" s="59"/>
      <c r="JBI408" s="59"/>
      <c r="JBJ408" s="59"/>
      <c r="JBK408" s="59"/>
      <c r="JBL408" s="59"/>
      <c r="JBM408" s="59"/>
      <c r="JBN408" s="59"/>
      <c r="JBO408" s="59"/>
      <c r="JBP408" s="59"/>
      <c r="JBQ408" s="59"/>
      <c r="JBR408" s="59"/>
      <c r="JBS408" s="59"/>
      <c r="JBT408" s="59"/>
      <c r="JBU408" s="59"/>
      <c r="JBV408" s="59"/>
      <c r="JBW408" s="59"/>
      <c r="JBX408" s="59"/>
      <c r="JBY408" s="59"/>
      <c r="JBZ408" s="59"/>
      <c r="JCA408" s="59"/>
      <c r="JCB408" s="59"/>
      <c r="JCC408" s="59"/>
      <c r="JCD408" s="59"/>
      <c r="JCE408" s="59"/>
      <c r="JCF408" s="59"/>
      <c r="JCG408" s="59"/>
      <c r="JCH408" s="59"/>
      <c r="JCI408" s="59"/>
      <c r="JCJ408" s="59"/>
      <c r="JCK408" s="59"/>
      <c r="JCL408" s="59"/>
      <c r="JCM408" s="59"/>
      <c r="JCN408" s="59"/>
      <c r="JCO408" s="59"/>
      <c r="JCP408" s="59"/>
      <c r="JCQ408" s="59"/>
      <c r="JCR408" s="59"/>
      <c r="JCS408" s="59"/>
      <c r="JCT408" s="59"/>
      <c r="JCU408" s="59"/>
      <c r="JCV408" s="59"/>
      <c r="JCW408" s="59"/>
      <c r="JCX408" s="59"/>
      <c r="JCY408" s="59"/>
      <c r="JCZ408" s="59"/>
      <c r="JDA408" s="59"/>
      <c r="JDB408" s="59"/>
      <c r="JDC408" s="59"/>
      <c r="JDD408" s="59"/>
      <c r="JDE408" s="59"/>
      <c r="JDF408" s="59"/>
      <c r="JDG408" s="59"/>
      <c r="JDH408" s="59"/>
      <c r="JDI408" s="59"/>
      <c r="JDJ408" s="59"/>
      <c r="JDK408" s="59"/>
      <c r="JDL408" s="59"/>
      <c r="JDM408" s="59"/>
      <c r="JDN408" s="59"/>
      <c r="JDO408" s="59"/>
      <c r="JDP408" s="59"/>
      <c r="JDQ408" s="59"/>
      <c r="JDR408" s="59"/>
      <c r="JDS408" s="59"/>
      <c r="JDT408" s="59"/>
      <c r="JDU408" s="59"/>
      <c r="JDV408" s="59"/>
      <c r="JDW408" s="59"/>
      <c r="JDX408" s="59"/>
      <c r="JDY408" s="59"/>
      <c r="JDZ408" s="59"/>
      <c r="JEA408" s="59"/>
      <c r="JEB408" s="59"/>
      <c r="JEC408" s="59"/>
      <c r="JED408" s="59"/>
      <c r="JEE408" s="59"/>
      <c r="JEF408" s="59"/>
      <c r="JEG408" s="59"/>
      <c r="JEH408" s="59"/>
      <c r="JEI408" s="59"/>
      <c r="JEJ408" s="59"/>
      <c r="JEK408" s="59"/>
      <c r="JEL408" s="59"/>
      <c r="JEM408" s="59"/>
      <c r="JEN408" s="59"/>
      <c r="JEO408" s="59"/>
      <c r="JEP408" s="59"/>
      <c r="JEQ408" s="59"/>
      <c r="JER408" s="59"/>
      <c r="JES408" s="59"/>
      <c r="JET408" s="59"/>
      <c r="JEU408" s="59"/>
      <c r="JEV408" s="59"/>
      <c r="JEW408" s="59"/>
      <c r="JEX408" s="59"/>
      <c r="JEY408" s="59"/>
      <c r="JEZ408" s="59"/>
      <c r="JFA408" s="59"/>
      <c r="JFB408" s="59"/>
      <c r="JFC408" s="59"/>
      <c r="JFD408" s="59"/>
      <c r="JFE408" s="59"/>
      <c r="JFF408" s="59"/>
      <c r="JFG408" s="59"/>
      <c r="JFH408" s="59"/>
      <c r="JFI408" s="59"/>
      <c r="JFJ408" s="59"/>
      <c r="JFK408" s="59"/>
      <c r="JFL408" s="59"/>
      <c r="JFM408" s="59"/>
      <c r="JFN408" s="59"/>
      <c r="JFO408" s="59"/>
      <c r="JFP408" s="59"/>
      <c r="JFQ408" s="59"/>
      <c r="JFR408" s="59"/>
      <c r="JFS408" s="59"/>
      <c r="JFT408" s="59"/>
      <c r="JFU408" s="59"/>
      <c r="JFV408" s="59"/>
      <c r="JFW408" s="59"/>
      <c r="JFX408" s="59"/>
      <c r="JFY408" s="59"/>
      <c r="JFZ408" s="59"/>
      <c r="JGA408" s="59"/>
      <c r="JGB408" s="59"/>
      <c r="JGC408" s="59"/>
      <c r="JGD408" s="59"/>
      <c r="JGE408" s="59"/>
      <c r="JGF408" s="59"/>
      <c r="JGG408" s="59"/>
      <c r="JGH408" s="59"/>
      <c r="JGI408" s="59"/>
      <c r="JGJ408" s="59"/>
      <c r="JGK408" s="59"/>
      <c r="JGL408" s="59"/>
      <c r="JGM408" s="59"/>
      <c r="JGN408" s="59"/>
      <c r="JGO408" s="59"/>
      <c r="JGP408" s="59"/>
      <c r="JGQ408" s="59"/>
      <c r="JGR408" s="59"/>
      <c r="JGS408" s="59"/>
      <c r="JGT408" s="59"/>
      <c r="JGU408" s="59"/>
      <c r="JGV408" s="59"/>
      <c r="JGW408" s="59"/>
      <c r="JGX408" s="59"/>
      <c r="JGY408" s="59"/>
      <c r="JGZ408" s="59"/>
      <c r="JHA408" s="59"/>
      <c r="JHB408" s="59"/>
      <c r="JHC408" s="59"/>
      <c r="JHD408" s="59"/>
      <c r="JHE408" s="59"/>
      <c r="JHF408" s="59"/>
      <c r="JHG408" s="59"/>
      <c r="JHH408" s="59"/>
      <c r="JHI408" s="59"/>
      <c r="JHJ408" s="59"/>
      <c r="JHK408" s="59"/>
      <c r="JHL408" s="59"/>
      <c r="JHM408" s="59"/>
      <c r="JHN408" s="59"/>
      <c r="JHO408" s="59"/>
      <c r="JHP408" s="59"/>
      <c r="JHQ408" s="59"/>
      <c r="JHR408" s="59"/>
      <c r="JHS408" s="59"/>
      <c r="JHT408" s="59"/>
      <c r="JHU408" s="59"/>
      <c r="JHV408" s="59"/>
      <c r="JHW408" s="59"/>
      <c r="JHX408" s="59"/>
      <c r="JHY408" s="59"/>
      <c r="JHZ408" s="59"/>
      <c r="JIA408" s="59"/>
      <c r="JIB408" s="59"/>
      <c r="JIC408" s="59"/>
      <c r="JID408" s="59"/>
      <c r="JIE408" s="59"/>
      <c r="JIF408" s="59"/>
      <c r="JIG408" s="59"/>
      <c r="JIH408" s="59"/>
      <c r="JII408" s="59"/>
      <c r="JIJ408" s="59"/>
      <c r="JIK408" s="59"/>
      <c r="JIL408" s="59"/>
      <c r="JIM408" s="59"/>
      <c r="JIN408" s="59"/>
      <c r="JIO408" s="59"/>
      <c r="JIP408" s="59"/>
      <c r="JIQ408" s="59"/>
      <c r="JIR408" s="59"/>
      <c r="JIS408" s="59"/>
      <c r="JIT408" s="59"/>
      <c r="JIU408" s="59"/>
      <c r="JIV408" s="59"/>
      <c r="JIW408" s="59"/>
      <c r="JIX408" s="59"/>
      <c r="JIY408" s="59"/>
      <c r="JIZ408" s="59"/>
      <c r="JJA408" s="59"/>
      <c r="JJB408" s="59"/>
      <c r="JJC408" s="59"/>
      <c r="JJD408" s="59"/>
      <c r="JJE408" s="59"/>
      <c r="JJF408" s="59"/>
      <c r="JJG408" s="59"/>
      <c r="JJH408" s="59"/>
      <c r="JJI408" s="59"/>
      <c r="JJJ408" s="59"/>
      <c r="JJK408" s="59"/>
      <c r="JJL408" s="59"/>
      <c r="JJM408" s="59"/>
      <c r="JJN408" s="59"/>
      <c r="JJO408" s="59"/>
      <c r="JJP408" s="59"/>
      <c r="JJQ408" s="59"/>
      <c r="JJR408" s="59"/>
      <c r="JJS408" s="59"/>
      <c r="JJT408" s="59"/>
      <c r="JJU408" s="59"/>
      <c r="JJV408" s="59"/>
      <c r="JJW408" s="59"/>
      <c r="JJX408" s="59"/>
      <c r="JJY408" s="59"/>
      <c r="JJZ408" s="59"/>
      <c r="JKA408" s="59"/>
      <c r="JKB408" s="59"/>
      <c r="JKC408" s="59"/>
      <c r="JKD408" s="59"/>
      <c r="JKE408" s="59"/>
      <c r="JKF408" s="59"/>
      <c r="JKG408" s="59"/>
      <c r="JKH408" s="59"/>
      <c r="JKI408" s="59"/>
      <c r="JKJ408" s="59"/>
      <c r="JKK408" s="59"/>
      <c r="JKL408" s="59"/>
      <c r="JKM408" s="59"/>
      <c r="JKN408" s="59"/>
      <c r="JKO408" s="59"/>
      <c r="JKP408" s="59"/>
      <c r="JKQ408" s="59"/>
      <c r="JKR408" s="59"/>
      <c r="JKS408" s="59"/>
      <c r="JKT408" s="59"/>
      <c r="JKU408" s="59"/>
      <c r="JKV408" s="59"/>
      <c r="JKW408" s="59"/>
      <c r="JKX408" s="59"/>
      <c r="JKY408" s="59"/>
      <c r="JKZ408" s="59"/>
      <c r="JLA408" s="59"/>
      <c r="JLB408" s="59"/>
      <c r="JLC408" s="59"/>
      <c r="JLD408" s="59"/>
      <c r="JLE408" s="59"/>
      <c r="JLF408" s="59"/>
      <c r="JLG408" s="59"/>
      <c r="JLH408" s="59"/>
      <c r="JLI408" s="59"/>
      <c r="JLJ408" s="59"/>
      <c r="JLK408" s="59"/>
      <c r="JLL408" s="59"/>
      <c r="JLM408" s="59"/>
      <c r="JLN408" s="59"/>
      <c r="JLO408" s="59"/>
      <c r="JLP408" s="59"/>
      <c r="JLQ408" s="59"/>
      <c r="JLR408" s="59"/>
      <c r="JLS408" s="59"/>
      <c r="JLT408" s="59"/>
      <c r="JLU408" s="59"/>
      <c r="JLV408" s="59"/>
      <c r="JLW408" s="59"/>
      <c r="JLX408" s="59"/>
      <c r="JLY408" s="59"/>
      <c r="JLZ408" s="59"/>
      <c r="JMA408" s="59"/>
      <c r="JMB408" s="59"/>
      <c r="JMC408" s="59"/>
      <c r="JMD408" s="59"/>
      <c r="JME408" s="59"/>
      <c r="JMF408" s="59"/>
      <c r="JMG408" s="59"/>
      <c r="JMH408" s="59"/>
      <c r="JMI408" s="59"/>
      <c r="JMJ408" s="59"/>
      <c r="JMK408" s="59"/>
      <c r="JML408" s="59"/>
      <c r="JMM408" s="59"/>
      <c r="JMN408" s="59"/>
      <c r="JMO408" s="59"/>
      <c r="JMP408" s="59"/>
      <c r="JMQ408" s="59"/>
      <c r="JMR408" s="59"/>
      <c r="JMS408" s="59"/>
      <c r="JMT408" s="59"/>
      <c r="JMU408" s="59"/>
      <c r="JMV408" s="59"/>
      <c r="JMW408" s="59"/>
      <c r="JMX408" s="59"/>
      <c r="JMY408" s="59"/>
      <c r="JMZ408" s="59"/>
      <c r="JNA408" s="59"/>
      <c r="JNB408" s="59"/>
      <c r="JNC408" s="59"/>
      <c r="JND408" s="59"/>
      <c r="JNE408" s="59"/>
      <c r="JNF408" s="59"/>
      <c r="JNG408" s="59"/>
      <c r="JNH408" s="59"/>
      <c r="JNI408" s="59"/>
      <c r="JNJ408" s="59"/>
      <c r="JNK408" s="59"/>
      <c r="JNL408" s="59"/>
      <c r="JNM408" s="59"/>
      <c r="JNN408" s="59"/>
      <c r="JNO408" s="59"/>
      <c r="JNP408" s="59"/>
      <c r="JNQ408" s="59"/>
      <c r="JNR408" s="59"/>
      <c r="JNS408" s="59"/>
      <c r="JNT408" s="59"/>
      <c r="JNU408" s="59"/>
      <c r="JNV408" s="59"/>
      <c r="JNW408" s="59"/>
      <c r="JNX408" s="59"/>
      <c r="JNY408" s="59"/>
      <c r="JNZ408" s="59"/>
      <c r="JOA408" s="59"/>
      <c r="JOB408" s="59"/>
      <c r="JOC408" s="59"/>
      <c r="JOD408" s="59"/>
      <c r="JOE408" s="59"/>
      <c r="JOF408" s="59"/>
      <c r="JOG408" s="59"/>
      <c r="JOH408" s="59"/>
      <c r="JOI408" s="59"/>
      <c r="JOJ408" s="59"/>
      <c r="JOK408" s="59"/>
      <c r="JOL408" s="59"/>
      <c r="JOM408" s="59"/>
      <c r="JON408" s="59"/>
      <c r="JOO408" s="59"/>
      <c r="JOP408" s="59"/>
      <c r="JOQ408" s="59"/>
      <c r="JOR408" s="59"/>
      <c r="JOS408" s="59"/>
      <c r="JOT408" s="59"/>
      <c r="JOU408" s="59"/>
      <c r="JOV408" s="59"/>
      <c r="JOW408" s="59"/>
      <c r="JOX408" s="59"/>
      <c r="JOY408" s="59"/>
      <c r="JOZ408" s="59"/>
      <c r="JPA408" s="59"/>
      <c r="JPB408" s="59"/>
      <c r="JPC408" s="59"/>
      <c r="JPD408" s="59"/>
      <c r="JPE408" s="59"/>
      <c r="JPF408" s="59"/>
      <c r="JPG408" s="59"/>
      <c r="JPH408" s="59"/>
      <c r="JPI408" s="59"/>
      <c r="JPJ408" s="59"/>
      <c r="JPK408" s="59"/>
      <c r="JPL408" s="59"/>
      <c r="JPM408" s="59"/>
      <c r="JPN408" s="59"/>
      <c r="JPO408" s="59"/>
      <c r="JPP408" s="59"/>
      <c r="JPQ408" s="59"/>
      <c r="JPR408" s="59"/>
      <c r="JPS408" s="59"/>
      <c r="JPT408" s="59"/>
      <c r="JPU408" s="59"/>
      <c r="JPV408" s="59"/>
      <c r="JPW408" s="59"/>
      <c r="JPX408" s="59"/>
      <c r="JPY408" s="59"/>
      <c r="JPZ408" s="59"/>
      <c r="JQA408" s="59"/>
      <c r="JQB408" s="59"/>
      <c r="JQC408" s="59"/>
      <c r="JQD408" s="59"/>
      <c r="JQE408" s="59"/>
      <c r="JQF408" s="59"/>
      <c r="JQG408" s="59"/>
      <c r="JQH408" s="59"/>
      <c r="JQI408" s="59"/>
      <c r="JQJ408" s="59"/>
      <c r="JQK408" s="59"/>
      <c r="JQL408" s="59"/>
      <c r="JQM408" s="59"/>
      <c r="JQN408" s="59"/>
      <c r="JQO408" s="59"/>
      <c r="JQP408" s="59"/>
      <c r="JQQ408" s="59"/>
      <c r="JQR408" s="59"/>
      <c r="JQS408" s="59"/>
      <c r="JQT408" s="59"/>
      <c r="JQU408" s="59"/>
      <c r="JQV408" s="59"/>
      <c r="JQW408" s="59"/>
      <c r="JQX408" s="59"/>
      <c r="JQY408" s="59"/>
      <c r="JQZ408" s="59"/>
      <c r="JRA408" s="59"/>
      <c r="JRB408" s="59"/>
      <c r="JRC408" s="59"/>
      <c r="JRD408" s="59"/>
      <c r="JRE408" s="59"/>
      <c r="JRF408" s="59"/>
      <c r="JRG408" s="59"/>
      <c r="JRH408" s="59"/>
      <c r="JRI408" s="59"/>
      <c r="JRJ408" s="59"/>
      <c r="JRK408" s="59"/>
      <c r="JRL408" s="59"/>
      <c r="JRM408" s="59"/>
      <c r="JRN408" s="59"/>
      <c r="JRO408" s="59"/>
      <c r="JRP408" s="59"/>
      <c r="JRQ408" s="59"/>
      <c r="JRR408" s="59"/>
      <c r="JRS408" s="59"/>
      <c r="JRT408" s="59"/>
      <c r="JRU408" s="59"/>
      <c r="JRV408" s="59"/>
      <c r="JRW408" s="59"/>
      <c r="JRX408" s="59"/>
      <c r="JRY408" s="59"/>
      <c r="JRZ408" s="59"/>
      <c r="JSA408" s="59"/>
      <c r="JSB408" s="59"/>
      <c r="JSC408" s="59"/>
      <c r="JSD408" s="59"/>
      <c r="JSE408" s="59"/>
      <c r="JSF408" s="59"/>
      <c r="JSG408" s="59"/>
      <c r="JSH408" s="59"/>
      <c r="JSI408" s="59"/>
      <c r="JSJ408" s="59"/>
      <c r="JSK408" s="59"/>
      <c r="JSL408" s="59"/>
      <c r="JSM408" s="59"/>
      <c r="JSN408" s="59"/>
      <c r="JSO408" s="59"/>
      <c r="JSP408" s="59"/>
      <c r="JSQ408" s="59"/>
      <c r="JSR408" s="59"/>
      <c r="JSS408" s="59"/>
      <c r="JST408" s="59"/>
      <c r="JSU408" s="59"/>
      <c r="JSV408" s="59"/>
      <c r="JSW408" s="59"/>
      <c r="JSX408" s="59"/>
      <c r="JSY408" s="59"/>
      <c r="JSZ408" s="59"/>
      <c r="JTA408" s="59"/>
      <c r="JTB408" s="59"/>
      <c r="JTC408" s="59"/>
      <c r="JTD408" s="59"/>
      <c r="JTE408" s="59"/>
      <c r="JTF408" s="59"/>
      <c r="JTG408" s="59"/>
      <c r="JTH408" s="59"/>
      <c r="JTI408" s="59"/>
      <c r="JTJ408" s="59"/>
      <c r="JTK408" s="59"/>
      <c r="JTL408" s="59"/>
      <c r="JTM408" s="59"/>
      <c r="JTN408" s="59"/>
      <c r="JTO408" s="59"/>
      <c r="JTP408" s="59"/>
      <c r="JTQ408" s="59"/>
      <c r="JTR408" s="59"/>
      <c r="JTS408" s="59"/>
      <c r="JTT408" s="59"/>
      <c r="JTU408" s="59"/>
      <c r="JTV408" s="59"/>
      <c r="JTW408" s="59"/>
      <c r="JTX408" s="59"/>
      <c r="JTY408" s="59"/>
      <c r="JTZ408" s="59"/>
      <c r="JUA408" s="59"/>
      <c r="JUB408" s="59"/>
      <c r="JUC408" s="59"/>
      <c r="JUD408" s="59"/>
      <c r="JUE408" s="59"/>
      <c r="JUF408" s="59"/>
      <c r="JUG408" s="59"/>
      <c r="JUH408" s="59"/>
      <c r="JUI408" s="59"/>
      <c r="JUJ408" s="59"/>
      <c r="JUK408" s="59"/>
      <c r="JUL408" s="59"/>
      <c r="JUM408" s="59"/>
      <c r="JUN408" s="59"/>
      <c r="JUO408" s="59"/>
      <c r="JUP408" s="59"/>
      <c r="JUQ408" s="59"/>
      <c r="JUR408" s="59"/>
      <c r="JUS408" s="59"/>
      <c r="JUT408" s="59"/>
      <c r="JUU408" s="59"/>
      <c r="JUV408" s="59"/>
      <c r="JUW408" s="59"/>
      <c r="JUX408" s="59"/>
      <c r="JUY408" s="59"/>
      <c r="JUZ408" s="59"/>
      <c r="JVA408" s="59"/>
      <c r="JVB408" s="59"/>
      <c r="JVC408" s="59"/>
      <c r="JVD408" s="59"/>
      <c r="JVE408" s="59"/>
      <c r="JVF408" s="59"/>
      <c r="JVG408" s="59"/>
      <c r="JVH408" s="59"/>
      <c r="JVI408" s="59"/>
      <c r="JVJ408" s="59"/>
      <c r="JVK408" s="59"/>
      <c r="JVL408" s="59"/>
      <c r="JVM408" s="59"/>
      <c r="JVN408" s="59"/>
      <c r="JVO408" s="59"/>
      <c r="JVP408" s="59"/>
      <c r="JVQ408" s="59"/>
      <c r="JVR408" s="59"/>
      <c r="JVS408" s="59"/>
      <c r="JVT408" s="59"/>
      <c r="JVU408" s="59"/>
      <c r="JVV408" s="59"/>
      <c r="JVW408" s="59"/>
      <c r="JVX408" s="59"/>
      <c r="JVY408" s="59"/>
      <c r="JVZ408" s="59"/>
      <c r="JWA408" s="59"/>
      <c r="JWB408" s="59"/>
      <c r="JWC408" s="59"/>
      <c r="JWD408" s="59"/>
      <c r="JWE408" s="59"/>
      <c r="JWF408" s="59"/>
      <c r="JWG408" s="59"/>
      <c r="JWH408" s="59"/>
      <c r="JWI408" s="59"/>
      <c r="JWJ408" s="59"/>
      <c r="JWK408" s="59"/>
      <c r="JWL408" s="59"/>
      <c r="JWM408" s="59"/>
      <c r="JWN408" s="59"/>
      <c r="JWO408" s="59"/>
      <c r="JWP408" s="59"/>
      <c r="JWQ408" s="59"/>
      <c r="JWR408" s="59"/>
      <c r="JWS408" s="59"/>
      <c r="JWT408" s="59"/>
      <c r="JWU408" s="59"/>
      <c r="JWV408" s="59"/>
      <c r="JWW408" s="59"/>
      <c r="JWX408" s="59"/>
      <c r="JWY408" s="59"/>
      <c r="JWZ408" s="59"/>
      <c r="JXA408" s="59"/>
      <c r="JXB408" s="59"/>
      <c r="JXC408" s="59"/>
      <c r="JXD408" s="59"/>
      <c r="JXE408" s="59"/>
      <c r="JXF408" s="59"/>
      <c r="JXG408" s="59"/>
      <c r="JXH408" s="59"/>
      <c r="JXI408" s="59"/>
      <c r="JXJ408" s="59"/>
      <c r="JXK408" s="59"/>
      <c r="JXL408" s="59"/>
      <c r="JXM408" s="59"/>
      <c r="JXN408" s="59"/>
      <c r="JXO408" s="59"/>
      <c r="JXP408" s="59"/>
      <c r="JXQ408" s="59"/>
      <c r="JXR408" s="59"/>
      <c r="JXS408" s="59"/>
      <c r="JXT408" s="59"/>
      <c r="JXU408" s="59"/>
      <c r="JXV408" s="59"/>
      <c r="JXW408" s="59"/>
      <c r="JXX408" s="59"/>
      <c r="JXY408" s="59"/>
      <c r="JXZ408" s="59"/>
      <c r="JYA408" s="59"/>
      <c r="JYB408" s="59"/>
      <c r="JYC408" s="59"/>
      <c r="JYD408" s="59"/>
      <c r="JYE408" s="59"/>
      <c r="JYF408" s="59"/>
      <c r="JYG408" s="59"/>
      <c r="JYH408" s="59"/>
      <c r="JYI408" s="59"/>
      <c r="JYJ408" s="59"/>
      <c r="JYK408" s="59"/>
      <c r="JYL408" s="59"/>
      <c r="JYM408" s="59"/>
      <c r="JYN408" s="59"/>
      <c r="JYO408" s="59"/>
      <c r="JYP408" s="59"/>
      <c r="JYQ408" s="59"/>
      <c r="JYR408" s="59"/>
      <c r="JYS408" s="59"/>
      <c r="JYT408" s="59"/>
      <c r="JYU408" s="59"/>
      <c r="JYV408" s="59"/>
      <c r="JYW408" s="59"/>
      <c r="JYX408" s="59"/>
      <c r="JYY408" s="59"/>
      <c r="JYZ408" s="59"/>
      <c r="JZA408" s="59"/>
      <c r="JZB408" s="59"/>
      <c r="JZC408" s="59"/>
      <c r="JZD408" s="59"/>
      <c r="JZE408" s="59"/>
      <c r="JZF408" s="59"/>
      <c r="JZG408" s="59"/>
      <c r="JZH408" s="59"/>
      <c r="JZI408" s="59"/>
      <c r="JZJ408" s="59"/>
      <c r="JZK408" s="59"/>
      <c r="JZL408" s="59"/>
      <c r="JZM408" s="59"/>
      <c r="JZN408" s="59"/>
      <c r="JZO408" s="59"/>
      <c r="JZP408" s="59"/>
      <c r="JZQ408" s="59"/>
      <c r="JZR408" s="59"/>
      <c r="JZS408" s="59"/>
      <c r="JZT408" s="59"/>
      <c r="JZU408" s="59"/>
      <c r="JZV408" s="59"/>
      <c r="JZW408" s="59"/>
      <c r="JZX408" s="59"/>
      <c r="JZY408" s="59"/>
      <c r="JZZ408" s="59"/>
      <c r="KAA408" s="59"/>
      <c r="KAB408" s="59"/>
      <c r="KAC408" s="59"/>
      <c r="KAD408" s="59"/>
      <c r="KAE408" s="59"/>
      <c r="KAF408" s="59"/>
      <c r="KAG408" s="59"/>
      <c r="KAH408" s="59"/>
      <c r="KAI408" s="59"/>
      <c r="KAJ408" s="59"/>
      <c r="KAK408" s="59"/>
      <c r="KAL408" s="59"/>
      <c r="KAM408" s="59"/>
      <c r="KAN408" s="59"/>
      <c r="KAO408" s="59"/>
      <c r="KAP408" s="59"/>
      <c r="KAQ408" s="59"/>
      <c r="KAR408" s="59"/>
      <c r="KAS408" s="59"/>
      <c r="KAT408" s="59"/>
      <c r="KAU408" s="59"/>
      <c r="KAV408" s="59"/>
      <c r="KAW408" s="59"/>
      <c r="KAX408" s="59"/>
      <c r="KAY408" s="59"/>
      <c r="KAZ408" s="59"/>
      <c r="KBA408" s="59"/>
      <c r="KBB408" s="59"/>
      <c r="KBC408" s="59"/>
      <c r="KBD408" s="59"/>
      <c r="KBE408" s="59"/>
      <c r="KBF408" s="59"/>
      <c r="KBG408" s="59"/>
      <c r="KBH408" s="59"/>
      <c r="KBI408" s="59"/>
      <c r="KBJ408" s="59"/>
      <c r="KBK408" s="59"/>
      <c r="KBL408" s="59"/>
      <c r="KBM408" s="59"/>
      <c r="KBN408" s="59"/>
      <c r="KBO408" s="59"/>
      <c r="KBP408" s="59"/>
      <c r="KBQ408" s="59"/>
      <c r="KBR408" s="59"/>
      <c r="KBS408" s="59"/>
      <c r="KBT408" s="59"/>
      <c r="KBU408" s="59"/>
      <c r="KBV408" s="59"/>
      <c r="KBW408" s="59"/>
      <c r="KBX408" s="59"/>
      <c r="KBY408" s="59"/>
      <c r="KBZ408" s="59"/>
      <c r="KCA408" s="59"/>
      <c r="KCB408" s="59"/>
      <c r="KCC408" s="59"/>
      <c r="KCD408" s="59"/>
      <c r="KCE408" s="59"/>
      <c r="KCF408" s="59"/>
      <c r="KCG408" s="59"/>
      <c r="KCH408" s="59"/>
      <c r="KCI408" s="59"/>
      <c r="KCJ408" s="59"/>
      <c r="KCK408" s="59"/>
      <c r="KCL408" s="59"/>
      <c r="KCM408" s="59"/>
      <c r="KCN408" s="59"/>
      <c r="KCO408" s="59"/>
      <c r="KCP408" s="59"/>
      <c r="KCQ408" s="59"/>
      <c r="KCR408" s="59"/>
      <c r="KCS408" s="59"/>
      <c r="KCT408" s="59"/>
      <c r="KCU408" s="59"/>
      <c r="KCV408" s="59"/>
      <c r="KCW408" s="59"/>
      <c r="KCX408" s="59"/>
      <c r="KCY408" s="59"/>
      <c r="KCZ408" s="59"/>
      <c r="KDA408" s="59"/>
      <c r="KDB408" s="59"/>
      <c r="KDC408" s="59"/>
      <c r="KDD408" s="59"/>
      <c r="KDE408" s="59"/>
      <c r="KDF408" s="59"/>
      <c r="KDG408" s="59"/>
      <c r="KDH408" s="59"/>
      <c r="KDI408" s="59"/>
      <c r="KDJ408" s="59"/>
      <c r="KDK408" s="59"/>
      <c r="KDL408" s="59"/>
      <c r="KDM408" s="59"/>
      <c r="KDN408" s="59"/>
      <c r="KDO408" s="59"/>
      <c r="KDP408" s="59"/>
      <c r="KDQ408" s="59"/>
      <c r="KDR408" s="59"/>
      <c r="KDS408" s="59"/>
      <c r="KDT408" s="59"/>
      <c r="KDU408" s="59"/>
      <c r="KDV408" s="59"/>
      <c r="KDW408" s="59"/>
      <c r="KDX408" s="59"/>
      <c r="KDY408" s="59"/>
      <c r="KDZ408" s="59"/>
      <c r="KEA408" s="59"/>
      <c r="KEB408" s="59"/>
      <c r="KEC408" s="59"/>
      <c r="KED408" s="59"/>
      <c r="KEE408" s="59"/>
      <c r="KEF408" s="59"/>
      <c r="KEG408" s="59"/>
      <c r="KEH408" s="59"/>
      <c r="KEI408" s="59"/>
      <c r="KEJ408" s="59"/>
      <c r="KEK408" s="59"/>
      <c r="KEL408" s="59"/>
      <c r="KEM408" s="59"/>
      <c r="KEN408" s="59"/>
      <c r="KEO408" s="59"/>
      <c r="KEP408" s="59"/>
      <c r="KEQ408" s="59"/>
      <c r="KER408" s="59"/>
      <c r="KES408" s="59"/>
      <c r="KET408" s="59"/>
      <c r="KEU408" s="59"/>
      <c r="KEV408" s="59"/>
      <c r="KEW408" s="59"/>
      <c r="KEX408" s="59"/>
      <c r="KEY408" s="59"/>
      <c r="KEZ408" s="59"/>
      <c r="KFA408" s="59"/>
      <c r="KFB408" s="59"/>
      <c r="KFC408" s="59"/>
      <c r="KFD408" s="59"/>
      <c r="KFE408" s="59"/>
      <c r="KFF408" s="59"/>
      <c r="KFG408" s="59"/>
      <c r="KFH408" s="59"/>
      <c r="KFI408" s="59"/>
      <c r="KFJ408" s="59"/>
      <c r="KFK408" s="59"/>
      <c r="KFL408" s="59"/>
      <c r="KFM408" s="59"/>
      <c r="KFN408" s="59"/>
      <c r="KFO408" s="59"/>
      <c r="KFP408" s="59"/>
      <c r="KFQ408" s="59"/>
      <c r="KFR408" s="59"/>
      <c r="KFS408" s="59"/>
      <c r="KFT408" s="59"/>
      <c r="KFU408" s="59"/>
      <c r="KFV408" s="59"/>
      <c r="KFW408" s="59"/>
      <c r="KFX408" s="59"/>
      <c r="KFY408" s="59"/>
      <c r="KFZ408" s="59"/>
      <c r="KGA408" s="59"/>
      <c r="KGB408" s="59"/>
      <c r="KGC408" s="59"/>
      <c r="KGD408" s="59"/>
      <c r="KGE408" s="59"/>
      <c r="KGF408" s="59"/>
      <c r="KGG408" s="59"/>
      <c r="KGH408" s="59"/>
      <c r="KGI408" s="59"/>
      <c r="KGJ408" s="59"/>
      <c r="KGK408" s="59"/>
      <c r="KGL408" s="59"/>
      <c r="KGM408" s="59"/>
      <c r="KGN408" s="59"/>
      <c r="KGO408" s="59"/>
      <c r="KGP408" s="59"/>
      <c r="KGQ408" s="59"/>
      <c r="KGR408" s="59"/>
      <c r="KGS408" s="59"/>
      <c r="KGT408" s="59"/>
      <c r="KGU408" s="59"/>
      <c r="KGV408" s="59"/>
      <c r="KGW408" s="59"/>
      <c r="KGX408" s="59"/>
      <c r="KGY408" s="59"/>
      <c r="KGZ408" s="59"/>
      <c r="KHA408" s="59"/>
      <c r="KHB408" s="59"/>
      <c r="KHC408" s="59"/>
      <c r="KHD408" s="59"/>
      <c r="KHE408" s="59"/>
      <c r="KHF408" s="59"/>
      <c r="KHG408" s="59"/>
      <c r="KHH408" s="59"/>
      <c r="KHI408" s="59"/>
      <c r="KHJ408" s="59"/>
      <c r="KHK408" s="59"/>
      <c r="KHL408" s="59"/>
      <c r="KHM408" s="59"/>
      <c r="KHN408" s="59"/>
      <c r="KHO408" s="59"/>
      <c r="KHP408" s="59"/>
      <c r="KHQ408" s="59"/>
      <c r="KHR408" s="59"/>
      <c r="KHS408" s="59"/>
      <c r="KHT408" s="59"/>
      <c r="KHU408" s="59"/>
      <c r="KHV408" s="59"/>
      <c r="KHW408" s="59"/>
      <c r="KHX408" s="59"/>
      <c r="KHY408" s="59"/>
      <c r="KHZ408" s="59"/>
      <c r="KIA408" s="59"/>
      <c r="KIB408" s="59"/>
      <c r="KIC408" s="59"/>
      <c r="KID408" s="59"/>
      <c r="KIE408" s="59"/>
      <c r="KIF408" s="59"/>
      <c r="KIG408" s="59"/>
      <c r="KIH408" s="59"/>
      <c r="KII408" s="59"/>
      <c r="KIJ408" s="59"/>
      <c r="KIK408" s="59"/>
      <c r="KIL408" s="59"/>
      <c r="KIM408" s="59"/>
      <c r="KIN408" s="59"/>
      <c r="KIO408" s="59"/>
      <c r="KIP408" s="59"/>
      <c r="KIQ408" s="59"/>
      <c r="KIR408" s="59"/>
      <c r="KIS408" s="59"/>
      <c r="KIT408" s="59"/>
      <c r="KIU408" s="59"/>
      <c r="KIV408" s="59"/>
      <c r="KIW408" s="59"/>
      <c r="KIX408" s="59"/>
      <c r="KIY408" s="59"/>
      <c r="KIZ408" s="59"/>
      <c r="KJA408" s="59"/>
      <c r="KJB408" s="59"/>
      <c r="KJC408" s="59"/>
      <c r="KJD408" s="59"/>
      <c r="KJE408" s="59"/>
      <c r="KJF408" s="59"/>
      <c r="KJG408" s="59"/>
      <c r="KJH408" s="59"/>
      <c r="KJI408" s="59"/>
      <c r="KJJ408" s="59"/>
      <c r="KJK408" s="59"/>
      <c r="KJL408" s="59"/>
      <c r="KJM408" s="59"/>
      <c r="KJN408" s="59"/>
      <c r="KJO408" s="59"/>
      <c r="KJP408" s="59"/>
      <c r="KJQ408" s="59"/>
      <c r="KJR408" s="59"/>
      <c r="KJS408" s="59"/>
      <c r="KJT408" s="59"/>
      <c r="KJU408" s="59"/>
      <c r="KJV408" s="59"/>
      <c r="KJW408" s="59"/>
      <c r="KJX408" s="59"/>
      <c r="KJY408" s="59"/>
      <c r="KJZ408" s="59"/>
      <c r="KKA408" s="59"/>
      <c r="KKB408" s="59"/>
      <c r="KKC408" s="59"/>
      <c r="KKD408" s="59"/>
      <c r="KKE408" s="59"/>
      <c r="KKF408" s="59"/>
      <c r="KKG408" s="59"/>
      <c r="KKH408" s="59"/>
      <c r="KKI408" s="59"/>
      <c r="KKJ408" s="59"/>
      <c r="KKK408" s="59"/>
      <c r="KKL408" s="59"/>
      <c r="KKM408" s="59"/>
      <c r="KKN408" s="59"/>
      <c r="KKO408" s="59"/>
      <c r="KKP408" s="59"/>
      <c r="KKQ408" s="59"/>
      <c r="KKR408" s="59"/>
      <c r="KKS408" s="59"/>
      <c r="KKT408" s="59"/>
      <c r="KKU408" s="59"/>
      <c r="KKV408" s="59"/>
      <c r="KKW408" s="59"/>
      <c r="KKX408" s="59"/>
      <c r="KKY408" s="59"/>
      <c r="KKZ408" s="59"/>
      <c r="KLA408" s="59"/>
      <c r="KLB408" s="59"/>
      <c r="KLC408" s="59"/>
      <c r="KLD408" s="59"/>
      <c r="KLE408" s="59"/>
      <c r="KLF408" s="59"/>
      <c r="KLG408" s="59"/>
      <c r="KLH408" s="59"/>
      <c r="KLI408" s="59"/>
      <c r="KLJ408" s="59"/>
      <c r="KLK408" s="59"/>
      <c r="KLL408" s="59"/>
      <c r="KLM408" s="59"/>
      <c r="KLN408" s="59"/>
      <c r="KLO408" s="59"/>
      <c r="KLP408" s="59"/>
      <c r="KLQ408" s="59"/>
      <c r="KLR408" s="59"/>
      <c r="KLS408" s="59"/>
      <c r="KLT408" s="59"/>
      <c r="KLU408" s="59"/>
      <c r="KLV408" s="59"/>
      <c r="KLW408" s="59"/>
      <c r="KLX408" s="59"/>
      <c r="KLY408" s="59"/>
      <c r="KLZ408" s="59"/>
      <c r="KMA408" s="59"/>
      <c r="KMB408" s="59"/>
      <c r="KMC408" s="59"/>
      <c r="KMD408" s="59"/>
      <c r="KME408" s="59"/>
      <c r="KMF408" s="59"/>
      <c r="KMG408" s="59"/>
      <c r="KMH408" s="59"/>
      <c r="KMI408" s="59"/>
      <c r="KMJ408" s="59"/>
      <c r="KMK408" s="59"/>
      <c r="KML408" s="59"/>
      <c r="KMM408" s="59"/>
      <c r="KMN408" s="59"/>
      <c r="KMO408" s="59"/>
      <c r="KMP408" s="59"/>
      <c r="KMQ408" s="59"/>
      <c r="KMR408" s="59"/>
      <c r="KMS408" s="59"/>
      <c r="KMT408" s="59"/>
      <c r="KMU408" s="59"/>
      <c r="KMV408" s="59"/>
      <c r="KMW408" s="59"/>
      <c r="KMX408" s="59"/>
      <c r="KMY408" s="59"/>
      <c r="KMZ408" s="59"/>
      <c r="KNA408" s="59"/>
      <c r="KNB408" s="59"/>
      <c r="KNC408" s="59"/>
      <c r="KND408" s="59"/>
      <c r="KNE408" s="59"/>
      <c r="KNF408" s="59"/>
      <c r="KNG408" s="59"/>
      <c r="KNH408" s="59"/>
      <c r="KNI408" s="59"/>
      <c r="KNJ408" s="59"/>
      <c r="KNK408" s="59"/>
      <c r="KNL408" s="59"/>
      <c r="KNM408" s="59"/>
      <c r="KNN408" s="59"/>
      <c r="KNO408" s="59"/>
      <c r="KNP408" s="59"/>
      <c r="KNQ408" s="59"/>
      <c r="KNR408" s="59"/>
      <c r="KNS408" s="59"/>
      <c r="KNT408" s="59"/>
      <c r="KNU408" s="59"/>
      <c r="KNV408" s="59"/>
      <c r="KNW408" s="59"/>
      <c r="KNX408" s="59"/>
      <c r="KNY408" s="59"/>
      <c r="KNZ408" s="59"/>
      <c r="KOA408" s="59"/>
      <c r="KOB408" s="59"/>
      <c r="KOC408" s="59"/>
      <c r="KOD408" s="59"/>
      <c r="KOE408" s="59"/>
      <c r="KOF408" s="59"/>
      <c r="KOG408" s="59"/>
      <c r="KOH408" s="59"/>
      <c r="KOI408" s="59"/>
      <c r="KOJ408" s="59"/>
      <c r="KOK408" s="59"/>
      <c r="KOL408" s="59"/>
      <c r="KOM408" s="59"/>
      <c r="KON408" s="59"/>
      <c r="KOO408" s="59"/>
      <c r="KOP408" s="59"/>
      <c r="KOQ408" s="59"/>
      <c r="KOR408" s="59"/>
      <c r="KOS408" s="59"/>
      <c r="KOT408" s="59"/>
      <c r="KOU408" s="59"/>
      <c r="KOV408" s="59"/>
      <c r="KOW408" s="59"/>
      <c r="KOX408" s="59"/>
      <c r="KOY408" s="59"/>
      <c r="KOZ408" s="59"/>
      <c r="KPA408" s="59"/>
      <c r="KPB408" s="59"/>
      <c r="KPC408" s="59"/>
      <c r="KPD408" s="59"/>
      <c r="KPE408" s="59"/>
      <c r="KPF408" s="59"/>
      <c r="KPG408" s="59"/>
      <c r="KPH408" s="59"/>
      <c r="KPI408" s="59"/>
      <c r="KPJ408" s="59"/>
      <c r="KPK408" s="59"/>
      <c r="KPL408" s="59"/>
      <c r="KPM408" s="59"/>
      <c r="KPN408" s="59"/>
      <c r="KPO408" s="59"/>
      <c r="KPP408" s="59"/>
      <c r="KPQ408" s="59"/>
      <c r="KPR408" s="59"/>
      <c r="KPS408" s="59"/>
      <c r="KPT408" s="59"/>
      <c r="KPU408" s="59"/>
      <c r="KPV408" s="59"/>
      <c r="KPW408" s="59"/>
      <c r="KPX408" s="59"/>
      <c r="KPY408" s="59"/>
      <c r="KPZ408" s="59"/>
      <c r="KQA408" s="59"/>
      <c r="KQB408" s="59"/>
      <c r="KQC408" s="59"/>
      <c r="KQD408" s="59"/>
      <c r="KQE408" s="59"/>
      <c r="KQF408" s="59"/>
      <c r="KQG408" s="59"/>
      <c r="KQH408" s="59"/>
      <c r="KQI408" s="59"/>
      <c r="KQJ408" s="59"/>
      <c r="KQK408" s="59"/>
      <c r="KQL408" s="59"/>
      <c r="KQM408" s="59"/>
      <c r="KQN408" s="59"/>
      <c r="KQO408" s="59"/>
      <c r="KQP408" s="59"/>
      <c r="KQQ408" s="59"/>
      <c r="KQR408" s="59"/>
      <c r="KQS408" s="59"/>
      <c r="KQT408" s="59"/>
      <c r="KQU408" s="59"/>
      <c r="KQV408" s="59"/>
      <c r="KQW408" s="59"/>
      <c r="KQX408" s="59"/>
      <c r="KQY408" s="59"/>
      <c r="KQZ408" s="59"/>
      <c r="KRA408" s="59"/>
      <c r="KRB408" s="59"/>
      <c r="KRC408" s="59"/>
      <c r="KRD408" s="59"/>
      <c r="KRE408" s="59"/>
      <c r="KRF408" s="59"/>
      <c r="KRG408" s="59"/>
      <c r="KRH408" s="59"/>
      <c r="KRI408" s="59"/>
      <c r="KRJ408" s="59"/>
      <c r="KRK408" s="59"/>
      <c r="KRL408" s="59"/>
      <c r="KRM408" s="59"/>
      <c r="KRN408" s="59"/>
      <c r="KRO408" s="59"/>
      <c r="KRP408" s="59"/>
      <c r="KRQ408" s="59"/>
      <c r="KRR408" s="59"/>
      <c r="KRS408" s="59"/>
      <c r="KRT408" s="59"/>
      <c r="KRU408" s="59"/>
      <c r="KRV408" s="59"/>
      <c r="KRW408" s="59"/>
      <c r="KRX408" s="59"/>
      <c r="KRY408" s="59"/>
      <c r="KRZ408" s="59"/>
      <c r="KSA408" s="59"/>
      <c r="KSB408" s="59"/>
      <c r="KSC408" s="59"/>
      <c r="KSD408" s="59"/>
      <c r="KSE408" s="59"/>
      <c r="KSF408" s="59"/>
      <c r="KSG408" s="59"/>
      <c r="KSH408" s="59"/>
      <c r="KSI408" s="59"/>
      <c r="KSJ408" s="59"/>
      <c r="KSK408" s="59"/>
      <c r="KSL408" s="59"/>
      <c r="KSM408" s="59"/>
      <c r="KSN408" s="59"/>
      <c r="KSO408" s="59"/>
      <c r="KSP408" s="59"/>
      <c r="KSQ408" s="59"/>
      <c r="KSR408" s="59"/>
      <c r="KSS408" s="59"/>
      <c r="KST408" s="59"/>
      <c r="KSU408" s="59"/>
      <c r="KSV408" s="59"/>
      <c r="KSW408" s="59"/>
      <c r="KSX408" s="59"/>
      <c r="KSY408" s="59"/>
      <c r="KSZ408" s="59"/>
      <c r="KTA408" s="59"/>
      <c r="KTB408" s="59"/>
      <c r="KTC408" s="59"/>
      <c r="KTD408" s="59"/>
      <c r="KTE408" s="59"/>
      <c r="KTF408" s="59"/>
      <c r="KTG408" s="59"/>
      <c r="KTH408" s="59"/>
      <c r="KTI408" s="59"/>
      <c r="KTJ408" s="59"/>
      <c r="KTK408" s="59"/>
      <c r="KTL408" s="59"/>
      <c r="KTM408" s="59"/>
      <c r="KTN408" s="59"/>
      <c r="KTO408" s="59"/>
      <c r="KTP408" s="59"/>
      <c r="KTQ408" s="59"/>
      <c r="KTR408" s="59"/>
      <c r="KTS408" s="59"/>
      <c r="KTT408" s="59"/>
      <c r="KTU408" s="59"/>
      <c r="KTV408" s="59"/>
      <c r="KTW408" s="59"/>
      <c r="KTX408" s="59"/>
      <c r="KTY408" s="59"/>
      <c r="KTZ408" s="59"/>
      <c r="KUA408" s="59"/>
      <c r="KUB408" s="59"/>
      <c r="KUC408" s="59"/>
      <c r="KUD408" s="59"/>
      <c r="KUE408" s="59"/>
      <c r="KUF408" s="59"/>
      <c r="KUG408" s="59"/>
      <c r="KUH408" s="59"/>
      <c r="KUI408" s="59"/>
      <c r="KUJ408" s="59"/>
      <c r="KUK408" s="59"/>
      <c r="KUL408" s="59"/>
      <c r="KUM408" s="59"/>
      <c r="KUN408" s="59"/>
      <c r="KUO408" s="59"/>
      <c r="KUP408" s="59"/>
      <c r="KUQ408" s="59"/>
      <c r="KUR408" s="59"/>
      <c r="KUS408" s="59"/>
      <c r="KUT408" s="59"/>
      <c r="KUU408" s="59"/>
      <c r="KUV408" s="59"/>
      <c r="KUW408" s="59"/>
      <c r="KUX408" s="59"/>
      <c r="KUY408" s="59"/>
      <c r="KUZ408" s="59"/>
      <c r="KVA408" s="59"/>
      <c r="KVB408" s="59"/>
      <c r="KVC408" s="59"/>
      <c r="KVD408" s="59"/>
      <c r="KVE408" s="59"/>
      <c r="KVF408" s="59"/>
      <c r="KVG408" s="59"/>
      <c r="KVH408" s="59"/>
      <c r="KVI408" s="59"/>
      <c r="KVJ408" s="59"/>
      <c r="KVK408" s="59"/>
      <c r="KVL408" s="59"/>
      <c r="KVM408" s="59"/>
      <c r="KVN408" s="59"/>
      <c r="KVO408" s="59"/>
      <c r="KVP408" s="59"/>
      <c r="KVQ408" s="59"/>
      <c r="KVR408" s="59"/>
      <c r="KVS408" s="59"/>
      <c r="KVT408" s="59"/>
      <c r="KVU408" s="59"/>
      <c r="KVV408" s="59"/>
      <c r="KVW408" s="59"/>
      <c r="KVX408" s="59"/>
      <c r="KVY408" s="59"/>
      <c r="KVZ408" s="59"/>
      <c r="KWA408" s="59"/>
      <c r="KWB408" s="59"/>
      <c r="KWC408" s="59"/>
      <c r="KWD408" s="59"/>
      <c r="KWE408" s="59"/>
      <c r="KWF408" s="59"/>
      <c r="KWG408" s="59"/>
      <c r="KWH408" s="59"/>
      <c r="KWI408" s="59"/>
      <c r="KWJ408" s="59"/>
      <c r="KWK408" s="59"/>
      <c r="KWL408" s="59"/>
      <c r="KWM408" s="59"/>
      <c r="KWN408" s="59"/>
      <c r="KWO408" s="59"/>
      <c r="KWP408" s="59"/>
      <c r="KWQ408" s="59"/>
      <c r="KWR408" s="59"/>
      <c r="KWS408" s="59"/>
      <c r="KWT408" s="59"/>
      <c r="KWU408" s="59"/>
      <c r="KWV408" s="59"/>
      <c r="KWW408" s="59"/>
      <c r="KWX408" s="59"/>
      <c r="KWY408" s="59"/>
      <c r="KWZ408" s="59"/>
      <c r="KXA408" s="59"/>
      <c r="KXB408" s="59"/>
      <c r="KXC408" s="59"/>
      <c r="KXD408" s="59"/>
      <c r="KXE408" s="59"/>
      <c r="KXF408" s="59"/>
      <c r="KXG408" s="59"/>
      <c r="KXH408" s="59"/>
      <c r="KXI408" s="59"/>
      <c r="KXJ408" s="59"/>
      <c r="KXK408" s="59"/>
      <c r="KXL408" s="59"/>
      <c r="KXM408" s="59"/>
      <c r="KXN408" s="59"/>
      <c r="KXO408" s="59"/>
      <c r="KXP408" s="59"/>
      <c r="KXQ408" s="59"/>
      <c r="KXR408" s="59"/>
      <c r="KXS408" s="59"/>
      <c r="KXT408" s="59"/>
      <c r="KXU408" s="59"/>
      <c r="KXV408" s="59"/>
      <c r="KXW408" s="59"/>
      <c r="KXX408" s="59"/>
      <c r="KXY408" s="59"/>
      <c r="KXZ408" s="59"/>
      <c r="KYA408" s="59"/>
      <c r="KYB408" s="59"/>
      <c r="KYC408" s="59"/>
      <c r="KYD408" s="59"/>
      <c r="KYE408" s="59"/>
      <c r="KYF408" s="59"/>
      <c r="KYG408" s="59"/>
      <c r="KYH408" s="59"/>
      <c r="KYI408" s="59"/>
      <c r="KYJ408" s="59"/>
      <c r="KYK408" s="59"/>
      <c r="KYL408" s="59"/>
      <c r="KYM408" s="59"/>
      <c r="KYN408" s="59"/>
      <c r="KYO408" s="59"/>
      <c r="KYP408" s="59"/>
      <c r="KYQ408" s="59"/>
      <c r="KYR408" s="59"/>
      <c r="KYS408" s="59"/>
      <c r="KYT408" s="59"/>
      <c r="KYU408" s="59"/>
      <c r="KYV408" s="59"/>
      <c r="KYW408" s="59"/>
      <c r="KYX408" s="59"/>
      <c r="KYY408" s="59"/>
      <c r="KYZ408" s="59"/>
      <c r="KZA408" s="59"/>
      <c r="KZB408" s="59"/>
      <c r="KZC408" s="59"/>
      <c r="KZD408" s="59"/>
      <c r="KZE408" s="59"/>
      <c r="KZF408" s="59"/>
      <c r="KZG408" s="59"/>
      <c r="KZH408" s="59"/>
      <c r="KZI408" s="59"/>
      <c r="KZJ408" s="59"/>
      <c r="KZK408" s="59"/>
      <c r="KZL408" s="59"/>
      <c r="KZM408" s="59"/>
      <c r="KZN408" s="59"/>
      <c r="KZO408" s="59"/>
      <c r="KZP408" s="59"/>
      <c r="KZQ408" s="59"/>
      <c r="KZR408" s="59"/>
      <c r="KZS408" s="59"/>
      <c r="KZT408" s="59"/>
      <c r="KZU408" s="59"/>
      <c r="KZV408" s="59"/>
      <c r="KZW408" s="59"/>
      <c r="KZX408" s="59"/>
      <c r="KZY408" s="59"/>
      <c r="KZZ408" s="59"/>
      <c r="LAA408" s="59"/>
      <c r="LAB408" s="59"/>
      <c r="LAC408" s="59"/>
      <c r="LAD408" s="59"/>
      <c r="LAE408" s="59"/>
      <c r="LAF408" s="59"/>
      <c r="LAG408" s="59"/>
      <c r="LAH408" s="59"/>
      <c r="LAI408" s="59"/>
      <c r="LAJ408" s="59"/>
      <c r="LAK408" s="59"/>
      <c r="LAL408" s="59"/>
      <c r="LAM408" s="59"/>
      <c r="LAN408" s="59"/>
      <c r="LAO408" s="59"/>
      <c r="LAP408" s="59"/>
      <c r="LAQ408" s="59"/>
      <c r="LAR408" s="59"/>
      <c r="LAS408" s="59"/>
      <c r="LAT408" s="59"/>
      <c r="LAU408" s="59"/>
      <c r="LAV408" s="59"/>
      <c r="LAW408" s="59"/>
      <c r="LAX408" s="59"/>
      <c r="LAY408" s="59"/>
      <c r="LAZ408" s="59"/>
      <c r="LBA408" s="59"/>
      <c r="LBB408" s="59"/>
      <c r="LBC408" s="59"/>
      <c r="LBD408" s="59"/>
      <c r="LBE408" s="59"/>
      <c r="LBF408" s="59"/>
      <c r="LBG408" s="59"/>
      <c r="LBH408" s="59"/>
      <c r="LBI408" s="59"/>
      <c r="LBJ408" s="59"/>
      <c r="LBK408" s="59"/>
      <c r="LBL408" s="59"/>
      <c r="LBM408" s="59"/>
      <c r="LBN408" s="59"/>
      <c r="LBO408" s="59"/>
      <c r="LBP408" s="59"/>
      <c r="LBQ408" s="59"/>
      <c r="LBR408" s="59"/>
      <c r="LBS408" s="59"/>
      <c r="LBT408" s="59"/>
      <c r="LBU408" s="59"/>
      <c r="LBV408" s="59"/>
      <c r="LBW408" s="59"/>
      <c r="LBX408" s="59"/>
      <c r="LBY408" s="59"/>
      <c r="LBZ408" s="59"/>
      <c r="LCA408" s="59"/>
      <c r="LCB408" s="59"/>
      <c r="LCC408" s="59"/>
      <c r="LCD408" s="59"/>
      <c r="LCE408" s="59"/>
      <c r="LCF408" s="59"/>
      <c r="LCG408" s="59"/>
      <c r="LCH408" s="59"/>
      <c r="LCI408" s="59"/>
      <c r="LCJ408" s="59"/>
      <c r="LCK408" s="59"/>
      <c r="LCL408" s="59"/>
      <c r="LCM408" s="59"/>
      <c r="LCN408" s="59"/>
      <c r="LCO408" s="59"/>
      <c r="LCP408" s="59"/>
      <c r="LCQ408" s="59"/>
      <c r="LCR408" s="59"/>
      <c r="LCS408" s="59"/>
      <c r="LCT408" s="59"/>
      <c r="LCU408" s="59"/>
      <c r="LCV408" s="59"/>
      <c r="LCW408" s="59"/>
      <c r="LCX408" s="59"/>
      <c r="LCY408" s="59"/>
      <c r="LCZ408" s="59"/>
      <c r="LDA408" s="59"/>
      <c r="LDB408" s="59"/>
      <c r="LDC408" s="59"/>
      <c r="LDD408" s="59"/>
      <c r="LDE408" s="59"/>
      <c r="LDF408" s="59"/>
      <c r="LDG408" s="59"/>
      <c r="LDH408" s="59"/>
      <c r="LDI408" s="59"/>
      <c r="LDJ408" s="59"/>
      <c r="LDK408" s="59"/>
      <c r="LDL408" s="59"/>
      <c r="LDM408" s="59"/>
      <c r="LDN408" s="59"/>
      <c r="LDO408" s="59"/>
      <c r="LDP408" s="59"/>
      <c r="LDQ408" s="59"/>
      <c r="LDR408" s="59"/>
      <c r="LDS408" s="59"/>
      <c r="LDT408" s="59"/>
      <c r="LDU408" s="59"/>
      <c r="LDV408" s="59"/>
      <c r="LDW408" s="59"/>
      <c r="LDX408" s="59"/>
      <c r="LDY408" s="59"/>
      <c r="LDZ408" s="59"/>
      <c r="LEA408" s="59"/>
      <c r="LEB408" s="59"/>
      <c r="LEC408" s="59"/>
      <c r="LED408" s="59"/>
      <c r="LEE408" s="59"/>
      <c r="LEF408" s="59"/>
      <c r="LEG408" s="59"/>
      <c r="LEH408" s="59"/>
      <c r="LEI408" s="59"/>
      <c r="LEJ408" s="59"/>
      <c r="LEK408" s="59"/>
      <c r="LEL408" s="59"/>
      <c r="LEM408" s="59"/>
      <c r="LEN408" s="59"/>
      <c r="LEO408" s="59"/>
      <c r="LEP408" s="59"/>
      <c r="LEQ408" s="59"/>
      <c r="LER408" s="59"/>
      <c r="LES408" s="59"/>
      <c r="LET408" s="59"/>
      <c r="LEU408" s="59"/>
      <c r="LEV408" s="59"/>
      <c r="LEW408" s="59"/>
      <c r="LEX408" s="59"/>
      <c r="LEY408" s="59"/>
      <c r="LEZ408" s="59"/>
      <c r="LFA408" s="59"/>
      <c r="LFB408" s="59"/>
      <c r="LFC408" s="59"/>
      <c r="LFD408" s="59"/>
      <c r="LFE408" s="59"/>
      <c r="LFF408" s="59"/>
      <c r="LFG408" s="59"/>
      <c r="LFH408" s="59"/>
      <c r="LFI408" s="59"/>
      <c r="LFJ408" s="59"/>
      <c r="LFK408" s="59"/>
      <c r="LFL408" s="59"/>
      <c r="LFM408" s="59"/>
      <c r="LFN408" s="59"/>
      <c r="LFO408" s="59"/>
      <c r="LFP408" s="59"/>
      <c r="LFQ408" s="59"/>
      <c r="LFR408" s="59"/>
      <c r="LFS408" s="59"/>
      <c r="LFT408" s="59"/>
      <c r="LFU408" s="59"/>
      <c r="LFV408" s="59"/>
      <c r="LFW408" s="59"/>
      <c r="LFX408" s="59"/>
      <c r="LFY408" s="59"/>
      <c r="LFZ408" s="59"/>
      <c r="LGA408" s="59"/>
      <c r="LGB408" s="59"/>
      <c r="LGC408" s="59"/>
      <c r="LGD408" s="59"/>
      <c r="LGE408" s="59"/>
      <c r="LGF408" s="59"/>
      <c r="LGG408" s="59"/>
      <c r="LGH408" s="59"/>
      <c r="LGI408" s="59"/>
      <c r="LGJ408" s="59"/>
      <c r="LGK408" s="59"/>
      <c r="LGL408" s="59"/>
      <c r="LGM408" s="59"/>
      <c r="LGN408" s="59"/>
      <c r="LGO408" s="59"/>
      <c r="LGP408" s="59"/>
      <c r="LGQ408" s="59"/>
      <c r="LGR408" s="59"/>
      <c r="LGS408" s="59"/>
      <c r="LGT408" s="59"/>
      <c r="LGU408" s="59"/>
      <c r="LGV408" s="59"/>
      <c r="LGW408" s="59"/>
      <c r="LGX408" s="59"/>
      <c r="LGY408" s="59"/>
      <c r="LGZ408" s="59"/>
      <c r="LHA408" s="59"/>
      <c r="LHB408" s="59"/>
      <c r="LHC408" s="59"/>
      <c r="LHD408" s="59"/>
      <c r="LHE408" s="59"/>
      <c r="LHF408" s="59"/>
      <c r="LHG408" s="59"/>
      <c r="LHH408" s="59"/>
      <c r="LHI408" s="59"/>
      <c r="LHJ408" s="59"/>
      <c r="LHK408" s="59"/>
      <c r="LHL408" s="59"/>
      <c r="LHM408" s="59"/>
      <c r="LHN408" s="59"/>
      <c r="LHO408" s="59"/>
      <c r="LHP408" s="59"/>
      <c r="LHQ408" s="59"/>
      <c r="LHR408" s="59"/>
      <c r="LHS408" s="59"/>
      <c r="LHT408" s="59"/>
      <c r="LHU408" s="59"/>
      <c r="LHV408" s="59"/>
      <c r="LHW408" s="59"/>
      <c r="LHX408" s="59"/>
      <c r="LHY408" s="59"/>
      <c r="LHZ408" s="59"/>
      <c r="LIA408" s="59"/>
      <c r="LIB408" s="59"/>
      <c r="LIC408" s="59"/>
      <c r="LID408" s="59"/>
      <c r="LIE408" s="59"/>
      <c r="LIF408" s="59"/>
      <c r="LIG408" s="59"/>
      <c r="LIH408" s="59"/>
      <c r="LII408" s="59"/>
      <c r="LIJ408" s="59"/>
      <c r="LIK408" s="59"/>
      <c r="LIL408" s="59"/>
      <c r="LIM408" s="59"/>
      <c r="LIN408" s="59"/>
      <c r="LIO408" s="59"/>
      <c r="LIP408" s="59"/>
      <c r="LIQ408" s="59"/>
      <c r="LIR408" s="59"/>
      <c r="LIS408" s="59"/>
      <c r="LIT408" s="59"/>
      <c r="LIU408" s="59"/>
      <c r="LIV408" s="59"/>
      <c r="LIW408" s="59"/>
      <c r="LIX408" s="59"/>
      <c r="LIY408" s="59"/>
      <c r="LIZ408" s="59"/>
      <c r="LJA408" s="59"/>
      <c r="LJB408" s="59"/>
      <c r="LJC408" s="59"/>
      <c r="LJD408" s="59"/>
      <c r="LJE408" s="59"/>
      <c r="LJF408" s="59"/>
      <c r="LJG408" s="59"/>
      <c r="LJH408" s="59"/>
      <c r="LJI408" s="59"/>
      <c r="LJJ408" s="59"/>
      <c r="LJK408" s="59"/>
      <c r="LJL408" s="59"/>
      <c r="LJM408" s="59"/>
      <c r="LJN408" s="59"/>
      <c r="LJO408" s="59"/>
      <c r="LJP408" s="59"/>
      <c r="LJQ408" s="59"/>
      <c r="LJR408" s="59"/>
      <c r="LJS408" s="59"/>
      <c r="LJT408" s="59"/>
      <c r="LJU408" s="59"/>
      <c r="LJV408" s="59"/>
      <c r="LJW408" s="59"/>
      <c r="LJX408" s="59"/>
      <c r="LJY408" s="59"/>
      <c r="LJZ408" s="59"/>
      <c r="LKA408" s="59"/>
      <c r="LKB408" s="59"/>
      <c r="LKC408" s="59"/>
      <c r="LKD408" s="59"/>
      <c r="LKE408" s="59"/>
      <c r="LKF408" s="59"/>
      <c r="LKG408" s="59"/>
      <c r="LKH408" s="59"/>
      <c r="LKI408" s="59"/>
      <c r="LKJ408" s="59"/>
      <c r="LKK408" s="59"/>
      <c r="LKL408" s="59"/>
      <c r="LKM408" s="59"/>
      <c r="LKN408" s="59"/>
      <c r="LKO408" s="59"/>
      <c r="LKP408" s="59"/>
      <c r="LKQ408" s="59"/>
      <c r="LKR408" s="59"/>
      <c r="LKS408" s="59"/>
      <c r="LKT408" s="59"/>
      <c r="LKU408" s="59"/>
      <c r="LKV408" s="59"/>
      <c r="LKW408" s="59"/>
      <c r="LKX408" s="59"/>
      <c r="LKY408" s="59"/>
      <c r="LKZ408" s="59"/>
      <c r="LLA408" s="59"/>
      <c r="LLB408" s="59"/>
      <c r="LLC408" s="59"/>
      <c r="LLD408" s="59"/>
      <c r="LLE408" s="59"/>
      <c r="LLF408" s="59"/>
      <c r="LLG408" s="59"/>
      <c r="LLH408" s="59"/>
      <c r="LLI408" s="59"/>
      <c r="LLJ408" s="59"/>
      <c r="LLK408" s="59"/>
      <c r="LLL408" s="59"/>
      <c r="LLM408" s="59"/>
      <c r="LLN408" s="59"/>
      <c r="LLO408" s="59"/>
      <c r="LLP408" s="59"/>
      <c r="LLQ408" s="59"/>
      <c r="LLR408" s="59"/>
      <c r="LLS408" s="59"/>
      <c r="LLT408" s="59"/>
      <c r="LLU408" s="59"/>
      <c r="LLV408" s="59"/>
      <c r="LLW408" s="59"/>
      <c r="LLX408" s="59"/>
      <c r="LLY408" s="59"/>
      <c r="LLZ408" s="59"/>
      <c r="LMA408" s="59"/>
      <c r="LMB408" s="59"/>
      <c r="LMC408" s="59"/>
      <c r="LMD408" s="59"/>
      <c r="LME408" s="59"/>
      <c r="LMF408" s="59"/>
      <c r="LMG408" s="59"/>
      <c r="LMH408" s="59"/>
      <c r="LMI408" s="59"/>
      <c r="LMJ408" s="59"/>
      <c r="LMK408" s="59"/>
      <c r="LML408" s="59"/>
      <c r="LMM408" s="59"/>
      <c r="LMN408" s="59"/>
      <c r="LMO408" s="59"/>
      <c r="LMP408" s="59"/>
      <c r="LMQ408" s="59"/>
      <c r="LMR408" s="59"/>
      <c r="LMS408" s="59"/>
      <c r="LMT408" s="59"/>
      <c r="LMU408" s="59"/>
      <c r="LMV408" s="59"/>
      <c r="LMW408" s="59"/>
      <c r="LMX408" s="59"/>
      <c r="LMY408" s="59"/>
      <c r="LMZ408" s="59"/>
      <c r="LNA408" s="59"/>
      <c r="LNB408" s="59"/>
      <c r="LNC408" s="59"/>
      <c r="LND408" s="59"/>
      <c r="LNE408" s="59"/>
      <c r="LNF408" s="59"/>
      <c r="LNG408" s="59"/>
      <c r="LNH408" s="59"/>
      <c r="LNI408" s="59"/>
      <c r="LNJ408" s="59"/>
      <c r="LNK408" s="59"/>
      <c r="LNL408" s="59"/>
      <c r="LNM408" s="59"/>
      <c r="LNN408" s="59"/>
      <c r="LNO408" s="59"/>
      <c r="LNP408" s="59"/>
      <c r="LNQ408" s="59"/>
      <c r="LNR408" s="59"/>
      <c r="LNS408" s="59"/>
      <c r="LNT408" s="59"/>
      <c r="LNU408" s="59"/>
      <c r="LNV408" s="59"/>
      <c r="LNW408" s="59"/>
      <c r="LNX408" s="59"/>
      <c r="LNY408" s="59"/>
      <c r="LNZ408" s="59"/>
      <c r="LOA408" s="59"/>
      <c r="LOB408" s="59"/>
      <c r="LOC408" s="59"/>
      <c r="LOD408" s="59"/>
      <c r="LOE408" s="59"/>
      <c r="LOF408" s="59"/>
      <c r="LOG408" s="59"/>
      <c r="LOH408" s="59"/>
      <c r="LOI408" s="59"/>
      <c r="LOJ408" s="59"/>
      <c r="LOK408" s="59"/>
      <c r="LOL408" s="59"/>
      <c r="LOM408" s="59"/>
      <c r="LON408" s="59"/>
      <c r="LOO408" s="59"/>
      <c r="LOP408" s="59"/>
      <c r="LOQ408" s="59"/>
      <c r="LOR408" s="59"/>
      <c r="LOS408" s="59"/>
      <c r="LOT408" s="59"/>
      <c r="LOU408" s="59"/>
      <c r="LOV408" s="59"/>
      <c r="LOW408" s="59"/>
      <c r="LOX408" s="59"/>
      <c r="LOY408" s="59"/>
      <c r="LOZ408" s="59"/>
      <c r="LPA408" s="59"/>
      <c r="LPB408" s="59"/>
      <c r="LPC408" s="59"/>
      <c r="LPD408" s="59"/>
      <c r="LPE408" s="59"/>
      <c r="LPF408" s="59"/>
      <c r="LPG408" s="59"/>
      <c r="LPH408" s="59"/>
      <c r="LPI408" s="59"/>
      <c r="LPJ408" s="59"/>
      <c r="LPK408" s="59"/>
      <c r="LPL408" s="59"/>
      <c r="LPM408" s="59"/>
      <c r="LPN408" s="59"/>
      <c r="LPO408" s="59"/>
      <c r="LPP408" s="59"/>
      <c r="LPQ408" s="59"/>
      <c r="LPR408" s="59"/>
      <c r="LPS408" s="59"/>
      <c r="LPT408" s="59"/>
      <c r="LPU408" s="59"/>
      <c r="LPV408" s="59"/>
      <c r="LPW408" s="59"/>
      <c r="LPX408" s="59"/>
      <c r="LPY408" s="59"/>
      <c r="LPZ408" s="59"/>
      <c r="LQA408" s="59"/>
      <c r="LQB408" s="59"/>
      <c r="LQC408" s="59"/>
      <c r="LQD408" s="59"/>
      <c r="LQE408" s="59"/>
      <c r="LQF408" s="59"/>
      <c r="LQG408" s="59"/>
      <c r="LQH408" s="59"/>
      <c r="LQI408" s="59"/>
      <c r="LQJ408" s="59"/>
      <c r="LQK408" s="59"/>
      <c r="LQL408" s="59"/>
      <c r="LQM408" s="59"/>
      <c r="LQN408" s="59"/>
      <c r="LQO408" s="59"/>
      <c r="LQP408" s="59"/>
      <c r="LQQ408" s="59"/>
      <c r="LQR408" s="59"/>
      <c r="LQS408" s="59"/>
      <c r="LQT408" s="59"/>
      <c r="LQU408" s="59"/>
      <c r="LQV408" s="59"/>
      <c r="LQW408" s="59"/>
      <c r="LQX408" s="59"/>
      <c r="LQY408" s="59"/>
      <c r="LQZ408" s="59"/>
      <c r="LRA408" s="59"/>
      <c r="LRB408" s="59"/>
      <c r="LRC408" s="59"/>
      <c r="LRD408" s="59"/>
      <c r="LRE408" s="59"/>
      <c r="LRF408" s="59"/>
      <c r="LRG408" s="59"/>
      <c r="LRH408" s="59"/>
      <c r="LRI408" s="59"/>
      <c r="LRJ408" s="59"/>
      <c r="LRK408" s="59"/>
      <c r="LRL408" s="59"/>
      <c r="LRM408" s="59"/>
      <c r="LRN408" s="59"/>
      <c r="LRO408" s="59"/>
      <c r="LRP408" s="59"/>
      <c r="LRQ408" s="59"/>
      <c r="LRR408" s="59"/>
      <c r="LRS408" s="59"/>
      <c r="LRT408" s="59"/>
      <c r="LRU408" s="59"/>
      <c r="LRV408" s="59"/>
      <c r="LRW408" s="59"/>
      <c r="LRX408" s="59"/>
      <c r="LRY408" s="59"/>
      <c r="LRZ408" s="59"/>
      <c r="LSA408" s="59"/>
      <c r="LSB408" s="59"/>
      <c r="LSC408" s="59"/>
      <c r="LSD408" s="59"/>
      <c r="LSE408" s="59"/>
      <c r="LSF408" s="59"/>
      <c r="LSG408" s="59"/>
      <c r="LSH408" s="59"/>
      <c r="LSI408" s="59"/>
      <c r="LSJ408" s="59"/>
      <c r="LSK408" s="59"/>
      <c r="LSL408" s="59"/>
      <c r="LSM408" s="59"/>
      <c r="LSN408" s="59"/>
      <c r="LSO408" s="59"/>
      <c r="LSP408" s="59"/>
      <c r="LSQ408" s="59"/>
      <c r="LSR408" s="59"/>
      <c r="LSS408" s="59"/>
      <c r="LST408" s="59"/>
      <c r="LSU408" s="59"/>
      <c r="LSV408" s="59"/>
      <c r="LSW408" s="59"/>
      <c r="LSX408" s="59"/>
      <c r="LSY408" s="59"/>
      <c r="LSZ408" s="59"/>
      <c r="LTA408" s="59"/>
      <c r="LTB408" s="59"/>
      <c r="LTC408" s="59"/>
      <c r="LTD408" s="59"/>
      <c r="LTE408" s="59"/>
      <c r="LTF408" s="59"/>
      <c r="LTG408" s="59"/>
      <c r="LTH408" s="59"/>
      <c r="LTI408" s="59"/>
      <c r="LTJ408" s="59"/>
      <c r="LTK408" s="59"/>
      <c r="LTL408" s="59"/>
      <c r="LTM408" s="59"/>
      <c r="LTN408" s="59"/>
      <c r="LTO408" s="59"/>
      <c r="LTP408" s="59"/>
      <c r="LTQ408" s="59"/>
      <c r="LTR408" s="59"/>
      <c r="LTS408" s="59"/>
      <c r="LTT408" s="59"/>
      <c r="LTU408" s="59"/>
      <c r="LTV408" s="59"/>
      <c r="LTW408" s="59"/>
      <c r="LTX408" s="59"/>
      <c r="LTY408" s="59"/>
      <c r="LTZ408" s="59"/>
      <c r="LUA408" s="59"/>
      <c r="LUB408" s="59"/>
      <c r="LUC408" s="59"/>
      <c r="LUD408" s="59"/>
      <c r="LUE408" s="59"/>
      <c r="LUF408" s="59"/>
      <c r="LUG408" s="59"/>
      <c r="LUH408" s="59"/>
      <c r="LUI408" s="59"/>
      <c r="LUJ408" s="59"/>
      <c r="LUK408" s="59"/>
      <c r="LUL408" s="59"/>
      <c r="LUM408" s="59"/>
      <c r="LUN408" s="59"/>
      <c r="LUO408" s="59"/>
      <c r="LUP408" s="59"/>
      <c r="LUQ408" s="59"/>
      <c r="LUR408" s="59"/>
      <c r="LUS408" s="59"/>
      <c r="LUT408" s="59"/>
      <c r="LUU408" s="59"/>
      <c r="LUV408" s="59"/>
      <c r="LUW408" s="59"/>
      <c r="LUX408" s="59"/>
      <c r="LUY408" s="59"/>
      <c r="LUZ408" s="59"/>
      <c r="LVA408" s="59"/>
      <c r="LVB408" s="59"/>
      <c r="LVC408" s="59"/>
      <c r="LVD408" s="59"/>
      <c r="LVE408" s="59"/>
      <c r="LVF408" s="59"/>
      <c r="LVG408" s="59"/>
      <c r="LVH408" s="59"/>
      <c r="LVI408" s="59"/>
      <c r="LVJ408" s="59"/>
      <c r="LVK408" s="59"/>
      <c r="LVL408" s="59"/>
      <c r="LVM408" s="59"/>
      <c r="LVN408" s="59"/>
      <c r="LVO408" s="59"/>
      <c r="LVP408" s="59"/>
      <c r="LVQ408" s="59"/>
      <c r="LVR408" s="59"/>
      <c r="LVS408" s="59"/>
      <c r="LVT408" s="59"/>
      <c r="LVU408" s="59"/>
      <c r="LVV408" s="59"/>
      <c r="LVW408" s="59"/>
      <c r="LVX408" s="59"/>
      <c r="LVY408" s="59"/>
      <c r="LVZ408" s="59"/>
      <c r="LWA408" s="59"/>
      <c r="LWB408" s="59"/>
      <c r="LWC408" s="59"/>
      <c r="LWD408" s="59"/>
      <c r="LWE408" s="59"/>
      <c r="LWF408" s="59"/>
      <c r="LWG408" s="59"/>
      <c r="LWH408" s="59"/>
      <c r="LWI408" s="59"/>
      <c r="LWJ408" s="59"/>
      <c r="LWK408" s="59"/>
      <c r="LWL408" s="59"/>
      <c r="LWM408" s="59"/>
      <c r="LWN408" s="59"/>
      <c r="LWO408" s="59"/>
      <c r="LWP408" s="59"/>
      <c r="LWQ408" s="59"/>
      <c r="LWR408" s="59"/>
      <c r="LWS408" s="59"/>
      <c r="LWT408" s="59"/>
      <c r="LWU408" s="59"/>
      <c r="LWV408" s="59"/>
      <c r="LWW408" s="59"/>
      <c r="LWX408" s="59"/>
      <c r="LWY408" s="59"/>
      <c r="LWZ408" s="59"/>
      <c r="LXA408" s="59"/>
      <c r="LXB408" s="59"/>
      <c r="LXC408" s="59"/>
      <c r="LXD408" s="59"/>
      <c r="LXE408" s="59"/>
      <c r="LXF408" s="59"/>
      <c r="LXG408" s="59"/>
      <c r="LXH408" s="59"/>
      <c r="LXI408" s="59"/>
      <c r="LXJ408" s="59"/>
      <c r="LXK408" s="59"/>
      <c r="LXL408" s="59"/>
      <c r="LXM408" s="59"/>
      <c r="LXN408" s="59"/>
      <c r="LXO408" s="59"/>
      <c r="LXP408" s="59"/>
      <c r="LXQ408" s="59"/>
      <c r="LXR408" s="59"/>
      <c r="LXS408" s="59"/>
      <c r="LXT408" s="59"/>
      <c r="LXU408" s="59"/>
      <c r="LXV408" s="59"/>
      <c r="LXW408" s="59"/>
      <c r="LXX408" s="59"/>
      <c r="LXY408" s="59"/>
      <c r="LXZ408" s="59"/>
      <c r="LYA408" s="59"/>
      <c r="LYB408" s="59"/>
      <c r="LYC408" s="59"/>
      <c r="LYD408" s="59"/>
      <c r="LYE408" s="59"/>
      <c r="LYF408" s="59"/>
      <c r="LYG408" s="59"/>
      <c r="LYH408" s="59"/>
      <c r="LYI408" s="59"/>
      <c r="LYJ408" s="59"/>
      <c r="LYK408" s="59"/>
      <c r="LYL408" s="59"/>
      <c r="LYM408" s="59"/>
      <c r="LYN408" s="59"/>
      <c r="LYO408" s="59"/>
      <c r="LYP408" s="59"/>
      <c r="LYQ408" s="59"/>
      <c r="LYR408" s="59"/>
      <c r="LYS408" s="59"/>
      <c r="LYT408" s="59"/>
      <c r="LYU408" s="59"/>
      <c r="LYV408" s="59"/>
      <c r="LYW408" s="59"/>
      <c r="LYX408" s="59"/>
      <c r="LYY408" s="59"/>
      <c r="LYZ408" s="59"/>
      <c r="LZA408" s="59"/>
      <c r="LZB408" s="59"/>
      <c r="LZC408" s="59"/>
      <c r="LZD408" s="59"/>
      <c r="LZE408" s="59"/>
      <c r="LZF408" s="59"/>
      <c r="LZG408" s="59"/>
      <c r="LZH408" s="59"/>
      <c r="LZI408" s="59"/>
      <c r="LZJ408" s="59"/>
      <c r="LZK408" s="59"/>
      <c r="LZL408" s="59"/>
      <c r="LZM408" s="59"/>
      <c r="LZN408" s="59"/>
      <c r="LZO408" s="59"/>
      <c r="LZP408" s="59"/>
      <c r="LZQ408" s="59"/>
      <c r="LZR408" s="59"/>
      <c r="LZS408" s="59"/>
      <c r="LZT408" s="59"/>
      <c r="LZU408" s="59"/>
      <c r="LZV408" s="59"/>
      <c r="LZW408" s="59"/>
      <c r="LZX408" s="59"/>
      <c r="LZY408" s="59"/>
      <c r="LZZ408" s="59"/>
      <c r="MAA408" s="59"/>
      <c r="MAB408" s="59"/>
      <c r="MAC408" s="59"/>
      <c r="MAD408" s="59"/>
      <c r="MAE408" s="59"/>
      <c r="MAF408" s="59"/>
      <c r="MAG408" s="59"/>
      <c r="MAH408" s="59"/>
      <c r="MAI408" s="59"/>
      <c r="MAJ408" s="59"/>
      <c r="MAK408" s="59"/>
      <c r="MAL408" s="59"/>
      <c r="MAM408" s="59"/>
      <c r="MAN408" s="59"/>
      <c r="MAO408" s="59"/>
      <c r="MAP408" s="59"/>
      <c r="MAQ408" s="59"/>
      <c r="MAR408" s="59"/>
      <c r="MAS408" s="59"/>
      <c r="MAT408" s="59"/>
      <c r="MAU408" s="59"/>
      <c r="MAV408" s="59"/>
      <c r="MAW408" s="59"/>
      <c r="MAX408" s="59"/>
      <c r="MAY408" s="59"/>
      <c r="MAZ408" s="59"/>
      <c r="MBA408" s="59"/>
      <c r="MBB408" s="59"/>
      <c r="MBC408" s="59"/>
      <c r="MBD408" s="59"/>
      <c r="MBE408" s="59"/>
      <c r="MBF408" s="59"/>
      <c r="MBG408" s="59"/>
      <c r="MBH408" s="59"/>
      <c r="MBI408" s="59"/>
      <c r="MBJ408" s="59"/>
      <c r="MBK408" s="59"/>
      <c r="MBL408" s="59"/>
      <c r="MBM408" s="59"/>
      <c r="MBN408" s="59"/>
      <c r="MBO408" s="59"/>
      <c r="MBP408" s="59"/>
      <c r="MBQ408" s="59"/>
      <c r="MBR408" s="59"/>
      <c r="MBS408" s="59"/>
      <c r="MBT408" s="59"/>
      <c r="MBU408" s="59"/>
      <c r="MBV408" s="59"/>
      <c r="MBW408" s="59"/>
      <c r="MBX408" s="59"/>
      <c r="MBY408" s="59"/>
      <c r="MBZ408" s="59"/>
      <c r="MCA408" s="59"/>
      <c r="MCB408" s="59"/>
      <c r="MCC408" s="59"/>
      <c r="MCD408" s="59"/>
      <c r="MCE408" s="59"/>
      <c r="MCF408" s="59"/>
      <c r="MCG408" s="59"/>
      <c r="MCH408" s="59"/>
      <c r="MCI408" s="59"/>
      <c r="MCJ408" s="59"/>
      <c r="MCK408" s="59"/>
      <c r="MCL408" s="59"/>
      <c r="MCM408" s="59"/>
      <c r="MCN408" s="59"/>
      <c r="MCO408" s="59"/>
      <c r="MCP408" s="59"/>
      <c r="MCQ408" s="59"/>
      <c r="MCR408" s="59"/>
      <c r="MCS408" s="59"/>
      <c r="MCT408" s="59"/>
      <c r="MCU408" s="59"/>
      <c r="MCV408" s="59"/>
      <c r="MCW408" s="59"/>
      <c r="MCX408" s="59"/>
      <c r="MCY408" s="59"/>
      <c r="MCZ408" s="59"/>
      <c r="MDA408" s="59"/>
      <c r="MDB408" s="59"/>
      <c r="MDC408" s="59"/>
      <c r="MDD408" s="59"/>
      <c r="MDE408" s="59"/>
      <c r="MDF408" s="59"/>
      <c r="MDG408" s="59"/>
      <c r="MDH408" s="59"/>
      <c r="MDI408" s="59"/>
      <c r="MDJ408" s="59"/>
      <c r="MDK408" s="59"/>
      <c r="MDL408" s="59"/>
      <c r="MDM408" s="59"/>
      <c r="MDN408" s="59"/>
      <c r="MDO408" s="59"/>
      <c r="MDP408" s="59"/>
      <c r="MDQ408" s="59"/>
      <c r="MDR408" s="59"/>
      <c r="MDS408" s="59"/>
      <c r="MDT408" s="59"/>
      <c r="MDU408" s="59"/>
      <c r="MDV408" s="59"/>
      <c r="MDW408" s="59"/>
      <c r="MDX408" s="59"/>
      <c r="MDY408" s="59"/>
      <c r="MDZ408" s="59"/>
      <c r="MEA408" s="59"/>
      <c r="MEB408" s="59"/>
      <c r="MEC408" s="59"/>
      <c r="MED408" s="59"/>
      <c r="MEE408" s="59"/>
      <c r="MEF408" s="59"/>
      <c r="MEG408" s="59"/>
      <c r="MEH408" s="59"/>
      <c r="MEI408" s="59"/>
      <c r="MEJ408" s="59"/>
      <c r="MEK408" s="59"/>
      <c r="MEL408" s="59"/>
      <c r="MEM408" s="59"/>
      <c r="MEN408" s="59"/>
      <c r="MEO408" s="59"/>
      <c r="MEP408" s="59"/>
      <c r="MEQ408" s="59"/>
      <c r="MER408" s="59"/>
      <c r="MES408" s="59"/>
      <c r="MET408" s="59"/>
      <c r="MEU408" s="59"/>
      <c r="MEV408" s="59"/>
      <c r="MEW408" s="59"/>
      <c r="MEX408" s="59"/>
      <c r="MEY408" s="59"/>
      <c r="MEZ408" s="59"/>
      <c r="MFA408" s="59"/>
      <c r="MFB408" s="59"/>
      <c r="MFC408" s="59"/>
      <c r="MFD408" s="59"/>
      <c r="MFE408" s="59"/>
      <c r="MFF408" s="59"/>
      <c r="MFG408" s="59"/>
      <c r="MFH408" s="59"/>
      <c r="MFI408" s="59"/>
      <c r="MFJ408" s="59"/>
      <c r="MFK408" s="59"/>
      <c r="MFL408" s="59"/>
      <c r="MFM408" s="59"/>
      <c r="MFN408" s="59"/>
      <c r="MFO408" s="59"/>
      <c r="MFP408" s="59"/>
      <c r="MFQ408" s="59"/>
      <c r="MFR408" s="59"/>
      <c r="MFS408" s="59"/>
      <c r="MFT408" s="59"/>
      <c r="MFU408" s="59"/>
      <c r="MFV408" s="59"/>
      <c r="MFW408" s="59"/>
      <c r="MFX408" s="59"/>
      <c r="MFY408" s="59"/>
      <c r="MFZ408" s="59"/>
      <c r="MGA408" s="59"/>
      <c r="MGB408" s="59"/>
      <c r="MGC408" s="59"/>
      <c r="MGD408" s="59"/>
      <c r="MGE408" s="59"/>
      <c r="MGF408" s="59"/>
      <c r="MGG408" s="59"/>
      <c r="MGH408" s="59"/>
      <c r="MGI408" s="59"/>
      <c r="MGJ408" s="59"/>
      <c r="MGK408" s="59"/>
      <c r="MGL408" s="59"/>
      <c r="MGM408" s="59"/>
      <c r="MGN408" s="59"/>
      <c r="MGO408" s="59"/>
      <c r="MGP408" s="59"/>
      <c r="MGQ408" s="59"/>
      <c r="MGR408" s="59"/>
      <c r="MGS408" s="59"/>
      <c r="MGT408" s="59"/>
      <c r="MGU408" s="59"/>
      <c r="MGV408" s="59"/>
      <c r="MGW408" s="59"/>
      <c r="MGX408" s="59"/>
      <c r="MGY408" s="59"/>
      <c r="MGZ408" s="59"/>
      <c r="MHA408" s="59"/>
      <c r="MHB408" s="59"/>
      <c r="MHC408" s="59"/>
      <c r="MHD408" s="59"/>
      <c r="MHE408" s="59"/>
      <c r="MHF408" s="59"/>
      <c r="MHG408" s="59"/>
      <c r="MHH408" s="59"/>
      <c r="MHI408" s="59"/>
      <c r="MHJ408" s="59"/>
      <c r="MHK408" s="59"/>
      <c r="MHL408" s="59"/>
      <c r="MHM408" s="59"/>
      <c r="MHN408" s="59"/>
      <c r="MHO408" s="59"/>
      <c r="MHP408" s="59"/>
      <c r="MHQ408" s="59"/>
      <c r="MHR408" s="59"/>
      <c r="MHS408" s="59"/>
      <c r="MHT408" s="59"/>
      <c r="MHU408" s="59"/>
      <c r="MHV408" s="59"/>
      <c r="MHW408" s="59"/>
      <c r="MHX408" s="59"/>
      <c r="MHY408" s="59"/>
      <c r="MHZ408" s="59"/>
      <c r="MIA408" s="59"/>
      <c r="MIB408" s="59"/>
      <c r="MIC408" s="59"/>
      <c r="MID408" s="59"/>
      <c r="MIE408" s="59"/>
      <c r="MIF408" s="59"/>
      <c r="MIG408" s="59"/>
      <c r="MIH408" s="59"/>
      <c r="MII408" s="59"/>
      <c r="MIJ408" s="59"/>
      <c r="MIK408" s="59"/>
      <c r="MIL408" s="59"/>
      <c r="MIM408" s="59"/>
      <c r="MIN408" s="59"/>
      <c r="MIO408" s="59"/>
      <c r="MIP408" s="59"/>
      <c r="MIQ408" s="59"/>
      <c r="MIR408" s="59"/>
      <c r="MIS408" s="59"/>
      <c r="MIT408" s="59"/>
      <c r="MIU408" s="59"/>
      <c r="MIV408" s="59"/>
      <c r="MIW408" s="59"/>
      <c r="MIX408" s="59"/>
      <c r="MIY408" s="59"/>
      <c r="MIZ408" s="59"/>
      <c r="MJA408" s="59"/>
      <c r="MJB408" s="59"/>
      <c r="MJC408" s="59"/>
      <c r="MJD408" s="59"/>
      <c r="MJE408" s="59"/>
      <c r="MJF408" s="59"/>
      <c r="MJG408" s="59"/>
      <c r="MJH408" s="59"/>
      <c r="MJI408" s="59"/>
      <c r="MJJ408" s="59"/>
      <c r="MJK408" s="59"/>
      <c r="MJL408" s="59"/>
      <c r="MJM408" s="59"/>
      <c r="MJN408" s="59"/>
      <c r="MJO408" s="59"/>
      <c r="MJP408" s="59"/>
      <c r="MJQ408" s="59"/>
      <c r="MJR408" s="59"/>
      <c r="MJS408" s="59"/>
      <c r="MJT408" s="59"/>
      <c r="MJU408" s="59"/>
      <c r="MJV408" s="59"/>
      <c r="MJW408" s="59"/>
      <c r="MJX408" s="59"/>
      <c r="MJY408" s="59"/>
      <c r="MJZ408" s="59"/>
      <c r="MKA408" s="59"/>
      <c r="MKB408" s="59"/>
      <c r="MKC408" s="59"/>
      <c r="MKD408" s="59"/>
      <c r="MKE408" s="59"/>
      <c r="MKF408" s="59"/>
      <c r="MKG408" s="59"/>
      <c r="MKH408" s="59"/>
      <c r="MKI408" s="59"/>
      <c r="MKJ408" s="59"/>
      <c r="MKK408" s="59"/>
      <c r="MKL408" s="59"/>
      <c r="MKM408" s="59"/>
      <c r="MKN408" s="59"/>
      <c r="MKO408" s="59"/>
      <c r="MKP408" s="59"/>
      <c r="MKQ408" s="59"/>
      <c r="MKR408" s="59"/>
      <c r="MKS408" s="59"/>
      <c r="MKT408" s="59"/>
      <c r="MKU408" s="59"/>
      <c r="MKV408" s="59"/>
      <c r="MKW408" s="59"/>
      <c r="MKX408" s="59"/>
      <c r="MKY408" s="59"/>
      <c r="MKZ408" s="59"/>
      <c r="MLA408" s="59"/>
      <c r="MLB408" s="59"/>
      <c r="MLC408" s="59"/>
      <c r="MLD408" s="59"/>
      <c r="MLE408" s="59"/>
      <c r="MLF408" s="59"/>
      <c r="MLG408" s="59"/>
      <c r="MLH408" s="59"/>
      <c r="MLI408" s="59"/>
      <c r="MLJ408" s="59"/>
      <c r="MLK408" s="59"/>
      <c r="MLL408" s="59"/>
      <c r="MLM408" s="59"/>
      <c r="MLN408" s="59"/>
      <c r="MLO408" s="59"/>
      <c r="MLP408" s="59"/>
      <c r="MLQ408" s="59"/>
      <c r="MLR408" s="59"/>
      <c r="MLS408" s="59"/>
      <c r="MLT408" s="59"/>
      <c r="MLU408" s="59"/>
      <c r="MLV408" s="59"/>
      <c r="MLW408" s="59"/>
      <c r="MLX408" s="59"/>
      <c r="MLY408" s="59"/>
      <c r="MLZ408" s="59"/>
      <c r="MMA408" s="59"/>
      <c r="MMB408" s="59"/>
      <c r="MMC408" s="59"/>
      <c r="MMD408" s="59"/>
      <c r="MME408" s="59"/>
      <c r="MMF408" s="59"/>
      <c r="MMG408" s="59"/>
      <c r="MMH408" s="59"/>
      <c r="MMI408" s="59"/>
      <c r="MMJ408" s="59"/>
      <c r="MMK408" s="59"/>
      <c r="MML408" s="59"/>
      <c r="MMM408" s="59"/>
      <c r="MMN408" s="59"/>
      <c r="MMO408" s="59"/>
      <c r="MMP408" s="59"/>
      <c r="MMQ408" s="59"/>
      <c r="MMR408" s="59"/>
      <c r="MMS408" s="59"/>
      <c r="MMT408" s="59"/>
      <c r="MMU408" s="59"/>
      <c r="MMV408" s="59"/>
      <c r="MMW408" s="59"/>
      <c r="MMX408" s="59"/>
      <c r="MMY408" s="59"/>
      <c r="MMZ408" s="59"/>
      <c r="MNA408" s="59"/>
      <c r="MNB408" s="59"/>
      <c r="MNC408" s="59"/>
      <c r="MND408" s="59"/>
      <c r="MNE408" s="59"/>
      <c r="MNF408" s="59"/>
      <c r="MNG408" s="59"/>
      <c r="MNH408" s="59"/>
      <c r="MNI408" s="59"/>
      <c r="MNJ408" s="59"/>
      <c r="MNK408" s="59"/>
      <c r="MNL408" s="59"/>
      <c r="MNM408" s="59"/>
      <c r="MNN408" s="59"/>
      <c r="MNO408" s="59"/>
      <c r="MNP408" s="59"/>
      <c r="MNQ408" s="59"/>
      <c r="MNR408" s="59"/>
      <c r="MNS408" s="59"/>
      <c r="MNT408" s="59"/>
      <c r="MNU408" s="59"/>
      <c r="MNV408" s="59"/>
      <c r="MNW408" s="59"/>
      <c r="MNX408" s="59"/>
      <c r="MNY408" s="59"/>
      <c r="MNZ408" s="59"/>
      <c r="MOA408" s="59"/>
      <c r="MOB408" s="59"/>
      <c r="MOC408" s="59"/>
      <c r="MOD408" s="59"/>
      <c r="MOE408" s="59"/>
      <c r="MOF408" s="59"/>
      <c r="MOG408" s="59"/>
      <c r="MOH408" s="59"/>
      <c r="MOI408" s="59"/>
      <c r="MOJ408" s="59"/>
      <c r="MOK408" s="59"/>
      <c r="MOL408" s="59"/>
      <c r="MOM408" s="59"/>
      <c r="MON408" s="59"/>
      <c r="MOO408" s="59"/>
      <c r="MOP408" s="59"/>
      <c r="MOQ408" s="59"/>
      <c r="MOR408" s="59"/>
      <c r="MOS408" s="59"/>
      <c r="MOT408" s="59"/>
      <c r="MOU408" s="59"/>
      <c r="MOV408" s="59"/>
      <c r="MOW408" s="59"/>
      <c r="MOX408" s="59"/>
      <c r="MOY408" s="59"/>
      <c r="MOZ408" s="59"/>
      <c r="MPA408" s="59"/>
      <c r="MPB408" s="59"/>
      <c r="MPC408" s="59"/>
      <c r="MPD408" s="59"/>
      <c r="MPE408" s="59"/>
      <c r="MPF408" s="59"/>
      <c r="MPG408" s="59"/>
      <c r="MPH408" s="59"/>
      <c r="MPI408" s="59"/>
      <c r="MPJ408" s="59"/>
      <c r="MPK408" s="59"/>
      <c r="MPL408" s="59"/>
      <c r="MPM408" s="59"/>
      <c r="MPN408" s="59"/>
      <c r="MPO408" s="59"/>
      <c r="MPP408" s="59"/>
      <c r="MPQ408" s="59"/>
      <c r="MPR408" s="59"/>
      <c r="MPS408" s="59"/>
      <c r="MPT408" s="59"/>
      <c r="MPU408" s="59"/>
      <c r="MPV408" s="59"/>
      <c r="MPW408" s="59"/>
      <c r="MPX408" s="59"/>
      <c r="MPY408" s="59"/>
      <c r="MPZ408" s="59"/>
      <c r="MQA408" s="59"/>
      <c r="MQB408" s="59"/>
      <c r="MQC408" s="59"/>
      <c r="MQD408" s="59"/>
      <c r="MQE408" s="59"/>
      <c r="MQF408" s="59"/>
      <c r="MQG408" s="59"/>
      <c r="MQH408" s="59"/>
      <c r="MQI408" s="59"/>
      <c r="MQJ408" s="59"/>
      <c r="MQK408" s="59"/>
      <c r="MQL408" s="59"/>
      <c r="MQM408" s="59"/>
      <c r="MQN408" s="59"/>
      <c r="MQO408" s="59"/>
      <c r="MQP408" s="59"/>
      <c r="MQQ408" s="59"/>
      <c r="MQR408" s="59"/>
      <c r="MQS408" s="59"/>
      <c r="MQT408" s="59"/>
      <c r="MQU408" s="59"/>
      <c r="MQV408" s="59"/>
      <c r="MQW408" s="59"/>
      <c r="MQX408" s="59"/>
      <c r="MQY408" s="59"/>
      <c r="MQZ408" s="59"/>
      <c r="MRA408" s="59"/>
      <c r="MRB408" s="59"/>
      <c r="MRC408" s="59"/>
      <c r="MRD408" s="59"/>
      <c r="MRE408" s="59"/>
      <c r="MRF408" s="59"/>
      <c r="MRG408" s="59"/>
      <c r="MRH408" s="59"/>
      <c r="MRI408" s="59"/>
      <c r="MRJ408" s="59"/>
      <c r="MRK408" s="59"/>
      <c r="MRL408" s="59"/>
      <c r="MRM408" s="59"/>
      <c r="MRN408" s="59"/>
      <c r="MRO408" s="59"/>
      <c r="MRP408" s="59"/>
      <c r="MRQ408" s="59"/>
      <c r="MRR408" s="59"/>
      <c r="MRS408" s="59"/>
      <c r="MRT408" s="59"/>
      <c r="MRU408" s="59"/>
      <c r="MRV408" s="59"/>
      <c r="MRW408" s="59"/>
      <c r="MRX408" s="59"/>
      <c r="MRY408" s="59"/>
      <c r="MRZ408" s="59"/>
      <c r="MSA408" s="59"/>
      <c r="MSB408" s="59"/>
      <c r="MSC408" s="59"/>
      <c r="MSD408" s="59"/>
      <c r="MSE408" s="59"/>
      <c r="MSF408" s="59"/>
      <c r="MSG408" s="59"/>
      <c r="MSH408" s="59"/>
      <c r="MSI408" s="59"/>
      <c r="MSJ408" s="59"/>
      <c r="MSK408" s="59"/>
      <c r="MSL408" s="59"/>
      <c r="MSM408" s="59"/>
      <c r="MSN408" s="59"/>
      <c r="MSO408" s="59"/>
      <c r="MSP408" s="59"/>
      <c r="MSQ408" s="59"/>
      <c r="MSR408" s="59"/>
      <c r="MSS408" s="59"/>
      <c r="MST408" s="59"/>
      <c r="MSU408" s="59"/>
      <c r="MSV408" s="59"/>
      <c r="MSW408" s="59"/>
      <c r="MSX408" s="59"/>
      <c r="MSY408" s="59"/>
      <c r="MSZ408" s="59"/>
      <c r="MTA408" s="59"/>
      <c r="MTB408" s="59"/>
      <c r="MTC408" s="59"/>
      <c r="MTD408" s="59"/>
      <c r="MTE408" s="59"/>
      <c r="MTF408" s="59"/>
      <c r="MTG408" s="59"/>
      <c r="MTH408" s="59"/>
      <c r="MTI408" s="59"/>
      <c r="MTJ408" s="59"/>
      <c r="MTK408" s="59"/>
      <c r="MTL408" s="59"/>
      <c r="MTM408" s="59"/>
      <c r="MTN408" s="59"/>
      <c r="MTO408" s="59"/>
      <c r="MTP408" s="59"/>
      <c r="MTQ408" s="59"/>
      <c r="MTR408" s="59"/>
      <c r="MTS408" s="59"/>
      <c r="MTT408" s="59"/>
      <c r="MTU408" s="59"/>
      <c r="MTV408" s="59"/>
      <c r="MTW408" s="59"/>
      <c r="MTX408" s="59"/>
      <c r="MTY408" s="59"/>
      <c r="MTZ408" s="59"/>
      <c r="MUA408" s="59"/>
      <c r="MUB408" s="59"/>
      <c r="MUC408" s="59"/>
      <c r="MUD408" s="59"/>
      <c r="MUE408" s="59"/>
      <c r="MUF408" s="59"/>
      <c r="MUG408" s="59"/>
      <c r="MUH408" s="59"/>
      <c r="MUI408" s="59"/>
      <c r="MUJ408" s="59"/>
      <c r="MUK408" s="59"/>
      <c r="MUL408" s="59"/>
      <c r="MUM408" s="59"/>
      <c r="MUN408" s="59"/>
      <c r="MUO408" s="59"/>
      <c r="MUP408" s="59"/>
      <c r="MUQ408" s="59"/>
      <c r="MUR408" s="59"/>
      <c r="MUS408" s="59"/>
      <c r="MUT408" s="59"/>
      <c r="MUU408" s="59"/>
      <c r="MUV408" s="59"/>
      <c r="MUW408" s="59"/>
      <c r="MUX408" s="59"/>
      <c r="MUY408" s="59"/>
      <c r="MUZ408" s="59"/>
      <c r="MVA408" s="59"/>
      <c r="MVB408" s="59"/>
      <c r="MVC408" s="59"/>
      <c r="MVD408" s="59"/>
      <c r="MVE408" s="59"/>
      <c r="MVF408" s="59"/>
      <c r="MVG408" s="59"/>
      <c r="MVH408" s="59"/>
      <c r="MVI408" s="59"/>
      <c r="MVJ408" s="59"/>
      <c r="MVK408" s="59"/>
      <c r="MVL408" s="59"/>
      <c r="MVM408" s="59"/>
      <c r="MVN408" s="59"/>
      <c r="MVO408" s="59"/>
      <c r="MVP408" s="59"/>
      <c r="MVQ408" s="59"/>
      <c r="MVR408" s="59"/>
      <c r="MVS408" s="59"/>
      <c r="MVT408" s="59"/>
      <c r="MVU408" s="59"/>
      <c r="MVV408" s="59"/>
      <c r="MVW408" s="59"/>
      <c r="MVX408" s="59"/>
      <c r="MVY408" s="59"/>
      <c r="MVZ408" s="59"/>
      <c r="MWA408" s="59"/>
      <c r="MWB408" s="59"/>
      <c r="MWC408" s="59"/>
      <c r="MWD408" s="59"/>
      <c r="MWE408" s="59"/>
      <c r="MWF408" s="59"/>
      <c r="MWG408" s="59"/>
      <c r="MWH408" s="59"/>
      <c r="MWI408" s="59"/>
      <c r="MWJ408" s="59"/>
      <c r="MWK408" s="59"/>
      <c r="MWL408" s="59"/>
      <c r="MWM408" s="59"/>
      <c r="MWN408" s="59"/>
      <c r="MWO408" s="59"/>
      <c r="MWP408" s="59"/>
      <c r="MWQ408" s="59"/>
      <c r="MWR408" s="59"/>
      <c r="MWS408" s="59"/>
      <c r="MWT408" s="59"/>
      <c r="MWU408" s="59"/>
      <c r="MWV408" s="59"/>
      <c r="MWW408" s="59"/>
      <c r="MWX408" s="59"/>
      <c r="MWY408" s="59"/>
      <c r="MWZ408" s="59"/>
      <c r="MXA408" s="59"/>
      <c r="MXB408" s="59"/>
      <c r="MXC408" s="59"/>
      <c r="MXD408" s="59"/>
      <c r="MXE408" s="59"/>
      <c r="MXF408" s="59"/>
      <c r="MXG408" s="59"/>
      <c r="MXH408" s="59"/>
      <c r="MXI408" s="59"/>
      <c r="MXJ408" s="59"/>
      <c r="MXK408" s="59"/>
      <c r="MXL408" s="59"/>
      <c r="MXM408" s="59"/>
      <c r="MXN408" s="59"/>
      <c r="MXO408" s="59"/>
      <c r="MXP408" s="59"/>
      <c r="MXQ408" s="59"/>
      <c r="MXR408" s="59"/>
      <c r="MXS408" s="59"/>
      <c r="MXT408" s="59"/>
      <c r="MXU408" s="59"/>
      <c r="MXV408" s="59"/>
      <c r="MXW408" s="59"/>
      <c r="MXX408" s="59"/>
      <c r="MXY408" s="59"/>
      <c r="MXZ408" s="59"/>
      <c r="MYA408" s="59"/>
      <c r="MYB408" s="59"/>
      <c r="MYC408" s="59"/>
      <c r="MYD408" s="59"/>
      <c r="MYE408" s="59"/>
      <c r="MYF408" s="59"/>
      <c r="MYG408" s="59"/>
      <c r="MYH408" s="59"/>
      <c r="MYI408" s="59"/>
      <c r="MYJ408" s="59"/>
      <c r="MYK408" s="59"/>
      <c r="MYL408" s="59"/>
      <c r="MYM408" s="59"/>
      <c r="MYN408" s="59"/>
      <c r="MYO408" s="59"/>
      <c r="MYP408" s="59"/>
      <c r="MYQ408" s="59"/>
      <c r="MYR408" s="59"/>
      <c r="MYS408" s="59"/>
      <c r="MYT408" s="59"/>
      <c r="MYU408" s="59"/>
      <c r="MYV408" s="59"/>
      <c r="MYW408" s="59"/>
      <c r="MYX408" s="59"/>
      <c r="MYY408" s="59"/>
      <c r="MYZ408" s="59"/>
      <c r="MZA408" s="59"/>
      <c r="MZB408" s="59"/>
      <c r="MZC408" s="59"/>
      <c r="MZD408" s="59"/>
      <c r="MZE408" s="59"/>
      <c r="MZF408" s="59"/>
      <c r="MZG408" s="59"/>
      <c r="MZH408" s="59"/>
      <c r="MZI408" s="59"/>
      <c r="MZJ408" s="59"/>
      <c r="MZK408" s="59"/>
      <c r="MZL408" s="59"/>
      <c r="MZM408" s="59"/>
      <c r="MZN408" s="59"/>
      <c r="MZO408" s="59"/>
      <c r="MZP408" s="59"/>
      <c r="MZQ408" s="59"/>
      <c r="MZR408" s="59"/>
      <c r="MZS408" s="59"/>
      <c r="MZT408" s="59"/>
      <c r="MZU408" s="59"/>
      <c r="MZV408" s="59"/>
      <c r="MZW408" s="59"/>
      <c r="MZX408" s="59"/>
      <c r="MZY408" s="59"/>
      <c r="MZZ408" s="59"/>
      <c r="NAA408" s="59"/>
      <c r="NAB408" s="59"/>
      <c r="NAC408" s="59"/>
      <c r="NAD408" s="59"/>
      <c r="NAE408" s="59"/>
      <c r="NAF408" s="59"/>
      <c r="NAG408" s="59"/>
      <c r="NAH408" s="59"/>
      <c r="NAI408" s="59"/>
      <c r="NAJ408" s="59"/>
      <c r="NAK408" s="59"/>
      <c r="NAL408" s="59"/>
      <c r="NAM408" s="59"/>
      <c r="NAN408" s="59"/>
      <c r="NAO408" s="59"/>
      <c r="NAP408" s="59"/>
      <c r="NAQ408" s="59"/>
      <c r="NAR408" s="59"/>
      <c r="NAS408" s="59"/>
      <c r="NAT408" s="59"/>
      <c r="NAU408" s="59"/>
      <c r="NAV408" s="59"/>
      <c r="NAW408" s="59"/>
      <c r="NAX408" s="59"/>
      <c r="NAY408" s="59"/>
      <c r="NAZ408" s="59"/>
      <c r="NBA408" s="59"/>
      <c r="NBB408" s="59"/>
      <c r="NBC408" s="59"/>
      <c r="NBD408" s="59"/>
      <c r="NBE408" s="59"/>
      <c r="NBF408" s="59"/>
      <c r="NBG408" s="59"/>
      <c r="NBH408" s="59"/>
      <c r="NBI408" s="59"/>
      <c r="NBJ408" s="59"/>
      <c r="NBK408" s="59"/>
      <c r="NBL408" s="59"/>
      <c r="NBM408" s="59"/>
      <c r="NBN408" s="59"/>
      <c r="NBO408" s="59"/>
      <c r="NBP408" s="59"/>
      <c r="NBQ408" s="59"/>
      <c r="NBR408" s="59"/>
      <c r="NBS408" s="59"/>
      <c r="NBT408" s="59"/>
      <c r="NBU408" s="59"/>
      <c r="NBV408" s="59"/>
      <c r="NBW408" s="59"/>
      <c r="NBX408" s="59"/>
      <c r="NBY408" s="59"/>
      <c r="NBZ408" s="59"/>
      <c r="NCA408" s="59"/>
      <c r="NCB408" s="59"/>
      <c r="NCC408" s="59"/>
      <c r="NCD408" s="59"/>
      <c r="NCE408" s="59"/>
      <c r="NCF408" s="59"/>
      <c r="NCG408" s="59"/>
      <c r="NCH408" s="59"/>
      <c r="NCI408" s="59"/>
      <c r="NCJ408" s="59"/>
      <c r="NCK408" s="59"/>
      <c r="NCL408" s="59"/>
      <c r="NCM408" s="59"/>
      <c r="NCN408" s="59"/>
      <c r="NCO408" s="59"/>
      <c r="NCP408" s="59"/>
      <c r="NCQ408" s="59"/>
      <c r="NCR408" s="59"/>
      <c r="NCS408" s="59"/>
      <c r="NCT408" s="59"/>
      <c r="NCU408" s="59"/>
      <c r="NCV408" s="59"/>
      <c r="NCW408" s="59"/>
      <c r="NCX408" s="59"/>
      <c r="NCY408" s="59"/>
      <c r="NCZ408" s="59"/>
      <c r="NDA408" s="59"/>
      <c r="NDB408" s="59"/>
      <c r="NDC408" s="59"/>
      <c r="NDD408" s="59"/>
      <c r="NDE408" s="59"/>
      <c r="NDF408" s="59"/>
      <c r="NDG408" s="59"/>
      <c r="NDH408" s="59"/>
      <c r="NDI408" s="59"/>
      <c r="NDJ408" s="59"/>
      <c r="NDK408" s="59"/>
      <c r="NDL408" s="59"/>
      <c r="NDM408" s="59"/>
      <c r="NDN408" s="59"/>
      <c r="NDO408" s="59"/>
      <c r="NDP408" s="59"/>
      <c r="NDQ408" s="59"/>
      <c r="NDR408" s="59"/>
      <c r="NDS408" s="59"/>
      <c r="NDT408" s="59"/>
      <c r="NDU408" s="59"/>
      <c r="NDV408" s="59"/>
      <c r="NDW408" s="59"/>
      <c r="NDX408" s="59"/>
      <c r="NDY408" s="59"/>
      <c r="NDZ408" s="59"/>
      <c r="NEA408" s="59"/>
      <c r="NEB408" s="59"/>
      <c r="NEC408" s="59"/>
      <c r="NED408" s="59"/>
      <c r="NEE408" s="59"/>
      <c r="NEF408" s="59"/>
      <c r="NEG408" s="59"/>
      <c r="NEH408" s="59"/>
      <c r="NEI408" s="59"/>
      <c r="NEJ408" s="59"/>
      <c r="NEK408" s="59"/>
      <c r="NEL408" s="59"/>
      <c r="NEM408" s="59"/>
      <c r="NEN408" s="59"/>
      <c r="NEO408" s="59"/>
      <c r="NEP408" s="59"/>
      <c r="NEQ408" s="59"/>
      <c r="NER408" s="59"/>
      <c r="NES408" s="59"/>
      <c r="NET408" s="59"/>
      <c r="NEU408" s="59"/>
      <c r="NEV408" s="59"/>
      <c r="NEW408" s="59"/>
      <c r="NEX408" s="59"/>
      <c r="NEY408" s="59"/>
      <c r="NEZ408" s="59"/>
      <c r="NFA408" s="59"/>
      <c r="NFB408" s="59"/>
      <c r="NFC408" s="59"/>
      <c r="NFD408" s="59"/>
      <c r="NFE408" s="59"/>
      <c r="NFF408" s="59"/>
      <c r="NFG408" s="59"/>
      <c r="NFH408" s="59"/>
      <c r="NFI408" s="59"/>
      <c r="NFJ408" s="59"/>
      <c r="NFK408" s="59"/>
      <c r="NFL408" s="59"/>
      <c r="NFM408" s="59"/>
      <c r="NFN408" s="59"/>
      <c r="NFO408" s="59"/>
      <c r="NFP408" s="59"/>
      <c r="NFQ408" s="59"/>
      <c r="NFR408" s="59"/>
      <c r="NFS408" s="59"/>
      <c r="NFT408" s="59"/>
      <c r="NFU408" s="59"/>
      <c r="NFV408" s="59"/>
      <c r="NFW408" s="59"/>
      <c r="NFX408" s="59"/>
      <c r="NFY408" s="59"/>
      <c r="NFZ408" s="59"/>
      <c r="NGA408" s="59"/>
      <c r="NGB408" s="59"/>
      <c r="NGC408" s="59"/>
      <c r="NGD408" s="59"/>
      <c r="NGE408" s="59"/>
      <c r="NGF408" s="59"/>
      <c r="NGG408" s="59"/>
      <c r="NGH408" s="59"/>
      <c r="NGI408" s="59"/>
      <c r="NGJ408" s="59"/>
      <c r="NGK408" s="59"/>
      <c r="NGL408" s="59"/>
      <c r="NGM408" s="59"/>
      <c r="NGN408" s="59"/>
      <c r="NGO408" s="59"/>
      <c r="NGP408" s="59"/>
      <c r="NGQ408" s="59"/>
      <c r="NGR408" s="59"/>
      <c r="NGS408" s="59"/>
      <c r="NGT408" s="59"/>
      <c r="NGU408" s="59"/>
      <c r="NGV408" s="59"/>
      <c r="NGW408" s="59"/>
      <c r="NGX408" s="59"/>
      <c r="NGY408" s="59"/>
      <c r="NGZ408" s="59"/>
      <c r="NHA408" s="59"/>
      <c r="NHB408" s="59"/>
      <c r="NHC408" s="59"/>
      <c r="NHD408" s="59"/>
      <c r="NHE408" s="59"/>
      <c r="NHF408" s="59"/>
      <c r="NHG408" s="59"/>
      <c r="NHH408" s="59"/>
      <c r="NHI408" s="59"/>
      <c r="NHJ408" s="59"/>
      <c r="NHK408" s="59"/>
      <c r="NHL408" s="59"/>
      <c r="NHM408" s="59"/>
      <c r="NHN408" s="59"/>
      <c r="NHO408" s="59"/>
      <c r="NHP408" s="59"/>
      <c r="NHQ408" s="59"/>
      <c r="NHR408" s="59"/>
      <c r="NHS408" s="59"/>
      <c r="NHT408" s="59"/>
      <c r="NHU408" s="59"/>
      <c r="NHV408" s="59"/>
      <c r="NHW408" s="59"/>
      <c r="NHX408" s="59"/>
      <c r="NHY408" s="59"/>
      <c r="NHZ408" s="59"/>
      <c r="NIA408" s="59"/>
      <c r="NIB408" s="59"/>
      <c r="NIC408" s="59"/>
      <c r="NID408" s="59"/>
      <c r="NIE408" s="59"/>
      <c r="NIF408" s="59"/>
      <c r="NIG408" s="59"/>
      <c r="NIH408" s="59"/>
      <c r="NII408" s="59"/>
      <c r="NIJ408" s="59"/>
      <c r="NIK408" s="59"/>
      <c r="NIL408" s="59"/>
      <c r="NIM408" s="59"/>
      <c r="NIN408" s="59"/>
      <c r="NIO408" s="59"/>
      <c r="NIP408" s="59"/>
      <c r="NIQ408" s="59"/>
      <c r="NIR408" s="59"/>
      <c r="NIS408" s="59"/>
      <c r="NIT408" s="59"/>
      <c r="NIU408" s="59"/>
      <c r="NIV408" s="59"/>
      <c r="NIW408" s="59"/>
      <c r="NIX408" s="59"/>
      <c r="NIY408" s="59"/>
      <c r="NIZ408" s="59"/>
      <c r="NJA408" s="59"/>
      <c r="NJB408" s="59"/>
      <c r="NJC408" s="59"/>
      <c r="NJD408" s="59"/>
      <c r="NJE408" s="59"/>
      <c r="NJF408" s="59"/>
      <c r="NJG408" s="59"/>
      <c r="NJH408" s="59"/>
      <c r="NJI408" s="59"/>
      <c r="NJJ408" s="59"/>
      <c r="NJK408" s="59"/>
      <c r="NJL408" s="59"/>
      <c r="NJM408" s="59"/>
      <c r="NJN408" s="59"/>
      <c r="NJO408" s="59"/>
      <c r="NJP408" s="59"/>
      <c r="NJQ408" s="59"/>
      <c r="NJR408" s="59"/>
      <c r="NJS408" s="59"/>
      <c r="NJT408" s="59"/>
      <c r="NJU408" s="59"/>
      <c r="NJV408" s="59"/>
      <c r="NJW408" s="59"/>
      <c r="NJX408" s="59"/>
      <c r="NJY408" s="59"/>
      <c r="NJZ408" s="59"/>
      <c r="NKA408" s="59"/>
      <c r="NKB408" s="59"/>
      <c r="NKC408" s="59"/>
      <c r="NKD408" s="59"/>
      <c r="NKE408" s="59"/>
      <c r="NKF408" s="59"/>
      <c r="NKG408" s="59"/>
      <c r="NKH408" s="59"/>
      <c r="NKI408" s="59"/>
      <c r="NKJ408" s="59"/>
      <c r="NKK408" s="59"/>
      <c r="NKL408" s="59"/>
      <c r="NKM408" s="59"/>
      <c r="NKN408" s="59"/>
      <c r="NKO408" s="59"/>
      <c r="NKP408" s="59"/>
      <c r="NKQ408" s="59"/>
      <c r="NKR408" s="59"/>
      <c r="NKS408" s="59"/>
      <c r="NKT408" s="59"/>
      <c r="NKU408" s="59"/>
      <c r="NKV408" s="59"/>
      <c r="NKW408" s="59"/>
      <c r="NKX408" s="59"/>
      <c r="NKY408" s="59"/>
      <c r="NKZ408" s="59"/>
      <c r="NLA408" s="59"/>
      <c r="NLB408" s="59"/>
      <c r="NLC408" s="59"/>
      <c r="NLD408" s="59"/>
      <c r="NLE408" s="59"/>
      <c r="NLF408" s="59"/>
      <c r="NLG408" s="59"/>
      <c r="NLH408" s="59"/>
      <c r="NLI408" s="59"/>
      <c r="NLJ408" s="59"/>
      <c r="NLK408" s="59"/>
      <c r="NLL408" s="59"/>
      <c r="NLM408" s="59"/>
      <c r="NLN408" s="59"/>
      <c r="NLO408" s="59"/>
      <c r="NLP408" s="59"/>
      <c r="NLQ408" s="59"/>
      <c r="NLR408" s="59"/>
      <c r="NLS408" s="59"/>
      <c r="NLT408" s="59"/>
      <c r="NLU408" s="59"/>
      <c r="NLV408" s="59"/>
      <c r="NLW408" s="59"/>
      <c r="NLX408" s="59"/>
      <c r="NLY408" s="59"/>
      <c r="NLZ408" s="59"/>
      <c r="NMA408" s="59"/>
      <c r="NMB408" s="59"/>
      <c r="NMC408" s="59"/>
      <c r="NMD408" s="59"/>
      <c r="NME408" s="59"/>
      <c r="NMF408" s="59"/>
      <c r="NMG408" s="59"/>
      <c r="NMH408" s="59"/>
      <c r="NMI408" s="59"/>
      <c r="NMJ408" s="59"/>
      <c r="NMK408" s="59"/>
      <c r="NML408" s="59"/>
      <c r="NMM408" s="59"/>
      <c r="NMN408" s="59"/>
      <c r="NMO408" s="59"/>
      <c r="NMP408" s="59"/>
      <c r="NMQ408" s="59"/>
      <c r="NMR408" s="59"/>
      <c r="NMS408" s="59"/>
      <c r="NMT408" s="59"/>
      <c r="NMU408" s="59"/>
      <c r="NMV408" s="59"/>
      <c r="NMW408" s="59"/>
      <c r="NMX408" s="59"/>
      <c r="NMY408" s="59"/>
      <c r="NMZ408" s="59"/>
      <c r="NNA408" s="59"/>
      <c r="NNB408" s="59"/>
      <c r="NNC408" s="59"/>
      <c r="NND408" s="59"/>
      <c r="NNE408" s="59"/>
      <c r="NNF408" s="59"/>
      <c r="NNG408" s="59"/>
      <c r="NNH408" s="59"/>
      <c r="NNI408" s="59"/>
      <c r="NNJ408" s="59"/>
      <c r="NNK408" s="59"/>
      <c r="NNL408" s="59"/>
      <c r="NNM408" s="59"/>
      <c r="NNN408" s="59"/>
      <c r="NNO408" s="59"/>
      <c r="NNP408" s="59"/>
      <c r="NNQ408" s="59"/>
      <c r="NNR408" s="59"/>
      <c r="NNS408" s="59"/>
      <c r="NNT408" s="59"/>
      <c r="NNU408" s="59"/>
      <c r="NNV408" s="59"/>
      <c r="NNW408" s="59"/>
      <c r="NNX408" s="59"/>
      <c r="NNY408" s="59"/>
      <c r="NNZ408" s="59"/>
      <c r="NOA408" s="59"/>
      <c r="NOB408" s="59"/>
      <c r="NOC408" s="59"/>
      <c r="NOD408" s="59"/>
      <c r="NOE408" s="59"/>
      <c r="NOF408" s="59"/>
      <c r="NOG408" s="59"/>
      <c r="NOH408" s="59"/>
      <c r="NOI408" s="59"/>
      <c r="NOJ408" s="59"/>
      <c r="NOK408" s="59"/>
      <c r="NOL408" s="59"/>
      <c r="NOM408" s="59"/>
      <c r="NON408" s="59"/>
      <c r="NOO408" s="59"/>
      <c r="NOP408" s="59"/>
      <c r="NOQ408" s="59"/>
      <c r="NOR408" s="59"/>
      <c r="NOS408" s="59"/>
      <c r="NOT408" s="59"/>
      <c r="NOU408" s="59"/>
      <c r="NOV408" s="59"/>
      <c r="NOW408" s="59"/>
      <c r="NOX408" s="59"/>
      <c r="NOY408" s="59"/>
      <c r="NOZ408" s="59"/>
      <c r="NPA408" s="59"/>
      <c r="NPB408" s="59"/>
      <c r="NPC408" s="59"/>
      <c r="NPD408" s="59"/>
      <c r="NPE408" s="59"/>
      <c r="NPF408" s="59"/>
      <c r="NPG408" s="59"/>
      <c r="NPH408" s="59"/>
      <c r="NPI408" s="59"/>
      <c r="NPJ408" s="59"/>
      <c r="NPK408" s="59"/>
      <c r="NPL408" s="59"/>
      <c r="NPM408" s="59"/>
      <c r="NPN408" s="59"/>
      <c r="NPO408" s="59"/>
      <c r="NPP408" s="59"/>
      <c r="NPQ408" s="59"/>
      <c r="NPR408" s="59"/>
      <c r="NPS408" s="59"/>
      <c r="NPT408" s="59"/>
      <c r="NPU408" s="59"/>
      <c r="NPV408" s="59"/>
      <c r="NPW408" s="59"/>
      <c r="NPX408" s="59"/>
      <c r="NPY408" s="59"/>
      <c r="NPZ408" s="59"/>
      <c r="NQA408" s="59"/>
      <c r="NQB408" s="59"/>
      <c r="NQC408" s="59"/>
      <c r="NQD408" s="59"/>
      <c r="NQE408" s="59"/>
      <c r="NQF408" s="59"/>
      <c r="NQG408" s="59"/>
      <c r="NQH408" s="59"/>
      <c r="NQI408" s="59"/>
      <c r="NQJ408" s="59"/>
      <c r="NQK408" s="59"/>
      <c r="NQL408" s="59"/>
      <c r="NQM408" s="59"/>
      <c r="NQN408" s="59"/>
      <c r="NQO408" s="59"/>
      <c r="NQP408" s="59"/>
      <c r="NQQ408" s="59"/>
      <c r="NQR408" s="59"/>
      <c r="NQS408" s="59"/>
      <c r="NQT408" s="59"/>
      <c r="NQU408" s="59"/>
      <c r="NQV408" s="59"/>
      <c r="NQW408" s="59"/>
      <c r="NQX408" s="59"/>
      <c r="NQY408" s="59"/>
      <c r="NQZ408" s="59"/>
      <c r="NRA408" s="59"/>
      <c r="NRB408" s="59"/>
      <c r="NRC408" s="59"/>
      <c r="NRD408" s="59"/>
      <c r="NRE408" s="59"/>
      <c r="NRF408" s="59"/>
      <c r="NRG408" s="59"/>
      <c r="NRH408" s="59"/>
      <c r="NRI408" s="59"/>
      <c r="NRJ408" s="59"/>
      <c r="NRK408" s="59"/>
      <c r="NRL408" s="59"/>
      <c r="NRM408" s="59"/>
      <c r="NRN408" s="59"/>
      <c r="NRO408" s="59"/>
      <c r="NRP408" s="59"/>
      <c r="NRQ408" s="59"/>
      <c r="NRR408" s="59"/>
      <c r="NRS408" s="59"/>
      <c r="NRT408" s="59"/>
      <c r="NRU408" s="59"/>
      <c r="NRV408" s="59"/>
      <c r="NRW408" s="59"/>
      <c r="NRX408" s="59"/>
      <c r="NRY408" s="59"/>
      <c r="NRZ408" s="59"/>
      <c r="NSA408" s="59"/>
      <c r="NSB408" s="59"/>
      <c r="NSC408" s="59"/>
      <c r="NSD408" s="59"/>
      <c r="NSE408" s="59"/>
      <c r="NSF408" s="59"/>
      <c r="NSG408" s="59"/>
      <c r="NSH408" s="59"/>
      <c r="NSI408" s="59"/>
      <c r="NSJ408" s="59"/>
      <c r="NSK408" s="59"/>
      <c r="NSL408" s="59"/>
      <c r="NSM408" s="59"/>
      <c r="NSN408" s="59"/>
      <c r="NSO408" s="59"/>
      <c r="NSP408" s="59"/>
      <c r="NSQ408" s="59"/>
      <c r="NSR408" s="59"/>
      <c r="NSS408" s="59"/>
      <c r="NST408" s="59"/>
      <c r="NSU408" s="59"/>
      <c r="NSV408" s="59"/>
      <c r="NSW408" s="59"/>
      <c r="NSX408" s="59"/>
      <c r="NSY408" s="59"/>
      <c r="NSZ408" s="59"/>
      <c r="NTA408" s="59"/>
      <c r="NTB408" s="59"/>
      <c r="NTC408" s="59"/>
      <c r="NTD408" s="59"/>
      <c r="NTE408" s="59"/>
      <c r="NTF408" s="59"/>
      <c r="NTG408" s="59"/>
      <c r="NTH408" s="59"/>
      <c r="NTI408" s="59"/>
      <c r="NTJ408" s="59"/>
      <c r="NTK408" s="59"/>
      <c r="NTL408" s="59"/>
      <c r="NTM408" s="59"/>
      <c r="NTN408" s="59"/>
      <c r="NTO408" s="59"/>
      <c r="NTP408" s="59"/>
      <c r="NTQ408" s="59"/>
      <c r="NTR408" s="59"/>
      <c r="NTS408" s="59"/>
      <c r="NTT408" s="59"/>
      <c r="NTU408" s="59"/>
      <c r="NTV408" s="59"/>
      <c r="NTW408" s="59"/>
      <c r="NTX408" s="59"/>
      <c r="NTY408" s="59"/>
      <c r="NTZ408" s="59"/>
      <c r="NUA408" s="59"/>
      <c r="NUB408" s="59"/>
      <c r="NUC408" s="59"/>
      <c r="NUD408" s="59"/>
      <c r="NUE408" s="59"/>
      <c r="NUF408" s="59"/>
      <c r="NUG408" s="59"/>
      <c r="NUH408" s="59"/>
      <c r="NUI408" s="59"/>
      <c r="NUJ408" s="59"/>
      <c r="NUK408" s="59"/>
      <c r="NUL408" s="59"/>
      <c r="NUM408" s="59"/>
      <c r="NUN408" s="59"/>
      <c r="NUO408" s="59"/>
      <c r="NUP408" s="59"/>
      <c r="NUQ408" s="59"/>
      <c r="NUR408" s="59"/>
      <c r="NUS408" s="59"/>
      <c r="NUT408" s="59"/>
      <c r="NUU408" s="59"/>
      <c r="NUV408" s="59"/>
      <c r="NUW408" s="59"/>
      <c r="NUX408" s="59"/>
      <c r="NUY408" s="59"/>
      <c r="NUZ408" s="59"/>
      <c r="NVA408" s="59"/>
      <c r="NVB408" s="59"/>
      <c r="NVC408" s="59"/>
      <c r="NVD408" s="59"/>
      <c r="NVE408" s="59"/>
      <c r="NVF408" s="59"/>
      <c r="NVG408" s="59"/>
      <c r="NVH408" s="59"/>
      <c r="NVI408" s="59"/>
      <c r="NVJ408" s="59"/>
      <c r="NVK408" s="59"/>
      <c r="NVL408" s="59"/>
      <c r="NVM408" s="59"/>
      <c r="NVN408" s="59"/>
      <c r="NVO408" s="59"/>
      <c r="NVP408" s="59"/>
      <c r="NVQ408" s="59"/>
      <c r="NVR408" s="59"/>
      <c r="NVS408" s="59"/>
      <c r="NVT408" s="59"/>
      <c r="NVU408" s="59"/>
      <c r="NVV408" s="59"/>
      <c r="NVW408" s="59"/>
      <c r="NVX408" s="59"/>
      <c r="NVY408" s="59"/>
      <c r="NVZ408" s="59"/>
      <c r="NWA408" s="59"/>
      <c r="NWB408" s="59"/>
      <c r="NWC408" s="59"/>
      <c r="NWD408" s="59"/>
      <c r="NWE408" s="59"/>
      <c r="NWF408" s="59"/>
      <c r="NWG408" s="59"/>
      <c r="NWH408" s="59"/>
      <c r="NWI408" s="59"/>
      <c r="NWJ408" s="59"/>
      <c r="NWK408" s="59"/>
      <c r="NWL408" s="59"/>
      <c r="NWM408" s="59"/>
      <c r="NWN408" s="59"/>
      <c r="NWO408" s="59"/>
      <c r="NWP408" s="59"/>
      <c r="NWQ408" s="59"/>
      <c r="NWR408" s="59"/>
      <c r="NWS408" s="59"/>
      <c r="NWT408" s="59"/>
      <c r="NWU408" s="59"/>
      <c r="NWV408" s="59"/>
      <c r="NWW408" s="59"/>
      <c r="NWX408" s="59"/>
      <c r="NWY408" s="59"/>
      <c r="NWZ408" s="59"/>
      <c r="NXA408" s="59"/>
      <c r="NXB408" s="59"/>
      <c r="NXC408" s="59"/>
      <c r="NXD408" s="59"/>
      <c r="NXE408" s="59"/>
      <c r="NXF408" s="59"/>
      <c r="NXG408" s="59"/>
      <c r="NXH408" s="59"/>
      <c r="NXI408" s="59"/>
      <c r="NXJ408" s="59"/>
      <c r="NXK408" s="59"/>
      <c r="NXL408" s="59"/>
      <c r="NXM408" s="59"/>
      <c r="NXN408" s="59"/>
      <c r="NXO408" s="59"/>
      <c r="NXP408" s="59"/>
      <c r="NXQ408" s="59"/>
      <c r="NXR408" s="59"/>
      <c r="NXS408" s="59"/>
      <c r="NXT408" s="59"/>
      <c r="NXU408" s="59"/>
      <c r="NXV408" s="59"/>
      <c r="NXW408" s="59"/>
      <c r="NXX408" s="59"/>
      <c r="NXY408" s="59"/>
      <c r="NXZ408" s="59"/>
      <c r="NYA408" s="59"/>
      <c r="NYB408" s="59"/>
      <c r="NYC408" s="59"/>
      <c r="NYD408" s="59"/>
      <c r="NYE408" s="59"/>
      <c r="NYF408" s="59"/>
      <c r="NYG408" s="59"/>
      <c r="NYH408" s="59"/>
      <c r="NYI408" s="59"/>
      <c r="NYJ408" s="59"/>
      <c r="NYK408" s="59"/>
      <c r="NYL408" s="59"/>
      <c r="NYM408" s="59"/>
      <c r="NYN408" s="59"/>
      <c r="NYO408" s="59"/>
      <c r="NYP408" s="59"/>
      <c r="NYQ408" s="59"/>
      <c r="NYR408" s="59"/>
      <c r="NYS408" s="59"/>
      <c r="NYT408" s="59"/>
      <c r="NYU408" s="59"/>
      <c r="NYV408" s="59"/>
      <c r="NYW408" s="59"/>
      <c r="NYX408" s="59"/>
      <c r="NYY408" s="59"/>
      <c r="NYZ408" s="59"/>
      <c r="NZA408" s="59"/>
      <c r="NZB408" s="59"/>
      <c r="NZC408" s="59"/>
      <c r="NZD408" s="59"/>
      <c r="NZE408" s="59"/>
      <c r="NZF408" s="59"/>
      <c r="NZG408" s="59"/>
      <c r="NZH408" s="59"/>
      <c r="NZI408" s="59"/>
      <c r="NZJ408" s="59"/>
      <c r="NZK408" s="59"/>
      <c r="NZL408" s="59"/>
      <c r="NZM408" s="59"/>
      <c r="NZN408" s="59"/>
      <c r="NZO408" s="59"/>
      <c r="NZP408" s="59"/>
      <c r="NZQ408" s="59"/>
      <c r="NZR408" s="59"/>
      <c r="NZS408" s="59"/>
      <c r="NZT408" s="59"/>
      <c r="NZU408" s="59"/>
      <c r="NZV408" s="59"/>
      <c r="NZW408" s="59"/>
      <c r="NZX408" s="59"/>
      <c r="NZY408" s="59"/>
      <c r="NZZ408" s="59"/>
      <c r="OAA408" s="59"/>
      <c r="OAB408" s="59"/>
      <c r="OAC408" s="59"/>
      <c r="OAD408" s="59"/>
      <c r="OAE408" s="59"/>
      <c r="OAF408" s="59"/>
      <c r="OAG408" s="59"/>
      <c r="OAH408" s="59"/>
      <c r="OAI408" s="59"/>
      <c r="OAJ408" s="59"/>
      <c r="OAK408" s="59"/>
      <c r="OAL408" s="59"/>
      <c r="OAM408" s="59"/>
      <c r="OAN408" s="59"/>
      <c r="OAO408" s="59"/>
      <c r="OAP408" s="59"/>
      <c r="OAQ408" s="59"/>
      <c r="OAR408" s="59"/>
      <c r="OAS408" s="59"/>
      <c r="OAT408" s="59"/>
      <c r="OAU408" s="59"/>
      <c r="OAV408" s="59"/>
      <c r="OAW408" s="59"/>
      <c r="OAX408" s="59"/>
      <c r="OAY408" s="59"/>
      <c r="OAZ408" s="59"/>
      <c r="OBA408" s="59"/>
      <c r="OBB408" s="59"/>
      <c r="OBC408" s="59"/>
      <c r="OBD408" s="59"/>
      <c r="OBE408" s="59"/>
      <c r="OBF408" s="59"/>
      <c r="OBG408" s="59"/>
      <c r="OBH408" s="59"/>
      <c r="OBI408" s="59"/>
      <c r="OBJ408" s="59"/>
      <c r="OBK408" s="59"/>
      <c r="OBL408" s="59"/>
      <c r="OBM408" s="59"/>
      <c r="OBN408" s="59"/>
      <c r="OBO408" s="59"/>
      <c r="OBP408" s="59"/>
      <c r="OBQ408" s="59"/>
      <c r="OBR408" s="59"/>
      <c r="OBS408" s="59"/>
      <c r="OBT408" s="59"/>
      <c r="OBU408" s="59"/>
      <c r="OBV408" s="59"/>
      <c r="OBW408" s="59"/>
      <c r="OBX408" s="59"/>
      <c r="OBY408" s="59"/>
      <c r="OBZ408" s="59"/>
      <c r="OCA408" s="59"/>
      <c r="OCB408" s="59"/>
      <c r="OCC408" s="59"/>
      <c r="OCD408" s="59"/>
      <c r="OCE408" s="59"/>
      <c r="OCF408" s="59"/>
      <c r="OCG408" s="59"/>
      <c r="OCH408" s="59"/>
      <c r="OCI408" s="59"/>
      <c r="OCJ408" s="59"/>
      <c r="OCK408" s="59"/>
      <c r="OCL408" s="59"/>
      <c r="OCM408" s="59"/>
      <c r="OCN408" s="59"/>
      <c r="OCO408" s="59"/>
      <c r="OCP408" s="59"/>
      <c r="OCQ408" s="59"/>
      <c r="OCR408" s="59"/>
      <c r="OCS408" s="59"/>
      <c r="OCT408" s="59"/>
      <c r="OCU408" s="59"/>
      <c r="OCV408" s="59"/>
      <c r="OCW408" s="59"/>
      <c r="OCX408" s="59"/>
      <c r="OCY408" s="59"/>
      <c r="OCZ408" s="59"/>
      <c r="ODA408" s="59"/>
      <c r="ODB408" s="59"/>
      <c r="ODC408" s="59"/>
      <c r="ODD408" s="59"/>
      <c r="ODE408" s="59"/>
      <c r="ODF408" s="59"/>
      <c r="ODG408" s="59"/>
      <c r="ODH408" s="59"/>
      <c r="ODI408" s="59"/>
      <c r="ODJ408" s="59"/>
      <c r="ODK408" s="59"/>
      <c r="ODL408" s="59"/>
      <c r="ODM408" s="59"/>
      <c r="ODN408" s="59"/>
      <c r="ODO408" s="59"/>
      <c r="ODP408" s="59"/>
      <c r="ODQ408" s="59"/>
      <c r="ODR408" s="59"/>
      <c r="ODS408" s="59"/>
      <c r="ODT408" s="59"/>
      <c r="ODU408" s="59"/>
      <c r="ODV408" s="59"/>
      <c r="ODW408" s="59"/>
      <c r="ODX408" s="59"/>
      <c r="ODY408" s="59"/>
      <c r="ODZ408" s="59"/>
      <c r="OEA408" s="59"/>
      <c r="OEB408" s="59"/>
      <c r="OEC408" s="59"/>
      <c r="OED408" s="59"/>
      <c r="OEE408" s="59"/>
      <c r="OEF408" s="59"/>
      <c r="OEG408" s="59"/>
      <c r="OEH408" s="59"/>
      <c r="OEI408" s="59"/>
      <c r="OEJ408" s="59"/>
      <c r="OEK408" s="59"/>
      <c r="OEL408" s="59"/>
      <c r="OEM408" s="59"/>
      <c r="OEN408" s="59"/>
      <c r="OEO408" s="59"/>
      <c r="OEP408" s="59"/>
      <c r="OEQ408" s="59"/>
      <c r="OER408" s="59"/>
      <c r="OES408" s="59"/>
      <c r="OET408" s="59"/>
      <c r="OEU408" s="59"/>
      <c r="OEV408" s="59"/>
      <c r="OEW408" s="59"/>
      <c r="OEX408" s="59"/>
      <c r="OEY408" s="59"/>
      <c r="OEZ408" s="59"/>
      <c r="OFA408" s="59"/>
      <c r="OFB408" s="59"/>
      <c r="OFC408" s="59"/>
      <c r="OFD408" s="59"/>
      <c r="OFE408" s="59"/>
      <c r="OFF408" s="59"/>
      <c r="OFG408" s="59"/>
      <c r="OFH408" s="59"/>
      <c r="OFI408" s="59"/>
      <c r="OFJ408" s="59"/>
      <c r="OFK408" s="59"/>
      <c r="OFL408" s="59"/>
      <c r="OFM408" s="59"/>
      <c r="OFN408" s="59"/>
      <c r="OFO408" s="59"/>
      <c r="OFP408" s="59"/>
      <c r="OFQ408" s="59"/>
      <c r="OFR408" s="59"/>
      <c r="OFS408" s="59"/>
      <c r="OFT408" s="59"/>
      <c r="OFU408" s="59"/>
      <c r="OFV408" s="59"/>
      <c r="OFW408" s="59"/>
      <c r="OFX408" s="59"/>
      <c r="OFY408" s="59"/>
      <c r="OFZ408" s="59"/>
      <c r="OGA408" s="59"/>
      <c r="OGB408" s="59"/>
      <c r="OGC408" s="59"/>
      <c r="OGD408" s="59"/>
      <c r="OGE408" s="59"/>
      <c r="OGF408" s="59"/>
      <c r="OGG408" s="59"/>
      <c r="OGH408" s="59"/>
      <c r="OGI408" s="59"/>
      <c r="OGJ408" s="59"/>
      <c r="OGK408" s="59"/>
      <c r="OGL408" s="59"/>
      <c r="OGM408" s="59"/>
      <c r="OGN408" s="59"/>
      <c r="OGO408" s="59"/>
      <c r="OGP408" s="59"/>
      <c r="OGQ408" s="59"/>
      <c r="OGR408" s="59"/>
      <c r="OGS408" s="59"/>
      <c r="OGT408" s="59"/>
      <c r="OGU408" s="59"/>
      <c r="OGV408" s="59"/>
      <c r="OGW408" s="59"/>
      <c r="OGX408" s="59"/>
      <c r="OGY408" s="59"/>
      <c r="OGZ408" s="59"/>
      <c r="OHA408" s="59"/>
      <c r="OHB408" s="59"/>
      <c r="OHC408" s="59"/>
      <c r="OHD408" s="59"/>
      <c r="OHE408" s="59"/>
      <c r="OHF408" s="59"/>
      <c r="OHG408" s="59"/>
      <c r="OHH408" s="59"/>
      <c r="OHI408" s="59"/>
      <c r="OHJ408" s="59"/>
      <c r="OHK408" s="59"/>
      <c r="OHL408" s="59"/>
      <c r="OHM408" s="59"/>
      <c r="OHN408" s="59"/>
      <c r="OHO408" s="59"/>
      <c r="OHP408" s="59"/>
      <c r="OHQ408" s="59"/>
      <c r="OHR408" s="59"/>
      <c r="OHS408" s="59"/>
      <c r="OHT408" s="59"/>
      <c r="OHU408" s="59"/>
      <c r="OHV408" s="59"/>
      <c r="OHW408" s="59"/>
      <c r="OHX408" s="59"/>
      <c r="OHY408" s="59"/>
      <c r="OHZ408" s="59"/>
      <c r="OIA408" s="59"/>
      <c r="OIB408" s="59"/>
      <c r="OIC408" s="59"/>
      <c r="OID408" s="59"/>
      <c r="OIE408" s="59"/>
      <c r="OIF408" s="59"/>
      <c r="OIG408" s="59"/>
      <c r="OIH408" s="59"/>
      <c r="OII408" s="59"/>
      <c r="OIJ408" s="59"/>
      <c r="OIK408" s="59"/>
      <c r="OIL408" s="59"/>
      <c r="OIM408" s="59"/>
      <c r="OIN408" s="59"/>
      <c r="OIO408" s="59"/>
      <c r="OIP408" s="59"/>
      <c r="OIQ408" s="59"/>
      <c r="OIR408" s="59"/>
      <c r="OIS408" s="59"/>
      <c r="OIT408" s="59"/>
      <c r="OIU408" s="59"/>
      <c r="OIV408" s="59"/>
      <c r="OIW408" s="59"/>
      <c r="OIX408" s="59"/>
      <c r="OIY408" s="59"/>
      <c r="OIZ408" s="59"/>
      <c r="OJA408" s="59"/>
      <c r="OJB408" s="59"/>
      <c r="OJC408" s="59"/>
      <c r="OJD408" s="59"/>
      <c r="OJE408" s="59"/>
      <c r="OJF408" s="59"/>
      <c r="OJG408" s="59"/>
      <c r="OJH408" s="59"/>
      <c r="OJI408" s="59"/>
      <c r="OJJ408" s="59"/>
      <c r="OJK408" s="59"/>
      <c r="OJL408" s="59"/>
      <c r="OJM408" s="59"/>
      <c r="OJN408" s="59"/>
      <c r="OJO408" s="59"/>
      <c r="OJP408" s="59"/>
      <c r="OJQ408" s="59"/>
      <c r="OJR408" s="59"/>
      <c r="OJS408" s="59"/>
      <c r="OJT408" s="59"/>
      <c r="OJU408" s="59"/>
      <c r="OJV408" s="59"/>
      <c r="OJW408" s="59"/>
      <c r="OJX408" s="59"/>
      <c r="OJY408" s="59"/>
      <c r="OJZ408" s="59"/>
      <c r="OKA408" s="59"/>
      <c r="OKB408" s="59"/>
      <c r="OKC408" s="59"/>
      <c r="OKD408" s="59"/>
      <c r="OKE408" s="59"/>
      <c r="OKF408" s="59"/>
      <c r="OKG408" s="59"/>
      <c r="OKH408" s="59"/>
      <c r="OKI408" s="59"/>
      <c r="OKJ408" s="59"/>
      <c r="OKK408" s="59"/>
      <c r="OKL408" s="59"/>
      <c r="OKM408" s="59"/>
      <c r="OKN408" s="59"/>
      <c r="OKO408" s="59"/>
      <c r="OKP408" s="59"/>
      <c r="OKQ408" s="59"/>
      <c r="OKR408" s="59"/>
      <c r="OKS408" s="59"/>
      <c r="OKT408" s="59"/>
      <c r="OKU408" s="59"/>
      <c r="OKV408" s="59"/>
      <c r="OKW408" s="59"/>
      <c r="OKX408" s="59"/>
      <c r="OKY408" s="59"/>
      <c r="OKZ408" s="59"/>
      <c r="OLA408" s="59"/>
      <c r="OLB408" s="59"/>
      <c r="OLC408" s="59"/>
      <c r="OLD408" s="59"/>
      <c r="OLE408" s="59"/>
      <c r="OLF408" s="59"/>
      <c r="OLG408" s="59"/>
      <c r="OLH408" s="59"/>
      <c r="OLI408" s="59"/>
      <c r="OLJ408" s="59"/>
      <c r="OLK408" s="59"/>
      <c r="OLL408" s="59"/>
      <c r="OLM408" s="59"/>
      <c r="OLN408" s="59"/>
      <c r="OLO408" s="59"/>
      <c r="OLP408" s="59"/>
      <c r="OLQ408" s="59"/>
      <c r="OLR408" s="59"/>
      <c r="OLS408" s="59"/>
      <c r="OLT408" s="59"/>
      <c r="OLU408" s="59"/>
      <c r="OLV408" s="59"/>
      <c r="OLW408" s="59"/>
      <c r="OLX408" s="59"/>
      <c r="OLY408" s="59"/>
      <c r="OLZ408" s="59"/>
      <c r="OMA408" s="59"/>
      <c r="OMB408" s="59"/>
      <c r="OMC408" s="59"/>
      <c r="OMD408" s="59"/>
      <c r="OME408" s="59"/>
      <c r="OMF408" s="59"/>
      <c r="OMG408" s="59"/>
      <c r="OMH408" s="59"/>
      <c r="OMI408" s="59"/>
      <c r="OMJ408" s="59"/>
      <c r="OMK408" s="59"/>
      <c r="OML408" s="59"/>
      <c r="OMM408" s="59"/>
      <c r="OMN408" s="59"/>
      <c r="OMO408" s="59"/>
      <c r="OMP408" s="59"/>
      <c r="OMQ408" s="59"/>
      <c r="OMR408" s="59"/>
      <c r="OMS408" s="59"/>
      <c r="OMT408" s="59"/>
      <c r="OMU408" s="59"/>
      <c r="OMV408" s="59"/>
      <c r="OMW408" s="59"/>
      <c r="OMX408" s="59"/>
      <c r="OMY408" s="59"/>
      <c r="OMZ408" s="59"/>
      <c r="ONA408" s="59"/>
      <c r="ONB408" s="59"/>
      <c r="ONC408" s="59"/>
      <c r="OND408" s="59"/>
      <c r="ONE408" s="59"/>
      <c r="ONF408" s="59"/>
      <c r="ONG408" s="59"/>
      <c r="ONH408" s="59"/>
      <c r="ONI408" s="59"/>
      <c r="ONJ408" s="59"/>
      <c r="ONK408" s="59"/>
      <c r="ONL408" s="59"/>
      <c r="ONM408" s="59"/>
      <c r="ONN408" s="59"/>
      <c r="ONO408" s="59"/>
      <c r="ONP408" s="59"/>
      <c r="ONQ408" s="59"/>
      <c r="ONR408" s="59"/>
      <c r="ONS408" s="59"/>
      <c r="ONT408" s="59"/>
      <c r="ONU408" s="59"/>
      <c r="ONV408" s="59"/>
      <c r="ONW408" s="59"/>
      <c r="ONX408" s="59"/>
      <c r="ONY408" s="59"/>
      <c r="ONZ408" s="59"/>
      <c r="OOA408" s="59"/>
      <c r="OOB408" s="59"/>
      <c r="OOC408" s="59"/>
      <c r="OOD408" s="59"/>
      <c r="OOE408" s="59"/>
      <c r="OOF408" s="59"/>
      <c r="OOG408" s="59"/>
      <c r="OOH408" s="59"/>
      <c r="OOI408" s="59"/>
      <c r="OOJ408" s="59"/>
      <c r="OOK408" s="59"/>
      <c r="OOL408" s="59"/>
      <c r="OOM408" s="59"/>
      <c r="OON408" s="59"/>
      <c r="OOO408" s="59"/>
      <c r="OOP408" s="59"/>
      <c r="OOQ408" s="59"/>
      <c r="OOR408" s="59"/>
      <c r="OOS408" s="59"/>
      <c r="OOT408" s="59"/>
      <c r="OOU408" s="59"/>
      <c r="OOV408" s="59"/>
      <c r="OOW408" s="59"/>
      <c r="OOX408" s="59"/>
      <c r="OOY408" s="59"/>
      <c r="OOZ408" s="59"/>
      <c r="OPA408" s="59"/>
      <c r="OPB408" s="59"/>
      <c r="OPC408" s="59"/>
      <c r="OPD408" s="59"/>
      <c r="OPE408" s="59"/>
      <c r="OPF408" s="59"/>
      <c r="OPG408" s="59"/>
      <c r="OPH408" s="59"/>
      <c r="OPI408" s="59"/>
      <c r="OPJ408" s="59"/>
      <c r="OPK408" s="59"/>
      <c r="OPL408" s="59"/>
      <c r="OPM408" s="59"/>
      <c r="OPN408" s="59"/>
      <c r="OPO408" s="59"/>
      <c r="OPP408" s="59"/>
      <c r="OPQ408" s="59"/>
      <c r="OPR408" s="59"/>
      <c r="OPS408" s="59"/>
      <c r="OPT408" s="59"/>
      <c r="OPU408" s="59"/>
      <c r="OPV408" s="59"/>
      <c r="OPW408" s="59"/>
      <c r="OPX408" s="59"/>
      <c r="OPY408" s="59"/>
      <c r="OPZ408" s="59"/>
      <c r="OQA408" s="59"/>
      <c r="OQB408" s="59"/>
      <c r="OQC408" s="59"/>
      <c r="OQD408" s="59"/>
      <c r="OQE408" s="59"/>
      <c r="OQF408" s="59"/>
      <c r="OQG408" s="59"/>
      <c r="OQH408" s="59"/>
      <c r="OQI408" s="59"/>
      <c r="OQJ408" s="59"/>
      <c r="OQK408" s="59"/>
      <c r="OQL408" s="59"/>
      <c r="OQM408" s="59"/>
      <c r="OQN408" s="59"/>
      <c r="OQO408" s="59"/>
      <c r="OQP408" s="59"/>
      <c r="OQQ408" s="59"/>
      <c r="OQR408" s="59"/>
      <c r="OQS408" s="59"/>
      <c r="OQT408" s="59"/>
      <c r="OQU408" s="59"/>
      <c r="OQV408" s="59"/>
      <c r="OQW408" s="59"/>
      <c r="OQX408" s="59"/>
      <c r="OQY408" s="59"/>
      <c r="OQZ408" s="59"/>
      <c r="ORA408" s="59"/>
      <c r="ORB408" s="59"/>
      <c r="ORC408" s="59"/>
      <c r="ORD408" s="59"/>
      <c r="ORE408" s="59"/>
      <c r="ORF408" s="59"/>
      <c r="ORG408" s="59"/>
      <c r="ORH408" s="59"/>
      <c r="ORI408" s="59"/>
      <c r="ORJ408" s="59"/>
      <c r="ORK408" s="59"/>
      <c r="ORL408" s="59"/>
      <c r="ORM408" s="59"/>
      <c r="ORN408" s="59"/>
      <c r="ORO408" s="59"/>
      <c r="ORP408" s="59"/>
      <c r="ORQ408" s="59"/>
      <c r="ORR408" s="59"/>
      <c r="ORS408" s="59"/>
      <c r="ORT408" s="59"/>
      <c r="ORU408" s="59"/>
      <c r="ORV408" s="59"/>
      <c r="ORW408" s="59"/>
      <c r="ORX408" s="59"/>
      <c r="ORY408" s="59"/>
      <c r="ORZ408" s="59"/>
      <c r="OSA408" s="59"/>
      <c r="OSB408" s="59"/>
      <c r="OSC408" s="59"/>
      <c r="OSD408" s="59"/>
      <c r="OSE408" s="59"/>
      <c r="OSF408" s="59"/>
      <c r="OSG408" s="59"/>
      <c r="OSH408" s="59"/>
      <c r="OSI408" s="59"/>
      <c r="OSJ408" s="59"/>
      <c r="OSK408" s="59"/>
      <c r="OSL408" s="59"/>
      <c r="OSM408" s="59"/>
      <c r="OSN408" s="59"/>
      <c r="OSO408" s="59"/>
      <c r="OSP408" s="59"/>
      <c r="OSQ408" s="59"/>
      <c r="OSR408" s="59"/>
      <c r="OSS408" s="59"/>
      <c r="OST408" s="59"/>
      <c r="OSU408" s="59"/>
      <c r="OSV408" s="59"/>
      <c r="OSW408" s="59"/>
      <c r="OSX408" s="59"/>
      <c r="OSY408" s="59"/>
      <c r="OSZ408" s="59"/>
      <c r="OTA408" s="59"/>
      <c r="OTB408" s="59"/>
      <c r="OTC408" s="59"/>
      <c r="OTD408" s="59"/>
      <c r="OTE408" s="59"/>
      <c r="OTF408" s="59"/>
      <c r="OTG408" s="59"/>
      <c r="OTH408" s="59"/>
      <c r="OTI408" s="59"/>
      <c r="OTJ408" s="59"/>
      <c r="OTK408" s="59"/>
      <c r="OTL408" s="59"/>
      <c r="OTM408" s="59"/>
      <c r="OTN408" s="59"/>
      <c r="OTO408" s="59"/>
      <c r="OTP408" s="59"/>
      <c r="OTQ408" s="59"/>
      <c r="OTR408" s="59"/>
      <c r="OTS408" s="59"/>
      <c r="OTT408" s="59"/>
      <c r="OTU408" s="59"/>
      <c r="OTV408" s="59"/>
      <c r="OTW408" s="59"/>
      <c r="OTX408" s="59"/>
      <c r="OTY408" s="59"/>
      <c r="OTZ408" s="59"/>
      <c r="OUA408" s="59"/>
      <c r="OUB408" s="59"/>
      <c r="OUC408" s="59"/>
      <c r="OUD408" s="59"/>
      <c r="OUE408" s="59"/>
      <c r="OUF408" s="59"/>
      <c r="OUG408" s="59"/>
      <c r="OUH408" s="59"/>
      <c r="OUI408" s="59"/>
      <c r="OUJ408" s="59"/>
      <c r="OUK408" s="59"/>
      <c r="OUL408" s="59"/>
      <c r="OUM408" s="59"/>
      <c r="OUN408" s="59"/>
      <c r="OUO408" s="59"/>
      <c r="OUP408" s="59"/>
      <c r="OUQ408" s="59"/>
      <c r="OUR408" s="59"/>
      <c r="OUS408" s="59"/>
      <c r="OUT408" s="59"/>
      <c r="OUU408" s="59"/>
      <c r="OUV408" s="59"/>
      <c r="OUW408" s="59"/>
      <c r="OUX408" s="59"/>
      <c r="OUY408" s="59"/>
      <c r="OUZ408" s="59"/>
      <c r="OVA408" s="59"/>
      <c r="OVB408" s="59"/>
      <c r="OVC408" s="59"/>
      <c r="OVD408" s="59"/>
      <c r="OVE408" s="59"/>
      <c r="OVF408" s="59"/>
      <c r="OVG408" s="59"/>
      <c r="OVH408" s="59"/>
      <c r="OVI408" s="59"/>
      <c r="OVJ408" s="59"/>
      <c r="OVK408" s="59"/>
      <c r="OVL408" s="59"/>
      <c r="OVM408" s="59"/>
      <c r="OVN408" s="59"/>
      <c r="OVO408" s="59"/>
      <c r="OVP408" s="59"/>
      <c r="OVQ408" s="59"/>
      <c r="OVR408" s="59"/>
      <c r="OVS408" s="59"/>
      <c r="OVT408" s="59"/>
      <c r="OVU408" s="59"/>
      <c r="OVV408" s="59"/>
      <c r="OVW408" s="59"/>
      <c r="OVX408" s="59"/>
      <c r="OVY408" s="59"/>
      <c r="OVZ408" s="59"/>
      <c r="OWA408" s="59"/>
      <c r="OWB408" s="59"/>
      <c r="OWC408" s="59"/>
      <c r="OWD408" s="59"/>
      <c r="OWE408" s="59"/>
      <c r="OWF408" s="59"/>
      <c r="OWG408" s="59"/>
      <c r="OWH408" s="59"/>
      <c r="OWI408" s="59"/>
      <c r="OWJ408" s="59"/>
      <c r="OWK408" s="59"/>
      <c r="OWL408" s="59"/>
      <c r="OWM408" s="59"/>
      <c r="OWN408" s="59"/>
      <c r="OWO408" s="59"/>
      <c r="OWP408" s="59"/>
      <c r="OWQ408" s="59"/>
      <c r="OWR408" s="59"/>
      <c r="OWS408" s="59"/>
      <c r="OWT408" s="59"/>
      <c r="OWU408" s="59"/>
      <c r="OWV408" s="59"/>
      <c r="OWW408" s="59"/>
      <c r="OWX408" s="59"/>
      <c r="OWY408" s="59"/>
      <c r="OWZ408" s="59"/>
      <c r="OXA408" s="59"/>
      <c r="OXB408" s="59"/>
      <c r="OXC408" s="59"/>
      <c r="OXD408" s="59"/>
      <c r="OXE408" s="59"/>
      <c r="OXF408" s="59"/>
      <c r="OXG408" s="59"/>
      <c r="OXH408" s="59"/>
      <c r="OXI408" s="59"/>
      <c r="OXJ408" s="59"/>
      <c r="OXK408" s="59"/>
      <c r="OXL408" s="59"/>
      <c r="OXM408" s="59"/>
      <c r="OXN408" s="59"/>
      <c r="OXO408" s="59"/>
      <c r="OXP408" s="59"/>
      <c r="OXQ408" s="59"/>
      <c r="OXR408" s="59"/>
      <c r="OXS408" s="59"/>
      <c r="OXT408" s="59"/>
      <c r="OXU408" s="59"/>
      <c r="OXV408" s="59"/>
      <c r="OXW408" s="59"/>
      <c r="OXX408" s="59"/>
      <c r="OXY408" s="59"/>
      <c r="OXZ408" s="59"/>
      <c r="OYA408" s="59"/>
      <c r="OYB408" s="59"/>
      <c r="OYC408" s="59"/>
      <c r="OYD408" s="59"/>
      <c r="OYE408" s="59"/>
      <c r="OYF408" s="59"/>
      <c r="OYG408" s="59"/>
      <c r="OYH408" s="59"/>
      <c r="OYI408" s="59"/>
      <c r="OYJ408" s="59"/>
      <c r="OYK408" s="59"/>
      <c r="OYL408" s="59"/>
      <c r="OYM408" s="59"/>
      <c r="OYN408" s="59"/>
      <c r="OYO408" s="59"/>
      <c r="OYP408" s="59"/>
      <c r="OYQ408" s="59"/>
      <c r="OYR408" s="59"/>
      <c r="OYS408" s="59"/>
      <c r="OYT408" s="59"/>
      <c r="OYU408" s="59"/>
      <c r="OYV408" s="59"/>
      <c r="OYW408" s="59"/>
      <c r="OYX408" s="59"/>
      <c r="OYY408" s="59"/>
      <c r="OYZ408" s="59"/>
      <c r="OZA408" s="59"/>
      <c r="OZB408" s="59"/>
      <c r="OZC408" s="59"/>
      <c r="OZD408" s="59"/>
      <c r="OZE408" s="59"/>
      <c r="OZF408" s="59"/>
      <c r="OZG408" s="59"/>
      <c r="OZH408" s="59"/>
      <c r="OZI408" s="59"/>
      <c r="OZJ408" s="59"/>
      <c r="OZK408" s="59"/>
      <c r="OZL408" s="59"/>
      <c r="OZM408" s="59"/>
      <c r="OZN408" s="59"/>
      <c r="OZO408" s="59"/>
      <c r="OZP408" s="59"/>
      <c r="OZQ408" s="59"/>
      <c r="OZR408" s="59"/>
      <c r="OZS408" s="59"/>
      <c r="OZT408" s="59"/>
      <c r="OZU408" s="59"/>
      <c r="OZV408" s="59"/>
      <c r="OZW408" s="59"/>
      <c r="OZX408" s="59"/>
      <c r="OZY408" s="59"/>
      <c r="OZZ408" s="59"/>
      <c r="PAA408" s="59"/>
      <c r="PAB408" s="59"/>
      <c r="PAC408" s="59"/>
      <c r="PAD408" s="59"/>
      <c r="PAE408" s="59"/>
      <c r="PAF408" s="59"/>
      <c r="PAG408" s="59"/>
      <c r="PAH408" s="59"/>
      <c r="PAI408" s="59"/>
      <c r="PAJ408" s="59"/>
      <c r="PAK408" s="59"/>
      <c r="PAL408" s="59"/>
      <c r="PAM408" s="59"/>
      <c r="PAN408" s="59"/>
      <c r="PAO408" s="59"/>
      <c r="PAP408" s="59"/>
      <c r="PAQ408" s="59"/>
      <c r="PAR408" s="59"/>
      <c r="PAS408" s="59"/>
      <c r="PAT408" s="59"/>
      <c r="PAU408" s="59"/>
      <c r="PAV408" s="59"/>
      <c r="PAW408" s="59"/>
      <c r="PAX408" s="59"/>
      <c r="PAY408" s="59"/>
      <c r="PAZ408" s="59"/>
      <c r="PBA408" s="59"/>
      <c r="PBB408" s="59"/>
      <c r="PBC408" s="59"/>
      <c r="PBD408" s="59"/>
      <c r="PBE408" s="59"/>
      <c r="PBF408" s="59"/>
      <c r="PBG408" s="59"/>
      <c r="PBH408" s="59"/>
      <c r="PBI408" s="59"/>
      <c r="PBJ408" s="59"/>
      <c r="PBK408" s="59"/>
      <c r="PBL408" s="59"/>
      <c r="PBM408" s="59"/>
      <c r="PBN408" s="59"/>
      <c r="PBO408" s="59"/>
      <c r="PBP408" s="59"/>
      <c r="PBQ408" s="59"/>
      <c r="PBR408" s="59"/>
      <c r="PBS408" s="59"/>
      <c r="PBT408" s="59"/>
      <c r="PBU408" s="59"/>
      <c r="PBV408" s="59"/>
      <c r="PBW408" s="59"/>
      <c r="PBX408" s="59"/>
      <c r="PBY408" s="59"/>
      <c r="PBZ408" s="59"/>
      <c r="PCA408" s="59"/>
      <c r="PCB408" s="59"/>
      <c r="PCC408" s="59"/>
      <c r="PCD408" s="59"/>
      <c r="PCE408" s="59"/>
      <c r="PCF408" s="59"/>
      <c r="PCG408" s="59"/>
      <c r="PCH408" s="59"/>
      <c r="PCI408" s="59"/>
      <c r="PCJ408" s="59"/>
      <c r="PCK408" s="59"/>
      <c r="PCL408" s="59"/>
      <c r="PCM408" s="59"/>
      <c r="PCN408" s="59"/>
      <c r="PCO408" s="59"/>
      <c r="PCP408" s="59"/>
      <c r="PCQ408" s="59"/>
      <c r="PCR408" s="59"/>
      <c r="PCS408" s="59"/>
      <c r="PCT408" s="59"/>
      <c r="PCU408" s="59"/>
      <c r="PCV408" s="59"/>
      <c r="PCW408" s="59"/>
      <c r="PCX408" s="59"/>
      <c r="PCY408" s="59"/>
      <c r="PCZ408" s="59"/>
      <c r="PDA408" s="59"/>
      <c r="PDB408" s="59"/>
      <c r="PDC408" s="59"/>
      <c r="PDD408" s="59"/>
      <c r="PDE408" s="59"/>
      <c r="PDF408" s="59"/>
      <c r="PDG408" s="59"/>
      <c r="PDH408" s="59"/>
      <c r="PDI408" s="59"/>
      <c r="PDJ408" s="59"/>
      <c r="PDK408" s="59"/>
      <c r="PDL408" s="59"/>
      <c r="PDM408" s="59"/>
      <c r="PDN408" s="59"/>
      <c r="PDO408" s="59"/>
      <c r="PDP408" s="59"/>
      <c r="PDQ408" s="59"/>
      <c r="PDR408" s="59"/>
      <c r="PDS408" s="59"/>
      <c r="PDT408" s="59"/>
      <c r="PDU408" s="59"/>
      <c r="PDV408" s="59"/>
      <c r="PDW408" s="59"/>
      <c r="PDX408" s="59"/>
      <c r="PDY408" s="59"/>
      <c r="PDZ408" s="59"/>
      <c r="PEA408" s="59"/>
      <c r="PEB408" s="59"/>
      <c r="PEC408" s="59"/>
      <c r="PED408" s="59"/>
      <c r="PEE408" s="59"/>
      <c r="PEF408" s="59"/>
      <c r="PEG408" s="59"/>
      <c r="PEH408" s="59"/>
      <c r="PEI408" s="59"/>
      <c r="PEJ408" s="59"/>
      <c r="PEK408" s="59"/>
      <c r="PEL408" s="59"/>
      <c r="PEM408" s="59"/>
      <c r="PEN408" s="59"/>
      <c r="PEO408" s="59"/>
      <c r="PEP408" s="59"/>
      <c r="PEQ408" s="59"/>
      <c r="PER408" s="59"/>
      <c r="PES408" s="59"/>
      <c r="PET408" s="59"/>
      <c r="PEU408" s="59"/>
      <c r="PEV408" s="59"/>
      <c r="PEW408" s="59"/>
      <c r="PEX408" s="59"/>
      <c r="PEY408" s="59"/>
      <c r="PEZ408" s="59"/>
      <c r="PFA408" s="59"/>
      <c r="PFB408" s="59"/>
      <c r="PFC408" s="59"/>
      <c r="PFD408" s="59"/>
      <c r="PFE408" s="59"/>
      <c r="PFF408" s="59"/>
      <c r="PFG408" s="59"/>
      <c r="PFH408" s="59"/>
      <c r="PFI408" s="59"/>
      <c r="PFJ408" s="59"/>
      <c r="PFK408" s="59"/>
      <c r="PFL408" s="59"/>
      <c r="PFM408" s="59"/>
      <c r="PFN408" s="59"/>
      <c r="PFO408" s="59"/>
      <c r="PFP408" s="59"/>
      <c r="PFQ408" s="59"/>
      <c r="PFR408" s="59"/>
      <c r="PFS408" s="59"/>
      <c r="PFT408" s="59"/>
      <c r="PFU408" s="59"/>
      <c r="PFV408" s="59"/>
      <c r="PFW408" s="59"/>
      <c r="PFX408" s="59"/>
      <c r="PFY408" s="59"/>
      <c r="PFZ408" s="59"/>
      <c r="PGA408" s="59"/>
      <c r="PGB408" s="59"/>
      <c r="PGC408" s="59"/>
      <c r="PGD408" s="59"/>
      <c r="PGE408" s="59"/>
      <c r="PGF408" s="59"/>
      <c r="PGG408" s="59"/>
      <c r="PGH408" s="59"/>
      <c r="PGI408" s="59"/>
      <c r="PGJ408" s="59"/>
      <c r="PGK408" s="59"/>
      <c r="PGL408" s="59"/>
      <c r="PGM408" s="59"/>
      <c r="PGN408" s="59"/>
      <c r="PGO408" s="59"/>
      <c r="PGP408" s="59"/>
      <c r="PGQ408" s="59"/>
      <c r="PGR408" s="59"/>
      <c r="PGS408" s="59"/>
      <c r="PGT408" s="59"/>
      <c r="PGU408" s="59"/>
      <c r="PGV408" s="59"/>
      <c r="PGW408" s="59"/>
      <c r="PGX408" s="59"/>
      <c r="PGY408" s="59"/>
      <c r="PGZ408" s="59"/>
      <c r="PHA408" s="59"/>
      <c r="PHB408" s="59"/>
      <c r="PHC408" s="59"/>
      <c r="PHD408" s="59"/>
      <c r="PHE408" s="59"/>
      <c r="PHF408" s="59"/>
      <c r="PHG408" s="59"/>
      <c r="PHH408" s="59"/>
      <c r="PHI408" s="59"/>
      <c r="PHJ408" s="59"/>
      <c r="PHK408" s="59"/>
      <c r="PHL408" s="59"/>
      <c r="PHM408" s="59"/>
      <c r="PHN408" s="59"/>
      <c r="PHO408" s="59"/>
      <c r="PHP408" s="59"/>
      <c r="PHQ408" s="59"/>
      <c r="PHR408" s="59"/>
      <c r="PHS408" s="59"/>
      <c r="PHT408" s="59"/>
      <c r="PHU408" s="59"/>
      <c r="PHV408" s="59"/>
      <c r="PHW408" s="59"/>
      <c r="PHX408" s="59"/>
      <c r="PHY408" s="59"/>
      <c r="PHZ408" s="59"/>
      <c r="PIA408" s="59"/>
      <c r="PIB408" s="59"/>
      <c r="PIC408" s="59"/>
      <c r="PID408" s="59"/>
      <c r="PIE408" s="59"/>
      <c r="PIF408" s="59"/>
      <c r="PIG408" s="59"/>
      <c r="PIH408" s="59"/>
      <c r="PII408" s="59"/>
      <c r="PIJ408" s="59"/>
      <c r="PIK408" s="59"/>
      <c r="PIL408" s="59"/>
      <c r="PIM408" s="59"/>
      <c r="PIN408" s="59"/>
      <c r="PIO408" s="59"/>
      <c r="PIP408" s="59"/>
      <c r="PIQ408" s="59"/>
      <c r="PIR408" s="59"/>
      <c r="PIS408" s="59"/>
      <c r="PIT408" s="59"/>
      <c r="PIU408" s="59"/>
      <c r="PIV408" s="59"/>
      <c r="PIW408" s="59"/>
      <c r="PIX408" s="59"/>
      <c r="PIY408" s="59"/>
      <c r="PIZ408" s="59"/>
      <c r="PJA408" s="59"/>
      <c r="PJB408" s="59"/>
      <c r="PJC408" s="59"/>
      <c r="PJD408" s="59"/>
      <c r="PJE408" s="59"/>
      <c r="PJF408" s="59"/>
      <c r="PJG408" s="59"/>
      <c r="PJH408" s="59"/>
      <c r="PJI408" s="59"/>
      <c r="PJJ408" s="59"/>
      <c r="PJK408" s="59"/>
      <c r="PJL408" s="59"/>
      <c r="PJM408" s="59"/>
      <c r="PJN408" s="59"/>
      <c r="PJO408" s="59"/>
      <c r="PJP408" s="59"/>
      <c r="PJQ408" s="59"/>
      <c r="PJR408" s="59"/>
      <c r="PJS408" s="59"/>
      <c r="PJT408" s="59"/>
      <c r="PJU408" s="59"/>
      <c r="PJV408" s="59"/>
      <c r="PJW408" s="59"/>
      <c r="PJX408" s="59"/>
      <c r="PJY408" s="59"/>
      <c r="PJZ408" s="59"/>
      <c r="PKA408" s="59"/>
      <c r="PKB408" s="59"/>
      <c r="PKC408" s="59"/>
      <c r="PKD408" s="59"/>
      <c r="PKE408" s="59"/>
      <c r="PKF408" s="59"/>
      <c r="PKG408" s="59"/>
      <c r="PKH408" s="59"/>
      <c r="PKI408" s="59"/>
      <c r="PKJ408" s="59"/>
      <c r="PKK408" s="59"/>
      <c r="PKL408" s="59"/>
      <c r="PKM408" s="59"/>
      <c r="PKN408" s="59"/>
      <c r="PKO408" s="59"/>
      <c r="PKP408" s="59"/>
      <c r="PKQ408" s="59"/>
      <c r="PKR408" s="59"/>
      <c r="PKS408" s="59"/>
      <c r="PKT408" s="59"/>
      <c r="PKU408" s="59"/>
      <c r="PKV408" s="59"/>
      <c r="PKW408" s="59"/>
      <c r="PKX408" s="59"/>
      <c r="PKY408" s="59"/>
      <c r="PKZ408" s="59"/>
      <c r="PLA408" s="59"/>
      <c r="PLB408" s="59"/>
      <c r="PLC408" s="59"/>
      <c r="PLD408" s="59"/>
      <c r="PLE408" s="59"/>
      <c r="PLF408" s="59"/>
      <c r="PLG408" s="59"/>
      <c r="PLH408" s="59"/>
      <c r="PLI408" s="59"/>
      <c r="PLJ408" s="59"/>
      <c r="PLK408" s="59"/>
      <c r="PLL408" s="59"/>
      <c r="PLM408" s="59"/>
      <c r="PLN408" s="59"/>
      <c r="PLO408" s="59"/>
      <c r="PLP408" s="59"/>
      <c r="PLQ408" s="59"/>
      <c r="PLR408" s="59"/>
      <c r="PLS408" s="59"/>
      <c r="PLT408" s="59"/>
      <c r="PLU408" s="59"/>
      <c r="PLV408" s="59"/>
      <c r="PLW408" s="59"/>
      <c r="PLX408" s="59"/>
      <c r="PLY408" s="59"/>
      <c r="PLZ408" s="59"/>
      <c r="PMA408" s="59"/>
      <c r="PMB408" s="59"/>
      <c r="PMC408" s="59"/>
      <c r="PMD408" s="59"/>
      <c r="PME408" s="59"/>
      <c r="PMF408" s="59"/>
      <c r="PMG408" s="59"/>
      <c r="PMH408" s="59"/>
      <c r="PMI408" s="59"/>
      <c r="PMJ408" s="59"/>
      <c r="PMK408" s="59"/>
      <c r="PML408" s="59"/>
      <c r="PMM408" s="59"/>
      <c r="PMN408" s="59"/>
      <c r="PMO408" s="59"/>
      <c r="PMP408" s="59"/>
      <c r="PMQ408" s="59"/>
      <c r="PMR408" s="59"/>
      <c r="PMS408" s="59"/>
      <c r="PMT408" s="59"/>
      <c r="PMU408" s="59"/>
      <c r="PMV408" s="59"/>
      <c r="PMW408" s="59"/>
      <c r="PMX408" s="59"/>
      <c r="PMY408" s="59"/>
      <c r="PMZ408" s="59"/>
      <c r="PNA408" s="59"/>
      <c r="PNB408" s="59"/>
      <c r="PNC408" s="59"/>
      <c r="PND408" s="59"/>
      <c r="PNE408" s="59"/>
      <c r="PNF408" s="59"/>
      <c r="PNG408" s="59"/>
      <c r="PNH408" s="59"/>
      <c r="PNI408" s="59"/>
      <c r="PNJ408" s="59"/>
      <c r="PNK408" s="59"/>
      <c r="PNL408" s="59"/>
      <c r="PNM408" s="59"/>
      <c r="PNN408" s="59"/>
      <c r="PNO408" s="59"/>
      <c r="PNP408" s="59"/>
      <c r="PNQ408" s="59"/>
      <c r="PNR408" s="59"/>
      <c r="PNS408" s="59"/>
      <c r="PNT408" s="59"/>
      <c r="PNU408" s="59"/>
      <c r="PNV408" s="59"/>
      <c r="PNW408" s="59"/>
      <c r="PNX408" s="59"/>
      <c r="PNY408" s="59"/>
      <c r="PNZ408" s="59"/>
      <c r="POA408" s="59"/>
      <c r="POB408" s="59"/>
      <c r="POC408" s="59"/>
      <c r="POD408" s="59"/>
      <c r="POE408" s="59"/>
      <c r="POF408" s="59"/>
      <c r="POG408" s="59"/>
      <c r="POH408" s="59"/>
      <c r="POI408" s="59"/>
      <c r="POJ408" s="59"/>
      <c r="POK408" s="59"/>
      <c r="POL408" s="59"/>
      <c r="POM408" s="59"/>
      <c r="PON408" s="59"/>
      <c r="POO408" s="59"/>
      <c r="POP408" s="59"/>
      <c r="POQ408" s="59"/>
      <c r="POR408" s="59"/>
      <c r="POS408" s="59"/>
      <c r="POT408" s="59"/>
      <c r="POU408" s="59"/>
      <c r="POV408" s="59"/>
      <c r="POW408" s="59"/>
      <c r="POX408" s="59"/>
      <c r="POY408" s="59"/>
      <c r="POZ408" s="59"/>
      <c r="PPA408" s="59"/>
      <c r="PPB408" s="59"/>
      <c r="PPC408" s="59"/>
      <c r="PPD408" s="59"/>
      <c r="PPE408" s="59"/>
      <c r="PPF408" s="59"/>
      <c r="PPG408" s="59"/>
      <c r="PPH408" s="59"/>
      <c r="PPI408" s="59"/>
      <c r="PPJ408" s="59"/>
      <c r="PPK408" s="59"/>
      <c r="PPL408" s="59"/>
      <c r="PPM408" s="59"/>
      <c r="PPN408" s="59"/>
      <c r="PPO408" s="59"/>
      <c r="PPP408" s="59"/>
      <c r="PPQ408" s="59"/>
      <c r="PPR408" s="59"/>
      <c r="PPS408" s="59"/>
      <c r="PPT408" s="59"/>
      <c r="PPU408" s="59"/>
      <c r="PPV408" s="59"/>
      <c r="PPW408" s="59"/>
      <c r="PPX408" s="59"/>
      <c r="PPY408" s="59"/>
      <c r="PPZ408" s="59"/>
      <c r="PQA408" s="59"/>
      <c r="PQB408" s="59"/>
      <c r="PQC408" s="59"/>
      <c r="PQD408" s="59"/>
      <c r="PQE408" s="59"/>
      <c r="PQF408" s="59"/>
      <c r="PQG408" s="59"/>
      <c r="PQH408" s="59"/>
      <c r="PQI408" s="59"/>
      <c r="PQJ408" s="59"/>
      <c r="PQK408" s="59"/>
      <c r="PQL408" s="59"/>
      <c r="PQM408" s="59"/>
      <c r="PQN408" s="59"/>
      <c r="PQO408" s="59"/>
      <c r="PQP408" s="59"/>
      <c r="PQQ408" s="59"/>
      <c r="PQR408" s="59"/>
      <c r="PQS408" s="59"/>
      <c r="PQT408" s="59"/>
      <c r="PQU408" s="59"/>
      <c r="PQV408" s="59"/>
      <c r="PQW408" s="59"/>
      <c r="PQX408" s="59"/>
      <c r="PQY408" s="59"/>
      <c r="PQZ408" s="59"/>
      <c r="PRA408" s="59"/>
      <c r="PRB408" s="59"/>
      <c r="PRC408" s="59"/>
      <c r="PRD408" s="59"/>
      <c r="PRE408" s="59"/>
      <c r="PRF408" s="59"/>
      <c r="PRG408" s="59"/>
      <c r="PRH408" s="59"/>
      <c r="PRI408" s="59"/>
      <c r="PRJ408" s="59"/>
      <c r="PRK408" s="59"/>
      <c r="PRL408" s="59"/>
      <c r="PRM408" s="59"/>
      <c r="PRN408" s="59"/>
      <c r="PRO408" s="59"/>
      <c r="PRP408" s="59"/>
      <c r="PRQ408" s="59"/>
      <c r="PRR408" s="59"/>
      <c r="PRS408" s="59"/>
      <c r="PRT408" s="59"/>
      <c r="PRU408" s="59"/>
      <c r="PRV408" s="59"/>
      <c r="PRW408" s="59"/>
      <c r="PRX408" s="59"/>
      <c r="PRY408" s="59"/>
      <c r="PRZ408" s="59"/>
      <c r="PSA408" s="59"/>
      <c r="PSB408" s="59"/>
      <c r="PSC408" s="59"/>
      <c r="PSD408" s="59"/>
      <c r="PSE408" s="59"/>
      <c r="PSF408" s="59"/>
      <c r="PSG408" s="59"/>
      <c r="PSH408" s="59"/>
      <c r="PSI408" s="59"/>
      <c r="PSJ408" s="59"/>
      <c r="PSK408" s="59"/>
      <c r="PSL408" s="59"/>
      <c r="PSM408" s="59"/>
      <c r="PSN408" s="59"/>
      <c r="PSO408" s="59"/>
      <c r="PSP408" s="59"/>
      <c r="PSQ408" s="59"/>
      <c r="PSR408" s="59"/>
      <c r="PSS408" s="59"/>
      <c r="PST408" s="59"/>
      <c r="PSU408" s="59"/>
      <c r="PSV408" s="59"/>
      <c r="PSW408" s="59"/>
      <c r="PSX408" s="59"/>
      <c r="PSY408" s="59"/>
      <c r="PSZ408" s="59"/>
      <c r="PTA408" s="59"/>
      <c r="PTB408" s="59"/>
      <c r="PTC408" s="59"/>
      <c r="PTD408" s="59"/>
      <c r="PTE408" s="59"/>
      <c r="PTF408" s="59"/>
      <c r="PTG408" s="59"/>
      <c r="PTH408" s="59"/>
      <c r="PTI408" s="59"/>
      <c r="PTJ408" s="59"/>
      <c r="PTK408" s="59"/>
      <c r="PTL408" s="59"/>
      <c r="PTM408" s="59"/>
      <c r="PTN408" s="59"/>
      <c r="PTO408" s="59"/>
      <c r="PTP408" s="59"/>
      <c r="PTQ408" s="59"/>
      <c r="PTR408" s="59"/>
      <c r="PTS408" s="59"/>
      <c r="PTT408" s="59"/>
      <c r="PTU408" s="59"/>
      <c r="PTV408" s="59"/>
      <c r="PTW408" s="59"/>
      <c r="PTX408" s="59"/>
      <c r="PTY408" s="59"/>
      <c r="PTZ408" s="59"/>
      <c r="PUA408" s="59"/>
      <c r="PUB408" s="59"/>
      <c r="PUC408" s="59"/>
      <c r="PUD408" s="59"/>
      <c r="PUE408" s="59"/>
      <c r="PUF408" s="59"/>
      <c r="PUG408" s="59"/>
      <c r="PUH408" s="59"/>
      <c r="PUI408" s="59"/>
      <c r="PUJ408" s="59"/>
      <c r="PUK408" s="59"/>
      <c r="PUL408" s="59"/>
      <c r="PUM408" s="59"/>
      <c r="PUN408" s="59"/>
      <c r="PUO408" s="59"/>
      <c r="PUP408" s="59"/>
      <c r="PUQ408" s="59"/>
      <c r="PUR408" s="59"/>
      <c r="PUS408" s="59"/>
      <c r="PUT408" s="59"/>
      <c r="PUU408" s="59"/>
      <c r="PUV408" s="59"/>
      <c r="PUW408" s="59"/>
      <c r="PUX408" s="59"/>
      <c r="PUY408" s="59"/>
      <c r="PUZ408" s="59"/>
      <c r="PVA408" s="59"/>
      <c r="PVB408" s="59"/>
      <c r="PVC408" s="59"/>
      <c r="PVD408" s="59"/>
      <c r="PVE408" s="59"/>
      <c r="PVF408" s="59"/>
      <c r="PVG408" s="59"/>
      <c r="PVH408" s="59"/>
      <c r="PVI408" s="59"/>
      <c r="PVJ408" s="59"/>
      <c r="PVK408" s="59"/>
      <c r="PVL408" s="59"/>
      <c r="PVM408" s="59"/>
      <c r="PVN408" s="59"/>
      <c r="PVO408" s="59"/>
      <c r="PVP408" s="59"/>
      <c r="PVQ408" s="59"/>
      <c r="PVR408" s="59"/>
      <c r="PVS408" s="59"/>
      <c r="PVT408" s="59"/>
      <c r="PVU408" s="59"/>
      <c r="PVV408" s="59"/>
      <c r="PVW408" s="59"/>
      <c r="PVX408" s="59"/>
      <c r="PVY408" s="59"/>
      <c r="PVZ408" s="59"/>
      <c r="PWA408" s="59"/>
      <c r="PWB408" s="59"/>
      <c r="PWC408" s="59"/>
      <c r="PWD408" s="59"/>
      <c r="PWE408" s="59"/>
      <c r="PWF408" s="59"/>
      <c r="PWG408" s="59"/>
      <c r="PWH408" s="59"/>
      <c r="PWI408" s="59"/>
      <c r="PWJ408" s="59"/>
      <c r="PWK408" s="59"/>
      <c r="PWL408" s="59"/>
      <c r="PWM408" s="59"/>
      <c r="PWN408" s="59"/>
      <c r="PWO408" s="59"/>
      <c r="PWP408" s="59"/>
      <c r="PWQ408" s="59"/>
      <c r="PWR408" s="59"/>
      <c r="PWS408" s="59"/>
      <c r="PWT408" s="59"/>
      <c r="PWU408" s="59"/>
      <c r="PWV408" s="59"/>
      <c r="PWW408" s="59"/>
      <c r="PWX408" s="59"/>
      <c r="PWY408" s="59"/>
      <c r="PWZ408" s="59"/>
      <c r="PXA408" s="59"/>
      <c r="PXB408" s="59"/>
      <c r="PXC408" s="59"/>
      <c r="PXD408" s="59"/>
      <c r="PXE408" s="59"/>
      <c r="PXF408" s="59"/>
      <c r="PXG408" s="59"/>
      <c r="PXH408" s="59"/>
      <c r="PXI408" s="59"/>
      <c r="PXJ408" s="59"/>
      <c r="PXK408" s="59"/>
      <c r="PXL408" s="59"/>
      <c r="PXM408" s="59"/>
      <c r="PXN408" s="59"/>
      <c r="PXO408" s="59"/>
      <c r="PXP408" s="59"/>
      <c r="PXQ408" s="59"/>
      <c r="PXR408" s="59"/>
      <c r="PXS408" s="59"/>
      <c r="PXT408" s="59"/>
      <c r="PXU408" s="59"/>
      <c r="PXV408" s="59"/>
      <c r="PXW408" s="59"/>
      <c r="PXX408" s="59"/>
      <c r="PXY408" s="59"/>
      <c r="PXZ408" s="59"/>
      <c r="PYA408" s="59"/>
      <c r="PYB408" s="59"/>
      <c r="PYC408" s="59"/>
      <c r="PYD408" s="59"/>
      <c r="PYE408" s="59"/>
      <c r="PYF408" s="59"/>
      <c r="PYG408" s="59"/>
      <c r="PYH408" s="59"/>
      <c r="PYI408" s="59"/>
      <c r="PYJ408" s="59"/>
      <c r="PYK408" s="59"/>
      <c r="PYL408" s="59"/>
      <c r="PYM408" s="59"/>
      <c r="PYN408" s="59"/>
      <c r="PYO408" s="59"/>
      <c r="PYP408" s="59"/>
      <c r="PYQ408" s="59"/>
      <c r="PYR408" s="59"/>
      <c r="PYS408" s="59"/>
      <c r="PYT408" s="59"/>
      <c r="PYU408" s="59"/>
      <c r="PYV408" s="59"/>
      <c r="PYW408" s="59"/>
      <c r="PYX408" s="59"/>
      <c r="PYY408" s="59"/>
      <c r="PYZ408" s="59"/>
      <c r="PZA408" s="59"/>
      <c r="PZB408" s="59"/>
      <c r="PZC408" s="59"/>
      <c r="PZD408" s="59"/>
      <c r="PZE408" s="59"/>
      <c r="PZF408" s="59"/>
      <c r="PZG408" s="59"/>
      <c r="PZH408" s="59"/>
      <c r="PZI408" s="59"/>
      <c r="PZJ408" s="59"/>
      <c r="PZK408" s="59"/>
      <c r="PZL408" s="59"/>
      <c r="PZM408" s="59"/>
      <c r="PZN408" s="59"/>
      <c r="PZO408" s="59"/>
      <c r="PZP408" s="59"/>
      <c r="PZQ408" s="59"/>
      <c r="PZR408" s="59"/>
      <c r="PZS408" s="59"/>
      <c r="PZT408" s="59"/>
      <c r="PZU408" s="59"/>
      <c r="PZV408" s="59"/>
      <c r="PZW408" s="59"/>
      <c r="PZX408" s="59"/>
      <c r="PZY408" s="59"/>
      <c r="PZZ408" s="59"/>
      <c r="QAA408" s="59"/>
      <c r="QAB408" s="59"/>
      <c r="QAC408" s="59"/>
      <c r="QAD408" s="59"/>
      <c r="QAE408" s="59"/>
      <c r="QAF408" s="59"/>
      <c r="QAG408" s="59"/>
      <c r="QAH408" s="59"/>
      <c r="QAI408" s="59"/>
      <c r="QAJ408" s="59"/>
      <c r="QAK408" s="59"/>
      <c r="QAL408" s="59"/>
      <c r="QAM408" s="59"/>
      <c r="QAN408" s="59"/>
      <c r="QAO408" s="59"/>
      <c r="QAP408" s="59"/>
      <c r="QAQ408" s="59"/>
      <c r="QAR408" s="59"/>
      <c r="QAS408" s="59"/>
      <c r="QAT408" s="59"/>
      <c r="QAU408" s="59"/>
      <c r="QAV408" s="59"/>
      <c r="QAW408" s="59"/>
      <c r="QAX408" s="59"/>
      <c r="QAY408" s="59"/>
      <c r="QAZ408" s="59"/>
      <c r="QBA408" s="59"/>
      <c r="QBB408" s="59"/>
      <c r="QBC408" s="59"/>
      <c r="QBD408" s="59"/>
      <c r="QBE408" s="59"/>
      <c r="QBF408" s="59"/>
      <c r="QBG408" s="59"/>
      <c r="QBH408" s="59"/>
      <c r="QBI408" s="59"/>
      <c r="QBJ408" s="59"/>
      <c r="QBK408" s="59"/>
      <c r="QBL408" s="59"/>
      <c r="QBM408" s="59"/>
      <c r="QBN408" s="59"/>
      <c r="QBO408" s="59"/>
      <c r="QBP408" s="59"/>
      <c r="QBQ408" s="59"/>
      <c r="QBR408" s="59"/>
      <c r="QBS408" s="59"/>
      <c r="QBT408" s="59"/>
      <c r="QBU408" s="59"/>
      <c r="QBV408" s="59"/>
      <c r="QBW408" s="59"/>
      <c r="QBX408" s="59"/>
      <c r="QBY408" s="59"/>
      <c r="QBZ408" s="59"/>
      <c r="QCA408" s="59"/>
      <c r="QCB408" s="59"/>
      <c r="QCC408" s="59"/>
      <c r="QCD408" s="59"/>
      <c r="QCE408" s="59"/>
      <c r="QCF408" s="59"/>
      <c r="QCG408" s="59"/>
      <c r="QCH408" s="59"/>
      <c r="QCI408" s="59"/>
      <c r="QCJ408" s="59"/>
      <c r="QCK408" s="59"/>
      <c r="QCL408" s="59"/>
      <c r="QCM408" s="59"/>
      <c r="QCN408" s="59"/>
      <c r="QCO408" s="59"/>
      <c r="QCP408" s="59"/>
      <c r="QCQ408" s="59"/>
      <c r="QCR408" s="59"/>
      <c r="QCS408" s="59"/>
      <c r="QCT408" s="59"/>
      <c r="QCU408" s="59"/>
      <c r="QCV408" s="59"/>
      <c r="QCW408" s="59"/>
      <c r="QCX408" s="59"/>
      <c r="QCY408" s="59"/>
      <c r="QCZ408" s="59"/>
      <c r="QDA408" s="59"/>
      <c r="QDB408" s="59"/>
      <c r="QDC408" s="59"/>
      <c r="QDD408" s="59"/>
      <c r="QDE408" s="59"/>
      <c r="QDF408" s="59"/>
      <c r="QDG408" s="59"/>
      <c r="QDH408" s="59"/>
      <c r="QDI408" s="59"/>
      <c r="QDJ408" s="59"/>
      <c r="QDK408" s="59"/>
      <c r="QDL408" s="59"/>
      <c r="QDM408" s="59"/>
      <c r="QDN408" s="59"/>
      <c r="QDO408" s="59"/>
      <c r="QDP408" s="59"/>
      <c r="QDQ408" s="59"/>
      <c r="QDR408" s="59"/>
      <c r="QDS408" s="59"/>
      <c r="QDT408" s="59"/>
      <c r="QDU408" s="59"/>
      <c r="QDV408" s="59"/>
      <c r="QDW408" s="59"/>
      <c r="QDX408" s="59"/>
      <c r="QDY408" s="59"/>
      <c r="QDZ408" s="59"/>
      <c r="QEA408" s="59"/>
      <c r="QEB408" s="59"/>
      <c r="QEC408" s="59"/>
      <c r="QED408" s="59"/>
      <c r="QEE408" s="59"/>
      <c r="QEF408" s="59"/>
      <c r="QEG408" s="59"/>
      <c r="QEH408" s="59"/>
      <c r="QEI408" s="59"/>
      <c r="QEJ408" s="59"/>
      <c r="QEK408" s="59"/>
      <c r="QEL408" s="59"/>
      <c r="QEM408" s="59"/>
      <c r="QEN408" s="59"/>
      <c r="QEO408" s="59"/>
      <c r="QEP408" s="59"/>
      <c r="QEQ408" s="59"/>
      <c r="QER408" s="59"/>
      <c r="QES408" s="59"/>
      <c r="QET408" s="59"/>
      <c r="QEU408" s="59"/>
      <c r="QEV408" s="59"/>
      <c r="QEW408" s="59"/>
      <c r="QEX408" s="59"/>
      <c r="QEY408" s="59"/>
      <c r="QEZ408" s="59"/>
      <c r="QFA408" s="59"/>
      <c r="QFB408" s="59"/>
      <c r="QFC408" s="59"/>
      <c r="QFD408" s="59"/>
      <c r="QFE408" s="59"/>
      <c r="QFF408" s="59"/>
      <c r="QFG408" s="59"/>
      <c r="QFH408" s="59"/>
      <c r="QFI408" s="59"/>
      <c r="QFJ408" s="59"/>
      <c r="QFK408" s="59"/>
      <c r="QFL408" s="59"/>
      <c r="QFM408" s="59"/>
      <c r="QFN408" s="59"/>
      <c r="QFO408" s="59"/>
      <c r="QFP408" s="59"/>
      <c r="QFQ408" s="59"/>
      <c r="QFR408" s="59"/>
      <c r="QFS408" s="59"/>
      <c r="QFT408" s="59"/>
      <c r="QFU408" s="59"/>
      <c r="QFV408" s="59"/>
      <c r="QFW408" s="59"/>
      <c r="QFX408" s="59"/>
      <c r="QFY408" s="59"/>
      <c r="QFZ408" s="59"/>
      <c r="QGA408" s="59"/>
      <c r="QGB408" s="59"/>
      <c r="QGC408" s="59"/>
      <c r="QGD408" s="59"/>
      <c r="QGE408" s="59"/>
      <c r="QGF408" s="59"/>
      <c r="QGG408" s="59"/>
      <c r="QGH408" s="59"/>
      <c r="QGI408" s="59"/>
      <c r="QGJ408" s="59"/>
      <c r="QGK408" s="59"/>
      <c r="QGL408" s="59"/>
      <c r="QGM408" s="59"/>
      <c r="QGN408" s="59"/>
      <c r="QGO408" s="59"/>
      <c r="QGP408" s="59"/>
      <c r="QGQ408" s="59"/>
      <c r="QGR408" s="59"/>
      <c r="QGS408" s="59"/>
      <c r="QGT408" s="59"/>
      <c r="QGU408" s="59"/>
      <c r="QGV408" s="59"/>
      <c r="QGW408" s="59"/>
      <c r="QGX408" s="59"/>
      <c r="QGY408" s="59"/>
      <c r="QGZ408" s="59"/>
      <c r="QHA408" s="59"/>
      <c r="QHB408" s="59"/>
      <c r="QHC408" s="59"/>
      <c r="QHD408" s="59"/>
      <c r="QHE408" s="59"/>
      <c r="QHF408" s="59"/>
      <c r="QHG408" s="59"/>
      <c r="QHH408" s="59"/>
      <c r="QHI408" s="59"/>
      <c r="QHJ408" s="59"/>
      <c r="QHK408" s="59"/>
      <c r="QHL408" s="59"/>
      <c r="QHM408" s="59"/>
      <c r="QHN408" s="59"/>
      <c r="QHO408" s="59"/>
      <c r="QHP408" s="59"/>
      <c r="QHQ408" s="59"/>
      <c r="QHR408" s="59"/>
      <c r="QHS408" s="59"/>
      <c r="QHT408" s="59"/>
      <c r="QHU408" s="59"/>
      <c r="QHV408" s="59"/>
      <c r="QHW408" s="59"/>
      <c r="QHX408" s="59"/>
      <c r="QHY408" s="59"/>
      <c r="QHZ408" s="59"/>
      <c r="QIA408" s="59"/>
      <c r="QIB408" s="59"/>
      <c r="QIC408" s="59"/>
      <c r="QID408" s="59"/>
      <c r="QIE408" s="59"/>
      <c r="QIF408" s="59"/>
      <c r="QIG408" s="59"/>
      <c r="QIH408" s="59"/>
      <c r="QII408" s="59"/>
      <c r="QIJ408" s="59"/>
      <c r="QIK408" s="59"/>
      <c r="QIL408" s="59"/>
      <c r="QIM408" s="59"/>
      <c r="QIN408" s="59"/>
      <c r="QIO408" s="59"/>
      <c r="QIP408" s="59"/>
      <c r="QIQ408" s="59"/>
      <c r="QIR408" s="59"/>
      <c r="QIS408" s="59"/>
      <c r="QIT408" s="59"/>
      <c r="QIU408" s="59"/>
      <c r="QIV408" s="59"/>
      <c r="QIW408" s="59"/>
      <c r="QIX408" s="59"/>
      <c r="QIY408" s="59"/>
      <c r="QIZ408" s="59"/>
      <c r="QJA408" s="59"/>
      <c r="QJB408" s="59"/>
      <c r="QJC408" s="59"/>
      <c r="QJD408" s="59"/>
      <c r="QJE408" s="59"/>
      <c r="QJF408" s="59"/>
      <c r="QJG408" s="59"/>
      <c r="QJH408" s="59"/>
      <c r="QJI408" s="59"/>
      <c r="QJJ408" s="59"/>
      <c r="QJK408" s="59"/>
      <c r="QJL408" s="59"/>
      <c r="QJM408" s="59"/>
      <c r="QJN408" s="59"/>
      <c r="QJO408" s="59"/>
      <c r="QJP408" s="59"/>
      <c r="QJQ408" s="59"/>
      <c r="QJR408" s="59"/>
      <c r="QJS408" s="59"/>
      <c r="QJT408" s="59"/>
      <c r="QJU408" s="59"/>
      <c r="QJV408" s="59"/>
      <c r="QJW408" s="59"/>
      <c r="QJX408" s="59"/>
      <c r="QJY408" s="59"/>
      <c r="QJZ408" s="59"/>
      <c r="QKA408" s="59"/>
      <c r="QKB408" s="59"/>
      <c r="QKC408" s="59"/>
      <c r="QKD408" s="59"/>
      <c r="QKE408" s="59"/>
      <c r="QKF408" s="59"/>
      <c r="QKG408" s="59"/>
      <c r="QKH408" s="59"/>
      <c r="QKI408" s="59"/>
      <c r="QKJ408" s="59"/>
      <c r="QKK408" s="59"/>
      <c r="QKL408" s="59"/>
      <c r="QKM408" s="59"/>
      <c r="QKN408" s="59"/>
      <c r="QKO408" s="59"/>
      <c r="QKP408" s="59"/>
      <c r="QKQ408" s="59"/>
      <c r="QKR408" s="59"/>
      <c r="QKS408" s="59"/>
      <c r="QKT408" s="59"/>
      <c r="QKU408" s="59"/>
      <c r="QKV408" s="59"/>
      <c r="QKW408" s="59"/>
      <c r="QKX408" s="59"/>
      <c r="QKY408" s="59"/>
      <c r="QKZ408" s="59"/>
      <c r="QLA408" s="59"/>
      <c r="QLB408" s="59"/>
      <c r="QLC408" s="59"/>
      <c r="QLD408" s="59"/>
      <c r="QLE408" s="59"/>
      <c r="QLF408" s="59"/>
      <c r="QLG408" s="59"/>
      <c r="QLH408" s="59"/>
      <c r="QLI408" s="59"/>
      <c r="QLJ408" s="59"/>
      <c r="QLK408" s="59"/>
      <c r="QLL408" s="59"/>
      <c r="QLM408" s="59"/>
      <c r="QLN408" s="59"/>
      <c r="QLO408" s="59"/>
      <c r="QLP408" s="59"/>
      <c r="QLQ408" s="59"/>
      <c r="QLR408" s="59"/>
      <c r="QLS408" s="59"/>
      <c r="QLT408" s="59"/>
      <c r="QLU408" s="59"/>
      <c r="QLV408" s="59"/>
      <c r="QLW408" s="59"/>
      <c r="QLX408" s="59"/>
      <c r="QLY408" s="59"/>
      <c r="QLZ408" s="59"/>
      <c r="QMA408" s="59"/>
      <c r="QMB408" s="59"/>
      <c r="QMC408" s="59"/>
      <c r="QMD408" s="59"/>
      <c r="QME408" s="59"/>
      <c r="QMF408" s="59"/>
      <c r="QMG408" s="59"/>
      <c r="QMH408" s="59"/>
      <c r="QMI408" s="59"/>
      <c r="QMJ408" s="59"/>
      <c r="QMK408" s="59"/>
      <c r="QML408" s="59"/>
      <c r="QMM408" s="59"/>
      <c r="QMN408" s="59"/>
      <c r="QMO408" s="59"/>
      <c r="QMP408" s="59"/>
      <c r="QMQ408" s="59"/>
      <c r="QMR408" s="59"/>
      <c r="QMS408" s="59"/>
      <c r="QMT408" s="59"/>
      <c r="QMU408" s="59"/>
      <c r="QMV408" s="59"/>
      <c r="QMW408" s="59"/>
      <c r="QMX408" s="59"/>
      <c r="QMY408" s="59"/>
      <c r="QMZ408" s="59"/>
      <c r="QNA408" s="59"/>
      <c r="QNB408" s="59"/>
      <c r="QNC408" s="59"/>
      <c r="QND408" s="59"/>
      <c r="QNE408" s="59"/>
      <c r="QNF408" s="59"/>
      <c r="QNG408" s="59"/>
      <c r="QNH408" s="59"/>
      <c r="QNI408" s="59"/>
      <c r="QNJ408" s="59"/>
      <c r="QNK408" s="59"/>
      <c r="QNL408" s="59"/>
      <c r="QNM408" s="59"/>
      <c r="QNN408" s="59"/>
      <c r="QNO408" s="59"/>
      <c r="QNP408" s="59"/>
      <c r="QNQ408" s="59"/>
      <c r="QNR408" s="59"/>
      <c r="QNS408" s="59"/>
      <c r="QNT408" s="59"/>
      <c r="QNU408" s="59"/>
      <c r="QNV408" s="59"/>
      <c r="QNW408" s="59"/>
      <c r="QNX408" s="59"/>
      <c r="QNY408" s="59"/>
      <c r="QNZ408" s="59"/>
      <c r="QOA408" s="59"/>
      <c r="QOB408" s="59"/>
      <c r="QOC408" s="59"/>
      <c r="QOD408" s="59"/>
      <c r="QOE408" s="59"/>
      <c r="QOF408" s="59"/>
      <c r="QOG408" s="59"/>
      <c r="QOH408" s="59"/>
      <c r="QOI408" s="59"/>
      <c r="QOJ408" s="59"/>
      <c r="QOK408" s="59"/>
      <c r="QOL408" s="59"/>
      <c r="QOM408" s="59"/>
      <c r="QON408" s="59"/>
      <c r="QOO408" s="59"/>
      <c r="QOP408" s="59"/>
      <c r="QOQ408" s="59"/>
      <c r="QOR408" s="59"/>
      <c r="QOS408" s="59"/>
      <c r="QOT408" s="59"/>
      <c r="QOU408" s="59"/>
      <c r="QOV408" s="59"/>
      <c r="QOW408" s="59"/>
      <c r="QOX408" s="59"/>
      <c r="QOY408" s="59"/>
      <c r="QOZ408" s="59"/>
      <c r="QPA408" s="59"/>
      <c r="QPB408" s="59"/>
      <c r="QPC408" s="59"/>
      <c r="QPD408" s="59"/>
      <c r="QPE408" s="59"/>
      <c r="QPF408" s="59"/>
      <c r="QPG408" s="59"/>
      <c r="QPH408" s="59"/>
      <c r="QPI408" s="59"/>
      <c r="QPJ408" s="59"/>
      <c r="QPK408" s="59"/>
      <c r="QPL408" s="59"/>
      <c r="QPM408" s="59"/>
      <c r="QPN408" s="59"/>
      <c r="QPO408" s="59"/>
      <c r="QPP408" s="59"/>
      <c r="QPQ408" s="59"/>
      <c r="QPR408" s="59"/>
      <c r="QPS408" s="59"/>
      <c r="QPT408" s="59"/>
      <c r="QPU408" s="59"/>
      <c r="QPV408" s="59"/>
      <c r="QPW408" s="59"/>
      <c r="QPX408" s="59"/>
      <c r="QPY408" s="59"/>
      <c r="QPZ408" s="59"/>
      <c r="QQA408" s="59"/>
      <c r="QQB408" s="59"/>
      <c r="QQC408" s="59"/>
      <c r="QQD408" s="59"/>
      <c r="QQE408" s="59"/>
      <c r="QQF408" s="59"/>
      <c r="QQG408" s="59"/>
      <c r="QQH408" s="59"/>
      <c r="QQI408" s="59"/>
      <c r="QQJ408" s="59"/>
      <c r="QQK408" s="59"/>
      <c r="QQL408" s="59"/>
      <c r="QQM408" s="59"/>
      <c r="QQN408" s="59"/>
      <c r="QQO408" s="59"/>
      <c r="QQP408" s="59"/>
      <c r="QQQ408" s="59"/>
      <c r="QQR408" s="59"/>
      <c r="QQS408" s="59"/>
      <c r="QQT408" s="59"/>
      <c r="QQU408" s="59"/>
      <c r="QQV408" s="59"/>
      <c r="QQW408" s="59"/>
      <c r="QQX408" s="59"/>
      <c r="QQY408" s="59"/>
      <c r="QQZ408" s="59"/>
      <c r="QRA408" s="59"/>
      <c r="QRB408" s="59"/>
      <c r="QRC408" s="59"/>
      <c r="QRD408" s="59"/>
      <c r="QRE408" s="59"/>
      <c r="QRF408" s="59"/>
      <c r="QRG408" s="59"/>
      <c r="QRH408" s="59"/>
      <c r="QRI408" s="59"/>
      <c r="QRJ408" s="59"/>
      <c r="QRK408" s="59"/>
      <c r="QRL408" s="59"/>
      <c r="QRM408" s="59"/>
      <c r="QRN408" s="59"/>
      <c r="QRO408" s="59"/>
      <c r="QRP408" s="59"/>
      <c r="QRQ408" s="59"/>
      <c r="QRR408" s="59"/>
      <c r="QRS408" s="59"/>
      <c r="QRT408" s="59"/>
      <c r="QRU408" s="59"/>
      <c r="QRV408" s="59"/>
      <c r="QRW408" s="59"/>
      <c r="QRX408" s="59"/>
      <c r="QRY408" s="59"/>
      <c r="QRZ408" s="59"/>
      <c r="QSA408" s="59"/>
      <c r="QSB408" s="59"/>
      <c r="QSC408" s="59"/>
      <c r="QSD408" s="59"/>
      <c r="QSE408" s="59"/>
      <c r="QSF408" s="59"/>
      <c r="QSG408" s="59"/>
      <c r="QSH408" s="59"/>
      <c r="QSI408" s="59"/>
      <c r="QSJ408" s="59"/>
      <c r="QSK408" s="59"/>
      <c r="QSL408" s="59"/>
      <c r="QSM408" s="59"/>
      <c r="QSN408" s="59"/>
      <c r="QSO408" s="59"/>
      <c r="QSP408" s="59"/>
      <c r="QSQ408" s="59"/>
      <c r="QSR408" s="59"/>
      <c r="QSS408" s="59"/>
      <c r="QST408" s="59"/>
      <c r="QSU408" s="59"/>
      <c r="QSV408" s="59"/>
      <c r="QSW408" s="59"/>
      <c r="QSX408" s="59"/>
      <c r="QSY408" s="59"/>
      <c r="QSZ408" s="59"/>
      <c r="QTA408" s="59"/>
      <c r="QTB408" s="59"/>
      <c r="QTC408" s="59"/>
      <c r="QTD408" s="59"/>
      <c r="QTE408" s="59"/>
      <c r="QTF408" s="59"/>
      <c r="QTG408" s="59"/>
      <c r="QTH408" s="59"/>
      <c r="QTI408" s="59"/>
      <c r="QTJ408" s="59"/>
      <c r="QTK408" s="59"/>
      <c r="QTL408" s="59"/>
      <c r="QTM408" s="59"/>
      <c r="QTN408" s="59"/>
      <c r="QTO408" s="59"/>
      <c r="QTP408" s="59"/>
      <c r="QTQ408" s="59"/>
      <c r="QTR408" s="59"/>
      <c r="QTS408" s="59"/>
      <c r="QTT408" s="59"/>
      <c r="QTU408" s="59"/>
      <c r="QTV408" s="59"/>
      <c r="QTW408" s="59"/>
      <c r="QTX408" s="59"/>
      <c r="QTY408" s="59"/>
      <c r="QTZ408" s="59"/>
      <c r="QUA408" s="59"/>
      <c r="QUB408" s="59"/>
      <c r="QUC408" s="59"/>
      <c r="QUD408" s="59"/>
      <c r="QUE408" s="59"/>
      <c r="QUF408" s="59"/>
      <c r="QUG408" s="59"/>
      <c r="QUH408" s="59"/>
      <c r="QUI408" s="59"/>
      <c r="QUJ408" s="59"/>
      <c r="QUK408" s="59"/>
      <c r="QUL408" s="59"/>
      <c r="QUM408" s="59"/>
      <c r="QUN408" s="59"/>
      <c r="QUO408" s="59"/>
      <c r="QUP408" s="59"/>
      <c r="QUQ408" s="59"/>
      <c r="QUR408" s="59"/>
      <c r="QUS408" s="59"/>
      <c r="QUT408" s="59"/>
      <c r="QUU408" s="59"/>
      <c r="QUV408" s="59"/>
      <c r="QUW408" s="59"/>
      <c r="QUX408" s="59"/>
      <c r="QUY408" s="59"/>
      <c r="QUZ408" s="59"/>
      <c r="QVA408" s="59"/>
      <c r="QVB408" s="59"/>
      <c r="QVC408" s="59"/>
      <c r="QVD408" s="59"/>
      <c r="QVE408" s="59"/>
      <c r="QVF408" s="59"/>
      <c r="QVG408" s="59"/>
      <c r="QVH408" s="59"/>
      <c r="QVI408" s="59"/>
      <c r="QVJ408" s="59"/>
      <c r="QVK408" s="59"/>
      <c r="QVL408" s="59"/>
      <c r="QVM408" s="59"/>
      <c r="QVN408" s="59"/>
      <c r="QVO408" s="59"/>
      <c r="QVP408" s="59"/>
      <c r="QVQ408" s="59"/>
      <c r="QVR408" s="59"/>
      <c r="QVS408" s="59"/>
      <c r="QVT408" s="59"/>
      <c r="QVU408" s="59"/>
      <c r="QVV408" s="59"/>
      <c r="QVW408" s="59"/>
      <c r="QVX408" s="59"/>
      <c r="QVY408" s="59"/>
      <c r="QVZ408" s="59"/>
      <c r="QWA408" s="59"/>
      <c r="QWB408" s="59"/>
      <c r="QWC408" s="59"/>
      <c r="QWD408" s="59"/>
      <c r="QWE408" s="59"/>
      <c r="QWF408" s="59"/>
      <c r="QWG408" s="59"/>
      <c r="QWH408" s="59"/>
      <c r="QWI408" s="59"/>
      <c r="QWJ408" s="59"/>
      <c r="QWK408" s="59"/>
      <c r="QWL408" s="59"/>
      <c r="QWM408" s="59"/>
      <c r="QWN408" s="59"/>
      <c r="QWO408" s="59"/>
      <c r="QWP408" s="59"/>
      <c r="QWQ408" s="59"/>
      <c r="QWR408" s="59"/>
      <c r="QWS408" s="59"/>
      <c r="QWT408" s="59"/>
      <c r="QWU408" s="59"/>
      <c r="QWV408" s="59"/>
      <c r="QWW408" s="59"/>
      <c r="QWX408" s="59"/>
      <c r="QWY408" s="59"/>
      <c r="QWZ408" s="59"/>
      <c r="QXA408" s="59"/>
      <c r="QXB408" s="59"/>
      <c r="QXC408" s="59"/>
      <c r="QXD408" s="59"/>
      <c r="QXE408" s="59"/>
      <c r="QXF408" s="59"/>
      <c r="QXG408" s="59"/>
      <c r="QXH408" s="59"/>
      <c r="QXI408" s="59"/>
      <c r="QXJ408" s="59"/>
      <c r="QXK408" s="59"/>
      <c r="QXL408" s="59"/>
      <c r="QXM408" s="59"/>
      <c r="QXN408" s="59"/>
      <c r="QXO408" s="59"/>
      <c r="QXP408" s="59"/>
      <c r="QXQ408" s="59"/>
      <c r="QXR408" s="59"/>
      <c r="QXS408" s="59"/>
      <c r="QXT408" s="59"/>
      <c r="QXU408" s="59"/>
      <c r="QXV408" s="59"/>
      <c r="QXW408" s="59"/>
      <c r="QXX408" s="59"/>
      <c r="QXY408" s="59"/>
      <c r="QXZ408" s="59"/>
      <c r="QYA408" s="59"/>
      <c r="QYB408" s="59"/>
      <c r="QYC408" s="59"/>
      <c r="QYD408" s="59"/>
      <c r="QYE408" s="59"/>
      <c r="QYF408" s="59"/>
      <c r="QYG408" s="59"/>
      <c r="QYH408" s="59"/>
      <c r="QYI408" s="59"/>
      <c r="QYJ408" s="59"/>
      <c r="QYK408" s="59"/>
      <c r="QYL408" s="59"/>
      <c r="QYM408" s="59"/>
      <c r="QYN408" s="59"/>
      <c r="QYO408" s="59"/>
      <c r="QYP408" s="59"/>
      <c r="QYQ408" s="59"/>
      <c r="QYR408" s="59"/>
      <c r="QYS408" s="59"/>
      <c r="QYT408" s="59"/>
      <c r="QYU408" s="59"/>
      <c r="QYV408" s="59"/>
      <c r="QYW408" s="59"/>
      <c r="QYX408" s="59"/>
      <c r="QYY408" s="59"/>
      <c r="QYZ408" s="59"/>
      <c r="QZA408" s="59"/>
      <c r="QZB408" s="59"/>
      <c r="QZC408" s="59"/>
      <c r="QZD408" s="59"/>
      <c r="QZE408" s="59"/>
      <c r="QZF408" s="59"/>
      <c r="QZG408" s="59"/>
      <c r="QZH408" s="59"/>
      <c r="QZI408" s="59"/>
      <c r="QZJ408" s="59"/>
      <c r="QZK408" s="59"/>
      <c r="QZL408" s="59"/>
      <c r="QZM408" s="59"/>
      <c r="QZN408" s="59"/>
      <c r="QZO408" s="59"/>
      <c r="QZP408" s="59"/>
      <c r="QZQ408" s="59"/>
      <c r="QZR408" s="59"/>
      <c r="QZS408" s="59"/>
      <c r="QZT408" s="59"/>
      <c r="QZU408" s="59"/>
      <c r="QZV408" s="59"/>
      <c r="QZW408" s="59"/>
      <c r="QZX408" s="59"/>
      <c r="QZY408" s="59"/>
      <c r="QZZ408" s="59"/>
      <c r="RAA408" s="59"/>
      <c r="RAB408" s="59"/>
      <c r="RAC408" s="59"/>
      <c r="RAD408" s="59"/>
      <c r="RAE408" s="59"/>
      <c r="RAF408" s="59"/>
      <c r="RAG408" s="59"/>
      <c r="RAH408" s="59"/>
      <c r="RAI408" s="59"/>
      <c r="RAJ408" s="59"/>
      <c r="RAK408" s="59"/>
      <c r="RAL408" s="59"/>
      <c r="RAM408" s="59"/>
      <c r="RAN408" s="59"/>
      <c r="RAO408" s="59"/>
      <c r="RAP408" s="59"/>
      <c r="RAQ408" s="59"/>
      <c r="RAR408" s="59"/>
      <c r="RAS408" s="59"/>
      <c r="RAT408" s="59"/>
      <c r="RAU408" s="59"/>
      <c r="RAV408" s="59"/>
      <c r="RAW408" s="59"/>
      <c r="RAX408" s="59"/>
      <c r="RAY408" s="59"/>
      <c r="RAZ408" s="59"/>
      <c r="RBA408" s="59"/>
      <c r="RBB408" s="59"/>
      <c r="RBC408" s="59"/>
      <c r="RBD408" s="59"/>
      <c r="RBE408" s="59"/>
      <c r="RBF408" s="59"/>
      <c r="RBG408" s="59"/>
      <c r="RBH408" s="59"/>
      <c r="RBI408" s="59"/>
      <c r="RBJ408" s="59"/>
      <c r="RBK408" s="59"/>
      <c r="RBL408" s="59"/>
      <c r="RBM408" s="59"/>
      <c r="RBN408" s="59"/>
      <c r="RBO408" s="59"/>
      <c r="RBP408" s="59"/>
      <c r="RBQ408" s="59"/>
      <c r="RBR408" s="59"/>
      <c r="RBS408" s="59"/>
      <c r="RBT408" s="59"/>
      <c r="RBU408" s="59"/>
      <c r="RBV408" s="59"/>
      <c r="RBW408" s="59"/>
      <c r="RBX408" s="59"/>
      <c r="RBY408" s="59"/>
      <c r="RBZ408" s="59"/>
      <c r="RCA408" s="59"/>
      <c r="RCB408" s="59"/>
      <c r="RCC408" s="59"/>
      <c r="RCD408" s="59"/>
      <c r="RCE408" s="59"/>
      <c r="RCF408" s="59"/>
      <c r="RCG408" s="59"/>
      <c r="RCH408" s="59"/>
      <c r="RCI408" s="59"/>
      <c r="RCJ408" s="59"/>
      <c r="RCK408" s="59"/>
      <c r="RCL408" s="59"/>
      <c r="RCM408" s="59"/>
      <c r="RCN408" s="59"/>
      <c r="RCO408" s="59"/>
      <c r="RCP408" s="59"/>
      <c r="RCQ408" s="59"/>
      <c r="RCR408" s="59"/>
      <c r="RCS408" s="59"/>
      <c r="RCT408" s="59"/>
      <c r="RCU408" s="59"/>
      <c r="RCV408" s="59"/>
      <c r="RCW408" s="59"/>
      <c r="RCX408" s="59"/>
      <c r="RCY408" s="59"/>
      <c r="RCZ408" s="59"/>
      <c r="RDA408" s="59"/>
      <c r="RDB408" s="59"/>
      <c r="RDC408" s="59"/>
      <c r="RDD408" s="59"/>
      <c r="RDE408" s="59"/>
      <c r="RDF408" s="59"/>
      <c r="RDG408" s="59"/>
      <c r="RDH408" s="59"/>
      <c r="RDI408" s="59"/>
      <c r="RDJ408" s="59"/>
      <c r="RDK408" s="59"/>
      <c r="RDL408" s="59"/>
      <c r="RDM408" s="59"/>
      <c r="RDN408" s="59"/>
      <c r="RDO408" s="59"/>
      <c r="RDP408" s="59"/>
      <c r="RDQ408" s="59"/>
      <c r="RDR408" s="59"/>
      <c r="RDS408" s="59"/>
      <c r="RDT408" s="59"/>
      <c r="RDU408" s="59"/>
      <c r="RDV408" s="59"/>
      <c r="RDW408" s="59"/>
      <c r="RDX408" s="59"/>
      <c r="RDY408" s="59"/>
      <c r="RDZ408" s="59"/>
      <c r="REA408" s="59"/>
      <c r="REB408" s="59"/>
      <c r="REC408" s="59"/>
      <c r="RED408" s="59"/>
      <c r="REE408" s="59"/>
      <c r="REF408" s="59"/>
      <c r="REG408" s="59"/>
      <c r="REH408" s="59"/>
      <c r="REI408" s="59"/>
      <c r="REJ408" s="59"/>
      <c r="REK408" s="59"/>
      <c r="REL408" s="59"/>
      <c r="REM408" s="59"/>
      <c r="REN408" s="59"/>
      <c r="REO408" s="59"/>
      <c r="REP408" s="59"/>
      <c r="REQ408" s="59"/>
      <c r="RER408" s="59"/>
      <c r="RES408" s="59"/>
      <c r="RET408" s="59"/>
      <c r="REU408" s="59"/>
      <c r="REV408" s="59"/>
      <c r="REW408" s="59"/>
      <c r="REX408" s="59"/>
      <c r="REY408" s="59"/>
      <c r="REZ408" s="59"/>
      <c r="RFA408" s="59"/>
      <c r="RFB408" s="59"/>
      <c r="RFC408" s="59"/>
      <c r="RFD408" s="59"/>
      <c r="RFE408" s="59"/>
      <c r="RFF408" s="59"/>
      <c r="RFG408" s="59"/>
      <c r="RFH408" s="59"/>
      <c r="RFI408" s="59"/>
      <c r="RFJ408" s="59"/>
      <c r="RFK408" s="59"/>
      <c r="RFL408" s="59"/>
      <c r="RFM408" s="59"/>
      <c r="RFN408" s="59"/>
      <c r="RFO408" s="59"/>
      <c r="RFP408" s="59"/>
      <c r="RFQ408" s="59"/>
      <c r="RFR408" s="59"/>
      <c r="RFS408" s="59"/>
      <c r="RFT408" s="59"/>
      <c r="RFU408" s="59"/>
      <c r="RFV408" s="59"/>
      <c r="RFW408" s="59"/>
      <c r="RFX408" s="59"/>
      <c r="RFY408" s="59"/>
      <c r="RFZ408" s="59"/>
      <c r="RGA408" s="59"/>
      <c r="RGB408" s="59"/>
      <c r="RGC408" s="59"/>
      <c r="RGD408" s="59"/>
      <c r="RGE408" s="59"/>
      <c r="RGF408" s="59"/>
      <c r="RGG408" s="59"/>
      <c r="RGH408" s="59"/>
      <c r="RGI408" s="59"/>
      <c r="RGJ408" s="59"/>
      <c r="RGK408" s="59"/>
      <c r="RGL408" s="59"/>
      <c r="RGM408" s="59"/>
      <c r="RGN408" s="59"/>
      <c r="RGO408" s="59"/>
      <c r="RGP408" s="59"/>
      <c r="RGQ408" s="59"/>
      <c r="RGR408" s="59"/>
      <c r="RGS408" s="59"/>
      <c r="RGT408" s="59"/>
      <c r="RGU408" s="59"/>
      <c r="RGV408" s="59"/>
      <c r="RGW408" s="59"/>
      <c r="RGX408" s="59"/>
      <c r="RGY408" s="59"/>
      <c r="RGZ408" s="59"/>
      <c r="RHA408" s="59"/>
      <c r="RHB408" s="59"/>
      <c r="RHC408" s="59"/>
      <c r="RHD408" s="59"/>
      <c r="RHE408" s="59"/>
      <c r="RHF408" s="59"/>
      <c r="RHG408" s="59"/>
      <c r="RHH408" s="59"/>
      <c r="RHI408" s="59"/>
      <c r="RHJ408" s="59"/>
      <c r="RHK408" s="59"/>
      <c r="RHL408" s="59"/>
      <c r="RHM408" s="59"/>
      <c r="RHN408" s="59"/>
      <c r="RHO408" s="59"/>
      <c r="RHP408" s="59"/>
      <c r="RHQ408" s="59"/>
      <c r="RHR408" s="59"/>
      <c r="RHS408" s="59"/>
      <c r="RHT408" s="59"/>
      <c r="RHU408" s="59"/>
      <c r="RHV408" s="59"/>
      <c r="RHW408" s="59"/>
      <c r="RHX408" s="59"/>
      <c r="RHY408" s="59"/>
      <c r="RHZ408" s="59"/>
      <c r="RIA408" s="59"/>
      <c r="RIB408" s="59"/>
      <c r="RIC408" s="59"/>
      <c r="RID408" s="59"/>
      <c r="RIE408" s="59"/>
      <c r="RIF408" s="59"/>
      <c r="RIG408" s="59"/>
      <c r="RIH408" s="59"/>
      <c r="RII408" s="59"/>
      <c r="RIJ408" s="59"/>
      <c r="RIK408" s="59"/>
      <c r="RIL408" s="59"/>
      <c r="RIM408" s="59"/>
      <c r="RIN408" s="59"/>
      <c r="RIO408" s="59"/>
      <c r="RIP408" s="59"/>
      <c r="RIQ408" s="59"/>
      <c r="RIR408" s="59"/>
      <c r="RIS408" s="59"/>
      <c r="RIT408" s="59"/>
      <c r="RIU408" s="59"/>
      <c r="RIV408" s="59"/>
      <c r="RIW408" s="59"/>
      <c r="RIX408" s="59"/>
      <c r="RIY408" s="59"/>
      <c r="RIZ408" s="59"/>
      <c r="RJA408" s="59"/>
      <c r="RJB408" s="59"/>
      <c r="RJC408" s="59"/>
      <c r="RJD408" s="59"/>
      <c r="RJE408" s="59"/>
      <c r="RJF408" s="59"/>
      <c r="RJG408" s="59"/>
      <c r="RJH408" s="59"/>
      <c r="RJI408" s="59"/>
      <c r="RJJ408" s="59"/>
      <c r="RJK408" s="59"/>
      <c r="RJL408" s="59"/>
      <c r="RJM408" s="59"/>
      <c r="RJN408" s="59"/>
      <c r="RJO408" s="59"/>
      <c r="RJP408" s="59"/>
      <c r="RJQ408" s="59"/>
      <c r="RJR408" s="59"/>
      <c r="RJS408" s="59"/>
      <c r="RJT408" s="59"/>
      <c r="RJU408" s="59"/>
      <c r="RJV408" s="59"/>
      <c r="RJW408" s="59"/>
      <c r="RJX408" s="59"/>
      <c r="RJY408" s="59"/>
      <c r="RJZ408" s="59"/>
      <c r="RKA408" s="59"/>
      <c r="RKB408" s="59"/>
      <c r="RKC408" s="59"/>
      <c r="RKD408" s="59"/>
      <c r="RKE408" s="59"/>
      <c r="RKF408" s="59"/>
      <c r="RKG408" s="59"/>
      <c r="RKH408" s="59"/>
      <c r="RKI408" s="59"/>
      <c r="RKJ408" s="59"/>
      <c r="RKK408" s="59"/>
      <c r="RKL408" s="59"/>
      <c r="RKM408" s="59"/>
      <c r="RKN408" s="59"/>
      <c r="RKO408" s="59"/>
      <c r="RKP408" s="59"/>
      <c r="RKQ408" s="59"/>
      <c r="RKR408" s="59"/>
      <c r="RKS408" s="59"/>
      <c r="RKT408" s="59"/>
      <c r="RKU408" s="59"/>
      <c r="RKV408" s="59"/>
      <c r="RKW408" s="59"/>
      <c r="RKX408" s="59"/>
      <c r="RKY408" s="59"/>
      <c r="RKZ408" s="59"/>
      <c r="RLA408" s="59"/>
      <c r="RLB408" s="59"/>
      <c r="RLC408" s="59"/>
      <c r="RLD408" s="59"/>
      <c r="RLE408" s="59"/>
      <c r="RLF408" s="59"/>
      <c r="RLG408" s="59"/>
      <c r="RLH408" s="59"/>
      <c r="RLI408" s="59"/>
      <c r="RLJ408" s="59"/>
      <c r="RLK408" s="59"/>
      <c r="RLL408" s="59"/>
      <c r="RLM408" s="59"/>
      <c r="RLN408" s="59"/>
      <c r="RLO408" s="59"/>
      <c r="RLP408" s="59"/>
      <c r="RLQ408" s="59"/>
      <c r="RLR408" s="59"/>
      <c r="RLS408" s="59"/>
      <c r="RLT408" s="59"/>
      <c r="RLU408" s="59"/>
      <c r="RLV408" s="59"/>
      <c r="RLW408" s="59"/>
      <c r="RLX408" s="59"/>
      <c r="RLY408" s="59"/>
      <c r="RLZ408" s="59"/>
      <c r="RMA408" s="59"/>
      <c r="RMB408" s="59"/>
      <c r="RMC408" s="59"/>
      <c r="RMD408" s="59"/>
      <c r="RME408" s="59"/>
      <c r="RMF408" s="59"/>
      <c r="RMG408" s="59"/>
      <c r="RMH408" s="59"/>
      <c r="RMI408" s="59"/>
      <c r="RMJ408" s="59"/>
      <c r="RMK408" s="59"/>
      <c r="RML408" s="59"/>
      <c r="RMM408" s="59"/>
      <c r="RMN408" s="59"/>
      <c r="RMO408" s="59"/>
      <c r="RMP408" s="59"/>
      <c r="RMQ408" s="59"/>
      <c r="RMR408" s="59"/>
      <c r="RMS408" s="59"/>
      <c r="RMT408" s="59"/>
      <c r="RMU408" s="59"/>
      <c r="RMV408" s="59"/>
      <c r="RMW408" s="59"/>
      <c r="RMX408" s="59"/>
      <c r="RMY408" s="59"/>
      <c r="RMZ408" s="59"/>
      <c r="RNA408" s="59"/>
      <c r="RNB408" s="59"/>
      <c r="RNC408" s="59"/>
      <c r="RND408" s="59"/>
      <c r="RNE408" s="59"/>
      <c r="RNF408" s="59"/>
      <c r="RNG408" s="59"/>
      <c r="RNH408" s="59"/>
      <c r="RNI408" s="59"/>
      <c r="RNJ408" s="59"/>
      <c r="RNK408" s="59"/>
      <c r="RNL408" s="59"/>
      <c r="RNM408" s="59"/>
      <c r="RNN408" s="59"/>
      <c r="RNO408" s="59"/>
      <c r="RNP408" s="59"/>
      <c r="RNQ408" s="59"/>
      <c r="RNR408" s="59"/>
      <c r="RNS408" s="59"/>
      <c r="RNT408" s="59"/>
      <c r="RNU408" s="59"/>
      <c r="RNV408" s="59"/>
      <c r="RNW408" s="59"/>
      <c r="RNX408" s="59"/>
      <c r="RNY408" s="59"/>
      <c r="RNZ408" s="59"/>
      <c r="ROA408" s="59"/>
      <c r="ROB408" s="59"/>
      <c r="ROC408" s="59"/>
      <c r="ROD408" s="59"/>
      <c r="ROE408" s="59"/>
      <c r="ROF408" s="59"/>
      <c r="ROG408" s="59"/>
      <c r="ROH408" s="59"/>
      <c r="ROI408" s="59"/>
      <c r="ROJ408" s="59"/>
      <c r="ROK408" s="59"/>
      <c r="ROL408" s="59"/>
      <c r="ROM408" s="59"/>
      <c r="RON408" s="59"/>
      <c r="ROO408" s="59"/>
      <c r="ROP408" s="59"/>
      <c r="ROQ408" s="59"/>
      <c r="ROR408" s="59"/>
      <c r="ROS408" s="59"/>
      <c r="ROT408" s="59"/>
      <c r="ROU408" s="59"/>
      <c r="ROV408" s="59"/>
      <c r="ROW408" s="59"/>
      <c r="ROX408" s="59"/>
      <c r="ROY408" s="59"/>
      <c r="ROZ408" s="59"/>
      <c r="RPA408" s="59"/>
      <c r="RPB408" s="59"/>
      <c r="RPC408" s="59"/>
      <c r="RPD408" s="59"/>
      <c r="RPE408" s="59"/>
      <c r="RPF408" s="59"/>
      <c r="RPG408" s="59"/>
      <c r="RPH408" s="59"/>
      <c r="RPI408" s="59"/>
      <c r="RPJ408" s="59"/>
      <c r="RPK408" s="59"/>
      <c r="RPL408" s="59"/>
      <c r="RPM408" s="59"/>
      <c r="RPN408" s="59"/>
      <c r="RPO408" s="59"/>
      <c r="RPP408" s="59"/>
      <c r="RPQ408" s="59"/>
      <c r="RPR408" s="59"/>
      <c r="RPS408" s="59"/>
      <c r="RPT408" s="59"/>
      <c r="RPU408" s="59"/>
      <c r="RPV408" s="59"/>
      <c r="RPW408" s="59"/>
      <c r="RPX408" s="59"/>
      <c r="RPY408" s="59"/>
      <c r="RPZ408" s="59"/>
      <c r="RQA408" s="59"/>
      <c r="RQB408" s="59"/>
      <c r="RQC408" s="59"/>
      <c r="RQD408" s="59"/>
      <c r="RQE408" s="59"/>
      <c r="RQF408" s="59"/>
      <c r="RQG408" s="59"/>
      <c r="RQH408" s="59"/>
      <c r="RQI408" s="59"/>
      <c r="RQJ408" s="59"/>
      <c r="RQK408" s="59"/>
      <c r="RQL408" s="59"/>
      <c r="RQM408" s="59"/>
      <c r="RQN408" s="59"/>
      <c r="RQO408" s="59"/>
      <c r="RQP408" s="59"/>
      <c r="RQQ408" s="59"/>
      <c r="RQR408" s="59"/>
      <c r="RQS408" s="59"/>
      <c r="RQT408" s="59"/>
      <c r="RQU408" s="59"/>
      <c r="RQV408" s="59"/>
      <c r="RQW408" s="59"/>
      <c r="RQX408" s="59"/>
      <c r="RQY408" s="59"/>
      <c r="RQZ408" s="59"/>
      <c r="RRA408" s="59"/>
      <c r="RRB408" s="59"/>
      <c r="RRC408" s="59"/>
      <c r="RRD408" s="59"/>
      <c r="RRE408" s="59"/>
      <c r="RRF408" s="59"/>
      <c r="RRG408" s="59"/>
      <c r="RRH408" s="59"/>
      <c r="RRI408" s="59"/>
      <c r="RRJ408" s="59"/>
      <c r="RRK408" s="59"/>
      <c r="RRL408" s="59"/>
      <c r="RRM408" s="59"/>
      <c r="RRN408" s="59"/>
      <c r="RRO408" s="59"/>
      <c r="RRP408" s="59"/>
      <c r="RRQ408" s="59"/>
      <c r="RRR408" s="59"/>
      <c r="RRS408" s="59"/>
      <c r="RRT408" s="59"/>
      <c r="RRU408" s="59"/>
      <c r="RRV408" s="59"/>
      <c r="RRW408" s="59"/>
      <c r="RRX408" s="59"/>
      <c r="RRY408" s="59"/>
      <c r="RRZ408" s="59"/>
      <c r="RSA408" s="59"/>
      <c r="RSB408" s="59"/>
      <c r="RSC408" s="59"/>
      <c r="RSD408" s="59"/>
      <c r="RSE408" s="59"/>
      <c r="RSF408" s="59"/>
      <c r="RSG408" s="59"/>
      <c r="RSH408" s="59"/>
      <c r="RSI408" s="59"/>
      <c r="RSJ408" s="59"/>
      <c r="RSK408" s="59"/>
      <c r="RSL408" s="59"/>
      <c r="RSM408" s="59"/>
      <c r="RSN408" s="59"/>
      <c r="RSO408" s="59"/>
      <c r="RSP408" s="59"/>
      <c r="RSQ408" s="59"/>
      <c r="RSR408" s="59"/>
      <c r="RSS408" s="59"/>
      <c r="RST408" s="59"/>
      <c r="RSU408" s="59"/>
      <c r="RSV408" s="59"/>
      <c r="RSW408" s="59"/>
      <c r="RSX408" s="59"/>
      <c r="RSY408" s="59"/>
      <c r="RSZ408" s="59"/>
      <c r="RTA408" s="59"/>
      <c r="RTB408" s="59"/>
      <c r="RTC408" s="59"/>
      <c r="RTD408" s="59"/>
      <c r="RTE408" s="59"/>
      <c r="RTF408" s="59"/>
      <c r="RTG408" s="59"/>
      <c r="RTH408" s="59"/>
      <c r="RTI408" s="59"/>
      <c r="RTJ408" s="59"/>
      <c r="RTK408" s="59"/>
      <c r="RTL408" s="59"/>
      <c r="RTM408" s="59"/>
      <c r="RTN408" s="59"/>
      <c r="RTO408" s="59"/>
      <c r="RTP408" s="59"/>
      <c r="RTQ408" s="59"/>
      <c r="RTR408" s="59"/>
      <c r="RTS408" s="59"/>
      <c r="RTT408" s="59"/>
      <c r="RTU408" s="59"/>
      <c r="RTV408" s="59"/>
      <c r="RTW408" s="59"/>
      <c r="RTX408" s="59"/>
      <c r="RTY408" s="59"/>
      <c r="RTZ408" s="59"/>
      <c r="RUA408" s="59"/>
      <c r="RUB408" s="59"/>
      <c r="RUC408" s="59"/>
      <c r="RUD408" s="59"/>
      <c r="RUE408" s="59"/>
      <c r="RUF408" s="59"/>
      <c r="RUG408" s="59"/>
      <c r="RUH408" s="59"/>
      <c r="RUI408" s="59"/>
      <c r="RUJ408" s="59"/>
      <c r="RUK408" s="59"/>
      <c r="RUL408" s="59"/>
      <c r="RUM408" s="59"/>
      <c r="RUN408" s="59"/>
      <c r="RUO408" s="59"/>
      <c r="RUP408" s="59"/>
      <c r="RUQ408" s="59"/>
      <c r="RUR408" s="59"/>
      <c r="RUS408" s="59"/>
      <c r="RUT408" s="59"/>
      <c r="RUU408" s="59"/>
      <c r="RUV408" s="59"/>
      <c r="RUW408" s="59"/>
      <c r="RUX408" s="59"/>
      <c r="RUY408" s="59"/>
      <c r="RUZ408" s="59"/>
      <c r="RVA408" s="59"/>
      <c r="RVB408" s="59"/>
      <c r="RVC408" s="59"/>
      <c r="RVD408" s="59"/>
      <c r="RVE408" s="59"/>
      <c r="RVF408" s="59"/>
      <c r="RVG408" s="59"/>
      <c r="RVH408" s="59"/>
      <c r="RVI408" s="59"/>
      <c r="RVJ408" s="59"/>
      <c r="RVK408" s="59"/>
      <c r="RVL408" s="59"/>
      <c r="RVM408" s="59"/>
      <c r="RVN408" s="59"/>
      <c r="RVO408" s="59"/>
      <c r="RVP408" s="59"/>
      <c r="RVQ408" s="59"/>
      <c r="RVR408" s="59"/>
      <c r="RVS408" s="59"/>
      <c r="RVT408" s="59"/>
      <c r="RVU408" s="59"/>
      <c r="RVV408" s="59"/>
      <c r="RVW408" s="59"/>
      <c r="RVX408" s="59"/>
      <c r="RVY408" s="59"/>
      <c r="RVZ408" s="59"/>
      <c r="RWA408" s="59"/>
      <c r="RWB408" s="59"/>
      <c r="RWC408" s="59"/>
      <c r="RWD408" s="59"/>
      <c r="RWE408" s="59"/>
      <c r="RWF408" s="59"/>
      <c r="RWG408" s="59"/>
      <c r="RWH408" s="59"/>
      <c r="RWI408" s="59"/>
      <c r="RWJ408" s="59"/>
      <c r="RWK408" s="59"/>
      <c r="RWL408" s="59"/>
      <c r="RWM408" s="59"/>
      <c r="RWN408" s="59"/>
      <c r="RWO408" s="59"/>
      <c r="RWP408" s="59"/>
      <c r="RWQ408" s="59"/>
      <c r="RWR408" s="59"/>
      <c r="RWS408" s="59"/>
      <c r="RWT408" s="59"/>
      <c r="RWU408" s="59"/>
      <c r="RWV408" s="59"/>
      <c r="RWW408" s="59"/>
      <c r="RWX408" s="59"/>
      <c r="RWY408" s="59"/>
      <c r="RWZ408" s="59"/>
      <c r="RXA408" s="59"/>
      <c r="RXB408" s="59"/>
      <c r="RXC408" s="59"/>
      <c r="RXD408" s="59"/>
      <c r="RXE408" s="59"/>
      <c r="RXF408" s="59"/>
      <c r="RXG408" s="59"/>
      <c r="RXH408" s="59"/>
      <c r="RXI408" s="59"/>
      <c r="RXJ408" s="59"/>
      <c r="RXK408" s="59"/>
      <c r="RXL408" s="59"/>
      <c r="RXM408" s="59"/>
      <c r="RXN408" s="59"/>
      <c r="RXO408" s="59"/>
      <c r="RXP408" s="59"/>
      <c r="RXQ408" s="59"/>
      <c r="RXR408" s="59"/>
      <c r="RXS408" s="59"/>
      <c r="RXT408" s="59"/>
      <c r="RXU408" s="59"/>
      <c r="RXV408" s="59"/>
      <c r="RXW408" s="59"/>
      <c r="RXX408" s="59"/>
      <c r="RXY408" s="59"/>
      <c r="RXZ408" s="59"/>
      <c r="RYA408" s="59"/>
      <c r="RYB408" s="59"/>
      <c r="RYC408" s="59"/>
      <c r="RYD408" s="59"/>
      <c r="RYE408" s="59"/>
      <c r="RYF408" s="59"/>
      <c r="RYG408" s="59"/>
      <c r="RYH408" s="59"/>
      <c r="RYI408" s="59"/>
      <c r="RYJ408" s="59"/>
      <c r="RYK408" s="59"/>
      <c r="RYL408" s="59"/>
      <c r="RYM408" s="59"/>
      <c r="RYN408" s="59"/>
      <c r="RYO408" s="59"/>
      <c r="RYP408" s="59"/>
      <c r="RYQ408" s="59"/>
      <c r="RYR408" s="59"/>
      <c r="RYS408" s="59"/>
      <c r="RYT408" s="59"/>
      <c r="RYU408" s="59"/>
      <c r="RYV408" s="59"/>
      <c r="RYW408" s="59"/>
      <c r="RYX408" s="59"/>
      <c r="RYY408" s="59"/>
      <c r="RYZ408" s="59"/>
      <c r="RZA408" s="59"/>
      <c r="RZB408" s="59"/>
      <c r="RZC408" s="59"/>
      <c r="RZD408" s="59"/>
      <c r="RZE408" s="59"/>
      <c r="RZF408" s="59"/>
      <c r="RZG408" s="59"/>
      <c r="RZH408" s="59"/>
      <c r="RZI408" s="59"/>
      <c r="RZJ408" s="59"/>
      <c r="RZK408" s="59"/>
      <c r="RZL408" s="59"/>
      <c r="RZM408" s="59"/>
      <c r="RZN408" s="59"/>
      <c r="RZO408" s="59"/>
      <c r="RZP408" s="59"/>
      <c r="RZQ408" s="59"/>
      <c r="RZR408" s="59"/>
      <c r="RZS408" s="59"/>
      <c r="RZT408" s="59"/>
      <c r="RZU408" s="59"/>
      <c r="RZV408" s="59"/>
      <c r="RZW408" s="59"/>
      <c r="RZX408" s="59"/>
      <c r="RZY408" s="59"/>
      <c r="RZZ408" s="59"/>
      <c r="SAA408" s="59"/>
      <c r="SAB408" s="59"/>
      <c r="SAC408" s="59"/>
      <c r="SAD408" s="59"/>
      <c r="SAE408" s="59"/>
      <c r="SAF408" s="59"/>
      <c r="SAG408" s="59"/>
      <c r="SAH408" s="59"/>
      <c r="SAI408" s="59"/>
      <c r="SAJ408" s="59"/>
      <c r="SAK408" s="59"/>
      <c r="SAL408" s="59"/>
      <c r="SAM408" s="59"/>
      <c r="SAN408" s="59"/>
      <c r="SAO408" s="59"/>
      <c r="SAP408" s="59"/>
      <c r="SAQ408" s="59"/>
      <c r="SAR408" s="59"/>
      <c r="SAS408" s="59"/>
      <c r="SAT408" s="59"/>
      <c r="SAU408" s="59"/>
      <c r="SAV408" s="59"/>
      <c r="SAW408" s="59"/>
      <c r="SAX408" s="59"/>
      <c r="SAY408" s="59"/>
      <c r="SAZ408" s="59"/>
      <c r="SBA408" s="59"/>
      <c r="SBB408" s="59"/>
      <c r="SBC408" s="59"/>
      <c r="SBD408" s="59"/>
      <c r="SBE408" s="59"/>
      <c r="SBF408" s="59"/>
      <c r="SBG408" s="59"/>
      <c r="SBH408" s="59"/>
      <c r="SBI408" s="59"/>
      <c r="SBJ408" s="59"/>
      <c r="SBK408" s="59"/>
      <c r="SBL408" s="59"/>
      <c r="SBM408" s="59"/>
      <c r="SBN408" s="59"/>
      <c r="SBO408" s="59"/>
      <c r="SBP408" s="59"/>
      <c r="SBQ408" s="59"/>
      <c r="SBR408" s="59"/>
      <c r="SBS408" s="59"/>
      <c r="SBT408" s="59"/>
      <c r="SBU408" s="59"/>
      <c r="SBV408" s="59"/>
      <c r="SBW408" s="59"/>
      <c r="SBX408" s="59"/>
      <c r="SBY408" s="59"/>
      <c r="SBZ408" s="59"/>
      <c r="SCA408" s="59"/>
      <c r="SCB408" s="59"/>
      <c r="SCC408" s="59"/>
      <c r="SCD408" s="59"/>
      <c r="SCE408" s="59"/>
      <c r="SCF408" s="59"/>
      <c r="SCG408" s="59"/>
      <c r="SCH408" s="59"/>
      <c r="SCI408" s="59"/>
      <c r="SCJ408" s="59"/>
      <c r="SCK408" s="59"/>
      <c r="SCL408" s="59"/>
      <c r="SCM408" s="59"/>
      <c r="SCN408" s="59"/>
      <c r="SCO408" s="59"/>
      <c r="SCP408" s="59"/>
      <c r="SCQ408" s="59"/>
      <c r="SCR408" s="59"/>
      <c r="SCS408" s="59"/>
      <c r="SCT408" s="59"/>
      <c r="SCU408" s="59"/>
      <c r="SCV408" s="59"/>
      <c r="SCW408" s="59"/>
      <c r="SCX408" s="59"/>
      <c r="SCY408" s="59"/>
      <c r="SCZ408" s="59"/>
      <c r="SDA408" s="59"/>
      <c r="SDB408" s="59"/>
      <c r="SDC408" s="59"/>
      <c r="SDD408" s="59"/>
      <c r="SDE408" s="59"/>
      <c r="SDF408" s="59"/>
      <c r="SDG408" s="59"/>
      <c r="SDH408" s="59"/>
      <c r="SDI408" s="59"/>
      <c r="SDJ408" s="59"/>
      <c r="SDK408" s="59"/>
      <c r="SDL408" s="59"/>
      <c r="SDM408" s="59"/>
      <c r="SDN408" s="59"/>
      <c r="SDO408" s="59"/>
      <c r="SDP408" s="59"/>
      <c r="SDQ408" s="59"/>
      <c r="SDR408" s="59"/>
      <c r="SDS408" s="59"/>
      <c r="SDT408" s="59"/>
      <c r="SDU408" s="59"/>
      <c r="SDV408" s="59"/>
      <c r="SDW408" s="59"/>
      <c r="SDX408" s="59"/>
      <c r="SDY408" s="59"/>
      <c r="SDZ408" s="59"/>
      <c r="SEA408" s="59"/>
      <c r="SEB408" s="59"/>
      <c r="SEC408" s="59"/>
      <c r="SED408" s="59"/>
      <c r="SEE408" s="59"/>
      <c r="SEF408" s="59"/>
      <c r="SEG408" s="59"/>
      <c r="SEH408" s="59"/>
      <c r="SEI408" s="59"/>
      <c r="SEJ408" s="59"/>
      <c r="SEK408" s="59"/>
      <c r="SEL408" s="59"/>
      <c r="SEM408" s="59"/>
      <c r="SEN408" s="59"/>
      <c r="SEO408" s="59"/>
      <c r="SEP408" s="59"/>
      <c r="SEQ408" s="59"/>
      <c r="SER408" s="59"/>
      <c r="SES408" s="59"/>
      <c r="SET408" s="59"/>
      <c r="SEU408" s="59"/>
      <c r="SEV408" s="59"/>
      <c r="SEW408" s="59"/>
      <c r="SEX408" s="59"/>
      <c r="SEY408" s="59"/>
      <c r="SEZ408" s="59"/>
      <c r="SFA408" s="59"/>
      <c r="SFB408" s="59"/>
      <c r="SFC408" s="59"/>
      <c r="SFD408" s="59"/>
      <c r="SFE408" s="59"/>
      <c r="SFF408" s="59"/>
      <c r="SFG408" s="59"/>
      <c r="SFH408" s="59"/>
      <c r="SFI408" s="59"/>
      <c r="SFJ408" s="59"/>
      <c r="SFK408" s="59"/>
      <c r="SFL408" s="59"/>
      <c r="SFM408" s="59"/>
      <c r="SFN408" s="59"/>
      <c r="SFO408" s="59"/>
      <c r="SFP408" s="59"/>
      <c r="SFQ408" s="59"/>
      <c r="SFR408" s="59"/>
      <c r="SFS408" s="59"/>
      <c r="SFT408" s="59"/>
      <c r="SFU408" s="59"/>
      <c r="SFV408" s="59"/>
      <c r="SFW408" s="59"/>
      <c r="SFX408" s="59"/>
      <c r="SFY408" s="59"/>
      <c r="SFZ408" s="59"/>
      <c r="SGA408" s="59"/>
      <c r="SGB408" s="59"/>
      <c r="SGC408" s="59"/>
      <c r="SGD408" s="59"/>
      <c r="SGE408" s="59"/>
      <c r="SGF408" s="59"/>
      <c r="SGG408" s="59"/>
      <c r="SGH408" s="59"/>
      <c r="SGI408" s="59"/>
      <c r="SGJ408" s="59"/>
      <c r="SGK408" s="59"/>
      <c r="SGL408" s="59"/>
      <c r="SGM408" s="59"/>
      <c r="SGN408" s="59"/>
      <c r="SGO408" s="59"/>
      <c r="SGP408" s="59"/>
      <c r="SGQ408" s="59"/>
      <c r="SGR408" s="59"/>
      <c r="SGS408" s="59"/>
      <c r="SGT408" s="59"/>
      <c r="SGU408" s="59"/>
      <c r="SGV408" s="59"/>
      <c r="SGW408" s="59"/>
      <c r="SGX408" s="59"/>
      <c r="SGY408" s="59"/>
      <c r="SGZ408" s="59"/>
      <c r="SHA408" s="59"/>
      <c r="SHB408" s="59"/>
      <c r="SHC408" s="59"/>
      <c r="SHD408" s="59"/>
      <c r="SHE408" s="59"/>
      <c r="SHF408" s="59"/>
      <c r="SHG408" s="59"/>
      <c r="SHH408" s="59"/>
      <c r="SHI408" s="59"/>
      <c r="SHJ408" s="59"/>
      <c r="SHK408" s="59"/>
      <c r="SHL408" s="59"/>
      <c r="SHM408" s="59"/>
      <c r="SHN408" s="59"/>
      <c r="SHO408" s="59"/>
      <c r="SHP408" s="59"/>
      <c r="SHQ408" s="59"/>
      <c r="SHR408" s="59"/>
      <c r="SHS408" s="59"/>
      <c r="SHT408" s="59"/>
      <c r="SHU408" s="59"/>
      <c r="SHV408" s="59"/>
      <c r="SHW408" s="59"/>
      <c r="SHX408" s="59"/>
      <c r="SHY408" s="59"/>
      <c r="SHZ408" s="59"/>
      <c r="SIA408" s="59"/>
      <c r="SIB408" s="59"/>
      <c r="SIC408" s="59"/>
      <c r="SID408" s="59"/>
      <c r="SIE408" s="59"/>
      <c r="SIF408" s="59"/>
      <c r="SIG408" s="59"/>
      <c r="SIH408" s="59"/>
      <c r="SII408" s="59"/>
      <c r="SIJ408" s="59"/>
      <c r="SIK408" s="59"/>
      <c r="SIL408" s="59"/>
      <c r="SIM408" s="59"/>
      <c r="SIN408" s="59"/>
      <c r="SIO408" s="59"/>
      <c r="SIP408" s="59"/>
      <c r="SIQ408" s="59"/>
      <c r="SIR408" s="59"/>
      <c r="SIS408" s="59"/>
      <c r="SIT408" s="59"/>
      <c r="SIU408" s="59"/>
      <c r="SIV408" s="59"/>
      <c r="SIW408" s="59"/>
      <c r="SIX408" s="59"/>
      <c r="SIY408" s="59"/>
      <c r="SIZ408" s="59"/>
      <c r="SJA408" s="59"/>
      <c r="SJB408" s="59"/>
      <c r="SJC408" s="59"/>
      <c r="SJD408" s="59"/>
      <c r="SJE408" s="59"/>
      <c r="SJF408" s="59"/>
      <c r="SJG408" s="59"/>
      <c r="SJH408" s="59"/>
      <c r="SJI408" s="59"/>
      <c r="SJJ408" s="59"/>
      <c r="SJK408" s="59"/>
      <c r="SJL408" s="59"/>
      <c r="SJM408" s="59"/>
      <c r="SJN408" s="59"/>
      <c r="SJO408" s="59"/>
      <c r="SJP408" s="59"/>
      <c r="SJQ408" s="59"/>
      <c r="SJR408" s="59"/>
      <c r="SJS408" s="59"/>
      <c r="SJT408" s="59"/>
      <c r="SJU408" s="59"/>
      <c r="SJV408" s="59"/>
      <c r="SJW408" s="59"/>
      <c r="SJX408" s="59"/>
      <c r="SJY408" s="59"/>
      <c r="SJZ408" s="59"/>
      <c r="SKA408" s="59"/>
      <c r="SKB408" s="59"/>
      <c r="SKC408" s="59"/>
      <c r="SKD408" s="59"/>
      <c r="SKE408" s="59"/>
      <c r="SKF408" s="59"/>
      <c r="SKG408" s="59"/>
      <c r="SKH408" s="59"/>
      <c r="SKI408" s="59"/>
      <c r="SKJ408" s="59"/>
      <c r="SKK408" s="59"/>
      <c r="SKL408" s="59"/>
      <c r="SKM408" s="59"/>
      <c r="SKN408" s="59"/>
      <c r="SKO408" s="59"/>
      <c r="SKP408" s="59"/>
      <c r="SKQ408" s="59"/>
      <c r="SKR408" s="59"/>
      <c r="SKS408" s="59"/>
      <c r="SKT408" s="59"/>
      <c r="SKU408" s="59"/>
      <c r="SKV408" s="59"/>
      <c r="SKW408" s="59"/>
      <c r="SKX408" s="59"/>
      <c r="SKY408" s="59"/>
      <c r="SKZ408" s="59"/>
      <c r="SLA408" s="59"/>
      <c r="SLB408" s="59"/>
      <c r="SLC408" s="59"/>
      <c r="SLD408" s="59"/>
      <c r="SLE408" s="59"/>
      <c r="SLF408" s="59"/>
      <c r="SLG408" s="59"/>
      <c r="SLH408" s="59"/>
      <c r="SLI408" s="59"/>
      <c r="SLJ408" s="59"/>
      <c r="SLK408" s="59"/>
      <c r="SLL408" s="59"/>
      <c r="SLM408" s="59"/>
      <c r="SLN408" s="59"/>
      <c r="SLO408" s="59"/>
      <c r="SLP408" s="59"/>
      <c r="SLQ408" s="59"/>
      <c r="SLR408" s="59"/>
      <c r="SLS408" s="59"/>
      <c r="SLT408" s="59"/>
      <c r="SLU408" s="59"/>
      <c r="SLV408" s="59"/>
      <c r="SLW408" s="59"/>
      <c r="SLX408" s="59"/>
      <c r="SLY408" s="59"/>
      <c r="SLZ408" s="59"/>
      <c r="SMA408" s="59"/>
      <c r="SMB408" s="59"/>
      <c r="SMC408" s="59"/>
      <c r="SMD408" s="59"/>
      <c r="SME408" s="59"/>
      <c r="SMF408" s="59"/>
      <c r="SMG408" s="59"/>
      <c r="SMH408" s="59"/>
      <c r="SMI408" s="59"/>
      <c r="SMJ408" s="59"/>
      <c r="SMK408" s="59"/>
      <c r="SML408" s="59"/>
      <c r="SMM408" s="59"/>
      <c r="SMN408" s="59"/>
      <c r="SMO408" s="59"/>
      <c r="SMP408" s="59"/>
      <c r="SMQ408" s="59"/>
      <c r="SMR408" s="59"/>
      <c r="SMS408" s="59"/>
      <c r="SMT408" s="59"/>
      <c r="SMU408" s="59"/>
      <c r="SMV408" s="59"/>
      <c r="SMW408" s="59"/>
      <c r="SMX408" s="59"/>
      <c r="SMY408" s="59"/>
      <c r="SMZ408" s="59"/>
      <c r="SNA408" s="59"/>
      <c r="SNB408" s="59"/>
      <c r="SNC408" s="59"/>
      <c r="SND408" s="59"/>
      <c r="SNE408" s="59"/>
      <c r="SNF408" s="59"/>
      <c r="SNG408" s="59"/>
      <c r="SNH408" s="59"/>
      <c r="SNI408" s="59"/>
      <c r="SNJ408" s="59"/>
      <c r="SNK408" s="59"/>
      <c r="SNL408" s="59"/>
      <c r="SNM408" s="59"/>
      <c r="SNN408" s="59"/>
      <c r="SNO408" s="59"/>
      <c r="SNP408" s="59"/>
      <c r="SNQ408" s="59"/>
      <c r="SNR408" s="59"/>
      <c r="SNS408" s="59"/>
      <c r="SNT408" s="59"/>
      <c r="SNU408" s="59"/>
      <c r="SNV408" s="59"/>
      <c r="SNW408" s="59"/>
      <c r="SNX408" s="59"/>
      <c r="SNY408" s="59"/>
      <c r="SNZ408" s="59"/>
      <c r="SOA408" s="59"/>
      <c r="SOB408" s="59"/>
      <c r="SOC408" s="59"/>
      <c r="SOD408" s="59"/>
      <c r="SOE408" s="59"/>
      <c r="SOF408" s="59"/>
      <c r="SOG408" s="59"/>
      <c r="SOH408" s="59"/>
      <c r="SOI408" s="59"/>
      <c r="SOJ408" s="59"/>
      <c r="SOK408" s="59"/>
      <c r="SOL408" s="59"/>
      <c r="SOM408" s="59"/>
      <c r="SON408" s="59"/>
      <c r="SOO408" s="59"/>
      <c r="SOP408" s="59"/>
      <c r="SOQ408" s="59"/>
      <c r="SOR408" s="59"/>
      <c r="SOS408" s="59"/>
      <c r="SOT408" s="59"/>
      <c r="SOU408" s="59"/>
      <c r="SOV408" s="59"/>
      <c r="SOW408" s="59"/>
      <c r="SOX408" s="59"/>
      <c r="SOY408" s="59"/>
      <c r="SOZ408" s="59"/>
      <c r="SPA408" s="59"/>
      <c r="SPB408" s="59"/>
      <c r="SPC408" s="59"/>
      <c r="SPD408" s="59"/>
      <c r="SPE408" s="59"/>
      <c r="SPF408" s="59"/>
      <c r="SPG408" s="59"/>
      <c r="SPH408" s="59"/>
      <c r="SPI408" s="59"/>
      <c r="SPJ408" s="59"/>
      <c r="SPK408" s="59"/>
      <c r="SPL408" s="59"/>
      <c r="SPM408" s="59"/>
      <c r="SPN408" s="59"/>
      <c r="SPO408" s="59"/>
      <c r="SPP408" s="59"/>
      <c r="SPQ408" s="59"/>
      <c r="SPR408" s="59"/>
      <c r="SPS408" s="59"/>
      <c r="SPT408" s="59"/>
      <c r="SPU408" s="59"/>
      <c r="SPV408" s="59"/>
      <c r="SPW408" s="59"/>
      <c r="SPX408" s="59"/>
      <c r="SPY408" s="59"/>
      <c r="SPZ408" s="59"/>
      <c r="SQA408" s="59"/>
      <c r="SQB408" s="59"/>
      <c r="SQC408" s="59"/>
      <c r="SQD408" s="59"/>
      <c r="SQE408" s="59"/>
      <c r="SQF408" s="59"/>
      <c r="SQG408" s="59"/>
      <c r="SQH408" s="59"/>
      <c r="SQI408" s="59"/>
      <c r="SQJ408" s="59"/>
      <c r="SQK408" s="59"/>
      <c r="SQL408" s="59"/>
      <c r="SQM408" s="59"/>
      <c r="SQN408" s="59"/>
      <c r="SQO408" s="59"/>
      <c r="SQP408" s="59"/>
      <c r="SQQ408" s="59"/>
      <c r="SQR408" s="59"/>
      <c r="SQS408" s="59"/>
      <c r="SQT408" s="59"/>
      <c r="SQU408" s="59"/>
      <c r="SQV408" s="59"/>
      <c r="SQW408" s="59"/>
      <c r="SQX408" s="59"/>
      <c r="SQY408" s="59"/>
      <c r="SQZ408" s="59"/>
      <c r="SRA408" s="59"/>
      <c r="SRB408" s="59"/>
      <c r="SRC408" s="59"/>
      <c r="SRD408" s="59"/>
      <c r="SRE408" s="59"/>
      <c r="SRF408" s="59"/>
      <c r="SRG408" s="59"/>
      <c r="SRH408" s="59"/>
      <c r="SRI408" s="59"/>
      <c r="SRJ408" s="59"/>
      <c r="SRK408" s="59"/>
      <c r="SRL408" s="59"/>
      <c r="SRM408" s="59"/>
      <c r="SRN408" s="59"/>
      <c r="SRO408" s="59"/>
      <c r="SRP408" s="59"/>
      <c r="SRQ408" s="59"/>
      <c r="SRR408" s="59"/>
      <c r="SRS408" s="59"/>
      <c r="SRT408" s="59"/>
      <c r="SRU408" s="59"/>
      <c r="SRV408" s="59"/>
      <c r="SRW408" s="59"/>
      <c r="SRX408" s="59"/>
      <c r="SRY408" s="59"/>
      <c r="SRZ408" s="59"/>
      <c r="SSA408" s="59"/>
      <c r="SSB408" s="59"/>
      <c r="SSC408" s="59"/>
      <c r="SSD408" s="59"/>
      <c r="SSE408" s="59"/>
      <c r="SSF408" s="59"/>
      <c r="SSG408" s="59"/>
      <c r="SSH408" s="59"/>
      <c r="SSI408" s="59"/>
      <c r="SSJ408" s="59"/>
      <c r="SSK408" s="59"/>
      <c r="SSL408" s="59"/>
      <c r="SSM408" s="59"/>
      <c r="SSN408" s="59"/>
      <c r="SSO408" s="59"/>
      <c r="SSP408" s="59"/>
      <c r="SSQ408" s="59"/>
      <c r="SSR408" s="59"/>
      <c r="SSS408" s="59"/>
      <c r="SST408" s="59"/>
      <c r="SSU408" s="59"/>
      <c r="SSV408" s="59"/>
      <c r="SSW408" s="59"/>
      <c r="SSX408" s="59"/>
      <c r="SSY408" s="59"/>
      <c r="SSZ408" s="59"/>
      <c r="STA408" s="59"/>
      <c r="STB408" s="59"/>
      <c r="STC408" s="59"/>
      <c r="STD408" s="59"/>
      <c r="STE408" s="59"/>
      <c r="STF408" s="59"/>
      <c r="STG408" s="59"/>
      <c r="STH408" s="59"/>
      <c r="STI408" s="59"/>
      <c r="STJ408" s="59"/>
      <c r="STK408" s="59"/>
      <c r="STL408" s="59"/>
      <c r="STM408" s="59"/>
      <c r="STN408" s="59"/>
      <c r="STO408" s="59"/>
      <c r="STP408" s="59"/>
      <c r="STQ408" s="59"/>
      <c r="STR408" s="59"/>
      <c r="STS408" s="59"/>
      <c r="STT408" s="59"/>
      <c r="STU408" s="59"/>
      <c r="STV408" s="59"/>
      <c r="STW408" s="59"/>
      <c r="STX408" s="59"/>
      <c r="STY408" s="59"/>
      <c r="STZ408" s="59"/>
      <c r="SUA408" s="59"/>
      <c r="SUB408" s="59"/>
      <c r="SUC408" s="59"/>
      <c r="SUD408" s="59"/>
      <c r="SUE408" s="59"/>
      <c r="SUF408" s="59"/>
      <c r="SUG408" s="59"/>
      <c r="SUH408" s="59"/>
      <c r="SUI408" s="59"/>
      <c r="SUJ408" s="59"/>
      <c r="SUK408" s="59"/>
      <c r="SUL408" s="59"/>
      <c r="SUM408" s="59"/>
      <c r="SUN408" s="59"/>
      <c r="SUO408" s="59"/>
      <c r="SUP408" s="59"/>
      <c r="SUQ408" s="59"/>
      <c r="SUR408" s="59"/>
      <c r="SUS408" s="59"/>
      <c r="SUT408" s="59"/>
      <c r="SUU408" s="59"/>
      <c r="SUV408" s="59"/>
      <c r="SUW408" s="59"/>
      <c r="SUX408" s="59"/>
      <c r="SUY408" s="59"/>
      <c r="SUZ408" s="59"/>
      <c r="SVA408" s="59"/>
      <c r="SVB408" s="59"/>
      <c r="SVC408" s="59"/>
      <c r="SVD408" s="59"/>
      <c r="SVE408" s="59"/>
      <c r="SVF408" s="59"/>
      <c r="SVG408" s="59"/>
      <c r="SVH408" s="59"/>
      <c r="SVI408" s="59"/>
      <c r="SVJ408" s="59"/>
      <c r="SVK408" s="59"/>
      <c r="SVL408" s="59"/>
      <c r="SVM408" s="59"/>
      <c r="SVN408" s="59"/>
      <c r="SVO408" s="59"/>
      <c r="SVP408" s="59"/>
      <c r="SVQ408" s="59"/>
      <c r="SVR408" s="59"/>
      <c r="SVS408" s="59"/>
      <c r="SVT408" s="59"/>
      <c r="SVU408" s="59"/>
      <c r="SVV408" s="59"/>
      <c r="SVW408" s="59"/>
      <c r="SVX408" s="59"/>
      <c r="SVY408" s="59"/>
      <c r="SVZ408" s="59"/>
      <c r="SWA408" s="59"/>
      <c r="SWB408" s="59"/>
      <c r="SWC408" s="59"/>
      <c r="SWD408" s="59"/>
      <c r="SWE408" s="59"/>
      <c r="SWF408" s="59"/>
      <c r="SWG408" s="59"/>
      <c r="SWH408" s="59"/>
      <c r="SWI408" s="59"/>
      <c r="SWJ408" s="59"/>
      <c r="SWK408" s="59"/>
      <c r="SWL408" s="59"/>
      <c r="SWM408" s="59"/>
      <c r="SWN408" s="59"/>
      <c r="SWO408" s="59"/>
      <c r="SWP408" s="59"/>
      <c r="SWQ408" s="59"/>
      <c r="SWR408" s="59"/>
      <c r="SWS408" s="59"/>
      <c r="SWT408" s="59"/>
      <c r="SWU408" s="59"/>
      <c r="SWV408" s="59"/>
      <c r="SWW408" s="59"/>
      <c r="SWX408" s="59"/>
      <c r="SWY408" s="59"/>
      <c r="SWZ408" s="59"/>
      <c r="SXA408" s="59"/>
      <c r="SXB408" s="59"/>
      <c r="SXC408" s="59"/>
      <c r="SXD408" s="59"/>
      <c r="SXE408" s="59"/>
      <c r="SXF408" s="59"/>
      <c r="SXG408" s="59"/>
      <c r="SXH408" s="59"/>
      <c r="SXI408" s="59"/>
      <c r="SXJ408" s="59"/>
      <c r="SXK408" s="59"/>
      <c r="SXL408" s="59"/>
      <c r="SXM408" s="59"/>
      <c r="SXN408" s="59"/>
      <c r="SXO408" s="59"/>
      <c r="SXP408" s="59"/>
      <c r="SXQ408" s="59"/>
      <c r="SXR408" s="59"/>
      <c r="SXS408" s="59"/>
      <c r="SXT408" s="59"/>
      <c r="SXU408" s="59"/>
      <c r="SXV408" s="59"/>
      <c r="SXW408" s="59"/>
      <c r="SXX408" s="59"/>
      <c r="SXY408" s="59"/>
      <c r="SXZ408" s="59"/>
      <c r="SYA408" s="59"/>
      <c r="SYB408" s="59"/>
      <c r="SYC408" s="59"/>
      <c r="SYD408" s="59"/>
      <c r="SYE408" s="59"/>
      <c r="SYF408" s="59"/>
      <c r="SYG408" s="59"/>
      <c r="SYH408" s="59"/>
      <c r="SYI408" s="59"/>
      <c r="SYJ408" s="59"/>
      <c r="SYK408" s="59"/>
      <c r="SYL408" s="59"/>
      <c r="SYM408" s="59"/>
      <c r="SYN408" s="59"/>
      <c r="SYO408" s="59"/>
      <c r="SYP408" s="59"/>
      <c r="SYQ408" s="59"/>
      <c r="SYR408" s="59"/>
      <c r="SYS408" s="59"/>
      <c r="SYT408" s="59"/>
      <c r="SYU408" s="59"/>
      <c r="SYV408" s="59"/>
      <c r="SYW408" s="59"/>
      <c r="SYX408" s="59"/>
      <c r="SYY408" s="59"/>
      <c r="SYZ408" s="59"/>
      <c r="SZA408" s="59"/>
      <c r="SZB408" s="59"/>
      <c r="SZC408" s="59"/>
      <c r="SZD408" s="59"/>
      <c r="SZE408" s="59"/>
      <c r="SZF408" s="59"/>
      <c r="SZG408" s="59"/>
      <c r="SZH408" s="59"/>
      <c r="SZI408" s="59"/>
      <c r="SZJ408" s="59"/>
      <c r="SZK408" s="59"/>
      <c r="SZL408" s="59"/>
      <c r="SZM408" s="59"/>
      <c r="SZN408" s="59"/>
      <c r="SZO408" s="59"/>
      <c r="SZP408" s="59"/>
      <c r="SZQ408" s="59"/>
      <c r="SZR408" s="59"/>
      <c r="SZS408" s="59"/>
      <c r="SZT408" s="59"/>
      <c r="SZU408" s="59"/>
      <c r="SZV408" s="59"/>
      <c r="SZW408" s="59"/>
      <c r="SZX408" s="59"/>
      <c r="SZY408" s="59"/>
      <c r="SZZ408" s="59"/>
      <c r="TAA408" s="59"/>
      <c r="TAB408" s="59"/>
      <c r="TAC408" s="59"/>
      <c r="TAD408" s="59"/>
      <c r="TAE408" s="59"/>
      <c r="TAF408" s="59"/>
      <c r="TAG408" s="59"/>
      <c r="TAH408" s="59"/>
      <c r="TAI408" s="59"/>
      <c r="TAJ408" s="59"/>
      <c r="TAK408" s="59"/>
      <c r="TAL408" s="59"/>
      <c r="TAM408" s="59"/>
      <c r="TAN408" s="59"/>
      <c r="TAO408" s="59"/>
      <c r="TAP408" s="59"/>
      <c r="TAQ408" s="59"/>
      <c r="TAR408" s="59"/>
      <c r="TAS408" s="59"/>
      <c r="TAT408" s="59"/>
      <c r="TAU408" s="59"/>
      <c r="TAV408" s="59"/>
      <c r="TAW408" s="59"/>
      <c r="TAX408" s="59"/>
      <c r="TAY408" s="59"/>
      <c r="TAZ408" s="59"/>
      <c r="TBA408" s="59"/>
      <c r="TBB408" s="59"/>
      <c r="TBC408" s="59"/>
      <c r="TBD408" s="59"/>
      <c r="TBE408" s="59"/>
      <c r="TBF408" s="59"/>
      <c r="TBG408" s="59"/>
      <c r="TBH408" s="59"/>
      <c r="TBI408" s="59"/>
      <c r="TBJ408" s="59"/>
      <c r="TBK408" s="59"/>
      <c r="TBL408" s="59"/>
      <c r="TBM408" s="59"/>
      <c r="TBN408" s="59"/>
      <c r="TBO408" s="59"/>
      <c r="TBP408" s="59"/>
      <c r="TBQ408" s="59"/>
      <c r="TBR408" s="59"/>
      <c r="TBS408" s="59"/>
      <c r="TBT408" s="59"/>
      <c r="TBU408" s="59"/>
      <c r="TBV408" s="59"/>
      <c r="TBW408" s="59"/>
      <c r="TBX408" s="59"/>
      <c r="TBY408" s="59"/>
      <c r="TBZ408" s="59"/>
      <c r="TCA408" s="59"/>
      <c r="TCB408" s="59"/>
      <c r="TCC408" s="59"/>
      <c r="TCD408" s="59"/>
      <c r="TCE408" s="59"/>
      <c r="TCF408" s="59"/>
      <c r="TCG408" s="59"/>
      <c r="TCH408" s="59"/>
      <c r="TCI408" s="59"/>
      <c r="TCJ408" s="59"/>
      <c r="TCK408" s="59"/>
      <c r="TCL408" s="59"/>
      <c r="TCM408" s="59"/>
      <c r="TCN408" s="59"/>
      <c r="TCO408" s="59"/>
      <c r="TCP408" s="59"/>
      <c r="TCQ408" s="59"/>
      <c r="TCR408" s="59"/>
      <c r="TCS408" s="59"/>
      <c r="TCT408" s="59"/>
      <c r="TCU408" s="59"/>
      <c r="TCV408" s="59"/>
      <c r="TCW408" s="59"/>
      <c r="TCX408" s="59"/>
      <c r="TCY408" s="59"/>
      <c r="TCZ408" s="59"/>
      <c r="TDA408" s="59"/>
      <c r="TDB408" s="59"/>
      <c r="TDC408" s="59"/>
      <c r="TDD408" s="59"/>
      <c r="TDE408" s="59"/>
      <c r="TDF408" s="59"/>
      <c r="TDG408" s="59"/>
      <c r="TDH408" s="59"/>
      <c r="TDI408" s="59"/>
      <c r="TDJ408" s="59"/>
      <c r="TDK408" s="59"/>
      <c r="TDL408" s="59"/>
      <c r="TDM408" s="59"/>
      <c r="TDN408" s="59"/>
      <c r="TDO408" s="59"/>
      <c r="TDP408" s="59"/>
      <c r="TDQ408" s="59"/>
      <c r="TDR408" s="59"/>
      <c r="TDS408" s="59"/>
      <c r="TDT408" s="59"/>
      <c r="TDU408" s="59"/>
      <c r="TDV408" s="59"/>
      <c r="TDW408" s="59"/>
      <c r="TDX408" s="59"/>
      <c r="TDY408" s="59"/>
      <c r="TDZ408" s="59"/>
      <c r="TEA408" s="59"/>
      <c r="TEB408" s="59"/>
      <c r="TEC408" s="59"/>
      <c r="TED408" s="59"/>
      <c r="TEE408" s="59"/>
      <c r="TEF408" s="59"/>
      <c r="TEG408" s="59"/>
      <c r="TEH408" s="59"/>
      <c r="TEI408" s="59"/>
      <c r="TEJ408" s="59"/>
      <c r="TEK408" s="59"/>
      <c r="TEL408" s="59"/>
      <c r="TEM408" s="59"/>
      <c r="TEN408" s="59"/>
      <c r="TEO408" s="59"/>
      <c r="TEP408" s="59"/>
      <c r="TEQ408" s="59"/>
      <c r="TER408" s="59"/>
      <c r="TES408" s="59"/>
      <c r="TET408" s="59"/>
      <c r="TEU408" s="59"/>
      <c r="TEV408" s="59"/>
      <c r="TEW408" s="59"/>
      <c r="TEX408" s="59"/>
      <c r="TEY408" s="59"/>
      <c r="TEZ408" s="59"/>
      <c r="TFA408" s="59"/>
      <c r="TFB408" s="59"/>
      <c r="TFC408" s="59"/>
      <c r="TFD408" s="59"/>
      <c r="TFE408" s="59"/>
      <c r="TFF408" s="59"/>
      <c r="TFG408" s="59"/>
      <c r="TFH408" s="59"/>
      <c r="TFI408" s="59"/>
      <c r="TFJ408" s="59"/>
      <c r="TFK408" s="59"/>
      <c r="TFL408" s="59"/>
      <c r="TFM408" s="59"/>
      <c r="TFN408" s="59"/>
      <c r="TFO408" s="59"/>
      <c r="TFP408" s="59"/>
      <c r="TFQ408" s="59"/>
      <c r="TFR408" s="59"/>
      <c r="TFS408" s="59"/>
      <c r="TFT408" s="59"/>
      <c r="TFU408" s="59"/>
      <c r="TFV408" s="59"/>
      <c r="TFW408" s="59"/>
      <c r="TFX408" s="59"/>
      <c r="TFY408" s="59"/>
      <c r="TFZ408" s="59"/>
      <c r="TGA408" s="59"/>
      <c r="TGB408" s="59"/>
      <c r="TGC408" s="59"/>
      <c r="TGD408" s="59"/>
      <c r="TGE408" s="59"/>
      <c r="TGF408" s="59"/>
      <c r="TGG408" s="59"/>
      <c r="TGH408" s="59"/>
      <c r="TGI408" s="59"/>
      <c r="TGJ408" s="59"/>
      <c r="TGK408" s="59"/>
      <c r="TGL408" s="59"/>
      <c r="TGM408" s="59"/>
      <c r="TGN408" s="59"/>
      <c r="TGO408" s="59"/>
      <c r="TGP408" s="59"/>
      <c r="TGQ408" s="59"/>
      <c r="TGR408" s="59"/>
      <c r="TGS408" s="59"/>
      <c r="TGT408" s="59"/>
      <c r="TGU408" s="59"/>
      <c r="TGV408" s="59"/>
      <c r="TGW408" s="59"/>
      <c r="TGX408" s="59"/>
      <c r="TGY408" s="59"/>
      <c r="TGZ408" s="59"/>
      <c r="THA408" s="59"/>
      <c r="THB408" s="59"/>
      <c r="THC408" s="59"/>
      <c r="THD408" s="59"/>
      <c r="THE408" s="59"/>
      <c r="THF408" s="59"/>
      <c r="THG408" s="59"/>
      <c r="THH408" s="59"/>
      <c r="THI408" s="59"/>
      <c r="THJ408" s="59"/>
      <c r="THK408" s="59"/>
      <c r="THL408" s="59"/>
      <c r="THM408" s="59"/>
      <c r="THN408" s="59"/>
      <c r="THO408" s="59"/>
      <c r="THP408" s="59"/>
      <c r="THQ408" s="59"/>
      <c r="THR408" s="59"/>
      <c r="THS408" s="59"/>
      <c r="THT408" s="59"/>
      <c r="THU408" s="59"/>
      <c r="THV408" s="59"/>
      <c r="THW408" s="59"/>
      <c r="THX408" s="59"/>
      <c r="THY408" s="59"/>
      <c r="THZ408" s="59"/>
      <c r="TIA408" s="59"/>
      <c r="TIB408" s="59"/>
      <c r="TIC408" s="59"/>
      <c r="TID408" s="59"/>
      <c r="TIE408" s="59"/>
      <c r="TIF408" s="59"/>
      <c r="TIG408" s="59"/>
      <c r="TIH408" s="59"/>
      <c r="TII408" s="59"/>
      <c r="TIJ408" s="59"/>
      <c r="TIK408" s="59"/>
      <c r="TIL408" s="59"/>
      <c r="TIM408" s="59"/>
      <c r="TIN408" s="59"/>
      <c r="TIO408" s="59"/>
      <c r="TIP408" s="59"/>
      <c r="TIQ408" s="59"/>
      <c r="TIR408" s="59"/>
      <c r="TIS408" s="59"/>
      <c r="TIT408" s="59"/>
      <c r="TIU408" s="59"/>
      <c r="TIV408" s="59"/>
      <c r="TIW408" s="59"/>
      <c r="TIX408" s="59"/>
      <c r="TIY408" s="59"/>
      <c r="TIZ408" s="59"/>
      <c r="TJA408" s="59"/>
      <c r="TJB408" s="59"/>
      <c r="TJC408" s="59"/>
      <c r="TJD408" s="59"/>
      <c r="TJE408" s="59"/>
      <c r="TJF408" s="59"/>
      <c r="TJG408" s="59"/>
      <c r="TJH408" s="59"/>
      <c r="TJI408" s="59"/>
      <c r="TJJ408" s="59"/>
      <c r="TJK408" s="59"/>
      <c r="TJL408" s="59"/>
      <c r="TJM408" s="59"/>
      <c r="TJN408" s="59"/>
      <c r="TJO408" s="59"/>
      <c r="TJP408" s="59"/>
      <c r="TJQ408" s="59"/>
      <c r="TJR408" s="59"/>
      <c r="TJS408" s="59"/>
      <c r="TJT408" s="59"/>
      <c r="TJU408" s="59"/>
      <c r="TJV408" s="59"/>
      <c r="TJW408" s="59"/>
      <c r="TJX408" s="59"/>
      <c r="TJY408" s="59"/>
      <c r="TJZ408" s="59"/>
      <c r="TKA408" s="59"/>
      <c r="TKB408" s="59"/>
      <c r="TKC408" s="59"/>
      <c r="TKD408" s="59"/>
      <c r="TKE408" s="59"/>
      <c r="TKF408" s="59"/>
      <c r="TKG408" s="59"/>
      <c r="TKH408" s="59"/>
      <c r="TKI408" s="59"/>
      <c r="TKJ408" s="59"/>
      <c r="TKK408" s="59"/>
      <c r="TKL408" s="59"/>
      <c r="TKM408" s="59"/>
      <c r="TKN408" s="59"/>
      <c r="TKO408" s="59"/>
      <c r="TKP408" s="59"/>
      <c r="TKQ408" s="59"/>
      <c r="TKR408" s="59"/>
      <c r="TKS408" s="59"/>
      <c r="TKT408" s="59"/>
      <c r="TKU408" s="59"/>
      <c r="TKV408" s="59"/>
      <c r="TKW408" s="59"/>
      <c r="TKX408" s="59"/>
      <c r="TKY408" s="59"/>
      <c r="TKZ408" s="59"/>
      <c r="TLA408" s="59"/>
      <c r="TLB408" s="59"/>
      <c r="TLC408" s="59"/>
      <c r="TLD408" s="59"/>
      <c r="TLE408" s="59"/>
      <c r="TLF408" s="59"/>
      <c r="TLG408" s="59"/>
      <c r="TLH408" s="59"/>
      <c r="TLI408" s="59"/>
      <c r="TLJ408" s="59"/>
      <c r="TLK408" s="59"/>
      <c r="TLL408" s="59"/>
      <c r="TLM408" s="59"/>
      <c r="TLN408" s="59"/>
      <c r="TLO408" s="59"/>
      <c r="TLP408" s="59"/>
      <c r="TLQ408" s="59"/>
      <c r="TLR408" s="59"/>
      <c r="TLS408" s="59"/>
      <c r="TLT408" s="59"/>
      <c r="TLU408" s="59"/>
      <c r="TLV408" s="59"/>
      <c r="TLW408" s="59"/>
      <c r="TLX408" s="59"/>
      <c r="TLY408" s="59"/>
      <c r="TLZ408" s="59"/>
      <c r="TMA408" s="59"/>
      <c r="TMB408" s="59"/>
      <c r="TMC408" s="59"/>
      <c r="TMD408" s="59"/>
      <c r="TME408" s="59"/>
      <c r="TMF408" s="59"/>
      <c r="TMG408" s="59"/>
      <c r="TMH408" s="59"/>
      <c r="TMI408" s="59"/>
      <c r="TMJ408" s="59"/>
      <c r="TMK408" s="59"/>
      <c r="TML408" s="59"/>
      <c r="TMM408" s="59"/>
      <c r="TMN408" s="59"/>
      <c r="TMO408" s="59"/>
      <c r="TMP408" s="59"/>
      <c r="TMQ408" s="59"/>
      <c r="TMR408" s="59"/>
      <c r="TMS408" s="59"/>
      <c r="TMT408" s="59"/>
      <c r="TMU408" s="59"/>
      <c r="TMV408" s="59"/>
      <c r="TMW408" s="59"/>
      <c r="TMX408" s="59"/>
      <c r="TMY408" s="59"/>
      <c r="TMZ408" s="59"/>
      <c r="TNA408" s="59"/>
      <c r="TNB408" s="59"/>
      <c r="TNC408" s="59"/>
      <c r="TND408" s="59"/>
      <c r="TNE408" s="59"/>
      <c r="TNF408" s="59"/>
      <c r="TNG408" s="59"/>
      <c r="TNH408" s="59"/>
      <c r="TNI408" s="59"/>
      <c r="TNJ408" s="59"/>
      <c r="TNK408" s="59"/>
      <c r="TNL408" s="59"/>
      <c r="TNM408" s="59"/>
      <c r="TNN408" s="59"/>
      <c r="TNO408" s="59"/>
      <c r="TNP408" s="59"/>
      <c r="TNQ408" s="59"/>
      <c r="TNR408" s="59"/>
      <c r="TNS408" s="59"/>
      <c r="TNT408" s="59"/>
      <c r="TNU408" s="59"/>
      <c r="TNV408" s="59"/>
      <c r="TNW408" s="59"/>
      <c r="TNX408" s="59"/>
      <c r="TNY408" s="59"/>
      <c r="TNZ408" s="59"/>
      <c r="TOA408" s="59"/>
      <c r="TOB408" s="59"/>
      <c r="TOC408" s="59"/>
      <c r="TOD408" s="59"/>
      <c r="TOE408" s="59"/>
      <c r="TOF408" s="59"/>
      <c r="TOG408" s="59"/>
      <c r="TOH408" s="59"/>
      <c r="TOI408" s="59"/>
      <c r="TOJ408" s="59"/>
      <c r="TOK408" s="59"/>
      <c r="TOL408" s="59"/>
      <c r="TOM408" s="59"/>
      <c r="TON408" s="59"/>
      <c r="TOO408" s="59"/>
      <c r="TOP408" s="59"/>
      <c r="TOQ408" s="59"/>
      <c r="TOR408" s="59"/>
      <c r="TOS408" s="59"/>
      <c r="TOT408" s="59"/>
      <c r="TOU408" s="59"/>
      <c r="TOV408" s="59"/>
      <c r="TOW408" s="59"/>
      <c r="TOX408" s="59"/>
      <c r="TOY408" s="59"/>
      <c r="TOZ408" s="59"/>
      <c r="TPA408" s="59"/>
      <c r="TPB408" s="59"/>
      <c r="TPC408" s="59"/>
      <c r="TPD408" s="59"/>
      <c r="TPE408" s="59"/>
      <c r="TPF408" s="59"/>
      <c r="TPG408" s="59"/>
      <c r="TPH408" s="59"/>
      <c r="TPI408" s="59"/>
      <c r="TPJ408" s="59"/>
      <c r="TPK408" s="59"/>
      <c r="TPL408" s="59"/>
      <c r="TPM408" s="59"/>
      <c r="TPN408" s="59"/>
      <c r="TPO408" s="59"/>
      <c r="TPP408" s="59"/>
      <c r="TPQ408" s="59"/>
      <c r="TPR408" s="59"/>
      <c r="TPS408" s="59"/>
      <c r="TPT408" s="59"/>
      <c r="TPU408" s="59"/>
      <c r="TPV408" s="59"/>
      <c r="TPW408" s="59"/>
      <c r="TPX408" s="59"/>
      <c r="TPY408" s="59"/>
      <c r="TPZ408" s="59"/>
      <c r="TQA408" s="59"/>
      <c r="TQB408" s="59"/>
      <c r="TQC408" s="59"/>
      <c r="TQD408" s="59"/>
      <c r="TQE408" s="59"/>
      <c r="TQF408" s="59"/>
      <c r="TQG408" s="59"/>
      <c r="TQH408" s="59"/>
      <c r="TQI408" s="59"/>
      <c r="TQJ408" s="59"/>
      <c r="TQK408" s="59"/>
      <c r="TQL408" s="59"/>
      <c r="TQM408" s="59"/>
      <c r="TQN408" s="59"/>
      <c r="TQO408" s="59"/>
      <c r="TQP408" s="59"/>
      <c r="TQQ408" s="59"/>
      <c r="TQR408" s="59"/>
      <c r="TQS408" s="59"/>
      <c r="TQT408" s="59"/>
      <c r="TQU408" s="59"/>
      <c r="TQV408" s="59"/>
      <c r="TQW408" s="59"/>
      <c r="TQX408" s="59"/>
      <c r="TQY408" s="59"/>
      <c r="TQZ408" s="59"/>
      <c r="TRA408" s="59"/>
      <c r="TRB408" s="59"/>
      <c r="TRC408" s="59"/>
      <c r="TRD408" s="59"/>
      <c r="TRE408" s="59"/>
      <c r="TRF408" s="59"/>
      <c r="TRG408" s="59"/>
      <c r="TRH408" s="59"/>
      <c r="TRI408" s="59"/>
      <c r="TRJ408" s="59"/>
      <c r="TRK408" s="59"/>
      <c r="TRL408" s="59"/>
      <c r="TRM408" s="59"/>
      <c r="TRN408" s="59"/>
      <c r="TRO408" s="59"/>
      <c r="TRP408" s="59"/>
      <c r="TRQ408" s="59"/>
      <c r="TRR408" s="59"/>
      <c r="TRS408" s="59"/>
      <c r="TRT408" s="59"/>
      <c r="TRU408" s="59"/>
      <c r="TRV408" s="59"/>
      <c r="TRW408" s="59"/>
      <c r="TRX408" s="59"/>
      <c r="TRY408" s="59"/>
      <c r="TRZ408" s="59"/>
      <c r="TSA408" s="59"/>
      <c r="TSB408" s="59"/>
      <c r="TSC408" s="59"/>
      <c r="TSD408" s="59"/>
      <c r="TSE408" s="59"/>
      <c r="TSF408" s="59"/>
      <c r="TSG408" s="59"/>
      <c r="TSH408" s="59"/>
      <c r="TSI408" s="59"/>
      <c r="TSJ408" s="59"/>
      <c r="TSK408" s="59"/>
      <c r="TSL408" s="59"/>
      <c r="TSM408" s="59"/>
      <c r="TSN408" s="59"/>
      <c r="TSO408" s="59"/>
      <c r="TSP408" s="59"/>
      <c r="TSQ408" s="59"/>
      <c r="TSR408" s="59"/>
      <c r="TSS408" s="59"/>
      <c r="TST408" s="59"/>
      <c r="TSU408" s="59"/>
      <c r="TSV408" s="59"/>
      <c r="TSW408" s="59"/>
      <c r="TSX408" s="59"/>
      <c r="TSY408" s="59"/>
      <c r="TSZ408" s="59"/>
      <c r="TTA408" s="59"/>
      <c r="TTB408" s="59"/>
      <c r="TTC408" s="59"/>
      <c r="TTD408" s="59"/>
      <c r="TTE408" s="59"/>
      <c r="TTF408" s="59"/>
      <c r="TTG408" s="59"/>
      <c r="TTH408" s="59"/>
      <c r="TTI408" s="59"/>
      <c r="TTJ408" s="59"/>
      <c r="TTK408" s="59"/>
      <c r="TTL408" s="59"/>
      <c r="TTM408" s="59"/>
      <c r="TTN408" s="59"/>
      <c r="TTO408" s="59"/>
      <c r="TTP408" s="59"/>
      <c r="TTQ408" s="59"/>
      <c r="TTR408" s="59"/>
      <c r="TTS408" s="59"/>
      <c r="TTT408" s="59"/>
      <c r="TTU408" s="59"/>
      <c r="TTV408" s="59"/>
      <c r="TTW408" s="59"/>
      <c r="TTX408" s="59"/>
      <c r="TTY408" s="59"/>
      <c r="TTZ408" s="59"/>
      <c r="TUA408" s="59"/>
      <c r="TUB408" s="59"/>
      <c r="TUC408" s="59"/>
      <c r="TUD408" s="59"/>
      <c r="TUE408" s="59"/>
      <c r="TUF408" s="59"/>
      <c r="TUG408" s="59"/>
      <c r="TUH408" s="59"/>
      <c r="TUI408" s="59"/>
      <c r="TUJ408" s="59"/>
      <c r="TUK408" s="59"/>
      <c r="TUL408" s="59"/>
      <c r="TUM408" s="59"/>
      <c r="TUN408" s="59"/>
      <c r="TUO408" s="59"/>
      <c r="TUP408" s="59"/>
      <c r="TUQ408" s="59"/>
      <c r="TUR408" s="59"/>
      <c r="TUS408" s="59"/>
      <c r="TUT408" s="59"/>
      <c r="TUU408" s="59"/>
      <c r="TUV408" s="59"/>
      <c r="TUW408" s="59"/>
      <c r="TUX408" s="59"/>
      <c r="TUY408" s="59"/>
      <c r="TUZ408" s="59"/>
      <c r="TVA408" s="59"/>
      <c r="TVB408" s="59"/>
      <c r="TVC408" s="59"/>
      <c r="TVD408" s="59"/>
      <c r="TVE408" s="59"/>
      <c r="TVF408" s="59"/>
      <c r="TVG408" s="59"/>
      <c r="TVH408" s="59"/>
      <c r="TVI408" s="59"/>
      <c r="TVJ408" s="59"/>
      <c r="TVK408" s="59"/>
      <c r="TVL408" s="59"/>
      <c r="TVM408" s="59"/>
      <c r="TVN408" s="59"/>
      <c r="TVO408" s="59"/>
      <c r="TVP408" s="59"/>
      <c r="TVQ408" s="59"/>
      <c r="TVR408" s="59"/>
      <c r="TVS408" s="59"/>
      <c r="TVT408" s="59"/>
      <c r="TVU408" s="59"/>
      <c r="TVV408" s="59"/>
      <c r="TVW408" s="59"/>
      <c r="TVX408" s="59"/>
      <c r="TVY408" s="59"/>
      <c r="TVZ408" s="59"/>
      <c r="TWA408" s="59"/>
      <c r="TWB408" s="59"/>
      <c r="TWC408" s="59"/>
      <c r="TWD408" s="59"/>
      <c r="TWE408" s="59"/>
      <c r="TWF408" s="59"/>
      <c r="TWG408" s="59"/>
      <c r="TWH408" s="59"/>
      <c r="TWI408" s="59"/>
      <c r="TWJ408" s="59"/>
      <c r="TWK408" s="59"/>
      <c r="TWL408" s="59"/>
      <c r="TWM408" s="59"/>
      <c r="TWN408" s="59"/>
      <c r="TWO408" s="59"/>
      <c r="TWP408" s="59"/>
      <c r="TWQ408" s="59"/>
      <c r="TWR408" s="59"/>
      <c r="TWS408" s="59"/>
      <c r="TWT408" s="59"/>
      <c r="TWU408" s="59"/>
      <c r="TWV408" s="59"/>
      <c r="TWW408" s="59"/>
      <c r="TWX408" s="59"/>
      <c r="TWY408" s="59"/>
      <c r="TWZ408" s="59"/>
      <c r="TXA408" s="59"/>
      <c r="TXB408" s="59"/>
      <c r="TXC408" s="59"/>
      <c r="TXD408" s="59"/>
      <c r="TXE408" s="59"/>
      <c r="TXF408" s="59"/>
      <c r="TXG408" s="59"/>
      <c r="TXH408" s="59"/>
      <c r="TXI408" s="59"/>
      <c r="TXJ408" s="59"/>
      <c r="TXK408" s="59"/>
      <c r="TXL408" s="59"/>
      <c r="TXM408" s="59"/>
      <c r="TXN408" s="59"/>
      <c r="TXO408" s="59"/>
      <c r="TXP408" s="59"/>
      <c r="TXQ408" s="59"/>
      <c r="TXR408" s="59"/>
      <c r="TXS408" s="59"/>
      <c r="TXT408" s="59"/>
      <c r="TXU408" s="59"/>
      <c r="TXV408" s="59"/>
      <c r="TXW408" s="59"/>
      <c r="TXX408" s="59"/>
      <c r="TXY408" s="59"/>
      <c r="TXZ408" s="59"/>
      <c r="TYA408" s="59"/>
      <c r="TYB408" s="59"/>
      <c r="TYC408" s="59"/>
      <c r="TYD408" s="59"/>
      <c r="TYE408" s="59"/>
      <c r="TYF408" s="59"/>
      <c r="TYG408" s="59"/>
      <c r="TYH408" s="59"/>
      <c r="TYI408" s="59"/>
      <c r="TYJ408" s="59"/>
      <c r="TYK408" s="59"/>
      <c r="TYL408" s="59"/>
      <c r="TYM408" s="59"/>
      <c r="TYN408" s="59"/>
      <c r="TYO408" s="59"/>
      <c r="TYP408" s="59"/>
      <c r="TYQ408" s="59"/>
      <c r="TYR408" s="59"/>
      <c r="TYS408" s="59"/>
      <c r="TYT408" s="59"/>
      <c r="TYU408" s="59"/>
      <c r="TYV408" s="59"/>
      <c r="TYW408" s="59"/>
      <c r="TYX408" s="59"/>
      <c r="TYY408" s="59"/>
      <c r="TYZ408" s="59"/>
      <c r="TZA408" s="59"/>
      <c r="TZB408" s="59"/>
      <c r="TZC408" s="59"/>
      <c r="TZD408" s="59"/>
      <c r="TZE408" s="59"/>
      <c r="TZF408" s="59"/>
      <c r="TZG408" s="59"/>
      <c r="TZH408" s="59"/>
      <c r="TZI408" s="59"/>
      <c r="TZJ408" s="59"/>
      <c r="TZK408" s="59"/>
      <c r="TZL408" s="59"/>
      <c r="TZM408" s="59"/>
      <c r="TZN408" s="59"/>
      <c r="TZO408" s="59"/>
      <c r="TZP408" s="59"/>
      <c r="TZQ408" s="59"/>
      <c r="TZR408" s="59"/>
      <c r="TZS408" s="59"/>
      <c r="TZT408" s="59"/>
      <c r="TZU408" s="59"/>
      <c r="TZV408" s="59"/>
      <c r="TZW408" s="59"/>
      <c r="TZX408" s="59"/>
      <c r="TZY408" s="59"/>
      <c r="TZZ408" s="59"/>
      <c r="UAA408" s="59"/>
      <c r="UAB408" s="59"/>
      <c r="UAC408" s="59"/>
      <c r="UAD408" s="59"/>
      <c r="UAE408" s="59"/>
      <c r="UAF408" s="59"/>
      <c r="UAG408" s="59"/>
      <c r="UAH408" s="59"/>
      <c r="UAI408" s="59"/>
      <c r="UAJ408" s="59"/>
      <c r="UAK408" s="59"/>
      <c r="UAL408" s="59"/>
      <c r="UAM408" s="59"/>
      <c r="UAN408" s="59"/>
      <c r="UAO408" s="59"/>
      <c r="UAP408" s="59"/>
      <c r="UAQ408" s="59"/>
      <c r="UAR408" s="59"/>
      <c r="UAS408" s="59"/>
      <c r="UAT408" s="59"/>
      <c r="UAU408" s="59"/>
      <c r="UAV408" s="59"/>
      <c r="UAW408" s="59"/>
      <c r="UAX408" s="59"/>
      <c r="UAY408" s="59"/>
      <c r="UAZ408" s="59"/>
      <c r="UBA408" s="59"/>
      <c r="UBB408" s="59"/>
      <c r="UBC408" s="59"/>
      <c r="UBD408" s="59"/>
      <c r="UBE408" s="59"/>
      <c r="UBF408" s="59"/>
      <c r="UBG408" s="59"/>
      <c r="UBH408" s="59"/>
      <c r="UBI408" s="59"/>
      <c r="UBJ408" s="59"/>
      <c r="UBK408" s="59"/>
      <c r="UBL408" s="59"/>
      <c r="UBM408" s="59"/>
      <c r="UBN408" s="59"/>
      <c r="UBO408" s="59"/>
      <c r="UBP408" s="59"/>
      <c r="UBQ408" s="59"/>
      <c r="UBR408" s="59"/>
      <c r="UBS408" s="59"/>
      <c r="UBT408" s="59"/>
      <c r="UBU408" s="59"/>
      <c r="UBV408" s="59"/>
      <c r="UBW408" s="59"/>
      <c r="UBX408" s="59"/>
      <c r="UBY408" s="59"/>
      <c r="UBZ408" s="59"/>
      <c r="UCA408" s="59"/>
      <c r="UCB408" s="59"/>
      <c r="UCC408" s="59"/>
      <c r="UCD408" s="59"/>
      <c r="UCE408" s="59"/>
      <c r="UCF408" s="59"/>
      <c r="UCG408" s="59"/>
      <c r="UCH408" s="59"/>
      <c r="UCI408" s="59"/>
      <c r="UCJ408" s="59"/>
      <c r="UCK408" s="59"/>
      <c r="UCL408" s="59"/>
      <c r="UCM408" s="59"/>
      <c r="UCN408" s="59"/>
      <c r="UCO408" s="59"/>
      <c r="UCP408" s="59"/>
      <c r="UCQ408" s="59"/>
      <c r="UCR408" s="59"/>
      <c r="UCS408" s="59"/>
      <c r="UCT408" s="59"/>
      <c r="UCU408" s="59"/>
      <c r="UCV408" s="59"/>
      <c r="UCW408" s="59"/>
      <c r="UCX408" s="59"/>
      <c r="UCY408" s="59"/>
      <c r="UCZ408" s="59"/>
      <c r="UDA408" s="59"/>
      <c r="UDB408" s="59"/>
      <c r="UDC408" s="59"/>
      <c r="UDD408" s="59"/>
      <c r="UDE408" s="59"/>
      <c r="UDF408" s="59"/>
      <c r="UDG408" s="59"/>
      <c r="UDH408" s="59"/>
      <c r="UDI408" s="59"/>
      <c r="UDJ408" s="59"/>
      <c r="UDK408" s="59"/>
      <c r="UDL408" s="59"/>
      <c r="UDM408" s="59"/>
      <c r="UDN408" s="59"/>
      <c r="UDO408" s="59"/>
      <c r="UDP408" s="59"/>
      <c r="UDQ408" s="59"/>
      <c r="UDR408" s="59"/>
      <c r="UDS408" s="59"/>
      <c r="UDT408" s="59"/>
      <c r="UDU408" s="59"/>
      <c r="UDV408" s="59"/>
      <c r="UDW408" s="59"/>
      <c r="UDX408" s="59"/>
      <c r="UDY408" s="59"/>
      <c r="UDZ408" s="59"/>
      <c r="UEA408" s="59"/>
      <c r="UEB408" s="59"/>
      <c r="UEC408" s="59"/>
      <c r="UED408" s="59"/>
      <c r="UEE408" s="59"/>
      <c r="UEF408" s="59"/>
      <c r="UEG408" s="59"/>
      <c r="UEH408" s="59"/>
      <c r="UEI408" s="59"/>
      <c r="UEJ408" s="59"/>
      <c r="UEK408" s="59"/>
      <c r="UEL408" s="59"/>
      <c r="UEM408" s="59"/>
      <c r="UEN408" s="59"/>
      <c r="UEO408" s="59"/>
      <c r="UEP408" s="59"/>
      <c r="UEQ408" s="59"/>
      <c r="UER408" s="59"/>
      <c r="UES408" s="59"/>
      <c r="UET408" s="59"/>
      <c r="UEU408" s="59"/>
      <c r="UEV408" s="59"/>
      <c r="UEW408" s="59"/>
      <c r="UEX408" s="59"/>
      <c r="UEY408" s="59"/>
      <c r="UEZ408" s="59"/>
      <c r="UFA408" s="59"/>
      <c r="UFB408" s="59"/>
      <c r="UFC408" s="59"/>
      <c r="UFD408" s="59"/>
      <c r="UFE408" s="59"/>
      <c r="UFF408" s="59"/>
      <c r="UFG408" s="59"/>
      <c r="UFH408" s="59"/>
      <c r="UFI408" s="59"/>
      <c r="UFJ408" s="59"/>
      <c r="UFK408" s="59"/>
      <c r="UFL408" s="59"/>
      <c r="UFM408" s="59"/>
      <c r="UFN408" s="59"/>
      <c r="UFO408" s="59"/>
      <c r="UFP408" s="59"/>
      <c r="UFQ408" s="59"/>
      <c r="UFR408" s="59"/>
      <c r="UFS408" s="59"/>
      <c r="UFT408" s="59"/>
      <c r="UFU408" s="59"/>
      <c r="UFV408" s="59"/>
      <c r="UFW408" s="59"/>
      <c r="UFX408" s="59"/>
      <c r="UFY408" s="59"/>
      <c r="UFZ408" s="59"/>
      <c r="UGA408" s="59"/>
      <c r="UGB408" s="59"/>
      <c r="UGC408" s="59"/>
      <c r="UGD408" s="59"/>
      <c r="UGE408" s="59"/>
      <c r="UGF408" s="59"/>
      <c r="UGG408" s="59"/>
      <c r="UGH408" s="59"/>
      <c r="UGI408" s="59"/>
      <c r="UGJ408" s="59"/>
      <c r="UGK408" s="59"/>
      <c r="UGL408" s="59"/>
      <c r="UGM408" s="59"/>
      <c r="UGN408" s="59"/>
      <c r="UGO408" s="59"/>
      <c r="UGP408" s="59"/>
      <c r="UGQ408" s="59"/>
      <c r="UGR408" s="59"/>
      <c r="UGS408" s="59"/>
      <c r="UGT408" s="59"/>
      <c r="UGU408" s="59"/>
      <c r="UGV408" s="59"/>
      <c r="UGW408" s="59"/>
      <c r="UGX408" s="59"/>
      <c r="UGY408" s="59"/>
      <c r="UGZ408" s="59"/>
      <c r="UHA408" s="59"/>
      <c r="UHB408" s="59"/>
      <c r="UHC408" s="59"/>
      <c r="UHD408" s="59"/>
      <c r="UHE408" s="59"/>
      <c r="UHF408" s="59"/>
      <c r="UHG408" s="59"/>
      <c r="UHH408" s="59"/>
      <c r="UHI408" s="59"/>
      <c r="UHJ408" s="59"/>
      <c r="UHK408" s="59"/>
      <c r="UHL408" s="59"/>
      <c r="UHM408" s="59"/>
      <c r="UHN408" s="59"/>
      <c r="UHO408" s="59"/>
      <c r="UHP408" s="59"/>
      <c r="UHQ408" s="59"/>
      <c r="UHR408" s="59"/>
      <c r="UHS408" s="59"/>
      <c r="UHT408" s="59"/>
      <c r="UHU408" s="59"/>
      <c r="UHV408" s="59"/>
      <c r="UHW408" s="59"/>
      <c r="UHX408" s="59"/>
      <c r="UHY408" s="59"/>
      <c r="UHZ408" s="59"/>
      <c r="UIA408" s="59"/>
      <c r="UIB408" s="59"/>
      <c r="UIC408" s="59"/>
      <c r="UID408" s="59"/>
      <c r="UIE408" s="59"/>
      <c r="UIF408" s="59"/>
      <c r="UIG408" s="59"/>
      <c r="UIH408" s="59"/>
      <c r="UII408" s="59"/>
      <c r="UIJ408" s="59"/>
      <c r="UIK408" s="59"/>
      <c r="UIL408" s="59"/>
      <c r="UIM408" s="59"/>
      <c r="UIN408" s="59"/>
      <c r="UIO408" s="59"/>
      <c r="UIP408" s="59"/>
      <c r="UIQ408" s="59"/>
      <c r="UIR408" s="59"/>
      <c r="UIS408" s="59"/>
      <c r="UIT408" s="59"/>
      <c r="UIU408" s="59"/>
      <c r="UIV408" s="59"/>
      <c r="UIW408" s="59"/>
      <c r="UIX408" s="59"/>
      <c r="UIY408" s="59"/>
      <c r="UIZ408" s="59"/>
      <c r="UJA408" s="59"/>
      <c r="UJB408" s="59"/>
      <c r="UJC408" s="59"/>
      <c r="UJD408" s="59"/>
      <c r="UJE408" s="59"/>
      <c r="UJF408" s="59"/>
      <c r="UJG408" s="59"/>
      <c r="UJH408" s="59"/>
      <c r="UJI408" s="59"/>
      <c r="UJJ408" s="59"/>
      <c r="UJK408" s="59"/>
      <c r="UJL408" s="59"/>
      <c r="UJM408" s="59"/>
      <c r="UJN408" s="59"/>
      <c r="UJO408" s="59"/>
      <c r="UJP408" s="59"/>
      <c r="UJQ408" s="59"/>
      <c r="UJR408" s="59"/>
      <c r="UJS408" s="59"/>
      <c r="UJT408" s="59"/>
      <c r="UJU408" s="59"/>
      <c r="UJV408" s="59"/>
      <c r="UJW408" s="59"/>
      <c r="UJX408" s="59"/>
      <c r="UJY408" s="59"/>
      <c r="UJZ408" s="59"/>
      <c r="UKA408" s="59"/>
      <c r="UKB408" s="59"/>
      <c r="UKC408" s="59"/>
      <c r="UKD408" s="59"/>
      <c r="UKE408" s="59"/>
      <c r="UKF408" s="59"/>
      <c r="UKG408" s="59"/>
      <c r="UKH408" s="59"/>
      <c r="UKI408" s="59"/>
      <c r="UKJ408" s="59"/>
      <c r="UKK408" s="59"/>
      <c r="UKL408" s="59"/>
      <c r="UKM408" s="59"/>
      <c r="UKN408" s="59"/>
      <c r="UKO408" s="59"/>
      <c r="UKP408" s="59"/>
      <c r="UKQ408" s="59"/>
      <c r="UKR408" s="59"/>
      <c r="UKS408" s="59"/>
      <c r="UKT408" s="59"/>
      <c r="UKU408" s="59"/>
      <c r="UKV408" s="59"/>
      <c r="UKW408" s="59"/>
      <c r="UKX408" s="59"/>
      <c r="UKY408" s="59"/>
      <c r="UKZ408" s="59"/>
      <c r="ULA408" s="59"/>
      <c r="ULB408" s="59"/>
      <c r="ULC408" s="59"/>
      <c r="ULD408" s="59"/>
      <c r="ULE408" s="59"/>
      <c r="ULF408" s="59"/>
      <c r="ULG408" s="59"/>
      <c r="ULH408" s="59"/>
      <c r="ULI408" s="59"/>
      <c r="ULJ408" s="59"/>
      <c r="ULK408" s="59"/>
      <c r="ULL408" s="59"/>
      <c r="ULM408" s="59"/>
      <c r="ULN408" s="59"/>
      <c r="ULO408" s="59"/>
      <c r="ULP408" s="59"/>
      <c r="ULQ408" s="59"/>
      <c r="ULR408" s="59"/>
      <c r="ULS408" s="59"/>
      <c r="ULT408" s="59"/>
      <c r="ULU408" s="59"/>
      <c r="ULV408" s="59"/>
      <c r="ULW408" s="59"/>
      <c r="ULX408" s="59"/>
      <c r="ULY408" s="59"/>
      <c r="ULZ408" s="59"/>
      <c r="UMA408" s="59"/>
      <c r="UMB408" s="59"/>
      <c r="UMC408" s="59"/>
      <c r="UMD408" s="59"/>
      <c r="UME408" s="59"/>
      <c r="UMF408" s="59"/>
      <c r="UMG408" s="59"/>
      <c r="UMH408" s="59"/>
      <c r="UMI408" s="59"/>
      <c r="UMJ408" s="59"/>
      <c r="UMK408" s="59"/>
      <c r="UML408" s="59"/>
      <c r="UMM408" s="59"/>
      <c r="UMN408" s="59"/>
      <c r="UMO408" s="59"/>
      <c r="UMP408" s="59"/>
      <c r="UMQ408" s="59"/>
      <c r="UMR408" s="59"/>
      <c r="UMS408" s="59"/>
      <c r="UMT408" s="59"/>
      <c r="UMU408" s="59"/>
      <c r="UMV408" s="59"/>
      <c r="UMW408" s="59"/>
      <c r="UMX408" s="59"/>
      <c r="UMY408" s="59"/>
      <c r="UMZ408" s="59"/>
      <c r="UNA408" s="59"/>
      <c r="UNB408" s="59"/>
      <c r="UNC408" s="59"/>
      <c r="UND408" s="59"/>
      <c r="UNE408" s="59"/>
      <c r="UNF408" s="59"/>
      <c r="UNG408" s="59"/>
      <c r="UNH408" s="59"/>
      <c r="UNI408" s="59"/>
      <c r="UNJ408" s="59"/>
      <c r="UNK408" s="59"/>
      <c r="UNL408" s="59"/>
      <c r="UNM408" s="59"/>
      <c r="UNN408" s="59"/>
      <c r="UNO408" s="59"/>
      <c r="UNP408" s="59"/>
      <c r="UNQ408" s="59"/>
      <c r="UNR408" s="59"/>
      <c r="UNS408" s="59"/>
      <c r="UNT408" s="59"/>
      <c r="UNU408" s="59"/>
      <c r="UNV408" s="59"/>
      <c r="UNW408" s="59"/>
      <c r="UNX408" s="59"/>
      <c r="UNY408" s="59"/>
      <c r="UNZ408" s="59"/>
      <c r="UOA408" s="59"/>
      <c r="UOB408" s="59"/>
      <c r="UOC408" s="59"/>
      <c r="UOD408" s="59"/>
      <c r="UOE408" s="59"/>
      <c r="UOF408" s="59"/>
      <c r="UOG408" s="59"/>
      <c r="UOH408" s="59"/>
      <c r="UOI408" s="59"/>
      <c r="UOJ408" s="59"/>
      <c r="UOK408" s="59"/>
      <c r="UOL408" s="59"/>
      <c r="UOM408" s="59"/>
      <c r="UON408" s="59"/>
      <c r="UOO408" s="59"/>
      <c r="UOP408" s="59"/>
      <c r="UOQ408" s="59"/>
      <c r="UOR408" s="59"/>
      <c r="UOS408" s="59"/>
      <c r="UOT408" s="59"/>
      <c r="UOU408" s="59"/>
      <c r="UOV408" s="59"/>
      <c r="UOW408" s="59"/>
      <c r="UOX408" s="59"/>
      <c r="UOY408" s="59"/>
      <c r="UOZ408" s="59"/>
      <c r="UPA408" s="59"/>
      <c r="UPB408" s="59"/>
      <c r="UPC408" s="59"/>
      <c r="UPD408" s="59"/>
      <c r="UPE408" s="59"/>
      <c r="UPF408" s="59"/>
      <c r="UPG408" s="59"/>
      <c r="UPH408" s="59"/>
      <c r="UPI408" s="59"/>
      <c r="UPJ408" s="59"/>
      <c r="UPK408" s="59"/>
      <c r="UPL408" s="59"/>
      <c r="UPM408" s="59"/>
      <c r="UPN408" s="59"/>
      <c r="UPO408" s="59"/>
      <c r="UPP408" s="59"/>
      <c r="UPQ408" s="59"/>
      <c r="UPR408" s="59"/>
      <c r="UPS408" s="59"/>
      <c r="UPT408" s="59"/>
      <c r="UPU408" s="59"/>
      <c r="UPV408" s="59"/>
      <c r="UPW408" s="59"/>
      <c r="UPX408" s="59"/>
      <c r="UPY408" s="59"/>
      <c r="UPZ408" s="59"/>
      <c r="UQA408" s="59"/>
      <c r="UQB408" s="59"/>
      <c r="UQC408" s="59"/>
      <c r="UQD408" s="59"/>
      <c r="UQE408" s="59"/>
      <c r="UQF408" s="59"/>
      <c r="UQG408" s="59"/>
      <c r="UQH408" s="59"/>
      <c r="UQI408" s="59"/>
      <c r="UQJ408" s="59"/>
      <c r="UQK408" s="59"/>
      <c r="UQL408" s="59"/>
      <c r="UQM408" s="59"/>
      <c r="UQN408" s="59"/>
      <c r="UQO408" s="59"/>
      <c r="UQP408" s="59"/>
      <c r="UQQ408" s="59"/>
      <c r="UQR408" s="59"/>
      <c r="UQS408" s="59"/>
      <c r="UQT408" s="59"/>
      <c r="UQU408" s="59"/>
      <c r="UQV408" s="59"/>
      <c r="UQW408" s="59"/>
      <c r="UQX408" s="59"/>
      <c r="UQY408" s="59"/>
      <c r="UQZ408" s="59"/>
      <c r="URA408" s="59"/>
      <c r="URB408" s="59"/>
      <c r="URC408" s="59"/>
      <c r="URD408" s="59"/>
      <c r="URE408" s="59"/>
      <c r="URF408" s="59"/>
      <c r="URG408" s="59"/>
      <c r="URH408" s="59"/>
      <c r="URI408" s="59"/>
      <c r="URJ408" s="59"/>
      <c r="URK408" s="59"/>
      <c r="URL408" s="59"/>
      <c r="URM408" s="59"/>
      <c r="URN408" s="59"/>
      <c r="URO408" s="59"/>
      <c r="URP408" s="59"/>
      <c r="URQ408" s="59"/>
      <c r="URR408" s="59"/>
      <c r="URS408" s="59"/>
      <c r="URT408" s="59"/>
      <c r="URU408" s="59"/>
      <c r="URV408" s="59"/>
      <c r="URW408" s="59"/>
      <c r="URX408" s="59"/>
      <c r="URY408" s="59"/>
      <c r="URZ408" s="59"/>
      <c r="USA408" s="59"/>
      <c r="USB408" s="59"/>
      <c r="USC408" s="59"/>
      <c r="USD408" s="59"/>
      <c r="USE408" s="59"/>
      <c r="USF408" s="59"/>
      <c r="USG408" s="59"/>
      <c r="USH408" s="59"/>
      <c r="USI408" s="59"/>
      <c r="USJ408" s="59"/>
      <c r="USK408" s="59"/>
      <c r="USL408" s="59"/>
      <c r="USM408" s="59"/>
      <c r="USN408" s="59"/>
      <c r="USO408" s="59"/>
      <c r="USP408" s="59"/>
      <c r="USQ408" s="59"/>
      <c r="USR408" s="59"/>
      <c r="USS408" s="59"/>
      <c r="UST408" s="59"/>
      <c r="USU408" s="59"/>
      <c r="USV408" s="59"/>
      <c r="USW408" s="59"/>
      <c r="USX408" s="59"/>
      <c r="USY408" s="59"/>
      <c r="USZ408" s="59"/>
      <c r="UTA408" s="59"/>
      <c r="UTB408" s="59"/>
      <c r="UTC408" s="59"/>
      <c r="UTD408" s="59"/>
      <c r="UTE408" s="59"/>
      <c r="UTF408" s="59"/>
      <c r="UTG408" s="59"/>
      <c r="UTH408" s="59"/>
      <c r="UTI408" s="59"/>
      <c r="UTJ408" s="59"/>
      <c r="UTK408" s="59"/>
      <c r="UTL408" s="59"/>
      <c r="UTM408" s="59"/>
      <c r="UTN408" s="59"/>
      <c r="UTO408" s="59"/>
      <c r="UTP408" s="59"/>
      <c r="UTQ408" s="59"/>
      <c r="UTR408" s="59"/>
      <c r="UTS408" s="59"/>
      <c r="UTT408" s="59"/>
      <c r="UTU408" s="59"/>
      <c r="UTV408" s="59"/>
      <c r="UTW408" s="59"/>
      <c r="UTX408" s="59"/>
      <c r="UTY408" s="59"/>
      <c r="UTZ408" s="59"/>
      <c r="UUA408" s="59"/>
      <c r="UUB408" s="59"/>
      <c r="UUC408" s="59"/>
      <c r="UUD408" s="59"/>
      <c r="UUE408" s="59"/>
      <c r="UUF408" s="59"/>
      <c r="UUG408" s="59"/>
      <c r="UUH408" s="59"/>
      <c r="UUI408" s="59"/>
      <c r="UUJ408" s="59"/>
      <c r="UUK408" s="59"/>
      <c r="UUL408" s="59"/>
      <c r="UUM408" s="59"/>
      <c r="UUN408" s="59"/>
      <c r="UUO408" s="59"/>
      <c r="UUP408" s="59"/>
      <c r="UUQ408" s="59"/>
      <c r="UUR408" s="59"/>
      <c r="UUS408" s="59"/>
      <c r="UUT408" s="59"/>
      <c r="UUU408" s="59"/>
      <c r="UUV408" s="59"/>
      <c r="UUW408" s="59"/>
      <c r="UUX408" s="59"/>
      <c r="UUY408" s="59"/>
      <c r="UUZ408" s="59"/>
      <c r="UVA408" s="59"/>
      <c r="UVB408" s="59"/>
      <c r="UVC408" s="59"/>
      <c r="UVD408" s="59"/>
      <c r="UVE408" s="59"/>
      <c r="UVF408" s="59"/>
      <c r="UVG408" s="59"/>
      <c r="UVH408" s="59"/>
      <c r="UVI408" s="59"/>
      <c r="UVJ408" s="59"/>
      <c r="UVK408" s="59"/>
      <c r="UVL408" s="59"/>
      <c r="UVM408" s="59"/>
      <c r="UVN408" s="59"/>
      <c r="UVO408" s="59"/>
      <c r="UVP408" s="59"/>
      <c r="UVQ408" s="59"/>
      <c r="UVR408" s="59"/>
      <c r="UVS408" s="59"/>
      <c r="UVT408" s="59"/>
      <c r="UVU408" s="59"/>
      <c r="UVV408" s="59"/>
      <c r="UVW408" s="59"/>
      <c r="UVX408" s="59"/>
      <c r="UVY408" s="59"/>
      <c r="UVZ408" s="59"/>
      <c r="UWA408" s="59"/>
      <c r="UWB408" s="59"/>
      <c r="UWC408" s="59"/>
      <c r="UWD408" s="59"/>
      <c r="UWE408" s="59"/>
      <c r="UWF408" s="59"/>
      <c r="UWG408" s="59"/>
      <c r="UWH408" s="59"/>
      <c r="UWI408" s="59"/>
      <c r="UWJ408" s="59"/>
      <c r="UWK408" s="59"/>
      <c r="UWL408" s="59"/>
      <c r="UWM408" s="59"/>
      <c r="UWN408" s="59"/>
      <c r="UWO408" s="59"/>
      <c r="UWP408" s="59"/>
      <c r="UWQ408" s="59"/>
      <c r="UWR408" s="59"/>
      <c r="UWS408" s="59"/>
      <c r="UWT408" s="59"/>
      <c r="UWU408" s="59"/>
      <c r="UWV408" s="59"/>
      <c r="UWW408" s="59"/>
      <c r="UWX408" s="59"/>
      <c r="UWY408" s="59"/>
      <c r="UWZ408" s="59"/>
      <c r="UXA408" s="59"/>
      <c r="UXB408" s="59"/>
      <c r="UXC408" s="59"/>
      <c r="UXD408" s="59"/>
      <c r="UXE408" s="59"/>
      <c r="UXF408" s="59"/>
      <c r="UXG408" s="59"/>
      <c r="UXH408" s="59"/>
      <c r="UXI408" s="59"/>
      <c r="UXJ408" s="59"/>
      <c r="UXK408" s="59"/>
      <c r="UXL408" s="59"/>
      <c r="UXM408" s="59"/>
      <c r="UXN408" s="59"/>
      <c r="UXO408" s="59"/>
      <c r="UXP408" s="59"/>
      <c r="UXQ408" s="59"/>
      <c r="UXR408" s="59"/>
      <c r="UXS408" s="59"/>
      <c r="UXT408" s="59"/>
      <c r="UXU408" s="59"/>
      <c r="UXV408" s="59"/>
      <c r="UXW408" s="59"/>
      <c r="UXX408" s="59"/>
      <c r="UXY408" s="59"/>
      <c r="UXZ408" s="59"/>
      <c r="UYA408" s="59"/>
      <c r="UYB408" s="59"/>
      <c r="UYC408" s="59"/>
      <c r="UYD408" s="59"/>
      <c r="UYE408" s="59"/>
      <c r="UYF408" s="59"/>
      <c r="UYG408" s="59"/>
      <c r="UYH408" s="59"/>
      <c r="UYI408" s="59"/>
      <c r="UYJ408" s="59"/>
      <c r="UYK408" s="59"/>
      <c r="UYL408" s="59"/>
      <c r="UYM408" s="59"/>
      <c r="UYN408" s="59"/>
      <c r="UYO408" s="59"/>
      <c r="UYP408" s="59"/>
      <c r="UYQ408" s="59"/>
      <c r="UYR408" s="59"/>
      <c r="UYS408" s="59"/>
      <c r="UYT408" s="59"/>
      <c r="UYU408" s="59"/>
      <c r="UYV408" s="59"/>
      <c r="UYW408" s="59"/>
      <c r="UYX408" s="59"/>
      <c r="UYY408" s="59"/>
      <c r="UYZ408" s="59"/>
      <c r="UZA408" s="59"/>
      <c r="UZB408" s="59"/>
      <c r="UZC408" s="59"/>
      <c r="UZD408" s="59"/>
      <c r="UZE408" s="59"/>
      <c r="UZF408" s="59"/>
      <c r="UZG408" s="59"/>
      <c r="UZH408" s="59"/>
      <c r="UZI408" s="59"/>
      <c r="UZJ408" s="59"/>
      <c r="UZK408" s="59"/>
      <c r="UZL408" s="59"/>
      <c r="UZM408" s="59"/>
      <c r="UZN408" s="59"/>
      <c r="UZO408" s="59"/>
      <c r="UZP408" s="59"/>
      <c r="UZQ408" s="59"/>
      <c r="UZR408" s="59"/>
      <c r="UZS408" s="59"/>
      <c r="UZT408" s="59"/>
      <c r="UZU408" s="59"/>
      <c r="UZV408" s="59"/>
      <c r="UZW408" s="59"/>
      <c r="UZX408" s="59"/>
      <c r="UZY408" s="59"/>
      <c r="UZZ408" s="59"/>
      <c r="VAA408" s="59"/>
      <c r="VAB408" s="59"/>
      <c r="VAC408" s="59"/>
      <c r="VAD408" s="59"/>
      <c r="VAE408" s="59"/>
      <c r="VAF408" s="59"/>
      <c r="VAG408" s="59"/>
      <c r="VAH408" s="59"/>
      <c r="VAI408" s="59"/>
      <c r="VAJ408" s="59"/>
      <c r="VAK408" s="59"/>
      <c r="VAL408" s="59"/>
      <c r="VAM408" s="59"/>
      <c r="VAN408" s="59"/>
      <c r="VAO408" s="59"/>
      <c r="VAP408" s="59"/>
      <c r="VAQ408" s="59"/>
      <c r="VAR408" s="59"/>
      <c r="VAS408" s="59"/>
      <c r="VAT408" s="59"/>
      <c r="VAU408" s="59"/>
      <c r="VAV408" s="59"/>
      <c r="VAW408" s="59"/>
      <c r="VAX408" s="59"/>
      <c r="VAY408" s="59"/>
      <c r="VAZ408" s="59"/>
      <c r="VBA408" s="59"/>
      <c r="VBB408" s="59"/>
      <c r="VBC408" s="59"/>
      <c r="VBD408" s="59"/>
      <c r="VBE408" s="59"/>
      <c r="VBF408" s="59"/>
      <c r="VBG408" s="59"/>
      <c r="VBH408" s="59"/>
      <c r="VBI408" s="59"/>
      <c r="VBJ408" s="59"/>
      <c r="VBK408" s="59"/>
      <c r="VBL408" s="59"/>
      <c r="VBM408" s="59"/>
      <c r="VBN408" s="59"/>
      <c r="VBO408" s="59"/>
      <c r="VBP408" s="59"/>
      <c r="VBQ408" s="59"/>
      <c r="VBR408" s="59"/>
      <c r="VBS408" s="59"/>
      <c r="VBT408" s="59"/>
      <c r="VBU408" s="59"/>
      <c r="VBV408" s="59"/>
      <c r="VBW408" s="59"/>
      <c r="VBX408" s="59"/>
      <c r="VBY408" s="59"/>
      <c r="VBZ408" s="59"/>
      <c r="VCA408" s="59"/>
      <c r="VCB408" s="59"/>
      <c r="VCC408" s="59"/>
      <c r="VCD408" s="59"/>
      <c r="VCE408" s="59"/>
      <c r="VCF408" s="59"/>
      <c r="VCG408" s="59"/>
      <c r="VCH408" s="59"/>
      <c r="VCI408" s="59"/>
      <c r="VCJ408" s="59"/>
      <c r="VCK408" s="59"/>
      <c r="VCL408" s="59"/>
      <c r="VCM408" s="59"/>
      <c r="VCN408" s="59"/>
      <c r="VCO408" s="59"/>
      <c r="VCP408" s="59"/>
      <c r="VCQ408" s="59"/>
      <c r="VCR408" s="59"/>
      <c r="VCS408" s="59"/>
      <c r="VCT408" s="59"/>
      <c r="VCU408" s="59"/>
      <c r="VCV408" s="59"/>
      <c r="VCW408" s="59"/>
      <c r="VCX408" s="59"/>
      <c r="VCY408" s="59"/>
      <c r="VCZ408" s="59"/>
      <c r="VDA408" s="59"/>
      <c r="VDB408" s="59"/>
      <c r="VDC408" s="59"/>
      <c r="VDD408" s="59"/>
      <c r="VDE408" s="59"/>
      <c r="VDF408" s="59"/>
      <c r="VDG408" s="59"/>
      <c r="VDH408" s="59"/>
      <c r="VDI408" s="59"/>
      <c r="VDJ408" s="59"/>
      <c r="VDK408" s="59"/>
      <c r="VDL408" s="59"/>
      <c r="VDM408" s="59"/>
      <c r="VDN408" s="59"/>
      <c r="VDO408" s="59"/>
      <c r="VDP408" s="59"/>
      <c r="VDQ408" s="59"/>
      <c r="VDR408" s="59"/>
      <c r="VDS408" s="59"/>
      <c r="VDT408" s="59"/>
      <c r="VDU408" s="59"/>
      <c r="VDV408" s="59"/>
      <c r="VDW408" s="59"/>
      <c r="VDX408" s="59"/>
      <c r="VDY408" s="59"/>
      <c r="VDZ408" s="59"/>
      <c r="VEA408" s="59"/>
      <c r="VEB408" s="59"/>
      <c r="VEC408" s="59"/>
      <c r="VED408" s="59"/>
      <c r="VEE408" s="59"/>
      <c r="VEF408" s="59"/>
      <c r="VEG408" s="59"/>
      <c r="VEH408" s="59"/>
      <c r="VEI408" s="59"/>
      <c r="VEJ408" s="59"/>
      <c r="VEK408" s="59"/>
      <c r="VEL408" s="59"/>
      <c r="VEM408" s="59"/>
      <c r="VEN408" s="59"/>
      <c r="VEO408" s="59"/>
      <c r="VEP408" s="59"/>
      <c r="VEQ408" s="59"/>
      <c r="VER408" s="59"/>
      <c r="VES408" s="59"/>
      <c r="VET408" s="59"/>
      <c r="VEU408" s="59"/>
      <c r="VEV408" s="59"/>
      <c r="VEW408" s="59"/>
      <c r="VEX408" s="59"/>
      <c r="VEY408" s="59"/>
      <c r="VEZ408" s="59"/>
      <c r="VFA408" s="59"/>
      <c r="VFB408" s="59"/>
      <c r="VFC408" s="59"/>
      <c r="VFD408" s="59"/>
      <c r="VFE408" s="59"/>
      <c r="VFF408" s="59"/>
      <c r="VFG408" s="59"/>
      <c r="VFH408" s="59"/>
      <c r="VFI408" s="59"/>
      <c r="VFJ408" s="59"/>
      <c r="VFK408" s="59"/>
      <c r="VFL408" s="59"/>
      <c r="VFM408" s="59"/>
      <c r="VFN408" s="59"/>
      <c r="VFO408" s="59"/>
      <c r="VFP408" s="59"/>
      <c r="VFQ408" s="59"/>
      <c r="VFR408" s="59"/>
      <c r="VFS408" s="59"/>
      <c r="VFT408" s="59"/>
      <c r="VFU408" s="59"/>
      <c r="VFV408" s="59"/>
      <c r="VFW408" s="59"/>
      <c r="VFX408" s="59"/>
      <c r="VFY408" s="59"/>
      <c r="VFZ408" s="59"/>
      <c r="VGA408" s="59"/>
      <c r="VGB408" s="59"/>
      <c r="VGC408" s="59"/>
      <c r="VGD408" s="59"/>
      <c r="VGE408" s="59"/>
      <c r="VGF408" s="59"/>
      <c r="VGG408" s="59"/>
      <c r="VGH408" s="59"/>
      <c r="VGI408" s="59"/>
      <c r="VGJ408" s="59"/>
      <c r="VGK408" s="59"/>
      <c r="VGL408" s="59"/>
      <c r="VGM408" s="59"/>
      <c r="VGN408" s="59"/>
      <c r="VGO408" s="59"/>
      <c r="VGP408" s="59"/>
      <c r="VGQ408" s="59"/>
      <c r="VGR408" s="59"/>
      <c r="VGS408" s="59"/>
      <c r="VGT408" s="59"/>
      <c r="VGU408" s="59"/>
      <c r="VGV408" s="59"/>
      <c r="VGW408" s="59"/>
      <c r="VGX408" s="59"/>
      <c r="VGY408" s="59"/>
      <c r="VGZ408" s="59"/>
      <c r="VHA408" s="59"/>
      <c r="VHB408" s="59"/>
      <c r="VHC408" s="59"/>
      <c r="VHD408" s="59"/>
      <c r="VHE408" s="59"/>
      <c r="VHF408" s="59"/>
      <c r="VHG408" s="59"/>
      <c r="VHH408" s="59"/>
      <c r="VHI408" s="59"/>
      <c r="VHJ408" s="59"/>
      <c r="VHK408" s="59"/>
      <c r="VHL408" s="59"/>
      <c r="VHM408" s="59"/>
      <c r="VHN408" s="59"/>
      <c r="VHO408" s="59"/>
      <c r="VHP408" s="59"/>
      <c r="VHQ408" s="59"/>
      <c r="VHR408" s="59"/>
      <c r="VHS408" s="59"/>
      <c r="VHT408" s="59"/>
      <c r="VHU408" s="59"/>
      <c r="VHV408" s="59"/>
      <c r="VHW408" s="59"/>
      <c r="VHX408" s="59"/>
      <c r="VHY408" s="59"/>
      <c r="VHZ408" s="59"/>
      <c r="VIA408" s="59"/>
      <c r="VIB408" s="59"/>
      <c r="VIC408" s="59"/>
      <c r="VID408" s="59"/>
      <c r="VIE408" s="59"/>
      <c r="VIF408" s="59"/>
      <c r="VIG408" s="59"/>
      <c r="VIH408" s="59"/>
      <c r="VII408" s="59"/>
      <c r="VIJ408" s="59"/>
      <c r="VIK408" s="59"/>
      <c r="VIL408" s="59"/>
      <c r="VIM408" s="59"/>
      <c r="VIN408" s="59"/>
      <c r="VIO408" s="59"/>
      <c r="VIP408" s="59"/>
      <c r="VIQ408" s="59"/>
      <c r="VIR408" s="59"/>
      <c r="VIS408" s="59"/>
      <c r="VIT408" s="59"/>
      <c r="VIU408" s="59"/>
      <c r="VIV408" s="59"/>
      <c r="VIW408" s="59"/>
      <c r="VIX408" s="59"/>
      <c r="VIY408" s="59"/>
      <c r="VIZ408" s="59"/>
      <c r="VJA408" s="59"/>
      <c r="VJB408" s="59"/>
      <c r="VJC408" s="59"/>
      <c r="VJD408" s="59"/>
      <c r="VJE408" s="59"/>
      <c r="VJF408" s="59"/>
      <c r="VJG408" s="59"/>
      <c r="VJH408" s="59"/>
      <c r="VJI408" s="59"/>
      <c r="VJJ408" s="59"/>
      <c r="VJK408" s="59"/>
      <c r="VJL408" s="59"/>
      <c r="VJM408" s="59"/>
      <c r="VJN408" s="59"/>
      <c r="VJO408" s="59"/>
      <c r="VJP408" s="59"/>
      <c r="VJQ408" s="59"/>
      <c r="VJR408" s="59"/>
      <c r="VJS408" s="59"/>
      <c r="VJT408" s="59"/>
      <c r="VJU408" s="59"/>
      <c r="VJV408" s="59"/>
      <c r="VJW408" s="59"/>
      <c r="VJX408" s="59"/>
      <c r="VJY408" s="59"/>
      <c r="VJZ408" s="59"/>
      <c r="VKA408" s="59"/>
      <c r="VKB408" s="59"/>
      <c r="VKC408" s="59"/>
      <c r="VKD408" s="59"/>
      <c r="VKE408" s="59"/>
      <c r="VKF408" s="59"/>
      <c r="VKG408" s="59"/>
      <c r="VKH408" s="59"/>
      <c r="VKI408" s="59"/>
      <c r="VKJ408" s="59"/>
      <c r="VKK408" s="59"/>
      <c r="VKL408" s="59"/>
      <c r="VKM408" s="59"/>
      <c r="VKN408" s="59"/>
      <c r="VKO408" s="59"/>
      <c r="VKP408" s="59"/>
      <c r="VKQ408" s="59"/>
      <c r="VKR408" s="59"/>
      <c r="VKS408" s="59"/>
      <c r="VKT408" s="59"/>
      <c r="VKU408" s="59"/>
      <c r="VKV408" s="59"/>
      <c r="VKW408" s="59"/>
      <c r="VKX408" s="59"/>
      <c r="VKY408" s="59"/>
      <c r="VKZ408" s="59"/>
      <c r="VLA408" s="59"/>
      <c r="VLB408" s="59"/>
      <c r="VLC408" s="59"/>
      <c r="VLD408" s="59"/>
      <c r="VLE408" s="59"/>
      <c r="VLF408" s="59"/>
      <c r="VLG408" s="59"/>
      <c r="VLH408" s="59"/>
      <c r="VLI408" s="59"/>
      <c r="VLJ408" s="59"/>
      <c r="VLK408" s="59"/>
      <c r="VLL408" s="59"/>
      <c r="VLM408" s="59"/>
      <c r="VLN408" s="59"/>
      <c r="VLO408" s="59"/>
      <c r="VLP408" s="59"/>
      <c r="VLQ408" s="59"/>
      <c r="VLR408" s="59"/>
      <c r="VLS408" s="59"/>
      <c r="VLT408" s="59"/>
      <c r="VLU408" s="59"/>
      <c r="VLV408" s="59"/>
      <c r="VLW408" s="59"/>
      <c r="VLX408" s="59"/>
      <c r="VLY408" s="59"/>
      <c r="VLZ408" s="59"/>
      <c r="VMA408" s="59"/>
      <c r="VMB408" s="59"/>
      <c r="VMC408" s="59"/>
      <c r="VMD408" s="59"/>
      <c r="VME408" s="59"/>
      <c r="VMF408" s="59"/>
      <c r="VMG408" s="59"/>
      <c r="VMH408" s="59"/>
      <c r="VMI408" s="59"/>
      <c r="VMJ408" s="59"/>
      <c r="VMK408" s="59"/>
      <c r="VML408" s="59"/>
      <c r="VMM408" s="59"/>
      <c r="VMN408" s="59"/>
      <c r="VMO408" s="59"/>
      <c r="VMP408" s="59"/>
      <c r="VMQ408" s="59"/>
      <c r="VMR408" s="59"/>
      <c r="VMS408" s="59"/>
      <c r="VMT408" s="59"/>
      <c r="VMU408" s="59"/>
      <c r="VMV408" s="59"/>
      <c r="VMW408" s="59"/>
      <c r="VMX408" s="59"/>
      <c r="VMY408" s="59"/>
      <c r="VMZ408" s="59"/>
      <c r="VNA408" s="59"/>
      <c r="VNB408" s="59"/>
      <c r="VNC408" s="59"/>
      <c r="VND408" s="59"/>
      <c r="VNE408" s="59"/>
      <c r="VNF408" s="59"/>
      <c r="VNG408" s="59"/>
      <c r="VNH408" s="59"/>
      <c r="VNI408" s="59"/>
      <c r="VNJ408" s="59"/>
      <c r="VNK408" s="59"/>
      <c r="VNL408" s="59"/>
      <c r="VNM408" s="59"/>
      <c r="VNN408" s="59"/>
      <c r="VNO408" s="59"/>
      <c r="VNP408" s="59"/>
      <c r="VNQ408" s="59"/>
      <c r="VNR408" s="59"/>
      <c r="VNS408" s="59"/>
      <c r="VNT408" s="59"/>
      <c r="VNU408" s="59"/>
      <c r="VNV408" s="59"/>
      <c r="VNW408" s="59"/>
      <c r="VNX408" s="59"/>
      <c r="VNY408" s="59"/>
      <c r="VNZ408" s="59"/>
      <c r="VOA408" s="59"/>
      <c r="VOB408" s="59"/>
      <c r="VOC408" s="59"/>
      <c r="VOD408" s="59"/>
      <c r="VOE408" s="59"/>
      <c r="VOF408" s="59"/>
      <c r="VOG408" s="59"/>
      <c r="VOH408" s="59"/>
      <c r="VOI408" s="59"/>
      <c r="VOJ408" s="59"/>
      <c r="VOK408" s="59"/>
      <c r="VOL408" s="59"/>
      <c r="VOM408" s="59"/>
      <c r="VON408" s="59"/>
      <c r="VOO408" s="59"/>
      <c r="VOP408" s="59"/>
      <c r="VOQ408" s="59"/>
      <c r="VOR408" s="59"/>
      <c r="VOS408" s="59"/>
      <c r="VOT408" s="59"/>
      <c r="VOU408" s="59"/>
      <c r="VOV408" s="59"/>
      <c r="VOW408" s="59"/>
      <c r="VOX408" s="59"/>
      <c r="VOY408" s="59"/>
      <c r="VOZ408" s="59"/>
      <c r="VPA408" s="59"/>
      <c r="VPB408" s="59"/>
      <c r="VPC408" s="59"/>
      <c r="VPD408" s="59"/>
      <c r="VPE408" s="59"/>
      <c r="VPF408" s="59"/>
      <c r="VPG408" s="59"/>
      <c r="VPH408" s="59"/>
      <c r="VPI408" s="59"/>
      <c r="VPJ408" s="59"/>
      <c r="VPK408" s="59"/>
      <c r="VPL408" s="59"/>
      <c r="VPM408" s="59"/>
      <c r="VPN408" s="59"/>
      <c r="VPO408" s="59"/>
      <c r="VPP408" s="59"/>
      <c r="VPQ408" s="59"/>
      <c r="VPR408" s="59"/>
      <c r="VPS408" s="59"/>
      <c r="VPT408" s="59"/>
      <c r="VPU408" s="59"/>
      <c r="VPV408" s="59"/>
      <c r="VPW408" s="59"/>
      <c r="VPX408" s="59"/>
      <c r="VPY408" s="59"/>
      <c r="VPZ408" s="59"/>
      <c r="VQA408" s="59"/>
      <c r="VQB408" s="59"/>
      <c r="VQC408" s="59"/>
      <c r="VQD408" s="59"/>
      <c r="VQE408" s="59"/>
      <c r="VQF408" s="59"/>
      <c r="VQG408" s="59"/>
      <c r="VQH408" s="59"/>
      <c r="VQI408" s="59"/>
      <c r="VQJ408" s="59"/>
      <c r="VQK408" s="59"/>
      <c r="VQL408" s="59"/>
      <c r="VQM408" s="59"/>
      <c r="VQN408" s="59"/>
      <c r="VQO408" s="59"/>
      <c r="VQP408" s="59"/>
      <c r="VQQ408" s="59"/>
      <c r="VQR408" s="59"/>
      <c r="VQS408" s="59"/>
      <c r="VQT408" s="59"/>
      <c r="VQU408" s="59"/>
      <c r="VQV408" s="59"/>
      <c r="VQW408" s="59"/>
      <c r="VQX408" s="59"/>
      <c r="VQY408" s="59"/>
      <c r="VQZ408" s="59"/>
      <c r="VRA408" s="59"/>
      <c r="VRB408" s="59"/>
      <c r="VRC408" s="59"/>
      <c r="VRD408" s="59"/>
      <c r="VRE408" s="59"/>
      <c r="VRF408" s="59"/>
      <c r="VRG408" s="59"/>
      <c r="VRH408" s="59"/>
      <c r="VRI408" s="59"/>
      <c r="VRJ408" s="59"/>
      <c r="VRK408" s="59"/>
      <c r="VRL408" s="59"/>
      <c r="VRM408" s="59"/>
      <c r="VRN408" s="59"/>
      <c r="VRO408" s="59"/>
      <c r="VRP408" s="59"/>
      <c r="VRQ408" s="59"/>
      <c r="VRR408" s="59"/>
      <c r="VRS408" s="59"/>
      <c r="VRT408" s="59"/>
      <c r="VRU408" s="59"/>
      <c r="VRV408" s="59"/>
      <c r="VRW408" s="59"/>
      <c r="VRX408" s="59"/>
      <c r="VRY408" s="59"/>
      <c r="VRZ408" s="59"/>
      <c r="VSA408" s="59"/>
      <c r="VSB408" s="59"/>
      <c r="VSC408" s="59"/>
      <c r="VSD408" s="59"/>
      <c r="VSE408" s="59"/>
      <c r="VSF408" s="59"/>
      <c r="VSG408" s="59"/>
      <c r="VSH408" s="59"/>
      <c r="VSI408" s="59"/>
      <c r="VSJ408" s="59"/>
      <c r="VSK408" s="59"/>
      <c r="VSL408" s="59"/>
      <c r="VSM408" s="59"/>
      <c r="VSN408" s="59"/>
      <c r="VSO408" s="59"/>
      <c r="VSP408" s="59"/>
      <c r="VSQ408" s="59"/>
      <c r="VSR408" s="59"/>
      <c r="VSS408" s="59"/>
      <c r="VST408" s="59"/>
      <c r="VSU408" s="59"/>
      <c r="VSV408" s="59"/>
      <c r="VSW408" s="59"/>
      <c r="VSX408" s="59"/>
      <c r="VSY408" s="59"/>
      <c r="VSZ408" s="59"/>
      <c r="VTA408" s="59"/>
      <c r="VTB408" s="59"/>
      <c r="VTC408" s="59"/>
      <c r="VTD408" s="59"/>
      <c r="VTE408" s="59"/>
      <c r="VTF408" s="59"/>
      <c r="VTG408" s="59"/>
      <c r="VTH408" s="59"/>
      <c r="VTI408" s="59"/>
      <c r="VTJ408" s="59"/>
      <c r="VTK408" s="59"/>
      <c r="VTL408" s="59"/>
      <c r="VTM408" s="59"/>
      <c r="VTN408" s="59"/>
      <c r="VTO408" s="59"/>
      <c r="VTP408" s="59"/>
      <c r="VTQ408" s="59"/>
      <c r="VTR408" s="59"/>
      <c r="VTS408" s="59"/>
      <c r="VTT408" s="59"/>
      <c r="VTU408" s="59"/>
      <c r="VTV408" s="59"/>
      <c r="VTW408" s="59"/>
      <c r="VTX408" s="59"/>
      <c r="VTY408" s="59"/>
      <c r="VTZ408" s="59"/>
      <c r="VUA408" s="59"/>
      <c r="VUB408" s="59"/>
      <c r="VUC408" s="59"/>
      <c r="VUD408" s="59"/>
      <c r="VUE408" s="59"/>
      <c r="VUF408" s="59"/>
      <c r="VUG408" s="59"/>
      <c r="VUH408" s="59"/>
      <c r="VUI408" s="59"/>
      <c r="VUJ408" s="59"/>
      <c r="VUK408" s="59"/>
      <c r="VUL408" s="59"/>
      <c r="VUM408" s="59"/>
      <c r="VUN408" s="59"/>
      <c r="VUO408" s="59"/>
      <c r="VUP408" s="59"/>
      <c r="VUQ408" s="59"/>
      <c r="VUR408" s="59"/>
      <c r="VUS408" s="59"/>
      <c r="VUT408" s="59"/>
      <c r="VUU408" s="59"/>
      <c r="VUV408" s="59"/>
      <c r="VUW408" s="59"/>
      <c r="VUX408" s="59"/>
      <c r="VUY408" s="59"/>
      <c r="VUZ408" s="59"/>
      <c r="VVA408" s="59"/>
      <c r="VVB408" s="59"/>
      <c r="VVC408" s="59"/>
      <c r="VVD408" s="59"/>
      <c r="VVE408" s="59"/>
      <c r="VVF408" s="59"/>
      <c r="VVG408" s="59"/>
      <c r="VVH408" s="59"/>
      <c r="VVI408" s="59"/>
      <c r="VVJ408" s="59"/>
      <c r="VVK408" s="59"/>
      <c r="VVL408" s="59"/>
      <c r="VVM408" s="59"/>
      <c r="VVN408" s="59"/>
      <c r="VVO408" s="59"/>
      <c r="VVP408" s="59"/>
      <c r="VVQ408" s="59"/>
      <c r="VVR408" s="59"/>
      <c r="VVS408" s="59"/>
      <c r="VVT408" s="59"/>
      <c r="VVU408" s="59"/>
      <c r="VVV408" s="59"/>
      <c r="VVW408" s="59"/>
      <c r="VVX408" s="59"/>
      <c r="VVY408" s="59"/>
      <c r="VVZ408" s="59"/>
      <c r="VWA408" s="59"/>
      <c r="VWB408" s="59"/>
      <c r="VWC408" s="59"/>
      <c r="VWD408" s="59"/>
      <c r="VWE408" s="59"/>
      <c r="VWF408" s="59"/>
      <c r="VWG408" s="59"/>
      <c r="VWH408" s="59"/>
      <c r="VWI408" s="59"/>
      <c r="VWJ408" s="59"/>
      <c r="VWK408" s="59"/>
      <c r="VWL408" s="59"/>
      <c r="VWM408" s="59"/>
      <c r="VWN408" s="59"/>
      <c r="VWO408" s="59"/>
      <c r="VWP408" s="59"/>
      <c r="VWQ408" s="59"/>
      <c r="VWR408" s="59"/>
      <c r="VWS408" s="59"/>
      <c r="VWT408" s="59"/>
      <c r="VWU408" s="59"/>
      <c r="VWV408" s="59"/>
      <c r="VWW408" s="59"/>
      <c r="VWX408" s="59"/>
      <c r="VWY408" s="59"/>
      <c r="VWZ408" s="59"/>
      <c r="VXA408" s="59"/>
      <c r="VXB408" s="59"/>
      <c r="VXC408" s="59"/>
      <c r="VXD408" s="59"/>
      <c r="VXE408" s="59"/>
      <c r="VXF408" s="59"/>
      <c r="VXG408" s="59"/>
      <c r="VXH408" s="59"/>
      <c r="VXI408" s="59"/>
      <c r="VXJ408" s="59"/>
      <c r="VXK408" s="59"/>
      <c r="VXL408" s="59"/>
      <c r="VXM408" s="59"/>
      <c r="VXN408" s="59"/>
      <c r="VXO408" s="59"/>
      <c r="VXP408" s="59"/>
      <c r="VXQ408" s="59"/>
      <c r="VXR408" s="59"/>
      <c r="VXS408" s="59"/>
      <c r="VXT408" s="59"/>
      <c r="VXU408" s="59"/>
      <c r="VXV408" s="59"/>
      <c r="VXW408" s="59"/>
      <c r="VXX408" s="59"/>
      <c r="VXY408" s="59"/>
      <c r="VXZ408" s="59"/>
      <c r="VYA408" s="59"/>
      <c r="VYB408" s="59"/>
      <c r="VYC408" s="59"/>
      <c r="VYD408" s="59"/>
      <c r="VYE408" s="59"/>
      <c r="VYF408" s="59"/>
      <c r="VYG408" s="59"/>
      <c r="VYH408" s="59"/>
      <c r="VYI408" s="59"/>
      <c r="VYJ408" s="59"/>
      <c r="VYK408" s="59"/>
      <c r="VYL408" s="59"/>
      <c r="VYM408" s="59"/>
      <c r="VYN408" s="59"/>
      <c r="VYO408" s="59"/>
      <c r="VYP408" s="59"/>
      <c r="VYQ408" s="59"/>
      <c r="VYR408" s="59"/>
      <c r="VYS408" s="59"/>
      <c r="VYT408" s="59"/>
      <c r="VYU408" s="59"/>
      <c r="VYV408" s="59"/>
      <c r="VYW408" s="59"/>
      <c r="VYX408" s="59"/>
      <c r="VYY408" s="59"/>
      <c r="VYZ408" s="59"/>
      <c r="VZA408" s="59"/>
      <c r="VZB408" s="59"/>
      <c r="VZC408" s="59"/>
      <c r="VZD408" s="59"/>
      <c r="VZE408" s="59"/>
      <c r="VZF408" s="59"/>
      <c r="VZG408" s="59"/>
      <c r="VZH408" s="59"/>
      <c r="VZI408" s="59"/>
      <c r="VZJ408" s="59"/>
      <c r="VZK408" s="59"/>
      <c r="VZL408" s="59"/>
      <c r="VZM408" s="59"/>
      <c r="VZN408" s="59"/>
      <c r="VZO408" s="59"/>
      <c r="VZP408" s="59"/>
      <c r="VZQ408" s="59"/>
      <c r="VZR408" s="59"/>
      <c r="VZS408" s="59"/>
      <c r="VZT408" s="59"/>
      <c r="VZU408" s="59"/>
      <c r="VZV408" s="59"/>
      <c r="VZW408" s="59"/>
      <c r="VZX408" s="59"/>
      <c r="VZY408" s="59"/>
      <c r="VZZ408" s="59"/>
      <c r="WAA408" s="59"/>
      <c r="WAB408" s="59"/>
      <c r="WAC408" s="59"/>
      <c r="WAD408" s="59"/>
      <c r="WAE408" s="59"/>
      <c r="WAF408" s="59"/>
      <c r="WAG408" s="59"/>
      <c r="WAH408" s="59"/>
      <c r="WAI408" s="59"/>
      <c r="WAJ408" s="59"/>
      <c r="WAK408" s="59"/>
      <c r="WAL408" s="59"/>
      <c r="WAM408" s="59"/>
      <c r="WAN408" s="59"/>
      <c r="WAO408" s="59"/>
      <c r="WAP408" s="59"/>
      <c r="WAQ408" s="59"/>
      <c r="WAR408" s="59"/>
      <c r="WAS408" s="59"/>
      <c r="WAT408" s="59"/>
      <c r="WAU408" s="59"/>
      <c r="WAV408" s="59"/>
      <c r="WAW408" s="59"/>
      <c r="WAX408" s="59"/>
      <c r="WAY408" s="59"/>
      <c r="WAZ408" s="59"/>
      <c r="WBA408" s="59"/>
      <c r="WBB408" s="59"/>
      <c r="WBC408" s="59"/>
      <c r="WBD408" s="59"/>
      <c r="WBE408" s="59"/>
      <c r="WBF408" s="59"/>
      <c r="WBG408" s="59"/>
      <c r="WBH408" s="59"/>
      <c r="WBI408" s="59"/>
      <c r="WBJ408" s="59"/>
      <c r="WBK408" s="59"/>
      <c r="WBL408" s="59"/>
      <c r="WBM408" s="59"/>
      <c r="WBN408" s="59"/>
      <c r="WBO408" s="59"/>
      <c r="WBP408" s="59"/>
      <c r="WBQ408" s="59"/>
      <c r="WBR408" s="59"/>
      <c r="WBS408" s="59"/>
      <c r="WBT408" s="59"/>
      <c r="WBU408" s="59"/>
      <c r="WBV408" s="59"/>
      <c r="WBW408" s="59"/>
      <c r="WBX408" s="59"/>
      <c r="WBY408" s="59"/>
      <c r="WBZ408" s="59"/>
      <c r="WCA408" s="59"/>
      <c r="WCB408" s="59"/>
      <c r="WCC408" s="59"/>
      <c r="WCD408" s="59"/>
      <c r="WCE408" s="59"/>
      <c r="WCF408" s="59"/>
      <c r="WCG408" s="59"/>
      <c r="WCH408" s="59"/>
      <c r="WCI408" s="59"/>
      <c r="WCJ408" s="59"/>
      <c r="WCK408" s="59"/>
      <c r="WCL408" s="59"/>
      <c r="WCM408" s="59"/>
      <c r="WCN408" s="59"/>
      <c r="WCO408" s="59"/>
      <c r="WCP408" s="59"/>
      <c r="WCQ408" s="59"/>
      <c r="WCR408" s="59"/>
      <c r="WCS408" s="59"/>
      <c r="WCT408" s="59"/>
      <c r="WCU408" s="59"/>
      <c r="WCV408" s="59"/>
      <c r="WCW408" s="59"/>
      <c r="WCX408" s="59"/>
      <c r="WCY408" s="59"/>
      <c r="WCZ408" s="59"/>
      <c r="WDA408" s="59"/>
      <c r="WDB408" s="59"/>
      <c r="WDC408" s="59"/>
      <c r="WDD408" s="59"/>
      <c r="WDE408" s="59"/>
      <c r="WDF408" s="59"/>
      <c r="WDG408" s="59"/>
      <c r="WDH408" s="59"/>
      <c r="WDI408" s="59"/>
      <c r="WDJ408" s="59"/>
      <c r="WDK408" s="59"/>
      <c r="WDL408" s="59"/>
      <c r="WDM408" s="59"/>
      <c r="WDN408" s="59"/>
      <c r="WDO408" s="59"/>
      <c r="WDP408" s="59"/>
      <c r="WDQ408" s="59"/>
      <c r="WDR408" s="59"/>
      <c r="WDS408" s="59"/>
      <c r="WDT408" s="59"/>
      <c r="WDU408" s="59"/>
      <c r="WDV408" s="59"/>
      <c r="WDW408" s="59"/>
      <c r="WDX408" s="59"/>
      <c r="WDY408" s="59"/>
      <c r="WDZ408" s="59"/>
      <c r="WEA408" s="59"/>
      <c r="WEB408" s="59"/>
      <c r="WEC408" s="59"/>
      <c r="WED408" s="59"/>
      <c r="WEE408" s="59"/>
      <c r="WEF408" s="59"/>
      <c r="WEG408" s="59"/>
      <c r="WEH408" s="59"/>
      <c r="WEI408" s="59"/>
      <c r="WEJ408" s="59"/>
      <c r="WEK408" s="59"/>
      <c r="WEL408" s="59"/>
      <c r="WEM408" s="59"/>
      <c r="WEN408" s="59"/>
      <c r="WEO408" s="59"/>
      <c r="WEP408" s="59"/>
      <c r="WEQ408" s="59"/>
      <c r="WER408" s="59"/>
      <c r="WES408" s="59"/>
      <c r="WET408" s="59"/>
      <c r="WEU408" s="59"/>
      <c r="WEV408" s="59"/>
      <c r="WEW408" s="59"/>
      <c r="WEX408" s="59"/>
      <c r="WEY408" s="59"/>
      <c r="WEZ408" s="59"/>
      <c r="WFA408" s="59"/>
      <c r="WFB408" s="59"/>
      <c r="WFC408" s="59"/>
      <c r="WFD408" s="59"/>
      <c r="WFE408" s="59"/>
      <c r="WFF408" s="59"/>
      <c r="WFG408" s="59"/>
      <c r="WFH408" s="59"/>
      <c r="WFI408" s="59"/>
      <c r="WFJ408" s="59"/>
      <c r="WFK408" s="59"/>
      <c r="WFL408" s="59"/>
      <c r="WFM408" s="59"/>
      <c r="WFN408" s="59"/>
      <c r="WFO408" s="59"/>
      <c r="WFP408" s="59"/>
      <c r="WFQ408" s="59"/>
      <c r="WFR408" s="59"/>
      <c r="WFS408" s="59"/>
      <c r="WFT408" s="59"/>
      <c r="WFU408" s="59"/>
      <c r="WFV408" s="59"/>
      <c r="WFW408" s="59"/>
      <c r="WFX408" s="59"/>
      <c r="WFY408" s="59"/>
      <c r="WFZ408" s="59"/>
      <c r="WGA408" s="59"/>
      <c r="WGB408" s="59"/>
      <c r="WGC408" s="59"/>
      <c r="WGD408" s="59"/>
      <c r="WGE408" s="59"/>
      <c r="WGF408" s="59"/>
      <c r="WGG408" s="59"/>
      <c r="WGH408" s="59"/>
      <c r="WGI408" s="59"/>
      <c r="WGJ408" s="59"/>
      <c r="WGK408" s="59"/>
      <c r="WGL408" s="59"/>
      <c r="WGM408" s="59"/>
      <c r="WGN408" s="59"/>
      <c r="WGO408" s="59"/>
      <c r="WGP408" s="59"/>
      <c r="WGQ408" s="59"/>
      <c r="WGR408" s="59"/>
      <c r="WGS408" s="59"/>
      <c r="WGT408" s="59"/>
      <c r="WGU408" s="59"/>
      <c r="WGV408" s="59"/>
      <c r="WGW408" s="59"/>
      <c r="WGX408" s="59"/>
      <c r="WGY408" s="59"/>
      <c r="WGZ408" s="59"/>
      <c r="WHA408" s="59"/>
      <c r="WHB408" s="59"/>
      <c r="WHC408" s="59"/>
      <c r="WHD408" s="59"/>
      <c r="WHE408" s="59"/>
      <c r="WHF408" s="59"/>
      <c r="WHG408" s="59"/>
      <c r="WHH408" s="59"/>
      <c r="WHI408" s="59"/>
      <c r="WHJ408" s="59"/>
      <c r="WHK408" s="59"/>
      <c r="WHL408" s="59"/>
      <c r="WHM408" s="59"/>
      <c r="WHN408" s="59"/>
      <c r="WHO408" s="59"/>
      <c r="WHP408" s="59"/>
      <c r="WHQ408" s="59"/>
      <c r="WHR408" s="59"/>
      <c r="WHS408" s="59"/>
      <c r="WHT408" s="59"/>
      <c r="WHU408" s="59"/>
      <c r="WHV408" s="59"/>
      <c r="WHW408" s="59"/>
      <c r="WHX408" s="59"/>
      <c r="WHY408" s="59"/>
      <c r="WHZ408" s="59"/>
      <c r="WIA408" s="59"/>
      <c r="WIB408" s="59"/>
      <c r="WIC408" s="59"/>
      <c r="WID408" s="59"/>
      <c r="WIE408" s="59"/>
      <c r="WIF408" s="59"/>
      <c r="WIG408" s="59"/>
      <c r="WIH408" s="59"/>
      <c r="WII408" s="59"/>
      <c r="WIJ408" s="59"/>
      <c r="WIK408" s="59"/>
      <c r="WIL408" s="59"/>
      <c r="WIM408" s="59"/>
      <c r="WIN408" s="59"/>
      <c r="WIO408" s="59"/>
      <c r="WIP408" s="59"/>
      <c r="WIQ408" s="59"/>
      <c r="WIR408" s="59"/>
      <c r="WIS408" s="59"/>
      <c r="WIT408" s="59"/>
      <c r="WIU408" s="59"/>
      <c r="WIV408" s="59"/>
      <c r="WIW408" s="59"/>
      <c r="WIX408" s="59"/>
      <c r="WIY408" s="59"/>
      <c r="WIZ408" s="59"/>
      <c r="WJA408" s="59"/>
      <c r="WJB408" s="59"/>
      <c r="WJC408" s="59"/>
      <c r="WJD408" s="59"/>
      <c r="WJE408" s="59"/>
      <c r="WJF408" s="59"/>
      <c r="WJG408" s="59"/>
      <c r="WJH408" s="59"/>
      <c r="WJI408" s="59"/>
      <c r="WJJ408" s="59"/>
      <c r="WJK408" s="59"/>
      <c r="WJL408" s="59"/>
      <c r="WJM408" s="59"/>
      <c r="WJN408" s="59"/>
      <c r="WJO408" s="59"/>
      <c r="WJP408" s="59"/>
      <c r="WJQ408" s="59"/>
      <c r="WJR408" s="59"/>
      <c r="WJS408" s="59"/>
      <c r="WJT408" s="59"/>
      <c r="WJU408" s="59"/>
      <c r="WJV408" s="59"/>
      <c r="WJW408" s="59"/>
      <c r="WJX408" s="59"/>
      <c r="WJY408" s="59"/>
      <c r="WJZ408" s="59"/>
      <c r="WKA408" s="59"/>
      <c r="WKB408" s="59"/>
      <c r="WKC408" s="59"/>
      <c r="WKD408" s="59"/>
      <c r="WKE408" s="59"/>
      <c r="WKF408" s="59"/>
      <c r="WKG408" s="59"/>
      <c r="WKH408" s="59"/>
      <c r="WKI408" s="59"/>
      <c r="WKJ408" s="59"/>
      <c r="WKK408" s="59"/>
      <c r="WKL408" s="59"/>
      <c r="WKM408" s="59"/>
      <c r="WKN408" s="59"/>
      <c r="WKO408" s="59"/>
      <c r="WKP408" s="59"/>
      <c r="WKQ408" s="59"/>
      <c r="WKR408" s="59"/>
      <c r="WKS408" s="59"/>
      <c r="WKT408" s="59"/>
      <c r="WKU408" s="59"/>
      <c r="WKV408" s="59"/>
      <c r="WKW408" s="59"/>
      <c r="WKX408" s="59"/>
      <c r="WKY408" s="59"/>
      <c r="WKZ408" s="59"/>
      <c r="WLA408" s="59"/>
      <c r="WLB408" s="59"/>
      <c r="WLC408" s="59"/>
      <c r="WLD408" s="59"/>
      <c r="WLE408" s="59"/>
      <c r="WLF408" s="59"/>
      <c r="WLG408" s="59"/>
      <c r="WLH408" s="59"/>
      <c r="WLI408" s="59"/>
      <c r="WLJ408" s="59"/>
      <c r="WLK408" s="59"/>
      <c r="WLL408" s="59"/>
      <c r="WLM408" s="59"/>
      <c r="WLN408" s="59"/>
      <c r="WLO408" s="59"/>
      <c r="WLP408" s="59"/>
      <c r="WLQ408" s="59"/>
      <c r="WLR408" s="59"/>
      <c r="WLS408" s="59"/>
      <c r="WLT408" s="59"/>
      <c r="WLU408" s="59"/>
      <c r="WLV408" s="59"/>
      <c r="WLW408" s="59"/>
      <c r="WLX408" s="59"/>
      <c r="WLY408" s="59"/>
      <c r="WLZ408" s="59"/>
      <c r="WMA408" s="59"/>
      <c r="WMB408" s="59"/>
      <c r="WMC408" s="59"/>
      <c r="WMD408" s="59"/>
      <c r="WME408" s="59"/>
      <c r="WMF408" s="59"/>
      <c r="WMG408" s="59"/>
      <c r="WMH408" s="59"/>
      <c r="WMI408" s="59"/>
      <c r="WMJ408" s="59"/>
      <c r="WMK408" s="59"/>
      <c r="WML408" s="59"/>
      <c r="WMM408" s="59"/>
      <c r="WMN408" s="59"/>
      <c r="WMO408" s="59"/>
      <c r="WMP408" s="59"/>
      <c r="WMQ408" s="59"/>
      <c r="WMR408" s="59"/>
      <c r="WMS408" s="59"/>
      <c r="WMT408" s="59"/>
      <c r="WMU408" s="59"/>
      <c r="WMV408" s="59"/>
      <c r="WMW408" s="59"/>
      <c r="WMX408" s="59"/>
      <c r="WMY408" s="59"/>
      <c r="WMZ408" s="59"/>
      <c r="WNA408" s="59"/>
      <c r="WNB408" s="59"/>
      <c r="WNC408" s="59"/>
      <c r="WND408" s="59"/>
      <c r="WNE408" s="59"/>
      <c r="WNF408" s="59"/>
      <c r="WNG408" s="59"/>
      <c r="WNH408" s="59"/>
      <c r="WNI408" s="59"/>
      <c r="WNJ408" s="59"/>
      <c r="WNK408" s="59"/>
      <c r="WNL408" s="59"/>
      <c r="WNM408" s="59"/>
      <c r="WNN408" s="59"/>
      <c r="WNO408" s="59"/>
      <c r="WNP408" s="59"/>
      <c r="WNQ408" s="59"/>
      <c r="WNR408" s="59"/>
      <c r="WNS408" s="59"/>
      <c r="WNT408" s="59"/>
      <c r="WNU408" s="59"/>
      <c r="WNV408" s="59"/>
      <c r="WNW408" s="59"/>
      <c r="WNX408" s="59"/>
      <c r="WNY408" s="59"/>
      <c r="WNZ408" s="59"/>
      <c r="WOA408" s="59"/>
      <c r="WOB408" s="59"/>
      <c r="WOC408" s="59"/>
      <c r="WOD408" s="59"/>
      <c r="WOE408" s="59"/>
      <c r="WOF408" s="59"/>
      <c r="WOG408" s="59"/>
      <c r="WOH408" s="59"/>
      <c r="WOI408" s="59"/>
      <c r="WOJ408" s="59"/>
      <c r="WOK408" s="59"/>
      <c r="WOL408" s="59"/>
      <c r="WOM408" s="59"/>
      <c r="WON408" s="59"/>
      <c r="WOO408" s="59"/>
      <c r="WOP408" s="59"/>
      <c r="WOQ408" s="59"/>
      <c r="WOR408" s="59"/>
      <c r="WOS408" s="59"/>
      <c r="WOT408" s="59"/>
      <c r="WOU408" s="59"/>
      <c r="WOV408" s="59"/>
      <c r="WOW408" s="59"/>
      <c r="WOX408" s="59"/>
      <c r="WOY408" s="59"/>
      <c r="WOZ408" s="59"/>
      <c r="WPA408" s="59"/>
      <c r="WPB408" s="59"/>
      <c r="WPC408" s="59"/>
      <c r="WPD408" s="59"/>
      <c r="WPE408" s="59"/>
      <c r="WPF408" s="59"/>
      <c r="WPG408" s="59"/>
      <c r="WPH408" s="59"/>
      <c r="WPI408" s="59"/>
      <c r="WPJ408" s="59"/>
      <c r="WPK408" s="59"/>
      <c r="WPL408" s="59"/>
      <c r="WPM408" s="59"/>
      <c r="WPN408" s="59"/>
      <c r="WPO408" s="59"/>
      <c r="WPP408" s="59"/>
      <c r="WPQ408" s="59"/>
      <c r="WPR408" s="59"/>
      <c r="WPS408" s="59"/>
      <c r="WPT408" s="59"/>
      <c r="WPU408" s="59"/>
      <c r="WPV408" s="59"/>
      <c r="WPW408" s="59"/>
      <c r="WPX408" s="59"/>
      <c r="WPY408" s="59"/>
      <c r="WPZ408" s="59"/>
      <c r="WQA408" s="59"/>
      <c r="WQB408" s="59"/>
      <c r="WQC408" s="59"/>
      <c r="WQD408" s="59"/>
      <c r="WQE408" s="59"/>
      <c r="WQF408" s="59"/>
      <c r="WQG408" s="59"/>
      <c r="WQH408" s="59"/>
      <c r="WQI408" s="59"/>
      <c r="WQJ408" s="59"/>
      <c r="WQK408" s="59"/>
      <c r="WQL408" s="59"/>
      <c r="WQM408" s="59"/>
      <c r="WQN408" s="59"/>
      <c r="WQO408" s="59"/>
      <c r="WQP408" s="59"/>
      <c r="WQQ408" s="59"/>
      <c r="WQR408" s="59"/>
      <c r="WQS408" s="59"/>
      <c r="WQT408" s="59"/>
      <c r="WQU408" s="59"/>
      <c r="WQV408" s="59"/>
      <c r="WQW408" s="59"/>
      <c r="WQX408" s="59"/>
      <c r="WQY408" s="59"/>
      <c r="WQZ408" s="59"/>
      <c r="WRA408" s="59"/>
      <c r="WRB408" s="59"/>
      <c r="WRC408" s="59"/>
      <c r="WRD408" s="59"/>
      <c r="WRE408" s="59"/>
      <c r="WRF408" s="59"/>
      <c r="WRG408" s="59"/>
      <c r="WRH408" s="59"/>
      <c r="WRI408" s="59"/>
      <c r="WRJ408" s="59"/>
      <c r="WRK408" s="59"/>
      <c r="WRL408" s="59"/>
      <c r="WRM408" s="59"/>
      <c r="WRN408" s="59"/>
      <c r="WRO408" s="59"/>
      <c r="WRP408" s="59"/>
      <c r="WRQ408" s="59"/>
      <c r="WRR408" s="59"/>
      <c r="WRS408" s="59"/>
      <c r="WRT408" s="59"/>
      <c r="WRU408" s="59"/>
      <c r="WRV408" s="59"/>
      <c r="WRW408" s="59"/>
      <c r="WRX408" s="59"/>
      <c r="WRY408" s="59"/>
      <c r="WRZ408" s="59"/>
      <c r="WSA408" s="59"/>
      <c r="WSB408" s="59"/>
      <c r="WSC408" s="59"/>
      <c r="WSD408" s="59"/>
      <c r="WSE408" s="59"/>
      <c r="WSF408" s="59"/>
      <c r="WSG408" s="59"/>
      <c r="WSH408" s="59"/>
      <c r="WSI408" s="59"/>
      <c r="WSJ408" s="59"/>
      <c r="WSK408" s="59"/>
      <c r="WSL408" s="59"/>
      <c r="WSM408" s="59"/>
      <c r="WSN408" s="59"/>
      <c r="WSO408" s="59"/>
      <c r="WSP408" s="59"/>
      <c r="WSQ408" s="59"/>
      <c r="WSR408" s="59"/>
      <c r="WSS408" s="59"/>
      <c r="WST408" s="59"/>
      <c r="WSU408" s="59"/>
      <c r="WSV408" s="59"/>
      <c r="WSW408" s="59"/>
      <c r="WSX408" s="59"/>
      <c r="WSY408" s="59"/>
      <c r="WSZ408" s="59"/>
      <c r="WTA408" s="59"/>
      <c r="WTB408" s="59"/>
      <c r="WTC408" s="59"/>
      <c r="WTD408" s="59"/>
      <c r="WTE408" s="59"/>
      <c r="WTF408" s="59"/>
      <c r="WTG408" s="59"/>
      <c r="WTH408" s="59"/>
      <c r="WTI408" s="59"/>
      <c r="WTJ408" s="59"/>
      <c r="WTK408" s="59"/>
      <c r="WTL408" s="59"/>
      <c r="WTM408" s="59"/>
      <c r="WTN408" s="59"/>
      <c r="WTO408" s="59"/>
      <c r="WTP408" s="59"/>
      <c r="WTQ408" s="59"/>
      <c r="WTR408" s="59"/>
      <c r="WTS408" s="59"/>
      <c r="WTT408" s="59"/>
      <c r="WTU408" s="59"/>
      <c r="WTV408" s="59"/>
      <c r="WTW408" s="59"/>
      <c r="WTX408" s="59"/>
      <c r="WTY408" s="59"/>
      <c r="WTZ408" s="59"/>
      <c r="WUA408" s="59"/>
      <c r="WUB408" s="59"/>
      <c r="WUC408" s="59"/>
      <c r="WUD408" s="59"/>
      <c r="WUE408" s="59"/>
      <c r="WUF408" s="59"/>
      <c r="WUG408" s="59"/>
      <c r="WUH408" s="59"/>
      <c r="WUI408" s="59"/>
      <c r="WUJ408" s="59"/>
      <c r="WUK408" s="59"/>
      <c r="WUL408" s="59"/>
      <c r="WUM408" s="59"/>
      <c r="WUN408" s="59"/>
      <c r="WUO408" s="59"/>
      <c r="WUP408" s="59"/>
      <c r="WUQ408" s="59"/>
      <c r="WUR408" s="59"/>
      <c r="WUS408" s="59"/>
      <c r="WUT408" s="59"/>
      <c r="WUU408" s="59"/>
      <c r="WUV408" s="59"/>
      <c r="WUW408" s="59"/>
      <c r="WUX408" s="59"/>
      <c r="WUY408" s="59"/>
      <c r="WUZ408" s="59"/>
      <c r="WVA408" s="59"/>
      <c r="WVB408" s="59"/>
      <c r="WVC408" s="59"/>
      <c r="WVD408" s="59"/>
      <c r="WVE408" s="59"/>
      <c r="WVF408" s="59"/>
      <c r="WVG408" s="59"/>
      <c r="WVH408" s="59"/>
      <c r="WVI408" s="59"/>
      <c r="WVJ408" s="59"/>
      <c r="WVK408" s="59"/>
      <c r="WVL408" s="59"/>
      <c r="WVM408" s="59"/>
      <c r="WVN408" s="59"/>
      <c r="WVO408" s="59"/>
      <c r="WVP408" s="59"/>
      <c r="WVQ408" s="59"/>
      <c r="WVR408" s="59"/>
      <c r="WVS408" s="59"/>
      <c r="WVT408" s="59"/>
      <c r="WVU408" s="59"/>
      <c r="WVV408" s="59"/>
      <c r="WVW408" s="59"/>
      <c r="WVX408" s="59"/>
      <c r="WVY408" s="59"/>
      <c r="WVZ408" s="59"/>
      <c r="WWA408" s="59"/>
      <c r="WWB408" s="59"/>
      <c r="WWC408" s="59"/>
      <c r="WWD408" s="59"/>
      <c r="WWE408" s="59"/>
      <c r="WWF408" s="59"/>
      <c r="WWG408" s="59"/>
      <c r="WWH408" s="59"/>
      <c r="WWI408" s="59"/>
      <c r="WWJ408" s="59"/>
      <c r="WWK408" s="59"/>
      <c r="WWL408" s="59"/>
      <c r="WWM408" s="59"/>
      <c r="WWN408" s="59"/>
      <c r="WWO408" s="59"/>
      <c r="WWP408" s="59"/>
      <c r="WWQ408" s="59"/>
      <c r="WWR408" s="59"/>
      <c r="WWS408" s="59"/>
      <c r="WWT408" s="59"/>
      <c r="WWU408" s="59"/>
      <c r="WWV408" s="59"/>
      <c r="WWW408" s="59"/>
      <c r="WWX408" s="59"/>
      <c r="WWY408" s="59"/>
      <c r="WWZ408" s="59"/>
      <c r="WXA408" s="59"/>
      <c r="WXB408" s="59"/>
      <c r="WXC408" s="59"/>
      <c r="WXD408" s="59"/>
      <c r="WXE408" s="59"/>
      <c r="WXF408" s="59"/>
      <c r="WXG408" s="59"/>
      <c r="WXH408" s="59"/>
      <c r="WXI408" s="59"/>
      <c r="WXJ408" s="59"/>
      <c r="WXK408" s="59"/>
      <c r="WXL408" s="59"/>
      <c r="WXM408" s="59"/>
      <c r="WXN408" s="59"/>
      <c r="WXO408" s="59"/>
      <c r="WXP408" s="59"/>
      <c r="WXQ408" s="59"/>
      <c r="WXR408" s="59"/>
      <c r="WXS408" s="59"/>
      <c r="WXT408" s="59"/>
      <c r="WXU408" s="59"/>
      <c r="WXV408" s="59"/>
      <c r="WXW408" s="59"/>
      <c r="WXX408" s="59"/>
      <c r="WXY408" s="59"/>
      <c r="WXZ408" s="59"/>
      <c r="WYA408" s="59"/>
      <c r="WYB408" s="59"/>
      <c r="WYC408" s="59"/>
      <c r="WYD408" s="59"/>
      <c r="WYE408" s="59"/>
      <c r="WYF408" s="59"/>
      <c r="WYG408" s="59"/>
      <c r="WYH408" s="59"/>
      <c r="WYI408" s="59"/>
      <c r="WYJ408" s="59"/>
      <c r="WYK408" s="59"/>
      <c r="WYL408" s="59"/>
      <c r="WYM408" s="59"/>
      <c r="WYN408" s="59"/>
      <c r="WYO408" s="59"/>
      <c r="WYP408" s="59"/>
      <c r="WYQ408" s="59"/>
      <c r="WYR408" s="59"/>
      <c r="WYS408" s="59"/>
      <c r="WYT408" s="59"/>
      <c r="WYU408" s="59"/>
      <c r="WYV408" s="59"/>
      <c r="WYW408" s="59"/>
      <c r="WYX408" s="59"/>
      <c r="WYY408" s="59"/>
      <c r="WYZ408" s="59"/>
      <c r="WZA408" s="59"/>
      <c r="WZB408" s="59"/>
      <c r="WZC408" s="59"/>
      <c r="WZD408" s="59"/>
      <c r="WZE408" s="59"/>
      <c r="WZF408" s="59"/>
      <c r="WZG408" s="59"/>
      <c r="WZH408" s="59"/>
      <c r="WZI408" s="59"/>
      <c r="WZJ408" s="59"/>
      <c r="WZK408" s="59"/>
      <c r="WZL408" s="59"/>
      <c r="WZM408" s="59"/>
      <c r="WZN408" s="59"/>
      <c r="WZO408" s="59"/>
      <c r="WZP408" s="59"/>
      <c r="WZQ408" s="59"/>
      <c r="WZR408" s="59"/>
      <c r="WZS408" s="59"/>
      <c r="WZT408" s="59"/>
      <c r="WZU408" s="59"/>
      <c r="WZV408" s="59"/>
      <c r="WZW408" s="59"/>
      <c r="WZX408" s="59"/>
      <c r="WZY408" s="59"/>
      <c r="WZZ408" s="59"/>
      <c r="XAA408" s="59"/>
      <c r="XAB408" s="59"/>
      <c r="XAC408" s="59"/>
      <c r="XAD408" s="59"/>
      <c r="XAE408" s="59"/>
      <c r="XAF408" s="59"/>
      <c r="XAG408" s="59"/>
      <c r="XAH408" s="59"/>
      <c r="XAI408" s="59"/>
      <c r="XAJ408" s="59"/>
      <c r="XAK408" s="59"/>
      <c r="XAL408" s="59"/>
      <c r="XAM408" s="59"/>
      <c r="XAN408" s="59"/>
      <c r="XAO408" s="59"/>
      <c r="XAP408" s="59"/>
      <c r="XAQ408" s="59"/>
      <c r="XAR408" s="59"/>
      <c r="XAS408" s="59"/>
      <c r="XAT408" s="59"/>
      <c r="XAU408" s="59"/>
      <c r="XAV408" s="59"/>
      <c r="XAW408" s="59"/>
      <c r="XAX408" s="59"/>
      <c r="XAY408" s="59"/>
      <c r="XAZ408" s="59"/>
      <c r="XBA408" s="59"/>
      <c r="XBB408" s="59"/>
      <c r="XBC408" s="59"/>
      <c r="XBD408" s="59"/>
      <c r="XBE408" s="59"/>
      <c r="XBF408" s="59"/>
      <c r="XBG408" s="59"/>
      <c r="XBH408" s="59"/>
      <c r="XBI408" s="59"/>
      <c r="XBJ408" s="59"/>
      <c r="XBK408" s="59"/>
      <c r="XBL408" s="59"/>
      <c r="XBM408" s="59"/>
      <c r="XBN408" s="59"/>
      <c r="XBO408" s="59"/>
      <c r="XBP408" s="59"/>
      <c r="XBQ408" s="59"/>
      <c r="XBR408" s="59"/>
      <c r="XBS408" s="59"/>
      <c r="XBT408" s="59"/>
      <c r="XBU408" s="59"/>
      <c r="XBV408" s="59"/>
      <c r="XBW408" s="59"/>
      <c r="XBX408" s="59"/>
      <c r="XBY408" s="102"/>
      <c r="XCA408" s="102"/>
      <c r="XCB408" s="102"/>
    </row>
    <row r="409" spans="1:16304" s="102" customFormat="1" ht="31.5" x14ac:dyDescent="0.2">
      <c r="A409" s="140" t="s">
        <v>648</v>
      </c>
      <c r="B409" s="2">
        <v>912</v>
      </c>
      <c r="C409" s="15" t="s">
        <v>53</v>
      </c>
      <c r="D409" s="15" t="s">
        <v>74</v>
      </c>
      <c r="E409" s="15" t="s">
        <v>282</v>
      </c>
      <c r="F409" s="26"/>
      <c r="G409" s="71">
        <f>G410+G434</f>
        <v>53932</v>
      </c>
      <c r="H409" s="82">
        <f>H410+H434</f>
        <v>58274</v>
      </c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27"/>
      <c r="Y409" s="227"/>
      <c r="Z409" s="227"/>
      <c r="AA409" s="227"/>
      <c r="AB409" s="227"/>
      <c r="AC409" s="227"/>
      <c r="AD409" s="227"/>
      <c r="AE409" s="227"/>
      <c r="AF409" s="227"/>
      <c r="AG409" s="227"/>
      <c r="AH409" s="227"/>
      <c r="AI409" s="227"/>
      <c r="AJ409" s="227"/>
      <c r="AK409" s="227"/>
      <c r="AL409" s="227"/>
      <c r="AM409" s="227"/>
      <c r="AN409" s="227"/>
      <c r="AO409" s="227"/>
      <c r="AP409" s="227"/>
      <c r="AQ409" s="227"/>
      <c r="AR409" s="227"/>
      <c r="AS409" s="227"/>
      <c r="AT409" s="227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  <c r="JH409" s="59"/>
      <c r="JI409" s="59"/>
      <c r="JJ409" s="59"/>
      <c r="JK409" s="59"/>
      <c r="JL409" s="59"/>
      <c r="JM409" s="59"/>
      <c r="JN409" s="59"/>
      <c r="JO409" s="59"/>
      <c r="JP409" s="59"/>
      <c r="JQ409" s="59"/>
      <c r="JR409" s="59"/>
      <c r="JS409" s="59"/>
      <c r="JT409" s="59"/>
      <c r="JU409" s="59"/>
      <c r="JV409" s="59"/>
      <c r="JW409" s="59"/>
      <c r="JX409" s="59"/>
      <c r="JY409" s="59"/>
      <c r="JZ409" s="59"/>
      <c r="KA409" s="59"/>
      <c r="KB409" s="59"/>
      <c r="KC409" s="59"/>
      <c r="KD409" s="59"/>
      <c r="KE409" s="59"/>
      <c r="KF409" s="59"/>
      <c r="KG409" s="59"/>
      <c r="KH409" s="59"/>
      <c r="KI409" s="59"/>
      <c r="KJ409" s="59"/>
      <c r="KK409" s="59"/>
      <c r="KL409" s="59"/>
      <c r="KM409" s="59"/>
      <c r="KN409" s="59"/>
      <c r="KO409" s="59"/>
      <c r="KP409" s="59"/>
      <c r="KQ409" s="59"/>
      <c r="KR409" s="59"/>
      <c r="KS409" s="59"/>
      <c r="KT409" s="59"/>
      <c r="KU409" s="59"/>
      <c r="KV409" s="59"/>
      <c r="KW409" s="59"/>
      <c r="KX409" s="59"/>
      <c r="KY409" s="59"/>
      <c r="KZ409" s="59"/>
      <c r="LA409" s="59"/>
      <c r="LB409" s="59"/>
      <c r="LC409" s="59"/>
      <c r="LD409" s="59"/>
      <c r="LE409" s="59"/>
      <c r="LF409" s="59"/>
      <c r="LG409" s="59"/>
      <c r="LH409" s="59"/>
      <c r="LI409" s="59"/>
      <c r="LJ409" s="59"/>
      <c r="LK409" s="59"/>
      <c r="LL409" s="59"/>
      <c r="LM409" s="59"/>
      <c r="LN409" s="59"/>
      <c r="LO409" s="59"/>
      <c r="LP409" s="59"/>
      <c r="LQ409" s="59"/>
      <c r="LR409" s="59"/>
      <c r="LS409" s="59"/>
      <c r="LT409" s="59"/>
      <c r="LU409" s="59"/>
      <c r="LV409" s="59"/>
      <c r="LW409" s="59"/>
      <c r="LX409" s="59"/>
      <c r="LY409" s="59"/>
      <c r="LZ409" s="59"/>
      <c r="MA409" s="59"/>
      <c r="MB409" s="59"/>
      <c r="MC409" s="59"/>
      <c r="MD409" s="59"/>
      <c r="ME409" s="59"/>
      <c r="MF409" s="59"/>
      <c r="MG409" s="59"/>
      <c r="MH409" s="59"/>
      <c r="MI409" s="59"/>
      <c r="MJ409" s="59"/>
      <c r="MK409" s="59"/>
      <c r="ML409" s="59"/>
      <c r="MM409" s="59"/>
      <c r="MN409" s="59"/>
      <c r="MO409" s="59"/>
      <c r="MP409" s="59"/>
      <c r="MQ409" s="59"/>
      <c r="MR409" s="59"/>
      <c r="MS409" s="59"/>
      <c r="MT409" s="59"/>
      <c r="MU409" s="59"/>
      <c r="MV409" s="59"/>
      <c r="MW409" s="59"/>
      <c r="MX409" s="59"/>
      <c r="MY409" s="59"/>
      <c r="MZ409" s="59"/>
      <c r="NA409" s="59"/>
      <c r="NB409" s="59"/>
      <c r="NC409" s="59"/>
      <c r="ND409" s="59"/>
      <c r="NE409" s="59"/>
      <c r="NF409" s="59"/>
      <c r="NG409" s="59"/>
      <c r="NH409" s="59"/>
      <c r="NI409" s="59"/>
      <c r="NJ409" s="59"/>
      <c r="NK409" s="59"/>
      <c r="NL409" s="59"/>
      <c r="NM409" s="59"/>
      <c r="NN409" s="59"/>
      <c r="NO409" s="59"/>
      <c r="NP409" s="59"/>
      <c r="NQ409" s="59"/>
      <c r="NR409" s="59"/>
      <c r="NS409" s="59"/>
      <c r="NT409" s="59"/>
      <c r="NU409" s="59"/>
      <c r="NV409" s="59"/>
      <c r="NW409" s="59"/>
      <c r="NX409" s="59"/>
      <c r="NY409" s="59"/>
      <c r="NZ409" s="59"/>
      <c r="OA409" s="59"/>
      <c r="OB409" s="59"/>
      <c r="OC409" s="59"/>
      <c r="OD409" s="59"/>
      <c r="OE409" s="59"/>
      <c r="OF409" s="59"/>
      <c r="OG409" s="59"/>
      <c r="OH409" s="59"/>
      <c r="OI409" s="59"/>
      <c r="OJ409" s="59"/>
      <c r="OK409" s="59"/>
      <c r="OL409" s="59"/>
      <c r="OM409" s="59"/>
      <c r="ON409" s="59"/>
      <c r="OO409" s="59"/>
      <c r="OP409" s="59"/>
      <c r="OQ409" s="59"/>
      <c r="OR409" s="59"/>
      <c r="OS409" s="59"/>
      <c r="OT409" s="59"/>
      <c r="OU409" s="59"/>
      <c r="OV409" s="59"/>
      <c r="OW409" s="59"/>
      <c r="OX409" s="59"/>
      <c r="OY409" s="59"/>
      <c r="OZ409" s="59"/>
      <c r="PA409" s="59"/>
      <c r="PB409" s="59"/>
      <c r="PC409" s="59"/>
      <c r="PD409" s="59"/>
      <c r="PE409" s="59"/>
      <c r="PF409" s="59"/>
      <c r="PG409" s="59"/>
      <c r="PH409" s="59"/>
      <c r="PI409" s="59"/>
      <c r="PJ409" s="59"/>
      <c r="PK409" s="59"/>
      <c r="PL409" s="59"/>
      <c r="PM409" s="59"/>
      <c r="PN409" s="59"/>
      <c r="PO409" s="59"/>
      <c r="PP409" s="59"/>
      <c r="PQ409" s="59"/>
      <c r="PR409" s="59"/>
      <c r="PS409" s="59"/>
      <c r="PT409" s="59"/>
      <c r="PU409" s="59"/>
      <c r="PV409" s="59"/>
      <c r="PW409" s="59"/>
      <c r="PX409" s="59"/>
      <c r="PY409" s="59"/>
      <c r="PZ409" s="59"/>
      <c r="QA409" s="59"/>
      <c r="QB409" s="59"/>
      <c r="QC409" s="59"/>
      <c r="QD409" s="59"/>
      <c r="QE409" s="59"/>
      <c r="QF409" s="59"/>
      <c r="QG409" s="59"/>
      <c r="QH409" s="59"/>
      <c r="QI409" s="59"/>
      <c r="QJ409" s="59"/>
      <c r="QK409" s="59"/>
      <c r="QL409" s="59"/>
      <c r="QM409" s="59"/>
      <c r="QN409" s="59"/>
      <c r="QO409" s="59"/>
      <c r="QP409" s="59"/>
      <c r="QQ409" s="59"/>
      <c r="QR409" s="59"/>
      <c r="QS409" s="59"/>
      <c r="QT409" s="59"/>
      <c r="QU409" s="59"/>
      <c r="QV409" s="59"/>
      <c r="QW409" s="59"/>
      <c r="QX409" s="59"/>
      <c r="QY409" s="59"/>
      <c r="QZ409" s="59"/>
      <c r="RA409" s="59"/>
      <c r="RB409" s="59"/>
      <c r="RC409" s="59"/>
      <c r="RD409" s="59"/>
      <c r="RE409" s="59"/>
      <c r="RF409" s="59"/>
      <c r="RG409" s="59"/>
      <c r="RH409" s="59"/>
      <c r="RI409" s="59"/>
      <c r="RJ409" s="59"/>
      <c r="RK409" s="59"/>
      <c r="RL409" s="59"/>
      <c r="RM409" s="59"/>
      <c r="RN409" s="59"/>
      <c r="RO409" s="59"/>
      <c r="RP409" s="59"/>
      <c r="RQ409" s="59"/>
      <c r="RR409" s="59"/>
      <c r="RS409" s="59"/>
      <c r="RT409" s="59"/>
      <c r="RU409" s="59"/>
      <c r="RV409" s="59"/>
      <c r="RW409" s="59"/>
      <c r="RX409" s="59"/>
      <c r="RY409" s="59"/>
      <c r="RZ409" s="59"/>
      <c r="SA409" s="59"/>
      <c r="SB409" s="59"/>
      <c r="SC409" s="59"/>
      <c r="SD409" s="59"/>
      <c r="SE409" s="59"/>
      <c r="SF409" s="59"/>
      <c r="SG409" s="59"/>
      <c r="SH409" s="59"/>
      <c r="SI409" s="59"/>
      <c r="SJ409" s="59"/>
      <c r="SK409" s="59"/>
      <c r="SL409" s="59"/>
      <c r="SM409" s="59"/>
      <c r="SN409" s="59"/>
      <c r="SO409" s="59"/>
      <c r="SP409" s="59"/>
      <c r="SQ409" s="59"/>
      <c r="SR409" s="59"/>
      <c r="SS409" s="59"/>
      <c r="ST409" s="59"/>
      <c r="SU409" s="59"/>
      <c r="SV409" s="59"/>
      <c r="SW409" s="59"/>
      <c r="SX409" s="59"/>
      <c r="SY409" s="59"/>
      <c r="SZ409" s="59"/>
      <c r="TA409" s="59"/>
      <c r="TB409" s="59"/>
      <c r="TC409" s="59"/>
      <c r="TD409" s="59"/>
      <c r="TE409" s="59"/>
      <c r="TF409" s="59"/>
      <c r="TG409" s="59"/>
      <c r="TH409" s="59"/>
      <c r="TI409" s="59"/>
      <c r="TJ409" s="59"/>
      <c r="TK409" s="59"/>
      <c r="TL409" s="59"/>
      <c r="TM409" s="59"/>
      <c r="TN409" s="59"/>
      <c r="TO409" s="59"/>
      <c r="TP409" s="59"/>
      <c r="TQ409" s="59"/>
      <c r="TR409" s="59"/>
      <c r="TS409" s="59"/>
      <c r="TT409" s="59"/>
      <c r="TU409" s="59"/>
      <c r="TV409" s="59"/>
      <c r="TW409" s="59"/>
      <c r="TX409" s="59"/>
      <c r="TY409" s="59"/>
      <c r="TZ409" s="59"/>
      <c r="UA409" s="59"/>
      <c r="UB409" s="59"/>
      <c r="UC409" s="59"/>
      <c r="UD409" s="59"/>
      <c r="UE409" s="59"/>
      <c r="UF409" s="59"/>
      <c r="UG409" s="59"/>
      <c r="UH409" s="59"/>
      <c r="UI409" s="59"/>
      <c r="UJ409" s="59"/>
      <c r="UK409" s="59"/>
      <c r="UL409" s="59"/>
      <c r="UM409" s="59"/>
      <c r="UN409" s="59"/>
      <c r="UO409" s="59"/>
      <c r="UP409" s="59"/>
      <c r="UQ409" s="59"/>
      <c r="UR409" s="59"/>
      <c r="US409" s="59"/>
      <c r="UT409" s="59"/>
      <c r="UU409" s="59"/>
      <c r="UV409" s="59"/>
      <c r="UW409" s="59"/>
      <c r="UX409" s="59"/>
      <c r="UY409" s="59"/>
      <c r="UZ409" s="59"/>
      <c r="VA409" s="59"/>
      <c r="VB409" s="59"/>
      <c r="VC409" s="59"/>
      <c r="VD409" s="59"/>
      <c r="VE409" s="59"/>
      <c r="VF409" s="59"/>
      <c r="VG409" s="59"/>
      <c r="VH409" s="59"/>
      <c r="VI409" s="59"/>
      <c r="VJ409" s="59"/>
      <c r="VK409" s="59"/>
      <c r="VL409" s="59"/>
      <c r="VM409" s="59"/>
      <c r="VN409" s="59"/>
      <c r="VO409" s="59"/>
      <c r="VP409" s="59"/>
      <c r="VQ409" s="59"/>
      <c r="VR409" s="59"/>
      <c r="VS409" s="59"/>
      <c r="VT409" s="59"/>
      <c r="VU409" s="59"/>
      <c r="VV409" s="59"/>
      <c r="VW409" s="59"/>
      <c r="VX409" s="59"/>
      <c r="VY409" s="59"/>
      <c r="VZ409" s="59"/>
      <c r="WA409" s="59"/>
      <c r="WB409" s="59"/>
      <c r="WC409" s="59"/>
      <c r="WD409" s="59"/>
      <c r="WE409" s="59"/>
      <c r="WF409" s="59"/>
      <c r="WG409" s="59"/>
      <c r="WH409" s="59"/>
      <c r="WI409" s="59"/>
      <c r="WJ409" s="59"/>
      <c r="WK409" s="59"/>
      <c r="WL409" s="59"/>
      <c r="WM409" s="59"/>
      <c r="WN409" s="59"/>
      <c r="WO409" s="59"/>
      <c r="WP409" s="59"/>
      <c r="WQ409" s="59"/>
      <c r="WR409" s="59"/>
      <c r="WS409" s="59"/>
      <c r="WT409" s="59"/>
      <c r="WU409" s="59"/>
      <c r="WV409" s="59"/>
      <c r="WW409" s="59"/>
      <c r="WX409" s="59"/>
      <c r="WY409" s="59"/>
      <c r="WZ409" s="59"/>
      <c r="XA409" s="59"/>
      <c r="XB409" s="59"/>
      <c r="XC409" s="59"/>
      <c r="XD409" s="59"/>
      <c r="XE409" s="59"/>
      <c r="XF409" s="59"/>
      <c r="XG409" s="59"/>
      <c r="XH409" s="59"/>
      <c r="XI409" s="59"/>
      <c r="XJ409" s="59"/>
      <c r="XK409" s="59"/>
      <c r="XL409" s="59"/>
      <c r="XM409" s="59"/>
      <c r="XN409" s="59"/>
      <c r="XO409" s="59"/>
      <c r="XP409" s="59"/>
      <c r="XQ409" s="59"/>
      <c r="XR409" s="59"/>
      <c r="XS409" s="59"/>
      <c r="XT409" s="59"/>
      <c r="XU409" s="59"/>
      <c r="XV409" s="59"/>
      <c r="XW409" s="59"/>
      <c r="XX409" s="59"/>
      <c r="XY409" s="59"/>
      <c r="XZ409" s="59"/>
      <c r="YA409" s="59"/>
      <c r="YB409" s="59"/>
      <c r="YC409" s="59"/>
      <c r="YD409" s="59"/>
      <c r="YE409" s="59"/>
      <c r="YF409" s="59"/>
      <c r="YG409" s="59"/>
      <c r="YH409" s="59"/>
      <c r="YI409" s="59"/>
      <c r="YJ409" s="59"/>
      <c r="YK409" s="59"/>
      <c r="YL409" s="59"/>
      <c r="YM409" s="59"/>
      <c r="YN409" s="59"/>
      <c r="YO409" s="59"/>
      <c r="YP409" s="59"/>
      <c r="YQ409" s="59"/>
      <c r="YR409" s="59"/>
      <c r="YS409" s="59"/>
      <c r="YT409" s="59"/>
      <c r="YU409" s="59"/>
      <c r="YV409" s="59"/>
      <c r="YW409" s="59"/>
      <c r="YX409" s="59"/>
      <c r="YY409" s="59"/>
      <c r="YZ409" s="59"/>
      <c r="ZA409" s="59"/>
      <c r="ZB409" s="59"/>
      <c r="ZC409" s="59"/>
      <c r="ZD409" s="59"/>
      <c r="ZE409" s="59"/>
      <c r="ZF409" s="59"/>
      <c r="ZG409" s="59"/>
      <c r="ZH409" s="59"/>
      <c r="ZI409" s="59"/>
      <c r="ZJ409" s="59"/>
      <c r="ZK409" s="59"/>
      <c r="ZL409" s="59"/>
      <c r="ZM409" s="59"/>
      <c r="ZN409" s="59"/>
      <c r="ZO409" s="59"/>
      <c r="ZP409" s="59"/>
      <c r="ZQ409" s="59"/>
      <c r="ZR409" s="59"/>
      <c r="ZS409" s="59"/>
      <c r="ZT409" s="59"/>
      <c r="ZU409" s="59"/>
      <c r="ZV409" s="59"/>
      <c r="ZW409" s="59"/>
      <c r="ZX409" s="59"/>
      <c r="ZY409" s="59"/>
      <c r="ZZ409" s="59"/>
      <c r="AAA409" s="59"/>
      <c r="AAB409" s="59"/>
      <c r="AAC409" s="59"/>
      <c r="AAD409" s="59"/>
      <c r="AAE409" s="59"/>
      <c r="AAF409" s="59"/>
      <c r="AAG409" s="59"/>
      <c r="AAH409" s="59"/>
      <c r="AAI409" s="59"/>
      <c r="AAJ409" s="59"/>
      <c r="AAK409" s="59"/>
      <c r="AAL409" s="59"/>
      <c r="AAM409" s="59"/>
      <c r="AAN409" s="59"/>
      <c r="AAO409" s="59"/>
      <c r="AAP409" s="59"/>
      <c r="AAQ409" s="59"/>
      <c r="AAR409" s="59"/>
      <c r="AAS409" s="59"/>
      <c r="AAT409" s="59"/>
      <c r="AAU409" s="59"/>
      <c r="AAV409" s="59"/>
      <c r="AAW409" s="59"/>
      <c r="AAX409" s="59"/>
      <c r="AAY409" s="59"/>
      <c r="AAZ409" s="59"/>
      <c r="ABA409" s="59"/>
      <c r="ABB409" s="59"/>
      <c r="ABC409" s="59"/>
      <c r="ABD409" s="59"/>
      <c r="ABE409" s="59"/>
      <c r="ABF409" s="59"/>
      <c r="ABG409" s="59"/>
      <c r="ABH409" s="59"/>
      <c r="ABI409" s="59"/>
      <c r="ABJ409" s="59"/>
      <c r="ABK409" s="59"/>
      <c r="ABL409" s="59"/>
      <c r="ABM409" s="59"/>
      <c r="ABN409" s="59"/>
      <c r="ABO409" s="59"/>
      <c r="ABP409" s="59"/>
      <c r="ABQ409" s="59"/>
      <c r="ABR409" s="59"/>
      <c r="ABS409" s="59"/>
      <c r="ABT409" s="59"/>
      <c r="ABU409" s="59"/>
      <c r="ABV409" s="59"/>
      <c r="ABW409" s="59"/>
      <c r="ABX409" s="59"/>
      <c r="ABY409" s="59"/>
      <c r="ABZ409" s="59"/>
      <c r="ACA409" s="59"/>
      <c r="ACB409" s="59"/>
      <c r="ACC409" s="59"/>
      <c r="ACD409" s="59"/>
      <c r="ACE409" s="59"/>
      <c r="ACF409" s="59"/>
      <c r="ACG409" s="59"/>
      <c r="ACH409" s="59"/>
      <c r="ACI409" s="59"/>
      <c r="ACJ409" s="59"/>
      <c r="ACK409" s="59"/>
      <c r="ACL409" s="59"/>
      <c r="ACM409" s="59"/>
      <c r="ACN409" s="59"/>
      <c r="ACO409" s="59"/>
      <c r="ACP409" s="59"/>
      <c r="ACQ409" s="59"/>
      <c r="ACR409" s="59"/>
      <c r="ACS409" s="59"/>
      <c r="ACT409" s="59"/>
      <c r="ACU409" s="59"/>
      <c r="ACV409" s="59"/>
      <c r="ACW409" s="59"/>
      <c r="ACX409" s="59"/>
      <c r="ACY409" s="59"/>
      <c r="ACZ409" s="59"/>
      <c r="ADA409" s="59"/>
      <c r="ADB409" s="59"/>
      <c r="ADC409" s="59"/>
      <c r="ADD409" s="59"/>
      <c r="ADE409" s="59"/>
      <c r="ADF409" s="59"/>
      <c r="ADG409" s="59"/>
      <c r="ADH409" s="59"/>
      <c r="ADI409" s="59"/>
      <c r="ADJ409" s="59"/>
      <c r="ADK409" s="59"/>
      <c r="ADL409" s="59"/>
      <c r="ADM409" s="59"/>
      <c r="ADN409" s="59"/>
      <c r="ADO409" s="59"/>
      <c r="ADP409" s="59"/>
      <c r="ADQ409" s="59"/>
      <c r="ADR409" s="59"/>
      <c r="ADS409" s="59"/>
      <c r="ADT409" s="59"/>
      <c r="ADU409" s="59"/>
      <c r="ADV409" s="59"/>
      <c r="ADW409" s="59"/>
      <c r="ADX409" s="59"/>
      <c r="ADY409" s="59"/>
      <c r="ADZ409" s="59"/>
      <c r="AEA409" s="59"/>
      <c r="AEB409" s="59"/>
      <c r="AEC409" s="59"/>
      <c r="AED409" s="59"/>
      <c r="AEE409" s="59"/>
      <c r="AEF409" s="59"/>
      <c r="AEG409" s="59"/>
      <c r="AEH409" s="59"/>
      <c r="AEI409" s="59"/>
      <c r="AEJ409" s="59"/>
      <c r="AEK409" s="59"/>
      <c r="AEL409" s="59"/>
      <c r="AEM409" s="59"/>
      <c r="AEN409" s="59"/>
      <c r="AEO409" s="59"/>
      <c r="AEP409" s="59"/>
      <c r="AEQ409" s="59"/>
      <c r="AER409" s="59"/>
      <c r="AES409" s="59"/>
      <c r="AET409" s="59"/>
      <c r="AEU409" s="59"/>
      <c r="AEV409" s="59"/>
      <c r="AEW409" s="59"/>
      <c r="AEX409" s="59"/>
      <c r="AEY409" s="59"/>
      <c r="AEZ409" s="59"/>
      <c r="AFA409" s="59"/>
      <c r="AFB409" s="59"/>
      <c r="AFC409" s="59"/>
      <c r="AFD409" s="59"/>
      <c r="AFE409" s="59"/>
      <c r="AFF409" s="59"/>
      <c r="AFG409" s="59"/>
      <c r="AFH409" s="59"/>
      <c r="AFI409" s="59"/>
      <c r="AFJ409" s="59"/>
      <c r="AFK409" s="59"/>
      <c r="AFL409" s="59"/>
      <c r="AFM409" s="59"/>
      <c r="AFN409" s="59"/>
      <c r="AFO409" s="59"/>
      <c r="AFP409" s="59"/>
      <c r="AFQ409" s="59"/>
      <c r="AFR409" s="59"/>
      <c r="AFS409" s="59"/>
      <c r="AFT409" s="59"/>
      <c r="AFU409" s="59"/>
      <c r="AFV409" s="59"/>
      <c r="AFW409" s="59"/>
      <c r="AFX409" s="59"/>
      <c r="AFY409" s="59"/>
      <c r="AFZ409" s="59"/>
      <c r="AGA409" s="59"/>
      <c r="AGB409" s="59"/>
      <c r="AGC409" s="59"/>
      <c r="AGD409" s="59"/>
      <c r="AGE409" s="59"/>
      <c r="AGF409" s="59"/>
      <c r="AGG409" s="59"/>
      <c r="AGH409" s="59"/>
      <c r="AGI409" s="59"/>
      <c r="AGJ409" s="59"/>
      <c r="AGK409" s="59"/>
      <c r="AGL409" s="59"/>
      <c r="AGM409" s="59"/>
      <c r="AGN409" s="59"/>
      <c r="AGO409" s="59"/>
      <c r="AGP409" s="59"/>
      <c r="AGQ409" s="59"/>
      <c r="AGR409" s="59"/>
      <c r="AGS409" s="59"/>
      <c r="AGT409" s="59"/>
      <c r="AGU409" s="59"/>
      <c r="AGV409" s="59"/>
      <c r="AGW409" s="59"/>
      <c r="AGX409" s="59"/>
      <c r="AGY409" s="59"/>
      <c r="AGZ409" s="59"/>
      <c r="AHA409" s="59"/>
      <c r="AHB409" s="59"/>
      <c r="AHC409" s="59"/>
      <c r="AHD409" s="59"/>
      <c r="AHE409" s="59"/>
      <c r="AHF409" s="59"/>
      <c r="AHG409" s="59"/>
      <c r="AHH409" s="59"/>
      <c r="AHI409" s="59"/>
      <c r="AHJ409" s="59"/>
      <c r="AHK409" s="59"/>
      <c r="AHL409" s="59"/>
      <c r="AHM409" s="59"/>
      <c r="AHN409" s="59"/>
      <c r="AHO409" s="59"/>
      <c r="AHP409" s="59"/>
      <c r="AHQ409" s="59"/>
      <c r="AHR409" s="59"/>
      <c r="AHS409" s="59"/>
      <c r="AHT409" s="59"/>
      <c r="AHU409" s="59"/>
      <c r="AHV409" s="59"/>
      <c r="AHW409" s="59"/>
      <c r="AHX409" s="59"/>
      <c r="AHY409" s="59"/>
      <c r="AHZ409" s="59"/>
      <c r="AIA409" s="59"/>
      <c r="AIB409" s="59"/>
      <c r="AIC409" s="59"/>
      <c r="AID409" s="59"/>
      <c r="AIE409" s="59"/>
      <c r="AIF409" s="59"/>
      <c r="AIG409" s="59"/>
      <c r="AIH409" s="59"/>
      <c r="AII409" s="59"/>
      <c r="AIJ409" s="59"/>
      <c r="AIK409" s="59"/>
      <c r="AIL409" s="59"/>
      <c r="AIM409" s="59"/>
      <c r="AIN409" s="59"/>
      <c r="AIO409" s="59"/>
      <c r="AIP409" s="59"/>
      <c r="AIQ409" s="59"/>
      <c r="AIR409" s="59"/>
      <c r="AIS409" s="59"/>
      <c r="AIT409" s="59"/>
      <c r="AIU409" s="59"/>
      <c r="AIV409" s="59"/>
      <c r="AIW409" s="59"/>
      <c r="AIX409" s="59"/>
      <c r="AIY409" s="59"/>
      <c r="AIZ409" s="59"/>
      <c r="AJA409" s="59"/>
      <c r="AJB409" s="59"/>
      <c r="AJC409" s="59"/>
      <c r="AJD409" s="59"/>
      <c r="AJE409" s="59"/>
      <c r="AJF409" s="59"/>
      <c r="AJG409" s="59"/>
      <c r="AJH409" s="59"/>
      <c r="AJI409" s="59"/>
      <c r="AJJ409" s="59"/>
      <c r="AJK409" s="59"/>
      <c r="AJL409" s="59"/>
      <c r="AJM409" s="59"/>
      <c r="AJN409" s="59"/>
      <c r="AJO409" s="59"/>
      <c r="AJP409" s="59"/>
      <c r="AJQ409" s="59"/>
      <c r="AJR409" s="59"/>
      <c r="AJS409" s="59"/>
      <c r="AJT409" s="59"/>
      <c r="AJU409" s="59"/>
      <c r="AJV409" s="59"/>
      <c r="AJW409" s="59"/>
      <c r="AJX409" s="59"/>
      <c r="AJY409" s="59"/>
      <c r="AJZ409" s="59"/>
      <c r="AKA409" s="59"/>
      <c r="AKB409" s="59"/>
      <c r="AKC409" s="59"/>
      <c r="AKD409" s="59"/>
      <c r="AKE409" s="59"/>
      <c r="AKF409" s="59"/>
      <c r="AKG409" s="59"/>
      <c r="AKH409" s="59"/>
      <c r="AKI409" s="59"/>
      <c r="AKJ409" s="59"/>
      <c r="AKK409" s="59"/>
      <c r="AKL409" s="59"/>
      <c r="AKM409" s="59"/>
      <c r="AKN409" s="59"/>
      <c r="AKO409" s="59"/>
      <c r="AKP409" s="59"/>
      <c r="AKQ409" s="59"/>
      <c r="AKR409" s="59"/>
      <c r="AKS409" s="59"/>
      <c r="AKT409" s="59"/>
      <c r="AKU409" s="59"/>
      <c r="AKV409" s="59"/>
      <c r="AKW409" s="59"/>
      <c r="AKX409" s="59"/>
      <c r="AKY409" s="59"/>
      <c r="AKZ409" s="59"/>
      <c r="ALA409" s="59"/>
      <c r="ALB409" s="59"/>
      <c r="ALC409" s="59"/>
      <c r="ALD409" s="59"/>
      <c r="ALE409" s="59"/>
      <c r="ALF409" s="59"/>
      <c r="ALG409" s="59"/>
      <c r="ALH409" s="59"/>
      <c r="ALI409" s="59"/>
      <c r="ALJ409" s="59"/>
      <c r="ALK409" s="59"/>
      <c r="ALL409" s="59"/>
      <c r="ALM409" s="59"/>
      <c r="ALN409" s="59"/>
      <c r="ALO409" s="59"/>
      <c r="ALP409" s="59"/>
      <c r="ALQ409" s="59"/>
      <c r="ALR409" s="59"/>
      <c r="ALS409" s="59"/>
      <c r="ALT409" s="59"/>
      <c r="ALU409" s="59"/>
      <c r="ALV409" s="59"/>
      <c r="ALW409" s="59"/>
      <c r="ALX409" s="59"/>
      <c r="ALY409" s="59"/>
      <c r="ALZ409" s="59"/>
      <c r="AMA409" s="59"/>
      <c r="AMB409" s="59"/>
      <c r="AMC409" s="59"/>
      <c r="AMD409" s="59"/>
      <c r="AME409" s="59"/>
      <c r="AMF409" s="59"/>
      <c r="AMG409" s="59"/>
      <c r="AMH409" s="59"/>
      <c r="AMI409" s="59"/>
      <c r="AMJ409" s="59"/>
      <c r="AMK409" s="59"/>
      <c r="AML409" s="59"/>
      <c r="AMM409" s="59"/>
      <c r="AMN409" s="59"/>
      <c r="AMO409" s="59"/>
      <c r="AMP409" s="59"/>
      <c r="AMQ409" s="59"/>
      <c r="AMR409" s="59"/>
      <c r="AMS409" s="59"/>
      <c r="AMT409" s="59"/>
      <c r="AMU409" s="59"/>
      <c r="AMV409" s="59"/>
      <c r="AMW409" s="59"/>
      <c r="AMX409" s="59"/>
      <c r="AMY409" s="59"/>
      <c r="AMZ409" s="59"/>
      <c r="ANA409" s="59"/>
      <c r="ANB409" s="59"/>
      <c r="ANC409" s="59"/>
      <c r="AND409" s="59"/>
      <c r="ANE409" s="59"/>
      <c r="ANF409" s="59"/>
      <c r="ANG409" s="59"/>
      <c r="ANH409" s="59"/>
      <c r="ANI409" s="59"/>
      <c r="ANJ409" s="59"/>
      <c r="ANK409" s="59"/>
      <c r="ANL409" s="59"/>
      <c r="ANM409" s="59"/>
      <c r="ANN409" s="59"/>
      <c r="ANO409" s="59"/>
      <c r="ANP409" s="59"/>
      <c r="ANQ409" s="59"/>
      <c r="ANR409" s="59"/>
      <c r="ANS409" s="59"/>
      <c r="ANT409" s="59"/>
      <c r="ANU409" s="59"/>
      <c r="ANV409" s="59"/>
      <c r="ANW409" s="59"/>
      <c r="ANX409" s="59"/>
      <c r="ANY409" s="59"/>
      <c r="ANZ409" s="59"/>
      <c r="AOA409" s="59"/>
      <c r="AOB409" s="59"/>
      <c r="AOC409" s="59"/>
      <c r="AOD409" s="59"/>
      <c r="AOE409" s="59"/>
      <c r="AOF409" s="59"/>
      <c r="AOG409" s="59"/>
      <c r="AOH409" s="59"/>
      <c r="AOI409" s="59"/>
      <c r="AOJ409" s="59"/>
      <c r="AOK409" s="59"/>
      <c r="AOL409" s="59"/>
      <c r="AOM409" s="59"/>
      <c r="AON409" s="59"/>
      <c r="AOO409" s="59"/>
      <c r="AOP409" s="59"/>
      <c r="AOQ409" s="59"/>
      <c r="AOR409" s="59"/>
      <c r="AOS409" s="59"/>
      <c r="AOT409" s="59"/>
      <c r="AOU409" s="59"/>
      <c r="AOV409" s="59"/>
      <c r="AOW409" s="59"/>
      <c r="AOX409" s="59"/>
      <c r="AOY409" s="59"/>
      <c r="AOZ409" s="59"/>
      <c r="APA409" s="59"/>
      <c r="APB409" s="59"/>
      <c r="APC409" s="59"/>
      <c r="APD409" s="59"/>
      <c r="APE409" s="59"/>
      <c r="APF409" s="59"/>
      <c r="APG409" s="59"/>
      <c r="APH409" s="59"/>
      <c r="API409" s="59"/>
      <c r="APJ409" s="59"/>
      <c r="APK409" s="59"/>
      <c r="APL409" s="59"/>
      <c r="APM409" s="59"/>
      <c r="APN409" s="59"/>
      <c r="APO409" s="59"/>
      <c r="APP409" s="59"/>
      <c r="APQ409" s="59"/>
      <c r="APR409" s="59"/>
      <c r="APS409" s="59"/>
      <c r="APT409" s="59"/>
      <c r="APU409" s="59"/>
      <c r="APV409" s="59"/>
      <c r="APW409" s="59"/>
      <c r="APX409" s="59"/>
      <c r="APY409" s="59"/>
      <c r="APZ409" s="59"/>
      <c r="AQA409" s="59"/>
      <c r="AQB409" s="59"/>
      <c r="AQC409" s="59"/>
      <c r="AQD409" s="59"/>
      <c r="AQE409" s="59"/>
      <c r="AQF409" s="59"/>
      <c r="AQG409" s="59"/>
      <c r="AQH409" s="59"/>
      <c r="AQI409" s="59"/>
      <c r="AQJ409" s="59"/>
      <c r="AQK409" s="59"/>
      <c r="AQL409" s="59"/>
      <c r="AQM409" s="59"/>
      <c r="AQN409" s="59"/>
      <c r="AQO409" s="59"/>
      <c r="AQP409" s="59"/>
      <c r="AQQ409" s="59"/>
      <c r="AQR409" s="59"/>
      <c r="AQS409" s="59"/>
      <c r="AQT409" s="59"/>
      <c r="AQU409" s="59"/>
      <c r="AQV409" s="59"/>
      <c r="AQW409" s="59"/>
      <c r="AQX409" s="59"/>
      <c r="AQY409" s="59"/>
      <c r="AQZ409" s="59"/>
      <c r="ARA409" s="59"/>
      <c r="ARB409" s="59"/>
      <c r="ARC409" s="59"/>
      <c r="ARD409" s="59"/>
      <c r="ARE409" s="59"/>
      <c r="ARF409" s="59"/>
      <c r="ARG409" s="59"/>
      <c r="ARH409" s="59"/>
      <c r="ARI409" s="59"/>
      <c r="ARJ409" s="59"/>
      <c r="ARK409" s="59"/>
      <c r="ARL409" s="59"/>
      <c r="ARM409" s="59"/>
      <c r="ARN409" s="59"/>
      <c r="ARO409" s="59"/>
      <c r="ARP409" s="59"/>
      <c r="ARQ409" s="59"/>
      <c r="ARR409" s="59"/>
      <c r="ARS409" s="59"/>
      <c r="ART409" s="59"/>
      <c r="ARU409" s="59"/>
      <c r="ARV409" s="59"/>
      <c r="ARW409" s="59"/>
      <c r="ARX409" s="59"/>
      <c r="ARY409" s="59"/>
      <c r="ARZ409" s="59"/>
      <c r="ASA409" s="59"/>
      <c r="ASB409" s="59"/>
      <c r="ASC409" s="59"/>
      <c r="ASD409" s="59"/>
      <c r="ASE409" s="59"/>
      <c r="ASF409" s="59"/>
      <c r="ASG409" s="59"/>
      <c r="ASH409" s="59"/>
      <c r="ASI409" s="59"/>
      <c r="ASJ409" s="59"/>
      <c r="ASK409" s="59"/>
      <c r="ASL409" s="59"/>
      <c r="ASM409" s="59"/>
      <c r="ASN409" s="59"/>
      <c r="ASO409" s="59"/>
      <c r="ASP409" s="59"/>
      <c r="ASQ409" s="59"/>
      <c r="ASR409" s="59"/>
      <c r="ASS409" s="59"/>
      <c r="AST409" s="59"/>
      <c r="ASU409" s="59"/>
      <c r="ASV409" s="59"/>
      <c r="ASW409" s="59"/>
      <c r="ASX409" s="59"/>
      <c r="ASY409" s="59"/>
      <c r="ASZ409" s="59"/>
      <c r="ATA409" s="59"/>
      <c r="ATB409" s="59"/>
      <c r="ATC409" s="59"/>
      <c r="ATD409" s="59"/>
      <c r="ATE409" s="59"/>
      <c r="ATF409" s="59"/>
      <c r="ATG409" s="59"/>
      <c r="ATH409" s="59"/>
      <c r="ATI409" s="59"/>
      <c r="ATJ409" s="59"/>
      <c r="ATK409" s="59"/>
      <c r="ATL409" s="59"/>
      <c r="ATM409" s="59"/>
      <c r="ATN409" s="59"/>
      <c r="ATO409" s="59"/>
      <c r="ATP409" s="59"/>
      <c r="ATQ409" s="59"/>
      <c r="ATR409" s="59"/>
      <c r="ATS409" s="59"/>
      <c r="ATT409" s="59"/>
      <c r="ATU409" s="59"/>
      <c r="ATV409" s="59"/>
      <c r="ATW409" s="59"/>
      <c r="ATX409" s="59"/>
      <c r="ATY409" s="59"/>
      <c r="ATZ409" s="59"/>
      <c r="AUA409" s="59"/>
      <c r="AUB409" s="59"/>
      <c r="AUC409" s="59"/>
      <c r="AUD409" s="59"/>
      <c r="AUE409" s="59"/>
      <c r="AUF409" s="59"/>
      <c r="AUG409" s="59"/>
      <c r="AUH409" s="59"/>
      <c r="AUI409" s="59"/>
      <c r="AUJ409" s="59"/>
      <c r="AUK409" s="59"/>
      <c r="AUL409" s="59"/>
      <c r="AUM409" s="59"/>
      <c r="AUN409" s="59"/>
      <c r="AUO409" s="59"/>
      <c r="AUP409" s="59"/>
      <c r="AUQ409" s="59"/>
      <c r="AUR409" s="59"/>
      <c r="AUS409" s="59"/>
      <c r="AUT409" s="59"/>
      <c r="AUU409" s="59"/>
      <c r="AUV409" s="59"/>
      <c r="AUW409" s="59"/>
      <c r="AUX409" s="59"/>
      <c r="AUY409" s="59"/>
      <c r="AUZ409" s="59"/>
      <c r="AVA409" s="59"/>
      <c r="AVB409" s="59"/>
      <c r="AVC409" s="59"/>
      <c r="AVD409" s="59"/>
      <c r="AVE409" s="59"/>
      <c r="AVF409" s="59"/>
      <c r="AVG409" s="59"/>
      <c r="AVH409" s="59"/>
      <c r="AVI409" s="59"/>
      <c r="AVJ409" s="59"/>
      <c r="AVK409" s="59"/>
      <c r="AVL409" s="59"/>
      <c r="AVM409" s="59"/>
      <c r="AVN409" s="59"/>
      <c r="AVO409" s="59"/>
      <c r="AVP409" s="59"/>
      <c r="AVQ409" s="59"/>
      <c r="AVR409" s="59"/>
      <c r="AVS409" s="59"/>
      <c r="AVT409" s="59"/>
      <c r="AVU409" s="59"/>
      <c r="AVV409" s="59"/>
      <c r="AVW409" s="59"/>
      <c r="AVX409" s="59"/>
      <c r="AVY409" s="59"/>
      <c r="AVZ409" s="59"/>
      <c r="AWA409" s="59"/>
      <c r="AWB409" s="59"/>
      <c r="AWC409" s="59"/>
      <c r="AWD409" s="59"/>
      <c r="AWE409" s="59"/>
      <c r="AWF409" s="59"/>
      <c r="AWG409" s="59"/>
      <c r="AWH409" s="59"/>
      <c r="AWI409" s="59"/>
      <c r="AWJ409" s="59"/>
      <c r="AWK409" s="59"/>
      <c r="AWL409" s="59"/>
      <c r="AWM409" s="59"/>
      <c r="AWN409" s="59"/>
      <c r="AWO409" s="59"/>
      <c r="AWP409" s="59"/>
      <c r="AWQ409" s="59"/>
      <c r="AWR409" s="59"/>
      <c r="AWS409" s="59"/>
      <c r="AWT409" s="59"/>
      <c r="AWU409" s="59"/>
      <c r="AWV409" s="59"/>
      <c r="AWW409" s="59"/>
      <c r="AWX409" s="59"/>
      <c r="AWY409" s="59"/>
      <c r="AWZ409" s="59"/>
      <c r="AXA409" s="59"/>
      <c r="AXB409" s="59"/>
      <c r="AXC409" s="59"/>
      <c r="AXD409" s="59"/>
      <c r="AXE409" s="59"/>
      <c r="AXF409" s="59"/>
      <c r="AXG409" s="59"/>
      <c r="AXH409" s="59"/>
      <c r="AXI409" s="59"/>
      <c r="AXJ409" s="59"/>
      <c r="AXK409" s="59"/>
      <c r="AXL409" s="59"/>
      <c r="AXM409" s="59"/>
      <c r="AXN409" s="59"/>
      <c r="AXO409" s="59"/>
      <c r="AXP409" s="59"/>
      <c r="AXQ409" s="59"/>
      <c r="AXR409" s="59"/>
      <c r="AXS409" s="59"/>
      <c r="AXT409" s="59"/>
      <c r="AXU409" s="59"/>
      <c r="AXV409" s="59"/>
      <c r="AXW409" s="59"/>
      <c r="AXX409" s="59"/>
      <c r="AXY409" s="59"/>
      <c r="AXZ409" s="59"/>
      <c r="AYA409" s="59"/>
      <c r="AYB409" s="59"/>
      <c r="AYC409" s="59"/>
      <c r="AYD409" s="59"/>
      <c r="AYE409" s="59"/>
      <c r="AYF409" s="59"/>
      <c r="AYG409" s="59"/>
      <c r="AYH409" s="59"/>
      <c r="AYI409" s="59"/>
      <c r="AYJ409" s="59"/>
      <c r="AYK409" s="59"/>
      <c r="AYL409" s="59"/>
      <c r="AYM409" s="59"/>
      <c r="AYN409" s="59"/>
      <c r="AYO409" s="59"/>
      <c r="AYP409" s="59"/>
      <c r="AYQ409" s="59"/>
      <c r="AYR409" s="59"/>
      <c r="AYS409" s="59"/>
      <c r="AYT409" s="59"/>
      <c r="AYU409" s="59"/>
      <c r="AYV409" s="59"/>
      <c r="AYW409" s="59"/>
      <c r="AYX409" s="59"/>
      <c r="AYY409" s="59"/>
      <c r="AYZ409" s="59"/>
      <c r="AZA409" s="59"/>
      <c r="AZB409" s="59"/>
      <c r="AZC409" s="59"/>
      <c r="AZD409" s="59"/>
      <c r="AZE409" s="59"/>
      <c r="AZF409" s="59"/>
      <c r="AZG409" s="59"/>
      <c r="AZH409" s="59"/>
      <c r="AZI409" s="59"/>
      <c r="AZJ409" s="59"/>
      <c r="AZK409" s="59"/>
      <c r="AZL409" s="59"/>
      <c r="AZM409" s="59"/>
      <c r="AZN409" s="59"/>
      <c r="AZO409" s="59"/>
      <c r="AZP409" s="59"/>
      <c r="AZQ409" s="59"/>
      <c r="AZR409" s="59"/>
      <c r="AZS409" s="59"/>
      <c r="AZT409" s="59"/>
      <c r="AZU409" s="59"/>
      <c r="AZV409" s="59"/>
      <c r="AZW409" s="59"/>
      <c r="AZX409" s="59"/>
      <c r="AZY409" s="59"/>
      <c r="AZZ409" s="59"/>
      <c r="BAA409" s="59"/>
      <c r="BAB409" s="59"/>
      <c r="BAC409" s="59"/>
      <c r="BAD409" s="59"/>
      <c r="BAE409" s="59"/>
      <c r="BAF409" s="59"/>
      <c r="BAG409" s="59"/>
      <c r="BAH409" s="59"/>
      <c r="BAI409" s="59"/>
      <c r="BAJ409" s="59"/>
      <c r="BAK409" s="59"/>
      <c r="BAL409" s="59"/>
      <c r="BAM409" s="59"/>
      <c r="BAN409" s="59"/>
      <c r="BAO409" s="59"/>
      <c r="BAP409" s="59"/>
      <c r="BAQ409" s="59"/>
      <c r="BAR409" s="59"/>
      <c r="BAS409" s="59"/>
      <c r="BAT409" s="59"/>
      <c r="BAU409" s="59"/>
      <c r="BAV409" s="59"/>
      <c r="BAW409" s="59"/>
      <c r="BAX409" s="59"/>
      <c r="BAY409" s="59"/>
      <c r="BAZ409" s="59"/>
      <c r="BBA409" s="59"/>
      <c r="BBB409" s="59"/>
      <c r="BBC409" s="59"/>
      <c r="BBD409" s="59"/>
      <c r="BBE409" s="59"/>
      <c r="BBF409" s="59"/>
      <c r="BBG409" s="59"/>
      <c r="BBH409" s="59"/>
      <c r="BBI409" s="59"/>
      <c r="BBJ409" s="59"/>
      <c r="BBK409" s="59"/>
      <c r="BBL409" s="59"/>
      <c r="BBM409" s="59"/>
      <c r="BBN409" s="59"/>
      <c r="BBO409" s="59"/>
      <c r="BBP409" s="59"/>
      <c r="BBQ409" s="59"/>
      <c r="BBR409" s="59"/>
      <c r="BBS409" s="59"/>
      <c r="BBT409" s="59"/>
      <c r="BBU409" s="59"/>
      <c r="BBV409" s="59"/>
      <c r="BBW409" s="59"/>
      <c r="BBX409" s="59"/>
      <c r="BBY409" s="59"/>
      <c r="BBZ409" s="59"/>
      <c r="BCA409" s="59"/>
      <c r="BCB409" s="59"/>
      <c r="BCC409" s="59"/>
      <c r="BCD409" s="59"/>
      <c r="BCE409" s="59"/>
      <c r="BCF409" s="59"/>
      <c r="BCG409" s="59"/>
      <c r="BCH409" s="59"/>
      <c r="BCI409" s="59"/>
      <c r="BCJ409" s="59"/>
      <c r="BCK409" s="59"/>
      <c r="BCL409" s="59"/>
      <c r="BCM409" s="59"/>
      <c r="BCN409" s="59"/>
      <c r="BCO409" s="59"/>
      <c r="BCP409" s="59"/>
      <c r="BCQ409" s="59"/>
      <c r="BCR409" s="59"/>
      <c r="BCS409" s="59"/>
      <c r="BCT409" s="59"/>
      <c r="BCU409" s="59"/>
      <c r="BCV409" s="59"/>
      <c r="BCW409" s="59"/>
      <c r="BCX409" s="59"/>
      <c r="BCY409" s="59"/>
      <c r="BCZ409" s="59"/>
      <c r="BDA409" s="59"/>
      <c r="BDB409" s="59"/>
      <c r="BDC409" s="59"/>
      <c r="BDD409" s="59"/>
      <c r="BDE409" s="59"/>
      <c r="BDF409" s="59"/>
      <c r="BDG409" s="59"/>
      <c r="BDH409" s="59"/>
      <c r="BDI409" s="59"/>
      <c r="BDJ409" s="59"/>
      <c r="BDK409" s="59"/>
      <c r="BDL409" s="59"/>
      <c r="BDM409" s="59"/>
      <c r="BDN409" s="59"/>
      <c r="BDO409" s="59"/>
      <c r="BDP409" s="59"/>
      <c r="BDQ409" s="59"/>
      <c r="BDR409" s="59"/>
      <c r="BDS409" s="59"/>
      <c r="BDT409" s="59"/>
      <c r="BDU409" s="59"/>
      <c r="BDV409" s="59"/>
      <c r="BDW409" s="59"/>
      <c r="BDX409" s="59"/>
      <c r="BDY409" s="59"/>
      <c r="BDZ409" s="59"/>
      <c r="BEA409" s="59"/>
      <c r="BEB409" s="59"/>
      <c r="BEC409" s="59"/>
      <c r="BED409" s="59"/>
      <c r="BEE409" s="59"/>
      <c r="BEF409" s="59"/>
      <c r="BEG409" s="59"/>
      <c r="BEH409" s="59"/>
      <c r="BEI409" s="59"/>
      <c r="BEJ409" s="59"/>
      <c r="BEK409" s="59"/>
      <c r="BEL409" s="59"/>
      <c r="BEM409" s="59"/>
      <c r="BEN409" s="59"/>
      <c r="BEO409" s="59"/>
      <c r="BEP409" s="59"/>
      <c r="BEQ409" s="59"/>
      <c r="BER409" s="59"/>
      <c r="BES409" s="59"/>
      <c r="BET409" s="59"/>
      <c r="BEU409" s="59"/>
      <c r="BEV409" s="59"/>
      <c r="BEW409" s="59"/>
      <c r="BEX409" s="59"/>
      <c r="BEY409" s="59"/>
      <c r="BEZ409" s="59"/>
      <c r="BFA409" s="59"/>
      <c r="BFB409" s="59"/>
      <c r="BFC409" s="59"/>
      <c r="BFD409" s="59"/>
      <c r="BFE409" s="59"/>
      <c r="BFF409" s="59"/>
      <c r="BFG409" s="59"/>
      <c r="BFH409" s="59"/>
      <c r="BFI409" s="59"/>
      <c r="BFJ409" s="59"/>
      <c r="BFK409" s="59"/>
      <c r="BFL409" s="59"/>
      <c r="BFM409" s="59"/>
      <c r="BFN409" s="59"/>
      <c r="BFO409" s="59"/>
      <c r="BFP409" s="59"/>
      <c r="BFQ409" s="59"/>
      <c r="BFR409" s="59"/>
      <c r="BFS409" s="59"/>
      <c r="BFT409" s="59"/>
      <c r="BFU409" s="59"/>
      <c r="BFV409" s="59"/>
      <c r="BFW409" s="59"/>
      <c r="BFX409" s="59"/>
      <c r="BFY409" s="59"/>
      <c r="BFZ409" s="59"/>
      <c r="BGA409" s="59"/>
      <c r="BGB409" s="59"/>
      <c r="BGC409" s="59"/>
      <c r="BGD409" s="59"/>
      <c r="BGE409" s="59"/>
      <c r="BGF409" s="59"/>
      <c r="BGG409" s="59"/>
      <c r="BGH409" s="59"/>
      <c r="BGI409" s="59"/>
      <c r="BGJ409" s="59"/>
      <c r="BGK409" s="59"/>
      <c r="BGL409" s="59"/>
      <c r="BGM409" s="59"/>
      <c r="BGN409" s="59"/>
      <c r="BGO409" s="59"/>
      <c r="BGP409" s="59"/>
      <c r="BGQ409" s="59"/>
      <c r="BGR409" s="59"/>
      <c r="BGS409" s="59"/>
      <c r="BGT409" s="59"/>
      <c r="BGU409" s="59"/>
      <c r="BGV409" s="59"/>
      <c r="BGW409" s="59"/>
      <c r="BGX409" s="59"/>
      <c r="BGY409" s="59"/>
      <c r="BGZ409" s="59"/>
      <c r="BHA409" s="59"/>
      <c r="BHB409" s="59"/>
      <c r="BHC409" s="59"/>
      <c r="BHD409" s="59"/>
      <c r="BHE409" s="59"/>
      <c r="BHF409" s="59"/>
      <c r="BHG409" s="59"/>
      <c r="BHH409" s="59"/>
      <c r="BHI409" s="59"/>
      <c r="BHJ409" s="59"/>
      <c r="BHK409" s="59"/>
      <c r="BHL409" s="59"/>
      <c r="BHM409" s="59"/>
      <c r="BHN409" s="59"/>
      <c r="BHO409" s="59"/>
      <c r="BHP409" s="59"/>
      <c r="BHQ409" s="59"/>
      <c r="BHR409" s="59"/>
      <c r="BHS409" s="59"/>
      <c r="BHT409" s="59"/>
      <c r="BHU409" s="59"/>
      <c r="BHV409" s="59"/>
      <c r="BHW409" s="59"/>
      <c r="BHX409" s="59"/>
      <c r="BHY409" s="59"/>
      <c r="BHZ409" s="59"/>
      <c r="BIA409" s="59"/>
      <c r="BIB409" s="59"/>
      <c r="BIC409" s="59"/>
      <c r="BID409" s="59"/>
      <c r="BIE409" s="59"/>
      <c r="BIF409" s="59"/>
      <c r="BIG409" s="59"/>
      <c r="BIH409" s="59"/>
      <c r="BII409" s="59"/>
      <c r="BIJ409" s="59"/>
      <c r="BIK409" s="59"/>
      <c r="BIL409" s="59"/>
      <c r="BIM409" s="59"/>
      <c r="BIN409" s="59"/>
      <c r="BIO409" s="59"/>
      <c r="BIP409" s="59"/>
      <c r="BIQ409" s="59"/>
      <c r="BIR409" s="59"/>
      <c r="BIS409" s="59"/>
      <c r="BIT409" s="59"/>
      <c r="BIU409" s="59"/>
      <c r="BIV409" s="59"/>
      <c r="BIW409" s="59"/>
      <c r="BIX409" s="59"/>
      <c r="BIY409" s="59"/>
      <c r="BIZ409" s="59"/>
      <c r="BJA409" s="59"/>
      <c r="BJB409" s="59"/>
      <c r="BJC409" s="59"/>
      <c r="BJD409" s="59"/>
      <c r="BJE409" s="59"/>
      <c r="BJF409" s="59"/>
      <c r="BJG409" s="59"/>
      <c r="BJH409" s="59"/>
      <c r="BJI409" s="59"/>
      <c r="BJJ409" s="59"/>
      <c r="BJK409" s="59"/>
      <c r="BJL409" s="59"/>
      <c r="BJM409" s="59"/>
      <c r="BJN409" s="59"/>
      <c r="BJO409" s="59"/>
      <c r="BJP409" s="59"/>
      <c r="BJQ409" s="59"/>
      <c r="BJR409" s="59"/>
      <c r="BJS409" s="59"/>
      <c r="BJT409" s="59"/>
      <c r="BJU409" s="59"/>
      <c r="BJV409" s="59"/>
      <c r="BJW409" s="59"/>
      <c r="BJX409" s="59"/>
      <c r="BJY409" s="59"/>
      <c r="BJZ409" s="59"/>
      <c r="BKA409" s="59"/>
      <c r="BKB409" s="59"/>
      <c r="BKC409" s="59"/>
      <c r="BKD409" s="59"/>
      <c r="BKE409" s="59"/>
      <c r="BKF409" s="59"/>
      <c r="BKG409" s="59"/>
      <c r="BKH409" s="59"/>
      <c r="BKI409" s="59"/>
      <c r="BKJ409" s="59"/>
      <c r="BKK409" s="59"/>
      <c r="BKL409" s="59"/>
      <c r="BKM409" s="59"/>
      <c r="BKN409" s="59"/>
      <c r="BKO409" s="59"/>
      <c r="BKP409" s="59"/>
      <c r="BKQ409" s="59"/>
      <c r="BKR409" s="59"/>
      <c r="BKS409" s="59"/>
      <c r="BKT409" s="59"/>
      <c r="BKU409" s="59"/>
      <c r="BKV409" s="59"/>
      <c r="BKW409" s="59"/>
      <c r="BKX409" s="59"/>
      <c r="BKY409" s="59"/>
      <c r="BKZ409" s="59"/>
      <c r="BLA409" s="59"/>
      <c r="BLB409" s="59"/>
      <c r="BLC409" s="59"/>
      <c r="BLD409" s="59"/>
      <c r="BLE409" s="59"/>
      <c r="BLF409" s="59"/>
      <c r="BLG409" s="59"/>
      <c r="BLH409" s="59"/>
      <c r="BLI409" s="59"/>
      <c r="BLJ409" s="59"/>
      <c r="BLK409" s="59"/>
      <c r="BLL409" s="59"/>
      <c r="BLM409" s="59"/>
      <c r="BLN409" s="59"/>
      <c r="BLO409" s="59"/>
      <c r="BLP409" s="59"/>
      <c r="BLQ409" s="59"/>
      <c r="BLR409" s="59"/>
      <c r="BLS409" s="59"/>
      <c r="BLT409" s="59"/>
      <c r="BLU409" s="59"/>
      <c r="BLV409" s="59"/>
      <c r="BLW409" s="59"/>
      <c r="BLX409" s="59"/>
      <c r="BLY409" s="59"/>
      <c r="BLZ409" s="59"/>
      <c r="BMA409" s="59"/>
      <c r="BMB409" s="59"/>
      <c r="BMC409" s="59"/>
      <c r="BMD409" s="59"/>
      <c r="BME409" s="59"/>
      <c r="BMF409" s="59"/>
      <c r="BMG409" s="59"/>
      <c r="BMH409" s="59"/>
      <c r="BMI409" s="59"/>
      <c r="BMJ409" s="59"/>
      <c r="BMK409" s="59"/>
      <c r="BML409" s="59"/>
      <c r="BMM409" s="59"/>
      <c r="BMN409" s="59"/>
      <c r="BMO409" s="59"/>
      <c r="BMP409" s="59"/>
      <c r="BMQ409" s="59"/>
      <c r="BMR409" s="59"/>
      <c r="BMS409" s="59"/>
      <c r="BMT409" s="59"/>
      <c r="BMU409" s="59"/>
      <c r="BMV409" s="59"/>
      <c r="BMW409" s="59"/>
      <c r="BMX409" s="59"/>
      <c r="BMY409" s="59"/>
      <c r="BMZ409" s="59"/>
      <c r="BNA409" s="59"/>
      <c r="BNB409" s="59"/>
      <c r="BNC409" s="59"/>
      <c r="BND409" s="59"/>
      <c r="BNE409" s="59"/>
      <c r="BNF409" s="59"/>
      <c r="BNG409" s="59"/>
      <c r="BNH409" s="59"/>
      <c r="BNI409" s="59"/>
      <c r="BNJ409" s="59"/>
      <c r="BNK409" s="59"/>
      <c r="BNL409" s="59"/>
      <c r="BNM409" s="59"/>
      <c r="BNN409" s="59"/>
      <c r="BNO409" s="59"/>
      <c r="BNP409" s="59"/>
      <c r="BNQ409" s="59"/>
      <c r="BNR409" s="59"/>
      <c r="BNS409" s="59"/>
      <c r="BNT409" s="59"/>
      <c r="BNU409" s="59"/>
      <c r="BNV409" s="59"/>
      <c r="BNW409" s="59"/>
      <c r="BNX409" s="59"/>
      <c r="BNY409" s="59"/>
      <c r="BNZ409" s="59"/>
      <c r="BOA409" s="59"/>
      <c r="BOB409" s="59"/>
      <c r="BOC409" s="59"/>
      <c r="BOD409" s="59"/>
      <c r="BOE409" s="59"/>
      <c r="BOF409" s="59"/>
      <c r="BOG409" s="59"/>
      <c r="BOH409" s="59"/>
      <c r="BOI409" s="59"/>
      <c r="BOJ409" s="59"/>
      <c r="BOK409" s="59"/>
      <c r="BOL409" s="59"/>
      <c r="BOM409" s="59"/>
      <c r="BON409" s="59"/>
      <c r="BOO409" s="59"/>
      <c r="BOP409" s="59"/>
      <c r="BOQ409" s="59"/>
      <c r="BOR409" s="59"/>
      <c r="BOS409" s="59"/>
      <c r="BOT409" s="59"/>
      <c r="BOU409" s="59"/>
      <c r="BOV409" s="59"/>
      <c r="BOW409" s="59"/>
      <c r="BOX409" s="59"/>
      <c r="BOY409" s="59"/>
      <c r="BOZ409" s="59"/>
      <c r="BPA409" s="59"/>
      <c r="BPB409" s="59"/>
      <c r="BPC409" s="59"/>
      <c r="BPD409" s="59"/>
      <c r="BPE409" s="59"/>
      <c r="BPF409" s="59"/>
      <c r="BPG409" s="59"/>
      <c r="BPH409" s="59"/>
      <c r="BPI409" s="59"/>
      <c r="BPJ409" s="59"/>
      <c r="BPK409" s="59"/>
      <c r="BPL409" s="59"/>
      <c r="BPM409" s="59"/>
      <c r="BPN409" s="59"/>
      <c r="BPO409" s="59"/>
      <c r="BPP409" s="59"/>
      <c r="BPQ409" s="59"/>
      <c r="BPR409" s="59"/>
      <c r="BPS409" s="59"/>
      <c r="BPT409" s="59"/>
      <c r="BPU409" s="59"/>
      <c r="BPV409" s="59"/>
      <c r="BPW409" s="59"/>
      <c r="BPX409" s="59"/>
      <c r="BPY409" s="59"/>
      <c r="BPZ409" s="59"/>
      <c r="BQA409" s="59"/>
      <c r="BQB409" s="59"/>
      <c r="BQC409" s="59"/>
      <c r="BQD409" s="59"/>
      <c r="BQE409" s="59"/>
      <c r="BQF409" s="59"/>
      <c r="BQG409" s="59"/>
      <c r="BQH409" s="59"/>
      <c r="BQI409" s="59"/>
      <c r="BQJ409" s="59"/>
      <c r="BQK409" s="59"/>
      <c r="BQL409" s="59"/>
      <c r="BQM409" s="59"/>
      <c r="BQN409" s="59"/>
      <c r="BQO409" s="59"/>
      <c r="BQP409" s="59"/>
      <c r="BQQ409" s="59"/>
      <c r="BQR409" s="59"/>
      <c r="BQS409" s="59"/>
      <c r="BQT409" s="59"/>
      <c r="BQU409" s="59"/>
      <c r="BQV409" s="59"/>
      <c r="BQW409" s="59"/>
      <c r="BQX409" s="59"/>
      <c r="BQY409" s="59"/>
      <c r="BQZ409" s="59"/>
      <c r="BRA409" s="59"/>
      <c r="BRB409" s="59"/>
      <c r="BRC409" s="59"/>
      <c r="BRD409" s="59"/>
      <c r="BRE409" s="59"/>
      <c r="BRF409" s="59"/>
      <c r="BRG409" s="59"/>
      <c r="BRH409" s="59"/>
      <c r="BRI409" s="59"/>
      <c r="BRJ409" s="59"/>
      <c r="BRK409" s="59"/>
      <c r="BRL409" s="59"/>
      <c r="BRM409" s="59"/>
      <c r="BRN409" s="59"/>
      <c r="BRO409" s="59"/>
      <c r="BRP409" s="59"/>
      <c r="BRQ409" s="59"/>
      <c r="BRR409" s="59"/>
      <c r="BRS409" s="59"/>
      <c r="BRT409" s="59"/>
      <c r="BRU409" s="59"/>
      <c r="BRV409" s="59"/>
      <c r="BRW409" s="59"/>
      <c r="BRX409" s="59"/>
      <c r="BRY409" s="59"/>
      <c r="BRZ409" s="59"/>
      <c r="BSA409" s="59"/>
      <c r="BSB409" s="59"/>
      <c r="BSC409" s="59"/>
      <c r="BSD409" s="59"/>
      <c r="BSE409" s="59"/>
      <c r="BSF409" s="59"/>
      <c r="BSG409" s="59"/>
      <c r="BSH409" s="59"/>
      <c r="BSI409" s="59"/>
      <c r="BSJ409" s="59"/>
      <c r="BSK409" s="59"/>
      <c r="BSL409" s="59"/>
      <c r="BSM409" s="59"/>
      <c r="BSN409" s="59"/>
      <c r="BSO409" s="59"/>
      <c r="BSP409" s="59"/>
      <c r="BSQ409" s="59"/>
      <c r="BSR409" s="59"/>
      <c r="BSS409" s="59"/>
      <c r="BST409" s="59"/>
      <c r="BSU409" s="59"/>
      <c r="BSV409" s="59"/>
      <c r="BSW409" s="59"/>
      <c r="BSX409" s="59"/>
      <c r="BSY409" s="59"/>
      <c r="BSZ409" s="59"/>
      <c r="BTA409" s="59"/>
      <c r="BTB409" s="59"/>
      <c r="BTC409" s="59"/>
      <c r="BTD409" s="59"/>
      <c r="BTE409" s="59"/>
      <c r="BTF409" s="59"/>
      <c r="BTG409" s="59"/>
      <c r="BTH409" s="59"/>
      <c r="BTI409" s="59"/>
      <c r="BTJ409" s="59"/>
      <c r="BTK409" s="59"/>
      <c r="BTL409" s="59"/>
      <c r="BTM409" s="59"/>
      <c r="BTN409" s="59"/>
      <c r="BTO409" s="59"/>
      <c r="BTP409" s="59"/>
      <c r="BTQ409" s="59"/>
      <c r="BTR409" s="59"/>
      <c r="BTS409" s="59"/>
      <c r="BTT409" s="59"/>
      <c r="BTU409" s="59"/>
      <c r="BTV409" s="59"/>
      <c r="BTW409" s="59"/>
      <c r="BTX409" s="59"/>
      <c r="BTY409" s="59"/>
      <c r="BTZ409" s="59"/>
      <c r="BUA409" s="59"/>
      <c r="BUB409" s="59"/>
      <c r="BUC409" s="59"/>
      <c r="BUD409" s="59"/>
      <c r="BUE409" s="59"/>
      <c r="BUF409" s="59"/>
      <c r="BUG409" s="59"/>
      <c r="BUH409" s="59"/>
      <c r="BUI409" s="59"/>
      <c r="BUJ409" s="59"/>
      <c r="BUK409" s="59"/>
      <c r="BUL409" s="59"/>
      <c r="BUM409" s="59"/>
      <c r="BUN409" s="59"/>
      <c r="BUO409" s="59"/>
      <c r="BUP409" s="59"/>
      <c r="BUQ409" s="59"/>
      <c r="BUR409" s="59"/>
      <c r="BUS409" s="59"/>
      <c r="BUT409" s="59"/>
      <c r="BUU409" s="59"/>
      <c r="BUV409" s="59"/>
      <c r="BUW409" s="59"/>
      <c r="BUX409" s="59"/>
      <c r="BUY409" s="59"/>
      <c r="BUZ409" s="59"/>
      <c r="BVA409" s="59"/>
      <c r="BVB409" s="59"/>
      <c r="BVC409" s="59"/>
      <c r="BVD409" s="59"/>
      <c r="BVE409" s="59"/>
      <c r="BVF409" s="59"/>
      <c r="BVG409" s="59"/>
      <c r="BVH409" s="59"/>
      <c r="BVI409" s="59"/>
      <c r="BVJ409" s="59"/>
      <c r="BVK409" s="59"/>
      <c r="BVL409" s="59"/>
      <c r="BVM409" s="59"/>
      <c r="BVN409" s="59"/>
      <c r="BVO409" s="59"/>
      <c r="BVP409" s="59"/>
      <c r="BVQ409" s="59"/>
      <c r="BVR409" s="59"/>
      <c r="BVS409" s="59"/>
      <c r="BVT409" s="59"/>
      <c r="BVU409" s="59"/>
      <c r="BVV409" s="59"/>
      <c r="BVW409" s="59"/>
      <c r="BVX409" s="59"/>
      <c r="BVY409" s="59"/>
      <c r="BVZ409" s="59"/>
      <c r="BWA409" s="59"/>
      <c r="BWB409" s="59"/>
      <c r="BWC409" s="59"/>
      <c r="BWD409" s="59"/>
      <c r="BWE409" s="59"/>
      <c r="BWF409" s="59"/>
      <c r="BWG409" s="59"/>
      <c r="BWH409" s="59"/>
      <c r="BWI409" s="59"/>
      <c r="BWJ409" s="59"/>
      <c r="BWK409" s="59"/>
      <c r="BWL409" s="59"/>
      <c r="BWM409" s="59"/>
      <c r="BWN409" s="59"/>
      <c r="BWO409" s="59"/>
      <c r="BWP409" s="59"/>
      <c r="BWQ409" s="59"/>
      <c r="BWR409" s="59"/>
      <c r="BWS409" s="59"/>
      <c r="BWT409" s="59"/>
      <c r="BWU409" s="59"/>
      <c r="BWV409" s="59"/>
      <c r="BWW409" s="59"/>
      <c r="BWX409" s="59"/>
      <c r="BWY409" s="59"/>
      <c r="BWZ409" s="59"/>
      <c r="BXA409" s="59"/>
      <c r="BXB409" s="59"/>
      <c r="BXC409" s="59"/>
      <c r="BXD409" s="59"/>
      <c r="BXE409" s="59"/>
      <c r="BXF409" s="59"/>
      <c r="BXG409" s="59"/>
      <c r="BXH409" s="59"/>
      <c r="BXI409" s="59"/>
      <c r="BXJ409" s="59"/>
      <c r="BXK409" s="59"/>
      <c r="BXL409" s="59"/>
      <c r="BXM409" s="59"/>
      <c r="BXN409" s="59"/>
      <c r="BXO409" s="59"/>
      <c r="BXP409" s="59"/>
      <c r="BXQ409" s="59"/>
      <c r="BXR409" s="59"/>
      <c r="BXS409" s="59"/>
      <c r="BXT409" s="59"/>
      <c r="BXU409" s="59"/>
      <c r="BXV409" s="59"/>
      <c r="BXW409" s="59"/>
      <c r="BXX409" s="59"/>
      <c r="BXY409" s="59"/>
      <c r="BXZ409" s="59"/>
      <c r="BYA409" s="59"/>
      <c r="BYB409" s="59"/>
      <c r="BYC409" s="59"/>
      <c r="BYD409" s="59"/>
      <c r="BYE409" s="59"/>
      <c r="BYF409" s="59"/>
      <c r="BYG409" s="59"/>
      <c r="BYH409" s="59"/>
      <c r="BYI409" s="59"/>
      <c r="BYJ409" s="59"/>
      <c r="BYK409" s="59"/>
      <c r="BYL409" s="59"/>
      <c r="BYM409" s="59"/>
      <c r="BYN409" s="59"/>
      <c r="BYO409" s="59"/>
      <c r="BYP409" s="59"/>
      <c r="BYQ409" s="59"/>
      <c r="BYR409" s="59"/>
      <c r="BYS409" s="59"/>
      <c r="BYT409" s="59"/>
      <c r="BYU409" s="59"/>
      <c r="BYV409" s="59"/>
      <c r="BYW409" s="59"/>
      <c r="BYX409" s="59"/>
      <c r="BYY409" s="59"/>
      <c r="BYZ409" s="59"/>
      <c r="BZA409" s="59"/>
      <c r="BZB409" s="59"/>
      <c r="BZC409" s="59"/>
      <c r="BZD409" s="59"/>
      <c r="BZE409" s="59"/>
      <c r="BZF409" s="59"/>
      <c r="BZG409" s="59"/>
      <c r="BZH409" s="59"/>
      <c r="BZI409" s="59"/>
      <c r="BZJ409" s="59"/>
      <c r="BZK409" s="59"/>
      <c r="BZL409" s="59"/>
      <c r="BZM409" s="59"/>
      <c r="BZN409" s="59"/>
      <c r="BZO409" s="59"/>
      <c r="BZP409" s="59"/>
      <c r="BZQ409" s="59"/>
      <c r="BZR409" s="59"/>
      <c r="BZS409" s="59"/>
      <c r="BZT409" s="59"/>
      <c r="BZU409" s="59"/>
      <c r="BZV409" s="59"/>
      <c r="BZW409" s="59"/>
      <c r="BZX409" s="59"/>
      <c r="BZY409" s="59"/>
      <c r="BZZ409" s="59"/>
      <c r="CAA409" s="59"/>
      <c r="CAB409" s="59"/>
      <c r="CAC409" s="59"/>
      <c r="CAD409" s="59"/>
      <c r="CAE409" s="59"/>
      <c r="CAF409" s="59"/>
      <c r="CAG409" s="59"/>
      <c r="CAH409" s="59"/>
      <c r="CAI409" s="59"/>
      <c r="CAJ409" s="59"/>
      <c r="CAK409" s="59"/>
      <c r="CAL409" s="59"/>
      <c r="CAM409" s="59"/>
      <c r="CAN409" s="59"/>
      <c r="CAO409" s="59"/>
      <c r="CAP409" s="59"/>
      <c r="CAQ409" s="59"/>
      <c r="CAR409" s="59"/>
      <c r="CAS409" s="59"/>
      <c r="CAT409" s="59"/>
      <c r="CAU409" s="59"/>
      <c r="CAV409" s="59"/>
      <c r="CAW409" s="59"/>
      <c r="CAX409" s="59"/>
      <c r="CAY409" s="59"/>
      <c r="CAZ409" s="59"/>
      <c r="CBA409" s="59"/>
      <c r="CBB409" s="59"/>
      <c r="CBC409" s="59"/>
      <c r="CBD409" s="59"/>
      <c r="CBE409" s="59"/>
      <c r="CBF409" s="59"/>
      <c r="CBG409" s="59"/>
      <c r="CBH409" s="59"/>
      <c r="CBI409" s="59"/>
      <c r="CBJ409" s="59"/>
      <c r="CBK409" s="59"/>
      <c r="CBL409" s="59"/>
      <c r="CBM409" s="59"/>
      <c r="CBN409" s="59"/>
      <c r="CBO409" s="59"/>
      <c r="CBP409" s="59"/>
      <c r="CBQ409" s="59"/>
      <c r="CBR409" s="59"/>
      <c r="CBS409" s="59"/>
      <c r="CBT409" s="59"/>
      <c r="CBU409" s="59"/>
      <c r="CBV409" s="59"/>
      <c r="CBW409" s="59"/>
      <c r="CBX409" s="59"/>
      <c r="CBY409" s="59"/>
      <c r="CBZ409" s="59"/>
      <c r="CCA409" s="59"/>
      <c r="CCB409" s="59"/>
      <c r="CCC409" s="59"/>
      <c r="CCD409" s="59"/>
      <c r="CCE409" s="59"/>
      <c r="CCF409" s="59"/>
      <c r="CCG409" s="59"/>
      <c r="CCH409" s="59"/>
      <c r="CCI409" s="59"/>
      <c r="CCJ409" s="59"/>
      <c r="CCK409" s="59"/>
      <c r="CCL409" s="59"/>
      <c r="CCM409" s="59"/>
      <c r="CCN409" s="59"/>
      <c r="CCO409" s="59"/>
      <c r="CCP409" s="59"/>
      <c r="CCQ409" s="59"/>
      <c r="CCR409" s="59"/>
      <c r="CCS409" s="59"/>
      <c r="CCT409" s="59"/>
      <c r="CCU409" s="59"/>
      <c r="CCV409" s="59"/>
      <c r="CCW409" s="59"/>
      <c r="CCX409" s="59"/>
      <c r="CCY409" s="59"/>
      <c r="CCZ409" s="59"/>
      <c r="CDA409" s="59"/>
      <c r="CDB409" s="59"/>
      <c r="CDC409" s="59"/>
      <c r="CDD409" s="59"/>
      <c r="CDE409" s="59"/>
      <c r="CDF409" s="59"/>
      <c r="CDG409" s="59"/>
      <c r="CDH409" s="59"/>
      <c r="CDI409" s="59"/>
      <c r="CDJ409" s="59"/>
      <c r="CDK409" s="59"/>
      <c r="CDL409" s="59"/>
      <c r="CDM409" s="59"/>
      <c r="CDN409" s="59"/>
      <c r="CDO409" s="59"/>
      <c r="CDP409" s="59"/>
      <c r="CDQ409" s="59"/>
      <c r="CDR409" s="59"/>
      <c r="CDS409" s="59"/>
      <c r="CDT409" s="59"/>
      <c r="CDU409" s="59"/>
      <c r="CDV409" s="59"/>
      <c r="CDW409" s="59"/>
      <c r="CDX409" s="59"/>
      <c r="CDY409" s="59"/>
      <c r="CDZ409" s="59"/>
      <c r="CEA409" s="59"/>
      <c r="CEB409" s="59"/>
      <c r="CEC409" s="59"/>
      <c r="CED409" s="59"/>
      <c r="CEE409" s="59"/>
      <c r="CEF409" s="59"/>
      <c r="CEG409" s="59"/>
      <c r="CEH409" s="59"/>
      <c r="CEI409" s="59"/>
      <c r="CEJ409" s="59"/>
      <c r="CEK409" s="59"/>
      <c r="CEL409" s="59"/>
      <c r="CEM409" s="59"/>
      <c r="CEN409" s="59"/>
      <c r="CEO409" s="59"/>
      <c r="CEP409" s="59"/>
      <c r="CEQ409" s="59"/>
      <c r="CER409" s="59"/>
      <c r="CES409" s="59"/>
      <c r="CET409" s="59"/>
      <c r="CEU409" s="59"/>
      <c r="CEV409" s="59"/>
      <c r="CEW409" s="59"/>
      <c r="CEX409" s="59"/>
      <c r="CEY409" s="59"/>
      <c r="CEZ409" s="59"/>
      <c r="CFA409" s="59"/>
      <c r="CFB409" s="59"/>
      <c r="CFC409" s="59"/>
      <c r="CFD409" s="59"/>
      <c r="CFE409" s="59"/>
      <c r="CFF409" s="59"/>
      <c r="CFG409" s="59"/>
      <c r="CFH409" s="59"/>
      <c r="CFI409" s="59"/>
      <c r="CFJ409" s="59"/>
      <c r="CFK409" s="59"/>
      <c r="CFL409" s="59"/>
      <c r="CFM409" s="59"/>
      <c r="CFN409" s="59"/>
      <c r="CFO409" s="59"/>
      <c r="CFP409" s="59"/>
      <c r="CFQ409" s="59"/>
      <c r="CFR409" s="59"/>
      <c r="CFS409" s="59"/>
      <c r="CFT409" s="59"/>
      <c r="CFU409" s="59"/>
      <c r="CFV409" s="59"/>
      <c r="CFW409" s="59"/>
      <c r="CFX409" s="59"/>
      <c r="CFY409" s="59"/>
      <c r="CFZ409" s="59"/>
      <c r="CGA409" s="59"/>
      <c r="CGB409" s="59"/>
      <c r="CGC409" s="59"/>
      <c r="CGD409" s="59"/>
      <c r="CGE409" s="59"/>
      <c r="CGF409" s="59"/>
      <c r="CGG409" s="59"/>
      <c r="CGH409" s="59"/>
      <c r="CGI409" s="59"/>
      <c r="CGJ409" s="59"/>
      <c r="CGK409" s="59"/>
      <c r="CGL409" s="59"/>
      <c r="CGM409" s="59"/>
      <c r="CGN409" s="59"/>
      <c r="CGO409" s="59"/>
      <c r="CGP409" s="59"/>
      <c r="CGQ409" s="59"/>
      <c r="CGR409" s="59"/>
      <c r="CGS409" s="59"/>
      <c r="CGT409" s="59"/>
      <c r="CGU409" s="59"/>
      <c r="CGV409" s="59"/>
      <c r="CGW409" s="59"/>
      <c r="CGX409" s="59"/>
      <c r="CGY409" s="59"/>
      <c r="CGZ409" s="59"/>
      <c r="CHA409" s="59"/>
      <c r="CHB409" s="59"/>
      <c r="CHC409" s="59"/>
      <c r="CHD409" s="59"/>
      <c r="CHE409" s="59"/>
      <c r="CHF409" s="59"/>
      <c r="CHG409" s="59"/>
      <c r="CHH409" s="59"/>
      <c r="CHI409" s="59"/>
      <c r="CHJ409" s="59"/>
      <c r="CHK409" s="59"/>
      <c r="CHL409" s="59"/>
      <c r="CHM409" s="59"/>
      <c r="CHN409" s="59"/>
      <c r="CHO409" s="59"/>
      <c r="CHP409" s="59"/>
      <c r="CHQ409" s="59"/>
      <c r="CHR409" s="59"/>
      <c r="CHS409" s="59"/>
      <c r="CHT409" s="59"/>
      <c r="CHU409" s="59"/>
      <c r="CHV409" s="59"/>
      <c r="CHW409" s="59"/>
      <c r="CHX409" s="59"/>
      <c r="CHY409" s="59"/>
      <c r="CHZ409" s="59"/>
      <c r="CIA409" s="59"/>
      <c r="CIB409" s="59"/>
      <c r="CIC409" s="59"/>
      <c r="CID409" s="59"/>
      <c r="CIE409" s="59"/>
      <c r="CIF409" s="59"/>
      <c r="CIG409" s="59"/>
      <c r="CIH409" s="59"/>
      <c r="CII409" s="59"/>
      <c r="CIJ409" s="59"/>
      <c r="CIK409" s="59"/>
      <c r="CIL409" s="59"/>
      <c r="CIM409" s="59"/>
      <c r="CIN409" s="59"/>
      <c r="CIO409" s="59"/>
      <c r="CIP409" s="59"/>
      <c r="CIQ409" s="59"/>
      <c r="CIR409" s="59"/>
      <c r="CIS409" s="59"/>
      <c r="CIT409" s="59"/>
      <c r="CIU409" s="59"/>
      <c r="CIV409" s="59"/>
      <c r="CIW409" s="59"/>
      <c r="CIX409" s="59"/>
      <c r="CIY409" s="59"/>
      <c r="CIZ409" s="59"/>
      <c r="CJA409" s="59"/>
      <c r="CJB409" s="59"/>
      <c r="CJC409" s="59"/>
      <c r="CJD409" s="59"/>
      <c r="CJE409" s="59"/>
      <c r="CJF409" s="59"/>
      <c r="CJG409" s="59"/>
      <c r="CJH409" s="59"/>
      <c r="CJI409" s="59"/>
      <c r="CJJ409" s="59"/>
      <c r="CJK409" s="59"/>
      <c r="CJL409" s="59"/>
      <c r="CJM409" s="59"/>
      <c r="CJN409" s="59"/>
      <c r="CJO409" s="59"/>
      <c r="CJP409" s="59"/>
      <c r="CJQ409" s="59"/>
      <c r="CJR409" s="59"/>
      <c r="CJS409" s="59"/>
      <c r="CJT409" s="59"/>
      <c r="CJU409" s="59"/>
      <c r="CJV409" s="59"/>
      <c r="CJW409" s="59"/>
      <c r="CJX409" s="59"/>
      <c r="CJY409" s="59"/>
      <c r="CJZ409" s="59"/>
      <c r="CKA409" s="59"/>
      <c r="CKB409" s="59"/>
      <c r="CKC409" s="59"/>
      <c r="CKD409" s="59"/>
      <c r="CKE409" s="59"/>
      <c r="CKF409" s="59"/>
      <c r="CKG409" s="59"/>
      <c r="CKH409" s="59"/>
      <c r="CKI409" s="59"/>
      <c r="CKJ409" s="59"/>
      <c r="CKK409" s="59"/>
      <c r="CKL409" s="59"/>
      <c r="CKM409" s="59"/>
      <c r="CKN409" s="59"/>
      <c r="CKO409" s="59"/>
      <c r="CKP409" s="59"/>
      <c r="CKQ409" s="59"/>
      <c r="CKR409" s="59"/>
      <c r="CKS409" s="59"/>
      <c r="CKT409" s="59"/>
      <c r="CKU409" s="59"/>
      <c r="CKV409" s="59"/>
      <c r="CKW409" s="59"/>
      <c r="CKX409" s="59"/>
      <c r="CKY409" s="59"/>
      <c r="CKZ409" s="59"/>
      <c r="CLA409" s="59"/>
      <c r="CLB409" s="59"/>
      <c r="CLC409" s="59"/>
      <c r="CLD409" s="59"/>
      <c r="CLE409" s="59"/>
      <c r="CLF409" s="59"/>
      <c r="CLG409" s="59"/>
      <c r="CLH409" s="59"/>
      <c r="CLI409" s="59"/>
      <c r="CLJ409" s="59"/>
      <c r="CLK409" s="59"/>
      <c r="CLL409" s="59"/>
      <c r="CLM409" s="59"/>
      <c r="CLN409" s="59"/>
      <c r="CLO409" s="59"/>
      <c r="CLP409" s="59"/>
      <c r="CLQ409" s="59"/>
      <c r="CLR409" s="59"/>
      <c r="CLS409" s="59"/>
      <c r="CLT409" s="59"/>
      <c r="CLU409" s="59"/>
      <c r="CLV409" s="59"/>
      <c r="CLW409" s="59"/>
      <c r="CLX409" s="59"/>
      <c r="CLY409" s="59"/>
      <c r="CLZ409" s="59"/>
      <c r="CMA409" s="59"/>
      <c r="CMB409" s="59"/>
      <c r="CMC409" s="59"/>
      <c r="CMD409" s="59"/>
      <c r="CME409" s="59"/>
      <c r="CMF409" s="59"/>
      <c r="CMG409" s="59"/>
      <c r="CMH409" s="59"/>
      <c r="CMI409" s="59"/>
      <c r="CMJ409" s="59"/>
      <c r="CMK409" s="59"/>
      <c r="CML409" s="59"/>
      <c r="CMM409" s="59"/>
      <c r="CMN409" s="59"/>
      <c r="CMO409" s="59"/>
      <c r="CMP409" s="59"/>
      <c r="CMQ409" s="59"/>
      <c r="CMR409" s="59"/>
      <c r="CMS409" s="59"/>
      <c r="CMT409" s="59"/>
      <c r="CMU409" s="59"/>
      <c r="CMV409" s="59"/>
      <c r="CMW409" s="59"/>
      <c r="CMX409" s="59"/>
      <c r="CMY409" s="59"/>
      <c r="CMZ409" s="59"/>
      <c r="CNA409" s="59"/>
      <c r="CNB409" s="59"/>
      <c r="CNC409" s="59"/>
      <c r="CND409" s="59"/>
      <c r="CNE409" s="59"/>
      <c r="CNF409" s="59"/>
      <c r="CNG409" s="59"/>
      <c r="CNH409" s="59"/>
      <c r="CNI409" s="59"/>
      <c r="CNJ409" s="59"/>
      <c r="CNK409" s="59"/>
      <c r="CNL409" s="59"/>
      <c r="CNM409" s="59"/>
      <c r="CNN409" s="59"/>
      <c r="CNO409" s="59"/>
      <c r="CNP409" s="59"/>
      <c r="CNQ409" s="59"/>
      <c r="CNR409" s="59"/>
      <c r="CNS409" s="59"/>
      <c r="CNT409" s="59"/>
      <c r="CNU409" s="59"/>
      <c r="CNV409" s="59"/>
      <c r="CNW409" s="59"/>
      <c r="CNX409" s="59"/>
      <c r="CNY409" s="59"/>
      <c r="CNZ409" s="59"/>
      <c r="COA409" s="59"/>
      <c r="COB409" s="59"/>
      <c r="COC409" s="59"/>
      <c r="COD409" s="59"/>
      <c r="COE409" s="59"/>
      <c r="COF409" s="59"/>
      <c r="COG409" s="59"/>
      <c r="COH409" s="59"/>
      <c r="COI409" s="59"/>
      <c r="COJ409" s="59"/>
      <c r="COK409" s="59"/>
      <c r="COL409" s="59"/>
      <c r="COM409" s="59"/>
      <c r="CON409" s="59"/>
      <c r="COO409" s="59"/>
      <c r="COP409" s="59"/>
      <c r="COQ409" s="59"/>
      <c r="COR409" s="59"/>
      <c r="COS409" s="59"/>
      <c r="COT409" s="59"/>
      <c r="COU409" s="59"/>
      <c r="COV409" s="59"/>
      <c r="COW409" s="59"/>
      <c r="COX409" s="59"/>
      <c r="COY409" s="59"/>
      <c r="COZ409" s="59"/>
      <c r="CPA409" s="59"/>
      <c r="CPB409" s="59"/>
      <c r="CPC409" s="59"/>
      <c r="CPD409" s="59"/>
      <c r="CPE409" s="59"/>
      <c r="CPF409" s="59"/>
      <c r="CPG409" s="59"/>
      <c r="CPH409" s="59"/>
      <c r="CPI409" s="59"/>
      <c r="CPJ409" s="59"/>
      <c r="CPK409" s="59"/>
      <c r="CPL409" s="59"/>
      <c r="CPM409" s="59"/>
      <c r="CPN409" s="59"/>
      <c r="CPO409" s="59"/>
      <c r="CPP409" s="59"/>
      <c r="CPQ409" s="59"/>
      <c r="CPR409" s="59"/>
      <c r="CPS409" s="59"/>
      <c r="CPT409" s="59"/>
      <c r="CPU409" s="59"/>
      <c r="CPV409" s="59"/>
      <c r="CPW409" s="59"/>
      <c r="CPX409" s="59"/>
      <c r="CPY409" s="59"/>
      <c r="CPZ409" s="59"/>
      <c r="CQA409" s="59"/>
      <c r="CQB409" s="59"/>
      <c r="CQC409" s="59"/>
      <c r="CQD409" s="59"/>
      <c r="CQE409" s="59"/>
      <c r="CQF409" s="59"/>
      <c r="CQG409" s="59"/>
      <c r="CQH409" s="59"/>
      <c r="CQI409" s="59"/>
      <c r="CQJ409" s="59"/>
      <c r="CQK409" s="59"/>
      <c r="CQL409" s="59"/>
      <c r="CQM409" s="59"/>
      <c r="CQN409" s="59"/>
      <c r="CQO409" s="59"/>
      <c r="CQP409" s="59"/>
      <c r="CQQ409" s="59"/>
      <c r="CQR409" s="59"/>
      <c r="CQS409" s="59"/>
      <c r="CQT409" s="59"/>
      <c r="CQU409" s="59"/>
      <c r="CQV409" s="59"/>
      <c r="CQW409" s="59"/>
      <c r="CQX409" s="59"/>
      <c r="CQY409" s="59"/>
      <c r="CQZ409" s="59"/>
      <c r="CRA409" s="59"/>
      <c r="CRB409" s="59"/>
      <c r="CRC409" s="59"/>
      <c r="CRD409" s="59"/>
      <c r="CRE409" s="59"/>
      <c r="CRF409" s="59"/>
      <c r="CRG409" s="59"/>
      <c r="CRH409" s="59"/>
      <c r="CRI409" s="59"/>
      <c r="CRJ409" s="59"/>
      <c r="CRK409" s="59"/>
      <c r="CRL409" s="59"/>
      <c r="CRM409" s="59"/>
      <c r="CRN409" s="59"/>
      <c r="CRO409" s="59"/>
      <c r="CRP409" s="59"/>
      <c r="CRQ409" s="59"/>
      <c r="CRR409" s="59"/>
      <c r="CRS409" s="59"/>
      <c r="CRT409" s="59"/>
      <c r="CRU409" s="59"/>
      <c r="CRV409" s="59"/>
      <c r="CRW409" s="59"/>
      <c r="CRX409" s="59"/>
      <c r="CRY409" s="59"/>
      <c r="CRZ409" s="59"/>
      <c r="CSA409" s="59"/>
      <c r="CSB409" s="59"/>
      <c r="CSC409" s="59"/>
      <c r="CSD409" s="59"/>
      <c r="CSE409" s="59"/>
      <c r="CSF409" s="59"/>
      <c r="CSG409" s="59"/>
      <c r="CSH409" s="59"/>
      <c r="CSI409" s="59"/>
      <c r="CSJ409" s="59"/>
      <c r="CSK409" s="59"/>
      <c r="CSL409" s="59"/>
      <c r="CSM409" s="59"/>
      <c r="CSN409" s="59"/>
      <c r="CSO409" s="59"/>
      <c r="CSP409" s="59"/>
      <c r="CSQ409" s="59"/>
      <c r="CSR409" s="59"/>
      <c r="CSS409" s="59"/>
      <c r="CST409" s="59"/>
      <c r="CSU409" s="59"/>
      <c r="CSV409" s="59"/>
      <c r="CSW409" s="59"/>
      <c r="CSX409" s="59"/>
      <c r="CSY409" s="59"/>
      <c r="CSZ409" s="59"/>
      <c r="CTA409" s="59"/>
      <c r="CTB409" s="59"/>
      <c r="CTC409" s="59"/>
      <c r="CTD409" s="59"/>
      <c r="CTE409" s="59"/>
      <c r="CTF409" s="59"/>
      <c r="CTG409" s="59"/>
      <c r="CTH409" s="59"/>
      <c r="CTI409" s="59"/>
      <c r="CTJ409" s="59"/>
      <c r="CTK409" s="59"/>
      <c r="CTL409" s="59"/>
      <c r="CTM409" s="59"/>
      <c r="CTN409" s="59"/>
      <c r="CTO409" s="59"/>
      <c r="CTP409" s="59"/>
      <c r="CTQ409" s="59"/>
      <c r="CTR409" s="59"/>
      <c r="CTS409" s="59"/>
      <c r="CTT409" s="59"/>
      <c r="CTU409" s="59"/>
      <c r="CTV409" s="59"/>
      <c r="CTW409" s="59"/>
      <c r="CTX409" s="59"/>
      <c r="CTY409" s="59"/>
      <c r="CTZ409" s="59"/>
      <c r="CUA409" s="59"/>
      <c r="CUB409" s="59"/>
      <c r="CUC409" s="59"/>
      <c r="CUD409" s="59"/>
      <c r="CUE409" s="59"/>
      <c r="CUF409" s="59"/>
      <c r="CUG409" s="59"/>
      <c r="CUH409" s="59"/>
      <c r="CUI409" s="59"/>
      <c r="CUJ409" s="59"/>
      <c r="CUK409" s="59"/>
      <c r="CUL409" s="59"/>
      <c r="CUM409" s="59"/>
      <c r="CUN409" s="59"/>
      <c r="CUO409" s="59"/>
      <c r="CUP409" s="59"/>
      <c r="CUQ409" s="59"/>
      <c r="CUR409" s="59"/>
      <c r="CUS409" s="59"/>
      <c r="CUT409" s="59"/>
      <c r="CUU409" s="59"/>
      <c r="CUV409" s="59"/>
      <c r="CUW409" s="59"/>
      <c r="CUX409" s="59"/>
      <c r="CUY409" s="59"/>
      <c r="CUZ409" s="59"/>
      <c r="CVA409" s="59"/>
      <c r="CVB409" s="59"/>
      <c r="CVC409" s="59"/>
      <c r="CVD409" s="59"/>
      <c r="CVE409" s="59"/>
      <c r="CVF409" s="59"/>
      <c r="CVG409" s="59"/>
      <c r="CVH409" s="59"/>
      <c r="CVI409" s="59"/>
      <c r="CVJ409" s="59"/>
      <c r="CVK409" s="59"/>
      <c r="CVL409" s="59"/>
      <c r="CVM409" s="59"/>
      <c r="CVN409" s="59"/>
      <c r="CVO409" s="59"/>
      <c r="CVP409" s="59"/>
      <c r="CVQ409" s="59"/>
      <c r="CVR409" s="59"/>
      <c r="CVS409" s="59"/>
      <c r="CVT409" s="59"/>
      <c r="CVU409" s="59"/>
      <c r="CVV409" s="59"/>
      <c r="CVW409" s="59"/>
      <c r="CVX409" s="59"/>
      <c r="CVY409" s="59"/>
      <c r="CVZ409" s="59"/>
      <c r="CWA409" s="59"/>
      <c r="CWB409" s="59"/>
      <c r="CWC409" s="59"/>
      <c r="CWD409" s="59"/>
      <c r="CWE409" s="59"/>
      <c r="CWF409" s="59"/>
      <c r="CWG409" s="59"/>
      <c r="CWH409" s="59"/>
      <c r="CWI409" s="59"/>
      <c r="CWJ409" s="59"/>
      <c r="CWK409" s="59"/>
      <c r="CWL409" s="59"/>
      <c r="CWM409" s="59"/>
      <c r="CWN409" s="59"/>
      <c r="CWO409" s="59"/>
      <c r="CWP409" s="59"/>
      <c r="CWQ409" s="59"/>
      <c r="CWR409" s="59"/>
      <c r="CWS409" s="59"/>
      <c r="CWT409" s="59"/>
      <c r="CWU409" s="59"/>
      <c r="CWV409" s="59"/>
      <c r="CWW409" s="59"/>
      <c r="CWX409" s="59"/>
      <c r="CWY409" s="59"/>
      <c r="CWZ409" s="59"/>
      <c r="CXA409" s="59"/>
      <c r="CXB409" s="59"/>
      <c r="CXC409" s="59"/>
      <c r="CXD409" s="59"/>
      <c r="CXE409" s="59"/>
      <c r="CXF409" s="59"/>
      <c r="CXG409" s="59"/>
      <c r="CXH409" s="59"/>
      <c r="CXI409" s="59"/>
      <c r="CXJ409" s="59"/>
      <c r="CXK409" s="59"/>
      <c r="CXL409" s="59"/>
      <c r="CXM409" s="59"/>
      <c r="CXN409" s="59"/>
      <c r="CXO409" s="59"/>
      <c r="CXP409" s="59"/>
      <c r="CXQ409" s="59"/>
      <c r="CXR409" s="59"/>
      <c r="CXS409" s="59"/>
      <c r="CXT409" s="59"/>
      <c r="CXU409" s="59"/>
      <c r="CXV409" s="59"/>
      <c r="CXW409" s="59"/>
      <c r="CXX409" s="59"/>
      <c r="CXY409" s="59"/>
      <c r="CXZ409" s="59"/>
      <c r="CYA409" s="59"/>
      <c r="CYB409" s="59"/>
      <c r="CYC409" s="59"/>
      <c r="CYD409" s="59"/>
      <c r="CYE409" s="59"/>
      <c r="CYF409" s="59"/>
      <c r="CYG409" s="59"/>
      <c r="CYH409" s="59"/>
      <c r="CYI409" s="59"/>
      <c r="CYJ409" s="59"/>
      <c r="CYK409" s="59"/>
      <c r="CYL409" s="59"/>
      <c r="CYM409" s="59"/>
      <c r="CYN409" s="59"/>
      <c r="CYO409" s="59"/>
      <c r="CYP409" s="59"/>
      <c r="CYQ409" s="59"/>
      <c r="CYR409" s="59"/>
      <c r="CYS409" s="59"/>
      <c r="CYT409" s="59"/>
      <c r="CYU409" s="59"/>
      <c r="CYV409" s="59"/>
      <c r="CYW409" s="59"/>
      <c r="CYX409" s="59"/>
      <c r="CYY409" s="59"/>
      <c r="CYZ409" s="59"/>
      <c r="CZA409" s="59"/>
      <c r="CZB409" s="59"/>
      <c r="CZC409" s="59"/>
      <c r="CZD409" s="59"/>
      <c r="CZE409" s="59"/>
      <c r="CZF409" s="59"/>
      <c r="CZG409" s="59"/>
      <c r="CZH409" s="59"/>
      <c r="CZI409" s="59"/>
      <c r="CZJ409" s="59"/>
      <c r="CZK409" s="59"/>
      <c r="CZL409" s="59"/>
      <c r="CZM409" s="59"/>
      <c r="CZN409" s="59"/>
      <c r="CZO409" s="59"/>
      <c r="CZP409" s="59"/>
      <c r="CZQ409" s="59"/>
      <c r="CZR409" s="59"/>
      <c r="CZS409" s="59"/>
      <c r="CZT409" s="59"/>
      <c r="CZU409" s="59"/>
      <c r="CZV409" s="59"/>
      <c r="CZW409" s="59"/>
      <c r="CZX409" s="59"/>
      <c r="CZY409" s="59"/>
      <c r="CZZ409" s="59"/>
      <c r="DAA409" s="59"/>
      <c r="DAB409" s="59"/>
      <c r="DAC409" s="59"/>
      <c r="DAD409" s="59"/>
      <c r="DAE409" s="59"/>
      <c r="DAF409" s="59"/>
      <c r="DAG409" s="59"/>
      <c r="DAH409" s="59"/>
      <c r="DAI409" s="59"/>
      <c r="DAJ409" s="59"/>
      <c r="DAK409" s="59"/>
      <c r="DAL409" s="59"/>
      <c r="DAM409" s="59"/>
      <c r="DAN409" s="59"/>
      <c r="DAO409" s="59"/>
      <c r="DAP409" s="59"/>
      <c r="DAQ409" s="59"/>
      <c r="DAR409" s="59"/>
      <c r="DAS409" s="59"/>
      <c r="DAT409" s="59"/>
      <c r="DAU409" s="59"/>
      <c r="DAV409" s="59"/>
      <c r="DAW409" s="59"/>
      <c r="DAX409" s="59"/>
      <c r="DAY409" s="59"/>
      <c r="DAZ409" s="59"/>
      <c r="DBA409" s="59"/>
      <c r="DBB409" s="59"/>
      <c r="DBC409" s="59"/>
      <c r="DBD409" s="59"/>
      <c r="DBE409" s="59"/>
      <c r="DBF409" s="59"/>
      <c r="DBG409" s="59"/>
      <c r="DBH409" s="59"/>
      <c r="DBI409" s="59"/>
      <c r="DBJ409" s="59"/>
      <c r="DBK409" s="59"/>
      <c r="DBL409" s="59"/>
      <c r="DBM409" s="59"/>
      <c r="DBN409" s="59"/>
      <c r="DBO409" s="59"/>
      <c r="DBP409" s="59"/>
      <c r="DBQ409" s="59"/>
      <c r="DBR409" s="59"/>
      <c r="DBS409" s="59"/>
      <c r="DBT409" s="59"/>
      <c r="DBU409" s="59"/>
      <c r="DBV409" s="59"/>
      <c r="DBW409" s="59"/>
      <c r="DBX409" s="59"/>
      <c r="DBY409" s="59"/>
      <c r="DBZ409" s="59"/>
      <c r="DCA409" s="59"/>
      <c r="DCB409" s="59"/>
      <c r="DCC409" s="59"/>
      <c r="DCD409" s="59"/>
      <c r="DCE409" s="59"/>
      <c r="DCF409" s="59"/>
      <c r="DCG409" s="59"/>
      <c r="DCH409" s="59"/>
      <c r="DCI409" s="59"/>
      <c r="DCJ409" s="59"/>
      <c r="DCK409" s="59"/>
      <c r="DCL409" s="59"/>
      <c r="DCM409" s="59"/>
      <c r="DCN409" s="59"/>
      <c r="DCO409" s="59"/>
      <c r="DCP409" s="59"/>
      <c r="DCQ409" s="59"/>
      <c r="DCR409" s="59"/>
      <c r="DCS409" s="59"/>
      <c r="DCT409" s="59"/>
      <c r="DCU409" s="59"/>
      <c r="DCV409" s="59"/>
      <c r="DCW409" s="59"/>
      <c r="DCX409" s="59"/>
      <c r="DCY409" s="59"/>
      <c r="DCZ409" s="59"/>
      <c r="DDA409" s="59"/>
      <c r="DDB409" s="59"/>
      <c r="DDC409" s="59"/>
      <c r="DDD409" s="59"/>
      <c r="DDE409" s="59"/>
      <c r="DDF409" s="59"/>
      <c r="DDG409" s="59"/>
      <c r="DDH409" s="59"/>
      <c r="DDI409" s="59"/>
      <c r="DDJ409" s="59"/>
      <c r="DDK409" s="59"/>
      <c r="DDL409" s="59"/>
      <c r="DDM409" s="59"/>
      <c r="DDN409" s="59"/>
      <c r="DDO409" s="59"/>
      <c r="DDP409" s="59"/>
      <c r="DDQ409" s="59"/>
      <c r="DDR409" s="59"/>
      <c r="DDS409" s="59"/>
      <c r="DDT409" s="59"/>
      <c r="DDU409" s="59"/>
      <c r="DDV409" s="59"/>
      <c r="DDW409" s="59"/>
      <c r="DDX409" s="59"/>
      <c r="DDY409" s="59"/>
      <c r="DDZ409" s="59"/>
      <c r="DEA409" s="59"/>
      <c r="DEB409" s="59"/>
      <c r="DEC409" s="59"/>
      <c r="DED409" s="59"/>
      <c r="DEE409" s="59"/>
      <c r="DEF409" s="59"/>
      <c r="DEG409" s="59"/>
      <c r="DEH409" s="59"/>
      <c r="DEI409" s="59"/>
      <c r="DEJ409" s="59"/>
      <c r="DEK409" s="59"/>
      <c r="DEL409" s="59"/>
      <c r="DEM409" s="59"/>
      <c r="DEN409" s="59"/>
      <c r="DEO409" s="59"/>
      <c r="DEP409" s="59"/>
      <c r="DEQ409" s="59"/>
      <c r="DER409" s="59"/>
      <c r="DES409" s="59"/>
      <c r="DET409" s="59"/>
      <c r="DEU409" s="59"/>
      <c r="DEV409" s="59"/>
      <c r="DEW409" s="59"/>
      <c r="DEX409" s="59"/>
      <c r="DEY409" s="59"/>
      <c r="DEZ409" s="59"/>
      <c r="DFA409" s="59"/>
      <c r="DFB409" s="59"/>
      <c r="DFC409" s="59"/>
      <c r="DFD409" s="59"/>
      <c r="DFE409" s="59"/>
      <c r="DFF409" s="59"/>
      <c r="DFG409" s="59"/>
      <c r="DFH409" s="59"/>
      <c r="DFI409" s="59"/>
      <c r="DFJ409" s="59"/>
      <c r="DFK409" s="59"/>
      <c r="DFL409" s="59"/>
      <c r="DFM409" s="59"/>
      <c r="DFN409" s="59"/>
      <c r="DFO409" s="59"/>
      <c r="DFP409" s="59"/>
      <c r="DFQ409" s="59"/>
      <c r="DFR409" s="59"/>
      <c r="DFS409" s="59"/>
      <c r="DFT409" s="59"/>
      <c r="DFU409" s="59"/>
      <c r="DFV409" s="59"/>
      <c r="DFW409" s="59"/>
      <c r="DFX409" s="59"/>
      <c r="DFY409" s="59"/>
      <c r="DFZ409" s="59"/>
      <c r="DGA409" s="59"/>
      <c r="DGB409" s="59"/>
      <c r="DGC409" s="59"/>
      <c r="DGD409" s="59"/>
      <c r="DGE409" s="59"/>
      <c r="DGF409" s="59"/>
      <c r="DGG409" s="59"/>
      <c r="DGH409" s="59"/>
      <c r="DGI409" s="59"/>
      <c r="DGJ409" s="59"/>
      <c r="DGK409" s="59"/>
      <c r="DGL409" s="59"/>
      <c r="DGM409" s="59"/>
      <c r="DGN409" s="59"/>
      <c r="DGO409" s="59"/>
      <c r="DGP409" s="59"/>
      <c r="DGQ409" s="59"/>
      <c r="DGR409" s="59"/>
      <c r="DGS409" s="59"/>
      <c r="DGT409" s="59"/>
      <c r="DGU409" s="59"/>
      <c r="DGV409" s="59"/>
      <c r="DGW409" s="59"/>
      <c r="DGX409" s="59"/>
      <c r="DGY409" s="59"/>
      <c r="DGZ409" s="59"/>
      <c r="DHA409" s="59"/>
      <c r="DHB409" s="59"/>
      <c r="DHC409" s="59"/>
      <c r="DHD409" s="59"/>
      <c r="DHE409" s="59"/>
      <c r="DHF409" s="59"/>
      <c r="DHG409" s="59"/>
      <c r="DHH409" s="59"/>
      <c r="DHI409" s="59"/>
      <c r="DHJ409" s="59"/>
      <c r="DHK409" s="59"/>
      <c r="DHL409" s="59"/>
      <c r="DHM409" s="59"/>
      <c r="DHN409" s="59"/>
      <c r="DHO409" s="59"/>
      <c r="DHP409" s="59"/>
      <c r="DHQ409" s="59"/>
      <c r="DHR409" s="59"/>
      <c r="DHS409" s="59"/>
      <c r="DHT409" s="59"/>
      <c r="DHU409" s="59"/>
      <c r="DHV409" s="59"/>
      <c r="DHW409" s="59"/>
      <c r="DHX409" s="59"/>
      <c r="DHY409" s="59"/>
      <c r="DHZ409" s="59"/>
      <c r="DIA409" s="59"/>
      <c r="DIB409" s="59"/>
      <c r="DIC409" s="59"/>
      <c r="DID409" s="59"/>
      <c r="DIE409" s="59"/>
      <c r="DIF409" s="59"/>
      <c r="DIG409" s="59"/>
      <c r="DIH409" s="59"/>
      <c r="DII409" s="59"/>
      <c r="DIJ409" s="59"/>
      <c r="DIK409" s="59"/>
      <c r="DIL409" s="59"/>
      <c r="DIM409" s="59"/>
      <c r="DIN409" s="59"/>
      <c r="DIO409" s="59"/>
      <c r="DIP409" s="59"/>
      <c r="DIQ409" s="59"/>
      <c r="DIR409" s="59"/>
      <c r="DIS409" s="59"/>
      <c r="DIT409" s="59"/>
      <c r="DIU409" s="59"/>
      <c r="DIV409" s="59"/>
      <c r="DIW409" s="59"/>
      <c r="DIX409" s="59"/>
      <c r="DIY409" s="59"/>
      <c r="DIZ409" s="59"/>
      <c r="DJA409" s="59"/>
      <c r="DJB409" s="59"/>
      <c r="DJC409" s="59"/>
      <c r="DJD409" s="59"/>
      <c r="DJE409" s="59"/>
      <c r="DJF409" s="59"/>
      <c r="DJG409" s="59"/>
      <c r="DJH409" s="59"/>
      <c r="DJI409" s="59"/>
      <c r="DJJ409" s="59"/>
      <c r="DJK409" s="59"/>
      <c r="DJL409" s="59"/>
      <c r="DJM409" s="59"/>
      <c r="DJN409" s="59"/>
      <c r="DJO409" s="59"/>
      <c r="DJP409" s="59"/>
      <c r="DJQ409" s="59"/>
      <c r="DJR409" s="59"/>
      <c r="DJS409" s="59"/>
      <c r="DJT409" s="59"/>
      <c r="DJU409" s="59"/>
      <c r="DJV409" s="59"/>
      <c r="DJW409" s="59"/>
      <c r="DJX409" s="59"/>
      <c r="DJY409" s="59"/>
      <c r="DJZ409" s="59"/>
      <c r="DKA409" s="59"/>
      <c r="DKB409" s="59"/>
      <c r="DKC409" s="59"/>
      <c r="DKD409" s="59"/>
      <c r="DKE409" s="59"/>
      <c r="DKF409" s="59"/>
      <c r="DKG409" s="59"/>
      <c r="DKH409" s="59"/>
      <c r="DKI409" s="59"/>
      <c r="DKJ409" s="59"/>
      <c r="DKK409" s="59"/>
      <c r="DKL409" s="59"/>
      <c r="DKM409" s="59"/>
      <c r="DKN409" s="59"/>
      <c r="DKO409" s="59"/>
      <c r="DKP409" s="59"/>
      <c r="DKQ409" s="59"/>
      <c r="DKR409" s="59"/>
      <c r="DKS409" s="59"/>
      <c r="DKT409" s="59"/>
      <c r="DKU409" s="59"/>
      <c r="DKV409" s="59"/>
      <c r="DKW409" s="59"/>
      <c r="DKX409" s="59"/>
      <c r="DKY409" s="59"/>
      <c r="DKZ409" s="59"/>
      <c r="DLA409" s="59"/>
      <c r="DLB409" s="59"/>
      <c r="DLC409" s="59"/>
      <c r="DLD409" s="59"/>
      <c r="DLE409" s="59"/>
      <c r="DLF409" s="59"/>
      <c r="DLG409" s="59"/>
      <c r="DLH409" s="59"/>
      <c r="DLI409" s="59"/>
      <c r="DLJ409" s="59"/>
      <c r="DLK409" s="59"/>
      <c r="DLL409" s="59"/>
      <c r="DLM409" s="59"/>
      <c r="DLN409" s="59"/>
      <c r="DLO409" s="59"/>
      <c r="DLP409" s="59"/>
      <c r="DLQ409" s="59"/>
      <c r="DLR409" s="59"/>
      <c r="DLS409" s="59"/>
      <c r="DLT409" s="59"/>
      <c r="DLU409" s="59"/>
      <c r="DLV409" s="59"/>
      <c r="DLW409" s="59"/>
      <c r="DLX409" s="59"/>
      <c r="DLY409" s="59"/>
      <c r="DLZ409" s="59"/>
      <c r="DMA409" s="59"/>
      <c r="DMB409" s="59"/>
      <c r="DMC409" s="59"/>
      <c r="DMD409" s="59"/>
      <c r="DME409" s="59"/>
      <c r="DMF409" s="59"/>
      <c r="DMG409" s="59"/>
      <c r="DMH409" s="59"/>
      <c r="DMI409" s="59"/>
      <c r="DMJ409" s="59"/>
      <c r="DMK409" s="59"/>
      <c r="DML409" s="59"/>
      <c r="DMM409" s="59"/>
      <c r="DMN409" s="59"/>
      <c r="DMO409" s="59"/>
      <c r="DMP409" s="59"/>
      <c r="DMQ409" s="59"/>
      <c r="DMR409" s="59"/>
      <c r="DMS409" s="59"/>
      <c r="DMT409" s="59"/>
      <c r="DMU409" s="59"/>
      <c r="DMV409" s="59"/>
      <c r="DMW409" s="59"/>
      <c r="DMX409" s="59"/>
      <c r="DMY409" s="59"/>
      <c r="DMZ409" s="59"/>
      <c r="DNA409" s="59"/>
      <c r="DNB409" s="59"/>
      <c r="DNC409" s="59"/>
      <c r="DND409" s="59"/>
      <c r="DNE409" s="59"/>
      <c r="DNF409" s="59"/>
      <c r="DNG409" s="59"/>
      <c r="DNH409" s="59"/>
      <c r="DNI409" s="59"/>
      <c r="DNJ409" s="59"/>
      <c r="DNK409" s="59"/>
      <c r="DNL409" s="59"/>
      <c r="DNM409" s="59"/>
      <c r="DNN409" s="59"/>
      <c r="DNO409" s="59"/>
      <c r="DNP409" s="59"/>
      <c r="DNQ409" s="59"/>
      <c r="DNR409" s="59"/>
      <c r="DNS409" s="59"/>
      <c r="DNT409" s="59"/>
      <c r="DNU409" s="59"/>
      <c r="DNV409" s="59"/>
      <c r="DNW409" s="59"/>
      <c r="DNX409" s="59"/>
      <c r="DNY409" s="59"/>
      <c r="DNZ409" s="59"/>
      <c r="DOA409" s="59"/>
      <c r="DOB409" s="59"/>
      <c r="DOC409" s="59"/>
      <c r="DOD409" s="59"/>
      <c r="DOE409" s="59"/>
      <c r="DOF409" s="59"/>
      <c r="DOG409" s="59"/>
      <c r="DOH409" s="59"/>
      <c r="DOI409" s="59"/>
      <c r="DOJ409" s="59"/>
      <c r="DOK409" s="59"/>
      <c r="DOL409" s="59"/>
      <c r="DOM409" s="59"/>
      <c r="DON409" s="59"/>
      <c r="DOO409" s="59"/>
      <c r="DOP409" s="59"/>
      <c r="DOQ409" s="59"/>
      <c r="DOR409" s="59"/>
      <c r="DOS409" s="59"/>
      <c r="DOT409" s="59"/>
      <c r="DOU409" s="59"/>
      <c r="DOV409" s="59"/>
      <c r="DOW409" s="59"/>
      <c r="DOX409" s="59"/>
      <c r="DOY409" s="59"/>
      <c r="DOZ409" s="59"/>
      <c r="DPA409" s="59"/>
      <c r="DPB409" s="59"/>
      <c r="DPC409" s="59"/>
      <c r="DPD409" s="59"/>
      <c r="DPE409" s="59"/>
      <c r="DPF409" s="59"/>
      <c r="DPG409" s="59"/>
      <c r="DPH409" s="59"/>
      <c r="DPI409" s="59"/>
      <c r="DPJ409" s="59"/>
      <c r="DPK409" s="59"/>
      <c r="DPL409" s="59"/>
      <c r="DPM409" s="59"/>
      <c r="DPN409" s="59"/>
      <c r="DPO409" s="59"/>
      <c r="DPP409" s="59"/>
      <c r="DPQ409" s="59"/>
      <c r="DPR409" s="59"/>
      <c r="DPS409" s="59"/>
      <c r="DPT409" s="59"/>
      <c r="DPU409" s="59"/>
      <c r="DPV409" s="59"/>
      <c r="DPW409" s="59"/>
      <c r="DPX409" s="59"/>
      <c r="DPY409" s="59"/>
      <c r="DPZ409" s="59"/>
      <c r="DQA409" s="59"/>
      <c r="DQB409" s="59"/>
      <c r="DQC409" s="59"/>
      <c r="DQD409" s="59"/>
      <c r="DQE409" s="59"/>
      <c r="DQF409" s="59"/>
      <c r="DQG409" s="59"/>
      <c r="DQH409" s="59"/>
      <c r="DQI409" s="59"/>
      <c r="DQJ409" s="59"/>
      <c r="DQK409" s="59"/>
      <c r="DQL409" s="59"/>
      <c r="DQM409" s="59"/>
      <c r="DQN409" s="59"/>
      <c r="DQO409" s="59"/>
      <c r="DQP409" s="59"/>
      <c r="DQQ409" s="59"/>
      <c r="DQR409" s="59"/>
      <c r="DQS409" s="59"/>
      <c r="DQT409" s="59"/>
      <c r="DQU409" s="59"/>
      <c r="DQV409" s="59"/>
      <c r="DQW409" s="59"/>
      <c r="DQX409" s="59"/>
      <c r="DQY409" s="59"/>
      <c r="DQZ409" s="59"/>
      <c r="DRA409" s="59"/>
      <c r="DRB409" s="59"/>
      <c r="DRC409" s="59"/>
      <c r="DRD409" s="59"/>
      <c r="DRE409" s="59"/>
      <c r="DRF409" s="59"/>
      <c r="DRG409" s="59"/>
      <c r="DRH409" s="59"/>
      <c r="DRI409" s="59"/>
      <c r="DRJ409" s="59"/>
      <c r="DRK409" s="59"/>
      <c r="DRL409" s="59"/>
      <c r="DRM409" s="59"/>
      <c r="DRN409" s="59"/>
      <c r="DRO409" s="59"/>
      <c r="DRP409" s="59"/>
      <c r="DRQ409" s="59"/>
      <c r="DRR409" s="59"/>
      <c r="DRS409" s="59"/>
      <c r="DRT409" s="59"/>
      <c r="DRU409" s="59"/>
      <c r="DRV409" s="59"/>
      <c r="DRW409" s="59"/>
      <c r="DRX409" s="59"/>
      <c r="DRY409" s="59"/>
      <c r="DRZ409" s="59"/>
      <c r="DSA409" s="59"/>
      <c r="DSB409" s="59"/>
      <c r="DSC409" s="59"/>
      <c r="DSD409" s="59"/>
      <c r="DSE409" s="59"/>
      <c r="DSF409" s="59"/>
      <c r="DSG409" s="59"/>
      <c r="DSH409" s="59"/>
      <c r="DSI409" s="59"/>
      <c r="DSJ409" s="59"/>
      <c r="DSK409" s="59"/>
      <c r="DSL409" s="59"/>
      <c r="DSM409" s="59"/>
      <c r="DSN409" s="59"/>
      <c r="DSO409" s="59"/>
      <c r="DSP409" s="59"/>
      <c r="DSQ409" s="59"/>
      <c r="DSR409" s="59"/>
      <c r="DSS409" s="59"/>
      <c r="DST409" s="59"/>
      <c r="DSU409" s="59"/>
      <c r="DSV409" s="59"/>
      <c r="DSW409" s="59"/>
      <c r="DSX409" s="59"/>
      <c r="DSY409" s="59"/>
      <c r="DSZ409" s="59"/>
      <c r="DTA409" s="59"/>
      <c r="DTB409" s="59"/>
      <c r="DTC409" s="59"/>
      <c r="DTD409" s="59"/>
      <c r="DTE409" s="59"/>
      <c r="DTF409" s="59"/>
      <c r="DTG409" s="59"/>
      <c r="DTH409" s="59"/>
      <c r="DTI409" s="59"/>
      <c r="DTJ409" s="59"/>
      <c r="DTK409" s="59"/>
      <c r="DTL409" s="59"/>
      <c r="DTM409" s="59"/>
      <c r="DTN409" s="59"/>
      <c r="DTO409" s="59"/>
      <c r="DTP409" s="59"/>
      <c r="DTQ409" s="59"/>
      <c r="DTR409" s="59"/>
      <c r="DTS409" s="59"/>
      <c r="DTT409" s="59"/>
      <c r="DTU409" s="59"/>
      <c r="DTV409" s="59"/>
      <c r="DTW409" s="59"/>
      <c r="DTX409" s="59"/>
      <c r="DTY409" s="59"/>
      <c r="DTZ409" s="59"/>
      <c r="DUA409" s="59"/>
      <c r="DUB409" s="59"/>
      <c r="DUC409" s="59"/>
      <c r="DUD409" s="59"/>
      <c r="DUE409" s="59"/>
      <c r="DUF409" s="59"/>
      <c r="DUG409" s="59"/>
      <c r="DUH409" s="59"/>
      <c r="DUI409" s="59"/>
      <c r="DUJ409" s="59"/>
      <c r="DUK409" s="59"/>
      <c r="DUL409" s="59"/>
      <c r="DUM409" s="59"/>
      <c r="DUN409" s="59"/>
      <c r="DUO409" s="59"/>
      <c r="DUP409" s="59"/>
      <c r="DUQ409" s="59"/>
      <c r="DUR409" s="59"/>
      <c r="DUS409" s="59"/>
      <c r="DUT409" s="59"/>
      <c r="DUU409" s="59"/>
      <c r="DUV409" s="59"/>
      <c r="DUW409" s="59"/>
      <c r="DUX409" s="59"/>
      <c r="DUY409" s="59"/>
      <c r="DUZ409" s="59"/>
      <c r="DVA409" s="59"/>
      <c r="DVB409" s="59"/>
      <c r="DVC409" s="59"/>
      <c r="DVD409" s="59"/>
      <c r="DVE409" s="59"/>
      <c r="DVF409" s="59"/>
      <c r="DVG409" s="59"/>
      <c r="DVH409" s="59"/>
      <c r="DVI409" s="59"/>
      <c r="DVJ409" s="59"/>
      <c r="DVK409" s="59"/>
      <c r="DVL409" s="59"/>
      <c r="DVM409" s="59"/>
      <c r="DVN409" s="59"/>
      <c r="DVO409" s="59"/>
      <c r="DVP409" s="59"/>
      <c r="DVQ409" s="59"/>
      <c r="DVR409" s="59"/>
      <c r="DVS409" s="59"/>
      <c r="DVT409" s="59"/>
      <c r="DVU409" s="59"/>
      <c r="DVV409" s="59"/>
      <c r="DVW409" s="59"/>
      <c r="DVX409" s="59"/>
      <c r="DVY409" s="59"/>
      <c r="DVZ409" s="59"/>
      <c r="DWA409" s="59"/>
      <c r="DWB409" s="59"/>
      <c r="DWC409" s="59"/>
      <c r="DWD409" s="59"/>
      <c r="DWE409" s="59"/>
      <c r="DWF409" s="59"/>
      <c r="DWG409" s="59"/>
      <c r="DWH409" s="59"/>
      <c r="DWI409" s="59"/>
      <c r="DWJ409" s="59"/>
      <c r="DWK409" s="59"/>
      <c r="DWL409" s="59"/>
      <c r="DWM409" s="59"/>
      <c r="DWN409" s="59"/>
      <c r="DWO409" s="59"/>
      <c r="DWP409" s="59"/>
      <c r="DWQ409" s="59"/>
      <c r="DWR409" s="59"/>
      <c r="DWS409" s="59"/>
      <c r="DWT409" s="59"/>
      <c r="DWU409" s="59"/>
      <c r="DWV409" s="59"/>
      <c r="DWW409" s="59"/>
      <c r="DWX409" s="59"/>
      <c r="DWY409" s="59"/>
      <c r="DWZ409" s="59"/>
      <c r="DXA409" s="59"/>
      <c r="DXB409" s="59"/>
      <c r="DXC409" s="59"/>
      <c r="DXD409" s="59"/>
      <c r="DXE409" s="59"/>
      <c r="DXF409" s="59"/>
      <c r="DXG409" s="59"/>
      <c r="DXH409" s="59"/>
      <c r="DXI409" s="59"/>
      <c r="DXJ409" s="59"/>
      <c r="DXK409" s="59"/>
      <c r="DXL409" s="59"/>
      <c r="DXM409" s="59"/>
      <c r="DXN409" s="59"/>
      <c r="DXO409" s="59"/>
      <c r="DXP409" s="59"/>
      <c r="DXQ409" s="59"/>
      <c r="DXR409" s="59"/>
      <c r="DXS409" s="59"/>
      <c r="DXT409" s="59"/>
      <c r="DXU409" s="59"/>
      <c r="DXV409" s="59"/>
      <c r="DXW409" s="59"/>
      <c r="DXX409" s="59"/>
      <c r="DXY409" s="59"/>
      <c r="DXZ409" s="59"/>
      <c r="DYA409" s="59"/>
      <c r="DYB409" s="59"/>
      <c r="DYC409" s="59"/>
      <c r="DYD409" s="59"/>
      <c r="DYE409" s="59"/>
      <c r="DYF409" s="59"/>
      <c r="DYG409" s="59"/>
      <c r="DYH409" s="59"/>
      <c r="DYI409" s="59"/>
      <c r="DYJ409" s="59"/>
      <c r="DYK409" s="59"/>
      <c r="DYL409" s="59"/>
      <c r="DYM409" s="59"/>
      <c r="DYN409" s="59"/>
      <c r="DYO409" s="59"/>
      <c r="DYP409" s="59"/>
      <c r="DYQ409" s="59"/>
      <c r="DYR409" s="59"/>
      <c r="DYS409" s="59"/>
      <c r="DYT409" s="59"/>
      <c r="DYU409" s="59"/>
      <c r="DYV409" s="59"/>
      <c r="DYW409" s="59"/>
      <c r="DYX409" s="59"/>
      <c r="DYY409" s="59"/>
      <c r="DYZ409" s="59"/>
      <c r="DZA409" s="59"/>
      <c r="DZB409" s="59"/>
      <c r="DZC409" s="59"/>
      <c r="DZD409" s="59"/>
      <c r="DZE409" s="59"/>
      <c r="DZF409" s="59"/>
      <c r="DZG409" s="59"/>
      <c r="DZH409" s="59"/>
      <c r="DZI409" s="59"/>
      <c r="DZJ409" s="59"/>
      <c r="DZK409" s="59"/>
      <c r="DZL409" s="59"/>
      <c r="DZM409" s="59"/>
      <c r="DZN409" s="59"/>
      <c r="DZO409" s="59"/>
      <c r="DZP409" s="59"/>
      <c r="DZQ409" s="59"/>
      <c r="DZR409" s="59"/>
      <c r="DZS409" s="59"/>
      <c r="DZT409" s="59"/>
      <c r="DZU409" s="59"/>
      <c r="DZV409" s="59"/>
      <c r="DZW409" s="59"/>
      <c r="DZX409" s="59"/>
      <c r="DZY409" s="59"/>
      <c r="DZZ409" s="59"/>
      <c r="EAA409" s="59"/>
      <c r="EAB409" s="59"/>
      <c r="EAC409" s="59"/>
      <c r="EAD409" s="59"/>
      <c r="EAE409" s="59"/>
      <c r="EAF409" s="59"/>
      <c r="EAG409" s="59"/>
      <c r="EAH409" s="59"/>
      <c r="EAI409" s="59"/>
      <c r="EAJ409" s="59"/>
      <c r="EAK409" s="59"/>
      <c r="EAL409" s="59"/>
      <c r="EAM409" s="59"/>
      <c r="EAN409" s="59"/>
      <c r="EAO409" s="59"/>
      <c r="EAP409" s="59"/>
      <c r="EAQ409" s="59"/>
      <c r="EAR409" s="59"/>
      <c r="EAS409" s="59"/>
      <c r="EAT409" s="59"/>
      <c r="EAU409" s="59"/>
      <c r="EAV409" s="59"/>
      <c r="EAW409" s="59"/>
      <c r="EAX409" s="59"/>
      <c r="EAY409" s="59"/>
      <c r="EAZ409" s="59"/>
      <c r="EBA409" s="59"/>
      <c r="EBB409" s="59"/>
      <c r="EBC409" s="59"/>
      <c r="EBD409" s="59"/>
      <c r="EBE409" s="59"/>
      <c r="EBF409" s="59"/>
      <c r="EBG409" s="59"/>
      <c r="EBH409" s="59"/>
      <c r="EBI409" s="59"/>
      <c r="EBJ409" s="59"/>
      <c r="EBK409" s="59"/>
      <c r="EBL409" s="59"/>
      <c r="EBM409" s="59"/>
      <c r="EBN409" s="59"/>
      <c r="EBO409" s="59"/>
      <c r="EBP409" s="59"/>
      <c r="EBQ409" s="59"/>
      <c r="EBR409" s="59"/>
      <c r="EBS409" s="59"/>
      <c r="EBT409" s="59"/>
      <c r="EBU409" s="59"/>
      <c r="EBV409" s="59"/>
      <c r="EBW409" s="59"/>
      <c r="EBX409" s="59"/>
      <c r="EBY409" s="59"/>
      <c r="EBZ409" s="59"/>
      <c r="ECA409" s="59"/>
      <c r="ECB409" s="59"/>
      <c r="ECC409" s="59"/>
      <c r="ECD409" s="59"/>
      <c r="ECE409" s="59"/>
      <c r="ECF409" s="59"/>
      <c r="ECG409" s="59"/>
      <c r="ECH409" s="59"/>
      <c r="ECI409" s="59"/>
      <c r="ECJ409" s="59"/>
      <c r="ECK409" s="59"/>
      <c r="ECL409" s="59"/>
      <c r="ECM409" s="59"/>
      <c r="ECN409" s="59"/>
      <c r="ECO409" s="59"/>
      <c r="ECP409" s="59"/>
      <c r="ECQ409" s="59"/>
      <c r="ECR409" s="59"/>
      <c r="ECS409" s="59"/>
      <c r="ECT409" s="59"/>
      <c r="ECU409" s="59"/>
      <c r="ECV409" s="59"/>
      <c r="ECW409" s="59"/>
      <c r="ECX409" s="59"/>
      <c r="ECY409" s="59"/>
      <c r="ECZ409" s="59"/>
      <c r="EDA409" s="59"/>
      <c r="EDB409" s="59"/>
      <c r="EDC409" s="59"/>
      <c r="EDD409" s="59"/>
      <c r="EDE409" s="59"/>
      <c r="EDF409" s="59"/>
      <c r="EDG409" s="59"/>
      <c r="EDH409" s="59"/>
      <c r="EDI409" s="59"/>
      <c r="EDJ409" s="59"/>
      <c r="EDK409" s="59"/>
      <c r="EDL409" s="59"/>
      <c r="EDM409" s="59"/>
      <c r="EDN409" s="59"/>
      <c r="EDO409" s="59"/>
      <c r="EDP409" s="59"/>
      <c r="EDQ409" s="59"/>
      <c r="EDR409" s="59"/>
      <c r="EDS409" s="59"/>
      <c r="EDT409" s="59"/>
      <c r="EDU409" s="59"/>
      <c r="EDV409" s="59"/>
      <c r="EDW409" s="59"/>
      <c r="EDX409" s="59"/>
      <c r="EDY409" s="59"/>
      <c r="EDZ409" s="59"/>
      <c r="EEA409" s="59"/>
      <c r="EEB409" s="59"/>
      <c r="EEC409" s="59"/>
      <c r="EED409" s="59"/>
      <c r="EEE409" s="59"/>
      <c r="EEF409" s="59"/>
      <c r="EEG409" s="59"/>
      <c r="EEH409" s="59"/>
      <c r="EEI409" s="59"/>
      <c r="EEJ409" s="59"/>
      <c r="EEK409" s="59"/>
      <c r="EEL409" s="59"/>
      <c r="EEM409" s="59"/>
      <c r="EEN409" s="59"/>
      <c r="EEO409" s="59"/>
      <c r="EEP409" s="59"/>
      <c r="EEQ409" s="59"/>
      <c r="EER409" s="59"/>
      <c r="EES409" s="59"/>
      <c r="EET409" s="59"/>
      <c r="EEU409" s="59"/>
      <c r="EEV409" s="59"/>
      <c r="EEW409" s="59"/>
      <c r="EEX409" s="59"/>
      <c r="EEY409" s="59"/>
      <c r="EEZ409" s="59"/>
      <c r="EFA409" s="59"/>
      <c r="EFB409" s="59"/>
      <c r="EFC409" s="59"/>
      <c r="EFD409" s="59"/>
      <c r="EFE409" s="59"/>
      <c r="EFF409" s="59"/>
      <c r="EFG409" s="59"/>
      <c r="EFH409" s="59"/>
      <c r="EFI409" s="59"/>
      <c r="EFJ409" s="59"/>
      <c r="EFK409" s="59"/>
      <c r="EFL409" s="59"/>
      <c r="EFM409" s="59"/>
      <c r="EFN409" s="59"/>
      <c r="EFO409" s="59"/>
      <c r="EFP409" s="59"/>
      <c r="EFQ409" s="59"/>
      <c r="EFR409" s="59"/>
      <c r="EFS409" s="59"/>
      <c r="EFT409" s="59"/>
      <c r="EFU409" s="59"/>
      <c r="EFV409" s="59"/>
      <c r="EFW409" s="59"/>
      <c r="EFX409" s="59"/>
      <c r="EFY409" s="59"/>
      <c r="EFZ409" s="59"/>
      <c r="EGA409" s="59"/>
      <c r="EGB409" s="59"/>
      <c r="EGC409" s="59"/>
      <c r="EGD409" s="59"/>
      <c r="EGE409" s="59"/>
      <c r="EGF409" s="59"/>
      <c r="EGG409" s="59"/>
      <c r="EGH409" s="59"/>
      <c r="EGI409" s="59"/>
      <c r="EGJ409" s="59"/>
      <c r="EGK409" s="59"/>
      <c r="EGL409" s="59"/>
      <c r="EGM409" s="59"/>
      <c r="EGN409" s="59"/>
      <c r="EGO409" s="59"/>
      <c r="EGP409" s="59"/>
      <c r="EGQ409" s="59"/>
      <c r="EGR409" s="59"/>
      <c r="EGS409" s="59"/>
      <c r="EGT409" s="59"/>
      <c r="EGU409" s="59"/>
      <c r="EGV409" s="59"/>
      <c r="EGW409" s="59"/>
      <c r="EGX409" s="59"/>
      <c r="EGY409" s="59"/>
      <c r="EGZ409" s="59"/>
      <c r="EHA409" s="59"/>
      <c r="EHB409" s="59"/>
      <c r="EHC409" s="59"/>
      <c r="EHD409" s="59"/>
      <c r="EHE409" s="59"/>
      <c r="EHF409" s="59"/>
      <c r="EHG409" s="59"/>
      <c r="EHH409" s="59"/>
      <c r="EHI409" s="59"/>
      <c r="EHJ409" s="59"/>
      <c r="EHK409" s="59"/>
      <c r="EHL409" s="59"/>
      <c r="EHM409" s="59"/>
      <c r="EHN409" s="59"/>
      <c r="EHO409" s="59"/>
      <c r="EHP409" s="59"/>
      <c r="EHQ409" s="59"/>
      <c r="EHR409" s="59"/>
      <c r="EHS409" s="59"/>
      <c r="EHT409" s="59"/>
      <c r="EHU409" s="59"/>
      <c r="EHV409" s="59"/>
      <c r="EHW409" s="59"/>
      <c r="EHX409" s="59"/>
      <c r="EHY409" s="59"/>
      <c r="EHZ409" s="59"/>
      <c r="EIA409" s="59"/>
      <c r="EIB409" s="59"/>
      <c r="EIC409" s="59"/>
      <c r="EID409" s="59"/>
      <c r="EIE409" s="59"/>
      <c r="EIF409" s="59"/>
      <c r="EIG409" s="59"/>
      <c r="EIH409" s="59"/>
      <c r="EII409" s="59"/>
      <c r="EIJ409" s="59"/>
      <c r="EIK409" s="59"/>
      <c r="EIL409" s="59"/>
      <c r="EIM409" s="59"/>
      <c r="EIN409" s="59"/>
      <c r="EIO409" s="59"/>
      <c r="EIP409" s="59"/>
      <c r="EIQ409" s="59"/>
      <c r="EIR409" s="59"/>
      <c r="EIS409" s="59"/>
      <c r="EIT409" s="59"/>
      <c r="EIU409" s="59"/>
      <c r="EIV409" s="59"/>
      <c r="EIW409" s="59"/>
      <c r="EIX409" s="59"/>
      <c r="EIY409" s="59"/>
      <c r="EIZ409" s="59"/>
      <c r="EJA409" s="59"/>
      <c r="EJB409" s="59"/>
      <c r="EJC409" s="59"/>
      <c r="EJD409" s="59"/>
      <c r="EJE409" s="59"/>
      <c r="EJF409" s="59"/>
      <c r="EJG409" s="59"/>
      <c r="EJH409" s="59"/>
      <c r="EJI409" s="59"/>
      <c r="EJJ409" s="59"/>
      <c r="EJK409" s="59"/>
      <c r="EJL409" s="59"/>
      <c r="EJM409" s="59"/>
      <c r="EJN409" s="59"/>
      <c r="EJO409" s="59"/>
      <c r="EJP409" s="59"/>
      <c r="EJQ409" s="59"/>
      <c r="EJR409" s="59"/>
      <c r="EJS409" s="59"/>
      <c r="EJT409" s="59"/>
      <c r="EJU409" s="59"/>
      <c r="EJV409" s="59"/>
      <c r="EJW409" s="59"/>
      <c r="EJX409" s="59"/>
      <c r="EJY409" s="59"/>
      <c r="EJZ409" s="59"/>
      <c r="EKA409" s="59"/>
      <c r="EKB409" s="59"/>
      <c r="EKC409" s="59"/>
      <c r="EKD409" s="59"/>
      <c r="EKE409" s="59"/>
      <c r="EKF409" s="59"/>
      <c r="EKG409" s="59"/>
      <c r="EKH409" s="59"/>
      <c r="EKI409" s="59"/>
      <c r="EKJ409" s="59"/>
      <c r="EKK409" s="59"/>
      <c r="EKL409" s="59"/>
      <c r="EKM409" s="59"/>
      <c r="EKN409" s="59"/>
      <c r="EKO409" s="59"/>
      <c r="EKP409" s="59"/>
      <c r="EKQ409" s="59"/>
      <c r="EKR409" s="59"/>
      <c r="EKS409" s="59"/>
      <c r="EKT409" s="59"/>
      <c r="EKU409" s="59"/>
      <c r="EKV409" s="59"/>
      <c r="EKW409" s="59"/>
      <c r="EKX409" s="59"/>
      <c r="EKY409" s="59"/>
      <c r="EKZ409" s="59"/>
      <c r="ELA409" s="59"/>
      <c r="ELB409" s="59"/>
      <c r="ELC409" s="59"/>
      <c r="ELD409" s="59"/>
      <c r="ELE409" s="59"/>
      <c r="ELF409" s="59"/>
      <c r="ELG409" s="59"/>
      <c r="ELH409" s="59"/>
      <c r="ELI409" s="59"/>
      <c r="ELJ409" s="59"/>
      <c r="ELK409" s="59"/>
      <c r="ELL409" s="59"/>
      <c r="ELM409" s="59"/>
      <c r="ELN409" s="59"/>
      <c r="ELO409" s="59"/>
      <c r="ELP409" s="59"/>
      <c r="ELQ409" s="59"/>
      <c r="ELR409" s="59"/>
      <c r="ELS409" s="59"/>
      <c r="ELT409" s="59"/>
      <c r="ELU409" s="59"/>
      <c r="ELV409" s="59"/>
      <c r="ELW409" s="59"/>
      <c r="ELX409" s="59"/>
      <c r="ELY409" s="59"/>
      <c r="ELZ409" s="59"/>
      <c r="EMA409" s="59"/>
      <c r="EMB409" s="59"/>
      <c r="EMC409" s="59"/>
      <c r="EMD409" s="59"/>
      <c r="EME409" s="59"/>
      <c r="EMF409" s="59"/>
      <c r="EMG409" s="59"/>
      <c r="EMH409" s="59"/>
      <c r="EMI409" s="59"/>
      <c r="EMJ409" s="59"/>
      <c r="EMK409" s="59"/>
      <c r="EML409" s="59"/>
      <c r="EMM409" s="59"/>
      <c r="EMN409" s="59"/>
      <c r="EMO409" s="59"/>
      <c r="EMP409" s="59"/>
      <c r="EMQ409" s="59"/>
      <c r="EMR409" s="59"/>
      <c r="EMS409" s="59"/>
      <c r="EMT409" s="59"/>
      <c r="EMU409" s="59"/>
      <c r="EMV409" s="59"/>
      <c r="EMW409" s="59"/>
      <c r="EMX409" s="59"/>
      <c r="EMY409" s="59"/>
      <c r="EMZ409" s="59"/>
      <c r="ENA409" s="59"/>
      <c r="ENB409" s="59"/>
      <c r="ENC409" s="59"/>
      <c r="END409" s="59"/>
      <c r="ENE409" s="59"/>
      <c r="ENF409" s="59"/>
      <c r="ENG409" s="59"/>
      <c r="ENH409" s="59"/>
      <c r="ENI409" s="59"/>
      <c r="ENJ409" s="59"/>
      <c r="ENK409" s="59"/>
      <c r="ENL409" s="59"/>
      <c r="ENM409" s="59"/>
      <c r="ENN409" s="59"/>
      <c r="ENO409" s="59"/>
      <c r="ENP409" s="59"/>
      <c r="ENQ409" s="59"/>
      <c r="ENR409" s="59"/>
      <c r="ENS409" s="59"/>
      <c r="ENT409" s="59"/>
      <c r="ENU409" s="59"/>
      <c r="ENV409" s="59"/>
      <c r="ENW409" s="59"/>
      <c r="ENX409" s="59"/>
      <c r="ENY409" s="59"/>
      <c r="ENZ409" s="59"/>
      <c r="EOA409" s="59"/>
      <c r="EOB409" s="59"/>
      <c r="EOC409" s="59"/>
      <c r="EOD409" s="59"/>
      <c r="EOE409" s="59"/>
      <c r="EOF409" s="59"/>
      <c r="EOG409" s="59"/>
      <c r="EOH409" s="59"/>
      <c r="EOI409" s="59"/>
      <c r="EOJ409" s="59"/>
      <c r="EOK409" s="59"/>
      <c r="EOL409" s="59"/>
      <c r="EOM409" s="59"/>
      <c r="EON409" s="59"/>
      <c r="EOO409" s="59"/>
      <c r="EOP409" s="59"/>
      <c r="EOQ409" s="59"/>
      <c r="EOR409" s="59"/>
      <c r="EOS409" s="59"/>
      <c r="EOT409" s="59"/>
      <c r="EOU409" s="59"/>
      <c r="EOV409" s="59"/>
      <c r="EOW409" s="59"/>
      <c r="EOX409" s="59"/>
      <c r="EOY409" s="59"/>
      <c r="EOZ409" s="59"/>
      <c r="EPA409" s="59"/>
      <c r="EPB409" s="59"/>
      <c r="EPC409" s="59"/>
      <c r="EPD409" s="59"/>
      <c r="EPE409" s="59"/>
      <c r="EPF409" s="59"/>
      <c r="EPG409" s="59"/>
      <c r="EPH409" s="59"/>
      <c r="EPI409" s="59"/>
      <c r="EPJ409" s="59"/>
      <c r="EPK409" s="59"/>
      <c r="EPL409" s="59"/>
      <c r="EPM409" s="59"/>
      <c r="EPN409" s="59"/>
      <c r="EPO409" s="59"/>
      <c r="EPP409" s="59"/>
      <c r="EPQ409" s="59"/>
      <c r="EPR409" s="59"/>
      <c r="EPS409" s="59"/>
      <c r="EPT409" s="59"/>
      <c r="EPU409" s="59"/>
      <c r="EPV409" s="59"/>
      <c r="EPW409" s="59"/>
      <c r="EPX409" s="59"/>
      <c r="EPY409" s="59"/>
      <c r="EPZ409" s="59"/>
      <c r="EQA409" s="59"/>
      <c r="EQB409" s="59"/>
      <c r="EQC409" s="59"/>
      <c r="EQD409" s="59"/>
      <c r="EQE409" s="59"/>
      <c r="EQF409" s="59"/>
      <c r="EQG409" s="59"/>
      <c r="EQH409" s="59"/>
      <c r="EQI409" s="59"/>
      <c r="EQJ409" s="59"/>
      <c r="EQK409" s="59"/>
      <c r="EQL409" s="59"/>
      <c r="EQM409" s="59"/>
      <c r="EQN409" s="59"/>
      <c r="EQO409" s="59"/>
      <c r="EQP409" s="59"/>
      <c r="EQQ409" s="59"/>
      <c r="EQR409" s="59"/>
      <c r="EQS409" s="59"/>
      <c r="EQT409" s="59"/>
      <c r="EQU409" s="59"/>
      <c r="EQV409" s="59"/>
      <c r="EQW409" s="59"/>
      <c r="EQX409" s="59"/>
      <c r="EQY409" s="59"/>
      <c r="EQZ409" s="59"/>
      <c r="ERA409" s="59"/>
      <c r="ERB409" s="59"/>
      <c r="ERC409" s="59"/>
      <c r="ERD409" s="59"/>
      <c r="ERE409" s="59"/>
      <c r="ERF409" s="59"/>
      <c r="ERG409" s="59"/>
      <c r="ERH409" s="59"/>
      <c r="ERI409" s="59"/>
      <c r="ERJ409" s="59"/>
      <c r="ERK409" s="59"/>
      <c r="ERL409" s="59"/>
      <c r="ERM409" s="59"/>
      <c r="ERN409" s="59"/>
      <c r="ERO409" s="59"/>
      <c r="ERP409" s="59"/>
      <c r="ERQ409" s="59"/>
      <c r="ERR409" s="59"/>
      <c r="ERS409" s="59"/>
      <c r="ERT409" s="59"/>
      <c r="ERU409" s="59"/>
      <c r="ERV409" s="59"/>
      <c r="ERW409" s="59"/>
      <c r="ERX409" s="59"/>
      <c r="ERY409" s="59"/>
      <c r="ERZ409" s="59"/>
      <c r="ESA409" s="59"/>
      <c r="ESB409" s="59"/>
      <c r="ESC409" s="59"/>
      <c r="ESD409" s="59"/>
      <c r="ESE409" s="59"/>
      <c r="ESF409" s="59"/>
      <c r="ESG409" s="59"/>
      <c r="ESH409" s="59"/>
      <c r="ESI409" s="59"/>
      <c r="ESJ409" s="59"/>
      <c r="ESK409" s="59"/>
      <c r="ESL409" s="59"/>
      <c r="ESM409" s="59"/>
      <c r="ESN409" s="59"/>
      <c r="ESO409" s="59"/>
      <c r="ESP409" s="59"/>
      <c r="ESQ409" s="59"/>
      <c r="ESR409" s="59"/>
      <c r="ESS409" s="59"/>
      <c r="EST409" s="59"/>
      <c r="ESU409" s="59"/>
      <c r="ESV409" s="59"/>
      <c r="ESW409" s="59"/>
      <c r="ESX409" s="59"/>
      <c r="ESY409" s="59"/>
      <c r="ESZ409" s="59"/>
      <c r="ETA409" s="59"/>
      <c r="ETB409" s="59"/>
      <c r="ETC409" s="59"/>
      <c r="ETD409" s="59"/>
      <c r="ETE409" s="59"/>
      <c r="ETF409" s="59"/>
      <c r="ETG409" s="59"/>
      <c r="ETH409" s="59"/>
      <c r="ETI409" s="59"/>
      <c r="ETJ409" s="59"/>
      <c r="ETK409" s="59"/>
      <c r="ETL409" s="59"/>
      <c r="ETM409" s="59"/>
      <c r="ETN409" s="59"/>
      <c r="ETO409" s="59"/>
      <c r="ETP409" s="59"/>
      <c r="ETQ409" s="59"/>
      <c r="ETR409" s="59"/>
      <c r="ETS409" s="59"/>
      <c r="ETT409" s="59"/>
      <c r="ETU409" s="59"/>
      <c r="ETV409" s="59"/>
      <c r="ETW409" s="59"/>
      <c r="ETX409" s="59"/>
      <c r="ETY409" s="59"/>
      <c r="ETZ409" s="59"/>
      <c r="EUA409" s="59"/>
      <c r="EUB409" s="59"/>
      <c r="EUC409" s="59"/>
      <c r="EUD409" s="59"/>
      <c r="EUE409" s="59"/>
      <c r="EUF409" s="59"/>
      <c r="EUG409" s="59"/>
      <c r="EUH409" s="59"/>
      <c r="EUI409" s="59"/>
      <c r="EUJ409" s="59"/>
      <c r="EUK409" s="59"/>
      <c r="EUL409" s="59"/>
      <c r="EUM409" s="59"/>
      <c r="EUN409" s="59"/>
      <c r="EUO409" s="59"/>
      <c r="EUP409" s="59"/>
      <c r="EUQ409" s="59"/>
      <c r="EUR409" s="59"/>
      <c r="EUS409" s="59"/>
      <c r="EUT409" s="59"/>
      <c r="EUU409" s="59"/>
      <c r="EUV409" s="59"/>
      <c r="EUW409" s="59"/>
      <c r="EUX409" s="59"/>
      <c r="EUY409" s="59"/>
      <c r="EUZ409" s="59"/>
      <c r="EVA409" s="59"/>
      <c r="EVB409" s="59"/>
      <c r="EVC409" s="59"/>
      <c r="EVD409" s="59"/>
      <c r="EVE409" s="59"/>
      <c r="EVF409" s="59"/>
      <c r="EVG409" s="59"/>
      <c r="EVH409" s="59"/>
      <c r="EVI409" s="59"/>
      <c r="EVJ409" s="59"/>
      <c r="EVK409" s="59"/>
      <c r="EVL409" s="59"/>
      <c r="EVM409" s="59"/>
      <c r="EVN409" s="59"/>
      <c r="EVO409" s="59"/>
      <c r="EVP409" s="59"/>
      <c r="EVQ409" s="59"/>
      <c r="EVR409" s="59"/>
      <c r="EVS409" s="59"/>
      <c r="EVT409" s="59"/>
      <c r="EVU409" s="59"/>
      <c r="EVV409" s="59"/>
      <c r="EVW409" s="59"/>
      <c r="EVX409" s="59"/>
      <c r="EVY409" s="59"/>
      <c r="EVZ409" s="59"/>
      <c r="EWA409" s="59"/>
      <c r="EWB409" s="59"/>
      <c r="EWC409" s="59"/>
      <c r="EWD409" s="59"/>
      <c r="EWE409" s="59"/>
      <c r="EWF409" s="59"/>
      <c r="EWG409" s="59"/>
      <c r="EWH409" s="59"/>
      <c r="EWI409" s="59"/>
      <c r="EWJ409" s="59"/>
      <c r="EWK409" s="59"/>
      <c r="EWL409" s="59"/>
      <c r="EWM409" s="59"/>
      <c r="EWN409" s="59"/>
      <c r="EWO409" s="59"/>
      <c r="EWP409" s="59"/>
      <c r="EWQ409" s="59"/>
      <c r="EWR409" s="59"/>
      <c r="EWS409" s="59"/>
      <c r="EWT409" s="59"/>
      <c r="EWU409" s="59"/>
      <c r="EWV409" s="59"/>
      <c r="EWW409" s="59"/>
      <c r="EWX409" s="59"/>
      <c r="EWY409" s="59"/>
      <c r="EWZ409" s="59"/>
      <c r="EXA409" s="59"/>
      <c r="EXB409" s="59"/>
      <c r="EXC409" s="59"/>
      <c r="EXD409" s="59"/>
      <c r="EXE409" s="59"/>
      <c r="EXF409" s="59"/>
      <c r="EXG409" s="59"/>
      <c r="EXH409" s="59"/>
      <c r="EXI409" s="59"/>
      <c r="EXJ409" s="59"/>
      <c r="EXK409" s="59"/>
      <c r="EXL409" s="59"/>
      <c r="EXM409" s="59"/>
      <c r="EXN409" s="59"/>
      <c r="EXO409" s="59"/>
      <c r="EXP409" s="59"/>
      <c r="EXQ409" s="59"/>
      <c r="EXR409" s="59"/>
      <c r="EXS409" s="59"/>
      <c r="EXT409" s="59"/>
      <c r="EXU409" s="59"/>
      <c r="EXV409" s="59"/>
      <c r="EXW409" s="59"/>
      <c r="EXX409" s="59"/>
      <c r="EXY409" s="59"/>
      <c r="EXZ409" s="59"/>
      <c r="EYA409" s="59"/>
      <c r="EYB409" s="59"/>
      <c r="EYC409" s="59"/>
      <c r="EYD409" s="59"/>
      <c r="EYE409" s="59"/>
      <c r="EYF409" s="59"/>
      <c r="EYG409" s="59"/>
      <c r="EYH409" s="59"/>
      <c r="EYI409" s="59"/>
      <c r="EYJ409" s="59"/>
      <c r="EYK409" s="59"/>
      <c r="EYL409" s="59"/>
      <c r="EYM409" s="59"/>
      <c r="EYN409" s="59"/>
      <c r="EYO409" s="59"/>
      <c r="EYP409" s="59"/>
      <c r="EYQ409" s="59"/>
      <c r="EYR409" s="59"/>
      <c r="EYS409" s="59"/>
      <c r="EYT409" s="59"/>
      <c r="EYU409" s="59"/>
      <c r="EYV409" s="59"/>
      <c r="EYW409" s="59"/>
      <c r="EYX409" s="59"/>
      <c r="EYY409" s="59"/>
      <c r="EYZ409" s="59"/>
      <c r="EZA409" s="59"/>
      <c r="EZB409" s="59"/>
      <c r="EZC409" s="59"/>
      <c r="EZD409" s="59"/>
      <c r="EZE409" s="59"/>
      <c r="EZF409" s="59"/>
      <c r="EZG409" s="59"/>
      <c r="EZH409" s="59"/>
      <c r="EZI409" s="59"/>
      <c r="EZJ409" s="59"/>
      <c r="EZK409" s="59"/>
      <c r="EZL409" s="59"/>
      <c r="EZM409" s="59"/>
      <c r="EZN409" s="59"/>
      <c r="EZO409" s="59"/>
      <c r="EZP409" s="59"/>
      <c r="EZQ409" s="59"/>
      <c r="EZR409" s="59"/>
      <c r="EZS409" s="59"/>
      <c r="EZT409" s="59"/>
      <c r="EZU409" s="59"/>
      <c r="EZV409" s="59"/>
      <c r="EZW409" s="59"/>
      <c r="EZX409" s="59"/>
      <c r="EZY409" s="59"/>
      <c r="EZZ409" s="59"/>
      <c r="FAA409" s="59"/>
      <c r="FAB409" s="59"/>
      <c r="FAC409" s="59"/>
      <c r="FAD409" s="59"/>
      <c r="FAE409" s="59"/>
      <c r="FAF409" s="59"/>
      <c r="FAG409" s="59"/>
      <c r="FAH409" s="59"/>
      <c r="FAI409" s="59"/>
      <c r="FAJ409" s="59"/>
      <c r="FAK409" s="59"/>
      <c r="FAL409" s="59"/>
      <c r="FAM409" s="59"/>
      <c r="FAN409" s="59"/>
      <c r="FAO409" s="59"/>
      <c r="FAP409" s="59"/>
      <c r="FAQ409" s="59"/>
      <c r="FAR409" s="59"/>
      <c r="FAS409" s="59"/>
      <c r="FAT409" s="59"/>
      <c r="FAU409" s="59"/>
      <c r="FAV409" s="59"/>
      <c r="FAW409" s="59"/>
      <c r="FAX409" s="59"/>
      <c r="FAY409" s="59"/>
      <c r="FAZ409" s="59"/>
      <c r="FBA409" s="59"/>
      <c r="FBB409" s="59"/>
      <c r="FBC409" s="59"/>
      <c r="FBD409" s="59"/>
      <c r="FBE409" s="59"/>
      <c r="FBF409" s="59"/>
      <c r="FBG409" s="59"/>
      <c r="FBH409" s="59"/>
      <c r="FBI409" s="59"/>
      <c r="FBJ409" s="59"/>
      <c r="FBK409" s="59"/>
      <c r="FBL409" s="59"/>
      <c r="FBM409" s="59"/>
      <c r="FBN409" s="59"/>
      <c r="FBO409" s="59"/>
      <c r="FBP409" s="59"/>
      <c r="FBQ409" s="59"/>
      <c r="FBR409" s="59"/>
      <c r="FBS409" s="59"/>
      <c r="FBT409" s="59"/>
      <c r="FBU409" s="59"/>
      <c r="FBV409" s="59"/>
      <c r="FBW409" s="59"/>
      <c r="FBX409" s="59"/>
      <c r="FBY409" s="59"/>
      <c r="FBZ409" s="59"/>
      <c r="FCA409" s="59"/>
      <c r="FCB409" s="59"/>
      <c r="FCC409" s="59"/>
      <c r="FCD409" s="59"/>
      <c r="FCE409" s="59"/>
      <c r="FCF409" s="59"/>
      <c r="FCG409" s="59"/>
      <c r="FCH409" s="59"/>
      <c r="FCI409" s="59"/>
      <c r="FCJ409" s="59"/>
      <c r="FCK409" s="59"/>
      <c r="FCL409" s="59"/>
      <c r="FCM409" s="59"/>
      <c r="FCN409" s="59"/>
      <c r="FCO409" s="59"/>
      <c r="FCP409" s="59"/>
      <c r="FCQ409" s="59"/>
      <c r="FCR409" s="59"/>
      <c r="FCS409" s="59"/>
      <c r="FCT409" s="59"/>
      <c r="FCU409" s="59"/>
      <c r="FCV409" s="59"/>
      <c r="FCW409" s="59"/>
      <c r="FCX409" s="59"/>
      <c r="FCY409" s="59"/>
      <c r="FCZ409" s="59"/>
      <c r="FDA409" s="59"/>
      <c r="FDB409" s="59"/>
      <c r="FDC409" s="59"/>
      <c r="FDD409" s="59"/>
      <c r="FDE409" s="59"/>
      <c r="FDF409" s="59"/>
      <c r="FDG409" s="59"/>
      <c r="FDH409" s="59"/>
      <c r="FDI409" s="59"/>
      <c r="FDJ409" s="59"/>
      <c r="FDK409" s="59"/>
      <c r="FDL409" s="59"/>
      <c r="FDM409" s="59"/>
      <c r="FDN409" s="59"/>
      <c r="FDO409" s="59"/>
      <c r="FDP409" s="59"/>
      <c r="FDQ409" s="59"/>
      <c r="FDR409" s="59"/>
      <c r="FDS409" s="59"/>
      <c r="FDT409" s="59"/>
      <c r="FDU409" s="59"/>
      <c r="FDV409" s="59"/>
      <c r="FDW409" s="59"/>
      <c r="FDX409" s="59"/>
      <c r="FDY409" s="59"/>
      <c r="FDZ409" s="59"/>
      <c r="FEA409" s="59"/>
      <c r="FEB409" s="59"/>
      <c r="FEC409" s="59"/>
      <c r="FED409" s="59"/>
      <c r="FEE409" s="59"/>
      <c r="FEF409" s="59"/>
      <c r="FEG409" s="59"/>
      <c r="FEH409" s="59"/>
      <c r="FEI409" s="59"/>
      <c r="FEJ409" s="59"/>
      <c r="FEK409" s="59"/>
      <c r="FEL409" s="59"/>
      <c r="FEM409" s="59"/>
      <c r="FEN409" s="59"/>
      <c r="FEO409" s="59"/>
      <c r="FEP409" s="59"/>
      <c r="FEQ409" s="59"/>
      <c r="FER409" s="59"/>
      <c r="FES409" s="59"/>
      <c r="FET409" s="59"/>
      <c r="FEU409" s="59"/>
      <c r="FEV409" s="59"/>
      <c r="FEW409" s="59"/>
      <c r="FEX409" s="59"/>
      <c r="FEY409" s="59"/>
      <c r="FEZ409" s="59"/>
      <c r="FFA409" s="59"/>
      <c r="FFB409" s="59"/>
      <c r="FFC409" s="59"/>
      <c r="FFD409" s="59"/>
      <c r="FFE409" s="59"/>
      <c r="FFF409" s="59"/>
      <c r="FFG409" s="59"/>
      <c r="FFH409" s="59"/>
      <c r="FFI409" s="59"/>
      <c r="FFJ409" s="59"/>
      <c r="FFK409" s="59"/>
      <c r="FFL409" s="59"/>
      <c r="FFM409" s="59"/>
      <c r="FFN409" s="59"/>
      <c r="FFO409" s="59"/>
      <c r="FFP409" s="59"/>
      <c r="FFQ409" s="59"/>
      <c r="FFR409" s="59"/>
      <c r="FFS409" s="59"/>
      <c r="FFT409" s="59"/>
      <c r="FFU409" s="59"/>
      <c r="FFV409" s="59"/>
      <c r="FFW409" s="59"/>
      <c r="FFX409" s="59"/>
      <c r="FFY409" s="59"/>
      <c r="FFZ409" s="59"/>
      <c r="FGA409" s="59"/>
      <c r="FGB409" s="59"/>
      <c r="FGC409" s="59"/>
      <c r="FGD409" s="59"/>
      <c r="FGE409" s="59"/>
      <c r="FGF409" s="59"/>
      <c r="FGG409" s="59"/>
      <c r="FGH409" s="59"/>
      <c r="FGI409" s="59"/>
      <c r="FGJ409" s="59"/>
      <c r="FGK409" s="59"/>
      <c r="FGL409" s="59"/>
      <c r="FGM409" s="59"/>
      <c r="FGN409" s="59"/>
      <c r="FGO409" s="59"/>
      <c r="FGP409" s="59"/>
      <c r="FGQ409" s="59"/>
      <c r="FGR409" s="59"/>
      <c r="FGS409" s="59"/>
      <c r="FGT409" s="59"/>
      <c r="FGU409" s="59"/>
      <c r="FGV409" s="59"/>
      <c r="FGW409" s="59"/>
      <c r="FGX409" s="59"/>
      <c r="FGY409" s="59"/>
      <c r="FGZ409" s="59"/>
      <c r="FHA409" s="59"/>
      <c r="FHB409" s="59"/>
      <c r="FHC409" s="59"/>
      <c r="FHD409" s="59"/>
      <c r="FHE409" s="59"/>
      <c r="FHF409" s="59"/>
      <c r="FHG409" s="59"/>
      <c r="FHH409" s="59"/>
      <c r="FHI409" s="59"/>
      <c r="FHJ409" s="59"/>
      <c r="FHK409" s="59"/>
      <c r="FHL409" s="59"/>
      <c r="FHM409" s="59"/>
      <c r="FHN409" s="59"/>
      <c r="FHO409" s="59"/>
      <c r="FHP409" s="59"/>
      <c r="FHQ409" s="59"/>
      <c r="FHR409" s="59"/>
      <c r="FHS409" s="59"/>
      <c r="FHT409" s="59"/>
      <c r="FHU409" s="59"/>
      <c r="FHV409" s="59"/>
      <c r="FHW409" s="59"/>
      <c r="FHX409" s="59"/>
      <c r="FHY409" s="59"/>
      <c r="FHZ409" s="59"/>
      <c r="FIA409" s="59"/>
      <c r="FIB409" s="59"/>
      <c r="FIC409" s="59"/>
      <c r="FID409" s="59"/>
      <c r="FIE409" s="59"/>
      <c r="FIF409" s="59"/>
      <c r="FIG409" s="59"/>
      <c r="FIH409" s="59"/>
      <c r="FII409" s="59"/>
      <c r="FIJ409" s="59"/>
      <c r="FIK409" s="59"/>
      <c r="FIL409" s="59"/>
      <c r="FIM409" s="59"/>
      <c r="FIN409" s="59"/>
      <c r="FIO409" s="59"/>
      <c r="FIP409" s="59"/>
      <c r="FIQ409" s="59"/>
      <c r="FIR409" s="59"/>
      <c r="FIS409" s="59"/>
      <c r="FIT409" s="59"/>
      <c r="FIU409" s="59"/>
      <c r="FIV409" s="59"/>
      <c r="FIW409" s="59"/>
      <c r="FIX409" s="59"/>
      <c r="FIY409" s="59"/>
      <c r="FIZ409" s="59"/>
      <c r="FJA409" s="59"/>
      <c r="FJB409" s="59"/>
      <c r="FJC409" s="59"/>
      <c r="FJD409" s="59"/>
      <c r="FJE409" s="59"/>
      <c r="FJF409" s="59"/>
      <c r="FJG409" s="59"/>
      <c r="FJH409" s="59"/>
      <c r="FJI409" s="59"/>
      <c r="FJJ409" s="59"/>
      <c r="FJK409" s="59"/>
      <c r="FJL409" s="59"/>
      <c r="FJM409" s="59"/>
      <c r="FJN409" s="59"/>
      <c r="FJO409" s="59"/>
      <c r="FJP409" s="59"/>
      <c r="FJQ409" s="59"/>
      <c r="FJR409" s="59"/>
      <c r="FJS409" s="59"/>
      <c r="FJT409" s="59"/>
      <c r="FJU409" s="59"/>
      <c r="FJV409" s="59"/>
      <c r="FJW409" s="59"/>
      <c r="FJX409" s="59"/>
      <c r="FJY409" s="59"/>
      <c r="FJZ409" s="59"/>
      <c r="FKA409" s="59"/>
      <c r="FKB409" s="59"/>
      <c r="FKC409" s="59"/>
      <c r="FKD409" s="59"/>
      <c r="FKE409" s="59"/>
      <c r="FKF409" s="59"/>
      <c r="FKG409" s="59"/>
      <c r="FKH409" s="59"/>
      <c r="FKI409" s="59"/>
      <c r="FKJ409" s="59"/>
      <c r="FKK409" s="59"/>
      <c r="FKL409" s="59"/>
      <c r="FKM409" s="59"/>
      <c r="FKN409" s="59"/>
      <c r="FKO409" s="59"/>
      <c r="FKP409" s="59"/>
      <c r="FKQ409" s="59"/>
      <c r="FKR409" s="59"/>
      <c r="FKS409" s="59"/>
      <c r="FKT409" s="59"/>
      <c r="FKU409" s="59"/>
      <c r="FKV409" s="59"/>
      <c r="FKW409" s="59"/>
      <c r="FKX409" s="59"/>
      <c r="FKY409" s="59"/>
      <c r="FKZ409" s="59"/>
      <c r="FLA409" s="59"/>
      <c r="FLB409" s="59"/>
      <c r="FLC409" s="59"/>
      <c r="FLD409" s="59"/>
      <c r="FLE409" s="59"/>
      <c r="FLF409" s="59"/>
      <c r="FLG409" s="59"/>
      <c r="FLH409" s="59"/>
      <c r="FLI409" s="59"/>
      <c r="FLJ409" s="59"/>
      <c r="FLK409" s="59"/>
      <c r="FLL409" s="59"/>
      <c r="FLM409" s="59"/>
      <c r="FLN409" s="59"/>
      <c r="FLO409" s="59"/>
      <c r="FLP409" s="59"/>
      <c r="FLQ409" s="59"/>
      <c r="FLR409" s="59"/>
      <c r="FLS409" s="59"/>
      <c r="FLT409" s="59"/>
      <c r="FLU409" s="59"/>
      <c r="FLV409" s="59"/>
      <c r="FLW409" s="59"/>
      <c r="FLX409" s="59"/>
      <c r="FLY409" s="59"/>
      <c r="FLZ409" s="59"/>
      <c r="FMA409" s="59"/>
      <c r="FMB409" s="59"/>
      <c r="FMC409" s="59"/>
      <c r="FMD409" s="59"/>
      <c r="FME409" s="59"/>
      <c r="FMF409" s="59"/>
      <c r="FMG409" s="59"/>
      <c r="FMH409" s="59"/>
      <c r="FMI409" s="59"/>
      <c r="FMJ409" s="59"/>
      <c r="FMK409" s="59"/>
      <c r="FML409" s="59"/>
      <c r="FMM409" s="59"/>
      <c r="FMN409" s="59"/>
      <c r="FMO409" s="59"/>
      <c r="FMP409" s="59"/>
      <c r="FMQ409" s="59"/>
      <c r="FMR409" s="59"/>
      <c r="FMS409" s="59"/>
      <c r="FMT409" s="59"/>
      <c r="FMU409" s="59"/>
      <c r="FMV409" s="59"/>
      <c r="FMW409" s="59"/>
      <c r="FMX409" s="59"/>
      <c r="FMY409" s="59"/>
      <c r="FMZ409" s="59"/>
      <c r="FNA409" s="59"/>
      <c r="FNB409" s="59"/>
      <c r="FNC409" s="59"/>
      <c r="FND409" s="59"/>
      <c r="FNE409" s="59"/>
      <c r="FNF409" s="59"/>
      <c r="FNG409" s="59"/>
      <c r="FNH409" s="59"/>
      <c r="FNI409" s="59"/>
      <c r="FNJ409" s="59"/>
      <c r="FNK409" s="59"/>
      <c r="FNL409" s="59"/>
      <c r="FNM409" s="59"/>
      <c r="FNN409" s="59"/>
      <c r="FNO409" s="59"/>
      <c r="FNP409" s="59"/>
      <c r="FNQ409" s="59"/>
      <c r="FNR409" s="59"/>
      <c r="FNS409" s="59"/>
      <c r="FNT409" s="59"/>
      <c r="FNU409" s="59"/>
      <c r="FNV409" s="59"/>
      <c r="FNW409" s="59"/>
      <c r="FNX409" s="59"/>
      <c r="FNY409" s="59"/>
      <c r="FNZ409" s="59"/>
      <c r="FOA409" s="59"/>
      <c r="FOB409" s="59"/>
      <c r="FOC409" s="59"/>
      <c r="FOD409" s="59"/>
      <c r="FOE409" s="59"/>
      <c r="FOF409" s="59"/>
      <c r="FOG409" s="59"/>
      <c r="FOH409" s="59"/>
      <c r="FOI409" s="59"/>
      <c r="FOJ409" s="59"/>
      <c r="FOK409" s="59"/>
      <c r="FOL409" s="59"/>
      <c r="FOM409" s="59"/>
      <c r="FON409" s="59"/>
      <c r="FOO409" s="59"/>
      <c r="FOP409" s="59"/>
      <c r="FOQ409" s="59"/>
      <c r="FOR409" s="59"/>
      <c r="FOS409" s="59"/>
      <c r="FOT409" s="59"/>
      <c r="FOU409" s="59"/>
      <c r="FOV409" s="59"/>
      <c r="FOW409" s="59"/>
      <c r="FOX409" s="59"/>
      <c r="FOY409" s="59"/>
      <c r="FOZ409" s="59"/>
      <c r="FPA409" s="59"/>
      <c r="FPB409" s="59"/>
      <c r="FPC409" s="59"/>
      <c r="FPD409" s="59"/>
      <c r="FPE409" s="59"/>
      <c r="FPF409" s="59"/>
      <c r="FPG409" s="59"/>
      <c r="FPH409" s="59"/>
      <c r="FPI409" s="59"/>
      <c r="FPJ409" s="59"/>
      <c r="FPK409" s="59"/>
      <c r="FPL409" s="59"/>
      <c r="FPM409" s="59"/>
      <c r="FPN409" s="59"/>
      <c r="FPO409" s="59"/>
      <c r="FPP409" s="59"/>
      <c r="FPQ409" s="59"/>
      <c r="FPR409" s="59"/>
      <c r="FPS409" s="59"/>
      <c r="FPT409" s="59"/>
      <c r="FPU409" s="59"/>
      <c r="FPV409" s="59"/>
      <c r="FPW409" s="59"/>
      <c r="FPX409" s="59"/>
      <c r="FPY409" s="59"/>
      <c r="FPZ409" s="59"/>
      <c r="FQA409" s="59"/>
      <c r="FQB409" s="59"/>
      <c r="FQC409" s="59"/>
      <c r="FQD409" s="59"/>
      <c r="FQE409" s="59"/>
      <c r="FQF409" s="59"/>
      <c r="FQG409" s="59"/>
      <c r="FQH409" s="59"/>
      <c r="FQI409" s="59"/>
      <c r="FQJ409" s="59"/>
      <c r="FQK409" s="59"/>
      <c r="FQL409" s="59"/>
      <c r="FQM409" s="59"/>
      <c r="FQN409" s="59"/>
      <c r="FQO409" s="59"/>
      <c r="FQP409" s="59"/>
      <c r="FQQ409" s="59"/>
      <c r="FQR409" s="59"/>
      <c r="FQS409" s="59"/>
      <c r="FQT409" s="59"/>
      <c r="FQU409" s="59"/>
      <c r="FQV409" s="59"/>
      <c r="FQW409" s="59"/>
      <c r="FQX409" s="59"/>
      <c r="FQY409" s="59"/>
      <c r="FQZ409" s="59"/>
      <c r="FRA409" s="59"/>
      <c r="FRB409" s="59"/>
      <c r="FRC409" s="59"/>
      <c r="FRD409" s="59"/>
      <c r="FRE409" s="59"/>
      <c r="FRF409" s="59"/>
      <c r="FRG409" s="59"/>
      <c r="FRH409" s="59"/>
      <c r="FRI409" s="59"/>
      <c r="FRJ409" s="59"/>
      <c r="FRK409" s="59"/>
      <c r="FRL409" s="59"/>
      <c r="FRM409" s="59"/>
      <c r="FRN409" s="59"/>
      <c r="FRO409" s="59"/>
      <c r="FRP409" s="59"/>
      <c r="FRQ409" s="59"/>
      <c r="FRR409" s="59"/>
      <c r="FRS409" s="59"/>
      <c r="FRT409" s="59"/>
      <c r="FRU409" s="59"/>
      <c r="FRV409" s="59"/>
      <c r="FRW409" s="59"/>
      <c r="FRX409" s="59"/>
      <c r="FRY409" s="59"/>
      <c r="FRZ409" s="59"/>
      <c r="FSA409" s="59"/>
      <c r="FSB409" s="59"/>
      <c r="FSC409" s="59"/>
      <c r="FSD409" s="59"/>
      <c r="FSE409" s="59"/>
      <c r="FSF409" s="59"/>
      <c r="FSG409" s="59"/>
      <c r="FSH409" s="59"/>
      <c r="FSI409" s="59"/>
      <c r="FSJ409" s="59"/>
      <c r="FSK409" s="59"/>
      <c r="FSL409" s="59"/>
      <c r="FSM409" s="59"/>
      <c r="FSN409" s="59"/>
      <c r="FSO409" s="59"/>
      <c r="FSP409" s="59"/>
      <c r="FSQ409" s="59"/>
      <c r="FSR409" s="59"/>
      <c r="FSS409" s="59"/>
      <c r="FST409" s="59"/>
      <c r="FSU409" s="59"/>
      <c r="FSV409" s="59"/>
      <c r="FSW409" s="59"/>
      <c r="FSX409" s="59"/>
      <c r="FSY409" s="59"/>
      <c r="FSZ409" s="59"/>
      <c r="FTA409" s="59"/>
      <c r="FTB409" s="59"/>
      <c r="FTC409" s="59"/>
      <c r="FTD409" s="59"/>
      <c r="FTE409" s="59"/>
      <c r="FTF409" s="59"/>
      <c r="FTG409" s="59"/>
      <c r="FTH409" s="59"/>
      <c r="FTI409" s="59"/>
      <c r="FTJ409" s="59"/>
      <c r="FTK409" s="59"/>
      <c r="FTL409" s="59"/>
      <c r="FTM409" s="59"/>
      <c r="FTN409" s="59"/>
      <c r="FTO409" s="59"/>
      <c r="FTP409" s="59"/>
      <c r="FTQ409" s="59"/>
      <c r="FTR409" s="59"/>
      <c r="FTS409" s="59"/>
      <c r="FTT409" s="59"/>
      <c r="FTU409" s="59"/>
      <c r="FTV409" s="59"/>
      <c r="FTW409" s="59"/>
      <c r="FTX409" s="59"/>
      <c r="FTY409" s="59"/>
      <c r="FTZ409" s="59"/>
      <c r="FUA409" s="59"/>
      <c r="FUB409" s="59"/>
      <c r="FUC409" s="59"/>
      <c r="FUD409" s="59"/>
      <c r="FUE409" s="59"/>
      <c r="FUF409" s="59"/>
      <c r="FUG409" s="59"/>
      <c r="FUH409" s="59"/>
      <c r="FUI409" s="59"/>
      <c r="FUJ409" s="59"/>
      <c r="FUK409" s="59"/>
      <c r="FUL409" s="59"/>
      <c r="FUM409" s="59"/>
      <c r="FUN409" s="59"/>
      <c r="FUO409" s="59"/>
      <c r="FUP409" s="59"/>
      <c r="FUQ409" s="59"/>
      <c r="FUR409" s="59"/>
      <c r="FUS409" s="59"/>
      <c r="FUT409" s="59"/>
      <c r="FUU409" s="59"/>
      <c r="FUV409" s="59"/>
      <c r="FUW409" s="59"/>
      <c r="FUX409" s="59"/>
      <c r="FUY409" s="59"/>
      <c r="FUZ409" s="59"/>
      <c r="FVA409" s="59"/>
      <c r="FVB409" s="59"/>
      <c r="FVC409" s="59"/>
      <c r="FVD409" s="59"/>
      <c r="FVE409" s="59"/>
      <c r="FVF409" s="59"/>
      <c r="FVG409" s="59"/>
      <c r="FVH409" s="59"/>
      <c r="FVI409" s="59"/>
      <c r="FVJ409" s="59"/>
      <c r="FVK409" s="59"/>
      <c r="FVL409" s="59"/>
      <c r="FVM409" s="59"/>
      <c r="FVN409" s="59"/>
      <c r="FVO409" s="59"/>
      <c r="FVP409" s="59"/>
      <c r="FVQ409" s="59"/>
      <c r="FVR409" s="59"/>
      <c r="FVS409" s="59"/>
      <c r="FVT409" s="59"/>
      <c r="FVU409" s="59"/>
      <c r="FVV409" s="59"/>
      <c r="FVW409" s="59"/>
      <c r="FVX409" s="59"/>
      <c r="FVY409" s="59"/>
      <c r="FVZ409" s="59"/>
      <c r="FWA409" s="59"/>
      <c r="FWB409" s="59"/>
      <c r="FWC409" s="59"/>
      <c r="FWD409" s="59"/>
      <c r="FWE409" s="59"/>
      <c r="FWF409" s="59"/>
      <c r="FWG409" s="59"/>
      <c r="FWH409" s="59"/>
      <c r="FWI409" s="59"/>
      <c r="FWJ409" s="59"/>
      <c r="FWK409" s="59"/>
      <c r="FWL409" s="59"/>
      <c r="FWM409" s="59"/>
      <c r="FWN409" s="59"/>
      <c r="FWO409" s="59"/>
      <c r="FWP409" s="59"/>
      <c r="FWQ409" s="59"/>
      <c r="FWR409" s="59"/>
      <c r="FWS409" s="59"/>
      <c r="FWT409" s="59"/>
      <c r="FWU409" s="59"/>
      <c r="FWV409" s="59"/>
      <c r="FWW409" s="59"/>
      <c r="FWX409" s="59"/>
      <c r="FWY409" s="59"/>
      <c r="FWZ409" s="59"/>
      <c r="FXA409" s="59"/>
      <c r="FXB409" s="59"/>
      <c r="FXC409" s="59"/>
      <c r="FXD409" s="59"/>
      <c r="FXE409" s="59"/>
      <c r="FXF409" s="59"/>
      <c r="FXG409" s="59"/>
      <c r="FXH409" s="59"/>
      <c r="FXI409" s="59"/>
      <c r="FXJ409" s="59"/>
      <c r="FXK409" s="59"/>
      <c r="FXL409" s="59"/>
      <c r="FXM409" s="59"/>
      <c r="FXN409" s="59"/>
      <c r="FXO409" s="59"/>
      <c r="FXP409" s="59"/>
      <c r="FXQ409" s="59"/>
      <c r="FXR409" s="59"/>
      <c r="FXS409" s="59"/>
      <c r="FXT409" s="59"/>
      <c r="FXU409" s="59"/>
      <c r="FXV409" s="59"/>
      <c r="FXW409" s="59"/>
      <c r="FXX409" s="59"/>
      <c r="FXY409" s="59"/>
      <c r="FXZ409" s="59"/>
      <c r="FYA409" s="59"/>
      <c r="FYB409" s="59"/>
      <c r="FYC409" s="59"/>
      <c r="FYD409" s="59"/>
      <c r="FYE409" s="59"/>
      <c r="FYF409" s="59"/>
      <c r="FYG409" s="59"/>
      <c r="FYH409" s="59"/>
      <c r="FYI409" s="59"/>
      <c r="FYJ409" s="59"/>
      <c r="FYK409" s="59"/>
      <c r="FYL409" s="59"/>
      <c r="FYM409" s="59"/>
      <c r="FYN409" s="59"/>
      <c r="FYO409" s="59"/>
      <c r="FYP409" s="59"/>
      <c r="FYQ409" s="59"/>
      <c r="FYR409" s="59"/>
      <c r="FYS409" s="59"/>
      <c r="FYT409" s="59"/>
      <c r="FYU409" s="59"/>
      <c r="FYV409" s="59"/>
      <c r="FYW409" s="59"/>
      <c r="FYX409" s="59"/>
      <c r="FYY409" s="59"/>
      <c r="FYZ409" s="59"/>
      <c r="FZA409" s="59"/>
      <c r="FZB409" s="59"/>
      <c r="FZC409" s="59"/>
      <c r="FZD409" s="59"/>
      <c r="FZE409" s="59"/>
      <c r="FZF409" s="59"/>
      <c r="FZG409" s="59"/>
      <c r="FZH409" s="59"/>
      <c r="FZI409" s="59"/>
      <c r="FZJ409" s="59"/>
      <c r="FZK409" s="59"/>
      <c r="FZL409" s="59"/>
      <c r="FZM409" s="59"/>
      <c r="FZN409" s="59"/>
      <c r="FZO409" s="59"/>
      <c r="FZP409" s="59"/>
      <c r="FZQ409" s="59"/>
      <c r="FZR409" s="59"/>
      <c r="FZS409" s="59"/>
      <c r="FZT409" s="59"/>
      <c r="FZU409" s="59"/>
      <c r="FZV409" s="59"/>
      <c r="FZW409" s="59"/>
      <c r="FZX409" s="59"/>
      <c r="FZY409" s="59"/>
      <c r="FZZ409" s="59"/>
      <c r="GAA409" s="59"/>
      <c r="GAB409" s="59"/>
      <c r="GAC409" s="59"/>
      <c r="GAD409" s="59"/>
      <c r="GAE409" s="59"/>
      <c r="GAF409" s="59"/>
      <c r="GAG409" s="59"/>
      <c r="GAH409" s="59"/>
      <c r="GAI409" s="59"/>
      <c r="GAJ409" s="59"/>
      <c r="GAK409" s="59"/>
      <c r="GAL409" s="59"/>
      <c r="GAM409" s="59"/>
      <c r="GAN409" s="59"/>
      <c r="GAO409" s="59"/>
      <c r="GAP409" s="59"/>
      <c r="GAQ409" s="59"/>
      <c r="GAR409" s="59"/>
      <c r="GAS409" s="59"/>
      <c r="GAT409" s="59"/>
      <c r="GAU409" s="59"/>
      <c r="GAV409" s="59"/>
      <c r="GAW409" s="59"/>
      <c r="GAX409" s="59"/>
      <c r="GAY409" s="59"/>
      <c r="GAZ409" s="59"/>
      <c r="GBA409" s="59"/>
      <c r="GBB409" s="59"/>
      <c r="GBC409" s="59"/>
      <c r="GBD409" s="59"/>
      <c r="GBE409" s="59"/>
      <c r="GBF409" s="59"/>
      <c r="GBG409" s="59"/>
      <c r="GBH409" s="59"/>
      <c r="GBI409" s="59"/>
      <c r="GBJ409" s="59"/>
      <c r="GBK409" s="59"/>
      <c r="GBL409" s="59"/>
      <c r="GBM409" s="59"/>
      <c r="GBN409" s="59"/>
      <c r="GBO409" s="59"/>
      <c r="GBP409" s="59"/>
      <c r="GBQ409" s="59"/>
      <c r="GBR409" s="59"/>
      <c r="GBS409" s="59"/>
      <c r="GBT409" s="59"/>
      <c r="GBU409" s="59"/>
      <c r="GBV409" s="59"/>
      <c r="GBW409" s="59"/>
      <c r="GBX409" s="59"/>
      <c r="GBY409" s="59"/>
      <c r="GBZ409" s="59"/>
      <c r="GCA409" s="59"/>
      <c r="GCB409" s="59"/>
      <c r="GCC409" s="59"/>
      <c r="GCD409" s="59"/>
      <c r="GCE409" s="59"/>
      <c r="GCF409" s="59"/>
      <c r="GCG409" s="59"/>
      <c r="GCH409" s="59"/>
      <c r="GCI409" s="59"/>
      <c r="GCJ409" s="59"/>
      <c r="GCK409" s="59"/>
      <c r="GCL409" s="59"/>
      <c r="GCM409" s="59"/>
      <c r="GCN409" s="59"/>
      <c r="GCO409" s="59"/>
      <c r="GCP409" s="59"/>
      <c r="GCQ409" s="59"/>
      <c r="GCR409" s="59"/>
      <c r="GCS409" s="59"/>
      <c r="GCT409" s="59"/>
      <c r="GCU409" s="59"/>
      <c r="GCV409" s="59"/>
      <c r="GCW409" s="59"/>
      <c r="GCX409" s="59"/>
      <c r="GCY409" s="59"/>
      <c r="GCZ409" s="59"/>
      <c r="GDA409" s="59"/>
      <c r="GDB409" s="59"/>
      <c r="GDC409" s="59"/>
      <c r="GDD409" s="59"/>
      <c r="GDE409" s="59"/>
      <c r="GDF409" s="59"/>
      <c r="GDG409" s="59"/>
      <c r="GDH409" s="59"/>
      <c r="GDI409" s="59"/>
      <c r="GDJ409" s="59"/>
      <c r="GDK409" s="59"/>
      <c r="GDL409" s="59"/>
      <c r="GDM409" s="59"/>
      <c r="GDN409" s="59"/>
      <c r="GDO409" s="59"/>
      <c r="GDP409" s="59"/>
      <c r="GDQ409" s="59"/>
      <c r="GDR409" s="59"/>
      <c r="GDS409" s="59"/>
      <c r="GDT409" s="59"/>
      <c r="GDU409" s="59"/>
      <c r="GDV409" s="59"/>
      <c r="GDW409" s="59"/>
      <c r="GDX409" s="59"/>
      <c r="GDY409" s="59"/>
      <c r="GDZ409" s="59"/>
      <c r="GEA409" s="59"/>
      <c r="GEB409" s="59"/>
      <c r="GEC409" s="59"/>
      <c r="GED409" s="59"/>
      <c r="GEE409" s="59"/>
      <c r="GEF409" s="59"/>
      <c r="GEG409" s="59"/>
      <c r="GEH409" s="59"/>
      <c r="GEI409" s="59"/>
      <c r="GEJ409" s="59"/>
      <c r="GEK409" s="59"/>
      <c r="GEL409" s="59"/>
      <c r="GEM409" s="59"/>
      <c r="GEN409" s="59"/>
      <c r="GEO409" s="59"/>
      <c r="GEP409" s="59"/>
      <c r="GEQ409" s="59"/>
      <c r="GER409" s="59"/>
      <c r="GES409" s="59"/>
      <c r="GET409" s="59"/>
      <c r="GEU409" s="59"/>
      <c r="GEV409" s="59"/>
      <c r="GEW409" s="59"/>
      <c r="GEX409" s="59"/>
      <c r="GEY409" s="59"/>
      <c r="GEZ409" s="59"/>
      <c r="GFA409" s="59"/>
      <c r="GFB409" s="59"/>
      <c r="GFC409" s="59"/>
      <c r="GFD409" s="59"/>
      <c r="GFE409" s="59"/>
      <c r="GFF409" s="59"/>
      <c r="GFG409" s="59"/>
      <c r="GFH409" s="59"/>
      <c r="GFI409" s="59"/>
      <c r="GFJ409" s="59"/>
      <c r="GFK409" s="59"/>
      <c r="GFL409" s="59"/>
      <c r="GFM409" s="59"/>
      <c r="GFN409" s="59"/>
      <c r="GFO409" s="59"/>
      <c r="GFP409" s="59"/>
      <c r="GFQ409" s="59"/>
      <c r="GFR409" s="59"/>
      <c r="GFS409" s="59"/>
      <c r="GFT409" s="59"/>
      <c r="GFU409" s="59"/>
      <c r="GFV409" s="59"/>
      <c r="GFW409" s="59"/>
      <c r="GFX409" s="59"/>
      <c r="GFY409" s="59"/>
      <c r="GFZ409" s="59"/>
      <c r="GGA409" s="59"/>
      <c r="GGB409" s="59"/>
      <c r="GGC409" s="59"/>
      <c r="GGD409" s="59"/>
      <c r="GGE409" s="59"/>
      <c r="GGF409" s="59"/>
      <c r="GGG409" s="59"/>
      <c r="GGH409" s="59"/>
      <c r="GGI409" s="59"/>
      <c r="GGJ409" s="59"/>
      <c r="GGK409" s="59"/>
      <c r="GGL409" s="59"/>
      <c r="GGM409" s="59"/>
      <c r="GGN409" s="59"/>
      <c r="GGO409" s="59"/>
      <c r="GGP409" s="59"/>
      <c r="GGQ409" s="59"/>
      <c r="GGR409" s="59"/>
      <c r="GGS409" s="59"/>
      <c r="GGT409" s="59"/>
      <c r="GGU409" s="59"/>
      <c r="GGV409" s="59"/>
      <c r="GGW409" s="59"/>
      <c r="GGX409" s="59"/>
      <c r="GGY409" s="59"/>
      <c r="GGZ409" s="59"/>
      <c r="GHA409" s="59"/>
      <c r="GHB409" s="59"/>
      <c r="GHC409" s="59"/>
      <c r="GHD409" s="59"/>
      <c r="GHE409" s="59"/>
      <c r="GHF409" s="59"/>
      <c r="GHG409" s="59"/>
      <c r="GHH409" s="59"/>
      <c r="GHI409" s="59"/>
      <c r="GHJ409" s="59"/>
      <c r="GHK409" s="59"/>
      <c r="GHL409" s="59"/>
      <c r="GHM409" s="59"/>
      <c r="GHN409" s="59"/>
      <c r="GHO409" s="59"/>
      <c r="GHP409" s="59"/>
      <c r="GHQ409" s="59"/>
      <c r="GHR409" s="59"/>
      <c r="GHS409" s="59"/>
      <c r="GHT409" s="59"/>
      <c r="GHU409" s="59"/>
      <c r="GHV409" s="59"/>
      <c r="GHW409" s="59"/>
      <c r="GHX409" s="59"/>
      <c r="GHY409" s="59"/>
      <c r="GHZ409" s="59"/>
      <c r="GIA409" s="59"/>
      <c r="GIB409" s="59"/>
      <c r="GIC409" s="59"/>
      <c r="GID409" s="59"/>
      <c r="GIE409" s="59"/>
      <c r="GIF409" s="59"/>
      <c r="GIG409" s="59"/>
      <c r="GIH409" s="59"/>
      <c r="GII409" s="59"/>
      <c r="GIJ409" s="59"/>
      <c r="GIK409" s="59"/>
      <c r="GIL409" s="59"/>
      <c r="GIM409" s="59"/>
      <c r="GIN409" s="59"/>
      <c r="GIO409" s="59"/>
      <c r="GIP409" s="59"/>
      <c r="GIQ409" s="59"/>
      <c r="GIR409" s="59"/>
      <c r="GIS409" s="59"/>
      <c r="GIT409" s="59"/>
      <c r="GIU409" s="59"/>
      <c r="GIV409" s="59"/>
      <c r="GIW409" s="59"/>
      <c r="GIX409" s="59"/>
      <c r="GIY409" s="59"/>
      <c r="GIZ409" s="59"/>
      <c r="GJA409" s="59"/>
      <c r="GJB409" s="59"/>
      <c r="GJC409" s="59"/>
      <c r="GJD409" s="59"/>
      <c r="GJE409" s="59"/>
      <c r="GJF409" s="59"/>
      <c r="GJG409" s="59"/>
      <c r="GJH409" s="59"/>
      <c r="GJI409" s="59"/>
      <c r="GJJ409" s="59"/>
      <c r="GJK409" s="59"/>
      <c r="GJL409" s="59"/>
      <c r="GJM409" s="59"/>
      <c r="GJN409" s="59"/>
      <c r="GJO409" s="59"/>
      <c r="GJP409" s="59"/>
      <c r="GJQ409" s="59"/>
      <c r="GJR409" s="59"/>
      <c r="GJS409" s="59"/>
      <c r="GJT409" s="59"/>
      <c r="GJU409" s="59"/>
      <c r="GJV409" s="59"/>
      <c r="GJW409" s="59"/>
      <c r="GJX409" s="59"/>
      <c r="GJY409" s="59"/>
      <c r="GJZ409" s="59"/>
      <c r="GKA409" s="59"/>
      <c r="GKB409" s="59"/>
      <c r="GKC409" s="59"/>
      <c r="GKD409" s="59"/>
      <c r="GKE409" s="59"/>
      <c r="GKF409" s="59"/>
      <c r="GKG409" s="59"/>
      <c r="GKH409" s="59"/>
      <c r="GKI409" s="59"/>
      <c r="GKJ409" s="59"/>
      <c r="GKK409" s="59"/>
      <c r="GKL409" s="59"/>
      <c r="GKM409" s="59"/>
      <c r="GKN409" s="59"/>
      <c r="GKO409" s="59"/>
      <c r="GKP409" s="59"/>
      <c r="GKQ409" s="59"/>
      <c r="GKR409" s="59"/>
      <c r="GKS409" s="59"/>
      <c r="GKT409" s="59"/>
      <c r="GKU409" s="59"/>
      <c r="GKV409" s="59"/>
      <c r="GKW409" s="59"/>
      <c r="GKX409" s="59"/>
      <c r="GKY409" s="59"/>
      <c r="GKZ409" s="59"/>
      <c r="GLA409" s="59"/>
      <c r="GLB409" s="59"/>
      <c r="GLC409" s="59"/>
      <c r="GLD409" s="59"/>
      <c r="GLE409" s="59"/>
      <c r="GLF409" s="59"/>
      <c r="GLG409" s="59"/>
      <c r="GLH409" s="59"/>
      <c r="GLI409" s="59"/>
      <c r="GLJ409" s="59"/>
      <c r="GLK409" s="59"/>
      <c r="GLL409" s="59"/>
      <c r="GLM409" s="59"/>
      <c r="GLN409" s="59"/>
      <c r="GLO409" s="59"/>
      <c r="GLP409" s="59"/>
      <c r="GLQ409" s="59"/>
      <c r="GLR409" s="59"/>
      <c r="GLS409" s="59"/>
      <c r="GLT409" s="59"/>
      <c r="GLU409" s="59"/>
      <c r="GLV409" s="59"/>
      <c r="GLW409" s="59"/>
      <c r="GLX409" s="59"/>
      <c r="GLY409" s="59"/>
      <c r="GLZ409" s="59"/>
      <c r="GMA409" s="59"/>
      <c r="GMB409" s="59"/>
      <c r="GMC409" s="59"/>
      <c r="GMD409" s="59"/>
      <c r="GME409" s="59"/>
      <c r="GMF409" s="59"/>
      <c r="GMG409" s="59"/>
      <c r="GMH409" s="59"/>
      <c r="GMI409" s="59"/>
      <c r="GMJ409" s="59"/>
      <c r="GMK409" s="59"/>
      <c r="GML409" s="59"/>
      <c r="GMM409" s="59"/>
      <c r="GMN409" s="59"/>
      <c r="GMO409" s="59"/>
      <c r="GMP409" s="59"/>
      <c r="GMQ409" s="59"/>
      <c r="GMR409" s="59"/>
      <c r="GMS409" s="59"/>
      <c r="GMT409" s="59"/>
      <c r="GMU409" s="59"/>
      <c r="GMV409" s="59"/>
      <c r="GMW409" s="59"/>
      <c r="GMX409" s="59"/>
      <c r="GMY409" s="59"/>
      <c r="GMZ409" s="59"/>
      <c r="GNA409" s="59"/>
      <c r="GNB409" s="59"/>
      <c r="GNC409" s="59"/>
      <c r="GND409" s="59"/>
      <c r="GNE409" s="59"/>
      <c r="GNF409" s="59"/>
      <c r="GNG409" s="59"/>
      <c r="GNH409" s="59"/>
      <c r="GNI409" s="59"/>
      <c r="GNJ409" s="59"/>
      <c r="GNK409" s="59"/>
      <c r="GNL409" s="59"/>
      <c r="GNM409" s="59"/>
      <c r="GNN409" s="59"/>
      <c r="GNO409" s="59"/>
      <c r="GNP409" s="59"/>
      <c r="GNQ409" s="59"/>
      <c r="GNR409" s="59"/>
      <c r="GNS409" s="59"/>
      <c r="GNT409" s="59"/>
      <c r="GNU409" s="59"/>
      <c r="GNV409" s="59"/>
      <c r="GNW409" s="59"/>
      <c r="GNX409" s="59"/>
      <c r="GNY409" s="59"/>
      <c r="GNZ409" s="59"/>
      <c r="GOA409" s="59"/>
      <c r="GOB409" s="59"/>
      <c r="GOC409" s="59"/>
      <c r="GOD409" s="59"/>
      <c r="GOE409" s="59"/>
      <c r="GOF409" s="59"/>
      <c r="GOG409" s="59"/>
      <c r="GOH409" s="59"/>
      <c r="GOI409" s="59"/>
      <c r="GOJ409" s="59"/>
      <c r="GOK409" s="59"/>
      <c r="GOL409" s="59"/>
      <c r="GOM409" s="59"/>
      <c r="GON409" s="59"/>
      <c r="GOO409" s="59"/>
      <c r="GOP409" s="59"/>
      <c r="GOQ409" s="59"/>
      <c r="GOR409" s="59"/>
      <c r="GOS409" s="59"/>
      <c r="GOT409" s="59"/>
      <c r="GOU409" s="59"/>
      <c r="GOV409" s="59"/>
      <c r="GOW409" s="59"/>
      <c r="GOX409" s="59"/>
      <c r="GOY409" s="59"/>
      <c r="GOZ409" s="59"/>
      <c r="GPA409" s="59"/>
      <c r="GPB409" s="59"/>
      <c r="GPC409" s="59"/>
      <c r="GPD409" s="59"/>
      <c r="GPE409" s="59"/>
      <c r="GPF409" s="59"/>
      <c r="GPG409" s="59"/>
      <c r="GPH409" s="59"/>
      <c r="GPI409" s="59"/>
      <c r="GPJ409" s="59"/>
      <c r="GPK409" s="59"/>
      <c r="GPL409" s="59"/>
      <c r="GPM409" s="59"/>
      <c r="GPN409" s="59"/>
      <c r="GPO409" s="59"/>
      <c r="GPP409" s="59"/>
      <c r="GPQ409" s="59"/>
      <c r="GPR409" s="59"/>
      <c r="GPS409" s="59"/>
      <c r="GPT409" s="59"/>
      <c r="GPU409" s="59"/>
      <c r="GPV409" s="59"/>
      <c r="GPW409" s="59"/>
      <c r="GPX409" s="59"/>
      <c r="GPY409" s="59"/>
      <c r="GPZ409" s="59"/>
      <c r="GQA409" s="59"/>
      <c r="GQB409" s="59"/>
      <c r="GQC409" s="59"/>
      <c r="GQD409" s="59"/>
      <c r="GQE409" s="59"/>
      <c r="GQF409" s="59"/>
      <c r="GQG409" s="59"/>
      <c r="GQH409" s="59"/>
      <c r="GQI409" s="59"/>
      <c r="GQJ409" s="59"/>
      <c r="GQK409" s="59"/>
      <c r="GQL409" s="59"/>
      <c r="GQM409" s="59"/>
      <c r="GQN409" s="59"/>
      <c r="GQO409" s="59"/>
      <c r="GQP409" s="59"/>
      <c r="GQQ409" s="59"/>
      <c r="GQR409" s="59"/>
      <c r="GQS409" s="59"/>
      <c r="GQT409" s="59"/>
      <c r="GQU409" s="59"/>
      <c r="GQV409" s="59"/>
      <c r="GQW409" s="59"/>
      <c r="GQX409" s="59"/>
      <c r="GQY409" s="59"/>
      <c r="GQZ409" s="59"/>
      <c r="GRA409" s="59"/>
      <c r="GRB409" s="59"/>
      <c r="GRC409" s="59"/>
      <c r="GRD409" s="59"/>
      <c r="GRE409" s="59"/>
      <c r="GRF409" s="59"/>
      <c r="GRG409" s="59"/>
      <c r="GRH409" s="59"/>
      <c r="GRI409" s="59"/>
      <c r="GRJ409" s="59"/>
      <c r="GRK409" s="59"/>
      <c r="GRL409" s="59"/>
      <c r="GRM409" s="59"/>
      <c r="GRN409" s="59"/>
      <c r="GRO409" s="59"/>
      <c r="GRP409" s="59"/>
      <c r="GRQ409" s="59"/>
      <c r="GRR409" s="59"/>
      <c r="GRS409" s="59"/>
      <c r="GRT409" s="59"/>
      <c r="GRU409" s="59"/>
      <c r="GRV409" s="59"/>
      <c r="GRW409" s="59"/>
      <c r="GRX409" s="59"/>
      <c r="GRY409" s="59"/>
      <c r="GRZ409" s="59"/>
      <c r="GSA409" s="59"/>
      <c r="GSB409" s="59"/>
      <c r="GSC409" s="59"/>
      <c r="GSD409" s="59"/>
      <c r="GSE409" s="59"/>
      <c r="GSF409" s="59"/>
      <c r="GSG409" s="59"/>
      <c r="GSH409" s="59"/>
      <c r="GSI409" s="59"/>
      <c r="GSJ409" s="59"/>
      <c r="GSK409" s="59"/>
      <c r="GSL409" s="59"/>
      <c r="GSM409" s="59"/>
      <c r="GSN409" s="59"/>
      <c r="GSO409" s="59"/>
      <c r="GSP409" s="59"/>
      <c r="GSQ409" s="59"/>
      <c r="GSR409" s="59"/>
      <c r="GSS409" s="59"/>
      <c r="GST409" s="59"/>
      <c r="GSU409" s="59"/>
      <c r="GSV409" s="59"/>
      <c r="GSW409" s="59"/>
      <c r="GSX409" s="59"/>
      <c r="GSY409" s="59"/>
      <c r="GSZ409" s="59"/>
      <c r="GTA409" s="59"/>
      <c r="GTB409" s="59"/>
      <c r="GTC409" s="59"/>
      <c r="GTD409" s="59"/>
      <c r="GTE409" s="59"/>
      <c r="GTF409" s="59"/>
      <c r="GTG409" s="59"/>
      <c r="GTH409" s="59"/>
      <c r="GTI409" s="59"/>
      <c r="GTJ409" s="59"/>
      <c r="GTK409" s="59"/>
      <c r="GTL409" s="59"/>
      <c r="GTM409" s="59"/>
      <c r="GTN409" s="59"/>
      <c r="GTO409" s="59"/>
      <c r="GTP409" s="59"/>
      <c r="GTQ409" s="59"/>
      <c r="GTR409" s="59"/>
      <c r="GTS409" s="59"/>
      <c r="GTT409" s="59"/>
      <c r="GTU409" s="59"/>
      <c r="GTV409" s="59"/>
      <c r="GTW409" s="59"/>
      <c r="GTX409" s="59"/>
      <c r="GTY409" s="59"/>
      <c r="GTZ409" s="59"/>
      <c r="GUA409" s="59"/>
      <c r="GUB409" s="59"/>
      <c r="GUC409" s="59"/>
      <c r="GUD409" s="59"/>
      <c r="GUE409" s="59"/>
      <c r="GUF409" s="59"/>
      <c r="GUG409" s="59"/>
      <c r="GUH409" s="59"/>
      <c r="GUI409" s="59"/>
      <c r="GUJ409" s="59"/>
      <c r="GUK409" s="59"/>
      <c r="GUL409" s="59"/>
      <c r="GUM409" s="59"/>
      <c r="GUN409" s="59"/>
      <c r="GUO409" s="59"/>
      <c r="GUP409" s="59"/>
      <c r="GUQ409" s="59"/>
      <c r="GUR409" s="59"/>
      <c r="GUS409" s="59"/>
      <c r="GUT409" s="59"/>
      <c r="GUU409" s="59"/>
      <c r="GUV409" s="59"/>
      <c r="GUW409" s="59"/>
      <c r="GUX409" s="59"/>
      <c r="GUY409" s="59"/>
      <c r="GUZ409" s="59"/>
      <c r="GVA409" s="59"/>
      <c r="GVB409" s="59"/>
      <c r="GVC409" s="59"/>
      <c r="GVD409" s="59"/>
      <c r="GVE409" s="59"/>
      <c r="GVF409" s="59"/>
      <c r="GVG409" s="59"/>
      <c r="GVH409" s="59"/>
      <c r="GVI409" s="59"/>
      <c r="GVJ409" s="59"/>
      <c r="GVK409" s="59"/>
      <c r="GVL409" s="59"/>
      <c r="GVM409" s="59"/>
      <c r="GVN409" s="59"/>
      <c r="GVO409" s="59"/>
      <c r="GVP409" s="59"/>
      <c r="GVQ409" s="59"/>
      <c r="GVR409" s="59"/>
      <c r="GVS409" s="59"/>
      <c r="GVT409" s="59"/>
      <c r="GVU409" s="59"/>
      <c r="GVV409" s="59"/>
      <c r="GVW409" s="59"/>
      <c r="GVX409" s="59"/>
      <c r="GVY409" s="59"/>
      <c r="GVZ409" s="59"/>
      <c r="GWA409" s="59"/>
      <c r="GWB409" s="59"/>
      <c r="GWC409" s="59"/>
      <c r="GWD409" s="59"/>
      <c r="GWE409" s="59"/>
      <c r="GWF409" s="59"/>
      <c r="GWG409" s="59"/>
      <c r="GWH409" s="59"/>
      <c r="GWI409" s="59"/>
      <c r="GWJ409" s="59"/>
      <c r="GWK409" s="59"/>
      <c r="GWL409" s="59"/>
      <c r="GWM409" s="59"/>
      <c r="GWN409" s="59"/>
      <c r="GWO409" s="59"/>
      <c r="GWP409" s="59"/>
      <c r="GWQ409" s="59"/>
      <c r="GWR409" s="59"/>
      <c r="GWS409" s="59"/>
      <c r="GWT409" s="59"/>
      <c r="GWU409" s="59"/>
      <c r="GWV409" s="59"/>
      <c r="GWW409" s="59"/>
      <c r="GWX409" s="59"/>
      <c r="GWY409" s="59"/>
      <c r="GWZ409" s="59"/>
      <c r="GXA409" s="59"/>
      <c r="GXB409" s="59"/>
      <c r="GXC409" s="59"/>
      <c r="GXD409" s="59"/>
      <c r="GXE409" s="59"/>
      <c r="GXF409" s="59"/>
      <c r="GXG409" s="59"/>
      <c r="GXH409" s="59"/>
      <c r="GXI409" s="59"/>
      <c r="GXJ409" s="59"/>
      <c r="GXK409" s="59"/>
      <c r="GXL409" s="59"/>
      <c r="GXM409" s="59"/>
      <c r="GXN409" s="59"/>
      <c r="GXO409" s="59"/>
      <c r="GXP409" s="59"/>
      <c r="GXQ409" s="59"/>
      <c r="GXR409" s="59"/>
      <c r="GXS409" s="59"/>
      <c r="GXT409" s="59"/>
      <c r="GXU409" s="59"/>
      <c r="GXV409" s="59"/>
      <c r="GXW409" s="59"/>
      <c r="GXX409" s="59"/>
      <c r="GXY409" s="59"/>
      <c r="GXZ409" s="59"/>
      <c r="GYA409" s="59"/>
      <c r="GYB409" s="59"/>
      <c r="GYC409" s="59"/>
      <c r="GYD409" s="59"/>
      <c r="GYE409" s="59"/>
      <c r="GYF409" s="59"/>
      <c r="GYG409" s="59"/>
      <c r="GYH409" s="59"/>
      <c r="GYI409" s="59"/>
      <c r="GYJ409" s="59"/>
      <c r="GYK409" s="59"/>
      <c r="GYL409" s="59"/>
      <c r="GYM409" s="59"/>
      <c r="GYN409" s="59"/>
      <c r="GYO409" s="59"/>
      <c r="GYP409" s="59"/>
      <c r="GYQ409" s="59"/>
      <c r="GYR409" s="59"/>
      <c r="GYS409" s="59"/>
      <c r="GYT409" s="59"/>
      <c r="GYU409" s="59"/>
      <c r="GYV409" s="59"/>
      <c r="GYW409" s="59"/>
      <c r="GYX409" s="59"/>
      <c r="GYY409" s="59"/>
      <c r="GYZ409" s="59"/>
      <c r="GZA409" s="59"/>
      <c r="GZB409" s="59"/>
      <c r="GZC409" s="59"/>
      <c r="GZD409" s="59"/>
      <c r="GZE409" s="59"/>
      <c r="GZF409" s="59"/>
      <c r="GZG409" s="59"/>
      <c r="GZH409" s="59"/>
      <c r="GZI409" s="59"/>
      <c r="GZJ409" s="59"/>
      <c r="GZK409" s="59"/>
      <c r="GZL409" s="59"/>
      <c r="GZM409" s="59"/>
      <c r="GZN409" s="59"/>
      <c r="GZO409" s="59"/>
      <c r="GZP409" s="59"/>
      <c r="GZQ409" s="59"/>
      <c r="GZR409" s="59"/>
      <c r="GZS409" s="59"/>
      <c r="GZT409" s="59"/>
      <c r="GZU409" s="59"/>
      <c r="GZV409" s="59"/>
      <c r="GZW409" s="59"/>
      <c r="GZX409" s="59"/>
      <c r="GZY409" s="59"/>
      <c r="GZZ409" s="59"/>
      <c r="HAA409" s="59"/>
      <c r="HAB409" s="59"/>
      <c r="HAC409" s="59"/>
      <c r="HAD409" s="59"/>
      <c r="HAE409" s="59"/>
      <c r="HAF409" s="59"/>
      <c r="HAG409" s="59"/>
      <c r="HAH409" s="59"/>
      <c r="HAI409" s="59"/>
      <c r="HAJ409" s="59"/>
      <c r="HAK409" s="59"/>
      <c r="HAL409" s="59"/>
      <c r="HAM409" s="59"/>
      <c r="HAN409" s="59"/>
      <c r="HAO409" s="59"/>
      <c r="HAP409" s="59"/>
      <c r="HAQ409" s="59"/>
      <c r="HAR409" s="59"/>
      <c r="HAS409" s="59"/>
      <c r="HAT409" s="59"/>
      <c r="HAU409" s="59"/>
      <c r="HAV409" s="59"/>
      <c r="HAW409" s="59"/>
      <c r="HAX409" s="59"/>
      <c r="HAY409" s="59"/>
      <c r="HAZ409" s="59"/>
      <c r="HBA409" s="59"/>
      <c r="HBB409" s="59"/>
      <c r="HBC409" s="59"/>
      <c r="HBD409" s="59"/>
      <c r="HBE409" s="59"/>
      <c r="HBF409" s="59"/>
      <c r="HBG409" s="59"/>
      <c r="HBH409" s="59"/>
      <c r="HBI409" s="59"/>
      <c r="HBJ409" s="59"/>
      <c r="HBK409" s="59"/>
      <c r="HBL409" s="59"/>
      <c r="HBM409" s="59"/>
      <c r="HBN409" s="59"/>
      <c r="HBO409" s="59"/>
      <c r="HBP409" s="59"/>
      <c r="HBQ409" s="59"/>
      <c r="HBR409" s="59"/>
      <c r="HBS409" s="59"/>
      <c r="HBT409" s="59"/>
      <c r="HBU409" s="59"/>
      <c r="HBV409" s="59"/>
      <c r="HBW409" s="59"/>
      <c r="HBX409" s="59"/>
      <c r="HBY409" s="59"/>
      <c r="HBZ409" s="59"/>
      <c r="HCA409" s="59"/>
      <c r="HCB409" s="59"/>
      <c r="HCC409" s="59"/>
      <c r="HCD409" s="59"/>
      <c r="HCE409" s="59"/>
      <c r="HCF409" s="59"/>
      <c r="HCG409" s="59"/>
      <c r="HCH409" s="59"/>
      <c r="HCI409" s="59"/>
      <c r="HCJ409" s="59"/>
      <c r="HCK409" s="59"/>
      <c r="HCL409" s="59"/>
      <c r="HCM409" s="59"/>
      <c r="HCN409" s="59"/>
      <c r="HCO409" s="59"/>
      <c r="HCP409" s="59"/>
      <c r="HCQ409" s="59"/>
      <c r="HCR409" s="59"/>
      <c r="HCS409" s="59"/>
      <c r="HCT409" s="59"/>
      <c r="HCU409" s="59"/>
      <c r="HCV409" s="59"/>
      <c r="HCW409" s="59"/>
      <c r="HCX409" s="59"/>
      <c r="HCY409" s="59"/>
      <c r="HCZ409" s="59"/>
      <c r="HDA409" s="59"/>
      <c r="HDB409" s="59"/>
      <c r="HDC409" s="59"/>
      <c r="HDD409" s="59"/>
      <c r="HDE409" s="59"/>
      <c r="HDF409" s="59"/>
      <c r="HDG409" s="59"/>
      <c r="HDH409" s="59"/>
      <c r="HDI409" s="59"/>
      <c r="HDJ409" s="59"/>
      <c r="HDK409" s="59"/>
      <c r="HDL409" s="59"/>
      <c r="HDM409" s="59"/>
      <c r="HDN409" s="59"/>
      <c r="HDO409" s="59"/>
      <c r="HDP409" s="59"/>
      <c r="HDQ409" s="59"/>
      <c r="HDR409" s="59"/>
      <c r="HDS409" s="59"/>
      <c r="HDT409" s="59"/>
      <c r="HDU409" s="59"/>
      <c r="HDV409" s="59"/>
      <c r="HDW409" s="59"/>
      <c r="HDX409" s="59"/>
      <c r="HDY409" s="59"/>
      <c r="HDZ409" s="59"/>
      <c r="HEA409" s="59"/>
      <c r="HEB409" s="59"/>
      <c r="HEC409" s="59"/>
      <c r="HED409" s="59"/>
      <c r="HEE409" s="59"/>
      <c r="HEF409" s="59"/>
      <c r="HEG409" s="59"/>
      <c r="HEH409" s="59"/>
      <c r="HEI409" s="59"/>
      <c r="HEJ409" s="59"/>
      <c r="HEK409" s="59"/>
      <c r="HEL409" s="59"/>
      <c r="HEM409" s="59"/>
      <c r="HEN409" s="59"/>
      <c r="HEO409" s="59"/>
      <c r="HEP409" s="59"/>
      <c r="HEQ409" s="59"/>
      <c r="HER409" s="59"/>
      <c r="HES409" s="59"/>
      <c r="HET409" s="59"/>
      <c r="HEU409" s="59"/>
      <c r="HEV409" s="59"/>
      <c r="HEW409" s="59"/>
      <c r="HEX409" s="59"/>
      <c r="HEY409" s="59"/>
      <c r="HEZ409" s="59"/>
      <c r="HFA409" s="59"/>
      <c r="HFB409" s="59"/>
      <c r="HFC409" s="59"/>
      <c r="HFD409" s="59"/>
      <c r="HFE409" s="59"/>
      <c r="HFF409" s="59"/>
      <c r="HFG409" s="59"/>
      <c r="HFH409" s="59"/>
      <c r="HFI409" s="59"/>
      <c r="HFJ409" s="59"/>
      <c r="HFK409" s="59"/>
      <c r="HFL409" s="59"/>
      <c r="HFM409" s="59"/>
      <c r="HFN409" s="59"/>
      <c r="HFO409" s="59"/>
      <c r="HFP409" s="59"/>
      <c r="HFQ409" s="59"/>
      <c r="HFR409" s="59"/>
      <c r="HFS409" s="59"/>
      <c r="HFT409" s="59"/>
      <c r="HFU409" s="59"/>
      <c r="HFV409" s="59"/>
      <c r="HFW409" s="59"/>
      <c r="HFX409" s="59"/>
      <c r="HFY409" s="59"/>
      <c r="HFZ409" s="59"/>
      <c r="HGA409" s="59"/>
      <c r="HGB409" s="59"/>
      <c r="HGC409" s="59"/>
      <c r="HGD409" s="59"/>
      <c r="HGE409" s="59"/>
      <c r="HGF409" s="59"/>
      <c r="HGG409" s="59"/>
      <c r="HGH409" s="59"/>
      <c r="HGI409" s="59"/>
      <c r="HGJ409" s="59"/>
      <c r="HGK409" s="59"/>
      <c r="HGL409" s="59"/>
      <c r="HGM409" s="59"/>
      <c r="HGN409" s="59"/>
      <c r="HGO409" s="59"/>
      <c r="HGP409" s="59"/>
      <c r="HGQ409" s="59"/>
      <c r="HGR409" s="59"/>
      <c r="HGS409" s="59"/>
      <c r="HGT409" s="59"/>
      <c r="HGU409" s="59"/>
      <c r="HGV409" s="59"/>
      <c r="HGW409" s="59"/>
      <c r="HGX409" s="59"/>
      <c r="HGY409" s="59"/>
      <c r="HGZ409" s="59"/>
      <c r="HHA409" s="59"/>
      <c r="HHB409" s="59"/>
      <c r="HHC409" s="59"/>
      <c r="HHD409" s="59"/>
      <c r="HHE409" s="59"/>
      <c r="HHF409" s="59"/>
      <c r="HHG409" s="59"/>
      <c r="HHH409" s="59"/>
      <c r="HHI409" s="59"/>
      <c r="HHJ409" s="59"/>
      <c r="HHK409" s="59"/>
      <c r="HHL409" s="59"/>
      <c r="HHM409" s="59"/>
      <c r="HHN409" s="59"/>
      <c r="HHO409" s="59"/>
      <c r="HHP409" s="59"/>
      <c r="HHQ409" s="59"/>
      <c r="HHR409" s="59"/>
      <c r="HHS409" s="59"/>
      <c r="HHT409" s="59"/>
      <c r="HHU409" s="59"/>
      <c r="HHV409" s="59"/>
      <c r="HHW409" s="59"/>
      <c r="HHX409" s="59"/>
      <c r="HHY409" s="59"/>
      <c r="HHZ409" s="59"/>
      <c r="HIA409" s="59"/>
      <c r="HIB409" s="59"/>
      <c r="HIC409" s="59"/>
      <c r="HID409" s="59"/>
      <c r="HIE409" s="59"/>
      <c r="HIF409" s="59"/>
      <c r="HIG409" s="59"/>
      <c r="HIH409" s="59"/>
      <c r="HII409" s="59"/>
      <c r="HIJ409" s="59"/>
      <c r="HIK409" s="59"/>
      <c r="HIL409" s="59"/>
      <c r="HIM409" s="59"/>
      <c r="HIN409" s="59"/>
      <c r="HIO409" s="59"/>
      <c r="HIP409" s="59"/>
      <c r="HIQ409" s="59"/>
      <c r="HIR409" s="59"/>
      <c r="HIS409" s="59"/>
      <c r="HIT409" s="59"/>
      <c r="HIU409" s="59"/>
      <c r="HIV409" s="59"/>
      <c r="HIW409" s="59"/>
      <c r="HIX409" s="59"/>
      <c r="HIY409" s="59"/>
      <c r="HIZ409" s="59"/>
      <c r="HJA409" s="59"/>
      <c r="HJB409" s="59"/>
      <c r="HJC409" s="59"/>
      <c r="HJD409" s="59"/>
      <c r="HJE409" s="59"/>
      <c r="HJF409" s="59"/>
      <c r="HJG409" s="59"/>
      <c r="HJH409" s="59"/>
      <c r="HJI409" s="59"/>
      <c r="HJJ409" s="59"/>
      <c r="HJK409" s="59"/>
      <c r="HJL409" s="59"/>
      <c r="HJM409" s="59"/>
      <c r="HJN409" s="59"/>
      <c r="HJO409" s="59"/>
      <c r="HJP409" s="59"/>
      <c r="HJQ409" s="59"/>
      <c r="HJR409" s="59"/>
      <c r="HJS409" s="59"/>
      <c r="HJT409" s="59"/>
      <c r="HJU409" s="59"/>
      <c r="HJV409" s="59"/>
      <c r="HJW409" s="59"/>
      <c r="HJX409" s="59"/>
      <c r="HJY409" s="59"/>
      <c r="HJZ409" s="59"/>
      <c r="HKA409" s="59"/>
      <c r="HKB409" s="59"/>
      <c r="HKC409" s="59"/>
      <c r="HKD409" s="59"/>
      <c r="HKE409" s="59"/>
      <c r="HKF409" s="59"/>
      <c r="HKG409" s="59"/>
      <c r="HKH409" s="59"/>
      <c r="HKI409" s="59"/>
      <c r="HKJ409" s="59"/>
      <c r="HKK409" s="59"/>
      <c r="HKL409" s="59"/>
      <c r="HKM409" s="59"/>
      <c r="HKN409" s="59"/>
      <c r="HKO409" s="59"/>
      <c r="HKP409" s="59"/>
      <c r="HKQ409" s="59"/>
      <c r="HKR409" s="59"/>
      <c r="HKS409" s="59"/>
      <c r="HKT409" s="59"/>
      <c r="HKU409" s="59"/>
      <c r="HKV409" s="59"/>
      <c r="HKW409" s="59"/>
      <c r="HKX409" s="59"/>
      <c r="HKY409" s="59"/>
      <c r="HKZ409" s="59"/>
      <c r="HLA409" s="59"/>
      <c r="HLB409" s="59"/>
      <c r="HLC409" s="59"/>
      <c r="HLD409" s="59"/>
      <c r="HLE409" s="59"/>
      <c r="HLF409" s="59"/>
      <c r="HLG409" s="59"/>
      <c r="HLH409" s="59"/>
      <c r="HLI409" s="59"/>
      <c r="HLJ409" s="59"/>
      <c r="HLK409" s="59"/>
      <c r="HLL409" s="59"/>
      <c r="HLM409" s="59"/>
      <c r="HLN409" s="59"/>
      <c r="HLO409" s="59"/>
      <c r="HLP409" s="59"/>
      <c r="HLQ409" s="59"/>
      <c r="HLR409" s="59"/>
      <c r="HLS409" s="59"/>
      <c r="HLT409" s="59"/>
      <c r="HLU409" s="59"/>
      <c r="HLV409" s="59"/>
      <c r="HLW409" s="59"/>
      <c r="HLX409" s="59"/>
      <c r="HLY409" s="59"/>
      <c r="HLZ409" s="59"/>
      <c r="HMA409" s="59"/>
      <c r="HMB409" s="59"/>
      <c r="HMC409" s="59"/>
      <c r="HMD409" s="59"/>
      <c r="HME409" s="59"/>
      <c r="HMF409" s="59"/>
      <c r="HMG409" s="59"/>
      <c r="HMH409" s="59"/>
      <c r="HMI409" s="59"/>
      <c r="HMJ409" s="59"/>
      <c r="HMK409" s="59"/>
      <c r="HML409" s="59"/>
      <c r="HMM409" s="59"/>
      <c r="HMN409" s="59"/>
      <c r="HMO409" s="59"/>
      <c r="HMP409" s="59"/>
      <c r="HMQ409" s="59"/>
      <c r="HMR409" s="59"/>
      <c r="HMS409" s="59"/>
      <c r="HMT409" s="59"/>
      <c r="HMU409" s="59"/>
      <c r="HMV409" s="59"/>
      <c r="HMW409" s="59"/>
      <c r="HMX409" s="59"/>
      <c r="HMY409" s="59"/>
      <c r="HMZ409" s="59"/>
      <c r="HNA409" s="59"/>
      <c r="HNB409" s="59"/>
      <c r="HNC409" s="59"/>
      <c r="HND409" s="59"/>
      <c r="HNE409" s="59"/>
      <c r="HNF409" s="59"/>
      <c r="HNG409" s="59"/>
      <c r="HNH409" s="59"/>
      <c r="HNI409" s="59"/>
      <c r="HNJ409" s="59"/>
      <c r="HNK409" s="59"/>
      <c r="HNL409" s="59"/>
      <c r="HNM409" s="59"/>
      <c r="HNN409" s="59"/>
      <c r="HNO409" s="59"/>
      <c r="HNP409" s="59"/>
      <c r="HNQ409" s="59"/>
      <c r="HNR409" s="59"/>
      <c r="HNS409" s="59"/>
      <c r="HNT409" s="59"/>
      <c r="HNU409" s="59"/>
      <c r="HNV409" s="59"/>
      <c r="HNW409" s="59"/>
      <c r="HNX409" s="59"/>
      <c r="HNY409" s="59"/>
      <c r="HNZ409" s="59"/>
      <c r="HOA409" s="59"/>
      <c r="HOB409" s="59"/>
      <c r="HOC409" s="59"/>
      <c r="HOD409" s="59"/>
      <c r="HOE409" s="59"/>
      <c r="HOF409" s="59"/>
      <c r="HOG409" s="59"/>
      <c r="HOH409" s="59"/>
      <c r="HOI409" s="59"/>
      <c r="HOJ409" s="59"/>
      <c r="HOK409" s="59"/>
      <c r="HOL409" s="59"/>
      <c r="HOM409" s="59"/>
      <c r="HON409" s="59"/>
      <c r="HOO409" s="59"/>
      <c r="HOP409" s="59"/>
      <c r="HOQ409" s="59"/>
      <c r="HOR409" s="59"/>
      <c r="HOS409" s="59"/>
      <c r="HOT409" s="59"/>
      <c r="HOU409" s="59"/>
      <c r="HOV409" s="59"/>
      <c r="HOW409" s="59"/>
      <c r="HOX409" s="59"/>
      <c r="HOY409" s="59"/>
      <c r="HOZ409" s="59"/>
      <c r="HPA409" s="59"/>
      <c r="HPB409" s="59"/>
      <c r="HPC409" s="59"/>
      <c r="HPD409" s="59"/>
      <c r="HPE409" s="59"/>
      <c r="HPF409" s="59"/>
      <c r="HPG409" s="59"/>
      <c r="HPH409" s="59"/>
      <c r="HPI409" s="59"/>
      <c r="HPJ409" s="59"/>
      <c r="HPK409" s="59"/>
      <c r="HPL409" s="59"/>
      <c r="HPM409" s="59"/>
      <c r="HPN409" s="59"/>
      <c r="HPO409" s="59"/>
      <c r="HPP409" s="59"/>
      <c r="HPQ409" s="59"/>
      <c r="HPR409" s="59"/>
      <c r="HPS409" s="59"/>
      <c r="HPT409" s="59"/>
      <c r="HPU409" s="59"/>
      <c r="HPV409" s="59"/>
      <c r="HPW409" s="59"/>
      <c r="HPX409" s="59"/>
      <c r="HPY409" s="59"/>
      <c r="HPZ409" s="59"/>
      <c r="HQA409" s="59"/>
      <c r="HQB409" s="59"/>
      <c r="HQC409" s="59"/>
      <c r="HQD409" s="59"/>
      <c r="HQE409" s="59"/>
      <c r="HQF409" s="59"/>
      <c r="HQG409" s="59"/>
      <c r="HQH409" s="59"/>
      <c r="HQI409" s="59"/>
      <c r="HQJ409" s="59"/>
      <c r="HQK409" s="59"/>
      <c r="HQL409" s="59"/>
      <c r="HQM409" s="59"/>
      <c r="HQN409" s="59"/>
      <c r="HQO409" s="59"/>
      <c r="HQP409" s="59"/>
      <c r="HQQ409" s="59"/>
      <c r="HQR409" s="59"/>
      <c r="HQS409" s="59"/>
      <c r="HQT409" s="59"/>
      <c r="HQU409" s="59"/>
      <c r="HQV409" s="59"/>
      <c r="HQW409" s="59"/>
      <c r="HQX409" s="59"/>
      <c r="HQY409" s="59"/>
      <c r="HQZ409" s="59"/>
      <c r="HRA409" s="59"/>
      <c r="HRB409" s="59"/>
      <c r="HRC409" s="59"/>
      <c r="HRD409" s="59"/>
      <c r="HRE409" s="59"/>
      <c r="HRF409" s="59"/>
      <c r="HRG409" s="59"/>
      <c r="HRH409" s="59"/>
      <c r="HRI409" s="59"/>
      <c r="HRJ409" s="59"/>
      <c r="HRK409" s="59"/>
      <c r="HRL409" s="59"/>
      <c r="HRM409" s="59"/>
      <c r="HRN409" s="59"/>
      <c r="HRO409" s="59"/>
      <c r="HRP409" s="59"/>
      <c r="HRQ409" s="59"/>
      <c r="HRR409" s="59"/>
      <c r="HRS409" s="59"/>
      <c r="HRT409" s="59"/>
      <c r="HRU409" s="59"/>
      <c r="HRV409" s="59"/>
      <c r="HRW409" s="59"/>
      <c r="HRX409" s="59"/>
      <c r="HRY409" s="59"/>
      <c r="HRZ409" s="59"/>
      <c r="HSA409" s="59"/>
      <c r="HSB409" s="59"/>
      <c r="HSC409" s="59"/>
      <c r="HSD409" s="59"/>
      <c r="HSE409" s="59"/>
      <c r="HSF409" s="59"/>
      <c r="HSG409" s="59"/>
      <c r="HSH409" s="59"/>
      <c r="HSI409" s="59"/>
      <c r="HSJ409" s="59"/>
      <c r="HSK409" s="59"/>
      <c r="HSL409" s="59"/>
      <c r="HSM409" s="59"/>
      <c r="HSN409" s="59"/>
      <c r="HSO409" s="59"/>
      <c r="HSP409" s="59"/>
      <c r="HSQ409" s="59"/>
      <c r="HSR409" s="59"/>
      <c r="HSS409" s="59"/>
      <c r="HST409" s="59"/>
      <c r="HSU409" s="59"/>
      <c r="HSV409" s="59"/>
      <c r="HSW409" s="59"/>
      <c r="HSX409" s="59"/>
      <c r="HSY409" s="59"/>
      <c r="HSZ409" s="59"/>
      <c r="HTA409" s="59"/>
      <c r="HTB409" s="59"/>
      <c r="HTC409" s="59"/>
      <c r="HTD409" s="59"/>
      <c r="HTE409" s="59"/>
      <c r="HTF409" s="59"/>
      <c r="HTG409" s="59"/>
      <c r="HTH409" s="59"/>
      <c r="HTI409" s="59"/>
      <c r="HTJ409" s="59"/>
      <c r="HTK409" s="59"/>
      <c r="HTL409" s="59"/>
      <c r="HTM409" s="59"/>
      <c r="HTN409" s="59"/>
      <c r="HTO409" s="59"/>
      <c r="HTP409" s="59"/>
      <c r="HTQ409" s="59"/>
      <c r="HTR409" s="59"/>
      <c r="HTS409" s="59"/>
      <c r="HTT409" s="59"/>
      <c r="HTU409" s="59"/>
      <c r="HTV409" s="59"/>
      <c r="HTW409" s="59"/>
      <c r="HTX409" s="59"/>
      <c r="HTY409" s="59"/>
      <c r="HTZ409" s="59"/>
      <c r="HUA409" s="59"/>
      <c r="HUB409" s="59"/>
      <c r="HUC409" s="59"/>
      <c r="HUD409" s="59"/>
      <c r="HUE409" s="59"/>
      <c r="HUF409" s="59"/>
      <c r="HUG409" s="59"/>
      <c r="HUH409" s="59"/>
      <c r="HUI409" s="59"/>
      <c r="HUJ409" s="59"/>
      <c r="HUK409" s="59"/>
      <c r="HUL409" s="59"/>
      <c r="HUM409" s="59"/>
      <c r="HUN409" s="59"/>
      <c r="HUO409" s="59"/>
      <c r="HUP409" s="59"/>
      <c r="HUQ409" s="59"/>
      <c r="HUR409" s="59"/>
      <c r="HUS409" s="59"/>
      <c r="HUT409" s="59"/>
      <c r="HUU409" s="59"/>
      <c r="HUV409" s="59"/>
      <c r="HUW409" s="59"/>
      <c r="HUX409" s="59"/>
      <c r="HUY409" s="59"/>
      <c r="HUZ409" s="59"/>
      <c r="HVA409" s="59"/>
      <c r="HVB409" s="59"/>
      <c r="HVC409" s="59"/>
      <c r="HVD409" s="59"/>
      <c r="HVE409" s="59"/>
      <c r="HVF409" s="59"/>
      <c r="HVG409" s="59"/>
      <c r="HVH409" s="59"/>
      <c r="HVI409" s="59"/>
      <c r="HVJ409" s="59"/>
      <c r="HVK409" s="59"/>
      <c r="HVL409" s="59"/>
      <c r="HVM409" s="59"/>
      <c r="HVN409" s="59"/>
      <c r="HVO409" s="59"/>
      <c r="HVP409" s="59"/>
      <c r="HVQ409" s="59"/>
      <c r="HVR409" s="59"/>
      <c r="HVS409" s="59"/>
      <c r="HVT409" s="59"/>
      <c r="HVU409" s="59"/>
      <c r="HVV409" s="59"/>
      <c r="HVW409" s="59"/>
      <c r="HVX409" s="59"/>
      <c r="HVY409" s="59"/>
      <c r="HVZ409" s="59"/>
      <c r="HWA409" s="59"/>
      <c r="HWB409" s="59"/>
      <c r="HWC409" s="59"/>
      <c r="HWD409" s="59"/>
      <c r="HWE409" s="59"/>
      <c r="HWF409" s="59"/>
      <c r="HWG409" s="59"/>
      <c r="HWH409" s="59"/>
      <c r="HWI409" s="59"/>
      <c r="HWJ409" s="59"/>
      <c r="HWK409" s="59"/>
      <c r="HWL409" s="59"/>
      <c r="HWM409" s="59"/>
      <c r="HWN409" s="59"/>
      <c r="HWO409" s="59"/>
      <c r="HWP409" s="59"/>
      <c r="HWQ409" s="59"/>
      <c r="HWR409" s="59"/>
      <c r="HWS409" s="59"/>
      <c r="HWT409" s="59"/>
      <c r="HWU409" s="59"/>
      <c r="HWV409" s="59"/>
      <c r="HWW409" s="59"/>
      <c r="HWX409" s="59"/>
      <c r="HWY409" s="59"/>
      <c r="HWZ409" s="59"/>
      <c r="HXA409" s="59"/>
      <c r="HXB409" s="59"/>
      <c r="HXC409" s="59"/>
      <c r="HXD409" s="59"/>
      <c r="HXE409" s="59"/>
      <c r="HXF409" s="59"/>
      <c r="HXG409" s="59"/>
      <c r="HXH409" s="59"/>
      <c r="HXI409" s="59"/>
      <c r="HXJ409" s="59"/>
      <c r="HXK409" s="59"/>
      <c r="HXL409" s="59"/>
      <c r="HXM409" s="59"/>
      <c r="HXN409" s="59"/>
      <c r="HXO409" s="59"/>
      <c r="HXP409" s="59"/>
      <c r="HXQ409" s="59"/>
      <c r="HXR409" s="59"/>
      <c r="HXS409" s="59"/>
      <c r="HXT409" s="59"/>
      <c r="HXU409" s="59"/>
      <c r="HXV409" s="59"/>
      <c r="HXW409" s="59"/>
      <c r="HXX409" s="59"/>
      <c r="HXY409" s="59"/>
      <c r="HXZ409" s="59"/>
      <c r="HYA409" s="59"/>
      <c r="HYB409" s="59"/>
      <c r="HYC409" s="59"/>
      <c r="HYD409" s="59"/>
      <c r="HYE409" s="59"/>
      <c r="HYF409" s="59"/>
      <c r="HYG409" s="59"/>
      <c r="HYH409" s="59"/>
      <c r="HYI409" s="59"/>
      <c r="HYJ409" s="59"/>
      <c r="HYK409" s="59"/>
      <c r="HYL409" s="59"/>
      <c r="HYM409" s="59"/>
      <c r="HYN409" s="59"/>
      <c r="HYO409" s="59"/>
      <c r="HYP409" s="59"/>
      <c r="HYQ409" s="59"/>
      <c r="HYR409" s="59"/>
      <c r="HYS409" s="59"/>
      <c r="HYT409" s="59"/>
      <c r="HYU409" s="59"/>
      <c r="HYV409" s="59"/>
      <c r="HYW409" s="59"/>
      <c r="HYX409" s="59"/>
      <c r="HYY409" s="59"/>
      <c r="HYZ409" s="59"/>
      <c r="HZA409" s="59"/>
      <c r="HZB409" s="59"/>
      <c r="HZC409" s="59"/>
      <c r="HZD409" s="59"/>
      <c r="HZE409" s="59"/>
      <c r="HZF409" s="59"/>
      <c r="HZG409" s="59"/>
      <c r="HZH409" s="59"/>
      <c r="HZI409" s="59"/>
      <c r="HZJ409" s="59"/>
      <c r="HZK409" s="59"/>
      <c r="HZL409" s="59"/>
      <c r="HZM409" s="59"/>
      <c r="HZN409" s="59"/>
      <c r="HZO409" s="59"/>
      <c r="HZP409" s="59"/>
      <c r="HZQ409" s="59"/>
      <c r="HZR409" s="59"/>
      <c r="HZS409" s="59"/>
      <c r="HZT409" s="59"/>
      <c r="HZU409" s="59"/>
      <c r="HZV409" s="59"/>
      <c r="HZW409" s="59"/>
      <c r="HZX409" s="59"/>
      <c r="HZY409" s="59"/>
      <c r="HZZ409" s="59"/>
      <c r="IAA409" s="59"/>
      <c r="IAB409" s="59"/>
      <c r="IAC409" s="59"/>
      <c r="IAD409" s="59"/>
      <c r="IAE409" s="59"/>
      <c r="IAF409" s="59"/>
      <c r="IAG409" s="59"/>
      <c r="IAH409" s="59"/>
      <c r="IAI409" s="59"/>
      <c r="IAJ409" s="59"/>
      <c r="IAK409" s="59"/>
      <c r="IAL409" s="59"/>
      <c r="IAM409" s="59"/>
      <c r="IAN409" s="59"/>
      <c r="IAO409" s="59"/>
      <c r="IAP409" s="59"/>
      <c r="IAQ409" s="59"/>
      <c r="IAR409" s="59"/>
      <c r="IAS409" s="59"/>
      <c r="IAT409" s="59"/>
      <c r="IAU409" s="59"/>
      <c r="IAV409" s="59"/>
      <c r="IAW409" s="59"/>
      <c r="IAX409" s="59"/>
      <c r="IAY409" s="59"/>
      <c r="IAZ409" s="59"/>
      <c r="IBA409" s="59"/>
      <c r="IBB409" s="59"/>
      <c r="IBC409" s="59"/>
      <c r="IBD409" s="59"/>
      <c r="IBE409" s="59"/>
      <c r="IBF409" s="59"/>
      <c r="IBG409" s="59"/>
      <c r="IBH409" s="59"/>
      <c r="IBI409" s="59"/>
      <c r="IBJ409" s="59"/>
      <c r="IBK409" s="59"/>
      <c r="IBL409" s="59"/>
      <c r="IBM409" s="59"/>
      <c r="IBN409" s="59"/>
      <c r="IBO409" s="59"/>
      <c r="IBP409" s="59"/>
      <c r="IBQ409" s="59"/>
      <c r="IBR409" s="59"/>
      <c r="IBS409" s="59"/>
      <c r="IBT409" s="59"/>
      <c r="IBU409" s="59"/>
      <c r="IBV409" s="59"/>
      <c r="IBW409" s="59"/>
      <c r="IBX409" s="59"/>
      <c r="IBY409" s="59"/>
      <c r="IBZ409" s="59"/>
      <c r="ICA409" s="59"/>
      <c r="ICB409" s="59"/>
      <c r="ICC409" s="59"/>
      <c r="ICD409" s="59"/>
      <c r="ICE409" s="59"/>
      <c r="ICF409" s="59"/>
      <c r="ICG409" s="59"/>
      <c r="ICH409" s="59"/>
      <c r="ICI409" s="59"/>
      <c r="ICJ409" s="59"/>
      <c r="ICK409" s="59"/>
      <c r="ICL409" s="59"/>
      <c r="ICM409" s="59"/>
      <c r="ICN409" s="59"/>
      <c r="ICO409" s="59"/>
      <c r="ICP409" s="59"/>
      <c r="ICQ409" s="59"/>
      <c r="ICR409" s="59"/>
      <c r="ICS409" s="59"/>
      <c r="ICT409" s="59"/>
      <c r="ICU409" s="59"/>
      <c r="ICV409" s="59"/>
      <c r="ICW409" s="59"/>
      <c r="ICX409" s="59"/>
      <c r="ICY409" s="59"/>
      <c r="ICZ409" s="59"/>
      <c r="IDA409" s="59"/>
      <c r="IDB409" s="59"/>
      <c r="IDC409" s="59"/>
      <c r="IDD409" s="59"/>
      <c r="IDE409" s="59"/>
      <c r="IDF409" s="59"/>
      <c r="IDG409" s="59"/>
      <c r="IDH409" s="59"/>
      <c r="IDI409" s="59"/>
      <c r="IDJ409" s="59"/>
      <c r="IDK409" s="59"/>
      <c r="IDL409" s="59"/>
      <c r="IDM409" s="59"/>
      <c r="IDN409" s="59"/>
      <c r="IDO409" s="59"/>
      <c r="IDP409" s="59"/>
      <c r="IDQ409" s="59"/>
      <c r="IDR409" s="59"/>
      <c r="IDS409" s="59"/>
      <c r="IDT409" s="59"/>
      <c r="IDU409" s="59"/>
      <c r="IDV409" s="59"/>
      <c r="IDW409" s="59"/>
      <c r="IDX409" s="59"/>
      <c r="IDY409" s="59"/>
      <c r="IDZ409" s="59"/>
      <c r="IEA409" s="59"/>
      <c r="IEB409" s="59"/>
      <c r="IEC409" s="59"/>
      <c r="IED409" s="59"/>
      <c r="IEE409" s="59"/>
      <c r="IEF409" s="59"/>
      <c r="IEG409" s="59"/>
      <c r="IEH409" s="59"/>
      <c r="IEI409" s="59"/>
      <c r="IEJ409" s="59"/>
      <c r="IEK409" s="59"/>
      <c r="IEL409" s="59"/>
      <c r="IEM409" s="59"/>
      <c r="IEN409" s="59"/>
      <c r="IEO409" s="59"/>
      <c r="IEP409" s="59"/>
      <c r="IEQ409" s="59"/>
      <c r="IER409" s="59"/>
      <c r="IES409" s="59"/>
      <c r="IET409" s="59"/>
      <c r="IEU409" s="59"/>
      <c r="IEV409" s="59"/>
      <c r="IEW409" s="59"/>
      <c r="IEX409" s="59"/>
      <c r="IEY409" s="59"/>
      <c r="IEZ409" s="59"/>
      <c r="IFA409" s="59"/>
      <c r="IFB409" s="59"/>
      <c r="IFC409" s="59"/>
      <c r="IFD409" s="59"/>
      <c r="IFE409" s="59"/>
      <c r="IFF409" s="59"/>
      <c r="IFG409" s="59"/>
      <c r="IFH409" s="59"/>
      <c r="IFI409" s="59"/>
      <c r="IFJ409" s="59"/>
      <c r="IFK409" s="59"/>
      <c r="IFL409" s="59"/>
      <c r="IFM409" s="59"/>
      <c r="IFN409" s="59"/>
      <c r="IFO409" s="59"/>
      <c r="IFP409" s="59"/>
      <c r="IFQ409" s="59"/>
      <c r="IFR409" s="59"/>
      <c r="IFS409" s="59"/>
      <c r="IFT409" s="59"/>
      <c r="IFU409" s="59"/>
      <c r="IFV409" s="59"/>
      <c r="IFW409" s="59"/>
      <c r="IFX409" s="59"/>
      <c r="IFY409" s="59"/>
      <c r="IFZ409" s="59"/>
      <c r="IGA409" s="59"/>
      <c r="IGB409" s="59"/>
      <c r="IGC409" s="59"/>
      <c r="IGD409" s="59"/>
      <c r="IGE409" s="59"/>
      <c r="IGF409" s="59"/>
      <c r="IGG409" s="59"/>
      <c r="IGH409" s="59"/>
      <c r="IGI409" s="59"/>
      <c r="IGJ409" s="59"/>
      <c r="IGK409" s="59"/>
      <c r="IGL409" s="59"/>
      <c r="IGM409" s="59"/>
      <c r="IGN409" s="59"/>
      <c r="IGO409" s="59"/>
      <c r="IGP409" s="59"/>
      <c r="IGQ409" s="59"/>
      <c r="IGR409" s="59"/>
      <c r="IGS409" s="59"/>
      <c r="IGT409" s="59"/>
      <c r="IGU409" s="59"/>
      <c r="IGV409" s="59"/>
      <c r="IGW409" s="59"/>
      <c r="IGX409" s="59"/>
      <c r="IGY409" s="59"/>
      <c r="IGZ409" s="59"/>
      <c r="IHA409" s="59"/>
      <c r="IHB409" s="59"/>
      <c r="IHC409" s="59"/>
      <c r="IHD409" s="59"/>
      <c r="IHE409" s="59"/>
      <c r="IHF409" s="59"/>
      <c r="IHG409" s="59"/>
      <c r="IHH409" s="59"/>
      <c r="IHI409" s="59"/>
      <c r="IHJ409" s="59"/>
      <c r="IHK409" s="59"/>
      <c r="IHL409" s="59"/>
      <c r="IHM409" s="59"/>
      <c r="IHN409" s="59"/>
      <c r="IHO409" s="59"/>
      <c r="IHP409" s="59"/>
      <c r="IHQ409" s="59"/>
      <c r="IHR409" s="59"/>
      <c r="IHS409" s="59"/>
      <c r="IHT409" s="59"/>
      <c r="IHU409" s="59"/>
      <c r="IHV409" s="59"/>
      <c r="IHW409" s="59"/>
      <c r="IHX409" s="59"/>
      <c r="IHY409" s="59"/>
      <c r="IHZ409" s="59"/>
      <c r="IIA409" s="59"/>
      <c r="IIB409" s="59"/>
      <c r="IIC409" s="59"/>
      <c r="IID409" s="59"/>
      <c r="IIE409" s="59"/>
      <c r="IIF409" s="59"/>
      <c r="IIG409" s="59"/>
      <c r="IIH409" s="59"/>
      <c r="III409" s="59"/>
      <c r="IIJ409" s="59"/>
      <c r="IIK409" s="59"/>
      <c r="IIL409" s="59"/>
      <c r="IIM409" s="59"/>
      <c r="IIN409" s="59"/>
      <c r="IIO409" s="59"/>
      <c r="IIP409" s="59"/>
      <c r="IIQ409" s="59"/>
      <c r="IIR409" s="59"/>
      <c r="IIS409" s="59"/>
      <c r="IIT409" s="59"/>
      <c r="IIU409" s="59"/>
      <c r="IIV409" s="59"/>
      <c r="IIW409" s="59"/>
      <c r="IIX409" s="59"/>
      <c r="IIY409" s="59"/>
      <c r="IIZ409" s="59"/>
      <c r="IJA409" s="59"/>
      <c r="IJB409" s="59"/>
      <c r="IJC409" s="59"/>
      <c r="IJD409" s="59"/>
      <c r="IJE409" s="59"/>
      <c r="IJF409" s="59"/>
      <c r="IJG409" s="59"/>
      <c r="IJH409" s="59"/>
      <c r="IJI409" s="59"/>
      <c r="IJJ409" s="59"/>
      <c r="IJK409" s="59"/>
      <c r="IJL409" s="59"/>
      <c r="IJM409" s="59"/>
      <c r="IJN409" s="59"/>
      <c r="IJO409" s="59"/>
      <c r="IJP409" s="59"/>
      <c r="IJQ409" s="59"/>
      <c r="IJR409" s="59"/>
      <c r="IJS409" s="59"/>
      <c r="IJT409" s="59"/>
      <c r="IJU409" s="59"/>
      <c r="IJV409" s="59"/>
      <c r="IJW409" s="59"/>
      <c r="IJX409" s="59"/>
      <c r="IJY409" s="59"/>
      <c r="IJZ409" s="59"/>
      <c r="IKA409" s="59"/>
      <c r="IKB409" s="59"/>
      <c r="IKC409" s="59"/>
      <c r="IKD409" s="59"/>
      <c r="IKE409" s="59"/>
      <c r="IKF409" s="59"/>
      <c r="IKG409" s="59"/>
      <c r="IKH409" s="59"/>
      <c r="IKI409" s="59"/>
      <c r="IKJ409" s="59"/>
      <c r="IKK409" s="59"/>
      <c r="IKL409" s="59"/>
      <c r="IKM409" s="59"/>
      <c r="IKN409" s="59"/>
      <c r="IKO409" s="59"/>
      <c r="IKP409" s="59"/>
      <c r="IKQ409" s="59"/>
      <c r="IKR409" s="59"/>
      <c r="IKS409" s="59"/>
      <c r="IKT409" s="59"/>
      <c r="IKU409" s="59"/>
      <c r="IKV409" s="59"/>
      <c r="IKW409" s="59"/>
      <c r="IKX409" s="59"/>
      <c r="IKY409" s="59"/>
      <c r="IKZ409" s="59"/>
      <c r="ILA409" s="59"/>
      <c r="ILB409" s="59"/>
      <c r="ILC409" s="59"/>
      <c r="ILD409" s="59"/>
      <c r="ILE409" s="59"/>
      <c r="ILF409" s="59"/>
      <c r="ILG409" s="59"/>
      <c r="ILH409" s="59"/>
      <c r="ILI409" s="59"/>
      <c r="ILJ409" s="59"/>
      <c r="ILK409" s="59"/>
      <c r="ILL409" s="59"/>
      <c r="ILM409" s="59"/>
      <c r="ILN409" s="59"/>
      <c r="ILO409" s="59"/>
      <c r="ILP409" s="59"/>
      <c r="ILQ409" s="59"/>
      <c r="ILR409" s="59"/>
      <c r="ILS409" s="59"/>
      <c r="ILT409" s="59"/>
      <c r="ILU409" s="59"/>
      <c r="ILV409" s="59"/>
      <c r="ILW409" s="59"/>
      <c r="ILX409" s="59"/>
      <c r="ILY409" s="59"/>
      <c r="ILZ409" s="59"/>
      <c r="IMA409" s="59"/>
      <c r="IMB409" s="59"/>
      <c r="IMC409" s="59"/>
      <c r="IMD409" s="59"/>
      <c r="IME409" s="59"/>
      <c r="IMF409" s="59"/>
      <c r="IMG409" s="59"/>
      <c r="IMH409" s="59"/>
      <c r="IMI409" s="59"/>
      <c r="IMJ409" s="59"/>
      <c r="IMK409" s="59"/>
      <c r="IML409" s="59"/>
      <c r="IMM409" s="59"/>
      <c r="IMN409" s="59"/>
      <c r="IMO409" s="59"/>
      <c r="IMP409" s="59"/>
      <c r="IMQ409" s="59"/>
      <c r="IMR409" s="59"/>
      <c r="IMS409" s="59"/>
      <c r="IMT409" s="59"/>
      <c r="IMU409" s="59"/>
      <c r="IMV409" s="59"/>
      <c r="IMW409" s="59"/>
      <c r="IMX409" s="59"/>
      <c r="IMY409" s="59"/>
      <c r="IMZ409" s="59"/>
      <c r="INA409" s="59"/>
      <c r="INB409" s="59"/>
      <c r="INC409" s="59"/>
      <c r="IND409" s="59"/>
      <c r="INE409" s="59"/>
      <c r="INF409" s="59"/>
      <c r="ING409" s="59"/>
      <c r="INH409" s="59"/>
      <c r="INI409" s="59"/>
      <c r="INJ409" s="59"/>
      <c r="INK409" s="59"/>
      <c r="INL409" s="59"/>
      <c r="INM409" s="59"/>
      <c r="INN409" s="59"/>
      <c r="INO409" s="59"/>
      <c r="INP409" s="59"/>
      <c r="INQ409" s="59"/>
      <c r="INR409" s="59"/>
      <c r="INS409" s="59"/>
      <c r="INT409" s="59"/>
      <c r="INU409" s="59"/>
      <c r="INV409" s="59"/>
      <c r="INW409" s="59"/>
      <c r="INX409" s="59"/>
      <c r="INY409" s="59"/>
      <c r="INZ409" s="59"/>
      <c r="IOA409" s="59"/>
      <c r="IOB409" s="59"/>
      <c r="IOC409" s="59"/>
      <c r="IOD409" s="59"/>
      <c r="IOE409" s="59"/>
      <c r="IOF409" s="59"/>
      <c r="IOG409" s="59"/>
      <c r="IOH409" s="59"/>
      <c r="IOI409" s="59"/>
      <c r="IOJ409" s="59"/>
      <c r="IOK409" s="59"/>
      <c r="IOL409" s="59"/>
      <c r="IOM409" s="59"/>
      <c r="ION409" s="59"/>
      <c r="IOO409" s="59"/>
      <c r="IOP409" s="59"/>
      <c r="IOQ409" s="59"/>
      <c r="IOR409" s="59"/>
      <c r="IOS409" s="59"/>
      <c r="IOT409" s="59"/>
      <c r="IOU409" s="59"/>
      <c r="IOV409" s="59"/>
      <c r="IOW409" s="59"/>
      <c r="IOX409" s="59"/>
      <c r="IOY409" s="59"/>
      <c r="IOZ409" s="59"/>
      <c r="IPA409" s="59"/>
      <c r="IPB409" s="59"/>
      <c r="IPC409" s="59"/>
      <c r="IPD409" s="59"/>
      <c r="IPE409" s="59"/>
      <c r="IPF409" s="59"/>
      <c r="IPG409" s="59"/>
      <c r="IPH409" s="59"/>
      <c r="IPI409" s="59"/>
      <c r="IPJ409" s="59"/>
      <c r="IPK409" s="59"/>
      <c r="IPL409" s="59"/>
      <c r="IPM409" s="59"/>
      <c r="IPN409" s="59"/>
      <c r="IPO409" s="59"/>
      <c r="IPP409" s="59"/>
      <c r="IPQ409" s="59"/>
      <c r="IPR409" s="59"/>
      <c r="IPS409" s="59"/>
      <c r="IPT409" s="59"/>
      <c r="IPU409" s="59"/>
      <c r="IPV409" s="59"/>
      <c r="IPW409" s="59"/>
      <c r="IPX409" s="59"/>
      <c r="IPY409" s="59"/>
      <c r="IPZ409" s="59"/>
      <c r="IQA409" s="59"/>
      <c r="IQB409" s="59"/>
      <c r="IQC409" s="59"/>
      <c r="IQD409" s="59"/>
      <c r="IQE409" s="59"/>
      <c r="IQF409" s="59"/>
      <c r="IQG409" s="59"/>
      <c r="IQH409" s="59"/>
      <c r="IQI409" s="59"/>
      <c r="IQJ409" s="59"/>
      <c r="IQK409" s="59"/>
      <c r="IQL409" s="59"/>
      <c r="IQM409" s="59"/>
      <c r="IQN409" s="59"/>
      <c r="IQO409" s="59"/>
      <c r="IQP409" s="59"/>
      <c r="IQQ409" s="59"/>
      <c r="IQR409" s="59"/>
      <c r="IQS409" s="59"/>
      <c r="IQT409" s="59"/>
      <c r="IQU409" s="59"/>
      <c r="IQV409" s="59"/>
      <c r="IQW409" s="59"/>
      <c r="IQX409" s="59"/>
      <c r="IQY409" s="59"/>
      <c r="IQZ409" s="59"/>
      <c r="IRA409" s="59"/>
      <c r="IRB409" s="59"/>
      <c r="IRC409" s="59"/>
      <c r="IRD409" s="59"/>
      <c r="IRE409" s="59"/>
      <c r="IRF409" s="59"/>
      <c r="IRG409" s="59"/>
      <c r="IRH409" s="59"/>
      <c r="IRI409" s="59"/>
      <c r="IRJ409" s="59"/>
      <c r="IRK409" s="59"/>
      <c r="IRL409" s="59"/>
      <c r="IRM409" s="59"/>
      <c r="IRN409" s="59"/>
      <c r="IRO409" s="59"/>
      <c r="IRP409" s="59"/>
      <c r="IRQ409" s="59"/>
      <c r="IRR409" s="59"/>
      <c r="IRS409" s="59"/>
      <c r="IRT409" s="59"/>
      <c r="IRU409" s="59"/>
      <c r="IRV409" s="59"/>
      <c r="IRW409" s="59"/>
      <c r="IRX409" s="59"/>
      <c r="IRY409" s="59"/>
      <c r="IRZ409" s="59"/>
      <c r="ISA409" s="59"/>
      <c r="ISB409" s="59"/>
      <c r="ISC409" s="59"/>
      <c r="ISD409" s="59"/>
      <c r="ISE409" s="59"/>
      <c r="ISF409" s="59"/>
      <c r="ISG409" s="59"/>
      <c r="ISH409" s="59"/>
      <c r="ISI409" s="59"/>
      <c r="ISJ409" s="59"/>
      <c r="ISK409" s="59"/>
      <c r="ISL409" s="59"/>
      <c r="ISM409" s="59"/>
      <c r="ISN409" s="59"/>
      <c r="ISO409" s="59"/>
      <c r="ISP409" s="59"/>
      <c r="ISQ409" s="59"/>
      <c r="ISR409" s="59"/>
      <c r="ISS409" s="59"/>
      <c r="IST409" s="59"/>
      <c r="ISU409" s="59"/>
      <c r="ISV409" s="59"/>
      <c r="ISW409" s="59"/>
      <c r="ISX409" s="59"/>
      <c r="ISY409" s="59"/>
      <c r="ISZ409" s="59"/>
      <c r="ITA409" s="59"/>
      <c r="ITB409" s="59"/>
      <c r="ITC409" s="59"/>
      <c r="ITD409" s="59"/>
      <c r="ITE409" s="59"/>
      <c r="ITF409" s="59"/>
      <c r="ITG409" s="59"/>
      <c r="ITH409" s="59"/>
      <c r="ITI409" s="59"/>
      <c r="ITJ409" s="59"/>
      <c r="ITK409" s="59"/>
      <c r="ITL409" s="59"/>
      <c r="ITM409" s="59"/>
      <c r="ITN409" s="59"/>
      <c r="ITO409" s="59"/>
      <c r="ITP409" s="59"/>
      <c r="ITQ409" s="59"/>
      <c r="ITR409" s="59"/>
      <c r="ITS409" s="59"/>
      <c r="ITT409" s="59"/>
      <c r="ITU409" s="59"/>
      <c r="ITV409" s="59"/>
      <c r="ITW409" s="59"/>
      <c r="ITX409" s="59"/>
      <c r="ITY409" s="59"/>
      <c r="ITZ409" s="59"/>
      <c r="IUA409" s="59"/>
      <c r="IUB409" s="59"/>
      <c r="IUC409" s="59"/>
      <c r="IUD409" s="59"/>
      <c r="IUE409" s="59"/>
      <c r="IUF409" s="59"/>
      <c r="IUG409" s="59"/>
      <c r="IUH409" s="59"/>
      <c r="IUI409" s="59"/>
      <c r="IUJ409" s="59"/>
      <c r="IUK409" s="59"/>
      <c r="IUL409" s="59"/>
      <c r="IUM409" s="59"/>
      <c r="IUN409" s="59"/>
      <c r="IUO409" s="59"/>
      <c r="IUP409" s="59"/>
      <c r="IUQ409" s="59"/>
      <c r="IUR409" s="59"/>
      <c r="IUS409" s="59"/>
      <c r="IUT409" s="59"/>
      <c r="IUU409" s="59"/>
      <c r="IUV409" s="59"/>
      <c r="IUW409" s="59"/>
      <c r="IUX409" s="59"/>
      <c r="IUY409" s="59"/>
      <c r="IUZ409" s="59"/>
      <c r="IVA409" s="59"/>
      <c r="IVB409" s="59"/>
      <c r="IVC409" s="59"/>
      <c r="IVD409" s="59"/>
      <c r="IVE409" s="59"/>
      <c r="IVF409" s="59"/>
      <c r="IVG409" s="59"/>
      <c r="IVH409" s="59"/>
      <c r="IVI409" s="59"/>
      <c r="IVJ409" s="59"/>
      <c r="IVK409" s="59"/>
      <c r="IVL409" s="59"/>
      <c r="IVM409" s="59"/>
      <c r="IVN409" s="59"/>
      <c r="IVO409" s="59"/>
      <c r="IVP409" s="59"/>
      <c r="IVQ409" s="59"/>
      <c r="IVR409" s="59"/>
      <c r="IVS409" s="59"/>
      <c r="IVT409" s="59"/>
      <c r="IVU409" s="59"/>
      <c r="IVV409" s="59"/>
      <c r="IVW409" s="59"/>
      <c r="IVX409" s="59"/>
      <c r="IVY409" s="59"/>
      <c r="IVZ409" s="59"/>
      <c r="IWA409" s="59"/>
      <c r="IWB409" s="59"/>
      <c r="IWC409" s="59"/>
      <c r="IWD409" s="59"/>
      <c r="IWE409" s="59"/>
      <c r="IWF409" s="59"/>
      <c r="IWG409" s="59"/>
      <c r="IWH409" s="59"/>
      <c r="IWI409" s="59"/>
      <c r="IWJ409" s="59"/>
      <c r="IWK409" s="59"/>
      <c r="IWL409" s="59"/>
      <c r="IWM409" s="59"/>
      <c r="IWN409" s="59"/>
      <c r="IWO409" s="59"/>
      <c r="IWP409" s="59"/>
      <c r="IWQ409" s="59"/>
      <c r="IWR409" s="59"/>
      <c r="IWS409" s="59"/>
      <c r="IWT409" s="59"/>
      <c r="IWU409" s="59"/>
      <c r="IWV409" s="59"/>
      <c r="IWW409" s="59"/>
      <c r="IWX409" s="59"/>
      <c r="IWY409" s="59"/>
      <c r="IWZ409" s="59"/>
      <c r="IXA409" s="59"/>
      <c r="IXB409" s="59"/>
      <c r="IXC409" s="59"/>
      <c r="IXD409" s="59"/>
      <c r="IXE409" s="59"/>
      <c r="IXF409" s="59"/>
      <c r="IXG409" s="59"/>
      <c r="IXH409" s="59"/>
      <c r="IXI409" s="59"/>
      <c r="IXJ409" s="59"/>
      <c r="IXK409" s="59"/>
      <c r="IXL409" s="59"/>
      <c r="IXM409" s="59"/>
      <c r="IXN409" s="59"/>
      <c r="IXO409" s="59"/>
      <c r="IXP409" s="59"/>
      <c r="IXQ409" s="59"/>
      <c r="IXR409" s="59"/>
      <c r="IXS409" s="59"/>
      <c r="IXT409" s="59"/>
      <c r="IXU409" s="59"/>
      <c r="IXV409" s="59"/>
      <c r="IXW409" s="59"/>
      <c r="IXX409" s="59"/>
      <c r="IXY409" s="59"/>
      <c r="IXZ409" s="59"/>
      <c r="IYA409" s="59"/>
      <c r="IYB409" s="59"/>
      <c r="IYC409" s="59"/>
      <c r="IYD409" s="59"/>
      <c r="IYE409" s="59"/>
      <c r="IYF409" s="59"/>
      <c r="IYG409" s="59"/>
      <c r="IYH409" s="59"/>
      <c r="IYI409" s="59"/>
      <c r="IYJ409" s="59"/>
      <c r="IYK409" s="59"/>
      <c r="IYL409" s="59"/>
      <c r="IYM409" s="59"/>
      <c r="IYN409" s="59"/>
      <c r="IYO409" s="59"/>
      <c r="IYP409" s="59"/>
      <c r="IYQ409" s="59"/>
      <c r="IYR409" s="59"/>
      <c r="IYS409" s="59"/>
      <c r="IYT409" s="59"/>
      <c r="IYU409" s="59"/>
      <c r="IYV409" s="59"/>
      <c r="IYW409" s="59"/>
      <c r="IYX409" s="59"/>
      <c r="IYY409" s="59"/>
      <c r="IYZ409" s="59"/>
      <c r="IZA409" s="59"/>
      <c r="IZB409" s="59"/>
      <c r="IZC409" s="59"/>
      <c r="IZD409" s="59"/>
      <c r="IZE409" s="59"/>
      <c r="IZF409" s="59"/>
      <c r="IZG409" s="59"/>
      <c r="IZH409" s="59"/>
      <c r="IZI409" s="59"/>
      <c r="IZJ409" s="59"/>
      <c r="IZK409" s="59"/>
      <c r="IZL409" s="59"/>
      <c r="IZM409" s="59"/>
      <c r="IZN409" s="59"/>
      <c r="IZO409" s="59"/>
      <c r="IZP409" s="59"/>
      <c r="IZQ409" s="59"/>
      <c r="IZR409" s="59"/>
      <c r="IZS409" s="59"/>
      <c r="IZT409" s="59"/>
      <c r="IZU409" s="59"/>
      <c r="IZV409" s="59"/>
      <c r="IZW409" s="59"/>
      <c r="IZX409" s="59"/>
      <c r="IZY409" s="59"/>
      <c r="IZZ409" s="59"/>
      <c r="JAA409" s="59"/>
      <c r="JAB409" s="59"/>
      <c r="JAC409" s="59"/>
      <c r="JAD409" s="59"/>
      <c r="JAE409" s="59"/>
      <c r="JAF409" s="59"/>
      <c r="JAG409" s="59"/>
      <c r="JAH409" s="59"/>
      <c r="JAI409" s="59"/>
      <c r="JAJ409" s="59"/>
      <c r="JAK409" s="59"/>
      <c r="JAL409" s="59"/>
      <c r="JAM409" s="59"/>
      <c r="JAN409" s="59"/>
      <c r="JAO409" s="59"/>
      <c r="JAP409" s="59"/>
      <c r="JAQ409" s="59"/>
      <c r="JAR409" s="59"/>
      <c r="JAS409" s="59"/>
      <c r="JAT409" s="59"/>
      <c r="JAU409" s="59"/>
      <c r="JAV409" s="59"/>
      <c r="JAW409" s="59"/>
      <c r="JAX409" s="59"/>
      <c r="JAY409" s="59"/>
      <c r="JAZ409" s="59"/>
      <c r="JBA409" s="59"/>
      <c r="JBB409" s="59"/>
      <c r="JBC409" s="59"/>
      <c r="JBD409" s="59"/>
      <c r="JBE409" s="59"/>
      <c r="JBF409" s="59"/>
      <c r="JBG409" s="59"/>
      <c r="JBH409" s="59"/>
      <c r="JBI409" s="59"/>
      <c r="JBJ409" s="59"/>
      <c r="JBK409" s="59"/>
      <c r="JBL409" s="59"/>
      <c r="JBM409" s="59"/>
      <c r="JBN409" s="59"/>
      <c r="JBO409" s="59"/>
      <c r="JBP409" s="59"/>
      <c r="JBQ409" s="59"/>
      <c r="JBR409" s="59"/>
      <c r="JBS409" s="59"/>
      <c r="JBT409" s="59"/>
      <c r="JBU409" s="59"/>
      <c r="JBV409" s="59"/>
      <c r="JBW409" s="59"/>
      <c r="JBX409" s="59"/>
      <c r="JBY409" s="59"/>
      <c r="JBZ409" s="59"/>
      <c r="JCA409" s="59"/>
      <c r="JCB409" s="59"/>
      <c r="JCC409" s="59"/>
      <c r="JCD409" s="59"/>
      <c r="JCE409" s="59"/>
      <c r="JCF409" s="59"/>
      <c r="JCG409" s="59"/>
      <c r="JCH409" s="59"/>
      <c r="JCI409" s="59"/>
      <c r="JCJ409" s="59"/>
      <c r="JCK409" s="59"/>
      <c r="JCL409" s="59"/>
      <c r="JCM409" s="59"/>
      <c r="JCN409" s="59"/>
      <c r="JCO409" s="59"/>
      <c r="JCP409" s="59"/>
      <c r="JCQ409" s="59"/>
      <c r="JCR409" s="59"/>
      <c r="JCS409" s="59"/>
      <c r="JCT409" s="59"/>
      <c r="JCU409" s="59"/>
      <c r="JCV409" s="59"/>
      <c r="JCW409" s="59"/>
      <c r="JCX409" s="59"/>
      <c r="JCY409" s="59"/>
      <c r="JCZ409" s="59"/>
      <c r="JDA409" s="59"/>
      <c r="JDB409" s="59"/>
      <c r="JDC409" s="59"/>
      <c r="JDD409" s="59"/>
      <c r="JDE409" s="59"/>
      <c r="JDF409" s="59"/>
      <c r="JDG409" s="59"/>
      <c r="JDH409" s="59"/>
      <c r="JDI409" s="59"/>
      <c r="JDJ409" s="59"/>
      <c r="JDK409" s="59"/>
      <c r="JDL409" s="59"/>
      <c r="JDM409" s="59"/>
      <c r="JDN409" s="59"/>
      <c r="JDO409" s="59"/>
      <c r="JDP409" s="59"/>
      <c r="JDQ409" s="59"/>
      <c r="JDR409" s="59"/>
      <c r="JDS409" s="59"/>
      <c r="JDT409" s="59"/>
      <c r="JDU409" s="59"/>
      <c r="JDV409" s="59"/>
      <c r="JDW409" s="59"/>
      <c r="JDX409" s="59"/>
      <c r="JDY409" s="59"/>
      <c r="JDZ409" s="59"/>
      <c r="JEA409" s="59"/>
      <c r="JEB409" s="59"/>
      <c r="JEC409" s="59"/>
      <c r="JED409" s="59"/>
      <c r="JEE409" s="59"/>
      <c r="JEF409" s="59"/>
      <c r="JEG409" s="59"/>
      <c r="JEH409" s="59"/>
      <c r="JEI409" s="59"/>
      <c r="JEJ409" s="59"/>
      <c r="JEK409" s="59"/>
      <c r="JEL409" s="59"/>
      <c r="JEM409" s="59"/>
      <c r="JEN409" s="59"/>
      <c r="JEO409" s="59"/>
      <c r="JEP409" s="59"/>
      <c r="JEQ409" s="59"/>
      <c r="JER409" s="59"/>
      <c r="JES409" s="59"/>
      <c r="JET409" s="59"/>
      <c r="JEU409" s="59"/>
      <c r="JEV409" s="59"/>
      <c r="JEW409" s="59"/>
      <c r="JEX409" s="59"/>
      <c r="JEY409" s="59"/>
      <c r="JEZ409" s="59"/>
      <c r="JFA409" s="59"/>
      <c r="JFB409" s="59"/>
      <c r="JFC409" s="59"/>
      <c r="JFD409" s="59"/>
      <c r="JFE409" s="59"/>
      <c r="JFF409" s="59"/>
      <c r="JFG409" s="59"/>
      <c r="JFH409" s="59"/>
      <c r="JFI409" s="59"/>
      <c r="JFJ409" s="59"/>
      <c r="JFK409" s="59"/>
      <c r="JFL409" s="59"/>
      <c r="JFM409" s="59"/>
      <c r="JFN409" s="59"/>
      <c r="JFO409" s="59"/>
      <c r="JFP409" s="59"/>
      <c r="JFQ409" s="59"/>
      <c r="JFR409" s="59"/>
      <c r="JFS409" s="59"/>
      <c r="JFT409" s="59"/>
      <c r="JFU409" s="59"/>
      <c r="JFV409" s="59"/>
      <c r="JFW409" s="59"/>
      <c r="JFX409" s="59"/>
      <c r="JFY409" s="59"/>
      <c r="JFZ409" s="59"/>
      <c r="JGA409" s="59"/>
      <c r="JGB409" s="59"/>
      <c r="JGC409" s="59"/>
      <c r="JGD409" s="59"/>
      <c r="JGE409" s="59"/>
      <c r="JGF409" s="59"/>
      <c r="JGG409" s="59"/>
      <c r="JGH409" s="59"/>
      <c r="JGI409" s="59"/>
      <c r="JGJ409" s="59"/>
      <c r="JGK409" s="59"/>
      <c r="JGL409" s="59"/>
      <c r="JGM409" s="59"/>
      <c r="JGN409" s="59"/>
      <c r="JGO409" s="59"/>
      <c r="JGP409" s="59"/>
      <c r="JGQ409" s="59"/>
      <c r="JGR409" s="59"/>
      <c r="JGS409" s="59"/>
      <c r="JGT409" s="59"/>
      <c r="JGU409" s="59"/>
      <c r="JGV409" s="59"/>
      <c r="JGW409" s="59"/>
      <c r="JGX409" s="59"/>
      <c r="JGY409" s="59"/>
      <c r="JGZ409" s="59"/>
      <c r="JHA409" s="59"/>
      <c r="JHB409" s="59"/>
      <c r="JHC409" s="59"/>
      <c r="JHD409" s="59"/>
      <c r="JHE409" s="59"/>
      <c r="JHF409" s="59"/>
      <c r="JHG409" s="59"/>
      <c r="JHH409" s="59"/>
      <c r="JHI409" s="59"/>
      <c r="JHJ409" s="59"/>
      <c r="JHK409" s="59"/>
      <c r="JHL409" s="59"/>
      <c r="JHM409" s="59"/>
      <c r="JHN409" s="59"/>
      <c r="JHO409" s="59"/>
      <c r="JHP409" s="59"/>
      <c r="JHQ409" s="59"/>
      <c r="JHR409" s="59"/>
      <c r="JHS409" s="59"/>
      <c r="JHT409" s="59"/>
      <c r="JHU409" s="59"/>
      <c r="JHV409" s="59"/>
      <c r="JHW409" s="59"/>
      <c r="JHX409" s="59"/>
      <c r="JHY409" s="59"/>
      <c r="JHZ409" s="59"/>
      <c r="JIA409" s="59"/>
      <c r="JIB409" s="59"/>
      <c r="JIC409" s="59"/>
      <c r="JID409" s="59"/>
      <c r="JIE409" s="59"/>
      <c r="JIF409" s="59"/>
      <c r="JIG409" s="59"/>
      <c r="JIH409" s="59"/>
      <c r="JII409" s="59"/>
      <c r="JIJ409" s="59"/>
      <c r="JIK409" s="59"/>
      <c r="JIL409" s="59"/>
      <c r="JIM409" s="59"/>
      <c r="JIN409" s="59"/>
      <c r="JIO409" s="59"/>
      <c r="JIP409" s="59"/>
      <c r="JIQ409" s="59"/>
      <c r="JIR409" s="59"/>
      <c r="JIS409" s="59"/>
      <c r="JIT409" s="59"/>
      <c r="JIU409" s="59"/>
      <c r="JIV409" s="59"/>
      <c r="JIW409" s="59"/>
      <c r="JIX409" s="59"/>
      <c r="JIY409" s="59"/>
      <c r="JIZ409" s="59"/>
      <c r="JJA409" s="59"/>
      <c r="JJB409" s="59"/>
      <c r="JJC409" s="59"/>
      <c r="JJD409" s="59"/>
      <c r="JJE409" s="59"/>
      <c r="JJF409" s="59"/>
      <c r="JJG409" s="59"/>
      <c r="JJH409" s="59"/>
      <c r="JJI409" s="59"/>
      <c r="JJJ409" s="59"/>
      <c r="JJK409" s="59"/>
      <c r="JJL409" s="59"/>
      <c r="JJM409" s="59"/>
      <c r="JJN409" s="59"/>
      <c r="JJO409" s="59"/>
      <c r="JJP409" s="59"/>
      <c r="JJQ409" s="59"/>
      <c r="JJR409" s="59"/>
      <c r="JJS409" s="59"/>
      <c r="JJT409" s="59"/>
      <c r="JJU409" s="59"/>
      <c r="JJV409" s="59"/>
      <c r="JJW409" s="59"/>
      <c r="JJX409" s="59"/>
      <c r="JJY409" s="59"/>
      <c r="JJZ409" s="59"/>
      <c r="JKA409" s="59"/>
      <c r="JKB409" s="59"/>
      <c r="JKC409" s="59"/>
      <c r="JKD409" s="59"/>
      <c r="JKE409" s="59"/>
      <c r="JKF409" s="59"/>
      <c r="JKG409" s="59"/>
      <c r="JKH409" s="59"/>
      <c r="JKI409" s="59"/>
      <c r="JKJ409" s="59"/>
      <c r="JKK409" s="59"/>
      <c r="JKL409" s="59"/>
      <c r="JKM409" s="59"/>
      <c r="JKN409" s="59"/>
      <c r="JKO409" s="59"/>
      <c r="JKP409" s="59"/>
      <c r="JKQ409" s="59"/>
      <c r="JKR409" s="59"/>
      <c r="JKS409" s="59"/>
      <c r="JKT409" s="59"/>
      <c r="JKU409" s="59"/>
      <c r="JKV409" s="59"/>
      <c r="JKW409" s="59"/>
      <c r="JKX409" s="59"/>
      <c r="JKY409" s="59"/>
      <c r="JKZ409" s="59"/>
      <c r="JLA409" s="59"/>
      <c r="JLB409" s="59"/>
      <c r="JLC409" s="59"/>
      <c r="JLD409" s="59"/>
      <c r="JLE409" s="59"/>
      <c r="JLF409" s="59"/>
      <c r="JLG409" s="59"/>
      <c r="JLH409" s="59"/>
      <c r="JLI409" s="59"/>
      <c r="JLJ409" s="59"/>
      <c r="JLK409" s="59"/>
      <c r="JLL409" s="59"/>
      <c r="JLM409" s="59"/>
      <c r="JLN409" s="59"/>
      <c r="JLO409" s="59"/>
      <c r="JLP409" s="59"/>
      <c r="JLQ409" s="59"/>
      <c r="JLR409" s="59"/>
      <c r="JLS409" s="59"/>
      <c r="JLT409" s="59"/>
      <c r="JLU409" s="59"/>
      <c r="JLV409" s="59"/>
      <c r="JLW409" s="59"/>
      <c r="JLX409" s="59"/>
      <c r="JLY409" s="59"/>
      <c r="JLZ409" s="59"/>
      <c r="JMA409" s="59"/>
      <c r="JMB409" s="59"/>
      <c r="JMC409" s="59"/>
      <c r="JMD409" s="59"/>
      <c r="JME409" s="59"/>
      <c r="JMF409" s="59"/>
      <c r="JMG409" s="59"/>
      <c r="JMH409" s="59"/>
      <c r="JMI409" s="59"/>
      <c r="JMJ409" s="59"/>
      <c r="JMK409" s="59"/>
      <c r="JML409" s="59"/>
      <c r="JMM409" s="59"/>
      <c r="JMN409" s="59"/>
      <c r="JMO409" s="59"/>
      <c r="JMP409" s="59"/>
      <c r="JMQ409" s="59"/>
      <c r="JMR409" s="59"/>
      <c r="JMS409" s="59"/>
      <c r="JMT409" s="59"/>
      <c r="JMU409" s="59"/>
      <c r="JMV409" s="59"/>
      <c r="JMW409" s="59"/>
      <c r="JMX409" s="59"/>
      <c r="JMY409" s="59"/>
      <c r="JMZ409" s="59"/>
      <c r="JNA409" s="59"/>
      <c r="JNB409" s="59"/>
      <c r="JNC409" s="59"/>
      <c r="JND409" s="59"/>
      <c r="JNE409" s="59"/>
      <c r="JNF409" s="59"/>
      <c r="JNG409" s="59"/>
      <c r="JNH409" s="59"/>
      <c r="JNI409" s="59"/>
      <c r="JNJ409" s="59"/>
      <c r="JNK409" s="59"/>
      <c r="JNL409" s="59"/>
      <c r="JNM409" s="59"/>
      <c r="JNN409" s="59"/>
      <c r="JNO409" s="59"/>
      <c r="JNP409" s="59"/>
      <c r="JNQ409" s="59"/>
      <c r="JNR409" s="59"/>
      <c r="JNS409" s="59"/>
      <c r="JNT409" s="59"/>
      <c r="JNU409" s="59"/>
      <c r="JNV409" s="59"/>
      <c r="JNW409" s="59"/>
      <c r="JNX409" s="59"/>
      <c r="JNY409" s="59"/>
      <c r="JNZ409" s="59"/>
      <c r="JOA409" s="59"/>
      <c r="JOB409" s="59"/>
      <c r="JOC409" s="59"/>
      <c r="JOD409" s="59"/>
      <c r="JOE409" s="59"/>
      <c r="JOF409" s="59"/>
      <c r="JOG409" s="59"/>
      <c r="JOH409" s="59"/>
      <c r="JOI409" s="59"/>
      <c r="JOJ409" s="59"/>
      <c r="JOK409" s="59"/>
      <c r="JOL409" s="59"/>
      <c r="JOM409" s="59"/>
      <c r="JON409" s="59"/>
      <c r="JOO409" s="59"/>
      <c r="JOP409" s="59"/>
      <c r="JOQ409" s="59"/>
      <c r="JOR409" s="59"/>
      <c r="JOS409" s="59"/>
      <c r="JOT409" s="59"/>
      <c r="JOU409" s="59"/>
      <c r="JOV409" s="59"/>
      <c r="JOW409" s="59"/>
      <c r="JOX409" s="59"/>
      <c r="JOY409" s="59"/>
      <c r="JOZ409" s="59"/>
      <c r="JPA409" s="59"/>
      <c r="JPB409" s="59"/>
      <c r="JPC409" s="59"/>
      <c r="JPD409" s="59"/>
      <c r="JPE409" s="59"/>
      <c r="JPF409" s="59"/>
      <c r="JPG409" s="59"/>
      <c r="JPH409" s="59"/>
      <c r="JPI409" s="59"/>
      <c r="JPJ409" s="59"/>
      <c r="JPK409" s="59"/>
      <c r="JPL409" s="59"/>
      <c r="JPM409" s="59"/>
      <c r="JPN409" s="59"/>
      <c r="JPO409" s="59"/>
      <c r="JPP409" s="59"/>
      <c r="JPQ409" s="59"/>
      <c r="JPR409" s="59"/>
      <c r="JPS409" s="59"/>
      <c r="JPT409" s="59"/>
      <c r="JPU409" s="59"/>
      <c r="JPV409" s="59"/>
      <c r="JPW409" s="59"/>
      <c r="JPX409" s="59"/>
      <c r="JPY409" s="59"/>
      <c r="JPZ409" s="59"/>
      <c r="JQA409" s="59"/>
      <c r="JQB409" s="59"/>
      <c r="JQC409" s="59"/>
      <c r="JQD409" s="59"/>
      <c r="JQE409" s="59"/>
      <c r="JQF409" s="59"/>
      <c r="JQG409" s="59"/>
      <c r="JQH409" s="59"/>
      <c r="JQI409" s="59"/>
      <c r="JQJ409" s="59"/>
      <c r="JQK409" s="59"/>
      <c r="JQL409" s="59"/>
      <c r="JQM409" s="59"/>
      <c r="JQN409" s="59"/>
      <c r="JQO409" s="59"/>
      <c r="JQP409" s="59"/>
      <c r="JQQ409" s="59"/>
      <c r="JQR409" s="59"/>
      <c r="JQS409" s="59"/>
      <c r="JQT409" s="59"/>
      <c r="JQU409" s="59"/>
      <c r="JQV409" s="59"/>
      <c r="JQW409" s="59"/>
      <c r="JQX409" s="59"/>
      <c r="JQY409" s="59"/>
      <c r="JQZ409" s="59"/>
      <c r="JRA409" s="59"/>
      <c r="JRB409" s="59"/>
      <c r="JRC409" s="59"/>
      <c r="JRD409" s="59"/>
      <c r="JRE409" s="59"/>
      <c r="JRF409" s="59"/>
      <c r="JRG409" s="59"/>
      <c r="JRH409" s="59"/>
      <c r="JRI409" s="59"/>
      <c r="JRJ409" s="59"/>
      <c r="JRK409" s="59"/>
      <c r="JRL409" s="59"/>
      <c r="JRM409" s="59"/>
      <c r="JRN409" s="59"/>
      <c r="JRO409" s="59"/>
      <c r="JRP409" s="59"/>
      <c r="JRQ409" s="59"/>
      <c r="JRR409" s="59"/>
      <c r="JRS409" s="59"/>
      <c r="JRT409" s="59"/>
      <c r="JRU409" s="59"/>
      <c r="JRV409" s="59"/>
      <c r="JRW409" s="59"/>
      <c r="JRX409" s="59"/>
      <c r="JRY409" s="59"/>
      <c r="JRZ409" s="59"/>
      <c r="JSA409" s="59"/>
      <c r="JSB409" s="59"/>
      <c r="JSC409" s="59"/>
      <c r="JSD409" s="59"/>
      <c r="JSE409" s="59"/>
      <c r="JSF409" s="59"/>
      <c r="JSG409" s="59"/>
      <c r="JSH409" s="59"/>
      <c r="JSI409" s="59"/>
      <c r="JSJ409" s="59"/>
      <c r="JSK409" s="59"/>
      <c r="JSL409" s="59"/>
      <c r="JSM409" s="59"/>
      <c r="JSN409" s="59"/>
      <c r="JSO409" s="59"/>
      <c r="JSP409" s="59"/>
      <c r="JSQ409" s="59"/>
      <c r="JSR409" s="59"/>
      <c r="JSS409" s="59"/>
      <c r="JST409" s="59"/>
      <c r="JSU409" s="59"/>
      <c r="JSV409" s="59"/>
      <c r="JSW409" s="59"/>
      <c r="JSX409" s="59"/>
      <c r="JSY409" s="59"/>
      <c r="JSZ409" s="59"/>
      <c r="JTA409" s="59"/>
      <c r="JTB409" s="59"/>
      <c r="JTC409" s="59"/>
      <c r="JTD409" s="59"/>
      <c r="JTE409" s="59"/>
      <c r="JTF409" s="59"/>
      <c r="JTG409" s="59"/>
      <c r="JTH409" s="59"/>
      <c r="JTI409" s="59"/>
      <c r="JTJ409" s="59"/>
      <c r="JTK409" s="59"/>
      <c r="JTL409" s="59"/>
      <c r="JTM409" s="59"/>
      <c r="JTN409" s="59"/>
      <c r="JTO409" s="59"/>
      <c r="JTP409" s="59"/>
      <c r="JTQ409" s="59"/>
      <c r="JTR409" s="59"/>
      <c r="JTS409" s="59"/>
      <c r="JTT409" s="59"/>
      <c r="JTU409" s="59"/>
      <c r="JTV409" s="59"/>
      <c r="JTW409" s="59"/>
      <c r="JTX409" s="59"/>
      <c r="JTY409" s="59"/>
      <c r="JTZ409" s="59"/>
      <c r="JUA409" s="59"/>
      <c r="JUB409" s="59"/>
      <c r="JUC409" s="59"/>
      <c r="JUD409" s="59"/>
      <c r="JUE409" s="59"/>
      <c r="JUF409" s="59"/>
      <c r="JUG409" s="59"/>
      <c r="JUH409" s="59"/>
      <c r="JUI409" s="59"/>
      <c r="JUJ409" s="59"/>
      <c r="JUK409" s="59"/>
      <c r="JUL409" s="59"/>
      <c r="JUM409" s="59"/>
      <c r="JUN409" s="59"/>
      <c r="JUO409" s="59"/>
      <c r="JUP409" s="59"/>
      <c r="JUQ409" s="59"/>
      <c r="JUR409" s="59"/>
      <c r="JUS409" s="59"/>
      <c r="JUT409" s="59"/>
      <c r="JUU409" s="59"/>
      <c r="JUV409" s="59"/>
      <c r="JUW409" s="59"/>
      <c r="JUX409" s="59"/>
      <c r="JUY409" s="59"/>
      <c r="JUZ409" s="59"/>
      <c r="JVA409" s="59"/>
      <c r="JVB409" s="59"/>
      <c r="JVC409" s="59"/>
      <c r="JVD409" s="59"/>
      <c r="JVE409" s="59"/>
      <c r="JVF409" s="59"/>
      <c r="JVG409" s="59"/>
      <c r="JVH409" s="59"/>
      <c r="JVI409" s="59"/>
      <c r="JVJ409" s="59"/>
      <c r="JVK409" s="59"/>
      <c r="JVL409" s="59"/>
      <c r="JVM409" s="59"/>
      <c r="JVN409" s="59"/>
      <c r="JVO409" s="59"/>
      <c r="JVP409" s="59"/>
      <c r="JVQ409" s="59"/>
      <c r="JVR409" s="59"/>
      <c r="JVS409" s="59"/>
      <c r="JVT409" s="59"/>
      <c r="JVU409" s="59"/>
      <c r="JVV409" s="59"/>
      <c r="JVW409" s="59"/>
      <c r="JVX409" s="59"/>
      <c r="JVY409" s="59"/>
      <c r="JVZ409" s="59"/>
      <c r="JWA409" s="59"/>
      <c r="JWB409" s="59"/>
      <c r="JWC409" s="59"/>
      <c r="JWD409" s="59"/>
      <c r="JWE409" s="59"/>
      <c r="JWF409" s="59"/>
      <c r="JWG409" s="59"/>
      <c r="JWH409" s="59"/>
      <c r="JWI409" s="59"/>
      <c r="JWJ409" s="59"/>
      <c r="JWK409" s="59"/>
      <c r="JWL409" s="59"/>
      <c r="JWM409" s="59"/>
      <c r="JWN409" s="59"/>
      <c r="JWO409" s="59"/>
      <c r="JWP409" s="59"/>
      <c r="JWQ409" s="59"/>
      <c r="JWR409" s="59"/>
      <c r="JWS409" s="59"/>
      <c r="JWT409" s="59"/>
      <c r="JWU409" s="59"/>
      <c r="JWV409" s="59"/>
      <c r="JWW409" s="59"/>
      <c r="JWX409" s="59"/>
      <c r="JWY409" s="59"/>
      <c r="JWZ409" s="59"/>
      <c r="JXA409" s="59"/>
      <c r="JXB409" s="59"/>
      <c r="JXC409" s="59"/>
      <c r="JXD409" s="59"/>
      <c r="JXE409" s="59"/>
      <c r="JXF409" s="59"/>
      <c r="JXG409" s="59"/>
      <c r="JXH409" s="59"/>
      <c r="JXI409" s="59"/>
      <c r="JXJ409" s="59"/>
      <c r="JXK409" s="59"/>
      <c r="JXL409" s="59"/>
      <c r="JXM409" s="59"/>
      <c r="JXN409" s="59"/>
      <c r="JXO409" s="59"/>
      <c r="JXP409" s="59"/>
      <c r="JXQ409" s="59"/>
      <c r="JXR409" s="59"/>
      <c r="JXS409" s="59"/>
      <c r="JXT409" s="59"/>
      <c r="JXU409" s="59"/>
      <c r="JXV409" s="59"/>
      <c r="JXW409" s="59"/>
      <c r="JXX409" s="59"/>
      <c r="JXY409" s="59"/>
      <c r="JXZ409" s="59"/>
      <c r="JYA409" s="59"/>
      <c r="JYB409" s="59"/>
      <c r="JYC409" s="59"/>
      <c r="JYD409" s="59"/>
      <c r="JYE409" s="59"/>
      <c r="JYF409" s="59"/>
      <c r="JYG409" s="59"/>
      <c r="JYH409" s="59"/>
      <c r="JYI409" s="59"/>
      <c r="JYJ409" s="59"/>
      <c r="JYK409" s="59"/>
      <c r="JYL409" s="59"/>
      <c r="JYM409" s="59"/>
      <c r="JYN409" s="59"/>
      <c r="JYO409" s="59"/>
      <c r="JYP409" s="59"/>
      <c r="JYQ409" s="59"/>
      <c r="JYR409" s="59"/>
      <c r="JYS409" s="59"/>
      <c r="JYT409" s="59"/>
      <c r="JYU409" s="59"/>
      <c r="JYV409" s="59"/>
      <c r="JYW409" s="59"/>
      <c r="JYX409" s="59"/>
      <c r="JYY409" s="59"/>
      <c r="JYZ409" s="59"/>
      <c r="JZA409" s="59"/>
      <c r="JZB409" s="59"/>
      <c r="JZC409" s="59"/>
      <c r="JZD409" s="59"/>
      <c r="JZE409" s="59"/>
      <c r="JZF409" s="59"/>
      <c r="JZG409" s="59"/>
      <c r="JZH409" s="59"/>
      <c r="JZI409" s="59"/>
      <c r="JZJ409" s="59"/>
      <c r="JZK409" s="59"/>
      <c r="JZL409" s="59"/>
      <c r="JZM409" s="59"/>
      <c r="JZN409" s="59"/>
      <c r="JZO409" s="59"/>
      <c r="JZP409" s="59"/>
      <c r="JZQ409" s="59"/>
      <c r="JZR409" s="59"/>
      <c r="JZS409" s="59"/>
      <c r="JZT409" s="59"/>
      <c r="JZU409" s="59"/>
      <c r="JZV409" s="59"/>
      <c r="JZW409" s="59"/>
      <c r="JZX409" s="59"/>
      <c r="JZY409" s="59"/>
      <c r="JZZ409" s="59"/>
      <c r="KAA409" s="59"/>
      <c r="KAB409" s="59"/>
      <c r="KAC409" s="59"/>
      <c r="KAD409" s="59"/>
      <c r="KAE409" s="59"/>
      <c r="KAF409" s="59"/>
      <c r="KAG409" s="59"/>
      <c r="KAH409" s="59"/>
      <c r="KAI409" s="59"/>
      <c r="KAJ409" s="59"/>
      <c r="KAK409" s="59"/>
      <c r="KAL409" s="59"/>
      <c r="KAM409" s="59"/>
      <c r="KAN409" s="59"/>
      <c r="KAO409" s="59"/>
      <c r="KAP409" s="59"/>
      <c r="KAQ409" s="59"/>
      <c r="KAR409" s="59"/>
      <c r="KAS409" s="59"/>
      <c r="KAT409" s="59"/>
      <c r="KAU409" s="59"/>
      <c r="KAV409" s="59"/>
      <c r="KAW409" s="59"/>
      <c r="KAX409" s="59"/>
      <c r="KAY409" s="59"/>
      <c r="KAZ409" s="59"/>
      <c r="KBA409" s="59"/>
      <c r="KBB409" s="59"/>
      <c r="KBC409" s="59"/>
      <c r="KBD409" s="59"/>
      <c r="KBE409" s="59"/>
      <c r="KBF409" s="59"/>
      <c r="KBG409" s="59"/>
      <c r="KBH409" s="59"/>
      <c r="KBI409" s="59"/>
      <c r="KBJ409" s="59"/>
      <c r="KBK409" s="59"/>
      <c r="KBL409" s="59"/>
      <c r="KBM409" s="59"/>
      <c r="KBN409" s="59"/>
      <c r="KBO409" s="59"/>
      <c r="KBP409" s="59"/>
      <c r="KBQ409" s="59"/>
      <c r="KBR409" s="59"/>
      <c r="KBS409" s="59"/>
      <c r="KBT409" s="59"/>
      <c r="KBU409" s="59"/>
      <c r="KBV409" s="59"/>
      <c r="KBW409" s="59"/>
      <c r="KBX409" s="59"/>
      <c r="KBY409" s="59"/>
      <c r="KBZ409" s="59"/>
      <c r="KCA409" s="59"/>
      <c r="KCB409" s="59"/>
      <c r="KCC409" s="59"/>
      <c r="KCD409" s="59"/>
      <c r="KCE409" s="59"/>
      <c r="KCF409" s="59"/>
      <c r="KCG409" s="59"/>
      <c r="KCH409" s="59"/>
      <c r="KCI409" s="59"/>
      <c r="KCJ409" s="59"/>
      <c r="KCK409" s="59"/>
      <c r="KCL409" s="59"/>
      <c r="KCM409" s="59"/>
      <c r="KCN409" s="59"/>
      <c r="KCO409" s="59"/>
      <c r="KCP409" s="59"/>
      <c r="KCQ409" s="59"/>
      <c r="KCR409" s="59"/>
      <c r="KCS409" s="59"/>
      <c r="KCT409" s="59"/>
      <c r="KCU409" s="59"/>
      <c r="KCV409" s="59"/>
      <c r="KCW409" s="59"/>
      <c r="KCX409" s="59"/>
      <c r="KCY409" s="59"/>
      <c r="KCZ409" s="59"/>
      <c r="KDA409" s="59"/>
      <c r="KDB409" s="59"/>
      <c r="KDC409" s="59"/>
      <c r="KDD409" s="59"/>
      <c r="KDE409" s="59"/>
      <c r="KDF409" s="59"/>
      <c r="KDG409" s="59"/>
      <c r="KDH409" s="59"/>
      <c r="KDI409" s="59"/>
      <c r="KDJ409" s="59"/>
      <c r="KDK409" s="59"/>
      <c r="KDL409" s="59"/>
      <c r="KDM409" s="59"/>
      <c r="KDN409" s="59"/>
      <c r="KDO409" s="59"/>
      <c r="KDP409" s="59"/>
      <c r="KDQ409" s="59"/>
      <c r="KDR409" s="59"/>
      <c r="KDS409" s="59"/>
      <c r="KDT409" s="59"/>
      <c r="KDU409" s="59"/>
      <c r="KDV409" s="59"/>
      <c r="KDW409" s="59"/>
      <c r="KDX409" s="59"/>
      <c r="KDY409" s="59"/>
      <c r="KDZ409" s="59"/>
      <c r="KEA409" s="59"/>
      <c r="KEB409" s="59"/>
      <c r="KEC409" s="59"/>
      <c r="KED409" s="59"/>
      <c r="KEE409" s="59"/>
      <c r="KEF409" s="59"/>
      <c r="KEG409" s="59"/>
      <c r="KEH409" s="59"/>
      <c r="KEI409" s="59"/>
      <c r="KEJ409" s="59"/>
      <c r="KEK409" s="59"/>
      <c r="KEL409" s="59"/>
      <c r="KEM409" s="59"/>
      <c r="KEN409" s="59"/>
      <c r="KEO409" s="59"/>
      <c r="KEP409" s="59"/>
      <c r="KEQ409" s="59"/>
      <c r="KER409" s="59"/>
      <c r="KES409" s="59"/>
      <c r="KET409" s="59"/>
      <c r="KEU409" s="59"/>
      <c r="KEV409" s="59"/>
      <c r="KEW409" s="59"/>
      <c r="KEX409" s="59"/>
      <c r="KEY409" s="59"/>
      <c r="KEZ409" s="59"/>
      <c r="KFA409" s="59"/>
      <c r="KFB409" s="59"/>
      <c r="KFC409" s="59"/>
      <c r="KFD409" s="59"/>
      <c r="KFE409" s="59"/>
      <c r="KFF409" s="59"/>
      <c r="KFG409" s="59"/>
      <c r="KFH409" s="59"/>
      <c r="KFI409" s="59"/>
      <c r="KFJ409" s="59"/>
      <c r="KFK409" s="59"/>
      <c r="KFL409" s="59"/>
      <c r="KFM409" s="59"/>
      <c r="KFN409" s="59"/>
      <c r="KFO409" s="59"/>
      <c r="KFP409" s="59"/>
      <c r="KFQ409" s="59"/>
      <c r="KFR409" s="59"/>
      <c r="KFS409" s="59"/>
      <c r="KFT409" s="59"/>
      <c r="KFU409" s="59"/>
      <c r="KFV409" s="59"/>
      <c r="KFW409" s="59"/>
      <c r="KFX409" s="59"/>
      <c r="KFY409" s="59"/>
      <c r="KFZ409" s="59"/>
      <c r="KGA409" s="59"/>
      <c r="KGB409" s="59"/>
      <c r="KGC409" s="59"/>
      <c r="KGD409" s="59"/>
      <c r="KGE409" s="59"/>
      <c r="KGF409" s="59"/>
      <c r="KGG409" s="59"/>
      <c r="KGH409" s="59"/>
      <c r="KGI409" s="59"/>
      <c r="KGJ409" s="59"/>
      <c r="KGK409" s="59"/>
      <c r="KGL409" s="59"/>
      <c r="KGM409" s="59"/>
      <c r="KGN409" s="59"/>
      <c r="KGO409" s="59"/>
      <c r="KGP409" s="59"/>
      <c r="KGQ409" s="59"/>
      <c r="KGR409" s="59"/>
      <c r="KGS409" s="59"/>
      <c r="KGT409" s="59"/>
      <c r="KGU409" s="59"/>
      <c r="KGV409" s="59"/>
      <c r="KGW409" s="59"/>
      <c r="KGX409" s="59"/>
      <c r="KGY409" s="59"/>
      <c r="KGZ409" s="59"/>
      <c r="KHA409" s="59"/>
      <c r="KHB409" s="59"/>
      <c r="KHC409" s="59"/>
      <c r="KHD409" s="59"/>
      <c r="KHE409" s="59"/>
      <c r="KHF409" s="59"/>
      <c r="KHG409" s="59"/>
      <c r="KHH409" s="59"/>
      <c r="KHI409" s="59"/>
      <c r="KHJ409" s="59"/>
      <c r="KHK409" s="59"/>
      <c r="KHL409" s="59"/>
      <c r="KHM409" s="59"/>
      <c r="KHN409" s="59"/>
      <c r="KHO409" s="59"/>
      <c r="KHP409" s="59"/>
      <c r="KHQ409" s="59"/>
      <c r="KHR409" s="59"/>
      <c r="KHS409" s="59"/>
      <c r="KHT409" s="59"/>
      <c r="KHU409" s="59"/>
      <c r="KHV409" s="59"/>
      <c r="KHW409" s="59"/>
      <c r="KHX409" s="59"/>
      <c r="KHY409" s="59"/>
      <c r="KHZ409" s="59"/>
      <c r="KIA409" s="59"/>
      <c r="KIB409" s="59"/>
      <c r="KIC409" s="59"/>
      <c r="KID409" s="59"/>
      <c r="KIE409" s="59"/>
      <c r="KIF409" s="59"/>
      <c r="KIG409" s="59"/>
      <c r="KIH409" s="59"/>
      <c r="KII409" s="59"/>
      <c r="KIJ409" s="59"/>
      <c r="KIK409" s="59"/>
      <c r="KIL409" s="59"/>
      <c r="KIM409" s="59"/>
      <c r="KIN409" s="59"/>
      <c r="KIO409" s="59"/>
      <c r="KIP409" s="59"/>
      <c r="KIQ409" s="59"/>
      <c r="KIR409" s="59"/>
      <c r="KIS409" s="59"/>
      <c r="KIT409" s="59"/>
      <c r="KIU409" s="59"/>
      <c r="KIV409" s="59"/>
      <c r="KIW409" s="59"/>
      <c r="KIX409" s="59"/>
      <c r="KIY409" s="59"/>
      <c r="KIZ409" s="59"/>
      <c r="KJA409" s="59"/>
      <c r="KJB409" s="59"/>
      <c r="KJC409" s="59"/>
      <c r="KJD409" s="59"/>
      <c r="KJE409" s="59"/>
      <c r="KJF409" s="59"/>
      <c r="KJG409" s="59"/>
      <c r="KJH409" s="59"/>
      <c r="KJI409" s="59"/>
      <c r="KJJ409" s="59"/>
      <c r="KJK409" s="59"/>
      <c r="KJL409" s="59"/>
      <c r="KJM409" s="59"/>
      <c r="KJN409" s="59"/>
      <c r="KJO409" s="59"/>
      <c r="KJP409" s="59"/>
      <c r="KJQ409" s="59"/>
      <c r="KJR409" s="59"/>
      <c r="KJS409" s="59"/>
      <c r="KJT409" s="59"/>
      <c r="KJU409" s="59"/>
      <c r="KJV409" s="59"/>
      <c r="KJW409" s="59"/>
      <c r="KJX409" s="59"/>
      <c r="KJY409" s="59"/>
      <c r="KJZ409" s="59"/>
      <c r="KKA409" s="59"/>
      <c r="KKB409" s="59"/>
      <c r="KKC409" s="59"/>
      <c r="KKD409" s="59"/>
      <c r="KKE409" s="59"/>
      <c r="KKF409" s="59"/>
      <c r="KKG409" s="59"/>
      <c r="KKH409" s="59"/>
      <c r="KKI409" s="59"/>
      <c r="KKJ409" s="59"/>
      <c r="KKK409" s="59"/>
      <c r="KKL409" s="59"/>
      <c r="KKM409" s="59"/>
      <c r="KKN409" s="59"/>
      <c r="KKO409" s="59"/>
      <c r="KKP409" s="59"/>
      <c r="KKQ409" s="59"/>
      <c r="KKR409" s="59"/>
      <c r="KKS409" s="59"/>
      <c r="KKT409" s="59"/>
      <c r="KKU409" s="59"/>
      <c r="KKV409" s="59"/>
      <c r="KKW409" s="59"/>
      <c r="KKX409" s="59"/>
      <c r="KKY409" s="59"/>
      <c r="KKZ409" s="59"/>
      <c r="KLA409" s="59"/>
      <c r="KLB409" s="59"/>
      <c r="KLC409" s="59"/>
      <c r="KLD409" s="59"/>
      <c r="KLE409" s="59"/>
      <c r="KLF409" s="59"/>
      <c r="KLG409" s="59"/>
      <c r="KLH409" s="59"/>
      <c r="KLI409" s="59"/>
      <c r="KLJ409" s="59"/>
      <c r="KLK409" s="59"/>
      <c r="KLL409" s="59"/>
      <c r="KLM409" s="59"/>
      <c r="KLN409" s="59"/>
      <c r="KLO409" s="59"/>
      <c r="KLP409" s="59"/>
      <c r="KLQ409" s="59"/>
      <c r="KLR409" s="59"/>
      <c r="KLS409" s="59"/>
      <c r="KLT409" s="59"/>
      <c r="KLU409" s="59"/>
      <c r="KLV409" s="59"/>
      <c r="KLW409" s="59"/>
      <c r="KLX409" s="59"/>
      <c r="KLY409" s="59"/>
      <c r="KLZ409" s="59"/>
      <c r="KMA409" s="59"/>
      <c r="KMB409" s="59"/>
      <c r="KMC409" s="59"/>
      <c r="KMD409" s="59"/>
      <c r="KME409" s="59"/>
      <c r="KMF409" s="59"/>
      <c r="KMG409" s="59"/>
      <c r="KMH409" s="59"/>
      <c r="KMI409" s="59"/>
      <c r="KMJ409" s="59"/>
      <c r="KMK409" s="59"/>
      <c r="KML409" s="59"/>
      <c r="KMM409" s="59"/>
      <c r="KMN409" s="59"/>
      <c r="KMO409" s="59"/>
      <c r="KMP409" s="59"/>
      <c r="KMQ409" s="59"/>
      <c r="KMR409" s="59"/>
      <c r="KMS409" s="59"/>
      <c r="KMT409" s="59"/>
      <c r="KMU409" s="59"/>
      <c r="KMV409" s="59"/>
      <c r="KMW409" s="59"/>
      <c r="KMX409" s="59"/>
      <c r="KMY409" s="59"/>
      <c r="KMZ409" s="59"/>
      <c r="KNA409" s="59"/>
      <c r="KNB409" s="59"/>
      <c r="KNC409" s="59"/>
      <c r="KND409" s="59"/>
      <c r="KNE409" s="59"/>
      <c r="KNF409" s="59"/>
      <c r="KNG409" s="59"/>
      <c r="KNH409" s="59"/>
      <c r="KNI409" s="59"/>
      <c r="KNJ409" s="59"/>
      <c r="KNK409" s="59"/>
      <c r="KNL409" s="59"/>
      <c r="KNM409" s="59"/>
      <c r="KNN409" s="59"/>
      <c r="KNO409" s="59"/>
      <c r="KNP409" s="59"/>
      <c r="KNQ409" s="59"/>
      <c r="KNR409" s="59"/>
      <c r="KNS409" s="59"/>
      <c r="KNT409" s="59"/>
      <c r="KNU409" s="59"/>
      <c r="KNV409" s="59"/>
      <c r="KNW409" s="59"/>
      <c r="KNX409" s="59"/>
      <c r="KNY409" s="59"/>
      <c r="KNZ409" s="59"/>
      <c r="KOA409" s="59"/>
      <c r="KOB409" s="59"/>
      <c r="KOC409" s="59"/>
      <c r="KOD409" s="59"/>
      <c r="KOE409" s="59"/>
      <c r="KOF409" s="59"/>
      <c r="KOG409" s="59"/>
      <c r="KOH409" s="59"/>
      <c r="KOI409" s="59"/>
      <c r="KOJ409" s="59"/>
      <c r="KOK409" s="59"/>
      <c r="KOL409" s="59"/>
      <c r="KOM409" s="59"/>
      <c r="KON409" s="59"/>
      <c r="KOO409" s="59"/>
      <c r="KOP409" s="59"/>
      <c r="KOQ409" s="59"/>
      <c r="KOR409" s="59"/>
      <c r="KOS409" s="59"/>
      <c r="KOT409" s="59"/>
      <c r="KOU409" s="59"/>
      <c r="KOV409" s="59"/>
      <c r="KOW409" s="59"/>
      <c r="KOX409" s="59"/>
      <c r="KOY409" s="59"/>
      <c r="KOZ409" s="59"/>
      <c r="KPA409" s="59"/>
      <c r="KPB409" s="59"/>
      <c r="KPC409" s="59"/>
      <c r="KPD409" s="59"/>
      <c r="KPE409" s="59"/>
      <c r="KPF409" s="59"/>
      <c r="KPG409" s="59"/>
      <c r="KPH409" s="59"/>
      <c r="KPI409" s="59"/>
      <c r="KPJ409" s="59"/>
      <c r="KPK409" s="59"/>
      <c r="KPL409" s="59"/>
      <c r="KPM409" s="59"/>
      <c r="KPN409" s="59"/>
      <c r="KPO409" s="59"/>
      <c r="KPP409" s="59"/>
      <c r="KPQ409" s="59"/>
      <c r="KPR409" s="59"/>
      <c r="KPS409" s="59"/>
      <c r="KPT409" s="59"/>
      <c r="KPU409" s="59"/>
      <c r="KPV409" s="59"/>
      <c r="KPW409" s="59"/>
      <c r="KPX409" s="59"/>
      <c r="KPY409" s="59"/>
      <c r="KPZ409" s="59"/>
      <c r="KQA409" s="59"/>
      <c r="KQB409" s="59"/>
      <c r="KQC409" s="59"/>
      <c r="KQD409" s="59"/>
      <c r="KQE409" s="59"/>
      <c r="KQF409" s="59"/>
      <c r="KQG409" s="59"/>
      <c r="KQH409" s="59"/>
      <c r="KQI409" s="59"/>
      <c r="KQJ409" s="59"/>
      <c r="KQK409" s="59"/>
      <c r="KQL409" s="59"/>
      <c r="KQM409" s="59"/>
      <c r="KQN409" s="59"/>
      <c r="KQO409" s="59"/>
      <c r="KQP409" s="59"/>
      <c r="KQQ409" s="59"/>
      <c r="KQR409" s="59"/>
      <c r="KQS409" s="59"/>
      <c r="KQT409" s="59"/>
      <c r="KQU409" s="59"/>
      <c r="KQV409" s="59"/>
      <c r="KQW409" s="59"/>
      <c r="KQX409" s="59"/>
      <c r="KQY409" s="59"/>
      <c r="KQZ409" s="59"/>
      <c r="KRA409" s="59"/>
      <c r="KRB409" s="59"/>
      <c r="KRC409" s="59"/>
      <c r="KRD409" s="59"/>
      <c r="KRE409" s="59"/>
      <c r="KRF409" s="59"/>
      <c r="KRG409" s="59"/>
      <c r="KRH409" s="59"/>
      <c r="KRI409" s="59"/>
      <c r="KRJ409" s="59"/>
      <c r="KRK409" s="59"/>
      <c r="KRL409" s="59"/>
      <c r="KRM409" s="59"/>
      <c r="KRN409" s="59"/>
      <c r="KRO409" s="59"/>
      <c r="KRP409" s="59"/>
      <c r="KRQ409" s="59"/>
      <c r="KRR409" s="59"/>
      <c r="KRS409" s="59"/>
      <c r="KRT409" s="59"/>
      <c r="KRU409" s="59"/>
      <c r="KRV409" s="59"/>
      <c r="KRW409" s="59"/>
      <c r="KRX409" s="59"/>
      <c r="KRY409" s="59"/>
      <c r="KRZ409" s="59"/>
      <c r="KSA409" s="59"/>
      <c r="KSB409" s="59"/>
      <c r="KSC409" s="59"/>
      <c r="KSD409" s="59"/>
      <c r="KSE409" s="59"/>
      <c r="KSF409" s="59"/>
      <c r="KSG409" s="59"/>
      <c r="KSH409" s="59"/>
      <c r="KSI409" s="59"/>
      <c r="KSJ409" s="59"/>
      <c r="KSK409" s="59"/>
      <c r="KSL409" s="59"/>
      <c r="KSM409" s="59"/>
      <c r="KSN409" s="59"/>
      <c r="KSO409" s="59"/>
      <c r="KSP409" s="59"/>
      <c r="KSQ409" s="59"/>
      <c r="KSR409" s="59"/>
      <c r="KSS409" s="59"/>
      <c r="KST409" s="59"/>
      <c r="KSU409" s="59"/>
      <c r="KSV409" s="59"/>
      <c r="KSW409" s="59"/>
      <c r="KSX409" s="59"/>
      <c r="KSY409" s="59"/>
      <c r="KSZ409" s="59"/>
      <c r="KTA409" s="59"/>
      <c r="KTB409" s="59"/>
      <c r="KTC409" s="59"/>
      <c r="KTD409" s="59"/>
      <c r="KTE409" s="59"/>
      <c r="KTF409" s="59"/>
      <c r="KTG409" s="59"/>
      <c r="KTH409" s="59"/>
      <c r="KTI409" s="59"/>
      <c r="KTJ409" s="59"/>
      <c r="KTK409" s="59"/>
      <c r="KTL409" s="59"/>
      <c r="KTM409" s="59"/>
      <c r="KTN409" s="59"/>
      <c r="KTO409" s="59"/>
      <c r="KTP409" s="59"/>
      <c r="KTQ409" s="59"/>
      <c r="KTR409" s="59"/>
      <c r="KTS409" s="59"/>
      <c r="KTT409" s="59"/>
      <c r="KTU409" s="59"/>
      <c r="KTV409" s="59"/>
      <c r="KTW409" s="59"/>
      <c r="KTX409" s="59"/>
      <c r="KTY409" s="59"/>
      <c r="KTZ409" s="59"/>
      <c r="KUA409" s="59"/>
      <c r="KUB409" s="59"/>
      <c r="KUC409" s="59"/>
      <c r="KUD409" s="59"/>
      <c r="KUE409" s="59"/>
      <c r="KUF409" s="59"/>
      <c r="KUG409" s="59"/>
      <c r="KUH409" s="59"/>
      <c r="KUI409" s="59"/>
      <c r="KUJ409" s="59"/>
      <c r="KUK409" s="59"/>
      <c r="KUL409" s="59"/>
      <c r="KUM409" s="59"/>
      <c r="KUN409" s="59"/>
      <c r="KUO409" s="59"/>
      <c r="KUP409" s="59"/>
      <c r="KUQ409" s="59"/>
      <c r="KUR409" s="59"/>
      <c r="KUS409" s="59"/>
      <c r="KUT409" s="59"/>
      <c r="KUU409" s="59"/>
      <c r="KUV409" s="59"/>
      <c r="KUW409" s="59"/>
      <c r="KUX409" s="59"/>
      <c r="KUY409" s="59"/>
      <c r="KUZ409" s="59"/>
      <c r="KVA409" s="59"/>
      <c r="KVB409" s="59"/>
      <c r="KVC409" s="59"/>
      <c r="KVD409" s="59"/>
      <c r="KVE409" s="59"/>
      <c r="KVF409" s="59"/>
      <c r="KVG409" s="59"/>
      <c r="KVH409" s="59"/>
      <c r="KVI409" s="59"/>
      <c r="KVJ409" s="59"/>
      <c r="KVK409" s="59"/>
      <c r="KVL409" s="59"/>
      <c r="KVM409" s="59"/>
      <c r="KVN409" s="59"/>
      <c r="KVO409" s="59"/>
      <c r="KVP409" s="59"/>
      <c r="KVQ409" s="59"/>
      <c r="KVR409" s="59"/>
      <c r="KVS409" s="59"/>
      <c r="KVT409" s="59"/>
      <c r="KVU409" s="59"/>
      <c r="KVV409" s="59"/>
      <c r="KVW409" s="59"/>
      <c r="KVX409" s="59"/>
      <c r="KVY409" s="59"/>
      <c r="KVZ409" s="59"/>
      <c r="KWA409" s="59"/>
      <c r="KWB409" s="59"/>
      <c r="KWC409" s="59"/>
      <c r="KWD409" s="59"/>
      <c r="KWE409" s="59"/>
      <c r="KWF409" s="59"/>
      <c r="KWG409" s="59"/>
      <c r="KWH409" s="59"/>
      <c r="KWI409" s="59"/>
      <c r="KWJ409" s="59"/>
      <c r="KWK409" s="59"/>
      <c r="KWL409" s="59"/>
      <c r="KWM409" s="59"/>
      <c r="KWN409" s="59"/>
      <c r="KWO409" s="59"/>
      <c r="KWP409" s="59"/>
      <c r="KWQ409" s="59"/>
      <c r="KWR409" s="59"/>
      <c r="KWS409" s="59"/>
      <c r="KWT409" s="59"/>
      <c r="KWU409" s="59"/>
      <c r="KWV409" s="59"/>
      <c r="KWW409" s="59"/>
      <c r="KWX409" s="59"/>
      <c r="KWY409" s="59"/>
      <c r="KWZ409" s="59"/>
      <c r="KXA409" s="59"/>
      <c r="KXB409" s="59"/>
      <c r="KXC409" s="59"/>
      <c r="KXD409" s="59"/>
      <c r="KXE409" s="59"/>
      <c r="KXF409" s="59"/>
      <c r="KXG409" s="59"/>
      <c r="KXH409" s="59"/>
      <c r="KXI409" s="59"/>
      <c r="KXJ409" s="59"/>
      <c r="KXK409" s="59"/>
      <c r="KXL409" s="59"/>
      <c r="KXM409" s="59"/>
      <c r="KXN409" s="59"/>
      <c r="KXO409" s="59"/>
      <c r="KXP409" s="59"/>
      <c r="KXQ409" s="59"/>
      <c r="KXR409" s="59"/>
      <c r="KXS409" s="59"/>
      <c r="KXT409" s="59"/>
      <c r="KXU409" s="59"/>
      <c r="KXV409" s="59"/>
      <c r="KXW409" s="59"/>
      <c r="KXX409" s="59"/>
      <c r="KXY409" s="59"/>
      <c r="KXZ409" s="59"/>
      <c r="KYA409" s="59"/>
      <c r="KYB409" s="59"/>
      <c r="KYC409" s="59"/>
      <c r="KYD409" s="59"/>
      <c r="KYE409" s="59"/>
      <c r="KYF409" s="59"/>
      <c r="KYG409" s="59"/>
      <c r="KYH409" s="59"/>
      <c r="KYI409" s="59"/>
      <c r="KYJ409" s="59"/>
      <c r="KYK409" s="59"/>
      <c r="KYL409" s="59"/>
      <c r="KYM409" s="59"/>
      <c r="KYN409" s="59"/>
      <c r="KYO409" s="59"/>
      <c r="KYP409" s="59"/>
      <c r="KYQ409" s="59"/>
      <c r="KYR409" s="59"/>
      <c r="KYS409" s="59"/>
      <c r="KYT409" s="59"/>
      <c r="KYU409" s="59"/>
      <c r="KYV409" s="59"/>
      <c r="KYW409" s="59"/>
      <c r="KYX409" s="59"/>
      <c r="KYY409" s="59"/>
      <c r="KYZ409" s="59"/>
      <c r="KZA409" s="59"/>
      <c r="KZB409" s="59"/>
      <c r="KZC409" s="59"/>
      <c r="KZD409" s="59"/>
      <c r="KZE409" s="59"/>
      <c r="KZF409" s="59"/>
      <c r="KZG409" s="59"/>
      <c r="KZH409" s="59"/>
      <c r="KZI409" s="59"/>
      <c r="KZJ409" s="59"/>
      <c r="KZK409" s="59"/>
      <c r="KZL409" s="59"/>
      <c r="KZM409" s="59"/>
      <c r="KZN409" s="59"/>
      <c r="KZO409" s="59"/>
      <c r="KZP409" s="59"/>
      <c r="KZQ409" s="59"/>
      <c r="KZR409" s="59"/>
      <c r="KZS409" s="59"/>
      <c r="KZT409" s="59"/>
      <c r="KZU409" s="59"/>
      <c r="KZV409" s="59"/>
      <c r="KZW409" s="59"/>
      <c r="KZX409" s="59"/>
      <c r="KZY409" s="59"/>
      <c r="KZZ409" s="59"/>
      <c r="LAA409" s="59"/>
      <c r="LAB409" s="59"/>
      <c r="LAC409" s="59"/>
      <c r="LAD409" s="59"/>
      <c r="LAE409" s="59"/>
      <c r="LAF409" s="59"/>
      <c r="LAG409" s="59"/>
      <c r="LAH409" s="59"/>
      <c r="LAI409" s="59"/>
      <c r="LAJ409" s="59"/>
      <c r="LAK409" s="59"/>
      <c r="LAL409" s="59"/>
      <c r="LAM409" s="59"/>
      <c r="LAN409" s="59"/>
      <c r="LAO409" s="59"/>
      <c r="LAP409" s="59"/>
      <c r="LAQ409" s="59"/>
      <c r="LAR409" s="59"/>
      <c r="LAS409" s="59"/>
      <c r="LAT409" s="59"/>
      <c r="LAU409" s="59"/>
      <c r="LAV409" s="59"/>
      <c r="LAW409" s="59"/>
      <c r="LAX409" s="59"/>
      <c r="LAY409" s="59"/>
      <c r="LAZ409" s="59"/>
      <c r="LBA409" s="59"/>
      <c r="LBB409" s="59"/>
      <c r="LBC409" s="59"/>
      <c r="LBD409" s="59"/>
      <c r="LBE409" s="59"/>
      <c r="LBF409" s="59"/>
      <c r="LBG409" s="59"/>
      <c r="LBH409" s="59"/>
      <c r="LBI409" s="59"/>
      <c r="LBJ409" s="59"/>
      <c r="LBK409" s="59"/>
      <c r="LBL409" s="59"/>
      <c r="LBM409" s="59"/>
      <c r="LBN409" s="59"/>
      <c r="LBO409" s="59"/>
      <c r="LBP409" s="59"/>
      <c r="LBQ409" s="59"/>
      <c r="LBR409" s="59"/>
      <c r="LBS409" s="59"/>
      <c r="LBT409" s="59"/>
      <c r="LBU409" s="59"/>
      <c r="LBV409" s="59"/>
      <c r="LBW409" s="59"/>
      <c r="LBX409" s="59"/>
      <c r="LBY409" s="59"/>
      <c r="LBZ409" s="59"/>
      <c r="LCA409" s="59"/>
      <c r="LCB409" s="59"/>
      <c r="LCC409" s="59"/>
      <c r="LCD409" s="59"/>
      <c r="LCE409" s="59"/>
      <c r="LCF409" s="59"/>
      <c r="LCG409" s="59"/>
      <c r="LCH409" s="59"/>
      <c r="LCI409" s="59"/>
      <c r="LCJ409" s="59"/>
      <c r="LCK409" s="59"/>
      <c r="LCL409" s="59"/>
      <c r="LCM409" s="59"/>
      <c r="LCN409" s="59"/>
      <c r="LCO409" s="59"/>
      <c r="LCP409" s="59"/>
      <c r="LCQ409" s="59"/>
      <c r="LCR409" s="59"/>
      <c r="LCS409" s="59"/>
      <c r="LCT409" s="59"/>
      <c r="LCU409" s="59"/>
      <c r="LCV409" s="59"/>
      <c r="LCW409" s="59"/>
      <c r="LCX409" s="59"/>
      <c r="LCY409" s="59"/>
      <c r="LCZ409" s="59"/>
      <c r="LDA409" s="59"/>
      <c r="LDB409" s="59"/>
      <c r="LDC409" s="59"/>
      <c r="LDD409" s="59"/>
      <c r="LDE409" s="59"/>
      <c r="LDF409" s="59"/>
      <c r="LDG409" s="59"/>
      <c r="LDH409" s="59"/>
      <c r="LDI409" s="59"/>
      <c r="LDJ409" s="59"/>
      <c r="LDK409" s="59"/>
      <c r="LDL409" s="59"/>
      <c r="LDM409" s="59"/>
      <c r="LDN409" s="59"/>
      <c r="LDO409" s="59"/>
      <c r="LDP409" s="59"/>
      <c r="LDQ409" s="59"/>
      <c r="LDR409" s="59"/>
      <c r="LDS409" s="59"/>
      <c r="LDT409" s="59"/>
      <c r="LDU409" s="59"/>
      <c r="LDV409" s="59"/>
      <c r="LDW409" s="59"/>
      <c r="LDX409" s="59"/>
      <c r="LDY409" s="59"/>
      <c r="LDZ409" s="59"/>
      <c r="LEA409" s="59"/>
      <c r="LEB409" s="59"/>
      <c r="LEC409" s="59"/>
      <c r="LED409" s="59"/>
      <c r="LEE409" s="59"/>
      <c r="LEF409" s="59"/>
      <c r="LEG409" s="59"/>
      <c r="LEH409" s="59"/>
      <c r="LEI409" s="59"/>
      <c r="LEJ409" s="59"/>
      <c r="LEK409" s="59"/>
      <c r="LEL409" s="59"/>
      <c r="LEM409" s="59"/>
      <c r="LEN409" s="59"/>
      <c r="LEO409" s="59"/>
      <c r="LEP409" s="59"/>
      <c r="LEQ409" s="59"/>
      <c r="LER409" s="59"/>
      <c r="LES409" s="59"/>
      <c r="LET409" s="59"/>
      <c r="LEU409" s="59"/>
      <c r="LEV409" s="59"/>
      <c r="LEW409" s="59"/>
      <c r="LEX409" s="59"/>
      <c r="LEY409" s="59"/>
      <c r="LEZ409" s="59"/>
      <c r="LFA409" s="59"/>
      <c r="LFB409" s="59"/>
      <c r="LFC409" s="59"/>
      <c r="LFD409" s="59"/>
      <c r="LFE409" s="59"/>
      <c r="LFF409" s="59"/>
      <c r="LFG409" s="59"/>
      <c r="LFH409" s="59"/>
      <c r="LFI409" s="59"/>
      <c r="LFJ409" s="59"/>
      <c r="LFK409" s="59"/>
      <c r="LFL409" s="59"/>
      <c r="LFM409" s="59"/>
      <c r="LFN409" s="59"/>
      <c r="LFO409" s="59"/>
      <c r="LFP409" s="59"/>
      <c r="LFQ409" s="59"/>
      <c r="LFR409" s="59"/>
      <c r="LFS409" s="59"/>
      <c r="LFT409" s="59"/>
      <c r="LFU409" s="59"/>
      <c r="LFV409" s="59"/>
      <c r="LFW409" s="59"/>
      <c r="LFX409" s="59"/>
      <c r="LFY409" s="59"/>
      <c r="LFZ409" s="59"/>
      <c r="LGA409" s="59"/>
      <c r="LGB409" s="59"/>
      <c r="LGC409" s="59"/>
      <c r="LGD409" s="59"/>
      <c r="LGE409" s="59"/>
      <c r="LGF409" s="59"/>
      <c r="LGG409" s="59"/>
      <c r="LGH409" s="59"/>
      <c r="LGI409" s="59"/>
      <c r="LGJ409" s="59"/>
      <c r="LGK409" s="59"/>
      <c r="LGL409" s="59"/>
      <c r="LGM409" s="59"/>
      <c r="LGN409" s="59"/>
      <c r="LGO409" s="59"/>
      <c r="LGP409" s="59"/>
      <c r="LGQ409" s="59"/>
      <c r="LGR409" s="59"/>
      <c r="LGS409" s="59"/>
      <c r="LGT409" s="59"/>
      <c r="LGU409" s="59"/>
      <c r="LGV409" s="59"/>
      <c r="LGW409" s="59"/>
      <c r="LGX409" s="59"/>
      <c r="LGY409" s="59"/>
      <c r="LGZ409" s="59"/>
      <c r="LHA409" s="59"/>
      <c r="LHB409" s="59"/>
      <c r="LHC409" s="59"/>
      <c r="LHD409" s="59"/>
      <c r="LHE409" s="59"/>
      <c r="LHF409" s="59"/>
      <c r="LHG409" s="59"/>
      <c r="LHH409" s="59"/>
      <c r="LHI409" s="59"/>
      <c r="LHJ409" s="59"/>
      <c r="LHK409" s="59"/>
      <c r="LHL409" s="59"/>
      <c r="LHM409" s="59"/>
      <c r="LHN409" s="59"/>
      <c r="LHO409" s="59"/>
      <c r="LHP409" s="59"/>
      <c r="LHQ409" s="59"/>
      <c r="LHR409" s="59"/>
      <c r="LHS409" s="59"/>
      <c r="LHT409" s="59"/>
      <c r="LHU409" s="59"/>
      <c r="LHV409" s="59"/>
      <c r="LHW409" s="59"/>
      <c r="LHX409" s="59"/>
      <c r="LHY409" s="59"/>
      <c r="LHZ409" s="59"/>
      <c r="LIA409" s="59"/>
      <c r="LIB409" s="59"/>
      <c r="LIC409" s="59"/>
      <c r="LID409" s="59"/>
      <c r="LIE409" s="59"/>
      <c r="LIF409" s="59"/>
      <c r="LIG409" s="59"/>
      <c r="LIH409" s="59"/>
      <c r="LII409" s="59"/>
      <c r="LIJ409" s="59"/>
      <c r="LIK409" s="59"/>
      <c r="LIL409" s="59"/>
      <c r="LIM409" s="59"/>
      <c r="LIN409" s="59"/>
      <c r="LIO409" s="59"/>
      <c r="LIP409" s="59"/>
      <c r="LIQ409" s="59"/>
      <c r="LIR409" s="59"/>
      <c r="LIS409" s="59"/>
      <c r="LIT409" s="59"/>
      <c r="LIU409" s="59"/>
      <c r="LIV409" s="59"/>
      <c r="LIW409" s="59"/>
      <c r="LIX409" s="59"/>
      <c r="LIY409" s="59"/>
      <c r="LIZ409" s="59"/>
      <c r="LJA409" s="59"/>
      <c r="LJB409" s="59"/>
      <c r="LJC409" s="59"/>
      <c r="LJD409" s="59"/>
      <c r="LJE409" s="59"/>
      <c r="LJF409" s="59"/>
      <c r="LJG409" s="59"/>
      <c r="LJH409" s="59"/>
      <c r="LJI409" s="59"/>
      <c r="LJJ409" s="59"/>
      <c r="LJK409" s="59"/>
      <c r="LJL409" s="59"/>
      <c r="LJM409" s="59"/>
      <c r="LJN409" s="59"/>
      <c r="LJO409" s="59"/>
      <c r="LJP409" s="59"/>
      <c r="LJQ409" s="59"/>
      <c r="LJR409" s="59"/>
      <c r="LJS409" s="59"/>
      <c r="LJT409" s="59"/>
      <c r="LJU409" s="59"/>
      <c r="LJV409" s="59"/>
      <c r="LJW409" s="59"/>
      <c r="LJX409" s="59"/>
      <c r="LJY409" s="59"/>
      <c r="LJZ409" s="59"/>
      <c r="LKA409" s="59"/>
      <c r="LKB409" s="59"/>
      <c r="LKC409" s="59"/>
      <c r="LKD409" s="59"/>
      <c r="LKE409" s="59"/>
      <c r="LKF409" s="59"/>
      <c r="LKG409" s="59"/>
      <c r="LKH409" s="59"/>
      <c r="LKI409" s="59"/>
      <c r="LKJ409" s="59"/>
      <c r="LKK409" s="59"/>
      <c r="LKL409" s="59"/>
      <c r="LKM409" s="59"/>
      <c r="LKN409" s="59"/>
      <c r="LKO409" s="59"/>
      <c r="LKP409" s="59"/>
      <c r="LKQ409" s="59"/>
      <c r="LKR409" s="59"/>
      <c r="LKS409" s="59"/>
      <c r="LKT409" s="59"/>
      <c r="LKU409" s="59"/>
      <c r="LKV409" s="59"/>
      <c r="LKW409" s="59"/>
      <c r="LKX409" s="59"/>
      <c r="LKY409" s="59"/>
      <c r="LKZ409" s="59"/>
      <c r="LLA409" s="59"/>
      <c r="LLB409" s="59"/>
      <c r="LLC409" s="59"/>
      <c r="LLD409" s="59"/>
      <c r="LLE409" s="59"/>
      <c r="LLF409" s="59"/>
      <c r="LLG409" s="59"/>
      <c r="LLH409" s="59"/>
      <c r="LLI409" s="59"/>
      <c r="LLJ409" s="59"/>
      <c r="LLK409" s="59"/>
      <c r="LLL409" s="59"/>
      <c r="LLM409" s="59"/>
      <c r="LLN409" s="59"/>
      <c r="LLO409" s="59"/>
      <c r="LLP409" s="59"/>
      <c r="LLQ409" s="59"/>
      <c r="LLR409" s="59"/>
      <c r="LLS409" s="59"/>
      <c r="LLT409" s="59"/>
      <c r="LLU409" s="59"/>
      <c r="LLV409" s="59"/>
      <c r="LLW409" s="59"/>
      <c r="LLX409" s="59"/>
      <c r="LLY409" s="59"/>
      <c r="LLZ409" s="59"/>
      <c r="LMA409" s="59"/>
      <c r="LMB409" s="59"/>
      <c r="LMC409" s="59"/>
      <c r="LMD409" s="59"/>
      <c r="LME409" s="59"/>
      <c r="LMF409" s="59"/>
      <c r="LMG409" s="59"/>
      <c r="LMH409" s="59"/>
      <c r="LMI409" s="59"/>
      <c r="LMJ409" s="59"/>
      <c r="LMK409" s="59"/>
      <c r="LML409" s="59"/>
      <c r="LMM409" s="59"/>
      <c r="LMN409" s="59"/>
      <c r="LMO409" s="59"/>
      <c r="LMP409" s="59"/>
      <c r="LMQ409" s="59"/>
      <c r="LMR409" s="59"/>
      <c r="LMS409" s="59"/>
      <c r="LMT409" s="59"/>
      <c r="LMU409" s="59"/>
      <c r="LMV409" s="59"/>
      <c r="LMW409" s="59"/>
      <c r="LMX409" s="59"/>
      <c r="LMY409" s="59"/>
      <c r="LMZ409" s="59"/>
      <c r="LNA409" s="59"/>
      <c r="LNB409" s="59"/>
      <c r="LNC409" s="59"/>
      <c r="LND409" s="59"/>
      <c r="LNE409" s="59"/>
      <c r="LNF409" s="59"/>
      <c r="LNG409" s="59"/>
      <c r="LNH409" s="59"/>
      <c r="LNI409" s="59"/>
      <c r="LNJ409" s="59"/>
      <c r="LNK409" s="59"/>
      <c r="LNL409" s="59"/>
      <c r="LNM409" s="59"/>
      <c r="LNN409" s="59"/>
      <c r="LNO409" s="59"/>
      <c r="LNP409" s="59"/>
      <c r="LNQ409" s="59"/>
      <c r="LNR409" s="59"/>
      <c r="LNS409" s="59"/>
      <c r="LNT409" s="59"/>
      <c r="LNU409" s="59"/>
      <c r="LNV409" s="59"/>
      <c r="LNW409" s="59"/>
      <c r="LNX409" s="59"/>
      <c r="LNY409" s="59"/>
      <c r="LNZ409" s="59"/>
      <c r="LOA409" s="59"/>
      <c r="LOB409" s="59"/>
      <c r="LOC409" s="59"/>
      <c r="LOD409" s="59"/>
      <c r="LOE409" s="59"/>
      <c r="LOF409" s="59"/>
      <c r="LOG409" s="59"/>
      <c r="LOH409" s="59"/>
      <c r="LOI409" s="59"/>
      <c r="LOJ409" s="59"/>
      <c r="LOK409" s="59"/>
      <c r="LOL409" s="59"/>
      <c r="LOM409" s="59"/>
      <c r="LON409" s="59"/>
      <c r="LOO409" s="59"/>
      <c r="LOP409" s="59"/>
      <c r="LOQ409" s="59"/>
      <c r="LOR409" s="59"/>
      <c r="LOS409" s="59"/>
      <c r="LOT409" s="59"/>
      <c r="LOU409" s="59"/>
      <c r="LOV409" s="59"/>
      <c r="LOW409" s="59"/>
      <c r="LOX409" s="59"/>
      <c r="LOY409" s="59"/>
      <c r="LOZ409" s="59"/>
      <c r="LPA409" s="59"/>
      <c r="LPB409" s="59"/>
      <c r="LPC409" s="59"/>
      <c r="LPD409" s="59"/>
      <c r="LPE409" s="59"/>
      <c r="LPF409" s="59"/>
      <c r="LPG409" s="59"/>
      <c r="LPH409" s="59"/>
      <c r="LPI409" s="59"/>
      <c r="LPJ409" s="59"/>
      <c r="LPK409" s="59"/>
      <c r="LPL409" s="59"/>
      <c r="LPM409" s="59"/>
      <c r="LPN409" s="59"/>
      <c r="LPO409" s="59"/>
      <c r="LPP409" s="59"/>
      <c r="LPQ409" s="59"/>
      <c r="LPR409" s="59"/>
      <c r="LPS409" s="59"/>
      <c r="LPT409" s="59"/>
      <c r="LPU409" s="59"/>
      <c r="LPV409" s="59"/>
      <c r="LPW409" s="59"/>
      <c r="LPX409" s="59"/>
      <c r="LPY409" s="59"/>
      <c r="LPZ409" s="59"/>
      <c r="LQA409" s="59"/>
      <c r="LQB409" s="59"/>
      <c r="LQC409" s="59"/>
      <c r="LQD409" s="59"/>
      <c r="LQE409" s="59"/>
      <c r="LQF409" s="59"/>
      <c r="LQG409" s="59"/>
      <c r="LQH409" s="59"/>
      <c r="LQI409" s="59"/>
      <c r="LQJ409" s="59"/>
      <c r="LQK409" s="59"/>
      <c r="LQL409" s="59"/>
      <c r="LQM409" s="59"/>
      <c r="LQN409" s="59"/>
      <c r="LQO409" s="59"/>
      <c r="LQP409" s="59"/>
      <c r="LQQ409" s="59"/>
      <c r="LQR409" s="59"/>
      <c r="LQS409" s="59"/>
      <c r="LQT409" s="59"/>
      <c r="LQU409" s="59"/>
      <c r="LQV409" s="59"/>
      <c r="LQW409" s="59"/>
      <c r="LQX409" s="59"/>
      <c r="LQY409" s="59"/>
      <c r="LQZ409" s="59"/>
      <c r="LRA409" s="59"/>
      <c r="LRB409" s="59"/>
      <c r="LRC409" s="59"/>
      <c r="LRD409" s="59"/>
      <c r="LRE409" s="59"/>
      <c r="LRF409" s="59"/>
      <c r="LRG409" s="59"/>
      <c r="LRH409" s="59"/>
      <c r="LRI409" s="59"/>
      <c r="LRJ409" s="59"/>
      <c r="LRK409" s="59"/>
      <c r="LRL409" s="59"/>
      <c r="LRM409" s="59"/>
      <c r="LRN409" s="59"/>
      <c r="LRO409" s="59"/>
      <c r="LRP409" s="59"/>
      <c r="LRQ409" s="59"/>
      <c r="LRR409" s="59"/>
      <c r="LRS409" s="59"/>
      <c r="LRT409" s="59"/>
      <c r="LRU409" s="59"/>
      <c r="LRV409" s="59"/>
      <c r="LRW409" s="59"/>
      <c r="LRX409" s="59"/>
      <c r="LRY409" s="59"/>
      <c r="LRZ409" s="59"/>
      <c r="LSA409" s="59"/>
      <c r="LSB409" s="59"/>
      <c r="LSC409" s="59"/>
      <c r="LSD409" s="59"/>
      <c r="LSE409" s="59"/>
      <c r="LSF409" s="59"/>
      <c r="LSG409" s="59"/>
      <c r="LSH409" s="59"/>
      <c r="LSI409" s="59"/>
      <c r="LSJ409" s="59"/>
      <c r="LSK409" s="59"/>
      <c r="LSL409" s="59"/>
      <c r="LSM409" s="59"/>
      <c r="LSN409" s="59"/>
      <c r="LSO409" s="59"/>
      <c r="LSP409" s="59"/>
      <c r="LSQ409" s="59"/>
      <c r="LSR409" s="59"/>
      <c r="LSS409" s="59"/>
      <c r="LST409" s="59"/>
      <c r="LSU409" s="59"/>
      <c r="LSV409" s="59"/>
      <c r="LSW409" s="59"/>
      <c r="LSX409" s="59"/>
      <c r="LSY409" s="59"/>
      <c r="LSZ409" s="59"/>
      <c r="LTA409" s="59"/>
      <c r="LTB409" s="59"/>
      <c r="LTC409" s="59"/>
      <c r="LTD409" s="59"/>
      <c r="LTE409" s="59"/>
      <c r="LTF409" s="59"/>
      <c r="LTG409" s="59"/>
      <c r="LTH409" s="59"/>
      <c r="LTI409" s="59"/>
      <c r="LTJ409" s="59"/>
      <c r="LTK409" s="59"/>
      <c r="LTL409" s="59"/>
      <c r="LTM409" s="59"/>
      <c r="LTN409" s="59"/>
      <c r="LTO409" s="59"/>
      <c r="LTP409" s="59"/>
      <c r="LTQ409" s="59"/>
      <c r="LTR409" s="59"/>
      <c r="LTS409" s="59"/>
      <c r="LTT409" s="59"/>
      <c r="LTU409" s="59"/>
      <c r="LTV409" s="59"/>
      <c r="LTW409" s="59"/>
      <c r="LTX409" s="59"/>
      <c r="LTY409" s="59"/>
      <c r="LTZ409" s="59"/>
      <c r="LUA409" s="59"/>
      <c r="LUB409" s="59"/>
      <c r="LUC409" s="59"/>
      <c r="LUD409" s="59"/>
      <c r="LUE409" s="59"/>
      <c r="LUF409" s="59"/>
      <c r="LUG409" s="59"/>
      <c r="LUH409" s="59"/>
      <c r="LUI409" s="59"/>
      <c r="LUJ409" s="59"/>
      <c r="LUK409" s="59"/>
      <c r="LUL409" s="59"/>
      <c r="LUM409" s="59"/>
      <c r="LUN409" s="59"/>
      <c r="LUO409" s="59"/>
      <c r="LUP409" s="59"/>
      <c r="LUQ409" s="59"/>
      <c r="LUR409" s="59"/>
      <c r="LUS409" s="59"/>
      <c r="LUT409" s="59"/>
      <c r="LUU409" s="59"/>
      <c r="LUV409" s="59"/>
      <c r="LUW409" s="59"/>
      <c r="LUX409" s="59"/>
      <c r="LUY409" s="59"/>
      <c r="LUZ409" s="59"/>
      <c r="LVA409" s="59"/>
      <c r="LVB409" s="59"/>
      <c r="LVC409" s="59"/>
      <c r="LVD409" s="59"/>
      <c r="LVE409" s="59"/>
      <c r="LVF409" s="59"/>
      <c r="LVG409" s="59"/>
      <c r="LVH409" s="59"/>
      <c r="LVI409" s="59"/>
      <c r="LVJ409" s="59"/>
      <c r="LVK409" s="59"/>
      <c r="LVL409" s="59"/>
      <c r="LVM409" s="59"/>
      <c r="LVN409" s="59"/>
      <c r="LVO409" s="59"/>
      <c r="LVP409" s="59"/>
      <c r="LVQ409" s="59"/>
      <c r="LVR409" s="59"/>
      <c r="LVS409" s="59"/>
      <c r="LVT409" s="59"/>
      <c r="LVU409" s="59"/>
      <c r="LVV409" s="59"/>
      <c r="LVW409" s="59"/>
      <c r="LVX409" s="59"/>
      <c r="LVY409" s="59"/>
      <c r="LVZ409" s="59"/>
      <c r="LWA409" s="59"/>
      <c r="LWB409" s="59"/>
      <c r="LWC409" s="59"/>
      <c r="LWD409" s="59"/>
      <c r="LWE409" s="59"/>
      <c r="LWF409" s="59"/>
      <c r="LWG409" s="59"/>
      <c r="LWH409" s="59"/>
      <c r="LWI409" s="59"/>
      <c r="LWJ409" s="59"/>
      <c r="LWK409" s="59"/>
      <c r="LWL409" s="59"/>
      <c r="LWM409" s="59"/>
      <c r="LWN409" s="59"/>
      <c r="LWO409" s="59"/>
      <c r="LWP409" s="59"/>
      <c r="LWQ409" s="59"/>
      <c r="LWR409" s="59"/>
      <c r="LWS409" s="59"/>
      <c r="LWT409" s="59"/>
      <c r="LWU409" s="59"/>
      <c r="LWV409" s="59"/>
      <c r="LWW409" s="59"/>
      <c r="LWX409" s="59"/>
      <c r="LWY409" s="59"/>
      <c r="LWZ409" s="59"/>
      <c r="LXA409" s="59"/>
      <c r="LXB409" s="59"/>
      <c r="LXC409" s="59"/>
      <c r="LXD409" s="59"/>
      <c r="LXE409" s="59"/>
      <c r="LXF409" s="59"/>
      <c r="LXG409" s="59"/>
      <c r="LXH409" s="59"/>
      <c r="LXI409" s="59"/>
      <c r="LXJ409" s="59"/>
      <c r="LXK409" s="59"/>
      <c r="LXL409" s="59"/>
      <c r="LXM409" s="59"/>
      <c r="LXN409" s="59"/>
      <c r="LXO409" s="59"/>
      <c r="LXP409" s="59"/>
      <c r="LXQ409" s="59"/>
      <c r="LXR409" s="59"/>
      <c r="LXS409" s="59"/>
      <c r="LXT409" s="59"/>
      <c r="LXU409" s="59"/>
      <c r="LXV409" s="59"/>
      <c r="LXW409" s="59"/>
      <c r="LXX409" s="59"/>
      <c r="LXY409" s="59"/>
      <c r="LXZ409" s="59"/>
      <c r="LYA409" s="59"/>
      <c r="LYB409" s="59"/>
      <c r="LYC409" s="59"/>
      <c r="LYD409" s="59"/>
      <c r="LYE409" s="59"/>
      <c r="LYF409" s="59"/>
      <c r="LYG409" s="59"/>
      <c r="LYH409" s="59"/>
      <c r="LYI409" s="59"/>
      <c r="LYJ409" s="59"/>
      <c r="LYK409" s="59"/>
      <c r="LYL409" s="59"/>
      <c r="LYM409" s="59"/>
      <c r="LYN409" s="59"/>
      <c r="LYO409" s="59"/>
      <c r="LYP409" s="59"/>
      <c r="LYQ409" s="59"/>
      <c r="LYR409" s="59"/>
      <c r="LYS409" s="59"/>
      <c r="LYT409" s="59"/>
      <c r="LYU409" s="59"/>
      <c r="LYV409" s="59"/>
      <c r="LYW409" s="59"/>
      <c r="LYX409" s="59"/>
      <c r="LYY409" s="59"/>
      <c r="LYZ409" s="59"/>
      <c r="LZA409" s="59"/>
      <c r="LZB409" s="59"/>
      <c r="LZC409" s="59"/>
      <c r="LZD409" s="59"/>
      <c r="LZE409" s="59"/>
      <c r="LZF409" s="59"/>
      <c r="LZG409" s="59"/>
      <c r="LZH409" s="59"/>
      <c r="LZI409" s="59"/>
      <c r="LZJ409" s="59"/>
      <c r="LZK409" s="59"/>
      <c r="LZL409" s="59"/>
      <c r="LZM409" s="59"/>
      <c r="LZN409" s="59"/>
      <c r="LZO409" s="59"/>
      <c r="LZP409" s="59"/>
      <c r="LZQ409" s="59"/>
      <c r="LZR409" s="59"/>
      <c r="LZS409" s="59"/>
      <c r="LZT409" s="59"/>
      <c r="LZU409" s="59"/>
      <c r="LZV409" s="59"/>
      <c r="LZW409" s="59"/>
      <c r="LZX409" s="59"/>
      <c r="LZY409" s="59"/>
      <c r="LZZ409" s="59"/>
      <c r="MAA409" s="59"/>
      <c r="MAB409" s="59"/>
      <c r="MAC409" s="59"/>
      <c r="MAD409" s="59"/>
      <c r="MAE409" s="59"/>
      <c r="MAF409" s="59"/>
      <c r="MAG409" s="59"/>
      <c r="MAH409" s="59"/>
      <c r="MAI409" s="59"/>
      <c r="MAJ409" s="59"/>
      <c r="MAK409" s="59"/>
      <c r="MAL409" s="59"/>
      <c r="MAM409" s="59"/>
      <c r="MAN409" s="59"/>
      <c r="MAO409" s="59"/>
      <c r="MAP409" s="59"/>
      <c r="MAQ409" s="59"/>
      <c r="MAR409" s="59"/>
      <c r="MAS409" s="59"/>
      <c r="MAT409" s="59"/>
      <c r="MAU409" s="59"/>
      <c r="MAV409" s="59"/>
      <c r="MAW409" s="59"/>
      <c r="MAX409" s="59"/>
      <c r="MAY409" s="59"/>
      <c r="MAZ409" s="59"/>
      <c r="MBA409" s="59"/>
      <c r="MBB409" s="59"/>
      <c r="MBC409" s="59"/>
      <c r="MBD409" s="59"/>
      <c r="MBE409" s="59"/>
      <c r="MBF409" s="59"/>
      <c r="MBG409" s="59"/>
      <c r="MBH409" s="59"/>
      <c r="MBI409" s="59"/>
      <c r="MBJ409" s="59"/>
      <c r="MBK409" s="59"/>
      <c r="MBL409" s="59"/>
      <c r="MBM409" s="59"/>
      <c r="MBN409" s="59"/>
      <c r="MBO409" s="59"/>
      <c r="MBP409" s="59"/>
      <c r="MBQ409" s="59"/>
      <c r="MBR409" s="59"/>
      <c r="MBS409" s="59"/>
      <c r="MBT409" s="59"/>
      <c r="MBU409" s="59"/>
      <c r="MBV409" s="59"/>
      <c r="MBW409" s="59"/>
      <c r="MBX409" s="59"/>
      <c r="MBY409" s="59"/>
      <c r="MBZ409" s="59"/>
      <c r="MCA409" s="59"/>
      <c r="MCB409" s="59"/>
      <c r="MCC409" s="59"/>
      <c r="MCD409" s="59"/>
      <c r="MCE409" s="59"/>
      <c r="MCF409" s="59"/>
      <c r="MCG409" s="59"/>
      <c r="MCH409" s="59"/>
      <c r="MCI409" s="59"/>
      <c r="MCJ409" s="59"/>
      <c r="MCK409" s="59"/>
      <c r="MCL409" s="59"/>
      <c r="MCM409" s="59"/>
      <c r="MCN409" s="59"/>
      <c r="MCO409" s="59"/>
      <c r="MCP409" s="59"/>
      <c r="MCQ409" s="59"/>
      <c r="MCR409" s="59"/>
      <c r="MCS409" s="59"/>
      <c r="MCT409" s="59"/>
      <c r="MCU409" s="59"/>
      <c r="MCV409" s="59"/>
      <c r="MCW409" s="59"/>
      <c r="MCX409" s="59"/>
      <c r="MCY409" s="59"/>
      <c r="MCZ409" s="59"/>
      <c r="MDA409" s="59"/>
      <c r="MDB409" s="59"/>
      <c r="MDC409" s="59"/>
      <c r="MDD409" s="59"/>
      <c r="MDE409" s="59"/>
      <c r="MDF409" s="59"/>
      <c r="MDG409" s="59"/>
      <c r="MDH409" s="59"/>
      <c r="MDI409" s="59"/>
      <c r="MDJ409" s="59"/>
      <c r="MDK409" s="59"/>
      <c r="MDL409" s="59"/>
      <c r="MDM409" s="59"/>
      <c r="MDN409" s="59"/>
      <c r="MDO409" s="59"/>
      <c r="MDP409" s="59"/>
      <c r="MDQ409" s="59"/>
      <c r="MDR409" s="59"/>
      <c r="MDS409" s="59"/>
      <c r="MDT409" s="59"/>
      <c r="MDU409" s="59"/>
      <c r="MDV409" s="59"/>
      <c r="MDW409" s="59"/>
      <c r="MDX409" s="59"/>
      <c r="MDY409" s="59"/>
      <c r="MDZ409" s="59"/>
      <c r="MEA409" s="59"/>
      <c r="MEB409" s="59"/>
      <c r="MEC409" s="59"/>
      <c r="MED409" s="59"/>
      <c r="MEE409" s="59"/>
      <c r="MEF409" s="59"/>
      <c r="MEG409" s="59"/>
      <c r="MEH409" s="59"/>
      <c r="MEI409" s="59"/>
      <c r="MEJ409" s="59"/>
      <c r="MEK409" s="59"/>
      <c r="MEL409" s="59"/>
      <c r="MEM409" s="59"/>
      <c r="MEN409" s="59"/>
      <c r="MEO409" s="59"/>
      <c r="MEP409" s="59"/>
      <c r="MEQ409" s="59"/>
      <c r="MER409" s="59"/>
      <c r="MES409" s="59"/>
      <c r="MET409" s="59"/>
      <c r="MEU409" s="59"/>
      <c r="MEV409" s="59"/>
      <c r="MEW409" s="59"/>
      <c r="MEX409" s="59"/>
      <c r="MEY409" s="59"/>
      <c r="MEZ409" s="59"/>
      <c r="MFA409" s="59"/>
      <c r="MFB409" s="59"/>
      <c r="MFC409" s="59"/>
      <c r="MFD409" s="59"/>
      <c r="MFE409" s="59"/>
      <c r="MFF409" s="59"/>
      <c r="MFG409" s="59"/>
      <c r="MFH409" s="59"/>
      <c r="MFI409" s="59"/>
      <c r="MFJ409" s="59"/>
      <c r="MFK409" s="59"/>
      <c r="MFL409" s="59"/>
      <c r="MFM409" s="59"/>
      <c r="MFN409" s="59"/>
      <c r="MFO409" s="59"/>
      <c r="MFP409" s="59"/>
      <c r="MFQ409" s="59"/>
      <c r="MFR409" s="59"/>
      <c r="MFS409" s="59"/>
      <c r="MFT409" s="59"/>
      <c r="MFU409" s="59"/>
      <c r="MFV409" s="59"/>
      <c r="MFW409" s="59"/>
      <c r="MFX409" s="59"/>
      <c r="MFY409" s="59"/>
      <c r="MFZ409" s="59"/>
      <c r="MGA409" s="59"/>
      <c r="MGB409" s="59"/>
      <c r="MGC409" s="59"/>
      <c r="MGD409" s="59"/>
      <c r="MGE409" s="59"/>
      <c r="MGF409" s="59"/>
      <c r="MGG409" s="59"/>
      <c r="MGH409" s="59"/>
      <c r="MGI409" s="59"/>
      <c r="MGJ409" s="59"/>
      <c r="MGK409" s="59"/>
      <c r="MGL409" s="59"/>
      <c r="MGM409" s="59"/>
      <c r="MGN409" s="59"/>
      <c r="MGO409" s="59"/>
      <c r="MGP409" s="59"/>
      <c r="MGQ409" s="59"/>
      <c r="MGR409" s="59"/>
      <c r="MGS409" s="59"/>
      <c r="MGT409" s="59"/>
      <c r="MGU409" s="59"/>
      <c r="MGV409" s="59"/>
      <c r="MGW409" s="59"/>
      <c r="MGX409" s="59"/>
      <c r="MGY409" s="59"/>
      <c r="MGZ409" s="59"/>
      <c r="MHA409" s="59"/>
      <c r="MHB409" s="59"/>
      <c r="MHC409" s="59"/>
      <c r="MHD409" s="59"/>
      <c r="MHE409" s="59"/>
      <c r="MHF409" s="59"/>
      <c r="MHG409" s="59"/>
      <c r="MHH409" s="59"/>
      <c r="MHI409" s="59"/>
      <c r="MHJ409" s="59"/>
      <c r="MHK409" s="59"/>
      <c r="MHL409" s="59"/>
      <c r="MHM409" s="59"/>
      <c r="MHN409" s="59"/>
      <c r="MHO409" s="59"/>
      <c r="MHP409" s="59"/>
      <c r="MHQ409" s="59"/>
      <c r="MHR409" s="59"/>
      <c r="MHS409" s="59"/>
      <c r="MHT409" s="59"/>
      <c r="MHU409" s="59"/>
      <c r="MHV409" s="59"/>
      <c r="MHW409" s="59"/>
      <c r="MHX409" s="59"/>
      <c r="MHY409" s="59"/>
      <c r="MHZ409" s="59"/>
      <c r="MIA409" s="59"/>
      <c r="MIB409" s="59"/>
      <c r="MIC409" s="59"/>
      <c r="MID409" s="59"/>
      <c r="MIE409" s="59"/>
      <c r="MIF409" s="59"/>
      <c r="MIG409" s="59"/>
      <c r="MIH409" s="59"/>
      <c r="MII409" s="59"/>
      <c r="MIJ409" s="59"/>
      <c r="MIK409" s="59"/>
      <c r="MIL409" s="59"/>
      <c r="MIM409" s="59"/>
      <c r="MIN409" s="59"/>
      <c r="MIO409" s="59"/>
      <c r="MIP409" s="59"/>
      <c r="MIQ409" s="59"/>
      <c r="MIR409" s="59"/>
      <c r="MIS409" s="59"/>
      <c r="MIT409" s="59"/>
      <c r="MIU409" s="59"/>
      <c r="MIV409" s="59"/>
      <c r="MIW409" s="59"/>
      <c r="MIX409" s="59"/>
      <c r="MIY409" s="59"/>
      <c r="MIZ409" s="59"/>
      <c r="MJA409" s="59"/>
      <c r="MJB409" s="59"/>
      <c r="MJC409" s="59"/>
      <c r="MJD409" s="59"/>
      <c r="MJE409" s="59"/>
      <c r="MJF409" s="59"/>
      <c r="MJG409" s="59"/>
      <c r="MJH409" s="59"/>
      <c r="MJI409" s="59"/>
      <c r="MJJ409" s="59"/>
      <c r="MJK409" s="59"/>
      <c r="MJL409" s="59"/>
      <c r="MJM409" s="59"/>
      <c r="MJN409" s="59"/>
      <c r="MJO409" s="59"/>
      <c r="MJP409" s="59"/>
      <c r="MJQ409" s="59"/>
      <c r="MJR409" s="59"/>
      <c r="MJS409" s="59"/>
      <c r="MJT409" s="59"/>
      <c r="MJU409" s="59"/>
      <c r="MJV409" s="59"/>
      <c r="MJW409" s="59"/>
      <c r="MJX409" s="59"/>
      <c r="MJY409" s="59"/>
      <c r="MJZ409" s="59"/>
      <c r="MKA409" s="59"/>
      <c r="MKB409" s="59"/>
      <c r="MKC409" s="59"/>
      <c r="MKD409" s="59"/>
      <c r="MKE409" s="59"/>
      <c r="MKF409" s="59"/>
      <c r="MKG409" s="59"/>
      <c r="MKH409" s="59"/>
      <c r="MKI409" s="59"/>
      <c r="MKJ409" s="59"/>
      <c r="MKK409" s="59"/>
      <c r="MKL409" s="59"/>
      <c r="MKM409" s="59"/>
      <c r="MKN409" s="59"/>
      <c r="MKO409" s="59"/>
      <c r="MKP409" s="59"/>
      <c r="MKQ409" s="59"/>
      <c r="MKR409" s="59"/>
      <c r="MKS409" s="59"/>
      <c r="MKT409" s="59"/>
      <c r="MKU409" s="59"/>
      <c r="MKV409" s="59"/>
      <c r="MKW409" s="59"/>
      <c r="MKX409" s="59"/>
      <c r="MKY409" s="59"/>
      <c r="MKZ409" s="59"/>
      <c r="MLA409" s="59"/>
      <c r="MLB409" s="59"/>
      <c r="MLC409" s="59"/>
      <c r="MLD409" s="59"/>
      <c r="MLE409" s="59"/>
      <c r="MLF409" s="59"/>
      <c r="MLG409" s="59"/>
      <c r="MLH409" s="59"/>
      <c r="MLI409" s="59"/>
      <c r="MLJ409" s="59"/>
      <c r="MLK409" s="59"/>
      <c r="MLL409" s="59"/>
      <c r="MLM409" s="59"/>
      <c r="MLN409" s="59"/>
      <c r="MLO409" s="59"/>
      <c r="MLP409" s="59"/>
      <c r="MLQ409" s="59"/>
      <c r="MLR409" s="59"/>
      <c r="MLS409" s="59"/>
      <c r="MLT409" s="59"/>
      <c r="MLU409" s="59"/>
      <c r="MLV409" s="59"/>
      <c r="MLW409" s="59"/>
      <c r="MLX409" s="59"/>
      <c r="MLY409" s="59"/>
      <c r="MLZ409" s="59"/>
      <c r="MMA409" s="59"/>
      <c r="MMB409" s="59"/>
      <c r="MMC409" s="59"/>
      <c r="MMD409" s="59"/>
      <c r="MME409" s="59"/>
      <c r="MMF409" s="59"/>
      <c r="MMG409" s="59"/>
      <c r="MMH409" s="59"/>
      <c r="MMI409" s="59"/>
      <c r="MMJ409" s="59"/>
      <c r="MMK409" s="59"/>
      <c r="MML409" s="59"/>
      <c r="MMM409" s="59"/>
      <c r="MMN409" s="59"/>
      <c r="MMO409" s="59"/>
      <c r="MMP409" s="59"/>
      <c r="MMQ409" s="59"/>
      <c r="MMR409" s="59"/>
      <c r="MMS409" s="59"/>
      <c r="MMT409" s="59"/>
      <c r="MMU409" s="59"/>
      <c r="MMV409" s="59"/>
      <c r="MMW409" s="59"/>
      <c r="MMX409" s="59"/>
      <c r="MMY409" s="59"/>
      <c r="MMZ409" s="59"/>
      <c r="MNA409" s="59"/>
      <c r="MNB409" s="59"/>
      <c r="MNC409" s="59"/>
      <c r="MND409" s="59"/>
      <c r="MNE409" s="59"/>
      <c r="MNF409" s="59"/>
      <c r="MNG409" s="59"/>
      <c r="MNH409" s="59"/>
      <c r="MNI409" s="59"/>
      <c r="MNJ409" s="59"/>
      <c r="MNK409" s="59"/>
      <c r="MNL409" s="59"/>
      <c r="MNM409" s="59"/>
      <c r="MNN409" s="59"/>
      <c r="MNO409" s="59"/>
      <c r="MNP409" s="59"/>
      <c r="MNQ409" s="59"/>
      <c r="MNR409" s="59"/>
      <c r="MNS409" s="59"/>
      <c r="MNT409" s="59"/>
      <c r="MNU409" s="59"/>
      <c r="MNV409" s="59"/>
      <c r="MNW409" s="59"/>
      <c r="MNX409" s="59"/>
      <c r="MNY409" s="59"/>
      <c r="MNZ409" s="59"/>
      <c r="MOA409" s="59"/>
      <c r="MOB409" s="59"/>
      <c r="MOC409" s="59"/>
      <c r="MOD409" s="59"/>
      <c r="MOE409" s="59"/>
      <c r="MOF409" s="59"/>
      <c r="MOG409" s="59"/>
      <c r="MOH409" s="59"/>
      <c r="MOI409" s="59"/>
      <c r="MOJ409" s="59"/>
      <c r="MOK409" s="59"/>
      <c r="MOL409" s="59"/>
      <c r="MOM409" s="59"/>
      <c r="MON409" s="59"/>
      <c r="MOO409" s="59"/>
      <c r="MOP409" s="59"/>
      <c r="MOQ409" s="59"/>
      <c r="MOR409" s="59"/>
      <c r="MOS409" s="59"/>
      <c r="MOT409" s="59"/>
      <c r="MOU409" s="59"/>
      <c r="MOV409" s="59"/>
      <c r="MOW409" s="59"/>
      <c r="MOX409" s="59"/>
      <c r="MOY409" s="59"/>
      <c r="MOZ409" s="59"/>
      <c r="MPA409" s="59"/>
      <c r="MPB409" s="59"/>
      <c r="MPC409" s="59"/>
      <c r="MPD409" s="59"/>
      <c r="MPE409" s="59"/>
      <c r="MPF409" s="59"/>
      <c r="MPG409" s="59"/>
      <c r="MPH409" s="59"/>
      <c r="MPI409" s="59"/>
      <c r="MPJ409" s="59"/>
      <c r="MPK409" s="59"/>
      <c r="MPL409" s="59"/>
      <c r="MPM409" s="59"/>
      <c r="MPN409" s="59"/>
      <c r="MPO409" s="59"/>
      <c r="MPP409" s="59"/>
      <c r="MPQ409" s="59"/>
      <c r="MPR409" s="59"/>
      <c r="MPS409" s="59"/>
      <c r="MPT409" s="59"/>
      <c r="MPU409" s="59"/>
      <c r="MPV409" s="59"/>
      <c r="MPW409" s="59"/>
      <c r="MPX409" s="59"/>
      <c r="MPY409" s="59"/>
      <c r="MPZ409" s="59"/>
      <c r="MQA409" s="59"/>
      <c r="MQB409" s="59"/>
      <c r="MQC409" s="59"/>
      <c r="MQD409" s="59"/>
      <c r="MQE409" s="59"/>
      <c r="MQF409" s="59"/>
      <c r="MQG409" s="59"/>
      <c r="MQH409" s="59"/>
      <c r="MQI409" s="59"/>
      <c r="MQJ409" s="59"/>
      <c r="MQK409" s="59"/>
      <c r="MQL409" s="59"/>
      <c r="MQM409" s="59"/>
      <c r="MQN409" s="59"/>
      <c r="MQO409" s="59"/>
      <c r="MQP409" s="59"/>
      <c r="MQQ409" s="59"/>
      <c r="MQR409" s="59"/>
      <c r="MQS409" s="59"/>
      <c r="MQT409" s="59"/>
      <c r="MQU409" s="59"/>
      <c r="MQV409" s="59"/>
      <c r="MQW409" s="59"/>
      <c r="MQX409" s="59"/>
      <c r="MQY409" s="59"/>
      <c r="MQZ409" s="59"/>
      <c r="MRA409" s="59"/>
      <c r="MRB409" s="59"/>
      <c r="MRC409" s="59"/>
      <c r="MRD409" s="59"/>
      <c r="MRE409" s="59"/>
      <c r="MRF409" s="59"/>
      <c r="MRG409" s="59"/>
      <c r="MRH409" s="59"/>
      <c r="MRI409" s="59"/>
      <c r="MRJ409" s="59"/>
      <c r="MRK409" s="59"/>
      <c r="MRL409" s="59"/>
      <c r="MRM409" s="59"/>
      <c r="MRN409" s="59"/>
      <c r="MRO409" s="59"/>
      <c r="MRP409" s="59"/>
      <c r="MRQ409" s="59"/>
      <c r="MRR409" s="59"/>
      <c r="MRS409" s="59"/>
      <c r="MRT409" s="59"/>
      <c r="MRU409" s="59"/>
      <c r="MRV409" s="59"/>
      <c r="MRW409" s="59"/>
      <c r="MRX409" s="59"/>
      <c r="MRY409" s="59"/>
      <c r="MRZ409" s="59"/>
      <c r="MSA409" s="59"/>
      <c r="MSB409" s="59"/>
      <c r="MSC409" s="59"/>
      <c r="MSD409" s="59"/>
      <c r="MSE409" s="59"/>
      <c r="MSF409" s="59"/>
      <c r="MSG409" s="59"/>
      <c r="MSH409" s="59"/>
      <c r="MSI409" s="59"/>
      <c r="MSJ409" s="59"/>
      <c r="MSK409" s="59"/>
      <c r="MSL409" s="59"/>
      <c r="MSM409" s="59"/>
      <c r="MSN409" s="59"/>
      <c r="MSO409" s="59"/>
      <c r="MSP409" s="59"/>
      <c r="MSQ409" s="59"/>
      <c r="MSR409" s="59"/>
      <c r="MSS409" s="59"/>
      <c r="MST409" s="59"/>
      <c r="MSU409" s="59"/>
      <c r="MSV409" s="59"/>
      <c r="MSW409" s="59"/>
      <c r="MSX409" s="59"/>
      <c r="MSY409" s="59"/>
      <c r="MSZ409" s="59"/>
      <c r="MTA409" s="59"/>
      <c r="MTB409" s="59"/>
      <c r="MTC409" s="59"/>
      <c r="MTD409" s="59"/>
      <c r="MTE409" s="59"/>
      <c r="MTF409" s="59"/>
      <c r="MTG409" s="59"/>
      <c r="MTH409" s="59"/>
      <c r="MTI409" s="59"/>
      <c r="MTJ409" s="59"/>
      <c r="MTK409" s="59"/>
      <c r="MTL409" s="59"/>
      <c r="MTM409" s="59"/>
      <c r="MTN409" s="59"/>
      <c r="MTO409" s="59"/>
      <c r="MTP409" s="59"/>
      <c r="MTQ409" s="59"/>
      <c r="MTR409" s="59"/>
      <c r="MTS409" s="59"/>
      <c r="MTT409" s="59"/>
      <c r="MTU409" s="59"/>
      <c r="MTV409" s="59"/>
      <c r="MTW409" s="59"/>
      <c r="MTX409" s="59"/>
      <c r="MTY409" s="59"/>
      <c r="MTZ409" s="59"/>
      <c r="MUA409" s="59"/>
      <c r="MUB409" s="59"/>
      <c r="MUC409" s="59"/>
      <c r="MUD409" s="59"/>
      <c r="MUE409" s="59"/>
      <c r="MUF409" s="59"/>
      <c r="MUG409" s="59"/>
      <c r="MUH409" s="59"/>
      <c r="MUI409" s="59"/>
      <c r="MUJ409" s="59"/>
      <c r="MUK409" s="59"/>
      <c r="MUL409" s="59"/>
      <c r="MUM409" s="59"/>
      <c r="MUN409" s="59"/>
      <c r="MUO409" s="59"/>
      <c r="MUP409" s="59"/>
      <c r="MUQ409" s="59"/>
      <c r="MUR409" s="59"/>
      <c r="MUS409" s="59"/>
      <c r="MUT409" s="59"/>
      <c r="MUU409" s="59"/>
      <c r="MUV409" s="59"/>
      <c r="MUW409" s="59"/>
      <c r="MUX409" s="59"/>
      <c r="MUY409" s="59"/>
      <c r="MUZ409" s="59"/>
      <c r="MVA409" s="59"/>
      <c r="MVB409" s="59"/>
      <c r="MVC409" s="59"/>
      <c r="MVD409" s="59"/>
      <c r="MVE409" s="59"/>
      <c r="MVF409" s="59"/>
      <c r="MVG409" s="59"/>
      <c r="MVH409" s="59"/>
      <c r="MVI409" s="59"/>
      <c r="MVJ409" s="59"/>
      <c r="MVK409" s="59"/>
      <c r="MVL409" s="59"/>
      <c r="MVM409" s="59"/>
      <c r="MVN409" s="59"/>
      <c r="MVO409" s="59"/>
      <c r="MVP409" s="59"/>
      <c r="MVQ409" s="59"/>
      <c r="MVR409" s="59"/>
      <c r="MVS409" s="59"/>
      <c r="MVT409" s="59"/>
      <c r="MVU409" s="59"/>
      <c r="MVV409" s="59"/>
      <c r="MVW409" s="59"/>
      <c r="MVX409" s="59"/>
      <c r="MVY409" s="59"/>
      <c r="MVZ409" s="59"/>
      <c r="MWA409" s="59"/>
      <c r="MWB409" s="59"/>
      <c r="MWC409" s="59"/>
      <c r="MWD409" s="59"/>
      <c r="MWE409" s="59"/>
      <c r="MWF409" s="59"/>
      <c r="MWG409" s="59"/>
      <c r="MWH409" s="59"/>
      <c r="MWI409" s="59"/>
      <c r="MWJ409" s="59"/>
      <c r="MWK409" s="59"/>
      <c r="MWL409" s="59"/>
      <c r="MWM409" s="59"/>
      <c r="MWN409" s="59"/>
      <c r="MWO409" s="59"/>
      <c r="MWP409" s="59"/>
      <c r="MWQ409" s="59"/>
      <c r="MWR409" s="59"/>
      <c r="MWS409" s="59"/>
      <c r="MWT409" s="59"/>
      <c r="MWU409" s="59"/>
      <c r="MWV409" s="59"/>
      <c r="MWW409" s="59"/>
      <c r="MWX409" s="59"/>
      <c r="MWY409" s="59"/>
      <c r="MWZ409" s="59"/>
      <c r="MXA409" s="59"/>
      <c r="MXB409" s="59"/>
      <c r="MXC409" s="59"/>
      <c r="MXD409" s="59"/>
      <c r="MXE409" s="59"/>
      <c r="MXF409" s="59"/>
      <c r="MXG409" s="59"/>
      <c r="MXH409" s="59"/>
      <c r="MXI409" s="59"/>
      <c r="MXJ409" s="59"/>
      <c r="MXK409" s="59"/>
      <c r="MXL409" s="59"/>
      <c r="MXM409" s="59"/>
      <c r="MXN409" s="59"/>
      <c r="MXO409" s="59"/>
      <c r="MXP409" s="59"/>
      <c r="MXQ409" s="59"/>
      <c r="MXR409" s="59"/>
      <c r="MXS409" s="59"/>
      <c r="MXT409" s="59"/>
      <c r="MXU409" s="59"/>
      <c r="MXV409" s="59"/>
      <c r="MXW409" s="59"/>
      <c r="MXX409" s="59"/>
      <c r="MXY409" s="59"/>
      <c r="MXZ409" s="59"/>
      <c r="MYA409" s="59"/>
      <c r="MYB409" s="59"/>
      <c r="MYC409" s="59"/>
      <c r="MYD409" s="59"/>
      <c r="MYE409" s="59"/>
      <c r="MYF409" s="59"/>
      <c r="MYG409" s="59"/>
      <c r="MYH409" s="59"/>
      <c r="MYI409" s="59"/>
      <c r="MYJ409" s="59"/>
      <c r="MYK409" s="59"/>
      <c r="MYL409" s="59"/>
      <c r="MYM409" s="59"/>
      <c r="MYN409" s="59"/>
      <c r="MYO409" s="59"/>
      <c r="MYP409" s="59"/>
      <c r="MYQ409" s="59"/>
      <c r="MYR409" s="59"/>
      <c r="MYS409" s="59"/>
      <c r="MYT409" s="59"/>
      <c r="MYU409" s="59"/>
      <c r="MYV409" s="59"/>
      <c r="MYW409" s="59"/>
      <c r="MYX409" s="59"/>
      <c r="MYY409" s="59"/>
      <c r="MYZ409" s="59"/>
      <c r="MZA409" s="59"/>
      <c r="MZB409" s="59"/>
      <c r="MZC409" s="59"/>
      <c r="MZD409" s="59"/>
      <c r="MZE409" s="59"/>
      <c r="MZF409" s="59"/>
      <c r="MZG409" s="59"/>
      <c r="MZH409" s="59"/>
      <c r="MZI409" s="59"/>
      <c r="MZJ409" s="59"/>
      <c r="MZK409" s="59"/>
      <c r="MZL409" s="59"/>
      <c r="MZM409" s="59"/>
      <c r="MZN409" s="59"/>
      <c r="MZO409" s="59"/>
      <c r="MZP409" s="59"/>
      <c r="MZQ409" s="59"/>
      <c r="MZR409" s="59"/>
      <c r="MZS409" s="59"/>
      <c r="MZT409" s="59"/>
      <c r="MZU409" s="59"/>
      <c r="MZV409" s="59"/>
      <c r="MZW409" s="59"/>
      <c r="MZX409" s="59"/>
      <c r="MZY409" s="59"/>
      <c r="MZZ409" s="59"/>
      <c r="NAA409" s="59"/>
      <c r="NAB409" s="59"/>
      <c r="NAC409" s="59"/>
      <c r="NAD409" s="59"/>
      <c r="NAE409" s="59"/>
      <c r="NAF409" s="59"/>
      <c r="NAG409" s="59"/>
      <c r="NAH409" s="59"/>
      <c r="NAI409" s="59"/>
      <c r="NAJ409" s="59"/>
      <c r="NAK409" s="59"/>
      <c r="NAL409" s="59"/>
      <c r="NAM409" s="59"/>
      <c r="NAN409" s="59"/>
      <c r="NAO409" s="59"/>
      <c r="NAP409" s="59"/>
      <c r="NAQ409" s="59"/>
      <c r="NAR409" s="59"/>
      <c r="NAS409" s="59"/>
      <c r="NAT409" s="59"/>
      <c r="NAU409" s="59"/>
      <c r="NAV409" s="59"/>
      <c r="NAW409" s="59"/>
      <c r="NAX409" s="59"/>
      <c r="NAY409" s="59"/>
      <c r="NAZ409" s="59"/>
      <c r="NBA409" s="59"/>
      <c r="NBB409" s="59"/>
      <c r="NBC409" s="59"/>
      <c r="NBD409" s="59"/>
      <c r="NBE409" s="59"/>
      <c r="NBF409" s="59"/>
      <c r="NBG409" s="59"/>
      <c r="NBH409" s="59"/>
      <c r="NBI409" s="59"/>
      <c r="NBJ409" s="59"/>
      <c r="NBK409" s="59"/>
      <c r="NBL409" s="59"/>
      <c r="NBM409" s="59"/>
      <c r="NBN409" s="59"/>
      <c r="NBO409" s="59"/>
      <c r="NBP409" s="59"/>
      <c r="NBQ409" s="59"/>
      <c r="NBR409" s="59"/>
      <c r="NBS409" s="59"/>
      <c r="NBT409" s="59"/>
      <c r="NBU409" s="59"/>
      <c r="NBV409" s="59"/>
      <c r="NBW409" s="59"/>
      <c r="NBX409" s="59"/>
      <c r="NBY409" s="59"/>
      <c r="NBZ409" s="59"/>
      <c r="NCA409" s="59"/>
      <c r="NCB409" s="59"/>
      <c r="NCC409" s="59"/>
      <c r="NCD409" s="59"/>
      <c r="NCE409" s="59"/>
      <c r="NCF409" s="59"/>
      <c r="NCG409" s="59"/>
      <c r="NCH409" s="59"/>
      <c r="NCI409" s="59"/>
      <c r="NCJ409" s="59"/>
      <c r="NCK409" s="59"/>
      <c r="NCL409" s="59"/>
      <c r="NCM409" s="59"/>
      <c r="NCN409" s="59"/>
      <c r="NCO409" s="59"/>
      <c r="NCP409" s="59"/>
      <c r="NCQ409" s="59"/>
      <c r="NCR409" s="59"/>
      <c r="NCS409" s="59"/>
      <c r="NCT409" s="59"/>
      <c r="NCU409" s="59"/>
      <c r="NCV409" s="59"/>
      <c r="NCW409" s="59"/>
      <c r="NCX409" s="59"/>
      <c r="NCY409" s="59"/>
      <c r="NCZ409" s="59"/>
      <c r="NDA409" s="59"/>
      <c r="NDB409" s="59"/>
      <c r="NDC409" s="59"/>
      <c r="NDD409" s="59"/>
      <c r="NDE409" s="59"/>
      <c r="NDF409" s="59"/>
      <c r="NDG409" s="59"/>
      <c r="NDH409" s="59"/>
      <c r="NDI409" s="59"/>
      <c r="NDJ409" s="59"/>
      <c r="NDK409" s="59"/>
      <c r="NDL409" s="59"/>
      <c r="NDM409" s="59"/>
      <c r="NDN409" s="59"/>
      <c r="NDO409" s="59"/>
      <c r="NDP409" s="59"/>
      <c r="NDQ409" s="59"/>
      <c r="NDR409" s="59"/>
      <c r="NDS409" s="59"/>
      <c r="NDT409" s="59"/>
      <c r="NDU409" s="59"/>
      <c r="NDV409" s="59"/>
      <c r="NDW409" s="59"/>
      <c r="NDX409" s="59"/>
      <c r="NDY409" s="59"/>
      <c r="NDZ409" s="59"/>
      <c r="NEA409" s="59"/>
      <c r="NEB409" s="59"/>
      <c r="NEC409" s="59"/>
      <c r="NED409" s="59"/>
      <c r="NEE409" s="59"/>
      <c r="NEF409" s="59"/>
      <c r="NEG409" s="59"/>
      <c r="NEH409" s="59"/>
      <c r="NEI409" s="59"/>
      <c r="NEJ409" s="59"/>
      <c r="NEK409" s="59"/>
      <c r="NEL409" s="59"/>
      <c r="NEM409" s="59"/>
      <c r="NEN409" s="59"/>
      <c r="NEO409" s="59"/>
      <c r="NEP409" s="59"/>
      <c r="NEQ409" s="59"/>
      <c r="NER409" s="59"/>
      <c r="NES409" s="59"/>
      <c r="NET409" s="59"/>
      <c r="NEU409" s="59"/>
      <c r="NEV409" s="59"/>
      <c r="NEW409" s="59"/>
      <c r="NEX409" s="59"/>
      <c r="NEY409" s="59"/>
      <c r="NEZ409" s="59"/>
      <c r="NFA409" s="59"/>
      <c r="NFB409" s="59"/>
      <c r="NFC409" s="59"/>
      <c r="NFD409" s="59"/>
      <c r="NFE409" s="59"/>
      <c r="NFF409" s="59"/>
      <c r="NFG409" s="59"/>
      <c r="NFH409" s="59"/>
      <c r="NFI409" s="59"/>
      <c r="NFJ409" s="59"/>
      <c r="NFK409" s="59"/>
      <c r="NFL409" s="59"/>
      <c r="NFM409" s="59"/>
      <c r="NFN409" s="59"/>
      <c r="NFO409" s="59"/>
      <c r="NFP409" s="59"/>
      <c r="NFQ409" s="59"/>
      <c r="NFR409" s="59"/>
      <c r="NFS409" s="59"/>
      <c r="NFT409" s="59"/>
      <c r="NFU409" s="59"/>
      <c r="NFV409" s="59"/>
      <c r="NFW409" s="59"/>
      <c r="NFX409" s="59"/>
      <c r="NFY409" s="59"/>
      <c r="NFZ409" s="59"/>
      <c r="NGA409" s="59"/>
      <c r="NGB409" s="59"/>
      <c r="NGC409" s="59"/>
      <c r="NGD409" s="59"/>
      <c r="NGE409" s="59"/>
      <c r="NGF409" s="59"/>
      <c r="NGG409" s="59"/>
      <c r="NGH409" s="59"/>
      <c r="NGI409" s="59"/>
      <c r="NGJ409" s="59"/>
      <c r="NGK409" s="59"/>
      <c r="NGL409" s="59"/>
      <c r="NGM409" s="59"/>
      <c r="NGN409" s="59"/>
      <c r="NGO409" s="59"/>
      <c r="NGP409" s="59"/>
      <c r="NGQ409" s="59"/>
      <c r="NGR409" s="59"/>
      <c r="NGS409" s="59"/>
      <c r="NGT409" s="59"/>
      <c r="NGU409" s="59"/>
      <c r="NGV409" s="59"/>
      <c r="NGW409" s="59"/>
      <c r="NGX409" s="59"/>
      <c r="NGY409" s="59"/>
      <c r="NGZ409" s="59"/>
      <c r="NHA409" s="59"/>
      <c r="NHB409" s="59"/>
      <c r="NHC409" s="59"/>
      <c r="NHD409" s="59"/>
      <c r="NHE409" s="59"/>
      <c r="NHF409" s="59"/>
      <c r="NHG409" s="59"/>
      <c r="NHH409" s="59"/>
      <c r="NHI409" s="59"/>
      <c r="NHJ409" s="59"/>
      <c r="NHK409" s="59"/>
      <c r="NHL409" s="59"/>
      <c r="NHM409" s="59"/>
      <c r="NHN409" s="59"/>
      <c r="NHO409" s="59"/>
      <c r="NHP409" s="59"/>
      <c r="NHQ409" s="59"/>
      <c r="NHR409" s="59"/>
      <c r="NHS409" s="59"/>
      <c r="NHT409" s="59"/>
      <c r="NHU409" s="59"/>
      <c r="NHV409" s="59"/>
      <c r="NHW409" s="59"/>
      <c r="NHX409" s="59"/>
      <c r="NHY409" s="59"/>
      <c r="NHZ409" s="59"/>
      <c r="NIA409" s="59"/>
      <c r="NIB409" s="59"/>
      <c r="NIC409" s="59"/>
      <c r="NID409" s="59"/>
      <c r="NIE409" s="59"/>
      <c r="NIF409" s="59"/>
      <c r="NIG409" s="59"/>
      <c r="NIH409" s="59"/>
      <c r="NII409" s="59"/>
      <c r="NIJ409" s="59"/>
      <c r="NIK409" s="59"/>
      <c r="NIL409" s="59"/>
      <c r="NIM409" s="59"/>
      <c r="NIN409" s="59"/>
      <c r="NIO409" s="59"/>
      <c r="NIP409" s="59"/>
      <c r="NIQ409" s="59"/>
      <c r="NIR409" s="59"/>
      <c r="NIS409" s="59"/>
      <c r="NIT409" s="59"/>
      <c r="NIU409" s="59"/>
      <c r="NIV409" s="59"/>
      <c r="NIW409" s="59"/>
      <c r="NIX409" s="59"/>
      <c r="NIY409" s="59"/>
      <c r="NIZ409" s="59"/>
      <c r="NJA409" s="59"/>
      <c r="NJB409" s="59"/>
      <c r="NJC409" s="59"/>
      <c r="NJD409" s="59"/>
      <c r="NJE409" s="59"/>
      <c r="NJF409" s="59"/>
      <c r="NJG409" s="59"/>
      <c r="NJH409" s="59"/>
      <c r="NJI409" s="59"/>
      <c r="NJJ409" s="59"/>
      <c r="NJK409" s="59"/>
      <c r="NJL409" s="59"/>
      <c r="NJM409" s="59"/>
      <c r="NJN409" s="59"/>
      <c r="NJO409" s="59"/>
      <c r="NJP409" s="59"/>
      <c r="NJQ409" s="59"/>
      <c r="NJR409" s="59"/>
      <c r="NJS409" s="59"/>
      <c r="NJT409" s="59"/>
      <c r="NJU409" s="59"/>
      <c r="NJV409" s="59"/>
      <c r="NJW409" s="59"/>
      <c r="NJX409" s="59"/>
      <c r="NJY409" s="59"/>
      <c r="NJZ409" s="59"/>
      <c r="NKA409" s="59"/>
      <c r="NKB409" s="59"/>
      <c r="NKC409" s="59"/>
      <c r="NKD409" s="59"/>
      <c r="NKE409" s="59"/>
      <c r="NKF409" s="59"/>
      <c r="NKG409" s="59"/>
      <c r="NKH409" s="59"/>
      <c r="NKI409" s="59"/>
      <c r="NKJ409" s="59"/>
      <c r="NKK409" s="59"/>
      <c r="NKL409" s="59"/>
      <c r="NKM409" s="59"/>
      <c r="NKN409" s="59"/>
      <c r="NKO409" s="59"/>
      <c r="NKP409" s="59"/>
      <c r="NKQ409" s="59"/>
      <c r="NKR409" s="59"/>
      <c r="NKS409" s="59"/>
      <c r="NKT409" s="59"/>
      <c r="NKU409" s="59"/>
      <c r="NKV409" s="59"/>
      <c r="NKW409" s="59"/>
      <c r="NKX409" s="59"/>
      <c r="NKY409" s="59"/>
      <c r="NKZ409" s="59"/>
      <c r="NLA409" s="59"/>
      <c r="NLB409" s="59"/>
      <c r="NLC409" s="59"/>
      <c r="NLD409" s="59"/>
      <c r="NLE409" s="59"/>
      <c r="NLF409" s="59"/>
      <c r="NLG409" s="59"/>
      <c r="NLH409" s="59"/>
      <c r="NLI409" s="59"/>
      <c r="NLJ409" s="59"/>
      <c r="NLK409" s="59"/>
      <c r="NLL409" s="59"/>
      <c r="NLM409" s="59"/>
      <c r="NLN409" s="59"/>
      <c r="NLO409" s="59"/>
      <c r="NLP409" s="59"/>
      <c r="NLQ409" s="59"/>
      <c r="NLR409" s="59"/>
      <c r="NLS409" s="59"/>
      <c r="NLT409" s="59"/>
      <c r="NLU409" s="59"/>
      <c r="NLV409" s="59"/>
      <c r="NLW409" s="59"/>
      <c r="NLX409" s="59"/>
      <c r="NLY409" s="59"/>
      <c r="NLZ409" s="59"/>
      <c r="NMA409" s="59"/>
      <c r="NMB409" s="59"/>
      <c r="NMC409" s="59"/>
      <c r="NMD409" s="59"/>
      <c r="NME409" s="59"/>
      <c r="NMF409" s="59"/>
      <c r="NMG409" s="59"/>
      <c r="NMH409" s="59"/>
      <c r="NMI409" s="59"/>
      <c r="NMJ409" s="59"/>
      <c r="NMK409" s="59"/>
      <c r="NML409" s="59"/>
      <c r="NMM409" s="59"/>
      <c r="NMN409" s="59"/>
      <c r="NMO409" s="59"/>
      <c r="NMP409" s="59"/>
      <c r="NMQ409" s="59"/>
      <c r="NMR409" s="59"/>
      <c r="NMS409" s="59"/>
      <c r="NMT409" s="59"/>
      <c r="NMU409" s="59"/>
      <c r="NMV409" s="59"/>
      <c r="NMW409" s="59"/>
      <c r="NMX409" s="59"/>
      <c r="NMY409" s="59"/>
      <c r="NMZ409" s="59"/>
      <c r="NNA409" s="59"/>
      <c r="NNB409" s="59"/>
      <c r="NNC409" s="59"/>
      <c r="NND409" s="59"/>
      <c r="NNE409" s="59"/>
      <c r="NNF409" s="59"/>
      <c r="NNG409" s="59"/>
      <c r="NNH409" s="59"/>
      <c r="NNI409" s="59"/>
      <c r="NNJ409" s="59"/>
      <c r="NNK409" s="59"/>
      <c r="NNL409" s="59"/>
      <c r="NNM409" s="59"/>
      <c r="NNN409" s="59"/>
      <c r="NNO409" s="59"/>
      <c r="NNP409" s="59"/>
      <c r="NNQ409" s="59"/>
      <c r="NNR409" s="59"/>
      <c r="NNS409" s="59"/>
      <c r="NNT409" s="59"/>
      <c r="NNU409" s="59"/>
      <c r="NNV409" s="59"/>
      <c r="NNW409" s="59"/>
      <c r="NNX409" s="59"/>
      <c r="NNY409" s="59"/>
      <c r="NNZ409" s="59"/>
      <c r="NOA409" s="59"/>
      <c r="NOB409" s="59"/>
      <c r="NOC409" s="59"/>
      <c r="NOD409" s="59"/>
      <c r="NOE409" s="59"/>
      <c r="NOF409" s="59"/>
      <c r="NOG409" s="59"/>
      <c r="NOH409" s="59"/>
      <c r="NOI409" s="59"/>
      <c r="NOJ409" s="59"/>
      <c r="NOK409" s="59"/>
      <c r="NOL409" s="59"/>
      <c r="NOM409" s="59"/>
      <c r="NON409" s="59"/>
      <c r="NOO409" s="59"/>
      <c r="NOP409" s="59"/>
      <c r="NOQ409" s="59"/>
      <c r="NOR409" s="59"/>
      <c r="NOS409" s="59"/>
      <c r="NOT409" s="59"/>
      <c r="NOU409" s="59"/>
      <c r="NOV409" s="59"/>
      <c r="NOW409" s="59"/>
      <c r="NOX409" s="59"/>
      <c r="NOY409" s="59"/>
      <c r="NOZ409" s="59"/>
      <c r="NPA409" s="59"/>
      <c r="NPB409" s="59"/>
      <c r="NPC409" s="59"/>
      <c r="NPD409" s="59"/>
      <c r="NPE409" s="59"/>
      <c r="NPF409" s="59"/>
      <c r="NPG409" s="59"/>
      <c r="NPH409" s="59"/>
      <c r="NPI409" s="59"/>
      <c r="NPJ409" s="59"/>
      <c r="NPK409" s="59"/>
      <c r="NPL409" s="59"/>
      <c r="NPM409" s="59"/>
      <c r="NPN409" s="59"/>
      <c r="NPO409" s="59"/>
      <c r="NPP409" s="59"/>
      <c r="NPQ409" s="59"/>
      <c r="NPR409" s="59"/>
      <c r="NPS409" s="59"/>
      <c r="NPT409" s="59"/>
      <c r="NPU409" s="59"/>
      <c r="NPV409" s="59"/>
      <c r="NPW409" s="59"/>
      <c r="NPX409" s="59"/>
      <c r="NPY409" s="59"/>
      <c r="NPZ409" s="59"/>
      <c r="NQA409" s="59"/>
      <c r="NQB409" s="59"/>
      <c r="NQC409" s="59"/>
      <c r="NQD409" s="59"/>
      <c r="NQE409" s="59"/>
      <c r="NQF409" s="59"/>
      <c r="NQG409" s="59"/>
      <c r="NQH409" s="59"/>
      <c r="NQI409" s="59"/>
      <c r="NQJ409" s="59"/>
      <c r="NQK409" s="59"/>
      <c r="NQL409" s="59"/>
      <c r="NQM409" s="59"/>
      <c r="NQN409" s="59"/>
      <c r="NQO409" s="59"/>
      <c r="NQP409" s="59"/>
      <c r="NQQ409" s="59"/>
      <c r="NQR409" s="59"/>
      <c r="NQS409" s="59"/>
      <c r="NQT409" s="59"/>
      <c r="NQU409" s="59"/>
      <c r="NQV409" s="59"/>
      <c r="NQW409" s="59"/>
      <c r="NQX409" s="59"/>
      <c r="NQY409" s="59"/>
      <c r="NQZ409" s="59"/>
      <c r="NRA409" s="59"/>
      <c r="NRB409" s="59"/>
      <c r="NRC409" s="59"/>
      <c r="NRD409" s="59"/>
      <c r="NRE409" s="59"/>
      <c r="NRF409" s="59"/>
      <c r="NRG409" s="59"/>
      <c r="NRH409" s="59"/>
      <c r="NRI409" s="59"/>
      <c r="NRJ409" s="59"/>
      <c r="NRK409" s="59"/>
      <c r="NRL409" s="59"/>
      <c r="NRM409" s="59"/>
      <c r="NRN409" s="59"/>
      <c r="NRO409" s="59"/>
      <c r="NRP409" s="59"/>
      <c r="NRQ409" s="59"/>
      <c r="NRR409" s="59"/>
      <c r="NRS409" s="59"/>
      <c r="NRT409" s="59"/>
      <c r="NRU409" s="59"/>
      <c r="NRV409" s="59"/>
      <c r="NRW409" s="59"/>
      <c r="NRX409" s="59"/>
      <c r="NRY409" s="59"/>
      <c r="NRZ409" s="59"/>
      <c r="NSA409" s="59"/>
      <c r="NSB409" s="59"/>
      <c r="NSC409" s="59"/>
      <c r="NSD409" s="59"/>
      <c r="NSE409" s="59"/>
      <c r="NSF409" s="59"/>
      <c r="NSG409" s="59"/>
      <c r="NSH409" s="59"/>
      <c r="NSI409" s="59"/>
      <c r="NSJ409" s="59"/>
      <c r="NSK409" s="59"/>
      <c r="NSL409" s="59"/>
      <c r="NSM409" s="59"/>
      <c r="NSN409" s="59"/>
      <c r="NSO409" s="59"/>
      <c r="NSP409" s="59"/>
      <c r="NSQ409" s="59"/>
      <c r="NSR409" s="59"/>
      <c r="NSS409" s="59"/>
      <c r="NST409" s="59"/>
      <c r="NSU409" s="59"/>
      <c r="NSV409" s="59"/>
      <c r="NSW409" s="59"/>
      <c r="NSX409" s="59"/>
      <c r="NSY409" s="59"/>
      <c r="NSZ409" s="59"/>
      <c r="NTA409" s="59"/>
      <c r="NTB409" s="59"/>
      <c r="NTC409" s="59"/>
      <c r="NTD409" s="59"/>
      <c r="NTE409" s="59"/>
      <c r="NTF409" s="59"/>
      <c r="NTG409" s="59"/>
      <c r="NTH409" s="59"/>
      <c r="NTI409" s="59"/>
      <c r="NTJ409" s="59"/>
      <c r="NTK409" s="59"/>
      <c r="NTL409" s="59"/>
      <c r="NTM409" s="59"/>
      <c r="NTN409" s="59"/>
      <c r="NTO409" s="59"/>
      <c r="NTP409" s="59"/>
      <c r="NTQ409" s="59"/>
      <c r="NTR409" s="59"/>
      <c r="NTS409" s="59"/>
      <c r="NTT409" s="59"/>
      <c r="NTU409" s="59"/>
      <c r="NTV409" s="59"/>
      <c r="NTW409" s="59"/>
      <c r="NTX409" s="59"/>
      <c r="NTY409" s="59"/>
      <c r="NTZ409" s="59"/>
      <c r="NUA409" s="59"/>
      <c r="NUB409" s="59"/>
      <c r="NUC409" s="59"/>
      <c r="NUD409" s="59"/>
      <c r="NUE409" s="59"/>
      <c r="NUF409" s="59"/>
      <c r="NUG409" s="59"/>
      <c r="NUH409" s="59"/>
      <c r="NUI409" s="59"/>
      <c r="NUJ409" s="59"/>
      <c r="NUK409" s="59"/>
      <c r="NUL409" s="59"/>
      <c r="NUM409" s="59"/>
      <c r="NUN409" s="59"/>
      <c r="NUO409" s="59"/>
      <c r="NUP409" s="59"/>
      <c r="NUQ409" s="59"/>
      <c r="NUR409" s="59"/>
      <c r="NUS409" s="59"/>
      <c r="NUT409" s="59"/>
      <c r="NUU409" s="59"/>
      <c r="NUV409" s="59"/>
      <c r="NUW409" s="59"/>
      <c r="NUX409" s="59"/>
      <c r="NUY409" s="59"/>
      <c r="NUZ409" s="59"/>
      <c r="NVA409" s="59"/>
      <c r="NVB409" s="59"/>
      <c r="NVC409" s="59"/>
      <c r="NVD409" s="59"/>
      <c r="NVE409" s="59"/>
      <c r="NVF409" s="59"/>
      <c r="NVG409" s="59"/>
      <c r="NVH409" s="59"/>
      <c r="NVI409" s="59"/>
      <c r="NVJ409" s="59"/>
      <c r="NVK409" s="59"/>
      <c r="NVL409" s="59"/>
      <c r="NVM409" s="59"/>
      <c r="NVN409" s="59"/>
      <c r="NVO409" s="59"/>
      <c r="NVP409" s="59"/>
      <c r="NVQ409" s="59"/>
      <c r="NVR409" s="59"/>
      <c r="NVS409" s="59"/>
      <c r="NVT409" s="59"/>
      <c r="NVU409" s="59"/>
      <c r="NVV409" s="59"/>
      <c r="NVW409" s="59"/>
      <c r="NVX409" s="59"/>
      <c r="NVY409" s="59"/>
      <c r="NVZ409" s="59"/>
      <c r="NWA409" s="59"/>
      <c r="NWB409" s="59"/>
      <c r="NWC409" s="59"/>
      <c r="NWD409" s="59"/>
      <c r="NWE409" s="59"/>
      <c r="NWF409" s="59"/>
      <c r="NWG409" s="59"/>
      <c r="NWH409" s="59"/>
      <c r="NWI409" s="59"/>
      <c r="NWJ409" s="59"/>
      <c r="NWK409" s="59"/>
      <c r="NWL409" s="59"/>
      <c r="NWM409" s="59"/>
      <c r="NWN409" s="59"/>
      <c r="NWO409" s="59"/>
      <c r="NWP409" s="59"/>
      <c r="NWQ409" s="59"/>
      <c r="NWR409" s="59"/>
      <c r="NWS409" s="59"/>
      <c r="NWT409" s="59"/>
      <c r="NWU409" s="59"/>
      <c r="NWV409" s="59"/>
      <c r="NWW409" s="59"/>
      <c r="NWX409" s="59"/>
      <c r="NWY409" s="59"/>
      <c r="NWZ409" s="59"/>
      <c r="NXA409" s="59"/>
      <c r="NXB409" s="59"/>
      <c r="NXC409" s="59"/>
      <c r="NXD409" s="59"/>
      <c r="NXE409" s="59"/>
      <c r="NXF409" s="59"/>
      <c r="NXG409" s="59"/>
      <c r="NXH409" s="59"/>
      <c r="NXI409" s="59"/>
      <c r="NXJ409" s="59"/>
      <c r="NXK409" s="59"/>
      <c r="NXL409" s="59"/>
      <c r="NXM409" s="59"/>
      <c r="NXN409" s="59"/>
      <c r="NXO409" s="59"/>
      <c r="NXP409" s="59"/>
      <c r="NXQ409" s="59"/>
      <c r="NXR409" s="59"/>
      <c r="NXS409" s="59"/>
      <c r="NXT409" s="59"/>
      <c r="NXU409" s="59"/>
      <c r="NXV409" s="59"/>
      <c r="NXW409" s="59"/>
      <c r="NXX409" s="59"/>
      <c r="NXY409" s="59"/>
      <c r="NXZ409" s="59"/>
      <c r="NYA409" s="59"/>
      <c r="NYB409" s="59"/>
      <c r="NYC409" s="59"/>
      <c r="NYD409" s="59"/>
      <c r="NYE409" s="59"/>
      <c r="NYF409" s="59"/>
      <c r="NYG409" s="59"/>
      <c r="NYH409" s="59"/>
      <c r="NYI409" s="59"/>
      <c r="NYJ409" s="59"/>
      <c r="NYK409" s="59"/>
      <c r="NYL409" s="59"/>
      <c r="NYM409" s="59"/>
      <c r="NYN409" s="59"/>
      <c r="NYO409" s="59"/>
      <c r="NYP409" s="59"/>
      <c r="NYQ409" s="59"/>
      <c r="NYR409" s="59"/>
      <c r="NYS409" s="59"/>
      <c r="NYT409" s="59"/>
      <c r="NYU409" s="59"/>
      <c r="NYV409" s="59"/>
      <c r="NYW409" s="59"/>
      <c r="NYX409" s="59"/>
      <c r="NYY409" s="59"/>
      <c r="NYZ409" s="59"/>
      <c r="NZA409" s="59"/>
      <c r="NZB409" s="59"/>
      <c r="NZC409" s="59"/>
      <c r="NZD409" s="59"/>
      <c r="NZE409" s="59"/>
      <c r="NZF409" s="59"/>
      <c r="NZG409" s="59"/>
      <c r="NZH409" s="59"/>
      <c r="NZI409" s="59"/>
      <c r="NZJ409" s="59"/>
      <c r="NZK409" s="59"/>
      <c r="NZL409" s="59"/>
      <c r="NZM409" s="59"/>
      <c r="NZN409" s="59"/>
      <c r="NZO409" s="59"/>
      <c r="NZP409" s="59"/>
      <c r="NZQ409" s="59"/>
      <c r="NZR409" s="59"/>
      <c r="NZS409" s="59"/>
      <c r="NZT409" s="59"/>
      <c r="NZU409" s="59"/>
      <c r="NZV409" s="59"/>
      <c r="NZW409" s="59"/>
      <c r="NZX409" s="59"/>
      <c r="NZY409" s="59"/>
      <c r="NZZ409" s="59"/>
      <c r="OAA409" s="59"/>
      <c r="OAB409" s="59"/>
      <c r="OAC409" s="59"/>
      <c r="OAD409" s="59"/>
      <c r="OAE409" s="59"/>
      <c r="OAF409" s="59"/>
      <c r="OAG409" s="59"/>
      <c r="OAH409" s="59"/>
      <c r="OAI409" s="59"/>
      <c r="OAJ409" s="59"/>
      <c r="OAK409" s="59"/>
      <c r="OAL409" s="59"/>
      <c r="OAM409" s="59"/>
      <c r="OAN409" s="59"/>
      <c r="OAO409" s="59"/>
      <c r="OAP409" s="59"/>
      <c r="OAQ409" s="59"/>
      <c r="OAR409" s="59"/>
      <c r="OAS409" s="59"/>
      <c r="OAT409" s="59"/>
      <c r="OAU409" s="59"/>
      <c r="OAV409" s="59"/>
      <c r="OAW409" s="59"/>
      <c r="OAX409" s="59"/>
      <c r="OAY409" s="59"/>
      <c r="OAZ409" s="59"/>
      <c r="OBA409" s="59"/>
      <c r="OBB409" s="59"/>
      <c r="OBC409" s="59"/>
      <c r="OBD409" s="59"/>
      <c r="OBE409" s="59"/>
      <c r="OBF409" s="59"/>
      <c r="OBG409" s="59"/>
      <c r="OBH409" s="59"/>
      <c r="OBI409" s="59"/>
      <c r="OBJ409" s="59"/>
      <c r="OBK409" s="59"/>
      <c r="OBL409" s="59"/>
      <c r="OBM409" s="59"/>
      <c r="OBN409" s="59"/>
      <c r="OBO409" s="59"/>
      <c r="OBP409" s="59"/>
      <c r="OBQ409" s="59"/>
      <c r="OBR409" s="59"/>
      <c r="OBS409" s="59"/>
      <c r="OBT409" s="59"/>
      <c r="OBU409" s="59"/>
      <c r="OBV409" s="59"/>
      <c r="OBW409" s="59"/>
      <c r="OBX409" s="59"/>
      <c r="OBY409" s="59"/>
      <c r="OBZ409" s="59"/>
      <c r="OCA409" s="59"/>
      <c r="OCB409" s="59"/>
      <c r="OCC409" s="59"/>
      <c r="OCD409" s="59"/>
      <c r="OCE409" s="59"/>
      <c r="OCF409" s="59"/>
      <c r="OCG409" s="59"/>
      <c r="OCH409" s="59"/>
      <c r="OCI409" s="59"/>
      <c r="OCJ409" s="59"/>
      <c r="OCK409" s="59"/>
      <c r="OCL409" s="59"/>
      <c r="OCM409" s="59"/>
      <c r="OCN409" s="59"/>
      <c r="OCO409" s="59"/>
      <c r="OCP409" s="59"/>
      <c r="OCQ409" s="59"/>
      <c r="OCR409" s="59"/>
      <c r="OCS409" s="59"/>
      <c r="OCT409" s="59"/>
      <c r="OCU409" s="59"/>
      <c r="OCV409" s="59"/>
      <c r="OCW409" s="59"/>
      <c r="OCX409" s="59"/>
      <c r="OCY409" s="59"/>
      <c r="OCZ409" s="59"/>
      <c r="ODA409" s="59"/>
      <c r="ODB409" s="59"/>
      <c r="ODC409" s="59"/>
      <c r="ODD409" s="59"/>
      <c r="ODE409" s="59"/>
      <c r="ODF409" s="59"/>
      <c r="ODG409" s="59"/>
      <c r="ODH409" s="59"/>
      <c r="ODI409" s="59"/>
      <c r="ODJ409" s="59"/>
      <c r="ODK409" s="59"/>
      <c r="ODL409" s="59"/>
      <c r="ODM409" s="59"/>
      <c r="ODN409" s="59"/>
      <c r="ODO409" s="59"/>
      <c r="ODP409" s="59"/>
      <c r="ODQ409" s="59"/>
      <c r="ODR409" s="59"/>
      <c r="ODS409" s="59"/>
      <c r="ODT409" s="59"/>
      <c r="ODU409" s="59"/>
      <c r="ODV409" s="59"/>
      <c r="ODW409" s="59"/>
      <c r="ODX409" s="59"/>
      <c r="ODY409" s="59"/>
      <c r="ODZ409" s="59"/>
      <c r="OEA409" s="59"/>
      <c r="OEB409" s="59"/>
      <c r="OEC409" s="59"/>
      <c r="OED409" s="59"/>
      <c r="OEE409" s="59"/>
      <c r="OEF409" s="59"/>
      <c r="OEG409" s="59"/>
      <c r="OEH409" s="59"/>
      <c r="OEI409" s="59"/>
      <c r="OEJ409" s="59"/>
      <c r="OEK409" s="59"/>
      <c r="OEL409" s="59"/>
      <c r="OEM409" s="59"/>
      <c r="OEN409" s="59"/>
      <c r="OEO409" s="59"/>
      <c r="OEP409" s="59"/>
      <c r="OEQ409" s="59"/>
      <c r="OER409" s="59"/>
      <c r="OES409" s="59"/>
      <c r="OET409" s="59"/>
      <c r="OEU409" s="59"/>
      <c r="OEV409" s="59"/>
      <c r="OEW409" s="59"/>
      <c r="OEX409" s="59"/>
      <c r="OEY409" s="59"/>
      <c r="OEZ409" s="59"/>
      <c r="OFA409" s="59"/>
      <c r="OFB409" s="59"/>
      <c r="OFC409" s="59"/>
      <c r="OFD409" s="59"/>
      <c r="OFE409" s="59"/>
      <c r="OFF409" s="59"/>
      <c r="OFG409" s="59"/>
      <c r="OFH409" s="59"/>
      <c r="OFI409" s="59"/>
      <c r="OFJ409" s="59"/>
      <c r="OFK409" s="59"/>
      <c r="OFL409" s="59"/>
      <c r="OFM409" s="59"/>
      <c r="OFN409" s="59"/>
      <c r="OFO409" s="59"/>
      <c r="OFP409" s="59"/>
      <c r="OFQ409" s="59"/>
      <c r="OFR409" s="59"/>
      <c r="OFS409" s="59"/>
      <c r="OFT409" s="59"/>
      <c r="OFU409" s="59"/>
      <c r="OFV409" s="59"/>
      <c r="OFW409" s="59"/>
      <c r="OFX409" s="59"/>
      <c r="OFY409" s="59"/>
      <c r="OFZ409" s="59"/>
      <c r="OGA409" s="59"/>
      <c r="OGB409" s="59"/>
      <c r="OGC409" s="59"/>
      <c r="OGD409" s="59"/>
      <c r="OGE409" s="59"/>
      <c r="OGF409" s="59"/>
      <c r="OGG409" s="59"/>
      <c r="OGH409" s="59"/>
      <c r="OGI409" s="59"/>
      <c r="OGJ409" s="59"/>
      <c r="OGK409" s="59"/>
      <c r="OGL409" s="59"/>
      <c r="OGM409" s="59"/>
      <c r="OGN409" s="59"/>
      <c r="OGO409" s="59"/>
      <c r="OGP409" s="59"/>
      <c r="OGQ409" s="59"/>
      <c r="OGR409" s="59"/>
      <c r="OGS409" s="59"/>
      <c r="OGT409" s="59"/>
      <c r="OGU409" s="59"/>
      <c r="OGV409" s="59"/>
      <c r="OGW409" s="59"/>
      <c r="OGX409" s="59"/>
      <c r="OGY409" s="59"/>
      <c r="OGZ409" s="59"/>
      <c r="OHA409" s="59"/>
      <c r="OHB409" s="59"/>
      <c r="OHC409" s="59"/>
      <c r="OHD409" s="59"/>
      <c r="OHE409" s="59"/>
      <c r="OHF409" s="59"/>
      <c r="OHG409" s="59"/>
      <c r="OHH409" s="59"/>
      <c r="OHI409" s="59"/>
      <c r="OHJ409" s="59"/>
      <c r="OHK409" s="59"/>
      <c r="OHL409" s="59"/>
      <c r="OHM409" s="59"/>
      <c r="OHN409" s="59"/>
      <c r="OHO409" s="59"/>
      <c r="OHP409" s="59"/>
      <c r="OHQ409" s="59"/>
      <c r="OHR409" s="59"/>
      <c r="OHS409" s="59"/>
      <c r="OHT409" s="59"/>
      <c r="OHU409" s="59"/>
      <c r="OHV409" s="59"/>
      <c r="OHW409" s="59"/>
      <c r="OHX409" s="59"/>
      <c r="OHY409" s="59"/>
      <c r="OHZ409" s="59"/>
      <c r="OIA409" s="59"/>
      <c r="OIB409" s="59"/>
      <c r="OIC409" s="59"/>
      <c r="OID409" s="59"/>
      <c r="OIE409" s="59"/>
      <c r="OIF409" s="59"/>
      <c r="OIG409" s="59"/>
      <c r="OIH409" s="59"/>
      <c r="OII409" s="59"/>
      <c r="OIJ409" s="59"/>
      <c r="OIK409" s="59"/>
      <c r="OIL409" s="59"/>
      <c r="OIM409" s="59"/>
      <c r="OIN409" s="59"/>
      <c r="OIO409" s="59"/>
      <c r="OIP409" s="59"/>
      <c r="OIQ409" s="59"/>
      <c r="OIR409" s="59"/>
      <c r="OIS409" s="59"/>
      <c r="OIT409" s="59"/>
      <c r="OIU409" s="59"/>
      <c r="OIV409" s="59"/>
      <c r="OIW409" s="59"/>
      <c r="OIX409" s="59"/>
      <c r="OIY409" s="59"/>
      <c r="OIZ409" s="59"/>
      <c r="OJA409" s="59"/>
      <c r="OJB409" s="59"/>
      <c r="OJC409" s="59"/>
      <c r="OJD409" s="59"/>
      <c r="OJE409" s="59"/>
      <c r="OJF409" s="59"/>
      <c r="OJG409" s="59"/>
      <c r="OJH409" s="59"/>
      <c r="OJI409" s="59"/>
      <c r="OJJ409" s="59"/>
      <c r="OJK409" s="59"/>
      <c r="OJL409" s="59"/>
      <c r="OJM409" s="59"/>
      <c r="OJN409" s="59"/>
      <c r="OJO409" s="59"/>
      <c r="OJP409" s="59"/>
      <c r="OJQ409" s="59"/>
      <c r="OJR409" s="59"/>
      <c r="OJS409" s="59"/>
      <c r="OJT409" s="59"/>
      <c r="OJU409" s="59"/>
      <c r="OJV409" s="59"/>
      <c r="OJW409" s="59"/>
      <c r="OJX409" s="59"/>
      <c r="OJY409" s="59"/>
      <c r="OJZ409" s="59"/>
      <c r="OKA409" s="59"/>
      <c r="OKB409" s="59"/>
      <c r="OKC409" s="59"/>
      <c r="OKD409" s="59"/>
      <c r="OKE409" s="59"/>
      <c r="OKF409" s="59"/>
      <c r="OKG409" s="59"/>
      <c r="OKH409" s="59"/>
      <c r="OKI409" s="59"/>
      <c r="OKJ409" s="59"/>
      <c r="OKK409" s="59"/>
      <c r="OKL409" s="59"/>
      <c r="OKM409" s="59"/>
      <c r="OKN409" s="59"/>
      <c r="OKO409" s="59"/>
      <c r="OKP409" s="59"/>
      <c r="OKQ409" s="59"/>
      <c r="OKR409" s="59"/>
      <c r="OKS409" s="59"/>
      <c r="OKT409" s="59"/>
      <c r="OKU409" s="59"/>
      <c r="OKV409" s="59"/>
      <c r="OKW409" s="59"/>
      <c r="OKX409" s="59"/>
      <c r="OKY409" s="59"/>
      <c r="OKZ409" s="59"/>
      <c r="OLA409" s="59"/>
      <c r="OLB409" s="59"/>
      <c r="OLC409" s="59"/>
      <c r="OLD409" s="59"/>
      <c r="OLE409" s="59"/>
      <c r="OLF409" s="59"/>
      <c r="OLG409" s="59"/>
      <c r="OLH409" s="59"/>
      <c r="OLI409" s="59"/>
      <c r="OLJ409" s="59"/>
      <c r="OLK409" s="59"/>
      <c r="OLL409" s="59"/>
      <c r="OLM409" s="59"/>
      <c r="OLN409" s="59"/>
      <c r="OLO409" s="59"/>
      <c r="OLP409" s="59"/>
      <c r="OLQ409" s="59"/>
      <c r="OLR409" s="59"/>
      <c r="OLS409" s="59"/>
      <c r="OLT409" s="59"/>
      <c r="OLU409" s="59"/>
      <c r="OLV409" s="59"/>
      <c r="OLW409" s="59"/>
      <c r="OLX409" s="59"/>
      <c r="OLY409" s="59"/>
      <c r="OLZ409" s="59"/>
      <c r="OMA409" s="59"/>
      <c r="OMB409" s="59"/>
      <c r="OMC409" s="59"/>
      <c r="OMD409" s="59"/>
      <c r="OME409" s="59"/>
      <c r="OMF409" s="59"/>
      <c r="OMG409" s="59"/>
      <c r="OMH409" s="59"/>
      <c r="OMI409" s="59"/>
      <c r="OMJ409" s="59"/>
      <c r="OMK409" s="59"/>
      <c r="OML409" s="59"/>
      <c r="OMM409" s="59"/>
      <c r="OMN409" s="59"/>
      <c r="OMO409" s="59"/>
      <c r="OMP409" s="59"/>
      <c r="OMQ409" s="59"/>
      <c r="OMR409" s="59"/>
      <c r="OMS409" s="59"/>
      <c r="OMT409" s="59"/>
      <c r="OMU409" s="59"/>
      <c r="OMV409" s="59"/>
      <c r="OMW409" s="59"/>
      <c r="OMX409" s="59"/>
      <c r="OMY409" s="59"/>
      <c r="OMZ409" s="59"/>
      <c r="ONA409" s="59"/>
      <c r="ONB409" s="59"/>
      <c r="ONC409" s="59"/>
      <c r="OND409" s="59"/>
      <c r="ONE409" s="59"/>
      <c r="ONF409" s="59"/>
      <c r="ONG409" s="59"/>
      <c r="ONH409" s="59"/>
      <c r="ONI409" s="59"/>
      <c r="ONJ409" s="59"/>
      <c r="ONK409" s="59"/>
      <c r="ONL409" s="59"/>
      <c r="ONM409" s="59"/>
      <c r="ONN409" s="59"/>
      <c r="ONO409" s="59"/>
      <c r="ONP409" s="59"/>
      <c r="ONQ409" s="59"/>
      <c r="ONR409" s="59"/>
      <c r="ONS409" s="59"/>
      <c r="ONT409" s="59"/>
      <c r="ONU409" s="59"/>
      <c r="ONV409" s="59"/>
      <c r="ONW409" s="59"/>
      <c r="ONX409" s="59"/>
      <c r="ONY409" s="59"/>
      <c r="ONZ409" s="59"/>
      <c r="OOA409" s="59"/>
      <c r="OOB409" s="59"/>
      <c r="OOC409" s="59"/>
      <c r="OOD409" s="59"/>
      <c r="OOE409" s="59"/>
      <c r="OOF409" s="59"/>
      <c r="OOG409" s="59"/>
      <c r="OOH409" s="59"/>
      <c r="OOI409" s="59"/>
      <c r="OOJ409" s="59"/>
      <c r="OOK409" s="59"/>
      <c r="OOL409" s="59"/>
      <c r="OOM409" s="59"/>
      <c r="OON409" s="59"/>
      <c r="OOO409" s="59"/>
      <c r="OOP409" s="59"/>
      <c r="OOQ409" s="59"/>
      <c r="OOR409" s="59"/>
      <c r="OOS409" s="59"/>
      <c r="OOT409" s="59"/>
      <c r="OOU409" s="59"/>
      <c r="OOV409" s="59"/>
      <c r="OOW409" s="59"/>
      <c r="OOX409" s="59"/>
      <c r="OOY409" s="59"/>
      <c r="OOZ409" s="59"/>
      <c r="OPA409" s="59"/>
      <c r="OPB409" s="59"/>
      <c r="OPC409" s="59"/>
      <c r="OPD409" s="59"/>
      <c r="OPE409" s="59"/>
      <c r="OPF409" s="59"/>
      <c r="OPG409" s="59"/>
      <c r="OPH409" s="59"/>
      <c r="OPI409" s="59"/>
      <c r="OPJ409" s="59"/>
      <c r="OPK409" s="59"/>
      <c r="OPL409" s="59"/>
      <c r="OPM409" s="59"/>
      <c r="OPN409" s="59"/>
      <c r="OPO409" s="59"/>
      <c r="OPP409" s="59"/>
      <c r="OPQ409" s="59"/>
      <c r="OPR409" s="59"/>
      <c r="OPS409" s="59"/>
      <c r="OPT409" s="59"/>
      <c r="OPU409" s="59"/>
      <c r="OPV409" s="59"/>
      <c r="OPW409" s="59"/>
      <c r="OPX409" s="59"/>
      <c r="OPY409" s="59"/>
      <c r="OPZ409" s="59"/>
      <c r="OQA409" s="59"/>
      <c r="OQB409" s="59"/>
      <c r="OQC409" s="59"/>
      <c r="OQD409" s="59"/>
      <c r="OQE409" s="59"/>
      <c r="OQF409" s="59"/>
      <c r="OQG409" s="59"/>
      <c r="OQH409" s="59"/>
      <c r="OQI409" s="59"/>
      <c r="OQJ409" s="59"/>
      <c r="OQK409" s="59"/>
      <c r="OQL409" s="59"/>
      <c r="OQM409" s="59"/>
      <c r="OQN409" s="59"/>
      <c r="OQO409" s="59"/>
      <c r="OQP409" s="59"/>
      <c r="OQQ409" s="59"/>
      <c r="OQR409" s="59"/>
      <c r="OQS409" s="59"/>
      <c r="OQT409" s="59"/>
      <c r="OQU409" s="59"/>
      <c r="OQV409" s="59"/>
      <c r="OQW409" s="59"/>
      <c r="OQX409" s="59"/>
      <c r="OQY409" s="59"/>
      <c r="OQZ409" s="59"/>
      <c r="ORA409" s="59"/>
      <c r="ORB409" s="59"/>
      <c r="ORC409" s="59"/>
      <c r="ORD409" s="59"/>
      <c r="ORE409" s="59"/>
      <c r="ORF409" s="59"/>
      <c r="ORG409" s="59"/>
      <c r="ORH409" s="59"/>
      <c r="ORI409" s="59"/>
      <c r="ORJ409" s="59"/>
      <c r="ORK409" s="59"/>
      <c r="ORL409" s="59"/>
      <c r="ORM409" s="59"/>
      <c r="ORN409" s="59"/>
      <c r="ORO409" s="59"/>
      <c r="ORP409" s="59"/>
      <c r="ORQ409" s="59"/>
      <c r="ORR409" s="59"/>
      <c r="ORS409" s="59"/>
      <c r="ORT409" s="59"/>
      <c r="ORU409" s="59"/>
      <c r="ORV409" s="59"/>
      <c r="ORW409" s="59"/>
      <c r="ORX409" s="59"/>
      <c r="ORY409" s="59"/>
      <c r="ORZ409" s="59"/>
      <c r="OSA409" s="59"/>
      <c r="OSB409" s="59"/>
      <c r="OSC409" s="59"/>
      <c r="OSD409" s="59"/>
      <c r="OSE409" s="59"/>
      <c r="OSF409" s="59"/>
      <c r="OSG409" s="59"/>
      <c r="OSH409" s="59"/>
      <c r="OSI409" s="59"/>
      <c r="OSJ409" s="59"/>
      <c r="OSK409" s="59"/>
      <c r="OSL409" s="59"/>
      <c r="OSM409" s="59"/>
      <c r="OSN409" s="59"/>
      <c r="OSO409" s="59"/>
      <c r="OSP409" s="59"/>
      <c r="OSQ409" s="59"/>
      <c r="OSR409" s="59"/>
      <c r="OSS409" s="59"/>
      <c r="OST409" s="59"/>
      <c r="OSU409" s="59"/>
      <c r="OSV409" s="59"/>
      <c r="OSW409" s="59"/>
      <c r="OSX409" s="59"/>
      <c r="OSY409" s="59"/>
      <c r="OSZ409" s="59"/>
      <c r="OTA409" s="59"/>
      <c r="OTB409" s="59"/>
      <c r="OTC409" s="59"/>
      <c r="OTD409" s="59"/>
      <c r="OTE409" s="59"/>
      <c r="OTF409" s="59"/>
      <c r="OTG409" s="59"/>
      <c r="OTH409" s="59"/>
      <c r="OTI409" s="59"/>
      <c r="OTJ409" s="59"/>
      <c r="OTK409" s="59"/>
      <c r="OTL409" s="59"/>
      <c r="OTM409" s="59"/>
      <c r="OTN409" s="59"/>
      <c r="OTO409" s="59"/>
      <c r="OTP409" s="59"/>
      <c r="OTQ409" s="59"/>
      <c r="OTR409" s="59"/>
      <c r="OTS409" s="59"/>
      <c r="OTT409" s="59"/>
      <c r="OTU409" s="59"/>
      <c r="OTV409" s="59"/>
      <c r="OTW409" s="59"/>
      <c r="OTX409" s="59"/>
      <c r="OTY409" s="59"/>
      <c r="OTZ409" s="59"/>
      <c r="OUA409" s="59"/>
      <c r="OUB409" s="59"/>
      <c r="OUC409" s="59"/>
      <c r="OUD409" s="59"/>
      <c r="OUE409" s="59"/>
      <c r="OUF409" s="59"/>
      <c r="OUG409" s="59"/>
      <c r="OUH409" s="59"/>
      <c r="OUI409" s="59"/>
      <c r="OUJ409" s="59"/>
      <c r="OUK409" s="59"/>
      <c r="OUL409" s="59"/>
      <c r="OUM409" s="59"/>
      <c r="OUN409" s="59"/>
      <c r="OUO409" s="59"/>
      <c r="OUP409" s="59"/>
      <c r="OUQ409" s="59"/>
      <c r="OUR409" s="59"/>
      <c r="OUS409" s="59"/>
      <c r="OUT409" s="59"/>
      <c r="OUU409" s="59"/>
      <c r="OUV409" s="59"/>
      <c r="OUW409" s="59"/>
      <c r="OUX409" s="59"/>
      <c r="OUY409" s="59"/>
      <c r="OUZ409" s="59"/>
      <c r="OVA409" s="59"/>
      <c r="OVB409" s="59"/>
      <c r="OVC409" s="59"/>
      <c r="OVD409" s="59"/>
      <c r="OVE409" s="59"/>
      <c r="OVF409" s="59"/>
      <c r="OVG409" s="59"/>
      <c r="OVH409" s="59"/>
      <c r="OVI409" s="59"/>
      <c r="OVJ409" s="59"/>
      <c r="OVK409" s="59"/>
      <c r="OVL409" s="59"/>
      <c r="OVM409" s="59"/>
      <c r="OVN409" s="59"/>
      <c r="OVO409" s="59"/>
      <c r="OVP409" s="59"/>
      <c r="OVQ409" s="59"/>
      <c r="OVR409" s="59"/>
      <c r="OVS409" s="59"/>
      <c r="OVT409" s="59"/>
      <c r="OVU409" s="59"/>
      <c r="OVV409" s="59"/>
      <c r="OVW409" s="59"/>
      <c r="OVX409" s="59"/>
      <c r="OVY409" s="59"/>
      <c r="OVZ409" s="59"/>
      <c r="OWA409" s="59"/>
      <c r="OWB409" s="59"/>
      <c r="OWC409" s="59"/>
      <c r="OWD409" s="59"/>
      <c r="OWE409" s="59"/>
      <c r="OWF409" s="59"/>
      <c r="OWG409" s="59"/>
      <c r="OWH409" s="59"/>
      <c r="OWI409" s="59"/>
      <c r="OWJ409" s="59"/>
      <c r="OWK409" s="59"/>
      <c r="OWL409" s="59"/>
      <c r="OWM409" s="59"/>
      <c r="OWN409" s="59"/>
      <c r="OWO409" s="59"/>
      <c r="OWP409" s="59"/>
      <c r="OWQ409" s="59"/>
      <c r="OWR409" s="59"/>
      <c r="OWS409" s="59"/>
      <c r="OWT409" s="59"/>
      <c r="OWU409" s="59"/>
      <c r="OWV409" s="59"/>
      <c r="OWW409" s="59"/>
      <c r="OWX409" s="59"/>
      <c r="OWY409" s="59"/>
      <c r="OWZ409" s="59"/>
      <c r="OXA409" s="59"/>
      <c r="OXB409" s="59"/>
      <c r="OXC409" s="59"/>
      <c r="OXD409" s="59"/>
      <c r="OXE409" s="59"/>
      <c r="OXF409" s="59"/>
      <c r="OXG409" s="59"/>
      <c r="OXH409" s="59"/>
      <c r="OXI409" s="59"/>
      <c r="OXJ409" s="59"/>
      <c r="OXK409" s="59"/>
      <c r="OXL409" s="59"/>
      <c r="OXM409" s="59"/>
      <c r="OXN409" s="59"/>
      <c r="OXO409" s="59"/>
      <c r="OXP409" s="59"/>
      <c r="OXQ409" s="59"/>
      <c r="OXR409" s="59"/>
      <c r="OXS409" s="59"/>
      <c r="OXT409" s="59"/>
      <c r="OXU409" s="59"/>
      <c r="OXV409" s="59"/>
      <c r="OXW409" s="59"/>
      <c r="OXX409" s="59"/>
      <c r="OXY409" s="59"/>
      <c r="OXZ409" s="59"/>
      <c r="OYA409" s="59"/>
      <c r="OYB409" s="59"/>
      <c r="OYC409" s="59"/>
      <c r="OYD409" s="59"/>
      <c r="OYE409" s="59"/>
      <c r="OYF409" s="59"/>
      <c r="OYG409" s="59"/>
      <c r="OYH409" s="59"/>
      <c r="OYI409" s="59"/>
      <c r="OYJ409" s="59"/>
      <c r="OYK409" s="59"/>
      <c r="OYL409" s="59"/>
      <c r="OYM409" s="59"/>
      <c r="OYN409" s="59"/>
      <c r="OYO409" s="59"/>
      <c r="OYP409" s="59"/>
      <c r="OYQ409" s="59"/>
      <c r="OYR409" s="59"/>
      <c r="OYS409" s="59"/>
      <c r="OYT409" s="59"/>
      <c r="OYU409" s="59"/>
      <c r="OYV409" s="59"/>
      <c r="OYW409" s="59"/>
      <c r="OYX409" s="59"/>
      <c r="OYY409" s="59"/>
      <c r="OYZ409" s="59"/>
      <c r="OZA409" s="59"/>
      <c r="OZB409" s="59"/>
      <c r="OZC409" s="59"/>
      <c r="OZD409" s="59"/>
      <c r="OZE409" s="59"/>
      <c r="OZF409" s="59"/>
      <c r="OZG409" s="59"/>
      <c r="OZH409" s="59"/>
      <c r="OZI409" s="59"/>
      <c r="OZJ409" s="59"/>
      <c r="OZK409" s="59"/>
      <c r="OZL409" s="59"/>
      <c r="OZM409" s="59"/>
      <c r="OZN409" s="59"/>
      <c r="OZO409" s="59"/>
      <c r="OZP409" s="59"/>
      <c r="OZQ409" s="59"/>
      <c r="OZR409" s="59"/>
      <c r="OZS409" s="59"/>
      <c r="OZT409" s="59"/>
      <c r="OZU409" s="59"/>
      <c r="OZV409" s="59"/>
      <c r="OZW409" s="59"/>
      <c r="OZX409" s="59"/>
      <c r="OZY409" s="59"/>
      <c r="OZZ409" s="59"/>
      <c r="PAA409" s="59"/>
      <c r="PAB409" s="59"/>
      <c r="PAC409" s="59"/>
      <c r="PAD409" s="59"/>
      <c r="PAE409" s="59"/>
      <c r="PAF409" s="59"/>
      <c r="PAG409" s="59"/>
      <c r="PAH409" s="59"/>
      <c r="PAI409" s="59"/>
      <c r="PAJ409" s="59"/>
      <c r="PAK409" s="59"/>
      <c r="PAL409" s="59"/>
      <c r="PAM409" s="59"/>
      <c r="PAN409" s="59"/>
      <c r="PAO409" s="59"/>
      <c r="PAP409" s="59"/>
      <c r="PAQ409" s="59"/>
      <c r="PAR409" s="59"/>
      <c r="PAS409" s="59"/>
      <c r="PAT409" s="59"/>
      <c r="PAU409" s="59"/>
      <c r="PAV409" s="59"/>
      <c r="PAW409" s="59"/>
      <c r="PAX409" s="59"/>
      <c r="PAY409" s="59"/>
      <c r="PAZ409" s="59"/>
      <c r="PBA409" s="59"/>
      <c r="PBB409" s="59"/>
      <c r="PBC409" s="59"/>
      <c r="PBD409" s="59"/>
      <c r="PBE409" s="59"/>
      <c r="PBF409" s="59"/>
      <c r="PBG409" s="59"/>
      <c r="PBH409" s="59"/>
      <c r="PBI409" s="59"/>
      <c r="PBJ409" s="59"/>
      <c r="PBK409" s="59"/>
      <c r="PBL409" s="59"/>
      <c r="PBM409" s="59"/>
      <c r="PBN409" s="59"/>
      <c r="PBO409" s="59"/>
      <c r="PBP409" s="59"/>
      <c r="PBQ409" s="59"/>
      <c r="PBR409" s="59"/>
      <c r="PBS409" s="59"/>
      <c r="PBT409" s="59"/>
      <c r="PBU409" s="59"/>
      <c r="PBV409" s="59"/>
      <c r="PBW409" s="59"/>
      <c r="PBX409" s="59"/>
      <c r="PBY409" s="59"/>
      <c r="PBZ409" s="59"/>
      <c r="PCA409" s="59"/>
      <c r="PCB409" s="59"/>
      <c r="PCC409" s="59"/>
      <c r="PCD409" s="59"/>
      <c r="PCE409" s="59"/>
      <c r="PCF409" s="59"/>
      <c r="PCG409" s="59"/>
      <c r="PCH409" s="59"/>
      <c r="PCI409" s="59"/>
      <c r="PCJ409" s="59"/>
      <c r="PCK409" s="59"/>
      <c r="PCL409" s="59"/>
      <c r="PCM409" s="59"/>
      <c r="PCN409" s="59"/>
      <c r="PCO409" s="59"/>
      <c r="PCP409" s="59"/>
      <c r="PCQ409" s="59"/>
      <c r="PCR409" s="59"/>
      <c r="PCS409" s="59"/>
      <c r="PCT409" s="59"/>
      <c r="PCU409" s="59"/>
      <c r="PCV409" s="59"/>
      <c r="PCW409" s="59"/>
      <c r="PCX409" s="59"/>
      <c r="PCY409" s="59"/>
      <c r="PCZ409" s="59"/>
      <c r="PDA409" s="59"/>
      <c r="PDB409" s="59"/>
      <c r="PDC409" s="59"/>
      <c r="PDD409" s="59"/>
      <c r="PDE409" s="59"/>
      <c r="PDF409" s="59"/>
      <c r="PDG409" s="59"/>
      <c r="PDH409" s="59"/>
      <c r="PDI409" s="59"/>
      <c r="PDJ409" s="59"/>
      <c r="PDK409" s="59"/>
      <c r="PDL409" s="59"/>
      <c r="PDM409" s="59"/>
      <c r="PDN409" s="59"/>
      <c r="PDO409" s="59"/>
      <c r="PDP409" s="59"/>
      <c r="PDQ409" s="59"/>
      <c r="PDR409" s="59"/>
      <c r="PDS409" s="59"/>
      <c r="PDT409" s="59"/>
      <c r="PDU409" s="59"/>
      <c r="PDV409" s="59"/>
      <c r="PDW409" s="59"/>
      <c r="PDX409" s="59"/>
      <c r="PDY409" s="59"/>
      <c r="PDZ409" s="59"/>
      <c r="PEA409" s="59"/>
      <c r="PEB409" s="59"/>
      <c r="PEC409" s="59"/>
      <c r="PED409" s="59"/>
      <c r="PEE409" s="59"/>
      <c r="PEF409" s="59"/>
      <c r="PEG409" s="59"/>
      <c r="PEH409" s="59"/>
      <c r="PEI409" s="59"/>
      <c r="PEJ409" s="59"/>
      <c r="PEK409" s="59"/>
      <c r="PEL409" s="59"/>
      <c r="PEM409" s="59"/>
      <c r="PEN409" s="59"/>
      <c r="PEO409" s="59"/>
      <c r="PEP409" s="59"/>
      <c r="PEQ409" s="59"/>
      <c r="PER409" s="59"/>
      <c r="PES409" s="59"/>
      <c r="PET409" s="59"/>
      <c r="PEU409" s="59"/>
      <c r="PEV409" s="59"/>
      <c r="PEW409" s="59"/>
      <c r="PEX409" s="59"/>
      <c r="PEY409" s="59"/>
      <c r="PEZ409" s="59"/>
      <c r="PFA409" s="59"/>
      <c r="PFB409" s="59"/>
      <c r="PFC409" s="59"/>
      <c r="PFD409" s="59"/>
      <c r="PFE409" s="59"/>
      <c r="PFF409" s="59"/>
      <c r="PFG409" s="59"/>
      <c r="PFH409" s="59"/>
      <c r="PFI409" s="59"/>
      <c r="PFJ409" s="59"/>
      <c r="PFK409" s="59"/>
      <c r="PFL409" s="59"/>
      <c r="PFM409" s="59"/>
      <c r="PFN409" s="59"/>
      <c r="PFO409" s="59"/>
      <c r="PFP409" s="59"/>
      <c r="PFQ409" s="59"/>
      <c r="PFR409" s="59"/>
      <c r="PFS409" s="59"/>
      <c r="PFT409" s="59"/>
      <c r="PFU409" s="59"/>
      <c r="PFV409" s="59"/>
      <c r="PFW409" s="59"/>
      <c r="PFX409" s="59"/>
      <c r="PFY409" s="59"/>
      <c r="PFZ409" s="59"/>
      <c r="PGA409" s="59"/>
      <c r="PGB409" s="59"/>
      <c r="PGC409" s="59"/>
      <c r="PGD409" s="59"/>
      <c r="PGE409" s="59"/>
      <c r="PGF409" s="59"/>
      <c r="PGG409" s="59"/>
      <c r="PGH409" s="59"/>
      <c r="PGI409" s="59"/>
      <c r="PGJ409" s="59"/>
      <c r="PGK409" s="59"/>
      <c r="PGL409" s="59"/>
      <c r="PGM409" s="59"/>
      <c r="PGN409" s="59"/>
      <c r="PGO409" s="59"/>
      <c r="PGP409" s="59"/>
      <c r="PGQ409" s="59"/>
      <c r="PGR409" s="59"/>
      <c r="PGS409" s="59"/>
      <c r="PGT409" s="59"/>
      <c r="PGU409" s="59"/>
      <c r="PGV409" s="59"/>
      <c r="PGW409" s="59"/>
      <c r="PGX409" s="59"/>
      <c r="PGY409" s="59"/>
      <c r="PGZ409" s="59"/>
      <c r="PHA409" s="59"/>
      <c r="PHB409" s="59"/>
      <c r="PHC409" s="59"/>
      <c r="PHD409" s="59"/>
      <c r="PHE409" s="59"/>
      <c r="PHF409" s="59"/>
      <c r="PHG409" s="59"/>
      <c r="PHH409" s="59"/>
      <c r="PHI409" s="59"/>
      <c r="PHJ409" s="59"/>
      <c r="PHK409" s="59"/>
      <c r="PHL409" s="59"/>
      <c r="PHM409" s="59"/>
      <c r="PHN409" s="59"/>
      <c r="PHO409" s="59"/>
      <c r="PHP409" s="59"/>
      <c r="PHQ409" s="59"/>
      <c r="PHR409" s="59"/>
      <c r="PHS409" s="59"/>
      <c r="PHT409" s="59"/>
      <c r="PHU409" s="59"/>
      <c r="PHV409" s="59"/>
      <c r="PHW409" s="59"/>
      <c r="PHX409" s="59"/>
      <c r="PHY409" s="59"/>
      <c r="PHZ409" s="59"/>
      <c r="PIA409" s="59"/>
      <c r="PIB409" s="59"/>
      <c r="PIC409" s="59"/>
      <c r="PID409" s="59"/>
      <c r="PIE409" s="59"/>
      <c r="PIF409" s="59"/>
      <c r="PIG409" s="59"/>
      <c r="PIH409" s="59"/>
      <c r="PII409" s="59"/>
      <c r="PIJ409" s="59"/>
      <c r="PIK409" s="59"/>
      <c r="PIL409" s="59"/>
      <c r="PIM409" s="59"/>
      <c r="PIN409" s="59"/>
      <c r="PIO409" s="59"/>
      <c r="PIP409" s="59"/>
      <c r="PIQ409" s="59"/>
      <c r="PIR409" s="59"/>
      <c r="PIS409" s="59"/>
      <c r="PIT409" s="59"/>
      <c r="PIU409" s="59"/>
      <c r="PIV409" s="59"/>
      <c r="PIW409" s="59"/>
      <c r="PIX409" s="59"/>
      <c r="PIY409" s="59"/>
      <c r="PIZ409" s="59"/>
      <c r="PJA409" s="59"/>
      <c r="PJB409" s="59"/>
      <c r="PJC409" s="59"/>
      <c r="PJD409" s="59"/>
      <c r="PJE409" s="59"/>
      <c r="PJF409" s="59"/>
      <c r="PJG409" s="59"/>
      <c r="PJH409" s="59"/>
      <c r="PJI409" s="59"/>
      <c r="PJJ409" s="59"/>
      <c r="PJK409" s="59"/>
      <c r="PJL409" s="59"/>
      <c r="PJM409" s="59"/>
      <c r="PJN409" s="59"/>
      <c r="PJO409" s="59"/>
      <c r="PJP409" s="59"/>
      <c r="PJQ409" s="59"/>
      <c r="PJR409" s="59"/>
      <c r="PJS409" s="59"/>
      <c r="PJT409" s="59"/>
      <c r="PJU409" s="59"/>
      <c r="PJV409" s="59"/>
      <c r="PJW409" s="59"/>
      <c r="PJX409" s="59"/>
      <c r="PJY409" s="59"/>
      <c r="PJZ409" s="59"/>
      <c r="PKA409" s="59"/>
      <c r="PKB409" s="59"/>
      <c r="PKC409" s="59"/>
      <c r="PKD409" s="59"/>
      <c r="PKE409" s="59"/>
      <c r="PKF409" s="59"/>
      <c r="PKG409" s="59"/>
      <c r="PKH409" s="59"/>
      <c r="PKI409" s="59"/>
      <c r="PKJ409" s="59"/>
      <c r="PKK409" s="59"/>
      <c r="PKL409" s="59"/>
      <c r="PKM409" s="59"/>
      <c r="PKN409" s="59"/>
      <c r="PKO409" s="59"/>
      <c r="PKP409" s="59"/>
      <c r="PKQ409" s="59"/>
      <c r="PKR409" s="59"/>
      <c r="PKS409" s="59"/>
      <c r="PKT409" s="59"/>
      <c r="PKU409" s="59"/>
      <c r="PKV409" s="59"/>
      <c r="PKW409" s="59"/>
      <c r="PKX409" s="59"/>
      <c r="PKY409" s="59"/>
      <c r="PKZ409" s="59"/>
      <c r="PLA409" s="59"/>
      <c r="PLB409" s="59"/>
      <c r="PLC409" s="59"/>
      <c r="PLD409" s="59"/>
      <c r="PLE409" s="59"/>
      <c r="PLF409" s="59"/>
      <c r="PLG409" s="59"/>
      <c r="PLH409" s="59"/>
      <c r="PLI409" s="59"/>
      <c r="PLJ409" s="59"/>
      <c r="PLK409" s="59"/>
      <c r="PLL409" s="59"/>
      <c r="PLM409" s="59"/>
      <c r="PLN409" s="59"/>
      <c r="PLO409" s="59"/>
      <c r="PLP409" s="59"/>
      <c r="PLQ409" s="59"/>
      <c r="PLR409" s="59"/>
      <c r="PLS409" s="59"/>
      <c r="PLT409" s="59"/>
      <c r="PLU409" s="59"/>
      <c r="PLV409" s="59"/>
      <c r="PLW409" s="59"/>
      <c r="PLX409" s="59"/>
      <c r="PLY409" s="59"/>
      <c r="PLZ409" s="59"/>
      <c r="PMA409" s="59"/>
      <c r="PMB409" s="59"/>
      <c r="PMC409" s="59"/>
      <c r="PMD409" s="59"/>
      <c r="PME409" s="59"/>
      <c r="PMF409" s="59"/>
      <c r="PMG409" s="59"/>
      <c r="PMH409" s="59"/>
      <c r="PMI409" s="59"/>
      <c r="PMJ409" s="59"/>
      <c r="PMK409" s="59"/>
      <c r="PML409" s="59"/>
      <c r="PMM409" s="59"/>
      <c r="PMN409" s="59"/>
      <c r="PMO409" s="59"/>
      <c r="PMP409" s="59"/>
      <c r="PMQ409" s="59"/>
      <c r="PMR409" s="59"/>
      <c r="PMS409" s="59"/>
      <c r="PMT409" s="59"/>
      <c r="PMU409" s="59"/>
      <c r="PMV409" s="59"/>
      <c r="PMW409" s="59"/>
      <c r="PMX409" s="59"/>
      <c r="PMY409" s="59"/>
      <c r="PMZ409" s="59"/>
      <c r="PNA409" s="59"/>
      <c r="PNB409" s="59"/>
      <c r="PNC409" s="59"/>
      <c r="PND409" s="59"/>
      <c r="PNE409" s="59"/>
      <c r="PNF409" s="59"/>
      <c r="PNG409" s="59"/>
      <c r="PNH409" s="59"/>
      <c r="PNI409" s="59"/>
      <c r="PNJ409" s="59"/>
      <c r="PNK409" s="59"/>
      <c r="PNL409" s="59"/>
      <c r="PNM409" s="59"/>
      <c r="PNN409" s="59"/>
      <c r="PNO409" s="59"/>
      <c r="PNP409" s="59"/>
      <c r="PNQ409" s="59"/>
      <c r="PNR409" s="59"/>
      <c r="PNS409" s="59"/>
      <c r="PNT409" s="59"/>
      <c r="PNU409" s="59"/>
      <c r="PNV409" s="59"/>
      <c r="PNW409" s="59"/>
      <c r="PNX409" s="59"/>
      <c r="PNY409" s="59"/>
      <c r="PNZ409" s="59"/>
      <c r="POA409" s="59"/>
      <c r="POB409" s="59"/>
      <c r="POC409" s="59"/>
      <c r="POD409" s="59"/>
      <c r="POE409" s="59"/>
      <c r="POF409" s="59"/>
      <c r="POG409" s="59"/>
      <c r="POH409" s="59"/>
      <c r="POI409" s="59"/>
      <c r="POJ409" s="59"/>
      <c r="POK409" s="59"/>
      <c r="POL409" s="59"/>
      <c r="POM409" s="59"/>
      <c r="PON409" s="59"/>
      <c r="POO409" s="59"/>
      <c r="POP409" s="59"/>
      <c r="POQ409" s="59"/>
      <c r="POR409" s="59"/>
      <c r="POS409" s="59"/>
      <c r="POT409" s="59"/>
      <c r="POU409" s="59"/>
      <c r="POV409" s="59"/>
      <c r="POW409" s="59"/>
      <c r="POX409" s="59"/>
      <c r="POY409" s="59"/>
      <c r="POZ409" s="59"/>
      <c r="PPA409" s="59"/>
      <c r="PPB409" s="59"/>
      <c r="PPC409" s="59"/>
      <c r="PPD409" s="59"/>
      <c r="PPE409" s="59"/>
      <c r="PPF409" s="59"/>
      <c r="PPG409" s="59"/>
      <c r="PPH409" s="59"/>
      <c r="PPI409" s="59"/>
      <c r="PPJ409" s="59"/>
      <c r="PPK409" s="59"/>
      <c r="PPL409" s="59"/>
      <c r="PPM409" s="59"/>
      <c r="PPN409" s="59"/>
      <c r="PPO409" s="59"/>
      <c r="PPP409" s="59"/>
      <c r="PPQ409" s="59"/>
      <c r="PPR409" s="59"/>
      <c r="PPS409" s="59"/>
      <c r="PPT409" s="59"/>
      <c r="PPU409" s="59"/>
      <c r="PPV409" s="59"/>
      <c r="PPW409" s="59"/>
      <c r="PPX409" s="59"/>
      <c r="PPY409" s="59"/>
      <c r="PPZ409" s="59"/>
      <c r="PQA409" s="59"/>
      <c r="PQB409" s="59"/>
      <c r="PQC409" s="59"/>
      <c r="PQD409" s="59"/>
      <c r="PQE409" s="59"/>
      <c r="PQF409" s="59"/>
      <c r="PQG409" s="59"/>
      <c r="PQH409" s="59"/>
      <c r="PQI409" s="59"/>
      <c r="PQJ409" s="59"/>
      <c r="PQK409" s="59"/>
      <c r="PQL409" s="59"/>
      <c r="PQM409" s="59"/>
      <c r="PQN409" s="59"/>
      <c r="PQO409" s="59"/>
      <c r="PQP409" s="59"/>
      <c r="PQQ409" s="59"/>
      <c r="PQR409" s="59"/>
      <c r="PQS409" s="59"/>
      <c r="PQT409" s="59"/>
      <c r="PQU409" s="59"/>
      <c r="PQV409" s="59"/>
      <c r="PQW409" s="59"/>
      <c r="PQX409" s="59"/>
      <c r="PQY409" s="59"/>
      <c r="PQZ409" s="59"/>
      <c r="PRA409" s="59"/>
      <c r="PRB409" s="59"/>
      <c r="PRC409" s="59"/>
      <c r="PRD409" s="59"/>
      <c r="PRE409" s="59"/>
      <c r="PRF409" s="59"/>
      <c r="PRG409" s="59"/>
      <c r="PRH409" s="59"/>
      <c r="PRI409" s="59"/>
      <c r="PRJ409" s="59"/>
      <c r="PRK409" s="59"/>
      <c r="PRL409" s="59"/>
      <c r="PRM409" s="59"/>
      <c r="PRN409" s="59"/>
      <c r="PRO409" s="59"/>
      <c r="PRP409" s="59"/>
      <c r="PRQ409" s="59"/>
      <c r="PRR409" s="59"/>
      <c r="PRS409" s="59"/>
      <c r="PRT409" s="59"/>
      <c r="PRU409" s="59"/>
      <c r="PRV409" s="59"/>
      <c r="PRW409" s="59"/>
      <c r="PRX409" s="59"/>
      <c r="PRY409" s="59"/>
      <c r="PRZ409" s="59"/>
      <c r="PSA409" s="59"/>
      <c r="PSB409" s="59"/>
      <c r="PSC409" s="59"/>
      <c r="PSD409" s="59"/>
      <c r="PSE409" s="59"/>
      <c r="PSF409" s="59"/>
      <c r="PSG409" s="59"/>
      <c r="PSH409" s="59"/>
      <c r="PSI409" s="59"/>
      <c r="PSJ409" s="59"/>
      <c r="PSK409" s="59"/>
      <c r="PSL409" s="59"/>
      <c r="PSM409" s="59"/>
      <c r="PSN409" s="59"/>
      <c r="PSO409" s="59"/>
      <c r="PSP409" s="59"/>
      <c r="PSQ409" s="59"/>
      <c r="PSR409" s="59"/>
      <c r="PSS409" s="59"/>
      <c r="PST409" s="59"/>
      <c r="PSU409" s="59"/>
      <c r="PSV409" s="59"/>
      <c r="PSW409" s="59"/>
      <c r="PSX409" s="59"/>
      <c r="PSY409" s="59"/>
      <c r="PSZ409" s="59"/>
      <c r="PTA409" s="59"/>
      <c r="PTB409" s="59"/>
      <c r="PTC409" s="59"/>
      <c r="PTD409" s="59"/>
      <c r="PTE409" s="59"/>
      <c r="PTF409" s="59"/>
      <c r="PTG409" s="59"/>
      <c r="PTH409" s="59"/>
      <c r="PTI409" s="59"/>
      <c r="PTJ409" s="59"/>
      <c r="PTK409" s="59"/>
      <c r="PTL409" s="59"/>
      <c r="PTM409" s="59"/>
      <c r="PTN409" s="59"/>
      <c r="PTO409" s="59"/>
      <c r="PTP409" s="59"/>
      <c r="PTQ409" s="59"/>
      <c r="PTR409" s="59"/>
      <c r="PTS409" s="59"/>
      <c r="PTT409" s="59"/>
      <c r="PTU409" s="59"/>
      <c r="PTV409" s="59"/>
      <c r="PTW409" s="59"/>
      <c r="PTX409" s="59"/>
      <c r="PTY409" s="59"/>
      <c r="PTZ409" s="59"/>
      <c r="PUA409" s="59"/>
      <c r="PUB409" s="59"/>
      <c r="PUC409" s="59"/>
      <c r="PUD409" s="59"/>
      <c r="PUE409" s="59"/>
      <c r="PUF409" s="59"/>
      <c r="PUG409" s="59"/>
      <c r="PUH409" s="59"/>
      <c r="PUI409" s="59"/>
      <c r="PUJ409" s="59"/>
      <c r="PUK409" s="59"/>
      <c r="PUL409" s="59"/>
      <c r="PUM409" s="59"/>
      <c r="PUN409" s="59"/>
      <c r="PUO409" s="59"/>
      <c r="PUP409" s="59"/>
      <c r="PUQ409" s="59"/>
      <c r="PUR409" s="59"/>
      <c r="PUS409" s="59"/>
      <c r="PUT409" s="59"/>
      <c r="PUU409" s="59"/>
      <c r="PUV409" s="59"/>
      <c r="PUW409" s="59"/>
      <c r="PUX409" s="59"/>
      <c r="PUY409" s="59"/>
      <c r="PUZ409" s="59"/>
      <c r="PVA409" s="59"/>
      <c r="PVB409" s="59"/>
      <c r="PVC409" s="59"/>
      <c r="PVD409" s="59"/>
      <c r="PVE409" s="59"/>
      <c r="PVF409" s="59"/>
      <c r="PVG409" s="59"/>
      <c r="PVH409" s="59"/>
      <c r="PVI409" s="59"/>
      <c r="PVJ409" s="59"/>
      <c r="PVK409" s="59"/>
      <c r="PVL409" s="59"/>
      <c r="PVM409" s="59"/>
      <c r="PVN409" s="59"/>
      <c r="PVO409" s="59"/>
      <c r="PVP409" s="59"/>
      <c r="PVQ409" s="59"/>
      <c r="PVR409" s="59"/>
      <c r="PVS409" s="59"/>
      <c r="PVT409" s="59"/>
      <c r="PVU409" s="59"/>
      <c r="PVV409" s="59"/>
      <c r="PVW409" s="59"/>
      <c r="PVX409" s="59"/>
      <c r="PVY409" s="59"/>
      <c r="PVZ409" s="59"/>
      <c r="PWA409" s="59"/>
      <c r="PWB409" s="59"/>
      <c r="PWC409" s="59"/>
      <c r="PWD409" s="59"/>
      <c r="PWE409" s="59"/>
      <c r="PWF409" s="59"/>
      <c r="PWG409" s="59"/>
      <c r="PWH409" s="59"/>
      <c r="PWI409" s="59"/>
      <c r="PWJ409" s="59"/>
      <c r="PWK409" s="59"/>
      <c r="PWL409" s="59"/>
      <c r="PWM409" s="59"/>
      <c r="PWN409" s="59"/>
      <c r="PWO409" s="59"/>
      <c r="PWP409" s="59"/>
      <c r="PWQ409" s="59"/>
      <c r="PWR409" s="59"/>
      <c r="PWS409" s="59"/>
      <c r="PWT409" s="59"/>
      <c r="PWU409" s="59"/>
      <c r="PWV409" s="59"/>
      <c r="PWW409" s="59"/>
      <c r="PWX409" s="59"/>
      <c r="PWY409" s="59"/>
      <c r="PWZ409" s="59"/>
      <c r="PXA409" s="59"/>
      <c r="PXB409" s="59"/>
      <c r="PXC409" s="59"/>
      <c r="PXD409" s="59"/>
      <c r="PXE409" s="59"/>
      <c r="PXF409" s="59"/>
      <c r="PXG409" s="59"/>
      <c r="PXH409" s="59"/>
      <c r="PXI409" s="59"/>
      <c r="PXJ409" s="59"/>
      <c r="PXK409" s="59"/>
      <c r="PXL409" s="59"/>
      <c r="PXM409" s="59"/>
      <c r="PXN409" s="59"/>
      <c r="PXO409" s="59"/>
      <c r="PXP409" s="59"/>
      <c r="PXQ409" s="59"/>
      <c r="PXR409" s="59"/>
      <c r="PXS409" s="59"/>
      <c r="PXT409" s="59"/>
      <c r="PXU409" s="59"/>
      <c r="PXV409" s="59"/>
      <c r="PXW409" s="59"/>
      <c r="PXX409" s="59"/>
      <c r="PXY409" s="59"/>
      <c r="PXZ409" s="59"/>
      <c r="PYA409" s="59"/>
      <c r="PYB409" s="59"/>
      <c r="PYC409" s="59"/>
      <c r="PYD409" s="59"/>
      <c r="PYE409" s="59"/>
      <c r="PYF409" s="59"/>
      <c r="PYG409" s="59"/>
      <c r="PYH409" s="59"/>
      <c r="PYI409" s="59"/>
      <c r="PYJ409" s="59"/>
      <c r="PYK409" s="59"/>
      <c r="PYL409" s="59"/>
      <c r="PYM409" s="59"/>
      <c r="PYN409" s="59"/>
      <c r="PYO409" s="59"/>
      <c r="PYP409" s="59"/>
      <c r="PYQ409" s="59"/>
      <c r="PYR409" s="59"/>
      <c r="PYS409" s="59"/>
      <c r="PYT409" s="59"/>
      <c r="PYU409" s="59"/>
      <c r="PYV409" s="59"/>
      <c r="PYW409" s="59"/>
      <c r="PYX409" s="59"/>
      <c r="PYY409" s="59"/>
      <c r="PYZ409" s="59"/>
      <c r="PZA409" s="59"/>
      <c r="PZB409" s="59"/>
      <c r="PZC409" s="59"/>
      <c r="PZD409" s="59"/>
      <c r="PZE409" s="59"/>
      <c r="PZF409" s="59"/>
      <c r="PZG409" s="59"/>
      <c r="PZH409" s="59"/>
      <c r="PZI409" s="59"/>
      <c r="PZJ409" s="59"/>
      <c r="PZK409" s="59"/>
      <c r="PZL409" s="59"/>
      <c r="PZM409" s="59"/>
      <c r="PZN409" s="59"/>
      <c r="PZO409" s="59"/>
      <c r="PZP409" s="59"/>
      <c r="PZQ409" s="59"/>
      <c r="PZR409" s="59"/>
      <c r="PZS409" s="59"/>
      <c r="PZT409" s="59"/>
      <c r="PZU409" s="59"/>
      <c r="PZV409" s="59"/>
      <c r="PZW409" s="59"/>
      <c r="PZX409" s="59"/>
      <c r="PZY409" s="59"/>
      <c r="PZZ409" s="59"/>
      <c r="QAA409" s="59"/>
      <c r="QAB409" s="59"/>
      <c r="QAC409" s="59"/>
      <c r="QAD409" s="59"/>
      <c r="QAE409" s="59"/>
      <c r="QAF409" s="59"/>
      <c r="QAG409" s="59"/>
      <c r="QAH409" s="59"/>
      <c r="QAI409" s="59"/>
      <c r="QAJ409" s="59"/>
      <c r="QAK409" s="59"/>
      <c r="QAL409" s="59"/>
      <c r="QAM409" s="59"/>
      <c r="QAN409" s="59"/>
      <c r="QAO409" s="59"/>
      <c r="QAP409" s="59"/>
      <c r="QAQ409" s="59"/>
      <c r="QAR409" s="59"/>
      <c r="QAS409" s="59"/>
      <c r="QAT409" s="59"/>
      <c r="QAU409" s="59"/>
      <c r="QAV409" s="59"/>
      <c r="QAW409" s="59"/>
      <c r="QAX409" s="59"/>
      <c r="QAY409" s="59"/>
      <c r="QAZ409" s="59"/>
      <c r="QBA409" s="59"/>
      <c r="QBB409" s="59"/>
      <c r="QBC409" s="59"/>
      <c r="QBD409" s="59"/>
      <c r="QBE409" s="59"/>
      <c r="QBF409" s="59"/>
      <c r="QBG409" s="59"/>
      <c r="QBH409" s="59"/>
      <c r="QBI409" s="59"/>
      <c r="QBJ409" s="59"/>
      <c r="QBK409" s="59"/>
      <c r="QBL409" s="59"/>
      <c r="QBM409" s="59"/>
      <c r="QBN409" s="59"/>
      <c r="QBO409" s="59"/>
      <c r="QBP409" s="59"/>
      <c r="QBQ409" s="59"/>
      <c r="QBR409" s="59"/>
      <c r="QBS409" s="59"/>
      <c r="QBT409" s="59"/>
      <c r="QBU409" s="59"/>
      <c r="QBV409" s="59"/>
      <c r="QBW409" s="59"/>
      <c r="QBX409" s="59"/>
      <c r="QBY409" s="59"/>
      <c r="QBZ409" s="59"/>
      <c r="QCA409" s="59"/>
      <c r="QCB409" s="59"/>
      <c r="QCC409" s="59"/>
      <c r="QCD409" s="59"/>
      <c r="QCE409" s="59"/>
      <c r="QCF409" s="59"/>
      <c r="QCG409" s="59"/>
      <c r="QCH409" s="59"/>
      <c r="QCI409" s="59"/>
      <c r="QCJ409" s="59"/>
      <c r="QCK409" s="59"/>
      <c r="QCL409" s="59"/>
      <c r="QCM409" s="59"/>
      <c r="QCN409" s="59"/>
      <c r="QCO409" s="59"/>
      <c r="QCP409" s="59"/>
      <c r="QCQ409" s="59"/>
      <c r="QCR409" s="59"/>
      <c r="QCS409" s="59"/>
      <c r="QCT409" s="59"/>
      <c r="QCU409" s="59"/>
      <c r="QCV409" s="59"/>
      <c r="QCW409" s="59"/>
      <c r="QCX409" s="59"/>
      <c r="QCY409" s="59"/>
      <c r="QCZ409" s="59"/>
      <c r="QDA409" s="59"/>
      <c r="QDB409" s="59"/>
      <c r="QDC409" s="59"/>
      <c r="QDD409" s="59"/>
      <c r="QDE409" s="59"/>
      <c r="QDF409" s="59"/>
      <c r="QDG409" s="59"/>
      <c r="QDH409" s="59"/>
      <c r="QDI409" s="59"/>
      <c r="QDJ409" s="59"/>
      <c r="QDK409" s="59"/>
      <c r="QDL409" s="59"/>
      <c r="QDM409" s="59"/>
      <c r="QDN409" s="59"/>
      <c r="QDO409" s="59"/>
      <c r="QDP409" s="59"/>
      <c r="QDQ409" s="59"/>
      <c r="QDR409" s="59"/>
      <c r="QDS409" s="59"/>
      <c r="QDT409" s="59"/>
      <c r="QDU409" s="59"/>
      <c r="QDV409" s="59"/>
      <c r="QDW409" s="59"/>
      <c r="QDX409" s="59"/>
      <c r="QDY409" s="59"/>
      <c r="QDZ409" s="59"/>
      <c r="QEA409" s="59"/>
      <c r="QEB409" s="59"/>
      <c r="QEC409" s="59"/>
      <c r="QED409" s="59"/>
      <c r="QEE409" s="59"/>
      <c r="QEF409" s="59"/>
      <c r="QEG409" s="59"/>
      <c r="QEH409" s="59"/>
      <c r="QEI409" s="59"/>
      <c r="QEJ409" s="59"/>
      <c r="QEK409" s="59"/>
      <c r="QEL409" s="59"/>
      <c r="QEM409" s="59"/>
      <c r="QEN409" s="59"/>
      <c r="QEO409" s="59"/>
      <c r="QEP409" s="59"/>
      <c r="QEQ409" s="59"/>
      <c r="QER409" s="59"/>
      <c r="QES409" s="59"/>
      <c r="QET409" s="59"/>
      <c r="QEU409" s="59"/>
      <c r="QEV409" s="59"/>
      <c r="QEW409" s="59"/>
      <c r="QEX409" s="59"/>
      <c r="QEY409" s="59"/>
      <c r="QEZ409" s="59"/>
      <c r="QFA409" s="59"/>
      <c r="QFB409" s="59"/>
      <c r="QFC409" s="59"/>
      <c r="QFD409" s="59"/>
      <c r="QFE409" s="59"/>
      <c r="QFF409" s="59"/>
      <c r="QFG409" s="59"/>
      <c r="QFH409" s="59"/>
      <c r="QFI409" s="59"/>
      <c r="QFJ409" s="59"/>
      <c r="QFK409" s="59"/>
      <c r="QFL409" s="59"/>
      <c r="QFM409" s="59"/>
      <c r="QFN409" s="59"/>
      <c r="QFO409" s="59"/>
      <c r="QFP409" s="59"/>
      <c r="QFQ409" s="59"/>
      <c r="QFR409" s="59"/>
      <c r="QFS409" s="59"/>
      <c r="QFT409" s="59"/>
      <c r="QFU409" s="59"/>
      <c r="QFV409" s="59"/>
      <c r="QFW409" s="59"/>
      <c r="QFX409" s="59"/>
      <c r="QFY409" s="59"/>
      <c r="QFZ409" s="59"/>
      <c r="QGA409" s="59"/>
      <c r="QGB409" s="59"/>
      <c r="QGC409" s="59"/>
      <c r="QGD409" s="59"/>
      <c r="QGE409" s="59"/>
      <c r="QGF409" s="59"/>
      <c r="QGG409" s="59"/>
      <c r="QGH409" s="59"/>
      <c r="QGI409" s="59"/>
      <c r="QGJ409" s="59"/>
      <c r="QGK409" s="59"/>
      <c r="QGL409" s="59"/>
      <c r="QGM409" s="59"/>
      <c r="QGN409" s="59"/>
      <c r="QGO409" s="59"/>
      <c r="QGP409" s="59"/>
      <c r="QGQ409" s="59"/>
      <c r="QGR409" s="59"/>
      <c r="QGS409" s="59"/>
      <c r="QGT409" s="59"/>
      <c r="QGU409" s="59"/>
      <c r="QGV409" s="59"/>
      <c r="QGW409" s="59"/>
      <c r="QGX409" s="59"/>
      <c r="QGY409" s="59"/>
      <c r="QGZ409" s="59"/>
      <c r="QHA409" s="59"/>
      <c r="QHB409" s="59"/>
      <c r="QHC409" s="59"/>
      <c r="QHD409" s="59"/>
      <c r="QHE409" s="59"/>
      <c r="QHF409" s="59"/>
      <c r="QHG409" s="59"/>
      <c r="QHH409" s="59"/>
      <c r="QHI409" s="59"/>
      <c r="QHJ409" s="59"/>
      <c r="QHK409" s="59"/>
      <c r="QHL409" s="59"/>
      <c r="QHM409" s="59"/>
      <c r="QHN409" s="59"/>
      <c r="QHO409" s="59"/>
      <c r="QHP409" s="59"/>
      <c r="QHQ409" s="59"/>
      <c r="QHR409" s="59"/>
      <c r="QHS409" s="59"/>
      <c r="QHT409" s="59"/>
      <c r="QHU409" s="59"/>
      <c r="QHV409" s="59"/>
      <c r="QHW409" s="59"/>
      <c r="QHX409" s="59"/>
      <c r="QHY409" s="59"/>
      <c r="QHZ409" s="59"/>
      <c r="QIA409" s="59"/>
      <c r="QIB409" s="59"/>
      <c r="QIC409" s="59"/>
      <c r="QID409" s="59"/>
      <c r="QIE409" s="59"/>
      <c r="QIF409" s="59"/>
      <c r="QIG409" s="59"/>
      <c r="QIH409" s="59"/>
      <c r="QII409" s="59"/>
      <c r="QIJ409" s="59"/>
      <c r="QIK409" s="59"/>
      <c r="QIL409" s="59"/>
      <c r="QIM409" s="59"/>
      <c r="QIN409" s="59"/>
      <c r="QIO409" s="59"/>
      <c r="QIP409" s="59"/>
      <c r="QIQ409" s="59"/>
      <c r="QIR409" s="59"/>
      <c r="QIS409" s="59"/>
      <c r="QIT409" s="59"/>
      <c r="QIU409" s="59"/>
      <c r="QIV409" s="59"/>
      <c r="QIW409" s="59"/>
      <c r="QIX409" s="59"/>
      <c r="QIY409" s="59"/>
      <c r="QIZ409" s="59"/>
      <c r="QJA409" s="59"/>
      <c r="QJB409" s="59"/>
      <c r="QJC409" s="59"/>
      <c r="QJD409" s="59"/>
      <c r="QJE409" s="59"/>
      <c r="QJF409" s="59"/>
      <c r="QJG409" s="59"/>
      <c r="QJH409" s="59"/>
      <c r="QJI409" s="59"/>
      <c r="QJJ409" s="59"/>
      <c r="QJK409" s="59"/>
      <c r="QJL409" s="59"/>
      <c r="QJM409" s="59"/>
      <c r="QJN409" s="59"/>
      <c r="QJO409" s="59"/>
      <c r="QJP409" s="59"/>
      <c r="QJQ409" s="59"/>
      <c r="QJR409" s="59"/>
      <c r="QJS409" s="59"/>
      <c r="QJT409" s="59"/>
      <c r="QJU409" s="59"/>
      <c r="QJV409" s="59"/>
      <c r="QJW409" s="59"/>
      <c r="QJX409" s="59"/>
      <c r="QJY409" s="59"/>
      <c r="QJZ409" s="59"/>
      <c r="QKA409" s="59"/>
      <c r="QKB409" s="59"/>
      <c r="QKC409" s="59"/>
      <c r="QKD409" s="59"/>
      <c r="QKE409" s="59"/>
      <c r="QKF409" s="59"/>
      <c r="QKG409" s="59"/>
      <c r="QKH409" s="59"/>
      <c r="QKI409" s="59"/>
      <c r="QKJ409" s="59"/>
      <c r="QKK409" s="59"/>
      <c r="QKL409" s="59"/>
      <c r="QKM409" s="59"/>
      <c r="QKN409" s="59"/>
      <c r="QKO409" s="59"/>
      <c r="QKP409" s="59"/>
      <c r="QKQ409" s="59"/>
      <c r="QKR409" s="59"/>
      <c r="QKS409" s="59"/>
      <c r="QKT409" s="59"/>
      <c r="QKU409" s="59"/>
      <c r="QKV409" s="59"/>
      <c r="QKW409" s="59"/>
      <c r="QKX409" s="59"/>
      <c r="QKY409" s="59"/>
      <c r="QKZ409" s="59"/>
      <c r="QLA409" s="59"/>
      <c r="QLB409" s="59"/>
      <c r="QLC409" s="59"/>
      <c r="QLD409" s="59"/>
      <c r="QLE409" s="59"/>
      <c r="QLF409" s="59"/>
      <c r="QLG409" s="59"/>
      <c r="QLH409" s="59"/>
      <c r="QLI409" s="59"/>
      <c r="QLJ409" s="59"/>
      <c r="QLK409" s="59"/>
      <c r="QLL409" s="59"/>
      <c r="QLM409" s="59"/>
      <c r="QLN409" s="59"/>
      <c r="QLO409" s="59"/>
      <c r="QLP409" s="59"/>
      <c r="QLQ409" s="59"/>
      <c r="QLR409" s="59"/>
      <c r="QLS409" s="59"/>
      <c r="QLT409" s="59"/>
      <c r="QLU409" s="59"/>
      <c r="QLV409" s="59"/>
      <c r="QLW409" s="59"/>
      <c r="QLX409" s="59"/>
      <c r="QLY409" s="59"/>
      <c r="QLZ409" s="59"/>
      <c r="QMA409" s="59"/>
      <c r="QMB409" s="59"/>
      <c r="QMC409" s="59"/>
      <c r="QMD409" s="59"/>
      <c r="QME409" s="59"/>
      <c r="QMF409" s="59"/>
      <c r="QMG409" s="59"/>
      <c r="QMH409" s="59"/>
      <c r="QMI409" s="59"/>
      <c r="QMJ409" s="59"/>
      <c r="QMK409" s="59"/>
      <c r="QML409" s="59"/>
      <c r="QMM409" s="59"/>
      <c r="QMN409" s="59"/>
      <c r="QMO409" s="59"/>
      <c r="QMP409" s="59"/>
      <c r="QMQ409" s="59"/>
      <c r="QMR409" s="59"/>
      <c r="QMS409" s="59"/>
      <c r="QMT409" s="59"/>
      <c r="QMU409" s="59"/>
      <c r="QMV409" s="59"/>
      <c r="QMW409" s="59"/>
      <c r="QMX409" s="59"/>
      <c r="QMY409" s="59"/>
      <c r="QMZ409" s="59"/>
      <c r="QNA409" s="59"/>
      <c r="QNB409" s="59"/>
      <c r="QNC409" s="59"/>
      <c r="QND409" s="59"/>
      <c r="QNE409" s="59"/>
      <c r="QNF409" s="59"/>
      <c r="QNG409" s="59"/>
      <c r="QNH409" s="59"/>
      <c r="QNI409" s="59"/>
      <c r="QNJ409" s="59"/>
      <c r="QNK409" s="59"/>
      <c r="QNL409" s="59"/>
      <c r="QNM409" s="59"/>
      <c r="QNN409" s="59"/>
      <c r="QNO409" s="59"/>
      <c r="QNP409" s="59"/>
      <c r="QNQ409" s="59"/>
      <c r="QNR409" s="59"/>
      <c r="QNS409" s="59"/>
      <c r="QNT409" s="59"/>
      <c r="QNU409" s="59"/>
      <c r="QNV409" s="59"/>
      <c r="QNW409" s="59"/>
      <c r="QNX409" s="59"/>
      <c r="QNY409" s="59"/>
      <c r="QNZ409" s="59"/>
      <c r="QOA409" s="59"/>
      <c r="QOB409" s="59"/>
      <c r="QOC409" s="59"/>
      <c r="QOD409" s="59"/>
      <c r="QOE409" s="59"/>
      <c r="QOF409" s="59"/>
      <c r="QOG409" s="59"/>
      <c r="QOH409" s="59"/>
      <c r="QOI409" s="59"/>
      <c r="QOJ409" s="59"/>
      <c r="QOK409" s="59"/>
      <c r="QOL409" s="59"/>
      <c r="QOM409" s="59"/>
      <c r="QON409" s="59"/>
      <c r="QOO409" s="59"/>
      <c r="QOP409" s="59"/>
      <c r="QOQ409" s="59"/>
      <c r="QOR409" s="59"/>
      <c r="QOS409" s="59"/>
      <c r="QOT409" s="59"/>
      <c r="QOU409" s="59"/>
      <c r="QOV409" s="59"/>
      <c r="QOW409" s="59"/>
      <c r="QOX409" s="59"/>
      <c r="QOY409" s="59"/>
      <c r="QOZ409" s="59"/>
      <c r="QPA409" s="59"/>
      <c r="QPB409" s="59"/>
      <c r="QPC409" s="59"/>
      <c r="QPD409" s="59"/>
      <c r="QPE409" s="59"/>
      <c r="QPF409" s="59"/>
      <c r="QPG409" s="59"/>
      <c r="QPH409" s="59"/>
      <c r="QPI409" s="59"/>
      <c r="QPJ409" s="59"/>
      <c r="QPK409" s="59"/>
      <c r="QPL409" s="59"/>
      <c r="QPM409" s="59"/>
      <c r="QPN409" s="59"/>
      <c r="QPO409" s="59"/>
      <c r="QPP409" s="59"/>
      <c r="QPQ409" s="59"/>
      <c r="QPR409" s="59"/>
      <c r="QPS409" s="59"/>
      <c r="QPT409" s="59"/>
      <c r="QPU409" s="59"/>
      <c r="QPV409" s="59"/>
      <c r="QPW409" s="59"/>
      <c r="QPX409" s="59"/>
      <c r="QPY409" s="59"/>
      <c r="QPZ409" s="59"/>
      <c r="QQA409" s="59"/>
      <c r="QQB409" s="59"/>
      <c r="QQC409" s="59"/>
      <c r="QQD409" s="59"/>
      <c r="QQE409" s="59"/>
      <c r="QQF409" s="59"/>
      <c r="QQG409" s="59"/>
      <c r="QQH409" s="59"/>
      <c r="QQI409" s="59"/>
      <c r="QQJ409" s="59"/>
      <c r="QQK409" s="59"/>
      <c r="QQL409" s="59"/>
      <c r="QQM409" s="59"/>
      <c r="QQN409" s="59"/>
      <c r="QQO409" s="59"/>
      <c r="QQP409" s="59"/>
      <c r="QQQ409" s="59"/>
      <c r="QQR409" s="59"/>
      <c r="QQS409" s="59"/>
      <c r="QQT409" s="59"/>
      <c r="QQU409" s="59"/>
      <c r="QQV409" s="59"/>
      <c r="QQW409" s="59"/>
      <c r="QQX409" s="59"/>
      <c r="QQY409" s="59"/>
      <c r="QQZ409" s="59"/>
      <c r="QRA409" s="59"/>
      <c r="QRB409" s="59"/>
      <c r="QRC409" s="59"/>
      <c r="QRD409" s="59"/>
      <c r="QRE409" s="59"/>
      <c r="QRF409" s="59"/>
      <c r="QRG409" s="59"/>
      <c r="QRH409" s="59"/>
      <c r="QRI409" s="59"/>
      <c r="QRJ409" s="59"/>
      <c r="QRK409" s="59"/>
      <c r="QRL409" s="59"/>
      <c r="QRM409" s="59"/>
      <c r="QRN409" s="59"/>
      <c r="QRO409" s="59"/>
      <c r="QRP409" s="59"/>
      <c r="QRQ409" s="59"/>
      <c r="QRR409" s="59"/>
      <c r="QRS409" s="59"/>
      <c r="QRT409" s="59"/>
      <c r="QRU409" s="59"/>
      <c r="QRV409" s="59"/>
      <c r="QRW409" s="59"/>
      <c r="QRX409" s="59"/>
      <c r="QRY409" s="59"/>
      <c r="QRZ409" s="59"/>
      <c r="QSA409" s="59"/>
      <c r="QSB409" s="59"/>
      <c r="QSC409" s="59"/>
      <c r="QSD409" s="59"/>
      <c r="QSE409" s="59"/>
      <c r="QSF409" s="59"/>
      <c r="QSG409" s="59"/>
      <c r="QSH409" s="59"/>
      <c r="QSI409" s="59"/>
      <c r="QSJ409" s="59"/>
      <c r="QSK409" s="59"/>
      <c r="QSL409" s="59"/>
      <c r="QSM409" s="59"/>
      <c r="QSN409" s="59"/>
      <c r="QSO409" s="59"/>
      <c r="QSP409" s="59"/>
      <c r="QSQ409" s="59"/>
      <c r="QSR409" s="59"/>
      <c r="QSS409" s="59"/>
      <c r="QST409" s="59"/>
      <c r="QSU409" s="59"/>
      <c r="QSV409" s="59"/>
      <c r="QSW409" s="59"/>
      <c r="QSX409" s="59"/>
      <c r="QSY409" s="59"/>
      <c r="QSZ409" s="59"/>
      <c r="QTA409" s="59"/>
      <c r="QTB409" s="59"/>
      <c r="QTC409" s="59"/>
      <c r="QTD409" s="59"/>
      <c r="QTE409" s="59"/>
      <c r="QTF409" s="59"/>
      <c r="QTG409" s="59"/>
      <c r="QTH409" s="59"/>
      <c r="QTI409" s="59"/>
      <c r="QTJ409" s="59"/>
      <c r="QTK409" s="59"/>
      <c r="QTL409" s="59"/>
      <c r="QTM409" s="59"/>
      <c r="QTN409" s="59"/>
      <c r="QTO409" s="59"/>
      <c r="QTP409" s="59"/>
      <c r="QTQ409" s="59"/>
      <c r="QTR409" s="59"/>
      <c r="QTS409" s="59"/>
      <c r="QTT409" s="59"/>
      <c r="QTU409" s="59"/>
      <c r="QTV409" s="59"/>
      <c r="QTW409" s="59"/>
      <c r="QTX409" s="59"/>
      <c r="QTY409" s="59"/>
      <c r="QTZ409" s="59"/>
      <c r="QUA409" s="59"/>
      <c r="QUB409" s="59"/>
      <c r="QUC409" s="59"/>
      <c r="QUD409" s="59"/>
      <c r="QUE409" s="59"/>
      <c r="QUF409" s="59"/>
      <c r="QUG409" s="59"/>
      <c r="QUH409" s="59"/>
      <c r="QUI409" s="59"/>
      <c r="QUJ409" s="59"/>
      <c r="QUK409" s="59"/>
      <c r="QUL409" s="59"/>
      <c r="QUM409" s="59"/>
      <c r="QUN409" s="59"/>
      <c r="QUO409" s="59"/>
      <c r="QUP409" s="59"/>
      <c r="QUQ409" s="59"/>
      <c r="QUR409" s="59"/>
      <c r="QUS409" s="59"/>
      <c r="QUT409" s="59"/>
      <c r="QUU409" s="59"/>
      <c r="QUV409" s="59"/>
      <c r="QUW409" s="59"/>
      <c r="QUX409" s="59"/>
      <c r="QUY409" s="59"/>
      <c r="QUZ409" s="59"/>
      <c r="QVA409" s="59"/>
      <c r="QVB409" s="59"/>
      <c r="QVC409" s="59"/>
      <c r="QVD409" s="59"/>
      <c r="QVE409" s="59"/>
      <c r="QVF409" s="59"/>
      <c r="QVG409" s="59"/>
      <c r="QVH409" s="59"/>
      <c r="QVI409" s="59"/>
      <c r="QVJ409" s="59"/>
      <c r="QVK409" s="59"/>
      <c r="QVL409" s="59"/>
      <c r="QVM409" s="59"/>
      <c r="QVN409" s="59"/>
      <c r="QVO409" s="59"/>
      <c r="QVP409" s="59"/>
      <c r="QVQ409" s="59"/>
      <c r="QVR409" s="59"/>
      <c r="QVS409" s="59"/>
      <c r="QVT409" s="59"/>
      <c r="QVU409" s="59"/>
      <c r="QVV409" s="59"/>
      <c r="QVW409" s="59"/>
      <c r="QVX409" s="59"/>
      <c r="QVY409" s="59"/>
      <c r="QVZ409" s="59"/>
      <c r="QWA409" s="59"/>
      <c r="QWB409" s="59"/>
      <c r="QWC409" s="59"/>
      <c r="QWD409" s="59"/>
      <c r="QWE409" s="59"/>
      <c r="QWF409" s="59"/>
      <c r="QWG409" s="59"/>
      <c r="QWH409" s="59"/>
      <c r="QWI409" s="59"/>
      <c r="QWJ409" s="59"/>
      <c r="QWK409" s="59"/>
      <c r="QWL409" s="59"/>
      <c r="QWM409" s="59"/>
      <c r="QWN409" s="59"/>
      <c r="QWO409" s="59"/>
      <c r="QWP409" s="59"/>
      <c r="QWQ409" s="59"/>
      <c r="QWR409" s="59"/>
      <c r="QWS409" s="59"/>
      <c r="QWT409" s="59"/>
      <c r="QWU409" s="59"/>
      <c r="QWV409" s="59"/>
      <c r="QWW409" s="59"/>
      <c r="QWX409" s="59"/>
      <c r="QWY409" s="59"/>
      <c r="QWZ409" s="59"/>
      <c r="QXA409" s="59"/>
      <c r="QXB409" s="59"/>
      <c r="QXC409" s="59"/>
      <c r="QXD409" s="59"/>
      <c r="QXE409" s="59"/>
      <c r="QXF409" s="59"/>
      <c r="QXG409" s="59"/>
      <c r="QXH409" s="59"/>
      <c r="QXI409" s="59"/>
      <c r="QXJ409" s="59"/>
      <c r="QXK409" s="59"/>
      <c r="QXL409" s="59"/>
      <c r="QXM409" s="59"/>
      <c r="QXN409" s="59"/>
      <c r="QXO409" s="59"/>
      <c r="QXP409" s="59"/>
      <c r="QXQ409" s="59"/>
      <c r="QXR409" s="59"/>
      <c r="QXS409" s="59"/>
      <c r="QXT409" s="59"/>
      <c r="QXU409" s="59"/>
      <c r="QXV409" s="59"/>
      <c r="QXW409" s="59"/>
      <c r="QXX409" s="59"/>
      <c r="QXY409" s="59"/>
      <c r="QXZ409" s="59"/>
      <c r="QYA409" s="59"/>
      <c r="QYB409" s="59"/>
      <c r="QYC409" s="59"/>
      <c r="QYD409" s="59"/>
      <c r="QYE409" s="59"/>
      <c r="QYF409" s="59"/>
      <c r="QYG409" s="59"/>
      <c r="QYH409" s="59"/>
      <c r="QYI409" s="59"/>
      <c r="QYJ409" s="59"/>
      <c r="QYK409" s="59"/>
      <c r="QYL409" s="59"/>
      <c r="QYM409" s="59"/>
      <c r="QYN409" s="59"/>
      <c r="QYO409" s="59"/>
      <c r="QYP409" s="59"/>
      <c r="QYQ409" s="59"/>
      <c r="QYR409" s="59"/>
      <c r="QYS409" s="59"/>
      <c r="QYT409" s="59"/>
      <c r="QYU409" s="59"/>
      <c r="QYV409" s="59"/>
      <c r="QYW409" s="59"/>
      <c r="QYX409" s="59"/>
      <c r="QYY409" s="59"/>
      <c r="QYZ409" s="59"/>
      <c r="QZA409" s="59"/>
      <c r="QZB409" s="59"/>
      <c r="QZC409" s="59"/>
      <c r="QZD409" s="59"/>
      <c r="QZE409" s="59"/>
      <c r="QZF409" s="59"/>
      <c r="QZG409" s="59"/>
      <c r="QZH409" s="59"/>
      <c r="QZI409" s="59"/>
      <c r="QZJ409" s="59"/>
      <c r="QZK409" s="59"/>
      <c r="QZL409" s="59"/>
      <c r="QZM409" s="59"/>
      <c r="QZN409" s="59"/>
      <c r="QZO409" s="59"/>
      <c r="QZP409" s="59"/>
      <c r="QZQ409" s="59"/>
      <c r="QZR409" s="59"/>
      <c r="QZS409" s="59"/>
      <c r="QZT409" s="59"/>
      <c r="QZU409" s="59"/>
      <c r="QZV409" s="59"/>
      <c r="QZW409" s="59"/>
      <c r="QZX409" s="59"/>
      <c r="QZY409" s="59"/>
      <c r="QZZ409" s="59"/>
      <c r="RAA409" s="59"/>
      <c r="RAB409" s="59"/>
      <c r="RAC409" s="59"/>
      <c r="RAD409" s="59"/>
      <c r="RAE409" s="59"/>
      <c r="RAF409" s="59"/>
      <c r="RAG409" s="59"/>
      <c r="RAH409" s="59"/>
      <c r="RAI409" s="59"/>
      <c r="RAJ409" s="59"/>
      <c r="RAK409" s="59"/>
      <c r="RAL409" s="59"/>
      <c r="RAM409" s="59"/>
      <c r="RAN409" s="59"/>
      <c r="RAO409" s="59"/>
      <c r="RAP409" s="59"/>
      <c r="RAQ409" s="59"/>
      <c r="RAR409" s="59"/>
      <c r="RAS409" s="59"/>
      <c r="RAT409" s="59"/>
      <c r="RAU409" s="59"/>
      <c r="RAV409" s="59"/>
      <c r="RAW409" s="59"/>
      <c r="RAX409" s="59"/>
      <c r="RAY409" s="59"/>
      <c r="RAZ409" s="59"/>
      <c r="RBA409" s="59"/>
      <c r="RBB409" s="59"/>
      <c r="RBC409" s="59"/>
      <c r="RBD409" s="59"/>
      <c r="RBE409" s="59"/>
      <c r="RBF409" s="59"/>
      <c r="RBG409" s="59"/>
      <c r="RBH409" s="59"/>
      <c r="RBI409" s="59"/>
      <c r="RBJ409" s="59"/>
      <c r="RBK409" s="59"/>
      <c r="RBL409" s="59"/>
      <c r="RBM409" s="59"/>
      <c r="RBN409" s="59"/>
      <c r="RBO409" s="59"/>
      <c r="RBP409" s="59"/>
      <c r="RBQ409" s="59"/>
      <c r="RBR409" s="59"/>
      <c r="RBS409" s="59"/>
      <c r="RBT409" s="59"/>
      <c r="RBU409" s="59"/>
      <c r="RBV409" s="59"/>
      <c r="RBW409" s="59"/>
      <c r="RBX409" s="59"/>
      <c r="RBY409" s="59"/>
      <c r="RBZ409" s="59"/>
      <c r="RCA409" s="59"/>
      <c r="RCB409" s="59"/>
      <c r="RCC409" s="59"/>
      <c r="RCD409" s="59"/>
      <c r="RCE409" s="59"/>
      <c r="RCF409" s="59"/>
      <c r="RCG409" s="59"/>
      <c r="RCH409" s="59"/>
      <c r="RCI409" s="59"/>
      <c r="RCJ409" s="59"/>
      <c r="RCK409" s="59"/>
      <c r="RCL409" s="59"/>
      <c r="RCM409" s="59"/>
      <c r="RCN409" s="59"/>
      <c r="RCO409" s="59"/>
      <c r="RCP409" s="59"/>
      <c r="RCQ409" s="59"/>
      <c r="RCR409" s="59"/>
      <c r="RCS409" s="59"/>
      <c r="RCT409" s="59"/>
      <c r="RCU409" s="59"/>
      <c r="RCV409" s="59"/>
      <c r="RCW409" s="59"/>
      <c r="RCX409" s="59"/>
      <c r="RCY409" s="59"/>
      <c r="RCZ409" s="59"/>
      <c r="RDA409" s="59"/>
      <c r="RDB409" s="59"/>
      <c r="RDC409" s="59"/>
      <c r="RDD409" s="59"/>
      <c r="RDE409" s="59"/>
      <c r="RDF409" s="59"/>
      <c r="RDG409" s="59"/>
      <c r="RDH409" s="59"/>
      <c r="RDI409" s="59"/>
      <c r="RDJ409" s="59"/>
      <c r="RDK409" s="59"/>
      <c r="RDL409" s="59"/>
      <c r="RDM409" s="59"/>
      <c r="RDN409" s="59"/>
      <c r="RDO409" s="59"/>
      <c r="RDP409" s="59"/>
      <c r="RDQ409" s="59"/>
      <c r="RDR409" s="59"/>
      <c r="RDS409" s="59"/>
      <c r="RDT409" s="59"/>
      <c r="RDU409" s="59"/>
      <c r="RDV409" s="59"/>
      <c r="RDW409" s="59"/>
      <c r="RDX409" s="59"/>
      <c r="RDY409" s="59"/>
      <c r="RDZ409" s="59"/>
      <c r="REA409" s="59"/>
      <c r="REB409" s="59"/>
      <c r="REC409" s="59"/>
      <c r="RED409" s="59"/>
      <c r="REE409" s="59"/>
      <c r="REF409" s="59"/>
      <c r="REG409" s="59"/>
      <c r="REH409" s="59"/>
      <c r="REI409" s="59"/>
      <c r="REJ409" s="59"/>
      <c r="REK409" s="59"/>
      <c r="REL409" s="59"/>
      <c r="REM409" s="59"/>
      <c r="REN409" s="59"/>
      <c r="REO409" s="59"/>
      <c r="REP409" s="59"/>
      <c r="REQ409" s="59"/>
      <c r="RER409" s="59"/>
      <c r="RES409" s="59"/>
      <c r="RET409" s="59"/>
      <c r="REU409" s="59"/>
      <c r="REV409" s="59"/>
      <c r="REW409" s="59"/>
      <c r="REX409" s="59"/>
      <c r="REY409" s="59"/>
      <c r="REZ409" s="59"/>
      <c r="RFA409" s="59"/>
      <c r="RFB409" s="59"/>
      <c r="RFC409" s="59"/>
      <c r="RFD409" s="59"/>
      <c r="RFE409" s="59"/>
      <c r="RFF409" s="59"/>
      <c r="RFG409" s="59"/>
      <c r="RFH409" s="59"/>
      <c r="RFI409" s="59"/>
      <c r="RFJ409" s="59"/>
      <c r="RFK409" s="59"/>
      <c r="RFL409" s="59"/>
      <c r="RFM409" s="59"/>
      <c r="RFN409" s="59"/>
      <c r="RFO409" s="59"/>
      <c r="RFP409" s="59"/>
      <c r="RFQ409" s="59"/>
      <c r="RFR409" s="59"/>
      <c r="RFS409" s="59"/>
      <c r="RFT409" s="59"/>
      <c r="RFU409" s="59"/>
      <c r="RFV409" s="59"/>
      <c r="RFW409" s="59"/>
      <c r="RFX409" s="59"/>
      <c r="RFY409" s="59"/>
      <c r="RFZ409" s="59"/>
      <c r="RGA409" s="59"/>
      <c r="RGB409" s="59"/>
      <c r="RGC409" s="59"/>
      <c r="RGD409" s="59"/>
      <c r="RGE409" s="59"/>
      <c r="RGF409" s="59"/>
      <c r="RGG409" s="59"/>
      <c r="RGH409" s="59"/>
      <c r="RGI409" s="59"/>
      <c r="RGJ409" s="59"/>
      <c r="RGK409" s="59"/>
      <c r="RGL409" s="59"/>
      <c r="RGM409" s="59"/>
      <c r="RGN409" s="59"/>
      <c r="RGO409" s="59"/>
      <c r="RGP409" s="59"/>
      <c r="RGQ409" s="59"/>
      <c r="RGR409" s="59"/>
      <c r="RGS409" s="59"/>
      <c r="RGT409" s="59"/>
      <c r="RGU409" s="59"/>
      <c r="RGV409" s="59"/>
      <c r="RGW409" s="59"/>
      <c r="RGX409" s="59"/>
      <c r="RGY409" s="59"/>
      <c r="RGZ409" s="59"/>
      <c r="RHA409" s="59"/>
      <c r="RHB409" s="59"/>
      <c r="RHC409" s="59"/>
      <c r="RHD409" s="59"/>
      <c r="RHE409" s="59"/>
      <c r="RHF409" s="59"/>
      <c r="RHG409" s="59"/>
      <c r="RHH409" s="59"/>
      <c r="RHI409" s="59"/>
      <c r="RHJ409" s="59"/>
      <c r="RHK409" s="59"/>
      <c r="RHL409" s="59"/>
      <c r="RHM409" s="59"/>
      <c r="RHN409" s="59"/>
      <c r="RHO409" s="59"/>
      <c r="RHP409" s="59"/>
      <c r="RHQ409" s="59"/>
      <c r="RHR409" s="59"/>
      <c r="RHS409" s="59"/>
      <c r="RHT409" s="59"/>
      <c r="RHU409" s="59"/>
      <c r="RHV409" s="59"/>
      <c r="RHW409" s="59"/>
      <c r="RHX409" s="59"/>
      <c r="RHY409" s="59"/>
      <c r="RHZ409" s="59"/>
      <c r="RIA409" s="59"/>
      <c r="RIB409" s="59"/>
      <c r="RIC409" s="59"/>
      <c r="RID409" s="59"/>
      <c r="RIE409" s="59"/>
      <c r="RIF409" s="59"/>
      <c r="RIG409" s="59"/>
      <c r="RIH409" s="59"/>
      <c r="RII409" s="59"/>
      <c r="RIJ409" s="59"/>
      <c r="RIK409" s="59"/>
      <c r="RIL409" s="59"/>
      <c r="RIM409" s="59"/>
      <c r="RIN409" s="59"/>
      <c r="RIO409" s="59"/>
      <c r="RIP409" s="59"/>
      <c r="RIQ409" s="59"/>
      <c r="RIR409" s="59"/>
      <c r="RIS409" s="59"/>
      <c r="RIT409" s="59"/>
      <c r="RIU409" s="59"/>
      <c r="RIV409" s="59"/>
      <c r="RIW409" s="59"/>
      <c r="RIX409" s="59"/>
      <c r="RIY409" s="59"/>
      <c r="RIZ409" s="59"/>
      <c r="RJA409" s="59"/>
      <c r="RJB409" s="59"/>
      <c r="RJC409" s="59"/>
      <c r="RJD409" s="59"/>
      <c r="RJE409" s="59"/>
      <c r="RJF409" s="59"/>
      <c r="RJG409" s="59"/>
      <c r="RJH409" s="59"/>
      <c r="RJI409" s="59"/>
      <c r="RJJ409" s="59"/>
      <c r="RJK409" s="59"/>
      <c r="RJL409" s="59"/>
      <c r="RJM409" s="59"/>
      <c r="RJN409" s="59"/>
      <c r="RJO409" s="59"/>
      <c r="RJP409" s="59"/>
      <c r="RJQ409" s="59"/>
      <c r="RJR409" s="59"/>
      <c r="RJS409" s="59"/>
      <c r="RJT409" s="59"/>
      <c r="RJU409" s="59"/>
      <c r="RJV409" s="59"/>
      <c r="RJW409" s="59"/>
      <c r="RJX409" s="59"/>
      <c r="RJY409" s="59"/>
      <c r="RJZ409" s="59"/>
      <c r="RKA409" s="59"/>
      <c r="RKB409" s="59"/>
      <c r="RKC409" s="59"/>
      <c r="RKD409" s="59"/>
      <c r="RKE409" s="59"/>
      <c r="RKF409" s="59"/>
      <c r="RKG409" s="59"/>
      <c r="RKH409" s="59"/>
      <c r="RKI409" s="59"/>
      <c r="RKJ409" s="59"/>
      <c r="RKK409" s="59"/>
      <c r="RKL409" s="59"/>
      <c r="RKM409" s="59"/>
      <c r="RKN409" s="59"/>
      <c r="RKO409" s="59"/>
      <c r="RKP409" s="59"/>
      <c r="RKQ409" s="59"/>
      <c r="RKR409" s="59"/>
      <c r="RKS409" s="59"/>
      <c r="RKT409" s="59"/>
      <c r="RKU409" s="59"/>
      <c r="RKV409" s="59"/>
      <c r="RKW409" s="59"/>
      <c r="RKX409" s="59"/>
      <c r="RKY409" s="59"/>
      <c r="RKZ409" s="59"/>
      <c r="RLA409" s="59"/>
      <c r="RLB409" s="59"/>
      <c r="RLC409" s="59"/>
      <c r="RLD409" s="59"/>
      <c r="RLE409" s="59"/>
      <c r="RLF409" s="59"/>
      <c r="RLG409" s="59"/>
      <c r="RLH409" s="59"/>
      <c r="RLI409" s="59"/>
      <c r="RLJ409" s="59"/>
      <c r="RLK409" s="59"/>
      <c r="RLL409" s="59"/>
      <c r="RLM409" s="59"/>
      <c r="RLN409" s="59"/>
      <c r="RLO409" s="59"/>
      <c r="RLP409" s="59"/>
      <c r="RLQ409" s="59"/>
      <c r="RLR409" s="59"/>
      <c r="RLS409" s="59"/>
      <c r="RLT409" s="59"/>
      <c r="RLU409" s="59"/>
      <c r="RLV409" s="59"/>
      <c r="RLW409" s="59"/>
      <c r="RLX409" s="59"/>
      <c r="RLY409" s="59"/>
      <c r="RLZ409" s="59"/>
      <c r="RMA409" s="59"/>
      <c r="RMB409" s="59"/>
      <c r="RMC409" s="59"/>
      <c r="RMD409" s="59"/>
      <c r="RME409" s="59"/>
      <c r="RMF409" s="59"/>
      <c r="RMG409" s="59"/>
      <c r="RMH409" s="59"/>
      <c r="RMI409" s="59"/>
      <c r="RMJ409" s="59"/>
      <c r="RMK409" s="59"/>
      <c r="RML409" s="59"/>
      <c r="RMM409" s="59"/>
      <c r="RMN409" s="59"/>
      <c r="RMO409" s="59"/>
      <c r="RMP409" s="59"/>
      <c r="RMQ409" s="59"/>
      <c r="RMR409" s="59"/>
      <c r="RMS409" s="59"/>
      <c r="RMT409" s="59"/>
      <c r="RMU409" s="59"/>
      <c r="RMV409" s="59"/>
      <c r="RMW409" s="59"/>
      <c r="RMX409" s="59"/>
      <c r="RMY409" s="59"/>
      <c r="RMZ409" s="59"/>
      <c r="RNA409" s="59"/>
      <c r="RNB409" s="59"/>
      <c r="RNC409" s="59"/>
      <c r="RND409" s="59"/>
      <c r="RNE409" s="59"/>
      <c r="RNF409" s="59"/>
      <c r="RNG409" s="59"/>
      <c r="RNH409" s="59"/>
      <c r="RNI409" s="59"/>
      <c r="RNJ409" s="59"/>
      <c r="RNK409" s="59"/>
      <c r="RNL409" s="59"/>
      <c r="RNM409" s="59"/>
      <c r="RNN409" s="59"/>
      <c r="RNO409" s="59"/>
      <c r="RNP409" s="59"/>
      <c r="RNQ409" s="59"/>
      <c r="RNR409" s="59"/>
      <c r="RNS409" s="59"/>
      <c r="RNT409" s="59"/>
      <c r="RNU409" s="59"/>
      <c r="RNV409" s="59"/>
      <c r="RNW409" s="59"/>
      <c r="RNX409" s="59"/>
      <c r="RNY409" s="59"/>
      <c r="RNZ409" s="59"/>
      <c r="ROA409" s="59"/>
      <c r="ROB409" s="59"/>
      <c r="ROC409" s="59"/>
      <c r="ROD409" s="59"/>
      <c r="ROE409" s="59"/>
      <c r="ROF409" s="59"/>
      <c r="ROG409" s="59"/>
      <c r="ROH409" s="59"/>
      <c r="ROI409" s="59"/>
      <c r="ROJ409" s="59"/>
      <c r="ROK409" s="59"/>
      <c r="ROL409" s="59"/>
      <c r="ROM409" s="59"/>
      <c r="RON409" s="59"/>
      <c r="ROO409" s="59"/>
      <c r="ROP409" s="59"/>
      <c r="ROQ409" s="59"/>
      <c r="ROR409" s="59"/>
      <c r="ROS409" s="59"/>
      <c r="ROT409" s="59"/>
      <c r="ROU409" s="59"/>
      <c r="ROV409" s="59"/>
      <c r="ROW409" s="59"/>
      <c r="ROX409" s="59"/>
      <c r="ROY409" s="59"/>
      <c r="ROZ409" s="59"/>
      <c r="RPA409" s="59"/>
      <c r="RPB409" s="59"/>
      <c r="RPC409" s="59"/>
      <c r="RPD409" s="59"/>
      <c r="RPE409" s="59"/>
      <c r="RPF409" s="59"/>
      <c r="RPG409" s="59"/>
      <c r="RPH409" s="59"/>
      <c r="RPI409" s="59"/>
      <c r="RPJ409" s="59"/>
      <c r="RPK409" s="59"/>
      <c r="RPL409" s="59"/>
      <c r="RPM409" s="59"/>
      <c r="RPN409" s="59"/>
      <c r="RPO409" s="59"/>
      <c r="RPP409" s="59"/>
      <c r="RPQ409" s="59"/>
      <c r="RPR409" s="59"/>
      <c r="RPS409" s="59"/>
      <c r="RPT409" s="59"/>
      <c r="RPU409" s="59"/>
      <c r="RPV409" s="59"/>
      <c r="RPW409" s="59"/>
      <c r="RPX409" s="59"/>
      <c r="RPY409" s="59"/>
      <c r="RPZ409" s="59"/>
      <c r="RQA409" s="59"/>
      <c r="RQB409" s="59"/>
      <c r="RQC409" s="59"/>
      <c r="RQD409" s="59"/>
      <c r="RQE409" s="59"/>
      <c r="RQF409" s="59"/>
      <c r="RQG409" s="59"/>
      <c r="RQH409" s="59"/>
      <c r="RQI409" s="59"/>
      <c r="RQJ409" s="59"/>
      <c r="RQK409" s="59"/>
      <c r="RQL409" s="59"/>
      <c r="RQM409" s="59"/>
      <c r="RQN409" s="59"/>
      <c r="RQO409" s="59"/>
      <c r="RQP409" s="59"/>
      <c r="RQQ409" s="59"/>
      <c r="RQR409" s="59"/>
      <c r="RQS409" s="59"/>
      <c r="RQT409" s="59"/>
      <c r="RQU409" s="59"/>
      <c r="RQV409" s="59"/>
      <c r="RQW409" s="59"/>
      <c r="RQX409" s="59"/>
      <c r="RQY409" s="59"/>
      <c r="RQZ409" s="59"/>
      <c r="RRA409" s="59"/>
      <c r="RRB409" s="59"/>
      <c r="RRC409" s="59"/>
      <c r="RRD409" s="59"/>
      <c r="RRE409" s="59"/>
      <c r="RRF409" s="59"/>
      <c r="RRG409" s="59"/>
      <c r="RRH409" s="59"/>
      <c r="RRI409" s="59"/>
      <c r="RRJ409" s="59"/>
      <c r="RRK409" s="59"/>
      <c r="RRL409" s="59"/>
      <c r="RRM409" s="59"/>
      <c r="RRN409" s="59"/>
      <c r="RRO409" s="59"/>
      <c r="RRP409" s="59"/>
      <c r="RRQ409" s="59"/>
      <c r="RRR409" s="59"/>
      <c r="RRS409" s="59"/>
      <c r="RRT409" s="59"/>
      <c r="RRU409" s="59"/>
      <c r="RRV409" s="59"/>
      <c r="RRW409" s="59"/>
      <c r="RRX409" s="59"/>
      <c r="RRY409" s="59"/>
      <c r="RRZ409" s="59"/>
      <c r="RSA409" s="59"/>
      <c r="RSB409" s="59"/>
      <c r="RSC409" s="59"/>
      <c r="RSD409" s="59"/>
      <c r="RSE409" s="59"/>
      <c r="RSF409" s="59"/>
      <c r="RSG409" s="59"/>
      <c r="RSH409" s="59"/>
      <c r="RSI409" s="59"/>
      <c r="RSJ409" s="59"/>
      <c r="RSK409" s="59"/>
      <c r="RSL409" s="59"/>
      <c r="RSM409" s="59"/>
      <c r="RSN409" s="59"/>
      <c r="RSO409" s="59"/>
      <c r="RSP409" s="59"/>
      <c r="RSQ409" s="59"/>
      <c r="RSR409" s="59"/>
      <c r="RSS409" s="59"/>
      <c r="RST409" s="59"/>
      <c r="RSU409" s="59"/>
      <c r="RSV409" s="59"/>
      <c r="RSW409" s="59"/>
      <c r="RSX409" s="59"/>
      <c r="RSY409" s="59"/>
      <c r="RSZ409" s="59"/>
      <c r="RTA409" s="59"/>
      <c r="RTB409" s="59"/>
      <c r="RTC409" s="59"/>
      <c r="RTD409" s="59"/>
      <c r="RTE409" s="59"/>
      <c r="RTF409" s="59"/>
      <c r="RTG409" s="59"/>
      <c r="RTH409" s="59"/>
      <c r="RTI409" s="59"/>
      <c r="RTJ409" s="59"/>
      <c r="RTK409" s="59"/>
      <c r="RTL409" s="59"/>
      <c r="RTM409" s="59"/>
      <c r="RTN409" s="59"/>
      <c r="RTO409" s="59"/>
      <c r="RTP409" s="59"/>
      <c r="RTQ409" s="59"/>
      <c r="RTR409" s="59"/>
      <c r="RTS409" s="59"/>
      <c r="RTT409" s="59"/>
      <c r="RTU409" s="59"/>
      <c r="RTV409" s="59"/>
      <c r="RTW409" s="59"/>
      <c r="RTX409" s="59"/>
      <c r="RTY409" s="59"/>
      <c r="RTZ409" s="59"/>
      <c r="RUA409" s="59"/>
      <c r="RUB409" s="59"/>
      <c r="RUC409" s="59"/>
      <c r="RUD409" s="59"/>
      <c r="RUE409" s="59"/>
      <c r="RUF409" s="59"/>
      <c r="RUG409" s="59"/>
      <c r="RUH409" s="59"/>
      <c r="RUI409" s="59"/>
      <c r="RUJ409" s="59"/>
      <c r="RUK409" s="59"/>
      <c r="RUL409" s="59"/>
      <c r="RUM409" s="59"/>
      <c r="RUN409" s="59"/>
      <c r="RUO409" s="59"/>
      <c r="RUP409" s="59"/>
      <c r="RUQ409" s="59"/>
      <c r="RUR409" s="59"/>
      <c r="RUS409" s="59"/>
      <c r="RUT409" s="59"/>
      <c r="RUU409" s="59"/>
      <c r="RUV409" s="59"/>
      <c r="RUW409" s="59"/>
      <c r="RUX409" s="59"/>
      <c r="RUY409" s="59"/>
      <c r="RUZ409" s="59"/>
      <c r="RVA409" s="59"/>
      <c r="RVB409" s="59"/>
      <c r="RVC409" s="59"/>
      <c r="RVD409" s="59"/>
      <c r="RVE409" s="59"/>
      <c r="RVF409" s="59"/>
      <c r="RVG409" s="59"/>
      <c r="RVH409" s="59"/>
      <c r="RVI409" s="59"/>
      <c r="RVJ409" s="59"/>
      <c r="RVK409" s="59"/>
      <c r="RVL409" s="59"/>
      <c r="RVM409" s="59"/>
      <c r="RVN409" s="59"/>
      <c r="RVO409" s="59"/>
      <c r="RVP409" s="59"/>
      <c r="RVQ409" s="59"/>
      <c r="RVR409" s="59"/>
      <c r="RVS409" s="59"/>
      <c r="RVT409" s="59"/>
      <c r="RVU409" s="59"/>
      <c r="RVV409" s="59"/>
      <c r="RVW409" s="59"/>
      <c r="RVX409" s="59"/>
      <c r="RVY409" s="59"/>
      <c r="RVZ409" s="59"/>
      <c r="RWA409" s="59"/>
      <c r="RWB409" s="59"/>
      <c r="RWC409" s="59"/>
      <c r="RWD409" s="59"/>
      <c r="RWE409" s="59"/>
      <c r="RWF409" s="59"/>
      <c r="RWG409" s="59"/>
      <c r="RWH409" s="59"/>
      <c r="RWI409" s="59"/>
      <c r="RWJ409" s="59"/>
      <c r="RWK409" s="59"/>
      <c r="RWL409" s="59"/>
      <c r="RWM409" s="59"/>
      <c r="RWN409" s="59"/>
      <c r="RWO409" s="59"/>
      <c r="RWP409" s="59"/>
      <c r="RWQ409" s="59"/>
      <c r="RWR409" s="59"/>
      <c r="RWS409" s="59"/>
      <c r="RWT409" s="59"/>
      <c r="RWU409" s="59"/>
      <c r="RWV409" s="59"/>
      <c r="RWW409" s="59"/>
      <c r="RWX409" s="59"/>
      <c r="RWY409" s="59"/>
      <c r="RWZ409" s="59"/>
      <c r="RXA409" s="59"/>
      <c r="RXB409" s="59"/>
      <c r="RXC409" s="59"/>
      <c r="RXD409" s="59"/>
      <c r="RXE409" s="59"/>
      <c r="RXF409" s="59"/>
      <c r="RXG409" s="59"/>
      <c r="RXH409" s="59"/>
      <c r="RXI409" s="59"/>
      <c r="RXJ409" s="59"/>
      <c r="RXK409" s="59"/>
      <c r="RXL409" s="59"/>
      <c r="RXM409" s="59"/>
      <c r="RXN409" s="59"/>
      <c r="RXO409" s="59"/>
      <c r="RXP409" s="59"/>
      <c r="RXQ409" s="59"/>
      <c r="RXR409" s="59"/>
      <c r="RXS409" s="59"/>
      <c r="RXT409" s="59"/>
      <c r="RXU409" s="59"/>
      <c r="RXV409" s="59"/>
      <c r="RXW409" s="59"/>
      <c r="RXX409" s="59"/>
      <c r="RXY409" s="59"/>
      <c r="RXZ409" s="59"/>
      <c r="RYA409" s="59"/>
      <c r="RYB409" s="59"/>
      <c r="RYC409" s="59"/>
      <c r="RYD409" s="59"/>
      <c r="RYE409" s="59"/>
      <c r="RYF409" s="59"/>
      <c r="RYG409" s="59"/>
      <c r="RYH409" s="59"/>
      <c r="RYI409" s="59"/>
      <c r="RYJ409" s="59"/>
      <c r="RYK409" s="59"/>
      <c r="RYL409" s="59"/>
      <c r="RYM409" s="59"/>
      <c r="RYN409" s="59"/>
      <c r="RYO409" s="59"/>
      <c r="RYP409" s="59"/>
      <c r="RYQ409" s="59"/>
      <c r="RYR409" s="59"/>
      <c r="RYS409" s="59"/>
      <c r="RYT409" s="59"/>
      <c r="RYU409" s="59"/>
      <c r="RYV409" s="59"/>
      <c r="RYW409" s="59"/>
      <c r="RYX409" s="59"/>
      <c r="RYY409" s="59"/>
      <c r="RYZ409" s="59"/>
      <c r="RZA409" s="59"/>
      <c r="RZB409" s="59"/>
      <c r="RZC409" s="59"/>
      <c r="RZD409" s="59"/>
      <c r="RZE409" s="59"/>
      <c r="RZF409" s="59"/>
      <c r="RZG409" s="59"/>
      <c r="RZH409" s="59"/>
      <c r="RZI409" s="59"/>
      <c r="RZJ409" s="59"/>
      <c r="RZK409" s="59"/>
      <c r="RZL409" s="59"/>
      <c r="RZM409" s="59"/>
      <c r="RZN409" s="59"/>
      <c r="RZO409" s="59"/>
      <c r="RZP409" s="59"/>
      <c r="RZQ409" s="59"/>
      <c r="RZR409" s="59"/>
      <c r="RZS409" s="59"/>
      <c r="RZT409" s="59"/>
      <c r="RZU409" s="59"/>
      <c r="RZV409" s="59"/>
      <c r="RZW409" s="59"/>
      <c r="RZX409" s="59"/>
      <c r="RZY409" s="59"/>
      <c r="RZZ409" s="59"/>
      <c r="SAA409" s="59"/>
      <c r="SAB409" s="59"/>
      <c r="SAC409" s="59"/>
      <c r="SAD409" s="59"/>
      <c r="SAE409" s="59"/>
      <c r="SAF409" s="59"/>
      <c r="SAG409" s="59"/>
      <c r="SAH409" s="59"/>
      <c r="SAI409" s="59"/>
      <c r="SAJ409" s="59"/>
      <c r="SAK409" s="59"/>
      <c r="SAL409" s="59"/>
      <c r="SAM409" s="59"/>
      <c r="SAN409" s="59"/>
      <c r="SAO409" s="59"/>
      <c r="SAP409" s="59"/>
      <c r="SAQ409" s="59"/>
      <c r="SAR409" s="59"/>
      <c r="SAS409" s="59"/>
      <c r="SAT409" s="59"/>
      <c r="SAU409" s="59"/>
      <c r="SAV409" s="59"/>
      <c r="SAW409" s="59"/>
      <c r="SAX409" s="59"/>
      <c r="SAY409" s="59"/>
      <c r="SAZ409" s="59"/>
      <c r="SBA409" s="59"/>
      <c r="SBB409" s="59"/>
      <c r="SBC409" s="59"/>
      <c r="SBD409" s="59"/>
      <c r="SBE409" s="59"/>
      <c r="SBF409" s="59"/>
      <c r="SBG409" s="59"/>
      <c r="SBH409" s="59"/>
      <c r="SBI409" s="59"/>
      <c r="SBJ409" s="59"/>
      <c r="SBK409" s="59"/>
      <c r="SBL409" s="59"/>
      <c r="SBM409" s="59"/>
      <c r="SBN409" s="59"/>
      <c r="SBO409" s="59"/>
      <c r="SBP409" s="59"/>
      <c r="SBQ409" s="59"/>
      <c r="SBR409" s="59"/>
      <c r="SBS409" s="59"/>
      <c r="SBT409" s="59"/>
      <c r="SBU409" s="59"/>
      <c r="SBV409" s="59"/>
      <c r="SBW409" s="59"/>
      <c r="SBX409" s="59"/>
      <c r="SBY409" s="59"/>
      <c r="SBZ409" s="59"/>
      <c r="SCA409" s="59"/>
      <c r="SCB409" s="59"/>
      <c r="SCC409" s="59"/>
      <c r="SCD409" s="59"/>
      <c r="SCE409" s="59"/>
      <c r="SCF409" s="59"/>
      <c r="SCG409" s="59"/>
      <c r="SCH409" s="59"/>
      <c r="SCI409" s="59"/>
      <c r="SCJ409" s="59"/>
      <c r="SCK409" s="59"/>
      <c r="SCL409" s="59"/>
      <c r="SCM409" s="59"/>
      <c r="SCN409" s="59"/>
      <c r="SCO409" s="59"/>
      <c r="SCP409" s="59"/>
      <c r="SCQ409" s="59"/>
      <c r="SCR409" s="59"/>
      <c r="SCS409" s="59"/>
      <c r="SCT409" s="59"/>
      <c r="SCU409" s="59"/>
      <c r="SCV409" s="59"/>
      <c r="SCW409" s="59"/>
      <c r="SCX409" s="59"/>
      <c r="SCY409" s="59"/>
      <c r="SCZ409" s="59"/>
      <c r="SDA409" s="59"/>
      <c r="SDB409" s="59"/>
      <c r="SDC409" s="59"/>
      <c r="SDD409" s="59"/>
      <c r="SDE409" s="59"/>
      <c r="SDF409" s="59"/>
      <c r="SDG409" s="59"/>
      <c r="SDH409" s="59"/>
      <c r="SDI409" s="59"/>
      <c r="SDJ409" s="59"/>
      <c r="SDK409" s="59"/>
      <c r="SDL409" s="59"/>
      <c r="SDM409" s="59"/>
      <c r="SDN409" s="59"/>
      <c r="SDO409" s="59"/>
      <c r="SDP409" s="59"/>
      <c r="SDQ409" s="59"/>
      <c r="SDR409" s="59"/>
      <c r="SDS409" s="59"/>
      <c r="SDT409" s="59"/>
      <c r="SDU409" s="59"/>
      <c r="SDV409" s="59"/>
      <c r="SDW409" s="59"/>
      <c r="SDX409" s="59"/>
      <c r="SDY409" s="59"/>
      <c r="SDZ409" s="59"/>
      <c r="SEA409" s="59"/>
      <c r="SEB409" s="59"/>
      <c r="SEC409" s="59"/>
      <c r="SED409" s="59"/>
      <c r="SEE409" s="59"/>
      <c r="SEF409" s="59"/>
      <c r="SEG409" s="59"/>
      <c r="SEH409" s="59"/>
      <c r="SEI409" s="59"/>
      <c r="SEJ409" s="59"/>
      <c r="SEK409" s="59"/>
      <c r="SEL409" s="59"/>
      <c r="SEM409" s="59"/>
      <c r="SEN409" s="59"/>
      <c r="SEO409" s="59"/>
      <c r="SEP409" s="59"/>
      <c r="SEQ409" s="59"/>
      <c r="SER409" s="59"/>
      <c r="SES409" s="59"/>
      <c r="SET409" s="59"/>
      <c r="SEU409" s="59"/>
      <c r="SEV409" s="59"/>
      <c r="SEW409" s="59"/>
      <c r="SEX409" s="59"/>
      <c r="SEY409" s="59"/>
      <c r="SEZ409" s="59"/>
      <c r="SFA409" s="59"/>
      <c r="SFB409" s="59"/>
      <c r="SFC409" s="59"/>
      <c r="SFD409" s="59"/>
      <c r="SFE409" s="59"/>
      <c r="SFF409" s="59"/>
      <c r="SFG409" s="59"/>
      <c r="SFH409" s="59"/>
      <c r="SFI409" s="59"/>
      <c r="SFJ409" s="59"/>
      <c r="SFK409" s="59"/>
      <c r="SFL409" s="59"/>
      <c r="SFM409" s="59"/>
      <c r="SFN409" s="59"/>
      <c r="SFO409" s="59"/>
      <c r="SFP409" s="59"/>
      <c r="SFQ409" s="59"/>
      <c r="SFR409" s="59"/>
      <c r="SFS409" s="59"/>
      <c r="SFT409" s="59"/>
      <c r="SFU409" s="59"/>
      <c r="SFV409" s="59"/>
      <c r="SFW409" s="59"/>
      <c r="SFX409" s="59"/>
      <c r="SFY409" s="59"/>
      <c r="SFZ409" s="59"/>
      <c r="SGA409" s="59"/>
      <c r="SGB409" s="59"/>
      <c r="SGC409" s="59"/>
      <c r="SGD409" s="59"/>
      <c r="SGE409" s="59"/>
      <c r="SGF409" s="59"/>
      <c r="SGG409" s="59"/>
      <c r="SGH409" s="59"/>
      <c r="SGI409" s="59"/>
      <c r="SGJ409" s="59"/>
      <c r="SGK409" s="59"/>
      <c r="SGL409" s="59"/>
      <c r="SGM409" s="59"/>
      <c r="SGN409" s="59"/>
      <c r="SGO409" s="59"/>
      <c r="SGP409" s="59"/>
      <c r="SGQ409" s="59"/>
      <c r="SGR409" s="59"/>
      <c r="SGS409" s="59"/>
      <c r="SGT409" s="59"/>
      <c r="SGU409" s="59"/>
      <c r="SGV409" s="59"/>
      <c r="SGW409" s="59"/>
      <c r="SGX409" s="59"/>
      <c r="SGY409" s="59"/>
      <c r="SGZ409" s="59"/>
      <c r="SHA409" s="59"/>
      <c r="SHB409" s="59"/>
      <c r="SHC409" s="59"/>
      <c r="SHD409" s="59"/>
      <c r="SHE409" s="59"/>
      <c r="SHF409" s="59"/>
      <c r="SHG409" s="59"/>
      <c r="SHH409" s="59"/>
      <c r="SHI409" s="59"/>
      <c r="SHJ409" s="59"/>
      <c r="SHK409" s="59"/>
      <c r="SHL409" s="59"/>
      <c r="SHM409" s="59"/>
      <c r="SHN409" s="59"/>
      <c r="SHO409" s="59"/>
      <c r="SHP409" s="59"/>
      <c r="SHQ409" s="59"/>
      <c r="SHR409" s="59"/>
      <c r="SHS409" s="59"/>
      <c r="SHT409" s="59"/>
      <c r="SHU409" s="59"/>
      <c r="SHV409" s="59"/>
      <c r="SHW409" s="59"/>
      <c r="SHX409" s="59"/>
      <c r="SHY409" s="59"/>
      <c r="SHZ409" s="59"/>
      <c r="SIA409" s="59"/>
      <c r="SIB409" s="59"/>
      <c r="SIC409" s="59"/>
      <c r="SID409" s="59"/>
      <c r="SIE409" s="59"/>
      <c r="SIF409" s="59"/>
      <c r="SIG409" s="59"/>
      <c r="SIH409" s="59"/>
      <c r="SII409" s="59"/>
      <c r="SIJ409" s="59"/>
      <c r="SIK409" s="59"/>
      <c r="SIL409" s="59"/>
      <c r="SIM409" s="59"/>
      <c r="SIN409" s="59"/>
      <c r="SIO409" s="59"/>
      <c r="SIP409" s="59"/>
      <c r="SIQ409" s="59"/>
      <c r="SIR409" s="59"/>
      <c r="SIS409" s="59"/>
      <c r="SIT409" s="59"/>
      <c r="SIU409" s="59"/>
      <c r="SIV409" s="59"/>
      <c r="SIW409" s="59"/>
      <c r="SIX409" s="59"/>
      <c r="SIY409" s="59"/>
      <c r="SIZ409" s="59"/>
      <c r="SJA409" s="59"/>
      <c r="SJB409" s="59"/>
      <c r="SJC409" s="59"/>
      <c r="SJD409" s="59"/>
      <c r="SJE409" s="59"/>
      <c r="SJF409" s="59"/>
      <c r="SJG409" s="59"/>
      <c r="SJH409" s="59"/>
      <c r="SJI409" s="59"/>
      <c r="SJJ409" s="59"/>
      <c r="SJK409" s="59"/>
      <c r="SJL409" s="59"/>
      <c r="SJM409" s="59"/>
      <c r="SJN409" s="59"/>
      <c r="SJO409" s="59"/>
      <c r="SJP409" s="59"/>
      <c r="SJQ409" s="59"/>
      <c r="SJR409" s="59"/>
      <c r="SJS409" s="59"/>
      <c r="SJT409" s="59"/>
      <c r="SJU409" s="59"/>
      <c r="SJV409" s="59"/>
      <c r="SJW409" s="59"/>
      <c r="SJX409" s="59"/>
      <c r="SJY409" s="59"/>
      <c r="SJZ409" s="59"/>
      <c r="SKA409" s="59"/>
      <c r="SKB409" s="59"/>
      <c r="SKC409" s="59"/>
      <c r="SKD409" s="59"/>
      <c r="SKE409" s="59"/>
      <c r="SKF409" s="59"/>
      <c r="SKG409" s="59"/>
      <c r="SKH409" s="59"/>
      <c r="SKI409" s="59"/>
      <c r="SKJ409" s="59"/>
      <c r="SKK409" s="59"/>
      <c r="SKL409" s="59"/>
      <c r="SKM409" s="59"/>
      <c r="SKN409" s="59"/>
      <c r="SKO409" s="59"/>
      <c r="SKP409" s="59"/>
      <c r="SKQ409" s="59"/>
      <c r="SKR409" s="59"/>
      <c r="SKS409" s="59"/>
      <c r="SKT409" s="59"/>
      <c r="SKU409" s="59"/>
      <c r="SKV409" s="59"/>
      <c r="SKW409" s="59"/>
      <c r="SKX409" s="59"/>
      <c r="SKY409" s="59"/>
      <c r="SKZ409" s="59"/>
      <c r="SLA409" s="59"/>
      <c r="SLB409" s="59"/>
      <c r="SLC409" s="59"/>
      <c r="SLD409" s="59"/>
      <c r="SLE409" s="59"/>
      <c r="SLF409" s="59"/>
      <c r="SLG409" s="59"/>
      <c r="SLH409" s="59"/>
      <c r="SLI409" s="59"/>
      <c r="SLJ409" s="59"/>
      <c r="SLK409" s="59"/>
      <c r="SLL409" s="59"/>
      <c r="SLM409" s="59"/>
      <c r="SLN409" s="59"/>
      <c r="SLO409" s="59"/>
      <c r="SLP409" s="59"/>
      <c r="SLQ409" s="59"/>
      <c r="SLR409" s="59"/>
      <c r="SLS409" s="59"/>
      <c r="SLT409" s="59"/>
      <c r="SLU409" s="59"/>
      <c r="SLV409" s="59"/>
      <c r="SLW409" s="59"/>
      <c r="SLX409" s="59"/>
      <c r="SLY409" s="59"/>
      <c r="SLZ409" s="59"/>
      <c r="SMA409" s="59"/>
      <c r="SMB409" s="59"/>
      <c r="SMC409" s="59"/>
      <c r="SMD409" s="59"/>
      <c r="SME409" s="59"/>
      <c r="SMF409" s="59"/>
      <c r="SMG409" s="59"/>
      <c r="SMH409" s="59"/>
      <c r="SMI409" s="59"/>
      <c r="SMJ409" s="59"/>
      <c r="SMK409" s="59"/>
      <c r="SML409" s="59"/>
      <c r="SMM409" s="59"/>
      <c r="SMN409" s="59"/>
      <c r="SMO409" s="59"/>
      <c r="SMP409" s="59"/>
      <c r="SMQ409" s="59"/>
      <c r="SMR409" s="59"/>
      <c r="SMS409" s="59"/>
      <c r="SMT409" s="59"/>
      <c r="SMU409" s="59"/>
      <c r="SMV409" s="59"/>
      <c r="SMW409" s="59"/>
      <c r="SMX409" s="59"/>
      <c r="SMY409" s="59"/>
      <c r="SMZ409" s="59"/>
      <c r="SNA409" s="59"/>
      <c r="SNB409" s="59"/>
      <c r="SNC409" s="59"/>
      <c r="SND409" s="59"/>
      <c r="SNE409" s="59"/>
      <c r="SNF409" s="59"/>
      <c r="SNG409" s="59"/>
      <c r="SNH409" s="59"/>
      <c r="SNI409" s="59"/>
      <c r="SNJ409" s="59"/>
      <c r="SNK409" s="59"/>
      <c r="SNL409" s="59"/>
      <c r="SNM409" s="59"/>
      <c r="SNN409" s="59"/>
      <c r="SNO409" s="59"/>
      <c r="SNP409" s="59"/>
      <c r="SNQ409" s="59"/>
      <c r="SNR409" s="59"/>
      <c r="SNS409" s="59"/>
      <c r="SNT409" s="59"/>
      <c r="SNU409" s="59"/>
      <c r="SNV409" s="59"/>
      <c r="SNW409" s="59"/>
      <c r="SNX409" s="59"/>
      <c r="SNY409" s="59"/>
      <c r="SNZ409" s="59"/>
      <c r="SOA409" s="59"/>
      <c r="SOB409" s="59"/>
      <c r="SOC409" s="59"/>
      <c r="SOD409" s="59"/>
      <c r="SOE409" s="59"/>
      <c r="SOF409" s="59"/>
      <c r="SOG409" s="59"/>
      <c r="SOH409" s="59"/>
      <c r="SOI409" s="59"/>
      <c r="SOJ409" s="59"/>
      <c r="SOK409" s="59"/>
      <c r="SOL409" s="59"/>
      <c r="SOM409" s="59"/>
      <c r="SON409" s="59"/>
      <c r="SOO409" s="59"/>
      <c r="SOP409" s="59"/>
      <c r="SOQ409" s="59"/>
      <c r="SOR409" s="59"/>
      <c r="SOS409" s="59"/>
      <c r="SOT409" s="59"/>
      <c r="SOU409" s="59"/>
      <c r="SOV409" s="59"/>
      <c r="SOW409" s="59"/>
      <c r="SOX409" s="59"/>
      <c r="SOY409" s="59"/>
      <c r="SOZ409" s="59"/>
      <c r="SPA409" s="59"/>
      <c r="SPB409" s="59"/>
      <c r="SPC409" s="59"/>
      <c r="SPD409" s="59"/>
      <c r="SPE409" s="59"/>
      <c r="SPF409" s="59"/>
      <c r="SPG409" s="59"/>
      <c r="SPH409" s="59"/>
      <c r="SPI409" s="59"/>
      <c r="SPJ409" s="59"/>
      <c r="SPK409" s="59"/>
      <c r="SPL409" s="59"/>
      <c r="SPM409" s="59"/>
      <c r="SPN409" s="59"/>
      <c r="SPO409" s="59"/>
      <c r="SPP409" s="59"/>
      <c r="SPQ409" s="59"/>
      <c r="SPR409" s="59"/>
      <c r="SPS409" s="59"/>
      <c r="SPT409" s="59"/>
      <c r="SPU409" s="59"/>
      <c r="SPV409" s="59"/>
      <c r="SPW409" s="59"/>
      <c r="SPX409" s="59"/>
      <c r="SPY409" s="59"/>
      <c r="SPZ409" s="59"/>
      <c r="SQA409" s="59"/>
      <c r="SQB409" s="59"/>
      <c r="SQC409" s="59"/>
      <c r="SQD409" s="59"/>
      <c r="SQE409" s="59"/>
      <c r="SQF409" s="59"/>
      <c r="SQG409" s="59"/>
      <c r="SQH409" s="59"/>
      <c r="SQI409" s="59"/>
      <c r="SQJ409" s="59"/>
      <c r="SQK409" s="59"/>
      <c r="SQL409" s="59"/>
      <c r="SQM409" s="59"/>
      <c r="SQN409" s="59"/>
      <c r="SQO409" s="59"/>
      <c r="SQP409" s="59"/>
      <c r="SQQ409" s="59"/>
      <c r="SQR409" s="59"/>
      <c r="SQS409" s="59"/>
      <c r="SQT409" s="59"/>
      <c r="SQU409" s="59"/>
      <c r="SQV409" s="59"/>
      <c r="SQW409" s="59"/>
      <c r="SQX409" s="59"/>
      <c r="SQY409" s="59"/>
      <c r="SQZ409" s="59"/>
      <c r="SRA409" s="59"/>
      <c r="SRB409" s="59"/>
      <c r="SRC409" s="59"/>
      <c r="SRD409" s="59"/>
      <c r="SRE409" s="59"/>
      <c r="SRF409" s="59"/>
      <c r="SRG409" s="59"/>
      <c r="SRH409" s="59"/>
      <c r="SRI409" s="59"/>
      <c r="SRJ409" s="59"/>
      <c r="SRK409" s="59"/>
      <c r="SRL409" s="59"/>
      <c r="SRM409" s="59"/>
      <c r="SRN409" s="59"/>
      <c r="SRO409" s="59"/>
      <c r="SRP409" s="59"/>
      <c r="SRQ409" s="59"/>
      <c r="SRR409" s="59"/>
      <c r="SRS409" s="59"/>
      <c r="SRT409" s="59"/>
      <c r="SRU409" s="59"/>
      <c r="SRV409" s="59"/>
      <c r="SRW409" s="59"/>
      <c r="SRX409" s="59"/>
      <c r="SRY409" s="59"/>
      <c r="SRZ409" s="59"/>
      <c r="SSA409" s="59"/>
      <c r="SSB409" s="59"/>
      <c r="SSC409" s="59"/>
      <c r="SSD409" s="59"/>
      <c r="SSE409" s="59"/>
      <c r="SSF409" s="59"/>
      <c r="SSG409" s="59"/>
      <c r="SSH409" s="59"/>
      <c r="SSI409" s="59"/>
      <c r="SSJ409" s="59"/>
      <c r="SSK409" s="59"/>
      <c r="SSL409" s="59"/>
      <c r="SSM409" s="59"/>
      <c r="SSN409" s="59"/>
      <c r="SSO409" s="59"/>
      <c r="SSP409" s="59"/>
      <c r="SSQ409" s="59"/>
      <c r="SSR409" s="59"/>
      <c r="SSS409" s="59"/>
      <c r="SST409" s="59"/>
      <c r="SSU409" s="59"/>
      <c r="SSV409" s="59"/>
      <c r="SSW409" s="59"/>
      <c r="SSX409" s="59"/>
      <c r="SSY409" s="59"/>
      <c r="SSZ409" s="59"/>
      <c r="STA409" s="59"/>
      <c r="STB409" s="59"/>
      <c r="STC409" s="59"/>
      <c r="STD409" s="59"/>
      <c r="STE409" s="59"/>
      <c r="STF409" s="59"/>
      <c r="STG409" s="59"/>
      <c r="STH409" s="59"/>
      <c r="STI409" s="59"/>
      <c r="STJ409" s="59"/>
      <c r="STK409" s="59"/>
      <c r="STL409" s="59"/>
      <c r="STM409" s="59"/>
      <c r="STN409" s="59"/>
      <c r="STO409" s="59"/>
      <c r="STP409" s="59"/>
      <c r="STQ409" s="59"/>
      <c r="STR409" s="59"/>
      <c r="STS409" s="59"/>
      <c r="STT409" s="59"/>
      <c r="STU409" s="59"/>
      <c r="STV409" s="59"/>
      <c r="STW409" s="59"/>
      <c r="STX409" s="59"/>
      <c r="STY409" s="59"/>
      <c r="STZ409" s="59"/>
      <c r="SUA409" s="59"/>
      <c r="SUB409" s="59"/>
      <c r="SUC409" s="59"/>
      <c r="SUD409" s="59"/>
      <c r="SUE409" s="59"/>
      <c r="SUF409" s="59"/>
      <c r="SUG409" s="59"/>
      <c r="SUH409" s="59"/>
      <c r="SUI409" s="59"/>
      <c r="SUJ409" s="59"/>
      <c r="SUK409" s="59"/>
      <c r="SUL409" s="59"/>
      <c r="SUM409" s="59"/>
      <c r="SUN409" s="59"/>
      <c r="SUO409" s="59"/>
      <c r="SUP409" s="59"/>
      <c r="SUQ409" s="59"/>
      <c r="SUR409" s="59"/>
      <c r="SUS409" s="59"/>
      <c r="SUT409" s="59"/>
      <c r="SUU409" s="59"/>
      <c r="SUV409" s="59"/>
      <c r="SUW409" s="59"/>
      <c r="SUX409" s="59"/>
      <c r="SUY409" s="59"/>
      <c r="SUZ409" s="59"/>
      <c r="SVA409" s="59"/>
      <c r="SVB409" s="59"/>
      <c r="SVC409" s="59"/>
      <c r="SVD409" s="59"/>
      <c r="SVE409" s="59"/>
      <c r="SVF409" s="59"/>
      <c r="SVG409" s="59"/>
      <c r="SVH409" s="59"/>
      <c r="SVI409" s="59"/>
      <c r="SVJ409" s="59"/>
      <c r="SVK409" s="59"/>
      <c r="SVL409" s="59"/>
      <c r="SVM409" s="59"/>
      <c r="SVN409" s="59"/>
      <c r="SVO409" s="59"/>
      <c r="SVP409" s="59"/>
      <c r="SVQ409" s="59"/>
      <c r="SVR409" s="59"/>
      <c r="SVS409" s="59"/>
      <c r="SVT409" s="59"/>
      <c r="SVU409" s="59"/>
      <c r="SVV409" s="59"/>
      <c r="SVW409" s="59"/>
      <c r="SVX409" s="59"/>
      <c r="SVY409" s="59"/>
      <c r="SVZ409" s="59"/>
      <c r="SWA409" s="59"/>
      <c r="SWB409" s="59"/>
      <c r="SWC409" s="59"/>
      <c r="SWD409" s="59"/>
      <c r="SWE409" s="59"/>
      <c r="SWF409" s="59"/>
      <c r="SWG409" s="59"/>
      <c r="SWH409" s="59"/>
      <c r="SWI409" s="59"/>
      <c r="SWJ409" s="59"/>
      <c r="SWK409" s="59"/>
      <c r="SWL409" s="59"/>
      <c r="SWM409" s="59"/>
      <c r="SWN409" s="59"/>
      <c r="SWO409" s="59"/>
      <c r="SWP409" s="59"/>
      <c r="SWQ409" s="59"/>
      <c r="SWR409" s="59"/>
      <c r="SWS409" s="59"/>
      <c r="SWT409" s="59"/>
      <c r="SWU409" s="59"/>
      <c r="SWV409" s="59"/>
      <c r="SWW409" s="59"/>
      <c r="SWX409" s="59"/>
      <c r="SWY409" s="59"/>
      <c r="SWZ409" s="59"/>
      <c r="SXA409" s="59"/>
      <c r="SXB409" s="59"/>
      <c r="SXC409" s="59"/>
      <c r="SXD409" s="59"/>
      <c r="SXE409" s="59"/>
      <c r="SXF409" s="59"/>
      <c r="SXG409" s="59"/>
      <c r="SXH409" s="59"/>
      <c r="SXI409" s="59"/>
      <c r="SXJ409" s="59"/>
      <c r="SXK409" s="59"/>
      <c r="SXL409" s="59"/>
      <c r="SXM409" s="59"/>
      <c r="SXN409" s="59"/>
      <c r="SXO409" s="59"/>
      <c r="SXP409" s="59"/>
      <c r="SXQ409" s="59"/>
      <c r="SXR409" s="59"/>
      <c r="SXS409" s="59"/>
      <c r="SXT409" s="59"/>
      <c r="SXU409" s="59"/>
      <c r="SXV409" s="59"/>
      <c r="SXW409" s="59"/>
      <c r="SXX409" s="59"/>
      <c r="SXY409" s="59"/>
      <c r="SXZ409" s="59"/>
      <c r="SYA409" s="59"/>
      <c r="SYB409" s="59"/>
      <c r="SYC409" s="59"/>
      <c r="SYD409" s="59"/>
      <c r="SYE409" s="59"/>
      <c r="SYF409" s="59"/>
      <c r="SYG409" s="59"/>
      <c r="SYH409" s="59"/>
      <c r="SYI409" s="59"/>
      <c r="SYJ409" s="59"/>
      <c r="SYK409" s="59"/>
      <c r="SYL409" s="59"/>
      <c r="SYM409" s="59"/>
      <c r="SYN409" s="59"/>
      <c r="SYO409" s="59"/>
      <c r="SYP409" s="59"/>
      <c r="SYQ409" s="59"/>
      <c r="SYR409" s="59"/>
      <c r="SYS409" s="59"/>
      <c r="SYT409" s="59"/>
      <c r="SYU409" s="59"/>
      <c r="SYV409" s="59"/>
      <c r="SYW409" s="59"/>
      <c r="SYX409" s="59"/>
      <c r="SYY409" s="59"/>
      <c r="SYZ409" s="59"/>
      <c r="SZA409" s="59"/>
      <c r="SZB409" s="59"/>
      <c r="SZC409" s="59"/>
      <c r="SZD409" s="59"/>
      <c r="SZE409" s="59"/>
      <c r="SZF409" s="59"/>
      <c r="SZG409" s="59"/>
      <c r="SZH409" s="59"/>
      <c r="SZI409" s="59"/>
      <c r="SZJ409" s="59"/>
      <c r="SZK409" s="59"/>
      <c r="SZL409" s="59"/>
      <c r="SZM409" s="59"/>
      <c r="SZN409" s="59"/>
      <c r="SZO409" s="59"/>
      <c r="SZP409" s="59"/>
      <c r="SZQ409" s="59"/>
      <c r="SZR409" s="59"/>
      <c r="SZS409" s="59"/>
      <c r="SZT409" s="59"/>
      <c r="SZU409" s="59"/>
      <c r="SZV409" s="59"/>
      <c r="SZW409" s="59"/>
      <c r="SZX409" s="59"/>
      <c r="SZY409" s="59"/>
      <c r="SZZ409" s="59"/>
      <c r="TAA409" s="59"/>
      <c r="TAB409" s="59"/>
      <c r="TAC409" s="59"/>
      <c r="TAD409" s="59"/>
      <c r="TAE409" s="59"/>
      <c r="TAF409" s="59"/>
      <c r="TAG409" s="59"/>
      <c r="TAH409" s="59"/>
      <c r="TAI409" s="59"/>
      <c r="TAJ409" s="59"/>
      <c r="TAK409" s="59"/>
      <c r="TAL409" s="59"/>
      <c r="TAM409" s="59"/>
      <c r="TAN409" s="59"/>
      <c r="TAO409" s="59"/>
      <c r="TAP409" s="59"/>
      <c r="TAQ409" s="59"/>
      <c r="TAR409" s="59"/>
      <c r="TAS409" s="59"/>
      <c r="TAT409" s="59"/>
      <c r="TAU409" s="59"/>
      <c r="TAV409" s="59"/>
      <c r="TAW409" s="59"/>
      <c r="TAX409" s="59"/>
      <c r="TAY409" s="59"/>
      <c r="TAZ409" s="59"/>
      <c r="TBA409" s="59"/>
      <c r="TBB409" s="59"/>
      <c r="TBC409" s="59"/>
      <c r="TBD409" s="59"/>
      <c r="TBE409" s="59"/>
      <c r="TBF409" s="59"/>
      <c r="TBG409" s="59"/>
      <c r="TBH409" s="59"/>
      <c r="TBI409" s="59"/>
      <c r="TBJ409" s="59"/>
      <c r="TBK409" s="59"/>
      <c r="TBL409" s="59"/>
      <c r="TBM409" s="59"/>
      <c r="TBN409" s="59"/>
      <c r="TBO409" s="59"/>
      <c r="TBP409" s="59"/>
      <c r="TBQ409" s="59"/>
      <c r="TBR409" s="59"/>
      <c r="TBS409" s="59"/>
      <c r="TBT409" s="59"/>
      <c r="TBU409" s="59"/>
      <c r="TBV409" s="59"/>
      <c r="TBW409" s="59"/>
      <c r="TBX409" s="59"/>
      <c r="TBY409" s="59"/>
      <c r="TBZ409" s="59"/>
      <c r="TCA409" s="59"/>
      <c r="TCB409" s="59"/>
      <c r="TCC409" s="59"/>
      <c r="TCD409" s="59"/>
      <c r="TCE409" s="59"/>
      <c r="TCF409" s="59"/>
      <c r="TCG409" s="59"/>
      <c r="TCH409" s="59"/>
      <c r="TCI409" s="59"/>
      <c r="TCJ409" s="59"/>
      <c r="TCK409" s="59"/>
      <c r="TCL409" s="59"/>
      <c r="TCM409" s="59"/>
      <c r="TCN409" s="59"/>
      <c r="TCO409" s="59"/>
      <c r="TCP409" s="59"/>
      <c r="TCQ409" s="59"/>
      <c r="TCR409" s="59"/>
      <c r="TCS409" s="59"/>
      <c r="TCT409" s="59"/>
      <c r="TCU409" s="59"/>
      <c r="TCV409" s="59"/>
      <c r="TCW409" s="59"/>
      <c r="TCX409" s="59"/>
      <c r="TCY409" s="59"/>
      <c r="TCZ409" s="59"/>
      <c r="TDA409" s="59"/>
      <c r="TDB409" s="59"/>
      <c r="TDC409" s="59"/>
      <c r="TDD409" s="59"/>
      <c r="TDE409" s="59"/>
      <c r="TDF409" s="59"/>
      <c r="TDG409" s="59"/>
      <c r="TDH409" s="59"/>
      <c r="TDI409" s="59"/>
      <c r="TDJ409" s="59"/>
      <c r="TDK409" s="59"/>
      <c r="TDL409" s="59"/>
      <c r="TDM409" s="59"/>
      <c r="TDN409" s="59"/>
      <c r="TDO409" s="59"/>
      <c r="TDP409" s="59"/>
      <c r="TDQ409" s="59"/>
      <c r="TDR409" s="59"/>
      <c r="TDS409" s="59"/>
      <c r="TDT409" s="59"/>
      <c r="TDU409" s="59"/>
      <c r="TDV409" s="59"/>
      <c r="TDW409" s="59"/>
      <c r="TDX409" s="59"/>
      <c r="TDY409" s="59"/>
      <c r="TDZ409" s="59"/>
      <c r="TEA409" s="59"/>
      <c r="TEB409" s="59"/>
      <c r="TEC409" s="59"/>
      <c r="TED409" s="59"/>
      <c r="TEE409" s="59"/>
      <c r="TEF409" s="59"/>
      <c r="TEG409" s="59"/>
      <c r="TEH409" s="59"/>
      <c r="TEI409" s="59"/>
      <c r="TEJ409" s="59"/>
      <c r="TEK409" s="59"/>
      <c r="TEL409" s="59"/>
      <c r="TEM409" s="59"/>
      <c r="TEN409" s="59"/>
      <c r="TEO409" s="59"/>
      <c r="TEP409" s="59"/>
      <c r="TEQ409" s="59"/>
      <c r="TER409" s="59"/>
      <c r="TES409" s="59"/>
      <c r="TET409" s="59"/>
      <c r="TEU409" s="59"/>
      <c r="TEV409" s="59"/>
      <c r="TEW409" s="59"/>
      <c r="TEX409" s="59"/>
      <c r="TEY409" s="59"/>
      <c r="TEZ409" s="59"/>
      <c r="TFA409" s="59"/>
      <c r="TFB409" s="59"/>
      <c r="TFC409" s="59"/>
      <c r="TFD409" s="59"/>
      <c r="TFE409" s="59"/>
      <c r="TFF409" s="59"/>
      <c r="TFG409" s="59"/>
      <c r="TFH409" s="59"/>
      <c r="TFI409" s="59"/>
      <c r="TFJ409" s="59"/>
      <c r="TFK409" s="59"/>
      <c r="TFL409" s="59"/>
      <c r="TFM409" s="59"/>
      <c r="TFN409" s="59"/>
      <c r="TFO409" s="59"/>
      <c r="TFP409" s="59"/>
      <c r="TFQ409" s="59"/>
      <c r="TFR409" s="59"/>
      <c r="TFS409" s="59"/>
      <c r="TFT409" s="59"/>
      <c r="TFU409" s="59"/>
      <c r="TFV409" s="59"/>
      <c r="TFW409" s="59"/>
      <c r="TFX409" s="59"/>
      <c r="TFY409" s="59"/>
      <c r="TFZ409" s="59"/>
      <c r="TGA409" s="59"/>
      <c r="TGB409" s="59"/>
      <c r="TGC409" s="59"/>
      <c r="TGD409" s="59"/>
      <c r="TGE409" s="59"/>
      <c r="TGF409" s="59"/>
      <c r="TGG409" s="59"/>
      <c r="TGH409" s="59"/>
      <c r="TGI409" s="59"/>
      <c r="TGJ409" s="59"/>
      <c r="TGK409" s="59"/>
      <c r="TGL409" s="59"/>
      <c r="TGM409" s="59"/>
      <c r="TGN409" s="59"/>
      <c r="TGO409" s="59"/>
      <c r="TGP409" s="59"/>
      <c r="TGQ409" s="59"/>
      <c r="TGR409" s="59"/>
      <c r="TGS409" s="59"/>
      <c r="TGT409" s="59"/>
      <c r="TGU409" s="59"/>
      <c r="TGV409" s="59"/>
      <c r="TGW409" s="59"/>
      <c r="TGX409" s="59"/>
      <c r="TGY409" s="59"/>
      <c r="TGZ409" s="59"/>
      <c r="THA409" s="59"/>
      <c r="THB409" s="59"/>
      <c r="THC409" s="59"/>
      <c r="THD409" s="59"/>
      <c r="THE409" s="59"/>
      <c r="THF409" s="59"/>
      <c r="THG409" s="59"/>
      <c r="THH409" s="59"/>
      <c r="THI409" s="59"/>
      <c r="THJ409" s="59"/>
      <c r="THK409" s="59"/>
      <c r="THL409" s="59"/>
      <c r="THM409" s="59"/>
      <c r="THN409" s="59"/>
      <c r="THO409" s="59"/>
      <c r="THP409" s="59"/>
      <c r="THQ409" s="59"/>
      <c r="THR409" s="59"/>
      <c r="THS409" s="59"/>
      <c r="THT409" s="59"/>
      <c r="THU409" s="59"/>
      <c r="THV409" s="59"/>
      <c r="THW409" s="59"/>
      <c r="THX409" s="59"/>
      <c r="THY409" s="59"/>
      <c r="THZ409" s="59"/>
      <c r="TIA409" s="59"/>
      <c r="TIB409" s="59"/>
      <c r="TIC409" s="59"/>
      <c r="TID409" s="59"/>
      <c r="TIE409" s="59"/>
      <c r="TIF409" s="59"/>
      <c r="TIG409" s="59"/>
      <c r="TIH409" s="59"/>
      <c r="TII409" s="59"/>
      <c r="TIJ409" s="59"/>
      <c r="TIK409" s="59"/>
      <c r="TIL409" s="59"/>
      <c r="TIM409" s="59"/>
      <c r="TIN409" s="59"/>
      <c r="TIO409" s="59"/>
      <c r="TIP409" s="59"/>
      <c r="TIQ409" s="59"/>
      <c r="TIR409" s="59"/>
      <c r="TIS409" s="59"/>
      <c r="TIT409" s="59"/>
      <c r="TIU409" s="59"/>
      <c r="TIV409" s="59"/>
      <c r="TIW409" s="59"/>
      <c r="TIX409" s="59"/>
      <c r="TIY409" s="59"/>
      <c r="TIZ409" s="59"/>
      <c r="TJA409" s="59"/>
      <c r="TJB409" s="59"/>
      <c r="TJC409" s="59"/>
      <c r="TJD409" s="59"/>
      <c r="TJE409" s="59"/>
      <c r="TJF409" s="59"/>
      <c r="TJG409" s="59"/>
      <c r="TJH409" s="59"/>
      <c r="TJI409" s="59"/>
      <c r="TJJ409" s="59"/>
      <c r="TJK409" s="59"/>
      <c r="TJL409" s="59"/>
      <c r="TJM409" s="59"/>
      <c r="TJN409" s="59"/>
      <c r="TJO409" s="59"/>
      <c r="TJP409" s="59"/>
      <c r="TJQ409" s="59"/>
      <c r="TJR409" s="59"/>
      <c r="TJS409" s="59"/>
      <c r="TJT409" s="59"/>
      <c r="TJU409" s="59"/>
      <c r="TJV409" s="59"/>
      <c r="TJW409" s="59"/>
      <c r="TJX409" s="59"/>
      <c r="TJY409" s="59"/>
      <c r="TJZ409" s="59"/>
      <c r="TKA409" s="59"/>
      <c r="TKB409" s="59"/>
      <c r="TKC409" s="59"/>
      <c r="TKD409" s="59"/>
      <c r="TKE409" s="59"/>
      <c r="TKF409" s="59"/>
      <c r="TKG409" s="59"/>
      <c r="TKH409" s="59"/>
      <c r="TKI409" s="59"/>
      <c r="TKJ409" s="59"/>
      <c r="TKK409" s="59"/>
      <c r="TKL409" s="59"/>
      <c r="TKM409" s="59"/>
      <c r="TKN409" s="59"/>
      <c r="TKO409" s="59"/>
      <c r="TKP409" s="59"/>
      <c r="TKQ409" s="59"/>
      <c r="TKR409" s="59"/>
      <c r="TKS409" s="59"/>
      <c r="TKT409" s="59"/>
      <c r="TKU409" s="59"/>
      <c r="TKV409" s="59"/>
      <c r="TKW409" s="59"/>
      <c r="TKX409" s="59"/>
      <c r="TKY409" s="59"/>
      <c r="TKZ409" s="59"/>
      <c r="TLA409" s="59"/>
      <c r="TLB409" s="59"/>
      <c r="TLC409" s="59"/>
      <c r="TLD409" s="59"/>
      <c r="TLE409" s="59"/>
      <c r="TLF409" s="59"/>
      <c r="TLG409" s="59"/>
      <c r="TLH409" s="59"/>
      <c r="TLI409" s="59"/>
      <c r="TLJ409" s="59"/>
      <c r="TLK409" s="59"/>
      <c r="TLL409" s="59"/>
      <c r="TLM409" s="59"/>
      <c r="TLN409" s="59"/>
      <c r="TLO409" s="59"/>
      <c r="TLP409" s="59"/>
      <c r="TLQ409" s="59"/>
      <c r="TLR409" s="59"/>
      <c r="TLS409" s="59"/>
      <c r="TLT409" s="59"/>
      <c r="TLU409" s="59"/>
      <c r="TLV409" s="59"/>
      <c r="TLW409" s="59"/>
      <c r="TLX409" s="59"/>
      <c r="TLY409" s="59"/>
      <c r="TLZ409" s="59"/>
      <c r="TMA409" s="59"/>
      <c r="TMB409" s="59"/>
      <c r="TMC409" s="59"/>
      <c r="TMD409" s="59"/>
      <c r="TME409" s="59"/>
      <c r="TMF409" s="59"/>
      <c r="TMG409" s="59"/>
      <c r="TMH409" s="59"/>
      <c r="TMI409" s="59"/>
      <c r="TMJ409" s="59"/>
      <c r="TMK409" s="59"/>
      <c r="TML409" s="59"/>
      <c r="TMM409" s="59"/>
      <c r="TMN409" s="59"/>
      <c r="TMO409" s="59"/>
      <c r="TMP409" s="59"/>
      <c r="TMQ409" s="59"/>
      <c r="TMR409" s="59"/>
      <c r="TMS409" s="59"/>
      <c r="TMT409" s="59"/>
      <c r="TMU409" s="59"/>
      <c r="TMV409" s="59"/>
      <c r="TMW409" s="59"/>
      <c r="TMX409" s="59"/>
      <c r="TMY409" s="59"/>
      <c r="TMZ409" s="59"/>
      <c r="TNA409" s="59"/>
      <c r="TNB409" s="59"/>
      <c r="TNC409" s="59"/>
      <c r="TND409" s="59"/>
      <c r="TNE409" s="59"/>
      <c r="TNF409" s="59"/>
      <c r="TNG409" s="59"/>
      <c r="TNH409" s="59"/>
      <c r="TNI409" s="59"/>
      <c r="TNJ409" s="59"/>
      <c r="TNK409" s="59"/>
      <c r="TNL409" s="59"/>
      <c r="TNM409" s="59"/>
      <c r="TNN409" s="59"/>
      <c r="TNO409" s="59"/>
      <c r="TNP409" s="59"/>
      <c r="TNQ409" s="59"/>
      <c r="TNR409" s="59"/>
      <c r="TNS409" s="59"/>
      <c r="TNT409" s="59"/>
      <c r="TNU409" s="59"/>
      <c r="TNV409" s="59"/>
      <c r="TNW409" s="59"/>
      <c r="TNX409" s="59"/>
      <c r="TNY409" s="59"/>
      <c r="TNZ409" s="59"/>
      <c r="TOA409" s="59"/>
      <c r="TOB409" s="59"/>
      <c r="TOC409" s="59"/>
      <c r="TOD409" s="59"/>
      <c r="TOE409" s="59"/>
      <c r="TOF409" s="59"/>
      <c r="TOG409" s="59"/>
      <c r="TOH409" s="59"/>
      <c r="TOI409" s="59"/>
      <c r="TOJ409" s="59"/>
      <c r="TOK409" s="59"/>
      <c r="TOL409" s="59"/>
      <c r="TOM409" s="59"/>
      <c r="TON409" s="59"/>
      <c r="TOO409" s="59"/>
      <c r="TOP409" s="59"/>
      <c r="TOQ409" s="59"/>
      <c r="TOR409" s="59"/>
      <c r="TOS409" s="59"/>
      <c r="TOT409" s="59"/>
      <c r="TOU409" s="59"/>
      <c r="TOV409" s="59"/>
      <c r="TOW409" s="59"/>
      <c r="TOX409" s="59"/>
      <c r="TOY409" s="59"/>
      <c r="TOZ409" s="59"/>
      <c r="TPA409" s="59"/>
      <c r="TPB409" s="59"/>
      <c r="TPC409" s="59"/>
      <c r="TPD409" s="59"/>
      <c r="TPE409" s="59"/>
      <c r="TPF409" s="59"/>
      <c r="TPG409" s="59"/>
      <c r="TPH409" s="59"/>
      <c r="TPI409" s="59"/>
      <c r="TPJ409" s="59"/>
      <c r="TPK409" s="59"/>
      <c r="TPL409" s="59"/>
      <c r="TPM409" s="59"/>
      <c r="TPN409" s="59"/>
      <c r="TPO409" s="59"/>
      <c r="TPP409" s="59"/>
      <c r="TPQ409" s="59"/>
      <c r="TPR409" s="59"/>
      <c r="TPS409" s="59"/>
      <c r="TPT409" s="59"/>
      <c r="TPU409" s="59"/>
      <c r="TPV409" s="59"/>
      <c r="TPW409" s="59"/>
      <c r="TPX409" s="59"/>
      <c r="TPY409" s="59"/>
      <c r="TPZ409" s="59"/>
      <c r="TQA409" s="59"/>
      <c r="TQB409" s="59"/>
      <c r="TQC409" s="59"/>
      <c r="TQD409" s="59"/>
      <c r="TQE409" s="59"/>
      <c r="TQF409" s="59"/>
      <c r="TQG409" s="59"/>
      <c r="TQH409" s="59"/>
      <c r="TQI409" s="59"/>
      <c r="TQJ409" s="59"/>
      <c r="TQK409" s="59"/>
      <c r="TQL409" s="59"/>
      <c r="TQM409" s="59"/>
      <c r="TQN409" s="59"/>
      <c r="TQO409" s="59"/>
      <c r="TQP409" s="59"/>
      <c r="TQQ409" s="59"/>
      <c r="TQR409" s="59"/>
      <c r="TQS409" s="59"/>
      <c r="TQT409" s="59"/>
      <c r="TQU409" s="59"/>
      <c r="TQV409" s="59"/>
      <c r="TQW409" s="59"/>
      <c r="TQX409" s="59"/>
      <c r="TQY409" s="59"/>
      <c r="TQZ409" s="59"/>
      <c r="TRA409" s="59"/>
      <c r="TRB409" s="59"/>
      <c r="TRC409" s="59"/>
      <c r="TRD409" s="59"/>
      <c r="TRE409" s="59"/>
      <c r="TRF409" s="59"/>
      <c r="TRG409" s="59"/>
      <c r="TRH409" s="59"/>
      <c r="TRI409" s="59"/>
      <c r="TRJ409" s="59"/>
      <c r="TRK409" s="59"/>
      <c r="TRL409" s="59"/>
      <c r="TRM409" s="59"/>
      <c r="TRN409" s="59"/>
      <c r="TRO409" s="59"/>
      <c r="TRP409" s="59"/>
      <c r="TRQ409" s="59"/>
      <c r="TRR409" s="59"/>
      <c r="TRS409" s="59"/>
      <c r="TRT409" s="59"/>
      <c r="TRU409" s="59"/>
      <c r="TRV409" s="59"/>
      <c r="TRW409" s="59"/>
      <c r="TRX409" s="59"/>
      <c r="TRY409" s="59"/>
      <c r="TRZ409" s="59"/>
      <c r="TSA409" s="59"/>
      <c r="TSB409" s="59"/>
      <c r="TSC409" s="59"/>
      <c r="TSD409" s="59"/>
      <c r="TSE409" s="59"/>
      <c r="TSF409" s="59"/>
      <c r="TSG409" s="59"/>
      <c r="TSH409" s="59"/>
      <c r="TSI409" s="59"/>
      <c r="TSJ409" s="59"/>
      <c r="TSK409" s="59"/>
      <c r="TSL409" s="59"/>
      <c r="TSM409" s="59"/>
      <c r="TSN409" s="59"/>
      <c r="TSO409" s="59"/>
      <c r="TSP409" s="59"/>
      <c r="TSQ409" s="59"/>
      <c r="TSR409" s="59"/>
      <c r="TSS409" s="59"/>
      <c r="TST409" s="59"/>
      <c r="TSU409" s="59"/>
      <c r="TSV409" s="59"/>
      <c r="TSW409" s="59"/>
      <c r="TSX409" s="59"/>
      <c r="TSY409" s="59"/>
      <c r="TSZ409" s="59"/>
      <c r="TTA409" s="59"/>
      <c r="TTB409" s="59"/>
      <c r="TTC409" s="59"/>
      <c r="TTD409" s="59"/>
      <c r="TTE409" s="59"/>
      <c r="TTF409" s="59"/>
      <c r="TTG409" s="59"/>
      <c r="TTH409" s="59"/>
      <c r="TTI409" s="59"/>
      <c r="TTJ409" s="59"/>
      <c r="TTK409" s="59"/>
      <c r="TTL409" s="59"/>
      <c r="TTM409" s="59"/>
      <c r="TTN409" s="59"/>
      <c r="TTO409" s="59"/>
      <c r="TTP409" s="59"/>
      <c r="TTQ409" s="59"/>
      <c r="TTR409" s="59"/>
      <c r="TTS409" s="59"/>
      <c r="TTT409" s="59"/>
      <c r="TTU409" s="59"/>
      <c r="TTV409" s="59"/>
      <c r="TTW409" s="59"/>
      <c r="TTX409" s="59"/>
      <c r="TTY409" s="59"/>
      <c r="TTZ409" s="59"/>
      <c r="TUA409" s="59"/>
      <c r="TUB409" s="59"/>
      <c r="TUC409" s="59"/>
      <c r="TUD409" s="59"/>
      <c r="TUE409" s="59"/>
      <c r="TUF409" s="59"/>
      <c r="TUG409" s="59"/>
      <c r="TUH409" s="59"/>
      <c r="TUI409" s="59"/>
      <c r="TUJ409" s="59"/>
      <c r="TUK409" s="59"/>
      <c r="TUL409" s="59"/>
      <c r="TUM409" s="59"/>
      <c r="TUN409" s="59"/>
      <c r="TUO409" s="59"/>
      <c r="TUP409" s="59"/>
      <c r="TUQ409" s="59"/>
      <c r="TUR409" s="59"/>
      <c r="TUS409" s="59"/>
      <c r="TUT409" s="59"/>
      <c r="TUU409" s="59"/>
      <c r="TUV409" s="59"/>
      <c r="TUW409" s="59"/>
      <c r="TUX409" s="59"/>
      <c r="TUY409" s="59"/>
      <c r="TUZ409" s="59"/>
      <c r="TVA409" s="59"/>
      <c r="TVB409" s="59"/>
      <c r="TVC409" s="59"/>
      <c r="TVD409" s="59"/>
      <c r="TVE409" s="59"/>
      <c r="TVF409" s="59"/>
      <c r="TVG409" s="59"/>
      <c r="TVH409" s="59"/>
      <c r="TVI409" s="59"/>
      <c r="TVJ409" s="59"/>
      <c r="TVK409" s="59"/>
      <c r="TVL409" s="59"/>
      <c r="TVM409" s="59"/>
      <c r="TVN409" s="59"/>
      <c r="TVO409" s="59"/>
      <c r="TVP409" s="59"/>
      <c r="TVQ409" s="59"/>
      <c r="TVR409" s="59"/>
      <c r="TVS409" s="59"/>
      <c r="TVT409" s="59"/>
      <c r="TVU409" s="59"/>
      <c r="TVV409" s="59"/>
      <c r="TVW409" s="59"/>
      <c r="TVX409" s="59"/>
      <c r="TVY409" s="59"/>
      <c r="TVZ409" s="59"/>
      <c r="TWA409" s="59"/>
      <c r="TWB409" s="59"/>
      <c r="TWC409" s="59"/>
      <c r="TWD409" s="59"/>
      <c r="TWE409" s="59"/>
      <c r="TWF409" s="59"/>
      <c r="TWG409" s="59"/>
      <c r="TWH409" s="59"/>
      <c r="TWI409" s="59"/>
      <c r="TWJ409" s="59"/>
      <c r="TWK409" s="59"/>
      <c r="TWL409" s="59"/>
      <c r="TWM409" s="59"/>
      <c r="TWN409" s="59"/>
      <c r="TWO409" s="59"/>
      <c r="TWP409" s="59"/>
      <c r="TWQ409" s="59"/>
      <c r="TWR409" s="59"/>
      <c r="TWS409" s="59"/>
      <c r="TWT409" s="59"/>
      <c r="TWU409" s="59"/>
      <c r="TWV409" s="59"/>
      <c r="TWW409" s="59"/>
      <c r="TWX409" s="59"/>
      <c r="TWY409" s="59"/>
      <c r="TWZ409" s="59"/>
      <c r="TXA409" s="59"/>
      <c r="TXB409" s="59"/>
      <c r="TXC409" s="59"/>
      <c r="TXD409" s="59"/>
      <c r="TXE409" s="59"/>
      <c r="TXF409" s="59"/>
      <c r="TXG409" s="59"/>
      <c r="TXH409" s="59"/>
      <c r="TXI409" s="59"/>
      <c r="TXJ409" s="59"/>
      <c r="TXK409" s="59"/>
      <c r="TXL409" s="59"/>
      <c r="TXM409" s="59"/>
      <c r="TXN409" s="59"/>
      <c r="TXO409" s="59"/>
      <c r="TXP409" s="59"/>
      <c r="TXQ409" s="59"/>
      <c r="TXR409" s="59"/>
      <c r="TXS409" s="59"/>
      <c r="TXT409" s="59"/>
      <c r="TXU409" s="59"/>
      <c r="TXV409" s="59"/>
      <c r="TXW409" s="59"/>
      <c r="TXX409" s="59"/>
      <c r="TXY409" s="59"/>
      <c r="TXZ409" s="59"/>
      <c r="TYA409" s="59"/>
      <c r="TYB409" s="59"/>
      <c r="TYC409" s="59"/>
      <c r="TYD409" s="59"/>
      <c r="TYE409" s="59"/>
      <c r="TYF409" s="59"/>
      <c r="TYG409" s="59"/>
      <c r="TYH409" s="59"/>
      <c r="TYI409" s="59"/>
      <c r="TYJ409" s="59"/>
      <c r="TYK409" s="59"/>
      <c r="TYL409" s="59"/>
      <c r="TYM409" s="59"/>
      <c r="TYN409" s="59"/>
      <c r="TYO409" s="59"/>
      <c r="TYP409" s="59"/>
      <c r="TYQ409" s="59"/>
      <c r="TYR409" s="59"/>
      <c r="TYS409" s="59"/>
      <c r="TYT409" s="59"/>
      <c r="TYU409" s="59"/>
      <c r="TYV409" s="59"/>
      <c r="TYW409" s="59"/>
      <c r="TYX409" s="59"/>
      <c r="TYY409" s="59"/>
      <c r="TYZ409" s="59"/>
      <c r="TZA409" s="59"/>
      <c r="TZB409" s="59"/>
      <c r="TZC409" s="59"/>
      <c r="TZD409" s="59"/>
      <c r="TZE409" s="59"/>
      <c r="TZF409" s="59"/>
      <c r="TZG409" s="59"/>
      <c r="TZH409" s="59"/>
      <c r="TZI409" s="59"/>
      <c r="TZJ409" s="59"/>
      <c r="TZK409" s="59"/>
      <c r="TZL409" s="59"/>
      <c r="TZM409" s="59"/>
      <c r="TZN409" s="59"/>
      <c r="TZO409" s="59"/>
      <c r="TZP409" s="59"/>
      <c r="TZQ409" s="59"/>
      <c r="TZR409" s="59"/>
      <c r="TZS409" s="59"/>
      <c r="TZT409" s="59"/>
      <c r="TZU409" s="59"/>
      <c r="TZV409" s="59"/>
      <c r="TZW409" s="59"/>
      <c r="TZX409" s="59"/>
      <c r="TZY409" s="59"/>
      <c r="TZZ409" s="59"/>
      <c r="UAA409" s="59"/>
      <c r="UAB409" s="59"/>
      <c r="UAC409" s="59"/>
      <c r="UAD409" s="59"/>
      <c r="UAE409" s="59"/>
      <c r="UAF409" s="59"/>
      <c r="UAG409" s="59"/>
      <c r="UAH409" s="59"/>
      <c r="UAI409" s="59"/>
      <c r="UAJ409" s="59"/>
      <c r="UAK409" s="59"/>
      <c r="UAL409" s="59"/>
      <c r="UAM409" s="59"/>
      <c r="UAN409" s="59"/>
      <c r="UAO409" s="59"/>
      <c r="UAP409" s="59"/>
      <c r="UAQ409" s="59"/>
      <c r="UAR409" s="59"/>
      <c r="UAS409" s="59"/>
      <c r="UAT409" s="59"/>
      <c r="UAU409" s="59"/>
      <c r="UAV409" s="59"/>
      <c r="UAW409" s="59"/>
      <c r="UAX409" s="59"/>
      <c r="UAY409" s="59"/>
      <c r="UAZ409" s="59"/>
      <c r="UBA409" s="59"/>
      <c r="UBB409" s="59"/>
      <c r="UBC409" s="59"/>
      <c r="UBD409" s="59"/>
      <c r="UBE409" s="59"/>
      <c r="UBF409" s="59"/>
      <c r="UBG409" s="59"/>
      <c r="UBH409" s="59"/>
      <c r="UBI409" s="59"/>
      <c r="UBJ409" s="59"/>
      <c r="UBK409" s="59"/>
      <c r="UBL409" s="59"/>
      <c r="UBM409" s="59"/>
      <c r="UBN409" s="59"/>
      <c r="UBO409" s="59"/>
      <c r="UBP409" s="59"/>
      <c r="UBQ409" s="59"/>
      <c r="UBR409" s="59"/>
      <c r="UBS409" s="59"/>
      <c r="UBT409" s="59"/>
      <c r="UBU409" s="59"/>
      <c r="UBV409" s="59"/>
      <c r="UBW409" s="59"/>
      <c r="UBX409" s="59"/>
      <c r="UBY409" s="59"/>
      <c r="UBZ409" s="59"/>
      <c r="UCA409" s="59"/>
      <c r="UCB409" s="59"/>
      <c r="UCC409" s="59"/>
      <c r="UCD409" s="59"/>
      <c r="UCE409" s="59"/>
      <c r="UCF409" s="59"/>
      <c r="UCG409" s="59"/>
      <c r="UCH409" s="59"/>
      <c r="UCI409" s="59"/>
      <c r="UCJ409" s="59"/>
      <c r="UCK409" s="59"/>
      <c r="UCL409" s="59"/>
      <c r="UCM409" s="59"/>
      <c r="UCN409" s="59"/>
      <c r="UCO409" s="59"/>
      <c r="UCP409" s="59"/>
      <c r="UCQ409" s="59"/>
      <c r="UCR409" s="59"/>
      <c r="UCS409" s="59"/>
      <c r="UCT409" s="59"/>
      <c r="UCU409" s="59"/>
      <c r="UCV409" s="59"/>
      <c r="UCW409" s="59"/>
      <c r="UCX409" s="59"/>
      <c r="UCY409" s="59"/>
      <c r="UCZ409" s="59"/>
      <c r="UDA409" s="59"/>
      <c r="UDB409" s="59"/>
      <c r="UDC409" s="59"/>
      <c r="UDD409" s="59"/>
      <c r="UDE409" s="59"/>
      <c r="UDF409" s="59"/>
      <c r="UDG409" s="59"/>
      <c r="UDH409" s="59"/>
      <c r="UDI409" s="59"/>
      <c r="UDJ409" s="59"/>
      <c r="UDK409" s="59"/>
      <c r="UDL409" s="59"/>
      <c r="UDM409" s="59"/>
      <c r="UDN409" s="59"/>
      <c r="UDO409" s="59"/>
      <c r="UDP409" s="59"/>
      <c r="UDQ409" s="59"/>
      <c r="UDR409" s="59"/>
      <c r="UDS409" s="59"/>
      <c r="UDT409" s="59"/>
      <c r="UDU409" s="59"/>
      <c r="UDV409" s="59"/>
      <c r="UDW409" s="59"/>
      <c r="UDX409" s="59"/>
      <c r="UDY409" s="59"/>
      <c r="UDZ409" s="59"/>
      <c r="UEA409" s="59"/>
      <c r="UEB409" s="59"/>
      <c r="UEC409" s="59"/>
      <c r="UED409" s="59"/>
      <c r="UEE409" s="59"/>
      <c r="UEF409" s="59"/>
      <c r="UEG409" s="59"/>
      <c r="UEH409" s="59"/>
      <c r="UEI409" s="59"/>
      <c r="UEJ409" s="59"/>
      <c r="UEK409" s="59"/>
      <c r="UEL409" s="59"/>
      <c r="UEM409" s="59"/>
      <c r="UEN409" s="59"/>
      <c r="UEO409" s="59"/>
      <c r="UEP409" s="59"/>
      <c r="UEQ409" s="59"/>
      <c r="UER409" s="59"/>
      <c r="UES409" s="59"/>
      <c r="UET409" s="59"/>
      <c r="UEU409" s="59"/>
      <c r="UEV409" s="59"/>
      <c r="UEW409" s="59"/>
      <c r="UEX409" s="59"/>
      <c r="UEY409" s="59"/>
      <c r="UEZ409" s="59"/>
      <c r="UFA409" s="59"/>
      <c r="UFB409" s="59"/>
      <c r="UFC409" s="59"/>
      <c r="UFD409" s="59"/>
      <c r="UFE409" s="59"/>
      <c r="UFF409" s="59"/>
      <c r="UFG409" s="59"/>
      <c r="UFH409" s="59"/>
      <c r="UFI409" s="59"/>
      <c r="UFJ409" s="59"/>
      <c r="UFK409" s="59"/>
      <c r="UFL409" s="59"/>
      <c r="UFM409" s="59"/>
      <c r="UFN409" s="59"/>
      <c r="UFO409" s="59"/>
      <c r="UFP409" s="59"/>
      <c r="UFQ409" s="59"/>
      <c r="UFR409" s="59"/>
      <c r="UFS409" s="59"/>
      <c r="UFT409" s="59"/>
      <c r="UFU409" s="59"/>
      <c r="UFV409" s="59"/>
      <c r="UFW409" s="59"/>
      <c r="UFX409" s="59"/>
      <c r="UFY409" s="59"/>
      <c r="UFZ409" s="59"/>
      <c r="UGA409" s="59"/>
      <c r="UGB409" s="59"/>
      <c r="UGC409" s="59"/>
      <c r="UGD409" s="59"/>
      <c r="UGE409" s="59"/>
      <c r="UGF409" s="59"/>
      <c r="UGG409" s="59"/>
      <c r="UGH409" s="59"/>
      <c r="UGI409" s="59"/>
      <c r="UGJ409" s="59"/>
      <c r="UGK409" s="59"/>
      <c r="UGL409" s="59"/>
      <c r="UGM409" s="59"/>
      <c r="UGN409" s="59"/>
      <c r="UGO409" s="59"/>
      <c r="UGP409" s="59"/>
      <c r="UGQ409" s="59"/>
      <c r="UGR409" s="59"/>
      <c r="UGS409" s="59"/>
      <c r="UGT409" s="59"/>
      <c r="UGU409" s="59"/>
      <c r="UGV409" s="59"/>
      <c r="UGW409" s="59"/>
      <c r="UGX409" s="59"/>
      <c r="UGY409" s="59"/>
      <c r="UGZ409" s="59"/>
      <c r="UHA409" s="59"/>
      <c r="UHB409" s="59"/>
      <c r="UHC409" s="59"/>
      <c r="UHD409" s="59"/>
      <c r="UHE409" s="59"/>
      <c r="UHF409" s="59"/>
      <c r="UHG409" s="59"/>
      <c r="UHH409" s="59"/>
      <c r="UHI409" s="59"/>
      <c r="UHJ409" s="59"/>
      <c r="UHK409" s="59"/>
      <c r="UHL409" s="59"/>
      <c r="UHM409" s="59"/>
      <c r="UHN409" s="59"/>
      <c r="UHO409" s="59"/>
      <c r="UHP409" s="59"/>
      <c r="UHQ409" s="59"/>
      <c r="UHR409" s="59"/>
      <c r="UHS409" s="59"/>
      <c r="UHT409" s="59"/>
      <c r="UHU409" s="59"/>
      <c r="UHV409" s="59"/>
      <c r="UHW409" s="59"/>
      <c r="UHX409" s="59"/>
      <c r="UHY409" s="59"/>
      <c r="UHZ409" s="59"/>
      <c r="UIA409" s="59"/>
      <c r="UIB409" s="59"/>
      <c r="UIC409" s="59"/>
      <c r="UID409" s="59"/>
      <c r="UIE409" s="59"/>
      <c r="UIF409" s="59"/>
      <c r="UIG409" s="59"/>
      <c r="UIH409" s="59"/>
      <c r="UII409" s="59"/>
      <c r="UIJ409" s="59"/>
      <c r="UIK409" s="59"/>
      <c r="UIL409" s="59"/>
      <c r="UIM409" s="59"/>
      <c r="UIN409" s="59"/>
      <c r="UIO409" s="59"/>
      <c r="UIP409" s="59"/>
      <c r="UIQ409" s="59"/>
      <c r="UIR409" s="59"/>
      <c r="UIS409" s="59"/>
      <c r="UIT409" s="59"/>
      <c r="UIU409" s="59"/>
      <c r="UIV409" s="59"/>
      <c r="UIW409" s="59"/>
      <c r="UIX409" s="59"/>
      <c r="UIY409" s="59"/>
      <c r="UIZ409" s="59"/>
      <c r="UJA409" s="59"/>
      <c r="UJB409" s="59"/>
      <c r="UJC409" s="59"/>
      <c r="UJD409" s="59"/>
      <c r="UJE409" s="59"/>
      <c r="UJF409" s="59"/>
      <c r="UJG409" s="59"/>
      <c r="UJH409" s="59"/>
      <c r="UJI409" s="59"/>
      <c r="UJJ409" s="59"/>
      <c r="UJK409" s="59"/>
      <c r="UJL409" s="59"/>
      <c r="UJM409" s="59"/>
      <c r="UJN409" s="59"/>
      <c r="UJO409" s="59"/>
      <c r="UJP409" s="59"/>
      <c r="UJQ409" s="59"/>
      <c r="UJR409" s="59"/>
      <c r="UJS409" s="59"/>
      <c r="UJT409" s="59"/>
      <c r="UJU409" s="59"/>
      <c r="UJV409" s="59"/>
      <c r="UJW409" s="59"/>
      <c r="UJX409" s="59"/>
      <c r="UJY409" s="59"/>
      <c r="UJZ409" s="59"/>
      <c r="UKA409" s="59"/>
      <c r="UKB409" s="59"/>
      <c r="UKC409" s="59"/>
      <c r="UKD409" s="59"/>
      <c r="UKE409" s="59"/>
      <c r="UKF409" s="59"/>
      <c r="UKG409" s="59"/>
      <c r="UKH409" s="59"/>
      <c r="UKI409" s="59"/>
      <c r="UKJ409" s="59"/>
      <c r="UKK409" s="59"/>
      <c r="UKL409" s="59"/>
      <c r="UKM409" s="59"/>
      <c r="UKN409" s="59"/>
      <c r="UKO409" s="59"/>
      <c r="UKP409" s="59"/>
      <c r="UKQ409" s="59"/>
      <c r="UKR409" s="59"/>
      <c r="UKS409" s="59"/>
      <c r="UKT409" s="59"/>
      <c r="UKU409" s="59"/>
      <c r="UKV409" s="59"/>
      <c r="UKW409" s="59"/>
      <c r="UKX409" s="59"/>
      <c r="UKY409" s="59"/>
      <c r="UKZ409" s="59"/>
      <c r="ULA409" s="59"/>
      <c r="ULB409" s="59"/>
      <c r="ULC409" s="59"/>
      <c r="ULD409" s="59"/>
      <c r="ULE409" s="59"/>
      <c r="ULF409" s="59"/>
      <c r="ULG409" s="59"/>
      <c r="ULH409" s="59"/>
      <c r="ULI409" s="59"/>
      <c r="ULJ409" s="59"/>
      <c r="ULK409" s="59"/>
      <c r="ULL409" s="59"/>
      <c r="ULM409" s="59"/>
      <c r="ULN409" s="59"/>
      <c r="ULO409" s="59"/>
      <c r="ULP409" s="59"/>
      <c r="ULQ409" s="59"/>
      <c r="ULR409" s="59"/>
      <c r="ULS409" s="59"/>
      <c r="ULT409" s="59"/>
      <c r="ULU409" s="59"/>
      <c r="ULV409" s="59"/>
      <c r="ULW409" s="59"/>
      <c r="ULX409" s="59"/>
      <c r="ULY409" s="59"/>
      <c r="ULZ409" s="59"/>
      <c r="UMA409" s="59"/>
      <c r="UMB409" s="59"/>
      <c r="UMC409" s="59"/>
      <c r="UMD409" s="59"/>
      <c r="UME409" s="59"/>
      <c r="UMF409" s="59"/>
      <c r="UMG409" s="59"/>
      <c r="UMH409" s="59"/>
      <c r="UMI409" s="59"/>
      <c r="UMJ409" s="59"/>
      <c r="UMK409" s="59"/>
      <c r="UML409" s="59"/>
      <c r="UMM409" s="59"/>
      <c r="UMN409" s="59"/>
      <c r="UMO409" s="59"/>
      <c r="UMP409" s="59"/>
      <c r="UMQ409" s="59"/>
      <c r="UMR409" s="59"/>
      <c r="UMS409" s="59"/>
      <c r="UMT409" s="59"/>
      <c r="UMU409" s="59"/>
      <c r="UMV409" s="59"/>
      <c r="UMW409" s="59"/>
      <c r="UMX409" s="59"/>
      <c r="UMY409" s="59"/>
      <c r="UMZ409" s="59"/>
      <c r="UNA409" s="59"/>
      <c r="UNB409" s="59"/>
      <c r="UNC409" s="59"/>
      <c r="UND409" s="59"/>
      <c r="UNE409" s="59"/>
      <c r="UNF409" s="59"/>
      <c r="UNG409" s="59"/>
      <c r="UNH409" s="59"/>
      <c r="UNI409" s="59"/>
      <c r="UNJ409" s="59"/>
      <c r="UNK409" s="59"/>
      <c r="UNL409" s="59"/>
      <c r="UNM409" s="59"/>
      <c r="UNN409" s="59"/>
      <c r="UNO409" s="59"/>
      <c r="UNP409" s="59"/>
      <c r="UNQ409" s="59"/>
      <c r="UNR409" s="59"/>
      <c r="UNS409" s="59"/>
      <c r="UNT409" s="59"/>
      <c r="UNU409" s="59"/>
      <c r="UNV409" s="59"/>
      <c r="UNW409" s="59"/>
      <c r="UNX409" s="59"/>
      <c r="UNY409" s="59"/>
      <c r="UNZ409" s="59"/>
      <c r="UOA409" s="59"/>
      <c r="UOB409" s="59"/>
      <c r="UOC409" s="59"/>
      <c r="UOD409" s="59"/>
      <c r="UOE409" s="59"/>
      <c r="UOF409" s="59"/>
      <c r="UOG409" s="59"/>
      <c r="UOH409" s="59"/>
      <c r="UOI409" s="59"/>
      <c r="UOJ409" s="59"/>
      <c r="UOK409" s="59"/>
      <c r="UOL409" s="59"/>
      <c r="UOM409" s="59"/>
      <c r="UON409" s="59"/>
      <c r="UOO409" s="59"/>
      <c r="UOP409" s="59"/>
      <c r="UOQ409" s="59"/>
      <c r="UOR409" s="59"/>
      <c r="UOS409" s="59"/>
      <c r="UOT409" s="59"/>
      <c r="UOU409" s="59"/>
      <c r="UOV409" s="59"/>
      <c r="UOW409" s="59"/>
      <c r="UOX409" s="59"/>
      <c r="UOY409" s="59"/>
      <c r="UOZ409" s="59"/>
      <c r="UPA409" s="59"/>
      <c r="UPB409" s="59"/>
      <c r="UPC409" s="59"/>
      <c r="UPD409" s="59"/>
      <c r="UPE409" s="59"/>
      <c r="UPF409" s="59"/>
      <c r="UPG409" s="59"/>
      <c r="UPH409" s="59"/>
      <c r="UPI409" s="59"/>
      <c r="UPJ409" s="59"/>
      <c r="UPK409" s="59"/>
      <c r="UPL409" s="59"/>
      <c r="UPM409" s="59"/>
      <c r="UPN409" s="59"/>
      <c r="UPO409" s="59"/>
      <c r="UPP409" s="59"/>
      <c r="UPQ409" s="59"/>
      <c r="UPR409" s="59"/>
      <c r="UPS409" s="59"/>
      <c r="UPT409" s="59"/>
      <c r="UPU409" s="59"/>
      <c r="UPV409" s="59"/>
      <c r="UPW409" s="59"/>
      <c r="UPX409" s="59"/>
      <c r="UPY409" s="59"/>
      <c r="UPZ409" s="59"/>
      <c r="UQA409" s="59"/>
      <c r="UQB409" s="59"/>
      <c r="UQC409" s="59"/>
      <c r="UQD409" s="59"/>
      <c r="UQE409" s="59"/>
      <c r="UQF409" s="59"/>
      <c r="UQG409" s="59"/>
      <c r="UQH409" s="59"/>
      <c r="UQI409" s="59"/>
      <c r="UQJ409" s="59"/>
      <c r="UQK409" s="59"/>
      <c r="UQL409" s="59"/>
      <c r="UQM409" s="59"/>
      <c r="UQN409" s="59"/>
      <c r="UQO409" s="59"/>
      <c r="UQP409" s="59"/>
      <c r="UQQ409" s="59"/>
      <c r="UQR409" s="59"/>
      <c r="UQS409" s="59"/>
      <c r="UQT409" s="59"/>
      <c r="UQU409" s="59"/>
      <c r="UQV409" s="59"/>
      <c r="UQW409" s="59"/>
      <c r="UQX409" s="59"/>
      <c r="UQY409" s="59"/>
      <c r="UQZ409" s="59"/>
      <c r="URA409" s="59"/>
      <c r="URB409" s="59"/>
      <c r="URC409" s="59"/>
      <c r="URD409" s="59"/>
      <c r="URE409" s="59"/>
      <c r="URF409" s="59"/>
      <c r="URG409" s="59"/>
      <c r="URH409" s="59"/>
      <c r="URI409" s="59"/>
      <c r="URJ409" s="59"/>
      <c r="URK409" s="59"/>
      <c r="URL409" s="59"/>
      <c r="URM409" s="59"/>
      <c r="URN409" s="59"/>
      <c r="URO409" s="59"/>
      <c r="URP409" s="59"/>
      <c r="URQ409" s="59"/>
      <c r="URR409" s="59"/>
      <c r="URS409" s="59"/>
      <c r="URT409" s="59"/>
      <c r="URU409" s="59"/>
      <c r="URV409" s="59"/>
      <c r="URW409" s="59"/>
      <c r="URX409" s="59"/>
      <c r="URY409" s="59"/>
      <c r="URZ409" s="59"/>
      <c r="USA409" s="59"/>
      <c r="USB409" s="59"/>
      <c r="USC409" s="59"/>
      <c r="USD409" s="59"/>
      <c r="USE409" s="59"/>
      <c r="USF409" s="59"/>
      <c r="USG409" s="59"/>
      <c r="USH409" s="59"/>
      <c r="USI409" s="59"/>
      <c r="USJ409" s="59"/>
      <c r="USK409" s="59"/>
      <c r="USL409" s="59"/>
      <c r="USM409" s="59"/>
      <c r="USN409" s="59"/>
      <c r="USO409" s="59"/>
      <c r="USP409" s="59"/>
      <c r="USQ409" s="59"/>
      <c r="USR409" s="59"/>
      <c r="USS409" s="59"/>
      <c r="UST409" s="59"/>
      <c r="USU409" s="59"/>
      <c r="USV409" s="59"/>
      <c r="USW409" s="59"/>
      <c r="USX409" s="59"/>
      <c r="USY409" s="59"/>
      <c r="USZ409" s="59"/>
      <c r="UTA409" s="59"/>
      <c r="UTB409" s="59"/>
      <c r="UTC409" s="59"/>
      <c r="UTD409" s="59"/>
      <c r="UTE409" s="59"/>
      <c r="UTF409" s="59"/>
      <c r="UTG409" s="59"/>
      <c r="UTH409" s="59"/>
      <c r="UTI409" s="59"/>
      <c r="UTJ409" s="59"/>
      <c r="UTK409" s="59"/>
      <c r="UTL409" s="59"/>
      <c r="UTM409" s="59"/>
      <c r="UTN409" s="59"/>
      <c r="UTO409" s="59"/>
      <c r="UTP409" s="59"/>
      <c r="UTQ409" s="59"/>
      <c r="UTR409" s="59"/>
      <c r="UTS409" s="59"/>
      <c r="UTT409" s="59"/>
      <c r="UTU409" s="59"/>
      <c r="UTV409" s="59"/>
      <c r="UTW409" s="59"/>
      <c r="UTX409" s="59"/>
      <c r="UTY409" s="59"/>
      <c r="UTZ409" s="59"/>
      <c r="UUA409" s="59"/>
      <c r="UUB409" s="59"/>
      <c r="UUC409" s="59"/>
      <c r="UUD409" s="59"/>
      <c r="UUE409" s="59"/>
      <c r="UUF409" s="59"/>
      <c r="UUG409" s="59"/>
      <c r="UUH409" s="59"/>
      <c r="UUI409" s="59"/>
      <c r="UUJ409" s="59"/>
      <c r="UUK409" s="59"/>
      <c r="UUL409" s="59"/>
      <c r="UUM409" s="59"/>
      <c r="UUN409" s="59"/>
      <c r="UUO409" s="59"/>
      <c r="UUP409" s="59"/>
      <c r="UUQ409" s="59"/>
      <c r="UUR409" s="59"/>
      <c r="UUS409" s="59"/>
      <c r="UUT409" s="59"/>
      <c r="UUU409" s="59"/>
      <c r="UUV409" s="59"/>
      <c r="UUW409" s="59"/>
      <c r="UUX409" s="59"/>
      <c r="UUY409" s="59"/>
      <c r="UUZ409" s="59"/>
      <c r="UVA409" s="59"/>
      <c r="UVB409" s="59"/>
      <c r="UVC409" s="59"/>
      <c r="UVD409" s="59"/>
      <c r="UVE409" s="59"/>
      <c r="UVF409" s="59"/>
      <c r="UVG409" s="59"/>
      <c r="UVH409" s="59"/>
      <c r="UVI409" s="59"/>
      <c r="UVJ409" s="59"/>
      <c r="UVK409" s="59"/>
      <c r="UVL409" s="59"/>
      <c r="UVM409" s="59"/>
      <c r="UVN409" s="59"/>
      <c r="UVO409" s="59"/>
      <c r="UVP409" s="59"/>
      <c r="UVQ409" s="59"/>
      <c r="UVR409" s="59"/>
      <c r="UVS409" s="59"/>
      <c r="UVT409" s="59"/>
      <c r="UVU409" s="59"/>
      <c r="UVV409" s="59"/>
      <c r="UVW409" s="59"/>
      <c r="UVX409" s="59"/>
      <c r="UVY409" s="59"/>
      <c r="UVZ409" s="59"/>
      <c r="UWA409" s="59"/>
      <c r="UWB409" s="59"/>
      <c r="UWC409" s="59"/>
      <c r="UWD409" s="59"/>
      <c r="UWE409" s="59"/>
      <c r="UWF409" s="59"/>
      <c r="UWG409" s="59"/>
      <c r="UWH409" s="59"/>
      <c r="UWI409" s="59"/>
      <c r="UWJ409" s="59"/>
      <c r="UWK409" s="59"/>
      <c r="UWL409" s="59"/>
      <c r="UWM409" s="59"/>
      <c r="UWN409" s="59"/>
      <c r="UWO409" s="59"/>
      <c r="UWP409" s="59"/>
      <c r="UWQ409" s="59"/>
      <c r="UWR409" s="59"/>
      <c r="UWS409" s="59"/>
      <c r="UWT409" s="59"/>
      <c r="UWU409" s="59"/>
      <c r="UWV409" s="59"/>
      <c r="UWW409" s="59"/>
      <c r="UWX409" s="59"/>
      <c r="UWY409" s="59"/>
      <c r="UWZ409" s="59"/>
      <c r="UXA409" s="59"/>
      <c r="UXB409" s="59"/>
      <c r="UXC409" s="59"/>
      <c r="UXD409" s="59"/>
      <c r="UXE409" s="59"/>
      <c r="UXF409" s="59"/>
      <c r="UXG409" s="59"/>
      <c r="UXH409" s="59"/>
      <c r="UXI409" s="59"/>
      <c r="UXJ409" s="59"/>
      <c r="UXK409" s="59"/>
      <c r="UXL409" s="59"/>
      <c r="UXM409" s="59"/>
      <c r="UXN409" s="59"/>
      <c r="UXO409" s="59"/>
      <c r="UXP409" s="59"/>
      <c r="UXQ409" s="59"/>
      <c r="UXR409" s="59"/>
      <c r="UXS409" s="59"/>
      <c r="UXT409" s="59"/>
      <c r="UXU409" s="59"/>
      <c r="UXV409" s="59"/>
      <c r="UXW409" s="59"/>
      <c r="UXX409" s="59"/>
      <c r="UXY409" s="59"/>
      <c r="UXZ409" s="59"/>
      <c r="UYA409" s="59"/>
      <c r="UYB409" s="59"/>
      <c r="UYC409" s="59"/>
      <c r="UYD409" s="59"/>
      <c r="UYE409" s="59"/>
      <c r="UYF409" s="59"/>
      <c r="UYG409" s="59"/>
      <c r="UYH409" s="59"/>
      <c r="UYI409" s="59"/>
      <c r="UYJ409" s="59"/>
      <c r="UYK409" s="59"/>
      <c r="UYL409" s="59"/>
      <c r="UYM409" s="59"/>
      <c r="UYN409" s="59"/>
      <c r="UYO409" s="59"/>
      <c r="UYP409" s="59"/>
      <c r="UYQ409" s="59"/>
      <c r="UYR409" s="59"/>
      <c r="UYS409" s="59"/>
      <c r="UYT409" s="59"/>
      <c r="UYU409" s="59"/>
      <c r="UYV409" s="59"/>
      <c r="UYW409" s="59"/>
      <c r="UYX409" s="59"/>
      <c r="UYY409" s="59"/>
      <c r="UYZ409" s="59"/>
      <c r="UZA409" s="59"/>
      <c r="UZB409" s="59"/>
      <c r="UZC409" s="59"/>
      <c r="UZD409" s="59"/>
      <c r="UZE409" s="59"/>
      <c r="UZF409" s="59"/>
      <c r="UZG409" s="59"/>
      <c r="UZH409" s="59"/>
      <c r="UZI409" s="59"/>
      <c r="UZJ409" s="59"/>
      <c r="UZK409" s="59"/>
      <c r="UZL409" s="59"/>
      <c r="UZM409" s="59"/>
      <c r="UZN409" s="59"/>
      <c r="UZO409" s="59"/>
      <c r="UZP409" s="59"/>
      <c r="UZQ409" s="59"/>
      <c r="UZR409" s="59"/>
      <c r="UZS409" s="59"/>
      <c r="UZT409" s="59"/>
      <c r="UZU409" s="59"/>
      <c r="UZV409" s="59"/>
      <c r="UZW409" s="59"/>
      <c r="UZX409" s="59"/>
      <c r="UZY409" s="59"/>
      <c r="UZZ409" s="59"/>
      <c r="VAA409" s="59"/>
      <c r="VAB409" s="59"/>
      <c r="VAC409" s="59"/>
      <c r="VAD409" s="59"/>
      <c r="VAE409" s="59"/>
      <c r="VAF409" s="59"/>
      <c r="VAG409" s="59"/>
      <c r="VAH409" s="59"/>
      <c r="VAI409" s="59"/>
      <c r="VAJ409" s="59"/>
      <c r="VAK409" s="59"/>
      <c r="VAL409" s="59"/>
      <c r="VAM409" s="59"/>
      <c r="VAN409" s="59"/>
      <c r="VAO409" s="59"/>
      <c r="VAP409" s="59"/>
      <c r="VAQ409" s="59"/>
      <c r="VAR409" s="59"/>
      <c r="VAS409" s="59"/>
      <c r="VAT409" s="59"/>
      <c r="VAU409" s="59"/>
      <c r="VAV409" s="59"/>
      <c r="VAW409" s="59"/>
      <c r="VAX409" s="59"/>
      <c r="VAY409" s="59"/>
      <c r="VAZ409" s="59"/>
      <c r="VBA409" s="59"/>
      <c r="VBB409" s="59"/>
      <c r="VBC409" s="59"/>
      <c r="VBD409" s="59"/>
      <c r="VBE409" s="59"/>
      <c r="VBF409" s="59"/>
      <c r="VBG409" s="59"/>
      <c r="VBH409" s="59"/>
      <c r="VBI409" s="59"/>
      <c r="VBJ409" s="59"/>
      <c r="VBK409" s="59"/>
      <c r="VBL409" s="59"/>
      <c r="VBM409" s="59"/>
      <c r="VBN409" s="59"/>
      <c r="VBO409" s="59"/>
      <c r="VBP409" s="59"/>
      <c r="VBQ409" s="59"/>
      <c r="VBR409" s="59"/>
      <c r="VBS409" s="59"/>
      <c r="VBT409" s="59"/>
      <c r="VBU409" s="59"/>
      <c r="VBV409" s="59"/>
      <c r="VBW409" s="59"/>
      <c r="VBX409" s="59"/>
      <c r="VBY409" s="59"/>
      <c r="VBZ409" s="59"/>
      <c r="VCA409" s="59"/>
      <c r="VCB409" s="59"/>
      <c r="VCC409" s="59"/>
      <c r="VCD409" s="59"/>
      <c r="VCE409" s="59"/>
      <c r="VCF409" s="59"/>
      <c r="VCG409" s="59"/>
      <c r="VCH409" s="59"/>
      <c r="VCI409" s="59"/>
      <c r="VCJ409" s="59"/>
      <c r="VCK409" s="59"/>
      <c r="VCL409" s="59"/>
      <c r="VCM409" s="59"/>
      <c r="VCN409" s="59"/>
      <c r="VCO409" s="59"/>
      <c r="VCP409" s="59"/>
      <c r="VCQ409" s="59"/>
      <c r="VCR409" s="59"/>
      <c r="VCS409" s="59"/>
      <c r="VCT409" s="59"/>
      <c r="VCU409" s="59"/>
      <c r="VCV409" s="59"/>
      <c r="VCW409" s="59"/>
      <c r="VCX409" s="59"/>
      <c r="VCY409" s="59"/>
      <c r="VCZ409" s="59"/>
      <c r="VDA409" s="59"/>
      <c r="VDB409" s="59"/>
      <c r="VDC409" s="59"/>
      <c r="VDD409" s="59"/>
      <c r="VDE409" s="59"/>
      <c r="VDF409" s="59"/>
      <c r="VDG409" s="59"/>
      <c r="VDH409" s="59"/>
      <c r="VDI409" s="59"/>
      <c r="VDJ409" s="59"/>
      <c r="VDK409" s="59"/>
      <c r="VDL409" s="59"/>
      <c r="VDM409" s="59"/>
      <c r="VDN409" s="59"/>
      <c r="VDO409" s="59"/>
      <c r="VDP409" s="59"/>
      <c r="VDQ409" s="59"/>
      <c r="VDR409" s="59"/>
      <c r="VDS409" s="59"/>
      <c r="VDT409" s="59"/>
      <c r="VDU409" s="59"/>
      <c r="VDV409" s="59"/>
      <c r="VDW409" s="59"/>
      <c r="VDX409" s="59"/>
      <c r="VDY409" s="59"/>
      <c r="VDZ409" s="59"/>
      <c r="VEA409" s="59"/>
      <c r="VEB409" s="59"/>
      <c r="VEC409" s="59"/>
      <c r="VED409" s="59"/>
      <c r="VEE409" s="59"/>
      <c r="VEF409" s="59"/>
      <c r="VEG409" s="59"/>
      <c r="VEH409" s="59"/>
      <c r="VEI409" s="59"/>
      <c r="VEJ409" s="59"/>
      <c r="VEK409" s="59"/>
      <c r="VEL409" s="59"/>
      <c r="VEM409" s="59"/>
      <c r="VEN409" s="59"/>
      <c r="VEO409" s="59"/>
      <c r="VEP409" s="59"/>
      <c r="VEQ409" s="59"/>
      <c r="VER409" s="59"/>
      <c r="VES409" s="59"/>
      <c r="VET409" s="59"/>
      <c r="VEU409" s="59"/>
      <c r="VEV409" s="59"/>
      <c r="VEW409" s="59"/>
      <c r="VEX409" s="59"/>
      <c r="VEY409" s="59"/>
      <c r="VEZ409" s="59"/>
      <c r="VFA409" s="59"/>
      <c r="VFB409" s="59"/>
      <c r="VFC409" s="59"/>
      <c r="VFD409" s="59"/>
      <c r="VFE409" s="59"/>
      <c r="VFF409" s="59"/>
      <c r="VFG409" s="59"/>
      <c r="VFH409" s="59"/>
      <c r="VFI409" s="59"/>
      <c r="VFJ409" s="59"/>
      <c r="VFK409" s="59"/>
      <c r="VFL409" s="59"/>
      <c r="VFM409" s="59"/>
      <c r="VFN409" s="59"/>
      <c r="VFO409" s="59"/>
      <c r="VFP409" s="59"/>
      <c r="VFQ409" s="59"/>
      <c r="VFR409" s="59"/>
      <c r="VFS409" s="59"/>
      <c r="VFT409" s="59"/>
      <c r="VFU409" s="59"/>
      <c r="VFV409" s="59"/>
      <c r="VFW409" s="59"/>
      <c r="VFX409" s="59"/>
      <c r="VFY409" s="59"/>
      <c r="VFZ409" s="59"/>
      <c r="VGA409" s="59"/>
      <c r="VGB409" s="59"/>
      <c r="VGC409" s="59"/>
      <c r="VGD409" s="59"/>
      <c r="VGE409" s="59"/>
      <c r="VGF409" s="59"/>
      <c r="VGG409" s="59"/>
      <c r="VGH409" s="59"/>
      <c r="VGI409" s="59"/>
      <c r="VGJ409" s="59"/>
      <c r="VGK409" s="59"/>
      <c r="VGL409" s="59"/>
      <c r="VGM409" s="59"/>
      <c r="VGN409" s="59"/>
      <c r="VGO409" s="59"/>
      <c r="VGP409" s="59"/>
      <c r="VGQ409" s="59"/>
      <c r="VGR409" s="59"/>
      <c r="VGS409" s="59"/>
      <c r="VGT409" s="59"/>
      <c r="VGU409" s="59"/>
      <c r="VGV409" s="59"/>
      <c r="VGW409" s="59"/>
      <c r="VGX409" s="59"/>
      <c r="VGY409" s="59"/>
      <c r="VGZ409" s="59"/>
      <c r="VHA409" s="59"/>
      <c r="VHB409" s="59"/>
      <c r="VHC409" s="59"/>
      <c r="VHD409" s="59"/>
      <c r="VHE409" s="59"/>
      <c r="VHF409" s="59"/>
      <c r="VHG409" s="59"/>
      <c r="VHH409" s="59"/>
      <c r="VHI409" s="59"/>
      <c r="VHJ409" s="59"/>
      <c r="VHK409" s="59"/>
      <c r="VHL409" s="59"/>
      <c r="VHM409" s="59"/>
      <c r="VHN409" s="59"/>
      <c r="VHO409" s="59"/>
      <c r="VHP409" s="59"/>
      <c r="VHQ409" s="59"/>
      <c r="VHR409" s="59"/>
      <c r="VHS409" s="59"/>
      <c r="VHT409" s="59"/>
      <c r="VHU409" s="59"/>
      <c r="VHV409" s="59"/>
      <c r="VHW409" s="59"/>
      <c r="VHX409" s="59"/>
      <c r="VHY409" s="59"/>
      <c r="VHZ409" s="59"/>
      <c r="VIA409" s="59"/>
      <c r="VIB409" s="59"/>
      <c r="VIC409" s="59"/>
      <c r="VID409" s="59"/>
      <c r="VIE409" s="59"/>
      <c r="VIF409" s="59"/>
      <c r="VIG409" s="59"/>
      <c r="VIH409" s="59"/>
      <c r="VII409" s="59"/>
      <c r="VIJ409" s="59"/>
      <c r="VIK409" s="59"/>
      <c r="VIL409" s="59"/>
      <c r="VIM409" s="59"/>
      <c r="VIN409" s="59"/>
      <c r="VIO409" s="59"/>
      <c r="VIP409" s="59"/>
      <c r="VIQ409" s="59"/>
      <c r="VIR409" s="59"/>
      <c r="VIS409" s="59"/>
      <c r="VIT409" s="59"/>
      <c r="VIU409" s="59"/>
      <c r="VIV409" s="59"/>
      <c r="VIW409" s="59"/>
      <c r="VIX409" s="59"/>
      <c r="VIY409" s="59"/>
      <c r="VIZ409" s="59"/>
      <c r="VJA409" s="59"/>
      <c r="VJB409" s="59"/>
      <c r="VJC409" s="59"/>
      <c r="VJD409" s="59"/>
      <c r="VJE409" s="59"/>
      <c r="VJF409" s="59"/>
      <c r="VJG409" s="59"/>
      <c r="VJH409" s="59"/>
      <c r="VJI409" s="59"/>
      <c r="VJJ409" s="59"/>
      <c r="VJK409" s="59"/>
      <c r="VJL409" s="59"/>
      <c r="VJM409" s="59"/>
      <c r="VJN409" s="59"/>
      <c r="VJO409" s="59"/>
      <c r="VJP409" s="59"/>
      <c r="VJQ409" s="59"/>
      <c r="VJR409" s="59"/>
      <c r="VJS409" s="59"/>
      <c r="VJT409" s="59"/>
      <c r="VJU409" s="59"/>
      <c r="VJV409" s="59"/>
      <c r="VJW409" s="59"/>
      <c r="VJX409" s="59"/>
      <c r="VJY409" s="59"/>
      <c r="VJZ409" s="59"/>
      <c r="VKA409" s="59"/>
      <c r="VKB409" s="59"/>
      <c r="VKC409" s="59"/>
      <c r="VKD409" s="59"/>
      <c r="VKE409" s="59"/>
      <c r="VKF409" s="59"/>
      <c r="VKG409" s="59"/>
      <c r="VKH409" s="59"/>
      <c r="VKI409" s="59"/>
      <c r="VKJ409" s="59"/>
      <c r="VKK409" s="59"/>
      <c r="VKL409" s="59"/>
      <c r="VKM409" s="59"/>
      <c r="VKN409" s="59"/>
      <c r="VKO409" s="59"/>
      <c r="VKP409" s="59"/>
      <c r="VKQ409" s="59"/>
      <c r="VKR409" s="59"/>
      <c r="VKS409" s="59"/>
      <c r="VKT409" s="59"/>
      <c r="VKU409" s="59"/>
      <c r="VKV409" s="59"/>
      <c r="VKW409" s="59"/>
      <c r="VKX409" s="59"/>
      <c r="VKY409" s="59"/>
      <c r="VKZ409" s="59"/>
      <c r="VLA409" s="59"/>
      <c r="VLB409" s="59"/>
      <c r="VLC409" s="59"/>
      <c r="VLD409" s="59"/>
      <c r="VLE409" s="59"/>
      <c r="VLF409" s="59"/>
      <c r="VLG409" s="59"/>
      <c r="VLH409" s="59"/>
      <c r="VLI409" s="59"/>
      <c r="VLJ409" s="59"/>
      <c r="VLK409" s="59"/>
      <c r="VLL409" s="59"/>
      <c r="VLM409" s="59"/>
      <c r="VLN409" s="59"/>
      <c r="VLO409" s="59"/>
      <c r="VLP409" s="59"/>
      <c r="VLQ409" s="59"/>
      <c r="VLR409" s="59"/>
      <c r="VLS409" s="59"/>
      <c r="VLT409" s="59"/>
      <c r="VLU409" s="59"/>
      <c r="VLV409" s="59"/>
      <c r="VLW409" s="59"/>
      <c r="VLX409" s="59"/>
      <c r="VLY409" s="59"/>
      <c r="VLZ409" s="59"/>
      <c r="VMA409" s="59"/>
      <c r="VMB409" s="59"/>
      <c r="VMC409" s="59"/>
      <c r="VMD409" s="59"/>
      <c r="VME409" s="59"/>
      <c r="VMF409" s="59"/>
      <c r="VMG409" s="59"/>
      <c r="VMH409" s="59"/>
      <c r="VMI409" s="59"/>
      <c r="VMJ409" s="59"/>
      <c r="VMK409" s="59"/>
      <c r="VML409" s="59"/>
      <c r="VMM409" s="59"/>
      <c r="VMN409" s="59"/>
      <c r="VMO409" s="59"/>
      <c r="VMP409" s="59"/>
      <c r="VMQ409" s="59"/>
      <c r="VMR409" s="59"/>
      <c r="VMS409" s="59"/>
      <c r="VMT409" s="59"/>
      <c r="VMU409" s="59"/>
      <c r="VMV409" s="59"/>
      <c r="VMW409" s="59"/>
      <c r="VMX409" s="59"/>
      <c r="VMY409" s="59"/>
      <c r="VMZ409" s="59"/>
      <c r="VNA409" s="59"/>
      <c r="VNB409" s="59"/>
      <c r="VNC409" s="59"/>
      <c r="VND409" s="59"/>
      <c r="VNE409" s="59"/>
      <c r="VNF409" s="59"/>
      <c r="VNG409" s="59"/>
      <c r="VNH409" s="59"/>
      <c r="VNI409" s="59"/>
      <c r="VNJ409" s="59"/>
      <c r="VNK409" s="59"/>
      <c r="VNL409" s="59"/>
      <c r="VNM409" s="59"/>
      <c r="VNN409" s="59"/>
      <c r="VNO409" s="59"/>
      <c r="VNP409" s="59"/>
      <c r="VNQ409" s="59"/>
      <c r="VNR409" s="59"/>
      <c r="VNS409" s="59"/>
      <c r="VNT409" s="59"/>
      <c r="VNU409" s="59"/>
      <c r="VNV409" s="59"/>
      <c r="VNW409" s="59"/>
      <c r="VNX409" s="59"/>
      <c r="VNY409" s="59"/>
      <c r="VNZ409" s="59"/>
      <c r="VOA409" s="59"/>
      <c r="VOB409" s="59"/>
      <c r="VOC409" s="59"/>
      <c r="VOD409" s="59"/>
      <c r="VOE409" s="59"/>
      <c r="VOF409" s="59"/>
      <c r="VOG409" s="59"/>
      <c r="VOH409" s="59"/>
      <c r="VOI409" s="59"/>
      <c r="VOJ409" s="59"/>
      <c r="VOK409" s="59"/>
      <c r="VOL409" s="59"/>
      <c r="VOM409" s="59"/>
      <c r="VON409" s="59"/>
      <c r="VOO409" s="59"/>
      <c r="VOP409" s="59"/>
      <c r="VOQ409" s="59"/>
      <c r="VOR409" s="59"/>
      <c r="VOS409" s="59"/>
      <c r="VOT409" s="59"/>
      <c r="VOU409" s="59"/>
      <c r="VOV409" s="59"/>
      <c r="VOW409" s="59"/>
      <c r="VOX409" s="59"/>
      <c r="VOY409" s="59"/>
      <c r="VOZ409" s="59"/>
      <c r="VPA409" s="59"/>
      <c r="VPB409" s="59"/>
      <c r="VPC409" s="59"/>
      <c r="VPD409" s="59"/>
      <c r="VPE409" s="59"/>
      <c r="VPF409" s="59"/>
      <c r="VPG409" s="59"/>
      <c r="VPH409" s="59"/>
      <c r="VPI409" s="59"/>
      <c r="VPJ409" s="59"/>
      <c r="VPK409" s="59"/>
      <c r="VPL409" s="59"/>
      <c r="VPM409" s="59"/>
      <c r="VPN409" s="59"/>
      <c r="VPO409" s="59"/>
      <c r="VPP409" s="59"/>
      <c r="VPQ409" s="59"/>
      <c r="VPR409" s="59"/>
      <c r="VPS409" s="59"/>
      <c r="VPT409" s="59"/>
      <c r="VPU409" s="59"/>
      <c r="VPV409" s="59"/>
      <c r="VPW409" s="59"/>
      <c r="VPX409" s="59"/>
      <c r="VPY409" s="59"/>
      <c r="VPZ409" s="59"/>
      <c r="VQA409" s="59"/>
      <c r="VQB409" s="59"/>
      <c r="VQC409" s="59"/>
      <c r="VQD409" s="59"/>
      <c r="VQE409" s="59"/>
      <c r="VQF409" s="59"/>
      <c r="VQG409" s="59"/>
      <c r="VQH409" s="59"/>
      <c r="VQI409" s="59"/>
      <c r="VQJ409" s="59"/>
      <c r="VQK409" s="59"/>
      <c r="VQL409" s="59"/>
      <c r="VQM409" s="59"/>
      <c r="VQN409" s="59"/>
      <c r="VQO409" s="59"/>
      <c r="VQP409" s="59"/>
      <c r="VQQ409" s="59"/>
      <c r="VQR409" s="59"/>
      <c r="VQS409" s="59"/>
      <c r="VQT409" s="59"/>
      <c r="VQU409" s="59"/>
      <c r="VQV409" s="59"/>
      <c r="VQW409" s="59"/>
      <c r="VQX409" s="59"/>
      <c r="VQY409" s="59"/>
      <c r="VQZ409" s="59"/>
      <c r="VRA409" s="59"/>
      <c r="VRB409" s="59"/>
      <c r="VRC409" s="59"/>
      <c r="VRD409" s="59"/>
      <c r="VRE409" s="59"/>
      <c r="VRF409" s="59"/>
      <c r="VRG409" s="59"/>
      <c r="VRH409" s="59"/>
      <c r="VRI409" s="59"/>
      <c r="VRJ409" s="59"/>
      <c r="VRK409" s="59"/>
      <c r="VRL409" s="59"/>
      <c r="VRM409" s="59"/>
      <c r="VRN409" s="59"/>
      <c r="VRO409" s="59"/>
      <c r="VRP409" s="59"/>
      <c r="VRQ409" s="59"/>
      <c r="VRR409" s="59"/>
      <c r="VRS409" s="59"/>
      <c r="VRT409" s="59"/>
      <c r="VRU409" s="59"/>
      <c r="VRV409" s="59"/>
      <c r="VRW409" s="59"/>
      <c r="VRX409" s="59"/>
      <c r="VRY409" s="59"/>
      <c r="VRZ409" s="59"/>
      <c r="VSA409" s="59"/>
      <c r="VSB409" s="59"/>
      <c r="VSC409" s="59"/>
      <c r="VSD409" s="59"/>
      <c r="VSE409" s="59"/>
      <c r="VSF409" s="59"/>
      <c r="VSG409" s="59"/>
      <c r="VSH409" s="59"/>
      <c r="VSI409" s="59"/>
      <c r="VSJ409" s="59"/>
      <c r="VSK409" s="59"/>
      <c r="VSL409" s="59"/>
      <c r="VSM409" s="59"/>
      <c r="VSN409" s="59"/>
      <c r="VSO409" s="59"/>
      <c r="VSP409" s="59"/>
      <c r="VSQ409" s="59"/>
      <c r="VSR409" s="59"/>
      <c r="VSS409" s="59"/>
      <c r="VST409" s="59"/>
      <c r="VSU409" s="59"/>
      <c r="VSV409" s="59"/>
      <c r="VSW409" s="59"/>
      <c r="VSX409" s="59"/>
      <c r="VSY409" s="59"/>
      <c r="VSZ409" s="59"/>
      <c r="VTA409" s="59"/>
      <c r="VTB409" s="59"/>
      <c r="VTC409" s="59"/>
      <c r="VTD409" s="59"/>
      <c r="VTE409" s="59"/>
      <c r="VTF409" s="59"/>
      <c r="VTG409" s="59"/>
      <c r="VTH409" s="59"/>
      <c r="VTI409" s="59"/>
      <c r="VTJ409" s="59"/>
      <c r="VTK409" s="59"/>
      <c r="VTL409" s="59"/>
      <c r="VTM409" s="59"/>
      <c r="VTN409" s="59"/>
      <c r="VTO409" s="59"/>
      <c r="VTP409" s="59"/>
      <c r="VTQ409" s="59"/>
      <c r="VTR409" s="59"/>
      <c r="VTS409" s="59"/>
      <c r="VTT409" s="59"/>
      <c r="VTU409" s="59"/>
      <c r="VTV409" s="59"/>
      <c r="VTW409" s="59"/>
      <c r="VTX409" s="59"/>
      <c r="VTY409" s="59"/>
      <c r="VTZ409" s="59"/>
      <c r="VUA409" s="59"/>
      <c r="VUB409" s="59"/>
      <c r="VUC409" s="59"/>
      <c r="VUD409" s="59"/>
      <c r="VUE409" s="59"/>
      <c r="VUF409" s="59"/>
      <c r="VUG409" s="59"/>
      <c r="VUH409" s="59"/>
      <c r="VUI409" s="59"/>
      <c r="VUJ409" s="59"/>
      <c r="VUK409" s="59"/>
      <c r="VUL409" s="59"/>
      <c r="VUM409" s="59"/>
      <c r="VUN409" s="59"/>
      <c r="VUO409" s="59"/>
      <c r="VUP409" s="59"/>
      <c r="VUQ409" s="59"/>
      <c r="VUR409" s="59"/>
      <c r="VUS409" s="59"/>
      <c r="VUT409" s="59"/>
      <c r="VUU409" s="59"/>
      <c r="VUV409" s="59"/>
      <c r="VUW409" s="59"/>
      <c r="VUX409" s="59"/>
      <c r="VUY409" s="59"/>
      <c r="VUZ409" s="59"/>
      <c r="VVA409" s="59"/>
      <c r="VVB409" s="59"/>
      <c r="VVC409" s="59"/>
      <c r="VVD409" s="59"/>
      <c r="VVE409" s="59"/>
      <c r="VVF409" s="59"/>
      <c r="VVG409" s="59"/>
      <c r="VVH409" s="59"/>
      <c r="VVI409" s="59"/>
      <c r="VVJ409" s="59"/>
      <c r="VVK409" s="59"/>
      <c r="VVL409" s="59"/>
      <c r="VVM409" s="59"/>
      <c r="VVN409" s="59"/>
      <c r="VVO409" s="59"/>
      <c r="VVP409" s="59"/>
      <c r="VVQ409" s="59"/>
      <c r="VVR409" s="59"/>
      <c r="VVS409" s="59"/>
      <c r="VVT409" s="59"/>
      <c r="VVU409" s="59"/>
      <c r="VVV409" s="59"/>
      <c r="VVW409" s="59"/>
      <c r="VVX409" s="59"/>
      <c r="VVY409" s="59"/>
      <c r="VVZ409" s="59"/>
      <c r="VWA409" s="59"/>
      <c r="VWB409" s="59"/>
      <c r="VWC409" s="59"/>
      <c r="VWD409" s="59"/>
      <c r="VWE409" s="59"/>
      <c r="VWF409" s="59"/>
      <c r="VWG409" s="59"/>
      <c r="VWH409" s="59"/>
      <c r="VWI409" s="59"/>
      <c r="VWJ409" s="59"/>
      <c r="VWK409" s="59"/>
      <c r="VWL409" s="59"/>
      <c r="VWM409" s="59"/>
      <c r="VWN409" s="59"/>
      <c r="VWO409" s="59"/>
      <c r="VWP409" s="59"/>
      <c r="VWQ409" s="59"/>
      <c r="VWR409" s="59"/>
      <c r="VWS409" s="59"/>
      <c r="VWT409" s="59"/>
      <c r="VWU409" s="59"/>
      <c r="VWV409" s="59"/>
      <c r="VWW409" s="59"/>
      <c r="VWX409" s="59"/>
      <c r="VWY409" s="59"/>
      <c r="VWZ409" s="59"/>
      <c r="VXA409" s="59"/>
      <c r="VXB409" s="59"/>
      <c r="VXC409" s="59"/>
      <c r="VXD409" s="59"/>
      <c r="VXE409" s="59"/>
      <c r="VXF409" s="59"/>
      <c r="VXG409" s="59"/>
      <c r="VXH409" s="59"/>
      <c r="VXI409" s="59"/>
      <c r="VXJ409" s="59"/>
      <c r="VXK409" s="59"/>
      <c r="VXL409" s="59"/>
      <c r="VXM409" s="59"/>
      <c r="VXN409" s="59"/>
      <c r="VXO409" s="59"/>
      <c r="VXP409" s="59"/>
      <c r="VXQ409" s="59"/>
      <c r="VXR409" s="59"/>
      <c r="VXS409" s="59"/>
      <c r="VXT409" s="59"/>
      <c r="VXU409" s="59"/>
      <c r="VXV409" s="59"/>
      <c r="VXW409" s="59"/>
      <c r="VXX409" s="59"/>
      <c r="VXY409" s="59"/>
      <c r="VXZ409" s="59"/>
      <c r="VYA409" s="59"/>
      <c r="VYB409" s="59"/>
      <c r="VYC409" s="59"/>
      <c r="VYD409" s="59"/>
      <c r="VYE409" s="59"/>
      <c r="VYF409" s="59"/>
      <c r="VYG409" s="59"/>
      <c r="VYH409" s="59"/>
      <c r="VYI409" s="59"/>
      <c r="VYJ409" s="59"/>
      <c r="VYK409" s="59"/>
      <c r="VYL409" s="59"/>
      <c r="VYM409" s="59"/>
      <c r="VYN409" s="59"/>
      <c r="VYO409" s="59"/>
      <c r="VYP409" s="59"/>
      <c r="VYQ409" s="59"/>
      <c r="VYR409" s="59"/>
      <c r="VYS409" s="59"/>
      <c r="VYT409" s="59"/>
      <c r="VYU409" s="59"/>
      <c r="VYV409" s="59"/>
      <c r="VYW409" s="59"/>
      <c r="VYX409" s="59"/>
      <c r="VYY409" s="59"/>
      <c r="VYZ409" s="59"/>
      <c r="VZA409" s="59"/>
      <c r="VZB409" s="59"/>
      <c r="VZC409" s="59"/>
      <c r="VZD409" s="59"/>
      <c r="VZE409" s="59"/>
      <c r="VZF409" s="59"/>
      <c r="VZG409" s="59"/>
      <c r="VZH409" s="59"/>
      <c r="VZI409" s="59"/>
      <c r="VZJ409" s="59"/>
      <c r="VZK409" s="59"/>
      <c r="VZL409" s="59"/>
      <c r="VZM409" s="59"/>
      <c r="VZN409" s="59"/>
      <c r="VZO409" s="59"/>
      <c r="VZP409" s="59"/>
      <c r="VZQ409" s="59"/>
      <c r="VZR409" s="59"/>
      <c r="VZS409" s="59"/>
      <c r="VZT409" s="59"/>
      <c r="VZU409" s="59"/>
      <c r="VZV409" s="59"/>
      <c r="VZW409" s="59"/>
      <c r="VZX409" s="59"/>
      <c r="VZY409" s="59"/>
      <c r="VZZ409" s="59"/>
      <c r="WAA409" s="59"/>
      <c r="WAB409" s="59"/>
      <c r="WAC409" s="59"/>
      <c r="WAD409" s="59"/>
      <c r="WAE409" s="59"/>
      <c r="WAF409" s="59"/>
      <c r="WAG409" s="59"/>
      <c r="WAH409" s="59"/>
      <c r="WAI409" s="59"/>
      <c r="WAJ409" s="59"/>
      <c r="WAK409" s="59"/>
      <c r="WAL409" s="59"/>
      <c r="WAM409" s="59"/>
      <c r="WAN409" s="59"/>
      <c r="WAO409" s="59"/>
      <c r="WAP409" s="59"/>
      <c r="WAQ409" s="59"/>
      <c r="WAR409" s="59"/>
      <c r="WAS409" s="59"/>
      <c r="WAT409" s="59"/>
      <c r="WAU409" s="59"/>
      <c r="WAV409" s="59"/>
      <c r="WAW409" s="59"/>
      <c r="WAX409" s="59"/>
      <c r="WAY409" s="59"/>
      <c r="WAZ409" s="59"/>
      <c r="WBA409" s="59"/>
      <c r="WBB409" s="59"/>
      <c r="WBC409" s="59"/>
      <c r="WBD409" s="59"/>
      <c r="WBE409" s="59"/>
      <c r="WBF409" s="59"/>
      <c r="WBG409" s="59"/>
      <c r="WBH409" s="59"/>
      <c r="WBI409" s="59"/>
      <c r="WBJ409" s="59"/>
      <c r="WBK409" s="59"/>
      <c r="WBL409" s="59"/>
      <c r="WBM409" s="59"/>
      <c r="WBN409" s="59"/>
      <c r="WBO409" s="59"/>
      <c r="WBP409" s="59"/>
      <c r="WBQ409" s="59"/>
      <c r="WBR409" s="59"/>
      <c r="WBS409" s="59"/>
      <c r="WBT409" s="59"/>
      <c r="WBU409" s="59"/>
      <c r="WBV409" s="59"/>
      <c r="WBW409" s="59"/>
      <c r="WBX409" s="59"/>
      <c r="WBY409" s="59"/>
      <c r="WBZ409" s="59"/>
      <c r="WCA409" s="59"/>
      <c r="WCB409" s="59"/>
      <c r="WCC409" s="59"/>
      <c r="WCD409" s="59"/>
      <c r="WCE409" s="59"/>
      <c r="WCF409" s="59"/>
      <c r="WCG409" s="59"/>
      <c r="WCH409" s="59"/>
      <c r="WCI409" s="59"/>
      <c r="WCJ409" s="59"/>
      <c r="WCK409" s="59"/>
      <c r="WCL409" s="59"/>
      <c r="WCM409" s="59"/>
      <c r="WCN409" s="59"/>
      <c r="WCO409" s="59"/>
      <c r="WCP409" s="59"/>
      <c r="WCQ409" s="59"/>
      <c r="WCR409" s="59"/>
      <c r="WCS409" s="59"/>
      <c r="WCT409" s="59"/>
      <c r="WCU409" s="59"/>
      <c r="WCV409" s="59"/>
      <c r="WCW409" s="59"/>
      <c r="WCX409" s="59"/>
      <c r="WCY409" s="59"/>
      <c r="WCZ409" s="59"/>
      <c r="WDA409" s="59"/>
      <c r="WDB409" s="59"/>
      <c r="WDC409" s="59"/>
      <c r="WDD409" s="59"/>
      <c r="WDE409" s="59"/>
      <c r="WDF409" s="59"/>
      <c r="WDG409" s="59"/>
      <c r="WDH409" s="59"/>
      <c r="WDI409" s="59"/>
      <c r="WDJ409" s="59"/>
      <c r="WDK409" s="59"/>
      <c r="WDL409" s="59"/>
      <c r="WDM409" s="59"/>
      <c r="WDN409" s="59"/>
      <c r="WDO409" s="59"/>
      <c r="WDP409" s="59"/>
      <c r="WDQ409" s="59"/>
      <c r="WDR409" s="59"/>
      <c r="WDS409" s="59"/>
      <c r="WDT409" s="59"/>
      <c r="WDU409" s="59"/>
      <c r="WDV409" s="59"/>
      <c r="WDW409" s="59"/>
      <c r="WDX409" s="59"/>
      <c r="WDY409" s="59"/>
      <c r="WDZ409" s="59"/>
      <c r="WEA409" s="59"/>
      <c r="WEB409" s="59"/>
      <c r="WEC409" s="59"/>
      <c r="WED409" s="59"/>
      <c r="WEE409" s="59"/>
      <c r="WEF409" s="59"/>
      <c r="WEG409" s="59"/>
      <c r="WEH409" s="59"/>
      <c r="WEI409" s="59"/>
      <c r="WEJ409" s="59"/>
      <c r="WEK409" s="59"/>
      <c r="WEL409" s="59"/>
      <c r="WEM409" s="59"/>
      <c r="WEN409" s="59"/>
      <c r="WEO409" s="59"/>
      <c r="WEP409" s="59"/>
      <c r="WEQ409" s="59"/>
      <c r="WER409" s="59"/>
      <c r="WES409" s="59"/>
      <c r="WET409" s="59"/>
      <c r="WEU409" s="59"/>
      <c r="WEV409" s="59"/>
      <c r="WEW409" s="59"/>
      <c r="WEX409" s="59"/>
      <c r="WEY409" s="59"/>
      <c r="WEZ409" s="59"/>
      <c r="WFA409" s="59"/>
      <c r="WFB409" s="59"/>
      <c r="WFC409" s="59"/>
      <c r="WFD409" s="59"/>
      <c r="WFE409" s="59"/>
      <c r="WFF409" s="59"/>
      <c r="WFG409" s="59"/>
      <c r="WFH409" s="59"/>
      <c r="WFI409" s="59"/>
      <c r="WFJ409" s="59"/>
      <c r="WFK409" s="59"/>
      <c r="WFL409" s="59"/>
      <c r="WFM409" s="59"/>
      <c r="WFN409" s="59"/>
      <c r="WFO409" s="59"/>
      <c r="WFP409" s="59"/>
      <c r="WFQ409" s="59"/>
      <c r="WFR409" s="59"/>
      <c r="WFS409" s="59"/>
      <c r="WFT409" s="59"/>
      <c r="WFU409" s="59"/>
      <c r="WFV409" s="59"/>
      <c r="WFW409" s="59"/>
      <c r="WFX409" s="59"/>
      <c r="WFY409" s="59"/>
      <c r="WFZ409" s="59"/>
      <c r="WGA409" s="59"/>
      <c r="WGB409" s="59"/>
      <c r="WGC409" s="59"/>
      <c r="WGD409" s="59"/>
      <c r="WGE409" s="59"/>
      <c r="WGF409" s="59"/>
      <c r="WGG409" s="59"/>
      <c r="WGH409" s="59"/>
      <c r="WGI409" s="59"/>
      <c r="WGJ409" s="59"/>
      <c r="WGK409" s="59"/>
      <c r="WGL409" s="59"/>
      <c r="WGM409" s="59"/>
      <c r="WGN409" s="59"/>
      <c r="WGO409" s="59"/>
      <c r="WGP409" s="59"/>
      <c r="WGQ409" s="59"/>
      <c r="WGR409" s="59"/>
      <c r="WGS409" s="59"/>
      <c r="WGT409" s="59"/>
      <c r="WGU409" s="59"/>
      <c r="WGV409" s="59"/>
      <c r="WGW409" s="59"/>
      <c r="WGX409" s="59"/>
      <c r="WGY409" s="59"/>
      <c r="WGZ409" s="59"/>
      <c r="WHA409" s="59"/>
      <c r="WHB409" s="59"/>
      <c r="WHC409" s="59"/>
      <c r="WHD409" s="59"/>
      <c r="WHE409" s="59"/>
      <c r="WHF409" s="59"/>
      <c r="WHG409" s="59"/>
      <c r="WHH409" s="59"/>
      <c r="WHI409" s="59"/>
      <c r="WHJ409" s="59"/>
      <c r="WHK409" s="59"/>
      <c r="WHL409" s="59"/>
      <c r="WHM409" s="59"/>
      <c r="WHN409" s="59"/>
      <c r="WHO409" s="59"/>
      <c r="WHP409" s="59"/>
      <c r="WHQ409" s="59"/>
      <c r="WHR409" s="59"/>
      <c r="WHS409" s="59"/>
      <c r="WHT409" s="59"/>
      <c r="WHU409" s="59"/>
      <c r="WHV409" s="59"/>
      <c r="WHW409" s="59"/>
      <c r="WHX409" s="59"/>
      <c r="WHY409" s="59"/>
      <c r="WHZ409" s="59"/>
      <c r="WIA409" s="59"/>
      <c r="WIB409" s="59"/>
      <c r="WIC409" s="59"/>
      <c r="WID409" s="59"/>
      <c r="WIE409" s="59"/>
      <c r="WIF409" s="59"/>
      <c r="WIG409" s="59"/>
      <c r="WIH409" s="59"/>
      <c r="WII409" s="59"/>
      <c r="WIJ409" s="59"/>
      <c r="WIK409" s="59"/>
      <c r="WIL409" s="59"/>
      <c r="WIM409" s="59"/>
      <c r="WIN409" s="59"/>
      <c r="WIO409" s="59"/>
      <c r="WIP409" s="59"/>
      <c r="WIQ409" s="59"/>
      <c r="WIR409" s="59"/>
      <c r="WIS409" s="59"/>
      <c r="WIT409" s="59"/>
      <c r="WIU409" s="59"/>
      <c r="WIV409" s="59"/>
      <c r="WIW409" s="59"/>
      <c r="WIX409" s="59"/>
      <c r="WIY409" s="59"/>
      <c r="WIZ409" s="59"/>
      <c r="WJA409" s="59"/>
      <c r="WJB409" s="59"/>
      <c r="WJC409" s="59"/>
      <c r="WJD409" s="59"/>
      <c r="WJE409" s="59"/>
      <c r="WJF409" s="59"/>
      <c r="WJG409" s="59"/>
      <c r="WJH409" s="59"/>
      <c r="WJI409" s="59"/>
      <c r="WJJ409" s="59"/>
      <c r="WJK409" s="59"/>
      <c r="WJL409" s="59"/>
      <c r="WJM409" s="59"/>
      <c r="WJN409" s="59"/>
      <c r="WJO409" s="59"/>
      <c r="WJP409" s="59"/>
      <c r="WJQ409" s="59"/>
      <c r="WJR409" s="59"/>
      <c r="WJS409" s="59"/>
      <c r="WJT409" s="59"/>
      <c r="WJU409" s="59"/>
      <c r="WJV409" s="59"/>
      <c r="WJW409" s="59"/>
      <c r="WJX409" s="59"/>
      <c r="WJY409" s="59"/>
      <c r="WJZ409" s="59"/>
      <c r="WKA409" s="59"/>
      <c r="WKB409" s="59"/>
      <c r="WKC409" s="59"/>
      <c r="WKD409" s="59"/>
      <c r="WKE409" s="59"/>
      <c r="WKF409" s="59"/>
      <c r="WKG409" s="59"/>
      <c r="WKH409" s="59"/>
      <c r="WKI409" s="59"/>
      <c r="WKJ409" s="59"/>
      <c r="WKK409" s="59"/>
      <c r="WKL409" s="59"/>
      <c r="WKM409" s="59"/>
      <c r="WKN409" s="59"/>
      <c r="WKO409" s="59"/>
      <c r="WKP409" s="59"/>
      <c r="WKQ409" s="59"/>
      <c r="WKR409" s="59"/>
      <c r="WKS409" s="59"/>
      <c r="WKT409" s="59"/>
      <c r="WKU409" s="59"/>
      <c r="WKV409" s="59"/>
      <c r="WKW409" s="59"/>
      <c r="WKX409" s="59"/>
      <c r="WKY409" s="59"/>
      <c r="WKZ409" s="59"/>
      <c r="WLA409" s="59"/>
      <c r="WLB409" s="59"/>
      <c r="WLC409" s="59"/>
      <c r="WLD409" s="59"/>
      <c r="WLE409" s="59"/>
      <c r="WLF409" s="59"/>
      <c r="WLG409" s="59"/>
      <c r="WLH409" s="59"/>
      <c r="WLI409" s="59"/>
      <c r="WLJ409" s="59"/>
      <c r="WLK409" s="59"/>
      <c r="WLL409" s="59"/>
      <c r="WLM409" s="59"/>
      <c r="WLN409" s="59"/>
      <c r="WLO409" s="59"/>
      <c r="WLP409" s="59"/>
      <c r="WLQ409" s="59"/>
      <c r="WLR409" s="59"/>
      <c r="WLS409" s="59"/>
      <c r="WLT409" s="59"/>
      <c r="WLU409" s="59"/>
      <c r="WLV409" s="59"/>
      <c r="WLW409" s="59"/>
      <c r="WLX409" s="59"/>
      <c r="WLY409" s="59"/>
      <c r="WLZ409" s="59"/>
      <c r="WMA409" s="59"/>
      <c r="WMB409" s="59"/>
      <c r="WMC409" s="59"/>
      <c r="WMD409" s="59"/>
      <c r="WME409" s="59"/>
      <c r="WMF409" s="59"/>
      <c r="WMG409" s="59"/>
      <c r="WMH409" s="59"/>
      <c r="WMI409" s="59"/>
      <c r="WMJ409" s="59"/>
      <c r="WMK409" s="59"/>
      <c r="WML409" s="59"/>
      <c r="WMM409" s="59"/>
      <c r="WMN409" s="59"/>
      <c r="WMO409" s="59"/>
      <c r="WMP409" s="59"/>
      <c r="WMQ409" s="59"/>
      <c r="WMR409" s="59"/>
      <c r="WMS409" s="59"/>
      <c r="WMT409" s="59"/>
      <c r="WMU409" s="59"/>
      <c r="WMV409" s="59"/>
      <c r="WMW409" s="59"/>
      <c r="WMX409" s="59"/>
      <c r="WMY409" s="59"/>
      <c r="WMZ409" s="59"/>
      <c r="WNA409" s="59"/>
      <c r="WNB409" s="59"/>
      <c r="WNC409" s="59"/>
      <c r="WND409" s="59"/>
      <c r="WNE409" s="59"/>
      <c r="WNF409" s="59"/>
      <c r="WNG409" s="59"/>
      <c r="WNH409" s="59"/>
      <c r="WNI409" s="59"/>
      <c r="WNJ409" s="59"/>
      <c r="WNK409" s="59"/>
      <c r="WNL409" s="59"/>
      <c r="WNM409" s="59"/>
      <c r="WNN409" s="59"/>
      <c r="WNO409" s="59"/>
      <c r="WNP409" s="59"/>
      <c r="WNQ409" s="59"/>
      <c r="WNR409" s="59"/>
      <c r="WNS409" s="59"/>
      <c r="WNT409" s="59"/>
      <c r="WNU409" s="59"/>
      <c r="WNV409" s="59"/>
      <c r="WNW409" s="59"/>
      <c r="WNX409" s="59"/>
      <c r="WNY409" s="59"/>
      <c r="WNZ409" s="59"/>
      <c r="WOA409" s="59"/>
      <c r="WOB409" s="59"/>
      <c r="WOC409" s="59"/>
      <c r="WOD409" s="59"/>
      <c r="WOE409" s="59"/>
      <c r="WOF409" s="59"/>
      <c r="WOG409" s="59"/>
      <c r="WOH409" s="59"/>
      <c r="WOI409" s="59"/>
      <c r="WOJ409" s="59"/>
      <c r="WOK409" s="59"/>
      <c r="WOL409" s="59"/>
      <c r="WOM409" s="59"/>
      <c r="WON409" s="59"/>
      <c r="WOO409" s="59"/>
      <c r="WOP409" s="59"/>
      <c r="WOQ409" s="59"/>
      <c r="WOR409" s="59"/>
      <c r="WOS409" s="59"/>
      <c r="WOT409" s="59"/>
      <c r="WOU409" s="59"/>
      <c r="WOV409" s="59"/>
      <c r="WOW409" s="59"/>
      <c r="WOX409" s="59"/>
      <c r="WOY409" s="59"/>
      <c r="WOZ409" s="59"/>
      <c r="WPA409" s="59"/>
      <c r="WPB409" s="59"/>
      <c r="WPC409" s="59"/>
      <c r="WPD409" s="59"/>
      <c r="WPE409" s="59"/>
      <c r="WPF409" s="59"/>
      <c r="WPG409" s="59"/>
      <c r="WPH409" s="59"/>
      <c r="WPI409" s="59"/>
      <c r="WPJ409" s="59"/>
      <c r="WPK409" s="59"/>
      <c r="WPL409" s="59"/>
      <c r="WPM409" s="59"/>
      <c r="WPN409" s="59"/>
      <c r="WPO409" s="59"/>
      <c r="WPP409" s="59"/>
      <c r="WPQ409" s="59"/>
      <c r="WPR409" s="59"/>
      <c r="WPS409" s="59"/>
      <c r="WPT409" s="59"/>
      <c r="WPU409" s="59"/>
      <c r="WPV409" s="59"/>
      <c r="WPW409" s="59"/>
      <c r="WPX409" s="59"/>
      <c r="WPY409" s="59"/>
      <c r="WPZ409" s="59"/>
      <c r="WQA409" s="59"/>
      <c r="WQB409" s="59"/>
      <c r="WQC409" s="59"/>
      <c r="WQD409" s="59"/>
      <c r="WQE409" s="59"/>
      <c r="WQF409" s="59"/>
      <c r="WQG409" s="59"/>
      <c r="WQH409" s="59"/>
      <c r="WQI409" s="59"/>
      <c r="WQJ409" s="59"/>
      <c r="WQK409" s="59"/>
      <c r="WQL409" s="59"/>
      <c r="WQM409" s="59"/>
      <c r="WQN409" s="59"/>
      <c r="WQO409" s="59"/>
      <c r="WQP409" s="59"/>
      <c r="WQQ409" s="59"/>
      <c r="WQR409" s="59"/>
      <c r="WQS409" s="59"/>
      <c r="WQT409" s="59"/>
      <c r="WQU409" s="59"/>
      <c r="WQV409" s="59"/>
      <c r="WQW409" s="59"/>
      <c r="WQX409" s="59"/>
      <c r="WQY409" s="59"/>
      <c r="WQZ409" s="59"/>
      <c r="WRA409" s="59"/>
      <c r="WRB409" s="59"/>
      <c r="WRC409" s="59"/>
      <c r="WRD409" s="59"/>
      <c r="WRE409" s="59"/>
      <c r="WRF409" s="59"/>
      <c r="WRG409" s="59"/>
      <c r="WRH409" s="59"/>
      <c r="WRI409" s="59"/>
      <c r="WRJ409" s="59"/>
      <c r="WRK409" s="59"/>
      <c r="WRL409" s="59"/>
      <c r="WRM409" s="59"/>
      <c r="WRN409" s="59"/>
      <c r="WRO409" s="59"/>
      <c r="WRP409" s="59"/>
      <c r="WRQ409" s="59"/>
      <c r="WRR409" s="59"/>
      <c r="WRS409" s="59"/>
      <c r="WRT409" s="59"/>
      <c r="WRU409" s="59"/>
      <c r="WRV409" s="59"/>
      <c r="WRW409" s="59"/>
      <c r="WRX409" s="59"/>
      <c r="WRY409" s="59"/>
      <c r="WRZ409" s="59"/>
      <c r="WSA409" s="59"/>
      <c r="WSB409" s="59"/>
      <c r="WSC409" s="59"/>
      <c r="WSD409" s="59"/>
      <c r="WSE409" s="59"/>
      <c r="WSF409" s="59"/>
      <c r="WSG409" s="59"/>
      <c r="WSH409" s="59"/>
      <c r="WSI409" s="59"/>
      <c r="WSJ409" s="59"/>
      <c r="WSK409" s="59"/>
      <c r="WSL409" s="59"/>
      <c r="WSM409" s="59"/>
      <c r="WSN409" s="59"/>
      <c r="WSO409" s="59"/>
      <c r="WSP409" s="59"/>
      <c r="WSQ409" s="59"/>
      <c r="WSR409" s="59"/>
      <c r="WSS409" s="59"/>
      <c r="WST409" s="59"/>
      <c r="WSU409" s="59"/>
      <c r="WSV409" s="59"/>
      <c r="WSW409" s="59"/>
      <c r="WSX409" s="59"/>
      <c r="WSY409" s="59"/>
      <c r="WSZ409" s="59"/>
      <c r="WTA409" s="59"/>
      <c r="WTB409" s="59"/>
      <c r="WTC409" s="59"/>
      <c r="WTD409" s="59"/>
      <c r="WTE409" s="59"/>
      <c r="WTF409" s="59"/>
      <c r="WTG409" s="59"/>
      <c r="WTH409" s="59"/>
      <c r="WTI409" s="59"/>
      <c r="WTJ409" s="59"/>
      <c r="WTK409" s="59"/>
      <c r="WTL409" s="59"/>
      <c r="WTM409" s="59"/>
      <c r="WTN409" s="59"/>
      <c r="WTO409" s="59"/>
      <c r="WTP409" s="59"/>
      <c r="WTQ409" s="59"/>
      <c r="WTR409" s="59"/>
      <c r="WTS409" s="59"/>
      <c r="WTT409" s="59"/>
      <c r="WTU409" s="59"/>
      <c r="WTV409" s="59"/>
      <c r="WTW409" s="59"/>
      <c r="WTX409" s="59"/>
      <c r="WTY409" s="59"/>
      <c r="WTZ409" s="59"/>
      <c r="WUA409" s="59"/>
      <c r="WUB409" s="59"/>
      <c r="WUC409" s="59"/>
      <c r="WUD409" s="59"/>
      <c r="WUE409" s="59"/>
      <c r="WUF409" s="59"/>
      <c r="WUG409" s="59"/>
      <c r="WUH409" s="59"/>
      <c r="WUI409" s="59"/>
      <c r="WUJ409" s="59"/>
      <c r="WUK409" s="59"/>
      <c r="WUL409" s="59"/>
      <c r="WUM409" s="59"/>
      <c r="WUN409" s="59"/>
      <c r="WUO409" s="59"/>
      <c r="WUP409" s="59"/>
      <c r="WUQ409" s="59"/>
      <c r="WUR409" s="59"/>
      <c r="WUS409" s="59"/>
      <c r="WUT409" s="59"/>
      <c r="WUU409" s="59"/>
      <c r="WUV409" s="59"/>
      <c r="WUW409" s="59"/>
      <c r="WUX409" s="59"/>
      <c r="WUY409" s="59"/>
      <c r="WUZ409" s="59"/>
      <c r="WVA409" s="59"/>
      <c r="WVB409" s="59"/>
      <c r="WVC409" s="59"/>
      <c r="WVD409" s="59"/>
      <c r="WVE409" s="59"/>
      <c r="WVF409" s="59"/>
      <c r="WVG409" s="59"/>
      <c r="WVH409" s="59"/>
      <c r="WVI409" s="59"/>
      <c r="WVJ409" s="59"/>
      <c r="WVK409" s="59"/>
      <c r="WVL409" s="59"/>
      <c r="WVM409" s="59"/>
      <c r="WVN409" s="59"/>
      <c r="WVO409" s="59"/>
      <c r="WVP409" s="59"/>
      <c r="WVQ409" s="59"/>
      <c r="WVR409" s="59"/>
      <c r="WVS409" s="59"/>
      <c r="WVT409" s="59"/>
      <c r="WVU409" s="59"/>
      <c r="WVV409" s="59"/>
      <c r="WVW409" s="59"/>
      <c r="WVX409" s="59"/>
      <c r="WVY409" s="59"/>
      <c r="WVZ409" s="59"/>
      <c r="WWA409" s="59"/>
      <c r="WWB409" s="59"/>
      <c r="WWC409" s="59"/>
      <c r="WWD409" s="59"/>
      <c r="WWE409" s="59"/>
      <c r="WWF409" s="59"/>
      <c r="WWG409" s="59"/>
      <c r="WWH409" s="59"/>
      <c r="WWI409" s="59"/>
      <c r="WWJ409" s="59"/>
      <c r="WWK409" s="59"/>
      <c r="WWL409" s="59"/>
      <c r="WWM409" s="59"/>
      <c r="WWN409" s="59"/>
      <c r="WWO409" s="59"/>
      <c r="WWP409" s="59"/>
      <c r="WWQ409" s="59"/>
      <c r="WWR409" s="59"/>
      <c r="WWS409" s="59"/>
      <c r="WWT409" s="59"/>
      <c r="WWU409" s="59"/>
      <c r="WWV409" s="59"/>
      <c r="WWW409" s="59"/>
      <c r="WWX409" s="59"/>
      <c r="WWY409" s="59"/>
      <c r="WWZ409" s="59"/>
      <c r="WXA409" s="59"/>
      <c r="WXB409" s="59"/>
      <c r="WXC409" s="59"/>
      <c r="WXD409" s="59"/>
      <c r="WXE409" s="59"/>
      <c r="WXF409" s="59"/>
      <c r="WXG409" s="59"/>
      <c r="WXH409" s="59"/>
      <c r="WXI409" s="59"/>
      <c r="WXJ409" s="59"/>
      <c r="WXK409" s="59"/>
      <c r="WXL409" s="59"/>
      <c r="WXM409" s="59"/>
      <c r="WXN409" s="59"/>
      <c r="WXO409" s="59"/>
      <c r="WXP409" s="59"/>
      <c r="WXQ409" s="59"/>
      <c r="WXR409" s="59"/>
      <c r="WXS409" s="59"/>
      <c r="WXT409" s="59"/>
      <c r="WXU409" s="59"/>
      <c r="WXV409" s="59"/>
      <c r="WXW409" s="59"/>
      <c r="WXX409" s="59"/>
      <c r="WXY409" s="59"/>
      <c r="WXZ409" s="59"/>
      <c r="WYA409" s="59"/>
      <c r="WYB409" s="59"/>
      <c r="WYC409" s="59"/>
      <c r="WYD409" s="59"/>
      <c r="WYE409" s="59"/>
      <c r="WYF409" s="59"/>
      <c r="WYG409" s="59"/>
      <c r="WYH409" s="59"/>
      <c r="WYI409" s="59"/>
      <c r="WYJ409" s="59"/>
      <c r="WYK409" s="59"/>
      <c r="WYL409" s="59"/>
      <c r="WYM409" s="59"/>
      <c r="WYN409" s="59"/>
      <c r="WYO409" s="59"/>
      <c r="WYP409" s="59"/>
      <c r="WYQ409" s="59"/>
      <c r="WYR409" s="59"/>
      <c r="WYS409" s="59"/>
      <c r="WYT409" s="59"/>
      <c r="WYU409" s="59"/>
      <c r="WYV409" s="59"/>
      <c r="WYW409" s="59"/>
      <c r="WYX409" s="59"/>
      <c r="WYY409" s="59"/>
      <c r="WYZ409" s="59"/>
      <c r="WZA409" s="59"/>
      <c r="WZB409" s="59"/>
      <c r="WZC409" s="59"/>
      <c r="WZD409" s="59"/>
      <c r="WZE409" s="59"/>
      <c r="WZF409" s="59"/>
      <c r="WZG409" s="59"/>
      <c r="WZH409" s="59"/>
      <c r="WZI409" s="59"/>
      <c r="WZJ409" s="59"/>
      <c r="WZK409" s="59"/>
      <c r="WZL409" s="59"/>
      <c r="WZM409" s="59"/>
      <c r="WZN409" s="59"/>
      <c r="WZO409" s="59"/>
      <c r="WZP409" s="59"/>
      <c r="WZQ409" s="59"/>
      <c r="WZR409" s="59"/>
      <c r="WZS409" s="59"/>
      <c r="WZT409" s="59"/>
      <c r="WZU409" s="59"/>
      <c r="WZV409" s="59"/>
      <c r="WZW409" s="59"/>
      <c r="WZX409" s="59"/>
      <c r="WZY409" s="59"/>
      <c r="WZZ409" s="59"/>
      <c r="XAA409" s="59"/>
      <c r="XAB409" s="59"/>
      <c r="XAC409" s="59"/>
      <c r="XAD409" s="59"/>
      <c r="XAE409" s="59"/>
      <c r="XAF409" s="59"/>
      <c r="XAG409" s="59"/>
      <c r="XAH409" s="59"/>
      <c r="XAI409" s="59"/>
      <c r="XAJ409" s="59"/>
      <c r="XAK409" s="59"/>
      <c r="XAL409" s="59"/>
      <c r="XAM409" s="59"/>
      <c r="XAN409" s="59"/>
      <c r="XAO409" s="59"/>
      <c r="XAP409" s="59"/>
      <c r="XAQ409" s="59"/>
      <c r="XAR409" s="59"/>
      <c r="XAS409" s="59"/>
      <c r="XAT409" s="59"/>
      <c r="XAU409" s="59"/>
      <c r="XAV409" s="59"/>
      <c r="XAW409" s="59"/>
      <c r="XAX409" s="59"/>
      <c r="XAY409" s="59"/>
      <c r="XAZ409" s="59"/>
      <c r="XBA409" s="59"/>
      <c r="XBB409" s="59"/>
      <c r="XBC409" s="59"/>
      <c r="XBD409" s="59"/>
      <c r="XBE409" s="59"/>
      <c r="XBF409" s="59"/>
      <c r="XBG409" s="59"/>
      <c r="XBH409" s="59"/>
      <c r="XBI409" s="59"/>
      <c r="XBJ409" s="59"/>
      <c r="XBK409" s="59"/>
      <c r="XBL409" s="59"/>
      <c r="XBM409" s="59"/>
      <c r="XBN409" s="59"/>
      <c r="XBO409" s="59"/>
      <c r="XBP409" s="59"/>
      <c r="XBQ409" s="59"/>
      <c r="XBR409" s="59"/>
      <c r="XBS409" s="59"/>
      <c r="XBT409" s="59"/>
      <c r="XBU409" s="59"/>
      <c r="XBV409" s="59"/>
      <c r="XBW409" s="59"/>
      <c r="XBX409" s="59"/>
      <c r="XBY409" s="59"/>
      <c r="XCA409" s="90"/>
    </row>
    <row r="410" spans="1:16304" s="105" customFormat="1" ht="31.5" x14ac:dyDescent="0.2">
      <c r="A410" s="141" t="s">
        <v>291</v>
      </c>
      <c r="B410" s="36">
        <v>912</v>
      </c>
      <c r="C410" s="63" t="s">
        <v>53</v>
      </c>
      <c r="D410" s="63" t="s">
        <v>74</v>
      </c>
      <c r="E410" s="63" t="s">
        <v>574</v>
      </c>
      <c r="F410" s="41"/>
      <c r="G410" s="100">
        <f>G411+G416+G421+G426</f>
        <v>47053</v>
      </c>
      <c r="H410" s="101">
        <f>H411+H416+H421+H426</f>
        <v>51395</v>
      </c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29"/>
      <c r="AP410" s="229"/>
      <c r="AQ410" s="229"/>
      <c r="AR410" s="229"/>
      <c r="AS410" s="229"/>
      <c r="AT410" s="229"/>
    </row>
    <row r="411" spans="1:16304" s="102" customFormat="1" ht="31.5" x14ac:dyDescent="0.2">
      <c r="A411" s="140" t="s">
        <v>292</v>
      </c>
      <c r="B411" s="21">
        <v>912</v>
      </c>
      <c r="C411" s="15" t="s">
        <v>53</v>
      </c>
      <c r="D411" s="15" t="s">
        <v>74</v>
      </c>
      <c r="E411" s="15" t="s">
        <v>293</v>
      </c>
      <c r="F411" s="4"/>
      <c r="G411" s="71">
        <f t="shared" ref="G411:H414" si="99">G412</f>
        <v>40793</v>
      </c>
      <c r="H411" s="82">
        <f t="shared" si="99"/>
        <v>45135</v>
      </c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</row>
    <row r="412" spans="1:16304" s="102" customFormat="1" ht="31.5" x14ac:dyDescent="0.2">
      <c r="A412" s="136" t="s">
        <v>294</v>
      </c>
      <c r="B412" s="37">
        <v>912</v>
      </c>
      <c r="C412" s="17" t="s">
        <v>53</v>
      </c>
      <c r="D412" s="17" t="s">
        <v>74</v>
      </c>
      <c r="E412" s="17" t="s">
        <v>295</v>
      </c>
      <c r="F412" s="5"/>
      <c r="G412" s="91">
        <f t="shared" si="99"/>
        <v>40793</v>
      </c>
      <c r="H412" s="92">
        <f t="shared" si="99"/>
        <v>45135</v>
      </c>
      <c r="I412" s="231"/>
      <c r="J412" s="231"/>
      <c r="K412" s="231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1"/>
      <c r="Y412" s="231"/>
      <c r="Z412" s="231"/>
      <c r="AA412" s="231"/>
      <c r="AB412" s="231"/>
      <c r="AC412" s="231"/>
      <c r="AD412" s="231"/>
      <c r="AE412" s="231"/>
      <c r="AF412" s="231"/>
      <c r="AG412" s="231"/>
      <c r="AH412" s="231"/>
      <c r="AI412" s="231"/>
      <c r="AJ412" s="231"/>
      <c r="AK412" s="231"/>
      <c r="AL412" s="231"/>
      <c r="AM412" s="231"/>
      <c r="AN412" s="231"/>
      <c r="AO412" s="231"/>
      <c r="AP412" s="231"/>
      <c r="AQ412" s="231"/>
      <c r="AR412" s="231"/>
      <c r="AS412" s="231"/>
      <c r="AT412" s="231"/>
    </row>
    <row r="413" spans="1:16304" s="102" customFormat="1" ht="31.5" x14ac:dyDescent="0.2">
      <c r="A413" s="137" t="s">
        <v>22</v>
      </c>
      <c r="B413" s="34">
        <v>912</v>
      </c>
      <c r="C413" s="64" t="s">
        <v>53</v>
      </c>
      <c r="D413" s="64" t="s">
        <v>74</v>
      </c>
      <c r="E413" s="64" t="s">
        <v>295</v>
      </c>
      <c r="F413" s="6" t="s">
        <v>15</v>
      </c>
      <c r="G413" s="93">
        <f t="shared" si="99"/>
        <v>40793</v>
      </c>
      <c r="H413" s="94">
        <f t="shared" si="99"/>
        <v>45135</v>
      </c>
      <c r="I413" s="231"/>
      <c r="J413" s="231"/>
      <c r="K413" s="231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1"/>
      <c r="Y413" s="231"/>
      <c r="Z413" s="231"/>
      <c r="AA413" s="231"/>
      <c r="AB413" s="231"/>
      <c r="AC413" s="231"/>
      <c r="AD413" s="231"/>
      <c r="AE413" s="231"/>
      <c r="AF413" s="231"/>
      <c r="AG413" s="231"/>
      <c r="AH413" s="231"/>
      <c r="AI413" s="231"/>
      <c r="AJ413" s="231"/>
      <c r="AK413" s="231"/>
      <c r="AL413" s="231"/>
      <c r="AM413" s="231"/>
      <c r="AN413" s="231"/>
      <c r="AO413" s="231"/>
      <c r="AP413" s="231"/>
      <c r="AQ413" s="231"/>
      <c r="AR413" s="231"/>
      <c r="AS413" s="231"/>
      <c r="AT413" s="231"/>
    </row>
    <row r="414" spans="1:16304" s="102" customFormat="1" ht="31.5" x14ac:dyDescent="0.2">
      <c r="A414" s="137" t="s">
        <v>17</v>
      </c>
      <c r="B414" s="34">
        <v>912</v>
      </c>
      <c r="C414" s="64" t="s">
        <v>53</v>
      </c>
      <c r="D414" s="64" t="s">
        <v>74</v>
      </c>
      <c r="E414" s="64" t="s">
        <v>295</v>
      </c>
      <c r="F414" s="26" t="s">
        <v>16</v>
      </c>
      <c r="G414" s="93">
        <f t="shared" si="99"/>
        <v>40793</v>
      </c>
      <c r="H414" s="94">
        <f t="shared" si="99"/>
        <v>45135</v>
      </c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</row>
    <row r="415" spans="1:16304" s="102" customFormat="1" ht="18.75" x14ac:dyDescent="0.2">
      <c r="A415" s="137" t="s">
        <v>827</v>
      </c>
      <c r="B415" s="34">
        <v>912</v>
      </c>
      <c r="C415" s="64" t="s">
        <v>53</v>
      </c>
      <c r="D415" s="64" t="s">
        <v>74</v>
      </c>
      <c r="E415" s="64" t="s">
        <v>295</v>
      </c>
      <c r="F415" s="26" t="s">
        <v>126</v>
      </c>
      <c r="G415" s="93">
        <v>40793</v>
      </c>
      <c r="H415" s="94">
        <v>45135</v>
      </c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</row>
    <row r="416" spans="1:16304" s="102" customFormat="1" ht="31.5" x14ac:dyDescent="0.2">
      <c r="A416" s="140" t="s">
        <v>489</v>
      </c>
      <c r="B416" s="21">
        <v>912</v>
      </c>
      <c r="C416" s="15" t="s">
        <v>53</v>
      </c>
      <c r="D416" s="15" t="s">
        <v>74</v>
      </c>
      <c r="E416" s="15" t="s">
        <v>491</v>
      </c>
      <c r="F416" s="26"/>
      <c r="G416" s="71">
        <f t="shared" ref="G416:H417" si="100">G417</f>
        <v>220</v>
      </c>
      <c r="H416" s="82">
        <f t="shared" si="100"/>
        <v>220</v>
      </c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</row>
    <row r="417" spans="1:46" s="102" customFormat="1" ht="31.5" x14ac:dyDescent="0.2">
      <c r="A417" s="136" t="s">
        <v>490</v>
      </c>
      <c r="B417" s="37">
        <v>912</v>
      </c>
      <c r="C417" s="17" t="s">
        <v>53</v>
      </c>
      <c r="D417" s="17" t="s">
        <v>74</v>
      </c>
      <c r="E417" s="17" t="s">
        <v>492</v>
      </c>
      <c r="F417" s="26"/>
      <c r="G417" s="91">
        <f t="shared" si="100"/>
        <v>220</v>
      </c>
      <c r="H417" s="92">
        <f t="shared" si="100"/>
        <v>220</v>
      </c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</row>
    <row r="418" spans="1:46" s="102" customFormat="1" ht="31.5" x14ac:dyDescent="0.2">
      <c r="A418" s="137" t="s">
        <v>22</v>
      </c>
      <c r="B418" s="34">
        <v>912</v>
      </c>
      <c r="C418" s="64" t="s">
        <v>53</v>
      </c>
      <c r="D418" s="64" t="s">
        <v>74</v>
      </c>
      <c r="E418" s="64" t="s">
        <v>492</v>
      </c>
      <c r="F418" s="6" t="s">
        <v>15</v>
      </c>
      <c r="G418" s="93">
        <f t="shared" ref="G418:H419" si="101">G419</f>
        <v>220</v>
      </c>
      <c r="H418" s="94">
        <f t="shared" si="101"/>
        <v>220</v>
      </c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</row>
    <row r="419" spans="1:46" s="102" customFormat="1" ht="31.5" x14ac:dyDescent="0.2">
      <c r="A419" s="137" t="s">
        <v>17</v>
      </c>
      <c r="B419" s="34">
        <v>912</v>
      </c>
      <c r="C419" s="64" t="s">
        <v>53</v>
      </c>
      <c r="D419" s="64" t="s">
        <v>74</v>
      </c>
      <c r="E419" s="64" t="s">
        <v>492</v>
      </c>
      <c r="F419" s="26" t="s">
        <v>16</v>
      </c>
      <c r="G419" s="93">
        <f t="shared" si="101"/>
        <v>220</v>
      </c>
      <c r="H419" s="94">
        <f t="shared" si="101"/>
        <v>220</v>
      </c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</row>
    <row r="420" spans="1:46" s="102" customFormat="1" ht="18.75" x14ac:dyDescent="0.2">
      <c r="A420" s="137" t="s">
        <v>827</v>
      </c>
      <c r="B420" s="34">
        <v>912</v>
      </c>
      <c r="C420" s="64" t="s">
        <v>53</v>
      </c>
      <c r="D420" s="64" t="s">
        <v>74</v>
      </c>
      <c r="E420" s="64" t="s">
        <v>492</v>
      </c>
      <c r="F420" s="26" t="s">
        <v>126</v>
      </c>
      <c r="G420" s="93">
        <f>220</f>
        <v>220</v>
      </c>
      <c r="H420" s="94">
        <f>220</f>
        <v>220</v>
      </c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</row>
    <row r="421" spans="1:46" s="102" customFormat="1" ht="47.25" x14ac:dyDescent="0.2">
      <c r="A421" s="140" t="s">
        <v>296</v>
      </c>
      <c r="B421" s="21">
        <v>912</v>
      </c>
      <c r="C421" s="15" t="s">
        <v>53</v>
      </c>
      <c r="D421" s="15" t="s">
        <v>74</v>
      </c>
      <c r="E421" s="15" t="s">
        <v>297</v>
      </c>
      <c r="F421" s="15"/>
      <c r="G421" s="71">
        <f t="shared" ref="G421:H422" si="102">G422</f>
        <v>425</v>
      </c>
      <c r="H421" s="82">
        <f t="shared" si="102"/>
        <v>425</v>
      </c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</row>
    <row r="422" spans="1:46" s="102" customFormat="1" ht="31.5" x14ac:dyDescent="0.2">
      <c r="A422" s="136" t="s">
        <v>298</v>
      </c>
      <c r="B422" s="37">
        <v>912</v>
      </c>
      <c r="C422" s="17" t="s">
        <v>53</v>
      </c>
      <c r="D422" s="17" t="s">
        <v>74</v>
      </c>
      <c r="E422" s="17" t="s">
        <v>299</v>
      </c>
      <c r="F422" s="17"/>
      <c r="G422" s="91">
        <f t="shared" si="102"/>
        <v>425</v>
      </c>
      <c r="H422" s="92">
        <f t="shared" si="102"/>
        <v>425</v>
      </c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</row>
    <row r="423" spans="1:46" s="102" customFormat="1" ht="31.5" x14ac:dyDescent="0.2">
      <c r="A423" s="137" t="s">
        <v>22</v>
      </c>
      <c r="B423" s="34">
        <v>912</v>
      </c>
      <c r="C423" s="64" t="s">
        <v>53</v>
      </c>
      <c r="D423" s="64" t="s">
        <v>74</v>
      </c>
      <c r="E423" s="64" t="s">
        <v>299</v>
      </c>
      <c r="F423" s="64">
        <v>200</v>
      </c>
      <c r="G423" s="93">
        <f t="shared" ref="G423:H424" si="103">G424</f>
        <v>425</v>
      </c>
      <c r="H423" s="94">
        <f t="shared" si="103"/>
        <v>425</v>
      </c>
      <c r="I423" s="231"/>
      <c r="J423" s="231"/>
      <c r="K423" s="231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1"/>
      <c r="AG423" s="231"/>
      <c r="AH423" s="231"/>
      <c r="AI423" s="231"/>
      <c r="AJ423" s="231"/>
      <c r="AK423" s="231"/>
      <c r="AL423" s="231"/>
      <c r="AM423" s="231"/>
      <c r="AN423" s="231"/>
      <c r="AO423" s="231"/>
      <c r="AP423" s="231"/>
      <c r="AQ423" s="231"/>
      <c r="AR423" s="231"/>
      <c r="AS423" s="231"/>
      <c r="AT423" s="231"/>
    </row>
    <row r="424" spans="1:46" s="102" customFormat="1" ht="31.5" x14ac:dyDescent="0.2">
      <c r="A424" s="137" t="s">
        <v>17</v>
      </c>
      <c r="B424" s="34">
        <v>912</v>
      </c>
      <c r="C424" s="64" t="s">
        <v>53</v>
      </c>
      <c r="D424" s="64" t="s">
        <v>74</v>
      </c>
      <c r="E424" s="64" t="s">
        <v>299</v>
      </c>
      <c r="F424" s="64">
        <v>240</v>
      </c>
      <c r="G424" s="93">
        <f t="shared" si="103"/>
        <v>425</v>
      </c>
      <c r="H424" s="94">
        <f t="shared" si="103"/>
        <v>425</v>
      </c>
      <c r="I424" s="231"/>
      <c r="J424" s="231"/>
      <c r="K424" s="231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1"/>
      <c r="Y424" s="231"/>
      <c r="Z424" s="231"/>
      <c r="AA424" s="231"/>
      <c r="AB424" s="231"/>
      <c r="AC424" s="231"/>
      <c r="AD424" s="231"/>
      <c r="AE424" s="231"/>
      <c r="AF424" s="231"/>
      <c r="AG424" s="231"/>
      <c r="AH424" s="231"/>
      <c r="AI424" s="231"/>
      <c r="AJ424" s="231"/>
      <c r="AK424" s="231"/>
      <c r="AL424" s="231"/>
      <c r="AM424" s="231"/>
      <c r="AN424" s="231"/>
      <c r="AO424" s="231"/>
      <c r="AP424" s="231"/>
      <c r="AQ424" s="231"/>
      <c r="AR424" s="231"/>
      <c r="AS424" s="231"/>
      <c r="AT424" s="231"/>
    </row>
    <row r="425" spans="1:46" s="102" customFormat="1" ht="18.75" x14ac:dyDescent="0.2">
      <c r="A425" s="137" t="s">
        <v>827</v>
      </c>
      <c r="B425" s="34">
        <v>912</v>
      </c>
      <c r="C425" s="64" t="s">
        <v>53</v>
      </c>
      <c r="D425" s="64" t="s">
        <v>74</v>
      </c>
      <c r="E425" s="64" t="s">
        <v>299</v>
      </c>
      <c r="F425" s="64" t="s">
        <v>126</v>
      </c>
      <c r="G425" s="93">
        <v>425</v>
      </c>
      <c r="H425" s="94">
        <v>425</v>
      </c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</row>
    <row r="426" spans="1:46" s="102" customFormat="1" ht="31.5" x14ac:dyDescent="0.2">
      <c r="A426" s="140" t="s">
        <v>396</v>
      </c>
      <c r="B426" s="21">
        <v>912</v>
      </c>
      <c r="C426" s="15" t="s">
        <v>53</v>
      </c>
      <c r="D426" s="15" t="s">
        <v>74</v>
      </c>
      <c r="E426" s="15" t="s">
        <v>306</v>
      </c>
      <c r="F426" s="15"/>
      <c r="G426" s="71">
        <f t="shared" ref="G426:H426" si="104">G427</f>
        <v>5615</v>
      </c>
      <c r="H426" s="82">
        <f t="shared" si="104"/>
        <v>5615</v>
      </c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</row>
    <row r="427" spans="1:46" s="102" customFormat="1" ht="31.5" x14ac:dyDescent="0.2">
      <c r="A427" s="136" t="s">
        <v>307</v>
      </c>
      <c r="B427" s="37">
        <v>912</v>
      </c>
      <c r="C427" s="17" t="s">
        <v>53</v>
      </c>
      <c r="D427" s="17" t="s">
        <v>74</v>
      </c>
      <c r="E427" s="17" t="s">
        <v>308</v>
      </c>
      <c r="F427" s="17"/>
      <c r="G427" s="91">
        <f>G431+G428</f>
        <v>5615</v>
      </c>
      <c r="H427" s="92">
        <f>H431+H428</f>
        <v>5615</v>
      </c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</row>
    <row r="428" spans="1:46" s="102" customFormat="1" ht="31.5" x14ac:dyDescent="0.2">
      <c r="A428" s="146" t="s">
        <v>22</v>
      </c>
      <c r="B428" s="34">
        <v>912</v>
      </c>
      <c r="C428" s="64" t="s">
        <v>53</v>
      </c>
      <c r="D428" s="64" t="s">
        <v>74</v>
      </c>
      <c r="E428" s="64" t="s">
        <v>308</v>
      </c>
      <c r="F428" s="7" t="s">
        <v>15</v>
      </c>
      <c r="G428" s="93">
        <f t="shared" ref="G428:H428" si="105">G429</f>
        <v>100</v>
      </c>
      <c r="H428" s="94">
        <f t="shared" si="105"/>
        <v>100</v>
      </c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</row>
    <row r="429" spans="1:46" s="102" customFormat="1" ht="31.5" x14ac:dyDescent="0.2">
      <c r="A429" s="142" t="s">
        <v>17</v>
      </c>
      <c r="B429" s="34">
        <v>912</v>
      </c>
      <c r="C429" s="64" t="s">
        <v>53</v>
      </c>
      <c r="D429" s="64" t="s">
        <v>74</v>
      </c>
      <c r="E429" s="64" t="s">
        <v>308</v>
      </c>
      <c r="F429" s="7" t="s">
        <v>16</v>
      </c>
      <c r="G429" s="93">
        <f t="shared" ref="G429:H429" si="106">G430</f>
        <v>100</v>
      </c>
      <c r="H429" s="94">
        <f t="shared" si="106"/>
        <v>100</v>
      </c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</row>
    <row r="430" spans="1:46" s="102" customFormat="1" ht="20.25" customHeight="1" x14ac:dyDescent="0.2">
      <c r="A430" s="137" t="s">
        <v>827</v>
      </c>
      <c r="B430" s="34">
        <v>912</v>
      </c>
      <c r="C430" s="64" t="s">
        <v>53</v>
      </c>
      <c r="D430" s="64" t="s">
        <v>74</v>
      </c>
      <c r="E430" s="64" t="s">
        <v>308</v>
      </c>
      <c r="F430" s="7" t="s">
        <v>126</v>
      </c>
      <c r="G430" s="93">
        <v>100</v>
      </c>
      <c r="H430" s="94">
        <v>100</v>
      </c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1"/>
      <c r="AI430" s="231"/>
      <c r="AJ430" s="231"/>
      <c r="AK430" s="231"/>
      <c r="AL430" s="231"/>
      <c r="AM430" s="231"/>
      <c r="AN430" s="231"/>
      <c r="AO430" s="231"/>
      <c r="AP430" s="231"/>
      <c r="AQ430" s="231"/>
      <c r="AR430" s="231"/>
      <c r="AS430" s="231"/>
      <c r="AT430" s="231"/>
    </row>
    <row r="431" spans="1:46" s="102" customFormat="1" ht="31.5" x14ac:dyDescent="0.2">
      <c r="A431" s="137" t="s">
        <v>18</v>
      </c>
      <c r="B431" s="34">
        <v>912</v>
      </c>
      <c r="C431" s="64" t="s">
        <v>53</v>
      </c>
      <c r="D431" s="64" t="s">
        <v>74</v>
      </c>
      <c r="E431" s="64" t="s">
        <v>308</v>
      </c>
      <c r="F431" s="64" t="s">
        <v>20</v>
      </c>
      <c r="G431" s="93">
        <f t="shared" ref="G431:H431" si="107">G432</f>
        <v>5515</v>
      </c>
      <c r="H431" s="94">
        <f t="shared" si="107"/>
        <v>5515</v>
      </c>
      <c r="I431" s="231"/>
      <c r="J431" s="231"/>
      <c r="K431" s="231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1"/>
      <c r="Y431" s="231"/>
      <c r="Z431" s="231"/>
      <c r="AA431" s="231"/>
      <c r="AB431" s="231"/>
      <c r="AC431" s="231"/>
      <c r="AD431" s="231"/>
      <c r="AE431" s="231"/>
      <c r="AF431" s="231"/>
      <c r="AG431" s="231"/>
      <c r="AH431" s="231"/>
      <c r="AI431" s="231"/>
      <c r="AJ431" s="231"/>
      <c r="AK431" s="231"/>
      <c r="AL431" s="231"/>
      <c r="AM431" s="231"/>
      <c r="AN431" s="231"/>
      <c r="AO431" s="231"/>
      <c r="AP431" s="231"/>
      <c r="AQ431" s="231"/>
      <c r="AR431" s="231"/>
      <c r="AS431" s="231"/>
      <c r="AT431" s="231"/>
    </row>
    <row r="432" spans="1:46" s="102" customFormat="1" ht="18.75" x14ac:dyDescent="0.2">
      <c r="A432" s="137" t="s">
        <v>185</v>
      </c>
      <c r="B432" s="34">
        <v>912</v>
      </c>
      <c r="C432" s="64" t="s">
        <v>53</v>
      </c>
      <c r="D432" s="64" t="s">
        <v>74</v>
      </c>
      <c r="E432" s="64" t="s">
        <v>308</v>
      </c>
      <c r="F432" s="64" t="s">
        <v>21</v>
      </c>
      <c r="G432" s="93">
        <f t="shared" ref="G432:H432" si="108">G433</f>
        <v>5515</v>
      </c>
      <c r="H432" s="94">
        <f t="shared" si="108"/>
        <v>5515</v>
      </c>
      <c r="I432" s="231"/>
      <c r="J432" s="231"/>
      <c r="K432" s="231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1"/>
      <c r="Y432" s="231"/>
      <c r="Z432" s="231"/>
      <c r="AA432" s="231"/>
      <c r="AB432" s="231"/>
      <c r="AC432" s="231"/>
      <c r="AD432" s="231"/>
      <c r="AE432" s="231"/>
      <c r="AF432" s="231"/>
      <c r="AG432" s="231"/>
      <c r="AH432" s="231"/>
      <c r="AI432" s="231"/>
      <c r="AJ432" s="231"/>
      <c r="AK432" s="231"/>
      <c r="AL432" s="231"/>
      <c r="AM432" s="231"/>
      <c r="AN432" s="231"/>
      <c r="AO432" s="231"/>
      <c r="AP432" s="231"/>
      <c r="AQ432" s="231"/>
      <c r="AR432" s="231"/>
      <c r="AS432" s="231"/>
      <c r="AT432" s="231"/>
    </row>
    <row r="433" spans="1:16299" s="102" customFormat="1" ht="18.75" x14ac:dyDescent="0.2">
      <c r="A433" s="137" t="s">
        <v>147</v>
      </c>
      <c r="B433" s="34">
        <v>912</v>
      </c>
      <c r="C433" s="64" t="s">
        <v>53</v>
      </c>
      <c r="D433" s="64" t="s">
        <v>74</v>
      </c>
      <c r="E433" s="64" t="s">
        <v>308</v>
      </c>
      <c r="F433" s="64" t="s">
        <v>148</v>
      </c>
      <c r="G433" s="93">
        <v>5515</v>
      </c>
      <c r="H433" s="94">
        <v>5515</v>
      </c>
      <c r="I433" s="231"/>
      <c r="J433" s="231"/>
      <c r="K433" s="231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1"/>
      <c r="Y433" s="231"/>
      <c r="Z433" s="231"/>
      <c r="AA433" s="231"/>
      <c r="AB433" s="231"/>
      <c r="AC433" s="231"/>
      <c r="AD433" s="231"/>
      <c r="AE433" s="231"/>
      <c r="AF433" s="231"/>
      <c r="AG433" s="231"/>
      <c r="AH433" s="231"/>
      <c r="AI433" s="231"/>
      <c r="AJ433" s="231"/>
      <c r="AK433" s="231"/>
      <c r="AL433" s="231"/>
      <c r="AM433" s="231"/>
      <c r="AN433" s="231"/>
      <c r="AO433" s="231"/>
      <c r="AP433" s="231"/>
      <c r="AQ433" s="231"/>
      <c r="AR433" s="231"/>
      <c r="AS433" s="231"/>
      <c r="AT433" s="231"/>
    </row>
    <row r="434" spans="1:16299" s="105" customFormat="1" ht="19.5" x14ac:dyDescent="0.2">
      <c r="A434" s="141" t="s">
        <v>493</v>
      </c>
      <c r="B434" s="36">
        <v>912</v>
      </c>
      <c r="C434" s="63" t="s">
        <v>53</v>
      </c>
      <c r="D434" s="63" t="s">
        <v>74</v>
      </c>
      <c r="E434" s="30" t="s">
        <v>496</v>
      </c>
      <c r="F434" s="31"/>
      <c r="G434" s="100">
        <f t="shared" ref="G434:H434" si="109">G435</f>
        <v>6879</v>
      </c>
      <c r="H434" s="101">
        <f t="shared" si="109"/>
        <v>6879</v>
      </c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  <c r="AH434" s="229"/>
      <c r="AI434" s="229"/>
      <c r="AJ434" s="229"/>
      <c r="AK434" s="229"/>
      <c r="AL434" s="229"/>
      <c r="AM434" s="229"/>
      <c r="AN434" s="229"/>
      <c r="AO434" s="229"/>
      <c r="AP434" s="229"/>
      <c r="AQ434" s="229"/>
      <c r="AR434" s="229"/>
      <c r="AS434" s="229"/>
      <c r="AT434" s="229"/>
    </row>
    <row r="435" spans="1:16299" s="102" customFormat="1" ht="18.75" x14ac:dyDescent="0.2">
      <c r="A435" s="140" t="s">
        <v>494</v>
      </c>
      <c r="B435" s="21">
        <v>912</v>
      </c>
      <c r="C435" s="15" t="s">
        <v>53</v>
      </c>
      <c r="D435" s="15" t="s">
        <v>74</v>
      </c>
      <c r="E435" s="15" t="s">
        <v>497</v>
      </c>
      <c r="F435" s="7"/>
      <c r="G435" s="71">
        <f>G436+G440</f>
        <v>6879</v>
      </c>
      <c r="H435" s="82">
        <f>H436+H440</f>
        <v>6879</v>
      </c>
      <c r="I435" s="231"/>
      <c r="J435" s="231"/>
      <c r="K435" s="231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1"/>
      <c r="Y435" s="231"/>
      <c r="Z435" s="231"/>
      <c r="AA435" s="231"/>
      <c r="AB435" s="231"/>
      <c r="AC435" s="231"/>
      <c r="AD435" s="231"/>
      <c r="AE435" s="231"/>
      <c r="AF435" s="231"/>
      <c r="AG435" s="231"/>
      <c r="AH435" s="231"/>
      <c r="AI435" s="231"/>
      <c r="AJ435" s="231"/>
      <c r="AK435" s="231"/>
      <c r="AL435" s="231"/>
      <c r="AM435" s="231"/>
      <c r="AN435" s="231"/>
      <c r="AO435" s="231"/>
      <c r="AP435" s="231"/>
      <c r="AQ435" s="231"/>
      <c r="AR435" s="231"/>
      <c r="AS435" s="231"/>
      <c r="AT435" s="231"/>
    </row>
    <row r="436" spans="1:16299" s="102" customFormat="1" ht="18.75" x14ac:dyDescent="0.2">
      <c r="A436" s="136" t="s">
        <v>495</v>
      </c>
      <c r="B436" s="37">
        <v>912</v>
      </c>
      <c r="C436" s="17" t="s">
        <v>53</v>
      </c>
      <c r="D436" s="17" t="s">
        <v>74</v>
      </c>
      <c r="E436" s="17" t="s">
        <v>498</v>
      </c>
      <c r="F436" s="17"/>
      <c r="G436" s="91">
        <f>G437</f>
        <v>5979</v>
      </c>
      <c r="H436" s="92">
        <f>H437</f>
        <v>5979</v>
      </c>
      <c r="I436" s="231"/>
      <c r="J436" s="231"/>
      <c r="K436" s="231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1"/>
      <c r="Y436" s="231"/>
      <c r="Z436" s="231"/>
      <c r="AA436" s="231"/>
      <c r="AB436" s="231"/>
      <c r="AC436" s="231"/>
      <c r="AD436" s="231"/>
      <c r="AE436" s="231"/>
      <c r="AF436" s="231"/>
      <c r="AG436" s="231"/>
      <c r="AH436" s="231"/>
      <c r="AI436" s="231"/>
      <c r="AJ436" s="231"/>
      <c r="AK436" s="231"/>
      <c r="AL436" s="231"/>
      <c r="AM436" s="231"/>
      <c r="AN436" s="231"/>
      <c r="AO436" s="231"/>
      <c r="AP436" s="231"/>
      <c r="AQ436" s="231"/>
      <c r="AR436" s="231"/>
      <c r="AS436" s="231"/>
      <c r="AT436" s="231"/>
    </row>
    <row r="437" spans="1:16299" s="102" customFormat="1" ht="31.5" x14ac:dyDescent="0.2">
      <c r="A437" s="146" t="s">
        <v>22</v>
      </c>
      <c r="B437" s="34">
        <v>912</v>
      </c>
      <c r="C437" s="64" t="s">
        <v>53</v>
      </c>
      <c r="D437" s="64" t="s">
        <v>74</v>
      </c>
      <c r="E437" s="64" t="s">
        <v>498</v>
      </c>
      <c r="F437" s="7" t="s">
        <v>15</v>
      </c>
      <c r="G437" s="93">
        <f t="shared" ref="G437:H438" si="110">G438</f>
        <v>5979</v>
      </c>
      <c r="H437" s="94">
        <f t="shared" si="110"/>
        <v>5979</v>
      </c>
      <c r="I437" s="231"/>
      <c r="J437" s="231"/>
      <c r="K437" s="231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1"/>
      <c r="Y437" s="231"/>
      <c r="Z437" s="231"/>
      <c r="AA437" s="231"/>
      <c r="AB437" s="231"/>
      <c r="AC437" s="231"/>
      <c r="AD437" s="231"/>
      <c r="AE437" s="231"/>
      <c r="AF437" s="231"/>
      <c r="AG437" s="231"/>
      <c r="AH437" s="231"/>
      <c r="AI437" s="231"/>
      <c r="AJ437" s="231"/>
      <c r="AK437" s="231"/>
      <c r="AL437" s="231"/>
      <c r="AM437" s="231"/>
      <c r="AN437" s="231"/>
      <c r="AO437" s="231"/>
      <c r="AP437" s="231"/>
      <c r="AQ437" s="231"/>
      <c r="AR437" s="231"/>
      <c r="AS437" s="231"/>
      <c r="AT437" s="231"/>
    </row>
    <row r="438" spans="1:16299" s="102" customFormat="1" ht="31.5" x14ac:dyDescent="0.2">
      <c r="A438" s="142" t="s">
        <v>17</v>
      </c>
      <c r="B438" s="34">
        <v>912</v>
      </c>
      <c r="C438" s="64" t="s">
        <v>53</v>
      </c>
      <c r="D438" s="64" t="s">
        <v>74</v>
      </c>
      <c r="E438" s="64" t="s">
        <v>498</v>
      </c>
      <c r="F438" s="7" t="s">
        <v>16</v>
      </c>
      <c r="G438" s="93">
        <f t="shared" si="110"/>
        <v>5979</v>
      </c>
      <c r="H438" s="94">
        <f t="shared" si="110"/>
        <v>5979</v>
      </c>
      <c r="I438" s="231"/>
      <c r="J438" s="231"/>
      <c r="K438" s="231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1"/>
      <c r="Y438" s="231"/>
      <c r="Z438" s="231"/>
      <c r="AA438" s="231"/>
      <c r="AB438" s="231"/>
      <c r="AC438" s="231"/>
      <c r="AD438" s="231"/>
      <c r="AE438" s="231"/>
      <c r="AF438" s="231"/>
      <c r="AG438" s="231"/>
      <c r="AH438" s="231"/>
      <c r="AI438" s="231"/>
      <c r="AJ438" s="231"/>
      <c r="AK438" s="231"/>
      <c r="AL438" s="231"/>
      <c r="AM438" s="231"/>
      <c r="AN438" s="231"/>
      <c r="AO438" s="231"/>
      <c r="AP438" s="231"/>
      <c r="AQ438" s="231"/>
      <c r="AR438" s="231"/>
      <c r="AS438" s="231"/>
      <c r="AT438" s="231"/>
    </row>
    <row r="439" spans="1:16299" s="102" customFormat="1" ht="18.75" x14ac:dyDescent="0.2">
      <c r="A439" s="137" t="s">
        <v>827</v>
      </c>
      <c r="B439" s="34">
        <v>912</v>
      </c>
      <c r="C439" s="64" t="s">
        <v>53</v>
      </c>
      <c r="D439" s="64" t="s">
        <v>74</v>
      </c>
      <c r="E439" s="64" t="s">
        <v>498</v>
      </c>
      <c r="F439" s="7" t="s">
        <v>126</v>
      </c>
      <c r="G439" s="93">
        <v>5979</v>
      </c>
      <c r="H439" s="94">
        <v>5979</v>
      </c>
      <c r="I439" s="231"/>
      <c r="J439" s="231"/>
      <c r="K439" s="231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1"/>
      <c r="Y439" s="231"/>
      <c r="Z439" s="231"/>
      <c r="AA439" s="231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231"/>
      <c r="AM439" s="231"/>
      <c r="AN439" s="231"/>
      <c r="AO439" s="231"/>
      <c r="AP439" s="231"/>
      <c r="AQ439" s="231"/>
      <c r="AR439" s="231"/>
      <c r="AS439" s="231"/>
      <c r="AT439" s="231"/>
    </row>
    <row r="440" spans="1:16299" s="102" customFormat="1" ht="18.75" x14ac:dyDescent="0.2">
      <c r="A440" s="136" t="s">
        <v>567</v>
      </c>
      <c r="B440" s="37">
        <v>912</v>
      </c>
      <c r="C440" s="17" t="s">
        <v>53</v>
      </c>
      <c r="D440" s="17" t="s">
        <v>74</v>
      </c>
      <c r="E440" s="17" t="s">
        <v>568</v>
      </c>
      <c r="F440" s="17"/>
      <c r="G440" s="91">
        <f t="shared" ref="G440:H442" si="111">G441</f>
        <v>900</v>
      </c>
      <c r="H440" s="92">
        <f t="shared" si="111"/>
        <v>900</v>
      </c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</row>
    <row r="441" spans="1:16299" s="102" customFormat="1" ht="31.5" x14ac:dyDescent="0.2">
      <c r="A441" s="142" t="s">
        <v>18</v>
      </c>
      <c r="B441" s="34">
        <v>912</v>
      </c>
      <c r="C441" s="64" t="s">
        <v>53</v>
      </c>
      <c r="D441" s="64" t="s">
        <v>74</v>
      </c>
      <c r="E441" s="64" t="s">
        <v>568</v>
      </c>
      <c r="F441" s="26" t="s">
        <v>20</v>
      </c>
      <c r="G441" s="93">
        <f t="shared" si="111"/>
        <v>900</v>
      </c>
      <c r="H441" s="94">
        <f t="shared" si="111"/>
        <v>900</v>
      </c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</row>
    <row r="442" spans="1:16299" s="102" customFormat="1" ht="31.5" x14ac:dyDescent="0.2">
      <c r="A442" s="142" t="s">
        <v>27</v>
      </c>
      <c r="B442" s="34">
        <v>912</v>
      </c>
      <c r="C442" s="64" t="s">
        <v>53</v>
      </c>
      <c r="D442" s="64" t="s">
        <v>74</v>
      </c>
      <c r="E442" s="64" t="s">
        <v>568</v>
      </c>
      <c r="F442" s="26" t="s">
        <v>0</v>
      </c>
      <c r="G442" s="93">
        <f t="shared" si="111"/>
        <v>900</v>
      </c>
      <c r="H442" s="94">
        <f t="shared" si="111"/>
        <v>900</v>
      </c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</row>
    <row r="443" spans="1:16299" s="102" customFormat="1" ht="63" x14ac:dyDescent="0.2">
      <c r="A443" s="137" t="s">
        <v>919</v>
      </c>
      <c r="B443" s="34">
        <v>912</v>
      </c>
      <c r="C443" s="64" t="s">
        <v>53</v>
      </c>
      <c r="D443" s="64" t="s">
        <v>74</v>
      </c>
      <c r="E443" s="64" t="s">
        <v>568</v>
      </c>
      <c r="F443" s="26" t="s">
        <v>668</v>
      </c>
      <c r="G443" s="93">
        <v>900</v>
      </c>
      <c r="H443" s="94">
        <v>900</v>
      </c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</row>
    <row r="444" spans="1:16299" s="102" customFormat="1" ht="18.75" x14ac:dyDescent="0.2">
      <c r="A444" s="148" t="s">
        <v>75</v>
      </c>
      <c r="B444" s="21">
        <v>912</v>
      </c>
      <c r="C444" s="4" t="s">
        <v>54</v>
      </c>
      <c r="D444" s="4"/>
      <c r="E444" s="4"/>
      <c r="F444" s="4"/>
      <c r="G444" s="81">
        <f>G445+G456+G492</f>
        <v>481878</v>
      </c>
      <c r="H444" s="81">
        <f>H445+H456+H492</f>
        <v>472663</v>
      </c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</row>
    <row r="445" spans="1:16299" s="102" customFormat="1" ht="18.75" x14ac:dyDescent="0.2">
      <c r="A445" s="135" t="s">
        <v>77</v>
      </c>
      <c r="B445" s="21">
        <v>912</v>
      </c>
      <c r="C445" s="15" t="s">
        <v>54</v>
      </c>
      <c r="D445" s="15" t="s">
        <v>59</v>
      </c>
      <c r="E445" s="15"/>
      <c r="F445" s="15"/>
      <c r="G445" s="71">
        <f t="shared" ref="G445:H446" si="112">G446</f>
        <v>23784</v>
      </c>
      <c r="H445" s="82">
        <f t="shared" si="112"/>
        <v>24893</v>
      </c>
      <c r="I445" s="231"/>
      <c r="J445" s="231"/>
      <c r="K445" s="231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1"/>
      <c r="Y445" s="231"/>
      <c r="Z445" s="231"/>
      <c r="AA445" s="231"/>
      <c r="AB445" s="231"/>
      <c r="AC445" s="231"/>
      <c r="AD445" s="231"/>
      <c r="AE445" s="231"/>
      <c r="AF445" s="231"/>
      <c r="AG445" s="231"/>
      <c r="AH445" s="231"/>
      <c r="AI445" s="231"/>
      <c r="AJ445" s="231"/>
      <c r="AK445" s="231"/>
      <c r="AL445" s="231"/>
      <c r="AM445" s="231"/>
      <c r="AN445" s="231"/>
      <c r="AO445" s="231"/>
      <c r="AP445" s="231"/>
      <c r="AQ445" s="231"/>
      <c r="AR445" s="231"/>
      <c r="AS445" s="231"/>
      <c r="AT445" s="231"/>
    </row>
    <row r="446" spans="1:16299" s="102" customFormat="1" ht="31.5" x14ac:dyDescent="0.2">
      <c r="A446" s="156" t="s">
        <v>649</v>
      </c>
      <c r="B446" s="2">
        <v>912</v>
      </c>
      <c r="C446" s="15" t="s">
        <v>54</v>
      </c>
      <c r="D446" s="15" t="s">
        <v>59</v>
      </c>
      <c r="E446" s="80" t="s">
        <v>238</v>
      </c>
      <c r="F446" s="52"/>
      <c r="G446" s="194">
        <f t="shared" si="112"/>
        <v>23784</v>
      </c>
      <c r="H446" s="195">
        <f t="shared" si="112"/>
        <v>24893</v>
      </c>
      <c r="I446" s="210"/>
      <c r="J446" s="210"/>
      <c r="K446" s="205"/>
      <c r="L446" s="206"/>
      <c r="M446" s="207"/>
      <c r="N446" s="207"/>
      <c r="O446" s="208"/>
      <c r="P446" s="209"/>
      <c r="Q446" s="210"/>
      <c r="R446" s="210"/>
      <c r="S446" s="210"/>
      <c r="T446" s="205"/>
      <c r="U446" s="206"/>
      <c r="V446" s="207"/>
      <c r="W446" s="207"/>
      <c r="X446" s="208"/>
      <c r="Y446" s="209"/>
      <c r="Z446" s="210"/>
      <c r="AA446" s="210"/>
      <c r="AB446" s="210"/>
      <c r="AC446" s="205"/>
      <c r="AD446" s="206"/>
      <c r="AE446" s="207"/>
      <c r="AF446" s="207"/>
      <c r="AG446" s="208"/>
      <c r="AH446" s="209"/>
      <c r="AI446" s="210"/>
      <c r="AJ446" s="210"/>
      <c r="AK446" s="210"/>
      <c r="AL446" s="205"/>
      <c r="AM446" s="206"/>
      <c r="AN446" s="207"/>
      <c r="AO446" s="207"/>
      <c r="AP446" s="208"/>
      <c r="AQ446" s="209"/>
      <c r="AR446" s="210"/>
      <c r="AS446" s="210"/>
      <c r="AT446" s="210"/>
      <c r="AU446" s="217"/>
      <c r="AV446" s="2"/>
      <c r="AW446" s="15"/>
      <c r="AX446" s="15"/>
      <c r="AY446" s="80"/>
      <c r="AZ446" s="52"/>
      <c r="BA446" s="69"/>
      <c r="BB446" s="69"/>
      <c r="BC446" s="69"/>
      <c r="BD446" s="107"/>
      <c r="BE446" s="2"/>
      <c r="BF446" s="15"/>
      <c r="BG446" s="15"/>
      <c r="BH446" s="80"/>
      <c r="BI446" s="52"/>
      <c r="BJ446" s="69"/>
      <c r="BK446" s="69"/>
      <c r="BL446" s="69"/>
      <c r="BM446" s="107"/>
      <c r="BN446" s="2"/>
      <c r="BO446" s="15"/>
      <c r="BP446" s="15"/>
      <c r="BQ446" s="80"/>
      <c r="BR446" s="52"/>
      <c r="BS446" s="69"/>
      <c r="BT446" s="69"/>
      <c r="BU446" s="69"/>
      <c r="BV446" s="107"/>
      <c r="BW446" s="2"/>
      <c r="BX446" s="15"/>
      <c r="BY446" s="15"/>
      <c r="BZ446" s="80"/>
      <c r="CA446" s="52"/>
      <c r="CB446" s="69"/>
      <c r="CC446" s="69"/>
      <c r="CD446" s="69"/>
      <c r="CE446" s="107"/>
      <c r="CF446" s="2"/>
      <c r="CG446" s="15"/>
      <c r="CH446" s="15"/>
      <c r="CI446" s="80"/>
      <c r="CJ446" s="52"/>
      <c r="CK446" s="69"/>
      <c r="CL446" s="69"/>
      <c r="CM446" s="69"/>
      <c r="CN446" s="107"/>
      <c r="CO446" s="2"/>
      <c r="CP446" s="15"/>
      <c r="CQ446" s="15"/>
      <c r="CR446" s="80"/>
      <c r="CS446" s="52"/>
      <c r="CT446" s="69"/>
      <c r="CU446" s="69"/>
      <c r="CV446" s="69"/>
      <c r="CW446" s="107"/>
      <c r="CX446" s="2"/>
      <c r="CY446" s="15"/>
      <c r="CZ446" s="15"/>
      <c r="DA446" s="80"/>
      <c r="DB446" s="52"/>
      <c r="DC446" s="69"/>
      <c r="DD446" s="69"/>
      <c r="DE446" s="69"/>
      <c r="DF446" s="107"/>
      <c r="DG446" s="2"/>
      <c r="DH446" s="15"/>
      <c r="DI446" s="15"/>
      <c r="DJ446" s="80"/>
      <c r="DK446" s="52"/>
      <c r="DL446" s="69"/>
      <c r="DM446" s="69"/>
      <c r="DN446" s="69"/>
      <c r="DO446" s="107"/>
      <c r="DP446" s="2"/>
      <c r="DQ446" s="15"/>
      <c r="DR446" s="15"/>
      <c r="DS446" s="80"/>
      <c r="DT446" s="52"/>
      <c r="DU446" s="69"/>
      <c r="DV446" s="69"/>
      <c r="DW446" s="69"/>
      <c r="DX446" s="107"/>
      <c r="DY446" s="2"/>
      <c r="DZ446" s="15"/>
      <c r="EA446" s="15"/>
      <c r="EB446" s="80"/>
      <c r="EC446" s="52"/>
      <c r="ED446" s="69"/>
      <c r="EE446" s="69"/>
      <c r="EF446" s="69"/>
      <c r="EG446" s="107"/>
      <c r="EH446" s="2"/>
      <c r="EI446" s="15"/>
      <c r="EJ446" s="15"/>
      <c r="EK446" s="80"/>
      <c r="EL446" s="52"/>
      <c r="EM446" s="69"/>
      <c r="EN446" s="69"/>
      <c r="EO446" s="69"/>
      <c r="EP446" s="107"/>
      <c r="EQ446" s="2"/>
      <c r="ER446" s="15"/>
      <c r="ES446" s="15"/>
      <c r="ET446" s="80"/>
      <c r="EU446" s="52"/>
      <c r="EV446" s="69"/>
      <c r="EW446" s="69"/>
      <c r="EX446" s="69"/>
      <c r="EY446" s="107"/>
      <c r="EZ446" s="2"/>
      <c r="FA446" s="15"/>
      <c r="FB446" s="15"/>
      <c r="FC446" s="80"/>
      <c r="FD446" s="52"/>
      <c r="FE446" s="69"/>
      <c r="FF446" s="69"/>
      <c r="FG446" s="69"/>
      <c r="FH446" s="107"/>
      <c r="FI446" s="2"/>
      <c r="FJ446" s="15"/>
      <c r="FK446" s="15"/>
      <c r="FL446" s="80"/>
      <c r="FM446" s="52"/>
      <c r="FN446" s="69"/>
      <c r="FO446" s="69"/>
      <c r="FP446" s="69"/>
      <c r="FQ446" s="107"/>
      <c r="FR446" s="2"/>
      <c r="FS446" s="15"/>
      <c r="FT446" s="15"/>
      <c r="FU446" s="80"/>
      <c r="FV446" s="52"/>
      <c r="FW446" s="69"/>
      <c r="FX446" s="69"/>
      <c r="FY446" s="69"/>
      <c r="FZ446" s="107"/>
      <c r="GA446" s="2"/>
      <c r="GB446" s="15"/>
      <c r="GC446" s="15"/>
      <c r="GD446" s="80"/>
      <c r="GE446" s="52"/>
      <c r="GF446" s="69"/>
      <c r="GG446" s="69"/>
      <c r="GH446" s="69"/>
      <c r="GI446" s="107"/>
      <c r="GJ446" s="2"/>
      <c r="GK446" s="15"/>
      <c r="GL446" s="15"/>
      <c r="GM446" s="80"/>
      <c r="GN446" s="52"/>
      <c r="GO446" s="69"/>
      <c r="GP446" s="69"/>
      <c r="GQ446" s="69"/>
      <c r="GR446" s="107"/>
      <c r="GS446" s="2"/>
      <c r="GT446" s="15"/>
      <c r="GU446" s="15"/>
      <c r="GV446" s="80"/>
      <c r="GW446" s="52"/>
      <c r="GX446" s="69"/>
      <c r="GY446" s="69"/>
      <c r="GZ446" s="69"/>
      <c r="HA446" s="107"/>
      <c r="HB446" s="2"/>
      <c r="HC446" s="15"/>
      <c r="HD446" s="15"/>
      <c r="HE446" s="80"/>
      <c r="HF446" s="52"/>
      <c r="HG446" s="69"/>
      <c r="HH446" s="69"/>
      <c r="HI446" s="69"/>
      <c r="HJ446" s="107"/>
      <c r="HK446" s="2"/>
      <c r="HL446" s="15"/>
      <c r="HM446" s="15"/>
      <c r="HN446" s="80"/>
      <c r="HO446" s="52"/>
      <c r="HP446" s="69"/>
      <c r="HQ446" s="69"/>
      <c r="HR446" s="69"/>
      <c r="HS446" s="107"/>
      <c r="HT446" s="2"/>
      <c r="HU446" s="15"/>
      <c r="HV446" s="15"/>
      <c r="HW446" s="80"/>
      <c r="HX446" s="52"/>
      <c r="HY446" s="69"/>
      <c r="HZ446" s="69"/>
      <c r="IA446" s="69"/>
      <c r="IB446" s="107"/>
      <c r="IC446" s="2"/>
      <c r="ID446" s="15"/>
      <c r="IE446" s="15"/>
      <c r="IF446" s="80"/>
      <c r="IG446" s="52"/>
      <c r="IH446" s="69"/>
      <c r="II446" s="69"/>
      <c r="IJ446" s="69"/>
      <c r="IK446" s="107"/>
      <c r="IL446" s="2"/>
      <c r="IM446" s="15"/>
      <c r="IN446" s="15"/>
      <c r="IO446" s="80"/>
      <c r="IP446" s="52"/>
      <c r="IQ446" s="69"/>
      <c r="IR446" s="69"/>
      <c r="IS446" s="69"/>
      <c r="IT446" s="107"/>
      <c r="IU446" s="2"/>
      <c r="IV446" s="15"/>
      <c r="IW446" s="15"/>
      <c r="IX446" s="80"/>
      <c r="IY446" s="52"/>
      <c r="IZ446" s="69"/>
      <c r="JA446" s="69"/>
      <c r="JB446" s="69"/>
      <c r="JC446" s="107"/>
      <c r="JD446" s="2"/>
      <c r="JE446" s="15"/>
      <c r="JF446" s="15"/>
      <c r="JG446" s="80"/>
      <c r="JH446" s="52"/>
      <c r="JI446" s="69"/>
      <c r="JJ446" s="69"/>
      <c r="JK446" s="69"/>
      <c r="JL446" s="107"/>
      <c r="JM446" s="2"/>
      <c r="JN446" s="15"/>
      <c r="JO446" s="15"/>
      <c r="JP446" s="80"/>
      <c r="JQ446" s="52"/>
      <c r="JR446" s="69"/>
      <c r="JS446" s="69"/>
      <c r="JT446" s="69"/>
      <c r="JU446" s="107"/>
      <c r="JV446" s="2"/>
      <c r="JW446" s="15"/>
      <c r="JX446" s="15"/>
      <c r="JY446" s="80"/>
      <c r="JZ446" s="52"/>
      <c r="KA446" s="69"/>
      <c r="KB446" s="69"/>
      <c r="KC446" s="69"/>
      <c r="KD446" s="107"/>
      <c r="KE446" s="2"/>
      <c r="KF446" s="15"/>
      <c r="KG446" s="15"/>
      <c r="KH446" s="80"/>
      <c r="KI446" s="52"/>
      <c r="KJ446" s="69"/>
      <c r="KK446" s="69"/>
      <c r="KL446" s="69"/>
      <c r="KM446" s="107"/>
      <c r="KN446" s="2"/>
      <c r="KO446" s="15"/>
      <c r="KP446" s="15"/>
      <c r="KQ446" s="80"/>
      <c r="KR446" s="52"/>
      <c r="KS446" s="69"/>
      <c r="KT446" s="69"/>
      <c r="KU446" s="69"/>
      <c r="KV446" s="107"/>
      <c r="KW446" s="2"/>
      <c r="KX446" s="15"/>
      <c r="KY446" s="15"/>
      <c r="KZ446" s="80"/>
      <c r="LA446" s="52"/>
      <c r="LB446" s="69"/>
      <c r="LC446" s="69"/>
      <c r="LD446" s="69"/>
      <c r="LE446" s="107"/>
      <c r="LF446" s="2"/>
      <c r="LG446" s="15"/>
      <c r="LH446" s="15"/>
      <c r="LI446" s="80"/>
      <c r="LJ446" s="52"/>
      <c r="LK446" s="69"/>
      <c r="LL446" s="69"/>
      <c r="LM446" s="69"/>
      <c r="LN446" s="107"/>
      <c r="LO446" s="2"/>
      <c r="LP446" s="15"/>
      <c r="LQ446" s="15"/>
      <c r="LR446" s="80"/>
      <c r="LS446" s="52"/>
      <c r="LT446" s="69"/>
      <c r="LU446" s="69"/>
      <c r="LV446" s="69"/>
      <c r="LW446" s="107"/>
      <c r="LX446" s="2"/>
      <c r="LY446" s="15"/>
      <c r="LZ446" s="15"/>
      <c r="MA446" s="80"/>
      <c r="MB446" s="52"/>
      <c r="MC446" s="69"/>
      <c r="MD446" s="69"/>
      <c r="ME446" s="69"/>
      <c r="MF446" s="107"/>
      <c r="MG446" s="2"/>
      <c r="MH446" s="15"/>
      <c r="MI446" s="15"/>
      <c r="MJ446" s="80"/>
      <c r="MK446" s="52"/>
      <c r="ML446" s="69"/>
      <c r="MM446" s="69"/>
      <c r="MN446" s="69"/>
      <c r="MO446" s="107"/>
      <c r="MP446" s="2"/>
      <c r="MQ446" s="15"/>
      <c r="MR446" s="15"/>
      <c r="MS446" s="80"/>
      <c r="MT446" s="52"/>
      <c r="MU446" s="69"/>
      <c r="MV446" s="69"/>
      <c r="MW446" s="69"/>
      <c r="MX446" s="107"/>
      <c r="MY446" s="2"/>
      <c r="MZ446" s="15"/>
      <c r="NA446" s="15"/>
      <c r="NB446" s="80"/>
      <c r="NC446" s="52"/>
      <c r="ND446" s="69"/>
      <c r="NE446" s="69"/>
      <c r="NF446" s="69"/>
      <c r="NG446" s="107"/>
      <c r="NH446" s="2"/>
      <c r="NI446" s="15"/>
      <c r="NJ446" s="15"/>
      <c r="NK446" s="80"/>
      <c r="NL446" s="52"/>
      <c r="NM446" s="69"/>
      <c r="NN446" s="69"/>
      <c r="NO446" s="69"/>
      <c r="NP446" s="107"/>
      <c r="NQ446" s="2"/>
      <c r="NR446" s="15"/>
      <c r="NS446" s="15"/>
      <c r="NT446" s="80"/>
      <c r="NU446" s="52"/>
      <c r="NV446" s="69"/>
      <c r="NW446" s="69"/>
      <c r="NX446" s="69"/>
      <c r="NY446" s="107"/>
      <c r="NZ446" s="2"/>
      <c r="OA446" s="15"/>
      <c r="OB446" s="15"/>
      <c r="OC446" s="80"/>
      <c r="OD446" s="52"/>
      <c r="OE446" s="69"/>
      <c r="OF446" s="69"/>
      <c r="OG446" s="69"/>
      <c r="OH446" s="107"/>
      <c r="OI446" s="2"/>
      <c r="OJ446" s="15"/>
      <c r="OK446" s="15"/>
      <c r="OL446" s="80"/>
      <c r="OM446" s="52"/>
      <c r="ON446" s="69"/>
      <c r="OO446" s="69"/>
      <c r="OP446" s="69"/>
      <c r="OQ446" s="107"/>
      <c r="OR446" s="2"/>
      <c r="OS446" s="15"/>
      <c r="OT446" s="15"/>
      <c r="OU446" s="80"/>
      <c r="OV446" s="52"/>
      <c r="OW446" s="69"/>
      <c r="OX446" s="69"/>
      <c r="OY446" s="69"/>
      <c r="OZ446" s="107"/>
      <c r="PA446" s="2"/>
      <c r="PB446" s="15"/>
      <c r="PC446" s="15"/>
      <c r="PD446" s="80"/>
      <c r="PE446" s="52"/>
      <c r="PF446" s="69"/>
      <c r="PG446" s="69"/>
      <c r="PH446" s="69"/>
      <c r="PI446" s="107"/>
      <c r="PJ446" s="2"/>
      <c r="PK446" s="15"/>
      <c r="PL446" s="15"/>
      <c r="PM446" s="80"/>
      <c r="PN446" s="52"/>
      <c r="PO446" s="69"/>
      <c r="PP446" s="69"/>
      <c r="PQ446" s="69"/>
      <c r="PR446" s="107"/>
      <c r="PS446" s="2"/>
      <c r="PT446" s="15"/>
      <c r="PU446" s="15"/>
      <c r="PV446" s="80"/>
      <c r="PW446" s="52"/>
      <c r="PX446" s="69"/>
      <c r="PY446" s="69"/>
      <c r="PZ446" s="69"/>
      <c r="QA446" s="107"/>
      <c r="QB446" s="2"/>
      <c r="QC446" s="15"/>
      <c r="QD446" s="15"/>
      <c r="QE446" s="80"/>
      <c r="QF446" s="52"/>
      <c r="QG446" s="69"/>
      <c r="QH446" s="69"/>
      <c r="QI446" s="69"/>
      <c r="QJ446" s="107"/>
      <c r="QK446" s="2"/>
      <c r="QL446" s="15"/>
      <c r="QM446" s="15"/>
      <c r="QN446" s="80"/>
      <c r="QO446" s="52"/>
      <c r="QP446" s="69"/>
      <c r="QQ446" s="69"/>
      <c r="QR446" s="69"/>
      <c r="QS446" s="107"/>
      <c r="QT446" s="2"/>
      <c r="QU446" s="15"/>
      <c r="QV446" s="15"/>
      <c r="QW446" s="80"/>
      <c r="QX446" s="52"/>
      <c r="QY446" s="69"/>
      <c r="QZ446" s="69"/>
      <c r="RA446" s="69"/>
      <c r="RB446" s="107"/>
      <c r="RC446" s="2"/>
      <c r="RD446" s="15"/>
      <c r="RE446" s="15"/>
      <c r="RF446" s="80"/>
      <c r="RG446" s="52"/>
      <c r="RH446" s="69"/>
      <c r="RI446" s="69"/>
      <c r="RJ446" s="69"/>
      <c r="RK446" s="107"/>
      <c r="RL446" s="2"/>
      <c r="RM446" s="15"/>
      <c r="RN446" s="15"/>
      <c r="RO446" s="80"/>
      <c r="RP446" s="52"/>
      <c r="RQ446" s="69"/>
      <c r="RR446" s="69"/>
      <c r="RS446" s="69"/>
      <c r="RT446" s="107"/>
      <c r="RU446" s="2"/>
      <c r="RV446" s="15"/>
      <c r="RW446" s="15"/>
      <c r="RX446" s="80"/>
      <c r="RY446" s="52"/>
      <c r="RZ446" s="69"/>
      <c r="SA446" s="69"/>
      <c r="SB446" s="69"/>
      <c r="SC446" s="107"/>
      <c r="SD446" s="2"/>
      <c r="SE446" s="15"/>
      <c r="SF446" s="15"/>
      <c r="SG446" s="80"/>
      <c r="SH446" s="52"/>
      <c r="SI446" s="69"/>
      <c r="SJ446" s="69"/>
      <c r="SK446" s="69"/>
      <c r="SL446" s="107"/>
      <c r="SM446" s="2"/>
      <c r="SN446" s="15"/>
      <c r="SO446" s="15"/>
      <c r="SP446" s="80"/>
      <c r="SQ446" s="52"/>
      <c r="SR446" s="69"/>
      <c r="SS446" s="69"/>
      <c r="ST446" s="69"/>
      <c r="SU446" s="107"/>
      <c r="SV446" s="2"/>
      <c r="SW446" s="15"/>
      <c r="SX446" s="15"/>
      <c r="SY446" s="80"/>
      <c r="SZ446" s="52"/>
      <c r="TA446" s="69"/>
      <c r="TB446" s="69"/>
      <c r="TC446" s="69"/>
      <c r="TD446" s="107"/>
      <c r="TE446" s="2"/>
      <c r="TF446" s="15"/>
      <c r="TG446" s="15"/>
      <c r="TH446" s="80"/>
      <c r="TI446" s="52"/>
      <c r="TJ446" s="69"/>
      <c r="TK446" s="69"/>
      <c r="TL446" s="69"/>
      <c r="TM446" s="107"/>
      <c r="TN446" s="2"/>
      <c r="TO446" s="15"/>
      <c r="TP446" s="15"/>
      <c r="TQ446" s="80"/>
      <c r="TR446" s="52"/>
      <c r="TS446" s="69"/>
      <c r="TT446" s="69"/>
      <c r="TU446" s="69"/>
      <c r="TV446" s="107"/>
      <c r="TW446" s="2"/>
      <c r="TX446" s="15"/>
      <c r="TY446" s="15"/>
      <c r="TZ446" s="80"/>
      <c r="UA446" s="52"/>
      <c r="UB446" s="69"/>
      <c r="UC446" s="69"/>
      <c r="UD446" s="69"/>
      <c r="UE446" s="107"/>
      <c r="UF446" s="2"/>
      <c r="UG446" s="15"/>
      <c r="UH446" s="15"/>
      <c r="UI446" s="80"/>
      <c r="UJ446" s="52"/>
      <c r="UK446" s="69"/>
      <c r="UL446" s="69"/>
      <c r="UM446" s="69"/>
      <c r="UN446" s="107"/>
      <c r="UO446" s="2"/>
      <c r="UP446" s="15"/>
      <c r="UQ446" s="15"/>
      <c r="UR446" s="80"/>
      <c r="US446" s="52"/>
      <c r="UT446" s="69"/>
      <c r="UU446" s="69"/>
      <c r="UV446" s="69"/>
      <c r="UW446" s="107"/>
      <c r="UX446" s="2"/>
      <c r="UY446" s="15"/>
      <c r="UZ446" s="15"/>
      <c r="VA446" s="80"/>
      <c r="VB446" s="52"/>
      <c r="VC446" s="69"/>
      <c r="VD446" s="69"/>
      <c r="VE446" s="69"/>
      <c r="VF446" s="107"/>
      <c r="VG446" s="2"/>
      <c r="VH446" s="15"/>
      <c r="VI446" s="15"/>
      <c r="VJ446" s="80"/>
      <c r="VK446" s="52"/>
      <c r="VL446" s="69"/>
      <c r="VM446" s="69"/>
      <c r="VN446" s="69"/>
      <c r="VO446" s="107"/>
      <c r="VP446" s="2"/>
      <c r="VQ446" s="15"/>
      <c r="VR446" s="15"/>
      <c r="VS446" s="80"/>
      <c r="VT446" s="52"/>
      <c r="VU446" s="69"/>
      <c r="VV446" s="69"/>
      <c r="VW446" s="69"/>
      <c r="VX446" s="107"/>
      <c r="VY446" s="2"/>
      <c r="VZ446" s="15"/>
      <c r="WA446" s="15"/>
      <c r="WB446" s="80"/>
      <c r="WC446" s="52"/>
      <c r="WD446" s="69"/>
      <c r="WE446" s="69"/>
      <c r="WF446" s="69"/>
      <c r="WG446" s="107"/>
      <c r="WH446" s="2"/>
      <c r="WI446" s="15"/>
      <c r="WJ446" s="15"/>
      <c r="WK446" s="80"/>
      <c r="WL446" s="52"/>
      <c r="WM446" s="69"/>
      <c r="WN446" s="69"/>
      <c r="WO446" s="69"/>
      <c r="WP446" s="107"/>
      <c r="WQ446" s="2"/>
      <c r="WR446" s="15"/>
      <c r="WS446" s="15"/>
      <c r="WT446" s="80"/>
      <c r="WU446" s="52"/>
      <c r="WV446" s="69"/>
      <c r="WW446" s="69"/>
      <c r="WX446" s="69"/>
      <c r="WY446" s="107"/>
      <c r="WZ446" s="2"/>
      <c r="XA446" s="15"/>
      <c r="XB446" s="15"/>
      <c r="XC446" s="80"/>
      <c r="XD446" s="52"/>
      <c r="XE446" s="69"/>
      <c r="XF446" s="69"/>
      <c r="XG446" s="69"/>
      <c r="XH446" s="107"/>
      <c r="XI446" s="2"/>
      <c r="XJ446" s="15"/>
      <c r="XK446" s="15"/>
      <c r="XL446" s="80"/>
      <c r="XM446" s="52"/>
      <c r="XN446" s="69"/>
      <c r="XO446" s="69"/>
      <c r="XP446" s="69"/>
      <c r="XQ446" s="107"/>
      <c r="XR446" s="2"/>
      <c r="XS446" s="15"/>
      <c r="XT446" s="15"/>
      <c r="XU446" s="80"/>
      <c r="XV446" s="52"/>
      <c r="XW446" s="69"/>
      <c r="XX446" s="69"/>
      <c r="XY446" s="69"/>
      <c r="XZ446" s="107"/>
      <c r="YA446" s="2"/>
      <c r="YB446" s="15"/>
      <c r="YC446" s="15"/>
      <c r="YD446" s="80"/>
      <c r="YE446" s="52"/>
      <c r="YF446" s="69"/>
      <c r="YG446" s="69"/>
      <c r="YH446" s="69"/>
      <c r="YI446" s="107"/>
      <c r="YJ446" s="2"/>
      <c r="YK446" s="15"/>
      <c r="YL446" s="15"/>
      <c r="YM446" s="80"/>
      <c r="YN446" s="52"/>
      <c r="YO446" s="69"/>
      <c r="YP446" s="69"/>
      <c r="YQ446" s="69"/>
      <c r="YR446" s="107"/>
      <c r="YS446" s="2"/>
      <c r="YT446" s="15"/>
      <c r="YU446" s="15"/>
      <c r="YV446" s="80"/>
      <c r="YW446" s="52"/>
      <c r="YX446" s="69"/>
      <c r="YY446" s="69"/>
      <c r="YZ446" s="69"/>
      <c r="ZA446" s="107"/>
      <c r="ZB446" s="2"/>
      <c r="ZC446" s="15"/>
      <c r="ZD446" s="15"/>
      <c r="ZE446" s="80"/>
      <c r="ZF446" s="52"/>
      <c r="ZG446" s="69"/>
      <c r="ZH446" s="69"/>
      <c r="ZI446" s="69"/>
      <c r="ZJ446" s="107"/>
      <c r="ZK446" s="2"/>
      <c r="ZL446" s="15"/>
      <c r="ZM446" s="15"/>
      <c r="ZN446" s="80"/>
      <c r="ZO446" s="52"/>
      <c r="ZP446" s="69"/>
      <c r="ZQ446" s="69"/>
      <c r="ZR446" s="69"/>
      <c r="ZS446" s="107"/>
      <c r="ZT446" s="2"/>
      <c r="ZU446" s="15"/>
      <c r="ZV446" s="15"/>
      <c r="ZW446" s="80"/>
      <c r="ZX446" s="52"/>
      <c r="ZY446" s="69"/>
      <c r="ZZ446" s="69"/>
      <c r="AAA446" s="69"/>
      <c r="AAB446" s="107"/>
      <c r="AAC446" s="2"/>
      <c r="AAD446" s="15"/>
      <c r="AAE446" s="15"/>
      <c r="AAF446" s="80"/>
      <c r="AAG446" s="52"/>
      <c r="AAH446" s="69"/>
      <c r="AAI446" s="69"/>
      <c r="AAJ446" s="69"/>
      <c r="AAK446" s="107"/>
      <c r="AAL446" s="2"/>
      <c r="AAM446" s="15"/>
      <c r="AAN446" s="15"/>
      <c r="AAO446" s="80"/>
      <c r="AAP446" s="52"/>
      <c r="AAQ446" s="69"/>
      <c r="AAR446" s="69"/>
      <c r="AAS446" s="69"/>
      <c r="AAT446" s="107"/>
      <c r="AAU446" s="2"/>
      <c r="AAV446" s="15"/>
      <c r="AAW446" s="15"/>
      <c r="AAX446" s="80"/>
      <c r="AAY446" s="52"/>
      <c r="AAZ446" s="69"/>
      <c r="ABA446" s="69"/>
      <c r="ABB446" s="69"/>
      <c r="ABC446" s="107"/>
      <c r="ABD446" s="2"/>
      <c r="ABE446" s="15"/>
      <c r="ABF446" s="15"/>
      <c r="ABG446" s="80"/>
      <c r="ABH446" s="52"/>
      <c r="ABI446" s="69"/>
      <c r="ABJ446" s="69"/>
      <c r="ABK446" s="69"/>
      <c r="ABL446" s="107"/>
      <c r="ABM446" s="2"/>
      <c r="ABN446" s="15"/>
      <c r="ABO446" s="15"/>
      <c r="ABP446" s="80"/>
      <c r="ABQ446" s="52"/>
      <c r="ABR446" s="69"/>
      <c r="ABS446" s="69"/>
      <c r="ABT446" s="69"/>
      <c r="ABU446" s="107"/>
      <c r="ABV446" s="2"/>
      <c r="ABW446" s="15"/>
      <c r="ABX446" s="15"/>
      <c r="ABY446" s="80"/>
      <c r="ABZ446" s="52"/>
      <c r="ACA446" s="69"/>
      <c r="ACB446" s="69"/>
      <c r="ACC446" s="69"/>
      <c r="ACD446" s="107"/>
      <c r="ACE446" s="2"/>
      <c r="ACF446" s="15"/>
      <c r="ACG446" s="15"/>
      <c r="ACH446" s="80"/>
      <c r="ACI446" s="52"/>
      <c r="ACJ446" s="69"/>
      <c r="ACK446" s="69"/>
      <c r="ACL446" s="69"/>
      <c r="ACM446" s="107"/>
      <c r="ACN446" s="2"/>
      <c r="ACO446" s="15"/>
      <c r="ACP446" s="15"/>
      <c r="ACQ446" s="80"/>
      <c r="ACR446" s="52"/>
      <c r="ACS446" s="69"/>
      <c r="ACT446" s="69"/>
      <c r="ACU446" s="69"/>
      <c r="ACV446" s="107"/>
      <c r="ACW446" s="2"/>
      <c r="ACX446" s="15"/>
      <c r="ACY446" s="15"/>
      <c r="ACZ446" s="80"/>
      <c r="ADA446" s="52"/>
      <c r="ADB446" s="69"/>
      <c r="ADC446" s="69"/>
      <c r="ADD446" s="69"/>
      <c r="ADE446" s="107"/>
      <c r="ADF446" s="2"/>
      <c r="ADG446" s="15"/>
      <c r="ADH446" s="15"/>
      <c r="ADI446" s="80"/>
      <c r="ADJ446" s="52"/>
      <c r="ADK446" s="69"/>
      <c r="ADL446" s="69"/>
      <c r="ADM446" s="69"/>
      <c r="ADN446" s="107"/>
      <c r="ADO446" s="2"/>
      <c r="ADP446" s="15"/>
      <c r="ADQ446" s="15"/>
      <c r="ADR446" s="80"/>
      <c r="ADS446" s="52"/>
      <c r="ADT446" s="69"/>
      <c r="ADU446" s="69"/>
      <c r="ADV446" s="69"/>
      <c r="ADW446" s="107"/>
      <c r="ADX446" s="2"/>
      <c r="ADY446" s="15"/>
      <c r="ADZ446" s="15"/>
      <c r="AEA446" s="80"/>
      <c r="AEB446" s="52"/>
      <c r="AEC446" s="69"/>
      <c r="AED446" s="69"/>
      <c r="AEE446" s="69"/>
      <c r="AEF446" s="107"/>
      <c r="AEG446" s="2"/>
      <c r="AEH446" s="15"/>
      <c r="AEI446" s="15"/>
      <c r="AEJ446" s="80"/>
      <c r="AEK446" s="52"/>
      <c r="AEL446" s="69"/>
      <c r="AEM446" s="69"/>
      <c r="AEN446" s="69"/>
      <c r="AEO446" s="107"/>
      <c r="AEP446" s="2"/>
      <c r="AEQ446" s="15"/>
      <c r="AER446" s="15"/>
      <c r="AES446" s="80"/>
      <c r="AET446" s="52"/>
      <c r="AEU446" s="69"/>
      <c r="AEV446" s="69"/>
      <c r="AEW446" s="69"/>
      <c r="AEX446" s="107"/>
      <c r="AEY446" s="2"/>
      <c r="AEZ446" s="15"/>
      <c r="AFA446" s="15"/>
      <c r="AFB446" s="80"/>
      <c r="AFC446" s="52"/>
      <c r="AFD446" s="69"/>
      <c r="AFE446" s="69"/>
      <c r="AFF446" s="69"/>
      <c r="AFG446" s="107"/>
      <c r="AFH446" s="2"/>
      <c r="AFI446" s="15"/>
      <c r="AFJ446" s="15"/>
      <c r="AFK446" s="80"/>
      <c r="AFL446" s="52"/>
      <c r="AFM446" s="69"/>
      <c r="AFN446" s="69"/>
      <c r="AFO446" s="69"/>
      <c r="AFP446" s="107"/>
      <c r="AFQ446" s="2"/>
      <c r="AFR446" s="15"/>
      <c r="AFS446" s="15"/>
      <c r="AFT446" s="80"/>
      <c r="AFU446" s="52"/>
      <c r="AFV446" s="69"/>
      <c r="AFW446" s="69"/>
      <c r="AFX446" s="69"/>
      <c r="AFY446" s="107"/>
      <c r="AFZ446" s="2"/>
      <c r="AGA446" s="15"/>
      <c r="AGB446" s="15"/>
      <c r="AGC446" s="80"/>
      <c r="AGD446" s="52"/>
      <c r="AGE446" s="69"/>
      <c r="AGF446" s="69"/>
      <c r="AGG446" s="69"/>
      <c r="AGH446" s="107"/>
      <c r="AGI446" s="2"/>
      <c r="AGJ446" s="15"/>
      <c r="AGK446" s="15"/>
      <c r="AGL446" s="80"/>
      <c r="AGM446" s="52"/>
      <c r="AGN446" s="69"/>
      <c r="AGO446" s="69"/>
      <c r="AGP446" s="69"/>
      <c r="AGQ446" s="107"/>
      <c r="AGR446" s="2"/>
      <c r="AGS446" s="15"/>
      <c r="AGT446" s="15"/>
      <c r="AGU446" s="80"/>
      <c r="AGV446" s="52"/>
      <c r="AGW446" s="69"/>
      <c r="AGX446" s="69"/>
      <c r="AGY446" s="69"/>
      <c r="AGZ446" s="107"/>
      <c r="AHA446" s="2"/>
      <c r="AHB446" s="15"/>
      <c r="AHC446" s="15"/>
      <c r="AHD446" s="80"/>
      <c r="AHE446" s="52"/>
      <c r="AHF446" s="69"/>
      <c r="AHG446" s="69"/>
      <c r="AHH446" s="69"/>
      <c r="AHI446" s="107"/>
      <c r="AHJ446" s="2"/>
      <c r="AHK446" s="15"/>
      <c r="AHL446" s="15"/>
      <c r="AHM446" s="80"/>
      <c r="AHN446" s="52"/>
      <c r="AHO446" s="69"/>
      <c r="AHP446" s="69"/>
      <c r="AHQ446" s="69"/>
      <c r="AHR446" s="107"/>
      <c r="AHS446" s="2"/>
      <c r="AHT446" s="15"/>
      <c r="AHU446" s="15"/>
      <c r="AHV446" s="80"/>
      <c r="AHW446" s="52"/>
      <c r="AHX446" s="69"/>
      <c r="AHY446" s="69"/>
      <c r="AHZ446" s="69"/>
      <c r="AIA446" s="107"/>
      <c r="AIB446" s="2"/>
      <c r="AIC446" s="15"/>
      <c r="AID446" s="15"/>
      <c r="AIE446" s="80"/>
      <c r="AIF446" s="52"/>
      <c r="AIG446" s="69"/>
      <c r="AIH446" s="69"/>
      <c r="AII446" s="69"/>
      <c r="AIJ446" s="107"/>
      <c r="AIK446" s="2"/>
      <c r="AIL446" s="15"/>
      <c r="AIM446" s="15"/>
      <c r="AIN446" s="80"/>
      <c r="AIO446" s="52"/>
      <c r="AIP446" s="69"/>
      <c r="AIQ446" s="69"/>
      <c r="AIR446" s="69"/>
      <c r="AIS446" s="107"/>
      <c r="AIT446" s="2"/>
      <c r="AIU446" s="15"/>
      <c r="AIV446" s="15"/>
      <c r="AIW446" s="80"/>
      <c r="AIX446" s="52"/>
      <c r="AIY446" s="69"/>
      <c r="AIZ446" s="69"/>
      <c r="AJA446" s="69"/>
      <c r="AJB446" s="107"/>
      <c r="AJC446" s="2"/>
      <c r="AJD446" s="15"/>
      <c r="AJE446" s="15"/>
      <c r="AJF446" s="80"/>
      <c r="AJG446" s="52"/>
      <c r="AJH446" s="69"/>
      <c r="AJI446" s="69"/>
      <c r="AJJ446" s="69"/>
      <c r="AJK446" s="107"/>
      <c r="AJL446" s="2"/>
      <c r="AJM446" s="15"/>
      <c r="AJN446" s="15"/>
      <c r="AJO446" s="80"/>
      <c r="AJP446" s="52"/>
      <c r="AJQ446" s="69"/>
      <c r="AJR446" s="69"/>
      <c r="AJS446" s="69"/>
      <c r="AJT446" s="107"/>
      <c r="AJU446" s="2"/>
      <c r="AJV446" s="15"/>
      <c r="AJW446" s="15"/>
      <c r="AJX446" s="80"/>
      <c r="AJY446" s="52"/>
      <c r="AJZ446" s="69"/>
      <c r="AKA446" s="69"/>
      <c r="AKB446" s="69"/>
      <c r="AKC446" s="107"/>
      <c r="AKD446" s="2"/>
      <c r="AKE446" s="15"/>
      <c r="AKF446" s="15"/>
      <c r="AKG446" s="80"/>
      <c r="AKH446" s="52"/>
      <c r="AKI446" s="69"/>
      <c r="AKJ446" s="69"/>
      <c r="AKK446" s="69"/>
      <c r="AKL446" s="107"/>
      <c r="AKM446" s="2"/>
      <c r="AKN446" s="15"/>
      <c r="AKO446" s="15"/>
      <c r="AKP446" s="80"/>
      <c r="AKQ446" s="52"/>
      <c r="AKR446" s="69"/>
      <c r="AKS446" s="69"/>
      <c r="AKT446" s="69"/>
      <c r="AKU446" s="107"/>
      <c r="AKV446" s="2"/>
      <c r="AKW446" s="15"/>
      <c r="AKX446" s="15"/>
      <c r="AKY446" s="80"/>
      <c r="AKZ446" s="52"/>
      <c r="ALA446" s="69"/>
      <c r="ALB446" s="69"/>
      <c r="ALC446" s="69"/>
      <c r="ALD446" s="107"/>
      <c r="ALE446" s="2"/>
      <c r="ALF446" s="15"/>
      <c r="ALG446" s="15"/>
      <c r="ALH446" s="80"/>
      <c r="ALI446" s="52"/>
      <c r="ALJ446" s="69"/>
      <c r="ALK446" s="69"/>
      <c r="ALL446" s="69"/>
      <c r="ALM446" s="107"/>
      <c r="ALN446" s="2"/>
      <c r="ALO446" s="15"/>
      <c r="ALP446" s="15"/>
      <c r="ALQ446" s="80"/>
      <c r="ALR446" s="52"/>
      <c r="ALS446" s="69"/>
      <c r="ALT446" s="69"/>
      <c r="ALU446" s="69"/>
      <c r="ALV446" s="107"/>
      <c r="ALW446" s="2"/>
      <c r="ALX446" s="15"/>
      <c r="ALY446" s="15"/>
      <c r="ALZ446" s="80"/>
      <c r="AMA446" s="52"/>
      <c r="AMB446" s="69"/>
      <c r="AMC446" s="69"/>
      <c r="AMD446" s="69"/>
      <c r="AME446" s="107"/>
      <c r="AMF446" s="2"/>
      <c r="AMG446" s="15"/>
      <c r="AMH446" s="15"/>
      <c r="AMI446" s="80"/>
      <c r="AMJ446" s="52"/>
      <c r="AMK446" s="69"/>
      <c r="AML446" s="69"/>
      <c r="AMM446" s="69"/>
      <c r="AMN446" s="107"/>
      <c r="AMO446" s="2"/>
      <c r="AMP446" s="15"/>
      <c r="AMQ446" s="15"/>
      <c r="AMR446" s="80"/>
      <c r="AMS446" s="52"/>
      <c r="AMT446" s="69"/>
      <c r="AMU446" s="69"/>
      <c r="AMV446" s="69"/>
      <c r="AMW446" s="107"/>
      <c r="AMX446" s="2"/>
      <c r="AMY446" s="15"/>
      <c r="AMZ446" s="15"/>
      <c r="ANA446" s="80"/>
      <c r="ANB446" s="52"/>
      <c r="ANC446" s="69"/>
      <c r="AND446" s="69"/>
      <c r="ANE446" s="69"/>
      <c r="ANF446" s="107"/>
      <c r="ANG446" s="2"/>
      <c r="ANH446" s="15"/>
      <c r="ANI446" s="15"/>
      <c r="ANJ446" s="80"/>
      <c r="ANK446" s="52"/>
      <c r="ANL446" s="69"/>
      <c r="ANM446" s="69"/>
      <c r="ANN446" s="69"/>
      <c r="ANO446" s="107"/>
      <c r="ANP446" s="2"/>
      <c r="ANQ446" s="15"/>
      <c r="ANR446" s="15"/>
      <c r="ANS446" s="80"/>
      <c r="ANT446" s="52"/>
      <c r="ANU446" s="69"/>
      <c r="ANV446" s="69"/>
      <c r="ANW446" s="69"/>
      <c r="ANX446" s="107"/>
      <c r="ANY446" s="2"/>
      <c r="ANZ446" s="15"/>
      <c r="AOA446" s="15"/>
      <c r="AOB446" s="80"/>
      <c r="AOC446" s="52"/>
      <c r="AOD446" s="69"/>
      <c r="AOE446" s="69"/>
      <c r="AOF446" s="69"/>
      <c r="AOG446" s="107"/>
      <c r="AOH446" s="2"/>
      <c r="AOI446" s="15"/>
      <c r="AOJ446" s="15"/>
      <c r="AOK446" s="80"/>
      <c r="AOL446" s="52"/>
      <c r="AOM446" s="69"/>
      <c r="AON446" s="69"/>
      <c r="AOO446" s="69"/>
      <c r="AOP446" s="107"/>
      <c r="AOQ446" s="2"/>
      <c r="AOR446" s="15"/>
      <c r="AOS446" s="15"/>
      <c r="AOT446" s="80"/>
      <c r="AOU446" s="52"/>
      <c r="AOV446" s="69"/>
      <c r="AOW446" s="69"/>
      <c r="AOX446" s="69"/>
      <c r="AOY446" s="107"/>
      <c r="AOZ446" s="2"/>
      <c r="APA446" s="15"/>
      <c r="APB446" s="15"/>
      <c r="APC446" s="80"/>
      <c r="APD446" s="52"/>
      <c r="APE446" s="69"/>
      <c r="APF446" s="69"/>
      <c r="APG446" s="69"/>
      <c r="APH446" s="107"/>
      <c r="API446" s="2"/>
      <c r="APJ446" s="15"/>
      <c r="APK446" s="15"/>
      <c r="APL446" s="80"/>
      <c r="APM446" s="52"/>
      <c r="APN446" s="69"/>
      <c r="APO446" s="69"/>
      <c r="APP446" s="69"/>
      <c r="APQ446" s="107"/>
      <c r="APR446" s="2"/>
      <c r="APS446" s="15"/>
      <c r="APT446" s="15"/>
      <c r="APU446" s="80"/>
      <c r="APV446" s="52"/>
      <c r="APW446" s="69"/>
      <c r="APX446" s="69"/>
      <c r="APY446" s="69"/>
      <c r="APZ446" s="107"/>
      <c r="AQA446" s="2"/>
      <c r="AQB446" s="15"/>
      <c r="AQC446" s="15"/>
      <c r="AQD446" s="80"/>
      <c r="AQE446" s="52"/>
      <c r="AQF446" s="69"/>
      <c r="AQG446" s="69"/>
      <c r="AQH446" s="69"/>
      <c r="AQI446" s="107"/>
      <c r="AQJ446" s="2"/>
      <c r="AQK446" s="15"/>
      <c r="AQL446" s="15"/>
      <c r="AQM446" s="80"/>
      <c r="AQN446" s="52"/>
      <c r="AQO446" s="69"/>
      <c r="AQP446" s="69"/>
      <c r="AQQ446" s="69"/>
      <c r="AQR446" s="107"/>
      <c r="AQS446" s="2"/>
      <c r="AQT446" s="15"/>
      <c r="AQU446" s="15"/>
      <c r="AQV446" s="80"/>
      <c r="AQW446" s="52"/>
      <c r="AQX446" s="69"/>
      <c r="AQY446" s="69"/>
      <c r="AQZ446" s="69"/>
      <c r="ARA446" s="107"/>
      <c r="ARB446" s="2"/>
      <c r="ARC446" s="15"/>
      <c r="ARD446" s="15"/>
      <c r="ARE446" s="80"/>
      <c r="ARF446" s="52"/>
      <c r="ARG446" s="69"/>
      <c r="ARH446" s="69"/>
      <c r="ARI446" s="69"/>
      <c r="ARJ446" s="107"/>
      <c r="ARK446" s="2"/>
      <c r="ARL446" s="15"/>
      <c r="ARM446" s="15"/>
      <c r="ARN446" s="80"/>
      <c r="ARO446" s="52"/>
      <c r="ARP446" s="69"/>
      <c r="ARQ446" s="69"/>
      <c r="ARR446" s="69"/>
      <c r="ARS446" s="107"/>
      <c r="ART446" s="2"/>
      <c r="ARU446" s="15"/>
      <c r="ARV446" s="15"/>
      <c r="ARW446" s="80"/>
      <c r="ARX446" s="52"/>
      <c r="ARY446" s="69"/>
      <c r="ARZ446" s="69"/>
      <c r="ASA446" s="69"/>
      <c r="ASB446" s="107"/>
      <c r="ASC446" s="2"/>
      <c r="ASD446" s="15"/>
      <c r="ASE446" s="15"/>
      <c r="ASF446" s="80"/>
      <c r="ASG446" s="52"/>
      <c r="ASH446" s="69"/>
      <c r="ASI446" s="69"/>
      <c r="ASJ446" s="69"/>
      <c r="ASK446" s="107"/>
      <c r="ASL446" s="2"/>
      <c r="ASM446" s="15"/>
      <c r="ASN446" s="15"/>
      <c r="ASO446" s="80"/>
      <c r="ASP446" s="52"/>
      <c r="ASQ446" s="69"/>
      <c r="ASR446" s="69"/>
      <c r="ASS446" s="69"/>
      <c r="AST446" s="107"/>
      <c r="ASU446" s="2"/>
      <c r="ASV446" s="15"/>
      <c r="ASW446" s="15"/>
      <c r="ASX446" s="80"/>
      <c r="ASY446" s="52"/>
      <c r="ASZ446" s="69"/>
      <c r="ATA446" s="69"/>
      <c r="ATB446" s="69"/>
      <c r="ATC446" s="107"/>
      <c r="ATD446" s="2"/>
      <c r="ATE446" s="15"/>
      <c r="ATF446" s="15"/>
      <c r="ATG446" s="80"/>
      <c r="ATH446" s="52"/>
      <c r="ATI446" s="69"/>
      <c r="ATJ446" s="69"/>
      <c r="ATK446" s="69"/>
      <c r="ATL446" s="107"/>
      <c r="ATM446" s="2"/>
      <c r="ATN446" s="15"/>
      <c r="ATO446" s="15"/>
      <c r="ATP446" s="80"/>
      <c r="ATQ446" s="52"/>
      <c r="ATR446" s="69"/>
      <c r="ATS446" s="69"/>
      <c r="ATT446" s="69"/>
      <c r="ATU446" s="107"/>
      <c r="ATV446" s="2"/>
      <c r="ATW446" s="15"/>
      <c r="ATX446" s="15"/>
      <c r="ATY446" s="80"/>
      <c r="ATZ446" s="52"/>
      <c r="AUA446" s="69"/>
      <c r="AUB446" s="69"/>
      <c r="AUC446" s="69"/>
      <c r="AUD446" s="107"/>
      <c r="AUE446" s="2"/>
      <c r="AUF446" s="15"/>
      <c r="AUG446" s="15"/>
      <c r="AUH446" s="80"/>
      <c r="AUI446" s="52"/>
      <c r="AUJ446" s="69"/>
      <c r="AUK446" s="69"/>
      <c r="AUL446" s="69"/>
      <c r="AUM446" s="107"/>
      <c r="AUN446" s="2"/>
      <c r="AUO446" s="15"/>
      <c r="AUP446" s="15"/>
      <c r="AUQ446" s="80"/>
      <c r="AUR446" s="52"/>
      <c r="AUS446" s="69"/>
      <c r="AUT446" s="69"/>
      <c r="AUU446" s="69"/>
      <c r="AUV446" s="107"/>
      <c r="AUW446" s="2"/>
      <c r="AUX446" s="15"/>
      <c r="AUY446" s="15"/>
      <c r="AUZ446" s="80"/>
      <c r="AVA446" s="52"/>
      <c r="AVB446" s="69"/>
      <c r="AVC446" s="69"/>
      <c r="AVD446" s="69"/>
      <c r="AVE446" s="107"/>
      <c r="AVF446" s="2"/>
      <c r="AVG446" s="15"/>
      <c r="AVH446" s="15"/>
      <c r="AVI446" s="80"/>
      <c r="AVJ446" s="52"/>
      <c r="AVK446" s="69"/>
      <c r="AVL446" s="69"/>
      <c r="AVM446" s="69"/>
      <c r="AVN446" s="107"/>
      <c r="AVO446" s="2"/>
      <c r="AVP446" s="15"/>
      <c r="AVQ446" s="15"/>
      <c r="AVR446" s="80"/>
      <c r="AVS446" s="52"/>
      <c r="AVT446" s="69"/>
      <c r="AVU446" s="69"/>
      <c r="AVV446" s="69"/>
      <c r="AVW446" s="107"/>
      <c r="AVX446" s="2"/>
      <c r="AVY446" s="15"/>
      <c r="AVZ446" s="15"/>
      <c r="AWA446" s="80"/>
      <c r="AWB446" s="52"/>
      <c r="AWC446" s="69"/>
      <c r="AWD446" s="69"/>
      <c r="AWE446" s="69"/>
      <c r="AWF446" s="107"/>
      <c r="AWG446" s="2"/>
      <c r="AWH446" s="15"/>
      <c r="AWI446" s="15"/>
      <c r="AWJ446" s="80"/>
      <c r="AWK446" s="52"/>
      <c r="AWL446" s="69"/>
      <c r="AWM446" s="69"/>
      <c r="AWN446" s="69"/>
      <c r="AWO446" s="107"/>
      <c r="AWP446" s="2"/>
      <c r="AWQ446" s="15"/>
      <c r="AWR446" s="15"/>
      <c r="AWS446" s="80"/>
      <c r="AWT446" s="52"/>
      <c r="AWU446" s="69"/>
      <c r="AWV446" s="69"/>
      <c r="AWW446" s="69"/>
      <c r="AWX446" s="107"/>
      <c r="AWY446" s="2"/>
      <c r="AWZ446" s="15"/>
      <c r="AXA446" s="15"/>
      <c r="AXB446" s="80"/>
      <c r="AXC446" s="52"/>
      <c r="AXD446" s="69"/>
      <c r="AXE446" s="69"/>
      <c r="AXF446" s="69"/>
      <c r="AXG446" s="107"/>
      <c r="AXH446" s="2"/>
      <c r="AXI446" s="15"/>
      <c r="AXJ446" s="15"/>
      <c r="AXK446" s="80"/>
      <c r="AXL446" s="52"/>
      <c r="AXM446" s="69"/>
      <c r="AXN446" s="69"/>
      <c r="AXO446" s="69"/>
      <c r="AXP446" s="107"/>
      <c r="AXQ446" s="2"/>
      <c r="AXR446" s="15"/>
      <c r="AXS446" s="15"/>
      <c r="AXT446" s="80"/>
      <c r="AXU446" s="52"/>
      <c r="AXV446" s="69"/>
      <c r="AXW446" s="69"/>
      <c r="AXX446" s="69"/>
      <c r="AXY446" s="107"/>
      <c r="AXZ446" s="2"/>
      <c r="AYA446" s="15"/>
      <c r="AYB446" s="15"/>
      <c r="AYC446" s="80"/>
      <c r="AYD446" s="52"/>
      <c r="AYE446" s="69"/>
      <c r="AYF446" s="69"/>
      <c r="AYG446" s="69"/>
      <c r="AYH446" s="107"/>
      <c r="AYI446" s="2"/>
      <c r="AYJ446" s="15"/>
      <c r="AYK446" s="15"/>
      <c r="AYL446" s="80"/>
      <c r="AYM446" s="52"/>
      <c r="AYN446" s="69"/>
      <c r="AYO446" s="69"/>
      <c r="AYP446" s="69"/>
      <c r="AYQ446" s="107"/>
      <c r="AYR446" s="2"/>
      <c r="AYS446" s="15"/>
      <c r="AYT446" s="15"/>
      <c r="AYU446" s="80"/>
      <c r="AYV446" s="52"/>
      <c r="AYW446" s="69"/>
      <c r="AYX446" s="69"/>
      <c r="AYY446" s="69"/>
      <c r="AYZ446" s="107"/>
      <c r="AZA446" s="2"/>
      <c r="AZB446" s="15"/>
      <c r="AZC446" s="15"/>
      <c r="AZD446" s="80"/>
      <c r="AZE446" s="52"/>
      <c r="AZF446" s="69"/>
      <c r="AZG446" s="69"/>
      <c r="AZH446" s="69"/>
      <c r="AZI446" s="107"/>
      <c r="AZJ446" s="2"/>
      <c r="AZK446" s="15"/>
      <c r="AZL446" s="15"/>
      <c r="AZM446" s="80"/>
      <c r="AZN446" s="52"/>
      <c r="AZO446" s="69"/>
      <c r="AZP446" s="69"/>
      <c r="AZQ446" s="69"/>
      <c r="AZR446" s="107"/>
      <c r="AZS446" s="2"/>
      <c r="AZT446" s="15"/>
      <c r="AZU446" s="15"/>
      <c r="AZV446" s="80"/>
      <c r="AZW446" s="52"/>
      <c r="AZX446" s="69"/>
      <c r="AZY446" s="69"/>
      <c r="AZZ446" s="69"/>
      <c r="BAA446" s="107"/>
      <c r="BAB446" s="2"/>
      <c r="BAC446" s="15"/>
      <c r="BAD446" s="15"/>
      <c r="BAE446" s="80"/>
      <c r="BAF446" s="52"/>
      <c r="BAG446" s="69"/>
      <c r="BAH446" s="69"/>
      <c r="BAI446" s="69"/>
      <c r="BAJ446" s="107"/>
      <c r="BAK446" s="2"/>
      <c r="BAL446" s="15"/>
      <c r="BAM446" s="15"/>
      <c r="BAN446" s="80"/>
      <c r="BAO446" s="52"/>
      <c r="BAP446" s="69"/>
      <c r="BAQ446" s="69"/>
      <c r="BAR446" s="69"/>
      <c r="BAS446" s="107"/>
      <c r="BAT446" s="2"/>
      <c r="BAU446" s="15"/>
      <c r="BAV446" s="15"/>
      <c r="BAW446" s="80"/>
      <c r="BAX446" s="52"/>
      <c r="BAY446" s="69"/>
      <c r="BAZ446" s="69"/>
      <c r="BBA446" s="69"/>
      <c r="BBB446" s="107"/>
      <c r="BBC446" s="2"/>
      <c r="BBD446" s="15"/>
      <c r="BBE446" s="15"/>
      <c r="BBF446" s="80"/>
      <c r="BBG446" s="52"/>
      <c r="BBH446" s="69"/>
      <c r="BBI446" s="69"/>
      <c r="BBJ446" s="69"/>
      <c r="BBK446" s="107"/>
      <c r="BBL446" s="2"/>
      <c r="BBM446" s="15"/>
      <c r="BBN446" s="15"/>
      <c r="BBO446" s="80"/>
      <c r="BBP446" s="52"/>
      <c r="BBQ446" s="69"/>
      <c r="BBR446" s="69"/>
      <c r="BBS446" s="69"/>
      <c r="BBT446" s="107"/>
      <c r="BBU446" s="2"/>
      <c r="BBV446" s="15"/>
      <c r="BBW446" s="15"/>
      <c r="BBX446" s="80"/>
      <c r="BBY446" s="52"/>
      <c r="BBZ446" s="69"/>
      <c r="BCA446" s="69"/>
      <c r="BCB446" s="69"/>
      <c r="BCC446" s="107"/>
      <c r="BCD446" s="2"/>
      <c r="BCE446" s="15"/>
      <c r="BCF446" s="15"/>
      <c r="BCG446" s="80"/>
      <c r="BCH446" s="52"/>
      <c r="BCI446" s="69"/>
      <c r="BCJ446" s="69"/>
      <c r="BCK446" s="69"/>
      <c r="BCL446" s="107"/>
      <c r="BCM446" s="2"/>
      <c r="BCN446" s="15"/>
      <c r="BCO446" s="15"/>
      <c r="BCP446" s="80"/>
      <c r="BCQ446" s="52"/>
      <c r="BCR446" s="69"/>
      <c r="BCS446" s="69"/>
      <c r="BCT446" s="69"/>
      <c r="BCU446" s="107"/>
      <c r="BCV446" s="2"/>
      <c r="BCW446" s="15"/>
      <c r="BCX446" s="15"/>
      <c r="BCY446" s="80"/>
      <c r="BCZ446" s="52"/>
      <c r="BDA446" s="69"/>
      <c r="BDB446" s="69"/>
      <c r="BDC446" s="69"/>
      <c r="BDD446" s="107"/>
      <c r="BDE446" s="2"/>
      <c r="BDF446" s="15"/>
      <c r="BDG446" s="15"/>
      <c r="BDH446" s="80"/>
      <c r="BDI446" s="52"/>
      <c r="BDJ446" s="69"/>
      <c r="BDK446" s="69"/>
      <c r="BDL446" s="69"/>
      <c r="BDM446" s="107"/>
      <c r="BDN446" s="2"/>
      <c r="BDO446" s="15"/>
      <c r="BDP446" s="15"/>
      <c r="BDQ446" s="80"/>
      <c r="BDR446" s="52"/>
      <c r="BDS446" s="69"/>
      <c r="BDT446" s="69"/>
      <c r="BDU446" s="69"/>
      <c r="BDV446" s="107"/>
      <c r="BDW446" s="2"/>
      <c r="BDX446" s="15"/>
      <c r="BDY446" s="15"/>
      <c r="BDZ446" s="80"/>
      <c r="BEA446" s="52"/>
      <c r="BEB446" s="69"/>
      <c r="BEC446" s="69"/>
      <c r="BED446" s="69"/>
      <c r="BEE446" s="107"/>
      <c r="BEF446" s="2"/>
      <c r="BEG446" s="15"/>
      <c r="BEH446" s="15"/>
      <c r="BEI446" s="80"/>
      <c r="BEJ446" s="52"/>
      <c r="BEK446" s="69"/>
      <c r="BEL446" s="69"/>
      <c r="BEM446" s="69"/>
      <c r="BEN446" s="107"/>
      <c r="BEO446" s="2"/>
      <c r="BEP446" s="15"/>
      <c r="BEQ446" s="15"/>
      <c r="BER446" s="80"/>
      <c r="BES446" s="52"/>
      <c r="BET446" s="69"/>
      <c r="BEU446" s="69"/>
      <c r="BEV446" s="69"/>
      <c r="BEW446" s="107"/>
      <c r="BEX446" s="2"/>
      <c r="BEY446" s="15"/>
      <c r="BEZ446" s="15"/>
      <c r="BFA446" s="80"/>
      <c r="BFB446" s="52"/>
      <c r="BFC446" s="69"/>
      <c r="BFD446" s="69"/>
      <c r="BFE446" s="69"/>
      <c r="BFF446" s="107"/>
      <c r="BFG446" s="2"/>
      <c r="BFH446" s="15"/>
      <c r="BFI446" s="15"/>
      <c r="BFJ446" s="80"/>
      <c r="BFK446" s="52"/>
      <c r="BFL446" s="69"/>
      <c r="BFM446" s="69"/>
      <c r="BFN446" s="69"/>
      <c r="BFO446" s="107"/>
      <c r="BFP446" s="2"/>
      <c r="BFQ446" s="15"/>
      <c r="BFR446" s="15"/>
      <c r="BFS446" s="80"/>
      <c r="BFT446" s="52"/>
      <c r="BFU446" s="69"/>
      <c r="BFV446" s="69"/>
      <c r="BFW446" s="69"/>
      <c r="BFX446" s="107"/>
      <c r="BFY446" s="2"/>
      <c r="BFZ446" s="15"/>
      <c r="BGA446" s="15"/>
      <c r="BGB446" s="80"/>
      <c r="BGC446" s="52"/>
      <c r="BGD446" s="69"/>
      <c r="BGE446" s="69"/>
      <c r="BGF446" s="69"/>
      <c r="BGG446" s="107"/>
      <c r="BGH446" s="2"/>
      <c r="BGI446" s="15"/>
      <c r="BGJ446" s="15"/>
      <c r="BGK446" s="80"/>
      <c r="BGL446" s="52"/>
      <c r="BGM446" s="69"/>
      <c r="BGN446" s="69"/>
      <c r="BGO446" s="69"/>
      <c r="BGP446" s="107"/>
      <c r="BGQ446" s="2"/>
      <c r="BGR446" s="15"/>
      <c r="BGS446" s="15"/>
      <c r="BGT446" s="80"/>
      <c r="BGU446" s="52"/>
      <c r="BGV446" s="69"/>
      <c r="BGW446" s="69"/>
      <c r="BGX446" s="69"/>
      <c r="BGY446" s="107"/>
      <c r="BGZ446" s="2"/>
      <c r="BHA446" s="15"/>
      <c r="BHB446" s="15"/>
      <c r="BHC446" s="80"/>
      <c r="BHD446" s="52"/>
      <c r="BHE446" s="69"/>
      <c r="BHF446" s="69"/>
      <c r="BHG446" s="69"/>
      <c r="BHH446" s="107"/>
      <c r="BHI446" s="2"/>
      <c r="BHJ446" s="15"/>
      <c r="BHK446" s="15"/>
      <c r="BHL446" s="80"/>
      <c r="BHM446" s="52"/>
      <c r="BHN446" s="69"/>
      <c r="BHO446" s="69"/>
      <c r="BHP446" s="69"/>
      <c r="BHQ446" s="107"/>
      <c r="BHR446" s="2"/>
      <c r="BHS446" s="15"/>
      <c r="BHT446" s="15"/>
      <c r="BHU446" s="80"/>
      <c r="BHV446" s="52"/>
      <c r="BHW446" s="69"/>
      <c r="BHX446" s="69"/>
      <c r="BHY446" s="69"/>
      <c r="BHZ446" s="107"/>
      <c r="BIA446" s="2"/>
      <c r="BIB446" s="15"/>
      <c r="BIC446" s="15"/>
      <c r="BID446" s="80"/>
      <c r="BIE446" s="52"/>
      <c r="BIF446" s="69"/>
      <c r="BIG446" s="69"/>
      <c r="BIH446" s="69"/>
      <c r="BII446" s="107"/>
      <c r="BIJ446" s="2"/>
      <c r="BIK446" s="15"/>
      <c r="BIL446" s="15"/>
      <c r="BIM446" s="80"/>
      <c r="BIN446" s="52"/>
      <c r="BIO446" s="69"/>
      <c r="BIP446" s="69"/>
      <c r="BIQ446" s="69"/>
      <c r="BIR446" s="107"/>
      <c r="BIS446" s="2"/>
      <c r="BIT446" s="15"/>
      <c r="BIU446" s="15"/>
      <c r="BIV446" s="80"/>
      <c r="BIW446" s="52"/>
      <c r="BIX446" s="69"/>
      <c r="BIY446" s="69"/>
      <c r="BIZ446" s="69"/>
      <c r="BJA446" s="107"/>
      <c r="BJB446" s="2"/>
      <c r="BJC446" s="15"/>
      <c r="BJD446" s="15"/>
      <c r="BJE446" s="80"/>
      <c r="BJF446" s="52"/>
      <c r="BJG446" s="69"/>
      <c r="BJH446" s="69"/>
      <c r="BJI446" s="69"/>
      <c r="BJJ446" s="107"/>
      <c r="BJK446" s="2"/>
      <c r="BJL446" s="15"/>
      <c r="BJM446" s="15"/>
      <c r="BJN446" s="80"/>
      <c r="BJO446" s="52"/>
      <c r="BJP446" s="69"/>
      <c r="BJQ446" s="69"/>
      <c r="BJR446" s="69"/>
      <c r="BJS446" s="107"/>
      <c r="BJT446" s="2"/>
      <c r="BJU446" s="15"/>
      <c r="BJV446" s="15"/>
      <c r="BJW446" s="80"/>
      <c r="BJX446" s="52"/>
      <c r="BJY446" s="69"/>
      <c r="BJZ446" s="69"/>
      <c r="BKA446" s="69"/>
      <c r="BKB446" s="107"/>
      <c r="BKC446" s="2"/>
      <c r="BKD446" s="15"/>
      <c r="BKE446" s="15"/>
      <c r="BKF446" s="80"/>
      <c r="BKG446" s="52"/>
      <c r="BKH446" s="69"/>
      <c r="BKI446" s="69"/>
      <c r="BKJ446" s="69"/>
      <c r="BKK446" s="107"/>
      <c r="BKL446" s="2"/>
      <c r="BKM446" s="15"/>
      <c r="BKN446" s="15"/>
      <c r="BKO446" s="80"/>
      <c r="BKP446" s="52"/>
      <c r="BKQ446" s="69"/>
      <c r="BKR446" s="69"/>
      <c r="BKS446" s="69"/>
      <c r="BKT446" s="107"/>
      <c r="BKU446" s="2"/>
      <c r="BKV446" s="15"/>
      <c r="BKW446" s="15"/>
      <c r="BKX446" s="80"/>
      <c r="BKY446" s="52"/>
      <c r="BKZ446" s="69"/>
      <c r="BLA446" s="69"/>
      <c r="BLB446" s="69"/>
      <c r="BLC446" s="107"/>
      <c r="BLD446" s="2"/>
      <c r="BLE446" s="15"/>
      <c r="BLF446" s="15"/>
      <c r="BLG446" s="80"/>
      <c r="BLH446" s="52"/>
      <c r="BLI446" s="69"/>
      <c r="BLJ446" s="69"/>
      <c r="BLK446" s="69"/>
      <c r="BLL446" s="107"/>
      <c r="BLM446" s="2"/>
      <c r="BLN446" s="15"/>
      <c r="BLO446" s="15"/>
      <c r="BLP446" s="80"/>
      <c r="BLQ446" s="52"/>
      <c r="BLR446" s="69"/>
      <c r="BLS446" s="69"/>
      <c r="BLT446" s="69"/>
      <c r="BLU446" s="107"/>
      <c r="BLV446" s="2"/>
      <c r="BLW446" s="15"/>
      <c r="BLX446" s="15"/>
      <c r="BLY446" s="80"/>
      <c r="BLZ446" s="52"/>
      <c r="BMA446" s="69"/>
      <c r="BMB446" s="69"/>
      <c r="BMC446" s="69"/>
      <c r="BMD446" s="107"/>
      <c r="BME446" s="2"/>
      <c r="BMF446" s="15"/>
      <c r="BMG446" s="15"/>
      <c r="BMH446" s="80"/>
      <c r="BMI446" s="52"/>
      <c r="BMJ446" s="69"/>
      <c r="BMK446" s="69"/>
      <c r="BML446" s="69"/>
      <c r="BMM446" s="107"/>
      <c r="BMN446" s="2"/>
      <c r="BMO446" s="15"/>
      <c r="BMP446" s="15"/>
      <c r="BMQ446" s="80"/>
      <c r="BMR446" s="52"/>
      <c r="BMS446" s="69"/>
      <c r="BMT446" s="69"/>
      <c r="BMU446" s="69"/>
      <c r="BMV446" s="107"/>
      <c r="BMW446" s="2"/>
      <c r="BMX446" s="15"/>
      <c r="BMY446" s="15"/>
      <c r="BMZ446" s="80"/>
      <c r="BNA446" s="52"/>
      <c r="BNB446" s="69"/>
      <c r="BNC446" s="69"/>
      <c r="BND446" s="69"/>
      <c r="BNE446" s="107"/>
      <c r="BNF446" s="2"/>
      <c r="BNG446" s="15"/>
      <c r="BNH446" s="15"/>
      <c r="BNI446" s="80"/>
      <c r="BNJ446" s="52"/>
      <c r="BNK446" s="69"/>
      <c r="BNL446" s="69"/>
      <c r="BNM446" s="69"/>
      <c r="BNN446" s="107"/>
      <c r="BNO446" s="2"/>
      <c r="BNP446" s="15"/>
      <c r="BNQ446" s="15"/>
      <c r="BNR446" s="80"/>
      <c r="BNS446" s="52"/>
      <c r="BNT446" s="69"/>
      <c r="BNU446" s="69"/>
      <c r="BNV446" s="69"/>
      <c r="BNW446" s="107"/>
      <c r="BNX446" s="2"/>
      <c r="BNY446" s="15"/>
      <c r="BNZ446" s="15"/>
      <c r="BOA446" s="80"/>
      <c r="BOB446" s="52"/>
      <c r="BOC446" s="69"/>
      <c r="BOD446" s="69"/>
      <c r="BOE446" s="69"/>
      <c r="BOF446" s="107"/>
      <c r="BOG446" s="2"/>
      <c r="BOH446" s="15"/>
      <c r="BOI446" s="15"/>
      <c r="BOJ446" s="80"/>
      <c r="BOK446" s="52"/>
      <c r="BOL446" s="69"/>
      <c r="BOM446" s="69"/>
      <c r="BON446" s="69"/>
      <c r="BOO446" s="107"/>
      <c r="BOP446" s="2"/>
      <c r="BOQ446" s="15"/>
      <c r="BOR446" s="15"/>
      <c r="BOS446" s="80"/>
      <c r="BOT446" s="52"/>
      <c r="BOU446" s="69"/>
      <c r="BOV446" s="69"/>
      <c r="BOW446" s="69"/>
      <c r="BOX446" s="107"/>
      <c r="BOY446" s="2"/>
      <c r="BOZ446" s="15"/>
      <c r="BPA446" s="15"/>
      <c r="BPB446" s="80"/>
      <c r="BPC446" s="52"/>
      <c r="BPD446" s="69"/>
      <c r="BPE446" s="69"/>
      <c r="BPF446" s="69"/>
      <c r="BPG446" s="107"/>
      <c r="BPH446" s="2"/>
      <c r="BPI446" s="15"/>
      <c r="BPJ446" s="15"/>
      <c r="BPK446" s="80"/>
      <c r="BPL446" s="52"/>
      <c r="BPM446" s="69"/>
      <c r="BPN446" s="69"/>
      <c r="BPO446" s="69"/>
      <c r="BPP446" s="107"/>
      <c r="BPQ446" s="2"/>
      <c r="BPR446" s="15"/>
      <c r="BPS446" s="15"/>
      <c r="BPT446" s="80"/>
      <c r="BPU446" s="52"/>
      <c r="BPV446" s="69"/>
      <c r="BPW446" s="69"/>
      <c r="BPX446" s="69"/>
      <c r="BPY446" s="107"/>
      <c r="BPZ446" s="2"/>
      <c r="BQA446" s="15"/>
      <c r="BQB446" s="15"/>
      <c r="BQC446" s="80"/>
      <c r="BQD446" s="52"/>
      <c r="BQE446" s="69"/>
      <c r="BQF446" s="69"/>
      <c r="BQG446" s="69"/>
      <c r="BQH446" s="107"/>
      <c r="BQI446" s="2"/>
      <c r="BQJ446" s="15"/>
      <c r="BQK446" s="15"/>
      <c r="BQL446" s="80"/>
      <c r="BQM446" s="52"/>
      <c r="BQN446" s="69"/>
      <c r="BQO446" s="69"/>
      <c r="BQP446" s="69"/>
      <c r="BQQ446" s="107"/>
      <c r="BQR446" s="2"/>
      <c r="BQS446" s="15"/>
      <c r="BQT446" s="15"/>
      <c r="BQU446" s="80"/>
      <c r="BQV446" s="52"/>
      <c r="BQW446" s="69"/>
      <c r="BQX446" s="69"/>
      <c r="BQY446" s="69"/>
      <c r="BQZ446" s="107"/>
      <c r="BRA446" s="2"/>
      <c r="BRB446" s="15"/>
      <c r="BRC446" s="15"/>
      <c r="BRD446" s="80"/>
      <c r="BRE446" s="52"/>
      <c r="BRF446" s="69"/>
      <c r="BRG446" s="69"/>
      <c r="BRH446" s="69"/>
      <c r="BRI446" s="107"/>
      <c r="BRJ446" s="2"/>
      <c r="BRK446" s="15"/>
      <c r="BRL446" s="15"/>
      <c r="BRM446" s="80"/>
      <c r="BRN446" s="52"/>
      <c r="BRO446" s="69"/>
      <c r="BRP446" s="69"/>
      <c r="BRQ446" s="69"/>
      <c r="BRR446" s="107"/>
      <c r="BRS446" s="2"/>
      <c r="BRT446" s="15"/>
      <c r="BRU446" s="15"/>
      <c r="BRV446" s="80"/>
      <c r="BRW446" s="52"/>
      <c r="BRX446" s="69"/>
      <c r="BRY446" s="69"/>
      <c r="BRZ446" s="69"/>
      <c r="BSA446" s="107"/>
      <c r="BSB446" s="2"/>
      <c r="BSC446" s="15"/>
      <c r="BSD446" s="15"/>
      <c r="BSE446" s="80"/>
      <c r="BSF446" s="52"/>
      <c r="BSG446" s="69"/>
      <c r="BSH446" s="69"/>
      <c r="BSI446" s="69"/>
      <c r="BSJ446" s="107"/>
      <c r="BSK446" s="2"/>
      <c r="BSL446" s="15"/>
      <c r="BSM446" s="15"/>
      <c r="BSN446" s="80"/>
      <c r="BSO446" s="52"/>
      <c r="BSP446" s="69"/>
      <c r="BSQ446" s="69"/>
      <c r="BSR446" s="69"/>
      <c r="BSS446" s="107"/>
      <c r="BST446" s="2"/>
      <c r="BSU446" s="15"/>
      <c r="BSV446" s="15"/>
      <c r="BSW446" s="80"/>
      <c r="BSX446" s="52"/>
      <c r="BSY446" s="69"/>
      <c r="BSZ446" s="69"/>
      <c r="BTA446" s="69"/>
      <c r="BTB446" s="107"/>
      <c r="BTC446" s="2"/>
      <c r="BTD446" s="15"/>
      <c r="BTE446" s="15"/>
      <c r="BTF446" s="80"/>
      <c r="BTG446" s="52"/>
      <c r="BTH446" s="69"/>
      <c r="BTI446" s="69"/>
      <c r="BTJ446" s="69"/>
      <c r="BTK446" s="107"/>
      <c r="BTL446" s="2"/>
      <c r="BTM446" s="15"/>
      <c r="BTN446" s="15"/>
      <c r="BTO446" s="80"/>
      <c r="BTP446" s="52"/>
      <c r="BTQ446" s="69"/>
      <c r="BTR446" s="69"/>
      <c r="BTS446" s="69"/>
      <c r="BTT446" s="107"/>
      <c r="BTU446" s="2"/>
      <c r="BTV446" s="15"/>
      <c r="BTW446" s="15"/>
      <c r="BTX446" s="80"/>
      <c r="BTY446" s="52"/>
      <c r="BTZ446" s="69"/>
      <c r="BUA446" s="69"/>
      <c r="BUB446" s="69"/>
      <c r="BUC446" s="107"/>
      <c r="BUD446" s="2"/>
      <c r="BUE446" s="15"/>
      <c r="BUF446" s="15"/>
      <c r="BUG446" s="80"/>
      <c r="BUH446" s="52"/>
      <c r="BUI446" s="69"/>
      <c r="BUJ446" s="69"/>
      <c r="BUK446" s="69"/>
      <c r="BUL446" s="107"/>
      <c r="BUM446" s="2"/>
      <c r="BUN446" s="15"/>
      <c r="BUO446" s="15"/>
      <c r="BUP446" s="80"/>
      <c r="BUQ446" s="52"/>
      <c r="BUR446" s="69"/>
      <c r="BUS446" s="69"/>
      <c r="BUT446" s="69"/>
      <c r="BUU446" s="107"/>
      <c r="BUV446" s="2"/>
      <c r="BUW446" s="15"/>
      <c r="BUX446" s="15"/>
      <c r="BUY446" s="80"/>
      <c r="BUZ446" s="52"/>
      <c r="BVA446" s="69"/>
      <c r="BVB446" s="69"/>
      <c r="BVC446" s="69"/>
      <c r="BVD446" s="107"/>
      <c r="BVE446" s="2"/>
      <c r="BVF446" s="15"/>
      <c r="BVG446" s="15"/>
      <c r="BVH446" s="80"/>
      <c r="BVI446" s="52"/>
      <c r="BVJ446" s="69"/>
      <c r="BVK446" s="69"/>
      <c r="BVL446" s="69"/>
      <c r="BVM446" s="107"/>
      <c r="BVN446" s="2"/>
      <c r="BVO446" s="15"/>
      <c r="BVP446" s="15"/>
      <c r="BVQ446" s="80"/>
      <c r="BVR446" s="52"/>
      <c r="BVS446" s="69"/>
      <c r="BVT446" s="69"/>
      <c r="BVU446" s="69"/>
      <c r="BVV446" s="107"/>
      <c r="BVW446" s="2"/>
      <c r="BVX446" s="15"/>
      <c r="BVY446" s="15"/>
      <c r="BVZ446" s="80"/>
      <c r="BWA446" s="52"/>
      <c r="BWB446" s="69"/>
      <c r="BWC446" s="69"/>
      <c r="BWD446" s="69"/>
      <c r="BWE446" s="107"/>
      <c r="BWF446" s="2"/>
      <c r="BWG446" s="15"/>
      <c r="BWH446" s="15"/>
      <c r="BWI446" s="80"/>
      <c r="BWJ446" s="52"/>
      <c r="BWK446" s="69"/>
      <c r="BWL446" s="69"/>
      <c r="BWM446" s="69"/>
      <c r="BWN446" s="107"/>
      <c r="BWO446" s="2"/>
      <c r="BWP446" s="15"/>
      <c r="BWQ446" s="15"/>
      <c r="BWR446" s="80"/>
      <c r="BWS446" s="52"/>
      <c r="BWT446" s="69"/>
      <c r="BWU446" s="69"/>
      <c r="BWV446" s="69"/>
      <c r="BWW446" s="107"/>
      <c r="BWX446" s="2"/>
      <c r="BWY446" s="15"/>
      <c r="BWZ446" s="15"/>
      <c r="BXA446" s="80"/>
      <c r="BXB446" s="52"/>
      <c r="BXC446" s="69"/>
      <c r="BXD446" s="69"/>
      <c r="BXE446" s="69"/>
      <c r="BXF446" s="107"/>
      <c r="BXG446" s="2"/>
      <c r="BXH446" s="15"/>
      <c r="BXI446" s="15"/>
      <c r="BXJ446" s="80"/>
      <c r="BXK446" s="52"/>
      <c r="BXL446" s="69"/>
      <c r="BXM446" s="69"/>
      <c r="BXN446" s="69"/>
      <c r="BXO446" s="107"/>
      <c r="BXP446" s="2"/>
      <c r="BXQ446" s="15"/>
      <c r="BXR446" s="15"/>
      <c r="BXS446" s="80"/>
      <c r="BXT446" s="52"/>
      <c r="BXU446" s="69"/>
      <c r="BXV446" s="69"/>
      <c r="BXW446" s="69"/>
      <c r="BXX446" s="107"/>
      <c r="BXY446" s="2"/>
      <c r="BXZ446" s="15"/>
      <c r="BYA446" s="15"/>
      <c r="BYB446" s="80"/>
      <c r="BYC446" s="52"/>
      <c r="BYD446" s="69"/>
      <c r="BYE446" s="69"/>
      <c r="BYF446" s="69"/>
      <c r="BYG446" s="107"/>
      <c r="BYH446" s="2"/>
      <c r="BYI446" s="15"/>
      <c r="BYJ446" s="15"/>
      <c r="BYK446" s="80"/>
      <c r="BYL446" s="52"/>
      <c r="BYM446" s="69"/>
      <c r="BYN446" s="69"/>
      <c r="BYO446" s="69"/>
      <c r="BYP446" s="107"/>
      <c r="BYQ446" s="2"/>
      <c r="BYR446" s="15"/>
      <c r="BYS446" s="15"/>
      <c r="BYT446" s="80"/>
      <c r="BYU446" s="52"/>
      <c r="BYV446" s="69"/>
      <c r="BYW446" s="69"/>
      <c r="BYX446" s="69"/>
      <c r="BYY446" s="107"/>
      <c r="BYZ446" s="2"/>
      <c r="BZA446" s="15"/>
      <c r="BZB446" s="15"/>
      <c r="BZC446" s="80"/>
      <c r="BZD446" s="52"/>
      <c r="BZE446" s="69"/>
      <c r="BZF446" s="69"/>
      <c r="BZG446" s="69"/>
      <c r="BZH446" s="107"/>
      <c r="BZI446" s="2"/>
      <c r="BZJ446" s="15"/>
      <c r="BZK446" s="15"/>
      <c r="BZL446" s="80"/>
      <c r="BZM446" s="52"/>
      <c r="BZN446" s="69"/>
      <c r="BZO446" s="69"/>
      <c r="BZP446" s="69"/>
      <c r="BZQ446" s="107"/>
      <c r="BZR446" s="2"/>
      <c r="BZS446" s="15"/>
      <c r="BZT446" s="15"/>
      <c r="BZU446" s="80"/>
      <c r="BZV446" s="52"/>
      <c r="BZW446" s="69"/>
      <c r="BZX446" s="69"/>
      <c r="BZY446" s="69"/>
      <c r="BZZ446" s="107"/>
      <c r="CAA446" s="2"/>
      <c r="CAB446" s="15"/>
      <c r="CAC446" s="15"/>
      <c r="CAD446" s="80"/>
      <c r="CAE446" s="52"/>
      <c r="CAF446" s="69"/>
      <c r="CAG446" s="69"/>
      <c r="CAH446" s="69"/>
      <c r="CAI446" s="107"/>
      <c r="CAJ446" s="2"/>
      <c r="CAK446" s="15"/>
      <c r="CAL446" s="15"/>
      <c r="CAM446" s="80"/>
      <c r="CAN446" s="52"/>
      <c r="CAO446" s="69"/>
      <c r="CAP446" s="69"/>
      <c r="CAQ446" s="69"/>
      <c r="CAR446" s="107"/>
      <c r="CAS446" s="2"/>
      <c r="CAT446" s="15"/>
      <c r="CAU446" s="15"/>
      <c r="CAV446" s="80"/>
      <c r="CAW446" s="52"/>
      <c r="CAX446" s="69"/>
      <c r="CAY446" s="69"/>
      <c r="CAZ446" s="69"/>
      <c r="CBA446" s="107"/>
      <c r="CBB446" s="2"/>
      <c r="CBC446" s="15"/>
      <c r="CBD446" s="15"/>
      <c r="CBE446" s="80"/>
      <c r="CBF446" s="52"/>
      <c r="CBG446" s="69"/>
      <c r="CBH446" s="69"/>
      <c r="CBI446" s="69"/>
      <c r="CBJ446" s="107"/>
      <c r="CBK446" s="2"/>
      <c r="CBL446" s="15"/>
      <c r="CBM446" s="15"/>
      <c r="CBN446" s="80"/>
      <c r="CBO446" s="52"/>
      <c r="CBP446" s="69"/>
      <c r="CBQ446" s="69"/>
      <c r="CBR446" s="69"/>
      <c r="CBS446" s="107"/>
      <c r="CBT446" s="2"/>
      <c r="CBU446" s="15"/>
      <c r="CBV446" s="15"/>
      <c r="CBW446" s="80"/>
      <c r="CBX446" s="52"/>
      <c r="CBY446" s="69"/>
      <c r="CBZ446" s="69"/>
      <c r="CCA446" s="69"/>
      <c r="CCB446" s="107"/>
      <c r="CCC446" s="2"/>
      <c r="CCD446" s="15"/>
      <c r="CCE446" s="15"/>
      <c r="CCF446" s="80"/>
      <c r="CCG446" s="52"/>
      <c r="CCH446" s="69"/>
      <c r="CCI446" s="69"/>
      <c r="CCJ446" s="69"/>
      <c r="CCK446" s="107"/>
      <c r="CCL446" s="2"/>
      <c r="CCM446" s="15"/>
      <c r="CCN446" s="15"/>
      <c r="CCO446" s="80"/>
      <c r="CCP446" s="52"/>
      <c r="CCQ446" s="69"/>
      <c r="CCR446" s="69"/>
      <c r="CCS446" s="69"/>
      <c r="CCT446" s="107"/>
      <c r="CCU446" s="2"/>
      <c r="CCV446" s="15"/>
      <c r="CCW446" s="15"/>
      <c r="CCX446" s="80"/>
      <c r="CCY446" s="52"/>
      <c r="CCZ446" s="69"/>
      <c r="CDA446" s="69"/>
      <c r="CDB446" s="69"/>
      <c r="CDC446" s="107"/>
      <c r="CDD446" s="2"/>
      <c r="CDE446" s="15"/>
      <c r="CDF446" s="15"/>
      <c r="CDG446" s="80"/>
      <c r="CDH446" s="52"/>
      <c r="CDI446" s="69"/>
      <c r="CDJ446" s="69"/>
      <c r="CDK446" s="69"/>
      <c r="CDL446" s="107"/>
      <c r="CDM446" s="2"/>
      <c r="CDN446" s="15"/>
      <c r="CDO446" s="15"/>
      <c r="CDP446" s="80"/>
      <c r="CDQ446" s="52"/>
      <c r="CDR446" s="69"/>
      <c r="CDS446" s="69"/>
      <c r="CDT446" s="69"/>
      <c r="CDU446" s="107"/>
      <c r="CDV446" s="2"/>
      <c r="CDW446" s="15"/>
      <c r="CDX446" s="15"/>
      <c r="CDY446" s="80"/>
      <c r="CDZ446" s="52"/>
      <c r="CEA446" s="69"/>
      <c r="CEB446" s="69"/>
      <c r="CEC446" s="69"/>
      <c r="CED446" s="107"/>
      <c r="CEE446" s="2"/>
      <c r="CEF446" s="15"/>
      <c r="CEG446" s="15"/>
      <c r="CEH446" s="80"/>
      <c r="CEI446" s="52"/>
      <c r="CEJ446" s="69"/>
      <c r="CEK446" s="69"/>
      <c r="CEL446" s="69"/>
      <c r="CEM446" s="107"/>
      <c r="CEN446" s="2"/>
      <c r="CEO446" s="15"/>
      <c r="CEP446" s="15"/>
      <c r="CEQ446" s="80"/>
      <c r="CER446" s="52"/>
      <c r="CES446" s="69"/>
      <c r="CET446" s="69"/>
      <c r="CEU446" s="69"/>
      <c r="CEV446" s="107"/>
      <c r="CEW446" s="2"/>
      <c r="CEX446" s="15"/>
      <c r="CEY446" s="15"/>
      <c r="CEZ446" s="80"/>
      <c r="CFA446" s="52"/>
      <c r="CFB446" s="69"/>
      <c r="CFC446" s="69"/>
      <c r="CFD446" s="69"/>
      <c r="CFE446" s="107"/>
      <c r="CFF446" s="2"/>
      <c r="CFG446" s="15"/>
      <c r="CFH446" s="15"/>
      <c r="CFI446" s="80"/>
      <c r="CFJ446" s="52"/>
      <c r="CFK446" s="69"/>
      <c r="CFL446" s="69"/>
      <c r="CFM446" s="69"/>
      <c r="CFN446" s="107"/>
      <c r="CFO446" s="2"/>
      <c r="CFP446" s="15"/>
      <c r="CFQ446" s="15"/>
      <c r="CFR446" s="80"/>
      <c r="CFS446" s="52"/>
      <c r="CFT446" s="69"/>
      <c r="CFU446" s="69"/>
      <c r="CFV446" s="69"/>
      <c r="CFW446" s="107"/>
      <c r="CFX446" s="2"/>
      <c r="CFY446" s="15"/>
      <c r="CFZ446" s="15"/>
      <c r="CGA446" s="80"/>
      <c r="CGB446" s="52"/>
      <c r="CGC446" s="69"/>
      <c r="CGD446" s="69"/>
      <c r="CGE446" s="69"/>
      <c r="CGF446" s="107"/>
      <c r="CGG446" s="2"/>
      <c r="CGH446" s="15"/>
      <c r="CGI446" s="15"/>
      <c r="CGJ446" s="80"/>
      <c r="CGK446" s="52"/>
      <c r="CGL446" s="69"/>
      <c r="CGM446" s="69"/>
      <c r="CGN446" s="69"/>
      <c r="CGO446" s="107"/>
      <c r="CGP446" s="2"/>
      <c r="CGQ446" s="15"/>
      <c r="CGR446" s="15"/>
      <c r="CGS446" s="80"/>
      <c r="CGT446" s="52"/>
      <c r="CGU446" s="69"/>
      <c r="CGV446" s="69"/>
      <c r="CGW446" s="69"/>
      <c r="CGX446" s="107"/>
      <c r="CGY446" s="2"/>
      <c r="CGZ446" s="15"/>
      <c r="CHA446" s="15"/>
      <c r="CHB446" s="80"/>
      <c r="CHC446" s="52"/>
      <c r="CHD446" s="69"/>
      <c r="CHE446" s="69"/>
      <c r="CHF446" s="69"/>
      <c r="CHG446" s="107"/>
      <c r="CHH446" s="2"/>
      <c r="CHI446" s="15"/>
      <c r="CHJ446" s="15"/>
      <c r="CHK446" s="80"/>
      <c r="CHL446" s="52"/>
      <c r="CHM446" s="69"/>
      <c r="CHN446" s="69"/>
      <c r="CHO446" s="69"/>
      <c r="CHP446" s="107"/>
      <c r="CHQ446" s="2"/>
      <c r="CHR446" s="15"/>
      <c r="CHS446" s="15"/>
      <c r="CHT446" s="80"/>
      <c r="CHU446" s="52"/>
      <c r="CHV446" s="69"/>
      <c r="CHW446" s="69"/>
      <c r="CHX446" s="69"/>
      <c r="CHY446" s="107"/>
      <c r="CHZ446" s="2"/>
      <c r="CIA446" s="15"/>
      <c r="CIB446" s="15"/>
      <c r="CIC446" s="80"/>
      <c r="CID446" s="52"/>
      <c r="CIE446" s="69"/>
      <c r="CIF446" s="69"/>
      <c r="CIG446" s="69"/>
      <c r="CIH446" s="107"/>
      <c r="CII446" s="2"/>
      <c r="CIJ446" s="15"/>
      <c r="CIK446" s="15"/>
      <c r="CIL446" s="80"/>
      <c r="CIM446" s="52"/>
      <c r="CIN446" s="69"/>
      <c r="CIO446" s="69"/>
      <c r="CIP446" s="69"/>
      <c r="CIQ446" s="107"/>
      <c r="CIR446" s="2"/>
      <c r="CIS446" s="15"/>
      <c r="CIT446" s="15"/>
      <c r="CIU446" s="80"/>
      <c r="CIV446" s="52"/>
      <c r="CIW446" s="69"/>
      <c r="CIX446" s="69"/>
      <c r="CIY446" s="69"/>
      <c r="CIZ446" s="107"/>
      <c r="CJA446" s="2"/>
      <c r="CJB446" s="15"/>
      <c r="CJC446" s="15"/>
      <c r="CJD446" s="80"/>
      <c r="CJE446" s="52"/>
      <c r="CJF446" s="69"/>
      <c r="CJG446" s="69"/>
      <c r="CJH446" s="69"/>
      <c r="CJI446" s="107"/>
      <c r="CJJ446" s="2"/>
      <c r="CJK446" s="15"/>
      <c r="CJL446" s="15"/>
      <c r="CJM446" s="80"/>
      <c r="CJN446" s="52"/>
      <c r="CJO446" s="69"/>
      <c r="CJP446" s="69"/>
      <c r="CJQ446" s="69"/>
      <c r="CJR446" s="107"/>
      <c r="CJS446" s="2"/>
      <c r="CJT446" s="15"/>
      <c r="CJU446" s="15"/>
      <c r="CJV446" s="80"/>
      <c r="CJW446" s="52"/>
      <c r="CJX446" s="69"/>
      <c r="CJY446" s="69"/>
      <c r="CJZ446" s="69"/>
      <c r="CKA446" s="107"/>
      <c r="CKB446" s="2"/>
      <c r="CKC446" s="15"/>
      <c r="CKD446" s="15"/>
      <c r="CKE446" s="80"/>
      <c r="CKF446" s="52"/>
      <c r="CKG446" s="69"/>
      <c r="CKH446" s="69"/>
      <c r="CKI446" s="69"/>
      <c r="CKJ446" s="107"/>
      <c r="CKK446" s="2"/>
      <c r="CKL446" s="15"/>
      <c r="CKM446" s="15"/>
      <c r="CKN446" s="80"/>
      <c r="CKO446" s="52"/>
      <c r="CKP446" s="69"/>
      <c r="CKQ446" s="69"/>
      <c r="CKR446" s="69"/>
      <c r="CKS446" s="107"/>
      <c r="CKT446" s="2"/>
      <c r="CKU446" s="15"/>
      <c r="CKV446" s="15"/>
      <c r="CKW446" s="80"/>
      <c r="CKX446" s="52"/>
      <c r="CKY446" s="69"/>
      <c r="CKZ446" s="69"/>
      <c r="CLA446" s="69"/>
      <c r="CLB446" s="107"/>
      <c r="CLC446" s="2"/>
      <c r="CLD446" s="15"/>
      <c r="CLE446" s="15"/>
      <c r="CLF446" s="80"/>
      <c r="CLG446" s="52"/>
      <c r="CLH446" s="69"/>
      <c r="CLI446" s="69"/>
      <c r="CLJ446" s="69"/>
      <c r="CLK446" s="107"/>
      <c r="CLL446" s="2"/>
      <c r="CLM446" s="15"/>
      <c r="CLN446" s="15"/>
      <c r="CLO446" s="80"/>
      <c r="CLP446" s="52"/>
      <c r="CLQ446" s="69"/>
      <c r="CLR446" s="69"/>
      <c r="CLS446" s="69"/>
      <c r="CLT446" s="107"/>
      <c r="CLU446" s="2"/>
      <c r="CLV446" s="15"/>
      <c r="CLW446" s="15"/>
      <c r="CLX446" s="80"/>
      <c r="CLY446" s="52"/>
      <c r="CLZ446" s="69"/>
      <c r="CMA446" s="69"/>
      <c r="CMB446" s="69"/>
      <c r="CMC446" s="107"/>
      <c r="CMD446" s="2"/>
      <c r="CME446" s="15"/>
      <c r="CMF446" s="15"/>
      <c r="CMG446" s="80"/>
      <c r="CMH446" s="52"/>
      <c r="CMI446" s="69"/>
      <c r="CMJ446" s="69"/>
      <c r="CMK446" s="69"/>
      <c r="CML446" s="107"/>
      <c r="CMM446" s="2"/>
      <c r="CMN446" s="15"/>
      <c r="CMO446" s="15"/>
      <c r="CMP446" s="80"/>
      <c r="CMQ446" s="52"/>
      <c r="CMR446" s="69"/>
      <c r="CMS446" s="69"/>
      <c r="CMT446" s="69"/>
      <c r="CMU446" s="107"/>
      <c r="CMV446" s="2"/>
      <c r="CMW446" s="15"/>
      <c r="CMX446" s="15"/>
      <c r="CMY446" s="80"/>
      <c r="CMZ446" s="52"/>
      <c r="CNA446" s="69"/>
      <c r="CNB446" s="69"/>
      <c r="CNC446" s="69"/>
      <c r="CND446" s="107"/>
      <c r="CNE446" s="2"/>
      <c r="CNF446" s="15"/>
      <c r="CNG446" s="15"/>
      <c r="CNH446" s="80"/>
      <c r="CNI446" s="52"/>
      <c r="CNJ446" s="69"/>
      <c r="CNK446" s="69"/>
      <c r="CNL446" s="69"/>
      <c r="CNM446" s="107"/>
      <c r="CNN446" s="2"/>
      <c r="CNO446" s="15"/>
      <c r="CNP446" s="15"/>
      <c r="CNQ446" s="80"/>
      <c r="CNR446" s="52"/>
      <c r="CNS446" s="69"/>
      <c r="CNT446" s="69"/>
      <c r="CNU446" s="69"/>
      <c r="CNV446" s="107"/>
      <c r="CNW446" s="2"/>
      <c r="CNX446" s="15"/>
      <c r="CNY446" s="15"/>
      <c r="CNZ446" s="80"/>
      <c r="COA446" s="52"/>
      <c r="COB446" s="69"/>
      <c r="COC446" s="69"/>
      <c r="COD446" s="69"/>
      <c r="COE446" s="107"/>
      <c r="COF446" s="2"/>
      <c r="COG446" s="15"/>
      <c r="COH446" s="15"/>
      <c r="COI446" s="80"/>
      <c r="COJ446" s="52"/>
      <c r="COK446" s="69"/>
      <c r="COL446" s="69"/>
      <c r="COM446" s="69"/>
      <c r="CON446" s="107"/>
      <c r="COO446" s="2"/>
      <c r="COP446" s="15"/>
      <c r="COQ446" s="15"/>
      <c r="COR446" s="80"/>
      <c r="COS446" s="52"/>
      <c r="COT446" s="69"/>
      <c r="COU446" s="69"/>
      <c r="COV446" s="69"/>
      <c r="COW446" s="107"/>
      <c r="COX446" s="2"/>
      <c r="COY446" s="15"/>
      <c r="COZ446" s="15"/>
      <c r="CPA446" s="80"/>
      <c r="CPB446" s="52"/>
      <c r="CPC446" s="69"/>
      <c r="CPD446" s="69"/>
      <c r="CPE446" s="69"/>
      <c r="CPF446" s="107"/>
      <c r="CPG446" s="2"/>
      <c r="CPH446" s="15"/>
      <c r="CPI446" s="15"/>
      <c r="CPJ446" s="80"/>
      <c r="CPK446" s="52"/>
      <c r="CPL446" s="69"/>
      <c r="CPM446" s="69"/>
      <c r="CPN446" s="69"/>
      <c r="CPO446" s="107"/>
      <c r="CPP446" s="2"/>
      <c r="CPQ446" s="15"/>
      <c r="CPR446" s="15"/>
      <c r="CPS446" s="80"/>
      <c r="CPT446" s="52"/>
      <c r="CPU446" s="69"/>
      <c r="CPV446" s="69"/>
      <c r="CPW446" s="69"/>
      <c r="CPX446" s="107"/>
      <c r="CPY446" s="2"/>
      <c r="CPZ446" s="15"/>
      <c r="CQA446" s="15"/>
      <c r="CQB446" s="80"/>
      <c r="CQC446" s="52"/>
      <c r="CQD446" s="69"/>
      <c r="CQE446" s="69"/>
      <c r="CQF446" s="69"/>
      <c r="CQG446" s="107"/>
      <c r="CQH446" s="2"/>
      <c r="CQI446" s="15"/>
      <c r="CQJ446" s="15"/>
      <c r="CQK446" s="80"/>
      <c r="CQL446" s="52"/>
      <c r="CQM446" s="69"/>
      <c r="CQN446" s="69"/>
      <c r="CQO446" s="69"/>
      <c r="CQP446" s="107"/>
      <c r="CQQ446" s="2"/>
      <c r="CQR446" s="15"/>
      <c r="CQS446" s="15"/>
      <c r="CQT446" s="80"/>
      <c r="CQU446" s="52"/>
      <c r="CQV446" s="69"/>
      <c r="CQW446" s="69"/>
      <c r="CQX446" s="69"/>
      <c r="CQY446" s="107"/>
      <c r="CQZ446" s="2"/>
      <c r="CRA446" s="15"/>
      <c r="CRB446" s="15"/>
      <c r="CRC446" s="80"/>
      <c r="CRD446" s="52"/>
      <c r="CRE446" s="69"/>
      <c r="CRF446" s="69"/>
      <c r="CRG446" s="69"/>
      <c r="CRH446" s="107"/>
      <c r="CRI446" s="2"/>
      <c r="CRJ446" s="15"/>
      <c r="CRK446" s="15"/>
      <c r="CRL446" s="80"/>
      <c r="CRM446" s="52"/>
      <c r="CRN446" s="69"/>
      <c r="CRO446" s="69"/>
      <c r="CRP446" s="69"/>
      <c r="CRQ446" s="107"/>
      <c r="CRR446" s="2"/>
      <c r="CRS446" s="15"/>
      <c r="CRT446" s="15"/>
      <c r="CRU446" s="80"/>
      <c r="CRV446" s="52"/>
      <c r="CRW446" s="69"/>
      <c r="CRX446" s="69"/>
      <c r="CRY446" s="69"/>
      <c r="CRZ446" s="107"/>
      <c r="CSA446" s="2"/>
      <c r="CSB446" s="15"/>
      <c r="CSC446" s="15"/>
      <c r="CSD446" s="80"/>
      <c r="CSE446" s="52"/>
      <c r="CSF446" s="69"/>
      <c r="CSG446" s="69"/>
      <c r="CSH446" s="69"/>
      <c r="CSI446" s="107"/>
      <c r="CSJ446" s="2"/>
      <c r="CSK446" s="15"/>
      <c r="CSL446" s="15"/>
      <c r="CSM446" s="80"/>
      <c r="CSN446" s="52"/>
      <c r="CSO446" s="69"/>
      <c r="CSP446" s="69"/>
      <c r="CSQ446" s="69"/>
      <c r="CSR446" s="107"/>
      <c r="CSS446" s="2"/>
      <c r="CST446" s="15"/>
      <c r="CSU446" s="15"/>
      <c r="CSV446" s="80"/>
      <c r="CSW446" s="52"/>
      <c r="CSX446" s="69"/>
      <c r="CSY446" s="69"/>
      <c r="CSZ446" s="69"/>
      <c r="CTA446" s="107"/>
      <c r="CTB446" s="2"/>
      <c r="CTC446" s="15"/>
      <c r="CTD446" s="15"/>
      <c r="CTE446" s="80"/>
      <c r="CTF446" s="52"/>
      <c r="CTG446" s="69"/>
      <c r="CTH446" s="69"/>
      <c r="CTI446" s="69"/>
      <c r="CTJ446" s="107"/>
      <c r="CTK446" s="2"/>
      <c r="CTL446" s="15"/>
      <c r="CTM446" s="15"/>
      <c r="CTN446" s="80"/>
      <c r="CTO446" s="52"/>
      <c r="CTP446" s="69"/>
      <c r="CTQ446" s="69"/>
      <c r="CTR446" s="69"/>
      <c r="CTS446" s="107"/>
      <c r="CTT446" s="2"/>
      <c r="CTU446" s="15"/>
      <c r="CTV446" s="15"/>
      <c r="CTW446" s="80"/>
      <c r="CTX446" s="52"/>
      <c r="CTY446" s="69"/>
      <c r="CTZ446" s="69"/>
      <c r="CUA446" s="69"/>
      <c r="CUB446" s="107"/>
      <c r="CUC446" s="2"/>
      <c r="CUD446" s="15"/>
      <c r="CUE446" s="15"/>
      <c r="CUF446" s="80"/>
      <c r="CUG446" s="52"/>
      <c r="CUH446" s="69"/>
      <c r="CUI446" s="69"/>
      <c r="CUJ446" s="69"/>
      <c r="CUK446" s="107"/>
      <c r="CUL446" s="2"/>
      <c r="CUM446" s="15"/>
      <c r="CUN446" s="15"/>
      <c r="CUO446" s="80"/>
      <c r="CUP446" s="52"/>
      <c r="CUQ446" s="69"/>
      <c r="CUR446" s="69"/>
      <c r="CUS446" s="69"/>
      <c r="CUT446" s="107"/>
      <c r="CUU446" s="2"/>
      <c r="CUV446" s="15"/>
      <c r="CUW446" s="15"/>
      <c r="CUX446" s="80"/>
      <c r="CUY446" s="52"/>
      <c r="CUZ446" s="69"/>
      <c r="CVA446" s="69"/>
      <c r="CVB446" s="69"/>
      <c r="CVC446" s="107"/>
      <c r="CVD446" s="2"/>
      <c r="CVE446" s="15"/>
      <c r="CVF446" s="15"/>
      <c r="CVG446" s="80"/>
      <c r="CVH446" s="52"/>
      <c r="CVI446" s="69"/>
      <c r="CVJ446" s="69"/>
      <c r="CVK446" s="69"/>
      <c r="CVL446" s="107"/>
      <c r="CVM446" s="2"/>
      <c r="CVN446" s="15"/>
      <c r="CVO446" s="15"/>
      <c r="CVP446" s="80"/>
      <c r="CVQ446" s="52"/>
      <c r="CVR446" s="69"/>
      <c r="CVS446" s="69"/>
      <c r="CVT446" s="69"/>
      <c r="CVU446" s="107"/>
      <c r="CVV446" s="2"/>
      <c r="CVW446" s="15"/>
      <c r="CVX446" s="15"/>
      <c r="CVY446" s="80"/>
      <c r="CVZ446" s="52"/>
      <c r="CWA446" s="69"/>
      <c r="CWB446" s="69"/>
      <c r="CWC446" s="69"/>
      <c r="CWD446" s="107"/>
      <c r="CWE446" s="2"/>
      <c r="CWF446" s="15"/>
      <c r="CWG446" s="15"/>
      <c r="CWH446" s="80"/>
      <c r="CWI446" s="52"/>
      <c r="CWJ446" s="69"/>
      <c r="CWK446" s="69"/>
      <c r="CWL446" s="69"/>
      <c r="CWM446" s="107"/>
      <c r="CWN446" s="2"/>
      <c r="CWO446" s="15"/>
      <c r="CWP446" s="15"/>
      <c r="CWQ446" s="80"/>
      <c r="CWR446" s="52"/>
      <c r="CWS446" s="69"/>
      <c r="CWT446" s="69"/>
      <c r="CWU446" s="69"/>
      <c r="CWV446" s="107"/>
      <c r="CWW446" s="2"/>
      <c r="CWX446" s="15"/>
      <c r="CWY446" s="15"/>
      <c r="CWZ446" s="80"/>
      <c r="CXA446" s="52"/>
      <c r="CXB446" s="69"/>
      <c r="CXC446" s="69"/>
      <c r="CXD446" s="69"/>
      <c r="CXE446" s="107"/>
      <c r="CXF446" s="2"/>
      <c r="CXG446" s="15"/>
      <c r="CXH446" s="15"/>
      <c r="CXI446" s="80"/>
      <c r="CXJ446" s="52"/>
      <c r="CXK446" s="69"/>
      <c r="CXL446" s="69"/>
      <c r="CXM446" s="69"/>
      <c r="CXN446" s="107"/>
      <c r="CXO446" s="2"/>
      <c r="CXP446" s="15"/>
      <c r="CXQ446" s="15"/>
      <c r="CXR446" s="80"/>
      <c r="CXS446" s="52"/>
      <c r="CXT446" s="69"/>
      <c r="CXU446" s="69"/>
      <c r="CXV446" s="69"/>
      <c r="CXW446" s="107"/>
      <c r="CXX446" s="2"/>
      <c r="CXY446" s="15"/>
      <c r="CXZ446" s="15"/>
      <c r="CYA446" s="80"/>
      <c r="CYB446" s="52"/>
      <c r="CYC446" s="69"/>
      <c r="CYD446" s="69"/>
      <c r="CYE446" s="69"/>
      <c r="CYF446" s="107"/>
      <c r="CYG446" s="2"/>
      <c r="CYH446" s="15"/>
      <c r="CYI446" s="15"/>
      <c r="CYJ446" s="80"/>
      <c r="CYK446" s="52"/>
      <c r="CYL446" s="69"/>
      <c r="CYM446" s="69"/>
      <c r="CYN446" s="69"/>
      <c r="CYO446" s="107"/>
      <c r="CYP446" s="2"/>
      <c r="CYQ446" s="15"/>
      <c r="CYR446" s="15"/>
      <c r="CYS446" s="80"/>
      <c r="CYT446" s="52"/>
      <c r="CYU446" s="69"/>
      <c r="CYV446" s="69"/>
      <c r="CYW446" s="69"/>
      <c r="CYX446" s="107"/>
      <c r="CYY446" s="2"/>
      <c r="CYZ446" s="15"/>
      <c r="CZA446" s="15"/>
      <c r="CZB446" s="80"/>
      <c r="CZC446" s="52"/>
      <c r="CZD446" s="69"/>
      <c r="CZE446" s="69"/>
      <c r="CZF446" s="69"/>
      <c r="CZG446" s="107"/>
      <c r="CZH446" s="2"/>
      <c r="CZI446" s="15"/>
      <c r="CZJ446" s="15"/>
      <c r="CZK446" s="80"/>
      <c r="CZL446" s="52"/>
      <c r="CZM446" s="69"/>
      <c r="CZN446" s="69"/>
      <c r="CZO446" s="69"/>
      <c r="CZP446" s="107"/>
      <c r="CZQ446" s="2"/>
      <c r="CZR446" s="15"/>
      <c r="CZS446" s="15"/>
      <c r="CZT446" s="80"/>
      <c r="CZU446" s="52"/>
      <c r="CZV446" s="69"/>
      <c r="CZW446" s="69"/>
      <c r="CZX446" s="69"/>
      <c r="CZY446" s="107"/>
      <c r="CZZ446" s="2"/>
      <c r="DAA446" s="15"/>
      <c r="DAB446" s="15"/>
      <c r="DAC446" s="80"/>
      <c r="DAD446" s="52"/>
      <c r="DAE446" s="69"/>
      <c r="DAF446" s="69"/>
      <c r="DAG446" s="69"/>
      <c r="DAH446" s="107"/>
      <c r="DAI446" s="2"/>
      <c r="DAJ446" s="15"/>
      <c r="DAK446" s="15"/>
      <c r="DAL446" s="80"/>
      <c r="DAM446" s="52"/>
      <c r="DAN446" s="69"/>
      <c r="DAO446" s="69"/>
      <c r="DAP446" s="69"/>
      <c r="DAQ446" s="107"/>
      <c r="DAR446" s="2"/>
      <c r="DAS446" s="15"/>
      <c r="DAT446" s="15"/>
      <c r="DAU446" s="80"/>
      <c r="DAV446" s="52"/>
      <c r="DAW446" s="69"/>
      <c r="DAX446" s="69"/>
      <c r="DAY446" s="69"/>
      <c r="DAZ446" s="107"/>
      <c r="DBA446" s="2"/>
      <c r="DBB446" s="15"/>
      <c r="DBC446" s="15"/>
      <c r="DBD446" s="80"/>
      <c r="DBE446" s="52"/>
      <c r="DBF446" s="69"/>
      <c r="DBG446" s="69"/>
      <c r="DBH446" s="69"/>
      <c r="DBI446" s="107"/>
      <c r="DBJ446" s="2"/>
      <c r="DBK446" s="15"/>
      <c r="DBL446" s="15"/>
      <c r="DBM446" s="80"/>
      <c r="DBN446" s="52"/>
      <c r="DBO446" s="69"/>
      <c r="DBP446" s="69"/>
      <c r="DBQ446" s="69"/>
      <c r="DBR446" s="107"/>
      <c r="DBS446" s="2"/>
      <c r="DBT446" s="15"/>
      <c r="DBU446" s="15"/>
      <c r="DBV446" s="80"/>
      <c r="DBW446" s="52"/>
      <c r="DBX446" s="69"/>
      <c r="DBY446" s="69"/>
      <c r="DBZ446" s="69"/>
      <c r="DCA446" s="107"/>
      <c r="DCB446" s="2"/>
      <c r="DCC446" s="15"/>
      <c r="DCD446" s="15"/>
      <c r="DCE446" s="80"/>
      <c r="DCF446" s="52"/>
      <c r="DCG446" s="69"/>
      <c r="DCH446" s="69"/>
      <c r="DCI446" s="69"/>
      <c r="DCJ446" s="107"/>
      <c r="DCK446" s="2"/>
      <c r="DCL446" s="15"/>
      <c r="DCM446" s="15"/>
      <c r="DCN446" s="80"/>
      <c r="DCO446" s="52"/>
      <c r="DCP446" s="69"/>
      <c r="DCQ446" s="69"/>
      <c r="DCR446" s="69"/>
      <c r="DCS446" s="107"/>
      <c r="DCT446" s="2"/>
      <c r="DCU446" s="15"/>
      <c r="DCV446" s="15"/>
      <c r="DCW446" s="80"/>
      <c r="DCX446" s="52"/>
      <c r="DCY446" s="69"/>
      <c r="DCZ446" s="69"/>
      <c r="DDA446" s="69"/>
      <c r="DDB446" s="107"/>
      <c r="DDC446" s="2"/>
      <c r="DDD446" s="15"/>
      <c r="DDE446" s="15"/>
      <c r="DDF446" s="80"/>
      <c r="DDG446" s="52"/>
      <c r="DDH446" s="69"/>
      <c r="DDI446" s="69"/>
      <c r="DDJ446" s="69"/>
      <c r="DDK446" s="107"/>
      <c r="DDL446" s="2"/>
      <c r="DDM446" s="15"/>
      <c r="DDN446" s="15"/>
      <c r="DDO446" s="80"/>
      <c r="DDP446" s="52"/>
      <c r="DDQ446" s="69"/>
      <c r="DDR446" s="69"/>
      <c r="DDS446" s="69"/>
      <c r="DDT446" s="107"/>
      <c r="DDU446" s="2"/>
      <c r="DDV446" s="15"/>
      <c r="DDW446" s="15"/>
      <c r="DDX446" s="80"/>
      <c r="DDY446" s="52"/>
      <c r="DDZ446" s="69"/>
      <c r="DEA446" s="69"/>
      <c r="DEB446" s="69"/>
      <c r="DEC446" s="107"/>
      <c r="DED446" s="2"/>
      <c r="DEE446" s="15"/>
      <c r="DEF446" s="15"/>
      <c r="DEG446" s="80"/>
      <c r="DEH446" s="52"/>
      <c r="DEI446" s="69"/>
      <c r="DEJ446" s="69"/>
      <c r="DEK446" s="69"/>
      <c r="DEL446" s="107"/>
      <c r="DEM446" s="2"/>
      <c r="DEN446" s="15"/>
      <c r="DEO446" s="15"/>
      <c r="DEP446" s="80"/>
      <c r="DEQ446" s="52"/>
      <c r="DER446" s="69"/>
      <c r="DES446" s="69"/>
      <c r="DET446" s="69"/>
      <c r="DEU446" s="107"/>
      <c r="DEV446" s="2"/>
      <c r="DEW446" s="15"/>
      <c r="DEX446" s="15"/>
      <c r="DEY446" s="80"/>
      <c r="DEZ446" s="52"/>
      <c r="DFA446" s="69"/>
      <c r="DFB446" s="69"/>
      <c r="DFC446" s="69"/>
      <c r="DFD446" s="107"/>
      <c r="DFE446" s="2"/>
      <c r="DFF446" s="15"/>
      <c r="DFG446" s="15"/>
      <c r="DFH446" s="80"/>
      <c r="DFI446" s="52"/>
      <c r="DFJ446" s="69"/>
      <c r="DFK446" s="69"/>
      <c r="DFL446" s="69"/>
      <c r="DFM446" s="107"/>
      <c r="DFN446" s="2"/>
      <c r="DFO446" s="15"/>
      <c r="DFP446" s="15"/>
      <c r="DFQ446" s="80"/>
      <c r="DFR446" s="52"/>
      <c r="DFS446" s="69"/>
      <c r="DFT446" s="69"/>
      <c r="DFU446" s="69"/>
      <c r="DFV446" s="107"/>
      <c r="DFW446" s="2"/>
      <c r="DFX446" s="15"/>
      <c r="DFY446" s="15"/>
      <c r="DFZ446" s="80"/>
      <c r="DGA446" s="52"/>
      <c r="DGB446" s="69"/>
      <c r="DGC446" s="69"/>
      <c r="DGD446" s="69"/>
      <c r="DGE446" s="107"/>
      <c r="DGF446" s="2"/>
      <c r="DGG446" s="15"/>
      <c r="DGH446" s="15"/>
      <c r="DGI446" s="80"/>
      <c r="DGJ446" s="52"/>
      <c r="DGK446" s="69"/>
      <c r="DGL446" s="69"/>
      <c r="DGM446" s="69"/>
      <c r="DGN446" s="107"/>
      <c r="DGO446" s="2"/>
      <c r="DGP446" s="15"/>
      <c r="DGQ446" s="15"/>
      <c r="DGR446" s="80"/>
      <c r="DGS446" s="52"/>
      <c r="DGT446" s="69"/>
      <c r="DGU446" s="69"/>
      <c r="DGV446" s="69"/>
      <c r="DGW446" s="107"/>
      <c r="DGX446" s="2"/>
      <c r="DGY446" s="15"/>
      <c r="DGZ446" s="15"/>
      <c r="DHA446" s="80"/>
      <c r="DHB446" s="52"/>
      <c r="DHC446" s="69"/>
      <c r="DHD446" s="69"/>
      <c r="DHE446" s="69"/>
      <c r="DHF446" s="107"/>
      <c r="DHG446" s="2"/>
      <c r="DHH446" s="15"/>
      <c r="DHI446" s="15"/>
      <c r="DHJ446" s="80"/>
      <c r="DHK446" s="52"/>
      <c r="DHL446" s="69"/>
      <c r="DHM446" s="69"/>
      <c r="DHN446" s="69"/>
      <c r="DHO446" s="107"/>
      <c r="DHP446" s="2"/>
      <c r="DHQ446" s="15"/>
      <c r="DHR446" s="15"/>
      <c r="DHS446" s="80"/>
      <c r="DHT446" s="52"/>
      <c r="DHU446" s="69"/>
      <c r="DHV446" s="69"/>
      <c r="DHW446" s="69"/>
      <c r="DHX446" s="107"/>
      <c r="DHY446" s="2"/>
      <c r="DHZ446" s="15"/>
      <c r="DIA446" s="15"/>
      <c r="DIB446" s="80"/>
      <c r="DIC446" s="52"/>
      <c r="DID446" s="69"/>
      <c r="DIE446" s="69"/>
      <c r="DIF446" s="69"/>
      <c r="DIG446" s="107"/>
      <c r="DIH446" s="2"/>
      <c r="DII446" s="15"/>
      <c r="DIJ446" s="15"/>
      <c r="DIK446" s="80"/>
      <c r="DIL446" s="52"/>
      <c r="DIM446" s="69"/>
      <c r="DIN446" s="69"/>
      <c r="DIO446" s="69"/>
      <c r="DIP446" s="107"/>
      <c r="DIQ446" s="2"/>
      <c r="DIR446" s="15"/>
      <c r="DIS446" s="15"/>
      <c r="DIT446" s="80"/>
      <c r="DIU446" s="52"/>
      <c r="DIV446" s="69"/>
      <c r="DIW446" s="69"/>
      <c r="DIX446" s="69"/>
      <c r="DIY446" s="107"/>
      <c r="DIZ446" s="2"/>
      <c r="DJA446" s="15"/>
      <c r="DJB446" s="15"/>
      <c r="DJC446" s="80"/>
      <c r="DJD446" s="52"/>
      <c r="DJE446" s="69"/>
      <c r="DJF446" s="69"/>
      <c r="DJG446" s="69"/>
      <c r="DJH446" s="107"/>
      <c r="DJI446" s="2"/>
      <c r="DJJ446" s="15"/>
      <c r="DJK446" s="15"/>
      <c r="DJL446" s="80"/>
      <c r="DJM446" s="52"/>
      <c r="DJN446" s="69"/>
      <c r="DJO446" s="69"/>
      <c r="DJP446" s="69"/>
      <c r="DJQ446" s="107"/>
      <c r="DJR446" s="2"/>
      <c r="DJS446" s="15"/>
      <c r="DJT446" s="15"/>
      <c r="DJU446" s="80"/>
      <c r="DJV446" s="52"/>
      <c r="DJW446" s="69"/>
      <c r="DJX446" s="69"/>
      <c r="DJY446" s="69"/>
      <c r="DJZ446" s="107"/>
      <c r="DKA446" s="2"/>
      <c r="DKB446" s="15"/>
      <c r="DKC446" s="15"/>
      <c r="DKD446" s="80"/>
      <c r="DKE446" s="52"/>
      <c r="DKF446" s="69"/>
      <c r="DKG446" s="69"/>
      <c r="DKH446" s="69"/>
      <c r="DKI446" s="107"/>
      <c r="DKJ446" s="2"/>
      <c r="DKK446" s="15"/>
      <c r="DKL446" s="15"/>
      <c r="DKM446" s="80"/>
      <c r="DKN446" s="52"/>
      <c r="DKO446" s="69"/>
      <c r="DKP446" s="69"/>
      <c r="DKQ446" s="69"/>
      <c r="DKR446" s="107"/>
      <c r="DKS446" s="2"/>
      <c r="DKT446" s="15"/>
      <c r="DKU446" s="15"/>
      <c r="DKV446" s="80"/>
      <c r="DKW446" s="52"/>
      <c r="DKX446" s="69"/>
      <c r="DKY446" s="69"/>
      <c r="DKZ446" s="69"/>
      <c r="DLA446" s="107"/>
      <c r="DLB446" s="2"/>
      <c r="DLC446" s="15"/>
      <c r="DLD446" s="15"/>
      <c r="DLE446" s="80"/>
      <c r="DLF446" s="52"/>
      <c r="DLG446" s="69"/>
      <c r="DLH446" s="69"/>
      <c r="DLI446" s="69"/>
      <c r="DLJ446" s="107"/>
      <c r="DLK446" s="2"/>
      <c r="DLL446" s="15"/>
      <c r="DLM446" s="15"/>
      <c r="DLN446" s="80"/>
      <c r="DLO446" s="52"/>
      <c r="DLP446" s="69"/>
      <c r="DLQ446" s="69"/>
      <c r="DLR446" s="69"/>
      <c r="DLS446" s="107"/>
      <c r="DLT446" s="2"/>
      <c r="DLU446" s="15"/>
      <c r="DLV446" s="15"/>
      <c r="DLW446" s="80"/>
      <c r="DLX446" s="52"/>
      <c r="DLY446" s="69"/>
      <c r="DLZ446" s="69"/>
      <c r="DMA446" s="69"/>
      <c r="DMB446" s="107"/>
      <c r="DMC446" s="2"/>
      <c r="DMD446" s="15"/>
      <c r="DME446" s="15"/>
      <c r="DMF446" s="80"/>
      <c r="DMG446" s="52"/>
      <c r="DMH446" s="69"/>
      <c r="DMI446" s="69"/>
      <c r="DMJ446" s="69"/>
      <c r="DMK446" s="107"/>
      <c r="DML446" s="2"/>
      <c r="DMM446" s="15"/>
      <c r="DMN446" s="15"/>
      <c r="DMO446" s="80"/>
      <c r="DMP446" s="52"/>
      <c r="DMQ446" s="69"/>
      <c r="DMR446" s="69"/>
      <c r="DMS446" s="69"/>
      <c r="DMT446" s="107"/>
      <c r="DMU446" s="2"/>
      <c r="DMV446" s="15"/>
      <c r="DMW446" s="15"/>
      <c r="DMX446" s="80"/>
      <c r="DMY446" s="52"/>
      <c r="DMZ446" s="69"/>
      <c r="DNA446" s="69"/>
      <c r="DNB446" s="69"/>
      <c r="DNC446" s="107"/>
      <c r="DND446" s="2"/>
      <c r="DNE446" s="15"/>
      <c r="DNF446" s="15"/>
      <c r="DNG446" s="80"/>
      <c r="DNH446" s="52"/>
      <c r="DNI446" s="69"/>
      <c r="DNJ446" s="69"/>
      <c r="DNK446" s="69"/>
      <c r="DNL446" s="107"/>
      <c r="DNM446" s="2"/>
      <c r="DNN446" s="15"/>
      <c r="DNO446" s="15"/>
      <c r="DNP446" s="80"/>
      <c r="DNQ446" s="52"/>
      <c r="DNR446" s="69"/>
      <c r="DNS446" s="69"/>
      <c r="DNT446" s="69"/>
      <c r="DNU446" s="107"/>
      <c r="DNV446" s="2"/>
      <c r="DNW446" s="15"/>
      <c r="DNX446" s="15"/>
      <c r="DNY446" s="80"/>
      <c r="DNZ446" s="52"/>
      <c r="DOA446" s="69"/>
      <c r="DOB446" s="69"/>
      <c r="DOC446" s="69"/>
      <c r="DOD446" s="107"/>
      <c r="DOE446" s="2"/>
      <c r="DOF446" s="15"/>
      <c r="DOG446" s="15"/>
      <c r="DOH446" s="80"/>
      <c r="DOI446" s="52"/>
      <c r="DOJ446" s="69"/>
      <c r="DOK446" s="69"/>
      <c r="DOL446" s="69"/>
      <c r="DOM446" s="107"/>
      <c r="DON446" s="2"/>
      <c r="DOO446" s="15"/>
      <c r="DOP446" s="15"/>
      <c r="DOQ446" s="80"/>
      <c r="DOR446" s="52"/>
      <c r="DOS446" s="69"/>
      <c r="DOT446" s="69"/>
      <c r="DOU446" s="69"/>
      <c r="DOV446" s="107"/>
      <c r="DOW446" s="2"/>
      <c r="DOX446" s="15"/>
      <c r="DOY446" s="15"/>
      <c r="DOZ446" s="80"/>
      <c r="DPA446" s="52"/>
      <c r="DPB446" s="69"/>
      <c r="DPC446" s="69"/>
      <c r="DPD446" s="69"/>
      <c r="DPE446" s="107"/>
      <c r="DPF446" s="2"/>
      <c r="DPG446" s="15"/>
      <c r="DPH446" s="15"/>
      <c r="DPI446" s="80"/>
      <c r="DPJ446" s="52"/>
      <c r="DPK446" s="69"/>
      <c r="DPL446" s="69"/>
      <c r="DPM446" s="69"/>
      <c r="DPN446" s="107"/>
      <c r="DPO446" s="2"/>
      <c r="DPP446" s="15"/>
      <c r="DPQ446" s="15"/>
      <c r="DPR446" s="80"/>
      <c r="DPS446" s="52"/>
      <c r="DPT446" s="69"/>
      <c r="DPU446" s="69"/>
      <c r="DPV446" s="69"/>
      <c r="DPW446" s="107"/>
      <c r="DPX446" s="2"/>
      <c r="DPY446" s="15"/>
      <c r="DPZ446" s="15"/>
      <c r="DQA446" s="80"/>
      <c r="DQB446" s="52"/>
      <c r="DQC446" s="69"/>
      <c r="DQD446" s="69"/>
      <c r="DQE446" s="69"/>
      <c r="DQF446" s="107"/>
      <c r="DQG446" s="2"/>
      <c r="DQH446" s="15"/>
      <c r="DQI446" s="15"/>
      <c r="DQJ446" s="80"/>
      <c r="DQK446" s="52"/>
      <c r="DQL446" s="69"/>
      <c r="DQM446" s="69"/>
      <c r="DQN446" s="69"/>
      <c r="DQO446" s="107"/>
      <c r="DQP446" s="2"/>
      <c r="DQQ446" s="15"/>
      <c r="DQR446" s="15"/>
      <c r="DQS446" s="80"/>
      <c r="DQT446" s="52"/>
      <c r="DQU446" s="69"/>
      <c r="DQV446" s="69"/>
      <c r="DQW446" s="69"/>
      <c r="DQX446" s="107"/>
      <c r="DQY446" s="2"/>
      <c r="DQZ446" s="15"/>
      <c r="DRA446" s="15"/>
      <c r="DRB446" s="80"/>
      <c r="DRC446" s="52"/>
      <c r="DRD446" s="69"/>
      <c r="DRE446" s="69"/>
      <c r="DRF446" s="69"/>
      <c r="DRG446" s="107"/>
      <c r="DRH446" s="2"/>
      <c r="DRI446" s="15"/>
      <c r="DRJ446" s="15"/>
      <c r="DRK446" s="80"/>
      <c r="DRL446" s="52"/>
      <c r="DRM446" s="69"/>
      <c r="DRN446" s="69"/>
      <c r="DRO446" s="69"/>
      <c r="DRP446" s="107"/>
      <c r="DRQ446" s="2"/>
      <c r="DRR446" s="15"/>
      <c r="DRS446" s="15"/>
      <c r="DRT446" s="80"/>
      <c r="DRU446" s="52"/>
      <c r="DRV446" s="69"/>
      <c r="DRW446" s="69"/>
      <c r="DRX446" s="69"/>
      <c r="DRY446" s="107"/>
      <c r="DRZ446" s="2"/>
      <c r="DSA446" s="15"/>
      <c r="DSB446" s="15"/>
      <c r="DSC446" s="80"/>
      <c r="DSD446" s="52"/>
      <c r="DSE446" s="69"/>
      <c r="DSF446" s="69"/>
      <c r="DSG446" s="69"/>
      <c r="DSH446" s="107"/>
      <c r="DSI446" s="2"/>
      <c r="DSJ446" s="15"/>
      <c r="DSK446" s="15"/>
      <c r="DSL446" s="80"/>
      <c r="DSM446" s="52"/>
      <c r="DSN446" s="69"/>
      <c r="DSO446" s="69"/>
      <c r="DSP446" s="69"/>
      <c r="DSQ446" s="107"/>
      <c r="DSR446" s="2"/>
      <c r="DSS446" s="15"/>
      <c r="DST446" s="15"/>
      <c r="DSU446" s="80"/>
      <c r="DSV446" s="52"/>
      <c r="DSW446" s="69"/>
      <c r="DSX446" s="69"/>
      <c r="DSY446" s="69"/>
      <c r="DSZ446" s="107"/>
      <c r="DTA446" s="2"/>
      <c r="DTB446" s="15"/>
      <c r="DTC446" s="15"/>
      <c r="DTD446" s="80"/>
      <c r="DTE446" s="52"/>
      <c r="DTF446" s="69"/>
      <c r="DTG446" s="69"/>
      <c r="DTH446" s="69"/>
      <c r="DTI446" s="107"/>
      <c r="DTJ446" s="2"/>
      <c r="DTK446" s="15"/>
      <c r="DTL446" s="15"/>
      <c r="DTM446" s="80"/>
      <c r="DTN446" s="52"/>
      <c r="DTO446" s="69"/>
      <c r="DTP446" s="69"/>
      <c r="DTQ446" s="69"/>
      <c r="DTR446" s="107"/>
      <c r="DTS446" s="2"/>
      <c r="DTT446" s="15"/>
      <c r="DTU446" s="15"/>
      <c r="DTV446" s="80"/>
      <c r="DTW446" s="52"/>
      <c r="DTX446" s="69"/>
      <c r="DTY446" s="69"/>
      <c r="DTZ446" s="69"/>
      <c r="DUA446" s="107"/>
      <c r="DUB446" s="2"/>
      <c r="DUC446" s="15"/>
      <c r="DUD446" s="15"/>
      <c r="DUE446" s="80"/>
      <c r="DUF446" s="52"/>
      <c r="DUG446" s="69"/>
      <c r="DUH446" s="69"/>
      <c r="DUI446" s="69"/>
      <c r="DUJ446" s="107"/>
      <c r="DUK446" s="2"/>
      <c r="DUL446" s="15"/>
      <c r="DUM446" s="15"/>
      <c r="DUN446" s="80"/>
      <c r="DUO446" s="52"/>
      <c r="DUP446" s="69"/>
      <c r="DUQ446" s="69"/>
      <c r="DUR446" s="69"/>
      <c r="DUS446" s="107"/>
      <c r="DUT446" s="2"/>
      <c r="DUU446" s="15"/>
      <c r="DUV446" s="15"/>
      <c r="DUW446" s="80"/>
      <c r="DUX446" s="52"/>
      <c r="DUY446" s="69"/>
      <c r="DUZ446" s="69"/>
      <c r="DVA446" s="69"/>
      <c r="DVB446" s="107"/>
      <c r="DVC446" s="2"/>
      <c r="DVD446" s="15"/>
      <c r="DVE446" s="15"/>
      <c r="DVF446" s="80"/>
      <c r="DVG446" s="52"/>
      <c r="DVH446" s="69"/>
      <c r="DVI446" s="69"/>
      <c r="DVJ446" s="69"/>
      <c r="DVK446" s="107"/>
      <c r="DVL446" s="2"/>
      <c r="DVM446" s="15"/>
      <c r="DVN446" s="15"/>
      <c r="DVO446" s="80"/>
      <c r="DVP446" s="52"/>
      <c r="DVQ446" s="69"/>
      <c r="DVR446" s="69"/>
      <c r="DVS446" s="69"/>
      <c r="DVT446" s="107"/>
      <c r="DVU446" s="2"/>
      <c r="DVV446" s="15"/>
      <c r="DVW446" s="15"/>
      <c r="DVX446" s="80"/>
      <c r="DVY446" s="52"/>
      <c r="DVZ446" s="69"/>
      <c r="DWA446" s="69"/>
      <c r="DWB446" s="69"/>
      <c r="DWC446" s="107"/>
      <c r="DWD446" s="2"/>
      <c r="DWE446" s="15"/>
      <c r="DWF446" s="15"/>
      <c r="DWG446" s="80"/>
      <c r="DWH446" s="52"/>
      <c r="DWI446" s="69"/>
      <c r="DWJ446" s="69"/>
      <c r="DWK446" s="69"/>
      <c r="DWL446" s="107"/>
      <c r="DWM446" s="2"/>
      <c r="DWN446" s="15"/>
      <c r="DWO446" s="15"/>
      <c r="DWP446" s="80"/>
      <c r="DWQ446" s="52"/>
      <c r="DWR446" s="69"/>
      <c r="DWS446" s="69"/>
      <c r="DWT446" s="69"/>
      <c r="DWU446" s="107"/>
      <c r="DWV446" s="2"/>
      <c r="DWW446" s="15"/>
      <c r="DWX446" s="15"/>
      <c r="DWY446" s="80"/>
      <c r="DWZ446" s="52"/>
      <c r="DXA446" s="69"/>
      <c r="DXB446" s="69"/>
      <c r="DXC446" s="69"/>
      <c r="DXD446" s="107"/>
      <c r="DXE446" s="2"/>
      <c r="DXF446" s="15"/>
      <c r="DXG446" s="15"/>
      <c r="DXH446" s="80"/>
      <c r="DXI446" s="52"/>
      <c r="DXJ446" s="69"/>
      <c r="DXK446" s="69"/>
      <c r="DXL446" s="69"/>
      <c r="DXM446" s="107"/>
      <c r="DXN446" s="2"/>
      <c r="DXO446" s="15"/>
      <c r="DXP446" s="15"/>
      <c r="DXQ446" s="80"/>
      <c r="DXR446" s="52"/>
      <c r="DXS446" s="69"/>
      <c r="DXT446" s="69"/>
      <c r="DXU446" s="69"/>
      <c r="DXV446" s="107"/>
      <c r="DXW446" s="2"/>
      <c r="DXX446" s="15"/>
      <c r="DXY446" s="15"/>
      <c r="DXZ446" s="80"/>
      <c r="DYA446" s="52"/>
      <c r="DYB446" s="69"/>
      <c r="DYC446" s="69"/>
      <c r="DYD446" s="69"/>
      <c r="DYE446" s="107"/>
      <c r="DYF446" s="2"/>
      <c r="DYG446" s="15"/>
      <c r="DYH446" s="15"/>
      <c r="DYI446" s="80"/>
      <c r="DYJ446" s="52"/>
      <c r="DYK446" s="69"/>
      <c r="DYL446" s="69"/>
      <c r="DYM446" s="69"/>
      <c r="DYN446" s="107"/>
      <c r="DYO446" s="2"/>
      <c r="DYP446" s="15"/>
      <c r="DYQ446" s="15"/>
      <c r="DYR446" s="80"/>
      <c r="DYS446" s="52"/>
      <c r="DYT446" s="69"/>
      <c r="DYU446" s="69"/>
      <c r="DYV446" s="69"/>
      <c r="DYW446" s="107"/>
      <c r="DYX446" s="2"/>
      <c r="DYY446" s="15"/>
      <c r="DYZ446" s="15"/>
      <c r="DZA446" s="80"/>
      <c r="DZB446" s="52"/>
      <c r="DZC446" s="69"/>
      <c r="DZD446" s="69"/>
      <c r="DZE446" s="69"/>
      <c r="DZF446" s="107"/>
      <c r="DZG446" s="2"/>
      <c r="DZH446" s="15"/>
      <c r="DZI446" s="15"/>
      <c r="DZJ446" s="80"/>
      <c r="DZK446" s="52"/>
      <c r="DZL446" s="69"/>
      <c r="DZM446" s="69"/>
      <c r="DZN446" s="69"/>
      <c r="DZO446" s="107"/>
      <c r="DZP446" s="2"/>
      <c r="DZQ446" s="15"/>
      <c r="DZR446" s="15"/>
      <c r="DZS446" s="80"/>
      <c r="DZT446" s="52"/>
      <c r="DZU446" s="69"/>
      <c r="DZV446" s="69"/>
      <c r="DZW446" s="69"/>
      <c r="DZX446" s="107"/>
      <c r="DZY446" s="2"/>
      <c r="DZZ446" s="15"/>
      <c r="EAA446" s="15"/>
      <c r="EAB446" s="80"/>
      <c r="EAC446" s="52"/>
      <c r="EAD446" s="69"/>
      <c r="EAE446" s="69"/>
      <c r="EAF446" s="69"/>
      <c r="EAG446" s="107"/>
      <c r="EAH446" s="2"/>
      <c r="EAI446" s="15"/>
      <c r="EAJ446" s="15"/>
      <c r="EAK446" s="80"/>
      <c r="EAL446" s="52"/>
      <c r="EAM446" s="69"/>
      <c r="EAN446" s="69"/>
      <c r="EAO446" s="69"/>
      <c r="EAP446" s="107"/>
      <c r="EAQ446" s="2"/>
      <c r="EAR446" s="15"/>
      <c r="EAS446" s="15"/>
      <c r="EAT446" s="80"/>
      <c r="EAU446" s="52"/>
      <c r="EAV446" s="69"/>
      <c r="EAW446" s="69"/>
      <c r="EAX446" s="69"/>
      <c r="EAY446" s="107"/>
      <c r="EAZ446" s="2"/>
      <c r="EBA446" s="15"/>
      <c r="EBB446" s="15"/>
      <c r="EBC446" s="80"/>
      <c r="EBD446" s="52"/>
      <c r="EBE446" s="69"/>
      <c r="EBF446" s="69"/>
      <c r="EBG446" s="69"/>
      <c r="EBH446" s="107"/>
      <c r="EBI446" s="2"/>
      <c r="EBJ446" s="15"/>
      <c r="EBK446" s="15"/>
      <c r="EBL446" s="80"/>
      <c r="EBM446" s="52"/>
      <c r="EBN446" s="69"/>
      <c r="EBO446" s="69"/>
      <c r="EBP446" s="69"/>
      <c r="EBQ446" s="107"/>
      <c r="EBR446" s="2"/>
      <c r="EBS446" s="15"/>
      <c r="EBT446" s="15"/>
      <c r="EBU446" s="80"/>
      <c r="EBV446" s="52"/>
      <c r="EBW446" s="69"/>
      <c r="EBX446" s="69"/>
      <c r="EBY446" s="69"/>
      <c r="EBZ446" s="107"/>
      <c r="ECA446" s="2"/>
      <c r="ECB446" s="15"/>
      <c r="ECC446" s="15"/>
      <c r="ECD446" s="80"/>
      <c r="ECE446" s="52"/>
      <c r="ECF446" s="69"/>
      <c r="ECG446" s="69"/>
      <c r="ECH446" s="69"/>
      <c r="ECI446" s="107"/>
      <c r="ECJ446" s="2"/>
      <c r="ECK446" s="15"/>
      <c r="ECL446" s="15"/>
      <c r="ECM446" s="80"/>
      <c r="ECN446" s="52"/>
      <c r="ECO446" s="69"/>
      <c r="ECP446" s="69"/>
      <c r="ECQ446" s="69"/>
      <c r="ECR446" s="107"/>
      <c r="ECS446" s="2"/>
      <c r="ECT446" s="15"/>
      <c r="ECU446" s="15"/>
      <c r="ECV446" s="80"/>
      <c r="ECW446" s="52"/>
      <c r="ECX446" s="69"/>
      <c r="ECY446" s="69"/>
      <c r="ECZ446" s="69"/>
      <c r="EDA446" s="107"/>
      <c r="EDB446" s="2"/>
      <c r="EDC446" s="15"/>
      <c r="EDD446" s="15"/>
      <c r="EDE446" s="80"/>
      <c r="EDF446" s="52"/>
      <c r="EDG446" s="69"/>
      <c r="EDH446" s="69"/>
      <c r="EDI446" s="69"/>
      <c r="EDJ446" s="107"/>
      <c r="EDK446" s="2"/>
      <c r="EDL446" s="15"/>
      <c r="EDM446" s="15"/>
      <c r="EDN446" s="80"/>
      <c r="EDO446" s="52"/>
      <c r="EDP446" s="69"/>
      <c r="EDQ446" s="69"/>
      <c r="EDR446" s="69"/>
      <c r="EDS446" s="107"/>
      <c r="EDT446" s="2"/>
      <c r="EDU446" s="15"/>
      <c r="EDV446" s="15"/>
      <c r="EDW446" s="80"/>
      <c r="EDX446" s="52"/>
      <c r="EDY446" s="69"/>
      <c r="EDZ446" s="69"/>
      <c r="EEA446" s="69"/>
      <c r="EEB446" s="107"/>
      <c r="EEC446" s="2"/>
      <c r="EED446" s="15"/>
      <c r="EEE446" s="15"/>
      <c r="EEF446" s="80"/>
      <c r="EEG446" s="52"/>
      <c r="EEH446" s="69"/>
      <c r="EEI446" s="69"/>
      <c r="EEJ446" s="69"/>
      <c r="EEK446" s="107"/>
      <c r="EEL446" s="2"/>
      <c r="EEM446" s="15"/>
      <c r="EEN446" s="15"/>
      <c r="EEO446" s="80"/>
      <c r="EEP446" s="52"/>
      <c r="EEQ446" s="69"/>
      <c r="EER446" s="69"/>
      <c r="EES446" s="69"/>
      <c r="EET446" s="107"/>
      <c r="EEU446" s="2"/>
      <c r="EEV446" s="15"/>
      <c r="EEW446" s="15"/>
      <c r="EEX446" s="80"/>
      <c r="EEY446" s="52"/>
      <c r="EEZ446" s="69"/>
      <c r="EFA446" s="69"/>
      <c r="EFB446" s="69"/>
      <c r="EFC446" s="107"/>
      <c r="EFD446" s="2"/>
      <c r="EFE446" s="15"/>
      <c r="EFF446" s="15"/>
      <c r="EFG446" s="80"/>
      <c r="EFH446" s="52"/>
      <c r="EFI446" s="69"/>
      <c r="EFJ446" s="69"/>
      <c r="EFK446" s="69"/>
      <c r="EFL446" s="107"/>
      <c r="EFM446" s="2"/>
      <c r="EFN446" s="15"/>
      <c r="EFO446" s="15"/>
      <c r="EFP446" s="80"/>
      <c r="EFQ446" s="52"/>
      <c r="EFR446" s="69"/>
      <c r="EFS446" s="69"/>
      <c r="EFT446" s="69"/>
      <c r="EFU446" s="107"/>
      <c r="EFV446" s="2"/>
      <c r="EFW446" s="15"/>
      <c r="EFX446" s="15"/>
      <c r="EFY446" s="80"/>
      <c r="EFZ446" s="52"/>
      <c r="EGA446" s="69"/>
      <c r="EGB446" s="69"/>
      <c r="EGC446" s="69"/>
      <c r="EGD446" s="107"/>
      <c r="EGE446" s="2"/>
      <c r="EGF446" s="15"/>
      <c r="EGG446" s="15"/>
      <c r="EGH446" s="80"/>
      <c r="EGI446" s="52"/>
      <c r="EGJ446" s="69"/>
      <c r="EGK446" s="69"/>
      <c r="EGL446" s="69"/>
      <c r="EGM446" s="107"/>
      <c r="EGN446" s="2"/>
      <c r="EGO446" s="15"/>
      <c r="EGP446" s="15"/>
      <c r="EGQ446" s="80"/>
      <c r="EGR446" s="52"/>
      <c r="EGS446" s="69"/>
      <c r="EGT446" s="69"/>
      <c r="EGU446" s="69"/>
      <c r="EGV446" s="107"/>
      <c r="EGW446" s="2"/>
      <c r="EGX446" s="15"/>
      <c r="EGY446" s="15"/>
      <c r="EGZ446" s="80"/>
      <c r="EHA446" s="52"/>
      <c r="EHB446" s="69"/>
      <c r="EHC446" s="69"/>
      <c r="EHD446" s="69"/>
      <c r="EHE446" s="107"/>
      <c r="EHF446" s="2"/>
      <c r="EHG446" s="15"/>
      <c r="EHH446" s="15"/>
      <c r="EHI446" s="80"/>
      <c r="EHJ446" s="52"/>
      <c r="EHK446" s="69"/>
      <c r="EHL446" s="69"/>
      <c r="EHM446" s="69"/>
      <c r="EHN446" s="107"/>
      <c r="EHO446" s="2"/>
      <c r="EHP446" s="15"/>
      <c r="EHQ446" s="15"/>
      <c r="EHR446" s="80"/>
      <c r="EHS446" s="52"/>
      <c r="EHT446" s="69"/>
      <c r="EHU446" s="69"/>
      <c r="EHV446" s="69"/>
      <c r="EHW446" s="107"/>
      <c r="EHX446" s="2"/>
      <c r="EHY446" s="15"/>
      <c r="EHZ446" s="15"/>
      <c r="EIA446" s="80"/>
      <c r="EIB446" s="52"/>
      <c r="EIC446" s="69"/>
      <c r="EID446" s="69"/>
      <c r="EIE446" s="69"/>
      <c r="EIF446" s="107"/>
      <c r="EIG446" s="2"/>
      <c r="EIH446" s="15"/>
      <c r="EII446" s="15"/>
      <c r="EIJ446" s="80"/>
      <c r="EIK446" s="52"/>
      <c r="EIL446" s="69"/>
      <c r="EIM446" s="69"/>
      <c r="EIN446" s="69"/>
      <c r="EIO446" s="107"/>
      <c r="EIP446" s="2"/>
      <c r="EIQ446" s="15"/>
      <c r="EIR446" s="15"/>
      <c r="EIS446" s="80"/>
      <c r="EIT446" s="52"/>
      <c r="EIU446" s="69"/>
      <c r="EIV446" s="69"/>
      <c r="EIW446" s="69"/>
      <c r="EIX446" s="107"/>
      <c r="EIY446" s="2"/>
      <c r="EIZ446" s="15"/>
      <c r="EJA446" s="15"/>
      <c r="EJB446" s="80"/>
      <c r="EJC446" s="52"/>
      <c r="EJD446" s="69"/>
      <c r="EJE446" s="69"/>
      <c r="EJF446" s="69"/>
      <c r="EJG446" s="107"/>
      <c r="EJH446" s="2"/>
      <c r="EJI446" s="15"/>
      <c r="EJJ446" s="15"/>
      <c r="EJK446" s="80"/>
      <c r="EJL446" s="52"/>
      <c r="EJM446" s="69"/>
      <c r="EJN446" s="69"/>
      <c r="EJO446" s="69"/>
      <c r="EJP446" s="107"/>
      <c r="EJQ446" s="2"/>
      <c r="EJR446" s="15"/>
      <c r="EJS446" s="15"/>
      <c r="EJT446" s="80"/>
      <c r="EJU446" s="52"/>
      <c r="EJV446" s="69"/>
      <c r="EJW446" s="69"/>
      <c r="EJX446" s="69"/>
      <c r="EJY446" s="107"/>
      <c r="EJZ446" s="2"/>
      <c r="EKA446" s="15"/>
      <c r="EKB446" s="15"/>
      <c r="EKC446" s="80"/>
      <c r="EKD446" s="52"/>
      <c r="EKE446" s="69"/>
      <c r="EKF446" s="69"/>
      <c r="EKG446" s="69"/>
      <c r="EKH446" s="107"/>
      <c r="EKI446" s="2"/>
      <c r="EKJ446" s="15"/>
      <c r="EKK446" s="15"/>
      <c r="EKL446" s="80"/>
      <c r="EKM446" s="52"/>
      <c r="EKN446" s="69"/>
      <c r="EKO446" s="69"/>
      <c r="EKP446" s="69"/>
      <c r="EKQ446" s="107"/>
      <c r="EKR446" s="2"/>
      <c r="EKS446" s="15"/>
      <c r="EKT446" s="15"/>
      <c r="EKU446" s="80"/>
      <c r="EKV446" s="52"/>
      <c r="EKW446" s="69"/>
      <c r="EKX446" s="69"/>
      <c r="EKY446" s="69"/>
      <c r="EKZ446" s="107"/>
      <c r="ELA446" s="2"/>
      <c r="ELB446" s="15"/>
      <c r="ELC446" s="15"/>
      <c r="ELD446" s="80"/>
      <c r="ELE446" s="52"/>
      <c r="ELF446" s="69"/>
      <c r="ELG446" s="69"/>
      <c r="ELH446" s="69"/>
      <c r="ELI446" s="107"/>
      <c r="ELJ446" s="2"/>
      <c r="ELK446" s="15"/>
      <c r="ELL446" s="15"/>
      <c r="ELM446" s="80"/>
      <c r="ELN446" s="52"/>
      <c r="ELO446" s="69"/>
      <c r="ELP446" s="69"/>
      <c r="ELQ446" s="69"/>
      <c r="ELR446" s="107"/>
      <c r="ELS446" s="2"/>
      <c r="ELT446" s="15"/>
      <c r="ELU446" s="15"/>
      <c r="ELV446" s="80"/>
      <c r="ELW446" s="52"/>
      <c r="ELX446" s="69"/>
      <c r="ELY446" s="69"/>
      <c r="ELZ446" s="69"/>
      <c r="EMA446" s="107"/>
      <c r="EMB446" s="2"/>
      <c r="EMC446" s="15"/>
      <c r="EMD446" s="15"/>
      <c r="EME446" s="80"/>
      <c r="EMF446" s="52"/>
      <c r="EMG446" s="69"/>
      <c r="EMH446" s="69"/>
      <c r="EMI446" s="69"/>
      <c r="EMJ446" s="107"/>
      <c r="EMK446" s="2"/>
      <c r="EML446" s="15"/>
      <c r="EMM446" s="15"/>
      <c r="EMN446" s="80"/>
      <c r="EMO446" s="52"/>
      <c r="EMP446" s="69"/>
      <c r="EMQ446" s="69"/>
      <c r="EMR446" s="69"/>
      <c r="EMS446" s="107"/>
      <c r="EMT446" s="2"/>
      <c r="EMU446" s="15"/>
      <c r="EMV446" s="15"/>
      <c r="EMW446" s="80"/>
      <c r="EMX446" s="52"/>
      <c r="EMY446" s="69"/>
      <c r="EMZ446" s="69"/>
      <c r="ENA446" s="69"/>
      <c r="ENB446" s="107"/>
      <c r="ENC446" s="2"/>
      <c r="END446" s="15"/>
      <c r="ENE446" s="15"/>
      <c r="ENF446" s="80"/>
      <c r="ENG446" s="52"/>
      <c r="ENH446" s="69"/>
      <c r="ENI446" s="69"/>
      <c r="ENJ446" s="69"/>
      <c r="ENK446" s="107"/>
      <c r="ENL446" s="2"/>
      <c r="ENM446" s="15"/>
      <c r="ENN446" s="15"/>
      <c r="ENO446" s="80"/>
      <c r="ENP446" s="52"/>
      <c r="ENQ446" s="69"/>
      <c r="ENR446" s="69"/>
      <c r="ENS446" s="69"/>
      <c r="ENT446" s="107"/>
      <c r="ENU446" s="2"/>
      <c r="ENV446" s="15"/>
      <c r="ENW446" s="15"/>
      <c r="ENX446" s="80"/>
      <c r="ENY446" s="52"/>
      <c r="ENZ446" s="69"/>
      <c r="EOA446" s="69"/>
      <c r="EOB446" s="69"/>
      <c r="EOC446" s="107"/>
      <c r="EOD446" s="2"/>
      <c r="EOE446" s="15"/>
      <c r="EOF446" s="15"/>
      <c r="EOG446" s="80"/>
      <c r="EOH446" s="52"/>
      <c r="EOI446" s="69"/>
      <c r="EOJ446" s="69"/>
      <c r="EOK446" s="69"/>
      <c r="EOL446" s="107"/>
      <c r="EOM446" s="2"/>
      <c r="EON446" s="15"/>
      <c r="EOO446" s="15"/>
      <c r="EOP446" s="80"/>
      <c r="EOQ446" s="52"/>
      <c r="EOR446" s="69"/>
      <c r="EOS446" s="69"/>
      <c r="EOT446" s="69"/>
      <c r="EOU446" s="107"/>
      <c r="EOV446" s="2"/>
      <c r="EOW446" s="15"/>
      <c r="EOX446" s="15"/>
      <c r="EOY446" s="80"/>
      <c r="EOZ446" s="52"/>
      <c r="EPA446" s="69"/>
      <c r="EPB446" s="69"/>
      <c r="EPC446" s="69"/>
      <c r="EPD446" s="107"/>
      <c r="EPE446" s="2"/>
      <c r="EPF446" s="15"/>
      <c r="EPG446" s="15"/>
      <c r="EPH446" s="80"/>
      <c r="EPI446" s="52"/>
      <c r="EPJ446" s="69"/>
      <c r="EPK446" s="69"/>
      <c r="EPL446" s="69"/>
      <c r="EPM446" s="107"/>
      <c r="EPN446" s="2"/>
      <c r="EPO446" s="15"/>
      <c r="EPP446" s="15"/>
      <c r="EPQ446" s="80"/>
      <c r="EPR446" s="52"/>
      <c r="EPS446" s="69"/>
      <c r="EPT446" s="69"/>
      <c r="EPU446" s="69"/>
      <c r="EPV446" s="107"/>
      <c r="EPW446" s="2"/>
      <c r="EPX446" s="15"/>
      <c r="EPY446" s="15"/>
      <c r="EPZ446" s="80"/>
      <c r="EQA446" s="52"/>
      <c r="EQB446" s="69"/>
      <c r="EQC446" s="69"/>
      <c r="EQD446" s="69"/>
      <c r="EQE446" s="107"/>
      <c r="EQF446" s="2"/>
      <c r="EQG446" s="15"/>
      <c r="EQH446" s="15"/>
      <c r="EQI446" s="80"/>
      <c r="EQJ446" s="52"/>
      <c r="EQK446" s="69"/>
      <c r="EQL446" s="69"/>
      <c r="EQM446" s="69"/>
      <c r="EQN446" s="107"/>
      <c r="EQO446" s="2"/>
      <c r="EQP446" s="15"/>
      <c r="EQQ446" s="15"/>
      <c r="EQR446" s="80"/>
      <c r="EQS446" s="52"/>
      <c r="EQT446" s="69"/>
      <c r="EQU446" s="69"/>
      <c r="EQV446" s="69"/>
      <c r="EQW446" s="107"/>
      <c r="EQX446" s="2"/>
      <c r="EQY446" s="15"/>
      <c r="EQZ446" s="15"/>
      <c r="ERA446" s="80"/>
      <c r="ERB446" s="52"/>
      <c r="ERC446" s="69"/>
      <c r="ERD446" s="69"/>
      <c r="ERE446" s="69"/>
      <c r="ERF446" s="107"/>
      <c r="ERG446" s="2"/>
      <c r="ERH446" s="15"/>
      <c r="ERI446" s="15"/>
      <c r="ERJ446" s="80"/>
      <c r="ERK446" s="52"/>
      <c r="ERL446" s="69"/>
      <c r="ERM446" s="69"/>
      <c r="ERN446" s="69"/>
      <c r="ERO446" s="107"/>
      <c r="ERP446" s="2"/>
      <c r="ERQ446" s="15"/>
      <c r="ERR446" s="15"/>
      <c r="ERS446" s="80"/>
      <c r="ERT446" s="52"/>
      <c r="ERU446" s="69"/>
      <c r="ERV446" s="69"/>
      <c r="ERW446" s="69"/>
      <c r="ERX446" s="107"/>
      <c r="ERY446" s="2"/>
      <c r="ERZ446" s="15"/>
      <c r="ESA446" s="15"/>
      <c r="ESB446" s="80"/>
      <c r="ESC446" s="52"/>
      <c r="ESD446" s="69"/>
      <c r="ESE446" s="69"/>
      <c r="ESF446" s="69"/>
      <c r="ESG446" s="107"/>
      <c r="ESH446" s="2"/>
      <c r="ESI446" s="15"/>
      <c r="ESJ446" s="15"/>
      <c r="ESK446" s="80"/>
      <c r="ESL446" s="52"/>
      <c r="ESM446" s="69"/>
      <c r="ESN446" s="69"/>
      <c r="ESO446" s="69"/>
      <c r="ESP446" s="107"/>
      <c r="ESQ446" s="2"/>
      <c r="ESR446" s="15"/>
      <c r="ESS446" s="15"/>
      <c r="EST446" s="80"/>
      <c r="ESU446" s="52"/>
      <c r="ESV446" s="69"/>
      <c r="ESW446" s="69"/>
      <c r="ESX446" s="69"/>
      <c r="ESY446" s="107"/>
      <c r="ESZ446" s="2"/>
      <c r="ETA446" s="15"/>
      <c r="ETB446" s="15"/>
      <c r="ETC446" s="80"/>
      <c r="ETD446" s="52"/>
      <c r="ETE446" s="69"/>
      <c r="ETF446" s="69"/>
      <c r="ETG446" s="69"/>
      <c r="ETH446" s="107"/>
      <c r="ETI446" s="2"/>
      <c r="ETJ446" s="15"/>
      <c r="ETK446" s="15"/>
      <c r="ETL446" s="80"/>
      <c r="ETM446" s="52"/>
      <c r="ETN446" s="69"/>
      <c r="ETO446" s="69"/>
      <c r="ETP446" s="69"/>
      <c r="ETQ446" s="107"/>
      <c r="ETR446" s="2"/>
      <c r="ETS446" s="15"/>
      <c r="ETT446" s="15"/>
      <c r="ETU446" s="80"/>
      <c r="ETV446" s="52"/>
      <c r="ETW446" s="69"/>
      <c r="ETX446" s="69"/>
      <c r="ETY446" s="69"/>
      <c r="ETZ446" s="107"/>
      <c r="EUA446" s="2"/>
      <c r="EUB446" s="15"/>
      <c r="EUC446" s="15"/>
      <c r="EUD446" s="80"/>
      <c r="EUE446" s="52"/>
      <c r="EUF446" s="69"/>
      <c r="EUG446" s="69"/>
      <c r="EUH446" s="69"/>
      <c r="EUI446" s="107"/>
      <c r="EUJ446" s="2"/>
      <c r="EUK446" s="15"/>
      <c r="EUL446" s="15"/>
      <c r="EUM446" s="80"/>
      <c r="EUN446" s="52"/>
      <c r="EUO446" s="69"/>
      <c r="EUP446" s="69"/>
      <c r="EUQ446" s="69"/>
      <c r="EUR446" s="107"/>
      <c r="EUS446" s="2"/>
      <c r="EUT446" s="15"/>
      <c r="EUU446" s="15"/>
      <c r="EUV446" s="80"/>
      <c r="EUW446" s="52"/>
      <c r="EUX446" s="69"/>
      <c r="EUY446" s="69"/>
      <c r="EUZ446" s="69"/>
      <c r="EVA446" s="107"/>
      <c r="EVB446" s="2"/>
      <c r="EVC446" s="15"/>
      <c r="EVD446" s="15"/>
      <c r="EVE446" s="80"/>
      <c r="EVF446" s="52"/>
      <c r="EVG446" s="69"/>
      <c r="EVH446" s="69"/>
      <c r="EVI446" s="69"/>
      <c r="EVJ446" s="107"/>
      <c r="EVK446" s="2"/>
      <c r="EVL446" s="15"/>
      <c r="EVM446" s="15"/>
      <c r="EVN446" s="80"/>
      <c r="EVO446" s="52"/>
      <c r="EVP446" s="69"/>
      <c r="EVQ446" s="69"/>
      <c r="EVR446" s="69"/>
      <c r="EVS446" s="107"/>
      <c r="EVT446" s="2"/>
      <c r="EVU446" s="15"/>
      <c r="EVV446" s="15"/>
      <c r="EVW446" s="80"/>
      <c r="EVX446" s="52"/>
      <c r="EVY446" s="69"/>
      <c r="EVZ446" s="69"/>
      <c r="EWA446" s="69"/>
      <c r="EWB446" s="107"/>
      <c r="EWC446" s="2"/>
      <c r="EWD446" s="15"/>
      <c r="EWE446" s="15"/>
      <c r="EWF446" s="80"/>
      <c r="EWG446" s="52"/>
      <c r="EWH446" s="69"/>
      <c r="EWI446" s="69"/>
      <c r="EWJ446" s="69"/>
      <c r="EWK446" s="107"/>
      <c r="EWL446" s="2"/>
      <c r="EWM446" s="15"/>
      <c r="EWN446" s="15"/>
      <c r="EWO446" s="80"/>
      <c r="EWP446" s="52"/>
      <c r="EWQ446" s="69"/>
      <c r="EWR446" s="69"/>
      <c r="EWS446" s="69"/>
      <c r="EWT446" s="107"/>
      <c r="EWU446" s="2"/>
      <c r="EWV446" s="15"/>
      <c r="EWW446" s="15"/>
      <c r="EWX446" s="80"/>
      <c r="EWY446" s="52"/>
      <c r="EWZ446" s="69"/>
      <c r="EXA446" s="69"/>
      <c r="EXB446" s="69"/>
      <c r="EXC446" s="107"/>
      <c r="EXD446" s="2"/>
      <c r="EXE446" s="15"/>
      <c r="EXF446" s="15"/>
      <c r="EXG446" s="80"/>
      <c r="EXH446" s="52"/>
      <c r="EXI446" s="69"/>
      <c r="EXJ446" s="69"/>
      <c r="EXK446" s="69"/>
      <c r="EXL446" s="107"/>
      <c r="EXM446" s="2"/>
      <c r="EXN446" s="15"/>
      <c r="EXO446" s="15"/>
      <c r="EXP446" s="80"/>
      <c r="EXQ446" s="52"/>
      <c r="EXR446" s="69"/>
      <c r="EXS446" s="69"/>
      <c r="EXT446" s="69"/>
      <c r="EXU446" s="107"/>
      <c r="EXV446" s="2"/>
      <c r="EXW446" s="15"/>
      <c r="EXX446" s="15"/>
      <c r="EXY446" s="80"/>
      <c r="EXZ446" s="52"/>
      <c r="EYA446" s="69"/>
      <c r="EYB446" s="69"/>
      <c r="EYC446" s="69"/>
      <c r="EYD446" s="107"/>
      <c r="EYE446" s="2"/>
      <c r="EYF446" s="15"/>
      <c r="EYG446" s="15"/>
      <c r="EYH446" s="80"/>
      <c r="EYI446" s="52"/>
      <c r="EYJ446" s="69"/>
      <c r="EYK446" s="69"/>
      <c r="EYL446" s="69"/>
      <c r="EYM446" s="107"/>
      <c r="EYN446" s="2"/>
      <c r="EYO446" s="15"/>
      <c r="EYP446" s="15"/>
      <c r="EYQ446" s="80"/>
      <c r="EYR446" s="52"/>
      <c r="EYS446" s="69"/>
      <c r="EYT446" s="69"/>
      <c r="EYU446" s="69"/>
      <c r="EYV446" s="107"/>
      <c r="EYW446" s="2"/>
      <c r="EYX446" s="15"/>
      <c r="EYY446" s="15"/>
      <c r="EYZ446" s="80"/>
      <c r="EZA446" s="52"/>
      <c r="EZB446" s="69"/>
      <c r="EZC446" s="69"/>
      <c r="EZD446" s="69"/>
      <c r="EZE446" s="107"/>
      <c r="EZF446" s="2"/>
      <c r="EZG446" s="15"/>
      <c r="EZH446" s="15"/>
      <c r="EZI446" s="80"/>
      <c r="EZJ446" s="52"/>
      <c r="EZK446" s="69"/>
      <c r="EZL446" s="69"/>
      <c r="EZM446" s="69"/>
      <c r="EZN446" s="107"/>
      <c r="EZO446" s="2"/>
      <c r="EZP446" s="15"/>
      <c r="EZQ446" s="15"/>
      <c r="EZR446" s="80"/>
      <c r="EZS446" s="52"/>
      <c r="EZT446" s="69"/>
      <c r="EZU446" s="69"/>
      <c r="EZV446" s="69"/>
      <c r="EZW446" s="107"/>
      <c r="EZX446" s="2"/>
      <c r="EZY446" s="15"/>
      <c r="EZZ446" s="15"/>
      <c r="FAA446" s="80"/>
      <c r="FAB446" s="52"/>
      <c r="FAC446" s="69"/>
      <c r="FAD446" s="69"/>
      <c r="FAE446" s="69"/>
      <c r="FAF446" s="107"/>
      <c r="FAG446" s="2"/>
      <c r="FAH446" s="15"/>
      <c r="FAI446" s="15"/>
      <c r="FAJ446" s="80"/>
      <c r="FAK446" s="52"/>
      <c r="FAL446" s="69"/>
      <c r="FAM446" s="69"/>
      <c r="FAN446" s="69"/>
      <c r="FAO446" s="107"/>
      <c r="FAP446" s="2"/>
      <c r="FAQ446" s="15"/>
      <c r="FAR446" s="15"/>
      <c r="FAS446" s="80"/>
      <c r="FAT446" s="52"/>
      <c r="FAU446" s="69"/>
      <c r="FAV446" s="69"/>
      <c r="FAW446" s="69"/>
      <c r="FAX446" s="107"/>
      <c r="FAY446" s="2"/>
      <c r="FAZ446" s="15"/>
      <c r="FBA446" s="15"/>
      <c r="FBB446" s="80"/>
      <c r="FBC446" s="52"/>
      <c r="FBD446" s="69"/>
      <c r="FBE446" s="69"/>
      <c r="FBF446" s="69"/>
      <c r="FBG446" s="107"/>
      <c r="FBH446" s="2"/>
      <c r="FBI446" s="15"/>
      <c r="FBJ446" s="15"/>
      <c r="FBK446" s="80"/>
      <c r="FBL446" s="52"/>
      <c r="FBM446" s="69"/>
      <c r="FBN446" s="69"/>
      <c r="FBO446" s="69"/>
      <c r="FBP446" s="107"/>
      <c r="FBQ446" s="2"/>
      <c r="FBR446" s="15"/>
      <c r="FBS446" s="15"/>
      <c r="FBT446" s="80"/>
      <c r="FBU446" s="52"/>
      <c r="FBV446" s="69"/>
      <c r="FBW446" s="69"/>
      <c r="FBX446" s="69"/>
      <c r="FBY446" s="107"/>
      <c r="FBZ446" s="2"/>
      <c r="FCA446" s="15"/>
      <c r="FCB446" s="15"/>
      <c r="FCC446" s="80"/>
      <c r="FCD446" s="52"/>
      <c r="FCE446" s="69"/>
      <c r="FCF446" s="69"/>
      <c r="FCG446" s="69"/>
      <c r="FCH446" s="107"/>
      <c r="FCI446" s="2"/>
      <c r="FCJ446" s="15"/>
      <c r="FCK446" s="15"/>
      <c r="FCL446" s="80"/>
      <c r="FCM446" s="52"/>
      <c r="FCN446" s="69"/>
      <c r="FCO446" s="69"/>
      <c r="FCP446" s="69"/>
      <c r="FCQ446" s="107"/>
      <c r="FCR446" s="2"/>
      <c r="FCS446" s="15"/>
      <c r="FCT446" s="15"/>
      <c r="FCU446" s="80"/>
      <c r="FCV446" s="52"/>
      <c r="FCW446" s="69"/>
      <c r="FCX446" s="69"/>
      <c r="FCY446" s="69"/>
      <c r="FCZ446" s="107"/>
      <c r="FDA446" s="2"/>
      <c r="FDB446" s="15"/>
      <c r="FDC446" s="15"/>
      <c r="FDD446" s="80"/>
      <c r="FDE446" s="52"/>
      <c r="FDF446" s="69"/>
      <c r="FDG446" s="69"/>
      <c r="FDH446" s="69"/>
      <c r="FDI446" s="107"/>
      <c r="FDJ446" s="2"/>
      <c r="FDK446" s="15"/>
      <c r="FDL446" s="15"/>
      <c r="FDM446" s="80"/>
      <c r="FDN446" s="52"/>
      <c r="FDO446" s="69"/>
      <c r="FDP446" s="69"/>
      <c r="FDQ446" s="69"/>
      <c r="FDR446" s="107"/>
      <c r="FDS446" s="2"/>
      <c r="FDT446" s="15"/>
      <c r="FDU446" s="15"/>
      <c r="FDV446" s="80"/>
      <c r="FDW446" s="52"/>
      <c r="FDX446" s="69"/>
      <c r="FDY446" s="69"/>
      <c r="FDZ446" s="69"/>
      <c r="FEA446" s="107"/>
      <c r="FEB446" s="2"/>
      <c r="FEC446" s="15"/>
      <c r="FED446" s="15"/>
      <c r="FEE446" s="80"/>
      <c r="FEF446" s="52"/>
      <c r="FEG446" s="69"/>
      <c r="FEH446" s="69"/>
      <c r="FEI446" s="69"/>
      <c r="FEJ446" s="107"/>
      <c r="FEK446" s="2"/>
      <c r="FEL446" s="15"/>
      <c r="FEM446" s="15"/>
      <c r="FEN446" s="80"/>
      <c r="FEO446" s="52"/>
      <c r="FEP446" s="69"/>
      <c r="FEQ446" s="69"/>
      <c r="FER446" s="69"/>
      <c r="FES446" s="107"/>
      <c r="FET446" s="2"/>
      <c r="FEU446" s="15"/>
      <c r="FEV446" s="15"/>
      <c r="FEW446" s="80"/>
      <c r="FEX446" s="52"/>
      <c r="FEY446" s="69"/>
      <c r="FEZ446" s="69"/>
      <c r="FFA446" s="69"/>
      <c r="FFB446" s="107"/>
      <c r="FFC446" s="2"/>
      <c r="FFD446" s="15"/>
      <c r="FFE446" s="15"/>
      <c r="FFF446" s="80"/>
      <c r="FFG446" s="52"/>
      <c r="FFH446" s="69"/>
      <c r="FFI446" s="69"/>
      <c r="FFJ446" s="69"/>
      <c r="FFK446" s="107"/>
      <c r="FFL446" s="2"/>
      <c r="FFM446" s="15"/>
      <c r="FFN446" s="15"/>
      <c r="FFO446" s="80"/>
      <c r="FFP446" s="52"/>
      <c r="FFQ446" s="69"/>
      <c r="FFR446" s="69"/>
      <c r="FFS446" s="69"/>
      <c r="FFT446" s="107"/>
      <c r="FFU446" s="2"/>
      <c r="FFV446" s="15"/>
      <c r="FFW446" s="15"/>
      <c r="FFX446" s="80"/>
      <c r="FFY446" s="52"/>
      <c r="FFZ446" s="69"/>
      <c r="FGA446" s="69"/>
      <c r="FGB446" s="69"/>
      <c r="FGC446" s="107"/>
      <c r="FGD446" s="2"/>
      <c r="FGE446" s="15"/>
      <c r="FGF446" s="15"/>
      <c r="FGG446" s="80"/>
      <c r="FGH446" s="52"/>
      <c r="FGI446" s="69"/>
      <c r="FGJ446" s="69"/>
      <c r="FGK446" s="69"/>
      <c r="FGL446" s="107"/>
      <c r="FGM446" s="2"/>
      <c r="FGN446" s="15"/>
      <c r="FGO446" s="15"/>
      <c r="FGP446" s="80"/>
      <c r="FGQ446" s="52"/>
      <c r="FGR446" s="69"/>
      <c r="FGS446" s="69"/>
      <c r="FGT446" s="69"/>
      <c r="FGU446" s="107"/>
      <c r="FGV446" s="2"/>
      <c r="FGW446" s="15"/>
      <c r="FGX446" s="15"/>
      <c r="FGY446" s="80"/>
      <c r="FGZ446" s="52"/>
      <c r="FHA446" s="69"/>
      <c r="FHB446" s="69"/>
      <c r="FHC446" s="69"/>
      <c r="FHD446" s="107"/>
      <c r="FHE446" s="2"/>
      <c r="FHF446" s="15"/>
      <c r="FHG446" s="15"/>
      <c r="FHH446" s="80"/>
      <c r="FHI446" s="52"/>
      <c r="FHJ446" s="69"/>
      <c r="FHK446" s="69"/>
      <c r="FHL446" s="69"/>
      <c r="FHM446" s="107"/>
      <c r="FHN446" s="2"/>
      <c r="FHO446" s="15"/>
      <c r="FHP446" s="15"/>
      <c r="FHQ446" s="80"/>
      <c r="FHR446" s="52"/>
      <c r="FHS446" s="69"/>
      <c r="FHT446" s="69"/>
      <c r="FHU446" s="69"/>
      <c r="FHV446" s="107"/>
      <c r="FHW446" s="2"/>
      <c r="FHX446" s="15"/>
      <c r="FHY446" s="15"/>
      <c r="FHZ446" s="80"/>
      <c r="FIA446" s="52"/>
      <c r="FIB446" s="69"/>
      <c r="FIC446" s="69"/>
      <c r="FID446" s="69"/>
      <c r="FIE446" s="107"/>
      <c r="FIF446" s="2"/>
      <c r="FIG446" s="15"/>
      <c r="FIH446" s="15"/>
      <c r="FII446" s="80"/>
      <c r="FIJ446" s="52"/>
      <c r="FIK446" s="69"/>
      <c r="FIL446" s="69"/>
      <c r="FIM446" s="69"/>
      <c r="FIN446" s="107"/>
      <c r="FIO446" s="2"/>
      <c r="FIP446" s="15"/>
      <c r="FIQ446" s="15"/>
      <c r="FIR446" s="80"/>
      <c r="FIS446" s="52"/>
      <c r="FIT446" s="69"/>
      <c r="FIU446" s="69"/>
      <c r="FIV446" s="69"/>
      <c r="FIW446" s="107"/>
      <c r="FIX446" s="2"/>
      <c r="FIY446" s="15"/>
      <c r="FIZ446" s="15"/>
      <c r="FJA446" s="80"/>
      <c r="FJB446" s="52"/>
      <c r="FJC446" s="69"/>
      <c r="FJD446" s="69"/>
      <c r="FJE446" s="69"/>
      <c r="FJF446" s="107"/>
      <c r="FJG446" s="2"/>
      <c r="FJH446" s="15"/>
      <c r="FJI446" s="15"/>
      <c r="FJJ446" s="80"/>
      <c r="FJK446" s="52"/>
      <c r="FJL446" s="69"/>
      <c r="FJM446" s="69"/>
      <c r="FJN446" s="69"/>
      <c r="FJO446" s="107"/>
      <c r="FJP446" s="2"/>
      <c r="FJQ446" s="15"/>
      <c r="FJR446" s="15"/>
      <c r="FJS446" s="80"/>
      <c r="FJT446" s="52"/>
      <c r="FJU446" s="69"/>
      <c r="FJV446" s="69"/>
      <c r="FJW446" s="69"/>
      <c r="FJX446" s="107"/>
      <c r="FJY446" s="2"/>
      <c r="FJZ446" s="15"/>
      <c r="FKA446" s="15"/>
      <c r="FKB446" s="80"/>
      <c r="FKC446" s="52"/>
      <c r="FKD446" s="69"/>
      <c r="FKE446" s="69"/>
      <c r="FKF446" s="69"/>
      <c r="FKG446" s="107"/>
      <c r="FKH446" s="2"/>
      <c r="FKI446" s="15"/>
      <c r="FKJ446" s="15"/>
      <c r="FKK446" s="80"/>
      <c r="FKL446" s="52"/>
      <c r="FKM446" s="69"/>
      <c r="FKN446" s="69"/>
      <c r="FKO446" s="69"/>
      <c r="FKP446" s="107"/>
      <c r="FKQ446" s="2"/>
      <c r="FKR446" s="15"/>
      <c r="FKS446" s="15"/>
      <c r="FKT446" s="80"/>
      <c r="FKU446" s="52"/>
      <c r="FKV446" s="69"/>
      <c r="FKW446" s="69"/>
      <c r="FKX446" s="69"/>
      <c r="FKY446" s="107"/>
      <c r="FKZ446" s="2"/>
      <c r="FLA446" s="15"/>
      <c r="FLB446" s="15"/>
      <c r="FLC446" s="80"/>
      <c r="FLD446" s="52"/>
      <c r="FLE446" s="69"/>
      <c r="FLF446" s="69"/>
      <c r="FLG446" s="69"/>
      <c r="FLH446" s="107"/>
      <c r="FLI446" s="2"/>
      <c r="FLJ446" s="15"/>
      <c r="FLK446" s="15"/>
      <c r="FLL446" s="80"/>
      <c r="FLM446" s="52"/>
      <c r="FLN446" s="69"/>
      <c r="FLO446" s="69"/>
      <c r="FLP446" s="69"/>
      <c r="FLQ446" s="107"/>
      <c r="FLR446" s="2"/>
      <c r="FLS446" s="15"/>
      <c r="FLT446" s="15"/>
      <c r="FLU446" s="80"/>
      <c r="FLV446" s="52"/>
      <c r="FLW446" s="69"/>
      <c r="FLX446" s="69"/>
      <c r="FLY446" s="69"/>
      <c r="FLZ446" s="107"/>
      <c r="FMA446" s="2"/>
      <c r="FMB446" s="15"/>
      <c r="FMC446" s="15"/>
      <c r="FMD446" s="80"/>
      <c r="FME446" s="52"/>
      <c r="FMF446" s="69"/>
      <c r="FMG446" s="69"/>
      <c r="FMH446" s="69"/>
      <c r="FMI446" s="107"/>
      <c r="FMJ446" s="2"/>
      <c r="FMK446" s="15"/>
      <c r="FML446" s="15"/>
      <c r="FMM446" s="80"/>
      <c r="FMN446" s="52"/>
      <c r="FMO446" s="69"/>
      <c r="FMP446" s="69"/>
      <c r="FMQ446" s="69"/>
      <c r="FMR446" s="107"/>
      <c r="FMS446" s="2"/>
      <c r="FMT446" s="15"/>
      <c r="FMU446" s="15"/>
      <c r="FMV446" s="80"/>
      <c r="FMW446" s="52"/>
      <c r="FMX446" s="69"/>
      <c r="FMY446" s="69"/>
      <c r="FMZ446" s="69"/>
      <c r="FNA446" s="107"/>
      <c r="FNB446" s="2"/>
      <c r="FNC446" s="15"/>
      <c r="FND446" s="15"/>
      <c r="FNE446" s="80"/>
      <c r="FNF446" s="52"/>
      <c r="FNG446" s="69"/>
      <c r="FNH446" s="69"/>
      <c r="FNI446" s="69"/>
      <c r="FNJ446" s="107"/>
      <c r="FNK446" s="2"/>
      <c r="FNL446" s="15"/>
      <c r="FNM446" s="15"/>
      <c r="FNN446" s="80"/>
      <c r="FNO446" s="52"/>
      <c r="FNP446" s="69"/>
      <c r="FNQ446" s="69"/>
      <c r="FNR446" s="69"/>
      <c r="FNS446" s="107"/>
      <c r="FNT446" s="2"/>
      <c r="FNU446" s="15"/>
      <c r="FNV446" s="15"/>
      <c r="FNW446" s="80"/>
      <c r="FNX446" s="52"/>
      <c r="FNY446" s="69"/>
      <c r="FNZ446" s="69"/>
      <c r="FOA446" s="69"/>
      <c r="FOB446" s="107"/>
      <c r="FOC446" s="2"/>
      <c r="FOD446" s="15"/>
      <c r="FOE446" s="15"/>
      <c r="FOF446" s="80"/>
      <c r="FOG446" s="52"/>
      <c r="FOH446" s="69"/>
      <c r="FOI446" s="69"/>
      <c r="FOJ446" s="69"/>
      <c r="FOK446" s="107"/>
      <c r="FOL446" s="2"/>
      <c r="FOM446" s="15"/>
      <c r="FON446" s="15"/>
      <c r="FOO446" s="80"/>
      <c r="FOP446" s="52"/>
      <c r="FOQ446" s="69"/>
      <c r="FOR446" s="69"/>
      <c r="FOS446" s="69"/>
      <c r="FOT446" s="107"/>
      <c r="FOU446" s="2"/>
      <c r="FOV446" s="15"/>
      <c r="FOW446" s="15"/>
      <c r="FOX446" s="80"/>
      <c r="FOY446" s="52"/>
      <c r="FOZ446" s="69"/>
      <c r="FPA446" s="69"/>
      <c r="FPB446" s="69"/>
      <c r="FPC446" s="107"/>
      <c r="FPD446" s="2"/>
      <c r="FPE446" s="15"/>
      <c r="FPF446" s="15"/>
      <c r="FPG446" s="80"/>
      <c r="FPH446" s="52"/>
      <c r="FPI446" s="69"/>
      <c r="FPJ446" s="69"/>
      <c r="FPK446" s="69"/>
      <c r="FPL446" s="107"/>
      <c r="FPM446" s="2"/>
      <c r="FPN446" s="15"/>
      <c r="FPO446" s="15"/>
      <c r="FPP446" s="80"/>
      <c r="FPQ446" s="52"/>
      <c r="FPR446" s="69"/>
      <c r="FPS446" s="69"/>
      <c r="FPT446" s="69"/>
      <c r="FPU446" s="107"/>
      <c r="FPV446" s="2"/>
      <c r="FPW446" s="15"/>
      <c r="FPX446" s="15"/>
      <c r="FPY446" s="80"/>
      <c r="FPZ446" s="52"/>
      <c r="FQA446" s="69"/>
      <c r="FQB446" s="69"/>
      <c r="FQC446" s="69"/>
      <c r="FQD446" s="107"/>
      <c r="FQE446" s="2"/>
      <c r="FQF446" s="15"/>
      <c r="FQG446" s="15"/>
      <c r="FQH446" s="80"/>
      <c r="FQI446" s="52"/>
      <c r="FQJ446" s="69"/>
      <c r="FQK446" s="69"/>
      <c r="FQL446" s="69"/>
      <c r="FQM446" s="107"/>
      <c r="FQN446" s="2"/>
      <c r="FQO446" s="15"/>
      <c r="FQP446" s="15"/>
      <c r="FQQ446" s="80"/>
      <c r="FQR446" s="52"/>
      <c r="FQS446" s="69"/>
      <c r="FQT446" s="69"/>
      <c r="FQU446" s="69"/>
      <c r="FQV446" s="107"/>
      <c r="FQW446" s="2"/>
      <c r="FQX446" s="15"/>
      <c r="FQY446" s="15"/>
      <c r="FQZ446" s="80"/>
      <c r="FRA446" s="52"/>
      <c r="FRB446" s="69"/>
      <c r="FRC446" s="69"/>
      <c r="FRD446" s="69"/>
      <c r="FRE446" s="107"/>
      <c r="FRF446" s="2"/>
      <c r="FRG446" s="15"/>
      <c r="FRH446" s="15"/>
      <c r="FRI446" s="80"/>
      <c r="FRJ446" s="52"/>
      <c r="FRK446" s="69"/>
      <c r="FRL446" s="69"/>
      <c r="FRM446" s="69"/>
      <c r="FRN446" s="107"/>
      <c r="FRO446" s="2"/>
      <c r="FRP446" s="15"/>
      <c r="FRQ446" s="15"/>
      <c r="FRR446" s="80"/>
      <c r="FRS446" s="52"/>
      <c r="FRT446" s="69"/>
      <c r="FRU446" s="69"/>
      <c r="FRV446" s="69"/>
      <c r="FRW446" s="107"/>
      <c r="FRX446" s="2"/>
      <c r="FRY446" s="15"/>
      <c r="FRZ446" s="15"/>
      <c r="FSA446" s="80"/>
      <c r="FSB446" s="52"/>
      <c r="FSC446" s="69"/>
      <c r="FSD446" s="69"/>
      <c r="FSE446" s="69"/>
      <c r="FSF446" s="107"/>
      <c r="FSG446" s="2"/>
      <c r="FSH446" s="15"/>
      <c r="FSI446" s="15"/>
      <c r="FSJ446" s="80"/>
      <c r="FSK446" s="52"/>
      <c r="FSL446" s="69"/>
      <c r="FSM446" s="69"/>
      <c r="FSN446" s="69"/>
      <c r="FSO446" s="107"/>
      <c r="FSP446" s="2"/>
      <c r="FSQ446" s="15"/>
      <c r="FSR446" s="15"/>
      <c r="FSS446" s="80"/>
      <c r="FST446" s="52"/>
      <c r="FSU446" s="69"/>
      <c r="FSV446" s="69"/>
      <c r="FSW446" s="69"/>
      <c r="FSX446" s="107"/>
      <c r="FSY446" s="2"/>
      <c r="FSZ446" s="15"/>
      <c r="FTA446" s="15"/>
      <c r="FTB446" s="80"/>
      <c r="FTC446" s="52"/>
      <c r="FTD446" s="69"/>
      <c r="FTE446" s="69"/>
      <c r="FTF446" s="69"/>
      <c r="FTG446" s="107"/>
      <c r="FTH446" s="2"/>
      <c r="FTI446" s="15"/>
      <c r="FTJ446" s="15"/>
      <c r="FTK446" s="80"/>
      <c r="FTL446" s="52"/>
      <c r="FTM446" s="69"/>
      <c r="FTN446" s="69"/>
      <c r="FTO446" s="69"/>
      <c r="FTP446" s="107"/>
      <c r="FTQ446" s="2"/>
      <c r="FTR446" s="15"/>
      <c r="FTS446" s="15"/>
      <c r="FTT446" s="80"/>
      <c r="FTU446" s="52"/>
      <c r="FTV446" s="69"/>
      <c r="FTW446" s="69"/>
      <c r="FTX446" s="69"/>
      <c r="FTY446" s="107"/>
      <c r="FTZ446" s="2"/>
      <c r="FUA446" s="15"/>
      <c r="FUB446" s="15"/>
      <c r="FUC446" s="80"/>
      <c r="FUD446" s="52"/>
      <c r="FUE446" s="69"/>
      <c r="FUF446" s="69"/>
      <c r="FUG446" s="69"/>
      <c r="FUH446" s="107"/>
      <c r="FUI446" s="2"/>
      <c r="FUJ446" s="15"/>
      <c r="FUK446" s="15"/>
      <c r="FUL446" s="80"/>
      <c r="FUM446" s="52"/>
      <c r="FUN446" s="69"/>
      <c r="FUO446" s="69"/>
      <c r="FUP446" s="69"/>
      <c r="FUQ446" s="107"/>
      <c r="FUR446" s="2"/>
      <c r="FUS446" s="15"/>
      <c r="FUT446" s="15"/>
      <c r="FUU446" s="80"/>
      <c r="FUV446" s="52"/>
      <c r="FUW446" s="69"/>
      <c r="FUX446" s="69"/>
      <c r="FUY446" s="69"/>
      <c r="FUZ446" s="107"/>
      <c r="FVA446" s="2"/>
      <c r="FVB446" s="15"/>
      <c r="FVC446" s="15"/>
      <c r="FVD446" s="80"/>
      <c r="FVE446" s="52"/>
      <c r="FVF446" s="69"/>
      <c r="FVG446" s="69"/>
      <c r="FVH446" s="69"/>
      <c r="FVI446" s="107"/>
      <c r="FVJ446" s="2"/>
      <c r="FVK446" s="15"/>
      <c r="FVL446" s="15"/>
      <c r="FVM446" s="80"/>
      <c r="FVN446" s="52"/>
      <c r="FVO446" s="69"/>
      <c r="FVP446" s="69"/>
      <c r="FVQ446" s="69"/>
      <c r="FVR446" s="107"/>
      <c r="FVS446" s="2"/>
      <c r="FVT446" s="15"/>
      <c r="FVU446" s="15"/>
      <c r="FVV446" s="80"/>
      <c r="FVW446" s="52"/>
      <c r="FVX446" s="69"/>
      <c r="FVY446" s="69"/>
      <c r="FVZ446" s="69"/>
      <c r="FWA446" s="107"/>
      <c r="FWB446" s="2"/>
      <c r="FWC446" s="15"/>
      <c r="FWD446" s="15"/>
      <c r="FWE446" s="80"/>
      <c r="FWF446" s="52"/>
      <c r="FWG446" s="69"/>
      <c r="FWH446" s="69"/>
      <c r="FWI446" s="69"/>
      <c r="FWJ446" s="107"/>
      <c r="FWK446" s="2"/>
      <c r="FWL446" s="15"/>
      <c r="FWM446" s="15"/>
      <c r="FWN446" s="80"/>
      <c r="FWO446" s="52"/>
      <c r="FWP446" s="69"/>
      <c r="FWQ446" s="69"/>
      <c r="FWR446" s="69"/>
      <c r="FWS446" s="107"/>
      <c r="FWT446" s="2"/>
      <c r="FWU446" s="15"/>
      <c r="FWV446" s="15"/>
      <c r="FWW446" s="80"/>
      <c r="FWX446" s="52"/>
      <c r="FWY446" s="69"/>
      <c r="FWZ446" s="69"/>
      <c r="FXA446" s="69"/>
      <c r="FXB446" s="107"/>
      <c r="FXC446" s="2"/>
      <c r="FXD446" s="15"/>
      <c r="FXE446" s="15"/>
      <c r="FXF446" s="80"/>
      <c r="FXG446" s="52"/>
      <c r="FXH446" s="69"/>
      <c r="FXI446" s="69"/>
      <c r="FXJ446" s="69"/>
      <c r="FXK446" s="107"/>
      <c r="FXL446" s="2"/>
      <c r="FXM446" s="15"/>
      <c r="FXN446" s="15"/>
      <c r="FXO446" s="80"/>
      <c r="FXP446" s="52"/>
      <c r="FXQ446" s="69"/>
      <c r="FXR446" s="69"/>
      <c r="FXS446" s="69"/>
      <c r="FXT446" s="107"/>
      <c r="FXU446" s="2"/>
      <c r="FXV446" s="15"/>
      <c r="FXW446" s="15"/>
      <c r="FXX446" s="80"/>
      <c r="FXY446" s="52"/>
      <c r="FXZ446" s="69"/>
      <c r="FYA446" s="69"/>
      <c r="FYB446" s="69"/>
      <c r="FYC446" s="107"/>
      <c r="FYD446" s="2"/>
      <c r="FYE446" s="15"/>
      <c r="FYF446" s="15"/>
      <c r="FYG446" s="80"/>
      <c r="FYH446" s="52"/>
      <c r="FYI446" s="69"/>
      <c r="FYJ446" s="69"/>
      <c r="FYK446" s="69"/>
      <c r="FYL446" s="107"/>
      <c r="FYM446" s="2"/>
      <c r="FYN446" s="15"/>
      <c r="FYO446" s="15"/>
      <c r="FYP446" s="80"/>
      <c r="FYQ446" s="52"/>
      <c r="FYR446" s="69"/>
      <c r="FYS446" s="69"/>
      <c r="FYT446" s="69"/>
      <c r="FYU446" s="107"/>
      <c r="FYV446" s="2"/>
      <c r="FYW446" s="15"/>
      <c r="FYX446" s="15"/>
      <c r="FYY446" s="80"/>
      <c r="FYZ446" s="52"/>
      <c r="FZA446" s="69"/>
      <c r="FZB446" s="69"/>
      <c r="FZC446" s="69"/>
      <c r="FZD446" s="107"/>
      <c r="FZE446" s="2"/>
      <c r="FZF446" s="15"/>
      <c r="FZG446" s="15"/>
      <c r="FZH446" s="80"/>
      <c r="FZI446" s="52"/>
      <c r="FZJ446" s="69"/>
      <c r="FZK446" s="69"/>
      <c r="FZL446" s="69"/>
      <c r="FZM446" s="107"/>
      <c r="FZN446" s="2"/>
      <c r="FZO446" s="15"/>
      <c r="FZP446" s="15"/>
      <c r="FZQ446" s="80"/>
      <c r="FZR446" s="52"/>
      <c r="FZS446" s="69"/>
      <c r="FZT446" s="69"/>
      <c r="FZU446" s="69"/>
      <c r="FZV446" s="107"/>
      <c r="FZW446" s="2"/>
      <c r="FZX446" s="15"/>
      <c r="FZY446" s="15"/>
      <c r="FZZ446" s="80"/>
      <c r="GAA446" s="52"/>
      <c r="GAB446" s="69"/>
      <c r="GAC446" s="69"/>
      <c r="GAD446" s="69"/>
      <c r="GAE446" s="107"/>
      <c r="GAF446" s="2"/>
      <c r="GAG446" s="15"/>
      <c r="GAH446" s="15"/>
      <c r="GAI446" s="80"/>
      <c r="GAJ446" s="52"/>
      <c r="GAK446" s="69"/>
      <c r="GAL446" s="69"/>
      <c r="GAM446" s="69"/>
      <c r="GAN446" s="107"/>
      <c r="GAO446" s="2"/>
      <c r="GAP446" s="15"/>
      <c r="GAQ446" s="15"/>
      <c r="GAR446" s="80"/>
      <c r="GAS446" s="52"/>
      <c r="GAT446" s="69"/>
      <c r="GAU446" s="69"/>
      <c r="GAV446" s="69"/>
      <c r="GAW446" s="107"/>
      <c r="GAX446" s="2"/>
      <c r="GAY446" s="15"/>
      <c r="GAZ446" s="15"/>
      <c r="GBA446" s="80"/>
      <c r="GBB446" s="52"/>
      <c r="GBC446" s="69"/>
      <c r="GBD446" s="69"/>
      <c r="GBE446" s="69"/>
      <c r="GBF446" s="107"/>
      <c r="GBG446" s="2"/>
      <c r="GBH446" s="15"/>
      <c r="GBI446" s="15"/>
      <c r="GBJ446" s="80"/>
      <c r="GBK446" s="52"/>
      <c r="GBL446" s="69"/>
      <c r="GBM446" s="69"/>
      <c r="GBN446" s="69"/>
      <c r="GBO446" s="107"/>
      <c r="GBP446" s="2"/>
      <c r="GBQ446" s="15"/>
      <c r="GBR446" s="15"/>
      <c r="GBS446" s="80"/>
      <c r="GBT446" s="52"/>
      <c r="GBU446" s="69"/>
      <c r="GBV446" s="69"/>
      <c r="GBW446" s="69"/>
      <c r="GBX446" s="107"/>
      <c r="GBY446" s="2"/>
      <c r="GBZ446" s="15"/>
      <c r="GCA446" s="15"/>
      <c r="GCB446" s="80"/>
      <c r="GCC446" s="52"/>
      <c r="GCD446" s="69"/>
      <c r="GCE446" s="69"/>
      <c r="GCF446" s="69"/>
      <c r="GCG446" s="107"/>
      <c r="GCH446" s="2"/>
      <c r="GCI446" s="15"/>
      <c r="GCJ446" s="15"/>
      <c r="GCK446" s="80"/>
      <c r="GCL446" s="52"/>
      <c r="GCM446" s="69"/>
      <c r="GCN446" s="69"/>
      <c r="GCO446" s="69"/>
      <c r="GCP446" s="107"/>
      <c r="GCQ446" s="2"/>
      <c r="GCR446" s="15"/>
      <c r="GCS446" s="15"/>
      <c r="GCT446" s="80"/>
      <c r="GCU446" s="52"/>
      <c r="GCV446" s="69"/>
      <c r="GCW446" s="69"/>
      <c r="GCX446" s="69"/>
      <c r="GCY446" s="107"/>
      <c r="GCZ446" s="2"/>
      <c r="GDA446" s="15"/>
      <c r="GDB446" s="15"/>
      <c r="GDC446" s="80"/>
      <c r="GDD446" s="52"/>
      <c r="GDE446" s="69"/>
      <c r="GDF446" s="69"/>
      <c r="GDG446" s="69"/>
      <c r="GDH446" s="107"/>
      <c r="GDI446" s="2"/>
      <c r="GDJ446" s="15"/>
      <c r="GDK446" s="15"/>
      <c r="GDL446" s="80"/>
      <c r="GDM446" s="52"/>
      <c r="GDN446" s="69"/>
      <c r="GDO446" s="69"/>
      <c r="GDP446" s="69"/>
      <c r="GDQ446" s="107"/>
      <c r="GDR446" s="2"/>
      <c r="GDS446" s="15"/>
      <c r="GDT446" s="15"/>
      <c r="GDU446" s="80"/>
      <c r="GDV446" s="52"/>
      <c r="GDW446" s="69"/>
      <c r="GDX446" s="69"/>
      <c r="GDY446" s="69"/>
      <c r="GDZ446" s="107"/>
      <c r="GEA446" s="2"/>
      <c r="GEB446" s="15"/>
      <c r="GEC446" s="15"/>
      <c r="GED446" s="80"/>
      <c r="GEE446" s="52"/>
      <c r="GEF446" s="69"/>
      <c r="GEG446" s="69"/>
      <c r="GEH446" s="69"/>
      <c r="GEI446" s="107"/>
      <c r="GEJ446" s="2"/>
      <c r="GEK446" s="15"/>
      <c r="GEL446" s="15"/>
      <c r="GEM446" s="80"/>
      <c r="GEN446" s="52"/>
      <c r="GEO446" s="69"/>
      <c r="GEP446" s="69"/>
      <c r="GEQ446" s="69"/>
      <c r="GER446" s="107"/>
      <c r="GES446" s="2"/>
      <c r="GET446" s="15"/>
      <c r="GEU446" s="15"/>
      <c r="GEV446" s="80"/>
      <c r="GEW446" s="52"/>
      <c r="GEX446" s="69"/>
      <c r="GEY446" s="69"/>
      <c r="GEZ446" s="69"/>
      <c r="GFA446" s="107"/>
      <c r="GFB446" s="2"/>
      <c r="GFC446" s="15"/>
      <c r="GFD446" s="15"/>
      <c r="GFE446" s="80"/>
      <c r="GFF446" s="52"/>
      <c r="GFG446" s="69"/>
      <c r="GFH446" s="69"/>
      <c r="GFI446" s="69"/>
      <c r="GFJ446" s="107"/>
      <c r="GFK446" s="2"/>
      <c r="GFL446" s="15"/>
      <c r="GFM446" s="15"/>
      <c r="GFN446" s="80"/>
      <c r="GFO446" s="52"/>
      <c r="GFP446" s="69"/>
      <c r="GFQ446" s="69"/>
      <c r="GFR446" s="69"/>
      <c r="GFS446" s="107"/>
      <c r="GFT446" s="2"/>
      <c r="GFU446" s="15"/>
      <c r="GFV446" s="15"/>
      <c r="GFW446" s="80"/>
      <c r="GFX446" s="52"/>
      <c r="GFY446" s="69"/>
      <c r="GFZ446" s="69"/>
      <c r="GGA446" s="69"/>
      <c r="GGB446" s="107"/>
      <c r="GGC446" s="2"/>
      <c r="GGD446" s="15"/>
      <c r="GGE446" s="15"/>
      <c r="GGF446" s="80"/>
      <c r="GGG446" s="52"/>
      <c r="GGH446" s="69"/>
      <c r="GGI446" s="69"/>
      <c r="GGJ446" s="69"/>
      <c r="GGK446" s="107"/>
      <c r="GGL446" s="2"/>
      <c r="GGM446" s="15"/>
      <c r="GGN446" s="15"/>
      <c r="GGO446" s="80"/>
      <c r="GGP446" s="52"/>
      <c r="GGQ446" s="69"/>
      <c r="GGR446" s="69"/>
      <c r="GGS446" s="69"/>
      <c r="GGT446" s="107"/>
      <c r="GGU446" s="2"/>
      <c r="GGV446" s="15"/>
      <c r="GGW446" s="15"/>
      <c r="GGX446" s="80"/>
      <c r="GGY446" s="52"/>
      <c r="GGZ446" s="69"/>
      <c r="GHA446" s="69"/>
      <c r="GHB446" s="69"/>
      <c r="GHC446" s="107"/>
      <c r="GHD446" s="2"/>
      <c r="GHE446" s="15"/>
      <c r="GHF446" s="15"/>
      <c r="GHG446" s="80"/>
      <c r="GHH446" s="52"/>
      <c r="GHI446" s="69"/>
      <c r="GHJ446" s="69"/>
      <c r="GHK446" s="69"/>
      <c r="GHL446" s="107"/>
      <c r="GHM446" s="2"/>
      <c r="GHN446" s="15"/>
      <c r="GHO446" s="15"/>
      <c r="GHP446" s="80"/>
      <c r="GHQ446" s="52"/>
      <c r="GHR446" s="69"/>
      <c r="GHS446" s="69"/>
      <c r="GHT446" s="69"/>
      <c r="GHU446" s="107"/>
      <c r="GHV446" s="2"/>
      <c r="GHW446" s="15"/>
      <c r="GHX446" s="15"/>
      <c r="GHY446" s="80"/>
      <c r="GHZ446" s="52"/>
      <c r="GIA446" s="69"/>
      <c r="GIB446" s="69"/>
      <c r="GIC446" s="69"/>
      <c r="GID446" s="107"/>
      <c r="GIE446" s="2"/>
      <c r="GIF446" s="15"/>
      <c r="GIG446" s="15"/>
      <c r="GIH446" s="80"/>
      <c r="GII446" s="52"/>
      <c r="GIJ446" s="69"/>
      <c r="GIK446" s="69"/>
      <c r="GIL446" s="69"/>
      <c r="GIM446" s="107"/>
      <c r="GIN446" s="2"/>
      <c r="GIO446" s="15"/>
      <c r="GIP446" s="15"/>
      <c r="GIQ446" s="80"/>
      <c r="GIR446" s="52"/>
      <c r="GIS446" s="69"/>
      <c r="GIT446" s="69"/>
      <c r="GIU446" s="69"/>
      <c r="GIV446" s="107"/>
      <c r="GIW446" s="2"/>
      <c r="GIX446" s="15"/>
      <c r="GIY446" s="15"/>
      <c r="GIZ446" s="80"/>
      <c r="GJA446" s="52"/>
      <c r="GJB446" s="69"/>
      <c r="GJC446" s="69"/>
      <c r="GJD446" s="69"/>
      <c r="GJE446" s="107"/>
      <c r="GJF446" s="2"/>
      <c r="GJG446" s="15"/>
      <c r="GJH446" s="15"/>
      <c r="GJI446" s="80"/>
      <c r="GJJ446" s="52"/>
      <c r="GJK446" s="69"/>
      <c r="GJL446" s="69"/>
      <c r="GJM446" s="69"/>
      <c r="GJN446" s="107"/>
      <c r="GJO446" s="2"/>
      <c r="GJP446" s="15"/>
      <c r="GJQ446" s="15"/>
      <c r="GJR446" s="80"/>
      <c r="GJS446" s="52"/>
      <c r="GJT446" s="69"/>
      <c r="GJU446" s="69"/>
      <c r="GJV446" s="69"/>
      <c r="GJW446" s="107"/>
      <c r="GJX446" s="2"/>
      <c r="GJY446" s="15"/>
      <c r="GJZ446" s="15"/>
      <c r="GKA446" s="80"/>
      <c r="GKB446" s="52"/>
      <c r="GKC446" s="69"/>
      <c r="GKD446" s="69"/>
      <c r="GKE446" s="69"/>
      <c r="GKF446" s="107"/>
      <c r="GKG446" s="2"/>
      <c r="GKH446" s="15"/>
      <c r="GKI446" s="15"/>
      <c r="GKJ446" s="80"/>
      <c r="GKK446" s="52"/>
      <c r="GKL446" s="69"/>
      <c r="GKM446" s="69"/>
      <c r="GKN446" s="69"/>
      <c r="GKO446" s="107"/>
      <c r="GKP446" s="2"/>
      <c r="GKQ446" s="15"/>
      <c r="GKR446" s="15"/>
      <c r="GKS446" s="80"/>
      <c r="GKT446" s="52"/>
      <c r="GKU446" s="69"/>
      <c r="GKV446" s="69"/>
      <c r="GKW446" s="69"/>
      <c r="GKX446" s="107"/>
      <c r="GKY446" s="2"/>
      <c r="GKZ446" s="15"/>
      <c r="GLA446" s="15"/>
      <c r="GLB446" s="80"/>
      <c r="GLC446" s="52"/>
      <c r="GLD446" s="69"/>
      <c r="GLE446" s="69"/>
      <c r="GLF446" s="69"/>
      <c r="GLG446" s="107"/>
      <c r="GLH446" s="2"/>
      <c r="GLI446" s="15"/>
      <c r="GLJ446" s="15"/>
      <c r="GLK446" s="80"/>
      <c r="GLL446" s="52"/>
      <c r="GLM446" s="69"/>
      <c r="GLN446" s="69"/>
      <c r="GLO446" s="69"/>
      <c r="GLP446" s="107"/>
      <c r="GLQ446" s="2"/>
      <c r="GLR446" s="15"/>
      <c r="GLS446" s="15"/>
      <c r="GLT446" s="80"/>
      <c r="GLU446" s="52"/>
      <c r="GLV446" s="69"/>
      <c r="GLW446" s="69"/>
      <c r="GLX446" s="69"/>
      <c r="GLY446" s="107"/>
      <c r="GLZ446" s="2"/>
      <c r="GMA446" s="15"/>
      <c r="GMB446" s="15"/>
      <c r="GMC446" s="80"/>
      <c r="GMD446" s="52"/>
      <c r="GME446" s="69"/>
      <c r="GMF446" s="69"/>
      <c r="GMG446" s="69"/>
      <c r="GMH446" s="107"/>
      <c r="GMI446" s="2"/>
      <c r="GMJ446" s="15"/>
      <c r="GMK446" s="15"/>
      <c r="GML446" s="80"/>
      <c r="GMM446" s="52"/>
      <c r="GMN446" s="69"/>
      <c r="GMO446" s="69"/>
      <c r="GMP446" s="69"/>
      <c r="GMQ446" s="107"/>
      <c r="GMR446" s="2"/>
      <c r="GMS446" s="15"/>
      <c r="GMT446" s="15"/>
      <c r="GMU446" s="80"/>
      <c r="GMV446" s="52"/>
      <c r="GMW446" s="69"/>
      <c r="GMX446" s="69"/>
      <c r="GMY446" s="69"/>
      <c r="GMZ446" s="107"/>
      <c r="GNA446" s="2"/>
      <c r="GNB446" s="15"/>
      <c r="GNC446" s="15"/>
      <c r="GND446" s="80"/>
      <c r="GNE446" s="52"/>
      <c r="GNF446" s="69"/>
      <c r="GNG446" s="69"/>
      <c r="GNH446" s="69"/>
      <c r="GNI446" s="107"/>
      <c r="GNJ446" s="2"/>
      <c r="GNK446" s="15"/>
      <c r="GNL446" s="15"/>
      <c r="GNM446" s="80"/>
      <c r="GNN446" s="52"/>
      <c r="GNO446" s="69"/>
      <c r="GNP446" s="69"/>
      <c r="GNQ446" s="69"/>
      <c r="GNR446" s="107"/>
      <c r="GNS446" s="2"/>
      <c r="GNT446" s="15"/>
      <c r="GNU446" s="15"/>
      <c r="GNV446" s="80"/>
      <c r="GNW446" s="52"/>
      <c r="GNX446" s="69"/>
      <c r="GNY446" s="69"/>
      <c r="GNZ446" s="69"/>
      <c r="GOA446" s="107"/>
      <c r="GOB446" s="2"/>
      <c r="GOC446" s="15"/>
      <c r="GOD446" s="15"/>
      <c r="GOE446" s="80"/>
      <c r="GOF446" s="52"/>
      <c r="GOG446" s="69"/>
      <c r="GOH446" s="69"/>
      <c r="GOI446" s="69"/>
      <c r="GOJ446" s="107"/>
      <c r="GOK446" s="2"/>
      <c r="GOL446" s="15"/>
      <c r="GOM446" s="15"/>
      <c r="GON446" s="80"/>
      <c r="GOO446" s="52"/>
      <c r="GOP446" s="69"/>
      <c r="GOQ446" s="69"/>
      <c r="GOR446" s="69"/>
      <c r="GOS446" s="107"/>
      <c r="GOT446" s="2"/>
      <c r="GOU446" s="15"/>
      <c r="GOV446" s="15"/>
      <c r="GOW446" s="80"/>
      <c r="GOX446" s="52"/>
      <c r="GOY446" s="69"/>
      <c r="GOZ446" s="69"/>
      <c r="GPA446" s="69"/>
      <c r="GPB446" s="107"/>
      <c r="GPC446" s="2"/>
      <c r="GPD446" s="15"/>
      <c r="GPE446" s="15"/>
      <c r="GPF446" s="80"/>
      <c r="GPG446" s="52"/>
      <c r="GPH446" s="69"/>
      <c r="GPI446" s="69"/>
      <c r="GPJ446" s="69"/>
      <c r="GPK446" s="107"/>
      <c r="GPL446" s="2"/>
      <c r="GPM446" s="15"/>
      <c r="GPN446" s="15"/>
      <c r="GPO446" s="80"/>
      <c r="GPP446" s="52"/>
      <c r="GPQ446" s="69"/>
      <c r="GPR446" s="69"/>
      <c r="GPS446" s="69"/>
      <c r="GPT446" s="107"/>
      <c r="GPU446" s="2"/>
      <c r="GPV446" s="15"/>
      <c r="GPW446" s="15"/>
      <c r="GPX446" s="80"/>
      <c r="GPY446" s="52"/>
      <c r="GPZ446" s="69"/>
      <c r="GQA446" s="69"/>
      <c r="GQB446" s="69"/>
      <c r="GQC446" s="107"/>
      <c r="GQD446" s="2"/>
      <c r="GQE446" s="15"/>
      <c r="GQF446" s="15"/>
      <c r="GQG446" s="80"/>
      <c r="GQH446" s="52"/>
      <c r="GQI446" s="69"/>
      <c r="GQJ446" s="69"/>
      <c r="GQK446" s="69"/>
      <c r="GQL446" s="107"/>
      <c r="GQM446" s="2"/>
      <c r="GQN446" s="15"/>
      <c r="GQO446" s="15"/>
      <c r="GQP446" s="80"/>
      <c r="GQQ446" s="52"/>
      <c r="GQR446" s="69"/>
      <c r="GQS446" s="69"/>
      <c r="GQT446" s="69"/>
      <c r="GQU446" s="107"/>
      <c r="GQV446" s="2"/>
      <c r="GQW446" s="15"/>
      <c r="GQX446" s="15"/>
      <c r="GQY446" s="80"/>
      <c r="GQZ446" s="52"/>
      <c r="GRA446" s="69"/>
      <c r="GRB446" s="69"/>
      <c r="GRC446" s="69"/>
      <c r="GRD446" s="107"/>
      <c r="GRE446" s="2"/>
      <c r="GRF446" s="15"/>
      <c r="GRG446" s="15"/>
      <c r="GRH446" s="80"/>
      <c r="GRI446" s="52"/>
      <c r="GRJ446" s="69"/>
      <c r="GRK446" s="69"/>
      <c r="GRL446" s="69"/>
      <c r="GRM446" s="107"/>
      <c r="GRN446" s="2"/>
      <c r="GRO446" s="15"/>
      <c r="GRP446" s="15"/>
      <c r="GRQ446" s="80"/>
      <c r="GRR446" s="52"/>
      <c r="GRS446" s="69"/>
      <c r="GRT446" s="69"/>
      <c r="GRU446" s="69"/>
      <c r="GRV446" s="107"/>
      <c r="GRW446" s="2"/>
      <c r="GRX446" s="15"/>
      <c r="GRY446" s="15"/>
      <c r="GRZ446" s="80"/>
      <c r="GSA446" s="52"/>
      <c r="GSB446" s="69"/>
      <c r="GSC446" s="69"/>
      <c r="GSD446" s="69"/>
      <c r="GSE446" s="107"/>
      <c r="GSF446" s="2"/>
      <c r="GSG446" s="15"/>
      <c r="GSH446" s="15"/>
      <c r="GSI446" s="80"/>
      <c r="GSJ446" s="52"/>
      <c r="GSK446" s="69"/>
      <c r="GSL446" s="69"/>
      <c r="GSM446" s="69"/>
      <c r="GSN446" s="107"/>
      <c r="GSO446" s="2"/>
      <c r="GSP446" s="15"/>
      <c r="GSQ446" s="15"/>
      <c r="GSR446" s="80"/>
      <c r="GSS446" s="52"/>
      <c r="GST446" s="69"/>
      <c r="GSU446" s="69"/>
      <c r="GSV446" s="69"/>
      <c r="GSW446" s="107"/>
      <c r="GSX446" s="2"/>
      <c r="GSY446" s="15"/>
      <c r="GSZ446" s="15"/>
      <c r="GTA446" s="80"/>
      <c r="GTB446" s="52"/>
      <c r="GTC446" s="69"/>
      <c r="GTD446" s="69"/>
      <c r="GTE446" s="69"/>
      <c r="GTF446" s="107"/>
      <c r="GTG446" s="2"/>
      <c r="GTH446" s="15"/>
      <c r="GTI446" s="15"/>
      <c r="GTJ446" s="80"/>
      <c r="GTK446" s="52"/>
      <c r="GTL446" s="69"/>
      <c r="GTM446" s="69"/>
      <c r="GTN446" s="69"/>
      <c r="GTO446" s="107"/>
      <c r="GTP446" s="2"/>
      <c r="GTQ446" s="15"/>
      <c r="GTR446" s="15"/>
      <c r="GTS446" s="80"/>
      <c r="GTT446" s="52"/>
      <c r="GTU446" s="69"/>
      <c r="GTV446" s="69"/>
      <c r="GTW446" s="69"/>
      <c r="GTX446" s="107"/>
      <c r="GTY446" s="2"/>
      <c r="GTZ446" s="15"/>
      <c r="GUA446" s="15"/>
      <c r="GUB446" s="80"/>
      <c r="GUC446" s="52"/>
      <c r="GUD446" s="69"/>
      <c r="GUE446" s="69"/>
      <c r="GUF446" s="69"/>
      <c r="GUG446" s="107"/>
      <c r="GUH446" s="2"/>
      <c r="GUI446" s="15"/>
      <c r="GUJ446" s="15"/>
      <c r="GUK446" s="80"/>
      <c r="GUL446" s="52"/>
      <c r="GUM446" s="69"/>
      <c r="GUN446" s="69"/>
      <c r="GUO446" s="69"/>
      <c r="GUP446" s="107"/>
      <c r="GUQ446" s="2"/>
      <c r="GUR446" s="15"/>
      <c r="GUS446" s="15"/>
      <c r="GUT446" s="80"/>
      <c r="GUU446" s="52"/>
      <c r="GUV446" s="69"/>
      <c r="GUW446" s="69"/>
      <c r="GUX446" s="69"/>
      <c r="GUY446" s="107"/>
      <c r="GUZ446" s="2"/>
      <c r="GVA446" s="15"/>
      <c r="GVB446" s="15"/>
      <c r="GVC446" s="80"/>
      <c r="GVD446" s="52"/>
      <c r="GVE446" s="69"/>
      <c r="GVF446" s="69"/>
      <c r="GVG446" s="69"/>
      <c r="GVH446" s="107"/>
      <c r="GVI446" s="2"/>
      <c r="GVJ446" s="15"/>
      <c r="GVK446" s="15"/>
      <c r="GVL446" s="80"/>
      <c r="GVM446" s="52"/>
      <c r="GVN446" s="69"/>
      <c r="GVO446" s="69"/>
      <c r="GVP446" s="69"/>
      <c r="GVQ446" s="107"/>
      <c r="GVR446" s="2"/>
      <c r="GVS446" s="15"/>
      <c r="GVT446" s="15"/>
      <c r="GVU446" s="80"/>
      <c r="GVV446" s="52"/>
      <c r="GVW446" s="69"/>
      <c r="GVX446" s="69"/>
      <c r="GVY446" s="69"/>
      <c r="GVZ446" s="107"/>
      <c r="GWA446" s="2"/>
      <c r="GWB446" s="15"/>
      <c r="GWC446" s="15"/>
      <c r="GWD446" s="80"/>
      <c r="GWE446" s="52"/>
      <c r="GWF446" s="69"/>
      <c r="GWG446" s="69"/>
      <c r="GWH446" s="69"/>
      <c r="GWI446" s="107"/>
      <c r="GWJ446" s="2"/>
      <c r="GWK446" s="15"/>
      <c r="GWL446" s="15"/>
      <c r="GWM446" s="80"/>
      <c r="GWN446" s="52"/>
      <c r="GWO446" s="69"/>
      <c r="GWP446" s="69"/>
      <c r="GWQ446" s="69"/>
      <c r="GWR446" s="107"/>
      <c r="GWS446" s="2"/>
      <c r="GWT446" s="15"/>
      <c r="GWU446" s="15"/>
      <c r="GWV446" s="80"/>
      <c r="GWW446" s="52"/>
      <c r="GWX446" s="69"/>
      <c r="GWY446" s="69"/>
      <c r="GWZ446" s="69"/>
      <c r="GXA446" s="107"/>
      <c r="GXB446" s="2"/>
      <c r="GXC446" s="15"/>
      <c r="GXD446" s="15"/>
      <c r="GXE446" s="80"/>
      <c r="GXF446" s="52"/>
      <c r="GXG446" s="69"/>
      <c r="GXH446" s="69"/>
      <c r="GXI446" s="69"/>
      <c r="GXJ446" s="107"/>
      <c r="GXK446" s="2"/>
      <c r="GXL446" s="15"/>
      <c r="GXM446" s="15"/>
      <c r="GXN446" s="80"/>
      <c r="GXO446" s="52"/>
      <c r="GXP446" s="69"/>
      <c r="GXQ446" s="69"/>
      <c r="GXR446" s="69"/>
      <c r="GXS446" s="107"/>
      <c r="GXT446" s="2"/>
      <c r="GXU446" s="15"/>
      <c r="GXV446" s="15"/>
      <c r="GXW446" s="80"/>
      <c r="GXX446" s="52"/>
      <c r="GXY446" s="69"/>
      <c r="GXZ446" s="69"/>
      <c r="GYA446" s="69"/>
      <c r="GYB446" s="107"/>
      <c r="GYC446" s="2"/>
      <c r="GYD446" s="15"/>
      <c r="GYE446" s="15"/>
      <c r="GYF446" s="80"/>
      <c r="GYG446" s="52"/>
      <c r="GYH446" s="69"/>
      <c r="GYI446" s="69"/>
      <c r="GYJ446" s="69"/>
      <c r="GYK446" s="107"/>
      <c r="GYL446" s="2"/>
      <c r="GYM446" s="15"/>
      <c r="GYN446" s="15"/>
      <c r="GYO446" s="80"/>
      <c r="GYP446" s="52"/>
      <c r="GYQ446" s="69"/>
      <c r="GYR446" s="69"/>
      <c r="GYS446" s="69"/>
      <c r="GYT446" s="107"/>
      <c r="GYU446" s="2"/>
      <c r="GYV446" s="15"/>
      <c r="GYW446" s="15"/>
      <c r="GYX446" s="80"/>
      <c r="GYY446" s="52"/>
      <c r="GYZ446" s="69"/>
      <c r="GZA446" s="69"/>
      <c r="GZB446" s="69"/>
      <c r="GZC446" s="107"/>
      <c r="GZD446" s="2"/>
      <c r="GZE446" s="15"/>
      <c r="GZF446" s="15"/>
      <c r="GZG446" s="80"/>
      <c r="GZH446" s="52"/>
      <c r="GZI446" s="69"/>
      <c r="GZJ446" s="69"/>
      <c r="GZK446" s="69"/>
      <c r="GZL446" s="107"/>
      <c r="GZM446" s="2"/>
      <c r="GZN446" s="15"/>
      <c r="GZO446" s="15"/>
      <c r="GZP446" s="80"/>
      <c r="GZQ446" s="52"/>
      <c r="GZR446" s="69"/>
      <c r="GZS446" s="69"/>
      <c r="GZT446" s="69"/>
      <c r="GZU446" s="107"/>
      <c r="GZV446" s="2"/>
      <c r="GZW446" s="15"/>
      <c r="GZX446" s="15"/>
      <c r="GZY446" s="80"/>
      <c r="GZZ446" s="52"/>
      <c r="HAA446" s="69"/>
      <c r="HAB446" s="69"/>
      <c r="HAC446" s="69"/>
      <c r="HAD446" s="107"/>
      <c r="HAE446" s="2"/>
      <c r="HAF446" s="15"/>
      <c r="HAG446" s="15"/>
      <c r="HAH446" s="80"/>
      <c r="HAI446" s="52"/>
      <c r="HAJ446" s="69"/>
      <c r="HAK446" s="69"/>
      <c r="HAL446" s="69"/>
      <c r="HAM446" s="107"/>
      <c r="HAN446" s="2"/>
      <c r="HAO446" s="15"/>
      <c r="HAP446" s="15"/>
      <c r="HAQ446" s="80"/>
      <c r="HAR446" s="52"/>
      <c r="HAS446" s="69"/>
      <c r="HAT446" s="69"/>
      <c r="HAU446" s="69"/>
      <c r="HAV446" s="107"/>
      <c r="HAW446" s="2"/>
      <c r="HAX446" s="15"/>
      <c r="HAY446" s="15"/>
      <c r="HAZ446" s="80"/>
      <c r="HBA446" s="52"/>
      <c r="HBB446" s="69"/>
      <c r="HBC446" s="69"/>
      <c r="HBD446" s="69"/>
      <c r="HBE446" s="107"/>
      <c r="HBF446" s="2"/>
      <c r="HBG446" s="15"/>
      <c r="HBH446" s="15"/>
      <c r="HBI446" s="80"/>
      <c r="HBJ446" s="52"/>
      <c r="HBK446" s="69"/>
      <c r="HBL446" s="69"/>
      <c r="HBM446" s="69"/>
      <c r="HBN446" s="107"/>
      <c r="HBO446" s="2"/>
      <c r="HBP446" s="15"/>
      <c r="HBQ446" s="15"/>
      <c r="HBR446" s="80"/>
      <c r="HBS446" s="52"/>
      <c r="HBT446" s="69"/>
      <c r="HBU446" s="69"/>
      <c r="HBV446" s="69"/>
      <c r="HBW446" s="107"/>
      <c r="HBX446" s="2"/>
      <c r="HBY446" s="15"/>
      <c r="HBZ446" s="15"/>
      <c r="HCA446" s="80"/>
      <c r="HCB446" s="52"/>
      <c r="HCC446" s="69"/>
      <c r="HCD446" s="69"/>
      <c r="HCE446" s="69"/>
      <c r="HCF446" s="107"/>
      <c r="HCG446" s="2"/>
      <c r="HCH446" s="15"/>
      <c r="HCI446" s="15"/>
      <c r="HCJ446" s="80"/>
      <c r="HCK446" s="52"/>
      <c r="HCL446" s="69"/>
      <c r="HCM446" s="69"/>
      <c r="HCN446" s="69"/>
      <c r="HCO446" s="107"/>
      <c r="HCP446" s="2"/>
      <c r="HCQ446" s="15"/>
      <c r="HCR446" s="15"/>
      <c r="HCS446" s="80"/>
      <c r="HCT446" s="52"/>
      <c r="HCU446" s="69"/>
      <c r="HCV446" s="69"/>
      <c r="HCW446" s="69"/>
      <c r="HCX446" s="107"/>
      <c r="HCY446" s="2"/>
      <c r="HCZ446" s="15"/>
      <c r="HDA446" s="15"/>
      <c r="HDB446" s="80"/>
      <c r="HDC446" s="52"/>
      <c r="HDD446" s="69"/>
      <c r="HDE446" s="69"/>
      <c r="HDF446" s="69"/>
      <c r="HDG446" s="107"/>
      <c r="HDH446" s="2"/>
      <c r="HDI446" s="15"/>
      <c r="HDJ446" s="15"/>
      <c r="HDK446" s="80"/>
      <c r="HDL446" s="52"/>
      <c r="HDM446" s="69"/>
      <c r="HDN446" s="69"/>
      <c r="HDO446" s="69"/>
      <c r="HDP446" s="107"/>
      <c r="HDQ446" s="2"/>
      <c r="HDR446" s="15"/>
      <c r="HDS446" s="15"/>
      <c r="HDT446" s="80"/>
      <c r="HDU446" s="52"/>
      <c r="HDV446" s="69"/>
      <c r="HDW446" s="69"/>
      <c r="HDX446" s="69"/>
      <c r="HDY446" s="107"/>
      <c r="HDZ446" s="2"/>
      <c r="HEA446" s="15"/>
      <c r="HEB446" s="15"/>
      <c r="HEC446" s="80"/>
      <c r="HED446" s="52"/>
      <c r="HEE446" s="69"/>
      <c r="HEF446" s="69"/>
      <c r="HEG446" s="69"/>
      <c r="HEH446" s="107"/>
      <c r="HEI446" s="2"/>
      <c r="HEJ446" s="15"/>
      <c r="HEK446" s="15"/>
      <c r="HEL446" s="80"/>
      <c r="HEM446" s="52"/>
      <c r="HEN446" s="69"/>
      <c r="HEO446" s="69"/>
      <c r="HEP446" s="69"/>
      <c r="HEQ446" s="107"/>
      <c r="HER446" s="2"/>
      <c r="HES446" s="15"/>
      <c r="HET446" s="15"/>
      <c r="HEU446" s="80"/>
      <c r="HEV446" s="52"/>
      <c r="HEW446" s="69"/>
      <c r="HEX446" s="69"/>
      <c r="HEY446" s="69"/>
      <c r="HEZ446" s="107"/>
      <c r="HFA446" s="2"/>
      <c r="HFB446" s="15"/>
      <c r="HFC446" s="15"/>
      <c r="HFD446" s="80"/>
      <c r="HFE446" s="52"/>
      <c r="HFF446" s="69"/>
      <c r="HFG446" s="69"/>
      <c r="HFH446" s="69"/>
      <c r="HFI446" s="107"/>
      <c r="HFJ446" s="2"/>
      <c r="HFK446" s="15"/>
      <c r="HFL446" s="15"/>
      <c r="HFM446" s="80"/>
      <c r="HFN446" s="52"/>
      <c r="HFO446" s="69"/>
      <c r="HFP446" s="69"/>
      <c r="HFQ446" s="69"/>
      <c r="HFR446" s="107"/>
      <c r="HFS446" s="2"/>
      <c r="HFT446" s="15"/>
      <c r="HFU446" s="15"/>
      <c r="HFV446" s="80"/>
      <c r="HFW446" s="52"/>
      <c r="HFX446" s="69"/>
      <c r="HFY446" s="69"/>
      <c r="HFZ446" s="69"/>
      <c r="HGA446" s="107"/>
      <c r="HGB446" s="2"/>
      <c r="HGC446" s="15"/>
      <c r="HGD446" s="15"/>
      <c r="HGE446" s="80"/>
      <c r="HGF446" s="52"/>
      <c r="HGG446" s="69"/>
      <c r="HGH446" s="69"/>
      <c r="HGI446" s="69"/>
      <c r="HGJ446" s="107"/>
      <c r="HGK446" s="2"/>
      <c r="HGL446" s="15"/>
      <c r="HGM446" s="15"/>
      <c r="HGN446" s="80"/>
      <c r="HGO446" s="52"/>
      <c r="HGP446" s="69"/>
      <c r="HGQ446" s="69"/>
      <c r="HGR446" s="69"/>
      <c r="HGS446" s="107"/>
      <c r="HGT446" s="2"/>
      <c r="HGU446" s="15"/>
      <c r="HGV446" s="15"/>
      <c r="HGW446" s="80"/>
      <c r="HGX446" s="52"/>
      <c r="HGY446" s="69"/>
      <c r="HGZ446" s="69"/>
      <c r="HHA446" s="69"/>
      <c r="HHB446" s="107"/>
      <c r="HHC446" s="2"/>
      <c r="HHD446" s="15"/>
      <c r="HHE446" s="15"/>
      <c r="HHF446" s="80"/>
      <c r="HHG446" s="52"/>
      <c r="HHH446" s="69"/>
      <c r="HHI446" s="69"/>
      <c r="HHJ446" s="69"/>
      <c r="HHK446" s="107"/>
      <c r="HHL446" s="2"/>
      <c r="HHM446" s="15"/>
      <c r="HHN446" s="15"/>
      <c r="HHO446" s="80"/>
      <c r="HHP446" s="52"/>
      <c r="HHQ446" s="69"/>
      <c r="HHR446" s="69"/>
      <c r="HHS446" s="69"/>
      <c r="HHT446" s="107"/>
      <c r="HHU446" s="2"/>
      <c r="HHV446" s="15"/>
      <c r="HHW446" s="15"/>
      <c r="HHX446" s="80"/>
      <c r="HHY446" s="52"/>
      <c r="HHZ446" s="69"/>
      <c r="HIA446" s="69"/>
      <c r="HIB446" s="69"/>
      <c r="HIC446" s="107"/>
      <c r="HID446" s="2"/>
      <c r="HIE446" s="15"/>
      <c r="HIF446" s="15"/>
      <c r="HIG446" s="80"/>
      <c r="HIH446" s="52"/>
      <c r="HII446" s="69"/>
      <c r="HIJ446" s="69"/>
      <c r="HIK446" s="69"/>
      <c r="HIL446" s="107"/>
      <c r="HIM446" s="2"/>
      <c r="HIN446" s="15"/>
      <c r="HIO446" s="15"/>
      <c r="HIP446" s="80"/>
      <c r="HIQ446" s="52"/>
      <c r="HIR446" s="69"/>
      <c r="HIS446" s="69"/>
      <c r="HIT446" s="69"/>
      <c r="HIU446" s="107"/>
      <c r="HIV446" s="2"/>
      <c r="HIW446" s="15"/>
      <c r="HIX446" s="15"/>
      <c r="HIY446" s="80"/>
      <c r="HIZ446" s="52"/>
      <c r="HJA446" s="69"/>
      <c r="HJB446" s="69"/>
      <c r="HJC446" s="69"/>
      <c r="HJD446" s="107"/>
      <c r="HJE446" s="2"/>
      <c r="HJF446" s="15"/>
      <c r="HJG446" s="15"/>
      <c r="HJH446" s="80"/>
      <c r="HJI446" s="52"/>
      <c r="HJJ446" s="69"/>
      <c r="HJK446" s="69"/>
      <c r="HJL446" s="69"/>
      <c r="HJM446" s="107"/>
      <c r="HJN446" s="2"/>
      <c r="HJO446" s="15"/>
      <c r="HJP446" s="15"/>
      <c r="HJQ446" s="80"/>
      <c r="HJR446" s="52"/>
      <c r="HJS446" s="69"/>
      <c r="HJT446" s="69"/>
      <c r="HJU446" s="69"/>
      <c r="HJV446" s="107"/>
      <c r="HJW446" s="2"/>
      <c r="HJX446" s="15"/>
      <c r="HJY446" s="15"/>
      <c r="HJZ446" s="80"/>
      <c r="HKA446" s="52"/>
      <c r="HKB446" s="69"/>
      <c r="HKC446" s="69"/>
      <c r="HKD446" s="69"/>
      <c r="HKE446" s="107"/>
      <c r="HKF446" s="2"/>
      <c r="HKG446" s="15"/>
      <c r="HKH446" s="15"/>
      <c r="HKI446" s="80"/>
      <c r="HKJ446" s="52"/>
      <c r="HKK446" s="69"/>
      <c r="HKL446" s="69"/>
      <c r="HKM446" s="69"/>
      <c r="HKN446" s="107"/>
      <c r="HKO446" s="2"/>
      <c r="HKP446" s="15"/>
      <c r="HKQ446" s="15"/>
      <c r="HKR446" s="80"/>
      <c r="HKS446" s="52"/>
      <c r="HKT446" s="69"/>
      <c r="HKU446" s="69"/>
      <c r="HKV446" s="69"/>
      <c r="HKW446" s="107"/>
      <c r="HKX446" s="2"/>
      <c r="HKY446" s="15"/>
      <c r="HKZ446" s="15"/>
      <c r="HLA446" s="80"/>
      <c r="HLB446" s="52"/>
      <c r="HLC446" s="69"/>
      <c r="HLD446" s="69"/>
      <c r="HLE446" s="69"/>
      <c r="HLF446" s="107"/>
      <c r="HLG446" s="2"/>
      <c r="HLH446" s="15"/>
      <c r="HLI446" s="15"/>
      <c r="HLJ446" s="80"/>
      <c r="HLK446" s="52"/>
      <c r="HLL446" s="69"/>
      <c r="HLM446" s="69"/>
      <c r="HLN446" s="69"/>
      <c r="HLO446" s="107"/>
      <c r="HLP446" s="2"/>
      <c r="HLQ446" s="15"/>
      <c r="HLR446" s="15"/>
      <c r="HLS446" s="80"/>
      <c r="HLT446" s="52"/>
      <c r="HLU446" s="69"/>
      <c r="HLV446" s="69"/>
      <c r="HLW446" s="69"/>
      <c r="HLX446" s="107"/>
      <c r="HLY446" s="2"/>
      <c r="HLZ446" s="15"/>
      <c r="HMA446" s="15"/>
      <c r="HMB446" s="80"/>
      <c r="HMC446" s="52"/>
      <c r="HMD446" s="69"/>
      <c r="HME446" s="69"/>
      <c r="HMF446" s="69"/>
      <c r="HMG446" s="107"/>
      <c r="HMH446" s="2"/>
      <c r="HMI446" s="15"/>
      <c r="HMJ446" s="15"/>
      <c r="HMK446" s="80"/>
      <c r="HML446" s="52"/>
      <c r="HMM446" s="69"/>
      <c r="HMN446" s="69"/>
      <c r="HMO446" s="69"/>
      <c r="HMP446" s="107"/>
      <c r="HMQ446" s="2"/>
      <c r="HMR446" s="15"/>
      <c r="HMS446" s="15"/>
      <c r="HMT446" s="80"/>
      <c r="HMU446" s="52"/>
      <c r="HMV446" s="69"/>
      <c r="HMW446" s="69"/>
      <c r="HMX446" s="69"/>
      <c r="HMY446" s="107"/>
      <c r="HMZ446" s="2"/>
      <c r="HNA446" s="15"/>
      <c r="HNB446" s="15"/>
      <c r="HNC446" s="80"/>
      <c r="HND446" s="52"/>
      <c r="HNE446" s="69"/>
      <c r="HNF446" s="69"/>
      <c r="HNG446" s="69"/>
      <c r="HNH446" s="107"/>
      <c r="HNI446" s="2"/>
      <c r="HNJ446" s="15"/>
      <c r="HNK446" s="15"/>
      <c r="HNL446" s="80"/>
      <c r="HNM446" s="52"/>
      <c r="HNN446" s="69"/>
      <c r="HNO446" s="69"/>
      <c r="HNP446" s="69"/>
      <c r="HNQ446" s="107"/>
      <c r="HNR446" s="2"/>
      <c r="HNS446" s="15"/>
      <c r="HNT446" s="15"/>
      <c r="HNU446" s="80"/>
      <c r="HNV446" s="52"/>
      <c r="HNW446" s="69"/>
      <c r="HNX446" s="69"/>
      <c r="HNY446" s="69"/>
      <c r="HNZ446" s="107"/>
      <c r="HOA446" s="2"/>
      <c r="HOB446" s="15"/>
      <c r="HOC446" s="15"/>
      <c r="HOD446" s="80"/>
      <c r="HOE446" s="52"/>
      <c r="HOF446" s="69"/>
      <c r="HOG446" s="69"/>
      <c r="HOH446" s="69"/>
      <c r="HOI446" s="107"/>
      <c r="HOJ446" s="2"/>
      <c r="HOK446" s="15"/>
      <c r="HOL446" s="15"/>
      <c r="HOM446" s="80"/>
      <c r="HON446" s="52"/>
      <c r="HOO446" s="69"/>
      <c r="HOP446" s="69"/>
      <c r="HOQ446" s="69"/>
      <c r="HOR446" s="107"/>
      <c r="HOS446" s="2"/>
      <c r="HOT446" s="15"/>
      <c r="HOU446" s="15"/>
      <c r="HOV446" s="80"/>
      <c r="HOW446" s="52"/>
      <c r="HOX446" s="69"/>
      <c r="HOY446" s="69"/>
      <c r="HOZ446" s="69"/>
      <c r="HPA446" s="107"/>
      <c r="HPB446" s="2"/>
      <c r="HPC446" s="15"/>
      <c r="HPD446" s="15"/>
      <c r="HPE446" s="80"/>
      <c r="HPF446" s="52"/>
      <c r="HPG446" s="69"/>
      <c r="HPH446" s="69"/>
      <c r="HPI446" s="69"/>
      <c r="HPJ446" s="107"/>
      <c r="HPK446" s="2"/>
      <c r="HPL446" s="15"/>
      <c r="HPM446" s="15"/>
      <c r="HPN446" s="80"/>
      <c r="HPO446" s="52"/>
      <c r="HPP446" s="69"/>
      <c r="HPQ446" s="69"/>
      <c r="HPR446" s="69"/>
      <c r="HPS446" s="107"/>
      <c r="HPT446" s="2"/>
      <c r="HPU446" s="15"/>
      <c r="HPV446" s="15"/>
      <c r="HPW446" s="80"/>
      <c r="HPX446" s="52"/>
      <c r="HPY446" s="69"/>
      <c r="HPZ446" s="69"/>
      <c r="HQA446" s="69"/>
      <c r="HQB446" s="107"/>
      <c r="HQC446" s="2"/>
      <c r="HQD446" s="15"/>
      <c r="HQE446" s="15"/>
      <c r="HQF446" s="80"/>
      <c r="HQG446" s="52"/>
      <c r="HQH446" s="69"/>
      <c r="HQI446" s="69"/>
      <c r="HQJ446" s="69"/>
      <c r="HQK446" s="107"/>
      <c r="HQL446" s="2"/>
      <c r="HQM446" s="15"/>
      <c r="HQN446" s="15"/>
      <c r="HQO446" s="80"/>
      <c r="HQP446" s="52"/>
      <c r="HQQ446" s="69"/>
      <c r="HQR446" s="69"/>
      <c r="HQS446" s="69"/>
      <c r="HQT446" s="107"/>
      <c r="HQU446" s="2"/>
      <c r="HQV446" s="15"/>
      <c r="HQW446" s="15"/>
      <c r="HQX446" s="80"/>
      <c r="HQY446" s="52"/>
      <c r="HQZ446" s="69"/>
      <c r="HRA446" s="69"/>
      <c r="HRB446" s="69"/>
      <c r="HRC446" s="107"/>
      <c r="HRD446" s="2"/>
      <c r="HRE446" s="15"/>
      <c r="HRF446" s="15"/>
      <c r="HRG446" s="80"/>
      <c r="HRH446" s="52"/>
      <c r="HRI446" s="69"/>
      <c r="HRJ446" s="69"/>
      <c r="HRK446" s="69"/>
      <c r="HRL446" s="107"/>
      <c r="HRM446" s="2"/>
      <c r="HRN446" s="15"/>
      <c r="HRO446" s="15"/>
      <c r="HRP446" s="80"/>
      <c r="HRQ446" s="52"/>
      <c r="HRR446" s="69"/>
      <c r="HRS446" s="69"/>
      <c r="HRT446" s="69"/>
      <c r="HRU446" s="107"/>
      <c r="HRV446" s="2"/>
      <c r="HRW446" s="15"/>
      <c r="HRX446" s="15"/>
      <c r="HRY446" s="80"/>
      <c r="HRZ446" s="52"/>
      <c r="HSA446" s="69"/>
      <c r="HSB446" s="69"/>
      <c r="HSC446" s="69"/>
      <c r="HSD446" s="107"/>
      <c r="HSE446" s="2"/>
      <c r="HSF446" s="15"/>
      <c r="HSG446" s="15"/>
      <c r="HSH446" s="80"/>
      <c r="HSI446" s="52"/>
      <c r="HSJ446" s="69"/>
      <c r="HSK446" s="69"/>
      <c r="HSL446" s="69"/>
      <c r="HSM446" s="107"/>
      <c r="HSN446" s="2"/>
      <c r="HSO446" s="15"/>
      <c r="HSP446" s="15"/>
      <c r="HSQ446" s="80"/>
      <c r="HSR446" s="52"/>
      <c r="HSS446" s="69"/>
      <c r="HST446" s="69"/>
      <c r="HSU446" s="69"/>
      <c r="HSV446" s="107"/>
      <c r="HSW446" s="2"/>
      <c r="HSX446" s="15"/>
      <c r="HSY446" s="15"/>
      <c r="HSZ446" s="80"/>
      <c r="HTA446" s="52"/>
      <c r="HTB446" s="69"/>
      <c r="HTC446" s="69"/>
      <c r="HTD446" s="69"/>
      <c r="HTE446" s="107"/>
      <c r="HTF446" s="2"/>
      <c r="HTG446" s="15"/>
      <c r="HTH446" s="15"/>
      <c r="HTI446" s="80"/>
      <c r="HTJ446" s="52"/>
      <c r="HTK446" s="69"/>
      <c r="HTL446" s="69"/>
      <c r="HTM446" s="69"/>
      <c r="HTN446" s="107"/>
      <c r="HTO446" s="2"/>
      <c r="HTP446" s="15"/>
      <c r="HTQ446" s="15"/>
      <c r="HTR446" s="80"/>
      <c r="HTS446" s="52"/>
      <c r="HTT446" s="69"/>
      <c r="HTU446" s="69"/>
      <c r="HTV446" s="69"/>
      <c r="HTW446" s="107"/>
      <c r="HTX446" s="2"/>
      <c r="HTY446" s="15"/>
      <c r="HTZ446" s="15"/>
      <c r="HUA446" s="80"/>
      <c r="HUB446" s="52"/>
      <c r="HUC446" s="69"/>
      <c r="HUD446" s="69"/>
      <c r="HUE446" s="69"/>
      <c r="HUF446" s="107"/>
      <c r="HUG446" s="2"/>
      <c r="HUH446" s="15"/>
      <c r="HUI446" s="15"/>
      <c r="HUJ446" s="80"/>
      <c r="HUK446" s="52"/>
      <c r="HUL446" s="69"/>
      <c r="HUM446" s="69"/>
      <c r="HUN446" s="69"/>
      <c r="HUO446" s="107"/>
      <c r="HUP446" s="2"/>
      <c r="HUQ446" s="15"/>
      <c r="HUR446" s="15"/>
      <c r="HUS446" s="80"/>
      <c r="HUT446" s="52"/>
      <c r="HUU446" s="69"/>
      <c r="HUV446" s="69"/>
      <c r="HUW446" s="69"/>
      <c r="HUX446" s="107"/>
      <c r="HUY446" s="2"/>
      <c r="HUZ446" s="15"/>
      <c r="HVA446" s="15"/>
      <c r="HVB446" s="80"/>
      <c r="HVC446" s="52"/>
      <c r="HVD446" s="69"/>
      <c r="HVE446" s="69"/>
      <c r="HVF446" s="69"/>
      <c r="HVG446" s="107"/>
      <c r="HVH446" s="2"/>
      <c r="HVI446" s="15"/>
      <c r="HVJ446" s="15"/>
      <c r="HVK446" s="80"/>
      <c r="HVL446" s="52"/>
      <c r="HVM446" s="69"/>
      <c r="HVN446" s="69"/>
      <c r="HVO446" s="69"/>
      <c r="HVP446" s="107"/>
      <c r="HVQ446" s="2"/>
      <c r="HVR446" s="15"/>
      <c r="HVS446" s="15"/>
      <c r="HVT446" s="80"/>
      <c r="HVU446" s="52"/>
      <c r="HVV446" s="69"/>
      <c r="HVW446" s="69"/>
      <c r="HVX446" s="69"/>
      <c r="HVY446" s="107"/>
      <c r="HVZ446" s="2"/>
      <c r="HWA446" s="15"/>
      <c r="HWB446" s="15"/>
      <c r="HWC446" s="80"/>
      <c r="HWD446" s="52"/>
      <c r="HWE446" s="69"/>
      <c r="HWF446" s="69"/>
      <c r="HWG446" s="69"/>
      <c r="HWH446" s="107"/>
      <c r="HWI446" s="2"/>
      <c r="HWJ446" s="15"/>
      <c r="HWK446" s="15"/>
      <c r="HWL446" s="80"/>
      <c r="HWM446" s="52"/>
      <c r="HWN446" s="69"/>
      <c r="HWO446" s="69"/>
      <c r="HWP446" s="69"/>
      <c r="HWQ446" s="107"/>
      <c r="HWR446" s="2"/>
      <c r="HWS446" s="15"/>
      <c r="HWT446" s="15"/>
      <c r="HWU446" s="80"/>
      <c r="HWV446" s="52"/>
      <c r="HWW446" s="69"/>
      <c r="HWX446" s="69"/>
      <c r="HWY446" s="69"/>
      <c r="HWZ446" s="107"/>
      <c r="HXA446" s="2"/>
      <c r="HXB446" s="15"/>
      <c r="HXC446" s="15"/>
      <c r="HXD446" s="80"/>
      <c r="HXE446" s="52"/>
      <c r="HXF446" s="69"/>
      <c r="HXG446" s="69"/>
      <c r="HXH446" s="69"/>
      <c r="HXI446" s="107"/>
      <c r="HXJ446" s="2"/>
      <c r="HXK446" s="15"/>
      <c r="HXL446" s="15"/>
      <c r="HXM446" s="80"/>
      <c r="HXN446" s="52"/>
      <c r="HXO446" s="69"/>
      <c r="HXP446" s="69"/>
      <c r="HXQ446" s="69"/>
      <c r="HXR446" s="107"/>
      <c r="HXS446" s="2"/>
      <c r="HXT446" s="15"/>
      <c r="HXU446" s="15"/>
      <c r="HXV446" s="80"/>
      <c r="HXW446" s="52"/>
      <c r="HXX446" s="69"/>
      <c r="HXY446" s="69"/>
      <c r="HXZ446" s="69"/>
      <c r="HYA446" s="107"/>
      <c r="HYB446" s="2"/>
      <c r="HYC446" s="15"/>
      <c r="HYD446" s="15"/>
      <c r="HYE446" s="80"/>
      <c r="HYF446" s="52"/>
      <c r="HYG446" s="69"/>
      <c r="HYH446" s="69"/>
      <c r="HYI446" s="69"/>
      <c r="HYJ446" s="107"/>
      <c r="HYK446" s="2"/>
      <c r="HYL446" s="15"/>
      <c r="HYM446" s="15"/>
      <c r="HYN446" s="80"/>
      <c r="HYO446" s="52"/>
      <c r="HYP446" s="69"/>
      <c r="HYQ446" s="69"/>
      <c r="HYR446" s="69"/>
      <c r="HYS446" s="107"/>
      <c r="HYT446" s="2"/>
      <c r="HYU446" s="15"/>
      <c r="HYV446" s="15"/>
      <c r="HYW446" s="80"/>
      <c r="HYX446" s="52"/>
      <c r="HYY446" s="69"/>
      <c r="HYZ446" s="69"/>
      <c r="HZA446" s="69"/>
      <c r="HZB446" s="107"/>
      <c r="HZC446" s="2"/>
      <c r="HZD446" s="15"/>
      <c r="HZE446" s="15"/>
      <c r="HZF446" s="80"/>
      <c r="HZG446" s="52"/>
      <c r="HZH446" s="69"/>
      <c r="HZI446" s="69"/>
      <c r="HZJ446" s="69"/>
      <c r="HZK446" s="107"/>
      <c r="HZL446" s="2"/>
      <c r="HZM446" s="15"/>
      <c r="HZN446" s="15"/>
      <c r="HZO446" s="80"/>
      <c r="HZP446" s="52"/>
      <c r="HZQ446" s="69"/>
      <c r="HZR446" s="69"/>
      <c r="HZS446" s="69"/>
      <c r="HZT446" s="107"/>
      <c r="HZU446" s="2"/>
      <c r="HZV446" s="15"/>
      <c r="HZW446" s="15"/>
      <c r="HZX446" s="80"/>
      <c r="HZY446" s="52"/>
      <c r="HZZ446" s="69"/>
      <c r="IAA446" s="69"/>
      <c r="IAB446" s="69"/>
      <c r="IAC446" s="107"/>
      <c r="IAD446" s="2"/>
      <c r="IAE446" s="15"/>
      <c r="IAF446" s="15"/>
      <c r="IAG446" s="80"/>
      <c r="IAH446" s="52"/>
      <c r="IAI446" s="69"/>
      <c r="IAJ446" s="69"/>
      <c r="IAK446" s="69"/>
      <c r="IAL446" s="107"/>
      <c r="IAM446" s="2"/>
      <c r="IAN446" s="15"/>
      <c r="IAO446" s="15"/>
      <c r="IAP446" s="80"/>
      <c r="IAQ446" s="52"/>
      <c r="IAR446" s="69"/>
      <c r="IAS446" s="69"/>
      <c r="IAT446" s="69"/>
      <c r="IAU446" s="107"/>
      <c r="IAV446" s="2"/>
      <c r="IAW446" s="15"/>
      <c r="IAX446" s="15"/>
      <c r="IAY446" s="80"/>
      <c r="IAZ446" s="52"/>
      <c r="IBA446" s="69"/>
      <c r="IBB446" s="69"/>
      <c r="IBC446" s="69"/>
      <c r="IBD446" s="107"/>
      <c r="IBE446" s="2"/>
      <c r="IBF446" s="15"/>
      <c r="IBG446" s="15"/>
      <c r="IBH446" s="80"/>
      <c r="IBI446" s="52"/>
      <c r="IBJ446" s="69"/>
      <c r="IBK446" s="69"/>
      <c r="IBL446" s="69"/>
      <c r="IBM446" s="107"/>
      <c r="IBN446" s="2"/>
      <c r="IBO446" s="15"/>
      <c r="IBP446" s="15"/>
      <c r="IBQ446" s="80"/>
      <c r="IBR446" s="52"/>
      <c r="IBS446" s="69"/>
      <c r="IBT446" s="69"/>
      <c r="IBU446" s="69"/>
      <c r="IBV446" s="107"/>
      <c r="IBW446" s="2"/>
      <c r="IBX446" s="15"/>
      <c r="IBY446" s="15"/>
      <c r="IBZ446" s="80"/>
      <c r="ICA446" s="52"/>
      <c r="ICB446" s="69"/>
      <c r="ICC446" s="69"/>
      <c r="ICD446" s="69"/>
      <c r="ICE446" s="107"/>
      <c r="ICF446" s="2"/>
      <c r="ICG446" s="15"/>
      <c r="ICH446" s="15"/>
      <c r="ICI446" s="80"/>
      <c r="ICJ446" s="52"/>
      <c r="ICK446" s="69"/>
      <c r="ICL446" s="69"/>
      <c r="ICM446" s="69"/>
      <c r="ICN446" s="107"/>
      <c r="ICO446" s="2"/>
      <c r="ICP446" s="15"/>
      <c r="ICQ446" s="15"/>
      <c r="ICR446" s="80"/>
      <c r="ICS446" s="52"/>
      <c r="ICT446" s="69"/>
      <c r="ICU446" s="69"/>
      <c r="ICV446" s="69"/>
      <c r="ICW446" s="107"/>
      <c r="ICX446" s="2"/>
      <c r="ICY446" s="15"/>
      <c r="ICZ446" s="15"/>
      <c r="IDA446" s="80"/>
      <c r="IDB446" s="52"/>
      <c r="IDC446" s="69"/>
      <c r="IDD446" s="69"/>
      <c r="IDE446" s="69"/>
      <c r="IDF446" s="107"/>
      <c r="IDG446" s="2"/>
      <c r="IDH446" s="15"/>
      <c r="IDI446" s="15"/>
      <c r="IDJ446" s="80"/>
      <c r="IDK446" s="52"/>
      <c r="IDL446" s="69"/>
      <c r="IDM446" s="69"/>
      <c r="IDN446" s="69"/>
      <c r="IDO446" s="107"/>
      <c r="IDP446" s="2"/>
      <c r="IDQ446" s="15"/>
      <c r="IDR446" s="15"/>
      <c r="IDS446" s="80"/>
      <c r="IDT446" s="52"/>
      <c r="IDU446" s="69"/>
      <c r="IDV446" s="69"/>
      <c r="IDW446" s="69"/>
      <c r="IDX446" s="107"/>
      <c r="IDY446" s="2"/>
      <c r="IDZ446" s="15"/>
      <c r="IEA446" s="15"/>
      <c r="IEB446" s="80"/>
      <c r="IEC446" s="52"/>
      <c r="IED446" s="69"/>
      <c r="IEE446" s="69"/>
      <c r="IEF446" s="69"/>
      <c r="IEG446" s="107"/>
      <c r="IEH446" s="2"/>
      <c r="IEI446" s="15"/>
      <c r="IEJ446" s="15"/>
      <c r="IEK446" s="80"/>
      <c r="IEL446" s="52"/>
      <c r="IEM446" s="69"/>
      <c r="IEN446" s="69"/>
      <c r="IEO446" s="69"/>
      <c r="IEP446" s="107"/>
      <c r="IEQ446" s="2"/>
      <c r="IER446" s="15"/>
      <c r="IES446" s="15"/>
      <c r="IET446" s="80"/>
      <c r="IEU446" s="52"/>
      <c r="IEV446" s="69"/>
      <c r="IEW446" s="69"/>
      <c r="IEX446" s="69"/>
      <c r="IEY446" s="107"/>
      <c r="IEZ446" s="2"/>
      <c r="IFA446" s="15"/>
      <c r="IFB446" s="15"/>
      <c r="IFC446" s="80"/>
      <c r="IFD446" s="52"/>
      <c r="IFE446" s="69"/>
      <c r="IFF446" s="69"/>
      <c r="IFG446" s="69"/>
      <c r="IFH446" s="107"/>
      <c r="IFI446" s="2"/>
      <c r="IFJ446" s="15"/>
      <c r="IFK446" s="15"/>
      <c r="IFL446" s="80"/>
      <c r="IFM446" s="52"/>
      <c r="IFN446" s="69"/>
      <c r="IFO446" s="69"/>
      <c r="IFP446" s="69"/>
      <c r="IFQ446" s="107"/>
      <c r="IFR446" s="2"/>
      <c r="IFS446" s="15"/>
      <c r="IFT446" s="15"/>
      <c r="IFU446" s="80"/>
      <c r="IFV446" s="52"/>
      <c r="IFW446" s="69"/>
      <c r="IFX446" s="69"/>
      <c r="IFY446" s="69"/>
      <c r="IFZ446" s="107"/>
      <c r="IGA446" s="2"/>
      <c r="IGB446" s="15"/>
      <c r="IGC446" s="15"/>
      <c r="IGD446" s="80"/>
      <c r="IGE446" s="52"/>
      <c r="IGF446" s="69"/>
      <c r="IGG446" s="69"/>
      <c r="IGH446" s="69"/>
      <c r="IGI446" s="107"/>
      <c r="IGJ446" s="2"/>
      <c r="IGK446" s="15"/>
      <c r="IGL446" s="15"/>
      <c r="IGM446" s="80"/>
      <c r="IGN446" s="52"/>
      <c r="IGO446" s="69"/>
      <c r="IGP446" s="69"/>
      <c r="IGQ446" s="69"/>
      <c r="IGR446" s="107"/>
      <c r="IGS446" s="2"/>
      <c r="IGT446" s="15"/>
      <c r="IGU446" s="15"/>
      <c r="IGV446" s="80"/>
      <c r="IGW446" s="52"/>
      <c r="IGX446" s="69"/>
      <c r="IGY446" s="69"/>
      <c r="IGZ446" s="69"/>
      <c r="IHA446" s="107"/>
      <c r="IHB446" s="2"/>
      <c r="IHC446" s="15"/>
      <c r="IHD446" s="15"/>
      <c r="IHE446" s="80"/>
      <c r="IHF446" s="52"/>
      <c r="IHG446" s="69"/>
      <c r="IHH446" s="69"/>
      <c r="IHI446" s="69"/>
      <c r="IHJ446" s="107"/>
      <c r="IHK446" s="2"/>
      <c r="IHL446" s="15"/>
      <c r="IHM446" s="15"/>
      <c r="IHN446" s="80"/>
      <c r="IHO446" s="52"/>
      <c r="IHP446" s="69"/>
      <c r="IHQ446" s="69"/>
      <c r="IHR446" s="69"/>
      <c r="IHS446" s="107"/>
      <c r="IHT446" s="2"/>
      <c r="IHU446" s="15"/>
      <c r="IHV446" s="15"/>
      <c r="IHW446" s="80"/>
      <c r="IHX446" s="52"/>
      <c r="IHY446" s="69"/>
      <c r="IHZ446" s="69"/>
      <c r="IIA446" s="69"/>
      <c r="IIB446" s="107"/>
      <c r="IIC446" s="2"/>
      <c r="IID446" s="15"/>
      <c r="IIE446" s="15"/>
      <c r="IIF446" s="80"/>
      <c r="IIG446" s="52"/>
      <c r="IIH446" s="69"/>
      <c r="III446" s="69"/>
      <c r="IIJ446" s="69"/>
      <c r="IIK446" s="107"/>
      <c r="IIL446" s="2"/>
      <c r="IIM446" s="15"/>
      <c r="IIN446" s="15"/>
      <c r="IIO446" s="80"/>
      <c r="IIP446" s="52"/>
      <c r="IIQ446" s="69"/>
      <c r="IIR446" s="69"/>
      <c r="IIS446" s="69"/>
      <c r="IIT446" s="107"/>
      <c r="IIU446" s="2"/>
      <c r="IIV446" s="15"/>
      <c r="IIW446" s="15"/>
      <c r="IIX446" s="80"/>
      <c r="IIY446" s="52"/>
      <c r="IIZ446" s="69"/>
      <c r="IJA446" s="69"/>
      <c r="IJB446" s="69"/>
      <c r="IJC446" s="107"/>
      <c r="IJD446" s="2"/>
      <c r="IJE446" s="15"/>
      <c r="IJF446" s="15"/>
      <c r="IJG446" s="80"/>
      <c r="IJH446" s="52"/>
      <c r="IJI446" s="69"/>
      <c r="IJJ446" s="69"/>
      <c r="IJK446" s="69"/>
      <c r="IJL446" s="107"/>
      <c r="IJM446" s="2"/>
      <c r="IJN446" s="15"/>
      <c r="IJO446" s="15"/>
      <c r="IJP446" s="80"/>
      <c r="IJQ446" s="52"/>
      <c r="IJR446" s="69"/>
      <c r="IJS446" s="69"/>
      <c r="IJT446" s="69"/>
      <c r="IJU446" s="107"/>
      <c r="IJV446" s="2"/>
      <c r="IJW446" s="15"/>
      <c r="IJX446" s="15"/>
      <c r="IJY446" s="80"/>
      <c r="IJZ446" s="52"/>
      <c r="IKA446" s="69"/>
      <c r="IKB446" s="69"/>
      <c r="IKC446" s="69"/>
      <c r="IKD446" s="107"/>
      <c r="IKE446" s="2"/>
      <c r="IKF446" s="15"/>
      <c r="IKG446" s="15"/>
      <c r="IKH446" s="80"/>
      <c r="IKI446" s="52"/>
      <c r="IKJ446" s="69"/>
      <c r="IKK446" s="69"/>
      <c r="IKL446" s="69"/>
      <c r="IKM446" s="107"/>
      <c r="IKN446" s="2"/>
      <c r="IKO446" s="15"/>
      <c r="IKP446" s="15"/>
      <c r="IKQ446" s="80"/>
      <c r="IKR446" s="52"/>
      <c r="IKS446" s="69"/>
      <c r="IKT446" s="69"/>
      <c r="IKU446" s="69"/>
      <c r="IKV446" s="107"/>
      <c r="IKW446" s="2"/>
      <c r="IKX446" s="15"/>
      <c r="IKY446" s="15"/>
      <c r="IKZ446" s="80"/>
      <c r="ILA446" s="52"/>
      <c r="ILB446" s="69"/>
      <c r="ILC446" s="69"/>
      <c r="ILD446" s="69"/>
      <c r="ILE446" s="107"/>
      <c r="ILF446" s="2"/>
      <c r="ILG446" s="15"/>
      <c r="ILH446" s="15"/>
      <c r="ILI446" s="80"/>
      <c r="ILJ446" s="52"/>
      <c r="ILK446" s="69"/>
      <c r="ILL446" s="69"/>
      <c r="ILM446" s="69"/>
      <c r="ILN446" s="107"/>
      <c r="ILO446" s="2"/>
      <c r="ILP446" s="15"/>
      <c r="ILQ446" s="15"/>
      <c r="ILR446" s="80"/>
      <c r="ILS446" s="52"/>
      <c r="ILT446" s="69"/>
      <c r="ILU446" s="69"/>
      <c r="ILV446" s="69"/>
      <c r="ILW446" s="107"/>
      <c r="ILX446" s="2"/>
      <c r="ILY446" s="15"/>
      <c r="ILZ446" s="15"/>
      <c r="IMA446" s="80"/>
      <c r="IMB446" s="52"/>
      <c r="IMC446" s="69"/>
      <c r="IMD446" s="69"/>
      <c r="IME446" s="69"/>
      <c r="IMF446" s="107"/>
      <c r="IMG446" s="2"/>
      <c r="IMH446" s="15"/>
      <c r="IMI446" s="15"/>
      <c r="IMJ446" s="80"/>
      <c r="IMK446" s="52"/>
      <c r="IML446" s="69"/>
      <c r="IMM446" s="69"/>
      <c r="IMN446" s="69"/>
      <c r="IMO446" s="107"/>
      <c r="IMP446" s="2"/>
      <c r="IMQ446" s="15"/>
      <c r="IMR446" s="15"/>
      <c r="IMS446" s="80"/>
      <c r="IMT446" s="52"/>
      <c r="IMU446" s="69"/>
      <c r="IMV446" s="69"/>
      <c r="IMW446" s="69"/>
      <c r="IMX446" s="107"/>
      <c r="IMY446" s="2"/>
      <c r="IMZ446" s="15"/>
      <c r="INA446" s="15"/>
      <c r="INB446" s="80"/>
      <c r="INC446" s="52"/>
      <c r="IND446" s="69"/>
      <c r="INE446" s="69"/>
      <c r="INF446" s="69"/>
      <c r="ING446" s="107"/>
      <c r="INH446" s="2"/>
      <c r="INI446" s="15"/>
      <c r="INJ446" s="15"/>
      <c r="INK446" s="80"/>
      <c r="INL446" s="52"/>
      <c r="INM446" s="69"/>
      <c r="INN446" s="69"/>
      <c r="INO446" s="69"/>
      <c r="INP446" s="107"/>
      <c r="INQ446" s="2"/>
      <c r="INR446" s="15"/>
      <c r="INS446" s="15"/>
      <c r="INT446" s="80"/>
      <c r="INU446" s="52"/>
      <c r="INV446" s="69"/>
      <c r="INW446" s="69"/>
      <c r="INX446" s="69"/>
      <c r="INY446" s="107"/>
      <c r="INZ446" s="2"/>
      <c r="IOA446" s="15"/>
      <c r="IOB446" s="15"/>
      <c r="IOC446" s="80"/>
      <c r="IOD446" s="52"/>
      <c r="IOE446" s="69"/>
      <c r="IOF446" s="69"/>
      <c r="IOG446" s="69"/>
      <c r="IOH446" s="107"/>
      <c r="IOI446" s="2"/>
      <c r="IOJ446" s="15"/>
      <c r="IOK446" s="15"/>
      <c r="IOL446" s="80"/>
      <c r="IOM446" s="52"/>
      <c r="ION446" s="69"/>
      <c r="IOO446" s="69"/>
      <c r="IOP446" s="69"/>
      <c r="IOQ446" s="107"/>
      <c r="IOR446" s="2"/>
      <c r="IOS446" s="15"/>
      <c r="IOT446" s="15"/>
      <c r="IOU446" s="80"/>
      <c r="IOV446" s="52"/>
      <c r="IOW446" s="69"/>
      <c r="IOX446" s="69"/>
      <c r="IOY446" s="69"/>
      <c r="IOZ446" s="107"/>
      <c r="IPA446" s="2"/>
      <c r="IPB446" s="15"/>
      <c r="IPC446" s="15"/>
      <c r="IPD446" s="80"/>
      <c r="IPE446" s="52"/>
      <c r="IPF446" s="69"/>
      <c r="IPG446" s="69"/>
      <c r="IPH446" s="69"/>
      <c r="IPI446" s="107"/>
      <c r="IPJ446" s="2"/>
      <c r="IPK446" s="15"/>
      <c r="IPL446" s="15"/>
      <c r="IPM446" s="80"/>
      <c r="IPN446" s="52"/>
      <c r="IPO446" s="69"/>
      <c r="IPP446" s="69"/>
      <c r="IPQ446" s="69"/>
      <c r="IPR446" s="107"/>
      <c r="IPS446" s="2"/>
      <c r="IPT446" s="15"/>
      <c r="IPU446" s="15"/>
      <c r="IPV446" s="80"/>
      <c r="IPW446" s="52"/>
      <c r="IPX446" s="69"/>
      <c r="IPY446" s="69"/>
      <c r="IPZ446" s="69"/>
      <c r="IQA446" s="107"/>
      <c r="IQB446" s="2"/>
      <c r="IQC446" s="15"/>
      <c r="IQD446" s="15"/>
      <c r="IQE446" s="80"/>
      <c r="IQF446" s="52"/>
      <c r="IQG446" s="69"/>
      <c r="IQH446" s="69"/>
      <c r="IQI446" s="69"/>
      <c r="IQJ446" s="107"/>
      <c r="IQK446" s="2"/>
      <c r="IQL446" s="15"/>
      <c r="IQM446" s="15"/>
      <c r="IQN446" s="80"/>
      <c r="IQO446" s="52"/>
      <c r="IQP446" s="69"/>
      <c r="IQQ446" s="69"/>
      <c r="IQR446" s="69"/>
      <c r="IQS446" s="107"/>
      <c r="IQT446" s="2"/>
      <c r="IQU446" s="15"/>
      <c r="IQV446" s="15"/>
      <c r="IQW446" s="80"/>
      <c r="IQX446" s="52"/>
      <c r="IQY446" s="69"/>
      <c r="IQZ446" s="69"/>
      <c r="IRA446" s="69"/>
      <c r="IRB446" s="107"/>
      <c r="IRC446" s="2"/>
      <c r="IRD446" s="15"/>
      <c r="IRE446" s="15"/>
      <c r="IRF446" s="80"/>
      <c r="IRG446" s="52"/>
      <c r="IRH446" s="69"/>
      <c r="IRI446" s="69"/>
      <c r="IRJ446" s="69"/>
      <c r="IRK446" s="107"/>
      <c r="IRL446" s="2"/>
      <c r="IRM446" s="15"/>
      <c r="IRN446" s="15"/>
      <c r="IRO446" s="80"/>
      <c r="IRP446" s="52"/>
      <c r="IRQ446" s="69"/>
      <c r="IRR446" s="69"/>
      <c r="IRS446" s="69"/>
      <c r="IRT446" s="107"/>
      <c r="IRU446" s="2"/>
      <c r="IRV446" s="15"/>
      <c r="IRW446" s="15"/>
      <c r="IRX446" s="80"/>
      <c r="IRY446" s="52"/>
      <c r="IRZ446" s="69"/>
      <c r="ISA446" s="69"/>
      <c r="ISB446" s="69"/>
      <c r="ISC446" s="107"/>
      <c r="ISD446" s="2"/>
      <c r="ISE446" s="15"/>
      <c r="ISF446" s="15"/>
      <c r="ISG446" s="80"/>
      <c r="ISH446" s="52"/>
      <c r="ISI446" s="69"/>
      <c r="ISJ446" s="69"/>
      <c r="ISK446" s="69"/>
      <c r="ISL446" s="107"/>
      <c r="ISM446" s="2"/>
      <c r="ISN446" s="15"/>
      <c r="ISO446" s="15"/>
      <c r="ISP446" s="80"/>
      <c r="ISQ446" s="52"/>
      <c r="ISR446" s="69"/>
      <c r="ISS446" s="69"/>
      <c r="IST446" s="69"/>
      <c r="ISU446" s="107"/>
      <c r="ISV446" s="2"/>
      <c r="ISW446" s="15"/>
      <c r="ISX446" s="15"/>
      <c r="ISY446" s="80"/>
      <c r="ISZ446" s="52"/>
      <c r="ITA446" s="69"/>
      <c r="ITB446" s="69"/>
      <c r="ITC446" s="69"/>
      <c r="ITD446" s="107"/>
      <c r="ITE446" s="2"/>
      <c r="ITF446" s="15"/>
      <c r="ITG446" s="15"/>
      <c r="ITH446" s="80"/>
      <c r="ITI446" s="52"/>
      <c r="ITJ446" s="69"/>
      <c r="ITK446" s="69"/>
      <c r="ITL446" s="69"/>
      <c r="ITM446" s="107"/>
      <c r="ITN446" s="2"/>
      <c r="ITO446" s="15"/>
      <c r="ITP446" s="15"/>
      <c r="ITQ446" s="80"/>
      <c r="ITR446" s="52"/>
      <c r="ITS446" s="69"/>
      <c r="ITT446" s="69"/>
      <c r="ITU446" s="69"/>
      <c r="ITV446" s="107"/>
      <c r="ITW446" s="2"/>
      <c r="ITX446" s="15"/>
      <c r="ITY446" s="15"/>
      <c r="ITZ446" s="80"/>
      <c r="IUA446" s="52"/>
      <c r="IUB446" s="69"/>
      <c r="IUC446" s="69"/>
      <c r="IUD446" s="69"/>
      <c r="IUE446" s="107"/>
      <c r="IUF446" s="2"/>
      <c r="IUG446" s="15"/>
      <c r="IUH446" s="15"/>
      <c r="IUI446" s="80"/>
      <c r="IUJ446" s="52"/>
      <c r="IUK446" s="69"/>
      <c r="IUL446" s="69"/>
      <c r="IUM446" s="69"/>
      <c r="IUN446" s="107"/>
      <c r="IUO446" s="2"/>
      <c r="IUP446" s="15"/>
      <c r="IUQ446" s="15"/>
      <c r="IUR446" s="80"/>
      <c r="IUS446" s="52"/>
      <c r="IUT446" s="69"/>
      <c r="IUU446" s="69"/>
      <c r="IUV446" s="69"/>
      <c r="IUW446" s="107"/>
      <c r="IUX446" s="2"/>
      <c r="IUY446" s="15"/>
      <c r="IUZ446" s="15"/>
      <c r="IVA446" s="80"/>
      <c r="IVB446" s="52"/>
      <c r="IVC446" s="69"/>
      <c r="IVD446" s="69"/>
      <c r="IVE446" s="69"/>
      <c r="IVF446" s="107"/>
      <c r="IVG446" s="2"/>
      <c r="IVH446" s="15"/>
      <c r="IVI446" s="15"/>
      <c r="IVJ446" s="80"/>
      <c r="IVK446" s="52"/>
      <c r="IVL446" s="69"/>
      <c r="IVM446" s="69"/>
      <c r="IVN446" s="69"/>
      <c r="IVO446" s="107"/>
      <c r="IVP446" s="2"/>
      <c r="IVQ446" s="15"/>
      <c r="IVR446" s="15"/>
      <c r="IVS446" s="80"/>
      <c r="IVT446" s="52"/>
      <c r="IVU446" s="69"/>
      <c r="IVV446" s="69"/>
      <c r="IVW446" s="69"/>
      <c r="IVX446" s="107"/>
      <c r="IVY446" s="2"/>
      <c r="IVZ446" s="15"/>
      <c r="IWA446" s="15"/>
      <c r="IWB446" s="80"/>
      <c r="IWC446" s="52"/>
      <c r="IWD446" s="69"/>
      <c r="IWE446" s="69"/>
      <c r="IWF446" s="69"/>
      <c r="IWG446" s="107"/>
      <c r="IWH446" s="2"/>
      <c r="IWI446" s="15"/>
      <c r="IWJ446" s="15"/>
      <c r="IWK446" s="80"/>
      <c r="IWL446" s="52"/>
      <c r="IWM446" s="69"/>
      <c r="IWN446" s="69"/>
      <c r="IWO446" s="69"/>
      <c r="IWP446" s="107"/>
      <c r="IWQ446" s="2"/>
      <c r="IWR446" s="15"/>
      <c r="IWS446" s="15"/>
      <c r="IWT446" s="80"/>
      <c r="IWU446" s="52"/>
      <c r="IWV446" s="69"/>
      <c r="IWW446" s="69"/>
      <c r="IWX446" s="69"/>
      <c r="IWY446" s="107"/>
      <c r="IWZ446" s="2"/>
      <c r="IXA446" s="15"/>
      <c r="IXB446" s="15"/>
      <c r="IXC446" s="80"/>
      <c r="IXD446" s="52"/>
      <c r="IXE446" s="69"/>
      <c r="IXF446" s="69"/>
      <c r="IXG446" s="69"/>
      <c r="IXH446" s="107"/>
      <c r="IXI446" s="2"/>
      <c r="IXJ446" s="15"/>
      <c r="IXK446" s="15"/>
      <c r="IXL446" s="80"/>
      <c r="IXM446" s="52"/>
      <c r="IXN446" s="69"/>
      <c r="IXO446" s="69"/>
      <c r="IXP446" s="69"/>
      <c r="IXQ446" s="107"/>
      <c r="IXR446" s="2"/>
      <c r="IXS446" s="15"/>
      <c r="IXT446" s="15"/>
      <c r="IXU446" s="80"/>
      <c r="IXV446" s="52"/>
      <c r="IXW446" s="69"/>
      <c r="IXX446" s="69"/>
      <c r="IXY446" s="69"/>
      <c r="IXZ446" s="107"/>
      <c r="IYA446" s="2"/>
      <c r="IYB446" s="15"/>
      <c r="IYC446" s="15"/>
      <c r="IYD446" s="80"/>
      <c r="IYE446" s="52"/>
      <c r="IYF446" s="69"/>
      <c r="IYG446" s="69"/>
      <c r="IYH446" s="69"/>
      <c r="IYI446" s="107"/>
      <c r="IYJ446" s="2"/>
      <c r="IYK446" s="15"/>
      <c r="IYL446" s="15"/>
      <c r="IYM446" s="80"/>
      <c r="IYN446" s="52"/>
      <c r="IYO446" s="69"/>
      <c r="IYP446" s="69"/>
      <c r="IYQ446" s="69"/>
      <c r="IYR446" s="107"/>
      <c r="IYS446" s="2"/>
      <c r="IYT446" s="15"/>
      <c r="IYU446" s="15"/>
      <c r="IYV446" s="80"/>
      <c r="IYW446" s="52"/>
      <c r="IYX446" s="69"/>
      <c r="IYY446" s="69"/>
      <c r="IYZ446" s="69"/>
      <c r="IZA446" s="107"/>
      <c r="IZB446" s="2"/>
      <c r="IZC446" s="15"/>
      <c r="IZD446" s="15"/>
      <c r="IZE446" s="80"/>
      <c r="IZF446" s="52"/>
      <c r="IZG446" s="69"/>
      <c r="IZH446" s="69"/>
      <c r="IZI446" s="69"/>
      <c r="IZJ446" s="107"/>
      <c r="IZK446" s="2"/>
      <c r="IZL446" s="15"/>
      <c r="IZM446" s="15"/>
      <c r="IZN446" s="80"/>
      <c r="IZO446" s="52"/>
      <c r="IZP446" s="69"/>
      <c r="IZQ446" s="69"/>
      <c r="IZR446" s="69"/>
      <c r="IZS446" s="107"/>
      <c r="IZT446" s="2"/>
      <c r="IZU446" s="15"/>
      <c r="IZV446" s="15"/>
      <c r="IZW446" s="80"/>
      <c r="IZX446" s="52"/>
      <c r="IZY446" s="69"/>
      <c r="IZZ446" s="69"/>
      <c r="JAA446" s="69"/>
      <c r="JAB446" s="107"/>
      <c r="JAC446" s="2"/>
      <c r="JAD446" s="15"/>
      <c r="JAE446" s="15"/>
      <c r="JAF446" s="80"/>
      <c r="JAG446" s="52"/>
      <c r="JAH446" s="69"/>
      <c r="JAI446" s="69"/>
      <c r="JAJ446" s="69"/>
      <c r="JAK446" s="107"/>
      <c r="JAL446" s="2"/>
      <c r="JAM446" s="15"/>
      <c r="JAN446" s="15"/>
      <c r="JAO446" s="80"/>
      <c r="JAP446" s="52"/>
      <c r="JAQ446" s="69"/>
      <c r="JAR446" s="69"/>
      <c r="JAS446" s="69"/>
      <c r="JAT446" s="107"/>
      <c r="JAU446" s="2"/>
      <c r="JAV446" s="15"/>
      <c r="JAW446" s="15"/>
      <c r="JAX446" s="80"/>
      <c r="JAY446" s="52"/>
      <c r="JAZ446" s="69"/>
      <c r="JBA446" s="69"/>
      <c r="JBB446" s="69"/>
      <c r="JBC446" s="107"/>
      <c r="JBD446" s="2"/>
      <c r="JBE446" s="15"/>
      <c r="JBF446" s="15"/>
      <c r="JBG446" s="80"/>
      <c r="JBH446" s="52"/>
      <c r="JBI446" s="69"/>
      <c r="JBJ446" s="69"/>
      <c r="JBK446" s="69"/>
      <c r="JBL446" s="107"/>
      <c r="JBM446" s="2"/>
      <c r="JBN446" s="15"/>
      <c r="JBO446" s="15"/>
      <c r="JBP446" s="80"/>
      <c r="JBQ446" s="52"/>
      <c r="JBR446" s="69"/>
      <c r="JBS446" s="69"/>
      <c r="JBT446" s="69"/>
      <c r="JBU446" s="107"/>
      <c r="JBV446" s="2"/>
      <c r="JBW446" s="15"/>
      <c r="JBX446" s="15"/>
      <c r="JBY446" s="80"/>
      <c r="JBZ446" s="52"/>
      <c r="JCA446" s="69"/>
      <c r="JCB446" s="69"/>
      <c r="JCC446" s="69"/>
      <c r="JCD446" s="107"/>
      <c r="JCE446" s="2"/>
      <c r="JCF446" s="15"/>
      <c r="JCG446" s="15"/>
      <c r="JCH446" s="80"/>
      <c r="JCI446" s="52"/>
      <c r="JCJ446" s="69"/>
      <c r="JCK446" s="69"/>
      <c r="JCL446" s="69"/>
      <c r="JCM446" s="107"/>
      <c r="JCN446" s="2"/>
      <c r="JCO446" s="15"/>
      <c r="JCP446" s="15"/>
      <c r="JCQ446" s="80"/>
      <c r="JCR446" s="52"/>
      <c r="JCS446" s="69"/>
      <c r="JCT446" s="69"/>
      <c r="JCU446" s="69"/>
      <c r="JCV446" s="107"/>
      <c r="JCW446" s="2"/>
      <c r="JCX446" s="15"/>
      <c r="JCY446" s="15"/>
      <c r="JCZ446" s="80"/>
      <c r="JDA446" s="52"/>
      <c r="JDB446" s="69"/>
      <c r="JDC446" s="69"/>
      <c r="JDD446" s="69"/>
      <c r="JDE446" s="107"/>
      <c r="JDF446" s="2"/>
      <c r="JDG446" s="15"/>
      <c r="JDH446" s="15"/>
      <c r="JDI446" s="80"/>
      <c r="JDJ446" s="52"/>
      <c r="JDK446" s="69"/>
      <c r="JDL446" s="69"/>
      <c r="JDM446" s="69"/>
      <c r="JDN446" s="107"/>
      <c r="JDO446" s="2"/>
      <c r="JDP446" s="15"/>
      <c r="JDQ446" s="15"/>
      <c r="JDR446" s="80"/>
      <c r="JDS446" s="52"/>
      <c r="JDT446" s="69"/>
      <c r="JDU446" s="69"/>
      <c r="JDV446" s="69"/>
      <c r="JDW446" s="107"/>
      <c r="JDX446" s="2"/>
      <c r="JDY446" s="15"/>
      <c r="JDZ446" s="15"/>
      <c r="JEA446" s="80"/>
      <c r="JEB446" s="52"/>
      <c r="JEC446" s="69"/>
      <c r="JED446" s="69"/>
      <c r="JEE446" s="69"/>
      <c r="JEF446" s="107"/>
      <c r="JEG446" s="2"/>
      <c r="JEH446" s="15"/>
      <c r="JEI446" s="15"/>
      <c r="JEJ446" s="80"/>
      <c r="JEK446" s="52"/>
      <c r="JEL446" s="69"/>
      <c r="JEM446" s="69"/>
      <c r="JEN446" s="69"/>
      <c r="JEO446" s="107"/>
      <c r="JEP446" s="2"/>
      <c r="JEQ446" s="15"/>
      <c r="JER446" s="15"/>
      <c r="JES446" s="80"/>
      <c r="JET446" s="52"/>
      <c r="JEU446" s="69"/>
      <c r="JEV446" s="69"/>
      <c r="JEW446" s="69"/>
      <c r="JEX446" s="107"/>
      <c r="JEY446" s="2"/>
      <c r="JEZ446" s="15"/>
      <c r="JFA446" s="15"/>
      <c r="JFB446" s="80"/>
      <c r="JFC446" s="52"/>
      <c r="JFD446" s="69"/>
      <c r="JFE446" s="69"/>
      <c r="JFF446" s="69"/>
      <c r="JFG446" s="107"/>
      <c r="JFH446" s="2"/>
      <c r="JFI446" s="15"/>
      <c r="JFJ446" s="15"/>
      <c r="JFK446" s="80"/>
      <c r="JFL446" s="52"/>
      <c r="JFM446" s="69"/>
      <c r="JFN446" s="69"/>
      <c r="JFO446" s="69"/>
      <c r="JFP446" s="107"/>
      <c r="JFQ446" s="2"/>
      <c r="JFR446" s="15"/>
      <c r="JFS446" s="15"/>
      <c r="JFT446" s="80"/>
      <c r="JFU446" s="52"/>
      <c r="JFV446" s="69"/>
      <c r="JFW446" s="69"/>
      <c r="JFX446" s="69"/>
      <c r="JFY446" s="107"/>
      <c r="JFZ446" s="2"/>
      <c r="JGA446" s="15"/>
      <c r="JGB446" s="15"/>
      <c r="JGC446" s="80"/>
      <c r="JGD446" s="52"/>
      <c r="JGE446" s="69"/>
      <c r="JGF446" s="69"/>
      <c r="JGG446" s="69"/>
      <c r="JGH446" s="107"/>
      <c r="JGI446" s="2"/>
      <c r="JGJ446" s="15"/>
      <c r="JGK446" s="15"/>
      <c r="JGL446" s="80"/>
      <c r="JGM446" s="52"/>
      <c r="JGN446" s="69"/>
      <c r="JGO446" s="69"/>
      <c r="JGP446" s="69"/>
      <c r="JGQ446" s="107"/>
      <c r="JGR446" s="2"/>
      <c r="JGS446" s="15"/>
      <c r="JGT446" s="15"/>
      <c r="JGU446" s="80"/>
      <c r="JGV446" s="52"/>
      <c r="JGW446" s="69"/>
      <c r="JGX446" s="69"/>
      <c r="JGY446" s="69"/>
      <c r="JGZ446" s="107"/>
      <c r="JHA446" s="2"/>
      <c r="JHB446" s="15"/>
      <c r="JHC446" s="15"/>
      <c r="JHD446" s="80"/>
      <c r="JHE446" s="52"/>
      <c r="JHF446" s="69"/>
      <c r="JHG446" s="69"/>
      <c r="JHH446" s="69"/>
      <c r="JHI446" s="107"/>
      <c r="JHJ446" s="2"/>
      <c r="JHK446" s="15"/>
      <c r="JHL446" s="15"/>
      <c r="JHM446" s="80"/>
      <c r="JHN446" s="52"/>
      <c r="JHO446" s="69"/>
      <c r="JHP446" s="69"/>
      <c r="JHQ446" s="69"/>
      <c r="JHR446" s="107"/>
      <c r="JHS446" s="2"/>
      <c r="JHT446" s="15"/>
      <c r="JHU446" s="15"/>
      <c r="JHV446" s="80"/>
      <c r="JHW446" s="52"/>
      <c r="JHX446" s="69"/>
      <c r="JHY446" s="69"/>
      <c r="JHZ446" s="69"/>
      <c r="JIA446" s="107"/>
      <c r="JIB446" s="2"/>
      <c r="JIC446" s="15"/>
      <c r="JID446" s="15"/>
      <c r="JIE446" s="80"/>
      <c r="JIF446" s="52"/>
      <c r="JIG446" s="69"/>
      <c r="JIH446" s="69"/>
      <c r="JII446" s="69"/>
      <c r="JIJ446" s="107"/>
      <c r="JIK446" s="2"/>
      <c r="JIL446" s="15"/>
      <c r="JIM446" s="15"/>
      <c r="JIN446" s="80"/>
      <c r="JIO446" s="52"/>
      <c r="JIP446" s="69"/>
      <c r="JIQ446" s="69"/>
      <c r="JIR446" s="69"/>
      <c r="JIS446" s="107"/>
      <c r="JIT446" s="2"/>
      <c r="JIU446" s="15"/>
      <c r="JIV446" s="15"/>
      <c r="JIW446" s="80"/>
      <c r="JIX446" s="52"/>
      <c r="JIY446" s="69"/>
      <c r="JIZ446" s="69"/>
      <c r="JJA446" s="69"/>
      <c r="JJB446" s="107"/>
      <c r="JJC446" s="2"/>
      <c r="JJD446" s="15"/>
      <c r="JJE446" s="15"/>
      <c r="JJF446" s="80"/>
      <c r="JJG446" s="52"/>
      <c r="JJH446" s="69"/>
      <c r="JJI446" s="69"/>
      <c r="JJJ446" s="69"/>
      <c r="JJK446" s="107"/>
      <c r="JJL446" s="2"/>
      <c r="JJM446" s="15"/>
      <c r="JJN446" s="15"/>
      <c r="JJO446" s="80"/>
      <c r="JJP446" s="52"/>
      <c r="JJQ446" s="69"/>
      <c r="JJR446" s="69"/>
      <c r="JJS446" s="69"/>
      <c r="JJT446" s="107"/>
      <c r="JJU446" s="2"/>
      <c r="JJV446" s="15"/>
      <c r="JJW446" s="15"/>
      <c r="JJX446" s="80"/>
      <c r="JJY446" s="52"/>
      <c r="JJZ446" s="69"/>
      <c r="JKA446" s="69"/>
      <c r="JKB446" s="69"/>
      <c r="JKC446" s="107"/>
      <c r="JKD446" s="2"/>
      <c r="JKE446" s="15"/>
      <c r="JKF446" s="15"/>
      <c r="JKG446" s="80"/>
      <c r="JKH446" s="52"/>
      <c r="JKI446" s="69"/>
      <c r="JKJ446" s="69"/>
      <c r="JKK446" s="69"/>
      <c r="JKL446" s="107"/>
      <c r="JKM446" s="2"/>
      <c r="JKN446" s="15"/>
      <c r="JKO446" s="15"/>
      <c r="JKP446" s="80"/>
      <c r="JKQ446" s="52"/>
      <c r="JKR446" s="69"/>
      <c r="JKS446" s="69"/>
      <c r="JKT446" s="69"/>
      <c r="JKU446" s="107"/>
      <c r="JKV446" s="2"/>
      <c r="JKW446" s="15"/>
      <c r="JKX446" s="15"/>
      <c r="JKY446" s="80"/>
      <c r="JKZ446" s="52"/>
      <c r="JLA446" s="69"/>
      <c r="JLB446" s="69"/>
      <c r="JLC446" s="69"/>
      <c r="JLD446" s="107"/>
      <c r="JLE446" s="2"/>
      <c r="JLF446" s="15"/>
      <c r="JLG446" s="15"/>
      <c r="JLH446" s="80"/>
      <c r="JLI446" s="52"/>
      <c r="JLJ446" s="69"/>
      <c r="JLK446" s="69"/>
      <c r="JLL446" s="69"/>
      <c r="JLM446" s="107"/>
      <c r="JLN446" s="2"/>
      <c r="JLO446" s="15"/>
      <c r="JLP446" s="15"/>
      <c r="JLQ446" s="80"/>
      <c r="JLR446" s="52"/>
      <c r="JLS446" s="69"/>
      <c r="JLT446" s="69"/>
      <c r="JLU446" s="69"/>
      <c r="JLV446" s="107"/>
      <c r="JLW446" s="2"/>
      <c r="JLX446" s="15"/>
      <c r="JLY446" s="15"/>
      <c r="JLZ446" s="80"/>
      <c r="JMA446" s="52"/>
      <c r="JMB446" s="69"/>
      <c r="JMC446" s="69"/>
      <c r="JMD446" s="69"/>
      <c r="JME446" s="107"/>
      <c r="JMF446" s="2"/>
      <c r="JMG446" s="15"/>
      <c r="JMH446" s="15"/>
      <c r="JMI446" s="80"/>
      <c r="JMJ446" s="52"/>
      <c r="JMK446" s="69"/>
      <c r="JML446" s="69"/>
      <c r="JMM446" s="69"/>
      <c r="JMN446" s="107"/>
      <c r="JMO446" s="2"/>
      <c r="JMP446" s="15"/>
      <c r="JMQ446" s="15"/>
      <c r="JMR446" s="80"/>
      <c r="JMS446" s="52"/>
      <c r="JMT446" s="69"/>
      <c r="JMU446" s="69"/>
      <c r="JMV446" s="69"/>
      <c r="JMW446" s="107"/>
      <c r="JMX446" s="2"/>
      <c r="JMY446" s="15"/>
      <c r="JMZ446" s="15"/>
      <c r="JNA446" s="80"/>
      <c r="JNB446" s="52"/>
      <c r="JNC446" s="69"/>
      <c r="JND446" s="69"/>
      <c r="JNE446" s="69"/>
      <c r="JNF446" s="107"/>
      <c r="JNG446" s="2"/>
      <c r="JNH446" s="15"/>
      <c r="JNI446" s="15"/>
      <c r="JNJ446" s="80"/>
      <c r="JNK446" s="52"/>
      <c r="JNL446" s="69"/>
      <c r="JNM446" s="69"/>
      <c r="JNN446" s="69"/>
      <c r="JNO446" s="107"/>
      <c r="JNP446" s="2"/>
      <c r="JNQ446" s="15"/>
      <c r="JNR446" s="15"/>
      <c r="JNS446" s="80"/>
      <c r="JNT446" s="52"/>
      <c r="JNU446" s="69"/>
      <c r="JNV446" s="69"/>
      <c r="JNW446" s="69"/>
      <c r="JNX446" s="107"/>
      <c r="JNY446" s="2"/>
      <c r="JNZ446" s="15"/>
      <c r="JOA446" s="15"/>
      <c r="JOB446" s="80"/>
      <c r="JOC446" s="52"/>
      <c r="JOD446" s="69"/>
      <c r="JOE446" s="69"/>
      <c r="JOF446" s="69"/>
      <c r="JOG446" s="107"/>
      <c r="JOH446" s="2"/>
      <c r="JOI446" s="15"/>
      <c r="JOJ446" s="15"/>
      <c r="JOK446" s="80"/>
      <c r="JOL446" s="52"/>
      <c r="JOM446" s="69"/>
      <c r="JON446" s="69"/>
      <c r="JOO446" s="69"/>
      <c r="JOP446" s="107"/>
      <c r="JOQ446" s="2"/>
      <c r="JOR446" s="15"/>
      <c r="JOS446" s="15"/>
      <c r="JOT446" s="80"/>
      <c r="JOU446" s="52"/>
      <c r="JOV446" s="69"/>
      <c r="JOW446" s="69"/>
      <c r="JOX446" s="69"/>
      <c r="JOY446" s="107"/>
      <c r="JOZ446" s="2"/>
      <c r="JPA446" s="15"/>
      <c r="JPB446" s="15"/>
      <c r="JPC446" s="80"/>
      <c r="JPD446" s="52"/>
      <c r="JPE446" s="69"/>
      <c r="JPF446" s="69"/>
      <c r="JPG446" s="69"/>
      <c r="JPH446" s="107"/>
      <c r="JPI446" s="2"/>
      <c r="JPJ446" s="15"/>
      <c r="JPK446" s="15"/>
      <c r="JPL446" s="80"/>
      <c r="JPM446" s="52"/>
      <c r="JPN446" s="69"/>
      <c r="JPO446" s="69"/>
      <c r="JPP446" s="69"/>
      <c r="JPQ446" s="107"/>
      <c r="JPR446" s="2"/>
      <c r="JPS446" s="15"/>
      <c r="JPT446" s="15"/>
      <c r="JPU446" s="80"/>
      <c r="JPV446" s="52"/>
      <c r="JPW446" s="69"/>
      <c r="JPX446" s="69"/>
      <c r="JPY446" s="69"/>
      <c r="JPZ446" s="107"/>
      <c r="JQA446" s="2"/>
      <c r="JQB446" s="15"/>
      <c r="JQC446" s="15"/>
      <c r="JQD446" s="80"/>
      <c r="JQE446" s="52"/>
      <c r="JQF446" s="69"/>
      <c r="JQG446" s="69"/>
      <c r="JQH446" s="69"/>
      <c r="JQI446" s="107"/>
      <c r="JQJ446" s="2"/>
      <c r="JQK446" s="15"/>
      <c r="JQL446" s="15"/>
      <c r="JQM446" s="80"/>
      <c r="JQN446" s="52"/>
      <c r="JQO446" s="69"/>
      <c r="JQP446" s="69"/>
      <c r="JQQ446" s="69"/>
      <c r="JQR446" s="107"/>
      <c r="JQS446" s="2"/>
      <c r="JQT446" s="15"/>
      <c r="JQU446" s="15"/>
      <c r="JQV446" s="80"/>
      <c r="JQW446" s="52"/>
      <c r="JQX446" s="69"/>
      <c r="JQY446" s="69"/>
      <c r="JQZ446" s="69"/>
      <c r="JRA446" s="107"/>
      <c r="JRB446" s="2"/>
      <c r="JRC446" s="15"/>
      <c r="JRD446" s="15"/>
      <c r="JRE446" s="80"/>
      <c r="JRF446" s="52"/>
      <c r="JRG446" s="69"/>
      <c r="JRH446" s="69"/>
      <c r="JRI446" s="69"/>
      <c r="JRJ446" s="107"/>
      <c r="JRK446" s="2"/>
      <c r="JRL446" s="15"/>
      <c r="JRM446" s="15"/>
      <c r="JRN446" s="80"/>
      <c r="JRO446" s="52"/>
      <c r="JRP446" s="69"/>
      <c r="JRQ446" s="69"/>
      <c r="JRR446" s="69"/>
      <c r="JRS446" s="107"/>
      <c r="JRT446" s="2"/>
      <c r="JRU446" s="15"/>
      <c r="JRV446" s="15"/>
      <c r="JRW446" s="80"/>
      <c r="JRX446" s="52"/>
      <c r="JRY446" s="69"/>
      <c r="JRZ446" s="69"/>
      <c r="JSA446" s="69"/>
      <c r="JSB446" s="107"/>
      <c r="JSC446" s="2"/>
      <c r="JSD446" s="15"/>
      <c r="JSE446" s="15"/>
      <c r="JSF446" s="80"/>
      <c r="JSG446" s="52"/>
      <c r="JSH446" s="69"/>
      <c r="JSI446" s="69"/>
      <c r="JSJ446" s="69"/>
      <c r="JSK446" s="107"/>
      <c r="JSL446" s="2"/>
      <c r="JSM446" s="15"/>
      <c r="JSN446" s="15"/>
      <c r="JSO446" s="80"/>
      <c r="JSP446" s="52"/>
      <c r="JSQ446" s="69"/>
      <c r="JSR446" s="69"/>
      <c r="JSS446" s="69"/>
      <c r="JST446" s="107"/>
      <c r="JSU446" s="2"/>
      <c r="JSV446" s="15"/>
      <c r="JSW446" s="15"/>
      <c r="JSX446" s="80"/>
      <c r="JSY446" s="52"/>
      <c r="JSZ446" s="69"/>
      <c r="JTA446" s="69"/>
      <c r="JTB446" s="69"/>
      <c r="JTC446" s="107"/>
      <c r="JTD446" s="2"/>
      <c r="JTE446" s="15"/>
      <c r="JTF446" s="15"/>
      <c r="JTG446" s="80"/>
      <c r="JTH446" s="52"/>
      <c r="JTI446" s="69"/>
      <c r="JTJ446" s="69"/>
      <c r="JTK446" s="69"/>
      <c r="JTL446" s="107"/>
      <c r="JTM446" s="2"/>
      <c r="JTN446" s="15"/>
      <c r="JTO446" s="15"/>
      <c r="JTP446" s="80"/>
      <c r="JTQ446" s="52"/>
      <c r="JTR446" s="69"/>
      <c r="JTS446" s="69"/>
      <c r="JTT446" s="69"/>
      <c r="JTU446" s="107"/>
      <c r="JTV446" s="2"/>
      <c r="JTW446" s="15"/>
      <c r="JTX446" s="15"/>
      <c r="JTY446" s="80"/>
      <c r="JTZ446" s="52"/>
      <c r="JUA446" s="69"/>
      <c r="JUB446" s="69"/>
      <c r="JUC446" s="69"/>
      <c r="JUD446" s="107"/>
      <c r="JUE446" s="2"/>
      <c r="JUF446" s="15"/>
      <c r="JUG446" s="15"/>
      <c r="JUH446" s="80"/>
      <c r="JUI446" s="52"/>
      <c r="JUJ446" s="69"/>
      <c r="JUK446" s="69"/>
      <c r="JUL446" s="69"/>
      <c r="JUM446" s="107"/>
      <c r="JUN446" s="2"/>
      <c r="JUO446" s="15"/>
      <c r="JUP446" s="15"/>
      <c r="JUQ446" s="80"/>
      <c r="JUR446" s="52"/>
      <c r="JUS446" s="69"/>
      <c r="JUT446" s="69"/>
      <c r="JUU446" s="69"/>
      <c r="JUV446" s="107"/>
      <c r="JUW446" s="2"/>
      <c r="JUX446" s="15"/>
      <c r="JUY446" s="15"/>
      <c r="JUZ446" s="80"/>
      <c r="JVA446" s="52"/>
      <c r="JVB446" s="69"/>
      <c r="JVC446" s="69"/>
      <c r="JVD446" s="69"/>
      <c r="JVE446" s="107"/>
      <c r="JVF446" s="2"/>
      <c r="JVG446" s="15"/>
      <c r="JVH446" s="15"/>
      <c r="JVI446" s="80"/>
      <c r="JVJ446" s="52"/>
      <c r="JVK446" s="69"/>
      <c r="JVL446" s="69"/>
      <c r="JVM446" s="69"/>
      <c r="JVN446" s="107"/>
      <c r="JVO446" s="2"/>
      <c r="JVP446" s="15"/>
      <c r="JVQ446" s="15"/>
      <c r="JVR446" s="80"/>
      <c r="JVS446" s="52"/>
      <c r="JVT446" s="69"/>
      <c r="JVU446" s="69"/>
      <c r="JVV446" s="69"/>
      <c r="JVW446" s="107"/>
      <c r="JVX446" s="2"/>
      <c r="JVY446" s="15"/>
      <c r="JVZ446" s="15"/>
      <c r="JWA446" s="80"/>
      <c r="JWB446" s="52"/>
      <c r="JWC446" s="69"/>
      <c r="JWD446" s="69"/>
      <c r="JWE446" s="69"/>
      <c r="JWF446" s="107"/>
      <c r="JWG446" s="2"/>
      <c r="JWH446" s="15"/>
      <c r="JWI446" s="15"/>
      <c r="JWJ446" s="80"/>
      <c r="JWK446" s="52"/>
      <c r="JWL446" s="69"/>
      <c r="JWM446" s="69"/>
      <c r="JWN446" s="69"/>
      <c r="JWO446" s="107"/>
      <c r="JWP446" s="2"/>
      <c r="JWQ446" s="15"/>
      <c r="JWR446" s="15"/>
      <c r="JWS446" s="80"/>
      <c r="JWT446" s="52"/>
      <c r="JWU446" s="69"/>
      <c r="JWV446" s="69"/>
      <c r="JWW446" s="69"/>
      <c r="JWX446" s="107"/>
      <c r="JWY446" s="2"/>
      <c r="JWZ446" s="15"/>
      <c r="JXA446" s="15"/>
      <c r="JXB446" s="80"/>
      <c r="JXC446" s="52"/>
      <c r="JXD446" s="69"/>
      <c r="JXE446" s="69"/>
      <c r="JXF446" s="69"/>
      <c r="JXG446" s="107"/>
      <c r="JXH446" s="2"/>
      <c r="JXI446" s="15"/>
      <c r="JXJ446" s="15"/>
      <c r="JXK446" s="80"/>
      <c r="JXL446" s="52"/>
      <c r="JXM446" s="69"/>
      <c r="JXN446" s="69"/>
      <c r="JXO446" s="69"/>
      <c r="JXP446" s="107"/>
      <c r="JXQ446" s="2"/>
      <c r="JXR446" s="15"/>
      <c r="JXS446" s="15"/>
      <c r="JXT446" s="80"/>
      <c r="JXU446" s="52"/>
      <c r="JXV446" s="69"/>
      <c r="JXW446" s="69"/>
      <c r="JXX446" s="69"/>
      <c r="JXY446" s="107"/>
      <c r="JXZ446" s="2"/>
      <c r="JYA446" s="15"/>
      <c r="JYB446" s="15"/>
      <c r="JYC446" s="80"/>
      <c r="JYD446" s="52"/>
      <c r="JYE446" s="69"/>
      <c r="JYF446" s="69"/>
      <c r="JYG446" s="69"/>
      <c r="JYH446" s="107"/>
      <c r="JYI446" s="2"/>
      <c r="JYJ446" s="15"/>
      <c r="JYK446" s="15"/>
      <c r="JYL446" s="80"/>
      <c r="JYM446" s="52"/>
      <c r="JYN446" s="69"/>
      <c r="JYO446" s="69"/>
      <c r="JYP446" s="69"/>
      <c r="JYQ446" s="107"/>
      <c r="JYR446" s="2"/>
      <c r="JYS446" s="15"/>
      <c r="JYT446" s="15"/>
      <c r="JYU446" s="80"/>
      <c r="JYV446" s="52"/>
      <c r="JYW446" s="69"/>
      <c r="JYX446" s="69"/>
      <c r="JYY446" s="69"/>
      <c r="JYZ446" s="107"/>
      <c r="JZA446" s="2"/>
      <c r="JZB446" s="15"/>
      <c r="JZC446" s="15"/>
      <c r="JZD446" s="80"/>
      <c r="JZE446" s="52"/>
      <c r="JZF446" s="69"/>
      <c r="JZG446" s="69"/>
      <c r="JZH446" s="69"/>
      <c r="JZI446" s="107"/>
      <c r="JZJ446" s="2"/>
      <c r="JZK446" s="15"/>
      <c r="JZL446" s="15"/>
      <c r="JZM446" s="80"/>
      <c r="JZN446" s="52"/>
      <c r="JZO446" s="69"/>
      <c r="JZP446" s="69"/>
      <c r="JZQ446" s="69"/>
      <c r="JZR446" s="107"/>
      <c r="JZS446" s="2"/>
      <c r="JZT446" s="15"/>
      <c r="JZU446" s="15"/>
      <c r="JZV446" s="80"/>
      <c r="JZW446" s="52"/>
      <c r="JZX446" s="69"/>
      <c r="JZY446" s="69"/>
      <c r="JZZ446" s="69"/>
      <c r="KAA446" s="107"/>
      <c r="KAB446" s="2"/>
      <c r="KAC446" s="15"/>
      <c r="KAD446" s="15"/>
      <c r="KAE446" s="80"/>
      <c r="KAF446" s="52"/>
      <c r="KAG446" s="69"/>
      <c r="KAH446" s="69"/>
      <c r="KAI446" s="69"/>
      <c r="KAJ446" s="107"/>
      <c r="KAK446" s="2"/>
      <c r="KAL446" s="15"/>
      <c r="KAM446" s="15"/>
      <c r="KAN446" s="80"/>
      <c r="KAO446" s="52"/>
      <c r="KAP446" s="69"/>
      <c r="KAQ446" s="69"/>
      <c r="KAR446" s="69"/>
      <c r="KAS446" s="107"/>
      <c r="KAT446" s="2"/>
      <c r="KAU446" s="15"/>
      <c r="KAV446" s="15"/>
      <c r="KAW446" s="80"/>
      <c r="KAX446" s="52"/>
      <c r="KAY446" s="69"/>
      <c r="KAZ446" s="69"/>
      <c r="KBA446" s="69"/>
      <c r="KBB446" s="107"/>
      <c r="KBC446" s="2"/>
      <c r="KBD446" s="15"/>
      <c r="KBE446" s="15"/>
      <c r="KBF446" s="80"/>
      <c r="KBG446" s="52"/>
      <c r="KBH446" s="69"/>
      <c r="KBI446" s="69"/>
      <c r="KBJ446" s="69"/>
      <c r="KBK446" s="107"/>
      <c r="KBL446" s="2"/>
      <c r="KBM446" s="15"/>
      <c r="KBN446" s="15"/>
      <c r="KBO446" s="80"/>
      <c r="KBP446" s="52"/>
      <c r="KBQ446" s="69"/>
      <c r="KBR446" s="69"/>
      <c r="KBS446" s="69"/>
      <c r="KBT446" s="107"/>
      <c r="KBU446" s="2"/>
      <c r="KBV446" s="15"/>
      <c r="KBW446" s="15"/>
      <c r="KBX446" s="80"/>
      <c r="KBY446" s="52"/>
      <c r="KBZ446" s="69"/>
      <c r="KCA446" s="69"/>
      <c r="KCB446" s="69"/>
      <c r="KCC446" s="107"/>
      <c r="KCD446" s="2"/>
      <c r="KCE446" s="15"/>
      <c r="KCF446" s="15"/>
      <c r="KCG446" s="80"/>
      <c r="KCH446" s="52"/>
      <c r="KCI446" s="69"/>
      <c r="KCJ446" s="69"/>
      <c r="KCK446" s="69"/>
      <c r="KCL446" s="107"/>
      <c r="KCM446" s="2"/>
      <c r="KCN446" s="15"/>
      <c r="KCO446" s="15"/>
      <c r="KCP446" s="80"/>
      <c r="KCQ446" s="52"/>
      <c r="KCR446" s="69"/>
      <c r="KCS446" s="69"/>
      <c r="KCT446" s="69"/>
      <c r="KCU446" s="107"/>
      <c r="KCV446" s="2"/>
      <c r="KCW446" s="15"/>
      <c r="KCX446" s="15"/>
      <c r="KCY446" s="80"/>
      <c r="KCZ446" s="52"/>
      <c r="KDA446" s="69"/>
      <c r="KDB446" s="69"/>
      <c r="KDC446" s="69"/>
      <c r="KDD446" s="107"/>
      <c r="KDE446" s="2"/>
      <c r="KDF446" s="15"/>
      <c r="KDG446" s="15"/>
      <c r="KDH446" s="80"/>
      <c r="KDI446" s="52"/>
      <c r="KDJ446" s="69"/>
      <c r="KDK446" s="69"/>
      <c r="KDL446" s="69"/>
      <c r="KDM446" s="107"/>
      <c r="KDN446" s="2"/>
      <c r="KDO446" s="15"/>
      <c r="KDP446" s="15"/>
      <c r="KDQ446" s="80"/>
      <c r="KDR446" s="52"/>
      <c r="KDS446" s="69"/>
      <c r="KDT446" s="69"/>
      <c r="KDU446" s="69"/>
      <c r="KDV446" s="107"/>
      <c r="KDW446" s="2"/>
      <c r="KDX446" s="15"/>
      <c r="KDY446" s="15"/>
      <c r="KDZ446" s="80"/>
      <c r="KEA446" s="52"/>
      <c r="KEB446" s="69"/>
      <c r="KEC446" s="69"/>
      <c r="KED446" s="69"/>
      <c r="KEE446" s="107"/>
      <c r="KEF446" s="2"/>
      <c r="KEG446" s="15"/>
      <c r="KEH446" s="15"/>
      <c r="KEI446" s="80"/>
      <c r="KEJ446" s="52"/>
      <c r="KEK446" s="69"/>
      <c r="KEL446" s="69"/>
      <c r="KEM446" s="69"/>
      <c r="KEN446" s="107"/>
      <c r="KEO446" s="2"/>
      <c r="KEP446" s="15"/>
      <c r="KEQ446" s="15"/>
      <c r="KER446" s="80"/>
      <c r="KES446" s="52"/>
      <c r="KET446" s="69"/>
      <c r="KEU446" s="69"/>
      <c r="KEV446" s="69"/>
      <c r="KEW446" s="107"/>
      <c r="KEX446" s="2"/>
      <c r="KEY446" s="15"/>
      <c r="KEZ446" s="15"/>
      <c r="KFA446" s="80"/>
      <c r="KFB446" s="52"/>
      <c r="KFC446" s="69"/>
      <c r="KFD446" s="69"/>
      <c r="KFE446" s="69"/>
      <c r="KFF446" s="107"/>
      <c r="KFG446" s="2"/>
      <c r="KFH446" s="15"/>
      <c r="KFI446" s="15"/>
      <c r="KFJ446" s="80"/>
      <c r="KFK446" s="52"/>
      <c r="KFL446" s="69"/>
      <c r="KFM446" s="69"/>
      <c r="KFN446" s="69"/>
      <c r="KFO446" s="107"/>
      <c r="KFP446" s="2"/>
      <c r="KFQ446" s="15"/>
      <c r="KFR446" s="15"/>
      <c r="KFS446" s="80"/>
      <c r="KFT446" s="52"/>
      <c r="KFU446" s="69"/>
      <c r="KFV446" s="69"/>
      <c r="KFW446" s="69"/>
      <c r="KFX446" s="107"/>
      <c r="KFY446" s="2"/>
      <c r="KFZ446" s="15"/>
      <c r="KGA446" s="15"/>
      <c r="KGB446" s="80"/>
      <c r="KGC446" s="52"/>
      <c r="KGD446" s="69"/>
      <c r="KGE446" s="69"/>
      <c r="KGF446" s="69"/>
      <c r="KGG446" s="107"/>
      <c r="KGH446" s="2"/>
      <c r="KGI446" s="15"/>
      <c r="KGJ446" s="15"/>
      <c r="KGK446" s="80"/>
      <c r="KGL446" s="52"/>
      <c r="KGM446" s="69"/>
      <c r="KGN446" s="69"/>
      <c r="KGO446" s="69"/>
      <c r="KGP446" s="107"/>
      <c r="KGQ446" s="2"/>
      <c r="KGR446" s="15"/>
      <c r="KGS446" s="15"/>
      <c r="KGT446" s="80"/>
      <c r="KGU446" s="52"/>
      <c r="KGV446" s="69"/>
      <c r="KGW446" s="69"/>
      <c r="KGX446" s="69"/>
      <c r="KGY446" s="107"/>
      <c r="KGZ446" s="2"/>
      <c r="KHA446" s="15"/>
      <c r="KHB446" s="15"/>
      <c r="KHC446" s="80"/>
      <c r="KHD446" s="52"/>
      <c r="KHE446" s="69"/>
      <c r="KHF446" s="69"/>
      <c r="KHG446" s="69"/>
      <c r="KHH446" s="107"/>
      <c r="KHI446" s="2"/>
      <c r="KHJ446" s="15"/>
      <c r="KHK446" s="15"/>
      <c r="KHL446" s="80"/>
      <c r="KHM446" s="52"/>
      <c r="KHN446" s="69"/>
      <c r="KHO446" s="69"/>
      <c r="KHP446" s="69"/>
      <c r="KHQ446" s="107"/>
      <c r="KHR446" s="2"/>
      <c r="KHS446" s="15"/>
      <c r="KHT446" s="15"/>
      <c r="KHU446" s="80"/>
      <c r="KHV446" s="52"/>
      <c r="KHW446" s="69"/>
      <c r="KHX446" s="69"/>
      <c r="KHY446" s="69"/>
      <c r="KHZ446" s="107"/>
      <c r="KIA446" s="2"/>
      <c r="KIB446" s="15"/>
      <c r="KIC446" s="15"/>
      <c r="KID446" s="80"/>
      <c r="KIE446" s="52"/>
      <c r="KIF446" s="69"/>
      <c r="KIG446" s="69"/>
      <c r="KIH446" s="69"/>
      <c r="KII446" s="107"/>
      <c r="KIJ446" s="2"/>
      <c r="KIK446" s="15"/>
      <c r="KIL446" s="15"/>
      <c r="KIM446" s="80"/>
      <c r="KIN446" s="52"/>
      <c r="KIO446" s="69"/>
      <c r="KIP446" s="69"/>
      <c r="KIQ446" s="69"/>
      <c r="KIR446" s="107"/>
      <c r="KIS446" s="2"/>
      <c r="KIT446" s="15"/>
      <c r="KIU446" s="15"/>
      <c r="KIV446" s="80"/>
      <c r="KIW446" s="52"/>
      <c r="KIX446" s="69"/>
      <c r="KIY446" s="69"/>
      <c r="KIZ446" s="69"/>
      <c r="KJA446" s="107"/>
      <c r="KJB446" s="2"/>
      <c r="KJC446" s="15"/>
      <c r="KJD446" s="15"/>
      <c r="KJE446" s="80"/>
      <c r="KJF446" s="52"/>
      <c r="KJG446" s="69"/>
      <c r="KJH446" s="69"/>
      <c r="KJI446" s="69"/>
      <c r="KJJ446" s="107"/>
      <c r="KJK446" s="2"/>
      <c r="KJL446" s="15"/>
      <c r="KJM446" s="15"/>
      <c r="KJN446" s="80"/>
      <c r="KJO446" s="52"/>
      <c r="KJP446" s="69"/>
      <c r="KJQ446" s="69"/>
      <c r="KJR446" s="69"/>
      <c r="KJS446" s="107"/>
      <c r="KJT446" s="2"/>
      <c r="KJU446" s="15"/>
      <c r="KJV446" s="15"/>
      <c r="KJW446" s="80"/>
      <c r="KJX446" s="52"/>
      <c r="KJY446" s="69"/>
      <c r="KJZ446" s="69"/>
      <c r="KKA446" s="69"/>
      <c r="KKB446" s="107"/>
      <c r="KKC446" s="2"/>
      <c r="KKD446" s="15"/>
      <c r="KKE446" s="15"/>
      <c r="KKF446" s="80"/>
      <c r="KKG446" s="52"/>
      <c r="KKH446" s="69"/>
      <c r="KKI446" s="69"/>
      <c r="KKJ446" s="69"/>
      <c r="KKK446" s="107"/>
      <c r="KKL446" s="2"/>
      <c r="KKM446" s="15"/>
      <c r="KKN446" s="15"/>
      <c r="KKO446" s="80"/>
      <c r="KKP446" s="52"/>
      <c r="KKQ446" s="69"/>
      <c r="KKR446" s="69"/>
      <c r="KKS446" s="69"/>
      <c r="KKT446" s="107"/>
      <c r="KKU446" s="2"/>
      <c r="KKV446" s="15"/>
      <c r="KKW446" s="15"/>
      <c r="KKX446" s="80"/>
      <c r="KKY446" s="52"/>
      <c r="KKZ446" s="69"/>
      <c r="KLA446" s="69"/>
      <c r="KLB446" s="69"/>
      <c r="KLC446" s="107"/>
      <c r="KLD446" s="2"/>
      <c r="KLE446" s="15"/>
      <c r="KLF446" s="15"/>
      <c r="KLG446" s="80"/>
      <c r="KLH446" s="52"/>
      <c r="KLI446" s="69"/>
      <c r="KLJ446" s="69"/>
      <c r="KLK446" s="69"/>
      <c r="KLL446" s="107"/>
      <c r="KLM446" s="2"/>
      <c r="KLN446" s="15"/>
      <c r="KLO446" s="15"/>
      <c r="KLP446" s="80"/>
      <c r="KLQ446" s="52"/>
      <c r="KLR446" s="69"/>
      <c r="KLS446" s="69"/>
      <c r="KLT446" s="69"/>
      <c r="KLU446" s="107"/>
      <c r="KLV446" s="2"/>
      <c r="KLW446" s="15"/>
      <c r="KLX446" s="15"/>
      <c r="KLY446" s="80"/>
      <c r="KLZ446" s="52"/>
      <c r="KMA446" s="69"/>
      <c r="KMB446" s="69"/>
      <c r="KMC446" s="69"/>
      <c r="KMD446" s="107"/>
      <c r="KME446" s="2"/>
      <c r="KMF446" s="15"/>
      <c r="KMG446" s="15"/>
      <c r="KMH446" s="80"/>
      <c r="KMI446" s="52"/>
      <c r="KMJ446" s="69"/>
      <c r="KMK446" s="69"/>
      <c r="KML446" s="69"/>
      <c r="KMM446" s="107"/>
      <c r="KMN446" s="2"/>
      <c r="KMO446" s="15"/>
      <c r="KMP446" s="15"/>
      <c r="KMQ446" s="80"/>
      <c r="KMR446" s="52"/>
      <c r="KMS446" s="69"/>
      <c r="KMT446" s="69"/>
      <c r="KMU446" s="69"/>
      <c r="KMV446" s="107"/>
      <c r="KMW446" s="2"/>
      <c r="KMX446" s="15"/>
      <c r="KMY446" s="15"/>
      <c r="KMZ446" s="80"/>
      <c r="KNA446" s="52"/>
      <c r="KNB446" s="69"/>
      <c r="KNC446" s="69"/>
      <c r="KND446" s="69"/>
      <c r="KNE446" s="107"/>
      <c r="KNF446" s="2"/>
      <c r="KNG446" s="15"/>
      <c r="KNH446" s="15"/>
      <c r="KNI446" s="80"/>
      <c r="KNJ446" s="52"/>
      <c r="KNK446" s="69"/>
      <c r="KNL446" s="69"/>
      <c r="KNM446" s="69"/>
      <c r="KNN446" s="107"/>
      <c r="KNO446" s="2"/>
      <c r="KNP446" s="15"/>
      <c r="KNQ446" s="15"/>
      <c r="KNR446" s="80"/>
      <c r="KNS446" s="52"/>
      <c r="KNT446" s="69"/>
      <c r="KNU446" s="69"/>
      <c r="KNV446" s="69"/>
      <c r="KNW446" s="107"/>
      <c r="KNX446" s="2"/>
      <c r="KNY446" s="15"/>
      <c r="KNZ446" s="15"/>
      <c r="KOA446" s="80"/>
      <c r="KOB446" s="52"/>
      <c r="KOC446" s="69"/>
      <c r="KOD446" s="69"/>
      <c r="KOE446" s="69"/>
      <c r="KOF446" s="107"/>
      <c r="KOG446" s="2"/>
      <c r="KOH446" s="15"/>
      <c r="KOI446" s="15"/>
      <c r="KOJ446" s="80"/>
      <c r="KOK446" s="52"/>
      <c r="KOL446" s="69"/>
      <c r="KOM446" s="69"/>
      <c r="KON446" s="69"/>
      <c r="KOO446" s="107"/>
      <c r="KOP446" s="2"/>
      <c r="KOQ446" s="15"/>
      <c r="KOR446" s="15"/>
      <c r="KOS446" s="80"/>
      <c r="KOT446" s="52"/>
      <c r="KOU446" s="69"/>
      <c r="KOV446" s="69"/>
      <c r="KOW446" s="69"/>
      <c r="KOX446" s="107"/>
      <c r="KOY446" s="2"/>
      <c r="KOZ446" s="15"/>
      <c r="KPA446" s="15"/>
      <c r="KPB446" s="80"/>
      <c r="KPC446" s="52"/>
      <c r="KPD446" s="69"/>
      <c r="KPE446" s="69"/>
      <c r="KPF446" s="69"/>
      <c r="KPG446" s="107"/>
      <c r="KPH446" s="2"/>
      <c r="KPI446" s="15"/>
      <c r="KPJ446" s="15"/>
      <c r="KPK446" s="80"/>
      <c r="KPL446" s="52"/>
      <c r="KPM446" s="69"/>
      <c r="KPN446" s="69"/>
      <c r="KPO446" s="69"/>
      <c r="KPP446" s="107"/>
      <c r="KPQ446" s="2"/>
      <c r="KPR446" s="15"/>
      <c r="KPS446" s="15"/>
      <c r="KPT446" s="80"/>
      <c r="KPU446" s="52"/>
      <c r="KPV446" s="69"/>
      <c r="KPW446" s="69"/>
      <c r="KPX446" s="69"/>
      <c r="KPY446" s="107"/>
      <c r="KPZ446" s="2"/>
      <c r="KQA446" s="15"/>
      <c r="KQB446" s="15"/>
      <c r="KQC446" s="80"/>
      <c r="KQD446" s="52"/>
      <c r="KQE446" s="69"/>
      <c r="KQF446" s="69"/>
      <c r="KQG446" s="69"/>
      <c r="KQH446" s="107"/>
      <c r="KQI446" s="2"/>
      <c r="KQJ446" s="15"/>
      <c r="KQK446" s="15"/>
      <c r="KQL446" s="80"/>
      <c r="KQM446" s="52"/>
      <c r="KQN446" s="69"/>
      <c r="KQO446" s="69"/>
      <c r="KQP446" s="69"/>
      <c r="KQQ446" s="107"/>
      <c r="KQR446" s="2"/>
      <c r="KQS446" s="15"/>
      <c r="KQT446" s="15"/>
      <c r="KQU446" s="80"/>
      <c r="KQV446" s="52"/>
      <c r="KQW446" s="69"/>
      <c r="KQX446" s="69"/>
      <c r="KQY446" s="69"/>
      <c r="KQZ446" s="107"/>
      <c r="KRA446" s="2"/>
      <c r="KRB446" s="15"/>
      <c r="KRC446" s="15"/>
      <c r="KRD446" s="80"/>
      <c r="KRE446" s="52"/>
      <c r="KRF446" s="69"/>
      <c r="KRG446" s="69"/>
      <c r="KRH446" s="69"/>
      <c r="KRI446" s="107"/>
      <c r="KRJ446" s="2"/>
      <c r="KRK446" s="15"/>
      <c r="KRL446" s="15"/>
      <c r="KRM446" s="80"/>
      <c r="KRN446" s="52"/>
      <c r="KRO446" s="69"/>
      <c r="KRP446" s="69"/>
      <c r="KRQ446" s="69"/>
      <c r="KRR446" s="107"/>
      <c r="KRS446" s="2"/>
      <c r="KRT446" s="15"/>
      <c r="KRU446" s="15"/>
      <c r="KRV446" s="80"/>
      <c r="KRW446" s="52"/>
      <c r="KRX446" s="69"/>
      <c r="KRY446" s="69"/>
      <c r="KRZ446" s="69"/>
      <c r="KSA446" s="107"/>
      <c r="KSB446" s="2"/>
      <c r="KSC446" s="15"/>
      <c r="KSD446" s="15"/>
      <c r="KSE446" s="80"/>
      <c r="KSF446" s="52"/>
      <c r="KSG446" s="69"/>
      <c r="KSH446" s="69"/>
      <c r="KSI446" s="69"/>
      <c r="KSJ446" s="107"/>
      <c r="KSK446" s="2"/>
      <c r="KSL446" s="15"/>
      <c r="KSM446" s="15"/>
      <c r="KSN446" s="80"/>
      <c r="KSO446" s="52"/>
      <c r="KSP446" s="69"/>
      <c r="KSQ446" s="69"/>
      <c r="KSR446" s="69"/>
      <c r="KSS446" s="107"/>
      <c r="KST446" s="2"/>
      <c r="KSU446" s="15"/>
      <c r="KSV446" s="15"/>
      <c r="KSW446" s="80"/>
      <c r="KSX446" s="52"/>
      <c r="KSY446" s="69"/>
      <c r="KSZ446" s="69"/>
      <c r="KTA446" s="69"/>
      <c r="KTB446" s="107"/>
      <c r="KTC446" s="2"/>
      <c r="KTD446" s="15"/>
      <c r="KTE446" s="15"/>
      <c r="KTF446" s="80"/>
      <c r="KTG446" s="52"/>
      <c r="KTH446" s="69"/>
      <c r="KTI446" s="69"/>
      <c r="KTJ446" s="69"/>
      <c r="KTK446" s="107"/>
      <c r="KTL446" s="2"/>
      <c r="KTM446" s="15"/>
      <c r="KTN446" s="15"/>
      <c r="KTO446" s="80"/>
      <c r="KTP446" s="52"/>
      <c r="KTQ446" s="69"/>
      <c r="KTR446" s="69"/>
      <c r="KTS446" s="69"/>
      <c r="KTT446" s="107"/>
      <c r="KTU446" s="2"/>
      <c r="KTV446" s="15"/>
      <c r="KTW446" s="15"/>
      <c r="KTX446" s="80"/>
      <c r="KTY446" s="52"/>
      <c r="KTZ446" s="69"/>
      <c r="KUA446" s="69"/>
      <c r="KUB446" s="69"/>
      <c r="KUC446" s="107"/>
      <c r="KUD446" s="2"/>
      <c r="KUE446" s="15"/>
      <c r="KUF446" s="15"/>
      <c r="KUG446" s="80"/>
      <c r="KUH446" s="52"/>
      <c r="KUI446" s="69"/>
      <c r="KUJ446" s="69"/>
      <c r="KUK446" s="69"/>
      <c r="KUL446" s="107"/>
      <c r="KUM446" s="2"/>
      <c r="KUN446" s="15"/>
      <c r="KUO446" s="15"/>
      <c r="KUP446" s="80"/>
      <c r="KUQ446" s="52"/>
      <c r="KUR446" s="69"/>
      <c r="KUS446" s="69"/>
      <c r="KUT446" s="69"/>
      <c r="KUU446" s="107"/>
      <c r="KUV446" s="2"/>
      <c r="KUW446" s="15"/>
      <c r="KUX446" s="15"/>
      <c r="KUY446" s="80"/>
      <c r="KUZ446" s="52"/>
      <c r="KVA446" s="69"/>
      <c r="KVB446" s="69"/>
      <c r="KVC446" s="69"/>
      <c r="KVD446" s="107"/>
      <c r="KVE446" s="2"/>
      <c r="KVF446" s="15"/>
      <c r="KVG446" s="15"/>
      <c r="KVH446" s="80"/>
      <c r="KVI446" s="52"/>
      <c r="KVJ446" s="69"/>
      <c r="KVK446" s="69"/>
      <c r="KVL446" s="69"/>
      <c r="KVM446" s="107"/>
      <c r="KVN446" s="2"/>
      <c r="KVO446" s="15"/>
      <c r="KVP446" s="15"/>
      <c r="KVQ446" s="80"/>
      <c r="KVR446" s="52"/>
      <c r="KVS446" s="69"/>
      <c r="KVT446" s="69"/>
      <c r="KVU446" s="69"/>
      <c r="KVV446" s="107"/>
      <c r="KVW446" s="2"/>
      <c r="KVX446" s="15"/>
      <c r="KVY446" s="15"/>
      <c r="KVZ446" s="80"/>
      <c r="KWA446" s="52"/>
      <c r="KWB446" s="69"/>
      <c r="KWC446" s="69"/>
      <c r="KWD446" s="69"/>
      <c r="KWE446" s="107"/>
      <c r="KWF446" s="2"/>
      <c r="KWG446" s="15"/>
      <c r="KWH446" s="15"/>
      <c r="KWI446" s="80"/>
      <c r="KWJ446" s="52"/>
      <c r="KWK446" s="69"/>
      <c r="KWL446" s="69"/>
      <c r="KWM446" s="69"/>
      <c r="KWN446" s="107"/>
      <c r="KWO446" s="2"/>
      <c r="KWP446" s="15"/>
      <c r="KWQ446" s="15"/>
      <c r="KWR446" s="80"/>
      <c r="KWS446" s="52"/>
      <c r="KWT446" s="69"/>
      <c r="KWU446" s="69"/>
      <c r="KWV446" s="69"/>
      <c r="KWW446" s="107"/>
      <c r="KWX446" s="2"/>
      <c r="KWY446" s="15"/>
      <c r="KWZ446" s="15"/>
      <c r="KXA446" s="80"/>
      <c r="KXB446" s="52"/>
      <c r="KXC446" s="69"/>
      <c r="KXD446" s="69"/>
      <c r="KXE446" s="69"/>
      <c r="KXF446" s="107"/>
      <c r="KXG446" s="2"/>
      <c r="KXH446" s="15"/>
      <c r="KXI446" s="15"/>
      <c r="KXJ446" s="80"/>
      <c r="KXK446" s="52"/>
      <c r="KXL446" s="69"/>
      <c r="KXM446" s="69"/>
      <c r="KXN446" s="69"/>
      <c r="KXO446" s="107"/>
      <c r="KXP446" s="2"/>
      <c r="KXQ446" s="15"/>
      <c r="KXR446" s="15"/>
      <c r="KXS446" s="80"/>
      <c r="KXT446" s="52"/>
      <c r="KXU446" s="69"/>
      <c r="KXV446" s="69"/>
      <c r="KXW446" s="69"/>
      <c r="KXX446" s="107"/>
      <c r="KXY446" s="2"/>
      <c r="KXZ446" s="15"/>
      <c r="KYA446" s="15"/>
      <c r="KYB446" s="80"/>
      <c r="KYC446" s="52"/>
      <c r="KYD446" s="69"/>
      <c r="KYE446" s="69"/>
      <c r="KYF446" s="69"/>
      <c r="KYG446" s="107"/>
      <c r="KYH446" s="2"/>
      <c r="KYI446" s="15"/>
      <c r="KYJ446" s="15"/>
      <c r="KYK446" s="80"/>
      <c r="KYL446" s="52"/>
      <c r="KYM446" s="69"/>
      <c r="KYN446" s="69"/>
      <c r="KYO446" s="69"/>
      <c r="KYP446" s="107"/>
      <c r="KYQ446" s="2"/>
      <c r="KYR446" s="15"/>
      <c r="KYS446" s="15"/>
      <c r="KYT446" s="80"/>
      <c r="KYU446" s="52"/>
      <c r="KYV446" s="69"/>
      <c r="KYW446" s="69"/>
      <c r="KYX446" s="69"/>
      <c r="KYY446" s="107"/>
      <c r="KYZ446" s="2"/>
      <c r="KZA446" s="15"/>
      <c r="KZB446" s="15"/>
      <c r="KZC446" s="80"/>
      <c r="KZD446" s="52"/>
      <c r="KZE446" s="69"/>
      <c r="KZF446" s="69"/>
      <c r="KZG446" s="69"/>
      <c r="KZH446" s="107"/>
      <c r="KZI446" s="2"/>
      <c r="KZJ446" s="15"/>
      <c r="KZK446" s="15"/>
      <c r="KZL446" s="80"/>
      <c r="KZM446" s="52"/>
      <c r="KZN446" s="69"/>
      <c r="KZO446" s="69"/>
      <c r="KZP446" s="69"/>
      <c r="KZQ446" s="107"/>
      <c r="KZR446" s="2"/>
      <c r="KZS446" s="15"/>
      <c r="KZT446" s="15"/>
      <c r="KZU446" s="80"/>
      <c r="KZV446" s="52"/>
      <c r="KZW446" s="69"/>
      <c r="KZX446" s="69"/>
      <c r="KZY446" s="69"/>
      <c r="KZZ446" s="107"/>
      <c r="LAA446" s="2"/>
      <c r="LAB446" s="15"/>
      <c r="LAC446" s="15"/>
      <c r="LAD446" s="80"/>
      <c r="LAE446" s="52"/>
      <c r="LAF446" s="69"/>
      <c r="LAG446" s="69"/>
      <c r="LAH446" s="69"/>
      <c r="LAI446" s="107"/>
      <c r="LAJ446" s="2"/>
      <c r="LAK446" s="15"/>
      <c r="LAL446" s="15"/>
      <c r="LAM446" s="80"/>
      <c r="LAN446" s="52"/>
      <c r="LAO446" s="69"/>
      <c r="LAP446" s="69"/>
      <c r="LAQ446" s="69"/>
      <c r="LAR446" s="107"/>
      <c r="LAS446" s="2"/>
      <c r="LAT446" s="15"/>
      <c r="LAU446" s="15"/>
      <c r="LAV446" s="80"/>
      <c r="LAW446" s="52"/>
      <c r="LAX446" s="69"/>
      <c r="LAY446" s="69"/>
      <c r="LAZ446" s="69"/>
      <c r="LBA446" s="107"/>
      <c r="LBB446" s="2"/>
      <c r="LBC446" s="15"/>
      <c r="LBD446" s="15"/>
      <c r="LBE446" s="80"/>
      <c r="LBF446" s="52"/>
      <c r="LBG446" s="69"/>
      <c r="LBH446" s="69"/>
      <c r="LBI446" s="69"/>
      <c r="LBJ446" s="107"/>
      <c r="LBK446" s="2"/>
      <c r="LBL446" s="15"/>
      <c r="LBM446" s="15"/>
      <c r="LBN446" s="80"/>
      <c r="LBO446" s="52"/>
      <c r="LBP446" s="69"/>
      <c r="LBQ446" s="69"/>
      <c r="LBR446" s="69"/>
      <c r="LBS446" s="107"/>
      <c r="LBT446" s="2"/>
      <c r="LBU446" s="15"/>
      <c r="LBV446" s="15"/>
      <c r="LBW446" s="80"/>
      <c r="LBX446" s="52"/>
      <c r="LBY446" s="69"/>
      <c r="LBZ446" s="69"/>
      <c r="LCA446" s="69"/>
      <c r="LCB446" s="107"/>
      <c r="LCC446" s="2"/>
      <c r="LCD446" s="15"/>
      <c r="LCE446" s="15"/>
      <c r="LCF446" s="80"/>
      <c r="LCG446" s="52"/>
      <c r="LCH446" s="69"/>
      <c r="LCI446" s="69"/>
      <c r="LCJ446" s="69"/>
      <c r="LCK446" s="107"/>
      <c r="LCL446" s="2"/>
      <c r="LCM446" s="15"/>
      <c r="LCN446" s="15"/>
      <c r="LCO446" s="80"/>
      <c r="LCP446" s="52"/>
      <c r="LCQ446" s="69"/>
      <c r="LCR446" s="69"/>
      <c r="LCS446" s="69"/>
      <c r="LCT446" s="107"/>
      <c r="LCU446" s="2"/>
      <c r="LCV446" s="15"/>
      <c r="LCW446" s="15"/>
      <c r="LCX446" s="80"/>
      <c r="LCY446" s="52"/>
      <c r="LCZ446" s="69"/>
      <c r="LDA446" s="69"/>
      <c r="LDB446" s="69"/>
      <c r="LDC446" s="107"/>
      <c r="LDD446" s="2"/>
      <c r="LDE446" s="15"/>
      <c r="LDF446" s="15"/>
      <c r="LDG446" s="80"/>
      <c r="LDH446" s="52"/>
      <c r="LDI446" s="69"/>
      <c r="LDJ446" s="69"/>
      <c r="LDK446" s="69"/>
      <c r="LDL446" s="107"/>
      <c r="LDM446" s="2"/>
      <c r="LDN446" s="15"/>
      <c r="LDO446" s="15"/>
      <c r="LDP446" s="80"/>
      <c r="LDQ446" s="52"/>
      <c r="LDR446" s="69"/>
      <c r="LDS446" s="69"/>
      <c r="LDT446" s="69"/>
      <c r="LDU446" s="107"/>
      <c r="LDV446" s="2"/>
      <c r="LDW446" s="15"/>
      <c r="LDX446" s="15"/>
      <c r="LDY446" s="80"/>
      <c r="LDZ446" s="52"/>
      <c r="LEA446" s="69"/>
      <c r="LEB446" s="69"/>
      <c r="LEC446" s="69"/>
      <c r="LED446" s="107"/>
      <c r="LEE446" s="2"/>
      <c r="LEF446" s="15"/>
      <c r="LEG446" s="15"/>
      <c r="LEH446" s="80"/>
      <c r="LEI446" s="52"/>
      <c r="LEJ446" s="69"/>
      <c r="LEK446" s="69"/>
      <c r="LEL446" s="69"/>
      <c r="LEM446" s="107"/>
      <c r="LEN446" s="2"/>
      <c r="LEO446" s="15"/>
      <c r="LEP446" s="15"/>
      <c r="LEQ446" s="80"/>
      <c r="LER446" s="52"/>
      <c r="LES446" s="69"/>
      <c r="LET446" s="69"/>
      <c r="LEU446" s="69"/>
      <c r="LEV446" s="107"/>
      <c r="LEW446" s="2"/>
      <c r="LEX446" s="15"/>
      <c r="LEY446" s="15"/>
      <c r="LEZ446" s="80"/>
      <c r="LFA446" s="52"/>
      <c r="LFB446" s="69"/>
      <c r="LFC446" s="69"/>
      <c r="LFD446" s="69"/>
      <c r="LFE446" s="107"/>
      <c r="LFF446" s="2"/>
      <c r="LFG446" s="15"/>
      <c r="LFH446" s="15"/>
      <c r="LFI446" s="80"/>
      <c r="LFJ446" s="52"/>
      <c r="LFK446" s="69"/>
      <c r="LFL446" s="69"/>
      <c r="LFM446" s="69"/>
      <c r="LFN446" s="107"/>
      <c r="LFO446" s="2"/>
      <c r="LFP446" s="15"/>
      <c r="LFQ446" s="15"/>
      <c r="LFR446" s="80"/>
      <c r="LFS446" s="52"/>
      <c r="LFT446" s="69"/>
      <c r="LFU446" s="69"/>
      <c r="LFV446" s="69"/>
      <c r="LFW446" s="107"/>
      <c r="LFX446" s="2"/>
      <c r="LFY446" s="15"/>
      <c r="LFZ446" s="15"/>
      <c r="LGA446" s="80"/>
      <c r="LGB446" s="52"/>
      <c r="LGC446" s="69"/>
      <c r="LGD446" s="69"/>
      <c r="LGE446" s="69"/>
      <c r="LGF446" s="107"/>
      <c r="LGG446" s="2"/>
      <c r="LGH446" s="15"/>
      <c r="LGI446" s="15"/>
      <c r="LGJ446" s="80"/>
      <c r="LGK446" s="52"/>
      <c r="LGL446" s="69"/>
      <c r="LGM446" s="69"/>
      <c r="LGN446" s="69"/>
      <c r="LGO446" s="107"/>
      <c r="LGP446" s="2"/>
      <c r="LGQ446" s="15"/>
      <c r="LGR446" s="15"/>
      <c r="LGS446" s="80"/>
      <c r="LGT446" s="52"/>
      <c r="LGU446" s="69"/>
      <c r="LGV446" s="69"/>
      <c r="LGW446" s="69"/>
      <c r="LGX446" s="107"/>
      <c r="LGY446" s="2"/>
      <c r="LGZ446" s="15"/>
      <c r="LHA446" s="15"/>
      <c r="LHB446" s="80"/>
      <c r="LHC446" s="52"/>
      <c r="LHD446" s="69"/>
      <c r="LHE446" s="69"/>
      <c r="LHF446" s="69"/>
      <c r="LHG446" s="107"/>
      <c r="LHH446" s="2"/>
      <c r="LHI446" s="15"/>
      <c r="LHJ446" s="15"/>
      <c r="LHK446" s="80"/>
      <c r="LHL446" s="52"/>
      <c r="LHM446" s="69"/>
      <c r="LHN446" s="69"/>
      <c r="LHO446" s="69"/>
      <c r="LHP446" s="107"/>
      <c r="LHQ446" s="2"/>
      <c r="LHR446" s="15"/>
      <c r="LHS446" s="15"/>
      <c r="LHT446" s="80"/>
      <c r="LHU446" s="52"/>
      <c r="LHV446" s="69"/>
      <c r="LHW446" s="69"/>
      <c r="LHX446" s="69"/>
      <c r="LHY446" s="107"/>
      <c r="LHZ446" s="2"/>
      <c r="LIA446" s="15"/>
      <c r="LIB446" s="15"/>
      <c r="LIC446" s="80"/>
      <c r="LID446" s="52"/>
      <c r="LIE446" s="69"/>
      <c r="LIF446" s="69"/>
      <c r="LIG446" s="69"/>
      <c r="LIH446" s="107"/>
      <c r="LII446" s="2"/>
      <c r="LIJ446" s="15"/>
      <c r="LIK446" s="15"/>
      <c r="LIL446" s="80"/>
      <c r="LIM446" s="52"/>
      <c r="LIN446" s="69"/>
      <c r="LIO446" s="69"/>
      <c r="LIP446" s="69"/>
      <c r="LIQ446" s="107"/>
      <c r="LIR446" s="2"/>
      <c r="LIS446" s="15"/>
      <c r="LIT446" s="15"/>
      <c r="LIU446" s="80"/>
      <c r="LIV446" s="52"/>
      <c r="LIW446" s="69"/>
      <c r="LIX446" s="69"/>
      <c r="LIY446" s="69"/>
      <c r="LIZ446" s="107"/>
      <c r="LJA446" s="2"/>
      <c r="LJB446" s="15"/>
      <c r="LJC446" s="15"/>
      <c r="LJD446" s="80"/>
      <c r="LJE446" s="52"/>
      <c r="LJF446" s="69"/>
      <c r="LJG446" s="69"/>
      <c r="LJH446" s="69"/>
      <c r="LJI446" s="107"/>
      <c r="LJJ446" s="2"/>
      <c r="LJK446" s="15"/>
      <c r="LJL446" s="15"/>
      <c r="LJM446" s="80"/>
      <c r="LJN446" s="52"/>
      <c r="LJO446" s="69"/>
      <c r="LJP446" s="69"/>
      <c r="LJQ446" s="69"/>
      <c r="LJR446" s="107"/>
      <c r="LJS446" s="2"/>
      <c r="LJT446" s="15"/>
      <c r="LJU446" s="15"/>
      <c r="LJV446" s="80"/>
      <c r="LJW446" s="52"/>
      <c r="LJX446" s="69"/>
      <c r="LJY446" s="69"/>
      <c r="LJZ446" s="69"/>
      <c r="LKA446" s="107"/>
      <c r="LKB446" s="2"/>
      <c r="LKC446" s="15"/>
      <c r="LKD446" s="15"/>
      <c r="LKE446" s="80"/>
      <c r="LKF446" s="52"/>
      <c r="LKG446" s="69"/>
      <c r="LKH446" s="69"/>
      <c r="LKI446" s="69"/>
      <c r="LKJ446" s="107"/>
      <c r="LKK446" s="2"/>
      <c r="LKL446" s="15"/>
      <c r="LKM446" s="15"/>
      <c r="LKN446" s="80"/>
      <c r="LKO446" s="52"/>
      <c r="LKP446" s="69"/>
      <c r="LKQ446" s="69"/>
      <c r="LKR446" s="69"/>
      <c r="LKS446" s="107"/>
      <c r="LKT446" s="2"/>
      <c r="LKU446" s="15"/>
      <c r="LKV446" s="15"/>
      <c r="LKW446" s="80"/>
      <c r="LKX446" s="52"/>
      <c r="LKY446" s="69"/>
      <c r="LKZ446" s="69"/>
      <c r="LLA446" s="69"/>
      <c r="LLB446" s="107"/>
      <c r="LLC446" s="2"/>
      <c r="LLD446" s="15"/>
      <c r="LLE446" s="15"/>
      <c r="LLF446" s="80"/>
      <c r="LLG446" s="52"/>
      <c r="LLH446" s="69"/>
      <c r="LLI446" s="69"/>
      <c r="LLJ446" s="69"/>
      <c r="LLK446" s="107"/>
      <c r="LLL446" s="2"/>
      <c r="LLM446" s="15"/>
      <c r="LLN446" s="15"/>
      <c r="LLO446" s="80"/>
      <c r="LLP446" s="52"/>
      <c r="LLQ446" s="69"/>
      <c r="LLR446" s="69"/>
      <c r="LLS446" s="69"/>
      <c r="LLT446" s="107"/>
      <c r="LLU446" s="2"/>
      <c r="LLV446" s="15"/>
      <c r="LLW446" s="15"/>
      <c r="LLX446" s="80"/>
      <c r="LLY446" s="52"/>
      <c r="LLZ446" s="69"/>
      <c r="LMA446" s="69"/>
      <c r="LMB446" s="69"/>
      <c r="LMC446" s="107"/>
      <c r="LMD446" s="2"/>
      <c r="LME446" s="15"/>
      <c r="LMF446" s="15"/>
      <c r="LMG446" s="80"/>
      <c r="LMH446" s="52"/>
      <c r="LMI446" s="69"/>
      <c r="LMJ446" s="69"/>
      <c r="LMK446" s="69"/>
      <c r="LML446" s="107"/>
      <c r="LMM446" s="2"/>
      <c r="LMN446" s="15"/>
      <c r="LMO446" s="15"/>
      <c r="LMP446" s="80"/>
      <c r="LMQ446" s="52"/>
      <c r="LMR446" s="69"/>
      <c r="LMS446" s="69"/>
      <c r="LMT446" s="69"/>
      <c r="LMU446" s="107"/>
      <c r="LMV446" s="2"/>
      <c r="LMW446" s="15"/>
      <c r="LMX446" s="15"/>
      <c r="LMY446" s="80"/>
      <c r="LMZ446" s="52"/>
      <c r="LNA446" s="69"/>
      <c r="LNB446" s="69"/>
      <c r="LNC446" s="69"/>
      <c r="LND446" s="107"/>
      <c r="LNE446" s="2"/>
      <c r="LNF446" s="15"/>
      <c r="LNG446" s="15"/>
      <c r="LNH446" s="80"/>
      <c r="LNI446" s="52"/>
      <c r="LNJ446" s="69"/>
      <c r="LNK446" s="69"/>
      <c r="LNL446" s="69"/>
      <c r="LNM446" s="107"/>
      <c r="LNN446" s="2"/>
      <c r="LNO446" s="15"/>
      <c r="LNP446" s="15"/>
      <c r="LNQ446" s="80"/>
      <c r="LNR446" s="52"/>
      <c r="LNS446" s="69"/>
      <c r="LNT446" s="69"/>
      <c r="LNU446" s="69"/>
      <c r="LNV446" s="107"/>
      <c r="LNW446" s="2"/>
      <c r="LNX446" s="15"/>
      <c r="LNY446" s="15"/>
      <c r="LNZ446" s="80"/>
      <c r="LOA446" s="52"/>
      <c r="LOB446" s="69"/>
      <c r="LOC446" s="69"/>
      <c r="LOD446" s="69"/>
      <c r="LOE446" s="107"/>
      <c r="LOF446" s="2"/>
      <c r="LOG446" s="15"/>
      <c r="LOH446" s="15"/>
      <c r="LOI446" s="80"/>
      <c r="LOJ446" s="52"/>
      <c r="LOK446" s="69"/>
      <c r="LOL446" s="69"/>
      <c r="LOM446" s="69"/>
      <c r="LON446" s="107"/>
      <c r="LOO446" s="2"/>
      <c r="LOP446" s="15"/>
      <c r="LOQ446" s="15"/>
      <c r="LOR446" s="80"/>
      <c r="LOS446" s="52"/>
      <c r="LOT446" s="69"/>
      <c r="LOU446" s="69"/>
      <c r="LOV446" s="69"/>
      <c r="LOW446" s="107"/>
      <c r="LOX446" s="2"/>
      <c r="LOY446" s="15"/>
      <c r="LOZ446" s="15"/>
      <c r="LPA446" s="80"/>
      <c r="LPB446" s="52"/>
      <c r="LPC446" s="69"/>
      <c r="LPD446" s="69"/>
      <c r="LPE446" s="69"/>
      <c r="LPF446" s="107"/>
      <c r="LPG446" s="2"/>
      <c r="LPH446" s="15"/>
      <c r="LPI446" s="15"/>
      <c r="LPJ446" s="80"/>
      <c r="LPK446" s="52"/>
      <c r="LPL446" s="69"/>
      <c r="LPM446" s="69"/>
      <c r="LPN446" s="69"/>
      <c r="LPO446" s="107"/>
      <c r="LPP446" s="2"/>
      <c r="LPQ446" s="15"/>
      <c r="LPR446" s="15"/>
      <c r="LPS446" s="80"/>
      <c r="LPT446" s="52"/>
      <c r="LPU446" s="69"/>
      <c r="LPV446" s="69"/>
      <c r="LPW446" s="69"/>
      <c r="LPX446" s="107"/>
      <c r="LPY446" s="2"/>
      <c r="LPZ446" s="15"/>
      <c r="LQA446" s="15"/>
      <c r="LQB446" s="80"/>
      <c r="LQC446" s="52"/>
      <c r="LQD446" s="69"/>
      <c r="LQE446" s="69"/>
      <c r="LQF446" s="69"/>
      <c r="LQG446" s="107"/>
      <c r="LQH446" s="2"/>
      <c r="LQI446" s="15"/>
      <c r="LQJ446" s="15"/>
      <c r="LQK446" s="80"/>
      <c r="LQL446" s="52"/>
      <c r="LQM446" s="69"/>
      <c r="LQN446" s="69"/>
      <c r="LQO446" s="69"/>
      <c r="LQP446" s="107"/>
      <c r="LQQ446" s="2"/>
      <c r="LQR446" s="15"/>
      <c r="LQS446" s="15"/>
      <c r="LQT446" s="80"/>
      <c r="LQU446" s="52"/>
      <c r="LQV446" s="69"/>
      <c r="LQW446" s="69"/>
      <c r="LQX446" s="69"/>
      <c r="LQY446" s="107"/>
      <c r="LQZ446" s="2"/>
      <c r="LRA446" s="15"/>
      <c r="LRB446" s="15"/>
      <c r="LRC446" s="80"/>
      <c r="LRD446" s="52"/>
      <c r="LRE446" s="69"/>
      <c r="LRF446" s="69"/>
      <c r="LRG446" s="69"/>
      <c r="LRH446" s="107"/>
      <c r="LRI446" s="2"/>
      <c r="LRJ446" s="15"/>
      <c r="LRK446" s="15"/>
      <c r="LRL446" s="80"/>
      <c r="LRM446" s="52"/>
      <c r="LRN446" s="69"/>
      <c r="LRO446" s="69"/>
      <c r="LRP446" s="69"/>
      <c r="LRQ446" s="107"/>
      <c r="LRR446" s="2"/>
      <c r="LRS446" s="15"/>
      <c r="LRT446" s="15"/>
      <c r="LRU446" s="80"/>
      <c r="LRV446" s="52"/>
      <c r="LRW446" s="69"/>
      <c r="LRX446" s="69"/>
      <c r="LRY446" s="69"/>
      <c r="LRZ446" s="107"/>
      <c r="LSA446" s="2"/>
      <c r="LSB446" s="15"/>
      <c r="LSC446" s="15"/>
      <c r="LSD446" s="80"/>
      <c r="LSE446" s="52"/>
      <c r="LSF446" s="69"/>
      <c r="LSG446" s="69"/>
      <c r="LSH446" s="69"/>
      <c r="LSI446" s="107"/>
      <c r="LSJ446" s="2"/>
      <c r="LSK446" s="15"/>
      <c r="LSL446" s="15"/>
      <c r="LSM446" s="80"/>
      <c r="LSN446" s="52"/>
      <c r="LSO446" s="69"/>
      <c r="LSP446" s="69"/>
      <c r="LSQ446" s="69"/>
      <c r="LSR446" s="107"/>
      <c r="LSS446" s="2"/>
      <c r="LST446" s="15"/>
      <c r="LSU446" s="15"/>
      <c r="LSV446" s="80"/>
      <c r="LSW446" s="52"/>
      <c r="LSX446" s="69"/>
      <c r="LSY446" s="69"/>
      <c r="LSZ446" s="69"/>
      <c r="LTA446" s="107"/>
      <c r="LTB446" s="2"/>
      <c r="LTC446" s="15"/>
      <c r="LTD446" s="15"/>
      <c r="LTE446" s="80"/>
      <c r="LTF446" s="52"/>
      <c r="LTG446" s="69"/>
      <c r="LTH446" s="69"/>
      <c r="LTI446" s="69"/>
      <c r="LTJ446" s="107"/>
      <c r="LTK446" s="2"/>
      <c r="LTL446" s="15"/>
      <c r="LTM446" s="15"/>
      <c r="LTN446" s="80"/>
      <c r="LTO446" s="52"/>
      <c r="LTP446" s="69"/>
      <c r="LTQ446" s="69"/>
      <c r="LTR446" s="69"/>
      <c r="LTS446" s="107"/>
      <c r="LTT446" s="2"/>
      <c r="LTU446" s="15"/>
      <c r="LTV446" s="15"/>
      <c r="LTW446" s="80"/>
      <c r="LTX446" s="52"/>
      <c r="LTY446" s="69"/>
      <c r="LTZ446" s="69"/>
      <c r="LUA446" s="69"/>
      <c r="LUB446" s="107"/>
      <c r="LUC446" s="2"/>
      <c r="LUD446" s="15"/>
      <c r="LUE446" s="15"/>
      <c r="LUF446" s="80"/>
      <c r="LUG446" s="52"/>
      <c r="LUH446" s="69"/>
      <c r="LUI446" s="69"/>
      <c r="LUJ446" s="69"/>
      <c r="LUK446" s="107"/>
      <c r="LUL446" s="2"/>
      <c r="LUM446" s="15"/>
      <c r="LUN446" s="15"/>
      <c r="LUO446" s="80"/>
      <c r="LUP446" s="52"/>
      <c r="LUQ446" s="69"/>
      <c r="LUR446" s="69"/>
      <c r="LUS446" s="69"/>
      <c r="LUT446" s="107"/>
      <c r="LUU446" s="2"/>
      <c r="LUV446" s="15"/>
      <c r="LUW446" s="15"/>
      <c r="LUX446" s="80"/>
      <c r="LUY446" s="52"/>
      <c r="LUZ446" s="69"/>
      <c r="LVA446" s="69"/>
      <c r="LVB446" s="69"/>
      <c r="LVC446" s="107"/>
      <c r="LVD446" s="2"/>
      <c r="LVE446" s="15"/>
      <c r="LVF446" s="15"/>
      <c r="LVG446" s="80"/>
      <c r="LVH446" s="52"/>
      <c r="LVI446" s="69"/>
      <c r="LVJ446" s="69"/>
      <c r="LVK446" s="69"/>
      <c r="LVL446" s="107"/>
      <c r="LVM446" s="2"/>
      <c r="LVN446" s="15"/>
      <c r="LVO446" s="15"/>
      <c r="LVP446" s="80"/>
      <c r="LVQ446" s="52"/>
      <c r="LVR446" s="69"/>
      <c r="LVS446" s="69"/>
      <c r="LVT446" s="69"/>
      <c r="LVU446" s="107"/>
      <c r="LVV446" s="2"/>
      <c r="LVW446" s="15"/>
      <c r="LVX446" s="15"/>
      <c r="LVY446" s="80"/>
      <c r="LVZ446" s="52"/>
      <c r="LWA446" s="69"/>
      <c r="LWB446" s="69"/>
      <c r="LWC446" s="69"/>
      <c r="LWD446" s="107"/>
      <c r="LWE446" s="2"/>
      <c r="LWF446" s="15"/>
      <c r="LWG446" s="15"/>
      <c r="LWH446" s="80"/>
      <c r="LWI446" s="52"/>
      <c r="LWJ446" s="69"/>
      <c r="LWK446" s="69"/>
      <c r="LWL446" s="69"/>
      <c r="LWM446" s="107"/>
      <c r="LWN446" s="2"/>
      <c r="LWO446" s="15"/>
      <c r="LWP446" s="15"/>
      <c r="LWQ446" s="80"/>
      <c r="LWR446" s="52"/>
      <c r="LWS446" s="69"/>
      <c r="LWT446" s="69"/>
      <c r="LWU446" s="69"/>
      <c r="LWV446" s="107"/>
      <c r="LWW446" s="2"/>
      <c r="LWX446" s="15"/>
      <c r="LWY446" s="15"/>
      <c r="LWZ446" s="80"/>
      <c r="LXA446" s="52"/>
      <c r="LXB446" s="69"/>
      <c r="LXC446" s="69"/>
      <c r="LXD446" s="69"/>
      <c r="LXE446" s="107"/>
      <c r="LXF446" s="2"/>
      <c r="LXG446" s="15"/>
      <c r="LXH446" s="15"/>
      <c r="LXI446" s="80"/>
      <c r="LXJ446" s="52"/>
      <c r="LXK446" s="69"/>
      <c r="LXL446" s="69"/>
      <c r="LXM446" s="69"/>
      <c r="LXN446" s="107"/>
      <c r="LXO446" s="2"/>
      <c r="LXP446" s="15"/>
      <c r="LXQ446" s="15"/>
      <c r="LXR446" s="80"/>
      <c r="LXS446" s="52"/>
      <c r="LXT446" s="69"/>
      <c r="LXU446" s="69"/>
      <c r="LXV446" s="69"/>
      <c r="LXW446" s="107"/>
      <c r="LXX446" s="2"/>
      <c r="LXY446" s="15"/>
      <c r="LXZ446" s="15"/>
      <c r="LYA446" s="80"/>
      <c r="LYB446" s="52"/>
      <c r="LYC446" s="69"/>
      <c r="LYD446" s="69"/>
      <c r="LYE446" s="69"/>
      <c r="LYF446" s="107"/>
      <c r="LYG446" s="2"/>
      <c r="LYH446" s="15"/>
      <c r="LYI446" s="15"/>
      <c r="LYJ446" s="80"/>
      <c r="LYK446" s="52"/>
      <c r="LYL446" s="69"/>
      <c r="LYM446" s="69"/>
      <c r="LYN446" s="69"/>
      <c r="LYO446" s="107"/>
      <c r="LYP446" s="2"/>
      <c r="LYQ446" s="15"/>
      <c r="LYR446" s="15"/>
      <c r="LYS446" s="80"/>
      <c r="LYT446" s="52"/>
      <c r="LYU446" s="69"/>
      <c r="LYV446" s="69"/>
      <c r="LYW446" s="69"/>
      <c r="LYX446" s="107"/>
      <c r="LYY446" s="2"/>
      <c r="LYZ446" s="15"/>
      <c r="LZA446" s="15"/>
      <c r="LZB446" s="80"/>
      <c r="LZC446" s="52"/>
      <c r="LZD446" s="69"/>
      <c r="LZE446" s="69"/>
      <c r="LZF446" s="69"/>
      <c r="LZG446" s="107"/>
      <c r="LZH446" s="2"/>
      <c r="LZI446" s="15"/>
      <c r="LZJ446" s="15"/>
      <c r="LZK446" s="80"/>
      <c r="LZL446" s="52"/>
      <c r="LZM446" s="69"/>
      <c r="LZN446" s="69"/>
      <c r="LZO446" s="69"/>
      <c r="LZP446" s="107"/>
      <c r="LZQ446" s="2"/>
      <c r="LZR446" s="15"/>
      <c r="LZS446" s="15"/>
      <c r="LZT446" s="80"/>
      <c r="LZU446" s="52"/>
      <c r="LZV446" s="69"/>
      <c r="LZW446" s="69"/>
      <c r="LZX446" s="69"/>
      <c r="LZY446" s="107"/>
      <c r="LZZ446" s="2"/>
      <c r="MAA446" s="15"/>
      <c r="MAB446" s="15"/>
      <c r="MAC446" s="80"/>
      <c r="MAD446" s="52"/>
      <c r="MAE446" s="69"/>
      <c r="MAF446" s="69"/>
      <c r="MAG446" s="69"/>
      <c r="MAH446" s="107"/>
      <c r="MAI446" s="2"/>
      <c r="MAJ446" s="15"/>
      <c r="MAK446" s="15"/>
      <c r="MAL446" s="80"/>
      <c r="MAM446" s="52"/>
      <c r="MAN446" s="69"/>
      <c r="MAO446" s="69"/>
      <c r="MAP446" s="69"/>
      <c r="MAQ446" s="107"/>
      <c r="MAR446" s="2"/>
      <c r="MAS446" s="15"/>
      <c r="MAT446" s="15"/>
      <c r="MAU446" s="80"/>
      <c r="MAV446" s="52"/>
      <c r="MAW446" s="69"/>
      <c r="MAX446" s="69"/>
      <c r="MAY446" s="69"/>
      <c r="MAZ446" s="107"/>
      <c r="MBA446" s="2"/>
      <c r="MBB446" s="15"/>
      <c r="MBC446" s="15"/>
      <c r="MBD446" s="80"/>
      <c r="MBE446" s="52"/>
      <c r="MBF446" s="69"/>
      <c r="MBG446" s="69"/>
      <c r="MBH446" s="69"/>
      <c r="MBI446" s="107"/>
      <c r="MBJ446" s="2"/>
      <c r="MBK446" s="15"/>
      <c r="MBL446" s="15"/>
      <c r="MBM446" s="80"/>
      <c r="MBN446" s="52"/>
      <c r="MBO446" s="69"/>
      <c r="MBP446" s="69"/>
      <c r="MBQ446" s="69"/>
      <c r="MBR446" s="107"/>
      <c r="MBS446" s="2"/>
      <c r="MBT446" s="15"/>
      <c r="MBU446" s="15"/>
      <c r="MBV446" s="80"/>
      <c r="MBW446" s="52"/>
      <c r="MBX446" s="69"/>
      <c r="MBY446" s="69"/>
      <c r="MBZ446" s="69"/>
      <c r="MCA446" s="107"/>
      <c r="MCB446" s="2"/>
      <c r="MCC446" s="15"/>
      <c r="MCD446" s="15"/>
      <c r="MCE446" s="80"/>
      <c r="MCF446" s="52"/>
      <c r="MCG446" s="69"/>
      <c r="MCH446" s="69"/>
      <c r="MCI446" s="69"/>
      <c r="MCJ446" s="107"/>
      <c r="MCK446" s="2"/>
      <c r="MCL446" s="15"/>
      <c r="MCM446" s="15"/>
      <c r="MCN446" s="80"/>
      <c r="MCO446" s="52"/>
      <c r="MCP446" s="69"/>
      <c r="MCQ446" s="69"/>
      <c r="MCR446" s="69"/>
      <c r="MCS446" s="107"/>
      <c r="MCT446" s="2"/>
      <c r="MCU446" s="15"/>
      <c r="MCV446" s="15"/>
      <c r="MCW446" s="80"/>
      <c r="MCX446" s="52"/>
      <c r="MCY446" s="69"/>
      <c r="MCZ446" s="69"/>
      <c r="MDA446" s="69"/>
      <c r="MDB446" s="107"/>
      <c r="MDC446" s="2"/>
      <c r="MDD446" s="15"/>
      <c r="MDE446" s="15"/>
      <c r="MDF446" s="80"/>
      <c r="MDG446" s="52"/>
      <c r="MDH446" s="69"/>
      <c r="MDI446" s="69"/>
      <c r="MDJ446" s="69"/>
      <c r="MDK446" s="107"/>
      <c r="MDL446" s="2"/>
      <c r="MDM446" s="15"/>
      <c r="MDN446" s="15"/>
      <c r="MDO446" s="80"/>
      <c r="MDP446" s="52"/>
      <c r="MDQ446" s="69"/>
      <c r="MDR446" s="69"/>
      <c r="MDS446" s="69"/>
      <c r="MDT446" s="107"/>
      <c r="MDU446" s="2"/>
      <c r="MDV446" s="15"/>
      <c r="MDW446" s="15"/>
      <c r="MDX446" s="80"/>
      <c r="MDY446" s="52"/>
      <c r="MDZ446" s="69"/>
      <c r="MEA446" s="69"/>
      <c r="MEB446" s="69"/>
      <c r="MEC446" s="107"/>
      <c r="MED446" s="2"/>
      <c r="MEE446" s="15"/>
      <c r="MEF446" s="15"/>
      <c r="MEG446" s="80"/>
      <c r="MEH446" s="52"/>
      <c r="MEI446" s="69"/>
      <c r="MEJ446" s="69"/>
      <c r="MEK446" s="69"/>
      <c r="MEL446" s="107"/>
      <c r="MEM446" s="2"/>
      <c r="MEN446" s="15"/>
      <c r="MEO446" s="15"/>
      <c r="MEP446" s="80"/>
      <c r="MEQ446" s="52"/>
      <c r="MER446" s="69"/>
      <c r="MES446" s="69"/>
      <c r="MET446" s="69"/>
      <c r="MEU446" s="107"/>
      <c r="MEV446" s="2"/>
      <c r="MEW446" s="15"/>
      <c r="MEX446" s="15"/>
      <c r="MEY446" s="80"/>
      <c r="MEZ446" s="52"/>
      <c r="MFA446" s="69"/>
      <c r="MFB446" s="69"/>
      <c r="MFC446" s="69"/>
      <c r="MFD446" s="107"/>
      <c r="MFE446" s="2"/>
      <c r="MFF446" s="15"/>
      <c r="MFG446" s="15"/>
      <c r="MFH446" s="80"/>
      <c r="MFI446" s="52"/>
      <c r="MFJ446" s="69"/>
      <c r="MFK446" s="69"/>
      <c r="MFL446" s="69"/>
      <c r="MFM446" s="107"/>
      <c r="MFN446" s="2"/>
      <c r="MFO446" s="15"/>
      <c r="MFP446" s="15"/>
      <c r="MFQ446" s="80"/>
      <c r="MFR446" s="52"/>
      <c r="MFS446" s="69"/>
      <c r="MFT446" s="69"/>
      <c r="MFU446" s="69"/>
      <c r="MFV446" s="107"/>
      <c r="MFW446" s="2"/>
      <c r="MFX446" s="15"/>
      <c r="MFY446" s="15"/>
      <c r="MFZ446" s="80"/>
      <c r="MGA446" s="52"/>
      <c r="MGB446" s="69"/>
      <c r="MGC446" s="69"/>
      <c r="MGD446" s="69"/>
      <c r="MGE446" s="107"/>
      <c r="MGF446" s="2"/>
      <c r="MGG446" s="15"/>
      <c r="MGH446" s="15"/>
      <c r="MGI446" s="80"/>
      <c r="MGJ446" s="52"/>
      <c r="MGK446" s="69"/>
      <c r="MGL446" s="69"/>
      <c r="MGM446" s="69"/>
      <c r="MGN446" s="107"/>
      <c r="MGO446" s="2"/>
      <c r="MGP446" s="15"/>
      <c r="MGQ446" s="15"/>
      <c r="MGR446" s="80"/>
      <c r="MGS446" s="52"/>
      <c r="MGT446" s="69"/>
      <c r="MGU446" s="69"/>
      <c r="MGV446" s="69"/>
      <c r="MGW446" s="107"/>
      <c r="MGX446" s="2"/>
      <c r="MGY446" s="15"/>
      <c r="MGZ446" s="15"/>
      <c r="MHA446" s="80"/>
      <c r="MHB446" s="52"/>
      <c r="MHC446" s="69"/>
      <c r="MHD446" s="69"/>
      <c r="MHE446" s="69"/>
      <c r="MHF446" s="107"/>
      <c r="MHG446" s="2"/>
      <c r="MHH446" s="15"/>
      <c r="MHI446" s="15"/>
      <c r="MHJ446" s="80"/>
      <c r="MHK446" s="52"/>
      <c r="MHL446" s="69"/>
      <c r="MHM446" s="69"/>
      <c r="MHN446" s="69"/>
      <c r="MHO446" s="107"/>
      <c r="MHP446" s="2"/>
      <c r="MHQ446" s="15"/>
      <c r="MHR446" s="15"/>
      <c r="MHS446" s="80"/>
      <c r="MHT446" s="52"/>
      <c r="MHU446" s="69"/>
      <c r="MHV446" s="69"/>
      <c r="MHW446" s="69"/>
      <c r="MHX446" s="107"/>
      <c r="MHY446" s="2"/>
      <c r="MHZ446" s="15"/>
      <c r="MIA446" s="15"/>
      <c r="MIB446" s="80"/>
      <c r="MIC446" s="52"/>
      <c r="MID446" s="69"/>
      <c r="MIE446" s="69"/>
      <c r="MIF446" s="69"/>
      <c r="MIG446" s="107"/>
      <c r="MIH446" s="2"/>
      <c r="MII446" s="15"/>
      <c r="MIJ446" s="15"/>
      <c r="MIK446" s="80"/>
      <c r="MIL446" s="52"/>
      <c r="MIM446" s="69"/>
      <c r="MIN446" s="69"/>
      <c r="MIO446" s="69"/>
      <c r="MIP446" s="107"/>
      <c r="MIQ446" s="2"/>
      <c r="MIR446" s="15"/>
      <c r="MIS446" s="15"/>
      <c r="MIT446" s="80"/>
      <c r="MIU446" s="52"/>
      <c r="MIV446" s="69"/>
      <c r="MIW446" s="69"/>
      <c r="MIX446" s="69"/>
      <c r="MIY446" s="107"/>
      <c r="MIZ446" s="2"/>
      <c r="MJA446" s="15"/>
      <c r="MJB446" s="15"/>
      <c r="MJC446" s="80"/>
      <c r="MJD446" s="52"/>
      <c r="MJE446" s="69"/>
      <c r="MJF446" s="69"/>
      <c r="MJG446" s="69"/>
      <c r="MJH446" s="107"/>
      <c r="MJI446" s="2"/>
      <c r="MJJ446" s="15"/>
      <c r="MJK446" s="15"/>
      <c r="MJL446" s="80"/>
      <c r="MJM446" s="52"/>
      <c r="MJN446" s="69"/>
      <c r="MJO446" s="69"/>
      <c r="MJP446" s="69"/>
      <c r="MJQ446" s="107"/>
      <c r="MJR446" s="2"/>
      <c r="MJS446" s="15"/>
      <c r="MJT446" s="15"/>
      <c r="MJU446" s="80"/>
      <c r="MJV446" s="52"/>
      <c r="MJW446" s="69"/>
      <c r="MJX446" s="69"/>
      <c r="MJY446" s="69"/>
      <c r="MJZ446" s="107"/>
      <c r="MKA446" s="2"/>
      <c r="MKB446" s="15"/>
      <c r="MKC446" s="15"/>
      <c r="MKD446" s="80"/>
      <c r="MKE446" s="52"/>
      <c r="MKF446" s="69"/>
      <c r="MKG446" s="69"/>
      <c r="MKH446" s="69"/>
      <c r="MKI446" s="107"/>
      <c r="MKJ446" s="2"/>
      <c r="MKK446" s="15"/>
      <c r="MKL446" s="15"/>
      <c r="MKM446" s="80"/>
      <c r="MKN446" s="52"/>
      <c r="MKO446" s="69"/>
      <c r="MKP446" s="69"/>
      <c r="MKQ446" s="69"/>
      <c r="MKR446" s="107"/>
      <c r="MKS446" s="2"/>
      <c r="MKT446" s="15"/>
      <c r="MKU446" s="15"/>
      <c r="MKV446" s="80"/>
      <c r="MKW446" s="52"/>
      <c r="MKX446" s="69"/>
      <c r="MKY446" s="69"/>
      <c r="MKZ446" s="69"/>
      <c r="MLA446" s="107"/>
      <c r="MLB446" s="2"/>
      <c r="MLC446" s="15"/>
      <c r="MLD446" s="15"/>
      <c r="MLE446" s="80"/>
      <c r="MLF446" s="52"/>
      <c r="MLG446" s="69"/>
      <c r="MLH446" s="69"/>
      <c r="MLI446" s="69"/>
      <c r="MLJ446" s="107"/>
      <c r="MLK446" s="2"/>
      <c r="MLL446" s="15"/>
      <c r="MLM446" s="15"/>
      <c r="MLN446" s="80"/>
      <c r="MLO446" s="52"/>
      <c r="MLP446" s="69"/>
      <c r="MLQ446" s="69"/>
      <c r="MLR446" s="69"/>
      <c r="MLS446" s="107"/>
      <c r="MLT446" s="2"/>
      <c r="MLU446" s="15"/>
      <c r="MLV446" s="15"/>
      <c r="MLW446" s="80"/>
      <c r="MLX446" s="52"/>
      <c r="MLY446" s="69"/>
      <c r="MLZ446" s="69"/>
      <c r="MMA446" s="69"/>
      <c r="MMB446" s="107"/>
      <c r="MMC446" s="2"/>
      <c r="MMD446" s="15"/>
      <c r="MME446" s="15"/>
      <c r="MMF446" s="80"/>
      <c r="MMG446" s="52"/>
      <c r="MMH446" s="69"/>
      <c r="MMI446" s="69"/>
      <c r="MMJ446" s="69"/>
      <c r="MMK446" s="107"/>
      <c r="MML446" s="2"/>
      <c r="MMM446" s="15"/>
      <c r="MMN446" s="15"/>
      <c r="MMO446" s="80"/>
      <c r="MMP446" s="52"/>
      <c r="MMQ446" s="69"/>
      <c r="MMR446" s="69"/>
      <c r="MMS446" s="69"/>
      <c r="MMT446" s="107"/>
      <c r="MMU446" s="2"/>
      <c r="MMV446" s="15"/>
      <c r="MMW446" s="15"/>
      <c r="MMX446" s="80"/>
      <c r="MMY446" s="52"/>
      <c r="MMZ446" s="69"/>
      <c r="MNA446" s="69"/>
      <c r="MNB446" s="69"/>
      <c r="MNC446" s="107"/>
      <c r="MND446" s="2"/>
      <c r="MNE446" s="15"/>
      <c r="MNF446" s="15"/>
      <c r="MNG446" s="80"/>
      <c r="MNH446" s="52"/>
      <c r="MNI446" s="69"/>
      <c r="MNJ446" s="69"/>
      <c r="MNK446" s="69"/>
      <c r="MNL446" s="107"/>
      <c r="MNM446" s="2"/>
      <c r="MNN446" s="15"/>
      <c r="MNO446" s="15"/>
      <c r="MNP446" s="80"/>
      <c r="MNQ446" s="52"/>
      <c r="MNR446" s="69"/>
      <c r="MNS446" s="69"/>
      <c r="MNT446" s="69"/>
      <c r="MNU446" s="107"/>
      <c r="MNV446" s="2"/>
      <c r="MNW446" s="15"/>
      <c r="MNX446" s="15"/>
      <c r="MNY446" s="80"/>
      <c r="MNZ446" s="52"/>
      <c r="MOA446" s="69"/>
      <c r="MOB446" s="69"/>
      <c r="MOC446" s="69"/>
      <c r="MOD446" s="107"/>
      <c r="MOE446" s="2"/>
      <c r="MOF446" s="15"/>
      <c r="MOG446" s="15"/>
      <c r="MOH446" s="80"/>
      <c r="MOI446" s="52"/>
      <c r="MOJ446" s="69"/>
      <c r="MOK446" s="69"/>
      <c r="MOL446" s="69"/>
      <c r="MOM446" s="107"/>
      <c r="MON446" s="2"/>
      <c r="MOO446" s="15"/>
      <c r="MOP446" s="15"/>
      <c r="MOQ446" s="80"/>
      <c r="MOR446" s="52"/>
      <c r="MOS446" s="69"/>
      <c r="MOT446" s="69"/>
      <c r="MOU446" s="69"/>
      <c r="MOV446" s="107"/>
      <c r="MOW446" s="2"/>
      <c r="MOX446" s="15"/>
      <c r="MOY446" s="15"/>
      <c r="MOZ446" s="80"/>
      <c r="MPA446" s="52"/>
      <c r="MPB446" s="69"/>
      <c r="MPC446" s="69"/>
      <c r="MPD446" s="69"/>
      <c r="MPE446" s="107"/>
      <c r="MPF446" s="2"/>
      <c r="MPG446" s="15"/>
      <c r="MPH446" s="15"/>
      <c r="MPI446" s="80"/>
      <c r="MPJ446" s="52"/>
      <c r="MPK446" s="69"/>
      <c r="MPL446" s="69"/>
      <c r="MPM446" s="69"/>
      <c r="MPN446" s="107"/>
      <c r="MPO446" s="2"/>
      <c r="MPP446" s="15"/>
      <c r="MPQ446" s="15"/>
      <c r="MPR446" s="80"/>
      <c r="MPS446" s="52"/>
      <c r="MPT446" s="69"/>
      <c r="MPU446" s="69"/>
      <c r="MPV446" s="69"/>
      <c r="MPW446" s="107"/>
      <c r="MPX446" s="2"/>
      <c r="MPY446" s="15"/>
      <c r="MPZ446" s="15"/>
      <c r="MQA446" s="80"/>
      <c r="MQB446" s="52"/>
      <c r="MQC446" s="69"/>
      <c r="MQD446" s="69"/>
      <c r="MQE446" s="69"/>
      <c r="MQF446" s="107"/>
      <c r="MQG446" s="2"/>
      <c r="MQH446" s="15"/>
      <c r="MQI446" s="15"/>
      <c r="MQJ446" s="80"/>
      <c r="MQK446" s="52"/>
      <c r="MQL446" s="69"/>
      <c r="MQM446" s="69"/>
      <c r="MQN446" s="69"/>
      <c r="MQO446" s="107"/>
      <c r="MQP446" s="2"/>
      <c r="MQQ446" s="15"/>
      <c r="MQR446" s="15"/>
      <c r="MQS446" s="80"/>
      <c r="MQT446" s="52"/>
      <c r="MQU446" s="69"/>
      <c r="MQV446" s="69"/>
      <c r="MQW446" s="69"/>
      <c r="MQX446" s="107"/>
      <c r="MQY446" s="2"/>
      <c r="MQZ446" s="15"/>
      <c r="MRA446" s="15"/>
      <c r="MRB446" s="80"/>
      <c r="MRC446" s="52"/>
      <c r="MRD446" s="69"/>
      <c r="MRE446" s="69"/>
      <c r="MRF446" s="69"/>
      <c r="MRG446" s="107"/>
      <c r="MRH446" s="2"/>
      <c r="MRI446" s="15"/>
      <c r="MRJ446" s="15"/>
      <c r="MRK446" s="80"/>
      <c r="MRL446" s="52"/>
      <c r="MRM446" s="69"/>
      <c r="MRN446" s="69"/>
      <c r="MRO446" s="69"/>
      <c r="MRP446" s="107"/>
      <c r="MRQ446" s="2"/>
      <c r="MRR446" s="15"/>
      <c r="MRS446" s="15"/>
      <c r="MRT446" s="80"/>
      <c r="MRU446" s="52"/>
      <c r="MRV446" s="69"/>
      <c r="MRW446" s="69"/>
      <c r="MRX446" s="69"/>
      <c r="MRY446" s="107"/>
      <c r="MRZ446" s="2"/>
      <c r="MSA446" s="15"/>
      <c r="MSB446" s="15"/>
      <c r="MSC446" s="80"/>
      <c r="MSD446" s="52"/>
      <c r="MSE446" s="69"/>
      <c r="MSF446" s="69"/>
      <c r="MSG446" s="69"/>
      <c r="MSH446" s="107"/>
      <c r="MSI446" s="2"/>
      <c r="MSJ446" s="15"/>
      <c r="MSK446" s="15"/>
      <c r="MSL446" s="80"/>
      <c r="MSM446" s="52"/>
      <c r="MSN446" s="69"/>
      <c r="MSO446" s="69"/>
      <c r="MSP446" s="69"/>
      <c r="MSQ446" s="107"/>
      <c r="MSR446" s="2"/>
      <c r="MSS446" s="15"/>
      <c r="MST446" s="15"/>
      <c r="MSU446" s="80"/>
      <c r="MSV446" s="52"/>
      <c r="MSW446" s="69"/>
      <c r="MSX446" s="69"/>
      <c r="MSY446" s="69"/>
      <c r="MSZ446" s="107"/>
      <c r="MTA446" s="2"/>
      <c r="MTB446" s="15"/>
      <c r="MTC446" s="15"/>
      <c r="MTD446" s="80"/>
      <c r="MTE446" s="52"/>
      <c r="MTF446" s="69"/>
      <c r="MTG446" s="69"/>
      <c r="MTH446" s="69"/>
      <c r="MTI446" s="107"/>
      <c r="MTJ446" s="2"/>
      <c r="MTK446" s="15"/>
      <c r="MTL446" s="15"/>
      <c r="MTM446" s="80"/>
      <c r="MTN446" s="52"/>
      <c r="MTO446" s="69"/>
      <c r="MTP446" s="69"/>
      <c r="MTQ446" s="69"/>
      <c r="MTR446" s="107"/>
      <c r="MTS446" s="2"/>
      <c r="MTT446" s="15"/>
      <c r="MTU446" s="15"/>
      <c r="MTV446" s="80"/>
      <c r="MTW446" s="52"/>
      <c r="MTX446" s="69"/>
      <c r="MTY446" s="69"/>
      <c r="MTZ446" s="69"/>
      <c r="MUA446" s="107"/>
      <c r="MUB446" s="2"/>
      <c r="MUC446" s="15"/>
      <c r="MUD446" s="15"/>
      <c r="MUE446" s="80"/>
      <c r="MUF446" s="52"/>
      <c r="MUG446" s="69"/>
      <c r="MUH446" s="69"/>
      <c r="MUI446" s="69"/>
      <c r="MUJ446" s="107"/>
      <c r="MUK446" s="2"/>
      <c r="MUL446" s="15"/>
      <c r="MUM446" s="15"/>
      <c r="MUN446" s="80"/>
      <c r="MUO446" s="52"/>
      <c r="MUP446" s="69"/>
      <c r="MUQ446" s="69"/>
      <c r="MUR446" s="69"/>
      <c r="MUS446" s="107"/>
      <c r="MUT446" s="2"/>
      <c r="MUU446" s="15"/>
      <c r="MUV446" s="15"/>
      <c r="MUW446" s="80"/>
      <c r="MUX446" s="52"/>
      <c r="MUY446" s="69"/>
      <c r="MUZ446" s="69"/>
      <c r="MVA446" s="69"/>
      <c r="MVB446" s="107"/>
      <c r="MVC446" s="2"/>
      <c r="MVD446" s="15"/>
      <c r="MVE446" s="15"/>
      <c r="MVF446" s="80"/>
      <c r="MVG446" s="52"/>
      <c r="MVH446" s="69"/>
      <c r="MVI446" s="69"/>
      <c r="MVJ446" s="69"/>
      <c r="MVK446" s="107"/>
      <c r="MVL446" s="2"/>
      <c r="MVM446" s="15"/>
      <c r="MVN446" s="15"/>
      <c r="MVO446" s="80"/>
      <c r="MVP446" s="52"/>
      <c r="MVQ446" s="69"/>
      <c r="MVR446" s="69"/>
      <c r="MVS446" s="69"/>
      <c r="MVT446" s="107"/>
      <c r="MVU446" s="2"/>
      <c r="MVV446" s="15"/>
      <c r="MVW446" s="15"/>
      <c r="MVX446" s="80"/>
      <c r="MVY446" s="52"/>
      <c r="MVZ446" s="69"/>
      <c r="MWA446" s="69"/>
      <c r="MWB446" s="69"/>
      <c r="MWC446" s="107"/>
      <c r="MWD446" s="2"/>
      <c r="MWE446" s="15"/>
      <c r="MWF446" s="15"/>
      <c r="MWG446" s="80"/>
      <c r="MWH446" s="52"/>
      <c r="MWI446" s="69"/>
      <c r="MWJ446" s="69"/>
      <c r="MWK446" s="69"/>
      <c r="MWL446" s="107"/>
      <c r="MWM446" s="2"/>
      <c r="MWN446" s="15"/>
      <c r="MWO446" s="15"/>
      <c r="MWP446" s="80"/>
      <c r="MWQ446" s="52"/>
      <c r="MWR446" s="69"/>
      <c r="MWS446" s="69"/>
      <c r="MWT446" s="69"/>
      <c r="MWU446" s="107"/>
      <c r="MWV446" s="2"/>
      <c r="MWW446" s="15"/>
      <c r="MWX446" s="15"/>
      <c r="MWY446" s="80"/>
      <c r="MWZ446" s="52"/>
      <c r="MXA446" s="69"/>
      <c r="MXB446" s="69"/>
      <c r="MXC446" s="69"/>
      <c r="MXD446" s="107"/>
      <c r="MXE446" s="2"/>
      <c r="MXF446" s="15"/>
      <c r="MXG446" s="15"/>
      <c r="MXH446" s="80"/>
      <c r="MXI446" s="52"/>
      <c r="MXJ446" s="69"/>
      <c r="MXK446" s="69"/>
      <c r="MXL446" s="69"/>
      <c r="MXM446" s="107"/>
      <c r="MXN446" s="2"/>
      <c r="MXO446" s="15"/>
      <c r="MXP446" s="15"/>
      <c r="MXQ446" s="80"/>
      <c r="MXR446" s="52"/>
      <c r="MXS446" s="69"/>
      <c r="MXT446" s="69"/>
      <c r="MXU446" s="69"/>
      <c r="MXV446" s="107"/>
      <c r="MXW446" s="2"/>
      <c r="MXX446" s="15"/>
      <c r="MXY446" s="15"/>
      <c r="MXZ446" s="80"/>
      <c r="MYA446" s="52"/>
      <c r="MYB446" s="69"/>
      <c r="MYC446" s="69"/>
      <c r="MYD446" s="69"/>
      <c r="MYE446" s="107"/>
      <c r="MYF446" s="2"/>
      <c r="MYG446" s="15"/>
      <c r="MYH446" s="15"/>
      <c r="MYI446" s="80"/>
      <c r="MYJ446" s="52"/>
      <c r="MYK446" s="69"/>
      <c r="MYL446" s="69"/>
      <c r="MYM446" s="69"/>
      <c r="MYN446" s="107"/>
      <c r="MYO446" s="2"/>
      <c r="MYP446" s="15"/>
      <c r="MYQ446" s="15"/>
      <c r="MYR446" s="80"/>
      <c r="MYS446" s="52"/>
      <c r="MYT446" s="69"/>
      <c r="MYU446" s="69"/>
      <c r="MYV446" s="69"/>
      <c r="MYW446" s="107"/>
      <c r="MYX446" s="2"/>
      <c r="MYY446" s="15"/>
      <c r="MYZ446" s="15"/>
      <c r="MZA446" s="80"/>
      <c r="MZB446" s="52"/>
      <c r="MZC446" s="69"/>
      <c r="MZD446" s="69"/>
      <c r="MZE446" s="69"/>
      <c r="MZF446" s="107"/>
      <c r="MZG446" s="2"/>
      <c r="MZH446" s="15"/>
      <c r="MZI446" s="15"/>
      <c r="MZJ446" s="80"/>
      <c r="MZK446" s="52"/>
      <c r="MZL446" s="69"/>
      <c r="MZM446" s="69"/>
      <c r="MZN446" s="69"/>
      <c r="MZO446" s="107"/>
      <c r="MZP446" s="2"/>
      <c r="MZQ446" s="15"/>
      <c r="MZR446" s="15"/>
      <c r="MZS446" s="80"/>
      <c r="MZT446" s="52"/>
      <c r="MZU446" s="69"/>
      <c r="MZV446" s="69"/>
      <c r="MZW446" s="69"/>
      <c r="MZX446" s="107"/>
      <c r="MZY446" s="2"/>
      <c r="MZZ446" s="15"/>
      <c r="NAA446" s="15"/>
      <c r="NAB446" s="80"/>
      <c r="NAC446" s="52"/>
      <c r="NAD446" s="69"/>
      <c r="NAE446" s="69"/>
      <c r="NAF446" s="69"/>
      <c r="NAG446" s="107"/>
      <c r="NAH446" s="2"/>
      <c r="NAI446" s="15"/>
      <c r="NAJ446" s="15"/>
      <c r="NAK446" s="80"/>
      <c r="NAL446" s="52"/>
      <c r="NAM446" s="69"/>
      <c r="NAN446" s="69"/>
      <c r="NAO446" s="69"/>
      <c r="NAP446" s="107"/>
      <c r="NAQ446" s="2"/>
      <c r="NAR446" s="15"/>
      <c r="NAS446" s="15"/>
      <c r="NAT446" s="80"/>
      <c r="NAU446" s="52"/>
      <c r="NAV446" s="69"/>
      <c r="NAW446" s="69"/>
      <c r="NAX446" s="69"/>
      <c r="NAY446" s="107"/>
      <c r="NAZ446" s="2"/>
      <c r="NBA446" s="15"/>
      <c r="NBB446" s="15"/>
      <c r="NBC446" s="80"/>
      <c r="NBD446" s="52"/>
      <c r="NBE446" s="69"/>
      <c r="NBF446" s="69"/>
      <c r="NBG446" s="69"/>
      <c r="NBH446" s="107"/>
      <c r="NBI446" s="2"/>
      <c r="NBJ446" s="15"/>
      <c r="NBK446" s="15"/>
      <c r="NBL446" s="80"/>
      <c r="NBM446" s="52"/>
      <c r="NBN446" s="69"/>
      <c r="NBO446" s="69"/>
      <c r="NBP446" s="69"/>
      <c r="NBQ446" s="107"/>
      <c r="NBR446" s="2"/>
      <c r="NBS446" s="15"/>
      <c r="NBT446" s="15"/>
      <c r="NBU446" s="80"/>
      <c r="NBV446" s="52"/>
      <c r="NBW446" s="69"/>
      <c r="NBX446" s="69"/>
      <c r="NBY446" s="69"/>
      <c r="NBZ446" s="107"/>
      <c r="NCA446" s="2"/>
      <c r="NCB446" s="15"/>
      <c r="NCC446" s="15"/>
      <c r="NCD446" s="80"/>
      <c r="NCE446" s="52"/>
      <c r="NCF446" s="69"/>
      <c r="NCG446" s="69"/>
      <c r="NCH446" s="69"/>
      <c r="NCI446" s="107"/>
      <c r="NCJ446" s="2"/>
      <c r="NCK446" s="15"/>
      <c r="NCL446" s="15"/>
      <c r="NCM446" s="80"/>
      <c r="NCN446" s="52"/>
      <c r="NCO446" s="69"/>
      <c r="NCP446" s="69"/>
      <c r="NCQ446" s="69"/>
      <c r="NCR446" s="107"/>
      <c r="NCS446" s="2"/>
      <c r="NCT446" s="15"/>
      <c r="NCU446" s="15"/>
      <c r="NCV446" s="80"/>
      <c r="NCW446" s="52"/>
      <c r="NCX446" s="69"/>
      <c r="NCY446" s="69"/>
      <c r="NCZ446" s="69"/>
      <c r="NDA446" s="107"/>
      <c r="NDB446" s="2"/>
      <c r="NDC446" s="15"/>
      <c r="NDD446" s="15"/>
      <c r="NDE446" s="80"/>
      <c r="NDF446" s="52"/>
      <c r="NDG446" s="69"/>
      <c r="NDH446" s="69"/>
      <c r="NDI446" s="69"/>
      <c r="NDJ446" s="107"/>
      <c r="NDK446" s="2"/>
      <c r="NDL446" s="15"/>
      <c r="NDM446" s="15"/>
      <c r="NDN446" s="80"/>
      <c r="NDO446" s="52"/>
      <c r="NDP446" s="69"/>
      <c r="NDQ446" s="69"/>
      <c r="NDR446" s="69"/>
      <c r="NDS446" s="107"/>
      <c r="NDT446" s="2"/>
      <c r="NDU446" s="15"/>
      <c r="NDV446" s="15"/>
      <c r="NDW446" s="80"/>
      <c r="NDX446" s="52"/>
      <c r="NDY446" s="69"/>
      <c r="NDZ446" s="69"/>
      <c r="NEA446" s="69"/>
      <c r="NEB446" s="107"/>
      <c r="NEC446" s="2"/>
      <c r="NED446" s="15"/>
      <c r="NEE446" s="15"/>
      <c r="NEF446" s="80"/>
      <c r="NEG446" s="52"/>
      <c r="NEH446" s="69"/>
      <c r="NEI446" s="69"/>
      <c r="NEJ446" s="69"/>
      <c r="NEK446" s="107"/>
      <c r="NEL446" s="2"/>
      <c r="NEM446" s="15"/>
      <c r="NEN446" s="15"/>
      <c r="NEO446" s="80"/>
      <c r="NEP446" s="52"/>
      <c r="NEQ446" s="69"/>
      <c r="NER446" s="69"/>
      <c r="NES446" s="69"/>
      <c r="NET446" s="107"/>
      <c r="NEU446" s="2"/>
      <c r="NEV446" s="15"/>
      <c r="NEW446" s="15"/>
      <c r="NEX446" s="80"/>
      <c r="NEY446" s="52"/>
      <c r="NEZ446" s="69"/>
      <c r="NFA446" s="69"/>
      <c r="NFB446" s="69"/>
      <c r="NFC446" s="107"/>
      <c r="NFD446" s="2"/>
      <c r="NFE446" s="15"/>
      <c r="NFF446" s="15"/>
      <c r="NFG446" s="80"/>
      <c r="NFH446" s="52"/>
      <c r="NFI446" s="69"/>
      <c r="NFJ446" s="69"/>
      <c r="NFK446" s="69"/>
      <c r="NFL446" s="107"/>
      <c r="NFM446" s="2"/>
      <c r="NFN446" s="15"/>
      <c r="NFO446" s="15"/>
      <c r="NFP446" s="80"/>
      <c r="NFQ446" s="52"/>
      <c r="NFR446" s="69"/>
      <c r="NFS446" s="69"/>
      <c r="NFT446" s="69"/>
      <c r="NFU446" s="107"/>
      <c r="NFV446" s="2"/>
      <c r="NFW446" s="15"/>
      <c r="NFX446" s="15"/>
      <c r="NFY446" s="80"/>
      <c r="NFZ446" s="52"/>
      <c r="NGA446" s="69"/>
      <c r="NGB446" s="69"/>
      <c r="NGC446" s="69"/>
      <c r="NGD446" s="107"/>
      <c r="NGE446" s="2"/>
      <c r="NGF446" s="15"/>
      <c r="NGG446" s="15"/>
      <c r="NGH446" s="80"/>
      <c r="NGI446" s="52"/>
      <c r="NGJ446" s="69"/>
      <c r="NGK446" s="69"/>
      <c r="NGL446" s="69"/>
      <c r="NGM446" s="107"/>
      <c r="NGN446" s="2"/>
      <c r="NGO446" s="15"/>
      <c r="NGP446" s="15"/>
      <c r="NGQ446" s="80"/>
      <c r="NGR446" s="52"/>
      <c r="NGS446" s="69"/>
      <c r="NGT446" s="69"/>
      <c r="NGU446" s="69"/>
      <c r="NGV446" s="107"/>
      <c r="NGW446" s="2"/>
      <c r="NGX446" s="15"/>
      <c r="NGY446" s="15"/>
      <c r="NGZ446" s="80"/>
      <c r="NHA446" s="52"/>
      <c r="NHB446" s="69"/>
      <c r="NHC446" s="69"/>
      <c r="NHD446" s="69"/>
      <c r="NHE446" s="107"/>
      <c r="NHF446" s="2"/>
      <c r="NHG446" s="15"/>
      <c r="NHH446" s="15"/>
      <c r="NHI446" s="80"/>
      <c r="NHJ446" s="52"/>
      <c r="NHK446" s="69"/>
      <c r="NHL446" s="69"/>
      <c r="NHM446" s="69"/>
      <c r="NHN446" s="107"/>
      <c r="NHO446" s="2"/>
      <c r="NHP446" s="15"/>
      <c r="NHQ446" s="15"/>
      <c r="NHR446" s="80"/>
      <c r="NHS446" s="52"/>
      <c r="NHT446" s="69"/>
      <c r="NHU446" s="69"/>
      <c r="NHV446" s="69"/>
      <c r="NHW446" s="107"/>
      <c r="NHX446" s="2"/>
      <c r="NHY446" s="15"/>
      <c r="NHZ446" s="15"/>
      <c r="NIA446" s="80"/>
      <c r="NIB446" s="52"/>
      <c r="NIC446" s="69"/>
      <c r="NID446" s="69"/>
      <c r="NIE446" s="69"/>
      <c r="NIF446" s="107"/>
      <c r="NIG446" s="2"/>
      <c r="NIH446" s="15"/>
      <c r="NII446" s="15"/>
      <c r="NIJ446" s="80"/>
      <c r="NIK446" s="52"/>
      <c r="NIL446" s="69"/>
      <c r="NIM446" s="69"/>
      <c r="NIN446" s="69"/>
      <c r="NIO446" s="107"/>
      <c r="NIP446" s="2"/>
      <c r="NIQ446" s="15"/>
      <c r="NIR446" s="15"/>
      <c r="NIS446" s="80"/>
      <c r="NIT446" s="52"/>
      <c r="NIU446" s="69"/>
      <c r="NIV446" s="69"/>
      <c r="NIW446" s="69"/>
      <c r="NIX446" s="107"/>
      <c r="NIY446" s="2"/>
      <c r="NIZ446" s="15"/>
      <c r="NJA446" s="15"/>
      <c r="NJB446" s="80"/>
      <c r="NJC446" s="52"/>
      <c r="NJD446" s="69"/>
      <c r="NJE446" s="69"/>
      <c r="NJF446" s="69"/>
      <c r="NJG446" s="107"/>
      <c r="NJH446" s="2"/>
      <c r="NJI446" s="15"/>
      <c r="NJJ446" s="15"/>
      <c r="NJK446" s="80"/>
      <c r="NJL446" s="52"/>
      <c r="NJM446" s="69"/>
      <c r="NJN446" s="69"/>
      <c r="NJO446" s="69"/>
      <c r="NJP446" s="107"/>
      <c r="NJQ446" s="2"/>
      <c r="NJR446" s="15"/>
      <c r="NJS446" s="15"/>
      <c r="NJT446" s="80"/>
      <c r="NJU446" s="52"/>
      <c r="NJV446" s="69"/>
      <c r="NJW446" s="69"/>
      <c r="NJX446" s="69"/>
      <c r="NJY446" s="107"/>
      <c r="NJZ446" s="2"/>
      <c r="NKA446" s="15"/>
      <c r="NKB446" s="15"/>
      <c r="NKC446" s="80"/>
      <c r="NKD446" s="52"/>
      <c r="NKE446" s="69"/>
      <c r="NKF446" s="69"/>
      <c r="NKG446" s="69"/>
      <c r="NKH446" s="107"/>
      <c r="NKI446" s="2"/>
      <c r="NKJ446" s="15"/>
      <c r="NKK446" s="15"/>
      <c r="NKL446" s="80"/>
      <c r="NKM446" s="52"/>
      <c r="NKN446" s="69"/>
      <c r="NKO446" s="69"/>
      <c r="NKP446" s="69"/>
      <c r="NKQ446" s="107"/>
      <c r="NKR446" s="2"/>
      <c r="NKS446" s="15"/>
      <c r="NKT446" s="15"/>
      <c r="NKU446" s="80"/>
      <c r="NKV446" s="52"/>
      <c r="NKW446" s="69"/>
      <c r="NKX446" s="69"/>
      <c r="NKY446" s="69"/>
      <c r="NKZ446" s="107"/>
      <c r="NLA446" s="2"/>
      <c r="NLB446" s="15"/>
      <c r="NLC446" s="15"/>
      <c r="NLD446" s="80"/>
      <c r="NLE446" s="52"/>
      <c r="NLF446" s="69"/>
      <c r="NLG446" s="69"/>
      <c r="NLH446" s="69"/>
      <c r="NLI446" s="107"/>
      <c r="NLJ446" s="2"/>
      <c r="NLK446" s="15"/>
      <c r="NLL446" s="15"/>
      <c r="NLM446" s="80"/>
      <c r="NLN446" s="52"/>
      <c r="NLO446" s="69"/>
      <c r="NLP446" s="69"/>
      <c r="NLQ446" s="69"/>
      <c r="NLR446" s="107"/>
      <c r="NLS446" s="2"/>
      <c r="NLT446" s="15"/>
      <c r="NLU446" s="15"/>
      <c r="NLV446" s="80"/>
      <c r="NLW446" s="52"/>
      <c r="NLX446" s="69"/>
      <c r="NLY446" s="69"/>
      <c r="NLZ446" s="69"/>
      <c r="NMA446" s="107"/>
      <c r="NMB446" s="2"/>
      <c r="NMC446" s="15"/>
      <c r="NMD446" s="15"/>
      <c r="NME446" s="80"/>
      <c r="NMF446" s="52"/>
      <c r="NMG446" s="69"/>
      <c r="NMH446" s="69"/>
      <c r="NMI446" s="69"/>
      <c r="NMJ446" s="107"/>
      <c r="NMK446" s="2"/>
      <c r="NML446" s="15"/>
      <c r="NMM446" s="15"/>
      <c r="NMN446" s="80"/>
      <c r="NMO446" s="52"/>
      <c r="NMP446" s="69"/>
      <c r="NMQ446" s="69"/>
      <c r="NMR446" s="69"/>
      <c r="NMS446" s="107"/>
      <c r="NMT446" s="2"/>
      <c r="NMU446" s="15"/>
      <c r="NMV446" s="15"/>
      <c r="NMW446" s="80"/>
      <c r="NMX446" s="52"/>
      <c r="NMY446" s="69"/>
      <c r="NMZ446" s="69"/>
      <c r="NNA446" s="69"/>
      <c r="NNB446" s="107"/>
      <c r="NNC446" s="2"/>
      <c r="NND446" s="15"/>
      <c r="NNE446" s="15"/>
      <c r="NNF446" s="80"/>
      <c r="NNG446" s="52"/>
      <c r="NNH446" s="69"/>
      <c r="NNI446" s="69"/>
      <c r="NNJ446" s="69"/>
      <c r="NNK446" s="107"/>
      <c r="NNL446" s="2"/>
      <c r="NNM446" s="15"/>
      <c r="NNN446" s="15"/>
      <c r="NNO446" s="80"/>
      <c r="NNP446" s="52"/>
      <c r="NNQ446" s="69"/>
      <c r="NNR446" s="69"/>
      <c r="NNS446" s="69"/>
      <c r="NNT446" s="107"/>
      <c r="NNU446" s="2"/>
      <c r="NNV446" s="15"/>
      <c r="NNW446" s="15"/>
      <c r="NNX446" s="80"/>
      <c r="NNY446" s="52"/>
      <c r="NNZ446" s="69"/>
      <c r="NOA446" s="69"/>
      <c r="NOB446" s="69"/>
      <c r="NOC446" s="107"/>
      <c r="NOD446" s="2"/>
      <c r="NOE446" s="15"/>
      <c r="NOF446" s="15"/>
      <c r="NOG446" s="80"/>
      <c r="NOH446" s="52"/>
      <c r="NOI446" s="69"/>
      <c r="NOJ446" s="69"/>
      <c r="NOK446" s="69"/>
      <c r="NOL446" s="107"/>
      <c r="NOM446" s="2"/>
      <c r="NON446" s="15"/>
      <c r="NOO446" s="15"/>
      <c r="NOP446" s="80"/>
      <c r="NOQ446" s="52"/>
      <c r="NOR446" s="69"/>
      <c r="NOS446" s="69"/>
      <c r="NOT446" s="69"/>
      <c r="NOU446" s="107"/>
      <c r="NOV446" s="2"/>
      <c r="NOW446" s="15"/>
      <c r="NOX446" s="15"/>
      <c r="NOY446" s="80"/>
      <c r="NOZ446" s="52"/>
      <c r="NPA446" s="69"/>
      <c r="NPB446" s="69"/>
      <c r="NPC446" s="69"/>
      <c r="NPD446" s="107"/>
      <c r="NPE446" s="2"/>
      <c r="NPF446" s="15"/>
      <c r="NPG446" s="15"/>
      <c r="NPH446" s="80"/>
      <c r="NPI446" s="52"/>
      <c r="NPJ446" s="69"/>
      <c r="NPK446" s="69"/>
      <c r="NPL446" s="69"/>
      <c r="NPM446" s="107"/>
      <c r="NPN446" s="2"/>
      <c r="NPO446" s="15"/>
      <c r="NPP446" s="15"/>
      <c r="NPQ446" s="80"/>
      <c r="NPR446" s="52"/>
      <c r="NPS446" s="69"/>
      <c r="NPT446" s="69"/>
      <c r="NPU446" s="69"/>
      <c r="NPV446" s="107"/>
      <c r="NPW446" s="2"/>
      <c r="NPX446" s="15"/>
      <c r="NPY446" s="15"/>
      <c r="NPZ446" s="80"/>
      <c r="NQA446" s="52"/>
      <c r="NQB446" s="69"/>
      <c r="NQC446" s="69"/>
      <c r="NQD446" s="69"/>
      <c r="NQE446" s="107"/>
      <c r="NQF446" s="2"/>
      <c r="NQG446" s="15"/>
      <c r="NQH446" s="15"/>
      <c r="NQI446" s="80"/>
      <c r="NQJ446" s="52"/>
      <c r="NQK446" s="69"/>
      <c r="NQL446" s="69"/>
      <c r="NQM446" s="69"/>
      <c r="NQN446" s="107"/>
      <c r="NQO446" s="2"/>
      <c r="NQP446" s="15"/>
      <c r="NQQ446" s="15"/>
      <c r="NQR446" s="80"/>
      <c r="NQS446" s="52"/>
      <c r="NQT446" s="69"/>
      <c r="NQU446" s="69"/>
      <c r="NQV446" s="69"/>
      <c r="NQW446" s="107"/>
      <c r="NQX446" s="2"/>
      <c r="NQY446" s="15"/>
      <c r="NQZ446" s="15"/>
      <c r="NRA446" s="80"/>
      <c r="NRB446" s="52"/>
      <c r="NRC446" s="69"/>
      <c r="NRD446" s="69"/>
      <c r="NRE446" s="69"/>
      <c r="NRF446" s="107"/>
      <c r="NRG446" s="2"/>
      <c r="NRH446" s="15"/>
      <c r="NRI446" s="15"/>
      <c r="NRJ446" s="80"/>
      <c r="NRK446" s="52"/>
      <c r="NRL446" s="69"/>
      <c r="NRM446" s="69"/>
      <c r="NRN446" s="69"/>
      <c r="NRO446" s="107"/>
      <c r="NRP446" s="2"/>
      <c r="NRQ446" s="15"/>
      <c r="NRR446" s="15"/>
      <c r="NRS446" s="80"/>
      <c r="NRT446" s="52"/>
      <c r="NRU446" s="69"/>
      <c r="NRV446" s="69"/>
      <c r="NRW446" s="69"/>
      <c r="NRX446" s="107"/>
      <c r="NRY446" s="2"/>
      <c r="NRZ446" s="15"/>
      <c r="NSA446" s="15"/>
      <c r="NSB446" s="80"/>
      <c r="NSC446" s="52"/>
      <c r="NSD446" s="69"/>
      <c r="NSE446" s="69"/>
      <c r="NSF446" s="69"/>
      <c r="NSG446" s="107"/>
      <c r="NSH446" s="2"/>
      <c r="NSI446" s="15"/>
      <c r="NSJ446" s="15"/>
      <c r="NSK446" s="80"/>
      <c r="NSL446" s="52"/>
      <c r="NSM446" s="69"/>
      <c r="NSN446" s="69"/>
      <c r="NSO446" s="69"/>
      <c r="NSP446" s="107"/>
      <c r="NSQ446" s="2"/>
      <c r="NSR446" s="15"/>
      <c r="NSS446" s="15"/>
      <c r="NST446" s="80"/>
      <c r="NSU446" s="52"/>
      <c r="NSV446" s="69"/>
      <c r="NSW446" s="69"/>
      <c r="NSX446" s="69"/>
      <c r="NSY446" s="107"/>
      <c r="NSZ446" s="2"/>
      <c r="NTA446" s="15"/>
      <c r="NTB446" s="15"/>
      <c r="NTC446" s="80"/>
      <c r="NTD446" s="52"/>
      <c r="NTE446" s="69"/>
      <c r="NTF446" s="69"/>
      <c r="NTG446" s="69"/>
      <c r="NTH446" s="107"/>
      <c r="NTI446" s="2"/>
      <c r="NTJ446" s="15"/>
      <c r="NTK446" s="15"/>
      <c r="NTL446" s="80"/>
      <c r="NTM446" s="52"/>
      <c r="NTN446" s="69"/>
      <c r="NTO446" s="69"/>
      <c r="NTP446" s="69"/>
      <c r="NTQ446" s="107"/>
      <c r="NTR446" s="2"/>
      <c r="NTS446" s="15"/>
      <c r="NTT446" s="15"/>
      <c r="NTU446" s="80"/>
      <c r="NTV446" s="52"/>
      <c r="NTW446" s="69"/>
      <c r="NTX446" s="69"/>
      <c r="NTY446" s="69"/>
      <c r="NTZ446" s="107"/>
      <c r="NUA446" s="2"/>
      <c r="NUB446" s="15"/>
      <c r="NUC446" s="15"/>
      <c r="NUD446" s="80"/>
      <c r="NUE446" s="52"/>
      <c r="NUF446" s="69"/>
      <c r="NUG446" s="69"/>
      <c r="NUH446" s="69"/>
      <c r="NUI446" s="107"/>
      <c r="NUJ446" s="2"/>
      <c r="NUK446" s="15"/>
      <c r="NUL446" s="15"/>
      <c r="NUM446" s="80"/>
      <c r="NUN446" s="52"/>
      <c r="NUO446" s="69"/>
      <c r="NUP446" s="69"/>
      <c r="NUQ446" s="69"/>
      <c r="NUR446" s="107"/>
      <c r="NUS446" s="2"/>
      <c r="NUT446" s="15"/>
      <c r="NUU446" s="15"/>
      <c r="NUV446" s="80"/>
      <c r="NUW446" s="52"/>
      <c r="NUX446" s="69"/>
      <c r="NUY446" s="69"/>
      <c r="NUZ446" s="69"/>
      <c r="NVA446" s="107"/>
      <c r="NVB446" s="2"/>
      <c r="NVC446" s="15"/>
      <c r="NVD446" s="15"/>
      <c r="NVE446" s="80"/>
      <c r="NVF446" s="52"/>
      <c r="NVG446" s="69"/>
      <c r="NVH446" s="69"/>
      <c r="NVI446" s="69"/>
      <c r="NVJ446" s="107"/>
      <c r="NVK446" s="2"/>
      <c r="NVL446" s="15"/>
      <c r="NVM446" s="15"/>
      <c r="NVN446" s="80"/>
      <c r="NVO446" s="52"/>
      <c r="NVP446" s="69"/>
      <c r="NVQ446" s="69"/>
      <c r="NVR446" s="69"/>
      <c r="NVS446" s="107"/>
      <c r="NVT446" s="2"/>
      <c r="NVU446" s="15"/>
      <c r="NVV446" s="15"/>
      <c r="NVW446" s="80"/>
      <c r="NVX446" s="52"/>
      <c r="NVY446" s="69"/>
      <c r="NVZ446" s="69"/>
      <c r="NWA446" s="69"/>
      <c r="NWB446" s="107"/>
      <c r="NWC446" s="2"/>
      <c r="NWD446" s="15"/>
      <c r="NWE446" s="15"/>
      <c r="NWF446" s="80"/>
      <c r="NWG446" s="52"/>
      <c r="NWH446" s="69"/>
      <c r="NWI446" s="69"/>
      <c r="NWJ446" s="69"/>
      <c r="NWK446" s="107"/>
      <c r="NWL446" s="2"/>
      <c r="NWM446" s="15"/>
      <c r="NWN446" s="15"/>
      <c r="NWO446" s="80"/>
      <c r="NWP446" s="52"/>
      <c r="NWQ446" s="69"/>
      <c r="NWR446" s="69"/>
      <c r="NWS446" s="69"/>
      <c r="NWT446" s="107"/>
      <c r="NWU446" s="2"/>
      <c r="NWV446" s="15"/>
      <c r="NWW446" s="15"/>
      <c r="NWX446" s="80"/>
      <c r="NWY446" s="52"/>
      <c r="NWZ446" s="69"/>
      <c r="NXA446" s="69"/>
      <c r="NXB446" s="69"/>
      <c r="NXC446" s="107"/>
      <c r="NXD446" s="2"/>
      <c r="NXE446" s="15"/>
      <c r="NXF446" s="15"/>
      <c r="NXG446" s="80"/>
      <c r="NXH446" s="52"/>
      <c r="NXI446" s="69"/>
      <c r="NXJ446" s="69"/>
      <c r="NXK446" s="69"/>
      <c r="NXL446" s="107"/>
      <c r="NXM446" s="2"/>
      <c r="NXN446" s="15"/>
      <c r="NXO446" s="15"/>
      <c r="NXP446" s="80"/>
      <c r="NXQ446" s="52"/>
      <c r="NXR446" s="69"/>
      <c r="NXS446" s="69"/>
      <c r="NXT446" s="69"/>
      <c r="NXU446" s="107"/>
      <c r="NXV446" s="2"/>
      <c r="NXW446" s="15"/>
      <c r="NXX446" s="15"/>
      <c r="NXY446" s="80"/>
      <c r="NXZ446" s="52"/>
      <c r="NYA446" s="69"/>
      <c r="NYB446" s="69"/>
      <c r="NYC446" s="69"/>
      <c r="NYD446" s="107"/>
      <c r="NYE446" s="2"/>
      <c r="NYF446" s="15"/>
      <c r="NYG446" s="15"/>
      <c r="NYH446" s="80"/>
      <c r="NYI446" s="52"/>
      <c r="NYJ446" s="69"/>
      <c r="NYK446" s="69"/>
      <c r="NYL446" s="69"/>
      <c r="NYM446" s="107"/>
      <c r="NYN446" s="2"/>
      <c r="NYO446" s="15"/>
      <c r="NYP446" s="15"/>
      <c r="NYQ446" s="80"/>
      <c r="NYR446" s="52"/>
      <c r="NYS446" s="69"/>
      <c r="NYT446" s="69"/>
      <c r="NYU446" s="69"/>
      <c r="NYV446" s="107"/>
      <c r="NYW446" s="2"/>
      <c r="NYX446" s="15"/>
      <c r="NYY446" s="15"/>
      <c r="NYZ446" s="80"/>
      <c r="NZA446" s="52"/>
      <c r="NZB446" s="69"/>
      <c r="NZC446" s="69"/>
      <c r="NZD446" s="69"/>
      <c r="NZE446" s="107"/>
      <c r="NZF446" s="2"/>
      <c r="NZG446" s="15"/>
      <c r="NZH446" s="15"/>
      <c r="NZI446" s="80"/>
      <c r="NZJ446" s="52"/>
      <c r="NZK446" s="69"/>
      <c r="NZL446" s="69"/>
      <c r="NZM446" s="69"/>
      <c r="NZN446" s="107"/>
      <c r="NZO446" s="2"/>
      <c r="NZP446" s="15"/>
      <c r="NZQ446" s="15"/>
      <c r="NZR446" s="80"/>
      <c r="NZS446" s="52"/>
      <c r="NZT446" s="69"/>
      <c r="NZU446" s="69"/>
      <c r="NZV446" s="69"/>
      <c r="NZW446" s="107"/>
      <c r="NZX446" s="2"/>
      <c r="NZY446" s="15"/>
      <c r="NZZ446" s="15"/>
      <c r="OAA446" s="80"/>
      <c r="OAB446" s="52"/>
      <c r="OAC446" s="69"/>
      <c r="OAD446" s="69"/>
      <c r="OAE446" s="69"/>
      <c r="OAF446" s="107"/>
      <c r="OAG446" s="2"/>
      <c r="OAH446" s="15"/>
      <c r="OAI446" s="15"/>
      <c r="OAJ446" s="80"/>
      <c r="OAK446" s="52"/>
      <c r="OAL446" s="69"/>
      <c r="OAM446" s="69"/>
      <c r="OAN446" s="69"/>
      <c r="OAO446" s="107"/>
      <c r="OAP446" s="2"/>
      <c r="OAQ446" s="15"/>
      <c r="OAR446" s="15"/>
      <c r="OAS446" s="80"/>
      <c r="OAT446" s="52"/>
      <c r="OAU446" s="69"/>
      <c r="OAV446" s="69"/>
      <c r="OAW446" s="69"/>
      <c r="OAX446" s="107"/>
      <c r="OAY446" s="2"/>
      <c r="OAZ446" s="15"/>
      <c r="OBA446" s="15"/>
      <c r="OBB446" s="80"/>
      <c r="OBC446" s="52"/>
      <c r="OBD446" s="69"/>
      <c r="OBE446" s="69"/>
      <c r="OBF446" s="69"/>
      <c r="OBG446" s="107"/>
      <c r="OBH446" s="2"/>
      <c r="OBI446" s="15"/>
      <c r="OBJ446" s="15"/>
      <c r="OBK446" s="80"/>
      <c r="OBL446" s="52"/>
      <c r="OBM446" s="69"/>
      <c r="OBN446" s="69"/>
      <c r="OBO446" s="69"/>
      <c r="OBP446" s="107"/>
      <c r="OBQ446" s="2"/>
      <c r="OBR446" s="15"/>
      <c r="OBS446" s="15"/>
      <c r="OBT446" s="80"/>
      <c r="OBU446" s="52"/>
      <c r="OBV446" s="69"/>
      <c r="OBW446" s="69"/>
      <c r="OBX446" s="69"/>
      <c r="OBY446" s="107"/>
      <c r="OBZ446" s="2"/>
      <c r="OCA446" s="15"/>
      <c r="OCB446" s="15"/>
      <c r="OCC446" s="80"/>
      <c r="OCD446" s="52"/>
      <c r="OCE446" s="69"/>
      <c r="OCF446" s="69"/>
      <c r="OCG446" s="69"/>
      <c r="OCH446" s="107"/>
      <c r="OCI446" s="2"/>
      <c r="OCJ446" s="15"/>
      <c r="OCK446" s="15"/>
      <c r="OCL446" s="80"/>
      <c r="OCM446" s="52"/>
      <c r="OCN446" s="69"/>
      <c r="OCO446" s="69"/>
      <c r="OCP446" s="69"/>
      <c r="OCQ446" s="107"/>
      <c r="OCR446" s="2"/>
      <c r="OCS446" s="15"/>
      <c r="OCT446" s="15"/>
      <c r="OCU446" s="80"/>
      <c r="OCV446" s="52"/>
      <c r="OCW446" s="69"/>
      <c r="OCX446" s="69"/>
      <c r="OCY446" s="69"/>
      <c r="OCZ446" s="107"/>
      <c r="ODA446" s="2"/>
      <c r="ODB446" s="15"/>
      <c r="ODC446" s="15"/>
      <c r="ODD446" s="80"/>
      <c r="ODE446" s="52"/>
      <c r="ODF446" s="69"/>
      <c r="ODG446" s="69"/>
      <c r="ODH446" s="69"/>
      <c r="ODI446" s="107"/>
      <c r="ODJ446" s="2"/>
      <c r="ODK446" s="15"/>
      <c r="ODL446" s="15"/>
      <c r="ODM446" s="80"/>
      <c r="ODN446" s="52"/>
      <c r="ODO446" s="69"/>
      <c r="ODP446" s="69"/>
      <c r="ODQ446" s="69"/>
      <c r="ODR446" s="107"/>
      <c r="ODS446" s="2"/>
      <c r="ODT446" s="15"/>
      <c r="ODU446" s="15"/>
      <c r="ODV446" s="80"/>
      <c r="ODW446" s="52"/>
      <c r="ODX446" s="69"/>
      <c r="ODY446" s="69"/>
      <c r="ODZ446" s="69"/>
      <c r="OEA446" s="107"/>
      <c r="OEB446" s="2"/>
      <c r="OEC446" s="15"/>
      <c r="OED446" s="15"/>
      <c r="OEE446" s="80"/>
      <c r="OEF446" s="52"/>
      <c r="OEG446" s="69"/>
      <c r="OEH446" s="69"/>
      <c r="OEI446" s="69"/>
      <c r="OEJ446" s="107"/>
      <c r="OEK446" s="2"/>
      <c r="OEL446" s="15"/>
      <c r="OEM446" s="15"/>
      <c r="OEN446" s="80"/>
      <c r="OEO446" s="52"/>
      <c r="OEP446" s="69"/>
      <c r="OEQ446" s="69"/>
      <c r="OER446" s="69"/>
      <c r="OES446" s="107"/>
      <c r="OET446" s="2"/>
      <c r="OEU446" s="15"/>
      <c r="OEV446" s="15"/>
      <c r="OEW446" s="80"/>
      <c r="OEX446" s="52"/>
      <c r="OEY446" s="69"/>
      <c r="OEZ446" s="69"/>
      <c r="OFA446" s="69"/>
      <c r="OFB446" s="107"/>
      <c r="OFC446" s="2"/>
      <c r="OFD446" s="15"/>
      <c r="OFE446" s="15"/>
      <c r="OFF446" s="80"/>
      <c r="OFG446" s="52"/>
      <c r="OFH446" s="69"/>
      <c r="OFI446" s="69"/>
      <c r="OFJ446" s="69"/>
      <c r="OFK446" s="107"/>
      <c r="OFL446" s="2"/>
      <c r="OFM446" s="15"/>
      <c r="OFN446" s="15"/>
      <c r="OFO446" s="80"/>
      <c r="OFP446" s="52"/>
      <c r="OFQ446" s="69"/>
      <c r="OFR446" s="69"/>
      <c r="OFS446" s="69"/>
      <c r="OFT446" s="107"/>
      <c r="OFU446" s="2"/>
      <c r="OFV446" s="15"/>
      <c r="OFW446" s="15"/>
      <c r="OFX446" s="80"/>
      <c r="OFY446" s="52"/>
      <c r="OFZ446" s="69"/>
      <c r="OGA446" s="69"/>
      <c r="OGB446" s="69"/>
      <c r="OGC446" s="107"/>
      <c r="OGD446" s="2"/>
      <c r="OGE446" s="15"/>
      <c r="OGF446" s="15"/>
      <c r="OGG446" s="80"/>
      <c r="OGH446" s="52"/>
      <c r="OGI446" s="69"/>
      <c r="OGJ446" s="69"/>
      <c r="OGK446" s="69"/>
      <c r="OGL446" s="107"/>
      <c r="OGM446" s="2"/>
      <c r="OGN446" s="15"/>
      <c r="OGO446" s="15"/>
      <c r="OGP446" s="80"/>
      <c r="OGQ446" s="52"/>
      <c r="OGR446" s="69"/>
      <c r="OGS446" s="69"/>
      <c r="OGT446" s="69"/>
      <c r="OGU446" s="107"/>
      <c r="OGV446" s="2"/>
      <c r="OGW446" s="15"/>
      <c r="OGX446" s="15"/>
      <c r="OGY446" s="80"/>
      <c r="OGZ446" s="52"/>
      <c r="OHA446" s="69"/>
      <c r="OHB446" s="69"/>
      <c r="OHC446" s="69"/>
      <c r="OHD446" s="107"/>
      <c r="OHE446" s="2"/>
      <c r="OHF446" s="15"/>
      <c r="OHG446" s="15"/>
      <c r="OHH446" s="80"/>
      <c r="OHI446" s="52"/>
      <c r="OHJ446" s="69"/>
      <c r="OHK446" s="69"/>
      <c r="OHL446" s="69"/>
      <c r="OHM446" s="107"/>
      <c r="OHN446" s="2"/>
      <c r="OHO446" s="15"/>
      <c r="OHP446" s="15"/>
      <c r="OHQ446" s="80"/>
      <c r="OHR446" s="52"/>
      <c r="OHS446" s="69"/>
      <c r="OHT446" s="69"/>
      <c r="OHU446" s="69"/>
      <c r="OHV446" s="107"/>
      <c r="OHW446" s="2"/>
      <c r="OHX446" s="15"/>
      <c r="OHY446" s="15"/>
      <c r="OHZ446" s="80"/>
      <c r="OIA446" s="52"/>
      <c r="OIB446" s="69"/>
      <c r="OIC446" s="69"/>
      <c r="OID446" s="69"/>
      <c r="OIE446" s="107"/>
      <c r="OIF446" s="2"/>
      <c r="OIG446" s="15"/>
      <c r="OIH446" s="15"/>
      <c r="OII446" s="80"/>
      <c r="OIJ446" s="52"/>
      <c r="OIK446" s="69"/>
      <c r="OIL446" s="69"/>
      <c r="OIM446" s="69"/>
      <c r="OIN446" s="107"/>
      <c r="OIO446" s="2"/>
      <c r="OIP446" s="15"/>
      <c r="OIQ446" s="15"/>
      <c r="OIR446" s="80"/>
      <c r="OIS446" s="52"/>
      <c r="OIT446" s="69"/>
      <c r="OIU446" s="69"/>
      <c r="OIV446" s="69"/>
      <c r="OIW446" s="107"/>
      <c r="OIX446" s="2"/>
      <c r="OIY446" s="15"/>
      <c r="OIZ446" s="15"/>
      <c r="OJA446" s="80"/>
      <c r="OJB446" s="52"/>
      <c r="OJC446" s="69"/>
      <c r="OJD446" s="69"/>
      <c r="OJE446" s="69"/>
      <c r="OJF446" s="107"/>
      <c r="OJG446" s="2"/>
      <c r="OJH446" s="15"/>
      <c r="OJI446" s="15"/>
      <c r="OJJ446" s="80"/>
      <c r="OJK446" s="52"/>
      <c r="OJL446" s="69"/>
      <c r="OJM446" s="69"/>
      <c r="OJN446" s="69"/>
      <c r="OJO446" s="107"/>
      <c r="OJP446" s="2"/>
      <c r="OJQ446" s="15"/>
      <c r="OJR446" s="15"/>
      <c r="OJS446" s="80"/>
      <c r="OJT446" s="52"/>
      <c r="OJU446" s="69"/>
      <c r="OJV446" s="69"/>
      <c r="OJW446" s="69"/>
      <c r="OJX446" s="107"/>
      <c r="OJY446" s="2"/>
      <c r="OJZ446" s="15"/>
      <c r="OKA446" s="15"/>
      <c r="OKB446" s="80"/>
      <c r="OKC446" s="52"/>
      <c r="OKD446" s="69"/>
      <c r="OKE446" s="69"/>
      <c r="OKF446" s="69"/>
      <c r="OKG446" s="107"/>
      <c r="OKH446" s="2"/>
      <c r="OKI446" s="15"/>
      <c r="OKJ446" s="15"/>
      <c r="OKK446" s="80"/>
      <c r="OKL446" s="52"/>
      <c r="OKM446" s="69"/>
      <c r="OKN446" s="69"/>
      <c r="OKO446" s="69"/>
      <c r="OKP446" s="107"/>
      <c r="OKQ446" s="2"/>
      <c r="OKR446" s="15"/>
      <c r="OKS446" s="15"/>
      <c r="OKT446" s="80"/>
      <c r="OKU446" s="52"/>
      <c r="OKV446" s="69"/>
      <c r="OKW446" s="69"/>
      <c r="OKX446" s="69"/>
      <c r="OKY446" s="107"/>
      <c r="OKZ446" s="2"/>
      <c r="OLA446" s="15"/>
      <c r="OLB446" s="15"/>
      <c r="OLC446" s="80"/>
      <c r="OLD446" s="52"/>
      <c r="OLE446" s="69"/>
      <c r="OLF446" s="69"/>
      <c r="OLG446" s="69"/>
      <c r="OLH446" s="107"/>
      <c r="OLI446" s="2"/>
      <c r="OLJ446" s="15"/>
      <c r="OLK446" s="15"/>
      <c r="OLL446" s="80"/>
      <c r="OLM446" s="52"/>
      <c r="OLN446" s="69"/>
      <c r="OLO446" s="69"/>
      <c r="OLP446" s="69"/>
      <c r="OLQ446" s="107"/>
      <c r="OLR446" s="2"/>
      <c r="OLS446" s="15"/>
      <c r="OLT446" s="15"/>
      <c r="OLU446" s="80"/>
      <c r="OLV446" s="52"/>
      <c r="OLW446" s="69"/>
      <c r="OLX446" s="69"/>
      <c r="OLY446" s="69"/>
      <c r="OLZ446" s="107"/>
      <c r="OMA446" s="2"/>
      <c r="OMB446" s="15"/>
      <c r="OMC446" s="15"/>
      <c r="OMD446" s="80"/>
      <c r="OME446" s="52"/>
      <c r="OMF446" s="69"/>
      <c r="OMG446" s="69"/>
      <c r="OMH446" s="69"/>
      <c r="OMI446" s="107"/>
      <c r="OMJ446" s="2"/>
      <c r="OMK446" s="15"/>
      <c r="OML446" s="15"/>
      <c r="OMM446" s="80"/>
      <c r="OMN446" s="52"/>
      <c r="OMO446" s="69"/>
      <c r="OMP446" s="69"/>
      <c r="OMQ446" s="69"/>
      <c r="OMR446" s="107"/>
      <c r="OMS446" s="2"/>
      <c r="OMT446" s="15"/>
      <c r="OMU446" s="15"/>
      <c r="OMV446" s="80"/>
      <c r="OMW446" s="52"/>
      <c r="OMX446" s="69"/>
      <c r="OMY446" s="69"/>
      <c r="OMZ446" s="69"/>
      <c r="ONA446" s="107"/>
      <c r="ONB446" s="2"/>
      <c r="ONC446" s="15"/>
      <c r="OND446" s="15"/>
      <c r="ONE446" s="80"/>
      <c r="ONF446" s="52"/>
      <c r="ONG446" s="69"/>
      <c r="ONH446" s="69"/>
      <c r="ONI446" s="69"/>
      <c r="ONJ446" s="107"/>
      <c r="ONK446" s="2"/>
      <c r="ONL446" s="15"/>
      <c r="ONM446" s="15"/>
      <c r="ONN446" s="80"/>
      <c r="ONO446" s="52"/>
      <c r="ONP446" s="69"/>
      <c r="ONQ446" s="69"/>
      <c r="ONR446" s="69"/>
      <c r="ONS446" s="107"/>
      <c r="ONT446" s="2"/>
      <c r="ONU446" s="15"/>
      <c r="ONV446" s="15"/>
      <c r="ONW446" s="80"/>
      <c r="ONX446" s="52"/>
      <c r="ONY446" s="69"/>
      <c r="ONZ446" s="69"/>
      <c r="OOA446" s="69"/>
      <c r="OOB446" s="107"/>
      <c r="OOC446" s="2"/>
      <c r="OOD446" s="15"/>
      <c r="OOE446" s="15"/>
      <c r="OOF446" s="80"/>
      <c r="OOG446" s="52"/>
      <c r="OOH446" s="69"/>
      <c r="OOI446" s="69"/>
      <c r="OOJ446" s="69"/>
      <c r="OOK446" s="107"/>
      <c r="OOL446" s="2"/>
      <c r="OOM446" s="15"/>
      <c r="OON446" s="15"/>
      <c r="OOO446" s="80"/>
      <c r="OOP446" s="52"/>
      <c r="OOQ446" s="69"/>
      <c r="OOR446" s="69"/>
      <c r="OOS446" s="69"/>
      <c r="OOT446" s="107"/>
      <c r="OOU446" s="2"/>
      <c r="OOV446" s="15"/>
      <c r="OOW446" s="15"/>
      <c r="OOX446" s="80"/>
      <c r="OOY446" s="52"/>
      <c r="OOZ446" s="69"/>
      <c r="OPA446" s="69"/>
      <c r="OPB446" s="69"/>
      <c r="OPC446" s="107"/>
      <c r="OPD446" s="2"/>
      <c r="OPE446" s="15"/>
      <c r="OPF446" s="15"/>
      <c r="OPG446" s="80"/>
      <c r="OPH446" s="52"/>
      <c r="OPI446" s="69"/>
      <c r="OPJ446" s="69"/>
      <c r="OPK446" s="69"/>
      <c r="OPL446" s="107"/>
      <c r="OPM446" s="2"/>
      <c r="OPN446" s="15"/>
      <c r="OPO446" s="15"/>
      <c r="OPP446" s="80"/>
      <c r="OPQ446" s="52"/>
      <c r="OPR446" s="69"/>
      <c r="OPS446" s="69"/>
      <c r="OPT446" s="69"/>
      <c r="OPU446" s="107"/>
      <c r="OPV446" s="2"/>
      <c r="OPW446" s="15"/>
      <c r="OPX446" s="15"/>
      <c r="OPY446" s="80"/>
      <c r="OPZ446" s="52"/>
      <c r="OQA446" s="69"/>
      <c r="OQB446" s="69"/>
      <c r="OQC446" s="69"/>
      <c r="OQD446" s="107"/>
      <c r="OQE446" s="2"/>
      <c r="OQF446" s="15"/>
      <c r="OQG446" s="15"/>
      <c r="OQH446" s="80"/>
      <c r="OQI446" s="52"/>
      <c r="OQJ446" s="69"/>
      <c r="OQK446" s="69"/>
      <c r="OQL446" s="69"/>
      <c r="OQM446" s="107"/>
      <c r="OQN446" s="2"/>
      <c r="OQO446" s="15"/>
      <c r="OQP446" s="15"/>
      <c r="OQQ446" s="80"/>
      <c r="OQR446" s="52"/>
      <c r="OQS446" s="69"/>
      <c r="OQT446" s="69"/>
      <c r="OQU446" s="69"/>
      <c r="OQV446" s="107"/>
      <c r="OQW446" s="2"/>
      <c r="OQX446" s="15"/>
      <c r="OQY446" s="15"/>
      <c r="OQZ446" s="80"/>
      <c r="ORA446" s="52"/>
      <c r="ORB446" s="69"/>
      <c r="ORC446" s="69"/>
      <c r="ORD446" s="69"/>
      <c r="ORE446" s="107"/>
      <c r="ORF446" s="2"/>
      <c r="ORG446" s="15"/>
      <c r="ORH446" s="15"/>
      <c r="ORI446" s="80"/>
      <c r="ORJ446" s="52"/>
      <c r="ORK446" s="69"/>
      <c r="ORL446" s="69"/>
      <c r="ORM446" s="69"/>
      <c r="ORN446" s="107"/>
      <c r="ORO446" s="2"/>
      <c r="ORP446" s="15"/>
      <c r="ORQ446" s="15"/>
      <c r="ORR446" s="80"/>
      <c r="ORS446" s="52"/>
      <c r="ORT446" s="69"/>
      <c r="ORU446" s="69"/>
      <c r="ORV446" s="69"/>
      <c r="ORW446" s="107"/>
      <c r="ORX446" s="2"/>
      <c r="ORY446" s="15"/>
      <c r="ORZ446" s="15"/>
      <c r="OSA446" s="80"/>
      <c r="OSB446" s="52"/>
      <c r="OSC446" s="69"/>
      <c r="OSD446" s="69"/>
      <c r="OSE446" s="69"/>
      <c r="OSF446" s="107"/>
      <c r="OSG446" s="2"/>
      <c r="OSH446" s="15"/>
      <c r="OSI446" s="15"/>
      <c r="OSJ446" s="80"/>
      <c r="OSK446" s="52"/>
      <c r="OSL446" s="69"/>
      <c r="OSM446" s="69"/>
      <c r="OSN446" s="69"/>
      <c r="OSO446" s="107"/>
      <c r="OSP446" s="2"/>
      <c r="OSQ446" s="15"/>
      <c r="OSR446" s="15"/>
      <c r="OSS446" s="80"/>
      <c r="OST446" s="52"/>
      <c r="OSU446" s="69"/>
      <c r="OSV446" s="69"/>
      <c r="OSW446" s="69"/>
      <c r="OSX446" s="107"/>
      <c r="OSY446" s="2"/>
      <c r="OSZ446" s="15"/>
      <c r="OTA446" s="15"/>
      <c r="OTB446" s="80"/>
      <c r="OTC446" s="52"/>
      <c r="OTD446" s="69"/>
      <c r="OTE446" s="69"/>
      <c r="OTF446" s="69"/>
      <c r="OTG446" s="107"/>
      <c r="OTH446" s="2"/>
      <c r="OTI446" s="15"/>
      <c r="OTJ446" s="15"/>
      <c r="OTK446" s="80"/>
      <c r="OTL446" s="52"/>
      <c r="OTM446" s="69"/>
      <c r="OTN446" s="69"/>
      <c r="OTO446" s="69"/>
      <c r="OTP446" s="107"/>
      <c r="OTQ446" s="2"/>
      <c r="OTR446" s="15"/>
      <c r="OTS446" s="15"/>
      <c r="OTT446" s="80"/>
      <c r="OTU446" s="52"/>
      <c r="OTV446" s="69"/>
      <c r="OTW446" s="69"/>
      <c r="OTX446" s="69"/>
      <c r="OTY446" s="107"/>
      <c r="OTZ446" s="2"/>
      <c r="OUA446" s="15"/>
      <c r="OUB446" s="15"/>
      <c r="OUC446" s="80"/>
      <c r="OUD446" s="52"/>
      <c r="OUE446" s="69"/>
      <c r="OUF446" s="69"/>
      <c r="OUG446" s="69"/>
      <c r="OUH446" s="107"/>
      <c r="OUI446" s="2"/>
      <c r="OUJ446" s="15"/>
      <c r="OUK446" s="15"/>
      <c r="OUL446" s="80"/>
      <c r="OUM446" s="52"/>
      <c r="OUN446" s="69"/>
      <c r="OUO446" s="69"/>
      <c r="OUP446" s="69"/>
      <c r="OUQ446" s="107"/>
      <c r="OUR446" s="2"/>
      <c r="OUS446" s="15"/>
      <c r="OUT446" s="15"/>
      <c r="OUU446" s="80"/>
      <c r="OUV446" s="52"/>
      <c r="OUW446" s="69"/>
      <c r="OUX446" s="69"/>
      <c r="OUY446" s="69"/>
      <c r="OUZ446" s="107"/>
      <c r="OVA446" s="2"/>
      <c r="OVB446" s="15"/>
      <c r="OVC446" s="15"/>
      <c r="OVD446" s="80"/>
      <c r="OVE446" s="52"/>
      <c r="OVF446" s="69"/>
      <c r="OVG446" s="69"/>
      <c r="OVH446" s="69"/>
      <c r="OVI446" s="107"/>
      <c r="OVJ446" s="2"/>
      <c r="OVK446" s="15"/>
      <c r="OVL446" s="15"/>
      <c r="OVM446" s="80"/>
      <c r="OVN446" s="52"/>
      <c r="OVO446" s="69"/>
      <c r="OVP446" s="69"/>
      <c r="OVQ446" s="69"/>
      <c r="OVR446" s="107"/>
      <c r="OVS446" s="2"/>
      <c r="OVT446" s="15"/>
      <c r="OVU446" s="15"/>
      <c r="OVV446" s="80"/>
      <c r="OVW446" s="52"/>
      <c r="OVX446" s="69"/>
      <c r="OVY446" s="69"/>
      <c r="OVZ446" s="69"/>
      <c r="OWA446" s="107"/>
      <c r="OWB446" s="2"/>
      <c r="OWC446" s="15"/>
      <c r="OWD446" s="15"/>
      <c r="OWE446" s="80"/>
      <c r="OWF446" s="52"/>
      <c r="OWG446" s="69"/>
      <c r="OWH446" s="69"/>
      <c r="OWI446" s="69"/>
      <c r="OWJ446" s="107"/>
      <c r="OWK446" s="2"/>
      <c r="OWL446" s="15"/>
      <c r="OWM446" s="15"/>
      <c r="OWN446" s="80"/>
      <c r="OWO446" s="52"/>
      <c r="OWP446" s="69"/>
      <c r="OWQ446" s="69"/>
      <c r="OWR446" s="69"/>
      <c r="OWS446" s="107"/>
      <c r="OWT446" s="2"/>
      <c r="OWU446" s="15"/>
      <c r="OWV446" s="15"/>
      <c r="OWW446" s="80"/>
      <c r="OWX446" s="52"/>
      <c r="OWY446" s="69"/>
      <c r="OWZ446" s="69"/>
      <c r="OXA446" s="69"/>
      <c r="OXB446" s="107"/>
      <c r="OXC446" s="2"/>
      <c r="OXD446" s="15"/>
      <c r="OXE446" s="15"/>
      <c r="OXF446" s="80"/>
      <c r="OXG446" s="52"/>
      <c r="OXH446" s="69"/>
      <c r="OXI446" s="69"/>
      <c r="OXJ446" s="69"/>
      <c r="OXK446" s="107"/>
      <c r="OXL446" s="2"/>
      <c r="OXM446" s="15"/>
      <c r="OXN446" s="15"/>
      <c r="OXO446" s="80"/>
      <c r="OXP446" s="52"/>
      <c r="OXQ446" s="69"/>
      <c r="OXR446" s="69"/>
      <c r="OXS446" s="69"/>
      <c r="OXT446" s="107"/>
      <c r="OXU446" s="2"/>
      <c r="OXV446" s="15"/>
      <c r="OXW446" s="15"/>
      <c r="OXX446" s="80"/>
      <c r="OXY446" s="52"/>
      <c r="OXZ446" s="69"/>
      <c r="OYA446" s="69"/>
      <c r="OYB446" s="69"/>
      <c r="OYC446" s="107"/>
      <c r="OYD446" s="2"/>
      <c r="OYE446" s="15"/>
      <c r="OYF446" s="15"/>
      <c r="OYG446" s="80"/>
      <c r="OYH446" s="52"/>
      <c r="OYI446" s="69"/>
      <c r="OYJ446" s="69"/>
      <c r="OYK446" s="69"/>
      <c r="OYL446" s="107"/>
      <c r="OYM446" s="2"/>
      <c r="OYN446" s="15"/>
      <c r="OYO446" s="15"/>
      <c r="OYP446" s="80"/>
      <c r="OYQ446" s="52"/>
      <c r="OYR446" s="69"/>
      <c r="OYS446" s="69"/>
      <c r="OYT446" s="69"/>
      <c r="OYU446" s="107"/>
      <c r="OYV446" s="2"/>
      <c r="OYW446" s="15"/>
      <c r="OYX446" s="15"/>
      <c r="OYY446" s="80"/>
      <c r="OYZ446" s="52"/>
      <c r="OZA446" s="69"/>
      <c r="OZB446" s="69"/>
      <c r="OZC446" s="69"/>
      <c r="OZD446" s="107"/>
      <c r="OZE446" s="2"/>
      <c r="OZF446" s="15"/>
      <c r="OZG446" s="15"/>
      <c r="OZH446" s="80"/>
      <c r="OZI446" s="52"/>
      <c r="OZJ446" s="69"/>
      <c r="OZK446" s="69"/>
      <c r="OZL446" s="69"/>
      <c r="OZM446" s="107"/>
      <c r="OZN446" s="2"/>
      <c r="OZO446" s="15"/>
      <c r="OZP446" s="15"/>
      <c r="OZQ446" s="80"/>
      <c r="OZR446" s="52"/>
      <c r="OZS446" s="69"/>
      <c r="OZT446" s="69"/>
      <c r="OZU446" s="69"/>
      <c r="OZV446" s="107"/>
      <c r="OZW446" s="2"/>
      <c r="OZX446" s="15"/>
      <c r="OZY446" s="15"/>
      <c r="OZZ446" s="80"/>
      <c r="PAA446" s="52"/>
      <c r="PAB446" s="69"/>
      <c r="PAC446" s="69"/>
      <c r="PAD446" s="69"/>
      <c r="PAE446" s="107"/>
      <c r="PAF446" s="2"/>
      <c r="PAG446" s="15"/>
      <c r="PAH446" s="15"/>
      <c r="PAI446" s="80"/>
      <c r="PAJ446" s="52"/>
      <c r="PAK446" s="69"/>
      <c r="PAL446" s="69"/>
      <c r="PAM446" s="69"/>
      <c r="PAN446" s="107"/>
      <c r="PAO446" s="2"/>
      <c r="PAP446" s="15"/>
      <c r="PAQ446" s="15"/>
      <c r="PAR446" s="80"/>
      <c r="PAS446" s="52"/>
      <c r="PAT446" s="69"/>
      <c r="PAU446" s="69"/>
      <c r="PAV446" s="69"/>
      <c r="PAW446" s="107"/>
      <c r="PAX446" s="2"/>
      <c r="PAY446" s="15"/>
      <c r="PAZ446" s="15"/>
      <c r="PBA446" s="80"/>
      <c r="PBB446" s="52"/>
      <c r="PBC446" s="69"/>
      <c r="PBD446" s="69"/>
      <c r="PBE446" s="69"/>
      <c r="PBF446" s="107"/>
      <c r="PBG446" s="2"/>
      <c r="PBH446" s="15"/>
      <c r="PBI446" s="15"/>
      <c r="PBJ446" s="80"/>
      <c r="PBK446" s="52"/>
      <c r="PBL446" s="69"/>
      <c r="PBM446" s="69"/>
      <c r="PBN446" s="69"/>
      <c r="PBO446" s="107"/>
      <c r="PBP446" s="2"/>
      <c r="PBQ446" s="15"/>
      <c r="PBR446" s="15"/>
      <c r="PBS446" s="80"/>
      <c r="PBT446" s="52"/>
      <c r="PBU446" s="69"/>
      <c r="PBV446" s="69"/>
      <c r="PBW446" s="69"/>
      <c r="PBX446" s="107"/>
      <c r="PBY446" s="2"/>
      <c r="PBZ446" s="15"/>
      <c r="PCA446" s="15"/>
      <c r="PCB446" s="80"/>
      <c r="PCC446" s="52"/>
      <c r="PCD446" s="69"/>
      <c r="PCE446" s="69"/>
      <c r="PCF446" s="69"/>
      <c r="PCG446" s="107"/>
      <c r="PCH446" s="2"/>
      <c r="PCI446" s="15"/>
      <c r="PCJ446" s="15"/>
      <c r="PCK446" s="80"/>
      <c r="PCL446" s="52"/>
      <c r="PCM446" s="69"/>
      <c r="PCN446" s="69"/>
      <c r="PCO446" s="69"/>
      <c r="PCP446" s="107"/>
      <c r="PCQ446" s="2"/>
      <c r="PCR446" s="15"/>
      <c r="PCS446" s="15"/>
      <c r="PCT446" s="80"/>
      <c r="PCU446" s="52"/>
      <c r="PCV446" s="69"/>
      <c r="PCW446" s="69"/>
      <c r="PCX446" s="69"/>
      <c r="PCY446" s="107"/>
      <c r="PCZ446" s="2"/>
      <c r="PDA446" s="15"/>
      <c r="PDB446" s="15"/>
      <c r="PDC446" s="80"/>
      <c r="PDD446" s="52"/>
      <c r="PDE446" s="69"/>
      <c r="PDF446" s="69"/>
      <c r="PDG446" s="69"/>
      <c r="PDH446" s="107"/>
      <c r="PDI446" s="2"/>
      <c r="PDJ446" s="15"/>
      <c r="PDK446" s="15"/>
      <c r="PDL446" s="80"/>
      <c r="PDM446" s="52"/>
      <c r="PDN446" s="69"/>
      <c r="PDO446" s="69"/>
      <c r="PDP446" s="69"/>
      <c r="PDQ446" s="107"/>
      <c r="PDR446" s="2"/>
      <c r="PDS446" s="15"/>
      <c r="PDT446" s="15"/>
      <c r="PDU446" s="80"/>
      <c r="PDV446" s="52"/>
      <c r="PDW446" s="69"/>
      <c r="PDX446" s="69"/>
      <c r="PDY446" s="69"/>
      <c r="PDZ446" s="107"/>
      <c r="PEA446" s="2"/>
      <c r="PEB446" s="15"/>
      <c r="PEC446" s="15"/>
      <c r="PED446" s="80"/>
      <c r="PEE446" s="52"/>
      <c r="PEF446" s="69"/>
      <c r="PEG446" s="69"/>
      <c r="PEH446" s="69"/>
      <c r="PEI446" s="107"/>
      <c r="PEJ446" s="2"/>
      <c r="PEK446" s="15"/>
      <c r="PEL446" s="15"/>
      <c r="PEM446" s="80"/>
      <c r="PEN446" s="52"/>
      <c r="PEO446" s="69"/>
      <c r="PEP446" s="69"/>
      <c r="PEQ446" s="69"/>
      <c r="PER446" s="107"/>
      <c r="PES446" s="2"/>
      <c r="PET446" s="15"/>
      <c r="PEU446" s="15"/>
      <c r="PEV446" s="80"/>
      <c r="PEW446" s="52"/>
      <c r="PEX446" s="69"/>
      <c r="PEY446" s="69"/>
      <c r="PEZ446" s="69"/>
      <c r="PFA446" s="107"/>
      <c r="PFB446" s="2"/>
      <c r="PFC446" s="15"/>
      <c r="PFD446" s="15"/>
      <c r="PFE446" s="80"/>
      <c r="PFF446" s="52"/>
      <c r="PFG446" s="69"/>
      <c r="PFH446" s="69"/>
      <c r="PFI446" s="69"/>
      <c r="PFJ446" s="107"/>
      <c r="PFK446" s="2"/>
      <c r="PFL446" s="15"/>
      <c r="PFM446" s="15"/>
      <c r="PFN446" s="80"/>
      <c r="PFO446" s="52"/>
      <c r="PFP446" s="69"/>
      <c r="PFQ446" s="69"/>
      <c r="PFR446" s="69"/>
      <c r="PFS446" s="107"/>
      <c r="PFT446" s="2"/>
      <c r="PFU446" s="15"/>
      <c r="PFV446" s="15"/>
      <c r="PFW446" s="80"/>
      <c r="PFX446" s="52"/>
      <c r="PFY446" s="69"/>
      <c r="PFZ446" s="69"/>
      <c r="PGA446" s="69"/>
      <c r="PGB446" s="107"/>
      <c r="PGC446" s="2"/>
      <c r="PGD446" s="15"/>
      <c r="PGE446" s="15"/>
      <c r="PGF446" s="80"/>
      <c r="PGG446" s="52"/>
      <c r="PGH446" s="69"/>
      <c r="PGI446" s="69"/>
      <c r="PGJ446" s="69"/>
      <c r="PGK446" s="107"/>
      <c r="PGL446" s="2"/>
      <c r="PGM446" s="15"/>
      <c r="PGN446" s="15"/>
      <c r="PGO446" s="80"/>
      <c r="PGP446" s="52"/>
      <c r="PGQ446" s="69"/>
      <c r="PGR446" s="69"/>
      <c r="PGS446" s="69"/>
      <c r="PGT446" s="107"/>
      <c r="PGU446" s="2"/>
      <c r="PGV446" s="15"/>
      <c r="PGW446" s="15"/>
      <c r="PGX446" s="80"/>
      <c r="PGY446" s="52"/>
      <c r="PGZ446" s="69"/>
      <c r="PHA446" s="69"/>
      <c r="PHB446" s="69"/>
      <c r="PHC446" s="107"/>
      <c r="PHD446" s="2"/>
      <c r="PHE446" s="15"/>
      <c r="PHF446" s="15"/>
      <c r="PHG446" s="80"/>
      <c r="PHH446" s="52"/>
      <c r="PHI446" s="69"/>
      <c r="PHJ446" s="69"/>
      <c r="PHK446" s="69"/>
      <c r="PHL446" s="107"/>
      <c r="PHM446" s="2"/>
      <c r="PHN446" s="15"/>
      <c r="PHO446" s="15"/>
      <c r="PHP446" s="80"/>
      <c r="PHQ446" s="52"/>
      <c r="PHR446" s="69"/>
      <c r="PHS446" s="69"/>
      <c r="PHT446" s="69"/>
      <c r="PHU446" s="107"/>
      <c r="PHV446" s="2"/>
      <c r="PHW446" s="15"/>
      <c r="PHX446" s="15"/>
      <c r="PHY446" s="80"/>
      <c r="PHZ446" s="52"/>
      <c r="PIA446" s="69"/>
      <c r="PIB446" s="69"/>
      <c r="PIC446" s="69"/>
      <c r="PID446" s="107"/>
      <c r="PIE446" s="2"/>
      <c r="PIF446" s="15"/>
      <c r="PIG446" s="15"/>
      <c r="PIH446" s="80"/>
      <c r="PII446" s="52"/>
      <c r="PIJ446" s="69"/>
      <c r="PIK446" s="69"/>
      <c r="PIL446" s="69"/>
      <c r="PIM446" s="107"/>
      <c r="PIN446" s="2"/>
      <c r="PIO446" s="15"/>
      <c r="PIP446" s="15"/>
      <c r="PIQ446" s="80"/>
      <c r="PIR446" s="52"/>
      <c r="PIS446" s="69"/>
      <c r="PIT446" s="69"/>
      <c r="PIU446" s="69"/>
      <c r="PIV446" s="107"/>
      <c r="PIW446" s="2"/>
      <c r="PIX446" s="15"/>
      <c r="PIY446" s="15"/>
      <c r="PIZ446" s="80"/>
      <c r="PJA446" s="52"/>
      <c r="PJB446" s="69"/>
      <c r="PJC446" s="69"/>
      <c r="PJD446" s="69"/>
      <c r="PJE446" s="107"/>
      <c r="PJF446" s="2"/>
      <c r="PJG446" s="15"/>
      <c r="PJH446" s="15"/>
      <c r="PJI446" s="80"/>
      <c r="PJJ446" s="52"/>
      <c r="PJK446" s="69"/>
      <c r="PJL446" s="69"/>
      <c r="PJM446" s="69"/>
      <c r="PJN446" s="107"/>
      <c r="PJO446" s="2"/>
      <c r="PJP446" s="15"/>
      <c r="PJQ446" s="15"/>
      <c r="PJR446" s="80"/>
      <c r="PJS446" s="52"/>
      <c r="PJT446" s="69"/>
      <c r="PJU446" s="69"/>
      <c r="PJV446" s="69"/>
      <c r="PJW446" s="107"/>
      <c r="PJX446" s="2"/>
      <c r="PJY446" s="15"/>
      <c r="PJZ446" s="15"/>
      <c r="PKA446" s="80"/>
      <c r="PKB446" s="52"/>
      <c r="PKC446" s="69"/>
      <c r="PKD446" s="69"/>
      <c r="PKE446" s="69"/>
      <c r="PKF446" s="107"/>
      <c r="PKG446" s="2"/>
      <c r="PKH446" s="15"/>
      <c r="PKI446" s="15"/>
      <c r="PKJ446" s="80"/>
      <c r="PKK446" s="52"/>
      <c r="PKL446" s="69"/>
      <c r="PKM446" s="69"/>
      <c r="PKN446" s="69"/>
      <c r="PKO446" s="107"/>
      <c r="PKP446" s="2"/>
      <c r="PKQ446" s="15"/>
      <c r="PKR446" s="15"/>
      <c r="PKS446" s="80"/>
      <c r="PKT446" s="52"/>
      <c r="PKU446" s="69"/>
      <c r="PKV446" s="69"/>
      <c r="PKW446" s="69"/>
      <c r="PKX446" s="107"/>
      <c r="PKY446" s="2"/>
      <c r="PKZ446" s="15"/>
      <c r="PLA446" s="15"/>
      <c r="PLB446" s="80"/>
      <c r="PLC446" s="52"/>
      <c r="PLD446" s="69"/>
      <c r="PLE446" s="69"/>
      <c r="PLF446" s="69"/>
      <c r="PLG446" s="107"/>
      <c r="PLH446" s="2"/>
      <c r="PLI446" s="15"/>
      <c r="PLJ446" s="15"/>
      <c r="PLK446" s="80"/>
      <c r="PLL446" s="52"/>
      <c r="PLM446" s="69"/>
      <c r="PLN446" s="69"/>
      <c r="PLO446" s="69"/>
      <c r="PLP446" s="107"/>
      <c r="PLQ446" s="2"/>
      <c r="PLR446" s="15"/>
      <c r="PLS446" s="15"/>
      <c r="PLT446" s="80"/>
      <c r="PLU446" s="52"/>
      <c r="PLV446" s="69"/>
      <c r="PLW446" s="69"/>
      <c r="PLX446" s="69"/>
      <c r="PLY446" s="107"/>
      <c r="PLZ446" s="2"/>
      <c r="PMA446" s="15"/>
      <c r="PMB446" s="15"/>
      <c r="PMC446" s="80"/>
      <c r="PMD446" s="52"/>
      <c r="PME446" s="69"/>
      <c r="PMF446" s="69"/>
      <c r="PMG446" s="69"/>
      <c r="PMH446" s="107"/>
      <c r="PMI446" s="2"/>
      <c r="PMJ446" s="15"/>
      <c r="PMK446" s="15"/>
      <c r="PML446" s="80"/>
      <c r="PMM446" s="52"/>
      <c r="PMN446" s="69"/>
      <c r="PMO446" s="69"/>
      <c r="PMP446" s="69"/>
      <c r="PMQ446" s="107"/>
      <c r="PMR446" s="2"/>
      <c r="PMS446" s="15"/>
      <c r="PMT446" s="15"/>
      <c r="PMU446" s="80"/>
      <c r="PMV446" s="52"/>
      <c r="PMW446" s="69"/>
      <c r="PMX446" s="69"/>
      <c r="PMY446" s="69"/>
      <c r="PMZ446" s="107"/>
      <c r="PNA446" s="2"/>
      <c r="PNB446" s="15"/>
      <c r="PNC446" s="15"/>
      <c r="PND446" s="80"/>
      <c r="PNE446" s="52"/>
      <c r="PNF446" s="69"/>
      <c r="PNG446" s="69"/>
      <c r="PNH446" s="69"/>
      <c r="PNI446" s="107"/>
      <c r="PNJ446" s="2"/>
      <c r="PNK446" s="15"/>
      <c r="PNL446" s="15"/>
      <c r="PNM446" s="80"/>
      <c r="PNN446" s="52"/>
      <c r="PNO446" s="69"/>
      <c r="PNP446" s="69"/>
      <c r="PNQ446" s="69"/>
      <c r="PNR446" s="107"/>
      <c r="PNS446" s="2"/>
      <c r="PNT446" s="15"/>
      <c r="PNU446" s="15"/>
      <c r="PNV446" s="80"/>
      <c r="PNW446" s="52"/>
      <c r="PNX446" s="69"/>
      <c r="PNY446" s="69"/>
      <c r="PNZ446" s="69"/>
      <c r="POA446" s="107"/>
      <c r="POB446" s="2"/>
      <c r="POC446" s="15"/>
      <c r="POD446" s="15"/>
      <c r="POE446" s="80"/>
      <c r="POF446" s="52"/>
      <c r="POG446" s="69"/>
      <c r="POH446" s="69"/>
      <c r="POI446" s="69"/>
      <c r="POJ446" s="107"/>
      <c r="POK446" s="2"/>
      <c r="POL446" s="15"/>
      <c r="POM446" s="15"/>
      <c r="PON446" s="80"/>
      <c r="POO446" s="52"/>
      <c r="POP446" s="69"/>
      <c r="POQ446" s="69"/>
      <c r="POR446" s="69"/>
      <c r="POS446" s="107"/>
      <c r="POT446" s="2"/>
      <c r="POU446" s="15"/>
      <c r="POV446" s="15"/>
      <c r="POW446" s="80"/>
      <c r="POX446" s="52"/>
      <c r="POY446" s="69"/>
      <c r="POZ446" s="69"/>
      <c r="PPA446" s="69"/>
      <c r="PPB446" s="107"/>
      <c r="PPC446" s="2"/>
      <c r="PPD446" s="15"/>
      <c r="PPE446" s="15"/>
      <c r="PPF446" s="80"/>
      <c r="PPG446" s="52"/>
      <c r="PPH446" s="69"/>
      <c r="PPI446" s="69"/>
      <c r="PPJ446" s="69"/>
      <c r="PPK446" s="107"/>
      <c r="PPL446" s="2"/>
      <c r="PPM446" s="15"/>
      <c r="PPN446" s="15"/>
      <c r="PPO446" s="80"/>
      <c r="PPP446" s="52"/>
      <c r="PPQ446" s="69"/>
      <c r="PPR446" s="69"/>
      <c r="PPS446" s="69"/>
      <c r="PPT446" s="107"/>
      <c r="PPU446" s="2"/>
      <c r="PPV446" s="15"/>
      <c r="PPW446" s="15"/>
      <c r="PPX446" s="80"/>
      <c r="PPY446" s="52"/>
      <c r="PPZ446" s="69"/>
      <c r="PQA446" s="69"/>
      <c r="PQB446" s="69"/>
      <c r="PQC446" s="107"/>
      <c r="PQD446" s="2"/>
      <c r="PQE446" s="15"/>
      <c r="PQF446" s="15"/>
      <c r="PQG446" s="80"/>
      <c r="PQH446" s="52"/>
      <c r="PQI446" s="69"/>
      <c r="PQJ446" s="69"/>
      <c r="PQK446" s="69"/>
      <c r="PQL446" s="107"/>
      <c r="PQM446" s="2"/>
      <c r="PQN446" s="15"/>
      <c r="PQO446" s="15"/>
      <c r="PQP446" s="80"/>
      <c r="PQQ446" s="52"/>
      <c r="PQR446" s="69"/>
      <c r="PQS446" s="69"/>
      <c r="PQT446" s="69"/>
      <c r="PQU446" s="107"/>
      <c r="PQV446" s="2"/>
      <c r="PQW446" s="15"/>
      <c r="PQX446" s="15"/>
      <c r="PQY446" s="80"/>
      <c r="PQZ446" s="52"/>
      <c r="PRA446" s="69"/>
      <c r="PRB446" s="69"/>
      <c r="PRC446" s="69"/>
      <c r="PRD446" s="107"/>
      <c r="PRE446" s="2"/>
      <c r="PRF446" s="15"/>
      <c r="PRG446" s="15"/>
      <c r="PRH446" s="80"/>
      <c r="PRI446" s="52"/>
      <c r="PRJ446" s="69"/>
      <c r="PRK446" s="69"/>
      <c r="PRL446" s="69"/>
      <c r="PRM446" s="107"/>
      <c r="PRN446" s="2"/>
      <c r="PRO446" s="15"/>
      <c r="PRP446" s="15"/>
      <c r="PRQ446" s="80"/>
      <c r="PRR446" s="52"/>
      <c r="PRS446" s="69"/>
      <c r="PRT446" s="69"/>
      <c r="PRU446" s="69"/>
      <c r="PRV446" s="107"/>
      <c r="PRW446" s="2"/>
      <c r="PRX446" s="15"/>
      <c r="PRY446" s="15"/>
      <c r="PRZ446" s="80"/>
      <c r="PSA446" s="52"/>
      <c r="PSB446" s="69"/>
      <c r="PSC446" s="69"/>
      <c r="PSD446" s="69"/>
      <c r="PSE446" s="107"/>
      <c r="PSF446" s="2"/>
      <c r="PSG446" s="15"/>
      <c r="PSH446" s="15"/>
      <c r="PSI446" s="80"/>
      <c r="PSJ446" s="52"/>
      <c r="PSK446" s="69"/>
      <c r="PSL446" s="69"/>
      <c r="PSM446" s="69"/>
      <c r="PSN446" s="107"/>
      <c r="PSO446" s="2"/>
      <c r="PSP446" s="15"/>
      <c r="PSQ446" s="15"/>
      <c r="PSR446" s="80"/>
      <c r="PSS446" s="52"/>
      <c r="PST446" s="69"/>
      <c r="PSU446" s="69"/>
      <c r="PSV446" s="69"/>
      <c r="PSW446" s="107"/>
      <c r="PSX446" s="2"/>
      <c r="PSY446" s="15"/>
      <c r="PSZ446" s="15"/>
      <c r="PTA446" s="80"/>
      <c r="PTB446" s="52"/>
      <c r="PTC446" s="69"/>
      <c r="PTD446" s="69"/>
      <c r="PTE446" s="69"/>
      <c r="PTF446" s="107"/>
      <c r="PTG446" s="2"/>
      <c r="PTH446" s="15"/>
      <c r="PTI446" s="15"/>
      <c r="PTJ446" s="80"/>
      <c r="PTK446" s="52"/>
      <c r="PTL446" s="69"/>
      <c r="PTM446" s="69"/>
      <c r="PTN446" s="69"/>
      <c r="PTO446" s="107"/>
      <c r="PTP446" s="2"/>
      <c r="PTQ446" s="15"/>
      <c r="PTR446" s="15"/>
      <c r="PTS446" s="80"/>
      <c r="PTT446" s="52"/>
      <c r="PTU446" s="69"/>
      <c r="PTV446" s="69"/>
      <c r="PTW446" s="69"/>
      <c r="PTX446" s="107"/>
      <c r="PTY446" s="2"/>
      <c r="PTZ446" s="15"/>
      <c r="PUA446" s="15"/>
      <c r="PUB446" s="80"/>
      <c r="PUC446" s="52"/>
      <c r="PUD446" s="69"/>
      <c r="PUE446" s="69"/>
      <c r="PUF446" s="69"/>
      <c r="PUG446" s="107"/>
      <c r="PUH446" s="2"/>
      <c r="PUI446" s="15"/>
      <c r="PUJ446" s="15"/>
      <c r="PUK446" s="80"/>
      <c r="PUL446" s="52"/>
      <c r="PUM446" s="69"/>
      <c r="PUN446" s="69"/>
      <c r="PUO446" s="69"/>
      <c r="PUP446" s="107"/>
      <c r="PUQ446" s="2"/>
      <c r="PUR446" s="15"/>
      <c r="PUS446" s="15"/>
      <c r="PUT446" s="80"/>
      <c r="PUU446" s="52"/>
      <c r="PUV446" s="69"/>
      <c r="PUW446" s="69"/>
      <c r="PUX446" s="69"/>
      <c r="PUY446" s="107"/>
      <c r="PUZ446" s="2"/>
      <c r="PVA446" s="15"/>
      <c r="PVB446" s="15"/>
      <c r="PVC446" s="80"/>
      <c r="PVD446" s="52"/>
      <c r="PVE446" s="69"/>
      <c r="PVF446" s="69"/>
      <c r="PVG446" s="69"/>
      <c r="PVH446" s="107"/>
      <c r="PVI446" s="2"/>
      <c r="PVJ446" s="15"/>
      <c r="PVK446" s="15"/>
      <c r="PVL446" s="80"/>
      <c r="PVM446" s="52"/>
      <c r="PVN446" s="69"/>
      <c r="PVO446" s="69"/>
      <c r="PVP446" s="69"/>
      <c r="PVQ446" s="107"/>
      <c r="PVR446" s="2"/>
      <c r="PVS446" s="15"/>
      <c r="PVT446" s="15"/>
      <c r="PVU446" s="80"/>
      <c r="PVV446" s="52"/>
      <c r="PVW446" s="69"/>
      <c r="PVX446" s="69"/>
      <c r="PVY446" s="69"/>
      <c r="PVZ446" s="107"/>
      <c r="PWA446" s="2"/>
      <c r="PWB446" s="15"/>
      <c r="PWC446" s="15"/>
      <c r="PWD446" s="80"/>
      <c r="PWE446" s="52"/>
      <c r="PWF446" s="69"/>
      <c r="PWG446" s="69"/>
      <c r="PWH446" s="69"/>
      <c r="PWI446" s="107"/>
      <c r="PWJ446" s="2"/>
      <c r="PWK446" s="15"/>
      <c r="PWL446" s="15"/>
      <c r="PWM446" s="80"/>
      <c r="PWN446" s="52"/>
      <c r="PWO446" s="69"/>
      <c r="PWP446" s="69"/>
      <c r="PWQ446" s="69"/>
      <c r="PWR446" s="107"/>
      <c r="PWS446" s="2"/>
      <c r="PWT446" s="15"/>
      <c r="PWU446" s="15"/>
      <c r="PWV446" s="80"/>
      <c r="PWW446" s="52"/>
      <c r="PWX446" s="69"/>
      <c r="PWY446" s="69"/>
      <c r="PWZ446" s="69"/>
      <c r="PXA446" s="107"/>
      <c r="PXB446" s="2"/>
      <c r="PXC446" s="15"/>
      <c r="PXD446" s="15"/>
      <c r="PXE446" s="80"/>
      <c r="PXF446" s="52"/>
      <c r="PXG446" s="69"/>
      <c r="PXH446" s="69"/>
      <c r="PXI446" s="69"/>
      <c r="PXJ446" s="107"/>
      <c r="PXK446" s="2"/>
      <c r="PXL446" s="15"/>
      <c r="PXM446" s="15"/>
      <c r="PXN446" s="80"/>
      <c r="PXO446" s="52"/>
      <c r="PXP446" s="69"/>
      <c r="PXQ446" s="69"/>
      <c r="PXR446" s="69"/>
      <c r="PXS446" s="107"/>
      <c r="PXT446" s="2"/>
      <c r="PXU446" s="15"/>
      <c r="PXV446" s="15"/>
      <c r="PXW446" s="80"/>
      <c r="PXX446" s="52"/>
      <c r="PXY446" s="69"/>
      <c r="PXZ446" s="69"/>
      <c r="PYA446" s="69"/>
      <c r="PYB446" s="107"/>
      <c r="PYC446" s="2"/>
      <c r="PYD446" s="15"/>
      <c r="PYE446" s="15"/>
      <c r="PYF446" s="80"/>
      <c r="PYG446" s="52"/>
      <c r="PYH446" s="69"/>
      <c r="PYI446" s="69"/>
      <c r="PYJ446" s="69"/>
      <c r="PYK446" s="107"/>
      <c r="PYL446" s="2"/>
      <c r="PYM446" s="15"/>
      <c r="PYN446" s="15"/>
      <c r="PYO446" s="80"/>
      <c r="PYP446" s="52"/>
      <c r="PYQ446" s="69"/>
      <c r="PYR446" s="69"/>
      <c r="PYS446" s="69"/>
      <c r="PYT446" s="107"/>
      <c r="PYU446" s="2"/>
      <c r="PYV446" s="15"/>
      <c r="PYW446" s="15"/>
      <c r="PYX446" s="80"/>
      <c r="PYY446" s="52"/>
      <c r="PYZ446" s="69"/>
      <c r="PZA446" s="69"/>
      <c r="PZB446" s="69"/>
      <c r="PZC446" s="107"/>
      <c r="PZD446" s="2"/>
      <c r="PZE446" s="15"/>
      <c r="PZF446" s="15"/>
      <c r="PZG446" s="80"/>
      <c r="PZH446" s="52"/>
      <c r="PZI446" s="69"/>
      <c r="PZJ446" s="69"/>
      <c r="PZK446" s="69"/>
      <c r="PZL446" s="107"/>
      <c r="PZM446" s="2"/>
      <c r="PZN446" s="15"/>
      <c r="PZO446" s="15"/>
      <c r="PZP446" s="80"/>
      <c r="PZQ446" s="52"/>
      <c r="PZR446" s="69"/>
      <c r="PZS446" s="69"/>
      <c r="PZT446" s="69"/>
      <c r="PZU446" s="107"/>
      <c r="PZV446" s="2"/>
      <c r="PZW446" s="15"/>
      <c r="PZX446" s="15"/>
      <c r="PZY446" s="80"/>
      <c r="PZZ446" s="52"/>
      <c r="QAA446" s="69"/>
      <c r="QAB446" s="69"/>
      <c r="QAC446" s="69"/>
      <c r="QAD446" s="107"/>
      <c r="QAE446" s="2"/>
      <c r="QAF446" s="15"/>
      <c r="QAG446" s="15"/>
      <c r="QAH446" s="80"/>
      <c r="QAI446" s="52"/>
      <c r="QAJ446" s="69"/>
      <c r="QAK446" s="69"/>
      <c r="QAL446" s="69"/>
      <c r="QAM446" s="107"/>
      <c r="QAN446" s="2"/>
      <c r="QAO446" s="15"/>
      <c r="QAP446" s="15"/>
      <c r="QAQ446" s="80"/>
      <c r="QAR446" s="52"/>
      <c r="QAS446" s="69"/>
      <c r="QAT446" s="69"/>
      <c r="QAU446" s="69"/>
      <c r="QAV446" s="107"/>
      <c r="QAW446" s="2"/>
      <c r="QAX446" s="15"/>
      <c r="QAY446" s="15"/>
      <c r="QAZ446" s="80"/>
      <c r="QBA446" s="52"/>
      <c r="QBB446" s="69"/>
      <c r="QBC446" s="69"/>
      <c r="QBD446" s="69"/>
      <c r="QBE446" s="107"/>
      <c r="QBF446" s="2"/>
      <c r="QBG446" s="15"/>
      <c r="QBH446" s="15"/>
      <c r="QBI446" s="80"/>
      <c r="QBJ446" s="52"/>
      <c r="QBK446" s="69"/>
      <c r="QBL446" s="69"/>
      <c r="QBM446" s="69"/>
      <c r="QBN446" s="107"/>
      <c r="QBO446" s="2"/>
      <c r="QBP446" s="15"/>
      <c r="QBQ446" s="15"/>
      <c r="QBR446" s="80"/>
      <c r="QBS446" s="52"/>
      <c r="QBT446" s="69"/>
      <c r="QBU446" s="69"/>
      <c r="QBV446" s="69"/>
      <c r="QBW446" s="107"/>
      <c r="QBX446" s="2"/>
      <c r="QBY446" s="15"/>
      <c r="QBZ446" s="15"/>
      <c r="QCA446" s="80"/>
      <c r="QCB446" s="52"/>
      <c r="QCC446" s="69"/>
      <c r="QCD446" s="69"/>
      <c r="QCE446" s="69"/>
      <c r="QCF446" s="107"/>
      <c r="QCG446" s="2"/>
      <c r="QCH446" s="15"/>
      <c r="QCI446" s="15"/>
      <c r="QCJ446" s="80"/>
      <c r="QCK446" s="52"/>
      <c r="QCL446" s="69"/>
      <c r="QCM446" s="69"/>
      <c r="QCN446" s="69"/>
      <c r="QCO446" s="107"/>
      <c r="QCP446" s="2"/>
      <c r="QCQ446" s="15"/>
      <c r="QCR446" s="15"/>
      <c r="QCS446" s="80"/>
      <c r="QCT446" s="52"/>
      <c r="QCU446" s="69"/>
      <c r="QCV446" s="69"/>
      <c r="QCW446" s="69"/>
      <c r="QCX446" s="107"/>
      <c r="QCY446" s="2"/>
      <c r="QCZ446" s="15"/>
      <c r="QDA446" s="15"/>
      <c r="QDB446" s="80"/>
      <c r="QDC446" s="52"/>
      <c r="QDD446" s="69"/>
      <c r="QDE446" s="69"/>
      <c r="QDF446" s="69"/>
      <c r="QDG446" s="107"/>
      <c r="QDH446" s="2"/>
      <c r="QDI446" s="15"/>
      <c r="QDJ446" s="15"/>
      <c r="QDK446" s="80"/>
      <c r="QDL446" s="52"/>
      <c r="QDM446" s="69"/>
      <c r="QDN446" s="69"/>
      <c r="QDO446" s="69"/>
      <c r="QDP446" s="107"/>
      <c r="QDQ446" s="2"/>
      <c r="QDR446" s="15"/>
      <c r="QDS446" s="15"/>
      <c r="QDT446" s="80"/>
      <c r="QDU446" s="52"/>
      <c r="QDV446" s="69"/>
      <c r="QDW446" s="69"/>
      <c r="QDX446" s="69"/>
      <c r="QDY446" s="107"/>
      <c r="QDZ446" s="2"/>
      <c r="QEA446" s="15"/>
      <c r="QEB446" s="15"/>
      <c r="QEC446" s="80"/>
      <c r="QED446" s="52"/>
      <c r="QEE446" s="69"/>
      <c r="QEF446" s="69"/>
      <c r="QEG446" s="69"/>
      <c r="QEH446" s="107"/>
      <c r="QEI446" s="2"/>
      <c r="QEJ446" s="15"/>
      <c r="QEK446" s="15"/>
      <c r="QEL446" s="80"/>
      <c r="QEM446" s="52"/>
      <c r="QEN446" s="69"/>
      <c r="QEO446" s="69"/>
      <c r="QEP446" s="69"/>
      <c r="QEQ446" s="107"/>
      <c r="QER446" s="2"/>
      <c r="QES446" s="15"/>
      <c r="QET446" s="15"/>
      <c r="QEU446" s="80"/>
      <c r="QEV446" s="52"/>
      <c r="QEW446" s="69"/>
      <c r="QEX446" s="69"/>
      <c r="QEY446" s="69"/>
      <c r="QEZ446" s="107"/>
      <c r="QFA446" s="2"/>
      <c r="QFB446" s="15"/>
      <c r="QFC446" s="15"/>
      <c r="QFD446" s="80"/>
      <c r="QFE446" s="52"/>
      <c r="QFF446" s="69"/>
      <c r="QFG446" s="69"/>
      <c r="QFH446" s="69"/>
      <c r="QFI446" s="107"/>
      <c r="QFJ446" s="2"/>
      <c r="QFK446" s="15"/>
      <c r="QFL446" s="15"/>
      <c r="QFM446" s="80"/>
      <c r="QFN446" s="52"/>
      <c r="QFO446" s="69"/>
      <c r="QFP446" s="69"/>
      <c r="QFQ446" s="69"/>
      <c r="QFR446" s="107"/>
      <c r="QFS446" s="2"/>
      <c r="QFT446" s="15"/>
      <c r="QFU446" s="15"/>
      <c r="QFV446" s="80"/>
      <c r="QFW446" s="52"/>
      <c r="QFX446" s="69"/>
      <c r="QFY446" s="69"/>
      <c r="QFZ446" s="69"/>
      <c r="QGA446" s="107"/>
      <c r="QGB446" s="2"/>
      <c r="QGC446" s="15"/>
      <c r="QGD446" s="15"/>
      <c r="QGE446" s="80"/>
      <c r="QGF446" s="52"/>
      <c r="QGG446" s="69"/>
      <c r="QGH446" s="69"/>
      <c r="QGI446" s="69"/>
      <c r="QGJ446" s="107"/>
      <c r="QGK446" s="2"/>
      <c r="QGL446" s="15"/>
      <c r="QGM446" s="15"/>
      <c r="QGN446" s="80"/>
      <c r="QGO446" s="52"/>
      <c r="QGP446" s="69"/>
      <c r="QGQ446" s="69"/>
      <c r="QGR446" s="69"/>
      <c r="QGS446" s="107"/>
      <c r="QGT446" s="2"/>
      <c r="QGU446" s="15"/>
      <c r="QGV446" s="15"/>
      <c r="QGW446" s="80"/>
      <c r="QGX446" s="52"/>
      <c r="QGY446" s="69"/>
      <c r="QGZ446" s="69"/>
      <c r="QHA446" s="69"/>
      <c r="QHB446" s="107"/>
      <c r="QHC446" s="2"/>
      <c r="QHD446" s="15"/>
      <c r="QHE446" s="15"/>
      <c r="QHF446" s="80"/>
      <c r="QHG446" s="52"/>
      <c r="QHH446" s="69"/>
      <c r="QHI446" s="69"/>
      <c r="QHJ446" s="69"/>
      <c r="QHK446" s="107"/>
      <c r="QHL446" s="2"/>
      <c r="QHM446" s="15"/>
      <c r="QHN446" s="15"/>
      <c r="QHO446" s="80"/>
      <c r="QHP446" s="52"/>
      <c r="QHQ446" s="69"/>
      <c r="QHR446" s="69"/>
      <c r="QHS446" s="69"/>
      <c r="QHT446" s="107"/>
      <c r="QHU446" s="2"/>
      <c r="QHV446" s="15"/>
      <c r="QHW446" s="15"/>
      <c r="QHX446" s="80"/>
      <c r="QHY446" s="52"/>
      <c r="QHZ446" s="69"/>
      <c r="QIA446" s="69"/>
      <c r="QIB446" s="69"/>
      <c r="QIC446" s="107"/>
      <c r="QID446" s="2"/>
      <c r="QIE446" s="15"/>
      <c r="QIF446" s="15"/>
      <c r="QIG446" s="80"/>
      <c r="QIH446" s="52"/>
      <c r="QII446" s="69"/>
      <c r="QIJ446" s="69"/>
      <c r="QIK446" s="69"/>
      <c r="QIL446" s="107"/>
      <c r="QIM446" s="2"/>
      <c r="QIN446" s="15"/>
      <c r="QIO446" s="15"/>
      <c r="QIP446" s="80"/>
      <c r="QIQ446" s="52"/>
      <c r="QIR446" s="69"/>
      <c r="QIS446" s="69"/>
      <c r="QIT446" s="69"/>
      <c r="QIU446" s="107"/>
      <c r="QIV446" s="2"/>
      <c r="QIW446" s="15"/>
      <c r="QIX446" s="15"/>
      <c r="QIY446" s="80"/>
      <c r="QIZ446" s="52"/>
      <c r="QJA446" s="69"/>
      <c r="QJB446" s="69"/>
      <c r="QJC446" s="69"/>
      <c r="QJD446" s="107"/>
      <c r="QJE446" s="2"/>
      <c r="QJF446" s="15"/>
      <c r="QJG446" s="15"/>
      <c r="QJH446" s="80"/>
      <c r="QJI446" s="52"/>
      <c r="QJJ446" s="69"/>
      <c r="QJK446" s="69"/>
      <c r="QJL446" s="69"/>
      <c r="QJM446" s="107"/>
      <c r="QJN446" s="2"/>
      <c r="QJO446" s="15"/>
      <c r="QJP446" s="15"/>
      <c r="QJQ446" s="80"/>
      <c r="QJR446" s="52"/>
      <c r="QJS446" s="69"/>
      <c r="QJT446" s="69"/>
      <c r="QJU446" s="69"/>
      <c r="QJV446" s="107"/>
      <c r="QJW446" s="2"/>
      <c r="QJX446" s="15"/>
      <c r="QJY446" s="15"/>
      <c r="QJZ446" s="80"/>
      <c r="QKA446" s="52"/>
      <c r="QKB446" s="69"/>
      <c r="QKC446" s="69"/>
      <c r="QKD446" s="69"/>
      <c r="QKE446" s="107"/>
      <c r="QKF446" s="2"/>
      <c r="QKG446" s="15"/>
      <c r="QKH446" s="15"/>
      <c r="QKI446" s="80"/>
      <c r="QKJ446" s="52"/>
      <c r="QKK446" s="69"/>
      <c r="QKL446" s="69"/>
      <c r="QKM446" s="69"/>
      <c r="QKN446" s="107"/>
      <c r="QKO446" s="2"/>
      <c r="QKP446" s="15"/>
      <c r="QKQ446" s="15"/>
      <c r="QKR446" s="80"/>
      <c r="QKS446" s="52"/>
      <c r="QKT446" s="69"/>
      <c r="QKU446" s="69"/>
      <c r="QKV446" s="69"/>
      <c r="QKW446" s="107"/>
      <c r="QKX446" s="2"/>
      <c r="QKY446" s="15"/>
      <c r="QKZ446" s="15"/>
      <c r="QLA446" s="80"/>
      <c r="QLB446" s="52"/>
      <c r="QLC446" s="69"/>
      <c r="QLD446" s="69"/>
      <c r="QLE446" s="69"/>
      <c r="QLF446" s="107"/>
      <c r="QLG446" s="2"/>
      <c r="QLH446" s="15"/>
      <c r="QLI446" s="15"/>
      <c r="QLJ446" s="80"/>
      <c r="QLK446" s="52"/>
      <c r="QLL446" s="69"/>
      <c r="QLM446" s="69"/>
      <c r="QLN446" s="69"/>
      <c r="QLO446" s="107"/>
      <c r="QLP446" s="2"/>
      <c r="QLQ446" s="15"/>
      <c r="QLR446" s="15"/>
      <c r="QLS446" s="80"/>
      <c r="QLT446" s="52"/>
      <c r="QLU446" s="69"/>
      <c r="QLV446" s="69"/>
      <c r="QLW446" s="69"/>
      <c r="QLX446" s="107"/>
      <c r="QLY446" s="2"/>
      <c r="QLZ446" s="15"/>
      <c r="QMA446" s="15"/>
      <c r="QMB446" s="80"/>
      <c r="QMC446" s="52"/>
      <c r="QMD446" s="69"/>
      <c r="QME446" s="69"/>
      <c r="QMF446" s="69"/>
      <c r="QMG446" s="107"/>
      <c r="QMH446" s="2"/>
      <c r="QMI446" s="15"/>
      <c r="QMJ446" s="15"/>
      <c r="QMK446" s="80"/>
      <c r="QML446" s="52"/>
      <c r="QMM446" s="69"/>
      <c r="QMN446" s="69"/>
      <c r="QMO446" s="69"/>
      <c r="QMP446" s="107"/>
      <c r="QMQ446" s="2"/>
      <c r="QMR446" s="15"/>
      <c r="QMS446" s="15"/>
      <c r="QMT446" s="80"/>
      <c r="QMU446" s="52"/>
      <c r="QMV446" s="69"/>
      <c r="QMW446" s="69"/>
      <c r="QMX446" s="69"/>
      <c r="QMY446" s="107"/>
      <c r="QMZ446" s="2"/>
      <c r="QNA446" s="15"/>
      <c r="QNB446" s="15"/>
      <c r="QNC446" s="80"/>
      <c r="QND446" s="52"/>
      <c r="QNE446" s="69"/>
      <c r="QNF446" s="69"/>
      <c r="QNG446" s="69"/>
      <c r="QNH446" s="107"/>
      <c r="QNI446" s="2"/>
      <c r="QNJ446" s="15"/>
      <c r="QNK446" s="15"/>
      <c r="QNL446" s="80"/>
      <c r="QNM446" s="52"/>
      <c r="QNN446" s="69"/>
      <c r="QNO446" s="69"/>
      <c r="QNP446" s="69"/>
      <c r="QNQ446" s="107"/>
      <c r="QNR446" s="2"/>
      <c r="QNS446" s="15"/>
      <c r="QNT446" s="15"/>
      <c r="QNU446" s="80"/>
      <c r="QNV446" s="52"/>
      <c r="QNW446" s="69"/>
      <c r="QNX446" s="69"/>
      <c r="QNY446" s="69"/>
      <c r="QNZ446" s="107"/>
      <c r="QOA446" s="2"/>
      <c r="QOB446" s="15"/>
      <c r="QOC446" s="15"/>
      <c r="QOD446" s="80"/>
      <c r="QOE446" s="52"/>
      <c r="QOF446" s="69"/>
      <c r="QOG446" s="69"/>
      <c r="QOH446" s="69"/>
      <c r="QOI446" s="107"/>
      <c r="QOJ446" s="2"/>
      <c r="QOK446" s="15"/>
      <c r="QOL446" s="15"/>
      <c r="QOM446" s="80"/>
      <c r="QON446" s="52"/>
      <c r="QOO446" s="69"/>
      <c r="QOP446" s="69"/>
      <c r="QOQ446" s="69"/>
      <c r="QOR446" s="107"/>
      <c r="QOS446" s="2"/>
      <c r="QOT446" s="15"/>
      <c r="QOU446" s="15"/>
      <c r="QOV446" s="80"/>
      <c r="QOW446" s="52"/>
      <c r="QOX446" s="69"/>
      <c r="QOY446" s="69"/>
      <c r="QOZ446" s="69"/>
      <c r="QPA446" s="107"/>
      <c r="QPB446" s="2"/>
      <c r="QPC446" s="15"/>
      <c r="QPD446" s="15"/>
      <c r="QPE446" s="80"/>
      <c r="QPF446" s="52"/>
      <c r="QPG446" s="69"/>
      <c r="QPH446" s="69"/>
      <c r="QPI446" s="69"/>
      <c r="QPJ446" s="107"/>
      <c r="QPK446" s="2"/>
      <c r="QPL446" s="15"/>
      <c r="QPM446" s="15"/>
      <c r="QPN446" s="80"/>
      <c r="QPO446" s="52"/>
      <c r="QPP446" s="69"/>
      <c r="QPQ446" s="69"/>
      <c r="QPR446" s="69"/>
      <c r="QPS446" s="107"/>
      <c r="QPT446" s="2"/>
      <c r="QPU446" s="15"/>
      <c r="QPV446" s="15"/>
      <c r="QPW446" s="80"/>
      <c r="QPX446" s="52"/>
      <c r="QPY446" s="69"/>
      <c r="QPZ446" s="69"/>
      <c r="QQA446" s="69"/>
      <c r="QQB446" s="107"/>
      <c r="QQC446" s="2"/>
      <c r="QQD446" s="15"/>
      <c r="QQE446" s="15"/>
      <c r="QQF446" s="80"/>
      <c r="QQG446" s="52"/>
      <c r="QQH446" s="69"/>
      <c r="QQI446" s="69"/>
      <c r="QQJ446" s="69"/>
      <c r="QQK446" s="107"/>
      <c r="QQL446" s="2"/>
      <c r="QQM446" s="15"/>
      <c r="QQN446" s="15"/>
      <c r="QQO446" s="80"/>
      <c r="QQP446" s="52"/>
      <c r="QQQ446" s="69"/>
      <c r="QQR446" s="69"/>
      <c r="QQS446" s="69"/>
      <c r="QQT446" s="107"/>
      <c r="QQU446" s="2"/>
      <c r="QQV446" s="15"/>
      <c r="QQW446" s="15"/>
      <c r="QQX446" s="80"/>
      <c r="QQY446" s="52"/>
      <c r="QQZ446" s="69"/>
      <c r="QRA446" s="69"/>
      <c r="QRB446" s="69"/>
      <c r="QRC446" s="107"/>
      <c r="QRD446" s="2"/>
      <c r="QRE446" s="15"/>
      <c r="QRF446" s="15"/>
      <c r="QRG446" s="80"/>
      <c r="QRH446" s="52"/>
      <c r="QRI446" s="69"/>
      <c r="QRJ446" s="69"/>
      <c r="QRK446" s="69"/>
      <c r="QRL446" s="107"/>
      <c r="QRM446" s="2"/>
      <c r="QRN446" s="15"/>
      <c r="QRO446" s="15"/>
      <c r="QRP446" s="80"/>
      <c r="QRQ446" s="52"/>
      <c r="QRR446" s="69"/>
      <c r="QRS446" s="69"/>
      <c r="QRT446" s="69"/>
      <c r="QRU446" s="107"/>
      <c r="QRV446" s="2"/>
      <c r="QRW446" s="15"/>
      <c r="QRX446" s="15"/>
      <c r="QRY446" s="80"/>
      <c r="QRZ446" s="52"/>
      <c r="QSA446" s="69"/>
      <c r="QSB446" s="69"/>
      <c r="QSC446" s="69"/>
      <c r="QSD446" s="107"/>
      <c r="QSE446" s="2"/>
      <c r="QSF446" s="15"/>
      <c r="QSG446" s="15"/>
      <c r="QSH446" s="80"/>
      <c r="QSI446" s="52"/>
      <c r="QSJ446" s="69"/>
      <c r="QSK446" s="69"/>
      <c r="QSL446" s="69"/>
      <c r="QSM446" s="107"/>
      <c r="QSN446" s="2"/>
      <c r="QSO446" s="15"/>
      <c r="QSP446" s="15"/>
      <c r="QSQ446" s="80"/>
      <c r="QSR446" s="52"/>
      <c r="QSS446" s="69"/>
      <c r="QST446" s="69"/>
      <c r="QSU446" s="69"/>
      <c r="QSV446" s="107"/>
      <c r="QSW446" s="2"/>
      <c r="QSX446" s="15"/>
      <c r="QSY446" s="15"/>
      <c r="QSZ446" s="80"/>
      <c r="QTA446" s="52"/>
      <c r="QTB446" s="69"/>
      <c r="QTC446" s="69"/>
      <c r="QTD446" s="69"/>
      <c r="QTE446" s="107"/>
      <c r="QTF446" s="2"/>
      <c r="QTG446" s="15"/>
      <c r="QTH446" s="15"/>
      <c r="QTI446" s="80"/>
      <c r="QTJ446" s="52"/>
      <c r="QTK446" s="69"/>
      <c r="QTL446" s="69"/>
      <c r="QTM446" s="69"/>
      <c r="QTN446" s="107"/>
      <c r="QTO446" s="2"/>
      <c r="QTP446" s="15"/>
      <c r="QTQ446" s="15"/>
      <c r="QTR446" s="80"/>
      <c r="QTS446" s="52"/>
      <c r="QTT446" s="69"/>
      <c r="QTU446" s="69"/>
      <c r="QTV446" s="69"/>
      <c r="QTW446" s="107"/>
      <c r="QTX446" s="2"/>
      <c r="QTY446" s="15"/>
      <c r="QTZ446" s="15"/>
      <c r="QUA446" s="80"/>
      <c r="QUB446" s="52"/>
      <c r="QUC446" s="69"/>
      <c r="QUD446" s="69"/>
      <c r="QUE446" s="69"/>
      <c r="QUF446" s="107"/>
      <c r="QUG446" s="2"/>
      <c r="QUH446" s="15"/>
      <c r="QUI446" s="15"/>
      <c r="QUJ446" s="80"/>
      <c r="QUK446" s="52"/>
      <c r="QUL446" s="69"/>
      <c r="QUM446" s="69"/>
      <c r="QUN446" s="69"/>
      <c r="QUO446" s="107"/>
      <c r="QUP446" s="2"/>
      <c r="QUQ446" s="15"/>
      <c r="QUR446" s="15"/>
      <c r="QUS446" s="80"/>
      <c r="QUT446" s="52"/>
      <c r="QUU446" s="69"/>
      <c r="QUV446" s="69"/>
      <c r="QUW446" s="69"/>
      <c r="QUX446" s="107"/>
      <c r="QUY446" s="2"/>
      <c r="QUZ446" s="15"/>
      <c r="QVA446" s="15"/>
      <c r="QVB446" s="80"/>
      <c r="QVC446" s="52"/>
      <c r="QVD446" s="69"/>
      <c r="QVE446" s="69"/>
      <c r="QVF446" s="69"/>
      <c r="QVG446" s="107"/>
      <c r="QVH446" s="2"/>
      <c r="QVI446" s="15"/>
      <c r="QVJ446" s="15"/>
      <c r="QVK446" s="80"/>
      <c r="QVL446" s="52"/>
      <c r="QVM446" s="69"/>
      <c r="QVN446" s="69"/>
      <c r="QVO446" s="69"/>
      <c r="QVP446" s="107"/>
      <c r="QVQ446" s="2"/>
      <c r="QVR446" s="15"/>
      <c r="QVS446" s="15"/>
      <c r="QVT446" s="80"/>
      <c r="QVU446" s="52"/>
      <c r="QVV446" s="69"/>
      <c r="QVW446" s="69"/>
      <c r="QVX446" s="69"/>
      <c r="QVY446" s="107"/>
      <c r="QVZ446" s="2"/>
      <c r="QWA446" s="15"/>
      <c r="QWB446" s="15"/>
      <c r="QWC446" s="80"/>
      <c r="QWD446" s="52"/>
      <c r="QWE446" s="69"/>
      <c r="QWF446" s="69"/>
      <c r="QWG446" s="69"/>
      <c r="QWH446" s="107"/>
      <c r="QWI446" s="2"/>
      <c r="QWJ446" s="15"/>
      <c r="QWK446" s="15"/>
      <c r="QWL446" s="80"/>
      <c r="QWM446" s="52"/>
      <c r="QWN446" s="69"/>
      <c r="QWO446" s="69"/>
      <c r="QWP446" s="69"/>
      <c r="QWQ446" s="107"/>
      <c r="QWR446" s="2"/>
      <c r="QWS446" s="15"/>
      <c r="QWT446" s="15"/>
      <c r="QWU446" s="80"/>
      <c r="QWV446" s="52"/>
      <c r="QWW446" s="69"/>
      <c r="QWX446" s="69"/>
      <c r="QWY446" s="69"/>
      <c r="QWZ446" s="107"/>
      <c r="QXA446" s="2"/>
      <c r="QXB446" s="15"/>
      <c r="QXC446" s="15"/>
      <c r="QXD446" s="80"/>
      <c r="QXE446" s="52"/>
      <c r="QXF446" s="69"/>
      <c r="QXG446" s="69"/>
      <c r="QXH446" s="69"/>
      <c r="QXI446" s="107"/>
      <c r="QXJ446" s="2"/>
      <c r="QXK446" s="15"/>
      <c r="QXL446" s="15"/>
      <c r="QXM446" s="80"/>
      <c r="QXN446" s="52"/>
      <c r="QXO446" s="69"/>
      <c r="QXP446" s="69"/>
      <c r="QXQ446" s="69"/>
      <c r="QXR446" s="107"/>
      <c r="QXS446" s="2"/>
      <c r="QXT446" s="15"/>
      <c r="QXU446" s="15"/>
      <c r="QXV446" s="80"/>
      <c r="QXW446" s="52"/>
      <c r="QXX446" s="69"/>
      <c r="QXY446" s="69"/>
      <c r="QXZ446" s="69"/>
      <c r="QYA446" s="107"/>
      <c r="QYB446" s="2"/>
      <c r="QYC446" s="15"/>
      <c r="QYD446" s="15"/>
      <c r="QYE446" s="80"/>
      <c r="QYF446" s="52"/>
      <c r="QYG446" s="69"/>
      <c r="QYH446" s="69"/>
      <c r="QYI446" s="69"/>
      <c r="QYJ446" s="107"/>
      <c r="QYK446" s="2"/>
      <c r="QYL446" s="15"/>
      <c r="QYM446" s="15"/>
      <c r="QYN446" s="80"/>
      <c r="QYO446" s="52"/>
      <c r="QYP446" s="69"/>
      <c r="QYQ446" s="69"/>
      <c r="QYR446" s="69"/>
      <c r="QYS446" s="107"/>
      <c r="QYT446" s="2"/>
      <c r="QYU446" s="15"/>
      <c r="QYV446" s="15"/>
      <c r="QYW446" s="80"/>
      <c r="QYX446" s="52"/>
      <c r="QYY446" s="69"/>
      <c r="QYZ446" s="69"/>
      <c r="QZA446" s="69"/>
      <c r="QZB446" s="107"/>
      <c r="QZC446" s="2"/>
      <c r="QZD446" s="15"/>
      <c r="QZE446" s="15"/>
      <c r="QZF446" s="80"/>
      <c r="QZG446" s="52"/>
      <c r="QZH446" s="69"/>
      <c r="QZI446" s="69"/>
      <c r="QZJ446" s="69"/>
      <c r="QZK446" s="107"/>
      <c r="QZL446" s="2"/>
      <c r="QZM446" s="15"/>
      <c r="QZN446" s="15"/>
      <c r="QZO446" s="80"/>
      <c r="QZP446" s="52"/>
      <c r="QZQ446" s="69"/>
      <c r="QZR446" s="69"/>
      <c r="QZS446" s="69"/>
      <c r="QZT446" s="107"/>
      <c r="QZU446" s="2"/>
      <c r="QZV446" s="15"/>
      <c r="QZW446" s="15"/>
      <c r="QZX446" s="80"/>
      <c r="QZY446" s="52"/>
      <c r="QZZ446" s="69"/>
      <c r="RAA446" s="69"/>
      <c r="RAB446" s="69"/>
      <c r="RAC446" s="107"/>
      <c r="RAD446" s="2"/>
      <c r="RAE446" s="15"/>
      <c r="RAF446" s="15"/>
      <c r="RAG446" s="80"/>
      <c r="RAH446" s="52"/>
      <c r="RAI446" s="69"/>
      <c r="RAJ446" s="69"/>
      <c r="RAK446" s="69"/>
      <c r="RAL446" s="107"/>
      <c r="RAM446" s="2"/>
      <c r="RAN446" s="15"/>
      <c r="RAO446" s="15"/>
      <c r="RAP446" s="80"/>
      <c r="RAQ446" s="52"/>
      <c r="RAR446" s="69"/>
      <c r="RAS446" s="69"/>
      <c r="RAT446" s="69"/>
      <c r="RAU446" s="107"/>
      <c r="RAV446" s="2"/>
      <c r="RAW446" s="15"/>
      <c r="RAX446" s="15"/>
      <c r="RAY446" s="80"/>
      <c r="RAZ446" s="52"/>
      <c r="RBA446" s="69"/>
      <c r="RBB446" s="69"/>
      <c r="RBC446" s="69"/>
      <c r="RBD446" s="107"/>
      <c r="RBE446" s="2"/>
      <c r="RBF446" s="15"/>
      <c r="RBG446" s="15"/>
      <c r="RBH446" s="80"/>
      <c r="RBI446" s="52"/>
      <c r="RBJ446" s="69"/>
      <c r="RBK446" s="69"/>
      <c r="RBL446" s="69"/>
      <c r="RBM446" s="107"/>
      <c r="RBN446" s="2"/>
      <c r="RBO446" s="15"/>
      <c r="RBP446" s="15"/>
      <c r="RBQ446" s="80"/>
      <c r="RBR446" s="52"/>
      <c r="RBS446" s="69"/>
      <c r="RBT446" s="69"/>
      <c r="RBU446" s="69"/>
      <c r="RBV446" s="107"/>
      <c r="RBW446" s="2"/>
      <c r="RBX446" s="15"/>
      <c r="RBY446" s="15"/>
      <c r="RBZ446" s="80"/>
      <c r="RCA446" s="52"/>
      <c r="RCB446" s="69"/>
      <c r="RCC446" s="69"/>
      <c r="RCD446" s="69"/>
      <c r="RCE446" s="107"/>
      <c r="RCF446" s="2"/>
      <c r="RCG446" s="15"/>
      <c r="RCH446" s="15"/>
      <c r="RCI446" s="80"/>
      <c r="RCJ446" s="52"/>
      <c r="RCK446" s="69"/>
      <c r="RCL446" s="69"/>
      <c r="RCM446" s="69"/>
      <c r="RCN446" s="107"/>
      <c r="RCO446" s="2"/>
      <c r="RCP446" s="15"/>
      <c r="RCQ446" s="15"/>
      <c r="RCR446" s="80"/>
      <c r="RCS446" s="52"/>
      <c r="RCT446" s="69"/>
      <c r="RCU446" s="69"/>
      <c r="RCV446" s="69"/>
      <c r="RCW446" s="107"/>
      <c r="RCX446" s="2"/>
      <c r="RCY446" s="15"/>
      <c r="RCZ446" s="15"/>
      <c r="RDA446" s="80"/>
      <c r="RDB446" s="52"/>
      <c r="RDC446" s="69"/>
      <c r="RDD446" s="69"/>
      <c r="RDE446" s="69"/>
      <c r="RDF446" s="107"/>
      <c r="RDG446" s="2"/>
      <c r="RDH446" s="15"/>
      <c r="RDI446" s="15"/>
      <c r="RDJ446" s="80"/>
      <c r="RDK446" s="52"/>
      <c r="RDL446" s="69"/>
      <c r="RDM446" s="69"/>
      <c r="RDN446" s="69"/>
      <c r="RDO446" s="107"/>
      <c r="RDP446" s="2"/>
      <c r="RDQ446" s="15"/>
      <c r="RDR446" s="15"/>
      <c r="RDS446" s="80"/>
      <c r="RDT446" s="52"/>
      <c r="RDU446" s="69"/>
      <c r="RDV446" s="69"/>
      <c r="RDW446" s="69"/>
      <c r="RDX446" s="107"/>
      <c r="RDY446" s="2"/>
      <c r="RDZ446" s="15"/>
      <c r="REA446" s="15"/>
      <c r="REB446" s="80"/>
      <c r="REC446" s="52"/>
      <c r="RED446" s="69"/>
      <c r="REE446" s="69"/>
      <c r="REF446" s="69"/>
      <c r="REG446" s="107"/>
      <c r="REH446" s="2"/>
      <c r="REI446" s="15"/>
      <c r="REJ446" s="15"/>
      <c r="REK446" s="80"/>
      <c r="REL446" s="52"/>
      <c r="REM446" s="69"/>
      <c r="REN446" s="69"/>
      <c r="REO446" s="69"/>
      <c r="REP446" s="107"/>
      <c r="REQ446" s="2"/>
      <c r="RER446" s="15"/>
      <c r="RES446" s="15"/>
      <c r="RET446" s="80"/>
      <c r="REU446" s="52"/>
      <c r="REV446" s="69"/>
      <c r="REW446" s="69"/>
      <c r="REX446" s="69"/>
      <c r="REY446" s="107"/>
      <c r="REZ446" s="2"/>
      <c r="RFA446" s="15"/>
      <c r="RFB446" s="15"/>
      <c r="RFC446" s="80"/>
      <c r="RFD446" s="52"/>
      <c r="RFE446" s="69"/>
      <c r="RFF446" s="69"/>
      <c r="RFG446" s="69"/>
      <c r="RFH446" s="107"/>
      <c r="RFI446" s="2"/>
      <c r="RFJ446" s="15"/>
      <c r="RFK446" s="15"/>
      <c r="RFL446" s="80"/>
      <c r="RFM446" s="52"/>
      <c r="RFN446" s="69"/>
      <c r="RFO446" s="69"/>
      <c r="RFP446" s="69"/>
      <c r="RFQ446" s="107"/>
      <c r="RFR446" s="2"/>
      <c r="RFS446" s="15"/>
      <c r="RFT446" s="15"/>
      <c r="RFU446" s="80"/>
      <c r="RFV446" s="52"/>
      <c r="RFW446" s="69"/>
      <c r="RFX446" s="69"/>
      <c r="RFY446" s="69"/>
      <c r="RFZ446" s="107"/>
      <c r="RGA446" s="2"/>
      <c r="RGB446" s="15"/>
      <c r="RGC446" s="15"/>
      <c r="RGD446" s="80"/>
      <c r="RGE446" s="52"/>
      <c r="RGF446" s="69"/>
      <c r="RGG446" s="69"/>
      <c r="RGH446" s="69"/>
      <c r="RGI446" s="107"/>
      <c r="RGJ446" s="2"/>
      <c r="RGK446" s="15"/>
      <c r="RGL446" s="15"/>
      <c r="RGM446" s="80"/>
      <c r="RGN446" s="52"/>
      <c r="RGO446" s="69"/>
      <c r="RGP446" s="69"/>
      <c r="RGQ446" s="69"/>
      <c r="RGR446" s="107"/>
      <c r="RGS446" s="2"/>
      <c r="RGT446" s="15"/>
      <c r="RGU446" s="15"/>
      <c r="RGV446" s="80"/>
      <c r="RGW446" s="52"/>
      <c r="RGX446" s="69"/>
      <c r="RGY446" s="69"/>
      <c r="RGZ446" s="69"/>
      <c r="RHA446" s="107"/>
      <c r="RHB446" s="2"/>
      <c r="RHC446" s="15"/>
      <c r="RHD446" s="15"/>
      <c r="RHE446" s="80"/>
      <c r="RHF446" s="52"/>
      <c r="RHG446" s="69"/>
      <c r="RHH446" s="69"/>
      <c r="RHI446" s="69"/>
      <c r="RHJ446" s="107"/>
      <c r="RHK446" s="2"/>
      <c r="RHL446" s="15"/>
      <c r="RHM446" s="15"/>
      <c r="RHN446" s="80"/>
      <c r="RHO446" s="52"/>
      <c r="RHP446" s="69"/>
      <c r="RHQ446" s="69"/>
      <c r="RHR446" s="69"/>
      <c r="RHS446" s="107"/>
      <c r="RHT446" s="2"/>
      <c r="RHU446" s="15"/>
      <c r="RHV446" s="15"/>
      <c r="RHW446" s="80"/>
      <c r="RHX446" s="52"/>
      <c r="RHY446" s="69"/>
      <c r="RHZ446" s="69"/>
      <c r="RIA446" s="69"/>
      <c r="RIB446" s="107"/>
      <c r="RIC446" s="2"/>
      <c r="RID446" s="15"/>
      <c r="RIE446" s="15"/>
      <c r="RIF446" s="80"/>
      <c r="RIG446" s="52"/>
      <c r="RIH446" s="69"/>
      <c r="RII446" s="69"/>
      <c r="RIJ446" s="69"/>
      <c r="RIK446" s="107"/>
      <c r="RIL446" s="2"/>
      <c r="RIM446" s="15"/>
      <c r="RIN446" s="15"/>
      <c r="RIO446" s="80"/>
      <c r="RIP446" s="52"/>
      <c r="RIQ446" s="69"/>
      <c r="RIR446" s="69"/>
      <c r="RIS446" s="69"/>
      <c r="RIT446" s="107"/>
      <c r="RIU446" s="2"/>
      <c r="RIV446" s="15"/>
      <c r="RIW446" s="15"/>
      <c r="RIX446" s="80"/>
      <c r="RIY446" s="52"/>
      <c r="RIZ446" s="69"/>
      <c r="RJA446" s="69"/>
      <c r="RJB446" s="69"/>
      <c r="RJC446" s="107"/>
      <c r="RJD446" s="2"/>
      <c r="RJE446" s="15"/>
      <c r="RJF446" s="15"/>
      <c r="RJG446" s="80"/>
      <c r="RJH446" s="52"/>
      <c r="RJI446" s="69"/>
      <c r="RJJ446" s="69"/>
      <c r="RJK446" s="69"/>
      <c r="RJL446" s="107"/>
      <c r="RJM446" s="2"/>
      <c r="RJN446" s="15"/>
      <c r="RJO446" s="15"/>
      <c r="RJP446" s="80"/>
      <c r="RJQ446" s="52"/>
      <c r="RJR446" s="69"/>
      <c r="RJS446" s="69"/>
      <c r="RJT446" s="69"/>
      <c r="RJU446" s="107"/>
      <c r="RJV446" s="2"/>
      <c r="RJW446" s="15"/>
      <c r="RJX446" s="15"/>
      <c r="RJY446" s="80"/>
      <c r="RJZ446" s="52"/>
      <c r="RKA446" s="69"/>
      <c r="RKB446" s="69"/>
      <c r="RKC446" s="69"/>
      <c r="RKD446" s="107"/>
      <c r="RKE446" s="2"/>
      <c r="RKF446" s="15"/>
      <c r="RKG446" s="15"/>
      <c r="RKH446" s="80"/>
      <c r="RKI446" s="52"/>
      <c r="RKJ446" s="69"/>
      <c r="RKK446" s="69"/>
      <c r="RKL446" s="69"/>
      <c r="RKM446" s="107"/>
      <c r="RKN446" s="2"/>
      <c r="RKO446" s="15"/>
      <c r="RKP446" s="15"/>
      <c r="RKQ446" s="80"/>
      <c r="RKR446" s="52"/>
      <c r="RKS446" s="69"/>
      <c r="RKT446" s="69"/>
      <c r="RKU446" s="69"/>
      <c r="RKV446" s="107"/>
      <c r="RKW446" s="2"/>
      <c r="RKX446" s="15"/>
      <c r="RKY446" s="15"/>
      <c r="RKZ446" s="80"/>
      <c r="RLA446" s="52"/>
      <c r="RLB446" s="69"/>
      <c r="RLC446" s="69"/>
      <c r="RLD446" s="69"/>
      <c r="RLE446" s="107"/>
      <c r="RLF446" s="2"/>
      <c r="RLG446" s="15"/>
      <c r="RLH446" s="15"/>
      <c r="RLI446" s="80"/>
      <c r="RLJ446" s="52"/>
      <c r="RLK446" s="69"/>
      <c r="RLL446" s="69"/>
      <c r="RLM446" s="69"/>
      <c r="RLN446" s="107"/>
      <c r="RLO446" s="2"/>
      <c r="RLP446" s="15"/>
      <c r="RLQ446" s="15"/>
      <c r="RLR446" s="80"/>
      <c r="RLS446" s="52"/>
      <c r="RLT446" s="69"/>
      <c r="RLU446" s="69"/>
      <c r="RLV446" s="69"/>
      <c r="RLW446" s="107"/>
      <c r="RLX446" s="2"/>
      <c r="RLY446" s="15"/>
      <c r="RLZ446" s="15"/>
      <c r="RMA446" s="80"/>
      <c r="RMB446" s="52"/>
      <c r="RMC446" s="69"/>
      <c r="RMD446" s="69"/>
      <c r="RME446" s="69"/>
      <c r="RMF446" s="107"/>
      <c r="RMG446" s="2"/>
      <c r="RMH446" s="15"/>
      <c r="RMI446" s="15"/>
      <c r="RMJ446" s="80"/>
      <c r="RMK446" s="52"/>
      <c r="RML446" s="69"/>
      <c r="RMM446" s="69"/>
      <c r="RMN446" s="69"/>
      <c r="RMO446" s="107"/>
      <c r="RMP446" s="2"/>
      <c r="RMQ446" s="15"/>
      <c r="RMR446" s="15"/>
      <c r="RMS446" s="80"/>
      <c r="RMT446" s="52"/>
      <c r="RMU446" s="69"/>
      <c r="RMV446" s="69"/>
      <c r="RMW446" s="69"/>
      <c r="RMX446" s="107"/>
      <c r="RMY446" s="2"/>
      <c r="RMZ446" s="15"/>
      <c r="RNA446" s="15"/>
      <c r="RNB446" s="80"/>
      <c r="RNC446" s="52"/>
      <c r="RND446" s="69"/>
      <c r="RNE446" s="69"/>
      <c r="RNF446" s="69"/>
      <c r="RNG446" s="107"/>
      <c r="RNH446" s="2"/>
      <c r="RNI446" s="15"/>
      <c r="RNJ446" s="15"/>
      <c r="RNK446" s="80"/>
      <c r="RNL446" s="52"/>
      <c r="RNM446" s="69"/>
      <c r="RNN446" s="69"/>
      <c r="RNO446" s="69"/>
      <c r="RNP446" s="107"/>
      <c r="RNQ446" s="2"/>
      <c r="RNR446" s="15"/>
      <c r="RNS446" s="15"/>
      <c r="RNT446" s="80"/>
      <c r="RNU446" s="52"/>
      <c r="RNV446" s="69"/>
      <c r="RNW446" s="69"/>
      <c r="RNX446" s="69"/>
      <c r="RNY446" s="107"/>
      <c r="RNZ446" s="2"/>
      <c r="ROA446" s="15"/>
      <c r="ROB446" s="15"/>
      <c r="ROC446" s="80"/>
      <c r="ROD446" s="52"/>
      <c r="ROE446" s="69"/>
      <c r="ROF446" s="69"/>
      <c r="ROG446" s="69"/>
      <c r="ROH446" s="107"/>
      <c r="ROI446" s="2"/>
      <c r="ROJ446" s="15"/>
      <c r="ROK446" s="15"/>
      <c r="ROL446" s="80"/>
      <c r="ROM446" s="52"/>
      <c r="RON446" s="69"/>
      <c r="ROO446" s="69"/>
      <c r="ROP446" s="69"/>
      <c r="ROQ446" s="107"/>
      <c r="ROR446" s="2"/>
      <c r="ROS446" s="15"/>
      <c r="ROT446" s="15"/>
      <c r="ROU446" s="80"/>
      <c r="ROV446" s="52"/>
      <c r="ROW446" s="69"/>
      <c r="ROX446" s="69"/>
      <c r="ROY446" s="69"/>
      <c r="ROZ446" s="107"/>
      <c r="RPA446" s="2"/>
      <c r="RPB446" s="15"/>
      <c r="RPC446" s="15"/>
      <c r="RPD446" s="80"/>
      <c r="RPE446" s="52"/>
      <c r="RPF446" s="69"/>
      <c r="RPG446" s="69"/>
      <c r="RPH446" s="69"/>
      <c r="RPI446" s="107"/>
      <c r="RPJ446" s="2"/>
      <c r="RPK446" s="15"/>
      <c r="RPL446" s="15"/>
      <c r="RPM446" s="80"/>
      <c r="RPN446" s="52"/>
      <c r="RPO446" s="69"/>
      <c r="RPP446" s="69"/>
      <c r="RPQ446" s="69"/>
      <c r="RPR446" s="107"/>
      <c r="RPS446" s="2"/>
      <c r="RPT446" s="15"/>
      <c r="RPU446" s="15"/>
      <c r="RPV446" s="80"/>
      <c r="RPW446" s="52"/>
      <c r="RPX446" s="69"/>
      <c r="RPY446" s="69"/>
      <c r="RPZ446" s="69"/>
      <c r="RQA446" s="107"/>
      <c r="RQB446" s="2"/>
      <c r="RQC446" s="15"/>
      <c r="RQD446" s="15"/>
      <c r="RQE446" s="80"/>
      <c r="RQF446" s="52"/>
      <c r="RQG446" s="69"/>
      <c r="RQH446" s="69"/>
      <c r="RQI446" s="69"/>
      <c r="RQJ446" s="107"/>
      <c r="RQK446" s="2"/>
      <c r="RQL446" s="15"/>
      <c r="RQM446" s="15"/>
      <c r="RQN446" s="80"/>
      <c r="RQO446" s="52"/>
      <c r="RQP446" s="69"/>
      <c r="RQQ446" s="69"/>
      <c r="RQR446" s="69"/>
      <c r="RQS446" s="107"/>
      <c r="RQT446" s="2"/>
      <c r="RQU446" s="15"/>
      <c r="RQV446" s="15"/>
      <c r="RQW446" s="80"/>
      <c r="RQX446" s="52"/>
      <c r="RQY446" s="69"/>
      <c r="RQZ446" s="69"/>
      <c r="RRA446" s="69"/>
      <c r="RRB446" s="107"/>
      <c r="RRC446" s="2"/>
      <c r="RRD446" s="15"/>
      <c r="RRE446" s="15"/>
      <c r="RRF446" s="80"/>
      <c r="RRG446" s="52"/>
      <c r="RRH446" s="69"/>
      <c r="RRI446" s="69"/>
      <c r="RRJ446" s="69"/>
      <c r="RRK446" s="107"/>
      <c r="RRL446" s="2"/>
      <c r="RRM446" s="15"/>
      <c r="RRN446" s="15"/>
      <c r="RRO446" s="80"/>
      <c r="RRP446" s="52"/>
      <c r="RRQ446" s="69"/>
      <c r="RRR446" s="69"/>
      <c r="RRS446" s="69"/>
      <c r="RRT446" s="107"/>
      <c r="RRU446" s="2"/>
      <c r="RRV446" s="15"/>
      <c r="RRW446" s="15"/>
      <c r="RRX446" s="80"/>
      <c r="RRY446" s="52"/>
      <c r="RRZ446" s="69"/>
      <c r="RSA446" s="69"/>
      <c r="RSB446" s="69"/>
      <c r="RSC446" s="107"/>
      <c r="RSD446" s="2"/>
      <c r="RSE446" s="15"/>
      <c r="RSF446" s="15"/>
      <c r="RSG446" s="80"/>
      <c r="RSH446" s="52"/>
      <c r="RSI446" s="69"/>
      <c r="RSJ446" s="69"/>
      <c r="RSK446" s="69"/>
      <c r="RSL446" s="107"/>
      <c r="RSM446" s="2"/>
      <c r="RSN446" s="15"/>
      <c r="RSO446" s="15"/>
      <c r="RSP446" s="80"/>
      <c r="RSQ446" s="52"/>
      <c r="RSR446" s="69"/>
      <c r="RSS446" s="69"/>
      <c r="RST446" s="69"/>
      <c r="RSU446" s="107"/>
      <c r="RSV446" s="2"/>
      <c r="RSW446" s="15"/>
      <c r="RSX446" s="15"/>
      <c r="RSY446" s="80"/>
      <c r="RSZ446" s="52"/>
      <c r="RTA446" s="69"/>
      <c r="RTB446" s="69"/>
      <c r="RTC446" s="69"/>
      <c r="RTD446" s="107"/>
      <c r="RTE446" s="2"/>
      <c r="RTF446" s="15"/>
      <c r="RTG446" s="15"/>
      <c r="RTH446" s="80"/>
      <c r="RTI446" s="52"/>
      <c r="RTJ446" s="69"/>
      <c r="RTK446" s="69"/>
      <c r="RTL446" s="69"/>
      <c r="RTM446" s="107"/>
      <c r="RTN446" s="2"/>
      <c r="RTO446" s="15"/>
      <c r="RTP446" s="15"/>
      <c r="RTQ446" s="80"/>
      <c r="RTR446" s="52"/>
      <c r="RTS446" s="69"/>
      <c r="RTT446" s="69"/>
      <c r="RTU446" s="69"/>
      <c r="RTV446" s="107"/>
      <c r="RTW446" s="2"/>
      <c r="RTX446" s="15"/>
      <c r="RTY446" s="15"/>
      <c r="RTZ446" s="80"/>
      <c r="RUA446" s="52"/>
      <c r="RUB446" s="69"/>
      <c r="RUC446" s="69"/>
      <c r="RUD446" s="69"/>
      <c r="RUE446" s="107"/>
      <c r="RUF446" s="2"/>
      <c r="RUG446" s="15"/>
      <c r="RUH446" s="15"/>
      <c r="RUI446" s="80"/>
      <c r="RUJ446" s="52"/>
      <c r="RUK446" s="69"/>
      <c r="RUL446" s="69"/>
      <c r="RUM446" s="69"/>
      <c r="RUN446" s="107"/>
      <c r="RUO446" s="2"/>
      <c r="RUP446" s="15"/>
      <c r="RUQ446" s="15"/>
      <c r="RUR446" s="80"/>
      <c r="RUS446" s="52"/>
      <c r="RUT446" s="69"/>
      <c r="RUU446" s="69"/>
      <c r="RUV446" s="69"/>
      <c r="RUW446" s="107"/>
      <c r="RUX446" s="2"/>
      <c r="RUY446" s="15"/>
      <c r="RUZ446" s="15"/>
      <c r="RVA446" s="80"/>
      <c r="RVB446" s="52"/>
      <c r="RVC446" s="69"/>
      <c r="RVD446" s="69"/>
      <c r="RVE446" s="69"/>
      <c r="RVF446" s="107"/>
      <c r="RVG446" s="2"/>
      <c r="RVH446" s="15"/>
      <c r="RVI446" s="15"/>
      <c r="RVJ446" s="80"/>
      <c r="RVK446" s="52"/>
      <c r="RVL446" s="69"/>
      <c r="RVM446" s="69"/>
      <c r="RVN446" s="69"/>
      <c r="RVO446" s="107"/>
      <c r="RVP446" s="2"/>
      <c r="RVQ446" s="15"/>
      <c r="RVR446" s="15"/>
      <c r="RVS446" s="80"/>
      <c r="RVT446" s="52"/>
      <c r="RVU446" s="69"/>
      <c r="RVV446" s="69"/>
      <c r="RVW446" s="69"/>
      <c r="RVX446" s="107"/>
      <c r="RVY446" s="2"/>
      <c r="RVZ446" s="15"/>
      <c r="RWA446" s="15"/>
      <c r="RWB446" s="80"/>
      <c r="RWC446" s="52"/>
      <c r="RWD446" s="69"/>
      <c r="RWE446" s="69"/>
      <c r="RWF446" s="69"/>
      <c r="RWG446" s="107"/>
      <c r="RWH446" s="2"/>
      <c r="RWI446" s="15"/>
      <c r="RWJ446" s="15"/>
      <c r="RWK446" s="80"/>
      <c r="RWL446" s="52"/>
      <c r="RWM446" s="69"/>
      <c r="RWN446" s="69"/>
      <c r="RWO446" s="69"/>
      <c r="RWP446" s="107"/>
      <c r="RWQ446" s="2"/>
      <c r="RWR446" s="15"/>
      <c r="RWS446" s="15"/>
      <c r="RWT446" s="80"/>
      <c r="RWU446" s="52"/>
      <c r="RWV446" s="69"/>
      <c r="RWW446" s="69"/>
      <c r="RWX446" s="69"/>
      <c r="RWY446" s="107"/>
      <c r="RWZ446" s="2"/>
      <c r="RXA446" s="15"/>
      <c r="RXB446" s="15"/>
      <c r="RXC446" s="80"/>
      <c r="RXD446" s="52"/>
      <c r="RXE446" s="69"/>
      <c r="RXF446" s="69"/>
      <c r="RXG446" s="69"/>
      <c r="RXH446" s="107"/>
      <c r="RXI446" s="2"/>
      <c r="RXJ446" s="15"/>
      <c r="RXK446" s="15"/>
      <c r="RXL446" s="80"/>
      <c r="RXM446" s="52"/>
      <c r="RXN446" s="69"/>
      <c r="RXO446" s="69"/>
      <c r="RXP446" s="69"/>
      <c r="RXQ446" s="107"/>
      <c r="RXR446" s="2"/>
      <c r="RXS446" s="15"/>
      <c r="RXT446" s="15"/>
      <c r="RXU446" s="80"/>
      <c r="RXV446" s="52"/>
      <c r="RXW446" s="69"/>
      <c r="RXX446" s="69"/>
      <c r="RXY446" s="69"/>
      <c r="RXZ446" s="107"/>
      <c r="RYA446" s="2"/>
      <c r="RYB446" s="15"/>
      <c r="RYC446" s="15"/>
      <c r="RYD446" s="80"/>
      <c r="RYE446" s="52"/>
      <c r="RYF446" s="69"/>
      <c r="RYG446" s="69"/>
      <c r="RYH446" s="69"/>
      <c r="RYI446" s="107"/>
      <c r="RYJ446" s="2"/>
      <c r="RYK446" s="15"/>
      <c r="RYL446" s="15"/>
      <c r="RYM446" s="80"/>
      <c r="RYN446" s="52"/>
      <c r="RYO446" s="69"/>
      <c r="RYP446" s="69"/>
      <c r="RYQ446" s="69"/>
      <c r="RYR446" s="107"/>
      <c r="RYS446" s="2"/>
      <c r="RYT446" s="15"/>
      <c r="RYU446" s="15"/>
      <c r="RYV446" s="80"/>
      <c r="RYW446" s="52"/>
      <c r="RYX446" s="69"/>
      <c r="RYY446" s="69"/>
      <c r="RYZ446" s="69"/>
      <c r="RZA446" s="107"/>
      <c r="RZB446" s="2"/>
      <c r="RZC446" s="15"/>
      <c r="RZD446" s="15"/>
      <c r="RZE446" s="80"/>
      <c r="RZF446" s="52"/>
      <c r="RZG446" s="69"/>
      <c r="RZH446" s="69"/>
      <c r="RZI446" s="69"/>
      <c r="RZJ446" s="107"/>
      <c r="RZK446" s="2"/>
      <c r="RZL446" s="15"/>
      <c r="RZM446" s="15"/>
      <c r="RZN446" s="80"/>
      <c r="RZO446" s="52"/>
      <c r="RZP446" s="69"/>
      <c r="RZQ446" s="69"/>
      <c r="RZR446" s="69"/>
      <c r="RZS446" s="107"/>
      <c r="RZT446" s="2"/>
      <c r="RZU446" s="15"/>
      <c r="RZV446" s="15"/>
      <c r="RZW446" s="80"/>
      <c r="RZX446" s="52"/>
      <c r="RZY446" s="69"/>
      <c r="RZZ446" s="69"/>
      <c r="SAA446" s="69"/>
      <c r="SAB446" s="107"/>
      <c r="SAC446" s="2"/>
      <c r="SAD446" s="15"/>
      <c r="SAE446" s="15"/>
      <c r="SAF446" s="80"/>
      <c r="SAG446" s="52"/>
      <c r="SAH446" s="69"/>
      <c r="SAI446" s="69"/>
      <c r="SAJ446" s="69"/>
      <c r="SAK446" s="107"/>
      <c r="SAL446" s="2"/>
      <c r="SAM446" s="15"/>
      <c r="SAN446" s="15"/>
      <c r="SAO446" s="80"/>
      <c r="SAP446" s="52"/>
      <c r="SAQ446" s="69"/>
      <c r="SAR446" s="69"/>
      <c r="SAS446" s="69"/>
      <c r="SAT446" s="107"/>
      <c r="SAU446" s="2"/>
      <c r="SAV446" s="15"/>
      <c r="SAW446" s="15"/>
      <c r="SAX446" s="80"/>
      <c r="SAY446" s="52"/>
      <c r="SAZ446" s="69"/>
      <c r="SBA446" s="69"/>
      <c r="SBB446" s="69"/>
      <c r="SBC446" s="107"/>
      <c r="SBD446" s="2"/>
      <c r="SBE446" s="15"/>
      <c r="SBF446" s="15"/>
      <c r="SBG446" s="80"/>
      <c r="SBH446" s="52"/>
      <c r="SBI446" s="69"/>
      <c r="SBJ446" s="69"/>
      <c r="SBK446" s="69"/>
      <c r="SBL446" s="107"/>
      <c r="SBM446" s="2"/>
      <c r="SBN446" s="15"/>
      <c r="SBO446" s="15"/>
      <c r="SBP446" s="80"/>
      <c r="SBQ446" s="52"/>
      <c r="SBR446" s="69"/>
      <c r="SBS446" s="69"/>
      <c r="SBT446" s="69"/>
      <c r="SBU446" s="107"/>
      <c r="SBV446" s="2"/>
      <c r="SBW446" s="15"/>
      <c r="SBX446" s="15"/>
      <c r="SBY446" s="80"/>
      <c r="SBZ446" s="52"/>
      <c r="SCA446" s="69"/>
      <c r="SCB446" s="69"/>
      <c r="SCC446" s="69"/>
      <c r="SCD446" s="107"/>
      <c r="SCE446" s="2"/>
      <c r="SCF446" s="15"/>
      <c r="SCG446" s="15"/>
      <c r="SCH446" s="80"/>
      <c r="SCI446" s="52"/>
      <c r="SCJ446" s="69"/>
      <c r="SCK446" s="69"/>
      <c r="SCL446" s="69"/>
      <c r="SCM446" s="107"/>
      <c r="SCN446" s="2"/>
      <c r="SCO446" s="15"/>
      <c r="SCP446" s="15"/>
      <c r="SCQ446" s="80"/>
      <c r="SCR446" s="52"/>
      <c r="SCS446" s="69"/>
      <c r="SCT446" s="69"/>
      <c r="SCU446" s="69"/>
      <c r="SCV446" s="107"/>
      <c r="SCW446" s="2"/>
      <c r="SCX446" s="15"/>
      <c r="SCY446" s="15"/>
      <c r="SCZ446" s="80"/>
      <c r="SDA446" s="52"/>
      <c r="SDB446" s="69"/>
      <c r="SDC446" s="69"/>
      <c r="SDD446" s="69"/>
      <c r="SDE446" s="107"/>
      <c r="SDF446" s="2"/>
      <c r="SDG446" s="15"/>
      <c r="SDH446" s="15"/>
      <c r="SDI446" s="80"/>
      <c r="SDJ446" s="52"/>
      <c r="SDK446" s="69"/>
      <c r="SDL446" s="69"/>
      <c r="SDM446" s="69"/>
      <c r="SDN446" s="107"/>
      <c r="SDO446" s="2"/>
      <c r="SDP446" s="15"/>
      <c r="SDQ446" s="15"/>
      <c r="SDR446" s="80"/>
      <c r="SDS446" s="52"/>
      <c r="SDT446" s="69"/>
      <c r="SDU446" s="69"/>
      <c r="SDV446" s="69"/>
      <c r="SDW446" s="107"/>
      <c r="SDX446" s="2"/>
      <c r="SDY446" s="15"/>
      <c r="SDZ446" s="15"/>
      <c r="SEA446" s="80"/>
      <c r="SEB446" s="52"/>
      <c r="SEC446" s="69"/>
      <c r="SED446" s="69"/>
      <c r="SEE446" s="69"/>
      <c r="SEF446" s="107"/>
      <c r="SEG446" s="2"/>
      <c r="SEH446" s="15"/>
      <c r="SEI446" s="15"/>
      <c r="SEJ446" s="80"/>
      <c r="SEK446" s="52"/>
      <c r="SEL446" s="69"/>
      <c r="SEM446" s="69"/>
      <c r="SEN446" s="69"/>
      <c r="SEO446" s="107"/>
      <c r="SEP446" s="2"/>
      <c r="SEQ446" s="15"/>
      <c r="SER446" s="15"/>
      <c r="SES446" s="80"/>
      <c r="SET446" s="52"/>
      <c r="SEU446" s="69"/>
      <c r="SEV446" s="69"/>
      <c r="SEW446" s="69"/>
      <c r="SEX446" s="107"/>
      <c r="SEY446" s="2"/>
      <c r="SEZ446" s="15"/>
      <c r="SFA446" s="15"/>
      <c r="SFB446" s="80"/>
      <c r="SFC446" s="52"/>
      <c r="SFD446" s="69"/>
      <c r="SFE446" s="69"/>
      <c r="SFF446" s="69"/>
      <c r="SFG446" s="107"/>
      <c r="SFH446" s="2"/>
      <c r="SFI446" s="15"/>
      <c r="SFJ446" s="15"/>
      <c r="SFK446" s="80"/>
      <c r="SFL446" s="52"/>
      <c r="SFM446" s="69"/>
      <c r="SFN446" s="69"/>
      <c r="SFO446" s="69"/>
      <c r="SFP446" s="107"/>
      <c r="SFQ446" s="2"/>
      <c r="SFR446" s="15"/>
      <c r="SFS446" s="15"/>
      <c r="SFT446" s="80"/>
      <c r="SFU446" s="52"/>
      <c r="SFV446" s="69"/>
      <c r="SFW446" s="69"/>
      <c r="SFX446" s="69"/>
      <c r="SFY446" s="107"/>
      <c r="SFZ446" s="2"/>
      <c r="SGA446" s="15"/>
      <c r="SGB446" s="15"/>
      <c r="SGC446" s="80"/>
      <c r="SGD446" s="52"/>
      <c r="SGE446" s="69"/>
      <c r="SGF446" s="69"/>
      <c r="SGG446" s="69"/>
      <c r="SGH446" s="107"/>
      <c r="SGI446" s="2"/>
      <c r="SGJ446" s="15"/>
      <c r="SGK446" s="15"/>
      <c r="SGL446" s="80"/>
      <c r="SGM446" s="52"/>
      <c r="SGN446" s="69"/>
      <c r="SGO446" s="69"/>
      <c r="SGP446" s="69"/>
      <c r="SGQ446" s="107"/>
      <c r="SGR446" s="2"/>
      <c r="SGS446" s="15"/>
      <c r="SGT446" s="15"/>
      <c r="SGU446" s="80"/>
      <c r="SGV446" s="52"/>
      <c r="SGW446" s="69"/>
      <c r="SGX446" s="69"/>
      <c r="SGY446" s="69"/>
      <c r="SGZ446" s="107"/>
      <c r="SHA446" s="2"/>
      <c r="SHB446" s="15"/>
      <c r="SHC446" s="15"/>
      <c r="SHD446" s="80"/>
      <c r="SHE446" s="52"/>
      <c r="SHF446" s="69"/>
      <c r="SHG446" s="69"/>
      <c r="SHH446" s="69"/>
      <c r="SHI446" s="107"/>
      <c r="SHJ446" s="2"/>
      <c r="SHK446" s="15"/>
      <c r="SHL446" s="15"/>
      <c r="SHM446" s="80"/>
      <c r="SHN446" s="52"/>
      <c r="SHO446" s="69"/>
      <c r="SHP446" s="69"/>
      <c r="SHQ446" s="69"/>
      <c r="SHR446" s="107"/>
      <c r="SHS446" s="2"/>
      <c r="SHT446" s="15"/>
      <c r="SHU446" s="15"/>
      <c r="SHV446" s="80"/>
      <c r="SHW446" s="52"/>
      <c r="SHX446" s="69"/>
      <c r="SHY446" s="69"/>
      <c r="SHZ446" s="69"/>
      <c r="SIA446" s="107"/>
      <c r="SIB446" s="2"/>
      <c r="SIC446" s="15"/>
      <c r="SID446" s="15"/>
      <c r="SIE446" s="80"/>
      <c r="SIF446" s="52"/>
      <c r="SIG446" s="69"/>
      <c r="SIH446" s="69"/>
      <c r="SII446" s="69"/>
      <c r="SIJ446" s="107"/>
      <c r="SIK446" s="2"/>
      <c r="SIL446" s="15"/>
      <c r="SIM446" s="15"/>
      <c r="SIN446" s="80"/>
      <c r="SIO446" s="52"/>
      <c r="SIP446" s="69"/>
      <c r="SIQ446" s="69"/>
      <c r="SIR446" s="69"/>
      <c r="SIS446" s="107"/>
      <c r="SIT446" s="2"/>
      <c r="SIU446" s="15"/>
      <c r="SIV446" s="15"/>
      <c r="SIW446" s="80"/>
      <c r="SIX446" s="52"/>
      <c r="SIY446" s="69"/>
      <c r="SIZ446" s="69"/>
      <c r="SJA446" s="69"/>
      <c r="SJB446" s="107"/>
      <c r="SJC446" s="2"/>
      <c r="SJD446" s="15"/>
      <c r="SJE446" s="15"/>
      <c r="SJF446" s="80"/>
      <c r="SJG446" s="52"/>
      <c r="SJH446" s="69"/>
      <c r="SJI446" s="69"/>
      <c r="SJJ446" s="69"/>
      <c r="SJK446" s="107"/>
      <c r="SJL446" s="2"/>
      <c r="SJM446" s="15"/>
      <c r="SJN446" s="15"/>
      <c r="SJO446" s="80"/>
      <c r="SJP446" s="52"/>
      <c r="SJQ446" s="69"/>
      <c r="SJR446" s="69"/>
      <c r="SJS446" s="69"/>
      <c r="SJT446" s="107"/>
      <c r="SJU446" s="2"/>
      <c r="SJV446" s="15"/>
      <c r="SJW446" s="15"/>
      <c r="SJX446" s="80"/>
      <c r="SJY446" s="52"/>
      <c r="SJZ446" s="69"/>
      <c r="SKA446" s="69"/>
      <c r="SKB446" s="69"/>
      <c r="SKC446" s="107"/>
      <c r="SKD446" s="2"/>
      <c r="SKE446" s="15"/>
      <c r="SKF446" s="15"/>
      <c r="SKG446" s="80"/>
      <c r="SKH446" s="52"/>
      <c r="SKI446" s="69"/>
      <c r="SKJ446" s="69"/>
      <c r="SKK446" s="69"/>
      <c r="SKL446" s="107"/>
      <c r="SKM446" s="2"/>
      <c r="SKN446" s="15"/>
      <c r="SKO446" s="15"/>
      <c r="SKP446" s="80"/>
      <c r="SKQ446" s="52"/>
      <c r="SKR446" s="69"/>
      <c r="SKS446" s="69"/>
      <c r="SKT446" s="69"/>
      <c r="SKU446" s="107"/>
      <c r="SKV446" s="2"/>
      <c r="SKW446" s="15"/>
      <c r="SKX446" s="15"/>
      <c r="SKY446" s="80"/>
      <c r="SKZ446" s="52"/>
      <c r="SLA446" s="69"/>
      <c r="SLB446" s="69"/>
      <c r="SLC446" s="69"/>
      <c r="SLD446" s="107"/>
      <c r="SLE446" s="2"/>
      <c r="SLF446" s="15"/>
      <c r="SLG446" s="15"/>
      <c r="SLH446" s="80"/>
      <c r="SLI446" s="52"/>
      <c r="SLJ446" s="69"/>
      <c r="SLK446" s="69"/>
      <c r="SLL446" s="69"/>
      <c r="SLM446" s="107"/>
      <c r="SLN446" s="2"/>
      <c r="SLO446" s="15"/>
      <c r="SLP446" s="15"/>
      <c r="SLQ446" s="80"/>
      <c r="SLR446" s="52"/>
      <c r="SLS446" s="69"/>
      <c r="SLT446" s="69"/>
      <c r="SLU446" s="69"/>
      <c r="SLV446" s="107"/>
      <c r="SLW446" s="2"/>
      <c r="SLX446" s="15"/>
      <c r="SLY446" s="15"/>
      <c r="SLZ446" s="80"/>
      <c r="SMA446" s="52"/>
      <c r="SMB446" s="69"/>
      <c r="SMC446" s="69"/>
      <c r="SMD446" s="69"/>
      <c r="SME446" s="107"/>
      <c r="SMF446" s="2"/>
      <c r="SMG446" s="15"/>
      <c r="SMH446" s="15"/>
      <c r="SMI446" s="80"/>
      <c r="SMJ446" s="52"/>
      <c r="SMK446" s="69"/>
      <c r="SML446" s="69"/>
      <c r="SMM446" s="69"/>
      <c r="SMN446" s="107"/>
      <c r="SMO446" s="2"/>
      <c r="SMP446" s="15"/>
      <c r="SMQ446" s="15"/>
      <c r="SMR446" s="80"/>
      <c r="SMS446" s="52"/>
      <c r="SMT446" s="69"/>
      <c r="SMU446" s="69"/>
      <c r="SMV446" s="69"/>
      <c r="SMW446" s="107"/>
      <c r="SMX446" s="2"/>
      <c r="SMY446" s="15"/>
      <c r="SMZ446" s="15"/>
      <c r="SNA446" s="80"/>
      <c r="SNB446" s="52"/>
      <c r="SNC446" s="69"/>
      <c r="SND446" s="69"/>
      <c r="SNE446" s="69"/>
      <c r="SNF446" s="107"/>
      <c r="SNG446" s="2"/>
      <c r="SNH446" s="15"/>
      <c r="SNI446" s="15"/>
      <c r="SNJ446" s="80"/>
      <c r="SNK446" s="52"/>
      <c r="SNL446" s="69"/>
      <c r="SNM446" s="69"/>
      <c r="SNN446" s="69"/>
      <c r="SNO446" s="107"/>
      <c r="SNP446" s="2"/>
      <c r="SNQ446" s="15"/>
      <c r="SNR446" s="15"/>
      <c r="SNS446" s="80"/>
      <c r="SNT446" s="52"/>
      <c r="SNU446" s="69"/>
      <c r="SNV446" s="69"/>
      <c r="SNW446" s="69"/>
      <c r="SNX446" s="107"/>
      <c r="SNY446" s="2"/>
      <c r="SNZ446" s="15"/>
      <c r="SOA446" s="15"/>
      <c r="SOB446" s="80"/>
      <c r="SOC446" s="52"/>
      <c r="SOD446" s="69"/>
      <c r="SOE446" s="69"/>
      <c r="SOF446" s="69"/>
      <c r="SOG446" s="107"/>
      <c r="SOH446" s="2"/>
      <c r="SOI446" s="15"/>
      <c r="SOJ446" s="15"/>
      <c r="SOK446" s="80"/>
      <c r="SOL446" s="52"/>
      <c r="SOM446" s="69"/>
      <c r="SON446" s="69"/>
      <c r="SOO446" s="69"/>
      <c r="SOP446" s="107"/>
      <c r="SOQ446" s="2"/>
      <c r="SOR446" s="15"/>
      <c r="SOS446" s="15"/>
      <c r="SOT446" s="80"/>
      <c r="SOU446" s="52"/>
      <c r="SOV446" s="69"/>
      <c r="SOW446" s="69"/>
      <c r="SOX446" s="69"/>
      <c r="SOY446" s="107"/>
      <c r="SOZ446" s="2"/>
      <c r="SPA446" s="15"/>
      <c r="SPB446" s="15"/>
      <c r="SPC446" s="80"/>
      <c r="SPD446" s="52"/>
      <c r="SPE446" s="69"/>
      <c r="SPF446" s="69"/>
      <c r="SPG446" s="69"/>
      <c r="SPH446" s="107"/>
      <c r="SPI446" s="2"/>
      <c r="SPJ446" s="15"/>
      <c r="SPK446" s="15"/>
      <c r="SPL446" s="80"/>
      <c r="SPM446" s="52"/>
      <c r="SPN446" s="69"/>
      <c r="SPO446" s="69"/>
      <c r="SPP446" s="69"/>
      <c r="SPQ446" s="107"/>
      <c r="SPR446" s="2"/>
      <c r="SPS446" s="15"/>
      <c r="SPT446" s="15"/>
      <c r="SPU446" s="80"/>
      <c r="SPV446" s="52"/>
      <c r="SPW446" s="69"/>
      <c r="SPX446" s="69"/>
      <c r="SPY446" s="69"/>
      <c r="SPZ446" s="107"/>
      <c r="SQA446" s="2"/>
      <c r="SQB446" s="15"/>
      <c r="SQC446" s="15"/>
      <c r="SQD446" s="80"/>
      <c r="SQE446" s="52"/>
      <c r="SQF446" s="69"/>
      <c r="SQG446" s="69"/>
      <c r="SQH446" s="69"/>
      <c r="SQI446" s="107"/>
      <c r="SQJ446" s="2"/>
      <c r="SQK446" s="15"/>
      <c r="SQL446" s="15"/>
      <c r="SQM446" s="80"/>
      <c r="SQN446" s="52"/>
      <c r="SQO446" s="69"/>
      <c r="SQP446" s="69"/>
      <c r="SQQ446" s="69"/>
      <c r="SQR446" s="107"/>
      <c r="SQS446" s="2"/>
      <c r="SQT446" s="15"/>
      <c r="SQU446" s="15"/>
      <c r="SQV446" s="80"/>
      <c r="SQW446" s="52"/>
      <c r="SQX446" s="69"/>
      <c r="SQY446" s="69"/>
      <c r="SQZ446" s="69"/>
      <c r="SRA446" s="107"/>
      <c r="SRB446" s="2"/>
      <c r="SRC446" s="15"/>
      <c r="SRD446" s="15"/>
      <c r="SRE446" s="80"/>
      <c r="SRF446" s="52"/>
      <c r="SRG446" s="69"/>
      <c r="SRH446" s="69"/>
      <c r="SRI446" s="69"/>
      <c r="SRJ446" s="107"/>
      <c r="SRK446" s="2"/>
      <c r="SRL446" s="15"/>
      <c r="SRM446" s="15"/>
      <c r="SRN446" s="80"/>
      <c r="SRO446" s="52"/>
      <c r="SRP446" s="69"/>
      <c r="SRQ446" s="69"/>
      <c r="SRR446" s="69"/>
      <c r="SRS446" s="107"/>
      <c r="SRT446" s="2"/>
      <c r="SRU446" s="15"/>
      <c r="SRV446" s="15"/>
      <c r="SRW446" s="80"/>
      <c r="SRX446" s="52"/>
      <c r="SRY446" s="69"/>
      <c r="SRZ446" s="69"/>
      <c r="SSA446" s="69"/>
      <c r="SSB446" s="107"/>
      <c r="SSC446" s="2"/>
      <c r="SSD446" s="15"/>
      <c r="SSE446" s="15"/>
      <c r="SSF446" s="80"/>
      <c r="SSG446" s="52"/>
      <c r="SSH446" s="69"/>
      <c r="SSI446" s="69"/>
      <c r="SSJ446" s="69"/>
      <c r="SSK446" s="107"/>
      <c r="SSL446" s="2"/>
      <c r="SSM446" s="15"/>
      <c r="SSN446" s="15"/>
      <c r="SSO446" s="80"/>
      <c r="SSP446" s="52"/>
      <c r="SSQ446" s="69"/>
      <c r="SSR446" s="69"/>
      <c r="SSS446" s="69"/>
      <c r="SST446" s="107"/>
      <c r="SSU446" s="2"/>
      <c r="SSV446" s="15"/>
      <c r="SSW446" s="15"/>
      <c r="SSX446" s="80"/>
      <c r="SSY446" s="52"/>
      <c r="SSZ446" s="69"/>
      <c r="STA446" s="69"/>
      <c r="STB446" s="69"/>
      <c r="STC446" s="107"/>
      <c r="STD446" s="2"/>
      <c r="STE446" s="15"/>
      <c r="STF446" s="15"/>
      <c r="STG446" s="80"/>
      <c r="STH446" s="52"/>
      <c r="STI446" s="69"/>
      <c r="STJ446" s="69"/>
      <c r="STK446" s="69"/>
      <c r="STL446" s="107"/>
      <c r="STM446" s="2"/>
      <c r="STN446" s="15"/>
      <c r="STO446" s="15"/>
      <c r="STP446" s="80"/>
      <c r="STQ446" s="52"/>
      <c r="STR446" s="69"/>
      <c r="STS446" s="69"/>
      <c r="STT446" s="69"/>
      <c r="STU446" s="107"/>
      <c r="STV446" s="2"/>
      <c r="STW446" s="15"/>
      <c r="STX446" s="15"/>
      <c r="STY446" s="80"/>
      <c r="STZ446" s="52"/>
      <c r="SUA446" s="69"/>
      <c r="SUB446" s="69"/>
      <c r="SUC446" s="69"/>
      <c r="SUD446" s="107"/>
      <c r="SUE446" s="2"/>
      <c r="SUF446" s="15"/>
      <c r="SUG446" s="15"/>
      <c r="SUH446" s="80"/>
      <c r="SUI446" s="52"/>
      <c r="SUJ446" s="69"/>
      <c r="SUK446" s="69"/>
      <c r="SUL446" s="69"/>
      <c r="SUM446" s="107"/>
      <c r="SUN446" s="2"/>
      <c r="SUO446" s="15"/>
      <c r="SUP446" s="15"/>
      <c r="SUQ446" s="80"/>
      <c r="SUR446" s="52"/>
      <c r="SUS446" s="69"/>
      <c r="SUT446" s="69"/>
      <c r="SUU446" s="69"/>
      <c r="SUV446" s="107"/>
      <c r="SUW446" s="2"/>
      <c r="SUX446" s="15"/>
      <c r="SUY446" s="15"/>
      <c r="SUZ446" s="80"/>
      <c r="SVA446" s="52"/>
      <c r="SVB446" s="69"/>
      <c r="SVC446" s="69"/>
      <c r="SVD446" s="69"/>
      <c r="SVE446" s="107"/>
      <c r="SVF446" s="2"/>
      <c r="SVG446" s="15"/>
      <c r="SVH446" s="15"/>
      <c r="SVI446" s="80"/>
      <c r="SVJ446" s="52"/>
      <c r="SVK446" s="69"/>
      <c r="SVL446" s="69"/>
      <c r="SVM446" s="69"/>
      <c r="SVN446" s="107"/>
      <c r="SVO446" s="2"/>
      <c r="SVP446" s="15"/>
      <c r="SVQ446" s="15"/>
      <c r="SVR446" s="80"/>
      <c r="SVS446" s="52"/>
      <c r="SVT446" s="69"/>
      <c r="SVU446" s="69"/>
      <c r="SVV446" s="69"/>
      <c r="SVW446" s="107"/>
      <c r="SVX446" s="2"/>
      <c r="SVY446" s="15"/>
      <c r="SVZ446" s="15"/>
      <c r="SWA446" s="80"/>
      <c r="SWB446" s="52"/>
      <c r="SWC446" s="69"/>
      <c r="SWD446" s="69"/>
      <c r="SWE446" s="69"/>
      <c r="SWF446" s="107"/>
      <c r="SWG446" s="2"/>
      <c r="SWH446" s="15"/>
      <c r="SWI446" s="15"/>
      <c r="SWJ446" s="80"/>
      <c r="SWK446" s="52"/>
      <c r="SWL446" s="69"/>
      <c r="SWM446" s="69"/>
      <c r="SWN446" s="69"/>
      <c r="SWO446" s="107"/>
      <c r="SWP446" s="2"/>
      <c r="SWQ446" s="15"/>
      <c r="SWR446" s="15"/>
      <c r="SWS446" s="80"/>
      <c r="SWT446" s="52"/>
      <c r="SWU446" s="69"/>
      <c r="SWV446" s="69"/>
      <c r="SWW446" s="69"/>
      <c r="SWX446" s="107"/>
      <c r="SWY446" s="2"/>
      <c r="SWZ446" s="15"/>
      <c r="SXA446" s="15"/>
      <c r="SXB446" s="80"/>
      <c r="SXC446" s="52"/>
      <c r="SXD446" s="69"/>
      <c r="SXE446" s="69"/>
      <c r="SXF446" s="69"/>
      <c r="SXG446" s="107"/>
      <c r="SXH446" s="2"/>
      <c r="SXI446" s="15"/>
      <c r="SXJ446" s="15"/>
      <c r="SXK446" s="80"/>
      <c r="SXL446" s="52"/>
      <c r="SXM446" s="69"/>
      <c r="SXN446" s="69"/>
      <c r="SXO446" s="69"/>
      <c r="SXP446" s="107"/>
      <c r="SXQ446" s="2"/>
      <c r="SXR446" s="15"/>
      <c r="SXS446" s="15"/>
      <c r="SXT446" s="80"/>
      <c r="SXU446" s="52"/>
      <c r="SXV446" s="69"/>
      <c r="SXW446" s="69"/>
      <c r="SXX446" s="69"/>
      <c r="SXY446" s="107"/>
      <c r="SXZ446" s="2"/>
      <c r="SYA446" s="15"/>
      <c r="SYB446" s="15"/>
      <c r="SYC446" s="80"/>
      <c r="SYD446" s="52"/>
      <c r="SYE446" s="69"/>
      <c r="SYF446" s="69"/>
      <c r="SYG446" s="69"/>
      <c r="SYH446" s="107"/>
      <c r="SYI446" s="2"/>
      <c r="SYJ446" s="15"/>
      <c r="SYK446" s="15"/>
      <c r="SYL446" s="80"/>
      <c r="SYM446" s="52"/>
      <c r="SYN446" s="69"/>
      <c r="SYO446" s="69"/>
      <c r="SYP446" s="69"/>
      <c r="SYQ446" s="107"/>
      <c r="SYR446" s="2"/>
      <c r="SYS446" s="15"/>
      <c r="SYT446" s="15"/>
      <c r="SYU446" s="80"/>
      <c r="SYV446" s="52"/>
      <c r="SYW446" s="69"/>
      <c r="SYX446" s="69"/>
      <c r="SYY446" s="69"/>
      <c r="SYZ446" s="107"/>
      <c r="SZA446" s="2"/>
      <c r="SZB446" s="15"/>
      <c r="SZC446" s="15"/>
      <c r="SZD446" s="80"/>
      <c r="SZE446" s="52"/>
      <c r="SZF446" s="69"/>
      <c r="SZG446" s="69"/>
      <c r="SZH446" s="69"/>
      <c r="SZI446" s="107"/>
      <c r="SZJ446" s="2"/>
      <c r="SZK446" s="15"/>
      <c r="SZL446" s="15"/>
      <c r="SZM446" s="80"/>
      <c r="SZN446" s="52"/>
      <c r="SZO446" s="69"/>
      <c r="SZP446" s="69"/>
      <c r="SZQ446" s="69"/>
      <c r="SZR446" s="107"/>
      <c r="SZS446" s="2"/>
      <c r="SZT446" s="15"/>
      <c r="SZU446" s="15"/>
      <c r="SZV446" s="80"/>
      <c r="SZW446" s="52"/>
      <c r="SZX446" s="69"/>
      <c r="SZY446" s="69"/>
      <c r="SZZ446" s="69"/>
      <c r="TAA446" s="107"/>
      <c r="TAB446" s="2"/>
      <c r="TAC446" s="15"/>
      <c r="TAD446" s="15"/>
      <c r="TAE446" s="80"/>
      <c r="TAF446" s="52"/>
      <c r="TAG446" s="69"/>
      <c r="TAH446" s="69"/>
      <c r="TAI446" s="69"/>
      <c r="TAJ446" s="107"/>
      <c r="TAK446" s="2"/>
      <c r="TAL446" s="15"/>
      <c r="TAM446" s="15"/>
      <c r="TAN446" s="80"/>
      <c r="TAO446" s="52"/>
      <c r="TAP446" s="69"/>
      <c r="TAQ446" s="69"/>
      <c r="TAR446" s="69"/>
      <c r="TAS446" s="107"/>
      <c r="TAT446" s="2"/>
      <c r="TAU446" s="15"/>
      <c r="TAV446" s="15"/>
      <c r="TAW446" s="80"/>
      <c r="TAX446" s="52"/>
      <c r="TAY446" s="69"/>
      <c r="TAZ446" s="69"/>
      <c r="TBA446" s="69"/>
      <c r="TBB446" s="107"/>
      <c r="TBC446" s="2"/>
      <c r="TBD446" s="15"/>
      <c r="TBE446" s="15"/>
      <c r="TBF446" s="80"/>
      <c r="TBG446" s="52"/>
      <c r="TBH446" s="69"/>
      <c r="TBI446" s="69"/>
      <c r="TBJ446" s="69"/>
      <c r="TBK446" s="107"/>
      <c r="TBL446" s="2"/>
      <c r="TBM446" s="15"/>
      <c r="TBN446" s="15"/>
      <c r="TBO446" s="80"/>
      <c r="TBP446" s="52"/>
      <c r="TBQ446" s="69"/>
      <c r="TBR446" s="69"/>
      <c r="TBS446" s="69"/>
      <c r="TBT446" s="107"/>
      <c r="TBU446" s="2"/>
      <c r="TBV446" s="15"/>
      <c r="TBW446" s="15"/>
      <c r="TBX446" s="80"/>
      <c r="TBY446" s="52"/>
      <c r="TBZ446" s="69"/>
      <c r="TCA446" s="69"/>
      <c r="TCB446" s="69"/>
      <c r="TCC446" s="107"/>
      <c r="TCD446" s="2"/>
      <c r="TCE446" s="15"/>
      <c r="TCF446" s="15"/>
      <c r="TCG446" s="80"/>
      <c r="TCH446" s="52"/>
      <c r="TCI446" s="69"/>
      <c r="TCJ446" s="69"/>
      <c r="TCK446" s="69"/>
      <c r="TCL446" s="107"/>
      <c r="TCM446" s="2"/>
      <c r="TCN446" s="15"/>
      <c r="TCO446" s="15"/>
      <c r="TCP446" s="80"/>
      <c r="TCQ446" s="52"/>
      <c r="TCR446" s="69"/>
      <c r="TCS446" s="69"/>
      <c r="TCT446" s="69"/>
      <c r="TCU446" s="107"/>
      <c r="TCV446" s="2"/>
      <c r="TCW446" s="15"/>
      <c r="TCX446" s="15"/>
      <c r="TCY446" s="80"/>
      <c r="TCZ446" s="52"/>
      <c r="TDA446" s="69"/>
      <c r="TDB446" s="69"/>
      <c r="TDC446" s="69"/>
      <c r="TDD446" s="107"/>
      <c r="TDE446" s="2"/>
      <c r="TDF446" s="15"/>
      <c r="TDG446" s="15"/>
      <c r="TDH446" s="80"/>
      <c r="TDI446" s="52"/>
      <c r="TDJ446" s="69"/>
      <c r="TDK446" s="69"/>
      <c r="TDL446" s="69"/>
      <c r="TDM446" s="107"/>
      <c r="TDN446" s="2"/>
      <c r="TDO446" s="15"/>
      <c r="TDP446" s="15"/>
      <c r="TDQ446" s="80"/>
      <c r="TDR446" s="52"/>
      <c r="TDS446" s="69"/>
      <c r="TDT446" s="69"/>
      <c r="TDU446" s="69"/>
      <c r="TDV446" s="107"/>
      <c r="TDW446" s="2"/>
      <c r="TDX446" s="15"/>
      <c r="TDY446" s="15"/>
      <c r="TDZ446" s="80"/>
      <c r="TEA446" s="52"/>
      <c r="TEB446" s="69"/>
      <c r="TEC446" s="69"/>
      <c r="TED446" s="69"/>
      <c r="TEE446" s="107"/>
      <c r="TEF446" s="2"/>
      <c r="TEG446" s="15"/>
      <c r="TEH446" s="15"/>
      <c r="TEI446" s="80"/>
      <c r="TEJ446" s="52"/>
      <c r="TEK446" s="69"/>
      <c r="TEL446" s="69"/>
      <c r="TEM446" s="69"/>
      <c r="TEN446" s="107"/>
      <c r="TEO446" s="2"/>
      <c r="TEP446" s="15"/>
      <c r="TEQ446" s="15"/>
      <c r="TER446" s="80"/>
      <c r="TES446" s="52"/>
      <c r="TET446" s="69"/>
      <c r="TEU446" s="69"/>
      <c r="TEV446" s="69"/>
      <c r="TEW446" s="107"/>
      <c r="TEX446" s="2"/>
      <c r="TEY446" s="15"/>
      <c r="TEZ446" s="15"/>
      <c r="TFA446" s="80"/>
      <c r="TFB446" s="52"/>
      <c r="TFC446" s="69"/>
      <c r="TFD446" s="69"/>
      <c r="TFE446" s="69"/>
      <c r="TFF446" s="107"/>
      <c r="TFG446" s="2"/>
      <c r="TFH446" s="15"/>
      <c r="TFI446" s="15"/>
      <c r="TFJ446" s="80"/>
      <c r="TFK446" s="52"/>
      <c r="TFL446" s="69"/>
      <c r="TFM446" s="69"/>
      <c r="TFN446" s="69"/>
      <c r="TFO446" s="107"/>
      <c r="TFP446" s="2"/>
      <c r="TFQ446" s="15"/>
      <c r="TFR446" s="15"/>
      <c r="TFS446" s="80"/>
      <c r="TFT446" s="52"/>
      <c r="TFU446" s="69"/>
      <c r="TFV446" s="69"/>
      <c r="TFW446" s="69"/>
      <c r="TFX446" s="107"/>
      <c r="TFY446" s="2"/>
      <c r="TFZ446" s="15"/>
      <c r="TGA446" s="15"/>
      <c r="TGB446" s="80"/>
      <c r="TGC446" s="52"/>
      <c r="TGD446" s="69"/>
      <c r="TGE446" s="69"/>
      <c r="TGF446" s="69"/>
      <c r="TGG446" s="107"/>
      <c r="TGH446" s="2"/>
      <c r="TGI446" s="15"/>
      <c r="TGJ446" s="15"/>
      <c r="TGK446" s="80"/>
      <c r="TGL446" s="52"/>
      <c r="TGM446" s="69"/>
      <c r="TGN446" s="69"/>
      <c r="TGO446" s="69"/>
      <c r="TGP446" s="107"/>
      <c r="TGQ446" s="2"/>
      <c r="TGR446" s="15"/>
      <c r="TGS446" s="15"/>
      <c r="TGT446" s="80"/>
      <c r="TGU446" s="52"/>
      <c r="TGV446" s="69"/>
      <c r="TGW446" s="69"/>
      <c r="TGX446" s="69"/>
      <c r="TGY446" s="107"/>
      <c r="TGZ446" s="2"/>
      <c r="THA446" s="15"/>
      <c r="THB446" s="15"/>
      <c r="THC446" s="80"/>
      <c r="THD446" s="52"/>
      <c r="THE446" s="69"/>
      <c r="THF446" s="69"/>
      <c r="THG446" s="69"/>
      <c r="THH446" s="107"/>
      <c r="THI446" s="2"/>
      <c r="THJ446" s="15"/>
      <c r="THK446" s="15"/>
      <c r="THL446" s="80"/>
      <c r="THM446" s="52"/>
      <c r="THN446" s="69"/>
      <c r="THO446" s="69"/>
      <c r="THP446" s="69"/>
      <c r="THQ446" s="107"/>
      <c r="THR446" s="2"/>
      <c r="THS446" s="15"/>
      <c r="THT446" s="15"/>
      <c r="THU446" s="80"/>
      <c r="THV446" s="52"/>
      <c r="THW446" s="69"/>
      <c r="THX446" s="69"/>
      <c r="THY446" s="69"/>
      <c r="THZ446" s="107"/>
      <c r="TIA446" s="2"/>
      <c r="TIB446" s="15"/>
      <c r="TIC446" s="15"/>
      <c r="TID446" s="80"/>
      <c r="TIE446" s="52"/>
      <c r="TIF446" s="69"/>
      <c r="TIG446" s="69"/>
      <c r="TIH446" s="69"/>
      <c r="TII446" s="107"/>
      <c r="TIJ446" s="2"/>
      <c r="TIK446" s="15"/>
      <c r="TIL446" s="15"/>
      <c r="TIM446" s="80"/>
      <c r="TIN446" s="52"/>
      <c r="TIO446" s="69"/>
      <c r="TIP446" s="69"/>
      <c r="TIQ446" s="69"/>
      <c r="TIR446" s="107"/>
      <c r="TIS446" s="2"/>
      <c r="TIT446" s="15"/>
      <c r="TIU446" s="15"/>
      <c r="TIV446" s="80"/>
      <c r="TIW446" s="52"/>
      <c r="TIX446" s="69"/>
      <c r="TIY446" s="69"/>
      <c r="TIZ446" s="69"/>
      <c r="TJA446" s="107"/>
      <c r="TJB446" s="2"/>
      <c r="TJC446" s="15"/>
      <c r="TJD446" s="15"/>
      <c r="TJE446" s="80"/>
      <c r="TJF446" s="52"/>
      <c r="TJG446" s="69"/>
      <c r="TJH446" s="69"/>
      <c r="TJI446" s="69"/>
      <c r="TJJ446" s="107"/>
      <c r="TJK446" s="2"/>
      <c r="TJL446" s="15"/>
      <c r="TJM446" s="15"/>
      <c r="TJN446" s="80"/>
      <c r="TJO446" s="52"/>
      <c r="TJP446" s="69"/>
      <c r="TJQ446" s="69"/>
      <c r="TJR446" s="69"/>
      <c r="TJS446" s="107"/>
      <c r="TJT446" s="2"/>
      <c r="TJU446" s="15"/>
      <c r="TJV446" s="15"/>
      <c r="TJW446" s="80"/>
      <c r="TJX446" s="52"/>
      <c r="TJY446" s="69"/>
      <c r="TJZ446" s="69"/>
      <c r="TKA446" s="69"/>
      <c r="TKB446" s="107"/>
      <c r="TKC446" s="2"/>
      <c r="TKD446" s="15"/>
      <c r="TKE446" s="15"/>
      <c r="TKF446" s="80"/>
      <c r="TKG446" s="52"/>
      <c r="TKH446" s="69"/>
      <c r="TKI446" s="69"/>
      <c r="TKJ446" s="69"/>
      <c r="TKK446" s="107"/>
      <c r="TKL446" s="2"/>
      <c r="TKM446" s="15"/>
      <c r="TKN446" s="15"/>
      <c r="TKO446" s="80"/>
      <c r="TKP446" s="52"/>
      <c r="TKQ446" s="69"/>
      <c r="TKR446" s="69"/>
      <c r="TKS446" s="69"/>
      <c r="TKT446" s="107"/>
      <c r="TKU446" s="2"/>
      <c r="TKV446" s="15"/>
      <c r="TKW446" s="15"/>
      <c r="TKX446" s="80"/>
      <c r="TKY446" s="52"/>
      <c r="TKZ446" s="69"/>
      <c r="TLA446" s="69"/>
      <c r="TLB446" s="69"/>
      <c r="TLC446" s="107"/>
      <c r="TLD446" s="2"/>
      <c r="TLE446" s="15"/>
      <c r="TLF446" s="15"/>
      <c r="TLG446" s="80"/>
      <c r="TLH446" s="52"/>
      <c r="TLI446" s="69"/>
      <c r="TLJ446" s="69"/>
      <c r="TLK446" s="69"/>
      <c r="TLL446" s="107"/>
      <c r="TLM446" s="2"/>
      <c r="TLN446" s="15"/>
      <c r="TLO446" s="15"/>
      <c r="TLP446" s="80"/>
      <c r="TLQ446" s="52"/>
      <c r="TLR446" s="69"/>
      <c r="TLS446" s="69"/>
      <c r="TLT446" s="69"/>
      <c r="TLU446" s="107"/>
      <c r="TLV446" s="2"/>
      <c r="TLW446" s="15"/>
      <c r="TLX446" s="15"/>
      <c r="TLY446" s="80"/>
      <c r="TLZ446" s="52"/>
      <c r="TMA446" s="69"/>
      <c r="TMB446" s="69"/>
      <c r="TMC446" s="69"/>
      <c r="TMD446" s="107"/>
      <c r="TME446" s="2"/>
      <c r="TMF446" s="15"/>
      <c r="TMG446" s="15"/>
      <c r="TMH446" s="80"/>
      <c r="TMI446" s="52"/>
      <c r="TMJ446" s="69"/>
      <c r="TMK446" s="69"/>
      <c r="TML446" s="69"/>
      <c r="TMM446" s="107"/>
      <c r="TMN446" s="2"/>
      <c r="TMO446" s="15"/>
      <c r="TMP446" s="15"/>
      <c r="TMQ446" s="80"/>
      <c r="TMR446" s="52"/>
      <c r="TMS446" s="69"/>
      <c r="TMT446" s="69"/>
      <c r="TMU446" s="69"/>
      <c r="TMV446" s="107"/>
      <c r="TMW446" s="2"/>
      <c r="TMX446" s="15"/>
      <c r="TMY446" s="15"/>
      <c r="TMZ446" s="80"/>
      <c r="TNA446" s="52"/>
      <c r="TNB446" s="69"/>
      <c r="TNC446" s="69"/>
      <c r="TND446" s="69"/>
      <c r="TNE446" s="107"/>
      <c r="TNF446" s="2"/>
      <c r="TNG446" s="15"/>
      <c r="TNH446" s="15"/>
      <c r="TNI446" s="80"/>
      <c r="TNJ446" s="52"/>
      <c r="TNK446" s="69"/>
      <c r="TNL446" s="69"/>
      <c r="TNM446" s="69"/>
      <c r="TNN446" s="107"/>
      <c r="TNO446" s="2"/>
      <c r="TNP446" s="15"/>
      <c r="TNQ446" s="15"/>
      <c r="TNR446" s="80"/>
      <c r="TNS446" s="52"/>
      <c r="TNT446" s="69"/>
      <c r="TNU446" s="69"/>
      <c r="TNV446" s="69"/>
      <c r="TNW446" s="107"/>
      <c r="TNX446" s="2"/>
      <c r="TNY446" s="15"/>
      <c r="TNZ446" s="15"/>
      <c r="TOA446" s="80"/>
      <c r="TOB446" s="52"/>
      <c r="TOC446" s="69"/>
      <c r="TOD446" s="69"/>
      <c r="TOE446" s="69"/>
      <c r="TOF446" s="107"/>
      <c r="TOG446" s="2"/>
      <c r="TOH446" s="15"/>
      <c r="TOI446" s="15"/>
      <c r="TOJ446" s="80"/>
      <c r="TOK446" s="52"/>
      <c r="TOL446" s="69"/>
      <c r="TOM446" s="69"/>
      <c r="TON446" s="69"/>
      <c r="TOO446" s="107"/>
      <c r="TOP446" s="2"/>
      <c r="TOQ446" s="15"/>
      <c r="TOR446" s="15"/>
      <c r="TOS446" s="80"/>
      <c r="TOT446" s="52"/>
      <c r="TOU446" s="69"/>
      <c r="TOV446" s="69"/>
      <c r="TOW446" s="69"/>
      <c r="TOX446" s="107"/>
      <c r="TOY446" s="2"/>
      <c r="TOZ446" s="15"/>
      <c r="TPA446" s="15"/>
      <c r="TPB446" s="80"/>
      <c r="TPC446" s="52"/>
      <c r="TPD446" s="69"/>
      <c r="TPE446" s="69"/>
      <c r="TPF446" s="69"/>
      <c r="TPG446" s="107"/>
      <c r="TPH446" s="2"/>
      <c r="TPI446" s="15"/>
      <c r="TPJ446" s="15"/>
      <c r="TPK446" s="80"/>
      <c r="TPL446" s="52"/>
      <c r="TPM446" s="69"/>
      <c r="TPN446" s="69"/>
      <c r="TPO446" s="69"/>
      <c r="TPP446" s="107"/>
      <c r="TPQ446" s="2"/>
      <c r="TPR446" s="15"/>
      <c r="TPS446" s="15"/>
      <c r="TPT446" s="80"/>
      <c r="TPU446" s="52"/>
      <c r="TPV446" s="69"/>
      <c r="TPW446" s="69"/>
      <c r="TPX446" s="69"/>
      <c r="TPY446" s="107"/>
      <c r="TPZ446" s="2"/>
      <c r="TQA446" s="15"/>
      <c r="TQB446" s="15"/>
      <c r="TQC446" s="80"/>
      <c r="TQD446" s="52"/>
      <c r="TQE446" s="69"/>
      <c r="TQF446" s="69"/>
      <c r="TQG446" s="69"/>
      <c r="TQH446" s="107"/>
      <c r="TQI446" s="2"/>
      <c r="TQJ446" s="15"/>
      <c r="TQK446" s="15"/>
      <c r="TQL446" s="80"/>
      <c r="TQM446" s="52"/>
      <c r="TQN446" s="69"/>
      <c r="TQO446" s="69"/>
      <c r="TQP446" s="69"/>
      <c r="TQQ446" s="107"/>
      <c r="TQR446" s="2"/>
      <c r="TQS446" s="15"/>
      <c r="TQT446" s="15"/>
      <c r="TQU446" s="80"/>
      <c r="TQV446" s="52"/>
      <c r="TQW446" s="69"/>
      <c r="TQX446" s="69"/>
      <c r="TQY446" s="69"/>
      <c r="TQZ446" s="107"/>
      <c r="TRA446" s="2"/>
      <c r="TRB446" s="15"/>
      <c r="TRC446" s="15"/>
      <c r="TRD446" s="80"/>
      <c r="TRE446" s="52"/>
      <c r="TRF446" s="69"/>
      <c r="TRG446" s="69"/>
      <c r="TRH446" s="69"/>
      <c r="TRI446" s="107"/>
      <c r="TRJ446" s="2"/>
      <c r="TRK446" s="15"/>
      <c r="TRL446" s="15"/>
      <c r="TRM446" s="80"/>
      <c r="TRN446" s="52"/>
      <c r="TRO446" s="69"/>
      <c r="TRP446" s="69"/>
      <c r="TRQ446" s="69"/>
      <c r="TRR446" s="107"/>
      <c r="TRS446" s="2"/>
      <c r="TRT446" s="15"/>
      <c r="TRU446" s="15"/>
      <c r="TRV446" s="80"/>
      <c r="TRW446" s="52"/>
      <c r="TRX446" s="69"/>
      <c r="TRY446" s="69"/>
      <c r="TRZ446" s="69"/>
      <c r="TSA446" s="107"/>
      <c r="TSB446" s="2"/>
      <c r="TSC446" s="15"/>
      <c r="TSD446" s="15"/>
      <c r="TSE446" s="80"/>
      <c r="TSF446" s="52"/>
      <c r="TSG446" s="69"/>
      <c r="TSH446" s="69"/>
      <c r="TSI446" s="69"/>
      <c r="TSJ446" s="107"/>
      <c r="TSK446" s="2"/>
      <c r="TSL446" s="15"/>
      <c r="TSM446" s="15"/>
      <c r="TSN446" s="80"/>
      <c r="TSO446" s="52"/>
      <c r="TSP446" s="69"/>
      <c r="TSQ446" s="69"/>
      <c r="TSR446" s="69"/>
      <c r="TSS446" s="107"/>
      <c r="TST446" s="2"/>
      <c r="TSU446" s="15"/>
      <c r="TSV446" s="15"/>
      <c r="TSW446" s="80"/>
      <c r="TSX446" s="52"/>
      <c r="TSY446" s="69"/>
      <c r="TSZ446" s="69"/>
      <c r="TTA446" s="69"/>
      <c r="TTB446" s="107"/>
      <c r="TTC446" s="2"/>
      <c r="TTD446" s="15"/>
      <c r="TTE446" s="15"/>
      <c r="TTF446" s="80"/>
      <c r="TTG446" s="52"/>
      <c r="TTH446" s="69"/>
      <c r="TTI446" s="69"/>
      <c r="TTJ446" s="69"/>
      <c r="TTK446" s="107"/>
      <c r="TTL446" s="2"/>
      <c r="TTM446" s="15"/>
      <c r="TTN446" s="15"/>
      <c r="TTO446" s="80"/>
      <c r="TTP446" s="52"/>
      <c r="TTQ446" s="69"/>
      <c r="TTR446" s="69"/>
      <c r="TTS446" s="69"/>
      <c r="TTT446" s="107"/>
      <c r="TTU446" s="2"/>
      <c r="TTV446" s="15"/>
      <c r="TTW446" s="15"/>
      <c r="TTX446" s="80"/>
      <c r="TTY446" s="52"/>
      <c r="TTZ446" s="69"/>
      <c r="TUA446" s="69"/>
      <c r="TUB446" s="69"/>
      <c r="TUC446" s="107"/>
      <c r="TUD446" s="2"/>
      <c r="TUE446" s="15"/>
      <c r="TUF446" s="15"/>
      <c r="TUG446" s="80"/>
      <c r="TUH446" s="52"/>
      <c r="TUI446" s="69"/>
      <c r="TUJ446" s="69"/>
      <c r="TUK446" s="69"/>
      <c r="TUL446" s="107"/>
      <c r="TUM446" s="2"/>
      <c r="TUN446" s="15"/>
      <c r="TUO446" s="15"/>
      <c r="TUP446" s="80"/>
      <c r="TUQ446" s="52"/>
      <c r="TUR446" s="69"/>
      <c r="TUS446" s="69"/>
      <c r="TUT446" s="69"/>
      <c r="TUU446" s="107"/>
      <c r="TUV446" s="2"/>
      <c r="TUW446" s="15"/>
      <c r="TUX446" s="15"/>
      <c r="TUY446" s="80"/>
      <c r="TUZ446" s="52"/>
      <c r="TVA446" s="69"/>
      <c r="TVB446" s="69"/>
      <c r="TVC446" s="69"/>
      <c r="TVD446" s="107"/>
      <c r="TVE446" s="2"/>
      <c r="TVF446" s="15"/>
      <c r="TVG446" s="15"/>
      <c r="TVH446" s="80"/>
      <c r="TVI446" s="52"/>
      <c r="TVJ446" s="69"/>
      <c r="TVK446" s="69"/>
      <c r="TVL446" s="69"/>
      <c r="TVM446" s="107"/>
      <c r="TVN446" s="2"/>
      <c r="TVO446" s="15"/>
      <c r="TVP446" s="15"/>
      <c r="TVQ446" s="80"/>
      <c r="TVR446" s="52"/>
      <c r="TVS446" s="69"/>
      <c r="TVT446" s="69"/>
      <c r="TVU446" s="69"/>
      <c r="TVV446" s="107"/>
      <c r="TVW446" s="2"/>
      <c r="TVX446" s="15"/>
      <c r="TVY446" s="15"/>
      <c r="TVZ446" s="80"/>
      <c r="TWA446" s="52"/>
      <c r="TWB446" s="69"/>
      <c r="TWC446" s="69"/>
      <c r="TWD446" s="69"/>
      <c r="TWE446" s="107"/>
      <c r="TWF446" s="2"/>
      <c r="TWG446" s="15"/>
      <c r="TWH446" s="15"/>
      <c r="TWI446" s="80"/>
      <c r="TWJ446" s="52"/>
      <c r="TWK446" s="69"/>
      <c r="TWL446" s="69"/>
      <c r="TWM446" s="69"/>
      <c r="TWN446" s="107"/>
      <c r="TWO446" s="2"/>
      <c r="TWP446" s="15"/>
      <c r="TWQ446" s="15"/>
      <c r="TWR446" s="80"/>
      <c r="TWS446" s="52"/>
      <c r="TWT446" s="69"/>
      <c r="TWU446" s="69"/>
      <c r="TWV446" s="69"/>
      <c r="TWW446" s="107"/>
      <c r="TWX446" s="2"/>
      <c r="TWY446" s="15"/>
      <c r="TWZ446" s="15"/>
      <c r="TXA446" s="80"/>
      <c r="TXB446" s="52"/>
      <c r="TXC446" s="69"/>
      <c r="TXD446" s="69"/>
      <c r="TXE446" s="69"/>
      <c r="TXF446" s="107"/>
      <c r="TXG446" s="2"/>
      <c r="TXH446" s="15"/>
      <c r="TXI446" s="15"/>
      <c r="TXJ446" s="80"/>
      <c r="TXK446" s="52"/>
      <c r="TXL446" s="69"/>
      <c r="TXM446" s="69"/>
      <c r="TXN446" s="69"/>
      <c r="TXO446" s="107"/>
      <c r="TXP446" s="2"/>
      <c r="TXQ446" s="15"/>
      <c r="TXR446" s="15"/>
      <c r="TXS446" s="80"/>
      <c r="TXT446" s="52"/>
      <c r="TXU446" s="69"/>
      <c r="TXV446" s="69"/>
      <c r="TXW446" s="69"/>
      <c r="TXX446" s="107"/>
      <c r="TXY446" s="2"/>
      <c r="TXZ446" s="15"/>
      <c r="TYA446" s="15"/>
      <c r="TYB446" s="80"/>
      <c r="TYC446" s="52"/>
      <c r="TYD446" s="69"/>
      <c r="TYE446" s="69"/>
      <c r="TYF446" s="69"/>
      <c r="TYG446" s="107"/>
      <c r="TYH446" s="2"/>
      <c r="TYI446" s="15"/>
      <c r="TYJ446" s="15"/>
      <c r="TYK446" s="80"/>
      <c r="TYL446" s="52"/>
      <c r="TYM446" s="69"/>
      <c r="TYN446" s="69"/>
      <c r="TYO446" s="69"/>
      <c r="TYP446" s="107"/>
      <c r="TYQ446" s="2"/>
      <c r="TYR446" s="15"/>
      <c r="TYS446" s="15"/>
      <c r="TYT446" s="80"/>
      <c r="TYU446" s="52"/>
      <c r="TYV446" s="69"/>
      <c r="TYW446" s="69"/>
      <c r="TYX446" s="69"/>
      <c r="TYY446" s="107"/>
      <c r="TYZ446" s="2"/>
      <c r="TZA446" s="15"/>
      <c r="TZB446" s="15"/>
      <c r="TZC446" s="80"/>
      <c r="TZD446" s="52"/>
      <c r="TZE446" s="69"/>
      <c r="TZF446" s="69"/>
      <c r="TZG446" s="69"/>
      <c r="TZH446" s="107"/>
      <c r="TZI446" s="2"/>
      <c r="TZJ446" s="15"/>
      <c r="TZK446" s="15"/>
      <c r="TZL446" s="80"/>
      <c r="TZM446" s="52"/>
      <c r="TZN446" s="69"/>
      <c r="TZO446" s="69"/>
      <c r="TZP446" s="69"/>
      <c r="TZQ446" s="107"/>
      <c r="TZR446" s="2"/>
      <c r="TZS446" s="15"/>
      <c r="TZT446" s="15"/>
      <c r="TZU446" s="80"/>
      <c r="TZV446" s="52"/>
      <c r="TZW446" s="69"/>
      <c r="TZX446" s="69"/>
      <c r="TZY446" s="69"/>
      <c r="TZZ446" s="107"/>
      <c r="UAA446" s="2"/>
      <c r="UAB446" s="15"/>
      <c r="UAC446" s="15"/>
      <c r="UAD446" s="80"/>
      <c r="UAE446" s="52"/>
      <c r="UAF446" s="69"/>
      <c r="UAG446" s="69"/>
      <c r="UAH446" s="69"/>
      <c r="UAI446" s="107"/>
      <c r="UAJ446" s="2"/>
      <c r="UAK446" s="15"/>
      <c r="UAL446" s="15"/>
      <c r="UAM446" s="80"/>
      <c r="UAN446" s="52"/>
      <c r="UAO446" s="69"/>
      <c r="UAP446" s="69"/>
      <c r="UAQ446" s="69"/>
      <c r="UAR446" s="107"/>
      <c r="UAS446" s="2"/>
      <c r="UAT446" s="15"/>
      <c r="UAU446" s="15"/>
      <c r="UAV446" s="80"/>
      <c r="UAW446" s="52"/>
      <c r="UAX446" s="69"/>
      <c r="UAY446" s="69"/>
      <c r="UAZ446" s="69"/>
      <c r="UBA446" s="107"/>
      <c r="UBB446" s="2"/>
      <c r="UBC446" s="15"/>
      <c r="UBD446" s="15"/>
      <c r="UBE446" s="80"/>
      <c r="UBF446" s="52"/>
      <c r="UBG446" s="69"/>
      <c r="UBH446" s="69"/>
      <c r="UBI446" s="69"/>
      <c r="UBJ446" s="107"/>
      <c r="UBK446" s="2"/>
      <c r="UBL446" s="15"/>
      <c r="UBM446" s="15"/>
      <c r="UBN446" s="80"/>
      <c r="UBO446" s="52"/>
      <c r="UBP446" s="69"/>
      <c r="UBQ446" s="69"/>
      <c r="UBR446" s="69"/>
      <c r="UBS446" s="107"/>
      <c r="UBT446" s="2"/>
      <c r="UBU446" s="15"/>
      <c r="UBV446" s="15"/>
      <c r="UBW446" s="80"/>
      <c r="UBX446" s="52"/>
      <c r="UBY446" s="69"/>
      <c r="UBZ446" s="69"/>
      <c r="UCA446" s="69"/>
      <c r="UCB446" s="107"/>
      <c r="UCC446" s="2"/>
      <c r="UCD446" s="15"/>
      <c r="UCE446" s="15"/>
      <c r="UCF446" s="80"/>
      <c r="UCG446" s="52"/>
      <c r="UCH446" s="69"/>
      <c r="UCI446" s="69"/>
      <c r="UCJ446" s="69"/>
      <c r="UCK446" s="107"/>
      <c r="UCL446" s="2"/>
      <c r="UCM446" s="15"/>
      <c r="UCN446" s="15"/>
      <c r="UCO446" s="80"/>
      <c r="UCP446" s="52"/>
      <c r="UCQ446" s="69"/>
      <c r="UCR446" s="69"/>
      <c r="UCS446" s="69"/>
      <c r="UCT446" s="107"/>
      <c r="UCU446" s="2"/>
      <c r="UCV446" s="15"/>
      <c r="UCW446" s="15"/>
      <c r="UCX446" s="80"/>
      <c r="UCY446" s="52"/>
      <c r="UCZ446" s="69"/>
      <c r="UDA446" s="69"/>
      <c r="UDB446" s="69"/>
      <c r="UDC446" s="107"/>
      <c r="UDD446" s="2"/>
      <c r="UDE446" s="15"/>
      <c r="UDF446" s="15"/>
      <c r="UDG446" s="80"/>
      <c r="UDH446" s="52"/>
      <c r="UDI446" s="69"/>
      <c r="UDJ446" s="69"/>
      <c r="UDK446" s="69"/>
      <c r="UDL446" s="107"/>
      <c r="UDM446" s="2"/>
      <c r="UDN446" s="15"/>
      <c r="UDO446" s="15"/>
      <c r="UDP446" s="80"/>
      <c r="UDQ446" s="52"/>
      <c r="UDR446" s="69"/>
      <c r="UDS446" s="69"/>
      <c r="UDT446" s="69"/>
      <c r="UDU446" s="107"/>
      <c r="UDV446" s="2"/>
      <c r="UDW446" s="15"/>
      <c r="UDX446" s="15"/>
      <c r="UDY446" s="80"/>
      <c r="UDZ446" s="52"/>
      <c r="UEA446" s="69"/>
      <c r="UEB446" s="69"/>
      <c r="UEC446" s="69"/>
      <c r="UED446" s="107"/>
      <c r="UEE446" s="2"/>
      <c r="UEF446" s="15"/>
      <c r="UEG446" s="15"/>
      <c r="UEH446" s="80"/>
      <c r="UEI446" s="52"/>
      <c r="UEJ446" s="69"/>
      <c r="UEK446" s="69"/>
      <c r="UEL446" s="69"/>
      <c r="UEM446" s="107"/>
      <c r="UEN446" s="2"/>
      <c r="UEO446" s="15"/>
      <c r="UEP446" s="15"/>
      <c r="UEQ446" s="80"/>
      <c r="UER446" s="52"/>
      <c r="UES446" s="69"/>
      <c r="UET446" s="69"/>
      <c r="UEU446" s="69"/>
      <c r="UEV446" s="107"/>
      <c r="UEW446" s="2"/>
      <c r="UEX446" s="15"/>
      <c r="UEY446" s="15"/>
      <c r="UEZ446" s="80"/>
      <c r="UFA446" s="52"/>
      <c r="UFB446" s="69"/>
      <c r="UFC446" s="69"/>
      <c r="UFD446" s="69"/>
      <c r="UFE446" s="107"/>
      <c r="UFF446" s="2"/>
      <c r="UFG446" s="15"/>
      <c r="UFH446" s="15"/>
      <c r="UFI446" s="80"/>
      <c r="UFJ446" s="52"/>
      <c r="UFK446" s="69"/>
      <c r="UFL446" s="69"/>
      <c r="UFM446" s="69"/>
      <c r="UFN446" s="107"/>
      <c r="UFO446" s="2"/>
      <c r="UFP446" s="15"/>
      <c r="UFQ446" s="15"/>
      <c r="UFR446" s="80"/>
      <c r="UFS446" s="52"/>
      <c r="UFT446" s="69"/>
      <c r="UFU446" s="69"/>
      <c r="UFV446" s="69"/>
      <c r="UFW446" s="107"/>
      <c r="UFX446" s="2"/>
      <c r="UFY446" s="15"/>
      <c r="UFZ446" s="15"/>
      <c r="UGA446" s="80"/>
      <c r="UGB446" s="52"/>
      <c r="UGC446" s="69"/>
      <c r="UGD446" s="69"/>
      <c r="UGE446" s="69"/>
      <c r="UGF446" s="107"/>
      <c r="UGG446" s="2"/>
      <c r="UGH446" s="15"/>
      <c r="UGI446" s="15"/>
      <c r="UGJ446" s="80"/>
      <c r="UGK446" s="52"/>
      <c r="UGL446" s="69"/>
      <c r="UGM446" s="69"/>
      <c r="UGN446" s="69"/>
      <c r="UGO446" s="107"/>
      <c r="UGP446" s="2"/>
      <c r="UGQ446" s="15"/>
      <c r="UGR446" s="15"/>
      <c r="UGS446" s="80"/>
      <c r="UGT446" s="52"/>
      <c r="UGU446" s="69"/>
      <c r="UGV446" s="69"/>
      <c r="UGW446" s="69"/>
      <c r="UGX446" s="107"/>
      <c r="UGY446" s="2"/>
      <c r="UGZ446" s="15"/>
      <c r="UHA446" s="15"/>
      <c r="UHB446" s="80"/>
      <c r="UHC446" s="52"/>
      <c r="UHD446" s="69"/>
      <c r="UHE446" s="69"/>
      <c r="UHF446" s="69"/>
      <c r="UHG446" s="107"/>
      <c r="UHH446" s="2"/>
      <c r="UHI446" s="15"/>
      <c r="UHJ446" s="15"/>
      <c r="UHK446" s="80"/>
      <c r="UHL446" s="52"/>
      <c r="UHM446" s="69"/>
      <c r="UHN446" s="69"/>
      <c r="UHO446" s="69"/>
      <c r="UHP446" s="107"/>
      <c r="UHQ446" s="2"/>
      <c r="UHR446" s="15"/>
      <c r="UHS446" s="15"/>
      <c r="UHT446" s="80"/>
      <c r="UHU446" s="52"/>
      <c r="UHV446" s="69"/>
      <c r="UHW446" s="69"/>
      <c r="UHX446" s="69"/>
      <c r="UHY446" s="107"/>
      <c r="UHZ446" s="2"/>
      <c r="UIA446" s="15"/>
      <c r="UIB446" s="15"/>
      <c r="UIC446" s="80"/>
      <c r="UID446" s="52"/>
      <c r="UIE446" s="69"/>
      <c r="UIF446" s="69"/>
      <c r="UIG446" s="69"/>
      <c r="UIH446" s="107"/>
      <c r="UII446" s="2"/>
      <c r="UIJ446" s="15"/>
      <c r="UIK446" s="15"/>
      <c r="UIL446" s="80"/>
      <c r="UIM446" s="52"/>
      <c r="UIN446" s="69"/>
      <c r="UIO446" s="69"/>
      <c r="UIP446" s="69"/>
      <c r="UIQ446" s="107"/>
      <c r="UIR446" s="2"/>
      <c r="UIS446" s="15"/>
      <c r="UIT446" s="15"/>
      <c r="UIU446" s="80"/>
      <c r="UIV446" s="52"/>
      <c r="UIW446" s="69"/>
      <c r="UIX446" s="69"/>
      <c r="UIY446" s="69"/>
      <c r="UIZ446" s="107"/>
      <c r="UJA446" s="2"/>
      <c r="UJB446" s="15"/>
      <c r="UJC446" s="15"/>
      <c r="UJD446" s="80"/>
      <c r="UJE446" s="52"/>
      <c r="UJF446" s="69"/>
      <c r="UJG446" s="69"/>
      <c r="UJH446" s="69"/>
      <c r="UJI446" s="107"/>
      <c r="UJJ446" s="2"/>
      <c r="UJK446" s="15"/>
      <c r="UJL446" s="15"/>
      <c r="UJM446" s="80"/>
      <c r="UJN446" s="52"/>
      <c r="UJO446" s="69"/>
      <c r="UJP446" s="69"/>
      <c r="UJQ446" s="69"/>
      <c r="UJR446" s="107"/>
      <c r="UJS446" s="2"/>
      <c r="UJT446" s="15"/>
      <c r="UJU446" s="15"/>
      <c r="UJV446" s="80"/>
      <c r="UJW446" s="52"/>
      <c r="UJX446" s="69"/>
      <c r="UJY446" s="69"/>
      <c r="UJZ446" s="69"/>
      <c r="UKA446" s="107"/>
      <c r="UKB446" s="2"/>
      <c r="UKC446" s="15"/>
      <c r="UKD446" s="15"/>
      <c r="UKE446" s="80"/>
      <c r="UKF446" s="52"/>
      <c r="UKG446" s="69"/>
      <c r="UKH446" s="69"/>
      <c r="UKI446" s="69"/>
      <c r="UKJ446" s="107"/>
      <c r="UKK446" s="2"/>
      <c r="UKL446" s="15"/>
      <c r="UKM446" s="15"/>
      <c r="UKN446" s="80"/>
      <c r="UKO446" s="52"/>
      <c r="UKP446" s="69"/>
      <c r="UKQ446" s="69"/>
      <c r="UKR446" s="69"/>
      <c r="UKS446" s="107"/>
      <c r="UKT446" s="2"/>
      <c r="UKU446" s="15"/>
      <c r="UKV446" s="15"/>
      <c r="UKW446" s="80"/>
      <c r="UKX446" s="52"/>
      <c r="UKY446" s="69"/>
      <c r="UKZ446" s="69"/>
      <c r="ULA446" s="69"/>
      <c r="ULB446" s="107"/>
      <c r="ULC446" s="2"/>
      <c r="ULD446" s="15"/>
      <c r="ULE446" s="15"/>
      <c r="ULF446" s="80"/>
      <c r="ULG446" s="52"/>
      <c r="ULH446" s="69"/>
      <c r="ULI446" s="69"/>
      <c r="ULJ446" s="69"/>
      <c r="ULK446" s="107"/>
      <c r="ULL446" s="2"/>
      <c r="ULM446" s="15"/>
      <c r="ULN446" s="15"/>
      <c r="ULO446" s="80"/>
      <c r="ULP446" s="52"/>
      <c r="ULQ446" s="69"/>
      <c r="ULR446" s="69"/>
      <c r="ULS446" s="69"/>
      <c r="ULT446" s="107"/>
      <c r="ULU446" s="2"/>
      <c r="ULV446" s="15"/>
      <c r="ULW446" s="15"/>
      <c r="ULX446" s="80"/>
      <c r="ULY446" s="52"/>
      <c r="ULZ446" s="69"/>
      <c r="UMA446" s="69"/>
      <c r="UMB446" s="69"/>
      <c r="UMC446" s="107"/>
      <c r="UMD446" s="2"/>
      <c r="UME446" s="15"/>
      <c r="UMF446" s="15"/>
      <c r="UMG446" s="80"/>
      <c r="UMH446" s="52"/>
      <c r="UMI446" s="69"/>
      <c r="UMJ446" s="69"/>
      <c r="UMK446" s="69"/>
      <c r="UML446" s="107"/>
      <c r="UMM446" s="2"/>
      <c r="UMN446" s="15"/>
      <c r="UMO446" s="15"/>
      <c r="UMP446" s="80"/>
      <c r="UMQ446" s="52"/>
      <c r="UMR446" s="69"/>
      <c r="UMS446" s="69"/>
      <c r="UMT446" s="69"/>
      <c r="UMU446" s="107"/>
      <c r="UMV446" s="2"/>
      <c r="UMW446" s="15"/>
      <c r="UMX446" s="15"/>
      <c r="UMY446" s="80"/>
      <c r="UMZ446" s="52"/>
      <c r="UNA446" s="69"/>
      <c r="UNB446" s="69"/>
      <c r="UNC446" s="69"/>
      <c r="UND446" s="107"/>
      <c r="UNE446" s="2"/>
      <c r="UNF446" s="15"/>
      <c r="UNG446" s="15"/>
      <c r="UNH446" s="80"/>
      <c r="UNI446" s="52"/>
      <c r="UNJ446" s="69"/>
      <c r="UNK446" s="69"/>
      <c r="UNL446" s="69"/>
      <c r="UNM446" s="107"/>
      <c r="UNN446" s="2"/>
      <c r="UNO446" s="15"/>
      <c r="UNP446" s="15"/>
      <c r="UNQ446" s="80"/>
      <c r="UNR446" s="52"/>
      <c r="UNS446" s="69"/>
      <c r="UNT446" s="69"/>
      <c r="UNU446" s="69"/>
      <c r="UNV446" s="107"/>
      <c r="UNW446" s="2"/>
      <c r="UNX446" s="15"/>
      <c r="UNY446" s="15"/>
      <c r="UNZ446" s="80"/>
      <c r="UOA446" s="52"/>
      <c r="UOB446" s="69"/>
      <c r="UOC446" s="69"/>
      <c r="UOD446" s="69"/>
      <c r="UOE446" s="107"/>
      <c r="UOF446" s="2"/>
      <c r="UOG446" s="15"/>
      <c r="UOH446" s="15"/>
      <c r="UOI446" s="80"/>
      <c r="UOJ446" s="52"/>
      <c r="UOK446" s="69"/>
      <c r="UOL446" s="69"/>
      <c r="UOM446" s="69"/>
      <c r="UON446" s="107"/>
      <c r="UOO446" s="2"/>
      <c r="UOP446" s="15"/>
      <c r="UOQ446" s="15"/>
      <c r="UOR446" s="80"/>
      <c r="UOS446" s="52"/>
      <c r="UOT446" s="69"/>
      <c r="UOU446" s="69"/>
      <c r="UOV446" s="69"/>
      <c r="UOW446" s="107"/>
      <c r="UOX446" s="2"/>
      <c r="UOY446" s="15"/>
      <c r="UOZ446" s="15"/>
      <c r="UPA446" s="80"/>
      <c r="UPB446" s="52"/>
      <c r="UPC446" s="69"/>
      <c r="UPD446" s="69"/>
      <c r="UPE446" s="69"/>
      <c r="UPF446" s="107"/>
      <c r="UPG446" s="2"/>
      <c r="UPH446" s="15"/>
      <c r="UPI446" s="15"/>
      <c r="UPJ446" s="80"/>
      <c r="UPK446" s="52"/>
      <c r="UPL446" s="69"/>
      <c r="UPM446" s="69"/>
      <c r="UPN446" s="69"/>
      <c r="UPO446" s="107"/>
      <c r="UPP446" s="2"/>
      <c r="UPQ446" s="15"/>
      <c r="UPR446" s="15"/>
      <c r="UPS446" s="80"/>
      <c r="UPT446" s="52"/>
      <c r="UPU446" s="69"/>
      <c r="UPV446" s="69"/>
      <c r="UPW446" s="69"/>
      <c r="UPX446" s="107"/>
      <c r="UPY446" s="2"/>
      <c r="UPZ446" s="15"/>
      <c r="UQA446" s="15"/>
      <c r="UQB446" s="80"/>
      <c r="UQC446" s="52"/>
      <c r="UQD446" s="69"/>
      <c r="UQE446" s="69"/>
      <c r="UQF446" s="69"/>
      <c r="UQG446" s="107"/>
      <c r="UQH446" s="2"/>
      <c r="UQI446" s="15"/>
      <c r="UQJ446" s="15"/>
      <c r="UQK446" s="80"/>
      <c r="UQL446" s="52"/>
      <c r="UQM446" s="69"/>
      <c r="UQN446" s="69"/>
      <c r="UQO446" s="69"/>
      <c r="UQP446" s="107"/>
      <c r="UQQ446" s="2"/>
      <c r="UQR446" s="15"/>
      <c r="UQS446" s="15"/>
      <c r="UQT446" s="80"/>
      <c r="UQU446" s="52"/>
      <c r="UQV446" s="69"/>
      <c r="UQW446" s="69"/>
      <c r="UQX446" s="69"/>
      <c r="UQY446" s="107"/>
      <c r="UQZ446" s="2"/>
      <c r="URA446" s="15"/>
      <c r="URB446" s="15"/>
      <c r="URC446" s="80"/>
      <c r="URD446" s="52"/>
      <c r="URE446" s="69"/>
      <c r="URF446" s="69"/>
      <c r="URG446" s="69"/>
      <c r="URH446" s="107"/>
      <c r="URI446" s="2"/>
      <c r="URJ446" s="15"/>
      <c r="URK446" s="15"/>
      <c r="URL446" s="80"/>
      <c r="URM446" s="52"/>
      <c r="URN446" s="69"/>
      <c r="URO446" s="69"/>
      <c r="URP446" s="69"/>
      <c r="URQ446" s="107"/>
      <c r="URR446" s="2"/>
      <c r="URS446" s="15"/>
      <c r="URT446" s="15"/>
      <c r="URU446" s="80"/>
      <c r="URV446" s="52"/>
      <c r="URW446" s="69"/>
      <c r="URX446" s="69"/>
      <c r="URY446" s="69"/>
      <c r="URZ446" s="107"/>
      <c r="USA446" s="2"/>
      <c r="USB446" s="15"/>
      <c r="USC446" s="15"/>
      <c r="USD446" s="80"/>
      <c r="USE446" s="52"/>
      <c r="USF446" s="69"/>
      <c r="USG446" s="69"/>
      <c r="USH446" s="69"/>
      <c r="USI446" s="107"/>
      <c r="USJ446" s="2"/>
      <c r="USK446" s="15"/>
      <c r="USL446" s="15"/>
      <c r="USM446" s="80"/>
      <c r="USN446" s="52"/>
      <c r="USO446" s="69"/>
      <c r="USP446" s="69"/>
      <c r="USQ446" s="69"/>
      <c r="USR446" s="107"/>
      <c r="USS446" s="2"/>
      <c r="UST446" s="15"/>
      <c r="USU446" s="15"/>
      <c r="USV446" s="80"/>
      <c r="USW446" s="52"/>
      <c r="USX446" s="69"/>
      <c r="USY446" s="69"/>
      <c r="USZ446" s="69"/>
      <c r="UTA446" s="107"/>
      <c r="UTB446" s="2"/>
      <c r="UTC446" s="15"/>
      <c r="UTD446" s="15"/>
      <c r="UTE446" s="80"/>
      <c r="UTF446" s="52"/>
      <c r="UTG446" s="69"/>
      <c r="UTH446" s="69"/>
      <c r="UTI446" s="69"/>
      <c r="UTJ446" s="107"/>
      <c r="UTK446" s="2"/>
      <c r="UTL446" s="15"/>
      <c r="UTM446" s="15"/>
      <c r="UTN446" s="80"/>
      <c r="UTO446" s="52"/>
      <c r="UTP446" s="69"/>
      <c r="UTQ446" s="69"/>
      <c r="UTR446" s="69"/>
      <c r="UTS446" s="107"/>
      <c r="UTT446" s="2"/>
      <c r="UTU446" s="15"/>
      <c r="UTV446" s="15"/>
      <c r="UTW446" s="80"/>
      <c r="UTX446" s="52"/>
      <c r="UTY446" s="69"/>
      <c r="UTZ446" s="69"/>
      <c r="UUA446" s="69"/>
      <c r="UUB446" s="107"/>
      <c r="UUC446" s="2"/>
      <c r="UUD446" s="15"/>
      <c r="UUE446" s="15"/>
      <c r="UUF446" s="80"/>
      <c r="UUG446" s="52"/>
      <c r="UUH446" s="69"/>
      <c r="UUI446" s="69"/>
      <c r="UUJ446" s="69"/>
      <c r="UUK446" s="107"/>
      <c r="UUL446" s="2"/>
      <c r="UUM446" s="15"/>
      <c r="UUN446" s="15"/>
      <c r="UUO446" s="80"/>
      <c r="UUP446" s="52"/>
      <c r="UUQ446" s="69"/>
      <c r="UUR446" s="69"/>
      <c r="UUS446" s="69"/>
      <c r="UUT446" s="107"/>
      <c r="UUU446" s="2"/>
      <c r="UUV446" s="15"/>
      <c r="UUW446" s="15"/>
      <c r="UUX446" s="80"/>
      <c r="UUY446" s="52"/>
      <c r="UUZ446" s="69"/>
      <c r="UVA446" s="69"/>
      <c r="UVB446" s="69"/>
      <c r="UVC446" s="107"/>
      <c r="UVD446" s="2"/>
      <c r="UVE446" s="15"/>
      <c r="UVF446" s="15"/>
      <c r="UVG446" s="80"/>
      <c r="UVH446" s="52"/>
      <c r="UVI446" s="69"/>
      <c r="UVJ446" s="69"/>
      <c r="UVK446" s="69"/>
      <c r="UVL446" s="107"/>
      <c r="UVM446" s="2"/>
      <c r="UVN446" s="15"/>
      <c r="UVO446" s="15"/>
      <c r="UVP446" s="80"/>
      <c r="UVQ446" s="52"/>
      <c r="UVR446" s="69"/>
      <c r="UVS446" s="69"/>
      <c r="UVT446" s="69"/>
      <c r="UVU446" s="107"/>
      <c r="UVV446" s="2"/>
      <c r="UVW446" s="15"/>
      <c r="UVX446" s="15"/>
      <c r="UVY446" s="80"/>
      <c r="UVZ446" s="52"/>
      <c r="UWA446" s="69"/>
      <c r="UWB446" s="69"/>
      <c r="UWC446" s="69"/>
      <c r="UWD446" s="107"/>
      <c r="UWE446" s="2"/>
      <c r="UWF446" s="15"/>
      <c r="UWG446" s="15"/>
      <c r="UWH446" s="80"/>
      <c r="UWI446" s="52"/>
      <c r="UWJ446" s="69"/>
      <c r="UWK446" s="69"/>
      <c r="UWL446" s="69"/>
      <c r="UWM446" s="107"/>
      <c r="UWN446" s="2"/>
      <c r="UWO446" s="15"/>
      <c r="UWP446" s="15"/>
      <c r="UWQ446" s="80"/>
      <c r="UWR446" s="52"/>
      <c r="UWS446" s="69"/>
      <c r="UWT446" s="69"/>
      <c r="UWU446" s="69"/>
      <c r="UWV446" s="107"/>
      <c r="UWW446" s="2"/>
      <c r="UWX446" s="15"/>
      <c r="UWY446" s="15"/>
      <c r="UWZ446" s="80"/>
      <c r="UXA446" s="52"/>
      <c r="UXB446" s="69"/>
      <c r="UXC446" s="69"/>
      <c r="UXD446" s="69"/>
      <c r="UXE446" s="107"/>
      <c r="UXF446" s="2"/>
      <c r="UXG446" s="15"/>
      <c r="UXH446" s="15"/>
      <c r="UXI446" s="80"/>
      <c r="UXJ446" s="52"/>
      <c r="UXK446" s="69"/>
      <c r="UXL446" s="69"/>
      <c r="UXM446" s="69"/>
      <c r="UXN446" s="107"/>
      <c r="UXO446" s="2"/>
      <c r="UXP446" s="15"/>
      <c r="UXQ446" s="15"/>
      <c r="UXR446" s="80"/>
      <c r="UXS446" s="52"/>
      <c r="UXT446" s="69"/>
      <c r="UXU446" s="69"/>
      <c r="UXV446" s="69"/>
      <c r="UXW446" s="107"/>
      <c r="UXX446" s="2"/>
      <c r="UXY446" s="15"/>
      <c r="UXZ446" s="15"/>
      <c r="UYA446" s="80"/>
      <c r="UYB446" s="52"/>
      <c r="UYC446" s="69"/>
      <c r="UYD446" s="69"/>
      <c r="UYE446" s="69"/>
      <c r="UYF446" s="107"/>
      <c r="UYG446" s="2"/>
      <c r="UYH446" s="15"/>
      <c r="UYI446" s="15"/>
      <c r="UYJ446" s="80"/>
      <c r="UYK446" s="52"/>
      <c r="UYL446" s="69"/>
      <c r="UYM446" s="69"/>
      <c r="UYN446" s="69"/>
      <c r="UYO446" s="107"/>
      <c r="UYP446" s="2"/>
      <c r="UYQ446" s="15"/>
      <c r="UYR446" s="15"/>
      <c r="UYS446" s="80"/>
      <c r="UYT446" s="52"/>
      <c r="UYU446" s="69"/>
      <c r="UYV446" s="69"/>
      <c r="UYW446" s="69"/>
      <c r="UYX446" s="107"/>
      <c r="UYY446" s="2"/>
      <c r="UYZ446" s="15"/>
      <c r="UZA446" s="15"/>
      <c r="UZB446" s="80"/>
      <c r="UZC446" s="52"/>
      <c r="UZD446" s="69"/>
      <c r="UZE446" s="69"/>
      <c r="UZF446" s="69"/>
      <c r="UZG446" s="107"/>
      <c r="UZH446" s="2"/>
      <c r="UZI446" s="15"/>
      <c r="UZJ446" s="15"/>
      <c r="UZK446" s="80"/>
      <c r="UZL446" s="52"/>
      <c r="UZM446" s="69"/>
      <c r="UZN446" s="69"/>
      <c r="UZO446" s="69"/>
      <c r="UZP446" s="107"/>
      <c r="UZQ446" s="2"/>
      <c r="UZR446" s="15"/>
      <c r="UZS446" s="15"/>
      <c r="UZT446" s="80"/>
      <c r="UZU446" s="52"/>
      <c r="UZV446" s="69"/>
      <c r="UZW446" s="69"/>
      <c r="UZX446" s="69"/>
      <c r="UZY446" s="107"/>
      <c r="UZZ446" s="2"/>
      <c r="VAA446" s="15"/>
      <c r="VAB446" s="15"/>
      <c r="VAC446" s="80"/>
      <c r="VAD446" s="52"/>
      <c r="VAE446" s="69"/>
      <c r="VAF446" s="69"/>
      <c r="VAG446" s="69"/>
      <c r="VAH446" s="107"/>
      <c r="VAI446" s="2"/>
      <c r="VAJ446" s="15"/>
      <c r="VAK446" s="15"/>
      <c r="VAL446" s="80"/>
      <c r="VAM446" s="52"/>
      <c r="VAN446" s="69"/>
      <c r="VAO446" s="69"/>
      <c r="VAP446" s="69"/>
      <c r="VAQ446" s="107"/>
      <c r="VAR446" s="2"/>
      <c r="VAS446" s="15"/>
      <c r="VAT446" s="15"/>
      <c r="VAU446" s="80"/>
      <c r="VAV446" s="52"/>
      <c r="VAW446" s="69"/>
      <c r="VAX446" s="69"/>
      <c r="VAY446" s="69"/>
      <c r="VAZ446" s="107"/>
      <c r="VBA446" s="2"/>
      <c r="VBB446" s="15"/>
      <c r="VBC446" s="15"/>
      <c r="VBD446" s="80"/>
      <c r="VBE446" s="52"/>
      <c r="VBF446" s="69"/>
      <c r="VBG446" s="69"/>
      <c r="VBH446" s="69"/>
      <c r="VBI446" s="107"/>
      <c r="VBJ446" s="2"/>
      <c r="VBK446" s="15"/>
      <c r="VBL446" s="15"/>
      <c r="VBM446" s="80"/>
      <c r="VBN446" s="52"/>
      <c r="VBO446" s="69"/>
      <c r="VBP446" s="69"/>
      <c r="VBQ446" s="69"/>
      <c r="VBR446" s="107"/>
      <c r="VBS446" s="2"/>
      <c r="VBT446" s="15"/>
      <c r="VBU446" s="15"/>
      <c r="VBV446" s="80"/>
      <c r="VBW446" s="52"/>
      <c r="VBX446" s="69"/>
      <c r="VBY446" s="69"/>
      <c r="VBZ446" s="69"/>
      <c r="VCA446" s="107"/>
      <c r="VCB446" s="2"/>
      <c r="VCC446" s="15"/>
      <c r="VCD446" s="15"/>
      <c r="VCE446" s="80"/>
      <c r="VCF446" s="52"/>
      <c r="VCG446" s="69"/>
      <c r="VCH446" s="69"/>
      <c r="VCI446" s="69"/>
      <c r="VCJ446" s="107"/>
      <c r="VCK446" s="2"/>
      <c r="VCL446" s="15"/>
      <c r="VCM446" s="15"/>
      <c r="VCN446" s="80"/>
      <c r="VCO446" s="52"/>
      <c r="VCP446" s="69"/>
      <c r="VCQ446" s="69"/>
      <c r="VCR446" s="69"/>
      <c r="VCS446" s="107"/>
      <c r="VCT446" s="2"/>
      <c r="VCU446" s="15"/>
      <c r="VCV446" s="15"/>
      <c r="VCW446" s="80"/>
      <c r="VCX446" s="52"/>
      <c r="VCY446" s="69"/>
      <c r="VCZ446" s="69"/>
      <c r="VDA446" s="69"/>
      <c r="VDB446" s="107"/>
      <c r="VDC446" s="2"/>
      <c r="VDD446" s="15"/>
      <c r="VDE446" s="15"/>
      <c r="VDF446" s="80"/>
      <c r="VDG446" s="52"/>
      <c r="VDH446" s="69"/>
      <c r="VDI446" s="69"/>
      <c r="VDJ446" s="69"/>
      <c r="VDK446" s="107"/>
      <c r="VDL446" s="2"/>
      <c r="VDM446" s="15"/>
      <c r="VDN446" s="15"/>
      <c r="VDO446" s="80"/>
      <c r="VDP446" s="52"/>
      <c r="VDQ446" s="69"/>
      <c r="VDR446" s="69"/>
      <c r="VDS446" s="69"/>
      <c r="VDT446" s="107"/>
      <c r="VDU446" s="2"/>
      <c r="VDV446" s="15"/>
      <c r="VDW446" s="15"/>
      <c r="VDX446" s="80"/>
      <c r="VDY446" s="52"/>
      <c r="VDZ446" s="69"/>
      <c r="VEA446" s="69"/>
      <c r="VEB446" s="69"/>
      <c r="VEC446" s="107"/>
      <c r="VED446" s="2"/>
      <c r="VEE446" s="15"/>
      <c r="VEF446" s="15"/>
      <c r="VEG446" s="80"/>
      <c r="VEH446" s="52"/>
      <c r="VEI446" s="69"/>
      <c r="VEJ446" s="69"/>
      <c r="VEK446" s="69"/>
      <c r="VEL446" s="107"/>
      <c r="VEM446" s="2"/>
      <c r="VEN446" s="15"/>
      <c r="VEO446" s="15"/>
      <c r="VEP446" s="80"/>
      <c r="VEQ446" s="52"/>
      <c r="VER446" s="69"/>
      <c r="VES446" s="69"/>
      <c r="VET446" s="69"/>
      <c r="VEU446" s="107"/>
      <c r="VEV446" s="2"/>
      <c r="VEW446" s="15"/>
      <c r="VEX446" s="15"/>
      <c r="VEY446" s="80"/>
      <c r="VEZ446" s="52"/>
      <c r="VFA446" s="69"/>
      <c r="VFB446" s="69"/>
      <c r="VFC446" s="69"/>
      <c r="VFD446" s="107"/>
      <c r="VFE446" s="2"/>
      <c r="VFF446" s="15"/>
      <c r="VFG446" s="15"/>
      <c r="VFH446" s="80"/>
      <c r="VFI446" s="52"/>
      <c r="VFJ446" s="69"/>
      <c r="VFK446" s="69"/>
      <c r="VFL446" s="69"/>
      <c r="VFM446" s="107"/>
      <c r="VFN446" s="2"/>
      <c r="VFO446" s="15"/>
      <c r="VFP446" s="15"/>
      <c r="VFQ446" s="80"/>
      <c r="VFR446" s="52"/>
      <c r="VFS446" s="69"/>
      <c r="VFT446" s="69"/>
      <c r="VFU446" s="69"/>
      <c r="VFV446" s="107"/>
      <c r="VFW446" s="2"/>
      <c r="VFX446" s="15"/>
      <c r="VFY446" s="15"/>
      <c r="VFZ446" s="80"/>
      <c r="VGA446" s="52"/>
      <c r="VGB446" s="69"/>
      <c r="VGC446" s="69"/>
      <c r="VGD446" s="69"/>
      <c r="VGE446" s="107"/>
      <c r="VGF446" s="2"/>
      <c r="VGG446" s="15"/>
      <c r="VGH446" s="15"/>
      <c r="VGI446" s="80"/>
      <c r="VGJ446" s="52"/>
      <c r="VGK446" s="69"/>
      <c r="VGL446" s="69"/>
      <c r="VGM446" s="69"/>
      <c r="VGN446" s="107"/>
      <c r="VGO446" s="2"/>
      <c r="VGP446" s="15"/>
      <c r="VGQ446" s="15"/>
      <c r="VGR446" s="80"/>
      <c r="VGS446" s="52"/>
      <c r="VGT446" s="69"/>
      <c r="VGU446" s="69"/>
      <c r="VGV446" s="69"/>
      <c r="VGW446" s="107"/>
      <c r="VGX446" s="2"/>
      <c r="VGY446" s="15"/>
      <c r="VGZ446" s="15"/>
      <c r="VHA446" s="80"/>
      <c r="VHB446" s="52"/>
      <c r="VHC446" s="69"/>
      <c r="VHD446" s="69"/>
      <c r="VHE446" s="69"/>
      <c r="VHF446" s="107"/>
      <c r="VHG446" s="2"/>
      <c r="VHH446" s="15"/>
      <c r="VHI446" s="15"/>
      <c r="VHJ446" s="80"/>
      <c r="VHK446" s="52"/>
      <c r="VHL446" s="69"/>
      <c r="VHM446" s="69"/>
      <c r="VHN446" s="69"/>
      <c r="VHO446" s="107"/>
      <c r="VHP446" s="2"/>
      <c r="VHQ446" s="15"/>
      <c r="VHR446" s="15"/>
      <c r="VHS446" s="80"/>
      <c r="VHT446" s="52"/>
      <c r="VHU446" s="69"/>
      <c r="VHV446" s="69"/>
      <c r="VHW446" s="69"/>
      <c r="VHX446" s="107"/>
      <c r="VHY446" s="2"/>
      <c r="VHZ446" s="15"/>
      <c r="VIA446" s="15"/>
      <c r="VIB446" s="80"/>
      <c r="VIC446" s="52"/>
      <c r="VID446" s="69"/>
      <c r="VIE446" s="69"/>
      <c r="VIF446" s="69"/>
      <c r="VIG446" s="107"/>
      <c r="VIH446" s="2"/>
      <c r="VII446" s="15"/>
      <c r="VIJ446" s="15"/>
      <c r="VIK446" s="80"/>
      <c r="VIL446" s="52"/>
      <c r="VIM446" s="69"/>
      <c r="VIN446" s="69"/>
      <c r="VIO446" s="69"/>
      <c r="VIP446" s="107"/>
      <c r="VIQ446" s="2"/>
      <c r="VIR446" s="15"/>
      <c r="VIS446" s="15"/>
      <c r="VIT446" s="80"/>
      <c r="VIU446" s="52"/>
      <c r="VIV446" s="69"/>
      <c r="VIW446" s="69"/>
      <c r="VIX446" s="69"/>
      <c r="VIY446" s="107"/>
      <c r="VIZ446" s="2"/>
      <c r="VJA446" s="15"/>
      <c r="VJB446" s="15"/>
      <c r="VJC446" s="80"/>
      <c r="VJD446" s="52"/>
      <c r="VJE446" s="69"/>
      <c r="VJF446" s="69"/>
      <c r="VJG446" s="69"/>
      <c r="VJH446" s="107"/>
      <c r="VJI446" s="2"/>
      <c r="VJJ446" s="15"/>
      <c r="VJK446" s="15"/>
      <c r="VJL446" s="80"/>
      <c r="VJM446" s="52"/>
      <c r="VJN446" s="69"/>
      <c r="VJO446" s="69"/>
      <c r="VJP446" s="69"/>
      <c r="VJQ446" s="107"/>
      <c r="VJR446" s="2"/>
      <c r="VJS446" s="15"/>
      <c r="VJT446" s="15"/>
      <c r="VJU446" s="80"/>
      <c r="VJV446" s="52"/>
      <c r="VJW446" s="69"/>
      <c r="VJX446" s="69"/>
      <c r="VJY446" s="69"/>
      <c r="VJZ446" s="107"/>
      <c r="VKA446" s="2"/>
      <c r="VKB446" s="15"/>
      <c r="VKC446" s="15"/>
      <c r="VKD446" s="80"/>
      <c r="VKE446" s="52"/>
      <c r="VKF446" s="69"/>
      <c r="VKG446" s="69"/>
      <c r="VKH446" s="69"/>
      <c r="VKI446" s="107"/>
      <c r="VKJ446" s="2"/>
      <c r="VKK446" s="15"/>
      <c r="VKL446" s="15"/>
      <c r="VKM446" s="80"/>
      <c r="VKN446" s="52"/>
      <c r="VKO446" s="69"/>
      <c r="VKP446" s="69"/>
      <c r="VKQ446" s="69"/>
      <c r="VKR446" s="107"/>
      <c r="VKS446" s="2"/>
      <c r="VKT446" s="15"/>
      <c r="VKU446" s="15"/>
      <c r="VKV446" s="80"/>
      <c r="VKW446" s="52"/>
      <c r="VKX446" s="69"/>
      <c r="VKY446" s="69"/>
      <c r="VKZ446" s="69"/>
      <c r="VLA446" s="107"/>
      <c r="VLB446" s="2"/>
      <c r="VLC446" s="15"/>
      <c r="VLD446" s="15"/>
      <c r="VLE446" s="80"/>
      <c r="VLF446" s="52"/>
      <c r="VLG446" s="69"/>
      <c r="VLH446" s="69"/>
      <c r="VLI446" s="69"/>
      <c r="VLJ446" s="107"/>
      <c r="VLK446" s="2"/>
      <c r="VLL446" s="15"/>
      <c r="VLM446" s="15"/>
      <c r="VLN446" s="80"/>
      <c r="VLO446" s="52"/>
      <c r="VLP446" s="69"/>
      <c r="VLQ446" s="69"/>
      <c r="VLR446" s="69"/>
      <c r="VLS446" s="107"/>
      <c r="VLT446" s="2"/>
      <c r="VLU446" s="15"/>
      <c r="VLV446" s="15"/>
      <c r="VLW446" s="80"/>
      <c r="VLX446" s="52"/>
      <c r="VLY446" s="69"/>
      <c r="VLZ446" s="69"/>
      <c r="VMA446" s="69"/>
      <c r="VMB446" s="107"/>
      <c r="VMC446" s="2"/>
      <c r="VMD446" s="15"/>
      <c r="VME446" s="15"/>
      <c r="VMF446" s="80"/>
      <c r="VMG446" s="52"/>
      <c r="VMH446" s="69"/>
      <c r="VMI446" s="69"/>
      <c r="VMJ446" s="69"/>
      <c r="VMK446" s="107"/>
      <c r="VML446" s="2"/>
      <c r="VMM446" s="15"/>
      <c r="VMN446" s="15"/>
      <c r="VMO446" s="80"/>
      <c r="VMP446" s="52"/>
      <c r="VMQ446" s="69"/>
      <c r="VMR446" s="69"/>
      <c r="VMS446" s="69"/>
      <c r="VMT446" s="107"/>
      <c r="VMU446" s="2"/>
      <c r="VMV446" s="15"/>
      <c r="VMW446" s="15"/>
      <c r="VMX446" s="80"/>
      <c r="VMY446" s="52"/>
      <c r="VMZ446" s="69"/>
      <c r="VNA446" s="69"/>
      <c r="VNB446" s="69"/>
      <c r="VNC446" s="107"/>
      <c r="VND446" s="2"/>
      <c r="VNE446" s="15"/>
      <c r="VNF446" s="15"/>
      <c r="VNG446" s="80"/>
      <c r="VNH446" s="52"/>
      <c r="VNI446" s="69"/>
      <c r="VNJ446" s="69"/>
      <c r="VNK446" s="69"/>
      <c r="VNL446" s="107"/>
      <c r="VNM446" s="2"/>
      <c r="VNN446" s="15"/>
      <c r="VNO446" s="15"/>
      <c r="VNP446" s="80"/>
      <c r="VNQ446" s="52"/>
      <c r="VNR446" s="69"/>
      <c r="VNS446" s="69"/>
      <c r="VNT446" s="69"/>
      <c r="VNU446" s="107"/>
      <c r="VNV446" s="2"/>
      <c r="VNW446" s="15"/>
      <c r="VNX446" s="15"/>
      <c r="VNY446" s="80"/>
      <c r="VNZ446" s="52"/>
      <c r="VOA446" s="69"/>
      <c r="VOB446" s="69"/>
      <c r="VOC446" s="69"/>
      <c r="VOD446" s="107"/>
      <c r="VOE446" s="2"/>
      <c r="VOF446" s="15"/>
      <c r="VOG446" s="15"/>
      <c r="VOH446" s="80"/>
      <c r="VOI446" s="52"/>
      <c r="VOJ446" s="69"/>
      <c r="VOK446" s="69"/>
      <c r="VOL446" s="69"/>
      <c r="VOM446" s="107"/>
      <c r="VON446" s="2"/>
      <c r="VOO446" s="15"/>
      <c r="VOP446" s="15"/>
      <c r="VOQ446" s="80"/>
      <c r="VOR446" s="52"/>
      <c r="VOS446" s="69"/>
      <c r="VOT446" s="69"/>
      <c r="VOU446" s="69"/>
      <c r="VOV446" s="107"/>
      <c r="VOW446" s="2"/>
      <c r="VOX446" s="15"/>
      <c r="VOY446" s="15"/>
      <c r="VOZ446" s="80"/>
      <c r="VPA446" s="52"/>
      <c r="VPB446" s="69"/>
      <c r="VPC446" s="69"/>
      <c r="VPD446" s="69"/>
      <c r="VPE446" s="107"/>
      <c r="VPF446" s="2"/>
      <c r="VPG446" s="15"/>
      <c r="VPH446" s="15"/>
      <c r="VPI446" s="80"/>
      <c r="VPJ446" s="52"/>
      <c r="VPK446" s="69"/>
      <c r="VPL446" s="69"/>
      <c r="VPM446" s="69"/>
      <c r="VPN446" s="107"/>
      <c r="VPO446" s="2"/>
      <c r="VPP446" s="15"/>
      <c r="VPQ446" s="15"/>
      <c r="VPR446" s="80"/>
      <c r="VPS446" s="52"/>
      <c r="VPT446" s="69"/>
      <c r="VPU446" s="69"/>
      <c r="VPV446" s="69"/>
      <c r="VPW446" s="107"/>
      <c r="VPX446" s="2"/>
      <c r="VPY446" s="15"/>
      <c r="VPZ446" s="15"/>
      <c r="VQA446" s="80"/>
      <c r="VQB446" s="52"/>
      <c r="VQC446" s="69"/>
      <c r="VQD446" s="69"/>
      <c r="VQE446" s="69"/>
      <c r="VQF446" s="107"/>
      <c r="VQG446" s="2"/>
      <c r="VQH446" s="15"/>
      <c r="VQI446" s="15"/>
      <c r="VQJ446" s="80"/>
      <c r="VQK446" s="52"/>
      <c r="VQL446" s="69"/>
      <c r="VQM446" s="69"/>
      <c r="VQN446" s="69"/>
      <c r="VQO446" s="107"/>
      <c r="VQP446" s="2"/>
      <c r="VQQ446" s="15"/>
      <c r="VQR446" s="15"/>
      <c r="VQS446" s="80"/>
      <c r="VQT446" s="52"/>
      <c r="VQU446" s="69"/>
      <c r="VQV446" s="69"/>
      <c r="VQW446" s="69"/>
      <c r="VQX446" s="107"/>
      <c r="VQY446" s="2"/>
      <c r="VQZ446" s="15"/>
      <c r="VRA446" s="15"/>
      <c r="VRB446" s="80"/>
      <c r="VRC446" s="52"/>
      <c r="VRD446" s="69"/>
      <c r="VRE446" s="69"/>
      <c r="VRF446" s="69"/>
      <c r="VRG446" s="107"/>
      <c r="VRH446" s="2"/>
      <c r="VRI446" s="15"/>
      <c r="VRJ446" s="15"/>
      <c r="VRK446" s="80"/>
      <c r="VRL446" s="52"/>
      <c r="VRM446" s="69"/>
      <c r="VRN446" s="69"/>
      <c r="VRO446" s="69"/>
      <c r="VRP446" s="107"/>
      <c r="VRQ446" s="2"/>
      <c r="VRR446" s="15"/>
      <c r="VRS446" s="15"/>
      <c r="VRT446" s="80"/>
      <c r="VRU446" s="52"/>
      <c r="VRV446" s="69"/>
      <c r="VRW446" s="69"/>
      <c r="VRX446" s="69"/>
      <c r="VRY446" s="107"/>
      <c r="VRZ446" s="2"/>
      <c r="VSA446" s="15"/>
      <c r="VSB446" s="15"/>
      <c r="VSC446" s="80"/>
      <c r="VSD446" s="52"/>
      <c r="VSE446" s="69"/>
      <c r="VSF446" s="69"/>
      <c r="VSG446" s="69"/>
      <c r="VSH446" s="107"/>
      <c r="VSI446" s="2"/>
      <c r="VSJ446" s="15"/>
      <c r="VSK446" s="15"/>
      <c r="VSL446" s="80"/>
      <c r="VSM446" s="52"/>
      <c r="VSN446" s="69"/>
      <c r="VSO446" s="69"/>
      <c r="VSP446" s="69"/>
      <c r="VSQ446" s="107"/>
      <c r="VSR446" s="2"/>
      <c r="VSS446" s="15"/>
      <c r="VST446" s="15"/>
      <c r="VSU446" s="80"/>
      <c r="VSV446" s="52"/>
      <c r="VSW446" s="69"/>
      <c r="VSX446" s="69"/>
      <c r="VSY446" s="69"/>
      <c r="VSZ446" s="107"/>
      <c r="VTA446" s="2"/>
      <c r="VTB446" s="15"/>
      <c r="VTC446" s="15"/>
      <c r="VTD446" s="80"/>
      <c r="VTE446" s="52"/>
      <c r="VTF446" s="69"/>
      <c r="VTG446" s="69"/>
      <c r="VTH446" s="69"/>
      <c r="VTI446" s="107"/>
      <c r="VTJ446" s="2"/>
      <c r="VTK446" s="15"/>
      <c r="VTL446" s="15"/>
      <c r="VTM446" s="80"/>
      <c r="VTN446" s="52"/>
      <c r="VTO446" s="69"/>
      <c r="VTP446" s="69"/>
      <c r="VTQ446" s="69"/>
      <c r="VTR446" s="107"/>
      <c r="VTS446" s="2"/>
      <c r="VTT446" s="15"/>
      <c r="VTU446" s="15"/>
      <c r="VTV446" s="80"/>
      <c r="VTW446" s="52"/>
      <c r="VTX446" s="69"/>
      <c r="VTY446" s="69"/>
      <c r="VTZ446" s="69"/>
      <c r="VUA446" s="107"/>
      <c r="VUB446" s="2"/>
      <c r="VUC446" s="15"/>
      <c r="VUD446" s="15"/>
      <c r="VUE446" s="80"/>
      <c r="VUF446" s="52"/>
      <c r="VUG446" s="69"/>
      <c r="VUH446" s="69"/>
      <c r="VUI446" s="69"/>
      <c r="VUJ446" s="107"/>
      <c r="VUK446" s="2"/>
      <c r="VUL446" s="15"/>
      <c r="VUM446" s="15"/>
      <c r="VUN446" s="80"/>
      <c r="VUO446" s="52"/>
      <c r="VUP446" s="69"/>
      <c r="VUQ446" s="69"/>
      <c r="VUR446" s="69"/>
      <c r="VUS446" s="107"/>
      <c r="VUT446" s="2"/>
      <c r="VUU446" s="15"/>
      <c r="VUV446" s="15"/>
      <c r="VUW446" s="80"/>
      <c r="VUX446" s="52"/>
      <c r="VUY446" s="69"/>
      <c r="VUZ446" s="69"/>
      <c r="VVA446" s="69"/>
      <c r="VVB446" s="107"/>
      <c r="VVC446" s="2"/>
      <c r="VVD446" s="15"/>
      <c r="VVE446" s="15"/>
      <c r="VVF446" s="80"/>
      <c r="VVG446" s="52"/>
      <c r="VVH446" s="69"/>
      <c r="VVI446" s="69"/>
      <c r="VVJ446" s="69"/>
      <c r="VVK446" s="107"/>
      <c r="VVL446" s="2"/>
      <c r="VVM446" s="15"/>
      <c r="VVN446" s="15"/>
      <c r="VVO446" s="80"/>
      <c r="VVP446" s="52"/>
      <c r="VVQ446" s="69"/>
      <c r="VVR446" s="69"/>
      <c r="VVS446" s="69"/>
      <c r="VVT446" s="107"/>
      <c r="VVU446" s="2"/>
      <c r="VVV446" s="15"/>
      <c r="VVW446" s="15"/>
      <c r="VVX446" s="80"/>
      <c r="VVY446" s="52"/>
      <c r="VVZ446" s="69"/>
      <c r="VWA446" s="69"/>
      <c r="VWB446" s="69"/>
      <c r="VWC446" s="107"/>
      <c r="VWD446" s="2"/>
      <c r="VWE446" s="15"/>
      <c r="VWF446" s="15"/>
      <c r="VWG446" s="80"/>
      <c r="VWH446" s="52"/>
      <c r="VWI446" s="69"/>
      <c r="VWJ446" s="69"/>
      <c r="VWK446" s="69"/>
      <c r="VWL446" s="107"/>
      <c r="VWM446" s="2"/>
      <c r="VWN446" s="15"/>
      <c r="VWO446" s="15"/>
      <c r="VWP446" s="80"/>
      <c r="VWQ446" s="52"/>
      <c r="VWR446" s="69"/>
      <c r="VWS446" s="69"/>
      <c r="VWT446" s="69"/>
      <c r="VWU446" s="107"/>
      <c r="VWV446" s="2"/>
      <c r="VWW446" s="15"/>
      <c r="VWX446" s="15"/>
      <c r="VWY446" s="80"/>
      <c r="VWZ446" s="52"/>
      <c r="VXA446" s="69"/>
      <c r="VXB446" s="69"/>
      <c r="VXC446" s="69"/>
      <c r="VXD446" s="107"/>
      <c r="VXE446" s="2"/>
      <c r="VXF446" s="15"/>
      <c r="VXG446" s="15"/>
      <c r="VXH446" s="80"/>
      <c r="VXI446" s="52"/>
      <c r="VXJ446" s="69"/>
      <c r="VXK446" s="69"/>
      <c r="VXL446" s="69"/>
      <c r="VXM446" s="107"/>
      <c r="VXN446" s="2"/>
      <c r="VXO446" s="15"/>
      <c r="VXP446" s="15"/>
      <c r="VXQ446" s="80"/>
      <c r="VXR446" s="52"/>
      <c r="VXS446" s="69"/>
      <c r="VXT446" s="69"/>
      <c r="VXU446" s="69"/>
      <c r="VXV446" s="107"/>
      <c r="VXW446" s="2"/>
      <c r="VXX446" s="15"/>
      <c r="VXY446" s="15"/>
      <c r="VXZ446" s="80"/>
      <c r="VYA446" s="52"/>
      <c r="VYB446" s="69"/>
      <c r="VYC446" s="69"/>
      <c r="VYD446" s="69"/>
      <c r="VYE446" s="107"/>
      <c r="VYF446" s="2"/>
      <c r="VYG446" s="15"/>
      <c r="VYH446" s="15"/>
      <c r="VYI446" s="80"/>
      <c r="VYJ446" s="52"/>
      <c r="VYK446" s="69"/>
      <c r="VYL446" s="69"/>
      <c r="VYM446" s="69"/>
      <c r="VYN446" s="107"/>
      <c r="VYO446" s="2"/>
      <c r="VYP446" s="15"/>
      <c r="VYQ446" s="15"/>
      <c r="VYR446" s="80"/>
      <c r="VYS446" s="52"/>
      <c r="VYT446" s="69"/>
      <c r="VYU446" s="69"/>
      <c r="VYV446" s="69"/>
      <c r="VYW446" s="107"/>
      <c r="VYX446" s="2"/>
      <c r="VYY446" s="15"/>
      <c r="VYZ446" s="15"/>
      <c r="VZA446" s="80"/>
      <c r="VZB446" s="52"/>
      <c r="VZC446" s="69"/>
      <c r="VZD446" s="69"/>
      <c r="VZE446" s="69"/>
      <c r="VZF446" s="107"/>
      <c r="VZG446" s="2"/>
      <c r="VZH446" s="15"/>
      <c r="VZI446" s="15"/>
      <c r="VZJ446" s="80"/>
      <c r="VZK446" s="52"/>
      <c r="VZL446" s="69"/>
      <c r="VZM446" s="69"/>
      <c r="VZN446" s="69"/>
      <c r="VZO446" s="107"/>
      <c r="VZP446" s="2"/>
      <c r="VZQ446" s="15"/>
      <c r="VZR446" s="15"/>
      <c r="VZS446" s="80"/>
      <c r="VZT446" s="52"/>
      <c r="VZU446" s="69"/>
      <c r="VZV446" s="69"/>
      <c r="VZW446" s="69"/>
      <c r="VZX446" s="107"/>
      <c r="VZY446" s="2"/>
      <c r="VZZ446" s="15"/>
      <c r="WAA446" s="15"/>
      <c r="WAB446" s="80"/>
      <c r="WAC446" s="52"/>
      <c r="WAD446" s="69"/>
      <c r="WAE446" s="69"/>
      <c r="WAF446" s="69"/>
      <c r="WAG446" s="107"/>
      <c r="WAH446" s="2"/>
      <c r="WAI446" s="15"/>
      <c r="WAJ446" s="15"/>
      <c r="WAK446" s="80"/>
      <c r="WAL446" s="52"/>
      <c r="WAM446" s="69"/>
      <c r="WAN446" s="69"/>
      <c r="WAO446" s="69"/>
      <c r="WAP446" s="107"/>
      <c r="WAQ446" s="2"/>
      <c r="WAR446" s="15"/>
      <c r="WAS446" s="15"/>
      <c r="WAT446" s="80"/>
      <c r="WAU446" s="52"/>
      <c r="WAV446" s="69"/>
      <c r="WAW446" s="69"/>
      <c r="WAX446" s="69"/>
      <c r="WAY446" s="107"/>
      <c r="WAZ446" s="2"/>
      <c r="WBA446" s="15"/>
      <c r="WBB446" s="15"/>
      <c r="WBC446" s="80"/>
      <c r="WBD446" s="52"/>
      <c r="WBE446" s="69"/>
      <c r="WBF446" s="69"/>
      <c r="WBG446" s="69"/>
      <c r="WBH446" s="107"/>
      <c r="WBI446" s="2"/>
      <c r="WBJ446" s="15"/>
      <c r="WBK446" s="15"/>
      <c r="WBL446" s="80"/>
      <c r="WBM446" s="52"/>
      <c r="WBN446" s="69"/>
      <c r="WBO446" s="69"/>
      <c r="WBP446" s="69"/>
      <c r="WBQ446" s="107"/>
      <c r="WBR446" s="2"/>
      <c r="WBS446" s="15"/>
      <c r="WBT446" s="15"/>
      <c r="WBU446" s="80"/>
      <c r="WBV446" s="52"/>
      <c r="WBW446" s="69"/>
      <c r="WBX446" s="69"/>
      <c r="WBY446" s="69"/>
      <c r="WBZ446" s="107"/>
      <c r="WCA446" s="2"/>
      <c r="WCB446" s="15"/>
      <c r="WCC446" s="15"/>
      <c r="WCD446" s="80"/>
      <c r="WCE446" s="52"/>
      <c r="WCF446" s="69"/>
      <c r="WCG446" s="69"/>
      <c r="WCH446" s="69"/>
      <c r="WCI446" s="107"/>
      <c r="WCJ446" s="2"/>
      <c r="WCK446" s="15"/>
      <c r="WCL446" s="15"/>
      <c r="WCM446" s="80"/>
      <c r="WCN446" s="52"/>
      <c r="WCO446" s="69"/>
      <c r="WCP446" s="69"/>
      <c r="WCQ446" s="69"/>
      <c r="WCR446" s="107"/>
      <c r="WCS446" s="2"/>
      <c r="WCT446" s="15"/>
      <c r="WCU446" s="15"/>
      <c r="WCV446" s="80"/>
      <c r="WCW446" s="52"/>
      <c r="WCX446" s="69"/>
      <c r="WCY446" s="69"/>
      <c r="WCZ446" s="69"/>
      <c r="WDA446" s="107"/>
      <c r="WDB446" s="2"/>
      <c r="WDC446" s="15"/>
      <c r="WDD446" s="15"/>
      <c r="WDE446" s="80"/>
      <c r="WDF446" s="52"/>
      <c r="WDG446" s="69"/>
      <c r="WDH446" s="69"/>
      <c r="WDI446" s="69"/>
      <c r="WDJ446" s="107"/>
      <c r="WDK446" s="2"/>
      <c r="WDL446" s="15"/>
      <c r="WDM446" s="15"/>
      <c r="WDN446" s="80"/>
      <c r="WDO446" s="52"/>
      <c r="WDP446" s="69"/>
      <c r="WDQ446" s="69"/>
      <c r="WDR446" s="69"/>
      <c r="WDS446" s="107"/>
      <c r="WDT446" s="2"/>
      <c r="WDU446" s="15"/>
      <c r="WDV446" s="15"/>
      <c r="WDW446" s="80"/>
      <c r="WDX446" s="52"/>
      <c r="WDY446" s="69"/>
      <c r="WDZ446" s="69"/>
      <c r="WEA446" s="69"/>
      <c r="WEB446" s="107"/>
      <c r="WEC446" s="2"/>
      <c r="WED446" s="15"/>
      <c r="WEE446" s="15"/>
      <c r="WEF446" s="80"/>
      <c r="WEG446" s="52"/>
      <c r="WEH446" s="69"/>
      <c r="WEI446" s="69"/>
      <c r="WEJ446" s="69"/>
      <c r="WEK446" s="107"/>
      <c r="WEL446" s="2"/>
      <c r="WEM446" s="15"/>
      <c r="WEN446" s="15"/>
      <c r="WEO446" s="80"/>
      <c r="WEP446" s="52"/>
      <c r="WEQ446" s="69"/>
      <c r="WER446" s="69"/>
      <c r="WES446" s="69"/>
      <c r="WET446" s="107"/>
      <c r="WEU446" s="2"/>
      <c r="WEV446" s="15"/>
      <c r="WEW446" s="15"/>
      <c r="WEX446" s="80"/>
      <c r="WEY446" s="52"/>
      <c r="WEZ446" s="69"/>
      <c r="WFA446" s="69"/>
      <c r="WFB446" s="69"/>
      <c r="WFC446" s="107"/>
      <c r="WFD446" s="2"/>
      <c r="WFE446" s="15"/>
      <c r="WFF446" s="15"/>
      <c r="WFG446" s="80"/>
      <c r="WFH446" s="52"/>
      <c r="WFI446" s="69"/>
      <c r="WFJ446" s="69"/>
      <c r="WFK446" s="69"/>
      <c r="WFL446" s="107"/>
      <c r="WFM446" s="2"/>
      <c r="WFN446" s="15"/>
      <c r="WFO446" s="15"/>
      <c r="WFP446" s="80"/>
      <c r="WFQ446" s="52"/>
      <c r="WFR446" s="69"/>
      <c r="WFS446" s="69"/>
      <c r="WFT446" s="69"/>
      <c r="WFU446" s="107"/>
      <c r="WFV446" s="2"/>
      <c r="WFW446" s="15"/>
      <c r="WFX446" s="15"/>
      <c r="WFY446" s="80"/>
      <c r="WFZ446" s="52"/>
      <c r="WGA446" s="69"/>
      <c r="WGB446" s="69"/>
      <c r="WGC446" s="69"/>
      <c r="WGD446" s="107"/>
      <c r="WGE446" s="2"/>
      <c r="WGF446" s="15"/>
      <c r="WGG446" s="15"/>
      <c r="WGH446" s="80"/>
      <c r="WGI446" s="52"/>
      <c r="WGJ446" s="69"/>
      <c r="WGK446" s="69"/>
      <c r="WGL446" s="69"/>
      <c r="WGM446" s="107"/>
      <c r="WGN446" s="2"/>
      <c r="WGO446" s="15"/>
      <c r="WGP446" s="15"/>
      <c r="WGQ446" s="80"/>
      <c r="WGR446" s="52"/>
      <c r="WGS446" s="69"/>
      <c r="WGT446" s="69"/>
      <c r="WGU446" s="69"/>
      <c r="WGV446" s="107"/>
      <c r="WGW446" s="2"/>
      <c r="WGX446" s="15"/>
      <c r="WGY446" s="15"/>
      <c r="WGZ446" s="80"/>
      <c r="WHA446" s="52"/>
      <c r="WHB446" s="69"/>
      <c r="WHC446" s="69"/>
      <c r="WHD446" s="69"/>
      <c r="WHE446" s="107"/>
      <c r="WHF446" s="2"/>
      <c r="WHG446" s="15"/>
      <c r="WHH446" s="15"/>
      <c r="WHI446" s="80"/>
      <c r="WHJ446" s="52"/>
      <c r="WHK446" s="69"/>
      <c r="WHL446" s="69"/>
      <c r="WHM446" s="69"/>
      <c r="WHN446" s="107"/>
      <c r="WHO446" s="2"/>
      <c r="WHP446" s="15"/>
      <c r="WHQ446" s="15"/>
      <c r="WHR446" s="80"/>
      <c r="WHS446" s="52"/>
      <c r="WHT446" s="69"/>
      <c r="WHU446" s="69"/>
      <c r="WHV446" s="69"/>
      <c r="WHW446" s="107"/>
      <c r="WHX446" s="2"/>
      <c r="WHY446" s="15"/>
      <c r="WHZ446" s="15"/>
      <c r="WIA446" s="80"/>
      <c r="WIB446" s="52"/>
      <c r="WIC446" s="69"/>
      <c r="WID446" s="69"/>
      <c r="WIE446" s="69"/>
      <c r="WIF446" s="107"/>
      <c r="WIG446" s="2"/>
      <c r="WIH446" s="15"/>
      <c r="WII446" s="15"/>
      <c r="WIJ446" s="80"/>
      <c r="WIK446" s="52"/>
      <c r="WIL446" s="69"/>
      <c r="WIM446" s="69"/>
      <c r="WIN446" s="69"/>
      <c r="WIO446" s="107"/>
      <c r="WIP446" s="2"/>
      <c r="WIQ446" s="15"/>
      <c r="WIR446" s="15"/>
      <c r="WIS446" s="80"/>
      <c r="WIT446" s="52"/>
      <c r="WIU446" s="69"/>
      <c r="WIV446" s="69"/>
      <c r="WIW446" s="69"/>
      <c r="WIX446" s="107"/>
      <c r="WIY446" s="2"/>
      <c r="WIZ446" s="15"/>
      <c r="WJA446" s="15"/>
      <c r="WJB446" s="80"/>
      <c r="WJC446" s="52"/>
      <c r="WJD446" s="69"/>
      <c r="WJE446" s="69"/>
      <c r="WJF446" s="69"/>
      <c r="WJG446" s="107"/>
      <c r="WJH446" s="2"/>
      <c r="WJI446" s="15"/>
      <c r="WJJ446" s="15"/>
      <c r="WJK446" s="80"/>
      <c r="WJL446" s="52"/>
      <c r="WJM446" s="69"/>
      <c r="WJN446" s="69"/>
      <c r="WJO446" s="69"/>
      <c r="WJP446" s="107"/>
      <c r="WJQ446" s="2"/>
      <c r="WJR446" s="15"/>
      <c r="WJS446" s="15"/>
      <c r="WJT446" s="80"/>
      <c r="WJU446" s="52"/>
      <c r="WJV446" s="69"/>
      <c r="WJW446" s="69"/>
      <c r="WJX446" s="69"/>
      <c r="WJY446" s="107"/>
      <c r="WJZ446" s="2"/>
      <c r="WKA446" s="15"/>
      <c r="WKB446" s="15"/>
      <c r="WKC446" s="80"/>
      <c r="WKD446" s="52"/>
      <c r="WKE446" s="69"/>
      <c r="WKF446" s="69"/>
      <c r="WKG446" s="69"/>
      <c r="WKH446" s="107"/>
      <c r="WKI446" s="2"/>
      <c r="WKJ446" s="15"/>
      <c r="WKK446" s="15"/>
      <c r="WKL446" s="80"/>
      <c r="WKM446" s="52"/>
      <c r="WKN446" s="69"/>
      <c r="WKO446" s="69"/>
      <c r="WKP446" s="69"/>
      <c r="WKQ446" s="107"/>
      <c r="WKR446" s="2"/>
      <c r="WKS446" s="15"/>
      <c r="WKT446" s="15"/>
      <c r="WKU446" s="80"/>
      <c r="WKV446" s="52"/>
      <c r="WKW446" s="69"/>
      <c r="WKX446" s="69"/>
      <c r="WKY446" s="69"/>
      <c r="WKZ446" s="107"/>
      <c r="WLA446" s="2"/>
      <c r="WLB446" s="15"/>
      <c r="WLC446" s="15"/>
      <c r="WLD446" s="80"/>
      <c r="WLE446" s="52"/>
      <c r="WLF446" s="69"/>
      <c r="WLG446" s="69"/>
      <c r="WLH446" s="69"/>
      <c r="WLI446" s="107"/>
      <c r="WLJ446" s="2"/>
      <c r="WLK446" s="15"/>
      <c r="WLL446" s="15"/>
      <c r="WLM446" s="80"/>
      <c r="WLN446" s="52"/>
      <c r="WLO446" s="69"/>
      <c r="WLP446" s="69"/>
      <c r="WLQ446" s="69"/>
      <c r="WLR446" s="107"/>
      <c r="WLS446" s="2"/>
      <c r="WLT446" s="15"/>
      <c r="WLU446" s="15"/>
      <c r="WLV446" s="80"/>
      <c r="WLW446" s="52"/>
      <c r="WLX446" s="69"/>
      <c r="WLY446" s="69"/>
      <c r="WLZ446" s="69"/>
      <c r="WMA446" s="107"/>
      <c r="WMB446" s="2"/>
      <c r="WMC446" s="15"/>
      <c r="WMD446" s="15"/>
      <c r="WME446" s="80"/>
      <c r="WMF446" s="52"/>
      <c r="WMG446" s="69"/>
      <c r="WMH446" s="69"/>
      <c r="WMI446" s="69"/>
      <c r="WMJ446" s="107"/>
      <c r="WMK446" s="2"/>
      <c r="WML446" s="15"/>
      <c r="WMM446" s="15"/>
      <c r="WMN446" s="80"/>
      <c r="WMO446" s="52"/>
      <c r="WMP446" s="69"/>
      <c r="WMQ446" s="69"/>
      <c r="WMR446" s="69"/>
      <c r="WMS446" s="107"/>
      <c r="WMT446" s="2"/>
      <c r="WMU446" s="15"/>
      <c r="WMV446" s="15"/>
      <c r="WMW446" s="80"/>
      <c r="WMX446" s="52"/>
      <c r="WMY446" s="69"/>
      <c r="WMZ446" s="69"/>
      <c r="WNA446" s="69"/>
      <c r="WNB446" s="107"/>
      <c r="WNC446" s="2"/>
      <c r="WND446" s="15"/>
      <c r="WNE446" s="15"/>
      <c r="WNF446" s="80"/>
      <c r="WNG446" s="52"/>
      <c r="WNH446" s="69"/>
      <c r="WNI446" s="69"/>
      <c r="WNJ446" s="69"/>
      <c r="WNK446" s="107"/>
      <c r="WNL446" s="2"/>
      <c r="WNM446" s="15"/>
      <c r="WNN446" s="15"/>
      <c r="WNO446" s="80"/>
      <c r="WNP446" s="52"/>
      <c r="WNQ446" s="69"/>
      <c r="WNR446" s="69"/>
      <c r="WNS446" s="69"/>
      <c r="WNT446" s="107"/>
      <c r="WNU446" s="2"/>
      <c r="WNV446" s="15"/>
      <c r="WNW446" s="15"/>
      <c r="WNX446" s="80"/>
      <c r="WNY446" s="52"/>
      <c r="WNZ446" s="69"/>
      <c r="WOA446" s="69"/>
      <c r="WOB446" s="69"/>
      <c r="WOC446" s="107"/>
      <c r="WOD446" s="2"/>
      <c r="WOE446" s="15"/>
      <c r="WOF446" s="15"/>
      <c r="WOG446" s="80"/>
      <c r="WOH446" s="52"/>
      <c r="WOI446" s="69"/>
      <c r="WOJ446" s="69"/>
      <c r="WOK446" s="69"/>
      <c r="WOL446" s="107"/>
      <c r="WOM446" s="2"/>
      <c r="WON446" s="15"/>
      <c r="WOO446" s="15"/>
      <c r="WOP446" s="80"/>
      <c r="WOQ446" s="52"/>
      <c r="WOR446" s="69"/>
      <c r="WOS446" s="69"/>
      <c r="WOT446" s="69"/>
      <c r="WOU446" s="107"/>
      <c r="WOV446" s="2"/>
      <c r="WOW446" s="15"/>
      <c r="WOX446" s="15"/>
      <c r="WOY446" s="80"/>
      <c r="WOZ446" s="52"/>
      <c r="WPA446" s="69"/>
      <c r="WPB446" s="69"/>
      <c r="WPC446" s="69"/>
      <c r="WPD446" s="107"/>
      <c r="WPE446" s="2"/>
      <c r="WPF446" s="15"/>
      <c r="WPG446" s="15"/>
      <c r="WPH446" s="80"/>
      <c r="WPI446" s="52"/>
      <c r="WPJ446" s="69"/>
      <c r="WPK446" s="69"/>
      <c r="WPL446" s="69"/>
      <c r="WPM446" s="107"/>
      <c r="WPN446" s="2"/>
      <c r="WPO446" s="15"/>
      <c r="WPP446" s="15"/>
      <c r="WPQ446" s="80"/>
      <c r="WPR446" s="52"/>
      <c r="WPS446" s="69"/>
      <c r="WPT446" s="69"/>
      <c r="WPU446" s="69"/>
      <c r="WPV446" s="107"/>
      <c r="WPW446" s="2"/>
      <c r="WPX446" s="15"/>
      <c r="WPY446" s="15"/>
      <c r="WPZ446" s="80"/>
      <c r="WQA446" s="52"/>
      <c r="WQB446" s="69"/>
      <c r="WQC446" s="69"/>
      <c r="WQD446" s="69"/>
      <c r="WQE446" s="107"/>
      <c r="WQF446" s="2"/>
      <c r="WQG446" s="15"/>
      <c r="WQH446" s="15"/>
      <c r="WQI446" s="80"/>
      <c r="WQJ446" s="52"/>
      <c r="WQK446" s="69"/>
      <c r="WQL446" s="69"/>
      <c r="WQM446" s="69"/>
      <c r="WQN446" s="107"/>
      <c r="WQO446" s="2"/>
      <c r="WQP446" s="15"/>
      <c r="WQQ446" s="15"/>
      <c r="WQR446" s="80"/>
      <c r="WQS446" s="52"/>
      <c r="WQT446" s="69"/>
      <c r="WQU446" s="69"/>
      <c r="WQV446" s="69"/>
      <c r="WQW446" s="107"/>
      <c r="WQX446" s="2"/>
      <c r="WQY446" s="15"/>
      <c r="WQZ446" s="15"/>
      <c r="WRA446" s="80"/>
      <c r="WRB446" s="52"/>
      <c r="WRC446" s="69"/>
      <c r="WRD446" s="69"/>
      <c r="WRE446" s="69"/>
      <c r="WRF446" s="107"/>
      <c r="WRG446" s="2"/>
      <c r="WRH446" s="15"/>
      <c r="WRI446" s="15"/>
      <c r="WRJ446" s="80"/>
      <c r="WRK446" s="52"/>
      <c r="WRL446" s="69"/>
      <c r="WRM446" s="69"/>
      <c r="WRN446" s="69"/>
      <c r="WRO446" s="107"/>
      <c r="WRP446" s="2"/>
      <c r="WRQ446" s="15"/>
      <c r="WRR446" s="15"/>
      <c r="WRS446" s="80"/>
      <c r="WRT446" s="52"/>
      <c r="WRU446" s="69"/>
      <c r="WRV446" s="69"/>
      <c r="WRW446" s="69"/>
      <c r="WRX446" s="107"/>
      <c r="WRY446" s="2"/>
      <c r="WRZ446" s="15"/>
      <c r="WSA446" s="15"/>
      <c r="WSB446" s="80"/>
      <c r="WSC446" s="52"/>
      <c r="WSD446" s="69"/>
      <c r="WSE446" s="69"/>
      <c r="WSF446" s="69"/>
      <c r="WSG446" s="107"/>
      <c r="WSH446" s="2"/>
      <c r="WSI446" s="15"/>
      <c r="WSJ446" s="15"/>
      <c r="WSK446" s="80"/>
      <c r="WSL446" s="52"/>
      <c r="WSM446" s="69"/>
      <c r="WSN446" s="69"/>
      <c r="WSO446" s="69"/>
      <c r="WSP446" s="107"/>
      <c r="WSQ446" s="2"/>
      <c r="WSR446" s="15"/>
      <c r="WSS446" s="15"/>
      <c r="WST446" s="80"/>
      <c r="WSU446" s="52"/>
      <c r="WSV446" s="69"/>
      <c r="WSW446" s="69"/>
      <c r="WSX446" s="69"/>
      <c r="WSY446" s="107"/>
      <c r="WSZ446" s="2"/>
      <c r="WTA446" s="15"/>
      <c r="WTB446" s="15"/>
      <c r="WTC446" s="80"/>
      <c r="WTD446" s="52"/>
      <c r="WTE446" s="69"/>
      <c r="WTF446" s="69"/>
      <c r="WTG446" s="69"/>
      <c r="WTH446" s="107"/>
      <c r="WTI446" s="2"/>
      <c r="WTJ446" s="15"/>
      <c r="WTK446" s="15"/>
      <c r="WTL446" s="80"/>
      <c r="WTM446" s="52"/>
      <c r="WTN446" s="69"/>
      <c r="WTO446" s="69"/>
      <c r="WTP446" s="69"/>
      <c r="WTQ446" s="107"/>
      <c r="WTR446" s="2"/>
      <c r="WTS446" s="15"/>
      <c r="WTT446" s="15"/>
      <c r="WTU446" s="80"/>
      <c r="WTV446" s="52"/>
      <c r="WTW446" s="69"/>
      <c r="WTX446" s="69"/>
      <c r="WTY446" s="69"/>
      <c r="WTZ446" s="107"/>
      <c r="WUA446" s="2"/>
      <c r="WUB446" s="15"/>
      <c r="WUC446" s="15"/>
      <c r="WUD446" s="80"/>
      <c r="WUE446" s="52"/>
      <c r="WUF446" s="69"/>
      <c r="WUG446" s="69"/>
      <c r="WUH446" s="69"/>
      <c r="WUI446" s="107"/>
      <c r="WUJ446" s="2"/>
      <c r="WUK446" s="15"/>
      <c r="WUL446" s="15"/>
      <c r="WUM446" s="80"/>
      <c r="WUN446" s="52"/>
      <c r="WUO446" s="69"/>
      <c r="WUP446" s="69"/>
      <c r="WUQ446" s="69"/>
      <c r="WUR446" s="107"/>
      <c r="WUS446" s="2"/>
      <c r="WUT446" s="15"/>
      <c r="WUU446" s="15"/>
      <c r="WUV446" s="80"/>
      <c r="WUW446" s="52"/>
      <c r="WUX446" s="69"/>
      <c r="WUY446" s="69"/>
      <c r="WUZ446" s="69"/>
      <c r="WVA446" s="107"/>
      <c r="WVB446" s="2"/>
      <c r="WVC446" s="15"/>
      <c r="WVD446" s="15"/>
      <c r="WVE446" s="80"/>
      <c r="WVF446" s="52"/>
      <c r="WVG446" s="69"/>
      <c r="WVH446" s="69"/>
      <c r="WVI446" s="69"/>
      <c r="WVJ446" s="107"/>
      <c r="WVK446" s="2"/>
      <c r="WVL446" s="15"/>
      <c r="WVM446" s="15"/>
      <c r="WVN446" s="80"/>
      <c r="WVO446" s="52"/>
      <c r="WVP446" s="69"/>
      <c r="WVQ446" s="69"/>
      <c r="WVR446" s="69"/>
      <c r="WVS446" s="107"/>
      <c r="WVT446" s="2"/>
      <c r="WVU446" s="15"/>
      <c r="WVV446" s="15"/>
      <c r="WVW446" s="80"/>
      <c r="WVX446" s="52"/>
      <c r="WVY446" s="69"/>
      <c r="WVZ446" s="69"/>
      <c r="WWA446" s="69"/>
      <c r="WWB446" s="107"/>
      <c r="WWC446" s="2"/>
      <c r="WWD446" s="15"/>
      <c r="WWE446" s="15"/>
      <c r="WWF446" s="80"/>
      <c r="WWG446" s="52"/>
      <c r="WWH446" s="69"/>
      <c r="WWI446" s="69"/>
      <c r="WWJ446" s="69"/>
      <c r="WWK446" s="107"/>
      <c r="WWL446" s="2"/>
      <c r="WWM446" s="15"/>
      <c r="WWN446" s="15"/>
      <c r="WWO446" s="80"/>
      <c r="WWP446" s="52"/>
      <c r="WWQ446" s="69"/>
      <c r="WWR446" s="69"/>
      <c r="WWS446" s="69"/>
      <c r="WWT446" s="107"/>
      <c r="WWU446" s="2"/>
      <c r="WWV446" s="15"/>
      <c r="WWW446" s="15"/>
      <c r="WWX446" s="80"/>
      <c r="WWY446" s="52"/>
      <c r="WWZ446" s="69"/>
      <c r="WXA446" s="69"/>
      <c r="WXB446" s="69"/>
      <c r="WXC446" s="107"/>
      <c r="WXD446" s="2"/>
      <c r="WXE446" s="15"/>
      <c r="WXF446" s="15"/>
      <c r="WXG446" s="80"/>
      <c r="WXH446" s="52"/>
      <c r="WXI446" s="69"/>
      <c r="WXJ446" s="69"/>
      <c r="WXK446" s="69"/>
      <c r="WXL446" s="107"/>
      <c r="WXM446" s="2"/>
      <c r="WXN446" s="15"/>
      <c r="WXO446" s="15"/>
      <c r="WXP446" s="80"/>
      <c r="WXQ446" s="52"/>
      <c r="WXR446" s="69"/>
      <c r="WXS446" s="69"/>
      <c r="WXT446" s="69"/>
      <c r="WXU446" s="107"/>
      <c r="WXV446" s="2"/>
      <c r="WXW446" s="15"/>
      <c r="WXX446" s="15"/>
      <c r="WXY446" s="80"/>
      <c r="WXZ446" s="52"/>
      <c r="WYA446" s="69"/>
      <c r="WYB446" s="69"/>
      <c r="WYC446" s="69"/>
      <c r="WYD446" s="107"/>
      <c r="WYE446" s="2"/>
      <c r="WYF446" s="15"/>
      <c r="WYG446" s="15"/>
      <c r="WYH446" s="80"/>
      <c r="WYI446" s="52"/>
      <c r="WYJ446" s="69"/>
      <c r="WYK446" s="69"/>
      <c r="WYL446" s="69"/>
      <c r="WYM446" s="107"/>
      <c r="WYN446" s="2"/>
      <c r="WYO446" s="15"/>
      <c r="WYP446" s="15"/>
      <c r="WYQ446" s="80"/>
      <c r="WYR446" s="52"/>
      <c r="WYS446" s="69"/>
      <c r="WYT446" s="69"/>
      <c r="WYU446" s="69"/>
      <c r="WYV446" s="107"/>
      <c r="WYW446" s="2"/>
      <c r="WYX446" s="15"/>
      <c r="WYY446" s="15"/>
      <c r="WYZ446" s="80"/>
      <c r="WZA446" s="52"/>
      <c r="WZB446" s="69"/>
      <c r="WZC446" s="69"/>
      <c r="WZD446" s="69"/>
      <c r="WZE446" s="107"/>
      <c r="WZF446" s="2"/>
      <c r="WZG446" s="15"/>
      <c r="WZH446" s="15"/>
      <c r="WZI446" s="80"/>
      <c r="WZJ446" s="52"/>
      <c r="WZK446" s="69"/>
      <c r="WZL446" s="69"/>
      <c r="WZM446" s="69"/>
      <c r="WZN446" s="107"/>
      <c r="WZO446" s="2"/>
      <c r="WZP446" s="15"/>
      <c r="WZQ446" s="15"/>
      <c r="WZR446" s="80"/>
      <c r="WZS446" s="52"/>
      <c r="WZT446" s="69"/>
      <c r="WZU446" s="69"/>
      <c r="WZV446" s="69"/>
      <c r="WZW446" s="107"/>
      <c r="WZX446" s="2"/>
      <c r="WZY446" s="15"/>
      <c r="WZZ446" s="15"/>
      <c r="XAA446" s="80"/>
      <c r="XAB446" s="52"/>
      <c r="XAC446" s="69"/>
      <c r="XAD446" s="69"/>
      <c r="XAE446" s="69"/>
      <c r="XAF446" s="107"/>
      <c r="XAG446" s="2"/>
      <c r="XAH446" s="15"/>
      <c r="XAI446" s="15"/>
      <c r="XAJ446" s="80"/>
      <c r="XAK446" s="52"/>
      <c r="XAL446" s="69"/>
      <c r="XAM446" s="69"/>
      <c r="XAN446" s="69"/>
      <c r="XAO446" s="107"/>
      <c r="XAP446" s="2"/>
      <c r="XAQ446" s="15"/>
      <c r="XAR446" s="15"/>
      <c r="XAS446" s="80"/>
      <c r="XAT446" s="52"/>
      <c r="XAU446" s="69"/>
      <c r="XAV446" s="69"/>
      <c r="XAW446" s="69"/>
      <c r="XAX446" s="107"/>
      <c r="XAY446" s="2"/>
      <c r="XAZ446" s="15"/>
      <c r="XBA446" s="15"/>
      <c r="XBB446" s="9"/>
      <c r="XBF446" s="109"/>
      <c r="XBL446" s="59"/>
      <c r="XBM446" s="60"/>
      <c r="XBN446" s="9"/>
      <c r="XBO446" s="9"/>
      <c r="XBP446" s="9"/>
      <c r="XBQ446" s="9"/>
      <c r="XBR446" s="9"/>
      <c r="XBS446" s="103"/>
      <c r="XBT446" s="9"/>
      <c r="XBU446" s="9"/>
      <c r="XBV446" s="9"/>
      <c r="XBW446" s="9"/>
    </row>
    <row r="447" spans="1:16299" s="102" customFormat="1" ht="31.5" x14ac:dyDescent="0.2">
      <c r="A447" s="140" t="s">
        <v>737</v>
      </c>
      <c r="B447" s="21">
        <v>912</v>
      </c>
      <c r="C447" s="15" t="s">
        <v>54</v>
      </c>
      <c r="D447" s="15" t="s">
        <v>59</v>
      </c>
      <c r="E447" s="2" t="s">
        <v>243</v>
      </c>
      <c r="F447" s="2"/>
      <c r="G447" s="71">
        <f>G448+G452</f>
        <v>23784</v>
      </c>
      <c r="H447" s="82">
        <f>H448+H452</f>
        <v>24893</v>
      </c>
      <c r="I447" s="231"/>
      <c r="J447" s="231"/>
      <c r="K447" s="231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1"/>
      <c r="Y447" s="231"/>
      <c r="Z447" s="231"/>
      <c r="AA447" s="231"/>
      <c r="AB447" s="231"/>
      <c r="AC447" s="231"/>
      <c r="AD447" s="231"/>
      <c r="AE447" s="231"/>
      <c r="AF447" s="231"/>
      <c r="AG447" s="231"/>
      <c r="AH447" s="231"/>
      <c r="AI447" s="231"/>
      <c r="AJ447" s="231"/>
      <c r="AK447" s="231"/>
      <c r="AL447" s="231"/>
      <c r="AM447" s="231"/>
      <c r="AN447" s="231"/>
      <c r="AO447" s="231"/>
      <c r="AP447" s="231"/>
      <c r="AQ447" s="231"/>
      <c r="AR447" s="231"/>
      <c r="AS447" s="231"/>
      <c r="AT447" s="231"/>
    </row>
    <row r="448" spans="1:16299" s="102" customFormat="1" ht="39.75" customHeight="1" x14ac:dyDescent="0.2">
      <c r="A448" s="136" t="s">
        <v>244</v>
      </c>
      <c r="B448" s="37">
        <v>912</v>
      </c>
      <c r="C448" s="17" t="s">
        <v>54</v>
      </c>
      <c r="D448" s="17" t="s">
        <v>59</v>
      </c>
      <c r="E448" s="17" t="s">
        <v>245</v>
      </c>
      <c r="F448" s="16"/>
      <c r="G448" s="91">
        <f t="shared" ref="G448:H450" si="113">G449</f>
        <v>22184</v>
      </c>
      <c r="H448" s="92">
        <f t="shared" si="113"/>
        <v>23293</v>
      </c>
      <c r="I448" s="231"/>
      <c r="J448" s="231"/>
      <c r="K448" s="231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1"/>
      <c r="Y448" s="231"/>
      <c r="Z448" s="231"/>
      <c r="AA448" s="231"/>
      <c r="AB448" s="231"/>
      <c r="AC448" s="231"/>
      <c r="AD448" s="231"/>
      <c r="AE448" s="231"/>
      <c r="AF448" s="231"/>
      <c r="AG448" s="231"/>
      <c r="AH448" s="231"/>
      <c r="AI448" s="231"/>
      <c r="AJ448" s="231"/>
      <c r="AK448" s="231"/>
      <c r="AL448" s="231"/>
      <c r="AM448" s="231"/>
      <c r="AN448" s="231"/>
      <c r="AO448" s="231"/>
      <c r="AP448" s="231"/>
      <c r="AQ448" s="231"/>
      <c r="AR448" s="231"/>
      <c r="AS448" s="231"/>
      <c r="AT448" s="231"/>
    </row>
    <row r="449" spans="1:16294" s="102" customFormat="1" ht="31.5" x14ac:dyDescent="0.2">
      <c r="A449" s="142" t="s">
        <v>22</v>
      </c>
      <c r="B449" s="34">
        <v>912</v>
      </c>
      <c r="C449" s="64" t="s">
        <v>54</v>
      </c>
      <c r="D449" s="64" t="s">
        <v>59</v>
      </c>
      <c r="E449" s="64" t="s">
        <v>245</v>
      </c>
      <c r="F449" s="65">
        <v>200</v>
      </c>
      <c r="G449" s="93">
        <f t="shared" si="113"/>
        <v>22184</v>
      </c>
      <c r="H449" s="94">
        <f t="shared" si="113"/>
        <v>23293</v>
      </c>
      <c r="I449" s="231"/>
      <c r="J449" s="231"/>
      <c r="K449" s="231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1"/>
      <c r="Y449" s="231"/>
      <c r="Z449" s="231"/>
      <c r="AA449" s="231"/>
      <c r="AB449" s="231"/>
      <c r="AC449" s="231"/>
      <c r="AD449" s="231"/>
      <c r="AE449" s="231"/>
      <c r="AF449" s="231"/>
      <c r="AG449" s="231"/>
      <c r="AH449" s="231"/>
      <c r="AI449" s="231"/>
      <c r="AJ449" s="231"/>
      <c r="AK449" s="231"/>
      <c r="AL449" s="231"/>
      <c r="AM449" s="231"/>
      <c r="AN449" s="231"/>
      <c r="AO449" s="231"/>
      <c r="AP449" s="231"/>
      <c r="AQ449" s="231"/>
      <c r="AR449" s="231"/>
      <c r="AS449" s="231"/>
      <c r="AT449" s="231"/>
    </row>
    <row r="450" spans="1:16294" s="102" customFormat="1" ht="31.5" x14ac:dyDescent="0.2">
      <c r="A450" s="142" t="s">
        <v>17</v>
      </c>
      <c r="B450" s="34">
        <v>912</v>
      </c>
      <c r="C450" s="64" t="s">
        <v>54</v>
      </c>
      <c r="D450" s="64" t="s">
        <v>59</v>
      </c>
      <c r="E450" s="64" t="s">
        <v>245</v>
      </c>
      <c r="F450" s="65">
        <v>240</v>
      </c>
      <c r="G450" s="93">
        <f t="shared" si="113"/>
        <v>22184</v>
      </c>
      <c r="H450" s="94">
        <f t="shared" si="113"/>
        <v>23293</v>
      </c>
      <c r="I450" s="231"/>
      <c r="J450" s="231"/>
      <c r="K450" s="231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1"/>
      <c r="Y450" s="231"/>
      <c r="Z450" s="231"/>
      <c r="AA450" s="231"/>
      <c r="AB450" s="231"/>
      <c r="AC450" s="231"/>
      <c r="AD450" s="231"/>
      <c r="AE450" s="231"/>
      <c r="AF450" s="231"/>
      <c r="AG450" s="231"/>
      <c r="AH450" s="231"/>
      <c r="AI450" s="231"/>
      <c r="AJ450" s="231"/>
      <c r="AK450" s="231"/>
      <c r="AL450" s="231"/>
      <c r="AM450" s="231"/>
      <c r="AN450" s="231"/>
      <c r="AO450" s="231"/>
      <c r="AP450" s="231"/>
      <c r="AQ450" s="231"/>
      <c r="AR450" s="231"/>
      <c r="AS450" s="231"/>
      <c r="AT450" s="231"/>
    </row>
    <row r="451" spans="1:16294" s="102" customFormat="1" ht="18.75" x14ac:dyDescent="0.2">
      <c r="A451" s="137" t="s">
        <v>826</v>
      </c>
      <c r="B451" s="34">
        <v>912</v>
      </c>
      <c r="C451" s="64" t="s">
        <v>54</v>
      </c>
      <c r="D451" s="64" t="s">
        <v>59</v>
      </c>
      <c r="E451" s="64" t="s">
        <v>245</v>
      </c>
      <c r="F451" s="65">
        <v>244</v>
      </c>
      <c r="G451" s="93">
        <v>22184</v>
      </c>
      <c r="H451" s="94">
        <v>23293</v>
      </c>
      <c r="I451" s="231"/>
      <c r="J451" s="231"/>
      <c r="K451" s="231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1"/>
      <c r="Y451" s="231"/>
      <c r="Z451" s="231"/>
      <c r="AA451" s="231"/>
      <c r="AB451" s="231"/>
      <c r="AC451" s="231"/>
      <c r="AD451" s="231"/>
      <c r="AE451" s="231"/>
      <c r="AF451" s="231"/>
      <c r="AG451" s="231"/>
      <c r="AH451" s="231"/>
      <c r="AI451" s="231"/>
      <c r="AJ451" s="231"/>
      <c r="AK451" s="231"/>
      <c r="AL451" s="231"/>
      <c r="AM451" s="231"/>
      <c r="AN451" s="231"/>
      <c r="AO451" s="231"/>
      <c r="AP451" s="231"/>
      <c r="AQ451" s="231"/>
      <c r="AR451" s="231"/>
      <c r="AS451" s="231"/>
      <c r="AT451" s="231"/>
    </row>
    <row r="452" spans="1:16294" s="102" customFormat="1" ht="47.25" x14ac:dyDescent="0.2">
      <c r="A452" s="136" t="s">
        <v>246</v>
      </c>
      <c r="B452" s="37">
        <v>912</v>
      </c>
      <c r="C452" s="17" t="s">
        <v>54</v>
      </c>
      <c r="D452" s="17" t="s">
        <v>59</v>
      </c>
      <c r="E452" s="17" t="s">
        <v>247</v>
      </c>
      <c r="F452" s="16"/>
      <c r="G452" s="91">
        <f t="shared" ref="G452:H454" si="114">G453</f>
        <v>1600</v>
      </c>
      <c r="H452" s="92">
        <f t="shared" si="114"/>
        <v>1600</v>
      </c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1"/>
      <c r="Y452" s="231"/>
      <c r="Z452" s="231"/>
      <c r="AA452" s="231"/>
      <c r="AB452" s="231"/>
      <c r="AC452" s="231"/>
      <c r="AD452" s="231"/>
      <c r="AE452" s="231"/>
      <c r="AF452" s="231"/>
      <c r="AG452" s="231"/>
      <c r="AH452" s="231"/>
      <c r="AI452" s="231"/>
      <c r="AJ452" s="231"/>
      <c r="AK452" s="231"/>
      <c r="AL452" s="231"/>
      <c r="AM452" s="231"/>
      <c r="AN452" s="231"/>
      <c r="AO452" s="231"/>
      <c r="AP452" s="231"/>
      <c r="AQ452" s="231"/>
      <c r="AR452" s="231"/>
      <c r="AS452" s="231"/>
      <c r="AT452" s="231"/>
    </row>
    <row r="453" spans="1:16294" s="102" customFormat="1" ht="31.5" x14ac:dyDescent="0.2">
      <c r="A453" s="142" t="s">
        <v>22</v>
      </c>
      <c r="B453" s="34">
        <v>912</v>
      </c>
      <c r="C453" s="64" t="s">
        <v>54</v>
      </c>
      <c r="D453" s="64" t="s">
        <v>59</v>
      </c>
      <c r="E453" s="64" t="s">
        <v>247</v>
      </c>
      <c r="F453" s="65">
        <v>200</v>
      </c>
      <c r="G453" s="93">
        <f t="shared" si="114"/>
        <v>1600</v>
      </c>
      <c r="H453" s="94">
        <f t="shared" si="114"/>
        <v>1600</v>
      </c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231"/>
      <c r="AI453" s="231"/>
      <c r="AJ453" s="231"/>
      <c r="AK453" s="231"/>
      <c r="AL453" s="231"/>
      <c r="AM453" s="231"/>
      <c r="AN453" s="231"/>
      <c r="AO453" s="231"/>
      <c r="AP453" s="231"/>
      <c r="AQ453" s="231"/>
      <c r="AR453" s="231"/>
      <c r="AS453" s="231"/>
      <c r="AT453" s="231"/>
    </row>
    <row r="454" spans="1:16294" s="102" customFormat="1" ht="31.5" x14ac:dyDescent="0.2">
      <c r="A454" s="142" t="s">
        <v>17</v>
      </c>
      <c r="B454" s="34">
        <v>912</v>
      </c>
      <c r="C454" s="64" t="s">
        <v>54</v>
      </c>
      <c r="D454" s="64" t="s">
        <v>59</v>
      </c>
      <c r="E454" s="64" t="s">
        <v>247</v>
      </c>
      <c r="F454" s="65">
        <v>240</v>
      </c>
      <c r="G454" s="93">
        <f t="shared" si="114"/>
        <v>1600</v>
      </c>
      <c r="H454" s="94">
        <f t="shared" si="114"/>
        <v>1600</v>
      </c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1"/>
      <c r="Y454" s="231"/>
      <c r="Z454" s="231"/>
      <c r="AA454" s="231"/>
      <c r="AB454" s="231"/>
      <c r="AC454" s="231"/>
      <c r="AD454" s="231"/>
      <c r="AE454" s="231"/>
      <c r="AF454" s="231"/>
      <c r="AG454" s="231"/>
      <c r="AH454" s="231"/>
      <c r="AI454" s="231"/>
      <c r="AJ454" s="231"/>
      <c r="AK454" s="231"/>
      <c r="AL454" s="231"/>
      <c r="AM454" s="231"/>
      <c r="AN454" s="231"/>
      <c r="AO454" s="231"/>
      <c r="AP454" s="231"/>
      <c r="AQ454" s="231"/>
      <c r="AR454" s="231"/>
      <c r="AS454" s="231"/>
      <c r="AT454" s="231"/>
    </row>
    <row r="455" spans="1:16294" s="102" customFormat="1" ht="18.75" x14ac:dyDescent="0.2">
      <c r="A455" s="137" t="s">
        <v>826</v>
      </c>
      <c r="B455" s="34">
        <v>912</v>
      </c>
      <c r="C455" s="64" t="s">
        <v>54</v>
      </c>
      <c r="D455" s="64" t="s">
        <v>59</v>
      </c>
      <c r="E455" s="64" t="s">
        <v>247</v>
      </c>
      <c r="F455" s="65">
        <v>244</v>
      </c>
      <c r="G455" s="93">
        <v>1600</v>
      </c>
      <c r="H455" s="94">
        <v>1600</v>
      </c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231"/>
      <c r="AI455" s="231"/>
      <c r="AJ455" s="231"/>
      <c r="AK455" s="231"/>
      <c r="AL455" s="231"/>
      <c r="AM455" s="231"/>
      <c r="AN455" s="231"/>
      <c r="AO455" s="231"/>
      <c r="AP455" s="231"/>
      <c r="AQ455" s="231"/>
      <c r="AR455" s="231"/>
      <c r="AS455" s="231"/>
      <c r="AT455" s="231"/>
    </row>
    <row r="456" spans="1:16294" s="102" customFormat="1" ht="18.75" x14ac:dyDescent="0.2">
      <c r="A456" s="149" t="s">
        <v>248</v>
      </c>
      <c r="B456" s="21">
        <v>912</v>
      </c>
      <c r="C456" s="15" t="s">
        <v>54</v>
      </c>
      <c r="D456" s="15" t="s">
        <v>73</v>
      </c>
      <c r="E456" s="64"/>
      <c r="F456" s="64"/>
      <c r="G456" s="71">
        <f>G457</f>
        <v>406130</v>
      </c>
      <c r="H456" s="82">
        <f>H457</f>
        <v>392013</v>
      </c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1"/>
      <c r="Y456" s="231"/>
      <c r="Z456" s="231"/>
      <c r="AA456" s="231"/>
      <c r="AB456" s="231"/>
      <c r="AC456" s="231"/>
      <c r="AD456" s="231"/>
      <c r="AE456" s="231"/>
      <c r="AF456" s="231"/>
      <c r="AG456" s="231"/>
      <c r="AH456" s="231"/>
      <c r="AI456" s="231"/>
      <c r="AJ456" s="231"/>
      <c r="AK456" s="231"/>
      <c r="AL456" s="231"/>
      <c r="AM456" s="231"/>
      <c r="AN456" s="231"/>
      <c r="AO456" s="231"/>
      <c r="AP456" s="231"/>
      <c r="AQ456" s="231"/>
      <c r="AR456" s="231"/>
      <c r="AS456" s="231"/>
      <c r="AT456" s="231"/>
    </row>
    <row r="457" spans="1:16294" s="102" customFormat="1" ht="31.5" x14ac:dyDescent="0.2">
      <c r="A457" s="156" t="s">
        <v>649</v>
      </c>
      <c r="B457" s="2">
        <v>912</v>
      </c>
      <c r="C457" s="15" t="s">
        <v>54</v>
      </c>
      <c r="D457" s="15" t="s">
        <v>73</v>
      </c>
      <c r="E457" s="80" t="s">
        <v>238</v>
      </c>
      <c r="F457" s="52"/>
      <c r="G457" s="194">
        <f>G458+G483</f>
        <v>406130</v>
      </c>
      <c r="H457" s="195">
        <f>H458+H483</f>
        <v>392013</v>
      </c>
      <c r="I457" s="207"/>
      <c r="J457" s="208"/>
      <c r="K457" s="209"/>
      <c r="L457" s="210"/>
      <c r="M457" s="210"/>
      <c r="N457" s="210"/>
      <c r="O457" s="205"/>
      <c r="P457" s="206"/>
      <c r="Q457" s="207"/>
      <c r="R457" s="207"/>
      <c r="S457" s="208"/>
      <c r="T457" s="209"/>
      <c r="U457" s="210"/>
      <c r="V457" s="210"/>
      <c r="W457" s="210"/>
      <c r="X457" s="205"/>
      <c r="Y457" s="206"/>
      <c r="Z457" s="207"/>
      <c r="AA457" s="207"/>
      <c r="AB457" s="208"/>
      <c r="AC457" s="209"/>
      <c r="AD457" s="210"/>
      <c r="AE457" s="210"/>
      <c r="AF457" s="210"/>
      <c r="AG457" s="205"/>
      <c r="AH457" s="206"/>
      <c r="AI457" s="207"/>
      <c r="AJ457" s="207"/>
      <c r="AK457" s="208"/>
      <c r="AL457" s="209"/>
      <c r="AM457" s="210"/>
      <c r="AN457" s="210"/>
      <c r="AO457" s="210"/>
      <c r="AP457" s="205"/>
      <c r="AQ457" s="206"/>
      <c r="AR457" s="207"/>
      <c r="AS457" s="207"/>
      <c r="AT457" s="208"/>
      <c r="AU457" s="218"/>
      <c r="AV457" s="69"/>
      <c r="AW457" s="69"/>
      <c r="AX457" s="69"/>
      <c r="AY457" s="107"/>
      <c r="AZ457" s="2"/>
      <c r="BA457" s="15"/>
      <c r="BB457" s="15"/>
      <c r="BC457" s="80"/>
      <c r="BD457" s="52"/>
      <c r="BE457" s="69"/>
      <c r="BF457" s="69"/>
      <c r="BG457" s="69"/>
      <c r="BH457" s="107"/>
      <c r="BI457" s="2"/>
      <c r="BJ457" s="15"/>
      <c r="BK457" s="15"/>
      <c r="BL457" s="80"/>
      <c r="BM457" s="52"/>
      <c r="BN457" s="69"/>
      <c r="BO457" s="69"/>
      <c r="BP457" s="69"/>
      <c r="BQ457" s="107"/>
      <c r="BR457" s="2"/>
      <c r="BS457" s="15"/>
      <c r="BT457" s="15"/>
      <c r="BU457" s="80"/>
      <c r="BV457" s="52"/>
      <c r="BW457" s="69"/>
      <c r="BX457" s="69"/>
      <c r="BY457" s="69"/>
      <c r="BZ457" s="107"/>
      <c r="CA457" s="2"/>
      <c r="CB457" s="15"/>
      <c r="CC457" s="15"/>
      <c r="CD457" s="80"/>
      <c r="CE457" s="52"/>
      <c r="CF457" s="69"/>
      <c r="CG457" s="69"/>
      <c r="CH457" s="69"/>
      <c r="CI457" s="107"/>
      <c r="CJ457" s="2"/>
      <c r="CK457" s="15"/>
      <c r="CL457" s="15"/>
      <c r="CM457" s="80"/>
      <c r="CN457" s="52"/>
      <c r="CO457" s="69"/>
      <c r="CP457" s="69"/>
      <c r="CQ457" s="69"/>
      <c r="CR457" s="107"/>
      <c r="CS457" s="2"/>
      <c r="CT457" s="15"/>
      <c r="CU457" s="15"/>
      <c r="CV457" s="80"/>
      <c r="CW457" s="52"/>
      <c r="CX457" s="69"/>
      <c r="CY457" s="69"/>
      <c r="CZ457" s="69"/>
      <c r="DA457" s="107"/>
      <c r="DB457" s="2"/>
      <c r="DC457" s="15"/>
      <c r="DD457" s="15"/>
      <c r="DE457" s="80"/>
      <c r="DF457" s="52"/>
      <c r="DG457" s="69"/>
      <c r="DH457" s="69"/>
      <c r="DI457" s="69"/>
      <c r="DJ457" s="107"/>
      <c r="DK457" s="2"/>
      <c r="DL457" s="15"/>
      <c r="DM457" s="15"/>
      <c r="DN457" s="80"/>
      <c r="DO457" s="52"/>
      <c r="DP457" s="69"/>
      <c r="DQ457" s="69"/>
      <c r="DR457" s="69"/>
      <c r="DS457" s="107"/>
      <c r="DT457" s="2"/>
      <c r="DU457" s="15"/>
      <c r="DV457" s="15"/>
      <c r="DW457" s="80"/>
      <c r="DX457" s="52"/>
      <c r="DY457" s="69"/>
      <c r="DZ457" s="69"/>
      <c r="EA457" s="69"/>
      <c r="EB457" s="107"/>
      <c r="EC457" s="2"/>
      <c r="ED457" s="15"/>
      <c r="EE457" s="15"/>
      <c r="EF457" s="80"/>
      <c r="EG457" s="52"/>
      <c r="EH457" s="69"/>
      <c r="EI457" s="69"/>
      <c r="EJ457" s="69"/>
      <c r="EK457" s="107"/>
      <c r="EL457" s="2"/>
      <c r="EM457" s="15"/>
      <c r="EN457" s="15"/>
      <c r="EO457" s="80"/>
      <c r="EP457" s="52"/>
      <c r="EQ457" s="69"/>
      <c r="ER457" s="69"/>
      <c r="ES457" s="69"/>
      <c r="ET457" s="107"/>
      <c r="EU457" s="2"/>
      <c r="EV457" s="15"/>
      <c r="EW457" s="15"/>
      <c r="EX457" s="80"/>
      <c r="EY457" s="52"/>
      <c r="EZ457" s="69"/>
      <c r="FA457" s="69"/>
      <c r="FB457" s="69"/>
      <c r="FC457" s="107"/>
      <c r="FD457" s="2"/>
      <c r="FE457" s="15"/>
      <c r="FF457" s="15"/>
      <c r="FG457" s="80"/>
      <c r="FH457" s="52"/>
      <c r="FI457" s="69"/>
      <c r="FJ457" s="69"/>
      <c r="FK457" s="69"/>
      <c r="FL457" s="107"/>
      <c r="FM457" s="2"/>
      <c r="FN457" s="15"/>
      <c r="FO457" s="15"/>
      <c r="FP457" s="80"/>
      <c r="FQ457" s="52"/>
      <c r="FR457" s="69"/>
      <c r="FS457" s="69"/>
      <c r="FT457" s="69"/>
      <c r="FU457" s="107"/>
      <c r="FV457" s="2"/>
      <c r="FW457" s="15"/>
      <c r="FX457" s="15"/>
      <c r="FY457" s="80"/>
      <c r="FZ457" s="52"/>
      <c r="GA457" s="69"/>
      <c r="GB457" s="69"/>
      <c r="GC457" s="69"/>
      <c r="GD457" s="107"/>
      <c r="GE457" s="2"/>
      <c r="GF457" s="15"/>
      <c r="GG457" s="15"/>
      <c r="GH457" s="80"/>
      <c r="GI457" s="52"/>
      <c r="GJ457" s="69"/>
      <c r="GK457" s="69"/>
      <c r="GL457" s="69"/>
      <c r="GM457" s="107"/>
      <c r="GN457" s="2"/>
      <c r="GO457" s="15"/>
      <c r="GP457" s="15"/>
      <c r="GQ457" s="80"/>
      <c r="GR457" s="52"/>
      <c r="GS457" s="69"/>
      <c r="GT457" s="69"/>
      <c r="GU457" s="69"/>
      <c r="GV457" s="107"/>
      <c r="GW457" s="2"/>
      <c r="GX457" s="15"/>
      <c r="GY457" s="15"/>
      <c r="GZ457" s="80"/>
      <c r="HA457" s="52"/>
      <c r="HB457" s="69"/>
      <c r="HC457" s="69"/>
      <c r="HD457" s="69"/>
      <c r="HE457" s="107"/>
      <c r="HF457" s="2"/>
      <c r="HG457" s="15"/>
      <c r="HH457" s="15"/>
      <c r="HI457" s="80"/>
      <c r="HJ457" s="52"/>
      <c r="HK457" s="69"/>
      <c r="HL457" s="69"/>
      <c r="HM457" s="69"/>
      <c r="HN457" s="107"/>
      <c r="HO457" s="2"/>
      <c r="HP457" s="15"/>
      <c r="HQ457" s="15"/>
      <c r="HR457" s="80"/>
      <c r="HS457" s="52"/>
      <c r="HT457" s="69"/>
      <c r="HU457" s="69"/>
      <c r="HV457" s="69"/>
      <c r="HW457" s="107"/>
      <c r="HX457" s="2"/>
      <c r="HY457" s="15"/>
      <c r="HZ457" s="15"/>
      <c r="IA457" s="80"/>
      <c r="IB457" s="52"/>
      <c r="IC457" s="69"/>
      <c r="ID457" s="69"/>
      <c r="IE457" s="69"/>
      <c r="IF457" s="107"/>
      <c r="IG457" s="2"/>
      <c r="IH457" s="15"/>
      <c r="II457" s="15"/>
      <c r="IJ457" s="80"/>
      <c r="IK457" s="52"/>
      <c r="IL457" s="69"/>
      <c r="IM457" s="69"/>
      <c r="IN457" s="69"/>
      <c r="IO457" s="107"/>
      <c r="IP457" s="2"/>
      <c r="IQ457" s="15"/>
      <c r="IR457" s="15"/>
      <c r="IS457" s="80"/>
      <c r="IT457" s="52"/>
      <c r="IU457" s="69"/>
      <c r="IV457" s="69"/>
      <c r="IW457" s="69"/>
      <c r="IX457" s="107"/>
      <c r="IY457" s="2"/>
      <c r="IZ457" s="15"/>
      <c r="JA457" s="15"/>
      <c r="JB457" s="80"/>
      <c r="JC457" s="52"/>
      <c r="JD457" s="69"/>
      <c r="JE457" s="69"/>
      <c r="JF457" s="69"/>
      <c r="JG457" s="107"/>
      <c r="JH457" s="2"/>
      <c r="JI457" s="15"/>
      <c r="JJ457" s="15"/>
      <c r="JK457" s="80"/>
      <c r="JL457" s="52"/>
      <c r="JM457" s="69"/>
      <c r="JN457" s="69"/>
      <c r="JO457" s="69"/>
      <c r="JP457" s="107"/>
      <c r="JQ457" s="2"/>
      <c r="JR457" s="15"/>
      <c r="JS457" s="15"/>
      <c r="JT457" s="80"/>
      <c r="JU457" s="52"/>
      <c r="JV457" s="69"/>
      <c r="JW457" s="69"/>
      <c r="JX457" s="69"/>
      <c r="JY457" s="107"/>
      <c r="JZ457" s="2"/>
      <c r="KA457" s="15"/>
      <c r="KB457" s="15"/>
      <c r="KC457" s="80"/>
      <c r="KD457" s="52"/>
      <c r="KE457" s="69"/>
      <c r="KF457" s="69"/>
      <c r="KG457" s="69"/>
      <c r="KH457" s="107"/>
      <c r="KI457" s="2"/>
      <c r="KJ457" s="15"/>
      <c r="KK457" s="15"/>
      <c r="KL457" s="80"/>
      <c r="KM457" s="52"/>
      <c r="KN457" s="69"/>
      <c r="KO457" s="69"/>
      <c r="KP457" s="69"/>
      <c r="KQ457" s="107"/>
      <c r="KR457" s="2"/>
      <c r="KS457" s="15"/>
      <c r="KT457" s="15"/>
      <c r="KU457" s="80"/>
      <c r="KV457" s="52"/>
      <c r="KW457" s="69"/>
      <c r="KX457" s="69"/>
      <c r="KY457" s="69"/>
      <c r="KZ457" s="107"/>
      <c r="LA457" s="2"/>
      <c r="LB457" s="15"/>
      <c r="LC457" s="15"/>
      <c r="LD457" s="80"/>
      <c r="LE457" s="52"/>
      <c r="LF457" s="69"/>
      <c r="LG457" s="69"/>
      <c r="LH457" s="69"/>
      <c r="LI457" s="107"/>
      <c r="LJ457" s="2"/>
      <c r="LK457" s="15"/>
      <c r="LL457" s="15"/>
      <c r="LM457" s="80"/>
      <c r="LN457" s="52"/>
      <c r="LO457" s="69"/>
      <c r="LP457" s="69"/>
      <c r="LQ457" s="69"/>
      <c r="LR457" s="107"/>
      <c r="LS457" s="2"/>
      <c r="LT457" s="15"/>
      <c r="LU457" s="15"/>
      <c r="LV457" s="80"/>
      <c r="LW457" s="52"/>
      <c r="LX457" s="69"/>
      <c r="LY457" s="69"/>
      <c r="LZ457" s="69"/>
      <c r="MA457" s="107"/>
      <c r="MB457" s="2"/>
      <c r="MC457" s="15"/>
      <c r="MD457" s="15"/>
      <c r="ME457" s="80"/>
      <c r="MF457" s="52"/>
      <c r="MG457" s="69"/>
      <c r="MH457" s="69"/>
      <c r="MI457" s="69"/>
      <c r="MJ457" s="107"/>
      <c r="MK457" s="2"/>
      <c r="ML457" s="15"/>
      <c r="MM457" s="15"/>
      <c r="MN457" s="80"/>
      <c r="MO457" s="52"/>
      <c r="MP457" s="69"/>
      <c r="MQ457" s="69"/>
      <c r="MR457" s="69"/>
      <c r="MS457" s="107"/>
      <c r="MT457" s="2"/>
      <c r="MU457" s="15"/>
      <c r="MV457" s="15"/>
      <c r="MW457" s="80"/>
      <c r="MX457" s="52"/>
      <c r="MY457" s="69"/>
      <c r="MZ457" s="69"/>
      <c r="NA457" s="69"/>
      <c r="NB457" s="107"/>
      <c r="NC457" s="2"/>
      <c r="ND457" s="15"/>
      <c r="NE457" s="15"/>
      <c r="NF457" s="80"/>
      <c r="NG457" s="52"/>
      <c r="NH457" s="69"/>
      <c r="NI457" s="69"/>
      <c r="NJ457" s="69"/>
      <c r="NK457" s="107"/>
      <c r="NL457" s="2"/>
      <c r="NM457" s="15"/>
      <c r="NN457" s="15"/>
      <c r="NO457" s="80"/>
      <c r="NP457" s="52"/>
      <c r="NQ457" s="69"/>
      <c r="NR457" s="69"/>
      <c r="NS457" s="69"/>
      <c r="NT457" s="107"/>
      <c r="NU457" s="2"/>
      <c r="NV457" s="15"/>
      <c r="NW457" s="15"/>
      <c r="NX457" s="80"/>
      <c r="NY457" s="52"/>
      <c r="NZ457" s="69"/>
      <c r="OA457" s="69"/>
      <c r="OB457" s="69"/>
      <c r="OC457" s="107"/>
      <c r="OD457" s="2"/>
      <c r="OE457" s="15"/>
      <c r="OF457" s="15"/>
      <c r="OG457" s="80"/>
      <c r="OH457" s="52"/>
      <c r="OI457" s="69"/>
      <c r="OJ457" s="69"/>
      <c r="OK457" s="69"/>
      <c r="OL457" s="107"/>
      <c r="OM457" s="2"/>
      <c r="ON457" s="15"/>
      <c r="OO457" s="15"/>
      <c r="OP457" s="80"/>
      <c r="OQ457" s="52"/>
      <c r="OR457" s="69"/>
      <c r="OS457" s="69"/>
      <c r="OT457" s="69"/>
      <c r="OU457" s="107"/>
      <c r="OV457" s="2"/>
      <c r="OW457" s="15"/>
      <c r="OX457" s="15"/>
      <c r="OY457" s="80"/>
      <c r="OZ457" s="52"/>
      <c r="PA457" s="69"/>
      <c r="PB457" s="69"/>
      <c r="PC457" s="69"/>
      <c r="PD457" s="107"/>
      <c r="PE457" s="2"/>
      <c r="PF457" s="15"/>
      <c r="PG457" s="15"/>
      <c r="PH457" s="80"/>
      <c r="PI457" s="52"/>
      <c r="PJ457" s="69"/>
      <c r="PK457" s="69"/>
      <c r="PL457" s="69"/>
      <c r="PM457" s="107"/>
      <c r="PN457" s="2"/>
      <c r="PO457" s="15"/>
      <c r="PP457" s="15"/>
      <c r="PQ457" s="80"/>
      <c r="PR457" s="52"/>
      <c r="PS457" s="69"/>
      <c r="PT457" s="69"/>
      <c r="PU457" s="69"/>
      <c r="PV457" s="107"/>
      <c r="PW457" s="2"/>
      <c r="PX457" s="15"/>
      <c r="PY457" s="15"/>
      <c r="PZ457" s="80"/>
      <c r="QA457" s="52"/>
      <c r="QB457" s="69"/>
      <c r="QC457" s="69"/>
      <c r="QD457" s="69"/>
      <c r="QE457" s="107"/>
      <c r="QF457" s="2"/>
      <c r="QG457" s="15"/>
      <c r="QH457" s="15"/>
      <c r="QI457" s="80"/>
      <c r="QJ457" s="52"/>
      <c r="QK457" s="69"/>
      <c r="QL457" s="69"/>
      <c r="QM457" s="69"/>
      <c r="QN457" s="107"/>
      <c r="QO457" s="2"/>
      <c r="QP457" s="15"/>
      <c r="QQ457" s="15"/>
      <c r="QR457" s="80"/>
      <c r="QS457" s="52"/>
      <c r="QT457" s="69"/>
      <c r="QU457" s="69"/>
      <c r="QV457" s="69"/>
      <c r="QW457" s="107"/>
      <c r="QX457" s="2"/>
      <c r="QY457" s="15"/>
      <c r="QZ457" s="15"/>
      <c r="RA457" s="80"/>
      <c r="RB457" s="52"/>
      <c r="RC457" s="69"/>
      <c r="RD457" s="69"/>
      <c r="RE457" s="69"/>
      <c r="RF457" s="107"/>
      <c r="RG457" s="2"/>
      <c r="RH457" s="15"/>
      <c r="RI457" s="15"/>
      <c r="RJ457" s="80"/>
      <c r="RK457" s="52"/>
      <c r="RL457" s="69"/>
      <c r="RM457" s="69"/>
      <c r="RN457" s="69"/>
      <c r="RO457" s="107"/>
      <c r="RP457" s="2"/>
      <c r="RQ457" s="15"/>
      <c r="RR457" s="15"/>
      <c r="RS457" s="80"/>
      <c r="RT457" s="52"/>
      <c r="RU457" s="69"/>
      <c r="RV457" s="69"/>
      <c r="RW457" s="69"/>
      <c r="RX457" s="107"/>
      <c r="RY457" s="2"/>
      <c r="RZ457" s="15"/>
      <c r="SA457" s="15"/>
      <c r="SB457" s="80"/>
      <c r="SC457" s="52"/>
      <c r="SD457" s="69"/>
      <c r="SE457" s="69"/>
      <c r="SF457" s="69"/>
      <c r="SG457" s="107"/>
      <c r="SH457" s="2"/>
      <c r="SI457" s="15"/>
      <c r="SJ457" s="15"/>
      <c r="SK457" s="80"/>
      <c r="SL457" s="52"/>
      <c r="SM457" s="69"/>
      <c r="SN457" s="69"/>
      <c r="SO457" s="69"/>
      <c r="SP457" s="107"/>
      <c r="SQ457" s="2"/>
      <c r="SR457" s="15"/>
      <c r="SS457" s="15"/>
      <c r="ST457" s="80"/>
      <c r="SU457" s="52"/>
      <c r="SV457" s="69"/>
      <c r="SW457" s="69"/>
      <c r="SX457" s="69"/>
      <c r="SY457" s="107"/>
      <c r="SZ457" s="2"/>
      <c r="TA457" s="15"/>
      <c r="TB457" s="15"/>
      <c r="TC457" s="80"/>
      <c r="TD457" s="52"/>
      <c r="TE457" s="69"/>
      <c r="TF457" s="69"/>
      <c r="TG457" s="69"/>
      <c r="TH457" s="107"/>
      <c r="TI457" s="2"/>
      <c r="TJ457" s="15"/>
      <c r="TK457" s="15"/>
      <c r="TL457" s="80"/>
      <c r="TM457" s="52"/>
      <c r="TN457" s="69"/>
      <c r="TO457" s="69"/>
      <c r="TP457" s="69"/>
      <c r="TQ457" s="107"/>
      <c r="TR457" s="2"/>
      <c r="TS457" s="15"/>
      <c r="TT457" s="15"/>
      <c r="TU457" s="80"/>
      <c r="TV457" s="52"/>
      <c r="TW457" s="69"/>
      <c r="TX457" s="69"/>
      <c r="TY457" s="69"/>
      <c r="TZ457" s="107"/>
      <c r="UA457" s="2"/>
      <c r="UB457" s="15"/>
      <c r="UC457" s="15"/>
      <c r="UD457" s="80"/>
      <c r="UE457" s="52"/>
      <c r="UF457" s="69"/>
      <c r="UG457" s="69"/>
      <c r="UH457" s="69"/>
      <c r="UI457" s="107"/>
      <c r="UJ457" s="2"/>
      <c r="UK457" s="15"/>
      <c r="UL457" s="15"/>
      <c r="UM457" s="80"/>
      <c r="UN457" s="52"/>
      <c r="UO457" s="69"/>
      <c r="UP457" s="69"/>
      <c r="UQ457" s="69"/>
      <c r="UR457" s="107"/>
      <c r="US457" s="2"/>
      <c r="UT457" s="15"/>
      <c r="UU457" s="15"/>
      <c r="UV457" s="80"/>
      <c r="UW457" s="52"/>
      <c r="UX457" s="69"/>
      <c r="UY457" s="69"/>
      <c r="UZ457" s="69"/>
      <c r="VA457" s="107"/>
      <c r="VB457" s="2"/>
      <c r="VC457" s="15"/>
      <c r="VD457" s="15"/>
      <c r="VE457" s="80"/>
      <c r="VF457" s="52"/>
      <c r="VG457" s="69"/>
      <c r="VH457" s="69"/>
      <c r="VI457" s="69"/>
      <c r="VJ457" s="107"/>
      <c r="VK457" s="2"/>
      <c r="VL457" s="15"/>
      <c r="VM457" s="15"/>
      <c r="VN457" s="80"/>
      <c r="VO457" s="52"/>
      <c r="VP457" s="69"/>
      <c r="VQ457" s="69"/>
      <c r="VR457" s="69"/>
      <c r="VS457" s="107"/>
      <c r="VT457" s="2"/>
      <c r="VU457" s="15"/>
      <c r="VV457" s="15"/>
      <c r="VW457" s="80"/>
      <c r="VX457" s="52"/>
      <c r="VY457" s="69"/>
      <c r="VZ457" s="69"/>
      <c r="WA457" s="69"/>
      <c r="WB457" s="107"/>
      <c r="WC457" s="2"/>
      <c r="WD457" s="15"/>
      <c r="WE457" s="15"/>
      <c r="WF457" s="80"/>
      <c r="WG457" s="52"/>
      <c r="WH457" s="69"/>
      <c r="WI457" s="69"/>
      <c r="WJ457" s="69"/>
      <c r="WK457" s="107"/>
      <c r="WL457" s="2"/>
      <c r="WM457" s="15"/>
      <c r="WN457" s="15"/>
      <c r="WO457" s="80"/>
      <c r="WP457" s="52"/>
      <c r="WQ457" s="69"/>
      <c r="WR457" s="69"/>
      <c r="WS457" s="69"/>
      <c r="WT457" s="107"/>
      <c r="WU457" s="2"/>
      <c r="WV457" s="15"/>
      <c r="WW457" s="15"/>
      <c r="WX457" s="80"/>
      <c r="WY457" s="52"/>
      <c r="WZ457" s="69"/>
      <c r="XA457" s="69"/>
      <c r="XB457" s="69"/>
      <c r="XC457" s="107"/>
      <c r="XD457" s="2"/>
      <c r="XE457" s="15"/>
      <c r="XF457" s="15"/>
      <c r="XG457" s="80"/>
      <c r="XH457" s="52"/>
      <c r="XI457" s="69"/>
      <c r="XJ457" s="69"/>
      <c r="XK457" s="69"/>
      <c r="XL457" s="107"/>
      <c r="XM457" s="2"/>
      <c r="XN457" s="15"/>
      <c r="XO457" s="15"/>
      <c r="XP457" s="80"/>
      <c r="XQ457" s="52"/>
      <c r="XR457" s="69"/>
      <c r="XS457" s="69"/>
      <c r="XT457" s="69"/>
      <c r="XU457" s="107"/>
      <c r="XV457" s="2"/>
      <c r="XW457" s="15"/>
      <c r="XX457" s="15"/>
      <c r="XY457" s="80"/>
      <c r="XZ457" s="52"/>
      <c r="YA457" s="69"/>
      <c r="YB457" s="69"/>
      <c r="YC457" s="69"/>
      <c r="YD457" s="107"/>
      <c r="YE457" s="2"/>
      <c r="YF457" s="15"/>
      <c r="YG457" s="15"/>
      <c r="YH457" s="80"/>
      <c r="YI457" s="52"/>
      <c r="YJ457" s="69"/>
      <c r="YK457" s="69"/>
      <c r="YL457" s="69"/>
      <c r="YM457" s="107"/>
      <c r="YN457" s="2"/>
      <c r="YO457" s="15"/>
      <c r="YP457" s="15"/>
      <c r="YQ457" s="80"/>
      <c r="YR457" s="52"/>
      <c r="YS457" s="69"/>
      <c r="YT457" s="69"/>
      <c r="YU457" s="69"/>
      <c r="YV457" s="107"/>
      <c r="YW457" s="2"/>
      <c r="YX457" s="15"/>
      <c r="YY457" s="15"/>
      <c r="YZ457" s="80"/>
      <c r="ZA457" s="52"/>
      <c r="ZB457" s="69"/>
      <c r="ZC457" s="69"/>
      <c r="ZD457" s="69"/>
      <c r="ZE457" s="107"/>
      <c r="ZF457" s="2"/>
      <c r="ZG457" s="15"/>
      <c r="ZH457" s="15"/>
      <c r="ZI457" s="80"/>
      <c r="ZJ457" s="52"/>
      <c r="ZK457" s="69"/>
      <c r="ZL457" s="69"/>
      <c r="ZM457" s="69"/>
      <c r="ZN457" s="107"/>
      <c r="ZO457" s="2"/>
      <c r="ZP457" s="15"/>
      <c r="ZQ457" s="15"/>
      <c r="ZR457" s="80"/>
      <c r="ZS457" s="52"/>
      <c r="ZT457" s="69"/>
      <c r="ZU457" s="69"/>
      <c r="ZV457" s="69"/>
      <c r="ZW457" s="107"/>
      <c r="ZX457" s="2"/>
      <c r="ZY457" s="15"/>
      <c r="ZZ457" s="15"/>
      <c r="AAA457" s="80"/>
      <c r="AAB457" s="52"/>
      <c r="AAC457" s="69"/>
      <c r="AAD457" s="69"/>
      <c r="AAE457" s="69"/>
      <c r="AAF457" s="107"/>
      <c r="AAG457" s="2"/>
      <c r="AAH457" s="15"/>
      <c r="AAI457" s="15"/>
      <c r="AAJ457" s="80"/>
      <c r="AAK457" s="52"/>
      <c r="AAL457" s="69"/>
      <c r="AAM457" s="69"/>
      <c r="AAN457" s="69"/>
      <c r="AAO457" s="107"/>
      <c r="AAP457" s="2"/>
      <c r="AAQ457" s="15"/>
      <c r="AAR457" s="15"/>
      <c r="AAS457" s="80"/>
      <c r="AAT457" s="52"/>
      <c r="AAU457" s="69"/>
      <c r="AAV457" s="69"/>
      <c r="AAW457" s="69"/>
      <c r="AAX457" s="107"/>
      <c r="AAY457" s="2"/>
      <c r="AAZ457" s="15"/>
      <c r="ABA457" s="15"/>
      <c r="ABB457" s="80"/>
      <c r="ABC457" s="52"/>
      <c r="ABD457" s="69"/>
      <c r="ABE457" s="69"/>
      <c r="ABF457" s="69"/>
      <c r="ABG457" s="107"/>
      <c r="ABH457" s="2"/>
      <c r="ABI457" s="15"/>
      <c r="ABJ457" s="15"/>
      <c r="ABK457" s="80"/>
      <c r="ABL457" s="52"/>
      <c r="ABM457" s="69"/>
      <c r="ABN457" s="69"/>
      <c r="ABO457" s="69"/>
      <c r="ABP457" s="107"/>
      <c r="ABQ457" s="2"/>
      <c r="ABR457" s="15"/>
      <c r="ABS457" s="15"/>
      <c r="ABT457" s="80"/>
      <c r="ABU457" s="52"/>
      <c r="ABV457" s="69"/>
      <c r="ABW457" s="69"/>
      <c r="ABX457" s="69"/>
      <c r="ABY457" s="107"/>
      <c r="ABZ457" s="2"/>
      <c r="ACA457" s="15"/>
      <c r="ACB457" s="15"/>
      <c r="ACC457" s="80"/>
      <c r="ACD457" s="52"/>
      <c r="ACE457" s="69"/>
      <c r="ACF457" s="69"/>
      <c r="ACG457" s="69"/>
      <c r="ACH457" s="107"/>
      <c r="ACI457" s="2"/>
      <c r="ACJ457" s="15"/>
      <c r="ACK457" s="15"/>
      <c r="ACL457" s="80"/>
      <c r="ACM457" s="52"/>
      <c r="ACN457" s="69"/>
      <c r="ACO457" s="69"/>
      <c r="ACP457" s="69"/>
      <c r="ACQ457" s="107"/>
      <c r="ACR457" s="2"/>
      <c r="ACS457" s="15"/>
      <c r="ACT457" s="15"/>
      <c r="ACU457" s="80"/>
      <c r="ACV457" s="52"/>
      <c r="ACW457" s="69"/>
      <c r="ACX457" s="69"/>
      <c r="ACY457" s="69"/>
      <c r="ACZ457" s="107"/>
      <c r="ADA457" s="2"/>
      <c r="ADB457" s="15"/>
      <c r="ADC457" s="15"/>
      <c r="ADD457" s="80"/>
      <c r="ADE457" s="52"/>
      <c r="ADF457" s="69"/>
      <c r="ADG457" s="69"/>
      <c r="ADH457" s="69"/>
      <c r="ADI457" s="107"/>
      <c r="ADJ457" s="2"/>
      <c r="ADK457" s="15"/>
      <c r="ADL457" s="15"/>
      <c r="ADM457" s="80"/>
      <c r="ADN457" s="52"/>
      <c r="ADO457" s="69"/>
      <c r="ADP457" s="69"/>
      <c r="ADQ457" s="69"/>
      <c r="ADR457" s="107"/>
      <c r="ADS457" s="2"/>
      <c r="ADT457" s="15"/>
      <c r="ADU457" s="15"/>
      <c r="ADV457" s="80"/>
      <c r="ADW457" s="52"/>
      <c r="ADX457" s="69"/>
      <c r="ADY457" s="69"/>
      <c r="ADZ457" s="69"/>
      <c r="AEA457" s="107"/>
      <c r="AEB457" s="2"/>
      <c r="AEC457" s="15"/>
      <c r="AED457" s="15"/>
      <c r="AEE457" s="80"/>
      <c r="AEF457" s="52"/>
      <c r="AEG457" s="69"/>
      <c r="AEH457" s="69"/>
      <c r="AEI457" s="69"/>
      <c r="AEJ457" s="107"/>
      <c r="AEK457" s="2"/>
      <c r="AEL457" s="15"/>
      <c r="AEM457" s="15"/>
      <c r="AEN457" s="80"/>
      <c r="AEO457" s="52"/>
      <c r="AEP457" s="69"/>
      <c r="AEQ457" s="69"/>
      <c r="AER457" s="69"/>
      <c r="AES457" s="107"/>
      <c r="AET457" s="2"/>
      <c r="AEU457" s="15"/>
      <c r="AEV457" s="15"/>
      <c r="AEW457" s="80"/>
      <c r="AEX457" s="52"/>
      <c r="AEY457" s="69"/>
      <c r="AEZ457" s="69"/>
      <c r="AFA457" s="69"/>
      <c r="AFB457" s="107"/>
      <c r="AFC457" s="2"/>
      <c r="AFD457" s="15"/>
      <c r="AFE457" s="15"/>
      <c r="AFF457" s="80"/>
      <c r="AFG457" s="52"/>
      <c r="AFH457" s="69"/>
      <c r="AFI457" s="69"/>
      <c r="AFJ457" s="69"/>
      <c r="AFK457" s="107"/>
      <c r="AFL457" s="2"/>
      <c r="AFM457" s="15"/>
      <c r="AFN457" s="15"/>
      <c r="AFO457" s="80"/>
      <c r="AFP457" s="52"/>
      <c r="AFQ457" s="69"/>
      <c r="AFR457" s="69"/>
      <c r="AFS457" s="69"/>
      <c r="AFT457" s="107"/>
      <c r="AFU457" s="2"/>
      <c r="AFV457" s="15"/>
      <c r="AFW457" s="15"/>
      <c r="AFX457" s="80"/>
      <c r="AFY457" s="52"/>
      <c r="AFZ457" s="69"/>
      <c r="AGA457" s="69"/>
      <c r="AGB457" s="69"/>
      <c r="AGC457" s="107"/>
      <c r="AGD457" s="2"/>
      <c r="AGE457" s="15"/>
      <c r="AGF457" s="15"/>
      <c r="AGG457" s="80"/>
      <c r="AGH457" s="52"/>
      <c r="AGI457" s="69"/>
      <c r="AGJ457" s="69"/>
      <c r="AGK457" s="69"/>
      <c r="AGL457" s="107"/>
      <c r="AGM457" s="2"/>
      <c r="AGN457" s="15"/>
      <c r="AGO457" s="15"/>
      <c r="AGP457" s="80"/>
      <c r="AGQ457" s="52"/>
      <c r="AGR457" s="69"/>
      <c r="AGS457" s="69"/>
      <c r="AGT457" s="69"/>
      <c r="AGU457" s="107"/>
      <c r="AGV457" s="2"/>
      <c r="AGW457" s="15"/>
      <c r="AGX457" s="15"/>
      <c r="AGY457" s="80"/>
      <c r="AGZ457" s="52"/>
      <c r="AHA457" s="69"/>
      <c r="AHB457" s="69"/>
      <c r="AHC457" s="69"/>
      <c r="AHD457" s="107"/>
      <c r="AHE457" s="2"/>
      <c r="AHF457" s="15"/>
      <c r="AHG457" s="15"/>
      <c r="AHH457" s="80"/>
      <c r="AHI457" s="52"/>
      <c r="AHJ457" s="69"/>
      <c r="AHK457" s="69"/>
      <c r="AHL457" s="69"/>
      <c r="AHM457" s="107"/>
      <c r="AHN457" s="2"/>
      <c r="AHO457" s="15"/>
      <c r="AHP457" s="15"/>
      <c r="AHQ457" s="80"/>
      <c r="AHR457" s="52"/>
      <c r="AHS457" s="69"/>
      <c r="AHT457" s="69"/>
      <c r="AHU457" s="69"/>
      <c r="AHV457" s="107"/>
      <c r="AHW457" s="2"/>
      <c r="AHX457" s="15"/>
      <c r="AHY457" s="15"/>
      <c r="AHZ457" s="80"/>
      <c r="AIA457" s="52"/>
      <c r="AIB457" s="69"/>
      <c r="AIC457" s="69"/>
      <c r="AID457" s="69"/>
      <c r="AIE457" s="107"/>
      <c r="AIF457" s="2"/>
      <c r="AIG457" s="15"/>
      <c r="AIH457" s="15"/>
      <c r="AII457" s="80"/>
      <c r="AIJ457" s="52"/>
      <c r="AIK457" s="69"/>
      <c r="AIL457" s="69"/>
      <c r="AIM457" s="69"/>
      <c r="AIN457" s="107"/>
      <c r="AIO457" s="2"/>
      <c r="AIP457" s="15"/>
      <c r="AIQ457" s="15"/>
      <c r="AIR457" s="80"/>
      <c r="AIS457" s="52"/>
      <c r="AIT457" s="69"/>
      <c r="AIU457" s="69"/>
      <c r="AIV457" s="69"/>
      <c r="AIW457" s="107"/>
      <c r="AIX457" s="2"/>
      <c r="AIY457" s="15"/>
      <c r="AIZ457" s="15"/>
      <c r="AJA457" s="80"/>
      <c r="AJB457" s="52"/>
      <c r="AJC457" s="69"/>
      <c r="AJD457" s="69"/>
      <c r="AJE457" s="69"/>
      <c r="AJF457" s="107"/>
      <c r="AJG457" s="2"/>
      <c r="AJH457" s="15"/>
      <c r="AJI457" s="15"/>
      <c r="AJJ457" s="80"/>
      <c r="AJK457" s="52"/>
      <c r="AJL457" s="69"/>
      <c r="AJM457" s="69"/>
      <c r="AJN457" s="69"/>
      <c r="AJO457" s="107"/>
      <c r="AJP457" s="2"/>
      <c r="AJQ457" s="15"/>
      <c r="AJR457" s="15"/>
      <c r="AJS457" s="80"/>
      <c r="AJT457" s="52"/>
      <c r="AJU457" s="69"/>
      <c r="AJV457" s="69"/>
      <c r="AJW457" s="69"/>
      <c r="AJX457" s="107"/>
      <c r="AJY457" s="2"/>
      <c r="AJZ457" s="15"/>
      <c r="AKA457" s="15"/>
      <c r="AKB457" s="80"/>
      <c r="AKC457" s="52"/>
      <c r="AKD457" s="69"/>
      <c r="AKE457" s="69"/>
      <c r="AKF457" s="69"/>
      <c r="AKG457" s="107"/>
      <c r="AKH457" s="2"/>
      <c r="AKI457" s="15"/>
      <c r="AKJ457" s="15"/>
      <c r="AKK457" s="80"/>
      <c r="AKL457" s="52"/>
      <c r="AKM457" s="69"/>
      <c r="AKN457" s="69"/>
      <c r="AKO457" s="69"/>
      <c r="AKP457" s="107"/>
      <c r="AKQ457" s="2"/>
      <c r="AKR457" s="15"/>
      <c r="AKS457" s="15"/>
      <c r="AKT457" s="80"/>
      <c r="AKU457" s="52"/>
      <c r="AKV457" s="69"/>
      <c r="AKW457" s="69"/>
      <c r="AKX457" s="69"/>
      <c r="AKY457" s="107"/>
      <c r="AKZ457" s="2"/>
      <c r="ALA457" s="15"/>
      <c r="ALB457" s="15"/>
      <c r="ALC457" s="80"/>
      <c r="ALD457" s="52"/>
      <c r="ALE457" s="69"/>
      <c r="ALF457" s="69"/>
      <c r="ALG457" s="69"/>
      <c r="ALH457" s="107"/>
      <c r="ALI457" s="2"/>
      <c r="ALJ457" s="15"/>
      <c r="ALK457" s="15"/>
      <c r="ALL457" s="80"/>
      <c r="ALM457" s="52"/>
      <c r="ALN457" s="69"/>
      <c r="ALO457" s="69"/>
      <c r="ALP457" s="69"/>
      <c r="ALQ457" s="107"/>
      <c r="ALR457" s="2"/>
      <c r="ALS457" s="15"/>
      <c r="ALT457" s="15"/>
      <c r="ALU457" s="80"/>
      <c r="ALV457" s="52"/>
      <c r="ALW457" s="69"/>
      <c r="ALX457" s="69"/>
      <c r="ALY457" s="69"/>
      <c r="ALZ457" s="107"/>
      <c r="AMA457" s="2"/>
      <c r="AMB457" s="15"/>
      <c r="AMC457" s="15"/>
      <c r="AMD457" s="80"/>
      <c r="AME457" s="52"/>
      <c r="AMF457" s="69"/>
      <c r="AMG457" s="69"/>
      <c r="AMH457" s="69"/>
      <c r="AMI457" s="107"/>
      <c r="AMJ457" s="2"/>
      <c r="AMK457" s="15"/>
      <c r="AML457" s="15"/>
      <c r="AMM457" s="80"/>
      <c r="AMN457" s="52"/>
      <c r="AMO457" s="69"/>
      <c r="AMP457" s="69"/>
      <c r="AMQ457" s="69"/>
      <c r="AMR457" s="107"/>
      <c r="AMS457" s="2"/>
      <c r="AMT457" s="15"/>
      <c r="AMU457" s="15"/>
      <c r="AMV457" s="80"/>
      <c r="AMW457" s="52"/>
      <c r="AMX457" s="69"/>
      <c r="AMY457" s="69"/>
      <c r="AMZ457" s="69"/>
      <c r="ANA457" s="107"/>
      <c r="ANB457" s="2"/>
      <c r="ANC457" s="15"/>
      <c r="AND457" s="15"/>
      <c r="ANE457" s="80"/>
      <c r="ANF457" s="52"/>
      <c r="ANG457" s="69"/>
      <c r="ANH457" s="69"/>
      <c r="ANI457" s="69"/>
      <c r="ANJ457" s="107"/>
      <c r="ANK457" s="2"/>
      <c r="ANL457" s="15"/>
      <c r="ANM457" s="15"/>
      <c r="ANN457" s="80"/>
      <c r="ANO457" s="52"/>
      <c r="ANP457" s="69"/>
      <c r="ANQ457" s="69"/>
      <c r="ANR457" s="69"/>
      <c r="ANS457" s="107"/>
      <c r="ANT457" s="2"/>
      <c r="ANU457" s="15"/>
      <c r="ANV457" s="15"/>
      <c r="ANW457" s="80"/>
      <c r="ANX457" s="52"/>
      <c r="ANY457" s="69"/>
      <c r="ANZ457" s="69"/>
      <c r="AOA457" s="69"/>
      <c r="AOB457" s="107"/>
      <c r="AOC457" s="2"/>
      <c r="AOD457" s="15"/>
      <c r="AOE457" s="15"/>
      <c r="AOF457" s="80"/>
      <c r="AOG457" s="52"/>
      <c r="AOH457" s="69"/>
      <c r="AOI457" s="69"/>
      <c r="AOJ457" s="69"/>
      <c r="AOK457" s="107"/>
      <c r="AOL457" s="2"/>
      <c r="AOM457" s="15"/>
      <c r="AON457" s="15"/>
      <c r="AOO457" s="80"/>
      <c r="AOP457" s="52"/>
      <c r="AOQ457" s="69"/>
      <c r="AOR457" s="69"/>
      <c r="AOS457" s="69"/>
      <c r="AOT457" s="107"/>
      <c r="AOU457" s="2"/>
      <c r="AOV457" s="15"/>
      <c r="AOW457" s="15"/>
      <c r="AOX457" s="80"/>
      <c r="AOY457" s="52"/>
      <c r="AOZ457" s="69"/>
      <c r="APA457" s="69"/>
      <c r="APB457" s="69"/>
      <c r="APC457" s="107"/>
      <c r="APD457" s="2"/>
      <c r="APE457" s="15"/>
      <c r="APF457" s="15"/>
      <c r="APG457" s="80"/>
      <c r="APH457" s="52"/>
      <c r="API457" s="69"/>
      <c r="APJ457" s="69"/>
      <c r="APK457" s="69"/>
      <c r="APL457" s="107"/>
      <c r="APM457" s="2"/>
      <c r="APN457" s="15"/>
      <c r="APO457" s="15"/>
      <c r="APP457" s="80"/>
      <c r="APQ457" s="52"/>
      <c r="APR457" s="69"/>
      <c r="APS457" s="69"/>
      <c r="APT457" s="69"/>
      <c r="APU457" s="107"/>
      <c r="APV457" s="2"/>
      <c r="APW457" s="15"/>
      <c r="APX457" s="15"/>
      <c r="APY457" s="80"/>
      <c r="APZ457" s="52"/>
      <c r="AQA457" s="69"/>
      <c r="AQB457" s="69"/>
      <c r="AQC457" s="69"/>
      <c r="AQD457" s="107"/>
      <c r="AQE457" s="2"/>
      <c r="AQF457" s="15"/>
      <c r="AQG457" s="15"/>
      <c r="AQH457" s="80"/>
      <c r="AQI457" s="52"/>
      <c r="AQJ457" s="69"/>
      <c r="AQK457" s="69"/>
      <c r="AQL457" s="69"/>
      <c r="AQM457" s="107"/>
      <c r="AQN457" s="2"/>
      <c r="AQO457" s="15"/>
      <c r="AQP457" s="15"/>
      <c r="AQQ457" s="80"/>
      <c r="AQR457" s="52"/>
      <c r="AQS457" s="69"/>
      <c r="AQT457" s="69"/>
      <c r="AQU457" s="69"/>
      <c r="AQV457" s="107"/>
      <c r="AQW457" s="2"/>
      <c r="AQX457" s="15"/>
      <c r="AQY457" s="15"/>
      <c r="AQZ457" s="80"/>
      <c r="ARA457" s="52"/>
      <c r="ARB457" s="69"/>
      <c r="ARC457" s="69"/>
      <c r="ARD457" s="69"/>
      <c r="ARE457" s="107"/>
      <c r="ARF457" s="2"/>
      <c r="ARG457" s="15"/>
      <c r="ARH457" s="15"/>
      <c r="ARI457" s="80"/>
      <c r="ARJ457" s="52"/>
      <c r="ARK457" s="69"/>
      <c r="ARL457" s="69"/>
      <c r="ARM457" s="69"/>
      <c r="ARN457" s="107"/>
      <c r="ARO457" s="2"/>
      <c r="ARP457" s="15"/>
      <c r="ARQ457" s="15"/>
      <c r="ARR457" s="80"/>
      <c r="ARS457" s="52"/>
      <c r="ART457" s="69"/>
      <c r="ARU457" s="69"/>
      <c r="ARV457" s="69"/>
      <c r="ARW457" s="107"/>
      <c r="ARX457" s="2"/>
      <c r="ARY457" s="15"/>
      <c r="ARZ457" s="15"/>
      <c r="ASA457" s="80"/>
      <c r="ASB457" s="52"/>
      <c r="ASC457" s="69"/>
      <c r="ASD457" s="69"/>
      <c r="ASE457" s="69"/>
      <c r="ASF457" s="107"/>
      <c r="ASG457" s="2"/>
      <c r="ASH457" s="15"/>
      <c r="ASI457" s="15"/>
      <c r="ASJ457" s="80"/>
      <c r="ASK457" s="52"/>
      <c r="ASL457" s="69"/>
      <c r="ASM457" s="69"/>
      <c r="ASN457" s="69"/>
      <c r="ASO457" s="107"/>
      <c r="ASP457" s="2"/>
      <c r="ASQ457" s="15"/>
      <c r="ASR457" s="15"/>
      <c r="ASS457" s="80"/>
      <c r="AST457" s="52"/>
      <c r="ASU457" s="69"/>
      <c r="ASV457" s="69"/>
      <c r="ASW457" s="69"/>
      <c r="ASX457" s="107"/>
      <c r="ASY457" s="2"/>
      <c r="ASZ457" s="15"/>
      <c r="ATA457" s="15"/>
      <c r="ATB457" s="80"/>
      <c r="ATC457" s="52"/>
      <c r="ATD457" s="69"/>
      <c r="ATE457" s="69"/>
      <c r="ATF457" s="69"/>
      <c r="ATG457" s="107"/>
      <c r="ATH457" s="2"/>
      <c r="ATI457" s="15"/>
      <c r="ATJ457" s="15"/>
      <c r="ATK457" s="80"/>
      <c r="ATL457" s="52"/>
      <c r="ATM457" s="69"/>
      <c r="ATN457" s="69"/>
      <c r="ATO457" s="69"/>
      <c r="ATP457" s="107"/>
      <c r="ATQ457" s="2"/>
      <c r="ATR457" s="15"/>
      <c r="ATS457" s="15"/>
      <c r="ATT457" s="80"/>
      <c r="ATU457" s="52"/>
      <c r="ATV457" s="69"/>
      <c r="ATW457" s="69"/>
      <c r="ATX457" s="69"/>
      <c r="ATY457" s="107"/>
      <c r="ATZ457" s="2"/>
      <c r="AUA457" s="15"/>
      <c r="AUB457" s="15"/>
      <c r="AUC457" s="80"/>
      <c r="AUD457" s="52"/>
      <c r="AUE457" s="69"/>
      <c r="AUF457" s="69"/>
      <c r="AUG457" s="69"/>
      <c r="AUH457" s="107"/>
      <c r="AUI457" s="2"/>
      <c r="AUJ457" s="15"/>
      <c r="AUK457" s="15"/>
      <c r="AUL457" s="80"/>
      <c r="AUM457" s="52"/>
      <c r="AUN457" s="69"/>
      <c r="AUO457" s="69"/>
      <c r="AUP457" s="69"/>
      <c r="AUQ457" s="107"/>
      <c r="AUR457" s="2"/>
      <c r="AUS457" s="15"/>
      <c r="AUT457" s="15"/>
      <c r="AUU457" s="80"/>
      <c r="AUV457" s="52"/>
      <c r="AUW457" s="69"/>
      <c r="AUX457" s="69"/>
      <c r="AUY457" s="69"/>
      <c r="AUZ457" s="107"/>
      <c r="AVA457" s="2"/>
      <c r="AVB457" s="15"/>
      <c r="AVC457" s="15"/>
      <c r="AVD457" s="80"/>
      <c r="AVE457" s="52"/>
      <c r="AVF457" s="69"/>
      <c r="AVG457" s="69"/>
      <c r="AVH457" s="69"/>
      <c r="AVI457" s="107"/>
      <c r="AVJ457" s="2"/>
      <c r="AVK457" s="15"/>
      <c r="AVL457" s="15"/>
      <c r="AVM457" s="80"/>
      <c r="AVN457" s="52"/>
      <c r="AVO457" s="69"/>
      <c r="AVP457" s="69"/>
      <c r="AVQ457" s="69"/>
      <c r="AVR457" s="107"/>
      <c r="AVS457" s="2"/>
      <c r="AVT457" s="15"/>
      <c r="AVU457" s="15"/>
      <c r="AVV457" s="80"/>
      <c r="AVW457" s="52"/>
      <c r="AVX457" s="69"/>
      <c r="AVY457" s="69"/>
      <c r="AVZ457" s="69"/>
      <c r="AWA457" s="107"/>
      <c r="AWB457" s="2"/>
      <c r="AWC457" s="15"/>
      <c r="AWD457" s="15"/>
      <c r="AWE457" s="80"/>
      <c r="AWF457" s="52"/>
      <c r="AWG457" s="69"/>
      <c r="AWH457" s="69"/>
      <c r="AWI457" s="69"/>
      <c r="AWJ457" s="107"/>
      <c r="AWK457" s="2"/>
      <c r="AWL457" s="15"/>
      <c r="AWM457" s="15"/>
      <c r="AWN457" s="80"/>
      <c r="AWO457" s="52"/>
      <c r="AWP457" s="69"/>
      <c r="AWQ457" s="69"/>
      <c r="AWR457" s="69"/>
      <c r="AWS457" s="107"/>
      <c r="AWT457" s="2"/>
      <c r="AWU457" s="15"/>
      <c r="AWV457" s="15"/>
      <c r="AWW457" s="80"/>
      <c r="AWX457" s="52"/>
      <c r="AWY457" s="69"/>
      <c r="AWZ457" s="69"/>
      <c r="AXA457" s="69"/>
      <c r="AXB457" s="107"/>
      <c r="AXC457" s="2"/>
      <c r="AXD457" s="15"/>
      <c r="AXE457" s="15"/>
      <c r="AXF457" s="80"/>
      <c r="AXG457" s="52"/>
      <c r="AXH457" s="69"/>
      <c r="AXI457" s="69"/>
      <c r="AXJ457" s="69"/>
      <c r="AXK457" s="107"/>
      <c r="AXL457" s="2"/>
      <c r="AXM457" s="15"/>
      <c r="AXN457" s="15"/>
      <c r="AXO457" s="80"/>
      <c r="AXP457" s="52"/>
      <c r="AXQ457" s="69"/>
      <c r="AXR457" s="69"/>
      <c r="AXS457" s="69"/>
      <c r="AXT457" s="107"/>
      <c r="AXU457" s="2"/>
      <c r="AXV457" s="15"/>
      <c r="AXW457" s="15"/>
      <c r="AXX457" s="80"/>
      <c r="AXY457" s="52"/>
      <c r="AXZ457" s="69"/>
      <c r="AYA457" s="69"/>
      <c r="AYB457" s="69"/>
      <c r="AYC457" s="107"/>
      <c r="AYD457" s="2"/>
      <c r="AYE457" s="15"/>
      <c r="AYF457" s="15"/>
      <c r="AYG457" s="80"/>
      <c r="AYH457" s="52"/>
      <c r="AYI457" s="69"/>
      <c r="AYJ457" s="69"/>
      <c r="AYK457" s="69"/>
      <c r="AYL457" s="107"/>
      <c r="AYM457" s="2"/>
      <c r="AYN457" s="15"/>
      <c r="AYO457" s="15"/>
      <c r="AYP457" s="80"/>
      <c r="AYQ457" s="52"/>
      <c r="AYR457" s="69"/>
      <c r="AYS457" s="69"/>
      <c r="AYT457" s="69"/>
      <c r="AYU457" s="107"/>
      <c r="AYV457" s="2"/>
      <c r="AYW457" s="15"/>
      <c r="AYX457" s="15"/>
      <c r="AYY457" s="80"/>
      <c r="AYZ457" s="52"/>
      <c r="AZA457" s="69"/>
      <c r="AZB457" s="69"/>
      <c r="AZC457" s="69"/>
      <c r="AZD457" s="107"/>
      <c r="AZE457" s="2"/>
      <c r="AZF457" s="15"/>
      <c r="AZG457" s="15"/>
      <c r="AZH457" s="80"/>
      <c r="AZI457" s="52"/>
      <c r="AZJ457" s="69"/>
      <c r="AZK457" s="69"/>
      <c r="AZL457" s="69"/>
      <c r="AZM457" s="107"/>
      <c r="AZN457" s="2"/>
      <c r="AZO457" s="15"/>
      <c r="AZP457" s="15"/>
      <c r="AZQ457" s="80"/>
      <c r="AZR457" s="52"/>
      <c r="AZS457" s="69"/>
      <c r="AZT457" s="69"/>
      <c r="AZU457" s="69"/>
      <c r="AZV457" s="107"/>
      <c r="AZW457" s="2"/>
      <c r="AZX457" s="15"/>
      <c r="AZY457" s="15"/>
      <c r="AZZ457" s="80"/>
      <c r="BAA457" s="52"/>
      <c r="BAB457" s="69"/>
      <c r="BAC457" s="69"/>
      <c r="BAD457" s="69"/>
      <c r="BAE457" s="107"/>
      <c r="BAF457" s="2"/>
      <c r="BAG457" s="15"/>
      <c r="BAH457" s="15"/>
      <c r="BAI457" s="80"/>
      <c r="BAJ457" s="52"/>
      <c r="BAK457" s="69"/>
      <c r="BAL457" s="69"/>
      <c r="BAM457" s="69"/>
      <c r="BAN457" s="107"/>
      <c r="BAO457" s="2"/>
      <c r="BAP457" s="15"/>
      <c r="BAQ457" s="15"/>
      <c r="BAR457" s="80"/>
      <c r="BAS457" s="52"/>
      <c r="BAT457" s="69"/>
      <c r="BAU457" s="69"/>
      <c r="BAV457" s="69"/>
      <c r="BAW457" s="107"/>
      <c r="BAX457" s="2"/>
      <c r="BAY457" s="15"/>
      <c r="BAZ457" s="15"/>
      <c r="BBA457" s="80"/>
      <c r="BBB457" s="52"/>
      <c r="BBC457" s="69"/>
      <c r="BBD457" s="69"/>
      <c r="BBE457" s="69"/>
      <c r="BBF457" s="107"/>
      <c r="BBG457" s="2"/>
      <c r="BBH457" s="15"/>
      <c r="BBI457" s="15"/>
      <c r="BBJ457" s="80"/>
      <c r="BBK457" s="52"/>
      <c r="BBL457" s="69"/>
      <c r="BBM457" s="69"/>
      <c r="BBN457" s="69"/>
      <c r="BBO457" s="107"/>
      <c r="BBP457" s="2"/>
      <c r="BBQ457" s="15"/>
      <c r="BBR457" s="15"/>
      <c r="BBS457" s="80"/>
      <c r="BBT457" s="52"/>
      <c r="BBU457" s="69"/>
      <c r="BBV457" s="69"/>
      <c r="BBW457" s="69"/>
      <c r="BBX457" s="107"/>
      <c r="BBY457" s="2"/>
      <c r="BBZ457" s="15"/>
      <c r="BCA457" s="15"/>
      <c r="BCB457" s="80"/>
      <c r="BCC457" s="52"/>
      <c r="BCD457" s="69"/>
      <c r="BCE457" s="69"/>
      <c r="BCF457" s="69"/>
      <c r="BCG457" s="107"/>
      <c r="BCH457" s="2"/>
      <c r="BCI457" s="15"/>
      <c r="BCJ457" s="15"/>
      <c r="BCK457" s="80"/>
      <c r="BCL457" s="52"/>
      <c r="BCM457" s="69"/>
      <c r="BCN457" s="69"/>
      <c r="BCO457" s="69"/>
      <c r="BCP457" s="107"/>
      <c r="BCQ457" s="2"/>
      <c r="BCR457" s="15"/>
      <c r="BCS457" s="15"/>
      <c r="BCT457" s="80"/>
      <c r="BCU457" s="52"/>
      <c r="BCV457" s="69"/>
      <c r="BCW457" s="69"/>
      <c r="BCX457" s="69"/>
      <c r="BCY457" s="107"/>
      <c r="BCZ457" s="2"/>
      <c r="BDA457" s="15"/>
      <c r="BDB457" s="15"/>
      <c r="BDC457" s="80"/>
      <c r="BDD457" s="52"/>
      <c r="BDE457" s="69"/>
      <c r="BDF457" s="69"/>
      <c r="BDG457" s="69"/>
      <c r="BDH457" s="107"/>
      <c r="BDI457" s="2"/>
      <c r="BDJ457" s="15"/>
      <c r="BDK457" s="15"/>
      <c r="BDL457" s="80"/>
      <c r="BDM457" s="52"/>
      <c r="BDN457" s="69"/>
      <c r="BDO457" s="69"/>
      <c r="BDP457" s="69"/>
      <c r="BDQ457" s="107"/>
      <c r="BDR457" s="2"/>
      <c r="BDS457" s="15"/>
      <c r="BDT457" s="15"/>
      <c r="BDU457" s="80"/>
      <c r="BDV457" s="52"/>
      <c r="BDW457" s="69"/>
      <c r="BDX457" s="69"/>
      <c r="BDY457" s="69"/>
      <c r="BDZ457" s="107"/>
      <c r="BEA457" s="2"/>
      <c r="BEB457" s="15"/>
      <c r="BEC457" s="15"/>
      <c r="BED457" s="80"/>
      <c r="BEE457" s="52"/>
      <c r="BEF457" s="69"/>
      <c r="BEG457" s="69"/>
      <c r="BEH457" s="69"/>
      <c r="BEI457" s="107"/>
      <c r="BEJ457" s="2"/>
      <c r="BEK457" s="15"/>
      <c r="BEL457" s="15"/>
      <c r="BEM457" s="80"/>
      <c r="BEN457" s="52"/>
      <c r="BEO457" s="69"/>
      <c r="BEP457" s="69"/>
      <c r="BEQ457" s="69"/>
      <c r="BER457" s="107"/>
      <c r="BES457" s="2"/>
      <c r="BET457" s="15"/>
      <c r="BEU457" s="15"/>
      <c r="BEV457" s="80"/>
      <c r="BEW457" s="52"/>
      <c r="BEX457" s="69"/>
      <c r="BEY457" s="69"/>
      <c r="BEZ457" s="69"/>
      <c r="BFA457" s="107"/>
      <c r="BFB457" s="2"/>
      <c r="BFC457" s="15"/>
      <c r="BFD457" s="15"/>
      <c r="BFE457" s="80"/>
      <c r="BFF457" s="52"/>
      <c r="BFG457" s="69"/>
      <c r="BFH457" s="69"/>
      <c r="BFI457" s="69"/>
      <c r="BFJ457" s="107"/>
      <c r="BFK457" s="2"/>
      <c r="BFL457" s="15"/>
      <c r="BFM457" s="15"/>
      <c r="BFN457" s="80"/>
      <c r="BFO457" s="52"/>
      <c r="BFP457" s="69"/>
      <c r="BFQ457" s="69"/>
      <c r="BFR457" s="69"/>
      <c r="BFS457" s="107"/>
      <c r="BFT457" s="2"/>
      <c r="BFU457" s="15"/>
      <c r="BFV457" s="15"/>
      <c r="BFW457" s="80"/>
      <c r="BFX457" s="52"/>
      <c r="BFY457" s="69"/>
      <c r="BFZ457" s="69"/>
      <c r="BGA457" s="69"/>
      <c r="BGB457" s="107"/>
      <c r="BGC457" s="2"/>
      <c r="BGD457" s="15"/>
      <c r="BGE457" s="15"/>
      <c r="BGF457" s="80"/>
      <c r="BGG457" s="52"/>
      <c r="BGH457" s="69"/>
      <c r="BGI457" s="69"/>
      <c r="BGJ457" s="69"/>
      <c r="BGK457" s="107"/>
      <c r="BGL457" s="2"/>
      <c r="BGM457" s="15"/>
      <c r="BGN457" s="15"/>
      <c r="BGO457" s="80"/>
      <c r="BGP457" s="52"/>
      <c r="BGQ457" s="69"/>
      <c r="BGR457" s="69"/>
      <c r="BGS457" s="69"/>
      <c r="BGT457" s="107"/>
      <c r="BGU457" s="2"/>
      <c r="BGV457" s="15"/>
      <c r="BGW457" s="15"/>
      <c r="BGX457" s="80"/>
      <c r="BGY457" s="52"/>
      <c r="BGZ457" s="69"/>
      <c r="BHA457" s="69"/>
      <c r="BHB457" s="69"/>
      <c r="BHC457" s="107"/>
      <c r="BHD457" s="2"/>
      <c r="BHE457" s="15"/>
      <c r="BHF457" s="15"/>
      <c r="BHG457" s="80"/>
      <c r="BHH457" s="52"/>
      <c r="BHI457" s="69"/>
      <c r="BHJ457" s="69"/>
      <c r="BHK457" s="69"/>
      <c r="BHL457" s="107"/>
      <c r="BHM457" s="2"/>
      <c r="BHN457" s="15"/>
      <c r="BHO457" s="15"/>
      <c r="BHP457" s="80"/>
      <c r="BHQ457" s="52"/>
      <c r="BHR457" s="69"/>
      <c r="BHS457" s="69"/>
      <c r="BHT457" s="69"/>
      <c r="BHU457" s="107"/>
      <c r="BHV457" s="2"/>
      <c r="BHW457" s="15"/>
      <c r="BHX457" s="15"/>
      <c r="BHY457" s="80"/>
      <c r="BHZ457" s="52"/>
      <c r="BIA457" s="69"/>
      <c r="BIB457" s="69"/>
      <c r="BIC457" s="69"/>
      <c r="BID457" s="107"/>
      <c r="BIE457" s="2"/>
      <c r="BIF457" s="15"/>
      <c r="BIG457" s="15"/>
      <c r="BIH457" s="80"/>
      <c r="BII457" s="52"/>
      <c r="BIJ457" s="69"/>
      <c r="BIK457" s="69"/>
      <c r="BIL457" s="69"/>
      <c r="BIM457" s="107"/>
      <c r="BIN457" s="2"/>
      <c r="BIO457" s="15"/>
      <c r="BIP457" s="15"/>
      <c r="BIQ457" s="80"/>
      <c r="BIR457" s="52"/>
      <c r="BIS457" s="69"/>
      <c r="BIT457" s="69"/>
      <c r="BIU457" s="69"/>
      <c r="BIV457" s="107"/>
      <c r="BIW457" s="2"/>
      <c r="BIX457" s="15"/>
      <c r="BIY457" s="15"/>
      <c r="BIZ457" s="80"/>
      <c r="BJA457" s="52"/>
      <c r="BJB457" s="69"/>
      <c r="BJC457" s="69"/>
      <c r="BJD457" s="69"/>
      <c r="BJE457" s="107"/>
      <c r="BJF457" s="2"/>
      <c r="BJG457" s="15"/>
      <c r="BJH457" s="15"/>
      <c r="BJI457" s="80"/>
      <c r="BJJ457" s="52"/>
      <c r="BJK457" s="69"/>
      <c r="BJL457" s="69"/>
      <c r="BJM457" s="69"/>
      <c r="BJN457" s="107"/>
      <c r="BJO457" s="2"/>
      <c r="BJP457" s="15"/>
      <c r="BJQ457" s="15"/>
      <c r="BJR457" s="80"/>
      <c r="BJS457" s="52"/>
      <c r="BJT457" s="69"/>
      <c r="BJU457" s="69"/>
      <c r="BJV457" s="69"/>
      <c r="BJW457" s="107"/>
      <c r="BJX457" s="2"/>
      <c r="BJY457" s="15"/>
      <c r="BJZ457" s="15"/>
      <c r="BKA457" s="80"/>
      <c r="BKB457" s="52"/>
      <c r="BKC457" s="69"/>
      <c r="BKD457" s="69"/>
      <c r="BKE457" s="69"/>
      <c r="BKF457" s="107"/>
      <c r="BKG457" s="2"/>
      <c r="BKH457" s="15"/>
      <c r="BKI457" s="15"/>
      <c r="BKJ457" s="80"/>
      <c r="BKK457" s="52"/>
      <c r="BKL457" s="69"/>
      <c r="BKM457" s="69"/>
      <c r="BKN457" s="69"/>
      <c r="BKO457" s="107"/>
      <c r="BKP457" s="2"/>
      <c r="BKQ457" s="15"/>
      <c r="BKR457" s="15"/>
      <c r="BKS457" s="80"/>
      <c r="BKT457" s="52"/>
      <c r="BKU457" s="69"/>
      <c r="BKV457" s="69"/>
      <c r="BKW457" s="69"/>
      <c r="BKX457" s="107"/>
      <c r="BKY457" s="2"/>
      <c r="BKZ457" s="15"/>
      <c r="BLA457" s="15"/>
      <c r="BLB457" s="80"/>
      <c r="BLC457" s="52"/>
      <c r="BLD457" s="69"/>
      <c r="BLE457" s="69"/>
      <c r="BLF457" s="69"/>
      <c r="BLG457" s="107"/>
      <c r="BLH457" s="2"/>
      <c r="BLI457" s="15"/>
      <c r="BLJ457" s="15"/>
      <c r="BLK457" s="80"/>
      <c r="BLL457" s="52"/>
      <c r="BLM457" s="69"/>
      <c r="BLN457" s="69"/>
      <c r="BLO457" s="69"/>
      <c r="BLP457" s="107"/>
      <c r="BLQ457" s="2"/>
      <c r="BLR457" s="15"/>
      <c r="BLS457" s="15"/>
      <c r="BLT457" s="80"/>
      <c r="BLU457" s="52"/>
      <c r="BLV457" s="69"/>
      <c r="BLW457" s="69"/>
      <c r="BLX457" s="69"/>
      <c r="BLY457" s="107"/>
      <c r="BLZ457" s="2"/>
      <c r="BMA457" s="15"/>
      <c r="BMB457" s="15"/>
      <c r="BMC457" s="80"/>
      <c r="BMD457" s="52"/>
      <c r="BME457" s="69"/>
      <c r="BMF457" s="69"/>
      <c r="BMG457" s="69"/>
      <c r="BMH457" s="107"/>
      <c r="BMI457" s="2"/>
      <c r="BMJ457" s="15"/>
      <c r="BMK457" s="15"/>
      <c r="BML457" s="80"/>
      <c r="BMM457" s="52"/>
      <c r="BMN457" s="69"/>
      <c r="BMO457" s="69"/>
      <c r="BMP457" s="69"/>
      <c r="BMQ457" s="107"/>
      <c r="BMR457" s="2"/>
      <c r="BMS457" s="15"/>
      <c r="BMT457" s="15"/>
      <c r="BMU457" s="80"/>
      <c r="BMV457" s="52"/>
      <c r="BMW457" s="69"/>
      <c r="BMX457" s="69"/>
      <c r="BMY457" s="69"/>
      <c r="BMZ457" s="107"/>
      <c r="BNA457" s="2"/>
      <c r="BNB457" s="15"/>
      <c r="BNC457" s="15"/>
      <c r="BND457" s="80"/>
      <c r="BNE457" s="52"/>
      <c r="BNF457" s="69"/>
      <c r="BNG457" s="69"/>
      <c r="BNH457" s="69"/>
      <c r="BNI457" s="107"/>
      <c r="BNJ457" s="2"/>
      <c r="BNK457" s="15"/>
      <c r="BNL457" s="15"/>
      <c r="BNM457" s="80"/>
      <c r="BNN457" s="52"/>
      <c r="BNO457" s="69"/>
      <c r="BNP457" s="69"/>
      <c r="BNQ457" s="69"/>
      <c r="BNR457" s="107"/>
      <c r="BNS457" s="2"/>
      <c r="BNT457" s="15"/>
      <c r="BNU457" s="15"/>
      <c r="BNV457" s="80"/>
      <c r="BNW457" s="52"/>
      <c r="BNX457" s="69"/>
      <c r="BNY457" s="69"/>
      <c r="BNZ457" s="69"/>
      <c r="BOA457" s="107"/>
      <c r="BOB457" s="2"/>
      <c r="BOC457" s="15"/>
      <c r="BOD457" s="15"/>
      <c r="BOE457" s="80"/>
      <c r="BOF457" s="52"/>
      <c r="BOG457" s="69"/>
      <c r="BOH457" s="69"/>
      <c r="BOI457" s="69"/>
      <c r="BOJ457" s="107"/>
      <c r="BOK457" s="2"/>
      <c r="BOL457" s="15"/>
      <c r="BOM457" s="15"/>
      <c r="BON457" s="80"/>
      <c r="BOO457" s="52"/>
      <c r="BOP457" s="69"/>
      <c r="BOQ457" s="69"/>
      <c r="BOR457" s="69"/>
      <c r="BOS457" s="107"/>
      <c r="BOT457" s="2"/>
      <c r="BOU457" s="15"/>
      <c r="BOV457" s="15"/>
      <c r="BOW457" s="80"/>
      <c r="BOX457" s="52"/>
      <c r="BOY457" s="69"/>
      <c r="BOZ457" s="69"/>
      <c r="BPA457" s="69"/>
      <c r="BPB457" s="107"/>
      <c r="BPC457" s="2"/>
      <c r="BPD457" s="15"/>
      <c r="BPE457" s="15"/>
      <c r="BPF457" s="80"/>
      <c r="BPG457" s="52"/>
      <c r="BPH457" s="69"/>
      <c r="BPI457" s="69"/>
      <c r="BPJ457" s="69"/>
      <c r="BPK457" s="107"/>
      <c r="BPL457" s="2"/>
      <c r="BPM457" s="15"/>
      <c r="BPN457" s="15"/>
      <c r="BPO457" s="80"/>
      <c r="BPP457" s="52"/>
      <c r="BPQ457" s="69"/>
      <c r="BPR457" s="69"/>
      <c r="BPS457" s="69"/>
      <c r="BPT457" s="107"/>
      <c r="BPU457" s="2"/>
      <c r="BPV457" s="15"/>
      <c r="BPW457" s="15"/>
      <c r="BPX457" s="80"/>
      <c r="BPY457" s="52"/>
      <c r="BPZ457" s="69"/>
      <c r="BQA457" s="69"/>
      <c r="BQB457" s="69"/>
      <c r="BQC457" s="107"/>
      <c r="BQD457" s="2"/>
      <c r="BQE457" s="15"/>
      <c r="BQF457" s="15"/>
      <c r="BQG457" s="80"/>
      <c r="BQH457" s="52"/>
      <c r="BQI457" s="69"/>
      <c r="BQJ457" s="69"/>
      <c r="BQK457" s="69"/>
      <c r="BQL457" s="107"/>
      <c r="BQM457" s="2"/>
      <c r="BQN457" s="15"/>
      <c r="BQO457" s="15"/>
      <c r="BQP457" s="80"/>
      <c r="BQQ457" s="52"/>
      <c r="BQR457" s="69"/>
      <c r="BQS457" s="69"/>
      <c r="BQT457" s="69"/>
      <c r="BQU457" s="107"/>
      <c r="BQV457" s="2"/>
      <c r="BQW457" s="15"/>
      <c r="BQX457" s="15"/>
      <c r="BQY457" s="80"/>
      <c r="BQZ457" s="52"/>
      <c r="BRA457" s="69"/>
      <c r="BRB457" s="69"/>
      <c r="BRC457" s="69"/>
      <c r="BRD457" s="107"/>
      <c r="BRE457" s="2"/>
      <c r="BRF457" s="15"/>
      <c r="BRG457" s="15"/>
      <c r="BRH457" s="80"/>
      <c r="BRI457" s="52"/>
      <c r="BRJ457" s="69"/>
      <c r="BRK457" s="69"/>
      <c r="BRL457" s="69"/>
      <c r="BRM457" s="107"/>
      <c r="BRN457" s="2"/>
      <c r="BRO457" s="15"/>
      <c r="BRP457" s="15"/>
      <c r="BRQ457" s="80"/>
      <c r="BRR457" s="52"/>
      <c r="BRS457" s="69"/>
      <c r="BRT457" s="69"/>
      <c r="BRU457" s="69"/>
      <c r="BRV457" s="107"/>
      <c r="BRW457" s="2"/>
      <c r="BRX457" s="15"/>
      <c r="BRY457" s="15"/>
      <c r="BRZ457" s="80"/>
      <c r="BSA457" s="52"/>
      <c r="BSB457" s="69"/>
      <c r="BSC457" s="69"/>
      <c r="BSD457" s="69"/>
      <c r="BSE457" s="107"/>
      <c r="BSF457" s="2"/>
      <c r="BSG457" s="15"/>
      <c r="BSH457" s="15"/>
      <c r="BSI457" s="80"/>
      <c r="BSJ457" s="52"/>
      <c r="BSK457" s="69"/>
      <c r="BSL457" s="69"/>
      <c r="BSM457" s="69"/>
      <c r="BSN457" s="107"/>
      <c r="BSO457" s="2"/>
      <c r="BSP457" s="15"/>
      <c r="BSQ457" s="15"/>
      <c r="BSR457" s="80"/>
      <c r="BSS457" s="52"/>
      <c r="BST457" s="69"/>
      <c r="BSU457" s="69"/>
      <c r="BSV457" s="69"/>
      <c r="BSW457" s="107"/>
      <c r="BSX457" s="2"/>
      <c r="BSY457" s="15"/>
      <c r="BSZ457" s="15"/>
      <c r="BTA457" s="80"/>
      <c r="BTB457" s="52"/>
      <c r="BTC457" s="69"/>
      <c r="BTD457" s="69"/>
      <c r="BTE457" s="69"/>
      <c r="BTF457" s="107"/>
      <c r="BTG457" s="2"/>
      <c r="BTH457" s="15"/>
      <c r="BTI457" s="15"/>
      <c r="BTJ457" s="80"/>
      <c r="BTK457" s="52"/>
      <c r="BTL457" s="69"/>
      <c r="BTM457" s="69"/>
      <c r="BTN457" s="69"/>
      <c r="BTO457" s="107"/>
      <c r="BTP457" s="2"/>
      <c r="BTQ457" s="15"/>
      <c r="BTR457" s="15"/>
      <c r="BTS457" s="80"/>
      <c r="BTT457" s="52"/>
      <c r="BTU457" s="69"/>
      <c r="BTV457" s="69"/>
      <c r="BTW457" s="69"/>
      <c r="BTX457" s="107"/>
      <c r="BTY457" s="2"/>
      <c r="BTZ457" s="15"/>
      <c r="BUA457" s="15"/>
      <c r="BUB457" s="80"/>
      <c r="BUC457" s="52"/>
      <c r="BUD457" s="69"/>
      <c r="BUE457" s="69"/>
      <c r="BUF457" s="69"/>
      <c r="BUG457" s="107"/>
      <c r="BUH457" s="2"/>
      <c r="BUI457" s="15"/>
      <c r="BUJ457" s="15"/>
      <c r="BUK457" s="80"/>
      <c r="BUL457" s="52"/>
      <c r="BUM457" s="69"/>
      <c r="BUN457" s="69"/>
      <c r="BUO457" s="69"/>
      <c r="BUP457" s="107"/>
      <c r="BUQ457" s="2"/>
      <c r="BUR457" s="15"/>
      <c r="BUS457" s="15"/>
      <c r="BUT457" s="80"/>
      <c r="BUU457" s="52"/>
      <c r="BUV457" s="69"/>
      <c r="BUW457" s="69"/>
      <c r="BUX457" s="69"/>
      <c r="BUY457" s="107"/>
      <c r="BUZ457" s="2"/>
      <c r="BVA457" s="15"/>
      <c r="BVB457" s="15"/>
      <c r="BVC457" s="80"/>
      <c r="BVD457" s="52"/>
      <c r="BVE457" s="69"/>
      <c r="BVF457" s="69"/>
      <c r="BVG457" s="69"/>
      <c r="BVH457" s="107"/>
      <c r="BVI457" s="2"/>
      <c r="BVJ457" s="15"/>
      <c r="BVK457" s="15"/>
      <c r="BVL457" s="80"/>
      <c r="BVM457" s="52"/>
      <c r="BVN457" s="69"/>
      <c r="BVO457" s="69"/>
      <c r="BVP457" s="69"/>
      <c r="BVQ457" s="107"/>
      <c r="BVR457" s="2"/>
      <c r="BVS457" s="15"/>
      <c r="BVT457" s="15"/>
      <c r="BVU457" s="80"/>
      <c r="BVV457" s="52"/>
      <c r="BVW457" s="69"/>
      <c r="BVX457" s="69"/>
      <c r="BVY457" s="69"/>
      <c r="BVZ457" s="107"/>
      <c r="BWA457" s="2"/>
      <c r="BWB457" s="15"/>
      <c r="BWC457" s="15"/>
      <c r="BWD457" s="80"/>
      <c r="BWE457" s="52"/>
      <c r="BWF457" s="69"/>
      <c r="BWG457" s="69"/>
      <c r="BWH457" s="69"/>
      <c r="BWI457" s="107"/>
      <c r="BWJ457" s="2"/>
      <c r="BWK457" s="15"/>
      <c r="BWL457" s="15"/>
      <c r="BWM457" s="80"/>
      <c r="BWN457" s="52"/>
      <c r="BWO457" s="69"/>
      <c r="BWP457" s="69"/>
      <c r="BWQ457" s="69"/>
      <c r="BWR457" s="107"/>
      <c r="BWS457" s="2"/>
      <c r="BWT457" s="15"/>
      <c r="BWU457" s="15"/>
      <c r="BWV457" s="80"/>
      <c r="BWW457" s="52"/>
      <c r="BWX457" s="69"/>
      <c r="BWY457" s="69"/>
      <c r="BWZ457" s="69"/>
      <c r="BXA457" s="107"/>
      <c r="BXB457" s="2"/>
      <c r="BXC457" s="15"/>
      <c r="BXD457" s="15"/>
      <c r="BXE457" s="80"/>
      <c r="BXF457" s="52"/>
      <c r="BXG457" s="69"/>
      <c r="BXH457" s="69"/>
      <c r="BXI457" s="69"/>
      <c r="BXJ457" s="107"/>
      <c r="BXK457" s="2"/>
      <c r="BXL457" s="15"/>
      <c r="BXM457" s="15"/>
      <c r="BXN457" s="80"/>
      <c r="BXO457" s="52"/>
      <c r="BXP457" s="69"/>
      <c r="BXQ457" s="69"/>
      <c r="BXR457" s="69"/>
      <c r="BXS457" s="107"/>
      <c r="BXT457" s="2"/>
      <c r="BXU457" s="15"/>
      <c r="BXV457" s="15"/>
      <c r="BXW457" s="80"/>
      <c r="BXX457" s="52"/>
      <c r="BXY457" s="69"/>
      <c r="BXZ457" s="69"/>
      <c r="BYA457" s="69"/>
      <c r="BYB457" s="107"/>
      <c r="BYC457" s="2"/>
      <c r="BYD457" s="15"/>
      <c r="BYE457" s="15"/>
      <c r="BYF457" s="80"/>
      <c r="BYG457" s="52"/>
      <c r="BYH457" s="69"/>
      <c r="BYI457" s="69"/>
      <c r="BYJ457" s="69"/>
      <c r="BYK457" s="107"/>
      <c r="BYL457" s="2"/>
      <c r="BYM457" s="15"/>
      <c r="BYN457" s="15"/>
      <c r="BYO457" s="80"/>
      <c r="BYP457" s="52"/>
      <c r="BYQ457" s="69"/>
      <c r="BYR457" s="69"/>
      <c r="BYS457" s="69"/>
      <c r="BYT457" s="107"/>
      <c r="BYU457" s="2"/>
      <c r="BYV457" s="15"/>
      <c r="BYW457" s="15"/>
      <c r="BYX457" s="80"/>
      <c r="BYY457" s="52"/>
      <c r="BYZ457" s="69"/>
      <c r="BZA457" s="69"/>
      <c r="BZB457" s="69"/>
      <c r="BZC457" s="107"/>
      <c r="BZD457" s="2"/>
      <c r="BZE457" s="15"/>
      <c r="BZF457" s="15"/>
      <c r="BZG457" s="80"/>
      <c r="BZH457" s="52"/>
      <c r="BZI457" s="69"/>
      <c r="BZJ457" s="69"/>
      <c r="BZK457" s="69"/>
      <c r="BZL457" s="107"/>
      <c r="BZM457" s="2"/>
      <c r="BZN457" s="15"/>
      <c r="BZO457" s="15"/>
      <c r="BZP457" s="80"/>
      <c r="BZQ457" s="52"/>
      <c r="BZR457" s="69"/>
      <c r="BZS457" s="69"/>
      <c r="BZT457" s="69"/>
      <c r="BZU457" s="107"/>
      <c r="BZV457" s="2"/>
      <c r="BZW457" s="15"/>
      <c r="BZX457" s="15"/>
      <c r="BZY457" s="80"/>
      <c r="BZZ457" s="52"/>
      <c r="CAA457" s="69"/>
      <c r="CAB457" s="69"/>
      <c r="CAC457" s="69"/>
      <c r="CAD457" s="107"/>
      <c r="CAE457" s="2"/>
      <c r="CAF457" s="15"/>
      <c r="CAG457" s="15"/>
      <c r="CAH457" s="80"/>
      <c r="CAI457" s="52"/>
      <c r="CAJ457" s="69"/>
      <c r="CAK457" s="69"/>
      <c r="CAL457" s="69"/>
      <c r="CAM457" s="107"/>
      <c r="CAN457" s="2"/>
      <c r="CAO457" s="15"/>
      <c r="CAP457" s="15"/>
      <c r="CAQ457" s="80"/>
      <c r="CAR457" s="52"/>
      <c r="CAS457" s="69"/>
      <c r="CAT457" s="69"/>
      <c r="CAU457" s="69"/>
      <c r="CAV457" s="107"/>
      <c r="CAW457" s="2"/>
      <c r="CAX457" s="15"/>
      <c r="CAY457" s="15"/>
      <c r="CAZ457" s="80"/>
      <c r="CBA457" s="52"/>
      <c r="CBB457" s="69"/>
      <c r="CBC457" s="69"/>
      <c r="CBD457" s="69"/>
      <c r="CBE457" s="107"/>
      <c r="CBF457" s="2"/>
      <c r="CBG457" s="15"/>
      <c r="CBH457" s="15"/>
      <c r="CBI457" s="80"/>
      <c r="CBJ457" s="52"/>
      <c r="CBK457" s="69"/>
      <c r="CBL457" s="69"/>
      <c r="CBM457" s="69"/>
      <c r="CBN457" s="107"/>
      <c r="CBO457" s="2"/>
      <c r="CBP457" s="15"/>
      <c r="CBQ457" s="15"/>
      <c r="CBR457" s="80"/>
      <c r="CBS457" s="52"/>
      <c r="CBT457" s="69"/>
      <c r="CBU457" s="69"/>
      <c r="CBV457" s="69"/>
      <c r="CBW457" s="107"/>
      <c r="CBX457" s="2"/>
      <c r="CBY457" s="15"/>
      <c r="CBZ457" s="15"/>
      <c r="CCA457" s="80"/>
      <c r="CCB457" s="52"/>
      <c r="CCC457" s="69"/>
      <c r="CCD457" s="69"/>
      <c r="CCE457" s="69"/>
      <c r="CCF457" s="107"/>
      <c r="CCG457" s="2"/>
      <c r="CCH457" s="15"/>
      <c r="CCI457" s="15"/>
      <c r="CCJ457" s="80"/>
      <c r="CCK457" s="52"/>
      <c r="CCL457" s="69"/>
      <c r="CCM457" s="69"/>
      <c r="CCN457" s="69"/>
      <c r="CCO457" s="107"/>
      <c r="CCP457" s="2"/>
      <c r="CCQ457" s="15"/>
      <c r="CCR457" s="15"/>
      <c r="CCS457" s="80"/>
      <c r="CCT457" s="52"/>
      <c r="CCU457" s="69"/>
      <c r="CCV457" s="69"/>
      <c r="CCW457" s="69"/>
      <c r="CCX457" s="107"/>
      <c r="CCY457" s="2"/>
      <c r="CCZ457" s="15"/>
      <c r="CDA457" s="15"/>
      <c r="CDB457" s="80"/>
      <c r="CDC457" s="52"/>
      <c r="CDD457" s="69"/>
      <c r="CDE457" s="69"/>
      <c r="CDF457" s="69"/>
      <c r="CDG457" s="107"/>
      <c r="CDH457" s="2"/>
      <c r="CDI457" s="15"/>
      <c r="CDJ457" s="15"/>
      <c r="CDK457" s="80"/>
      <c r="CDL457" s="52"/>
      <c r="CDM457" s="69"/>
      <c r="CDN457" s="69"/>
      <c r="CDO457" s="69"/>
      <c r="CDP457" s="107"/>
      <c r="CDQ457" s="2"/>
      <c r="CDR457" s="15"/>
      <c r="CDS457" s="15"/>
      <c r="CDT457" s="80"/>
      <c r="CDU457" s="52"/>
      <c r="CDV457" s="69"/>
      <c r="CDW457" s="69"/>
      <c r="CDX457" s="69"/>
      <c r="CDY457" s="107"/>
      <c r="CDZ457" s="2"/>
      <c r="CEA457" s="15"/>
      <c r="CEB457" s="15"/>
      <c r="CEC457" s="80"/>
      <c r="CED457" s="52"/>
      <c r="CEE457" s="69"/>
      <c r="CEF457" s="69"/>
      <c r="CEG457" s="69"/>
      <c r="CEH457" s="107"/>
      <c r="CEI457" s="2"/>
      <c r="CEJ457" s="15"/>
      <c r="CEK457" s="15"/>
      <c r="CEL457" s="80"/>
      <c r="CEM457" s="52"/>
      <c r="CEN457" s="69"/>
      <c r="CEO457" s="69"/>
      <c r="CEP457" s="69"/>
      <c r="CEQ457" s="107"/>
      <c r="CER457" s="2"/>
      <c r="CES457" s="15"/>
      <c r="CET457" s="15"/>
      <c r="CEU457" s="80"/>
      <c r="CEV457" s="52"/>
      <c r="CEW457" s="69"/>
      <c r="CEX457" s="69"/>
      <c r="CEY457" s="69"/>
      <c r="CEZ457" s="107"/>
      <c r="CFA457" s="2"/>
      <c r="CFB457" s="15"/>
      <c r="CFC457" s="15"/>
      <c r="CFD457" s="80"/>
      <c r="CFE457" s="52"/>
      <c r="CFF457" s="69"/>
      <c r="CFG457" s="69"/>
      <c r="CFH457" s="69"/>
      <c r="CFI457" s="107"/>
      <c r="CFJ457" s="2"/>
      <c r="CFK457" s="15"/>
      <c r="CFL457" s="15"/>
      <c r="CFM457" s="80"/>
      <c r="CFN457" s="52"/>
      <c r="CFO457" s="69"/>
      <c r="CFP457" s="69"/>
      <c r="CFQ457" s="69"/>
      <c r="CFR457" s="107"/>
      <c r="CFS457" s="2"/>
      <c r="CFT457" s="15"/>
      <c r="CFU457" s="15"/>
      <c r="CFV457" s="80"/>
      <c r="CFW457" s="52"/>
      <c r="CFX457" s="69"/>
      <c r="CFY457" s="69"/>
      <c r="CFZ457" s="69"/>
      <c r="CGA457" s="107"/>
      <c r="CGB457" s="2"/>
      <c r="CGC457" s="15"/>
      <c r="CGD457" s="15"/>
      <c r="CGE457" s="80"/>
      <c r="CGF457" s="52"/>
      <c r="CGG457" s="69"/>
      <c r="CGH457" s="69"/>
      <c r="CGI457" s="69"/>
      <c r="CGJ457" s="107"/>
      <c r="CGK457" s="2"/>
      <c r="CGL457" s="15"/>
      <c r="CGM457" s="15"/>
      <c r="CGN457" s="80"/>
      <c r="CGO457" s="52"/>
      <c r="CGP457" s="69"/>
      <c r="CGQ457" s="69"/>
      <c r="CGR457" s="69"/>
      <c r="CGS457" s="107"/>
      <c r="CGT457" s="2"/>
      <c r="CGU457" s="15"/>
      <c r="CGV457" s="15"/>
      <c r="CGW457" s="80"/>
      <c r="CGX457" s="52"/>
      <c r="CGY457" s="69"/>
      <c r="CGZ457" s="69"/>
      <c r="CHA457" s="69"/>
      <c r="CHB457" s="107"/>
      <c r="CHC457" s="2"/>
      <c r="CHD457" s="15"/>
      <c r="CHE457" s="15"/>
      <c r="CHF457" s="80"/>
      <c r="CHG457" s="52"/>
      <c r="CHH457" s="69"/>
      <c r="CHI457" s="69"/>
      <c r="CHJ457" s="69"/>
      <c r="CHK457" s="107"/>
      <c r="CHL457" s="2"/>
      <c r="CHM457" s="15"/>
      <c r="CHN457" s="15"/>
      <c r="CHO457" s="80"/>
      <c r="CHP457" s="52"/>
      <c r="CHQ457" s="69"/>
      <c r="CHR457" s="69"/>
      <c r="CHS457" s="69"/>
      <c r="CHT457" s="107"/>
      <c r="CHU457" s="2"/>
      <c r="CHV457" s="15"/>
      <c r="CHW457" s="15"/>
      <c r="CHX457" s="80"/>
      <c r="CHY457" s="52"/>
      <c r="CHZ457" s="69"/>
      <c r="CIA457" s="69"/>
      <c r="CIB457" s="69"/>
      <c r="CIC457" s="107"/>
      <c r="CID457" s="2"/>
      <c r="CIE457" s="15"/>
      <c r="CIF457" s="15"/>
      <c r="CIG457" s="80"/>
      <c r="CIH457" s="52"/>
      <c r="CII457" s="69"/>
      <c r="CIJ457" s="69"/>
      <c r="CIK457" s="69"/>
      <c r="CIL457" s="107"/>
      <c r="CIM457" s="2"/>
      <c r="CIN457" s="15"/>
      <c r="CIO457" s="15"/>
      <c r="CIP457" s="80"/>
      <c r="CIQ457" s="52"/>
      <c r="CIR457" s="69"/>
      <c r="CIS457" s="69"/>
      <c r="CIT457" s="69"/>
      <c r="CIU457" s="107"/>
      <c r="CIV457" s="2"/>
      <c r="CIW457" s="15"/>
      <c r="CIX457" s="15"/>
      <c r="CIY457" s="80"/>
      <c r="CIZ457" s="52"/>
      <c r="CJA457" s="69"/>
      <c r="CJB457" s="69"/>
      <c r="CJC457" s="69"/>
      <c r="CJD457" s="107"/>
      <c r="CJE457" s="2"/>
      <c r="CJF457" s="15"/>
      <c r="CJG457" s="15"/>
      <c r="CJH457" s="80"/>
      <c r="CJI457" s="52"/>
      <c r="CJJ457" s="69"/>
      <c r="CJK457" s="69"/>
      <c r="CJL457" s="69"/>
      <c r="CJM457" s="107"/>
      <c r="CJN457" s="2"/>
      <c r="CJO457" s="15"/>
      <c r="CJP457" s="15"/>
      <c r="CJQ457" s="80"/>
      <c r="CJR457" s="52"/>
      <c r="CJS457" s="69"/>
      <c r="CJT457" s="69"/>
      <c r="CJU457" s="69"/>
      <c r="CJV457" s="107"/>
      <c r="CJW457" s="2"/>
      <c r="CJX457" s="15"/>
      <c r="CJY457" s="15"/>
      <c r="CJZ457" s="80"/>
      <c r="CKA457" s="52"/>
      <c r="CKB457" s="69"/>
      <c r="CKC457" s="69"/>
      <c r="CKD457" s="69"/>
      <c r="CKE457" s="107"/>
      <c r="CKF457" s="2"/>
      <c r="CKG457" s="15"/>
      <c r="CKH457" s="15"/>
      <c r="CKI457" s="80"/>
      <c r="CKJ457" s="52"/>
      <c r="CKK457" s="69"/>
      <c r="CKL457" s="69"/>
      <c r="CKM457" s="69"/>
      <c r="CKN457" s="107"/>
      <c r="CKO457" s="2"/>
      <c r="CKP457" s="15"/>
      <c r="CKQ457" s="15"/>
      <c r="CKR457" s="80"/>
      <c r="CKS457" s="52"/>
      <c r="CKT457" s="69"/>
      <c r="CKU457" s="69"/>
      <c r="CKV457" s="69"/>
      <c r="CKW457" s="107"/>
      <c r="CKX457" s="2"/>
      <c r="CKY457" s="15"/>
      <c r="CKZ457" s="15"/>
      <c r="CLA457" s="80"/>
      <c r="CLB457" s="52"/>
      <c r="CLC457" s="69"/>
      <c r="CLD457" s="69"/>
      <c r="CLE457" s="69"/>
      <c r="CLF457" s="107"/>
      <c r="CLG457" s="2"/>
      <c r="CLH457" s="15"/>
      <c r="CLI457" s="15"/>
      <c r="CLJ457" s="80"/>
      <c r="CLK457" s="52"/>
      <c r="CLL457" s="69"/>
      <c r="CLM457" s="69"/>
      <c r="CLN457" s="69"/>
      <c r="CLO457" s="107"/>
      <c r="CLP457" s="2"/>
      <c r="CLQ457" s="15"/>
      <c r="CLR457" s="15"/>
      <c r="CLS457" s="80"/>
      <c r="CLT457" s="52"/>
      <c r="CLU457" s="69"/>
      <c r="CLV457" s="69"/>
      <c r="CLW457" s="69"/>
      <c r="CLX457" s="107"/>
      <c r="CLY457" s="2"/>
      <c r="CLZ457" s="15"/>
      <c r="CMA457" s="15"/>
      <c r="CMB457" s="80"/>
      <c r="CMC457" s="52"/>
      <c r="CMD457" s="69"/>
      <c r="CME457" s="69"/>
      <c r="CMF457" s="69"/>
      <c r="CMG457" s="107"/>
      <c r="CMH457" s="2"/>
      <c r="CMI457" s="15"/>
      <c r="CMJ457" s="15"/>
      <c r="CMK457" s="80"/>
      <c r="CML457" s="52"/>
      <c r="CMM457" s="69"/>
      <c r="CMN457" s="69"/>
      <c r="CMO457" s="69"/>
      <c r="CMP457" s="107"/>
      <c r="CMQ457" s="2"/>
      <c r="CMR457" s="15"/>
      <c r="CMS457" s="15"/>
      <c r="CMT457" s="80"/>
      <c r="CMU457" s="52"/>
      <c r="CMV457" s="69"/>
      <c r="CMW457" s="69"/>
      <c r="CMX457" s="69"/>
      <c r="CMY457" s="107"/>
      <c r="CMZ457" s="2"/>
      <c r="CNA457" s="15"/>
      <c r="CNB457" s="15"/>
      <c r="CNC457" s="80"/>
      <c r="CND457" s="52"/>
      <c r="CNE457" s="69"/>
      <c r="CNF457" s="69"/>
      <c r="CNG457" s="69"/>
      <c r="CNH457" s="107"/>
      <c r="CNI457" s="2"/>
      <c r="CNJ457" s="15"/>
      <c r="CNK457" s="15"/>
      <c r="CNL457" s="80"/>
      <c r="CNM457" s="52"/>
      <c r="CNN457" s="69"/>
      <c r="CNO457" s="69"/>
      <c r="CNP457" s="69"/>
      <c r="CNQ457" s="107"/>
      <c r="CNR457" s="2"/>
      <c r="CNS457" s="15"/>
      <c r="CNT457" s="15"/>
      <c r="CNU457" s="80"/>
      <c r="CNV457" s="52"/>
      <c r="CNW457" s="69"/>
      <c r="CNX457" s="69"/>
      <c r="CNY457" s="69"/>
      <c r="CNZ457" s="107"/>
      <c r="COA457" s="2"/>
      <c r="COB457" s="15"/>
      <c r="COC457" s="15"/>
      <c r="COD457" s="80"/>
      <c r="COE457" s="52"/>
      <c r="COF457" s="69"/>
      <c r="COG457" s="69"/>
      <c r="COH457" s="69"/>
      <c r="COI457" s="107"/>
      <c r="COJ457" s="2"/>
      <c r="COK457" s="15"/>
      <c r="COL457" s="15"/>
      <c r="COM457" s="80"/>
      <c r="CON457" s="52"/>
      <c r="COO457" s="69"/>
      <c r="COP457" s="69"/>
      <c r="COQ457" s="69"/>
      <c r="COR457" s="107"/>
      <c r="COS457" s="2"/>
      <c r="COT457" s="15"/>
      <c r="COU457" s="15"/>
      <c r="COV457" s="80"/>
      <c r="COW457" s="52"/>
      <c r="COX457" s="69"/>
      <c r="COY457" s="69"/>
      <c r="COZ457" s="69"/>
      <c r="CPA457" s="107"/>
      <c r="CPB457" s="2"/>
      <c r="CPC457" s="15"/>
      <c r="CPD457" s="15"/>
      <c r="CPE457" s="80"/>
      <c r="CPF457" s="52"/>
      <c r="CPG457" s="69"/>
      <c r="CPH457" s="69"/>
      <c r="CPI457" s="69"/>
      <c r="CPJ457" s="107"/>
      <c r="CPK457" s="2"/>
      <c r="CPL457" s="15"/>
      <c r="CPM457" s="15"/>
      <c r="CPN457" s="80"/>
      <c r="CPO457" s="52"/>
      <c r="CPP457" s="69"/>
      <c r="CPQ457" s="69"/>
      <c r="CPR457" s="69"/>
      <c r="CPS457" s="107"/>
      <c r="CPT457" s="2"/>
      <c r="CPU457" s="15"/>
      <c r="CPV457" s="15"/>
      <c r="CPW457" s="80"/>
      <c r="CPX457" s="52"/>
      <c r="CPY457" s="69"/>
      <c r="CPZ457" s="69"/>
      <c r="CQA457" s="69"/>
      <c r="CQB457" s="107"/>
      <c r="CQC457" s="2"/>
      <c r="CQD457" s="15"/>
      <c r="CQE457" s="15"/>
      <c r="CQF457" s="80"/>
      <c r="CQG457" s="52"/>
      <c r="CQH457" s="69"/>
      <c r="CQI457" s="69"/>
      <c r="CQJ457" s="69"/>
      <c r="CQK457" s="107"/>
      <c r="CQL457" s="2"/>
      <c r="CQM457" s="15"/>
      <c r="CQN457" s="15"/>
      <c r="CQO457" s="80"/>
      <c r="CQP457" s="52"/>
      <c r="CQQ457" s="69"/>
      <c r="CQR457" s="69"/>
      <c r="CQS457" s="69"/>
      <c r="CQT457" s="107"/>
      <c r="CQU457" s="2"/>
      <c r="CQV457" s="15"/>
      <c r="CQW457" s="15"/>
      <c r="CQX457" s="80"/>
      <c r="CQY457" s="52"/>
      <c r="CQZ457" s="69"/>
      <c r="CRA457" s="69"/>
      <c r="CRB457" s="69"/>
      <c r="CRC457" s="107"/>
      <c r="CRD457" s="2"/>
      <c r="CRE457" s="15"/>
      <c r="CRF457" s="15"/>
      <c r="CRG457" s="80"/>
      <c r="CRH457" s="52"/>
      <c r="CRI457" s="69"/>
      <c r="CRJ457" s="69"/>
      <c r="CRK457" s="69"/>
      <c r="CRL457" s="107"/>
      <c r="CRM457" s="2"/>
      <c r="CRN457" s="15"/>
      <c r="CRO457" s="15"/>
      <c r="CRP457" s="80"/>
      <c r="CRQ457" s="52"/>
      <c r="CRR457" s="69"/>
      <c r="CRS457" s="69"/>
      <c r="CRT457" s="69"/>
      <c r="CRU457" s="107"/>
      <c r="CRV457" s="2"/>
      <c r="CRW457" s="15"/>
      <c r="CRX457" s="15"/>
      <c r="CRY457" s="80"/>
      <c r="CRZ457" s="52"/>
      <c r="CSA457" s="69"/>
      <c r="CSB457" s="69"/>
      <c r="CSC457" s="69"/>
      <c r="CSD457" s="107"/>
      <c r="CSE457" s="2"/>
      <c r="CSF457" s="15"/>
      <c r="CSG457" s="15"/>
      <c r="CSH457" s="80"/>
      <c r="CSI457" s="52"/>
      <c r="CSJ457" s="69"/>
      <c r="CSK457" s="69"/>
      <c r="CSL457" s="69"/>
      <c r="CSM457" s="107"/>
      <c r="CSN457" s="2"/>
      <c r="CSO457" s="15"/>
      <c r="CSP457" s="15"/>
      <c r="CSQ457" s="80"/>
      <c r="CSR457" s="52"/>
      <c r="CSS457" s="69"/>
      <c r="CST457" s="69"/>
      <c r="CSU457" s="69"/>
      <c r="CSV457" s="107"/>
      <c r="CSW457" s="2"/>
      <c r="CSX457" s="15"/>
      <c r="CSY457" s="15"/>
      <c r="CSZ457" s="80"/>
      <c r="CTA457" s="52"/>
      <c r="CTB457" s="69"/>
      <c r="CTC457" s="69"/>
      <c r="CTD457" s="69"/>
      <c r="CTE457" s="107"/>
      <c r="CTF457" s="2"/>
      <c r="CTG457" s="15"/>
      <c r="CTH457" s="15"/>
      <c r="CTI457" s="80"/>
      <c r="CTJ457" s="52"/>
      <c r="CTK457" s="69"/>
      <c r="CTL457" s="69"/>
      <c r="CTM457" s="69"/>
      <c r="CTN457" s="107"/>
      <c r="CTO457" s="2"/>
      <c r="CTP457" s="15"/>
      <c r="CTQ457" s="15"/>
      <c r="CTR457" s="80"/>
      <c r="CTS457" s="52"/>
      <c r="CTT457" s="69"/>
      <c r="CTU457" s="69"/>
      <c r="CTV457" s="69"/>
      <c r="CTW457" s="107"/>
      <c r="CTX457" s="2"/>
      <c r="CTY457" s="15"/>
      <c r="CTZ457" s="15"/>
      <c r="CUA457" s="80"/>
      <c r="CUB457" s="52"/>
      <c r="CUC457" s="69"/>
      <c r="CUD457" s="69"/>
      <c r="CUE457" s="69"/>
      <c r="CUF457" s="107"/>
      <c r="CUG457" s="2"/>
      <c r="CUH457" s="15"/>
      <c r="CUI457" s="15"/>
      <c r="CUJ457" s="80"/>
      <c r="CUK457" s="52"/>
      <c r="CUL457" s="69"/>
      <c r="CUM457" s="69"/>
      <c r="CUN457" s="69"/>
      <c r="CUO457" s="107"/>
      <c r="CUP457" s="2"/>
      <c r="CUQ457" s="15"/>
      <c r="CUR457" s="15"/>
      <c r="CUS457" s="80"/>
      <c r="CUT457" s="52"/>
      <c r="CUU457" s="69"/>
      <c r="CUV457" s="69"/>
      <c r="CUW457" s="69"/>
      <c r="CUX457" s="107"/>
      <c r="CUY457" s="2"/>
      <c r="CUZ457" s="15"/>
      <c r="CVA457" s="15"/>
      <c r="CVB457" s="80"/>
      <c r="CVC457" s="52"/>
      <c r="CVD457" s="69"/>
      <c r="CVE457" s="69"/>
      <c r="CVF457" s="69"/>
      <c r="CVG457" s="107"/>
      <c r="CVH457" s="2"/>
      <c r="CVI457" s="15"/>
      <c r="CVJ457" s="15"/>
      <c r="CVK457" s="80"/>
      <c r="CVL457" s="52"/>
      <c r="CVM457" s="69"/>
      <c r="CVN457" s="69"/>
      <c r="CVO457" s="69"/>
      <c r="CVP457" s="107"/>
      <c r="CVQ457" s="2"/>
      <c r="CVR457" s="15"/>
      <c r="CVS457" s="15"/>
      <c r="CVT457" s="80"/>
      <c r="CVU457" s="52"/>
      <c r="CVV457" s="69"/>
      <c r="CVW457" s="69"/>
      <c r="CVX457" s="69"/>
      <c r="CVY457" s="107"/>
      <c r="CVZ457" s="2"/>
      <c r="CWA457" s="15"/>
      <c r="CWB457" s="15"/>
      <c r="CWC457" s="80"/>
      <c r="CWD457" s="52"/>
      <c r="CWE457" s="69"/>
      <c r="CWF457" s="69"/>
      <c r="CWG457" s="69"/>
      <c r="CWH457" s="107"/>
      <c r="CWI457" s="2"/>
      <c r="CWJ457" s="15"/>
      <c r="CWK457" s="15"/>
      <c r="CWL457" s="80"/>
      <c r="CWM457" s="52"/>
      <c r="CWN457" s="69"/>
      <c r="CWO457" s="69"/>
      <c r="CWP457" s="69"/>
      <c r="CWQ457" s="107"/>
      <c r="CWR457" s="2"/>
      <c r="CWS457" s="15"/>
      <c r="CWT457" s="15"/>
      <c r="CWU457" s="80"/>
      <c r="CWV457" s="52"/>
      <c r="CWW457" s="69"/>
      <c r="CWX457" s="69"/>
      <c r="CWY457" s="69"/>
      <c r="CWZ457" s="107"/>
      <c r="CXA457" s="2"/>
      <c r="CXB457" s="15"/>
      <c r="CXC457" s="15"/>
      <c r="CXD457" s="80"/>
      <c r="CXE457" s="52"/>
      <c r="CXF457" s="69"/>
      <c r="CXG457" s="69"/>
      <c r="CXH457" s="69"/>
      <c r="CXI457" s="107"/>
      <c r="CXJ457" s="2"/>
      <c r="CXK457" s="15"/>
      <c r="CXL457" s="15"/>
      <c r="CXM457" s="80"/>
      <c r="CXN457" s="52"/>
      <c r="CXO457" s="69"/>
      <c r="CXP457" s="69"/>
      <c r="CXQ457" s="69"/>
      <c r="CXR457" s="107"/>
      <c r="CXS457" s="2"/>
      <c r="CXT457" s="15"/>
      <c r="CXU457" s="15"/>
      <c r="CXV457" s="80"/>
      <c r="CXW457" s="52"/>
      <c r="CXX457" s="69"/>
      <c r="CXY457" s="69"/>
      <c r="CXZ457" s="69"/>
      <c r="CYA457" s="107"/>
      <c r="CYB457" s="2"/>
      <c r="CYC457" s="15"/>
      <c r="CYD457" s="15"/>
      <c r="CYE457" s="80"/>
      <c r="CYF457" s="52"/>
      <c r="CYG457" s="69"/>
      <c r="CYH457" s="69"/>
      <c r="CYI457" s="69"/>
      <c r="CYJ457" s="107"/>
      <c r="CYK457" s="2"/>
      <c r="CYL457" s="15"/>
      <c r="CYM457" s="15"/>
      <c r="CYN457" s="80"/>
      <c r="CYO457" s="52"/>
      <c r="CYP457" s="69"/>
      <c r="CYQ457" s="69"/>
      <c r="CYR457" s="69"/>
      <c r="CYS457" s="107"/>
      <c r="CYT457" s="2"/>
      <c r="CYU457" s="15"/>
      <c r="CYV457" s="15"/>
      <c r="CYW457" s="80"/>
      <c r="CYX457" s="52"/>
      <c r="CYY457" s="69"/>
      <c r="CYZ457" s="69"/>
      <c r="CZA457" s="69"/>
      <c r="CZB457" s="107"/>
      <c r="CZC457" s="2"/>
      <c r="CZD457" s="15"/>
      <c r="CZE457" s="15"/>
      <c r="CZF457" s="80"/>
      <c r="CZG457" s="52"/>
      <c r="CZH457" s="69"/>
      <c r="CZI457" s="69"/>
      <c r="CZJ457" s="69"/>
      <c r="CZK457" s="107"/>
      <c r="CZL457" s="2"/>
      <c r="CZM457" s="15"/>
      <c r="CZN457" s="15"/>
      <c r="CZO457" s="80"/>
      <c r="CZP457" s="52"/>
      <c r="CZQ457" s="69"/>
      <c r="CZR457" s="69"/>
      <c r="CZS457" s="69"/>
      <c r="CZT457" s="107"/>
      <c r="CZU457" s="2"/>
      <c r="CZV457" s="15"/>
      <c r="CZW457" s="15"/>
      <c r="CZX457" s="80"/>
      <c r="CZY457" s="52"/>
      <c r="CZZ457" s="69"/>
      <c r="DAA457" s="69"/>
      <c r="DAB457" s="69"/>
      <c r="DAC457" s="107"/>
      <c r="DAD457" s="2"/>
      <c r="DAE457" s="15"/>
      <c r="DAF457" s="15"/>
      <c r="DAG457" s="80"/>
      <c r="DAH457" s="52"/>
      <c r="DAI457" s="69"/>
      <c r="DAJ457" s="69"/>
      <c r="DAK457" s="69"/>
      <c r="DAL457" s="107"/>
      <c r="DAM457" s="2"/>
      <c r="DAN457" s="15"/>
      <c r="DAO457" s="15"/>
      <c r="DAP457" s="80"/>
      <c r="DAQ457" s="52"/>
      <c r="DAR457" s="69"/>
      <c r="DAS457" s="69"/>
      <c r="DAT457" s="69"/>
      <c r="DAU457" s="107"/>
      <c r="DAV457" s="2"/>
      <c r="DAW457" s="15"/>
      <c r="DAX457" s="15"/>
      <c r="DAY457" s="80"/>
      <c r="DAZ457" s="52"/>
      <c r="DBA457" s="69"/>
      <c r="DBB457" s="69"/>
      <c r="DBC457" s="69"/>
      <c r="DBD457" s="107"/>
      <c r="DBE457" s="2"/>
      <c r="DBF457" s="15"/>
      <c r="DBG457" s="15"/>
      <c r="DBH457" s="80"/>
      <c r="DBI457" s="52"/>
      <c r="DBJ457" s="69"/>
      <c r="DBK457" s="69"/>
      <c r="DBL457" s="69"/>
      <c r="DBM457" s="107"/>
      <c r="DBN457" s="2"/>
      <c r="DBO457" s="15"/>
      <c r="DBP457" s="15"/>
      <c r="DBQ457" s="80"/>
      <c r="DBR457" s="52"/>
      <c r="DBS457" s="69"/>
      <c r="DBT457" s="69"/>
      <c r="DBU457" s="69"/>
      <c r="DBV457" s="107"/>
      <c r="DBW457" s="2"/>
      <c r="DBX457" s="15"/>
      <c r="DBY457" s="15"/>
      <c r="DBZ457" s="80"/>
      <c r="DCA457" s="52"/>
      <c r="DCB457" s="69"/>
      <c r="DCC457" s="69"/>
      <c r="DCD457" s="69"/>
      <c r="DCE457" s="107"/>
      <c r="DCF457" s="2"/>
      <c r="DCG457" s="15"/>
      <c r="DCH457" s="15"/>
      <c r="DCI457" s="80"/>
      <c r="DCJ457" s="52"/>
      <c r="DCK457" s="69"/>
      <c r="DCL457" s="69"/>
      <c r="DCM457" s="69"/>
      <c r="DCN457" s="107"/>
      <c r="DCO457" s="2"/>
      <c r="DCP457" s="15"/>
      <c r="DCQ457" s="15"/>
      <c r="DCR457" s="80"/>
      <c r="DCS457" s="52"/>
      <c r="DCT457" s="69"/>
      <c r="DCU457" s="69"/>
      <c r="DCV457" s="69"/>
      <c r="DCW457" s="107"/>
      <c r="DCX457" s="2"/>
      <c r="DCY457" s="15"/>
      <c r="DCZ457" s="15"/>
      <c r="DDA457" s="80"/>
      <c r="DDB457" s="52"/>
      <c r="DDC457" s="69"/>
      <c r="DDD457" s="69"/>
      <c r="DDE457" s="69"/>
      <c r="DDF457" s="107"/>
      <c r="DDG457" s="2"/>
      <c r="DDH457" s="15"/>
      <c r="DDI457" s="15"/>
      <c r="DDJ457" s="80"/>
      <c r="DDK457" s="52"/>
      <c r="DDL457" s="69"/>
      <c r="DDM457" s="69"/>
      <c r="DDN457" s="69"/>
      <c r="DDO457" s="107"/>
      <c r="DDP457" s="2"/>
      <c r="DDQ457" s="15"/>
      <c r="DDR457" s="15"/>
      <c r="DDS457" s="80"/>
      <c r="DDT457" s="52"/>
      <c r="DDU457" s="69"/>
      <c r="DDV457" s="69"/>
      <c r="DDW457" s="69"/>
      <c r="DDX457" s="107"/>
      <c r="DDY457" s="2"/>
      <c r="DDZ457" s="15"/>
      <c r="DEA457" s="15"/>
      <c r="DEB457" s="80"/>
      <c r="DEC457" s="52"/>
      <c r="DED457" s="69"/>
      <c r="DEE457" s="69"/>
      <c r="DEF457" s="69"/>
      <c r="DEG457" s="107"/>
      <c r="DEH457" s="2"/>
      <c r="DEI457" s="15"/>
      <c r="DEJ457" s="15"/>
      <c r="DEK457" s="80"/>
      <c r="DEL457" s="52"/>
      <c r="DEM457" s="69"/>
      <c r="DEN457" s="69"/>
      <c r="DEO457" s="69"/>
      <c r="DEP457" s="107"/>
      <c r="DEQ457" s="2"/>
      <c r="DER457" s="15"/>
      <c r="DES457" s="15"/>
      <c r="DET457" s="80"/>
      <c r="DEU457" s="52"/>
      <c r="DEV457" s="69"/>
      <c r="DEW457" s="69"/>
      <c r="DEX457" s="69"/>
      <c r="DEY457" s="107"/>
      <c r="DEZ457" s="2"/>
      <c r="DFA457" s="15"/>
      <c r="DFB457" s="15"/>
      <c r="DFC457" s="80"/>
      <c r="DFD457" s="52"/>
      <c r="DFE457" s="69"/>
      <c r="DFF457" s="69"/>
      <c r="DFG457" s="69"/>
      <c r="DFH457" s="107"/>
      <c r="DFI457" s="2"/>
      <c r="DFJ457" s="15"/>
      <c r="DFK457" s="15"/>
      <c r="DFL457" s="80"/>
      <c r="DFM457" s="52"/>
      <c r="DFN457" s="69"/>
      <c r="DFO457" s="69"/>
      <c r="DFP457" s="69"/>
      <c r="DFQ457" s="107"/>
      <c r="DFR457" s="2"/>
      <c r="DFS457" s="15"/>
      <c r="DFT457" s="15"/>
      <c r="DFU457" s="80"/>
      <c r="DFV457" s="52"/>
      <c r="DFW457" s="69"/>
      <c r="DFX457" s="69"/>
      <c r="DFY457" s="69"/>
      <c r="DFZ457" s="107"/>
      <c r="DGA457" s="2"/>
      <c r="DGB457" s="15"/>
      <c r="DGC457" s="15"/>
      <c r="DGD457" s="80"/>
      <c r="DGE457" s="52"/>
      <c r="DGF457" s="69"/>
      <c r="DGG457" s="69"/>
      <c r="DGH457" s="69"/>
      <c r="DGI457" s="107"/>
      <c r="DGJ457" s="2"/>
      <c r="DGK457" s="15"/>
      <c r="DGL457" s="15"/>
      <c r="DGM457" s="80"/>
      <c r="DGN457" s="52"/>
      <c r="DGO457" s="69"/>
      <c r="DGP457" s="69"/>
      <c r="DGQ457" s="69"/>
      <c r="DGR457" s="107"/>
      <c r="DGS457" s="2"/>
      <c r="DGT457" s="15"/>
      <c r="DGU457" s="15"/>
      <c r="DGV457" s="80"/>
      <c r="DGW457" s="52"/>
      <c r="DGX457" s="69"/>
      <c r="DGY457" s="69"/>
      <c r="DGZ457" s="69"/>
      <c r="DHA457" s="107"/>
      <c r="DHB457" s="2"/>
      <c r="DHC457" s="15"/>
      <c r="DHD457" s="15"/>
      <c r="DHE457" s="80"/>
      <c r="DHF457" s="52"/>
      <c r="DHG457" s="69"/>
      <c r="DHH457" s="69"/>
      <c r="DHI457" s="69"/>
      <c r="DHJ457" s="107"/>
      <c r="DHK457" s="2"/>
      <c r="DHL457" s="15"/>
      <c r="DHM457" s="15"/>
      <c r="DHN457" s="80"/>
      <c r="DHO457" s="52"/>
      <c r="DHP457" s="69"/>
      <c r="DHQ457" s="69"/>
      <c r="DHR457" s="69"/>
      <c r="DHS457" s="107"/>
      <c r="DHT457" s="2"/>
      <c r="DHU457" s="15"/>
      <c r="DHV457" s="15"/>
      <c r="DHW457" s="80"/>
      <c r="DHX457" s="52"/>
      <c r="DHY457" s="69"/>
      <c r="DHZ457" s="69"/>
      <c r="DIA457" s="69"/>
      <c r="DIB457" s="107"/>
      <c r="DIC457" s="2"/>
      <c r="DID457" s="15"/>
      <c r="DIE457" s="15"/>
      <c r="DIF457" s="80"/>
      <c r="DIG457" s="52"/>
      <c r="DIH457" s="69"/>
      <c r="DII457" s="69"/>
      <c r="DIJ457" s="69"/>
      <c r="DIK457" s="107"/>
      <c r="DIL457" s="2"/>
      <c r="DIM457" s="15"/>
      <c r="DIN457" s="15"/>
      <c r="DIO457" s="80"/>
      <c r="DIP457" s="52"/>
      <c r="DIQ457" s="69"/>
      <c r="DIR457" s="69"/>
      <c r="DIS457" s="69"/>
      <c r="DIT457" s="107"/>
      <c r="DIU457" s="2"/>
      <c r="DIV457" s="15"/>
      <c r="DIW457" s="15"/>
      <c r="DIX457" s="80"/>
      <c r="DIY457" s="52"/>
      <c r="DIZ457" s="69"/>
      <c r="DJA457" s="69"/>
      <c r="DJB457" s="69"/>
      <c r="DJC457" s="107"/>
      <c r="DJD457" s="2"/>
      <c r="DJE457" s="15"/>
      <c r="DJF457" s="15"/>
      <c r="DJG457" s="80"/>
      <c r="DJH457" s="52"/>
      <c r="DJI457" s="69"/>
      <c r="DJJ457" s="69"/>
      <c r="DJK457" s="69"/>
      <c r="DJL457" s="107"/>
      <c r="DJM457" s="2"/>
      <c r="DJN457" s="15"/>
      <c r="DJO457" s="15"/>
      <c r="DJP457" s="80"/>
      <c r="DJQ457" s="52"/>
      <c r="DJR457" s="69"/>
      <c r="DJS457" s="69"/>
      <c r="DJT457" s="69"/>
      <c r="DJU457" s="107"/>
      <c r="DJV457" s="2"/>
      <c r="DJW457" s="15"/>
      <c r="DJX457" s="15"/>
      <c r="DJY457" s="80"/>
      <c r="DJZ457" s="52"/>
      <c r="DKA457" s="69"/>
      <c r="DKB457" s="69"/>
      <c r="DKC457" s="69"/>
      <c r="DKD457" s="107"/>
      <c r="DKE457" s="2"/>
      <c r="DKF457" s="15"/>
      <c r="DKG457" s="15"/>
      <c r="DKH457" s="80"/>
      <c r="DKI457" s="52"/>
      <c r="DKJ457" s="69"/>
      <c r="DKK457" s="69"/>
      <c r="DKL457" s="69"/>
      <c r="DKM457" s="107"/>
      <c r="DKN457" s="2"/>
      <c r="DKO457" s="15"/>
      <c r="DKP457" s="15"/>
      <c r="DKQ457" s="80"/>
      <c r="DKR457" s="52"/>
      <c r="DKS457" s="69"/>
      <c r="DKT457" s="69"/>
      <c r="DKU457" s="69"/>
      <c r="DKV457" s="107"/>
      <c r="DKW457" s="2"/>
      <c r="DKX457" s="15"/>
      <c r="DKY457" s="15"/>
      <c r="DKZ457" s="80"/>
      <c r="DLA457" s="52"/>
      <c r="DLB457" s="69"/>
      <c r="DLC457" s="69"/>
      <c r="DLD457" s="69"/>
      <c r="DLE457" s="107"/>
      <c r="DLF457" s="2"/>
      <c r="DLG457" s="15"/>
      <c r="DLH457" s="15"/>
      <c r="DLI457" s="80"/>
      <c r="DLJ457" s="52"/>
      <c r="DLK457" s="69"/>
      <c r="DLL457" s="69"/>
      <c r="DLM457" s="69"/>
      <c r="DLN457" s="107"/>
      <c r="DLO457" s="2"/>
      <c r="DLP457" s="15"/>
      <c r="DLQ457" s="15"/>
      <c r="DLR457" s="80"/>
      <c r="DLS457" s="52"/>
      <c r="DLT457" s="69"/>
      <c r="DLU457" s="69"/>
      <c r="DLV457" s="69"/>
      <c r="DLW457" s="107"/>
      <c r="DLX457" s="2"/>
      <c r="DLY457" s="15"/>
      <c r="DLZ457" s="15"/>
      <c r="DMA457" s="80"/>
      <c r="DMB457" s="52"/>
      <c r="DMC457" s="69"/>
      <c r="DMD457" s="69"/>
      <c r="DME457" s="69"/>
      <c r="DMF457" s="107"/>
      <c r="DMG457" s="2"/>
      <c r="DMH457" s="15"/>
      <c r="DMI457" s="15"/>
      <c r="DMJ457" s="80"/>
      <c r="DMK457" s="52"/>
      <c r="DML457" s="69"/>
      <c r="DMM457" s="69"/>
      <c r="DMN457" s="69"/>
      <c r="DMO457" s="107"/>
      <c r="DMP457" s="2"/>
      <c r="DMQ457" s="15"/>
      <c r="DMR457" s="15"/>
      <c r="DMS457" s="80"/>
      <c r="DMT457" s="52"/>
      <c r="DMU457" s="69"/>
      <c r="DMV457" s="69"/>
      <c r="DMW457" s="69"/>
      <c r="DMX457" s="107"/>
      <c r="DMY457" s="2"/>
      <c r="DMZ457" s="15"/>
      <c r="DNA457" s="15"/>
      <c r="DNB457" s="80"/>
      <c r="DNC457" s="52"/>
      <c r="DND457" s="69"/>
      <c r="DNE457" s="69"/>
      <c r="DNF457" s="69"/>
      <c r="DNG457" s="107"/>
      <c r="DNH457" s="2"/>
      <c r="DNI457" s="15"/>
      <c r="DNJ457" s="15"/>
      <c r="DNK457" s="80"/>
      <c r="DNL457" s="52"/>
      <c r="DNM457" s="69"/>
      <c r="DNN457" s="69"/>
      <c r="DNO457" s="69"/>
      <c r="DNP457" s="107"/>
      <c r="DNQ457" s="2"/>
      <c r="DNR457" s="15"/>
      <c r="DNS457" s="15"/>
      <c r="DNT457" s="80"/>
      <c r="DNU457" s="52"/>
      <c r="DNV457" s="69"/>
      <c r="DNW457" s="69"/>
      <c r="DNX457" s="69"/>
      <c r="DNY457" s="107"/>
      <c r="DNZ457" s="2"/>
      <c r="DOA457" s="15"/>
      <c r="DOB457" s="15"/>
      <c r="DOC457" s="80"/>
      <c r="DOD457" s="52"/>
      <c r="DOE457" s="69"/>
      <c r="DOF457" s="69"/>
      <c r="DOG457" s="69"/>
      <c r="DOH457" s="107"/>
      <c r="DOI457" s="2"/>
      <c r="DOJ457" s="15"/>
      <c r="DOK457" s="15"/>
      <c r="DOL457" s="80"/>
      <c r="DOM457" s="52"/>
      <c r="DON457" s="69"/>
      <c r="DOO457" s="69"/>
      <c r="DOP457" s="69"/>
      <c r="DOQ457" s="107"/>
      <c r="DOR457" s="2"/>
      <c r="DOS457" s="15"/>
      <c r="DOT457" s="15"/>
      <c r="DOU457" s="80"/>
      <c r="DOV457" s="52"/>
      <c r="DOW457" s="69"/>
      <c r="DOX457" s="69"/>
      <c r="DOY457" s="69"/>
      <c r="DOZ457" s="107"/>
      <c r="DPA457" s="2"/>
      <c r="DPB457" s="15"/>
      <c r="DPC457" s="15"/>
      <c r="DPD457" s="80"/>
      <c r="DPE457" s="52"/>
      <c r="DPF457" s="69"/>
      <c r="DPG457" s="69"/>
      <c r="DPH457" s="69"/>
      <c r="DPI457" s="107"/>
      <c r="DPJ457" s="2"/>
      <c r="DPK457" s="15"/>
      <c r="DPL457" s="15"/>
      <c r="DPM457" s="80"/>
      <c r="DPN457" s="52"/>
      <c r="DPO457" s="69"/>
      <c r="DPP457" s="69"/>
      <c r="DPQ457" s="69"/>
      <c r="DPR457" s="107"/>
      <c r="DPS457" s="2"/>
      <c r="DPT457" s="15"/>
      <c r="DPU457" s="15"/>
      <c r="DPV457" s="80"/>
      <c r="DPW457" s="52"/>
      <c r="DPX457" s="69"/>
      <c r="DPY457" s="69"/>
      <c r="DPZ457" s="69"/>
      <c r="DQA457" s="107"/>
      <c r="DQB457" s="2"/>
      <c r="DQC457" s="15"/>
      <c r="DQD457" s="15"/>
      <c r="DQE457" s="80"/>
      <c r="DQF457" s="52"/>
      <c r="DQG457" s="69"/>
      <c r="DQH457" s="69"/>
      <c r="DQI457" s="69"/>
      <c r="DQJ457" s="107"/>
      <c r="DQK457" s="2"/>
      <c r="DQL457" s="15"/>
      <c r="DQM457" s="15"/>
      <c r="DQN457" s="80"/>
      <c r="DQO457" s="52"/>
      <c r="DQP457" s="69"/>
      <c r="DQQ457" s="69"/>
      <c r="DQR457" s="69"/>
      <c r="DQS457" s="107"/>
      <c r="DQT457" s="2"/>
      <c r="DQU457" s="15"/>
      <c r="DQV457" s="15"/>
      <c r="DQW457" s="80"/>
      <c r="DQX457" s="52"/>
      <c r="DQY457" s="69"/>
      <c r="DQZ457" s="69"/>
      <c r="DRA457" s="69"/>
      <c r="DRB457" s="107"/>
      <c r="DRC457" s="2"/>
      <c r="DRD457" s="15"/>
      <c r="DRE457" s="15"/>
      <c r="DRF457" s="80"/>
      <c r="DRG457" s="52"/>
      <c r="DRH457" s="69"/>
      <c r="DRI457" s="69"/>
      <c r="DRJ457" s="69"/>
      <c r="DRK457" s="107"/>
      <c r="DRL457" s="2"/>
      <c r="DRM457" s="15"/>
      <c r="DRN457" s="15"/>
      <c r="DRO457" s="80"/>
      <c r="DRP457" s="52"/>
      <c r="DRQ457" s="69"/>
      <c r="DRR457" s="69"/>
      <c r="DRS457" s="69"/>
      <c r="DRT457" s="107"/>
      <c r="DRU457" s="2"/>
      <c r="DRV457" s="15"/>
      <c r="DRW457" s="15"/>
      <c r="DRX457" s="80"/>
      <c r="DRY457" s="52"/>
      <c r="DRZ457" s="69"/>
      <c r="DSA457" s="69"/>
      <c r="DSB457" s="69"/>
      <c r="DSC457" s="107"/>
      <c r="DSD457" s="2"/>
      <c r="DSE457" s="15"/>
      <c r="DSF457" s="15"/>
      <c r="DSG457" s="80"/>
      <c r="DSH457" s="52"/>
      <c r="DSI457" s="69"/>
      <c r="DSJ457" s="69"/>
      <c r="DSK457" s="69"/>
      <c r="DSL457" s="107"/>
      <c r="DSM457" s="2"/>
      <c r="DSN457" s="15"/>
      <c r="DSO457" s="15"/>
      <c r="DSP457" s="80"/>
      <c r="DSQ457" s="52"/>
      <c r="DSR457" s="69"/>
      <c r="DSS457" s="69"/>
      <c r="DST457" s="69"/>
      <c r="DSU457" s="107"/>
      <c r="DSV457" s="2"/>
      <c r="DSW457" s="15"/>
      <c r="DSX457" s="15"/>
      <c r="DSY457" s="80"/>
      <c r="DSZ457" s="52"/>
      <c r="DTA457" s="69"/>
      <c r="DTB457" s="69"/>
      <c r="DTC457" s="69"/>
      <c r="DTD457" s="107"/>
      <c r="DTE457" s="2"/>
      <c r="DTF457" s="15"/>
      <c r="DTG457" s="15"/>
      <c r="DTH457" s="80"/>
      <c r="DTI457" s="52"/>
      <c r="DTJ457" s="69"/>
      <c r="DTK457" s="69"/>
      <c r="DTL457" s="69"/>
      <c r="DTM457" s="107"/>
      <c r="DTN457" s="2"/>
      <c r="DTO457" s="15"/>
      <c r="DTP457" s="15"/>
      <c r="DTQ457" s="80"/>
      <c r="DTR457" s="52"/>
      <c r="DTS457" s="69"/>
      <c r="DTT457" s="69"/>
      <c r="DTU457" s="69"/>
      <c r="DTV457" s="107"/>
      <c r="DTW457" s="2"/>
      <c r="DTX457" s="15"/>
      <c r="DTY457" s="15"/>
      <c r="DTZ457" s="80"/>
      <c r="DUA457" s="52"/>
      <c r="DUB457" s="69"/>
      <c r="DUC457" s="69"/>
      <c r="DUD457" s="69"/>
      <c r="DUE457" s="107"/>
      <c r="DUF457" s="2"/>
      <c r="DUG457" s="15"/>
      <c r="DUH457" s="15"/>
      <c r="DUI457" s="80"/>
      <c r="DUJ457" s="52"/>
      <c r="DUK457" s="69"/>
      <c r="DUL457" s="69"/>
      <c r="DUM457" s="69"/>
      <c r="DUN457" s="107"/>
      <c r="DUO457" s="2"/>
      <c r="DUP457" s="15"/>
      <c r="DUQ457" s="15"/>
      <c r="DUR457" s="80"/>
      <c r="DUS457" s="52"/>
      <c r="DUT457" s="69"/>
      <c r="DUU457" s="69"/>
      <c r="DUV457" s="69"/>
      <c r="DUW457" s="107"/>
      <c r="DUX457" s="2"/>
      <c r="DUY457" s="15"/>
      <c r="DUZ457" s="15"/>
      <c r="DVA457" s="80"/>
      <c r="DVB457" s="52"/>
      <c r="DVC457" s="69"/>
      <c r="DVD457" s="69"/>
      <c r="DVE457" s="69"/>
      <c r="DVF457" s="107"/>
      <c r="DVG457" s="2"/>
      <c r="DVH457" s="15"/>
      <c r="DVI457" s="15"/>
      <c r="DVJ457" s="80"/>
      <c r="DVK457" s="52"/>
      <c r="DVL457" s="69"/>
      <c r="DVM457" s="69"/>
      <c r="DVN457" s="69"/>
      <c r="DVO457" s="107"/>
      <c r="DVP457" s="2"/>
      <c r="DVQ457" s="15"/>
      <c r="DVR457" s="15"/>
      <c r="DVS457" s="80"/>
      <c r="DVT457" s="52"/>
      <c r="DVU457" s="69"/>
      <c r="DVV457" s="69"/>
      <c r="DVW457" s="69"/>
      <c r="DVX457" s="107"/>
      <c r="DVY457" s="2"/>
      <c r="DVZ457" s="15"/>
      <c r="DWA457" s="15"/>
      <c r="DWB457" s="80"/>
      <c r="DWC457" s="52"/>
      <c r="DWD457" s="69"/>
      <c r="DWE457" s="69"/>
      <c r="DWF457" s="69"/>
      <c r="DWG457" s="107"/>
      <c r="DWH457" s="2"/>
      <c r="DWI457" s="15"/>
      <c r="DWJ457" s="15"/>
      <c r="DWK457" s="80"/>
      <c r="DWL457" s="52"/>
      <c r="DWM457" s="69"/>
      <c r="DWN457" s="69"/>
      <c r="DWO457" s="69"/>
      <c r="DWP457" s="107"/>
      <c r="DWQ457" s="2"/>
      <c r="DWR457" s="15"/>
      <c r="DWS457" s="15"/>
      <c r="DWT457" s="80"/>
      <c r="DWU457" s="52"/>
      <c r="DWV457" s="69"/>
      <c r="DWW457" s="69"/>
      <c r="DWX457" s="69"/>
      <c r="DWY457" s="107"/>
      <c r="DWZ457" s="2"/>
      <c r="DXA457" s="15"/>
      <c r="DXB457" s="15"/>
      <c r="DXC457" s="80"/>
      <c r="DXD457" s="52"/>
      <c r="DXE457" s="69"/>
      <c r="DXF457" s="69"/>
      <c r="DXG457" s="69"/>
      <c r="DXH457" s="107"/>
      <c r="DXI457" s="2"/>
      <c r="DXJ457" s="15"/>
      <c r="DXK457" s="15"/>
      <c r="DXL457" s="80"/>
      <c r="DXM457" s="52"/>
      <c r="DXN457" s="69"/>
      <c r="DXO457" s="69"/>
      <c r="DXP457" s="69"/>
      <c r="DXQ457" s="107"/>
      <c r="DXR457" s="2"/>
      <c r="DXS457" s="15"/>
      <c r="DXT457" s="15"/>
      <c r="DXU457" s="80"/>
      <c r="DXV457" s="52"/>
      <c r="DXW457" s="69"/>
      <c r="DXX457" s="69"/>
      <c r="DXY457" s="69"/>
      <c r="DXZ457" s="107"/>
      <c r="DYA457" s="2"/>
      <c r="DYB457" s="15"/>
      <c r="DYC457" s="15"/>
      <c r="DYD457" s="80"/>
      <c r="DYE457" s="52"/>
      <c r="DYF457" s="69"/>
      <c r="DYG457" s="69"/>
      <c r="DYH457" s="69"/>
      <c r="DYI457" s="107"/>
      <c r="DYJ457" s="2"/>
      <c r="DYK457" s="15"/>
      <c r="DYL457" s="15"/>
      <c r="DYM457" s="80"/>
      <c r="DYN457" s="52"/>
      <c r="DYO457" s="69"/>
      <c r="DYP457" s="69"/>
      <c r="DYQ457" s="69"/>
      <c r="DYR457" s="107"/>
      <c r="DYS457" s="2"/>
      <c r="DYT457" s="15"/>
      <c r="DYU457" s="15"/>
      <c r="DYV457" s="80"/>
      <c r="DYW457" s="52"/>
      <c r="DYX457" s="69"/>
      <c r="DYY457" s="69"/>
      <c r="DYZ457" s="69"/>
      <c r="DZA457" s="107"/>
      <c r="DZB457" s="2"/>
      <c r="DZC457" s="15"/>
      <c r="DZD457" s="15"/>
      <c r="DZE457" s="80"/>
      <c r="DZF457" s="52"/>
      <c r="DZG457" s="69"/>
      <c r="DZH457" s="69"/>
      <c r="DZI457" s="69"/>
      <c r="DZJ457" s="107"/>
      <c r="DZK457" s="2"/>
      <c r="DZL457" s="15"/>
      <c r="DZM457" s="15"/>
      <c r="DZN457" s="80"/>
      <c r="DZO457" s="52"/>
      <c r="DZP457" s="69"/>
      <c r="DZQ457" s="69"/>
      <c r="DZR457" s="69"/>
      <c r="DZS457" s="107"/>
      <c r="DZT457" s="2"/>
      <c r="DZU457" s="15"/>
      <c r="DZV457" s="15"/>
      <c r="DZW457" s="80"/>
      <c r="DZX457" s="52"/>
      <c r="DZY457" s="69"/>
      <c r="DZZ457" s="69"/>
      <c r="EAA457" s="69"/>
      <c r="EAB457" s="107"/>
      <c r="EAC457" s="2"/>
      <c r="EAD457" s="15"/>
      <c r="EAE457" s="15"/>
      <c r="EAF457" s="80"/>
      <c r="EAG457" s="52"/>
      <c r="EAH457" s="69"/>
      <c r="EAI457" s="69"/>
      <c r="EAJ457" s="69"/>
      <c r="EAK457" s="107"/>
      <c r="EAL457" s="2"/>
      <c r="EAM457" s="15"/>
      <c r="EAN457" s="15"/>
      <c r="EAO457" s="80"/>
      <c r="EAP457" s="52"/>
      <c r="EAQ457" s="69"/>
      <c r="EAR457" s="69"/>
      <c r="EAS457" s="69"/>
      <c r="EAT457" s="107"/>
      <c r="EAU457" s="2"/>
      <c r="EAV457" s="15"/>
      <c r="EAW457" s="15"/>
      <c r="EAX457" s="80"/>
      <c r="EAY457" s="52"/>
      <c r="EAZ457" s="69"/>
      <c r="EBA457" s="69"/>
      <c r="EBB457" s="69"/>
      <c r="EBC457" s="107"/>
      <c r="EBD457" s="2"/>
      <c r="EBE457" s="15"/>
      <c r="EBF457" s="15"/>
      <c r="EBG457" s="80"/>
      <c r="EBH457" s="52"/>
      <c r="EBI457" s="69"/>
      <c r="EBJ457" s="69"/>
      <c r="EBK457" s="69"/>
      <c r="EBL457" s="107"/>
      <c r="EBM457" s="2"/>
      <c r="EBN457" s="15"/>
      <c r="EBO457" s="15"/>
      <c r="EBP457" s="80"/>
      <c r="EBQ457" s="52"/>
      <c r="EBR457" s="69"/>
      <c r="EBS457" s="69"/>
      <c r="EBT457" s="69"/>
      <c r="EBU457" s="107"/>
      <c r="EBV457" s="2"/>
      <c r="EBW457" s="15"/>
      <c r="EBX457" s="15"/>
      <c r="EBY457" s="80"/>
      <c r="EBZ457" s="52"/>
      <c r="ECA457" s="69"/>
      <c r="ECB457" s="69"/>
      <c r="ECC457" s="69"/>
      <c r="ECD457" s="107"/>
      <c r="ECE457" s="2"/>
      <c r="ECF457" s="15"/>
      <c r="ECG457" s="15"/>
      <c r="ECH457" s="80"/>
      <c r="ECI457" s="52"/>
      <c r="ECJ457" s="69"/>
      <c r="ECK457" s="69"/>
      <c r="ECL457" s="69"/>
      <c r="ECM457" s="107"/>
      <c r="ECN457" s="2"/>
      <c r="ECO457" s="15"/>
      <c r="ECP457" s="15"/>
      <c r="ECQ457" s="80"/>
      <c r="ECR457" s="52"/>
      <c r="ECS457" s="69"/>
      <c r="ECT457" s="69"/>
      <c r="ECU457" s="69"/>
      <c r="ECV457" s="107"/>
      <c r="ECW457" s="2"/>
      <c r="ECX457" s="15"/>
      <c r="ECY457" s="15"/>
      <c r="ECZ457" s="80"/>
      <c r="EDA457" s="52"/>
      <c r="EDB457" s="69"/>
      <c r="EDC457" s="69"/>
      <c r="EDD457" s="69"/>
      <c r="EDE457" s="107"/>
      <c r="EDF457" s="2"/>
      <c r="EDG457" s="15"/>
      <c r="EDH457" s="15"/>
      <c r="EDI457" s="80"/>
      <c r="EDJ457" s="52"/>
      <c r="EDK457" s="69"/>
      <c r="EDL457" s="69"/>
      <c r="EDM457" s="69"/>
      <c r="EDN457" s="107"/>
      <c r="EDO457" s="2"/>
      <c r="EDP457" s="15"/>
      <c r="EDQ457" s="15"/>
      <c r="EDR457" s="80"/>
      <c r="EDS457" s="52"/>
      <c r="EDT457" s="69"/>
      <c r="EDU457" s="69"/>
      <c r="EDV457" s="69"/>
      <c r="EDW457" s="107"/>
      <c r="EDX457" s="2"/>
      <c r="EDY457" s="15"/>
      <c r="EDZ457" s="15"/>
      <c r="EEA457" s="80"/>
      <c r="EEB457" s="52"/>
      <c r="EEC457" s="69"/>
      <c r="EED457" s="69"/>
      <c r="EEE457" s="69"/>
      <c r="EEF457" s="107"/>
      <c r="EEG457" s="2"/>
      <c r="EEH457" s="15"/>
      <c r="EEI457" s="15"/>
      <c r="EEJ457" s="80"/>
      <c r="EEK457" s="52"/>
      <c r="EEL457" s="69"/>
      <c r="EEM457" s="69"/>
      <c r="EEN457" s="69"/>
      <c r="EEO457" s="107"/>
      <c r="EEP457" s="2"/>
      <c r="EEQ457" s="15"/>
      <c r="EER457" s="15"/>
      <c r="EES457" s="80"/>
      <c r="EET457" s="52"/>
      <c r="EEU457" s="69"/>
      <c r="EEV457" s="69"/>
      <c r="EEW457" s="69"/>
      <c r="EEX457" s="107"/>
      <c r="EEY457" s="2"/>
      <c r="EEZ457" s="15"/>
      <c r="EFA457" s="15"/>
      <c r="EFB457" s="80"/>
      <c r="EFC457" s="52"/>
      <c r="EFD457" s="69"/>
      <c r="EFE457" s="69"/>
      <c r="EFF457" s="69"/>
      <c r="EFG457" s="107"/>
      <c r="EFH457" s="2"/>
      <c r="EFI457" s="15"/>
      <c r="EFJ457" s="15"/>
      <c r="EFK457" s="80"/>
      <c r="EFL457" s="52"/>
      <c r="EFM457" s="69"/>
      <c r="EFN457" s="69"/>
      <c r="EFO457" s="69"/>
      <c r="EFP457" s="107"/>
      <c r="EFQ457" s="2"/>
      <c r="EFR457" s="15"/>
      <c r="EFS457" s="15"/>
      <c r="EFT457" s="80"/>
      <c r="EFU457" s="52"/>
      <c r="EFV457" s="69"/>
      <c r="EFW457" s="69"/>
      <c r="EFX457" s="69"/>
      <c r="EFY457" s="107"/>
      <c r="EFZ457" s="2"/>
      <c r="EGA457" s="15"/>
      <c r="EGB457" s="15"/>
      <c r="EGC457" s="80"/>
      <c r="EGD457" s="52"/>
      <c r="EGE457" s="69"/>
      <c r="EGF457" s="69"/>
      <c r="EGG457" s="69"/>
      <c r="EGH457" s="107"/>
      <c r="EGI457" s="2"/>
      <c r="EGJ457" s="15"/>
      <c r="EGK457" s="15"/>
      <c r="EGL457" s="80"/>
      <c r="EGM457" s="52"/>
      <c r="EGN457" s="69"/>
      <c r="EGO457" s="69"/>
      <c r="EGP457" s="69"/>
      <c r="EGQ457" s="107"/>
      <c r="EGR457" s="2"/>
      <c r="EGS457" s="15"/>
      <c r="EGT457" s="15"/>
      <c r="EGU457" s="80"/>
      <c r="EGV457" s="52"/>
      <c r="EGW457" s="69"/>
      <c r="EGX457" s="69"/>
      <c r="EGY457" s="69"/>
      <c r="EGZ457" s="107"/>
      <c r="EHA457" s="2"/>
      <c r="EHB457" s="15"/>
      <c r="EHC457" s="15"/>
      <c r="EHD457" s="80"/>
      <c r="EHE457" s="52"/>
      <c r="EHF457" s="69"/>
      <c r="EHG457" s="69"/>
      <c r="EHH457" s="69"/>
      <c r="EHI457" s="107"/>
      <c r="EHJ457" s="2"/>
      <c r="EHK457" s="15"/>
      <c r="EHL457" s="15"/>
      <c r="EHM457" s="80"/>
      <c r="EHN457" s="52"/>
      <c r="EHO457" s="69"/>
      <c r="EHP457" s="69"/>
      <c r="EHQ457" s="69"/>
      <c r="EHR457" s="107"/>
      <c r="EHS457" s="2"/>
      <c r="EHT457" s="15"/>
      <c r="EHU457" s="15"/>
      <c r="EHV457" s="80"/>
      <c r="EHW457" s="52"/>
      <c r="EHX457" s="69"/>
      <c r="EHY457" s="69"/>
      <c r="EHZ457" s="69"/>
      <c r="EIA457" s="107"/>
      <c r="EIB457" s="2"/>
      <c r="EIC457" s="15"/>
      <c r="EID457" s="15"/>
      <c r="EIE457" s="80"/>
      <c r="EIF457" s="52"/>
      <c r="EIG457" s="69"/>
      <c r="EIH457" s="69"/>
      <c r="EII457" s="69"/>
      <c r="EIJ457" s="107"/>
      <c r="EIK457" s="2"/>
      <c r="EIL457" s="15"/>
      <c r="EIM457" s="15"/>
      <c r="EIN457" s="80"/>
      <c r="EIO457" s="52"/>
      <c r="EIP457" s="69"/>
      <c r="EIQ457" s="69"/>
      <c r="EIR457" s="69"/>
      <c r="EIS457" s="107"/>
      <c r="EIT457" s="2"/>
      <c r="EIU457" s="15"/>
      <c r="EIV457" s="15"/>
      <c r="EIW457" s="80"/>
      <c r="EIX457" s="52"/>
      <c r="EIY457" s="69"/>
      <c r="EIZ457" s="69"/>
      <c r="EJA457" s="69"/>
      <c r="EJB457" s="107"/>
      <c r="EJC457" s="2"/>
      <c r="EJD457" s="15"/>
      <c r="EJE457" s="15"/>
      <c r="EJF457" s="80"/>
      <c r="EJG457" s="52"/>
      <c r="EJH457" s="69"/>
      <c r="EJI457" s="69"/>
      <c r="EJJ457" s="69"/>
      <c r="EJK457" s="107"/>
      <c r="EJL457" s="2"/>
      <c r="EJM457" s="15"/>
      <c r="EJN457" s="15"/>
      <c r="EJO457" s="80"/>
      <c r="EJP457" s="52"/>
      <c r="EJQ457" s="69"/>
      <c r="EJR457" s="69"/>
      <c r="EJS457" s="69"/>
      <c r="EJT457" s="107"/>
      <c r="EJU457" s="2"/>
      <c r="EJV457" s="15"/>
      <c r="EJW457" s="15"/>
      <c r="EJX457" s="80"/>
      <c r="EJY457" s="52"/>
      <c r="EJZ457" s="69"/>
      <c r="EKA457" s="69"/>
      <c r="EKB457" s="69"/>
      <c r="EKC457" s="107"/>
      <c r="EKD457" s="2"/>
      <c r="EKE457" s="15"/>
      <c r="EKF457" s="15"/>
      <c r="EKG457" s="80"/>
      <c r="EKH457" s="52"/>
      <c r="EKI457" s="69"/>
      <c r="EKJ457" s="69"/>
      <c r="EKK457" s="69"/>
      <c r="EKL457" s="107"/>
      <c r="EKM457" s="2"/>
      <c r="EKN457" s="15"/>
      <c r="EKO457" s="15"/>
      <c r="EKP457" s="80"/>
      <c r="EKQ457" s="52"/>
      <c r="EKR457" s="69"/>
      <c r="EKS457" s="69"/>
      <c r="EKT457" s="69"/>
      <c r="EKU457" s="107"/>
      <c r="EKV457" s="2"/>
      <c r="EKW457" s="15"/>
      <c r="EKX457" s="15"/>
      <c r="EKY457" s="80"/>
      <c r="EKZ457" s="52"/>
      <c r="ELA457" s="69"/>
      <c r="ELB457" s="69"/>
      <c r="ELC457" s="69"/>
      <c r="ELD457" s="107"/>
      <c r="ELE457" s="2"/>
      <c r="ELF457" s="15"/>
      <c r="ELG457" s="15"/>
      <c r="ELH457" s="80"/>
      <c r="ELI457" s="52"/>
      <c r="ELJ457" s="69"/>
      <c r="ELK457" s="69"/>
      <c r="ELL457" s="69"/>
      <c r="ELM457" s="107"/>
      <c r="ELN457" s="2"/>
      <c r="ELO457" s="15"/>
      <c r="ELP457" s="15"/>
      <c r="ELQ457" s="80"/>
      <c r="ELR457" s="52"/>
      <c r="ELS457" s="69"/>
      <c r="ELT457" s="69"/>
      <c r="ELU457" s="69"/>
      <c r="ELV457" s="107"/>
      <c r="ELW457" s="2"/>
      <c r="ELX457" s="15"/>
      <c r="ELY457" s="15"/>
      <c r="ELZ457" s="80"/>
      <c r="EMA457" s="52"/>
      <c r="EMB457" s="69"/>
      <c r="EMC457" s="69"/>
      <c r="EMD457" s="69"/>
      <c r="EME457" s="107"/>
      <c r="EMF457" s="2"/>
      <c r="EMG457" s="15"/>
      <c r="EMH457" s="15"/>
      <c r="EMI457" s="80"/>
      <c r="EMJ457" s="52"/>
      <c r="EMK457" s="69"/>
      <c r="EML457" s="69"/>
      <c r="EMM457" s="69"/>
      <c r="EMN457" s="107"/>
      <c r="EMO457" s="2"/>
      <c r="EMP457" s="15"/>
      <c r="EMQ457" s="15"/>
      <c r="EMR457" s="80"/>
      <c r="EMS457" s="52"/>
      <c r="EMT457" s="69"/>
      <c r="EMU457" s="69"/>
      <c r="EMV457" s="69"/>
      <c r="EMW457" s="107"/>
      <c r="EMX457" s="2"/>
      <c r="EMY457" s="15"/>
      <c r="EMZ457" s="15"/>
      <c r="ENA457" s="80"/>
      <c r="ENB457" s="52"/>
      <c r="ENC457" s="69"/>
      <c r="END457" s="69"/>
      <c r="ENE457" s="69"/>
      <c r="ENF457" s="107"/>
      <c r="ENG457" s="2"/>
      <c r="ENH457" s="15"/>
      <c r="ENI457" s="15"/>
      <c r="ENJ457" s="80"/>
      <c r="ENK457" s="52"/>
      <c r="ENL457" s="69"/>
      <c r="ENM457" s="69"/>
      <c r="ENN457" s="69"/>
      <c r="ENO457" s="107"/>
      <c r="ENP457" s="2"/>
      <c r="ENQ457" s="15"/>
      <c r="ENR457" s="15"/>
      <c r="ENS457" s="80"/>
      <c r="ENT457" s="52"/>
      <c r="ENU457" s="69"/>
      <c r="ENV457" s="69"/>
      <c r="ENW457" s="69"/>
      <c r="ENX457" s="107"/>
      <c r="ENY457" s="2"/>
      <c r="ENZ457" s="15"/>
      <c r="EOA457" s="15"/>
      <c r="EOB457" s="80"/>
      <c r="EOC457" s="52"/>
      <c r="EOD457" s="69"/>
      <c r="EOE457" s="69"/>
      <c r="EOF457" s="69"/>
      <c r="EOG457" s="107"/>
      <c r="EOH457" s="2"/>
      <c r="EOI457" s="15"/>
      <c r="EOJ457" s="15"/>
      <c r="EOK457" s="80"/>
      <c r="EOL457" s="52"/>
      <c r="EOM457" s="69"/>
      <c r="EON457" s="69"/>
      <c r="EOO457" s="69"/>
      <c r="EOP457" s="107"/>
      <c r="EOQ457" s="2"/>
      <c r="EOR457" s="15"/>
      <c r="EOS457" s="15"/>
      <c r="EOT457" s="80"/>
      <c r="EOU457" s="52"/>
      <c r="EOV457" s="69"/>
      <c r="EOW457" s="69"/>
      <c r="EOX457" s="69"/>
      <c r="EOY457" s="107"/>
      <c r="EOZ457" s="2"/>
      <c r="EPA457" s="15"/>
      <c r="EPB457" s="15"/>
      <c r="EPC457" s="80"/>
      <c r="EPD457" s="52"/>
      <c r="EPE457" s="69"/>
      <c r="EPF457" s="69"/>
      <c r="EPG457" s="69"/>
      <c r="EPH457" s="107"/>
      <c r="EPI457" s="2"/>
      <c r="EPJ457" s="15"/>
      <c r="EPK457" s="15"/>
      <c r="EPL457" s="80"/>
      <c r="EPM457" s="52"/>
      <c r="EPN457" s="69"/>
      <c r="EPO457" s="69"/>
      <c r="EPP457" s="69"/>
      <c r="EPQ457" s="107"/>
      <c r="EPR457" s="2"/>
      <c r="EPS457" s="15"/>
      <c r="EPT457" s="15"/>
      <c r="EPU457" s="80"/>
      <c r="EPV457" s="52"/>
      <c r="EPW457" s="69"/>
      <c r="EPX457" s="69"/>
      <c r="EPY457" s="69"/>
      <c r="EPZ457" s="107"/>
      <c r="EQA457" s="2"/>
      <c r="EQB457" s="15"/>
      <c r="EQC457" s="15"/>
      <c r="EQD457" s="80"/>
      <c r="EQE457" s="52"/>
      <c r="EQF457" s="69"/>
      <c r="EQG457" s="69"/>
      <c r="EQH457" s="69"/>
      <c r="EQI457" s="107"/>
      <c r="EQJ457" s="2"/>
      <c r="EQK457" s="15"/>
      <c r="EQL457" s="15"/>
      <c r="EQM457" s="80"/>
      <c r="EQN457" s="52"/>
      <c r="EQO457" s="69"/>
      <c r="EQP457" s="69"/>
      <c r="EQQ457" s="69"/>
      <c r="EQR457" s="107"/>
      <c r="EQS457" s="2"/>
      <c r="EQT457" s="15"/>
      <c r="EQU457" s="15"/>
      <c r="EQV457" s="80"/>
      <c r="EQW457" s="52"/>
      <c r="EQX457" s="69"/>
      <c r="EQY457" s="69"/>
      <c r="EQZ457" s="69"/>
      <c r="ERA457" s="107"/>
      <c r="ERB457" s="2"/>
      <c r="ERC457" s="15"/>
      <c r="ERD457" s="15"/>
      <c r="ERE457" s="80"/>
      <c r="ERF457" s="52"/>
      <c r="ERG457" s="69"/>
      <c r="ERH457" s="69"/>
      <c r="ERI457" s="69"/>
      <c r="ERJ457" s="107"/>
      <c r="ERK457" s="2"/>
      <c r="ERL457" s="15"/>
      <c r="ERM457" s="15"/>
      <c r="ERN457" s="80"/>
      <c r="ERO457" s="52"/>
      <c r="ERP457" s="69"/>
      <c r="ERQ457" s="69"/>
      <c r="ERR457" s="69"/>
      <c r="ERS457" s="107"/>
      <c r="ERT457" s="2"/>
      <c r="ERU457" s="15"/>
      <c r="ERV457" s="15"/>
      <c r="ERW457" s="80"/>
      <c r="ERX457" s="52"/>
      <c r="ERY457" s="69"/>
      <c r="ERZ457" s="69"/>
      <c r="ESA457" s="69"/>
      <c r="ESB457" s="107"/>
      <c r="ESC457" s="2"/>
      <c r="ESD457" s="15"/>
      <c r="ESE457" s="15"/>
      <c r="ESF457" s="80"/>
      <c r="ESG457" s="52"/>
      <c r="ESH457" s="69"/>
      <c r="ESI457" s="69"/>
      <c r="ESJ457" s="69"/>
      <c r="ESK457" s="107"/>
      <c r="ESL457" s="2"/>
      <c r="ESM457" s="15"/>
      <c r="ESN457" s="15"/>
      <c r="ESO457" s="80"/>
      <c r="ESP457" s="52"/>
      <c r="ESQ457" s="69"/>
      <c r="ESR457" s="69"/>
      <c r="ESS457" s="69"/>
      <c r="EST457" s="107"/>
      <c r="ESU457" s="2"/>
      <c r="ESV457" s="15"/>
      <c r="ESW457" s="15"/>
      <c r="ESX457" s="80"/>
      <c r="ESY457" s="52"/>
      <c r="ESZ457" s="69"/>
      <c r="ETA457" s="69"/>
      <c r="ETB457" s="69"/>
      <c r="ETC457" s="107"/>
      <c r="ETD457" s="2"/>
      <c r="ETE457" s="15"/>
      <c r="ETF457" s="15"/>
      <c r="ETG457" s="80"/>
      <c r="ETH457" s="52"/>
      <c r="ETI457" s="69"/>
      <c r="ETJ457" s="69"/>
      <c r="ETK457" s="69"/>
      <c r="ETL457" s="107"/>
      <c r="ETM457" s="2"/>
      <c r="ETN457" s="15"/>
      <c r="ETO457" s="15"/>
      <c r="ETP457" s="80"/>
      <c r="ETQ457" s="52"/>
      <c r="ETR457" s="69"/>
      <c r="ETS457" s="69"/>
      <c r="ETT457" s="69"/>
      <c r="ETU457" s="107"/>
      <c r="ETV457" s="2"/>
      <c r="ETW457" s="15"/>
      <c r="ETX457" s="15"/>
      <c r="ETY457" s="80"/>
      <c r="ETZ457" s="52"/>
      <c r="EUA457" s="69"/>
      <c r="EUB457" s="69"/>
      <c r="EUC457" s="69"/>
      <c r="EUD457" s="107"/>
      <c r="EUE457" s="2"/>
      <c r="EUF457" s="15"/>
      <c r="EUG457" s="15"/>
      <c r="EUH457" s="80"/>
      <c r="EUI457" s="52"/>
      <c r="EUJ457" s="69"/>
      <c r="EUK457" s="69"/>
      <c r="EUL457" s="69"/>
      <c r="EUM457" s="107"/>
      <c r="EUN457" s="2"/>
      <c r="EUO457" s="15"/>
      <c r="EUP457" s="15"/>
      <c r="EUQ457" s="80"/>
      <c r="EUR457" s="52"/>
      <c r="EUS457" s="69"/>
      <c r="EUT457" s="69"/>
      <c r="EUU457" s="69"/>
      <c r="EUV457" s="107"/>
      <c r="EUW457" s="2"/>
      <c r="EUX457" s="15"/>
      <c r="EUY457" s="15"/>
      <c r="EUZ457" s="80"/>
      <c r="EVA457" s="52"/>
      <c r="EVB457" s="69"/>
      <c r="EVC457" s="69"/>
      <c r="EVD457" s="69"/>
      <c r="EVE457" s="107"/>
      <c r="EVF457" s="2"/>
      <c r="EVG457" s="15"/>
      <c r="EVH457" s="15"/>
      <c r="EVI457" s="80"/>
      <c r="EVJ457" s="52"/>
      <c r="EVK457" s="69"/>
      <c r="EVL457" s="69"/>
      <c r="EVM457" s="69"/>
      <c r="EVN457" s="107"/>
      <c r="EVO457" s="2"/>
      <c r="EVP457" s="15"/>
      <c r="EVQ457" s="15"/>
      <c r="EVR457" s="80"/>
      <c r="EVS457" s="52"/>
      <c r="EVT457" s="69"/>
      <c r="EVU457" s="69"/>
      <c r="EVV457" s="69"/>
      <c r="EVW457" s="107"/>
      <c r="EVX457" s="2"/>
      <c r="EVY457" s="15"/>
      <c r="EVZ457" s="15"/>
      <c r="EWA457" s="80"/>
      <c r="EWB457" s="52"/>
      <c r="EWC457" s="69"/>
      <c r="EWD457" s="69"/>
      <c r="EWE457" s="69"/>
      <c r="EWF457" s="107"/>
      <c r="EWG457" s="2"/>
      <c r="EWH457" s="15"/>
      <c r="EWI457" s="15"/>
      <c r="EWJ457" s="80"/>
      <c r="EWK457" s="52"/>
      <c r="EWL457" s="69"/>
      <c r="EWM457" s="69"/>
      <c r="EWN457" s="69"/>
      <c r="EWO457" s="107"/>
      <c r="EWP457" s="2"/>
      <c r="EWQ457" s="15"/>
      <c r="EWR457" s="15"/>
      <c r="EWS457" s="80"/>
      <c r="EWT457" s="52"/>
      <c r="EWU457" s="69"/>
      <c r="EWV457" s="69"/>
      <c r="EWW457" s="69"/>
      <c r="EWX457" s="107"/>
      <c r="EWY457" s="2"/>
      <c r="EWZ457" s="15"/>
      <c r="EXA457" s="15"/>
      <c r="EXB457" s="80"/>
      <c r="EXC457" s="52"/>
      <c r="EXD457" s="69"/>
      <c r="EXE457" s="69"/>
      <c r="EXF457" s="69"/>
      <c r="EXG457" s="107"/>
      <c r="EXH457" s="2"/>
      <c r="EXI457" s="15"/>
      <c r="EXJ457" s="15"/>
      <c r="EXK457" s="80"/>
      <c r="EXL457" s="52"/>
      <c r="EXM457" s="69"/>
      <c r="EXN457" s="69"/>
      <c r="EXO457" s="69"/>
      <c r="EXP457" s="107"/>
      <c r="EXQ457" s="2"/>
      <c r="EXR457" s="15"/>
      <c r="EXS457" s="15"/>
      <c r="EXT457" s="80"/>
      <c r="EXU457" s="52"/>
      <c r="EXV457" s="69"/>
      <c r="EXW457" s="69"/>
      <c r="EXX457" s="69"/>
      <c r="EXY457" s="107"/>
      <c r="EXZ457" s="2"/>
      <c r="EYA457" s="15"/>
      <c r="EYB457" s="15"/>
      <c r="EYC457" s="80"/>
      <c r="EYD457" s="52"/>
      <c r="EYE457" s="69"/>
      <c r="EYF457" s="69"/>
      <c r="EYG457" s="69"/>
      <c r="EYH457" s="107"/>
      <c r="EYI457" s="2"/>
      <c r="EYJ457" s="15"/>
      <c r="EYK457" s="15"/>
      <c r="EYL457" s="80"/>
      <c r="EYM457" s="52"/>
      <c r="EYN457" s="69"/>
      <c r="EYO457" s="69"/>
      <c r="EYP457" s="69"/>
      <c r="EYQ457" s="107"/>
      <c r="EYR457" s="2"/>
      <c r="EYS457" s="15"/>
      <c r="EYT457" s="15"/>
      <c r="EYU457" s="80"/>
      <c r="EYV457" s="52"/>
      <c r="EYW457" s="69"/>
      <c r="EYX457" s="69"/>
      <c r="EYY457" s="69"/>
      <c r="EYZ457" s="107"/>
      <c r="EZA457" s="2"/>
      <c r="EZB457" s="15"/>
      <c r="EZC457" s="15"/>
      <c r="EZD457" s="80"/>
      <c r="EZE457" s="52"/>
      <c r="EZF457" s="69"/>
      <c r="EZG457" s="69"/>
      <c r="EZH457" s="69"/>
      <c r="EZI457" s="107"/>
      <c r="EZJ457" s="2"/>
      <c r="EZK457" s="15"/>
      <c r="EZL457" s="15"/>
      <c r="EZM457" s="80"/>
      <c r="EZN457" s="52"/>
      <c r="EZO457" s="69"/>
      <c r="EZP457" s="69"/>
      <c r="EZQ457" s="69"/>
      <c r="EZR457" s="107"/>
      <c r="EZS457" s="2"/>
      <c r="EZT457" s="15"/>
      <c r="EZU457" s="15"/>
      <c r="EZV457" s="80"/>
      <c r="EZW457" s="52"/>
      <c r="EZX457" s="69"/>
      <c r="EZY457" s="69"/>
      <c r="EZZ457" s="69"/>
      <c r="FAA457" s="107"/>
      <c r="FAB457" s="2"/>
      <c r="FAC457" s="15"/>
      <c r="FAD457" s="15"/>
      <c r="FAE457" s="80"/>
      <c r="FAF457" s="52"/>
      <c r="FAG457" s="69"/>
      <c r="FAH457" s="69"/>
      <c r="FAI457" s="69"/>
      <c r="FAJ457" s="107"/>
      <c r="FAK457" s="2"/>
      <c r="FAL457" s="15"/>
      <c r="FAM457" s="15"/>
      <c r="FAN457" s="80"/>
      <c r="FAO457" s="52"/>
      <c r="FAP457" s="69"/>
      <c r="FAQ457" s="69"/>
      <c r="FAR457" s="69"/>
      <c r="FAS457" s="107"/>
      <c r="FAT457" s="2"/>
      <c r="FAU457" s="15"/>
      <c r="FAV457" s="15"/>
      <c r="FAW457" s="80"/>
      <c r="FAX457" s="52"/>
      <c r="FAY457" s="69"/>
      <c r="FAZ457" s="69"/>
      <c r="FBA457" s="69"/>
      <c r="FBB457" s="107"/>
      <c r="FBC457" s="2"/>
      <c r="FBD457" s="15"/>
      <c r="FBE457" s="15"/>
      <c r="FBF457" s="80"/>
      <c r="FBG457" s="52"/>
      <c r="FBH457" s="69"/>
      <c r="FBI457" s="69"/>
      <c r="FBJ457" s="69"/>
      <c r="FBK457" s="107"/>
      <c r="FBL457" s="2"/>
      <c r="FBM457" s="15"/>
      <c r="FBN457" s="15"/>
      <c r="FBO457" s="80"/>
      <c r="FBP457" s="52"/>
      <c r="FBQ457" s="69"/>
      <c r="FBR457" s="69"/>
      <c r="FBS457" s="69"/>
      <c r="FBT457" s="107"/>
      <c r="FBU457" s="2"/>
      <c r="FBV457" s="15"/>
      <c r="FBW457" s="15"/>
      <c r="FBX457" s="80"/>
      <c r="FBY457" s="52"/>
      <c r="FBZ457" s="69"/>
      <c r="FCA457" s="69"/>
      <c r="FCB457" s="69"/>
      <c r="FCC457" s="107"/>
      <c r="FCD457" s="2"/>
      <c r="FCE457" s="15"/>
      <c r="FCF457" s="15"/>
      <c r="FCG457" s="80"/>
      <c r="FCH457" s="52"/>
      <c r="FCI457" s="69"/>
      <c r="FCJ457" s="69"/>
      <c r="FCK457" s="69"/>
      <c r="FCL457" s="107"/>
      <c r="FCM457" s="2"/>
      <c r="FCN457" s="15"/>
      <c r="FCO457" s="15"/>
      <c r="FCP457" s="80"/>
      <c r="FCQ457" s="52"/>
      <c r="FCR457" s="69"/>
      <c r="FCS457" s="69"/>
      <c r="FCT457" s="69"/>
      <c r="FCU457" s="107"/>
      <c r="FCV457" s="2"/>
      <c r="FCW457" s="15"/>
      <c r="FCX457" s="15"/>
      <c r="FCY457" s="80"/>
      <c r="FCZ457" s="52"/>
      <c r="FDA457" s="69"/>
      <c r="FDB457" s="69"/>
      <c r="FDC457" s="69"/>
      <c r="FDD457" s="107"/>
      <c r="FDE457" s="2"/>
      <c r="FDF457" s="15"/>
      <c r="FDG457" s="15"/>
      <c r="FDH457" s="80"/>
      <c r="FDI457" s="52"/>
      <c r="FDJ457" s="69"/>
      <c r="FDK457" s="69"/>
      <c r="FDL457" s="69"/>
      <c r="FDM457" s="107"/>
      <c r="FDN457" s="2"/>
      <c r="FDO457" s="15"/>
      <c r="FDP457" s="15"/>
      <c r="FDQ457" s="80"/>
      <c r="FDR457" s="52"/>
      <c r="FDS457" s="69"/>
      <c r="FDT457" s="69"/>
      <c r="FDU457" s="69"/>
      <c r="FDV457" s="107"/>
      <c r="FDW457" s="2"/>
      <c r="FDX457" s="15"/>
      <c r="FDY457" s="15"/>
      <c r="FDZ457" s="80"/>
      <c r="FEA457" s="52"/>
      <c r="FEB457" s="69"/>
      <c r="FEC457" s="69"/>
      <c r="FED457" s="69"/>
      <c r="FEE457" s="107"/>
      <c r="FEF457" s="2"/>
      <c r="FEG457" s="15"/>
      <c r="FEH457" s="15"/>
      <c r="FEI457" s="80"/>
      <c r="FEJ457" s="52"/>
      <c r="FEK457" s="69"/>
      <c r="FEL457" s="69"/>
      <c r="FEM457" s="69"/>
      <c r="FEN457" s="107"/>
      <c r="FEO457" s="2"/>
      <c r="FEP457" s="15"/>
      <c r="FEQ457" s="15"/>
      <c r="FER457" s="80"/>
      <c r="FES457" s="52"/>
      <c r="FET457" s="69"/>
      <c r="FEU457" s="69"/>
      <c r="FEV457" s="69"/>
      <c r="FEW457" s="107"/>
      <c r="FEX457" s="2"/>
      <c r="FEY457" s="15"/>
      <c r="FEZ457" s="15"/>
      <c r="FFA457" s="80"/>
      <c r="FFB457" s="52"/>
      <c r="FFC457" s="69"/>
      <c r="FFD457" s="69"/>
      <c r="FFE457" s="69"/>
      <c r="FFF457" s="107"/>
      <c r="FFG457" s="2"/>
      <c r="FFH457" s="15"/>
      <c r="FFI457" s="15"/>
      <c r="FFJ457" s="80"/>
      <c r="FFK457" s="52"/>
      <c r="FFL457" s="69"/>
      <c r="FFM457" s="69"/>
      <c r="FFN457" s="69"/>
      <c r="FFO457" s="107"/>
      <c r="FFP457" s="2"/>
      <c r="FFQ457" s="15"/>
      <c r="FFR457" s="15"/>
      <c r="FFS457" s="80"/>
      <c r="FFT457" s="52"/>
      <c r="FFU457" s="69"/>
      <c r="FFV457" s="69"/>
      <c r="FFW457" s="69"/>
      <c r="FFX457" s="107"/>
      <c r="FFY457" s="2"/>
      <c r="FFZ457" s="15"/>
      <c r="FGA457" s="15"/>
      <c r="FGB457" s="80"/>
      <c r="FGC457" s="52"/>
      <c r="FGD457" s="69"/>
      <c r="FGE457" s="69"/>
      <c r="FGF457" s="69"/>
      <c r="FGG457" s="107"/>
      <c r="FGH457" s="2"/>
      <c r="FGI457" s="15"/>
      <c r="FGJ457" s="15"/>
      <c r="FGK457" s="80"/>
      <c r="FGL457" s="52"/>
      <c r="FGM457" s="69"/>
      <c r="FGN457" s="69"/>
      <c r="FGO457" s="69"/>
      <c r="FGP457" s="107"/>
      <c r="FGQ457" s="2"/>
      <c r="FGR457" s="15"/>
      <c r="FGS457" s="15"/>
      <c r="FGT457" s="80"/>
      <c r="FGU457" s="52"/>
      <c r="FGV457" s="69"/>
      <c r="FGW457" s="69"/>
      <c r="FGX457" s="69"/>
      <c r="FGY457" s="107"/>
      <c r="FGZ457" s="2"/>
      <c r="FHA457" s="15"/>
      <c r="FHB457" s="15"/>
      <c r="FHC457" s="80"/>
      <c r="FHD457" s="52"/>
      <c r="FHE457" s="69"/>
      <c r="FHF457" s="69"/>
      <c r="FHG457" s="69"/>
      <c r="FHH457" s="107"/>
      <c r="FHI457" s="2"/>
      <c r="FHJ457" s="15"/>
      <c r="FHK457" s="15"/>
      <c r="FHL457" s="80"/>
      <c r="FHM457" s="52"/>
      <c r="FHN457" s="69"/>
      <c r="FHO457" s="69"/>
      <c r="FHP457" s="69"/>
      <c r="FHQ457" s="107"/>
      <c r="FHR457" s="2"/>
      <c r="FHS457" s="15"/>
      <c r="FHT457" s="15"/>
      <c r="FHU457" s="80"/>
      <c r="FHV457" s="52"/>
      <c r="FHW457" s="69"/>
      <c r="FHX457" s="69"/>
      <c r="FHY457" s="69"/>
      <c r="FHZ457" s="107"/>
      <c r="FIA457" s="2"/>
      <c r="FIB457" s="15"/>
      <c r="FIC457" s="15"/>
      <c r="FID457" s="80"/>
      <c r="FIE457" s="52"/>
      <c r="FIF457" s="69"/>
      <c r="FIG457" s="69"/>
      <c r="FIH457" s="69"/>
      <c r="FII457" s="107"/>
      <c r="FIJ457" s="2"/>
      <c r="FIK457" s="15"/>
      <c r="FIL457" s="15"/>
      <c r="FIM457" s="80"/>
      <c r="FIN457" s="52"/>
      <c r="FIO457" s="69"/>
      <c r="FIP457" s="69"/>
      <c r="FIQ457" s="69"/>
      <c r="FIR457" s="107"/>
      <c r="FIS457" s="2"/>
      <c r="FIT457" s="15"/>
      <c r="FIU457" s="15"/>
      <c r="FIV457" s="80"/>
      <c r="FIW457" s="52"/>
      <c r="FIX457" s="69"/>
      <c r="FIY457" s="69"/>
      <c r="FIZ457" s="69"/>
      <c r="FJA457" s="107"/>
      <c r="FJB457" s="2"/>
      <c r="FJC457" s="15"/>
      <c r="FJD457" s="15"/>
      <c r="FJE457" s="80"/>
      <c r="FJF457" s="52"/>
      <c r="FJG457" s="69"/>
      <c r="FJH457" s="69"/>
      <c r="FJI457" s="69"/>
      <c r="FJJ457" s="107"/>
      <c r="FJK457" s="2"/>
      <c r="FJL457" s="15"/>
      <c r="FJM457" s="15"/>
      <c r="FJN457" s="80"/>
      <c r="FJO457" s="52"/>
      <c r="FJP457" s="69"/>
      <c r="FJQ457" s="69"/>
      <c r="FJR457" s="69"/>
      <c r="FJS457" s="107"/>
      <c r="FJT457" s="2"/>
      <c r="FJU457" s="15"/>
      <c r="FJV457" s="15"/>
      <c r="FJW457" s="80"/>
      <c r="FJX457" s="52"/>
      <c r="FJY457" s="69"/>
      <c r="FJZ457" s="69"/>
      <c r="FKA457" s="69"/>
      <c r="FKB457" s="107"/>
      <c r="FKC457" s="2"/>
      <c r="FKD457" s="15"/>
      <c r="FKE457" s="15"/>
      <c r="FKF457" s="80"/>
      <c r="FKG457" s="52"/>
      <c r="FKH457" s="69"/>
      <c r="FKI457" s="69"/>
      <c r="FKJ457" s="69"/>
      <c r="FKK457" s="107"/>
      <c r="FKL457" s="2"/>
      <c r="FKM457" s="15"/>
      <c r="FKN457" s="15"/>
      <c r="FKO457" s="80"/>
      <c r="FKP457" s="52"/>
      <c r="FKQ457" s="69"/>
      <c r="FKR457" s="69"/>
      <c r="FKS457" s="69"/>
      <c r="FKT457" s="107"/>
      <c r="FKU457" s="2"/>
      <c r="FKV457" s="15"/>
      <c r="FKW457" s="15"/>
      <c r="FKX457" s="80"/>
      <c r="FKY457" s="52"/>
      <c r="FKZ457" s="69"/>
      <c r="FLA457" s="69"/>
      <c r="FLB457" s="69"/>
      <c r="FLC457" s="107"/>
      <c r="FLD457" s="2"/>
      <c r="FLE457" s="15"/>
      <c r="FLF457" s="15"/>
      <c r="FLG457" s="80"/>
      <c r="FLH457" s="52"/>
      <c r="FLI457" s="69"/>
      <c r="FLJ457" s="69"/>
      <c r="FLK457" s="69"/>
      <c r="FLL457" s="107"/>
      <c r="FLM457" s="2"/>
      <c r="FLN457" s="15"/>
      <c r="FLO457" s="15"/>
      <c r="FLP457" s="80"/>
      <c r="FLQ457" s="52"/>
      <c r="FLR457" s="69"/>
      <c r="FLS457" s="69"/>
      <c r="FLT457" s="69"/>
      <c r="FLU457" s="107"/>
      <c r="FLV457" s="2"/>
      <c r="FLW457" s="15"/>
      <c r="FLX457" s="15"/>
      <c r="FLY457" s="80"/>
      <c r="FLZ457" s="52"/>
      <c r="FMA457" s="69"/>
      <c r="FMB457" s="69"/>
      <c r="FMC457" s="69"/>
      <c r="FMD457" s="107"/>
      <c r="FME457" s="2"/>
      <c r="FMF457" s="15"/>
      <c r="FMG457" s="15"/>
      <c r="FMH457" s="80"/>
      <c r="FMI457" s="52"/>
      <c r="FMJ457" s="69"/>
      <c r="FMK457" s="69"/>
      <c r="FML457" s="69"/>
      <c r="FMM457" s="107"/>
      <c r="FMN457" s="2"/>
      <c r="FMO457" s="15"/>
      <c r="FMP457" s="15"/>
      <c r="FMQ457" s="80"/>
      <c r="FMR457" s="52"/>
      <c r="FMS457" s="69"/>
      <c r="FMT457" s="69"/>
      <c r="FMU457" s="69"/>
      <c r="FMV457" s="107"/>
      <c r="FMW457" s="2"/>
      <c r="FMX457" s="15"/>
      <c r="FMY457" s="15"/>
      <c r="FMZ457" s="80"/>
      <c r="FNA457" s="52"/>
      <c r="FNB457" s="69"/>
      <c r="FNC457" s="69"/>
      <c r="FND457" s="69"/>
      <c r="FNE457" s="107"/>
      <c r="FNF457" s="2"/>
      <c r="FNG457" s="15"/>
      <c r="FNH457" s="15"/>
      <c r="FNI457" s="80"/>
      <c r="FNJ457" s="52"/>
      <c r="FNK457" s="69"/>
      <c r="FNL457" s="69"/>
      <c r="FNM457" s="69"/>
      <c r="FNN457" s="107"/>
      <c r="FNO457" s="2"/>
      <c r="FNP457" s="15"/>
      <c r="FNQ457" s="15"/>
      <c r="FNR457" s="80"/>
      <c r="FNS457" s="52"/>
      <c r="FNT457" s="69"/>
      <c r="FNU457" s="69"/>
      <c r="FNV457" s="69"/>
      <c r="FNW457" s="107"/>
      <c r="FNX457" s="2"/>
      <c r="FNY457" s="15"/>
      <c r="FNZ457" s="15"/>
      <c r="FOA457" s="80"/>
      <c r="FOB457" s="52"/>
      <c r="FOC457" s="69"/>
      <c r="FOD457" s="69"/>
      <c r="FOE457" s="69"/>
      <c r="FOF457" s="107"/>
      <c r="FOG457" s="2"/>
      <c r="FOH457" s="15"/>
      <c r="FOI457" s="15"/>
      <c r="FOJ457" s="80"/>
      <c r="FOK457" s="52"/>
      <c r="FOL457" s="69"/>
      <c r="FOM457" s="69"/>
      <c r="FON457" s="69"/>
      <c r="FOO457" s="107"/>
      <c r="FOP457" s="2"/>
      <c r="FOQ457" s="15"/>
      <c r="FOR457" s="15"/>
      <c r="FOS457" s="80"/>
      <c r="FOT457" s="52"/>
      <c r="FOU457" s="69"/>
      <c r="FOV457" s="69"/>
      <c r="FOW457" s="69"/>
      <c r="FOX457" s="107"/>
      <c r="FOY457" s="2"/>
      <c r="FOZ457" s="15"/>
      <c r="FPA457" s="15"/>
      <c r="FPB457" s="80"/>
      <c r="FPC457" s="52"/>
      <c r="FPD457" s="69"/>
      <c r="FPE457" s="69"/>
      <c r="FPF457" s="69"/>
      <c r="FPG457" s="107"/>
      <c r="FPH457" s="2"/>
      <c r="FPI457" s="15"/>
      <c r="FPJ457" s="15"/>
      <c r="FPK457" s="80"/>
      <c r="FPL457" s="52"/>
      <c r="FPM457" s="69"/>
      <c r="FPN457" s="69"/>
      <c r="FPO457" s="69"/>
      <c r="FPP457" s="107"/>
      <c r="FPQ457" s="2"/>
      <c r="FPR457" s="15"/>
      <c r="FPS457" s="15"/>
      <c r="FPT457" s="80"/>
      <c r="FPU457" s="52"/>
      <c r="FPV457" s="69"/>
      <c r="FPW457" s="69"/>
      <c r="FPX457" s="69"/>
      <c r="FPY457" s="107"/>
      <c r="FPZ457" s="2"/>
      <c r="FQA457" s="15"/>
      <c r="FQB457" s="15"/>
      <c r="FQC457" s="80"/>
      <c r="FQD457" s="52"/>
      <c r="FQE457" s="69"/>
      <c r="FQF457" s="69"/>
      <c r="FQG457" s="69"/>
      <c r="FQH457" s="107"/>
      <c r="FQI457" s="2"/>
      <c r="FQJ457" s="15"/>
      <c r="FQK457" s="15"/>
      <c r="FQL457" s="80"/>
      <c r="FQM457" s="52"/>
      <c r="FQN457" s="69"/>
      <c r="FQO457" s="69"/>
      <c r="FQP457" s="69"/>
      <c r="FQQ457" s="107"/>
      <c r="FQR457" s="2"/>
      <c r="FQS457" s="15"/>
      <c r="FQT457" s="15"/>
      <c r="FQU457" s="80"/>
      <c r="FQV457" s="52"/>
      <c r="FQW457" s="69"/>
      <c r="FQX457" s="69"/>
      <c r="FQY457" s="69"/>
      <c r="FQZ457" s="107"/>
      <c r="FRA457" s="2"/>
      <c r="FRB457" s="15"/>
      <c r="FRC457" s="15"/>
      <c r="FRD457" s="80"/>
      <c r="FRE457" s="52"/>
      <c r="FRF457" s="69"/>
      <c r="FRG457" s="69"/>
      <c r="FRH457" s="69"/>
      <c r="FRI457" s="107"/>
      <c r="FRJ457" s="2"/>
      <c r="FRK457" s="15"/>
      <c r="FRL457" s="15"/>
      <c r="FRM457" s="80"/>
      <c r="FRN457" s="52"/>
      <c r="FRO457" s="69"/>
      <c r="FRP457" s="69"/>
      <c r="FRQ457" s="69"/>
      <c r="FRR457" s="107"/>
      <c r="FRS457" s="2"/>
      <c r="FRT457" s="15"/>
      <c r="FRU457" s="15"/>
      <c r="FRV457" s="80"/>
      <c r="FRW457" s="52"/>
      <c r="FRX457" s="69"/>
      <c r="FRY457" s="69"/>
      <c r="FRZ457" s="69"/>
      <c r="FSA457" s="107"/>
      <c r="FSB457" s="2"/>
      <c r="FSC457" s="15"/>
      <c r="FSD457" s="15"/>
      <c r="FSE457" s="80"/>
      <c r="FSF457" s="52"/>
      <c r="FSG457" s="69"/>
      <c r="FSH457" s="69"/>
      <c r="FSI457" s="69"/>
      <c r="FSJ457" s="107"/>
      <c r="FSK457" s="2"/>
      <c r="FSL457" s="15"/>
      <c r="FSM457" s="15"/>
      <c r="FSN457" s="80"/>
      <c r="FSO457" s="52"/>
      <c r="FSP457" s="69"/>
      <c r="FSQ457" s="69"/>
      <c r="FSR457" s="69"/>
      <c r="FSS457" s="107"/>
      <c r="FST457" s="2"/>
      <c r="FSU457" s="15"/>
      <c r="FSV457" s="15"/>
      <c r="FSW457" s="80"/>
      <c r="FSX457" s="52"/>
      <c r="FSY457" s="69"/>
      <c r="FSZ457" s="69"/>
      <c r="FTA457" s="69"/>
      <c r="FTB457" s="107"/>
      <c r="FTC457" s="2"/>
      <c r="FTD457" s="15"/>
      <c r="FTE457" s="15"/>
      <c r="FTF457" s="80"/>
      <c r="FTG457" s="52"/>
      <c r="FTH457" s="69"/>
      <c r="FTI457" s="69"/>
      <c r="FTJ457" s="69"/>
      <c r="FTK457" s="107"/>
      <c r="FTL457" s="2"/>
      <c r="FTM457" s="15"/>
      <c r="FTN457" s="15"/>
      <c r="FTO457" s="80"/>
      <c r="FTP457" s="52"/>
      <c r="FTQ457" s="69"/>
      <c r="FTR457" s="69"/>
      <c r="FTS457" s="69"/>
      <c r="FTT457" s="107"/>
      <c r="FTU457" s="2"/>
      <c r="FTV457" s="15"/>
      <c r="FTW457" s="15"/>
      <c r="FTX457" s="80"/>
      <c r="FTY457" s="52"/>
      <c r="FTZ457" s="69"/>
      <c r="FUA457" s="69"/>
      <c r="FUB457" s="69"/>
      <c r="FUC457" s="107"/>
      <c r="FUD457" s="2"/>
      <c r="FUE457" s="15"/>
      <c r="FUF457" s="15"/>
      <c r="FUG457" s="80"/>
      <c r="FUH457" s="52"/>
      <c r="FUI457" s="69"/>
      <c r="FUJ457" s="69"/>
      <c r="FUK457" s="69"/>
      <c r="FUL457" s="107"/>
      <c r="FUM457" s="2"/>
      <c r="FUN457" s="15"/>
      <c r="FUO457" s="15"/>
      <c r="FUP457" s="80"/>
      <c r="FUQ457" s="52"/>
      <c r="FUR457" s="69"/>
      <c r="FUS457" s="69"/>
      <c r="FUT457" s="69"/>
      <c r="FUU457" s="107"/>
      <c r="FUV457" s="2"/>
      <c r="FUW457" s="15"/>
      <c r="FUX457" s="15"/>
      <c r="FUY457" s="80"/>
      <c r="FUZ457" s="52"/>
      <c r="FVA457" s="69"/>
      <c r="FVB457" s="69"/>
      <c r="FVC457" s="69"/>
      <c r="FVD457" s="107"/>
      <c r="FVE457" s="2"/>
      <c r="FVF457" s="15"/>
      <c r="FVG457" s="15"/>
      <c r="FVH457" s="80"/>
      <c r="FVI457" s="52"/>
      <c r="FVJ457" s="69"/>
      <c r="FVK457" s="69"/>
      <c r="FVL457" s="69"/>
      <c r="FVM457" s="107"/>
      <c r="FVN457" s="2"/>
      <c r="FVO457" s="15"/>
      <c r="FVP457" s="15"/>
      <c r="FVQ457" s="80"/>
      <c r="FVR457" s="52"/>
      <c r="FVS457" s="69"/>
      <c r="FVT457" s="69"/>
      <c r="FVU457" s="69"/>
      <c r="FVV457" s="107"/>
      <c r="FVW457" s="2"/>
      <c r="FVX457" s="15"/>
      <c r="FVY457" s="15"/>
      <c r="FVZ457" s="80"/>
      <c r="FWA457" s="52"/>
      <c r="FWB457" s="69"/>
      <c r="FWC457" s="69"/>
      <c r="FWD457" s="69"/>
      <c r="FWE457" s="107"/>
      <c r="FWF457" s="2"/>
      <c r="FWG457" s="15"/>
      <c r="FWH457" s="15"/>
      <c r="FWI457" s="80"/>
      <c r="FWJ457" s="52"/>
      <c r="FWK457" s="69"/>
      <c r="FWL457" s="69"/>
      <c r="FWM457" s="69"/>
      <c r="FWN457" s="107"/>
      <c r="FWO457" s="2"/>
      <c r="FWP457" s="15"/>
      <c r="FWQ457" s="15"/>
      <c r="FWR457" s="80"/>
      <c r="FWS457" s="52"/>
      <c r="FWT457" s="69"/>
      <c r="FWU457" s="69"/>
      <c r="FWV457" s="69"/>
      <c r="FWW457" s="107"/>
      <c r="FWX457" s="2"/>
      <c r="FWY457" s="15"/>
      <c r="FWZ457" s="15"/>
      <c r="FXA457" s="80"/>
      <c r="FXB457" s="52"/>
      <c r="FXC457" s="69"/>
      <c r="FXD457" s="69"/>
      <c r="FXE457" s="69"/>
      <c r="FXF457" s="107"/>
      <c r="FXG457" s="2"/>
      <c r="FXH457" s="15"/>
      <c r="FXI457" s="15"/>
      <c r="FXJ457" s="80"/>
      <c r="FXK457" s="52"/>
      <c r="FXL457" s="69"/>
      <c r="FXM457" s="69"/>
      <c r="FXN457" s="69"/>
      <c r="FXO457" s="107"/>
      <c r="FXP457" s="2"/>
      <c r="FXQ457" s="15"/>
      <c r="FXR457" s="15"/>
      <c r="FXS457" s="80"/>
      <c r="FXT457" s="52"/>
      <c r="FXU457" s="69"/>
      <c r="FXV457" s="69"/>
      <c r="FXW457" s="69"/>
      <c r="FXX457" s="107"/>
      <c r="FXY457" s="2"/>
      <c r="FXZ457" s="15"/>
      <c r="FYA457" s="15"/>
      <c r="FYB457" s="80"/>
      <c r="FYC457" s="52"/>
      <c r="FYD457" s="69"/>
      <c r="FYE457" s="69"/>
      <c r="FYF457" s="69"/>
      <c r="FYG457" s="107"/>
      <c r="FYH457" s="2"/>
      <c r="FYI457" s="15"/>
      <c r="FYJ457" s="15"/>
      <c r="FYK457" s="80"/>
      <c r="FYL457" s="52"/>
      <c r="FYM457" s="69"/>
      <c r="FYN457" s="69"/>
      <c r="FYO457" s="69"/>
      <c r="FYP457" s="107"/>
      <c r="FYQ457" s="2"/>
      <c r="FYR457" s="15"/>
      <c r="FYS457" s="15"/>
      <c r="FYT457" s="80"/>
      <c r="FYU457" s="52"/>
      <c r="FYV457" s="69"/>
      <c r="FYW457" s="69"/>
      <c r="FYX457" s="69"/>
      <c r="FYY457" s="107"/>
      <c r="FYZ457" s="2"/>
      <c r="FZA457" s="15"/>
      <c r="FZB457" s="15"/>
      <c r="FZC457" s="80"/>
      <c r="FZD457" s="52"/>
      <c r="FZE457" s="69"/>
      <c r="FZF457" s="69"/>
      <c r="FZG457" s="69"/>
      <c r="FZH457" s="107"/>
      <c r="FZI457" s="2"/>
      <c r="FZJ457" s="15"/>
      <c r="FZK457" s="15"/>
      <c r="FZL457" s="80"/>
      <c r="FZM457" s="52"/>
      <c r="FZN457" s="69"/>
      <c r="FZO457" s="69"/>
      <c r="FZP457" s="69"/>
      <c r="FZQ457" s="107"/>
      <c r="FZR457" s="2"/>
      <c r="FZS457" s="15"/>
      <c r="FZT457" s="15"/>
      <c r="FZU457" s="80"/>
      <c r="FZV457" s="52"/>
      <c r="FZW457" s="69"/>
      <c r="FZX457" s="69"/>
      <c r="FZY457" s="69"/>
      <c r="FZZ457" s="107"/>
      <c r="GAA457" s="2"/>
      <c r="GAB457" s="15"/>
      <c r="GAC457" s="15"/>
      <c r="GAD457" s="80"/>
      <c r="GAE457" s="52"/>
      <c r="GAF457" s="69"/>
      <c r="GAG457" s="69"/>
      <c r="GAH457" s="69"/>
      <c r="GAI457" s="107"/>
      <c r="GAJ457" s="2"/>
      <c r="GAK457" s="15"/>
      <c r="GAL457" s="15"/>
      <c r="GAM457" s="80"/>
      <c r="GAN457" s="52"/>
      <c r="GAO457" s="69"/>
      <c r="GAP457" s="69"/>
      <c r="GAQ457" s="69"/>
      <c r="GAR457" s="107"/>
      <c r="GAS457" s="2"/>
      <c r="GAT457" s="15"/>
      <c r="GAU457" s="15"/>
      <c r="GAV457" s="80"/>
      <c r="GAW457" s="52"/>
      <c r="GAX457" s="69"/>
      <c r="GAY457" s="69"/>
      <c r="GAZ457" s="69"/>
      <c r="GBA457" s="107"/>
      <c r="GBB457" s="2"/>
      <c r="GBC457" s="15"/>
      <c r="GBD457" s="15"/>
      <c r="GBE457" s="80"/>
      <c r="GBF457" s="52"/>
      <c r="GBG457" s="69"/>
      <c r="GBH457" s="69"/>
      <c r="GBI457" s="69"/>
      <c r="GBJ457" s="107"/>
      <c r="GBK457" s="2"/>
      <c r="GBL457" s="15"/>
      <c r="GBM457" s="15"/>
      <c r="GBN457" s="80"/>
      <c r="GBO457" s="52"/>
      <c r="GBP457" s="69"/>
      <c r="GBQ457" s="69"/>
      <c r="GBR457" s="69"/>
      <c r="GBS457" s="107"/>
      <c r="GBT457" s="2"/>
      <c r="GBU457" s="15"/>
      <c r="GBV457" s="15"/>
      <c r="GBW457" s="80"/>
      <c r="GBX457" s="52"/>
      <c r="GBY457" s="69"/>
      <c r="GBZ457" s="69"/>
      <c r="GCA457" s="69"/>
      <c r="GCB457" s="107"/>
      <c r="GCC457" s="2"/>
      <c r="GCD457" s="15"/>
      <c r="GCE457" s="15"/>
      <c r="GCF457" s="80"/>
      <c r="GCG457" s="52"/>
      <c r="GCH457" s="69"/>
      <c r="GCI457" s="69"/>
      <c r="GCJ457" s="69"/>
      <c r="GCK457" s="107"/>
      <c r="GCL457" s="2"/>
      <c r="GCM457" s="15"/>
      <c r="GCN457" s="15"/>
      <c r="GCO457" s="80"/>
      <c r="GCP457" s="52"/>
      <c r="GCQ457" s="69"/>
      <c r="GCR457" s="69"/>
      <c r="GCS457" s="69"/>
      <c r="GCT457" s="107"/>
      <c r="GCU457" s="2"/>
      <c r="GCV457" s="15"/>
      <c r="GCW457" s="15"/>
      <c r="GCX457" s="80"/>
      <c r="GCY457" s="52"/>
      <c r="GCZ457" s="69"/>
      <c r="GDA457" s="69"/>
      <c r="GDB457" s="69"/>
      <c r="GDC457" s="107"/>
      <c r="GDD457" s="2"/>
      <c r="GDE457" s="15"/>
      <c r="GDF457" s="15"/>
      <c r="GDG457" s="80"/>
      <c r="GDH457" s="52"/>
      <c r="GDI457" s="69"/>
      <c r="GDJ457" s="69"/>
      <c r="GDK457" s="69"/>
      <c r="GDL457" s="107"/>
      <c r="GDM457" s="2"/>
      <c r="GDN457" s="15"/>
      <c r="GDO457" s="15"/>
      <c r="GDP457" s="80"/>
      <c r="GDQ457" s="52"/>
      <c r="GDR457" s="69"/>
      <c r="GDS457" s="69"/>
      <c r="GDT457" s="69"/>
      <c r="GDU457" s="107"/>
      <c r="GDV457" s="2"/>
      <c r="GDW457" s="15"/>
      <c r="GDX457" s="15"/>
      <c r="GDY457" s="80"/>
      <c r="GDZ457" s="52"/>
      <c r="GEA457" s="69"/>
      <c r="GEB457" s="69"/>
      <c r="GEC457" s="69"/>
      <c r="GED457" s="107"/>
      <c r="GEE457" s="2"/>
      <c r="GEF457" s="15"/>
      <c r="GEG457" s="15"/>
      <c r="GEH457" s="80"/>
      <c r="GEI457" s="52"/>
      <c r="GEJ457" s="69"/>
      <c r="GEK457" s="69"/>
      <c r="GEL457" s="69"/>
      <c r="GEM457" s="107"/>
      <c r="GEN457" s="2"/>
      <c r="GEO457" s="15"/>
      <c r="GEP457" s="15"/>
      <c r="GEQ457" s="80"/>
      <c r="GER457" s="52"/>
      <c r="GES457" s="69"/>
      <c r="GET457" s="69"/>
      <c r="GEU457" s="69"/>
      <c r="GEV457" s="107"/>
      <c r="GEW457" s="2"/>
      <c r="GEX457" s="15"/>
      <c r="GEY457" s="15"/>
      <c r="GEZ457" s="80"/>
      <c r="GFA457" s="52"/>
      <c r="GFB457" s="69"/>
      <c r="GFC457" s="69"/>
      <c r="GFD457" s="69"/>
      <c r="GFE457" s="107"/>
      <c r="GFF457" s="2"/>
      <c r="GFG457" s="15"/>
      <c r="GFH457" s="15"/>
      <c r="GFI457" s="80"/>
      <c r="GFJ457" s="52"/>
      <c r="GFK457" s="69"/>
      <c r="GFL457" s="69"/>
      <c r="GFM457" s="69"/>
      <c r="GFN457" s="107"/>
      <c r="GFO457" s="2"/>
      <c r="GFP457" s="15"/>
      <c r="GFQ457" s="15"/>
      <c r="GFR457" s="80"/>
      <c r="GFS457" s="52"/>
      <c r="GFT457" s="69"/>
      <c r="GFU457" s="69"/>
      <c r="GFV457" s="69"/>
      <c r="GFW457" s="107"/>
      <c r="GFX457" s="2"/>
      <c r="GFY457" s="15"/>
      <c r="GFZ457" s="15"/>
      <c r="GGA457" s="80"/>
      <c r="GGB457" s="52"/>
      <c r="GGC457" s="69"/>
      <c r="GGD457" s="69"/>
      <c r="GGE457" s="69"/>
      <c r="GGF457" s="107"/>
      <c r="GGG457" s="2"/>
      <c r="GGH457" s="15"/>
      <c r="GGI457" s="15"/>
      <c r="GGJ457" s="80"/>
      <c r="GGK457" s="52"/>
      <c r="GGL457" s="69"/>
      <c r="GGM457" s="69"/>
      <c r="GGN457" s="69"/>
      <c r="GGO457" s="107"/>
      <c r="GGP457" s="2"/>
      <c r="GGQ457" s="15"/>
      <c r="GGR457" s="15"/>
      <c r="GGS457" s="80"/>
      <c r="GGT457" s="52"/>
      <c r="GGU457" s="69"/>
      <c r="GGV457" s="69"/>
      <c r="GGW457" s="69"/>
      <c r="GGX457" s="107"/>
      <c r="GGY457" s="2"/>
      <c r="GGZ457" s="15"/>
      <c r="GHA457" s="15"/>
      <c r="GHB457" s="80"/>
      <c r="GHC457" s="52"/>
      <c r="GHD457" s="69"/>
      <c r="GHE457" s="69"/>
      <c r="GHF457" s="69"/>
      <c r="GHG457" s="107"/>
      <c r="GHH457" s="2"/>
      <c r="GHI457" s="15"/>
      <c r="GHJ457" s="15"/>
      <c r="GHK457" s="80"/>
      <c r="GHL457" s="52"/>
      <c r="GHM457" s="69"/>
      <c r="GHN457" s="69"/>
      <c r="GHO457" s="69"/>
      <c r="GHP457" s="107"/>
      <c r="GHQ457" s="2"/>
      <c r="GHR457" s="15"/>
      <c r="GHS457" s="15"/>
      <c r="GHT457" s="80"/>
      <c r="GHU457" s="52"/>
      <c r="GHV457" s="69"/>
      <c r="GHW457" s="69"/>
      <c r="GHX457" s="69"/>
      <c r="GHY457" s="107"/>
      <c r="GHZ457" s="2"/>
      <c r="GIA457" s="15"/>
      <c r="GIB457" s="15"/>
      <c r="GIC457" s="80"/>
      <c r="GID457" s="52"/>
      <c r="GIE457" s="69"/>
      <c r="GIF457" s="69"/>
      <c r="GIG457" s="69"/>
      <c r="GIH457" s="107"/>
      <c r="GII457" s="2"/>
      <c r="GIJ457" s="15"/>
      <c r="GIK457" s="15"/>
      <c r="GIL457" s="80"/>
      <c r="GIM457" s="52"/>
      <c r="GIN457" s="69"/>
      <c r="GIO457" s="69"/>
      <c r="GIP457" s="69"/>
      <c r="GIQ457" s="107"/>
      <c r="GIR457" s="2"/>
      <c r="GIS457" s="15"/>
      <c r="GIT457" s="15"/>
      <c r="GIU457" s="80"/>
      <c r="GIV457" s="52"/>
      <c r="GIW457" s="69"/>
      <c r="GIX457" s="69"/>
      <c r="GIY457" s="69"/>
      <c r="GIZ457" s="107"/>
      <c r="GJA457" s="2"/>
      <c r="GJB457" s="15"/>
      <c r="GJC457" s="15"/>
      <c r="GJD457" s="80"/>
      <c r="GJE457" s="52"/>
      <c r="GJF457" s="69"/>
      <c r="GJG457" s="69"/>
      <c r="GJH457" s="69"/>
      <c r="GJI457" s="107"/>
      <c r="GJJ457" s="2"/>
      <c r="GJK457" s="15"/>
      <c r="GJL457" s="15"/>
      <c r="GJM457" s="80"/>
      <c r="GJN457" s="52"/>
      <c r="GJO457" s="69"/>
      <c r="GJP457" s="69"/>
      <c r="GJQ457" s="69"/>
      <c r="GJR457" s="107"/>
      <c r="GJS457" s="2"/>
      <c r="GJT457" s="15"/>
      <c r="GJU457" s="15"/>
      <c r="GJV457" s="80"/>
      <c r="GJW457" s="52"/>
      <c r="GJX457" s="69"/>
      <c r="GJY457" s="69"/>
      <c r="GJZ457" s="69"/>
      <c r="GKA457" s="107"/>
      <c r="GKB457" s="2"/>
      <c r="GKC457" s="15"/>
      <c r="GKD457" s="15"/>
      <c r="GKE457" s="80"/>
      <c r="GKF457" s="52"/>
      <c r="GKG457" s="69"/>
      <c r="GKH457" s="69"/>
      <c r="GKI457" s="69"/>
      <c r="GKJ457" s="107"/>
      <c r="GKK457" s="2"/>
      <c r="GKL457" s="15"/>
      <c r="GKM457" s="15"/>
      <c r="GKN457" s="80"/>
      <c r="GKO457" s="52"/>
      <c r="GKP457" s="69"/>
      <c r="GKQ457" s="69"/>
      <c r="GKR457" s="69"/>
      <c r="GKS457" s="107"/>
      <c r="GKT457" s="2"/>
      <c r="GKU457" s="15"/>
      <c r="GKV457" s="15"/>
      <c r="GKW457" s="80"/>
      <c r="GKX457" s="52"/>
      <c r="GKY457" s="69"/>
      <c r="GKZ457" s="69"/>
      <c r="GLA457" s="69"/>
      <c r="GLB457" s="107"/>
      <c r="GLC457" s="2"/>
      <c r="GLD457" s="15"/>
      <c r="GLE457" s="15"/>
      <c r="GLF457" s="80"/>
      <c r="GLG457" s="52"/>
      <c r="GLH457" s="69"/>
      <c r="GLI457" s="69"/>
      <c r="GLJ457" s="69"/>
      <c r="GLK457" s="107"/>
      <c r="GLL457" s="2"/>
      <c r="GLM457" s="15"/>
      <c r="GLN457" s="15"/>
      <c r="GLO457" s="80"/>
      <c r="GLP457" s="52"/>
      <c r="GLQ457" s="69"/>
      <c r="GLR457" s="69"/>
      <c r="GLS457" s="69"/>
      <c r="GLT457" s="107"/>
      <c r="GLU457" s="2"/>
      <c r="GLV457" s="15"/>
      <c r="GLW457" s="15"/>
      <c r="GLX457" s="80"/>
      <c r="GLY457" s="52"/>
      <c r="GLZ457" s="69"/>
      <c r="GMA457" s="69"/>
      <c r="GMB457" s="69"/>
      <c r="GMC457" s="107"/>
      <c r="GMD457" s="2"/>
      <c r="GME457" s="15"/>
      <c r="GMF457" s="15"/>
      <c r="GMG457" s="80"/>
      <c r="GMH457" s="52"/>
      <c r="GMI457" s="69"/>
      <c r="GMJ457" s="69"/>
      <c r="GMK457" s="69"/>
      <c r="GML457" s="107"/>
      <c r="GMM457" s="2"/>
      <c r="GMN457" s="15"/>
      <c r="GMO457" s="15"/>
      <c r="GMP457" s="80"/>
      <c r="GMQ457" s="52"/>
      <c r="GMR457" s="69"/>
      <c r="GMS457" s="69"/>
      <c r="GMT457" s="69"/>
      <c r="GMU457" s="107"/>
      <c r="GMV457" s="2"/>
      <c r="GMW457" s="15"/>
      <c r="GMX457" s="15"/>
      <c r="GMY457" s="80"/>
      <c r="GMZ457" s="52"/>
      <c r="GNA457" s="69"/>
      <c r="GNB457" s="69"/>
      <c r="GNC457" s="69"/>
      <c r="GND457" s="107"/>
      <c r="GNE457" s="2"/>
      <c r="GNF457" s="15"/>
      <c r="GNG457" s="15"/>
      <c r="GNH457" s="80"/>
      <c r="GNI457" s="52"/>
      <c r="GNJ457" s="69"/>
      <c r="GNK457" s="69"/>
      <c r="GNL457" s="69"/>
      <c r="GNM457" s="107"/>
      <c r="GNN457" s="2"/>
      <c r="GNO457" s="15"/>
      <c r="GNP457" s="15"/>
      <c r="GNQ457" s="80"/>
      <c r="GNR457" s="52"/>
      <c r="GNS457" s="69"/>
      <c r="GNT457" s="69"/>
      <c r="GNU457" s="69"/>
      <c r="GNV457" s="107"/>
      <c r="GNW457" s="2"/>
      <c r="GNX457" s="15"/>
      <c r="GNY457" s="15"/>
      <c r="GNZ457" s="80"/>
      <c r="GOA457" s="52"/>
      <c r="GOB457" s="69"/>
      <c r="GOC457" s="69"/>
      <c r="GOD457" s="69"/>
      <c r="GOE457" s="107"/>
      <c r="GOF457" s="2"/>
      <c r="GOG457" s="15"/>
      <c r="GOH457" s="15"/>
      <c r="GOI457" s="80"/>
      <c r="GOJ457" s="52"/>
      <c r="GOK457" s="69"/>
      <c r="GOL457" s="69"/>
      <c r="GOM457" s="69"/>
      <c r="GON457" s="107"/>
      <c r="GOO457" s="2"/>
      <c r="GOP457" s="15"/>
      <c r="GOQ457" s="15"/>
      <c r="GOR457" s="80"/>
      <c r="GOS457" s="52"/>
      <c r="GOT457" s="69"/>
      <c r="GOU457" s="69"/>
      <c r="GOV457" s="69"/>
      <c r="GOW457" s="107"/>
      <c r="GOX457" s="2"/>
      <c r="GOY457" s="15"/>
      <c r="GOZ457" s="15"/>
      <c r="GPA457" s="80"/>
      <c r="GPB457" s="52"/>
      <c r="GPC457" s="69"/>
      <c r="GPD457" s="69"/>
      <c r="GPE457" s="69"/>
      <c r="GPF457" s="107"/>
      <c r="GPG457" s="2"/>
      <c r="GPH457" s="15"/>
      <c r="GPI457" s="15"/>
      <c r="GPJ457" s="80"/>
      <c r="GPK457" s="52"/>
      <c r="GPL457" s="69"/>
      <c r="GPM457" s="69"/>
      <c r="GPN457" s="69"/>
      <c r="GPO457" s="107"/>
      <c r="GPP457" s="2"/>
      <c r="GPQ457" s="15"/>
      <c r="GPR457" s="15"/>
      <c r="GPS457" s="80"/>
      <c r="GPT457" s="52"/>
      <c r="GPU457" s="69"/>
      <c r="GPV457" s="69"/>
      <c r="GPW457" s="69"/>
      <c r="GPX457" s="107"/>
      <c r="GPY457" s="2"/>
      <c r="GPZ457" s="15"/>
      <c r="GQA457" s="15"/>
      <c r="GQB457" s="80"/>
      <c r="GQC457" s="52"/>
      <c r="GQD457" s="69"/>
      <c r="GQE457" s="69"/>
      <c r="GQF457" s="69"/>
      <c r="GQG457" s="107"/>
      <c r="GQH457" s="2"/>
      <c r="GQI457" s="15"/>
      <c r="GQJ457" s="15"/>
      <c r="GQK457" s="80"/>
      <c r="GQL457" s="52"/>
      <c r="GQM457" s="69"/>
      <c r="GQN457" s="69"/>
      <c r="GQO457" s="69"/>
      <c r="GQP457" s="107"/>
      <c r="GQQ457" s="2"/>
      <c r="GQR457" s="15"/>
      <c r="GQS457" s="15"/>
      <c r="GQT457" s="80"/>
      <c r="GQU457" s="52"/>
      <c r="GQV457" s="69"/>
      <c r="GQW457" s="69"/>
      <c r="GQX457" s="69"/>
      <c r="GQY457" s="107"/>
      <c r="GQZ457" s="2"/>
      <c r="GRA457" s="15"/>
      <c r="GRB457" s="15"/>
      <c r="GRC457" s="80"/>
      <c r="GRD457" s="52"/>
      <c r="GRE457" s="69"/>
      <c r="GRF457" s="69"/>
      <c r="GRG457" s="69"/>
      <c r="GRH457" s="107"/>
      <c r="GRI457" s="2"/>
      <c r="GRJ457" s="15"/>
      <c r="GRK457" s="15"/>
      <c r="GRL457" s="80"/>
      <c r="GRM457" s="52"/>
      <c r="GRN457" s="69"/>
      <c r="GRO457" s="69"/>
      <c r="GRP457" s="69"/>
      <c r="GRQ457" s="107"/>
      <c r="GRR457" s="2"/>
      <c r="GRS457" s="15"/>
      <c r="GRT457" s="15"/>
      <c r="GRU457" s="80"/>
      <c r="GRV457" s="52"/>
      <c r="GRW457" s="69"/>
      <c r="GRX457" s="69"/>
      <c r="GRY457" s="69"/>
      <c r="GRZ457" s="107"/>
      <c r="GSA457" s="2"/>
      <c r="GSB457" s="15"/>
      <c r="GSC457" s="15"/>
      <c r="GSD457" s="80"/>
      <c r="GSE457" s="52"/>
      <c r="GSF457" s="69"/>
      <c r="GSG457" s="69"/>
      <c r="GSH457" s="69"/>
      <c r="GSI457" s="107"/>
      <c r="GSJ457" s="2"/>
      <c r="GSK457" s="15"/>
      <c r="GSL457" s="15"/>
      <c r="GSM457" s="80"/>
      <c r="GSN457" s="52"/>
      <c r="GSO457" s="69"/>
      <c r="GSP457" s="69"/>
      <c r="GSQ457" s="69"/>
      <c r="GSR457" s="107"/>
      <c r="GSS457" s="2"/>
      <c r="GST457" s="15"/>
      <c r="GSU457" s="15"/>
      <c r="GSV457" s="80"/>
      <c r="GSW457" s="52"/>
      <c r="GSX457" s="69"/>
      <c r="GSY457" s="69"/>
      <c r="GSZ457" s="69"/>
      <c r="GTA457" s="107"/>
      <c r="GTB457" s="2"/>
      <c r="GTC457" s="15"/>
      <c r="GTD457" s="15"/>
      <c r="GTE457" s="80"/>
      <c r="GTF457" s="52"/>
      <c r="GTG457" s="69"/>
      <c r="GTH457" s="69"/>
      <c r="GTI457" s="69"/>
      <c r="GTJ457" s="107"/>
      <c r="GTK457" s="2"/>
      <c r="GTL457" s="15"/>
      <c r="GTM457" s="15"/>
      <c r="GTN457" s="80"/>
      <c r="GTO457" s="52"/>
      <c r="GTP457" s="69"/>
      <c r="GTQ457" s="69"/>
      <c r="GTR457" s="69"/>
      <c r="GTS457" s="107"/>
      <c r="GTT457" s="2"/>
      <c r="GTU457" s="15"/>
      <c r="GTV457" s="15"/>
      <c r="GTW457" s="80"/>
      <c r="GTX457" s="52"/>
      <c r="GTY457" s="69"/>
      <c r="GTZ457" s="69"/>
      <c r="GUA457" s="69"/>
      <c r="GUB457" s="107"/>
      <c r="GUC457" s="2"/>
      <c r="GUD457" s="15"/>
      <c r="GUE457" s="15"/>
      <c r="GUF457" s="80"/>
      <c r="GUG457" s="52"/>
      <c r="GUH457" s="69"/>
      <c r="GUI457" s="69"/>
      <c r="GUJ457" s="69"/>
      <c r="GUK457" s="107"/>
      <c r="GUL457" s="2"/>
      <c r="GUM457" s="15"/>
      <c r="GUN457" s="15"/>
      <c r="GUO457" s="80"/>
      <c r="GUP457" s="52"/>
      <c r="GUQ457" s="69"/>
      <c r="GUR457" s="69"/>
      <c r="GUS457" s="69"/>
      <c r="GUT457" s="107"/>
      <c r="GUU457" s="2"/>
      <c r="GUV457" s="15"/>
      <c r="GUW457" s="15"/>
      <c r="GUX457" s="80"/>
      <c r="GUY457" s="52"/>
      <c r="GUZ457" s="69"/>
      <c r="GVA457" s="69"/>
      <c r="GVB457" s="69"/>
      <c r="GVC457" s="107"/>
      <c r="GVD457" s="2"/>
      <c r="GVE457" s="15"/>
      <c r="GVF457" s="15"/>
      <c r="GVG457" s="80"/>
      <c r="GVH457" s="52"/>
      <c r="GVI457" s="69"/>
      <c r="GVJ457" s="69"/>
      <c r="GVK457" s="69"/>
      <c r="GVL457" s="107"/>
      <c r="GVM457" s="2"/>
      <c r="GVN457" s="15"/>
      <c r="GVO457" s="15"/>
      <c r="GVP457" s="80"/>
      <c r="GVQ457" s="52"/>
      <c r="GVR457" s="69"/>
      <c r="GVS457" s="69"/>
      <c r="GVT457" s="69"/>
      <c r="GVU457" s="107"/>
      <c r="GVV457" s="2"/>
      <c r="GVW457" s="15"/>
      <c r="GVX457" s="15"/>
      <c r="GVY457" s="80"/>
      <c r="GVZ457" s="52"/>
      <c r="GWA457" s="69"/>
      <c r="GWB457" s="69"/>
      <c r="GWC457" s="69"/>
      <c r="GWD457" s="107"/>
      <c r="GWE457" s="2"/>
      <c r="GWF457" s="15"/>
      <c r="GWG457" s="15"/>
      <c r="GWH457" s="80"/>
      <c r="GWI457" s="52"/>
      <c r="GWJ457" s="69"/>
      <c r="GWK457" s="69"/>
      <c r="GWL457" s="69"/>
      <c r="GWM457" s="107"/>
      <c r="GWN457" s="2"/>
      <c r="GWO457" s="15"/>
      <c r="GWP457" s="15"/>
      <c r="GWQ457" s="80"/>
      <c r="GWR457" s="52"/>
      <c r="GWS457" s="69"/>
      <c r="GWT457" s="69"/>
      <c r="GWU457" s="69"/>
      <c r="GWV457" s="107"/>
      <c r="GWW457" s="2"/>
      <c r="GWX457" s="15"/>
      <c r="GWY457" s="15"/>
      <c r="GWZ457" s="80"/>
      <c r="GXA457" s="52"/>
      <c r="GXB457" s="69"/>
      <c r="GXC457" s="69"/>
      <c r="GXD457" s="69"/>
      <c r="GXE457" s="107"/>
      <c r="GXF457" s="2"/>
      <c r="GXG457" s="15"/>
      <c r="GXH457" s="15"/>
      <c r="GXI457" s="80"/>
      <c r="GXJ457" s="52"/>
      <c r="GXK457" s="69"/>
      <c r="GXL457" s="69"/>
      <c r="GXM457" s="69"/>
      <c r="GXN457" s="107"/>
      <c r="GXO457" s="2"/>
      <c r="GXP457" s="15"/>
      <c r="GXQ457" s="15"/>
      <c r="GXR457" s="80"/>
      <c r="GXS457" s="52"/>
      <c r="GXT457" s="69"/>
      <c r="GXU457" s="69"/>
      <c r="GXV457" s="69"/>
      <c r="GXW457" s="107"/>
      <c r="GXX457" s="2"/>
      <c r="GXY457" s="15"/>
      <c r="GXZ457" s="15"/>
      <c r="GYA457" s="80"/>
      <c r="GYB457" s="52"/>
      <c r="GYC457" s="69"/>
      <c r="GYD457" s="69"/>
      <c r="GYE457" s="69"/>
      <c r="GYF457" s="107"/>
      <c r="GYG457" s="2"/>
      <c r="GYH457" s="15"/>
      <c r="GYI457" s="15"/>
      <c r="GYJ457" s="80"/>
      <c r="GYK457" s="52"/>
      <c r="GYL457" s="69"/>
      <c r="GYM457" s="69"/>
      <c r="GYN457" s="69"/>
      <c r="GYO457" s="107"/>
      <c r="GYP457" s="2"/>
      <c r="GYQ457" s="15"/>
      <c r="GYR457" s="15"/>
      <c r="GYS457" s="80"/>
      <c r="GYT457" s="52"/>
      <c r="GYU457" s="69"/>
      <c r="GYV457" s="69"/>
      <c r="GYW457" s="69"/>
      <c r="GYX457" s="107"/>
      <c r="GYY457" s="2"/>
      <c r="GYZ457" s="15"/>
      <c r="GZA457" s="15"/>
      <c r="GZB457" s="80"/>
      <c r="GZC457" s="52"/>
      <c r="GZD457" s="69"/>
      <c r="GZE457" s="69"/>
      <c r="GZF457" s="69"/>
      <c r="GZG457" s="107"/>
      <c r="GZH457" s="2"/>
      <c r="GZI457" s="15"/>
      <c r="GZJ457" s="15"/>
      <c r="GZK457" s="80"/>
      <c r="GZL457" s="52"/>
      <c r="GZM457" s="69"/>
      <c r="GZN457" s="69"/>
      <c r="GZO457" s="69"/>
      <c r="GZP457" s="107"/>
      <c r="GZQ457" s="2"/>
      <c r="GZR457" s="15"/>
      <c r="GZS457" s="15"/>
      <c r="GZT457" s="80"/>
      <c r="GZU457" s="52"/>
      <c r="GZV457" s="69"/>
      <c r="GZW457" s="69"/>
      <c r="GZX457" s="69"/>
      <c r="GZY457" s="107"/>
      <c r="GZZ457" s="2"/>
      <c r="HAA457" s="15"/>
      <c r="HAB457" s="15"/>
      <c r="HAC457" s="80"/>
      <c r="HAD457" s="52"/>
      <c r="HAE457" s="69"/>
      <c r="HAF457" s="69"/>
      <c r="HAG457" s="69"/>
      <c r="HAH457" s="107"/>
      <c r="HAI457" s="2"/>
      <c r="HAJ457" s="15"/>
      <c r="HAK457" s="15"/>
      <c r="HAL457" s="80"/>
      <c r="HAM457" s="52"/>
      <c r="HAN457" s="69"/>
      <c r="HAO457" s="69"/>
      <c r="HAP457" s="69"/>
      <c r="HAQ457" s="107"/>
      <c r="HAR457" s="2"/>
      <c r="HAS457" s="15"/>
      <c r="HAT457" s="15"/>
      <c r="HAU457" s="80"/>
      <c r="HAV457" s="52"/>
      <c r="HAW457" s="69"/>
      <c r="HAX457" s="69"/>
      <c r="HAY457" s="69"/>
      <c r="HAZ457" s="107"/>
      <c r="HBA457" s="2"/>
      <c r="HBB457" s="15"/>
      <c r="HBC457" s="15"/>
      <c r="HBD457" s="80"/>
      <c r="HBE457" s="52"/>
      <c r="HBF457" s="69"/>
      <c r="HBG457" s="69"/>
      <c r="HBH457" s="69"/>
      <c r="HBI457" s="107"/>
      <c r="HBJ457" s="2"/>
      <c r="HBK457" s="15"/>
      <c r="HBL457" s="15"/>
      <c r="HBM457" s="80"/>
      <c r="HBN457" s="52"/>
      <c r="HBO457" s="69"/>
      <c r="HBP457" s="69"/>
      <c r="HBQ457" s="69"/>
      <c r="HBR457" s="107"/>
      <c r="HBS457" s="2"/>
      <c r="HBT457" s="15"/>
      <c r="HBU457" s="15"/>
      <c r="HBV457" s="80"/>
      <c r="HBW457" s="52"/>
      <c r="HBX457" s="69"/>
      <c r="HBY457" s="69"/>
      <c r="HBZ457" s="69"/>
      <c r="HCA457" s="107"/>
      <c r="HCB457" s="2"/>
      <c r="HCC457" s="15"/>
      <c r="HCD457" s="15"/>
      <c r="HCE457" s="80"/>
      <c r="HCF457" s="52"/>
      <c r="HCG457" s="69"/>
      <c r="HCH457" s="69"/>
      <c r="HCI457" s="69"/>
      <c r="HCJ457" s="107"/>
      <c r="HCK457" s="2"/>
      <c r="HCL457" s="15"/>
      <c r="HCM457" s="15"/>
      <c r="HCN457" s="80"/>
      <c r="HCO457" s="52"/>
      <c r="HCP457" s="69"/>
      <c r="HCQ457" s="69"/>
      <c r="HCR457" s="69"/>
      <c r="HCS457" s="107"/>
      <c r="HCT457" s="2"/>
      <c r="HCU457" s="15"/>
      <c r="HCV457" s="15"/>
      <c r="HCW457" s="80"/>
      <c r="HCX457" s="52"/>
      <c r="HCY457" s="69"/>
      <c r="HCZ457" s="69"/>
      <c r="HDA457" s="69"/>
      <c r="HDB457" s="107"/>
      <c r="HDC457" s="2"/>
      <c r="HDD457" s="15"/>
      <c r="HDE457" s="15"/>
      <c r="HDF457" s="80"/>
      <c r="HDG457" s="52"/>
      <c r="HDH457" s="69"/>
      <c r="HDI457" s="69"/>
      <c r="HDJ457" s="69"/>
      <c r="HDK457" s="107"/>
      <c r="HDL457" s="2"/>
      <c r="HDM457" s="15"/>
      <c r="HDN457" s="15"/>
      <c r="HDO457" s="80"/>
      <c r="HDP457" s="52"/>
      <c r="HDQ457" s="69"/>
      <c r="HDR457" s="69"/>
      <c r="HDS457" s="69"/>
      <c r="HDT457" s="107"/>
      <c r="HDU457" s="2"/>
      <c r="HDV457" s="15"/>
      <c r="HDW457" s="15"/>
      <c r="HDX457" s="80"/>
      <c r="HDY457" s="52"/>
      <c r="HDZ457" s="69"/>
      <c r="HEA457" s="69"/>
      <c r="HEB457" s="69"/>
      <c r="HEC457" s="107"/>
      <c r="HED457" s="2"/>
      <c r="HEE457" s="15"/>
      <c r="HEF457" s="15"/>
      <c r="HEG457" s="80"/>
      <c r="HEH457" s="52"/>
      <c r="HEI457" s="69"/>
      <c r="HEJ457" s="69"/>
      <c r="HEK457" s="69"/>
      <c r="HEL457" s="107"/>
      <c r="HEM457" s="2"/>
      <c r="HEN457" s="15"/>
      <c r="HEO457" s="15"/>
      <c r="HEP457" s="80"/>
      <c r="HEQ457" s="52"/>
      <c r="HER457" s="69"/>
      <c r="HES457" s="69"/>
      <c r="HET457" s="69"/>
      <c r="HEU457" s="107"/>
      <c r="HEV457" s="2"/>
      <c r="HEW457" s="15"/>
      <c r="HEX457" s="15"/>
      <c r="HEY457" s="80"/>
      <c r="HEZ457" s="52"/>
      <c r="HFA457" s="69"/>
      <c r="HFB457" s="69"/>
      <c r="HFC457" s="69"/>
      <c r="HFD457" s="107"/>
      <c r="HFE457" s="2"/>
      <c r="HFF457" s="15"/>
      <c r="HFG457" s="15"/>
      <c r="HFH457" s="80"/>
      <c r="HFI457" s="52"/>
      <c r="HFJ457" s="69"/>
      <c r="HFK457" s="69"/>
      <c r="HFL457" s="69"/>
      <c r="HFM457" s="107"/>
      <c r="HFN457" s="2"/>
      <c r="HFO457" s="15"/>
      <c r="HFP457" s="15"/>
      <c r="HFQ457" s="80"/>
      <c r="HFR457" s="52"/>
      <c r="HFS457" s="69"/>
      <c r="HFT457" s="69"/>
      <c r="HFU457" s="69"/>
      <c r="HFV457" s="107"/>
      <c r="HFW457" s="2"/>
      <c r="HFX457" s="15"/>
      <c r="HFY457" s="15"/>
      <c r="HFZ457" s="80"/>
      <c r="HGA457" s="52"/>
      <c r="HGB457" s="69"/>
      <c r="HGC457" s="69"/>
      <c r="HGD457" s="69"/>
      <c r="HGE457" s="107"/>
      <c r="HGF457" s="2"/>
      <c r="HGG457" s="15"/>
      <c r="HGH457" s="15"/>
      <c r="HGI457" s="80"/>
      <c r="HGJ457" s="52"/>
      <c r="HGK457" s="69"/>
      <c r="HGL457" s="69"/>
      <c r="HGM457" s="69"/>
      <c r="HGN457" s="107"/>
      <c r="HGO457" s="2"/>
      <c r="HGP457" s="15"/>
      <c r="HGQ457" s="15"/>
      <c r="HGR457" s="80"/>
      <c r="HGS457" s="52"/>
      <c r="HGT457" s="69"/>
      <c r="HGU457" s="69"/>
      <c r="HGV457" s="69"/>
      <c r="HGW457" s="107"/>
      <c r="HGX457" s="2"/>
      <c r="HGY457" s="15"/>
      <c r="HGZ457" s="15"/>
      <c r="HHA457" s="80"/>
      <c r="HHB457" s="52"/>
      <c r="HHC457" s="69"/>
      <c r="HHD457" s="69"/>
      <c r="HHE457" s="69"/>
      <c r="HHF457" s="107"/>
      <c r="HHG457" s="2"/>
      <c r="HHH457" s="15"/>
      <c r="HHI457" s="15"/>
      <c r="HHJ457" s="80"/>
      <c r="HHK457" s="52"/>
      <c r="HHL457" s="69"/>
      <c r="HHM457" s="69"/>
      <c r="HHN457" s="69"/>
      <c r="HHO457" s="107"/>
      <c r="HHP457" s="2"/>
      <c r="HHQ457" s="15"/>
      <c r="HHR457" s="15"/>
      <c r="HHS457" s="80"/>
      <c r="HHT457" s="52"/>
      <c r="HHU457" s="69"/>
      <c r="HHV457" s="69"/>
      <c r="HHW457" s="69"/>
      <c r="HHX457" s="107"/>
      <c r="HHY457" s="2"/>
      <c r="HHZ457" s="15"/>
      <c r="HIA457" s="15"/>
      <c r="HIB457" s="80"/>
      <c r="HIC457" s="52"/>
      <c r="HID457" s="69"/>
      <c r="HIE457" s="69"/>
      <c r="HIF457" s="69"/>
      <c r="HIG457" s="107"/>
      <c r="HIH457" s="2"/>
      <c r="HII457" s="15"/>
      <c r="HIJ457" s="15"/>
      <c r="HIK457" s="80"/>
      <c r="HIL457" s="52"/>
      <c r="HIM457" s="69"/>
      <c r="HIN457" s="69"/>
      <c r="HIO457" s="69"/>
      <c r="HIP457" s="107"/>
      <c r="HIQ457" s="2"/>
      <c r="HIR457" s="15"/>
      <c r="HIS457" s="15"/>
      <c r="HIT457" s="80"/>
      <c r="HIU457" s="52"/>
      <c r="HIV457" s="69"/>
      <c r="HIW457" s="69"/>
      <c r="HIX457" s="69"/>
      <c r="HIY457" s="107"/>
      <c r="HIZ457" s="2"/>
      <c r="HJA457" s="15"/>
      <c r="HJB457" s="15"/>
      <c r="HJC457" s="80"/>
      <c r="HJD457" s="52"/>
      <c r="HJE457" s="69"/>
      <c r="HJF457" s="69"/>
      <c r="HJG457" s="69"/>
      <c r="HJH457" s="107"/>
      <c r="HJI457" s="2"/>
      <c r="HJJ457" s="15"/>
      <c r="HJK457" s="15"/>
      <c r="HJL457" s="80"/>
      <c r="HJM457" s="52"/>
      <c r="HJN457" s="69"/>
      <c r="HJO457" s="69"/>
      <c r="HJP457" s="69"/>
      <c r="HJQ457" s="107"/>
      <c r="HJR457" s="2"/>
      <c r="HJS457" s="15"/>
      <c r="HJT457" s="15"/>
      <c r="HJU457" s="80"/>
      <c r="HJV457" s="52"/>
      <c r="HJW457" s="69"/>
      <c r="HJX457" s="69"/>
      <c r="HJY457" s="69"/>
      <c r="HJZ457" s="107"/>
      <c r="HKA457" s="2"/>
      <c r="HKB457" s="15"/>
      <c r="HKC457" s="15"/>
      <c r="HKD457" s="80"/>
      <c r="HKE457" s="52"/>
      <c r="HKF457" s="69"/>
      <c r="HKG457" s="69"/>
      <c r="HKH457" s="69"/>
      <c r="HKI457" s="107"/>
      <c r="HKJ457" s="2"/>
      <c r="HKK457" s="15"/>
      <c r="HKL457" s="15"/>
      <c r="HKM457" s="80"/>
      <c r="HKN457" s="52"/>
      <c r="HKO457" s="69"/>
      <c r="HKP457" s="69"/>
      <c r="HKQ457" s="69"/>
      <c r="HKR457" s="107"/>
      <c r="HKS457" s="2"/>
      <c r="HKT457" s="15"/>
      <c r="HKU457" s="15"/>
      <c r="HKV457" s="80"/>
      <c r="HKW457" s="52"/>
      <c r="HKX457" s="69"/>
      <c r="HKY457" s="69"/>
      <c r="HKZ457" s="69"/>
      <c r="HLA457" s="107"/>
      <c r="HLB457" s="2"/>
      <c r="HLC457" s="15"/>
      <c r="HLD457" s="15"/>
      <c r="HLE457" s="80"/>
      <c r="HLF457" s="52"/>
      <c r="HLG457" s="69"/>
      <c r="HLH457" s="69"/>
      <c r="HLI457" s="69"/>
      <c r="HLJ457" s="107"/>
      <c r="HLK457" s="2"/>
      <c r="HLL457" s="15"/>
      <c r="HLM457" s="15"/>
      <c r="HLN457" s="80"/>
      <c r="HLO457" s="52"/>
      <c r="HLP457" s="69"/>
      <c r="HLQ457" s="69"/>
      <c r="HLR457" s="69"/>
      <c r="HLS457" s="107"/>
      <c r="HLT457" s="2"/>
      <c r="HLU457" s="15"/>
      <c r="HLV457" s="15"/>
      <c r="HLW457" s="80"/>
      <c r="HLX457" s="52"/>
      <c r="HLY457" s="69"/>
      <c r="HLZ457" s="69"/>
      <c r="HMA457" s="69"/>
      <c r="HMB457" s="107"/>
      <c r="HMC457" s="2"/>
      <c r="HMD457" s="15"/>
      <c r="HME457" s="15"/>
      <c r="HMF457" s="80"/>
      <c r="HMG457" s="52"/>
      <c r="HMH457" s="69"/>
      <c r="HMI457" s="69"/>
      <c r="HMJ457" s="69"/>
      <c r="HMK457" s="107"/>
      <c r="HML457" s="2"/>
      <c r="HMM457" s="15"/>
      <c r="HMN457" s="15"/>
      <c r="HMO457" s="80"/>
      <c r="HMP457" s="52"/>
      <c r="HMQ457" s="69"/>
      <c r="HMR457" s="69"/>
      <c r="HMS457" s="69"/>
      <c r="HMT457" s="107"/>
      <c r="HMU457" s="2"/>
      <c r="HMV457" s="15"/>
      <c r="HMW457" s="15"/>
      <c r="HMX457" s="80"/>
      <c r="HMY457" s="52"/>
      <c r="HMZ457" s="69"/>
      <c r="HNA457" s="69"/>
      <c r="HNB457" s="69"/>
      <c r="HNC457" s="107"/>
      <c r="HND457" s="2"/>
      <c r="HNE457" s="15"/>
      <c r="HNF457" s="15"/>
      <c r="HNG457" s="80"/>
      <c r="HNH457" s="52"/>
      <c r="HNI457" s="69"/>
      <c r="HNJ457" s="69"/>
      <c r="HNK457" s="69"/>
      <c r="HNL457" s="107"/>
      <c r="HNM457" s="2"/>
      <c r="HNN457" s="15"/>
      <c r="HNO457" s="15"/>
      <c r="HNP457" s="80"/>
      <c r="HNQ457" s="52"/>
      <c r="HNR457" s="69"/>
      <c r="HNS457" s="69"/>
      <c r="HNT457" s="69"/>
      <c r="HNU457" s="107"/>
      <c r="HNV457" s="2"/>
      <c r="HNW457" s="15"/>
      <c r="HNX457" s="15"/>
      <c r="HNY457" s="80"/>
      <c r="HNZ457" s="52"/>
      <c r="HOA457" s="69"/>
      <c r="HOB457" s="69"/>
      <c r="HOC457" s="69"/>
      <c r="HOD457" s="107"/>
      <c r="HOE457" s="2"/>
      <c r="HOF457" s="15"/>
      <c r="HOG457" s="15"/>
      <c r="HOH457" s="80"/>
      <c r="HOI457" s="52"/>
      <c r="HOJ457" s="69"/>
      <c r="HOK457" s="69"/>
      <c r="HOL457" s="69"/>
      <c r="HOM457" s="107"/>
      <c r="HON457" s="2"/>
      <c r="HOO457" s="15"/>
      <c r="HOP457" s="15"/>
      <c r="HOQ457" s="80"/>
      <c r="HOR457" s="52"/>
      <c r="HOS457" s="69"/>
      <c r="HOT457" s="69"/>
      <c r="HOU457" s="69"/>
      <c r="HOV457" s="107"/>
      <c r="HOW457" s="2"/>
      <c r="HOX457" s="15"/>
      <c r="HOY457" s="15"/>
      <c r="HOZ457" s="80"/>
      <c r="HPA457" s="52"/>
      <c r="HPB457" s="69"/>
      <c r="HPC457" s="69"/>
      <c r="HPD457" s="69"/>
      <c r="HPE457" s="107"/>
      <c r="HPF457" s="2"/>
      <c r="HPG457" s="15"/>
      <c r="HPH457" s="15"/>
      <c r="HPI457" s="80"/>
      <c r="HPJ457" s="52"/>
      <c r="HPK457" s="69"/>
      <c r="HPL457" s="69"/>
      <c r="HPM457" s="69"/>
      <c r="HPN457" s="107"/>
      <c r="HPO457" s="2"/>
      <c r="HPP457" s="15"/>
      <c r="HPQ457" s="15"/>
      <c r="HPR457" s="80"/>
      <c r="HPS457" s="52"/>
      <c r="HPT457" s="69"/>
      <c r="HPU457" s="69"/>
      <c r="HPV457" s="69"/>
      <c r="HPW457" s="107"/>
      <c r="HPX457" s="2"/>
      <c r="HPY457" s="15"/>
      <c r="HPZ457" s="15"/>
      <c r="HQA457" s="80"/>
      <c r="HQB457" s="52"/>
      <c r="HQC457" s="69"/>
      <c r="HQD457" s="69"/>
      <c r="HQE457" s="69"/>
      <c r="HQF457" s="107"/>
      <c r="HQG457" s="2"/>
      <c r="HQH457" s="15"/>
      <c r="HQI457" s="15"/>
      <c r="HQJ457" s="80"/>
      <c r="HQK457" s="52"/>
      <c r="HQL457" s="69"/>
      <c r="HQM457" s="69"/>
      <c r="HQN457" s="69"/>
      <c r="HQO457" s="107"/>
      <c r="HQP457" s="2"/>
      <c r="HQQ457" s="15"/>
      <c r="HQR457" s="15"/>
      <c r="HQS457" s="80"/>
      <c r="HQT457" s="52"/>
      <c r="HQU457" s="69"/>
      <c r="HQV457" s="69"/>
      <c r="HQW457" s="69"/>
      <c r="HQX457" s="107"/>
      <c r="HQY457" s="2"/>
      <c r="HQZ457" s="15"/>
      <c r="HRA457" s="15"/>
      <c r="HRB457" s="80"/>
      <c r="HRC457" s="52"/>
      <c r="HRD457" s="69"/>
      <c r="HRE457" s="69"/>
      <c r="HRF457" s="69"/>
      <c r="HRG457" s="107"/>
      <c r="HRH457" s="2"/>
      <c r="HRI457" s="15"/>
      <c r="HRJ457" s="15"/>
      <c r="HRK457" s="80"/>
      <c r="HRL457" s="52"/>
      <c r="HRM457" s="69"/>
      <c r="HRN457" s="69"/>
      <c r="HRO457" s="69"/>
      <c r="HRP457" s="107"/>
      <c r="HRQ457" s="2"/>
      <c r="HRR457" s="15"/>
      <c r="HRS457" s="15"/>
      <c r="HRT457" s="80"/>
      <c r="HRU457" s="52"/>
      <c r="HRV457" s="69"/>
      <c r="HRW457" s="69"/>
      <c r="HRX457" s="69"/>
      <c r="HRY457" s="107"/>
      <c r="HRZ457" s="2"/>
      <c r="HSA457" s="15"/>
      <c r="HSB457" s="15"/>
      <c r="HSC457" s="80"/>
      <c r="HSD457" s="52"/>
      <c r="HSE457" s="69"/>
      <c r="HSF457" s="69"/>
      <c r="HSG457" s="69"/>
      <c r="HSH457" s="107"/>
      <c r="HSI457" s="2"/>
      <c r="HSJ457" s="15"/>
      <c r="HSK457" s="15"/>
      <c r="HSL457" s="80"/>
      <c r="HSM457" s="52"/>
      <c r="HSN457" s="69"/>
      <c r="HSO457" s="69"/>
      <c r="HSP457" s="69"/>
      <c r="HSQ457" s="107"/>
      <c r="HSR457" s="2"/>
      <c r="HSS457" s="15"/>
      <c r="HST457" s="15"/>
      <c r="HSU457" s="80"/>
      <c r="HSV457" s="52"/>
      <c r="HSW457" s="69"/>
      <c r="HSX457" s="69"/>
      <c r="HSY457" s="69"/>
      <c r="HSZ457" s="107"/>
      <c r="HTA457" s="2"/>
      <c r="HTB457" s="15"/>
      <c r="HTC457" s="15"/>
      <c r="HTD457" s="80"/>
      <c r="HTE457" s="52"/>
      <c r="HTF457" s="69"/>
      <c r="HTG457" s="69"/>
      <c r="HTH457" s="69"/>
      <c r="HTI457" s="107"/>
      <c r="HTJ457" s="2"/>
      <c r="HTK457" s="15"/>
      <c r="HTL457" s="15"/>
      <c r="HTM457" s="80"/>
      <c r="HTN457" s="52"/>
      <c r="HTO457" s="69"/>
      <c r="HTP457" s="69"/>
      <c r="HTQ457" s="69"/>
      <c r="HTR457" s="107"/>
      <c r="HTS457" s="2"/>
      <c r="HTT457" s="15"/>
      <c r="HTU457" s="15"/>
      <c r="HTV457" s="80"/>
      <c r="HTW457" s="52"/>
      <c r="HTX457" s="69"/>
      <c r="HTY457" s="69"/>
      <c r="HTZ457" s="69"/>
      <c r="HUA457" s="107"/>
      <c r="HUB457" s="2"/>
      <c r="HUC457" s="15"/>
      <c r="HUD457" s="15"/>
      <c r="HUE457" s="80"/>
      <c r="HUF457" s="52"/>
      <c r="HUG457" s="69"/>
      <c r="HUH457" s="69"/>
      <c r="HUI457" s="69"/>
      <c r="HUJ457" s="107"/>
      <c r="HUK457" s="2"/>
      <c r="HUL457" s="15"/>
      <c r="HUM457" s="15"/>
      <c r="HUN457" s="80"/>
      <c r="HUO457" s="52"/>
      <c r="HUP457" s="69"/>
      <c r="HUQ457" s="69"/>
      <c r="HUR457" s="69"/>
      <c r="HUS457" s="107"/>
      <c r="HUT457" s="2"/>
      <c r="HUU457" s="15"/>
      <c r="HUV457" s="15"/>
      <c r="HUW457" s="80"/>
      <c r="HUX457" s="52"/>
      <c r="HUY457" s="69"/>
      <c r="HUZ457" s="69"/>
      <c r="HVA457" s="69"/>
      <c r="HVB457" s="107"/>
      <c r="HVC457" s="2"/>
      <c r="HVD457" s="15"/>
      <c r="HVE457" s="15"/>
      <c r="HVF457" s="80"/>
      <c r="HVG457" s="52"/>
      <c r="HVH457" s="69"/>
      <c r="HVI457" s="69"/>
      <c r="HVJ457" s="69"/>
      <c r="HVK457" s="107"/>
      <c r="HVL457" s="2"/>
      <c r="HVM457" s="15"/>
      <c r="HVN457" s="15"/>
      <c r="HVO457" s="80"/>
      <c r="HVP457" s="52"/>
      <c r="HVQ457" s="69"/>
      <c r="HVR457" s="69"/>
      <c r="HVS457" s="69"/>
      <c r="HVT457" s="107"/>
      <c r="HVU457" s="2"/>
      <c r="HVV457" s="15"/>
      <c r="HVW457" s="15"/>
      <c r="HVX457" s="80"/>
      <c r="HVY457" s="52"/>
      <c r="HVZ457" s="69"/>
      <c r="HWA457" s="69"/>
      <c r="HWB457" s="69"/>
      <c r="HWC457" s="107"/>
      <c r="HWD457" s="2"/>
      <c r="HWE457" s="15"/>
      <c r="HWF457" s="15"/>
      <c r="HWG457" s="80"/>
      <c r="HWH457" s="52"/>
      <c r="HWI457" s="69"/>
      <c r="HWJ457" s="69"/>
      <c r="HWK457" s="69"/>
      <c r="HWL457" s="107"/>
      <c r="HWM457" s="2"/>
      <c r="HWN457" s="15"/>
      <c r="HWO457" s="15"/>
      <c r="HWP457" s="80"/>
      <c r="HWQ457" s="52"/>
      <c r="HWR457" s="69"/>
      <c r="HWS457" s="69"/>
      <c r="HWT457" s="69"/>
      <c r="HWU457" s="107"/>
      <c r="HWV457" s="2"/>
      <c r="HWW457" s="15"/>
      <c r="HWX457" s="15"/>
      <c r="HWY457" s="80"/>
      <c r="HWZ457" s="52"/>
      <c r="HXA457" s="69"/>
      <c r="HXB457" s="69"/>
      <c r="HXC457" s="69"/>
      <c r="HXD457" s="107"/>
      <c r="HXE457" s="2"/>
      <c r="HXF457" s="15"/>
      <c r="HXG457" s="15"/>
      <c r="HXH457" s="80"/>
      <c r="HXI457" s="52"/>
      <c r="HXJ457" s="69"/>
      <c r="HXK457" s="69"/>
      <c r="HXL457" s="69"/>
      <c r="HXM457" s="107"/>
      <c r="HXN457" s="2"/>
      <c r="HXO457" s="15"/>
      <c r="HXP457" s="15"/>
      <c r="HXQ457" s="80"/>
      <c r="HXR457" s="52"/>
      <c r="HXS457" s="69"/>
      <c r="HXT457" s="69"/>
      <c r="HXU457" s="69"/>
      <c r="HXV457" s="107"/>
      <c r="HXW457" s="2"/>
      <c r="HXX457" s="15"/>
      <c r="HXY457" s="15"/>
      <c r="HXZ457" s="80"/>
      <c r="HYA457" s="52"/>
      <c r="HYB457" s="69"/>
      <c r="HYC457" s="69"/>
      <c r="HYD457" s="69"/>
      <c r="HYE457" s="107"/>
      <c r="HYF457" s="2"/>
      <c r="HYG457" s="15"/>
      <c r="HYH457" s="15"/>
      <c r="HYI457" s="80"/>
      <c r="HYJ457" s="52"/>
      <c r="HYK457" s="69"/>
      <c r="HYL457" s="69"/>
      <c r="HYM457" s="69"/>
      <c r="HYN457" s="107"/>
      <c r="HYO457" s="2"/>
      <c r="HYP457" s="15"/>
      <c r="HYQ457" s="15"/>
      <c r="HYR457" s="80"/>
      <c r="HYS457" s="52"/>
      <c r="HYT457" s="69"/>
      <c r="HYU457" s="69"/>
      <c r="HYV457" s="69"/>
      <c r="HYW457" s="107"/>
      <c r="HYX457" s="2"/>
      <c r="HYY457" s="15"/>
      <c r="HYZ457" s="15"/>
      <c r="HZA457" s="80"/>
      <c r="HZB457" s="52"/>
      <c r="HZC457" s="69"/>
      <c r="HZD457" s="69"/>
      <c r="HZE457" s="69"/>
      <c r="HZF457" s="107"/>
      <c r="HZG457" s="2"/>
      <c r="HZH457" s="15"/>
      <c r="HZI457" s="15"/>
      <c r="HZJ457" s="80"/>
      <c r="HZK457" s="52"/>
      <c r="HZL457" s="69"/>
      <c r="HZM457" s="69"/>
      <c r="HZN457" s="69"/>
      <c r="HZO457" s="107"/>
      <c r="HZP457" s="2"/>
      <c r="HZQ457" s="15"/>
      <c r="HZR457" s="15"/>
      <c r="HZS457" s="80"/>
      <c r="HZT457" s="52"/>
      <c r="HZU457" s="69"/>
      <c r="HZV457" s="69"/>
      <c r="HZW457" s="69"/>
      <c r="HZX457" s="107"/>
      <c r="HZY457" s="2"/>
      <c r="HZZ457" s="15"/>
      <c r="IAA457" s="15"/>
      <c r="IAB457" s="80"/>
      <c r="IAC457" s="52"/>
      <c r="IAD457" s="69"/>
      <c r="IAE457" s="69"/>
      <c r="IAF457" s="69"/>
      <c r="IAG457" s="107"/>
      <c r="IAH457" s="2"/>
      <c r="IAI457" s="15"/>
      <c r="IAJ457" s="15"/>
      <c r="IAK457" s="80"/>
      <c r="IAL457" s="52"/>
      <c r="IAM457" s="69"/>
      <c r="IAN457" s="69"/>
      <c r="IAO457" s="69"/>
      <c r="IAP457" s="107"/>
      <c r="IAQ457" s="2"/>
      <c r="IAR457" s="15"/>
      <c r="IAS457" s="15"/>
      <c r="IAT457" s="80"/>
      <c r="IAU457" s="52"/>
      <c r="IAV457" s="69"/>
      <c r="IAW457" s="69"/>
      <c r="IAX457" s="69"/>
      <c r="IAY457" s="107"/>
      <c r="IAZ457" s="2"/>
      <c r="IBA457" s="15"/>
      <c r="IBB457" s="15"/>
      <c r="IBC457" s="80"/>
      <c r="IBD457" s="52"/>
      <c r="IBE457" s="69"/>
      <c r="IBF457" s="69"/>
      <c r="IBG457" s="69"/>
      <c r="IBH457" s="107"/>
      <c r="IBI457" s="2"/>
      <c r="IBJ457" s="15"/>
      <c r="IBK457" s="15"/>
      <c r="IBL457" s="80"/>
      <c r="IBM457" s="52"/>
      <c r="IBN457" s="69"/>
      <c r="IBO457" s="69"/>
      <c r="IBP457" s="69"/>
      <c r="IBQ457" s="107"/>
      <c r="IBR457" s="2"/>
      <c r="IBS457" s="15"/>
      <c r="IBT457" s="15"/>
      <c r="IBU457" s="80"/>
      <c r="IBV457" s="52"/>
      <c r="IBW457" s="69"/>
      <c r="IBX457" s="69"/>
      <c r="IBY457" s="69"/>
      <c r="IBZ457" s="107"/>
      <c r="ICA457" s="2"/>
      <c r="ICB457" s="15"/>
      <c r="ICC457" s="15"/>
      <c r="ICD457" s="80"/>
      <c r="ICE457" s="52"/>
      <c r="ICF457" s="69"/>
      <c r="ICG457" s="69"/>
      <c r="ICH457" s="69"/>
      <c r="ICI457" s="107"/>
      <c r="ICJ457" s="2"/>
      <c r="ICK457" s="15"/>
      <c r="ICL457" s="15"/>
      <c r="ICM457" s="80"/>
      <c r="ICN457" s="52"/>
      <c r="ICO457" s="69"/>
      <c r="ICP457" s="69"/>
      <c r="ICQ457" s="69"/>
      <c r="ICR457" s="107"/>
      <c r="ICS457" s="2"/>
      <c r="ICT457" s="15"/>
      <c r="ICU457" s="15"/>
      <c r="ICV457" s="80"/>
      <c r="ICW457" s="52"/>
      <c r="ICX457" s="69"/>
      <c r="ICY457" s="69"/>
      <c r="ICZ457" s="69"/>
      <c r="IDA457" s="107"/>
      <c r="IDB457" s="2"/>
      <c r="IDC457" s="15"/>
      <c r="IDD457" s="15"/>
      <c r="IDE457" s="80"/>
      <c r="IDF457" s="52"/>
      <c r="IDG457" s="69"/>
      <c r="IDH457" s="69"/>
      <c r="IDI457" s="69"/>
      <c r="IDJ457" s="107"/>
      <c r="IDK457" s="2"/>
      <c r="IDL457" s="15"/>
      <c r="IDM457" s="15"/>
      <c r="IDN457" s="80"/>
      <c r="IDO457" s="52"/>
      <c r="IDP457" s="69"/>
      <c r="IDQ457" s="69"/>
      <c r="IDR457" s="69"/>
      <c r="IDS457" s="107"/>
      <c r="IDT457" s="2"/>
      <c r="IDU457" s="15"/>
      <c r="IDV457" s="15"/>
      <c r="IDW457" s="80"/>
      <c r="IDX457" s="52"/>
      <c r="IDY457" s="69"/>
      <c r="IDZ457" s="69"/>
      <c r="IEA457" s="69"/>
      <c r="IEB457" s="107"/>
      <c r="IEC457" s="2"/>
      <c r="IED457" s="15"/>
      <c r="IEE457" s="15"/>
      <c r="IEF457" s="80"/>
      <c r="IEG457" s="52"/>
      <c r="IEH457" s="69"/>
      <c r="IEI457" s="69"/>
      <c r="IEJ457" s="69"/>
      <c r="IEK457" s="107"/>
      <c r="IEL457" s="2"/>
      <c r="IEM457" s="15"/>
      <c r="IEN457" s="15"/>
      <c r="IEO457" s="80"/>
      <c r="IEP457" s="52"/>
      <c r="IEQ457" s="69"/>
      <c r="IER457" s="69"/>
      <c r="IES457" s="69"/>
      <c r="IET457" s="107"/>
      <c r="IEU457" s="2"/>
      <c r="IEV457" s="15"/>
      <c r="IEW457" s="15"/>
      <c r="IEX457" s="80"/>
      <c r="IEY457" s="52"/>
      <c r="IEZ457" s="69"/>
      <c r="IFA457" s="69"/>
      <c r="IFB457" s="69"/>
      <c r="IFC457" s="107"/>
      <c r="IFD457" s="2"/>
      <c r="IFE457" s="15"/>
      <c r="IFF457" s="15"/>
      <c r="IFG457" s="80"/>
      <c r="IFH457" s="52"/>
      <c r="IFI457" s="69"/>
      <c r="IFJ457" s="69"/>
      <c r="IFK457" s="69"/>
      <c r="IFL457" s="107"/>
      <c r="IFM457" s="2"/>
      <c r="IFN457" s="15"/>
      <c r="IFO457" s="15"/>
      <c r="IFP457" s="80"/>
      <c r="IFQ457" s="52"/>
      <c r="IFR457" s="69"/>
      <c r="IFS457" s="69"/>
      <c r="IFT457" s="69"/>
      <c r="IFU457" s="107"/>
      <c r="IFV457" s="2"/>
      <c r="IFW457" s="15"/>
      <c r="IFX457" s="15"/>
      <c r="IFY457" s="80"/>
      <c r="IFZ457" s="52"/>
      <c r="IGA457" s="69"/>
      <c r="IGB457" s="69"/>
      <c r="IGC457" s="69"/>
      <c r="IGD457" s="107"/>
      <c r="IGE457" s="2"/>
      <c r="IGF457" s="15"/>
      <c r="IGG457" s="15"/>
      <c r="IGH457" s="80"/>
      <c r="IGI457" s="52"/>
      <c r="IGJ457" s="69"/>
      <c r="IGK457" s="69"/>
      <c r="IGL457" s="69"/>
      <c r="IGM457" s="107"/>
      <c r="IGN457" s="2"/>
      <c r="IGO457" s="15"/>
      <c r="IGP457" s="15"/>
      <c r="IGQ457" s="80"/>
      <c r="IGR457" s="52"/>
      <c r="IGS457" s="69"/>
      <c r="IGT457" s="69"/>
      <c r="IGU457" s="69"/>
      <c r="IGV457" s="107"/>
      <c r="IGW457" s="2"/>
      <c r="IGX457" s="15"/>
      <c r="IGY457" s="15"/>
      <c r="IGZ457" s="80"/>
      <c r="IHA457" s="52"/>
      <c r="IHB457" s="69"/>
      <c r="IHC457" s="69"/>
      <c r="IHD457" s="69"/>
      <c r="IHE457" s="107"/>
      <c r="IHF457" s="2"/>
      <c r="IHG457" s="15"/>
      <c r="IHH457" s="15"/>
      <c r="IHI457" s="80"/>
      <c r="IHJ457" s="52"/>
      <c r="IHK457" s="69"/>
      <c r="IHL457" s="69"/>
      <c r="IHM457" s="69"/>
      <c r="IHN457" s="107"/>
      <c r="IHO457" s="2"/>
      <c r="IHP457" s="15"/>
      <c r="IHQ457" s="15"/>
      <c r="IHR457" s="80"/>
      <c r="IHS457" s="52"/>
      <c r="IHT457" s="69"/>
      <c r="IHU457" s="69"/>
      <c r="IHV457" s="69"/>
      <c r="IHW457" s="107"/>
      <c r="IHX457" s="2"/>
      <c r="IHY457" s="15"/>
      <c r="IHZ457" s="15"/>
      <c r="IIA457" s="80"/>
      <c r="IIB457" s="52"/>
      <c r="IIC457" s="69"/>
      <c r="IID457" s="69"/>
      <c r="IIE457" s="69"/>
      <c r="IIF457" s="107"/>
      <c r="IIG457" s="2"/>
      <c r="IIH457" s="15"/>
      <c r="III457" s="15"/>
      <c r="IIJ457" s="80"/>
      <c r="IIK457" s="52"/>
      <c r="IIL457" s="69"/>
      <c r="IIM457" s="69"/>
      <c r="IIN457" s="69"/>
      <c r="IIO457" s="107"/>
      <c r="IIP457" s="2"/>
      <c r="IIQ457" s="15"/>
      <c r="IIR457" s="15"/>
      <c r="IIS457" s="80"/>
      <c r="IIT457" s="52"/>
      <c r="IIU457" s="69"/>
      <c r="IIV457" s="69"/>
      <c r="IIW457" s="69"/>
      <c r="IIX457" s="107"/>
      <c r="IIY457" s="2"/>
      <c r="IIZ457" s="15"/>
      <c r="IJA457" s="15"/>
      <c r="IJB457" s="80"/>
      <c r="IJC457" s="52"/>
      <c r="IJD457" s="69"/>
      <c r="IJE457" s="69"/>
      <c r="IJF457" s="69"/>
      <c r="IJG457" s="107"/>
      <c r="IJH457" s="2"/>
      <c r="IJI457" s="15"/>
      <c r="IJJ457" s="15"/>
      <c r="IJK457" s="80"/>
      <c r="IJL457" s="52"/>
      <c r="IJM457" s="69"/>
      <c r="IJN457" s="69"/>
      <c r="IJO457" s="69"/>
      <c r="IJP457" s="107"/>
      <c r="IJQ457" s="2"/>
      <c r="IJR457" s="15"/>
      <c r="IJS457" s="15"/>
      <c r="IJT457" s="80"/>
      <c r="IJU457" s="52"/>
      <c r="IJV457" s="69"/>
      <c r="IJW457" s="69"/>
      <c r="IJX457" s="69"/>
      <c r="IJY457" s="107"/>
      <c r="IJZ457" s="2"/>
      <c r="IKA457" s="15"/>
      <c r="IKB457" s="15"/>
      <c r="IKC457" s="80"/>
      <c r="IKD457" s="52"/>
      <c r="IKE457" s="69"/>
      <c r="IKF457" s="69"/>
      <c r="IKG457" s="69"/>
      <c r="IKH457" s="107"/>
      <c r="IKI457" s="2"/>
      <c r="IKJ457" s="15"/>
      <c r="IKK457" s="15"/>
      <c r="IKL457" s="80"/>
      <c r="IKM457" s="52"/>
      <c r="IKN457" s="69"/>
      <c r="IKO457" s="69"/>
      <c r="IKP457" s="69"/>
      <c r="IKQ457" s="107"/>
      <c r="IKR457" s="2"/>
      <c r="IKS457" s="15"/>
      <c r="IKT457" s="15"/>
      <c r="IKU457" s="80"/>
      <c r="IKV457" s="52"/>
      <c r="IKW457" s="69"/>
      <c r="IKX457" s="69"/>
      <c r="IKY457" s="69"/>
      <c r="IKZ457" s="107"/>
      <c r="ILA457" s="2"/>
      <c r="ILB457" s="15"/>
      <c r="ILC457" s="15"/>
      <c r="ILD457" s="80"/>
      <c r="ILE457" s="52"/>
      <c r="ILF457" s="69"/>
      <c r="ILG457" s="69"/>
      <c r="ILH457" s="69"/>
      <c r="ILI457" s="107"/>
      <c r="ILJ457" s="2"/>
      <c r="ILK457" s="15"/>
      <c r="ILL457" s="15"/>
      <c r="ILM457" s="80"/>
      <c r="ILN457" s="52"/>
      <c r="ILO457" s="69"/>
      <c r="ILP457" s="69"/>
      <c r="ILQ457" s="69"/>
      <c r="ILR457" s="107"/>
      <c r="ILS457" s="2"/>
      <c r="ILT457" s="15"/>
      <c r="ILU457" s="15"/>
      <c r="ILV457" s="80"/>
      <c r="ILW457" s="52"/>
      <c r="ILX457" s="69"/>
      <c r="ILY457" s="69"/>
      <c r="ILZ457" s="69"/>
      <c r="IMA457" s="107"/>
      <c r="IMB457" s="2"/>
      <c r="IMC457" s="15"/>
      <c r="IMD457" s="15"/>
      <c r="IME457" s="80"/>
      <c r="IMF457" s="52"/>
      <c r="IMG457" s="69"/>
      <c r="IMH457" s="69"/>
      <c r="IMI457" s="69"/>
      <c r="IMJ457" s="107"/>
      <c r="IMK457" s="2"/>
      <c r="IML457" s="15"/>
      <c r="IMM457" s="15"/>
      <c r="IMN457" s="80"/>
      <c r="IMO457" s="52"/>
      <c r="IMP457" s="69"/>
      <c r="IMQ457" s="69"/>
      <c r="IMR457" s="69"/>
      <c r="IMS457" s="107"/>
      <c r="IMT457" s="2"/>
      <c r="IMU457" s="15"/>
      <c r="IMV457" s="15"/>
      <c r="IMW457" s="80"/>
      <c r="IMX457" s="52"/>
      <c r="IMY457" s="69"/>
      <c r="IMZ457" s="69"/>
      <c r="INA457" s="69"/>
      <c r="INB457" s="107"/>
      <c r="INC457" s="2"/>
      <c r="IND457" s="15"/>
      <c r="INE457" s="15"/>
      <c r="INF457" s="80"/>
      <c r="ING457" s="52"/>
      <c r="INH457" s="69"/>
      <c r="INI457" s="69"/>
      <c r="INJ457" s="69"/>
      <c r="INK457" s="107"/>
      <c r="INL457" s="2"/>
      <c r="INM457" s="15"/>
      <c r="INN457" s="15"/>
      <c r="INO457" s="80"/>
      <c r="INP457" s="52"/>
      <c r="INQ457" s="69"/>
      <c r="INR457" s="69"/>
      <c r="INS457" s="69"/>
      <c r="INT457" s="107"/>
      <c r="INU457" s="2"/>
      <c r="INV457" s="15"/>
      <c r="INW457" s="15"/>
      <c r="INX457" s="80"/>
      <c r="INY457" s="52"/>
      <c r="INZ457" s="69"/>
      <c r="IOA457" s="69"/>
      <c r="IOB457" s="69"/>
      <c r="IOC457" s="107"/>
      <c r="IOD457" s="2"/>
      <c r="IOE457" s="15"/>
      <c r="IOF457" s="15"/>
      <c r="IOG457" s="80"/>
      <c r="IOH457" s="52"/>
      <c r="IOI457" s="69"/>
      <c r="IOJ457" s="69"/>
      <c r="IOK457" s="69"/>
      <c r="IOL457" s="107"/>
      <c r="IOM457" s="2"/>
      <c r="ION457" s="15"/>
      <c r="IOO457" s="15"/>
      <c r="IOP457" s="80"/>
      <c r="IOQ457" s="52"/>
      <c r="IOR457" s="69"/>
      <c r="IOS457" s="69"/>
      <c r="IOT457" s="69"/>
      <c r="IOU457" s="107"/>
      <c r="IOV457" s="2"/>
      <c r="IOW457" s="15"/>
      <c r="IOX457" s="15"/>
      <c r="IOY457" s="80"/>
      <c r="IOZ457" s="52"/>
      <c r="IPA457" s="69"/>
      <c r="IPB457" s="69"/>
      <c r="IPC457" s="69"/>
      <c r="IPD457" s="107"/>
      <c r="IPE457" s="2"/>
      <c r="IPF457" s="15"/>
      <c r="IPG457" s="15"/>
      <c r="IPH457" s="80"/>
      <c r="IPI457" s="52"/>
      <c r="IPJ457" s="69"/>
      <c r="IPK457" s="69"/>
      <c r="IPL457" s="69"/>
      <c r="IPM457" s="107"/>
      <c r="IPN457" s="2"/>
      <c r="IPO457" s="15"/>
      <c r="IPP457" s="15"/>
      <c r="IPQ457" s="80"/>
      <c r="IPR457" s="52"/>
      <c r="IPS457" s="69"/>
      <c r="IPT457" s="69"/>
      <c r="IPU457" s="69"/>
      <c r="IPV457" s="107"/>
      <c r="IPW457" s="2"/>
      <c r="IPX457" s="15"/>
      <c r="IPY457" s="15"/>
      <c r="IPZ457" s="80"/>
      <c r="IQA457" s="52"/>
      <c r="IQB457" s="69"/>
      <c r="IQC457" s="69"/>
      <c r="IQD457" s="69"/>
      <c r="IQE457" s="107"/>
      <c r="IQF457" s="2"/>
      <c r="IQG457" s="15"/>
      <c r="IQH457" s="15"/>
      <c r="IQI457" s="80"/>
      <c r="IQJ457" s="52"/>
      <c r="IQK457" s="69"/>
      <c r="IQL457" s="69"/>
      <c r="IQM457" s="69"/>
      <c r="IQN457" s="107"/>
      <c r="IQO457" s="2"/>
      <c r="IQP457" s="15"/>
      <c r="IQQ457" s="15"/>
      <c r="IQR457" s="80"/>
      <c r="IQS457" s="52"/>
      <c r="IQT457" s="69"/>
      <c r="IQU457" s="69"/>
      <c r="IQV457" s="69"/>
      <c r="IQW457" s="107"/>
      <c r="IQX457" s="2"/>
      <c r="IQY457" s="15"/>
      <c r="IQZ457" s="15"/>
      <c r="IRA457" s="80"/>
      <c r="IRB457" s="52"/>
      <c r="IRC457" s="69"/>
      <c r="IRD457" s="69"/>
      <c r="IRE457" s="69"/>
      <c r="IRF457" s="107"/>
      <c r="IRG457" s="2"/>
      <c r="IRH457" s="15"/>
      <c r="IRI457" s="15"/>
      <c r="IRJ457" s="80"/>
      <c r="IRK457" s="52"/>
      <c r="IRL457" s="69"/>
      <c r="IRM457" s="69"/>
      <c r="IRN457" s="69"/>
      <c r="IRO457" s="107"/>
      <c r="IRP457" s="2"/>
      <c r="IRQ457" s="15"/>
      <c r="IRR457" s="15"/>
      <c r="IRS457" s="80"/>
      <c r="IRT457" s="52"/>
      <c r="IRU457" s="69"/>
      <c r="IRV457" s="69"/>
      <c r="IRW457" s="69"/>
      <c r="IRX457" s="107"/>
      <c r="IRY457" s="2"/>
      <c r="IRZ457" s="15"/>
      <c r="ISA457" s="15"/>
      <c r="ISB457" s="80"/>
      <c r="ISC457" s="52"/>
      <c r="ISD457" s="69"/>
      <c r="ISE457" s="69"/>
      <c r="ISF457" s="69"/>
      <c r="ISG457" s="107"/>
      <c r="ISH457" s="2"/>
      <c r="ISI457" s="15"/>
      <c r="ISJ457" s="15"/>
      <c r="ISK457" s="80"/>
      <c r="ISL457" s="52"/>
      <c r="ISM457" s="69"/>
      <c r="ISN457" s="69"/>
      <c r="ISO457" s="69"/>
      <c r="ISP457" s="107"/>
      <c r="ISQ457" s="2"/>
      <c r="ISR457" s="15"/>
      <c r="ISS457" s="15"/>
      <c r="IST457" s="80"/>
      <c r="ISU457" s="52"/>
      <c r="ISV457" s="69"/>
      <c r="ISW457" s="69"/>
      <c r="ISX457" s="69"/>
      <c r="ISY457" s="107"/>
      <c r="ISZ457" s="2"/>
      <c r="ITA457" s="15"/>
      <c r="ITB457" s="15"/>
      <c r="ITC457" s="80"/>
      <c r="ITD457" s="52"/>
      <c r="ITE457" s="69"/>
      <c r="ITF457" s="69"/>
      <c r="ITG457" s="69"/>
      <c r="ITH457" s="107"/>
      <c r="ITI457" s="2"/>
      <c r="ITJ457" s="15"/>
      <c r="ITK457" s="15"/>
      <c r="ITL457" s="80"/>
      <c r="ITM457" s="52"/>
      <c r="ITN457" s="69"/>
      <c r="ITO457" s="69"/>
      <c r="ITP457" s="69"/>
      <c r="ITQ457" s="107"/>
      <c r="ITR457" s="2"/>
      <c r="ITS457" s="15"/>
      <c r="ITT457" s="15"/>
      <c r="ITU457" s="80"/>
      <c r="ITV457" s="52"/>
      <c r="ITW457" s="69"/>
      <c r="ITX457" s="69"/>
      <c r="ITY457" s="69"/>
      <c r="ITZ457" s="107"/>
      <c r="IUA457" s="2"/>
      <c r="IUB457" s="15"/>
      <c r="IUC457" s="15"/>
      <c r="IUD457" s="80"/>
      <c r="IUE457" s="52"/>
      <c r="IUF457" s="69"/>
      <c r="IUG457" s="69"/>
      <c r="IUH457" s="69"/>
      <c r="IUI457" s="107"/>
      <c r="IUJ457" s="2"/>
      <c r="IUK457" s="15"/>
      <c r="IUL457" s="15"/>
      <c r="IUM457" s="80"/>
      <c r="IUN457" s="52"/>
      <c r="IUO457" s="69"/>
      <c r="IUP457" s="69"/>
      <c r="IUQ457" s="69"/>
      <c r="IUR457" s="107"/>
      <c r="IUS457" s="2"/>
      <c r="IUT457" s="15"/>
      <c r="IUU457" s="15"/>
      <c r="IUV457" s="80"/>
      <c r="IUW457" s="52"/>
      <c r="IUX457" s="69"/>
      <c r="IUY457" s="69"/>
      <c r="IUZ457" s="69"/>
      <c r="IVA457" s="107"/>
      <c r="IVB457" s="2"/>
      <c r="IVC457" s="15"/>
      <c r="IVD457" s="15"/>
      <c r="IVE457" s="80"/>
      <c r="IVF457" s="52"/>
      <c r="IVG457" s="69"/>
      <c r="IVH457" s="69"/>
      <c r="IVI457" s="69"/>
      <c r="IVJ457" s="107"/>
      <c r="IVK457" s="2"/>
      <c r="IVL457" s="15"/>
      <c r="IVM457" s="15"/>
      <c r="IVN457" s="80"/>
      <c r="IVO457" s="52"/>
      <c r="IVP457" s="69"/>
      <c r="IVQ457" s="69"/>
      <c r="IVR457" s="69"/>
      <c r="IVS457" s="107"/>
      <c r="IVT457" s="2"/>
      <c r="IVU457" s="15"/>
      <c r="IVV457" s="15"/>
      <c r="IVW457" s="80"/>
      <c r="IVX457" s="52"/>
      <c r="IVY457" s="69"/>
      <c r="IVZ457" s="69"/>
      <c r="IWA457" s="69"/>
      <c r="IWB457" s="107"/>
      <c r="IWC457" s="2"/>
      <c r="IWD457" s="15"/>
      <c r="IWE457" s="15"/>
      <c r="IWF457" s="80"/>
      <c r="IWG457" s="52"/>
      <c r="IWH457" s="69"/>
      <c r="IWI457" s="69"/>
      <c r="IWJ457" s="69"/>
      <c r="IWK457" s="107"/>
      <c r="IWL457" s="2"/>
      <c r="IWM457" s="15"/>
      <c r="IWN457" s="15"/>
      <c r="IWO457" s="80"/>
      <c r="IWP457" s="52"/>
      <c r="IWQ457" s="69"/>
      <c r="IWR457" s="69"/>
      <c r="IWS457" s="69"/>
      <c r="IWT457" s="107"/>
      <c r="IWU457" s="2"/>
      <c r="IWV457" s="15"/>
      <c r="IWW457" s="15"/>
      <c r="IWX457" s="80"/>
      <c r="IWY457" s="52"/>
      <c r="IWZ457" s="69"/>
      <c r="IXA457" s="69"/>
      <c r="IXB457" s="69"/>
      <c r="IXC457" s="107"/>
      <c r="IXD457" s="2"/>
      <c r="IXE457" s="15"/>
      <c r="IXF457" s="15"/>
      <c r="IXG457" s="80"/>
      <c r="IXH457" s="52"/>
      <c r="IXI457" s="69"/>
      <c r="IXJ457" s="69"/>
      <c r="IXK457" s="69"/>
      <c r="IXL457" s="107"/>
      <c r="IXM457" s="2"/>
      <c r="IXN457" s="15"/>
      <c r="IXO457" s="15"/>
      <c r="IXP457" s="80"/>
      <c r="IXQ457" s="52"/>
      <c r="IXR457" s="69"/>
      <c r="IXS457" s="69"/>
      <c r="IXT457" s="69"/>
      <c r="IXU457" s="107"/>
      <c r="IXV457" s="2"/>
      <c r="IXW457" s="15"/>
      <c r="IXX457" s="15"/>
      <c r="IXY457" s="80"/>
      <c r="IXZ457" s="52"/>
      <c r="IYA457" s="69"/>
      <c r="IYB457" s="69"/>
      <c r="IYC457" s="69"/>
      <c r="IYD457" s="107"/>
      <c r="IYE457" s="2"/>
      <c r="IYF457" s="15"/>
      <c r="IYG457" s="15"/>
      <c r="IYH457" s="80"/>
      <c r="IYI457" s="52"/>
      <c r="IYJ457" s="69"/>
      <c r="IYK457" s="69"/>
      <c r="IYL457" s="69"/>
      <c r="IYM457" s="107"/>
      <c r="IYN457" s="2"/>
      <c r="IYO457" s="15"/>
      <c r="IYP457" s="15"/>
      <c r="IYQ457" s="80"/>
      <c r="IYR457" s="52"/>
      <c r="IYS457" s="69"/>
      <c r="IYT457" s="69"/>
      <c r="IYU457" s="69"/>
      <c r="IYV457" s="107"/>
      <c r="IYW457" s="2"/>
      <c r="IYX457" s="15"/>
      <c r="IYY457" s="15"/>
      <c r="IYZ457" s="80"/>
      <c r="IZA457" s="52"/>
      <c r="IZB457" s="69"/>
      <c r="IZC457" s="69"/>
      <c r="IZD457" s="69"/>
      <c r="IZE457" s="107"/>
      <c r="IZF457" s="2"/>
      <c r="IZG457" s="15"/>
      <c r="IZH457" s="15"/>
      <c r="IZI457" s="80"/>
      <c r="IZJ457" s="52"/>
      <c r="IZK457" s="69"/>
      <c r="IZL457" s="69"/>
      <c r="IZM457" s="69"/>
      <c r="IZN457" s="107"/>
      <c r="IZO457" s="2"/>
      <c r="IZP457" s="15"/>
      <c r="IZQ457" s="15"/>
      <c r="IZR457" s="80"/>
      <c r="IZS457" s="52"/>
      <c r="IZT457" s="69"/>
      <c r="IZU457" s="69"/>
      <c r="IZV457" s="69"/>
      <c r="IZW457" s="107"/>
      <c r="IZX457" s="2"/>
      <c r="IZY457" s="15"/>
      <c r="IZZ457" s="15"/>
      <c r="JAA457" s="80"/>
      <c r="JAB457" s="52"/>
      <c r="JAC457" s="69"/>
      <c r="JAD457" s="69"/>
      <c r="JAE457" s="69"/>
      <c r="JAF457" s="107"/>
      <c r="JAG457" s="2"/>
      <c r="JAH457" s="15"/>
      <c r="JAI457" s="15"/>
      <c r="JAJ457" s="80"/>
      <c r="JAK457" s="52"/>
      <c r="JAL457" s="69"/>
      <c r="JAM457" s="69"/>
      <c r="JAN457" s="69"/>
      <c r="JAO457" s="107"/>
      <c r="JAP457" s="2"/>
      <c r="JAQ457" s="15"/>
      <c r="JAR457" s="15"/>
      <c r="JAS457" s="80"/>
      <c r="JAT457" s="52"/>
      <c r="JAU457" s="69"/>
      <c r="JAV457" s="69"/>
      <c r="JAW457" s="69"/>
      <c r="JAX457" s="107"/>
      <c r="JAY457" s="2"/>
      <c r="JAZ457" s="15"/>
      <c r="JBA457" s="15"/>
      <c r="JBB457" s="80"/>
      <c r="JBC457" s="52"/>
      <c r="JBD457" s="69"/>
      <c r="JBE457" s="69"/>
      <c r="JBF457" s="69"/>
      <c r="JBG457" s="107"/>
      <c r="JBH457" s="2"/>
      <c r="JBI457" s="15"/>
      <c r="JBJ457" s="15"/>
      <c r="JBK457" s="80"/>
      <c r="JBL457" s="52"/>
      <c r="JBM457" s="69"/>
      <c r="JBN457" s="69"/>
      <c r="JBO457" s="69"/>
      <c r="JBP457" s="107"/>
      <c r="JBQ457" s="2"/>
      <c r="JBR457" s="15"/>
      <c r="JBS457" s="15"/>
      <c r="JBT457" s="80"/>
      <c r="JBU457" s="52"/>
      <c r="JBV457" s="69"/>
      <c r="JBW457" s="69"/>
      <c r="JBX457" s="69"/>
      <c r="JBY457" s="107"/>
      <c r="JBZ457" s="2"/>
      <c r="JCA457" s="15"/>
      <c r="JCB457" s="15"/>
      <c r="JCC457" s="80"/>
      <c r="JCD457" s="52"/>
      <c r="JCE457" s="69"/>
      <c r="JCF457" s="69"/>
      <c r="JCG457" s="69"/>
      <c r="JCH457" s="107"/>
      <c r="JCI457" s="2"/>
      <c r="JCJ457" s="15"/>
      <c r="JCK457" s="15"/>
      <c r="JCL457" s="80"/>
      <c r="JCM457" s="52"/>
      <c r="JCN457" s="69"/>
      <c r="JCO457" s="69"/>
      <c r="JCP457" s="69"/>
      <c r="JCQ457" s="107"/>
      <c r="JCR457" s="2"/>
      <c r="JCS457" s="15"/>
      <c r="JCT457" s="15"/>
      <c r="JCU457" s="80"/>
      <c r="JCV457" s="52"/>
      <c r="JCW457" s="69"/>
      <c r="JCX457" s="69"/>
      <c r="JCY457" s="69"/>
      <c r="JCZ457" s="107"/>
      <c r="JDA457" s="2"/>
      <c r="JDB457" s="15"/>
      <c r="JDC457" s="15"/>
      <c r="JDD457" s="80"/>
      <c r="JDE457" s="52"/>
      <c r="JDF457" s="69"/>
      <c r="JDG457" s="69"/>
      <c r="JDH457" s="69"/>
      <c r="JDI457" s="107"/>
      <c r="JDJ457" s="2"/>
      <c r="JDK457" s="15"/>
      <c r="JDL457" s="15"/>
      <c r="JDM457" s="80"/>
      <c r="JDN457" s="52"/>
      <c r="JDO457" s="69"/>
      <c r="JDP457" s="69"/>
      <c r="JDQ457" s="69"/>
      <c r="JDR457" s="107"/>
      <c r="JDS457" s="2"/>
      <c r="JDT457" s="15"/>
      <c r="JDU457" s="15"/>
      <c r="JDV457" s="80"/>
      <c r="JDW457" s="52"/>
      <c r="JDX457" s="69"/>
      <c r="JDY457" s="69"/>
      <c r="JDZ457" s="69"/>
      <c r="JEA457" s="107"/>
      <c r="JEB457" s="2"/>
      <c r="JEC457" s="15"/>
      <c r="JED457" s="15"/>
      <c r="JEE457" s="80"/>
      <c r="JEF457" s="52"/>
      <c r="JEG457" s="69"/>
      <c r="JEH457" s="69"/>
      <c r="JEI457" s="69"/>
      <c r="JEJ457" s="107"/>
      <c r="JEK457" s="2"/>
      <c r="JEL457" s="15"/>
      <c r="JEM457" s="15"/>
      <c r="JEN457" s="80"/>
      <c r="JEO457" s="52"/>
      <c r="JEP457" s="69"/>
      <c r="JEQ457" s="69"/>
      <c r="JER457" s="69"/>
      <c r="JES457" s="107"/>
      <c r="JET457" s="2"/>
      <c r="JEU457" s="15"/>
      <c r="JEV457" s="15"/>
      <c r="JEW457" s="80"/>
      <c r="JEX457" s="52"/>
      <c r="JEY457" s="69"/>
      <c r="JEZ457" s="69"/>
      <c r="JFA457" s="69"/>
      <c r="JFB457" s="107"/>
      <c r="JFC457" s="2"/>
      <c r="JFD457" s="15"/>
      <c r="JFE457" s="15"/>
      <c r="JFF457" s="80"/>
      <c r="JFG457" s="52"/>
      <c r="JFH457" s="69"/>
      <c r="JFI457" s="69"/>
      <c r="JFJ457" s="69"/>
      <c r="JFK457" s="107"/>
      <c r="JFL457" s="2"/>
      <c r="JFM457" s="15"/>
      <c r="JFN457" s="15"/>
      <c r="JFO457" s="80"/>
      <c r="JFP457" s="52"/>
      <c r="JFQ457" s="69"/>
      <c r="JFR457" s="69"/>
      <c r="JFS457" s="69"/>
      <c r="JFT457" s="107"/>
      <c r="JFU457" s="2"/>
      <c r="JFV457" s="15"/>
      <c r="JFW457" s="15"/>
      <c r="JFX457" s="80"/>
      <c r="JFY457" s="52"/>
      <c r="JFZ457" s="69"/>
      <c r="JGA457" s="69"/>
      <c r="JGB457" s="69"/>
      <c r="JGC457" s="107"/>
      <c r="JGD457" s="2"/>
      <c r="JGE457" s="15"/>
      <c r="JGF457" s="15"/>
      <c r="JGG457" s="80"/>
      <c r="JGH457" s="52"/>
      <c r="JGI457" s="69"/>
      <c r="JGJ457" s="69"/>
      <c r="JGK457" s="69"/>
      <c r="JGL457" s="107"/>
      <c r="JGM457" s="2"/>
      <c r="JGN457" s="15"/>
      <c r="JGO457" s="15"/>
      <c r="JGP457" s="80"/>
      <c r="JGQ457" s="52"/>
      <c r="JGR457" s="69"/>
      <c r="JGS457" s="69"/>
      <c r="JGT457" s="69"/>
      <c r="JGU457" s="107"/>
      <c r="JGV457" s="2"/>
      <c r="JGW457" s="15"/>
      <c r="JGX457" s="15"/>
      <c r="JGY457" s="80"/>
      <c r="JGZ457" s="52"/>
      <c r="JHA457" s="69"/>
      <c r="JHB457" s="69"/>
      <c r="JHC457" s="69"/>
      <c r="JHD457" s="107"/>
      <c r="JHE457" s="2"/>
      <c r="JHF457" s="15"/>
      <c r="JHG457" s="15"/>
      <c r="JHH457" s="80"/>
      <c r="JHI457" s="52"/>
      <c r="JHJ457" s="69"/>
      <c r="JHK457" s="69"/>
      <c r="JHL457" s="69"/>
      <c r="JHM457" s="107"/>
      <c r="JHN457" s="2"/>
      <c r="JHO457" s="15"/>
      <c r="JHP457" s="15"/>
      <c r="JHQ457" s="80"/>
      <c r="JHR457" s="52"/>
      <c r="JHS457" s="69"/>
      <c r="JHT457" s="69"/>
      <c r="JHU457" s="69"/>
      <c r="JHV457" s="107"/>
      <c r="JHW457" s="2"/>
      <c r="JHX457" s="15"/>
      <c r="JHY457" s="15"/>
      <c r="JHZ457" s="80"/>
      <c r="JIA457" s="52"/>
      <c r="JIB457" s="69"/>
      <c r="JIC457" s="69"/>
      <c r="JID457" s="69"/>
      <c r="JIE457" s="107"/>
      <c r="JIF457" s="2"/>
      <c r="JIG457" s="15"/>
      <c r="JIH457" s="15"/>
      <c r="JII457" s="80"/>
      <c r="JIJ457" s="52"/>
      <c r="JIK457" s="69"/>
      <c r="JIL457" s="69"/>
      <c r="JIM457" s="69"/>
      <c r="JIN457" s="107"/>
      <c r="JIO457" s="2"/>
      <c r="JIP457" s="15"/>
      <c r="JIQ457" s="15"/>
      <c r="JIR457" s="80"/>
      <c r="JIS457" s="52"/>
      <c r="JIT457" s="69"/>
      <c r="JIU457" s="69"/>
      <c r="JIV457" s="69"/>
      <c r="JIW457" s="107"/>
      <c r="JIX457" s="2"/>
      <c r="JIY457" s="15"/>
      <c r="JIZ457" s="15"/>
      <c r="JJA457" s="80"/>
      <c r="JJB457" s="52"/>
      <c r="JJC457" s="69"/>
      <c r="JJD457" s="69"/>
      <c r="JJE457" s="69"/>
      <c r="JJF457" s="107"/>
      <c r="JJG457" s="2"/>
      <c r="JJH457" s="15"/>
      <c r="JJI457" s="15"/>
      <c r="JJJ457" s="80"/>
      <c r="JJK457" s="52"/>
      <c r="JJL457" s="69"/>
      <c r="JJM457" s="69"/>
      <c r="JJN457" s="69"/>
      <c r="JJO457" s="107"/>
      <c r="JJP457" s="2"/>
      <c r="JJQ457" s="15"/>
      <c r="JJR457" s="15"/>
      <c r="JJS457" s="80"/>
      <c r="JJT457" s="52"/>
      <c r="JJU457" s="69"/>
      <c r="JJV457" s="69"/>
      <c r="JJW457" s="69"/>
      <c r="JJX457" s="107"/>
      <c r="JJY457" s="2"/>
      <c r="JJZ457" s="15"/>
      <c r="JKA457" s="15"/>
      <c r="JKB457" s="80"/>
      <c r="JKC457" s="52"/>
      <c r="JKD457" s="69"/>
      <c r="JKE457" s="69"/>
      <c r="JKF457" s="69"/>
      <c r="JKG457" s="107"/>
      <c r="JKH457" s="2"/>
      <c r="JKI457" s="15"/>
      <c r="JKJ457" s="15"/>
      <c r="JKK457" s="80"/>
      <c r="JKL457" s="52"/>
      <c r="JKM457" s="69"/>
      <c r="JKN457" s="69"/>
      <c r="JKO457" s="69"/>
      <c r="JKP457" s="107"/>
      <c r="JKQ457" s="2"/>
      <c r="JKR457" s="15"/>
      <c r="JKS457" s="15"/>
      <c r="JKT457" s="80"/>
      <c r="JKU457" s="52"/>
      <c r="JKV457" s="69"/>
      <c r="JKW457" s="69"/>
      <c r="JKX457" s="69"/>
      <c r="JKY457" s="107"/>
      <c r="JKZ457" s="2"/>
      <c r="JLA457" s="15"/>
      <c r="JLB457" s="15"/>
      <c r="JLC457" s="80"/>
      <c r="JLD457" s="52"/>
      <c r="JLE457" s="69"/>
      <c r="JLF457" s="69"/>
      <c r="JLG457" s="69"/>
      <c r="JLH457" s="107"/>
      <c r="JLI457" s="2"/>
      <c r="JLJ457" s="15"/>
      <c r="JLK457" s="15"/>
      <c r="JLL457" s="80"/>
      <c r="JLM457" s="52"/>
      <c r="JLN457" s="69"/>
      <c r="JLO457" s="69"/>
      <c r="JLP457" s="69"/>
      <c r="JLQ457" s="107"/>
      <c r="JLR457" s="2"/>
      <c r="JLS457" s="15"/>
      <c r="JLT457" s="15"/>
      <c r="JLU457" s="80"/>
      <c r="JLV457" s="52"/>
      <c r="JLW457" s="69"/>
      <c r="JLX457" s="69"/>
      <c r="JLY457" s="69"/>
      <c r="JLZ457" s="107"/>
      <c r="JMA457" s="2"/>
      <c r="JMB457" s="15"/>
      <c r="JMC457" s="15"/>
      <c r="JMD457" s="80"/>
      <c r="JME457" s="52"/>
      <c r="JMF457" s="69"/>
      <c r="JMG457" s="69"/>
      <c r="JMH457" s="69"/>
      <c r="JMI457" s="107"/>
      <c r="JMJ457" s="2"/>
      <c r="JMK457" s="15"/>
      <c r="JML457" s="15"/>
      <c r="JMM457" s="80"/>
      <c r="JMN457" s="52"/>
      <c r="JMO457" s="69"/>
      <c r="JMP457" s="69"/>
      <c r="JMQ457" s="69"/>
      <c r="JMR457" s="107"/>
      <c r="JMS457" s="2"/>
      <c r="JMT457" s="15"/>
      <c r="JMU457" s="15"/>
      <c r="JMV457" s="80"/>
      <c r="JMW457" s="52"/>
      <c r="JMX457" s="69"/>
      <c r="JMY457" s="69"/>
      <c r="JMZ457" s="69"/>
      <c r="JNA457" s="107"/>
      <c r="JNB457" s="2"/>
      <c r="JNC457" s="15"/>
      <c r="JND457" s="15"/>
      <c r="JNE457" s="80"/>
      <c r="JNF457" s="52"/>
      <c r="JNG457" s="69"/>
      <c r="JNH457" s="69"/>
      <c r="JNI457" s="69"/>
      <c r="JNJ457" s="107"/>
      <c r="JNK457" s="2"/>
      <c r="JNL457" s="15"/>
      <c r="JNM457" s="15"/>
      <c r="JNN457" s="80"/>
      <c r="JNO457" s="52"/>
      <c r="JNP457" s="69"/>
      <c r="JNQ457" s="69"/>
      <c r="JNR457" s="69"/>
      <c r="JNS457" s="107"/>
      <c r="JNT457" s="2"/>
      <c r="JNU457" s="15"/>
      <c r="JNV457" s="15"/>
      <c r="JNW457" s="80"/>
      <c r="JNX457" s="52"/>
      <c r="JNY457" s="69"/>
      <c r="JNZ457" s="69"/>
      <c r="JOA457" s="69"/>
      <c r="JOB457" s="107"/>
      <c r="JOC457" s="2"/>
      <c r="JOD457" s="15"/>
      <c r="JOE457" s="15"/>
      <c r="JOF457" s="80"/>
      <c r="JOG457" s="52"/>
      <c r="JOH457" s="69"/>
      <c r="JOI457" s="69"/>
      <c r="JOJ457" s="69"/>
      <c r="JOK457" s="107"/>
      <c r="JOL457" s="2"/>
      <c r="JOM457" s="15"/>
      <c r="JON457" s="15"/>
      <c r="JOO457" s="80"/>
      <c r="JOP457" s="52"/>
      <c r="JOQ457" s="69"/>
      <c r="JOR457" s="69"/>
      <c r="JOS457" s="69"/>
      <c r="JOT457" s="107"/>
      <c r="JOU457" s="2"/>
      <c r="JOV457" s="15"/>
      <c r="JOW457" s="15"/>
      <c r="JOX457" s="80"/>
      <c r="JOY457" s="52"/>
      <c r="JOZ457" s="69"/>
      <c r="JPA457" s="69"/>
      <c r="JPB457" s="69"/>
      <c r="JPC457" s="107"/>
      <c r="JPD457" s="2"/>
      <c r="JPE457" s="15"/>
      <c r="JPF457" s="15"/>
      <c r="JPG457" s="80"/>
      <c r="JPH457" s="52"/>
      <c r="JPI457" s="69"/>
      <c r="JPJ457" s="69"/>
      <c r="JPK457" s="69"/>
      <c r="JPL457" s="107"/>
      <c r="JPM457" s="2"/>
      <c r="JPN457" s="15"/>
      <c r="JPO457" s="15"/>
      <c r="JPP457" s="80"/>
      <c r="JPQ457" s="52"/>
      <c r="JPR457" s="69"/>
      <c r="JPS457" s="69"/>
      <c r="JPT457" s="69"/>
      <c r="JPU457" s="107"/>
      <c r="JPV457" s="2"/>
      <c r="JPW457" s="15"/>
      <c r="JPX457" s="15"/>
      <c r="JPY457" s="80"/>
      <c r="JPZ457" s="52"/>
      <c r="JQA457" s="69"/>
      <c r="JQB457" s="69"/>
      <c r="JQC457" s="69"/>
      <c r="JQD457" s="107"/>
      <c r="JQE457" s="2"/>
      <c r="JQF457" s="15"/>
      <c r="JQG457" s="15"/>
      <c r="JQH457" s="80"/>
      <c r="JQI457" s="52"/>
      <c r="JQJ457" s="69"/>
      <c r="JQK457" s="69"/>
      <c r="JQL457" s="69"/>
      <c r="JQM457" s="107"/>
      <c r="JQN457" s="2"/>
      <c r="JQO457" s="15"/>
      <c r="JQP457" s="15"/>
      <c r="JQQ457" s="80"/>
      <c r="JQR457" s="52"/>
      <c r="JQS457" s="69"/>
      <c r="JQT457" s="69"/>
      <c r="JQU457" s="69"/>
      <c r="JQV457" s="107"/>
      <c r="JQW457" s="2"/>
      <c r="JQX457" s="15"/>
      <c r="JQY457" s="15"/>
      <c r="JQZ457" s="80"/>
      <c r="JRA457" s="52"/>
      <c r="JRB457" s="69"/>
      <c r="JRC457" s="69"/>
      <c r="JRD457" s="69"/>
      <c r="JRE457" s="107"/>
      <c r="JRF457" s="2"/>
      <c r="JRG457" s="15"/>
      <c r="JRH457" s="15"/>
      <c r="JRI457" s="80"/>
      <c r="JRJ457" s="52"/>
      <c r="JRK457" s="69"/>
      <c r="JRL457" s="69"/>
      <c r="JRM457" s="69"/>
      <c r="JRN457" s="107"/>
      <c r="JRO457" s="2"/>
      <c r="JRP457" s="15"/>
      <c r="JRQ457" s="15"/>
      <c r="JRR457" s="80"/>
      <c r="JRS457" s="52"/>
      <c r="JRT457" s="69"/>
      <c r="JRU457" s="69"/>
      <c r="JRV457" s="69"/>
      <c r="JRW457" s="107"/>
      <c r="JRX457" s="2"/>
      <c r="JRY457" s="15"/>
      <c r="JRZ457" s="15"/>
      <c r="JSA457" s="80"/>
      <c r="JSB457" s="52"/>
      <c r="JSC457" s="69"/>
      <c r="JSD457" s="69"/>
      <c r="JSE457" s="69"/>
      <c r="JSF457" s="107"/>
      <c r="JSG457" s="2"/>
      <c r="JSH457" s="15"/>
      <c r="JSI457" s="15"/>
      <c r="JSJ457" s="80"/>
      <c r="JSK457" s="52"/>
      <c r="JSL457" s="69"/>
      <c r="JSM457" s="69"/>
      <c r="JSN457" s="69"/>
      <c r="JSO457" s="107"/>
      <c r="JSP457" s="2"/>
      <c r="JSQ457" s="15"/>
      <c r="JSR457" s="15"/>
      <c r="JSS457" s="80"/>
      <c r="JST457" s="52"/>
      <c r="JSU457" s="69"/>
      <c r="JSV457" s="69"/>
      <c r="JSW457" s="69"/>
      <c r="JSX457" s="107"/>
      <c r="JSY457" s="2"/>
      <c r="JSZ457" s="15"/>
      <c r="JTA457" s="15"/>
      <c r="JTB457" s="80"/>
      <c r="JTC457" s="52"/>
      <c r="JTD457" s="69"/>
      <c r="JTE457" s="69"/>
      <c r="JTF457" s="69"/>
      <c r="JTG457" s="107"/>
      <c r="JTH457" s="2"/>
      <c r="JTI457" s="15"/>
      <c r="JTJ457" s="15"/>
      <c r="JTK457" s="80"/>
      <c r="JTL457" s="52"/>
      <c r="JTM457" s="69"/>
      <c r="JTN457" s="69"/>
      <c r="JTO457" s="69"/>
      <c r="JTP457" s="107"/>
      <c r="JTQ457" s="2"/>
      <c r="JTR457" s="15"/>
      <c r="JTS457" s="15"/>
      <c r="JTT457" s="80"/>
      <c r="JTU457" s="52"/>
      <c r="JTV457" s="69"/>
      <c r="JTW457" s="69"/>
      <c r="JTX457" s="69"/>
      <c r="JTY457" s="107"/>
      <c r="JTZ457" s="2"/>
      <c r="JUA457" s="15"/>
      <c r="JUB457" s="15"/>
      <c r="JUC457" s="80"/>
      <c r="JUD457" s="52"/>
      <c r="JUE457" s="69"/>
      <c r="JUF457" s="69"/>
      <c r="JUG457" s="69"/>
      <c r="JUH457" s="107"/>
      <c r="JUI457" s="2"/>
      <c r="JUJ457" s="15"/>
      <c r="JUK457" s="15"/>
      <c r="JUL457" s="80"/>
      <c r="JUM457" s="52"/>
      <c r="JUN457" s="69"/>
      <c r="JUO457" s="69"/>
      <c r="JUP457" s="69"/>
      <c r="JUQ457" s="107"/>
      <c r="JUR457" s="2"/>
      <c r="JUS457" s="15"/>
      <c r="JUT457" s="15"/>
      <c r="JUU457" s="80"/>
      <c r="JUV457" s="52"/>
      <c r="JUW457" s="69"/>
      <c r="JUX457" s="69"/>
      <c r="JUY457" s="69"/>
      <c r="JUZ457" s="107"/>
      <c r="JVA457" s="2"/>
      <c r="JVB457" s="15"/>
      <c r="JVC457" s="15"/>
      <c r="JVD457" s="80"/>
      <c r="JVE457" s="52"/>
      <c r="JVF457" s="69"/>
      <c r="JVG457" s="69"/>
      <c r="JVH457" s="69"/>
      <c r="JVI457" s="107"/>
      <c r="JVJ457" s="2"/>
      <c r="JVK457" s="15"/>
      <c r="JVL457" s="15"/>
      <c r="JVM457" s="80"/>
      <c r="JVN457" s="52"/>
      <c r="JVO457" s="69"/>
      <c r="JVP457" s="69"/>
      <c r="JVQ457" s="69"/>
      <c r="JVR457" s="107"/>
      <c r="JVS457" s="2"/>
      <c r="JVT457" s="15"/>
      <c r="JVU457" s="15"/>
      <c r="JVV457" s="80"/>
      <c r="JVW457" s="52"/>
      <c r="JVX457" s="69"/>
      <c r="JVY457" s="69"/>
      <c r="JVZ457" s="69"/>
      <c r="JWA457" s="107"/>
      <c r="JWB457" s="2"/>
      <c r="JWC457" s="15"/>
      <c r="JWD457" s="15"/>
      <c r="JWE457" s="80"/>
      <c r="JWF457" s="52"/>
      <c r="JWG457" s="69"/>
      <c r="JWH457" s="69"/>
      <c r="JWI457" s="69"/>
      <c r="JWJ457" s="107"/>
      <c r="JWK457" s="2"/>
      <c r="JWL457" s="15"/>
      <c r="JWM457" s="15"/>
      <c r="JWN457" s="80"/>
      <c r="JWO457" s="52"/>
      <c r="JWP457" s="69"/>
      <c r="JWQ457" s="69"/>
      <c r="JWR457" s="69"/>
      <c r="JWS457" s="107"/>
      <c r="JWT457" s="2"/>
      <c r="JWU457" s="15"/>
      <c r="JWV457" s="15"/>
      <c r="JWW457" s="80"/>
      <c r="JWX457" s="52"/>
      <c r="JWY457" s="69"/>
      <c r="JWZ457" s="69"/>
      <c r="JXA457" s="69"/>
      <c r="JXB457" s="107"/>
      <c r="JXC457" s="2"/>
      <c r="JXD457" s="15"/>
      <c r="JXE457" s="15"/>
      <c r="JXF457" s="80"/>
      <c r="JXG457" s="52"/>
      <c r="JXH457" s="69"/>
      <c r="JXI457" s="69"/>
      <c r="JXJ457" s="69"/>
      <c r="JXK457" s="107"/>
      <c r="JXL457" s="2"/>
      <c r="JXM457" s="15"/>
      <c r="JXN457" s="15"/>
      <c r="JXO457" s="80"/>
      <c r="JXP457" s="52"/>
      <c r="JXQ457" s="69"/>
      <c r="JXR457" s="69"/>
      <c r="JXS457" s="69"/>
      <c r="JXT457" s="107"/>
      <c r="JXU457" s="2"/>
      <c r="JXV457" s="15"/>
      <c r="JXW457" s="15"/>
      <c r="JXX457" s="80"/>
      <c r="JXY457" s="52"/>
      <c r="JXZ457" s="69"/>
      <c r="JYA457" s="69"/>
      <c r="JYB457" s="69"/>
      <c r="JYC457" s="107"/>
      <c r="JYD457" s="2"/>
      <c r="JYE457" s="15"/>
      <c r="JYF457" s="15"/>
      <c r="JYG457" s="80"/>
      <c r="JYH457" s="52"/>
      <c r="JYI457" s="69"/>
      <c r="JYJ457" s="69"/>
      <c r="JYK457" s="69"/>
      <c r="JYL457" s="107"/>
      <c r="JYM457" s="2"/>
      <c r="JYN457" s="15"/>
      <c r="JYO457" s="15"/>
      <c r="JYP457" s="80"/>
      <c r="JYQ457" s="52"/>
      <c r="JYR457" s="69"/>
      <c r="JYS457" s="69"/>
      <c r="JYT457" s="69"/>
      <c r="JYU457" s="107"/>
      <c r="JYV457" s="2"/>
      <c r="JYW457" s="15"/>
      <c r="JYX457" s="15"/>
      <c r="JYY457" s="80"/>
      <c r="JYZ457" s="52"/>
      <c r="JZA457" s="69"/>
      <c r="JZB457" s="69"/>
      <c r="JZC457" s="69"/>
      <c r="JZD457" s="107"/>
      <c r="JZE457" s="2"/>
      <c r="JZF457" s="15"/>
      <c r="JZG457" s="15"/>
      <c r="JZH457" s="80"/>
      <c r="JZI457" s="52"/>
      <c r="JZJ457" s="69"/>
      <c r="JZK457" s="69"/>
      <c r="JZL457" s="69"/>
      <c r="JZM457" s="107"/>
      <c r="JZN457" s="2"/>
      <c r="JZO457" s="15"/>
      <c r="JZP457" s="15"/>
      <c r="JZQ457" s="80"/>
      <c r="JZR457" s="52"/>
      <c r="JZS457" s="69"/>
      <c r="JZT457" s="69"/>
      <c r="JZU457" s="69"/>
      <c r="JZV457" s="107"/>
      <c r="JZW457" s="2"/>
      <c r="JZX457" s="15"/>
      <c r="JZY457" s="15"/>
      <c r="JZZ457" s="80"/>
      <c r="KAA457" s="52"/>
      <c r="KAB457" s="69"/>
      <c r="KAC457" s="69"/>
      <c r="KAD457" s="69"/>
      <c r="KAE457" s="107"/>
      <c r="KAF457" s="2"/>
      <c r="KAG457" s="15"/>
      <c r="KAH457" s="15"/>
      <c r="KAI457" s="80"/>
      <c r="KAJ457" s="52"/>
      <c r="KAK457" s="69"/>
      <c r="KAL457" s="69"/>
      <c r="KAM457" s="69"/>
      <c r="KAN457" s="107"/>
      <c r="KAO457" s="2"/>
      <c r="KAP457" s="15"/>
      <c r="KAQ457" s="15"/>
      <c r="KAR457" s="80"/>
      <c r="KAS457" s="52"/>
      <c r="KAT457" s="69"/>
      <c r="KAU457" s="69"/>
      <c r="KAV457" s="69"/>
      <c r="KAW457" s="107"/>
      <c r="KAX457" s="2"/>
      <c r="KAY457" s="15"/>
      <c r="KAZ457" s="15"/>
      <c r="KBA457" s="80"/>
      <c r="KBB457" s="52"/>
      <c r="KBC457" s="69"/>
      <c r="KBD457" s="69"/>
      <c r="KBE457" s="69"/>
      <c r="KBF457" s="107"/>
      <c r="KBG457" s="2"/>
      <c r="KBH457" s="15"/>
      <c r="KBI457" s="15"/>
      <c r="KBJ457" s="80"/>
      <c r="KBK457" s="52"/>
      <c r="KBL457" s="69"/>
      <c r="KBM457" s="69"/>
      <c r="KBN457" s="69"/>
      <c r="KBO457" s="107"/>
      <c r="KBP457" s="2"/>
      <c r="KBQ457" s="15"/>
      <c r="KBR457" s="15"/>
      <c r="KBS457" s="80"/>
      <c r="KBT457" s="52"/>
      <c r="KBU457" s="69"/>
      <c r="KBV457" s="69"/>
      <c r="KBW457" s="69"/>
      <c r="KBX457" s="107"/>
      <c r="KBY457" s="2"/>
      <c r="KBZ457" s="15"/>
      <c r="KCA457" s="15"/>
      <c r="KCB457" s="80"/>
      <c r="KCC457" s="52"/>
      <c r="KCD457" s="69"/>
      <c r="KCE457" s="69"/>
      <c r="KCF457" s="69"/>
      <c r="KCG457" s="107"/>
      <c r="KCH457" s="2"/>
      <c r="KCI457" s="15"/>
      <c r="KCJ457" s="15"/>
      <c r="KCK457" s="80"/>
      <c r="KCL457" s="52"/>
      <c r="KCM457" s="69"/>
      <c r="KCN457" s="69"/>
      <c r="KCO457" s="69"/>
      <c r="KCP457" s="107"/>
      <c r="KCQ457" s="2"/>
      <c r="KCR457" s="15"/>
      <c r="KCS457" s="15"/>
      <c r="KCT457" s="80"/>
      <c r="KCU457" s="52"/>
      <c r="KCV457" s="69"/>
      <c r="KCW457" s="69"/>
      <c r="KCX457" s="69"/>
      <c r="KCY457" s="107"/>
      <c r="KCZ457" s="2"/>
      <c r="KDA457" s="15"/>
      <c r="KDB457" s="15"/>
      <c r="KDC457" s="80"/>
      <c r="KDD457" s="52"/>
      <c r="KDE457" s="69"/>
      <c r="KDF457" s="69"/>
      <c r="KDG457" s="69"/>
      <c r="KDH457" s="107"/>
      <c r="KDI457" s="2"/>
      <c r="KDJ457" s="15"/>
      <c r="KDK457" s="15"/>
      <c r="KDL457" s="80"/>
      <c r="KDM457" s="52"/>
      <c r="KDN457" s="69"/>
      <c r="KDO457" s="69"/>
      <c r="KDP457" s="69"/>
      <c r="KDQ457" s="107"/>
      <c r="KDR457" s="2"/>
      <c r="KDS457" s="15"/>
      <c r="KDT457" s="15"/>
      <c r="KDU457" s="80"/>
      <c r="KDV457" s="52"/>
      <c r="KDW457" s="69"/>
      <c r="KDX457" s="69"/>
      <c r="KDY457" s="69"/>
      <c r="KDZ457" s="107"/>
      <c r="KEA457" s="2"/>
      <c r="KEB457" s="15"/>
      <c r="KEC457" s="15"/>
      <c r="KED457" s="80"/>
      <c r="KEE457" s="52"/>
      <c r="KEF457" s="69"/>
      <c r="KEG457" s="69"/>
      <c r="KEH457" s="69"/>
      <c r="KEI457" s="107"/>
      <c r="KEJ457" s="2"/>
      <c r="KEK457" s="15"/>
      <c r="KEL457" s="15"/>
      <c r="KEM457" s="80"/>
      <c r="KEN457" s="52"/>
      <c r="KEO457" s="69"/>
      <c r="KEP457" s="69"/>
      <c r="KEQ457" s="69"/>
      <c r="KER457" s="107"/>
      <c r="KES457" s="2"/>
      <c r="KET457" s="15"/>
      <c r="KEU457" s="15"/>
      <c r="KEV457" s="80"/>
      <c r="KEW457" s="52"/>
      <c r="KEX457" s="69"/>
      <c r="KEY457" s="69"/>
      <c r="KEZ457" s="69"/>
      <c r="KFA457" s="107"/>
      <c r="KFB457" s="2"/>
      <c r="KFC457" s="15"/>
      <c r="KFD457" s="15"/>
      <c r="KFE457" s="80"/>
      <c r="KFF457" s="52"/>
      <c r="KFG457" s="69"/>
      <c r="KFH457" s="69"/>
      <c r="KFI457" s="69"/>
      <c r="KFJ457" s="107"/>
      <c r="KFK457" s="2"/>
      <c r="KFL457" s="15"/>
      <c r="KFM457" s="15"/>
      <c r="KFN457" s="80"/>
      <c r="KFO457" s="52"/>
      <c r="KFP457" s="69"/>
      <c r="KFQ457" s="69"/>
      <c r="KFR457" s="69"/>
      <c r="KFS457" s="107"/>
      <c r="KFT457" s="2"/>
      <c r="KFU457" s="15"/>
      <c r="KFV457" s="15"/>
      <c r="KFW457" s="80"/>
      <c r="KFX457" s="52"/>
      <c r="KFY457" s="69"/>
      <c r="KFZ457" s="69"/>
      <c r="KGA457" s="69"/>
      <c r="KGB457" s="107"/>
      <c r="KGC457" s="2"/>
      <c r="KGD457" s="15"/>
      <c r="KGE457" s="15"/>
      <c r="KGF457" s="80"/>
      <c r="KGG457" s="52"/>
      <c r="KGH457" s="69"/>
      <c r="KGI457" s="69"/>
      <c r="KGJ457" s="69"/>
      <c r="KGK457" s="107"/>
      <c r="KGL457" s="2"/>
      <c r="KGM457" s="15"/>
      <c r="KGN457" s="15"/>
      <c r="KGO457" s="80"/>
      <c r="KGP457" s="52"/>
      <c r="KGQ457" s="69"/>
      <c r="KGR457" s="69"/>
      <c r="KGS457" s="69"/>
      <c r="KGT457" s="107"/>
      <c r="KGU457" s="2"/>
      <c r="KGV457" s="15"/>
      <c r="KGW457" s="15"/>
      <c r="KGX457" s="80"/>
      <c r="KGY457" s="52"/>
      <c r="KGZ457" s="69"/>
      <c r="KHA457" s="69"/>
      <c r="KHB457" s="69"/>
      <c r="KHC457" s="107"/>
      <c r="KHD457" s="2"/>
      <c r="KHE457" s="15"/>
      <c r="KHF457" s="15"/>
      <c r="KHG457" s="80"/>
      <c r="KHH457" s="52"/>
      <c r="KHI457" s="69"/>
      <c r="KHJ457" s="69"/>
      <c r="KHK457" s="69"/>
      <c r="KHL457" s="107"/>
      <c r="KHM457" s="2"/>
      <c r="KHN457" s="15"/>
      <c r="KHO457" s="15"/>
      <c r="KHP457" s="80"/>
      <c r="KHQ457" s="52"/>
      <c r="KHR457" s="69"/>
      <c r="KHS457" s="69"/>
      <c r="KHT457" s="69"/>
      <c r="KHU457" s="107"/>
      <c r="KHV457" s="2"/>
      <c r="KHW457" s="15"/>
      <c r="KHX457" s="15"/>
      <c r="KHY457" s="80"/>
      <c r="KHZ457" s="52"/>
      <c r="KIA457" s="69"/>
      <c r="KIB457" s="69"/>
      <c r="KIC457" s="69"/>
      <c r="KID457" s="107"/>
      <c r="KIE457" s="2"/>
      <c r="KIF457" s="15"/>
      <c r="KIG457" s="15"/>
      <c r="KIH457" s="80"/>
      <c r="KII457" s="52"/>
      <c r="KIJ457" s="69"/>
      <c r="KIK457" s="69"/>
      <c r="KIL457" s="69"/>
      <c r="KIM457" s="107"/>
      <c r="KIN457" s="2"/>
      <c r="KIO457" s="15"/>
      <c r="KIP457" s="15"/>
      <c r="KIQ457" s="80"/>
      <c r="KIR457" s="52"/>
      <c r="KIS457" s="69"/>
      <c r="KIT457" s="69"/>
      <c r="KIU457" s="69"/>
      <c r="KIV457" s="107"/>
      <c r="KIW457" s="2"/>
      <c r="KIX457" s="15"/>
      <c r="KIY457" s="15"/>
      <c r="KIZ457" s="80"/>
      <c r="KJA457" s="52"/>
      <c r="KJB457" s="69"/>
      <c r="KJC457" s="69"/>
      <c r="KJD457" s="69"/>
      <c r="KJE457" s="107"/>
      <c r="KJF457" s="2"/>
      <c r="KJG457" s="15"/>
      <c r="KJH457" s="15"/>
      <c r="KJI457" s="80"/>
      <c r="KJJ457" s="52"/>
      <c r="KJK457" s="69"/>
      <c r="KJL457" s="69"/>
      <c r="KJM457" s="69"/>
      <c r="KJN457" s="107"/>
      <c r="KJO457" s="2"/>
      <c r="KJP457" s="15"/>
      <c r="KJQ457" s="15"/>
      <c r="KJR457" s="80"/>
      <c r="KJS457" s="52"/>
      <c r="KJT457" s="69"/>
      <c r="KJU457" s="69"/>
      <c r="KJV457" s="69"/>
      <c r="KJW457" s="107"/>
      <c r="KJX457" s="2"/>
      <c r="KJY457" s="15"/>
      <c r="KJZ457" s="15"/>
      <c r="KKA457" s="80"/>
      <c r="KKB457" s="52"/>
      <c r="KKC457" s="69"/>
      <c r="KKD457" s="69"/>
      <c r="KKE457" s="69"/>
      <c r="KKF457" s="107"/>
      <c r="KKG457" s="2"/>
      <c r="KKH457" s="15"/>
      <c r="KKI457" s="15"/>
      <c r="KKJ457" s="80"/>
      <c r="KKK457" s="52"/>
      <c r="KKL457" s="69"/>
      <c r="KKM457" s="69"/>
      <c r="KKN457" s="69"/>
      <c r="KKO457" s="107"/>
      <c r="KKP457" s="2"/>
      <c r="KKQ457" s="15"/>
      <c r="KKR457" s="15"/>
      <c r="KKS457" s="80"/>
      <c r="KKT457" s="52"/>
      <c r="KKU457" s="69"/>
      <c r="KKV457" s="69"/>
      <c r="KKW457" s="69"/>
      <c r="KKX457" s="107"/>
      <c r="KKY457" s="2"/>
      <c r="KKZ457" s="15"/>
      <c r="KLA457" s="15"/>
      <c r="KLB457" s="80"/>
      <c r="KLC457" s="52"/>
      <c r="KLD457" s="69"/>
      <c r="KLE457" s="69"/>
      <c r="KLF457" s="69"/>
      <c r="KLG457" s="107"/>
      <c r="KLH457" s="2"/>
      <c r="KLI457" s="15"/>
      <c r="KLJ457" s="15"/>
      <c r="KLK457" s="80"/>
      <c r="KLL457" s="52"/>
      <c r="KLM457" s="69"/>
      <c r="KLN457" s="69"/>
      <c r="KLO457" s="69"/>
      <c r="KLP457" s="107"/>
      <c r="KLQ457" s="2"/>
      <c r="KLR457" s="15"/>
      <c r="KLS457" s="15"/>
      <c r="KLT457" s="80"/>
      <c r="KLU457" s="52"/>
      <c r="KLV457" s="69"/>
      <c r="KLW457" s="69"/>
      <c r="KLX457" s="69"/>
      <c r="KLY457" s="107"/>
      <c r="KLZ457" s="2"/>
      <c r="KMA457" s="15"/>
      <c r="KMB457" s="15"/>
      <c r="KMC457" s="80"/>
      <c r="KMD457" s="52"/>
      <c r="KME457" s="69"/>
      <c r="KMF457" s="69"/>
      <c r="KMG457" s="69"/>
      <c r="KMH457" s="107"/>
      <c r="KMI457" s="2"/>
      <c r="KMJ457" s="15"/>
      <c r="KMK457" s="15"/>
      <c r="KML457" s="80"/>
      <c r="KMM457" s="52"/>
      <c r="KMN457" s="69"/>
      <c r="KMO457" s="69"/>
      <c r="KMP457" s="69"/>
      <c r="KMQ457" s="107"/>
      <c r="KMR457" s="2"/>
      <c r="KMS457" s="15"/>
      <c r="KMT457" s="15"/>
      <c r="KMU457" s="80"/>
      <c r="KMV457" s="52"/>
      <c r="KMW457" s="69"/>
      <c r="KMX457" s="69"/>
      <c r="KMY457" s="69"/>
      <c r="KMZ457" s="107"/>
      <c r="KNA457" s="2"/>
      <c r="KNB457" s="15"/>
      <c r="KNC457" s="15"/>
      <c r="KND457" s="80"/>
      <c r="KNE457" s="52"/>
      <c r="KNF457" s="69"/>
      <c r="KNG457" s="69"/>
      <c r="KNH457" s="69"/>
      <c r="KNI457" s="107"/>
      <c r="KNJ457" s="2"/>
      <c r="KNK457" s="15"/>
      <c r="KNL457" s="15"/>
      <c r="KNM457" s="80"/>
      <c r="KNN457" s="52"/>
      <c r="KNO457" s="69"/>
      <c r="KNP457" s="69"/>
      <c r="KNQ457" s="69"/>
      <c r="KNR457" s="107"/>
      <c r="KNS457" s="2"/>
      <c r="KNT457" s="15"/>
      <c r="KNU457" s="15"/>
      <c r="KNV457" s="80"/>
      <c r="KNW457" s="52"/>
      <c r="KNX457" s="69"/>
      <c r="KNY457" s="69"/>
      <c r="KNZ457" s="69"/>
      <c r="KOA457" s="107"/>
      <c r="KOB457" s="2"/>
      <c r="KOC457" s="15"/>
      <c r="KOD457" s="15"/>
      <c r="KOE457" s="80"/>
      <c r="KOF457" s="52"/>
      <c r="KOG457" s="69"/>
      <c r="KOH457" s="69"/>
      <c r="KOI457" s="69"/>
      <c r="KOJ457" s="107"/>
      <c r="KOK457" s="2"/>
      <c r="KOL457" s="15"/>
      <c r="KOM457" s="15"/>
      <c r="KON457" s="80"/>
      <c r="KOO457" s="52"/>
      <c r="KOP457" s="69"/>
      <c r="KOQ457" s="69"/>
      <c r="KOR457" s="69"/>
      <c r="KOS457" s="107"/>
      <c r="KOT457" s="2"/>
      <c r="KOU457" s="15"/>
      <c r="KOV457" s="15"/>
      <c r="KOW457" s="80"/>
      <c r="KOX457" s="52"/>
      <c r="KOY457" s="69"/>
      <c r="KOZ457" s="69"/>
      <c r="KPA457" s="69"/>
      <c r="KPB457" s="107"/>
      <c r="KPC457" s="2"/>
      <c r="KPD457" s="15"/>
      <c r="KPE457" s="15"/>
      <c r="KPF457" s="80"/>
      <c r="KPG457" s="52"/>
      <c r="KPH457" s="69"/>
      <c r="KPI457" s="69"/>
      <c r="KPJ457" s="69"/>
      <c r="KPK457" s="107"/>
      <c r="KPL457" s="2"/>
      <c r="KPM457" s="15"/>
      <c r="KPN457" s="15"/>
      <c r="KPO457" s="80"/>
      <c r="KPP457" s="52"/>
      <c r="KPQ457" s="69"/>
      <c r="KPR457" s="69"/>
      <c r="KPS457" s="69"/>
      <c r="KPT457" s="107"/>
      <c r="KPU457" s="2"/>
      <c r="KPV457" s="15"/>
      <c r="KPW457" s="15"/>
      <c r="KPX457" s="80"/>
      <c r="KPY457" s="52"/>
      <c r="KPZ457" s="69"/>
      <c r="KQA457" s="69"/>
      <c r="KQB457" s="69"/>
      <c r="KQC457" s="107"/>
      <c r="KQD457" s="2"/>
      <c r="KQE457" s="15"/>
      <c r="KQF457" s="15"/>
      <c r="KQG457" s="80"/>
      <c r="KQH457" s="52"/>
      <c r="KQI457" s="69"/>
      <c r="KQJ457" s="69"/>
      <c r="KQK457" s="69"/>
      <c r="KQL457" s="107"/>
      <c r="KQM457" s="2"/>
      <c r="KQN457" s="15"/>
      <c r="KQO457" s="15"/>
      <c r="KQP457" s="80"/>
      <c r="KQQ457" s="52"/>
      <c r="KQR457" s="69"/>
      <c r="KQS457" s="69"/>
      <c r="KQT457" s="69"/>
      <c r="KQU457" s="107"/>
      <c r="KQV457" s="2"/>
      <c r="KQW457" s="15"/>
      <c r="KQX457" s="15"/>
      <c r="KQY457" s="80"/>
      <c r="KQZ457" s="52"/>
      <c r="KRA457" s="69"/>
      <c r="KRB457" s="69"/>
      <c r="KRC457" s="69"/>
      <c r="KRD457" s="107"/>
      <c r="KRE457" s="2"/>
      <c r="KRF457" s="15"/>
      <c r="KRG457" s="15"/>
      <c r="KRH457" s="80"/>
      <c r="KRI457" s="52"/>
      <c r="KRJ457" s="69"/>
      <c r="KRK457" s="69"/>
      <c r="KRL457" s="69"/>
      <c r="KRM457" s="107"/>
      <c r="KRN457" s="2"/>
      <c r="KRO457" s="15"/>
      <c r="KRP457" s="15"/>
      <c r="KRQ457" s="80"/>
      <c r="KRR457" s="52"/>
      <c r="KRS457" s="69"/>
      <c r="KRT457" s="69"/>
      <c r="KRU457" s="69"/>
      <c r="KRV457" s="107"/>
      <c r="KRW457" s="2"/>
      <c r="KRX457" s="15"/>
      <c r="KRY457" s="15"/>
      <c r="KRZ457" s="80"/>
      <c r="KSA457" s="52"/>
      <c r="KSB457" s="69"/>
      <c r="KSC457" s="69"/>
      <c r="KSD457" s="69"/>
      <c r="KSE457" s="107"/>
      <c r="KSF457" s="2"/>
      <c r="KSG457" s="15"/>
      <c r="KSH457" s="15"/>
      <c r="KSI457" s="80"/>
      <c r="KSJ457" s="52"/>
      <c r="KSK457" s="69"/>
      <c r="KSL457" s="69"/>
      <c r="KSM457" s="69"/>
      <c r="KSN457" s="107"/>
      <c r="KSO457" s="2"/>
      <c r="KSP457" s="15"/>
      <c r="KSQ457" s="15"/>
      <c r="KSR457" s="80"/>
      <c r="KSS457" s="52"/>
      <c r="KST457" s="69"/>
      <c r="KSU457" s="69"/>
      <c r="KSV457" s="69"/>
      <c r="KSW457" s="107"/>
      <c r="KSX457" s="2"/>
      <c r="KSY457" s="15"/>
      <c r="KSZ457" s="15"/>
      <c r="KTA457" s="80"/>
      <c r="KTB457" s="52"/>
      <c r="KTC457" s="69"/>
      <c r="KTD457" s="69"/>
      <c r="KTE457" s="69"/>
      <c r="KTF457" s="107"/>
      <c r="KTG457" s="2"/>
      <c r="KTH457" s="15"/>
      <c r="KTI457" s="15"/>
      <c r="KTJ457" s="80"/>
      <c r="KTK457" s="52"/>
      <c r="KTL457" s="69"/>
      <c r="KTM457" s="69"/>
      <c r="KTN457" s="69"/>
      <c r="KTO457" s="107"/>
      <c r="KTP457" s="2"/>
      <c r="KTQ457" s="15"/>
      <c r="KTR457" s="15"/>
      <c r="KTS457" s="80"/>
      <c r="KTT457" s="52"/>
      <c r="KTU457" s="69"/>
      <c r="KTV457" s="69"/>
      <c r="KTW457" s="69"/>
      <c r="KTX457" s="107"/>
      <c r="KTY457" s="2"/>
      <c r="KTZ457" s="15"/>
      <c r="KUA457" s="15"/>
      <c r="KUB457" s="80"/>
      <c r="KUC457" s="52"/>
      <c r="KUD457" s="69"/>
      <c r="KUE457" s="69"/>
      <c r="KUF457" s="69"/>
      <c r="KUG457" s="107"/>
      <c r="KUH457" s="2"/>
      <c r="KUI457" s="15"/>
      <c r="KUJ457" s="15"/>
      <c r="KUK457" s="80"/>
      <c r="KUL457" s="52"/>
      <c r="KUM457" s="69"/>
      <c r="KUN457" s="69"/>
      <c r="KUO457" s="69"/>
      <c r="KUP457" s="107"/>
      <c r="KUQ457" s="2"/>
      <c r="KUR457" s="15"/>
      <c r="KUS457" s="15"/>
      <c r="KUT457" s="80"/>
      <c r="KUU457" s="52"/>
      <c r="KUV457" s="69"/>
      <c r="KUW457" s="69"/>
      <c r="KUX457" s="69"/>
      <c r="KUY457" s="107"/>
      <c r="KUZ457" s="2"/>
      <c r="KVA457" s="15"/>
      <c r="KVB457" s="15"/>
      <c r="KVC457" s="80"/>
      <c r="KVD457" s="52"/>
      <c r="KVE457" s="69"/>
      <c r="KVF457" s="69"/>
      <c r="KVG457" s="69"/>
      <c r="KVH457" s="107"/>
      <c r="KVI457" s="2"/>
      <c r="KVJ457" s="15"/>
      <c r="KVK457" s="15"/>
      <c r="KVL457" s="80"/>
      <c r="KVM457" s="52"/>
      <c r="KVN457" s="69"/>
      <c r="KVO457" s="69"/>
      <c r="KVP457" s="69"/>
      <c r="KVQ457" s="107"/>
      <c r="KVR457" s="2"/>
      <c r="KVS457" s="15"/>
      <c r="KVT457" s="15"/>
      <c r="KVU457" s="80"/>
      <c r="KVV457" s="52"/>
      <c r="KVW457" s="69"/>
      <c r="KVX457" s="69"/>
      <c r="KVY457" s="69"/>
      <c r="KVZ457" s="107"/>
      <c r="KWA457" s="2"/>
      <c r="KWB457" s="15"/>
      <c r="KWC457" s="15"/>
      <c r="KWD457" s="80"/>
      <c r="KWE457" s="52"/>
      <c r="KWF457" s="69"/>
      <c r="KWG457" s="69"/>
      <c r="KWH457" s="69"/>
      <c r="KWI457" s="107"/>
      <c r="KWJ457" s="2"/>
      <c r="KWK457" s="15"/>
      <c r="KWL457" s="15"/>
      <c r="KWM457" s="80"/>
      <c r="KWN457" s="52"/>
      <c r="KWO457" s="69"/>
      <c r="KWP457" s="69"/>
      <c r="KWQ457" s="69"/>
      <c r="KWR457" s="107"/>
      <c r="KWS457" s="2"/>
      <c r="KWT457" s="15"/>
      <c r="KWU457" s="15"/>
      <c r="KWV457" s="80"/>
      <c r="KWW457" s="52"/>
      <c r="KWX457" s="69"/>
      <c r="KWY457" s="69"/>
      <c r="KWZ457" s="69"/>
      <c r="KXA457" s="107"/>
      <c r="KXB457" s="2"/>
      <c r="KXC457" s="15"/>
      <c r="KXD457" s="15"/>
      <c r="KXE457" s="80"/>
      <c r="KXF457" s="52"/>
      <c r="KXG457" s="69"/>
      <c r="KXH457" s="69"/>
      <c r="KXI457" s="69"/>
      <c r="KXJ457" s="107"/>
      <c r="KXK457" s="2"/>
      <c r="KXL457" s="15"/>
      <c r="KXM457" s="15"/>
      <c r="KXN457" s="80"/>
      <c r="KXO457" s="52"/>
      <c r="KXP457" s="69"/>
      <c r="KXQ457" s="69"/>
      <c r="KXR457" s="69"/>
      <c r="KXS457" s="107"/>
      <c r="KXT457" s="2"/>
      <c r="KXU457" s="15"/>
      <c r="KXV457" s="15"/>
      <c r="KXW457" s="80"/>
      <c r="KXX457" s="52"/>
      <c r="KXY457" s="69"/>
      <c r="KXZ457" s="69"/>
      <c r="KYA457" s="69"/>
      <c r="KYB457" s="107"/>
      <c r="KYC457" s="2"/>
      <c r="KYD457" s="15"/>
      <c r="KYE457" s="15"/>
      <c r="KYF457" s="80"/>
      <c r="KYG457" s="52"/>
      <c r="KYH457" s="69"/>
      <c r="KYI457" s="69"/>
      <c r="KYJ457" s="69"/>
      <c r="KYK457" s="107"/>
      <c r="KYL457" s="2"/>
      <c r="KYM457" s="15"/>
      <c r="KYN457" s="15"/>
      <c r="KYO457" s="80"/>
      <c r="KYP457" s="52"/>
      <c r="KYQ457" s="69"/>
      <c r="KYR457" s="69"/>
      <c r="KYS457" s="69"/>
      <c r="KYT457" s="107"/>
      <c r="KYU457" s="2"/>
      <c r="KYV457" s="15"/>
      <c r="KYW457" s="15"/>
      <c r="KYX457" s="80"/>
      <c r="KYY457" s="52"/>
      <c r="KYZ457" s="69"/>
      <c r="KZA457" s="69"/>
      <c r="KZB457" s="69"/>
      <c r="KZC457" s="107"/>
      <c r="KZD457" s="2"/>
      <c r="KZE457" s="15"/>
      <c r="KZF457" s="15"/>
      <c r="KZG457" s="80"/>
      <c r="KZH457" s="52"/>
      <c r="KZI457" s="69"/>
      <c r="KZJ457" s="69"/>
      <c r="KZK457" s="69"/>
      <c r="KZL457" s="107"/>
      <c r="KZM457" s="2"/>
      <c r="KZN457" s="15"/>
      <c r="KZO457" s="15"/>
      <c r="KZP457" s="80"/>
      <c r="KZQ457" s="52"/>
      <c r="KZR457" s="69"/>
      <c r="KZS457" s="69"/>
      <c r="KZT457" s="69"/>
      <c r="KZU457" s="107"/>
      <c r="KZV457" s="2"/>
      <c r="KZW457" s="15"/>
      <c r="KZX457" s="15"/>
      <c r="KZY457" s="80"/>
      <c r="KZZ457" s="52"/>
      <c r="LAA457" s="69"/>
      <c r="LAB457" s="69"/>
      <c r="LAC457" s="69"/>
      <c r="LAD457" s="107"/>
      <c r="LAE457" s="2"/>
      <c r="LAF457" s="15"/>
      <c r="LAG457" s="15"/>
      <c r="LAH457" s="80"/>
      <c r="LAI457" s="52"/>
      <c r="LAJ457" s="69"/>
      <c r="LAK457" s="69"/>
      <c r="LAL457" s="69"/>
      <c r="LAM457" s="107"/>
      <c r="LAN457" s="2"/>
      <c r="LAO457" s="15"/>
      <c r="LAP457" s="15"/>
      <c r="LAQ457" s="80"/>
      <c r="LAR457" s="52"/>
      <c r="LAS457" s="69"/>
      <c r="LAT457" s="69"/>
      <c r="LAU457" s="69"/>
      <c r="LAV457" s="107"/>
      <c r="LAW457" s="2"/>
      <c r="LAX457" s="15"/>
      <c r="LAY457" s="15"/>
      <c r="LAZ457" s="80"/>
      <c r="LBA457" s="52"/>
      <c r="LBB457" s="69"/>
      <c r="LBC457" s="69"/>
      <c r="LBD457" s="69"/>
      <c r="LBE457" s="107"/>
      <c r="LBF457" s="2"/>
      <c r="LBG457" s="15"/>
      <c r="LBH457" s="15"/>
      <c r="LBI457" s="80"/>
      <c r="LBJ457" s="52"/>
      <c r="LBK457" s="69"/>
      <c r="LBL457" s="69"/>
      <c r="LBM457" s="69"/>
      <c r="LBN457" s="107"/>
      <c r="LBO457" s="2"/>
      <c r="LBP457" s="15"/>
      <c r="LBQ457" s="15"/>
      <c r="LBR457" s="80"/>
      <c r="LBS457" s="52"/>
      <c r="LBT457" s="69"/>
      <c r="LBU457" s="69"/>
      <c r="LBV457" s="69"/>
      <c r="LBW457" s="107"/>
      <c r="LBX457" s="2"/>
      <c r="LBY457" s="15"/>
      <c r="LBZ457" s="15"/>
      <c r="LCA457" s="80"/>
      <c r="LCB457" s="52"/>
      <c r="LCC457" s="69"/>
      <c r="LCD457" s="69"/>
      <c r="LCE457" s="69"/>
      <c r="LCF457" s="107"/>
      <c r="LCG457" s="2"/>
      <c r="LCH457" s="15"/>
      <c r="LCI457" s="15"/>
      <c r="LCJ457" s="80"/>
      <c r="LCK457" s="52"/>
      <c r="LCL457" s="69"/>
      <c r="LCM457" s="69"/>
      <c r="LCN457" s="69"/>
      <c r="LCO457" s="107"/>
      <c r="LCP457" s="2"/>
      <c r="LCQ457" s="15"/>
      <c r="LCR457" s="15"/>
      <c r="LCS457" s="80"/>
      <c r="LCT457" s="52"/>
      <c r="LCU457" s="69"/>
      <c r="LCV457" s="69"/>
      <c r="LCW457" s="69"/>
      <c r="LCX457" s="107"/>
      <c r="LCY457" s="2"/>
      <c r="LCZ457" s="15"/>
      <c r="LDA457" s="15"/>
      <c r="LDB457" s="80"/>
      <c r="LDC457" s="52"/>
      <c r="LDD457" s="69"/>
      <c r="LDE457" s="69"/>
      <c r="LDF457" s="69"/>
      <c r="LDG457" s="107"/>
      <c r="LDH457" s="2"/>
      <c r="LDI457" s="15"/>
      <c r="LDJ457" s="15"/>
      <c r="LDK457" s="80"/>
      <c r="LDL457" s="52"/>
      <c r="LDM457" s="69"/>
      <c r="LDN457" s="69"/>
      <c r="LDO457" s="69"/>
      <c r="LDP457" s="107"/>
      <c r="LDQ457" s="2"/>
      <c r="LDR457" s="15"/>
      <c r="LDS457" s="15"/>
      <c r="LDT457" s="80"/>
      <c r="LDU457" s="52"/>
      <c r="LDV457" s="69"/>
      <c r="LDW457" s="69"/>
      <c r="LDX457" s="69"/>
      <c r="LDY457" s="107"/>
      <c r="LDZ457" s="2"/>
      <c r="LEA457" s="15"/>
      <c r="LEB457" s="15"/>
      <c r="LEC457" s="80"/>
      <c r="LED457" s="52"/>
      <c r="LEE457" s="69"/>
      <c r="LEF457" s="69"/>
      <c r="LEG457" s="69"/>
      <c r="LEH457" s="107"/>
      <c r="LEI457" s="2"/>
      <c r="LEJ457" s="15"/>
      <c r="LEK457" s="15"/>
      <c r="LEL457" s="80"/>
      <c r="LEM457" s="52"/>
      <c r="LEN457" s="69"/>
      <c r="LEO457" s="69"/>
      <c r="LEP457" s="69"/>
      <c r="LEQ457" s="107"/>
      <c r="LER457" s="2"/>
      <c r="LES457" s="15"/>
      <c r="LET457" s="15"/>
      <c r="LEU457" s="80"/>
      <c r="LEV457" s="52"/>
      <c r="LEW457" s="69"/>
      <c r="LEX457" s="69"/>
      <c r="LEY457" s="69"/>
      <c r="LEZ457" s="107"/>
      <c r="LFA457" s="2"/>
      <c r="LFB457" s="15"/>
      <c r="LFC457" s="15"/>
      <c r="LFD457" s="80"/>
      <c r="LFE457" s="52"/>
      <c r="LFF457" s="69"/>
      <c r="LFG457" s="69"/>
      <c r="LFH457" s="69"/>
      <c r="LFI457" s="107"/>
      <c r="LFJ457" s="2"/>
      <c r="LFK457" s="15"/>
      <c r="LFL457" s="15"/>
      <c r="LFM457" s="80"/>
      <c r="LFN457" s="52"/>
      <c r="LFO457" s="69"/>
      <c r="LFP457" s="69"/>
      <c r="LFQ457" s="69"/>
      <c r="LFR457" s="107"/>
      <c r="LFS457" s="2"/>
      <c r="LFT457" s="15"/>
      <c r="LFU457" s="15"/>
      <c r="LFV457" s="80"/>
      <c r="LFW457" s="52"/>
      <c r="LFX457" s="69"/>
      <c r="LFY457" s="69"/>
      <c r="LFZ457" s="69"/>
      <c r="LGA457" s="107"/>
      <c r="LGB457" s="2"/>
      <c r="LGC457" s="15"/>
      <c r="LGD457" s="15"/>
      <c r="LGE457" s="80"/>
      <c r="LGF457" s="52"/>
      <c r="LGG457" s="69"/>
      <c r="LGH457" s="69"/>
      <c r="LGI457" s="69"/>
      <c r="LGJ457" s="107"/>
      <c r="LGK457" s="2"/>
      <c r="LGL457" s="15"/>
      <c r="LGM457" s="15"/>
      <c r="LGN457" s="80"/>
      <c r="LGO457" s="52"/>
      <c r="LGP457" s="69"/>
      <c r="LGQ457" s="69"/>
      <c r="LGR457" s="69"/>
      <c r="LGS457" s="107"/>
      <c r="LGT457" s="2"/>
      <c r="LGU457" s="15"/>
      <c r="LGV457" s="15"/>
      <c r="LGW457" s="80"/>
      <c r="LGX457" s="52"/>
      <c r="LGY457" s="69"/>
      <c r="LGZ457" s="69"/>
      <c r="LHA457" s="69"/>
      <c r="LHB457" s="107"/>
      <c r="LHC457" s="2"/>
      <c r="LHD457" s="15"/>
      <c r="LHE457" s="15"/>
      <c r="LHF457" s="80"/>
      <c r="LHG457" s="52"/>
      <c r="LHH457" s="69"/>
      <c r="LHI457" s="69"/>
      <c r="LHJ457" s="69"/>
      <c r="LHK457" s="107"/>
      <c r="LHL457" s="2"/>
      <c r="LHM457" s="15"/>
      <c r="LHN457" s="15"/>
      <c r="LHO457" s="80"/>
      <c r="LHP457" s="52"/>
      <c r="LHQ457" s="69"/>
      <c r="LHR457" s="69"/>
      <c r="LHS457" s="69"/>
      <c r="LHT457" s="107"/>
      <c r="LHU457" s="2"/>
      <c r="LHV457" s="15"/>
      <c r="LHW457" s="15"/>
      <c r="LHX457" s="80"/>
      <c r="LHY457" s="52"/>
      <c r="LHZ457" s="69"/>
      <c r="LIA457" s="69"/>
      <c r="LIB457" s="69"/>
      <c r="LIC457" s="107"/>
      <c r="LID457" s="2"/>
      <c r="LIE457" s="15"/>
      <c r="LIF457" s="15"/>
      <c r="LIG457" s="80"/>
      <c r="LIH457" s="52"/>
      <c r="LII457" s="69"/>
      <c r="LIJ457" s="69"/>
      <c r="LIK457" s="69"/>
      <c r="LIL457" s="107"/>
      <c r="LIM457" s="2"/>
      <c r="LIN457" s="15"/>
      <c r="LIO457" s="15"/>
      <c r="LIP457" s="80"/>
      <c r="LIQ457" s="52"/>
      <c r="LIR457" s="69"/>
      <c r="LIS457" s="69"/>
      <c r="LIT457" s="69"/>
      <c r="LIU457" s="107"/>
      <c r="LIV457" s="2"/>
      <c r="LIW457" s="15"/>
      <c r="LIX457" s="15"/>
      <c r="LIY457" s="80"/>
      <c r="LIZ457" s="52"/>
      <c r="LJA457" s="69"/>
      <c r="LJB457" s="69"/>
      <c r="LJC457" s="69"/>
      <c r="LJD457" s="107"/>
      <c r="LJE457" s="2"/>
      <c r="LJF457" s="15"/>
      <c r="LJG457" s="15"/>
      <c r="LJH457" s="80"/>
      <c r="LJI457" s="52"/>
      <c r="LJJ457" s="69"/>
      <c r="LJK457" s="69"/>
      <c r="LJL457" s="69"/>
      <c r="LJM457" s="107"/>
      <c r="LJN457" s="2"/>
      <c r="LJO457" s="15"/>
      <c r="LJP457" s="15"/>
      <c r="LJQ457" s="80"/>
      <c r="LJR457" s="52"/>
      <c r="LJS457" s="69"/>
      <c r="LJT457" s="69"/>
      <c r="LJU457" s="69"/>
      <c r="LJV457" s="107"/>
      <c r="LJW457" s="2"/>
      <c r="LJX457" s="15"/>
      <c r="LJY457" s="15"/>
      <c r="LJZ457" s="80"/>
      <c r="LKA457" s="52"/>
      <c r="LKB457" s="69"/>
      <c r="LKC457" s="69"/>
      <c r="LKD457" s="69"/>
      <c r="LKE457" s="107"/>
      <c r="LKF457" s="2"/>
      <c r="LKG457" s="15"/>
      <c r="LKH457" s="15"/>
      <c r="LKI457" s="80"/>
      <c r="LKJ457" s="52"/>
      <c r="LKK457" s="69"/>
      <c r="LKL457" s="69"/>
      <c r="LKM457" s="69"/>
      <c r="LKN457" s="107"/>
      <c r="LKO457" s="2"/>
      <c r="LKP457" s="15"/>
      <c r="LKQ457" s="15"/>
      <c r="LKR457" s="80"/>
      <c r="LKS457" s="52"/>
      <c r="LKT457" s="69"/>
      <c r="LKU457" s="69"/>
      <c r="LKV457" s="69"/>
      <c r="LKW457" s="107"/>
      <c r="LKX457" s="2"/>
      <c r="LKY457" s="15"/>
      <c r="LKZ457" s="15"/>
      <c r="LLA457" s="80"/>
      <c r="LLB457" s="52"/>
      <c r="LLC457" s="69"/>
      <c r="LLD457" s="69"/>
      <c r="LLE457" s="69"/>
      <c r="LLF457" s="107"/>
      <c r="LLG457" s="2"/>
      <c r="LLH457" s="15"/>
      <c r="LLI457" s="15"/>
      <c r="LLJ457" s="80"/>
      <c r="LLK457" s="52"/>
      <c r="LLL457" s="69"/>
      <c r="LLM457" s="69"/>
      <c r="LLN457" s="69"/>
      <c r="LLO457" s="107"/>
      <c r="LLP457" s="2"/>
      <c r="LLQ457" s="15"/>
      <c r="LLR457" s="15"/>
      <c r="LLS457" s="80"/>
      <c r="LLT457" s="52"/>
      <c r="LLU457" s="69"/>
      <c r="LLV457" s="69"/>
      <c r="LLW457" s="69"/>
      <c r="LLX457" s="107"/>
      <c r="LLY457" s="2"/>
      <c r="LLZ457" s="15"/>
      <c r="LMA457" s="15"/>
      <c r="LMB457" s="80"/>
      <c r="LMC457" s="52"/>
      <c r="LMD457" s="69"/>
      <c r="LME457" s="69"/>
      <c r="LMF457" s="69"/>
      <c r="LMG457" s="107"/>
      <c r="LMH457" s="2"/>
      <c r="LMI457" s="15"/>
      <c r="LMJ457" s="15"/>
      <c r="LMK457" s="80"/>
      <c r="LML457" s="52"/>
      <c r="LMM457" s="69"/>
      <c r="LMN457" s="69"/>
      <c r="LMO457" s="69"/>
      <c r="LMP457" s="107"/>
      <c r="LMQ457" s="2"/>
      <c r="LMR457" s="15"/>
      <c r="LMS457" s="15"/>
      <c r="LMT457" s="80"/>
      <c r="LMU457" s="52"/>
      <c r="LMV457" s="69"/>
      <c r="LMW457" s="69"/>
      <c r="LMX457" s="69"/>
      <c r="LMY457" s="107"/>
      <c r="LMZ457" s="2"/>
      <c r="LNA457" s="15"/>
      <c r="LNB457" s="15"/>
      <c r="LNC457" s="80"/>
      <c r="LND457" s="52"/>
      <c r="LNE457" s="69"/>
      <c r="LNF457" s="69"/>
      <c r="LNG457" s="69"/>
      <c r="LNH457" s="107"/>
      <c r="LNI457" s="2"/>
      <c r="LNJ457" s="15"/>
      <c r="LNK457" s="15"/>
      <c r="LNL457" s="80"/>
      <c r="LNM457" s="52"/>
      <c r="LNN457" s="69"/>
      <c r="LNO457" s="69"/>
      <c r="LNP457" s="69"/>
      <c r="LNQ457" s="107"/>
      <c r="LNR457" s="2"/>
      <c r="LNS457" s="15"/>
      <c r="LNT457" s="15"/>
      <c r="LNU457" s="80"/>
      <c r="LNV457" s="52"/>
      <c r="LNW457" s="69"/>
      <c r="LNX457" s="69"/>
      <c r="LNY457" s="69"/>
      <c r="LNZ457" s="107"/>
      <c r="LOA457" s="2"/>
      <c r="LOB457" s="15"/>
      <c r="LOC457" s="15"/>
      <c r="LOD457" s="80"/>
      <c r="LOE457" s="52"/>
      <c r="LOF457" s="69"/>
      <c r="LOG457" s="69"/>
      <c r="LOH457" s="69"/>
      <c r="LOI457" s="107"/>
      <c r="LOJ457" s="2"/>
      <c r="LOK457" s="15"/>
      <c r="LOL457" s="15"/>
      <c r="LOM457" s="80"/>
      <c r="LON457" s="52"/>
      <c r="LOO457" s="69"/>
      <c r="LOP457" s="69"/>
      <c r="LOQ457" s="69"/>
      <c r="LOR457" s="107"/>
      <c r="LOS457" s="2"/>
      <c r="LOT457" s="15"/>
      <c r="LOU457" s="15"/>
      <c r="LOV457" s="80"/>
      <c r="LOW457" s="52"/>
      <c r="LOX457" s="69"/>
      <c r="LOY457" s="69"/>
      <c r="LOZ457" s="69"/>
      <c r="LPA457" s="107"/>
      <c r="LPB457" s="2"/>
      <c r="LPC457" s="15"/>
      <c r="LPD457" s="15"/>
      <c r="LPE457" s="80"/>
      <c r="LPF457" s="52"/>
      <c r="LPG457" s="69"/>
      <c r="LPH457" s="69"/>
      <c r="LPI457" s="69"/>
      <c r="LPJ457" s="107"/>
      <c r="LPK457" s="2"/>
      <c r="LPL457" s="15"/>
      <c r="LPM457" s="15"/>
      <c r="LPN457" s="80"/>
      <c r="LPO457" s="52"/>
      <c r="LPP457" s="69"/>
      <c r="LPQ457" s="69"/>
      <c r="LPR457" s="69"/>
      <c r="LPS457" s="107"/>
      <c r="LPT457" s="2"/>
      <c r="LPU457" s="15"/>
      <c r="LPV457" s="15"/>
      <c r="LPW457" s="80"/>
      <c r="LPX457" s="52"/>
      <c r="LPY457" s="69"/>
      <c r="LPZ457" s="69"/>
      <c r="LQA457" s="69"/>
      <c r="LQB457" s="107"/>
      <c r="LQC457" s="2"/>
      <c r="LQD457" s="15"/>
      <c r="LQE457" s="15"/>
      <c r="LQF457" s="80"/>
      <c r="LQG457" s="52"/>
      <c r="LQH457" s="69"/>
      <c r="LQI457" s="69"/>
      <c r="LQJ457" s="69"/>
      <c r="LQK457" s="107"/>
      <c r="LQL457" s="2"/>
      <c r="LQM457" s="15"/>
      <c r="LQN457" s="15"/>
      <c r="LQO457" s="80"/>
      <c r="LQP457" s="52"/>
      <c r="LQQ457" s="69"/>
      <c r="LQR457" s="69"/>
      <c r="LQS457" s="69"/>
      <c r="LQT457" s="107"/>
      <c r="LQU457" s="2"/>
      <c r="LQV457" s="15"/>
      <c r="LQW457" s="15"/>
      <c r="LQX457" s="80"/>
      <c r="LQY457" s="52"/>
      <c r="LQZ457" s="69"/>
      <c r="LRA457" s="69"/>
      <c r="LRB457" s="69"/>
      <c r="LRC457" s="107"/>
      <c r="LRD457" s="2"/>
      <c r="LRE457" s="15"/>
      <c r="LRF457" s="15"/>
      <c r="LRG457" s="80"/>
      <c r="LRH457" s="52"/>
      <c r="LRI457" s="69"/>
      <c r="LRJ457" s="69"/>
      <c r="LRK457" s="69"/>
      <c r="LRL457" s="107"/>
      <c r="LRM457" s="2"/>
      <c r="LRN457" s="15"/>
      <c r="LRO457" s="15"/>
      <c r="LRP457" s="80"/>
      <c r="LRQ457" s="52"/>
      <c r="LRR457" s="69"/>
      <c r="LRS457" s="69"/>
      <c r="LRT457" s="69"/>
      <c r="LRU457" s="107"/>
      <c r="LRV457" s="2"/>
      <c r="LRW457" s="15"/>
      <c r="LRX457" s="15"/>
      <c r="LRY457" s="80"/>
      <c r="LRZ457" s="52"/>
      <c r="LSA457" s="69"/>
      <c r="LSB457" s="69"/>
      <c r="LSC457" s="69"/>
      <c r="LSD457" s="107"/>
      <c r="LSE457" s="2"/>
      <c r="LSF457" s="15"/>
      <c r="LSG457" s="15"/>
      <c r="LSH457" s="80"/>
      <c r="LSI457" s="52"/>
      <c r="LSJ457" s="69"/>
      <c r="LSK457" s="69"/>
      <c r="LSL457" s="69"/>
      <c r="LSM457" s="107"/>
      <c r="LSN457" s="2"/>
      <c r="LSO457" s="15"/>
      <c r="LSP457" s="15"/>
      <c r="LSQ457" s="80"/>
      <c r="LSR457" s="52"/>
      <c r="LSS457" s="69"/>
      <c r="LST457" s="69"/>
      <c r="LSU457" s="69"/>
      <c r="LSV457" s="107"/>
      <c r="LSW457" s="2"/>
      <c r="LSX457" s="15"/>
      <c r="LSY457" s="15"/>
      <c r="LSZ457" s="80"/>
      <c r="LTA457" s="52"/>
      <c r="LTB457" s="69"/>
      <c r="LTC457" s="69"/>
      <c r="LTD457" s="69"/>
      <c r="LTE457" s="107"/>
      <c r="LTF457" s="2"/>
      <c r="LTG457" s="15"/>
      <c r="LTH457" s="15"/>
      <c r="LTI457" s="80"/>
      <c r="LTJ457" s="52"/>
      <c r="LTK457" s="69"/>
      <c r="LTL457" s="69"/>
      <c r="LTM457" s="69"/>
      <c r="LTN457" s="107"/>
      <c r="LTO457" s="2"/>
      <c r="LTP457" s="15"/>
      <c r="LTQ457" s="15"/>
      <c r="LTR457" s="80"/>
      <c r="LTS457" s="52"/>
      <c r="LTT457" s="69"/>
      <c r="LTU457" s="69"/>
      <c r="LTV457" s="69"/>
      <c r="LTW457" s="107"/>
      <c r="LTX457" s="2"/>
      <c r="LTY457" s="15"/>
      <c r="LTZ457" s="15"/>
      <c r="LUA457" s="80"/>
      <c r="LUB457" s="52"/>
      <c r="LUC457" s="69"/>
      <c r="LUD457" s="69"/>
      <c r="LUE457" s="69"/>
      <c r="LUF457" s="107"/>
      <c r="LUG457" s="2"/>
      <c r="LUH457" s="15"/>
      <c r="LUI457" s="15"/>
      <c r="LUJ457" s="80"/>
      <c r="LUK457" s="52"/>
      <c r="LUL457" s="69"/>
      <c r="LUM457" s="69"/>
      <c r="LUN457" s="69"/>
      <c r="LUO457" s="107"/>
      <c r="LUP457" s="2"/>
      <c r="LUQ457" s="15"/>
      <c r="LUR457" s="15"/>
      <c r="LUS457" s="80"/>
      <c r="LUT457" s="52"/>
      <c r="LUU457" s="69"/>
      <c r="LUV457" s="69"/>
      <c r="LUW457" s="69"/>
      <c r="LUX457" s="107"/>
      <c r="LUY457" s="2"/>
      <c r="LUZ457" s="15"/>
      <c r="LVA457" s="15"/>
      <c r="LVB457" s="80"/>
      <c r="LVC457" s="52"/>
      <c r="LVD457" s="69"/>
      <c r="LVE457" s="69"/>
      <c r="LVF457" s="69"/>
      <c r="LVG457" s="107"/>
      <c r="LVH457" s="2"/>
      <c r="LVI457" s="15"/>
      <c r="LVJ457" s="15"/>
      <c r="LVK457" s="80"/>
      <c r="LVL457" s="52"/>
      <c r="LVM457" s="69"/>
      <c r="LVN457" s="69"/>
      <c r="LVO457" s="69"/>
      <c r="LVP457" s="107"/>
      <c r="LVQ457" s="2"/>
      <c r="LVR457" s="15"/>
      <c r="LVS457" s="15"/>
      <c r="LVT457" s="80"/>
      <c r="LVU457" s="52"/>
      <c r="LVV457" s="69"/>
      <c r="LVW457" s="69"/>
      <c r="LVX457" s="69"/>
      <c r="LVY457" s="107"/>
      <c r="LVZ457" s="2"/>
      <c r="LWA457" s="15"/>
      <c r="LWB457" s="15"/>
      <c r="LWC457" s="80"/>
      <c r="LWD457" s="52"/>
      <c r="LWE457" s="69"/>
      <c r="LWF457" s="69"/>
      <c r="LWG457" s="69"/>
      <c r="LWH457" s="107"/>
      <c r="LWI457" s="2"/>
      <c r="LWJ457" s="15"/>
      <c r="LWK457" s="15"/>
      <c r="LWL457" s="80"/>
      <c r="LWM457" s="52"/>
      <c r="LWN457" s="69"/>
      <c r="LWO457" s="69"/>
      <c r="LWP457" s="69"/>
      <c r="LWQ457" s="107"/>
      <c r="LWR457" s="2"/>
      <c r="LWS457" s="15"/>
      <c r="LWT457" s="15"/>
      <c r="LWU457" s="80"/>
      <c r="LWV457" s="52"/>
      <c r="LWW457" s="69"/>
      <c r="LWX457" s="69"/>
      <c r="LWY457" s="69"/>
      <c r="LWZ457" s="107"/>
      <c r="LXA457" s="2"/>
      <c r="LXB457" s="15"/>
      <c r="LXC457" s="15"/>
      <c r="LXD457" s="80"/>
      <c r="LXE457" s="52"/>
      <c r="LXF457" s="69"/>
      <c r="LXG457" s="69"/>
      <c r="LXH457" s="69"/>
      <c r="LXI457" s="107"/>
      <c r="LXJ457" s="2"/>
      <c r="LXK457" s="15"/>
      <c r="LXL457" s="15"/>
      <c r="LXM457" s="80"/>
      <c r="LXN457" s="52"/>
      <c r="LXO457" s="69"/>
      <c r="LXP457" s="69"/>
      <c r="LXQ457" s="69"/>
      <c r="LXR457" s="107"/>
      <c r="LXS457" s="2"/>
      <c r="LXT457" s="15"/>
      <c r="LXU457" s="15"/>
      <c r="LXV457" s="80"/>
      <c r="LXW457" s="52"/>
      <c r="LXX457" s="69"/>
      <c r="LXY457" s="69"/>
      <c r="LXZ457" s="69"/>
      <c r="LYA457" s="107"/>
      <c r="LYB457" s="2"/>
      <c r="LYC457" s="15"/>
      <c r="LYD457" s="15"/>
      <c r="LYE457" s="80"/>
      <c r="LYF457" s="52"/>
      <c r="LYG457" s="69"/>
      <c r="LYH457" s="69"/>
      <c r="LYI457" s="69"/>
      <c r="LYJ457" s="107"/>
      <c r="LYK457" s="2"/>
      <c r="LYL457" s="15"/>
      <c r="LYM457" s="15"/>
      <c r="LYN457" s="80"/>
      <c r="LYO457" s="52"/>
      <c r="LYP457" s="69"/>
      <c r="LYQ457" s="69"/>
      <c r="LYR457" s="69"/>
      <c r="LYS457" s="107"/>
      <c r="LYT457" s="2"/>
      <c r="LYU457" s="15"/>
      <c r="LYV457" s="15"/>
      <c r="LYW457" s="80"/>
      <c r="LYX457" s="52"/>
      <c r="LYY457" s="69"/>
      <c r="LYZ457" s="69"/>
      <c r="LZA457" s="69"/>
      <c r="LZB457" s="107"/>
      <c r="LZC457" s="2"/>
      <c r="LZD457" s="15"/>
      <c r="LZE457" s="15"/>
      <c r="LZF457" s="80"/>
      <c r="LZG457" s="52"/>
      <c r="LZH457" s="69"/>
      <c r="LZI457" s="69"/>
      <c r="LZJ457" s="69"/>
      <c r="LZK457" s="107"/>
      <c r="LZL457" s="2"/>
      <c r="LZM457" s="15"/>
      <c r="LZN457" s="15"/>
      <c r="LZO457" s="80"/>
      <c r="LZP457" s="52"/>
      <c r="LZQ457" s="69"/>
      <c r="LZR457" s="69"/>
      <c r="LZS457" s="69"/>
      <c r="LZT457" s="107"/>
      <c r="LZU457" s="2"/>
      <c r="LZV457" s="15"/>
      <c r="LZW457" s="15"/>
      <c r="LZX457" s="80"/>
      <c r="LZY457" s="52"/>
      <c r="LZZ457" s="69"/>
      <c r="MAA457" s="69"/>
      <c r="MAB457" s="69"/>
      <c r="MAC457" s="107"/>
      <c r="MAD457" s="2"/>
      <c r="MAE457" s="15"/>
      <c r="MAF457" s="15"/>
      <c r="MAG457" s="80"/>
      <c r="MAH457" s="52"/>
      <c r="MAI457" s="69"/>
      <c r="MAJ457" s="69"/>
      <c r="MAK457" s="69"/>
      <c r="MAL457" s="107"/>
      <c r="MAM457" s="2"/>
      <c r="MAN457" s="15"/>
      <c r="MAO457" s="15"/>
      <c r="MAP457" s="80"/>
      <c r="MAQ457" s="52"/>
      <c r="MAR457" s="69"/>
      <c r="MAS457" s="69"/>
      <c r="MAT457" s="69"/>
      <c r="MAU457" s="107"/>
      <c r="MAV457" s="2"/>
      <c r="MAW457" s="15"/>
      <c r="MAX457" s="15"/>
      <c r="MAY457" s="80"/>
      <c r="MAZ457" s="52"/>
      <c r="MBA457" s="69"/>
      <c r="MBB457" s="69"/>
      <c r="MBC457" s="69"/>
      <c r="MBD457" s="107"/>
      <c r="MBE457" s="2"/>
      <c r="MBF457" s="15"/>
      <c r="MBG457" s="15"/>
      <c r="MBH457" s="80"/>
      <c r="MBI457" s="52"/>
      <c r="MBJ457" s="69"/>
      <c r="MBK457" s="69"/>
      <c r="MBL457" s="69"/>
      <c r="MBM457" s="107"/>
      <c r="MBN457" s="2"/>
      <c r="MBO457" s="15"/>
      <c r="MBP457" s="15"/>
      <c r="MBQ457" s="80"/>
      <c r="MBR457" s="52"/>
      <c r="MBS457" s="69"/>
      <c r="MBT457" s="69"/>
      <c r="MBU457" s="69"/>
      <c r="MBV457" s="107"/>
      <c r="MBW457" s="2"/>
      <c r="MBX457" s="15"/>
      <c r="MBY457" s="15"/>
      <c r="MBZ457" s="80"/>
      <c r="MCA457" s="52"/>
      <c r="MCB457" s="69"/>
      <c r="MCC457" s="69"/>
      <c r="MCD457" s="69"/>
      <c r="MCE457" s="107"/>
      <c r="MCF457" s="2"/>
      <c r="MCG457" s="15"/>
      <c r="MCH457" s="15"/>
      <c r="MCI457" s="80"/>
      <c r="MCJ457" s="52"/>
      <c r="MCK457" s="69"/>
      <c r="MCL457" s="69"/>
      <c r="MCM457" s="69"/>
      <c r="MCN457" s="107"/>
      <c r="MCO457" s="2"/>
      <c r="MCP457" s="15"/>
      <c r="MCQ457" s="15"/>
      <c r="MCR457" s="80"/>
      <c r="MCS457" s="52"/>
      <c r="MCT457" s="69"/>
      <c r="MCU457" s="69"/>
      <c r="MCV457" s="69"/>
      <c r="MCW457" s="107"/>
      <c r="MCX457" s="2"/>
      <c r="MCY457" s="15"/>
      <c r="MCZ457" s="15"/>
      <c r="MDA457" s="80"/>
      <c r="MDB457" s="52"/>
      <c r="MDC457" s="69"/>
      <c r="MDD457" s="69"/>
      <c r="MDE457" s="69"/>
      <c r="MDF457" s="107"/>
      <c r="MDG457" s="2"/>
      <c r="MDH457" s="15"/>
      <c r="MDI457" s="15"/>
      <c r="MDJ457" s="80"/>
      <c r="MDK457" s="52"/>
      <c r="MDL457" s="69"/>
      <c r="MDM457" s="69"/>
      <c r="MDN457" s="69"/>
      <c r="MDO457" s="107"/>
      <c r="MDP457" s="2"/>
      <c r="MDQ457" s="15"/>
      <c r="MDR457" s="15"/>
      <c r="MDS457" s="80"/>
      <c r="MDT457" s="52"/>
      <c r="MDU457" s="69"/>
      <c r="MDV457" s="69"/>
      <c r="MDW457" s="69"/>
      <c r="MDX457" s="107"/>
      <c r="MDY457" s="2"/>
      <c r="MDZ457" s="15"/>
      <c r="MEA457" s="15"/>
      <c r="MEB457" s="80"/>
      <c r="MEC457" s="52"/>
      <c r="MED457" s="69"/>
      <c r="MEE457" s="69"/>
      <c r="MEF457" s="69"/>
      <c r="MEG457" s="107"/>
      <c r="MEH457" s="2"/>
      <c r="MEI457" s="15"/>
      <c r="MEJ457" s="15"/>
      <c r="MEK457" s="80"/>
      <c r="MEL457" s="52"/>
      <c r="MEM457" s="69"/>
      <c r="MEN457" s="69"/>
      <c r="MEO457" s="69"/>
      <c r="MEP457" s="107"/>
      <c r="MEQ457" s="2"/>
      <c r="MER457" s="15"/>
      <c r="MES457" s="15"/>
      <c r="MET457" s="80"/>
      <c r="MEU457" s="52"/>
      <c r="MEV457" s="69"/>
      <c r="MEW457" s="69"/>
      <c r="MEX457" s="69"/>
      <c r="MEY457" s="107"/>
      <c r="MEZ457" s="2"/>
      <c r="MFA457" s="15"/>
      <c r="MFB457" s="15"/>
      <c r="MFC457" s="80"/>
      <c r="MFD457" s="52"/>
      <c r="MFE457" s="69"/>
      <c r="MFF457" s="69"/>
      <c r="MFG457" s="69"/>
      <c r="MFH457" s="107"/>
      <c r="MFI457" s="2"/>
      <c r="MFJ457" s="15"/>
      <c r="MFK457" s="15"/>
      <c r="MFL457" s="80"/>
      <c r="MFM457" s="52"/>
      <c r="MFN457" s="69"/>
      <c r="MFO457" s="69"/>
      <c r="MFP457" s="69"/>
      <c r="MFQ457" s="107"/>
      <c r="MFR457" s="2"/>
      <c r="MFS457" s="15"/>
      <c r="MFT457" s="15"/>
      <c r="MFU457" s="80"/>
      <c r="MFV457" s="52"/>
      <c r="MFW457" s="69"/>
      <c r="MFX457" s="69"/>
      <c r="MFY457" s="69"/>
      <c r="MFZ457" s="107"/>
      <c r="MGA457" s="2"/>
      <c r="MGB457" s="15"/>
      <c r="MGC457" s="15"/>
      <c r="MGD457" s="80"/>
      <c r="MGE457" s="52"/>
      <c r="MGF457" s="69"/>
      <c r="MGG457" s="69"/>
      <c r="MGH457" s="69"/>
      <c r="MGI457" s="107"/>
      <c r="MGJ457" s="2"/>
      <c r="MGK457" s="15"/>
      <c r="MGL457" s="15"/>
      <c r="MGM457" s="80"/>
      <c r="MGN457" s="52"/>
      <c r="MGO457" s="69"/>
      <c r="MGP457" s="69"/>
      <c r="MGQ457" s="69"/>
      <c r="MGR457" s="107"/>
      <c r="MGS457" s="2"/>
      <c r="MGT457" s="15"/>
      <c r="MGU457" s="15"/>
      <c r="MGV457" s="80"/>
      <c r="MGW457" s="52"/>
      <c r="MGX457" s="69"/>
      <c r="MGY457" s="69"/>
      <c r="MGZ457" s="69"/>
      <c r="MHA457" s="107"/>
      <c r="MHB457" s="2"/>
      <c r="MHC457" s="15"/>
      <c r="MHD457" s="15"/>
      <c r="MHE457" s="80"/>
      <c r="MHF457" s="52"/>
      <c r="MHG457" s="69"/>
      <c r="MHH457" s="69"/>
      <c r="MHI457" s="69"/>
      <c r="MHJ457" s="107"/>
      <c r="MHK457" s="2"/>
      <c r="MHL457" s="15"/>
      <c r="MHM457" s="15"/>
      <c r="MHN457" s="80"/>
      <c r="MHO457" s="52"/>
      <c r="MHP457" s="69"/>
      <c r="MHQ457" s="69"/>
      <c r="MHR457" s="69"/>
      <c r="MHS457" s="107"/>
      <c r="MHT457" s="2"/>
      <c r="MHU457" s="15"/>
      <c r="MHV457" s="15"/>
      <c r="MHW457" s="80"/>
      <c r="MHX457" s="52"/>
      <c r="MHY457" s="69"/>
      <c r="MHZ457" s="69"/>
      <c r="MIA457" s="69"/>
      <c r="MIB457" s="107"/>
      <c r="MIC457" s="2"/>
      <c r="MID457" s="15"/>
      <c r="MIE457" s="15"/>
      <c r="MIF457" s="80"/>
      <c r="MIG457" s="52"/>
      <c r="MIH457" s="69"/>
      <c r="MII457" s="69"/>
      <c r="MIJ457" s="69"/>
      <c r="MIK457" s="107"/>
      <c r="MIL457" s="2"/>
      <c r="MIM457" s="15"/>
      <c r="MIN457" s="15"/>
      <c r="MIO457" s="80"/>
      <c r="MIP457" s="52"/>
      <c r="MIQ457" s="69"/>
      <c r="MIR457" s="69"/>
      <c r="MIS457" s="69"/>
      <c r="MIT457" s="107"/>
      <c r="MIU457" s="2"/>
      <c r="MIV457" s="15"/>
      <c r="MIW457" s="15"/>
      <c r="MIX457" s="80"/>
      <c r="MIY457" s="52"/>
      <c r="MIZ457" s="69"/>
      <c r="MJA457" s="69"/>
      <c r="MJB457" s="69"/>
      <c r="MJC457" s="107"/>
      <c r="MJD457" s="2"/>
      <c r="MJE457" s="15"/>
      <c r="MJF457" s="15"/>
      <c r="MJG457" s="80"/>
      <c r="MJH457" s="52"/>
      <c r="MJI457" s="69"/>
      <c r="MJJ457" s="69"/>
      <c r="MJK457" s="69"/>
      <c r="MJL457" s="107"/>
      <c r="MJM457" s="2"/>
      <c r="MJN457" s="15"/>
      <c r="MJO457" s="15"/>
      <c r="MJP457" s="80"/>
      <c r="MJQ457" s="52"/>
      <c r="MJR457" s="69"/>
      <c r="MJS457" s="69"/>
      <c r="MJT457" s="69"/>
      <c r="MJU457" s="107"/>
      <c r="MJV457" s="2"/>
      <c r="MJW457" s="15"/>
      <c r="MJX457" s="15"/>
      <c r="MJY457" s="80"/>
      <c r="MJZ457" s="52"/>
      <c r="MKA457" s="69"/>
      <c r="MKB457" s="69"/>
      <c r="MKC457" s="69"/>
      <c r="MKD457" s="107"/>
      <c r="MKE457" s="2"/>
      <c r="MKF457" s="15"/>
      <c r="MKG457" s="15"/>
      <c r="MKH457" s="80"/>
      <c r="MKI457" s="52"/>
      <c r="MKJ457" s="69"/>
      <c r="MKK457" s="69"/>
      <c r="MKL457" s="69"/>
      <c r="MKM457" s="107"/>
      <c r="MKN457" s="2"/>
      <c r="MKO457" s="15"/>
      <c r="MKP457" s="15"/>
      <c r="MKQ457" s="80"/>
      <c r="MKR457" s="52"/>
      <c r="MKS457" s="69"/>
      <c r="MKT457" s="69"/>
      <c r="MKU457" s="69"/>
      <c r="MKV457" s="107"/>
      <c r="MKW457" s="2"/>
      <c r="MKX457" s="15"/>
      <c r="MKY457" s="15"/>
      <c r="MKZ457" s="80"/>
      <c r="MLA457" s="52"/>
      <c r="MLB457" s="69"/>
      <c r="MLC457" s="69"/>
      <c r="MLD457" s="69"/>
      <c r="MLE457" s="107"/>
      <c r="MLF457" s="2"/>
      <c r="MLG457" s="15"/>
      <c r="MLH457" s="15"/>
      <c r="MLI457" s="80"/>
      <c r="MLJ457" s="52"/>
      <c r="MLK457" s="69"/>
      <c r="MLL457" s="69"/>
      <c r="MLM457" s="69"/>
      <c r="MLN457" s="107"/>
      <c r="MLO457" s="2"/>
      <c r="MLP457" s="15"/>
      <c r="MLQ457" s="15"/>
      <c r="MLR457" s="80"/>
      <c r="MLS457" s="52"/>
      <c r="MLT457" s="69"/>
      <c r="MLU457" s="69"/>
      <c r="MLV457" s="69"/>
      <c r="MLW457" s="107"/>
      <c r="MLX457" s="2"/>
      <c r="MLY457" s="15"/>
      <c r="MLZ457" s="15"/>
      <c r="MMA457" s="80"/>
      <c r="MMB457" s="52"/>
      <c r="MMC457" s="69"/>
      <c r="MMD457" s="69"/>
      <c r="MME457" s="69"/>
      <c r="MMF457" s="107"/>
      <c r="MMG457" s="2"/>
      <c r="MMH457" s="15"/>
      <c r="MMI457" s="15"/>
      <c r="MMJ457" s="80"/>
      <c r="MMK457" s="52"/>
      <c r="MML457" s="69"/>
      <c r="MMM457" s="69"/>
      <c r="MMN457" s="69"/>
      <c r="MMO457" s="107"/>
      <c r="MMP457" s="2"/>
      <c r="MMQ457" s="15"/>
      <c r="MMR457" s="15"/>
      <c r="MMS457" s="80"/>
      <c r="MMT457" s="52"/>
      <c r="MMU457" s="69"/>
      <c r="MMV457" s="69"/>
      <c r="MMW457" s="69"/>
      <c r="MMX457" s="107"/>
      <c r="MMY457" s="2"/>
      <c r="MMZ457" s="15"/>
      <c r="MNA457" s="15"/>
      <c r="MNB457" s="80"/>
      <c r="MNC457" s="52"/>
      <c r="MND457" s="69"/>
      <c r="MNE457" s="69"/>
      <c r="MNF457" s="69"/>
      <c r="MNG457" s="107"/>
      <c r="MNH457" s="2"/>
      <c r="MNI457" s="15"/>
      <c r="MNJ457" s="15"/>
      <c r="MNK457" s="80"/>
      <c r="MNL457" s="52"/>
      <c r="MNM457" s="69"/>
      <c r="MNN457" s="69"/>
      <c r="MNO457" s="69"/>
      <c r="MNP457" s="107"/>
      <c r="MNQ457" s="2"/>
      <c r="MNR457" s="15"/>
      <c r="MNS457" s="15"/>
      <c r="MNT457" s="80"/>
      <c r="MNU457" s="52"/>
      <c r="MNV457" s="69"/>
      <c r="MNW457" s="69"/>
      <c r="MNX457" s="69"/>
      <c r="MNY457" s="107"/>
      <c r="MNZ457" s="2"/>
      <c r="MOA457" s="15"/>
      <c r="MOB457" s="15"/>
      <c r="MOC457" s="80"/>
      <c r="MOD457" s="52"/>
      <c r="MOE457" s="69"/>
      <c r="MOF457" s="69"/>
      <c r="MOG457" s="69"/>
      <c r="MOH457" s="107"/>
      <c r="MOI457" s="2"/>
      <c r="MOJ457" s="15"/>
      <c r="MOK457" s="15"/>
      <c r="MOL457" s="80"/>
      <c r="MOM457" s="52"/>
      <c r="MON457" s="69"/>
      <c r="MOO457" s="69"/>
      <c r="MOP457" s="69"/>
      <c r="MOQ457" s="107"/>
      <c r="MOR457" s="2"/>
      <c r="MOS457" s="15"/>
      <c r="MOT457" s="15"/>
      <c r="MOU457" s="80"/>
      <c r="MOV457" s="52"/>
      <c r="MOW457" s="69"/>
      <c r="MOX457" s="69"/>
      <c r="MOY457" s="69"/>
      <c r="MOZ457" s="107"/>
      <c r="MPA457" s="2"/>
      <c r="MPB457" s="15"/>
      <c r="MPC457" s="15"/>
      <c r="MPD457" s="80"/>
      <c r="MPE457" s="52"/>
      <c r="MPF457" s="69"/>
      <c r="MPG457" s="69"/>
      <c r="MPH457" s="69"/>
      <c r="MPI457" s="107"/>
      <c r="MPJ457" s="2"/>
      <c r="MPK457" s="15"/>
      <c r="MPL457" s="15"/>
      <c r="MPM457" s="80"/>
      <c r="MPN457" s="52"/>
      <c r="MPO457" s="69"/>
      <c r="MPP457" s="69"/>
      <c r="MPQ457" s="69"/>
      <c r="MPR457" s="107"/>
      <c r="MPS457" s="2"/>
      <c r="MPT457" s="15"/>
      <c r="MPU457" s="15"/>
      <c r="MPV457" s="80"/>
      <c r="MPW457" s="52"/>
      <c r="MPX457" s="69"/>
      <c r="MPY457" s="69"/>
      <c r="MPZ457" s="69"/>
      <c r="MQA457" s="107"/>
      <c r="MQB457" s="2"/>
      <c r="MQC457" s="15"/>
      <c r="MQD457" s="15"/>
      <c r="MQE457" s="80"/>
      <c r="MQF457" s="52"/>
      <c r="MQG457" s="69"/>
      <c r="MQH457" s="69"/>
      <c r="MQI457" s="69"/>
      <c r="MQJ457" s="107"/>
      <c r="MQK457" s="2"/>
      <c r="MQL457" s="15"/>
      <c r="MQM457" s="15"/>
      <c r="MQN457" s="80"/>
      <c r="MQO457" s="52"/>
      <c r="MQP457" s="69"/>
      <c r="MQQ457" s="69"/>
      <c r="MQR457" s="69"/>
      <c r="MQS457" s="107"/>
      <c r="MQT457" s="2"/>
      <c r="MQU457" s="15"/>
      <c r="MQV457" s="15"/>
      <c r="MQW457" s="80"/>
      <c r="MQX457" s="52"/>
      <c r="MQY457" s="69"/>
      <c r="MQZ457" s="69"/>
      <c r="MRA457" s="69"/>
      <c r="MRB457" s="107"/>
      <c r="MRC457" s="2"/>
      <c r="MRD457" s="15"/>
      <c r="MRE457" s="15"/>
      <c r="MRF457" s="80"/>
      <c r="MRG457" s="52"/>
      <c r="MRH457" s="69"/>
      <c r="MRI457" s="69"/>
      <c r="MRJ457" s="69"/>
      <c r="MRK457" s="107"/>
      <c r="MRL457" s="2"/>
      <c r="MRM457" s="15"/>
      <c r="MRN457" s="15"/>
      <c r="MRO457" s="80"/>
      <c r="MRP457" s="52"/>
      <c r="MRQ457" s="69"/>
      <c r="MRR457" s="69"/>
      <c r="MRS457" s="69"/>
      <c r="MRT457" s="107"/>
      <c r="MRU457" s="2"/>
      <c r="MRV457" s="15"/>
      <c r="MRW457" s="15"/>
      <c r="MRX457" s="80"/>
      <c r="MRY457" s="52"/>
      <c r="MRZ457" s="69"/>
      <c r="MSA457" s="69"/>
      <c r="MSB457" s="69"/>
      <c r="MSC457" s="107"/>
      <c r="MSD457" s="2"/>
      <c r="MSE457" s="15"/>
      <c r="MSF457" s="15"/>
      <c r="MSG457" s="80"/>
      <c r="MSH457" s="52"/>
      <c r="MSI457" s="69"/>
      <c r="MSJ457" s="69"/>
      <c r="MSK457" s="69"/>
      <c r="MSL457" s="107"/>
      <c r="MSM457" s="2"/>
      <c r="MSN457" s="15"/>
      <c r="MSO457" s="15"/>
      <c r="MSP457" s="80"/>
      <c r="MSQ457" s="52"/>
      <c r="MSR457" s="69"/>
      <c r="MSS457" s="69"/>
      <c r="MST457" s="69"/>
      <c r="MSU457" s="107"/>
      <c r="MSV457" s="2"/>
      <c r="MSW457" s="15"/>
      <c r="MSX457" s="15"/>
      <c r="MSY457" s="80"/>
      <c r="MSZ457" s="52"/>
      <c r="MTA457" s="69"/>
      <c r="MTB457" s="69"/>
      <c r="MTC457" s="69"/>
      <c r="MTD457" s="107"/>
      <c r="MTE457" s="2"/>
      <c r="MTF457" s="15"/>
      <c r="MTG457" s="15"/>
      <c r="MTH457" s="80"/>
      <c r="MTI457" s="52"/>
      <c r="MTJ457" s="69"/>
      <c r="MTK457" s="69"/>
      <c r="MTL457" s="69"/>
      <c r="MTM457" s="107"/>
      <c r="MTN457" s="2"/>
      <c r="MTO457" s="15"/>
      <c r="MTP457" s="15"/>
      <c r="MTQ457" s="80"/>
      <c r="MTR457" s="52"/>
      <c r="MTS457" s="69"/>
      <c r="MTT457" s="69"/>
      <c r="MTU457" s="69"/>
      <c r="MTV457" s="107"/>
      <c r="MTW457" s="2"/>
      <c r="MTX457" s="15"/>
      <c r="MTY457" s="15"/>
      <c r="MTZ457" s="80"/>
      <c r="MUA457" s="52"/>
      <c r="MUB457" s="69"/>
      <c r="MUC457" s="69"/>
      <c r="MUD457" s="69"/>
      <c r="MUE457" s="107"/>
      <c r="MUF457" s="2"/>
      <c r="MUG457" s="15"/>
      <c r="MUH457" s="15"/>
      <c r="MUI457" s="80"/>
      <c r="MUJ457" s="52"/>
      <c r="MUK457" s="69"/>
      <c r="MUL457" s="69"/>
      <c r="MUM457" s="69"/>
      <c r="MUN457" s="107"/>
      <c r="MUO457" s="2"/>
      <c r="MUP457" s="15"/>
      <c r="MUQ457" s="15"/>
      <c r="MUR457" s="80"/>
      <c r="MUS457" s="52"/>
      <c r="MUT457" s="69"/>
      <c r="MUU457" s="69"/>
      <c r="MUV457" s="69"/>
      <c r="MUW457" s="107"/>
      <c r="MUX457" s="2"/>
      <c r="MUY457" s="15"/>
      <c r="MUZ457" s="15"/>
      <c r="MVA457" s="80"/>
      <c r="MVB457" s="52"/>
      <c r="MVC457" s="69"/>
      <c r="MVD457" s="69"/>
      <c r="MVE457" s="69"/>
      <c r="MVF457" s="107"/>
      <c r="MVG457" s="2"/>
      <c r="MVH457" s="15"/>
      <c r="MVI457" s="15"/>
      <c r="MVJ457" s="80"/>
      <c r="MVK457" s="52"/>
      <c r="MVL457" s="69"/>
      <c r="MVM457" s="69"/>
      <c r="MVN457" s="69"/>
      <c r="MVO457" s="107"/>
      <c r="MVP457" s="2"/>
      <c r="MVQ457" s="15"/>
      <c r="MVR457" s="15"/>
      <c r="MVS457" s="80"/>
      <c r="MVT457" s="52"/>
      <c r="MVU457" s="69"/>
      <c r="MVV457" s="69"/>
      <c r="MVW457" s="69"/>
      <c r="MVX457" s="107"/>
      <c r="MVY457" s="2"/>
      <c r="MVZ457" s="15"/>
      <c r="MWA457" s="15"/>
      <c r="MWB457" s="80"/>
      <c r="MWC457" s="52"/>
      <c r="MWD457" s="69"/>
      <c r="MWE457" s="69"/>
      <c r="MWF457" s="69"/>
      <c r="MWG457" s="107"/>
      <c r="MWH457" s="2"/>
      <c r="MWI457" s="15"/>
      <c r="MWJ457" s="15"/>
      <c r="MWK457" s="80"/>
      <c r="MWL457" s="52"/>
      <c r="MWM457" s="69"/>
      <c r="MWN457" s="69"/>
      <c r="MWO457" s="69"/>
      <c r="MWP457" s="107"/>
      <c r="MWQ457" s="2"/>
      <c r="MWR457" s="15"/>
      <c r="MWS457" s="15"/>
      <c r="MWT457" s="80"/>
      <c r="MWU457" s="52"/>
      <c r="MWV457" s="69"/>
      <c r="MWW457" s="69"/>
      <c r="MWX457" s="69"/>
      <c r="MWY457" s="107"/>
      <c r="MWZ457" s="2"/>
      <c r="MXA457" s="15"/>
      <c r="MXB457" s="15"/>
      <c r="MXC457" s="80"/>
      <c r="MXD457" s="52"/>
      <c r="MXE457" s="69"/>
      <c r="MXF457" s="69"/>
      <c r="MXG457" s="69"/>
      <c r="MXH457" s="107"/>
      <c r="MXI457" s="2"/>
      <c r="MXJ457" s="15"/>
      <c r="MXK457" s="15"/>
      <c r="MXL457" s="80"/>
      <c r="MXM457" s="52"/>
      <c r="MXN457" s="69"/>
      <c r="MXO457" s="69"/>
      <c r="MXP457" s="69"/>
      <c r="MXQ457" s="107"/>
      <c r="MXR457" s="2"/>
      <c r="MXS457" s="15"/>
      <c r="MXT457" s="15"/>
      <c r="MXU457" s="80"/>
      <c r="MXV457" s="52"/>
      <c r="MXW457" s="69"/>
      <c r="MXX457" s="69"/>
      <c r="MXY457" s="69"/>
      <c r="MXZ457" s="107"/>
      <c r="MYA457" s="2"/>
      <c r="MYB457" s="15"/>
      <c r="MYC457" s="15"/>
      <c r="MYD457" s="80"/>
      <c r="MYE457" s="52"/>
      <c r="MYF457" s="69"/>
      <c r="MYG457" s="69"/>
      <c r="MYH457" s="69"/>
      <c r="MYI457" s="107"/>
      <c r="MYJ457" s="2"/>
      <c r="MYK457" s="15"/>
      <c r="MYL457" s="15"/>
      <c r="MYM457" s="80"/>
      <c r="MYN457" s="52"/>
      <c r="MYO457" s="69"/>
      <c r="MYP457" s="69"/>
      <c r="MYQ457" s="69"/>
      <c r="MYR457" s="107"/>
      <c r="MYS457" s="2"/>
      <c r="MYT457" s="15"/>
      <c r="MYU457" s="15"/>
      <c r="MYV457" s="80"/>
      <c r="MYW457" s="52"/>
      <c r="MYX457" s="69"/>
      <c r="MYY457" s="69"/>
      <c r="MYZ457" s="69"/>
      <c r="MZA457" s="107"/>
      <c r="MZB457" s="2"/>
      <c r="MZC457" s="15"/>
      <c r="MZD457" s="15"/>
      <c r="MZE457" s="80"/>
      <c r="MZF457" s="52"/>
      <c r="MZG457" s="69"/>
      <c r="MZH457" s="69"/>
      <c r="MZI457" s="69"/>
      <c r="MZJ457" s="107"/>
      <c r="MZK457" s="2"/>
      <c r="MZL457" s="15"/>
      <c r="MZM457" s="15"/>
      <c r="MZN457" s="80"/>
      <c r="MZO457" s="52"/>
      <c r="MZP457" s="69"/>
      <c r="MZQ457" s="69"/>
      <c r="MZR457" s="69"/>
      <c r="MZS457" s="107"/>
      <c r="MZT457" s="2"/>
      <c r="MZU457" s="15"/>
      <c r="MZV457" s="15"/>
      <c r="MZW457" s="80"/>
      <c r="MZX457" s="52"/>
      <c r="MZY457" s="69"/>
      <c r="MZZ457" s="69"/>
      <c r="NAA457" s="69"/>
      <c r="NAB457" s="107"/>
      <c r="NAC457" s="2"/>
      <c r="NAD457" s="15"/>
      <c r="NAE457" s="15"/>
      <c r="NAF457" s="80"/>
      <c r="NAG457" s="52"/>
      <c r="NAH457" s="69"/>
      <c r="NAI457" s="69"/>
      <c r="NAJ457" s="69"/>
      <c r="NAK457" s="107"/>
      <c r="NAL457" s="2"/>
      <c r="NAM457" s="15"/>
      <c r="NAN457" s="15"/>
      <c r="NAO457" s="80"/>
      <c r="NAP457" s="52"/>
      <c r="NAQ457" s="69"/>
      <c r="NAR457" s="69"/>
      <c r="NAS457" s="69"/>
      <c r="NAT457" s="107"/>
      <c r="NAU457" s="2"/>
      <c r="NAV457" s="15"/>
      <c r="NAW457" s="15"/>
      <c r="NAX457" s="80"/>
      <c r="NAY457" s="52"/>
      <c r="NAZ457" s="69"/>
      <c r="NBA457" s="69"/>
      <c r="NBB457" s="69"/>
      <c r="NBC457" s="107"/>
      <c r="NBD457" s="2"/>
      <c r="NBE457" s="15"/>
      <c r="NBF457" s="15"/>
      <c r="NBG457" s="80"/>
      <c r="NBH457" s="52"/>
      <c r="NBI457" s="69"/>
      <c r="NBJ457" s="69"/>
      <c r="NBK457" s="69"/>
      <c r="NBL457" s="107"/>
      <c r="NBM457" s="2"/>
      <c r="NBN457" s="15"/>
      <c r="NBO457" s="15"/>
      <c r="NBP457" s="80"/>
      <c r="NBQ457" s="52"/>
      <c r="NBR457" s="69"/>
      <c r="NBS457" s="69"/>
      <c r="NBT457" s="69"/>
      <c r="NBU457" s="107"/>
      <c r="NBV457" s="2"/>
      <c r="NBW457" s="15"/>
      <c r="NBX457" s="15"/>
      <c r="NBY457" s="80"/>
      <c r="NBZ457" s="52"/>
      <c r="NCA457" s="69"/>
      <c r="NCB457" s="69"/>
      <c r="NCC457" s="69"/>
      <c r="NCD457" s="107"/>
      <c r="NCE457" s="2"/>
      <c r="NCF457" s="15"/>
      <c r="NCG457" s="15"/>
      <c r="NCH457" s="80"/>
      <c r="NCI457" s="52"/>
      <c r="NCJ457" s="69"/>
      <c r="NCK457" s="69"/>
      <c r="NCL457" s="69"/>
      <c r="NCM457" s="107"/>
      <c r="NCN457" s="2"/>
      <c r="NCO457" s="15"/>
      <c r="NCP457" s="15"/>
      <c r="NCQ457" s="80"/>
      <c r="NCR457" s="52"/>
      <c r="NCS457" s="69"/>
      <c r="NCT457" s="69"/>
      <c r="NCU457" s="69"/>
      <c r="NCV457" s="107"/>
      <c r="NCW457" s="2"/>
      <c r="NCX457" s="15"/>
      <c r="NCY457" s="15"/>
      <c r="NCZ457" s="80"/>
      <c r="NDA457" s="52"/>
      <c r="NDB457" s="69"/>
      <c r="NDC457" s="69"/>
      <c r="NDD457" s="69"/>
      <c r="NDE457" s="107"/>
      <c r="NDF457" s="2"/>
      <c r="NDG457" s="15"/>
      <c r="NDH457" s="15"/>
      <c r="NDI457" s="80"/>
      <c r="NDJ457" s="52"/>
      <c r="NDK457" s="69"/>
      <c r="NDL457" s="69"/>
      <c r="NDM457" s="69"/>
      <c r="NDN457" s="107"/>
      <c r="NDO457" s="2"/>
      <c r="NDP457" s="15"/>
      <c r="NDQ457" s="15"/>
      <c r="NDR457" s="80"/>
      <c r="NDS457" s="52"/>
      <c r="NDT457" s="69"/>
      <c r="NDU457" s="69"/>
      <c r="NDV457" s="69"/>
      <c r="NDW457" s="107"/>
      <c r="NDX457" s="2"/>
      <c r="NDY457" s="15"/>
      <c r="NDZ457" s="15"/>
      <c r="NEA457" s="80"/>
      <c r="NEB457" s="52"/>
      <c r="NEC457" s="69"/>
      <c r="NED457" s="69"/>
      <c r="NEE457" s="69"/>
      <c r="NEF457" s="107"/>
      <c r="NEG457" s="2"/>
      <c r="NEH457" s="15"/>
      <c r="NEI457" s="15"/>
      <c r="NEJ457" s="80"/>
      <c r="NEK457" s="52"/>
      <c r="NEL457" s="69"/>
      <c r="NEM457" s="69"/>
      <c r="NEN457" s="69"/>
      <c r="NEO457" s="107"/>
      <c r="NEP457" s="2"/>
      <c r="NEQ457" s="15"/>
      <c r="NER457" s="15"/>
      <c r="NES457" s="80"/>
      <c r="NET457" s="52"/>
      <c r="NEU457" s="69"/>
      <c r="NEV457" s="69"/>
      <c r="NEW457" s="69"/>
      <c r="NEX457" s="107"/>
      <c r="NEY457" s="2"/>
      <c r="NEZ457" s="15"/>
      <c r="NFA457" s="15"/>
      <c r="NFB457" s="80"/>
      <c r="NFC457" s="52"/>
      <c r="NFD457" s="69"/>
      <c r="NFE457" s="69"/>
      <c r="NFF457" s="69"/>
      <c r="NFG457" s="107"/>
      <c r="NFH457" s="2"/>
      <c r="NFI457" s="15"/>
      <c r="NFJ457" s="15"/>
      <c r="NFK457" s="80"/>
      <c r="NFL457" s="52"/>
      <c r="NFM457" s="69"/>
      <c r="NFN457" s="69"/>
      <c r="NFO457" s="69"/>
      <c r="NFP457" s="107"/>
      <c r="NFQ457" s="2"/>
      <c r="NFR457" s="15"/>
      <c r="NFS457" s="15"/>
      <c r="NFT457" s="80"/>
      <c r="NFU457" s="52"/>
      <c r="NFV457" s="69"/>
      <c r="NFW457" s="69"/>
      <c r="NFX457" s="69"/>
      <c r="NFY457" s="107"/>
      <c r="NFZ457" s="2"/>
      <c r="NGA457" s="15"/>
      <c r="NGB457" s="15"/>
      <c r="NGC457" s="80"/>
      <c r="NGD457" s="52"/>
      <c r="NGE457" s="69"/>
      <c r="NGF457" s="69"/>
      <c r="NGG457" s="69"/>
      <c r="NGH457" s="107"/>
      <c r="NGI457" s="2"/>
      <c r="NGJ457" s="15"/>
      <c r="NGK457" s="15"/>
      <c r="NGL457" s="80"/>
      <c r="NGM457" s="52"/>
      <c r="NGN457" s="69"/>
      <c r="NGO457" s="69"/>
      <c r="NGP457" s="69"/>
      <c r="NGQ457" s="107"/>
      <c r="NGR457" s="2"/>
      <c r="NGS457" s="15"/>
      <c r="NGT457" s="15"/>
      <c r="NGU457" s="80"/>
      <c r="NGV457" s="52"/>
      <c r="NGW457" s="69"/>
      <c r="NGX457" s="69"/>
      <c r="NGY457" s="69"/>
      <c r="NGZ457" s="107"/>
      <c r="NHA457" s="2"/>
      <c r="NHB457" s="15"/>
      <c r="NHC457" s="15"/>
      <c r="NHD457" s="80"/>
      <c r="NHE457" s="52"/>
      <c r="NHF457" s="69"/>
      <c r="NHG457" s="69"/>
      <c r="NHH457" s="69"/>
      <c r="NHI457" s="107"/>
      <c r="NHJ457" s="2"/>
      <c r="NHK457" s="15"/>
      <c r="NHL457" s="15"/>
      <c r="NHM457" s="80"/>
      <c r="NHN457" s="52"/>
      <c r="NHO457" s="69"/>
      <c r="NHP457" s="69"/>
      <c r="NHQ457" s="69"/>
      <c r="NHR457" s="107"/>
      <c r="NHS457" s="2"/>
      <c r="NHT457" s="15"/>
      <c r="NHU457" s="15"/>
      <c r="NHV457" s="80"/>
      <c r="NHW457" s="52"/>
      <c r="NHX457" s="69"/>
      <c r="NHY457" s="69"/>
      <c r="NHZ457" s="69"/>
      <c r="NIA457" s="107"/>
      <c r="NIB457" s="2"/>
      <c r="NIC457" s="15"/>
      <c r="NID457" s="15"/>
      <c r="NIE457" s="80"/>
      <c r="NIF457" s="52"/>
      <c r="NIG457" s="69"/>
      <c r="NIH457" s="69"/>
      <c r="NII457" s="69"/>
      <c r="NIJ457" s="107"/>
      <c r="NIK457" s="2"/>
      <c r="NIL457" s="15"/>
      <c r="NIM457" s="15"/>
      <c r="NIN457" s="80"/>
      <c r="NIO457" s="52"/>
      <c r="NIP457" s="69"/>
      <c r="NIQ457" s="69"/>
      <c r="NIR457" s="69"/>
      <c r="NIS457" s="107"/>
      <c r="NIT457" s="2"/>
      <c r="NIU457" s="15"/>
      <c r="NIV457" s="15"/>
      <c r="NIW457" s="80"/>
      <c r="NIX457" s="52"/>
      <c r="NIY457" s="69"/>
      <c r="NIZ457" s="69"/>
      <c r="NJA457" s="69"/>
      <c r="NJB457" s="107"/>
      <c r="NJC457" s="2"/>
      <c r="NJD457" s="15"/>
      <c r="NJE457" s="15"/>
      <c r="NJF457" s="80"/>
      <c r="NJG457" s="52"/>
      <c r="NJH457" s="69"/>
      <c r="NJI457" s="69"/>
      <c r="NJJ457" s="69"/>
      <c r="NJK457" s="107"/>
      <c r="NJL457" s="2"/>
      <c r="NJM457" s="15"/>
      <c r="NJN457" s="15"/>
      <c r="NJO457" s="80"/>
      <c r="NJP457" s="52"/>
      <c r="NJQ457" s="69"/>
      <c r="NJR457" s="69"/>
      <c r="NJS457" s="69"/>
      <c r="NJT457" s="107"/>
      <c r="NJU457" s="2"/>
      <c r="NJV457" s="15"/>
      <c r="NJW457" s="15"/>
      <c r="NJX457" s="80"/>
      <c r="NJY457" s="52"/>
      <c r="NJZ457" s="69"/>
      <c r="NKA457" s="69"/>
      <c r="NKB457" s="69"/>
      <c r="NKC457" s="107"/>
      <c r="NKD457" s="2"/>
      <c r="NKE457" s="15"/>
      <c r="NKF457" s="15"/>
      <c r="NKG457" s="80"/>
      <c r="NKH457" s="52"/>
      <c r="NKI457" s="69"/>
      <c r="NKJ457" s="69"/>
      <c r="NKK457" s="69"/>
      <c r="NKL457" s="107"/>
      <c r="NKM457" s="2"/>
      <c r="NKN457" s="15"/>
      <c r="NKO457" s="15"/>
      <c r="NKP457" s="80"/>
      <c r="NKQ457" s="52"/>
      <c r="NKR457" s="69"/>
      <c r="NKS457" s="69"/>
      <c r="NKT457" s="69"/>
      <c r="NKU457" s="107"/>
      <c r="NKV457" s="2"/>
      <c r="NKW457" s="15"/>
      <c r="NKX457" s="15"/>
      <c r="NKY457" s="80"/>
      <c r="NKZ457" s="52"/>
      <c r="NLA457" s="69"/>
      <c r="NLB457" s="69"/>
      <c r="NLC457" s="69"/>
      <c r="NLD457" s="107"/>
      <c r="NLE457" s="2"/>
      <c r="NLF457" s="15"/>
      <c r="NLG457" s="15"/>
      <c r="NLH457" s="80"/>
      <c r="NLI457" s="52"/>
      <c r="NLJ457" s="69"/>
      <c r="NLK457" s="69"/>
      <c r="NLL457" s="69"/>
      <c r="NLM457" s="107"/>
      <c r="NLN457" s="2"/>
      <c r="NLO457" s="15"/>
      <c r="NLP457" s="15"/>
      <c r="NLQ457" s="80"/>
      <c r="NLR457" s="52"/>
      <c r="NLS457" s="69"/>
      <c r="NLT457" s="69"/>
      <c r="NLU457" s="69"/>
      <c r="NLV457" s="107"/>
      <c r="NLW457" s="2"/>
      <c r="NLX457" s="15"/>
      <c r="NLY457" s="15"/>
      <c r="NLZ457" s="80"/>
      <c r="NMA457" s="52"/>
      <c r="NMB457" s="69"/>
      <c r="NMC457" s="69"/>
      <c r="NMD457" s="69"/>
      <c r="NME457" s="107"/>
      <c r="NMF457" s="2"/>
      <c r="NMG457" s="15"/>
      <c r="NMH457" s="15"/>
      <c r="NMI457" s="80"/>
      <c r="NMJ457" s="52"/>
      <c r="NMK457" s="69"/>
      <c r="NML457" s="69"/>
      <c r="NMM457" s="69"/>
      <c r="NMN457" s="107"/>
      <c r="NMO457" s="2"/>
      <c r="NMP457" s="15"/>
      <c r="NMQ457" s="15"/>
      <c r="NMR457" s="80"/>
      <c r="NMS457" s="52"/>
      <c r="NMT457" s="69"/>
      <c r="NMU457" s="69"/>
      <c r="NMV457" s="69"/>
      <c r="NMW457" s="107"/>
      <c r="NMX457" s="2"/>
      <c r="NMY457" s="15"/>
      <c r="NMZ457" s="15"/>
      <c r="NNA457" s="80"/>
      <c r="NNB457" s="52"/>
      <c r="NNC457" s="69"/>
      <c r="NND457" s="69"/>
      <c r="NNE457" s="69"/>
      <c r="NNF457" s="107"/>
      <c r="NNG457" s="2"/>
      <c r="NNH457" s="15"/>
      <c r="NNI457" s="15"/>
      <c r="NNJ457" s="80"/>
      <c r="NNK457" s="52"/>
      <c r="NNL457" s="69"/>
      <c r="NNM457" s="69"/>
      <c r="NNN457" s="69"/>
      <c r="NNO457" s="107"/>
      <c r="NNP457" s="2"/>
      <c r="NNQ457" s="15"/>
      <c r="NNR457" s="15"/>
      <c r="NNS457" s="80"/>
      <c r="NNT457" s="52"/>
      <c r="NNU457" s="69"/>
      <c r="NNV457" s="69"/>
      <c r="NNW457" s="69"/>
      <c r="NNX457" s="107"/>
      <c r="NNY457" s="2"/>
      <c r="NNZ457" s="15"/>
      <c r="NOA457" s="15"/>
      <c r="NOB457" s="80"/>
      <c r="NOC457" s="52"/>
      <c r="NOD457" s="69"/>
      <c r="NOE457" s="69"/>
      <c r="NOF457" s="69"/>
      <c r="NOG457" s="107"/>
      <c r="NOH457" s="2"/>
      <c r="NOI457" s="15"/>
      <c r="NOJ457" s="15"/>
      <c r="NOK457" s="80"/>
      <c r="NOL457" s="52"/>
      <c r="NOM457" s="69"/>
      <c r="NON457" s="69"/>
      <c r="NOO457" s="69"/>
      <c r="NOP457" s="107"/>
      <c r="NOQ457" s="2"/>
      <c r="NOR457" s="15"/>
      <c r="NOS457" s="15"/>
      <c r="NOT457" s="80"/>
      <c r="NOU457" s="52"/>
      <c r="NOV457" s="69"/>
      <c r="NOW457" s="69"/>
      <c r="NOX457" s="69"/>
      <c r="NOY457" s="107"/>
      <c r="NOZ457" s="2"/>
      <c r="NPA457" s="15"/>
      <c r="NPB457" s="15"/>
      <c r="NPC457" s="80"/>
      <c r="NPD457" s="52"/>
      <c r="NPE457" s="69"/>
      <c r="NPF457" s="69"/>
      <c r="NPG457" s="69"/>
      <c r="NPH457" s="107"/>
      <c r="NPI457" s="2"/>
      <c r="NPJ457" s="15"/>
      <c r="NPK457" s="15"/>
      <c r="NPL457" s="80"/>
      <c r="NPM457" s="52"/>
      <c r="NPN457" s="69"/>
      <c r="NPO457" s="69"/>
      <c r="NPP457" s="69"/>
      <c r="NPQ457" s="107"/>
      <c r="NPR457" s="2"/>
      <c r="NPS457" s="15"/>
      <c r="NPT457" s="15"/>
      <c r="NPU457" s="80"/>
      <c r="NPV457" s="52"/>
      <c r="NPW457" s="69"/>
      <c r="NPX457" s="69"/>
      <c r="NPY457" s="69"/>
      <c r="NPZ457" s="107"/>
      <c r="NQA457" s="2"/>
      <c r="NQB457" s="15"/>
      <c r="NQC457" s="15"/>
      <c r="NQD457" s="80"/>
      <c r="NQE457" s="52"/>
      <c r="NQF457" s="69"/>
      <c r="NQG457" s="69"/>
      <c r="NQH457" s="69"/>
      <c r="NQI457" s="107"/>
      <c r="NQJ457" s="2"/>
      <c r="NQK457" s="15"/>
      <c r="NQL457" s="15"/>
      <c r="NQM457" s="80"/>
      <c r="NQN457" s="52"/>
      <c r="NQO457" s="69"/>
      <c r="NQP457" s="69"/>
      <c r="NQQ457" s="69"/>
      <c r="NQR457" s="107"/>
      <c r="NQS457" s="2"/>
      <c r="NQT457" s="15"/>
      <c r="NQU457" s="15"/>
      <c r="NQV457" s="80"/>
      <c r="NQW457" s="52"/>
      <c r="NQX457" s="69"/>
      <c r="NQY457" s="69"/>
      <c r="NQZ457" s="69"/>
      <c r="NRA457" s="107"/>
      <c r="NRB457" s="2"/>
      <c r="NRC457" s="15"/>
      <c r="NRD457" s="15"/>
      <c r="NRE457" s="80"/>
      <c r="NRF457" s="52"/>
      <c r="NRG457" s="69"/>
      <c r="NRH457" s="69"/>
      <c r="NRI457" s="69"/>
      <c r="NRJ457" s="107"/>
      <c r="NRK457" s="2"/>
      <c r="NRL457" s="15"/>
      <c r="NRM457" s="15"/>
      <c r="NRN457" s="80"/>
      <c r="NRO457" s="52"/>
      <c r="NRP457" s="69"/>
      <c r="NRQ457" s="69"/>
      <c r="NRR457" s="69"/>
      <c r="NRS457" s="107"/>
      <c r="NRT457" s="2"/>
      <c r="NRU457" s="15"/>
      <c r="NRV457" s="15"/>
      <c r="NRW457" s="80"/>
      <c r="NRX457" s="52"/>
      <c r="NRY457" s="69"/>
      <c r="NRZ457" s="69"/>
      <c r="NSA457" s="69"/>
      <c r="NSB457" s="107"/>
      <c r="NSC457" s="2"/>
      <c r="NSD457" s="15"/>
      <c r="NSE457" s="15"/>
      <c r="NSF457" s="80"/>
      <c r="NSG457" s="52"/>
      <c r="NSH457" s="69"/>
      <c r="NSI457" s="69"/>
      <c r="NSJ457" s="69"/>
      <c r="NSK457" s="107"/>
      <c r="NSL457" s="2"/>
      <c r="NSM457" s="15"/>
      <c r="NSN457" s="15"/>
      <c r="NSO457" s="80"/>
      <c r="NSP457" s="52"/>
      <c r="NSQ457" s="69"/>
      <c r="NSR457" s="69"/>
      <c r="NSS457" s="69"/>
      <c r="NST457" s="107"/>
      <c r="NSU457" s="2"/>
      <c r="NSV457" s="15"/>
      <c r="NSW457" s="15"/>
      <c r="NSX457" s="80"/>
      <c r="NSY457" s="52"/>
      <c r="NSZ457" s="69"/>
      <c r="NTA457" s="69"/>
      <c r="NTB457" s="69"/>
      <c r="NTC457" s="107"/>
      <c r="NTD457" s="2"/>
      <c r="NTE457" s="15"/>
      <c r="NTF457" s="15"/>
      <c r="NTG457" s="80"/>
      <c r="NTH457" s="52"/>
      <c r="NTI457" s="69"/>
      <c r="NTJ457" s="69"/>
      <c r="NTK457" s="69"/>
      <c r="NTL457" s="107"/>
      <c r="NTM457" s="2"/>
      <c r="NTN457" s="15"/>
      <c r="NTO457" s="15"/>
      <c r="NTP457" s="80"/>
      <c r="NTQ457" s="52"/>
      <c r="NTR457" s="69"/>
      <c r="NTS457" s="69"/>
      <c r="NTT457" s="69"/>
      <c r="NTU457" s="107"/>
      <c r="NTV457" s="2"/>
      <c r="NTW457" s="15"/>
      <c r="NTX457" s="15"/>
      <c r="NTY457" s="80"/>
      <c r="NTZ457" s="52"/>
      <c r="NUA457" s="69"/>
      <c r="NUB457" s="69"/>
      <c r="NUC457" s="69"/>
      <c r="NUD457" s="107"/>
      <c r="NUE457" s="2"/>
      <c r="NUF457" s="15"/>
      <c r="NUG457" s="15"/>
      <c r="NUH457" s="80"/>
      <c r="NUI457" s="52"/>
      <c r="NUJ457" s="69"/>
      <c r="NUK457" s="69"/>
      <c r="NUL457" s="69"/>
      <c r="NUM457" s="107"/>
      <c r="NUN457" s="2"/>
      <c r="NUO457" s="15"/>
      <c r="NUP457" s="15"/>
      <c r="NUQ457" s="80"/>
      <c r="NUR457" s="52"/>
      <c r="NUS457" s="69"/>
      <c r="NUT457" s="69"/>
      <c r="NUU457" s="69"/>
      <c r="NUV457" s="107"/>
      <c r="NUW457" s="2"/>
      <c r="NUX457" s="15"/>
      <c r="NUY457" s="15"/>
      <c r="NUZ457" s="80"/>
      <c r="NVA457" s="52"/>
      <c r="NVB457" s="69"/>
      <c r="NVC457" s="69"/>
      <c r="NVD457" s="69"/>
      <c r="NVE457" s="107"/>
      <c r="NVF457" s="2"/>
      <c r="NVG457" s="15"/>
      <c r="NVH457" s="15"/>
      <c r="NVI457" s="80"/>
      <c r="NVJ457" s="52"/>
      <c r="NVK457" s="69"/>
      <c r="NVL457" s="69"/>
      <c r="NVM457" s="69"/>
      <c r="NVN457" s="107"/>
      <c r="NVO457" s="2"/>
      <c r="NVP457" s="15"/>
      <c r="NVQ457" s="15"/>
      <c r="NVR457" s="80"/>
      <c r="NVS457" s="52"/>
      <c r="NVT457" s="69"/>
      <c r="NVU457" s="69"/>
      <c r="NVV457" s="69"/>
      <c r="NVW457" s="107"/>
      <c r="NVX457" s="2"/>
      <c r="NVY457" s="15"/>
      <c r="NVZ457" s="15"/>
      <c r="NWA457" s="80"/>
      <c r="NWB457" s="52"/>
      <c r="NWC457" s="69"/>
      <c r="NWD457" s="69"/>
      <c r="NWE457" s="69"/>
      <c r="NWF457" s="107"/>
      <c r="NWG457" s="2"/>
      <c r="NWH457" s="15"/>
      <c r="NWI457" s="15"/>
      <c r="NWJ457" s="80"/>
      <c r="NWK457" s="52"/>
      <c r="NWL457" s="69"/>
      <c r="NWM457" s="69"/>
      <c r="NWN457" s="69"/>
      <c r="NWO457" s="107"/>
      <c r="NWP457" s="2"/>
      <c r="NWQ457" s="15"/>
      <c r="NWR457" s="15"/>
      <c r="NWS457" s="80"/>
      <c r="NWT457" s="52"/>
      <c r="NWU457" s="69"/>
      <c r="NWV457" s="69"/>
      <c r="NWW457" s="69"/>
      <c r="NWX457" s="107"/>
      <c r="NWY457" s="2"/>
      <c r="NWZ457" s="15"/>
      <c r="NXA457" s="15"/>
      <c r="NXB457" s="80"/>
      <c r="NXC457" s="52"/>
      <c r="NXD457" s="69"/>
      <c r="NXE457" s="69"/>
      <c r="NXF457" s="69"/>
      <c r="NXG457" s="107"/>
      <c r="NXH457" s="2"/>
      <c r="NXI457" s="15"/>
      <c r="NXJ457" s="15"/>
      <c r="NXK457" s="80"/>
      <c r="NXL457" s="52"/>
      <c r="NXM457" s="69"/>
      <c r="NXN457" s="69"/>
      <c r="NXO457" s="69"/>
      <c r="NXP457" s="107"/>
      <c r="NXQ457" s="2"/>
      <c r="NXR457" s="15"/>
      <c r="NXS457" s="15"/>
      <c r="NXT457" s="80"/>
      <c r="NXU457" s="52"/>
      <c r="NXV457" s="69"/>
      <c r="NXW457" s="69"/>
      <c r="NXX457" s="69"/>
      <c r="NXY457" s="107"/>
      <c r="NXZ457" s="2"/>
      <c r="NYA457" s="15"/>
      <c r="NYB457" s="15"/>
      <c r="NYC457" s="80"/>
      <c r="NYD457" s="52"/>
      <c r="NYE457" s="69"/>
      <c r="NYF457" s="69"/>
      <c r="NYG457" s="69"/>
      <c r="NYH457" s="107"/>
      <c r="NYI457" s="2"/>
      <c r="NYJ457" s="15"/>
      <c r="NYK457" s="15"/>
      <c r="NYL457" s="80"/>
      <c r="NYM457" s="52"/>
      <c r="NYN457" s="69"/>
      <c r="NYO457" s="69"/>
      <c r="NYP457" s="69"/>
      <c r="NYQ457" s="107"/>
      <c r="NYR457" s="2"/>
      <c r="NYS457" s="15"/>
      <c r="NYT457" s="15"/>
      <c r="NYU457" s="80"/>
      <c r="NYV457" s="52"/>
      <c r="NYW457" s="69"/>
      <c r="NYX457" s="69"/>
      <c r="NYY457" s="69"/>
      <c r="NYZ457" s="107"/>
      <c r="NZA457" s="2"/>
      <c r="NZB457" s="15"/>
      <c r="NZC457" s="15"/>
      <c r="NZD457" s="80"/>
      <c r="NZE457" s="52"/>
      <c r="NZF457" s="69"/>
      <c r="NZG457" s="69"/>
      <c r="NZH457" s="69"/>
      <c r="NZI457" s="107"/>
      <c r="NZJ457" s="2"/>
      <c r="NZK457" s="15"/>
      <c r="NZL457" s="15"/>
      <c r="NZM457" s="80"/>
      <c r="NZN457" s="52"/>
      <c r="NZO457" s="69"/>
      <c r="NZP457" s="69"/>
      <c r="NZQ457" s="69"/>
      <c r="NZR457" s="107"/>
      <c r="NZS457" s="2"/>
      <c r="NZT457" s="15"/>
      <c r="NZU457" s="15"/>
      <c r="NZV457" s="80"/>
      <c r="NZW457" s="52"/>
      <c r="NZX457" s="69"/>
      <c r="NZY457" s="69"/>
      <c r="NZZ457" s="69"/>
      <c r="OAA457" s="107"/>
      <c r="OAB457" s="2"/>
      <c r="OAC457" s="15"/>
      <c r="OAD457" s="15"/>
      <c r="OAE457" s="80"/>
      <c r="OAF457" s="52"/>
      <c r="OAG457" s="69"/>
      <c r="OAH457" s="69"/>
      <c r="OAI457" s="69"/>
      <c r="OAJ457" s="107"/>
      <c r="OAK457" s="2"/>
      <c r="OAL457" s="15"/>
      <c r="OAM457" s="15"/>
      <c r="OAN457" s="80"/>
      <c r="OAO457" s="52"/>
      <c r="OAP457" s="69"/>
      <c r="OAQ457" s="69"/>
      <c r="OAR457" s="69"/>
      <c r="OAS457" s="107"/>
      <c r="OAT457" s="2"/>
      <c r="OAU457" s="15"/>
      <c r="OAV457" s="15"/>
      <c r="OAW457" s="80"/>
      <c r="OAX457" s="52"/>
      <c r="OAY457" s="69"/>
      <c r="OAZ457" s="69"/>
      <c r="OBA457" s="69"/>
      <c r="OBB457" s="107"/>
      <c r="OBC457" s="2"/>
      <c r="OBD457" s="15"/>
      <c r="OBE457" s="15"/>
      <c r="OBF457" s="80"/>
      <c r="OBG457" s="52"/>
      <c r="OBH457" s="69"/>
      <c r="OBI457" s="69"/>
      <c r="OBJ457" s="69"/>
      <c r="OBK457" s="107"/>
      <c r="OBL457" s="2"/>
      <c r="OBM457" s="15"/>
      <c r="OBN457" s="15"/>
      <c r="OBO457" s="80"/>
      <c r="OBP457" s="52"/>
      <c r="OBQ457" s="69"/>
      <c r="OBR457" s="69"/>
      <c r="OBS457" s="69"/>
      <c r="OBT457" s="107"/>
      <c r="OBU457" s="2"/>
      <c r="OBV457" s="15"/>
      <c r="OBW457" s="15"/>
      <c r="OBX457" s="80"/>
      <c r="OBY457" s="52"/>
      <c r="OBZ457" s="69"/>
      <c r="OCA457" s="69"/>
      <c r="OCB457" s="69"/>
      <c r="OCC457" s="107"/>
      <c r="OCD457" s="2"/>
      <c r="OCE457" s="15"/>
      <c r="OCF457" s="15"/>
      <c r="OCG457" s="80"/>
      <c r="OCH457" s="52"/>
      <c r="OCI457" s="69"/>
      <c r="OCJ457" s="69"/>
      <c r="OCK457" s="69"/>
      <c r="OCL457" s="107"/>
      <c r="OCM457" s="2"/>
      <c r="OCN457" s="15"/>
      <c r="OCO457" s="15"/>
      <c r="OCP457" s="80"/>
      <c r="OCQ457" s="52"/>
      <c r="OCR457" s="69"/>
      <c r="OCS457" s="69"/>
      <c r="OCT457" s="69"/>
      <c r="OCU457" s="107"/>
      <c r="OCV457" s="2"/>
      <c r="OCW457" s="15"/>
      <c r="OCX457" s="15"/>
      <c r="OCY457" s="80"/>
      <c r="OCZ457" s="52"/>
      <c r="ODA457" s="69"/>
      <c r="ODB457" s="69"/>
      <c r="ODC457" s="69"/>
      <c r="ODD457" s="107"/>
      <c r="ODE457" s="2"/>
      <c r="ODF457" s="15"/>
      <c r="ODG457" s="15"/>
      <c r="ODH457" s="80"/>
      <c r="ODI457" s="52"/>
      <c r="ODJ457" s="69"/>
      <c r="ODK457" s="69"/>
      <c r="ODL457" s="69"/>
      <c r="ODM457" s="107"/>
      <c r="ODN457" s="2"/>
      <c r="ODO457" s="15"/>
      <c r="ODP457" s="15"/>
      <c r="ODQ457" s="80"/>
      <c r="ODR457" s="52"/>
      <c r="ODS457" s="69"/>
      <c r="ODT457" s="69"/>
      <c r="ODU457" s="69"/>
      <c r="ODV457" s="107"/>
      <c r="ODW457" s="2"/>
      <c r="ODX457" s="15"/>
      <c r="ODY457" s="15"/>
      <c r="ODZ457" s="80"/>
      <c r="OEA457" s="52"/>
      <c r="OEB457" s="69"/>
      <c r="OEC457" s="69"/>
      <c r="OED457" s="69"/>
      <c r="OEE457" s="107"/>
      <c r="OEF457" s="2"/>
      <c r="OEG457" s="15"/>
      <c r="OEH457" s="15"/>
      <c r="OEI457" s="80"/>
      <c r="OEJ457" s="52"/>
      <c r="OEK457" s="69"/>
      <c r="OEL457" s="69"/>
      <c r="OEM457" s="69"/>
      <c r="OEN457" s="107"/>
      <c r="OEO457" s="2"/>
      <c r="OEP457" s="15"/>
      <c r="OEQ457" s="15"/>
      <c r="OER457" s="80"/>
      <c r="OES457" s="52"/>
      <c r="OET457" s="69"/>
      <c r="OEU457" s="69"/>
      <c r="OEV457" s="69"/>
      <c r="OEW457" s="107"/>
      <c r="OEX457" s="2"/>
      <c r="OEY457" s="15"/>
      <c r="OEZ457" s="15"/>
      <c r="OFA457" s="80"/>
      <c r="OFB457" s="52"/>
      <c r="OFC457" s="69"/>
      <c r="OFD457" s="69"/>
      <c r="OFE457" s="69"/>
      <c r="OFF457" s="107"/>
      <c r="OFG457" s="2"/>
      <c r="OFH457" s="15"/>
      <c r="OFI457" s="15"/>
      <c r="OFJ457" s="80"/>
      <c r="OFK457" s="52"/>
      <c r="OFL457" s="69"/>
      <c r="OFM457" s="69"/>
      <c r="OFN457" s="69"/>
      <c r="OFO457" s="107"/>
      <c r="OFP457" s="2"/>
      <c r="OFQ457" s="15"/>
      <c r="OFR457" s="15"/>
      <c r="OFS457" s="80"/>
      <c r="OFT457" s="52"/>
      <c r="OFU457" s="69"/>
      <c r="OFV457" s="69"/>
      <c r="OFW457" s="69"/>
      <c r="OFX457" s="107"/>
      <c r="OFY457" s="2"/>
      <c r="OFZ457" s="15"/>
      <c r="OGA457" s="15"/>
      <c r="OGB457" s="80"/>
      <c r="OGC457" s="52"/>
      <c r="OGD457" s="69"/>
      <c r="OGE457" s="69"/>
      <c r="OGF457" s="69"/>
      <c r="OGG457" s="107"/>
      <c r="OGH457" s="2"/>
      <c r="OGI457" s="15"/>
      <c r="OGJ457" s="15"/>
      <c r="OGK457" s="80"/>
      <c r="OGL457" s="52"/>
      <c r="OGM457" s="69"/>
      <c r="OGN457" s="69"/>
      <c r="OGO457" s="69"/>
      <c r="OGP457" s="107"/>
      <c r="OGQ457" s="2"/>
      <c r="OGR457" s="15"/>
      <c r="OGS457" s="15"/>
      <c r="OGT457" s="80"/>
      <c r="OGU457" s="52"/>
      <c r="OGV457" s="69"/>
      <c r="OGW457" s="69"/>
      <c r="OGX457" s="69"/>
      <c r="OGY457" s="107"/>
      <c r="OGZ457" s="2"/>
      <c r="OHA457" s="15"/>
      <c r="OHB457" s="15"/>
      <c r="OHC457" s="80"/>
      <c r="OHD457" s="52"/>
      <c r="OHE457" s="69"/>
      <c r="OHF457" s="69"/>
      <c r="OHG457" s="69"/>
      <c r="OHH457" s="107"/>
      <c r="OHI457" s="2"/>
      <c r="OHJ457" s="15"/>
      <c r="OHK457" s="15"/>
      <c r="OHL457" s="80"/>
      <c r="OHM457" s="52"/>
      <c r="OHN457" s="69"/>
      <c r="OHO457" s="69"/>
      <c r="OHP457" s="69"/>
      <c r="OHQ457" s="107"/>
      <c r="OHR457" s="2"/>
      <c r="OHS457" s="15"/>
      <c r="OHT457" s="15"/>
      <c r="OHU457" s="80"/>
      <c r="OHV457" s="52"/>
      <c r="OHW457" s="69"/>
      <c r="OHX457" s="69"/>
      <c r="OHY457" s="69"/>
      <c r="OHZ457" s="107"/>
      <c r="OIA457" s="2"/>
      <c r="OIB457" s="15"/>
      <c r="OIC457" s="15"/>
      <c r="OID457" s="80"/>
      <c r="OIE457" s="52"/>
      <c r="OIF457" s="69"/>
      <c r="OIG457" s="69"/>
      <c r="OIH457" s="69"/>
      <c r="OII457" s="107"/>
      <c r="OIJ457" s="2"/>
      <c r="OIK457" s="15"/>
      <c r="OIL457" s="15"/>
      <c r="OIM457" s="80"/>
      <c r="OIN457" s="52"/>
      <c r="OIO457" s="69"/>
      <c r="OIP457" s="69"/>
      <c r="OIQ457" s="69"/>
      <c r="OIR457" s="107"/>
      <c r="OIS457" s="2"/>
      <c r="OIT457" s="15"/>
      <c r="OIU457" s="15"/>
      <c r="OIV457" s="80"/>
      <c r="OIW457" s="52"/>
      <c r="OIX457" s="69"/>
      <c r="OIY457" s="69"/>
      <c r="OIZ457" s="69"/>
      <c r="OJA457" s="107"/>
      <c r="OJB457" s="2"/>
      <c r="OJC457" s="15"/>
      <c r="OJD457" s="15"/>
      <c r="OJE457" s="80"/>
      <c r="OJF457" s="52"/>
      <c r="OJG457" s="69"/>
      <c r="OJH457" s="69"/>
      <c r="OJI457" s="69"/>
      <c r="OJJ457" s="107"/>
      <c r="OJK457" s="2"/>
      <c r="OJL457" s="15"/>
      <c r="OJM457" s="15"/>
      <c r="OJN457" s="80"/>
      <c r="OJO457" s="52"/>
      <c r="OJP457" s="69"/>
      <c r="OJQ457" s="69"/>
      <c r="OJR457" s="69"/>
      <c r="OJS457" s="107"/>
      <c r="OJT457" s="2"/>
      <c r="OJU457" s="15"/>
      <c r="OJV457" s="15"/>
      <c r="OJW457" s="80"/>
      <c r="OJX457" s="52"/>
      <c r="OJY457" s="69"/>
      <c r="OJZ457" s="69"/>
      <c r="OKA457" s="69"/>
      <c r="OKB457" s="107"/>
      <c r="OKC457" s="2"/>
      <c r="OKD457" s="15"/>
      <c r="OKE457" s="15"/>
      <c r="OKF457" s="80"/>
      <c r="OKG457" s="52"/>
      <c r="OKH457" s="69"/>
      <c r="OKI457" s="69"/>
      <c r="OKJ457" s="69"/>
      <c r="OKK457" s="107"/>
      <c r="OKL457" s="2"/>
      <c r="OKM457" s="15"/>
      <c r="OKN457" s="15"/>
      <c r="OKO457" s="80"/>
      <c r="OKP457" s="52"/>
      <c r="OKQ457" s="69"/>
      <c r="OKR457" s="69"/>
      <c r="OKS457" s="69"/>
      <c r="OKT457" s="107"/>
      <c r="OKU457" s="2"/>
      <c r="OKV457" s="15"/>
      <c r="OKW457" s="15"/>
      <c r="OKX457" s="80"/>
      <c r="OKY457" s="52"/>
      <c r="OKZ457" s="69"/>
      <c r="OLA457" s="69"/>
      <c r="OLB457" s="69"/>
      <c r="OLC457" s="107"/>
      <c r="OLD457" s="2"/>
      <c r="OLE457" s="15"/>
      <c r="OLF457" s="15"/>
      <c r="OLG457" s="80"/>
      <c r="OLH457" s="52"/>
      <c r="OLI457" s="69"/>
      <c r="OLJ457" s="69"/>
      <c r="OLK457" s="69"/>
      <c r="OLL457" s="107"/>
      <c r="OLM457" s="2"/>
      <c r="OLN457" s="15"/>
      <c r="OLO457" s="15"/>
      <c r="OLP457" s="80"/>
      <c r="OLQ457" s="52"/>
      <c r="OLR457" s="69"/>
      <c r="OLS457" s="69"/>
      <c r="OLT457" s="69"/>
      <c r="OLU457" s="107"/>
      <c r="OLV457" s="2"/>
      <c r="OLW457" s="15"/>
      <c r="OLX457" s="15"/>
      <c r="OLY457" s="80"/>
      <c r="OLZ457" s="52"/>
      <c r="OMA457" s="69"/>
      <c r="OMB457" s="69"/>
      <c r="OMC457" s="69"/>
      <c r="OMD457" s="107"/>
      <c r="OME457" s="2"/>
      <c r="OMF457" s="15"/>
      <c r="OMG457" s="15"/>
      <c r="OMH457" s="80"/>
      <c r="OMI457" s="52"/>
      <c r="OMJ457" s="69"/>
      <c r="OMK457" s="69"/>
      <c r="OML457" s="69"/>
      <c r="OMM457" s="107"/>
      <c r="OMN457" s="2"/>
      <c r="OMO457" s="15"/>
      <c r="OMP457" s="15"/>
      <c r="OMQ457" s="80"/>
      <c r="OMR457" s="52"/>
      <c r="OMS457" s="69"/>
      <c r="OMT457" s="69"/>
      <c r="OMU457" s="69"/>
      <c r="OMV457" s="107"/>
      <c r="OMW457" s="2"/>
      <c r="OMX457" s="15"/>
      <c r="OMY457" s="15"/>
      <c r="OMZ457" s="80"/>
      <c r="ONA457" s="52"/>
      <c r="ONB457" s="69"/>
      <c r="ONC457" s="69"/>
      <c r="OND457" s="69"/>
      <c r="ONE457" s="107"/>
      <c r="ONF457" s="2"/>
      <c r="ONG457" s="15"/>
      <c r="ONH457" s="15"/>
      <c r="ONI457" s="80"/>
      <c r="ONJ457" s="52"/>
      <c r="ONK457" s="69"/>
      <c r="ONL457" s="69"/>
      <c r="ONM457" s="69"/>
      <c r="ONN457" s="107"/>
      <c r="ONO457" s="2"/>
      <c r="ONP457" s="15"/>
      <c r="ONQ457" s="15"/>
      <c r="ONR457" s="80"/>
      <c r="ONS457" s="52"/>
      <c r="ONT457" s="69"/>
      <c r="ONU457" s="69"/>
      <c r="ONV457" s="69"/>
      <c r="ONW457" s="107"/>
      <c r="ONX457" s="2"/>
      <c r="ONY457" s="15"/>
      <c r="ONZ457" s="15"/>
      <c r="OOA457" s="80"/>
      <c r="OOB457" s="52"/>
      <c r="OOC457" s="69"/>
      <c r="OOD457" s="69"/>
      <c r="OOE457" s="69"/>
      <c r="OOF457" s="107"/>
      <c r="OOG457" s="2"/>
      <c r="OOH457" s="15"/>
      <c r="OOI457" s="15"/>
      <c r="OOJ457" s="80"/>
      <c r="OOK457" s="52"/>
      <c r="OOL457" s="69"/>
      <c r="OOM457" s="69"/>
      <c r="OON457" s="69"/>
      <c r="OOO457" s="107"/>
      <c r="OOP457" s="2"/>
      <c r="OOQ457" s="15"/>
      <c r="OOR457" s="15"/>
      <c r="OOS457" s="80"/>
      <c r="OOT457" s="52"/>
      <c r="OOU457" s="69"/>
      <c r="OOV457" s="69"/>
      <c r="OOW457" s="69"/>
      <c r="OOX457" s="107"/>
      <c r="OOY457" s="2"/>
      <c r="OOZ457" s="15"/>
      <c r="OPA457" s="15"/>
      <c r="OPB457" s="80"/>
      <c r="OPC457" s="52"/>
      <c r="OPD457" s="69"/>
      <c r="OPE457" s="69"/>
      <c r="OPF457" s="69"/>
      <c r="OPG457" s="107"/>
      <c r="OPH457" s="2"/>
      <c r="OPI457" s="15"/>
      <c r="OPJ457" s="15"/>
      <c r="OPK457" s="80"/>
      <c r="OPL457" s="52"/>
      <c r="OPM457" s="69"/>
      <c r="OPN457" s="69"/>
      <c r="OPO457" s="69"/>
      <c r="OPP457" s="107"/>
      <c r="OPQ457" s="2"/>
      <c r="OPR457" s="15"/>
      <c r="OPS457" s="15"/>
      <c r="OPT457" s="80"/>
      <c r="OPU457" s="52"/>
      <c r="OPV457" s="69"/>
      <c r="OPW457" s="69"/>
      <c r="OPX457" s="69"/>
      <c r="OPY457" s="107"/>
      <c r="OPZ457" s="2"/>
      <c r="OQA457" s="15"/>
      <c r="OQB457" s="15"/>
      <c r="OQC457" s="80"/>
      <c r="OQD457" s="52"/>
      <c r="OQE457" s="69"/>
      <c r="OQF457" s="69"/>
      <c r="OQG457" s="69"/>
      <c r="OQH457" s="107"/>
      <c r="OQI457" s="2"/>
      <c r="OQJ457" s="15"/>
      <c r="OQK457" s="15"/>
      <c r="OQL457" s="80"/>
      <c r="OQM457" s="52"/>
      <c r="OQN457" s="69"/>
      <c r="OQO457" s="69"/>
      <c r="OQP457" s="69"/>
      <c r="OQQ457" s="107"/>
      <c r="OQR457" s="2"/>
      <c r="OQS457" s="15"/>
      <c r="OQT457" s="15"/>
      <c r="OQU457" s="80"/>
      <c r="OQV457" s="52"/>
      <c r="OQW457" s="69"/>
      <c r="OQX457" s="69"/>
      <c r="OQY457" s="69"/>
      <c r="OQZ457" s="107"/>
      <c r="ORA457" s="2"/>
      <c r="ORB457" s="15"/>
      <c r="ORC457" s="15"/>
      <c r="ORD457" s="80"/>
      <c r="ORE457" s="52"/>
      <c r="ORF457" s="69"/>
      <c r="ORG457" s="69"/>
      <c r="ORH457" s="69"/>
      <c r="ORI457" s="107"/>
      <c r="ORJ457" s="2"/>
      <c r="ORK457" s="15"/>
      <c r="ORL457" s="15"/>
      <c r="ORM457" s="80"/>
      <c r="ORN457" s="52"/>
      <c r="ORO457" s="69"/>
      <c r="ORP457" s="69"/>
      <c r="ORQ457" s="69"/>
      <c r="ORR457" s="107"/>
      <c r="ORS457" s="2"/>
      <c r="ORT457" s="15"/>
      <c r="ORU457" s="15"/>
      <c r="ORV457" s="80"/>
      <c r="ORW457" s="52"/>
      <c r="ORX457" s="69"/>
      <c r="ORY457" s="69"/>
      <c r="ORZ457" s="69"/>
      <c r="OSA457" s="107"/>
      <c r="OSB457" s="2"/>
      <c r="OSC457" s="15"/>
      <c r="OSD457" s="15"/>
      <c r="OSE457" s="80"/>
      <c r="OSF457" s="52"/>
      <c r="OSG457" s="69"/>
      <c r="OSH457" s="69"/>
      <c r="OSI457" s="69"/>
      <c r="OSJ457" s="107"/>
      <c r="OSK457" s="2"/>
      <c r="OSL457" s="15"/>
      <c r="OSM457" s="15"/>
      <c r="OSN457" s="80"/>
      <c r="OSO457" s="52"/>
      <c r="OSP457" s="69"/>
      <c r="OSQ457" s="69"/>
      <c r="OSR457" s="69"/>
      <c r="OSS457" s="107"/>
      <c r="OST457" s="2"/>
      <c r="OSU457" s="15"/>
      <c r="OSV457" s="15"/>
      <c r="OSW457" s="80"/>
      <c r="OSX457" s="52"/>
      <c r="OSY457" s="69"/>
      <c r="OSZ457" s="69"/>
      <c r="OTA457" s="69"/>
      <c r="OTB457" s="107"/>
      <c r="OTC457" s="2"/>
      <c r="OTD457" s="15"/>
      <c r="OTE457" s="15"/>
      <c r="OTF457" s="80"/>
      <c r="OTG457" s="52"/>
      <c r="OTH457" s="69"/>
      <c r="OTI457" s="69"/>
      <c r="OTJ457" s="69"/>
      <c r="OTK457" s="107"/>
      <c r="OTL457" s="2"/>
      <c r="OTM457" s="15"/>
      <c r="OTN457" s="15"/>
      <c r="OTO457" s="80"/>
      <c r="OTP457" s="52"/>
      <c r="OTQ457" s="69"/>
      <c r="OTR457" s="69"/>
      <c r="OTS457" s="69"/>
      <c r="OTT457" s="107"/>
      <c r="OTU457" s="2"/>
      <c r="OTV457" s="15"/>
      <c r="OTW457" s="15"/>
      <c r="OTX457" s="80"/>
      <c r="OTY457" s="52"/>
      <c r="OTZ457" s="69"/>
      <c r="OUA457" s="69"/>
      <c r="OUB457" s="69"/>
      <c r="OUC457" s="107"/>
      <c r="OUD457" s="2"/>
      <c r="OUE457" s="15"/>
      <c r="OUF457" s="15"/>
      <c r="OUG457" s="80"/>
      <c r="OUH457" s="52"/>
      <c r="OUI457" s="69"/>
      <c r="OUJ457" s="69"/>
      <c r="OUK457" s="69"/>
      <c r="OUL457" s="107"/>
      <c r="OUM457" s="2"/>
      <c r="OUN457" s="15"/>
      <c r="OUO457" s="15"/>
      <c r="OUP457" s="80"/>
      <c r="OUQ457" s="52"/>
      <c r="OUR457" s="69"/>
      <c r="OUS457" s="69"/>
      <c r="OUT457" s="69"/>
      <c r="OUU457" s="107"/>
      <c r="OUV457" s="2"/>
      <c r="OUW457" s="15"/>
      <c r="OUX457" s="15"/>
      <c r="OUY457" s="80"/>
      <c r="OUZ457" s="52"/>
      <c r="OVA457" s="69"/>
      <c r="OVB457" s="69"/>
      <c r="OVC457" s="69"/>
      <c r="OVD457" s="107"/>
      <c r="OVE457" s="2"/>
      <c r="OVF457" s="15"/>
      <c r="OVG457" s="15"/>
      <c r="OVH457" s="80"/>
      <c r="OVI457" s="52"/>
      <c r="OVJ457" s="69"/>
      <c r="OVK457" s="69"/>
      <c r="OVL457" s="69"/>
      <c r="OVM457" s="107"/>
      <c r="OVN457" s="2"/>
      <c r="OVO457" s="15"/>
      <c r="OVP457" s="15"/>
      <c r="OVQ457" s="80"/>
      <c r="OVR457" s="52"/>
      <c r="OVS457" s="69"/>
      <c r="OVT457" s="69"/>
      <c r="OVU457" s="69"/>
      <c r="OVV457" s="107"/>
      <c r="OVW457" s="2"/>
      <c r="OVX457" s="15"/>
      <c r="OVY457" s="15"/>
      <c r="OVZ457" s="80"/>
      <c r="OWA457" s="52"/>
      <c r="OWB457" s="69"/>
      <c r="OWC457" s="69"/>
      <c r="OWD457" s="69"/>
      <c r="OWE457" s="107"/>
      <c r="OWF457" s="2"/>
      <c r="OWG457" s="15"/>
      <c r="OWH457" s="15"/>
      <c r="OWI457" s="80"/>
      <c r="OWJ457" s="52"/>
      <c r="OWK457" s="69"/>
      <c r="OWL457" s="69"/>
      <c r="OWM457" s="69"/>
      <c r="OWN457" s="107"/>
      <c r="OWO457" s="2"/>
      <c r="OWP457" s="15"/>
      <c r="OWQ457" s="15"/>
      <c r="OWR457" s="80"/>
      <c r="OWS457" s="52"/>
      <c r="OWT457" s="69"/>
      <c r="OWU457" s="69"/>
      <c r="OWV457" s="69"/>
      <c r="OWW457" s="107"/>
      <c r="OWX457" s="2"/>
      <c r="OWY457" s="15"/>
      <c r="OWZ457" s="15"/>
      <c r="OXA457" s="80"/>
      <c r="OXB457" s="52"/>
      <c r="OXC457" s="69"/>
      <c r="OXD457" s="69"/>
      <c r="OXE457" s="69"/>
      <c r="OXF457" s="107"/>
      <c r="OXG457" s="2"/>
      <c r="OXH457" s="15"/>
      <c r="OXI457" s="15"/>
      <c r="OXJ457" s="80"/>
      <c r="OXK457" s="52"/>
      <c r="OXL457" s="69"/>
      <c r="OXM457" s="69"/>
      <c r="OXN457" s="69"/>
      <c r="OXO457" s="107"/>
      <c r="OXP457" s="2"/>
      <c r="OXQ457" s="15"/>
      <c r="OXR457" s="15"/>
      <c r="OXS457" s="80"/>
      <c r="OXT457" s="52"/>
      <c r="OXU457" s="69"/>
      <c r="OXV457" s="69"/>
      <c r="OXW457" s="69"/>
      <c r="OXX457" s="107"/>
      <c r="OXY457" s="2"/>
      <c r="OXZ457" s="15"/>
      <c r="OYA457" s="15"/>
      <c r="OYB457" s="80"/>
      <c r="OYC457" s="52"/>
      <c r="OYD457" s="69"/>
      <c r="OYE457" s="69"/>
      <c r="OYF457" s="69"/>
      <c r="OYG457" s="107"/>
      <c r="OYH457" s="2"/>
      <c r="OYI457" s="15"/>
      <c r="OYJ457" s="15"/>
      <c r="OYK457" s="80"/>
      <c r="OYL457" s="52"/>
      <c r="OYM457" s="69"/>
      <c r="OYN457" s="69"/>
      <c r="OYO457" s="69"/>
      <c r="OYP457" s="107"/>
      <c r="OYQ457" s="2"/>
      <c r="OYR457" s="15"/>
      <c r="OYS457" s="15"/>
      <c r="OYT457" s="80"/>
      <c r="OYU457" s="52"/>
      <c r="OYV457" s="69"/>
      <c r="OYW457" s="69"/>
      <c r="OYX457" s="69"/>
      <c r="OYY457" s="107"/>
      <c r="OYZ457" s="2"/>
      <c r="OZA457" s="15"/>
      <c r="OZB457" s="15"/>
      <c r="OZC457" s="80"/>
      <c r="OZD457" s="52"/>
      <c r="OZE457" s="69"/>
      <c r="OZF457" s="69"/>
      <c r="OZG457" s="69"/>
      <c r="OZH457" s="107"/>
      <c r="OZI457" s="2"/>
      <c r="OZJ457" s="15"/>
      <c r="OZK457" s="15"/>
      <c r="OZL457" s="80"/>
      <c r="OZM457" s="52"/>
      <c r="OZN457" s="69"/>
      <c r="OZO457" s="69"/>
      <c r="OZP457" s="69"/>
      <c r="OZQ457" s="107"/>
      <c r="OZR457" s="2"/>
      <c r="OZS457" s="15"/>
      <c r="OZT457" s="15"/>
      <c r="OZU457" s="80"/>
      <c r="OZV457" s="52"/>
      <c r="OZW457" s="69"/>
      <c r="OZX457" s="69"/>
      <c r="OZY457" s="69"/>
      <c r="OZZ457" s="107"/>
      <c r="PAA457" s="2"/>
      <c r="PAB457" s="15"/>
      <c r="PAC457" s="15"/>
      <c r="PAD457" s="80"/>
      <c r="PAE457" s="52"/>
      <c r="PAF457" s="69"/>
      <c r="PAG457" s="69"/>
      <c r="PAH457" s="69"/>
      <c r="PAI457" s="107"/>
      <c r="PAJ457" s="2"/>
      <c r="PAK457" s="15"/>
      <c r="PAL457" s="15"/>
      <c r="PAM457" s="80"/>
      <c r="PAN457" s="52"/>
      <c r="PAO457" s="69"/>
      <c r="PAP457" s="69"/>
      <c r="PAQ457" s="69"/>
      <c r="PAR457" s="107"/>
      <c r="PAS457" s="2"/>
      <c r="PAT457" s="15"/>
      <c r="PAU457" s="15"/>
      <c r="PAV457" s="80"/>
      <c r="PAW457" s="52"/>
      <c r="PAX457" s="69"/>
      <c r="PAY457" s="69"/>
      <c r="PAZ457" s="69"/>
      <c r="PBA457" s="107"/>
      <c r="PBB457" s="2"/>
      <c r="PBC457" s="15"/>
      <c r="PBD457" s="15"/>
      <c r="PBE457" s="80"/>
      <c r="PBF457" s="52"/>
      <c r="PBG457" s="69"/>
      <c r="PBH457" s="69"/>
      <c r="PBI457" s="69"/>
      <c r="PBJ457" s="107"/>
      <c r="PBK457" s="2"/>
      <c r="PBL457" s="15"/>
      <c r="PBM457" s="15"/>
      <c r="PBN457" s="80"/>
      <c r="PBO457" s="52"/>
      <c r="PBP457" s="69"/>
      <c r="PBQ457" s="69"/>
      <c r="PBR457" s="69"/>
      <c r="PBS457" s="107"/>
      <c r="PBT457" s="2"/>
      <c r="PBU457" s="15"/>
      <c r="PBV457" s="15"/>
      <c r="PBW457" s="80"/>
      <c r="PBX457" s="52"/>
      <c r="PBY457" s="69"/>
      <c r="PBZ457" s="69"/>
      <c r="PCA457" s="69"/>
      <c r="PCB457" s="107"/>
      <c r="PCC457" s="2"/>
      <c r="PCD457" s="15"/>
      <c r="PCE457" s="15"/>
      <c r="PCF457" s="80"/>
      <c r="PCG457" s="52"/>
      <c r="PCH457" s="69"/>
      <c r="PCI457" s="69"/>
      <c r="PCJ457" s="69"/>
      <c r="PCK457" s="107"/>
      <c r="PCL457" s="2"/>
      <c r="PCM457" s="15"/>
      <c r="PCN457" s="15"/>
      <c r="PCO457" s="80"/>
      <c r="PCP457" s="52"/>
      <c r="PCQ457" s="69"/>
      <c r="PCR457" s="69"/>
      <c r="PCS457" s="69"/>
      <c r="PCT457" s="107"/>
      <c r="PCU457" s="2"/>
      <c r="PCV457" s="15"/>
      <c r="PCW457" s="15"/>
      <c r="PCX457" s="80"/>
      <c r="PCY457" s="52"/>
      <c r="PCZ457" s="69"/>
      <c r="PDA457" s="69"/>
      <c r="PDB457" s="69"/>
      <c r="PDC457" s="107"/>
      <c r="PDD457" s="2"/>
      <c r="PDE457" s="15"/>
      <c r="PDF457" s="15"/>
      <c r="PDG457" s="80"/>
      <c r="PDH457" s="52"/>
      <c r="PDI457" s="69"/>
      <c r="PDJ457" s="69"/>
      <c r="PDK457" s="69"/>
      <c r="PDL457" s="107"/>
      <c r="PDM457" s="2"/>
      <c r="PDN457" s="15"/>
      <c r="PDO457" s="15"/>
      <c r="PDP457" s="80"/>
      <c r="PDQ457" s="52"/>
      <c r="PDR457" s="69"/>
      <c r="PDS457" s="69"/>
      <c r="PDT457" s="69"/>
      <c r="PDU457" s="107"/>
      <c r="PDV457" s="2"/>
      <c r="PDW457" s="15"/>
      <c r="PDX457" s="15"/>
      <c r="PDY457" s="80"/>
      <c r="PDZ457" s="52"/>
      <c r="PEA457" s="69"/>
      <c r="PEB457" s="69"/>
      <c r="PEC457" s="69"/>
      <c r="PED457" s="107"/>
      <c r="PEE457" s="2"/>
      <c r="PEF457" s="15"/>
      <c r="PEG457" s="15"/>
      <c r="PEH457" s="80"/>
      <c r="PEI457" s="52"/>
      <c r="PEJ457" s="69"/>
      <c r="PEK457" s="69"/>
      <c r="PEL457" s="69"/>
      <c r="PEM457" s="107"/>
      <c r="PEN457" s="2"/>
      <c r="PEO457" s="15"/>
      <c r="PEP457" s="15"/>
      <c r="PEQ457" s="80"/>
      <c r="PER457" s="52"/>
      <c r="PES457" s="69"/>
      <c r="PET457" s="69"/>
      <c r="PEU457" s="69"/>
      <c r="PEV457" s="107"/>
      <c r="PEW457" s="2"/>
      <c r="PEX457" s="15"/>
      <c r="PEY457" s="15"/>
      <c r="PEZ457" s="80"/>
      <c r="PFA457" s="52"/>
      <c r="PFB457" s="69"/>
      <c r="PFC457" s="69"/>
      <c r="PFD457" s="69"/>
      <c r="PFE457" s="107"/>
      <c r="PFF457" s="2"/>
      <c r="PFG457" s="15"/>
      <c r="PFH457" s="15"/>
      <c r="PFI457" s="80"/>
      <c r="PFJ457" s="52"/>
      <c r="PFK457" s="69"/>
      <c r="PFL457" s="69"/>
      <c r="PFM457" s="69"/>
      <c r="PFN457" s="107"/>
      <c r="PFO457" s="2"/>
      <c r="PFP457" s="15"/>
      <c r="PFQ457" s="15"/>
      <c r="PFR457" s="80"/>
      <c r="PFS457" s="52"/>
      <c r="PFT457" s="69"/>
      <c r="PFU457" s="69"/>
      <c r="PFV457" s="69"/>
      <c r="PFW457" s="107"/>
      <c r="PFX457" s="2"/>
      <c r="PFY457" s="15"/>
      <c r="PFZ457" s="15"/>
      <c r="PGA457" s="80"/>
      <c r="PGB457" s="52"/>
      <c r="PGC457" s="69"/>
      <c r="PGD457" s="69"/>
      <c r="PGE457" s="69"/>
      <c r="PGF457" s="107"/>
      <c r="PGG457" s="2"/>
      <c r="PGH457" s="15"/>
      <c r="PGI457" s="15"/>
      <c r="PGJ457" s="80"/>
      <c r="PGK457" s="52"/>
      <c r="PGL457" s="69"/>
      <c r="PGM457" s="69"/>
      <c r="PGN457" s="69"/>
      <c r="PGO457" s="107"/>
      <c r="PGP457" s="2"/>
      <c r="PGQ457" s="15"/>
      <c r="PGR457" s="15"/>
      <c r="PGS457" s="80"/>
      <c r="PGT457" s="52"/>
      <c r="PGU457" s="69"/>
      <c r="PGV457" s="69"/>
      <c r="PGW457" s="69"/>
      <c r="PGX457" s="107"/>
      <c r="PGY457" s="2"/>
      <c r="PGZ457" s="15"/>
      <c r="PHA457" s="15"/>
      <c r="PHB457" s="80"/>
      <c r="PHC457" s="52"/>
      <c r="PHD457" s="69"/>
      <c r="PHE457" s="69"/>
      <c r="PHF457" s="69"/>
      <c r="PHG457" s="107"/>
      <c r="PHH457" s="2"/>
      <c r="PHI457" s="15"/>
      <c r="PHJ457" s="15"/>
      <c r="PHK457" s="80"/>
      <c r="PHL457" s="52"/>
      <c r="PHM457" s="69"/>
      <c r="PHN457" s="69"/>
      <c r="PHO457" s="69"/>
      <c r="PHP457" s="107"/>
      <c r="PHQ457" s="2"/>
      <c r="PHR457" s="15"/>
      <c r="PHS457" s="15"/>
      <c r="PHT457" s="80"/>
      <c r="PHU457" s="52"/>
      <c r="PHV457" s="69"/>
      <c r="PHW457" s="69"/>
      <c r="PHX457" s="69"/>
      <c r="PHY457" s="107"/>
      <c r="PHZ457" s="2"/>
      <c r="PIA457" s="15"/>
      <c r="PIB457" s="15"/>
      <c r="PIC457" s="80"/>
      <c r="PID457" s="52"/>
      <c r="PIE457" s="69"/>
      <c r="PIF457" s="69"/>
      <c r="PIG457" s="69"/>
      <c r="PIH457" s="107"/>
      <c r="PII457" s="2"/>
      <c r="PIJ457" s="15"/>
      <c r="PIK457" s="15"/>
      <c r="PIL457" s="80"/>
      <c r="PIM457" s="52"/>
      <c r="PIN457" s="69"/>
      <c r="PIO457" s="69"/>
      <c r="PIP457" s="69"/>
      <c r="PIQ457" s="107"/>
      <c r="PIR457" s="2"/>
      <c r="PIS457" s="15"/>
      <c r="PIT457" s="15"/>
      <c r="PIU457" s="80"/>
      <c r="PIV457" s="52"/>
      <c r="PIW457" s="69"/>
      <c r="PIX457" s="69"/>
      <c r="PIY457" s="69"/>
      <c r="PIZ457" s="107"/>
      <c r="PJA457" s="2"/>
      <c r="PJB457" s="15"/>
      <c r="PJC457" s="15"/>
      <c r="PJD457" s="80"/>
      <c r="PJE457" s="52"/>
      <c r="PJF457" s="69"/>
      <c r="PJG457" s="69"/>
      <c r="PJH457" s="69"/>
      <c r="PJI457" s="107"/>
      <c r="PJJ457" s="2"/>
      <c r="PJK457" s="15"/>
      <c r="PJL457" s="15"/>
      <c r="PJM457" s="80"/>
      <c r="PJN457" s="52"/>
      <c r="PJO457" s="69"/>
      <c r="PJP457" s="69"/>
      <c r="PJQ457" s="69"/>
      <c r="PJR457" s="107"/>
      <c r="PJS457" s="2"/>
      <c r="PJT457" s="15"/>
      <c r="PJU457" s="15"/>
      <c r="PJV457" s="80"/>
      <c r="PJW457" s="52"/>
      <c r="PJX457" s="69"/>
      <c r="PJY457" s="69"/>
      <c r="PJZ457" s="69"/>
      <c r="PKA457" s="107"/>
      <c r="PKB457" s="2"/>
      <c r="PKC457" s="15"/>
      <c r="PKD457" s="15"/>
      <c r="PKE457" s="80"/>
      <c r="PKF457" s="52"/>
      <c r="PKG457" s="69"/>
      <c r="PKH457" s="69"/>
      <c r="PKI457" s="69"/>
      <c r="PKJ457" s="107"/>
      <c r="PKK457" s="2"/>
      <c r="PKL457" s="15"/>
      <c r="PKM457" s="15"/>
      <c r="PKN457" s="80"/>
      <c r="PKO457" s="52"/>
      <c r="PKP457" s="69"/>
      <c r="PKQ457" s="69"/>
      <c r="PKR457" s="69"/>
      <c r="PKS457" s="107"/>
      <c r="PKT457" s="2"/>
      <c r="PKU457" s="15"/>
      <c r="PKV457" s="15"/>
      <c r="PKW457" s="80"/>
      <c r="PKX457" s="52"/>
      <c r="PKY457" s="69"/>
      <c r="PKZ457" s="69"/>
      <c r="PLA457" s="69"/>
      <c r="PLB457" s="107"/>
      <c r="PLC457" s="2"/>
      <c r="PLD457" s="15"/>
      <c r="PLE457" s="15"/>
      <c r="PLF457" s="80"/>
      <c r="PLG457" s="52"/>
      <c r="PLH457" s="69"/>
      <c r="PLI457" s="69"/>
      <c r="PLJ457" s="69"/>
      <c r="PLK457" s="107"/>
      <c r="PLL457" s="2"/>
      <c r="PLM457" s="15"/>
      <c r="PLN457" s="15"/>
      <c r="PLO457" s="80"/>
      <c r="PLP457" s="52"/>
      <c r="PLQ457" s="69"/>
      <c r="PLR457" s="69"/>
      <c r="PLS457" s="69"/>
      <c r="PLT457" s="107"/>
      <c r="PLU457" s="2"/>
      <c r="PLV457" s="15"/>
      <c r="PLW457" s="15"/>
      <c r="PLX457" s="80"/>
      <c r="PLY457" s="52"/>
      <c r="PLZ457" s="69"/>
      <c r="PMA457" s="69"/>
      <c r="PMB457" s="69"/>
      <c r="PMC457" s="107"/>
      <c r="PMD457" s="2"/>
      <c r="PME457" s="15"/>
      <c r="PMF457" s="15"/>
      <c r="PMG457" s="80"/>
      <c r="PMH457" s="52"/>
      <c r="PMI457" s="69"/>
      <c r="PMJ457" s="69"/>
      <c r="PMK457" s="69"/>
      <c r="PML457" s="107"/>
      <c r="PMM457" s="2"/>
      <c r="PMN457" s="15"/>
      <c r="PMO457" s="15"/>
      <c r="PMP457" s="80"/>
      <c r="PMQ457" s="52"/>
      <c r="PMR457" s="69"/>
      <c r="PMS457" s="69"/>
      <c r="PMT457" s="69"/>
      <c r="PMU457" s="107"/>
      <c r="PMV457" s="2"/>
      <c r="PMW457" s="15"/>
      <c r="PMX457" s="15"/>
      <c r="PMY457" s="80"/>
      <c r="PMZ457" s="52"/>
      <c r="PNA457" s="69"/>
      <c r="PNB457" s="69"/>
      <c r="PNC457" s="69"/>
      <c r="PND457" s="107"/>
      <c r="PNE457" s="2"/>
      <c r="PNF457" s="15"/>
      <c r="PNG457" s="15"/>
      <c r="PNH457" s="80"/>
      <c r="PNI457" s="52"/>
      <c r="PNJ457" s="69"/>
      <c r="PNK457" s="69"/>
      <c r="PNL457" s="69"/>
      <c r="PNM457" s="107"/>
      <c r="PNN457" s="2"/>
      <c r="PNO457" s="15"/>
      <c r="PNP457" s="15"/>
      <c r="PNQ457" s="80"/>
      <c r="PNR457" s="52"/>
      <c r="PNS457" s="69"/>
      <c r="PNT457" s="69"/>
      <c r="PNU457" s="69"/>
      <c r="PNV457" s="107"/>
      <c r="PNW457" s="2"/>
      <c r="PNX457" s="15"/>
      <c r="PNY457" s="15"/>
      <c r="PNZ457" s="80"/>
      <c r="POA457" s="52"/>
      <c r="POB457" s="69"/>
      <c r="POC457" s="69"/>
      <c r="POD457" s="69"/>
      <c r="POE457" s="107"/>
      <c r="POF457" s="2"/>
      <c r="POG457" s="15"/>
      <c r="POH457" s="15"/>
      <c r="POI457" s="80"/>
      <c r="POJ457" s="52"/>
      <c r="POK457" s="69"/>
      <c r="POL457" s="69"/>
      <c r="POM457" s="69"/>
      <c r="PON457" s="107"/>
      <c r="POO457" s="2"/>
      <c r="POP457" s="15"/>
      <c r="POQ457" s="15"/>
      <c r="POR457" s="80"/>
      <c r="POS457" s="52"/>
      <c r="POT457" s="69"/>
      <c r="POU457" s="69"/>
      <c r="POV457" s="69"/>
      <c r="POW457" s="107"/>
      <c r="POX457" s="2"/>
      <c r="POY457" s="15"/>
      <c r="POZ457" s="15"/>
      <c r="PPA457" s="80"/>
      <c r="PPB457" s="52"/>
      <c r="PPC457" s="69"/>
      <c r="PPD457" s="69"/>
      <c r="PPE457" s="69"/>
      <c r="PPF457" s="107"/>
      <c r="PPG457" s="2"/>
      <c r="PPH457" s="15"/>
      <c r="PPI457" s="15"/>
      <c r="PPJ457" s="80"/>
      <c r="PPK457" s="52"/>
      <c r="PPL457" s="69"/>
      <c r="PPM457" s="69"/>
      <c r="PPN457" s="69"/>
      <c r="PPO457" s="107"/>
      <c r="PPP457" s="2"/>
      <c r="PPQ457" s="15"/>
      <c r="PPR457" s="15"/>
      <c r="PPS457" s="80"/>
      <c r="PPT457" s="52"/>
      <c r="PPU457" s="69"/>
      <c r="PPV457" s="69"/>
      <c r="PPW457" s="69"/>
      <c r="PPX457" s="107"/>
      <c r="PPY457" s="2"/>
      <c r="PPZ457" s="15"/>
      <c r="PQA457" s="15"/>
      <c r="PQB457" s="80"/>
      <c r="PQC457" s="52"/>
      <c r="PQD457" s="69"/>
      <c r="PQE457" s="69"/>
      <c r="PQF457" s="69"/>
      <c r="PQG457" s="107"/>
      <c r="PQH457" s="2"/>
      <c r="PQI457" s="15"/>
      <c r="PQJ457" s="15"/>
      <c r="PQK457" s="80"/>
      <c r="PQL457" s="52"/>
      <c r="PQM457" s="69"/>
      <c r="PQN457" s="69"/>
      <c r="PQO457" s="69"/>
      <c r="PQP457" s="107"/>
      <c r="PQQ457" s="2"/>
      <c r="PQR457" s="15"/>
      <c r="PQS457" s="15"/>
      <c r="PQT457" s="80"/>
      <c r="PQU457" s="52"/>
      <c r="PQV457" s="69"/>
      <c r="PQW457" s="69"/>
      <c r="PQX457" s="69"/>
      <c r="PQY457" s="107"/>
      <c r="PQZ457" s="2"/>
      <c r="PRA457" s="15"/>
      <c r="PRB457" s="15"/>
      <c r="PRC457" s="80"/>
      <c r="PRD457" s="52"/>
      <c r="PRE457" s="69"/>
      <c r="PRF457" s="69"/>
      <c r="PRG457" s="69"/>
      <c r="PRH457" s="107"/>
      <c r="PRI457" s="2"/>
      <c r="PRJ457" s="15"/>
      <c r="PRK457" s="15"/>
      <c r="PRL457" s="80"/>
      <c r="PRM457" s="52"/>
      <c r="PRN457" s="69"/>
      <c r="PRO457" s="69"/>
      <c r="PRP457" s="69"/>
      <c r="PRQ457" s="107"/>
      <c r="PRR457" s="2"/>
      <c r="PRS457" s="15"/>
      <c r="PRT457" s="15"/>
      <c r="PRU457" s="80"/>
      <c r="PRV457" s="52"/>
      <c r="PRW457" s="69"/>
      <c r="PRX457" s="69"/>
      <c r="PRY457" s="69"/>
      <c r="PRZ457" s="107"/>
      <c r="PSA457" s="2"/>
      <c r="PSB457" s="15"/>
      <c r="PSC457" s="15"/>
      <c r="PSD457" s="80"/>
      <c r="PSE457" s="52"/>
      <c r="PSF457" s="69"/>
      <c r="PSG457" s="69"/>
      <c r="PSH457" s="69"/>
      <c r="PSI457" s="107"/>
      <c r="PSJ457" s="2"/>
      <c r="PSK457" s="15"/>
      <c r="PSL457" s="15"/>
      <c r="PSM457" s="80"/>
      <c r="PSN457" s="52"/>
      <c r="PSO457" s="69"/>
      <c r="PSP457" s="69"/>
      <c r="PSQ457" s="69"/>
      <c r="PSR457" s="107"/>
      <c r="PSS457" s="2"/>
      <c r="PST457" s="15"/>
      <c r="PSU457" s="15"/>
      <c r="PSV457" s="80"/>
      <c r="PSW457" s="52"/>
      <c r="PSX457" s="69"/>
      <c r="PSY457" s="69"/>
      <c r="PSZ457" s="69"/>
      <c r="PTA457" s="107"/>
      <c r="PTB457" s="2"/>
      <c r="PTC457" s="15"/>
      <c r="PTD457" s="15"/>
      <c r="PTE457" s="80"/>
      <c r="PTF457" s="52"/>
      <c r="PTG457" s="69"/>
      <c r="PTH457" s="69"/>
      <c r="PTI457" s="69"/>
      <c r="PTJ457" s="107"/>
      <c r="PTK457" s="2"/>
      <c r="PTL457" s="15"/>
      <c r="PTM457" s="15"/>
      <c r="PTN457" s="80"/>
      <c r="PTO457" s="52"/>
      <c r="PTP457" s="69"/>
      <c r="PTQ457" s="69"/>
      <c r="PTR457" s="69"/>
      <c r="PTS457" s="107"/>
      <c r="PTT457" s="2"/>
      <c r="PTU457" s="15"/>
      <c r="PTV457" s="15"/>
      <c r="PTW457" s="80"/>
      <c r="PTX457" s="52"/>
      <c r="PTY457" s="69"/>
      <c r="PTZ457" s="69"/>
      <c r="PUA457" s="69"/>
      <c r="PUB457" s="107"/>
      <c r="PUC457" s="2"/>
      <c r="PUD457" s="15"/>
      <c r="PUE457" s="15"/>
      <c r="PUF457" s="80"/>
      <c r="PUG457" s="52"/>
      <c r="PUH457" s="69"/>
      <c r="PUI457" s="69"/>
      <c r="PUJ457" s="69"/>
      <c r="PUK457" s="107"/>
      <c r="PUL457" s="2"/>
      <c r="PUM457" s="15"/>
      <c r="PUN457" s="15"/>
      <c r="PUO457" s="80"/>
      <c r="PUP457" s="52"/>
      <c r="PUQ457" s="69"/>
      <c r="PUR457" s="69"/>
      <c r="PUS457" s="69"/>
      <c r="PUT457" s="107"/>
      <c r="PUU457" s="2"/>
      <c r="PUV457" s="15"/>
      <c r="PUW457" s="15"/>
      <c r="PUX457" s="80"/>
      <c r="PUY457" s="52"/>
      <c r="PUZ457" s="69"/>
      <c r="PVA457" s="69"/>
      <c r="PVB457" s="69"/>
      <c r="PVC457" s="107"/>
      <c r="PVD457" s="2"/>
      <c r="PVE457" s="15"/>
      <c r="PVF457" s="15"/>
      <c r="PVG457" s="80"/>
      <c r="PVH457" s="52"/>
      <c r="PVI457" s="69"/>
      <c r="PVJ457" s="69"/>
      <c r="PVK457" s="69"/>
      <c r="PVL457" s="107"/>
      <c r="PVM457" s="2"/>
      <c r="PVN457" s="15"/>
      <c r="PVO457" s="15"/>
      <c r="PVP457" s="80"/>
      <c r="PVQ457" s="52"/>
      <c r="PVR457" s="69"/>
      <c r="PVS457" s="69"/>
      <c r="PVT457" s="69"/>
      <c r="PVU457" s="107"/>
      <c r="PVV457" s="2"/>
      <c r="PVW457" s="15"/>
      <c r="PVX457" s="15"/>
      <c r="PVY457" s="80"/>
      <c r="PVZ457" s="52"/>
      <c r="PWA457" s="69"/>
      <c r="PWB457" s="69"/>
      <c r="PWC457" s="69"/>
      <c r="PWD457" s="107"/>
      <c r="PWE457" s="2"/>
      <c r="PWF457" s="15"/>
      <c r="PWG457" s="15"/>
      <c r="PWH457" s="80"/>
      <c r="PWI457" s="52"/>
      <c r="PWJ457" s="69"/>
      <c r="PWK457" s="69"/>
      <c r="PWL457" s="69"/>
      <c r="PWM457" s="107"/>
      <c r="PWN457" s="2"/>
      <c r="PWO457" s="15"/>
      <c r="PWP457" s="15"/>
      <c r="PWQ457" s="80"/>
      <c r="PWR457" s="52"/>
      <c r="PWS457" s="69"/>
      <c r="PWT457" s="69"/>
      <c r="PWU457" s="69"/>
      <c r="PWV457" s="107"/>
      <c r="PWW457" s="2"/>
      <c r="PWX457" s="15"/>
      <c r="PWY457" s="15"/>
      <c r="PWZ457" s="80"/>
      <c r="PXA457" s="52"/>
      <c r="PXB457" s="69"/>
      <c r="PXC457" s="69"/>
      <c r="PXD457" s="69"/>
      <c r="PXE457" s="107"/>
      <c r="PXF457" s="2"/>
      <c r="PXG457" s="15"/>
      <c r="PXH457" s="15"/>
      <c r="PXI457" s="80"/>
      <c r="PXJ457" s="52"/>
      <c r="PXK457" s="69"/>
      <c r="PXL457" s="69"/>
      <c r="PXM457" s="69"/>
      <c r="PXN457" s="107"/>
      <c r="PXO457" s="2"/>
      <c r="PXP457" s="15"/>
      <c r="PXQ457" s="15"/>
      <c r="PXR457" s="80"/>
      <c r="PXS457" s="52"/>
      <c r="PXT457" s="69"/>
      <c r="PXU457" s="69"/>
      <c r="PXV457" s="69"/>
      <c r="PXW457" s="107"/>
      <c r="PXX457" s="2"/>
      <c r="PXY457" s="15"/>
      <c r="PXZ457" s="15"/>
      <c r="PYA457" s="80"/>
      <c r="PYB457" s="52"/>
      <c r="PYC457" s="69"/>
      <c r="PYD457" s="69"/>
      <c r="PYE457" s="69"/>
      <c r="PYF457" s="107"/>
      <c r="PYG457" s="2"/>
      <c r="PYH457" s="15"/>
      <c r="PYI457" s="15"/>
      <c r="PYJ457" s="80"/>
      <c r="PYK457" s="52"/>
      <c r="PYL457" s="69"/>
      <c r="PYM457" s="69"/>
      <c r="PYN457" s="69"/>
      <c r="PYO457" s="107"/>
      <c r="PYP457" s="2"/>
      <c r="PYQ457" s="15"/>
      <c r="PYR457" s="15"/>
      <c r="PYS457" s="80"/>
      <c r="PYT457" s="52"/>
      <c r="PYU457" s="69"/>
      <c r="PYV457" s="69"/>
      <c r="PYW457" s="69"/>
      <c r="PYX457" s="107"/>
      <c r="PYY457" s="2"/>
      <c r="PYZ457" s="15"/>
      <c r="PZA457" s="15"/>
      <c r="PZB457" s="80"/>
      <c r="PZC457" s="52"/>
      <c r="PZD457" s="69"/>
      <c r="PZE457" s="69"/>
      <c r="PZF457" s="69"/>
      <c r="PZG457" s="107"/>
      <c r="PZH457" s="2"/>
      <c r="PZI457" s="15"/>
      <c r="PZJ457" s="15"/>
      <c r="PZK457" s="80"/>
      <c r="PZL457" s="52"/>
      <c r="PZM457" s="69"/>
      <c r="PZN457" s="69"/>
      <c r="PZO457" s="69"/>
      <c r="PZP457" s="107"/>
      <c r="PZQ457" s="2"/>
      <c r="PZR457" s="15"/>
      <c r="PZS457" s="15"/>
      <c r="PZT457" s="80"/>
      <c r="PZU457" s="52"/>
      <c r="PZV457" s="69"/>
      <c r="PZW457" s="69"/>
      <c r="PZX457" s="69"/>
      <c r="PZY457" s="107"/>
      <c r="PZZ457" s="2"/>
      <c r="QAA457" s="15"/>
      <c r="QAB457" s="15"/>
      <c r="QAC457" s="80"/>
      <c r="QAD457" s="52"/>
      <c r="QAE457" s="69"/>
      <c r="QAF457" s="69"/>
      <c r="QAG457" s="69"/>
      <c r="QAH457" s="107"/>
      <c r="QAI457" s="2"/>
      <c r="QAJ457" s="15"/>
      <c r="QAK457" s="15"/>
      <c r="QAL457" s="80"/>
      <c r="QAM457" s="52"/>
      <c r="QAN457" s="69"/>
      <c r="QAO457" s="69"/>
      <c r="QAP457" s="69"/>
      <c r="QAQ457" s="107"/>
      <c r="QAR457" s="2"/>
      <c r="QAS457" s="15"/>
      <c r="QAT457" s="15"/>
      <c r="QAU457" s="80"/>
      <c r="QAV457" s="52"/>
      <c r="QAW457" s="69"/>
      <c r="QAX457" s="69"/>
      <c r="QAY457" s="69"/>
      <c r="QAZ457" s="107"/>
      <c r="QBA457" s="2"/>
      <c r="QBB457" s="15"/>
      <c r="QBC457" s="15"/>
      <c r="QBD457" s="80"/>
      <c r="QBE457" s="52"/>
      <c r="QBF457" s="69"/>
      <c r="QBG457" s="69"/>
      <c r="QBH457" s="69"/>
      <c r="QBI457" s="107"/>
      <c r="QBJ457" s="2"/>
      <c r="QBK457" s="15"/>
      <c r="QBL457" s="15"/>
      <c r="QBM457" s="80"/>
      <c r="QBN457" s="52"/>
      <c r="QBO457" s="69"/>
      <c r="QBP457" s="69"/>
      <c r="QBQ457" s="69"/>
      <c r="QBR457" s="107"/>
      <c r="QBS457" s="2"/>
      <c r="QBT457" s="15"/>
      <c r="QBU457" s="15"/>
      <c r="QBV457" s="80"/>
      <c r="QBW457" s="52"/>
      <c r="QBX457" s="69"/>
      <c r="QBY457" s="69"/>
      <c r="QBZ457" s="69"/>
      <c r="QCA457" s="107"/>
      <c r="QCB457" s="2"/>
      <c r="QCC457" s="15"/>
      <c r="QCD457" s="15"/>
      <c r="QCE457" s="80"/>
      <c r="QCF457" s="52"/>
      <c r="QCG457" s="69"/>
      <c r="QCH457" s="69"/>
      <c r="QCI457" s="69"/>
      <c r="QCJ457" s="107"/>
      <c r="QCK457" s="2"/>
      <c r="QCL457" s="15"/>
      <c r="QCM457" s="15"/>
      <c r="QCN457" s="80"/>
      <c r="QCO457" s="52"/>
      <c r="QCP457" s="69"/>
      <c r="QCQ457" s="69"/>
      <c r="QCR457" s="69"/>
      <c r="QCS457" s="107"/>
      <c r="QCT457" s="2"/>
      <c r="QCU457" s="15"/>
      <c r="QCV457" s="15"/>
      <c r="QCW457" s="80"/>
      <c r="QCX457" s="52"/>
      <c r="QCY457" s="69"/>
      <c r="QCZ457" s="69"/>
      <c r="QDA457" s="69"/>
      <c r="QDB457" s="107"/>
      <c r="QDC457" s="2"/>
      <c r="QDD457" s="15"/>
      <c r="QDE457" s="15"/>
      <c r="QDF457" s="80"/>
      <c r="QDG457" s="52"/>
      <c r="QDH457" s="69"/>
      <c r="QDI457" s="69"/>
      <c r="QDJ457" s="69"/>
      <c r="QDK457" s="107"/>
      <c r="QDL457" s="2"/>
      <c r="QDM457" s="15"/>
      <c r="QDN457" s="15"/>
      <c r="QDO457" s="80"/>
      <c r="QDP457" s="52"/>
      <c r="QDQ457" s="69"/>
      <c r="QDR457" s="69"/>
      <c r="QDS457" s="69"/>
      <c r="QDT457" s="107"/>
      <c r="QDU457" s="2"/>
      <c r="QDV457" s="15"/>
      <c r="QDW457" s="15"/>
      <c r="QDX457" s="80"/>
      <c r="QDY457" s="52"/>
      <c r="QDZ457" s="69"/>
      <c r="QEA457" s="69"/>
      <c r="QEB457" s="69"/>
      <c r="QEC457" s="107"/>
      <c r="QED457" s="2"/>
      <c r="QEE457" s="15"/>
      <c r="QEF457" s="15"/>
      <c r="QEG457" s="80"/>
      <c r="QEH457" s="52"/>
      <c r="QEI457" s="69"/>
      <c r="QEJ457" s="69"/>
      <c r="QEK457" s="69"/>
      <c r="QEL457" s="107"/>
      <c r="QEM457" s="2"/>
      <c r="QEN457" s="15"/>
      <c r="QEO457" s="15"/>
      <c r="QEP457" s="80"/>
      <c r="QEQ457" s="52"/>
      <c r="QER457" s="69"/>
      <c r="QES457" s="69"/>
      <c r="QET457" s="69"/>
      <c r="QEU457" s="107"/>
      <c r="QEV457" s="2"/>
      <c r="QEW457" s="15"/>
      <c r="QEX457" s="15"/>
      <c r="QEY457" s="80"/>
      <c r="QEZ457" s="52"/>
      <c r="QFA457" s="69"/>
      <c r="QFB457" s="69"/>
      <c r="QFC457" s="69"/>
      <c r="QFD457" s="107"/>
      <c r="QFE457" s="2"/>
      <c r="QFF457" s="15"/>
      <c r="QFG457" s="15"/>
      <c r="QFH457" s="80"/>
      <c r="QFI457" s="52"/>
      <c r="QFJ457" s="69"/>
      <c r="QFK457" s="69"/>
      <c r="QFL457" s="69"/>
      <c r="QFM457" s="107"/>
      <c r="QFN457" s="2"/>
      <c r="QFO457" s="15"/>
      <c r="QFP457" s="15"/>
      <c r="QFQ457" s="80"/>
      <c r="QFR457" s="52"/>
      <c r="QFS457" s="69"/>
      <c r="QFT457" s="69"/>
      <c r="QFU457" s="69"/>
      <c r="QFV457" s="107"/>
      <c r="QFW457" s="2"/>
      <c r="QFX457" s="15"/>
      <c r="QFY457" s="15"/>
      <c r="QFZ457" s="80"/>
      <c r="QGA457" s="52"/>
      <c r="QGB457" s="69"/>
      <c r="QGC457" s="69"/>
      <c r="QGD457" s="69"/>
      <c r="QGE457" s="107"/>
      <c r="QGF457" s="2"/>
      <c r="QGG457" s="15"/>
      <c r="QGH457" s="15"/>
      <c r="QGI457" s="80"/>
      <c r="QGJ457" s="52"/>
      <c r="QGK457" s="69"/>
      <c r="QGL457" s="69"/>
      <c r="QGM457" s="69"/>
      <c r="QGN457" s="107"/>
      <c r="QGO457" s="2"/>
      <c r="QGP457" s="15"/>
      <c r="QGQ457" s="15"/>
      <c r="QGR457" s="80"/>
      <c r="QGS457" s="52"/>
      <c r="QGT457" s="69"/>
      <c r="QGU457" s="69"/>
      <c r="QGV457" s="69"/>
      <c r="QGW457" s="107"/>
      <c r="QGX457" s="2"/>
      <c r="QGY457" s="15"/>
      <c r="QGZ457" s="15"/>
      <c r="QHA457" s="80"/>
      <c r="QHB457" s="52"/>
      <c r="QHC457" s="69"/>
      <c r="QHD457" s="69"/>
      <c r="QHE457" s="69"/>
      <c r="QHF457" s="107"/>
      <c r="QHG457" s="2"/>
      <c r="QHH457" s="15"/>
      <c r="QHI457" s="15"/>
      <c r="QHJ457" s="80"/>
      <c r="QHK457" s="52"/>
      <c r="QHL457" s="69"/>
      <c r="QHM457" s="69"/>
      <c r="QHN457" s="69"/>
      <c r="QHO457" s="107"/>
      <c r="QHP457" s="2"/>
      <c r="QHQ457" s="15"/>
      <c r="QHR457" s="15"/>
      <c r="QHS457" s="80"/>
      <c r="QHT457" s="52"/>
      <c r="QHU457" s="69"/>
      <c r="QHV457" s="69"/>
      <c r="QHW457" s="69"/>
      <c r="QHX457" s="107"/>
      <c r="QHY457" s="2"/>
      <c r="QHZ457" s="15"/>
      <c r="QIA457" s="15"/>
      <c r="QIB457" s="80"/>
      <c r="QIC457" s="52"/>
      <c r="QID457" s="69"/>
      <c r="QIE457" s="69"/>
      <c r="QIF457" s="69"/>
      <c r="QIG457" s="107"/>
      <c r="QIH457" s="2"/>
      <c r="QII457" s="15"/>
      <c r="QIJ457" s="15"/>
      <c r="QIK457" s="80"/>
      <c r="QIL457" s="52"/>
      <c r="QIM457" s="69"/>
      <c r="QIN457" s="69"/>
      <c r="QIO457" s="69"/>
      <c r="QIP457" s="107"/>
      <c r="QIQ457" s="2"/>
      <c r="QIR457" s="15"/>
      <c r="QIS457" s="15"/>
      <c r="QIT457" s="80"/>
      <c r="QIU457" s="52"/>
      <c r="QIV457" s="69"/>
      <c r="QIW457" s="69"/>
      <c r="QIX457" s="69"/>
      <c r="QIY457" s="107"/>
      <c r="QIZ457" s="2"/>
      <c r="QJA457" s="15"/>
      <c r="QJB457" s="15"/>
      <c r="QJC457" s="80"/>
      <c r="QJD457" s="52"/>
      <c r="QJE457" s="69"/>
      <c r="QJF457" s="69"/>
      <c r="QJG457" s="69"/>
      <c r="QJH457" s="107"/>
      <c r="QJI457" s="2"/>
      <c r="QJJ457" s="15"/>
      <c r="QJK457" s="15"/>
      <c r="QJL457" s="80"/>
      <c r="QJM457" s="52"/>
      <c r="QJN457" s="69"/>
      <c r="QJO457" s="69"/>
      <c r="QJP457" s="69"/>
      <c r="QJQ457" s="107"/>
      <c r="QJR457" s="2"/>
      <c r="QJS457" s="15"/>
      <c r="QJT457" s="15"/>
      <c r="QJU457" s="80"/>
      <c r="QJV457" s="52"/>
      <c r="QJW457" s="69"/>
      <c r="QJX457" s="69"/>
      <c r="QJY457" s="69"/>
      <c r="QJZ457" s="107"/>
      <c r="QKA457" s="2"/>
      <c r="QKB457" s="15"/>
      <c r="QKC457" s="15"/>
      <c r="QKD457" s="80"/>
      <c r="QKE457" s="52"/>
      <c r="QKF457" s="69"/>
      <c r="QKG457" s="69"/>
      <c r="QKH457" s="69"/>
      <c r="QKI457" s="107"/>
      <c r="QKJ457" s="2"/>
      <c r="QKK457" s="15"/>
      <c r="QKL457" s="15"/>
      <c r="QKM457" s="80"/>
      <c r="QKN457" s="52"/>
      <c r="QKO457" s="69"/>
      <c r="QKP457" s="69"/>
      <c r="QKQ457" s="69"/>
      <c r="QKR457" s="107"/>
      <c r="QKS457" s="2"/>
      <c r="QKT457" s="15"/>
      <c r="QKU457" s="15"/>
      <c r="QKV457" s="80"/>
      <c r="QKW457" s="52"/>
      <c r="QKX457" s="69"/>
      <c r="QKY457" s="69"/>
      <c r="QKZ457" s="69"/>
      <c r="QLA457" s="107"/>
      <c r="QLB457" s="2"/>
      <c r="QLC457" s="15"/>
      <c r="QLD457" s="15"/>
      <c r="QLE457" s="80"/>
      <c r="QLF457" s="52"/>
      <c r="QLG457" s="69"/>
      <c r="QLH457" s="69"/>
      <c r="QLI457" s="69"/>
      <c r="QLJ457" s="107"/>
      <c r="QLK457" s="2"/>
      <c r="QLL457" s="15"/>
      <c r="QLM457" s="15"/>
      <c r="QLN457" s="80"/>
      <c r="QLO457" s="52"/>
      <c r="QLP457" s="69"/>
      <c r="QLQ457" s="69"/>
      <c r="QLR457" s="69"/>
      <c r="QLS457" s="107"/>
      <c r="QLT457" s="2"/>
      <c r="QLU457" s="15"/>
      <c r="QLV457" s="15"/>
      <c r="QLW457" s="80"/>
      <c r="QLX457" s="52"/>
      <c r="QLY457" s="69"/>
      <c r="QLZ457" s="69"/>
      <c r="QMA457" s="69"/>
      <c r="QMB457" s="107"/>
      <c r="QMC457" s="2"/>
      <c r="QMD457" s="15"/>
      <c r="QME457" s="15"/>
      <c r="QMF457" s="80"/>
      <c r="QMG457" s="52"/>
      <c r="QMH457" s="69"/>
      <c r="QMI457" s="69"/>
      <c r="QMJ457" s="69"/>
      <c r="QMK457" s="107"/>
      <c r="QML457" s="2"/>
      <c r="QMM457" s="15"/>
      <c r="QMN457" s="15"/>
      <c r="QMO457" s="80"/>
      <c r="QMP457" s="52"/>
      <c r="QMQ457" s="69"/>
      <c r="QMR457" s="69"/>
      <c r="QMS457" s="69"/>
      <c r="QMT457" s="107"/>
      <c r="QMU457" s="2"/>
      <c r="QMV457" s="15"/>
      <c r="QMW457" s="15"/>
      <c r="QMX457" s="80"/>
      <c r="QMY457" s="52"/>
      <c r="QMZ457" s="69"/>
      <c r="QNA457" s="69"/>
      <c r="QNB457" s="69"/>
      <c r="QNC457" s="107"/>
      <c r="QND457" s="2"/>
      <c r="QNE457" s="15"/>
      <c r="QNF457" s="15"/>
      <c r="QNG457" s="80"/>
      <c r="QNH457" s="52"/>
      <c r="QNI457" s="69"/>
      <c r="QNJ457" s="69"/>
      <c r="QNK457" s="69"/>
      <c r="QNL457" s="107"/>
      <c r="QNM457" s="2"/>
      <c r="QNN457" s="15"/>
      <c r="QNO457" s="15"/>
      <c r="QNP457" s="80"/>
      <c r="QNQ457" s="52"/>
      <c r="QNR457" s="69"/>
      <c r="QNS457" s="69"/>
      <c r="QNT457" s="69"/>
      <c r="QNU457" s="107"/>
      <c r="QNV457" s="2"/>
      <c r="QNW457" s="15"/>
      <c r="QNX457" s="15"/>
      <c r="QNY457" s="80"/>
      <c r="QNZ457" s="52"/>
      <c r="QOA457" s="69"/>
      <c r="QOB457" s="69"/>
      <c r="QOC457" s="69"/>
      <c r="QOD457" s="107"/>
      <c r="QOE457" s="2"/>
      <c r="QOF457" s="15"/>
      <c r="QOG457" s="15"/>
      <c r="QOH457" s="80"/>
      <c r="QOI457" s="52"/>
      <c r="QOJ457" s="69"/>
      <c r="QOK457" s="69"/>
      <c r="QOL457" s="69"/>
      <c r="QOM457" s="107"/>
      <c r="QON457" s="2"/>
      <c r="QOO457" s="15"/>
      <c r="QOP457" s="15"/>
      <c r="QOQ457" s="80"/>
      <c r="QOR457" s="52"/>
      <c r="QOS457" s="69"/>
      <c r="QOT457" s="69"/>
      <c r="QOU457" s="69"/>
      <c r="QOV457" s="107"/>
      <c r="QOW457" s="2"/>
      <c r="QOX457" s="15"/>
      <c r="QOY457" s="15"/>
      <c r="QOZ457" s="80"/>
      <c r="QPA457" s="52"/>
      <c r="QPB457" s="69"/>
      <c r="QPC457" s="69"/>
      <c r="QPD457" s="69"/>
      <c r="QPE457" s="107"/>
      <c r="QPF457" s="2"/>
      <c r="QPG457" s="15"/>
      <c r="QPH457" s="15"/>
      <c r="QPI457" s="80"/>
      <c r="QPJ457" s="52"/>
      <c r="QPK457" s="69"/>
      <c r="QPL457" s="69"/>
      <c r="QPM457" s="69"/>
      <c r="QPN457" s="107"/>
      <c r="QPO457" s="2"/>
      <c r="QPP457" s="15"/>
      <c r="QPQ457" s="15"/>
      <c r="QPR457" s="80"/>
      <c r="QPS457" s="52"/>
      <c r="QPT457" s="69"/>
      <c r="QPU457" s="69"/>
      <c r="QPV457" s="69"/>
      <c r="QPW457" s="107"/>
      <c r="QPX457" s="2"/>
      <c r="QPY457" s="15"/>
      <c r="QPZ457" s="15"/>
      <c r="QQA457" s="80"/>
      <c r="QQB457" s="52"/>
      <c r="QQC457" s="69"/>
      <c r="QQD457" s="69"/>
      <c r="QQE457" s="69"/>
      <c r="QQF457" s="107"/>
      <c r="QQG457" s="2"/>
      <c r="QQH457" s="15"/>
      <c r="QQI457" s="15"/>
      <c r="QQJ457" s="80"/>
      <c r="QQK457" s="52"/>
      <c r="QQL457" s="69"/>
      <c r="QQM457" s="69"/>
      <c r="QQN457" s="69"/>
      <c r="QQO457" s="107"/>
      <c r="QQP457" s="2"/>
      <c r="QQQ457" s="15"/>
      <c r="QQR457" s="15"/>
      <c r="QQS457" s="80"/>
      <c r="QQT457" s="52"/>
      <c r="QQU457" s="69"/>
      <c r="QQV457" s="69"/>
      <c r="QQW457" s="69"/>
      <c r="QQX457" s="107"/>
      <c r="QQY457" s="2"/>
      <c r="QQZ457" s="15"/>
      <c r="QRA457" s="15"/>
      <c r="QRB457" s="80"/>
      <c r="QRC457" s="52"/>
      <c r="QRD457" s="69"/>
      <c r="QRE457" s="69"/>
      <c r="QRF457" s="69"/>
      <c r="QRG457" s="107"/>
      <c r="QRH457" s="2"/>
      <c r="QRI457" s="15"/>
      <c r="QRJ457" s="15"/>
      <c r="QRK457" s="80"/>
      <c r="QRL457" s="52"/>
      <c r="QRM457" s="69"/>
      <c r="QRN457" s="69"/>
      <c r="QRO457" s="69"/>
      <c r="QRP457" s="107"/>
      <c r="QRQ457" s="2"/>
      <c r="QRR457" s="15"/>
      <c r="QRS457" s="15"/>
      <c r="QRT457" s="80"/>
      <c r="QRU457" s="52"/>
      <c r="QRV457" s="69"/>
      <c r="QRW457" s="69"/>
      <c r="QRX457" s="69"/>
      <c r="QRY457" s="107"/>
      <c r="QRZ457" s="2"/>
      <c r="QSA457" s="15"/>
      <c r="QSB457" s="15"/>
      <c r="QSC457" s="80"/>
      <c r="QSD457" s="52"/>
      <c r="QSE457" s="69"/>
      <c r="QSF457" s="69"/>
      <c r="QSG457" s="69"/>
      <c r="QSH457" s="107"/>
      <c r="QSI457" s="2"/>
      <c r="QSJ457" s="15"/>
      <c r="QSK457" s="15"/>
      <c r="QSL457" s="80"/>
      <c r="QSM457" s="52"/>
      <c r="QSN457" s="69"/>
      <c r="QSO457" s="69"/>
      <c r="QSP457" s="69"/>
      <c r="QSQ457" s="107"/>
      <c r="QSR457" s="2"/>
      <c r="QSS457" s="15"/>
      <c r="QST457" s="15"/>
      <c r="QSU457" s="80"/>
      <c r="QSV457" s="52"/>
      <c r="QSW457" s="69"/>
      <c r="QSX457" s="69"/>
      <c r="QSY457" s="69"/>
      <c r="QSZ457" s="107"/>
      <c r="QTA457" s="2"/>
      <c r="QTB457" s="15"/>
      <c r="QTC457" s="15"/>
      <c r="QTD457" s="80"/>
      <c r="QTE457" s="52"/>
      <c r="QTF457" s="69"/>
      <c r="QTG457" s="69"/>
      <c r="QTH457" s="69"/>
      <c r="QTI457" s="107"/>
      <c r="QTJ457" s="2"/>
      <c r="QTK457" s="15"/>
      <c r="QTL457" s="15"/>
      <c r="QTM457" s="80"/>
      <c r="QTN457" s="52"/>
      <c r="QTO457" s="69"/>
      <c r="QTP457" s="69"/>
      <c r="QTQ457" s="69"/>
      <c r="QTR457" s="107"/>
      <c r="QTS457" s="2"/>
      <c r="QTT457" s="15"/>
      <c r="QTU457" s="15"/>
      <c r="QTV457" s="80"/>
      <c r="QTW457" s="52"/>
      <c r="QTX457" s="69"/>
      <c r="QTY457" s="69"/>
      <c r="QTZ457" s="69"/>
      <c r="QUA457" s="107"/>
      <c r="QUB457" s="2"/>
      <c r="QUC457" s="15"/>
      <c r="QUD457" s="15"/>
      <c r="QUE457" s="80"/>
      <c r="QUF457" s="52"/>
      <c r="QUG457" s="69"/>
      <c r="QUH457" s="69"/>
      <c r="QUI457" s="69"/>
      <c r="QUJ457" s="107"/>
      <c r="QUK457" s="2"/>
      <c r="QUL457" s="15"/>
      <c r="QUM457" s="15"/>
      <c r="QUN457" s="80"/>
      <c r="QUO457" s="52"/>
      <c r="QUP457" s="69"/>
      <c r="QUQ457" s="69"/>
      <c r="QUR457" s="69"/>
      <c r="QUS457" s="107"/>
      <c r="QUT457" s="2"/>
      <c r="QUU457" s="15"/>
      <c r="QUV457" s="15"/>
      <c r="QUW457" s="80"/>
      <c r="QUX457" s="52"/>
      <c r="QUY457" s="69"/>
      <c r="QUZ457" s="69"/>
      <c r="QVA457" s="69"/>
      <c r="QVB457" s="107"/>
      <c r="QVC457" s="2"/>
      <c r="QVD457" s="15"/>
      <c r="QVE457" s="15"/>
      <c r="QVF457" s="80"/>
      <c r="QVG457" s="52"/>
      <c r="QVH457" s="69"/>
      <c r="QVI457" s="69"/>
      <c r="QVJ457" s="69"/>
      <c r="QVK457" s="107"/>
      <c r="QVL457" s="2"/>
      <c r="QVM457" s="15"/>
      <c r="QVN457" s="15"/>
      <c r="QVO457" s="80"/>
      <c r="QVP457" s="52"/>
      <c r="QVQ457" s="69"/>
      <c r="QVR457" s="69"/>
      <c r="QVS457" s="69"/>
      <c r="QVT457" s="107"/>
      <c r="QVU457" s="2"/>
      <c r="QVV457" s="15"/>
      <c r="QVW457" s="15"/>
      <c r="QVX457" s="80"/>
      <c r="QVY457" s="52"/>
      <c r="QVZ457" s="69"/>
      <c r="QWA457" s="69"/>
      <c r="QWB457" s="69"/>
      <c r="QWC457" s="107"/>
      <c r="QWD457" s="2"/>
      <c r="QWE457" s="15"/>
      <c r="QWF457" s="15"/>
      <c r="QWG457" s="80"/>
      <c r="QWH457" s="52"/>
      <c r="QWI457" s="69"/>
      <c r="QWJ457" s="69"/>
      <c r="QWK457" s="69"/>
      <c r="QWL457" s="107"/>
      <c r="QWM457" s="2"/>
      <c r="QWN457" s="15"/>
      <c r="QWO457" s="15"/>
      <c r="QWP457" s="80"/>
      <c r="QWQ457" s="52"/>
      <c r="QWR457" s="69"/>
      <c r="QWS457" s="69"/>
      <c r="QWT457" s="69"/>
      <c r="QWU457" s="107"/>
      <c r="QWV457" s="2"/>
      <c r="QWW457" s="15"/>
      <c r="QWX457" s="15"/>
      <c r="QWY457" s="80"/>
      <c r="QWZ457" s="52"/>
      <c r="QXA457" s="69"/>
      <c r="QXB457" s="69"/>
      <c r="QXC457" s="69"/>
      <c r="QXD457" s="107"/>
      <c r="QXE457" s="2"/>
      <c r="QXF457" s="15"/>
      <c r="QXG457" s="15"/>
      <c r="QXH457" s="80"/>
      <c r="QXI457" s="52"/>
      <c r="QXJ457" s="69"/>
      <c r="QXK457" s="69"/>
      <c r="QXL457" s="69"/>
      <c r="QXM457" s="107"/>
      <c r="QXN457" s="2"/>
      <c r="QXO457" s="15"/>
      <c r="QXP457" s="15"/>
      <c r="QXQ457" s="80"/>
      <c r="QXR457" s="52"/>
      <c r="QXS457" s="69"/>
      <c r="QXT457" s="69"/>
      <c r="QXU457" s="69"/>
      <c r="QXV457" s="107"/>
      <c r="QXW457" s="2"/>
      <c r="QXX457" s="15"/>
      <c r="QXY457" s="15"/>
      <c r="QXZ457" s="80"/>
      <c r="QYA457" s="52"/>
      <c r="QYB457" s="69"/>
      <c r="QYC457" s="69"/>
      <c r="QYD457" s="69"/>
      <c r="QYE457" s="107"/>
      <c r="QYF457" s="2"/>
      <c r="QYG457" s="15"/>
      <c r="QYH457" s="15"/>
      <c r="QYI457" s="80"/>
      <c r="QYJ457" s="52"/>
      <c r="QYK457" s="69"/>
      <c r="QYL457" s="69"/>
      <c r="QYM457" s="69"/>
      <c r="QYN457" s="107"/>
      <c r="QYO457" s="2"/>
      <c r="QYP457" s="15"/>
      <c r="QYQ457" s="15"/>
      <c r="QYR457" s="80"/>
      <c r="QYS457" s="52"/>
      <c r="QYT457" s="69"/>
      <c r="QYU457" s="69"/>
      <c r="QYV457" s="69"/>
      <c r="QYW457" s="107"/>
      <c r="QYX457" s="2"/>
      <c r="QYY457" s="15"/>
      <c r="QYZ457" s="15"/>
      <c r="QZA457" s="80"/>
      <c r="QZB457" s="52"/>
      <c r="QZC457" s="69"/>
      <c r="QZD457" s="69"/>
      <c r="QZE457" s="69"/>
      <c r="QZF457" s="107"/>
      <c r="QZG457" s="2"/>
      <c r="QZH457" s="15"/>
      <c r="QZI457" s="15"/>
      <c r="QZJ457" s="80"/>
      <c r="QZK457" s="52"/>
      <c r="QZL457" s="69"/>
      <c r="QZM457" s="69"/>
      <c r="QZN457" s="69"/>
      <c r="QZO457" s="107"/>
      <c r="QZP457" s="2"/>
      <c r="QZQ457" s="15"/>
      <c r="QZR457" s="15"/>
      <c r="QZS457" s="80"/>
      <c r="QZT457" s="52"/>
      <c r="QZU457" s="69"/>
      <c r="QZV457" s="69"/>
      <c r="QZW457" s="69"/>
      <c r="QZX457" s="107"/>
      <c r="QZY457" s="2"/>
      <c r="QZZ457" s="15"/>
      <c r="RAA457" s="15"/>
      <c r="RAB457" s="80"/>
      <c r="RAC457" s="52"/>
      <c r="RAD457" s="69"/>
      <c r="RAE457" s="69"/>
      <c r="RAF457" s="69"/>
      <c r="RAG457" s="107"/>
      <c r="RAH457" s="2"/>
      <c r="RAI457" s="15"/>
      <c r="RAJ457" s="15"/>
      <c r="RAK457" s="80"/>
      <c r="RAL457" s="52"/>
      <c r="RAM457" s="69"/>
      <c r="RAN457" s="69"/>
      <c r="RAO457" s="69"/>
      <c r="RAP457" s="107"/>
      <c r="RAQ457" s="2"/>
      <c r="RAR457" s="15"/>
      <c r="RAS457" s="15"/>
      <c r="RAT457" s="80"/>
      <c r="RAU457" s="52"/>
      <c r="RAV457" s="69"/>
      <c r="RAW457" s="69"/>
      <c r="RAX457" s="69"/>
      <c r="RAY457" s="107"/>
      <c r="RAZ457" s="2"/>
      <c r="RBA457" s="15"/>
      <c r="RBB457" s="15"/>
      <c r="RBC457" s="80"/>
      <c r="RBD457" s="52"/>
      <c r="RBE457" s="69"/>
      <c r="RBF457" s="69"/>
      <c r="RBG457" s="69"/>
      <c r="RBH457" s="107"/>
      <c r="RBI457" s="2"/>
      <c r="RBJ457" s="15"/>
      <c r="RBK457" s="15"/>
      <c r="RBL457" s="80"/>
      <c r="RBM457" s="52"/>
      <c r="RBN457" s="69"/>
      <c r="RBO457" s="69"/>
      <c r="RBP457" s="69"/>
      <c r="RBQ457" s="107"/>
      <c r="RBR457" s="2"/>
      <c r="RBS457" s="15"/>
      <c r="RBT457" s="15"/>
      <c r="RBU457" s="80"/>
      <c r="RBV457" s="52"/>
      <c r="RBW457" s="69"/>
      <c r="RBX457" s="69"/>
      <c r="RBY457" s="69"/>
      <c r="RBZ457" s="107"/>
      <c r="RCA457" s="2"/>
      <c r="RCB457" s="15"/>
      <c r="RCC457" s="15"/>
      <c r="RCD457" s="80"/>
      <c r="RCE457" s="52"/>
      <c r="RCF457" s="69"/>
      <c r="RCG457" s="69"/>
      <c r="RCH457" s="69"/>
      <c r="RCI457" s="107"/>
      <c r="RCJ457" s="2"/>
      <c r="RCK457" s="15"/>
      <c r="RCL457" s="15"/>
      <c r="RCM457" s="80"/>
      <c r="RCN457" s="52"/>
      <c r="RCO457" s="69"/>
      <c r="RCP457" s="69"/>
      <c r="RCQ457" s="69"/>
      <c r="RCR457" s="107"/>
      <c r="RCS457" s="2"/>
      <c r="RCT457" s="15"/>
      <c r="RCU457" s="15"/>
      <c r="RCV457" s="80"/>
      <c r="RCW457" s="52"/>
      <c r="RCX457" s="69"/>
      <c r="RCY457" s="69"/>
      <c r="RCZ457" s="69"/>
      <c r="RDA457" s="107"/>
      <c r="RDB457" s="2"/>
      <c r="RDC457" s="15"/>
      <c r="RDD457" s="15"/>
      <c r="RDE457" s="80"/>
      <c r="RDF457" s="52"/>
      <c r="RDG457" s="69"/>
      <c r="RDH457" s="69"/>
      <c r="RDI457" s="69"/>
      <c r="RDJ457" s="107"/>
      <c r="RDK457" s="2"/>
      <c r="RDL457" s="15"/>
      <c r="RDM457" s="15"/>
      <c r="RDN457" s="80"/>
      <c r="RDO457" s="52"/>
      <c r="RDP457" s="69"/>
      <c r="RDQ457" s="69"/>
      <c r="RDR457" s="69"/>
      <c r="RDS457" s="107"/>
      <c r="RDT457" s="2"/>
      <c r="RDU457" s="15"/>
      <c r="RDV457" s="15"/>
      <c r="RDW457" s="80"/>
      <c r="RDX457" s="52"/>
      <c r="RDY457" s="69"/>
      <c r="RDZ457" s="69"/>
      <c r="REA457" s="69"/>
      <c r="REB457" s="107"/>
      <c r="REC457" s="2"/>
      <c r="RED457" s="15"/>
      <c r="REE457" s="15"/>
      <c r="REF457" s="80"/>
      <c r="REG457" s="52"/>
      <c r="REH457" s="69"/>
      <c r="REI457" s="69"/>
      <c r="REJ457" s="69"/>
      <c r="REK457" s="107"/>
      <c r="REL457" s="2"/>
      <c r="REM457" s="15"/>
      <c r="REN457" s="15"/>
      <c r="REO457" s="80"/>
      <c r="REP457" s="52"/>
      <c r="REQ457" s="69"/>
      <c r="RER457" s="69"/>
      <c r="RES457" s="69"/>
      <c r="RET457" s="107"/>
      <c r="REU457" s="2"/>
      <c r="REV457" s="15"/>
      <c r="REW457" s="15"/>
      <c r="REX457" s="80"/>
      <c r="REY457" s="52"/>
      <c r="REZ457" s="69"/>
      <c r="RFA457" s="69"/>
      <c r="RFB457" s="69"/>
      <c r="RFC457" s="107"/>
      <c r="RFD457" s="2"/>
      <c r="RFE457" s="15"/>
      <c r="RFF457" s="15"/>
      <c r="RFG457" s="80"/>
      <c r="RFH457" s="52"/>
      <c r="RFI457" s="69"/>
      <c r="RFJ457" s="69"/>
      <c r="RFK457" s="69"/>
      <c r="RFL457" s="107"/>
      <c r="RFM457" s="2"/>
      <c r="RFN457" s="15"/>
      <c r="RFO457" s="15"/>
      <c r="RFP457" s="80"/>
      <c r="RFQ457" s="52"/>
      <c r="RFR457" s="69"/>
      <c r="RFS457" s="69"/>
      <c r="RFT457" s="69"/>
      <c r="RFU457" s="107"/>
      <c r="RFV457" s="2"/>
      <c r="RFW457" s="15"/>
      <c r="RFX457" s="15"/>
      <c r="RFY457" s="80"/>
      <c r="RFZ457" s="52"/>
      <c r="RGA457" s="69"/>
      <c r="RGB457" s="69"/>
      <c r="RGC457" s="69"/>
      <c r="RGD457" s="107"/>
      <c r="RGE457" s="2"/>
      <c r="RGF457" s="15"/>
      <c r="RGG457" s="15"/>
      <c r="RGH457" s="80"/>
      <c r="RGI457" s="52"/>
      <c r="RGJ457" s="69"/>
      <c r="RGK457" s="69"/>
      <c r="RGL457" s="69"/>
      <c r="RGM457" s="107"/>
      <c r="RGN457" s="2"/>
      <c r="RGO457" s="15"/>
      <c r="RGP457" s="15"/>
      <c r="RGQ457" s="80"/>
      <c r="RGR457" s="52"/>
      <c r="RGS457" s="69"/>
      <c r="RGT457" s="69"/>
      <c r="RGU457" s="69"/>
      <c r="RGV457" s="107"/>
      <c r="RGW457" s="2"/>
      <c r="RGX457" s="15"/>
      <c r="RGY457" s="15"/>
      <c r="RGZ457" s="80"/>
      <c r="RHA457" s="52"/>
      <c r="RHB457" s="69"/>
      <c r="RHC457" s="69"/>
      <c r="RHD457" s="69"/>
      <c r="RHE457" s="107"/>
      <c r="RHF457" s="2"/>
      <c r="RHG457" s="15"/>
      <c r="RHH457" s="15"/>
      <c r="RHI457" s="80"/>
      <c r="RHJ457" s="52"/>
      <c r="RHK457" s="69"/>
      <c r="RHL457" s="69"/>
      <c r="RHM457" s="69"/>
      <c r="RHN457" s="107"/>
      <c r="RHO457" s="2"/>
      <c r="RHP457" s="15"/>
      <c r="RHQ457" s="15"/>
      <c r="RHR457" s="80"/>
      <c r="RHS457" s="52"/>
      <c r="RHT457" s="69"/>
      <c r="RHU457" s="69"/>
      <c r="RHV457" s="69"/>
      <c r="RHW457" s="107"/>
      <c r="RHX457" s="2"/>
      <c r="RHY457" s="15"/>
      <c r="RHZ457" s="15"/>
      <c r="RIA457" s="80"/>
      <c r="RIB457" s="52"/>
      <c r="RIC457" s="69"/>
      <c r="RID457" s="69"/>
      <c r="RIE457" s="69"/>
      <c r="RIF457" s="107"/>
      <c r="RIG457" s="2"/>
      <c r="RIH457" s="15"/>
      <c r="RII457" s="15"/>
      <c r="RIJ457" s="80"/>
      <c r="RIK457" s="52"/>
      <c r="RIL457" s="69"/>
      <c r="RIM457" s="69"/>
      <c r="RIN457" s="69"/>
      <c r="RIO457" s="107"/>
      <c r="RIP457" s="2"/>
      <c r="RIQ457" s="15"/>
      <c r="RIR457" s="15"/>
      <c r="RIS457" s="80"/>
      <c r="RIT457" s="52"/>
      <c r="RIU457" s="69"/>
      <c r="RIV457" s="69"/>
      <c r="RIW457" s="69"/>
      <c r="RIX457" s="107"/>
      <c r="RIY457" s="2"/>
      <c r="RIZ457" s="15"/>
      <c r="RJA457" s="15"/>
      <c r="RJB457" s="80"/>
      <c r="RJC457" s="52"/>
      <c r="RJD457" s="69"/>
      <c r="RJE457" s="69"/>
      <c r="RJF457" s="69"/>
      <c r="RJG457" s="107"/>
      <c r="RJH457" s="2"/>
      <c r="RJI457" s="15"/>
      <c r="RJJ457" s="15"/>
      <c r="RJK457" s="80"/>
      <c r="RJL457" s="52"/>
      <c r="RJM457" s="69"/>
      <c r="RJN457" s="69"/>
      <c r="RJO457" s="69"/>
      <c r="RJP457" s="107"/>
      <c r="RJQ457" s="2"/>
      <c r="RJR457" s="15"/>
      <c r="RJS457" s="15"/>
      <c r="RJT457" s="80"/>
      <c r="RJU457" s="52"/>
      <c r="RJV457" s="69"/>
      <c r="RJW457" s="69"/>
      <c r="RJX457" s="69"/>
      <c r="RJY457" s="107"/>
      <c r="RJZ457" s="2"/>
      <c r="RKA457" s="15"/>
      <c r="RKB457" s="15"/>
      <c r="RKC457" s="80"/>
      <c r="RKD457" s="52"/>
      <c r="RKE457" s="69"/>
      <c r="RKF457" s="69"/>
      <c r="RKG457" s="69"/>
      <c r="RKH457" s="107"/>
      <c r="RKI457" s="2"/>
      <c r="RKJ457" s="15"/>
      <c r="RKK457" s="15"/>
      <c r="RKL457" s="80"/>
      <c r="RKM457" s="52"/>
      <c r="RKN457" s="69"/>
      <c r="RKO457" s="69"/>
      <c r="RKP457" s="69"/>
      <c r="RKQ457" s="107"/>
      <c r="RKR457" s="2"/>
      <c r="RKS457" s="15"/>
      <c r="RKT457" s="15"/>
      <c r="RKU457" s="80"/>
      <c r="RKV457" s="52"/>
      <c r="RKW457" s="69"/>
      <c r="RKX457" s="69"/>
      <c r="RKY457" s="69"/>
      <c r="RKZ457" s="107"/>
      <c r="RLA457" s="2"/>
      <c r="RLB457" s="15"/>
      <c r="RLC457" s="15"/>
      <c r="RLD457" s="80"/>
      <c r="RLE457" s="52"/>
      <c r="RLF457" s="69"/>
      <c r="RLG457" s="69"/>
      <c r="RLH457" s="69"/>
      <c r="RLI457" s="107"/>
      <c r="RLJ457" s="2"/>
      <c r="RLK457" s="15"/>
      <c r="RLL457" s="15"/>
      <c r="RLM457" s="80"/>
      <c r="RLN457" s="52"/>
      <c r="RLO457" s="69"/>
      <c r="RLP457" s="69"/>
      <c r="RLQ457" s="69"/>
      <c r="RLR457" s="107"/>
      <c r="RLS457" s="2"/>
      <c r="RLT457" s="15"/>
      <c r="RLU457" s="15"/>
      <c r="RLV457" s="80"/>
      <c r="RLW457" s="52"/>
      <c r="RLX457" s="69"/>
      <c r="RLY457" s="69"/>
      <c r="RLZ457" s="69"/>
      <c r="RMA457" s="107"/>
      <c r="RMB457" s="2"/>
      <c r="RMC457" s="15"/>
      <c r="RMD457" s="15"/>
      <c r="RME457" s="80"/>
      <c r="RMF457" s="52"/>
      <c r="RMG457" s="69"/>
      <c r="RMH457" s="69"/>
      <c r="RMI457" s="69"/>
      <c r="RMJ457" s="107"/>
      <c r="RMK457" s="2"/>
      <c r="RML457" s="15"/>
      <c r="RMM457" s="15"/>
      <c r="RMN457" s="80"/>
      <c r="RMO457" s="52"/>
      <c r="RMP457" s="69"/>
      <c r="RMQ457" s="69"/>
      <c r="RMR457" s="69"/>
      <c r="RMS457" s="107"/>
      <c r="RMT457" s="2"/>
      <c r="RMU457" s="15"/>
      <c r="RMV457" s="15"/>
      <c r="RMW457" s="80"/>
      <c r="RMX457" s="52"/>
      <c r="RMY457" s="69"/>
      <c r="RMZ457" s="69"/>
      <c r="RNA457" s="69"/>
      <c r="RNB457" s="107"/>
      <c r="RNC457" s="2"/>
      <c r="RND457" s="15"/>
      <c r="RNE457" s="15"/>
      <c r="RNF457" s="80"/>
      <c r="RNG457" s="52"/>
      <c r="RNH457" s="69"/>
      <c r="RNI457" s="69"/>
      <c r="RNJ457" s="69"/>
      <c r="RNK457" s="107"/>
      <c r="RNL457" s="2"/>
      <c r="RNM457" s="15"/>
      <c r="RNN457" s="15"/>
      <c r="RNO457" s="80"/>
      <c r="RNP457" s="52"/>
      <c r="RNQ457" s="69"/>
      <c r="RNR457" s="69"/>
      <c r="RNS457" s="69"/>
      <c r="RNT457" s="107"/>
      <c r="RNU457" s="2"/>
      <c r="RNV457" s="15"/>
      <c r="RNW457" s="15"/>
      <c r="RNX457" s="80"/>
      <c r="RNY457" s="52"/>
      <c r="RNZ457" s="69"/>
      <c r="ROA457" s="69"/>
      <c r="ROB457" s="69"/>
      <c r="ROC457" s="107"/>
      <c r="ROD457" s="2"/>
      <c r="ROE457" s="15"/>
      <c r="ROF457" s="15"/>
      <c r="ROG457" s="80"/>
      <c r="ROH457" s="52"/>
      <c r="ROI457" s="69"/>
      <c r="ROJ457" s="69"/>
      <c r="ROK457" s="69"/>
      <c r="ROL457" s="107"/>
      <c r="ROM457" s="2"/>
      <c r="RON457" s="15"/>
      <c r="ROO457" s="15"/>
      <c r="ROP457" s="80"/>
      <c r="ROQ457" s="52"/>
      <c r="ROR457" s="69"/>
      <c r="ROS457" s="69"/>
      <c r="ROT457" s="69"/>
      <c r="ROU457" s="107"/>
      <c r="ROV457" s="2"/>
      <c r="ROW457" s="15"/>
      <c r="ROX457" s="15"/>
      <c r="ROY457" s="80"/>
      <c r="ROZ457" s="52"/>
      <c r="RPA457" s="69"/>
      <c r="RPB457" s="69"/>
      <c r="RPC457" s="69"/>
      <c r="RPD457" s="107"/>
      <c r="RPE457" s="2"/>
      <c r="RPF457" s="15"/>
      <c r="RPG457" s="15"/>
      <c r="RPH457" s="80"/>
      <c r="RPI457" s="52"/>
      <c r="RPJ457" s="69"/>
      <c r="RPK457" s="69"/>
      <c r="RPL457" s="69"/>
      <c r="RPM457" s="107"/>
      <c r="RPN457" s="2"/>
      <c r="RPO457" s="15"/>
      <c r="RPP457" s="15"/>
      <c r="RPQ457" s="80"/>
      <c r="RPR457" s="52"/>
      <c r="RPS457" s="69"/>
      <c r="RPT457" s="69"/>
      <c r="RPU457" s="69"/>
      <c r="RPV457" s="107"/>
      <c r="RPW457" s="2"/>
      <c r="RPX457" s="15"/>
      <c r="RPY457" s="15"/>
      <c r="RPZ457" s="80"/>
      <c r="RQA457" s="52"/>
      <c r="RQB457" s="69"/>
      <c r="RQC457" s="69"/>
      <c r="RQD457" s="69"/>
      <c r="RQE457" s="107"/>
      <c r="RQF457" s="2"/>
      <c r="RQG457" s="15"/>
      <c r="RQH457" s="15"/>
      <c r="RQI457" s="80"/>
      <c r="RQJ457" s="52"/>
      <c r="RQK457" s="69"/>
      <c r="RQL457" s="69"/>
      <c r="RQM457" s="69"/>
      <c r="RQN457" s="107"/>
      <c r="RQO457" s="2"/>
      <c r="RQP457" s="15"/>
      <c r="RQQ457" s="15"/>
      <c r="RQR457" s="80"/>
      <c r="RQS457" s="52"/>
      <c r="RQT457" s="69"/>
      <c r="RQU457" s="69"/>
      <c r="RQV457" s="69"/>
      <c r="RQW457" s="107"/>
      <c r="RQX457" s="2"/>
      <c r="RQY457" s="15"/>
      <c r="RQZ457" s="15"/>
      <c r="RRA457" s="80"/>
      <c r="RRB457" s="52"/>
      <c r="RRC457" s="69"/>
      <c r="RRD457" s="69"/>
      <c r="RRE457" s="69"/>
      <c r="RRF457" s="107"/>
      <c r="RRG457" s="2"/>
      <c r="RRH457" s="15"/>
      <c r="RRI457" s="15"/>
      <c r="RRJ457" s="80"/>
      <c r="RRK457" s="52"/>
      <c r="RRL457" s="69"/>
      <c r="RRM457" s="69"/>
      <c r="RRN457" s="69"/>
      <c r="RRO457" s="107"/>
      <c r="RRP457" s="2"/>
      <c r="RRQ457" s="15"/>
      <c r="RRR457" s="15"/>
      <c r="RRS457" s="80"/>
      <c r="RRT457" s="52"/>
      <c r="RRU457" s="69"/>
      <c r="RRV457" s="69"/>
      <c r="RRW457" s="69"/>
      <c r="RRX457" s="107"/>
      <c r="RRY457" s="2"/>
      <c r="RRZ457" s="15"/>
      <c r="RSA457" s="15"/>
      <c r="RSB457" s="80"/>
      <c r="RSC457" s="52"/>
      <c r="RSD457" s="69"/>
      <c r="RSE457" s="69"/>
      <c r="RSF457" s="69"/>
      <c r="RSG457" s="107"/>
      <c r="RSH457" s="2"/>
      <c r="RSI457" s="15"/>
      <c r="RSJ457" s="15"/>
      <c r="RSK457" s="80"/>
      <c r="RSL457" s="52"/>
      <c r="RSM457" s="69"/>
      <c r="RSN457" s="69"/>
      <c r="RSO457" s="69"/>
      <c r="RSP457" s="107"/>
      <c r="RSQ457" s="2"/>
      <c r="RSR457" s="15"/>
      <c r="RSS457" s="15"/>
      <c r="RST457" s="80"/>
      <c r="RSU457" s="52"/>
      <c r="RSV457" s="69"/>
      <c r="RSW457" s="69"/>
      <c r="RSX457" s="69"/>
      <c r="RSY457" s="107"/>
      <c r="RSZ457" s="2"/>
      <c r="RTA457" s="15"/>
      <c r="RTB457" s="15"/>
      <c r="RTC457" s="80"/>
      <c r="RTD457" s="52"/>
      <c r="RTE457" s="69"/>
      <c r="RTF457" s="69"/>
      <c r="RTG457" s="69"/>
      <c r="RTH457" s="107"/>
      <c r="RTI457" s="2"/>
      <c r="RTJ457" s="15"/>
      <c r="RTK457" s="15"/>
      <c r="RTL457" s="80"/>
      <c r="RTM457" s="52"/>
      <c r="RTN457" s="69"/>
      <c r="RTO457" s="69"/>
      <c r="RTP457" s="69"/>
      <c r="RTQ457" s="107"/>
      <c r="RTR457" s="2"/>
      <c r="RTS457" s="15"/>
      <c r="RTT457" s="15"/>
      <c r="RTU457" s="80"/>
      <c r="RTV457" s="52"/>
      <c r="RTW457" s="69"/>
      <c r="RTX457" s="69"/>
      <c r="RTY457" s="69"/>
      <c r="RTZ457" s="107"/>
      <c r="RUA457" s="2"/>
      <c r="RUB457" s="15"/>
      <c r="RUC457" s="15"/>
      <c r="RUD457" s="80"/>
      <c r="RUE457" s="52"/>
      <c r="RUF457" s="69"/>
      <c r="RUG457" s="69"/>
      <c r="RUH457" s="69"/>
      <c r="RUI457" s="107"/>
      <c r="RUJ457" s="2"/>
      <c r="RUK457" s="15"/>
      <c r="RUL457" s="15"/>
      <c r="RUM457" s="80"/>
      <c r="RUN457" s="52"/>
      <c r="RUO457" s="69"/>
      <c r="RUP457" s="69"/>
      <c r="RUQ457" s="69"/>
      <c r="RUR457" s="107"/>
      <c r="RUS457" s="2"/>
      <c r="RUT457" s="15"/>
      <c r="RUU457" s="15"/>
      <c r="RUV457" s="80"/>
      <c r="RUW457" s="52"/>
      <c r="RUX457" s="69"/>
      <c r="RUY457" s="69"/>
      <c r="RUZ457" s="69"/>
      <c r="RVA457" s="107"/>
      <c r="RVB457" s="2"/>
      <c r="RVC457" s="15"/>
      <c r="RVD457" s="15"/>
      <c r="RVE457" s="80"/>
      <c r="RVF457" s="52"/>
      <c r="RVG457" s="69"/>
      <c r="RVH457" s="69"/>
      <c r="RVI457" s="69"/>
      <c r="RVJ457" s="107"/>
      <c r="RVK457" s="2"/>
      <c r="RVL457" s="15"/>
      <c r="RVM457" s="15"/>
      <c r="RVN457" s="80"/>
      <c r="RVO457" s="52"/>
      <c r="RVP457" s="69"/>
      <c r="RVQ457" s="69"/>
      <c r="RVR457" s="69"/>
      <c r="RVS457" s="107"/>
      <c r="RVT457" s="2"/>
      <c r="RVU457" s="15"/>
      <c r="RVV457" s="15"/>
      <c r="RVW457" s="80"/>
      <c r="RVX457" s="52"/>
      <c r="RVY457" s="69"/>
      <c r="RVZ457" s="69"/>
      <c r="RWA457" s="69"/>
      <c r="RWB457" s="107"/>
      <c r="RWC457" s="2"/>
      <c r="RWD457" s="15"/>
      <c r="RWE457" s="15"/>
      <c r="RWF457" s="80"/>
      <c r="RWG457" s="52"/>
      <c r="RWH457" s="69"/>
      <c r="RWI457" s="69"/>
      <c r="RWJ457" s="69"/>
      <c r="RWK457" s="107"/>
      <c r="RWL457" s="2"/>
      <c r="RWM457" s="15"/>
      <c r="RWN457" s="15"/>
      <c r="RWO457" s="80"/>
      <c r="RWP457" s="52"/>
      <c r="RWQ457" s="69"/>
      <c r="RWR457" s="69"/>
      <c r="RWS457" s="69"/>
      <c r="RWT457" s="107"/>
      <c r="RWU457" s="2"/>
      <c r="RWV457" s="15"/>
      <c r="RWW457" s="15"/>
      <c r="RWX457" s="80"/>
      <c r="RWY457" s="52"/>
      <c r="RWZ457" s="69"/>
      <c r="RXA457" s="69"/>
      <c r="RXB457" s="69"/>
      <c r="RXC457" s="107"/>
      <c r="RXD457" s="2"/>
      <c r="RXE457" s="15"/>
      <c r="RXF457" s="15"/>
      <c r="RXG457" s="80"/>
      <c r="RXH457" s="52"/>
      <c r="RXI457" s="69"/>
      <c r="RXJ457" s="69"/>
      <c r="RXK457" s="69"/>
      <c r="RXL457" s="107"/>
      <c r="RXM457" s="2"/>
      <c r="RXN457" s="15"/>
      <c r="RXO457" s="15"/>
      <c r="RXP457" s="80"/>
      <c r="RXQ457" s="52"/>
      <c r="RXR457" s="69"/>
      <c r="RXS457" s="69"/>
      <c r="RXT457" s="69"/>
      <c r="RXU457" s="107"/>
      <c r="RXV457" s="2"/>
      <c r="RXW457" s="15"/>
      <c r="RXX457" s="15"/>
      <c r="RXY457" s="80"/>
      <c r="RXZ457" s="52"/>
      <c r="RYA457" s="69"/>
      <c r="RYB457" s="69"/>
      <c r="RYC457" s="69"/>
      <c r="RYD457" s="107"/>
      <c r="RYE457" s="2"/>
      <c r="RYF457" s="15"/>
      <c r="RYG457" s="15"/>
      <c r="RYH457" s="80"/>
      <c r="RYI457" s="52"/>
      <c r="RYJ457" s="69"/>
      <c r="RYK457" s="69"/>
      <c r="RYL457" s="69"/>
      <c r="RYM457" s="107"/>
      <c r="RYN457" s="2"/>
      <c r="RYO457" s="15"/>
      <c r="RYP457" s="15"/>
      <c r="RYQ457" s="80"/>
      <c r="RYR457" s="52"/>
      <c r="RYS457" s="69"/>
      <c r="RYT457" s="69"/>
      <c r="RYU457" s="69"/>
      <c r="RYV457" s="107"/>
      <c r="RYW457" s="2"/>
      <c r="RYX457" s="15"/>
      <c r="RYY457" s="15"/>
      <c r="RYZ457" s="80"/>
      <c r="RZA457" s="52"/>
      <c r="RZB457" s="69"/>
      <c r="RZC457" s="69"/>
      <c r="RZD457" s="69"/>
      <c r="RZE457" s="107"/>
      <c r="RZF457" s="2"/>
      <c r="RZG457" s="15"/>
      <c r="RZH457" s="15"/>
      <c r="RZI457" s="80"/>
      <c r="RZJ457" s="52"/>
      <c r="RZK457" s="69"/>
      <c r="RZL457" s="69"/>
      <c r="RZM457" s="69"/>
      <c r="RZN457" s="107"/>
      <c r="RZO457" s="2"/>
      <c r="RZP457" s="15"/>
      <c r="RZQ457" s="15"/>
      <c r="RZR457" s="80"/>
      <c r="RZS457" s="52"/>
      <c r="RZT457" s="69"/>
      <c r="RZU457" s="69"/>
      <c r="RZV457" s="69"/>
      <c r="RZW457" s="107"/>
      <c r="RZX457" s="2"/>
      <c r="RZY457" s="15"/>
      <c r="RZZ457" s="15"/>
      <c r="SAA457" s="80"/>
      <c r="SAB457" s="52"/>
      <c r="SAC457" s="69"/>
      <c r="SAD457" s="69"/>
      <c r="SAE457" s="69"/>
      <c r="SAF457" s="107"/>
      <c r="SAG457" s="2"/>
      <c r="SAH457" s="15"/>
      <c r="SAI457" s="15"/>
      <c r="SAJ457" s="80"/>
      <c r="SAK457" s="52"/>
      <c r="SAL457" s="69"/>
      <c r="SAM457" s="69"/>
      <c r="SAN457" s="69"/>
      <c r="SAO457" s="107"/>
      <c r="SAP457" s="2"/>
      <c r="SAQ457" s="15"/>
      <c r="SAR457" s="15"/>
      <c r="SAS457" s="80"/>
      <c r="SAT457" s="52"/>
      <c r="SAU457" s="69"/>
      <c r="SAV457" s="69"/>
      <c r="SAW457" s="69"/>
      <c r="SAX457" s="107"/>
      <c r="SAY457" s="2"/>
      <c r="SAZ457" s="15"/>
      <c r="SBA457" s="15"/>
      <c r="SBB457" s="80"/>
      <c r="SBC457" s="52"/>
      <c r="SBD457" s="69"/>
      <c r="SBE457" s="69"/>
      <c r="SBF457" s="69"/>
      <c r="SBG457" s="107"/>
      <c r="SBH457" s="2"/>
      <c r="SBI457" s="15"/>
      <c r="SBJ457" s="15"/>
      <c r="SBK457" s="80"/>
      <c r="SBL457" s="52"/>
      <c r="SBM457" s="69"/>
      <c r="SBN457" s="69"/>
      <c r="SBO457" s="69"/>
      <c r="SBP457" s="107"/>
      <c r="SBQ457" s="2"/>
      <c r="SBR457" s="15"/>
      <c r="SBS457" s="15"/>
      <c r="SBT457" s="80"/>
      <c r="SBU457" s="52"/>
      <c r="SBV457" s="69"/>
      <c r="SBW457" s="69"/>
      <c r="SBX457" s="69"/>
      <c r="SBY457" s="107"/>
      <c r="SBZ457" s="2"/>
      <c r="SCA457" s="15"/>
      <c r="SCB457" s="15"/>
      <c r="SCC457" s="80"/>
      <c r="SCD457" s="52"/>
      <c r="SCE457" s="69"/>
      <c r="SCF457" s="69"/>
      <c r="SCG457" s="69"/>
      <c r="SCH457" s="107"/>
      <c r="SCI457" s="2"/>
      <c r="SCJ457" s="15"/>
      <c r="SCK457" s="15"/>
      <c r="SCL457" s="80"/>
      <c r="SCM457" s="52"/>
      <c r="SCN457" s="69"/>
      <c r="SCO457" s="69"/>
      <c r="SCP457" s="69"/>
      <c r="SCQ457" s="107"/>
      <c r="SCR457" s="2"/>
      <c r="SCS457" s="15"/>
      <c r="SCT457" s="15"/>
      <c r="SCU457" s="80"/>
      <c r="SCV457" s="52"/>
      <c r="SCW457" s="69"/>
      <c r="SCX457" s="69"/>
      <c r="SCY457" s="69"/>
      <c r="SCZ457" s="107"/>
      <c r="SDA457" s="2"/>
      <c r="SDB457" s="15"/>
      <c r="SDC457" s="15"/>
      <c r="SDD457" s="80"/>
      <c r="SDE457" s="52"/>
      <c r="SDF457" s="69"/>
      <c r="SDG457" s="69"/>
      <c r="SDH457" s="69"/>
      <c r="SDI457" s="107"/>
      <c r="SDJ457" s="2"/>
      <c r="SDK457" s="15"/>
      <c r="SDL457" s="15"/>
      <c r="SDM457" s="80"/>
      <c r="SDN457" s="52"/>
      <c r="SDO457" s="69"/>
      <c r="SDP457" s="69"/>
      <c r="SDQ457" s="69"/>
      <c r="SDR457" s="107"/>
      <c r="SDS457" s="2"/>
      <c r="SDT457" s="15"/>
      <c r="SDU457" s="15"/>
      <c r="SDV457" s="80"/>
      <c r="SDW457" s="52"/>
      <c r="SDX457" s="69"/>
      <c r="SDY457" s="69"/>
      <c r="SDZ457" s="69"/>
      <c r="SEA457" s="107"/>
      <c r="SEB457" s="2"/>
      <c r="SEC457" s="15"/>
      <c r="SED457" s="15"/>
      <c r="SEE457" s="80"/>
      <c r="SEF457" s="52"/>
      <c r="SEG457" s="69"/>
      <c r="SEH457" s="69"/>
      <c r="SEI457" s="69"/>
      <c r="SEJ457" s="107"/>
      <c r="SEK457" s="2"/>
      <c r="SEL457" s="15"/>
      <c r="SEM457" s="15"/>
      <c r="SEN457" s="80"/>
      <c r="SEO457" s="52"/>
      <c r="SEP457" s="69"/>
      <c r="SEQ457" s="69"/>
      <c r="SER457" s="69"/>
      <c r="SES457" s="107"/>
      <c r="SET457" s="2"/>
      <c r="SEU457" s="15"/>
      <c r="SEV457" s="15"/>
      <c r="SEW457" s="80"/>
      <c r="SEX457" s="52"/>
      <c r="SEY457" s="69"/>
      <c r="SEZ457" s="69"/>
      <c r="SFA457" s="69"/>
      <c r="SFB457" s="107"/>
      <c r="SFC457" s="2"/>
      <c r="SFD457" s="15"/>
      <c r="SFE457" s="15"/>
      <c r="SFF457" s="80"/>
      <c r="SFG457" s="52"/>
      <c r="SFH457" s="69"/>
      <c r="SFI457" s="69"/>
      <c r="SFJ457" s="69"/>
      <c r="SFK457" s="107"/>
      <c r="SFL457" s="2"/>
      <c r="SFM457" s="15"/>
      <c r="SFN457" s="15"/>
      <c r="SFO457" s="80"/>
      <c r="SFP457" s="52"/>
      <c r="SFQ457" s="69"/>
      <c r="SFR457" s="69"/>
      <c r="SFS457" s="69"/>
      <c r="SFT457" s="107"/>
      <c r="SFU457" s="2"/>
      <c r="SFV457" s="15"/>
      <c r="SFW457" s="15"/>
      <c r="SFX457" s="80"/>
      <c r="SFY457" s="52"/>
      <c r="SFZ457" s="69"/>
      <c r="SGA457" s="69"/>
      <c r="SGB457" s="69"/>
      <c r="SGC457" s="107"/>
      <c r="SGD457" s="2"/>
      <c r="SGE457" s="15"/>
      <c r="SGF457" s="15"/>
      <c r="SGG457" s="80"/>
      <c r="SGH457" s="52"/>
      <c r="SGI457" s="69"/>
      <c r="SGJ457" s="69"/>
      <c r="SGK457" s="69"/>
      <c r="SGL457" s="107"/>
      <c r="SGM457" s="2"/>
      <c r="SGN457" s="15"/>
      <c r="SGO457" s="15"/>
      <c r="SGP457" s="80"/>
      <c r="SGQ457" s="52"/>
      <c r="SGR457" s="69"/>
      <c r="SGS457" s="69"/>
      <c r="SGT457" s="69"/>
      <c r="SGU457" s="107"/>
      <c r="SGV457" s="2"/>
      <c r="SGW457" s="15"/>
      <c r="SGX457" s="15"/>
      <c r="SGY457" s="80"/>
      <c r="SGZ457" s="52"/>
      <c r="SHA457" s="69"/>
      <c r="SHB457" s="69"/>
      <c r="SHC457" s="69"/>
      <c r="SHD457" s="107"/>
      <c r="SHE457" s="2"/>
      <c r="SHF457" s="15"/>
      <c r="SHG457" s="15"/>
      <c r="SHH457" s="80"/>
      <c r="SHI457" s="52"/>
      <c r="SHJ457" s="69"/>
      <c r="SHK457" s="69"/>
      <c r="SHL457" s="69"/>
      <c r="SHM457" s="107"/>
      <c r="SHN457" s="2"/>
      <c r="SHO457" s="15"/>
      <c r="SHP457" s="15"/>
      <c r="SHQ457" s="80"/>
      <c r="SHR457" s="52"/>
      <c r="SHS457" s="69"/>
      <c r="SHT457" s="69"/>
      <c r="SHU457" s="69"/>
      <c r="SHV457" s="107"/>
      <c r="SHW457" s="2"/>
      <c r="SHX457" s="15"/>
      <c r="SHY457" s="15"/>
      <c r="SHZ457" s="80"/>
      <c r="SIA457" s="52"/>
      <c r="SIB457" s="69"/>
      <c r="SIC457" s="69"/>
      <c r="SID457" s="69"/>
      <c r="SIE457" s="107"/>
      <c r="SIF457" s="2"/>
      <c r="SIG457" s="15"/>
      <c r="SIH457" s="15"/>
      <c r="SII457" s="80"/>
      <c r="SIJ457" s="52"/>
      <c r="SIK457" s="69"/>
      <c r="SIL457" s="69"/>
      <c r="SIM457" s="69"/>
      <c r="SIN457" s="107"/>
      <c r="SIO457" s="2"/>
      <c r="SIP457" s="15"/>
      <c r="SIQ457" s="15"/>
      <c r="SIR457" s="80"/>
      <c r="SIS457" s="52"/>
      <c r="SIT457" s="69"/>
      <c r="SIU457" s="69"/>
      <c r="SIV457" s="69"/>
      <c r="SIW457" s="107"/>
      <c r="SIX457" s="2"/>
      <c r="SIY457" s="15"/>
      <c r="SIZ457" s="15"/>
      <c r="SJA457" s="80"/>
      <c r="SJB457" s="52"/>
      <c r="SJC457" s="69"/>
      <c r="SJD457" s="69"/>
      <c r="SJE457" s="69"/>
      <c r="SJF457" s="107"/>
      <c r="SJG457" s="2"/>
      <c r="SJH457" s="15"/>
      <c r="SJI457" s="15"/>
      <c r="SJJ457" s="80"/>
      <c r="SJK457" s="52"/>
      <c r="SJL457" s="69"/>
      <c r="SJM457" s="69"/>
      <c r="SJN457" s="69"/>
      <c r="SJO457" s="107"/>
      <c r="SJP457" s="2"/>
      <c r="SJQ457" s="15"/>
      <c r="SJR457" s="15"/>
      <c r="SJS457" s="80"/>
      <c r="SJT457" s="52"/>
      <c r="SJU457" s="69"/>
      <c r="SJV457" s="69"/>
      <c r="SJW457" s="69"/>
      <c r="SJX457" s="107"/>
      <c r="SJY457" s="2"/>
      <c r="SJZ457" s="15"/>
      <c r="SKA457" s="15"/>
      <c r="SKB457" s="80"/>
      <c r="SKC457" s="52"/>
      <c r="SKD457" s="69"/>
      <c r="SKE457" s="69"/>
      <c r="SKF457" s="69"/>
      <c r="SKG457" s="107"/>
      <c r="SKH457" s="2"/>
      <c r="SKI457" s="15"/>
      <c r="SKJ457" s="15"/>
      <c r="SKK457" s="80"/>
      <c r="SKL457" s="52"/>
      <c r="SKM457" s="69"/>
      <c r="SKN457" s="69"/>
      <c r="SKO457" s="69"/>
      <c r="SKP457" s="107"/>
      <c r="SKQ457" s="2"/>
      <c r="SKR457" s="15"/>
      <c r="SKS457" s="15"/>
      <c r="SKT457" s="80"/>
      <c r="SKU457" s="52"/>
      <c r="SKV457" s="69"/>
      <c r="SKW457" s="69"/>
      <c r="SKX457" s="69"/>
      <c r="SKY457" s="107"/>
      <c r="SKZ457" s="2"/>
      <c r="SLA457" s="15"/>
      <c r="SLB457" s="15"/>
      <c r="SLC457" s="80"/>
      <c r="SLD457" s="52"/>
      <c r="SLE457" s="69"/>
      <c r="SLF457" s="69"/>
      <c r="SLG457" s="69"/>
      <c r="SLH457" s="107"/>
      <c r="SLI457" s="2"/>
      <c r="SLJ457" s="15"/>
      <c r="SLK457" s="15"/>
      <c r="SLL457" s="80"/>
      <c r="SLM457" s="52"/>
      <c r="SLN457" s="69"/>
      <c r="SLO457" s="69"/>
      <c r="SLP457" s="69"/>
      <c r="SLQ457" s="107"/>
      <c r="SLR457" s="2"/>
      <c r="SLS457" s="15"/>
      <c r="SLT457" s="15"/>
      <c r="SLU457" s="80"/>
      <c r="SLV457" s="52"/>
      <c r="SLW457" s="69"/>
      <c r="SLX457" s="69"/>
      <c r="SLY457" s="69"/>
      <c r="SLZ457" s="107"/>
      <c r="SMA457" s="2"/>
      <c r="SMB457" s="15"/>
      <c r="SMC457" s="15"/>
      <c r="SMD457" s="80"/>
      <c r="SME457" s="52"/>
      <c r="SMF457" s="69"/>
      <c r="SMG457" s="69"/>
      <c r="SMH457" s="69"/>
      <c r="SMI457" s="107"/>
      <c r="SMJ457" s="2"/>
      <c r="SMK457" s="15"/>
      <c r="SML457" s="15"/>
      <c r="SMM457" s="80"/>
      <c r="SMN457" s="52"/>
      <c r="SMO457" s="69"/>
      <c r="SMP457" s="69"/>
      <c r="SMQ457" s="69"/>
      <c r="SMR457" s="107"/>
      <c r="SMS457" s="2"/>
      <c r="SMT457" s="15"/>
      <c r="SMU457" s="15"/>
      <c r="SMV457" s="80"/>
      <c r="SMW457" s="52"/>
      <c r="SMX457" s="69"/>
      <c r="SMY457" s="69"/>
      <c r="SMZ457" s="69"/>
      <c r="SNA457" s="107"/>
      <c r="SNB457" s="2"/>
      <c r="SNC457" s="15"/>
      <c r="SND457" s="15"/>
      <c r="SNE457" s="80"/>
      <c r="SNF457" s="52"/>
      <c r="SNG457" s="69"/>
      <c r="SNH457" s="69"/>
      <c r="SNI457" s="69"/>
      <c r="SNJ457" s="107"/>
      <c r="SNK457" s="2"/>
      <c r="SNL457" s="15"/>
      <c r="SNM457" s="15"/>
      <c r="SNN457" s="80"/>
      <c r="SNO457" s="52"/>
      <c r="SNP457" s="69"/>
      <c r="SNQ457" s="69"/>
      <c r="SNR457" s="69"/>
      <c r="SNS457" s="107"/>
      <c r="SNT457" s="2"/>
      <c r="SNU457" s="15"/>
      <c r="SNV457" s="15"/>
      <c r="SNW457" s="80"/>
      <c r="SNX457" s="52"/>
      <c r="SNY457" s="69"/>
      <c r="SNZ457" s="69"/>
      <c r="SOA457" s="69"/>
      <c r="SOB457" s="107"/>
      <c r="SOC457" s="2"/>
      <c r="SOD457" s="15"/>
      <c r="SOE457" s="15"/>
      <c r="SOF457" s="80"/>
      <c r="SOG457" s="52"/>
      <c r="SOH457" s="69"/>
      <c r="SOI457" s="69"/>
      <c r="SOJ457" s="69"/>
      <c r="SOK457" s="107"/>
      <c r="SOL457" s="2"/>
      <c r="SOM457" s="15"/>
      <c r="SON457" s="15"/>
      <c r="SOO457" s="80"/>
      <c r="SOP457" s="52"/>
      <c r="SOQ457" s="69"/>
      <c r="SOR457" s="69"/>
      <c r="SOS457" s="69"/>
      <c r="SOT457" s="107"/>
      <c r="SOU457" s="2"/>
      <c r="SOV457" s="15"/>
      <c r="SOW457" s="15"/>
      <c r="SOX457" s="80"/>
      <c r="SOY457" s="52"/>
      <c r="SOZ457" s="69"/>
      <c r="SPA457" s="69"/>
      <c r="SPB457" s="69"/>
      <c r="SPC457" s="107"/>
      <c r="SPD457" s="2"/>
      <c r="SPE457" s="15"/>
      <c r="SPF457" s="15"/>
      <c r="SPG457" s="80"/>
      <c r="SPH457" s="52"/>
      <c r="SPI457" s="69"/>
      <c r="SPJ457" s="69"/>
      <c r="SPK457" s="69"/>
      <c r="SPL457" s="107"/>
      <c r="SPM457" s="2"/>
      <c r="SPN457" s="15"/>
      <c r="SPO457" s="15"/>
      <c r="SPP457" s="80"/>
      <c r="SPQ457" s="52"/>
      <c r="SPR457" s="69"/>
      <c r="SPS457" s="69"/>
      <c r="SPT457" s="69"/>
      <c r="SPU457" s="107"/>
      <c r="SPV457" s="2"/>
      <c r="SPW457" s="15"/>
      <c r="SPX457" s="15"/>
      <c r="SPY457" s="80"/>
      <c r="SPZ457" s="52"/>
      <c r="SQA457" s="69"/>
      <c r="SQB457" s="69"/>
      <c r="SQC457" s="69"/>
      <c r="SQD457" s="107"/>
      <c r="SQE457" s="2"/>
      <c r="SQF457" s="15"/>
      <c r="SQG457" s="15"/>
      <c r="SQH457" s="80"/>
      <c r="SQI457" s="52"/>
      <c r="SQJ457" s="69"/>
      <c r="SQK457" s="69"/>
      <c r="SQL457" s="69"/>
      <c r="SQM457" s="107"/>
      <c r="SQN457" s="2"/>
      <c r="SQO457" s="15"/>
      <c r="SQP457" s="15"/>
      <c r="SQQ457" s="80"/>
      <c r="SQR457" s="52"/>
      <c r="SQS457" s="69"/>
      <c r="SQT457" s="69"/>
      <c r="SQU457" s="69"/>
      <c r="SQV457" s="107"/>
      <c r="SQW457" s="2"/>
      <c r="SQX457" s="15"/>
      <c r="SQY457" s="15"/>
      <c r="SQZ457" s="80"/>
      <c r="SRA457" s="52"/>
      <c r="SRB457" s="69"/>
      <c r="SRC457" s="69"/>
      <c r="SRD457" s="69"/>
      <c r="SRE457" s="107"/>
      <c r="SRF457" s="2"/>
      <c r="SRG457" s="15"/>
      <c r="SRH457" s="15"/>
      <c r="SRI457" s="80"/>
      <c r="SRJ457" s="52"/>
      <c r="SRK457" s="69"/>
      <c r="SRL457" s="69"/>
      <c r="SRM457" s="69"/>
      <c r="SRN457" s="107"/>
      <c r="SRO457" s="2"/>
      <c r="SRP457" s="15"/>
      <c r="SRQ457" s="15"/>
      <c r="SRR457" s="80"/>
      <c r="SRS457" s="52"/>
      <c r="SRT457" s="69"/>
      <c r="SRU457" s="69"/>
      <c r="SRV457" s="69"/>
      <c r="SRW457" s="107"/>
      <c r="SRX457" s="2"/>
      <c r="SRY457" s="15"/>
      <c r="SRZ457" s="15"/>
      <c r="SSA457" s="80"/>
      <c r="SSB457" s="52"/>
      <c r="SSC457" s="69"/>
      <c r="SSD457" s="69"/>
      <c r="SSE457" s="69"/>
      <c r="SSF457" s="107"/>
      <c r="SSG457" s="2"/>
      <c r="SSH457" s="15"/>
      <c r="SSI457" s="15"/>
      <c r="SSJ457" s="80"/>
      <c r="SSK457" s="52"/>
      <c r="SSL457" s="69"/>
      <c r="SSM457" s="69"/>
      <c r="SSN457" s="69"/>
      <c r="SSO457" s="107"/>
      <c r="SSP457" s="2"/>
      <c r="SSQ457" s="15"/>
      <c r="SSR457" s="15"/>
      <c r="SSS457" s="80"/>
      <c r="SST457" s="52"/>
      <c r="SSU457" s="69"/>
      <c r="SSV457" s="69"/>
      <c r="SSW457" s="69"/>
      <c r="SSX457" s="107"/>
      <c r="SSY457" s="2"/>
      <c r="SSZ457" s="15"/>
      <c r="STA457" s="15"/>
      <c r="STB457" s="80"/>
      <c r="STC457" s="52"/>
      <c r="STD457" s="69"/>
      <c r="STE457" s="69"/>
      <c r="STF457" s="69"/>
      <c r="STG457" s="107"/>
      <c r="STH457" s="2"/>
      <c r="STI457" s="15"/>
      <c r="STJ457" s="15"/>
      <c r="STK457" s="80"/>
      <c r="STL457" s="52"/>
      <c r="STM457" s="69"/>
      <c r="STN457" s="69"/>
      <c r="STO457" s="69"/>
      <c r="STP457" s="107"/>
      <c r="STQ457" s="2"/>
      <c r="STR457" s="15"/>
      <c r="STS457" s="15"/>
      <c r="STT457" s="80"/>
      <c r="STU457" s="52"/>
      <c r="STV457" s="69"/>
      <c r="STW457" s="69"/>
      <c r="STX457" s="69"/>
      <c r="STY457" s="107"/>
      <c r="STZ457" s="2"/>
      <c r="SUA457" s="15"/>
      <c r="SUB457" s="15"/>
      <c r="SUC457" s="80"/>
      <c r="SUD457" s="52"/>
      <c r="SUE457" s="69"/>
      <c r="SUF457" s="69"/>
      <c r="SUG457" s="69"/>
      <c r="SUH457" s="107"/>
      <c r="SUI457" s="2"/>
      <c r="SUJ457" s="15"/>
      <c r="SUK457" s="15"/>
      <c r="SUL457" s="80"/>
      <c r="SUM457" s="52"/>
      <c r="SUN457" s="69"/>
      <c r="SUO457" s="69"/>
      <c r="SUP457" s="69"/>
      <c r="SUQ457" s="107"/>
      <c r="SUR457" s="2"/>
      <c r="SUS457" s="15"/>
      <c r="SUT457" s="15"/>
      <c r="SUU457" s="80"/>
      <c r="SUV457" s="52"/>
      <c r="SUW457" s="69"/>
      <c r="SUX457" s="69"/>
      <c r="SUY457" s="69"/>
      <c r="SUZ457" s="107"/>
      <c r="SVA457" s="2"/>
      <c r="SVB457" s="15"/>
      <c r="SVC457" s="15"/>
      <c r="SVD457" s="80"/>
      <c r="SVE457" s="52"/>
      <c r="SVF457" s="69"/>
      <c r="SVG457" s="69"/>
      <c r="SVH457" s="69"/>
      <c r="SVI457" s="107"/>
      <c r="SVJ457" s="2"/>
      <c r="SVK457" s="15"/>
      <c r="SVL457" s="15"/>
      <c r="SVM457" s="80"/>
      <c r="SVN457" s="52"/>
      <c r="SVO457" s="69"/>
      <c r="SVP457" s="69"/>
      <c r="SVQ457" s="69"/>
      <c r="SVR457" s="107"/>
      <c r="SVS457" s="2"/>
      <c r="SVT457" s="15"/>
      <c r="SVU457" s="15"/>
      <c r="SVV457" s="80"/>
      <c r="SVW457" s="52"/>
      <c r="SVX457" s="69"/>
      <c r="SVY457" s="69"/>
      <c r="SVZ457" s="69"/>
      <c r="SWA457" s="107"/>
      <c r="SWB457" s="2"/>
      <c r="SWC457" s="15"/>
      <c r="SWD457" s="15"/>
      <c r="SWE457" s="80"/>
      <c r="SWF457" s="52"/>
      <c r="SWG457" s="69"/>
      <c r="SWH457" s="69"/>
      <c r="SWI457" s="69"/>
      <c r="SWJ457" s="107"/>
      <c r="SWK457" s="2"/>
      <c r="SWL457" s="15"/>
      <c r="SWM457" s="15"/>
      <c r="SWN457" s="80"/>
      <c r="SWO457" s="52"/>
      <c r="SWP457" s="69"/>
      <c r="SWQ457" s="69"/>
      <c r="SWR457" s="69"/>
      <c r="SWS457" s="107"/>
      <c r="SWT457" s="2"/>
      <c r="SWU457" s="15"/>
      <c r="SWV457" s="15"/>
      <c r="SWW457" s="80"/>
      <c r="SWX457" s="52"/>
      <c r="SWY457" s="69"/>
      <c r="SWZ457" s="69"/>
      <c r="SXA457" s="69"/>
      <c r="SXB457" s="107"/>
      <c r="SXC457" s="2"/>
      <c r="SXD457" s="15"/>
      <c r="SXE457" s="15"/>
      <c r="SXF457" s="80"/>
      <c r="SXG457" s="52"/>
      <c r="SXH457" s="69"/>
      <c r="SXI457" s="69"/>
      <c r="SXJ457" s="69"/>
      <c r="SXK457" s="107"/>
      <c r="SXL457" s="2"/>
      <c r="SXM457" s="15"/>
      <c r="SXN457" s="15"/>
      <c r="SXO457" s="80"/>
      <c r="SXP457" s="52"/>
      <c r="SXQ457" s="69"/>
      <c r="SXR457" s="69"/>
      <c r="SXS457" s="69"/>
      <c r="SXT457" s="107"/>
      <c r="SXU457" s="2"/>
      <c r="SXV457" s="15"/>
      <c r="SXW457" s="15"/>
      <c r="SXX457" s="80"/>
      <c r="SXY457" s="52"/>
      <c r="SXZ457" s="69"/>
      <c r="SYA457" s="69"/>
      <c r="SYB457" s="69"/>
      <c r="SYC457" s="107"/>
      <c r="SYD457" s="2"/>
      <c r="SYE457" s="15"/>
      <c r="SYF457" s="15"/>
      <c r="SYG457" s="80"/>
      <c r="SYH457" s="52"/>
      <c r="SYI457" s="69"/>
      <c r="SYJ457" s="69"/>
      <c r="SYK457" s="69"/>
      <c r="SYL457" s="107"/>
      <c r="SYM457" s="2"/>
      <c r="SYN457" s="15"/>
      <c r="SYO457" s="15"/>
      <c r="SYP457" s="80"/>
      <c r="SYQ457" s="52"/>
      <c r="SYR457" s="69"/>
      <c r="SYS457" s="69"/>
      <c r="SYT457" s="69"/>
      <c r="SYU457" s="107"/>
      <c r="SYV457" s="2"/>
      <c r="SYW457" s="15"/>
      <c r="SYX457" s="15"/>
      <c r="SYY457" s="80"/>
      <c r="SYZ457" s="52"/>
      <c r="SZA457" s="69"/>
      <c r="SZB457" s="69"/>
      <c r="SZC457" s="69"/>
      <c r="SZD457" s="107"/>
      <c r="SZE457" s="2"/>
      <c r="SZF457" s="15"/>
      <c r="SZG457" s="15"/>
      <c r="SZH457" s="80"/>
      <c r="SZI457" s="52"/>
      <c r="SZJ457" s="69"/>
      <c r="SZK457" s="69"/>
      <c r="SZL457" s="69"/>
      <c r="SZM457" s="107"/>
      <c r="SZN457" s="2"/>
      <c r="SZO457" s="15"/>
      <c r="SZP457" s="15"/>
      <c r="SZQ457" s="80"/>
      <c r="SZR457" s="52"/>
      <c r="SZS457" s="69"/>
      <c r="SZT457" s="69"/>
      <c r="SZU457" s="69"/>
      <c r="SZV457" s="107"/>
      <c r="SZW457" s="2"/>
      <c r="SZX457" s="15"/>
      <c r="SZY457" s="15"/>
      <c r="SZZ457" s="80"/>
      <c r="TAA457" s="52"/>
      <c r="TAB457" s="69"/>
      <c r="TAC457" s="69"/>
      <c r="TAD457" s="69"/>
      <c r="TAE457" s="107"/>
      <c r="TAF457" s="2"/>
      <c r="TAG457" s="15"/>
      <c r="TAH457" s="15"/>
      <c r="TAI457" s="80"/>
      <c r="TAJ457" s="52"/>
      <c r="TAK457" s="69"/>
      <c r="TAL457" s="69"/>
      <c r="TAM457" s="69"/>
      <c r="TAN457" s="107"/>
      <c r="TAO457" s="2"/>
      <c r="TAP457" s="15"/>
      <c r="TAQ457" s="15"/>
      <c r="TAR457" s="80"/>
      <c r="TAS457" s="52"/>
      <c r="TAT457" s="69"/>
      <c r="TAU457" s="69"/>
      <c r="TAV457" s="69"/>
      <c r="TAW457" s="107"/>
      <c r="TAX457" s="2"/>
      <c r="TAY457" s="15"/>
      <c r="TAZ457" s="15"/>
      <c r="TBA457" s="80"/>
      <c r="TBB457" s="52"/>
      <c r="TBC457" s="69"/>
      <c r="TBD457" s="69"/>
      <c r="TBE457" s="69"/>
      <c r="TBF457" s="107"/>
      <c r="TBG457" s="2"/>
      <c r="TBH457" s="15"/>
      <c r="TBI457" s="15"/>
      <c r="TBJ457" s="80"/>
      <c r="TBK457" s="52"/>
      <c r="TBL457" s="69"/>
      <c r="TBM457" s="69"/>
      <c r="TBN457" s="69"/>
      <c r="TBO457" s="107"/>
      <c r="TBP457" s="2"/>
      <c r="TBQ457" s="15"/>
      <c r="TBR457" s="15"/>
      <c r="TBS457" s="80"/>
      <c r="TBT457" s="52"/>
      <c r="TBU457" s="69"/>
      <c r="TBV457" s="69"/>
      <c r="TBW457" s="69"/>
      <c r="TBX457" s="107"/>
      <c r="TBY457" s="2"/>
      <c r="TBZ457" s="15"/>
      <c r="TCA457" s="15"/>
      <c r="TCB457" s="80"/>
      <c r="TCC457" s="52"/>
      <c r="TCD457" s="69"/>
      <c r="TCE457" s="69"/>
      <c r="TCF457" s="69"/>
      <c r="TCG457" s="107"/>
      <c r="TCH457" s="2"/>
      <c r="TCI457" s="15"/>
      <c r="TCJ457" s="15"/>
      <c r="TCK457" s="80"/>
      <c r="TCL457" s="52"/>
      <c r="TCM457" s="69"/>
      <c r="TCN457" s="69"/>
      <c r="TCO457" s="69"/>
      <c r="TCP457" s="107"/>
      <c r="TCQ457" s="2"/>
      <c r="TCR457" s="15"/>
      <c r="TCS457" s="15"/>
      <c r="TCT457" s="80"/>
      <c r="TCU457" s="52"/>
      <c r="TCV457" s="69"/>
      <c r="TCW457" s="69"/>
      <c r="TCX457" s="69"/>
      <c r="TCY457" s="107"/>
      <c r="TCZ457" s="2"/>
      <c r="TDA457" s="15"/>
      <c r="TDB457" s="15"/>
      <c r="TDC457" s="80"/>
      <c r="TDD457" s="52"/>
      <c r="TDE457" s="69"/>
      <c r="TDF457" s="69"/>
      <c r="TDG457" s="69"/>
      <c r="TDH457" s="107"/>
      <c r="TDI457" s="2"/>
      <c r="TDJ457" s="15"/>
      <c r="TDK457" s="15"/>
      <c r="TDL457" s="80"/>
      <c r="TDM457" s="52"/>
      <c r="TDN457" s="69"/>
      <c r="TDO457" s="69"/>
      <c r="TDP457" s="69"/>
      <c r="TDQ457" s="107"/>
      <c r="TDR457" s="2"/>
      <c r="TDS457" s="15"/>
      <c r="TDT457" s="15"/>
      <c r="TDU457" s="80"/>
      <c r="TDV457" s="52"/>
      <c r="TDW457" s="69"/>
      <c r="TDX457" s="69"/>
      <c r="TDY457" s="69"/>
      <c r="TDZ457" s="107"/>
      <c r="TEA457" s="2"/>
      <c r="TEB457" s="15"/>
      <c r="TEC457" s="15"/>
      <c r="TED457" s="80"/>
      <c r="TEE457" s="52"/>
      <c r="TEF457" s="69"/>
      <c r="TEG457" s="69"/>
      <c r="TEH457" s="69"/>
      <c r="TEI457" s="107"/>
      <c r="TEJ457" s="2"/>
      <c r="TEK457" s="15"/>
      <c r="TEL457" s="15"/>
      <c r="TEM457" s="80"/>
      <c r="TEN457" s="52"/>
      <c r="TEO457" s="69"/>
      <c r="TEP457" s="69"/>
      <c r="TEQ457" s="69"/>
      <c r="TER457" s="107"/>
      <c r="TES457" s="2"/>
      <c r="TET457" s="15"/>
      <c r="TEU457" s="15"/>
      <c r="TEV457" s="80"/>
      <c r="TEW457" s="52"/>
      <c r="TEX457" s="69"/>
      <c r="TEY457" s="69"/>
      <c r="TEZ457" s="69"/>
      <c r="TFA457" s="107"/>
      <c r="TFB457" s="2"/>
      <c r="TFC457" s="15"/>
      <c r="TFD457" s="15"/>
      <c r="TFE457" s="80"/>
      <c r="TFF457" s="52"/>
      <c r="TFG457" s="69"/>
      <c r="TFH457" s="69"/>
      <c r="TFI457" s="69"/>
      <c r="TFJ457" s="107"/>
      <c r="TFK457" s="2"/>
      <c r="TFL457" s="15"/>
      <c r="TFM457" s="15"/>
      <c r="TFN457" s="80"/>
      <c r="TFO457" s="52"/>
      <c r="TFP457" s="69"/>
      <c r="TFQ457" s="69"/>
      <c r="TFR457" s="69"/>
      <c r="TFS457" s="107"/>
      <c r="TFT457" s="2"/>
      <c r="TFU457" s="15"/>
      <c r="TFV457" s="15"/>
      <c r="TFW457" s="80"/>
      <c r="TFX457" s="52"/>
      <c r="TFY457" s="69"/>
      <c r="TFZ457" s="69"/>
      <c r="TGA457" s="69"/>
      <c r="TGB457" s="107"/>
      <c r="TGC457" s="2"/>
      <c r="TGD457" s="15"/>
      <c r="TGE457" s="15"/>
      <c r="TGF457" s="80"/>
      <c r="TGG457" s="52"/>
      <c r="TGH457" s="69"/>
      <c r="TGI457" s="69"/>
      <c r="TGJ457" s="69"/>
      <c r="TGK457" s="107"/>
      <c r="TGL457" s="2"/>
      <c r="TGM457" s="15"/>
      <c r="TGN457" s="15"/>
      <c r="TGO457" s="80"/>
      <c r="TGP457" s="52"/>
      <c r="TGQ457" s="69"/>
      <c r="TGR457" s="69"/>
      <c r="TGS457" s="69"/>
      <c r="TGT457" s="107"/>
      <c r="TGU457" s="2"/>
      <c r="TGV457" s="15"/>
      <c r="TGW457" s="15"/>
      <c r="TGX457" s="80"/>
      <c r="TGY457" s="52"/>
      <c r="TGZ457" s="69"/>
      <c r="THA457" s="69"/>
      <c r="THB457" s="69"/>
      <c r="THC457" s="107"/>
      <c r="THD457" s="2"/>
      <c r="THE457" s="15"/>
      <c r="THF457" s="15"/>
      <c r="THG457" s="80"/>
      <c r="THH457" s="52"/>
      <c r="THI457" s="69"/>
      <c r="THJ457" s="69"/>
      <c r="THK457" s="69"/>
      <c r="THL457" s="107"/>
      <c r="THM457" s="2"/>
      <c r="THN457" s="15"/>
      <c r="THO457" s="15"/>
      <c r="THP457" s="80"/>
      <c r="THQ457" s="52"/>
      <c r="THR457" s="69"/>
      <c r="THS457" s="69"/>
      <c r="THT457" s="69"/>
      <c r="THU457" s="107"/>
      <c r="THV457" s="2"/>
      <c r="THW457" s="15"/>
      <c r="THX457" s="15"/>
      <c r="THY457" s="80"/>
      <c r="THZ457" s="52"/>
      <c r="TIA457" s="69"/>
      <c r="TIB457" s="69"/>
      <c r="TIC457" s="69"/>
      <c r="TID457" s="107"/>
      <c r="TIE457" s="2"/>
      <c r="TIF457" s="15"/>
      <c r="TIG457" s="15"/>
      <c r="TIH457" s="80"/>
      <c r="TII457" s="52"/>
      <c r="TIJ457" s="69"/>
      <c r="TIK457" s="69"/>
      <c r="TIL457" s="69"/>
      <c r="TIM457" s="107"/>
      <c r="TIN457" s="2"/>
      <c r="TIO457" s="15"/>
      <c r="TIP457" s="15"/>
      <c r="TIQ457" s="80"/>
      <c r="TIR457" s="52"/>
      <c r="TIS457" s="69"/>
      <c r="TIT457" s="69"/>
      <c r="TIU457" s="69"/>
      <c r="TIV457" s="107"/>
      <c r="TIW457" s="2"/>
      <c r="TIX457" s="15"/>
      <c r="TIY457" s="15"/>
      <c r="TIZ457" s="80"/>
      <c r="TJA457" s="52"/>
      <c r="TJB457" s="69"/>
      <c r="TJC457" s="69"/>
      <c r="TJD457" s="69"/>
      <c r="TJE457" s="107"/>
      <c r="TJF457" s="2"/>
      <c r="TJG457" s="15"/>
      <c r="TJH457" s="15"/>
      <c r="TJI457" s="80"/>
      <c r="TJJ457" s="52"/>
      <c r="TJK457" s="69"/>
      <c r="TJL457" s="69"/>
      <c r="TJM457" s="69"/>
      <c r="TJN457" s="107"/>
      <c r="TJO457" s="2"/>
      <c r="TJP457" s="15"/>
      <c r="TJQ457" s="15"/>
      <c r="TJR457" s="80"/>
      <c r="TJS457" s="52"/>
      <c r="TJT457" s="69"/>
      <c r="TJU457" s="69"/>
      <c r="TJV457" s="69"/>
      <c r="TJW457" s="107"/>
      <c r="TJX457" s="2"/>
      <c r="TJY457" s="15"/>
      <c r="TJZ457" s="15"/>
      <c r="TKA457" s="80"/>
      <c r="TKB457" s="52"/>
      <c r="TKC457" s="69"/>
      <c r="TKD457" s="69"/>
      <c r="TKE457" s="69"/>
      <c r="TKF457" s="107"/>
      <c r="TKG457" s="2"/>
      <c r="TKH457" s="15"/>
      <c r="TKI457" s="15"/>
      <c r="TKJ457" s="80"/>
      <c r="TKK457" s="52"/>
      <c r="TKL457" s="69"/>
      <c r="TKM457" s="69"/>
      <c r="TKN457" s="69"/>
      <c r="TKO457" s="107"/>
      <c r="TKP457" s="2"/>
      <c r="TKQ457" s="15"/>
      <c r="TKR457" s="15"/>
      <c r="TKS457" s="80"/>
      <c r="TKT457" s="52"/>
      <c r="TKU457" s="69"/>
      <c r="TKV457" s="69"/>
      <c r="TKW457" s="69"/>
      <c r="TKX457" s="107"/>
      <c r="TKY457" s="2"/>
      <c r="TKZ457" s="15"/>
      <c r="TLA457" s="15"/>
      <c r="TLB457" s="80"/>
      <c r="TLC457" s="52"/>
      <c r="TLD457" s="69"/>
      <c r="TLE457" s="69"/>
      <c r="TLF457" s="69"/>
      <c r="TLG457" s="107"/>
      <c r="TLH457" s="2"/>
      <c r="TLI457" s="15"/>
      <c r="TLJ457" s="15"/>
      <c r="TLK457" s="80"/>
      <c r="TLL457" s="52"/>
      <c r="TLM457" s="69"/>
      <c r="TLN457" s="69"/>
      <c r="TLO457" s="69"/>
      <c r="TLP457" s="107"/>
      <c r="TLQ457" s="2"/>
      <c r="TLR457" s="15"/>
      <c r="TLS457" s="15"/>
      <c r="TLT457" s="80"/>
      <c r="TLU457" s="52"/>
      <c r="TLV457" s="69"/>
      <c r="TLW457" s="69"/>
      <c r="TLX457" s="69"/>
      <c r="TLY457" s="107"/>
      <c r="TLZ457" s="2"/>
      <c r="TMA457" s="15"/>
      <c r="TMB457" s="15"/>
      <c r="TMC457" s="80"/>
      <c r="TMD457" s="52"/>
      <c r="TME457" s="69"/>
      <c r="TMF457" s="69"/>
      <c r="TMG457" s="69"/>
      <c r="TMH457" s="107"/>
      <c r="TMI457" s="2"/>
      <c r="TMJ457" s="15"/>
      <c r="TMK457" s="15"/>
      <c r="TML457" s="80"/>
      <c r="TMM457" s="52"/>
      <c r="TMN457" s="69"/>
      <c r="TMO457" s="69"/>
      <c r="TMP457" s="69"/>
      <c r="TMQ457" s="107"/>
      <c r="TMR457" s="2"/>
      <c r="TMS457" s="15"/>
      <c r="TMT457" s="15"/>
      <c r="TMU457" s="80"/>
      <c r="TMV457" s="52"/>
      <c r="TMW457" s="69"/>
      <c r="TMX457" s="69"/>
      <c r="TMY457" s="69"/>
      <c r="TMZ457" s="107"/>
      <c r="TNA457" s="2"/>
      <c r="TNB457" s="15"/>
      <c r="TNC457" s="15"/>
      <c r="TND457" s="80"/>
      <c r="TNE457" s="52"/>
      <c r="TNF457" s="69"/>
      <c r="TNG457" s="69"/>
      <c r="TNH457" s="69"/>
      <c r="TNI457" s="107"/>
      <c r="TNJ457" s="2"/>
      <c r="TNK457" s="15"/>
      <c r="TNL457" s="15"/>
      <c r="TNM457" s="80"/>
      <c r="TNN457" s="52"/>
      <c r="TNO457" s="69"/>
      <c r="TNP457" s="69"/>
      <c r="TNQ457" s="69"/>
      <c r="TNR457" s="107"/>
      <c r="TNS457" s="2"/>
      <c r="TNT457" s="15"/>
      <c r="TNU457" s="15"/>
      <c r="TNV457" s="80"/>
      <c r="TNW457" s="52"/>
      <c r="TNX457" s="69"/>
      <c r="TNY457" s="69"/>
      <c r="TNZ457" s="69"/>
      <c r="TOA457" s="107"/>
      <c r="TOB457" s="2"/>
      <c r="TOC457" s="15"/>
      <c r="TOD457" s="15"/>
      <c r="TOE457" s="80"/>
      <c r="TOF457" s="52"/>
      <c r="TOG457" s="69"/>
      <c r="TOH457" s="69"/>
      <c r="TOI457" s="69"/>
      <c r="TOJ457" s="107"/>
      <c r="TOK457" s="2"/>
      <c r="TOL457" s="15"/>
      <c r="TOM457" s="15"/>
      <c r="TON457" s="80"/>
      <c r="TOO457" s="52"/>
      <c r="TOP457" s="69"/>
      <c r="TOQ457" s="69"/>
      <c r="TOR457" s="69"/>
      <c r="TOS457" s="107"/>
      <c r="TOT457" s="2"/>
      <c r="TOU457" s="15"/>
      <c r="TOV457" s="15"/>
      <c r="TOW457" s="80"/>
      <c r="TOX457" s="52"/>
      <c r="TOY457" s="69"/>
      <c r="TOZ457" s="69"/>
      <c r="TPA457" s="69"/>
      <c r="TPB457" s="107"/>
      <c r="TPC457" s="2"/>
      <c r="TPD457" s="15"/>
      <c r="TPE457" s="15"/>
      <c r="TPF457" s="80"/>
      <c r="TPG457" s="52"/>
      <c r="TPH457" s="69"/>
      <c r="TPI457" s="69"/>
      <c r="TPJ457" s="69"/>
      <c r="TPK457" s="107"/>
      <c r="TPL457" s="2"/>
      <c r="TPM457" s="15"/>
      <c r="TPN457" s="15"/>
      <c r="TPO457" s="80"/>
      <c r="TPP457" s="52"/>
      <c r="TPQ457" s="69"/>
      <c r="TPR457" s="69"/>
      <c r="TPS457" s="69"/>
      <c r="TPT457" s="107"/>
      <c r="TPU457" s="2"/>
      <c r="TPV457" s="15"/>
      <c r="TPW457" s="15"/>
      <c r="TPX457" s="80"/>
      <c r="TPY457" s="52"/>
      <c r="TPZ457" s="69"/>
      <c r="TQA457" s="69"/>
      <c r="TQB457" s="69"/>
      <c r="TQC457" s="107"/>
      <c r="TQD457" s="2"/>
      <c r="TQE457" s="15"/>
      <c r="TQF457" s="15"/>
      <c r="TQG457" s="80"/>
      <c r="TQH457" s="52"/>
      <c r="TQI457" s="69"/>
      <c r="TQJ457" s="69"/>
      <c r="TQK457" s="69"/>
      <c r="TQL457" s="107"/>
      <c r="TQM457" s="2"/>
      <c r="TQN457" s="15"/>
      <c r="TQO457" s="15"/>
      <c r="TQP457" s="80"/>
      <c r="TQQ457" s="52"/>
      <c r="TQR457" s="69"/>
      <c r="TQS457" s="69"/>
      <c r="TQT457" s="69"/>
      <c r="TQU457" s="107"/>
      <c r="TQV457" s="2"/>
      <c r="TQW457" s="15"/>
      <c r="TQX457" s="15"/>
      <c r="TQY457" s="80"/>
      <c r="TQZ457" s="52"/>
      <c r="TRA457" s="69"/>
      <c r="TRB457" s="69"/>
      <c r="TRC457" s="69"/>
      <c r="TRD457" s="107"/>
      <c r="TRE457" s="2"/>
      <c r="TRF457" s="15"/>
      <c r="TRG457" s="15"/>
      <c r="TRH457" s="80"/>
      <c r="TRI457" s="52"/>
      <c r="TRJ457" s="69"/>
      <c r="TRK457" s="69"/>
      <c r="TRL457" s="69"/>
      <c r="TRM457" s="107"/>
      <c r="TRN457" s="2"/>
      <c r="TRO457" s="15"/>
      <c r="TRP457" s="15"/>
      <c r="TRQ457" s="80"/>
      <c r="TRR457" s="52"/>
      <c r="TRS457" s="69"/>
      <c r="TRT457" s="69"/>
      <c r="TRU457" s="69"/>
      <c r="TRV457" s="107"/>
      <c r="TRW457" s="2"/>
      <c r="TRX457" s="15"/>
      <c r="TRY457" s="15"/>
      <c r="TRZ457" s="80"/>
      <c r="TSA457" s="52"/>
      <c r="TSB457" s="69"/>
      <c r="TSC457" s="69"/>
      <c r="TSD457" s="69"/>
      <c r="TSE457" s="107"/>
      <c r="TSF457" s="2"/>
      <c r="TSG457" s="15"/>
      <c r="TSH457" s="15"/>
      <c r="TSI457" s="80"/>
      <c r="TSJ457" s="52"/>
      <c r="TSK457" s="69"/>
      <c r="TSL457" s="69"/>
      <c r="TSM457" s="69"/>
      <c r="TSN457" s="107"/>
      <c r="TSO457" s="2"/>
      <c r="TSP457" s="15"/>
      <c r="TSQ457" s="15"/>
      <c r="TSR457" s="80"/>
      <c r="TSS457" s="52"/>
      <c r="TST457" s="69"/>
      <c r="TSU457" s="69"/>
      <c r="TSV457" s="69"/>
      <c r="TSW457" s="107"/>
      <c r="TSX457" s="2"/>
      <c r="TSY457" s="15"/>
      <c r="TSZ457" s="15"/>
      <c r="TTA457" s="80"/>
      <c r="TTB457" s="52"/>
      <c r="TTC457" s="69"/>
      <c r="TTD457" s="69"/>
      <c r="TTE457" s="69"/>
      <c r="TTF457" s="107"/>
      <c r="TTG457" s="2"/>
      <c r="TTH457" s="15"/>
      <c r="TTI457" s="15"/>
      <c r="TTJ457" s="80"/>
      <c r="TTK457" s="52"/>
      <c r="TTL457" s="69"/>
      <c r="TTM457" s="69"/>
      <c r="TTN457" s="69"/>
      <c r="TTO457" s="107"/>
      <c r="TTP457" s="2"/>
      <c r="TTQ457" s="15"/>
      <c r="TTR457" s="15"/>
      <c r="TTS457" s="80"/>
      <c r="TTT457" s="52"/>
      <c r="TTU457" s="69"/>
      <c r="TTV457" s="69"/>
      <c r="TTW457" s="69"/>
      <c r="TTX457" s="107"/>
      <c r="TTY457" s="2"/>
      <c r="TTZ457" s="15"/>
      <c r="TUA457" s="15"/>
      <c r="TUB457" s="80"/>
      <c r="TUC457" s="52"/>
      <c r="TUD457" s="69"/>
      <c r="TUE457" s="69"/>
      <c r="TUF457" s="69"/>
      <c r="TUG457" s="107"/>
      <c r="TUH457" s="2"/>
      <c r="TUI457" s="15"/>
      <c r="TUJ457" s="15"/>
      <c r="TUK457" s="80"/>
      <c r="TUL457" s="52"/>
      <c r="TUM457" s="69"/>
      <c r="TUN457" s="69"/>
      <c r="TUO457" s="69"/>
      <c r="TUP457" s="107"/>
      <c r="TUQ457" s="2"/>
      <c r="TUR457" s="15"/>
      <c r="TUS457" s="15"/>
      <c r="TUT457" s="80"/>
      <c r="TUU457" s="52"/>
      <c r="TUV457" s="69"/>
      <c r="TUW457" s="69"/>
      <c r="TUX457" s="69"/>
      <c r="TUY457" s="107"/>
      <c r="TUZ457" s="2"/>
      <c r="TVA457" s="15"/>
      <c r="TVB457" s="15"/>
      <c r="TVC457" s="80"/>
      <c r="TVD457" s="52"/>
      <c r="TVE457" s="69"/>
      <c r="TVF457" s="69"/>
      <c r="TVG457" s="69"/>
      <c r="TVH457" s="107"/>
      <c r="TVI457" s="2"/>
      <c r="TVJ457" s="15"/>
      <c r="TVK457" s="15"/>
      <c r="TVL457" s="80"/>
      <c r="TVM457" s="52"/>
      <c r="TVN457" s="69"/>
      <c r="TVO457" s="69"/>
      <c r="TVP457" s="69"/>
      <c r="TVQ457" s="107"/>
      <c r="TVR457" s="2"/>
      <c r="TVS457" s="15"/>
      <c r="TVT457" s="15"/>
      <c r="TVU457" s="80"/>
      <c r="TVV457" s="52"/>
      <c r="TVW457" s="69"/>
      <c r="TVX457" s="69"/>
      <c r="TVY457" s="69"/>
      <c r="TVZ457" s="107"/>
      <c r="TWA457" s="2"/>
      <c r="TWB457" s="15"/>
      <c r="TWC457" s="15"/>
      <c r="TWD457" s="80"/>
      <c r="TWE457" s="52"/>
      <c r="TWF457" s="69"/>
      <c r="TWG457" s="69"/>
      <c r="TWH457" s="69"/>
      <c r="TWI457" s="107"/>
      <c r="TWJ457" s="2"/>
      <c r="TWK457" s="15"/>
      <c r="TWL457" s="15"/>
      <c r="TWM457" s="80"/>
      <c r="TWN457" s="52"/>
      <c r="TWO457" s="69"/>
      <c r="TWP457" s="69"/>
      <c r="TWQ457" s="69"/>
      <c r="TWR457" s="107"/>
      <c r="TWS457" s="2"/>
      <c r="TWT457" s="15"/>
      <c r="TWU457" s="15"/>
      <c r="TWV457" s="80"/>
      <c r="TWW457" s="52"/>
      <c r="TWX457" s="69"/>
      <c r="TWY457" s="69"/>
      <c r="TWZ457" s="69"/>
      <c r="TXA457" s="107"/>
      <c r="TXB457" s="2"/>
      <c r="TXC457" s="15"/>
      <c r="TXD457" s="15"/>
      <c r="TXE457" s="80"/>
      <c r="TXF457" s="52"/>
      <c r="TXG457" s="69"/>
      <c r="TXH457" s="69"/>
      <c r="TXI457" s="69"/>
      <c r="TXJ457" s="107"/>
      <c r="TXK457" s="2"/>
      <c r="TXL457" s="15"/>
      <c r="TXM457" s="15"/>
      <c r="TXN457" s="80"/>
      <c r="TXO457" s="52"/>
      <c r="TXP457" s="69"/>
      <c r="TXQ457" s="69"/>
      <c r="TXR457" s="69"/>
      <c r="TXS457" s="107"/>
      <c r="TXT457" s="2"/>
      <c r="TXU457" s="15"/>
      <c r="TXV457" s="15"/>
      <c r="TXW457" s="80"/>
      <c r="TXX457" s="52"/>
      <c r="TXY457" s="69"/>
      <c r="TXZ457" s="69"/>
      <c r="TYA457" s="69"/>
      <c r="TYB457" s="107"/>
      <c r="TYC457" s="2"/>
      <c r="TYD457" s="15"/>
      <c r="TYE457" s="15"/>
      <c r="TYF457" s="80"/>
      <c r="TYG457" s="52"/>
      <c r="TYH457" s="69"/>
      <c r="TYI457" s="69"/>
      <c r="TYJ457" s="69"/>
      <c r="TYK457" s="107"/>
      <c r="TYL457" s="2"/>
      <c r="TYM457" s="15"/>
      <c r="TYN457" s="15"/>
      <c r="TYO457" s="80"/>
      <c r="TYP457" s="52"/>
      <c r="TYQ457" s="69"/>
      <c r="TYR457" s="69"/>
      <c r="TYS457" s="69"/>
      <c r="TYT457" s="107"/>
      <c r="TYU457" s="2"/>
      <c r="TYV457" s="15"/>
      <c r="TYW457" s="15"/>
      <c r="TYX457" s="80"/>
      <c r="TYY457" s="52"/>
      <c r="TYZ457" s="69"/>
      <c r="TZA457" s="69"/>
      <c r="TZB457" s="69"/>
      <c r="TZC457" s="107"/>
      <c r="TZD457" s="2"/>
      <c r="TZE457" s="15"/>
      <c r="TZF457" s="15"/>
      <c r="TZG457" s="80"/>
      <c r="TZH457" s="52"/>
      <c r="TZI457" s="69"/>
      <c r="TZJ457" s="69"/>
      <c r="TZK457" s="69"/>
      <c r="TZL457" s="107"/>
      <c r="TZM457" s="2"/>
      <c r="TZN457" s="15"/>
      <c r="TZO457" s="15"/>
      <c r="TZP457" s="80"/>
      <c r="TZQ457" s="52"/>
      <c r="TZR457" s="69"/>
      <c r="TZS457" s="69"/>
      <c r="TZT457" s="69"/>
      <c r="TZU457" s="107"/>
      <c r="TZV457" s="2"/>
      <c r="TZW457" s="15"/>
      <c r="TZX457" s="15"/>
      <c r="TZY457" s="80"/>
      <c r="TZZ457" s="52"/>
      <c r="UAA457" s="69"/>
      <c r="UAB457" s="69"/>
      <c r="UAC457" s="69"/>
      <c r="UAD457" s="107"/>
      <c r="UAE457" s="2"/>
      <c r="UAF457" s="15"/>
      <c r="UAG457" s="15"/>
      <c r="UAH457" s="80"/>
      <c r="UAI457" s="52"/>
      <c r="UAJ457" s="69"/>
      <c r="UAK457" s="69"/>
      <c r="UAL457" s="69"/>
      <c r="UAM457" s="107"/>
      <c r="UAN457" s="2"/>
      <c r="UAO457" s="15"/>
      <c r="UAP457" s="15"/>
      <c r="UAQ457" s="80"/>
      <c r="UAR457" s="52"/>
      <c r="UAS457" s="69"/>
      <c r="UAT457" s="69"/>
      <c r="UAU457" s="69"/>
      <c r="UAV457" s="107"/>
      <c r="UAW457" s="2"/>
      <c r="UAX457" s="15"/>
      <c r="UAY457" s="15"/>
      <c r="UAZ457" s="80"/>
      <c r="UBA457" s="52"/>
      <c r="UBB457" s="69"/>
      <c r="UBC457" s="69"/>
      <c r="UBD457" s="69"/>
      <c r="UBE457" s="107"/>
      <c r="UBF457" s="2"/>
      <c r="UBG457" s="15"/>
      <c r="UBH457" s="15"/>
      <c r="UBI457" s="80"/>
      <c r="UBJ457" s="52"/>
      <c r="UBK457" s="69"/>
      <c r="UBL457" s="69"/>
      <c r="UBM457" s="69"/>
      <c r="UBN457" s="107"/>
      <c r="UBO457" s="2"/>
      <c r="UBP457" s="15"/>
      <c r="UBQ457" s="15"/>
      <c r="UBR457" s="80"/>
      <c r="UBS457" s="52"/>
      <c r="UBT457" s="69"/>
      <c r="UBU457" s="69"/>
      <c r="UBV457" s="69"/>
      <c r="UBW457" s="107"/>
      <c r="UBX457" s="2"/>
      <c r="UBY457" s="15"/>
      <c r="UBZ457" s="15"/>
      <c r="UCA457" s="80"/>
      <c r="UCB457" s="52"/>
      <c r="UCC457" s="69"/>
      <c r="UCD457" s="69"/>
      <c r="UCE457" s="69"/>
      <c r="UCF457" s="107"/>
      <c r="UCG457" s="2"/>
      <c r="UCH457" s="15"/>
      <c r="UCI457" s="15"/>
      <c r="UCJ457" s="80"/>
      <c r="UCK457" s="52"/>
      <c r="UCL457" s="69"/>
      <c r="UCM457" s="69"/>
      <c r="UCN457" s="69"/>
      <c r="UCO457" s="107"/>
      <c r="UCP457" s="2"/>
      <c r="UCQ457" s="15"/>
      <c r="UCR457" s="15"/>
      <c r="UCS457" s="80"/>
      <c r="UCT457" s="52"/>
      <c r="UCU457" s="69"/>
      <c r="UCV457" s="69"/>
      <c r="UCW457" s="69"/>
      <c r="UCX457" s="107"/>
      <c r="UCY457" s="2"/>
      <c r="UCZ457" s="15"/>
      <c r="UDA457" s="15"/>
      <c r="UDB457" s="80"/>
      <c r="UDC457" s="52"/>
      <c r="UDD457" s="69"/>
      <c r="UDE457" s="69"/>
      <c r="UDF457" s="69"/>
      <c r="UDG457" s="107"/>
      <c r="UDH457" s="2"/>
      <c r="UDI457" s="15"/>
      <c r="UDJ457" s="15"/>
      <c r="UDK457" s="80"/>
      <c r="UDL457" s="52"/>
      <c r="UDM457" s="69"/>
      <c r="UDN457" s="69"/>
      <c r="UDO457" s="69"/>
      <c r="UDP457" s="107"/>
      <c r="UDQ457" s="2"/>
      <c r="UDR457" s="15"/>
      <c r="UDS457" s="15"/>
      <c r="UDT457" s="80"/>
      <c r="UDU457" s="52"/>
      <c r="UDV457" s="69"/>
      <c r="UDW457" s="69"/>
      <c r="UDX457" s="69"/>
      <c r="UDY457" s="107"/>
      <c r="UDZ457" s="2"/>
      <c r="UEA457" s="15"/>
      <c r="UEB457" s="15"/>
      <c r="UEC457" s="80"/>
      <c r="UED457" s="52"/>
      <c r="UEE457" s="69"/>
      <c r="UEF457" s="69"/>
      <c r="UEG457" s="69"/>
      <c r="UEH457" s="107"/>
      <c r="UEI457" s="2"/>
      <c r="UEJ457" s="15"/>
      <c r="UEK457" s="15"/>
      <c r="UEL457" s="80"/>
      <c r="UEM457" s="52"/>
      <c r="UEN457" s="69"/>
      <c r="UEO457" s="69"/>
      <c r="UEP457" s="69"/>
      <c r="UEQ457" s="107"/>
      <c r="UER457" s="2"/>
      <c r="UES457" s="15"/>
      <c r="UET457" s="15"/>
      <c r="UEU457" s="80"/>
      <c r="UEV457" s="52"/>
      <c r="UEW457" s="69"/>
      <c r="UEX457" s="69"/>
      <c r="UEY457" s="69"/>
      <c r="UEZ457" s="107"/>
      <c r="UFA457" s="2"/>
      <c r="UFB457" s="15"/>
      <c r="UFC457" s="15"/>
      <c r="UFD457" s="80"/>
      <c r="UFE457" s="52"/>
      <c r="UFF457" s="69"/>
      <c r="UFG457" s="69"/>
      <c r="UFH457" s="69"/>
      <c r="UFI457" s="107"/>
      <c r="UFJ457" s="2"/>
      <c r="UFK457" s="15"/>
      <c r="UFL457" s="15"/>
      <c r="UFM457" s="80"/>
      <c r="UFN457" s="52"/>
      <c r="UFO457" s="69"/>
      <c r="UFP457" s="69"/>
      <c r="UFQ457" s="69"/>
      <c r="UFR457" s="107"/>
      <c r="UFS457" s="2"/>
      <c r="UFT457" s="15"/>
      <c r="UFU457" s="15"/>
      <c r="UFV457" s="80"/>
      <c r="UFW457" s="52"/>
      <c r="UFX457" s="69"/>
      <c r="UFY457" s="69"/>
      <c r="UFZ457" s="69"/>
      <c r="UGA457" s="107"/>
      <c r="UGB457" s="2"/>
      <c r="UGC457" s="15"/>
      <c r="UGD457" s="15"/>
      <c r="UGE457" s="80"/>
      <c r="UGF457" s="52"/>
      <c r="UGG457" s="69"/>
      <c r="UGH457" s="69"/>
      <c r="UGI457" s="69"/>
      <c r="UGJ457" s="107"/>
      <c r="UGK457" s="2"/>
      <c r="UGL457" s="15"/>
      <c r="UGM457" s="15"/>
      <c r="UGN457" s="80"/>
      <c r="UGO457" s="52"/>
      <c r="UGP457" s="69"/>
      <c r="UGQ457" s="69"/>
      <c r="UGR457" s="69"/>
      <c r="UGS457" s="107"/>
      <c r="UGT457" s="2"/>
      <c r="UGU457" s="15"/>
      <c r="UGV457" s="15"/>
      <c r="UGW457" s="80"/>
      <c r="UGX457" s="52"/>
      <c r="UGY457" s="69"/>
      <c r="UGZ457" s="69"/>
      <c r="UHA457" s="69"/>
      <c r="UHB457" s="107"/>
      <c r="UHC457" s="2"/>
      <c r="UHD457" s="15"/>
      <c r="UHE457" s="15"/>
      <c r="UHF457" s="80"/>
      <c r="UHG457" s="52"/>
      <c r="UHH457" s="69"/>
      <c r="UHI457" s="69"/>
      <c r="UHJ457" s="69"/>
      <c r="UHK457" s="107"/>
      <c r="UHL457" s="2"/>
      <c r="UHM457" s="15"/>
      <c r="UHN457" s="15"/>
      <c r="UHO457" s="80"/>
      <c r="UHP457" s="52"/>
      <c r="UHQ457" s="69"/>
      <c r="UHR457" s="69"/>
      <c r="UHS457" s="69"/>
      <c r="UHT457" s="107"/>
      <c r="UHU457" s="2"/>
      <c r="UHV457" s="15"/>
      <c r="UHW457" s="15"/>
      <c r="UHX457" s="80"/>
      <c r="UHY457" s="52"/>
      <c r="UHZ457" s="69"/>
      <c r="UIA457" s="69"/>
      <c r="UIB457" s="69"/>
      <c r="UIC457" s="107"/>
      <c r="UID457" s="2"/>
      <c r="UIE457" s="15"/>
      <c r="UIF457" s="15"/>
      <c r="UIG457" s="80"/>
      <c r="UIH457" s="52"/>
      <c r="UII457" s="69"/>
      <c r="UIJ457" s="69"/>
      <c r="UIK457" s="69"/>
      <c r="UIL457" s="107"/>
      <c r="UIM457" s="2"/>
      <c r="UIN457" s="15"/>
      <c r="UIO457" s="15"/>
      <c r="UIP457" s="80"/>
      <c r="UIQ457" s="52"/>
      <c r="UIR457" s="69"/>
      <c r="UIS457" s="69"/>
      <c r="UIT457" s="69"/>
      <c r="UIU457" s="107"/>
      <c r="UIV457" s="2"/>
      <c r="UIW457" s="15"/>
      <c r="UIX457" s="15"/>
      <c r="UIY457" s="80"/>
      <c r="UIZ457" s="52"/>
      <c r="UJA457" s="69"/>
      <c r="UJB457" s="69"/>
      <c r="UJC457" s="69"/>
      <c r="UJD457" s="107"/>
      <c r="UJE457" s="2"/>
      <c r="UJF457" s="15"/>
      <c r="UJG457" s="15"/>
      <c r="UJH457" s="80"/>
      <c r="UJI457" s="52"/>
      <c r="UJJ457" s="69"/>
      <c r="UJK457" s="69"/>
      <c r="UJL457" s="69"/>
      <c r="UJM457" s="107"/>
      <c r="UJN457" s="2"/>
      <c r="UJO457" s="15"/>
      <c r="UJP457" s="15"/>
      <c r="UJQ457" s="80"/>
      <c r="UJR457" s="52"/>
      <c r="UJS457" s="69"/>
      <c r="UJT457" s="69"/>
      <c r="UJU457" s="69"/>
      <c r="UJV457" s="107"/>
      <c r="UJW457" s="2"/>
      <c r="UJX457" s="15"/>
      <c r="UJY457" s="15"/>
      <c r="UJZ457" s="80"/>
      <c r="UKA457" s="52"/>
      <c r="UKB457" s="69"/>
      <c r="UKC457" s="69"/>
      <c r="UKD457" s="69"/>
      <c r="UKE457" s="107"/>
      <c r="UKF457" s="2"/>
      <c r="UKG457" s="15"/>
      <c r="UKH457" s="15"/>
      <c r="UKI457" s="80"/>
      <c r="UKJ457" s="52"/>
      <c r="UKK457" s="69"/>
      <c r="UKL457" s="69"/>
      <c r="UKM457" s="69"/>
      <c r="UKN457" s="107"/>
      <c r="UKO457" s="2"/>
      <c r="UKP457" s="15"/>
      <c r="UKQ457" s="15"/>
      <c r="UKR457" s="80"/>
      <c r="UKS457" s="52"/>
      <c r="UKT457" s="69"/>
      <c r="UKU457" s="69"/>
      <c r="UKV457" s="69"/>
      <c r="UKW457" s="107"/>
      <c r="UKX457" s="2"/>
      <c r="UKY457" s="15"/>
      <c r="UKZ457" s="15"/>
      <c r="ULA457" s="80"/>
      <c r="ULB457" s="52"/>
      <c r="ULC457" s="69"/>
      <c r="ULD457" s="69"/>
      <c r="ULE457" s="69"/>
      <c r="ULF457" s="107"/>
      <c r="ULG457" s="2"/>
      <c r="ULH457" s="15"/>
      <c r="ULI457" s="15"/>
      <c r="ULJ457" s="80"/>
      <c r="ULK457" s="52"/>
      <c r="ULL457" s="69"/>
      <c r="ULM457" s="69"/>
      <c r="ULN457" s="69"/>
      <c r="ULO457" s="107"/>
      <c r="ULP457" s="2"/>
      <c r="ULQ457" s="15"/>
      <c r="ULR457" s="15"/>
      <c r="ULS457" s="80"/>
      <c r="ULT457" s="52"/>
      <c r="ULU457" s="69"/>
      <c r="ULV457" s="69"/>
      <c r="ULW457" s="69"/>
      <c r="ULX457" s="107"/>
      <c r="ULY457" s="2"/>
      <c r="ULZ457" s="15"/>
      <c r="UMA457" s="15"/>
      <c r="UMB457" s="80"/>
      <c r="UMC457" s="52"/>
      <c r="UMD457" s="69"/>
      <c r="UME457" s="69"/>
      <c r="UMF457" s="69"/>
      <c r="UMG457" s="107"/>
      <c r="UMH457" s="2"/>
      <c r="UMI457" s="15"/>
      <c r="UMJ457" s="15"/>
      <c r="UMK457" s="80"/>
      <c r="UML457" s="52"/>
      <c r="UMM457" s="69"/>
      <c r="UMN457" s="69"/>
      <c r="UMO457" s="69"/>
      <c r="UMP457" s="107"/>
      <c r="UMQ457" s="2"/>
      <c r="UMR457" s="15"/>
      <c r="UMS457" s="15"/>
      <c r="UMT457" s="80"/>
      <c r="UMU457" s="52"/>
      <c r="UMV457" s="69"/>
      <c r="UMW457" s="69"/>
      <c r="UMX457" s="69"/>
      <c r="UMY457" s="107"/>
      <c r="UMZ457" s="2"/>
      <c r="UNA457" s="15"/>
      <c r="UNB457" s="15"/>
      <c r="UNC457" s="80"/>
      <c r="UND457" s="52"/>
      <c r="UNE457" s="69"/>
      <c r="UNF457" s="69"/>
      <c r="UNG457" s="69"/>
      <c r="UNH457" s="107"/>
      <c r="UNI457" s="2"/>
      <c r="UNJ457" s="15"/>
      <c r="UNK457" s="15"/>
      <c r="UNL457" s="80"/>
      <c r="UNM457" s="52"/>
      <c r="UNN457" s="69"/>
      <c r="UNO457" s="69"/>
      <c r="UNP457" s="69"/>
      <c r="UNQ457" s="107"/>
      <c r="UNR457" s="2"/>
      <c r="UNS457" s="15"/>
      <c r="UNT457" s="15"/>
      <c r="UNU457" s="80"/>
      <c r="UNV457" s="52"/>
      <c r="UNW457" s="69"/>
      <c r="UNX457" s="69"/>
      <c r="UNY457" s="69"/>
      <c r="UNZ457" s="107"/>
      <c r="UOA457" s="2"/>
      <c r="UOB457" s="15"/>
      <c r="UOC457" s="15"/>
      <c r="UOD457" s="80"/>
      <c r="UOE457" s="52"/>
      <c r="UOF457" s="69"/>
      <c r="UOG457" s="69"/>
      <c r="UOH457" s="69"/>
      <c r="UOI457" s="107"/>
      <c r="UOJ457" s="2"/>
      <c r="UOK457" s="15"/>
      <c r="UOL457" s="15"/>
      <c r="UOM457" s="80"/>
      <c r="UON457" s="52"/>
      <c r="UOO457" s="69"/>
      <c r="UOP457" s="69"/>
      <c r="UOQ457" s="69"/>
      <c r="UOR457" s="107"/>
      <c r="UOS457" s="2"/>
      <c r="UOT457" s="15"/>
      <c r="UOU457" s="15"/>
      <c r="UOV457" s="80"/>
      <c r="UOW457" s="52"/>
      <c r="UOX457" s="69"/>
      <c r="UOY457" s="69"/>
      <c r="UOZ457" s="69"/>
      <c r="UPA457" s="107"/>
      <c r="UPB457" s="2"/>
      <c r="UPC457" s="15"/>
      <c r="UPD457" s="15"/>
      <c r="UPE457" s="80"/>
      <c r="UPF457" s="52"/>
      <c r="UPG457" s="69"/>
      <c r="UPH457" s="69"/>
      <c r="UPI457" s="69"/>
      <c r="UPJ457" s="107"/>
      <c r="UPK457" s="2"/>
      <c r="UPL457" s="15"/>
      <c r="UPM457" s="15"/>
      <c r="UPN457" s="80"/>
      <c r="UPO457" s="52"/>
      <c r="UPP457" s="69"/>
      <c r="UPQ457" s="69"/>
      <c r="UPR457" s="69"/>
      <c r="UPS457" s="107"/>
      <c r="UPT457" s="2"/>
      <c r="UPU457" s="15"/>
      <c r="UPV457" s="15"/>
      <c r="UPW457" s="80"/>
      <c r="UPX457" s="52"/>
      <c r="UPY457" s="69"/>
      <c r="UPZ457" s="69"/>
      <c r="UQA457" s="69"/>
      <c r="UQB457" s="107"/>
      <c r="UQC457" s="2"/>
      <c r="UQD457" s="15"/>
      <c r="UQE457" s="15"/>
      <c r="UQF457" s="80"/>
      <c r="UQG457" s="52"/>
      <c r="UQH457" s="69"/>
      <c r="UQI457" s="69"/>
      <c r="UQJ457" s="69"/>
      <c r="UQK457" s="107"/>
      <c r="UQL457" s="2"/>
      <c r="UQM457" s="15"/>
      <c r="UQN457" s="15"/>
      <c r="UQO457" s="80"/>
      <c r="UQP457" s="52"/>
      <c r="UQQ457" s="69"/>
      <c r="UQR457" s="69"/>
      <c r="UQS457" s="69"/>
      <c r="UQT457" s="107"/>
      <c r="UQU457" s="2"/>
      <c r="UQV457" s="15"/>
      <c r="UQW457" s="15"/>
      <c r="UQX457" s="80"/>
      <c r="UQY457" s="52"/>
      <c r="UQZ457" s="69"/>
      <c r="URA457" s="69"/>
      <c r="URB457" s="69"/>
      <c r="URC457" s="107"/>
      <c r="URD457" s="2"/>
      <c r="URE457" s="15"/>
      <c r="URF457" s="15"/>
      <c r="URG457" s="80"/>
      <c r="URH457" s="52"/>
      <c r="URI457" s="69"/>
      <c r="URJ457" s="69"/>
      <c r="URK457" s="69"/>
      <c r="URL457" s="107"/>
      <c r="URM457" s="2"/>
      <c r="URN457" s="15"/>
      <c r="URO457" s="15"/>
      <c r="URP457" s="80"/>
      <c r="URQ457" s="52"/>
      <c r="URR457" s="69"/>
      <c r="URS457" s="69"/>
      <c r="URT457" s="69"/>
      <c r="URU457" s="107"/>
      <c r="URV457" s="2"/>
      <c r="URW457" s="15"/>
      <c r="URX457" s="15"/>
      <c r="URY457" s="80"/>
      <c r="URZ457" s="52"/>
      <c r="USA457" s="69"/>
      <c r="USB457" s="69"/>
      <c r="USC457" s="69"/>
      <c r="USD457" s="107"/>
      <c r="USE457" s="2"/>
      <c r="USF457" s="15"/>
      <c r="USG457" s="15"/>
      <c r="USH457" s="80"/>
      <c r="USI457" s="52"/>
      <c r="USJ457" s="69"/>
      <c r="USK457" s="69"/>
      <c r="USL457" s="69"/>
      <c r="USM457" s="107"/>
      <c r="USN457" s="2"/>
      <c r="USO457" s="15"/>
      <c r="USP457" s="15"/>
      <c r="USQ457" s="80"/>
      <c r="USR457" s="52"/>
      <c r="USS457" s="69"/>
      <c r="UST457" s="69"/>
      <c r="USU457" s="69"/>
      <c r="USV457" s="107"/>
      <c r="USW457" s="2"/>
      <c r="USX457" s="15"/>
      <c r="USY457" s="15"/>
      <c r="USZ457" s="80"/>
      <c r="UTA457" s="52"/>
      <c r="UTB457" s="69"/>
      <c r="UTC457" s="69"/>
      <c r="UTD457" s="69"/>
      <c r="UTE457" s="107"/>
      <c r="UTF457" s="2"/>
      <c r="UTG457" s="15"/>
      <c r="UTH457" s="15"/>
      <c r="UTI457" s="80"/>
      <c r="UTJ457" s="52"/>
      <c r="UTK457" s="69"/>
      <c r="UTL457" s="69"/>
      <c r="UTM457" s="69"/>
      <c r="UTN457" s="107"/>
      <c r="UTO457" s="2"/>
      <c r="UTP457" s="15"/>
      <c r="UTQ457" s="15"/>
      <c r="UTR457" s="80"/>
      <c r="UTS457" s="52"/>
      <c r="UTT457" s="69"/>
      <c r="UTU457" s="69"/>
      <c r="UTV457" s="69"/>
      <c r="UTW457" s="107"/>
      <c r="UTX457" s="2"/>
      <c r="UTY457" s="15"/>
      <c r="UTZ457" s="15"/>
      <c r="UUA457" s="80"/>
      <c r="UUB457" s="52"/>
      <c r="UUC457" s="69"/>
      <c r="UUD457" s="69"/>
      <c r="UUE457" s="69"/>
      <c r="UUF457" s="107"/>
      <c r="UUG457" s="2"/>
      <c r="UUH457" s="15"/>
      <c r="UUI457" s="15"/>
      <c r="UUJ457" s="80"/>
      <c r="UUK457" s="52"/>
      <c r="UUL457" s="69"/>
      <c r="UUM457" s="69"/>
      <c r="UUN457" s="69"/>
      <c r="UUO457" s="107"/>
      <c r="UUP457" s="2"/>
      <c r="UUQ457" s="15"/>
      <c r="UUR457" s="15"/>
      <c r="UUS457" s="80"/>
      <c r="UUT457" s="52"/>
      <c r="UUU457" s="69"/>
      <c r="UUV457" s="69"/>
      <c r="UUW457" s="69"/>
      <c r="UUX457" s="107"/>
      <c r="UUY457" s="2"/>
      <c r="UUZ457" s="15"/>
      <c r="UVA457" s="15"/>
      <c r="UVB457" s="80"/>
      <c r="UVC457" s="52"/>
      <c r="UVD457" s="69"/>
      <c r="UVE457" s="69"/>
      <c r="UVF457" s="69"/>
      <c r="UVG457" s="107"/>
      <c r="UVH457" s="2"/>
      <c r="UVI457" s="15"/>
      <c r="UVJ457" s="15"/>
      <c r="UVK457" s="80"/>
      <c r="UVL457" s="52"/>
      <c r="UVM457" s="69"/>
      <c r="UVN457" s="69"/>
      <c r="UVO457" s="69"/>
      <c r="UVP457" s="107"/>
      <c r="UVQ457" s="2"/>
      <c r="UVR457" s="15"/>
      <c r="UVS457" s="15"/>
      <c r="UVT457" s="80"/>
      <c r="UVU457" s="52"/>
      <c r="UVV457" s="69"/>
      <c r="UVW457" s="69"/>
      <c r="UVX457" s="69"/>
      <c r="UVY457" s="107"/>
      <c r="UVZ457" s="2"/>
      <c r="UWA457" s="15"/>
      <c r="UWB457" s="15"/>
      <c r="UWC457" s="80"/>
      <c r="UWD457" s="52"/>
      <c r="UWE457" s="69"/>
      <c r="UWF457" s="69"/>
      <c r="UWG457" s="69"/>
      <c r="UWH457" s="107"/>
      <c r="UWI457" s="2"/>
      <c r="UWJ457" s="15"/>
      <c r="UWK457" s="15"/>
      <c r="UWL457" s="80"/>
      <c r="UWM457" s="52"/>
      <c r="UWN457" s="69"/>
      <c r="UWO457" s="69"/>
      <c r="UWP457" s="69"/>
      <c r="UWQ457" s="107"/>
      <c r="UWR457" s="2"/>
      <c r="UWS457" s="15"/>
      <c r="UWT457" s="15"/>
      <c r="UWU457" s="80"/>
      <c r="UWV457" s="52"/>
      <c r="UWW457" s="69"/>
      <c r="UWX457" s="69"/>
      <c r="UWY457" s="69"/>
      <c r="UWZ457" s="107"/>
      <c r="UXA457" s="2"/>
      <c r="UXB457" s="15"/>
      <c r="UXC457" s="15"/>
      <c r="UXD457" s="80"/>
      <c r="UXE457" s="52"/>
      <c r="UXF457" s="69"/>
      <c r="UXG457" s="69"/>
      <c r="UXH457" s="69"/>
      <c r="UXI457" s="107"/>
      <c r="UXJ457" s="2"/>
      <c r="UXK457" s="15"/>
      <c r="UXL457" s="15"/>
      <c r="UXM457" s="80"/>
      <c r="UXN457" s="52"/>
      <c r="UXO457" s="69"/>
      <c r="UXP457" s="69"/>
      <c r="UXQ457" s="69"/>
      <c r="UXR457" s="107"/>
      <c r="UXS457" s="2"/>
      <c r="UXT457" s="15"/>
      <c r="UXU457" s="15"/>
      <c r="UXV457" s="80"/>
      <c r="UXW457" s="52"/>
      <c r="UXX457" s="69"/>
      <c r="UXY457" s="69"/>
      <c r="UXZ457" s="69"/>
      <c r="UYA457" s="107"/>
      <c r="UYB457" s="2"/>
      <c r="UYC457" s="15"/>
      <c r="UYD457" s="15"/>
      <c r="UYE457" s="80"/>
      <c r="UYF457" s="52"/>
      <c r="UYG457" s="69"/>
      <c r="UYH457" s="69"/>
      <c r="UYI457" s="69"/>
      <c r="UYJ457" s="107"/>
      <c r="UYK457" s="2"/>
      <c r="UYL457" s="15"/>
      <c r="UYM457" s="15"/>
      <c r="UYN457" s="80"/>
      <c r="UYO457" s="52"/>
      <c r="UYP457" s="69"/>
      <c r="UYQ457" s="69"/>
      <c r="UYR457" s="69"/>
      <c r="UYS457" s="107"/>
      <c r="UYT457" s="2"/>
      <c r="UYU457" s="15"/>
      <c r="UYV457" s="15"/>
      <c r="UYW457" s="80"/>
      <c r="UYX457" s="52"/>
      <c r="UYY457" s="69"/>
      <c r="UYZ457" s="69"/>
      <c r="UZA457" s="69"/>
      <c r="UZB457" s="107"/>
      <c r="UZC457" s="2"/>
      <c r="UZD457" s="15"/>
      <c r="UZE457" s="15"/>
      <c r="UZF457" s="80"/>
      <c r="UZG457" s="52"/>
      <c r="UZH457" s="69"/>
      <c r="UZI457" s="69"/>
      <c r="UZJ457" s="69"/>
      <c r="UZK457" s="107"/>
      <c r="UZL457" s="2"/>
      <c r="UZM457" s="15"/>
      <c r="UZN457" s="15"/>
      <c r="UZO457" s="80"/>
      <c r="UZP457" s="52"/>
      <c r="UZQ457" s="69"/>
      <c r="UZR457" s="69"/>
      <c r="UZS457" s="69"/>
      <c r="UZT457" s="107"/>
      <c r="UZU457" s="2"/>
      <c r="UZV457" s="15"/>
      <c r="UZW457" s="15"/>
      <c r="UZX457" s="80"/>
      <c r="UZY457" s="52"/>
      <c r="UZZ457" s="69"/>
      <c r="VAA457" s="69"/>
      <c r="VAB457" s="69"/>
      <c r="VAC457" s="107"/>
      <c r="VAD457" s="2"/>
      <c r="VAE457" s="15"/>
      <c r="VAF457" s="15"/>
      <c r="VAG457" s="80"/>
      <c r="VAH457" s="52"/>
      <c r="VAI457" s="69"/>
      <c r="VAJ457" s="69"/>
      <c r="VAK457" s="69"/>
      <c r="VAL457" s="107"/>
      <c r="VAM457" s="2"/>
      <c r="VAN457" s="15"/>
      <c r="VAO457" s="15"/>
      <c r="VAP457" s="80"/>
      <c r="VAQ457" s="52"/>
      <c r="VAR457" s="69"/>
      <c r="VAS457" s="69"/>
      <c r="VAT457" s="69"/>
      <c r="VAU457" s="107"/>
      <c r="VAV457" s="2"/>
      <c r="VAW457" s="15"/>
      <c r="VAX457" s="15"/>
      <c r="VAY457" s="80"/>
      <c r="VAZ457" s="52"/>
      <c r="VBA457" s="69"/>
      <c r="VBB457" s="69"/>
      <c r="VBC457" s="69"/>
      <c r="VBD457" s="107"/>
      <c r="VBE457" s="2"/>
      <c r="VBF457" s="15"/>
      <c r="VBG457" s="15"/>
      <c r="VBH457" s="80"/>
      <c r="VBI457" s="52"/>
      <c r="VBJ457" s="69"/>
      <c r="VBK457" s="69"/>
      <c r="VBL457" s="69"/>
      <c r="VBM457" s="107"/>
      <c r="VBN457" s="2"/>
      <c r="VBO457" s="15"/>
      <c r="VBP457" s="15"/>
      <c r="VBQ457" s="80"/>
      <c r="VBR457" s="52"/>
      <c r="VBS457" s="69"/>
      <c r="VBT457" s="69"/>
      <c r="VBU457" s="69"/>
      <c r="VBV457" s="107"/>
      <c r="VBW457" s="2"/>
      <c r="VBX457" s="15"/>
      <c r="VBY457" s="15"/>
      <c r="VBZ457" s="80"/>
      <c r="VCA457" s="52"/>
      <c r="VCB457" s="69"/>
      <c r="VCC457" s="69"/>
      <c r="VCD457" s="69"/>
      <c r="VCE457" s="107"/>
      <c r="VCF457" s="2"/>
      <c r="VCG457" s="15"/>
      <c r="VCH457" s="15"/>
      <c r="VCI457" s="80"/>
      <c r="VCJ457" s="52"/>
      <c r="VCK457" s="69"/>
      <c r="VCL457" s="69"/>
      <c r="VCM457" s="69"/>
      <c r="VCN457" s="107"/>
      <c r="VCO457" s="2"/>
      <c r="VCP457" s="15"/>
      <c r="VCQ457" s="15"/>
      <c r="VCR457" s="80"/>
      <c r="VCS457" s="52"/>
      <c r="VCT457" s="69"/>
      <c r="VCU457" s="69"/>
      <c r="VCV457" s="69"/>
      <c r="VCW457" s="107"/>
      <c r="VCX457" s="2"/>
      <c r="VCY457" s="15"/>
      <c r="VCZ457" s="15"/>
      <c r="VDA457" s="80"/>
      <c r="VDB457" s="52"/>
      <c r="VDC457" s="69"/>
      <c r="VDD457" s="69"/>
      <c r="VDE457" s="69"/>
      <c r="VDF457" s="107"/>
      <c r="VDG457" s="2"/>
      <c r="VDH457" s="15"/>
      <c r="VDI457" s="15"/>
      <c r="VDJ457" s="80"/>
      <c r="VDK457" s="52"/>
      <c r="VDL457" s="69"/>
      <c r="VDM457" s="69"/>
      <c r="VDN457" s="69"/>
      <c r="VDO457" s="107"/>
      <c r="VDP457" s="2"/>
      <c r="VDQ457" s="15"/>
      <c r="VDR457" s="15"/>
      <c r="VDS457" s="80"/>
      <c r="VDT457" s="52"/>
      <c r="VDU457" s="69"/>
      <c r="VDV457" s="69"/>
      <c r="VDW457" s="69"/>
      <c r="VDX457" s="107"/>
      <c r="VDY457" s="2"/>
      <c r="VDZ457" s="15"/>
      <c r="VEA457" s="15"/>
      <c r="VEB457" s="80"/>
      <c r="VEC457" s="52"/>
      <c r="VED457" s="69"/>
      <c r="VEE457" s="69"/>
      <c r="VEF457" s="69"/>
      <c r="VEG457" s="107"/>
      <c r="VEH457" s="2"/>
      <c r="VEI457" s="15"/>
      <c r="VEJ457" s="15"/>
      <c r="VEK457" s="80"/>
      <c r="VEL457" s="52"/>
      <c r="VEM457" s="69"/>
      <c r="VEN457" s="69"/>
      <c r="VEO457" s="69"/>
      <c r="VEP457" s="107"/>
      <c r="VEQ457" s="2"/>
      <c r="VER457" s="15"/>
      <c r="VES457" s="15"/>
      <c r="VET457" s="80"/>
      <c r="VEU457" s="52"/>
      <c r="VEV457" s="69"/>
      <c r="VEW457" s="69"/>
      <c r="VEX457" s="69"/>
      <c r="VEY457" s="107"/>
      <c r="VEZ457" s="2"/>
      <c r="VFA457" s="15"/>
      <c r="VFB457" s="15"/>
      <c r="VFC457" s="80"/>
      <c r="VFD457" s="52"/>
      <c r="VFE457" s="69"/>
      <c r="VFF457" s="69"/>
      <c r="VFG457" s="69"/>
      <c r="VFH457" s="107"/>
      <c r="VFI457" s="2"/>
      <c r="VFJ457" s="15"/>
      <c r="VFK457" s="15"/>
      <c r="VFL457" s="80"/>
      <c r="VFM457" s="52"/>
      <c r="VFN457" s="69"/>
      <c r="VFO457" s="69"/>
      <c r="VFP457" s="69"/>
      <c r="VFQ457" s="107"/>
      <c r="VFR457" s="2"/>
      <c r="VFS457" s="15"/>
      <c r="VFT457" s="15"/>
      <c r="VFU457" s="80"/>
      <c r="VFV457" s="52"/>
      <c r="VFW457" s="69"/>
      <c r="VFX457" s="69"/>
      <c r="VFY457" s="69"/>
      <c r="VFZ457" s="107"/>
      <c r="VGA457" s="2"/>
      <c r="VGB457" s="15"/>
      <c r="VGC457" s="15"/>
      <c r="VGD457" s="80"/>
      <c r="VGE457" s="52"/>
      <c r="VGF457" s="69"/>
      <c r="VGG457" s="69"/>
      <c r="VGH457" s="69"/>
      <c r="VGI457" s="107"/>
      <c r="VGJ457" s="2"/>
      <c r="VGK457" s="15"/>
      <c r="VGL457" s="15"/>
      <c r="VGM457" s="80"/>
      <c r="VGN457" s="52"/>
      <c r="VGO457" s="69"/>
      <c r="VGP457" s="69"/>
      <c r="VGQ457" s="69"/>
      <c r="VGR457" s="107"/>
      <c r="VGS457" s="2"/>
      <c r="VGT457" s="15"/>
      <c r="VGU457" s="15"/>
      <c r="VGV457" s="80"/>
      <c r="VGW457" s="52"/>
      <c r="VGX457" s="69"/>
      <c r="VGY457" s="69"/>
      <c r="VGZ457" s="69"/>
      <c r="VHA457" s="107"/>
      <c r="VHB457" s="2"/>
      <c r="VHC457" s="15"/>
      <c r="VHD457" s="15"/>
      <c r="VHE457" s="80"/>
      <c r="VHF457" s="52"/>
      <c r="VHG457" s="69"/>
      <c r="VHH457" s="69"/>
      <c r="VHI457" s="69"/>
      <c r="VHJ457" s="107"/>
      <c r="VHK457" s="2"/>
      <c r="VHL457" s="15"/>
      <c r="VHM457" s="15"/>
      <c r="VHN457" s="80"/>
      <c r="VHO457" s="52"/>
      <c r="VHP457" s="69"/>
      <c r="VHQ457" s="69"/>
      <c r="VHR457" s="69"/>
      <c r="VHS457" s="107"/>
      <c r="VHT457" s="2"/>
      <c r="VHU457" s="15"/>
      <c r="VHV457" s="15"/>
      <c r="VHW457" s="80"/>
      <c r="VHX457" s="52"/>
      <c r="VHY457" s="69"/>
      <c r="VHZ457" s="69"/>
      <c r="VIA457" s="69"/>
      <c r="VIB457" s="107"/>
      <c r="VIC457" s="2"/>
      <c r="VID457" s="15"/>
      <c r="VIE457" s="15"/>
      <c r="VIF457" s="80"/>
      <c r="VIG457" s="52"/>
      <c r="VIH457" s="69"/>
      <c r="VII457" s="69"/>
      <c r="VIJ457" s="69"/>
      <c r="VIK457" s="107"/>
      <c r="VIL457" s="2"/>
      <c r="VIM457" s="15"/>
      <c r="VIN457" s="15"/>
      <c r="VIO457" s="80"/>
      <c r="VIP457" s="52"/>
      <c r="VIQ457" s="69"/>
      <c r="VIR457" s="69"/>
      <c r="VIS457" s="69"/>
      <c r="VIT457" s="107"/>
      <c r="VIU457" s="2"/>
      <c r="VIV457" s="15"/>
      <c r="VIW457" s="15"/>
      <c r="VIX457" s="80"/>
      <c r="VIY457" s="52"/>
      <c r="VIZ457" s="69"/>
      <c r="VJA457" s="69"/>
      <c r="VJB457" s="69"/>
      <c r="VJC457" s="107"/>
      <c r="VJD457" s="2"/>
      <c r="VJE457" s="15"/>
      <c r="VJF457" s="15"/>
      <c r="VJG457" s="80"/>
      <c r="VJH457" s="52"/>
      <c r="VJI457" s="69"/>
      <c r="VJJ457" s="69"/>
      <c r="VJK457" s="69"/>
      <c r="VJL457" s="107"/>
      <c r="VJM457" s="2"/>
      <c r="VJN457" s="15"/>
      <c r="VJO457" s="15"/>
      <c r="VJP457" s="80"/>
      <c r="VJQ457" s="52"/>
      <c r="VJR457" s="69"/>
      <c r="VJS457" s="69"/>
      <c r="VJT457" s="69"/>
      <c r="VJU457" s="107"/>
      <c r="VJV457" s="2"/>
      <c r="VJW457" s="15"/>
      <c r="VJX457" s="15"/>
      <c r="VJY457" s="80"/>
      <c r="VJZ457" s="52"/>
      <c r="VKA457" s="69"/>
      <c r="VKB457" s="69"/>
      <c r="VKC457" s="69"/>
      <c r="VKD457" s="107"/>
      <c r="VKE457" s="2"/>
      <c r="VKF457" s="15"/>
      <c r="VKG457" s="15"/>
      <c r="VKH457" s="80"/>
      <c r="VKI457" s="52"/>
      <c r="VKJ457" s="69"/>
      <c r="VKK457" s="69"/>
      <c r="VKL457" s="69"/>
      <c r="VKM457" s="107"/>
      <c r="VKN457" s="2"/>
      <c r="VKO457" s="15"/>
      <c r="VKP457" s="15"/>
      <c r="VKQ457" s="80"/>
      <c r="VKR457" s="52"/>
      <c r="VKS457" s="69"/>
      <c r="VKT457" s="69"/>
      <c r="VKU457" s="69"/>
      <c r="VKV457" s="107"/>
      <c r="VKW457" s="2"/>
      <c r="VKX457" s="15"/>
      <c r="VKY457" s="15"/>
      <c r="VKZ457" s="80"/>
      <c r="VLA457" s="52"/>
      <c r="VLB457" s="69"/>
      <c r="VLC457" s="69"/>
      <c r="VLD457" s="69"/>
      <c r="VLE457" s="107"/>
      <c r="VLF457" s="2"/>
      <c r="VLG457" s="15"/>
      <c r="VLH457" s="15"/>
      <c r="VLI457" s="80"/>
      <c r="VLJ457" s="52"/>
      <c r="VLK457" s="69"/>
      <c r="VLL457" s="69"/>
      <c r="VLM457" s="69"/>
      <c r="VLN457" s="107"/>
      <c r="VLO457" s="2"/>
      <c r="VLP457" s="15"/>
      <c r="VLQ457" s="15"/>
      <c r="VLR457" s="80"/>
      <c r="VLS457" s="52"/>
      <c r="VLT457" s="69"/>
      <c r="VLU457" s="69"/>
      <c r="VLV457" s="69"/>
      <c r="VLW457" s="107"/>
      <c r="VLX457" s="2"/>
      <c r="VLY457" s="15"/>
      <c r="VLZ457" s="15"/>
      <c r="VMA457" s="80"/>
      <c r="VMB457" s="52"/>
      <c r="VMC457" s="69"/>
      <c r="VMD457" s="69"/>
      <c r="VME457" s="69"/>
      <c r="VMF457" s="107"/>
      <c r="VMG457" s="2"/>
      <c r="VMH457" s="15"/>
      <c r="VMI457" s="15"/>
      <c r="VMJ457" s="80"/>
      <c r="VMK457" s="52"/>
      <c r="VML457" s="69"/>
      <c r="VMM457" s="69"/>
      <c r="VMN457" s="69"/>
      <c r="VMO457" s="107"/>
      <c r="VMP457" s="2"/>
      <c r="VMQ457" s="15"/>
      <c r="VMR457" s="15"/>
      <c r="VMS457" s="80"/>
      <c r="VMT457" s="52"/>
      <c r="VMU457" s="69"/>
      <c r="VMV457" s="69"/>
      <c r="VMW457" s="69"/>
      <c r="VMX457" s="107"/>
      <c r="VMY457" s="2"/>
      <c r="VMZ457" s="15"/>
      <c r="VNA457" s="15"/>
      <c r="VNB457" s="80"/>
      <c r="VNC457" s="52"/>
      <c r="VND457" s="69"/>
      <c r="VNE457" s="69"/>
      <c r="VNF457" s="69"/>
      <c r="VNG457" s="107"/>
      <c r="VNH457" s="2"/>
      <c r="VNI457" s="15"/>
      <c r="VNJ457" s="15"/>
      <c r="VNK457" s="80"/>
      <c r="VNL457" s="52"/>
      <c r="VNM457" s="69"/>
      <c r="VNN457" s="69"/>
      <c r="VNO457" s="69"/>
      <c r="VNP457" s="107"/>
      <c r="VNQ457" s="2"/>
      <c r="VNR457" s="15"/>
      <c r="VNS457" s="15"/>
      <c r="VNT457" s="80"/>
      <c r="VNU457" s="52"/>
      <c r="VNV457" s="69"/>
      <c r="VNW457" s="69"/>
      <c r="VNX457" s="69"/>
      <c r="VNY457" s="107"/>
      <c r="VNZ457" s="2"/>
      <c r="VOA457" s="15"/>
      <c r="VOB457" s="15"/>
      <c r="VOC457" s="80"/>
      <c r="VOD457" s="52"/>
      <c r="VOE457" s="69"/>
      <c r="VOF457" s="69"/>
      <c r="VOG457" s="69"/>
      <c r="VOH457" s="107"/>
      <c r="VOI457" s="2"/>
      <c r="VOJ457" s="15"/>
      <c r="VOK457" s="15"/>
      <c r="VOL457" s="80"/>
      <c r="VOM457" s="52"/>
      <c r="VON457" s="69"/>
      <c r="VOO457" s="69"/>
      <c r="VOP457" s="69"/>
      <c r="VOQ457" s="107"/>
      <c r="VOR457" s="2"/>
      <c r="VOS457" s="15"/>
      <c r="VOT457" s="15"/>
      <c r="VOU457" s="80"/>
      <c r="VOV457" s="52"/>
      <c r="VOW457" s="69"/>
      <c r="VOX457" s="69"/>
      <c r="VOY457" s="69"/>
      <c r="VOZ457" s="107"/>
      <c r="VPA457" s="2"/>
      <c r="VPB457" s="15"/>
      <c r="VPC457" s="15"/>
      <c r="VPD457" s="80"/>
      <c r="VPE457" s="52"/>
      <c r="VPF457" s="69"/>
      <c r="VPG457" s="69"/>
      <c r="VPH457" s="69"/>
      <c r="VPI457" s="107"/>
      <c r="VPJ457" s="2"/>
      <c r="VPK457" s="15"/>
      <c r="VPL457" s="15"/>
      <c r="VPM457" s="80"/>
      <c r="VPN457" s="52"/>
      <c r="VPO457" s="69"/>
      <c r="VPP457" s="69"/>
      <c r="VPQ457" s="69"/>
      <c r="VPR457" s="107"/>
      <c r="VPS457" s="2"/>
      <c r="VPT457" s="15"/>
      <c r="VPU457" s="15"/>
      <c r="VPV457" s="80"/>
      <c r="VPW457" s="52"/>
      <c r="VPX457" s="69"/>
      <c r="VPY457" s="69"/>
      <c r="VPZ457" s="69"/>
      <c r="VQA457" s="107"/>
      <c r="VQB457" s="2"/>
      <c r="VQC457" s="15"/>
      <c r="VQD457" s="15"/>
      <c r="VQE457" s="80"/>
      <c r="VQF457" s="52"/>
      <c r="VQG457" s="69"/>
      <c r="VQH457" s="69"/>
      <c r="VQI457" s="69"/>
      <c r="VQJ457" s="107"/>
      <c r="VQK457" s="2"/>
      <c r="VQL457" s="15"/>
      <c r="VQM457" s="15"/>
      <c r="VQN457" s="80"/>
      <c r="VQO457" s="52"/>
      <c r="VQP457" s="69"/>
      <c r="VQQ457" s="69"/>
      <c r="VQR457" s="69"/>
      <c r="VQS457" s="107"/>
      <c r="VQT457" s="2"/>
      <c r="VQU457" s="15"/>
      <c r="VQV457" s="15"/>
      <c r="VQW457" s="80"/>
      <c r="VQX457" s="52"/>
      <c r="VQY457" s="69"/>
      <c r="VQZ457" s="69"/>
      <c r="VRA457" s="69"/>
      <c r="VRB457" s="107"/>
      <c r="VRC457" s="2"/>
      <c r="VRD457" s="15"/>
      <c r="VRE457" s="15"/>
      <c r="VRF457" s="80"/>
      <c r="VRG457" s="52"/>
      <c r="VRH457" s="69"/>
      <c r="VRI457" s="69"/>
      <c r="VRJ457" s="69"/>
      <c r="VRK457" s="107"/>
      <c r="VRL457" s="2"/>
      <c r="VRM457" s="15"/>
      <c r="VRN457" s="15"/>
      <c r="VRO457" s="80"/>
      <c r="VRP457" s="52"/>
      <c r="VRQ457" s="69"/>
      <c r="VRR457" s="69"/>
      <c r="VRS457" s="69"/>
      <c r="VRT457" s="107"/>
      <c r="VRU457" s="2"/>
      <c r="VRV457" s="15"/>
      <c r="VRW457" s="15"/>
      <c r="VRX457" s="80"/>
      <c r="VRY457" s="52"/>
      <c r="VRZ457" s="69"/>
      <c r="VSA457" s="69"/>
      <c r="VSB457" s="69"/>
      <c r="VSC457" s="107"/>
      <c r="VSD457" s="2"/>
      <c r="VSE457" s="15"/>
      <c r="VSF457" s="15"/>
      <c r="VSG457" s="80"/>
      <c r="VSH457" s="52"/>
      <c r="VSI457" s="69"/>
      <c r="VSJ457" s="69"/>
      <c r="VSK457" s="69"/>
      <c r="VSL457" s="107"/>
      <c r="VSM457" s="2"/>
      <c r="VSN457" s="15"/>
      <c r="VSO457" s="15"/>
      <c r="VSP457" s="80"/>
      <c r="VSQ457" s="52"/>
      <c r="VSR457" s="69"/>
      <c r="VSS457" s="69"/>
      <c r="VST457" s="69"/>
      <c r="VSU457" s="107"/>
      <c r="VSV457" s="2"/>
      <c r="VSW457" s="15"/>
      <c r="VSX457" s="15"/>
      <c r="VSY457" s="80"/>
      <c r="VSZ457" s="52"/>
      <c r="VTA457" s="69"/>
      <c r="VTB457" s="69"/>
      <c r="VTC457" s="69"/>
      <c r="VTD457" s="107"/>
      <c r="VTE457" s="2"/>
      <c r="VTF457" s="15"/>
      <c r="VTG457" s="15"/>
      <c r="VTH457" s="80"/>
      <c r="VTI457" s="52"/>
      <c r="VTJ457" s="69"/>
      <c r="VTK457" s="69"/>
      <c r="VTL457" s="69"/>
      <c r="VTM457" s="107"/>
      <c r="VTN457" s="2"/>
      <c r="VTO457" s="15"/>
      <c r="VTP457" s="15"/>
      <c r="VTQ457" s="80"/>
      <c r="VTR457" s="52"/>
      <c r="VTS457" s="69"/>
      <c r="VTT457" s="69"/>
      <c r="VTU457" s="69"/>
      <c r="VTV457" s="107"/>
      <c r="VTW457" s="2"/>
      <c r="VTX457" s="15"/>
      <c r="VTY457" s="15"/>
      <c r="VTZ457" s="80"/>
      <c r="VUA457" s="52"/>
      <c r="VUB457" s="69"/>
      <c r="VUC457" s="69"/>
      <c r="VUD457" s="69"/>
      <c r="VUE457" s="107"/>
      <c r="VUF457" s="2"/>
      <c r="VUG457" s="15"/>
      <c r="VUH457" s="15"/>
      <c r="VUI457" s="80"/>
      <c r="VUJ457" s="52"/>
      <c r="VUK457" s="69"/>
      <c r="VUL457" s="69"/>
      <c r="VUM457" s="69"/>
      <c r="VUN457" s="107"/>
      <c r="VUO457" s="2"/>
      <c r="VUP457" s="15"/>
      <c r="VUQ457" s="15"/>
      <c r="VUR457" s="80"/>
      <c r="VUS457" s="52"/>
      <c r="VUT457" s="69"/>
      <c r="VUU457" s="69"/>
      <c r="VUV457" s="69"/>
      <c r="VUW457" s="107"/>
      <c r="VUX457" s="2"/>
      <c r="VUY457" s="15"/>
      <c r="VUZ457" s="15"/>
      <c r="VVA457" s="80"/>
      <c r="VVB457" s="52"/>
      <c r="VVC457" s="69"/>
      <c r="VVD457" s="69"/>
      <c r="VVE457" s="69"/>
      <c r="VVF457" s="107"/>
      <c r="VVG457" s="2"/>
      <c r="VVH457" s="15"/>
      <c r="VVI457" s="15"/>
      <c r="VVJ457" s="80"/>
      <c r="VVK457" s="52"/>
      <c r="VVL457" s="69"/>
      <c r="VVM457" s="69"/>
      <c r="VVN457" s="69"/>
      <c r="VVO457" s="107"/>
      <c r="VVP457" s="2"/>
      <c r="VVQ457" s="15"/>
      <c r="VVR457" s="15"/>
      <c r="VVS457" s="80"/>
      <c r="VVT457" s="52"/>
      <c r="VVU457" s="69"/>
      <c r="VVV457" s="69"/>
      <c r="VVW457" s="69"/>
      <c r="VVX457" s="107"/>
      <c r="VVY457" s="2"/>
      <c r="VVZ457" s="15"/>
      <c r="VWA457" s="15"/>
      <c r="VWB457" s="80"/>
      <c r="VWC457" s="52"/>
      <c r="VWD457" s="69"/>
      <c r="VWE457" s="69"/>
      <c r="VWF457" s="69"/>
      <c r="VWG457" s="107"/>
      <c r="VWH457" s="2"/>
      <c r="VWI457" s="15"/>
      <c r="VWJ457" s="15"/>
      <c r="VWK457" s="80"/>
      <c r="VWL457" s="52"/>
      <c r="VWM457" s="69"/>
      <c r="VWN457" s="69"/>
      <c r="VWO457" s="69"/>
      <c r="VWP457" s="107"/>
      <c r="VWQ457" s="2"/>
      <c r="VWR457" s="15"/>
      <c r="VWS457" s="15"/>
      <c r="VWT457" s="80"/>
      <c r="VWU457" s="52"/>
      <c r="VWV457" s="69"/>
      <c r="VWW457" s="69"/>
      <c r="VWX457" s="69"/>
      <c r="VWY457" s="107"/>
      <c r="VWZ457" s="2"/>
      <c r="VXA457" s="15"/>
      <c r="VXB457" s="15"/>
      <c r="VXC457" s="80"/>
      <c r="VXD457" s="52"/>
      <c r="VXE457" s="69"/>
      <c r="VXF457" s="69"/>
      <c r="VXG457" s="69"/>
      <c r="VXH457" s="107"/>
      <c r="VXI457" s="2"/>
      <c r="VXJ457" s="15"/>
      <c r="VXK457" s="15"/>
      <c r="VXL457" s="80"/>
      <c r="VXM457" s="52"/>
      <c r="VXN457" s="69"/>
      <c r="VXO457" s="69"/>
      <c r="VXP457" s="69"/>
      <c r="VXQ457" s="107"/>
      <c r="VXR457" s="2"/>
      <c r="VXS457" s="15"/>
      <c r="VXT457" s="15"/>
      <c r="VXU457" s="80"/>
      <c r="VXV457" s="52"/>
      <c r="VXW457" s="69"/>
      <c r="VXX457" s="69"/>
      <c r="VXY457" s="69"/>
      <c r="VXZ457" s="107"/>
      <c r="VYA457" s="2"/>
      <c r="VYB457" s="15"/>
      <c r="VYC457" s="15"/>
      <c r="VYD457" s="80"/>
      <c r="VYE457" s="52"/>
      <c r="VYF457" s="69"/>
      <c r="VYG457" s="69"/>
      <c r="VYH457" s="69"/>
      <c r="VYI457" s="107"/>
      <c r="VYJ457" s="2"/>
      <c r="VYK457" s="15"/>
      <c r="VYL457" s="15"/>
      <c r="VYM457" s="80"/>
      <c r="VYN457" s="52"/>
      <c r="VYO457" s="69"/>
      <c r="VYP457" s="69"/>
      <c r="VYQ457" s="69"/>
      <c r="VYR457" s="107"/>
      <c r="VYS457" s="2"/>
      <c r="VYT457" s="15"/>
      <c r="VYU457" s="15"/>
      <c r="VYV457" s="80"/>
      <c r="VYW457" s="52"/>
      <c r="VYX457" s="69"/>
      <c r="VYY457" s="69"/>
      <c r="VYZ457" s="69"/>
      <c r="VZA457" s="107"/>
      <c r="VZB457" s="2"/>
      <c r="VZC457" s="15"/>
      <c r="VZD457" s="15"/>
      <c r="VZE457" s="80"/>
      <c r="VZF457" s="52"/>
      <c r="VZG457" s="69"/>
      <c r="VZH457" s="69"/>
      <c r="VZI457" s="69"/>
      <c r="VZJ457" s="107"/>
      <c r="VZK457" s="2"/>
      <c r="VZL457" s="15"/>
      <c r="VZM457" s="15"/>
      <c r="VZN457" s="80"/>
      <c r="VZO457" s="52"/>
      <c r="VZP457" s="69"/>
      <c r="VZQ457" s="69"/>
      <c r="VZR457" s="69"/>
      <c r="VZS457" s="107"/>
      <c r="VZT457" s="2"/>
      <c r="VZU457" s="15"/>
      <c r="VZV457" s="15"/>
      <c r="VZW457" s="80"/>
      <c r="VZX457" s="52"/>
      <c r="VZY457" s="69"/>
      <c r="VZZ457" s="69"/>
      <c r="WAA457" s="69"/>
      <c r="WAB457" s="107"/>
      <c r="WAC457" s="2"/>
      <c r="WAD457" s="15"/>
      <c r="WAE457" s="15"/>
      <c r="WAF457" s="80"/>
      <c r="WAG457" s="52"/>
      <c r="WAH457" s="69"/>
      <c r="WAI457" s="69"/>
      <c r="WAJ457" s="69"/>
      <c r="WAK457" s="107"/>
      <c r="WAL457" s="2"/>
      <c r="WAM457" s="15"/>
      <c r="WAN457" s="15"/>
      <c r="WAO457" s="80"/>
      <c r="WAP457" s="52"/>
      <c r="WAQ457" s="69"/>
      <c r="WAR457" s="69"/>
      <c r="WAS457" s="69"/>
      <c r="WAT457" s="107"/>
      <c r="WAU457" s="2"/>
      <c r="WAV457" s="15"/>
      <c r="WAW457" s="15"/>
      <c r="WAX457" s="80"/>
      <c r="WAY457" s="52"/>
      <c r="WAZ457" s="69"/>
      <c r="WBA457" s="69"/>
      <c r="WBB457" s="69"/>
      <c r="WBC457" s="107"/>
      <c r="WBD457" s="2"/>
      <c r="WBE457" s="15"/>
      <c r="WBF457" s="15"/>
      <c r="WBG457" s="80"/>
      <c r="WBH457" s="52"/>
      <c r="WBI457" s="69"/>
      <c r="WBJ457" s="69"/>
      <c r="WBK457" s="69"/>
      <c r="WBL457" s="107"/>
      <c r="WBM457" s="2"/>
      <c r="WBN457" s="15"/>
      <c r="WBO457" s="15"/>
      <c r="WBP457" s="80"/>
      <c r="WBQ457" s="52"/>
      <c r="WBR457" s="69"/>
      <c r="WBS457" s="69"/>
      <c r="WBT457" s="69"/>
      <c r="WBU457" s="107"/>
      <c r="WBV457" s="2"/>
      <c r="WBW457" s="15"/>
      <c r="WBX457" s="15"/>
      <c r="WBY457" s="80"/>
      <c r="WBZ457" s="52"/>
      <c r="WCA457" s="69"/>
      <c r="WCB457" s="69"/>
      <c r="WCC457" s="69"/>
      <c r="WCD457" s="107"/>
      <c r="WCE457" s="2"/>
      <c r="WCF457" s="15"/>
      <c r="WCG457" s="15"/>
      <c r="WCH457" s="80"/>
      <c r="WCI457" s="52"/>
      <c r="WCJ457" s="69"/>
      <c r="WCK457" s="69"/>
      <c r="WCL457" s="69"/>
      <c r="WCM457" s="107"/>
      <c r="WCN457" s="2"/>
      <c r="WCO457" s="15"/>
      <c r="WCP457" s="15"/>
      <c r="WCQ457" s="80"/>
      <c r="WCR457" s="52"/>
      <c r="WCS457" s="69"/>
      <c r="WCT457" s="69"/>
      <c r="WCU457" s="69"/>
      <c r="WCV457" s="107"/>
      <c r="WCW457" s="2"/>
      <c r="WCX457" s="15"/>
      <c r="WCY457" s="15"/>
      <c r="WCZ457" s="80"/>
      <c r="WDA457" s="52"/>
      <c r="WDB457" s="69"/>
      <c r="WDC457" s="69"/>
      <c r="WDD457" s="69"/>
      <c r="WDE457" s="107"/>
      <c r="WDF457" s="2"/>
      <c r="WDG457" s="15"/>
      <c r="WDH457" s="15"/>
      <c r="WDI457" s="80"/>
      <c r="WDJ457" s="52"/>
      <c r="WDK457" s="69"/>
      <c r="WDL457" s="69"/>
      <c r="WDM457" s="69"/>
      <c r="WDN457" s="107"/>
      <c r="WDO457" s="2"/>
      <c r="WDP457" s="15"/>
      <c r="WDQ457" s="15"/>
      <c r="WDR457" s="80"/>
      <c r="WDS457" s="52"/>
      <c r="WDT457" s="69"/>
      <c r="WDU457" s="69"/>
      <c r="WDV457" s="69"/>
      <c r="WDW457" s="107"/>
      <c r="WDX457" s="2"/>
      <c r="WDY457" s="15"/>
      <c r="WDZ457" s="15"/>
      <c r="WEA457" s="80"/>
      <c r="WEB457" s="52"/>
      <c r="WEC457" s="69"/>
      <c r="WED457" s="69"/>
      <c r="WEE457" s="69"/>
      <c r="WEF457" s="107"/>
      <c r="WEG457" s="2"/>
      <c r="WEH457" s="15"/>
      <c r="WEI457" s="15"/>
      <c r="WEJ457" s="80"/>
      <c r="WEK457" s="52"/>
      <c r="WEL457" s="69"/>
      <c r="WEM457" s="69"/>
      <c r="WEN457" s="69"/>
      <c r="WEO457" s="107"/>
      <c r="WEP457" s="2"/>
      <c r="WEQ457" s="15"/>
      <c r="WER457" s="15"/>
      <c r="WES457" s="80"/>
      <c r="WET457" s="52"/>
      <c r="WEU457" s="69"/>
      <c r="WEV457" s="69"/>
      <c r="WEW457" s="69"/>
      <c r="WEX457" s="107"/>
      <c r="WEY457" s="2"/>
      <c r="WEZ457" s="15"/>
      <c r="WFA457" s="15"/>
      <c r="WFB457" s="80"/>
      <c r="WFC457" s="52"/>
      <c r="WFD457" s="69"/>
      <c r="WFE457" s="69"/>
      <c r="WFF457" s="69"/>
      <c r="WFG457" s="107"/>
      <c r="WFH457" s="2"/>
      <c r="WFI457" s="15"/>
      <c r="WFJ457" s="15"/>
      <c r="WFK457" s="80"/>
      <c r="WFL457" s="52"/>
      <c r="WFM457" s="69"/>
      <c r="WFN457" s="69"/>
      <c r="WFO457" s="69"/>
      <c r="WFP457" s="107"/>
      <c r="WFQ457" s="2"/>
      <c r="WFR457" s="15"/>
      <c r="WFS457" s="15"/>
      <c r="WFT457" s="80"/>
      <c r="WFU457" s="52"/>
      <c r="WFV457" s="69"/>
      <c r="WFW457" s="69"/>
      <c r="WFX457" s="69"/>
      <c r="WFY457" s="107"/>
      <c r="WFZ457" s="2"/>
      <c r="WGA457" s="15"/>
      <c r="WGB457" s="15"/>
      <c r="WGC457" s="80"/>
      <c r="WGD457" s="52"/>
      <c r="WGE457" s="69"/>
      <c r="WGF457" s="69"/>
      <c r="WGG457" s="69"/>
      <c r="WGH457" s="107"/>
      <c r="WGI457" s="2"/>
      <c r="WGJ457" s="15"/>
      <c r="WGK457" s="15"/>
      <c r="WGL457" s="80"/>
      <c r="WGM457" s="52"/>
      <c r="WGN457" s="69"/>
      <c r="WGO457" s="69"/>
      <c r="WGP457" s="69"/>
      <c r="WGQ457" s="107"/>
      <c r="WGR457" s="2"/>
      <c r="WGS457" s="15"/>
      <c r="WGT457" s="15"/>
      <c r="WGU457" s="80"/>
      <c r="WGV457" s="52"/>
      <c r="WGW457" s="69"/>
      <c r="WGX457" s="69"/>
      <c r="WGY457" s="69"/>
      <c r="WGZ457" s="107"/>
      <c r="WHA457" s="2"/>
      <c r="WHB457" s="15"/>
      <c r="WHC457" s="15"/>
      <c r="WHD457" s="80"/>
      <c r="WHE457" s="52"/>
      <c r="WHF457" s="69"/>
      <c r="WHG457" s="69"/>
      <c r="WHH457" s="69"/>
      <c r="WHI457" s="107"/>
      <c r="WHJ457" s="2"/>
      <c r="WHK457" s="15"/>
      <c r="WHL457" s="15"/>
      <c r="WHM457" s="80"/>
      <c r="WHN457" s="52"/>
      <c r="WHO457" s="69"/>
      <c r="WHP457" s="69"/>
      <c r="WHQ457" s="69"/>
      <c r="WHR457" s="107"/>
      <c r="WHS457" s="2"/>
      <c r="WHT457" s="15"/>
      <c r="WHU457" s="15"/>
      <c r="WHV457" s="80"/>
      <c r="WHW457" s="52"/>
      <c r="WHX457" s="69"/>
      <c r="WHY457" s="69"/>
      <c r="WHZ457" s="69"/>
      <c r="WIA457" s="107"/>
      <c r="WIB457" s="2"/>
      <c r="WIC457" s="15"/>
      <c r="WID457" s="15"/>
      <c r="WIE457" s="80"/>
      <c r="WIF457" s="52"/>
      <c r="WIG457" s="69"/>
      <c r="WIH457" s="69"/>
      <c r="WII457" s="69"/>
      <c r="WIJ457" s="107"/>
      <c r="WIK457" s="2"/>
      <c r="WIL457" s="15"/>
      <c r="WIM457" s="15"/>
      <c r="WIN457" s="80"/>
      <c r="WIO457" s="52"/>
      <c r="WIP457" s="69"/>
      <c r="WIQ457" s="69"/>
      <c r="WIR457" s="69"/>
      <c r="WIS457" s="107"/>
      <c r="WIT457" s="2"/>
      <c r="WIU457" s="15"/>
      <c r="WIV457" s="15"/>
      <c r="WIW457" s="80"/>
      <c r="WIX457" s="52"/>
      <c r="WIY457" s="69"/>
      <c r="WIZ457" s="69"/>
      <c r="WJA457" s="69"/>
      <c r="WJB457" s="107"/>
      <c r="WJC457" s="2"/>
      <c r="WJD457" s="15"/>
      <c r="WJE457" s="15"/>
      <c r="WJF457" s="80"/>
      <c r="WJG457" s="52"/>
      <c r="WJH457" s="69"/>
      <c r="WJI457" s="69"/>
      <c r="WJJ457" s="69"/>
      <c r="WJK457" s="107"/>
      <c r="WJL457" s="2"/>
      <c r="WJM457" s="15"/>
      <c r="WJN457" s="15"/>
      <c r="WJO457" s="80"/>
      <c r="WJP457" s="52"/>
      <c r="WJQ457" s="69"/>
      <c r="WJR457" s="69"/>
      <c r="WJS457" s="69"/>
      <c r="WJT457" s="107"/>
      <c r="WJU457" s="2"/>
      <c r="WJV457" s="15"/>
      <c r="WJW457" s="15"/>
      <c r="WJX457" s="80"/>
      <c r="WJY457" s="52"/>
      <c r="WJZ457" s="69"/>
      <c r="WKA457" s="69"/>
      <c r="WKB457" s="69"/>
      <c r="WKC457" s="107"/>
      <c r="WKD457" s="2"/>
      <c r="WKE457" s="15"/>
      <c r="WKF457" s="15"/>
      <c r="WKG457" s="80"/>
      <c r="WKH457" s="52"/>
      <c r="WKI457" s="69"/>
      <c r="WKJ457" s="69"/>
      <c r="WKK457" s="69"/>
      <c r="WKL457" s="107"/>
      <c r="WKM457" s="2"/>
      <c r="WKN457" s="15"/>
      <c r="WKO457" s="15"/>
      <c r="WKP457" s="80"/>
      <c r="WKQ457" s="52"/>
      <c r="WKR457" s="69"/>
      <c r="WKS457" s="69"/>
      <c r="WKT457" s="69"/>
      <c r="WKU457" s="107"/>
      <c r="WKV457" s="2"/>
      <c r="WKW457" s="15"/>
      <c r="WKX457" s="15"/>
      <c r="WKY457" s="80"/>
      <c r="WKZ457" s="52"/>
      <c r="WLA457" s="69"/>
      <c r="WLB457" s="69"/>
      <c r="WLC457" s="69"/>
      <c r="WLD457" s="107"/>
      <c r="WLE457" s="2"/>
      <c r="WLF457" s="15"/>
      <c r="WLG457" s="15"/>
      <c r="WLH457" s="80"/>
      <c r="WLI457" s="52"/>
      <c r="WLJ457" s="69"/>
      <c r="WLK457" s="69"/>
      <c r="WLL457" s="69"/>
      <c r="WLM457" s="107"/>
      <c r="WLN457" s="2"/>
      <c r="WLO457" s="15"/>
      <c r="WLP457" s="15"/>
      <c r="WLQ457" s="80"/>
      <c r="WLR457" s="52"/>
      <c r="WLS457" s="69"/>
      <c r="WLT457" s="69"/>
      <c r="WLU457" s="69"/>
      <c r="WLV457" s="107"/>
      <c r="WLW457" s="2"/>
      <c r="WLX457" s="15"/>
      <c r="WLY457" s="15"/>
      <c r="WLZ457" s="80"/>
      <c r="WMA457" s="52"/>
      <c r="WMB457" s="69"/>
      <c r="WMC457" s="69"/>
      <c r="WMD457" s="69"/>
      <c r="WME457" s="107"/>
      <c r="WMF457" s="2"/>
      <c r="WMG457" s="15"/>
      <c r="WMH457" s="15"/>
      <c r="WMI457" s="80"/>
      <c r="WMJ457" s="52"/>
      <c r="WMK457" s="69"/>
      <c r="WML457" s="69"/>
      <c r="WMM457" s="69"/>
      <c r="WMN457" s="107"/>
      <c r="WMO457" s="2"/>
      <c r="WMP457" s="15"/>
      <c r="WMQ457" s="15"/>
      <c r="WMR457" s="80"/>
      <c r="WMS457" s="52"/>
      <c r="WMT457" s="69"/>
      <c r="WMU457" s="69"/>
      <c r="WMV457" s="69"/>
      <c r="WMW457" s="107"/>
      <c r="WMX457" s="2"/>
      <c r="WMY457" s="15"/>
      <c r="WMZ457" s="15"/>
      <c r="WNA457" s="80"/>
      <c r="WNB457" s="52"/>
      <c r="WNC457" s="69"/>
      <c r="WND457" s="69"/>
      <c r="WNE457" s="69"/>
      <c r="WNF457" s="107"/>
      <c r="WNG457" s="2"/>
      <c r="WNH457" s="15"/>
      <c r="WNI457" s="15"/>
      <c r="WNJ457" s="80"/>
      <c r="WNK457" s="52"/>
      <c r="WNL457" s="69"/>
      <c r="WNM457" s="69"/>
      <c r="WNN457" s="69"/>
      <c r="WNO457" s="107"/>
      <c r="WNP457" s="2"/>
      <c r="WNQ457" s="15"/>
      <c r="WNR457" s="15"/>
      <c r="WNS457" s="80"/>
      <c r="WNT457" s="52"/>
      <c r="WNU457" s="69"/>
      <c r="WNV457" s="69"/>
      <c r="WNW457" s="69"/>
      <c r="WNX457" s="107"/>
      <c r="WNY457" s="2"/>
      <c r="WNZ457" s="15"/>
      <c r="WOA457" s="15"/>
      <c r="WOB457" s="80"/>
      <c r="WOC457" s="52"/>
      <c r="WOD457" s="69"/>
      <c r="WOE457" s="69"/>
      <c r="WOF457" s="69"/>
      <c r="WOG457" s="107"/>
      <c r="WOH457" s="2"/>
      <c r="WOI457" s="15"/>
      <c r="WOJ457" s="15"/>
      <c r="WOK457" s="80"/>
      <c r="WOL457" s="52"/>
      <c r="WOM457" s="69"/>
      <c r="WON457" s="69"/>
      <c r="WOO457" s="69"/>
      <c r="WOP457" s="107"/>
      <c r="WOQ457" s="2"/>
      <c r="WOR457" s="15"/>
      <c r="WOS457" s="15"/>
      <c r="WOT457" s="80"/>
      <c r="WOU457" s="52"/>
      <c r="WOV457" s="69"/>
      <c r="WOW457" s="69"/>
      <c r="WOX457" s="69"/>
      <c r="WOY457" s="107"/>
      <c r="WOZ457" s="2"/>
      <c r="WPA457" s="15"/>
      <c r="WPB457" s="15"/>
      <c r="WPC457" s="80"/>
      <c r="WPD457" s="52"/>
      <c r="WPE457" s="69"/>
      <c r="WPF457" s="69"/>
      <c r="WPG457" s="69"/>
      <c r="WPH457" s="107"/>
      <c r="WPI457" s="2"/>
      <c r="WPJ457" s="15"/>
      <c r="WPK457" s="15"/>
      <c r="WPL457" s="80"/>
      <c r="WPM457" s="52"/>
      <c r="WPN457" s="69"/>
      <c r="WPO457" s="69"/>
      <c r="WPP457" s="69"/>
      <c r="WPQ457" s="107"/>
      <c r="WPR457" s="2"/>
      <c r="WPS457" s="15"/>
      <c r="WPT457" s="15"/>
      <c r="WPU457" s="80"/>
      <c r="WPV457" s="52"/>
      <c r="WPW457" s="69"/>
      <c r="WPX457" s="69"/>
      <c r="WPY457" s="69"/>
      <c r="WPZ457" s="107"/>
      <c r="WQA457" s="2"/>
      <c r="WQB457" s="15"/>
      <c r="WQC457" s="15"/>
      <c r="WQD457" s="80"/>
      <c r="WQE457" s="52"/>
      <c r="WQF457" s="69"/>
      <c r="WQG457" s="69"/>
      <c r="WQH457" s="69"/>
      <c r="WQI457" s="107"/>
      <c r="WQJ457" s="2"/>
      <c r="WQK457" s="15"/>
      <c r="WQL457" s="15"/>
      <c r="WQM457" s="80"/>
      <c r="WQN457" s="52"/>
      <c r="WQO457" s="69"/>
      <c r="WQP457" s="69"/>
      <c r="WQQ457" s="69"/>
      <c r="WQR457" s="107"/>
      <c r="WQS457" s="2"/>
      <c r="WQT457" s="15"/>
      <c r="WQU457" s="15"/>
      <c r="WQV457" s="80"/>
      <c r="WQW457" s="52"/>
      <c r="WQX457" s="69"/>
      <c r="WQY457" s="69"/>
      <c r="WQZ457" s="69"/>
      <c r="WRA457" s="107"/>
      <c r="WRB457" s="2"/>
      <c r="WRC457" s="15"/>
      <c r="WRD457" s="15"/>
      <c r="WRE457" s="80"/>
      <c r="WRF457" s="52"/>
      <c r="WRG457" s="69"/>
      <c r="WRH457" s="69"/>
      <c r="WRI457" s="69"/>
      <c r="WRJ457" s="107"/>
      <c r="WRK457" s="2"/>
      <c r="WRL457" s="15"/>
      <c r="WRM457" s="15"/>
      <c r="WRN457" s="80"/>
      <c r="WRO457" s="52"/>
      <c r="WRP457" s="69"/>
      <c r="WRQ457" s="69"/>
      <c r="WRR457" s="69"/>
      <c r="WRS457" s="107"/>
      <c r="WRT457" s="2"/>
      <c r="WRU457" s="15"/>
      <c r="WRV457" s="15"/>
      <c r="WRW457" s="80"/>
      <c r="WRX457" s="52"/>
      <c r="WRY457" s="69"/>
      <c r="WRZ457" s="69"/>
      <c r="WSA457" s="69"/>
      <c r="WSB457" s="107"/>
      <c r="WSC457" s="2"/>
      <c r="WSD457" s="15"/>
      <c r="WSE457" s="15"/>
      <c r="WSF457" s="80"/>
      <c r="WSG457" s="52"/>
      <c r="WSH457" s="69"/>
      <c r="WSI457" s="69"/>
      <c r="WSJ457" s="69"/>
      <c r="WSK457" s="107"/>
      <c r="WSL457" s="2"/>
      <c r="WSM457" s="15"/>
      <c r="WSN457" s="15"/>
      <c r="WSO457" s="80"/>
      <c r="WSP457" s="52"/>
      <c r="WSQ457" s="69"/>
      <c r="WSR457" s="69"/>
      <c r="WSS457" s="69"/>
      <c r="WST457" s="107"/>
      <c r="WSU457" s="2"/>
      <c r="WSV457" s="15"/>
      <c r="WSW457" s="15"/>
      <c r="WSX457" s="80"/>
      <c r="WSY457" s="52"/>
      <c r="WSZ457" s="69"/>
      <c r="WTA457" s="69"/>
      <c r="WTB457" s="69"/>
      <c r="WTC457" s="107"/>
      <c r="WTD457" s="2"/>
      <c r="WTE457" s="15"/>
      <c r="WTF457" s="15"/>
      <c r="WTG457" s="80"/>
      <c r="WTH457" s="52"/>
      <c r="WTI457" s="69"/>
      <c r="WTJ457" s="69"/>
      <c r="WTK457" s="69"/>
      <c r="WTL457" s="107"/>
      <c r="WTM457" s="2"/>
      <c r="WTN457" s="15"/>
      <c r="WTO457" s="15"/>
      <c r="WTP457" s="80"/>
      <c r="WTQ457" s="52"/>
      <c r="WTR457" s="69"/>
      <c r="WTS457" s="69"/>
      <c r="WTT457" s="69"/>
      <c r="WTU457" s="107"/>
      <c r="WTV457" s="2"/>
      <c r="WTW457" s="15"/>
      <c r="WTX457" s="15"/>
      <c r="WTY457" s="80"/>
      <c r="WTZ457" s="52"/>
      <c r="WUA457" s="69"/>
      <c r="WUB457" s="69"/>
      <c r="WUC457" s="69"/>
      <c r="WUD457" s="107"/>
      <c r="WUE457" s="2"/>
      <c r="WUF457" s="15"/>
      <c r="WUG457" s="15"/>
      <c r="WUH457" s="80"/>
      <c r="WUI457" s="52"/>
      <c r="WUJ457" s="69"/>
      <c r="WUK457" s="69"/>
      <c r="WUL457" s="69"/>
      <c r="WUM457" s="107"/>
      <c r="WUN457" s="2"/>
      <c r="WUO457" s="15"/>
      <c r="WUP457" s="15"/>
      <c r="WUQ457" s="80"/>
      <c r="WUR457" s="52"/>
      <c r="WUS457" s="69"/>
      <c r="WUT457" s="69"/>
      <c r="WUU457" s="69"/>
      <c r="WUV457" s="107"/>
      <c r="WUW457" s="2"/>
      <c r="WUX457" s="15"/>
      <c r="WUY457" s="15"/>
      <c r="WUZ457" s="80"/>
      <c r="WVA457" s="52"/>
      <c r="WVB457" s="69"/>
      <c r="WVC457" s="69"/>
      <c r="WVD457" s="69"/>
      <c r="WVE457" s="107"/>
      <c r="WVF457" s="2"/>
      <c r="WVG457" s="15"/>
      <c r="WVH457" s="15"/>
      <c r="WVI457" s="80"/>
      <c r="WVJ457" s="52"/>
      <c r="WVK457" s="69"/>
      <c r="WVL457" s="69"/>
      <c r="WVM457" s="69"/>
      <c r="WVN457" s="107"/>
      <c r="WVO457" s="2"/>
      <c r="WVP457" s="15"/>
      <c r="WVQ457" s="15"/>
      <c r="WVR457" s="80"/>
      <c r="WVS457" s="52"/>
      <c r="WVT457" s="69"/>
      <c r="WVU457" s="69"/>
      <c r="WVV457" s="69"/>
      <c r="WVW457" s="107"/>
      <c r="WVX457" s="2"/>
      <c r="WVY457" s="15"/>
      <c r="WVZ457" s="15"/>
      <c r="WWA457" s="80"/>
      <c r="WWB457" s="52"/>
      <c r="WWC457" s="69"/>
      <c r="WWD457" s="69"/>
      <c r="WWE457" s="69"/>
      <c r="WWF457" s="107"/>
      <c r="WWG457" s="2"/>
      <c r="WWH457" s="15"/>
      <c r="WWI457" s="15"/>
      <c r="WWJ457" s="80"/>
      <c r="WWK457" s="52"/>
      <c r="WWL457" s="69"/>
      <c r="WWM457" s="69"/>
      <c r="WWN457" s="69"/>
      <c r="WWO457" s="107"/>
      <c r="WWP457" s="2"/>
      <c r="WWQ457" s="15"/>
      <c r="WWR457" s="15"/>
      <c r="WWS457" s="80"/>
      <c r="WWT457" s="52"/>
      <c r="WWU457" s="69"/>
      <c r="WWV457" s="69"/>
      <c r="WWW457" s="69"/>
      <c r="WWX457" s="107"/>
      <c r="WWY457" s="2"/>
      <c r="WWZ457" s="15"/>
      <c r="WXA457" s="15"/>
      <c r="WXB457" s="80"/>
      <c r="WXC457" s="52"/>
      <c r="WXD457" s="69"/>
      <c r="WXE457" s="69"/>
      <c r="WXF457" s="69"/>
      <c r="WXG457" s="107"/>
      <c r="WXH457" s="2"/>
      <c r="WXI457" s="15"/>
      <c r="WXJ457" s="15"/>
      <c r="WXK457" s="80"/>
      <c r="WXL457" s="52"/>
      <c r="WXM457" s="69"/>
      <c r="WXN457" s="69"/>
      <c r="WXO457" s="69"/>
      <c r="WXP457" s="107"/>
      <c r="WXQ457" s="2"/>
      <c r="WXR457" s="15"/>
      <c r="WXS457" s="15"/>
      <c r="WXT457" s="80"/>
      <c r="WXU457" s="52"/>
      <c r="WXV457" s="69"/>
      <c r="WXW457" s="69"/>
      <c r="WXX457" s="69"/>
      <c r="WXY457" s="107"/>
      <c r="WXZ457" s="2"/>
      <c r="WYA457" s="15"/>
      <c r="WYB457" s="15"/>
      <c r="WYC457" s="80"/>
      <c r="WYD457" s="52"/>
      <c r="WYE457" s="69"/>
      <c r="WYF457" s="69"/>
      <c r="WYG457" s="69"/>
      <c r="WYH457" s="107"/>
      <c r="WYI457" s="2"/>
      <c r="WYJ457" s="15"/>
      <c r="WYK457" s="15"/>
      <c r="WYL457" s="80"/>
      <c r="WYM457" s="52"/>
      <c r="WYN457" s="69"/>
      <c r="WYO457" s="69"/>
      <c r="WYP457" s="69"/>
      <c r="WYQ457" s="107"/>
      <c r="WYR457" s="2"/>
      <c r="WYS457" s="15"/>
      <c r="WYT457" s="15"/>
      <c r="WYU457" s="80"/>
      <c r="WYV457" s="52"/>
      <c r="WYW457" s="69"/>
      <c r="WYX457" s="69"/>
      <c r="WYY457" s="69"/>
      <c r="WYZ457" s="107"/>
      <c r="WZA457" s="2"/>
      <c r="WZB457" s="15"/>
      <c r="WZC457" s="15"/>
      <c r="WZD457" s="80"/>
      <c r="WZE457" s="52"/>
      <c r="WZF457" s="69"/>
      <c r="WZG457" s="69"/>
      <c r="WZH457" s="69"/>
      <c r="WZI457" s="107"/>
      <c r="WZJ457" s="2"/>
      <c r="WZK457" s="15"/>
      <c r="WZL457" s="15"/>
      <c r="WZM457" s="80"/>
      <c r="WZN457" s="52"/>
      <c r="WZO457" s="69"/>
      <c r="WZP457" s="69"/>
      <c r="WZQ457" s="69"/>
      <c r="WZR457" s="107"/>
      <c r="WZS457" s="2"/>
      <c r="WZT457" s="15"/>
      <c r="WZU457" s="15"/>
      <c r="WZV457" s="80"/>
      <c r="WZW457" s="52"/>
      <c r="WZX457" s="69"/>
      <c r="WZY457" s="69"/>
      <c r="WZZ457" s="69"/>
      <c r="XAA457" s="107"/>
      <c r="XAB457" s="2"/>
      <c r="XAC457" s="15"/>
      <c r="XAD457" s="15"/>
      <c r="XAE457" s="80"/>
      <c r="XAF457" s="52"/>
      <c r="XAG457" s="69"/>
      <c r="XAH457" s="69"/>
      <c r="XAI457" s="69"/>
      <c r="XAJ457" s="107"/>
      <c r="XAK457" s="2"/>
      <c r="XAL457" s="15"/>
      <c r="XAM457" s="15"/>
      <c r="XAN457" s="80"/>
      <c r="XAO457" s="52"/>
      <c r="XAP457" s="69"/>
      <c r="XAQ457" s="69"/>
      <c r="XAR457" s="69"/>
      <c r="XAS457" s="107"/>
      <c r="XAT457" s="2"/>
      <c r="XAU457" s="15"/>
      <c r="XAV457" s="15"/>
      <c r="XAW457" s="9"/>
      <c r="XBA457" s="109"/>
      <c r="XBG457" s="59"/>
      <c r="XBH457" s="60"/>
      <c r="XBI457" s="9"/>
      <c r="XBJ457" s="9"/>
      <c r="XBK457" s="9"/>
      <c r="XBL457" s="9"/>
      <c r="XBM457" s="9"/>
      <c r="XBN457" s="103"/>
      <c r="XBO457" s="9"/>
      <c r="XBP457" s="9"/>
      <c r="XBQ457" s="9"/>
      <c r="XBR457" s="9"/>
    </row>
    <row r="458" spans="1:16294" s="102" customFormat="1" ht="47.25" x14ac:dyDescent="0.2">
      <c r="A458" s="140" t="s">
        <v>738</v>
      </c>
      <c r="B458" s="21">
        <v>912</v>
      </c>
      <c r="C458" s="15" t="s">
        <v>54</v>
      </c>
      <c r="D458" s="15" t="s">
        <v>73</v>
      </c>
      <c r="E458" s="15" t="s">
        <v>249</v>
      </c>
      <c r="F458" s="2"/>
      <c r="G458" s="71">
        <f>G459+G463+G467+G471+G475+G479</f>
        <v>394780</v>
      </c>
      <c r="H458" s="82">
        <f>H459+H463+H467+H471+H475+H479</f>
        <v>380488</v>
      </c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1"/>
      <c r="Y458" s="231"/>
      <c r="Z458" s="231"/>
      <c r="AA458" s="231"/>
      <c r="AB458" s="231"/>
      <c r="AC458" s="231"/>
      <c r="AD458" s="231"/>
      <c r="AE458" s="231"/>
      <c r="AF458" s="231"/>
      <c r="AG458" s="231"/>
      <c r="AH458" s="231"/>
      <c r="AI458" s="231"/>
      <c r="AJ458" s="231"/>
      <c r="AK458" s="231"/>
      <c r="AL458" s="231"/>
      <c r="AM458" s="231"/>
      <c r="AN458" s="231"/>
      <c r="AO458" s="231"/>
      <c r="AP458" s="231"/>
      <c r="AQ458" s="231"/>
      <c r="AR458" s="231"/>
      <c r="AS458" s="231"/>
      <c r="AT458" s="231"/>
    </row>
    <row r="459" spans="1:16294" s="102" customFormat="1" ht="18.75" x14ac:dyDescent="0.2">
      <c r="A459" s="150" t="s">
        <v>169</v>
      </c>
      <c r="B459" s="37">
        <v>912</v>
      </c>
      <c r="C459" s="17" t="s">
        <v>54</v>
      </c>
      <c r="D459" s="17" t="s">
        <v>73</v>
      </c>
      <c r="E459" s="17" t="s">
        <v>250</v>
      </c>
      <c r="F459" s="16"/>
      <c r="G459" s="91">
        <f t="shared" ref="G459:H461" si="115">G460</f>
        <v>205782</v>
      </c>
      <c r="H459" s="92">
        <f t="shared" si="115"/>
        <v>215249</v>
      </c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1"/>
      <c r="Y459" s="231"/>
      <c r="Z459" s="231"/>
      <c r="AA459" s="231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231"/>
      <c r="AM459" s="231"/>
      <c r="AN459" s="231"/>
      <c r="AO459" s="231"/>
      <c r="AP459" s="231"/>
      <c r="AQ459" s="231"/>
      <c r="AR459" s="231"/>
      <c r="AS459" s="231"/>
      <c r="AT459" s="231"/>
    </row>
    <row r="460" spans="1:16294" s="102" customFormat="1" ht="31.5" x14ac:dyDescent="0.2">
      <c r="A460" s="142" t="s">
        <v>22</v>
      </c>
      <c r="B460" s="34">
        <v>912</v>
      </c>
      <c r="C460" s="64" t="s">
        <v>54</v>
      </c>
      <c r="D460" s="64" t="s">
        <v>73</v>
      </c>
      <c r="E460" s="64" t="s">
        <v>250</v>
      </c>
      <c r="F460" s="65">
        <v>200</v>
      </c>
      <c r="G460" s="93">
        <f t="shared" si="115"/>
        <v>205782</v>
      </c>
      <c r="H460" s="94">
        <f t="shared" si="115"/>
        <v>215249</v>
      </c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1"/>
      <c r="Y460" s="231"/>
      <c r="Z460" s="231"/>
      <c r="AA460" s="231"/>
      <c r="AB460" s="231"/>
      <c r="AC460" s="231"/>
      <c r="AD460" s="231"/>
      <c r="AE460" s="231"/>
      <c r="AF460" s="231"/>
      <c r="AG460" s="231"/>
      <c r="AH460" s="231"/>
      <c r="AI460" s="231"/>
      <c r="AJ460" s="231"/>
      <c r="AK460" s="231"/>
      <c r="AL460" s="231"/>
      <c r="AM460" s="231"/>
      <c r="AN460" s="231"/>
      <c r="AO460" s="231"/>
      <c r="AP460" s="231"/>
      <c r="AQ460" s="231"/>
      <c r="AR460" s="231"/>
      <c r="AS460" s="231"/>
      <c r="AT460" s="231"/>
    </row>
    <row r="461" spans="1:16294" s="102" customFormat="1" ht="31.5" x14ac:dyDescent="0.2">
      <c r="A461" s="142" t="s">
        <v>17</v>
      </c>
      <c r="B461" s="34">
        <v>912</v>
      </c>
      <c r="C461" s="64" t="s">
        <v>54</v>
      </c>
      <c r="D461" s="64" t="s">
        <v>73</v>
      </c>
      <c r="E461" s="64" t="s">
        <v>250</v>
      </c>
      <c r="F461" s="65">
        <v>240</v>
      </c>
      <c r="G461" s="93">
        <f t="shared" si="115"/>
        <v>205782</v>
      </c>
      <c r="H461" s="94">
        <f t="shared" si="115"/>
        <v>215249</v>
      </c>
      <c r="I461" s="231"/>
      <c r="J461" s="231"/>
      <c r="K461" s="231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1"/>
      <c r="Y461" s="231"/>
      <c r="Z461" s="231"/>
      <c r="AA461" s="231"/>
      <c r="AB461" s="231"/>
      <c r="AC461" s="231"/>
      <c r="AD461" s="231"/>
      <c r="AE461" s="231"/>
      <c r="AF461" s="231"/>
      <c r="AG461" s="231"/>
      <c r="AH461" s="231"/>
      <c r="AI461" s="231"/>
      <c r="AJ461" s="231"/>
      <c r="AK461" s="231"/>
      <c r="AL461" s="231"/>
      <c r="AM461" s="231"/>
      <c r="AN461" s="231"/>
      <c r="AO461" s="231"/>
      <c r="AP461" s="231"/>
      <c r="AQ461" s="231"/>
      <c r="AR461" s="231"/>
      <c r="AS461" s="231"/>
      <c r="AT461" s="231"/>
    </row>
    <row r="462" spans="1:16294" s="102" customFormat="1" ht="18.75" x14ac:dyDescent="0.2">
      <c r="A462" s="137" t="s">
        <v>826</v>
      </c>
      <c r="B462" s="34">
        <v>912</v>
      </c>
      <c r="C462" s="64" t="s">
        <v>54</v>
      </c>
      <c r="D462" s="64" t="s">
        <v>73</v>
      </c>
      <c r="E462" s="64" t="s">
        <v>250</v>
      </c>
      <c r="F462" s="65">
        <v>244</v>
      </c>
      <c r="G462" s="93">
        <v>205782</v>
      </c>
      <c r="H462" s="94">
        <v>215249</v>
      </c>
      <c r="I462" s="231"/>
      <c r="J462" s="231"/>
      <c r="K462" s="231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1"/>
      <c r="Y462" s="231"/>
      <c r="Z462" s="231"/>
      <c r="AA462" s="231"/>
      <c r="AB462" s="231"/>
      <c r="AC462" s="231"/>
      <c r="AD462" s="231"/>
      <c r="AE462" s="231"/>
      <c r="AF462" s="231"/>
      <c r="AG462" s="231"/>
      <c r="AH462" s="231"/>
      <c r="AI462" s="231"/>
      <c r="AJ462" s="231"/>
      <c r="AK462" s="231"/>
      <c r="AL462" s="231"/>
      <c r="AM462" s="231"/>
      <c r="AN462" s="231"/>
      <c r="AO462" s="231"/>
      <c r="AP462" s="231"/>
      <c r="AQ462" s="231"/>
      <c r="AR462" s="231"/>
      <c r="AS462" s="231"/>
      <c r="AT462" s="231"/>
    </row>
    <row r="463" spans="1:16294" s="102" customFormat="1" ht="47.25" x14ac:dyDescent="0.25">
      <c r="A463" s="198" t="s">
        <v>948</v>
      </c>
      <c r="B463" s="37">
        <v>912</v>
      </c>
      <c r="C463" s="17" t="s">
        <v>54</v>
      </c>
      <c r="D463" s="17" t="s">
        <v>73</v>
      </c>
      <c r="E463" s="17" t="s">
        <v>252</v>
      </c>
      <c r="F463" s="65"/>
      <c r="G463" s="93">
        <f t="shared" ref="G463:H465" si="116">G464</f>
        <v>44524</v>
      </c>
      <c r="H463" s="94">
        <f t="shared" si="116"/>
        <v>60000</v>
      </c>
      <c r="I463" s="231"/>
      <c r="J463" s="231"/>
      <c r="K463" s="231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1"/>
      <c r="Y463" s="231"/>
      <c r="Z463" s="231"/>
      <c r="AA463" s="231"/>
      <c r="AB463" s="231"/>
      <c r="AC463" s="231"/>
      <c r="AD463" s="231"/>
      <c r="AE463" s="231"/>
      <c r="AF463" s="231"/>
      <c r="AG463" s="231"/>
      <c r="AH463" s="231"/>
      <c r="AI463" s="231"/>
      <c r="AJ463" s="231"/>
      <c r="AK463" s="231"/>
      <c r="AL463" s="231"/>
      <c r="AM463" s="231"/>
      <c r="AN463" s="231"/>
      <c r="AO463" s="231"/>
      <c r="AP463" s="231"/>
      <c r="AQ463" s="231"/>
      <c r="AR463" s="231"/>
      <c r="AS463" s="231"/>
      <c r="AT463" s="231"/>
    </row>
    <row r="464" spans="1:16294" s="102" customFormat="1" ht="31.5" x14ac:dyDescent="0.2">
      <c r="A464" s="142" t="s">
        <v>22</v>
      </c>
      <c r="B464" s="34">
        <v>912</v>
      </c>
      <c r="C464" s="64" t="s">
        <v>54</v>
      </c>
      <c r="D464" s="64" t="s">
        <v>73</v>
      </c>
      <c r="E464" s="64" t="s">
        <v>252</v>
      </c>
      <c r="F464" s="65">
        <v>200</v>
      </c>
      <c r="G464" s="93">
        <f t="shared" si="116"/>
        <v>44524</v>
      </c>
      <c r="H464" s="94">
        <f t="shared" si="116"/>
        <v>60000</v>
      </c>
      <c r="I464" s="231"/>
      <c r="J464" s="231"/>
      <c r="K464" s="231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1"/>
      <c r="Y464" s="231"/>
      <c r="Z464" s="231"/>
      <c r="AA464" s="231"/>
      <c r="AB464" s="231"/>
      <c r="AC464" s="231"/>
      <c r="AD464" s="231"/>
      <c r="AE464" s="231"/>
      <c r="AF464" s="231"/>
      <c r="AG464" s="231"/>
      <c r="AH464" s="231"/>
      <c r="AI464" s="231"/>
      <c r="AJ464" s="231"/>
      <c r="AK464" s="231"/>
      <c r="AL464" s="231"/>
      <c r="AM464" s="231"/>
      <c r="AN464" s="231"/>
      <c r="AO464" s="231"/>
      <c r="AP464" s="231"/>
      <c r="AQ464" s="231"/>
      <c r="AR464" s="231"/>
      <c r="AS464" s="231"/>
      <c r="AT464" s="231"/>
    </row>
    <row r="465" spans="1:46" s="102" customFormat="1" ht="31.5" x14ac:dyDescent="0.2">
      <c r="A465" s="142" t="s">
        <v>17</v>
      </c>
      <c r="B465" s="34">
        <v>912</v>
      </c>
      <c r="C465" s="64" t="s">
        <v>54</v>
      </c>
      <c r="D465" s="64" t="s">
        <v>73</v>
      </c>
      <c r="E465" s="64" t="s">
        <v>252</v>
      </c>
      <c r="F465" s="65">
        <v>240</v>
      </c>
      <c r="G465" s="93">
        <f t="shared" si="116"/>
        <v>44524</v>
      </c>
      <c r="H465" s="94">
        <f t="shared" si="116"/>
        <v>60000</v>
      </c>
      <c r="I465" s="231"/>
      <c r="J465" s="231"/>
      <c r="K465" s="231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1"/>
      <c r="Y465" s="231"/>
      <c r="Z465" s="231"/>
      <c r="AA465" s="231"/>
      <c r="AB465" s="231"/>
      <c r="AC465" s="231"/>
      <c r="AD465" s="231"/>
      <c r="AE465" s="231"/>
      <c r="AF465" s="231"/>
      <c r="AG465" s="231"/>
      <c r="AH465" s="231"/>
      <c r="AI465" s="231"/>
      <c r="AJ465" s="231"/>
      <c r="AK465" s="231"/>
      <c r="AL465" s="231"/>
      <c r="AM465" s="231"/>
      <c r="AN465" s="231"/>
      <c r="AO465" s="231"/>
      <c r="AP465" s="231"/>
      <c r="AQ465" s="231"/>
      <c r="AR465" s="231"/>
      <c r="AS465" s="231"/>
      <c r="AT465" s="231"/>
    </row>
    <row r="466" spans="1:46" s="102" customFormat="1" ht="18.75" x14ac:dyDescent="0.2">
      <c r="A466" s="137" t="s">
        <v>826</v>
      </c>
      <c r="B466" s="34">
        <v>912</v>
      </c>
      <c r="C466" s="64" t="s">
        <v>54</v>
      </c>
      <c r="D466" s="64" t="s">
        <v>73</v>
      </c>
      <c r="E466" s="64" t="s">
        <v>252</v>
      </c>
      <c r="F466" s="65">
        <v>244</v>
      </c>
      <c r="G466" s="93">
        <v>44524</v>
      </c>
      <c r="H466" s="94">
        <v>60000</v>
      </c>
      <c r="I466" s="231"/>
      <c r="J466" s="231"/>
      <c r="K466" s="231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1"/>
      <c r="Y466" s="231"/>
      <c r="Z466" s="231"/>
      <c r="AA466" s="231"/>
      <c r="AB466" s="231"/>
      <c r="AC466" s="231"/>
      <c r="AD466" s="231"/>
      <c r="AE466" s="231"/>
      <c r="AF466" s="231"/>
      <c r="AG466" s="231"/>
      <c r="AH466" s="231"/>
      <c r="AI466" s="231"/>
      <c r="AJ466" s="231"/>
      <c r="AK466" s="231"/>
      <c r="AL466" s="231"/>
      <c r="AM466" s="231"/>
      <c r="AN466" s="231"/>
      <c r="AO466" s="231"/>
      <c r="AP466" s="231"/>
      <c r="AQ466" s="231"/>
      <c r="AR466" s="231"/>
      <c r="AS466" s="231"/>
      <c r="AT466" s="231"/>
    </row>
    <row r="467" spans="1:46" s="102" customFormat="1" ht="18.75" x14ac:dyDescent="0.2">
      <c r="A467" s="136" t="s">
        <v>405</v>
      </c>
      <c r="B467" s="37">
        <v>912</v>
      </c>
      <c r="C467" s="17" t="s">
        <v>54</v>
      </c>
      <c r="D467" s="17" t="s">
        <v>73</v>
      </c>
      <c r="E467" s="17" t="s">
        <v>406</v>
      </c>
      <c r="F467" s="17"/>
      <c r="G467" s="91">
        <f>G468</f>
        <v>15309</v>
      </c>
      <c r="H467" s="92">
        <f t="shared" ref="H467" si="117">H468</f>
        <v>16074</v>
      </c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231"/>
      <c r="AI467" s="231"/>
      <c r="AJ467" s="231"/>
      <c r="AK467" s="231"/>
      <c r="AL467" s="231"/>
      <c r="AM467" s="231"/>
      <c r="AN467" s="231"/>
      <c r="AO467" s="231"/>
      <c r="AP467" s="231"/>
      <c r="AQ467" s="231"/>
      <c r="AR467" s="231"/>
      <c r="AS467" s="231"/>
      <c r="AT467" s="231"/>
    </row>
    <row r="468" spans="1:46" s="102" customFormat="1" ht="31.5" x14ac:dyDescent="0.2">
      <c r="A468" s="142" t="s">
        <v>22</v>
      </c>
      <c r="B468" s="34">
        <v>912</v>
      </c>
      <c r="C468" s="64" t="s">
        <v>54</v>
      </c>
      <c r="D468" s="64" t="s">
        <v>73</v>
      </c>
      <c r="E468" s="64" t="s">
        <v>406</v>
      </c>
      <c r="F468" s="65">
        <v>200</v>
      </c>
      <c r="G468" s="93">
        <f t="shared" ref="G468:H469" si="118">G469</f>
        <v>15309</v>
      </c>
      <c r="H468" s="94">
        <f t="shared" si="118"/>
        <v>16074</v>
      </c>
      <c r="I468" s="231"/>
      <c r="J468" s="231"/>
      <c r="K468" s="231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1"/>
      <c r="Y468" s="231"/>
      <c r="Z468" s="231"/>
      <c r="AA468" s="231"/>
      <c r="AB468" s="231"/>
      <c r="AC468" s="231"/>
      <c r="AD468" s="231"/>
      <c r="AE468" s="231"/>
      <c r="AF468" s="231"/>
      <c r="AG468" s="231"/>
      <c r="AH468" s="231"/>
      <c r="AI468" s="231"/>
      <c r="AJ468" s="231"/>
      <c r="AK468" s="231"/>
      <c r="AL468" s="231"/>
      <c r="AM468" s="231"/>
      <c r="AN468" s="231"/>
      <c r="AO468" s="231"/>
      <c r="AP468" s="231"/>
      <c r="AQ468" s="231"/>
      <c r="AR468" s="231"/>
      <c r="AS468" s="231"/>
      <c r="AT468" s="231"/>
    </row>
    <row r="469" spans="1:46" s="102" customFormat="1" ht="31.5" x14ac:dyDescent="0.2">
      <c r="A469" s="142" t="s">
        <v>17</v>
      </c>
      <c r="B469" s="34">
        <v>912</v>
      </c>
      <c r="C469" s="64" t="s">
        <v>54</v>
      </c>
      <c r="D469" s="64" t="s">
        <v>73</v>
      </c>
      <c r="E469" s="64" t="s">
        <v>406</v>
      </c>
      <c r="F469" s="65">
        <v>240</v>
      </c>
      <c r="G469" s="93">
        <f t="shared" si="118"/>
        <v>15309</v>
      </c>
      <c r="H469" s="94">
        <f t="shared" si="118"/>
        <v>16074</v>
      </c>
      <c r="I469" s="231"/>
      <c r="J469" s="231"/>
      <c r="K469" s="231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231"/>
      <c r="AI469" s="231"/>
      <c r="AJ469" s="231"/>
      <c r="AK469" s="231"/>
      <c r="AL469" s="231"/>
      <c r="AM469" s="231"/>
      <c r="AN469" s="231"/>
      <c r="AO469" s="231"/>
      <c r="AP469" s="231"/>
      <c r="AQ469" s="231"/>
      <c r="AR469" s="231"/>
      <c r="AS469" s="231"/>
      <c r="AT469" s="231"/>
    </row>
    <row r="470" spans="1:46" s="102" customFormat="1" ht="18.75" x14ac:dyDescent="0.2">
      <c r="A470" s="137" t="s">
        <v>826</v>
      </c>
      <c r="B470" s="34">
        <v>912</v>
      </c>
      <c r="C470" s="64" t="s">
        <v>54</v>
      </c>
      <c r="D470" s="64" t="s">
        <v>73</v>
      </c>
      <c r="E470" s="64" t="s">
        <v>406</v>
      </c>
      <c r="F470" s="65">
        <v>244</v>
      </c>
      <c r="G470" s="93">
        <v>15309</v>
      </c>
      <c r="H470" s="94">
        <v>16074</v>
      </c>
      <c r="I470" s="231"/>
      <c r="J470" s="231"/>
      <c r="K470" s="231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1"/>
      <c r="Y470" s="231"/>
      <c r="Z470" s="231"/>
      <c r="AA470" s="231"/>
      <c r="AB470" s="231"/>
      <c r="AC470" s="231"/>
      <c r="AD470" s="231"/>
      <c r="AE470" s="231"/>
      <c r="AF470" s="231"/>
      <c r="AG470" s="231"/>
      <c r="AH470" s="231"/>
      <c r="AI470" s="231"/>
      <c r="AJ470" s="231"/>
      <c r="AK470" s="231"/>
      <c r="AL470" s="231"/>
      <c r="AM470" s="231"/>
      <c r="AN470" s="231"/>
      <c r="AO470" s="231"/>
      <c r="AP470" s="231"/>
      <c r="AQ470" s="231"/>
      <c r="AR470" s="231"/>
      <c r="AS470" s="231"/>
      <c r="AT470" s="231"/>
    </row>
    <row r="471" spans="1:46" s="102" customFormat="1" ht="31.5" x14ac:dyDescent="0.2">
      <c r="A471" s="136" t="s">
        <v>739</v>
      </c>
      <c r="B471" s="37">
        <v>912</v>
      </c>
      <c r="C471" s="17" t="s">
        <v>54</v>
      </c>
      <c r="D471" s="17" t="s">
        <v>73</v>
      </c>
      <c r="E471" s="17" t="s">
        <v>743</v>
      </c>
      <c r="F471" s="16"/>
      <c r="G471" s="91">
        <f t="shared" ref="G471:H473" si="119">G472</f>
        <v>40000</v>
      </c>
      <c r="H471" s="92">
        <f t="shared" si="119"/>
        <v>0</v>
      </c>
      <c r="I471" s="231"/>
      <c r="J471" s="231"/>
      <c r="K471" s="231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231"/>
      <c r="AI471" s="231"/>
      <c r="AJ471" s="231"/>
      <c r="AK471" s="231"/>
      <c r="AL471" s="231"/>
      <c r="AM471" s="231"/>
      <c r="AN471" s="231"/>
      <c r="AO471" s="231"/>
      <c r="AP471" s="231"/>
      <c r="AQ471" s="231"/>
      <c r="AR471" s="231"/>
      <c r="AS471" s="231"/>
      <c r="AT471" s="231"/>
    </row>
    <row r="472" spans="1:46" s="102" customFormat="1" ht="31.5" x14ac:dyDescent="0.2">
      <c r="A472" s="139" t="s">
        <v>411</v>
      </c>
      <c r="B472" s="34">
        <v>912</v>
      </c>
      <c r="C472" s="64" t="s">
        <v>54</v>
      </c>
      <c r="D472" s="64" t="s">
        <v>73</v>
      </c>
      <c r="E472" s="64" t="s">
        <v>743</v>
      </c>
      <c r="F472" s="65">
        <v>400</v>
      </c>
      <c r="G472" s="93">
        <f t="shared" si="119"/>
        <v>40000</v>
      </c>
      <c r="H472" s="94">
        <f t="shared" si="119"/>
        <v>0</v>
      </c>
      <c r="I472" s="231"/>
      <c r="J472" s="231"/>
      <c r="K472" s="231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1"/>
      <c r="Y472" s="231"/>
      <c r="Z472" s="231"/>
      <c r="AA472" s="231"/>
      <c r="AB472" s="231"/>
      <c r="AC472" s="231"/>
      <c r="AD472" s="231"/>
      <c r="AE472" s="231"/>
      <c r="AF472" s="231"/>
      <c r="AG472" s="231"/>
      <c r="AH472" s="231"/>
      <c r="AI472" s="231"/>
      <c r="AJ472" s="231"/>
      <c r="AK472" s="231"/>
      <c r="AL472" s="231"/>
      <c r="AM472" s="231"/>
      <c r="AN472" s="231"/>
      <c r="AO472" s="231"/>
      <c r="AP472" s="231"/>
      <c r="AQ472" s="231"/>
      <c r="AR472" s="231"/>
      <c r="AS472" s="231"/>
      <c r="AT472" s="231"/>
    </row>
    <row r="473" spans="1:46" s="102" customFormat="1" ht="18.75" x14ac:dyDescent="0.2">
      <c r="A473" s="142" t="s">
        <v>35</v>
      </c>
      <c r="B473" s="34">
        <v>912</v>
      </c>
      <c r="C473" s="64" t="s">
        <v>54</v>
      </c>
      <c r="D473" s="64" t="s">
        <v>73</v>
      </c>
      <c r="E473" s="64" t="s">
        <v>743</v>
      </c>
      <c r="F473" s="65">
        <v>410</v>
      </c>
      <c r="G473" s="93">
        <f t="shared" si="119"/>
        <v>40000</v>
      </c>
      <c r="H473" s="94">
        <f t="shared" si="119"/>
        <v>0</v>
      </c>
      <c r="I473" s="231"/>
      <c r="J473" s="231"/>
      <c r="K473" s="231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1"/>
      <c r="Y473" s="231"/>
      <c r="Z473" s="231"/>
      <c r="AA473" s="231"/>
      <c r="AB473" s="231"/>
      <c r="AC473" s="231"/>
      <c r="AD473" s="231"/>
      <c r="AE473" s="231"/>
      <c r="AF473" s="231"/>
      <c r="AG473" s="231"/>
      <c r="AH473" s="231"/>
      <c r="AI473" s="231"/>
      <c r="AJ473" s="231"/>
      <c r="AK473" s="231"/>
      <c r="AL473" s="231"/>
      <c r="AM473" s="231"/>
      <c r="AN473" s="231"/>
      <c r="AO473" s="231"/>
      <c r="AP473" s="231"/>
      <c r="AQ473" s="231"/>
      <c r="AR473" s="231"/>
      <c r="AS473" s="231"/>
      <c r="AT473" s="231"/>
    </row>
    <row r="474" spans="1:46" s="102" customFormat="1" ht="31.5" x14ac:dyDescent="0.2">
      <c r="A474" s="142" t="s">
        <v>134</v>
      </c>
      <c r="B474" s="34">
        <v>912</v>
      </c>
      <c r="C474" s="64" t="s">
        <v>54</v>
      </c>
      <c r="D474" s="64" t="s">
        <v>73</v>
      </c>
      <c r="E474" s="64" t="s">
        <v>743</v>
      </c>
      <c r="F474" s="65">
        <v>414</v>
      </c>
      <c r="G474" s="93">
        <v>40000</v>
      </c>
      <c r="H474" s="94">
        <v>0</v>
      </c>
      <c r="I474" s="231"/>
      <c r="J474" s="231"/>
      <c r="K474" s="231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1"/>
      <c r="Y474" s="231"/>
      <c r="Z474" s="231"/>
      <c r="AA474" s="231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231"/>
      <c r="AM474" s="231"/>
      <c r="AN474" s="231"/>
      <c r="AO474" s="231"/>
      <c r="AP474" s="231"/>
      <c r="AQ474" s="231"/>
      <c r="AR474" s="231"/>
      <c r="AS474" s="231"/>
      <c r="AT474" s="231"/>
    </row>
    <row r="475" spans="1:46" s="102" customFormat="1" ht="31.5" x14ac:dyDescent="0.2">
      <c r="A475" s="136" t="s">
        <v>740</v>
      </c>
      <c r="B475" s="37">
        <v>912</v>
      </c>
      <c r="C475" s="17" t="s">
        <v>54</v>
      </c>
      <c r="D475" s="17" t="s">
        <v>73</v>
      </c>
      <c r="E475" s="17" t="s">
        <v>744</v>
      </c>
      <c r="F475" s="16"/>
      <c r="G475" s="91">
        <f t="shared" ref="G475:H477" si="120">G476</f>
        <v>87165</v>
      </c>
      <c r="H475" s="92">
        <f t="shared" si="120"/>
        <v>87165</v>
      </c>
      <c r="I475" s="231"/>
      <c r="J475" s="231"/>
      <c r="K475" s="231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1"/>
      <c r="Y475" s="231"/>
      <c r="Z475" s="231"/>
      <c r="AA475" s="231"/>
      <c r="AB475" s="231"/>
      <c r="AC475" s="231"/>
      <c r="AD475" s="231"/>
      <c r="AE475" s="231"/>
      <c r="AF475" s="231"/>
      <c r="AG475" s="231"/>
      <c r="AH475" s="231"/>
      <c r="AI475" s="231"/>
      <c r="AJ475" s="231"/>
      <c r="AK475" s="231"/>
      <c r="AL475" s="231"/>
      <c r="AM475" s="231"/>
      <c r="AN475" s="231"/>
      <c r="AO475" s="231"/>
      <c r="AP475" s="231"/>
      <c r="AQ475" s="231"/>
      <c r="AR475" s="231"/>
      <c r="AS475" s="231"/>
      <c r="AT475" s="231"/>
    </row>
    <row r="476" spans="1:46" s="102" customFormat="1" ht="31.5" x14ac:dyDescent="0.2">
      <c r="A476" s="137" t="s">
        <v>18</v>
      </c>
      <c r="B476" s="34">
        <v>912</v>
      </c>
      <c r="C476" s="64" t="s">
        <v>54</v>
      </c>
      <c r="D476" s="64" t="s">
        <v>73</v>
      </c>
      <c r="E476" s="64" t="s">
        <v>744</v>
      </c>
      <c r="F476" s="65">
        <v>600</v>
      </c>
      <c r="G476" s="93">
        <f t="shared" si="120"/>
        <v>87165</v>
      </c>
      <c r="H476" s="94">
        <f t="shared" si="120"/>
        <v>87165</v>
      </c>
      <c r="I476" s="231"/>
      <c r="J476" s="231"/>
      <c r="K476" s="231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231"/>
      <c r="AM476" s="231"/>
      <c r="AN476" s="231"/>
      <c r="AO476" s="231"/>
      <c r="AP476" s="231"/>
      <c r="AQ476" s="231"/>
      <c r="AR476" s="231"/>
      <c r="AS476" s="231"/>
      <c r="AT476" s="231"/>
    </row>
    <row r="477" spans="1:46" s="102" customFormat="1" ht="18.75" x14ac:dyDescent="0.2">
      <c r="A477" s="142" t="s">
        <v>25</v>
      </c>
      <c r="B477" s="34">
        <v>912</v>
      </c>
      <c r="C477" s="64" t="s">
        <v>54</v>
      </c>
      <c r="D477" s="64" t="s">
        <v>73</v>
      </c>
      <c r="E477" s="64" t="s">
        <v>744</v>
      </c>
      <c r="F477" s="65">
        <v>610</v>
      </c>
      <c r="G477" s="93">
        <f t="shared" si="120"/>
        <v>87165</v>
      </c>
      <c r="H477" s="94">
        <f t="shared" si="120"/>
        <v>87165</v>
      </c>
      <c r="I477" s="231"/>
      <c r="J477" s="231"/>
      <c r="K477" s="231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1"/>
      <c r="Y477" s="231"/>
      <c r="Z477" s="231"/>
      <c r="AA477" s="231"/>
      <c r="AB477" s="231"/>
      <c r="AC477" s="231"/>
      <c r="AD477" s="231"/>
      <c r="AE477" s="231"/>
      <c r="AF477" s="231"/>
      <c r="AG477" s="231"/>
      <c r="AH477" s="231"/>
      <c r="AI477" s="231"/>
      <c r="AJ477" s="231"/>
      <c r="AK477" s="231"/>
      <c r="AL477" s="231"/>
      <c r="AM477" s="231"/>
      <c r="AN477" s="231"/>
      <c r="AO477" s="231"/>
      <c r="AP477" s="231"/>
      <c r="AQ477" s="231"/>
      <c r="AR477" s="231"/>
      <c r="AS477" s="231"/>
      <c r="AT477" s="231"/>
    </row>
    <row r="478" spans="1:46" s="102" customFormat="1" ht="47.25" x14ac:dyDescent="0.2">
      <c r="A478" s="137" t="s">
        <v>142</v>
      </c>
      <c r="B478" s="34">
        <v>912</v>
      </c>
      <c r="C478" s="64" t="s">
        <v>54</v>
      </c>
      <c r="D478" s="64" t="s">
        <v>73</v>
      </c>
      <c r="E478" s="64" t="s">
        <v>744</v>
      </c>
      <c r="F478" s="65">
        <v>611</v>
      </c>
      <c r="G478" s="93">
        <v>87165</v>
      </c>
      <c r="H478" s="94">
        <v>87165</v>
      </c>
      <c r="I478" s="231"/>
      <c r="J478" s="231"/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31"/>
      <c r="AS478" s="231"/>
      <c r="AT478" s="231"/>
    </row>
    <row r="479" spans="1:46" s="102" customFormat="1" ht="31.5" x14ac:dyDescent="0.2">
      <c r="A479" s="136" t="s">
        <v>741</v>
      </c>
      <c r="B479" s="37">
        <v>912</v>
      </c>
      <c r="C479" s="17" t="s">
        <v>54</v>
      </c>
      <c r="D479" s="17" t="s">
        <v>73</v>
      </c>
      <c r="E479" s="17" t="s">
        <v>745</v>
      </c>
      <c r="F479" s="16"/>
      <c r="G479" s="91">
        <f t="shared" ref="G479:H481" si="121">G480</f>
        <v>2000</v>
      </c>
      <c r="H479" s="92">
        <f t="shared" si="121"/>
        <v>2000</v>
      </c>
      <c r="I479" s="231"/>
      <c r="J479" s="231"/>
      <c r="K479" s="231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1"/>
      <c r="Y479" s="231"/>
      <c r="Z479" s="231"/>
      <c r="AA479" s="231"/>
      <c r="AB479" s="231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</row>
    <row r="480" spans="1:46" s="102" customFormat="1" ht="31.5" x14ac:dyDescent="0.2">
      <c r="A480" s="137" t="s">
        <v>18</v>
      </c>
      <c r="B480" s="34">
        <v>912</v>
      </c>
      <c r="C480" s="64" t="s">
        <v>54</v>
      </c>
      <c r="D480" s="64" t="s">
        <v>73</v>
      </c>
      <c r="E480" s="64" t="s">
        <v>745</v>
      </c>
      <c r="F480" s="65">
        <v>600</v>
      </c>
      <c r="G480" s="93">
        <f t="shared" si="121"/>
        <v>2000</v>
      </c>
      <c r="H480" s="94">
        <f t="shared" si="121"/>
        <v>2000</v>
      </c>
      <c r="I480" s="231"/>
      <c r="J480" s="231"/>
      <c r="K480" s="231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1"/>
      <c r="Y480" s="231"/>
      <c r="Z480" s="231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</row>
    <row r="481" spans="1:46" s="102" customFormat="1" ht="18.75" x14ac:dyDescent="0.2">
      <c r="A481" s="142" t="s">
        <v>25</v>
      </c>
      <c r="B481" s="34">
        <v>912</v>
      </c>
      <c r="C481" s="64" t="s">
        <v>54</v>
      </c>
      <c r="D481" s="64" t="s">
        <v>73</v>
      </c>
      <c r="E481" s="64" t="s">
        <v>745</v>
      </c>
      <c r="F481" s="65">
        <v>610</v>
      </c>
      <c r="G481" s="93">
        <f t="shared" si="121"/>
        <v>2000</v>
      </c>
      <c r="H481" s="94">
        <f t="shared" si="121"/>
        <v>2000</v>
      </c>
      <c r="I481" s="231"/>
      <c r="J481" s="231"/>
      <c r="K481" s="231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1"/>
      <c r="Y481" s="231"/>
      <c r="Z481" s="231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</row>
    <row r="482" spans="1:46" s="102" customFormat="1" ht="18.75" x14ac:dyDescent="0.2">
      <c r="A482" s="142" t="s">
        <v>136</v>
      </c>
      <c r="B482" s="34">
        <v>912</v>
      </c>
      <c r="C482" s="64" t="s">
        <v>54</v>
      </c>
      <c r="D482" s="64" t="s">
        <v>73</v>
      </c>
      <c r="E482" s="64" t="s">
        <v>745</v>
      </c>
      <c r="F482" s="65">
        <v>612</v>
      </c>
      <c r="G482" s="93">
        <v>2000</v>
      </c>
      <c r="H482" s="94">
        <v>2000</v>
      </c>
      <c r="I482" s="231"/>
      <c r="J482" s="231"/>
      <c r="K482" s="231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1"/>
      <c r="Y482" s="231"/>
      <c r="Z482" s="231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</row>
    <row r="483" spans="1:46" s="102" customFormat="1" ht="47.25" x14ac:dyDescent="0.2">
      <c r="A483" s="140" t="s">
        <v>742</v>
      </c>
      <c r="B483" s="21">
        <v>912</v>
      </c>
      <c r="C483" s="15" t="s">
        <v>54</v>
      </c>
      <c r="D483" s="15" t="s">
        <v>73</v>
      </c>
      <c r="E483" s="15" t="s">
        <v>239</v>
      </c>
      <c r="F483" s="15"/>
      <c r="G483" s="71">
        <f t="shared" ref="G483:H483" si="122">G484+G488</f>
        <v>11350</v>
      </c>
      <c r="H483" s="82">
        <f t="shared" si="122"/>
        <v>11525</v>
      </c>
      <c r="I483" s="231"/>
      <c r="J483" s="231"/>
      <c r="K483" s="231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1"/>
      <c r="Y483" s="231"/>
      <c r="Z483" s="231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</row>
    <row r="484" spans="1:46" s="102" customFormat="1" ht="31.5" x14ac:dyDescent="0.2">
      <c r="A484" s="136" t="s">
        <v>401</v>
      </c>
      <c r="B484" s="37">
        <v>912</v>
      </c>
      <c r="C484" s="17" t="s">
        <v>54</v>
      </c>
      <c r="D484" s="17" t="s">
        <v>73</v>
      </c>
      <c r="E484" s="17" t="s">
        <v>240</v>
      </c>
      <c r="F484" s="17"/>
      <c r="G484" s="91">
        <f t="shared" ref="G484:H486" si="123">G485</f>
        <v>1200</v>
      </c>
      <c r="H484" s="92">
        <f t="shared" si="123"/>
        <v>1200</v>
      </c>
      <c r="I484" s="231"/>
      <c r="J484" s="231"/>
      <c r="K484" s="231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1"/>
      <c r="Y484" s="231"/>
      <c r="Z484" s="231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</row>
    <row r="485" spans="1:46" s="102" customFormat="1" ht="31.5" x14ac:dyDescent="0.2">
      <c r="A485" s="142" t="s">
        <v>22</v>
      </c>
      <c r="B485" s="34">
        <v>912</v>
      </c>
      <c r="C485" s="64" t="s">
        <v>54</v>
      </c>
      <c r="D485" s="64" t="s">
        <v>73</v>
      </c>
      <c r="E485" s="64" t="s">
        <v>240</v>
      </c>
      <c r="F485" s="64" t="s">
        <v>15</v>
      </c>
      <c r="G485" s="93">
        <f t="shared" si="123"/>
        <v>1200</v>
      </c>
      <c r="H485" s="94">
        <f t="shared" si="123"/>
        <v>1200</v>
      </c>
      <c r="I485" s="231"/>
      <c r="J485" s="231"/>
      <c r="K485" s="231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1"/>
      <c r="Y485" s="231"/>
      <c r="Z485" s="231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</row>
    <row r="486" spans="1:46" s="102" customFormat="1" ht="31.5" x14ac:dyDescent="0.2">
      <c r="A486" s="142" t="s">
        <v>17</v>
      </c>
      <c r="B486" s="34">
        <v>912</v>
      </c>
      <c r="C486" s="64" t="s">
        <v>54</v>
      </c>
      <c r="D486" s="64" t="s">
        <v>73</v>
      </c>
      <c r="E486" s="64" t="s">
        <v>240</v>
      </c>
      <c r="F486" s="64" t="s">
        <v>16</v>
      </c>
      <c r="G486" s="93">
        <f t="shared" si="123"/>
        <v>1200</v>
      </c>
      <c r="H486" s="94">
        <f t="shared" si="123"/>
        <v>1200</v>
      </c>
      <c r="I486" s="231"/>
      <c r="J486" s="231"/>
      <c r="K486" s="231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1"/>
      <c r="Y486" s="231"/>
      <c r="Z486" s="231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</row>
    <row r="487" spans="1:46" s="102" customFormat="1" ht="18.75" x14ac:dyDescent="0.2">
      <c r="A487" s="137" t="s">
        <v>826</v>
      </c>
      <c r="B487" s="34">
        <v>912</v>
      </c>
      <c r="C487" s="64" t="s">
        <v>54</v>
      </c>
      <c r="D487" s="64" t="s">
        <v>73</v>
      </c>
      <c r="E487" s="64" t="s">
        <v>240</v>
      </c>
      <c r="F487" s="64" t="s">
        <v>126</v>
      </c>
      <c r="G487" s="93">
        <v>1200</v>
      </c>
      <c r="H487" s="94">
        <v>1200</v>
      </c>
      <c r="I487" s="231"/>
      <c r="J487" s="231"/>
      <c r="K487" s="231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1"/>
      <c r="Y487" s="231"/>
      <c r="Z487" s="231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</row>
    <row r="488" spans="1:46" s="102" customFormat="1" ht="18.75" x14ac:dyDescent="0.2">
      <c r="A488" s="136" t="s">
        <v>241</v>
      </c>
      <c r="B488" s="37">
        <v>912</v>
      </c>
      <c r="C488" s="17" t="s">
        <v>54</v>
      </c>
      <c r="D488" s="17" t="s">
        <v>73</v>
      </c>
      <c r="E488" s="17" t="s">
        <v>242</v>
      </c>
      <c r="F488" s="17"/>
      <c r="G488" s="91">
        <f t="shared" ref="G488:H490" si="124">G489</f>
        <v>10150</v>
      </c>
      <c r="H488" s="92">
        <f t="shared" si="124"/>
        <v>10325</v>
      </c>
      <c r="I488" s="231"/>
      <c r="J488" s="231"/>
      <c r="K488" s="231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1"/>
      <c r="Y488" s="231"/>
      <c r="Z488" s="231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</row>
    <row r="489" spans="1:46" s="102" customFormat="1" ht="31.5" x14ac:dyDescent="0.2">
      <c r="A489" s="142" t="s">
        <v>22</v>
      </c>
      <c r="B489" s="34">
        <v>912</v>
      </c>
      <c r="C489" s="64" t="s">
        <v>54</v>
      </c>
      <c r="D489" s="64" t="s">
        <v>73</v>
      </c>
      <c r="E489" s="64" t="s">
        <v>242</v>
      </c>
      <c r="F489" s="64" t="s">
        <v>15</v>
      </c>
      <c r="G489" s="93">
        <f t="shared" si="124"/>
        <v>10150</v>
      </c>
      <c r="H489" s="94">
        <f t="shared" si="124"/>
        <v>10325</v>
      </c>
      <c r="I489" s="231"/>
      <c r="J489" s="231"/>
      <c r="K489" s="231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1"/>
      <c r="Y489" s="231"/>
      <c r="Z489" s="231"/>
      <c r="AA489" s="231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</row>
    <row r="490" spans="1:46" s="102" customFormat="1" ht="31.5" x14ac:dyDescent="0.2">
      <c r="A490" s="142" t="s">
        <v>17</v>
      </c>
      <c r="B490" s="34">
        <v>912</v>
      </c>
      <c r="C490" s="64" t="s">
        <v>54</v>
      </c>
      <c r="D490" s="64" t="s">
        <v>73</v>
      </c>
      <c r="E490" s="64" t="s">
        <v>242</v>
      </c>
      <c r="F490" s="64" t="s">
        <v>16</v>
      </c>
      <c r="G490" s="93">
        <f t="shared" si="124"/>
        <v>10150</v>
      </c>
      <c r="H490" s="94">
        <f t="shared" si="124"/>
        <v>10325</v>
      </c>
      <c r="I490" s="231"/>
      <c r="J490" s="231"/>
      <c r="K490" s="231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1"/>
      <c r="Y490" s="231"/>
      <c r="Z490" s="231"/>
      <c r="AA490" s="231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</row>
    <row r="491" spans="1:46" s="102" customFormat="1" ht="18.75" x14ac:dyDescent="0.2">
      <c r="A491" s="137" t="s">
        <v>826</v>
      </c>
      <c r="B491" s="34">
        <v>912</v>
      </c>
      <c r="C491" s="64" t="s">
        <v>54</v>
      </c>
      <c r="D491" s="64" t="s">
        <v>73</v>
      </c>
      <c r="E491" s="64" t="s">
        <v>242</v>
      </c>
      <c r="F491" s="64" t="s">
        <v>126</v>
      </c>
      <c r="G491" s="93">
        <v>10150</v>
      </c>
      <c r="H491" s="94">
        <v>10325</v>
      </c>
      <c r="I491" s="231"/>
      <c r="J491" s="231"/>
      <c r="K491" s="231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1"/>
      <c r="Y491" s="231"/>
      <c r="Z491" s="231"/>
      <c r="AA491" s="231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</row>
    <row r="492" spans="1:46" s="102" customFormat="1" x14ac:dyDescent="0.2">
      <c r="A492" s="151" t="s">
        <v>190</v>
      </c>
      <c r="B492" s="2">
        <v>912</v>
      </c>
      <c r="C492" s="15" t="s">
        <v>54</v>
      </c>
      <c r="D492" s="15" t="s">
        <v>76</v>
      </c>
      <c r="E492" s="20"/>
      <c r="F492" s="7"/>
      <c r="G492" s="71">
        <f>G493+G520+G527</f>
        <v>51964</v>
      </c>
      <c r="H492" s="82">
        <f>H493+H520+H527</f>
        <v>55757</v>
      </c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</row>
    <row r="493" spans="1:46" s="59" customFormat="1" ht="47.25" x14ac:dyDescent="0.2">
      <c r="A493" s="140" t="s">
        <v>803</v>
      </c>
      <c r="B493" s="2">
        <v>912</v>
      </c>
      <c r="C493" s="15" t="s">
        <v>54</v>
      </c>
      <c r="D493" s="15" t="s">
        <v>76</v>
      </c>
      <c r="E493" s="15" t="s">
        <v>253</v>
      </c>
      <c r="F493" s="15"/>
      <c r="G493" s="71">
        <f>G494+G507</f>
        <v>9762</v>
      </c>
      <c r="H493" s="82">
        <f>H494+H507</f>
        <v>10430</v>
      </c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27"/>
      <c r="Y493" s="227"/>
      <c r="Z493" s="227"/>
      <c r="AA493" s="227"/>
      <c r="AB493" s="227"/>
      <c r="AC493" s="227"/>
      <c r="AD493" s="227"/>
      <c r="AE493" s="227"/>
      <c r="AF493" s="227"/>
      <c r="AG493" s="227"/>
      <c r="AH493" s="227"/>
      <c r="AI493" s="227"/>
      <c r="AJ493" s="227"/>
      <c r="AK493" s="227"/>
      <c r="AL493" s="227"/>
      <c r="AM493" s="227"/>
      <c r="AN493" s="227"/>
      <c r="AO493" s="227"/>
      <c r="AP493" s="227"/>
      <c r="AQ493" s="227"/>
      <c r="AR493" s="227"/>
      <c r="AS493" s="227"/>
      <c r="AT493" s="227"/>
    </row>
    <row r="494" spans="1:46" s="59" customFormat="1" ht="63" x14ac:dyDescent="0.2">
      <c r="A494" s="140" t="s">
        <v>475</v>
      </c>
      <c r="B494" s="2">
        <v>912</v>
      </c>
      <c r="C494" s="15" t="s">
        <v>54</v>
      </c>
      <c r="D494" s="15" t="s">
        <v>76</v>
      </c>
      <c r="E494" s="15" t="s">
        <v>254</v>
      </c>
      <c r="F494" s="15"/>
      <c r="G494" s="71">
        <f>G495+G503</f>
        <v>1462</v>
      </c>
      <c r="H494" s="82">
        <f>H495+H503</f>
        <v>1960</v>
      </c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27"/>
      <c r="Y494" s="227"/>
      <c r="Z494" s="227"/>
      <c r="AA494" s="227"/>
      <c r="AB494" s="227"/>
      <c r="AC494" s="227"/>
      <c r="AD494" s="227"/>
      <c r="AE494" s="227"/>
      <c r="AF494" s="227"/>
      <c r="AG494" s="227"/>
      <c r="AH494" s="227"/>
      <c r="AI494" s="227"/>
      <c r="AJ494" s="227"/>
      <c r="AK494" s="227"/>
      <c r="AL494" s="227"/>
      <c r="AM494" s="227"/>
      <c r="AN494" s="227"/>
      <c r="AO494" s="227"/>
      <c r="AP494" s="227"/>
      <c r="AQ494" s="227"/>
      <c r="AR494" s="227"/>
      <c r="AS494" s="227"/>
      <c r="AT494" s="227"/>
    </row>
    <row r="495" spans="1:46" s="105" customFormat="1" ht="47.25" x14ac:dyDescent="0.2">
      <c r="A495" s="136" t="s">
        <v>118</v>
      </c>
      <c r="B495" s="16">
        <v>912</v>
      </c>
      <c r="C495" s="17" t="s">
        <v>54</v>
      </c>
      <c r="D495" s="17" t="s">
        <v>76</v>
      </c>
      <c r="E495" s="17" t="s">
        <v>255</v>
      </c>
      <c r="F495" s="17"/>
      <c r="G495" s="91">
        <f>G496+G500</f>
        <v>1062</v>
      </c>
      <c r="H495" s="92">
        <f>H496+H500</f>
        <v>1560</v>
      </c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  <c r="AH495" s="229"/>
      <c r="AI495" s="229"/>
      <c r="AJ495" s="229"/>
      <c r="AK495" s="229"/>
      <c r="AL495" s="229"/>
      <c r="AM495" s="229"/>
      <c r="AN495" s="229"/>
      <c r="AO495" s="229"/>
      <c r="AP495" s="229"/>
      <c r="AQ495" s="229"/>
      <c r="AR495" s="229"/>
      <c r="AS495" s="229"/>
      <c r="AT495" s="229"/>
    </row>
    <row r="496" spans="1:46" s="59" customFormat="1" ht="31.5" x14ac:dyDescent="0.2">
      <c r="A496" s="137" t="s">
        <v>18</v>
      </c>
      <c r="B496" s="65">
        <v>912</v>
      </c>
      <c r="C496" s="64" t="s">
        <v>54</v>
      </c>
      <c r="D496" s="65" t="s">
        <v>76</v>
      </c>
      <c r="E496" s="64" t="s">
        <v>255</v>
      </c>
      <c r="F496" s="64" t="s">
        <v>20</v>
      </c>
      <c r="G496" s="93">
        <f>G497</f>
        <v>222</v>
      </c>
      <c r="H496" s="94">
        <f>H497</f>
        <v>600</v>
      </c>
      <c r="I496" s="227"/>
      <c r="J496" s="227"/>
      <c r="K496" s="227"/>
      <c r="L496" s="227"/>
      <c r="M496" s="227"/>
      <c r="N496" s="227"/>
      <c r="O496" s="227"/>
      <c r="P496" s="227"/>
      <c r="Q496" s="227"/>
      <c r="R496" s="227"/>
      <c r="S496" s="227"/>
      <c r="T496" s="227"/>
      <c r="U496" s="227"/>
      <c r="V496" s="227"/>
      <c r="W496" s="227"/>
      <c r="X496" s="227"/>
      <c r="Y496" s="227"/>
      <c r="Z496" s="227"/>
      <c r="AA496" s="227"/>
      <c r="AB496" s="227"/>
      <c r="AC496" s="227"/>
      <c r="AD496" s="227"/>
      <c r="AE496" s="227"/>
      <c r="AF496" s="227"/>
      <c r="AG496" s="227"/>
      <c r="AH496" s="227"/>
      <c r="AI496" s="227"/>
      <c r="AJ496" s="227"/>
      <c r="AK496" s="227"/>
      <c r="AL496" s="227"/>
      <c r="AM496" s="227"/>
      <c r="AN496" s="227"/>
      <c r="AO496" s="227"/>
      <c r="AP496" s="227"/>
      <c r="AQ496" s="227"/>
      <c r="AR496" s="227"/>
      <c r="AS496" s="227"/>
      <c r="AT496" s="227"/>
    </row>
    <row r="497" spans="1:46" s="59" customFormat="1" ht="33" customHeight="1" x14ac:dyDescent="0.2">
      <c r="A497" s="137" t="s">
        <v>27</v>
      </c>
      <c r="B497" s="65">
        <v>912</v>
      </c>
      <c r="C497" s="64" t="s">
        <v>54</v>
      </c>
      <c r="D497" s="65" t="s">
        <v>76</v>
      </c>
      <c r="E497" s="64" t="s">
        <v>255</v>
      </c>
      <c r="F497" s="64" t="s">
        <v>0</v>
      </c>
      <c r="G497" s="93">
        <f>G498+G499</f>
        <v>222</v>
      </c>
      <c r="H497" s="94">
        <f>H498+H499</f>
        <v>600</v>
      </c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27"/>
      <c r="Y497" s="227"/>
      <c r="Z497" s="227"/>
      <c r="AA497" s="227"/>
      <c r="AB497" s="227"/>
      <c r="AC497" s="227"/>
      <c r="AD497" s="227"/>
      <c r="AE497" s="227"/>
      <c r="AF497" s="227"/>
      <c r="AG497" s="227"/>
      <c r="AH497" s="227"/>
      <c r="AI497" s="227"/>
      <c r="AJ497" s="227"/>
      <c r="AK497" s="227"/>
      <c r="AL497" s="227"/>
      <c r="AM497" s="227"/>
      <c r="AN497" s="227"/>
      <c r="AO497" s="227"/>
      <c r="AP497" s="227"/>
      <c r="AQ497" s="227"/>
      <c r="AR497" s="227"/>
      <c r="AS497" s="227"/>
      <c r="AT497" s="227"/>
    </row>
    <row r="498" spans="1:46" s="59" customFormat="1" ht="31.5" x14ac:dyDescent="0.2">
      <c r="A498" s="137" t="s">
        <v>931</v>
      </c>
      <c r="B498" s="34">
        <v>912</v>
      </c>
      <c r="C498" s="64" t="s">
        <v>54</v>
      </c>
      <c r="D498" s="65" t="s">
        <v>76</v>
      </c>
      <c r="E498" s="64" t="s">
        <v>255</v>
      </c>
      <c r="F498" s="64" t="s">
        <v>667</v>
      </c>
      <c r="G498" s="93">
        <v>132</v>
      </c>
      <c r="H498" s="94">
        <v>300</v>
      </c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27"/>
      <c r="Y498" s="227"/>
      <c r="Z498" s="227"/>
      <c r="AA498" s="227"/>
      <c r="AB498" s="227"/>
      <c r="AC498" s="227"/>
      <c r="AD498" s="227"/>
      <c r="AE498" s="227"/>
      <c r="AF498" s="227"/>
      <c r="AG498" s="227"/>
      <c r="AH498" s="227"/>
      <c r="AI498" s="227"/>
      <c r="AJ498" s="227"/>
      <c r="AK498" s="227"/>
      <c r="AL498" s="227"/>
      <c r="AM498" s="227"/>
      <c r="AN498" s="227"/>
      <c r="AO498" s="227"/>
      <c r="AP498" s="227"/>
      <c r="AQ498" s="227"/>
      <c r="AR498" s="227"/>
      <c r="AS498" s="227"/>
      <c r="AT498" s="227"/>
    </row>
    <row r="499" spans="1:46" s="59" customFormat="1" ht="94.5" customHeight="1" x14ac:dyDescent="0.2">
      <c r="A499" s="137" t="s">
        <v>919</v>
      </c>
      <c r="B499" s="65">
        <v>912</v>
      </c>
      <c r="C499" s="64" t="s">
        <v>54</v>
      </c>
      <c r="D499" s="65" t="s">
        <v>76</v>
      </c>
      <c r="E499" s="64" t="s">
        <v>255</v>
      </c>
      <c r="F499" s="64" t="s">
        <v>668</v>
      </c>
      <c r="G499" s="93">
        <v>90</v>
      </c>
      <c r="H499" s="94">
        <v>300</v>
      </c>
      <c r="I499" s="227"/>
      <c r="J499" s="227"/>
      <c r="K499" s="227"/>
      <c r="L499" s="227"/>
      <c r="M499" s="227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  <c r="AJ499" s="227"/>
      <c r="AK499" s="227"/>
      <c r="AL499" s="227"/>
      <c r="AM499" s="227"/>
      <c r="AN499" s="227"/>
      <c r="AO499" s="227"/>
      <c r="AP499" s="227"/>
      <c r="AQ499" s="227"/>
      <c r="AR499" s="227"/>
      <c r="AS499" s="227"/>
      <c r="AT499" s="227"/>
    </row>
    <row r="500" spans="1:46" s="59" customFormat="1" ht="15.75" customHeight="1" x14ac:dyDescent="0.2">
      <c r="A500" s="137" t="s">
        <v>13</v>
      </c>
      <c r="B500" s="65">
        <v>912</v>
      </c>
      <c r="C500" s="64" t="s">
        <v>54</v>
      </c>
      <c r="D500" s="65" t="s">
        <v>76</v>
      </c>
      <c r="E500" s="64" t="s">
        <v>255</v>
      </c>
      <c r="F500" s="64" t="s">
        <v>14</v>
      </c>
      <c r="G500" s="93">
        <f>G501</f>
        <v>840</v>
      </c>
      <c r="H500" s="94">
        <f>H501</f>
        <v>960</v>
      </c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27"/>
      <c r="Y500" s="227"/>
      <c r="Z500" s="227"/>
      <c r="AA500" s="227"/>
      <c r="AB500" s="227"/>
      <c r="AC500" s="227"/>
      <c r="AD500" s="227"/>
      <c r="AE500" s="227"/>
      <c r="AF500" s="227"/>
      <c r="AG500" s="227"/>
      <c r="AH500" s="227"/>
      <c r="AI500" s="227"/>
      <c r="AJ500" s="227"/>
      <c r="AK500" s="227"/>
      <c r="AL500" s="227"/>
      <c r="AM500" s="227"/>
      <c r="AN500" s="227"/>
      <c r="AO500" s="227"/>
      <c r="AP500" s="227"/>
      <c r="AQ500" s="227"/>
      <c r="AR500" s="227"/>
      <c r="AS500" s="227"/>
      <c r="AT500" s="227"/>
    </row>
    <row r="501" spans="1:46" s="59" customFormat="1" ht="47.25" customHeight="1" x14ac:dyDescent="0.2">
      <c r="A501" s="138" t="s">
        <v>412</v>
      </c>
      <c r="B501" s="65">
        <v>912</v>
      </c>
      <c r="C501" s="64" t="s">
        <v>54</v>
      </c>
      <c r="D501" s="65" t="s">
        <v>76</v>
      </c>
      <c r="E501" s="64" t="s">
        <v>255</v>
      </c>
      <c r="F501" s="64" t="s">
        <v>12</v>
      </c>
      <c r="G501" s="93">
        <f>G502</f>
        <v>840</v>
      </c>
      <c r="H501" s="94">
        <f>H502</f>
        <v>960</v>
      </c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27"/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7"/>
      <c r="AT501" s="227"/>
    </row>
    <row r="502" spans="1:46" s="59" customFormat="1" ht="94.5" customHeight="1" x14ac:dyDescent="0.2">
      <c r="A502" s="138" t="s">
        <v>665</v>
      </c>
      <c r="B502" s="65">
        <v>912</v>
      </c>
      <c r="C502" s="64" t="s">
        <v>54</v>
      </c>
      <c r="D502" s="65" t="s">
        <v>76</v>
      </c>
      <c r="E502" s="64" t="s">
        <v>255</v>
      </c>
      <c r="F502" s="64" t="s">
        <v>669</v>
      </c>
      <c r="G502" s="93">
        <v>840</v>
      </c>
      <c r="H502" s="94">
        <v>960</v>
      </c>
      <c r="I502" s="227"/>
      <c r="J502" s="227"/>
      <c r="K502" s="227"/>
      <c r="L502" s="227"/>
      <c r="M502" s="227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  <c r="AJ502" s="227"/>
      <c r="AK502" s="227"/>
      <c r="AL502" s="227"/>
      <c r="AM502" s="227"/>
      <c r="AN502" s="227"/>
      <c r="AO502" s="227"/>
      <c r="AP502" s="227"/>
      <c r="AQ502" s="227"/>
      <c r="AR502" s="227"/>
      <c r="AS502" s="227"/>
      <c r="AT502" s="227"/>
    </row>
    <row r="503" spans="1:46" s="59" customFormat="1" ht="47.25" customHeight="1" x14ac:dyDescent="0.2">
      <c r="A503" s="136" t="s">
        <v>935</v>
      </c>
      <c r="B503" s="16">
        <v>912</v>
      </c>
      <c r="C503" s="17" t="s">
        <v>54</v>
      </c>
      <c r="D503" s="16" t="s">
        <v>76</v>
      </c>
      <c r="E503" s="17" t="s">
        <v>476</v>
      </c>
      <c r="F503" s="17"/>
      <c r="G503" s="91">
        <f t="shared" ref="G503:H505" si="125">G504</f>
        <v>400</v>
      </c>
      <c r="H503" s="92">
        <f t="shared" si="125"/>
        <v>400</v>
      </c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27"/>
      <c r="Y503" s="227"/>
      <c r="Z503" s="227"/>
      <c r="AA503" s="227"/>
      <c r="AB503" s="227"/>
      <c r="AC503" s="227"/>
      <c r="AD503" s="227"/>
      <c r="AE503" s="227"/>
      <c r="AF503" s="227"/>
      <c r="AG503" s="227"/>
      <c r="AH503" s="227"/>
      <c r="AI503" s="227"/>
      <c r="AJ503" s="227"/>
      <c r="AK503" s="227"/>
      <c r="AL503" s="227"/>
      <c r="AM503" s="227"/>
      <c r="AN503" s="227"/>
      <c r="AO503" s="227"/>
      <c r="AP503" s="227"/>
      <c r="AQ503" s="227"/>
      <c r="AR503" s="227"/>
      <c r="AS503" s="227"/>
      <c r="AT503" s="227"/>
    </row>
    <row r="504" spans="1:46" s="59" customFormat="1" ht="31.5" customHeight="1" x14ac:dyDescent="0.2">
      <c r="A504" s="137" t="s">
        <v>931</v>
      </c>
      <c r="B504" s="65">
        <v>912</v>
      </c>
      <c r="C504" s="64" t="s">
        <v>54</v>
      </c>
      <c r="D504" s="65" t="s">
        <v>76</v>
      </c>
      <c r="E504" s="64" t="s">
        <v>476</v>
      </c>
      <c r="F504" s="64" t="s">
        <v>20</v>
      </c>
      <c r="G504" s="93">
        <f t="shared" si="125"/>
        <v>400</v>
      </c>
      <c r="H504" s="94">
        <f t="shared" si="125"/>
        <v>400</v>
      </c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27"/>
      <c r="Y504" s="227"/>
      <c r="Z504" s="227"/>
      <c r="AA504" s="227"/>
      <c r="AB504" s="227"/>
      <c r="AC504" s="227"/>
      <c r="AD504" s="227"/>
      <c r="AE504" s="227"/>
      <c r="AF504" s="227"/>
      <c r="AG504" s="227"/>
      <c r="AH504" s="227"/>
      <c r="AI504" s="227"/>
      <c r="AJ504" s="227"/>
      <c r="AK504" s="227"/>
      <c r="AL504" s="227"/>
      <c r="AM504" s="227"/>
      <c r="AN504" s="227"/>
      <c r="AO504" s="227"/>
      <c r="AP504" s="227"/>
      <c r="AQ504" s="227"/>
      <c r="AR504" s="227"/>
      <c r="AS504" s="227"/>
      <c r="AT504" s="227"/>
    </row>
    <row r="505" spans="1:46" s="59" customFormat="1" ht="31.5" x14ac:dyDescent="0.2">
      <c r="A505" s="137" t="s">
        <v>27</v>
      </c>
      <c r="B505" s="65">
        <v>912</v>
      </c>
      <c r="C505" s="64" t="s">
        <v>54</v>
      </c>
      <c r="D505" s="65" t="s">
        <v>76</v>
      </c>
      <c r="E505" s="64" t="s">
        <v>476</v>
      </c>
      <c r="F505" s="64" t="s">
        <v>0</v>
      </c>
      <c r="G505" s="93">
        <f t="shared" si="125"/>
        <v>400</v>
      </c>
      <c r="H505" s="94">
        <f t="shared" si="125"/>
        <v>400</v>
      </c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27"/>
      <c r="Y505" s="227"/>
      <c r="Z505" s="227"/>
      <c r="AA505" s="227"/>
      <c r="AB505" s="227"/>
      <c r="AC505" s="227"/>
      <c r="AD505" s="227"/>
      <c r="AE505" s="227"/>
      <c r="AF505" s="227"/>
      <c r="AG505" s="227"/>
      <c r="AH505" s="227"/>
      <c r="AI505" s="227"/>
      <c r="AJ505" s="227"/>
      <c r="AK505" s="227"/>
      <c r="AL505" s="227"/>
      <c r="AM505" s="227"/>
      <c r="AN505" s="227"/>
      <c r="AO505" s="227"/>
      <c r="AP505" s="227"/>
      <c r="AQ505" s="227"/>
      <c r="AR505" s="227"/>
      <c r="AS505" s="227"/>
      <c r="AT505" s="227"/>
    </row>
    <row r="506" spans="1:46" s="59" customFormat="1" ht="63" x14ac:dyDescent="0.2">
      <c r="A506" s="137" t="s">
        <v>919</v>
      </c>
      <c r="B506" s="65">
        <v>912</v>
      </c>
      <c r="C506" s="64" t="s">
        <v>54</v>
      </c>
      <c r="D506" s="65" t="s">
        <v>76</v>
      </c>
      <c r="E506" s="64" t="s">
        <v>476</v>
      </c>
      <c r="F506" s="64" t="s">
        <v>668</v>
      </c>
      <c r="G506" s="93">
        <v>400</v>
      </c>
      <c r="H506" s="94">
        <v>400</v>
      </c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227"/>
      <c r="V506" s="227"/>
      <c r="W506" s="227"/>
      <c r="X506" s="227"/>
      <c r="Y506" s="227"/>
      <c r="Z506" s="227"/>
      <c r="AA506" s="227"/>
      <c r="AB506" s="227"/>
      <c r="AC506" s="227"/>
      <c r="AD506" s="227"/>
      <c r="AE506" s="227"/>
      <c r="AF506" s="227"/>
      <c r="AG506" s="227"/>
      <c r="AH506" s="227"/>
      <c r="AI506" s="227"/>
      <c r="AJ506" s="227"/>
      <c r="AK506" s="227"/>
      <c r="AL506" s="227"/>
      <c r="AM506" s="227"/>
      <c r="AN506" s="227"/>
      <c r="AO506" s="227"/>
      <c r="AP506" s="227"/>
      <c r="AQ506" s="227"/>
      <c r="AR506" s="227"/>
      <c r="AS506" s="227"/>
      <c r="AT506" s="227"/>
    </row>
    <row r="507" spans="1:46" s="59" customFormat="1" ht="47.25" x14ac:dyDescent="0.2">
      <c r="A507" s="140" t="s">
        <v>477</v>
      </c>
      <c r="B507" s="2">
        <v>912</v>
      </c>
      <c r="C507" s="15" t="s">
        <v>54</v>
      </c>
      <c r="D507" s="2" t="s">
        <v>76</v>
      </c>
      <c r="E507" s="24" t="s">
        <v>256</v>
      </c>
      <c r="F507" s="32"/>
      <c r="G507" s="71">
        <f>G508+G512+G516</f>
        <v>8300</v>
      </c>
      <c r="H507" s="82">
        <f>H508+H512+H516</f>
        <v>8470</v>
      </c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27"/>
      <c r="Y507" s="227"/>
      <c r="Z507" s="227"/>
      <c r="AA507" s="227"/>
      <c r="AB507" s="227"/>
      <c r="AC507" s="227"/>
      <c r="AD507" s="227"/>
      <c r="AE507" s="227"/>
      <c r="AF507" s="227"/>
      <c r="AG507" s="227"/>
      <c r="AH507" s="227"/>
      <c r="AI507" s="227"/>
      <c r="AJ507" s="227"/>
      <c r="AK507" s="227"/>
      <c r="AL507" s="227"/>
      <c r="AM507" s="227"/>
      <c r="AN507" s="227"/>
      <c r="AO507" s="227"/>
      <c r="AP507" s="227"/>
      <c r="AQ507" s="227"/>
      <c r="AR507" s="227"/>
      <c r="AS507" s="227"/>
      <c r="AT507" s="227"/>
    </row>
    <row r="508" spans="1:46" s="59" customFormat="1" ht="31.5" x14ac:dyDescent="0.2">
      <c r="A508" s="136" t="s">
        <v>257</v>
      </c>
      <c r="B508" s="16">
        <v>912</v>
      </c>
      <c r="C508" s="17" t="s">
        <v>54</v>
      </c>
      <c r="D508" s="16" t="s">
        <v>76</v>
      </c>
      <c r="E508" s="17" t="s">
        <v>478</v>
      </c>
      <c r="F508" s="17"/>
      <c r="G508" s="91">
        <f t="shared" ref="G508:H510" si="126">G509</f>
        <v>7800</v>
      </c>
      <c r="H508" s="92">
        <f t="shared" si="126"/>
        <v>7900</v>
      </c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27"/>
      <c r="Y508" s="227"/>
      <c r="Z508" s="227"/>
      <c r="AA508" s="227"/>
      <c r="AB508" s="227"/>
      <c r="AC508" s="227"/>
      <c r="AD508" s="227"/>
      <c r="AE508" s="227"/>
      <c r="AF508" s="227"/>
      <c r="AG508" s="227"/>
      <c r="AH508" s="227"/>
      <c r="AI508" s="227"/>
      <c r="AJ508" s="227"/>
      <c r="AK508" s="227"/>
      <c r="AL508" s="227"/>
      <c r="AM508" s="227"/>
      <c r="AN508" s="227"/>
      <c r="AO508" s="227"/>
      <c r="AP508" s="227"/>
      <c r="AQ508" s="227"/>
      <c r="AR508" s="227"/>
      <c r="AS508" s="227"/>
      <c r="AT508" s="227"/>
    </row>
    <row r="509" spans="1:46" s="59" customFormat="1" x14ac:dyDescent="0.2">
      <c r="A509" s="137" t="s">
        <v>13</v>
      </c>
      <c r="B509" s="65">
        <v>912</v>
      </c>
      <c r="C509" s="64" t="s">
        <v>54</v>
      </c>
      <c r="D509" s="65" t="s">
        <v>76</v>
      </c>
      <c r="E509" s="64" t="s">
        <v>478</v>
      </c>
      <c r="F509" s="64" t="s">
        <v>14</v>
      </c>
      <c r="G509" s="93">
        <f t="shared" si="126"/>
        <v>7800</v>
      </c>
      <c r="H509" s="94">
        <f t="shared" si="126"/>
        <v>7900</v>
      </c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27"/>
      <c r="Y509" s="227"/>
      <c r="Z509" s="227"/>
      <c r="AA509" s="227"/>
      <c r="AB509" s="227"/>
      <c r="AC509" s="227"/>
      <c r="AD509" s="227"/>
      <c r="AE509" s="227"/>
      <c r="AF509" s="227"/>
      <c r="AG509" s="227"/>
      <c r="AH509" s="227"/>
      <c r="AI509" s="227"/>
      <c r="AJ509" s="227"/>
      <c r="AK509" s="227"/>
      <c r="AL509" s="227"/>
      <c r="AM509" s="227"/>
      <c r="AN509" s="227"/>
      <c r="AO509" s="227"/>
      <c r="AP509" s="227"/>
      <c r="AQ509" s="227"/>
      <c r="AR509" s="227"/>
      <c r="AS509" s="227"/>
      <c r="AT509" s="227"/>
    </row>
    <row r="510" spans="1:46" s="59" customFormat="1" ht="47.25" x14ac:dyDescent="0.2">
      <c r="A510" s="138" t="s">
        <v>412</v>
      </c>
      <c r="B510" s="65">
        <v>912</v>
      </c>
      <c r="C510" s="64" t="s">
        <v>54</v>
      </c>
      <c r="D510" s="65" t="s">
        <v>76</v>
      </c>
      <c r="E510" s="64" t="s">
        <v>478</v>
      </c>
      <c r="F510" s="64" t="s">
        <v>12</v>
      </c>
      <c r="G510" s="93">
        <f t="shared" si="126"/>
        <v>7800</v>
      </c>
      <c r="H510" s="94">
        <f t="shared" si="126"/>
        <v>7900</v>
      </c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27"/>
      <c r="Y510" s="227"/>
      <c r="Z510" s="227"/>
      <c r="AA510" s="227"/>
      <c r="AB510" s="227"/>
      <c r="AC510" s="227"/>
      <c r="AD510" s="227"/>
      <c r="AE510" s="227"/>
      <c r="AF510" s="227"/>
      <c r="AG510" s="227"/>
      <c r="AH510" s="227"/>
      <c r="AI510" s="227"/>
      <c r="AJ510" s="227"/>
      <c r="AK510" s="227"/>
      <c r="AL510" s="227"/>
      <c r="AM510" s="227"/>
      <c r="AN510" s="227"/>
      <c r="AO510" s="227"/>
      <c r="AP510" s="227"/>
      <c r="AQ510" s="227"/>
      <c r="AR510" s="227"/>
      <c r="AS510" s="227"/>
      <c r="AT510" s="227"/>
    </row>
    <row r="511" spans="1:46" s="59" customFormat="1" ht="63" x14ac:dyDescent="0.2">
      <c r="A511" s="138" t="s">
        <v>666</v>
      </c>
      <c r="B511" s="34">
        <v>912</v>
      </c>
      <c r="C511" s="64" t="s">
        <v>54</v>
      </c>
      <c r="D511" s="65" t="s">
        <v>76</v>
      </c>
      <c r="E511" s="64" t="s">
        <v>478</v>
      </c>
      <c r="F511" s="64" t="s">
        <v>670</v>
      </c>
      <c r="G511" s="93">
        <v>7800</v>
      </c>
      <c r="H511" s="94">
        <v>7900</v>
      </c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27"/>
      <c r="Y511" s="227"/>
      <c r="Z511" s="227"/>
      <c r="AA511" s="227"/>
      <c r="AB511" s="227"/>
      <c r="AC511" s="227"/>
      <c r="AD511" s="227"/>
      <c r="AE511" s="227"/>
      <c r="AF511" s="227"/>
      <c r="AG511" s="227"/>
      <c r="AH511" s="227"/>
      <c r="AI511" s="227"/>
      <c r="AJ511" s="227"/>
      <c r="AK511" s="227"/>
      <c r="AL511" s="227"/>
      <c r="AM511" s="227"/>
      <c r="AN511" s="227"/>
      <c r="AO511" s="227"/>
      <c r="AP511" s="227"/>
      <c r="AQ511" s="227"/>
      <c r="AR511" s="227"/>
      <c r="AS511" s="227"/>
      <c r="AT511" s="227"/>
    </row>
    <row r="512" spans="1:46" s="59" customFormat="1" ht="31.5" x14ac:dyDescent="0.2">
      <c r="A512" s="136" t="s">
        <v>259</v>
      </c>
      <c r="B512" s="16">
        <v>912</v>
      </c>
      <c r="C512" s="17" t="s">
        <v>54</v>
      </c>
      <c r="D512" s="16" t="s">
        <v>76</v>
      </c>
      <c r="E512" s="17" t="s">
        <v>258</v>
      </c>
      <c r="F512" s="17"/>
      <c r="G512" s="91">
        <f t="shared" ref="G512:H514" si="127">G513</f>
        <v>150</v>
      </c>
      <c r="H512" s="92">
        <f t="shared" si="127"/>
        <v>170</v>
      </c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27"/>
      <c r="Y512" s="227"/>
      <c r="Z512" s="227"/>
      <c r="AA512" s="227"/>
      <c r="AB512" s="227"/>
      <c r="AC512" s="227"/>
      <c r="AD512" s="227"/>
      <c r="AE512" s="227"/>
      <c r="AF512" s="227"/>
      <c r="AG512" s="227"/>
      <c r="AH512" s="227"/>
      <c r="AI512" s="227"/>
      <c r="AJ512" s="227"/>
      <c r="AK512" s="227"/>
      <c r="AL512" s="227"/>
      <c r="AM512" s="227"/>
      <c r="AN512" s="227"/>
      <c r="AO512" s="227"/>
      <c r="AP512" s="227"/>
      <c r="AQ512" s="227"/>
      <c r="AR512" s="227"/>
      <c r="AS512" s="227"/>
      <c r="AT512" s="227"/>
    </row>
    <row r="513" spans="1:46" s="59" customFormat="1" ht="31.5" x14ac:dyDescent="0.2">
      <c r="A513" s="137" t="s">
        <v>18</v>
      </c>
      <c r="B513" s="65">
        <v>912</v>
      </c>
      <c r="C513" s="64" t="s">
        <v>54</v>
      </c>
      <c r="D513" s="65" t="s">
        <v>76</v>
      </c>
      <c r="E513" s="64" t="s">
        <v>258</v>
      </c>
      <c r="F513" s="64" t="s">
        <v>20</v>
      </c>
      <c r="G513" s="93">
        <f t="shared" si="127"/>
        <v>150</v>
      </c>
      <c r="H513" s="94">
        <f t="shared" si="127"/>
        <v>170</v>
      </c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7"/>
      <c r="Z513" s="227"/>
      <c r="AA513" s="227"/>
      <c r="AB513" s="227"/>
      <c r="AC513" s="227"/>
      <c r="AD513" s="227"/>
      <c r="AE513" s="227"/>
      <c r="AF513" s="227"/>
      <c r="AG513" s="227"/>
      <c r="AH513" s="227"/>
      <c r="AI513" s="227"/>
      <c r="AJ513" s="227"/>
      <c r="AK513" s="227"/>
      <c r="AL513" s="227"/>
      <c r="AM513" s="227"/>
      <c r="AN513" s="227"/>
      <c r="AO513" s="227"/>
      <c r="AP513" s="227"/>
      <c r="AQ513" s="227"/>
      <c r="AR513" s="227"/>
      <c r="AS513" s="227"/>
      <c r="AT513" s="227"/>
    </row>
    <row r="514" spans="1:46" s="59" customFormat="1" ht="31.5" x14ac:dyDescent="0.2">
      <c r="A514" s="137" t="s">
        <v>27</v>
      </c>
      <c r="B514" s="65">
        <v>912</v>
      </c>
      <c r="C514" s="64" t="s">
        <v>54</v>
      </c>
      <c r="D514" s="65" t="s">
        <v>76</v>
      </c>
      <c r="E514" s="64" t="s">
        <v>258</v>
      </c>
      <c r="F514" s="64" t="s">
        <v>0</v>
      </c>
      <c r="G514" s="93">
        <f t="shared" si="127"/>
        <v>150</v>
      </c>
      <c r="H514" s="94">
        <f t="shared" si="127"/>
        <v>170</v>
      </c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27"/>
      <c r="Y514" s="227"/>
      <c r="Z514" s="227"/>
      <c r="AA514" s="227"/>
      <c r="AB514" s="227"/>
      <c r="AC514" s="227"/>
      <c r="AD514" s="227"/>
      <c r="AE514" s="227"/>
      <c r="AF514" s="227"/>
      <c r="AG514" s="227"/>
      <c r="AH514" s="227"/>
      <c r="AI514" s="227"/>
      <c r="AJ514" s="227"/>
      <c r="AK514" s="227"/>
      <c r="AL514" s="227"/>
      <c r="AM514" s="227"/>
      <c r="AN514" s="227"/>
      <c r="AO514" s="227"/>
      <c r="AP514" s="227"/>
      <c r="AQ514" s="227"/>
      <c r="AR514" s="227"/>
      <c r="AS514" s="227"/>
      <c r="AT514" s="227"/>
    </row>
    <row r="515" spans="1:46" s="59" customFormat="1" ht="63" x14ac:dyDescent="0.2">
      <c r="A515" s="137" t="s">
        <v>919</v>
      </c>
      <c r="B515" s="65">
        <v>912</v>
      </c>
      <c r="C515" s="64" t="s">
        <v>54</v>
      </c>
      <c r="D515" s="65" t="s">
        <v>76</v>
      </c>
      <c r="E515" s="64" t="s">
        <v>258</v>
      </c>
      <c r="F515" s="64" t="s">
        <v>668</v>
      </c>
      <c r="G515" s="93">
        <v>150</v>
      </c>
      <c r="H515" s="94">
        <v>170</v>
      </c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27"/>
      <c r="Y515" s="227"/>
      <c r="Z515" s="227"/>
      <c r="AA515" s="227"/>
      <c r="AB515" s="227"/>
      <c r="AC515" s="227"/>
      <c r="AD515" s="227"/>
      <c r="AE515" s="227"/>
      <c r="AF515" s="227"/>
      <c r="AG515" s="227"/>
      <c r="AH515" s="227"/>
      <c r="AI515" s="227"/>
      <c r="AJ515" s="227"/>
      <c r="AK515" s="227"/>
      <c r="AL515" s="227"/>
      <c r="AM515" s="227"/>
      <c r="AN515" s="227"/>
      <c r="AO515" s="227"/>
      <c r="AP515" s="227"/>
      <c r="AQ515" s="227"/>
      <c r="AR515" s="227"/>
      <c r="AS515" s="227"/>
      <c r="AT515" s="227"/>
    </row>
    <row r="516" spans="1:46" s="59" customFormat="1" ht="31.5" x14ac:dyDescent="0.2">
      <c r="A516" s="136" t="s">
        <v>479</v>
      </c>
      <c r="B516" s="16">
        <v>912</v>
      </c>
      <c r="C516" s="17" t="s">
        <v>54</v>
      </c>
      <c r="D516" s="16" t="s">
        <v>76</v>
      </c>
      <c r="E516" s="17" t="s">
        <v>260</v>
      </c>
      <c r="F516" s="17"/>
      <c r="G516" s="91">
        <f t="shared" ref="G516:H518" si="128">G517</f>
        <v>350</v>
      </c>
      <c r="H516" s="92">
        <f t="shared" si="128"/>
        <v>400</v>
      </c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27"/>
      <c r="Y516" s="227"/>
      <c r="Z516" s="227"/>
      <c r="AA516" s="227"/>
      <c r="AB516" s="227"/>
      <c r="AC516" s="227"/>
      <c r="AD516" s="227"/>
      <c r="AE516" s="227"/>
      <c r="AF516" s="227"/>
      <c r="AG516" s="227"/>
      <c r="AH516" s="227"/>
      <c r="AI516" s="227"/>
      <c r="AJ516" s="227"/>
      <c r="AK516" s="227"/>
      <c r="AL516" s="227"/>
      <c r="AM516" s="227"/>
      <c r="AN516" s="227"/>
      <c r="AO516" s="227"/>
      <c r="AP516" s="227"/>
      <c r="AQ516" s="227"/>
      <c r="AR516" s="227"/>
      <c r="AS516" s="227"/>
      <c r="AT516" s="227"/>
    </row>
    <row r="517" spans="1:46" s="59" customFormat="1" ht="31.5" x14ac:dyDescent="0.2">
      <c r="A517" s="137" t="s">
        <v>18</v>
      </c>
      <c r="B517" s="65">
        <v>912</v>
      </c>
      <c r="C517" s="64" t="s">
        <v>54</v>
      </c>
      <c r="D517" s="65" t="s">
        <v>76</v>
      </c>
      <c r="E517" s="64" t="s">
        <v>260</v>
      </c>
      <c r="F517" s="64" t="s">
        <v>20</v>
      </c>
      <c r="G517" s="93">
        <f t="shared" si="128"/>
        <v>350</v>
      </c>
      <c r="H517" s="94">
        <f t="shared" si="128"/>
        <v>400</v>
      </c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27"/>
      <c r="Y517" s="227"/>
      <c r="Z517" s="227"/>
      <c r="AA517" s="227"/>
      <c r="AB517" s="227"/>
      <c r="AC517" s="227"/>
      <c r="AD517" s="227"/>
      <c r="AE517" s="227"/>
      <c r="AF517" s="227"/>
      <c r="AG517" s="227"/>
      <c r="AH517" s="227"/>
      <c r="AI517" s="227"/>
      <c r="AJ517" s="227"/>
      <c r="AK517" s="227"/>
      <c r="AL517" s="227"/>
      <c r="AM517" s="227"/>
      <c r="AN517" s="227"/>
      <c r="AO517" s="227"/>
      <c r="AP517" s="227"/>
      <c r="AQ517" s="227"/>
      <c r="AR517" s="227"/>
      <c r="AS517" s="227"/>
      <c r="AT517" s="227"/>
    </row>
    <row r="518" spans="1:46" s="59" customFormat="1" ht="31.5" x14ac:dyDescent="0.2">
      <c r="A518" s="137" t="s">
        <v>27</v>
      </c>
      <c r="B518" s="65">
        <v>912</v>
      </c>
      <c r="C518" s="64" t="s">
        <v>54</v>
      </c>
      <c r="D518" s="65" t="s">
        <v>76</v>
      </c>
      <c r="E518" s="64" t="s">
        <v>260</v>
      </c>
      <c r="F518" s="64" t="s">
        <v>0</v>
      </c>
      <c r="G518" s="93">
        <f t="shared" si="128"/>
        <v>350</v>
      </c>
      <c r="H518" s="94">
        <f t="shared" si="128"/>
        <v>400</v>
      </c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27"/>
      <c r="Y518" s="227"/>
      <c r="Z518" s="227"/>
      <c r="AA518" s="227"/>
      <c r="AB518" s="227"/>
      <c r="AC518" s="227"/>
      <c r="AD518" s="227"/>
      <c r="AE518" s="227"/>
      <c r="AF518" s="227"/>
      <c r="AG518" s="227"/>
      <c r="AH518" s="227"/>
      <c r="AI518" s="227"/>
      <c r="AJ518" s="227"/>
      <c r="AK518" s="227"/>
      <c r="AL518" s="227"/>
      <c r="AM518" s="227"/>
      <c r="AN518" s="227"/>
      <c r="AO518" s="227"/>
      <c r="AP518" s="227"/>
      <c r="AQ518" s="227"/>
      <c r="AR518" s="227"/>
      <c r="AS518" s="227"/>
      <c r="AT518" s="227"/>
    </row>
    <row r="519" spans="1:46" s="59" customFormat="1" ht="63" x14ac:dyDescent="0.2">
      <c r="A519" s="137" t="s">
        <v>919</v>
      </c>
      <c r="B519" s="65">
        <v>912</v>
      </c>
      <c r="C519" s="64" t="s">
        <v>54</v>
      </c>
      <c r="D519" s="65" t="s">
        <v>76</v>
      </c>
      <c r="E519" s="64" t="s">
        <v>260</v>
      </c>
      <c r="F519" s="64" t="s">
        <v>668</v>
      </c>
      <c r="G519" s="93">
        <v>350</v>
      </c>
      <c r="H519" s="94">
        <v>400</v>
      </c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27"/>
      <c r="Y519" s="227"/>
      <c r="Z519" s="227"/>
      <c r="AA519" s="227"/>
      <c r="AB519" s="227"/>
      <c r="AC519" s="227"/>
      <c r="AD519" s="227"/>
      <c r="AE519" s="227"/>
      <c r="AF519" s="227"/>
      <c r="AG519" s="227"/>
      <c r="AH519" s="227"/>
      <c r="AI519" s="227"/>
      <c r="AJ519" s="227"/>
      <c r="AK519" s="227"/>
      <c r="AL519" s="227"/>
      <c r="AM519" s="227"/>
      <c r="AN519" s="227"/>
      <c r="AO519" s="227"/>
      <c r="AP519" s="227"/>
      <c r="AQ519" s="227"/>
      <c r="AR519" s="227"/>
      <c r="AS519" s="227"/>
      <c r="AT519" s="227"/>
    </row>
    <row r="520" spans="1:46" s="59" customFormat="1" ht="47.25" x14ac:dyDescent="0.2">
      <c r="A520" s="140" t="s">
        <v>688</v>
      </c>
      <c r="B520" s="2">
        <v>912</v>
      </c>
      <c r="C520" s="15" t="s">
        <v>54</v>
      </c>
      <c r="D520" s="15" t="s">
        <v>76</v>
      </c>
      <c r="E520" s="15" t="s">
        <v>301</v>
      </c>
      <c r="F520" s="15"/>
      <c r="G520" s="71">
        <f t="shared" ref="G520:H525" si="129">G521</f>
        <v>5202</v>
      </c>
      <c r="H520" s="82">
        <f t="shared" si="129"/>
        <v>4327</v>
      </c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27"/>
      <c r="Y520" s="227"/>
      <c r="Z520" s="227"/>
      <c r="AA520" s="227"/>
      <c r="AB520" s="227"/>
      <c r="AC520" s="227"/>
      <c r="AD520" s="227"/>
      <c r="AE520" s="227"/>
      <c r="AF520" s="227"/>
      <c r="AG520" s="227"/>
      <c r="AH520" s="227"/>
      <c r="AI520" s="227"/>
      <c r="AJ520" s="227"/>
      <c r="AK520" s="227"/>
      <c r="AL520" s="227"/>
      <c r="AM520" s="227"/>
      <c r="AN520" s="227"/>
      <c r="AO520" s="227"/>
      <c r="AP520" s="227"/>
      <c r="AQ520" s="227"/>
      <c r="AR520" s="227"/>
      <c r="AS520" s="227"/>
      <c r="AT520" s="227"/>
    </row>
    <row r="521" spans="1:46" s="59" customFormat="1" ht="31.5" x14ac:dyDescent="0.2">
      <c r="A521" s="141" t="s">
        <v>146</v>
      </c>
      <c r="B521" s="1">
        <v>912</v>
      </c>
      <c r="C521" s="63" t="s">
        <v>54</v>
      </c>
      <c r="D521" s="63" t="s">
        <v>76</v>
      </c>
      <c r="E521" s="30" t="s">
        <v>522</v>
      </c>
      <c r="F521" s="63"/>
      <c r="G521" s="100">
        <f t="shared" si="129"/>
        <v>5202</v>
      </c>
      <c r="H521" s="101">
        <f t="shared" si="129"/>
        <v>4327</v>
      </c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27"/>
      <c r="Y521" s="227"/>
      <c r="Z521" s="227"/>
      <c r="AA521" s="227"/>
      <c r="AB521" s="227"/>
      <c r="AC521" s="227"/>
      <c r="AD521" s="227"/>
      <c r="AE521" s="227"/>
      <c r="AF521" s="227"/>
      <c r="AG521" s="227"/>
      <c r="AH521" s="227"/>
      <c r="AI521" s="227"/>
      <c r="AJ521" s="227"/>
      <c r="AK521" s="227"/>
      <c r="AL521" s="227"/>
      <c r="AM521" s="227"/>
      <c r="AN521" s="227"/>
      <c r="AO521" s="227"/>
      <c r="AP521" s="227"/>
      <c r="AQ521" s="227"/>
      <c r="AR521" s="227"/>
      <c r="AS521" s="227"/>
      <c r="AT521" s="227"/>
    </row>
    <row r="522" spans="1:46" s="59" customFormat="1" ht="31.5" x14ac:dyDescent="0.2">
      <c r="A522" s="140" t="s">
        <v>235</v>
      </c>
      <c r="B522" s="2">
        <v>912</v>
      </c>
      <c r="C522" s="15" t="s">
        <v>54</v>
      </c>
      <c r="D522" s="15" t="s">
        <v>76</v>
      </c>
      <c r="E522" s="24" t="s">
        <v>523</v>
      </c>
      <c r="F522" s="63"/>
      <c r="G522" s="100">
        <f t="shared" si="129"/>
        <v>5202</v>
      </c>
      <c r="H522" s="101">
        <f t="shared" si="129"/>
        <v>4327</v>
      </c>
      <c r="I522" s="227"/>
      <c r="J522" s="227"/>
      <c r="K522" s="227"/>
      <c r="L522" s="227"/>
      <c r="M522" s="227"/>
      <c r="N522" s="227"/>
      <c r="O522" s="227"/>
      <c r="P522" s="227"/>
      <c r="Q522" s="227"/>
      <c r="R522" s="227"/>
      <c r="S522" s="227"/>
      <c r="T522" s="227"/>
      <c r="U522" s="227"/>
      <c r="V522" s="227"/>
      <c r="W522" s="227"/>
      <c r="X522" s="227"/>
      <c r="Y522" s="227"/>
      <c r="Z522" s="227"/>
      <c r="AA522" s="227"/>
      <c r="AB522" s="227"/>
      <c r="AC522" s="227"/>
      <c r="AD522" s="227"/>
      <c r="AE522" s="227"/>
      <c r="AF522" s="227"/>
      <c r="AG522" s="227"/>
      <c r="AH522" s="227"/>
      <c r="AI522" s="227"/>
      <c r="AJ522" s="227"/>
      <c r="AK522" s="227"/>
      <c r="AL522" s="227"/>
      <c r="AM522" s="227"/>
      <c r="AN522" s="227"/>
      <c r="AO522" s="227"/>
      <c r="AP522" s="227"/>
      <c r="AQ522" s="227"/>
      <c r="AR522" s="227"/>
      <c r="AS522" s="227"/>
      <c r="AT522" s="227"/>
    </row>
    <row r="523" spans="1:46" s="59" customFormat="1" ht="31.5" x14ac:dyDescent="0.2">
      <c r="A523" s="136" t="s">
        <v>195</v>
      </c>
      <c r="B523" s="16">
        <v>912</v>
      </c>
      <c r="C523" s="17" t="s">
        <v>54</v>
      </c>
      <c r="D523" s="17" t="s">
        <v>76</v>
      </c>
      <c r="E523" s="17" t="s">
        <v>530</v>
      </c>
      <c r="F523" s="17"/>
      <c r="G523" s="91">
        <f t="shared" si="129"/>
        <v>5202</v>
      </c>
      <c r="H523" s="92">
        <f t="shared" si="129"/>
        <v>4327</v>
      </c>
      <c r="I523" s="227"/>
      <c r="J523" s="227"/>
      <c r="K523" s="227"/>
      <c r="L523" s="227"/>
      <c r="M523" s="227"/>
      <c r="N523" s="227"/>
      <c r="O523" s="227"/>
      <c r="P523" s="227"/>
      <c r="Q523" s="227"/>
      <c r="R523" s="227"/>
      <c r="S523" s="227"/>
      <c r="T523" s="227"/>
      <c r="U523" s="227"/>
      <c r="V523" s="227"/>
      <c r="W523" s="227"/>
      <c r="X523" s="227"/>
      <c r="Y523" s="227"/>
      <c r="Z523" s="227"/>
      <c r="AA523" s="227"/>
      <c r="AB523" s="227"/>
      <c r="AC523" s="227"/>
      <c r="AD523" s="227"/>
      <c r="AE523" s="227"/>
      <c r="AF523" s="227"/>
      <c r="AG523" s="227"/>
      <c r="AH523" s="227"/>
      <c r="AI523" s="227"/>
      <c r="AJ523" s="227"/>
      <c r="AK523" s="227"/>
      <c r="AL523" s="227"/>
      <c r="AM523" s="227"/>
      <c r="AN523" s="227"/>
      <c r="AO523" s="227"/>
      <c r="AP523" s="227"/>
      <c r="AQ523" s="227"/>
      <c r="AR523" s="227"/>
      <c r="AS523" s="227"/>
      <c r="AT523" s="227"/>
    </row>
    <row r="524" spans="1:46" s="59" customFormat="1" ht="31.5" x14ac:dyDescent="0.2">
      <c r="A524" s="137" t="s">
        <v>22</v>
      </c>
      <c r="B524" s="65">
        <v>912</v>
      </c>
      <c r="C524" s="64" t="s">
        <v>54</v>
      </c>
      <c r="D524" s="64" t="s">
        <v>76</v>
      </c>
      <c r="E524" s="64" t="s">
        <v>530</v>
      </c>
      <c r="F524" s="64" t="s">
        <v>15</v>
      </c>
      <c r="G524" s="93">
        <f t="shared" si="129"/>
        <v>5202</v>
      </c>
      <c r="H524" s="94">
        <f t="shared" si="129"/>
        <v>4327</v>
      </c>
      <c r="I524" s="227"/>
      <c r="J524" s="227"/>
      <c r="K524" s="227"/>
      <c r="L524" s="227"/>
      <c r="M524" s="227"/>
      <c r="N524" s="227"/>
      <c r="O524" s="227"/>
      <c r="P524" s="227"/>
      <c r="Q524" s="227"/>
      <c r="R524" s="227"/>
      <c r="S524" s="227"/>
      <c r="T524" s="227"/>
      <c r="U524" s="227"/>
      <c r="V524" s="227"/>
      <c r="W524" s="227"/>
      <c r="X524" s="227"/>
      <c r="Y524" s="227"/>
      <c r="Z524" s="227"/>
      <c r="AA524" s="227"/>
      <c r="AB524" s="227"/>
      <c r="AC524" s="227"/>
      <c r="AD524" s="227"/>
      <c r="AE524" s="227"/>
      <c r="AF524" s="227"/>
      <c r="AG524" s="227"/>
      <c r="AH524" s="227"/>
      <c r="AI524" s="227"/>
      <c r="AJ524" s="227"/>
      <c r="AK524" s="227"/>
      <c r="AL524" s="227"/>
      <c r="AM524" s="227"/>
      <c r="AN524" s="227"/>
      <c r="AO524" s="227"/>
      <c r="AP524" s="227"/>
      <c r="AQ524" s="227"/>
      <c r="AR524" s="227"/>
      <c r="AS524" s="227"/>
      <c r="AT524" s="227"/>
    </row>
    <row r="525" spans="1:46" s="59" customFormat="1" ht="31.5" x14ac:dyDescent="0.2">
      <c r="A525" s="137" t="s">
        <v>17</v>
      </c>
      <c r="B525" s="65">
        <v>912</v>
      </c>
      <c r="C525" s="64" t="s">
        <v>54</v>
      </c>
      <c r="D525" s="64" t="s">
        <v>76</v>
      </c>
      <c r="E525" s="64" t="s">
        <v>530</v>
      </c>
      <c r="F525" s="64" t="s">
        <v>16</v>
      </c>
      <c r="G525" s="93">
        <f t="shared" si="129"/>
        <v>5202</v>
      </c>
      <c r="H525" s="94">
        <f t="shared" si="129"/>
        <v>4327</v>
      </c>
      <c r="I525" s="227"/>
      <c r="J525" s="227"/>
      <c r="K525" s="227"/>
      <c r="L525" s="227"/>
      <c r="M525" s="227"/>
      <c r="N525" s="227"/>
      <c r="O525" s="227"/>
      <c r="P525" s="227"/>
      <c r="Q525" s="227"/>
      <c r="R525" s="227"/>
      <c r="S525" s="227"/>
      <c r="T525" s="227"/>
      <c r="U525" s="227"/>
      <c r="V525" s="227"/>
      <c r="W525" s="227"/>
      <c r="X525" s="227"/>
      <c r="Y525" s="227"/>
      <c r="Z525" s="227"/>
      <c r="AA525" s="227"/>
      <c r="AB525" s="227"/>
      <c r="AC525" s="227"/>
      <c r="AD525" s="227"/>
      <c r="AE525" s="227"/>
      <c r="AF525" s="227"/>
      <c r="AG525" s="227"/>
      <c r="AH525" s="227"/>
      <c r="AI525" s="227"/>
      <c r="AJ525" s="227"/>
      <c r="AK525" s="227"/>
      <c r="AL525" s="227"/>
      <c r="AM525" s="227"/>
      <c r="AN525" s="227"/>
      <c r="AO525" s="227"/>
      <c r="AP525" s="227"/>
      <c r="AQ525" s="227"/>
      <c r="AR525" s="227"/>
      <c r="AS525" s="227"/>
      <c r="AT525" s="227"/>
    </row>
    <row r="526" spans="1:46" s="59" customFormat="1" x14ac:dyDescent="0.2">
      <c r="A526" s="137" t="s">
        <v>826</v>
      </c>
      <c r="B526" s="65">
        <v>912</v>
      </c>
      <c r="C526" s="64" t="s">
        <v>54</v>
      </c>
      <c r="D526" s="64" t="s">
        <v>76</v>
      </c>
      <c r="E526" s="64" t="s">
        <v>530</v>
      </c>
      <c r="F526" s="64" t="s">
        <v>126</v>
      </c>
      <c r="G526" s="93">
        <v>5202</v>
      </c>
      <c r="H526" s="94">
        <v>4327</v>
      </c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27"/>
      <c r="Y526" s="227"/>
      <c r="Z526" s="227"/>
      <c r="AA526" s="227"/>
      <c r="AB526" s="227"/>
      <c r="AC526" s="227"/>
      <c r="AD526" s="227"/>
      <c r="AE526" s="227"/>
      <c r="AF526" s="227"/>
      <c r="AG526" s="227"/>
      <c r="AH526" s="227"/>
      <c r="AI526" s="227"/>
      <c r="AJ526" s="227"/>
      <c r="AK526" s="227"/>
      <c r="AL526" s="227"/>
      <c r="AM526" s="227"/>
      <c r="AN526" s="227"/>
      <c r="AO526" s="227"/>
      <c r="AP526" s="227"/>
      <c r="AQ526" s="227"/>
      <c r="AR526" s="227"/>
      <c r="AS526" s="227"/>
      <c r="AT526" s="227"/>
    </row>
    <row r="527" spans="1:46" s="102" customFormat="1" ht="31.5" x14ac:dyDescent="0.2">
      <c r="A527" s="140" t="s">
        <v>671</v>
      </c>
      <c r="B527" s="2">
        <v>912</v>
      </c>
      <c r="C527" s="15" t="s">
        <v>54</v>
      </c>
      <c r="D527" s="15" t="s">
        <v>76</v>
      </c>
      <c r="E527" s="15" t="s">
        <v>532</v>
      </c>
      <c r="F527" s="15"/>
      <c r="G527" s="71">
        <f>G528</f>
        <v>37000</v>
      </c>
      <c r="H527" s="82">
        <f>H528</f>
        <v>41000</v>
      </c>
      <c r="I527" s="231"/>
      <c r="J527" s="231"/>
      <c r="K527" s="231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231"/>
      <c r="AI527" s="231"/>
      <c r="AJ527" s="231"/>
      <c r="AK527" s="231"/>
      <c r="AL527" s="231"/>
      <c r="AM527" s="231"/>
      <c r="AN527" s="231"/>
      <c r="AO527" s="231"/>
      <c r="AP527" s="231"/>
      <c r="AQ527" s="231"/>
      <c r="AR527" s="231"/>
      <c r="AS527" s="231"/>
      <c r="AT527" s="231"/>
    </row>
    <row r="528" spans="1:46" s="102" customFormat="1" ht="47.25" x14ac:dyDescent="0.2">
      <c r="A528" s="140" t="s">
        <v>672</v>
      </c>
      <c r="B528" s="2">
        <v>912</v>
      </c>
      <c r="C528" s="15" t="s">
        <v>54</v>
      </c>
      <c r="D528" s="15" t="s">
        <v>76</v>
      </c>
      <c r="E528" s="15" t="s">
        <v>548</v>
      </c>
      <c r="F528" s="15"/>
      <c r="G528" s="71">
        <f t="shared" ref="G528:H528" si="130">G529</f>
        <v>37000</v>
      </c>
      <c r="H528" s="82">
        <f t="shared" si="130"/>
        <v>41000</v>
      </c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</row>
    <row r="529" spans="1:46" s="102" customFormat="1" ht="31.5" x14ac:dyDescent="0.2">
      <c r="A529" s="136" t="s">
        <v>824</v>
      </c>
      <c r="B529" s="16">
        <v>912</v>
      </c>
      <c r="C529" s="17" t="s">
        <v>54</v>
      </c>
      <c r="D529" s="17" t="s">
        <v>76</v>
      </c>
      <c r="E529" s="17" t="s">
        <v>605</v>
      </c>
      <c r="F529" s="17"/>
      <c r="G529" s="91">
        <f t="shared" ref="G529:H531" si="131">G530</f>
        <v>37000</v>
      </c>
      <c r="H529" s="92">
        <f t="shared" si="131"/>
        <v>41000</v>
      </c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</row>
    <row r="530" spans="1:46" s="102" customFormat="1" ht="31.5" x14ac:dyDescent="0.2">
      <c r="A530" s="142" t="s">
        <v>22</v>
      </c>
      <c r="B530" s="19">
        <v>912</v>
      </c>
      <c r="C530" s="64" t="s">
        <v>54</v>
      </c>
      <c r="D530" s="64" t="s">
        <v>76</v>
      </c>
      <c r="E530" s="64" t="s">
        <v>605</v>
      </c>
      <c r="F530" s="64" t="s">
        <v>15</v>
      </c>
      <c r="G530" s="93">
        <f t="shared" si="131"/>
        <v>37000</v>
      </c>
      <c r="H530" s="94">
        <f t="shared" si="131"/>
        <v>41000</v>
      </c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</row>
    <row r="531" spans="1:46" s="102" customFormat="1" ht="31.5" x14ac:dyDescent="0.2">
      <c r="A531" s="142" t="s">
        <v>17</v>
      </c>
      <c r="B531" s="65">
        <v>912</v>
      </c>
      <c r="C531" s="64" t="s">
        <v>54</v>
      </c>
      <c r="D531" s="64" t="s">
        <v>76</v>
      </c>
      <c r="E531" s="64" t="s">
        <v>605</v>
      </c>
      <c r="F531" s="64" t="s">
        <v>16</v>
      </c>
      <c r="G531" s="93">
        <f t="shared" si="131"/>
        <v>37000</v>
      </c>
      <c r="H531" s="94">
        <f t="shared" si="131"/>
        <v>41000</v>
      </c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</row>
    <row r="532" spans="1:46" s="102" customFormat="1" x14ac:dyDescent="0.2">
      <c r="A532" s="137" t="s">
        <v>826</v>
      </c>
      <c r="B532" s="65">
        <v>912</v>
      </c>
      <c r="C532" s="64" t="s">
        <v>54</v>
      </c>
      <c r="D532" s="64" t="s">
        <v>76</v>
      </c>
      <c r="E532" s="64" t="s">
        <v>605</v>
      </c>
      <c r="F532" s="64" t="s">
        <v>126</v>
      </c>
      <c r="G532" s="93">
        <v>37000</v>
      </c>
      <c r="H532" s="94">
        <v>41000</v>
      </c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</row>
    <row r="533" spans="1:46" s="102" customFormat="1" ht="18.75" x14ac:dyDescent="0.2">
      <c r="A533" s="148" t="s">
        <v>78</v>
      </c>
      <c r="B533" s="2">
        <v>912</v>
      </c>
      <c r="C533" s="4" t="s">
        <v>79</v>
      </c>
      <c r="D533" s="4"/>
      <c r="E533" s="4"/>
      <c r="F533" s="4"/>
      <c r="G533" s="70">
        <f>G534+G582+G628+G738</f>
        <v>2272057.3200000003</v>
      </c>
      <c r="H533" s="81">
        <f>H534+H582+H628+H738</f>
        <v>1537020</v>
      </c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</row>
    <row r="534" spans="1:46" s="102" customFormat="1" x14ac:dyDescent="0.2">
      <c r="A534" s="135" t="s">
        <v>80</v>
      </c>
      <c r="B534" s="2">
        <v>912</v>
      </c>
      <c r="C534" s="15" t="s">
        <v>79</v>
      </c>
      <c r="D534" s="15" t="s">
        <v>60</v>
      </c>
      <c r="E534" s="15"/>
      <c r="F534" s="15"/>
      <c r="G534" s="71">
        <f>G542+G553+G535+G564</f>
        <v>129208.32000000001</v>
      </c>
      <c r="H534" s="82">
        <f>H542+H553+H535+H564</f>
        <v>75199</v>
      </c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</row>
    <row r="535" spans="1:46" s="102" customFormat="1" ht="75" x14ac:dyDescent="0.2">
      <c r="A535" s="153" t="s">
        <v>849</v>
      </c>
      <c r="B535" s="2">
        <v>912</v>
      </c>
      <c r="C535" s="15" t="s">
        <v>79</v>
      </c>
      <c r="D535" s="15" t="s">
        <v>60</v>
      </c>
      <c r="E535" s="66" t="s">
        <v>850</v>
      </c>
      <c r="F535" s="15"/>
      <c r="G535" s="71">
        <f t="shared" ref="G535:H540" si="132">G536</f>
        <v>2000</v>
      </c>
      <c r="H535" s="82">
        <f t="shared" si="132"/>
        <v>2000</v>
      </c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</row>
    <row r="536" spans="1:46" s="102" customFormat="1" ht="31.5" x14ac:dyDescent="0.2">
      <c r="A536" s="140" t="s">
        <v>923</v>
      </c>
      <c r="B536" s="2">
        <v>912</v>
      </c>
      <c r="C536" s="15" t="s">
        <v>79</v>
      </c>
      <c r="D536" s="15" t="s">
        <v>60</v>
      </c>
      <c r="E536" s="24" t="s">
        <v>851</v>
      </c>
      <c r="F536" s="15"/>
      <c r="G536" s="71">
        <f t="shared" si="132"/>
        <v>2000</v>
      </c>
      <c r="H536" s="82">
        <f t="shared" si="132"/>
        <v>2000</v>
      </c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</row>
    <row r="537" spans="1:46" s="102" customFormat="1" ht="47.25" x14ac:dyDescent="0.2">
      <c r="A537" s="140" t="s">
        <v>924</v>
      </c>
      <c r="B537" s="2">
        <v>912</v>
      </c>
      <c r="C537" s="15" t="s">
        <v>79</v>
      </c>
      <c r="D537" s="15" t="s">
        <v>60</v>
      </c>
      <c r="E537" s="24" t="s">
        <v>852</v>
      </c>
      <c r="F537" s="52"/>
      <c r="G537" s="71">
        <f t="shared" si="132"/>
        <v>2000</v>
      </c>
      <c r="H537" s="82">
        <f t="shared" si="132"/>
        <v>2000</v>
      </c>
      <c r="I537" s="231"/>
      <c r="J537" s="231"/>
      <c r="K537" s="231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1"/>
      <c r="Y537" s="231"/>
      <c r="Z537" s="231"/>
      <c r="AA537" s="231"/>
      <c r="AB537" s="231"/>
      <c r="AC537" s="231"/>
      <c r="AD537" s="231"/>
      <c r="AE537" s="231"/>
      <c r="AF537" s="231"/>
      <c r="AG537" s="231"/>
      <c r="AH537" s="231"/>
      <c r="AI537" s="231"/>
      <c r="AJ537" s="231"/>
      <c r="AK537" s="231"/>
      <c r="AL537" s="231"/>
      <c r="AM537" s="231"/>
      <c r="AN537" s="231"/>
      <c r="AO537" s="231"/>
      <c r="AP537" s="231"/>
      <c r="AQ537" s="231"/>
      <c r="AR537" s="231"/>
      <c r="AS537" s="231"/>
      <c r="AT537" s="231"/>
    </row>
    <row r="538" spans="1:46" s="102" customFormat="1" ht="47.25" x14ac:dyDescent="0.2">
      <c r="A538" s="136" t="s">
        <v>854</v>
      </c>
      <c r="B538" s="16">
        <v>912</v>
      </c>
      <c r="C538" s="17" t="s">
        <v>79</v>
      </c>
      <c r="D538" s="17" t="s">
        <v>60</v>
      </c>
      <c r="E538" s="17" t="s">
        <v>856</v>
      </c>
      <c r="F538" s="51"/>
      <c r="G538" s="91">
        <f t="shared" si="132"/>
        <v>2000</v>
      </c>
      <c r="H538" s="92">
        <f t="shared" si="132"/>
        <v>2000</v>
      </c>
      <c r="I538" s="231"/>
      <c r="J538" s="231"/>
      <c r="K538" s="231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1"/>
      <c r="Y538" s="231"/>
      <c r="Z538" s="231"/>
      <c r="AA538" s="231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231"/>
      <c r="AM538" s="231"/>
      <c r="AN538" s="231"/>
      <c r="AO538" s="231"/>
      <c r="AP538" s="231"/>
      <c r="AQ538" s="231"/>
      <c r="AR538" s="231"/>
      <c r="AS538" s="231"/>
      <c r="AT538" s="231"/>
    </row>
    <row r="539" spans="1:46" s="102" customFormat="1" ht="31.5" x14ac:dyDescent="0.2">
      <c r="A539" s="143" t="s">
        <v>22</v>
      </c>
      <c r="B539" s="65">
        <v>912</v>
      </c>
      <c r="C539" s="64" t="s">
        <v>79</v>
      </c>
      <c r="D539" s="64" t="s">
        <v>60</v>
      </c>
      <c r="E539" s="64" t="s">
        <v>856</v>
      </c>
      <c r="F539" s="64" t="s">
        <v>15</v>
      </c>
      <c r="G539" s="93">
        <f t="shared" si="132"/>
        <v>2000</v>
      </c>
      <c r="H539" s="94">
        <f t="shared" si="132"/>
        <v>2000</v>
      </c>
      <c r="I539" s="231"/>
      <c r="J539" s="231"/>
      <c r="K539" s="231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1"/>
      <c r="Y539" s="231"/>
      <c r="Z539" s="231"/>
      <c r="AA539" s="231"/>
      <c r="AB539" s="231"/>
      <c r="AC539" s="231"/>
      <c r="AD539" s="231"/>
      <c r="AE539" s="231"/>
      <c r="AF539" s="231"/>
      <c r="AG539" s="231"/>
      <c r="AH539" s="231"/>
      <c r="AI539" s="231"/>
      <c r="AJ539" s="231"/>
      <c r="AK539" s="231"/>
      <c r="AL539" s="231"/>
      <c r="AM539" s="231"/>
      <c r="AN539" s="231"/>
      <c r="AO539" s="231"/>
      <c r="AP539" s="231"/>
      <c r="AQ539" s="231"/>
      <c r="AR539" s="231"/>
      <c r="AS539" s="231"/>
      <c r="AT539" s="231"/>
    </row>
    <row r="540" spans="1:46" s="102" customFormat="1" ht="31.5" x14ac:dyDescent="0.2">
      <c r="A540" s="143" t="s">
        <v>17</v>
      </c>
      <c r="B540" s="65">
        <v>912</v>
      </c>
      <c r="C540" s="64" t="s">
        <v>79</v>
      </c>
      <c r="D540" s="64" t="s">
        <v>60</v>
      </c>
      <c r="E540" s="64" t="s">
        <v>856</v>
      </c>
      <c r="F540" s="64" t="s">
        <v>16</v>
      </c>
      <c r="G540" s="93">
        <f t="shared" si="132"/>
        <v>2000</v>
      </c>
      <c r="H540" s="94">
        <f t="shared" si="132"/>
        <v>2000</v>
      </c>
      <c r="I540" s="231"/>
      <c r="J540" s="231"/>
      <c r="K540" s="231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1"/>
      <c r="Y540" s="231"/>
      <c r="Z540" s="231"/>
      <c r="AA540" s="231"/>
      <c r="AB540" s="231"/>
      <c r="AC540" s="231"/>
      <c r="AD540" s="231"/>
      <c r="AE540" s="231"/>
      <c r="AF540" s="231"/>
      <c r="AG540" s="231"/>
      <c r="AH540" s="231"/>
      <c r="AI540" s="231"/>
      <c r="AJ540" s="231"/>
      <c r="AK540" s="231"/>
      <c r="AL540" s="231"/>
      <c r="AM540" s="231"/>
      <c r="AN540" s="231"/>
      <c r="AO540" s="231"/>
      <c r="AP540" s="231"/>
      <c r="AQ540" s="231"/>
      <c r="AR540" s="231"/>
      <c r="AS540" s="231"/>
      <c r="AT540" s="231"/>
    </row>
    <row r="541" spans="1:46" s="102" customFormat="1" x14ac:dyDescent="0.2">
      <c r="A541" s="143" t="s">
        <v>827</v>
      </c>
      <c r="B541" s="65">
        <v>912</v>
      </c>
      <c r="C541" s="64" t="s">
        <v>79</v>
      </c>
      <c r="D541" s="64" t="s">
        <v>60</v>
      </c>
      <c r="E541" s="64" t="s">
        <v>856</v>
      </c>
      <c r="F541" s="64" t="s">
        <v>126</v>
      </c>
      <c r="G541" s="93">
        <v>2000</v>
      </c>
      <c r="H541" s="94">
        <v>2000</v>
      </c>
      <c r="I541" s="231"/>
      <c r="J541" s="231"/>
      <c r="K541" s="231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1"/>
      <c r="Y541" s="231"/>
      <c r="Z541" s="231"/>
      <c r="AA541" s="231"/>
      <c r="AB541" s="231"/>
      <c r="AC541" s="231"/>
      <c r="AD541" s="231"/>
      <c r="AE541" s="231"/>
      <c r="AF541" s="231"/>
      <c r="AG541" s="231"/>
      <c r="AH541" s="231"/>
      <c r="AI541" s="231"/>
      <c r="AJ541" s="231"/>
      <c r="AK541" s="231"/>
      <c r="AL541" s="231"/>
      <c r="AM541" s="231"/>
      <c r="AN541" s="231"/>
      <c r="AO541" s="231"/>
      <c r="AP541" s="231"/>
      <c r="AQ541" s="231"/>
      <c r="AR541" s="231"/>
      <c r="AS541" s="231"/>
      <c r="AT541" s="231"/>
    </row>
    <row r="542" spans="1:46" s="59" customFormat="1" ht="47.25" x14ac:dyDescent="0.2">
      <c r="A542" s="140" t="s">
        <v>688</v>
      </c>
      <c r="B542" s="15" t="s">
        <v>111</v>
      </c>
      <c r="C542" s="15" t="s">
        <v>79</v>
      </c>
      <c r="D542" s="15" t="s">
        <v>60</v>
      </c>
      <c r="E542" s="15" t="s">
        <v>301</v>
      </c>
      <c r="F542" s="15"/>
      <c r="G542" s="71">
        <f t="shared" ref="G542:H543" si="133">G543</f>
        <v>40955</v>
      </c>
      <c r="H542" s="82">
        <f t="shared" si="133"/>
        <v>45399</v>
      </c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1:46" s="59" customFormat="1" ht="31.5" x14ac:dyDescent="0.2">
      <c r="A543" s="141" t="s">
        <v>146</v>
      </c>
      <c r="B543" s="1" t="s">
        <v>111</v>
      </c>
      <c r="C543" s="63" t="s">
        <v>79</v>
      </c>
      <c r="D543" s="63" t="s">
        <v>60</v>
      </c>
      <c r="E543" s="30" t="s">
        <v>522</v>
      </c>
      <c r="F543" s="63"/>
      <c r="G543" s="100">
        <f t="shared" si="133"/>
        <v>40955</v>
      </c>
      <c r="H543" s="101">
        <f t="shared" si="133"/>
        <v>45399</v>
      </c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27"/>
      <c r="Y543" s="227"/>
      <c r="Z543" s="227"/>
      <c r="AA543" s="227"/>
      <c r="AB543" s="227"/>
      <c r="AC543" s="227"/>
      <c r="AD543" s="227"/>
      <c r="AE543" s="227"/>
      <c r="AF543" s="227"/>
      <c r="AG543" s="227"/>
      <c r="AH543" s="227"/>
      <c r="AI543" s="227"/>
      <c r="AJ543" s="227"/>
      <c r="AK543" s="227"/>
      <c r="AL543" s="227"/>
      <c r="AM543" s="227"/>
      <c r="AN543" s="227"/>
      <c r="AO543" s="227"/>
      <c r="AP543" s="227"/>
      <c r="AQ543" s="227"/>
      <c r="AR543" s="227"/>
      <c r="AS543" s="227"/>
      <c r="AT543" s="227"/>
    </row>
    <row r="544" spans="1:46" s="59" customFormat="1" ht="31.5" x14ac:dyDescent="0.2">
      <c r="A544" s="140" t="s">
        <v>235</v>
      </c>
      <c r="B544" s="15" t="s">
        <v>111</v>
      </c>
      <c r="C544" s="15" t="s">
        <v>79</v>
      </c>
      <c r="D544" s="15" t="s">
        <v>60</v>
      </c>
      <c r="E544" s="24" t="s">
        <v>523</v>
      </c>
      <c r="F544" s="64"/>
      <c r="G544" s="178">
        <f>G545+G549</f>
        <v>40955</v>
      </c>
      <c r="H544" s="179">
        <f>H545+H549</f>
        <v>45399</v>
      </c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27"/>
      <c r="Y544" s="227"/>
      <c r="Z544" s="227"/>
      <c r="AA544" s="227"/>
      <c r="AB544" s="227"/>
      <c r="AC544" s="227"/>
      <c r="AD544" s="227"/>
      <c r="AE544" s="227"/>
      <c r="AF544" s="227"/>
      <c r="AG544" s="227"/>
      <c r="AH544" s="227"/>
      <c r="AI544" s="227"/>
      <c r="AJ544" s="227"/>
      <c r="AK544" s="227"/>
      <c r="AL544" s="227"/>
      <c r="AM544" s="227"/>
      <c r="AN544" s="227"/>
      <c r="AO544" s="227"/>
      <c r="AP544" s="227"/>
      <c r="AQ544" s="227"/>
      <c r="AR544" s="227"/>
      <c r="AS544" s="227"/>
      <c r="AT544" s="227"/>
    </row>
    <row r="545" spans="1:46" s="59" customFormat="1" ht="31.5" x14ac:dyDescent="0.2">
      <c r="A545" s="136" t="s">
        <v>521</v>
      </c>
      <c r="B545" s="17" t="s">
        <v>111</v>
      </c>
      <c r="C545" s="17" t="s">
        <v>79</v>
      </c>
      <c r="D545" s="17" t="s">
        <v>60</v>
      </c>
      <c r="E545" s="25" t="s">
        <v>524</v>
      </c>
      <c r="F545" s="64"/>
      <c r="G545" s="93">
        <f t="shared" ref="G545:H547" si="134">G546</f>
        <v>4499</v>
      </c>
      <c r="H545" s="94">
        <f t="shared" si="134"/>
        <v>6089</v>
      </c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27"/>
      <c r="Y545" s="227"/>
      <c r="Z545" s="227"/>
      <c r="AA545" s="227"/>
      <c r="AB545" s="227"/>
      <c r="AC545" s="227"/>
      <c r="AD545" s="227"/>
      <c r="AE545" s="227"/>
      <c r="AF545" s="227"/>
      <c r="AG545" s="227"/>
      <c r="AH545" s="227"/>
      <c r="AI545" s="227"/>
      <c r="AJ545" s="227"/>
      <c r="AK545" s="227"/>
      <c r="AL545" s="227"/>
      <c r="AM545" s="227"/>
      <c r="AN545" s="227"/>
      <c r="AO545" s="227"/>
      <c r="AP545" s="227"/>
      <c r="AQ545" s="227"/>
      <c r="AR545" s="227"/>
      <c r="AS545" s="227"/>
      <c r="AT545" s="227"/>
    </row>
    <row r="546" spans="1:46" s="59" customFormat="1" ht="31.5" x14ac:dyDescent="0.2">
      <c r="A546" s="137" t="s">
        <v>22</v>
      </c>
      <c r="B546" s="64" t="s">
        <v>111</v>
      </c>
      <c r="C546" s="64" t="s">
        <v>79</v>
      </c>
      <c r="D546" s="64" t="s">
        <v>60</v>
      </c>
      <c r="E546" s="27" t="s">
        <v>524</v>
      </c>
      <c r="F546" s="64" t="s">
        <v>15</v>
      </c>
      <c r="G546" s="93">
        <f t="shared" si="134"/>
        <v>4499</v>
      </c>
      <c r="H546" s="94">
        <f t="shared" si="134"/>
        <v>6089</v>
      </c>
      <c r="I546" s="227"/>
      <c r="J546" s="227"/>
      <c r="K546" s="227"/>
      <c r="L546" s="227"/>
      <c r="M546" s="227"/>
      <c r="N546" s="227"/>
      <c r="O546" s="227"/>
      <c r="P546" s="227"/>
      <c r="Q546" s="227"/>
      <c r="R546" s="227"/>
      <c r="S546" s="227"/>
      <c r="T546" s="227"/>
      <c r="U546" s="227"/>
      <c r="V546" s="227"/>
      <c r="W546" s="227"/>
      <c r="X546" s="227"/>
      <c r="Y546" s="227"/>
      <c r="Z546" s="227"/>
      <c r="AA546" s="227"/>
      <c r="AB546" s="227"/>
      <c r="AC546" s="227"/>
      <c r="AD546" s="227"/>
      <c r="AE546" s="227"/>
      <c r="AF546" s="227"/>
      <c r="AG546" s="227"/>
      <c r="AH546" s="227"/>
      <c r="AI546" s="227"/>
      <c r="AJ546" s="227"/>
      <c r="AK546" s="227"/>
      <c r="AL546" s="227"/>
      <c r="AM546" s="227"/>
      <c r="AN546" s="227"/>
      <c r="AO546" s="227"/>
      <c r="AP546" s="227"/>
      <c r="AQ546" s="227"/>
      <c r="AR546" s="227"/>
      <c r="AS546" s="227"/>
      <c r="AT546" s="227"/>
    </row>
    <row r="547" spans="1:46" s="59" customFormat="1" ht="31.5" x14ac:dyDescent="0.2">
      <c r="A547" s="137" t="s">
        <v>17</v>
      </c>
      <c r="B547" s="64" t="s">
        <v>111</v>
      </c>
      <c r="C547" s="64" t="s">
        <v>79</v>
      </c>
      <c r="D547" s="64" t="s">
        <v>60</v>
      </c>
      <c r="E547" s="27" t="s">
        <v>524</v>
      </c>
      <c r="F547" s="64" t="s">
        <v>16</v>
      </c>
      <c r="G547" s="93">
        <f t="shared" si="134"/>
        <v>4499</v>
      </c>
      <c r="H547" s="94">
        <f t="shared" si="134"/>
        <v>6089</v>
      </c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27"/>
      <c r="Y547" s="227"/>
      <c r="Z547" s="227"/>
      <c r="AA547" s="227"/>
      <c r="AB547" s="227"/>
      <c r="AC547" s="227"/>
      <c r="AD547" s="227"/>
      <c r="AE547" s="227"/>
      <c r="AF547" s="227"/>
      <c r="AG547" s="227"/>
      <c r="AH547" s="227"/>
      <c r="AI547" s="227"/>
      <c r="AJ547" s="227"/>
      <c r="AK547" s="227"/>
      <c r="AL547" s="227"/>
      <c r="AM547" s="227"/>
      <c r="AN547" s="227"/>
      <c r="AO547" s="227"/>
      <c r="AP547" s="227"/>
      <c r="AQ547" s="227"/>
      <c r="AR547" s="227"/>
      <c r="AS547" s="227"/>
      <c r="AT547" s="227"/>
    </row>
    <row r="548" spans="1:46" s="59" customFormat="1" x14ac:dyDescent="0.2">
      <c r="A548" s="137" t="s">
        <v>826</v>
      </c>
      <c r="B548" s="64" t="s">
        <v>111</v>
      </c>
      <c r="C548" s="64" t="s">
        <v>79</v>
      </c>
      <c r="D548" s="64" t="s">
        <v>60</v>
      </c>
      <c r="E548" s="27" t="s">
        <v>524</v>
      </c>
      <c r="F548" s="64" t="s">
        <v>126</v>
      </c>
      <c r="G548" s="93">
        <f>1399+3100</f>
        <v>4499</v>
      </c>
      <c r="H548" s="94">
        <f>2589+3500</f>
        <v>6089</v>
      </c>
      <c r="I548" s="227"/>
      <c r="J548" s="227"/>
      <c r="K548" s="227"/>
      <c r="L548" s="227"/>
      <c r="M548" s="227"/>
      <c r="N548" s="227"/>
      <c r="O548" s="227"/>
      <c r="P548" s="227"/>
      <c r="Q548" s="227"/>
      <c r="R548" s="227"/>
      <c r="S548" s="227"/>
      <c r="T548" s="227"/>
      <c r="U548" s="227"/>
      <c r="V548" s="227"/>
      <c r="W548" s="227"/>
      <c r="X548" s="227"/>
      <c r="Y548" s="227"/>
      <c r="Z548" s="227"/>
      <c r="AA548" s="227"/>
      <c r="AB548" s="227"/>
      <c r="AC548" s="227"/>
      <c r="AD548" s="227"/>
      <c r="AE548" s="227"/>
      <c r="AF548" s="227"/>
      <c r="AG548" s="227"/>
      <c r="AH548" s="227"/>
      <c r="AI548" s="227"/>
      <c r="AJ548" s="227"/>
      <c r="AK548" s="227"/>
      <c r="AL548" s="227"/>
      <c r="AM548" s="227"/>
      <c r="AN548" s="227"/>
      <c r="AO548" s="227"/>
      <c r="AP548" s="227"/>
      <c r="AQ548" s="227"/>
      <c r="AR548" s="227"/>
      <c r="AS548" s="227"/>
      <c r="AT548" s="227"/>
    </row>
    <row r="549" spans="1:46" s="59" customFormat="1" ht="31.5" x14ac:dyDescent="0.2">
      <c r="A549" s="136" t="s">
        <v>623</v>
      </c>
      <c r="B549" s="17" t="s">
        <v>111</v>
      </c>
      <c r="C549" s="17" t="s">
        <v>79</v>
      </c>
      <c r="D549" s="17" t="s">
        <v>60</v>
      </c>
      <c r="E549" s="25" t="s">
        <v>525</v>
      </c>
      <c r="F549" s="17"/>
      <c r="G549" s="91">
        <f t="shared" ref="G549:H551" si="135">G550</f>
        <v>36456</v>
      </c>
      <c r="H549" s="92">
        <f t="shared" si="135"/>
        <v>39310</v>
      </c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27"/>
      <c r="Y549" s="227"/>
      <c r="Z549" s="227"/>
      <c r="AA549" s="227"/>
      <c r="AB549" s="227"/>
      <c r="AC549" s="227"/>
      <c r="AD549" s="227"/>
      <c r="AE549" s="227"/>
      <c r="AF549" s="227"/>
      <c r="AG549" s="227"/>
      <c r="AH549" s="227"/>
      <c r="AI549" s="227"/>
      <c r="AJ549" s="227"/>
      <c r="AK549" s="227"/>
      <c r="AL549" s="227"/>
      <c r="AM549" s="227"/>
      <c r="AN549" s="227"/>
      <c r="AO549" s="227"/>
      <c r="AP549" s="227"/>
      <c r="AQ549" s="227"/>
      <c r="AR549" s="227"/>
      <c r="AS549" s="227"/>
      <c r="AT549" s="227"/>
    </row>
    <row r="550" spans="1:46" s="59" customFormat="1" ht="31.5" x14ac:dyDescent="0.2">
      <c r="A550" s="137" t="s">
        <v>22</v>
      </c>
      <c r="B550" s="64" t="s">
        <v>111</v>
      </c>
      <c r="C550" s="64" t="s">
        <v>79</v>
      </c>
      <c r="D550" s="64" t="s">
        <v>60</v>
      </c>
      <c r="E550" s="27" t="s">
        <v>525</v>
      </c>
      <c r="F550" s="64" t="s">
        <v>15</v>
      </c>
      <c r="G550" s="93">
        <f t="shared" si="135"/>
        <v>36456</v>
      </c>
      <c r="H550" s="94">
        <f t="shared" si="135"/>
        <v>39310</v>
      </c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27"/>
      <c r="Y550" s="227"/>
      <c r="Z550" s="227"/>
      <c r="AA550" s="227"/>
      <c r="AB550" s="227"/>
      <c r="AC550" s="227"/>
      <c r="AD550" s="227"/>
      <c r="AE550" s="227"/>
      <c r="AF550" s="227"/>
      <c r="AG550" s="227"/>
      <c r="AH550" s="227"/>
      <c r="AI550" s="227"/>
      <c r="AJ550" s="227"/>
      <c r="AK550" s="227"/>
      <c r="AL550" s="227"/>
      <c r="AM550" s="227"/>
      <c r="AN550" s="227"/>
      <c r="AO550" s="227"/>
      <c r="AP550" s="227"/>
      <c r="AQ550" s="227"/>
      <c r="AR550" s="227"/>
      <c r="AS550" s="227"/>
      <c r="AT550" s="227"/>
    </row>
    <row r="551" spans="1:46" s="59" customFormat="1" ht="31.5" x14ac:dyDescent="0.2">
      <c r="A551" s="137" t="s">
        <v>17</v>
      </c>
      <c r="B551" s="64" t="s">
        <v>111</v>
      </c>
      <c r="C551" s="64" t="s">
        <v>79</v>
      </c>
      <c r="D551" s="64" t="s">
        <v>60</v>
      </c>
      <c r="E551" s="27" t="s">
        <v>525</v>
      </c>
      <c r="F551" s="64" t="s">
        <v>16</v>
      </c>
      <c r="G551" s="93">
        <f t="shared" si="135"/>
        <v>36456</v>
      </c>
      <c r="H551" s="94">
        <f t="shared" si="135"/>
        <v>39310</v>
      </c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27"/>
      <c r="Y551" s="227"/>
      <c r="Z551" s="227"/>
      <c r="AA551" s="227"/>
      <c r="AB551" s="227"/>
      <c r="AC551" s="227"/>
      <c r="AD551" s="227"/>
      <c r="AE551" s="227"/>
      <c r="AF551" s="227"/>
      <c r="AG551" s="227"/>
      <c r="AH551" s="227"/>
      <c r="AI551" s="227"/>
      <c r="AJ551" s="227"/>
      <c r="AK551" s="227"/>
      <c r="AL551" s="227"/>
      <c r="AM551" s="227"/>
      <c r="AN551" s="227"/>
      <c r="AO551" s="227"/>
      <c r="AP551" s="227"/>
      <c r="AQ551" s="227"/>
      <c r="AR551" s="227"/>
      <c r="AS551" s="227"/>
      <c r="AT551" s="227"/>
    </row>
    <row r="552" spans="1:46" s="59" customFormat="1" x14ac:dyDescent="0.2">
      <c r="A552" s="137" t="s">
        <v>826</v>
      </c>
      <c r="B552" s="64" t="s">
        <v>111</v>
      </c>
      <c r="C552" s="64" t="s">
        <v>79</v>
      </c>
      <c r="D552" s="64" t="s">
        <v>60</v>
      </c>
      <c r="E552" s="27" t="s">
        <v>525</v>
      </c>
      <c r="F552" s="64" t="s">
        <v>126</v>
      </c>
      <c r="G552" s="93">
        <v>36456</v>
      </c>
      <c r="H552" s="94">
        <v>39310</v>
      </c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27"/>
      <c r="Y552" s="227"/>
      <c r="Z552" s="227"/>
      <c r="AA552" s="227"/>
      <c r="AB552" s="227"/>
      <c r="AC552" s="227"/>
      <c r="AD552" s="227"/>
      <c r="AE552" s="227"/>
      <c r="AF552" s="227"/>
      <c r="AG552" s="227"/>
      <c r="AH552" s="227"/>
      <c r="AI552" s="227"/>
      <c r="AJ552" s="227"/>
      <c r="AK552" s="227"/>
      <c r="AL552" s="227"/>
      <c r="AM552" s="227"/>
      <c r="AN552" s="227"/>
      <c r="AO552" s="227"/>
      <c r="AP552" s="227"/>
      <c r="AQ552" s="227"/>
      <c r="AR552" s="227"/>
      <c r="AS552" s="227"/>
      <c r="AT552" s="227"/>
    </row>
    <row r="553" spans="1:46" s="102" customFormat="1" ht="37.5" x14ac:dyDescent="0.2">
      <c r="A553" s="134" t="s">
        <v>814</v>
      </c>
      <c r="B553" s="15" t="s">
        <v>111</v>
      </c>
      <c r="C553" s="15" t="s">
        <v>79</v>
      </c>
      <c r="D553" s="15" t="s">
        <v>60</v>
      </c>
      <c r="E553" s="4" t="s">
        <v>364</v>
      </c>
      <c r="F553" s="64"/>
      <c r="G553" s="71">
        <f t="shared" ref="G553:H554" si="136">G554</f>
        <v>53491.32</v>
      </c>
      <c r="H553" s="82">
        <f t="shared" si="136"/>
        <v>0</v>
      </c>
      <c r="I553" s="231"/>
      <c r="J553" s="231"/>
      <c r="K553" s="231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1"/>
      <c r="Y553" s="231"/>
      <c r="Z553" s="231"/>
      <c r="AA553" s="231"/>
      <c r="AB553" s="231"/>
      <c r="AC553" s="231"/>
      <c r="AD553" s="231"/>
      <c r="AE553" s="231"/>
      <c r="AF553" s="231"/>
      <c r="AG553" s="231"/>
      <c r="AH553" s="231"/>
      <c r="AI553" s="231"/>
      <c r="AJ553" s="231"/>
      <c r="AK553" s="231"/>
      <c r="AL553" s="231"/>
      <c r="AM553" s="231"/>
      <c r="AN553" s="231"/>
      <c r="AO553" s="231"/>
      <c r="AP553" s="231"/>
      <c r="AQ553" s="231"/>
      <c r="AR553" s="231"/>
      <c r="AS553" s="231"/>
      <c r="AT553" s="231"/>
    </row>
    <row r="554" spans="1:46" s="105" customFormat="1" ht="47.25" x14ac:dyDescent="0.2">
      <c r="A554" s="141" t="s">
        <v>629</v>
      </c>
      <c r="B554" s="63" t="s">
        <v>111</v>
      </c>
      <c r="C554" s="63" t="s">
        <v>79</v>
      </c>
      <c r="D554" s="63" t="s">
        <v>60</v>
      </c>
      <c r="E554" s="30" t="s">
        <v>631</v>
      </c>
      <c r="F554" s="17"/>
      <c r="G554" s="100">
        <f t="shared" si="136"/>
        <v>53491.32</v>
      </c>
      <c r="H554" s="101">
        <f t="shared" si="136"/>
        <v>0</v>
      </c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  <c r="AH554" s="229"/>
      <c r="AI554" s="229"/>
      <c r="AJ554" s="229"/>
      <c r="AK554" s="229"/>
      <c r="AL554" s="229"/>
      <c r="AM554" s="229"/>
      <c r="AN554" s="229"/>
      <c r="AO554" s="229"/>
      <c r="AP554" s="229"/>
      <c r="AQ554" s="229"/>
      <c r="AR554" s="229"/>
      <c r="AS554" s="229"/>
      <c r="AT554" s="229"/>
    </row>
    <row r="555" spans="1:46" s="102" customFormat="1" x14ac:dyDescent="0.2">
      <c r="A555" s="140" t="s">
        <v>630</v>
      </c>
      <c r="B555" s="15" t="s">
        <v>111</v>
      </c>
      <c r="C555" s="15" t="s">
        <v>79</v>
      </c>
      <c r="D555" s="15" t="s">
        <v>60</v>
      </c>
      <c r="E555" s="24" t="s">
        <v>632</v>
      </c>
      <c r="F555" s="64"/>
      <c r="G555" s="71">
        <f t="shared" ref="G555:H555" si="137">G556+G560</f>
        <v>53491.32</v>
      </c>
      <c r="H555" s="82">
        <f t="shared" si="137"/>
        <v>0</v>
      </c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1"/>
      <c r="Y555" s="231"/>
      <c r="Z555" s="231"/>
      <c r="AA555" s="231"/>
      <c r="AB555" s="231"/>
      <c r="AC555" s="231"/>
      <c r="AD555" s="231"/>
      <c r="AE555" s="231"/>
      <c r="AF555" s="231"/>
      <c r="AG555" s="231"/>
      <c r="AH555" s="231"/>
      <c r="AI555" s="231"/>
      <c r="AJ555" s="231"/>
      <c r="AK555" s="231"/>
      <c r="AL555" s="231"/>
      <c r="AM555" s="231"/>
      <c r="AN555" s="231"/>
      <c r="AO555" s="231"/>
      <c r="AP555" s="231"/>
      <c r="AQ555" s="231"/>
      <c r="AR555" s="231"/>
      <c r="AS555" s="231"/>
      <c r="AT555" s="231"/>
    </row>
    <row r="556" spans="1:46" s="102" customFormat="1" ht="31.5" x14ac:dyDescent="0.2">
      <c r="A556" s="141" t="s">
        <v>721</v>
      </c>
      <c r="B556" s="64" t="s">
        <v>111</v>
      </c>
      <c r="C556" s="64" t="s">
        <v>79</v>
      </c>
      <c r="D556" s="64" t="s">
        <v>60</v>
      </c>
      <c r="E556" s="25" t="s">
        <v>710</v>
      </c>
      <c r="F556" s="7"/>
      <c r="G556" s="93">
        <f t="shared" ref="G556:H558" si="138">G557</f>
        <v>38718.32</v>
      </c>
      <c r="H556" s="94">
        <f t="shared" si="138"/>
        <v>0</v>
      </c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1"/>
      <c r="Y556" s="231"/>
      <c r="Z556" s="231"/>
      <c r="AA556" s="231"/>
      <c r="AB556" s="231"/>
      <c r="AC556" s="231"/>
      <c r="AD556" s="231"/>
      <c r="AE556" s="231"/>
      <c r="AF556" s="231"/>
      <c r="AG556" s="231"/>
      <c r="AH556" s="231"/>
      <c r="AI556" s="231"/>
      <c r="AJ556" s="231"/>
      <c r="AK556" s="231"/>
      <c r="AL556" s="231"/>
      <c r="AM556" s="231"/>
      <c r="AN556" s="231"/>
      <c r="AO556" s="231"/>
      <c r="AP556" s="231"/>
      <c r="AQ556" s="231"/>
      <c r="AR556" s="231"/>
      <c r="AS556" s="231"/>
      <c r="AT556" s="231"/>
    </row>
    <row r="557" spans="1:46" s="102" customFormat="1" ht="31.5" x14ac:dyDescent="0.2">
      <c r="A557" s="139" t="s">
        <v>418</v>
      </c>
      <c r="B557" s="64" t="s">
        <v>111</v>
      </c>
      <c r="C557" s="64" t="s">
        <v>79</v>
      </c>
      <c r="D557" s="64" t="s">
        <v>60</v>
      </c>
      <c r="E557" s="64" t="s">
        <v>710</v>
      </c>
      <c r="F557" s="7" t="s">
        <v>36</v>
      </c>
      <c r="G557" s="93">
        <f t="shared" si="138"/>
        <v>38718.32</v>
      </c>
      <c r="H557" s="94">
        <f t="shared" si="138"/>
        <v>0</v>
      </c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1"/>
      <c r="Y557" s="231"/>
      <c r="Z557" s="231"/>
      <c r="AA557" s="231"/>
      <c r="AB557" s="231"/>
      <c r="AC557" s="231"/>
      <c r="AD557" s="231"/>
      <c r="AE557" s="231"/>
      <c r="AF557" s="231"/>
      <c r="AG557" s="231"/>
      <c r="AH557" s="231"/>
      <c r="AI557" s="231"/>
      <c r="AJ557" s="231"/>
      <c r="AK557" s="231"/>
      <c r="AL557" s="231"/>
      <c r="AM557" s="231"/>
      <c r="AN557" s="231"/>
      <c r="AO557" s="231"/>
      <c r="AP557" s="231"/>
      <c r="AQ557" s="231"/>
      <c r="AR557" s="231"/>
      <c r="AS557" s="231"/>
      <c r="AT557" s="231"/>
    </row>
    <row r="558" spans="1:46" s="102" customFormat="1" x14ac:dyDescent="0.2">
      <c r="A558" s="142" t="s">
        <v>35</v>
      </c>
      <c r="B558" s="64" t="s">
        <v>111</v>
      </c>
      <c r="C558" s="64" t="s">
        <v>79</v>
      </c>
      <c r="D558" s="64" t="s">
        <v>60</v>
      </c>
      <c r="E558" s="64" t="s">
        <v>710</v>
      </c>
      <c r="F558" s="7">
        <v>410</v>
      </c>
      <c r="G558" s="93">
        <f t="shared" si="138"/>
        <v>38718.32</v>
      </c>
      <c r="H558" s="94">
        <f t="shared" si="138"/>
        <v>0</v>
      </c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1"/>
      <c r="Y558" s="231"/>
      <c r="Z558" s="231"/>
      <c r="AA558" s="231"/>
      <c r="AB558" s="231"/>
      <c r="AC558" s="231"/>
      <c r="AD558" s="231"/>
      <c r="AE558" s="231"/>
      <c r="AF558" s="231"/>
      <c r="AG558" s="231"/>
      <c r="AH558" s="231"/>
      <c r="AI558" s="231"/>
      <c r="AJ558" s="231"/>
      <c r="AK558" s="231"/>
      <c r="AL558" s="231"/>
      <c r="AM558" s="231"/>
      <c r="AN558" s="231"/>
      <c r="AO558" s="231"/>
      <c r="AP558" s="231"/>
      <c r="AQ558" s="231"/>
      <c r="AR558" s="231"/>
      <c r="AS558" s="231"/>
      <c r="AT558" s="231"/>
    </row>
    <row r="559" spans="1:46" s="102" customFormat="1" ht="31.5" x14ac:dyDescent="0.2">
      <c r="A559" s="142" t="s">
        <v>134</v>
      </c>
      <c r="B559" s="64" t="s">
        <v>111</v>
      </c>
      <c r="C559" s="64" t="s">
        <v>79</v>
      </c>
      <c r="D559" s="64" t="s">
        <v>60</v>
      </c>
      <c r="E559" s="64" t="s">
        <v>710</v>
      </c>
      <c r="F559" s="7" t="s">
        <v>135</v>
      </c>
      <c r="G559" s="93">
        <v>38718.32</v>
      </c>
      <c r="H559" s="94">
        <v>0</v>
      </c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1"/>
      <c r="Y559" s="231"/>
      <c r="Z559" s="231"/>
      <c r="AA559" s="231"/>
      <c r="AB559" s="231"/>
      <c r="AC559" s="231"/>
      <c r="AD559" s="231"/>
      <c r="AE559" s="231"/>
      <c r="AF559" s="231"/>
      <c r="AG559" s="231"/>
      <c r="AH559" s="231"/>
      <c r="AI559" s="231"/>
      <c r="AJ559" s="231"/>
      <c r="AK559" s="231"/>
      <c r="AL559" s="231"/>
      <c r="AM559" s="231"/>
      <c r="AN559" s="231"/>
      <c r="AO559" s="231"/>
      <c r="AP559" s="231"/>
      <c r="AQ559" s="231"/>
      <c r="AR559" s="231"/>
      <c r="AS559" s="231"/>
      <c r="AT559" s="231"/>
    </row>
    <row r="560" spans="1:46" s="102" customFormat="1" ht="31.5" x14ac:dyDescent="0.2">
      <c r="A560" s="141" t="s">
        <v>722</v>
      </c>
      <c r="B560" s="64" t="s">
        <v>111</v>
      </c>
      <c r="C560" s="64" t="s">
        <v>79</v>
      </c>
      <c r="D560" s="64" t="s">
        <v>60</v>
      </c>
      <c r="E560" s="25" t="s">
        <v>723</v>
      </c>
      <c r="F560" s="7"/>
      <c r="G560" s="93">
        <f t="shared" ref="G560:H562" si="139">G561</f>
        <v>14773</v>
      </c>
      <c r="H560" s="94">
        <f t="shared" si="139"/>
        <v>0</v>
      </c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1"/>
      <c r="AA560" s="231"/>
      <c r="AB560" s="231"/>
      <c r="AC560" s="231"/>
      <c r="AD560" s="231"/>
      <c r="AE560" s="231"/>
      <c r="AF560" s="231"/>
      <c r="AG560" s="231"/>
      <c r="AH560" s="231"/>
      <c r="AI560" s="231"/>
      <c r="AJ560" s="231"/>
      <c r="AK560" s="231"/>
      <c r="AL560" s="231"/>
      <c r="AM560" s="231"/>
      <c r="AN560" s="231"/>
      <c r="AO560" s="231"/>
      <c r="AP560" s="231"/>
      <c r="AQ560" s="231"/>
      <c r="AR560" s="231"/>
      <c r="AS560" s="231"/>
      <c r="AT560" s="231"/>
    </row>
    <row r="561" spans="1:16300" s="102" customFormat="1" ht="31.5" x14ac:dyDescent="0.2">
      <c r="A561" s="139" t="s">
        <v>418</v>
      </c>
      <c r="B561" s="64" t="s">
        <v>111</v>
      </c>
      <c r="C561" s="64" t="s">
        <v>79</v>
      </c>
      <c r="D561" s="64" t="s">
        <v>60</v>
      </c>
      <c r="E561" s="64" t="s">
        <v>723</v>
      </c>
      <c r="F561" s="7" t="s">
        <v>36</v>
      </c>
      <c r="G561" s="93">
        <f t="shared" si="139"/>
        <v>14773</v>
      </c>
      <c r="H561" s="94">
        <f t="shared" si="139"/>
        <v>0</v>
      </c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1"/>
      <c r="Y561" s="231"/>
      <c r="Z561" s="231"/>
      <c r="AA561" s="231"/>
      <c r="AB561" s="231"/>
      <c r="AC561" s="231"/>
      <c r="AD561" s="231"/>
      <c r="AE561" s="231"/>
      <c r="AF561" s="231"/>
      <c r="AG561" s="231"/>
      <c r="AH561" s="231"/>
      <c r="AI561" s="231"/>
      <c r="AJ561" s="231"/>
      <c r="AK561" s="231"/>
      <c r="AL561" s="231"/>
      <c r="AM561" s="231"/>
      <c r="AN561" s="231"/>
      <c r="AO561" s="231"/>
      <c r="AP561" s="231"/>
      <c r="AQ561" s="231"/>
      <c r="AR561" s="231"/>
      <c r="AS561" s="231"/>
      <c r="AT561" s="231"/>
    </row>
    <row r="562" spans="1:16300" s="102" customFormat="1" x14ac:dyDescent="0.2">
      <c r="A562" s="142" t="s">
        <v>35</v>
      </c>
      <c r="B562" s="64" t="s">
        <v>111</v>
      </c>
      <c r="C562" s="64" t="s">
        <v>79</v>
      </c>
      <c r="D562" s="64" t="s">
        <v>60</v>
      </c>
      <c r="E562" s="64" t="s">
        <v>723</v>
      </c>
      <c r="F562" s="7">
        <v>410</v>
      </c>
      <c r="G562" s="93">
        <f t="shared" si="139"/>
        <v>14773</v>
      </c>
      <c r="H562" s="94">
        <f t="shared" si="139"/>
        <v>0</v>
      </c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1"/>
      <c r="Y562" s="231"/>
      <c r="Z562" s="231"/>
      <c r="AA562" s="231"/>
      <c r="AB562" s="231"/>
      <c r="AC562" s="231"/>
      <c r="AD562" s="231"/>
      <c r="AE562" s="231"/>
      <c r="AF562" s="231"/>
      <c r="AG562" s="231"/>
      <c r="AH562" s="231"/>
      <c r="AI562" s="231"/>
      <c r="AJ562" s="231"/>
      <c r="AK562" s="231"/>
      <c r="AL562" s="231"/>
      <c r="AM562" s="231"/>
      <c r="AN562" s="231"/>
      <c r="AO562" s="231"/>
      <c r="AP562" s="231"/>
      <c r="AQ562" s="231"/>
      <c r="AR562" s="231"/>
      <c r="AS562" s="231"/>
      <c r="AT562" s="231"/>
    </row>
    <row r="563" spans="1:16300" s="102" customFormat="1" ht="31.5" x14ac:dyDescent="0.2">
      <c r="A563" s="142" t="s">
        <v>134</v>
      </c>
      <c r="B563" s="64" t="s">
        <v>111</v>
      </c>
      <c r="C563" s="64" t="s">
        <v>79</v>
      </c>
      <c r="D563" s="64" t="s">
        <v>60</v>
      </c>
      <c r="E563" s="64" t="s">
        <v>723</v>
      </c>
      <c r="F563" s="7" t="s">
        <v>135</v>
      </c>
      <c r="G563" s="93">
        <v>14773</v>
      </c>
      <c r="H563" s="94">
        <v>0</v>
      </c>
      <c r="I563" s="231"/>
      <c r="J563" s="231"/>
      <c r="K563" s="231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1"/>
      <c r="Y563" s="231"/>
      <c r="Z563" s="231"/>
      <c r="AA563" s="231"/>
      <c r="AB563" s="231"/>
      <c r="AC563" s="231"/>
      <c r="AD563" s="231"/>
      <c r="AE563" s="231"/>
      <c r="AF563" s="231"/>
      <c r="AG563" s="231"/>
      <c r="AH563" s="231"/>
      <c r="AI563" s="231"/>
      <c r="AJ563" s="231"/>
      <c r="AK563" s="231"/>
      <c r="AL563" s="231"/>
      <c r="AM563" s="231"/>
      <c r="AN563" s="231"/>
      <c r="AO563" s="231"/>
      <c r="AP563" s="231"/>
      <c r="AQ563" s="231"/>
      <c r="AR563" s="231"/>
      <c r="AS563" s="231"/>
      <c r="AT563" s="231"/>
    </row>
    <row r="564" spans="1:16300" s="102" customFormat="1" ht="31.5" x14ac:dyDescent="0.2">
      <c r="A564" s="156" t="s">
        <v>877</v>
      </c>
      <c r="B564" s="2" t="s">
        <v>111</v>
      </c>
      <c r="C564" s="15" t="s">
        <v>79</v>
      </c>
      <c r="D564" s="15" t="s">
        <v>60</v>
      </c>
      <c r="E564" s="80" t="s">
        <v>879</v>
      </c>
      <c r="F564" s="52"/>
      <c r="G564" s="194">
        <f t="shared" ref="G564:H564" si="140">G565</f>
        <v>32762</v>
      </c>
      <c r="H564" s="195">
        <f t="shared" si="140"/>
        <v>27800</v>
      </c>
      <c r="I564" s="207"/>
      <c r="J564" s="208"/>
      <c r="K564" s="209"/>
      <c r="L564" s="210"/>
      <c r="M564" s="210"/>
      <c r="N564" s="210"/>
      <c r="O564" s="205"/>
      <c r="P564" s="206"/>
      <c r="Q564" s="207"/>
      <c r="R564" s="207"/>
      <c r="S564" s="208"/>
      <c r="T564" s="209"/>
      <c r="U564" s="210"/>
      <c r="V564" s="210"/>
      <c r="W564" s="210"/>
      <c r="X564" s="205"/>
      <c r="Y564" s="206"/>
      <c r="Z564" s="207"/>
      <c r="AA564" s="207"/>
      <c r="AB564" s="208"/>
      <c r="AC564" s="209"/>
      <c r="AD564" s="210"/>
      <c r="AE564" s="210"/>
      <c r="AF564" s="210"/>
      <c r="AG564" s="205"/>
      <c r="AH564" s="206"/>
      <c r="AI564" s="207"/>
      <c r="AJ564" s="207"/>
      <c r="AK564" s="208"/>
      <c r="AL564" s="209"/>
      <c r="AM564" s="210"/>
      <c r="AN564" s="210"/>
      <c r="AO564" s="210"/>
      <c r="AP564" s="205"/>
      <c r="AQ564" s="206"/>
      <c r="AR564" s="207"/>
      <c r="AS564" s="207"/>
      <c r="AT564" s="208"/>
      <c r="AU564" s="218"/>
      <c r="AV564" s="69"/>
      <c r="AW564" s="69"/>
      <c r="AX564" s="69"/>
      <c r="AY564" s="107"/>
      <c r="AZ564" s="2"/>
      <c r="BA564" s="15"/>
      <c r="BB564" s="15"/>
      <c r="BC564" s="80"/>
      <c r="BD564" s="52"/>
      <c r="BE564" s="69"/>
      <c r="BF564" s="69"/>
      <c r="BG564" s="69"/>
      <c r="BH564" s="107"/>
      <c r="BI564" s="2"/>
      <c r="BJ564" s="15"/>
      <c r="BK564" s="15"/>
      <c r="BL564" s="80"/>
      <c r="BM564" s="52"/>
      <c r="BN564" s="69"/>
      <c r="BO564" s="69"/>
      <c r="BP564" s="69"/>
      <c r="BQ564" s="107"/>
      <c r="BR564" s="2"/>
      <c r="BS564" s="15"/>
      <c r="BT564" s="15"/>
      <c r="BU564" s="80"/>
      <c r="BV564" s="52"/>
      <c r="BW564" s="69"/>
      <c r="BX564" s="69"/>
      <c r="BY564" s="69"/>
      <c r="BZ564" s="107"/>
      <c r="CA564" s="2"/>
      <c r="CB564" s="15"/>
      <c r="CC564" s="15"/>
      <c r="CD564" s="80"/>
      <c r="CE564" s="52"/>
      <c r="CF564" s="69"/>
      <c r="CG564" s="69"/>
      <c r="CH564" s="69"/>
      <c r="CI564" s="107"/>
      <c r="CJ564" s="2"/>
      <c r="CK564" s="15"/>
      <c r="CL564" s="15"/>
      <c r="CM564" s="80"/>
      <c r="CN564" s="52"/>
      <c r="CO564" s="69"/>
      <c r="CP564" s="69"/>
      <c r="CQ564" s="69"/>
      <c r="CR564" s="107"/>
      <c r="CS564" s="2"/>
      <c r="CT564" s="15"/>
      <c r="CU564" s="15"/>
      <c r="CV564" s="80"/>
      <c r="CW564" s="52"/>
      <c r="CX564" s="69"/>
      <c r="CY564" s="69"/>
      <c r="CZ564" s="69"/>
      <c r="DA564" s="107"/>
      <c r="DB564" s="2"/>
      <c r="DC564" s="15"/>
      <c r="DD564" s="15"/>
      <c r="DE564" s="80"/>
      <c r="DF564" s="52"/>
      <c r="DG564" s="69"/>
      <c r="DH564" s="69"/>
      <c r="DI564" s="69"/>
      <c r="DJ564" s="107"/>
      <c r="DK564" s="2"/>
      <c r="DL564" s="15"/>
      <c r="DM564" s="15"/>
      <c r="DN564" s="80"/>
      <c r="DO564" s="52"/>
      <c r="DP564" s="69"/>
      <c r="DQ564" s="69"/>
      <c r="DR564" s="69"/>
      <c r="DS564" s="107"/>
      <c r="DT564" s="2"/>
      <c r="DU564" s="15"/>
      <c r="DV564" s="15"/>
      <c r="DW564" s="80"/>
      <c r="DX564" s="52"/>
      <c r="DY564" s="69"/>
      <c r="DZ564" s="69"/>
      <c r="EA564" s="69"/>
      <c r="EB564" s="107"/>
      <c r="EC564" s="2"/>
      <c r="ED564" s="15"/>
      <c r="EE564" s="15"/>
      <c r="EF564" s="80"/>
      <c r="EG564" s="52"/>
      <c r="EH564" s="69"/>
      <c r="EI564" s="69"/>
      <c r="EJ564" s="69"/>
      <c r="EK564" s="107"/>
      <c r="EL564" s="2"/>
      <c r="EM564" s="15"/>
      <c r="EN564" s="15"/>
      <c r="EO564" s="80"/>
      <c r="EP564" s="52"/>
      <c r="EQ564" s="69"/>
      <c r="ER564" s="69"/>
      <c r="ES564" s="69"/>
      <c r="ET564" s="107"/>
      <c r="EU564" s="2"/>
      <c r="EV564" s="15"/>
      <c r="EW564" s="15"/>
      <c r="EX564" s="80"/>
      <c r="EY564" s="52"/>
      <c r="EZ564" s="69"/>
      <c r="FA564" s="69"/>
      <c r="FB564" s="69"/>
      <c r="FC564" s="107"/>
      <c r="FD564" s="2"/>
      <c r="FE564" s="15"/>
      <c r="FF564" s="15"/>
      <c r="FG564" s="80"/>
      <c r="FH564" s="52"/>
      <c r="FI564" s="69"/>
      <c r="FJ564" s="69"/>
      <c r="FK564" s="69"/>
      <c r="FL564" s="107"/>
      <c r="FM564" s="2"/>
      <c r="FN564" s="15"/>
      <c r="FO564" s="15"/>
      <c r="FP564" s="80"/>
      <c r="FQ564" s="52"/>
      <c r="FR564" s="69"/>
      <c r="FS564" s="69"/>
      <c r="FT564" s="69"/>
      <c r="FU564" s="107"/>
      <c r="FV564" s="2"/>
      <c r="FW564" s="15"/>
      <c r="FX564" s="15"/>
      <c r="FY564" s="80"/>
      <c r="FZ564" s="52"/>
      <c r="GA564" s="69"/>
      <c r="GB564" s="69"/>
      <c r="GC564" s="69"/>
      <c r="GD564" s="107"/>
      <c r="GE564" s="2"/>
      <c r="GF564" s="15"/>
      <c r="GG564" s="15"/>
      <c r="GH564" s="80"/>
      <c r="GI564" s="52"/>
      <c r="GJ564" s="69"/>
      <c r="GK564" s="69"/>
      <c r="GL564" s="69"/>
      <c r="GM564" s="107"/>
      <c r="GN564" s="2"/>
      <c r="GO564" s="15"/>
      <c r="GP564" s="15"/>
      <c r="GQ564" s="80"/>
      <c r="GR564" s="52"/>
      <c r="GS564" s="69"/>
      <c r="GT564" s="69"/>
      <c r="GU564" s="69"/>
      <c r="GV564" s="107"/>
      <c r="GW564" s="2"/>
      <c r="GX564" s="15"/>
      <c r="GY564" s="15"/>
      <c r="GZ564" s="80"/>
      <c r="HA564" s="52"/>
      <c r="HB564" s="69"/>
      <c r="HC564" s="69"/>
      <c r="HD564" s="69"/>
      <c r="HE564" s="107"/>
      <c r="HF564" s="2"/>
      <c r="HG564" s="15"/>
      <c r="HH564" s="15"/>
      <c r="HI564" s="80"/>
      <c r="HJ564" s="52"/>
      <c r="HK564" s="69"/>
      <c r="HL564" s="69"/>
      <c r="HM564" s="69"/>
      <c r="HN564" s="107"/>
      <c r="HO564" s="2"/>
      <c r="HP564" s="15"/>
      <c r="HQ564" s="15"/>
      <c r="HR564" s="80"/>
      <c r="HS564" s="52"/>
      <c r="HT564" s="69"/>
      <c r="HU564" s="69"/>
      <c r="HV564" s="69"/>
      <c r="HW564" s="107"/>
      <c r="HX564" s="2"/>
      <c r="HY564" s="15"/>
      <c r="HZ564" s="15"/>
      <c r="IA564" s="80"/>
      <c r="IB564" s="52"/>
      <c r="IC564" s="69"/>
      <c r="ID564" s="69"/>
      <c r="IE564" s="69"/>
      <c r="IF564" s="107"/>
      <c r="IG564" s="2"/>
      <c r="IH564" s="15"/>
      <c r="II564" s="15"/>
      <c r="IJ564" s="80"/>
      <c r="IK564" s="52"/>
      <c r="IL564" s="69"/>
      <c r="IM564" s="69"/>
      <c r="IN564" s="69"/>
      <c r="IO564" s="107"/>
      <c r="IP564" s="2"/>
      <c r="IQ564" s="15"/>
      <c r="IR564" s="15"/>
      <c r="IS564" s="80"/>
      <c r="IT564" s="52"/>
      <c r="IU564" s="69"/>
      <c r="IV564" s="69"/>
      <c r="IW564" s="69"/>
      <c r="IX564" s="107"/>
      <c r="IY564" s="2"/>
      <c r="IZ564" s="15"/>
      <c r="JA564" s="15"/>
      <c r="JB564" s="80"/>
      <c r="JC564" s="52"/>
      <c r="JD564" s="69"/>
      <c r="JE564" s="69"/>
      <c r="JF564" s="69"/>
      <c r="JG564" s="107"/>
      <c r="JH564" s="2"/>
      <c r="JI564" s="15"/>
      <c r="JJ564" s="15"/>
      <c r="JK564" s="80"/>
      <c r="JL564" s="52"/>
      <c r="JM564" s="69"/>
      <c r="JN564" s="69"/>
      <c r="JO564" s="69"/>
      <c r="JP564" s="107"/>
      <c r="JQ564" s="2"/>
      <c r="JR564" s="15"/>
      <c r="JS564" s="15"/>
      <c r="JT564" s="80"/>
      <c r="JU564" s="52"/>
      <c r="JV564" s="69"/>
      <c r="JW564" s="69"/>
      <c r="JX564" s="69"/>
      <c r="JY564" s="107"/>
      <c r="JZ564" s="2"/>
      <c r="KA564" s="15"/>
      <c r="KB564" s="15"/>
      <c r="KC564" s="80"/>
      <c r="KD564" s="52"/>
      <c r="KE564" s="69"/>
      <c r="KF564" s="69"/>
      <c r="KG564" s="69"/>
      <c r="KH564" s="107"/>
      <c r="KI564" s="2"/>
      <c r="KJ564" s="15"/>
      <c r="KK564" s="15"/>
      <c r="KL564" s="80"/>
      <c r="KM564" s="52"/>
      <c r="KN564" s="69"/>
      <c r="KO564" s="69"/>
      <c r="KP564" s="69"/>
      <c r="KQ564" s="107"/>
      <c r="KR564" s="2"/>
      <c r="KS564" s="15"/>
      <c r="KT564" s="15"/>
      <c r="KU564" s="80"/>
      <c r="KV564" s="52"/>
      <c r="KW564" s="69"/>
      <c r="KX564" s="69"/>
      <c r="KY564" s="69"/>
      <c r="KZ564" s="107"/>
      <c r="LA564" s="2"/>
      <c r="LB564" s="15"/>
      <c r="LC564" s="15"/>
      <c r="LD564" s="80"/>
      <c r="LE564" s="52"/>
      <c r="LF564" s="69"/>
      <c r="LG564" s="69"/>
      <c r="LH564" s="69"/>
      <c r="LI564" s="107"/>
      <c r="LJ564" s="2"/>
      <c r="LK564" s="15"/>
      <c r="LL564" s="15"/>
      <c r="LM564" s="80"/>
      <c r="LN564" s="52"/>
      <c r="LO564" s="69"/>
      <c r="LP564" s="69"/>
      <c r="LQ564" s="69"/>
      <c r="LR564" s="107"/>
      <c r="LS564" s="2"/>
      <c r="LT564" s="15"/>
      <c r="LU564" s="15"/>
      <c r="LV564" s="80"/>
      <c r="LW564" s="52"/>
      <c r="LX564" s="69"/>
      <c r="LY564" s="69"/>
      <c r="LZ564" s="69"/>
      <c r="MA564" s="107"/>
      <c r="MB564" s="2"/>
      <c r="MC564" s="15"/>
      <c r="MD564" s="15"/>
      <c r="ME564" s="80"/>
      <c r="MF564" s="52"/>
      <c r="MG564" s="69"/>
      <c r="MH564" s="69"/>
      <c r="MI564" s="69"/>
      <c r="MJ564" s="107"/>
      <c r="MK564" s="2"/>
      <c r="ML564" s="15"/>
      <c r="MM564" s="15"/>
      <c r="MN564" s="80"/>
      <c r="MO564" s="52"/>
      <c r="MP564" s="69"/>
      <c r="MQ564" s="69"/>
      <c r="MR564" s="69"/>
      <c r="MS564" s="107"/>
      <c r="MT564" s="2"/>
      <c r="MU564" s="15"/>
      <c r="MV564" s="15"/>
      <c r="MW564" s="80"/>
      <c r="MX564" s="52"/>
      <c r="MY564" s="69"/>
      <c r="MZ564" s="69"/>
      <c r="NA564" s="69"/>
      <c r="NB564" s="107"/>
      <c r="NC564" s="2"/>
      <c r="ND564" s="15"/>
      <c r="NE564" s="15"/>
      <c r="NF564" s="80"/>
      <c r="NG564" s="52"/>
      <c r="NH564" s="69"/>
      <c r="NI564" s="69"/>
      <c r="NJ564" s="69"/>
      <c r="NK564" s="107"/>
      <c r="NL564" s="2"/>
      <c r="NM564" s="15"/>
      <c r="NN564" s="15"/>
      <c r="NO564" s="80"/>
      <c r="NP564" s="52"/>
      <c r="NQ564" s="69"/>
      <c r="NR564" s="69"/>
      <c r="NS564" s="69"/>
      <c r="NT564" s="107"/>
      <c r="NU564" s="2"/>
      <c r="NV564" s="15"/>
      <c r="NW564" s="15"/>
      <c r="NX564" s="80"/>
      <c r="NY564" s="52"/>
      <c r="NZ564" s="69"/>
      <c r="OA564" s="69"/>
      <c r="OB564" s="69"/>
      <c r="OC564" s="107"/>
      <c r="OD564" s="2"/>
      <c r="OE564" s="15"/>
      <c r="OF564" s="15"/>
      <c r="OG564" s="80"/>
      <c r="OH564" s="52"/>
      <c r="OI564" s="69"/>
      <c r="OJ564" s="69"/>
      <c r="OK564" s="69"/>
      <c r="OL564" s="107"/>
      <c r="OM564" s="2"/>
      <c r="ON564" s="15"/>
      <c r="OO564" s="15"/>
      <c r="OP564" s="80"/>
      <c r="OQ564" s="52"/>
      <c r="OR564" s="69"/>
      <c r="OS564" s="69"/>
      <c r="OT564" s="69"/>
      <c r="OU564" s="107"/>
      <c r="OV564" s="2"/>
      <c r="OW564" s="15"/>
      <c r="OX564" s="15"/>
      <c r="OY564" s="80"/>
      <c r="OZ564" s="52"/>
      <c r="PA564" s="69"/>
      <c r="PB564" s="69"/>
      <c r="PC564" s="69"/>
      <c r="PD564" s="107"/>
      <c r="PE564" s="2"/>
      <c r="PF564" s="15"/>
      <c r="PG564" s="15"/>
      <c r="PH564" s="80"/>
      <c r="PI564" s="52"/>
      <c r="PJ564" s="69"/>
      <c r="PK564" s="69"/>
      <c r="PL564" s="69"/>
      <c r="PM564" s="107"/>
      <c r="PN564" s="2"/>
      <c r="PO564" s="15"/>
      <c r="PP564" s="15"/>
      <c r="PQ564" s="80"/>
      <c r="PR564" s="52"/>
      <c r="PS564" s="69"/>
      <c r="PT564" s="69"/>
      <c r="PU564" s="69"/>
      <c r="PV564" s="107"/>
      <c r="PW564" s="2"/>
      <c r="PX564" s="15"/>
      <c r="PY564" s="15"/>
      <c r="PZ564" s="80"/>
      <c r="QA564" s="52"/>
      <c r="QB564" s="69"/>
      <c r="QC564" s="69"/>
      <c r="QD564" s="69"/>
      <c r="QE564" s="107"/>
      <c r="QF564" s="2"/>
      <c r="QG564" s="15"/>
      <c r="QH564" s="15"/>
      <c r="QI564" s="80"/>
      <c r="QJ564" s="52"/>
      <c r="QK564" s="69"/>
      <c r="QL564" s="69"/>
      <c r="QM564" s="69"/>
      <c r="QN564" s="107"/>
      <c r="QO564" s="2"/>
      <c r="QP564" s="15"/>
      <c r="QQ564" s="15"/>
      <c r="QR564" s="80"/>
      <c r="QS564" s="52"/>
      <c r="QT564" s="69"/>
      <c r="QU564" s="69"/>
      <c r="QV564" s="69"/>
      <c r="QW564" s="107"/>
      <c r="QX564" s="2"/>
      <c r="QY564" s="15"/>
      <c r="QZ564" s="15"/>
      <c r="RA564" s="80"/>
      <c r="RB564" s="52"/>
      <c r="RC564" s="69"/>
      <c r="RD564" s="69"/>
      <c r="RE564" s="69"/>
      <c r="RF564" s="107"/>
      <c r="RG564" s="2"/>
      <c r="RH564" s="15"/>
      <c r="RI564" s="15"/>
      <c r="RJ564" s="80"/>
      <c r="RK564" s="52"/>
      <c r="RL564" s="69"/>
      <c r="RM564" s="69"/>
      <c r="RN564" s="69"/>
      <c r="RO564" s="107"/>
      <c r="RP564" s="2"/>
      <c r="RQ564" s="15"/>
      <c r="RR564" s="15"/>
      <c r="RS564" s="80"/>
      <c r="RT564" s="52"/>
      <c r="RU564" s="69"/>
      <c r="RV564" s="69"/>
      <c r="RW564" s="69"/>
      <c r="RX564" s="107"/>
      <c r="RY564" s="2"/>
      <c r="RZ564" s="15"/>
      <c r="SA564" s="15"/>
      <c r="SB564" s="80"/>
      <c r="SC564" s="52"/>
      <c r="SD564" s="69"/>
      <c r="SE564" s="69"/>
      <c r="SF564" s="69"/>
      <c r="SG564" s="107"/>
      <c r="SH564" s="2"/>
      <c r="SI564" s="15"/>
      <c r="SJ564" s="15"/>
      <c r="SK564" s="80"/>
      <c r="SL564" s="52"/>
      <c r="SM564" s="69"/>
      <c r="SN564" s="69"/>
      <c r="SO564" s="69"/>
      <c r="SP564" s="107"/>
      <c r="SQ564" s="2"/>
      <c r="SR564" s="15"/>
      <c r="SS564" s="15"/>
      <c r="ST564" s="80"/>
      <c r="SU564" s="52"/>
      <c r="SV564" s="69"/>
      <c r="SW564" s="69"/>
      <c r="SX564" s="69"/>
      <c r="SY564" s="107"/>
      <c r="SZ564" s="2"/>
      <c r="TA564" s="15"/>
      <c r="TB564" s="15"/>
      <c r="TC564" s="80"/>
      <c r="TD564" s="52"/>
      <c r="TE564" s="69"/>
      <c r="TF564" s="69"/>
      <c r="TG564" s="69"/>
      <c r="TH564" s="107"/>
      <c r="TI564" s="2"/>
      <c r="TJ564" s="15"/>
      <c r="TK564" s="15"/>
      <c r="TL564" s="80"/>
      <c r="TM564" s="52"/>
      <c r="TN564" s="69"/>
      <c r="TO564" s="69"/>
      <c r="TP564" s="69"/>
      <c r="TQ564" s="107"/>
      <c r="TR564" s="2"/>
      <c r="TS564" s="15"/>
      <c r="TT564" s="15"/>
      <c r="TU564" s="80"/>
      <c r="TV564" s="52"/>
      <c r="TW564" s="69"/>
      <c r="TX564" s="69"/>
      <c r="TY564" s="69"/>
      <c r="TZ564" s="107"/>
      <c r="UA564" s="2"/>
      <c r="UB564" s="15"/>
      <c r="UC564" s="15"/>
      <c r="UD564" s="80"/>
      <c r="UE564" s="52"/>
      <c r="UF564" s="69"/>
      <c r="UG564" s="69"/>
      <c r="UH564" s="69"/>
      <c r="UI564" s="107"/>
      <c r="UJ564" s="2"/>
      <c r="UK564" s="15"/>
      <c r="UL564" s="15"/>
      <c r="UM564" s="80"/>
      <c r="UN564" s="52"/>
      <c r="UO564" s="69"/>
      <c r="UP564" s="69"/>
      <c r="UQ564" s="69"/>
      <c r="UR564" s="107"/>
      <c r="US564" s="2"/>
      <c r="UT564" s="15"/>
      <c r="UU564" s="15"/>
      <c r="UV564" s="80"/>
      <c r="UW564" s="52"/>
      <c r="UX564" s="69"/>
      <c r="UY564" s="69"/>
      <c r="UZ564" s="69"/>
      <c r="VA564" s="107"/>
      <c r="VB564" s="2"/>
      <c r="VC564" s="15"/>
      <c r="VD564" s="15"/>
      <c r="VE564" s="80"/>
      <c r="VF564" s="52"/>
      <c r="VG564" s="69"/>
      <c r="VH564" s="69"/>
      <c r="VI564" s="69"/>
      <c r="VJ564" s="107"/>
      <c r="VK564" s="2"/>
      <c r="VL564" s="15"/>
      <c r="VM564" s="15"/>
      <c r="VN564" s="80"/>
      <c r="VO564" s="52"/>
      <c r="VP564" s="69"/>
      <c r="VQ564" s="69"/>
      <c r="VR564" s="69"/>
      <c r="VS564" s="107"/>
      <c r="VT564" s="2"/>
      <c r="VU564" s="15"/>
      <c r="VV564" s="15"/>
      <c r="VW564" s="80"/>
      <c r="VX564" s="52"/>
      <c r="VY564" s="69"/>
      <c r="VZ564" s="69"/>
      <c r="WA564" s="69"/>
      <c r="WB564" s="107"/>
      <c r="WC564" s="2"/>
      <c r="WD564" s="15"/>
      <c r="WE564" s="15"/>
      <c r="WF564" s="80"/>
      <c r="WG564" s="52"/>
      <c r="WH564" s="69"/>
      <c r="WI564" s="69"/>
      <c r="WJ564" s="69"/>
      <c r="WK564" s="107"/>
      <c r="WL564" s="2"/>
      <c r="WM564" s="15"/>
      <c r="WN564" s="15"/>
      <c r="WO564" s="80"/>
      <c r="WP564" s="52"/>
      <c r="WQ564" s="69"/>
      <c r="WR564" s="69"/>
      <c r="WS564" s="69"/>
      <c r="WT564" s="107"/>
      <c r="WU564" s="2"/>
      <c r="WV564" s="15"/>
      <c r="WW564" s="15"/>
      <c r="WX564" s="80"/>
      <c r="WY564" s="52"/>
      <c r="WZ564" s="69"/>
      <c r="XA564" s="69"/>
      <c r="XB564" s="69"/>
      <c r="XC564" s="107"/>
      <c r="XD564" s="2"/>
      <c r="XE564" s="15"/>
      <c r="XF564" s="15"/>
      <c r="XG564" s="80"/>
      <c r="XH564" s="52"/>
      <c r="XI564" s="69"/>
      <c r="XJ564" s="69"/>
      <c r="XK564" s="69"/>
      <c r="XL564" s="107"/>
      <c r="XM564" s="2"/>
      <c r="XN564" s="15"/>
      <c r="XO564" s="15"/>
      <c r="XP564" s="80"/>
      <c r="XQ564" s="52"/>
      <c r="XR564" s="69"/>
      <c r="XS564" s="69"/>
      <c r="XT564" s="69"/>
      <c r="XU564" s="107"/>
      <c r="XV564" s="2"/>
      <c r="XW564" s="15"/>
      <c r="XX564" s="15"/>
      <c r="XY564" s="80"/>
      <c r="XZ564" s="52"/>
      <c r="YA564" s="69"/>
      <c r="YB564" s="69"/>
      <c r="YC564" s="69"/>
      <c r="YD564" s="107"/>
      <c r="YE564" s="2"/>
      <c r="YF564" s="15"/>
      <c r="YG564" s="15"/>
      <c r="YH564" s="80"/>
      <c r="YI564" s="52"/>
      <c r="YJ564" s="69"/>
      <c r="YK564" s="69"/>
      <c r="YL564" s="69"/>
      <c r="YM564" s="107"/>
      <c r="YN564" s="2"/>
      <c r="YO564" s="15"/>
      <c r="YP564" s="15"/>
      <c r="YQ564" s="80"/>
      <c r="YR564" s="52"/>
      <c r="YS564" s="69"/>
      <c r="YT564" s="69"/>
      <c r="YU564" s="69"/>
      <c r="YV564" s="107"/>
      <c r="YW564" s="2"/>
      <c r="YX564" s="15"/>
      <c r="YY564" s="15"/>
      <c r="YZ564" s="80"/>
      <c r="ZA564" s="52"/>
      <c r="ZB564" s="69"/>
      <c r="ZC564" s="69"/>
      <c r="ZD564" s="69"/>
      <c r="ZE564" s="107"/>
      <c r="ZF564" s="2"/>
      <c r="ZG564" s="15"/>
      <c r="ZH564" s="15"/>
      <c r="ZI564" s="80"/>
      <c r="ZJ564" s="52"/>
      <c r="ZK564" s="69"/>
      <c r="ZL564" s="69"/>
      <c r="ZM564" s="69"/>
      <c r="ZN564" s="107"/>
      <c r="ZO564" s="2"/>
      <c r="ZP564" s="15"/>
      <c r="ZQ564" s="15"/>
      <c r="ZR564" s="80"/>
      <c r="ZS564" s="52"/>
      <c r="ZT564" s="69"/>
      <c r="ZU564" s="69"/>
      <c r="ZV564" s="69"/>
      <c r="ZW564" s="107"/>
      <c r="ZX564" s="2"/>
      <c r="ZY564" s="15"/>
      <c r="ZZ564" s="15"/>
      <c r="AAA564" s="80"/>
      <c r="AAB564" s="52"/>
      <c r="AAC564" s="69"/>
      <c r="AAD564" s="69"/>
      <c r="AAE564" s="69"/>
      <c r="AAF564" s="107"/>
      <c r="AAG564" s="2"/>
      <c r="AAH564" s="15"/>
      <c r="AAI564" s="15"/>
      <c r="AAJ564" s="80"/>
      <c r="AAK564" s="52"/>
      <c r="AAL564" s="69"/>
      <c r="AAM564" s="69"/>
      <c r="AAN564" s="69"/>
      <c r="AAO564" s="107"/>
      <c r="AAP564" s="2"/>
      <c r="AAQ564" s="15"/>
      <c r="AAR564" s="15"/>
      <c r="AAS564" s="80"/>
      <c r="AAT564" s="52"/>
      <c r="AAU564" s="69"/>
      <c r="AAV564" s="69"/>
      <c r="AAW564" s="69"/>
      <c r="AAX564" s="107"/>
      <c r="AAY564" s="2"/>
      <c r="AAZ564" s="15"/>
      <c r="ABA564" s="15"/>
      <c r="ABB564" s="80"/>
      <c r="ABC564" s="52"/>
      <c r="ABD564" s="69"/>
      <c r="ABE564" s="69"/>
      <c r="ABF564" s="69"/>
      <c r="ABG564" s="107"/>
      <c r="ABH564" s="2"/>
      <c r="ABI564" s="15"/>
      <c r="ABJ564" s="15"/>
      <c r="ABK564" s="80"/>
      <c r="ABL564" s="52"/>
      <c r="ABM564" s="69"/>
      <c r="ABN564" s="69"/>
      <c r="ABO564" s="69"/>
      <c r="ABP564" s="107"/>
      <c r="ABQ564" s="2"/>
      <c r="ABR564" s="15"/>
      <c r="ABS564" s="15"/>
      <c r="ABT564" s="80"/>
      <c r="ABU564" s="52"/>
      <c r="ABV564" s="69"/>
      <c r="ABW564" s="69"/>
      <c r="ABX564" s="69"/>
      <c r="ABY564" s="107"/>
      <c r="ABZ564" s="2"/>
      <c r="ACA564" s="15"/>
      <c r="ACB564" s="15"/>
      <c r="ACC564" s="80"/>
      <c r="ACD564" s="52"/>
      <c r="ACE564" s="69"/>
      <c r="ACF564" s="69"/>
      <c r="ACG564" s="69"/>
      <c r="ACH564" s="107"/>
      <c r="ACI564" s="2"/>
      <c r="ACJ564" s="15"/>
      <c r="ACK564" s="15"/>
      <c r="ACL564" s="80"/>
      <c r="ACM564" s="52"/>
      <c r="ACN564" s="69"/>
      <c r="ACO564" s="69"/>
      <c r="ACP564" s="69"/>
      <c r="ACQ564" s="107"/>
      <c r="ACR564" s="2"/>
      <c r="ACS564" s="15"/>
      <c r="ACT564" s="15"/>
      <c r="ACU564" s="80"/>
      <c r="ACV564" s="52"/>
      <c r="ACW564" s="69"/>
      <c r="ACX564" s="69"/>
      <c r="ACY564" s="69"/>
      <c r="ACZ564" s="107"/>
      <c r="ADA564" s="2"/>
      <c r="ADB564" s="15"/>
      <c r="ADC564" s="15"/>
      <c r="ADD564" s="80"/>
      <c r="ADE564" s="52"/>
      <c r="ADF564" s="69"/>
      <c r="ADG564" s="69"/>
      <c r="ADH564" s="69"/>
      <c r="ADI564" s="107"/>
      <c r="ADJ564" s="2"/>
      <c r="ADK564" s="15"/>
      <c r="ADL564" s="15"/>
      <c r="ADM564" s="80"/>
      <c r="ADN564" s="52"/>
      <c r="ADO564" s="69"/>
      <c r="ADP564" s="69"/>
      <c r="ADQ564" s="69"/>
      <c r="ADR564" s="107"/>
      <c r="ADS564" s="2"/>
      <c r="ADT564" s="15"/>
      <c r="ADU564" s="15"/>
      <c r="ADV564" s="80"/>
      <c r="ADW564" s="52"/>
      <c r="ADX564" s="69"/>
      <c r="ADY564" s="69"/>
      <c r="ADZ564" s="69"/>
      <c r="AEA564" s="107"/>
      <c r="AEB564" s="2"/>
      <c r="AEC564" s="15"/>
      <c r="AED564" s="15"/>
      <c r="AEE564" s="80"/>
      <c r="AEF564" s="52"/>
      <c r="AEG564" s="69"/>
      <c r="AEH564" s="69"/>
      <c r="AEI564" s="69"/>
      <c r="AEJ564" s="107"/>
      <c r="AEK564" s="2"/>
      <c r="AEL564" s="15"/>
      <c r="AEM564" s="15"/>
      <c r="AEN564" s="80"/>
      <c r="AEO564" s="52"/>
      <c r="AEP564" s="69"/>
      <c r="AEQ564" s="69"/>
      <c r="AER564" s="69"/>
      <c r="AES564" s="107"/>
      <c r="AET564" s="2"/>
      <c r="AEU564" s="15"/>
      <c r="AEV564" s="15"/>
      <c r="AEW564" s="80"/>
      <c r="AEX564" s="52"/>
      <c r="AEY564" s="69"/>
      <c r="AEZ564" s="69"/>
      <c r="AFA564" s="69"/>
      <c r="AFB564" s="107"/>
      <c r="AFC564" s="2"/>
      <c r="AFD564" s="15"/>
      <c r="AFE564" s="15"/>
      <c r="AFF564" s="80"/>
      <c r="AFG564" s="52"/>
      <c r="AFH564" s="69"/>
      <c r="AFI564" s="69"/>
      <c r="AFJ564" s="69"/>
      <c r="AFK564" s="107"/>
      <c r="AFL564" s="2"/>
      <c r="AFM564" s="15"/>
      <c r="AFN564" s="15"/>
      <c r="AFO564" s="80"/>
      <c r="AFP564" s="52"/>
      <c r="AFQ564" s="69"/>
      <c r="AFR564" s="69"/>
      <c r="AFS564" s="69"/>
      <c r="AFT564" s="107"/>
      <c r="AFU564" s="2"/>
      <c r="AFV564" s="15"/>
      <c r="AFW564" s="15"/>
      <c r="AFX564" s="80"/>
      <c r="AFY564" s="52"/>
      <c r="AFZ564" s="69"/>
      <c r="AGA564" s="69"/>
      <c r="AGB564" s="69"/>
      <c r="AGC564" s="107"/>
      <c r="AGD564" s="2"/>
      <c r="AGE564" s="15"/>
      <c r="AGF564" s="15"/>
      <c r="AGG564" s="80"/>
      <c r="AGH564" s="52"/>
      <c r="AGI564" s="69"/>
      <c r="AGJ564" s="69"/>
      <c r="AGK564" s="69"/>
      <c r="AGL564" s="107"/>
      <c r="AGM564" s="2"/>
      <c r="AGN564" s="15"/>
      <c r="AGO564" s="15"/>
      <c r="AGP564" s="80"/>
      <c r="AGQ564" s="52"/>
      <c r="AGR564" s="69"/>
      <c r="AGS564" s="69"/>
      <c r="AGT564" s="69"/>
      <c r="AGU564" s="107"/>
      <c r="AGV564" s="2"/>
      <c r="AGW564" s="15"/>
      <c r="AGX564" s="15"/>
      <c r="AGY564" s="80"/>
      <c r="AGZ564" s="52"/>
      <c r="AHA564" s="69"/>
      <c r="AHB564" s="69"/>
      <c r="AHC564" s="69"/>
      <c r="AHD564" s="107"/>
      <c r="AHE564" s="2"/>
      <c r="AHF564" s="15"/>
      <c r="AHG564" s="15"/>
      <c r="AHH564" s="80"/>
      <c r="AHI564" s="52"/>
      <c r="AHJ564" s="69"/>
      <c r="AHK564" s="69"/>
      <c r="AHL564" s="69"/>
      <c r="AHM564" s="107"/>
      <c r="AHN564" s="2"/>
      <c r="AHO564" s="15"/>
      <c r="AHP564" s="15"/>
      <c r="AHQ564" s="80"/>
      <c r="AHR564" s="52"/>
      <c r="AHS564" s="69"/>
      <c r="AHT564" s="69"/>
      <c r="AHU564" s="69"/>
      <c r="AHV564" s="107"/>
      <c r="AHW564" s="2"/>
      <c r="AHX564" s="15"/>
      <c r="AHY564" s="15"/>
      <c r="AHZ564" s="80"/>
      <c r="AIA564" s="52"/>
      <c r="AIB564" s="69"/>
      <c r="AIC564" s="69"/>
      <c r="AID564" s="69"/>
      <c r="AIE564" s="107"/>
      <c r="AIF564" s="2"/>
      <c r="AIG564" s="15"/>
      <c r="AIH564" s="15"/>
      <c r="AII564" s="80"/>
      <c r="AIJ564" s="52"/>
      <c r="AIK564" s="69"/>
      <c r="AIL564" s="69"/>
      <c r="AIM564" s="69"/>
      <c r="AIN564" s="107"/>
      <c r="AIO564" s="2"/>
      <c r="AIP564" s="15"/>
      <c r="AIQ564" s="15"/>
      <c r="AIR564" s="80"/>
      <c r="AIS564" s="52"/>
      <c r="AIT564" s="69"/>
      <c r="AIU564" s="69"/>
      <c r="AIV564" s="69"/>
      <c r="AIW564" s="107"/>
      <c r="AIX564" s="2"/>
      <c r="AIY564" s="15"/>
      <c r="AIZ564" s="15"/>
      <c r="AJA564" s="80"/>
      <c r="AJB564" s="52"/>
      <c r="AJC564" s="69"/>
      <c r="AJD564" s="69"/>
      <c r="AJE564" s="69"/>
      <c r="AJF564" s="107"/>
      <c r="AJG564" s="2"/>
      <c r="AJH564" s="15"/>
      <c r="AJI564" s="15"/>
      <c r="AJJ564" s="80"/>
      <c r="AJK564" s="52"/>
      <c r="AJL564" s="69"/>
      <c r="AJM564" s="69"/>
      <c r="AJN564" s="69"/>
      <c r="AJO564" s="107"/>
      <c r="AJP564" s="2"/>
      <c r="AJQ564" s="15"/>
      <c r="AJR564" s="15"/>
      <c r="AJS564" s="80"/>
      <c r="AJT564" s="52"/>
      <c r="AJU564" s="69"/>
      <c r="AJV564" s="69"/>
      <c r="AJW564" s="69"/>
      <c r="AJX564" s="107"/>
      <c r="AJY564" s="2"/>
      <c r="AJZ564" s="15"/>
      <c r="AKA564" s="15"/>
      <c r="AKB564" s="80"/>
      <c r="AKC564" s="52"/>
      <c r="AKD564" s="69"/>
      <c r="AKE564" s="69"/>
      <c r="AKF564" s="69"/>
      <c r="AKG564" s="107"/>
      <c r="AKH564" s="2"/>
      <c r="AKI564" s="15"/>
      <c r="AKJ564" s="15"/>
      <c r="AKK564" s="80"/>
      <c r="AKL564" s="52"/>
      <c r="AKM564" s="69"/>
      <c r="AKN564" s="69"/>
      <c r="AKO564" s="69"/>
      <c r="AKP564" s="107"/>
      <c r="AKQ564" s="2"/>
      <c r="AKR564" s="15"/>
      <c r="AKS564" s="15"/>
      <c r="AKT564" s="80"/>
      <c r="AKU564" s="52"/>
      <c r="AKV564" s="69"/>
      <c r="AKW564" s="69"/>
      <c r="AKX564" s="69"/>
      <c r="AKY564" s="107"/>
      <c r="AKZ564" s="2"/>
      <c r="ALA564" s="15"/>
      <c r="ALB564" s="15"/>
      <c r="ALC564" s="80"/>
      <c r="ALD564" s="52"/>
      <c r="ALE564" s="69"/>
      <c r="ALF564" s="69"/>
      <c r="ALG564" s="69"/>
      <c r="ALH564" s="107"/>
      <c r="ALI564" s="2"/>
      <c r="ALJ564" s="15"/>
      <c r="ALK564" s="15"/>
      <c r="ALL564" s="80"/>
      <c r="ALM564" s="52"/>
      <c r="ALN564" s="69"/>
      <c r="ALO564" s="69"/>
      <c r="ALP564" s="69"/>
      <c r="ALQ564" s="107"/>
      <c r="ALR564" s="2"/>
      <c r="ALS564" s="15"/>
      <c r="ALT564" s="15"/>
      <c r="ALU564" s="80"/>
      <c r="ALV564" s="52"/>
      <c r="ALW564" s="69"/>
      <c r="ALX564" s="69"/>
      <c r="ALY564" s="69"/>
      <c r="ALZ564" s="107"/>
      <c r="AMA564" s="2"/>
      <c r="AMB564" s="15"/>
      <c r="AMC564" s="15"/>
      <c r="AMD564" s="80"/>
      <c r="AME564" s="52"/>
      <c r="AMF564" s="69"/>
      <c r="AMG564" s="69"/>
      <c r="AMH564" s="69"/>
      <c r="AMI564" s="107"/>
      <c r="AMJ564" s="2"/>
      <c r="AMK564" s="15"/>
      <c r="AML564" s="15"/>
      <c r="AMM564" s="80"/>
      <c r="AMN564" s="52"/>
      <c r="AMO564" s="69"/>
      <c r="AMP564" s="69"/>
      <c r="AMQ564" s="69"/>
      <c r="AMR564" s="107"/>
      <c r="AMS564" s="2"/>
      <c r="AMT564" s="15"/>
      <c r="AMU564" s="15"/>
      <c r="AMV564" s="80"/>
      <c r="AMW564" s="52"/>
      <c r="AMX564" s="69"/>
      <c r="AMY564" s="69"/>
      <c r="AMZ564" s="69"/>
      <c r="ANA564" s="107"/>
      <c r="ANB564" s="2"/>
      <c r="ANC564" s="15"/>
      <c r="AND564" s="15"/>
      <c r="ANE564" s="80"/>
      <c r="ANF564" s="52"/>
      <c r="ANG564" s="69"/>
      <c r="ANH564" s="69"/>
      <c r="ANI564" s="69"/>
      <c r="ANJ564" s="107"/>
      <c r="ANK564" s="2"/>
      <c r="ANL564" s="15"/>
      <c r="ANM564" s="15"/>
      <c r="ANN564" s="80"/>
      <c r="ANO564" s="52"/>
      <c r="ANP564" s="69"/>
      <c r="ANQ564" s="69"/>
      <c r="ANR564" s="69"/>
      <c r="ANS564" s="107"/>
      <c r="ANT564" s="2"/>
      <c r="ANU564" s="15"/>
      <c r="ANV564" s="15"/>
      <c r="ANW564" s="80"/>
      <c r="ANX564" s="52"/>
      <c r="ANY564" s="69"/>
      <c r="ANZ564" s="69"/>
      <c r="AOA564" s="69"/>
      <c r="AOB564" s="107"/>
      <c r="AOC564" s="2"/>
      <c r="AOD564" s="15"/>
      <c r="AOE564" s="15"/>
      <c r="AOF564" s="80"/>
      <c r="AOG564" s="52"/>
      <c r="AOH564" s="69"/>
      <c r="AOI564" s="69"/>
      <c r="AOJ564" s="69"/>
      <c r="AOK564" s="107"/>
      <c r="AOL564" s="2"/>
      <c r="AOM564" s="15"/>
      <c r="AON564" s="15"/>
      <c r="AOO564" s="80"/>
      <c r="AOP564" s="52"/>
      <c r="AOQ564" s="69"/>
      <c r="AOR564" s="69"/>
      <c r="AOS564" s="69"/>
      <c r="AOT564" s="107"/>
      <c r="AOU564" s="2"/>
      <c r="AOV564" s="15"/>
      <c r="AOW564" s="15"/>
      <c r="AOX564" s="80"/>
      <c r="AOY564" s="52"/>
      <c r="AOZ564" s="69"/>
      <c r="APA564" s="69"/>
      <c r="APB564" s="69"/>
      <c r="APC564" s="107"/>
      <c r="APD564" s="2"/>
      <c r="APE564" s="15"/>
      <c r="APF564" s="15"/>
      <c r="APG564" s="80"/>
      <c r="APH564" s="52"/>
      <c r="API564" s="69"/>
      <c r="APJ564" s="69"/>
      <c r="APK564" s="69"/>
      <c r="APL564" s="107"/>
      <c r="APM564" s="2"/>
      <c r="APN564" s="15"/>
      <c r="APO564" s="15"/>
      <c r="APP564" s="80"/>
      <c r="APQ564" s="52"/>
      <c r="APR564" s="69"/>
      <c r="APS564" s="69"/>
      <c r="APT564" s="69"/>
      <c r="APU564" s="107"/>
      <c r="APV564" s="2"/>
      <c r="APW564" s="15"/>
      <c r="APX564" s="15"/>
      <c r="APY564" s="80"/>
      <c r="APZ564" s="52"/>
      <c r="AQA564" s="69"/>
      <c r="AQB564" s="69"/>
      <c r="AQC564" s="69"/>
      <c r="AQD564" s="107"/>
      <c r="AQE564" s="2"/>
      <c r="AQF564" s="15"/>
      <c r="AQG564" s="15"/>
      <c r="AQH564" s="80"/>
      <c r="AQI564" s="52"/>
      <c r="AQJ564" s="69"/>
      <c r="AQK564" s="69"/>
      <c r="AQL564" s="69"/>
      <c r="AQM564" s="107"/>
      <c r="AQN564" s="2"/>
      <c r="AQO564" s="15"/>
      <c r="AQP564" s="15"/>
      <c r="AQQ564" s="80"/>
      <c r="AQR564" s="52"/>
      <c r="AQS564" s="69"/>
      <c r="AQT564" s="69"/>
      <c r="AQU564" s="69"/>
      <c r="AQV564" s="107"/>
      <c r="AQW564" s="2"/>
      <c r="AQX564" s="15"/>
      <c r="AQY564" s="15"/>
      <c r="AQZ564" s="80"/>
      <c r="ARA564" s="52"/>
      <c r="ARB564" s="69"/>
      <c r="ARC564" s="69"/>
      <c r="ARD564" s="69"/>
      <c r="ARE564" s="107"/>
      <c r="ARF564" s="2"/>
      <c r="ARG564" s="15"/>
      <c r="ARH564" s="15"/>
      <c r="ARI564" s="80"/>
      <c r="ARJ564" s="52"/>
      <c r="ARK564" s="69"/>
      <c r="ARL564" s="69"/>
      <c r="ARM564" s="69"/>
      <c r="ARN564" s="107"/>
      <c r="ARO564" s="2"/>
      <c r="ARP564" s="15"/>
      <c r="ARQ564" s="15"/>
      <c r="ARR564" s="80"/>
      <c r="ARS564" s="52"/>
      <c r="ART564" s="69"/>
      <c r="ARU564" s="69"/>
      <c r="ARV564" s="69"/>
      <c r="ARW564" s="107"/>
      <c r="ARX564" s="2"/>
      <c r="ARY564" s="15"/>
      <c r="ARZ564" s="15"/>
      <c r="ASA564" s="80"/>
      <c r="ASB564" s="52"/>
      <c r="ASC564" s="69"/>
      <c r="ASD564" s="69"/>
      <c r="ASE564" s="69"/>
      <c r="ASF564" s="107"/>
      <c r="ASG564" s="2"/>
      <c r="ASH564" s="15"/>
      <c r="ASI564" s="15"/>
      <c r="ASJ564" s="80"/>
      <c r="ASK564" s="52"/>
      <c r="ASL564" s="69"/>
      <c r="ASM564" s="69"/>
      <c r="ASN564" s="69"/>
      <c r="ASO564" s="107"/>
      <c r="ASP564" s="2"/>
      <c r="ASQ564" s="15"/>
      <c r="ASR564" s="15"/>
      <c r="ASS564" s="80"/>
      <c r="AST564" s="52"/>
      <c r="ASU564" s="69"/>
      <c r="ASV564" s="69"/>
      <c r="ASW564" s="69"/>
      <c r="ASX564" s="107"/>
      <c r="ASY564" s="2"/>
      <c r="ASZ564" s="15"/>
      <c r="ATA564" s="15"/>
      <c r="ATB564" s="80"/>
      <c r="ATC564" s="52"/>
      <c r="ATD564" s="69"/>
      <c r="ATE564" s="69"/>
      <c r="ATF564" s="69"/>
      <c r="ATG564" s="107"/>
      <c r="ATH564" s="2"/>
      <c r="ATI564" s="15"/>
      <c r="ATJ564" s="15"/>
      <c r="ATK564" s="80"/>
      <c r="ATL564" s="52"/>
      <c r="ATM564" s="69"/>
      <c r="ATN564" s="69"/>
      <c r="ATO564" s="69"/>
      <c r="ATP564" s="107"/>
      <c r="ATQ564" s="2"/>
      <c r="ATR564" s="15"/>
      <c r="ATS564" s="15"/>
      <c r="ATT564" s="80"/>
      <c r="ATU564" s="52"/>
      <c r="ATV564" s="69"/>
      <c r="ATW564" s="69"/>
      <c r="ATX564" s="69"/>
      <c r="ATY564" s="107"/>
      <c r="ATZ564" s="2"/>
      <c r="AUA564" s="15"/>
      <c r="AUB564" s="15"/>
      <c r="AUC564" s="80"/>
      <c r="AUD564" s="52"/>
      <c r="AUE564" s="69"/>
      <c r="AUF564" s="69"/>
      <c r="AUG564" s="69"/>
      <c r="AUH564" s="107"/>
      <c r="AUI564" s="2"/>
      <c r="AUJ564" s="15"/>
      <c r="AUK564" s="15"/>
      <c r="AUL564" s="80"/>
      <c r="AUM564" s="52"/>
      <c r="AUN564" s="69"/>
      <c r="AUO564" s="69"/>
      <c r="AUP564" s="69"/>
      <c r="AUQ564" s="107"/>
      <c r="AUR564" s="2"/>
      <c r="AUS564" s="15"/>
      <c r="AUT564" s="15"/>
      <c r="AUU564" s="80"/>
      <c r="AUV564" s="52"/>
      <c r="AUW564" s="69"/>
      <c r="AUX564" s="69"/>
      <c r="AUY564" s="69"/>
      <c r="AUZ564" s="107"/>
      <c r="AVA564" s="2"/>
      <c r="AVB564" s="15"/>
      <c r="AVC564" s="15"/>
      <c r="AVD564" s="80"/>
      <c r="AVE564" s="52"/>
      <c r="AVF564" s="69"/>
      <c r="AVG564" s="69"/>
      <c r="AVH564" s="69"/>
      <c r="AVI564" s="107"/>
      <c r="AVJ564" s="2"/>
      <c r="AVK564" s="15"/>
      <c r="AVL564" s="15"/>
      <c r="AVM564" s="80"/>
      <c r="AVN564" s="52"/>
      <c r="AVO564" s="69"/>
      <c r="AVP564" s="69"/>
      <c r="AVQ564" s="69"/>
      <c r="AVR564" s="107"/>
      <c r="AVS564" s="2"/>
      <c r="AVT564" s="15"/>
      <c r="AVU564" s="15"/>
      <c r="AVV564" s="80"/>
      <c r="AVW564" s="52"/>
      <c r="AVX564" s="69"/>
      <c r="AVY564" s="69"/>
      <c r="AVZ564" s="69"/>
      <c r="AWA564" s="107"/>
      <c r="AWB564" s="2"/>
      <c r="AWC564" s="15"/>
      <c r="AWD564" s="15"/>
      <c r="AWE564" s="80"/>
      <c r="AWF564" s="52"/>
      <c r="AWG564" s="69"/>
      <c r="AWH564" s="69"/>
      <c r="AWI564" s="69"/>
      <c r="AWJ564" s="107"/>
      <c r="AWK564" s="2"/>
      <c r="AWL564" s="15"/>
      <c r="AWM564" s="15"/>
      <c r="AWN564" s="80"/>
      <c r="AWO564" s="52"/>
      <c r="AWP564" s="69"/>
      <c r="AWQ564" s="69"/>
      <c r="AWR564" s="69"/>
      <c r="AWS564" s="107"/>
      <c r="AWT564" s="2"/>
      <c r="AWU564" s="15"/>
      <c r="AWV564" s="15"/>
      <c r="AWW564" s="80"/>
      <c r="AWX564" s="52"/>
      <c r="AWY564" s="69"/>
      <c r="AWZ564" s="69"/>
      <c r="AXA564" s="69"/>
      <c r="AXB564" s="107"/>
      <c r="AXC564" s="2"/>
      <c r="AXD564" s="15"/>
      <c r="AXE564" s="15"/>
      <c r="AXF564" s="80"/>
      <c r="AXG564" s="52"/>
      <c r="AXH564" s="69"/>
      <c r="AXI564" s="69"/>
      <c r="AXJ564" s="69"/>
      <c r="AXK564" s="107"/>
      <c r="AXL564" s="2"/>
      <c r="AXM564" s="15"/>
      <c r="AXN564" s="15"/>
      <c r="AXO564" s="80"/>
      <c r="AXP564" s="52"/>
      <c r="AXQ564" s="69"/>
      <c r="AXR564" s="69"/>
      <c r="AXS564" s="69"/>
      <c r="AXT564" s="107"/>
      <c r="AXU564" s="2"/>
      <c r="AXV564" s="15"/>
      <c r="AXW564" s="15"/>
      <c r="AXX564" s="80"/>
      <c r="AXY564" s="52"/>
      <c r="AXZ564" s="69"/>
      <c r="AYA564" s="69"/>
      <c r="AYB564" s="69"/>
      <c r="AYC564" s="107"/>
      <c r="AYD564" s="2"/>
      <c r="AYE564" s="15"/>
      <c r="AYF564" s="15"/>
      <c r="AYG564" s="80"/>
      <c r="AYH564" s="52"/>
      <c r="AYI564" s="69"/>
      <c r="AYJ564" s="69"/>
      <c r="AYK564" s="69"/>
      <c r="AYL564" s="107"/>
      <c r="AYM564" s="2"/>
      <c r="AYN564" s="15"/>
      <c r="AYO564" s="15"/>
      <c r="AYP564" s="80"/>
      <c r="AYQ564" s="52"/>
      <c r="AYR564" s="69"/>
      <c r="AYS564" s="69"/>
      <c r="AYT564" s="69"/>
      <c r="AYU564" s="107"/>
      <c r="AYV564" s="2"/>
      <c r="AYW564" s="15"/>
      <c r="AYX564" s="15"/>
      <c r="AYY564" s="80"/>
      <c r="AYZ564" s="52"/>
      <c r="AZA564" s="69"/>
      <c r="AZB564" s="69"/>
      <c r="AZC564" s="69"/>
      <c r="AZD564" s="107"/>
      <c r="AZE564" s="2"/>
      <c r="AZF564" s="15"/>
      <c r="AZG564" s="15"/>
      <c r="AZH564" s="80"/>
      <c r="AZI564" s="52"/>
      <c r="AZJ564" s="69"/>
      <c r="AZK564" s="69"/>
      <c r="AZL564" s="69"/>
      <c r="AZM564" s="107"/>
      <c r="AZN564" s="2"/>
      <c r="AZO564" s="15"/>
      <c r="AZP564" s="15"/>
      <c r="AZQ564" s="80"/>
      <c r="AZR564" s="52"/>
      <c r="AZS564" s="69"/>
      <c r="AZT564" s="69"/>
      <c r="AZU564" s="69"/>
      <c r="AZV564" s="107"/>
      <c r="AZW564" s="2"/>
      <c r="AZX564" s="15"/>
      <c r="AZY564" s="15"/>
      <c r="AZZ564" s="80"/>
      <c r="BAA564" s="52"/>
      <c r="BAB564" s="69"/>
      <c r="BAC564" s="69"/>
      <c r="BAD564" s="69"/>
      <c r="BAE564" s="107"/>
      <c r="BAF564" s="2"/>
      <c r="BAG564" s="15"/>
      <c r="BAH564" s="15"/>
      <c r="BAI564" s="80"/>
      <c r="BAJ564" s="52"/>
      <c r="BAK564" s="69"/>
      <c r="BAL564" s="69"/>
      <c r="BAM564" s="69"/>
      <c r="BAN564" s="107"/>
      <c r="BAO564" s="2"/>
      <c r="BAP564" s="15"/>
      <c r="BAQ564" s="15"/>
      <c r="BAR564" s="80"/>
      <c r="BAS564" s="52"/>
      <c r="BAT564" s="69"/>
      <c r="BAU564" s="69"/>
      <c r="BAV564" s="69"/>
      <c r="BAW564" s="107"/>
      <c r="BAX564" s="2"/>
      <c r="BAY564" s="15"/>
      <c r="BAZ564" s="15"/>
      <c r="BBA564" s="80"/>
      <c r="BBB564" s="52"/>
      <c r="BBC564" s="69"/>
      <c r="BBD564" s="69"/>
      <c r="BBE564" s="69"/>
      <c r="BBF564" s="107"/>
      <c r="BBG564" s="2"/>
      <c r="BBH564" s="15"/>
      <c r="BBI564" s="15"/>
      <c r="BBJ564" s="80"/>
      <c r="BBK564" s="52"/>
      <c r="BBL564" s="69"/>
      <c r="BBM564" s="69"/>
      <c r="BBN564" s="69"/>
      <c r="BBO564" s="107"/>
      <c r="BBP564" s="2"/>
      <c r="BBQ564" s="15"/>
      <c r="BBR564" s="15"/>
      <c r="BBS564" s="80"/>
      <c r="BBT564" s="52"/>
      <c r="BBU564" s="69"/>
      <c r="BBV564" s="69"/>
      <c r="BBW564" s="69"/>
      <c r="BBX564" s="107"/>
      <c r="BBY564" s="2"/>
      <c r="BBZ564" s="15"/>
      <c r="BCA564" s="15"/>
      <c r="BCB564" s="80"/>
      <c r="BCC564" s="52"/>
      <c r="BCD564" s="69"/>
      <c r="BCE564" s="69"/>
      <c r="BCF564" s="69"/>
      <c r="BCG564" s="107"/>
      <c r="BCH564" s="2"/>
      <c r="BCI564" s="15"/>
      <c r="BCJ564" s="15"/>
      <c r="BCK564" s="80"/>
      <c r="BCL564" s="52"/>
      <c r="BCM564" s="69"/>
      <c r="BCN564" s="69"/>
      <c r="BCO564" s="69"/>
      <c r="BCP564" s="107"/>
      <c r="BCQ564" s="2"/>
      <c r="BCR564" s="15"/>
      <c r="BCS564" s="15"/>
      <c r="BCT564" s="80"/>
      <c r="BCU564" s="52"/>
      <c r="BCV564" s="69"/>
      <c r="BCW564" s="69"/>
      <c r="BCX564" s="69"/>
      <c r="BCY564" s="107"/>
      <c r="BCZ564" s="2"/>
      <c r="BDA564" s="15"/>
      <c r="BDB564" s="15"/>
      <c r="BDC564" s="80"/>
      <c r="BDD564" s="52"/>
      <c r="BDE564" s="69"/>
      <c r="BDF564" s="69"/>
      <c r="BDG564" s="69"/>
      <c r="BDH564" s="107"/>
      <c r="BDI564" s="2"/>
      <c r="BDJ564" s="15"/>
      <c r="BDK564" s="15"/>
      <c r="BDL564" s="80"/>
      <c r="BDM564" s="52"/>
      <c r="BDN564" s="69"/>
      <c r="BDO564" s="69"/>
      <c r="BDP564" s="69"/>
      <c r="BDQ564" s="107"/>
      <c r="BDR564" s="2"/>
      <c r="BDS564" s="15"/>
      <c r="BDT564" s="15"/>
      <c r="BDU564" s="80"/>
      <c r="BDV564" s="52"/>
      <c r="BDW564" s="69"/>
      <c r="BDX564" s="69"/>
      <c r="BDY564" s="69"/>
      <c r="BDZ564" s="107"/>
      <c r="BEA564" s="2"/>
      <c r="BEB564" s="15"/>
      <c r="BEC564" s="15"/>
      <c r="BED564" s="80"/>
      <c r="BEE564" s="52"/>
      <c r="BEF564" s="69"/>
      <c r="BEG564" s="69"/>
      <c r="BEH564" s="69"/>
      <c r="BEI564" s="107"/>
      <c r="BEJ564" s="2"/>
      <c r="BEK564" s="15"/>
      <c r="BEL564" s="15"/>
      <c r="BEM564" s="80"/>
      <c r="BEN564" s="52"/>
      <c r="BEO564" s="69"/>
      <c r="BEP564" s="69"/>
      <c r="BEQ564" s="69"/>
      <c r="BER564" s="107"/>
      <c r="BES564" s="2"/>
      <c r="BET564" s="15"/>
      <c r="BEU564" s="15"/>
      <c r="BEV564" s="80"/>
      <c r="BEW564" s="52"/>
      <c r="BEX564" s="69"/>
      <c r="BEY564" s="69"/>
      <c r="BEZ564" s="69"/>
      <c r="BFA564" s="107"/>
      <c r="BFB564" s="2"/>
      <c r="BFC564" s="15"/>
      <c r="BFD564" s="15"/>
      <c r="BFE564" s="80"/>
      <c r="BFF564" s="52"/>
      <c r="BFG564" s="69"/>
      <c r="BFH564" s="69"/>
      <c r="BFI564" s="69"/>
      <c r="BFJ564" s="107"/>
      <c r="BFK564" s="2"/>
      <c r="BFL564" s="15"/>
      <c r="BFM564" s="15"/>
      <c r="BFN564" s="80"/>
      <c r="BFO564" s="52"/>
      <c r="BFP564" s="69"/>
      <c r="BFQ564" s="69"/>
      <c r="BFR564" s="69"/>
      <c r="BFS564" s="107"/>
      <c r="BFT564" s="2"/>
      <c r="BFU564" s="15"/>
      <c r="BFV564" s="15"/>
      <c r="BFW564" s="80"/>
      <c r="BFX564" s="52"/>
      <c r="BFY564" s="69"/>
      <c r="BFZ564" s="69"/>
      <c r="BGA564" s="69"/>
      <c r="BGB564" s="107"/>
      <c r="BGC564" s="2"/>
      <c r="BGD564" s="15"/>
      <c r="BGE564" s="15"/>
      <c r="BGF564" s="80"/>
      <c r="BGG564" s="52"/>
      <c r="BGH564" s="69"/>
      <c r="BGI564" s="69"/>
      <c r="BGJ564" s="69"/>
      <c r="BGK564" s="107"/>
      <c r="BGL564" s="2"/>
      <c r="BGM564" s="15"/>
      <c r="BGN564" s="15"/>
      <c r="BGO564" s="80"/>
      <c r="BGP564" s="52"/>
      <c r="BGQ564" s="69"/>
      <c r="BGR564" s="69"/>
      <c r="BGS564" s="69"/>
      <c r="BGT564" s="107"/>
      <c r="BGU564" s="2"/>
      <c r="BGV564" s="15"/>
      <c r="BGW564" s="15"/>
      <c r="BGX564" s="80"/>
      <c r="BGY564" s="52"/>
      <c r="BGZ564" s="69"/>
      <c r="BHA564" s="69"/>
      <c r="BHB564" s="69"/>
      <c r="BHC564" s="107"/>
      <c r="BHD564" s="2"/>
      <c r="BHE564" s="15"/>
      <c r="BHF564" s="15"/>
      <c r="BHG564" s="80"/>
      <c r="BHH564" s="52"/>
      <c r="BHI564" s="69"/>
      <c r="BHJ564" s="69"/>
      <c r="BHK564" s="69"/>
      <c r="BHL564" s="107"/>
      <c r="BHM564" s="2"/>
      <c r="BHN564" s="15"/>
      <c r="BHO564" s="15"/>
      <c r="BHP564" s="80"/>
      <c r="BHQ564" s="52"/>
      <c r="BHR564" s="69"/>
      <c r="BHS564" s="69"/>
      <c r="BHT564" s="69"/>
      <c r="BHU564" s="107"/>
      <c r="BHV564" s="2"/>
      <c r="BHW564" s="15"/>
      <c r="BHX564" s="15"/>
      <c r="BHY564" s="80"/>
      <c r="BHZ564" s="52"/>
      <c r="BIA564" s="69"/>
      <c r="BIB564" s="69"/>
      <c r="BIC564" s="69"/>
      <c r="BID564" s="107"/>
      <c r="BIE564" s="2"/>
      <c r="BIF564" s="15"/>
      <c r="BIG564" s="15"/>
      <c r="BIH564" s="80"/>
      <c r="BII564" s="52"/>
      <c r="BIJ564" s="69"/>
      <c r="BIK564" s="69"/>
      <c r="BIL564" s="69"/>
      <c r="BIM564" s="107"/>
      <c r="BIN564" s="2"/>
      <c r="BIO564" s="15"/>
      <c r="BIP564" s="15"/>
      <c r="BIQ564" s="80"/>
      <c r="BIR564" s="52"/>
      <c r="BIS564" s="69"/>
      <c r="BIT564" s="69"/>
      <c r="BIU564" s="69"/>
      <c r="BIV564" s="107"/>
      <c r="BIW564" s="2"/>
      <c r="BIX564" s="15"/>
      <c r="BIY564" s="15"/>
      <c r="BIZ564" s="80"/>
      <c r="BJA564" s="52"/>
      <c r="BJB564" s="69"/>
      <c r="BJC564" s="69"/>
      <c r="BJD564" s="69"/>
      <c r="BJE564" s="107"/>
      <c r="BJF564" s="2"/>
      <c r="BJG564" s="15"/>
      <c r="BJH564" s="15"/>
      <c r="BJI564" s="80"/>
      <c r="BJJ564" s="52"/>
      <c r="BJK564" s="69"/>
      <c r="BJL564" s="69"/>
      <c r="BJM564" s="69"/>
      <c r="BJN564" s="107"/>
      <c r="BJO564" s="2"/>
      <c r="BJP564" s="15"/>
      <c r="BJQ564" s="15"/>
      <c r="BJR564" s="80"/>
      <c r="BJS564" s="52"/>
      <c r="BJT564" s="69"/>
      <c r="BJU564" s="69"/>
      <c r="BJV564" s="69"/>
      <c r="BJW564" s="107"/>
      <c r="BJX564" s="2"/>
      <c r="BJY564" s="15"/>
      <c r="BJZ564" s="15"/>
      <c r="BKA564" s="80"/>
      <c r="BKB564" s="52"/>
      <c r="BKC564" s="69"/>
      <c r="BKD564" s="69"/>
      <c r="BKE564" s="69"/>
      <c r="BKF564" s="107"/>
      <c r="BKG564" s="2"/>
      <c r="BKH564" s="15"/>
      <c r="BKI564" s="15"/>
      <c r="BKJ564" s="80"/>
      <c r="BKK564" s="52"/>
      <c r="BKL564" s="69"/>
      <c r="BKM564" s="69"/>
      <c r="BKN564" s="69"/>
      <c r="BKO564" s="107"/>
      <c r="BKP564" s="2"/>
      <c r="BKQ564" s="15"/>
      <c r="BKR564" s="15"/>
      <c r="BKS564" s="80"/>
      <c r="BKT564" s="52"/>
      <c r="BKU564" s="69"/>
      <c r="BKV564" s="69"/>
      <c r="BKW564" s="69"/>
      <c r="BKX564" s="107"/>
      <c r="BKY564" s="2"/>
      <c r="BKZ564" s="15"/>
      <c r="BLA564" s="15"/>
      <c r="BLB564" s="80"/>
      <c r="BLC564" s="52"/>
      <c r="BLD564" s="69"/>
      <c r="BLE564" s="69"/>
      <c r="BLF564" s="69"/>
      <c r="BLG564" s="107"/>
      <c r="BLH564" s="2"/>
      <c r="BLI564" s="15"/>
      <c r="BLJ564" s="15"/>
      <c r="BLK564" s="80"/>
      <c r="BLL564" s="52"/>
      <c r="BLM564" s="69"/>
      <c r="BLN564" s="69"/>
      <c r="BLO564" s="69"/>
      <c r="BLP564" s="107"/>
      <c r="BLQ564" s="2"/>
      <c r="BLR564" s="15"/>
      <c r="BLS564" s="15"/>
      <c r="BLT564" s="80"/>
      <c r="BLU564" s="52"/>
      <c r="BLV564" s="69"/>
      <c r="BLW564" s="69"/>
      <c r="BLX564" s="69"/>
      <c r="BLY564" s="107"/>
      <c r="BLZ564" s="2"/>
      <c r="BMA564" s="15"/>
      <c r="BMB564" s="15"/>
      <c r="BMC564" s="80"/>
      <c r="BMD564" s="52"/>
      <c r="BME564" s="69"/>
      <c r="BMF564" s="69"/>
      <c r="BMG564" s="69"/>
      <c r="BMH564" s="107"/>
      <c r="BMI564" s="2"/>
      <c r="BMJ564" s="15"/>
      <c r="BMK564" s="15"/>
      <c r="BML564" s="80"/>
      <c r="BMM564" s="52"/>
      <c r="BMN564" s="69"/>
      <c r="BMO564" s="69"/>
      <c r="BMP564" s="69"/>
      <c r="BMQ564" s="107"/>
      <c r="BMR564" s="2"/>
      <c r="BMS564" s="15"/>
      <c r="BMT564" s="15"/>
      <c r="BMU564" s="80"/>
      <c r="BMV564" s="52"/>
      <c r="BMW564" s="69"/>
      <c r="BMX564" s="69"/>
      <c r="BMY564" s="69"/>
      <c r="BMZ564" s="107"/>
      <c r="BNA564" s="2"/>
      <c r="BNB564" s="15"/>
      <c r="BNC564" s="15"/>
      <c r="BND564" s="80"/>
      <c r="BNE564" s="52"/>
      <c r="BNF564" s="69"/>
      <c r="BNG564" s="69"/>
      <c r="BNH564" s="69"/>
      <c r="BNI564" s="107"/>
      <c r="BNJ564" s="2"/>
      <c r="BNK564" s="15"/>
      <c r="BNL564" s="15"/>
      <c r="BNM564" s="80"/>
      <c r="BNN564" s="52"/>
      <c r="BNO564" s="69"/>
      <c r="BNP564" s="69"/>
      <c r="BNQ564" s="69"/>
      <c r="BNR564" s="107"/>
      <c r="BNS564" s="2"/>
      <c r="BNT564" s="15"/>
      <c r="BNU564" s="15"/>
      <c r="BNV564" s="80"/>
      <c r="BNW564" s="52"/>
      <c r="BNX564" s="69"/>
      <c r="BNY564" s="69"/>
      <c r="BNZ564" s="69"/>
      <c r="BOA564" s="107"/>
      <c r="BOB564" s="2"/>
      <c r="BOC564" s="15"/>
      <c r="BOD564" s="15"/>
      <c r="BOE564" s="80"/>
      <c r="BOF564" s="52"/>
      <c r="BOG564" s="69"/>
      <c r="BOH564" s="69"/>
      <c r="BOI564" s="69"/>
      <c r="BOJ564" s="107"/>
      <c r="BOK564" s="2"/>
      <c r="BOL564" s="15"/>
      <c r="BOM564" s="15"/>
      <c r="BON564" s="80"/>
      <c r="BOO564" s="52"/>
      <c r="BOP564" s="69"/>
      <c r="BOQ564" s="69"/>
      <c r="BOR564" s="69"/>
      <c r="BOS564" s="107"/>
      <c r="BOT564" s="2"/>
      <c r="BOU564" s="15"/>
      <c r="BOV564" s="15"/>
      <c r="BOW564" s="80"/>
      <c r="BOX564" s="52"/>
      <c r="BOY564" s="69"/>
      <c r="BOZ564" s="69"/>
      <c r="BPA564" s="69"/>
      <c r="BPB564" s="107"/>
      <c r="BPC564" s="2"/>
      <c r="BPD564" s="15"/>
      <c r="BPE564" s="15"/>
      <c r="BPF564" s="80"/>
      <c r="BPG564" s="52"/>
      <c r="BPH564" s="69"/>
      <c r="BPI564" s="69"/>
      <c r="BPJ564" s="69"/>
      <c r="BPK564" s="107"/>
      <c r="BPL564" s="2"/>
      <c r="BPM564" s="15"/>
      <c r="BPN564" s="15"/>
      <c r="BPO564" s="80"/>
      <c r="BPP564" s="52"/>
      <c r="BPQ564" s="69"/>
      <c r="BPR564" s="69"/>
      <c r="BPS564" s="69"/>
      <c r="BPT564" s="107"/>
      <c r="BPU564" s="2"/>
      <c r="BPV564" s="15"/>
      <c r="BPW564" s="15"/>
      <c r="BPX564" s="80"/>
      <c r="BPY564" s="52"/>
      <c r="BPZ564" s="69"/>
      <c r="BQA564" s="69"/>
      <c r="BQB564" s="69"/>
      <c r="BQC564" s="107"/>
      <c r="BQD564" s="2"/>
      <c r="BQE564" s="15"/>
      <c r="BQF564" s="15"/>
      <c r="BQG564" s="80"/>
      <c r="BQH564" s="52"/>
      <c r="BQI564" s="69"/>
      <c r="BQJ564" s="69"/>
      <c r="BQK564" s="69"/>
      <c r="BQL564" s="107"/>
      <c r="BQM564" s="2"/>
      <c r="BQN564" s="15"/>
      <c r="BQO564" s="15"/>
      <c r="BQP564" s="80"/>
      <c r="BQQ564" s="52"/>
      <c r="BQR564" s="69"/>
      <c r="BQS564" s="69"/>
      <c r="BQT564" s="69"/>
      <c r="BQU564" s="107"/>
      <c r="BQV564" s="2"/>
      <c r="BQW564" s="15"/>
      <c r="BQX564" s="15"/>
      <c r="BQY564" s="80"/>
      <c r="BQZ564" s="52"/>
      <c r="BRA564" s="69"/>
      <c r="BRB564" s="69"/>
      <c r="BRC564" s="69"/>
      <c r="BRD564" s="107"/>
      <c r="BRE564" s="2"/>
      <c r="BRF564" s="15"/>
      <c r="BRG564" s="15"/>
      <c r="BRH564" s="80"/>
      <c r="BRI564" s="52"/>
      <c r="BRJ564" s="69"/>
      <c r="BRK564" s="69"/>
      <c r="BRL564" s="69"/>
      <c r="BRM564" s="107"/>
      <c r="BRN564" s="2"/>
      <c r="BRO564" s="15"/>
      <c r="BRP564" s="15"/>
      <c r="BRQ564" s="80"/>
      <c r="BRR564" s="52"/>
      <c r="BRS564" s="69"/>
      <c r="BRT564" s="69"/>
      <c r="BRU564" s="69"/>
      <c r="BRV564" s="107"/>
      <c r="BRW564" s="2"/>
      <c r="BRX564" s="15"/>
      <c r="BRY564" s="15"/>
      <c r="BRZ564" s="80"/>
      <c r="BSA564" s="52"/>
      <c r="BSB564" s="69"/>
      <c r="BSC564" s="69"/>
      <c r="BSD564" s="69"/>
      <c r="BSE564" s="107"/>
      <c r="BSF564" s="2"/>
      <c r="BSG564" s="15"/>
      <c r="BSH564" s="15"/>
      <c r="BSI564" s="80"/>
      <c r="BSJ564" s="52"/>
      <c r="BSK564" s="69"/>
      <c r="BSL564" s="69"/>
      <c r="BSM564" s="69"/>
      <c r="BSN564" s="107"/>
      <c r="BSO564" s="2"/>
      <c r="BSP564" s="15"/>
      <c r="BSQ564" s="15"/>
      <c r="BSR564" s="80"/>
      <c r="BSS564" s="52"/>
      <c r="BST564" s="69"/>
      <c r="BSU564" s="69"/>
      <c r="BSV564" s="69"/>
      <c r="BSW564" s="107"/>
      <c r="BSX564" s="2"/>
      <c r="BSY564" s="15"/>
      <c r="BSZ564" s="15"/>
      <c r="BTA564" s="80"/>
      <c r="BTB564" s="52"/>
      <c r="BTC564" s="69"/>
      <c r="BTD564" s="69"/>
      <c r="BTE564" s="69"/>
      <c r="BTF564" s="107"/>
      <c r="BTG564" s="2"/>
      <c r="BTH564" s="15"/>
      <c r="BTI564" s="15"/>
      <c r="BTJ564" s="80"/>
      <c r="BTK564" s="52"/>
      <c r="BTL564" s="69"/>
      <c r="BTM564" s="69"/>
      <c r="BTN564" s="69"/>
      <c r="BTO564" s="107"/>
      <c r="BTP564" s="2"/>
      <c r="BTQ564" s="15"/>
      <c r="BTR564" s="15"/>
      <c r="BTS564" s="80"/>
      <c r="BTT564" s="52"/>
      <c r="BTU564" s="69"/>
      <c r="BTV564" s="69"/>
      <c r="BTW564" s="69"/>
      <c r="BTX564" s="107"/>
      <c r="BTY564" s="2"/>
      <c r="BTZ564" s="15"/>
      <c r="BUA564" s="15"/>
      <c r="BUB564" s="80"/>
      <c r="BUC564" s="52"/>
      <c r="BUD564" s="69"/>
      <c r="BUE564" s="69"/>
      <c r="BUF564" s="69"/>
      <c r="BUG564" s="107"/>
      <c r="BUH564" s="2"/>
      <c r="BUI564" s="15"/>
      <c r="BUJ564" s="15"/>
      <c r="BUK564" s="80"/>
      <c r="BUL564" s="52"/>
      <c r="BUM564" s="69"/>
      <c r="BUN564" s="69"/>
      <c r="BUO564" s="69"/>
      <c r="BUP564" s="107"/>
      <c r="BUQ564" s="2"/>
      <c r="BUR564" s="15"/>
      <c r="BUS564" s="15"/>
      <c r="BUT564" s="80"/>
      <c r="BUU564" s="52"/>
      <c r="BUV564" s="69"/>
      <c r="BUW564" s="69"/>
      <c r="BUX564" s="69"/>
      <c r="BUY564" s="107"/>
      <c r="BUZ564" s="2"/>
      <c r="BVA564" s="15"/>
      <c r="BVB564" s="15"/>
      <c r="BVC564" s="80"/>
      <c r="BVD564" s="52"/>
      <c r="BVE564" s="69"/>
      <c r="BVF564" s="69"/>
      <c r="BVG564" s="69"/>
      <c r="BVH564" s="107"/>
      <c r="BVI564" s="2"/>
      <c r="BVJ564" s="15"/>
      <c r="BVK564" s="15"/>
      <c r="BVL564" s="80"/>
      <c r="BVM564" s="52"/>
      <c r="BVN564" s="69"/>
      <c r="BVO564" s="69"/>
      <c r="BVP564" s="69"/>
      <c r="BVQ564" s="107"/>
      <c r="BVR564" s="2"/>
      <c r="BVS564" s="15"/>
      <c r="BVT564" s="15"/>
      <c r="BVU564" s="80"/>
      <c r="BVV564" s="52"/>
      <c r="BVW564" s="69"/>
      <c r="BVX564" s="69"/>
      <c r="BVY564" s="69"/>
      <c r="BVZ564" s="107"/>
      <c r="BWA564" s="2"/>
      <c r="BWB564" s="15"/>
      <c r="BWC564" s="15"/>
      <c r="BWD564" s="80"/>
      <c r="BWE564" s="52"/>
      <c r="BWF564" s="69"/>
      <c r="BWG564" s="69"/>
      <c r="BWH564" s="69"/>
      <c r="BWI564" s="107"/>
      <c r="BWJ564" s="2"/>
      <c r="BWK564" s="15"/>
      <c r="BWL564" s="15"/>
      <c r="BWM564" s="80"/>
      <c r="BWN564" s="52"/>
      <c r="BWO564" s="69"/>
      <c r="BWP564" s="69"/>
      <c r="BWQ564" s="69"/>
      <c r="BWR564" s="107"/>
      <c r="BWS564" s="2"/>
      <c r="BWT564" s="15"/>
      <c r="BWU564" s="15"/>
      <c r="BWV564" s="80"/>
      <c r="BWW564" s="52"/>
      <c r="BWX564" s="69"/>
      <c r="BWY564" s="69"/>
      <c r="BWZ564" s="69"/>
      <c r="BXA564" s="107"/>
      <c r="BXB564" s="2"/>
      <c r="BXC564" s="15"/>
      <c r="BXD564" s="15"/>
      <c r="BXE564" s="80"/>
      <c r="BXF564" s="52"/>
      <c r="BXG564" s="69"/>
      <c r="BXH564" s="69"/>
      <c r="BXI564" s="69"/>
      <c r="BXJ564" s="107"/>
      <c r="BXK564" s="2"/>
      <c r="BXL564" s="15"/>
      <c r="BXM564" s="15"/>
      <c r="BXN564" s="80"/>
      <c r="BXO564" s="52"/>
      <c r="BXP564" s="69"/>
      <c r="BXQ564" s="69"/>
      <c r="BXR564" s="69"/>
      <c r="BXS564" s="107"/>
      <c r="BXT564" s="2"/>
      <c r="BXU564" s="15"/>
      <c r="BXV564" s="15"/>
      <c r="BXW564" s="80"/>
      <c r="BXX564" s="52"/>
      <c r="BXY564" s="69"/>
      <c r="BXZ564" s="69"/>
      <c r="BYA564" s="69"/>
      <c r="BYB564" s="107"/>
      <c r="BYC564" s="2"/>
      <c r="BYD564" s="15"/>
      <c r="BYE564" s="15"/>
      <c r="BYF564" s="80"/>
      <c r="BYG564" s="52"/>
      <c r="BYH564" s="69"/>
      <c r="BYI564" s="69"/>
      <c r="BYJ564" s="69"/>
      <c r="BYK564" s="107"/>
      <c r="BYL564" s="2"/>
      <c r="BYM564" s="15"/>
      <c r="BYN564" s="15"/>
      <c r="BYO564" s="80"/>
      <c r="BYP564" s="52"/>
      <c r="BYQ564" s="69"/>
      <c r="BYR564" s="69"/>
      <c r="BYS564" s="69"/>
      <c r="BYT564" s="107"/>
      <c r="BYU564" s="2"/>
      <c r="BYV564" s="15"/>
      <c r="BYW564" s="15"/>
      <c r="BYX564" s="80"/>
      <c r="BYY564" s="52"/>
      <c r="BYZ564" s="69"/>
      <c r="BZA564" s="69"/>
      <c r="BZB564" s="69"/>
      <c r="BZC564" s="107"/>
      <c r="BZD564" s="2"/>
      <c r="BZE564" s="15"/>
      <c r="BZF564" s="15"/>
      <c r="BZG564" s="80"/>
      <c r="BZH564" s="52"/>
      <c r="BZI564" s="69"/>
      <c r="BZJ564" s="69"/>
      <c r="BZK564" s="69"/>
      <c r="BZL564" s="107"/>
      <c r="BZM564" s="2"/>
      <c r="BZN564" s="15"/>
      <c r="BZO564" s="15"/>
      <c r="BZP564" s="80"/>
      <c r="BZQ564" s="52"/>
      <c r="BZR564" s="69"/>
      <c r="BZS564" s="69"/>
      <c r="BZT564" s="69"/>
      <c r="BZU564" s="107"/>
      <c r="BZV564" s="2"/>
      <c r="BZW564" s="15"/>
      <c r="BZX564" s="15"/>
      <c r="BZY564" s="80"/>
      <c r="BZZ564" s="52"/>
      <c r="CAA564" s="69"/>
      <c r="CAB564" s="69"/>
      <c r="CAC564" s="69"/>
      <c r="CAD564" s="107"/>
      <c r="CAE564" s="2"/>
      <c r="CAF564" s="15"/>
      <c r="CAG564" s="15"/>
      <c r="CAH564" s="80"/>
      <c r="CAI564" s="52"/>
      <c r="CAJ564" s="69"/>
      <c r="CAK564" s="69"/>
      <c r="CAL564" s="69"/>
      <c r="CAM564" s="107"/>
      <c r="CAN564" s="2"/>
      <c r="CAO564" s="15"/>
      <c r="CAP564" s="15"/>
      <c r="CAQ564" s="80"/>
      <c r="CAR564" s="52"/>
      <c r="CAS564" s="69"/>
      <c r="CAT564" s="69"/>
      <c r="CAU564" s="69"/>
      <c r="CAV564" s="107"/>
      <c r="CAW564" s="2"/>
      <c r="CAX564" s="15"/>
      <c r="CAY564" s="15"/>
      <c r="CAZ564" s="80"/>
      <c r="CBA564" s="52"/>
      <c r="CBB564" s="69"/>
      <c r="CBC564" s="69"/>
      <c r="CBD564" s="69"/>
      <c r="CBE564" s="107"/>
      <c r="CBF564" s="2"/>
      <c r="CBG564" s="15"/>
      <c r="CBH564" s="15"/>
      <c r="CBI564" s="80"/>
      <c r="CBJ564" s="52"/>
      <c r="CBK564" s="69"/>
      <c r="CBL564" s="69"/>
      <c r="CBM564" s="69"/>
      <c r="CBN564" s="107"/>
      <c r="CBO564" s="2"/>
      <c r="CBP564" s="15"/>
      <c r="CBQ564" s="15"/>
      <c r="CBR564" s="80"/>
      <c r="CBS564" s="52"/>
      <c r="CBT564" s="69"/>
      <c r="CBU564" s="69"/>
      <c r="CBV564" s="69"/>
      <c r="CBW564" s="107"/>
      <c r="CBX564" s="2"/>
      <c r="CBY564" s="15"/>
      <c r="CBZ564" s="15"/>
      <c r="CCA564" s="80"/>
      <c r="CCB564" s="52"/>
      <c r="CCC564" s="69"/>
      <c r="CCD564" s="69"/>
      <c r="CCE564" s="69"/>
      <c r="CCF564" s="107"/>
      <c r="CCG564" s="2"/>
      <c r="CCH564" s="15"/>
      <c r="CCI564" s="15"/>
      <c r="CCJ564" s="80"/>
      <c r="CCK564" s="52"/>
      <c r="CCL564" s="69"/>
      <c r="CCM564" s="69"/>
      <c r="CCN564" s="69"/>
      <c r="CCO564" s="107"/>
      <c r="CCP564" s="2"/>
      <c r="CCQ564" s="15"/>
      <c r="CCR564" s="15"/>
      <c r="CCS564" s="80"/>
      <c r="CCT564" s="52"/>
      <c r="CCU564" s="69"/>
      <c r="CCV564" s="69"/>
      <c r="CCW564" s="69"/>
      <c r="CCX564" s="107"/>
      <c r="CCY564" s="2"/>
      <c r="CCZ564" s="15"/>
      <c r="CDA564" s="15"/>
      <c r="CDB564" s="80"/>
      <c r="CDC564" s="52"/>
      <c r="CDD564" s="69"/>
      <c r="CDE564" s="69"/>
      <c r="CDF564" s="69"/>
      <c r="CDG564" s="107"/>
      <c r="CDH564" s="2"/>
      <c r="CDI564" s="15"/>
      <c r="CDJ564" s="15"/>
      <c r="CDK564" s="80"/>
      <c r="CDL564" s="52"/>
      <c r="CDM564" s="69"/>
      <c r="CDN564" s="69"/>
      <c r="CDO564" s="69"/>
      <c r="CDP564" s="107"/>
      <c r="CDQ564" s="2"/>
      <c r="CDR564" s="15"/>
      <c r="CDS564" s="15"/>
      <c r="CDT564" s="80"/>
      <c r="CDU564" s="52"/>
      <c r="CDV564" s="69"/>
      <c r="CDW564" s="69"/>
      <c r="CDX564" s="69"/>
      <c r="CDY564" s="107"/>
      <c r="CDZ564" s="2"/>
      <c r="CEA564" s="15"/>
      <c r="CEB564" s="15"/>
      <c r="CEC564" s="80"/>
      <c r="CED564" s="52"/>
      <c r="CEE564" s="69"/>
      <c r="CEF564" s="69"/>
      <c r="CEG564" s="69"/>
      <c r="CEH564" s="107"/>
      <c r="CEI564" s="2"/>
      <c r="CEJ564" s="15"/>
      <c r="CEK564" s="15"/>
      <c r="CEL564" s="80"/>
      <c r="CEM564" s="52"/>
      <c r="CEN564" s="69"/>
      <c r="CEO564" s="69"/>
      <c r="CEP564" s="69"/>
      <c r="CEQ564" s="107"/>
      <c r="CER564" s="2"/>
      <c r="CES564" s="15"/>
      <c r="CET564" s="15"/>
      <c r="CEU564" s="80"/>
      <c r="CEV564" s="52"/>
      <c r="CEW564" s="69"/>
      <c r="CEX564" s="69"/>
      <c r="CEY564" s="69"/>
      <c r="CEZ564" s="107"/>
      <c r="CFA564" s="2"/>
      <c r="CFB564" s="15"/>
      <c r="CFC564" s="15"/>
      <c r="CFD564" s="80"/>
      <c r="CFE564" s="52"/>
      <c r="CFF564" s="69"/>
      <c r="CFG564" s="69"/>
      <c r="CFH564" s="69"/>
      <c r="CFI564" s="107"/>
      <c r="CFJ564" s="2"/>
      <c r="CFK564" s="15"/>
      <c r="CFL564" s="15"/>
      <c r="CFM564" s="80"/>
      <c r="CFN564" s="52"/>
      <c r="CFO564" s="69"/>
      <c r="CFP564" s="69"/>
      <c r="CFQ564" s="69"/>
      <c r="CFR564" s="107"/>
      <c r="CFS564" s="2"/>
      <c r="CFT564" s="15"/>
      <c r="CFU564" s="15"/>
      <c r="CFV564" s="80"/>
      <c r="CFW564" s="52"/>
      <c r="CFX564" s="69"/>
      <c r="CFY564" s="69"/>
      <c r="CFZ564" s="69"/>
      <c r="CGA564" s="107"/>
      <c r="CGB564" s="2"/>
      <c r="CGC564" s="15"/>
      <c r="CGD564" s="15"/>
      <c r="CGE564" s="80"/>
      <c r="CGF564" s="52"/>
      <c r="CGG564" s="69"/>
      <c r="CGH564" s="69"/>
      <c r="CGI564" s="69"/>
      <c r="CGJ564" s="107"/>
      <c r="CGK564" s="2"/>
      <c r="CGL564" s="15"/>
      <c r="CGM564" s="15"/>
      <c r="CGN564" s="80"/>
      <c r="CGO564" s="52"/>
      <c r="CGP564" s="69"/>
      <c r="CGQ564" s="69"/>
      <c r="CGR564" s="69"/>
      <c r="CGS564" s="107"/>
      <c r="CGT564" s="2"/>
      <c r="CGU564" s="15"/>
      <c r="CGV564" s="15"/>
      <c r="CGW564" s="80"/>
      <c r="CGX564" s="52"/>
      <c r="CGY564" s="69"/>
      <c r="CGZ564" s="69"/>
      <c r="CHA564" s="69"/>
      <c r="CHB564" s="107"/>
      <c r="CHC564" s="2"/>
      <c r="CHD564" s="15"/>
      <c r="CHE564" s="15"/>
      <c r="CHF564" s="80"/>
      <c r="CHG564" s="52"/>
      <c r="CHH564" s="69"/>
      <c r="CHI564" s="69"/>
      <c r="CHJ564" s="69"/>
      <c r="CHK564" s="107"/>
      <c r="CHL564" s="2"/>
      <c r="CHM564" s="15"/>
      <c r="CHN564" s="15"/>
      <c r="CHO564" s="80"/>
      <c r="CHP564" s="52"/>
      <c r="CHQ564" s="69"/>
      <c r="CHR564" s="69"/>
      <c r="CHS564" s="69"/>
      <c r="CHT564" s="107"/>
      <c r="CHU564" s="2"/>
      <c r="CHV564" s="15"/>
      <c r="CHW564" s="15"/>
      <c r="CHX564" s="80"/>
      <c r="CHY564" s="52"/>
      <c r="CHZ564" s="69"/>
      <c r="CIA564" s="69"/>
      <c r="CIB564" s="69"/>
      <c r="CIC564" s="107"/>
      <c r="CID564" s="2"/>
      <c r="CIE564" s="15"/>
      <c r="CIF564" s="15"/>
      <c r="CIG564" s="80"/>
      <c r="CIH564" s="52"/>
      <c r="CII564" s="69"/>
      <c r="CIJ564" s="69"/>
      <c r="CIK564" s="69"/>
      <c r="CIL564" s="107"/>
      <c r="CIM564" s="2"/>
      <c r="CIN564" s="15"/>
      <c r="CIO564" s="15"/>
      <c r="CIP564" s="80"/>
      <c r="CIQ564" s="52"/>
      <c r="CIR564" s="69"/>
      <c r="CIS564" s="69"/>
      <c r="CIT564" s="69"/>
      <c r="CIU564" s="107"/>
      <c r="CIV564" s="2"/>
      <c r="CIW564" s="15"/>
      <c r="CIX564" s="15"/>
      <c r="CIY564" s="80"/>
      <c r="CIZ564" s="52"/>
      <c r="CJA564" s="69"/>
      <c r="CJB564" s="69"/>
      <c r="CJC564" s="69"/>
      <c r="CJD564" s="107"/>
      <c r="CJE564" s="2"/>
      <c r="CJF564" s="15"/>
      <c r="CJG564" s="15"/>
      <c r="CJH564" s="80"/>
      <c r="CJI564" s="52"/>
      <c r="CJJ564" s="69"/>
      <c r="CJK564" s="69"/>
      <c r="CJL564" s="69"/>
      <c r="CJM564" s="107"/>
      <c r="CJN564" s="2"/>
      <c r="CJO564" s="15"/>
      <c r="CJP564" s="15"/>
      <c r="CJQ564" s="80"/>
      <c r="CJR564" s="52"/>
      <c r="CJS564" s="69"/>
      <c r="CJT564" s="69"/>
      <c r="CJU564" s="69"/>
      <c r="CJV564" s="107"/>
      <c r="CJW564" s="2"/>
      <c r="CJX564" s="15"/>
      <c r="CJY564" s="15"/>
      <c r="CJZ564" s="80"/>
      <c r="CKA564" s="52"/>
      <c r="CKB564" s="69"/>
      <c r="CKC564" s="69"/>
      <c r="CKD564" s="69"/>
      <c r="CKE564" s="107"/>
      <c r="CKF564" s="2"/>
      <c r="CKG564" s="15"/>
      <c r="CKH564" s="15"/>
      <c r="CKI564" s="80"/>
      <c r="CKJ564" s="52"/>
      <c r="CKK564" s="69"/>
      <c r="CKL564" s="69"/>
      <c r="CKM564" s="69"/>
      <c r="CKN564" s="107"/>
      <c r="CKO564" s="2"/>
      <c r="CKP564" s="15"/>
      <c r="CKQ564" s="15"/>
      <c r="CKR564" s="80"/>
      <c r="CKS564" s="52"/>
      <c r="CKT564" s="69"/>
      <c r="CKU564" s="69"/>
      <c r="CKV564" s="69"/>
      <c r="CKW564" s="107"/>
      <c r="CKX564" s="2"/>
      <c r="CKY564" s="15"/>
      <c r="CKZ564" s="15"/>
      <c r="CLA564" s="80"/>
      <c r="CLB564" s="52"/>
      <c r="CLC564" s="69"/>
      <c r="CLD564" s="69"/>
      <c r="CLE564" s="69"/>
      <c r="CLF564" s="107"/>
      <c r="CLG564" s="2"/>
      <c r="CLH564" s="15"/>
      <c r="CLI564" s="15"/>
      <c r="CLJ564" s="80"/>
      <c r="CLK564" s="52"/>
      <c r="CLL564" s="69"/>
      <c r="CLM564" s="69"/>
      <c r="CLN564" s="69"/>
      <c r="CLO564" s="107"/>
      <c r="CLP564" s="2"/>
      <c r="CLQ564" s="15"/>
      <c r="CLR564" s="15"/>
      <c r="CLS564" s="80"/>
      <c r="CLT564" s="52"/>
      <c r="CLU564" s="69"/>
      <c r="CLV564" s="69"/>
      <c r="CLW564" s="69"/>
      <c r="CLX564" s="107"/>
      <c r="CLY564" s="2"/>
      <c r="CLZ564" s="15"/>
      <c r="CMA564" s="15"/>
      <c r="CMB564" s="80"/>
      <c r="CMC564" s="52"/>
      <c r="CMD564" s="69"/>
      <c r="CME564" s="69"/>
      <c r="CMF564" s="69"/>
      <c r="CMG564" s="107"/>
      <c r="CMH564" s="2"/>
      <c r="CMI564" s="15"/>
      <c r="CMJ564" s="15"/>
      <c r="CMK564" s="80"/>
      <c r="CML564" s="52"/>
      <c r="CMM564" s="69"/>
      <c r="CMN564" s="69"/>
      <c r="CMO564" s="69"/>
      <c r="CMP564" s="107"/>
      <c r="CMQ564" s="2"/>
      <c r="CMR564" s="15"/>
      <c r="CMS564" s="15"/>
      <c r="CMT564" s="80"/>
      <c r="CMU564" s="52"/>
      <c r="CMV564" s="69"/>
      <c r="CMW564" s="69"/>
      <c r="CMX564" s="69"/>
      <c r="CMY564" s="107"/>
      <c r="CMZ564" s="2"/>
      <c r="CNA564" s="15"/>
      <c r="CNB564" s="15"/>
      <c r="CNC564" s="80"/>
      <c r="CND564" s="52"/>
      <c r="CNE564" s="69"/>
      <c r="CNF564" s="69"/>
      <c r="CNG564" s="69"/>
      <c r="CNH564" s="107"/>
      <c r="CNI564" s="2"/>
      <c r="CNJ564" s="15"/>
      <c r="CNK564" s="15"/>
      <c r="CNL564" s="80"/>
      <c r="CNM564" s="52"/>
      <c r="CNN564" s="69"/>
      <c r="CNO564" s="69"/>
      <c r="CNP564" s="69"/>
      <c r="CNQ564" s="107"/>
      <c r="CNR564" s="2"/>
      <c r="CNS564" s="15"/>
      <c r="CNT564" s="15"/>
      <c r="CNU564" s="80"/>
      <c r="CNV564" s="52"/>
      <c r="CNW564" s="69"/>
      <c r="CNX564" s="69"/>
      <c r="CNY564" s="69"/>
      <c r="CNZ564" s="107"/>
      <c r="COA564" s="2"/>
      <c r="COB564" s="15"/>
      <c r="COC564" s="15"/>
      <c r="COD564" s="80"/>
      <c r="COE564" s="52"/>
      <c r="COF564" s="69"/>
      <c r="COG564" s="69"/>
      <c r="COH564" s="69"/>
      <c r="COI564" s="107"/>
      <c r="COJ564" s="2"/>
      <c r="COK564" s="15"/>
      <c r="COL564" s="15"/>
      <c r="COM564" s="80"/>
      <c r="CON564" s="52"/>
      <c r="COO564" s="69"/>
      <c r="COP564" s="69"/>
      <c r="COQ564" s="69"/>
      <c r="COR564" s="107"/>
      <c r="COS564" s="2"/>
      <c r="COT564" s="15"/>
      <c r="COU564" s="15"/>
      <c r="COV564" s="80"/>
      <c r="COW564" s="52"/>
      <c r="COX564" s="69"/>
      <c r="COY564" s="69"/>
      <c r="COZ564" s="69"/>
      <c r="CPA564" s="107"/>
      <c r="CPB564" s="2"/>
      <c r="CPC564" s="15"/>
      <c r="CPD564" s="15"/>
      <c r="CPE564" s="80"/>
      <c r="CPF564" s="52"/>
      <c r="CPG564" s="69"/>
      <c r="CPH564" s="69"/>
      <c r="CPI564" s="69"/>
      <c r="CPJ564" s="107"/>
      <c r="CPK564" s="2"/>
      <c r="CPL564" s="15"/>
      <c r="CPM564" s="15"/>
      <c r="CPN564" s="80"/>
      <c r="CPO564" s="52"/>
      <c r="CPP564" s="69"/>
      <c r="CPQ564" s="69"/>
      <c r="CPR564" s="69"/>
      <c r="CPS564" s="107"/>
      <c r="CPT564" s="2"/>
      <c r="CPU564" s="15"/>
      <c r="CPV564" s="15"/>
      <c r="CPW564" s="80"/>
      <c r="CPX564" s="52"/>
      <c r="CPY564" s="69"/>
      <c r="CPZ564" s="69"/>
      <c r="CQA564" s="69"/>
      <c r="CQB564" s="107"/>
      <c r="CQC564" s="2"/>
      <c r="CQD564" s="15"/>
      <c r="CQE564" s="15"/>
      <c r="CQF564" s="80"/>
      <c r="CQG564" s="52"/>
      <c r="CQH564" s="69"/>
      <c r="CQI564" s="69"/>
      <c r="CQJ564" s="69"/>
      <c r="CQK564" s="107"/>
      <c r="CQL564" s="2"/>
      <c r="CQM564" s="15"/>
      <c r="CQN564" s="15"/>
      <c r="CQO564" s="80"/>
      <c r="CQP564" s="52"/>
      <c r="CQQ564" s="69"/>
      <c r="CQR564" s="69"/>
      <c r="CQS564" s="69"/>
      <c r="CQT564" s="107"/>
      <c r="CQU564" s="2"/>
      <c r="CQV564" s="15"/>
      <c r="CQW564" s="15"/>
      <c r="CQX564" s="80"/>
      <c r="CQY564" s="52"/>
      <c r="CQZ564" s="69"/>
      <c r="CRA564" s="69"/>
      <c r="CRB564" s="69"/>
      <c r="CRC564" s="107"/>
      <c r="CRD564" s="2"/>
      <c r="CRE564" s="15"/>
      <c r="CRF564" s="15"/>
      <c r="CRG564" s="80"/>
      <c r="CRH564" s="52"/>
      <c r="CRI564" s="69"/>
      <c r="CRJ564" s="69"/>
      <c r="CRK564" s="69"/>
      <c r="CRL564" s="107"/>
      <c r="CRM564" s="2"/>
      <c r="CRN564" s="15"/>
      <c r="CRO564" s="15"/>
      <c r="CRP564" s="80"/>
      <c r="CRQ564" s="52"/>
      <c r="CRR564" s="69"/>
      <c r="CRS564" s="69"/>
      <c r="CRT564" s="69"/>
      <c r="CRU564" s="107"/>
      <c r="CRV564" s="2"/>
      <c r="CRW564" s="15"/>
      <c r="CRX564" s="15"/>
      <c r="CRY564" s="80"/>
      <c r="CRZ564" s="52"/>
      <c r="CSA564" s="69"/>
      <c r="CSB564" s="69"/>
      <c r="CSC564" s="69"/>
      <c r="CSD564" s="107"/>
      <c r="CSE564" s="2"/>
      <c r="CSF564" s="15"/>
      <c r="CSG564" s="15"/>
      <c r="CSH564" s="80"/>
      <c r="CSI564" s="52"/>
      <c r="CSJ564" s="69"/>
      <c r="CSK564" s="69"/>
      <c r="CSL564" s="69"/>
      <c r="CSM564" s="107"/>
      <c r="CSN564" s="2"/>
      <c r="CSO564" s="15"/>
      <c r="CSP564" s="15"/>
      <c r="CSQ564" s="80"/>
      <c r="CSR564" s="52"/>
      <c r="CSS564" s="69"/>
      <c r="CST564" s="69"/>
      <c r="CSU564" s="69"/>
      <c r="CSV564" s="107"/>
      <c r="CSW564" s="2"/>
      <c r="CSX564" s="15"/>
      <c r="CSY564" s="15"/>
      <c r="CSZ564" s="80"/>
      <c r="CTA564" s="52"/>
      <c r="CTB564" s="69"/>
      <c r="CTC564" s="69"/>
      <c r="CTD564" s="69"/>
      <c r="CTE564" s="107"/>
      <c r="CTF564" s="2"/>
      <c r="CTG564" s="15"/>
      <c r="CTH564" s="15"/>
      <c r="CTI564" s="80"/>
      <c r="CTJ564" s="52"/>
      <c r="CTK564" s="69"/>
      <c r="CTL564" s="69"/>
      <c r="CTM564" s="69"/>
      <c r="CTN564" s="107"/>
      <c r="CTO564" s="2"/>
      <c r="CTP564" s="15"/>
      <c r="CTQ564" s="15"/>
      <c r="CTR564" s="80"/>
      <c r="CTS564" s="52"/>
      <c r="CTT564" s="69"/>
      <c r="CTU564" s="69"/>
      <c r="CTV564" s="69"/>
      <c r="CTW564" s="107"/>
      <c r="CTX564" s="2"/>
      <c r="CTY564" s="15"/>
      <c r="CTZ564" s="15"/>
      <c r="CUA564" s="80"/>
      <c r="CUB564" s="52"/>
      <c r="CUC564" s="69"/>
      <c r="CUD564" s="69"/>
      <c r="CUE564" s="69"/>
      <c r="CUF564" s="107"/>
      <c r="CUG564" s="2"/>
      <c r="CUH564" s="15"/>
      <c r="CUI564" s="15"/>
      <c r="CUJ564" s="80"/>
      <c r="CUK564" s="52"/>
      <c r="CUL564" s="69"/>
      <c r="CUM564" s="69"/>
      <c r="CUN564" s="69"/>
      <c r="CUO564" s="107"/>
      <c r="CUP564" s="2"/>
      <c r="CUQ564" s="15"/>
      <c r="CUR564" s="15"/>
      <c r="CUS564" s="80"/>
      <c r="CUT564" s="52"/>
      <c r="CUU564" s="69"/>
      <c r="CUV564" s="69"/>
      <c r="CUW564" s="69"/>
      <c r="CUX564" s="107"/>
      <c r="CUY564" s="2"/>
      <c r="CUZ564" s="15"/>
      <c r="CVA564" s="15"/>
      <c r="CVB564" s="80"/>
      <c r="CVC564" s="52"/>
      <c r="CVD564" s="69"/>
      <c r="CVE564" s="69"/>
      <c r="CVF564" s="69"/>
      <c r="CVG564" s="107"/>
      <c r="CVH564" s="2"/>
      <c r="CVI564" s="15"/>
      <c r="CVJ564" s="15"/>
      <c r="CVK564" s="80"/>
      <c r="CVL564" s="52"/>
      <c r="CVM564" s="69"/>
      <c r="CVN564" s="69"/>
      <c r="CVO564" s="69"/>
      <c r="CVP564" s="107"/>
      <c r="CVQ564" s="2"/>
      <c r="CVR564" s="15"/>
      <c r="CVS564" s="15"/>
      <c r="CVT564" s="80"/>
      <c r="CVU564" s="52"/>
      <c r="CVV564" s="69"/>
      <c r="CVW564" s="69"/>
      <c r="CVX564" s="69"/>
      <c r="CVY564" s="107"/>
      <c r="CVZ564" s="2"/>
      <c r="CWA564" s="15"/>
      <c r="CWB564" s="15"/>
      <c r="CWC564" s="80"/>
      <c r="CWD564" s="52"/>
      <c r="CWE564" s="69"/>
      <c r="CWF564" s="69"/>
      <c r="CWG564" s="69"/>
      <c r="CWH564" s="107"/>
      <c r="CWI564" s="2"/>
      <c r="CWJ564" s="15"/>
      <c r="CWK564" s="15"/>
      <c r="CWL564" s="80"/>
      <c r="CWM564" s="52"/>
      <c r="CWN564" s="69"/>
      <c r="CWO564" s="69"/>
      <c r="CWP564" s="69"/>
      <c r="CWQ564" s="107"/>
      <c r="CWR564" s="2"/>
      <c r="CWS564" s="15"/>
      <c r="CWT564" s="15"/>
      <c r="CWU564" s="80"/>
      <c r="CWV564" s="52"/>
      <c r="CWW564" s="69"/>
      <c r="CWX564" s="69"/>
      <c r="CWY564" s="69"/>
      <c r="CWZ564" s="107"/>
      <c r="CXA564" s="2"/>
      <c r="CXB564" s="15"/>
      <c r="CXC564" s="15"/>
      <c r="CXD564" s="80"/>
      <c r="CXE564" s="52"/>
      <c r="CXF564" s="69"/>
      <c r="CXG564" s="69"/>
      <c r="CXH564" s="69"/>
      <c r="CXI564" s="107"/>
      <c r="CXJ564" s="2"/>
      <c r="CXK564" s="15"/>
      <c r="CXL564" s="15"/>
      <c r="CXM564" s="80"/>
      <c r="CXN564" s="52"/>
      <c r="CXO564" s="69"/>
      <c r="CXP564" s="69"/>
      <c r="CXQ564" s="69"/>
      <c r="CXR564" s="107"/>
      <c r="CXS564" s="2"/>
      <c r="CXT564" s="15"/>
      <c r="CXU564" s="15"/>
      <c r="CXV564" s="80"/>
      <c r="CXW564" s="52"/>
      <c r="CXX564" s="69"/>
      <c r="CXY564" s="69"/>
      <c r="CXZ564" s="69"/>
      <c r="CYA564" s="107"/>
      <c r="CYB564" s="2"/>
      <c r="CYC564" s="15"/>
      <c r="CYD564" s="15"/>
      <c r="CYE564" s="80"/>
      <c r="CYF564" s="52"/>
      <c r="CYG564" s="69"/>
      <c r="CYH564" s="69"/>
      <c r="CYI564" s="69"/>
      <c r="CYJ564" s="107"/>
      <c r="CYK564" s="2"/>
      <c r="CYL564" s="15"/>
      <c r="CYM564" s="15"/>
      <c r="CYN564" s="80"/>
      <c r="CYO564" s="52"/>
      <c r="CYP564" s="69"/>
      <c r="CYQ564" s="69"/>
      <c r="CYR564" s="69"/>
      <c r="CYS564" s="107"/>
      <c r="CYT564" s="2"/>
      <c r="CYU564" s="15"/>
      <c r="CYV564" s="15"/>
      <c r="CYW564" s="80"/>
      <c r="CYX564" s="52"/>
      <c r="CYY564" s="69"/>
      <c r="CYZ564" s="69"/>
      <c r="CZA564" s="69"/>
      <c r="CZB564" s="107"/>
      <c r="CZC564" s="2"/>
      <c r="CZD564" s="15"/>
      <c r="CZE564" s="15"/>
      <c r="CZF564" s="80"/>
      <c r="CZG564" s="52"/>
      <c r="CZH564" s="69"/>
      <c r="CZI564" s="69"/>
      <c r="CZJ564" s="69"/>
      <c r="CZK564" s="107"/>
      <c r="CZL564" s="2"/>
      <c r="CZM564" s="15"/>
      <c r="CZN564" s="15"/>
      <c r="CZO564" s="80"/>
      <c r="CZP564" s="52"/>
      <c r="CZQ564" s="69"/>
      <c r="CZR564" s="69"/>
      <c r="CZS564" s="69"/>
      <c r="CZT564" s="107"/>
      <c r="CZU564" s="2"/>
      <c r="CZV564" s="15"/>
      <c r="CZW564" s="15"/>
      <c r="CZX564" s="80"/>
      <c r="CZY564" s="52"/>
      <c r="CZZ564" s="69"/>
      <c r="DAA564" s="69"/>
      <c r="DAB564" s="69"/>
      <c r="DAC564" s="107"/>
      <c r="DAD564" s="2"/>
      <c r="DAE564" s="15"/>
      <c r="DAF564" s="15"/>
      <c r="DAG564" s="80"/>
      <c r="DAH564" s="52"/>
      <c r="DAI564" s="69"/>
      <c r="DAJ564" s="69"/>
      <c r="DAK564" s="69"/>
      <c r="DAL564" s="107"/>
      <c r="DAM564" s="2"/>
      <c r="DAN564" s="15"/>
      <c r="DAO564" s="15"/>
      <c r="DAP564" s="80"/>
      <c r="DAQ564" s="52"/>
      <c r="DAR564" s="69"/>
      <c r="DAS564" s="69"/>
      <c r="DAT564" s="69"/>
      <c r="DAU564" s="107"/>
      <c r="DAV564" s="2"/>
      <c r="DAW564" s="15"/>
      <c r="DAX564" s="15"/>
      <c r="DAY564" s="80"/>
      <c r="DAZ564" s="52"/>
      <c r="DBA564" s="69"/>
      <c r="DBB564" s="69"/>
      <c r="DBC564" s="69"/>
      <c r="DBD564" s="107"/>
      <c r="DBE564" s="2"/>
      <c r="DBF564" s="15"/>
      <c r="DBG564" s="15"/>
      <c r="DBH564" s="80"/>
      <c r="DBI564" s="52"/>
      <c r="DBJ564" s="69"/>
      <c r="DBK564" s="69"/>
      <c r="DBL564" s="69"/>
      <c r="DBM564" s="107"/>
      <c r="DBN564" s="2"/>
      <c r="DBO564" s="15"/>
      <c r="DBP564" s="15"/>
      <c r="DBQ564" s="80"/>
      <c r="DBR564" s="52"/>
      <c r="DBS564" s="69"/>
      <c r="DBT564" s="69"/>
      <c r="DBU564" s="69"/>
      <c r="DBV564" s="107"/>
      <c r="DBW564" s="2"/>
      <c r="DBX564" s="15"/>
      <c r="DBY564" s="15"/>
      <c r="DBZ564" s="80"/>
      <c r="DCA564" s="52"/>
      <c r="DCB564" s="69"/>
      <c r="DCC564" s="69"/>
      <c r="DCD564" s="69"/>
      <c r="DCE564" s="107"/>
      <c r="DCF564" s="2"/>
      <c r="DCG564" s="15"/>
      <c r="DCH564" s="15"/>
      <c r="DCI564" s="80"/>
      <c r="DCJ564" s="52"/>
      <c r="DCK564" s="69"/>
      <c r="DCL564" s="69"/>
      <c r="DCM564" s="69"/>
      <c r="DCN564" s="107"/>
      <c r="DCO564" s="2"/>
      <c r="DCP564" s="15"/>
      <c r="DCQ564" s="15"/>
      <c r="DCR564" s="80"/>
      <c r="DCS564" s="52"/>
      <c r="DCT564" s="69"/>
      <c r="DCU564" s="69"/>
      <c r="DCV564" s="69"/>
      <c r="DCW564" s="107"/>
      <c r="DCX564" s="2"/>
      <c r="DCY564" s="15"/>
      <c r="DCZ564" s="15"/>
      <c r="DDA564" s="80"/>
      <c r="DDB564" s="52"/>
      <c r="DDC564" s="69"/>
      <c r="DDD564" s="69"/>
      <c r="DDE564" s="69"/>
      <c r="DDF564" s="107"/>
      <c r="DDG564" s="2"/>
      <c r="DDH564" s="15"/>
      <c r="DDI564" s="15"/>
      <c r="DDJ564" s="80"/>
      <c r="DDK564" s="52"/>
      <c r="DDL564" s="69"/>
      <c r="DDM564" s="69"/>
      <c r="DDN564" s="69"/>
      <c r="DDO564" s="107"/>
      <c r="DDP564" s="2"/>
      <c r="DDQ564" s="15"/>
      <c r="DDR564" s="15"/>
      <c r="DDS564" s="80"/>
      <c r="DDT564" s="52"/>
      <c r="DDU564" s="69"/>
      <c r="DDV564" s="69"/>
      <c r="DDW564" s="69"/>
      <c r="DDX564" s="107"/>
      <c r="DDY564" s="2"/>
      <c r="DDZ564" s="15"/>
      <c r="DEA564" s="15"/>
      <c r="DEB564" s="80"/>
      <c r="DEC564" s="52"/>
      <c r="DED564" s="69"/>
      <c r="DEE564" s="69"/>
      <c r="DEF564" s="69"/>
      <c r="DEG564" s="107"/>
      <c r="DEH564" s="2"/>
      <c r="DEI564" s="15"/>
      <c r="DEJ564" s="15"/>
      <c r="DEK564" s="80"/>
      <c r="DEL564" s="52"/>
      <c r="DEM564" s="69"/>
      <c r="DEN564" s="69"/>
      <c r="DEO564" s="69"/>
      <c r="DEP564" s="107"/>
      <c r="DEQ564" s="2"/>
      <c r="DER564" s="15"/>
      <c r="DES564" s="15"/>
      <c r="DET564" s="80"/>
      <c r="DEU564" s="52"/>
      <c r="DEV564" s="69"/>
      <c r="DEW564" s="69"/>
      <c r="DEX564" s="69"/>
      <c r="DEY564" s="107"/>
      <c r="DEZ564" s="2"/>
      <c r="DFA564" s="15"/>
      <c r="DFB564" s="15"/>
      <c r="DFC564" s="80"/>
      <c r="DFD564" s="52"/>
      <c r="DFE564" s="69"/>
      <c r="DFF564" s="69"/>
      <c r="DFG564" s="69"/>
      <c r="DFH564" s="107"/>
      <c r="DFI564" s="2"/>
      <c r="DFJ564" s="15"/>
      <c r="DFK564" s="15"/>
      <c r="DFL564" s="80"/>
      <c r="DFM564" s="52"/>
      <c r="DFN564" s="69"/>
      <c r="DFO564" s="69"/>
      <c r="DFP564" s="69"/>
      <c r="DFQ564" s="107"/>
      <c r="DFR564" s="2"/>
      <c r="DFS564" s="15"/>
      <c r="DFT564" s="15"/>
      <c r="DFU564" s="80"/>
      <c r="DFV564" s="52"/>
      <c r="DFW564" s="69"/>
      <c r="DFX564" s="69"/>
      <c r="DFY564" s="69"/>
      <c r="DFZ564" s="107"/>
      <c r="DGA564" s="2"/>
      <c r="DGB564" s="15"/>
      <c r="DGC564" s="15"/>
      <c r="DGD564" s="80"/>
      <c r="DGE564" s="52"/>
      <c r="DGF564" s="69"/>
      <c r="DGG564" s="69"/>
      <c r="DGH564" s="69"/>
      <c r="DGI564" s="107"/>
      <c r="DGJ564" s="2"/>
      <c r="DGK564" s="15"/>
      <c r="DGL564" s="15"/>
      <c r="DGM564" s="80"/>
      <c r="DGN564" s="52"/>
      <c r="DGO564" s="69"/>
      <c r="DGP564" s="69"/>
      <c r="DGQ564" s="69"/>
      <c r="DGR564" s="107"/>
      <c r="DGS564" s="2"/>
      <c r="DGT564" s="15"/>
      <c r="DGU564" s="15"/>
      <c r="DGV564" s="80"/>
      <c r="DGW564" s="52"/>
      <c r="DGX564" s="69"/>
      <c r="DGY564" s="69"/>
      <c r="DGZ564" s="69"/>
      <c r="DHA564" s="107"/>
      <c r="DHB564" s="2"/>
      <c r="DHC564" s="15"/>
      <c r="DHD564" s="15"/>
      <c r="DHE564" s="80"/>
      <c r="DHF564" s="52"/>
      <c r="DHG564" s="69"/>
      <c r="DHH564" s="69"/>
      <c r="DHI564" s="69"/>
      <c r="DHJ564" s="107"/>
      <c r="DHK564" s="2"/>
      <c r="DHL564" s="15"/>
      <c r="DHM564" s="15"/>
      <c r="DHN564" s="80"/>
      <c r="DHO564" s="52"/>
      <c r="DHP564" s="69"/>
      <c r="DHQ564" s="69"/>
      <c r="DHR564" s="69"/>
      <c r="DHS564" s="107"/>
      <c r="DHT564" s="2"/>
      <c r="DHU564" s="15"/>
      <c r="DHV564" s="15"/>
      <c r="DHW564" s="80"/>
      <c r="DHX564" s="52"/>
      <c r="DHY564" s="69"/>
      <c r="DHZ564" s="69"/>
      <c r="DIA564" s="69"/>
      <c r="DIB564" s="107"/>
      <c r="DIC564" s="2"/>
      <c r="DID564" s="15"/>
      <c r="DIE564" s="15"/>
      <c r="DIF564" s="80"/>
      <c r="DIG564" s="52"/>
      <c r="DIH564" s="69"/>
      <c r="DII564" s="69"/>
      <c r="DIJ564" s="69"/>
      <c r="DIK564" s="107"/>
      <c r="DIL564" s="2"/>
      <c r="DIM564" s="15"/>
      <c r="DIN564" s="15"/>
      <c r="DIO564" s="80"/>
      <c r="DIP564" s="52"/>
      <c r="DIQ564" s="69"/>
      <c r="DIR564" s="69"/>
      <c r="DIS564" s="69"/>
      <c r="DIT564" s="107"/>
      <c r="DIU564" s="2"/>
      <c r="DIV564" s="15"/>
      <c r="DIW564" s="15"/>
      <c r="DIX564" s="80"/>
      <c r="DIY564" s="52"/>
      <c r="DIZ564" s="69"/>
      <c r="DJA564" s="69"/>
      <c r="DJB564" s="69"/>
      <c r="DJC564" s="107"/>
      <c r="DJD564" s="2"/>
      <c r="DJE564" s="15"/>
      <c r="DJF564" s="15"/>
      <c r="DJG564" s="80"/>
      <c r="DJH564" s="52"/>
      <c r="DJI564" s="69"/>
      <c r="DJJ564" s="69"/>
      <c r="DJK564" s="69"/>
      <c r="DJL564" s="107"/>
      <c r="DJM564" s="2"/>
      <c r="DJN564" s="15"/>
      <c r="DJO564" s="15"/>
      <c r="DJP564" s="80"/>
      <c r="DJQ564" s="52"/>
      <c r="DJR564" s="69"/>
      <c r="DJS564" s="69"/>
      <c r="DJT564" s="69"/>
      <c r="DJU564" s="107"/>
      <c r="DJV564" s="2"/>
      <c r="DJW564" s="15"/>
      <c r="DJX564" s="15"/>
      <c r="DJY564" s="80"/>
      <c r="DJZ564" s="52"/>
      <c r="DKA564" s="69"/>
      <c r="DKB564" s="69"/>
      <c r="DKC564" s="69"/>
      <c r="DKD564" s="107"/>
      <c r="DKE564" s="2"/>
      <c r="DKF564" s="15"/>
      <c r="DKG564" s="15"/>
      <c r="DKH564" s="80"/>
      <c r="DKI564" s="52"/>
      <c r="DKJ564" s="69"/>
      <c r="DKK564" s="69"/>
      <c r="DKL564" s="69"/>
      <c r="DKM564" s="107"/>
      <c r="DKN564" s="2"/>
      <c r="DKO564" s="15"/>
      <c r="DKP564" s="15"/>
      <c r="DKQ564" s="80"/>
      <c r="DKR564" s="52"/>
      <c r="DKS564" s="69"/>
      <c r="DKT564" s="69"/>
      <c r="DKU564" s="69"/>
      <c r="DKV564" s="107"/>
      <c r="DKW564" s="2"/>
      <c r="DKX564" s="15"/>
      <c r="DKY564" s="15"/>
      <c r="DKZ564" s="80"/>
      <c r="DLA564" s="52"/>
      <c r="DLB564" s="69"/>
      <c r="DLC564" s="69"/>
      <c r="DLD564" s="69"/>
      <c r="DLE564" s="107"/>
      <c r="DLF564" s="2"/>
      <c r="DLG564" s="15"/>
      <c r="DLH564" s="15"/>
      <c r="DLI564" s="80"/>
      <c r="DLJ564" s="52"/>
      <c r="DLK564" s="69"/>
      <c r="DLL564" s="69"/>
      <c r="DLM564" s="69"/>
      <c r="DLN564" s="107"/>
      <c r="DLO564" s="2"/>
      <c r="DLP564" s="15"/>
      <c r="DLQ564" s="15"/>
      <c r="DLR564" s="80"/>
      <c r="DLS564" s="52"/>
      <c r="DLT564" s="69"/>
      <c r="DLU564" s="69"/>
      <c r="DLV564" s="69"/>
      <c r="DLW564" s="107"/>
      <c r="DLX564" s="2"/>
      <c r="DLY564" s="15"/>
      <c r="DLZ564" s="15"/>
      <c r="DMA564" s="80"/>
      <c r="DMB564" s="52"/>
      <c r="DMC564" s="69"/>
      <c r="DMD564" s="69"/>
      <c r="DME564" s="69"/>
      <c r="DMF564" s="107"/>
      <c r="DMG564" s="2"/>
      <c r="DMH564" s="15"/>
      <c r="DMI564" s="15"/>
      <c r="DMJ564" s="80"/>
      <c r="DMK564" s="52"/>
      <c r="DML564" s="69"/>
      <c r="DMM564" s="69"/>
      <c r="DMN564" s="69"/>
      <c r="DMO564" s="107"/>
      <c r="DMP564" s="2"/>
      <c r="DMQ564" s="15"/>
      <c r="DMR564" s="15"/>
      <c r="DMS564" s="80"/>
      <c r="DMT564" s="52"/>
      <c r="DMU564" s="69"/>
      <c r="DMV564" s="69"/>
      <c r="DMW564" s="69"/>
      <c r="DMX564" s="107"/>
      <c r="DMY564" s="2"/>
      <c r="DMZ564" s="15"/>
      <c r="DNA564" s="15"/>
      <c r="DNB564" s="80"/>
      <c r="DNC564" s="52"/>
      <c r="DND564" s="69"/>
      <c r="DNE564" s="69"/>
      <c r="DNF564" s="69"/>
      <c r="DNG564" s="107"/>
      <c r="DNH564" s="2"/>
      <c r="DNI564" s="15"/>
      <c r="DNJ564" s="15"/>
      <c r="DNK564" s="80"/>
      <c r="DNL564" s="52"/>
      <c r="DNM564" s="69"/>
      <c r="DNN564" s="69"/>
      <c r="DNO564" s="69"/>
      <c r="DNP564" s="107"/>
      <c r="DNQ564" s="2"/>
      <c r="DNR564" s="15"/>
      <c r="DNS564" s="15"/>
      <c r="DNT564" s="80"/>
      <c r="DNU564" s="52"/>
      <c r="DNV564" s="69"/>
      <c r="DNW564" s="69"/>
      <c r="DNX564" s="69"/>
      <c r="DNY564" s="107"/>
      <c r="DNZ564" s="2"/>
      <c r="DOA564" s="15"/>
      <c r="DOB564" s="15"/>
      <c r="DOC564" s="80"/>
      <c r="DOD564" s="52"/>
      <c r="DOE564" s="69"/>
      <c r="DOF564" s="69"/>
      <c r="DOG564" s="69"/>
      <c r="DOH564" s="107"/>
      <c r="DOI564" s="2"/>
      <c r="DOJ564" s="15"/>
      <c r="DOK564" s="15"/>
      <c r="DOL564" s="80"/>
      <c r="DOM564" s="52"/>
      <c r="DON564" s="69"/>
      <c r="DOO564" s="69"/>
      <c r="DOP564" s="69"/>
      <c r="DOQ564" s="107"/>
      <c r="DOR564" s="2"/>
      <c r="DOS564" s="15"/>
      <c r="DOT564" s="15"/>
      <c r="DOU564" s="80"/>
      <c r="DOV564" s="52"/>
      <c r="DOW564" s="69"/>
      <c r="DOX564" s="69"/>
      <c r="DOY564" s="69"/>
      <c r="DOZ564" s="107"/>
      <c r="DPA564" s="2"/>
      <c r="DPB564" s="15"/>
      <c r="DPC564" s="15"/>
      <c r="DPD564" s="80"/>
      <c r="DPE564" s="52"/>
      <c r="DPF564" s="69"/>
      <c r="DPG564" s="69"/>
      <c r="DPH564" s="69"/>
      <c r="DPI564" s="107"/>
      <c r="DPJ564" s="2"/>
      <c r="DPK564" s="15"/>
      <c r="DPL564" s="15"/>
      <c r="DPM564" s="80"/>
      <c r="DPN564" s="52"/>
      <c r="DPO564" s="69"/>
      <c r="DPP564" s="69"/>
      <c r="DPQ564" s="69"/>
      <c r="DPR564" s="107"/>
      <c r="DPS564" s="2"/>
      <c r="DPT564" s="15"/>
      <c r="DPU564" s="15"/>
      <c r="DPV564" s="80"/>
      <c r="DPW564" s="52"/>
      <c r="DPX564" s="69"/>
      <c r="DPY564" s="69"/>
      <c r="DPZ564" s="69"/>
      <c r="DQA564" s="107"/>
      <c r="DQB564" s="2"/>
      <c r="DQC564" s="15"/>
      <c r="DQD564" s="15"/>
      <c r="DQE564" s="80"/>
      <c r="DQF564" s="52"/>
      <c r="DQG564" s="69"/>
      <c r="DQH564" s="69"/>
      <c r="DQI564" s="69"/>
      <c r="DQJ564" s="107"/>
      <c r="DQK564" s="2"/>
      <c r="DQL564" s="15"/>
      <c r="DQM564" s="15"/>
      <c r="DQN564" s="80"/>
      <c r="DQO564" s="52"/>
      <c r="DQP564" s="69"/>
      <c r="DQQ564" s="69"/>
      <c r="DQR564" s="69"/>
      <c r="DQS564" s="107"/>
      <c r="DQT564" s="2"/>
      <c r="DQU564" s="15"/>
      <c r="DQV564" s="15"/>
      <c r="DQW564" s="80"/>
      <c r="DQX564" s="52"/>
      <c r="DQY564" s="69"/>
      <c r="DQZ564" s="69"/>
      <c r="DRA564" s="69"/>
      <c r="DRB564" s="107"/>
      <c r="DRC564" s="2"/>
      <c r="DRD564" s="15"/>
      <c r="DRE564" s="15"/>
      <c r="DRF564" s="80"/>
      <c r="DRG564" s="52"/>
      <c r="DRH564" s="69"/>
      <c r="DRI564" s="69"/>
      <c r="DRJ564" s="69"/>
      <c r="DRK564" s="107"/>
      <c r="DRL564" s="2"/>
      <c r="DRM564" s="15"/>
      <c r="DRN564" s="15"/>
      <c r="DRO564" s="80"/>
      <c r="DRP564" s="52"/>
      <c r="DRQ564" s="69"/>
      <c r="DRR564" s="69"/>
      <c r="DRS564" s="69"/>
      <c r="DRT564" s="107"/>
      <c r="DRU564" s="2"/>
      <c r="DRV564" s="15"/>
      <c r="DRW564" s="15"/>
      <c r="DRX564" s="80"/>
      <c r="DRY564" s="52"/>
      <c r="DRZ564" s="69"/>
      <c r="DSA564" s="69"/>
      <c r="DSB564" s="69"/>
      <c r="DSC564" s="107"/>
      <c r="DSD564" s="2"/>
      <c r="DSE564" s="15"/>
      <c r="DSF564" s="15"/>
      <c r="DSG564" s="80"/>
      <c r="DSH564" s="52"/>
      <c r="DSI564" s="69"/>
      <c r="DSJ564" s="69"/>
      <c r="DSK564" s="69"/>
      <c r="DSL564" s="107"/>
      <c r="DSM564" s="2"/>
      <c r="DSN564" s="15"/>
      <c r="DSO564" s="15"/>
      <c r="DSP564" s="80"/>
      <c r="DSQ564" s="52"/>
      <c r="DSR564" s="69"/>
      <c r="DSS564" s="69"/>
      <c r="DST564" s="69"/>
      <c r="DSU564" s="107"/>
      <c r="DSV564" s="2"/>
      <c r="DSW564" s="15"/>
      <c r="DSX564" s="15"/>
      <c r="DSY564" s="80"/>
      <c r="DSZ564" s="52"/>
      <c r="DTA564" s="69"/>
      <c r="DTB564" s="69"/>
      <c r="DTC564" s="69"/>
      <c r="DTD564" s="107"/>
      <c r="DTE564" s="2"/>
      <c r="DTF564" s="15"/>
      <c r="DTG564" s="15"/>
      <c r="DTH564" s="80"/>
      <c r="DTI564" s="52"/>
      <c r="DTJ564" s="69"/>
      <c r="DTK564" s="69"/>
      <c r="DTL564" s="69"/>
      <c r="DTM564" s="107"/>
      <c r="DTN564" s="2"/>
      <c r="DTO564" s="15"/>
      <c r="DTP564" s="15"/>
      <c r="DTQ564" s="80"/>
      <c r="DTR564" s="52"/>
      <c r="DTS564" s="69"/>
      <c r="DTT564" s="69"/>
      <c r="DTU564" s="69"/>
      <c r="DTV564" s="107"/>
      <c r="DTW564" s="2"/>
      <c r="DTX564" s="15"/>
      <c r="DTY564" s="15"/>
      <c r="DTZ564" s="80"/>
      <c r="DUA564" s="52"/>
      <c r="DUB564" s="69"/>
      <c r="DUC564" s="69"/>
      <c r="DUD564" s="69"/>
      <c r="DUE564" s="107"/>
      <c r="DUF564" s="2"/>
      <c r="DUG564" s="15"/>
      <c r="DUH564" s="15"/>
      <c r="DUI564" s="80"/>
      <c r="DUJ564" s="52"/>
      <c r="DUK564" s="69"/>
      <c r="DUL564" s="69"/>
      <c r="DUM564" s="69"/>
      <c r="DUN564" s="107"/>
      <c r="DUO564" s="2"/>
      <c r="DUP564" s="15"/>
      <c r="DUQ564" s="15"/>
      <c r="DUR564" s="80"/>
      <c r="DUS564" s="52"/>
      <c r="DUT564" s="69"/>
      <c r="DUU564" s="69"/>
      <c r="DUV564" s="69"/>
      <c r="DUW564" s="107"/>
      <c r="DUX564" s="2"/>
      <c r="DUY564" s="15"/>
      <c r="DUZ564" s="15"/>
      <c r="DVA564" s="80"/>
      <c r="DVB564" s="52"/>
      <c r="DVC564" s="69"/>
      <c r="DVD564" s="69"/>
      <c r="DVE564" s="69"/>
      <c r="DVF564" s="107"/>
      <c r="DVG564" s="2"/>
      <c r="DVH564" s="15"/>
      <c r="DVI564" s="15"/>
      <c r="DVJ564" s="80"/>
      <c r="DVK564" s="52"/>
      <c r="DVL564" s="69"/>
      <c r="DVM564" s="69"/>
      <c r="DVN564" s="69"/>
      <c r="DVO564" s="107"/>
      <c r="DVP564" s="2"/>
      <c r="DVQ564" s="15"/>
      <c r="DVR564" s="15"/>
      <c r="DVS564" s="80"/>
      <c r="DVT564" s="52"/>
      <c r="DVU564" s="69"/>
      <c r="DVV564" s="69"/>
      <c r="DVW564" s="69"/>
      <c r="DVX564" s="107"/>
      <c r="DVY564" s="2"/>
      <c r="DVZ564" s="15"/>
      <c r="DWA564" s="15"/>
      <c r="DWB564" s="80"/>
      <c r="DWC564" s="52"/>
      <c r="DWD564" s="69"/>
      <c r="DWE564" s="69"/>
      <c r="DWF564" s="69"/>
      <c r="DWG564" s="107"/>
      <c r="DWH564" s="2"/>
      <c r="DWI564" s="15"/>
      <c r="DWJ564" s="15"/>
      <c r="DWK564" s="80"/>
      <c r="DWL564" s="52"/>
      <c r="DWM564" s="69"/>
      <c r="DWN564" s="69"/>
      <c r="DWO564" s="69"/>
      <c r="DWP564" s="107"/>
      <c r="DWQ564" s="2"/>
      <c r="DWR564" s="15"/>
      <c r="DWS564" s="15"/>
      <c r="DWT564" s="80"/>
      <c r="DWU564" s="52"/>
      <c r="DWV564" s="69"/>
      <c r="DWW564" s="69"/>
      <c r="DWX564" s="69"/>
      <c r="DWY564" s="107"/>
      <c r="DWZ564" s="2"/>
      <c r="DXA564" s="15"/>
      <c r="DXB564" s="15"/>
      <c r="DXC564" s="80"/>
      <c r="DXD564" s="52"/>
      <c r="DXE564" s="69"/>
      <c r="DXF564" s="69"/>
      <c r="DXG564" s="69"/>
      <c r="DXH564" s="107"/>
      <c r="DXI564" s="2"/>
      <c r="DXJ564" s="15"/>
      <c r="DXK564" s="15"/>
      <c r="DXL564" s="80"/>
      <c r="DXM564" s="52"/>
      <c r="DXN564" s="69"/>
      <c r="DXO564" s="69"/>
      <c r="DXP564" s="69"/>
      <c r="DXQ564" s="107"/>
      <c r="DXR564" s="2"/>
      <c r="DXS564" s="15"/>
      <c r="DXT564" s="15"/>
      <c r="DXU564" s="80"/>
      <c r="DXV564" s="52"/>
      <c r="DXW564" s="69"/>
      <c r="DXX564" s="69"/>
      <c r="DXY564" s="69"/>
      <c r="DXZ564" s="107"/>
      <c r="DYA564" s="2"/>
      <c r="DYB564" s="15"/>
      <c r="DYC564" s="15"/>
      <c r="DYD564" s="80"/>
      <c r="DYE564" s="52"/>
      <c r="DYF564" s="69"/>
      <c r="DYG564" s="69"/>
      <c r="DYH564" s="69"/>
      <c r="DYI564" s="107"/>
      <c r="DYJ564" s="2"/>
      <c r="DYK564" s="15"/>
      <c r="DYL564" s="15"/>
      <c r="DYM564" s="80"/>
      <c r="DYN564" s="52"/>
      <c r="DYO564" s="69"/>
      <c r="DYP564" s="69"/>
      <c r="DYQ564" s="69"/>
      <c r="DYR564" s="107"/>
      <c r="DYS564" s="2"/>
      <c r="DYT564" s="15"/>
      <c r="DYU564" s="15"/>
      <c r="DYV564" s="80"/>
      <c r="DYW564" s="52"/>
      <c r="DYX564" s="69"/>
      <c r="DYY564" s="69"/>
      <c r="DYZ564" s="69"/>
      <c r="DZA564" s="107"/>
      <c r="DZB564" s="2"/>
      <c r="DZC564" s="15"/>
      <c r="DZD564" s="15"/>
      <c r="DZE564" s="80"/>
      <c r="DZF564" s="52"/>
      <c r="DZG564" s="69"/>
      <c r="DZH564" s="69"/>
      <c r="DZI564" s="69"/>
      <c r="DZJ564" s="107"/>
      <c r="DZK564" s="2"/>
      <c r="DZL564" s="15"/>
      <c r="DZM564" s="15"/>
      <c r="DZN564" s="80"/>
      <c r="DZO564" s="52"/>
      <c r="DZP564" s="69"/>
      <c r="DZQ564" s="69"/>
      <c r="DZR564" s="69"/>
      <c r="DZS564" s="107"/>
      <c r="DZT564" s="2"/>
      <c r="DZU564" s="15"/>
      <c r="DZV564" s="15"/>
      <c r="DZW564" s="80"/>
      <c r="DZX564" s="52"/>
      <c r="DZY564" s="69"/>
      <c r="DZZ564" s="69"/>
      <c r="EAA564" s="69"/>
      <c r="EAB564" s="107"/>
      <c r="EAC564" s="2"/>
      <c r="EAD564" s="15"/>
      <c r="EAE564" s="15"/>
      <c r="EAF564" s="80"/>
      <c r="EAG564" s="52"/>
      <c r="EAH564" s="69"/>
      <c r="EAI564" s="69"/>
      <c r="EAJ564" s="69"/>
      <c r="EAK564" s="107"/>
      <c r="EAL564" s="2"/>
      <c r="EAM564" s="15"/>
      <c r="EAN564" s="15"/>
      <c r="EAO564" s="80"/>
      <c r="EAP564" s="52"/>
      <c r="EAQ564" s="69"/>
      <c r="EAR564" s="69"/>
      <c r="EAS564" s="69"/>
      <c r="EAT564" s="107"/>
      <c r="EAU564" s="2"/>
      <c r="EAV564" s="15"/>
      <c r="EAW564" s="15"/>
      <c r="EAX564" s="80"/>
      <c r="EAY564" s="52"/>
      <c r="EAZ564" s="69"/>
      <c r="EBA564" s="69"/>
      <c r="EBB564" s="69"/>
      <c r="EBC564" s="107"/>
      <c r="EBD564" s="2"/>
      <c r="EBE564" s="15"/>
      <c r="EBF564" s="15"/>
      <c r="EBG564" s="80"/>
      <c r="EBH564" s="52"/>
      <c r="EBI564" s="69"/>
      <c r="EBJ564" s="69"/>
      <c r="EBK564" s="69"/>
      <c r="EBL564" s="107"/>
      <c r="EBM564" s="2"/>
      <c r="EBN564" s="15"/>
      <c r="EBO564" s="15"/>
      <c r="EBP564" s="80"/>
      <c r="EBQ564" s="52"/>
      <c r="EBR564" s="69"/>
      <c r="EBS564" s="69"/>
      <c r="EBT564" s="69"/>
      <c r="EBU564" s="107"/>
      <c r="EBV564" s="2"/>
      <c r="EBW564" s="15"/>
      <c r="EBX564" s="15"/>
      <c r="EBY564" s="80"/>
      <c r="EBZ564" s="52"/>
      <c r="ECA564" s="69"/>
      <c r="ECB564" s="69"/>
      <c r="ECC564" s="69"/>
      <c r="ECD564" s="107"/>
      <c r="ECE564" s="2"/>
      <c r="ECF564" s="15"/>
      <c r="ECG564" s="15"/>
      <c r="ECH564" s="80"/>
      <c r="ECI564" s="52"/>
      <c r="ECJ564" s="69"/>
      <c r="ECK564" s="69"/>
      <c r="ECL564" s="69"/>
      <c r="ECM564" s="107"/>
      <c r="ECN564" s="2"/>
      <c r="ECO564" s="15"/>
      <c r="ECP564" s="15"/>
      <c r="ECQ564" s="80"/>
      <c r="ECR564" s="52"/>
      <c r="ECS564" s="69"/>
      <c r="ECT564" s="69"/>
      <c r="ECU564" s="69"/>
      <c r="ECV564" s="107"/>
      <c r="ECW564" s="2"/>
      <c r="ECX564" s="15"/>
      <c r="ECY564" s="15"/>
      <c r="ECZ564" s="80"/>
      <c r="EDA564" s="52"/>
      <c r="EDB564" s="69"/>
      <c r="EDC564" s="69"/>
      <c r="EDD564" s="69"/>
      <c r="EDE564" s="107"/>
      <c r="EDF564" s="2"/>
      <c r="EDG564" s="15"/>
      <c r="EDH564" s="15"/>
      <c r="EDI564" s="80"/>
      <c r="EDJ564" s="52"/>
      <c r="EDK564" s="69"/>
      <c r="EDL564" s="69"/>
      <c r="EDM564" s="69"/>
      <c r="EDN564" s="107"/>
      <c r="EDO564" s="2"/>
      <c r="EDP564" s="15"/>
      <c r="EDQ564" s="15"/>
      <c r="EDR564" s="80"/>
      <c r="EDS564" s="52"/>
      <c r="EDT564" s="69"/>
      <c r="EDU564" s="69"/>
      <c r="EDV564" s="69"/>
      <c r="EDW564" s="107"/>
      <c r="EDX564" s="2"/>
      <c r="EDY564" s="15"/>
      <c r="EDZ564" s="15"/>
      <c r="EEA564" s="80"/>
      <c r="EEB564" s="52"/>
      <c r="EEC564" s="69"/>
      <c r="EED564" s="69"/>
      <c r="EEE564" s="69"/>
      <c r="EEF564" s="107"/>
      <c r="EEG564" s="2"/>
      <c r="EEH564" s="15"/>
      <c r="EEI564" s="15"/>
      <c r="EEJ564" s="80"/>
      <c r="EEK564" s="52"/>
      <c r="EEL564" s="69"/>
      <c r="EEM564" s="69"/>
      <c r="EEN564" s="69"/>
      <c r="EEO564" s="107"/>
      <c r="EEP564" s="2"/>
      <c r="EEQ564" s="15"/>
      <c r="EER564" s="15"/>
      <c r="EES564" s="80"/>
      <c r="EET564" s="52"/>
      <c r="EEU564" s="69"/>
      <c r="EEV564" s="69"/>
      <c r="EEW564" s="69"/>
      <c r="EEX564" s="107"/>
      <c r="EEY564" s="2"/>
      <c r="EEZ564" s="15"/>
      <c r="EFA564" s="15"/>
      <c r="EFB564" s="80"/>
      <c r="EFC564" s="52"/>
      <c r="EFD564" s="69"/>
      <c r="EFE564" s="69"/>
      <c r="EFF564" s="69"/>
      <c r="EFG564" s="107"/>
      <c r="EFH564" s="2"/>
      <c r="EFI564" s="15"/>
      <c r="EFJ564" s="15"/>
      <c r="EFK564" s="80"/>
      <c r="EFL564" s="52"/>
      <c r="EFM564" s="69"/>
      <c r="EFN564" s="69"/>
      <c r="EFO564" s="69"/>
      <c r="EFP564" s="107"/>
      <c r="EFQ564" s="2"/>
      <c r="EFR564" s="15"/>
      <c r="EFS564" s="15"/>
      <c r="EFT564" s="80"/>
      <c r="EFU564" s="52"/>
      <c r="EFV564" s="69"/>
      <c r="EFW564" s="69"/>
      <c r="EFX564" s="69"/>
      <c r="EFY564" s="107"/>
      <c r="EFZ564" s="2"/>
      <c r="EGA564" s="15"/>
      <c r="EGB564" s="15"/>
      <c r="EGC564" s="80"/>
      <c r="EGD564" s="52"/>
      <c r="EGE564" s="69"/>
      <c r="EGF564" s="69"/>
      <c r="EGG564" s="69"/>
      <c r="EGH564" s="107"/>
      <c r="EGI564" s="2"/>
      <c r="EGJ564" s="15"/>
      <c r="EGK564" s="15"/>
      <c r="EGL564" s="80"/>
      <c r="EGM564" s="52"/>
      <c r="EGN564" s="69"/>
      <c r="EGO564" s="69"/>
      <c r="EGP564" s="69"/>
      <c r="EGQ564" s="107"/>
      <c r="EGR564" s="2"/>
      <c r="EGS564" s="15"/>
      <c r="EGT564" s="15"/>
      <c r="EGU564" s="80"/>
      <c r="EGV564" s="52"/>
      <c r="EGW564" s="69"/>
      <c r="EGX564" s="69"/>
      <c r="EGY564" s="69"/>
      <c r="EGZ564" s="107"/>
      <c r="EHA564" s="2"/>
      <c r="EHB564" s="15"/>
      <c r="EHC564" s="15"/>
      <c r="EHD564" s="80"/>
      <c r="EHE564" s="52"/>
      <c r="EHF564" s="69"/>
      <c r="EHG564" s="69"/>
      <c r="EHH564" s="69"/>
      <c r="EHI564" s="107"/>
      <c r="EHJ564" s="2"/>
      <c r="EHK564" s="15"/>
      <c r="EHL564" s="15"/>
      <c r="EHM564" s="80"/>
      <c r="EHN564" s="52"/>
      <c r="EHO564" s="69"/>
      <c r="EHP564" s="69"/>
      <c r="EHQ564" s="69"/>
      <c r="EHR564" s="107"/>
      <c r="EHS564" s="2"/>
      <c r="EHT564" s="15"/>
      <c r="EHU564" s="15"/>
      <c r="EHV564" s="80"/>
      <c r="EHW564" s="52"/>
      <c r="EHX564" s="69"/>
      <c r="EHY564" s="69"/>
      <c r="EHZ564" s="69"/>
      <c r="EIA564" s="107"/>
      <c r="EIB564" s="2"/>
      <c r="EIC564" s="15"/>
      <c r="EID564" s="15"/>
      <c r="EIE564" s="80"/>
      <c r="EIF564" s="52"/>
      <c r="EIG564" s="69"/>
      <c r="EIH564" s="69"/>
      <c r="EII564" s="69"/>
      <c r="EIJ564" s="107"/>
      <c r="EIK564" s="2"/>
      <c r="EIL564" s="15"/>
      <c r="EIM564" s="15"/>
      <c r="EIN564" s="80"/>
      <c r="EIO564" s="52"/>
      <c r="EIP564" s="69"/>
      <c r="EIQ564" s="69"/>
      <c r="EIR564" s="69"/>
      <c r="EIS564" s="107"/>
      <c r="EIT564" s="2"/>
      <c r="EIU564" s="15"/>
      <c r="EIV564" s="15"/>
      <c r="EIW564" s="80"/>
      <c r="EIX564" s="52"/>
      <c r="EIY564" s="69"/>
      <c r="EIZ564" s="69"/>
      <c r="EJA564" s="69"/>
      <c r="EJB564" s="107"/>
      <c r="EJC564" s="2"/>
      <c r="EJD564" s="15"/>
      <c r="EJE564" s="15"/>
      <c r="EJF564" s="80"/>
      <c r="EJG564" s="52"/>
      <c r="EJH564" s="69"/>
      <c r="EJI564" s="69"/>
      <c r="EJJ564" s="69"/>
      <c r="EJK564" s="107"/>
      <c r="EJL564" s="2"/>
      <c r="EJM564" s="15"/>
      <c r="EJN564" s="15"/>
      <c r="EJO564" s="80"/>
      <c r="EJP564" s="52"/>
      <c r="EJQ564" s="69"/>
      <c r="EJR564" s="69"/>
      <c r="EJS564" s="69"/>
      <c r="EJT564" s="107"/>
      <c r="EJU564" s="2"/>
      <c r="EJV564" s="15"/>
      <c r="EJW564" s="15"/>
      <c r="EJX564" s="80"/>
      <c r="EJY564" s="52"/>
      <c r="EJZ564" s="69"/>
      <c r="EKA564" s="69"/>
      <c r="EKB564" s="69"/>
      <c r="EKC564" s="107"/>
      <c r="EKD564" s="2"/>
      <c r="EKE564" s="15"/>
      <c r="EKF564" s="15"/>
      <c r="EKG564" s="80"/>
      <c r="EKH564" s="52"/>
      <c r="EKI564" s="69"/>
      <c r="EKJ564" s="69"/>
      <c r="EKK564" s="69"/>
      <c r="EKL564" s="107"/>
      <c r="EKM564" s="2"/>
      <c r="EKN564" s="15"/>
      <c r="EKO564" s="15"/>
      <c r="EKP564" s="80"/>
      <c r="EKQ564" s="52"/>
      <c r="EKR564" s="69"/>
      <c r="EKS564" s="69"/>
      <c r="EKT564" s="69"/>
      <c r="EKU564" s="107"/>
      <c r="EKV564" s="2"/>
      <c r="EKW564" s="15"/>
      <c r="EKX564" s="15"/>
      <c r="EKY564" s="80"/>
      <c r="EKZ564" s="52"/>
      <c r="ELA564" s="69"/>
      <c r="ELB564" s="69"/>
      <c r="ELC564" s="69"/>
      <c r="ELD564" s="107"/>
      <c r="ELE564" s="2"/>
      <c r="ELF564" s="15"/>
      <c r="ELG564" s="15"/>
      <c r="ELH564" s="80"/>
      <c r="ELI564" s="52"/>
      <c r="ELJ564" s="69"/>
      <c r="ELK564" s="69"/>
      <c r="ELL564" s="69"/>
      <c r="ELM564" s="107"/>
      <c r="ELN564" s="2"/>
      <c r="ELO564" s="15"/>
      <c r="ELP564" s="15"/>
      <c r="ELQ564" s="80"/>
      <c r="ELR564" s="52"/>
      <c r="ELS564" s="69"/>
      <c r="ELT564" s="69"/>
      <c r="ELU564" s="69"/>
      <c r="ELV564" s="107"/>
      <c r="ELW564" s="2"/>
      <c r="ELX564" s="15"/>
      <c r="ELY564" s="15"/>
      <c r="ELZ564" s="80"/>
      <c r="EMA564" s="52"/>
      <c r="EMB564" s="69"/>
      <c r="EMC564" s="69"/>
      <c r="EMD564" s="69"/>
      <c r="EME564" s="107"/>
      <c r="EMF564" s="2"/>
      <c r="EMG564" s="15"/>
      <c r="EMH564" s="15"/>
      <c r="EMI564" s="80"/>
      <c r="EMJ564" s="52"/>
      <c r="EMK564" s="69"/>
      <c r="EML564" s="69"/>
      <c r="EMM564" s="69"/>
      <c r="EMN564" s="107"/>
      <c r="EMO564" s="2"/>
      <c r="EMP564" s="15"/>
      <c r="EMQ564" s="15"/>
      <c r="EMR564" s="80"/>
      <c r="EMS564" s="52"/>
      <c r="EMT564" s="69"/>
      <c r="EMU564" s="69"/>
      <c r="EMV564" s="69"/>
      <c r="EMW564" s="107"/>
      <c r="EMX564" s="2"/>
      <c r="EMY564" s="15"/>
      <c r="EMZ564" s="15"/>
      <c r="ENA564" s="80"/>
      <c r="ENB564" s="52"/>
      <c r="ENC564" s="69"/>
      <c r="END564" s="69"/>
      <c r="ENE564" s="69"/>
      <c r="ENF564" s="107"/>
      <c r="ENG564" s="2"/>
      <c r="ENH564" s="15"/>
      <c r="ENI564" s="15"/>
      <c r="ENJ564" s="80"/>
      <c r="ENK564" s="52"/>
      <c r="ENL564" s="69"/>
      <c r="ENM564" s="69"/>
      <c r="ENN564" s="69"/>
      <c r="ENO564" s="107"/>
      <c r="ENP564" s="2"/>
      <c r="ENQ564" s="15"/>
      <c r="ENR564" s="15"/>
      <c r="ENS564" s="80"/>
      <c r="ENT564" s="52"/>
      <c r="ENU564" s="69"/>
      <c r="ENV564" s="69"/>
      <c r="ENW564" s="69"/>
      <c r="ENX564" s="107"/>
      <c r="ENY564" s="2"/>
      <c r="ENZ564" s="15"/>
      <c r="EOA564" s="15"/>
      <c r="EOB564" s="80"/>
      <c r="EOC564" s="52"/>
      <c r="EOD564" s="69"/>
      <c r="EOE564" s="69"/>
      <c r="EOF564" s="69"/>
      <c r="EOG564" s="107"/>
      <c r="EOH564" s="2"/>
      <c r="EOI564" s="15"/>
      <c r="EOJ564" s="15"/>
      <c r="EOK564" s="80"/>
      <c r="EOL564" s="52"/>
      <c r="EOM564" s="69"/>
      <c r="EON564" s="69"/>
      <c r="EOO564" s="69"/>
      <c r="EOP564" s="107"/>
      <c r="EOQ564" s="2"/>
      <c r="EOR564" s="15"/>
      <c r="EOS564" s="15"/>
      <c r="EOT564" s="80"/>
      <c r="EOU564" s="52"/>
      <c r="EOV564" s="69"/>
      <c r="EOW564" s="69"/>
      <c r="EOX564" s="69"/>
      <c r="EOY564" s="107"/>
      <c r="EOZ564" s="2"/>
      <c r="EPA564" s="15"/>
      <c r="EPB564" s="15"/>
      <c r="EPC564" s="80"/>
      <c r="EPD564" s="52"/>
      <c r="EPE564" s="69"/>
      <c r="EPF564" s="69"/>
      <c r="EPG564" s="69"/>
      <c r="EPH564" s="107"/>
      <c r="EPI564" s="2"/>
      <c r="EPJ564" s="15"/>
      <c r="EPK564" s="15"/>
      <c r="EPL564" s="80"/>
      <c r="EPM564" s="52"/>
      <c r="EPN564" s="69"/>
      <c r="EPO564" s="69"/>
      <c r="EPP564" s="69"/>
      <c r="EPQ564" s="107"/>
      <c r="EPR564" s="2"/>
      <c r="EPS564" s="15"/>
      <c r="EPT564" s="15"/>
      <c r="EPU564" s="80"/>
      <c r="EPV564" s="52"/>
      <c r="EPW564" s="69"/>
      <c r="EPX564" s="69"/>
      <c r="EPY564" s="69"/>
      <c r="EPZ564" s="107"/>
      <c r="EQA564" s="2"/>
      <c r="EQB564" s="15"/>
      <c r="EQC564" s="15"/>
      <c r="EQD564" s="80"/>
      <c r="EQE564" s="52"/>
      <c r="EQF564" s="69"/>
      <c r="EQG564" s="69"/>
      <c r="EQH564" s="69"/>
      <c r="EQI564" s="107"/>
      <c r="EQJ564" s="2"/>
      <c r="EQK564" s="15"/>
      <c r="EQL564" s="15"/>
      <c r="EQM564" s="80"/>
      <c r="EQN564" s="52"/>
      <c r="EQO564" s="69"/>
      <c r="EQP564" s="69"/>
      <c r="EQQ564" s="69"/>
      <c r="EQR564" s="107"/>
      <c r="EQS564" s="2"/>
      <c r="EQT564" s="15"/>
      <c r="EQU564" s="15"/>
      <c r="EQV564" s="80"/>
      <c r="EQW564" s="52"/>
      <c r="EQX564" s="69"/>
      <c r="EQY564" s="69"/>
      <c r="EQZ564" s="69"/>
      <c r="ERA564" s="107"/>
      <c r="ERB564" s="2"/>
      <c r="ERC564" s="15"/>
      <c r="ERD564" s="15"/>
      <c r="ERE564" s="80"/>
      <c r="ERF564" s="52"/>
      <c r="ERG564" s="69"/>
      <c r="ERH564" s="69"/>
      <c r="ERI564" s="69"/>
      <c r="ERJ564" s="107"/>
      <c r="ERK564" s="2"/>
      <c r="ERL564" s="15"/>
      <c r="ERM564" s="15"/>
      <c r="ERN564" s="80"/>
      <c r="ERO564" s="52"/>
      <c r="ERP564" s="69"/>
      <c r="ERQ564" s="69"/>
      <c r="ERR564" s="69"/>
      <c r="ERS564" s="107"/>
      <c r="ERT564" s="2"/>
      <c r="ERU564" s="15"/>
      <c r="ERV564" s="15"/>
      <c r="ERW564" s="80"/>
      <c r="ERX564" s="52"/>
      <c r="ERY564" s="69"/>
      <c r="ERZ564" s="69"/>
      <c r="ESA564" s="69"/>
      <c r="ESB564" s="107"/>
      <c r="ESC564" s="2"/>
      <c r="ESD564" s="15"/>
      <c r="ESE564" s="15"/>
      <c r="ESF564" s="80"/>
      <c r="ESG564" s="52"/>
      <c r="ESH564" s="69"/>
      <c r="ESI564" s="69"/>
      <c r="ESJ564" s="69"/>
      <c r="ESK564" s="107"/>
      <c r="ESL564" s="2"/>
      <c r="ESM564" s="15"/>
      <c r="ESN564" s="15"/>
      <c r="ESO564" s="80"/>
      <c r="ESP564" s="52"/>
      <c r="ESQ564" s="69"/>
      <c r="ESR564" s="69"/>
      <c r="ESS564" s="69"/>
      <c r="EST564" s="107"/>
      <c r="ESU564" s="2"/>
      <c r="ESV564" s="15"/>
      <c r="ESW564" s="15"/>
      <c r="ESX564" s="80"/>
      <c r="ESY564" s="52"/>
      <c r="ESZ564" s="69"/>
      <c r="ETA564" s="69"/>
      <c r="ETB564" s="69"/>
      <c r="ETC564" s="107"/>
      <c r="ETD564" s="2"/>
      <c r="ETE564" s="15"/>
      <c r="ETF564" s="15"/>
      <c r="ETG564" s="80"/>
      <c r="ETH564" s="52"/>
      <c r="ETI564" s="69"/>
      <c r="ETJ564" s="69"/>
      <c r="ETK564" s="69"/>
      <c r="ETL564" s="107"/>
      <c r="ETM564" s="2"/>
      <c r="ETN564" s="15"/>
      <c r="ETO564" s="15"/>
      <c r="ETP564" s="80"/>
      <c r="ETQ564" s="52"/>
      <c r="ETR564" s="69"/>
      <c r="ETS564" s="69"/>
      <c r="ETT564" s="69"/>
      <c r="ETU564" s="107"/>
      <c r="ETV564" s="2"/>
      <c r="ETW564" s="15"/>
      <c r="ETX564" s="15"/>
      <c r="ETY564" s="80"/>
      <c r="ETZ564" s="52"/>
      <c r="EUA564" s="69"/>
      <c r="EUB564" s="69"/>
      <c r="EUC564" s="69"/>
      <c r="EUD564" s="107"/>
      <c r="EUE564" s="2"/>
      <c r="EUF564" s="15"/>
      <c r="EUG564" s="15"/>
      <c r="EUH564" s="80"/>
      <c r="EUI564" s="52"/>
      <c r="EUJ564" s="69"/>
      <c r="EUK564" s="69"/>
      <c r="EUL564" s="69"/>
      <c r="EUM564" s="107"/>
      <c r="EUN564" s="2"/>
      <c r="EUO564" s="15"/>
      <c r="EUP564" s="15"/>
      <c r="EUQ564" s="80"/>
      <c r="EUR564" s="52"/>
      <c r="EUS564" s="69"/>
      <c r="EUT564" s="69"/>
      <c r="EUU564" s="69"/>
      <c r="EUV564" s="107"/>
      <c r="EUW564" s="2"/>
      <c r="EUX564" s="15"/>
      <c r="EUY564" s="15"/>
      <c r="EUZ564" s="80"/>
      <c r="EVA564" s="52"/>
      <c r="EVB564" s="69"/>
      <c r="EVC564" s="69"/>
      <c r="EVD564" s="69"/>
      <c r="EVE564" s="107"/>
      <c r="EVF564" s="2"/>
      <c r="EVG564" s="15"/>
      <c r="EVH564" s="15"/>
      <c r="EVI564" s="80"/>
      <c r="EVJ564" s="52"/>
      <c r="EVK564" s="69"/>
      <c r="EVL564" s="69"/>
      <c r="EVM564" s="69"/>
      <c r="EVN564" s="107"/>
      <c r="EVO564" s="2"/>
      <c r="EVP564" s="15"/>
      <c r="EVQ564" s="15"/>
      <c r="EVR564" s="80"/>
      <c r="EVS564" s="52"/>
      <c r="EVT564" s="69"/>
      <c r="EVU564" s="69"/>
      <c r="EVV564" s="69"/>
      <c r="EVW564" s="107"/>
      <c r="EVX564" s="2"/>
      <c r="EVY564" s="15"/>
      <c r="EVZ564" s="15"/>
      <c r="EWA564" s="80"/>
      <c r="EWB564" s="52"/>
      <c r="EWC564" s="69"/>
      <c r="EWD564" s="69"/>
      <c r="EWE564" s="69"/>
      <c r="EWF564" s="107"/>
      <c r="EWG564" s="2"/>
      <c r="EWH564" s="15"/>
      <c r="EWI564" s="15"/>
      <c r="EWJ564" s="80"/>
      <c r="EWK564" s="52"/>
      <c r="EWL564" s="69"/>
      <c r="EWM564" s="69"/>
      <c r="EWN564" s="69"/>
      <c r="EWO564" s="107"/>
      <c r="EWP564" s="2"/>
      <c r="EWQ564" s="15"/>
      <c r="EWR564" s="15"/>
      <c r="EWS564" s="80"/>
      <c r="EWT564" s="52"/>
      <c r="EWU564" s="69"/>
      <c r="EWV564" s="69"/>
      <c r="EWW564" s="69"/>
      <c r="EWX564" s="107"/>
      <c r="EWY564" s="2"/>
      <c r="EWZ564" s="15"/>
      <c r="EXA564" s="15"/>
      <c r="EXB564" s="80"/>
      <c r="EXC564" s="52"/>
      <c r="EXD564" s="69"/>
      <c r="EXE564" s="69"/>
      <c r="EXF564" s="69"/>
      <c r="EXG564" s="107"/>
      <c r="EXH564" s="2"/>
      <c r="EXI564" s="15"/>
      <c r="EXJ564" s="15"/>
      <c r="EXK564" s="80"/>
      <c r="EXL564" s="52"/>
      <c r="EXM564" s="69"/>
      <c r="EXN564" s="69"/>
      <c r="EXO564" s="69"/>
      <c r="EXP564" s="107"/>
      <c r="EXQ564" s="2"/>
      <c r="EXR564" s="15"/>
      <c r="EXS564" s="15"/>
      <c r="EXT564" s="80"/>
      <c r="EXU564" s="52"/>
      <c r="EXV564" s="69"/>
      <c r="EXW564" s="69"/>
      <c r="EXX564" s="69"/>
      <c r="EXY564" s="107"/>
      <c r="EXZ564" s="2"/>
      <c r="EYA564" s="15"/>
      <c r="EYB564" s="15"/>
      <c r="EYC564" s="80"/>
      <c r="EYD564" s="52"/>
      <c r="EYE564" s="69"/>
      <c r="EYF564" s="69"/>
      <c r="EYG564" s="69"/>
      <c r="EYH564" s="107"/>
      <c r="EYI564" s="2"/>
      <c r="EYJ564" s="15"/>
      <c r="EYK564" s="15"/>
      <c r="EYL564" s="80"/>
      <c r="EYM564" s="52"/>
      <c r="EYN564" s="69"/>
      <c r="EYO564" s="69"/>
      <c r="EYP564" s="69"/>
      <c r="EYQ564" s="107"/>
      <c r="EYR564" s="2"/>
      <c r="EYS564" s="15"/>
      <c r="EYT564" s="15"/>
      <c r="EYU564" s="80"/>
      <c r="EYV564" s="52"/>
      <c r="EYW564" s="69"/>
      <c r="EYX564" s="69"/>
      <c r="EYY564" s="69"/>
      <c r="EYZ564" s="107"/>
      <c r="EZA564" s="2"/>
      <c r="EZB564" s="15"/>
      <c r="EZC564" s="15"/>
      <c r="EZD564" s="80"/>
      <c r="EZE564" s="52"/>
      <c r="EZF564" s="69"/>
      <c r="EZG564" s="69"/>
      <c r="EZH564" s="69"/>
      <c r="EZI564" s="107"/>
      <c r="EZJ564" s="2"/>
      <c r="EZK564" s="15"/>
      <c r="EZL564" s="15"/>
      <c r="EZM564" s="80"/>
      <c r="EZN564" s="52"/>
      <c r="EZO564" s="69"/>
      <c r="EZP564" s="69"/>
      <c r="EZQ564" s="69"/>
      <c r="EZR564" s="107"/>
      <c r="EZS564" s="2"/>
      <c r="EZT564" s="15"/>
      <c r="EZU564" s="15"/>
      <c r="EZV564" s="80"/>
      <c r="EZW564" s="52"/>
      <c r="EZX564" s="69"/>
      <c r="EZY564" s="69"/>
      <c r="EZZ564" s="69"/>
      <c r="FAA564" s="107"/>
      <c r="FAB564" s="2"/>
      <c r="FAC564" s="15"/>
      <c r="FAD564" s="15"/>
      <c r="FAE564" s="80"/>
      <c r="FAF564" s="52"/>
      <c r="FAG564" s="69"/>
      <c r="FAH564" s="69"/>
      <c r="FAI564" s="69"/>
      <c r="FAJ564" s="107"/>
      <c r="FAK564" s="2"/>
      <c r="FAL564" s="15"/>
      <c r="FAM564" s="15"/>
      <c r="FAN564" s="80"/>
      <c r="FAO564" s="52"/>
      <c r="FAP564" s="69"/>
      <c r="FAQ564" s="69"/>
      <c r="FAR564" s="69"/>
      <c r="FAS564" s="107"/>
      <c r="FAT564" s="2"/>
      <c r="FAU564" s="15"/>
      <c r="FAV564" s="15"/>
      <c r="FAW564" s="80"/>
      <c r="FAX564" s="52"/>
      <c r="FAY564" s="69"/>
      <c r="FAZ564" s="69"/>
      <c r="FBA564" s="69"/>
      <c r="FBB564" s="107"/>
      <c r="FBC564" s="2"/>
      <c r="FBD564" s="15"/>
      <c r="FBE564" s="15"/>
      <c r="FBF564" s="80"/>
      <c r="FBG564" s="52"/>
      <c r="FBH564" s="69"/>
      <c r="FBI564" s="69"/>
      <c r="FBJ564" s="69"/>
      <c r="FBK564" s="107"/>
      <c r="FBL564" s="2"/>
      <c r="FBM564" s="15"/>
      <c r="FBN564" s="15"/>
      <c r="FBO564" s="80"/>
      <c r="FBP564" s="52"/>
      <c r="FBQ564" s="69"/>
      <c r="FBR564" s="69"/>
      <c r="FBS564" s="69"/>
      <c r="FBT564" s="107"/>
      <c r="FBU564" s="2"/>
      <c r="FBV564" s="15"/>
      <c r="FBW564" s="15"/>
      <c r="FBX564" s="80"/>
      <c r="FBY564" s="52"/>
      <c r="FBZ564" s="69"/>
      <c r="FCA564" s="69"/>
      <c r="FCB564" s="69"/>
      <c r="FCC564" s="107"/>
      <c r="FCD564" s="2"/>
      <c r="FCE564" s="15"/>
      <c r="FCF564" s="15"/>
      <c r="FCG564" s="80"/>
      <c r="FCH564" s="52"/>
      <c r="FCI564" s="69"/>
      <c r="FCJ564" s="69"/>
      <c r="FCK564" s="69"/>
      <c r="FCL564" s="107"/>
      <c r="FCM564" s="2"/>
      <c r="FCN564" s="15"/>
      <c r="FCO564" s="15"/>
      <c r="FCP564" s="80"/>
      <c r="FCQ564" s="52"/>
      <c r="FCR564" s="69"/>
      <c r="FCS564" s="69"/>
      <c r="FCT564" s="69"/>
      <c r="FCU564" s="107"/>
      <c r="FCV564" s="2"/>
      <c r="FCW564" s="15"/>
      <c r="FCX564" s="15"/>
      <c r="FCY564" s="80"/>
      <c r="FCZ564" s="52"/>
      <c r="FDA564" s="69"/>
      <c r="FDB564" s="69"/>
      <c r="FDC564" s="69"/>
      <c r="FDD564" s="107"/>
      <c r="FDE564" s="2"/>
      <c r="FDF564" s="15"/>
      <c r="FDG564" s="15"/>
      <c r="FDH564" s="80"/>
      <c r="FDI564" s="52"/>
      <c r="FDJ564" s="69"/>
      <c r="FDK564" s="69"/>
      <c r="FDL564" s="69"/>
      <c r="FDM564" s="107"/>
      <c r="FDN564" s="2"/>
      <c r="FDO564" s="15"/>
      <c r="FDP564" s="15"/>
      <c r="FDQ564" s="80"/>
      <c r="FDR564" s="52"/>
      <c r="FDS564" s="69"/>
      <c r="FDT564" s="69"/>
      <c r="FDU564" s="69"/>
      <c r="FDV564" s="107"/>
      <c r="FDW564" s="2"/>
      <c r="FDX564" s="15"/>
      <c r="FDY564" s="15"/>
      <c r="FDZ564" s="80"/>
      <c r="FEA564" s="52"/>
      <c r="FEB564" s="69"/>
      <c r="FEC564" s="69"/>
      <c r="FED564" s="69"/>
      <c r="FEE564" s="107"/>
      <c r="FEF564" s="2"/>
      <c r="FEG564" s="15"/>
      <c r="FEH564" s="15"/>
      <c r="FEI564" s="80"/>
      <c r="FEJ564" s="52"/>
      <c r="FEK564" s="69"/>
      <c r="FEL564" s="69"/>
      <c r="FEM564" s="69"/>
      <c r="FEN564" s="107"/>
      <c r="FEO564" s="2"/>
      <c r="FEP564" s="15"/>
      <c r="FEQ564" s="15"/>
      <c r="FER564" s="80"/>
      <c r="FES564" s="52"/>
      <c r="FET564" s="69"/>
      <c r="FEU564" s="69"/>
      <c r="FEV564" s="69"/>
      <c r="FEW564" s="107"/>
      <c r="FEX564" s="2"/>
      <c r="FEY564" s="15"/>
      <c r="FEZ564" s="15"/>
      <c r="FFA564" s="80"/>
      <c r="FFB564" s="52"/>
      <c r="FFC564" s="69"/>
      <c r="FFD564" s="69"/>
      <c r="FFE564" s="69"/>
      <c r="FFF564" s="107"/>
      <c r="FFG564" s="2"/>
      <c r="FFH564" s="15"/>
      <c r="FFI564" s="15"/>
      <c r="FFJ564" s="80"/>
      <c r="FFK564" s="52"/>
      <c r="FFL564" s="69"/>
      <c r="FFM564" s="69"/>
      <c r="FFN564" s="69"/>
      <c r="FFO564" s="107"/>
      <c r="FFP564" s="2"/>
      <c r="FFQ564" s="15"/>
      <c r="FFR564" s="15"/>
      <c r="FFS564" s="80"/>
      <c r="FFT564" s="52"/>
      <c r="FFU564" s="69"/>
      <c r="FFV564" s="69"/>
      <c r="FFW564" s="69"/>
      <c r="FFX564" s="107"/>
      <c r="FFY564" s="2"/>
      <c r="FFZ564" s="15"/>
      <c r="FGA564" s="15"/>
      <c r="FGB564" s="80"/>
      <c r="FGC564" s="52"/>
      <c r="FGD564" s="69"/>
      <c r="FGE564" s="69"/>
      <c r="FGF564" s="69"/>
      <c r="FGG564" s="107"/>
      <c r="FGH564" s="2"/>
      <c r="FGI564" s="15"/>
      <c r="FGJ564" s="15"/>
      <c r="FGK564" s="80"/>
      <c r="FGL564" s="52"/>
      <c r="FGM564" s="69"/>
      <c r="FGN564" s="69"/>
      <c r="FGO564" s="69"/>
      <c r="FGP564" s="107"/>
      <c r="FGQ564" s="2"/>
      <c r="FGR564" s="15"/>
      <c r="FGS564" s="15"/>
      <c r="FGT564" s="80"/>
      <c r="FGU564" s="52"/>
      <c r="FGV564" s="69"/>
      <c r="FGW564" s="69"/>
      <c r="FGX564" s="69"/>
      <c r="FGY564" s="107"/>
      <c r="FGZ564" s="2"/>
      <c r="FHA564" s="15"/>
      <c r="FHB564" s="15"/>
      <c r="FHC564" s="80"/>
      <c r="FHD564" s="52"/>
      <c r="FHE564" s="69"/>
      <c r="FHF564" s="69"/>
      <c r="FHG564" s="69"/>
      <c r="FHH564" s="107"/>
      <c r="FHI564" s="2"/>
      <c r="FHJ564" s="15"/>
      <c r="FHK564" s="15"/>
      <c r="FHL564" s="80"/>
      <c r="FHM564" s="52"/>
      <c r="FHN564" s="69"/>
      <c r="FHO564" s="69"/>
      <c r="FHP564" s="69"/>
      <c r="FHQ564" s="107"/>
      <c r="FHR564" s="2"/>
      <c r="FHS564" s="15"/>
      <c r="FHT564" s="15"/>
      <c r="FHU564" s="80"/>
      <c r="FHV564" s="52"/>
      <c r="FHW564" s="69"/>
      <c r="FHX564" s="69"/>
      <c r="FHY564" s="69"/>
      <c r="FHZ564" s="107"/>
      <c r="FIA564" s="2"/>
      <c r="FIB564" s="15"/>
      <c r="FIC564" s="15"/>
      <c r="FID564" s="80"/>
      <c r="FIE564" s="52"/>
      <c r="FIF564" s="69"/>
      <c r="FIG564" s="69"/>
      <c r="FIH564" s="69"/>
      <c r="FII564" s="107"/>
      <c r="FIJ564" s="2"/>
      <c r="FIK564" s="15"/>
      <c r="FIL564" s="15"/>
      <c r="FIM564" s="80"/>
      <c r="FIN564" s="52"/>
      <c r="FIO564" s="69"/>
      <c r="FIP564" s="69"/>
      <c r="FIQ564" s="69"/>
      <c r="FIR564" s="107"/>
      <c r="FIS564" s="2"/>
      <c r="FIT564" s="15"/>
      <c r="FIU564" s="15"/>
      <c r="FIV564" s="80"/>
      <c r="FIW564" s="52"/>
      <c r="FIX564" s="69"/>
      <c r="FIY564" s="69"/>
      <c r="FIZ564" s="69"/>
      <c r="FJA564" s="107"/>
      <c r="FJB564" s="2"/>
      <c r="FJC564" s="15"/>
      <c r="FJD564" s="15"/>
      <c r="FJE564" s="80"/>
      <c r="FJF564" s="52"/>
      <c r="FJG564" s="69"/>
      <c r="FJH564" s="69"/>
      <c r="FJI564" s="69"/>
      <c r="FJJ564" s="107"/>
      <c r="FJK564" s="2"/>
      <c r="FJL564" s="15"/>
      <c r="FJM564" s="15"/>
      <c r="FJN564" s="80"/>
      <c r="FJO564" s="52"/>
      <c r="FJP564" s="69"/>
      <c r="FJQ564" s="69"/>
      <c r="FJR564" s="69"/>
      <c r="FJS564" s="107"/>
      <c r="FJT564" s="2"/>
      <c r="FJU564" s="15"/>
      <c r="FJV564" s="15"/>
      <c r="FJW564" s="80"/>
      <c r="FJX564" s="52"/>
      <c r="FJY564" s="69"/>
      <c r="FJZ564" s="69"/>
      <c r="FKA564" s="69"/>
      <c r="FKB564" s="107"/>
      <c r="FKC564" s="2"/>
      <c r="FKD564" s="15"/>
      <c r="FKE564" s="15"/>
      <c r="FKF564" s="80"/>
      <c r="FKG564" s="52"/>
      <c r="FKH564" s="69"/>
      <c r="FKI564" s="69"/>
      <c r="FKJ564" s="69"/>
      <c r="FKK564" s="107"/>
      <c r="FKL564" s="2"/>
      <c r="FKM564" s="15"/>
      <c r="FKN564" s="15"/>
      <c r="FKO564" s="80"/>
      <c r="FKP564" s="52"/>
      <c r="FKQ564" s="69"/>
      <c r="FKR564" s="69"/>
      <c r="FKS564" s="69"/>
      <c r="FKT564" s="107"/>
      <c r="FKU564" s="2"/>
      <c r="FKV564" s="15"/>
      <c r="FKW564" s="15"/>
      <c r="FKX564" s="80"/>
      <c r="FKY564" s="52"/>
      <c r="FKZ564" s="69"/>
      <c r="FLA564" s="69"/>
      <c r="FLB564" s="69"/>
      <c r="FLC564" s="107"/>
      <c r="FLD564" s="2"/>
      <c r="FLE564" s="15"/>
      <c r="FLF564" s="15"/>
      <c r="FLG564" s="80"/>
      <c r="FLH564" s="52"/>
      <c r="FLI564" s="69"/>
      <c r="FLJ564" s="69"/>
      <c r="FLK564" s="69"/>
      <c r="FLL564" s="107"/>
      <c r="FLM564" s="2"/>
      <c r="FLN564" s="15"/>
      <c r="FLO564" s="15"/>
      <c r="FLP564" s="80"/>
      <c r="FLQ564" s="52"/>
      <c r="FLR564" s="69"/>
      <c r="FLS564" s="69"/>
      <c r="FLT564" s="69"/>
      <c r="FLU564" s="107"/>
      <c r="FLV564" s="2"/>
      <c r="FLW564" s="15"/>
      <c r="FLX564" s="15"/>
      <c r="FLY564" s="80"/>
      <c r="FLZ564" s="52"/>
      <c r="FMA564" s="69"/>
      <c r="FMB564" s="69"/>
      <c r="FMC564" s="69"/>
      <c r="FMD564" s="107"/>
      <c r="FME564" s="2"/>
      <c r="FMF564" s="15"/>
      <c r="FMG564" s="15"/>
      <c r="FMH564" s="80"/>
      <c r="FMI564" s="52"/>
      <c r="FMJ564" s="69"/>
      <c r="FMK564" s="69"/>
      <c r="FML564" s="69"/>
      <c r="FMM564" s="107"/>
      <c r="FMN564" s="2"/>
      <c r="FMO564" s="15"/>
      <c r="FMP564" s="15"/>
      <c r="FMQ564" s="80"/>
      <c r="FMR564" s="52"/>
      <c r="FMS564" s="69"/>
      <c r="FMT564" s="69"/>
      <c r="FMU564" s="69"/>
      <c r="FMV564" s="107"/>
      <c r="FMW564" s="2"/>
      <c r="FMX564" s="15"/>
      <c r="FMY564" s="15"/>
      <c r="FMZ564" s="80"/>
      <c r="FNA564" s="52"/>
      <c r="FNB564" s="69"/>
      <c r="FNC564" s="69"/>
      <c r="FND564" s="69"/>
      <c r="FNE564" s="107"/>
      <c r="FNF564" s="2"/>
      <c r="FNG564" s="15"/>
      <c r="FNH564" s="15"/>
      <c r="FNI564" s="80"/>
      <c r="FNJ564" s="52"/>
      <c r="FNK564" s="69"/>
      <c r="FNL564" s="69"/>
      <c r="FNM564" s="69"/>
      <c r="FNN564" s="107"/>
      <c r="FNO564" s="2"/>
      <c r="FNP564" s="15"/>
      <c r="FNQ564" s="15"/>
      <c r="FNR564" s="80"/>
      <c r="FNS564" s="52"/>
      <c r="FNT564" s="69"/>
      <c r="FNU564" s="69"/>
      <c r="FNV564" s="69"/>
      <c r="FNW564" s="107"/>
      <c r="FNX564" s="2"/>
      <c r="FNY564" s="15"/>
      <c r="FNZ564" s="15"/>
      <c r="FOA564" s="80"/>
      <c r="FOB564" s="52"/>
      <c r="FOC564" s="69"/>
      <c r="FOD564" s="69"/>
      <c r="FOE564" s="69"/>
      <c r="FOF564" s="107"/>
      <c r="FOG564" s="2"/>
      <c r="FOH564" s="15"/>
      <c r="FOI564" s="15"/>
      <c r="FOJ564" s="80"/>
      <c r="FOK564" s="52"/>
      <c r="FOL564" s="69"/>
      <c r="FOM564" s="69"/>
      <c r="FON564" s="69"/>
      <c r="FOO564" s="107"/>
      <c r="FOP564" s="2"/>
      <c r="FOQ564" s="15"/>
      <c r="FOR564" s="15"/>
      <c r="FOS564" s="80"/>
      <c r="FOT564" s="52"/>
      <c r="FOU564" s="69"/>
      <c r="FOV564" s="69"/>
      <c r="FOW564" s="69"/>
      <c r="FOX564" s="107"/>
      <c r="FOY564" s="2"/>
      <c r="FOZ564" s="15"/>
      <c r="FPA564" s="15"/>
      <c r="FPB564" s="80"/>
      <c r="FPC564" s="52"/>
      <c r="FPD564" s="69"/>
      <c r="FPE564" s="69"/>
      <c r="FPF564" s="69"/>
      <c r="FPG564" s="107"/>
      <c r="FPH564" s="2"/>
      <c r="FPI564" s="15"/>
      <c r="FPJ564" s="15"/>
      <c r="FPK564" s="80"/>
      <c r="FPL564" s="52"/>
      <c r="FPM564" s="69"/>
      <c r="FPN564" s="69"/>
      <c r="FPO564" s="69"/>
      <c r="FPP564" s="107"/>
      <c r="FPQ564" s="2"/>
      <c r="FPR564" s="15"/>
      <c r="FPS564" s="15"/>
      <c r="FPT564" s="80"/>
      <c r="FPU564" s="52"/>
      <c r="FPV564" s="69"/>
      <c r="FPW564" s="69"/>
      <c r="FPX564" s="69"/>
      <c r="FPY564" s="107"/>
      <c r="FPZ564" s="2"/>
      <c r="FQA564" s="15"/>
      <c r="FQB564" s="15"/>
      <c r="FQC564" s="80"/>
      <c r="FQD564" s="52"/>
      <c r="FQE564" s="69"/>
      <c r="FQF564" s="69"/>
      <c r="FQG564" s="69"/>
      <c r="FQH564" s="107"/>
      <c r="FQI564" s="2"/>
      <c r="FQJ564" s="15"/>
      <c r="FQK564" s="15"/>
      <c r="FQL564" s="80"/>
      <c r="FQM564" s="52"/>
      <c r="FQN564" s="69"/>
      <c r="FQO564" s="69"/>
      <c r="FQP564" s="69"/>
      <c r="FQQ564" s="107"/>
      <c r="FQR564" s="2"/>
      <c r="FQS564" s="15"/>
      <c r="FQT564" s="15"/>
      <c r="FQU564" s="80"/>
      <c r="FQV564" s="52"/>
      <c r="FQW564" s="69"/>
      <c r="FQX564" s="69"/>
      <c r="FQY564" s="69"/>
      <c r="FQZ564" s="107"/>
      <c r="FRA564" s="2"/>
      <c r="FRB564" s="15"/>
      <c r="FRC564" s="15"/>
      <c r="FRD564" s="80"/>
      <c r="FRE564" s="52"/>
      <c r="FRF564" s="69"/>
      <c r="FRG564" s="69"/>
      <c r="FRH564" s="69"/>
      <c r="FRI564" s="107"/>
      <c r="FRJ564" s="2"/>
      <c r="FRK564" s="15"/>
      <c r="FRL564" s="15"/>
      <c r="FRM564" s="80"/>
      <c r="FRN564" s="52"/>
      <c r="FRO564" s="69"/>
      <c r="FRP564" s="69"/>
      <c r="FRQ564" s="69"/>
      <c r="FRR564" s="107"/>
      <c r="FRS564" s="2"/>
      <c r="FRT564" s="15"/>
      <c r="FRU564" s="15"/>
      <c r="FRV564" s="80"/>
      <c r="FRW564" s="52"/>
      <c r="FRX564" s="69"/>
      <c r="FRY564" s="69"/>
      <c r="FRZ564" s="69"/>
      <c r="FSA564" s="107"/>
      <c r="FSB564" s="2"/>
      <c r="FSC564" s="15"/>
      <c r="FSD564" s="15"/>
      <c r="FSE564" s="80"/>
      <c r="FSF564" s="52"/>
      <c r="FSG564" s="69"/>
      <c r="FSH564" s="69"/>
      <c r="FSI564" s="69"/>
      <c r="FSJ564" s="107"/>
      <c r="FSK564" s="2"/>
      <c r="FSL564" s="15"/>
      <c r="FSM564" s="15"/>
      <c r="FSN564" s="80"/>
      <c r="FSO564" s="52"/>
      <c r="FSP564" s="69"/>
      <c r="FSQ564" s="69"/>
      <c r="FSR564" s="69"/>
      <c r="FSS564" s="107"/>
      <c r="FST564" s="2"/>
      <c r="FSU564" s="15"/>
      <c r="FSV564" s="15"/>
      <c r="FSW564" s="80"/>
      <c r="FSX564" s="52"/>
      <c r="FSY564" s="69"/>
      <c r="FSZ564" s="69"/>
      <c r="FTA564" s="69"/>
      <c r="FTB564" s="107"/>
      <c r="FTC564" s="2"/>
      <c r="FTD564" s="15"/>
      <c r="FTE564" s="15"/>
      <c r="FTF564" s="80"/>
      <c r="FTG564" s="52"/>
      <c r="FTH564" s="69"/>
      <c r="FTI564" s="69"/>
      <c r="FTJ564" s="69"/>
      <c r="FTK564" s="107"/>
      <c r="FTL564" s="2"/>
      <c r="FTM564" s="15"/>
      <c r="FTN564" s="15"/>
      <c r="FTO564" s="80"/>
      <c r="FTP564" s="52"/>
      <c r="FTQ564" s="69"/>
      <c r="FTR564" s="69"/>
      <c r="FTS564" s="69"/>
      <c r="FTT564" s="107"/>
      <c r="FTU564" s="2"/>
      <c r="FTV564" s="15"/>
      <c r="FTW564" s="15"/>
      <c r="FTX564" s="80"/>
      <c r="FTY564" s="52"/>
      <c r="FTZ564" s="69"/>
      <c r="FUA564" s="69"/>
      <c r="FUB564" s="69"/>
      <c r="FUC564" s="107"/>
      <c r="FUD564" s="2"/>
      <c r="FUE564" s="15"/>
      <c r="FUF564" s="15"/>
      <c r="FUG564" s="80"/>
      <c r="FUH564" s="52"/>
      <c r="FUI564" s="69"/>
      <c r="FUJ564" s="69"/>
      <c r="FUK564" s="69"/>
      <c r="FUL564" s="107"/>
      <c r="FUM564" s="2"/>
      <c r="FUN564" s="15"/>
      <c r="FUO564" s="15"/>
      <c r="FUP564" s="80"/>
      <c r="FUQ564" s="52"/>
      <c r="FUR564" s="69"/>
      <c r="FUS564" s="69"/>
      <c r="FUT564" s="69"/>
      <c r="FUU564" s="107"/>
      <c r="FUV564" s="2"/>
      <c r="FUW564" s="15"/>
      <c r="FUX564" s="15"/>
      <c r="FUY564" s="80"/>
      <c r="FUZ564" s="52"/>
      <c r="FVA564" s="69"/>
      <c r="FVB564" s="69"/>
      <c r="FVC564" s="69"/>
      <c r="FVD564" s="107"/>
      <c r="FVE564" s="2"/>
      <c r="FVF564" s="15"/>
      <c r="FVG564" s="15"/>
      <c r="FVH564" s="80"/>
      <c r="FVI564" s="52"/>
      <c r="FVJ564" s="69"/>
      <c r="FVK564" s="69"/>
      <c r="FVL564" s="69"/>
      <c r="FVM564" s="107"/>
      <c r="FVN564" s="2"/>
      <c r="FVO564" s="15"/>
      <c r="FVP564" s="15"/>
      <c r="FVQ564" s="80"/>
      <c r="FVR564" s="52"/>
      <c r="FVS564" s="69"/>
      <c r="FVT564" s="69"/>
      <c r="FVU564" s="69"/>
      <c r="FVV564" s="107"/>
      <c r="FVW564" s="2"/>
      <c r="FVX564" s="15"/>
      <c r="FVY564" s="15"/>
      <c r="FVZ564" s="80"/>
      <c r="FWA564" s="52"/>
      <c r="FWB564" s="69"/>
      <c r="FWC564" s="69"/>
      <c r="FWD564" s="69"/>
      <c r="FWE564" s="107"/>
      <c r="FWF564" s="2"/>
      <c r="FWG564" s="15"/>
      <c r="FWH564" s="15"/>
      <c r="FWI564" s="80"/>
      <c r="FWJ564" s="52"/>
      <c r="FWK564" s="69"/>
      <c r="FWL564" s="69"/>
      <c r="FWM564" s="69"/>
      <c r="FWN564" s="107"/>
      <c r="FWO564" s="2"/>
      <c r="FWP564" s="15"/>
      <c r="FWQ564" s="15"/>
      <c r="FWR564" s="80"/>
      <c r="FWS564" s="52"/>
      <c r="FWT564" s="69"/>
      <c r="FWU564" s="69"/>
      <c r="FWV564" s="69"/>
      <c r="FWW564" s="107"/>
      <c r="FWX564" s="2"/>
      <c r="FWY564" s="15"/>
      <c r="FWZ564" s="15"/>
      <c r="FXA564" s="80"/>
      <c r="FXB564" s="52"/>
      <c r="FXC564" s="69"/>
      <c r="FXD564" s="69"/>
      <c r="FXE564" s="69"/>
      <c r="FXF564" s="107"/>
      <c r="FXG564" s="2"/>
      <c r="FXH564" s="15"/>
      <c r="FXI564" s="15"/>
      <c r="FXJ564" s="80"/>
      <c r="FXK564" s="52"/>
      <c r="FXL564" s="69"/>
      <c r="FXM564" s="69"/>
      <c r="FXN564" s="69"/>
      <c r="FXO564" s="107"/>
      <c r="FXP564" s="2"/>
      <c r="FXQ564" s="15"/>
      <c r="FXR564" s="15"/>
      <c r="FXS564" s="80"/>
      <c r="FXT564" s="52"/>
      <c r="FXU564" s="69"/>
      <c r="FXV564" s="69"/>
      <c r="FXW564" s="69"/>
      <c r="FXX564" s="107"/>
      <c r="FXY564" s="2"/>
      <c r="FXZ564" s="15"/>
      <c r="FYA564" s="15"/>
      <c r="FYB564" s="80"/>
      <c r="FYC564" s="52"/>
      <c r="FYD564" s="69"/>
      <c r="FYE564" s="69"/>
      <c r="FYF564" s="69"/>
      <c r="FYG564" s="107"/>
      <c r="FYH564" s="2"/>
      <c r="FYI564" s="15"/>
      <c r="FYJ564" s="15"/>
      <c r="FYK564" s="80"/>
      <c r="FYL564" s="52"/>
      <c r="FYM564" s="69"/>
      <c r="FYN564" s="69"/>
      <c r="FYO564" s="69"/>
      <c r="FYP564" s="107"/>
      <c r="FYQ564" s="2"/>
      <c r="FYR564" s="15"/>
      <c r="FYS564" s="15"/>
      <c r="FYT564" s="80"/>
      <c r="FYU564" s="52"/>
      <c r="FYV564" s="69"/>
      <c r="FYW564" s="69"/>
      <c r="FYX564" s="69"/>
      <c r="FYY564" s="107"/>
      <c r="FYZ564" s="2"/>
      <c r="FZA564" s="15"/>
      <c r="FZB564" s="15"/>
      <c r="FZC564" s="80"/>
      <c r="FZD564" s="52"/>
      <c r="FZE564" s="69"/>
      <c r="FZF564" s="69"/>
      <c r="FZG564" s="69"/>
      <c r="FZH564" s="107"/>
      <c r="FZI564" s="2"/>
      <c r="FZJ564" s="15"/>
      <c r="FZK564" s="15"/>
      <c r="FZL564" s="80"/>
      <c r="FZM564" s="52"/>
      <c r="FZN564" s="69"/>
      <c r="FZO564" s="69"/>
      <c r="FZP564" s="69"/>
      <c r="FZQ564" s="107"/>
      <c r="FZR564" s="2"/>
      <c r="FZS564" s="15"/>
      <c r="FZT564" s="15"/>
      <c r="FZU564" s="80"/>
      <c r="FZV564" s="52"/>
      <c r="FZW564" s="69"/>
      <c r="FZX564" s="69"/>
      <c r="FZY564" s="69"/>
      <c r="FZZ564" s="107"/>
      <c r="GAA564" s="2"/>
      <c r="GAB564" s="15"/>
      <c r="GAC564" s="15"/>
      <c r="GAD564" s="80"/>
      <c r="GAE564" s="52"/>
      <c r="GAF564" s="69"/>
      <c r="GAG564" s="69"/>
      <c r="GAH564" s="69"/>
      <c r="GAI564" s="107"/>
      <c r="GAJ564" s="2"/>
      <c r="GAK564" s="15"/>
      <c r="GAL564" s="15"/>
      <c r="GAM564" s="80"/>
      <c r="GAN564" s="52"/>
      <c r="GAO564" s="69"/>
      <c r="GAP564" s="69"/>
      <c r="GAQ564" s="69"/>
      <c r="GAR564" s="107"/>
      <c r="GAS564" s="2"/>
      <c r="GAT564" s="15"/>
      <c r="GAU564" s="15"/>
      <c r="GAV564" s="80"/>
      <c r="GAW564" s="52"/>
      <c r="GAX564" s="69"/>
      <c r="GAY564" s="69"/>
      <c r="GAZ564" s="69"/>
      <c r="GBA564" s="107"/>
      <c r="GBB564" s="2"/>
      <c r="GBC564" s="15"/>
      <c r="GBD564" s="15"/>
      <c r="GBE564" s="80"/>
      <c r="GBF564" s="52"/>
      <c r="GBG564" s="69"/>
      <c r="GBH564" s="69"/>
      <c r="GBI564" s="69"/>
      <c r="GBJ564" s="107"/>
      <c r="GBK564" s="2"/>
      <c r="GBL564" s="15"/>
      <c r="GBM564" s="15"/>
      <c r="GBN564" s="80"/>
      <c r="GBO564" s="52"/>
      <c r="GBP564" s="69"/>
      <c r="GBQ564" s="69"/>
      <c r="GBR564" s="69"/>
      <c r="GBS564" s="107"/>
      <c r="GBT564" s="2"/>
      <c r="GBU564" s="15"/>
      <c r="GBV564" s="15"/>
      <c r="GBW564" s="80"/>
      <c r="GBX564" s="52"/>
      <c r="GBY564" s="69"/>
      <c r="GBZ564" s="69"/>
      <c r="GCA564" s="69"/>
      <c r="GCB564" s="107"/>
      <c r="GCC564" s="2"/>
      <c r="GCD564" s="15"/>
      <c r="GCE564" s="15"/>
      <c r="GCF564" s="80"/>
      <c r="GCG564" s="52"/>
      <c r="GCH564" s="69"/>
      <c r="GCI564" s="69"/>
      <c r="GCJ564" s="69"/>
      <c r="GCK564" s="107"/>
      <c r="GCL564" s="2"/>
      <c r="GCM564" s="15"/>
      <c r="GCN564" s="15"/>
      <c r="GCO564" s="80"/>
      <c r="GCP564" s="52"/>
      <c r="GCQ564" s="69"/>
      <c r="GCR564" s="69"/>
      <c r="GCS564" s="69"/>
      <c r="GCT564" s="107"/>
      <c r="GCU564" s="2"/>
      <c r="GCV564" s="15"/>
      <c r="GCW564" s="15"/>
      <c r="GCX564" s="80"/>
      <c r="GCY564" s="52"/>
      <c r="GCZ564" s="69"/>
      <c r="GDA564" s="69"/>
      <c r="GDB564" s="69"/>
      <c r="GDC564" s="107"/>
      <c r="GDD564" s="2"/>
      <c r="GDE564" s="15"/>
      <c r="GDF564" s="15"/>
      <c r="GDG564" s="80"/>
      <c r="GDH564" s="52"/>
      <c r="GDI564" s="69"/>
      <c r="GDJ564" s="69"/>
      <c r="GDK564" s="69"/>
      <c r="GDL564" s="107"/>
      <c r="GDM564" s="2"/>
      <c r="GDN564" s="15"/>
      <c r="GDO564" s="15"/>
      <c r="GDP564" s="80"/>
      <c r="GDQ564" s="52"/>
      <c r="GDR564" s="69"/>
      <c r="GDS564" s="69"/>
      <c r="GDT564" s="69"/>
      <c r="GDU564" s="107"/>
      <c r="GDV564" s="2"/>
      <c r="GDW564" s="15"/>
      <c r="GDX564" s="15"/>
      <c r="GDY564" s="80"/>
      <c r="GDZ564" s="52"/>
      <c r="GEA564" s="69"/>
      <c r="GEB564" s="69"/>
      <c r="GEC564" s="69"/>
      <c r="GED564" s="107"/>
      <c r="GEE564" s="2"/>
      <c r="GEF564" s="15"/>
      <c r="GEG564" s="15"/>
      <c r="GEH564" s="80"/>
      <c r="GEI564" s="52"/>
      <c r="GEJ564" s="69"/>
      <c r="GEK564" s="69"/>
      <c r="GEL564" s="69"/>
      <c r="GEM564" s="107"/>
      <c r="GEN564" s="2"/>
      <c r="GEO564" s="15"/>
      <c r="GEP564" s="15"/>
      <c r="GEQ564" s="80"/>
      <c r="GER564" s="52"/>
      <c r="GES564" s="69"/>
      <c r="GET564" s="69"/>
      <c r="GEU564" s="69"/>
      <c r="GEV564" s="107"/>
      <c r="GEW564" s="2"/>
      <c r="GEX564" s="15"/>
      <c r="GEY564" s="15"/>
      <c r="GEZ564" s="80"/>
      <c r="GFA564" s="52"/>
      <c r="GFB564" s="69"/>
      <c r="GFC564" s="69"/>
      <c r="GFD564" s="69"/>
      <c r="GFE564" s="107"/>
      <c r="GFF564" s="2"/>
      <c r="GFG564" s="15"/>
      <c r="GFH564" s="15"/>
      <c r="GFI564" s="80"/>
      <c r="GFJ564" s="52"/>
      <c r="GFK564" s="69"/>
      <c r="GFL564" s="69"/>
      <c r="GFM564" s="69"/>
      <c r="GFN564" s="107"/>
      <c r="GFO564" s="2"/>
      <c r="GFP564" s="15"/>
      <c r="GFQ564" s="15"/>
      <c r="GFR564" s="80"/>
      <c r="GFS564" s="52"/>
      <c r="GFT564" s="69"/>
      <c r="GFU564" s="69"/>
      <c r="GFV564" s="69"/>
      <c r="GFW564" s="107"/>
      <c r="GFX564" s="2"/>
      <c r="GFY564" s="15"/>
      <c r="GFZ564" s="15"/>
      <c r="GGA564" s="80"/>
      <c r="GGB564" s="52"/>
      <c r="GGC564" s="69"/>
      <c r="GGD564" s="69"/>
      <c r="GGE564" s="69"/>
      <c r="GGF564" s="107"/>
      <c r="GGG564" s="2"/>
      <c r="GGH564" s="15"/>
      <c r="GGI564" s="15"/>
      <c r="GGJ564" s="80"/>
      <c r="GGK564" s="52"/>
      <c r="GGL564" s="69"/>
      <c r="GGM564" s="69"/>
      <c r="GGN564" s="69"/>
      <c r="GGO564" s="107"/>
      <c r="GGP564" s="2"/>
      <c r="GGQ564" s="15"/>
      <c r="GGR564" s="15"/>
      <c r="GGS564" s="80"/>
      <c r="GGT564" s="52"/>
      <c r="GGU564" s="69"/>
      <c r="GGV564" s="69"/>
      <c r="GGW564" s="69"/>
      <c r="GGX564" s="107"/>
      <c r="GGY564" s="2"/>
      <c r="GGZ564" s="15"/>
      <c r="GHA564" s="15"/>
      <c r="GHB564" s="80"/>
      <c r="GHC564" s="52"/>
      <c r="GHD564" s="69"/>
      <c r="GHE564" s="69"/>
      <c r="GHF564" s="69"/>
      <c r="GHG564" s="107"/>
      <c r="GHH564" s="2"/>
      <c r="GHI564" s="15"/>
      <c r="GHJ564" s="15"/>
      <c r="GHK564" s="80"/>
      <c r="GHL564" s="52"/>
      <c r="GHM564" s="69"/>
      <c r="GHN564" s="69"/>
      <c r="GHO564" s="69"/>
      <c r="GHP564" s="107"/>
      <c r="GHQ564" s="2"/>
      <c r="GHR564" s="15"/>
      <c r="GHS564" s="15"/>
      <c r="GHT564" s="80"/>
      <c r="GHU564" s="52"/>
      <c r="GHV564" s="69"/>
      <c r="GHW564" s="69"/>
      <c r="GHX564" s="69"/>
      <c r="GHY564" s="107"/>
      <c r="GHZ564" s="2"/>
      <c r="GIA564" s="15"/>
      <c r="GIB564" s="15"/>
      <c r="GIC564" s="80"/>
      <c r="GID564" s="52"/>
      <c r="GIE564" s="69"/>
      <c r="GIF564" s="69"/>
      <c r="GIG564" s="69"/>
      <c r="GIH564" s="107"/>
      <c r="GII564" s="2"/>
      <c r="GIJ564" s="15"/>
      <c r="GIK564" s="15"/>
      <c r="GIL564" s="80"/>
      <c r="GIM564" s="52"/>
      <c r="GIN564" s="69"/>
      <c r="GIO564" s="69"/>
      <c r="GIP564" s="69"/>
      <c r="GIQ564" s="107"/>
      <c r="GIR564" s="2"/>
      <c r="GIS564" s="15"/>
      <c r="GIT564" s="15"/>
      <c r="GIU564" s="80"/>
      <c r="GIV564" s="52"/>
      <c r="GIW564" s="69"/>
      <c r="GIX564" s="69"/>
      <c r="GIY564" s="69"/>
      <c r="GIZ564" s="107"/>
      <c r="GJA564" s="2"/>
      <c r="GJB564" s="15"/>
      <c r="GJC564" s="15"/>
      <c r="GJD564" s="80"/>
      <c r="GJE564" s="52"/>
      <c r="GJF564" s="69"/>
      <c r="GJG564" s="69"/>
      <c r="GJH564" s="69"/>
      <c r="GJI564" s="107"/>
      <c r="GJJ564" s="2"/>
      <c r="GJK564" s="15"/>
      <c r="GJL564" s="15"/>
      <c r="GJM564" s="80"/>
      <c r="GJN564" s="52"/>
      <c r="GJO564" s="69"/>
      <c r="GJP564" s="69"/>
      <c r="GJQ564" s="69"/>
      <c r="GJR564" s="107"/>
      <c r="GJS564" s="2"/>
      <c r="GJT564" s="15"/>
      <c r="GJU564" s="15"/>
      <c r="GJV564" s="80"/>
      <c r="GJW564" s="52"/>
      <c r="GJX564" s="69"/>
      <c r="GJY564" s="69"/>
      <c r="GJZ564" s="69"/>
      <c r="GKA564" s="107"/>
      <c r="GKB564" s="2"/>
      <c r="GKC564" s="15"/>
      <c r="GKD564" s="15"/>
      <c r="GKE564" s="80"/>
      <c r="GKF564" s="52"/>
      <c r="GKG564" s="69"/>
      <c r="GKH564" s="69"/>
      <c r="GKI564" s="69"/>
      <c r="GKJ564" s="107"/>
      <c r="GKK564" s="2"/>
      <c r="GKL564" s="15"/>
      <c r="GKM564" s="15"/>
      <c r="GKN564" s="80"/>
      <c r="GKO564" s="52"/>
      <c r="GKP564" s="69"/>
      <c r="GKQ564" s="69"/>
      <c r="GKR564" s="69"/>
      <c r="GKS564" s="107"/>
      <c r="GKT564" s="2"/>
      <c r="GKU564" s="15"/>
      <c r="GKV564" s="15"/>
      <c r="GKW564" s="80"/>
      <c r="GKX564" s="52"/>
      <c r="GKY564" s="69"/>
      <c r="GKZ564" s="69"/>
      <c r="GLA564" s="69"/>
      <c r="GLB564" s="107"/>
      <c r="GLC564" s="2"/>
      <c r="GLD564" s="15"/>
      <c r="GLE564" s="15"/>
      <c r="GLF564" s="80"/>
      <c r="GLG564" s="52"/>
      <c r="GLH564" s="69"/>
      <c r="GLI564" s="69"/>
      <c r="GLJ564" s="69"/>
      <c r="GLK564" s="107"/>
      <c r="GLL564" s="2"/>
      <c r="GLM564" s="15"/>
      <c r="GLN564" s="15"/>
      <c r="GLO564" s="80"/>
      <c r="GLP564" s="52"/>
      <c r="GLQ564" s="69"/>
      <c r="GLR564" s="69"/>
      <c r="GLS564" s="69"/>
      <c r="GLT564" s="107"/>
      <c r="GLU564" s="2"/>
      <c r="GLV564" s="15"/>
      <c r="GLW564" s="15"/>
      <c r="GLX564" s="80"/>
      <c r="GLY564" s="52"/>
      <c r="GLZ564" s="69"/>
      <c r="GMA564" s="69"/>
      <c r="GMB564" s="69"/>
      <c r="GMC564" s="107"/>
      <c r="GMD564" s="2"/>
      <c r="GME564" s="15"/>
      <c r="GMF564" s="15"/>
      <c r="GMG564" s="80"/>
      <c r="GMH564" s="52"/>
      <c r="GMI564" s="69"/>
      <c r="GMJ564" s="69"/>
      <c r="GMK564" s="69"/>
      <c r="GML564" s="107"/>
      <c r="GMM564" s="2"/>
      <c r="GMN564" s="15"/>
      <c r="GMO564" s="15"/>
      <c r="GMP564" s="80"/>
      <c r="GMQ564" s="52"/>
      <c r="GMR564" s="69"/>
      <c r="GMS564" s="69"/>
      <c r="GMT564" s="69"/>
      <c r="GMU564" s="107"/>
      <c r="GMV564" s="2"/>
      <c r="GMW564" s="15"/>
      <c r="GMX564" s="15"/>
      <c r="GMY564" s="80"/>
      <c r="GMZ564" s="52"/>
      <c r="GNA564" s="69"/>
      <c r="GNB564" s="69"/>
      <c r="GNC564" s="69"/>
      <c r="GND564" s="107"/>
      <c r="GNE564" s="2"/>
      <c r="GNF564" s="15"/>
      <c r="GNG564" s="15"/>
      <c r="GNH564" s="80"/>
      <c r="GNI564" s="52"/>
      <c r="GNJ564" s="69"/>
      <c r="GNK564" s="69"/>
      <c r="GNL564" s="69"/>
      <c r="GNM564" s="107"/>
      <c r="GNN564" s="2"/>
      <c r="GNO564" s="15"/>
      <c r="GNP564" s="15"/>
      <c r="GNQ564" s="80"/>
      <c r="GNR564" s="52"/>
      <c r="GNS564" s="69"/>
      <c r="GNT564" s="69"/>
      <c r="GNU564" s="69"/>
      <c r="GNV564" s="107"/>
      <c r="GNW564" s="2"/>
      <c r="GNX564" s="15"/>
      <c r="GNY564" s="15"/>
      <c r="GNZ564" s="80"/>
      <c r="GOA564" s="52"/>
      <c r="GOB564" s="69"/>
      <c r="GOC564" s="69"/>
      <c r="GOD564" s="69"/>
      <c r="GOE564" s="107"/>
      <c r="GOF564" s="2"/>
      <c r="GOG564" s="15"/>
      <c r="GOH564" s="15"/>
      <c r="GOI564" s="80"/>
      <c r="GOJ564" s="52"/>
      <c r="GOK564" s="69"/>
      <c r="GOL564" s="69"/>
      <c r="GOM564" s="69"/>
      <c r="GON564" s="107"/>
      <c r="GOO564" s="2"/>
      <c r="GOP564" s="15"/>
      <c r="GOQ564" s="15"/>
      <c r="GOR564" s="80"/>
      <c r="GOS564" s="52"/>
      <c r="GOT564" s="69"/>
      <c r="GOU564" s="69"/>
      <c r="GOV564" s="69"/>
      <c r="GOW564" s="107"/>
      <c r="GOX564" s="2"/>
      <c r="GOY564" s="15"/>
      <c r="GOZ564" s="15"/>
      <c r="GPA564" s="80"/>
      <c r="GPB564" s="52"/>
      <c r="GPC564" s="69"/>
      <c r="GPD564" s="69"/>
      <c r="GPE564" s="69"/>
      <c r="GPF564" s="107"/>
      <c r="GPG564" s="2"/>
      <c r="GPH564" s="15"/>
      <c r="GPI564" s="15"/>
      <c r="GPJ564" s="80"/>
      <c r="GPK564" s="52"/>
      <c r="GPL564" s="69"/>
      <c r="GPM564" s="69"/>
      <c r="GPN564" s="69"/>
      <c r="GPO564" s="107"/>
      <c r="GPP564" s="2"/>
      <c r="GPQ564" s="15"/>
      <c r="GPR564" s="15"/>
      <c r="GPS564" s="80"/>
      <c r="GPT564" s="52"/>
      <c r="GPU564" s="69"/>
      <c r="GPV564" s="69"/>
      <c r="GPW564" s="69"/>
      <c r="GPX564" s="107"/>
      <c r="GPY564" s="2"/>
      <c r="GPZ564" s="15"/>
      <c r="GQA564" s="15"/>
      <c r="GQB564" s="80"/>
      <c r="GQC564" s="52"/>
      <c r="GQD564" s="69"/>
      <c r="GQE564" s="69"/>
      <c r="GQF564" s="69"/>
      <c r="GQG564" s="107"/>
      <c r="GQH564" s="2"/>
      <c r="GQI564" s="15"/>
      <c r="GQJ564" s="15"/>
      <c r="GQK564" s="80"/>
      <c r="GQL564" s="52"/>
      <c r="GQM564" s="69"/>
      <c r="GQN564" s="69"/>
      <c r="GQO564" s="69"/>
      <c r="GQP564" s="107"/>
      <c r="GQQ564" s="2"/>
      <c r="GQR564" s="15"/>
      <c r="GQS564" s="15"/>
      <c r="GQT564" s="80"/>
      <c r="GQU564" s="52"/>
      <c r="GQV564" s="69"/>
      <c r="GQW564" s="69"/>
      <c r="GQX564" s="69"/>
      <c r="GQY564" s="107"/>
      <c r="GQZ564" s="2"/>
      <c r="GRA564" s="15"/>
      <c r="GRB564" s="15"/>
      <c r="GRC564" s="80"/>
      <c r="GRD564" s="52"/>
      <c r="GRE564" s="69"/>
      <c r="GRF564" s="69"/>
      <c r="GRG564" s="69"/>
      <c r="GRH564" s="107"/>
      <c r="GRI564" s="2"/>
      <c r="GRJ564" s="15"/>
      <c r="GRK564" s="15"/>
      <c r="GRL564" s="80"/>
      <c r="GRM564" s="52"/>
      <c r="GRN564" s="69"/>
      <c r="GRO564" s="69"/>
      <c r="GRP564" s="69"/>
      <c r="GRQ564" s="107"/>
      <c r="GRR564" s="2"/>
      <c r="GRS564" s="15"/>
      <c r="GRT564" s="15"/>
      <c r="GRU564" s="80"/>
      <c r="GRV564" s="52"/>
      <c r="GRW564" s="69"/>
      <c r="GRX564" s="69"/>
      <c r="GRY564" s="69"/>
      <c r="GRZ564" s="107"/>
      <c r="GSA564" s="2"/>
      <c r="GSB564" s="15"/>
      <c r="GSC564" s="15"/>
      <c r="GSD564" s="80"/>
      <c r="GSE564" s="52"/>
      <c r="GSF564" s="69"/>
      <c r="GSG564" s="69"/>
      <c r="GSH564" s="69"/>
      <c r="GSI564" s="107"/>
      <c r="GSJ564" s="2"/>
      <c r="GSK564" s="15"/>
      <c r="GSL564" s="15"/>
      <c r="GSM564" s="80"/>
      <c r="GSN564" s="52"/>
      <c r="GSO564" s="69"/>
      <c r="GSP564" s="69"/>
      <c r="GSQ564" s="69"/>
      <c r="GSR564" s="107"/>
      <c r="GSS564" s="2"/>
      <c r="GST564" s="15"/>
      <c r="GSU564" s="15"/>
      <c r="GSV564" s="80"/>
      <c r="GSW564" s="52"/>
      <c r="GSX564" s="69"/>
      <c r="GSY564" s="69"/>
      <c r="GSZ564" s="69"/>
      <c r="GTA564" s="107"/>
      <c r="GTB564" s="2"/>
      <c r="GTC564" s="15"/>
      <c r="GTD564" s="15"/>
      <c r="GTE564" s="80"/>
      <c r="GTF564" s="52"/>
      <c r="GTG564" s="69"/>
      <c r="GTH564" s="69"/>
      <c r="GTI564" s="69"/>
      <c r="GTJ564" s="107"/>
      <c r="GTK564" s="2"/>
      <c r="GTL564" s="15"/>
      <c r="GTM564" s="15"/>
      <c r="GTN564" s="80"/>
      <c r="GTO564" s="52"/>
      <c r="GTP564" s="69"/>
      <c r="GTQ564" s="69"/>
      <c r="GTR564" s="69"/>
      <c r="GTS564" s="107"/>
      <c r="GTT564" s="2"/>
      <c r="GTU564" s="15"/>
      <c r="GTV564" s="15"/>
      <c r="GTW564" s="80"/>
      <c r="GTX564" s="52"/>
      <c r="GTY564" s="69"/>
      <c r="GTZ564" s="69"/>
      <c r="GUA564" s="69"/>
      <c r="GUB564" s="107"/>
      <c r="GUC564" s="2"/>
      <c r="GUD564" s="15"/>
      <c r="GUE564" s="15"/>
      <c r="GUF564" s="80"/>
      <c r="GUG564" s="52"/>
      <c r="GUH564" s="69"/>
      <c r="GUI564" s="69"/>
      <c r="GUJ564" s="69"/>
      <c r="GUK564" s="107"/>
      <c r="GUL564" s="2"/>
      <c r="GUM564" s="15"/>
      <c r="GUN564" s="15"/>
      <c r="GUO564" s="80"/>
      <c r="GUP564" s="52"/>
      <c r="GUQ564" s="69"/>
      <c r="GUR564" s="69"/>
      <c r="GUS564" s="69"/>
      <c r="GUT564" s="107"/>
      <c r="GUU564" s="2"/>
      <c r="GUV564" s="15"/>
      <c r="GUW564" s="15"/>
      <c r="GUX564" s="80"/>
      <c r="GUY564" s="52"/>
      <c r="GUZ564" s="69"/>
      <c r="GVA564" s="69"/>
      <c r="GVB564" s="69"/>
      <c r="GVC564" s="107"/>
      <c r="GVD564" s="2"/>
      <c r="GVE564" s="15"/>
      <c r="GVF564" s="15"/>
      <c r="GVG564" s="80"/>
      <c r="GVH564" s="52"/>
      <c r="GVI564" s="69"/>
      <c r="GVJ564" s="69"/>
      <c r="GVK564" s="69"/>
      <c r="GVL564" s="107"/>
      <c r="GVM564" s="2"/>
      <c r="GVN564" s="15"/>
      <c r="GVO564" s="15"/>
      <c r="GVP564" s="80"/>
      <c r="GVQ564" s="52"/>
      <c r="GVR564" s="69"/>
      <c r="GVS564" s="69"/>
      <c r="GVT564" s="69"/>
      <c r="GVU564" s="107"/>
      <c r="GVV564" s="2"/>
      <c r="GVW564" s="15"/>
      <c r="GVX564" s="15"/>
      <c r="GVY564" s="80"/>
      <c r="GVZ564" s="52"/>
      <c r="GWA564" s="69"/>
      <c r="GWB564" s="69"/>
      <c r="GWC564" s="69"/>
      <c r="GWD564" s="107"/>
      <c r="GWE564" s="2"/>
      <c r="GWF564" s="15"/>
      <c r="GWG564" s="15"/>
      <c r="GWH564" s="80"/>
      <c r="GWI564" s="52"/>
      <c r="GWJ564" s="69"/>
      <c r="GWK564" s="69"/>
      <c r="GWL564" s="69"/>
      <c r="GWM564" s="107"/>
      <c r="GWN564" s="2"/>
      <c r="GWO564" s="15"/>
      <c r="GWP564" s="15"/>
      <c r="GWQ564" s="80"/>
      <c r="GWR564" s="52"/>
      <c r="GWS564" s="69"/>
      <c r="GWT564" s="69"/>
      <c r="GWU564" s="69"/>
      <c r="GWV564" s="107"/>
      <c r="GWW564" s="2"/>
      <c r="GWX564" s="15"/>
      <c r="GWY564" s="15"/>
      <c r="GWZ564" s="80"/>
      <c r="GXA564" s="52"/>
      <c r="GXB564" s="69"/>
      <c r="GXC564" s="69"/>
      <c r="GXD564" s="69"/>
      <c r="GXE564" s="107"/>
      <c r="GXF564" s="2"/>
      <c r="GXG564" s="15"/>
      <c r="GXH564" s="15"/>
      <c r="GXI564" s="80"/>
      <c r="GXJ564" s="52"/>
      <c r="GXK564" s="69"/>
      <c r="GXL564" s="69"/>
      <c r="GXM564" s="69"/>
      <c r="GXN564" s="107"/>
      <c r="GXO564" s="2"/>
      <c r="GXP564" s="15"/>
      <c r="GXQ564" s="15"/>
      <c r="GXR564" s="80"/>
      <c r="GXS564" s="52"/>
      <c r="GXT564" s="69"/>
      <c r="GXU564" s="69"/>
      <c r="GXV564" s="69"/>
      <c r="GXW564" s="107"/>
      <c r="GXX564" s="2"/>
      <c r="GXY564" s="15"/>
      <c r="GXZ564" s="15"/>
      <c r="GYA564" s="80"/>
      <c r="GYB564" s="52"/>
      <c r="GYC564" s="69"/>
      <c r="GYD564" s="69"/>
      <c r="GYE564" s="69"/>
      <c r="GYF564" s="107"/>
      <c r="GYG564" s="2"/>
      <c r="GYH564" s="15"/>
      <c r="GYI564" s="15"/>
      <c r="GYJ564" s="80"/>
      <c r="GYK564" s="52"/>
      <c r="GYL564" s="69"/>
      <c r="GYM564" s="69"/>
      <c r="GYN564" s="69"/>
      <c r="GYO564" s="107"/>
      <c r="GYP564" s="2"/>
      <c r="GYQ564" s="15"/>
      <c r="GYR564" s="15"/>
      <c r="GYS564" s="80"/>
      <c r="GYT564" s="52"/>
      <c r="GYU564" s="69"/>
      <c r="GYV564" s="69"/>
      <c r="GYW564" s="69"/>
      <c r="GYX564" s="107"/>
      <c r="GYY564" s="2"/>
      <c r="GYZ564" s="15"/>
      <c r="GZA564" s="15"/>
      <c r="GZB564" s="80"/>
      <c r="GZC564" s="52"/>
      <c r="GZD564" s="69"/>
      <c r="GZE564" s="69"/>
      <c r="GZF564" s="69"/>
      <c r="GZG564" s="107"/>
      <c r="GZH564" s="2"/>
      <c r="GZI564" s="15"/>
      <c r="GZJ564" s="15"/>
      <c r="GZK564" s="80"/>
      <c r="GZL564" s="52"/>
      <c r="GZM564" s="69"/>
      <c r="GZN564" s="69"/>
      <c r="GZO564" s="69"/>
      <c r="GZP564" s="107"/>
      <c r="GZQ564" s="2"/>
      <c r="GZR564" s="15"/>
      <c r="GZS564" s="15"/>
      <c r="GZT564" s="80"/>
      <c r="GZU564" s="52"/>
      <c r="GZV564" s="69"/>
      <c r="GZW564" s="69"/>
      <c r="GZX564" s="69"/>
      <c r="GZY564" s="107"/>
      <c r="GZZ564" s="2"/>
      <c r="HAA564" s="15"/>
      <c r="HAB564" s="15"/>
      <c r="HAC564" s="80"/>
      <c r="HAD564" s="52"/>
      <c r="HAE564" s="69"/>
      <c r="HAF564" s="69"/>
      <c r="HAG564" s="69"/>
      <c r="HAH564" s="107"/>
      <c r="HAI564" s="2"/>
      <c r="HAJ564" s="15"/>
      <c r="HAK564" s="15"/>
      <c r="HAL564" s="80"/>
      <c r="HAM564" s="52"/>
      <c r="HAN564" s="69"/>
      <c r="HAO564" s="69"/>
      <c r="HAP564" s="69"/>
      <c r="HAQ564" s="107"/>
      <c r="HAR564" s="2"/>
      <c r="HAS564" s="15"/>
      <c r="HAT564" s="15"/>
      <c r="HAU564" s="80"/>
      <c r="HAV564" s="52"/>
      <c r="HAW564" s="69"/>
      <c r="HAX564" s="69"/>
      <c r="HAY564" s="69"/>
      <c r="HAZ564" s="107"/>
      <c r="HBA564" s="2"/>
      <c r="HBB564" s="15"/>
      <c r="HBC564" s="15"/>
      <c r="HBD564" s="80"/>
      <c r="HBE564" s="52"/>
      <c r="HBF564" s="69"/>
      <c r="HBG564" s="69"/>
      <c r="HBH564" s="69"/>
      <c r="HBI564" s="107"/>
      <c r="HBJ564" s="2"/>
      <c r="HBK564" s="15"/>
      <c r="HBL564" s="15"/>
      <c r="HBM564" s="80"/>
      <c r="HBN564" s="52"/>
      <c r="HBO564" s="69"/>
      <c r="HBP564" s="69"/>
      <c r="HBQ564" s="69"/>
      <c r="HBR564" s="107"/>
      <c r="HBS564" s="2"/>
      <c r="HBT564" s="15"/>
      <c r="HBU564" s="15"/>
      <c r="HBV564" s="80"/>
      <c r="HBW564" s="52"/>
      <c r="HBX564" s="69"/>
      <c r="HBY564" s="69"/>
      <c r="HBZ564" s="69"/>
      <c r="HCA564" s="107"/>
      <c r="HCB564" s="2"/>
      <c r="HCC564" s="15"/>
      <c r="HCD564" s="15"/>
      <c r="HCE564" s="80"/>
      <c r="HCF564" s="52"/>
      <c r="HCG564" s="69"/>
      <c r="HCH564" s="69"/>
      <c r="HCI564" s="69"/>
      <c r="HCJ564" s="107"/>
      <c r="HCK564" s="2"/>
      <c r="HCL564" s="15"/>
      <c r="HCM564" s="15"/>
      <c r="HCN564" s="80"/>
      <c r="HCO564" s="52"/>
      <c r="HCP564" s="69"/>
      <c r="HCQ564" s="69"/>
      <c r="HCR564" s="69"/>
      <c r="HCS564" s="107"/>
      <c r="HCT564" s="2"/>
      <c r="HCU564" s="15"/>
      <c r="HCV564" s="15"/>
      <c r="HCW564" s="80"/>
      <c r="HCX564" s="52"/>
      <c r="HCY564" s="69"/>
      <c r="HCZ564" s="69"/>
      <c r="HDA564" s="69"/>
      <c r="HDB564" s="107"/>
      <c r="HDC564" s="2"/>
      <c r="HDD564" s="15"/>
      <c r="HDE564" s="15"/>
      <c r="HDF564" s="80"/>
      <c r="HDG564" s="52"/>
      <c r="HDH564" s="69"/>
      <c r="HDI564" s="69"/>
      <c r="HDJ564" s="69"/>
      <c r="HDK564" s="107"/>
      <c r="HDL564" s="2"/>
      <c r="HDM564" s="15"/>
      <c r="HDN564" s="15"/>
      <c r="HDO564" s="80"/>
      <c r="HDP564" s="52"/>
      <c r="HDQ564" s="69"/>
      <c r="HDR564" s="69"/>
      <c r="HDS564" s="69"/>
      <c r="HDT564" s="107"/>
      <c r="HDU564" s="2"/>
      <c r="HDV564" s="15"/>
      <c r="HDW564" s="15"/>
      <c r="HDX564" s="80"/>
      <c r="HDY564" s="52"/>
      <c r="HDZ564" s="69"/>
      <c r="HEA564" s="69"/>
      <c r="HEB564" s="69"/>
      <c r="HEC564" s="107"/>
      <c r="HED564" s="2"/>
      <c r="HEE564" s="15"/>
      <c r="HEF564" s="15"/>
      <c r="HEG564" s="80"/>
      <c r="HEH564" s="52"/>
      <c r="HEI564" s="69"/>
      <c r="HEJ564" s="69"/>
      <c r="HEK564" s="69"/>
      <c r="HEL564" s="107"/>
      <c r="HEM564" s="2"/>
      <c r="HEN564" s="15"/>
      <c r="HEO564" s="15"/>
      <c r="HEP564" s="80"/>
      <c r="HEQ564" s="52"/>
      <c r="HER564" s="69"/>
      <c r="HES564" s="69"/>
      <c r="HET564" s="69"/>
      <c r="HEU564" s="107"/>
      <c r="HEV564" s="2"/>
      <c r="HEW564" s="15"/>
      <c r="HEX564" s="15"/>
      <c r="HEY564" s="80"/>
      <c r="HEZ564" s="52"/>
      <c r="HFA564" s="69"/>
      <c r="HFB564" s="69"/>
      <c r="HFC564" s="69"/>
      <c r="HFD564" s="107"/>
      <c r="HFE564" s="2"/>
      <c r="HFF564" s="15"/>
      <c r="HFG564" s="15"/>
      <c r="HFH564" s="80"/>
      <c r="HFI564" s="52"/>
      <c r="HFJ564" s="69"/>
      <c r="HFK564" s="69"/>
      <c r="HFL564" s="69"/>
      <c r="HFM564" s="107"/>
      <c r="HFN564" s="2"/>
      <c r="HFO564" s="15"/>
      <c r="HFP564" s="15"/>
      <c r="HFQ564" s="80"/>
      <c r="HFR564" s="52"/>
      <c r="HFS564" s="69"/>
      <c r="HFT564" s="69"/>
      <c r="HFU564" s="69"/>
      <c r="HFV564" s="107"/>
      <c r="HFW564" s="2"/>
      <c r="HFX564" s="15"/>
      <c r="HFY564" s="15"/>
      <c r="HFZ564" s="80"/>
      <c r="HGA564" s="52"/>
      <c r="HGB564" s="69"/>
      <c r="HGC564" s="69"/>
      <c r="HGD564" s="69"/>
      <c r="HGE564" s="107"/>
      <c r="HGF564" s="2"/>
      <c r="HGG564" s="15"/>
      <c r="HGH564" s="15"/>
      <c r="HGI564" s="80"/>
      <c r="HGJ564" s="52"/>
      <c r="HGK564" s="69"/>
      <c r="HGL564" s="69"/>
      <c r="HGM564" s="69"/>
      <c r="HGN564" s="107"/>
      <c r="HGO564" s="2"/>
      <c r="HGP564" s="15"/>
      <c r="HGQ564" s="15"/>
      <c r="HGR564" s="80"/>
      <c r="HGS564" s="52"/>
      <c r="HGT564" s="69"/>
      <c r="HGU564" s="69"/>
      <c r="HGV564" s="69"/>
      <c r="HGW564" s="107"/>
      <c r="HGX564" s="2"/>
      <c r="HGY564" s="15"/>
      <c r="HGZ564" s="15"/>
      <c r="HHA564" s="80"/>
      <c r="HHB564" s="52"/>
      <c r="HHC564" s="69"/>
      <c r="HHD564" s="69"/>
      <c r="HHE564" s="69"/>
      <c r="HHF564" s="107"/>
      <c r="HHG564" s="2"/>
      <c r="HHH564" s="15"/>
      <c r="HHI564" s="15"/>
      <c r="HHJ564" s="80"/>
      <c r="HHK564" s="52"/>
      <c r="HHL564" s="69"/>
      <c r="HHM564" s="69"/>
      <c r="HHN564" s="69"/>
      <c r="HHO564" s="107"/>
      <c r="HHP564" s="2"/>
      <c r="HHQ564" s="15"/>
      <c r="HHR564" s="15"/>
      <c r="HHS564" s="80"/>
      <c r="HHT564" s="52"/>
      <c r="HHU564" s="69"/>
      <c r="HHV564" s="69"/>
      <c r="HHW564" s="69"/>
      <c r="HHX564" s="107"/>
      <c r="HHY564" s="2"/>
      <c r="HHZ564" s="15"/>
      <c r="HIA564" s="15"/>
      <c r="HIB564" s="80"/>
      <c r="HIC564" s="52"/>
      <c r="HID564" s="69"/>
      <c r="HIE564" s="69"/>
      <c r="HIF564" s="69"/>
      <c r="HIG564" s="107"/>
      <c r="HIH564" s="2"/>
      <c r="HII564" s="15"/>
      <c r="HIJ564" s="15"/>
      <c r="HIK564" s="80"/>
      <c r="HIL564" s="52"/>
      <c r="HIM564" s="69"/>
      <c r="HIN564" s="69"/>
      <c r="HIO564" s="69"/>
      <c r="HIP564" s="107"/>
      <c r="HIQ564" s="2"/>
      <c r="HIR564" s="15"/>
      <c r="HIS564" s="15"/>
      <c r="HIT564" s="80"/>
      <c r="HIU564" s="52"/>
      <c r="HIV564" s="69"/>
      <c r="HIW564" s="69"/>
      <c r="HIX564" s="69"/>
      <c r="HIY564" s="107"/>
      <c r="HIZ564" s="2"/>
      <c r="HJA564" s="15"/>
      <c r="HJB564" s="15"/>
      <c r="HJC564" s="80"/>
      <c r="HJD564" s="52"/>
      <c r="HJE564" s="69"/>
      <c r="HJF564" s="69"/>
      <c r="HJG564" s="69"/>
      <c r="HJH564" s="107"/>
      <c r="HJI564" s="2"/>
      <c r="HJJ564" s="15"/>
      <c r="HJK564" s="15"/>
      <c r="HJL564" s="80"/>
      <c r="HJM564" s="52"/>
      <c r="HJN564" s="69"/>
      <c r="HJO564" s="69"/>
      <c r="HJP564" s="69"/>
      <c r="HJQ564" s="107"/>
      <c r="HJR564" s="2"/>
      <c r="HJS564" s="15"/>
      <c r="HJT564" s="15"/>
      <c r="HJU564" s="80"/>
      <c r="HJV564" s="52"/>
      <c r="HJW564" s="69"/>
      <c r="HJX564" s="69"/>
      <c r="HJY564" s="69"/>
      <c r="HJZ564" s="107"/>
      <c r="HKA564" s="2"/>
      <c r="HKB564" s="15"/>
      <c r="HKC564" s="15"/>
      <c r="HKD564" s="80"/>
      <c r="HKE564" s="52"/>
      <c r="HKF564" s="69"/>
      <c r="HKG564" s="69"/>
      <c r="HKH564" s="69"/>
      <c r="HKI564" s="107"/>
      <c r="HKJ564" s="2"/>
      <c r="HKK564" s="15"/>
      <c r="HKL564" s="15"/>
      <c r="HKM564" s="80"/>
      <c r="HKN564" s="52"/>
      <c r="HKO564" s="69"/>
      <c r="HKP564" s="69"/>
      <c r="HKQ564" s="69"/>
      <c r="HKR564" s="107"/>
      <c r="HKS564" s="2"/>
      <c r="HKT564" s="15"/>
      <c r="HKU564" s="15"/>
      <c r="HKV564" s="80"/>
      <c r="HKW564" s="52"/>
      <c r="HKX564" s="69"/>
      <c r="HKY564" s="69"/>
      <c r="HKZ564" s="69"/>
      <c r="HLA564" s="107"/>
      <c r="HLB564" s="2"/>
      <c r="HLC564" s="15"/>
      <c r="HLD564" s="15"/>
      <c r="HLE564" s="80"/>
      <c r="HLF564" s="52"/>
      <c r="HLG564" s="69"/>
      <c r="HLH564" s="69"/>
      <c r="HLI564" s="69"/>
      <c r="HLJ564" s="107"/>
      <c r="HLK564" s="2"/>
      <c r="HLL564" s="15"/>
      <c r="HLM564" s="15"/>
      <c r="HLN564" s="80"/>
      <c r="HLO564" s="52"/>
      <c r="HLP564" s="69"/>
      <c r="HLQ564" s="69"/>
      <c r="HLR564" s="69"/>
      <c r="HLS564" s="107"/>
      <c r="HLT564" s="2"/>
      <c r="HLU564" s="15"/>
      <c r="HLV564" s="15"/>
      <c r="HLW564" s="80"/>
      <c r="HLX564" s="52"/>
      <c r="HLY564" s="69"/>
      <c r="HLZ564" s="69"/>
      <c r="HMA564" s="69"/>
      <c r="HMB564" s="107"/>
      <c r="HMC564" s="2"/>
      <c r="HMD564" s="15"/>
      <c r="HME564" s="15"/>
      <c r="HMF564" s="80"/>
      <c r="HMG564" s="52"/>
      <c r="HMH564" s="69"/>
      <c r="HMI564" s="69"/>
      <c r="HMJ564" s="69"/>
      <c r="HMK564" s="107"/>
      <c r="HML564" s="2"/>
      <c r="HMM564" s="15"/>
      <c r="HMN564" s="15"/>
      <c r="HMO564" s="80"/>
      <c r="HMP564" s="52"/>
      <c r="HMQ564" s="69"/>
      <c r="HMR564" s="69"/>
      <c r="HMS564" s="69"/>
      <c r="HMT564" s="107"/>
      <c r="HMU564" s="2"/>
      <c r="HMV564" s="15"/>
      <c r="HMW564" s="15"/>
      <c r="HMX564" s="80"/>
      <c r="HMY564" s="52"/>
      <c r="HMZ564" s="69"/>
      <c r="HNA564" s="69"/>
      <c r="HNB564" s="69"/>
      <c r="HNC564" s="107"/>
      <c r="HND564" s="2"/>
      <c r="HNE564" s="15"/>
      <c r="HNF564" s="15"/>
      <c r="HNG564" s="80"/>
      <c r="HNH564" s="52"/>
      <c r="HNI564" s="69"/>
      <c r="HNJ564" s="69"/>
      <c r="HNK564" s="69"/>
      <c r="HNL564" s="107"/>
      <c r="HNM564" s="2"/>
      <c r="HNN564" s="15"/>
      <c r="HNO564" s="15"/>
      <c r="HNP564" s="80"/>
      <c r="HNQ564" s="52"/>
      <c r="HNR564" s="69"/>
      <c r="HNS564" s="69"/>
      <c r="HNT564" s="69"/>
      <c r="HNU564" s="107"/>
      <c r="HNV564" s="2"/>
      <c r="HNW564" s="15"/>
      <c r="HNX564" s="15"/>
      <c r="HNY564" s="80"/>
      <c r="HNZ564" s="52"/>
      <c r="HOA564" s="69"/>
      <c r="HOB564" s="69"/>
      <c r="HOC564" s="69"/>
      <c r="HOD564" s="107"/>
      <c r="HOE564" s="2"/>
      <c r="HOF564" s="15"/>
      <c r="HOG564" s="15"/>
      <c r="HOH564" s="80"/>
      <c r="HOI564" s="52"/>
      <c r="HOJ564" s="69"/>
      <c r="HOK564" s="69"/>
      <c r="HOL564" s="69"/>
      <c r="HOM564" s="107"/>
      <c r="HON564" s="2"/>
      <c r="HOO564" s="15"/>
      <c r="HOP564" s="15"/>
      <c r="HOQ564" s="80"/>
      <c r="HOR564" s="52"/>
      <c r="HOS564" s="69"/>
      <c r="HOT564" s="69"/>
      <c r="HOU564" s="69"/>
      <c r="HOV564" s="107"/>
      <c r="HOW564" s="2"/>
      <c r="HOX564" s="15"/>
      <c r="HOY564" s="15"/>
      <c r="HOZ564" s="80"/>
      <c r="HPA564" s="52"/>
      <c r="HPB564" s="69"/>
      <c r="HPC564" s="69"/>
      <c r="HPD564" s="69"/>
      <c r="HPE564" s="107"/>
      <c r="HPF564" s="2"/>
      <c r="HPG564" s="15"/>
      <c r="HPH564" s="15"/>
      <c r="HPI564" s="80"/>
      <c r="HPJ564" s="52"/>
      <c r="HPK564" s="69"/>
      <c r="HPL564" s="69"/>
      <c r="HPM564" s="69"/>
      <c r="HPN564" s="107"/>
      <c r="HPO564" s="2"/>
      <c r="HPP564" s="15"/>
      <c r="HPQ564" s="15"/>
      <c r="HPR564" s="80"/>
      <c r="HPS564" s="52"/>
      <c r="HPT564" s="69"/>
      <c r="HPU564" s="69"/>
      <c r="HPV564" s="69"/>
      <c r="HPW564" s="107"/>
      <c r="HPX564" s="2"/>
      <c r="HPY564" s="15"/>
      <c r="HPZ564" s="15"/>
      <c r="HQA564" s="80"/>
      <c r="HQB564" s="52"/>
      <c r="HQC564" s="69"/>
      <c r="HQD564" s="69"/>
      <c r="HQE564" s="69"/>
      <c r="HQF564" s="107"/>
      <c r="HQG564" s="2"/>
      <c r="HQH564" s="15"/>
      <c r="HQI564" s="15"/>
      <c r="HQJ564" s="80"/>
      <c r="HQK564" s="52"/>
      <c r="HQL564" s="69"/>
      <c r="HQM564" s="69"/>
      <c r="HQN564" s="69"/>
      <c r="HQO564" s="107"/>
      <c r="HQP564" s="2"/>
      <c r="HQQ564" s="15"/>
      <c r="HQR564" s="15"/>
      <c r="HQS564" s="80"/>
      <c r="HQT564" s="52"/>
      <c r="HQU564" s="69"/>
      <c r="HQV564" s="69"/>
      <c r="HQW564" s="69"/>
      <c r="HQX564" s="107"/>
      <c r="HQY564" s="2"/>
      <c r="HQZ564" s="15"/>
      <c r="HRA564" s="15"/>
      <c r="HRB564" s="80"/>
      <c r="HRC564" s="52"/>
      <c r="HRD564" s="69"/>
      <c r="HRE564" s="69"/>
      <c r="HRF564" s="69"/>
      <c r="HRG564" s="107"/>
      <c r="HRH564" s="2"/>
      <c r="HRI564" s="15"/>
      <c r="HRJ564" s="15"/>
      <c r="HRK564" s="80"/>
      <c r="HRL564" s="52"/>
      <c r="HRM564" s="69"/>
      <c r="HRN564" s="69"/>
      <c r="HRO564" s="69"/>
      <c r="HRP564" s="107"/>
      <c r="HRQ564" s="2"/>
      <c r="HRR564" s="15"/>
      <c r="HRS564" s="15"/>
      <c r="HRT564" s="80"/>
      <c r="HRU564" s="52"/>
      <c r="HRV564" s="69"/>
      <c r="HRW564" s="69"/>
      <c r="HRX564" s="69"/>
      <c r="HRY564" s="107"/>
      <c r="HRZ564" s="2"/>
      <c r="HSA564" s="15"/>
      <c r="HSB564" s="15"/>
      <c r="HSC564" s="80"/>
      <c r="HSD564" s="52"/>
      <c r="HSE564" s="69"/>
      <c r="HSF564" s="69"/>
      <c r="HSG564" s="69"/>
      <c r="HSH564" s="107"/>
      <c r="HSI564" s="2"/>
      <c r="HSJ564" s="15"/>
      <c r="HSK564" s="15"/>
      <c r="HSL564" s="80"/>
      <c r="HSM564" s="52"/>
      <c r="HSN564" s="69"/>
      <c r="HSO564" s="69"/>
      <c r="HSP564" s="69"/>
      <c r="HSQ564" s="107"/>
      <c r="HSR564" s="2"/>
      <c r="HSS564" s="15"/>
      <c r="HST564" s="15"/>
      <c r="HSU564" s="80"/>
      <c r="HSV564" s="52"/>
      <c r="HSW564" s="69"/>
      <c r="HSX564" s="69"/>
      <c r="HSY564" s="69"/>
      <c r="HSZ564" s="107"/>
      <c r="HTA564" s="2"/>
      <c r="HTB564" s="15"/>
      <c r="HTC564" s="15"/>
      <c r="HTD564" s="80"/>
      <c r="HTE564" s="52"/>
      <c r="HTF564" s="69"/>
      <c r="HTG564" s="69"/>
      <c r="HTH564" s="69"/>
      <c r="HTI564" s="107"/>
      <c r="HTJ564" s="2"/>
      <c r="HTK564" s="15"/>
      <c r="HTL564" s="15"/>
      <c r="HTM564" s="80"/>
      <c r="HTN564" s="52"/>
      <c r="HTO564" s="69"/>
      <c r="HTP564" s="69"/>
      <c r="HTQ564" s="69"/>
      <c r="HTR564" s="107"/>
      <c r="HTS564" s="2"/>
      <c r="HTT564" s="15"/>
      <c r="HTU564" s="15"/>
      <c r="HTV564" s="80"/>
      <c r="HTW564" s="52"/>
      <c r="HTX564" s="69"/>
      <c r="HTY564" s="69"/>
      <c r="HTZ564" s="69"/>
      <c r="HUA564" s="107"/>
      <c r="HUB564" s="2"/>
      <c r="HUC564" s="15"/>
      <c r="HUD564" s="15"/>
      <c r="HUE564" s="80"/>
      <c r="HUF564" s="52"/>
      <c r="HUG564" s="69"/>
      <c r="HUH564" s="69"/>
      <c r="HUI564" s="69"/>
      <c r="HUJ564" s="107"/>
      <c r="HUK564" s="2"/>
      <c r="HUL564" s="15"/>
      <c r="HUM564" s="15"/>
      <c r="HUN564" s="80"/>
      <c r="HUO564" s="52"/>
      <c r="HUP564" s="69"/>
      <c r="HUQ564" s="69"/>
      <c r="HUR564" s="69"/>
      <c r="HUS564" s="107"/>
      <c r="HUT564" s="2"/>
      <c r="HUU564" s="15"/>
      <c r="HUV564" s="15"/>
      <c r="HUW564" s="80"/>
      <c r="HUX564" s="52"/>
      <c r="HUY564" s="69"/>
      <c r="HUZ564" s="69"/>
      <c r="HVA564" s="69"/>
      <c r="HVB564" s="107"/>
      <c r="HVC564" s="2"/>
      <c r="HVD564" s="15"/>
      <c r="HVE564" s="15"/>
      <c r="HVF564" s="80"/>
      <c r="HVG564" s="52"/>
      <c r="HVH564" s="69"/>
      <c r="HVI564" s="69"/>
      <c r="HVJ564" s="69"/>
      <c r="HVK564" s="107"/>
      <c r="HVL564" s="2"/>
      <c r="HVM564" s="15"/>
      <c r="HVN564" s="15"/>
      <c r="HVO564" s="80"/>
      <c r="HVP564" s="52"/>
      <c r="HVQ564" s="69"/>
      <c r="HVR564" s="69"/>
      <c r="HVS564" s="69"/>
      <c r="HVT564" s="107"/>
      <c r="HVU564" s="2"/>
      <c r="HVV564" s="15"/>
      <c r="HVW564" s="15"/>
      <c r="HVX564" s="80"/>
      <c r="HVY564" s="52"/>
      <c r="HVZ564" s="69"/>
      <c r="HWA564" s="69"/>
      <c r="HWB564" s="69"/>
      <c r="HWC564" s="107"/>
      <c r="HWD564" s="2"/>
      <c r="HWE564" s="15"/>
      <c r="HWF564" s="15"/>
      <c r="HWG564" s="80"/>
      <c r="HWH564" s="52"/>
      <c r="HWI564" s="69"/>
      <c r="HWJ564" s="69"/>
      <c r="HWK564" s="69"/>
      <c r="HWL564" s="107"/>
      <c r="HWM564" s="2"/>
      <c r="HWN564" s="15"/>
      <c r="HWO564" s="15"/>
      <c r="HWP564" s="80"/>
      <c r="HWQ564" s="52"/>
      <c r="HWR564" s="69"/>
      <c r="HWS564" s="69"/>
      <c r="HWT564" s="69"/>
      <c r="HWU564" s="107"/>
      <c r="HWV564" s="2"/>
      <c r="HWW564" s="15"/>
      <c r="HWX564" s="15"/>
      <c r="HWY564" s="80"/>
      <c r="HWZ564" s="52"/>
      <c r="HXA564" s="69"/>
      <c r="HXB564" s="69"/>
      <c r="HXC564" s="69"/>
      <c r="HXD564" s="107"/>
      <c r="HXE564" s="2"/>
      <c r="HXF564" s="15"/>
      <c r="HXG564" s="15"/>
      <c r="HXH564" s="80"/>
      <c r="HXI564" s="52"/>
      <c r="HXJ564" s="69"/>
      <c r="HXK564" s="69"/>
      <c r="HXL564" s="69"/>
      <c r="HXM564" s="107"/>
      <c r="HXN564" s="2"/>
      <c r="HXO564" s="15"/>
      <c r="HXP564" s="15"/>
      <c r="HXQ564" s="80"/>
      <c r="HXR564" s="52"/>
      <c r="HXS564" s="69"/>
      <c r="HXT564" s="69"/>
      <c r="HXU564" s="69"/>
      <c r="HXV564" s="107"/>
      <c r="HXW564" s="2"/>
      <c r="HXX564" s="15"/>
      <c r="HXY564" s="15"/>
      <c r="HXZ564" s="80"/>
      <c r="HYA564" s="52"/>
      <c r="HYB564" s="69"/>
      <c r="HYC564" s="69"/>
      <c r="HYD564" s="69"/>
      <c r="HYE564" s="107"/>
      <c r="HYF564" s="2"/>
      <c r="HYG564" s="15"/>
      <c r="HYH564" s="15"/>
      <c r="HYI564" s="80"/>
      <c r="HYJ564" s="52"/>
      <c r="HYK564" s="69"/>
      <c r="HYL564" s="69"/>
      <c r="HYM564" s="69"/>
      <c r="HYN564" s="107"/>
      <c r="HYO564" s="2"/>
      <c r="HYP564" s="15"/>
      <c r="HYQ564" s="15"/>
      <c r="HYR564" s="80"/>
      <c r="HYS564" s="52"/>
      <c r="HYT564" s="69"/>
      <c r="HYU564" s="69"/>
      <c r="HYV564" s="69"/>
      <c r="HYW564" s="107"/>
      <c r="HYX564" s="2"/>
      <c r="HYY564" s="15"/>
      <c r="HYZ564" s="15"/>
      <c r="HZA564" s="80"/>
      <c r="HZB564" s="52"/>
      <c r="HZC564" s="69"/>
      <c r="HZD564" s="69"/>
      <c r="HZE564" s="69"/>
      <c r="HZF564" s="107"/>
      <c r="HZG564" s="2"/>
      <c r="HZH564" s="15"/>
      <c r="HZI564" s="15"/>
      <c r="HZJ564" s="80"/>
      <c r="HZK564" s="52"/>
      <c r="HZL564" s="69"/>
      <c r="HZM564" s="69"/>
      <c r="HZN564" s="69"/>
      <c r="HZO564" s="107"/>
      <c r="HZP564" s="2"/>
      <c r="HZQ564" s="15"/>
      <c r="HZR564" s="15"/>
      <c r="HZS564" s="80"/>
      <c r="HZT564" s="52"/>
      <c r="HZU564" s="69"/>
      <c r="HZV564" s="69"/>
      <c r="HZW564" s="69"/>
      <c r="HZX564" s="107"/>
      <c r="HZY564" s="2"/>
      <c r="HZZ564" s="15"/>
      <c r="IAA564" s="15"/>
      <c r="IAB564" s="80"/>
      <c r="IAC564" s="52"/>
      <c r="IAD564" s="69"/>
      <c r="IAE564" s="69"/>
      <c r="IAF564" s="69"/>
      <c r="IAG564" s="107"/>
      <c r="IAH564" s="2"/>
      <c r="IAI564" s="15"/>
      <c r="IAJ564" s="15"/>
      <c r="IAK564" s="80"/>
      <c r="IAL564" s="52"/>
      <c r="IAM564" s="69"/>
      <c r="IAN564" s="69"/>
      <c r="IAO564" s="69"/>
      <c r="IAP564" s="107"/>
      <c r="IAQ564" s="2"/>
      <c r="IAR564" s="15"/>
      <c r="IAS564" s="15"/>
      <c r="IAT564" s="80"/>
      <c r="IAU564" s="52"/>
      <c r="IAV564" s="69"/>
      <c r="IAW564" s="69"/>
      <c r="IAX564" s="69"/>
      <c r="IAY564" s="107"/>
      <c r="IAZ564" s="2"/>
      <c r="IBA564" s="15"/>
      <c r="IBB564" s="15"/>
      <c r="IBC564" s="80"/>
      <c r="IBD564" s="52"/>
      <c r="IBE564" s="69"/>
      <c r="IBF564" s="69"/>
      <c r="IBG564" s="69"/>
      <c r="IBH564" s="107"/>
      <c r="IBI564" s="2"/>
      <c r="IBJ564" s="15"/>
      <c r="IBK564" s="15"/>
      <c r="IBL564" s="80"/>
      <c r="IBM564" s="52"/>
      <c r="IBN564" s="69"/>
      <c r="IBO564" s="69"/>
      <c r="IBP564" s="69"/>
      <c r="IBQ564" s="107"/>
      <c r="IBR564" s="2"/>
      <c r="IBS564" s="15"/>
      <c r="IBT564" s="15"/>
      <c r="IBU564" s="80"/>
      <c r="IBV564" s="52"/>
      <c r="IBW564" s="69"/>
      <c r="IBX564" s="69"/>
      <c r="IBY564" s="69"/>
      <c r="IBZ564" s="107"/>
      <c r="ICA564" s="2"/>
      <c r="ICB564" s="15"/>
      <c r="ICC564" s="15"/>
      <c r="ICD564" s="80"/>
      <c r="ICE564" s="52"/>
      <c r="ICF564" s="69"/>
      <c r="ICG564" s="69"/>
      <c r="ICH564" s="69"/>
      <c r="ICI564" s="107"/>
      <c r="ICJ564" s="2"/>
      <c r="ICK564" s="15"/>
      <c r="ICL564" s="15"/>
      <c r="ICM564" s="80"/>
      <c r="ICN564" s="52"/>
      <c r="ICO564" s="69"/>
      <c r="ICP564" s="69"/>
      <c r="ICQ564" s="69"/>
      <c r="ICR564" s="107"/>
      <c r="ICS564" s="2"/>
      <c r="ICT564" s="15"/>
      <c r="ICU564" s="15"/>
      <c r="ICV564" s="80"/>
      <c r="ICW564" s="52"/>
      <c r="ICX564" s="69"/>
      <c r="ICY564" s="69"/>
      <c r="ICZ564" s="69"/>
      <c r="IDA564" s="107"/>
      <c r="IDB564" s="2"/>
      <c r="IDC564" s="15"/>
      <c r="IDD564" s="15"/>
      <c r="IDE564" s="80"/>
      <c r="IDF564" s="52"/>
      <c r="IDG564" s="69"/>
      <c r="IDH564" s="69"/>
      <c r="IDI564" s="69"/>
      <c r="IDJ564" s="107"/>
      <c r="IDK564" s="2"/>
      <c r="IDL564" s="15"/>
      <c r="IDM564" s="15"/>
      <c r="IDN564" s="80"/>
      <c r="IDO564" s="52"/>
      <c r="IDP564" s="69"/>
      <c r="IDQ564" s="69"/>
      <c r="IDR564" s="69"/>
      <c r="IDS564" s="107"/>
      <c r="IDT564" s="2"/>
      <c r="IDU564" s="15"/>
      <c r="IDV564" s="15"/>
      <c r="IDW564" s="80"/>
      <c r="IDX564" s="52"/>
      <c r="IDY564" s="69"/>
      <c r="IDZ564" s="69"/>
      <c r="IEA564" s="69"/>
      <c r="IEB564" s="107"/>
      <c r="IEC564" s="2"/>
      <c r="IED564" s="15"/>
      <c r="IEE564" s="15"/>
      <c r="IEF564" s="80"/>
      <c r="IEG564" s="52"/>
      <c r="IEH564" s="69"/>
      <c r="IEI564" s="69"/>
      <c r="IEJ564" s="69"/>
      <c r="IEK564" s="107"/>
      <c r="IEL564" s="2"/>
      <c r="IEM564" s="15"/>
      <c r="IEN564" s="15"/>
      <c r="IEO564" s="80"/>
      <c r="IEP564" s="52"/>
      <c r="IEQ564" s="69"/>
      <c r="IER564" s="69"/>
      <c r="IES564" s="69"/>
      <c r="IET564" s="107"/>
      <c r="IEU564" s="2"/>
      <c r="IEV564" s="15"/>
      <c r="IEW564" s="15"/>
      <c r="IEX564" s="80"/>
      <c r="IEY564" s="52"/>
      <c r="IEZ564" s="69"/>
      <c r="IFA564" s="69"/>
      <c r="IFB564" s="69"/>
      <c r="IFC564" s="107"/>
      <c r="IFD564" s="2"/>
      <c r="IFE564" s="15"/>
      <c r="IFF564" s="15"/>
      <c r="IFG564" s="80"/>
      <c r="IFH564" s="52"/>
      <c r="IFI564" s="69"/>
      <c r="IFJ564" s="69"/>
      <c r="IFK564" s="69"/>
      <c r="IFL564" s="107"/>
      <c r="IFM564" s="2"/>
      <c r="IFN564" s="15"/>
      <c r="IFO564" s="15"/>
      <c r="IFP564" s="80"/>
      <c r="IFQ564" s="52"/>
      <c r="IFR564" s="69"/>
      <c r="IFS564" s="69"/>
      <c r="IFT564" s="69"/>
      <c r="IFU564" s="107"/>
      <c r="IFV564" s="2"/>
      <c r="IFW564" s="15"/>
      <c r="IFX564" s="15"/>
      <c r="IFY564" s="80"/>
      <c r="IFZ564" s="52"/>
      <c r="IGA564" s="69"/>
      <c r="IGB564" s="69"/>
      <c r="IGC564" s="69"/>
      <c r="IGD564" s="107"/>
      <c r="IGE564" s="2"/>
      <c r="IGF564" s="15"/>
      <c r="IGG564" s="15"/>
      <c r="IGH564" s="80"/>
      <c r="IGI564" s="52"/>
      <c r="IGJ564" s="69"/>
      <c r="IGK564" s="69"/>
      <c r="IGL564" s="69"/>
      <c r="IGM564" s="107"/>
      <c r="IGN564" s="2"/>
      <c r="IGO564" s="15"/>
      <c r="IGP564" s="15"/>
      <c r="IGQ564" s="80"/>
      <c r="IGR564" s="52"/>
      <c r="IGS564" s="69"/>
      <c r="IGT564" s="69"/>
      <c r="IGU564" s="69"/>
      <c r="IGV564" s="107"/>
      <c r="IGW564" s="2"/>
      <c r="IGX564" s="15"/>
      <c r="IGY564" s="15"/>
      <c r="IGZ564" s="80"/>
      <c r="IHA564" s="52"/>
      <c r="IHB564" s="69"/>
      <c r="IHC564" s="69"/>
      <c r="IHD564" s="69"/>
      <c r="IHE564" s="107"/>
      <c r="IHF564" s="2"/>
      <c r="IHG564" s="15"/>
      <c r="IHH564" s="15"/>
      <c r="IHI564" s="80"/>
      <c r="IHJ564" s="52"/>
      <c r="IHK564" s="69"/>
      <c r="IHL564" s="69"/>
      <c r="IHM564" s="69"/>
      <c r="IHN564" s="107"/>
      <c r="IHO564" s="2"/>
      <c r="IHP564" s="15"/>
      <c r="IHQ564" s="15"/>
      <c r="IHR564" s="80"/>
      <c r="IHS564" s="52"/>
      <c r="IHT564" s="69"/>
      <c r="IHU564" s="69"/>
      <c r="IHV564" s="69"/>
      <c r="IHW564" s="107"/>
      <c r="IHX564" s="2"/>
      <c r="IHY564" s="15"/>
      <c r="IHZ564" s="15"/>
      <c r="IIA564" s="80"/>
      <c r="IIB564" s="52"/>
      <c r="IIC564" s="69"/>
      <c r="IID564" s="69"/>
      <c r="IIE564" s="69"/>
      <c r="IIF564" s="107"/>
      <c r="IIG564" s="2"/>
      <c r="IIH564" s="15"/>
      <c r="III564" s="15"/>
      <c r="IIJ564" s="80"/>
      <c r="IIK564" s="52"/>
      <c r="IIL564" s="69"/>
      <c r="IIM564" s="69"/>
      <c r="IIN564" s="69"/>
      <c r="IIO564" s="107"/>
      <c r="IIP564" s="2"/>
      <c r="IIQ564" s="15"/>
      <c r="IIR564" s="15"/>
      <c r="IIS564" s="80"/>
      <c r="IIT564" s="52"/>
      <c r="IIU564" s="69"/>
      <c r="IIV564" s="69"/>
      <c r="IIW564" s="69"/>
      <c r="IIX564" s="107"/>
      <c r="IIY564" s="2"/>
      <c r="IIZ564" s="15"/>
      <c r="IJA564" s="15"/>
      <c r="IJB564" s="80"/>
      <c r="IJC564" s="52"/>
      <c r="IJD564" s="69"/>
      <c r="IJE564" s="69"/>
      <c r="IJF564" s="69"/>
      <c r="IJG564" s="107"/>
      <c r="IJH564" s="2"/>
      <c r="IJI564" s="15"/>
      <c r="IJJ564" s="15"/>
      <c r="IJK564" s="80"/>
      <c r="IJL564" s="52"/>
      <c r="IJM564" s="69"/>
      <c r="IJN564" s="69"/>
      <c r="IJO564" s="69"/>
      <c r="IJP564" s="107"/>
      <c r="IJQ564" s="2"/>
      <c r="IJR564" s="15"/>
      <c r="IJS564" s="15"/>
      <c r="IJT564" s="80"/>
      <c r="IJU564" s="52"/>
      <c r="IJV564" s="69"/>
      <c r="IJW564" s="69"/>
      <c r="IJX564" s="69"/>
      <c r="IJY564" s="107"/>
      <c r="IJZ564" s="2"/>
      <c r="IKA564" s="15"/>
      <c r="IKB564" s="15"/>
      <c r="IKC564" s="80"/>
      <c r="IKD564" s="52"/>
      <c r="IKE564" s="69"/>
      <c r="IKF564" s="69"/>
      <c r="IKG564" s="69"/>
      <c r="IKH564" s="107"/>
      <c r="IKI564" s="2"/>
      <c r="IKJ564" s="15"/>
      <c r="IKK564" s="15"/>
      <c r="IKL564" s="80"/>
      <c r="IKM564" s="52"/>
      <c r="IKN564" s="69"/>
      <c r="IKO564" s="69"/>
      <c r="IKP564" s="69"/>
      <c r="IKQ564" s="107"/>
      <c r="IKR564" s="2"/>
      <c r="IKS564" s="15"/>
      <c r="IKT564" s="15"/>
      <c r="IKU564" s="80"/>
      <c r="IKV564" s="52"/>
      <c r="IKW564" s="69"/>
      <c r="IKX564" s="69"/>
      <c r="IKY564" s="69"/>
      <c r="IKZ564" s="107"/>
      <c r="ILA564" s="2"/>
      <c r="ILB564" s="15"/>
      <c r="ILC564" s="15"/>
      <c r="ILD564" s="80"/>
      <c r="ILE564" s="52"/>
      <c r="ILF564" s="69"/>
      <c r="ILG564" s="69"/>
      <c r="ILH564" s="69"/>
      <c r="ILI564" s="107"/>
      <c r="ILJ564" s="2"/>
      <c r="ILK564" s="15"/>
      <c r="ILL564" s="15"/>
      <c r="ILM564" s="80"/>
      <c r="ILN564" s="52"/>
      <c r="ILO564" s="69"/>
      <c r="ILP564" s="69"/>
      <c r="ILQ564" s="69"/>
      <c r="ILR564" s="107"/>
      <c r="ILS564" s="2"/>
      <c r="ILT564" s="15"/>
      <c r="ILU564" s="15"/>
      <c r="ILV564" s="80"/>
      <c r="ILW564" s="52"/>
      <c r="ILX564" s="69"/>
      <c r="ILY564" s="69"/>
      <c r="ILZ564" s="69"/>
      <c r="IMA564" s="107"/>
      <c r="IMB564" s="2"/>
      <c r="IMC564" s="15"/>
      <c r="IMD564" s="15"/>
      <c r="IME564" s="80"/>
      <c r="IMF564" s="52"/>
      <c r="IMG564" s="69"/>
      <c r="IMH564" s="69"/>
      <c r="IMI564" s="69"/>
      <c r="IMJ564" s="107"/>
      <c r="IMK564" s="2"/>
      <c r="IML564" s="15"/>
      <c r="IMM564" s="15"/>
      <c r="IMN564" s="80"/>
      <c r="IMO564" s="52"/>
      <c r="IMP564" s="69"/>
      <c r="IMQ564" s="69"/>
      <c r="IMR564" s="69"/>
      <c r="IMS564" s="107"/>
      <c r="IMT564" s="2"/>
      <c r="IMU564" s="15"/>
      <c r="IMV564" s="15"/>
      <c r="IMW564" s="80"/>
      <c r="IMX564" s="52"/>
      <c r="IMY564" s="69"/>
      <c r="IMZ564" s="69"/>
      <c r="INA564" s="69"/>
      <c r="INB564" s="107"/>
      <c r="INC564" s="2"/>
      <c r="IND564" s="15"/>
      <c r="INE564" s="15"/>
      <c r="INF564" s="80"/>
      <c r="ING564" s="52"/>
      <c r="INH564" s="69"/>
      <c r="INI564" s="69"/>
      <c r="INJ564" s="69"/>
      <c r="INK564" s="107"/>
      <c r="INL564" s="2"/>
      <c r="INM564" s="15"/>
      <c r="INN564" s="15"/>
      <c r="INO564" s="80"/>
      <c r="INP564" s="52"/>
      <c r="INQ564" s="69"/>
      <c r="INR564" s="69"/>
      <c r="INS564" s="69"/>
      <c r="INT564" s="107"/>
      <c r="INU564" s="2"/>
      <c r="INV564" s="15"/>
      <c r="INW564" s="15"/>
      <c r="INX564" s="80"/>
      <c r="INY564" s="52"/>
      <c r="INZ564" s="69"/>
      <c r="IOA564" s="69"/>
      <c r="IOB564" s="69"/>
      <c r="IOC564" s="107"/>
      <c r="IOD564" s="2"/>
      <c r="IOE564" s="15"/>
      <c r="IOF564" s="15"/>
      <c r="IOG564" s="80"/>
      <c r="IOH564" s="52"/>
      <c r="IOI564" s="69"/>
      <c r="IOJ564" s="69"/>
      <c r="IOK564" s="69"/>
      <c r="IOL564" s="107"/>
      <c r="IOM564" s="2"/>
      <c r="ION564" s="15"/>
      <c r="IOO564" s="15"/>
      <c r="IOP564" s="80"/>
      <c r="IOQ564" s="52"/>
      <c r="IOR564" s="69"/>
      <c r="IOS564" s="69"/>
      <c r="IOT564" s="69"/>
      <c r="IOU564" s="107"/>
      <c r="IOV564" s="2"/>
      <c r="IOW564" s="15"/>
      <c r="IOX564" s="15"/>
      <c r="IOY564" s="80"/>
      <c r="IOZ564" s="52"/>
      <c r="IPA564" s="69"/>
      <c r="IPB564" s="69"/>
      <c r="IPC564" s="69"/>
      <c r="IPD564" s="107"/>
      <c r="IPE564" s="2"/>
      <c r="IPF564" s="15"/>
      <c r="IPG564" s="15"/>
      <c r="IPH564" s="80"/>
      <c r="IPI564" s="52"/>
      <c r="IPJ564" s="69"/>
      <c r="IPK564" s="69"/>
      <c r="IPL564" s="69"/>
      <c r="IPM564" s="107"/>
      <c r="IPN564" s="2"/>
      <c r="IPO564" s="15"/>
      <c r="IPP564" s="15"/>
      <c r="IPQ564" s="80"/>
      <c r="IPR564" s="52"/>
      <c r="IPS564" s="69"/>
      <c r="IPT564" s="69"/>
      <c r="IPU564" s="69"/>
      <c r="IPV564" s="107"/>
      <c r="IPW564" s="2"/>
      <c r="IPX564" s="15"/>
      <c r="IPY564" s="15"/>
      <c r="IPZ564" s="80"/>
      <c r="IQA564" s="52"/>
      <c r="IQB564" s="69"/>
      <c r="IQC564" s="69"/>
      <c r="IQD564" s="69"/>
      <c r="IQE564" s="107"/>
      <c r="IQF564" s="2"/>
      <c r="IQG564" s="15"/>
      <c r="IQH564" s="15"/>
      <c r="IQI564" s="80"/>
      <c r="IQJ564" s="52"/>
      <c r="IQK564" s="69"/>
      <c r="IQL564" s="69"/>
      <c r="IQM564" s="69"/>
      <c r="IQN564" s="107"/>
      <c r="IQO564" s="2"/>
      <c r="IQP564" s="15"/>
      <c r="IQQ564" s="15"/>
      <c r="IQR564" s="80"/>
      <c r="IQS564" s="52"/>
      <c r="IQT564" s="69"/>
      <c r="IQU564" s="69"/>
      <c r="IQV564" s="69"/>
      <c r="IQW564" s="107"/>
      <c r="IQX564" s="2"/>
      <c r="IQY564" s="15"/>
      <c r="IQZ564" s="15"/>
      <c r="IRA564" s="80"/>
      <c r="IRB564" s="52"/>
      <c r="IRC564" s="69"/>
      <c r="IRD564" s="69"/>
      <c r="IRE564" s="69"/>
      <c r="IRF564" s="107"/>
      <c r="IRG564" s="2"/>
      <c r="IRH564" s="15"/>
      <c r="IRI564" s="15"/>
      <c r="IRJ564" s="80"/>
      <c r="IRK564" s="52"/>
      <c r="IRL564" s="69"/>
      <c r="IRM564" s="69"/>
      <c r="IRN564" s="69"/>
      <c r="IRO564" s="107"/>
      <c r="IRP564" s="2"/>
      <c r="IRQ564" s="15"/>
      <c r="IRR564" s="15"/>
      <c r="IRS564" s="80"/>
      <c r="IRT564" s="52"/>
      <c r="IRU564" s="69"/>
      <c r="IRV564" s="69"/>
      <c r="IRW564" s="69"/>
      <c r="IRX564" s="107"/>
      <c r="IRY564" s="2"/>
      <c r="IRZ564" s="15"/>
      <c r="ISA564" s="15"/>
      <c r="ISB564" s="80"/>
      <c r="ISC564" s="52"/>
      <c r="ISD564" s="69"/>
      <c r="ISE564" s="69"/>
      <c r="ISF564" s="69"/>
      <c r="ISG564" s="107"/>
      <c r="ISH564" s="2"/>
      <c r="ISI564" s="15"/>
      <c r="ISJ564" s="15"/>
      <c r="ISK564" s="80"/>
      <c r="ISL564" s="52"/>
      <c r="ISM564" s="69"/>
      <c r="ISN564" s="69"/>
      <c r="ISO564" s="69"/>
      <c r="ISP564" s="107"/>
      <c r="ISQ564" s="2"/>
      <c r="ISR564" s="15"/>
      <c r="ISS564" s="15"/>
      <c r="IST564" s="80"/>
      <c r="ISU564" s="52"/>
      <c r="ISV564" s="69"/>
      <c r="ISW564" s="69"/>
      <c r="ISX564" s="69"/>
      <c r="ISY564" s="107"/>
      <c r="ISZ564" s="2"/>
      <c r="ITA564" s="15"/>
      <c r="ITB564" s="15"/>
      <c r="ITC564" s="80"/>
      <c r="ITD564" s="52"/>
      <c r="ITE564" s="69"/>
      <c r="ITF564" s="69"/>
      <c r="ITG564" s="69"/>
      <c r="ITH564" s="107"/>
      <c r="ITI564" s="2"/>
      <c r="ITJ564" s="15"/>
      <c r="ITK564" s="15"/>
      <c r="ITL564" s="80"/>
      <c r="ITM564" s="52"/>
      <c r="ITN564" s="69"/>
      <c r="ITO564" s="69"/>
      <c r="ITP564" s="69"/>
      <c r="ITQ564" s="107"/>
      <c r="ITR564" s="2"/>
      <c r="ITS564" s="15"/>
      <c r="ITT564" s="15"/>
      <c r="ITU564" s="80"/>
      <c r="ITV564" s="52"/>
      <c r="ITW564" s="69"/>
      <c r="ITX564" s="69"/>
      <c r="ITY564" s="69"/>
      <c r="ITZ564" s="107"/>
      <c r="IUA564" s="2"/>
      <c r="IUB564" s="15"/>
      <c r="IUC564" s="15"/>
      <c r="IUD564" s="80"/>
      <c r="IUE564" s="52"/>
      <c r="IUF564" s="69"/>
      <c r="IUG564" s="69"/>
      <c r="IUH564" s="69"/>
      <c r="IUI564" s="107"/>
      <c r="IUJ564" s="2"/>
      <c r="IUK564" s="15"/>
      <c r="IUL564" s="15"/>
      <c r="IUM564" s="80"/>
      <c r="IUN564" s="52"/>
      <c r="IUO564" s="69"/>
      <c r="IUP564" s="69"/>
      <c r="IUQ564" s="69"/>
      <c r="IUR564" s="107"/>
      <c r="IUS564" s="2"/>
      <c r="IUT564" s="15"/>
      <c r="IUU564" s="15"/>
      <c r="IUV564" s="80"/>
      <c r="IUW564" s="52"/>
      <c r="IUX564" s="69"/>
      <c r="IUY564" s="69"/>
      <c r="IUZ564" s="69"/>
      <c r="IVA564" s="107"/>
      <c r="IVB564" s="2"/>
      <c r="IVC564" s="15"/>
      <c r="IVD564" s="15"/>
      <c r="IVE564" s="80"/>
      <c r="IVF564" s="52"/>
      <c r="IVG564" s="69"/>
      <c r="IVH564" s="69"/>
      <c r="IVI564" s="69"/>
      <c r="IVJ564" s="107"/>
      <c r="IVK564" s="2"/>
      <c r="IVL564" s="15"/>
      <c r="IVM564" s="15"/>
      <c r="IVN564" s="80"/>
      <c r="IVO564" s="52"/>
      <c r="IVP564" s="69"/>
      <c r="IVQ564" s="69"/>
      <c r="IVR564" s="69"/>
      <c r="IVS564" s="107"/>
      <c r="IVT564" s="2"/>
      <c r="IVU564" s="15"/>
      <c r="IVV564" s="15"/>
      <c r="IVW564" s="80"/>
      <c r="IVX564" s="52"/>
      <c r="IVY564" s="69"/>
      <c r="IVZ564" s="69"/>
      <c r="IWA564" s="69"/>
      <c r="IWB564" s="107"/>
      <c r="IWC564" s="2"/>
      <c r="IWD564" s="15"/>
      <c r="IWE564" s="15"/>
      <c r="IWF564" s="80"/>
      <c r="IWG564" s="52"/>
      <c r="IWH564" s="69"/>
      <c r="IWI564" s="69"/>
      <c r="IWJ564" s="69"/>
      <c r="IWK564" s="107"/>
      <c r="IWL564" s="2"/>
      <c r="IWM564" s="15"/>
      <c r="IWN564" s="15"/>
      <c r="IWO564" s="80"/>
      <c r="IWP564" s="52"/>
      <c r="IWQ564" s="69"/>
      <c r="IWR564" s="69"/>
      <c r="IWS564" s="69"/>
      <c r="IWT564" s="107"/>
      <c r="IWU564" s="2"/>
      <c r="IWV564" s="15"/>
      <c r="IWW564" s="15"/>
      <c r="IWX564" s="80"/>
      <c r="IWY564" s="52"/>
      <c r="IWZ564" s="69"/>
      <c r="IXA564" s="69"/>
      <c r="IXB564" s="69"/>
      <c r="IXC564" s="107"/>
      <c r="IXD564" s="2"/>
      <c r="IXE564" s="15"/>
      <c r="IXF564" s="15"/>
      <c r="IXG564" s="80"/>
      <c r="IXH564" s="52"/>
      <c r="IXI564" s="69"/>
      <c r="IXJ564" s="69"/>
      <c r="IXK564" s="69"/>
      <c r="IXL564" s="107"/>
      <c r="IXM564" s="2"/>
      <c r="IXN564" s="15"/>
      <c r="IXO564" s="15"/>
      <c r="IXP564" s="80"/>
      <c r="IXQ564" s="52"/>
      <c r="IXR564" s="69"/>
      <c r="IXS564" s="69"/>
      <c r="IXT564" s="69"/>
      <c r="IXU564" s="107"/>
      <c r="IXV564" s="2"/>
      <c r="IXW564" s="15"/>
      <c r="IXX564" s="15"/>
      <c r="IXY564" s="80"/>
      <c r="IXZ564" s="52"/>
      <c r="IYA564" s="69"/>
      <c r="IYB564" s="69"/>
      <c r="IYC564" s="69"/>
      <c r="IYD564" s="107"/>
      <c r="IYE564" s="2"/>
      <c r="IYF564" s="15"/>
      <c r="IYG564" s="15"/>
      <c r="IYH564" s="80"/>
      <c r="IYI564" s="52"/>
      <c r="IYJ564" s="69"/>
      <c r="IYK564" s="69"/>
      <c r="IYL564" s="69"/>
      <c r="IYM564" s="107"/>
      <c r="IYN564" s="2"/>
      <c r="IYO564" s="15"/>
      <c r="IYP564" s="15"/>
      <c r="IYQ564" s="80"/>
      <c r="IYR564" s="52"/>
      <c r="IYS564" s="69"/>
      <c r="IYT564" s="69"/>
      <c r="IYU564" s="69"/>
      <c r="IYV564" s="107"/>
      <c r="IYW564" s="2"/>
      <c r="IYX564" s="15"/>
      <c r="IYY564" s="15"/>
      <c r="IYZ564" s="80"/>
      <c r="IZA564" s="52"/>
      <c r="IZB564" s="69"/>
      <c r="IZC564" s="69"/>
      <c r="IZD564" s="69"/>
      <c r="IZE564" s="107"/>
      <c r="IZF564" s="2"/>
      <c r="IZG564" s="15"/>
      <c r="IZH564" s="15"/>
      <c r="IZI564" s="80"/>
      <c r="IZJ564" s="52"/>
      <c r="IZK564" s="69"/>
      <c r="IZL564" s="69"/>
      <c r="IZM564" s="69"/>
      <c r="IZN564" s="107"/>
      <c r="IZO564" s="2"/>
      <c r="IZP564" s="15"/>
      <c r="IZQ564" s="15"/>
      <c r="IZR564" s="80"/>
      <c r="IZS564" s="52"/>
      <c r="IZT564" s="69"/>
      <c r="IZU564" s="69"/>
      <c r="IZV564" s="69"/>
      <c r="IZW564" s="107"/>
      <c r="IZX564" s="2"/>
      <c r="IZY564" s="15"/>
      <c r="IZZ564" s="15"/>
      <c r="JAA564" s="80"/>
      <c r="JAB564" s="52"/>
      <c r="JAC564" s="69"/>
      <c r="JAD564" s="69"/>
      <c r="JAE564" s="69"/>
      <c r="JAF564" s="107"/>
      <c r="JAG564" s="2"/>
      <c r="JAH564" s="15"/>
      <c r="JAI564" s="15"/>
      <c r="JAJ564" s="80"/>
      <c r="JAK564" s="52"/>
      <c r="JAL564" s="69"/>
      <c r="JAM564" s="69"/>
      <c r="JAN564" s="69"/>
      <c r="JAO564" s="107"/>
      <c r="JAP564" s="2"/>
      <c r="JAQ564" s="15"/>
      <c r="JAR564" s="15"/>
      <c r="JAS564" s="80"/>
      <c r="JAT564" s="52"/>
      <c r="JAU564" s="69"/>
      <c r="JAV564" s="69"/>
      <c r="JAW564" s="69"/>
      <c r="JAX564" s="107"/>
      <c r="JAY564" s="2"/>
      <c r="JAZ564" s="15"/>
      <c r="JBA564" s="15"/>
      <c r="JBB564" s="80"/>
      <c r="JBC564" s="52"/>
      <c r="JBD564" s="69"/>
      <c r="JBE564" s="69"/>
      <c r="JBF564" s="69"/>
      <c r="JBG564" s="107"/>
      <c r="JBH564" s="2"/>
      <c r="JBI564" s="15"/>
      <c r="JBJ564" s="15"/>
      <c r="JBK564" s="80"/>
      <c r="JBL564" s="52"/>
      <c r="JBM564" s="69"/>
      <c r="JBN564" s="69"/>
      <c r="JBO564" s="69"/>
      <c r="JBP564" s="107"/>
      <c r="JBQ564" s="2"/>
      <c r="JBR564" s="15"/>
      <c r="JBS564" s="15"/>
      <c r="JBT564" s="80"/>
      <c r="JBU564" s="52"/>
      <c r="JBV564" s="69"/>
      <c r="JBW564" s="69"/>
      <c r="JBX564" s="69"/>
      <c r="JBY564" s="107"/>
      <c r="JBZ564" s="2"/>
      <c r="JCA564" s="15"/>
      <c r="JCB564" s="15"/>
      <c r="JCC564" s="80"/>
      <c r="JCD564" s="52"/>
      <c r="JCE564" s="69"/>
      <c r="JCF564" s="69"/>
      <c r="JCG564" s="69"/>
      <c r="JCH564" s="107"/>
      <c r="JCI564" s="2"/>
      <c r="JCJ564" s="15"/>
      <c r="JCK564" s="15"/>
      <c r="JCL564" s="80"/>
      <c r="JCM564" s="52"/>
      <c r="JCN564" s="69"/>
      <c r="JCO564" s="69"/>
      <c r="JCP564" s="69"/>
      <c r="JCQ564" s="107"/>
      <c r="JCR564" s="2"/>
      <c r="JCS564" s="15"/>
      <c r="JCT564" s="15"/>
      <c r="JCU564" s="80"/>
      <c r="JCV564" s="52"/>
      <c r="JCW564" s="69"/>
      <c r="JCX564" s="69"/>
      <c r="JCY564" s="69"/>
      <c r="JCZ564" s="107"/>
      <c r="JDA564" s="2"/>
      <c r="JDB564" s="15"/>
      <c r="JDC564" s="15"/>
      <c r="JDD564" s="80"/>
      <c r="JDE564" s="52"/>
      <c r="JDF564" s="69"/>
      <c r="JDG564" s="69"/>
      <c r="JDH564" s="69"/>
      <c r="JDI564" s="107"/>
      <c r="JDJ564" s="2"/>
      <c r="JDK564" s="15"/>
      <c r="JDL564" s="15"/>
      <c r="JDM564" s="80"/>
      <c r="JDN564" s="52"/>
      <c r="JDO564" s="69"/>
      <c r="JDP564" s="69"/>
      <c r="JDQ564" s="69"/>
      <c r="JDR564" s="107"/>
      <c r="JDS564" s="2"/>
      <c r="JDT564" s="15"/>
      <c r="JDU564" s="15"/>
      <c r="JDV564" s="80"/>
      <c r="JDW564" s="52"/>
      <c r="JDX564" s="69"/>
      <c r="JDY564" s="69"/>
      <c r="JDZ564" s="69"/>
      <c r="JEA564" s="107"/>
      <c r="JEB564" s="2"/>
      <c r="JEC564" s="15"/>
      <c r="JED564" s="15"/>
      <c r="JEE564" s="80"/>
      <c r="JEF564" s="52"/>
      <c r="JEG564" s="69"/>
      <c r="JEH564" s="69"/>
      <c r="JEI564" s="69"/>
      <c r="JEJ564" s="107"/>
      <c r="JEK564" s="2"/>
      <c r="JEL564" s="15"/>
      <c r="JEM564" s="15"/>
      <c r="JEN564" s="80"/>
      <c r="JEO564" s="52"/>
      <c r="JEP564" s="69"/>
      <c r="JEQ564" s="69"/>
      <c r="JER564" s="69"/>
      <c r="JES564" s="107"/>
      <c r="JET564" s="2"/>
      <c r="JEU564" s="15"/>
      <c r="JEV564" s="15"/>
      <c r="JEW564" s="80"/>
      <c r="JEX564" s="52"/>
      <c r="JEY564" s="69"/>
      <c r="JEZ564" s="69"/>
      <c r="JFA564" s="69"/>
      <c r="JFB564" s="107"/>
      <c r="JFC564" s="2"/>
      <c r="JFD564" s="15"/>
      <c r="JFE564" s="15"/>
      <c r="JFF564" s="80"/>
      <c r="JFG564" s="52"/>
      <c r="JFH564" s="69"/>
      <c r="JFI564" s="69"/>
      <c r="JFJ564" s="69"/>
      <c r="JFK564" s="107"/>
      <c r="JFL564" s="2"/>
      <c r="JFM564" s="15"/>
      <c r="JFN564" s="15"/>
      <c r="JFO564" s="80"/>
      <c r="JFP564" s="52"/>
      <c r="JFQ564" s="69"/>
      <c r="JFR564" s="69"/>
      <c r="JFS564" s="69"/>
      <c r="JFT564" s="107"/>
      <c r="JFU564" s="2"/>
      <c r="JFV564" s="15"/>
      <c r="JFW564" s="15"/>
      <c r="JFX564" s="80"/>
      <c r="JFY564" s="52"/>
      <c r="JFZ564" s="69"/>
      <c r="JGA564" s="69"/>
      <c r="JGB564" s="69"/>
      <c r="JGC564" s="107"/>
      <c r="JGD564" s="2"/>
      <c r="JGE564" s="15"/>
      <c r="JGF564" s="15"/>
      <c r="JGG564" s="80"/>
      <c r="JGH564" s="52"/>
      <c r="JGI564" s="69"/>
      <c r="JGJ564" s="69"/>
      <c r="JGK564" s="69"/>
      <c r="JGL564" s="107"/>
      <c r="JGM564" s="2"/>
      <c r="JGN564" s="15"/>
      <c r="JGO564" s="15"/>
      <c r="JGP564" s="80"/>
      <c r="JGQ564" s="52"/>
      <c r="JGR564" s="69"/>
      <c r="JGS564" s="69"/>
      <c r="JGT564" s="69"/>
      <c r="JGU564" s="107"/>
      <c r="JGV564" s="2"/>
      <c r="JGW564" s="15"/>
      <c r="JGX564" s="15"/>
      <c r="JGY564" s="80"/>
      <c r="JGZ564" s="52"/>
      <c r="JHA564" s="69"/>
      <c r="JHB564" s="69"/>
      <c r="JHC564" s="69"/>
      <c r="JHD564" s="107"/>
      <c r="JHE564" s="2"/>
      <c r="JHF564" s="15"/>
      <c r="JHG564" s="15"/>
      <c r="JHH564" s="80"/>
      <c r="JHI564" s="52"/>
      <c r="JHJ564" s="69"/>
      <c r="JHK564" s="69"/>
      <c r="JHL564" s="69"/>
      <c r="JHM564" s="107"/>
      <c r="JHN564" s="2"/>
      <c r="JHO564" s="15"/>
      <c r="JHP564" s="15"/>
      <c r="JHQ564" s="80"/>
      <c r="JHR564" s="52"/>
      <c r="JHS564" s="69"/>
      <c r="JHT564" s="69"/>
      <c r="JHU564" s="69"/>
      <c r="JHV564" s="107"/>
      <c r="JHW564" s="2"/>
      <c r="JHX564" s="15"/>
      <c r="JHY564" s="15"/>
      <c r="JHZ564" s="80"/>
      <c r="JIA564" s="52"/>
      <c r="JIB564" s="69"/>
      <c r="JIC564" s="69"/>
      <c r="JID564" s="69"/>
      <c r="JIE564" s="107"/>
      <c r="JIF564" s="2"/>
      <c r="JIG564" s="15"/>
      <c r="JIH564" s="15"/>
      <c r="JII564" s="80"/>
      <c r="JIJ564" s="52"/>
      <c r="JIK564" s="69"/>
      <c r="JIL564" s="69"/>
      <c r="JIM564" s="69"/>
      <c r="JIN564" s="107"/>
      <c r="JIO564" s="2"/>
      <c r="JIP564" s="15"/>
      <c r="JIQ564" s="15"/>
      <c r="JIR564" s="80"/>
      <c r="JIS564" s="52"/>
      <c r="JIT564" s="69"/>
      <c r="JIU564" s="69"/>
      <c r="JIV564" s="69"/>
      <c r="JIW564" s="107"/>
      <c r="JIX564" s="2"/>
      <c r="JIY564" s="15"/>
      <c r="JIZ564" s="15"/>
      <c r="JJA564" s="80"/>
      <c r="JJB564" s="52"/>
      <c r="JJC564" s="69"/>
      <c r="JJD564" s="69"/>
      <c r="JJE564" s="69"/>
      <c r="JJF564" s="107"/>
      <c r="JJG564" s="2"/>
      <c r="JJH564" s="15"/>
      <c r="JJI564" s="15"/>
      <c r="JJJ564" s="80"/>
      <c r="JJK564" s="52"/>
      <c r="JJL564" s="69"/>
      <c r="JJM564" s="69"/>
      <c r="JJN564" s="69"/>
      <c r="JJO564" s="107"/>
      <c r="JJP564" s="2"/>
      <c r="JJQ564" s="15"/>
      <c r="JJR564" s="15"/>
      <c r="JJS564" s="80"/>
      <c r="JJT564" s="52"/>
      <c r="JJU564" s="69"/>
      <c r="JJV564" s="69"/>
      <c r="JJW564" s="69"/>
      <c r="JJX564" s="107"/>
      <c r="JJY564" s="2"/>
      <c r="JJZ564" s="15"/>
      <c r="JKA564" s="15"/>
      <c r="JKB564" s="80"/>
      <c r="JKC564" s="52"/>
      <c r="JKD564" s="69"/>
      <c r="JKE564" s="69"/>
      <c r="JKF564" s="69"/>
      <c r="JKG564" s="107"/>
      <c r="JKH564" s="2"/>
      <c r="JKI564" s="15"/>
      <c r="JKJ564" s="15"/>
      <c r="JKK564" s="80"/>
      <c r="JKL564" s="52"/>
      <c r="JKM564" s="69"/>
      <c r="JKN564" s="69"/>
      <c r="JKO564" s="69"/>
      <c r="JKP564" s="107"/>
      <c r="JKQ564" s="2"/>
      <c r="JKR564" s="15"/>
      <c r="JKS564" s="15"/>
      <c r="JKT564" s="80"/>
      <c r="JKU564" s="52"/>
      <c r="JKV564" s="69"/>
      <c r="JKW564" s="69"/>
      <c r="JKX564" s="69"/>
      <c r="JKY564" s="107"/>
      <c r="JKZ564" s="2"/>
      <c r="JLA564" s="15"/>
      <c r="JLB564" s="15"/>
      <c r="JLC564" s="80"/>
      <c r="JLD564" s="52"/>
      <c r="JLE564" s="69"/>
      <c r="JLF564" s="69"/>
      <c r="JLG564" s="69"/>
      <c r="JLH564" s="107"/>
      <c r="JLI564" s="2"/>
      <c r="JLJ564" s="15"/>
      <c r="JLK564" s="15"/>
      <c r="JLL564" s="80"/>
      <c r="JLM564" s="52"/>
      <c r="JLN564" s="69"/>
      <c r="JLO564" s="69"/>
      <c r="JLP564" s="69"/>
      <c r="JLQ564" s="107"/>
      <c r="JLR564" s="2"/>
      <c r="JLS564" s="15"/>
      <c r="JLT564" s="15"/>
      <c r="JLU564" s="80"/>
      <c r="JLV564" s="52"/>
      <c r="JLW564" s="69"/>
      <c r="JLX564" s="69"/>
      <c r="JLY564" s="69"/>
      <c r="JLZ564" s="107"/>
      <c r="JMA564" s="2"/>
      <c r="JMB564" s="15"/>
      <c r="JMC564" s="15"/>
      <c r="JMD564" s="80"/>
      <c r="JME564" s="52"/>
      <c r="JMF564" s="69"/>
      <c r="JMG564" s="69"/>
      <c r="JMH564" s="69"/>
      <c r="JMI564" s="107"/>
      <c r="JMJ564" s="2"/>
      <c r="JMK564" s="15"/>
      <c r="JML564" s="15"/>
      <c r="JMM564" s="80"/>
      <c r="JMN564" s="52"/>
      <c r="JMO564" s="69"/>
      <c r="JMP564" s="69"/>
      <c r="JMQ564" s="69"/>
      <c r="JMR564" s="107"/>
      <c r="JMS564" s="2"/>
      <c r="JMT564" s="15"/>
      <c r="JMU564" s="15"/>
      <c r="JMV564" s="80"/>
      <c r="JMW564" s="52"/>
      <c r="JMX564" s="69"/>
      <c r="JMY564" s="69"/>
      <c r="JMZ564" s="69"/>
      <c r="JNA564" s="107"/>
      <c r="JNB564" s="2"/>
      <c r="JNC564" s="15"/>
      <c r="JND564" s="15"/>
      <c r="JNE564" s="80"/>
      <c r="JNF564" s="52"/>
      <c r="JNG564" s="69"/>
      <c r="JNH564" s="69"/>
      <c r="JNI564" s="69"/>
      <c r="JNJ564" s="107"/>
      <c r="JNK564" s="2"/>
      <c r="JNL564" s="15"/>
      <c r="JNM564" s="15"/>
      <c r="JNN564" s="80"/>
      <c r="JNO564" s="52"/>
      <c r="JNP564" s="69"/>
      <c r="JNQ564" s="69"/>
      <c r="JNR564" s="69"/>
      <c r="JNS564" s="107"/>
      <c r="JNT564" s="2"/>
      <c r="JNU564" s="15"/>
      <c r="JNV564" s="15"/>
      <c r="JNW564" s="80"/>
      <c r="JNX564" s="52"/>
      <c r="JNY564" s="69"/>
      <c r="JNZ564" s="69"/>
      <c r="JOA564" s="69"/>
      <c r="JOB564" s="107"/>
      <c r="JOC564" s="2"/>
      <c r="JOD564" s="15"/>
      <c r="JOE564" s="15"/>
      <c r="JOF564" s="80"/>
      <c r="JOG564" s="52"/>
      <c r="JOH564" s="69"/>
      <c r="JOI564" s="69"/>
      <c r="JOJ564" s="69"/>
      <c r="JOK564" s="107"/>
      <c r="JOL564" s="2"/>
      <c r="JOM564" s="15"/>
      <c r="JON564" s="15"/>
      <c r="JOO564" s="80"/>
      <c r="JOP564" s="52"/>
      <c r="JOQ564" s="69"/>
      <c r="JOR564" s="69"/>
      <c r="JOS564" s="69"/>
      <c r="JOT564" s="107"/>
      <c r="JOU564" s="2"/>
      <c r="JOV564" s="15"/>
      <c r="JOW564" s="15"/>
      <c r="JOX564" s="80"/>
      <c r="JOY564" s="52"/>
      <c r="JOZ564" s="69"/>
      <c r="JPA564" s="69"/>
      <c r="JPB564" s="69"/>
      <c r="JPC564" s="107"/>
      <c r="JPD564" s="2"/>
      <c r="JPE564" s="15"/>
      <c r="JPF564" s="15"/>
      <c r="JPG564" s="80"/>
      <c r="JPH564" s="52"/>
      <c r="JPI564" s="69"/>
      <c r="JPJ564" s="69"/>
      <c r="JPK564" s="69"/>
      <c r="JPL564" s="107"/>
      <c r="JPM564" s="2"/>
      <c r="JPN564" s="15"/>
      <c r="JPO564" s="15"/>
      <c r="JPP564" s="80"/>
      <c r="JPQ564" s="52"/>
      <c r="JPR564" s="69"/>
      <c r="JPS564" s="69"/>
      <c r="JPT564" s="69"/>
      <c r="JPU564" s="107"/>
      <c r="JPV564" s="2"/>
      <c r="JPW564" s="15"/>
      <c r="JPX564" s="15"/>
      <c r="JPY564" s="80"/>
      <c r="JPZ564" s="52"/>
      <c r="JQA564" s="69"/>
      <c r="JQB564" s="69"/>
      <c r="JQC564" s="69"/>
      <c r="JQD564" s="107"/>
      <c r="JQE564" s="2"/>
      <c r="JQF564" s="15"/>
      <c r="JQG564" s="15"/>
      <c r="JQH564" s="80"/>
      <c r="JQI564" s="52"/>
      <c r="JQJ564" s="69"/>
      <c r="JQK564" s="69"/>
      <c r="JQL564" s="69"/>
      <c r="JQM564" s="107"/>
      <c r="JQN564" s="2"/>
      <c r="JQO564" s="15"/>
      <c r="JQP564" s="15"/>
      <c r="JQQ564" s="80"/>
      <c r="JQR564" s="52"/>
      <c r="JQS564" s="69"/>
      <c r="JQT564" s="69"/>
      <c r="JQU564" s="69"/>
      <c r="JQV564" s="107"/>
      <c r="JQW564" s="2"/>
      <c r="JQX564" s="15"/>
      <c r="JQY564" s="15"/>
      <c r="JQZ564" s="80"/>
      <c r="JRA564" s="52"/>
      <c r="JRB564" s="69"/>
      <c r="JRC564" s="69"/>
      <c r="JRD564" s="69"/>
      <c r="JRE564" s="107"/>
      <c r="JRF564" s="2"/>
      <c r="JRG564" s="15"/>
      <c r="JRH564" s="15"/>
      <c r="JRI564" s="80"/>
      <c r="JRJ564" s="52"/>
      <c r="JRK564" s="69"/>
      <c r="JRL564" s="69"/>
      <c r="JRM564" s="69"/>
      <c r="JRN564" s="107"/>
      <c r="JRO564" s="2"/>
      <c r="JRP564" s="15"/>
      <c r="JRQ564" s="15"/>
      <c r="JRR564" s="80"/>
      <c r="JRS564" s="52"/>
      <c r="JRT564" s="69"/>
      <c r="JRU564" s="69"/>
      <c r="JRV564" s="69"/>
      <c r="JRW564" s="107"/>
      <c r="JRX564" s="2"/>
      <c r="JRY564" s="15"/>
      <c r="JRZ564" s="15"/>
      <c r="JSA564" s="80"/>
      <c r="JSB564" s="52"/>
      <c r="JSC564" s="69"/>
      <c r="JSD564" s="69"/>
      <c r="JSE564" s="69"/>
      <c r="JSF564" s="107"/>
      <c r="JSG564" s="2"/>
      <c r="JSH564" s="15"/>
      <c r="JSI564" s="15"/>
      <c r="JSJ564" s="80"/>
      <c r="JSK564" s="52"/>
      <c r="JSL564" s="69"/>
      <c r="JSM564" s="69"/>
      <c r="JSN564" s="69"/>
      <c r="JSO564" s="107"/>
      <c r="JSP564" s="2"/>
      <c r="JSQ564" s="15"/>
      <c r="JSR564" s="15"/>
      <c r="JSS564" s="80"/>
      <c r="JST564" s="52"/>
      <c r="JSU564" s="69"/>
      <c r="JSV564" s="69"/>
      <c r="JSW564" s="69"/>
      <c r="JSX564" s="107"/>
      <c r="JSY564" s="2"/>
      <c r="JSZ564" s="15"/>
      <c r="JTA564" s="15"/>
      <c r="JTB564" s="80"/>
      <c r="JTC564" s="52"/>
      <c r="JTD564" s="69"/>
      <c r="JTE564" s="69"/>
      <c r="JTF564" s="69"/>
      <c r="JTG564" s="107"/>
      <c r="JTH564" s="2"/>
      <c r="JTI564" s="15"/>
      <c r="JTJ564" s="15"/>
      <c r="JTK564" s="80"/>
      <c r="JTL564" s="52"/>
      <c r="JTM564" s="69"/>
      <c r="JTN564" s="69"/>
      <c r="JTO564" s="69"/>
      <c r="JTP564" s="107"/>
      <c r="JTQ564" s="2"/>
      <c r="JTR564" s="15"/>
      <c r="JTS564" s="15"/>
      <c r="JTT564" s="80"/>
      <c r="JTU564" s="52"/>
      <c r="JTV564" s="69"/>
      <c r="JTW564" s="69"/>
      <c r="JTX564" s="69"/>
      <c r="JTY564" s="107"/>
      <c r="JTZ564" s="2"/>
      <c r="JUA564" s="15"/>
      <c r="JUB564" s="15"/>
      <c r="JUC564" s="80"/>
      <c r="JUD564" s="52"/>
      <c r="JUE564" s="69"/>
      <c r="JUF564" s="69"/>
      <c r="JUG564" s="69"/>
      <c r="JUH564" s="107"/>
      <c r="JUI564" s="2"/>
      <c r="JUJ564" s="15"/>
      <c r="JUK564" s="15"/>
      <c r="JUL564" s="80"/>
      <c r="JUM564" s="52"/>
      <c r="JUN564" s="69"/>
      <c r="JUO564" s="69"/>
      <c r="JUP564" s="69"/>
      <c r="JUQ564" s="107"/>
      <c r="JUR564" s="2"/>
      <c r="JUS564" s="15"/>
      <c r="JUT564" s="15"/>
      <c r="JUU564" s="80"/>
      <c r="JUV564" s="52"/>
      <c r="JUW564" s="69"/>
      <c r="JUX564" s="69"/>
      <c r="JUY564" s="69"/>
      <c r="JUZ564" s="107"/>
      <c r="JVA564" s="2"/>
      <c r="JVB564" s="15"/>
      <c r="JVC564" s="15"/>
      <c r="JVD564" s="80"/>
      <c r="JVE564" s="52"/>
      <c r="JVF564" s="69"/>
      <c r="JVG564" s="69"/>
      <c r="JVH564" s="69"/>
      <c r="JVI564" s="107"/>
      <c r="JVJ564" s="2"/>
      <c r="JVK564" s="15"/>
      <c r="JVL564" s="15"/>
      <c r="JVM564" s="80"/>
      <c r="JVN564" s="52"/>
      <c r="JVO564" s="69"/>
      <c r="JVP564" s="69"/>
      <c r="JVQ564" s="69"/>
      <c r="JVR564" s="107"/>
      <c r="JVS564" s="2"/>
      <c r="JVT564" s="15"/>
      <c r="JVU564" s="15"/>
      <c r="JVV564" s="80"/>
      <c r="JVW564" s="52"/>
      <c r="JVX564" s="69"/>
      <c r="JVY564" s="69"/>
      <c r="JVZ564" s="69"/>
      <c r="JWA564" s="107"/>
      <c r="JWB564" s="2"/>
      <c r="JWC564" s="15"/>
      <c r="JWD564" s="15"/>
      <c r="JWE564" s="80"/>
      <c r="JWF564" s="52"/>
      <c r="JWG564" s="69"/>
      <c r="JWH564" s="69"/>
      <c r="JWI564" s="69"/>
      <c r="JWJ564" s="107"/>
      <c r="JWK564" s="2"/>
      <c r="JWL564" s="15"/>
      <c r="JWM564" s="15"/>
      <c r="JWN564" s="80"/>
      <c r="JWO564" s="52"/>
      <c r="JWP564" s="69"/>
      <c r="JWQ564" s="69"/>
      <c r="JWR564" s="69"/>
      <c r="JWS564" s="107"/>
      <c r="JWT564" s="2"/>
      <c r="JWU564" s="15"/>
      <c r="JWV564" s="15"/>
      <c r="JWW564" s="80"/>
      <c r="JWX564" s="52"/>
      <c r="JWY564" s="69"/>
      <c r="JWZ564" s="69"/>
      <c r="JXA564" s="69"/>
      <c r="JXB564" s="107"/>
      <c r="JXC564" s="2"/>
      <c r="JXD564" s="15"/>
      <c r="JXE564" s="15"/>
      <c r="JXF564" s="80"/>
      <c r="JXG564" s="52"/>
      <c r="JXH564" s="69"/>
      <c r="JXI564" s="69"/>
      <c r="JXJ564" s="69"/>
      <c r="JXK564" s="107"/>
      <c r="JXL564" s="2"/>
      <c r="JXM564" s="15"/>
      <c r="JXN564" s="15"/>
      <c r="JXO564" s="80"/>
      <c r="JXP564" s="52"/>
      <c r="JXQ564" s="69"/>
      <c r="JXR564" s="69"/>
      <c r="JXS564" s="69"/>
      <c r="JXT564" s="107"/>
      <c r="JXU564" s="2"/>
      <c r="JXV564" s="15"/>
      <c r="JXW564" s="15"/>
      <c r="JXX564" s="80"/>
      <c r="JXY564" s="52"/>
      <c r="JXZ564" s="69"/>
      <c r="JYA564" s="69"/>
      <c r="JYB564" s="69"/>
      <c r="JYC564" s="107"/>
      <c r="JYD564" s="2"/>
      <c r="JYE564" s="15"/>
      <c r="JYF564" s="15"/>
      <c r="JYG564" s="80"/>
      <c r="JYH564" s="52"/>
      <c r="JYI564" s="69"/>
      <c r="JYJ564" s="69"/>
      <c r="JYK564" s="69"/>
      <c r="JYL564" s="107"/>
      <c r="JYM564" s="2"/>
      <c r="JYN564" s="15"/>
      <c r="JYO564" s="15"/>
      <c r="JYP564" s="80"/>
      <c r="JYQ564" s="52"/>
      <c r="JYR564" s="69"/>
      <c r="JYS564" s="69"/>
      <c r="JYT564" s="69"/>
      <c r="JYU564" s="107"/>
      <c r="JYV564" s="2"/>
      <c r="JYW564" s="15"/>
      <c r="JYX564" s="15"/>
      <c r="JYY564" s="80"/>
      <c r="JYZ564" s="52"/>
      <c r="JZA564" s="69"/>
      <c r="JZB564" s="69"/>
      <c r="JZC564" s="69"/>
      <c r="JZD564" s="107"/>
      <c r="JZE564" s="2"/>
      <c r="JZF564" s="15"/>
      <c r="JZG564" s="15"/>
      <c r="JZH564" s="80"/>
      <c r="JZI564" s="52"/>
      <c r="JZJ564" s="69"/>
      <c r="JZK564" s="69"/>
      <c r="JZL564" s="69"/>
      <c r="JZM564" s="107"/>
      <c r="JZN564" s="2"/>
      <c r="JZO564" s="15"/>
      <c r="JZP564" s="15"/>
      <c r="JZQ564" s="80"/>
      <c r="JZR564" s="52"/>
      <c r="JZS564" s="69"/>
      <c r="JZT564" s="69"/>
      <c r="JZU564" s="69"/>
      <c r="JZV564" s="107"/>
      <c r="JZW564" s="2"/>
      <c r="JZX564" s="15"/>
      <c r="JZY564" s="15"/>
      <c r="JZZ564" s="80"/>
      <c r="KAA564" s="52"/>
      <c r="KAB564" s="69"/>
      <c r="KAC564" s="69"/>
      <c r="KAD564" s="69"/>
      <c r="KAE564" s="107"/>
      <c r="KAF564" s="2"/>
      <c r="KAG564" s="15"/>
      <c r="KAH564" s="15"/>
      <c r="KAI564" s="80"/>
      <c r="KAJ564" s="52"/>
      <c r="KAK564" s="69"/>
      <c r="KAL564" s="69"/>
      <c r="KAM564" s="69"/>
      <c r="KAN564" s="107"/>
      <c r="KAO564" s="2"/>
      <c r="KAP564" s="15"/>
      <c r="KAQ564" s="15"/>
      <c r="KAR564" s="80"/>
      <c r="KAS564" s="52"/>
      <c r="KAT564" s="69"/>
      <c r="KAU564" s="69"/>
      <c r="KAV564" s="69"/>
      <c r="KAW564" s="107"/>
      <c r="KAX564" s="2"/>
      <c r="KAY564" s="15"/>
      <c r="KAZ564" s="15"/>
      <c r="KBA564" s="80"/>
      <c r="KBB564" s="52"/>
      <c r="KBC564" s="69"/>
      <c r="KBD564" s="69"/>
      <c r="KBE564" s="69"/>
      <c r="KBF564" s="107"/>
      <c r="KBG564" s="2"/>
      <c r="KBH564" s="15"/>
      <c r="KBI564" s="15"/>
      <c r="KBJ564" s="80"/>
      <c r="KBK564" s="52"/>
      <c r="KBL564" s="69"/>
      <c r="KBM564" s="69"/>
      <c r="KBN564" s="69"/>
      <c r="KBO564" s="107"/>
      <c r="KBP564" s="2"/>
      <c r="KBQ564" s="15"/>
      <c r="KBR564" s="15"/>
      <c r="KBS564" s="80"/>
      <c r="KBT564" s="52"/>
      <c r="KBU564" s="69"/>
      <c r="KBV564" s="69"/>
      <c r="KBW564" s="69"/>
      <c r="KBX564" s="107"/>
      <c r="KBY564" s="2"/>
      <c r="KBZ564" s="15"/>
      <c r="KCA564" s="15"/>
      <c r="KCB564" s="80"/>
      <c r="KCC564" s="52"/>
      <c r="KCD564" s="69"/>
      <c r="KCE564" s="69"/>
      <c r="KCF564" s="69"/>
      <c r="KCG564" s="107"/>
      <c r="KCH564" s="2"/>
      <c r="KCI564" s="15"/>
      <c r="KCJ564" s="15"/>
      <c r="KCK564" s="80"/>
      <c r="KCL564" s="52"/>
      <c r="KCM564" s="69"/>
      <c r="KCN564" s="69"/>
      <c r="KCO564" s="69"/>
      <c r="KCP564" s="107"/>
      <c r="KCQ564" s="2"/>
      <c r="KCR564" s="15"/>
      <c r="KCS564" s="15"/>
      <c r="KCT564" s="80"/>
      <c r="KCU564" s="52"/>
      <c r="KCV564" s="69"/>
      <c r="KCW564" s="69"/>
      <c r="KCX564" s="69"/>
      <c r="KCY564" s="107"/>
      <c r="KCZ564" s="2"/>
      <c r="KDA564" s="15"/>
      <c r="KDB564" s="15"/>
      <c r="KDC564" s="80"/>
      <c r="KDD564" s="52"/>
      <c r="KDE564" s="69"/>
      <c r="KDF564" s="69"/>
      <c r="KDG564" s="69"/>
      <c r="KDH564" s="107"/>
      <c r="KDI564" s="2"/>
      <c r="KDJ564" s="15"/>
      <c r="KDK564" s="15"/>
      <c r="KDL564" s="80"/>
      <c r="KDM564" s="52"/>
      <c r="KDN564" s="69"/>
      <c r="KDO564" s="69"/>
      <c r="KDP564" s="69"/>
      <c r="KDQ564" s="107"/>
      <c r="KDR564" s="2"/>
      <c r="KDS564" s="15"/>
      <c r="KDT564" s="15"/>
      <c r="KDU564" s="80"/>
      <c r="KDV564" s="52"/>
      <c r="KDW564" s="69"/>
      <c r="KDX564" s="69"/>
      <c r="KDY564" s="69"/>
      <c r="KDZ564" s="107"/>
      <c r="KEA564" s="2"/>
      <c r="KEB564" s="15"/>
      <c r="KEC564" s="15"/>
      <c r="KED564" s="80"/>
      <c r="KEE564" s="52"/>
      <c r="KEF564" s="69"/>
      <c r="KEG564" s="69"/>
      <c r="KEH564" s="69"/>
      <c r="KEI564" s="107"/>
      <c r="KEJ564" s="2"/>
      <c r="KEK564" s="15"/>
      <c r="KEL564" s="15"/>
      <c r="KEM564" s="80"/>
      <c r="KEN564" s="52"/>
      <c r="KEO564" s="69"/>
      <c r="KEP564" s="69"/>
      <c r="KEQ564" s="69"/>
      <c r="KER564" s="107"/>
      <c r="KES564" s="2"/>
      <c r="KET564" s="15"/>
      <c r="KEU564" s="15"/>
      <c r="KEV564" s="80"/>
      <c r="KEW564" s="52"/>
      <c r="KEX564" s="69"/>
      <c r="KEY564" s="69"/>
      <c r="KEZ564" s="69"/>
      <c r="KFA564" s="107"/>
      <c r="KFB564" s="2"/>
      <c r="KFC564" s="15"/>
      <c r="KFD564" s="15"/>
      <c r="KFE564" s="80"/>
      <c r="KFF564" s="52"/>
      <c r="KFG564" s="69"/>
      <c r="KFH564" s="69"/>
      <c r="KFI564" s="69"/>
      <c r="KFJ564" s="107"/>
      <c r="KFK564" s="2"/>
      <c r="KFL564" s="15"/>
      <c r="KFM564" s="15"/>
      <c r="KFN564" s="80"/>
      <c r="KFO564" s="52"/>
      <c r="KFP564" s="69"/>
      <c r="KFQ564" s="69"/>
      <c r="KFR564" s="69"/>
      <c r="KFS564" s="107"/>
      <c r="KFT564" s="2"/>
      <c r="KFU564" s="15"/>
      <c r="KFV564" s="15"/>
      <c r="KFW564" s="80"/>
      <c r="KFX564" s="52"/>
      <c r="KFY564" s="69"/>
      <c r="KFZ564" s="69"/>
      <c r="KGA564" s="69"/>
      <c r="KGB564" s="107"/>
      <c r="KGC564" s="2"/>
      <c r="KGD564" s="15"/>
      <c r="KGE564" s="15"/>
      <c r="KGF564" s="80"/>
      <c r="KGG564" s="52"/>
      <c r="KGH564" s="69"/>
      <c r="KGI564" s="69"/>
      <c r="KGJ564" s="69"/>
      <c r="KGK564" s="107"/>
      <c r="KGL564" s="2"/>
      <c r="KGM564" s="15"/>
      <c r="KGN564" s="15"/>
      <c r="KGO564" s="80"/>
      <c r="KGP564" s="52"/>
      <c r="KGQ564" s="69"/>
      <c r="KGR564" s="69"/>
      <c r="KGS564" s="69"/>
      <c r="KGT564" s="107"/>
      <c r="KGU564" s="2"/>
      <c r="KGV564" s="15"/>
      <c r="KGW564" s="15"/>
      <c r="KGX564" s="80"/>
      <c r="KGY564" s="52"/>
      <c r="KGZ564" s="69"/>
      <c r="KHA564" s="69"/>
      <c r="KHB564" s="69"/>
      <c r="KHC564" s="107"/>
      <c r="KHD564" s="2"/>
      <c r="KHE564" s="15"/>
      <c r="KHF564" s="15"/>
      <c r="KHG564" s="80"/>
      <c r="KHH564" s="52"/>
      <c r="KHI564" s="69"/>
      <c r="KHJ564" s="69"/>
      <c r="KHK564" s="69"/>
      <c r="KHL564" s="107"/>
      <c r="KHM564" s="2"/>
      <c r="KHN564" s="15"/>
      <c r="KHO564" s="15"/>
      <c r="KHP564" s="80"/>
      <c r="KHQ564" s="52"/>
      <c r="KHR564" s="69"/>
      <c r="KHS564" s="69"/>
      <c r="KHT564" s="69"/>
      <c r="KHU564" s="107"/>
      <c r="KHV564" s="2"/>
      <c r="KHW564" s="15"/>
      <c r="KHX564" s="15"/>
      <c r="KHY564" s="80"/>
      <c r="KHZ564" s="52"/>
      <c r="KIA564" s="69"/>
      <c r="KIB564" s="69"/>
      <c r="KIC564" s="69"/>
      <c r="KID564" s="107"/>
      <c r="KIE564" s="2"/>
      <c r="KIF564" s="15"/>
      <c r="KIG564" s="15"/>
      <c r="KIH564" s="80"/>
      <c r="KII564" s="52"/>
      <c r="KIJ564" s="69"/>
      <c r="KIK564" s="69"/>
      <c r="KIL564" s="69"/>
      <c r="KIM564" s="107"/>
      <c r="KIN564" s="2"/>
      <c r="KIO564" s="15"/>
      <c r="KIP564" s="15"/>
      <c r="KIQ564" s="80"/>
      <c r="KIR564" s="52"/>
      <c r="KIS564" s="69"/>
      <c r="KIT564" s="69"/>
      <c r="KIU564" s="69"/>
      <c r="KIV564" s="107"/>
      <c r="KIW564" s="2"/>
      <c r="KIX564" s="15"/>
      <c r="KIY564" s="15"/>
      <c r="KIZ564" s="80"/>
      <c r="KJA564" s="52"/>
      <c r="KJB564" s="69"/>
      <c r="KJC564" s="69"/>
      <c r="KJD564" s="69"/>
      <c r="KJE564" s="107"/>
      <c r="KJF564" s="2"/>
      <c r="KJG564" s="15"/>
      <c r="KJH564" s="15"/>
      <c r="KJI564" s="80"/>
      <c r="KJJ564" s="52"/>
      <c r="KJK564" s="69"/>
      <c r="KJL564" s="69"/>
      <c r="KJM564" s="69"/>
      <c r="KJN564" s="107"/>
      <c r="KJO564" s="2"/>
      <c r="KJP564" s="15"/>
      <c r="KJQ564" s="15"/>
      <c r="KJR564" s="80"/>
      <c r="KJS564" s="52"/>
      <c r="KJT564" s="69"/>
      <c r="KJU564" s="69"/>
      <c r="KJV564" s="69"/>
      <c r="KJW564" s="107"/>
      <c r="KJX564" s="2"/>
      <c r="KJY564" s="15"/>
      <c r="KJZ564" s="15"/>
      <c r="KKA564" s="80"/>
      <c r="KKB564" s="52"/>
      <c r="KKC564" s="69"/>
      <c r="KKD564" s="69"/>
      <c r="KKE564" s="69"/>
      <c r="KKF564" s="107"/>
      <c r="KKG564" s="2"/>
      <c r="KKH564" s="15"/>
      <c r="KKI564" s="15"/>
      <c r="KKJ564" s="80"/>
      <c r="KKK564" s="52"/>
      <c r="KKL564" s="69"/>
      <c r="KKM564" s="69"/>
      <c r="KKN564" s="69"/>
      <c r="KKO564" s="107"/>
      <c r="KKP564" s="2"/>
      <c r="KKQ564" s="15"/>
      <c r="KKR564" s="15"/>
      <c r="KKS564" s="80"/>
      <c r="KKT564" s="52"/>
      <c r="KKU564" s="69"/>
      <c r="KKV564" s="69"/>
      <c r="KKW564" s="69"/>
      <c r="KKX564" s="107"/>
      <c r="KKY564" s="2"/>
      <c r="KKZ564" s="15"/>
      <c r="KLA564" s="15"/>
      <c r="KLB564" s="80"/>
      <c r="KLC564" s="52"/>
      <c r="KLD564" s="69"/>
      <c r="KLE564" s="69"/>
      <c r="KLF564" s="69"/>
      <c r="KLG564" s="107"/>
      <c r="KLH564" s="2"/>
      <c r="KLI564" s="15"/>
      <c r="KLJ564" s="15"/>
      <c r="KLK564" s="80"/>
      <c r="KLL564" s="52"/>
      <c r="KLM564" s="69"/>
      <c r="KLN564" s="69"/>
      <c r="KLO564" s="69"/>
      <c r="KLP564" s="107"/>
      <c r="KLQ564" s="2"/>
      <c r="KLR564" s="15"/>
      <c r="KLS564" s="15"/>
      <c r="KLT564" s="80"/>
      <c r="KLU564" s="52"/>
      <c r="KLV564" s="69"/>
      <c r="KLW564" s="69"/>
      <c r="KLX564" s="69"/>
      <c r="KLY564" s="107"/>
      <c r="KLZ564" s="2"/>
      <c r="KMA564" s="15"/>
      <c r="KMB564" s="15"/>
      <c r="KMC564" s="80"/>
      <c r="KMD564" s="52"/>
      <c r="KME564" s="69"/>
      <c r="KMF564" s="69"/>
      <c r="KMG564" s="69"/>
      <c r="KMH564" s="107"/>
      <c r="KMI564" s="2"/>
      <c r="KMJ564" s="15"/>
      <c r="KMK564" s="15"/>
      <c r="KML564" s="80"/>
      <c r="KMM564" s="52"/>
      <c r="KMN564" s="69"/>
      <c r="KMO564" s="69"/>
      <c r="KMP564" s="69"/>
      <c r="KMQ564" s="107"/>
      <c r="KMR564" s="2"/>
      <c r="KMS564" s="15"/>
      <c r="KMT564" s="15"/>
      <c r="KMU564" s="80"/>
      <c r="KMV564" s="52"/>
      <c r="KMW564" s="69"/>
      <c r="KMX564" s="69"/>
      <c r="KMY564" s="69"/>
      <c r="KMZ564" s="107"/>
      <c r="KNA564" s="2"/>
      <c r="KNB564" s="15"/>
      <c r="KNC564" s="15"/>
      <c r="KND564" s="80"/>
      <c r="KNE564" s="52"/>
      <c r="KNF564" s="69"/>
      <c r="KNG564" s="69"/>
      <c r="KNH564" s="69"/>
      <c r="KNI564" s="107"/>
      <c r="KNJ564" s="2"/>
      <c r="KNK564" s="15"/>
      <c r="KNL564" s="15"/>
      <c r="KNM564" s="80"/>
      <c r="KNN564" s="52"/>
      <c r="KNO564" s="69"/>
      <c r="KNP564" s="69"/>
      <c r="KNQ564" s="69"/>
      <c r="KNR564" s="107"/>
      <c r="KNS564" s="2"/>
      <c r="KNT564" s="15"/>
      <c r="KNU564" s="15"/>
      <c r="KNV564" s="80"/>
      <c r="KNW564" s="52"/>
      <c r="KNX564" s="69"/>
      <c r="KNY564" s="69"/>
      <c r="KNZ564" s="69"/>
      <c r="KOA564" s="107"/>
      <c r="KOB564" s="2"/>
      <c r="KOC564" s="15"/>
      <c r="KOD564" s="15"/>
      <c r="KOE564" s="80"/>
      <c r="KOF564" s="52"/>
      <c r="KOG564" s="69"/>
      <c r="KOH564" s="69"/>
      <c r="KOI564" s="69"/>
      <c r="KOJ564" s="107"/>
      <c r="KOK564" s="2"/>
      <c r="KOL564" s="15"/>
      <c r="KOM564" s="15"/>
      <c r="KON564" s="80"/>
      <c r="KOO564" s="52"/>
      <c r="KOP564" s="69"/>
      <c r="KOQ564" s="69"/>
      <c r="KOR564" s="69"/>
      <c r="KOS564" s="107"/>
      <c r="KOT564" s="2"/>
      <c r="KOU564" s="15"/>
      <c r="KOV564" s="15"/>
      <c r="KOW564" s="80"/>
      <c r="KOX564" s="52"/>
      <c r="KOY564" s="69"/>
      <c r="KOZ564" s="69"/>
      <c r="KPA564" s="69"/>
      <c r="KPB564" s="107"/>
      <c r="KPC564" s="2"/>
      <c r="KPD564" s="15"/>
      <c r="KPE564" s="15"/>
      <c r="KPF564" s="80"/>
      <c r="KPG564" s="52"/>
      <c r="KPH564" s="69"/>
      <c r="KPI564" s="69"/>
      <c r="KPJ564" s="69"/>
      <c r="KPK564" s="107"/>
      <c r="KPL564" s="2"/>
      <c r="KPM564" s="15"/>
      <c r="KPN564" s="15"/>
      <c r="KPO564" s="80"/>
      <c r="KPP564" s="52"/>
      <c r="KPQ564" s="69"/>
      <c r="KPR564" s="69"/>
      <c r="KPS564" s="69"/>
      <c r="KPT564" s="107"/>
      <c r="KPU564" s="2"/>
      <c r="KPV564" s="15"/>
      <c r="KPW564" s="15"/>
      <c r="KPX564" s="80"/>
      <c r="KPY564" s="52"/>
      <c r="KPZ564" s="69"/>
      <c r="KQA564" s="69"/>
      <c r="KQB564" s="69"/>
      <c r="KQC564" s="107"/>
      <c r="KQD564" s="2"/>
      <c r="KQE564" s="15"/>
      <c r="KQF564" s="15"/>
      <c r="KQG564" s="80"/>
      <c r="KQH564" s="52"/>
      <c r="KQI564" s="69"/>
      <c r="KQJ564" s="69"/>
      <c r="KQK564" s="69"/>
      <c r="KQL564" s="107"/>
      <c r="KQM564" s="2"/>
      <c r="KQN564" s="15"/>
      <c r="KQO564" s="15"/>
      <c r="KQP564" s="80"/>
      <c r="KQQ564" s="52"/>
      <c r="KQR564" s="69"/>
      <c r="KQS564" s="69"/>
      <c r="KQT564" s="69"/>
      <c r="KQU564" s="107"/>
      <c r="KQV564" s="2"/>
      <c r="KQW564" s="15"/>
      <c r="KQX564" s="15"/>
      <c r="KQY564" s="80"/>
      <c r="KQZ564" s="52"/>
      <c r="KRA564" s="69"/>
      <c r="KRB564" s="69"/>
      <c r="KRC564" s="69"/>
      <c r="KRD564" s="107"/>
      <c r="KRE564" s="2"/>
      <c r="KRF564" s="15"/>
      <c r="KRG564" s="15"/>
      <c r="KRH564" s="80"/>
      <c r="KRI564" s="52"/>
      <c r="KRJ564" s="69"/>
      <c r="KRK564" s="69"/>
      <c r="KRL564" s="69"/>
      <c r="KRM564" s="107"/>
      <c r="KRN564" s="2"/>
      <c r="KRO564" s="15"/>
      <c r="KRP564" s="15"/>
      <c r="KRQ564" s="80"/>
      <c r="KRR564" s="52"/>
      <c r="KRS564" s="69"/>
      <c r="KRT564" s="69"/>
      <c r="KRU564" s="69"/>
      <c r="KRV564" s="107"/>
      <c r="KRW564" s="2"/>
      <c r="KRX564" s="15"/>
      <c r="KRY564" s="15"/>
      <c r="KRZ564" s="80"/>
      <c r="KSA564" s="52"/>
      <c r="KSB564" s="69"/>
      <c r="KSC564" s="69"/>
      <c r="KSD564" s="69"/>
      <c r="KSE564" s="107"/>
      <c r="KSF564" s="2"/>
      <c r="KSG564" s="15"/>
      <c r="KSH564" s="15"/>
      <c r="KSI564" s="80"/>
      <c r="KSJ564" s="52"/>
      <c r="KSK564" s="69"/>
      <c r="KSL564" s="69"/>
      <c r="KSM564" s="69"/>
      <c r="KSN564" s="107"/>
      <c r="KSO564" s="2"/>
      <c r="KSP564" s="15"/>
      <c r="KSQ564" s="15"/>
      <c r="KSR564" s="80"/>
      <c r="KSS564" s="52"/>
      <c r="KST564" s="69"/>
      <c r="KSU564" s="69"/>
      <c r="KSV564" s="69"/>
      <c r="KSW564" s="107"/>
      <c r="KSX564" s="2"/>
      <c r="KSY564" s="15"/>
      <c r="KSZ564" s="15"/>
      <c r="KTA564" s="80"/>
      <c r="KTB564" s="52"/>
      <c r="KTC564" s="69"/>
      <c r="KTD564" s="69"/>
      <c r="KTE564" s="69"/>
      <c r="KTF564" s="107"/>
      <c r="KTG564" s="2"/>
      <c r="KTH564" s="15"/>
      <c r="KTI564" s="15"/>
      <c r="KTJ564" s="80"/>
      <c r="KTK564" s="52"/>
      <c r="KTL564" s="69"/>
      <c r="KTM564" s="69"/>
      <c r="KTN564" s="69"/>
      <c r="KTO564" s="107"/>
      <c r="KTP564" s="2"/>
      <c r="KTQ564" s="15"/>
      <c r="KTR564" s="15"/>
      <c r="KTS564" s="80"/>
      <c r="KTT564" s="52"/>
      <c r="KTU564" s="69"/>
      <c r="KTV564" s="69"/>
      <c r="KTW564" s="69"/>
      <c r="KTX564" s="107"/>
      <c r="KTY564" s="2"/>
      <c r="KTZ564" s="15"/>
      <c r="KUA564" s="15"/>
      <c r="KUB564" s="80"/>
      <c r="KUC564" s="52"/>
      <c r="KUD564" s="69"/>
      <c r="KUE564" s="69"/>
      <c r="KUF564" s="69"/>
      <c r="KUG564" s="107"/>
      <c r="KUH564" s="2"/>
      <c r="KUI564" s="15"/>
      <c r="KUJ564" s="15"/>
      <c r="KUK564" s="80"/>
      <c r="KUL564" s="52"/>
      <c r="KUM564" s="69"/>
      <c r="KUN564" s="69"/>
      <c r="KUO564" s="69"/>
      <c r="KUP564" s="107"/>
      <c r="KUQ564" s="2"/>
      <c r="KUR564" s="15"/>
      <c r="KUS564" s="15"/>
      <c r="KUT564" s="80"/>
      <c r="KUU564" s="52"/>
      <c r="KUV564" s="69"/>
      <c r="KUW564" s="69"/>
      <c r="KUX564" s="69"/>
      <c r="KUY564" s="107"/>
      <c r="KUZ564" s="2"/>
      <c r="KVA564" s="15"/>
      <c r="KVB564" s="15"/>
      <c r="KVC564" s="80"/>
      <c r="KVD564" s="52"/>
      <c r="KVE564" s="69"/>
      <c r="KVF564" s="69"/>
      <c r="KVG564" s="69"/>
      <c r="KVH564" s="107"/>
      <c r="KVI564" s="2"/>
      <c r="KVJ564" s="15"/>
      <c r="KVK564" s="15"/>
      <c r="KVL564" s="80"/>
      <c r="KVM564" s="52"/>
      <c r="KVN564" s="69"/>
      <c r="KVO564" s="69"/>
      <c r="KVP564" s="69"/>
      <c r="KVQ564" s="107"/>
      <c r="KVR564" s="2"/>
      <c r="KVS564" s="15"/>
      <c r="KVT564" s="15"/>
      <c r="KVU564" s="80"/>
      <c r="KVV564" s="52"/>
      <c r="KVW564" s="69"/>
      <c r="KVX564" s="69"/>
      <c r="KVY564" s="69"/>
      <c r="KVZ564" s="107"/>
      <c r="KWA564" s="2"/>
      <c r="KWB564" s="15"/>
      <c r="KWC564" s="15"/>
      <c r="KWD564" s="80"/>
      <c r="KWE564" s="52"/>
      <c r="KWF564" s="69"/>
      <c r="KWG564" s="69"/>
      <c r="KWH564" s="69"/>
      <c r="KWI564" s="107"/>
      <c r="KWJ564" s="2"/>
      <c r="KWK564" s="15"/>
      <c r="KWL564" s="15"/>
      <c r="KWM564" s="80"/>
      <c r="KWN564" s="52"/>
      <c r="KWO564" s="69"/>
      <c r="KWP564" s="69"/>
      <c r="KWQ564" s="69"/>
      <c r="KWR564" s="107"/>
      <c r="KWS564" s="2"/>
      <c r="KWT564" s="15"/>
      <c r="KWU564" s="15"/>
      <c r="KWV564" s="80"/>
      <c r="KWW564" s="52"/>
      <c r="KWX564" s="69"/>
      <c r="KWY564" s="69"/>
      <c r="KWZ564" s="69"/>
      <c r="KXA564" s="107"/>
      <c r="KXB564" s="2"/>
      <c r="KXC564" s="15"/>
      <c r="KXD564" s="15"/>
      <c r="KXE564" s="80"/>
      <c r="KXF564" s="52"/>
      <c r="KXG564" s="69"/>
      <c r="KXH564" s="69"/>
      <c r="KXI564" s="69"/>
      <c r="KXJ564" s="107"/>
      <c r="KXK564" s="2"/>
      <c r="KXL564" s="15"/>
      <c r="KXM564" s="15"/>
      <c r="KXN564" s="80"/>
      <c r="KXO564" s="52"/>
      <c r="KXP564" s="69"/>
      <c r="KXQ564" s="69"/>
      <c r="KXR564" s="69"/>
      <c r="KXS564" s="107"/>
      <c r="KXT564" s="2"/>
      <c r="KXU564" s="15"/>
      <c r="KXV564" s="15"/>
      <c r="KXW564" s="80"/>
      <c r="KXX564" s="52"/>
      <c r="KXY564" s="69"/>
      <c r="KXZ564" s="69"/>
      <c r="KYA564" s="69"/>
      <c r="KYB564" s="107"/>
      <c r="KYC564" s="2"/>
      <c r="KYD564" s="15"/>
      <c r="KYE564" s="15"/>
      <c r="KYF564" s="80"/>
      <c r="KYG564" s="52"/>
      <c r="KYH564" s="69"/>
      <c r="KYI564" s="69"/>
      <c r="KYJ564" s="69"/>
      <c r="KYK564" s="107"/>
      <c r="KYL564" s="2"/>
      <c r="KYM564" s="15"/>
      <c r="KYN564" s="15"/>
      <c r="KYO564" s="80"/>
      <c r="KYP564" s="52"/>
      <c r="KYQ564" s="69"/>
      <c r="KYR564" s="69"/>
      <c r="KYS564" s="69"/>
      <c r="KYT564" s="107"/>
      <c r="KYU564" s="2"/>
      <c r="KYV564" s="15"/>
      <c r="KYW564" s="15"/>
      <c r="KYX564" s="80"/>
      <c r="KYY564" s="52"/>
      <c r="KYZ564" s="69"/>
      <c r="KZA564" s="69"/>
      <c r="KZB564" s="69"/>
      <c r="KZC564" s="107"/>
      <c r="KZD564" s="2"/>
      <c r="KZE564" s="15"/>
      <c r="KZF564" s="15"/>
      <c r="KZG564" s="80"/>
      <c r="KZH564" s="52"/>
      <c r="KZI564" s="69"/>
      <c r="KZJ564" s="69"/>
      <c r="KZK564" s="69"/>
      <c r="KZL564" s="107"/>
      <c r="KZM564" s="2"/>
      <c r="KZN564" s="15"/>
      <c r="KZO564" s="15"/>
      <c r="KZP564" s="80"/>
      <c r="KZQ564" s="52"/>
      <c r="KZR564" s="69"/>
      <c r="KZS564" s="69"/>
      <c r="KZT564" s="69"/>
      <c r="KZU564" s="107"/>
      <c r="KZV564" s="2"/>
      <c r="KZW564" s="15"/>
      <c r="KZX564" s="15"/>
      <c r="KZY564" s="80"/>
      <c r="KZZ564" s="52"/>
      <c r="LAA564" s="69"/>
      <c r="LAB564" s="69"/>
      <c r="LAC564" s="69"/>
      <c r="LAD564" s="107"/>
      <c r="LAE564" s="2"/>
      <c r="LAF564" s="15"/>
      <c r="LAG564" s="15"/>
      <c r="LAH564" s="80"/>
      <c r="LAI564" s="52"/>
      <c r="LAJ564" s="69"/>
      <c r="LAK564" s="69"/>
      <c r="LAL564" s="69"/>
      <c r="LAM564" s="107"/>
      <c r="LAN564" s="2"/>
      <c r="LAO564" s="15"/>
      <c r="LAP564" s="15"/>
      <c r="LAQ564" s="80"/>
      <c r="LAR564" s="52"/>
      <c r="LAS564" s="69"/>
      <c r="LAT564" s="69"/>
      <c r="LAU564" s="69"/>
      <c r="LAV564" s="107"/>
      <c r="LAW564" s="2"/>
      <c r="LAX564" s="15"/>
      <c r="LAY564" s="15"/>
      <c r="LAZ564" s="80"/>
      <c r="LBA564" s="52"/>
      <c r="LBB564" s="69"/>
      <c r="LBC564" s="69"/>
      <c r="LBD564" s="69"/>
      <c r="LBE564" s="107"/>
      <c r="LBF564" s="2"/>
      <c r="LBG564" s="15"/>
      <c r="LBH564" s="15"/>
      <c r="LBI564" s="80"/>
      <c r="LBJ564" s="52"/>
      <c r="LBK564" s="69"/>
      <c r="LBL564" s="69"/>
      <c r="LBM564" s="69"/>
      <c r="LBN564" s="107"/>
      <c r="LBO564" s="2"/>
      <c r="LBP564" s="15"/>
      <c r="LBQ564" s="15"/>
      <c r="LBR564" s="80"/>
      <c r="LBS564" s="52"/>
      <c r="LBT564" s="69"/>
      <c r="LBU564" s="69"/>
      <c r="LBV564" s="69"/>
      <c r="LBW564" s="107"/>
      <c r="LBX564" s="2"/>
      <c r="LBY564" s="15"/>
      <c r="LBZ564" s="15"/>
      <c r="LCA564" s="80"/>
      <c r="LCB564" s="52"/>
      <c r="LCC564" s="69"/>
      <c r="LCD564" s="69"/>
      <c r="LCE564" s="69"/>
      <c r="LCF564" s="107"/>
      <c r="LCG564" s="2"/>
      <c r="LCH564" s="15"/>
      <c r="LCI564" s="15"/>
      <c r="LCJ564" s="80"/>
      <c r="LCK564" s="52"/>
      <c r="LCL564" s="69"/>
      <c r="LCM564" s="69"/>
      <c r="LCN564" s="69"/>
      <c r="LCO564" s="107"/>
      <c r="LCP564" s="2"/>
      <c r="LCQ564" s="15"/>
      <c r="LCR564" s="15"/>
      <c r="LCS564" s="80"/>
      <c r="LCT564" s="52"/>
      <c r="LCU564" s="69"/>
      <c r="LCV564" s="69"/>
      <c r="LCW564" s="69"/>
      <c r="LCX564" s="107"/>
      <c r="LCY564" s="2"/>
      <c r="LCZ564" s="15"/>
      <c r="LDA564" s="15"/>
      <c r="LDB564" s="80"/>
      <c r="LDC564" s="52"/>
      <c r="LDD564" s="69"/>
      <c r="LDE564" s="69"/>
      <c r="LDF564" s="69"/>
      <c r="LDG564" s="107"/>
      <c r="LDH564" s="2"/>
      <c r="LDI564" s="15"/>
      <c r="LDJ564" s="15"/>
      <c r="LDK564" s="80"/>
      <c r="LDL564" s="52"/>
      <c r="LDM564" s="69"/>
      <c r="LDN564" s="69"/>
      <c r="LDO564" s="69"/>
      <c r="LDP564" s="107"/>
      <c r="LDQ564" s="2"/>
      <c r="LDR564" s="15"/>
      <c r="LDS564" s="15"/>
      <c r="LDT564" s="80"/>
      <c r="LDU564" s="52"/>
      <c r="LDV564" s="69"/>
      <c r="LDW564" s="69"/>
      <c r="LDX564" s="69"/>
      <c r="LDY564" s="107"/>
      <c r="LDZ564" s="2"/>
      <c r="LEA564" s="15"/>
      <c r="LEB564" s="15"/>
      <c r="LEC564" s="80"/>
      <c r="LED564" s="52"/>
      <c r="LEE564" s="69"/>
      <c r="LEF564" s="69"/>
      <c r="LEG564" s="69"/>
      <c r="LEH564" s="107"/>
      <c r="LEI564" s="2"/>
      <c r="LEJ564" s="15"/>
      <c r="LEK564" s="15"/>
      <c r="LEL564" s="80"/>
      <c r="LEM564" s="52"/>
      <c r="LEN564" s="69"/>
      <c r="LEO564" s="69"/>
      <c r="LEP564" s="69"/>
      <c r="LEQ564" s="107"/>
      <c r="LER564" s="2"/>
      <c r="LES564" s="15"/>
      <c r="LET564" s="15"/>
      <c r="LEU564" s="80"/>
      <c r="LEV564" s="52"/>
      <c r="LEW564" s="69"/>
      <c r="LEX564" s="69"/>
      <c r="LEY564" s="69"/>
      <c r="LEZ564" s="107"/>
      <c r="LFA564" s="2"/>
      <c r="LFB564" s="15"/>
      <c r="LFC564" s="15"/>
      <c r="LFD564" s="80"/>
      <c r="LFE564" s="52"/>
      <c r="LFF564" s="69"/>
      <c r="LFG564" s="69"/>
      <c r="LFH564" s="69"/>
      <c r="LFI564" s="107"/>
      <c r="LFJ564" s="2"/>
      <c r="LFK564" s="15"/>
      <c r="LFL564" s="15"/>
      <c r="LFM564" s="80"/>
      <c r="LFN564" s="52"/>
      <c r="LFO564" s="69"/>
      <c r="LFP564" s="69"/>
      <c r="LFQ564" s="69"/>
      <c r="LFR564" s="107"/>
      <c r="LFS564" s="2"/>
      <c r="LFT564" s="15"/>
      <c r="LFU564" s="15"/>
      <c r="LFV564" s="80"/>
      <c r="LFW564" s="52"/>
      <c r="LFX564" s="69"/>
      <c r="LFY564" s="69"/>
      <c r="LFZ564" s="69"/>
      <c r="LGA564" s="107"/>
      <c r="LGB564" s="2"/>
      <c r="LGC564" s="15"/>
      <c r="LGD564" s="15"/>
      <c r="LGE564" s="80"/>
      <c r="LGF564" s="52"/>
      <c r="LGG564" s="69"/>
      <c r="LGH564" s="69"/>
      <c r="LGI564" s="69"/>
      <c r="LGJ564" s="107"/>
      <c r="LGK564" s="2"/>
      <c r="LGL564" s="15"/>
      <c r="LGM564" s="15"/>
      <c r="LGN564" s="80"/>
      <c r="LGO564" s="52"/>
      <c r="LGP564" s="69"/>
      <c r="LGQ564" s="69"/>
      <c r="LGR564" s="69"/>
      <c r="LGS564" s="107"/>
      <c r="LGT564" s="2"/>
      <c r="LGU564" s="15"/>
      <c r="LGV564" s="15"/>
      <c r="LGW564" s="80"/>
      <c r="LGX564" s="52"/>
      <c r="LGY564" s="69"/>
      <c r="LGZ564" s="69"/>
      <c r="LHA564" s="69"/>
      <c r="LHB564" s="107"/>
      <c r="LHC564" s="2"/>
      <c r="LHD564" s="15"/>
      <c r="LHE564" s="15"/>
      <c r="LHF564" s="80"/>
      <c r="LHG564" s="52"/>
      <c r="LHH564" s="69"/>
      <c r="LHI564" s="69"/>
      <c r="LHJ564" s="69"/>
      <c r="LHK564" s="107"/>
      <c r="LHL564" s="2"/>
      <c r="LHM564" s="15"/>
      <c r="LHN564" s="15"/>
      <c r="LHO564" s="80"/>
      <c r="LHP564" s="52"/>
      <c r="LHQ564" s="69"/>
      <c r="LHR564" s="69"/>
      <c r="LHS564" s="69"/>
      <c r="LHT564" s="107"/>
      <c r="LHU564" s="2"/>
      <c r="LHV564" s="15"/>
      <c r="LHW564" s="15"/>
      <c r="LHX564" s="80"/>
      <c r="LHY564" s="52"/>
      <c r="LHZ564" s="69"/>
      <c r="LIA564" s="69"/>
      <c r="LIB564" s="69"/>
      <c r="LIC564" s="107"/>
      <c r="LID564" s="2"/>
      <c r="LIE564" s="15"/>
      <c r="LIF564" s="15"/>
      <c r="LIG564" s="80"/>
      <c r="LIH564" s="52"/>
      <c r="LII564" s="69"/>
      <c r="LIJ564" s="69"/>
      <c r="LIK564" s="69"/>
      <c r="LIL564" s="107"/>
      <c r="LIM564" s="2"/>
      <c r="LIN564" s="15"/>
      <c r="LIO564" s="15"/>
      <c r="LIP564" s="80"/>
      <c r="LIQ564" s="52"/>
      <c r="LIR564" s="69"/>
      <c r="LIS564" s="69"/>
      <c r="LIT564" s="69"/>
      <c r="LIU564" s="107"/>
      <c r="LIV564" s="2"/>
      <c r="LIW564" s="15"/>
      <c r="LIX564" s="15"/>
      <c r="LIY564" s="80"/>
      <c r="LIZ564" s="52"/>
      <c r="LJA564" s="69"/>
      <c r="LJB564" s="69"/>
      <c r="LJC564" s="69"/>
      <c r="LJD564" s="107"/>
      <c r="LJE564" s="2"/>
      <c r="LJF564" s="15"/>
      <c r="LJG564" s="15"/>
      <c r="LJH564" s="80"/>
      <c r="LJI564" s="52"/>
      <c r="LJJ564" s="69"/>
      <c r="LJK564" s="69"/>
      <c r="LJL564" s="69"/>
      <c r="LJM564" s="107"/>
      <c r="LJN564" s="2"/>
      <c r="LJO564" s="15"/>
      <c r="LJP564" s="15"/>
      <c r="LJQ564" s="80"/>
      <c r="LJR564" s="52"/>
      <c r="LJS564" s="69"/>
      <c r="LJT564" s="69"/>
      <c r="LJU564" s="69"/>
      <c r="LJV564" s="107"/>
      <c r="LJW564" s="2"/>
      <c r="LJX564" s="15"/>
      <c r="LJY564" s="15"/>
      <c r="LJZ564" s="80"/>
      <c r="LKA564" s="52"/>
      <c r="LKB564" s="69"/>
      <c r="LKC564" s="69"/>
      <c r="LKD564" s="69"/>
      <c r="LKE564" s="107"/>
      <c r="LKF564" s="2"/>
      <c r="LKG564" s="15"/>
      <c r="LKH564" s="15"/>
      <c r="LKI564" s="80"/>
      <c r="LKJ564" s="52"/>
      <c r="LKK564" s="69"/>
      <c r="LKL564" s="69"/>
      <c r="LKM564" s="69"/>
      <c r="LKN564" s="107"/>
      <c r="LKO564" s="2"/>
      <c r="LKP564" s="15"/>
      <c r="LKQ564" s="15"/>
      <c r="LKR564" s="80"/>
      <c r="LKS564" s="52"/>
      <c r="LKT564" s="69"/>
      <c r="LKU564" s="69"/>
      <c r="LKV564" s="69"/>
      <c r="LKW564" s="107"/>
      <c r="LKX564" s="2"/>
      <c r="LKY564" s="15"/>
      <c r="LKZ564" s="15"/>
      <c r="LLA564" s="80"/>
      <c r="LLB564" s="52"/>
      <c r="LLC564" s="69"/>
      <c r="LLD564" s="69"/>
      <c r="LLE564" s="69"/>
      <c r="LLF564" s="107"/>
      <c r="LLG564" s="2"/>
      <c r="LLH564" s="15"/>
      <c r="LLI564" s="15"/>
      <c r="LLJ564" s="80"/>
      <c r="LLK564" s="52"/>
      <c r="LLL564" s="69"/>
      <c r="LLM564" s="69"/>
      <c r="LLN564" s="69"/>
      <c r="LLO564" s="107"/>
      <c r="LLP564" s="2"/>
      <c r="LLQ564" s="15"/>
      <c r="LLR564" s="15"/>
      <c r="LLS564" s="80"/>
      <c r="LLT564" s="52"/>
      <c r="LLU564" s="69"/>
      <c r="LLV564" s="69"/>
      <c r="LLW564" s="69"/>
      <c r="LLX564" s="107"/>
      <c r="LLY564" s="2"/>
      <c r="LLZ564" s="15"/>
      <c r="LMA564" s="15"/>
      <c r="LMB564" s="80"/>
      <c r="LMC564" s="52"/>
      <c r="LMD564" s="69"/>
      <c r="LME564" s="69"/>
      <c r="LMF564" s="69"/>
      <c r="LMG564" s="107"/>
      <c r="LMH564" s="2"/>
      <c r="LMI564" s="15"/>
      <c r="LMJ564" s="15"/>
      <c r="LMK564" s="80"/>
      <c r="LML564" s="52"/>
      <c r="LMM564" s="69"/>
      <c r="LMN564" s="69"/>
      <c r="LMO564" s="69"/>
      <c r="LMP564" s="107"/>
      <c r="LMQ564" s="2"/>
      <c r="LMR564" s="15"/>
      <c r="LMS564" s="15"/>
      <c r="LMT564" s="80"/>
      <c r="LMU564" s="52"/>
      <c r="LMV564" s="69"/>
      <c r="LMW564" s="69"/>
      <c r="LMX564" s="69"/>
      <c r="LMY564" s="107"/>
      <c r="LMZ564" s="2"/>
      <c r="LNA564" s="15"/>
      <c r="LNB564" s="15"/>
      <c r="LNC564" s="80"/>
      <c r="LND564" s="52"/>
      <c r="LNE564" s="69"/>
      <c r="LNF564" s="69"/>
      <c r="LNG564" s="69"/>
      <c r="LNH564" s="107"/>
      <c r="LNI564" s="2"/>
      <c r="LNJ564" s="15"/>
      <c r="LNK564" s="15"/>
      <c r="LNL564" s="80"/>
      <c r="LNM564" s="52"/>
      <c r="LNN564" s="69"/>
      <c r="LNO564" s="69"/>
      <c r="LNP564" s="69"/>
      <c r="LNQ564" s="107"/>
      <c r="LNR564" s="2"/>
      <c r="LNS564" s="15"/>
      <c r="LNT564" s="15"/>
      <c r="LNU564" s="80"/>
      <c r="LNV564" s="52"/>
      <c r="LNW564" s="69"/>
      <c r="LNX564" s="69"/>
      <c r="LNY564" s="69"/>
      <c r="LNZ564" s="107"/>
      <c r="LOA564" s="2"/>
      <c r="LOB564" s="15"/>
      <c r="LOC564" s="15"/>
      <c r="LOD564" s="80"/>
      <c r="LOE564" s="52"/>
      <c r="LOF564" s="69"/>
      <c r="LOG564" s="69"/>
      <c r="LOH564" s="69"/>
      <c r="LOI564" s="107"/>
      <c r="LOJ564" s="2"/>
      <c r="LOK564" s="15"/>
      <c r="LOL564" s="15"/>
      <c r="LOM564" s="80"/>
      <c r="LON564" s="52"/>
      <c r="LOO564" s="69"/>
      <c r="LOP564" s="69"/>
      <c r="LOQ564" s="69"/>
      <c r="LOR564" s="107"/>
      <c r="LOS564" s="2"/>
      <c r="LOT564" s="15"/>
      <c r="LOU564" s="15"/>
      <c r="LOV564" s="80"/>
      <c r="LOW564" s="52"/>
      <c r="LOX564" s="69"/>
      <c r="LOY564" s="69"/>
      <c r="LOZ564" s="69"/>
      <c r="LPA564" s="107"/>
      <c r="LPB564" s="2"/>
      <c r="LPC564" s="15"/>
      <c r="LPD564" s="15"/>
      <c r="LPE564" s="80"/>
      <c r="LPF564" s="52"/>
      <c r="LPG564" s="69"/>
      <c r="LPH564" s="69"/>
      <c r="LPI564" s="69"/>
      <c r="LPJ564" s="107"/>
      <c r="LPK564" s="2"/>
      <c r="LPL564" s="15"/>
      <c r="LPM564" s="15"/>
      <c r="LPN564" s="80"/>
      <c r="LPO564" s="52"/>
      <c r="LPP564" s="69"/>
      <c r="LPQ564" s="69"/>
      <c r="LPR564" s="69"/>
      <c r="LPS564" s="107"/>
      <c r="LPT564" s="2"/>
      <c r="LPU564" s="15"/>
      <c r="LPV564" s="15"/>
      <c r="LPW564" s="80"/>
      <c r="LPX564" s="52"/>
      <c r="LPY564" s="69"/>
      <c r="LPZ564" s="69"/>
      <c r="LQA564" s="69"/>
      <c r="LQB564" s="107"/>
      <c r="LQC564" s="2"/>
      <c r="LQD564" s="15"/>
      <c r="LQE564" s="15"/>
      <c r="LQF564" s="80"/>
      <c r="LQG564" s="52"/>
      <c r="LQH564" s="69"/>
      <c r="LQI564" s="69"/>
      <c r="LQJ564" s="69"/>
      <c r="LQK564" s="107"/>
      <c r="LQL564" s="2"/>
      <c r="LQM564" s="15"/>
      <c r="LQN564" s="15"/>
      <c r="LQO564" s="80"/>
      <c r="LQP564" s="52"/>
      <c r="LQQ564" s="69"/>
      <c r="LQR564" s="69"/>
      <c r="LQS564" s="69"/>
      <c r="LQT564" s="107"/>
      <c r="LQU564" s="2"/>
      <c r="LQV564" s="15"/>
      <c r="LQW564" s="15"/>
      <c r="LQX564" s="80"/>
      <c r="LQY564" s="52"/>
      <c r="LQZ564" s="69"/>
      <c r="LRA564" s="69"/>
      <c r="LRB564" s="69"/>
      <c r="LRC564" s="107"/>
      <c r="LRD564" s="2"/>
      <c r="LRE564" s="15"/>
      <c r="LRF564" s="15"/>
      <c r="LRG564" s="80"/>
      <c r="LRH564" s="52"/>
      <c r="LRI564" s="69"/>
      <c r="LRJ564" s="69"/>
      <c r="LRK564" s="69"/>
      <c r="LRL564" s="107"/>
      <c r="LRM564" s="2"/>
      <c r="LRN564" s="15"/>
      <c r="LRO564" s="15"/>
      <c r="LRP564" s="80"/>
      <c r="LRQ564" s="52"/>
      <c r="LRR564" s="69"/>
      <c r="LRS564" s="69"/>
      <c r="LRT564" s="69"/>
      <c r="LRU564" s="107"/>
      <c r="LRV564" s="2"/>
      <c r="LRW564" s="15"/>
      <c r="LRX564" s="15"/>
      <c r="LRY564" s="80"/>
      <c r="LRZ564" s="52"/>
      <c r="LSA564" s="69"/>
      <c r="LSB564" s="69"/>
      <c r="LSC564" s="69"/>
      <c r="LSD564" s="107"/>
      <c r="LSE564" s="2"/>
      <c r="LSF564" s="15"/>
      <c r="LSG564" s="15"/>
      <c r="LSH564" s="80"/>
      <c r="LSI564" s="52"/>
      <c r="LSJ564" s="69"/>
      <c r="LSK564" s="69"/>
      <c r="LSL564" s="69"/>
      <c r="LSM564" s="107"/>
      <c r="LSN564" s="2"/>
      <c r="LSO564" s="15"/>
      <c r="LSP564" s="15"/>
      <c r="LSQ564" s="80"/>
      <c r="LSR564" s="52"/>
      <c r="LSS564" s="69"/>
      <c r="LST564" s="69"/>
      <c r="LSU564" s="69"/>
      <c r="LSV564" s="107"/>
      <c r="LSW564" s="2"/>
      <c r="LSX564" s="15"/>
      <c r="LSY564" s="15"/>
      <c r="LSZ564" s="80"/>
      <c r="LTA564" s="52"/>
      <c r="LTB564" s="69"/>
      <c r="LTC564" s="69"/>
      <c r="LTD564" s="69"/>
      <c r="LTE564" s="107"/>
      <c r="LTF564" s="2"/>
      <c r="LTG564" s="15"/>
      <c r="LTH564" s="15"/>
      <c r="LTI564" s="80"/>
      <c r="LTJ564" s="52"/>
      <c r="LTK564" s="69"/>
      <c r="LTL564" s="69"/>
      <c r="LTM564" s="69"/>
      <c r="LTN564" s="107"/>
      <c r="LTO564" s="2"/>
      <c r="LTP564" s="15"/>
      <c r="LTQ564" s="15"/>
      <c r="LTR564" s="80"/>
      <c r="LTS564" s="52"/>
      <c r="LTT564" s="69"/>
      <c r="LTU564" s="69"/>
      <c r="LTV564" s="69"/>
      <c r="LTW564" s="107"/>
      <c r="LTX564" s="2"/>
      <c r="LTY564" s="15"/>
      <c r="LTZ564" s="15"/>
      <c r="LUA564" s="80"/>
      <c r="LUB564" s="52"/>
      <c r="LUC564" s="69"/>
      <c r="LUD564" s="69"/>
      <c r="LUE564" s="69"/>
      <c r="LUF564" s="107"/>
      <c r="LUG564" s="2"/>
      <c r="LUH564" s="15"/>
      <c r="LUI564" s="15"/>
      <c r="LUJ564" s="80"/>
      <c r="LUK564" s="52"/>
      <c r="LUL564" s="69"/>
      <c r="LUM564" s="69"/>
      <c r="LUN564" s="69"/>
      <c r="LUO564" s="107"/>
      <c r="LUP564" s="2"/>
      <c r="LUQ564" s="15"/>
      <c r="LUR564" s="15"/>
      <c r="LUS564" s="80"/>
      <c r="LUT564" s="52"/>
      <c r="LUU564" s="69"/>
      <c r="LUV564" s="69"/>
      <c r="LUW564" s="69"/>
      <c r="LUX564" s="107"/>
      <c r="LUY564" s="2"/>
      <c r="LUZ564" s="15"/>
      <c r="LVA564" s="15"/>
      <c r="LVB564" s="80"/>
      <c r="LVC564" s="52"/>
      <c r="LVD564" s="69"/>
      <c r="LVE564" s="69"/>
      <c r="LVF564" s="69"/>
      <c r="LVG564" s="107"/>
      <c r="LVH564" s="2"/>
      <c r="LVI564" s="15"/>
      <c r="LVJ564" s="15"/>
      <c r="LVK564" s="80"/>
      <c r="LVL564" s="52"/>
      <c r="LVM564" s="69"/>
      <c r="LVN564" s="69"/>
      <c r="LVO564" s="69"/>
      <c r="LVP564" s="107"/>
      <c r="LVQ564" s="2"/>
      <c r="LVR564" s="15"/>
      <c r="LVS564" s="15"/>
      <c r="LVT564" s="80"/>
      <c r="LVU564" s="52"/>
      <c r="LVV564" s="69"/>
      <c r="LVW564" s="69"/>
      <c r="LVX564" s="69"/>
      <c r="LVY564" s="107"/>
      <c r="LVZ564" s="2"/>
      <c r="LWA564" s="15"/>
      <c r="LWB564" s="15"/>
      <c r="LWC564" s="80"/>
      <c r="LWD564" s="52"/>
      <c r="LWE564" s="69"/>
      <c r="LWF564" s="69"/>
      <c r="LWG564" s="69"/>
      <c r="LWH564" s="107"/>
      <c r="LWI564" s="2"/>
      <c r="LWJ564" s="15"/>
      <c r="LWK564" s="15"/>
      <c r="LWL564" s="80"/>
      <c r="LWM564" s="52"/>
      <c r="LWN564" s="69"/>
      <c r="LWO564" s="69"/>
      <c r="LWP564" s="69"/>
      <c r="LWQ564" s="107"/>
      <c r="LWR564" s="2"/>
      <c r="LWS564" s="15"/>
      <c r="LWT564" s="15"/>
      <c r="LWU564" s="80"/>
      <c r="LWV564" s="52"/>
      <c r="LWW564" s="69"/>
      <c r="LWX564" s="69"/>
      <c r="LWY564" s="69"/>
      <c r="LWZ564" s="107"/>
      <c r="LXA564" s="2"/>
      <c r="LXB564" s="15"/>
      <c r="LXC564" s="15"/>
      <c r="LXD564" s="80"/>
      <c r="LXE564" s="52"/>
      <c r="LXF564" s="69"/>
      <c r="LXG564" s="69"/>
      <c r="LXH564" s="69"/>
      <c r="LXI564" s="107"/>
      <c r="LXJ564" s="2"/>
      <c r="LXK564" s="15"/>
      <c r="LXL564" s="15"/>
      <c r="LXM564" s="80"/>
      <c r="LXN564" s="52"/>
      <c r="LXO564" s="69"/>
      <c r="LXP564" s="69"/>
      <c r="LXQ564" s="69"/>
      <c r="LXR564" s="107"/>
      <c r="LXS564" s="2"/>
      <c r="LXT564" s="15"/>
      <c r="LXU564" s="15"/>
      <c r="LXV564" s="80"/>
      <c r="LXW564" s="52"/>
      <c r="LXX564" s="69"/>
      <c r="LXY564" s="69"/>
      <c r="LXZ564" s="69"/>
      <c r="LYA564" s="107"/>
      <c r="LYB564" s="2"/>
      <c r="LYC564" s="15"/>
      <c r="LYD564" s="15"/>
      <c r="LYE564" s="80"/>
      <c r="LYF564" s="52"/>
      <c r="LYG564" s="69"/>
      <c r="LYH564" s="69"/>
      <c r="LYI564" s="69"/>
      <c r="LYJ564" s="107"/>
      <c r="LYK564" s="2"/>
      <c r="LYL564" s="15"/>
      <c r="LYM564" s="15"/>
      <c r="LYN564" s="80"/>
      <c r="LYO564" s="52"/>
      <c r="LYP564" s="69"/>
      <c r="LYQ564" s="69"/>
      <c r="LYR564" s="69"/>
      <c r="LYS564" s="107"/>
      <c r="LYT564" s="2"/>
      <c r="LYU564" s="15"/>
      <c r="LYV564" s="15"/>
      <c r="LYW564" s="80"/>
      <c r="LYX564" s="52"/>
      <c r="LYY564" s="69"/>
      <c r="LYZ564" s="69"/>
      <c r="LZA564" s="69"/>
      <c r="LZB564" s="107"/>
      <c r="LZC564" s="2"/>
      <c r="LZD564" s="15"/>
      <c r="LZE564" s="15"/>
      <c r="LZF564" s="80"/>
      <c r="LZG564" s="52"/>
      <c r="LZH564" s="69"/>
      <c r="LZI564" s="69"/>
      <c r="LZJ564" s="69"/>
      <c r="LZK564" s="107"/>
      <c r="LZL564" s="2"/>
      <c r="LZM564" s="15"/>
      <c r="LZN564" s="15"/>
      <c r="LZO564" s="80"/>
      <c r="LZP564" s="52"/>
      <c r="LZQ564" s="69"/>
      <c r="LZR564" s="69"/>
      <c r="LZS564" s="69"/>
      <c r="LZT564" s="107"/>
      <c r="LZU564" s="2"/>
      <c r="LZV564" s="15"/>
      <c r="LZW564" s="15"/>
      <c r="LZX564" s="80"/>
      <c r="LZY564" s="52"/>
      <c r="LZZ564" s="69"/>
      <c r="MAA564" s="69"/>
      <c r="MAB564" s="69"/>
      <c r="MAC564" s="107"/>
      <c r="MAD564" s="2"/>
      <c r="MAE564" s="15"/>
      <c r="MAF564" s="15"/>
      <c r="MAG564" s="80"/>
      <c r="MAH564" s="52"/>
      <c r="MAI564" s="69"/>
      <c r="MAJ564" s="69"/>
      <c r="MAK564" s="69"/>
      <c r="MAL564" s="107"/>
      <c r="MAM564" s="2"/>
      <c r="MAN564" s="15"/>
      <c r="MAO564" s="15"/>
      <c r="MAP564" s="80"/>
      <c r="MAQ564" s="52"/>
      <c r="MAR564" s="69"/>
      <c r="MAS564" s="69"/>
      <c r="MAT564" s="69"/>
      <c r="MAU564" s="107"/>
      <c r="MAV564" s="2"/>
      <c r="MAW564" s="15"/>
      <c r="MAX564" s="15"/>
      <c r="MAY564" s="80"/>
      <c r="MAZ564" s="52"/>
      <c r="MBA564" s="69"/>
      <c r="MBB564" s="69"/>
      <c r="MBC564" s="69"/>
      <c r="MBD564" s="107"/>
      <c r="MBE564" s="2"/>
      <c r="MBF564" s="15"/>
      <c r="MBG564" s="15"/>
      <c r="MBH564" s="80"/>
      <c r="MBI564" s="52"/>
      <c r="MBJ564" s="69"/>
      <c r="MBK564" s="69"/>
      <c r="MBL564" s="69"/>
      <c r="MBM564" s="107"/>
      <c r="MBN564" s="2"/>
      <c r="MBO564" s="15"/>
      <c r="MBP564" s="15"/>
      <c r="MBQ564" s="80"/>
      <c r="MBR564" s="52"/>
      <c r="MBS564" s="69"/>
      <c r="MBT564" s="69"/>
      <c r="MBU564" s="69"/>
      <c r="MBV564" s="107"/>
      <c r="MBW564" s="2"/>
      <c r="MBX564" s="15"/>
      <c r="MBY564" s="15"/>
      <c r="MBZ564" s="80"/>
      <c r="MCA564" s="52"/>
      <c r="MCB564" s="69"/>
      <c r="MCC564" s="69"/>
      <c r="MCD564" s="69"/>
      <c r="MCE564" s="107"/>
      <c r="MCF564" s="2"/>
      <c r="MCG564" s="15"/>
      <c r="MCH564" s="15"/>
      <c r="MCI564" s="80"/>
      <c r="MCJ564" s="52"/>
      <c r="MCK564" s="69"/>
      <c r="MCL564" s="69"/>
      <c r="MCM564" s="69"/>
      <c r="MCN564" s="107"/>
      <c r="MCO564" s="2"/>
      <c r="MCP564" s="15"/>
      <c r="MCQ564" s="15"/>
      <c r="MCR564" s="80"/>
      <c r="MCS564" s="52"/>
      <c r="MCT564" s="69"/>
      <c r="MCU564" s="69"/>
      <c r="MCV564" s="69"/>
      <c r="MCW564" s="107"/>
      <c r="MCX564" s="2"/>
      <c r="MCY564" s="15"/>
      <c r="MCZ564" s="15"/>
      <c r="MDA564" s="80"/>
      <c r="MDB564" s="52"/>
      <c r="MDC564" s="69"/>
      <c r="MDD564" s="69"/>
      <c r="MDE564" s="69"/>
      <c r="MDF564" s="107"/>
      <c r="MDG564" s="2"/>
      <c r="MDH564" s="15"/>
      <c r="MDI564" s="15"/>
      <c r="MDJ564" s="80"/>
      <c r="MDK564" s="52"/>
      <c r="MDL564" s="69"/>
      <c r="MDM564" s="69"/>
      <c r="MDN564" s="69"/>
      <c r="MDO564" s="107"/>
      <c r="MDP564" s="2"/>
      <c r="MDQ564" s="15"/>
      <c r="MDR564" s="15"/>
      <c r="MDS564" s="80"/>
      <c r="MDT564" s="52"/>
      <c r="MDU564" s="69"/>
      <c r="MDV564" s="69"/>
      <c r="MDW564" s="69"/>
      <c r="MDX564" s="107"/>
      <c r="MDY564" s="2"/>
      <c r="MDZ564" s="15"/>
      <c r="MEA564" s="15"/>
      <c r="MEB564" s="80"/>
      <c r="MEC564" s="52"/>
      <c r="MED564" s="69"/>
      <c r="MEE564" s="69"/>
      <c r="MEF564" s="69"/>
      <c r="MEG564" s="107"/>
      <c r="MEH564" s="2"/>
      <c r="MEI564" s="15"/>
      <c r="MEJ564" s="15"/>
      <c r="MEK564" s="80"/>
      <c r="MEL564" s="52"/>
      <c r="MEM564" s="69"/>
      <c r="MEN564" s="69"/>
      <c r="MEO564" s="69"/>
      <c r="MEP564" s="107"/>
      <c r="MEQ564" s="2"/>
      <c r="MER564" s="15"/>
      <c r="MES564" s="15"/>
      <c r="MET564" s="80"/>
      <c r="MEU564" s="52"/>
      <c r="MEV564" s="69"/>
      <c r="MEW564" s="69"/>
      <c r="MEX564" s="69"/>
      <c r="MEY564" s="107"/>
      <c r="MEZ564" s="2"/>
      <c r="MFA564" s="15"/>
      <c r="MFB564" s="15"/>
      <c r="MFC564" s="80"/>
      <c r="MFD564" s="52"/>
      <c r="MFE564" s="69"/>
      <c r="MFF564" s="69"/>
      <c r="MFG564" s="69"/>
      <c r="MFH564" s="107"/>
      <c r="MFI564" s="2"/>
      <c r="MFJ564" s="15"/>
      <c r="MFK564" s="15"/>
      <c r="MFL564" s="80"/>
      <c r="MFM564" s="52"/>
      <c r="MFN564" s="69"/>
      <c r="MFO564" s="69"/>
      <c r="MFP564" s="69"/>
      <c r="MFQ564" s="107"/>
      <c r="MFR564" s="2"/>
      <c r="MFS564" s="15"/>
      <c r="MFT564" s="15"/>
      <c r="MFU564" s="80"/>
      <c r="MFV564" s="52"/>
      <c r="MFW564" s="69"/>
      <c r="MFX564" s="69"/>
      <c r="MFY564" s="69"/>
      <c r="MFZ564" s="107"/>
      <c r="MGA564" s="2"/>
      <c r="MGB564" s="15"/>
      <c r="MGC564" s="15"/>
      <c r="MGD564" s="80"/>
      <c r="MGE564" s="52"/>
      <c r="MGF564" s="69"/>
      <c r="MGG564" s="69"/>
      <c r="MGH564" s="69"/>
      <c r="MGI564" s="107"/>
      <c r="MGJ564" s="2"/>
      <c r="MGK564" s="15"/>
      <c r="MGL564" s="15"/>
      <c r="MGM564" s="80"/>
      <c r="MGN564" s="52"/>
      <c r="MGO564" s="69"/>
      <c r="MGP564" s="69"/>
      <c r="MGQ564" s="69"/>
      <c r="MGR564" s="107"/>
      <c r="MGS564" s="2"/>
      <c r="MGT564" s="15"/>
      <c r="MGU564" s="15"/>
      <c r="MGV564" s="80"/>
      <c r="MGW564" s="52"/>
      <c r="MGX564" s="69"/>
      <c r="MGY564" s="69"/>
      <c r="MGZ564" s="69"/>
      <c r="MHA564" s="107"/>
      <c r="MHB564" s="2"/>
      <c r="MHC564" s="15"/>
      <c r="MHD564" s="15"/>
      <c r="MHE564" s="80"/>
      <c r="MHF564" s="52"/>
      <c r="MHG564" s="69"/>
      <c r="MHH564" s="69"/>
      <c r="MHI564" s="69"/>
      <c r="MHJ564" s="107"/>
      <c r="MHK564" s="2"/>
      <c r="MHL564" s="15"/>
      <c r="MHM564" s="15"/>
      <c r="MHN564" s="80"/>
      <c r="MHO564" s="52"/>
      <c r="MHP564" s="69"/>
      <c r="MHQ564" s="69"/>
      <c r="MHR564" s="69"/>
      <c r="MHS564" s="107"/>
      <c r="MHT564" s="2"/>
      <c r="MHU564" s="15"/>
      <c r="MHV564" s="15"/>
      <c r="MHW564" s="80"/>
      <c r="MHX564" s="52"/>
      <c r="MHY564" s="69"/>
      <c r="MHZ564" s="69"/>
      <c r="MIA564" s="69"/>
      <c r="MIB564" s="107"/>
      <c r="MIC564" s="2"/>
      <c r="MID564" s="15"/>
      <c r="MIE564" s="15"/>
      <c r="MIF564" s="80"/>
      <c r="MIG564" s="52"/>
      <c r="MIH564" s="69"/>
      <c r="MII564" s="69"/>
      <c r="MIJ564" s="69"/>
      <c r="MIK564" s="107"/>
      <c r="MIL564" s="2"/>
      <c r="MIM564" s="15"/>
      <c r="MIN564" s="15"/>
      <c r="MIO564" s="80"/>
      <c r="MIP564" s="52"/>
      <c r="MIQ564" s="69"/>
      <c r="MIR564" s="69"/>
      <c r="MIS564" s="69"/>
      <c r="MIT564" s="107"/>
      <c r="MIU564" s="2"/>
      <c r="MIV564" s="15"/>
      <c r="MIW564" s="15"/>
      <c r="MIX564" s="80"/>
      <c r="MIY564" s="52"/>
      <c r="MIZ564" s="69"/>
      <c r="MJA564" s="69"/>
      <c r="MJB564" s="69"/>
      <c r="MJC564" s="107"/>
      <c r="MJD564" s="2"/>
      <c r="MJE564" s="15"/>
      <c r="MJF564" s="15"/>
      <c r="MJG564" s="80"/>
      <c r="MJH564" s="52"/>
      <c r="MJI564" s="69"/>
      <c r="MJJ564" s="69"/>
      <c r="MJK564" s="69"/>
      <c r="MJL564" s="107"/>
      <c r="MJM564" s="2"/>
      <c r="MJN564" s="15"/>
      <c r="MJO564" s="15"/>
      <c r="MJP564" s="80"/>
      <c r="MJQ564" s="52"/>
      <c r="MJR564" s="69"/>
      <c r="MJS564" s="69"/>
      <c r="MJT564" s="69"/>
      <c r="MJU564" s="107"/>
      <c r="MJV564" s="2"/>
      <c r="MJW564" s="15"/>
      <c r="MJX564" s="15"/>
      <c r="MJY564" s="80"/>
      <c r="MJZ564" s="52"/>
      <c r="MKA564" s="69"/>
      <c r="MKB564" s="69"/>
      <c r="MKC564" s="69"/>
      <c r="MKD564" s="107"/>
      <c r="MKE564" s="2"/>
      <c r="MKF564" s="15"/>
      <c r="MKG564" s="15"/>
      <c r="MKH564" s="80"/>
      <c r="MKI564" s="52"/>
      <c r="MKJ564" s="69"/>
      <c r="MKK564" s="69"/>
      <c r="MKL564" s="69"/>
      <c r="MKM564" s="107"/>
      <c r="MKN564" s="2"/>
      <c r="MKO564" s="15"/>
      <c r="MKP564" s="15"/>
      <c r="MKQ564" s="80"/>
      <c r="MKR564" s="52"/>
      <c r="MKS564" s="69"/>
      <c r="MKT564" s="69"/>
      <c r="MKU564" s="69"/>
      <c r="MKV564" s="107"/>
      <c r="MKW564" s="2"/>
      <c r="MKX564" s="15"/>
      <c r="MKY564" s="15"/>
      <c r="MKZ564" s="80"/>
      <c r="MLA564" s="52"/>
      <c r="MLB564" s="69"/>
      <c r="MLC564" s="69"/>
      <c r="MLD564" s="69"/>
      <c r="MLE564" s="107"/>
      <c r="MLF564" s="2"/>
      <c r="MLG564" s="15"/>
      <c r="MLH564" s="15"/>
      <c r="MLI564" s="80"/>
      <c r="MLJ564" s="52"/>
      <c r="MLK564" s="69"/>
      <c r="MLL564" s="69"/>
      <c r="MLM564" s="69"/>
      <c r="MLN564" s="107"/>
      <c r="MLO564" s="2"/>
      <c r="MLP564" s="15"/>
      <c r="MLQ564" s="15"/>
      <c r="MLR564" s="80"/>
      <c r="MLS564" s="52"/>
      <c r="MLT564" s="69"/>
      <c r="MLU564" s="69"/>
      <c r="MLV564" s="69"/>
      <c r="MLW564" s="107"/>
      <c r="MLX564" s="2"/>
      <c r="MLY564" s="15"/>
      <c r="MLZ564" s="15"/>
      <c r="MMA564" s="80"/>
      <c r="MMB564" s="52"/>
      <c r="MMC564" s="69"/>
      <c r="MMD564" s="69"/>
      <c r="MME564" s="69"/>
      <c r="MMF564" s="107"/>
      <c r="MMG564" s="2"/>
      <c r="MMH564" s="15"/>
      <c r="MMI564" s="15"/>
      <c r="MMJ564" s="80"/>
      <c r="MMK564" s="52"/>
      <c r="MML564" s="69"/>
      <c r="MMM564" s="69"/>
      <c r="MMN564" s="69"/>
      <c r="MMO564" s="107"/>
      <c r="MMP564" s="2"/>
      <c r="MMQ564" s="15"/>
      <c r="MMR564" s="15"/>
      <c r="MMS564" s="80"/>
      <c r="MMT564" s="52"/>
      <c r="MMU564" s="69"/>
      <c r="MMV564" s="69"/>
      <c r="MMW564" s="69"/>
      <c r="MMX564" s="107"/>
      <c r="MMY564" s="2"/>
      <c r="MMZ564" s="15"/>
      <c r="MNA564" s="15"/>
      <c r="MNB564" s="80"/>
      <c r="MNC564" s="52"/>
      <c r="MND564" s="69"/>
      <c r="MNE564" s="69"/>
      <c r="MNF564" s="69"/>
      <c r="MNG564" s="107"/>
      <c r="MNH564" s="2"/>
      <c r="MNI564" s="15"/>
      <c r="MNJ564" s="15"/>
      <c r="MNK564" s="80"/>
      <c r="MNL564" s="52"/>
      <c r="MNM564" s="69"/>
      <c r="MNN564" s="69"/>
      <c r="MNO564" s="69"/>
      <c r="MNP564" s="107"/>
      <c r="MNQ564" s="2"/>
      <c r="MNR564" s="15"/>
      <c r="MNS564" s="15"/>
      <c r="MNT564" s="80"/>
      <c r="MNU564" s="52"/>
      <c r="MNV564" s="69"/>
      <c r="MNW564" s="69"/>
      <c r="MNX564" s="69"/>
      <c r="MNY564" s="107"/>
      <c r="MNZ564" s="2"/>
      <c r="MOA564" s="15"/>
      <c r="MOB564" s="15"/>
      <c r="MOC564" s="80"/>
      <c r="MOD564" s="52"/>
      <c r="MOE564" s="69"/>
      <c r="MOF564" s="69"/>
      <c r="MOG564" s="69"/>
      <c r="MOH564" s="107"/>
      <c r="MOI564" s="2"/>
      <c r="MOJ564" s="15"/>
      <c r="MOK564" s="15"/>
      <c r="MOL564" s="80"/>
      <c r="MOM564" s="52"/>
      <c r="MON564" s="69"/>
      <c r="MOO564" s="69"/>
      <c r="MOP564" s="69"/>
      <c r="MOQ564" s="107"/>
      <c r="MOR564" s="2"/>
      <c r="MOS564" s="15"/>
      <c r="MOT564" s="15"/>
      <c r="MOU564" s="80"/>
      <c r="MOV564" s="52"/>
      <c r="MOW564" s="69"/>
      <c r="MOX564" s="69"/>
      <c r="MOY564" s="69"/>
      <c r="MOZ564" s="107"/>
      <c r="MPA564" s="2"/>
      <c r="MPB564" s="15"/>
      <c r="MPC564" s="15"/>
      <c r="MPD564" s="80"/>
      <c r="MPE564" s="52"/>
      <c r="MPF564" s="69"/>
      <c r="MPG564" s="69"/>
      <c r="MPH564" s="69"/>
      <c r="MPI564" s="107"/>
      <c r="MPJ564" s="2"/>
      <c r="MPK564" s="15"/>
      <c r="MPL564" s="15"/>
      <c r="MPM564" s="80"/>
      <c r="MPN564" s="52"/>
      <c r="MPO564" s="69"/>
      <c r="MPP564" s="69"/>
      <c r="MPQ564" s="69"/>
      <c r="MPR564" s="107"/>
      <c r="MPS564" s="2"/>
      <c r="MPT564" s="15"/>
      <c r="MPU564" s="15"/>
      <c r="MPV564" s="80"/>
      <c r="MPW564" s="52"/>
      <c r="MPX564" s="69"/>
      <c r="MPY564" s="69"/>
      <c r="MPZ564" s="69"/>
      <c r="MQA564" s="107"/>
      <c r="MQB564" s="2"/>
      <c r="MQC564" s="15"/>
      <c r="MQD564" s="15"/>
      <c r="MQE564" s="80"/>
      <c r="MQF564" s="52"/>
      <c r="MQG564" s="69"/>
      <c r="MQH564" s="69"/>
      <c r="MQI564" s="69"/>
      <c r="MQJ564" s="107"/>
      <c r="MQK564" s="2"/>
      <c r="MQL564" s="15"/>
      <c r="MQM564" s="15"/>
      <c r="MQN564" s="80"/>
      <c r="MQO564" s="52"/>
      <c r="MQP564" s="69"/>
      <c r="MQQ564" s="69"/>
      <c r="MQR564" s="69"/>
      <c r="MQS564" s="107"/>
      <c r="MQT564" s="2"/>
      <c r="MQU564" s="15"/>
      <c r="MQV564" s="15"/>
      <c r="MQW564" s="80"/>
      <c r="MQX564" s="52"/>
      <c r="MQY564" s="69"/>
      <c r="MQZ564" s="69"/>
      <c r="MRA564" s="69"/>
      <c r="MRB564" s="107"/>
      <c r="MRC564" s="2"/>
      <c r="MRD564" s="15"/>
      <c r="MRE564" s="15"/>
      <c r="MRF564" s="80"/>
      <c r="MRG564" s="52"/>
      <c r="MRH564" s="69"/>
      <c r="MRI564" s="69"/>
      <c r="MRJ564" s="69"/>
      <c r="MRK564" s="107"/>
      <c r="MRL564" s="2"/>
      <c r="MRM564" s="15"/>
      <c r="MRN564" s="15"/>
      <c r="MRO564" s="80"/>
      <c r="MRP564" s="52"/>
      <c r="MRQ564" s="69"/>
      <c r="MRR564" s="69"/>
      <c r="MRS564" s="69"/>
      <c r="MRT564" s="107"/>
      <c r="MRU564" s="2"/>
      <c r="MRV564" s="15"/>
      <c r="MRW564" s="15"/>
      <c r="MRX564" s="80"/>
      <c r="MRY564" s="52"/>
      <c r="MRZ564" s="69"/>
      <c r="MSA564" s="69"/>
      <c r="MSB564" s="69"/>
      <c r="MSC564" s="107"/>
      <c r="MSD564" s="2"/>
      <c r="MSE564" s="15"/>
      <c r="MSF564" s="15"/>
      <c r="MSG564" s="80"/>
      <c r="MSH564" s="52"/>
      <c r="MSI564" s="69"/>
      <c r="MSJ564" s="69"/>
      <c r="MSK564" s="69"/>
      <c r="MSL564" s="107"/>
      <c r="MSM564" s="2"/>
      <c r="MSN564" s="15"/>
      <c r="MSO564" s="15"/>
      <c r="MSP564" s="80"/>
      <c r="MSQ564" s="52"/>
      <c r="MSR564" s="69"/>
      <c r="MSS564" s="69"/>
      <c r="MST564" s="69"/>
      <c r="MSU564" s="107"/>
      <c r="MSV564" s="2"/>
      <c r="MSW564" s="15"/>
      <c r="MSX564" s="15"/>
      <c r="MSY564" s="80"/>
      <c r="MSZ564" s="52"/>
      <c r="MTA564" s="69"/>
      <c r="MTB564" s="69"/>
      <c r="MTC564" s="69"/>
      <c r="MTD564" s="107"/>
      <c r="MTE564" s="2"/>
      <c r="MTF564" s="15"/>
      <c r="MTG564" s="15"/>
      <c r="MTH564" s="80"/>
      <c r="MTI564" s="52"/>
      <c r="MTJ564" s="69"/>
      <c r="MTK564" s="69"/>
      <c r="MTL564" s="69"/>
      <c r="MTM564" s="107"/>
      <c r="MTN564" s="2"/>
      <c r="MTO564" s="15"/>
      <c r="MTP564" s="15"/>
      <c r="MTQ564" s="80"/>
      <c r="MTR564" s="52"/>
      <c r="MTS564" s="69"/>
      <c r="MTT564" s="69"/>
      <c r="MTU564" s="69"/>
      <c r="MTV564" s="107"/>
      <c r="MTW564" s="2"/>
      <c r="MTX564" s="15"/>
      <c r="MTY564" s="15"/>
      <c r="MTZ564" s="80"/>
      <c r="MUA564" s="52"/>
      <c r="MUB564" s="69"/>
      <c r="MUC564" s="69"/>
      <c r="MUD564" s="69"/>
      <c r="MUE564" s="107"/>
      <c r="MUF564" s="2"/>
      <c r="MUG564" s="15"/>
      <c r="MUH564" s="15"/>
      <c r="MUI564" s="80"/>
      <c r="MUJ564" s="52"/>
      <c r="MUK564" s="69"/>
      <c r="MUL564" s="69"/>
      <c r="MUM564" s="69"/>
      <c r="MUN564" s="107"/>
      <c r="MUO564" s="2"/>
      <c r="MUP564" s="15"/>
      <c r="MUQ564" s="15"/>
      <c r="MUR564" s="80"/>
      <c r="MUS564" s="52"/>
      <c r="MUT564" s="69"/>
      <c r="MUU564" s="69"/>
      <c r="MUV564" s="69"/>
      <c r="MUW564" s="107"/>
      <c r="MUX564" s="2"/>
      <c r="MUY564" s="15"/>
      <c r="MUZ564" s="15"/>
      <c r="MVA564" s="80"/>
      <c r="MVB564" s="52"/>
      <c r="MVC564" s="69"/>
      <c r="MVD564" s="69"/>
      <c r="MVE564" s="69"/>
      <c r="MVF564" s="107"/>
      <c r="MVG564" s="2"/>
      <c r="MVH564" s="15"/>
      <c r="MVI564" s="15"/>
      <c r="MVJ564" s="80"/>
      <c r="MVK564" s="52"/>
      <c r="MVL564" s="69"/>
      <c r="MVM564" s="69"/>
      <c r="MVN564" s="69"/>
      <c r="MVO564" s="107"/>
      <c r="MVP564" s="2"/>
      <c r="MVQ564" s="15"/>
      <c r="MVR564" s="15"/>
      <c r="MVS564" s="80"/>
      <c r="MVT564" s="52"/>
      <c r="MVU564" s="69"/>
      <c r="MVV564" s="69"/>
      <c r="MVW564" s="69"/>
      <c r="MVX564" s="107"/>
      <c r="MVY564" s="2"/>
      <c r="MVZ564" s="15"/>
      <c r="MWA564" s="15"/>
      <c r="MWB564" s="80"/>
      <c r="MWC564" s="52"/>
      <c r="MWD564" s="69"/>
      <c r="MWE564" s="69"/>
      <c r="MWF564" s="69"/>
      <c r="MWG564" s="107"/>
      <c r="MWH564" s="2"/>
      <c r="MWI564" s="15"/>
      <c r="MWJ564" s="15"/>
      <c r="MWK564" s="80"/>
      <c r="MWL564" s="52"/>
      <c r="MWM564" s="69"/>
      <c r="MWN564" s="69"/>
      <c r="MWO564" s="69"/>
      <c r="MWP564" s="107"/>
      <c r="MWQ564" s="2"/>
      <c r="MWR564" s="15"/>
      <c r="MWS564" s="15"/>
      <c r="MWT564" s="80"/>
      <c r="MWU564" s="52"/>
      <c r="MWV564" s="69"/>
      <c r="MWW564" s="69"/>
      <c r="MWX564" s="69"/>
      <c r="MWY564" s="107"/>
      <c r="MWZ564" s="2"/>
      <c r="MXA564" s="15"/>
      <c r="MXB564" s="15"/>
      <c r="MXC564" s="80"/>
      <c r="MXD564" s="52"/>
      <c r="MXE564" s="69"/>
      <c r="MXF564" s="69"/>
      <c r="MXG564" s="69"/>
      <c r="MXH564" s="107"/>
      <c r="MXI564" s="2"/>
      <c r="MXJ564" s="15"/>
      <c r="MXK564" s="15"/>
      <c r="MXL564" s="80"/>
      <c r="MXM564" s="52"/>
      <c r="MXN564" s="69"/>
      <c r="MXO564" s="69"/>
      <c r="MXP564" s="69"/>
      <c r="MXQ564" s="107"/>
      <c r="MXR564" s="2"/>
      <c r="MXS564" s="15"/>
      <c r="MXT564" s="15"/>
      <c r="MXU564" s="80"/>
      <c r="MXV564" s="52"/>
      <c r="MXW564" s="69"/>
      <c r="MXX564" s="69"/>
      <c r="MXY564" s="69"/>
      <c r="MXZ564" s="107"/>
      <c r="MYA564" s="2"/>
      <c r="MYB564" s="15"/>
      <c r="MYC564" s="15"/>
      <c r="MYD564" s="80"/>
      <c r="MYE564" s="52"/>
      <c r="MYF564" s="69"/>
      <c r="MYG564" s="69"/>
      <c r="MYH564" s="69"/>
      <c r="MYI564" s="107"/>
      <c r="MYJ564" s="2"/>
      <c r="MYK564" s="15"/>
      <c r="MYL564" s="15"/>
      <c r="MYM564" s="80"/>
      <c r="MYN564" s="52"/>
      <c r="MYO564" s="69"/>
      <c r="MYP564" s="69"/>
      <c r="MYQ564" s="69"/>
      <c r="MYR564" s="107"/>
      <c r="MYS564" s="2"/>
      <c r="MYT564" s="15"/>
      <c r="MYU564" s="15"/>
      <c r="MYV564" s="80"/>
      <c r="MYW564" s="52"/>
      <c r="MYX564" s="69"/>
      <c r="MYY564" s="69"/>
      <c r="MYZ564" s="69"/>
      <c r="MZA564" s="107"/>
      <c r="MZB564" s="2"/>
      <c r="MZC564" s="15"/>
      <c r="MZD564" s="15"/>
      <c r="MZE564" s="80"/>
      <c r="MZF564" s="52"/>
      <c r="MZG564" s="69"/>
      <c r="MZH564" s="69"/>
      <c r="MZI564" s="69"/>
      <c r="MZJ564" s="107"/>
      <c r="MZK564" s="2"/>
      <c r="MZL564" s="15"/>
      <c r="MZM564" s="15"/>
      <c r="MZN564" s="80"/>
      <c r="MZO564" s="52"/>
      <c r="MZP564" s="69"/>
      <c r="MZQ564" s="69"/>
      <c r="MZR564" s="69"/>
      <c r="MZS564" s="107"/>
      <c r="MZT564" s="2"/>
      <c r="MZU564" s="15"/>
      <c r="MZV564" s="15"/>
      <c r="MZW564" s="80"/>
      <c r="MZX564" s="52"/>
      <c r="MZY564" s="69"/>
      <c r="MZZ564" s="69"/>
      <c r="NAA564" s="69"/>
      <c r="NAB564" s="107"/>
      <c r="NAC564" s="2"/>
      <c r="NAD564" s="15"/>
      <c r="NAE564" s="15"/>
      <c r="NAF564" s="80"/>
      <c r="NAG564" s="52"/>
      <c r="NAH564" s="69"/>
      <c r="NAI564" s="69"/>
      <c r="NAJ564" s="69"/>
      <c r="NAK564" s="107"/>
      <c r="NAL564" s="2"/>
      <c r="NAM564" s="15"/>
      <c r="NAN564" s="15"/>
      <c r="NAO564" s="80"/>
      <c r="NAP564" s="52"/>
      <c r="NAQ564" s="69"/>
      <c r="NAR564" s="69"/>
      <c r="NAS564" s="69"/>
      <c r="NAT564" s="107"/>
      <c r="NAU564" s="2"/>
      <c r="NAV564" s="15"/>
      <c r="NAW564" s="15"/>
      <c r="NAX564" s="80"/>
      <c r="NAY564" s="52"/>
      <c r="NAZ564" s="69"/>
      <c r="NBA564" s="69"/>
      <c r="NBB564" s="69"/>
      <c r="NBC564" s="107"/>
      <c r="NBD564" s="2"/>
      <c r="NBE564" s="15"/>
      <c r="NBF564" s="15"/>
      <c r="NBG564" s="80"/>
      <c r="NBH564" s="52"/>
      <c r="NBI564" s="69"/>
      <c r="NBJ564" s="69"/>
      <c r="NBK564" s="69"/>
      <c r="NBL564" s="107"/>
      <c r="NBM564" s="2"/>
      <c r="NBN564" s="15"/>
      <c r="NBO564" s="15"/>
      <c r="NBP564" s="80"/>
      <c r="NBQ564" s="52"/>
      <c r="NBR564" s="69"/>
      <c r="NBS564" s="69"/>
      <c r="NBT564" s="69"/>
      <c r="NBU564" s="107"/>
      <c r="NBV564" s="2"/>
      <c r="NBW564" s="15"/>
      <c r="NBX564" s="15"/>
      <c r="NBY564" s="80"/>
      <c r="NBZ564" s="52"/>
      <c r="NCA564" s="69"/>
      <c r="NCB564" s="69"/>
      <c r="NCC564" s="69"/>
      <c r="NCD564" s="107"/>
      <c r="NCE564" s="2"/>
      <c r="NCF564" s="15"/>
      <c r="NCG564" s="15"/>
      <c r="NCH564" s="80"/>
      <c r="NCI564" s="52"/>
      <c r="NCJ564" s="69"/>
      <c r="NCK564" s="69"/>
      <c r="NCL564" s="69"/>
      <c r="NCM564" s="107"/>
      <c r="NCN564" s="2"/>
      <c r="NCO564" s="15"/>
      <c r="NCP564" s="15"/>
      <c r="NCQ564" s="80"/>
      <c r="NCR564" s="52"/>
      <c r="NCS564" s="69"/>
      <c r="NCT564" s="69"/>
      <c r="NCU564" s="69"/>
      <c r="NCV564" s="107"/>
      <c r="NCW564" s="2"/>
      <c r="NCX564" s="15"/>
      <c r="NCY564" s="15"/>
      <c r="NCZ564" s="80"/>
      <c r="NDA564" s="52"/>
      <c r="NDB564" s="69"/>
      <c r="NDC564" s="69"/>
      <c r="NDD564" s="69"/>
      <c r="NDE564" s="107"/>
      <c r="NDF564" s="2"/>
      <c r="NDG564" s="15"/>
      <c r="NDH564" s="15"/>
      <c r="NDI564" s="80"/>
      <c r="NDJ564" s="52"/>
      <c r="NDK564" s="69"/>
      <c r="NDL564" s="69"/>
      <c r="NDM564" s="69"/>
      <c r="NDN564" s="107"/>
      <c r="NDO564" s="2"/>
      <c r="NDP564" s="15"/>
      <c r="NDQ564" s="15"/>
      <c r="NDR564" s="80"/>
      <c r="NDS564" s="52"/>
      <c r="NDT564" s="69"/>
      <c r="NDU564" s="69"/>
      <c r="NDV564" s="69"/>
      <c r="NDW564" s="107"/>
      <c r="NDX564" s="2"/>
      <c r="NDY564" s="15"/>
      <c r="NDZ564" s="15"/>
      <c r="NEA564" s="80"/>
      <c r="NEB564" s="52"/>
      <c r="NEC564" s="69"/>
      <c r="NED564" s="69"/>
      <c r="NEE564" s="69"/>
      <c r="NEF564" s="107"/>
      <c r="NEG564" s="2"/>
      <c r="NEH564" s="15"/>
      <c r="NEI564" s="15"/>
      <c r="NEJ564" s="80"/>
      <c r="NEK564" s="52"/>
      <c r="NEL564" s="69"/>
      <c r="NEM564" s="69"/>
      <c r="NEN564" s="69"/>
      <c r="NEO564" s="107"/>
      <c r="NEP564" s="2"/>
      <c r="NEQ564" s="15"/>
      <c r="NER564" s="15"/>
      <c r="NES564" s="80"/>
      <c r="NET564" s="52"/>
      <c r="NEU564" s="69"/>
      <c r="NEV564" s="69"/>
      <c r="NEW564" s="69"/>
      <c r="NEX564" s="107"/>
      <c r="NEY564" s="2"/>
      <c r="NEZ564" s="15"/>
      <c r="NFA564" s="15"/>
      <c r="NFB564" s="80"/>
      <c r="NFC564" s="52"/>
      <c r="NFD564" s="69"/>
      <c r="NFE564" s="69"/>
      <c r="NFF564" s="69"/>
      <c r="NFG564" s="107"/>
      <c r="NFH564" s="2"/>
      <c r="NFI564" s="15"/>
      <c r="NFJ564" s="15"/>
      <c r="NFK564" s="80"/>
      <c r="NFL564" s="52"/>
      <c r="NFM564" s="69"/>
      <c r="NFN564" s="69"/>
      <c r="NFO564" s="69"/>
      <c r="NFP564" s="107"/>
      <c r="NFQ564" s="2"/>
      <c r="NFR564" s="15"/>
      <c r="NFS564" s="15"/>
      <c r="NFT564" s="80"/>
      <c r="NFU564" s="52"/>
      <c r="NFV564" s="69"/>
      <c r="NFW564" s="69"/>
      <c r="NFX564" s="69"/>
      <c r="NFY564" s="107"/>
      <c r="NFZ564" s="2"/>
      <c r="NGA564" s="15"/>
      <c r="NGB564" s="15"/>
      <c r="NGC564" s="80"/>
      <c r="NGD564" s="52"/>
      <c r="NGE564" s="69"/>
      <c r="NGF564" s="69"/>
      <c r="NGG564" s="69"/>
      <c r="NGH564" s="107"/>
      <c r="NGI564" s="2"/>
      <c r="NGJ564" s="15"/>
      <c r="NGK564" s="15"/>
      <c r="NGL564" s="80"/>
      <c r="NGM564" s="52"/>
      <c r="NGN564" s="69"/>
      <c r="NGO564" s="69"/>
      <c r="NGP564" s="69"/>
      <c r="NGQ564" s="107"/>
      <c r="NGR564" s="2"/>
      <c r="NGS564" s="15"/>
      <c r="NGT564" s="15"/>
      <c r="NGU564" s="80"/>
      <c r="NGV564" s="52"/>
      <c r="NGW564" s="69"/>
      <c r="NGX564" s="69"/>
      <c r="NGY564" s="69"/>
      <c r="NGZ564" s="107"/>
      <c r="NHA564" s="2"/>
      <c r="NHB564" s="15"/>
      <c r="NHC564" s="15"/>
      <c r="NHD564" s="80"/>
      <c r="NHE564" s="52"/>
      <c r="NHF564" s="69"/>
      <c r="NHG564" s="69"/>
      <c r="NHH564" s="69"/>
      <c r="NHI564" s="107"/>
      <c r="NHJ564" s="2"/>
      <c r="NHK564" s="15"/>
      <c r="NHL564" s="15"/>
      <c r="NHM564" s="80"/>
      <c r="NHN564" s="52"/>
      <c r="NHO564" s="69"/>
      <c r="NHP564" s="69"/>
      <c r="NHQ564" s="69"/>
      <c r="NHR564" s="107"/>
      <c r="NHS564" s="2"/>
      <c r="NHT564" s="15"/>
      <c r="NHU564" s="15"/>
      <c r="NHV564" s="80"/>
      <c r="NHW564" s="52"/>
      <c r="NHX564" s="69"/>
      <c r="NHY564" s="69"/>
      <c r="NHZ564" s="69"/>
      <c r="NIA564" s="107"/>
      <c r="NIB564" s="2"/>
      <c r="NIC564" s="15"/>
      <c r="NID564" s="15"/>
      <c r="NIE564" s="80"/>
      <c r="NIF564" s="52"/>
      <c r="NIG564" s="69"/>
      <c r="NIH564" s="69"/>
      <c r="NII564" s="69"/>
      <c r="NIJ564" s="107"/>
      <c r="NIK564" s="2"/>
      <c r="NIL564" s="15"/>
      <c r="NIM564" s="15"/>
      <c r="NIN564" s="80"/>
      <c r="NIO564" s="52"/>
      <c r="NIP564" s="69"/>
      <c r="NIQ564" s="69"/>
      <c r="NIR564" s="69"/>
      <c r="NIS564" s="107"/>
      <c r="NIT564" s="2"/>
      <c r="NIU564" s="15"/>
      <c r="NIV564" s="15"/>
      <c r="NIW564" s="80"/>
      <c r="NIX564" s="52"/>
      <c r="NIY564" s="69"/>
      <c r="NIZ564" s="69"/>
      <c r="NJA564" s="69"/>
      <c r="NJB564" s="107"/>
      <c r="NJC564" s="2"/>
      <c r="NJD564" s="15"/>
      <c r="NJE564" s="15"/>
      <c r="NJF564" s="80"/>
      <c r="NJG564" s="52"/>
      <c r="NJH564" s="69"/>
      <c r="NJI564" s="69"/>
      <c r="NJJ564" s="69"/>
      <c r="NJK564" s="107"/>
      <c r="NJL564" s="2"/>
      <c r="NJM564" s="15"/>
      <c r="NJN564" s="15"/>
      <c r="NJO564" s="80"/>
      <c r="NJP564" s="52"/>
      <c r="NJQ564" s="69"/>
      <c r="NJR564" s="69"/>
      <c r="NJS564" s="69"/>
      <c r="NJT564" s="107"/>
      <c r="NJU564" s="2"/>
      <c r="NJV564" s="15"/>
      <c r="NJW564" s="15"/>
      <c r="NJX564" s="80"/>
      <c r="NJY564" s="52"/>
      <c r="NJZ564" s="69"/>
      <c r="NKA564" s="69"/>
      <c r="NKB564" s="69"/>
      <c r="NKC564" s="107"/>
      <c r="NKD564" s="2"/>
      <c r="NKE564" s="15"/>
      <c r="NKF564" s="15"/>
      <c r="NKG564" s="80"/>
      <c r="NKH564" s="52"/>
      <c r="NKI564" s="69"/>
      <c r="NKJ564" s="69"/>
      <c r="NKK564" s="69"/>
      <c r="NKL564" s="107"/>
      <c r="NKM564" s="2"/>
      <c r="NKN564" s="15"/>
      <c r="NKO564" s="15"/>
      <c r="NKP564" s="80"/>
      <c r="NKQ564" s="52"/>
      <c r="NKR564" s="69"/>
      <c r="NKS564" s="69"/>
      <c r="NKT564" s="69"/>
      <c r="NKU564" s="107"/>
      <c r="NKV564" s="2"/>
      <c r="NKW564" s="15"/>
      <c r="NKX564" s="15"/>
      <c r="NKY564" s="80"/>
      <c r="NKZ564" s="52"/>
      <c r="NLA564" s="69"/>
      <c r="NLB564" s="69"/>
      <c r="NLC564" s="69"/>
      <c r="NLD564" s="107"/>
      <c r="NLE564" s="2"/>
      <c r="NLF564" s="15"/>
      <c r="NLG564" s="15"/>
      <c r="NLH564" s="80"/>
      <c r="NLI564" s="52"/>
      <c r="NLJ564" s="69"/>
      <c r="NLK564" s="69"/>
      <c r="NLL564" s="69"/>
      <c r="NLM564" s="107"/>
      <c r="NLN564" s="2"/>
      <c r="NLO564" s="15"/>
      <c r="NLP564" s="15"/>
      <c r="NLQ564" s="80"/>
      <c r="NLR564" s="52"/>
      <c r="NLS564" s="69"/>
      <c r="NLT564" s="69"/>
      <c r="NLU564" s="69"/>
      <c r="NLV564" s="107"/>
      <c r="NLW564" s="2"/>
      <c r="NLX564" s="15"/>
      <c r="NLY564" s="15"/>
      <c r="NLZ564" s="80"/>
      <c r="NMA564" s="52"/>
      <c r="NMB564" s="69"/>
      <c r="NMC564" s="69"/>
      <c r="NMD564" s="69"/>
      <c r="NME564" s="107"/>
      <c r="NMF564" s="2"/>
      <c r="NMG564" s="15"/>
      <c r="NMH564" s="15"/>
      <c r="NMI564" s="80"/>
      <c r="NMJ564" s="52"/>
      <c r="NMK564" s="69"/>
      <c r="NML564" s="69"/>
      <c r="NMM564" s="69"/>
      <c r="NMN564" s="107"/>
      <c r="NMO564" s="2"/>
      <c r="NMP564" s="15"/>
      <c r="NMQ564" s="15"/>
      <c r="NMR564" s="80"/>
      <c r="NMS564" s="52"/>
      <c r="NMT564" s="69"/>
      <c r="NMU564" s="69"/>
      <c r="NMV564" s="69"/>
      <c r="NMW564" s="107"/>
      <c r="NMX564" s="2"/>
      <c r="NMY564" s="15"/>
      <c r="NMZ564" s="15"/>
      <c r="NNA564" s="80"/>
      <c r="NNB564" s="52"/>
      <c r="NNC564" s="69"/>
      <c r="NND564" s="69"/>
      <c r="NNE564" s="69"/>
      <c r="NNF564" s="107"/>
      <c r="NNG564" s="2"/>
      <c r="NNH564" s="15"/>
      <c r="NNI564" s="15"/>
      <c r="NNJ564" s="80"/>
      <c r="NNK564" s="52"/>
      <c r="NNL564" s="69"/>
      <c r="NNM564" s="69"/>
      <c r="NNN564" s="69"/>
      <c r="NNO564" s="107"/>
      <c r="NNP564" s="2"/>
      <c r="NNQ564" s="15"/>
      <c r="NNR564" s="15"/>
      <c r="NNS564" s="80"/>
      <c r="NNT564" s="52"/>
      <c r="NNU564" s="69"/>
      <c r="NNV564" s="69"/>
      <c r="NNW564" s="69"/>
      <c r="NNX564" s="107"/>
      <c r="NNY564" s="2"/>
      <c r="NNZ564" s="15"/>
      <c r="NOA564" s="15"/>
      <c r="NOB564" s="80"/>
      <c r="NOC564" s="52"/>
      <c r="NOD564" s="69"/>
      <c r="NOE564" s="69"/>
      <c r="NOF564" s="69"/>
      <c r="NOG564" s="107"/>
      <c r="NOH564" s="2"/>
      <c r="NOI564" s="15"/>
      <c r="NOJ564" s="15"/>
      <c r="NOK564" s="80"/>
      <c r="NOL564" s="52"/>
      <c r="NOM564" s="69"/>
      <c r="NON564" s="69"/>
      <c r="NOO564" s="69"/>
      <c r="NOP564" s="107"/>
      <c r="NOQ564" s="2"/>
      <c r="NOR564" s="15"/>
      <c r="NOS564" s="15"/>
      <c r="NOT564" s="80"/>
      <c r="NOU564" s="52"/>
      <c r="NOV564" s="69"/>
      <c r="NOW564" s="69"/>
      <c r="NOX564" s="69"/>
      <c r="NOY564" s="107"/>
      <c r="NOZ564" s="2"/>
      <c r="NPA564" s="15"/>
      <c r="NPB564" s="15"/>
      <c r="NPC564" s="80"/>
      <c r="NPD564" s="52"/>
      <c r="NPE564" s="69"/>
      <c r="NPF564" s="69"/>
      <c r="NPG564" s="69"/>
      <c r="NPH564" s="107"/>
      <c r="NPI564" s="2"/>
      <c r="NPJ564" s="15"/>
      <c r="NPK564" s="15"/>
      <c r="NPL564" s="80"/>
      <c r="NPM564" s="52"/>
      <c r="NPN564" s="69"/>
      <c r="NPO564" s="69"/>
      <c r="NPP564" s="69"/>
      <c r="NPQ564" s="107"/>
      <c r="NPR564" s="2"/>
      <c r="NPS564" s="15"/>
      <c r="NPT564" s="15"/>
      <c r="NPU564" s="80"/>
      <c r="NPV564" s="52"/>
      <c r="NPW564" s="69"/>
      <c r="NPX564" s="69"/>
      <c r="NPY564" s="69"/>
      <c r="NPZ564" s="107"/>
      <c r="NQA564" s="2"/>
      <c r="NQB564" s="15"/>
      <c r="NQC564" s="15"/>
      <c r="NQD564" s="80"/>
      <c r="NQE564" s="52"/>
      <c r="NQF564" s="69"/>
      <c r="NQG564" s="69"/>
      <c r="NQH564" s="69"/>
      <c r="NQI564" s="107"/>
      <c r="NQJ564" s="2"/>
      <c r="NQK564" s="15"/>
      <c r="NQL564" s="15"/>
      <c r="NQM564" s="80"/>
      <c r="NQN564" s="52"/>
      <c r="NQO564" s="69"/>
      <c r="NQP564" s="69"/>
      <c r="NQQ564" s="69"/>
      <c r="NQR564" s="107"/>
      <c r="NQS564" s="2"/>
      <c r="NQT564" s="15"/>
      <c r="NQU564" s="15"/>
      <c r="NQV564" s="80"/>
      <c r="NQW564" s="52"/>
      <c r="NQX564" s="69"/>
      <c r="NQY564" s="69"/>
      <c r="NQZ564" s="69"/>
      <c r="NRA564" s="107"/>
      <c r="NRB564" s="2"/>
      <c r="NRC564" s="15"/>
      <c r="NRD564" s="15"/>
      <c r="NRE564" s="80"/>
      <c r="NRF564" s="52"/>
      <c r="NRG564" s="69"/>
      <c r="NRH564" s="69"/>
      <c r="NRI564" s="69"/>
      <c r="NRJ564" s="107"/>
      <c r="NRK564" s="2"/>
      <c r="NRL564" s="15"/>
      <c r="NRM564" s="15"/>
      <c r="NRN564" s="80"/>
      <c r="NRO564" s="52"/>
      <c r="NRP564" s="69"/>
      <c r="NRQ564" s="69"/>
      <c r="NRR564" s="69"/>
      <c r="NRS564" s="107"/>
      <c r="NRT564" s="2"/>
      <c r="NRU564" s="15"/>
      <c r="NRV564" s="15"/>
      <c r="NRW564" s="80"/>
      <c r="NRX564" s="52"/>
      <c r="NRY564" s="69"/>
      <c r="NRZ564" s="69"/>
      <c r="NSA564" s="69"/>
      <c r="NSB564" s="107"/>
      <c r="NSC564" s="2"/>
      <c r="NSD564" s="15"/>
      <c r="NSE564" s="15"/>
      <c r="NSF564" s="80"/>
      <c r="NSG564" s="52"/>
      <c r="NSH564" s="69"/>
      <c r="NSI564" s="69"/>
      <c r="NSJ564" s="69"/>
      <c r="NSK564" s="107"/>
      <c r="NSL564" s="2"/>
      <c r="NSM564" s="15"/>
      <c r="NSN564" s="15"/>
      <c r="NSO564" s="80"/>
      <c r="NSP564" s="52"/>
      <c r="NSQ564" s="69"/>
      <c r="NSR564" s="69"/>
      <c r="NSS564" s="69"/>
      <c r="NST564" s="107"/>
      <c r="NSU564" s="2"/>
      <c r="NSV564" s="15"/>
      <c r="NSW564" s="15"/>
      <c r="NSX564" s="80"/>
      <c r="NSY564" s="52"/>
      <c r="NSZ564" s="69"/>
      <c r="NTA564" s="69"/>
      <c r="NTB564" s="69"/>
      <c r="NTC564" s="107"/>
      <c r="NTD564" s="2"/>
      <c r="NTE564" s="15"/>
      <c r="NTF564" s="15"/>
      <c r="NTG564" s="80"/>
      <c r="NTH564" s="52"/>
      <c r="NTI564" s="69"/>
      <c r="NTJ564" s="69"/>
      <c r="NTK564" s="69"/>
      <c r="NTL564" s="107"/>
      <c r="NTM564" s="2"/>
      <c r="NTN564" s="15"/>
      <c r="NTO564" s="15"/>
      <c r="NTP564" s="80"/>
      <c r="NTQ564" s="52"/>
      <c r="NTR564" s="69"/>
      <c r="NTS564" s="69"/>
      <c r="NTT564" s="69"/>
      <c r="NTU564" s="107"/>
      <c r="NTV564" s="2"/>
      <c r="NTW564" s="15"/>
      <c r="NTX564" s="15"/>
      <c r="NTY564" s="80"/>
      <c r="NTZ564" s="52"/>
      <c r="NUA564" s="69"/>
      <c r="NUB564" s="69"/>
      <c r="NUC564" s="69"/>
      <c r="NUD564" s="107"/>
      <c r="NUE564" s="2"/>
      <c r="NUF564" s="15"/>
      <c r="NUG564" s="15"/>
      <c r="NUH564" s="80"/>
      <c r="NUI564" s="52"/>
      <c r="NUJ564" s="69"/>
      <c r="NUK564" s="69"/>
      <c r="NUL564" s="69"/>
      <c r="NUM564" s="107"/>
      <c r="NUN564" s="2"/>
      <c r="NUO564" s="15"/>
      <c r="NUP564" s="15"/>
      <c r="NUQ564" s="80"/>
      <c r="NUR564" s="52"/>
      <c r="NUS564" s="69"/>
      <c r="NUT564" s="69"/>
      <c r="NUU564" s="69"/>
      <c r="NUV564" s="107"/>
      <c r="NUW564" s="2"/>
      <c r="NUX564" s="15"/>
      <c r="NUY564" s="15"/>
      <c r="NUZ564" s="80"/>
      <c r="NVA564" s="52"/>
      <c r="NVB564" s="69"/>
      <c r="NVC564" s="69"/>
      <c r="NVD564" s="69"/>
      <c r="NVE564" s="107"/>
      <c r="NVF564" s="2"/>
      <c r="NVG564" s="15"/>
      <c r="NVH564" s="15"/>
      <c r="NVI564" s="80"/>
      <c r="NVJ564" s="52"/>
      <c r="NVK564" s="69"/>
      <c r="NVL564" s="69"/>
      <c r="NVM564" s="69"/>
      <c r="NVN564" s="107"/>
      <c r="NVO564" s="2"/>
      <c r="NVP564" s="15"/>
      <c r="NVQ564" s="15"/>
      <c r="NVR564" s="80"/>
      <c r="NVS564" s="52"/>
      <c r="NVT564" s="69"/>
      <c r="NVU564" s="69"/>
      <c r="NVV564" s="69"/>
      <c r="NVW564" s="107"/>
      <c r="NVX564" s="2"/>
      <c r="NVY564" s="15"/>
      <c r="NVZ564" s="15"/>
      <c r="NWA564" s="80"/>
      <c r="NWB564" s="52"/>
      <c r="NWC564" s="69"/>
      <c r="NWD564" s="69"/>
      <c r="NWE564" s="69"/>
      <c r="NWF564" s="107"/>
      <c r="NWG564" s="2"/>
      <c r="NWH564" s="15"/>
      <c r="NWI564" s="15"/>
      <c r="NWJ564" s="80"/>
      <c r="NWK564" s="52"/>
      <c r="NWL564" s="69"/>
      <c r="NWM564" s="69"/>
      <c r="NWN564" s="69"/>
      <c r="NWO564" s="107"/>
      <c r="NWP564" s="2"/>
      <c r="NWQ564" s="15"/>
      <c r="NWR564" s="15"/>
      <c r="NWS564" s="80"/>
      <c r="NWT564" s="52"/>
      <c r="NWU564" s="69"/>
      <c r="NWV564" s="69"/>
      <c r="NWW564" s="69"/>
      <c r="NWX564" s="107"/>
      <c r="NWY564" s="2"/>
      <c r="NWZ564" s="15"/>
      <c r="NXA564" s="15"/>
      <c r="NXB564" s="80"/>
      <c r="NXC564" s="52"/>
      <c r="NXD564" s="69"/>
      <c r="NXE564" s="69"/>
      <c r="NXF564" s="69"/>
      <c r="NXG564" s="107"/>
      <c r="NXH564" s="2"/>
      <c r="NXI564" s="15"/>
      <c r="NXJ564" s="15"/>
      <c r="NXK564" s="80"/>
      <c r="NXL564" s="52"/>
      <c r="NXM564" s="69"/>
      <c r="NXN564" s="69"/>
      <c r="NXO564" s="69"/>
      <c r="NXP564" s="107"/>
      <c r="NXQ564" s="2"/>
      <c r="NXR564" s="15"/>
      <c r="NXS564" s="15"/>
      <c r="NXT564" s="80"/>
      <c r="NXU564" s="52"/>
      <c r="NXV564" s="69"/>
      <c r="NXW564" s="69"/>
      <c r="NXX564" s="69"/>
      <c r="NXY564" s="107"/>
      <c r="NXZ564" s="2"/>
      <c r="NYA564" s="15"/>
      <c r="NYB564" s="15"/>
      <c r="NYC564" s="80"/>
      <c r="NYD564" s="52"/>
      <c r="NYE564" s="69"/>
      <c r="NYF564" s="69"/>
      <c r="NYG564" s="69"/>
      <c r="NYH564" s="107"/>
      <c r="NYI564" s="2"/>
      <c r="NYJ564" s="15"/>
      <c r="NYK564" s="15"/>
      <c r="NYL564" s="80"/>
      <c r="NYM564" s="52"/>
      <c r="NYN564" s="69"/>
      <c r="NYO564" s="69"/>
      <c r="NYP564" s="69"/>
      <c r="NYQ564" s="107"/>
      <c r="NYR564" s="2"/>
      <c r="NYS564" s="15"/>
      <c r="NYT564" s="15"/>
      <c r="NYU564" s="80"/>
      <c r="NYV564" s="52"/>
      <c r="NYW564" s="69"/>
      <c r="NYX564" s="69"/>
      <c r="NYY564" s="69"/>
      <c r="NYZ564" s="107"/>
      <c r="NZA564" s="2"/>
      <c r="NZB564" s="15"/>
      <c r="NZC564" s="15"/>
      <c r="NZD564" s="80"/>
      <c r="NZE564" s="52"/>
      <c r="NZF564" s="69"/>
      <c r="NZG564" s="69"/>
      <c r="NZH564" s="69"/>
      <c r="NZI564" s="107"/>
      <c r="NZJ564" s="2"/>
      <c r="NZK564" s="15"/>
      <c r="NZL564" s="15"/>
      <c r="NZM564" s="80"/>
      <c r="NZN564" s="52"/>
      <c r="NZO564" s="69"/>
      <c r="NZP564" s="69"/>
      <c r="NZQ564" s="69"/>
      <c r="NZR564" s="107"/>
      <c r="NZS564" s="2"/>
      <c r="NZT564" s="15"/>
      <c r="NZU564" s="15"/>
      <c r="NZV564" s="80"/>
      <c r="NZW564" s="52"/>
      <c r="NZX564" s="69"/>
      <c r="NZY564" s="69"/>
      <c r="NZZ564" s="69"/>
      <c r="OAA564" s="107"/>
      <c r="OAB564" s="2"/>
      <c r="OAC564" s="15"/>
      <c r="OAD564" s="15"/>
      <c r="OAE564" s="80"/>
      <c r="OAF564" s="52"/>
      <c r="OAG564" s="69"/>
      <c r="OAH564" s="69"/>
      <c r="OAI564" s="69"/>
      <c r="OAJ564" s="107"/>
      <c r="OAK564" s="2"/>
      <c r="OAL564" s="15"/>
      <c r="OAM564" s="15"/>
      <c r="OAN564" s="80"/>
      <c r="OAO564" s="52"/>
      <c r="OAP564" s="69"/>
      <c r="OAQ564" s="69"/>
      <c r="OAR564" s="69"/>
      <c r="OAS564" s="107"/>
      <c r="OAT564" s="2"/>
      <c r="OAU564" s="15"/>
      <c r="OAV564" s="15"/>
      <c r="OAW564" s="80"/>
      <c r="OAX564" s="52"/>
      <c r="OAY564" s="69"/>
      <c r="OAZ564" s="69"/>
      <c r="OBA564" s="69"/>
      <c r="OBB564" s="107"/>
      <c r="OBC564" s="2"/>
      <c r="OBD564" s="15"/>
      <c r="OBE564" s="15"/>
      <c r="OBF564" s="80"/>
      <c r="OBG564" s="52"/>
      <c r="OBH564" s="69"/>
      <c r="OBI564" s="69"/>
      <c r="OBJ564" s="69"/>
      <c r="OBK564" s="107"/>
      <c r="OBL564" s="2"/>
      <c r="OBM564" s="15"/>
      <c r="OBN564" s="15"/>
      <c r="OBO564" s="80"/>
      <c r="OBP564" s="52"/>
      <c r="OBQ564" s="69"/>
      <c r="OBR564" s="69"/>
      <c r="OBS564" s="69"/>
      <c r="OBT564" s="107"/>
      <c r="OBU564" s="2"/>
      <c r="OBV564" s="15"/>
      <c r="OBW564" s="15"/>
      <c r="OBX564" s="80"/>
      <c r="OBY564" s="52"/>
      <c r="OBZ564" s="69"/>
      <c r="OCA564" s="69"/>
      <c r="OCB564" s="69"/>
      <c r="OCC564" s="107"/>
      <c r="OCD564" s="2"/>
      <c r="OCE564" s="15"/>
      <c r="OCF564" s="15"/>
      <c r="OCG564" s="80"/>
      <c r="OCH564" s="52"/>
      <c r="OCI564" s="69"/>
      <c r="OCJ564" s="69"/>
      <c r="OCK564" s="69"/>
      <c r="OCL564" s="107"/>
      <c r="OCM564" s="2"/>
      <c r="OCN564" s="15"/>
      <c r="OCO564" s="15"/>
      <c r="OCP564" s="80"/>
      <c r="OCQ564" s="52"/>
      <c r="OCR564" s="69"/>
      <c r="OCS564" s="69"/>
      <c r="OCT564" s="69"/>
      <c r="OCU564" s="107"/>
      <c r="OCV564" s="2"/>
      <c r="OCW564" s="15"/>
      <c r="OCX564" s="15"/>
      <c r="OCY564" s="80"/>
      <c r="OCZ564" s="52"/>
      <c r="ODA564" s="69"/>
      <c r="ODB564" s="69"/>
      <c r="ODC564" s="69"/>
      <c r="ODD564" s="107"/>
      <c r="ODE564" s="2"/>
      <c r="ODF564" s="15"/>
      <c r="ODG564" s="15"/>
      <c r="ODH564" s="80"/>
      <c r="ODI564" s="52"/>
      <c r="ODJ564" s="69"/>
      <c r="ODK564" s="69"/>
      <c r="ODL564" s="69"/>
      <c r="ODM564" s="107"/>
      <c r="ODN564" s="2"/>
      <c r="ODO564" s="15"/>
      <c r="ODP564" s="15"/>
      <c r="ODQ564" s="80"/>
      <c r="ODR564" s="52"/>
      <c r="ODS564" s="69"/>
      <c r="ODT564" s="69"/>
      <c r="ODU564" s="69"/>
      <c r="ODV564" s="107"/>
      <c r="ODW564" s="2"/>
      <c r="ODX564" s="15"/>
      <c r="ODY564" s="15"/>
      <c r="ODZ564" s="80"/>
      <c r="OEA564" s="52"/>
      <c r="OEB564" s="69"/>
      <c r="OEC564" s="69"/>
      <c r="OED564" s="69"/>
      <c r="OEE564" s="107"/>
      <c r="OEF564" s="2"/>
      <c r="OEG564" s="15"/>
      <c r="OEH564" s="15"/>
      <c r="OEI564" s="80"/>
      <c r="OEJ564" s="52"/>
      <c r="OEK564" s="69"/>
      <c r="OEL564" s="69"/>
      <c r="OEM564" s="69"/>
      <c r="OEN564" s="107"/>
      <c r="OEO564" s="2"/>
      <c r="OEP564" s="15"/>
      <c r="OEQ564" s="15"/>
      <c r="OER564" s="80"/>
      <c r="OES564" s="52"/>
      <c r="OET564" s="69"/>
      <c r="OEU564" s="69"/>
      <c r="OEV564" s="69"/>
      <c r="OEW564" s="107"/>
      <c r="OEX564" s="2"/>
      <c r="OEY564" s="15"/>
      <c r="OEZ564" s="15"/>
      <c r="OFA564" s="80"/>
      <c r="OFB564" s="52"/>
      <c r="OFC564" s="69"/>
      <c r="OFD564" s="69"/>
      <c r="OFE564" s="69"/>
      <c r="OFF564" s="107"/>
      <c r="OFG564" s="2"/>
      <c r="OFH564" s="15"/>
      <c r="OFI564" s="15"/>
      <c r="OFJ564" s="80"/>
      <c r="OFK564" s="52"/>
      <c r="OFL564" s="69"/>
      <c r="OFM564" s="69"/>
      <c r="OFN564" s="69"/>
      <c r="OFO564" s="107"/>
      <c r="OFP564" s="2"/>
      <c r="OFQ564" s="15"/>
      <c r="OFR564" s="15"/>
      <c r="OFS564" s="80"/>
      <c r="OFT564" s="52"/>
      <c r="OFU564" s="69"/>
      <c r="OFV564" s="69"/>
      <c r="OFW564" s="69"/>
      <c r="OFX564" s="107"/>
      <c r="OFY564" s="2"/>
      <c r="OFZ564" s="15"/>
      <c r="OGA564" s="15"/>
      <c r="OGB564" s="80"/>
      <c r="OGC564" s="52"/>
      <c r="OGD564" s="69"/>
      <c r="OGE564" s="69"/>
      <c r="OGF564" s="69"/>
      <c r="OGG564" s="107"/>
      <c r="OGH564" s="2"/>
      <c r="OGI564" s="15"/>
      <c r="OGJ564" s="15"/>
      <c r="OGK564" s="80"/>
      <c r="OGL564" s="52"/>
      <c r="OGM564" s="69"/>
      <c r="OGN564" s="69"/>
      <c r="OGO564" s="69"/>
      <c r="OGP564" s="107"/>
      <c r="OGQ564" s="2"/>
      <c r="OGR564" s="15"/>
      <c r="OGS564" s="15"/>
      <c r="OGT564" s="80"/>
      <c r="OGU564" s="52"/>
      <c r="OGV564" s="69"/>
      <c r="OGW564" s="69"/>
      <c r="OGX564" s="69"/>
      <c r="OGY564" s="107"/>
      <c r="OGZ564" s="2"/>
      <c r="OHA564" s="15"/>
      <c r="OHB564" s="15"/>
      <c r="OHC564" s="80"/>
      <c r="OHD564" s="52"/>
      <c r="OHE564" s="69"/>
      <c r="OHF564" s="69"/>
      <c r="OHG564" s="69"/>
      <c r="OHH564" s="107"/>
      <c r="OHI564" s="2"/>
      <c r="OHJ564" s="15"/>
      <c r="OHK564" s="15"/>
      <c r="OHL564" s="80"/>
      <c r="OHM564" s="52"/>
      <c r="OHN564" s="69"/>
      <c r="OHO564" s="69"/>
      <c r="OHP564" s="69"/>
      <c r="OHQ564" s="107"/>
      <c r="OHR564" s="2"/>
      <c r="OHS564" s="15"/>
      <c r="OHT564" s="15"/>
      <c r="OHU564" s="80"/>
      <c r="OHV564" s="52"/>
      <c r="OHW564" s="69"/>
      <c r="OHX564" s="69"/>
      <c r="OHY564" s="69"/>
      <c r="OHZ564" s="107"/>
      <c r="OIA564" s="2"/>
      <c r="OIB564" s="15"/>
      <c r="OIC564" s="15"/>
      <c r="OID564" s="80"/>
      <c r="OIE564" s="52"/>
      <c r="OIF564" s="69"/>
      <c r="OIG564" s="69"/>
      <c r="OIH564" s="69"/>
      <c r="OII564" s="107"/>
      <c r="OIJ564" s="2"/>
      <c r="OIK564" s="15"/>
      <c r="OIL564" s="15"/>
      <c r="OIM564" s="80"/>
      <c r="OIN564" s="52"/>
      <c r="OIO564" s="69"/>
      <c r="OIP564" s="69"/>
      <c r="OIQ564" s="69"/>
      <c r="OIR564" s="107"/>
      <c r="OIS564" s="2"/>
      <c r="OIT564" s="15"/>
      <c r="OIU564" s="15"/>
      <c r="OIV564" s="80"/>
      <c r="OIW564" s="52"/>
      <c r="OIX564" s="69"/>
      <c r="OIY564" s="69"/>
      <c r="OIZ564" s="69"/>
      <c r="OJA564" s="107"/>
      <c r="OJB564" s="2"/>
      <c r="OJC564" s="15"/>
      <c r="OJD564" s="15"/>
      <c r="OJE564" s="80"/>
      <c r="OJF564" s="52"/>
      <c r="OJG564" s="69"/>
      <c r="OJH564" s="69"/>
      <c r="OJI564" s="69"/>
      <c r="OJJ564" s="107"/>
      <c r="OJK564" s="2"/>
      <c r="OJL564" s="15"/>
      <c r="OJM564" s="15"/>
      <c r="OJN564" s="80"/>
      <c r="OJO564" s="52"/>
      <c r="OJP564" s="69"/>
      <c r="OJQ564" s="69"/>
      <c r="OJR564" s="69"/>
      <c r="OJS564" s="107"/>
      <c r="OJT564" s="2"/>
      <c r="OJU564" s="15"/>
      <c r="OJV564" s="15"/>
      <c r="OJW564" s="80"/>
      <c r="OJX564" s="52"/>
      <c r="OJY564" s="69"/>
      <c r="OJZ564" s="69"/>
      <c r="OKA564" s="69"/>
      <c r="OKB564" s="107"/>
      <c r="OKC564" s="2"/>
      <c r="OKD564" s="15"/>
      <c r="OKE564" s="15"/>
      <c r="OKF564" s="80"/>
      <c r="OKG564" s="52"/>
      <c r="OKH564" s="69"/>
      <c r="OKI564" s="69"/>
      <c r="OKJ564" s="69"/>
      <c r="OKK564" s="107"/>
      <c r="OKL564" s="2"/>
      <c r="OKM564" s="15"/>
      <c r="OKN564" s="15"/>
      <c r="OKO564" s="80"/>
      <c r="OKP564" s="52"/>
      <c r="OKQ564" s="69"/>
      <c r="OKR564" s="69"/>
      <c r="OKS564" s="69"/>
      <c r="OKT564" s="107"/>
      <c r="OKU564" s="2"/>
      <c r="OKV564" s="15"/>
      <c r="OKW564" s="15"/>
      <c r="OKX564" s="80"/>
      <c r="OKY564" s="52"/>
      <c r="OKZ564" s="69"/>
      <c r="OLA564" s="69"/>
      <c r="OLB564" s="69"/>
      <c r="OLC564" s="107"/>
      <c r="OLD564" s="2"/>
      <c r="OLE564" s="15"/>
      <c r="OLF564" s="15"/>
      <c r="OLG564" s="80"/>
      <c r="OLH564" s="52"/>
      <c r="OLI564" s="69"/>
      <c r="OLJ564" s="69"/>
      <c r="OLK564" s="69"/>
      <c r="OLL564" s="107"/>
      <c r="OLM564" s="2"/>
      <c r="OLN564" s="15"/>
      <c r="OLO564" s="15"/>
      <c r="OLP564" s="80"/>
      <c r="OLQ564" s="52"/>
      <c r="OLR564" s="69"/>
      <c r="OLS564" s="69"/>
      <c r="OLT564" s="69"/>
      <c r="OLU564" s="107"/>
      <c r="OLV564" s="2"/>
      <c r="OLW564" s="15"/>
      <c r="OLX564" s="15"/>
      <c r="OLY564" s="80"/>
      <c r="OLZ564" s="52"/>
      <c r="OMA564" s="69"/>
      <c r="OMB564" s="69"/>
      <c r="OMC564" s="69"/>
      <c r="OMD564" s="107"/>
      <c r="OME564" s="2"/>
      <c r="OMF564" s="15"/>
      <c r="OMG564" s="15"/>
      <c r="OMH564" s="80"/>
      <c r="OMI564" s="52"/>
      <c r="OMJ564" s="69"/>
      <c r="OMK564" s="69"/>
      <c r="OML564" s="69"/>
      <c r="OMM564" s="107"/>
      <c r="OMN564" s="2"/>
      <c r="OMO564" s="15"/>
      <c r="OMP564" s="15"/>
      <c r="OMQ564" s="80"/>
      <c r="OMR564" s="52"/>
      <c r="OMS564" s="69"/>
      <c r="OMT564" s="69"/>
      <c r="OMU564" s="69"/>
      <c r="OMV564" s="107"/>
      <c r="OMW564" s="2"/>
      <c r="OMX564" s="15"/>
      <c r="OMY564" s="15"/>
      <c r="OMZ564" s="80"/>
      <c r="ONA564" s="52"/>
      <c r="ONB564" s="69"/>
      <c r="ONC564" s="69"/>
      <c r="OND564" s="69"/>
      <c r="ONE564" s="107"/>
      <c r="ONF564" s="2"/>
      <c r="ONG564" s="15"/>
      <c r="ONH564" s="15"/>
      <c r="ONI564" s="80"/>
      <c r="ONJ564" s="52"/>
      <c r="ONK564" s="69"/>
      <c r="ONL564" s="69"/>
      <c r="ONM564" s="69"/>
      <c r="ONN564" s="107"/>
      <c r="ONO564" s="2"/>
      <c r="ONP564" s="15"/>
      <c r="ONQ564" s="15"/>
      <c r="ONR564" s="80"/>
      <c r="ONS564" s="52"/>
      <c r="ONT564" s="69"/>
      <c r="ONU564" s="69"/>
      <c r="ONV564" s="69"/>
      <c r="ONW564" s="107"/>
      <c r="ONX564" s="2"/>
      <c r="ONY564" s="15"/>
      <c r="ONZ564" s="15"/>
      <c r="OOA564" s="80"/>
      <c r="OOB564" s="52"/>
      <c r="OOC564" s="69"/>
      <c r="OOD564" s="69"/>
      <c r="OOE564" s="69"/>
      <c r="OOF564" s="107"/>
      <c r="OOG564" s="2"/>
      <c r="OOH564" s="15"/>
      <c r="OOI564" s="15"/>
      <c r="OOJ564" s="80"/>
      <c r="OOK564" s="52"/>
      <c r="OOL564" s="69"/>
      <c r="OOM564" s="69"/>
      <c r="OON564" s="69"/>
      <c r="OOO564" s="107"/>
      <c r="OOP564" s="2"/>
      <c r="OOQ564" s="15"/>
      <c r="OOR564" s="15"/>
      <c r="OOS564" s="80"/>
      <c r="OOT564" s="52"/>
      <c r="OOU564" s="69"/>
      <c r="OOV564" s="69"/>
      <c r="OOW564" s="69"/>
      <c r="OOX564" s="107"/>
      <c r="OOY564" s="2"/>
      <c r="OOZ564" s="15"/>
      <c r="OPA564" s="15"/>
      <c r="OPB564" s="80"/>
      <c r="OPC564" s="52"/>
      <c r="OPD564" s="69"/>
      <c r="OPE564" s="69"/>
      <c r="OPF564" s="69"/>
      <c r="OPG564" s="107"/>
      <c r="OPH564" s="2"/>
      <c r="OPI564" s="15"/>
      <c r="OPJ564" s="15"/>
      <c r="OPK564" s="80"/>
      <c r="OPL564" s="52"/>
      <c r="OPM564" s="69"/>
      <c r="OPN564" s="69"/>
      <c r="OPO564" s="69"/>
      <c r="OPP564" s="107"/>
      <c r="OPQ564" s="2"/>
      <c r="OPR564" s="15"/>
      <c r="OPS564" s="15"/>
      <c r="OPT564" s="80"/>
      <c r="OPU564" s="52"/>
      <c r="OPV564" s="69"/>
      <c r="OPW564" s="69"/>
      <c r="OPX564" s="69"/>
      <c r="OPY564" s="107"/>
      <c r="OPZ564" s="2"/>
      <c r="OQA564" s="15"/>
      <c r="OQB564" s="15"/>
      <c r="OQC564" s="80"/>
      <c r="OQD564" s="52"/>
      <c r="OQE564" s="69"/>
      <c r="OQF564" s="69"/>
      <c r="OQG564" s="69"/>
      <c r="OQH564" s="107"/>
      <c r="OQI564" s="2"/>
      <c r="OQJ564" s="15"/>
      <c r="OQK564" s="15"/>
      <c r="OQL564" s="80"/>
      <c r="OQM564" s="52"/>
      <c r="OQN564" s="69"/>
      <c r="OQO564" s="69"/>
      <c r="OQP564" s="69"/>
      <c r="OQQ564" s="107"/>
      <c r="OQR564" s="2"/>
      <c r="OQS564" s="15"/>
      <c r="OQT564" s="15"/>
      <c r="OQU564" s="80"/>
      <c r="OQV564" s="52"/>
      <c r="OQW564" s="69"/>
      <c r="OQX564" s="69"/>
      <c r="OQY564" s="69"/>
      <c r="OQZ564" s="107"/>
      <c r="ORA564" s="2"/>
      <c r="ORB564" s="15"/>
      <c r="ORC564" s="15"/>
      <c r="ORD564" s="80"/>
      <c r="ORE564" s="52"/>
      <c r="ORF564" s="69"/>
      <c r="ORG564" s="69"/>
      <c r="ORH564" s="69"/>
      <c r="ORI564" s="107"/>
      <c r="ORJ564" s="2"/>
      <c r="ORK564" s="15"/>
      <c r="ORL564" s="15"/>
      <c r="ORM564" s="80"/>
      <c r="ORN564" s="52"/>
      <c r="ORO564" s="69"/>
      <c r="ORP564" s="69"/>
      <c r="ORQ564" s="69"/>
      <c r="ORR564" s="107"/>
      <c r="ORS564" s="2"/>
      <c r="ORT564" s="15"/>
      <c r="ORU564" s="15"/>
      <c r="ORV564" s="80"/>
      <c r="ORW564" s="52"/>
      <c r="ORX564" s="69"/>
      <c r="ORY564" s="69"/>
      <c r="ORZ564" s="69"/>
      <c r="OSA564" s="107"/>
      <c r="OSB564" s="2"/>
      <c r="OSC564" s="15"/>
      <c r="OSD564" s="15"/>
      <c r="OSE564" s="80"/>
      <c r="OSF564" s="52"/>
      <c r="OSG564" s="69"/>
      <c r="OSH564" s="69"/>
      <c r="OSI564" s="69"/>
      <c r="OSJ564" s="107"/>
      <c r="OSK564" s="2"/>
      <c r="OSL564" s="15"/>
      <c r="OSM564" s="15"/>
      <c r="OSN564" s="80"/>
      <c r="OSO564" s="52"/>
      <c r="OSP564" s="69"/>
      <c r="OSQ564" s="69"/>
      <c r="OSR564" s="69"/>
      <c r="OSS564" s="107"/>
      <c r="OST564" s="2"/>
      <c r="OSU564" s="15"/>
      <c r="OSV564" s="15"/>
      <c r="OSW564" s="80"/>
      <c r="OSX564" s="52"/>
      <c r="OSY564" s="69"/>
      <c r="OSZ564" s="69"/>
      <c r="OTA564" s="69"/>
      <c r="OTB564" s="107"/>
      <c r="OTC564" s="2"/>
      <c r="OTD564" s="15"/>
      <c r="OTE564" s="15"/>
      <c r="OTF564" s="80"/>
      <c r="OTG564" s="52"/>
      <c r="OTH564" s="69"/>
      <c r="OTI564" s="69"/>
      <c r="OTJ564" s="69"/>
      <c r="OTK564" s="107"/>
      <c r="OTL564" s="2"/>
      <c r="OTM564" s="15"/>
      <c r="OTN564" s="15"/>
      <c r="OTO564" s="80"/>
      <c r="OTP564" s="52"/>
      <c r="OTQ564" s="69"/>
      <c r="OTR564" s="69"/>
      <c r="OTS564" s="69"/>
      <c r="OTT564" s="107"/>
      <c r="OTU564" s="2"/>
      <c r="OTV564" s="15"/>
      <c r="OTW564" s="15"/>
      <c r="OTX564" s="80"/>
      <c r="OTY564" s="52"/>
      <c r="OTZ564" s="69"/>
      <c r="OUA564" s="69"/>
      <c r="OUB564" s="69"/>
      <c r="OUC564" s="107"/>
      <c r="OUD564" s="2"/>
      <c r="OUE564" s="15"/>
      <c r="OUF564" s="15"/>
      <c r="OUG564" s="80"/>
      <c r="OUH564" s="52"/>
      <c r="OUI564" s="69"/>
      <c r="OUJ564" s="69"/>
      <c r="OUK564" s="69"/>
      <c r="OUL564" s="107"/>
      <c r="OUM564" s="2"/>
      <c r="OUN564" s="15"/>
      <c r="OUO564" s="15"/>
      <c r="OUP564" s="80"/>
      <c r="OUQ564" s="52"/>
      <c r="OUR564" s="69"/>
      <c r="OUS564" s="69"/>
      <c r="OUT564" s="69"/>
      <c r="OUU564" s="107"/>
      <c r="OUV564" s="2"/>
      <c r="OUW564" s="15"/>
      <c r="OUX564" s="15"/>
      <c r="OUY564" s="80"/>
      <c r="OUZ564" s="52"/>
      <c r="OVA564" s="69"/>
      <c r="OVB564" s="69"/>
      <c r="OVC564" s="69"/>
      <c r="OVD564" s="107"/>
      <c r="OVE564" s="2"/>
      <c r="OVF564" s="15"/>
      <c r="OVG564" s="15"/>
      <c r="OVH564" s="80"/>
      <c r="OVI564" s="52"/>
      <c r="OVJ564" s="69"/>
      <c r="OVK564" s="69"/>
      <c r="OVL564" s="69"/>
      <c r="OVM564" s="107"/>
      <c r="OVN564" s="2"/>
      <c r="OVO564" s="15"/>
      <c r="OVP564" s="15"/>
      <c r="OVQ564" s="80"/>
      <c r="OVR564" s="52"/>
      <c r="OVS564" s="69"/>
      <c r="OVT564" s="69"/>
      <c r="OVU564" s="69"/>
      <c r="OVV564" s="107"/>
      <c r="OVW564" s="2"/>
      <c r="OVX564" s="15"/>
      <c r="OVY564" s="15"/>
      <c r="OVZ564" s="80"/>
      <c r="OWA564" s="52"/>
      <c r="OWB564" s="69"/>
      <c r="OWC564" s="69"/>
      <c r="OWD564" s="69"/>
      <c r="OWE564" s="107"/>
      <c r="OWF564" s="2"/>
      <c r="OWG564" s="15"/>
      <c r="OWH564" s="15"/>
      <c r="OWI564" s="80"/>
      <c r="OWJ564" s="52"/>
      <c r="OWK564" s="69"/>
      <c r="OWL564" s="69"/>
      <c r="OWM564" s="69"/>
      <c r="OWN564" s="107"/>
      <c r="OWO564" s="2"/>
      <c r="OWP564" s="15"/>
      <c r="OWQ564" s="15"/>
      <c r="OWR564" s="80"/>
      <c r="OWS564" s="52"/>
      <c r="OWT564" s="69"/>
      <c r="OWU564" s="69"/>
      <c r="OWV564" s="69"/>
      <c r="OWW564" s="107"/>
      <c r="OWX564" s="2"/>
      <c r="OWY564" s="15"/>
      <c r="OWZ564" s="15"/>
      <c r="OXA564" s="80"/>
      <c r="OXB564" s="52"/>
      <c r="OXC564" s="69"/>
      <c r="OXD564" s="69"/>
      <c r="OXE564" s="69"/>
      <c r="OXF564" s="107"/>
      <c r="OXG564" s="2"/>
      <c r="OXH564" s="15"/>
      <c r="OXI564" s="15"/>
      <c r="OXJ564" s="80"/>
      <c r="OXK564" s="52"/>
      <c r="OXL564" s="69"/>
      <c r="OXM564" s="69"/>
      <c r="OXN564" s="69"/>
      <c r="OXO564" s="107"/>
      <c r="OXP564" s="2"/>
      <c r="OXQ564" s="15"/>
      <c r="OXR564" s="15"/>
      <c r="OXS564" s="80"/>
      <c r="OXT564" s="52"/>
      <c r="OXU564" s="69"/>
      <c r="OXV564" s="69"/>
      <c r="OXW564" s="69"/>
      <c r="OXX564" s="107"/>
      <c r="OXY564" s="2"/>
      <c r="OXZ564" s="15"/>
      <c r="OYA564" s="15"/>
      <c r="OYB564" s="80"/>
      <c r="OYC564" s="52"/>
      <c r="OYD564" s="69"/>
      <c r="OYE564" s="69"/>
      <c r="OYF564" s="69"/>
      <c r="OYG564" s="107"/>
      <c r="OYH564" s="2"/>
      <c r="OYI564" s="15"/>
      <c r="OYJ564" s="15"/>
      <c r="OYK564" s="80"/>
      <c r="OYL564" s="52"/>
      <c r="OYM564" s="69"/>
      <c r="OYN564" s="69"/>
      <c r="OYO564" s="69"/>
      <c r="OYP564" s="107"/>
      <c r="OYQ564" s="2"/>
      <c r="OYR564" s="15"/>
      <c r="OYS564" s="15"/>
      <c r="OYT564" s="80"/>
      <c r="OYU564" s="52"/>
      <c r="OYV564" s="69"/>
      <c r="OYW564" s="69"/>
      <c r="OYX564" s="69"/>
      <c r="OYY564" s="107"/>
      <c r="OYZ564" s="2"/>
      <c r="OZA564" s="15"/>
      <c r="OZB564" s="15"/>
      <c r="OZC564" s="80"/>
      <c r="OZD564" s="52"/>
      <c r="OZE564" s="69"/>
      <c r="OZF564" s="69"/>
      <c r="OZG564" s="69"/>
      <c r="OZH564" s="107"/>
      <c r="OZI564" s="2"/>
      <c r="OZJ564" s="15"/>
      <c r="OZK564" s="15"/>
      <c r="OZL564" s="80"/>
      <c r="OZM564" s="52"/>
      <c r="OZN564" s="69"/>
      <c r="OZO564" s="69"/>
      <c r="OZP564" s="69"/>
      <c r="OZQ564" s="107"/>
      <c r="OZR564" s="2"/>
      <c r="OZS564" s="15"/>
      <c r="OZT564" s="15"/>
      <c r="OZU564" s="80"/>
      <c r="OZV564" s="52"/>
      <c r="OZW564" s="69"/>
      <c r="OZX564" s="69"/>
      <c r="OZY564" s="69"/>
      <c r="OZZ564" s="107"/>
      <c r="PAA564" s="2"/>
      <c r="PAB564" s="15"/>
      <c r="PAC564" s="15"/>
      <c r="PAD564" s="80"/>
      <c r="PAE564" s="52"/>
      <c r="PAF564" s="69"/>
      <c r="PAG564" s="69"/>
      <c r="PAH564" s="69"/>
      <c r="PAI564" s="107"/>
      <c r="PAJ564" s="2"/>
      <c r="PAK564" s="15"/>
      <c r="PAL564" s="15"/>
      <c r="PAM564" s="80"/>
      <c r="PAN564" s="52"/>
      <c r="PAO564" s="69"/>
      <c r="PAP564" s="69"/>
      <c r="PAQ564" s="69"/>
      <c r="PAR564" s="107"/>
      <c r="PAS564" s="2"/>
      <c r="PAT564" s="15"/>
      <c r="PAU564" s="15"/>
      <c r="PAV564" s="80"/>
      <c r="PAW564" s="52"/>
      <c r="PAX564" s="69"/>
      <c r="PAY564" s="69"/>
      <c r="PAZ564" s="69"/>
      <c r="PBA564" s="107"/>
      <c r="PBB564" s="2"/>
      <c r="PBC564" s="15"/>
      <c r="PBD564" s="15"/>
      <c r="PBE564" s="80"/>
      <c r="PBF564" s="52"/>
      <c r="PBG564" s="69"/>
      <c r="PBH564" s="69"/>
      <c r="PBI564" s="69"/>
      <c r="PBJ564" s="107"/>
      <c r="PBK564" s="2"/>
      <c r="PBL564" s="15"/>
      <c r="PBM564" s="15"/>
      <c r="PBN564" s="80"/>
      <c r="PBO564" s="52"/>
      <c r="PBP564" s="69"/>
      <c r="PBQ564" s="69"/>
      <c r="PBR564" s="69"/>
      <c r="PBS564" s="107"/>
      <c r="PBT564" s="2"/>
      <c r="PBU564" s="15"/>
      <c r="PBV564" s="15"/>
      <c r="PBW564" s="80"/>
      <c r="PBX564" s="52"/>
      <c r="PBY564" s="69"/>
      <c r="PBZ564" s="69"/>
      <c r="PCA564" s="69"/>
      <c r="PCB564" s="107"/>
      <c r="PCC564" s="2"/>
      <c r="PCD564" s="15"/>
      <c r="PCE564" s="15"/>
      <c r="PCF564" s="80"/>
      <c r="PCG564" s="52"/>
      <c r="PCH564" s="69"/>
      <c r="PCI564" s="69"/>
      <c r="PCJ564" s="69"/>
      <c r="PCK564" s="107"/>
      <c r="PCL564" s="2"/>
      <c r="PCM564" s="15"/>
      <c r="PCN564" s="15"/>
      <c r="PCO564" s="80"/>
      <c r="PCP564" s="52"/>
      <c r="PCQ564" s="69"/>
      <c r="PCR564" s="69"/>
      <c r="PCS564" s="69"/>
      <c r="PCT564" s="107"/>
      <c r="PCU564" s="2"/>
      <c r="PCV564" s="15"/>
      <c r="PCW564" s="15"/>
      <c r="PCX564" s="80"/>
      <c r="PCY564" s="52"/>
      <c r="PCZ564" s="69"/>
      <c r="PDA564" s="69"/>
      <c r="PDB564" s="69"/>
      <c r="PDC564" s="107"/>
      <c r="PDD564" s="2"/>
      <c r="PDE564" s="15"/>
      <c r="PDF564" s="15"/>
      <c r="PDG564" s="80"/>
      <c r="PDH564" s="52"/>
      <c r="PDI564" s="69"/>
      <c r="PDJ564" s="69"/>
      <c r="PDK564" s="69"/>
      <c r="PDL564" s="107"/>
      <c r="PDM564" s="2"/>
      <c r="PDN564" s="15"/>
      <c r="PDO564" s="15"/>
      <c r="PDP564" s="80"/>
      <c r="PDQ564" s="52"/>
      <c r="PDR564" s="69"/>
      <c r="PDS564" s="69"/>
      <c r="PDT564" s="69"/>
      <c r="PDU564" s="107"/>
      <c r="PDV564" s="2"/>
      <c r="PDW564" s="15"/>
      <c r="PDX564" s="15"/>
      <c r="PDY564" s="80"/>
      <c r="PDZ564" s="52"/>
      <c r="PEA564" s="69"/>
      <c r="PEB564" s="69"/>
      <c r="PEC564" s="69"/>
      <c r="PED564" s="107"/>
      <c r="PEE564" s="2"/>
      <c r="PEF564" s="15"/>
      <c r="PEG564" s="15"/>
      <c r="PEH564" s="80"/>
      <c r="PEI564" s="52"/>
      <c r="PEJ564" s="69"/>
      <c r="PEK564" s="69"/>
      <c r="PEL564" s="69"/>
      <c r="PEM564" s="107"/>
      <c r="PEN564" s="2"/>
      <c r="PEO564" s="15"/>
      <c r="PEP564" s="15"/>
      <c r="PEQ564" s="80"/>
      <c r="PER564" s="52"/>
      <c r="PES564" s="69"/>
      <c r="PET564" s="69"/>
      <c r="PEU564" s="69"/>
      <c r="PEV564" s="107"/>
      <c r="PEW564" s="2"/>
      <c r="PEX564" s="15"/>
      <c r="PEY564" s="15"/>
      <c r="PEZ564" s="80"/>
      <c r="PFA564" s="52"/>
      <c r="PFB564" s="69"/>
      <c r="PFC564" s="69"/>
      <c r="PFD564" s="69"/>
      <c r="PFE564" s="107"/>
      <c r="PFF564" s="2"/>
      <c r="PFG564" s="15"/>
      <c r="PFH564" s="15"/>
      <c r="PFI564" s="80"/>
      <c r="PFJ564" s="52"/>
      <c r="PFK564" s="69"/>
      <c r="PFL564" s="69"/>
      <c r="PFM564" s="69"/>
      <c r="PFN564" s="107"/>
      <c r="PFO564" s="2"/>
      <c r="PFP564" s="15"/>
      <c r="PFQ564" s="15"/>
      <c r="PFR564" s="80"/>
      <c r="PFS564" s="52"/>
      <c r="PFT564" s="69"/>
      <c r="PFU564" s="69"/>
      <c r="PFV564" s="69"/>
      <c r="PFW564" s="107"/>
      <c r="PFX564" s="2"/>
      <c r="PFY564" s="15"/>
      <c r="PFZ564" s="15"/>
      <c r="PGA564" s="80"/>
      <c r="PGB564" s="52"/>
      <c r="PGC564" s="69"/>
      <c r="PGD564" s="69"/>
      <c r="PGE564" s="69"/>
      <c r="PGF564" s="107"/>
      <c r="PGG564" s="2"/>
      <c r="PGH564" s="15"/>
      <c r="PGI564" s="15"/>
      <c r="PGJ564" s="80"/>
      <c r="PGK564" s="52"/>
      <c r="PGL564" s="69"/>
      <c r="PGM564" s="69"/>
      <c r="PGN564" s="69"/>
      <c r="PGO564" s="107"/>
      <c r="PGP564" s="2"/>
      <c r="PGQ564" s="15"/>
      <c r="PGR564" s="15"/>
      <c r="PGS564" s="80"/>
      <c r="PGT564" s="52"/>
      <c r="PGU564" s="69"/>
      <c r="PGV564" s="69"/>
      <c r="PGW564" s="69"/>
      <c r="PGX564" s="107"/>
      <c r="PGY564" s="2"/>
      <c r="PGZ564" s="15"/>
      <c r="PHA564" s="15"/>
      <c r="PHB564" s="80"/>
      <c r="PHC564" s="52"/>
      <c r="PHD564" s="69"/>
      <c r="PHE564" s="69"/>
      <c r="PHF564" s="69"/>
      <c r="PHG564" s="107"/>
      <c r="PHH564" s="2"/>
      <c r="PHI564" s="15"/>
      <c r="PHJ564" s="15"/>
      <c r="PHK564" s="80"/>
      <c r="PHL564" s="52"/>
      <c r="PHM564" s="69"/>
      <c r="PHN564" s="69"/>
      <c r="PHO564" s="69"/>
      <c r="PHP564" s="107"/>
      <c r="PHQ564" s="2"/>
      <c r="PHR564" s="15"/>
      <c r="PHS564" s="15"/>
      <c r="PHT564" s="80"/>
      <c r="PHU564" s="52"/>
      <c r="PHV564" s="69"/>
      <c r="PHW564" s="69"/>
      <c r="PHX564" s="69"/>
      <c r="PHY564" s="107"/>
      <c r="PHZ564" s="2"/>
      <c r="PIA564" s="15"/>
      <c r="PIB564" s="15"/>
      <c r="PIC564" s="80"/>
      <c r="PID564" s="52"/>
      <c r="PIE564" s="69"/>
      <c r="PIF564" s="69"/>
      <c r="PIG564" s="69"/>
      <c r="PIH564" s="107"/>
      <c r="PII564" s="2"/>
      <c r="PIJ564" s="15"/>
      <c r="PIK564" s="15"/>
      <c r="PIL564" s="80"/>
      <c r="PIM564" s="52"/>
      <c r="PIN564" s="69"/>
      <c r="PIO564" s="69"/>
      <c r="PIP564" s="69"/>
      <c r="PIQ564" s="107"/>
      <c r="PIR564" s="2"/>
      <c r="PIS564" s="15"/>
      <c r="PIT564" s="15"/>
      <c r="PIU564" s="80"/>
      <c r="PIV564" s="52"/>
      <c r="PIW564" s="69"/>
      <c r="PIX564" s="69"/>
      <c r="PIY564" s="69"/>
      <c r="PIZ564" s="107"/>
      <c r="PJA564" s="2"/>
      <c r="PJB564" s="15"/>
      <c r="PJC564" s="15"/>
      <c r="PJD564" s="80"/>
      <c r="PJE564" s="52"/>
      <c r="PJF564" s="69"/>
      <c r="PJG564" s="69"/>
      <c r="PJH564" s="69"/>
      <c r="PJI564" s="107"/>
      <c r="PJJ564" s="2"/>
      <c r="PJK564" s="15"/>
      <c r="PJL564" s="15"/>
      <c r="PJM564" s="80"/>
      <c r="PJN564" s="52"/>
      <c r="PJO564" s="69"/>
      <c r="PJP564" s="69"/>
      <c r="PJQ564" s="69"/>
      <c r="PJR564" s="107"/>
      <c r="PJS564" s="2"/>
      <c r="PJT564" s="15"/>
      <c r="PJU564" s="15"/>
      <c r="PJV564" s="80"/>
      <c r="PJW564" s="52"/>
      <c r="PJX564" s="69"/>
      <c r="PJY564" s="69"/>
      <c r="PJZ564" s="69"/>
      <c r="PKA564" s="107"/>
      <c r="PKB564" s="2"/>
      <c r="PKC564" s="15"/>
      <c r="PKD564" s="15"/>
      <c r="PKE564" s="80"/>
      <c r="PKF564" s="52"/>
      <c r="PKG564" s="69"/>
      <c r="PKH564" s="69"/>
      <c r="PKI564" s="69"/>
      <c r="PKJ564" s="107"/>
      <c r="PKK564" s="2"/>
      <c r="PKL564" s="15"/>
      <c r="PKM564" s="15"/>
      <c r="PKN564" s="80"/>
      <c r="PKO564" s="52"/>
      <c r="PKP564" s="69"/>
      <c r="PKQ564" s="69"/>
      <c r="PKR564" s="69"/>
      <c r="PKS564" s="107"/>
      <c r="PKT564" s="2"/>
      <c r="PKU564" s="15"/>
      <c r="PKV564" s="15"/>
      <c r="PKW564" s="80"/>
      <c r="PKX564" s="52"/>
      <c r="PKY564" s="69"/>
      <c r="PKZ564" s="69"/>
      <c r="PLA564" s="69"/>
      <c r="PLB564" s="107"/>
      <c r="PLC564" s="2"/>
      <c r="PLD564" s="15"/>
      <c r="PLE564" s="15"/>
      <c r="PLF564" s="80"/>
      <c r="PLG564" s="52"/>
      <c r="PLH564" s="69"/>
      <c r="PLI564" s="69"/>
      <c r="PLJ564" s="69"/>
      <c r="PLK564" s="107"/>
      <c r="PLL564" s="2"/>
      <c r="PLM564" s="15"/>
      <c r="PLN564" s="15"/>
      <c r="PLO564" s="80"/>
      <c r="PLP564" s="52"/>
      <c r="PLQ564" s="69"/>
      <c r="PLR564" s="69"/>
      <c r="PLS564" s="69"/>
      <c r="PLT564" s="107"/>
      <c r="PLU564" s="2"/>
      <c r="PLV564" s="15"/>
      <c r="PLW564" s="15"/>
      <c r="PLX564" s="80"/>
      <c r="PLY564" s="52"/>
      <c r="PLZ564" s="69"/>
      <c r="PMA564" s="69"/>
      <c r="PMB564" s="69"/>
      <c r="PMC564" s="107"/>
      <c r="PMD564" s="2"/>
      <c r="PME564" s="15"/>
      <c r="PMF564" s="15"/>
      <c r="PMG564" s="80"/>
      <c r="PMH564" s="52"/>
      <c r="PMI564" s="69"/>
      <c r="PMJ564" s="69"/>
      <c r="PMK564" s="69"/>
      <c r="PML564" s="107"/>
      <c r="PMM564" s="2"/>
      <c r="PMN564" s="15"/>
      <c r="PMO564" s="15"/>
      <c r="PMP564" s="80"/>
      <c r="PMQ564" s="52"/>
      <c r="PMR564" s="69"/>
      <c r="PMS564" s="69"/>
      <c r="PMT564" s="69"/>
      <c r="PMU564" s="107"/>
      <c r="PMV564" s="2"/>
      <c r="PMW564" s="15"/>
      <c r="PMX564" s="15"/>
      <c r="PMY564" s="80"/>
      <c r="PMZ564" s="52"/>
      <c r="PNA564" s="69"/>
      <c r="PNB564" s="69"/>
      <c r="PNC564" s="69"/>
      <c r="PND564" s="107"/>
      <c r="PNE564" s="2"/>
      <c r="PNF564" s="15"/>
      <c r="PNG564" s="15"/>
      <c r="PNH564" s="80"/>
      <c r="PNI564" s="52"/>
      <c r="PNJ564" s="69"/>
      <c r="PNK564" s="69"/>
      <c r="PNL564" s="69"/>
      <c r="PNM564" s="107"/>
      <c r="PNN564" s="2"/>
      <c r="PNO564" s="15"/>
      <c r="PNP564" s="15"/>
      <c r="PNQ564" s="80"/>
      <c r="PNR564" s="52"/>
      <c r="PNS564" s="69"/>
      <c r="PNT564" s="69"/>
      <c r="PNU564" s="69"/>
      <c r="PNV564" s="107"/>
      <c r="PNW564" s="2"/>
      <c r="PNX564" s="15"/>
      <c r="PNY564" s="15"/>
      <c r="PNZ564" s="80"/>
      <c r="POA564" s="52"/>
      <c r="POB564" s="69"/>
      <c r="POC564" s="69"/>
      <c r="POD564" s="69"/>
      <c r="POE564" s="107"/>
      <c r="POF564" s="2"/>
      <c r="POG564" s="15"/>
      <c r="POH564" s="15"/>
      <c r="POI564" s="80"/>
      <c r="POJ564" s="52"/>
      <c r="POK564" s="69"/>
      <c r="POL564" s="69"/>
      <c r="POM564" s="69"/>
      <c r="PON564" s="107"/>
      <c r="POO564" s="2"/>
      <c r="POP564" s="15"/>
      <c r="POQ564" s="15"/>
      <c r="POR564" s="80"/>
      <c r="POS564" s="52"/>
      <c r="POT564" s="69"/>
      <c r="POU564" s="69"/>
      <c r="POV564" s="69"/>
      <c r="POW564" s="107"/>
      <c r="POX564" s="2"/>
      <c r="POY564" s="15"/>
      <c r="POZ564" s="15"/>
      <c r="PPA564" s="80"/>
      <c r="PPB564" s="52"/>
      <c r="PPC564" s="69"/>
      <c r="PPD564" s="69"/>
      <c r="PPE564" s="69"/>
      <c r="PPF564" s="107"/>
      <c r="PPG564" s="2"/>
      <c r="PPH564" s="15"/>
      <c r="PPI564" s="15"/>
      <c r="PPJ564" s="80"/>
      <c r="PPK564" s="52"/>
      <c r="PPL564" s="69"/>
      <c r="PPM564" s="69"/>
      <c r="PPN564" s="69"/>
      <c r="PPO564" s="107"/>
      <c r="PPP564" s="2"/>
      <c r="PPQ564" s="15"/>
      <c r="PPR564" s="15"/>
      <c r="PPS564" s="80"/>
      <c r="PPT564" s="52"/>
      <c r="PPU564" s="69"/>
      <c r="PPV564" s="69"/>
      <c r="PPW564" s="69"/>
      <c r="PPX564" s="107"/>
      <c r="PPY564" s="2"/>
      <c r="PPZ564" s="15"/>
      <c r="PQA564" s="15"/>
      <c r="PQB564" s="80"/>
      <c r="PQC564" s="52"/>
      <c r="PQD564" s="69"/>
      <c r="PQE564" s="69"/>
      <c r="PQF564" s="69"/>
      <c r="PQG564" s="107"/>
      <c r="PQH564" s="2"/>
      <c r="PQI564" s="15"/>
      <c r="PQJ564" s="15"/>
      <c r="PQK564" s="80"/>
      <c r="PQL564" s="52"/>
      <c r="PQM564" s="69"/>
      <c r="PQN564" s="69"/>
      <c r="PQO564" s="69"/>
      <c r="PQP564" s="107"/>
      <c r="PQQ564" s="2"/>
      <c r="PQR564" s="15"/>
      <c r="PQS564" s="15"/>
      <c r="PQT564" s="80"/>
      <c r="PQU564" s="52"/>
      <c r="PQV564" s="69"/>
      <c r="PQW564" s="69"/>
      <c r="PQX564" s="69"/>
      <c r="PQY564" s="107"/>
      <c r="PQZ564" s="2"/>
      <c r="PRA564" s="15"/>
      <c r="PRB564" s="15"/>
      <c r="PRC564" s="80"/>
      <c r="PRD564" s="52"/>
      <c r="PRE564" s="69"/>
      <c r="PRF564" s="69"/>
      <c r="PRG564" s="69"/>
      <c r="PRH564" s="107"/>
      <c r="PRI564" s="2"/>
      <c r="PRJ564" s="15"/>
      <c r="PRK564" s="15"/>
      <c r="PRL564" s="80"/>
      <c r="PRM564" s="52"/>
      <c r="PRN564" s="69"/>
      <c r="PRO564" s="69"/>
      <c r="PRP564" s="69"/>
      <c r="PRQ564" s="107"/>
      <c r="PRR564" s="2"/>
      <c r="PRS564" s="15"/>
      <c r="PRT564" s="15"/>
      <c r="PRU564" s="80"/>
      <c r="PRV564" s="52"/>
      <c r="PRW564" s="69"/>
      <c r="PRX564" s="69"/>
      <c r="PRY564" s="69"/>
      <c r="PRZ564" s="107"/>
      <c r="PSA564" s="2"/>
      <c r="PSB564" s="15"/>
      <c r="PSC564" s="15"/>
      <c r="PSD564" s="80"/>
      <c r="PSE564" s="52"/>
      <c r="PSF564" s="69"/>
      <c r="PSG564" s="69"/>
      <c r="PSH564" s="69"/>
      <c r="PSI564" s="107"/>
      <c r="PSJ564" s="2"/>
      <c r="PSK564" s="15"/>
      <c r="PSL564" s="15"/>
      <c r="PSM564" s="80"/>
      <c r="PSN564" s="52"/>
      <c r="PSO564" s="69"/>
      <c r="PSP564" s="69"/>
      <c r="PSQ564" s="69"/>
      <c r="PSR564" s="107"/>
      <c r="PSS564" s="2"/>
      <c r="PST564" s="15"/>
      <c r="PSU564" s="15"/>
      <c r="PSV564" s="80"/>
      <c r="PSW564" s="52"/>
      <c r="PSX564" s="69"/>
      <c r="PSY564" s="69"/>
      <c r="PSZ564" s="69"/>
      <c r="PTA564" s="107"/>
      <c r="PTB564" s="2"/>
      <c r="PTC564" s="15"/>
      <c r="PTD564" s="15"/>
      <c r="PTE564" s="80"/>
      <c r="PTF564" s="52"/>
      <c r="PTG564" s="69"/>
      <c r="PTH564" s="69"/>
      <c r="PTI564" s="69"/>
      <c r="PTJ564" s="107"/>
      <c r="PTK564" s="2"/>
      <c r="PTL564" s="15"/>
      <c r="PTM564" s="15"/>
      <c r="PTN564" s="80"/>
      <c r="PTO564" s="52"/>
      <c r="PTP564" s="69"/>
      <c r="PTQ564" s="69"/>
      <c r="PTR564" s="69"/>
      <c r="PTS564" s="107"/>
      <c r="PTT564" s="2"/>
      <c r="PTU564" s="15"/>
      <c r="PTV564" s="15"/>
      <c r="PTW564" s="80"/>
      <c r="PTX564" s="52"/>
      <c r="PTY564" s="69"/>
      <c r="PTZ564" s="69"/>
      <c r="PUA564" s="69"/>
      <c r="PUB564" s="107"/>
      <c r="PUC564" s="2"/>
      <c r="PUD564" s="15"/>
      <c r="PUE564" s="15"/>
      <c r="PUF564" s="80"/>
      <c r="PUG564" s="52"/>
      <c r="PUH564" s="69"/>
      <c r="PUI564" s="69"/>
      <c r="PUJ564" s="69"/>
      <c r="PUK564" s="107"/>
      <c r="PUL564" s="2"/>
      <c r="PUM564" s="15"/>
      <c r="PUN564" s="15"/>
      <c r="PUO564" s="80"/>
      <c r="PUP564" s="52"/>
      <c r="PUQ564" s="69"/>
      <c r="PUR564" s="69"/>
      <c r="PUS564" s="69"/>
      <c r="PUT564" s="107"/>
      <c r="PUU564" s="2"/>
      <c r="PUV564" s="15"/>
      <c r="PUW564" s="15"/>
      <c r="PUX564" s="80"/>
      <c r="PUY564" s="52"/>
      <c r="PUZ564" s="69"/>
      <c r="PVA564" s="69"/>
      <c r="PVB564" s="69"/>
      <c r="PVC564" s="107"/>
      <c r="PVD564" s="2"/>
      <c r="PVE564" s="15"/>
      <c r="PVF564" s="15"/>
      <c r="PVG564" s="80"/>
      <c r="PVH564" s="52"/>
      <c r="PVI564" s="69"/>
      <c r="PVJ564" s="69"/>
      <c r="PVK564" s="69"/>
      <c r="PVL564" s="107"/>
      <c r="PVM564" s="2"/>
      <c r="PVN564" s="15"/>
      <c r="PVO564" s="15"/>
      <c r="PVP564" s="80"/>
      <c r="PVQ564" s="52"/>
      <c r="PVR564" s="69"/>
      <c r="PVS564" s="69"/>
      <c r="PVT564" s="69"/>
      <c r="PVU564" s="107"/>
      <c r="PVV564" s="2"/>
      <c r="PVW564" s="15"/>
      <c r="PVX564" s="15"/>
      <c r="PVY564" s="80"/>
      <c r="PVZ564" s="52"/>
      <c r="PWA564" s="69"/>
      <c r="PWB564" s="69"/>
      <c r="PWC564" s="69"/>
      <c r="PWD564" s="107"/>
      <c r="PWE564" s="2"/>
      <c r="PWF564" s="15"/>
      <c r="PWG564" s="15"/>
      <c r="PWH564" s="80"/>
      <c r="PWI564" s="52"/>
      <c r="PWJ564" s="69"/>
      <c r="PWK564" s="69"/>
      <c r="PWL564" s="69"/>
      <c r="PWM564" s="107"/>
      <c r="PWN564" s="2"/>
      <c r="PWO564" s="15"/>
      <c r="PWP564" s="15"/>
      <c r="PWQ564" s="80"/>
      <c r="PWR564" s="52"/>
      <c r="PWS564" s="69"/>
      <c r="PWT564" s="69"/>
      <c r="PWU564" s="69"/>
      <c r="PWV564" s="107"/>
      <c r="PWW564" s="2"/>
      <c r="PWX564" s="15"/>
      <c r="PWY564" s="15"/>
      <c r="PWZ564" s="80"/>
      <c r="PXA564" s="52"/>
      <c r="PXB564" s="69"/>
      <c r="PXC564" s="69"/>
      <c r="PXD564" s="69"/>
      <c r="PXE564" s="107"/>
      <c r="PXF564" s="2"/>
      <c r="PXG564" s="15"/>
      <c r="PXH564" s="15"/>
      <c r="PXI564" s="80"/>
      <c r="PXJ564" s="52"/>
      <c r="PXK564" s="69"/>
      <c r="PXL564" s="69"/>
      <c r="PXM564" s="69"/>
      <c r="PXN564" s="107"/>
      <c r="PXO564" s="2"/>
      <c r="PXP564" s="15"/>
      <c r="PXQ564" s="15"/>
      <c r="PXR564" s="80"/>
      <c r="PXS564" s="52"/>
      <c r="PXT564" s="69"/>
      <c r="PXU564" s="69"/>
      <c r="PXV564" s="69"/>
      <c r="PXW564" s="107"/>
      <c r="PXX564" s="2"/>
      <c r="PXY564" s="15"/>
      <c r="PXZ564" s="15"/>
      <c r="PYA564" s="80"/>
      <c r="PYB564" s="52"/>
      <c r="PYC564" s="69"/>
      <c r="PYD564" s="69"/>
      <c r="PYE564" s="69"/>
      <c r="PYF564" s="107"/>
      <c r="PYG564" s="2"/>
      <c r="PYH564" s="15"/>
      <c r="PYI564" s="15"/>
      <c r="PYJ564" s="80"/>
      <c r="PYK564" s="52"/>
      <c r="PYL564" s="69"/>
      <c r="PYM564" s="69"/>
      <c r="PYN564" s="69"/>
      <c r="PYO564" s="107"/>
      <c r="PYP564" s="2"/>
      <c r="PYQ564" s="15"/>
      <c r="PYR564" s="15"/>
      <c r="PYS564" s="80"/>
      <c r="PYT564" s="52"/>
      <c r="PYU564" s="69"/>
      <c r="PYV564" s="69"/>
      <c r="PYW564" s="69"/>
      <c r="PYX564" s="107"/>
      <c r="PYY564" s="2"/>
      <c r="PYZ564" s="15"/>
      <c r="PZA564" s="15"/>
      <c r="PZB564" s="80"/>
      <c r="PZC564" s="52"/>
      <c r="PZD564" s="69"/>
      <c r="PZE564" s="69"/>
      <c r="PZF564" s="69"/>
      <c r="PZG564" s="107"/>
      <c r="PZH564" s="2"/>
      <c r="PZI564" s="15"/>
      <c r="PZJ564" s="15"/>
      <c r="PZK564" s="80"/>
      <c r="PZL564" s="52"/>
      <c r="PZM564" s="69"/>
      <c r="PZN564" s="69"/>
      <c r="PZO564" s="69"/>
      <c r="PZP564" s="107"/>
      <c r="PZQ564" s="2"/>
      <c r="PZR564" s="15"/>
      <c r="PZS564" s="15"/>
      <c r="PZT564" s="80"/>
      <c r="PZU564" s="52"/>
      <c r="PZV564" s="69"/>
      <c r="PZW564" s="69"/>
      <c r="PZX564" s="69"/>
      <c r="PZY564" s="107"/>
      <c r="PZZ564" s="2"/>
      <c r="QAA564" s="15"/>
      <c r="QAB564" s="15"/>
      <c r="QAC564" s="80"/>
      <c r="QAD564" s="52"/>
      <c r="QAE564" s="69"/>
      <c r="QAF564" s="69"/>
      <c r="QAG564" s="69"/>
      <c r="QAH564" s="107"/>
      <c r="QAI564" s="2"/>
      <c r="QAJ564" s="15"/>
      <c r="QAK564" s="15"/>
      <c r="QAL564" s="80"/>
      <c r="QAM564" s="52"/>
      <c r="QAN564" s="69"/>
      <c r="QAO564" s="69"/>
      <c r="QAP564" s="69"/>
      <c r="QAQ564" s="107"/>
      <c r="QAR564" s="2"/>
      <c r="QAS564" s="15"/>
      <c r="QAT564" s="15"/>
      <c r="QAU564" s="80"/>
      <c r="QAV564" s="52"/>
      <c r="QAW564" s="69"/>
      <c r="QAX564" s="69"/>
      <c r="QAY564" s="69"/>
      <c r="QAZ564" s="107"/>
      <c r="QBA564" s="2"/>
      <c r="QBB564" s="15"/>
      <c r="QBC564" s="15"/>
      <c r="QBD564" s="80"/>
      <c r="QBE564" s="52"/>
      <c r="QBF564" s="69"/>
      <c r="QBG564" s="69"/>
      <c r="QBH564" s="69"/>
      <c r="QBI564" s="107"/>
      <c r="QBJ564" s="2"/>
      <c r="QBK564" s="15"/>
      <c r="QBL564" s="15"/>
      <c r="QBM564" s="80"/>
      <c r="QBN564" s="52"/>
      <c r="QBO564" s="69"/>
      <c r="QBP564" s="69"/>
      <c r="QBQ564" s="69"/>
      <c r="QBR564" s="107"/>
      <c r="QBS564" s="2"/>
      <c r="QBT564" s="15"/>
      <c r="QBU564" s="15"/>
      <c r="QBV564" s="80"/>
      <c r="QBW564" s="52"/>
      <c r="QBX564" s="69"/>
      <c r="QBY564" s="69"/>
      <c r="QBZ564" s="69"/>
      <c r="QCA564" s="107"/>
      <c r="QCB564" s="2"/>
      <c r="QCC564" s="15"/>
      <c r="QCD564" s="15"/>
      <c r="QCE564" s="80"/>
      <c r="QCF564" s="52"/>
      <c r="QCG564" s="69"/>
      <c r="QCH564" s="69"/>
      <c r="QCI564" s="69"/>
      <c r="QCJ564" s="107"/>
      <c r="QCK564" s="2"/>
      <c r="QCL564" s="15"/>
      <c r="QCM564" s="15"/>
      <c r="QCN564" s="80"/>
      <c r="QCO564" s="52"/>
      <c r="QCP564" s="69"/>
      <c r="QCQ564" s="69"/>
      <c r="QCR564" s="69"/>
      <c r="QCS564" s="107"/>
      <c r="QCT564" s="2"/>
      <c r="QCU564" s="15"/>
      <c r="QCV564" s="15"/>
      <c r="QCW564" s="80"/>
      <c r="QCX564" s="52"/>
      <c r="QCY564" s="69"/>
      <c r="QCZ564" s="69"/>
      <c r="QDA564" s="69"/>
      <c r="QDB564" s="107"/>
      <c r="QDC564" s="2"/>
      <c r="QDD564" s="15"/>
      <c r="QDE564" s="15"/>
      <c r="QDF564" s="80"/>
      <c r="QDG564" s="52"/>
      <c r="QDH564" s="69"/>
      <c r="QDI564" s="69"/>
      <c r="QDJ564" s="69"/>
      <c r="QDK564" s="107"/>
      <c r="QDL564" s="2"/>
      <c r="QDM564" s="15"/>
      <c r="QDN564" s="15"/>
      <c r="QDO564" s="80"/>
      <c r="QDP564" s="52"/>
      <c r="QDQ564" s="69"/>
      <c r="QDR564" s="69"/>
      <c r="QDS564" s="69"/>
      <c r="QDT564" s="107"/>
      <c r="QDU564" s="2"/>
      <c r="QDV564" s="15"/>
      <c r="QDW564" s="15"/>
      <c r="QDX564" s="80"/>
      <c r="QDY564" s="52"/>
      <c r="QDZ564" s="69"/>
      <c r="QEA564" s="69"/>
      <c r="QEB564" s="69"/>
      <c r="QEC564" s="107"/>
      <c r="QED564" s="2"/>
      <c r="QEE564" s="15"/>
      <c r="QEF564" s="15"/>
      <c r="QEG564" s="80"/>
      <c r="QEH564" s="52"/>
      <c r="QEI564" s="69"/>
      <c r="QEJ564" s="69"/>
      <c r="QEK564" s="69"/>
      <c r="QEL564" s="107"/>
      <c r="QEM564" s="2"/>
      <c r="QEN564" s="15"/>
      <c r="QEO564" s="15"/>
      <c r="QEP564" s="80"/>
      <c r="QEQ564" s="52"/>
      <c r="QER564" s="69"/>
      <c r="QES564" s="69"/>
      <c r="QET564" s="69"/>
      <c r="QEU564" s="107"/>
      <c r="QEV564" s="2"/>
      <c r="QEW564" s="15"/>
      <c r="QEX564" s="15"/>
      <c r="QEY564" s="80"/>
      <c r="QEZ564" s="52"/>
      <c r="QFA564" s="69"/>
      <c r="QFB564" s="69"/>
      <c r="QFC564" s="69"/>
      <c r="QFD564" s="107"/>
      <c r="QFE564" s="2"/>
      <c r="QFF564" s="15"/>
      <c r="QFG564" s="15"/>
      <c r="QFH564" s="80"/>
      <c r="QFI564" s="52"/>
      <c r="QFJ564" s="69"/>
      <c r="QFK564" s="69"/>
      <c r="QFL564" s="69"/>
      <c r="QFM564" s="107"/>
      <c r="QFN564" s="2"/>
      <c r="QFO564" s="15"/>
      <c r="QFP564" s="15"/>
      <c r="QFQ564" s="80"/>
      <c r="QFR564" s="52"/>
      <c r="QFS564" s="69"/>
      <c r="QFT564" s="69"/>
      <c r="QFU564" s="69"/>
      <c r="QFV564" s="107"/>
      <c r="QFW564" s="2"/>
      <c r="QFX564" s="15"/>
      <c r="QFY564" s="15"/>
      <c r="QFZ564" s="80"/>
      <c r="QGA564" s="52"/>
      <c r="QGB564" s="69"/>
      <c r="QGC564" s="69"/>
      <c r="QGD564" s="69"/>
      <c r="QGE564" s="107"/>
      <c r="QGF564" s="2"/>
      <c r="QGG564" s="15"/>
      <c r="QGH564" s="15"/>
      <c r="QGI564" s="80"/>
      <c r="QGJ564" s="52"/>
      <c r="QGK564" s="69"/>
      <c r="QGL564" s="69"/>
      <c r="QGM564" s="69"/>
      <c r="QGN564" s="107"/>
      <c r="QGO564" s="2"/>
      <c r="QGP564" s="15"/>
      <c r="QGQ564" s="15"/>
      <c r="QGR564" s="80"/>
      <c r="QGS564" s="52"/>
      <c r="QGT564" s="69"/>
      <c r="QGU564" s="69"/>
      <c r="QGV564" s="69"/>
      <c r="QGW564" s="107"/>
      <c r="QGX564" s="2"/>
      <c r="QGY564" s="15"/>
      <c r="QGZ564" s="15"/>
      <c r="QHA564" s="80"/>
      <c r="QHB564" s="52"/>
      <c r="QHC564" s="69"/>
      <c r="QHD564" s="69"/>
      <c r="QHE564" s="69"/>
      <c r="QHF564" s="107"/>
      <c r="QHG564" s="2"/>
      <c r="QHH564" s="15"/>
      <c r="QHI564" s="15"/>
      <c r="QHJ564" s="80"/>
      <c r="QHK564" s="52"/>
      <c r="QHL564" s="69"/>
      <c r="QHM564" s="69"/>
      <c r="QHN564" s="69"/>
      <c r="QHO564" s="107"/>
      <c r="QHP564" s="2"/>
      <c r="QHQ564" s="15"/>
      <c r="QHR564" s="15"/>
      <c r="QHS564" s="80"/>
      <c r="QHT564" s="52"/>
      <c r="QHU564" s="69"/>
      <c r="QHV564" s="69"/>
      <c r="QHW564" s="69"/>
      <c r="QHX564" s="107"/>
      <c r="QHY564" s="2"/>
      <c r="QHZ564" s="15"/>
      <c r="QIA564" s="15"/>
      <c r="QIB564" s="80"/>
      <c r="QIC564" s="52"/>
      <c r="QID564" s="69"/>
      <c r="QIE564" s="69"/>
      <c r="QIF564" s="69"/>
      <c r="QIG564" s="107"/>
      <c r="QIH564" s="2"/>
      <c r="QII564" s="15"/>
      <c r="QIJ564" s="15"/>
      <c r="QIK564" s="80"/>
      <c r="QIL564" s="52"/>
      <c r="QIM564" s="69"/>
      <c r="QIN564" s="69"/>
      <c r="QIO564" s="69"/>
      <c r="QIP564" s="107"/>
      <c r="QIQ564" s="2"/>
      <c r="QIR564" s="15"/>
      <c r="QIS564" s="15"/>
      <c r="QIT564" s="80"/>
      <c r="QIU564" s="52"/>
      <c r="QIV564" s="69"/>
      <c r="QIW564" s="69"/>
      <c r="QIX564" s="69"/>
      <c r="QIY564" s="107"/>
      <c r="QIZ564" s="2"/>
      <c r="QJA564" s="15"/>
      <c r="QJB564" s="15"/>
      <c r="QJC564" s="80"/>
      <c r="QJD564" s="52"/>
      <c r="QJE564" s="69"/>
      <c r="QJF564" s="69"/>
      <c r="QJG564" s="69"/>
      <c r="QJH564" s="107"/>
      <c r="QJI564" s="2"/>
      <c r="QJJ564" s="15"/>
      <c r="QJK564" s="15"/>
      <c r="QJL564" s="80"/>
      <c r="QJM564" s="52"/>
      <c r="QJN564" s="69"/>
      <c r="QJO564" s="69"/>
      <c r="QJP564" s="69"/>
      <c r="QJQ564" s="107"/>
      <c r="QJR564" s="2"/>
      <c r="QJS564" s="15"/>
      <c r="QJT564" s="15"/>
      <c r="QJU564" s="80"/>
      <c r="QJV564" s="52"/>
      <c r="QJW564" s="69"/>
      <c r="QJX564" s="69"/>
      <c r="QJY564" s="69"/>
      <c r="QJZ564" s="107"/>
      <c r="QKA564" s="2"/>
      <c r="QKB564" s="15"/>
      <c r="QKC564" s="15"/>
      <c r="QKD564" s="80"/>
      <c r="QKE564" s="52"/>
      <c r="QKF564" s="69"/>
      <c r="QKG564" s="69"/>
      <c r="QKH564" s="69"/>
      <c r="QKI564" s="107"/>
      <c r="QKJ564" s="2"/>
      <c r="QKK564" s="15"/>
      <c r="QKL564" s="15"/>
      <c r="QKM564" s="80"/>
      <c r="QKN564" s="52"/>
      <c r="QKO564" s="69"/>
      <c r="QKP564" s="69"/>
      <c r="QKQ564" s="69"/>
      <c r="QKR564" s="107"/>
      <c r="QKS564" s="2"/>
      <c r="QKT564" s="15"/>
      <c r="QKU564" s="15"/>
      <c r="QKV564" s="80"/>
      <c r="QKW564" s="52"/>
      <c r="QKX564" s="69"/>
      <c r="QKY564" s="69"/>
      <c r="QKZ564" s="69"/>
      <c r="QLA564" s="107"/>
      <c r="QLB564" s="2"/>
      <c r="QLC564" s="15"/>
      <c r="QLD564" s="15"/>
      <c r="QLE564" s="80"/>
      <c r="QLF564" s="52"/>
      <c r="QLG564" s="69"/>
      <c r="QLH564" s="69"/>
      <c r="QLI564" s="69"/>
      <c r="QLJ564" s="107"/>
      <c r="QLK564" s="2"/>
      <c r="QLL564" s="15"/>
      <c r="QLM564" s="15"/>
      <c r="QLN564" s="80"/>
      <c r="QLO564" s="52"/>
      <c r="QLP564" s="69"/>
      <c r="QLQ564" s="69"/>
      <c r="QLR564" s="69"/>
      <c r="QLS564" s="107"/>
      <c r="QLT564" s="2"/>
      <c r="QLU564" s="15"/>
      <c r="QLV564" s="15"/>
      <c r="QLW564" s="80"/>
      <c r="QLX564" s="52"/>
      <c r="QLY564" s="69"/>
      <c r="QLZ564" s="69"/>
      <c r="QMA564" s="69"/>
      <c r="QMB564" s="107"/>
      <c r="QMC564" s="2"/>
      <c r="QMD564" s="15"/>
      <c r="QME564" s="15"/>
      <c r="QMF564" s="80"/>
      <c r="QMG564" s="52"/>
      <c r="QMH564" s="69"/>
      <c r="QMI564" s="69"/>
      <c r="QMJ564" s="69"/>
      <c r="QMK564" s="107"/>
      <c r="QML564" s="2"/>
      <c r="QMM564" s="15"/>
      <c r="QMN564" s="15"/>
      <c r="QMO564" s="80"/>
      <c r="QMP564" s="52"/>
      <c r="QMQ564" s="69"/>
      <c r="QMR564" s="69"/>
      <c r="QMS564" s="69"/>
      <c r="QMT564" s="107"/>
      <c r="QMU564" s="2"/>
      <c r="QMV564" s="15"/>
      <c r="QMW564" s="15"/>
      <c r="QMX564" s="80"/>
      <c r="QMY564" s="52"/>
      <c r="QMZ564" s="69"/>
      <c r="QNA564" s="69"/>
      <c r="QNB564" s="69"/>
      <c r="QNC564" s="107"/>
      <c r="QND564" s="2"/>
      <c r="QNE564" s="15"/>
      <c r="QNF564" s="15"/>
      <c r="QNG564" s="80"/>
      <c r="QNH564" s="52"/>
      <c r="QNI564" s="69"/>
      <c r="QNJ564" s="69"/>
      <c r="QNK564" s="69"/>
      <c r="QNL564" s="107"/>
      <c r="QNM564" s="2"/>
      <c r="QNN564" s="15"/>
      <c r="QNO564" s="15"/>
      <c r="QNP564" s="80"/>
      <c r="QNQ564" s="52"/>
      <c r="QNR564" s="69"/>
      <c r="QNS564" s="69"/>
      <c r="QNT564" s="69"/>
      <c r="QNU564" s="107"/>
      <c r="QNV564" s="2"/>
      <c r="QNW564" s="15"/>
      <c r="QNX564" s="15"/>
      <c r="QNY564" s="80"/>
      <c r="QNZ564" s="52"/>
      <c r="QOA564" s="69"/>
      <c r="QOB564" s="69"/>
      <c r="QOC564" s="69"/>
      <c r="QOD564" s="107"/>
      <c r="QOE564" s="2"/>
      <c r="QOF564" s="15"/>
      <c r="QOG564" s="15"/>
      <c r="QOH564" s="80"/>
      <c r="QOI564" s="52"/>
      <c r="QOJ564" s="69"/>
      <c r="QOK564" s="69"/>
      <c r="QOL564" s="69"/>
      <c r="QOM564" s="107"/>
      <c r="QON564" s="2"/>
      <c r="QOO564" s="15"/>
      <c r="QOP564" s="15"/>
      <c r="QOQ564" s="80"/>
      <c r="QOR564" s="52"/>
      <c r="QOS564" s="69"/>
      <c r="QOT564" s="69"/>
      <c r="QOU564" s="69"/>
      <c r="QOV564" s="107"/>
      <c r="QOW564" s="2"/>
      <c r="QOX564" s="15"/>
      <c r="QOY564" s="15"/>
      <c r="QOZ564" s="80"/>
      <c r="QPA564" s="52"/>
      <c r="QPB564" s="69"/>
      <c r="QPC564" s="69"/>
      <c r="QPD564" s="69"/>
      <c r="QPE564" s="107"/>
      <c r="QPF564" s="2"/>
      <c r="QPG564" s="15"/>
      <c r="QPH564" s="15"/>
      <c r="QPI564" s="80"/>
      <c r="QPJ564" s="52"/>
      <c r="QPK564" s="69"/>
      <c r="QPL564" s="69"/>
      <c r="QPM564" s="69"/>
      <c r="QPN564" s="107"/>
      <c r="QPO564" s="2"/>
      <c r="QPP564" s="15"/>
      <c r="QPQ564" s="15"/>
      <c r="QPR564" s="80"/>
      <c r="QPS564" s="52"/>
      <c r="QPT564" s="69"/>
      <c r="QPU564" s="69"/>
      <c r="QPV564" s="69"/>
      <c r="QPW564" s="107"/>
      <c r="QPX564" s="2"/>
      <c r="QPY564" s="15"/>
      <c r="QPZ564" s="15"/>
      <c r="QQA564" s="80"/>
      <c r="QQB564" s="52"/>
      <c r="QQC564" s="69"/>
      <c r="QQD564" s="69"/>
      <c r="QQE564" s="69"/>
      <c r="QQF564" s="107"/>
      <c r="QQG564" s="2"/>
      <c r="QQH564" s="15"/>
      <c r="QQI564" s="15"/>
      <c r="QQJ564" s="80"/>
      <c r="QQK564" s="52"/>
      <c r="QQL564" s="69"/>
      <c r="QQM564" s="69"/>
      <c r="QQN564" s="69"/>
      <c r="QQO564" s="107"/>
      <c r="QQP564" s="2"/>
      <c r="QQQ564" s="15"/>
      <c r="QQR564" s="15"/>
      <c r="QQS564" s="80"/>
      <c r="QQT564" s="52"/>
      <c r="QQU564" s="69"/>
      <c r="QQV564" s="69"/>
      <c r="QQW564" s="69"/>
      <c r="QQX564" s="107"/>
      <c r="QQY564" s="2"/>
      <c r="QQZ564" s="15"/>
      <c r="QRA564" s="15"/>
      <c r="QRB564" s="80"/>
      <c r="QRC564" s="52"/>
      <c r="QRD564" s="69"/>
      <c r="QRE564" s="69"/>
      <c r="QRF564" s="69"/>
      <c r="QRG564" s="107"/>
      <c r="QRH564" s="2"/>
      <c r="QRI564" s="15"/>
      <c r="QRJ564" s="15"/>
      <c r="QRK564" s="80"/>
      <c r="QRL564" s="52"/>
      <c r="QRM564" s="69"/>
      <c r="QRN564" s="69"/>
      <c r="QRO564" s="69"/>
      <c r="QRP564" s="107"/>
      <c r="QRQ564" s="2"/>
      <c r="QRR564" s="15"/>
      <c r="QRS564" s="15"/>
      <c r="QRT564" s="80"/>
      <c r="QRU564" s="52"/>
      <c r="QRV564" s="69"/>
      <c r="QRW564" s="69"/>
      <c r="QRX564" s="69"/>
      <c r="QRY564" s="107"/>
      <c r="QRZ564" s="2"/>
      <c r="QSA564" s="15"/>
      <c r="QSB564" s="15"/>
      <c r="QSC564" s="80"/>
      <c r="QSD564" s="52"/>
      <c r="QSE564" s="69"/>
      <c r="QSF564" s="69"/>
      <c r="QSG564" s="69"/>
      <c r="QSH564" s="107"/>
      <c r="QSI564" s="2"/>
      <c r="QSJ564" s="15"/>
      <c r="QSK564" s="15"/>
      <c r="QSL564" s="80"/>
      <c r="QSM564" s="52"/>
      <c r="QSN564" s="69"/>
      <c r="QSO564" s="69"/>
      <c r="QSP564" s="69"/>
      <c r="QSQ564" s="107"/>
      <c r="QSR564" s="2"/>
      <c r="QSS564" s="15"/>
      <c r="QST564" s="15"/>
      <c r="QSU564" s="80"/>
      <c r="QSV564" s="52"/>
      <c r="QSW564" s="69"/>
      <c r="QSX564" s="69"/>
      <c r="QSY564" s="69"/>
      <c r="QSZ564" s="107"/>
      <c r="QTA564" s="2"/>
      <c r="QTB564" s="15"/>
      <c r="QTC564" s="15"/>
      <c r="QTD564" s="80"/>
      <c r="QTE564" s="52"/>
      <c r="QTF564" s="69"/>
      <c r="QTG564" s="69"/>
      <c r="QTH564" s="69"/>
      <c r="QTI564" s="107"/>
      <c r="QTJ564" s="2"/>
      <c r="QTK564" s="15"/>
      <c r="QTL564" s="15"/>
      <c r="QTM564" s="80"/>
      <c r="QTN564" s="52"/>
      <c r="QTO564" s="69"/>
      <c r="QTP564" s="69"/>
      <c r="QTQ564" s="69"/>
      <c r="QTR564" s="107"/>
      <c r="QTS564" s="2"/>
      <c r="QTT564" s="15"/>
      <c r="QTU564" s="15"/>
      <c r="QTV564" s="80"/>
      <c r="QTW564" s="52"/>
      <c r="QTX564" s="69"/>
      <c r="QTY564" s="69"/>
      <c r="QTZ564" s="69"/>
      <c r="QUA564" s="107"/>
      <c r="QUB564" s="2"/>
      <c r="QUC564" s="15"/>
      <c r="QUD564" s="15"/>
      <c r="QUE564" s="80"/>
      <c r="QUF564" s="52"/>
      <c r="QUG564" s="69"/>
      <c r="QUH564" s="69"/>
      <c r="QUI564" s="69"/>
      <c r="QUJ564" s="107"/>
      <c r="QUK564" s="2"/>
      <c r="QUL564" s="15"/>
      <c r="QUM564" s="15"/>
      <c r="QUN564" s="80"/>
      <c r="QUO564" s="52"/>
      <c r="QUP564" s="69"/>
      <c r="QUQ564" s="69"/>
      <c r="QUR564" s="69"/>
      <c r="QUS564" s="107"/>
      <c r="QUT564" s="2"/>
      <c r="QUU564" s="15"/>
      <c r="QUV564" s="15"/>
      <c r="QUW564" s="80"/>
      <c r="QUX564" s="52"/>
      <c r="QUY564" s="69"/>
      <c r="QUZ564" s="69"/>
      <c r="QVA564" s="69"/>
      <c r="QVB564" s="107"/>
      <c r="QVC564" s="2"/>
      <c r="QVD564" s="15"/>
      <c r="QVE564" s="15"/>
      <c r="QVF564" s="80"/>
      <c r="QVG564" s="52"/>
      <c r="QVH564" s="69"/>
      <c r="QVI564" s="69"/>
      <c r="QVJ564" s="69"/>
      <c r="QVK564" s="107"/>
      <c r="QVL564" s="2"/>
      <c r="QVM564" s="15"/>
      <c r="QVN564" s="15"/>
      <c r="QVO564" s="80"/>
      <c r="QVP564" s="52"/>
      <c r="QVQ564" s="69"/>
      <c r="QVR564" s="69"/>
      <c r="QVS564" s="69"/>
      <c r="QVT564" s="107"/>
      <c r="QVU564" s="2"/>
      <c r="QVV564" s="15"/>
      <c r="QVW564" s="15"/>
      <c r="QVX564" s="80"/>
      <c r="QVY564" s="52"/>
      <c r="QVZ564" s="69"/>
      <c r="QWA564" s="69"/>
      <c r="QWB564" s="69"/>
      <c r="QWC564" s="107"/>
      <c r="QWD564" s="2"/>
      <c r="QWE564" s="15"/>
      <c r="QWF564" s="15"/>
      <c r="QWG564" s="80"/>
      <c r="QWH564" s="52"/>
      <c r="QWI564" s="69"/>
      <c r="QWJ564" s="69"/>
      <c r="QWK564" s="69"/>
      <c r="QWL564" s="107"/>
      <c r="QWM564" s="2"/>
      <c r="QWN564" s="15"/>
      <c r="QWO564" s="15"/>
      <c r="QWP564" s="80"/>
      <c r="QWQ564" s="52"/>
      <c r="QWR564" s="69"/>
      <c r="QWS564" s="69"/>
      <c r="QWT564" s="69"/>
      <c r="QWU564" s="107"/>
      <c r="QWV564" s="2"/>
      <c r="QWW564" s="15"/>
      <c r="QWX564" s="15"/>
      <c r="QWY564" s="80"/>
      <c r="QWZ564" s="52"/>
      <c r="QXA564" s="69"/>
      <c r="QXB564" s="69"/>
      <c r="QXC564" s="69"/>
      <c r="QXD564" s="107"/>
      <c r="QXE564" s="2"/>
      <c r="QXF564" s="15"/>
      <c r="QXG564" s="15"/>
      <c r="QXH564" s="80"/>
      <c r="QXI564" s="52"/>
      <c r="QXJ564" s="69"/>
      <c r="QXK564" s="69"/>
      <c r="QXL564" s="69"/>
      <c r="QXM564" s="107"/>
      <c r="QXN564" s="2"/>
      <c r="QXO564" s="15"/>
      <c r="QXP564" s="15"/>
      <c r="QXQ564" s="80"/>
      <c r="QXR564" s="52"/>
      <c r="QXS564" s="69"/>
      <c r="QXT564" s="69"/>
      <c r="QXU564" s="69"/>
      <c r="QXV564" s="107"/>
      <c r="QXW564" s="2"/>
      <c r="QXX564" s="15"/>
      <c r="QXY564" s="15"/>
      <c r="QXZ564" s="80"/>
      <c r="QYA564" s="52"/>
      <c r="QYB564" s="69"/>
      <c r="QYC564" s="69"/>
      <c r="QYD564" s="69"/>
      <c r="QYE564" s="107"/>
      <c r="QYF564" s="2"/>
      <c r="QYG564" s="15"/>
      <c r="QYH564" s="15"/>
      <c r="QYI564" s="80"/>
      <c r="QYJ564" s="52"/>
      <c r="QYK564" s="69"/>
      <c r="QYL564" s="69"/>
      <c r="QYM564" s="69"/>
      <c r="QYN564" s="107"/>
      <c r="QYO564" s="2"/>
      <c r="QYP564" s="15"/>
      <c r="QYQ564" s="15"/>
      <c r="QYR564" s="80"/>
      <c r="QYS564" s="52"/>
      <c r="QYT564" s="69"/>
      <c r="QYU564" s="69"/>
      <c r="QYV564" s="69"/>
      <c r="QYW564" s="107"/>
      <c r="QYX564" s="2"/>
      <c r="QYY564" s="15"/>
      <c r="QYZ564" s="15"/>
      <c r="QZA564" s="80"/>
      <c r="QZB564" s="52"/>
      <c r="QZC564" s="69"/>
      <c r="QZD564" s="69"/>
      <c r="QZE564" s="69"/>
      <c r="QZF564" s="107"/>
      <c r="QZG564" s="2"/>
      <c r="QZH564" s="15"/>
      <c r="QZI564" s="15"/>
      <c r="QZJ564" s="80"/>
      <c r="QZK564" s="52"/>
      <c r="QZL564" s="69"/>
      <c r="QZM564" s="69"/>
      <c r="QZN564" s="69"/>
      <c r="QZO564" s="107"/>
      <c r="QZP564" s="2"/>
      <c r="QZQ564" s="15"/>
      <c r="QZR564" s="15"/>
      <c r="QZS564" s="80"/>
      <c r="QZT564" s="52"/>
      <c r="QZU564" s="69"/>
      <c r="QZV564" s="69"/>
      <c r="QZW564" s="69"/>
      <c r="QZX564" s="107"/>
      <c r="QZY564" s="2"/>
      <c r="QZZ564" s="15"/>
      <c r="RAA564" s="15"/>
      <c r="RAB564" s="80"/>
      <c r="RAC564" s="52"/>
      <c r="RAD564" s="69"/>
      <c r="RAE564" s="69"/>
      <c r="RAF564" s="69"/>
      <c r="RAG564" s="107"/>
      <c r="RAH564" s="2"/>
      <c r="RAI564" s="15"/>
      <c r="RAJ564" s="15"/>
      <c r="RAK564" s="80"/>
      <c r="RAL564" s="52"/>
      <c r="RAM564" s="69"/>
      <c r="RAN564" s="69"/>
      <c r="RAO564" s="69"/>
      <c r="RAP564" s="107"/>
      <c r="RAQ564" s="2"/>
      <c r="RAR564" s="15"/>
      <c r="RAS564" s="15"/>
      <c r="RAT564" s="80"/>
      <c r="RAU564" s="52"/>
      <c r="RAV564" s="69"/>
      <c r="RAW564" s="69"/>
      <c r="RAX564" s="69"/>
      <c r="RAY564" s="107"/>
      <c r="RAZ564" s="2"/>
      <c r="RBA564" s="15"/>
      <c r="RBB564" s="15"/>
      <c r="RBC564" s="80"/>
      <c r="RBD564" s="52"/>
      <c r="RBE564" s="69"/>
      <c r="RBF564" s="69"/>
      <c r="RBG564" s="69"/>
      <c r="RBH564" s="107"/>
      <c r="RBI564" s="2"/>
      <c r="RBJ564" s="15"/>
      <c r="RBK564" s="15"/>
      <c r="RBL564" s="80"/>
      <c r="RBM564" s="52"/>
      <c r="RBN564" s="69"/>
      <c r="RBO564" s="69"/>
      <c r="RBP564" s="69"/>
      <c r="RBQ564" s="107"/>
      <c r="RBR564" s="2"/>
      <c r="RBS564" s="15"/>
      <c r="RBT564" s="15"/>
      <c r="RBU564" s="80"/>
      <c r="RBV564" s="52"/>
      <c r="RBW564" s="69"/>
      <c r="RBX564" s="69"/>
      <c r="RBY564" s="69"/>
      <c r="RBZ564" s="107"/>
      <c r="RCA564" s="2"/>
      <c r="RCB564" s="15"/>
      <c r="RCC564" s="15"/>
      <c r="RCD564" s="80"/>
      <c r="RCE564" s="52"/>
      <c r="RCF564" s="69"/>
      <c r="RCG564" s="69"/>
      <c r="RCH564" s="69"/>
      <c r="RCI564" s="107"/>
      <c r="RCJ564" s="2"/>
      <c r="RCK564" s="15"/>
      <c r="RCL564" s="15"/>
      <c r="RCM564" s="80"/>
      <c r="RCN564" s="52"/>
      <c r="RCO564" s="69"/>
      <c r="RCP564" s="69"/>
      <c r="RCQ564" s="69"/>
      <c r="RCR564" s="107"/>
      <c r="RCS564" s="2"/>
      <c r="RCT564" s="15"/>
      <c r="RCU564" s="15"/>
      <c r="RCV564" s="80"/>
      <c r="RCW564" s="52"/>
      <c r="RCX564" s="69"/>
      <c r="RCY564" s="69"/>
      <c r="RCZ564" s="69"/>
      <c r="RDA564" s="107"/>
      <c r="RDB564" s="2"/>
      <c r="RDC564" s="15"/>
      <c r="RDD564" s="15"/>
      <c r="RDE564" s="80"/>
      <c r="RDF564" s="52"/>
      <c r="RDG564" s="69"/>
      <c r="RDH564" s="69"/>
      <c r="RDI564" s="69"/>
      <c r="RDJ564" s="107"/>
      <c r="RDK564" s="2"/>
      <c r="RDL564" s="15"/>
      <c r="RDM564" s="15"/>
      <c r="RDN564" s="80"/>
      <c r="RDO564" s="52"/>
      <c r="RDP564" s="69"/>
      <c r="RDQ564" s="69"/>
      <c r="RDR564" s="69"/>
      <c r="RDS564" s="107"/>
      <c r="RDT564" s="2"/>
      <c r="RDU564" s="15"/>
      <c r="RDV564" s="15"/>
      <c r="RDW564" s="80"/>
      <c r="RDX564" s="52"/>
      <c r="RDY564" s="69"/>
      <c r="RDZ564" s="69"/>
      <c r="REA564" s="69"/>
      <c r="REB564" s="107"/>
      <c r="REC564" s="2"/>
      <c r="RED564" s="15"/>
      <c r="REE564" s="15"/>
      <c r="REF564" s="80"/>
      <c r="REG564" s="52"/>
      <c r="REH564" s="69"/>
      <c r="REI564" s="69"/>
      <c r="REJ564" s="69"/>
      <c r="REK564" s="107"/>
      <c r="REL564" s="2"/>
      <c r="REM564" s="15"/>
      <c r="REN564" s="15"/>
      <c r="REO564" s="80"/>
      <c r="REP564" s="52"/>
      <c r="REQ564" s="69"/>
      <c r="RER564" s="69"/>
      <c r="RES564" s="69"/>
      <c r="RET564" s="107"/>
      <c r="REU564" s="2"/>
      <c r="REV564" s="15"/>
      <c r="REW564" s="15"/>
      <c r="REX564" s="80"/>
      <c r="REY564" s="52"/>
      <c r="REZ564" s="69"/>
      <c r="RFA564" s="69"/>
      <c r="RFB564" s="69"/>
      <c r="RFC564" s="107"/>
      <c r="RFD564" s="2"/>
      <c r="RFE564" s="15"/>
      <c r="RFF564" s="15"/>
      <c r="RFG564" s="80"/>
      <c r="RFH564" s="52"/>
      <c r="RFI564" s="69"/>
      <c r="RFJ564" s="69"/>
      <c r="RFK564" s="69"/>
      <c r="RFL564" s="107"/>
      <c r="RFM564" s="2"/>
      <c r="RFN564" s="15"/>
      <c r="RFO564" s="15"/>
      <c r="RFP564" s="80"/>
      <c r="RFQ564" s="52"/>
      <c r="RFR564" s="69"/>
      <c r="RFS564" s="69"/>
      <c r="RFT564" s="69"/>
      <c r="RFU564" s="107"/>
      <c r="RFV564" s="2"/>
      <c r="RFW564" s="15"/>
      <c r="RFX564" s="15"/>
      <c r="RFY564" s="80"/>
      <c r="RFZ564" s="52"/>
      <c r="RGA564" s="69"/>
      <c r="RGB564" s="69"/>
      <c r="RGC564" s="69"/>
      <c r="RGD564" s="107"/>
      <c r="RGE564" s="2"/>
      <c r="RGF564" s="15"/>
      <c r="RGG564" s="15"/>
      <c r="RGH564" s="80"/>
      <c r="RGI564" s="52"/>
      <c r="RGJ564" s="69"/>
      <c r="RGK564" s="69"/>
      <c r="RGL564" s="69"/>
      <c r="RGM564" s="107"/>
      <c r="RGN564" s="2"/>
      <c r="RGO564" s="15"/>
      <c r="RGP564" s="15"/>
      <c r="RGQ564" s="80"/>
      <c r="RGR564" s="52"/>
      <c r="RGS564" s="69"/>
      <c r="RGT564" s="69"/>
      <c r="RGU564" s="69"/>
      <c r="RGV564" s="107"/>
      <c r="RGW564" s="2"/>
      <c r="RGX564" s="15"/>
      <c r="RGY564" s="15"/>
      <c r="RGZ564" s="80"/>
      <c r="RHA564" s="52"/>
      <c r="RHB564" s="69"/>
      <c r="RHC564" s="69"/>
      <c r="RHD564" s="69"/>
      <c r="RHE564" s="107"/>
      <c r="RHF564" s="2"/>
      <c r="RHG564" s="15"/>
      <c r="RHH564" s="15"/>
      <c r="RHI564" s="80"/>
      <c r="RHJ564" s="52"/>
      <c r="RHK564" s="69"/>
      <c r="RHL564" s="69"/>
      <c r="RHM564" s="69"/>
      <c r="RHN564" s="107"/>
      <c r="RHO564" s="2"/>
      <c r="RHP564" s="15"/>
      <c r="RHQ564" s="15"/>
      <c r="RHR564" s="80"/>
      <c r="RHS564" s="52"/>
      <c r="RHT564" s="69"/>
      <c r="RHU564" s="69"/>
      <c r="RHV564" s="69"/>
      <c r="RHW564" s="107"/>
      <c r="RHX564" s="2"/>
      <c r="RHY564" s="15"/>
      <c r="RHZ564" s="15"/>
      <c r="RIA564" s="80"/>
      <c r="RIB564" s="52"/>
      <c r="RIC564" s="69"/>
      <c r="RID564" s="69"/>
      <c r="RIE564" s="69"/>
      <c r="RIF564" s="107"/>
      <c r="RIG564" s="2"/>
      <c r="RIH564" s="15"/>
      <c r="RII564" s="15"/>
      <c r="RIJ564" s="80"/>
      <c r="RIK564" s="52"/>
      <c r="RIL564" s="69"/>
      <c r="RIM564" s="69"/>
      <c r="RIN564" s="69"/>
      <c r="RIO564" s="107"/>
      <c r="RIP564" s="2"/>
      <c r="RIQ564" s="15"/>
      <c r="RIR564" s="15"/>
      <c r="RIS564" s="80"/>
      <c r="RIT564" s="52"/>
      <c r="RIU564" s="69"/>
      <c r="RIV564" s="69"/>
      <c r="RIW564" s="69"/>
      <c r="RIX564" s="107"/>
      <c r="RIY564" s="2"/>
      <c r="RIZ564" s="15"/>
      <c r="RJA564" s="15"/>
      <c r="RJB564" s="80"/>
      <c r="RJC564" s="52"/>
      <c r="RJD564" s="69"/>
      <c r="RJE564" s="69"/>
      <c r="RJF564" s="69"/>
      <c r="RJG564" s="107"/>
      <c r="RJH564" s="2"/>
      <c r="RJI564" s="15"/>
      <c r="RJJ564" s="15"/>
      <c r="RJK564" s="80"/>
      <c r="RJL564" s="52"/>
      <c r="RJM564" s="69"/>
      <c r="RJN564" s="69"/>
      <c r="RJO564" s="69"/>
      <c r="RJP564" s="107"/>
      <c r="RJQ564" s="2"/>
      <c r="RJR564" s="15"/>
      <c r="RJS564" s="15"/>
      <c r="RJT564" s="80"/>
      <c r="RJU564" s="52"/>
      <c r="RJV564" s="69"/>
      <c r="RJW564" s="69"/>
      <c r="RJX564" s="69"/>
      <c r="RJY564" s="107"/>
      <c r="RJZ564" s="2"/>
      <c r="RKA564" s="15"/>
      <c r="RKB564" s="15"/>
      <c r="RKC564" s="80"/>
      <c r="RKD564" s="52"/>
      <c r="RKE564" s="69"/>
      <c r="RKF564" s="69"/>
      <c r="RKG564" s="69"/>
      <c r="RKH564" s="107"/>
      <c r="RKI564" s="2"/>
      <c r="RKJ564" s="15"/>
      <c r="RKK564" s="15"/>
      <c r="RKL564" s="80"/>
      <c r="RKM564" s="52"/>
      <c r="RKN564" s="69"/>
      <c r="RKO564" s="69"/>
      <c r="RKP564" s="69"/>
      <c r="RKQ564" s="107"/>
      <c r="RKR564" s="2"/>
      <c r="RKS564" s="15"/>
      <c r="RKT564" s="15"/>
      <c r="RKU564" s="80"/>
      <c r="RKV564" s="52"/>
      <c r="RKW564" s="69"/>
      <c r="RKX564" s="69"/>
      <c r="RKY564" s="69"/>
      <c r="RKZ564" s="107"/>
      <c r="RLA564" s="2"/>
      <c r="RLB564" s="15"/>
      <c r="RLC564" s="15"/>
      <c r="RLD564" s="80"/>
      <c r="RLE564" s="52"/>
      <c r="RLF564" s="69"/>
      <c r="RLG564" s="69"/>
      <c r="RLH564" s="69"/>
      <c r="RLI564" s="107"/>
      <c r="RLJ564" s="2"/>
      <c r="RLK564" s="15"/>
      <c r="RLL564" s="15"/>
      <c r="RLM564" s="80"/>
      <c r="RLN564" s="52"/>
      <c r="RLO564" s="69"/>
      <c r="RLP564" s="69"/>
      <c r="RLQ564" s="69"/>
      <c r="RLR564" s="107"/>
      <c r="RLS564" s="2"/>
      <c r="RLT564" s="15"/>
      <c r="RLU564" s="15"/>
      <c r="RLV564" s="80"/>
      <c r="RLW564" s="52"/>
      <c r="RLX564" s="69"/>
      <c r="RLY564" s="69"/>
      <c r="RLZ564" s="69"/>
      <c r="RMA564" s="107"/>
      <c r="RMB564" s="2"/>
      <c r="RMC564" s="15"/>
      <c r="RMD564" s="15"/>
      <c r="RME564" s="80"/>
      <c r="RMF564" s="52"/>
      <c r="RMG564" s="69"/>
      <c r="RMH564" s="69"/>
      <c r="RMI564" s="69"/>
      <c r="RMJ564" s="107"/>
      <c r="RMK564" s="2"/>
      <c r="RML564" s="15"/>
      <c r="RMM564" s="15"/>
      <c r="RMN564" s="80"/>
      <c r="RMO564" s="52"/>
      <c r="RMP564" s="69"/>
      <c r="RMQ564" s="69"/>
      <c r="RMR564" s="69"/>
      <c r="RMS564" s="107"/>
      <c r="RMT564" s="2"/>
      <c r="RMU564" s="15"/>
      <c r="RMV564" s="15"/>
      <c r="RMW564" s="80"/>
      <c r="RMX564" s="52"/>
      <c r="RMY564" s="69"/>
      <c r="RMZ564" s="69"/>
      <c r="RNA564" s="69"/>
      <c r="RNB564" s="107"/>
      <c r="RNC564" s="2"/>
      <c r="RND564" s="15"/>
      <c r="RNE564" s="15"/>
      <c r="RNF564" s="80"/>
      <c r="RNG564" s="52"/>
      <c r="RNH564" s="69"/>
      <c r="RNI564" s="69"/>
      <c r="RNJ564" s="69"/>
      <c r="RNK564" s="107"/>
      <c r="RNL564" s="2"/>
      <c r="RNM564" s="15"/>
      <c r="RNN564" s="15"/>
      <c r="RNO564" s="80"/>
      <c r="RNP564" s="52"/>
      <c r="RNQ564" s="69"/>
      <c r="RNR564" s="69"/>
      <c r="RNS564" s="69"/>
      <c r="RNT564" s="107"/>
      <c r="RNU564" s="2"/>
      <c r="RNV564" s="15"/>
      <c r="RNW564" s="15"/>
      <c r="RNX564" s="80"/>
      <c r="RNY564" s="52"/>
      <c r="RNZ564" s="69"/>
      <c r="ROA564" s="69"/>
      <c r="ROB564" s="69"/>
      <c r="ROC564" s="107"/>
      <c r="ROD564" s="2"/>
      <c r="ROE564" s="15"/>
      <c r="ROF564" s="15"/>
      <c r="ROG564" s="80"/>
      <c r="ROH564" s="52"/>
      <c r="ROI564" s="69"/>
      <c r="ROJ564" s="69"/>
      <c r="ROK564" s="69"/>
      <c r="ROL564" s="107"/>
      <c r="ROM564" s="2"/>
      <c r="RON564" s="15"/>
      <c r="ROO564" s="15"/>
      <c r="ROP564" s="80"/>
      <c r="ROQ564" s="52"/>
      <c r="ROR564" s="69"/>
      <c r="ROS564" s="69"/>
      <c r="ROT564" s="69"/>
      <c r="ROU564" s="107"/>
      <c r="ROV564" s="2"/>
      <c r="ROW564" s="15"/>
      <c r="ROX564" s="15"/>
      <c r="ROY564" s="80"/>
      <c r="ROZ564" s="52"/>
      <c r="RPA564" s="69"/>
      <c r="RPB564" s="69"/>
      <c r="RPC564" s="69"/>
      <c r="RPD564" s="107"/>
      <c r="RPE564" s="2"/>
      <c r="RPF564" s="15"/>
      <c r="RPG564" s="15"/>
      <c r="RPH564" s="80"/>
      <c r="RPI564" s="52"/>
      <c r="RPJ564" s="69"/>
      <c r="RPK564" s="69"/>
      <c r="RPL564" s="69"/>
      <c r="RPM564" s="107"/>
      <c r="RPN564" s="2"/>
      <c r="RPO564" s="15"/>
      <c r="RPP564" s="15"/>
      <c r="RPQ564" s="80"/>
      <c r="RPR564" s="52"/>
      <c r="RPS564" s="69"/>
      <c r="RPT564" s="69"/>
      <c r="RPU564" s="69"/>
      <c r="RPV564" s="107"/>
      <c r="RPW564" s="2"/>
      <c r="RPX564" s="15"/>
      <c r="RPY564" s="15"/>
      <c r="RPZ564" s="80"/>
      <c r="RQA564" s="52"/>
      <c r="RQB564" s="69"/>
      <c r="RQC564" s="69"/>
      <c r="RQD564" s="69"/>
      <c r="RQE564" s="107"/>
      <c r="RQF564" s="2"/>
      <c r="RQG564" s="15"/>
      <c r="RQH564" s="15"/>
      <c r="RQI564" s="80"/>
      <c r="RQJ564" s="52"/>
      <c r="RQK564" s="69"/>
      <c r="RQL564" s="69"/>
      <c r="RQM564" s="69"/>
      <c r="RQN564" s="107"/>
      <c r="RQO564" s="2"/>
      <c r="RQP564" s="15"/>
      <c r="RQQ564" s="15"/>
      <c r="RQR564" s="80"/>
      <c r="RQS564" s="52"/>
      <c r="RQT564" s="69"/>
      <c r="RQU564" s="69"/>
      <c r="RQV564" s="69"/>
      <c r="RQW564" s="107"/>
      <c r="RQX564" s="2"/>
      <c r="RQY564" s="15"/>
      <c r="RQZ564" s="15"/>
      <c r="RRA564" s="80"/>
      <c r="RRB564" s="52"/>
      <c r="RRC564" s="69"/>
      <c r="RRD564" s="69"/>
      <c r="RRE564" s="69"/>
      <c r="RRF564" s="107"/>
      <c r="RRG564" s="2"/>
      <c r="RRH564" s="15"/>
      <c r="RRI564" s="15"/>
      <c r="RRJ564" s="80"/>
      <c r="RRK564" s="52"/>
      <c r="RRL564" s="69"/>
      <c r="RRM564" s="69"/>
      <c r="RRN564" s="69"/>
      <c r="RRO564" s="107"/>
      <c r="RRP564" s="2"/>
      <c r="RRQ564" s="15"/>
      <c r="RRR564" s="15"/>
      <c r="RRS564" s="80"/>
      <c r="RRT564" s="52"/>
      <c r="RRU564" s="69"/>
      <c r="RRV564" s="69"/>
      <c r="RRW564" s="69"/>
      <c r="RRX564" s="107"/>
      <c r="RRY564" s="2"/>
      <c r="RRZ564" s="15"/>
      <c r="RSA564" s="15"/>
      <c r="RSB564" s="80"/>
      <c r="RSC564" s="52"/>
      <c r="RSD564" s="69"/>
      <c r="RSE564" s="69"/>
      <c r="RSF564" s="69"/>
      <c r="RSG564" s="107"/>
      <c r="RSH564" s="2"/>
      <c r="RSI564" s="15"/>
      <c r="RSJ564" s="15"/>
      <c r="RSK564" s="80"/>
      <c r="RSL564" s="52"/>
      <c r="RSM564" s="69"/>
      <c r="RSN564" s="69"/>
      <c r="RSO564" s="69"/>
      <c r="RSP564" s="107"/>
      <c r="RSQ564" s="2"/>
      <c r="RSR564" s="15"/>
      <c r="RSS564" s="15"/>
      <c r="RST564" s="80"/>
      <c r="RSU564" s="52"/>
      <c r="RSV564" s="69"/>
      <c r="RSW564" s="69"/>
      <c r="RSX564" s="69"/>
      <c r="RSY564" s="107"/>
      <c r="RSZ564" s="2"/>
      <c r="RTA564" s="15"/>
      <c r="RTB564" s="15"/>
      <c r="RTC564" s="80"/>
      <c r="RTD564" s="52"/>
      <c r="RTE564" s="69"/>
      <c r="RTF564" s="69"/>
      <c r="RTG564" s="69"/>
      <c r="RTH564" s="107"/>
      <c r="RTI564" s="2"/>
      <c r="RTJ564" s="15"/>
      <c r="RTK564" s="15"/>
      <c r="RTL564" s="80"/>
      <c r="RTM564" s="52"/>
      <c r="RTN564" s="69"/>
      <c r="RTO564" s="69"/>
      <c r="RTP564" s="69"/>
      <c r="RTQ564" s="107"/>
      <c r="RTR564" s="2"/>
      <c r="RTS564" s="15"/>
      <c r="RTT564" s="15"/>
      <c r="RTU564" s="80"/>
      <c r="RTV564" s="52"/>
      <c r="RTW564" s="69"/>
      <c r="RTX564" s="69"/>
      <c r="RTY564" s="69"/>
      <c r="RTZ564" s="107"/>
      <c r="RUA564" s="2"/>
      <c r="RUB564" s="15"/>
      <c r="RUC564" s="15"/>
      <c r="RUD564" s="80"/>
      <c r="RUE564" s="52"/>
      <c r="RUF564" s="69"/>
      <c r="RUG564" s="69"/>
      <c r="RUH564" s="69"/>
      <c r="RUI564" s="107"/>
      <c r="RUJ564" s="2"/>
      <c r="RUK564" s="15"/>
      <c r="RUL564" s="15"/>
      <c r="RUM564" s="80"/>
      <c r="RUN564" s="52"/>
      <c r="RUO564" s="69"/>
      <c r="RUP564" s="69"/>
      <c r="RUQ564" s="69"/>
      <c r="RUR564" s="107"/>
      <c r="RUS564" s="2"/>
      <c r="RUT564" s="15"/>
      <c r="RUU564" s="15"/>
      <c r="RUV564" s="80"/>
      <c r="RUW564" s="52"/>
      <c r="RUX564" s="69"/>
      <c r="RUY564" s="69"/>
      <c r="RUZ564" s="69"/>
      <c r="RVA564" s="107"/>
      <c r="RVB564" s="2"/>
      <c r="RVC564" s="15"/>
      <c r="RVD564" s="15"/>
      <c r="RVE564" s="80"/>
      <c r="RVF564" s="52"/>
      <c r="RVG564" s="69"/>
      <c r="RVH564" s="69"/>
      <c r="RVI564" s="69"/>
      <c r="RVJ564" s="107"/>
      <c r="RVK564" s="2"/>
      <c r="RVL564" s="15"/>
      <c r="RVM564" s="15"/>
      <c r="RVN564" s="80"/>
      <c r="RVO564" s="52"/>
      <c r="RVP564" s="69"/>
      <c r="RVQ564" s="69"/>
      <c r="RVR564" s="69"/>
      <c r="RVS564" s="107"/>
      <c r="RVT564" s="2"/>
      <c r="RVU564" s="15"/>
      <c r="RVV564" s="15"/>
      <c r="RVW564" s="80"/>
      <c r="RVX564" s="52"/>
      <c r="RVY564" s="69"/>
      <c r="RVZ564" s="69"/>
      <c r="RWA564" s="69"/>
      <c r="RWB564" s="107"/>
      <c r="RWC564" s="2"/>
      <c r="RWD564" s="15"/>
      <c r="RWE564" s="15"/>
      <c r="RWF564" s="80"/>
      <c r="RWG564" s="52"/>
      <c r="RWH564" s="69"/>
      <c r="RWI564" s="69"/>
      <c r="RWJ564" s="69"/>
      <c r="RWK564" s="107"/>
      <c r="RWL564" s="2"/>
      <c r="RWM564" s="15"/>
      <c r="RWN564" s="15"/>
      <c r="RWO564" s="80"/>
      <c r="RWP564" s="52"/>
      <c r="RWQ564" s="69"/>
      <c r="RWR564" s="69"/>
      <c r="RWS564" s="69"/>
      <c r="RWT564" s="107"/>
      <c r="RWU564" s="2"/>
      <c r="RWV564" s="15"/>
      <c r="RWW564" s="15"/>
      <c r="RWX564" s="80"/>
      <c r="RWY564" s="52"/>
      <c r="RWZ564" s="69"/>
      <c r="RXA564" s="69"/>
      <c r="RXB564" s="69"/>
      <c r="RXC564" s="107"/>
      <c r="RXD564" s="2"/>
      <c r="RXE564" s="15"/>
      <c r="RXF564" s="15"/>
      <c r="RXG564" s="80"/>
      <c r="RXH564" s="52"/>
      <c r="RXI564" s="69"/>
      <c r="RXJ564" s="69"/>
      <c r="RXK564" s="69"/>
      <c r="RXL564" s="107"/>
      <c r="RXM564" s="2"/>
      <c r="RXN564" s="15"/>
      <c r="RXO564" s="15"/>
      <c r="RXP564" s="80"/>
      <c r="RXQ564" s="52"/>
      <c r="RXR564" s="69"/>
      <c r="RXS564" s="69"/>
      <c r="RXT564" s="69"/>
      <c r="RXU564" s="107"/>
      <c r="RXV564" s="2"/>
      <c r="RXW564" s="15"/>
      <c r="RXX564" s="15"/>
      <c r="RXY564" s="80"/>
      <c r="RXZ564" s="52"/>
      <c r="RYA564" s="69"/>
      <c r="RYB564" s="69"/>
      <c r="RYC564" s="69"/>
      <c r="RYD564" s="107"/>
      <c r="RYE564" s="2"/>
      <c r="RYF564" s="15"/>
      <c r="RYG564" s="15"/>
      <c r="RYH564" s="80"/>
      <c r="RYI564" s="52"/>
      <c r="RYJ564" s="69"/>
      <c r="RYK564" s="69"/>
      <c r="RYL564" s="69"/>
      <c r="RYM564" s="107"/>
      <c r="RYN564" s="2"/>
      <c r="RYO564" s="15"/>
      <c r="RYP564" s="15"/>
      <c r="RYQ564" s="80"/>
      <c r="RYR564" s="52"/>
      <c r="RYS564" s="69"/>
      <c r="RYT564" s="69"/>
      <c r="RYU564" s="69"/>
      <c r="RYV564" s="107"/>
      <c r="RYW564" s="2"/>
      <c r="RYX564" s="15"/>
      <c r="RYY564" s="15"/>
      <c r="RYZ564" s="80"/>
      <c r="RZA564" s="52"/>
      <c r="RZB564" s="69"/>
      <c r="RZC564" s="69"/>
      <c r="RZD564" s="69"/>
      <c r="RZE564" s="107"/>
      <c r="RZF564" s="2"/>
      <c r="RZG564" s="15"/>
      <c r="RZH564" s="15"/>
      <c r="RZI564" s="80"/>
      <c r="RZJ564" s="52"/>
      <c r="RZK564" s="69"/>
      <c r="RZL564" s="69"/>
      <c r="RZM564" s="69"/>
      <c r="RZN564" s="107"/>
      <c r="RZO564" s="2"/>
      <c r="RZP564" s="15"/>
      <c r="RZQ564" s="15"/>
      <c r="RZR564" s="80"/>
      <c r="RZS564" s="52"/>
      <c r="RZT564" s="69"/>
      <c r="RZU564" s="69"/>
      <c r="RZV564" s="69"/>
      <c r="RZW564" s="107"/>
      <c r="RZX564" s="2"/>
      <c r="RZY564" s="15"/>
      <c r="RZZ564" s="15"/>
      <c r="SAA564" s="80"/>
      <c r="SAB564" s="52"/>
      <c r="SAC564" s="69"/>
      <c r="SAD564" s="69"/>
      <c r="SAE564" s="69"/>
      <c r="SAF564" s="107"/>
      <c r="SAG564" s="2"/>
      <c r="SAH564" s="15"/>
      <c r="SAI564" s="15"/>
      <c r="SAJ564" s="80"/>
      <c r="SAK564" s="52"/>
      <c r="SAL564" s="69"/>
      <c r="SAM564" s="69"/>
      <c r="SAN564" s="69"/>
      <c r="SAO564" s="107"/>
      <c r="SAP564" s="2"/>
      <c r="SAQ564" s="15"/>
      <c r="SAR564" s="15"/>
      <c r="SAS564" s="80"/>
      <c r="SAT564" s="52"/>
      <c r="SAU564" s="69"/>
      <c r="SAV564" s="69"/>
      <c r="SAW564" s="69"/>
      <c r="SAX564" s="107"/>
      <c r="SAY564" s="2"/>
      <c r="SAZ564" s="15"/>
      <c r="SBA564" s="15"/>
      <c r="SBB564" s="80"/>
      <c r="SBC564" s="52"/>
      <c r="SBD564" s="69"/>
      <c r="SBE564" s="69"/>
      <c r="SBF564" s="69"/>
      <c r="SBG564" s="107"/>
      <c r="SBH564" s="2"/>
      <c r="SBI564" s="15"/>
      <c r="SBJ564" s="15"/>
      <c r="SBK564" s="80"/>
      <c r="SBL564" s="52"/>
      <c r="SBM564" s="69"/>
      <c r="SBN564" s="69"/>
      <c r="SBO564" s="69"/>
      <c r="SBP564" s="107"/>
      <c r="SBQ564" s="2"/>
      <c r="SBR564" s="15"/>
      <c r="SBS564" s="15"/>
      <c r="SBT564" s="80"/>
      <c r="SBU564" s="52"/>
      <c r="SBV564" s="69"/>
      <c r="SBW564" s="69"/>
      <c r="SBX564" s="69"/>
      <c r="SBY564" s="107"/>
      <c r="SBZ564" s="2"/>
      <c r="SCA564" s="15"/>
      <c r="SCB564" s="15"/>
      <c r="SCC564" s="80"/>
      <c r="SCD564" s="52"/>
      <c r="SCE564" s="69"/>
      <c r="SCF564" s="69"/>
      <c r="SCG564" s="69"/>
      <c r="SCH564" s="107"/>
      <c r="SCI564" s="2"/>
      <c r="SCJ564" s="15"/>
      <c r="SCK564" s="15"/>
      <c r="SCL564" s="80"/>
      <c r="SCM564" s="52"/>
      <c r="SCN564" s="69"/>
      <c r="SCO564" s="69"/>
      <c r="SCP564" s="69"/>
      <c r="SCQ564" s="107"/>
      <c r="SCR564" s="2"/>
      <c r="SCS564" s="15"/>
      <c r="SCT564" s="15"/>
      <c r="SCU564" s="80"/>
      <c r="SCV564" s="52"/>
      <c r="SCW564" s="69"/>
      <c r="SCX564" s="69"/>
      <c r="SCY564" s="69"/>
      <c r="SCZ564" s="107"/>
      <c r="SDA564" s="2"/>
      <c r="SDB564" s="15"/>
      <c r="SDC564" s="15"/>
      <c r="SDD564" s="80"/>
      <c r="SDE564" s="52"/>
      <c r="SDF564" s="69"/>
      <c r="SDG564" s="69"/>
      <c r="SDH564" s="69"/>
      <c r="SDI564" s="107"/>
      <c r="SDJ564" s="2"/>
      <c r="SDK564" s="15"/>
      <c r="SDL564" s="15"/>
      <c r="SDM564" s="80"/>
      <c r="SDN564" s="52"/>
      <c r="SDO564" s="69"/>
      <c r="SDP564" s="69"/>
      <c r="SDQ564" s="69"/>
      <c r="SDR564" s="107"/>
      <c r="SDS564" s="2"/>
      <c r="SDT564" s="15"/>
      <c r="SDU564" s="15"/>
      <c r="SDV564" s="80"/>
      <c r="SDW564" s="52"/>
      <c r="SDX564" s="69"/>
      <c r="SDY564" s="69"/>
      <c r="SDZ564" s="69"/>
      <c r="SEA564" s="107"/>
      <c r="SEB564" s="2"/>
      <c r="SEC564" s="15"/>
      <c r="SED564" s="15"/>
      <c r="SEE564" s="80"/>
      <c r="SEF564" s="52"/>
      <c r="SEG564" s="69"/>
      <c r="SEH564" s="69"/>
      <c r="SEI564" s="69"/>
      <c r="SEJ564" s="107"/>
      <c r="SEK564" s="2"/>
      <c r="SEL564" s="15"/>
      <c r="SEM564" s="15"/>
      <c r="SEN564" s="80"/>
      <c r="SEO564" s="52"/>
      <c r="SEP564" s="69"/>
      <c r="SEQ564" s="69"/>
      <c r="SER564" s="69"/>
      <c r="SES564" s="107"/>
      <c r="SET564" s="2"/>
      <c r="SEU564" s="15"/>
      <c r="SEV564" s="15"/>
      <c r="SEW564" s="80"/>
      <c r="SEX564" s="52"/>
      <c r="SEY564" s="69"/>
      <c r="SEZ564" s="69"/>
      <c r="SFA564" s="69"/>
      <c r="SFB564" s="107"/>
      <c r="SFC564" s="2"/>
      <c r="SFD564" s="15"/>
      <c r="SFE564" s="15"/>
      <c r="SFF564" s="80"/>
      <c r="SFG564" s="52"/>
      <c r="SFH564" s="69"/>
      <c r="SFI564" s="69"/>
      <c r="SFJ564" s="69"/>
      <c r="SFK564" s="107"/>
      <c r="SFL564" s="2"/>
      <c r="SFM564" s="15"/>
      <c r="SFN564" s="15"/>
      <c r="SFO564" s="80"/>
      <c r="SFP564" s="52"/>
      <c r="SFQ564" s="69"/>
      <c r="SFR564" s="69"/>
      <c r="SFS564" s="69"/>
      <c r="SFT564" s="107"/>
      <c r="SFU564" s="2"/>
      <c r="SFV564" s="15"/>
      <c r="SFW564" s="15"/>
      <c r="SFX564" s="80"/>
      <c r="SFY564" s="52"/>
      <c r="SFZ564" s="69"/>
      <c r="SGA564" s="69"/>
      <c r="SGB564" s="69"/>
      <c r="SGC564" s="107"/>
      <c r="SGD564" s="2"/>
      <c r="SGE564" s="15"/>
      <c r="SGF564" s="15"/>
      <c r="SGG564" s="80"/>
      <c r="SGH564" s="52"/>
      <c r="SGI564" s="69"/>
      <c r="SGJ564" s="69"/>
      <c r="SGK564" s="69"/>
      <c r="SGL564" s="107"/>
      <c r="SGM564" s="2"/>
      <c r="SGN564" s="15"/>
      <c r="SGO564" s="15"/>
      <c r="SGP564" s="80"/>
      <c r="SGQ564" s="52"/>
      <c r="SGR564" s="69"/>
      <c r="SGS564" s="69"/>
      <c r="SGT564" s="69"/>
      <c r="SGU564" s="107"/>
      <c r="SGV564" s="2"/>
      <c r="SGW564" s="15"/>
      <c r="SGX564" s="15"/>
      <c r="SGY564" s="80"/>
      <c r="SGZ564" s="52"/>
      <c r="SHA564" s="69"/>
      <c r="SHB564" s="69"/>
      <c r="SHC564" s="69"/>
      <c r="SHD564" s="107"/>
      <c r="SHE564" s="2"/>
      <c r="SHF564" s="15"/>
      <c r="SHG564" s="15"/>
      <c r="SHH564" s="80"/>
      <c r="SHI564" s="52"/>
      <c r="SHJ564" s="69"/>
      <c r="SHK564" s="69"/>
      <c r="SHL564" s="69"/>
      <c r="SHM564" s="107"/>
      <c r="SHN564" s="2"/>
      <c r="SHO564" s="15"/>
      <c r="SHP564" s="15"/>
      <c r="SHQ564" s="80"/>
      <c r="SHR564" s="52"/>
      <c r="SHS564" s="69"/>
      <c r="SHT564" s="69"/>
      <c r="SHU564" s="69"/>
      <c r="SHV564" s="107"/>
      <c r="SHW564" s="2"/>
      <c r="SHX564" s="15"/>
      <c r="SHY564" s="15"/>
      <c r="SHZ564" s="80"/>
      <c r="SIA564" s="52"/>
      <c r="SIB564" s="69"/>
      <c r="SIC564" s="69"/>
      <c r="SID564" s="69"/>
      <c r="SIE564" s="107"/>
      <c r="SIF564" s="2"/>
      <c r="SIG564" s="15"/>
      <c r="SIH564" s="15"/>
      <c r="SII564" s="80"/>
      <c r="SIJ564" s="52"/>
      <c r="SIK564" s="69"/>
      <c r="SIL564" s="69"/>
      <c r="SIM564" s="69"/>
      <c r="SIN564" s="107"/>
      <c r="SIO564" s="2"/>
      <c r="SIP564" s="15"/>
      <c r="SIQ564" s="15"/>
      <c r="SIR564" s="80"/>
      <c r="SIS564" s="52"/>
      <c r="SIT564" s="69"/>
      <c r="SIU564" s="69"/>
      <c r="SIV564" s="69"/>
      <c r="SIW564" s="107"/>
      <c r="SIX564" s="2"/>
      <c r="SIY564" s="15"/>
      <c r="SIZ564" s="15"/>
      <c r="SJA564" s="80"/>
      <c r="SJB564" s="52"/>
      <c r="SJC564" s="69"/>
      <c r="SJD564" s="69"/>
      <c r="SJE564" s="69"/>
      <c r="SJF564" s="107"/>
      <c r="SJG564" s="2"/>
      <c r="SJH564" s="15"/>
      <c r="SJI564" s="15"/>
      <c r="SJJ564" s="80"/>
      <c r="SJK564" s="52"/>
      <c r="SJL564" s="69"/>
      <c r="SJM564" s="69"/>
      <c r="SJN564" s="69"/>
      <c r="SJO564" s="107"/>
      <c r="SJP564" s="2"/>
      <c r="SJQ564" s="15"/>
      <c r="SJR564" s="15"/>
      <c r="SJS564" s="80"/>
      <c r="SJT564" s="52"/>
      <c r="SJU564" s="69"/>
      <c r="SJV564" s="69"/>
      <c r="SJW564" s="69"/>
      <c r="SJX564" s="107"/>
      <c r="SJY564" s="2"/>
      <c r="SJZ564" s="15"/>
      <c r="SKA564" s="15"/>
      <c r="SKB564" s="80"/>
      <c r="SKC564" s="52"/>
      <c r="SKD564" s="69"/>
      <c r="SKE564" s="69"/>
      <c r="SKF564" s="69"/>
      <c r="SKG564" s="107"/>
      <c r="SKH564" s="2"/>
      <c r="SKI564" s="15"/>
      <c r="SKJ564" s="15"/>
      <c r="SKK564" s="80"/>
      <c r="SKL564" s="52"/>
      <c r="SKM564" s="69"/>
      <c r="SKN564" s="69"/>
      <c r="SKO564" s="69"/>
      <c r="SKP564" s="107"/>
      <c r="SKQ564" s="2"/>
      <c r="SKR564" s="15"/>
      <c r="SKS564" s="15"/>
      <c r="SKT564" s="80"/>
      <c r="SKU564" s="52"/>
      <c r="SKV564" s="69"/>
      <c r="SKW564" s="69"/>
      <c r="SKX564" s="69"/>
      <c r="SKY564" s="107"/>
      <c r="SKZ564" s="2"/>
      <c r="SLA564" s="15"/>
      <c r="SLB564" s="15"/>
      <c r="SLC564" s="80"/>
      <c r="SLD564" s="52"/>
      <c r="SLE564" s="69"/>
      <c r="SLF564" s="69"/>
      <c r="SLG564" s="69"/>
      <c r="SLH564" s="107"/>
      <c r="SLI564" s="2"/>
      <c r="SLJ564" s="15"/>
      <c r="SLK564" s="15"/>
      <c r="SLL564" s="80"/>
      <c r="SLM564" s="52"/>
      <c r="SLN564" s="69"/>
      <c r="SLO564" s="69"/>
      <c r="SLP564" s="69"/>
      <c r="SLQ564" s="107"/>
      <c r="SLR564" s="2"/>
      <c r="SLS564" s="15"/>
      <c r="SLT564" s="15"/>
      <c r="SLU564" s="80"/>
      <c r="SLV564" s="52"/>
      <c r="SLW564" s="69"/>
      <c r="SLX564" s="69"/>
      <c r="SLY564" s="69"/>
      <c r="SLZ564" s="107"/>
      <c r="SMA564" s="2"/>
      <c r="SMB564" s="15"/>
      <c r="SMC564" s="15"/>
      <c r="SMD564" s="80"/>
      <c r="SME564" s="52"/>
      <c r="SMF564" s="69"/>
      <c r="SMG564" s="69"/>
      <c r="SMH564" s="69"/>
      <c r="SMI564" s="107"/>
      <c r="SMJ564" s="2"/>
      <c r="SMK564" s="15"/>
      <c r="SML564" s="15"/>
      <c r="SMM564" s="80"/>
      <c r="SMN564" s="52"/>
      <c r="SMO564" s="69"/>
      <c r="SMP564" s="69"/>
      <c r="SMQ564" s="69"/>
      <c r="SMR564" s="107"/>
      <c r="SMS564" s="2"/>
      <c r="SMT564" s="15"/>
      <c r="SMU564" s="15"/>
      <c r="SMV564" s="80"/>
      <c r="SMW564" s="52"/>
      <c r="SMX564" s="69"/>
      <c r="SMY564" s="69"/>
      <c r="SMZ564" s="69"/>
      <c r="SNA564" s="107"/>
      <c r="SNB564" s="2"/>
      <c r="SNC564" s="15"/>
      <c r="SND564" s="15"/>
      <c r="SNE564" s="80"/>
      <c r="SNF564" s="52"/>
      <c r="SNG564" s="69"/>
      <c r="SNH564" s="69"/>
      <c r="SNI564" s="69"/>
      <c r="SNJ564" s="107"/>
      <c r="SNK564" s="2"/>
      <c r="SNL564" s="15"/>
      <c r="SNM564" s="15"/>
      <c r="SNN564" s="80"/>
      <c r="SNO564" s="52"/>
      <c r="SNP564" s="69"/>
      <c r="SNQ564" s="69"/>
      <c r="SNR564" s="69"/>
      <c r="SNS564" s="107"/>
      <c r="SNT564" s="2"/>
      <c r="SNU564" s="15"/>
      <c r="SNV564" s="15"/>
      <c r="SNW564" s="80"/>
      <c r="SNX564" s="52"/>
      <c r="SNY564" s="69"/>
      <c r="SNZ564" s="69"/>
      <c r="SOA564" s="69"/>
      <c r="SOB564" s="107"/>
      <c r="SOC564" s="2"/>
      <c r="SOD564" s="15"/>
      <c r="SOE564" s="15"/>
      <c r="SOF564" s="80"/>
      <c r="SOG564" s="52"/>
      <c r="SOH564" s="69"/>
      <c r="SOI564" s="69"/>
      <c r="SOJ564" s="69"/>
      <c r="SOK564" s="107"/>
      <c r="SOL564" s="2"/>
      <c r="SOM564" s="15"/>
      <c r="SON564" s="15"/>
      <c r="SOO564" s="80"/>
      <c r="SOP564" s="52"/>
      <c r="SOQ564" s="69"/>
      <c r="SOR564" s="69"/>
      <c r="SOS564" s="69"/>
      <c r="SOT564" s="107"/>
      <c r="SOU564" s="2"/>
      <c r="SOV564" s="15"/>
      <c r="SOW564" s="15"/>
      <c r="SOX564" s="80"/>
      <c r="SOY564" s="52"/>
      <c r="SOZ564" s="69"/>
      <c r="SPA564" s="69"/>
      <c r="SPB564" s="69"/>
      <c r="SPC564" s="107"/>
      <c r="SPD564" s="2"/>
      <c r="SPE564" s="15"/>
      <c r="SPF564" s="15"/>
      <c r="SPG564" s="80"/>
      <c r="SPH564" s="52"/>
      <c r="SPI564" s="69"/>
      <c r="SPJ564" s="69"/>
      <c r="SPK564" s="69"/>
      <c r="SPL564" s="107"/>
      <c r="SPM564" s="2"/>
      <c r="SPN564" s="15"/>
      <c r="SPO564" s="15"/>
      <c r="SPP564" s="80"/>
      <c r="SPQ564" s="52"/>
      <c r="SPR564" s="69"/>
      <c r="SPS564" s="69"/>
      <c r="SPT564" s="69"/>
      <c r="SPU564" s="107"/>
      <c r="SPV564" s="2"/>
      <c r="SPW564" s="15"/>
      <c r="SPX564" s="15"/>
      <c r="SPY564" s="80"/>
      <c r="SPZ564" s="52"/>
      <c r="SQA564" s="69"/>
      <c r="SQB564" s="69"/>
      <c r="SQC564" s="69"/>
      <c r="SQD564" s="107"/>
      <c r="SQE564" s="2"/>
      <c r="SQF564" s="15"/>
      <c r="SQG564" s="15"/>
      <c r="SQH564" s="80"/>
      <c r="SQI564" s="52"/>
      <c r="SQJ564" s="69"/>
      <c r="SQK564" s="69"/>
      <c r="SQL564" s="69"/>
      <c r="SQM564" s="107"/>
      <c r="SQN564" s="2"/>
      <c r="SQO564" s="15"/>
      <c r="SQP564" s="15"/>
      <c r="SQQ564" s="80"/>
      <c r="SQR564" s="52"/>
      <c r="SQS564" s="69"/>
      <c r="SQT564" s="69"/>
      <c r="SQU564" s="69"/>
      <c r="SQV564" s="107"/>
      <c r="SQW564" s="2"/>
      <c r="SQX564" s="15"/>
      <c r="SQY564" s="15"/>
      <c r="SQZ564" s="80"/>
      <c r="SRA564" s="52"/>
      <c r="SRB564" s="69"/>
      <c r="SRC564" s="69"/>
      <c r="SRD564" s="69"/>
      <c r="SRE564" s="107"/>
      <c r="SRF564" s="2"/>
      <c r="SRG564" s="15"/>
      <c r="SRH564" s="15"/>
      <c r="SRI564" s="80"/>
      <c r="SRJ564" s="52"/>
      <c r="SRK564" s="69"/>
      <c r="SRL564" s="69"/>
      <c r="SRM564" s="69"/>
      <c r="SRN564" s="107"/>
      <c r="SRO564" s="2"/>
      <c r="SRP564" s="15"/>
      <c r="SRQ564" s="15"/>
      <c r="SRR564" s="80"/>
      <c r="SRS564" s="52"/>
      <c r="SRT564" s="69"/>
      <c r="SRU564" s="69"/>
      <c r="SRV564" s="69"/>
      <c r="SRW564" s="107"/>
      <c r="SRX564" s="2"/>
      <c r="SRY564" s="15"/>
      <c r="SRZ564" s="15"/>
      <c r="SSA564" s="80"/>
      <c r="SSB564" s="52"/>
      <c r="SSC564" s="69"/>
      <c r="SSD564" s="69"/>
      <c r="SSE564" s="69"/>
      <c r="SSF564" s="107"/>
      <c r="SSG564" s="2"/>
      <c r="SSH564" s="15"/>
      <c r="SSI564" s="15"/>
      <c r="SSJ564" s="80"/>
      <c r="SSK564" s="52"/>
      <c r="SSL564" s="69"/>
      <c r="SSM564" s="69"/>
      <c r="SSN564" s="69"/>
      <c r="SSO564" s="107"/>
      <c r="SSP564" s="2"/>
      <c r="SSQ564" s="15"/>
      <c r="SSR564" s="15"/>
      <c r="SSS564" s="80"/>
      <c r="SST564" s="52"/>
      <c r="SSU564" s="69"/>
      <c r="SSV564" s="69"/>
      <c r="SSW564" s="69"/>
      <c r="SSX564" s="107"/>
      <c r="SSY564" s="2"/>
      <c r="SSZ564" s="15"/>
      <c r="STA564" s="15"/>
      <c r="STB564" s="80"/>
      <c r="STC564" s="52"/>
      <c r="STD564" s="69"/>
      <c r="STE564" s="69"/>
      <c r="STF564" s="69"/>
      <c r="STG564" s="107"/>
      <c r="STH564" s="2"/>
      <c r="STI564" s="15"/>
      <c r="STJ564" s="15"/>
      <c r="STK564" s="80"/>
      <c r="STL564" s="52"/>
      <c r="STM564" s="69"/>
      <c r="STN564" s="69"/>
      <c r="STO564" s="69"/>
      <c r="STP564" s="107"/>
      <c r="STQ564" s="2"/>
      <c r="STR564" s="15"/>
      <c r="STS564" s="15"/>
      <c r="STT564" s="80"/>
      <c r="STU564" s="52"/>
      <c r="STV564" s="69"/>
      <c r="STW564" s="69"/>
      <c r="STX564" s="69"/>
      <c r="STY564" s="107"/>
      <c r="STZ564" s="2"/>
      <c r="SUA564" s="15"/>
      <c r="SUB564" s="15"/>
      <c r="SUC564" s="80"/>
      <c r="SUD564" s="52"/>
      <c r="SUE564" s="69"/>
      <c r="SUF564" s="69"/>
      <c r="SUG564" s="69"/>
      <c r="SUH564" s="107"/>
      <c r="SUI564" s="2"/>
      <c r="SUJ564" s="15"/>
      <c r="SUK564" s="15"/>
      <c r="SUL564" s="80"/>
      <c r="SUM564" s="52"/>
      <c r="SUN564" s="69"/>
      <c r="SUO564" s="69"/>
      <c r="SUP564" s="69"/>
      <c r="SUQ564" s="107"/>
      <c r="SUR564" s="2"/>
      <c r="SUS564" s="15"/>
      <c r="SUT564" s="15"/>
      <c r="SUU564" s="80"/>
      <c r="SUV564" s="52"/>
      <c r="SUW564" s="69"/>
      <c r="SUX564" s="69"/>
      <c r="SUY564" s="69"/>
      <c r="SUZ564" s="107"/>
      <c r="SVA564" s="2"/>
      <c r="SVB564" s="15"/>
      <c r="SVC564" s="15"/>
      <c r="SVD564" s="80"/>
      <c r="SVE564" s="52"/>
      <c r="SVF564" s="69"/>
      <c r="SVG564" s="69"/>
      <c r="SVH564" s="69"/>
      <c r="SVI564" s="107"/>
      <c r="SVJ564" s="2"/>
      <c r="SVK564" s="15"/>
      <c r="SVL564" s="15"/>
      <c r="SVM564" s="80"/>
      <c r="SVN564" s="52"/>
      <c r="SVO564" s="69"/>
      <c r="SVP564" s="69"/>
      <c r="SVQ564" s="69"/>
      <c r="SVR564" s="107"/>
      <c r="SVS564" s="2"/>
      <c r="SVT564" s="15"/>
      <c r="SVU564" s="15"/>
      <c r="SVV564" s="80"/>
      <c r="SVW564" s="52"/>
      <c r="SVX564" s="69"/>
      <c r="SVY564" s="69"/>
      <c r="SVZ564" s="69"/>
      <c r="SWA564" s="107"/>
      <c r="SWB564" s="2"/>
      <c r="SWC564" s="15"/>
      <c r="SWD564" s="15"/>
      <c r="SWE564" s="80"/>
      <c r="SWF564" s="52"/>
      <c r="SWG564" s="69"/>
      <c r="SWH564" s="69"/>
      <c r="SWI564" s="69"/>
      <c r="SWJ564" s="107"/>
      <c r="SWK564" s="2"/>
      <c r="SWL564" s="15"/>
      <c r="SWM564" s="15"/>
      <c r="SWN564" s="80"/>
      <c r="SWO564" s="52"/>
      <c r="SWP564" s="69"/>
      <c r="SWQ564" s="69"/>
      <c r="SWR564" s="69"/>
      <c r="SWS564" s="107"/>
      <c r="SWT564" s="2"/>
      <c r="SWU564" s="15"/>
      <c r="SWV564" s="15"/>
      <c r="SWW564" s="80"/>
      <c r="SWX564" s="52"/>
      <c r="SWY564" s="69"/>
      <c r="SWZ564" s="69"/>
      <c r="SXA564" s="69"/>
      <c r="SXB564" s="107"/>
      <c r="SXC564" s="2"/>
      <c r="SXD564" s="15"/>
      <c r="SXE564" s="15"/>
      <c r="SXF564" s="80"/>
      <c r="SXG564" s="52"/>
      <c r="SXH564" s="69"/>
      <c r="SXI564" s="69"/>
      <c r="SXJ564" s="69"/>
      <c r="SXK564" s="107"/>
      <c r="SXL564" s="2"/>
      <c r="SXM564" s="15"/>
      <c r="SXN564" s="15"/>
      <c r="SXO564" s="80"/>
      <c r="SXP564" s="52"/>
      <c r="SXQ564" s="69"/>
      <c r="SXR564" s="69"/>
      <c r="SXS564" s="69"/>
      <c r="SXT564" s="107"/>
      <c r="SXU564" s="2"/>
      <c r="SXV564" s="15"/>
      <c r="SXW564" s="15"/>
      <c r="SXX564" s="80"/>
      <c r="SXY564" s="52"/>
      <c r="SXZ564" s="69"/>
      <c r="SYA564" s="69"/>
      <c r="SYB564" s="69"/>
      <c r="SYC564" s="107"/>
      <c r="SYD564" s="2"/>
      <c r="SYE564" s="15"/>
      <c r="SYF564" s="15"/>
      <c r="SYG564" s="80"/>
      <c r="SYH564" s="52"/>
      <c r="SYI564" s="69"/>
      <c r="SYJ564" s="69"/>
      <c r="SYK564" s="69"/>
      <c r="SYL564" s="107"/>
      <c r="SYM564" s="2"/>
      <c r="SYN564" s="15"/>
      <c r="SYO564" s="15"/>
      <c r="SYP564" s="80"/>
      <c r="SYQ564" s="52"/>
      <c r="SYR564" s="69"/>
      <c r="SYS564" s="69"/>
      <c r="SYT564" s="69"/>
      <c r="SYU564" s="107"/>
      <c r="SYV564" s="2"/>
      <c r="SYW564" s="15"/>
      <c r="SYX564" s="15"/>
      <c r="SYY564" s="80"/>
      <c r="SYZ564" s="52"/>
      <c r="SZA564" s="69"/>
      <c r="SZB564" s="69"/>
      <c r="SZC564" s="69"/>
      <c r="SZD564" s="107"/>
      <c r="SZE564" s="2"/>
      <c r="SZF564" s="15"/>
      <c r="SZG564" s="15"/>
      <c r="SZH564" s="80"/>
      <c r="SZI564" s="52"/>
      <c r="SZJ564" s="69"/>
      <c r="SZK564" s="69"/>
      <c r="SZL564" s="69"/>
      <c r="SZM564" s="107"/>
      <c r="SZN564" s="2"/>
      <c r="SZO564" s="15"/>
      <c r="SZP564" s="15"/>
      <c r="SZQ564" s="80"/>
      <c r="SZR564" s="52"/>
      <c r="SZS564" s="69"/>
      <c r="SZT564" s="69"/>
      <c r="SZU564" s="69"/>
      <c r="SZV564" s="107"/>
      <c r="SZW564" s="2"/>
      <c r="SZX564" s="15"/>
      <c r="SZY564" s="15"/>
      <c r="SZZ564" s="80"/>
      <c r="TAA564" s="52"/>
      <c r="TAB564" s="69"/>
      <c r="TAC564" s="69"/>
      <c r="TAD564" s="69"/>
      <c r="TAE564" s="107"/>
      <c r="TAF564" s="2"/>
      <c r="TAG564" s="15"/>
      <c r="TAH564" s="15"/>
      <c r="TAI564" s="80"/>
      <c r="TAJ564" s="52"/>
      <c r="TAK564" s="69"/>
      <c r="TAL564" s="69"/>
      <c r="TAM564" s="69"/>
      <c r="TAN564" s="107"/>
      <c r="TAO564" s="2"/>
      <c r="TAP564" s="15"/>
      <c r="TAQ564" s="15"/>
      <c r="TAR564" s="80"/>
      <c r="TAS564" s="52"/>
      <c r="TAT564" s="69"/>
      <c r="TAU564" s="69"/>
      <c r="TAV564" s="69"/>
      <c r="TAW564" s="107"/>
      <c r="TAX564" s="2"/>
      <c r="TAY564" s="15"/>
      <c r="TAZ564" s="15"/>
      <c r="TBA564" s="80"/>
      <c r="TBB564" s="52"/>
      <c r="TBC564" s="69"/>
      <c r="TBD564" s="69"/>
      <c r="TBE564" s="69"/>
      <c r="TBF564" s="107"/>
      <c r="TBG564" s="2"/>
      <c r="TBH564" s="15"/>
      <c r="TBI564" s="15"/>
      <c r="TBJ564" s="80"/>
      <c r="TBK564" s="52"/>
      <c r="TBL564" s="69"/>
      <c r="TBM564" s="69"/>
      <c r="TBN564" s="69"/>
      <c r="TBO564" s="107"/>
      <c r="TBP564" s="2"/>
      <c r="TBQ564" s="15"/>
      <c r="TBR564" s="15"/>
      <c r="TBS564" s="80"/>
      <c r="TBT564" s="52"/>
      <c r="TBU564" s="69"/>
      <c r="TBV564" s="69"/>
      <c r="TBW564" s="69"/>
      <c r="TBX564" s="107"/>
      <c r="TBY564" s="2"/>
      <c r="TBZ564" s="15"/>
      <c r="TCA564" s="15"/>
      <c r="TCB564" s="80"/>
      <c r="TCC564" s="52"/>
      <c r="TCD564" s="69"/>
      <c r="TCE564" s="69"/>
      <c r="TCF564" s="69"/>
      <c r="TCG564" s="107"/>
      <c r="TCH564" s="2"/>
      <c r="TCI564" s="15"/>
      <c r="TCJ564" s="15"/>
      <c r="TCK564" s="80"/>
      <c r="TCL564" s="52"/>
      <c r="TCM564" s="69"/>
      <c r="TCN564" s="69"/>
      <c r="TCO564" s="69"/>
      <c r="TCP564" s="107"/>
      <c r="TCQ564" s="2"/>
      <c r="TCR564" s="15"/>
      <c r="TCS564" s="15"/>
      <c r="TCT564" s="80"/>
      <c r="TCU564" s="52"/>
      <c r="TCV564" s="69"/>
      <c r="TCW564" s="69"/>
      <c r="TCX564" s="69"/>
      <c r="TCY564" s="107"/>
      <c r="TCZ564" s="2"/>
      <c r="TDA564" s="15"/>
      <c r="TDB564" s="15"/>
      <c r="TDC564" s="80"/>
      <c r="TDD564" s="52"/>
      <c r="TDE564" s="69"/>
      <c r="TDF564" s="69"/>
      <c r="TDG564" s="69"/>
      <c r="TDH564" s="107"/>
      <c r="TDI564" s="2"/>
      <c r="TDJ564" s="15"/>
      <c r="TDK564" s="15"/>
      <c r="TDL564" s="80"/>
      <c r="TDM564" s="52"/>
      <c r="TDN564" s="69"/>
      <c r="TDO564" s="69"/>
      <c r="TDP564" s="69"/>
      <c r="TDQ564" s="107"/>
      <c r="TDR564" s="2"/>
      <c r="TDS564" s="15"/>
      <c r="TDT564" s="15"/>
      <c r="TDU564" s="80"/>
      <c r="TDV564" s="52"/>
      <c r="TDW564" s="69"/>
      <c r="TDX564" s="69"/>
      <c r="TDY564" s="69"/>
      <c r="TDZ564" s="107"/>
      <c r="TEA564" s="2"/>
      <c r="TEB564" s="15"/>
      <c r="TEC564" s="15"/>
      <c r="TED564" s="80"/>
      <c r="TEE564" s="52"/>
      <c r="TEF564" s="69"/>
      <c r="TEG564" s="69"/>
      <c r="TEH564" s="69"/>
      <c r="TEI564" s="107"/>
      <c r="TEJ564" s="2"/>
      <c r="TEK564" s="15"/>
      <c r="TEL564" s="15"/>
      <c r="TEM564" s="80"/>
      <c r="TEN564" s="52"/>
      <c r="TEO564" s="69"/>
      <c r="TEP564" s="69"/>
      <c r="TEQ564" s="69"/>
      <c r="TER564" s="107"/>
      <c r="TES564" s="2"/>
      <c r="TET564" s="15"/>
      <c r="TEU564" s="15"/>
      <c r="TEV564" s="80"/>
      <c r="TEW564" s="52"/>
      <c r="TEX564" s="69"/>
      <c r="TEY564" s="69"/>
      <c r="TEZ564" s="69"/>
      <c r="TFA564" s="107"/>
      <c r="TFB564" s="2"/>
      <c r="TFC564" s="15"/>
      <c r="TFD564" s="15"/>
      <c r="TFE564" s="80"/>
      <c r="TFF564" s="52"/>
      <c r="TFG564" s="69"/>
      <c r="TFH564" s="69"/>
      <c r="TFI564" s="69"/>
      <c r="TFJ564" s="107"/>
      <c r="TFK564" s="2"/>
      <c r="TFL564" s="15"/>
      <c r="TFM564" s="15"/>
      <c r="TFN564" s="80"/>
      <c r="TFO564" s="52"/>
      <c r="TFP564" s="69"/>
      <c r="TFQ564" s="69"/>
      <c r="TFR564" s="69"/>
      <c r="TFS564" s="107"/>
      <c r="TFT564" s="2"/>
      <c r="TFU564" s="15"/>
      <c r="TFV564" s="15"/>
      <c r="TFW564" s="80"/>
      <c r="TFX564" s="52"/>
      <c r="TFY564" s="69"/>
      <c r="TFZ564" s="69"/>
      <c r="TGA564" s="69"/>
      <c r="TGB564" s="107"/>
      <c r="TGC564" s="2"/>
      <c r="TGD564" s="15"/>
      <c r="TGE564" s="15"/>
      <c r="TGF564" s="80"/>
      <c r="TGG564" s="52"/>
      <c r="TGH564" s="69"/>
      <c r="TGI564" s="69"/>
      <c r="TGJ564" s="69"/>
      <c r="TGK564" s="107"/>
      <c r="TGL564" s="2"/>
      <c r="TGM564" s="15"/>
      <c r="TGN564" s="15"/>
      <c r="TGO564" s="80"/>
      <c r="TGP564" s="52"/>
      <c r="TGQ564" s="69"/>
      <c r="TGR564" s="69"/>
      <c r="TGS564" s="69"/>
      <c r="TGT564" s="107"/>
      <c r="TGU564" s="2"/>
      <c r="TGV564" s="15"/>
      <c r="TGW564" s="15"/>
      <c r="TGX564" s="80"/>
      <c r="TGY564" s="52"/>
      <c r="TGZ564" s="69"/>
      <c r="THA564" s="69"/>
      <c r="THB564" s="69"/>
      <c r="THC564" s="107"/>
      <c r="THD564" s="2"/>
      <c r="THE564" s="15"/>
      <c r="THF564" s="15"/>
      <c r="THG564" s="80"/>
      <c r="THH564" s="52"/>
      <c r="THI564" s="69"/>
      <c r="THJ564" s="69"/>
      <c r="THK564" s="69"/>
      <c r="THL564" s="107"/>
      <c r="THM564" s="2"/>
      <c r="THN564" s="15"/>
      <c r="THO564" s="15"/>
      <c r="THP564" s="80"/>
      <c r="THQ564" s="52"/>
      <c r="THR564" s="69"/>
      <c r="THS564" s="69"/>
      <c r="THT564" s="69"/>
      <c r="THU564" s="107"/>
      <c r="THV564" s="2"/>
      <c r="THW564" s="15"/>
      <c r="THX564" s="15"/>
      <c r="THY564" s="80"/>
      <c r="THZ564" s="52"/>
      <c r="TIA564" s="69"/>
      <c r="TIB564" s="69"/>
      <c r="TIC564" s="69"/>
      <c r="TID564" s="107"/>
      <c r="TIE564" s="2"/>
      <c r="TIF564" s="15"/>
      <c r="TIG564" s="15"/>
      <c r="TIH564" s="80"/>
      <c r="TII564" s="52"/>
      <c r="TIJ564" s="69"/>
      <c r="TIK564" s="69"/>
      <c r="TIL564" s="69"/>
      <c r="TIM564" s="107"/>
      <c r="TIN564" s="2"/>
      <c r="TIO564" s="15"/>
      <c r="TIP564" s="15"/>
      <c r="TIQ564" s="80"/>
      <c r="TIR564" s="52"/>
      <c r="TIS564" s="69"/>
      <c r="TIT564" s="69"/>
      <c r="TIU564" s="69"/>
      <c r="TIV564" s="107"/>
      <c r="TIW564" s="2"/>
      <c r="TIX564" s="15"/>
      <c r="TIY564" s="15"/>
      <c r="TIZ564" s="80"/>
      <c r="TJA564" s="52"/>
      <c r="TJB564" s="69"/>
      <c r="TJC564" s="69"/>
      <c r="TJD564" s="69"/>
      <c r="TJE564" s="107"/>
      <c r="TJF564" s="2"/>
      <c r="TJG564" s="15"/>
      <c r="TJH564" s="15"/>
      <c r="TJI564" s="80"/>
      <c r="TJJ564" s="52"/>
      <c r="TJK564" s="69"/>
      <c r="TJL564" s="69"/>
      <c r="TJM564" s="69"/>
      <c r="TJN564" s="107"/>
      <c r="TJO564" s="2"/>
      <c r="TJP564" s="15"/>
      <c r="TJQ564" s="15"/>
      <c r="TJR564" s="80"/>
      <c r="TJS564" s="52"/>
      <c r="TJT564" s="69"/>
      <c r="TJU564" s="69"/>
      <c r="TJV564" s="69"/>
      <c r="TJW564" s="107"/>
      <c r="TJX564" s="2"/>
      <c r="TJY564" s="15"/>
      <c r="TJZ564" s="15"/>
      <c r="TKA564" s="80"/>
      <c r="TKB564" s="52"/>
      <c r="TKC564" s="69"/>
      <c r="TKD564" s="69"/>
      <c r="TKE564" s="69"/>
      <c r="TKF564" s="107"/>
      <c r="TKG564" s="2"/>
      <c r="TKH564" s="15"/>
      <c r="TKI564" s="15"/>
      <c r="TKJ564" s="80"/>
      <c r="TKK564" s="52"/>
      <c r="TKL564" s="69"/>
      <c r="TKM564" s="69"/>
      <c r="TKN564" s="69"/>
      <c r="TKO564" s="107"/>
      <c r="TKP564" s="2"/>
      <c r="TKQ564" s="15"/>
      <c r="TKR564" s="15"/>
      <c r="TKS564" s="80"/>
      <c r="TKT564" s="52"/>
      <c r="TKU564" s="69"/>
      <c r="TKV564" s="69"/>
      <c r="TKW564" s="69"/>
      <c r="TKX564" s="107"/>
      <c r="TKY564" s="2"/>
      <c r="TKZ564" s="15"/>
      <c r="TLA564" s="15"/>
      <c r="TLB564" s="80"/>
      <c r="TLC564" s="52"/>
      <c r="TLD564" s="69"/>
      <c r="TLE564" s="69"/>
      <c r="TLF564" s="69"/>
      <c r="TLG564" s="107"/>
      <c r="TLH564" s="2"/>
      <c r="TLI564" s="15"/>
      <c r="TLJ564" s="15"/>
      <c r="TLK564" s="80"/>
      <c r="TLL564" s="52"/>
      <c r="TLM564" s="69"/>
      <c r="TLN564" s="69"/>
      <c r="TLO564" s="69"/>
      <c r="TLP564" s="107"/>
      <c r="TLQ564" s="2"/>
      <c r="TLR564" s="15"/>
      <c r="TLS564" s="15"/>
      <c r="TLT564" s="80"/>
      <c r="TLU564" s="52"/>
      <c r="TLV564" s="69"/>
      <c r="TLW564" s="69"/>
      <c r="TLX564" s="69"/>
      <c r="TLY564" s="107"/>
      <c r="TLZ564" s="2"/>
      <c r="TMA564" s="15"/>
      <c r="TMB564" s="15"/>
      <c r="TMC564" s="80"/>
      <c r="TMD564" s="52"/>
      <c r="TME564" s="69"/>
      <c r="TMF564" s="69"/>
      <c r="TMG564" s="69"/>
      <c r="TMH564" s="107"/>
      <c r="TMI564" s="2"/>
      <c r="TMJ564" s="15"/>
      <c r="TMK564" s="15"/>
      <c r="TML564" s="80"/>
      <c r="TMM564" s="52"/>
      <c r="TMN564" s="69"/>
      <c r="TMO564" s="69"/>
      <c r="TMP564" s="69"/>
      <c r="TMQ564" s="107"/>
      <c r="TMR564" s="2"/>
      <c r="TMS564" s="15"/>
      <c r="TMT564" s="15"/>
      <c r="TMU564" s="80"/>
      <c r="TMV564" s="52"/>
      <c r="TMW564" s="69"/>
      <c r="TMX564" s="69"/>
      <c r="TMY564" s="69"/>
      <c r="TMZ564" s="107"/>
      <c r="TNA564" s="2"/>
      <c r="TNB564" s="15"/>
      <c r="TNC564" s="15"/>
      <c r="TND564" s="80"/>
      <c r="TNE564" s="52"/>
      <c r="TNF564" s="69"/>
      <c r="TNG564" s="69"/>
      <c r="TNH564" s="69"/>
      <c r="TNI564" s="107"/>
      <c r="TNJ564" s="2"/>
      <c r="TNK564" s="15"/>
      <c r="TNL564" s="15"/>
      <c r="TNM564" s="80"/>
      <c r="TNN564" s="52"/>
      <c r="TNO564" s="69"/>
      <c r="TNP564" s="69"/>
      <c r="TNQ564" s="69"/>
      <c r="TNR564" s="107"/>
      <c r="TNS564" s="2"/>
      <c r="TNT564" s="15"/>
      <c r="TNU564" s="15"/>
      <c r="TNV564" s="80"/>
      <c r="TNW564" s="52"/>
      <c r="TNX564" s="69"/>
      <c r="TNY564" s="69"/>
      <c r="TNZ564" s="69"/>
      <c r="TOA564" s="107"/>
      <c r="TOB564" s="2"/>
      <c r="TOC564" s="15"/>
      <c r="TOD564" s="15"/>
      <c r="TOE564" s="80"/>
      <c r="TOF564" s="52"/>
      <c r="TOG564" s="69"/>
      <c r="TOH564" s="69"/>
      <c r="TOI564" s="69"/>
      <c r="TOJ564" s="107"/>
      <c r="TOK564" s="2"/>
      <c r="TOL564" s="15"/>
      <c r="TOM564" s="15"/>
      <c r="TON564" s="80"/>
      <c r="TOO564" s="52"/>
      <c r="TOP564" s="69"/>
      <c r="TOQ564" s="69"/>
      <c r="TOR564" s="69"/>
      <c r="TOS564" s="107"/>
      <c r="TOT564" s="2"/>
      <c r="TOU564" s="15"/>
      <c r="TOV564" s="15"/>
      <c r="TOW564" s="80"/>
      <c r="TOX564" s="52"/>
      <c r="TOY564" s="69"/>
      <c r="TOZ564" s="69"/>
      <c r="TPA564" s="69"/>
      <c r="TPB564" s="107"/>
      <c r="TPC564" s="2"/>
      <c r="TPD564" s="15"/>
      <c r="TPE564" s="15"/>
      <c r="TPF564" s="80"/>
      <c r="TPG564" s="52"/>
      <c r="TPH564" s="69"/>
      <c r="TPI564" s="69"/>
      <c r="TPJ564" s="69"/>
      <c r="TPK564" s="107"/>
      <c r="TPL564" s="2"/>
      <c r="TPM564" s="15"/>
      <c r="TPN564" s="15"/>
      <c r="TPO564" s="80"/>
      <c r="TPP564" s="52"/>
      <c r="TPQ564" s="69"/>
      <c r="TPR564" s="69"/>
      <c r="TPS564" s="69"/>
      <c r="TPT564" s="107"/>
      <c r="TPU564" s="2"/>
      <c r="TPV564" s="15"/>
      <c r="TPW564" s="15"/>
      <c r="TPX564" s="80"/>
      <c r="TPY564" s="52"/>
      <c r="TPZ564" s="69"/>
      <c r="TQA564" s="69"/>
      <c r="TQB564" s="69"/>
      <c r="TQC564" s="107"/>
      <c r="TQD564" s="2"/>
      <c r="TQE564" s="15"/>
      <c r="TQF564" s="15"/>
      <c r="TQG564" s="80"/>
      <c r="TQH564" s="52"/>
      <c r="TQI564" s="69"/>
      <c r="TQJ564" s="69"/>
      <c r="TQK564" s="69"/>
      <c r="TQL564" s="107"/>
      <c r="TQM564" s="2"/>
      <c r="TQN564" s="15"/>
      <c r="TQO564" s="15"/>
      <c r="TQP564" s="80"/>
      <c r="TQQ564" s="52"/>
      <c r="TQR564" s="69"/>
      <c r="TQS564" s="69"/>
      <c r="TQT564" s="69"/>
      <c r="TQU564" s="107"/>
      <c r="TQV564" s="2"/>
      <c r="TQW564" s="15"/>
      <c r="TQX564" s="15"/>
      <c r="TQY564" s="80"/>
      <c r="TQZ564" s="52"/>
      <c r="TRA564" s="69"/>
      <c r="TRB564" s="69"/>
      <c r="TRC564" s="69"/>
      <c r="TRD564" s="107"/>
      <c r="TRE564" s="2"/>
      <c r="TRF564" s="15"/>
      <c r="TRG564" s="15"/>
      <c r="TRH564" s="80"/>
      <c r="TRI564" s="52"/>
      <c r="TRJ564" s="69"/>
      <c r="TRK564" s="69"/>
      <c r="TRL564" s="69"/>
      <c r="TRM564" s="107"/>
      <c r="TRN564" s="2"/>
      <c r="TRO564" s="15"/>
      <c r="TRP564" s="15"/>
      <c r="TRQ564" s="80"/>
      <c r="TRR564" s="52"/>
      <c r="TRS564" s="69"/>
      <c r="TRT564" s="69"/>
      <c r="TRU564" s="69"/>
      <c r="TRV564" s="107"/>
      <c r="TRW564" s="2"/>
      <c r="TRX564" s="15"/>
      <c r="TRY564" s="15"/>
      <c r="TRZ564" s="80"/>
      <c r="TSA564" s="52"/>
      <c r="TSB564" s="69"/>
      <c r="TSC564" s="69"/>
      <c r="TSD564" s="69"/>
      <c r="TSE564" s="107"/>
      <c r="TSF564" s="2"/>
      <c r="TSG564" s="15"/>
      <c r="TSH564" s="15"/>
      <c r="TSI564" s="80"/>
      <c r="TSJ564" s="52"/>
      <c r="TSK564" s="69"/>
      <c r="TSL564" s="69"/>
      <c r="TSM564" s="69"/>
      <c r="TSN564" s="107"/>
      <c r="TSO564" s="2"/>
      <c r="TSP564" s="15"/>
      <c r="TSQ564" s="15"/>
      <c r="TSR564" s="80"/>
      <c r="TSS564" s="52"/>
      <c r="TST564" s="69"/>
      <c r="TSU564" s="69"/>
      <c r="TSV564" s="69"/>
      <c r="TSW564" s="107"/>
      <c r="TSX564" s="2"/>
      <c r="TSY564" s="15"/>
      <c r="TSZ564" s="15"/>
      <c r="TTA564" s="80"/>
      <c r="TTB564" s="52"/>
      <c r="TTC564" s="69"/>
      <c r="TTD564" s="69"/>
      <c r="TTE564" s="69"/>
      <c r="TTF564" s="107"/>
      <c r="TTG564" s="2"/>
      <c r="TTH564" s="15"/>
      <c r="TTI564" s="15"/>
      <c r="TTJ564" s="80"/>
      <c r="TTK564" s="52"/>
      <c r="TTL564" s="69"/>
      <c r="TTM564" s="69"/>
      <c r="TTN564" s="69"/>
      <c r="TTO564" s="107"/>
      <c r="TTP564" s="2"/>
      <c r="TTQ564" s="15"/>
      <c r="TTR564" s="15"/>
      <c r="TTS564" s="80"/>
      <c r="TTT564" s="52"/>
      <c r="TTU564" s="69"/>
      <c r="TTV564" s="69"/>
      <c r="TTW564" s="69"/>
      <c r="TTX564" s="107"/>
      <c r="TTY564" s="2"/>
      <c r="TTZ564" s="15"/>
      <c r="TUA564" s="15"/>
      <c r="TUB564" s="80"/>
      <c r="TUC564" s="52"/>
      <c r="TUD564" s="69"/>
      <c r="TUE564" s="69"/>
      <c r="TUF564" s="69"/>
      <c r="TUG564" s="107"/>
      <c r="TUH564" s="2"/>
      <c r="TUI564" s="15"/>
      <c r="TUJ564" s="15"/>
      <c r="TUK564" s="80"/>
      <c r="TUL564" s="52"/>
      <c r="TUM564" s="69"/>
      <c r="TUN564" s="69"/>
      <c r="TUO564" s="69"/>
      <c r="TUP564" s="107"/>
      <c r="TUQ564" s="2"/>
      <c r="TUR564" s="15"/>
      <c r="TUS564" s="15"/>
      <c r="TUT564" s="80"/>
      <c r="TUU564" s="52"/>
      <c r="TUV564" s="69"/>
      <c r="TUW564" s="69"/>
      <c r="TUX564" s="69"/>
      <c r="TUY564" s="107"/>
      <c r="TUZ564" s="2"/>
      <c r="TVA564" s="15"/>
      <c r="TVB564" s="15"/>
      <c r="TVC564" s="80"/>
      <c r="TVD564" s="52"/>
      <c r="TVE564" s="69"/>
      <c r="TVF564" s="69"/>
      <c r="TVG564" s="69"/>
      <c r="TVH564" s="107"/>
      <c r="TVI564" s="2"/>
      <c r="TVJ564" s="15"/>
      <c r="TVK564" s="15"/>
      <c r="TVL564" s="80"/>
      <c r="TVM564" s="52"/>
      <c r="TVN564" s="69"/>
      <c r="TVO564" s="69"/>
      <c r="TVP564" s="69"/>
      <c r="TVQ564" s="107"/>
      <c r="TVR564" s="2"/>
      <c r="TVS564" s="15"/>
      <c r="TVT564" s="15"/>
      <c r="TVU564" s="80"/>
      <c r="TVV564" s="52"/>
      <c r="TVW564" s="69"/>
      <c r="TVX564" s="69"/>
      <c r="TVY564" s="69"/>
      <c r="TVZ564" s="107"/>
      <c r="TWA564" s="2"/>
      <c r="TWB564" s="15"/>
      <c r="TWC564" s="15"/>
      <c r="TWD564" s="80"/>
      <c r="TWE564" s="52"/>
      <c r="TWF564" s="69"/>
      <c r="TWG564" s="69"/>
      <c r="TWH564" s="69"/>
      <c r="TWI564" s="107"/>
      <c r="TWJ564" s="2"/>
      <c r="TWK564" s="15"/>
      <c r="TWL564" s="15"/>
      <c r="TWM564" s="80"/>
      <c r="TWN564" s="52"/>
      <c r="TWO564" s="69"/>
      <c r="TWP564" s="69"/>
      <c r="TWQ564" s="69"/>
      <c r="TWR564" s="107"/>
      <c r="TWS564" s="2"/>
      <c r="TWT564" s="15"/>
      <c r="TWU564" s="15"/>
      <c r="TWV564" s="80"/>
      <c r="TWW564" s="52"/>
      <c r="TWX564" s="69"/>
      <c r="TWY564" s="69"/>
      <c r="TWZ564" s="69"/>
      <c r="TXA564" s="107"/>
      <c r="TXB564" s="2"/>
      <c r="TXC564" s="15"/>
      <c r="TXD564" s="15"/>
      <c r="TXE564" s="80"/>
      <c r="TXF564" s="52"/>
      <c r="TXG564" s="69"/>
      <c r="TXH564" s="69"/>
      <c r="TXI564" s="69"/>
      <c r="TXJ564" s="107"/>
      <c r="TXK564" s="2"/>
      <c r="TXL564" s="15"/>
      <c r="TXM564" s="15"/>
      <c r="TXN564" s="80"/>
      <c r="TXO564" s="52"/>
      <c r="TXP564" s="69"/>
      <c r="TXQ564" s="69"/>
      <c r="TXR564" s="69"/>
      <c r="TXS564" s="107"/>
      <c r="TXT564" s="2"/>
      <c r="TXU564" s="15"/>
      <c r="TXV564" s="15"/>
      <c r="TXW564" s="80"/>
      <c r="TXX564" s="52"/>
      <c r="TXY564" s="69"/>
      <c r="TXZ564" s="69"/>
      <c r="TYA564" s="69"/>
      <c r="TYB564" s="107"/>
      <c r="TYC564" s="2"/>
      <c r="TYD564" s="15"/>
      <c r="TYE564" s="15"/>
      <c r="TYF564" s="80"/>
      <c r="TYG564" s="52"/>
      <c r="TYH564" s="69"/>
      <c r="TYI564" s="69"/>
      <c r="TYJ564" s="69"/>
      <c r="TYK564" s="107"/>
      <c r="TYL564" s="2"/>
      <c r="TYM564" s="15"/>
      <c r="TYN564" s="15"/>
      <c r="TYO564" s="80"/>
      <c r="TYP564" s="52"/>
      <c r="TYQ564" s="69"/>
      <c r="TYR564" s="69"/>
      <c r="TYS564" s="69"/>
      <c r="TYT564" s="107"/>
      <c r="TYU564" s="2"/>
      <c r="TYV564" s="15"/>
      <c r="TYW564" s="15"/>
      <c r="TYX564" s="80"/>
      <c r="TYY564" s="52"/>
      <c r="TYZ564" s="69"/>
      <c r="TZA564" s="69"/>
      <c r="TZB564" s="69"/>
      <c r="TZC564" s="107"/>
      <c r="TZD564" s="2"/>
      <c r="TZE564" s="15"/>
      <c r="TZF564" s="15"/>
      <c r="TZG564" s="80"/>
      <c r="TZH564" s="52"/>
      <c r="TZI564" s="69"/>
      <c r="TZJ564" s="69"/>
      <c r="TZK564" s="69"/>
      <c r="TZL564" s="107"/>
      <c r="TZM564" s="2"/>
      <c r="TZN564" s="15"/>
      <c r="TZO564" s="15"/>
      <c r="TZP564" s="80"/>
      <c r="TZQ564" s="52"/>
      <c r="TZR564" s="69"/>
      <c r="TZS564" s="69"/>
      <c r="TZT564" s="69"/>
      <c r="TZU564" s="107"/>
      <c r="TZV564" s="2"/>
      <c r="TZW564" s="15"/>
      <c r="TZX564" s="15"/>
      <c r="TZY564" s="80"/>
      <c r="TZZ564" s="52"/>
      <c r="UAA564" s="69"/>
      <c r="UAB564" s="69"/>
      <c r="UAC564" s="69"/>
      <c r="UAD564" s="107"/>
      <c r="UAE564" s="2"/>
      <c r="UAF564" s="15"/>
      <c r="UAG564" s="15"/>
      <c r="UAH564" s="80"/>
      <c r="UAI564" s="52"/>
      <c r="UAJ564" s="69"/>
      <c r="UAK564" s="69"/>
      <c r="UAL564" s="69"/>
      <c r="UAM564" s="107"/>
      <c r="UAN564" s="2"/>
      <c r="UAO564" s="15"/>
      <c r="UAP564" s="15"/>
      <c r="UAQ564" s="80"/>
      <c r="UAR564" s="52"/>
      <c r="UAS564" s="69"/>
      <c r="UAT564" s="69"/>
      <c r="UAU564" s="69"/>
      <c r="UAV564" s="107"/>
      <c r="UAW564" s="2"/>
      <c r="UAX564" s="15"/>
      <c r="UAY564" s="15"/>
      <c r="UAZ564" s="80"/>
      <c r="UBA564" s="52"/>
      <c r="UBB564" s="69"/>
      <c r="UBC564" s="69"/>
      <c r="UBD564" s="69"/>
      <c r="UBE564" s="107"/>
      <c r="UBF564" s="2"/>
      <c r="UBG564" s="15"/>
      <c r="UBH564" s="15"/>
      <c r="UBI564" s="80"/>
      <c r="UBJ564" s="52"/>
      <c r="UBK564" s="69"/>
      <c r="UBL564" s="69"/>
      <c r="UBM564" s="69"/>
      <c r="UBN564" s="107"/>
      <c r="UBO564" s="2"/>
      <c r="UBP564" s="15"/>
      <c r="UBQ564" s="15"/>
      <c r="UBR564" s="80"/>
      <c r="UBS564" s="52"/>
      <c r="UBT564" s="69"/>
      <c r="UBU564" s="69"/>
      <c r="UBV564" s="69"/>
      <c r="UBW564" s="107"/>
      <c r="UBX564" s="2"/>
      <c r="UBY564" s="15"/>
      <c r="UBZ564" s="15"/>
      <c r="UCA564" s="80"/>
      <c r="UCB564" s="52"/>
      <c r="UCC564" s="69"/>
      <c r="UCD564" s="69"/>
      <c r="UCE564" s="69"/>
      <c r="UCF564" s="107"/>
      <c r="UCG564" s="2"/>
      <c r="UCH564" s="15"/>
      <c r="UCI564" s="15"/>
      <c r="UCJ564" s="80"/>
      <c r="UCK564" s="52"/>
      <c r="UCL564" s="69"/>
      <c r="UCM564" s="69"/>
      <c r="UCN564" s="69"/>
      <c r="UCO564" s="107"/>
      <c r="UCP564" s="2"/>
      <c r="UCQ564" s="15"/>
      <c r="UCR564" s="15"/>
      <c r="UCS564" s="80"/>
      <c r="UCT564" s="52"/>
      <c r="UCU564" s="69"/>
      <c r="UCV564" s="69"/>
      <c r="UCW564" s="69"/>
      <c r="UCX564" s="107"/>
      <c r="UCY564" s="2"/>
      <c r="UCZ564" s="15"/>
      <c r="UDA564" s="15"/>
      <c r="UDB564" s="80"/>
      <c r="UDC564" s="52"/>
      <c r="UDD564" s="69"/>
      <c r="UDE564" s="69"/>
      <c r="UDF564" s="69"/>
      <c r="UDG564" s="107"/>
      <c r="UDH564" s="2"/>
      <c r="UDI564" s="15"/>
      <c r="UDJ564" s="15"/>
      <c r="UDK564" s="80"/>
      <c r="UDL564" s="52"/>
      <c r="UDM564" s="69"/>
      <c r="UDN564" s="69"/>
      <c r="UDO564" s="69"/>
      <c r="UDP564" s="107"/>
      <c r="UDQ564" s="2"/>
      <c r="UDR564" s="15"/>
      <c r="UDS564" s="15"/>
      <c r="UDT564" s="80"/>
      <c r="UDU564" s="52"/>
      <c r="UDV564" s="69"/>
      <c r="UDW564" s="69"/>
      <c r="UDX564" s="69"/>
      <c r="UDY564" s="107"/>
      <c r="UDZ564" s="2"/>
      <c r="UEA564" s="15"/>
      <c r="UEB564" s="15"/>
      <c r="UEC564" s="80"/>
      <c r="UED564" s="52"/>
      <c r="UEE564" s="69"/>
      <c r="UEF564" s="69"/>
      <c r="UEG564" s="69"/>
      <c r="UEH564" s="107"/>
      <c r="UEI564" s="2"/>
      <c r="UEJ564" s="15"/>
      <c r="UEK564" s="15"/>
      <c r="UEL564" s="80"/>
      <c r="UEM564" s="52"/>
      <c r="UEN564" s="69"/>
      <c r="UEO564" s="69"/>
      <c r="UEP564" s="69"/>
      <c r="UEQ564" s="107"/>
      <c r="UER564" s="2"/>
      <c r="UES564" s="15"/>
      <c r="UET564" s="15"/>
      <c r="UEU564" s="80"/>
      <c r="UEV564" s="52"/>
      <c r="UEW564" s="69"/>
      <c r="UEX564" s="69"/>
      <c r="UEY564" s="69"/>
      <c r="UEZ564" s="107"/>
      <c r="UFA564" s="2"/>
      <c r="UFB564" s="15"/>
      <c r="UFC564" s="15"/>
      <c r="UFD564" s="80"/>
      <c r="UFE564" s="52"/>
      <c r="UFF564" s="69"/>
      <c r="UFG564" s="69"/>
      <c r="UFH564" s="69"/>
      <c r="UFI564" s="107"/>
      <c r="UFJ564" s="2"/>
      <c r="UFK564" s="15"/>
      <c r="UFL564" s="15"/>
      <c r="UFM564" s="80"/>
      <c r="UFN564" s="52"/>
      <c r="UFO564" s="69"/>
      <c r="UFP564" s="69"/>
      <c r="UFQ564" s="69"/>
      <c r="UFR564" s="107"/>
      <c r="UFS564" s="2"/>
      <c r="UFT564" s="15"/>
      <c r="UFU564" s="15"/>
      <c r="UFV564" s="80"/>
      <c r="UFW564" s="52"/>
      <c r="UFX564" s="69"/>
      <c r="UFY564" s="69"/>
      <c r="UFZ564" s="69"/>
      <c r="UGA564" s="107"/>
      <c r="UGB564" s="2"/>
      <c r="UGC564" s="15"/>
      <c r="UGD564" s="15"/>
      <c r="UGE564" s="80"/>
      <c r="UGF564" s="52"/>
      <c r="UGG564" s="69"/>
      <c r="UGH564" s="69"/>
      <c r="UGI564" s="69"/>
      <c r="UGJ564" s="107"/>
      <c r="UGK564" s="2"/>
      <c r="UGL564" s="15"/>
      <c r="UGM564" s="15"/>
      <c r="UGN564" s="80"/>
      <c r="UGO564" s="52"/>
      <c r="UGP564" s="69"/>
      <c r="UGQ564" s="69"/>
      <c r="UGR564" s="69"/>
      <c r="UGS564" s="107"/>
      <c r="UGT564" s="2"/>
      <c r="UGU564" s="15"/>
      <c r="UGV564" s="15"/>
      <c r="UGW564" s="80"/>
      <c r="UGX564" s="52"/>
      <c r="UGY564" s="69"/>
      <c r="UGZ564" s="69"/>
      <c r="UHA564" s="69"/>
      <c r="UHB564" s="107"/>
      <c r="UHC564" s="2"/>
      <c r="UHD564" s="15"/>
      <c r="UHE564" s="15"/>
      <c r="UHF564" s="80"/>
      <c r="UHG564" s="52"/>
      <c r="UHH564" s="69"/>
      <c r="UHI564" s="69"/>
      <c r="UHJ564" s="69"/>
      <c r="UHK564" s="107"/>
      <c r="UHL564" s="2"/>
      <c r="UHM564" s="15"/>
      <c r="UHN564" s="15"/>
      <c r="UHO564" s="80"/>
      <c r="UHP564" s="52"/>
      <c r="UHQ564" s="69"/>
      <c r="UHR564" s="69"/>
      <c r="UHS564" s="69"/>
      <c r="UHT564" s="107"/>
      <c r="UHU564" s="2"/>
      <c r="UHV564" s="15"/>
      <c r="UHW564" s="15"/>
      <c r="UHX564" s="80"/>
      <c r="UHY564" s="52"/>
      <c r="UHZ564" s="69"/>
      <c r="UIA564" s="69"/>
      <c r="UIB564" s="69"/>
      <c r="UIC564" s="107"/>
      <c r="UID564" s="2"/>
      <c r="UIE564" s="15"/>
      <c r="UIF564" s="15"/>
      <c r="UIG564" s="80"/>
      <c r="UIH564" s="52"/>
      <c r="UII564" s="69"/>
      <c r="UIJ564" s="69"/>
      <c r="UIK564" s="69"/>
      <c r="UIL564" s="107"/>
      <c r="UIM564" s="2"/>
      <c r="UIN564" s="15"/>
      <c r="UIO564" s="15"/>
      <c r="UIP564" s="80"/>
      <c r="UIQ564" s="52"/>
      <c r="UIR564" s="69"/>
      <c r="UIS564" s="69"/>
      <c r="UIT564" s="69"/>
      <c r="UIU564" s="107"/>
      <c r="UIV564" s="2"/>
      <c r="UIW564" s="15"/>
      <c r="UIX564" s="15"/>
      <c r="UIY564" s="80"/>
      <c r="UIZ564" s="52"/>
      <c r="UJA564" s="69"/>
      <c r="UJB564" s="69"/>
      <c r="UJC564" s="69"/>
      <c r="UJD564" s="107"/>
      <c r="UJE564" s="2"/>
      <c r="UJF564" s="15"/>
      <c r="UJG564" s="15"/>
      <c r="UJH564" s="80"/>
      <c r="UJI564" s="52"/>
      <c r="UJJ564" s="69"/>
      <c r="UJK564" s="69"/>
      <c r="UJL564" s="69"/>
      <c r="UJM564" s="107"/>
      <c r="UJN564" s="2"/>
      <c r="UJO564" s="15"/>
      <c r="UJP564" s="15"/>
      <c r="UJQ564" s="80"/>
      <c r="UJR564" s="52"/>
      <c r="UJS564" s="69"/>
      <c r="UJT564" s="69"/>
      <c r="UJU564" s="69"/>
      <c r="UJV564" s="107"/>
      <c r="UJW564" s="2"/>
      <c r="UJX564" s="15"/>
      <c r="UJY564" s="15"/>
      <c r="UJZ564" s="80"/>
      <c r="UKA564" s="52"/>
      <c r="UKB564" s="69"/>
      <c r="UKC564" s="69"/>
      <c r="UKD564" s="69"/>
      <c r="UKE564" s="107"/>
      <c r="UKF564" s="2"/>
      <c r="UKG564" s="15"/>
      <c r="UKH564" s="15"/>
      <c r="UKI564" s="80"/>
      <c r="UKJ564" s="52"/>
      <c r="UKK564" s="69"/>
      <c r="UKL564" s="69"/>
      <c r="UKM564" s="69"/>
      <c r="UKN564" s="107"/>
      <c r="UKO564" s="2"/>
      <c r="UKP564" s="15"/>
      <c r="UKQ564" s="15"/>
      <c r="UKR564" s="80"/>
      <c r="UKS564" s="52"/>
      <c r="UKT564" s="69"/>
      <c r="UKU564" s="69"/>
      <c r="UKV564" s="69"/>
      <c r="UKW564" s="107"/>
      <c r="UKX564" s="2"/>
      <c r="UKY564" s="15"/>
      <c r="UKZ564" s="15"/>
      <c r="ULA564" s="80"/>
      <c r="ULB564" s="52"/>
      <c r="ULC564" s="69"/>
      <c r="ULD564" s="69"/>
      <c r="ULE564" s="69"/>
      <c r="ULF564" s="107"/>
      <c r="ULG564" s="2"/>
      <c r="ULH564" s="15"/>
      <c r="ULI564" s="15"/>
      <c r="ULJ564" s="80"/>
      <c r="ULK564" s="52"/>
      <c r="ULL564" s="69"/>
      <c r="ULM564" s="69"/>
      <c r="ULN564" s="69"/>
      <c r="ULO564" s="107"/>
      <c r="ULP564" s="2"/>
      <c r="ULQ564" s="15"/>
      <c r="ULR564" s="15"/>
      <c r="ULS564" s="80"/>
      <c r="ULT564" s="52"/>
      <c r="ULU564" s="69"/>
      <c r="ULV564" s="69"/>
      <c r="ULW564" s="69"/>
      <c r="ULX564" s="107"/>
      <c r="ULY564" s="2"/>
      <c r="ULZ564" s="15"/>
      <c r="UMA564" s="15"/>
      <c r="UMB564" s="80"/>
      <c r="UMC564" s="52"/>
      <c r="UMD564" s="69"/>
      <c r="UME564" s="69"/>
      <c r="UMF564" s="69"/>
      <c r="UMG564" s="107"/>
      <c r="UMH564" s="2"/>
      <c r="UMI564" s="15"/>
      <c r="UMJ564" s="15"/>
      <c r="UMK564" s="80"/>
      <c r="UML564" s="52"/>
      <c r="UMM564" s="69"/>
      <c r="UMN564" s="69"/>
      <c r="UMO564" s="69"/>
      <c r="UMP564" s="107"/>
      <c r="UMQ564" s="2"/>
      <c r="UMR564" s="15"/>
      <c r="UMS564" s="15"/>
      <c r="UMT564" s="80"/>
      <c r="UMU564" s="52"/>
      <c r="UMV564" s="69"/>
      <c r="UMW564" s="69"/>
      <c r="UMX564" s="69"/>
      <c r="UMY564" s="107"/>
      <c r="UMZ564" s="2"/>
      <c r="UNA564" s="15"/>
      <c r="UNB564" s="15"/>
      <c r="UNC564" s="80"/>
      <c r="UND564" s="52"/>
      <c r="UNE564" s="69"/>
      <c r="UNF564" s="69"/>
      <c r="UNG564" s="69"/>
      <c r="UNH564" s="107"/>
      <c r="UNI564" s="2"/>
      <c r="UNJ564" s="15"/>
      <c r="UNK564" s="15"/>
      <c r="UNL564" s="80"/>
      <c r="UNM564" s="52"/>
      <c r="UNN564" s="69"/>
      <c r="UNO564" s="69"/>
      <c r="UNP564" s="69"/>
      <c r="UNQ564" s="107"/>
      <c r="UNR564" s="2"/>
      <c r="UNS564" s="15"/>
      <c r="UNT564" s="15"/>
      <c r="UNU564" s="80"/>
      <c r="UNV564" s="52"/>
      <c r="UNW564" s="69"/>
      <c r="UNX564" s="69"/>
      <c r="UNY564" s="69"/>
      <c r="UNZ564" s="107"/>
      <c r="UOA564" s="2"/>
      <c r="UOB564" s="15"/>
      <c r="UOC564" s="15"/>
      <c r="UOD564" s="80"/>
      <c r="UOE564" s="52"/>
      <c r="UOF564" s="69"/>
      <c r="UOG564" s="69"/>
      <c r="UOH564" s="69"/>
      <c r="UOI564" s="107"/>
      <c r="UOJ564" s="2"/>
      <c r="UOK564" s="15"/>
      <c r="UOL564" s="15"/>
      <c r="UOM564" s="80"/>
      <c r="UON564" s="52"/>
      <c r="UOO564" s="69"/>
      <c r="UOP564" s="69"/>
      <c r="UOQ564" s="69"/>
      <c r="UOR564" s="107"/>
      <c r="UOS564" s="2"/>
      <c r="UOT564" s="15"/>
      <c r="UOU564" s="15"/>
      <c r="UOV564" s="80"/>
      <c r="UOW564" s="52"/>
      <c r="UOX564" s="69"/>
      <c r="UOY564" s="69"/>
      <c r="UOZ564" s="69"/>
      <c r="UPA564" s="107"/>
      <c r="UPB564" s="2"/>
      <c r="UPC564" s="15"/>
      <c r="UPD564" s="15"/>
      <c r="UPE564" s="80"/>
      <c r="UPF564" s="52"/>
      <c r="UPG564" s="69"/>
      <c r="UPH564" s="69"/>
      <c r="UPI564" s="69"/>
      <c r="UPJ564" s="107"/>
      <c r="UPK564" s="2"/>
      <c r="UPL564" s="15"/>
      <c r="UPM564" s="15"/>
      <c r="UPN564" s="80"/>
      <c r="UPO564" s="52"/>
      <c r="UPP564" s="69"/>
      <c r="UPQ564" s="69"/>
      <c r="UPR564" s="69"/>
      <c r="UPS564" s="107"/>
      <c r="UPT564" s="2"/>
      <c r="UPU564" s="15"/>
      <c r="UPV564" s="15"/>
      <c r="UPW564" s="80"/>
      <c r="UPX564" s="52"/>
      <c r="UPY564" s="69"/>
      <c r="UPZ564" s="69"/>
      <c r="UQA564" s="69"/>
      <c r="UQB564" s="107"/>
      <c r="UQC564" s="2"/>
      <c r="UQD564" s="15"/>
      <c r="UQE564" s="15"/>
      <c r="UQF564" s="80"/>
      <c r="UQG564" s="52"/>
      <c r="UQH564" s="69"/>
      <c r="UQI564" s="69"/>
      <c r="UQJ564" s="69"/>
      <c r="UQK564" s="107"/>
      <c r="UQL564" s="2"/>
      <c r="UQM564" s="15"/>
      <c r="UQN564" s="15"/>
      <c r="UQO564" s="80"/>
      <c r="UQP564" s="52"/>
      <c r="UQQ564" s="69"/>
      <c r="UQR564" s="69"/>
      <c r="UQS564" s="69"/>
      <c r="UQT564" s="107"/>
      <c r="UQU564" s="2"/>
      <c r="UQV564" s="15"/>
      <c r="UQW564" s="15"/>
      <c r="UQX564" s="80"/>
      <c r="UQY564" s="52"/>
      <c r="UQZ564" s="69"/>
      <c r="URA564" s="69"/>
      <c r="URB564" s="69"/>
      <c r="URC564" s="107"/>
      <c r="URD564" s="2"/>
      <c r="URE564" s="15"/>
      <c r="URF564" s="15"/>
      <c r="URG564" s="80"/>
      <c r="URH564" s="52"/>
      <c r="URI564" s="69"/>
      <c r="URJ564" s="69"/>
      <c r="URK564" s="69"/>
      <c r="URL564" s="107"/>
      <c r="URM564" s="2"/>
      <c r="URN564" s="15"/>
      <c r="URO564" s="15"/>
      <c r="URP564" s="80"/>
      <c r="URQ564" s="52"/>
      <c r="URR564" s="69"/>
      <c r="URS564" s="69"/>
      <c r="URT564" s="69"/>
      <c r="URU564" s="107"/>
      <c r="URV564" s="2"/>
      <c r="URW564" s="15"/>
      <c r="URX564" s="15"/>
      <c r="URY564" s="80"/>
      <c r="URZ564" s="52"/>
      <c r="USA564" s="69"/>
      <c r="USB564" s="69"/>
      <c r="USC564" s="69"/>
      <c r="USD564" s="107"/>
      <c r="USE564" s="2"/>
      <c r="USF564" s="15"/>
      <c r="USG564" s="15"/>
      <c r="USH564" s="80"/>
      <c r="USI564" s="52"/>
      <c r="USJ564" s="69"/>
      <c r="USK564" s="69"/>
      <c r="USL564" s="69"/>
      <c r="USM564" s="107"/>
      <c r="USN564" s="2"/>
      <c r="USO564" s="15"/>
      <c r="USP564" s="15"/>
      <c r="USQ564" s="80"/>
      <c r="USR564" s="52"/>
      <c r="USS564" s="69"/>
      <c r="UST564" s="69"/>
      <c r="USU564" s="69"/>
      <c r="USV564" s="107"/>
      <c r="USW564" s="2"/>
      <c r="USX564" s="15"/>
      <c r="USY564" s="15"/>
      <c r="USZ564" s="80"/>
      <c r="UTA564" s="52"/>
      <c r="UTB564" s="69"/>
      <c r="UTC564" s="69"/>
      <c r="UTD564" s="69"/>
      <c r="UTE564" s="107"/>
      <c r="UTF564" s="2"/>
      <c r="UTG564" s="15"/>
      <c r="UTH564" s="15"/>
      <c r="UTI564" s="80"/>
      <c r="UTJ564" s="52"/>
      <c r="UTK564" s="69"/>
      <c r="UTL564" s="69"/>
      <c r="UTM564" s="69"/>
      <c r="UTN564" s="107"/>
      <c r="UTO564" s="2"/>
      <c r="UTP564" s="15"/>
      <c r="UTQ564" s="15"/>
      <c r="UTR564" s="80"/>
      <c r="UTS564" s="52"/>
      <c r="UTT564" s="69"/>
      <c r="UTU564" s="69"/>
      <c r="UTV564" s="69"/>
      <c r="UTW564" s="107"/>
      <c r="UTX564" s="2"/>
      <c r="UTY564" s="15"/>
      <c r="UTZ564" s="15"/>
      <c r="UUA564" s="80"/>
      <c r="UUB564" s="52"/>
      <c r="UUC564" s="69"/>
      <c r="UUD564" s="69"/>
      <c r="UUE564" s="69"/>
      <c r="UUF564" s="107"/>
      <c r="UUG564" s="2"/>
      <c r="UUH564" s="15"/>
      <c r="UUI564" s="15"/>
      <c r="UUJ564" s="80"/>
      <c r="UUK564" s="52"/>
      <c r="UUL564" s="69"/>
      <c r="UUM564" s="69"/>
      <c r="UUN564" s="69"/>
      <c r="UUO564" s="107"/>
      <c r="UUP564" s="2"/>
      <c r="UUQ564" s="15"/>
      <c r="UUR564" s="15"/>
      <c r="UUS564" s="80"/>
      <c r="UUT564" s="52"/>
      <c r="UUU564" s="69"/>
      <c r="UUV564" s="69"/>
      <c r="UUW564" s="69"/>
      <c r="UUX564" s="107"/>
      <c r="UUY564" s="2"/>
      <c r="UUZ564" s="15"/>
      <c r="UVA564" s="15"/>
      <c r="UVB564" s="80"/>
      <c r="UVC564" s="52"/>
      <c r="UVD564" s="69"/>
      <c r="UVE564" s="69"/>
      <c r="UVF564" s="69"/>
      <c r="UVG564" s="107"/>
      <c r="UVH564" s="2"/>
      <c r="UVI564" s="15"/>
      <c r="UVJ564" s="15"/>
      <c r="UVK564" s="80"/>
      <c r="UVL564" s="52"/>
      <c r="UVM564" s="69"/>
      <c r="UVN564" s="69"/>
      <c r="UVO564" s="69"/>
      <c r="UVP564" s="107"/>
      <c r="UVQ564" s="2"/>
      <c r="UVR564" s="15"/>
      <c r="UVS564" s="15"/>
      <c r="UVT564" s="80"/>
      <c r="UVU564" s="52"/>
      <c r="UVV564" s="69"/>
      <c r="UVW564" s="69"/>
      <c r="UVX564" s="69"/>
      <c r="UVY564" s="107"/>
      <c r="UVZ564" s="2"/>
      <c r="UWA564" s="15"/>
      <c r="UWB564" s="15"/>
      <c r="UWC564" s="80"/>
      <c r="UWD564" s="52"/>
      <c r="UWE564" s="69"/>
      <c r="UWF564" s="69"/>
      <c r="UWG564" s="69"/>
      <c r="UWH564" s="107"/>
      <c r="UWI564" s="2"/>
      <c r="UWJ564" s="15"/>
      <c r="UWK564" s="15"/>
      <c r="UWL564" s="80"/>
      <c r="UWM564" s="52"/>
      <c r="UWN564" s="69"/>
      <c r="UWO564" s="69"/>
      <c r="UWP564" s="69"/>
      <c r="UWQ564" s="107"/>
      <c r="UWR564" s="2"/>
      <c r="UWS564" s="15"/>
      <c r="UWT564" s="15"/>
      <c r="UWU564" s="80"/>
      <c r="UWV564" s="52"/>
      <c r="UWW564" s="69"/>
      <c r="UWX564" s="69"/>
      <c r="UWY564" s="69"/>
      <c r="UWZ564" s="107"/>
      <c r="UXA564" s="2"/>
      <c r="UXB564" s="15"/>
      <c r="UXC564" s="15"/>
      <c r="UXD564" s="80"/>
      <c r="UXE564" s="52"/>
      <c r="UXF564" s="69"/>
      <c r="UXG564" s="69"/>
      <c r="UXH564" s="69"/>
      <c r="UXI564" s="107"/>
      <c r="UXJ564" s="2"/>
      <c r="UXK564" s="15"/>
      <c r="UXL564" s="15"/>
      <c r="UXM564" s="80"/>
      <c r="UXN564" s="52"/>
      <c r="UXO564" s="69"/>
      <c r="UXP564" s="69"/>
      <c r="UXQ564" s="69"/>
      <c r="UXR564" s="107"/>
      <c r="UXS564" s="2"/>
      <c r="UXT564" s="15"/>
      <c r="UXU564" s="15"/>
      <c r="UXV564" s="80"/>
      <c r="UXW564" s="52"/>
      <c r="UXX564" s="69"/>
      <c r="UXY564" s="69"/>
      <c r="UXZ564" s="69"/>
      <c r="UYA564" s="107"/>
      <c r="UYB564" s="2"/>
      <c r="UYC564" s="15"/>
      <c r="UYD564" s="15"/>
      <c r="UYE564" s="80"/>
      <c r="UYF564" s="52"/>
      <c r="UYG564" s="69"/>
      <c r="UYH564" s="69"/>
      <c r="UYI564" s="69"/>
      <c r="UYJ564" s="107"/>
      <c r="UYK564" s="2"/>
      <c r="UYL564" s="15"/>
      <c r="UYM564" s="15"/>
      <c r="UYN564" s="80"/>
      <c r="UYO564" s="52"/>
      <c r="UYP564" s="69"/>
      <c r="UYQ564" s="69"/>
      <c r="UYR564" s="69"/>
      <c r="UYS564" s="107"/>
      <c r="UYT564" s="2"/>
      <c r="UYU564" s="15"/>
      <c r="UYV564" s="15"/>
      <c r="UYW564" s="80"/>
      <c r="UYX564" s="52"/>
      <c r="UYY564" s="69"/>
      <c r="UYZ564" s="69"/>
      <c r="UZA564" s="69"/>
      <c r="UZB564" s="107"/>
      <c r="UZC564" s="2"/>
      <c r="UZD564" s="15"/>
      <c r="UZE564" s="15"/>
      <c r="UZF564" s="80"/>
      <c r="UZG564" s="52"/>
      <c r="UZH564" s="69"/>
      <c r="UZI564" s="69"/>
      <c r="UZJ564" s="69"/>
      <c r="UZK564" s="107"/>
      <c r="UZL564" s="2"/>
      <c r="UZM564" s="15"/>
      <c r="UZN564" s="15"/>
      <c r="UZO564" s="80"/>
      <c r="UZP564" s="52"/>
      <c r="UZQ564" s="69"/>
      <c r="UZR564" s="69"/>
      <c r="UZS564" s="69"/>
      <c r="UZT564" s="107"/>
      <c r="UZU564" s="2"/>
      <c r="UZV564" s="15"/>
      <c r="UZW564" s="15"/>
      <c r="UZX564" s="80"/>
      <c r="UZY564" s="52"/>
      <c r="UZZ564" s="69"/>
      <c r="VAA564" s="69"/>
      <c r="VAB564" s="69"/>
      <c r="VAC564" s="107"/>
      <c r="VAD564" s="2"/>
      <c r="VAE564" s="15"/>
      <c r="VAF564" s="15"/>
      <c r="VAG564" s="80"/>
      <c r="VAH564" s="52"/>
      <c r="VAI564" s="69"/>
      <c r="VAJ564" s="69"/>
      <c r="VAK564" s="69"/>
      <c r="VAL564" s="107"/>
      <c r="VAM564" s="2"/>
      <c r="VAN564" s="15"/>
      <c r="VAO564" s="15"/>
      <c r="VAP564" s="80"/>
      <c r="VAQ564" s="52"/>
      <c r="VAR564" s="69"/>
      <c r="VAS564" s="69"/>
      <c r="VAT564" s="69"/>
      <c r="VAU564" s="107"/>
      <c r="VAV564" s="2"/>
      <c r="VAW564" s="15"/>
      <c r="VAX564" s="15"/>
      <c r="VAY564" s="80"/>
      <c r="VAZ564" s="52"/>
      <c r="VBA564" s="69"/>
      <c r="VBB564" s="69"/>
      <c r="VBC564" s="69"/>
      <c r="VBD564" s="107"/>
      <c r="VBE564" s="2"/>
      <c r="VBF564" s="15"/>
      <c r="VBG564" s="15"/>
      <c r="VBH564" s="80"/>
      <c r="VBI564" s="52"/>
      <c r="VBJ564" s="69"/>
      <c r="VBK564" s="69"/>
      <c r="VBL564" s="69"/>
      <c r="VBM564" s="107"/>
      <c r="VBN564" s="2"/>
      <c r="VBO564" s="15"/>
      <c r="VBP564" s="15"/>
      <c r="VBQ564" s="80"/>
      <c r="VBR564" s="52"/>
      <c r="VBS564" s="69"/>
      <c r="VBT564" s="69"/>
      <c r="VBU564" s="69"/>
      <c r="VBV564" s="107"/>
      <c r="VBW564" s="2"/>
      <c r="VBX564" s="15"/>
      <c r="VBY564" s="15"/>
      <c r="VBZ564" s="80"/>
      <c r="VCA564" s="52"/>
      <c r="VCB564" s="69"/>
      <c r="VCC564" s="69"/>
      <c r="VCD564" s="69"/>
      <c r="VCE564" s="107"/>
      <c r="VCF564" s="2"/>
      <c r="VCG564" s="15"/>
      <c r="VCH564" s="15"/>
      <c r="VCI564" s="80"/>
      <c r="VCJ564" s="52"/>
      <c r="VCK564" s="69"/>
      <c r="VCL564" s="69"/>
      <c r="VCM564" s="69"/>
      <c r="VCN564" s="107"/>
      <c r="VCO564" s="2"/>
      <c r="VCP564" s="15"/>
      <c r="VCQ564" s="15"/>
      <c r="VCR564" s="80"/>
      <c r="VCS564" s="52"/>
      <c r="VCT564" s="69"/>
      <c r="VCU564" s="69"/>
      <c r="VCV564" s="69"/>
      <c r="VCW564" s="107"/>
      <c r="VCX564" s="2"/>
      <c r="VCY564" s="15"/>
      <c r="VCZ564" s="15"/>
      <c r="VDA564" s="80"/>
      <c r="VDB564" s="52"/>
      <c r="VDC564" s="69"/>
      <c r="VDD564" s="69"/>
      <c r="VDE564" s="69"/>
      <c r="VDF564" s="107"/>
      <c r="VDG564" s="2"/>
      <c r="VDH564" s="15"/>
      <c r="VDI564" s="15"/>
      <c r="VDJ564" s="80"/>
      <c r="VDK564" s="52"/>
      <c r="VDL564" s="69"/>
      <c r="VDM564" s="69"/>
      <c r="VDN564" s="69"/>
      <c r="VDO564" s="107"/>
      <c r="VDP564" s="2"/>
      <c r="VDQ564" s="15"/>
      <c r="VDR564" s="15"/>
      <c r="VDS564" s="80"/>
      <c r="VDT564" s="52"/>
      <c r="VDU564" s="69"/>
      <c r="VDV564" s="69"/>
      <c r="VDW564" s="69"/>
      <c r="VDX564" s="107"/>
      <c r="VDY564" s="2"/>
      <c r="VDZ564" s="15"/>
      <c r="VEA564" s="15"/>
      <c r="VEB564" s="80"/>
      <c r="VEC564" s="52"/>
      <c r="VED564" s="69"/>
      <c r="VEE564" s="69"/>
      <c r="VEF564" s="69"/>
      <c r="VEG564" s="107"/>
      <c r="VEH564" s="2"/>
      <c r="VEI564" s="15"/>
      <c r="VEJ564" s="15"/>
      <c r="VEK564" s="80"/>
      <c r="VEL564" s="52"/>
      <c r="VEM564" s="69"/>
      <c r="VEN564" s="69"/>
      <c r="VEO564" s="69"/>
      <c r="VEP564" s="107"/>
      <c r="VEQ564" s="2"/>
      <c r="VER564" s="15"/>
      <c r="VES564" s="15"/>
      <c r="VET564" s="80"/>
      <c r="VEU564" s="52"/>
      <c r="VEV564" s="69"/>
      <c r="VEW564" s="69"/>
      <c r="VEX564" s="69"/>
      <c r="VEY564" s="107"/>
      <c r="VEZ564" s="2"/>
      <c r="VFA564" s="15"/>
      <c r="VFB564" s="15"/>
      <c r="VFC564" s="80"/>
      <c r="VFD564" s="52"/>
      <c r="VFE564" s="69"/>
      <c r="VFF564" s="69"/>
      <c r="VFG564" s="69"/>
      <c r="VFH564" s="107"/>
      <c r="VFI564" s="2"/>
      <c r="VFJ564" s="15"/>
      <c r="VFK564" s="15"/>
      <c r="VFL564" s="80"/>
      <c r="VFM564" s="52"/>
      <c r="VFN564" s="69"/>
      <c r="VFO564" s="69"/>
      <c r="VFP564" s="69"/>
      <c r="VFQ564" s="107"/>
      <c r="VFR564" s="2"/>
      <c r="VFS564" s="15"/>
      <c r="VFT564" s="15"/>
      <c r="VFU564" s="80"/>
      <c r="VFV564" s="52"/>
      <c r="VFW564" s="69"/>
      <c r="VFX564" s="69"/>
      <c r="VFY564" s="69"/>
      <c r="VFZ564" s="107"/>
      <c r="VGA564" s="2"/>
      <c r="VGB564" s="15"/>
      <c r="VGC564" s="15"/>
      <c r="VGD564" s="80"/>
      <c r="VGE564" s="52"/>
      <c r="VGF564" s="69"/>
      <c r="VGG564" s="69"/>
      <c r="VGH564" s="69"/>
      <c r="VGI564" s="107"/>
      <c r="VGJ564" s="2"/>
      <c r="VGK564" s="15"/>
      <c r="VGL564" s="15"/>
      <c r="VGM564" s="80"/>
      <c r="VGN564" s="52"/>
      <c r="VGO564" s="69"/>
      <c r="VGP564" s="69"/>
      <c r="VGQ564" s="69"/>
      <c r="VGR564" s="107"/>
      <c r="VGS564" s="2"/>
      <c r="VGT564" s="15"/>
      <c r="VGU564" s="15"/>
      <c r="VGV564" s="80"/>
      <c r="VGW564" s="52"/>
      <c r="VGX564" s="69"/>
      <c r="VGY564" s="69"/>
      <c r="VGZ564" s="69"/>
      <c r="VHA564" s="107"/>
      <c r="VHB564" s="2"/>
      <c r="VHC564" s="15"/>
      <c r="VHD564" s="15"/>
      <c r="VHE564" s="80"/>
      <c r="VHF564" s="52"/>
      <c r="VHG564" s="69"/>
      <c r="VHH564" s="69"/>
      <c r="VHI564" s="69"/>
      <c r="VHJ564" s="107"/>
      <c r="VHK564" s="2"/>
      <c r="VHL564" s="15"/>
      <c r="VHM564" s="15"/>
      <c r="VHN564" s="80"/>
      <c r="VHO564" s="52"/>
      <c r="VHP564" s="69"/>
      <c r="VHQ564" s="69"/>
      <c r="VHR564" s="69"/>
      <c r="VHS564" s="107"/>
      <c r="VHT564" s="2"/>
      <c r="VHU564" s="15"/>
      <c r="VHV564" s="15"/>
      <c r="VHW564" s="80"/>
      <c r="VHX564" s="52"/>
      <c r="VHY564" s="69"/>
      <c r="VHZ564" s="69"/>
      <c r="VIA564" s="69"/>
      <c r="VIB564" s="107"/>
      <c r="VIC564" s="2"/>
      <c r="VID564" s="15"/>
      <c r="VIE564" s="15"/>
      <c r="VIF564" s="80"/>
      <c r="VIG564" s="52"/>
      <c r="VIH564" s="69"/>
      <c r="VII564" s="69"/>
      <c r="VIJ564" s="69"/>
      <c r="VIK564" s="107"/>
      <c r="VIL564" s="2"/>
      <c r="VIM564" s="15"/>
      <c r="VIN564" s="15"/>
      <c r="VIO564" s="80"/>
      <c r="VIP564" s="52"/>
      <c r="VIQ564" s="69"/>
      <c r="VIR564" s="69"/>
      <c r="VIS564" s="69"/>
      <c r="VIT564" s="107"/>
      <c r="VIU564" s="2"/>
      <c r="VIV564" s="15"/>
      <c r="VIW564" s="15"/>
      <c r="VIX564" s="80"/>
      <c r="VIY564" s="52"/>
      <c r="VIZ564" s="69"/>
      <c r="VJA564" s="69"/>
      <c r="VJB564" s="69"/>
      <c r="VJC564" s="107"/>
      <c r="VJD564" s="2"/>
      <c r="VJE564" s="15"/>
      <c r="VJF564" s="15"/>
      <c r="VJG564" s="80"/>
      <c r="VJH564" s="52"/>
      <c r="VJI564" s="69"/>
      <c r="VJJ564" s="69"/>
      <c r="VJK564" s="69"/>
      <c r="VJL564" s="107"/>
      <c r="VJM564" s="2"/>
      <c r="VJN564" s="15"/>
      <c r="VJO564" s="15"/>
      <c r="VJP564" s="80"/>
      <c r="VJQ564" s="52"/>
      <c r="VJR564" s="69"/>
      <c r="VJS564" s="69"/>
      <c r="VJT564" s="69"/>
      <c r="VJU564" s="107"/>
      <c r="VJV564" s="2"/>
      <c r="VJW564" s="15"/>
      <c r="VJX564" s="15"/>
      <c r="VJY564" s="80"/>
      <c r="VJZ564" s="52"/>
      <c r="VKA564" s="69"/>
      <c r="VKB564" s="69"/>
      <c r="VKC564" s="69"/>
      <c r="VKD564" s="107"/>
      <c r="VKE564" s="2"/>
      <c r="VKF564" s="15"/>
      <c r="VKG564" s="15"/>
      <c r="VKH564" s="80"/>
      <c r="VKI564" s="52"/>
      <c r="VKJ564" s="69"/>
      <c r="VKK564" s="69"/>
      <c r="VKL564" s="69"/>
      <c r="VKM564" s="107"/>
      <c r="VKN564" s="2"/>
      <c r="VKO564" s="15"/>
      <c r="VKP564" s="15"/>
      <c r="VKQ564" s="80"/>
      <c r="VKR564" s="52"/>
      <c r="VKS564" s="69"/>
      <c r="VKT564" s="69"/>
      <c r="VKU564" s="69"/>
      <c r="VKV564" s="107"/>
      <c r="VKW564" s="2"/>
      <c r="VKX564" s="15"/>
      <c r="VKY564" s="15"/>
      <c r="VKZ564" s="80"/>
      <c r="VLA564" s="52"/>
      <c r="VLB564" s="69"/>
      <c r="VLC564" s="69"/>
      <c r="VLD564" s="69"/>
      <c r="VLE564" s="107"/>
      <c r="VLF564" s="2"/>
      <c r="VLG564" s="15"/>
      <c r="VLH564" s="15"/>
      <c r="VLI564" s="80"/>
      <c r="VLJ564" s="52"/>
      <c r="VLK564" s="69"/>
      <c r="VLL564" s="69"/>
      <c r="VLM564" s="69"/>
      <c r="VLN564" s="107"/>
      <c r="VLO564" s="2"/>
      <c r="VLP564" s="15"/>
      <c r="VLQ564" s="15"/>
      <c r="VLR564" s="80"/>
      <c r="VLS564" s="52"/>
      <c r="VLT564" s="69"/>
      <c r="VLU564" s="69"/>
      <c r="VLV564" s="69"/>
      <c r="VLW564" s="107"/>
      <c r="VLX564" s="2"/>
      <c r="VLY564" s="15"/>
      <c r="VLZ564" s="15"/>
      <c r="VMA564" s="80"/>
      <c r="VMB564" s="52"/>
      <c r="VMC564" s="69"/>
      <c r="VMD564" s="69"/>
      <c r="VME564" s="69"/>
      <c r="VMF564" s="107"/>
      <c r="VMG564" s="2"/>
      <c r="VMH564" s="15"/>
      <c r="VMI564" s="15"/>
      <c r="VMJ564" s="80"/>
      <c r="VMK564" s="52"/>
      <c r="VML564" s="69"/>
      <c r="VMM564" s="69"/>
      <c r="VMN564" s="69"/>
      <c r="VMO564" s="107"/>
      <c r="VMP564" s="2"/>
      <c r="VMQ564" s="15"/>
      <c r="VMR564" s="15"/>
      <c r="VMS564" s="80"/>
      <c r="VMT564" s="52"/>
      <c r="VMU564" s="69"/>
      <c r="VMV564" s="69"/>
      <c r="VMW564" s="69"/>
      <c r="VMX564" s="107"/>
      <c r="VMY564" s="2"/>
      <c r="VMZ564" s="15"/>
      <c r="VNA564" s="15"/>
      <c r="VNB564" s="80"/>
      <c r="VNC564" s="52"/>
      <c r="VND564" s="69"/>
      <c r="VNE564" s="69"/>
      <c r="VNF564" s="69"/>
      <c r="VNG564" s="107"/>
      <c r="VNH564" s="2"/>
      <c r="VNI564" s="15"/>
      <c r="VNJ564" s="15"/>
      <c r="VNK564" s="80"/>
      <c r="VNL564" s="52"/>
      <c r="VNM564" s="69"/>
      <c r="VNN564" s="69"/>
      <c r="VNO564" s="69"/>
      <c r="VNP564" s="107"/>
      <c r="VNQ564" s="2"/>
      <c r="VNR564" s="15"/>
      <c r="VNS564" s="15"/>
      <c r="VNT564" s="80"/>
      <c r="VNU564" s="52"/>
      <c r="VNV564" s="69"/>
      <c r="VNW564" s="69"/>
      <c r="VNX564" s="69"/>
      <c r="VNY564" s="107"/>
      <c r="VNZ564" s="2"/>
      <c r="VOA564" s="15"/>
      <c r="VOB564" s="15"/>
      <c r="VOC564" s="80"/>
      <c r="VOD564" s="52"/>
      <c r="VOE564" s="69"/>
      <c r="VOF564" s="69"/>
      <c r="VOG564" s="69"/>
      <c r="VOH564" s="107"/>
      <c r="VOI564" s="2"/>
      <c r="VOJ564" s="15"/>
      <c r="VOK564" s="15"/>
      <c r="VOL564" s="80"/>
      <c r="VOM564" s="52"/>
      <c r="VON564" s="69"/>
      <c r="VOO564" s="69"/>
      <c r="VOP564" s="69"/>
      <c r="VOQ564" s="107"/>
      <c r="VOR564" s="2"/>
      <c r="VOS564" s="15"/>
      <c r="VOT564" s="15"/>
      <c r="VOU564" s="80"/>
      <c r="VOV564" s="52"/>
      <c r="VOW564" s="69"/>
      <c r="VOX564" s="69"/>
      <c r="VOY564" s="69"/>
      <c r="VOZ564" s="107"/>
      <c r="VPA564" s="2"/>
      <c r="VPB564" s="15"/>
      <c r="VPC564" s="15"/>
      <c r="VPD564" s="80"/>
      <c r="VPE564" s="52"/>
      <c r="VPF564" s="69"/>
      <c r="VPG564" s="69"/>
      <c r="VPH564" s="69"/>
      <c r="VPI564" s="107"/>
      <c r="VPJ564" s="2"/>
      <c r="VPK564" s="15"/>
      <c r="VPL564" s="15"/>
      <c r="VPM564" s="80"/>
      <c r="VPN564" s="52"/>
      <c r="VPO564" s="69"/>
      <c r="VPP564" s="69"/>
      <c r="VPQ564" s="69"/>
      <c r="VPR564" s="107"/>
      <c r="VPS564" s="2"/>
      <c r="VPT564" s="15"/>
      <c r="VPU564" s="15"/>
      <c r="VPV564" s="80"/>
      <c r="VPW564" s="52"/>
      <c r="VPX564" s="69"/>
      <c r="VPY564" s="69"/>
      <c r="VPZ564" s="69"/>
      <c r="VQA564" s="107"/>
      <c r="VQB564" s="2"/>
      <c r="VQC564" s="15"/>
      <c r="VQD564" s="15"/>
      <c r="VQE564" s="80"/>
      <c r="VQF564" s="52"/>
      <c r="VQG564" s="69"/>
      <c r="VQH564" s="69"/>
      <c r="VQI564" s="69"/>
      <c r="VQJ564" s="107"/>
      <c r="VQK564" s="2"/>
      <c r="VQL564" s="15"/>
      <c r="VQM564" s="15"/>
      <c r="VQN564" s="80"/>
      <c r="VQO564" s="52"/>
      <c r="VQP564" s="69"/>
      <c r="VQQ564" s="69"/>
      <c r="VQR564" s="69"/>
      <c r="VQS564" s="107"/>
      <c r="VQT564" s="2"/>
      <c r="VQU564" s="15"/>
      <c r="VQV564" s="15"/>
      <c r="VQW564" s="80"/>
      <c r="VQX564" s="52"/>
      <c r="VQY564" s="69"/>
      <c r="VQZ564" s="69"/>
      <c r="VRA564" s="69"/>
      <c r="VRB564" s="107"/>
      <c r="VRC564" s="2"/>
      <c r="VRD564" s="15"/>
      <c r="VRE564" s="15"/>
      <c r="VRF564" s="80"/>
      <c r="VRG564" s="52"/>
      <c r="VRH564" s="69"/>
      <c r="VRI564" s="69"/>
      <c r="VRJ564" s="69"/>
      <c r="VRK564" s="107"/>
      <c r="VRL564" s="2"/>
      <c r="VRM564" s="15"/>
      <c r="VRN564" s="15"/>
      <c r="VRO564" s="80"/>
      <c r="VRP564" s="52"/>
      <c r="VRQ564" s="69"/>
      <c r="VRR564" s="69"/>
      <c r="VRS564" s="69"/>
      <c r="VRT564" s="107"/>
      <c r="VRU564" s="2"/>
      <c r="VRV564" s="15"/>
      <c r="VRW564" s="15"/>
      <c r="VRX564" s="80"/>
      <c r="VRY564" s="52"/>
      <c r="VRZ564" s="69"/>
      <c r="VSA564" s="69"/>
      <c r="VSB564" s="69"/>
      <c r="VSC564" s="107"/>
      <c r="VSD564" s="2"/>
      <c r="VSE564" s="15"/>
      <c r="VSF564" s="15"/>
      <c r="VSG564" s="80"/>
      <c r="VSH564" s="52"/>
      <c r="VSI564" s="69"/>
      <c r="VSJ564" s="69"/>
      <c r="VSK564" s="69"/>
      <c r="VSL564" s="107"/>
      <c r="VSM564" s="2"/>
      <c r="VSN564" s="15"/>
      <c r="VSO564" s="15"/>
      <c r="VSP564" s="80"/>
      <c r="VSQ564" s="52"/>
      <c r="VSR564" s="69"/>
      <c r="VSS564" s="69"/>
      <c r="VST564" s="69"/>
      <c r="VSU564" s="107"/>
      <c r="VSV564" s="2"/>
      <c r="VSW564" s="15"/>
      <c r="VSX564" s="15"/>
      <c r="VSY564" s="80"/>
      <c r="VSZ564" s="52"/>
      <c r="VTA564" s="69"/>
      <c r="VTB564" s="69"/>
      <c r="VTC564" s="69"/>
      <c r="VTD564" s="107"/>
      <c r="VTE564" s="2"/>
      <c r="VTF564" s="15"/>
      <c r="VTG564" s="15"/>
      <c r="VTH564" s="80"/>
      <c r="VTI564" s="52"/>
      <c r="VTJ564" s="69"/>
      <c r="VTK564" s="69"/>
      <c r="VTL564" s="69"/>
      <c r="VTM564" s="107"/>
      <c r="VTN564" s="2"/>
      <c r="VTO564" s="15"/>
      <c r="VTP564" s="15"/>
      <c r="VTQ564" s="80"/>
      <c r="VTR564" s="52"/>
      <c r="VTS564" s="69"/>
      <c r="VTT564" s="69"/>
      <c r="VTU564" s="69"/>
      <c r="VTV564" s="107"/>
      <c r="VTW564" s="2"/>
      <c r="VTX564" s="15"/>
      <c r="VTY564" s="15"/>
      <c r="VTZ564" s="80"/>
      <c r="VUA564" s="52"/>
      <c r="VUB564" s="69"/>
      <c r="VUC564" s="69"/>
      <c r="VUD564" s="69"/>
      <c r="VUE564" s="107"/>
      <c r="VUF564" s="2"/>
      <c r="VUG564" s="15"/>
      <c r="VUH564" s="15"/>
      <c r="VUI564" s="80"/>
      <c r="VUJ564" s="52"/>
      <c r="VUK564" s="69"/>
      <c r="VUL564" s="69"/>
      <c r="VUM564" s="69"/>
      <c r="VUN564" s="107"/>
      <c r="VUO564" s="2"/>
      <c r="VUP564" s="15"/>
      <c r="VUQ564" s="15"/>
      <c r="VUR564" s="80"/>
      <c r="VUS564" s="52"/>
      <c r="VUT564" s="69"/>
      <c r="VUU564" s="69"/>
      <c r="VUV564" s="69"/>
      <c r="VUW564" s="107"/>
      <c r="VUX564" s="2"/>
      <c r="VUY564" s="15"/>
      <c r="VUZ564" s="15"/>
      <c r="VVA564" s="80"/>
      <c r="VVB564" s="52"/>
      <c r="VVC564" s="69"/>
      <c r="VVD564" s="69"/>
      <c r="VVE564" s="69"/>
      <c r="VVF564" s="107"/>
      <c r="VVG564" s="2"/>
      <c r="VVH564" s="15"/>
      <c r="VVI564" s="15"/>
      <c r="VVJ564" s="80"/>
      <c r="VVK564" s="52"/>
      <c r="VVL564" s="69"/>
      <c r="VVM564" s="69"/>
      <c r="VVN564" s="69"/>
      <c r="VVO564" s="107"/>
      <c r="VVP564" s="2"/>
      <c r="VVQ564" s="15"/>
      <c r="VVR564" s="15"/>
      <c r="VVS564" s="80"/>
      <c r="VVT564" s="52"/>
      <c r="VVU564" s="69"/>
      <c r="VVV564" s="69"/>
      <c r="VVW564" s="69"/>
      <c r="VVX564" s="107"/>
      <c r="VVY564" s="2"/>
      <c r="VVZ564" s="15"/>
      <c r="VWA564" s="15"/>
      <c r="VWB564" s="80"/>
      <c r="VWC564" s="52"/>
      <c r="VWD564" s="69"/>
      <c r="VWE564" s="69"/>
      <c r="VWF564" s="69"/>
      <c r="VWG564" s="107"/>
      <c r="VWH564" s="2"/>
      <c r="VWI564" s="15"/>
      <c r="VWJ564" s="15"/>
      <c r="VWK564" s="80"/>
      <c r="VWL564" s="52"/>
      <c r="VWM564" s="69"/>
      <c r="VWN564" s="69"/>
      <c r="VWO564" s="69"/>
      <c r="VWP564" s="107"/>
      <c r="VWQ564" s="2"/>
      <c r="VWR564" s="15"/>
      <c r="VWS564" s="15"/>
      <c r="VWT564" s="80"/>
      <c r="VWU564" s="52"/>
      <c r="VWV564" s="69"/>
      <c r="VWW564" s="69"/>
      <c r="VWX564" s="69"/>
      <c r="VWY564" s="107"/>
      <c r="VWZ564" s="2"/>
      <c r="VXA564" s="15"/>
      <c r="VXB564" s="15"/>
      <c r="VXC564" s="80"/>
      <c r="VXD564" s="52"/>
      <c r="VXE564" s="69"/>
      <c r="VXF564" s="69"/>
      <c r="VXG564" s="69"/>
      <c r="VXH564" s="107"/>
      <c r="VXI564" s="2"/>
      <c r="VXJ564" s="15"/>
      <c r="VXK564" s="15"/>
      <c r="VXL564" s="80"/>
      <c r="VXM564" s="52"/>
      <c r="VXN564" s="69"/>
      <c r="VXO564" s="69"/>
      <c r="VXP564" s="69"/>
      <c r="VXQ564" s="107"/>
      <c r="VXR564" s="2"/>
      <c r="VXS564" s="15"/>
      <c r="VXT564" s="15"/>
      <c r="VXU564" s="80"/>
      <c r="VXV564" s="52"/>
      <c r="VXW564" s="69"/>
      <c r="VXX564" s="69"/>
      <c r="VXY564" s="69"/>
      <c r="VXZ564" s="107"/>
      <c r="VYA564" s="2"/>
      <c r="VYB564" s="15"/>
      <c r="VYC564" s="15"/>
      <c r="VYD564" s="80"/>
      <c r="VYE564" s="52"/>
      <c r="VYF564" s="69"/>
      <c r="VYG564" s="69"/>
      <c r="VYH564" s="69"/>
      <c r="VYI564" s="107"/>
      <c r="VYJ564" s="2"/>
      <c r="VYK564" s="15"/>
      <c r="VYL564" s="15"/>
      <c r="VYM564" s="80"/>
      <c r="VYN564" s="52"/>
      <c r="VYO564" s="69"/>
      <c r="VYP564" s="69"/>
      <c r="VYQ564" s="69"/>
      <c r="VYR564" s="107"/>
      <c r="VYS564" s="2"/>
      <c r="VYT564" s="15"/>
      <c r="VYU564" s="15"/>
      <c r="VYV564" s="80"/>
      <c r="VYW564" s="52"/>
      <c r="VYX564" s="69"/>
      <c r="VYY564" s="69"/>
      <c r="VYZ564" s="69"/>
      <c r="VZA564" s="107"/>
      <c r="VZB564" s="2"/>
      <c r="VZC564" s="15"/>
      <c r="VZD564" s="15"/>
      <c r="VZE564" s="80"/>
      <c r="VZF564" s="52"/>
      <c r="VZG564" s="69"/>
      <c r="VZH564" s="69"/>
      <c r="VZI564" s="69"/>
      <c r="VZJ564" s="107"/>
      <c r="VZK564" s="2"/>
      <c r="VZL564" s="15"/>
      <c r="VZM564" s="15"/>
      <c r="VZN564" s="80"/>
      <c r="VZO564" s="52"/>
      <c r="VZP564" s="69"/>
      <c r="VZQ564" s="69"/>
      <c r="VZR564" s="69"/>
      <c r="VZS564" s="107"/>
      <c r="VZT564" s="2"/>
      <c r="VZU564" s="15"/>
      <c r="VZV564" s="15"/>
      <c r="VZW564" s="80"/>
      <c r="VZX564" s="52"/>
      <c r="VZY564" s="69"/>
      <c r="VZZ564" s="69"/>
      <c r="WAA564" s="69"/>
      <c r="WAB564" s="107"/>
      <c r="WAC564" s="2"/>
      <c r="WAD564" s="15"/>
      <c r="WAE564" s="15"/>
      <c r="WAF564" s="80"/>
      <c r="WAG564" s="52"/>
      <c r="WAH564" s="69"/>
      <c r="WAI564" s="69"/>
      <c r="WAJ564" s="69"/>
      <c r="WAK564" s="107"/>
      <c r="WAL564" s="2"/>
      <c r="WAM564" s="15"/>
      <c r="WAN564" s="15"/>
      <c r="WAO564" s="80"/>
      <c r="WAP564" s="52"/>
      <c r="WAQ564" s="69"/>
      <c r="WAR564" s="69"/>
      <c r="WAS564" s="69"/>
      <c r="WAT564" s="107"/>
      <c r="WAU564" s="2"/>
      <c r="WAV564" s="15"/>
      <c r="WAW564" s="15"/>
      <c r="WAX564" s="80"/>
      <c r="WAY564" s="52"/>
      <c r="WAZ564" s="69"/>
      <c r="WBA564" s="69"/>
      <c r="WBB564" s="69"/>
      <c r="WBC564" s="107"/>
      <c r="WBD564" s="2"/>
      <c r="WBE564" s="15"/>
      <c r="WBF564" s="15"/>
      <c r="WBG564" s="80"/>
      <c r="WBH564" s="52"/>
      <c r="WBI564" s="69"/>
      <c r="WBJ564" s="69"/>
      <c r="WBK564" s="69"/>
      <c r="WBL564" s="107"/>
      <c r="WBM564" s="2"/>
      <c r="WBN564" s="15"/>
      <c r="WBO564" s="15"/>
      <c r="WBP564" s="80"/>
      <c r="WBQ564" s="52"/>
      <c r="WBR564" s="69"/>
      <c r="WBS564" s="69"/>
      <c r="WBT564" s="69"/>
      <c r="WBU564" s="107"/>
      <c r="WBV564" s="2"/>
      <c r="WBW564" s="15"/>
      <c r="WBX564" s="15"/>
      <c r="WBY564" s="80"/>
      <c r="WBZ564" s="52"/>
      <c r="WCA564" s="69"/>
      <c r="WCB564" s="69"/>
      <c r="WCC564" s="69"/>
      <c r="WCD564" s="107"/>
      <c r="WCE564" s="2"/>
      <c r="WCF564" s="15"/>
      <c r="WCG564" s="15"/>
      <c r="WCH564" s="80"/>
      <c r="WCI564" s="52"/>
      <c r="WCJ564" s="69"/>
      <c r="WCK564" s="69"/>
      <c r="WCL564" s="69"/>
      <c r="WCM564" s="107"/>
      <c r="WCN564" s="2"/>
      <c r="WCO564" s="15"/>
      <c r="WCP564" s="15"/>
      <c r="WCQ564" s="80"/>
      <c r="WCR564" s="52"/>
      <c r="WCS564" s="69"/>
      <c r="WCT564" s="69"/>
      <c r="WCU564" s="69"/>
      <c r="WCV564" s="107"/>
      <c r="WCW564" s="2"/>
      <c r="WCX564" s="15"/>
      <c r="WCY564" s="15"/>
      <c r="WCZ564" s="80"/>
      <c r="WDA564" s="52"/>
      <c r="WDB564" s="69"/>
      <c r="WDC564" s="69"/>
      <c r="WDD564" s="69"/>
      <c r="WDE564" s="107"/>
      <c r="WDF564" s="2"/>
      <c r="WDG564" s="15"/>
      <c r="WDH564" s="15"/>
      <c r="WDI564" s="80"/>
      <c r="WDJ564" s="52"/>
      <c r="WDK564" s="69"/>
      <c r="WDL564" s="69"/>
      <c r="WDM564" s="69"/>
      <c r="WDN564" s="107"/>
      <c r="WDO564" s="2"/>
      <c r="WDP564" s="15"/>
      <c r="WDQ564" s="15"/>
      <c r="WDR564" s="80"/>
      <c r="WDS564" s="52"/>
      <c r="WDT564" s="69"/>
      <c r="WDU564" s="69"/>
      <c r="WDV564" s="69"/>
      <c r="WDW564" s="107"/>
      <c r="WDX564" s="2"/>
      <c r="WDY564" s="15"/>
      <c r="WDZ564" s="15"/>
      <c r="WEA564" s="80"/>
      <c r="WEB564" s="52"/>
      <c r="WEC564" s="69"/>
      <c r="WED564" s="69"/>
      <c r="WEE564" s="69"/>
      <c r="WEF564" s="107"/>
      <c r="WEG564" s="2"/>
      <c r="WEH564" s="15"/>
      <c r="WEI564" s="15"/>
      <c r="WEJ564" s="80"/>
      <c r="WEK564" s="52"/>
      <c r="WEL564" s="69"/>
      <c r="WEM564" s="69"/>
      <c r="WEN564" s="69"/>
      <c r="WEO564" s="107"/>
      <c r="WEP564" s="2"/>
      <c r="WEQ564" s="15"/>
      <c r="WER564" s="15"/>
      <c r="WES564" s="80"/>
      <c r="WET564" s="52"/>
      <c r="WEU564" s="69"/>
      <c r="WEV564" s="69"/>
      <c r="WEW564" s="69"/>
      <c r="WEX564" s="107"/>
      <c r="WEY564" s="2"/>
      <c r="WEZ564" s="15"/>
      <c r="WFA564" s="15"/>
      <c r="WFB564" s="80"/>
      <c r="WFC564" s="52"/>
      <c r="WFD564" s="69"/>
      <c r="WFE564" s="69"/>
      <c r="WFF564" s="69"/>
      <c r="WFG564" s="107"/>
      <c r="WFH564" s="2"/>
      <c r="WFI564" s="15"/>
      <c r="WFJ564" s="15"/>
      <c r="WFK564" s="80"/>
      <c r="WFL564" s="52"/>
      <c r="WFM564" s="69"/>
      <c r="WFN564" s="69"/>
      <c r="WFO564" s="69"/>
      <c r="WFP564" s="107"/>
      <c r="WFQ564" s="2"/>
      <c r="WFR564" s="15"/>
      <c r="WFS564" s="15"/>
      <c r="WFT564" s="80"/>
      <c r="WFU564" s="52"/>
      <c r="WFV564" s="69"/>
      <c r="WFW564" s="69"/>
      <c r="WFX564" s="69"/>
      <c r="WFY564" s="107"/>
      <c r="WFZ564" s="2"/>
      <c r="WGA564" s="15"/>
      <c r="WGB564" s="15"/>
      <c r="WGC564" s="80"/>
      <c r="WGD564" s="52"/>
      <c r="WGE564" s="69"/>
      <c r="WGF564" s="69"/>
      <c r="WGG564" s="69"/>
      <c r="WGH564" s="107"/>
      <c r="WGI564" s="2"/>
      <c r="WGJ564" s="15"/>
      <c r="WGK564" s="15"/>
      <c r="WGL564" s="80"/>
      <c r="WGM564" s="52"/>
      <c r="WGN564" s="69"/>
      <c r="WGO564" s="69"/>
      <c r="WGP564" s="69"/>
      <c r="WGQ564" s="107"/>
      <c r="WGR564" s="2"/>
      <c r="WGS564" s="15"/>
      <c r="WGT564" s="15"/>
      <c r="WGU564" s="80"/>
      <c r="WGV564" s="52"/>
      <c r="WGW564" s="69"/>
      <c r="WGX564" s="69"/>
      <c r="WGY564" s="69"/>
      <c r="WGZ564" s="107"/>
      <c r="WHA564" s="2"/>
      <c r="WHB564" s="15"/>
      <c r="WHC564" s="15"/>
      <c r="WHD564" s="80"/>
      <c r="WHE564" s="52"/>
      <c r="WHF564" s="69"/>
      <c r="WHG564" s="69"/>
      <c r="WHH564" s="69"/>
      <c r="WHI564" s="107"/>
      <c r="WHJ564" s="2"/>
      <c r="WHK564" s="15"/>
      <c r="WHL564" s="15"/>
      <c r="WHM564" s="80"/>
      <c r="WHN564" s="52"/>
      <c r="WHO564" s="69"/>
      <c r="WHP564" s="69"/>
      <c r="WHQ564" s="69"/>
      <c r="WHR564" s="107"/>
      <c r="WHS564" s="2"/>
      <c r="WHT564" s="15"/>
      <c r="WHU564" s="15"/>
      <c r="WHV564" s="80"/>
      <c r="WHW564" s="52"/>
      <c r="WHX564" s="69"/>
      <c r="WHY564" s="69"/>
      <c r="WHZ564" s="69"/>
      <c r="WIA564" s="107"/>
      <c r="WIB564" s="2"/>
      <c r="WIC564" s="15"/>
      <c r="WID564" s="15"/>
      <c r="WIE564" s="80"/>
      <c r="WIF564" s="52"/>
      <c r="WIG564" s="69"/>
      <c r="WIH564" s="69"/>
      <c r="WII564" s="69"/>
      <c r="WIJ564" s="107"/>
      <c r="WIK564" s="2"/>
      <c r="WIL564" s="15"/>
      <c r="WIM564" s="15"/>
      <c r="WIN564" s="80"/>
      <c r="WIO564" s="52"/>
      <c r="WIP564" s="69"/>
      <c r="WIQ564" s="69"/>
      <c r="WIR564" s="69"/>
      <c r="WIS564" s="107"/>
      <c r="WIT564" s="2"/>
      <c r="WIU564" s="15"/>
      <c r="WIV564" s="15"/>
      <c r="WIW564" s="80"/>
      <c r="WIX564" s="52"/>
      <c r="WIY564" s="69"/>
      <c r="WIZ564" s="69"/>
      <c r="WJA564" s="69"/>
      <c r="WJB564" s="107"/>
      <c r="WJC564" s="2"/>
      <c r="WJD564" s="15"/>
      <c r="WJE564" s="15"/>
      <c r="WJF564" s="80"/>
      <c r="WJG564" s="52"/>
      <c r="WJH564" s="69"/>
      <c r="WJI564" s="69"/>
      <c r="WJJ564" s="69"/>
      <c r="WJK564" s="107"/>
      <c r="WJL564" s="2"/>
      <c r="WJM564" s="15"/>
      <c r="WJN564" s="15"/>
      <c r="WJO564" s="80"/>
      <c r="WJP564" s="52"/>
      <c r="WJQ564" s="69"/>
      <c r="WJR564" s="69"/>
      <c r="WJS564" s="69"/>
      <c r="WJT564" s="107"/>
      <c r="WJU564" s="2"/>
      <c r="WJV564" s="15"/>
      <c r="WJW564" s="15"/>
      <c r="WJX564" s="80"/>
      <c r="WJY564" s="52"/>
      <c r="WJZ564" s="69"/>
      <c r="WKA564" s="69"/>
      <c r="WKB564" s="69"/>
      <c r="WKC564" s="107"/>
      <c r="WKD564" s="2"/>
      <c r="WKE564" s="15"/>
      <c r="WKF564" s="15"/>
      <c r="WKG564" s="80"/>
      <c r="WKH564" s="52"/>
      <c r="WKI564" s="69"/>
      <c r="WKJ564" s="69"/>
      <c r="WKK564" s="69"/>
      <c r="WKL564" s="107"/>
      <c r="WKM564" s="2"/>
      <c r="WKN564" s="15"/>
      <c r="WKO564" s="15"/>
      <c r="WKP564" s="80"/>
      <c r="WKQ564" s="52"/>
      <c r="WKR564" s="69"/>
      <c r="WKS564" s="69"/>
      <c r="WKT564" s="69"/>
      <c r="WKU564" s="107"/>
      <c r="WKV564" s="2"/>
      <c r="WKW564" s="15"/>
      <c r="WKX564" s="15"/>
      <c r="WKY564" s="80"/>
      <c r="WKZ564" s="52"/>
      <c r="WLA564" s="69"/>
      <c r="WLB564" s="69"/>
      <c r="WLC564" s="69"/>
      <c r="WLD564" s="107"/>
      <c r="WLE564" s="2"/>
      <c r="WLF564" s="15"/>
      <c r="WLG564" s="15"/>
      <c r="WLH564" s="80"/>
      <c r="WLI564" s="52"/>
      <c r="WLJ564" s="69"/>
      <c r="WLK564" s="69"/>
      <c r="WLL564" s="69"/>
      <c r="WLM564" s="107"/>
      <c r="WLN564" s="2"/>
      <c r="WLO564" s="15"/>
      <c r="WLP564" s="15"/>
      <c r="WLQ564" s="80"/>
      <c r="WLR564" s="52"/>
      <c r="WLS564" s="69"/>
      <c r="WLT564" s="69"/>
      <c r="WLU564" s="69"/>
      <c r="WLV564" s="107"/>
      <c r="WLW564" s="2"/>
      <c r="WLX564" s="15"/>
      <c r="WLY564" s="15"/>
      <c r="WLZ564" s="80"/>
      <c r="WMA564" s="52"/>
      <c r="WMB564" s="69"/>
      <c r="WMC564" s="69"/>
      <c r="WMD564" s="69"/>
      <c r="WME564" s="107"/>
      <c r="WMF564" s="2"/>
      <c r="WMG564" s="15"/>
      <c r="WMH564" s="15"/>
      <c r="WMI564" s="80"/>
      <c r="WMJ564" s="52"/>
      <c r="WMK564" s="69"/>
      <c r="WML564" s="69"/>
      <c r="WMM564" s="69"/>
      <c r="WMN564" s="107"/>
      <c r="WMO564" s="2"/>
      <c r="WMP564" s="15"/>
      <c r="WMQ564" s="15"/>
      <c r="WMR564" s="80"/>
      <c r="WMS564" s="52"/>
      <c r="WMT564" s="69"/>
      <c r="WMU564" s="69"/>
      <c r="WMV564" s="69"/>
      <c r="WMW564" s="107"/>
      <c r="WMX564" s="2"/>
      <c r="WMY564" s="15"/>
      <c r="WMZ564" s="15"/>
      <c r="WNA564" s="80"/>
      <c r="WNB564" s="52"/>
      <c r="WNC564" s="69"/>
      <c r="WND564" s="69"/>
      <c r="WNE564" s="69"/>
      <c r="WNF564" s="107"/>
      <c r="WNG564" s="2"/>
      <c r="WNH564" s="15"/>
      <c r="WNI564" s="15"/>
      <c r="WNJ564" s="80"/>
      <c r="WNK564" s="52"/>
      <c r="WNL564" s="69"/>
      <c r="WNM564" s="69"/>
      <c r="WNN564" s="69"/>
      <c r="WNO564" s="107"/>
      <c r="WNP564" s="2"/>
      <c r="WNQ564" s="15"/>
      <c r="WNR564" s="15"/>
      <c r="WNS564" s="80"/>
      <c r="WNT564" s="52"/>
      <c r="WNU564" s="69"/>
      <c r="WNV564" s="69"/>
      <c r="WNW564" s="69"/>
      <c r="WNX564" s="107"/>
      <c r="WNY564" s="2"/>
      <c r="WNZ564" s="15"/>
      <c r="WOA564" s="15"/>
      <c r="WOB564" s="80"/>
      <c r="WOC564" s="52"/>
      <c r="WOD564" s="69"/>
      <c r="WOE564" s="69"/>
      <c r="WOF564" s="69"/>
      <c r="WOG564" s="107"/>
      <c r="WOH564" s="2"/>
      <c r="WOI564" s="15"/>
      <c r="WOJ564" s="15"/>
      <c r="WOK564" s="80"/>
      <c r="WOL564" s="52"/>
      <c r="WOM564" s="69"/>
      <c r="WON564" s="69"/>
      <c r="WOO564" s="69"/>
      <c r="WOP564" s="107"/>
      <c r="WOQ564" s="2"/>
      <c r="WOR564" s="15"/>
      <c r="WOS564" s="15"/>
      <c r="WOT564" s="80"/>
      <c r="WOU564" s="52"/>
      <c r="WOV564" s="69"/>
      <c r="WOW564" s="69"/>
      <c r="WOX564" s="69"/>
      <c r="WOY564" s="107"/>
      <c r="WOZ564" s="2"/>
      <c r="WPA564" s="15"/>
      <c r="WPB564" s="15"/>
      <c r="WPC564" s="80"/>
      <c r="WPD564" s="52"/>
      <c r="WPE564" s="69"/>
      <c r="WPF564" s="69"/>
      <c r="WPG564" s="69"/>
      <c r="WPH564" s="107"/>
      <c r="WPI564" s="2"/>
      <c r="WPJ564" s="15"/>
      <c r="WPK564" s="15"/>
      <c r="WPL564" s="80"/>
      <c r="WPM564" s="52"/>
      <c r="WPN564" s="69"/>
      <c r="WPO564" s="69"/>
      <c r="WPP564" s="69"/>
      <c r="WPQ564" s="107"/>
      <c r="WPR564" s="2"/>
      <c r="WPS564" s="15"/>
      <c r="WPT564" s="15"/>
      <c r="WPU564" s="80"/>
      <c r="WPV564" s="52"/>
      <c r="WPW564" s="69"/>
      <c r="WPX564" s="69"/>
      <c r="WPY564" s="69"/>
      <c r="WPZ564" s="107"/>
      <c r="WQA564" s="2"/>
      <c r="WQB564" s="15"/>
      <c r="WQC564" s="15"/>
      <c r="WQD564" s="80"/>
      <c r="WQE564" s="52"/>
      <c r="WQF564" s="69"/>
      <c r="WQG564" s="69"/>
      <c r="WQH564" s="69"/>
      <c r="WQI564" s="107"/>
      <c r="WQJ564" s="2"/>
      <c r="WQK564" s="15"/>
      <c r="WQL564" s="15"/>
      <c r="WQM564" s="80"/>
      <c r="WQN564" s="52"/>
      <c r="WQO564" s="69"/>
      <c r="WQP564" s="69"/>
      <c r="WQQ564" s="69"/>
      <c r="WQR564" s="107"/>
      <c r="WQS564" s="2"/>
      <c r="WQT564" s="15"/>
      <c r="WQU564" s="15"/>
      <c r="WQV564" s="80"/>
      <c r="WQW564" s="52"/>
      <c r="WQX564" s="69"/>
      <c r="WQY564" s="69"/>
      <c r="WQZ564" s="69"/>
      <c r="WRA564" s="107"/>
      <c r="WRB564" s="2"/>
      <c r="WRC564" s="15"/>
      <c r="WRD564" s="15"/>
      <c r="WRE564" s="80"/>
      <c r="WRF564" s="52"/>
      <c r="WRG564" s="69"/>
      <c r="WRH564" s="69"/>
      <c r="WRI564" s="69"/>
      <c r="WRJ564" s="107"/>
      <c r="WRK564" s="2"/>
      <c r="WRL564" s="15"/>
      <c r="WRM564" s="15"/>
      <c r="WRN564" s="80"/>
      <c r="WRO564" s="52"/>
      <c r="WRP564" s="69"/>
      <c r="WRQ564" s="69"/>
      <c r="WRR564" s="69"/>
      <c r="WRS564" s="107"/>
      <c r="WRT564" s="2"/>
      <c r="WRU564" s="15"/>
      <c r="WRV564" s="15"/>
      <c r="WRW564" s="80"/>
      <c r="WRX564" s="52"/>
      <c r="WRY564" s="69"/>
      <c r="WRZ564" s="69"/>
      <c r="WSA564" s="69"/>
      <c r="WSB564" s="107"/>
      <c r="WSC564" s="2"/>
      <c r="WSD564" s="15"/>
      <c r="WSE564" s="15"/>
      <c r="WSF564" s="80"/>
      <c r="WSG564" s="52"/>
      <c r="WSH564" s="69"/>
      <c r="WSI564" s="69"/>
      <c r="WSJ564" s="69"/>
      <c r="WSK564" s="107"/>
      <c r="WSL564" s="2"/>
      <c r="WSM564" s="15"/>
      <c r="WSN564" s="15"/>
      <c r="WSO564" s="80"/>
      <c r="WSP564" s="52"/>
      <c r="WSQ564" s="69"/>
      <c r="WSR564" s="69"/>
      <c r="WSS564" s="69"/>
      <c r="WST564" s="107"/>
      <c r="WSU564" s="2"/>
      <c r="WSV564" s="15"/>
      <c r="WSW564" s="15"/>
      <c r="WSX564" s="80"/>
      <c r="WSY564" s="52"/>
      <c r="WSZ564" s="69"/>
      <c r="WTA564" s="69"/>
      <c r="WTB564" s="69"/>
      <c r="WTC564" s="107"/>
      <c r="WTD564" s="2"/>
      <c r="WTE564" s="15"/>
      <c r="WTF564" s="15"/>
      <c r="WTG564" s="80"/>
      <c r="WTH564" s="52"/>
      <c r="WTI564" s="69"/>
      <c r="WTJ564" s="69"/>
      <c r="WTK564" s="69"/>
      <c r="WTL564" s="107"/>
      <c r="WTM564" s="2"/>
      <c r="WTN564" s="15"/>
      <c r="WTO564" s="15"/>
      <c r="WTP564" s="80"/>
      <c r="WTQ564" s="52"/>
      <c r="WTR564" s="69"/>
      <c r="WTS564" s="69"/>
      <c r="WTT564" s="69"/>
      <c r="WTU564" s="107"/>
      <c r="WTV564" s="2"/>
      <c r="WTW564" s="15"/>
      <c r="WTX564" s="15"/>
      <c r="WTY564" s="80"/>
      <c r="WTZ564" s="52"/>
      <c r="WUA564" s="69"/>
      <c r="WUB564" s="69"/>
      <c r="WUC564" s="69"/>
      <c r="WUD564" s="107"/>
      <c r="WUE564" s="2"/>
      <c r="WUF564" s="15"/>
      <c r="WUG564" s="15"/>
      <c r="WUH564" s="80"/>
      <c r="WUI564" s="52"/>
      <c r="WUJ564" s="69"/>
      <c r="WUK564" s="69"/>
      <c r="WUL564" s="69"/>
      <c r="WUM564" s="107"/>
      <c r="WUN564" s="2"/>
      <c r="WUO564" s="15"/>
      <c r="WUP564" s="15"/>
      <c r="WUQ564" s="80"/>
      <c r="WUR564" s="52"/>
      <c r="WUS564" s="69"/>
      <c r="WUT564" s="69"/>
      <c r="WUU564" s="69"/>
      <c r="WUV564" s="107"/>
      <c r="WUW564" s="2"/>
      <c r="WUX564" s="15"/>
      <c r="WUY564" s="15"/>
      <c r="WUZ564" s="80"/>
      <c r="WVA564" s="52"/>
      <c r="WVB564" s="69"/>
      <c r="WVC564" s="69"/>
      <c r="WVD564" s="69"/>
      <c r="WVE564" s="107"/>
      <c r="WVF564" s="2"/>
      <c r="WVG564" s="15"/>
      <c r="WVH564" s="15"/>
      <c r="WVI564" s="80"/>
      <c r="WVJ564" s="52"/>
      <c r="WVK564" s="69"/>
      <c r="WVL564" s="69"/>
      <c r="WVM564" s="69"/>
      <c r="WVN564" s="107"/>
      <c r="WVO564" s="2"/>
      <c r="WVP564" s="15"/>
      <c r="WVQ564" s="15"/>
      <c r="WVR564" s="80"/>
      <c r="WVS564" s="52"/>
      <c r="WVT564" s="69"/>
      <c r="WVU564" s="69"/>
      <c r="WVV564" s="69"/>
      <c r="WVW564" s="107"/>
      <c r="WVX564" s="2"/>
      <c r="WVY564" s="15"/>
      <c r="WVZ564" s="15"/>
      <c r="WWA564" s="80"/>
      <c r="WWB564" s="52"/>
      <c r="WWC564" s="69"/>
      <c r="WWD564" s="69"/>
      <c r="WWE564" s="69"/>
      <c r="WWF564" s="107"/>
      <c r="WWG564" s="2"/>
      <c r="WWH564" s="15"/>
      <c r="WWI564" s="15"/>
      <c r="WWJ564" s="80"/>
      <c r="WWK564" s="52"/>
      <c r="WWL564" s="69"/>
      <c r="WWM564" s="69"/>
      <c r="WWN564" s="69"/>
      <c r="WWO564" s="107"/>
      <c r="WWP564" s="2"/>
      <c r="WWQ564" s="15"/>
      <c r="WWR564" s="15"/>
      <c r="WWS564" s="80"/>
      <c r="WWT564" s="52"/>
      <c r="WWU564" s="69"/>
      <c r="WWV564" s="69"/>
      <c r="WWW564" s="69"/>
      <c r="WWX564" s="107"/>
      <c r="WWY564" s="2"/>
      <c r="WWZ564" s="15"/>
      <c r="WXA564" s="15"/>
      <c r="WXB564" s="80"/>
      <c r="WXC564" s="52"/>
      <c r="WXD564" s="69"/>
      <c r="WXE564" s="69"/>
      <c r="WXF564" s="69"/>
      <c r="WXG564" s="107"/>
      <c r="WXH564" s="2"/>
      <c r="WXI564" s="15"/>
      <c r="WXJ564" s="15"/>
      <c r="WXK564" s="80"/>
      <c r="WXL564" s="52"/>
      <c r="WXM564" s="69"/>
      <c r="WXN564" s="69"/>
      <c r="WXO564" s="69"/>
      <c r="WXP564" s="107"/>
      <c r="WXQ564" s="2"/>
      <c r="WXR564" s="15"/>
      <c r="WXS564" s="15"/>
      <c r="WXT564" s="80"/>
      <c r="WXU564" s="52"/>
      <c r="WXV564" s="69"/>
      <c r="WXW564" s="69"/>
      <c r="WXX564" s="69"/>
      <c r="WXY564" s="107"/>
      <c r="WXZ564" s="2"/>
      <c r="WYA564" s="15"/>
      <c r="WYB564" s="15"/>
      <c r="WYC564" s="80"/>
      <c r="WYD564" s="52"/>
      <c r="WYE564" s="69"/>
      <c r="WYF564" s="69"/>
      <c r="WYG564" s="69"/>
      <c r="WYH564" s="107"/>
      <c r="WYI564" s="2"/>
      <c r="WYJ564" s="15"/>
      <c r="WYK564" s="15"/>
      <c r="WYL564" s="80"/>
      <c r="WYM564" s="52"/>
      <c r="WYN564" s="69"/>
      <c r="WYO564" s="69"/>
      <c r="WYP564" s="69"/>
      <c r="WYQ564" s="107"/>
      <c r="WYR564" s="2"/>
      <c r="WYS564" s="15"/>
      <c r="WYT564" s="15"/>
      <c r="WYU564" s="80"/>
      <c r="WYV564" s="52"/>
      <c r="WYW564" s="69"/>
      <c r="WYX564" s="69"/>
      <c r="WYY564" s="69"/>
      <c r="WYZ564" s="107"/>
      <c r="WZA564" s="2"/>
      <c r="WZB564" s="15"/>
      <c r="WZC564" s="15"/>
      <c r="WZD564" s="80"/>
      <c r="WZE564" s="52"/>
      <c r="WZF564" s="69"/>
      <c r="WZG564" s="69"/>
      <c r="WZH564" s="69"/>
      <c r="WZI564" s="107"/>
      <c r="WZJ564" s="2"/>
      <c r="WZK564" s="15"/>
      <c r="WZL564" s="15"/>
      <c r="WZM564" s="80"/>
      <c r="WZN564" s="52"/>
      <c r="WZO564" s="69"/>
      <c r="WZP564" s="69"/>
      <c r="WZQ564" s="69"/>
      <c r="WZR564" s="107"/>
      <c r="WZS564" s="2"/>
      <c r="WZT564" s="15"/>
      <c r="WZU564" s="15"/>
      <c r="WZV564" s="80"/>
      <c r="WZW564" s="52"/>
      <c r="WZX564" s="69"/>
      <c r="WZY564" s="69"/>
      <c r="WZZ564" s="69"/>
      <c r="XAA564" s="107"/>
      <c r="XAB564" s="2"/>
      <c r="XAC564" s="15"/>
      <c r="XAD564" s="15"/>
      <c r="XAE564" s="80"/>
      <c r="XAF564" s="52"/>
      <c r="XAG564" s="69"/>
      <c r="XAH564" s="69"/>
      <c r="XAI564" s="69"/>
      <c r="XAJ564" s="107"/>
      <c r="XAK564" s="2"/>
      <c r="XAL564" s="15"/>
      <c r="XAM564" s="15"/>
      <c r="XAN564" s="80"/>
      <c r="XAO564" s="52"/>
      <c r="XAP564" s="69"/>
      <c r="XAQ564" s="69"/>
      <c r="XAR564" s="69"/>
      <c r="XAS564" s="107"/>
      <c r="XAT564" s="2"/>
      <c r="XAU564" s="15"/>
      <c r="XAV564" s="15"/>
      <c r="XAW564" s="80"/>
      <c r="XAX564" s="52"/>
      <c r="XAY564" s="69"/>
      <c r="XAZ564" s="69"/>
      <c r="XBA564" s="69"/>
      <c r="XBB564" s="107"/>
      <c r="XBC564" s="2"/>
      <c r="XBD564" s="15"/>
      <c r="XBE564" s="15"/>
      <c r="XBF564" s="80"/>
      <c r="XBG564" s="52"/>
      <c r="XBH564" s="69"/>
      <c r="XBI564" s="69"/>
      <c r="XBJ564" s="69"/>
      <c r="XBK564" s="107"/>
      <c r="XBL564" s="2"/>
      <c r="XBM564" s="15"/>
      <c r="XBN564" s="15"/>
      <c r="XBO564" s="80"/>
      <c r="XBP564" s="52"/>
      <c r="XBQ564" s="69"/>
      <c r="XBR564" s="69"/>
      <c r="XBS564" s="69"/>
      <c r="XBT564" s="107"/>
      <c r="XBU564" s="2"/>
      <c r="XBV564" s="15"/>
      <c r="XBW564" s="15"/>
      <c r="XBX564" s="9"/>
    </row>
    <row r="565" spans="1:16300" s="102" customFormat="1" ht="31.5" x14ac:dyDescent="0.2">
      <c r="A565" s="140" t="s">
        <v>882</v>
      </c>
      <c r="B565" s="15" t="s">
        <v>111</v>
      </c>
      <c r="C565" s="15" t="s">
        <v>79</v>
      </c>
      <c r="D565" s="15" t="s">
        <v>60</v>
      </c>
      <c r="E565" s="15" t="s">
        <v>886</v>
      </c>
      <c r="F565" s="73"/>
      <c r="G565" s="176">
        <f>G566+G570+G574+G578</f>
        <v>32762</v>
      </c>
      <c r="H565" s="177">
        <f>H566+H570+H574+H578</f>
        <v>27800</v>
      </c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</row>
    <row r="566" spans="1:16300" s="102" customFormat="1" x14ac:dyDescent="0.2">
      <c r="A566" s="136" t="s">
        <v>925</v>
      </c>
      <c r="B566" s="17" t="s">
        <v>111</v>
      </c>
      <c r="C566" s="17" t="s">
        <v>79</v>
      </c>
      <c r="D566" s="17" t="s">
        <v>60</v>
      </c>
      <c r="E566" s="17" t="s">
        <v>887</v>
      </c>
      <c r="F566" s="74"/>
      <c r="G566" s="189">
        <f t="shared" ref="G566:H568" si="141">G567</f>
        <v>10000</v>
      </c>
      <c r="H566" s="190">
        <f t="shared" si="141"/>
        <v>10000</v>
      </c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</row>
    <row r="567" spans="1:16300" s="102" customFormat="1" x14ac:dyDescent="0.2">
      <c r="A567" s="137" t="s">
        <v>13</v>
      </c>
      <c r="B567" s="64" t="s">
        <v>111</v>
      </c>
      <c r="C567" s="64" t="s">
        <v>79</v>
      </c>
      <c r="D567" s="64" t="s">
        <v>60</v>
      </c>
      <c r="E567" s="64" t="s">
        <v>887</v>
      </c>
      <c r="F567" s="64" t="s">
        <v>14</v>
      </c>
      <c r="G567" s="191">
        <f t="shared" si="141"/>
        <v>10000</v>
      </c>
      <c r="H567" s="192">
        <f t="shared" si="141"/>
        <v>10000</v>
      </c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</row>
    <row r="568" spans="1:16300" s="102" customFormat="1" ht="47.25" x14ac:dyDescent="0.2">
      <c r="A568" s="138" t="s">
        <v>412</v>
      </c>
      <c r="B568" s="64" t="s">
        <v>111</v>
      </c>
      <c r="C568" s="64" t="s">
        <v>79</v>
      </c>
      <c r="D568" s="64" t="s">
        <v>60</v>
      </c>
      <c r="E568" s="64" t="s">
        <v>887</v>
      </c>
      <c r="F568" s="64" t="s">
        <v>12</v>
      </c>
      <c r="G568" s="191">
        <f t="shared" si="141"/>
        <v>10000</v>
      </c>
      <c r="H568" s="192">
        <f t="shared" si="141"/>
        <v>10000</v>
      </c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</row>
    <row r="569" spans="1:16300" s="102" customFormat="1" ht="47.25" x14ac:dyDescent="0.2">
      <c r="A569" s="155" t="s">
        <v>664</v>
      </c>
      <c r="B569" s="64" t="s">
        <v>111</v>
      </c>
      <c r="C569" s="64" t="s">
        <v>79</v>
      </c>
      <c r="D569" s="64" t="s">
        <v>60</v>
      </c>
      <c r="E569" s="64" t="s">
        <v>887</v>
      </c>
      <c r="F569" s="64" t="s">
        <v>670</v>
      </c>
      <c r="G569" s="93">
        <v>10000</v>
      </c>
      <c r="H569" s="94">
        <v>10000</v>
      </c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</row>
    <row r="570" spans="1:16300" s="102" customFormat="1" x14ac:dyDescent="0.2">
      <c r="A570" s="136" t="s">
        <v>883</v>
      </c>
      <c r="B570" s="17" t="s">
        <v>111</v>
      </c>
      <c r="C570" s="17" t="s">
        <v>79</v>
      </c>
      <c r="D570" s="17" t="s">
        <v>60</v>
      </c>
      <c r="E570" s="17" t="s">
        <v>888</v>
      </c>
      <c r="F570" s="51"/>
      <c r="G570" s="189">
        <f t="shared" ref="G570:H571" si="142">G571</f>
        <v>13762</v>
      </c>
      <c r="H570" s="190">
        <f t="shared" si="142"/>
        <v>8800</v>
      </c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</row>
    <row r="571" spans="1:16300" s="102" customFormat="1" x14ac:dyDescent="0.2">
      <c r="A571" s="137" t="s">
        <v>13</v>
      </c>
      <c r="B571" s="64" t="s">
        <v>111</v>
      </c>
      <c r="C571" s="64" t="s">
        <v>79</v>
      </c>
      <c r="D571" s="64" t="s">
        <v>60</v>
      </c>
      <c r="E571" s="64" t="s">
        <v>888</v>
      </c>
      <c r="F571" s="64" t="s">
        <v>14</v>
      </c>
      <c r="G571" s="191">
        <f t="shared" si="142"/>
        <v>13762</v>
      </c>
      <c r="H571" s="192">
        <f t="shared" si="142"/>
        <v>8800</v>
      </c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</row>
    <row r="572" spans="1:16300" s="102" customFormat="1" ht="47.25" x14ac:dyDescent="0.2">
      <c r="A572" s="138" t="s">
        <v>412</v>
      </c>
      <c r="B572" s="64" t="s">
        <v>111</v>
      </c>
      <c r="C572" s="64" t="s">
        <v>79</v>
      </c>
      <c r="D572" s="64" t="s">
        <v>60</v>
      </c>
      <c r="E572" s="64" t="s">
        <v>888</v>
      </c>
      <c r="F572" s="64" t="s">
        <v>12</v>
      </c>
      <c r="G572" s="191">
        <f>G573</f>
        <v>13762</v>
      </c>
      <c r="H572" s="192">
        <f>H573</f>
        <v>8800</v>
      </c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</row>
    <row r="573" spans="1:16300" s="102" customFormat="1" ht="94.5" x14ac:dyDescent="0.2">
      <c r="A573" s="138" t="s">
        <v>884</v>
      </c>
      <c r="B573" s="64" t="s">
        <v>111</v>
      </c>
      <c r="C573" s="64" t="s">
        <v>79</v>
      </c>
      <c r="D573" s="64" t="s">
        <v>60</v>
      </c>
      <c r="E573" s="64" t="s">
        <v>888</v>
      </c>
      <c r="F573" s="64" t="s">
        <v>669</v>
      </c>
      <c r="G573" s="93">
        <v>13762</v>
      </c>
      <c r="H573" s="94">
        <v>8800</v>
      </c>
      <c r="I573" s="231"/>
      <c r="J573" s="231"/>
      <c r="K573" s="231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1"/>
      <c r="Y573" s="231"/>
      <c r="Z573" s="231"/>
      <c r="AA573" s="231"/>
      <c r="AB573" s="231"/>
      <c r="AC573" s="231"/>
      <c r="AD573" s="231"/>
      <c r="AE573" s="231"/>
      <c r="AF573" s="231"/>
      <c r="AG573" s="231"/>
      <c r="AH573" s="231"/>
      <c r="AI573" s="231"/>
      <c r="AJ573" s="231"/>
      <c r="AK573" s="231"/>
      <c r="AL573" s="231"/>
      <c r="AM573" s="231"/>
      <c r="AN573" s="231"/>
      <c r="AO573" s="231"/>
      <c r="AP573" s="231"/>
      <c r="AQ573" s="231"/>
      <c r="AR573" s="231"/>
      <c r="AS573" s="231"/>
      <c r="AT573" s="231"/>
    </row>
    <row r="574" spans="1:16300" s="102" customFormat="1" ht="31.5" x14ac:dyDescent="0.2">
      <c r="A574" s="136" t="s">
        <v>926</v>
      </c>
      <c r="B574" s="17" t="s">
        <v>111</v>
      </c>
      <c r="C574" s="17" t="s">
        <v>79</v>
      </c>
      <c r="D574" s="17" t="s">
        <v>60</v>
      </c>
      <c r="E574" s="17" t="s">
        <v>889</v>
      </c>
      <c r="F574" s="51"/>
      <c r="G574" s="189">
        <f t="shared" ref="G574:H576" si="143">G575</f>
        <v>2000</v>
      </c>
      <c r="H574" s="190">
        <f t="shared" si="143"/>
        <v>2000</v>
      </c>
      <c r="I574" s="231"/>
      <c r="J574" s="231"/>
      <c r="K574" s="231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1"/>
      <c r="Y574" s="231"/>
      <c r="Z574" s="231"/>
      <c r="AA574" s="231"/>
      <c r="AB574" s="231"/>
      <c r="AC574" s="231"/>
      <c r="AD574" s="231"/>
      <c r="AE574" s="231"/>
      <c r="AF574" s="231"/>
      <c r="AG574" s="231"/>
      <c r="AH574" s="231"/>
      <c r="AI574" s="231"/>
      <c r="AJ574" s="231"/>
      <c r="AK574" s="231"/>
      <c r="AL574" s="231"/>
      <c r="AM574" s="231"/>
      <c r="AN574" s="231"/>
      <c r="AO574" s="231"/>
      <c r="AP574" s="231"/>
      <c r="AQ574" s="231"/>
      <c r="AR574" s="231"/>
      <c r="AS574" s="231"/>
      <c r="AT574" s="231"/>
    </row>
    <row r="575" spans="1:16300" s="102" customFormat="1" ht="31.5" x14ac:dyDescent="0.2">
      <c r="A575" s="137" t="s">
        <v>540</v>
      </c>
      <c r="B575" s="64" t="s">
        <v>111</v>
      </c>
      <c r="C575" s="64" t="s">
        <v>79</v>
      </c>
      <c r="D575" s="64" t="s">
        <v>60</v>
      </c>
      <c r="E575" s="64" t="s">
        <v>889</v>
      </c>
      <c r="F575" s="52" t="s">
        <v>15</v>
      </c>
      <c r="G575" s="191">
        <f t="shared" si="143"/>
        <v>2000</v>
      </c>
      <c r="H575" s="192">
        <f t="shared" si="143"/>
        <v>2000</v>
      </c>
      <c r="I575" s="231"/>
      <c r="J575" s="231"/>
      <c r="K575" s="231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1"/>
      <c r="Y575" s="231"/>
      <c r="Z575" s="231"/>
      <c r="AA575" s="231"/>
      <c r="AB575" s="231"/>
      <c r="AC575" s="231"/>
      <c r="AD575" s="231"/>
      <c r="AE575" s="231"/>
      <c r="AF575" s="231"/>
      <c r="AG575" s="231"/>
      <c r="AH575" s="231"/>
      <c r="AI575" s="231"/>
      <c r="AJ575" s="231"/>
      <c r="AK575" s="231"/>
      <c r="AL575" s="231"/>
      <c r="AM575" s="231"/>
      <c r="AN575" s="231"/>
      <c r="AO575" s="231"/>
      <c r="AP575" s="231"/>
      <c r="AQ575" s="231"/>
      <c r="AR575" s="231"/>
      <c r="AS575" s="231"/>
      <c r="AT575" s="231"/>
    </row>
    <row r="576" spans="1:16300" s="102" customFormat="1" ht="31.5" x14ac:dyDescent="0.2">
      <c r="A576" s="137" t="s">
        <v>17</v>
      </c>
      <c r="B576" s="64" t="s">
        <v>111</v>
      </c>
      <c r="C576" s="64" t="s">
        <v>79</v>
      </c>
      <c r="D576" s="64" t="s">
        <v>60</v>
      </c>
      <c r="E576" s="64" t="s">
        <v>889</v>
      </c>
      <c r="F576" s="52" t="s">
        <v>16</v>
      </c>
      <c r="G576" s="191">
        <f t="shared" si="143"/>
        <v>2000</v>
      </c>
      <c r="H576" s="192">
        <f t="shared" si="143"/>
        <v>2000</v>
      </c>
      <c r="I576" s="231"/>
      <c r="J576" s="231"/>
      <c r="K576" s="231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1"/>
      <c r="Y576" s="231"/>
      <c r="Z576" s="231"/>
      <c r="AA576" s="231"/>
      <c r="AB576" s="231"/>
      <c r="AC576" s="231"/>
      <c r="AD576" s="231"/>
      <c r="AE576" s="231"/>
      <c r="AF576" s="231"/>
      <c r="AG576" s="231"/>
      <c r="AH576" s="231"/>
      <c r="AI576" s="231"/>
      <c r="AJ576" s="231"/>
      <c r="AK576" s="231"/>
      <c r="AL576" s="231"/>
      <c r="AM576" s="231"/>
      <c r="AN576" s="231"/>
      <c r="AO576" s="231"/>
      <c r="AP576" s="231"/>
      <c r="AQ576" s="231"/>
      <c r="AR576" s="231"/>
      <c r="AS576" s="231"/>
      <c r="AT576" s="231"/>
    </row>
    <row r="577" spans="1:46" s="102" customFormat="1" x14ac:dyDescent="0.2">
      <c r="A577" s="137" t="s">
        <v>826</v>
      </c>
      <c r="B577" s="64" t="s">
        <v>111</v>
      </c>
      <c r="C577" s="64" t="s">
        <v>79</v>
      </c>
      <c r="D577" s="64" t="s">
        <v>60</v>
      </c>
      <c r="E577" s="64" t="s">
        <v>889</v>
      </c>
      <c r="F577" s="64" t="s">
        <v>126</v>
      </c>
      <c r="G577" s="93">
        <v>2000</v>
      </c>
      <c r="H577" s="94">
        <v>2000</v>
      </c>
      <c r="I577" s="231"/>
      <c r="J577" s="231"/>
      <c r="K577" s="231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1"/>
      <c r="Y577" s="231"/>
      <c r="Z577" s="231"/>
      <c r="AA577" s="231"/>
      <c r="AB577" s="231"/>
      <c r="AC577" s="231"/>
      <c r="AD577" s="231"/>
      <c r="AE577" s="231"/>
      <c r="AF577" s="231"/>
      <c r="AG577" s="231"/>
      <c r="AH577" s="231"/>
      <c r="AI577" s="231"/>
      <c r="AJ577" s="231"/>
      <c r="AK577" s="231"/>
      <c r="AL577" s="231"/>
      <c r="AM577" s="231"/>
      <c r="AN577" s="231"/>
      <c r="AO577" s="231"/>
      <c r="AP577" s="231"/>
      <c r="AQ577" s="231"/>
      <c r="AR577" s="231"/>
      <c r="AS577" s="231"/>
      <c r="AT577" s="231"/>
    </row>
    <row r="578" spans="1:46" s="102" customFormat="1" ht="31.5" x14ac:dyDescent="0.2">
      <c r="A578" s="136" t="s">
        <v>885</v>
      </c>
      <c r="B578" s="17" t="s">
        <v>111</v>
      </c>
      <c r="C578" s="17" t="s">
        <v>79</v>
      </c>
      <c r="D578" s="17" t="s">
        <v>60</v>
      </c>
      <c r="E578" s="17" t="s">
        <v>890</v>
      </c>
      <c r="F578" s="51"/>
      <c r="G578" s="189">
        <f t="shared" ref="G578:H580" si="144">G579</f>
        <v>7000</v>
      </c>
      <c r="H578" s="190">
        <f t="shared" si="144"/>
        <v>7000</v>
      </c>
      <c r="I578" s="231"/>
      <c r="J578" s="231"/>
      <c r="K578" s="231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1"/>
      <c r="Y578" s="231"/>
      <c r="Z578" s="231"/>
      <c r="AA578" s="231"/>
      <c r="AB578" s="231"/>
      <c r="AC578" s="231"/>
      <c r="AD578" s="231"/>
      <c r="AE578" s="231"/>
      <c r="AF578" s="231"/>
      <c r="AG578" s="231"/>
      <c r="AH578" s="231"/>
      <c r="AI578" s="231"/>
      <c r="AJ578" s="231"/>
      <c r="AK578" s="231"/>
      <c r="AL578" s="231"/>
      <c r="AM578" s="231"/>
      <c r="AN578" s="231"/>
      <c r="AO578" s="231"/>
      <c r="AP578" s="231"/>
      <c r="AQ578" s="231"/>
      <c r="AR578" s="231"/>
      <c r="AS578" s="231"/>
      <c r="AT578" s="231"/>
    </row>
    <row r="579" spans="1:46" s="102" customFormat="1" x14ac:dyDescent="0.2">
      <c r="A579" s="137" t="s">
        <v>13</v>
      </c>
      <c r="B579" s="64" t="s">
        <v>111</v>
      </c>
      <c r="C579" s="64" t="s">
        <v>79</v>
      </c>
      <c r="D579" s="64" t="s">
        <v>60</v>
      </c>
      <c r="E579" s="64" t="s">
        <v>890</v>
      </c>
      <c r="F579" s="64" t="s">
        <v>14</v>
      </c>
      <c r="G579" s="191">
        <f t="shared" si="144"/>
        <v>7000</v>
      </c>
      <c r="H579" s="192">
        <f t="shared" si="144"/>
        <v>7000</v>
      </c>
      <c r="I579" s="231"/>
      <c r="J579" s="231"/>
      <c r="K579" s="231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1"/>
      <c r="Y579" s="231"/>
      <c r="Z579" s="231"/>
      <c r="AA579" s="231"/>
      <c r="AB579" s="231"/>
      <c r="AC579" s="231"/>
      <c r="AD579" s="231"/>
      <c r="AE579" s="231"/>
      <c r="AF579" s="231"/>
      <c r="AG579" s="231"/>
      <c r="AH579" s="231"/>
      <c r="AI579" s="231"/>
      <c r="AJ579" s="231"/>
      <c r="AK579" s="231"/>
      <c r="AL579" s="231"/>
      <c r="AM579" s="231"/>
      <c r="AN579" s="231"/>
      <c r="AO579" s="231"/>
      <c r="AP579" s="231"/>
      <c r="AQ579" s="231"/>
      <c r="AR579" s="231"/>
      <c r="AS579" s="231"/>
      <c r="AT579" s="231"/>
    </row>
    <row r="580" spans="1:46" s="102" customFormat="1" ht="47.25" x14ac:dyDescent="0.2">
      <c r="A580" s="138" t="s">
        <v>412</v>
      </c>
      <c r="B580" s="64" t="s">
        <v>111</v>
      </c>
      <c r="C580" s="64" t="s">
        <v>79</v>
      </c>
      <c r="D580" s="64" t="s">
        <v>60</v>
      </c>
      <c r="E580" s="64" t="s">
        <v>890</v>
      </c>
      <c r="F580" s="64" t="s">
        <v>12</v>
      </c>
      <c r="G580" s="191">
        <f t="shared" si="144"/>
        <v>7000</v>
      </c>
      <c r="H580" s="192">
        <f t="shared" si="144"/>
        <v>7000</v>
      </c>
      <c r="I580" s="231"/>
      <c r="J580" s="231"/>
      <c r="K580" s="231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1"/>
      <c r="Y580" s="231"/>
      <c r="Z580" s="231"/>
      <c r="AA580" s="231"/>
      <c r="AB580" s="231"/>
      <c r="AC580" s="231"/>
      <c r="AD580" s="231"/>
      <c r="AE580" s="231"/>
      <c r="AF580" s="231"/>
      <c r="AG580" s="231"/>
      <c r="AH580" s="231"/>
      <c r="AI580" s="231"/>
      <c r="AJ580" s="231"/>
      <c r="AK580" s="231"/>
      <c r="AL580" s="231"/>
      <c r="AM580" s="231"/>
      <c r="AN580" s="231"/>
      <c r="AO580" s="231"/>
      <c r="AP580" s="231"/>
      <c r="AQ580" s="231"/>
      <c r="AR580" s="231"/>
      <c r="AS580" s="231"/>
      <c r="AT580" s="231"/>
    </row>
    <row r="581" spans="1:46" s="102" customFormat="1" ht="47.25" x14ac:dyDescent="0.2">
      <c r="A581" s="155" t="s">
        <v>664</v>
      </c>
      <c r="B581" s="64" t="s">
        <v>111</v>
      </c>
      <c r="C581" s="64" t="s">
        <v>79</v>
      </c>
      <c r="D581" s="64" t="s">
        <v>60</v>
      </c>
      <c r="E581" s="64" t="s">
        <v>890</v>
      </c>
      <c r="F581" s="64" t="s">
        <v>670</v>
      </c>
      <c r="G581" s="93">
        <v>7000</v>
      </c>
      <c r="H581" s="94">
        <v>7000</v>
      </c>
      <c r="I581" s="231"/>
      <c r="J581" s="231"/>
      <c r="K581" s="231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1"/>
      <c r="Y581" s="231"/>
      <c r="Z581" s="231"/>
      <c r="AA581" s="231"/>
      <c r="AB581" s="231"/>
      <c r="AC581" s="231"/>
      <c r="AD581" s="231"/>
      <c r="AE581" s="231"/>
      <c r="AF581" s="231"/>
      <c r="AG581" s="231"/>
      <c r="AH581" s="231"/>
      <c r="AI581" s="231"/>
      <c r="AJ581" s="231"/>
      <c r="AK581" s="231"/>
      <c r="AL581" s="231"/>
      <c r="AM581" s="231"/>
      <c r="AN581" s="231"/>
      <c r="AO581" s="231"/>
      <c r="AP581" s="231"/>
      <c r="AQ581" s="231"/>
      <c r="AR581" s="231"/>
      <c r="AS581" s="231"/>
      <c r="AT581" s="231"/>
    </row>
    <row r="582" spans="1:46" s="102" customFormat="1" x14ac:dyDescent="0.2">
      <c r="A582" s="135" t="s">
        <v>81</v>
      </c>
      <c r="B582" s="2">
        <v>912</v>
      </c>
      <c r="C582" s="15" t="s">
        <v>79</v>
      </c>
      <c r="D582" s="15" t="s">
        <v>50</v>
      </c>
      <c r="E582" s="15"/>
      <c r="F582" s="15"/>
      <c r="G582" s="71">
        <f>G615+G583+G622</f>
        <v>754298</v>
      </c>
      <c r="H582" s="82">
        <f>H615+H583+H622</f>
        <v>365589</v>
      </c>
      <c r="I582" s="231"/>
      <c r="J582" s="231"/>
      <c r="K582" s="231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1"/>
      <c r="Y582" s="231"/>
      <c r="Z582" s="231"/>
      <c r="AA582" s="231"/>
      <c r="AB582" s="231"/>
      <c r="AC582" s="231"/>
      <c r="AD582" s="231"/>
      <c r="AE582" s="231"/>
      <c r="AF582" s="231"/>
      <c r="AG582" s="231"/>
      <c r="AH582" s="231"/>
      <c r="AI582" s="231"/>
      <c r="AJ582" s="231"/>
      <c r="AK582" s="231"/>
      <c r="AL582" s="231"/>
      <c r="AM582" s="231"/>
      <c r="AN582" s="231"/>
      <c r="AO582" s="231"/>
      <c r="AP582" s="231"/>
      <c r="AQ582" s="231"/>
      <c r="AR582" s="231"/>
      <c r="AS582" s="231"/>
      <c r="AT582" s="231"/>
    </row>
    <row r="583" spans="1:46" s="102" customFormat="1" ht="47.25" x14ac:dyDescent="0.2">
      <c r="A583" s="156" t="s">
        <v>849</v>
      </c>
      <c r="B583" s="2">
        <v>912</v>
      </c>
      <c r="C583" s="15" t="s">
        <v>79</v>
      </c>
      <c r="D583" s="15" t="s">
        <v>50</v>
      </c>
      <c r="E583" s="80" t="s">
        <v>850</v>
      </c>
      <c r="F583" s="52"/>
      <c r="G583" s="194">
        <f>G584+G594</f>
        <v>748770</v>
      </c>
      <c r="H583" s="195">
        <f>H584+H594</f>
        <v>358909</v>
      </c>
      <c r="I583" s="231"/>
      <c r="J583" s="231"/>
      <c r="K583" s="231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1"/>
      <c r="Y583" s="231"/>
      <c r="Z583" s="231"/>
      <c r="AA583" s="231"/>
      <c r="AB583" s="231"/>
      <c r="AC583" s="231"/>
      <c r="AD583" s="231"/>
      <c r="AE583" s="231"/>
      <c r="AF583" s="231"/>
      <c r="AG583" s="231"/>
      <c r="AH583" s="231"/>
      <c r="AI583" s="231"/>
      <c r="AJ583" s="231"/>
      <c r="AK583" s="231"/>
      <c r="AL583" s="231"/>
      <c r="AM583" s="231"/>
      <c r="AN583" s="231"/>
      <c r="AO583" s="231"/>
      <c r="AP583" s="231"/>
      <c r="AQ583" s="231"/>
      <c r="AR583" s="231"/>
      <c r="AS583" s="231"/>
      <c r="AT583" s="231"/>
    </row>
    <row r="584" spans="1:46" s="59" customFormat="1" x14ac:dyDescent="0.2">
      <c r="A584" s="140" t="s">
        <v>861</v>
      </c>
      <c r="B584" s="2">
        <v>912</v>
      </c>
      <c r="C584" s="15" t="s">
        <v>79</v>
      </c>
      <c r="D584" s="15" t="s">
        <v>50</v>
      </c>
      <c r="E584" s="24" t="s">
        <v>862</v>
      </c>
      <c r="F584" s="67"/>
      <c r="G584" s="194">
        <f t="shared" ref="G584:H584" si="145">G585</f>
        <v>414679</v>
      </c>
      <c r="H584" s="195">
        <f t="shared" si="145"/>
        <v>0</v>
      </c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27"/>
      <c r="Y584" s="227"/>
      <c r="Z584" s="227"/>
      <c r="AA584" s="227"/>
      <c r="AB584" s="227"/>
      <c r="AC584" s="227"/>
      <c r="AD584" s="227"/>
      <c r="AE584" s="227"/>
      <c r="AF584" s="227"/>
      <c r="AG584" s="227"/>
      <c r="AH584" s="227"/>
      <c r="AI584" s="227"/>
      <c r="AJ584" s="227"/>
      <c r="AK584" s="227"/>
      <c r="AL584" s="227"/>
      <c r="AM584" s="227"/>
      <c r="AN584" s="227"/>
      <c r="AO584" s="227"/>
      <c r="AP584" s="227"/>
      <c r="AQ584" s="227"/>
      <c r="AR584" s="227"/>
      <c r="AS584" s="227"/>
      <c r="AT584" s="227"/>
    </row>
    <row r="585" spans="1:46" s="59" customFormat="1" ht="47.25" x14ac:dyDescent="0.2">
      <c r="A585" s="140" t="s">
        <v>863</v>
      </c>
      <c r="B585" s="2">
        <v>912</v>
      </c>
      <c r="C585" s="15" t="s">
        <v>79</v>
      </c>
      <c r="D585" s="15" t="s">
        <v>50</v>
      </c>
      <c r="E585" s="24" t="s">
        <v>864</v>
      </c>
      <c r="F585" s="67"/>
      <c r="G585" s="194">
        <f t="shared" ref="G585:H585" si="146">G590+G586</f>
        <v>414679</v>
      </c>
      <c r="H585" s="195">
        <f t="shared" si="146"/>
        <v>0</v>
      </c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27"/>
      <c r="Y585" s="227"/>
      <c r="Z585" s="227"/>
      <c r="AA585" s="227"/>
      <c r="AB585" s="227"/>
      <c r="AC585" s="227"/>
      <c r="AD585" s="227"/>
      <c r="AE585" s="227"/>
      <c r="AF585" s="227"/>
      <c r="AG585" s="227"/>
      <c r="AH585" s="227"/>
      <c r="AI585" s="227"/>
      <c r="AJ585" s="227"/>
      <c r="AK585" s="227"/>
      <c r="AL585" s="227"/>
      <c r="AM585" s="227"/>
      <c r="AN585" s="227"/>
      <c r="AO585" s="227"/>
      <c r="AP585" s="227"/>
      <c r="AQ585" s="227"/>
      <c r="AR585" s="227"/>
      <c r="AS585" s="227"/>
      <c r="AT585" s="227"/>
    </row>
    <row r="586" spans="1:46" s="102" customFormat="1" ht="78.75" x14ac:dyDescent="0.2">
      <c r="A586" s="136" t="s">
        <v>941</v>
      </c>
      <c r="B586" s="16">
        <v>912</v>
      </c>
      <c r="C586" s="17" t="s">
        <v>79</v>
      </c>
      <c r="D586" s="17" t="s">
        <v>50</v>
      </c>
      <c r="E586" s="25" t="s">
        <v>942</v>
      </c>
      <c r="F586" s="51"/>
      <c r="G586" s="189">
        <f t="shared" ref="G586:H588" si="147">G587</f>
        <v>109679</v>
      </c>
      <c r="H586" s="190">
        <f t="shared" si="147"/>
        <v>0</v>
      </c>
      <c r="I586" s="231"/>
      <c r="J586" s="231"/>
      <c r="K586" s="231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1"/>
      <c r="Y586" s="231"/>
      <c r="Z586" s="231"/>
      <c r="AA586" s="231"/>
      <c r="AB586" s="231"/>
      <c r="AC586" s="231"/>
      <c r="AD586" s="231"/>
      <c r="AE586" s="231"/>
      <c r="AF586" s="231"/>
      <c r="AG586" s="231"/>
      <c r="AH586" s="231"/>
      <c r="AI586" s="231"/>
      <c r="AJ586" s="231"/>
      <c r="AK586" s="231"/>
      <c r="AL586" s="231"/>
      <c r="AM586" s="231"/>
      <c r="AN586" s="231"/>
      <c r="AO586" s="231"/>
      <c r="AP586" s="231"/>
      <c r="AQ586" s="231"/>
      <c r="AR586" s="231"/>
      <c r="AS586" s="231"/>
      <c r="AT586" s="231"/>
    </row>
    <row r="587" spans="1:46" s="102" customFormat="1" ht="31.5" x14ac:dyDescent="0.2">
      <c r="A587" s="158" t="s">
        <v>411</v>
      </c>
      <c r="B587" s="65">
        <v>912</v>
      </c>
      <c r="C587" s="64" t="s">
        <v>79</v>
      </c>
      <c r="D587" s="64" t="s">
        <v>50</v>
      </c>
      <c r="E587" s="27" t="s">
        <v>942</v>
      </c>
      <c r="F587" s="68" t="s">
        <v>36</v>
      </c>
      <c r="G587" s="191">
        <f t="shared" si="147"/>
        <v>109679</v>
      </c>
      <c r="H587" s="192">
        <f t="shared" si="147"/>
        <v>0</v>
      </c>
      <c r="I587" s="231"/>
      <c r="J587" s="231"/>
      <c r="K587" s="231"/>
      <c r="L587" s="231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1"/>
      <c r="Y587" s="231"/>
      <c r="Z587" s="231"/>
      <c r="AA587" s="231"/>
      <c r="AB587" s="231"/>
      <c r="AC587" s="231"/>
      <c r="AD587" s="231"/>
      <c r="AE587" s="231"/>
      <c r="AF587" s="231"/>
      <c r="AG587" s="231"/>
      <c r="AH587" s="231"/>
      <c r="AI587" s="231"/>
      <c r="AJ587" s="231"/>
      <c r="AK587" s="231"/>
      <c r="AL587" s="231"/>
      <c r="AM587" s="231"/>
      <c r="AN587" s="231"/>
      <c r="AO587" s="231"/>
      <c r="AP587" s="231"/>
      <c r="AQ587" s="231"/>
      <c r="AR587" s="231"/>
      <c r="AS587" s="231"/>
      <c r="AT587" s="231"/>
    </row>
    <row r="588" spans="1:46" s="102" customFormat="1" x14ac:dyDescent="0.2">
      <c r="A588" s="159" t="s">
        <v>35</v>
      </c>
      <c r="B588" s="65">
        <v>912</v>
      </c>
      <c r="C588" s="64" t="s">
        <v>79</v>
      </c>
      <c r="D588" s="64" t="s">
        <v>50</v>
      </c>
      <c r="E588" s="27" t="s">
        <v>942</v>
      </c>
      <c r="F588" s="68" t="s">
        <v>162</v>
      </c>
      <c r="G588" s="191">
        <f t="shared" si="147"/>
        <v>109679</v>
      </c>
      <c r="H588" s="192">
        <f t="shared" si="147"/>
        <v>0</v>
      </c>
      <c r="I588" s="231"/>
      <c r="J588" s="231"/>
      <c r="K588" s="231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1"/>
      <c r="Y588" s="231"/>
      <c r="Z588" s="231"/>
      <c r="AA588" s="231"/>
      <c r="AB588" s="231"/>
      <c r="AC588" s="231"/>
      <c r="AD588" s="231"/>
      <c r="AE588" s="231"/>
      <c r="AF588" s="231"/>
      <c r="AG588" s="231"/>
      <c r="AH588" s="231"/>
      <c r="AI588" s="231"/>
      <c r="AJ588" s="231"/>
      <c r="AK588" s="231"/>
      <c r="AL588" s="231"/>
      <c r="AM588" s="231"/>
      <c r="AN588" s="231"/>
      <c r="AO588" s="231"/>
      <c r="AP588" s="231"/>
      <c r="AQ588" s="231"/>
      <c r="AR588" s="231"/>
      <c r="AS588" s="231"/>
      <c r="AT588" s="231"/>
    </row>
    <row r="589" spans="1:46" s="102" customFormat="1" ht="31.5" x14ac:dyDescent="0.2">
      <c r="A589" s="159" t="s">
        <v>134</v>
      </c>
      <c r="B589" s="65">
        <v>912</v>
      </c>
      <c r="C589" s="64" t="s">
        <v>79</v>
      </c>
      <c r="D589" s="64" t="s">
        <v>50</v>
      </c>
      <c r="E589" s="27" t="s">
        <v>942</v>
      </c>
      <c r="F589" s="68" t="s">
        <v>135</v>
      </c>
      <c r="G589" s="93">
        <f>195000-85321</f>
        <v>109679</v>
      </c>
      <c r="H589" s="94">
        <v>0</v>
      </c>
      <c r="I589" s="231"/>
      <c r="J589" s="231"/>
      <c r="K589" s="231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1"/>
      <c r="Y589" s="231"/>
      <c r="Z589" s="231"/>
      <c r="AA589" s="231"/>
      <c r="AB589" s="231"/>
      <c r="AC589" s="231"/>
      <c r="AD589" s="231"/>
      <c r="AE589" s="231"/>
      <c r="AF589" s="231"/>
      <c r="AG589" s="231"/>
      <c r="AH589" s="231"/>
      <c r="AI589" s="231"/>
      <c r="AJ589" s="231"/>
      <c r="AK589" s="231"/>
      <c r="AL589" s="231"/>
      <c r="AM589" s="231"/>
      <c r="AN589" s="231"/>
      <c r="AO589" s="231"/>
      <c r="AP589" s="231"/>
      <c r="AQ589" s="231"/>
      <c r="AR589" s="231"/>
      <c r="AS589" s="231"/>
      <c r="AT589" s="231"/>
    </row>
    <row r="590" spans="1:46" s="105" customFormat="1" ht="94.5" x14ac:dyDescent="0.2">
      <c r="A590" s="136" t="s">
        <v>927</v>
      </c>
      <c r="B590" s="16">
        <v>912</v>
      </c>
      <c r="C590" s="17" t="s">
        <v>79</v>
      </c>
      <c r="D590" s="17" t="s">
        <v>50</v>
      </c>
      <c r="E590" s="17" t="s">
        <v>865</v>
      </c>
      <c r="F590" s="51"/>
      <c r="G590" s="189">
        <f t="shared" ref="G590:H592" si="148">G591</f>
        <v>305000</v>
      </c>
      <c r="H590" s="190">
        <f t="shared" si="148"/>
        <v>0</v>
      </c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  <c r="AH590" s="229"/>
      <c r="AI590" s="229"/>
      <c r="AJ590" s="229"/>
      <c r="AK590" s="229"/>
      <c r="AL590" s="229"/>
      <c r="AM590" s="229"/>
      <c r="AN590" s="229"/>
      <c r="AO590" s="229"/>
      <c r="AP590" s="229"/>
      <c r="AQ590" s="229"/>
      <c r="AR590" s="229"/>
      <c r="AS590" s="229"/>
      <c r="AT590" s="229"/>
    </row>
    <row r="591" spans="1:46" s="102" customFormat="1" ht="31.5" x14ac:dyDescent="0.2">
      <c r="A591" s="158" t="s">
        <v>411</v>
      </c>
      <c r="B591" s="65">
        <v>912</v>
      </c>
      <c r="C591" s="64" t="s">
        <v>79</v>
      </c>
      <c r="D591" s="64" t="s">
        <v>50</v>
      </c>
      <c r="E591" s="64" t="s">
        <v>865</v>
      </c>
      <c r="F591" s="68" t="s">
        <v>36</v>
      </c>
      <c r="G591" s="191">
        <f t="shared" si="148"/>
        <v>305000</v>
      </c>
      <c r="H591" s="192">
        <f t="shared" si="148"/>
        <v>0</v>
      </c>
      <c r="I591" s="231"/>
      <c r="J591" s="231"/>
      <c r="K591" s="231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1"/>
      <c r="Y591" s="231"/>
      <c r="Z591" s="231"/>
      <c r="AA591" s="231"/>
      <c r="AB591" s="231"/>
      <c r="AC591" s="231"/>
      <c r="AD591" s="231"/>
      <c r="AE591" s="231"/>
      <c r="AF591" s="231"/>
      <c r="AG591" s="231"/>
      <c r="AH591" s="231"/>
      <c r="AI591" s="231"/>
      <c r="AJ591" s="231"/>
      <c r="AK591" s="231"/>
      <c r="AL591" s="231"/>
      <c r="AM591" s="231"/>
      <c r="AN591" s="231"/>
      <c r="AO591" s="231"/>
      <c r="AP591" s="231"/>
      <c r="AQ591" s="231"/>
      <c r="AR591" s="231"/>
      <c r="AS591" s="231"/>
      <c r="AT591" s="231"/>
    </row>
    <row r="592" spans="1:46" s="102" customFormat="1" x14ac:dyDescent="0.2">
      <c r="A592" s="159" t="s">
        <v>35</v>
      </c>
      <c r="B592" s="65">
        <v>912</v>
      </c>
      <c r="C592" s="64" t="s">
        <v>79</v>
      </c>
      <c r="D592" s="64" t="s">
        <v>50</v>
      </c>
      <c r="E592" s="64" t="s">
        <v>865</v>
      </c>
      <c r="F592" s="68" t="s">
        <v>162</v>
      </c>
      <c r="G592" s="191">
        <f t="shared" si="148"/>
        <v>305000</v>
      </c>
      <c r="H592" s="192">
        <f t="shared" si="148"/>
        <v>0</v>
      </c>
      <c r="I592" s="231"/>
      <c r="J592" s="231"/>
      <c r="K592" s="231"/>
      <c r="L592" s="231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1"/>
      <c r="Y592" s="231"/>
      <c r="Z592" s="231"/>
      <c r="AA592" s="231"/>
      <c r="AB592" s="231"/>
      <c r="AC592" s="231"/>
      <c r="AD592" s="231"/>
      <c r="AE592" s="231"/>
      <c r="AF592" s="231"/>
      <c r="AG592" s="231"/>
      <c r="AH592" s="231"/>
      <c r="AI592" s="231"/>
      <c r="AJ592" s="231"/>
      <c r="AK592" s="231"/>
      <c r="AL592" s="231"/>
      <c r="AM592" s="231"/>
      <c r="AN592" s="231"/>
      <c r="AO592" s="231"/>
      <c r="AP592" s="231"/>
      <c r="AQ592" s="231"/>
      <c r="AR592" s="231"/>
      <c r="AS592" s="231"/>
      <c r="AT592" s="231"/>
    </row>
    <row r="593" spans="1:46" s="102" customFormat="1" ht="31.5" x14ac:dyDescent="0.2">
      <c r="A593" s="159" t="s">
        <v>134</v>
      </c>
      <c r="B593" s="65">
        <v>912</v>
      </c>
      <c r="C593" s="64" t="s">
        <v>79</v>
      </c>
      <c r="D593" s="64" t="s">
        <v>50</v>
      </c>
      <c r="E593" s="64" t="s">
        <v>865</v>
      </c>
      <c r="F593" s="68" t="s">
        <v>135</v>
      </c>
      <c r="G593" s="93">
        <v>305000</v>
      </c>
      <c r="H593" s="94">
        <v>0</v>
      </c>
      <c r="I593" s="231"/>
      <c r="J593" s="231"/>
      <c r="K593" s="231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1"/>
      <c r="Y593" s="231"/>
      <c r="Z593" s="231"/>
      <c r="AA593" s="231"/>
      <c r="AB593" s="231"/>
      <c r="AC593" s="231"/>
      <c r="AD593" s="231"/>
      <c r="AE593" s="231"/>
      <c r="AF593" s="231"/>
      <c r="AG593" s="231"/>
      <c r="AH593" s="231"/>
      <c r="AI593" s="231"/>
      <c r="AJ593" s="231"/>
      <c r="AK593" s="231"/>
      <c r="AL593" s="231"/>
      <c r="AM593" s="231"/>
      <c r="AN593" s="231"/>
      <c r="AO593" s="231"/>
      <c r="AP593" s="231"/>
      <c r="AQ593" s="231"/>
      <c r="AR593" s="231"/>
      <c r="AS593" s="231"/>
      <c r="AT593" s="231"/>
    </row>
    <row r="594" spans="1:46" s="102" customFormat="1" ht="31.5" x14ac:dyDescent="0.2">
      <c r="A594" s="140" t="s">
        <v>866</v>
      </c>
      <c r="B594" s="2">
        <v>912</v>
      </c>
      <c r="C594" s="15" t="s">
        <v>79</v>
      </c>
      <c r="D594" s="15" t="s">
        <v>50</v>
      </c>
      <c r="E594" s="24" t="s">
        <v>871</v>
      </c>
      <c r="F594" s="52"/>
      <c r="G594" s="194">
        <f t="shared" ref="G594:H594" si="149">G595</f>
        <v>334091</v>
      </c>
      <c r="H594" s="195">
        <f t="shared" si="149"/>
        <v>358909</v>
      </c>
      <c r="I594" s="231"/>
      <c r="J594" s="231"/>
      <c r="K594" s="231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1"/>
      <c r="Y594" s="231"/>
      <c r="Z594" s="231"/>
      <c r="AA594" s="231"/>
      <c r="AB594" s="231"/>
      <c r="AC594" s="231"/>
      <c r="AD594" s="231"/>
      <c r="AE594" s="231"/>
      <c r="AF594" s="231"/>
      <c r="AG594" s="231"/>
      <c r="AH594" s="231"/>
      <c r="AI594" s="231"/>
      <c r="AJ594" s="231"/>
      <c r="AK594" s="231"/>
      <c r="AL594" s="231"/>
      <c r="AM594" s="231"/>
      <c r="AN594" s="231"/>
      <c r="AO594" s="231"/>
      <c r="AP594" s="231"/>
      <c r="AQ594" s="231"/>
      <c r="AR594" s="231"/>
      <c r="AS594" s="231"/>
      <c r="AT594" s="231"/>
    </row>
    <row r="595" spans="1:46" s="102" customFormat="1" ht="31.5" x14ac:dyDescent="0.2">
      <c r="A595" s="140" t="s">
        <v>867</v>
      </c>
      <c r="B595" s="2">
        <v>912</v>
      </c>
      <c r="C595" s="15" t="s">
        <v>79</v>
      </c>
      <c r="D595" s="15" t="s">
        <v>50</v>
      </c>
      <c r="E595" s="24" t="s">
        <v>872</v>
      </c>
      <c r="F595" s="52"/>
      <c r="G595" s="184">
        <f>G596+G600+G604+G608</f>
        <v>334091</v>
      </c>
      <c r="H595" s="213">
        <f>H596+H600+H604+H608</f>
        <v>358909</v>
      </c>
      <c r="I595" s="231"/>
      <c r="J595" s="231"/>
      <c r="K595" s="231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1"/>
      <c r="Y595" s="231"/>
      <c r="Z595" s="231"/>
      <c r="AA595" s="231"/>
      <c r="AB595" s="231"/>
      <c r="AC595" s="231"/>
      <c r="AD595" s="231"/>
      <c r="AE595" s="231"/>
      <c r="AF595" s="231"/>
      <c r="AG595" s="231"/>
      <c r="AH595" s="231"/>
      <c r="AI595" s="231"/>
      <c r="AJ595" s="231"/>
      <c r="AK595" s="231"/>
      <c r="AL595" s="231"/>
      <c r="AM595" s="231"/>
      <c r="AN595" s="231"/>
      <c r="AO595" s="231"/>
      <c r="AP595" s="231"/>
      <c r="AQ595" s="231"/>
      <c r="AR595" s="231"/>
      <c r="AS595" s="231"/>
      <c r="AT595" s="231"/>
    </row>
    <row r="596" spans="1:46" s="105" customFormat="1" x14ac:dyDescent="0.2">
      <c r="A596" s="136" t="s">
        <v>868</v>
      </c>
      <c r="B596" s="16">
        <v>912</v>
      </c>
      <c r="C596" s="17" t="s">
        <v>79</v>
      </c>
      <c r="D596" s="17" t="s">
        <v>50</v>
      </c>
      <c r="E596" s="25" t="s">
        <v>873</v>
      </c>
      <c r="F596" s="51"/>
      <c r="G596" s="189">
        <f t="shared" ref="G596:H598" si="150">G597</f>
        <v>70000</v>
      </c>
      <c r="H596" s="190">
        <f t="shared" si="150"/>
        <v>70000</v>
      </c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  <c r="AH596" s="229"/>
      <c r="AI596" s="229"/>
      <c r="AJ596" s="229"/>
      <c r="AK596" s="229"/>
      <c r="AL596" s="229"/>
      <c r="AM596" s="229"/>
      <c r="AN596" s="229"/>
      <c r="AO596" s="229"/>
      <c r="AP596" s="229"/>
      <c r="AQ596" s="229"/>
      <c r="AR596" s="229"/>
      <c r="AS596" s="229"/>
      <c r="AT596" s="229"/>
    </row>
    <row r="597" spans="1:46" s="102" customFormat="1" x14ac:dyDescent="0.2">
      <c r="A597" s="137" t="s">
        <v>13</v>
      </c>
      <c r="B597" s="65">
        <v>912</v>
      </c>
      <c r="C597" s="64" t="s">
        <v>79</v>
      </c>
      <c r="D597" s="64" t="s">
        <v>50</v>
      </c>
      <c r="E597" s="27" t="s">
        <v>873</v>
      </c>
      <c r="F597" s="64" t="s">
        <v>14</v>
      </c>
      <c r="G597" s="191">
        <f t="shared" si="150"/>
        <v>70000</v>
      </c>
      <c r="H597" s="192">
        <f t="shared" si="150"/>
        <v>70000</v>
      </c>
      <c r="I597" s="231"/>
      <c r="J597" s="231"/>
      <c r="K597" s="231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1"/>
      <c r="Y597" s="231"/>
      <c r="Z597" s="231"/>
      <c r="AA597" s="231"/>
      <c r="AB597" s="231"/>
      <c r="AC597" s="231"/>
      <c r="AD597" s="231"/>
      <c r="AE597" s="231"/>
      <c r="AF597" s="231"/>
      <c r="AG597" s="231"/>
      <c r="AH597" s="231"/>
      <c r="AI597" s="231"/>
      <c r="AJ597" s="231"/>
      <c r="AK597" s="231"/>
      <c r="AL597" s="231"/>
      <c r="AM597" s="231"/>
      <c r="AN597" s="231"/>
      <c r="AO597" s="231"/>
      <c r="AP597" s="231"/>
      <c r="AQ597" s="231"/>
      <c r="AR597" s="231"/>
      <c r="AS597" s="231"/>
      <c r="AT597" s="231"/>
    </row>
    <row r="598" spans="1:46" s="102" customFormat="1" ht="47.25" x14ac:dyDescent="0.2">
      <c r="A598" s="137" t="s">
        <v>808</v>
      </c>
      <c r="B598" s="65">
        <v>912</v>
      </c>
      <c r="C598" s="64" t="s">
        <v>79</v>
      </c>
      <c r="D598" s="64" t="s">
        <v>50</v>
      </c>
      <c r="E598" s="27" t="s">
        <v>873</v>
      </c>
      <c r="F598" s="64" t="s">
        <v>731</v>
      </c>
      <c r="G598" s="191">
        <f t="shared" si="150"/>
        <v>70000</v>
      </c>
      <c r="H598" s="192">
        <f t="shared" si="150"/>
        <v>70000</v>
      </c>
      <c r="I598" s="231"/>
      <c r="J598" s="231"/>
      <c r="K598" s="231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1"/>
      <c r="Y598" s="231"/>
      <c r="Z598" s="231"/>
      <c r="AA598" s="231"/>
      <c r="AB598" s="231"/>
      <c r="AC598" s="231"/>
      <c r="AD598" s="231"/>
      <c r="AE598" s="231"/>
      <c r="AF598" s="231"/>
      <c r="AG598" s="231"/>
      <c r="AH598" s="231"/>
      <c r="AI598" s="231"/>
      <c r="AJ598" s="231"/>
      <c r="AK598" s="231"/>
      <c r="AL598" s="231"/>
      <c r="AM598" s="231"/>
      <c r="AN598" s="231"/>
      <c r="AO598" s="231"/>
      <c r="AP598" s="231"/>
      <c r="AQ598" s="231"/>
      <c r="AR598" s="231"/>
      <c r="AS598" s="231"/>
      <c r="AT598" s="231"/>
    </row>
    <row r="599" spans="1:46" s="102" customFormat="1" x14ac:dyDescent="0.2">
      <c r="A599" s="137" t="s">
        <v>732</v>
      </c>
      <c r="B599" s="65">
        <v>912</v>
      </c>
      <c r="C599" s="64" t="s">
        <v>79</v>
      </c>
      <c r="D599" s="64" t="s">
        <v>50</v>
      </c>
      <c r="E599" s="27" t="s">
        <v>873</v>
      </c>
      <c r="F599" s="64" t="s">
        <v>733</v>
      </c>
      <c r="G599" s="93">
        <f>70000+100000-100000</f>
        <v>70000</v>
      </c>
      <c r="H599" s="94">
        <v>70000</v>
      </c>
      <c r="I599" s="231"/>
      <c r="J599" s="231"/>
      <c r="K599" s="231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1"/>
      <c r="Y599" s="231"/>
      <c r="Z599" s="231"/>
      <c r="AA599" s="231"/>
      <c r="AB599" s="231"/>
      <c r="AC599" s="231"/>
      <c r="AD599" s="231"/>
      <c r="AE599" s="231"/>
      <c r="AF599" s="231"/>
      <c r="AG599" s="231"/>
      <c r="AH599" s="231"/>
      <c r="AI599" s="231"/>
      <c r="AJ599" s="231"/>
      <c r="AK599" s="231"/>
      <c r="AL599" s="231"/>
      <c r="AM599" s="231"/>
      <c r="AN599" s="231"/>
      <c r="AO599" s="231"/>
      <c r="AP599" s="231"/>
      <c r="AQ599" s="231"/>
      <c r="AR599" s="231"/>
      <c r="AS599" s="231"/>
      <c r="AT599" s="231"/>
    </row>
    <row r="600" spans="1:46" s="105" customFormat="1" x14ac:dyDescent="0.2">
      <c r="A600" s="136" t="s">
        <v>531</v>
      </c>
      <c r="B600" s="16">
        <v>912</v>
      </c>
      <c r="C600" s="17" t="s">
        <v>79</v>
      </c>
      <c r="D600" s="17" t="s">
        <v>50</v>
      </c>
      <c r="E600" s="17" t="s">
        <v>874</v>
      </c>
      <c r="F600" s="51"/>
      <c r="G600" s="189">
        <f t="shared" ref="G600:H602" si="151">G601</f>
        <v>5000</v>
      </c>
      <c r="H600" s="190">
        <f t="shared" si="151"/>
        <v>5000</v>
      </c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  <c r="AH600" s="229"/>
      <c r="AI600" s="229"/>
      <c r="AJ600" s="229"/>
      <c r="AK600" s="229"/>
      <c r="AL600" s="229"/>
      <c r="AM600" s="229"/>
      <c r="AN600" s="229"/>
      <c r="AO600" s="229"/>
      <c r="AP600" s="229"/>
      <c r="AQ600" s="229"/>
      <c r="AR600" s="229"/>
      <c r="AS600" s="229"/>
      <c r="AT600" s="229"/>
    </row>
    <row r="601" spans="1:46" s="102" customFormat="1" ht="31.5" x14ac:dyDescent="0.2">
      <c r="A601" s="143" t="s">
        <v>22</v>
      </c>
      <c r="B601" s="65">
        <v>912</v>
      </c>
      <c r="C601" s="64" t="s">
        <v>79</v>
      </c>
      <c r="D601" s="64" t="s">
        <v>50</v>
      </c>
      <c r="E601" s="64" t="s">
        <v>874</v>
      </c>
      <c r="F601" s="64" t="s">
        <v>15</v>
      </c>
      <c r="G601" s="191">
        <f t="shared" si="151"/>
        <v>5000</v>
      </c>
      <c r="H601" s="192">
        <f t="shared" si="151"/>
        <v>5000</v>
      </c>
      <c r="I601" s="231"/>
      <c r="J601" s="231"/>
      <c r="K601" s="231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1"/>
      <c r="Y601" s="231"/>
      <c r="Z601" s="231"/>
      <c r="AA601" s="231"/>
      <c r="AB601" s="231"/>
      <c r="AC601" s="231"/>
      <c r="AD601" s="231"/>
      <c r="AE601" s="231"/>
      <c r="AF601" s="231"/>
      <c r="AG601" s="231"/>
      <c r="AH601" s="231"/>
      <c r="AI601" s="231"/>
      <c r="AJ601" s="231"/>
      <c r="AK601" s="231"/>
      <c r="AL601" s="231"/>
      <c r="AM601" s="231"/>
      <c r="AN601" s="231"/>
      <c r="AO601" s="231"/>
      <c r="AP601" s="231"/>
      <c r="AQ601" s="231"/>
      <c r="AR601" s="231"/>
      <c r="AS601" s="231"/>
      <c r="AT601" s="231"/>
    </row>
    <row r="602" spans="1:46" s="102" customFormat="1" ht="31.5" x14ac:dyDescent="0.2">
      <c r="A602" s="143" t="s">
        <v>17</v>
      </c>
      <c r="B602" s="65">
        <v>912</v>
      </c>
      <c r="C602" s="64" t="s">
        <v>79</v>
      </c>
      <c r="D602" s="64" t="s">
        <v>50</v>
      </c>
      <c r="E602" s="64" t="s">
        <v>874</v>
      </c>
      <c r="F602" s="64" t="s">
        <v>16</v>
      </c>
      <c r="G602" s="191">
        <f t="shared" si="151"/>
        <v>5000</v>
      </c>
      <c r="H602" s="192">
        <f t="shared" si="151"/>
        <v>5000</v>
      </c>
      <c r="I602" s="231"/>
      <c r="J602" s="231"/>
      <c r="K602" s="231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1"/>
      <c r="Y602" s="231"/>
      <c r="Z602" s="231"/>
      <c r="AA602" s="231"/>
      <c r="AB602" s="231"/>
      <c r="AC602" s="231"/>
      <c r="AD602" s="231"/>
      <c r="AE602" s="231"/>
      <c r="AF602" s="231"/>
      <c r="AG602" s="231"/>
      <c r="AH602" s="231"/>
      <c r="AI602" s="231"/>
      <c r="AJ602" s="231"/>
      <c r="AK602" s="231"/>
      <c r="AL602" s="231"/>
      <c r="AM602" s="231"/>
      <c r="AN602" s="231"/>
      <c r="AO602" s="231"/>
      <c r="AP602" s="231"/>
      <c r="AQ602" s="231"/>
      <c r="AR602" s="231"/>
      <c r="AS602" s="231"/>
      <c r="AT602" s="231"/>
    </row>
    <row r="603" spans="1:46" s="102" customFormat="1" x14ac:dyDescent="0.2">
      <c r="A603" s="143" t="s">
        <v>827</v>
      </c>
      <c r="B603" s="65">
        <v>912</v>
      </c>
      <c r="C603" s="64" t="s">
        <v>79</v>
      </c>
      <c r="D603" s="64" t="s">
        <v>50</v>
      </c>
      <c r="E603" s="64" t="s">
        <v>874</v>
      </c>
      <c r="F603" s="64" t="s">
        <v>126</v>
      </c>
      <c r="G603" s="93">
        <v>5000</v>
      </c>
      <c r="H603" s="94">
        <v>5000</v>
      </c>
      <c r="I603" s="231"/>
      <c r="J603" s="231"/>
      <c r="K603" s="231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1"/>
      <c r="Y603" s="231"/>
      <c r="Z603" s="231"/>
      <c r="AA603" s="231"/>
      <c r="AB603" s="231"/>
      <c r="AC603" s="231"/>
      <c r="AD603" s="231"/>
      <c r="AE603" s="231"/>
      <c r="AF603" s="231"/>
      <c r="AG603" s="231"/>
      <c r="AH603" s="231"/>
      <c r="AI603" s="231"/>
      <c r="AJ603" s="231"/>
      <c r="AK603" s="231"/>
      <c r="AL603" s="231"/>
      <c r="AM603" s="231"/>
      <c r="AN603" s="231"/>
      <c r="AO603" s="231"/>
      <c r="AP603" s="231"/>
      <c r="AQ603" s="231"/>
      <c r="AR603" s="231"/>
      <c r="AS603" s="231"/>
      <c r="AT603" s="231"/>
    </row>
    <row r="604" spans="1:46" s="105" customFormat="1" x14ac:dyDescent="0.2">
      <c r="A604" s="157" t="s">
        <v>869</v>
      </c>
      <c r="B604" s="16">
        <v>912</v>
      </c>
      <c r="C604" s="17" t="s">
        <v>79</v>
      </c>
      <c r="D604" s="17" t="s">
        <v>50</v>
      </c>
      <c r="E604" s="17" t="s">
        <v>875</v>
      </c>
      <c r="F604" s="17"/>
      <c r="G604" s="189">
        <f t="shared" ref="G604:H606" si="152">G605</f>
        <v>6000</v>
      </c>
      <c r="H604" s="190">
        <f t="shared" si="152"/>
        <v>6000</v>
      </c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  <c r="AH604" s="229"/>
      <c r="AI604" s="229"/>
      <c r="AJ604" s="229"/>
      <c r="AK604" s="229"/>
      <c r="AL604" s="229"/>
      <c r="AM604" s="229"/>
      <c r="AN604" s="229"/>
      <c r="AO604" s="229"/>
      <c r="AP604" s="229"/>
      <c r="AQ604" s="229"/>
      <c r="AR604" s="229"/>
      <c r="AS604" s="229"/>
      <c r="AT604" s="229"/>
    </row>
    <row r="605" spans="1:46" s="102" customFormat="1" ht="31.5" x14ac:dyDescent="0.2">
      <c r="A605" s="143" t="s">
        <v>22</v>
      </c>
      <c r="B605" s="65">
        <v>912</v>
      </c>
      <c r="C605" s="64" t="s">
        <v>79</v>
      </c>
      <c r="D605" s="64" t="s">
        <v>50</v>
      </c>
      <c r="E605" s="64" t="s">
        <v>875</v>
      </c>
      <c r="F605" s="64" t="s">
        <v>15</v>
      </c>
      <c r="G605" s="191">
        <f t="shared" si="152"/>
        <v>6000</v>
      </c>
      <c r="H605" s="192">
        <f t="shared" si="152"/>
        <v>6000</v>
      </c>
      <c r="I605" s="231"/>
      <c r="J605" s="231"/>
      <c r="K605" s="231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1"/>
      <c r="Y605" s="231"/>
      <c r="Z605" s="231"/>
      <c r="AA605" s="231"/>
      <c r="AB605" s="231"/>
      <c r="AC605" s="231"/>
      <c r="AD605" s="231"/>
      <c r="AE605" s="231"/>
      <c r="AF605" s="231"/>
      <c r="AG605" s="231"/>
      <c r="AH605" s="231"/>
      <c r="AI605" s="231"/>
      <c r="AJ605" s="231"/>
      <c r="AK605" s="231"/>
      <c r="AL605" s="231"/>
      <c r="AM605" s="231"/>
      <c r="AN605" s="231"/>
      <c r="AO605" s="231"/>
      <c r="AP605" s="231"/>
      <c r="AQ605" s="231"/>
      <c r="AR605" s="231"/>
      <c r="AS605" s="231"/>
      <c r="AT605" s="231"/>
    </row>
    <row r="606" spans="1:46" s="102" customFormat="1" ht="31.5" x14ac:dyDescent="0.2">
      <c r="A606" s="143" t="s">
        <v>17</v>
      </c>
      <c r="B606" s="65">
        <v>912</v>
      </c>
      <c r="C606" s="64" t="s">
        <v>79</v>
      </c>
      <c r="D606" s="64" t="s">
        <v>50</v>
      </c>
      <c r="E606" s="64" t="s">
        <v>875</v>
      </c>
      <c r="F606" s="64" t="s">
        <v>16</v>
      </c>
      <c r="G606" s="191">
        <f t="shared" si="152"/>
        <v>6000</v>
      </c>
      <c r="H606" s="192">
        <f t="shared" si="152"/>
        <v>6000</v>
      </c>
      <c r="I606" s="231"/>
      <c r="J606" s="231"/>
      <c r="K606" s="231"/>
      <c r="L606" s="231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1"/>
      <c r="Y606" s="231"/>
      <c r="Z606" s="231"/>
      <c r="AA606" s="231"/>
      <c r="AB606" s="231"/>
      <c r="AC606" s="231"/>
      <c r="AD606" s="231"/>
      <c r="AE606" s="231"/>
      <c r="AF606" s="231"/>
      <c r="AG606" s="231"/>
      <c r="AH606" s="231"/>
      <c r="AI606" s="231"/>
      <c r="AJ606" s="231"/>
      <c r="AK606" s="231"/>
      <c r="AL606" s="231"/>
      <c r="AM606" s="231"/>
      <c r="AN606" s="231"/>
      <c r="AO606" s="231"/>
      <c r="AP606" s="231"/>
      <c r="AQ606" s="231"/>
      <c r="AR606" s="231"/>
      <c r="AS606" s="231"/>
      <c r="AT606" s="231"/>
    </row>
    <row r="607" spans="1:46" s="102" customFormat="1" x14ac:dyDescent="0.2">
      <c r="A607" s="143" t="s">
        <v>827</v>
      </c>
      <c r="B607" s="65">
        <v>912</v>
      </c>
      <c r="C607" s="64" t="s">
        <v>79</v>
      </c>
      <c r="D607" s="64" t="s">
        <v>50</v>
      </c>
      <c r="E607" s="64" t="s">
        <v>875</v>
      </c>
      <c r="F607" s="64" t="s">
        <v>126</v>
      </c>
      <c r="G607" s="93">
        <v>6000</v>
      </c>
      <c r="H607" s="94">
        <v>6000</v>
      </c>
      <c r="I607" s="231"/>
      <c r="J607" s="231"/>
      <c r="K607" s="231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1"/>
      <c r="Y607" s="231"/>
      <c r="Z607" s="231"/>
      <c r="AA607" s="231"/>
      <c r="AB607" s="231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</row>
    <row r="608" spans="1:46" s="105" customFormat="1" ht="47.25" x14ac:dyDescent="0.2">
      <c r="A608" s="157" t="s">
        <v>870</v>
      </c>
      <c r="B608" s="16">
        <v>912</v>
      </c>
      <c r="C608" s="17" t="s">
        <v>79</v>
      </c>
      <c r="D608" s="17" t="s">
        <v>50</v>
      </c>
      <c r="E608" s="17" t="s">
        <v>876</v>
      </c>
      <c r="F608" s="17"/>
      <c r="G608" s="189">
        <f>G609+G612</f>
        <v>253091</v>
      </c>
      <c r="H608" s="190">
        <f>H609+H612</f>
        <v>277909</v>
      </c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  <c r="AH608" s="229"/>
      <c r="AI608" s="229"/>
      <c r="AJ608" s="229"/>
      <c r="AK608" s="229"/>
      <c r="AL608" s="229"/>
      <c r="AM608" s="229"/>
      <c r="AN608" s="229"/>
      <c r="AO608" s="229"/>
      <c r="AP608" s="229"/>
      <c r="AQ608" s="229"/>
      <c r="AR608" s="229"/>
      <c r="AS608" s="229"/>
      <c r="AT608" s="229"/>
    </row>
    <row r="609" spans="1:16305" s="102" customFormat="1" ht="31.5" x14ac:dyDescent="0.2">
      <c r="A609" s="143" t="s">
        <v>22</v>
      </c>
      <c r="B609" s="65">
        <v>912</v>
      </c>
      <c r="C609" s="64" t="s">
        <v>79</v>
      </c>
      <c r="D609" s="64" t="s">
        <v>50</v>
      </c>
      <c r="E609" s="64" t="s">
        <v>876</v>
      </c>
      <c r="F609" s="64" t="s">
        <v>15</v>
      </c>
      <c r="G609" s="191">
        <f t="shared" ref="G609:H610" si="153">G610</f>
        <v>500</v>
      </c>
      <c r="H609" s="192">
        <f t="shared" si="153"/>
        <v>500</v>
      </c>
      <c r="I609" s="231"/>
      <c r="J609" s="231"/>
      <c r="K609" s="231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1"/>
      <c r="Y609" s="231"/>
      <c r="Z609" s="231"/>
      <c r="AA609" s="231"/>
      <c r="AB609" s="231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</row>
    <row r="610" spans="1:16305" s="102" customFormat="1" ht="31.5" x14ac:dyDescent="0.2">
      <c r="A610" s="143" t="s">
        <v>17</v>
      </c>
      <c r="B610" s="65">
        <v>912</v>
      </c>
      <c r="C610" s="64" t="s">
        <v>79</v>
      </c>
      <c r="D610" s="64" t="s">
        <v>50</v>
      </c>
      <c r="E610" s="64" t="s">
        <v>876</v>
      </c>
      <c r="F610" s="64" t="s">
        <v>16</v>
      </c>
      <c r="G610" s="191">
        <f t="shared" si="153"/>
        <v>500</v>
      </c>
      <c r="H610" s="192">
        <f t="shared" si="153"/>
        <v>500</v>
      </c>
      <c r="I610" s="231"/>
      <c r="J610" s="231"/>
      <c r="K610" s="231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1"/>
      <c r="Y610" s="231"/>
      <c r="Z610" s="231"/>
      <c r="AA610" s="231"/>
      <c r="AB610" s="231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</row>
    <row r="611" spans="1:16305" s="102" customFormat="1" x14ac:dyDescent="0.2">
      <c r="A611" s="143" t="s">
        <v>827</v>
      </c>
      <c r="B611" s="65">
        <v>912</v>
      </c>
      <c r="C611" s="64" t="s">
        <v>79</v>
      </c>
      <c r="D611" s="64" t="s">
        <v>50</v>
      </c>
      <c r="E611" s="64" t="s">
        <v>876</v>
      </c>
      <c r="F611" s="64" t="s">
        <v>126</v>
      </c>
      <c r="G611" s="93">
        <v>500</v>
      </c>
      <c r="H611" s="94">
        <v>500</v>
      </c>
      <c r="I611" s="231"/>
      <c r="J611" s="231"/>
      <c r="K611" s="231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1"/>
      <c r="Y611" s="231"/>
      <c r="Z611" s="231"/>
      <c r="AA611" s="231"/>
      <c r="AB611" s="231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</row>
    <row r="612" spans="1:16305" s="102" customFormat="1" ht="31.5" x14ac:dyDescent="0.2">
      <c r="A612" s="158" t="s">
        <v>411</v>
      </c>
      <c r="B612" s="65">
        <v>912</v>
      </c>
      <c r="C612" s="64" t="s">
        <v>79</v>
      </c>
      <c r="D612" s="64" t="s">
        <v>50</v>
      </c>
      <c r="E612" s="64" t="s">
        <v>876</v>
      </c>
      <c r="F612" s="68" t="s">
        <v>36</v>
      </c>
      <c r="G612" s="191">
        <f t="shared" ref="G612:H613" si="154">G613</f>
        <v>252591</v>
      </c>
      <c r="H612" s="192">
        <f t="shared" si="154"/>
        <v>277409</v>
      </c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1"/>
      <c r="Y612" s="231"/>
      <c r="Z612" s="231"/>
      <c r="AA612" s="231"/>
      <c r="AB612" s="231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</row>
    <row r="613" spans="1:16305" s="102" customFormat="1" x14ac:dyDescent="0.2">
      <c r="A613" s="159" t="s">
        <v>35</v>
      </c>
      <c r="B613" s="65">
        <v>912</v>
      </c>
      <c r="C613" s="64" t="s">
        <v>79</v>
      </c>
      <c r="D613" s="64" t="s">
        <v>50</v>
      </c>
      <c r="E613" s="64" t="s">
        <v>876</v>
      </c>
      <c r="F613" s="68" t="s">
        <v>162</v>
      </c>
      <c r="G613" s="191">
        <f t="shared" si="154"/>
        <v>252591</v>
      </c>
      <c r="H613" s="192">
        <f t="shared" si="154"/>
        <v>277409</v>
      </c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1"/>
      <c r="Y613" s="231"/>
      <c r="Z613" s="231"/>
      <c r="AA613" s="231"/>
      <c r="AB613" s="231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</row>
    <row r="614" spans="1:16305" s="102" customFormat="1" ht="31.5" x14ac:dyDescent="0.2">
      <c r="A614" s="159" t="s">
        <v>134</v>
      </c>
      <c r="B614" s="65">
        <v>912</v>
      </c>
      <c r="C614" s="64" t="s">
        <v>79</v>
      </c>
      <c r="D614" s="64" t="s">
        <v>50</v>
      </c>
      <c r="E614" s="64" t="s">
        <v>876</v>
      </c>
      <c r="F614" s="68" t="s">
        <v>135</v>
      </c>
      <c r="G614" s="93">
        <v>252591</v>
      </c>
      <c r="H614" s="94">
        <v>277409</v>
      </c>
      <c r="I614" s="231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1"/>
      <c r="Y614" s="231"/>
      <c r="Z614" s="231"/>
      <c r="AA614" s="231"/>
      <c r="AB614" s="231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</row>
    <row r="615" spans="1:16305" ht="47.25" x14ac:dyDescent="0.2">
      <c r="A615" s="156" t="s">
        <v>688</v>
      </c>
      <c r="B615" s="2">
        <v>912</v>
      </c>
      <c r="C615" s="15" t="s">
        <v>79</v>
      </c>
      <c r="D615" s="15" t="s">
        <v>50</v>
      </c>
      <c r="E615" s="80" t="s">
        <v>301</v>
      </c>
      <c r="F615" s="52"/>
      <c r="G615" s="194">
        <f t="shared" ref="G615:H615" si="155">G616</f>
        <v>1592</v>
      </c>
      <c r="H615" s="195">
        <f t="shared" si="155"/>
        <v>2744</v>
      </c>
      <c r="I615" s="210"/>
      <c r="J615" s="210"/>
      <c r="K615" s="210"/>
      <c r="L615" s="205"/>
      <c r="M615" s="206"/>
      <c r="N615" s="207"/>
      <c r="O615" s="207"/>
      <c r="P615" s="208"/>
      <c r="Q615" s="209"/>
      <c r="R615" s="210"/>
      <c r="S615" s="210"/>
      <c r="T615" s="210"/>
      <c r="U615" s="205"/>
      <c r="V615" s="206"/>
      <c r="W615" s="207"/>
      <c r="X615" s="207"/>
      <c r="Y615" s="208"/>
      <c r="Z615" s="209"/>
      <c r="AA615" s="210"/>
      <c r="AB615" s="210"/>
      <c r="AC615" s="210"/>
      <c r="AD615" s="205"/>
      <c r="AE615" s="206"/>
      <c r="AF615" s="207"/>
      <c r="AG615" s="207"/>
      <c r="AH615" s="208"/>
      <c r="AI615" s="209"/>
      <c r="AJ615" s="210"/>
      <c r="AK615" s="210"/>
      <c r="AL615" s="210"/>
      <c r="AM615" s="205"/>
      <c r="AN615" s="206"/>
      <c r="AO615" s="207"/>
      <c r="AP615" s="207"/>
      <c r="AQ615" s="208"/>
      <c r="AR615" s="209"/>
      <c r="AS615" s="210"/>
      <c r="AT615" s="210"/>
      <c r="AU615" s="219"/>
      <c r="AV615" s="107"/>
      <c r="AW615" s="2"/>
      <c r="AX615" s="15"/>
      <c r="AY615" s="15"/>
      <c r="AZ615" s="80"/>
      <c r="BA615" s="52"/>
      <c r="BB615" s="69"/>
      <c r="BC615" s="69"/>
      <c r="BD615" s="69"/>
      <c r="BE615" s="107"/>
      <c r="BF615" s="2"/>
      <c r="BG615" s="15"/>
      <c r="BH615" s="15"/>
      <c r="BI615" s="80"/>
      <c r="BJ615" s="52"/>
      <c r="BK615" s="69"/>
      <c r="BL615" s="69"/>
      <c r="BM615" s="69"/>
      <c r="BN615" s="107"/>
      <c r="BO615" s="2"/>
      <c r="BP615" s="15"/>
      <c r="BQ615" s="15"/>
      <c r="BR615" s="80"/>
      <c r="BS615" s="52"/>
      <c r="BT615" s="69"/>
      <c r="BU615" s="69"/>
      <c r="BV615" s="69"/>
      <c r="BW615" s="107"/>
      <c r="BX615" s="2"/>
      <c r="BY615" s="15"/>
      <c r="BZ615" s="15"/>
      <c r="CA615" s="80"/>
      <c r="CB615" s="52"/>
      <c r="CC615" s="69"/>
      <c r="CD615" s="69"/>
      <c r="CE615" s="69"/>
      <c r="CF615" s="107"/>
      <c r="CG615" s="2"/>
      <c r="CH615" s="15"/>
      <c r="CI615" s="15"/>
      <c r="CJ615" s="80"/>
      <c r="CK615" s="52"/>
      <c r="CL615" s="69"/>
      <c r="CM615" s="69"/>
      <c r="CN615" s="69"/>
      <c r="CO615" s="107"/>
      <c r="CP615" s="2"/>
      <c r="CQ615" s="15"/>
      <c r="CR615" s="15"/>
      <c r="CS615" s="80"/>
      <c r="CT615" s="52"/>
      <c r="CU615" s="69"/>
      <c r="CV615" s="69"/>
      <c r="CW615" s="69"/>
      <c r="CX615" s="107"/>
      <c r="CY615" s="2"/>
      <c r="CZ615" s="15"/>
      <c r="DA615" s="15"/>
      <c r="DB615" s="80"/>
      <c r="DC615" s="52"/>
      <c r="DD615" s="69"/>
      <c r="DE615" s="69"/>
      <c r="DF615" s="69"/>
      <c r="DG615" s="107"/>
      <c r="DH615" s="2"/>
      <c r="DI615" s="15"/>
      <c r="DJ615" s="15"/>
      <c r="DK615" s="80"/>
      <c r="DL615" s="52"/>
      <c r="DM615" s="69"/>
      <c r="DN615" s="69"/>
      <c r="DO615" s="69"/>
      <c r="DP615" s="107"/>
      <c r="DQ615" s="2"/>
      <c r="DR615" s="15"/>
      <c r="DS615" s="15"/>
      <c r="DT615" s="80"/>
      <c r="DU615" s="52"/>
      <c r="DV615" s="69"/>
      <c r="DW615" s="69"/>
      <c r="DX615" s="69"/>
      <c r="DY615" s="107"/>
      <c r="DZ615" s="2"/>
      <c r="EA615" s="15"/>
      <c r="EB615" s="15"/>
      <c r="EC615" s="80"/>
      <c r="ED615" s="52"/>
      <c r="EE615" s="69"/>
      <c r="EF615" s="69"/>
      <c r="EG615" s="69"/>
      <c r="EH615" s="107"/>
      <c r="EI615" s="2"/>
      <c r="EJ615" s="15"/>
      <c r="EK615" s="15"/>
      <c r="EL615" s="80"/>
      <c r="EM615" s="52"/>
      <c r="EN615" s="69"/>
      <c r="EO615" s="69"/>
      <c r="EP615" s="69"/>
      <c r="EQ615" s="107"/>
      <c r="ER615" s="2"/>
      <c r="ES615" s="15"/>
      <c r="ET615" s="15"/>
      <c r="EU615" s="80"/>
      <c r="EV615" s="52"/>
      <c r="EW615" s="69"/>
      <c r="EX615" s="69"/>
      <c r="EY615" s="69"/>
      <c r="EZ615" s="107"/>
      <c r="FA615" s="2"/>
      <c r="FB615" s="15"/>
      <c r="FC615" s="15"/>
      <c r="FD615" s="80"/>
      <c r="FE615" s="52"/>
      <c r="FF615" s="69"/>
      <c r="FG615" s="69"/>
      <c r="FH615" s="69"/>
      <c r="FI615" s="107"/>
      <c r="FJ615" s="2"/>
      <c r="FK615" s="15"/>
      <c r="FL615" s="15"/>
      <c r="FM615" s="80"/>
      <c r="FN615" s="52"/>
      <c r="FO615" s="69"/>
      <c r="FP615" s="69"/>
      <c r="FQ615" s="69"/>
      <c r="FR615" s="107"/>
      <c r="FS615" s="2"/>
      <c r="FT615" s="15"/>
      <c r="FU615" s="15"/>
      <c r="FV615" s="80"/>
      <c r="FW615" s="52"/>
      <c r="FX615" s="69"/>
      <c r="FY615" s="69"/>
      <c r="FZ615" s="69"/>
      <c r="GA615" s="107"/>
      <c r="GB615" s="2"/>
      <c r="GC615" s="15"/>
      <c r="GD615" s="15"/>
      <c r="GE615" s="80"/>
      <c r="GF615" s="52"/>
      <c r="GG615" s="69"/>
      <c r="GH615" s="69"/>
      <c r="GI615" s="69"/>
      <c r="GJ615" s="107"/>
      <c r="GK615" s="2"/>
      <c r="GL615" s="15"/>
      <c r="GM615" s="15"/>
      <c r="GN615" s="80"/>
      <c r="GO615" s="52"/>
      <c r="GP615" s="69"/>
      <c r="GQ615" s="69"/>
      <c r="GR615" s="69"/>
      <c r="GS615" s="107"/>
      <c r="GT615" s="2"/>
      <c r="GU615" s="15"/>
      <c r="GV615" s="15"/>
      <c r="GW615" s="80"/>
      <c r="GX615" s="52"/>
      <c r="GY615" s="69"/>
      <c r="GZ615" s="69"/>
      <c r="HA615" s="69"/>
      <c r="HB615" s="107"/>
      <c r="HC615" s="2"/>
      <c r="HD615" s="15"/>
      <c r="HE615" s="15"/>
      <c r="HF615" s="80"/>
      <c r="HG615" s="52"/>
      <c r="HH615" s="69"/>
      <c r="HI615" s="69"/>
      <c r="HJ615" s="69"/>
      <c r="HK615" s="107"/>
      <c r="HL615" s="2"/>
      <c r="HM615" s="15"/>
      <c r="HN615" s="15"/>
      <c r="HO615" s="80"/>
      <c r="HP615" s="52"/>
      <c r="HQ615" s="69"/>
      <c r="HR615" s="69"/>
      <c r="HS615" s="69"/>
      <c r="HT615" s="107"/>
      <c r="HU615" s="2"/>
      <c r="HV615" s="15"/>
      <c r="HW615" s="15"/>
      <c r="HX615" s="80"/>
      <c r="HY615" s="52"/>
      <c r="HZ615" s="69"/>
      <c r="IA615" s="69"/>
      <c r="IB615" s="69"/>
      <c r="IC615" s="107"/>
      <c r="ID615" s="2"/>
      <c r="IE615" s="15"/>
      <c r="IF615" s="15"/>
      <c r="IG615" s="80"/>
      <c r="IH615" s="52"/>
      <c r="II615" s="69"/>
      <c r="IJ615" s="69"/>
      <c r="IK615" s="69"/>
      <c r="IL615" s="107"/>
      <c r="IM615" s="2"/>
      <c r="IN615" s="15"/>
      <c r="IO615" s="15"/>
      <c r="IP615" s="80"/>
      <c r="IQ615" s="52"/>
      <c r="IR615" s="69"/>
      <c r="IS615" s="69"/>
      <c r="IT615" s="69"/>
      <c r="IU615" s="107"/>
      <c r="IV615" s="2"/>
      <c r="IW615" s="15"/>
      <c r="IX615" s="15"/>
      <c r="IY615" s="80"/>
      <c r="IZ615" s="52"/>
      <c r="JA615" s="69"/>
      <c r="JB615" s="69"/>
      <c r="JC615" s="69"/>
      <c r="JD615" s="107"/>
      <c r="JE615" s="2"/>
      <c r="JF615" s="15"/>
      <c r="JG615" s="15"/>
      <c r="JH615" s="80"/>
      <c r="JI615" s="52"/>
      <c r="JJ615" s="69"/>
      <c r="JK615" s="69"/>
      <c r="JL615" s="69"/>
      <c r="JM615" s="107"/>
      <c r="JN615" s="2"/>
      <c r="JO615" s="15"/>
      <c r="JP615" s="15"/>
      <c r="JQ615" s="80"/>
      <c r="JR615" s="52"/>
      <c r="JS615" s="69"/>
      <c r="JT615" s="69"/>
      <c r="JU615" s="69"/>
      <c r="JV615" s="107"/>
      <c r="JW615" s="2"/>
      <c r="JX615" s="15"/>
      <c r="JY615" s="15"/>
      <c r="JZ615" s="80"/>
      <c r="KA615" s="52"/>
      <c r="KB615" s="69"/>
      <c r="KC615" s="69"/>
      <c r="KD615" s="69"/>
      <c r="KE615" s="107"/>
      <c r="KF615" s="2"/>
      <c r="KG615" s="15"/>
      <c r="KH615" s="15"/>
      <c r="KI615" s="80"/>
      <c r="KJ615" s="52"/>
      <c r="KK615" s="69"/>
      <c r="KL615" s="69"/>
      <c r="KM615" s="69"/>
      <c r="KN615" s="107"/>
      <c r="KO615" s="2"/>
      <c r="KP615" s="15"/>
      <c r="KQ615" s="15"/>
      <c r="KR615" s="80"/>
      <c r="KS615" s="52"/>
      <c r="KT615" s="69"/>
      <c r="KU615" s="69"/>
      <c r="KV615" s="69"/>
      <c r="KW615" s="107"/>
      <c r="KX615" s="2"/>
      <c r="KY615" s="15"/>
      <c r="KZ615" s="15"/>
      <c r="LA615" s="80"/>
      <c r="LB615" s="52"/>
      <c r="LC615" s="69"/>
      <c r="LD615" s="69"/>
      <c r="LE615" s="69"/>
      <c r="LF615" s="107"/>
      <c r="LG615" s="2"/>
      <c r="LH615" s="15"/>
      <c r="LI615" s="15"/>
      <c r="LJ615" s="80"/>
      <c r="LK615" s="52"/>
      <c r="LL615" s="69"/>
      <c r="LM615" s="69"/>
      <c r="LN615" s="69"/>
      <c r="LO615" s="107"/>
      <c r="LP615" s="2"/>
      <c r="LQ615" s="15"/>
      <c r="LR615" s="15"/>
      <c r="LS615" s="80"/>
      <c r="LT615" s="52"/>
      <c r="LU615" s="69"/>
      <c r="LV615" s="69"/>
      <c r="LW615" s="69"/>
      <c r="LX615" s="107"/>
      <c r="LY615" s="2"/>
      <c r="LZ615" s="15"/>
      <c r="MA615" s="15"/>
      <c r="MB615" s="80"/>
      <c r="MC615" s="52"/>
      <c r="MD615" s="69"/>
      <c r="ME615" s="69"/>
      <c r="MF615" s="69"/>
      <c r="MG615" s="107"/>
      <c r="MH615" s="2"/>
      <c r="MI615" s="15"/>
      <c r="MJ615" s="15"/>
      <c r="MK615" s="80"/>
      <c r="ML615" s="52"/>
      <c r="MM615" s="69"/>
      <c r="MN615" s="69"/>
      <c r="MO615" s="69"/>
      <c r="MP615" s="107"/>
      <c r="MQ615" s="2"/>
      <c r="MR615" s="15"/>
      <c r="MS615" s="15"/>
      <c r="MT615" s="80"/>
      <c r="MU615" s="52"/>
      <c r="MV615" s="69"/>
      <c r="MW615" s="69"/>
      <c r="MX615" s="69"/>
      <c r="MY615" s="107"/>
      <c r="MZ615" s="2"/>
      <c r="NA615" s="15"/>
      <c r="NB615" s="15"/>
      <c r="NC615" s="80"/>
      <c r="ND615" s="52"/>
      <c r="NE615" s="69"/>
      <c r="NF615" s="69"/>
      <c r="NG615" s="69"/>
      <c r="NH615" s="107"/>
      <c r="NI615" s="2"/>
      <c r="NJ615" s="15"/>
      <c r="NK615" s="15"/>
      <c r="NL615" s="80"/>
      <c r="NM615" s="52"/>
      <c r="NN615" s="69"/>
      <c r="NO615" s="69"/>
      <c r="NP615" s="69"/>
      <c r="NQ615" s="107"/>
      <c r="NR615" s="2"/>
      <c r="NS615" s="15"/>
      <c r="NT615" s="15"/>
      <c r="NU615" s="80"/>
      <c r="NV615" s="52"/>
      <c r="NW615" s="69"/>
      <c r="NX615" s="69"/>
      <c r="NY615" s="69"/>
      <c r="NZ615" s="107"/>
      <c r="OA615" s="2"/>
      <c r="OB615" s="15"/>
      <c r="OC615" s="15"/>
      <c r="OD615" s="80"/>
      <c r="OE615" s="52"/>
      <c r="OF615" s="69"/>
      <c r="OG615" s="69"/>
      <c r="OH615" s="69"/>
      <c r="OI615" s="107"/>
      <c r="OJ615" s="2"/>
      <c r="OK615" s="15"/>
      <c r="OL615" s="15"/>
      <c r="OM615" s="80"/>
      <c r="ON615" s="52"/>
      <c r="OO615" s="69"/>
      <c r="OP615" s="69"/>
      <c r="OQ615" s="69"/>
      <c r="OR615" s="107"/>
      <c r="OS615" s="2"/>
      <c r="OT615" s="15"/>
      <c r="OU615" s="15"/>
      <c r="OV615" s="80"/>
      <c r="OW615" s="52"/>
      <c r="OX615" s="69"/>
      <c r="OY615" s="69"/>
      <c r="OZ615" s="69"/>
      <c r="PA615" s="107"/>
      <c r="PB615" s="2"/>
      <c r="PC615" s="15"/>
      <c r="PD615" s="15"/>
      <c r="PE615" s="80"/>
      <c r="PF615" s="52"/>
      <c r="PG615" s="69"/>
      <c r="PH615" s="69"/>
      <c r="PI615" s="69"/>
      <c r="PJ615" s="107"/>
      <c r="PK615" s="2"/>
      <c r="PL615" s="15"/>
      <c r="PM615" s="15"/>
      <c r="PN615" s="80"/>
      <c r="PO615" s="52"/>
      <c r="PP615" s="69"/>
      <c r="PQ615" s="69"/>
      <c r="PR615" s="69"/>
      <c r="PS615" s="107"/>
      <c r="PT615" s="2"/>
      <c r="PU615" s="15"/>
      <c r="PV615" s="15"/>
      <c r="PW615" s="80"/>
      <c r="PX615" s="52"/>
      <c r="PY615" s="69"/>
      <c r="PZ615" s="69"/>
      <c r="QA615" s="69"/>
      <c r="QB615" s="107"/>
      <c r="QC615" s="2"/>
      <c r="QD615" s="15"/>
      <c r="QE615" s="15"/>
      <c r="QF615" s="80"/>
      <c r="QG615" s="52"/>
      <c r="QH615" s="69"/>
      <c r="QI615" s="69"/>
      <c r="QJ615" s="69"/>
      <c r="QK615" s="107"/>
      <c r="QL615" s="2"/>
      <c r="QM615" s="15"/>
      <c r="QN615" s="15"/>
      <c r="QO615" s="80"/>
      <c r="QP615" s="52"/>
      <c r="QQ615" s="69"/>
      <c r="QR615" s="69"/>
      <c r="QS615" s="69"/>
      <c r="QT615" s="107"/>
      <c r="QU615" s="2"/>
      <c r="QV615" s="15"/>
      <c r="QW615" s="15"/>
      <c r="QX615" s="80"/>
      <c r="QY615" s="52"/>
      <c r="QZ615" s="69"/>
      <c r="RA615" s="69"/>
      <c r="RB615" s="69"/>
      <c r="RC615" s="107"/>
      <c r="RD615" s="2"/>
      <c r="RE615" s="15"/>
      <c r="RF615" s="15"/>
      <c r="RG615" s="80"/>
      <c r="RH615" s="52"/>
      <c r="RI615" s="69"/>
      <c r="RJ615" s="69"/>
      <c r="RK615" s="69"/>
      <c r="RL615" s="107"/>
      <c r="RM615" s="2"/>
      <c r="RN615" s="15"/>
      <c r="RO615" s="15"/>
      <c r="RP615" s="80"/>
      <c r="RQ615" s="52"/>
      <c r="RR615" s="69"/>
      <c r="RS615" s="69"/>
      <c r="RT615" s="69"/>
      <c r="RU615" s="107"/>
      <c r="RV615" s="2"/>
      <c r="RW615" s="15"/>
      <c r="RX615" s="15"/>
      <c r="RY615" s="80"/>
      <c r="RZ615" s="52"/>
      <c r="SA615" s="69"/>
      <c r="SB615" s="69"/>
      <c r="SC615" s="69"/>
      <c r="SD615" s="107"/>
      <c r="SE615" s="2"/>
      <c r="SF615" s="15"/>
      <c r="SG615" s="15"/>
      <c r="SH615" s="80"/>
      <c r="SI615" s="52"/>
      <c r="SJ615" s="69"/>
      <c r="SK615" s="69"/>
      <c r="SL615" s="69"/>
      <c r="SM615" s="107"/>
      <c r="SN615" s="2"/>
      <c r="SO615" s="15"/>
      <c r="SP615" s="15"/>
      <c r="SQ615" s="80"/>
      <c r="SR615" s="52"/>
      <c r="SS615" s="69"/>
      <c r="ST615" s="69"/>
      <c r="SU615" s="69"/>
      <c r="SV615" s="107"/>
      <c r="SW615" s="2"/>
      <c r="SX615" s="15"/>
      <c r="SY615" s="15"/>
      <c r="SZ615" s="80"/>
      <c r="TA615" s="52"/>
      <c r="TB615" s="69"/>
      <c r="TC615" s="69"/>
      <c r="TD615" s="69"/>
      <c r="TE615" s="107"/>
      <c r="TF615" s="2"/>
      <c r="TG615" s="15"/>
      <c r="TH615" s="15"/>
      <c r="TI615" s="80"/>
      <c r="TJ615" s="52"/>
      <c r="TK615" s="69"/>
      <c r="TL615" s="69"/>
      <c r="TM615" s="69"/>
      <c r="TN615" s="107"/>
      <c r="TO615" s="2"/>
      <c r="TP615" s="15"/>
      <c r="TQ615" s="15"/>
      <c r="TR615" s="80"/>
      <c r="TS615" s="52"/>
      <c r="TT615" s="69"/>
      <c r="TU615" s="69"/>
      <c r="TV615" s="69"/>
      <c r="TW615" s="107"/>
      <c r="TX615" s="2"/>
      <c r="TY615" s="15"/>
      <c r="TZ615" s="15"/>
      <c r="UA615" s="80"/>
      <c r="UB615" s="52"/>
      <c r="UC615" s="69"/>
      <c r="UD615" s="69"/>
      <c r="UE615" s="69"/>
      <c r="UF615" s="107"/>
      <c r="UG615" s="2"/>
      <c r="UH615" s="15"/>
      <c r="UI615" s="15"/>
      <c r="UJ615" s="80"/>
      <c r="UK615" s="52"/>
      <c r="UL615" s="69"/>
      <c r="UM615" s="69"/>
      <c r="UN615" s="69"/>
      <c r="UO615" s="107"/>
      <c r="UP615" s="2"/>
      <c r="UQ615" s="15"/>
      <c r="UR615" s="15"/>
      <c r="US615" s="80"/>
      <c r="UT615" s="52"/>
      <c r="UU615" s="69"/>
      <c r="UV615" s="69"/>
      <c r="UW615" s="69"/>
      <c r="UX615" s="107"/>
      <c r="UY615" s="2"/>
      <c r="UZ615" s="15"/>
      <c r="VA615" s="15"/>
      <c r="VB615" s="80"/>
      <c r="VC615" s="52"/>
      <c r="VD615" s="69"/>
      <c r="VE615" s="69"/>
      <c r="VF615" s="69"/>
      <c r="VG615" s="107"/>
      <c r="VH615" s="2"/>
      <c r="VI615" s="15"/>
      <c r="VJ615" s="15"/>
      <c r="VK615" s="80"/>
      <c r="VL615" s="52"/>
      <c r="VM615" s="69"/>
      <c r="VN615" s="69"/>
      <c r="VO615" s="69"/>
      <c r="VP615" s="107"/>
      <c r="VQ615" s="2"/>
      <c r="VR615" s="15"/>
      <c r="VS615" s="15"/>
      <c r="VT615" s="80"/>
      <c r="VU615" s="52"/>
      <c r="VV615" s="69"/>
      <c r="VW615" s="69"/>
      <c r="VX615" s="69"/>
      <c r="VY615" s="107"/>
      <c r="VZ615" s="2"/>
      <c r="WA615" s="15"/>
      <c r="WB615" s="15"/>
      <c r="WC615" s="80"/>
      <c r="WD615" s="52"/>
      <c r="WE615" s="69"/>
      <c r="WF615" s="69"/>
      <c r="WG615" s="69"/>
      <c r="WH615" s="107"/>
      <c r="WI615" s="2"/>
      <c r="WJ615" s="15"/>
      <c r="WK615" s="15"/>
      <c r="WL615" s="80"/>
      <c r="WM615" s="52"/>
      <c r="WN615" s="69"/>
      <c r="WO615" s="69"/>
      <c r="WP615" s="69"/>
      <c r="WQ615" s="107"/>
      <c r="WR615" s="2"/>
      <c r="WS615" s="15"/>
      <c r="WT615" s="15"/>
      <c r="WU615" s="80"/>
      <c r="WV615" s="52"/>
      <c r="WW615" s="69"/>
      <c r="WX615" s="69"/>
      <c r="WY615" s="69"/>
      <c r="WZ615" s="107"/>
      <c r="XA615" s="2"/>
      <c r="XB615" s="15"/>
      <c r="XC615" s="15"/>
      <c r="XD615" s="80"/>
      <c r="XE615" s="52"/>
      <c r="XF615" s="69"/>
      <c r="XG615" s="69"/>
      <c r="XH615" s="69"/>
      <c r="XI615" s="107"/>
      <c r="XJ615" s="2"/>
      <c r="XK615" s="15"/>
      <c r="XL615" s="15"/>
      <c r="XM615" s="80"/>
      <c r="XN615" s="52"/>
      <c r="XO615" s="69"/>
      <c r="XP615" s="69"/>
      <c r="XQ615" s="69"/>
      <c r="XR615" s="107"/>
      <c r="XS615" s="2"/>
      <c r="XT615" s="15"/>
      <c r="XU615" s="15"/>
      <c r="XV615" s="80"/>
      <c r="XW615" s="52"/>
      <c r="XX615" s="69"/>
      <c r="XY615" s="69"/>
      <c r="XZ615" s="69"/>
      <c r="YA615" s="107"/>
      <c r="YB615" s="2"/>
      <c r="YC615" s="15"/>
      <c r="YD615" s="15"/>
      <c r="YE615" s="80"/>
      <c r="YF615" s="52"/>
      <c r="YG615" s="69"/>
      <c r="YH615" s="69"/>
      <c r="YI615" s="69"/>
      <c r="YJ615" s="107"/>
      <c r="YK615" s="2"/>
      <c r="YL615" s="15"/>
      <c r="YM615" s="15"/>
      <c r="YN615" s="80"/>
      <c r="YO615" s="52"/>
      <c r="YP615" s="69"/>
      <c r="YQ615" s="69"/>
      <c r="YR615" s="69"/>
      <c r="YS615" s="107"/>
      <c r="YT615" s="2"/>
      <c r="YU615" s="15"/>
      <c r="YV615" s="15"/>
      <c r="YW615" s="80"/>
      <c r="YX615" s="52"/>
      <c r="YY615" s="69"/>
      <c r="YZ615" s="69"/>
      <c r="ZA615" s="69"/>
      <c r="ZB615" s="107"/>
      <c r="ZC615" s="2"/>
      <c r="ZD615" s="15"/>
      <c r="ZE615" s="15"/>
      <c r="ZF615" s="80"/>
      <c r="ZG615" s="52"/>
      <c r="ZH615" s="69"/>
      <c r="ZI615" s="69"/>
      <c r="ZJ615" s="69"/>
      <c r="ZK615" s="107"/>
      <c r="ZL615" s="2"/>
      <c r="ZM615" s="15"/>
      <c r="ZN615" s="15"/>
      <c r="ZO615" s="80"/>
      <c r="ZP615" s="52"/>
      <c r="ZQ615" s="69"/>
      <c r="ZR615" s="69"/>
      <c r="ZS615" s="69"/>
      <c r="ZT615" s="107"/>
      <c r="ZU615" s="2"/>
      <c r="ZV615" s="15"/>
      <c r="ZW615" s="15"/>
      <c r="ZX615" s="80"/>
      <c r="ZY615" s="52"/>
      <c r="ZZ615" s="69"/>
      <c r="AAA615" s="69"/>
      <c r="AAB615" s="69"/>
      <c r="AAC615" s="107"/>
      <c r="AAD615" s="2"/>
      <c r="AAE615" s="15"/>
      <c r="AAF615" s="15"/>
      <c r="AAG615" s="80"/>
      <c r="AAH615" s="52"/>
      <c r="AAI615" s="69"/>
      <c r="AAJ615" s="69"/>
      <c r="AAK615" s="69"/>
      <c r="AAL615" s="107"/>
      <c r="AAM615" s="2"/>
      <c r="AAN615" s="15"/>
      <c r="AAO615" s="15"/>
      <c r="AAP615" s="80"/>
      <c r="AAQ615" s="52"/>
      <c r="AAR615" s="69"/>
      <c r="AAS615" s="69"/>
      <c r="AAT615" s="69"/>
      <c r="AAU615" s="107"/>
      <c r="AAV615" s="2"/>
      <c r="AAW615" s="15"/>
      <c r="AAX615" s="15"/>
      <c r="AAY615" s="80"/>
      <c r="AAZ615" s="52"/>
      <c r="ABA615" s="69"/>
      <c r="ABB615" s="69"/>
      <c r="ABC615" s="69"/>
      <c r="ABD615" s="107"/>
      <c r="ABE615" s="2"/>
      <c r="ABF615" s="15"/>
      <c r="ABG615" s="15"/>
      <c r="ABH615" s="80"/>
      <c r="ABI615" s="52"/>
      <c r="ABJ615" s="69"/>
      <c r="ABK615" s="69"/>
      <c r="ABL615" s="69"/>
      <c r="ABM615" s="107"/>
      <c r="ABN615" s="2"/>
      <c r="ABO615" s="15"/>
      <c r="ABP615" s="15"/>
      <c r="ABQ615" s="80"/>
      <c r="ABR615" s="52"/>
      <c r="ABS615" s="69"/>
      <c r="ABT615" s="69"/>
      <c r="ABU615" s="69"/>
      <c r="ABV615" s="107"/>
      <c r="ABW615" s="2"/>
      <c r="ABX615" s="15"/>
      <c r="ABY615" s="15"/>
      <c r="ABZ615" s="80"/>
      <c r="ACA615" s="52"/>
      <c r="ACB615" s="69"/>
      <c r="ACC615" s="69"/>
      <c r="ACD615" s="69"/>
      <c r="ACE615" s="107"/>
      <c r="ACF615" s="2"/>
      <c r="ACG615" s="15"/>
      <c r="ACH615" s="15"/>
      <c r="ACI615" s="80"/>
      <c r="ACJ615" s="52"/>
      <c r="ACK615" s="69"/>
      <c r="ACL615" s="69"/>
      <c r="ACM615" s="69"/>
      <c r="ACN615" s="107"/>
      <c r="ACO615" s="2"/>
      <c r="ACP615" s="15"/>
      <c r="ACQ615" s="15"/>
      <c r="ACR615" s="80"/>
      <c r="ACS615" s="52"/>
      <c r="ACT615" s="69"/>
      <c r="ACU615" s="69"/>
      <c r="ACV615" s="69"/>
      <c r="ACW615" s="107"/>
      <c r="ACX615" s="2"/>
      <c r="ACY615" s="15"/>
      <c r="ACZ615" s="15"/>
      <c r="ADA615" s="80"/>
      <c r="ADB615" s="52"/>
      <c r="ADC615" s="69"/>
      <c r="ADD615" s="69"/>
      <c r="ADE615" s="69"/>
      <c r="ADF615" s="107"/>
      <c r="ADG615" s="2"/>
      <c r="ADH615" s="15"/>
      <c r="ADI615" s="15"/>
      <c r="ADJ615" s="80"/>
      <c r="ADK615" s="52"/>
      <c r="ADL615" s="69"/>
      <c r="ADM615" s="69"/>
      <c r="ADN615" s="69"/>
      <c r="ADO615" s="107"/>
      <c r="ADP615" s="2"/>
      <c r="ADQ615" s="15"/>
      <c r="ADR615" s="15"/>
      <c r="ADS615" s="80"/>
      <c r="ADT615" s="52"/>
      <c r="ADU615" s="69"/>
      <c r="ADV615" s="69"/>
      <c r="ADW615" s="69"/>
      <c r="ADX615" s="107"/>
      <c r="ADY615" s="2"/>
      <c r="ADZ615" s="15"/>
      <c r="AEA615" s="15"/>
      <c r="AEB615" s="80"/>
      <c r="AEC615" s="52"/>
      <c r="AED615" s="69"/>
      <c r="AEE615" s="69"/>
      <c r="AEF615" s="69"/>
      <c r="AEG615" s="107"/>
      <c r="AEH615" s="2"/>
      <c r="AEI615" s="15"/>
      <c r="AEJ615" s="15"/>
      <c r="AEK615" s="80"/>
      <c r="AEL615" s="52"/>
      <c r="AEM615" s="69"/>
      <c r="AEN615" s="69"/>
      <c r="AEO615" s="69"/>
      <c r="AEP615" s="107"/>
      <c r="AEQ615" s="2"/>
      <c r="AER615" s="15"/>
      <c r="AES615" s="15"/>
      <c r="AET615" s="80"/>
      <c r="AEU615" s="52"/>
      <c r="AEV615" s="69"/>
      <c r="AEW615" s="69"/>
      <c r="AEX615" s="69"/>
      <c r="AEY615" s="107"/>
      <c r="AEZ615" s="2"/>
      <c r="AFA615" s="15"/>
      <c r="AFB615" s="15"/>
      <c r="AFC615" s="80"/>
      <c r="AFD615" s="52"/>
      <c r="AFE615" s="69"/>
      <c r="AFF615" s="69"/>
      <c r="AFG615" s="69"/>
      <c r="AFH615" s="107"/>
      <c r="AFI615" s="2"/>
      <c r="AFJ615" s="15"/>
      <c r="AFK615" s="15"/>
      <c r="AFL615" s="80"/>
      <c r="AFM615" s="52"/>
      <c r="AFN615" s="69"/>
      <c r="AFO615" s="69"/>
      <c r="AFP615" s="69"/>
      <c r="AFQ615" s="107"/>
      <c r="AFR615" s="2"/>
      <c r="AFS615" s="15"/>
      <c r="AFT615" s="15"/>
      <c r="AFU615" s="80"/>
      <c r="AFV615" s="52"/>
      <c r="AFW615" s="69"/>
      <c r="AFX615" s="69"/>
      <c r="AFY615" s="69"/>
      <c r="AFZ615" s="107"/>
      <c r="AGA615" s="2"/>
      <c r="AGB615" s="15"/>
      <c r="AGC615" s="15"/>
      <c r="AGD615" s="80"/>
      <c r="AGE615" s="52"/>
      <c r="AGF615" s="69"/>
      <c r="AGG615" s="69"/>
      <c r="AGH615" s="69"/>
      <c r="AGI615" s="107"/>
      <c r="AGJ615" s="2"/>
      <c r="AGK615" s="15"/>
      <c r="AGL615" s="15"/>
      <c r="AGM615" s="80"/>
      <c r="AGN615" s="52"/>
      <c r="AGO615" s="69"/>
      <c r="AGP615" s="69"/>
      <c r="AGQ615" s="69"/>
      <c r="AGR615" s="107"/>
      <c r="AGS615" s="2"/>
      <c r="AGT615" s="15"/>
      <c r="AGU615" s="15"/>
      <c r="AGV615" s="80"/>
      <c r="AGW615" s="52"/>
      <c r="AGX615" s="69"/>
      <c r="AGY615" s="69"/>
      <c r="AGZ615" s="69"/>
      <c r="AHA615" s="107"/>
      <c r="AHB615" s="2"/>
      <c r="AHC615" s="15"/>
      <c r="AHD615" s="15"/>
      <c r="AHE615" s="80"/>
      <c r="AHF615" s="52"/>
      <c r="AHG615" s="69"/>
      <c r="AHH615" s="69"/>
      <c r="AHI615" s="69"/>
      <c r="AHJ615" s="107"/>
      <c r="AHK615" s="2"/>
      <c r="AHL615" s="15"/>
      <c r="AHM615" s="15"/>
      <c r="AHN615" s="80"/>
      <c r="AHO615" s="52"/>
      <c r="AHP615" s="69"/>
      <c r="AHQ615" s="69"/>
      <c r="AHR615" s="69"/>
      <c r="AHS615" s="107"/>
      <c r="AHT615" s="2"/>
      <c r="AHU615" s="15"/>
      <c r="AHV615" s="15"/>
      <c r="AHW615" s="80"/>
      <c r="AHX615" s="52"/>
      <c r="AHY615" s="69"/>
      <c r="AHZ615" s="69"/>
      <c r="AIA615" s="69"/>
      <c r="AIB615" s="107"/>
      <c r="AIC615" s="2"/>
      <c r="AID615" s="15"/>
      <c r="AIE615" s="15"/>
      <c r="AIF615" s="80"/>
      <c r="AIG615" s="52"/>
      <c r="AIH615" s="69"/>
      <c r="AII615" s="69"/>
      <c r="AIJ615" s="69"/>
      <c r="AIK615" s="107"/>
      <c r="AIL615" s="2"/>
      <c r="AIM615" s="15"/>
      <c r="AIN615" s="15"/>
      <c r="AIO615" s="80"/>
      <c r="AIP615" s="52"/>
      <c r="AIQ615" s="69"/>
      <c r="AIR615" s="69"/>
      <c r="AIS615" s="69"/>
      <c r="AIT615" s="107"/>
      <c r="AIU615" s="2"/>
      <c r="AIV615" s="15"/>
      <c r="AIW615" s="15"/>
      <c r="AIX615" s="80"/>
      <c r="AIY615" s="52"/>
      <c r="AIZ615" s="69"/>
      <c r="AJA615" s="69"/>
      <c r="AJB615" s="69"/>
      <c r="AJC615" s="107"/>
      <c r="AJD615" s="2"/>
      <c r="AJE615" s="15"/>
      <c r="AJF615" s="15"/>
      <c r="AJG615" s="80"/>
      <c r="AJH615" s="52"/>
      <c r="AJI615" s="69"/>
      <c r="AJJ615" s="69"/>
      <c r="AJK615" s="69"/>
      <c r="AJL615" s="107"/>
      <c r="AJM615" s="2"/>
      <c r="AJN615" s="15"/>
      <c r="AJO615" s="15"/>
      <c r="AJP615" s="80"/>
      <c r="AJQ615" s="52"/>
      <c r="AJR615" s="69"/>
      <c r="AJS615" s="69"/>
      <c r="AJT615" s="69"/>
      <c r="AJU615" s="107"/>
      <c r="AJV615" s="2"/>
      <c r="AJW615" s="15"/>
      <c r="AJX615" s="15"/>
      <c r="AJY615" s="80"/>
      <c r="AJZ615" s="52"/>
      <c r="AKA615" s="69"/>
      <c r="AKB615" s="69"/>
      <c r="AKC615" s="69"/>
      <c r="AKD615" s="107"/>
      <c r="AKE615" s="2"/>
      <c r="AKF615" s="15"/>
      <c r="AKG615" s="15"/>
      <c r="AKH615" s="80"/>
      <c r="AKI615" s="52"/>
      <c r="AKJ615" s="69"/>
      <c r="AKK615" s="69"/>
      <c r="AKL615" s="69"/>
      <c r="AKM615" s="107"/>
      <c r="AKN615" s="2"/>
      <c r="AKO615" s="15"/>
      <c r="AKP615" s="15"/>
      <c r="AKQ615" s="80"/>
      <c r="AKR615" s="52"/>
      <c r="AKS615" s="69"/>
      <c r="AKT615" s="69"/>
      <c r="AKU615" s="69"/>
      <c r="AKV615" s="107"/>
      <c r="AKW615" s="2"/>
      <c r="AKX615" s="15"/>
      <c r="AKY615" s="15"/>
      <c r="AKZ615" s="80"/>
      <c r="ALA615" s="52"/>
      <c r="ALB615" s="69"/>
      <c r="ALC615" s="69"/>
      <c r="ALD615" s="69"/>
      <c r="ALE615" s="107"/>
      <c r="ALF615" s="2"/>
      <c r="ALG615" s="15"/>
      <c r="ALH615" s="15"/>
      <c r="ALI615" s="80"/>
      <c r="ALJ615" s="52"/>
      <c r="ALK615" s="69"/>
      <c r="ALL615" s="69"/>
      <c r="ALM615" s="69"/>
      <c r="ALN615" s="107"/>
      <c r="ALO615" s="2"/>
      <c r="ALP615" s="15"/>
      <c r="ALQ615" s="15"/>
      <c r="ALR615" s="80"/>
      <c r="ALS615" s="52"/>
      <c r="ALT615" s="69"/>
      <c r="ALU615" s="69"/>
      <c r="ALV615" s="69"/>
      <c r="ALW615" s="107"/>
      <c r="ALX615" s="2"/>
      <c r="ALY615" s="15"/>
      <c r="ALZ615" s="15"/>
      <c r="AMA615" s="80"/>
      <c r="AMB615" s="52"/>
      <c r="AMC615" s="69"/>
      <c r="AMD615" s="69"/>
      <c r="AME615" s="69"/>
      <c r="AMF615" s="107"/>
      <c r="AMG615" s="2"/>
      <c r="AMH615" s="15"/>
      <c r="AMI615" s="15"/>
      <c r="AMJ615" s="80"/>
      <c r="AMK615" s="52"/>
      <c r="AML615" s="69"/>
      <c r="AMM615" s="69"/>
      <c r="AMN615" s="69"/>
      <c r="AMO615" s="107"/>
      <c r="AMP615" s="2"/>
      <c r="AMQ615" s="15"/>
      <c r="AMR615" s="15"/>
      <c r="AMS615" s="80"/>
      <c r="AMT615" s="52"/>
      <c r="AMU615" s="69"/>
      <c r="AMV615" s="69"/>
      <c r="AMW615" s="69"/>
      <c r="AMX615" s="107"/>
      <c r="AMY615" s="2"/>
      <c r="AMZ615" s="15"/>
      <c r="ANA615" s="15"/>
      <c r="ANB615" s="80"/>
      <c r="ANC615" s="52"/>
      <c r="AND615" s="69"/>
      <c r="ANE615" s="69"/>
      <c r="ANF615" s="69"/>
      <c r="ANG615" s="107"/>
      <c r="ANH615" s="2"/>
      <c r="ANI615" s="15"/>
      <c r="ANJ615" s="15"/>
      <c r="ANK615" s="80"/>
      <c r="ANL615" s="52"/>
      <c r="ANM615" s="69"/>
      <c r="ANN615" s="69"/>
      <c r="ANO615" s="69"/>
      <c r="ANP615" s="107"/>
      <c r="ANQ615" s="2"/>
      <c r="ANR615" s="15"/>
      <c r="ANS615" s="15"/>
      <c r="ANT615" s="80"/>
      <c r="ANU615" s="52"/>
      <c r="ANV615" s="69"/>
      <c r="ANW615" s="69"/>
      <c r="ANX615" s="69"/>
      <c r="ANY615" s="107"/>
      <c r="ANZ615" s="2"/>
      <c r="AOA615" s="15"/>
      <c r="AOB615" s="15"/>
      <c r="AOC615" s="80"/>
      <c r="AOD615" s="52"/>
      <c r="AOE615" s="69"/>
      <c r="AOF615" s="69"/>
      <c r="AOG615" s="69"/>
      <c r="AOH615" s="107"/>
      <c r="AOI615" s="2"/>
      <c r="AOJ615" s="15"/>
      <c r="AOK615" s="15"/>
      <c r="AOL615" s="80"/>
      <c r="AOM615" s="52"/>
      <c r="AON615" s="69"/>
      <c r="AOO615" s="69"/>
      <c r="AOP615" s="69"/>
      <c r="AOQ615" s="107"/>
      <c r="AOR615" s="2"/>
      <c r="AOS615" s="15"/>
      <c r="AOT615" s="15"/>
      <c r="AOU615" s="80"/>
      <c r="AOV615" s="52"/>
      <c r="AOW615" s="69"/>
      <c r="AOX615" s="69"/>
      <c r="AOY615" s="69"/>
      <c r="AOZ615" s="107"/>
      <c r="APA615" s="2"/>
      <c r="APB615" s="15"/>
      <c r="APC615" s="15"/>
      <c r="APD615" s="80"/>
      <c r="APE615" s="52"/>
      <c r="APF615" s="69"/>
      <c r="APG615" s="69"/>
      <c r="APH615" s="69"/>
      <c r="API615" s="107"/>
      <c r="APJ615" s="2"/>
      <c r="APK615" s="15"/>
      <c r="APL615" s="15"/>
      <c r="APM615" s="80"/>
      <c r="APN615" s="52"/>
      <c r="APO615" s="69"/>
      <c r="APP615" s="69"/>
      <c r="APQ615" s="69"/>
      <c r="APR615" s="107"/>
      <c r="APS615" s="2"/>
      <c r="APT615" s="15"/>
      <c r="APU615" s="15"/>
      <c r="APV615" s="80"/>
      <c r="APW615" s="52"/>
      <c r="APX615" s="69"/>
      <c r="APY615" s="69"/>
      <c r="APZ615" s="69"/>
      <c r="AQA615" s="107"/>
      <c r="AQB615" s="2"/>
      <c r="AQC615" s="15"/>
      <c r="AQD615" s="15"/>
      <c r="AQE615" s="80"/>
      <c r="AQF615" s="52"/>
      <c r="AQG615" s="69"/>
      <c r="AQH615" s="69"/>
      <c r="AQI615" s="69"/>
      <c r="AQJ615" s="107"/>
      <c r="AQK615" s="2"/>
      <c r="AQL615" s="15"/>
      <c r="AQM615" s="15"/>
      <c r="AQN615" s="80"/>
      <c r="AQO615" s="52"/>
      <c r="AQP615" s="69"/>
      <c r="AQQ615" s="69"/>
      <c r="AQR615" s="69"/>
      <c r="AQS615" s="107"/>
      <c r="AQT615" s="2"/>
      <c r="AQU615" s="15"/>
      <c r="AQV615" s="15"/>
      <c r="AQW615" s="80"/>
      <c r="AQX615" s="52"/>
      <c r="AQY615" s="69"/>
      <c r="AQZ615" s="69"/>
      <c r="ARA615" s="69"/>
      <c r="ARB615" s="107"/>
      <c r="ARC615" s="2"/>
      <c r="ARD615" s="15"/>
      <c r="ARE615" s="15"/>
      <c r="ARF615" s="80"/>
      <c r="ARG615" s="52"/>
      <c r="ARH615" s="69"/>
      <c r="ARI615" s="69"/>
      <c r="ARJ615" s="69"/>
      <c r="ARK615" s="107"/>
      <c r="ARL615" s="2"/>
      <c r="ARM615" s="15"/>
      <c r="ARN615" s="15"/>
      <c r="ARO615" s="80"/>
      <c r="ARP615" s="52"/>
      <c r="ARQ615" s="69"/>
      <c r="ARR615" s="69"/>
      <c r="ARS615" s="69"/>
      <c r="ART615" s="107"/>
      <c r="ARU615" s="2"/>
      <c r="ARV615" s="15"/>
      <c r="ARW615" s="15"/>
      <c r="ARX615" s="80"/>
      <c r="ARY615" s="52"/>
      <c r="ARZ615" s="69"/>
      <c r="ASA615" s="69"/>
      <c r="ASB615" s="69"/>
      <c r="ASC615" s="107"/>
      <c r="ASD615" s="2"/>
      <c r="ASE615" s="15"/>
      <c r="ASF615" s="15"/>
      <c r="ASG615" s="80"/>
      <c r="ASH615" s="52"/>
      <c r="ASI615" s="69"/>
      <c r="ASJ615" s="69"/>
      <c r="ASK615" s="69"/>
      <c r="ASL615" s="107"/>
      <c r="ASM615" s="2"/>
      <c r="ASN615" s="15"/>
      <c r="ASO615" s="15"/>
      <c r="ASP615" s="80"/>
      <c r="ASQ615" s="52"/>
      <c r="ASR615" s="69"/>
      <c r="ASS615" s="69"/>
      <c r="AST615" s="69"/>
      <c r="ASU615" s="107"/>
      <c r="ASV615" s="2"/>
      <c r="ASW615" s="15"/>
      <c r="ASX615" s="15"/>
      <c r="ASY615" s="80"/>
      <c r="ASZ615" s="52"/>
      <c r="ATA615" s="69"/>
      <c r="ATB615" s="69"/>
      <c r="ATC615" s="69"/>
      <c r="ATD615" s="107"/>
      <c r="ATE615" s="2"/>
      <c r="ATF615" s="15"/>
      <c r="ATG615" s="15"/>
      <c r="ATH615" s="80"/>
      <c r="ATI615" s="52"/>
      <c r="ATJ615" s="69"/>
      <c r="ATK615" s="69"/>
      <c r="ATL615" s="69"/>
      <c r="ATM615" s="107"/>
      <c r="ATN615" s="2"/>
      <c r="ATO615" s="15"/>
      <c r="ATP615" s="15"/>
      <c r="ATQ615" s="80"/>
      <c r="ATR615" s="52"/>
      <c r="ATS615" s="69"/>
      <c r="ATT615" s="69"/>
      <c r="ATU615" s="69"/>
      <c r="ATV615" s="107"/>
      <c r="ATW615" s="2"/>
      <c r="ATX615" s="15"/>
      <c r="ATY615" s="15"/>
      <c r="ATZ615" s="80"/>
      <c r="AUA615" s="52"/>
      <c r="AUB615" s="69"/>
      <c r="AUC615" s="69"/>
      <c r="AUD615" s="69"/>
      <c r="AUE615" s="107"/>
      <c r="AUF615" s="2"/>
      <c r="AUG615" s="15"/>
      <c r="AUH615" s="15"/>
      <c r="AUI615" s="80"/>
      <c r="AUJ615" s="52"/>
      <c r="AUK615" s="69"/>
      <c r="AUL615" s="69"/>
      <c r="AUM615" s="69"/>
      <c r="AUN615" s="107"/>
      <c r="AUO615" s="2"/>
      <c r="AUP615" s="15"/>
      <c r="AUQ615" s="15"/>
      <c r="AUR615" s="80"/>
      <c r="AUS615" s="52"/>
      <c r="AUT615" s="69"/>
      <c r="AUU615" s="69"/>
      <c r="AUV615" s="69"/>
      <c r="AUW615" s="107"/>
      <c r="AUX615" s="2"/>
      <c r="AUY615" s="15"/>
      <c r="AUZ615" s="15"/>
      <c r="AVA615" s="80"/>
      <c r="AVB615" s="52"/>
      <c r="AVC615" s="69"/>
      <c r="AVD615" s="69"/>
      <c r="AVE615" s="69"/>
      <c r="AVF615" s="107"/>
      <c r="AVG615" s="2"/>
      <c r="AVH615" s="15"/>
      <c r="AVI615" s="15"/>
      <c r="AVJ615" s="80"/>
      <c r="AVK615" s="52"/>
      <c r="AVL615" s="69"/>
      <c r="AVM615" s="69"/>
      <c r="AVN615" s="69"/>
      <c r="AVO615" s="107"/>
      <c r="AVP615" s="2"/>
      <c r="AVQ615" s="15"/>
      <c r="AVR615" s="15"/>
      <c r="AVS615" s="80"/>
      <c r="AVT615" s="52"/>
      <c r="AVU615" s="69"/>
      <c r="AVV615" s="69"/>
      <c r="AVW615" s="69"/>
      <c r="AVX615" s="107"/>
      <c r="AVY615" s="2"/>
      <c r="AVZ615" s="15"/>
      <c r="AWA615" s="15"/>
      <c r="AWB615" s="80"/>
      <c r="AWC615" s="52"/>
      <c r="AWD615" s="69"/>
      <c r="AWE615" s="69"/>
      <c r="AWF615" s="69"/>
      <c r="AWG615" s="107"/>
      <c r="AWH615" s="2"/>
      <c r="AWI615" s="15"/>
      <c r="AWJ615" s="15"/>
      <c r="AWK615" s="80"/>
      <c r="AWL615" s="52"/>
      <c r="AWM615" s="69"/>
      <c r="AWN615" s="69"/>
      <c r="AWO615" s="69"/>
      <c r="AWP615" s="107"/>
      <c r="AWQ615" s="2"/>
      <c r="AWR615" s="15"/>
      <c r="AWS615" s="15"/>
      <c r="AWT615" s="80"/>
      <c r="AWU615" s="52"/>
      <c r="AWV615" s="69"/>
      <c r="AWW615" s="69"/>
      <c r="AWX615" s="69"/>
      <c r="AWY615" s="107"/>
      <c r="AWZ615" s="2"/>
      <c r="AXA615" s="15"/>
      <c r="AXB615" s="15"/>
      <c r="AXC615" s="80"/>
      <c r="AXD615" s="52"/>
      <c r="AXE615" s="69"/>
      <c r="AXF615" s="69"/>
      <c r="AXG615" s="69"/>
      <c r="AXH615" s="107"/>
      <c r="AXI615" s="2"/>
      <c r="AXJ615" s="15"/>
      <c r="AXK615" s="15"/>
      <c r="AXL615" s="80"/>
      <c r="AXM615" s="52"/>
      <c r="AXN615" s="69"/>
      <c r="AXO615" s="69"/>
      <c r="AXP615" s="69"/>
      <c r="AXQ615" s="107"/>
      <c r="AXR615" s="2"/>
      <c r="AXS615" s="15"/>
      <c r="AXT615" s="15"/>
      <c r="AXU615" s="80"/>
      <c r="AXV615" s="52"/>
      <c r="AXW615" s="69"/>
      <c r="AXX615" s="69"/>
      <c r="AXY615" s="69"/>
      <c r="AXZ615" s="107"/>
      <c r="AYA615" s="2"/>
      <c r="AYB615" s="15"/>
      <c r="AYC615" s="15"/>
      <c r="AYD615" s="80"/>
      <c r="AYE615" s="52"/>
      <c r="AYF615" s="69"/>
      <c r="AYG615" s="69"/>
      <c r="AYH615" s="69"/>
      <c r="AYI615" s="107"/>
      <c r="AYJ615" s="2"/>
      <c r="AYK615" s="15"/>
      <c r="AYL615" s="15"/>
      <c r="AYM615" s="80"/>
      <c r="AYN615" s="52"/>
      <c r="AYO615" s="69"/>
      <c r="AYP615" s="69"/>
      <c r="AYQ615" s="69"/>
      <c r="AYR615" s="107"/>
      <c r="AYS615" s="2"/>
      <c r="AYT615" s="15"/>
      <c r="AYU615" s="15"/>
      <c r="AYV615" s="80"/>
      <c r="AYW615" s="52"/>
      <c r="AYX615" s="69"/>
      <c r="AYY615" s="69"/>
      <c r="AYZ615" s="69"/>
      <c r="AZA615" s="107"/>
      <c r="AZB615" s="2"/>
      <c r="AZC615" s="15"/>
      <c r="AZD615" s="15"/>
      <c r="AZE615" s="80"/>
      <c r="AZF615" s="52"/>
      <c r="AZG615" s="69"/>
      <c r="AZH615" s="69"/>
      <c r="AZI615" s="69"/>
      <c r="AZJ615" s="107"/>
      <c r="AZK615" s="2"/>
      <c r="AZL615" s="15"/>
      <c r="AZM615" s="15"/>
      <c r="AZN615" s="80"/>
      <c r="AZO615" s="52"/>
      <c r="AZP615" s="69"/>
      <c r="AZQ615" s="69"/>
      <c r="AZR615" s="69"/>
      <c r="AZS615" s="107"/>
      <c r="AZT615" s="2"/>
      <c r="AZU615" s="15"/>
      <c r="AZV615" s="15"/>
      <c r="AZW615" s="80"/>
      <c r="AZX615" s="52"/>
      <c r="AZY615" s="69"/>
      <c r="AZZ615" s="69"/>
      <c r="BAA615" s="69"/>
      <c r="BAB615" s="107"/>
      <c r="BAC615" s="2"/>
      <c r="BAD615" s="15"/>
      <c r="BAE615" s="15"/>
      <c r="BAF615" s="80"/>
      <c r="BAG615" s="52"/>
      <c r="BAH615" s="69"/>
      <c r="BAI615" s="69"/>
      <c r="BAJ615" s="69"/>
      <c r="BAK615" s="107"/>
      <c r="BAL615" s="2"/>
      <c r="BAM615" s="15"/>
      <c r="BAN615" s="15"/>
      <c r="BAO615" s="80"/>
      <c r="BAP615" s="52"/>
      <c r="BAQ615" s="69"/>
      <c r="BAR615" s="69"/>
      <c r="BAS615" s="69"/>
      <c r="BAT615" s="107"/>
      <c r="BAU615" s="2"/>
      <c r="BAV615" s="15"/>
      <c r="BAW615" s="15"/>
      <c r="BAX615" s="80"/>
      <c r="BAY615" s="52"/>
      <c r="BAZ615" s="69"/>
      <c r="BBA615" s="69"/>
      <c r="BBB615" s="69"/>
      <c r="BBC615" s="107"/>
      <c r="BBD615" s="2"/>
      <c r="BBE615" s="15"/>
      <c r="BBF615" s="15"/>
      <c r="BBG615" s="80"/>
      <c r="BBH615" s="52"/>
      <c r="BBI615" s="69"/>
      <c r="BBJ615" s="69"/>
      <c r="BBK615" s="69"/>
      <c r="BBL615" s="107"/>
      <c r="BBM615" s="2"/>
      <c r="BBN615" s="15"/>
      <c r="BBO615" s="15"/>
      <c r="BBP615" s="80"/>
      <c r="BBQ615" s="52"/>
      <c r="BBR615" s="69"/>
      <c r="BBS615" s="69"/>
      <c r="BBT615" s="69"/>
      <c r="BBU615" s="107"/>
      <c r="BBV615" s="2"/>
      <c r="BBW615" s="15"/>
      <c r="BBX615" s="15"/>
      <c r="BBY615" s="80"/>
      <c r="BBZ615" s="52"/>
      <c r="BCA615" s="69"/>
      <c r="BCB615" s="69"/>
      <c r="BCC615" s="69"/>
      <c r="BCD615" s="107"/>
      <c r="BCE615" s="2"/>
      <c r="BCF615" s="15"/>
      <c r="BCG615" s="15"/>
      <c r="BCH615" s="80"/>
      <c r="BCI615" s="52"/>
      <c r="BCJ615" s="69"/>
      <c r="BCK615" s="69"/>
      <c r="BCL615" s="69"/>
      <c r="BCM615" s="107"/>
      <c r="BCN615" s="2"/>
      <c r="BCO615" s="15"/>
      <c r="BCP615" s="15"/>
      <c r="BCQ615" s="80"/>
      <c r="BCR615" s="52"/>
      <c r="BCS615" s="69"/>
      <c r="BCT615" s="69"/>
      <c r="BCU615" s="69"/>
      <c r="BCV615" s="107"/>
      <c r="BCW615" s="2"/>
      <c r="BCX615" s="15"/>
      <c r="BCY615" s="15"/>
      <c r="BCZ615" s="80"/>
      <c r="BDA615" s="52"/>
      <c r="BDB615" s="69"/>
      <c r="BDC615" s="69"/>
      <c r="BDD615" s="69"/>
      <c r="BDE615" s="107"/>
      <c r="BDF615" s="2"/>
      <c r="BDG615" s="15"/>
      <c r="BDH615" s="15"/>
      <c r="BDI615" s="80"/>
      <c r="BDJ615" s="52"/>
      <c r="BDK615" s="69"/>
      <c r="BDL615" s="69"/>
      <c r="BDM615" s="69"/>
      <c r="BDN615" s="107"/>
      <c r="BDO615" s="2"/>
      <c r="BDP615" s="15"/>
      <c r="BDQ615" s="15"/>
      <c r="BDR615" s="80"/>
      <c r="BDS615" s="52"/>
      <c r="BDT615" s="69"/>
      <c r="BDU615" s="69"/>
      <c r="BDV615" s="69"/>
      <c r="BDW615" s="107"/>
      <c r="BDX615" s="2"/>
      <c r="BDY615" s="15"/>
      <c r="BDZ615" s="15"/>
      <c r="BEA615" s="80"/>
      <c r="BEB615" s="52"/>
      <c r="BEC615" s="69"/>
      <c r="BED615" s="69"/>
      <c r="BEE615" s="69"/>
      <c r="BEF615" s="107"/>
      <c r="BEG615" s="2"/>
      <c r="BEH615" s="15"/>
      <c r="BEI615" s="15"/>
      <c r="BEJ615" s="80"/>
      <c r="BEK615" s="52"/>
      <c r="BEL615" s="69"/>
      <c r="BEM615" s="69"/>
      <c r="BEN615" s="69"/>
      <c r="BEO615" s="107"/>
      <c r="BEP615" s="2"/>
      <c r="BEQ615" s="15"/>
      <c r="BER615" s="15"/>
      <c r="BES615" s="80"/>
      <c r="BET615" s="52"/>
      <c r="BEU615" s="69"/>
      <c r="BEV615" s="69"/>
      <c r="BEW615" s="69"/>
      <c r="BEX615" s="107"/>
      <c r="BEY615" s="2"/>
      <c r="BEZ615" s="15"/>
      <c r="BFA615" s="15"/>
      <c r="BFB615" s="80"/>
      <c r="BFC615" s="52"/>
      <c r="BFD615" s="69"/>
      <c r="BFE615" s="69"/>
      <c r="BFF615" s="69"/>
      <c r="BFG615" s="107"/>
      <c r="BFH615" s="2"/>
      <c r="BFI615" s="15"/>
      <c r="BFJ615" s="15"/>
      <c r="BFK615" s="80"/>
      <c r="BFL615" s="52"/>
      <c r="BFM615" s="69"/>
      <c r="BFN615" s="69"/>
      <c r="BFO615" s="69"/>
      <c r="BFP615" s="107"/>
      <c r="BFQ615" s="2"/>
      <c r="BFR615" s="15"/>
      <c r="BFS615" s="15"/>
      <c r="BFT615" s="80"/>
      <c r="BFU615" s="52"/>
      <c r="BFV615" s="69"/>
      <c r="BFW615" s="69"/>
      <c r="BFX615" s="69"/>
      <c r="BFY615" s="107"/>
      <c r="BFZ615" s="2"/>
      <c r="BGA615" s="15"/>
      <c r="BGB615" s="15"/>
      <c r="BGC615" s="80"/>
      <c r="BGD615" s="52"/>
      <c r="BGE615" s="69"/>
      <c r="BGF615" s="69"/>
      <c r="BGG615" s="69"/>
      <c r="BGH615" s="107"/>
      <c r="BGI615" s="2"/>
      <c r="BGJ615" s="15"/>
      <c r="BGK615" s="15"/>
      <c r="BGL615" s="80"/>
      <c r="BGM615" s="52"/>
      <c r="BGN615" s="69"/>
      <c r="BGO615" s="69"/>
      <c r="BGP615" s="69"/>
      <c r="BGQ615" s="107"/>
      <c r="BGR615" s="2"/>
      <c r="BGS615" s="15"/>
      <c r="BGT615" s="15"/>
      <c r="BGU615" s="80"/>
      <c r="BGV615" s="52"/>
      <c r="BGW615" s="69"/>
      <c r="BGX615" s="69"/>
      <c r="BGY615" s="69"/>
      <c r="BGZ615" s="107"/>
      <c r="BHA615" s="2"/>
      <c r="BHB615" s="15"/>
      <c r="BHC615" s="15"/>
      <c r="BHD615" s="80"/>
      <c r="BHE615" s="52"/>
      <c r="BHF615" s="69"/>
      <c r="BHG615" s="69"/>
      <c r="BHH615" s="69"/>
      <c r="BHI615" s="107"/>
      <c r="BHJ615" s="2"/>
      <c r="BHK615" s="15"/>
      <c r="BHL615" s="15"/>
      <c r="BHM615" s="80"/>
      <c r="BHN615" s="52"/>
      <c r="BHO615" s="69"/>
      <c r="BHP615" s="69"/>
      <c r="BHQ615" s="69"/>
      <c r="BHR615" s="107"/>
      <c r="BHS615" s="2"/>
      <c r="BHT615" s="15"/>
      <c r="BHU615" s="15"/>
      <c r="BHV615" s="80"/>
      <c r="BHW615" s="52"/>
      <c r="BHX615" s="69"/>
      <c r="BHY615" s="69"/>
      <c r="BHZ615" s="69"/>
      <c r="BIA615" s="107"/>
      <c r="BIB615" s="2"/>
      <c r="BIC615" s="15"/>
      <c r="BID615" s="15"/>
      <c r="BIE615" s="80"/>
      <c r="BIF615" s="52"/>
      <c r="BIG615" s="69"/>
      <c r="BIH615" s="69"/>
      <c r="BII615" s="69"/>
      <c r="BIJ615" s="107"/>
      <c r="BIK615" s="2"/>
      <c r="BIL615" s="15"/>
      <c r="BIM615" s="15"/>
      <c r="BIN615" s="80"/>
      <c r="BIO615" s="52"/>
      <c r="BIP615" s="69"/>
      <c r="BIQ615" s="69"/>
      <c r="BIR615" s="69"/>
      <c r="BIS615" s="107"/>
      <c r="BIT615" s="2"/>
      <c r="BIU615" s="15"/>
      <c r="BIV615" s="15"/>
      <c r="BIW615" s="80"/>
      <c r="BIX615" s="52"/>
      <c r="BIY615" s="69"/>
      <c r="BIZ615" s="69"/>
      <c r="BJA615" s="69"/>
      <c r="BJB615" s="107"/>
      <c r="BJC615" s="2"/>
      <c r="BJD615" s="15"/>
      <c r="BJE615" s="15"/>
      <c r="BJF615" s="80"/>
      <c r="BJG615" s="52"/>
      <c r="BJH615" s="69"/>
      <c r="BJI615" s="69"/>
      <c r="BJJ615" s="69"/>
      <c r="BJK615" s="107"/>
      <c r="BJL615" s="2"/>
      <c r="BJM615" s="15"/>
      <c r="BJN615" s="15"/>
      <c r="BJO615" s="80"/>
      <c r="BJP615" s="52"/>
      <c r="BJQ615" s="69"/>
      <c r="BJR615" s="69"/>
      <c r="BJS615" s="69"/>
      <c r="BJT615" s="107"/>
      <c r="BJU615" s="2"/>
      <c r="BJV615" s="15"/>
      <c r="BJW615" s="15"/>
      <c r="BJX615" s="80"/>
      <c r="BJY615" s="52"/>
      <c r="BJZ615" s="69"/>
      <c r="BKA615" s="69"/>
      <c r="BKB615" s="69"/>
      <c r="BKC615" s="107"/>
      <c r="BKD615" s="2"/>
      <c r="BKE615" s="15"/>
      <c r="BKF615" s="15"/>
      <c r="BKG615" s="80"/>
      <c r="BKH615" s="52"/>
      <c r="BKI615" s="69"/>
      <c r="BKJ615" s="69"/>
      <c r="BKK615" s="69"/>
      <c r="BKL615" s="107"/>
      <c r="BKM615" s="2"/>
      <c r="BKN615" s="15"/>
      <c r="BKO615" s="15"/>
      <c r="BKP615" s="80"/>
      <c r="BKQ615" s="52"/>
      <c r="BKR615" s="69"/>
      <c r="BKS615" s="69"/>
      <c r="BKT615" s="69"/>
      <c r="BKU615" s="107"/>
      <c r="BKV615" s="2"/>
      <c r="BKW615" s="15"/>
      <c r="BKX615" s="15"/>
      <c r="BKY615" s="80"/>
      <c r="BKZ615" s="52"/>
      <c r="BLA615" s="69"/>
      <c r="BLB615" s="69"/>
      <c r="BLC615" s="69"/>
      <c r="BLD615" s="107"/>
      <c r="BLE615" s="2"/>
      <c r="BLF615" s="15"/>
      <c r="BLG615" s="15"/>
      <c r="BLH615" s="80"/>
      <c r="BLI615" s="52"/>
      <c r="BLJ615" s="69"/>
      <c r="BLK615" s="69"/>
      <c r="BLL615" s="69"/>
      <c r="BLM615" s="107"/>
      <c r="BLN615" s="2"/>
      <c r="BLO615" s="15"/>
      <c r="BLP615" s="15"/>
      <c r="BLQ615" s="80"/>
      <c r="BLR615" s="52"/>
      <c r="BLS615" s="69"/>
      <c r="BLT615" s="69"/>
      <c r="BLU615" s="69"/>
      <c r="BLV615" s="107"/>
      <c r="BLW615" s="2"/>
      <c r="BLX615" s="15"/>
      <c r="BLY615" s="15"/>
      <c r="BLZ615" s="80"/>
      <c r="BMA615" s="52"/>
      <c r="BMB615" s="69"/>
      <c r="BMC615" s="69"/>
      <c r="BMD615" s="69"/>
      <c r="BME615" s="107"/>
      <c r="BMF615" s="2"/>
      <c r="BMG615" s="15"/>
      <c r="BMH615" s="15"/>
      <c r="BMI615" s="80"/>
      <c r="BMJ615" s="52"/>
      <c r="BMK615" s="69"/>
      <c r="BML615" s="69"/>
      <c r="BMM615" s="69"/>
      <c r="BMN615" s="107"/>
      <c r="BMO615" s="2"/>
      <c r="BMP615" s="15"/>
      <c r="BMQ615" s="15"/>
      <c r="BMR615" s="80"/>
      <c r="BMS615" s="52"/>
      <c r="BMT615" s="69"/>
      <c r="BMU615" s="69"/>
      <c r="BMV615" s="69"/>
      <c r="BMW615" s="107"/>
      <c r="BMX615" s="2"/>
      <c r="BMY615" s="15"/>
      <c r="BMZ615" s="15"/>
      <c r="BNA615" s="80"/>
      <c r="BNB615" s="52"/>
      <c r="BNC615" s="69"/>
      <c r="BND615" s="69"/>
      <c r="BNE615" s="69"/>
      <c r="BNF615" s="107"/>
      <c r="BNG615" s="2"/>
      <c r="BNH615" s="15"/>
      <c r="BNI615" s="15"/>
      <c r="BNJ615" s="80"/>
      <c r="BNK615" s="52"/>
      <c r="BNL615" s="69"/>
      <c r="BNM615" s="69"/>
      <c r="BNN615" s="69"/>
      <c r="BNO615" s="107"/>
      <c r="BNP615" s="2"/>
      <c r="BNQ615" s="15"/>
      <c r="BNR615" s="15"/>
      <c r="BNS615" s="80"/>
      <c r="BNT615" s="52"/>
      <c r="BNU615" s="69"/>
      <c r="BNV615" s="69"/>
      <c r="BNW615" s="69"/>
      <c r="BNX615" s="107"/>
      <c r="BNY615" s="2"/>
      <c r="BNZ615" s="15"/>
      <c r="BOA615" s="15"/>
      <c r="BOB615" s="80"/>
      <c r="BOC615" s="52"/>
      <c r="BOD615" s="69"/>
      <c r="BOE615" s="69"/>
      <c r="BOF615" s="69"/>
      <c r="BOG615" s="107"/>
      <c r="BOH615" s="2"/>
      <c r="BOI615" s="15"/>
      <c r="BOJ615" s="15"/>
      <c r="BOK615" s="80"/>
      <c r="BOL615" s="52"/>
      <c r="BOM615" s="69"/>
      <c r="BON615" s="69"/>
      <c r="BOO615" s="69"/>
      <c r="BOP615" s="107"/>
      <c r="BOQ615" s="2"/>
      <c r="BOR615" s="15"/>
      <c r="BOS615" s="15"/>
      <c r="BOT615" s="80"/>
      <c r="BOU615" s="52"/>
      <c r="BOV615" s="69"/>
      <c r="BOW615" s="69"/>
      <c r="BOX615" s="69"/>
      <c r="BOY615" s="107"/>
      <c r="BOZ615" s="2"/>
      <c r="BPA615" s="15"/>
      <c r="BPB615" s="15"/>
      <c r="BPC615" s="80"/>
      <c r="BPD615" s="52"/>
      <c r="BPE615" s="69"/>
      <c r="BPF615" s="69"/>
      <c r="BPG615" s="69"/>
      <c r="BPH615" s="107"/>
      <c r="BPI615" s="2"/>
      <c r="BPJ615" s="15"/>
      <c r="BPK615" s="15"/>
      <c r="BPL615" s="80"/>
      <c r="BPM615" s="52"/>
      <c r="BPN615" s="69"/>
      <c r="BPO615" s="69"/>
      <c r="BPP615" s="69"/>
      <c r="BPQ615" s="107"/>
      <c r="BPR615" s="2"/>
      <c r="BPS615" s="15"/>
      <c r="BPT615" s="15"/>
      <c r="BPU615" s="80"/>
      <c r="BPV615" s="52"/>
      <c r="BPW615" s="69"/>
      <c r="BPX615" s="69"/>
      <c r="BPY615" s="69"/>
      <c r="BPZ615" s="107"/>
      <c r="BQA615" s="2"/>
      <c r="BQB615" s="15"/>
      <c r="BQC615" s="15"/>
      <c r="BQD615" s="80"/>
      <c r="BQE615" s="52"/>
      <c r="BQF615" s="69"/>
      <c r="BQG615" s="69"/>
      <c r="BQH615" s="69"/>
      <c r="BQI615" s="107"/>
      <c r="BQJ615" s="2"/>
      <c r="BQK615" s="15"/>
      <c r="BQL615" s="15"/>
      <c r="BQM615" s="80"/>
      <c r="BQN615" s="52"/>
      <c r="BQO615" s="69"/>
      <c r="BQP615" s="69"/>
      <c r="BQQ615" s="69"/>
      <c r="BQR615" s="107"/>
      <c r="BQS615" s="2"/>
      <c r="BQT615" s="15"/>
      <c r="BQU615" s="15"/>
      <c r="BQV615" s="80"/>
      <c r="BQW615" s="52"/>
      <c r="BQX615" s="69"/>
      <c r="BQY615" s="69"/>
      <c r="BQZ615" s="69"/>
      <c r="BRA615" s="107"/>
      <c r="BRB615" s="2"/>
      <c r="BRC615" s="15"/>
      <c r="BRD615" s="15"/>
      <c r="BRE615" s="80"/>
      <c r="BRF615" s="52"/>
      <c r="BRG615" s="69"/>
      <c r="BRH615" s="69"/>
      <c r="BRI615" s="69"/>
      <c r="BRJ615" s="107"/>
      <c r="BRK615" s="2"/>
      <c r="BRL615" s="15"/>
      <c r="BRM615" s="15"/>
      <c r="BRN615" s="80"/>
      <c r="BRO615" s="52"/>
      <c r="BRP615" s="69"/>
      <c r="BRQ615" s="69"/>
      <c r="BRR615" s="69"/>
      <c r="BRS615" s="107"/>
      <c r="BRT615" s="2"/>
      <c r="BRU615" s="15"/>
      <c r="BRV615" s="15"/>
      <c r="BRW615" s="80"/>
      <c r="BRX615" s="52"/>
      <c r="BRY615" s="69"/>
      <c r="BRZ615" s="69"/>
      <c r="BSA615" s="69"/>
      <c r="BSB615" s="107"/>
      <c r="BSC615" s="2"/>
      <c r="BSD615" s="15"/>
      <c r="BSE615" s="15"/>
      <c r="BSF615" s="80"/>
      <c r="BSG615" s="52"/>
      <c r="BSH615" s="69"/>
      <c r="BSI615" s="69"/>
      <c r="BSJ615" s="69"/>
      <c r="BSK615" s="107"/>
      <c r="BSL615" s="2"/>
      <c r="BSM615" s="15"/>
      <c r="BSN615" s="15"/>
      <c r="BSO615" s="80"/>
      <c r="BSP615" s="52"/>
      <c r="BSQ615" s="69"/>
      <c r="BSR615" s="69"/>
      <c r="BSS615" s="69"/>
      <c r="BST615" s="107"/>
      <c r="BSU615" s="2"/>
      <c r="BSV615" s="15"/>
      <c r="BSW615" s="15"/>
      <c r="BSX615" s="80"/>
      <c r="BSY615" s="52"/>
      <c r="BSZ615" s="69"/>
      <c r="BTA615" s="69"/>
      <c r="BTB615" s="69"/>
      <c r="BTC615" s="107"/>
      <c r="BTD615" s="2"/>
      <c r="BTE615" s="15"/>
      <c r="BTF615" s="15"/>
      <c r="BTG615" s="80"/>
      <c r="BTH615" s="52"/>
      <c r="BTI615" s="69"/>
      <c r="BTJ615" s="69"/>
      <c r="BTK615" s="69"/>
      <c r="BTL615" s="107"/>
      <c r="BTM615" s="2"/>
      <c r="BTN615" s="15"/>
      <c r="BTO615" s="15"/>
      <c r="BTP615" s="80"/>
      <c r="BTQ615" s="52"/>
      <c r="BTR615" s="69"/>
      <c r="BTS615" s="69"/>
      <c r="BTT615" s="69"/>
      <c r="BTU615" s="107"/>
      <c r="BTV615" s="2"/>
      <c r="BTW615" s="15"/>
      <c r="BTX615" s="15"/>
      <c r="BTY615" s="80"/>
      <c r="BTZ615" s="52"/>
      <c r="BUA615" s="69"/>
      <c r="BUB615" s="69"/>
      <c r="BUC615" s="69"/>
      <c r="BUD615" s="107"/>
      <c r="BUE615" s="2"/>
      <c r="BUF615" s="15"/>
      <c r="BUG615" s="15"/>
      <c r="BUH615" s="80"/>
      <c r="BUI615" s="52"/>
      <c r="BUJ615" s="69"/>
      <c r="BUK615" s="69"/>
      <c r="BUL615" s="69"/>
      <c r="BUM615" s="107"/>
      <c r="BUN615" s="2"/>
      <c r="BUO615" s="15"/>
      <c r="BUP615" s="15"/>
      <c r="BUQ615" s="80"/>
      <c r="BUR615" s="52"/>
      <c r="BUS615" s="69"/>
      <c r="BUT615" s="69"/>
      <c r="BUU615" s="69"/>
      <c r="BUV615" s="107"/>
      <c r="BUW615" s="2"/>
      <c r="BUX615" s="15"/>
      <c r="BUY615" s="15"/>
      <c r="BUZ615" s="80"/>
      <c r="BVA615" s="52"/>
      <c r="BVB615" s="69"/>
      <c r="BVC615" s="69"/>
      <c r="BVD615" s="69"/>
      <c r="BVE615" s="107"/>
      <c r="BVF615" s="2"/>
      <c r="BVG615" s="15"/>
      <c r="BVH615" s="15"/>
      <c r="BVI615" s="80"/>
      <c r="BVJ615" s="52"/>
      <c r="BVK615" s="69"/>
      <c r="BVL615" s="69"/>
      <c r="BVM615" s="69"/>
      <c r="BVN615" s="107"/>
      <c r="BVO615" s="2"/>
      <c r="BVP615" s="15"/>
      <c r="BVQ615" s="15"/>
      <c r="BVR615" s="80"/>
      <c r="BVS615" s="52"/>
      <c r="BVT615" s="69"/>
      <c r="BVU615" s="69"/>
      <c r="BVV615" s="69"/>
      <c r="BVW615" s="107"/>
      <c r="BVX615" s="2"/>
      <c r="BVY615" s="15"/>
      <c r="BVZ615" s="15"/>
      <c r="BWA615" s="80"/>
      <c r="BWB615" s="52"/>
      <c r="BWC615" s="69"/>
      <c r="BWD615" s="69"/>
      <c r="BWE615" s="69"/>
      <c r="BWF615" s="107"/>
      <c r="BWG615" s="2"/>
      <c r="BWH615" s="15"/>
      <c r="BWI615" s="15"/>
      <c r="BWJ615" s="80"/>
      <c r="BWK615" s="52"/>
      <c r="BWL615" s="69"/>
      <c r="BWM615" s="69"/>
      <c r="BWN615" s="69"/>
      <c r="BWO615" s="107"/>
      <c r="BWP615" s="2"/>
      <c r="BWQ615" s="15"/>
      <c r="BWR615" s="15"/>
      <c r="BWS615" s="80"/>
      <c r="BWT615" s="52"/>
      <c r="BWU615" s="69"/>
      <c r="BWV615" s="69"/>
      <c r="BWW615" s="69"/>
      <c r="BWX615" s="107"/>
      <c r="BWY615" s="2"/>
      <c r="BWZ615" s="15"/>
      <c r="BXA615" s="15"/>
      <c r="BXB615" s="80"/>
      <c r="BXC615" s="52"/>
      <c r="BXD615" s="69"/>
      <c r="BXE615" s="69"/>
      <c r="BXF615" s="69"/>
      <c r="BXG615" s="107"/>
      <c r="BXH615" s="2"/>
      <c r="BXI615" s="15"/>
      <c r="BXJ615" s="15"/>
      <c r="BXK615" s="80"/>
      <c r="BXL615" s="52"/>
      <c r="BXM615" s="69"/>
      <c r="BXN615" s="69"/>
      <c r="BXO615" s="69"/>
      <c r="BXP615" s="107"/>
      <c r="BXQ615" s="2"/>
      <c r="BXR615" s="15"/>
      <c r="BXS615" s="15"/>
      <c r="BXT615" s="80"/>
      <c r="BXU615" s="52"/>
      <c r="BXV615" s="69"/>
      <c r="BXW615" s="69"/>
      <c r="BXX615" s="69"/>
      <c r="BXY615" s="107"/>
      <c r="BXZ615" s="2"/>
      <c r="BYA615" s="15"/>
      <c r="BYB615" s="15"/>
      <c r="BYC615" s="80"/>
      <c r="BYD615" s="52"/>
      <c r="BYE615" s="69"/>
      <c r="BYF615" s="69"/>
      <c r="BYG615" s="69"/>
      <c r="BYH615" s="107"/>
      <c r="BYI615" s="2"/>
      <c r="BYJ615" s="15"/>
      <c r="BYK615" s="15"/>
      <c r="BYL615" s="80"/>
      <c r="BYM615" s="52"/>
      <c r="BYN615" s="69"/>
      <c r="BYO615" s="69"/>
      <c r="BYP615" s="69"/>
      <c r="BYQ615" s="107"/>
      <c r="BYR615" s="2"/>
      <c r="BYS615" s="15"/>
      <c r="BYT615" s="15"/>
      <c r="BYU615" s="80"/>
      <c r="BYV615" s="52"/>
      <c r="BYW615" s="69"/>
      <c r="BYX615" s="69"/>
      <c r="BYY615" s="69"/>
      <c r="BYZ615" s="107"/>
      <c r="BZA615" s="2"/>
      <c r="BZB615" s="15"/>
      <c r="BZC615" s="15"/>
      <c r="BZD615" s="80"/>
      <c r="BZE615" s="52"/>
      <c r="BZF615" s="69"/>
      <c r="BZG615" s="69"/>
      <c r="BZH615" s="69"/>
      <c r="BZI615" s="107"/>
      <c r="BZJ615" s="2"/>
      <c r="BZK615" s="15"/>
      <c r="BZL615" s="15"/>
      <c r="BZM615" s="80"/>
      <c r="BZN615" s="52"/>
      <c r="BZO615" s="69"/>
      <c r="BZP615" s="69"/>
      <c r="BZQ615" s="69"/>
      <c r="BZR615" s="107"/>
      <c r="BZS615" s="2"/>
      <c r="BZT615" s="15"/>
      <c r="BZU615" s="15"/>
      <c r="BZV615" s="80"/>
      <c r="BZW615" s="52"/>
      <c r="BZX615" s="69"/>
      <c r="BZY615" s="69"/>
      <c r="BZZ615" s="69"/>
      <c r="CAA615" s="107"/>
      <c r="CAB615" s="2"/>
      <c r="CAC615" s="15"/>
      <c r="CAD615" s="15"/>
      <c r="CAE615" s="80"/>
      <c r="CAF615" s="52"/>
      <c r="CAG615" s="69"/>
      <c r="CAH615" s="69"/>
      <c r="CAI615" s="69"/>
      <c r="CAJ615" s="107"/>
      <c r="CAK615" s="2"/>
      <c r="CAL615" s="15"/>
      <c r="CAM615" s="15"/>
      <c r="CAN615" s="80"/>
      <c r="CAO615" s="52"/>
      <c r="CAP615" s="69"/>
      <c r="CAQ615" s="69"/>
      <c r="CAR615" s="69"/>
      <c r="CAS615" s="107"/>
      <c r="CAT615" s="2"/>
      <c r="CAU615" s="15"/>
      <c r="CAV615" s="15"/>
      <c r="CAW615" s="80"/>
      <c r="CAX615" s="52"/>
      <c r="CAY615" s="69"/>
      <c r="CAZ615" s="69"/>
      <c r="CBA615" s="69"/>
      <c r="CBB615" s="107"/>
      <c r="CBC615" s="2"/>
      <c r="CBD615" s="15"/>
      <c r="CBE615" s="15"/>
      <c r="CBF615" s="80"/>
      <c r="CBG615" s="52"/>
      <c r="CBH615" s="69"/>
      <c r="CBI615" s="69"/>
      <c r="CBJ615" s="69"/>
      <c r="CBK615" s="107"/>
      <c r="CBL615" s="2"/>
      <c r="CBM615" s="15"/>
      <c r="CBN615" s="15"/>
      <c r="CBO615" s="80"/>
      <c r="CBP615" s="52"/>
      <c r="CBQ615" s="69"/>
      <c r="CBR615" s="69"/>
      <c r="CBS615" s="69"/>
      <c r="CBT615" s="107"/>
      <c r="CBU615" s="2"/>
      <c r="CBV615" s="15"/>
      <c r="CBW615" s="15"/>
      <c r="CBX615" s="80"/>
      <c r="CBY615" s="52"/>
      <c r="CBZ615" s="69"/>
      <c r="CCA615" s="69"/>
      <c r="CCB615" s="69"/>
      <c r="CCC615" s="107"/>
      <c r="CCD615" s="2"/>
      <c r="CCE615" s="15"/>
      <c r="CCF615" s="15"/>
      <c r="CCG615" s="80"/>
      <c r="CCH615" s="52"/>
      <c r="CCI615" s="69"/>
      <c r="CCJ615" s="69"/>
      <c r="CCK615" s="69"/>
      <c r="CCL615" s="107"/>
      <c r="CCM615" s="2"/>
      <c r="CCN615" s="15"/>
      <c r="CCO615" s="15"/>
      <c r="CCP615" s="80"/>
      <c r="CCQ615" s="52"/>
      <c r="CCR615" s="69"/>
      <c r="CCS615" s="69"/>
      <c r="CCT615" s="69"/>
      <c r="CCU615" s="107"/>
      <c r="CCV615" s="2"/>
      <c r="CCW615" s="15"/>
      <c r="CCX615" s="15"/>
      <c r="CCY615" s="80"/>
      <c r="CCZ615" s="52"/>
      <c r="CDA615" s="69"/>
      <c r="CDB615" s="69"/>
      <c r="CDC615" s="69"/>
      <c r="CDD615" s="107"/>
      <c r="CDE615" s="2"/>
      <c r="CDF615" s="15"/>
      <c r="CDG615" s="15"/>
      <c r="CDH615" s="80"/>
      <c r="CDI615" s="52"/>
      <c r="CDJ615" s="69"/>
      <c r="CDK615" s="69"/>
      <c r="CDL615" s="69"/>
      <c r="CDM615" s="107"/>
      <c r="CDN615" s="2"/>
      <c r="CDO615" s="15"/>
      <c r="CDP615" s="15"/>
      <c r="CDQ615" s="80"/>
      <c r="CDR615" s="52"/>
      <c r="CDS615" s="69"/>
      <c r="CDT615" s="69"/>
      <c r="CDU615" s="69"/>
      <c r="CDV615" s="107"/>
      <c r="CDW615" s="2"/>
      <c r="CDX615" s="15"/>
      <c r="CDY615" s="15"/>
      <c r="CDZ615" s="80"/>
      <c r="CEA615" s="52"/>
      <c r="CEB615" s="69"/>
      <c r="CEC615" s="69"/>
      <c r="CED615" s="69"/>
      <c r="CEE615" s="107"/>
      <c r="CEF615" s="2"/>
      <c r="CEG615" s="15"/>
      <c r="CEH615" s="15"/>
      <c r="CEI615" s="80"/>
      <c r="CEJ615" s="52"/>
      <c r="CEK615" s="69"/>
      <c r="CEL615" s="69"/>
      <c r="CEM615" s="69"/>
      <c r="CEN615" s="107"/>
      <c r="CEO615" s="2"/>
      <c r="CEP615" s="15"/>
      <c r="CEQ615" s="15"/>
      <c r="CER615" s="80"/>
      <c r="CES615" s="52"/>
      <c r="CET615" s="69"/>
      <c r="CEU615" s="69"/>
      <c r="CEV615" s="69"/>
      <c r="CEW615" s="107"/>
      <c r="CEX615" s="2"/>
      <c r="CEY615" s="15"/>
      <c r="CEZ615" s="15"/>
      <c r="CFA615" s="80"/>
      <c r="CFB615" s="52"/>
      <c r="CFC615" s="69"/>
      <c r="CFD615" s="69"/>
      <c r="CFE615" s="69"/>
      <c r="CFF615" s="107"/>
      <c r="CFG615" s="2"/>
      <c r="CFH615" s="15"/>
      <c r="CFI615" s="15"/>
      <c r="CFJ615" s="80"/>
      <c r="CFK615" s="52"/>
      <c r="CFL615" s="69"/>
      <c r="CFM615" s="69"/>
      <c r="CFN615" s="69"/>
      <c r="CFO615" s="107"/>
      <c r="CFP615" s="2"/>
      <c r="CFQ615" s="15"/>
      <c r="CFR615" s="15"/>
      <c r="CFS615" s="80"/>
      <c r="CFT615" s="52"/>
      <c r="CFU615" s="69"/>
      <c r="CFV615" s="69"/>
      <c r="CFW615" s="69"/>
      <c r="CFX615" s="107"/>
      <c r="CFY615" s="2"/>
      <c r="CFZ615" s="15"/>
      <c r="CGA615" s="15"/>
      <c r="CGB615" s="80"/>
      <c r="CGC615" s="52"/>
      <c r="CGD615" s="69"/>
      <c r="CGE615" s="69"/>
      <c r="CGF615" s="69"/>
      <c r="CGG615" s="107"/>
      <c r="CGH615" s="2"/>
      <c r="CGI615" s="15"/>
      <c r="CGJ615" s="15"/>
      <c r="CGK615" s="80"/>
      <c r="CGL615" s="52"/>
      <c r="CGM615" s="69"/>
      <c r="CGN615" s="69"/>
      <c r="CGO615" s="69"/>
      <c r="CGP615" s="107"/>
      <c r="CGQ615" s="2"/>
      <c r="CGR615" s="15"/>
      <c r="CGS615" s="15"/>
      <c r="CGT615" s="80"/>
      <c r="CGU615" s="52"/>
      <c r="CGV615" s="69"/>
      <c r="CGW615" s="69"/>
      <c r="CGX615" s="69"/>
      <c r="CGY615" s="107"/>
      <c r="CGZ615" s="2"/>
      <c r="CHA615" s="15"/>
      <c r="CHB615" s="15"/>
      <c r="CHC615" s="80"/>
      <c r="CHD615" s="52"/>
      <c r="CHE615" s="69"/>
      <c r="CHF615" s="69"/>
      <c r="CHG615" s="69"/>
      <c r="CHH615" s="107"/>
      <c r="CHI615" s="2"/>
      <c r="CHJ615" s="15"/>
      <c r="CHK615" s="15"/>
      <c r="CHL615" s="80"/>
      <c r="CHM615" s="52"/>
      <c r="CHN615" s="69"/>
      <c r="CHO615" s="69"/>
      <c r="CHP615" s="69"/>
      <c r="CHQ615" s="107"/>
      <c r="CHR615" s="2"/>
      <c r="CHS615" s="15"/>
      <c r="CHT615" s="15"/>
      <c r="CHU615" s="80"/>
      <c r="CHV615" s="52"/>
      <c r="CHW615" s="69"/>
      <c r="CHX615" s="69"/>
      <c r="CHY615" s="69"/>
      <c r="CHZ615" s="107"/>
      <c r="CIA615" s="2"/>
      <c r="CIB615" s="15"/>
      <c r="CIC615" s="15"/>
      <c r="CID615" s="80"/>
      <c r="CIE615" s="52"/>
      <c r="CIF615" s="69"/>
      <c r="CIG615" s="69"/>
      <c r="CIH615" s="69"/>
      <c r="CII615" s="107"/>
      <c r="CIJ615" s="2"/>
      <c r="CIK615" s="15"/>
      <c r="CIL615" s="15"/>
      <c r="CIM615" s="80"/>
      <c r="CIN615" s="52"/>
      <c r="CIO615" s="69"/>
      <c r="CIP615" s="69"/>
      <c r="CIQ615" s="69"/>
      <c r="CIR615" s="107"/>
      <c r="CIS615" s="2"/>
      <c r="CIT615" s="15"/>
      <c r="CIU615" s="15"/>
      <c r="CIV615" s="80"/>
      <c r="CIW615" s="52"/>
      <c r="CIX615" s="69"/>
      <c r="CIY615" s="69"/>
      <c r="CIZ615" s="69"/>
      <c r="CJA615" s="107"/>
      <c r="CJB615" s="2"/>
      <c r="CJC615" s="15"/>
      <c r="CJD615" s="15"/>
      <c r="CJE615" s="80"/>
      <c r="CJF615" s="52"/>
      <c r="CJG615" s="69"/>
      <c r="CJH615" s="69"/>
      <c r="CJI615" s="69"/>
      <c r="CJJ615" s="107"/>
      <c r="CJK615" s="2"/>
      <c r="CJL615" s="15"/>
      <c r="CJM615" s="15"/>
      <c r="CJN615" s="80"/>
      <c r="CJO615" s="52"/>
      <c r="CJP615" s="69"/>
      <c r="CJQ615" s="69"/>
      <c r="CJR615" s="69"/>
      <c r="CJS615" s="107"/>
      <c r="CJT615" s="2"/>
      <c r="CJU615" s="15"/>
      <c r="CJV615" s="15"/>
      <c r="CJW615" s="80"/>
      <c r="CJX615" s="52"/>
      <c r="CJY615" s="69"/>
      <c r="CJZ615" s="69"/>
      <c r="CKA615" s="69"/>
      <c r="CKB615" s="107"/>
      <c r="CKC615" s="2"/>
      <c r="CKD615" s="15"/>
      <c r="CKE615" s="15"/>
      <c r="CKF615" s="80"/>
      <c r="CKG615" s="52"/>
      <c r="CKH615" s="69"/>
      <c r="CKI615" s="69"/>
      <c r="CKJ615" s="69"/>
      <c r="CKK615" s="107"/>
      <c r="CKL615" s="2"/>
      <c r="CKM615" s="15"/>
      <c r="CKN615" s="15"/>
      <c r="CKO615" s="80"/>
      <c r="CKP615" s="52"/>
      <c r="CKQ615" s="69"/>
      <c r="CKR615" s="69"/>
      <c r="CKS615" s="69"/>
      <c r="CKT615" s="107"/>
      <c r="CKU615" s="2"/>
      <c r="CKV615" s="15"/>
      <c r="CKW615" s="15"/>
      <c r="CKX615" s="80"/>
      <c r="CKY615" s="52"/>
      <c r="CKZ615" s="69"/>
      <c r="CLA615" s="69"/>
      <c r="CLB615" s="69"/>
      <c r="CLC615" s="107"/>
      <c r="CLD615" s="2"/>
      <c r="CLE615" s="15"/>
      <c r="CLF615" s="15"/>
      <c r="CLG615" s="80"/>
      <c r="CLH615" s="52"/>
      <c r="CLI615" s="69"/>
      <c r="CLJ615" s="69"/>
      <c r="CLK615" s="69"/>
      <c r="CLL615" s="107"/>
      <c r="CLM615" s="2"/>
      <c r="CLN615" s="15"/>
      <c r="CLO615" s="15"/>
      <c r="CLP615" s="80"/>
      <c r="CLQ615" s="52"/>
      <c r="CLR615" s="69"/>
      <c r="CLS615" s="69"/>
      <c r="CLT615" s="69"/>
      <c r="CLU615" s="107"/>
      <c r="CLV615" s="2"/>
      <c r="CLW615" s="15"/>
      <c r="CLX615" s="15"/>
      <c r="CLY615" s="80"/>
      <c r="CLZ615" s="52"/>
      <c r="CMA615" s="69"/>
      <c r="CMB615" s="69"/>
      <c r="CMC615" s="69"/>
      <c r="CMD615" s="107"/>
      <c r="CME615" s="2"/>
      <c r="CMF615" s="15"/>
      <c r="CMG615" s="15"/>
      <c r="CMH615" s="80"/>
      <c r="CMI615" s="52"/>
      <c r="CMJ615" s="69"/>
      <c r="CMK615" s="69"/>
      <c r="CML615" s="69"/>
      <c r="CMM615" s="107"/>
      <c r="CMN615" s="2"/>
      <c r="CMO615" s="15"/>
      <c r="CMP615" s="15"/>
      <c r="CMQ615" s="80"/>
      <c r="CMR615" s="52"/>
      <c r="CMS615" s="69"/>
      <c r="CMT615" s="69"/>
      <c r="CMU615" s="69"/>
      <c r="CMV615" s="107"/>
      <c r="CMW615" s="2"/>
      <c r="CMX615" s="15"/>
      <c r="CMY615" s="15"/>
      <c r="CMZ615" s="80"/>
      <c r="CNA615" s="52"/>
      <c r="CNB615" s="69"/>
      <c r="CNC615" s="69"/>
      <c r="CND615" s="69"/>
      <c r="CNE615" s="107"/>
      <c r="CNF615" s="2"/>
      <c r="CNG615" s="15"/>
      <c r="CNH615" s="15"/>
      <c r="CNI615" s="80"/>
      <c r="CNJ615" s="52"/>
      <c r="CNK615" s="69"/>
      <c r="CNL615" s="69"/>
      <c r="CNM615" s="69"/>
      <c r="CNN615" s="107"/>
      <c r="CNO615" s="2"/>
      <c r="CNP615" s="15"/>
      <c r="CNQ615" s="15"/>
      <c r="CNR615" s="80"/>
      <c r="CNS615" s="52"/>
      <c r="CNT615" s="69"/>
      <c r="CNU615" s="69"/>
      <c r="CNV615" s="69"/>
      <c r="CNW615" s="107"/>
      <c r="CNX615" s="2"/>
      <c r="CNY615" s="15"/>
      <c r="CNZ615" s="15"/>
      <c r="COA615" s="80"/>
      <c r="COB615" s="52"/>
      <c r="COC615" s="69"/>
      <c r="COD615" s="69"/>
      <c r="COE615" s="69"/>
      <c r="COF615" s="107"/>
      <c r="COG615" s="2"/>
      <c r="COH615" s="15"/>
      <c r="COI615" s="15"/>
      <c r="COJ615" s="80"/>
      <c r="COK615" s="52"/>
      <c r="COL615" s="69"/>
      <c r="COM615" s="69"/>
      <c r="CON615" s="69"/>
      <c r="COO615" s="107"/>
      <c r="COP615" s="2"/>
      <c r="COQ615" s="15"/>
      <c r="COR615" s="15"/>
      <c r="COS615" s="80"/>
      <c r="COT615" s="52"/>
      <c r="COU615" s="69"/>
      <c r="COV615" s="69"/>
      <c r="COW615" s="69"/>
      <c r="COX615" s="107"/>
      <c r="COY615" s="2"/>
      <c r="COZ615" s="15"/>
      <c r="CPA615" s="15"/>
      <c r="CPB615" s="80"/>
      <c r="CPC615" s="52"/>
      <c r="CPD615" s="69"/>
      <c r="CPE615" s="69"/>
      <c r="CPF615" s="69"/>
      <c r="CPG615" s="107"/>
      <c r="CPH615" s="2"/>
      <c r="CPI615" s="15"/>
      <c r="CPJ615" s="15"/>
      <c r="CPK615" s="80"/>
      <c r="CPL615" s="52"/>
      <c r="CPM615" s="69"/>
      <c r="CPN615" s="69"/>
      <c r="CPO615" s="69"/>
      <c r="CPP615" s="107"/>
      <c r="CPQ615" s="2"/>
      <c r="CPR615" s="15"/>
      <c r="CPS615" s="15"/>
      <c r="CPT615" s="80"/>
      <c r="CPU615" s="52"/>
      <c r="CPV615" s="69"/>
      <c r="CPW615" s="69"/>
      <c r="CPX615" s="69"/>
      <c r="CPY615" s="107"/>
      <c r="CPZ615" s="2"/>
      <c r="CQA615" s="15"/>
      <c r="CQB615" s="15"/>
      <c r="CQC615" s="80"/>
      <c r="CQD615" s="52"/>
      <c r="CQE615" s="69"/>
      <c r="CQF615" s="69"/>
      <c r="CQG615" s="69"/>
      <c r="CQH615" s="107"/>
      <c r="CQI615" s="2"/>
      <c r="CQJ615" s="15"/>
      <c r="CQK615" s="15"/>
      <c r="CQL615" s="80"/>
      <c r="CQM615" s="52"/>
      <c r="CQN615" s="69"/>
      <c r="CQO615" s="69"/>
      <c r="CQP615" s="69"/>
      <c r="CQQ615" s="107"/>
      <c r="CQR615" s="2"/>
      <c r="CQS615" s="15"/>
      <c r="CQT615" s="15"/>
      <c r="CQU615" s="80"/>
      <c r="CQV615" s="52"/>
      <c r="CQW615" s="69"/>
      <c r="CQX615" s="69"/>
      <c r="CQY615" s="69"/>
      <c r="CQZ615" s="107"/>
      <c r="CRA615" s="2"/>
      <c r="CRB615" s="15"/>
      <c r="CRC615" s="15"/>
      <c r="CRD615" s="80"/>
      <c r="CRE615" s="52"/>
      <c r="CRF615" s="69"/>
      <c r="CRG615" s="69"/>
      <c r="CRH615" s="69"/>
      <c r="CRI615" s="107"/>
      <c r="CRJ615" s="2"/>
      <c r="CRK615" s="15"/>
      <c r="CRL615" s="15"/>
      <c r="CRM615" s="80"/>
      <c r="CRN615" s="52"/>
      <c r="CRO615" s="69"/>
      <c r="CRP615" s="69"/>
      <c r="CRQ615" s="69"/>
      <c r="CRR615" s="107"/>
      <c r="CRS615" s="2"/>
      <c r="CRT615" s="15"/>
      <c r="CRU615" s="15"/>
      <c r="CRV615" s="80"/>
      <c r="CRW615" s="52"/>
      <c r="CRX615" s="69"/>
      <c r="CRY615" s="69"/>
      <c r="CRZ615" s="69"/>
      <c r="CSA615" s="107"/>
      <c r="CSB615" s="2"/>
      <c r="CSC615" s="15"/>
      <c r="CSD615" s="15"/>
      <c r="CSE615" s="80"/>
      <c r="CSF615" s="52"/>
      <c r="CSG615" s="69"/>
      <c r="CSH615" s="69"/>
      <c r="CSI615" s="69"/>
      <c r="CSJ615" s="107"/>
      <c r="CSK615" s="2"/>
      <c r="CSL615" s="15"/>
      <c r="CSM615" s="15"/>
      <c r="CSN615" s="80"/>
      <c r="CSO615" s="52"/>
      <c r="CSP615" s="69"/>
      <c r="CSQ615" s="69"/>
      <c r="CSR615" s="69"/>
      <c r="CSS615" s="107"/>
      <c r="CST615" s="2"/>
      <c r="CSU615" s="15"/>
      <c r="CSV615" s="15"/>
      <c r="CSW615" s="80"/>
      <c r="CSX615" s="52"/>
      <c r="CSY615" s="69"/>
      <c r="CSZ615" s="69"/>
      <c r="CTA615" s="69"/>
      <c r="CTB615" s="107"/>
      <c r="CTC615" s="2"/>
      <c r="CTD615" s="15"/>
      <c r="CTE615" s="15"/>
      <c r="CTF615" s="80"/>
      <c r="CTG615" s="52"/>
      <c r="CTH615" s="69"/>
      <c r="CTI615" s="69"/>
      <c r="CTJ615" s="69"/>
      <c r="CTK615" s="107"/>
      <c r="CTL615" s="2"/>
      <c r="CTM615" s="15"/>
      <c r="CTN615" s="15"/>
      <c r="CTO615" s="80"/>
      <c r="CTP615" s="52"/>
      <c r="CTQ615" s="69"/>
      <c r="CTR615" s="69"/>
      <c r="CTS615" s="69"/>
      <c r="CTT615" s="107"/>
      <c r="CTU615" s="2"/>
      <c r="CTV615" s="15"/>
      <c r="CTW615" s="15"/>
      <c r="CTX615" s="80"/>
      <c r="CTY615" s="52"/>
      <c r="CTZ615" s="69"/>
      <c r="CUA615" s="69"/>
      <c r="CUB615" s="69"/>
      <c r="CUC615" s="107"/>
      <c r="CUD615" s="2"/>
      <c r="CUE615" s="15"/>
      <c r="CUF615" s="15"/>
      <c r="CUG615" s="80"/>
      <c r="CUH615" s="52"/>
      <c r="CUI615" s="69"/>
      <c r="CUJ615" s="69"/>
      <c r="CUK615" s="69"/>
      <c r="CUL615" s="107"/>
      <c r="CUM615" s="2"/>
      <c r="CUN615" s="15"/>
      <c r="CUO615" s="15"/>
      <c r="CUP615" s="80"/>
      <c r="CUQ615" s="52"/>
      <c r="CUR615" s="69"/>
      <c r="CUS615" s="69"/>
      <c r="CUT615" s="69"/>
      <c r="CUU615" s="107"/>
      <c r="CUV615" s="2"/>
      <c r="CUW615" s="15"/>
      <c r="CUX615" s="15"/>
      <c r="CUY615" s="80"/>
      <c r="CUZ615" s="52"/>
      <c r="CVA615" s="69"/>
      <c r="CVB615" s="69"/>
      <c r="CVC615" s="69"/>
      <c r="CVD615" s="107"/>
      <c r="CVE615" s="2"/>
      <c r="CVF615" s="15"/>
      <c r="CVG615" s="15"/>
      <c r="CVH615" s="80"/>
      <c r="CVI615" s="52"/>
      <c r="CVJ615" s="69"/>
      <c r="CVK615" s="69"/>
      <c r="CVL615" s="69"/>
      <c r="CVM615" s="107"/>
      <c r="CVN615" s="2"/>
      <c r="CVO615" s="15"/>
      <c r="CVP615" s="15"/>
      <c r="CVQ615" s="80"/>
      <c r="CVR615" s="52"/>
      <c r="CVS615" s="69"/>
      <c r="CVT615" s="69"/>
      <c r="CVU615" s="69"/>
      <c r="CVV615" s="107"/>
      <c r="CVW615" s="2"/>
      <c r="CVX615" s="15"/>
      <c r="CVY615" s="15"/>
      <c r="CVZ615" s="80"/>
      <c r="CWA615" s="52"/>
      <c r="CWB615" s="69"/>
      <c r="CWC615" s="69"/>
      <c r="CWD615" s="69"/>
      <c r="CWE615" s="107"/>
      <c r="CWF615" s="2"/>
      <c r="CWG615" s="15"/>
      <c r="CWH615" s="15"/>
      <c r="CWI615" s="80"/>
      <c r="CWJ615" s="52"/>
      <c r="CWK615" s="69"/>
      <c r="CWL615" s="69"/>
      <c r="CWM615" s="69"/>
      <c r="CWN615" s="107"/>
      <c r="CWO615" s="2"/>
      <c r="CWP615" s="15"/>
      <c r="CWQ615" s="15"/>
      <c r="CWR615" s="80"/>
      <c r="CWS615" s="52"/>
      <c r="CWT615" s="69"/>
      <c r="CWU615" s="69"/>
      <c r="CWV615" s="69"/>
      <c r="CWW615" s="107"/>
      <c r="CWX615" s="2"/>
      <c r="CWY615" s="15"/>
      <c r="CWZ615" s="15"/>
      <c r="CXA615" s="80"/>
      <c r="CXB615" s="52"/>
      <c r="CXC615" s="69"/>
      <c r="CXD615" s="69"/>
      <c r="CXE615" s="69"/>
      <c r="CXF615" s="107"/>
      <c r="CXG615" s="2"/>
      <c r="CXH615" s="15"/>
      <c r="CXI615" s="15"/>
      <c r="CXJ615" s="80"/>
      <c r="CXK615" s="52"/>
      <c r="CXL615" s="69"/>
      <c r="CXM615" s="69"/>
      <c r="CXN615" s="69"/>
      <c r="CXO615" s="107"/>
      <c r="CXP615" s="2"/>
      <c r="CXQ615" s="15"/>
      <c r="CXR615" s="15"/>
      <c r="CXS615" s="80"/>
      <c r="CXT615" s="52"/>
      <c r="CXU615" s="69"/>
      <c r="CXV615" s="69"/>
      <c r="CXW615" s="69"/>
      <c r="CXX615" s="107"/>
      <c r="CXY615" s="2"/>
      <c r="CXZ615" s="15"/>
      <c r="CYA615" s="15"/>
      <c r="CYB615" s="80"/>
      <c r="CYC615" s="52"/>
      <c r="CYD615" s="69"/>
      <c r="CYE615" s="69"/>
      <c r="CYF615" s="69"/>
      <c r="CYG615" s="107"/>
      <c r="CYH615" s="2"/>
      <c r="CYI615" s="15"/>
      <c r="CYJ615" s="15"/>
      <c r="CYK615" s="80"/>
      <c r="CYL615" s="52"/>
      <c r="CYM615" s="69"/>
      <c r="CYN615" s="69"/>
      <c r="CYO615" s="69"/>
      <c r="CYP615" s="107"/>
      <c r="CYQ615" s="2"/>
      <c r="CYR615" s="15"/>
      <c r="CYS615" s="15"/>
      <c r="CYT615" s="80"/>
      <c r="CYU615" s="52"/>
      <c r="CYV615" s="69"/>
      <c r="CYW615" s="69"/>
      <c r="CYX615" s="69"/>
      <c r="CYY615" s="107"/>
      <c r="CYZ615" s="2"/>
      <c r="CZA615" s="15"/>
      <c r="CZB615" s="15"/>
      <c r="CZC615" s="80"/>
      <c r="CZD615" s="52"/>
      <c r="CZE615" s="69"/>
      <c r="CZF615" s="69"/>
      <c r="CZG615" s="69"/>
      <c r="CZH615" s="107"/>
      <c r="CZI615" s="2"/>
      <c r="CZJ615" s="15"/>
      <c r="CZK615" s="15"/>
      <c r="CZL615" s="80"/>
      <c r="CZM615" s="52"/>
      <c r="CZN615" s="69"/>
      <c r="CZO615" s="69"/>
      <c r="CZP615" s="69"/>
      <c r="CZQ615" s="107"/>
      <c r="CZR615" s="2"/>
      <c r="CZS615" s="15"/>
      <c r="CZT615" s="15"/>
      <c r="CZU615" s="80"/>
      <c r="CZV615" s="52"/>
      <c r="CZW615" s="69"/>
      <c r="CZX615" s="69"/>
      <c r="CZY615" s="69"/>
      <c r="CZZ615" s="107"/>
      <c r="DAA615" s="2"/>
      <c r="DAB615" s="15"/>
      <c r="DAC615" s="15"/>
      <c r="DAD615" s="80"/>
      <c r="DAE615" s="52"/>
      <c r="DAF615" s="69"/>
      <c r="DAG615" s="69"/>
      <c r="DAH615" s="69"/>
      <c r="DAI615" s="107"/>
      <c r="DAJ615" s="2"/>
      <c r="DAK615" s="15"/>
      <c r="DAL615" s="15"/>
      <c r="DAM615" s="80"/>
      <c r="DAN615" s="52"/>
      <c r="DAO615" s="69"/>
      <c r="DAP615" s="69"/>
      <c r="DAQ615" s="69"/>
      <c r="DAR615" s="107"/>
      <c r="DAS615" s="2"/>
      <c r="DAT615" s="15"/>
      <c r="DAU615" s="15"/>
      <c r="DAV615" s="80"/>
      <c r="DAW615" s="52"/>
      <c r="DAX615" s="69"/>
      <c r="DAY615" s="69"/>
      <c r="DAZ615" s="69"/>
      <c r="DBA615" s="107"/>
      <c r="DBB615" s="2"/>
      <c r="DBC615" s="15"/>
      <c r="DBD615" s="15"/>
      <c r="DBE615" s="80"/>
      <c r="DBF615" s="52"/>
      <c r="DBG615" s="69"/>
      <c r="DBH615" s="69"/>
      <c r="DBI615" s="69"/>
      <c r="DBJ615" s="107"/>
      <c r="DBK615" s="2"/>
      <c r="DBL615" s="15"/>
      <c r="DBM615" s="15"/>
      <c r="DBN615" s="80"/>
      <c r="DBO615" s="52"/>
      <c r="DBP615" s="69"/>
      <c r="DBQ615" s="69"/>
      <c r="DBR615" s="69"/>
      <c r="DBS615" s="107"/>
      <c r="DBT615" s="2"/>
      <c r="DBU615" s="15"/>
      <c r="DBV615" s="15"/>
      <c r="DBW615" s="80"/>
      <c r="DBX615" s="52"/>
      <c r="DBY615" s="69"/>
      <c r="DBZ615" s="69"/>
      <c r="DCA615" s="69"/>
      <c r="DCB615" s="107"/>
      <c r="DCC615" s="2"/>
      <c r="DCD615" s="15"/>
      <c r="DCE615" s="15"/>
      <c r="DCF615" s="80"/>
      <c r="DCG615" s="52"/>
      <c r="DCH615" s="69"/>
      <c r="DCI615" s="69"/>
      <c r="DCJ615" s="69"/>
      <c r="DCK615" s="107"/>
      <c r="DCL615" s="2"/>
      <c r="DCM615" s="15"/>
      <c r="DCN615" s="15"/>
      <c r="DCO615" s="80"/>
      <c r="DCP615" s="52"/>
      <c r="DCQ615" s="69"/>
      <c r="DCR615" s="69"/>
      <c r="DCS615" s="69"/>
      <c r="DCT615" s="107"/>
      <c r="DCU615" s="2"/>
      <c r="DCV615" s="15"/>
      <c r="DCW615" s="15"/>
      <c r="DCX615" s="80"/>
      <c r="DCY615" s="52"/>
      <c r="DCZ615" s="69"/>
      <c r="DDA615" s="69"/>
      <c r="DDB615" s="69"/>
      <c r="DDC615" s="107"/>
      <c r="DDD615" s="2"/>
      <c r="DDE615" s="15"/>
      <c r="DDF615" s="15"/>
      <c r="DDG615" s="80"/>
      <c r="DDH615" s="52"/>
      <c r="DDI615" s="69"/>
      <c r="DDJ615" s="69"/>
      <c r="DDK615" s="69"/>
      <c r="DDL615" s="107"/>
      <c r="DDM615" s="2"/>
      <c r="DDN615" s="15"/>
      <c r="DDO615" s="15"/>
      <c r="DDP615" s="80"/>
      <c r="DDQ615" s="52"/>
      <c r="DDR615" s="69"/>
      <c r="DDS615" s="69"/>
      <c r="DDT615" s="69"/>
      <c r="DDU615" s="107"/>
      <c r="DDV615" s="2"/>
      <c r="DDW615" s="15"/>
      <c r="DDX615" s="15"/>
      <c r="DDY615" s="80"/>
      <c r="DDZ615" s="52"/>
      <c r="DEA615" s="69"/>
      <c r="DEB615" s="69"/>
      <c r="DEC615" s="69"/>
      <c r="DED615" s="107"/>
      <c r="DEE615" s="2"/>
      <c r="DEF615" s="15"/>
      <c r="DEG615" s="15"/>
      <c r="DEH615" s="80"/>
      <c r="DEI615" s="52"/>
      <c r="DEJ615" s="69"/>
      <c r="DEK615" s="69"/>
      <c r="DEL615" s="69"/>
      <c r="DEM615" s="107"/>
      <c r="DEN615" s="2"/>
      <c r="DEO615" s="15"/>
      <c r="DEP615" s="15"/>
      <c r="DEQ615" s="80"/>
      <c r="DER615" s="52"/>
      <c r="DES615" s="69"/>
      <c r="DET615" s="69"/>
      <c r="DEU615" s="69"/>
      <c r="DEV615" s="107"/>
      <c r="DEW615" s="2"/>
      <c r="DEX615" s="15"/>
      <c r="DEY615" s="15"/>
      <c r="DEZ615" s="80"/>
      <c r="DFA615" s="52"/>
      <c r="DFB615" s="69"/>
      <c r="DFC615" s="69"/>
      <c r="DFD615" s="69"/>
      <c r="DFE615" s="107"/>
      <c r="DFF615" s="2"/>
      <c r="DFG615" s="15"/>
      <c r="DFH615" s="15"/>
      <c r="DFI615" s="80"/>
      <c r="DFJ615" s="52"/>
      <c r="DFK615" s="69"/>
      <c r="DFL615" s="69"/>
      <c r="DFM615" s="69"/>
      <c r="DFN615" s="107"/>
      <c r="DFO615" s="2"/>
      <c r="DFP615" s="15"/>
      <c r="DFQ615" s="15"/>
      <c r="DFR615" s="80"/>
      <c r="DFS615" s="52"/>
      <c r="DFT615" s="69"/>
      <c r="DFU615" s="69"/>
      <c r="DFV615" s="69"/>
      <c r="DFW615" s="107"/>
      <c r="DFX615" s="2"/>
      <c r="DFY615" s="15"/>
      <c r="DFZ615" s="15"/>
      <c r="DGA615" s="80"/>
      <c r="DGB615" s="52"/>
      <c r="DGC615" s="69"/>
      <c r="DGD615" s="69"/>
      <c r="DGE615" s="69"/>
      <c r="DGF615" s="107"/>
      <c r="DGG615" s="2"/>
      <c r="DGH615" s="15"/>
      <c r="DGI615" s="15"/>
      <c r="DGJ615" s="80"/>
      <c r="DGK615" s="52"/>
      <c r="DGL615" s="69"/>
      <c r="DGM615" s="69"/>
      <c r="DGN615" s="69"/>
      <c r="DGO615" s="107"/>
      <c r="DGP615" s="2"/>
      <c r="DGQ615" s="15"/>
      <c r="DGR615" s="15"/>
      <c r="DGS615" s="80"/>
      <c r="DGT615" s="52"/>
      <c r="DGU615" s="69"/>
      <c r="DGV615" s="69"/>
      <c r="DGW615" s="69"/>
      <c r="DGX615" s="107"/>
      <c r="DGY615" s="2"/>
      <c r="DGZ615" s="15"/>
      <c r="DHA615" s="15"/>
      <c r="DHB615" s="80"/>
      <c r="DHC615" s="52"/>
      <c r="DHD615" s="69"/>
      <c r="DHE615" s="69"/>
      <c r="DHF615" s="69"/>
      <c r="DHG615" s="107"/>
      <c r="DHH615" s="2"/>
      <c r="DHI615" s="15"/>
      <c r="DHJ615" s="15"/>
      <c r="DHK615" s="80"/>
      <c r="DHL615" s="52"/>
      <c r="DHM615" s="69"/>
      <c r="DHN615" s="69"/>
      <c r="DHO615" s="69"/>
      <c r="DHP615" s="107"/>
      <c r="DHQ615" s="2"/>
      <c r="DHR615" s="15"/>
      <c r="DHS615" s="15"/>
      <c r="DHT615" s="80"/>
      <c r="DHU615" s="52"/>
      <c r="DHV615" s="69"/>
      <c r="DHW615" s="69"/>
      <c r="DHX615" s="69"/>
      <c r="DHY615" s="107"/>
      <c r="DHZ615" s="2"/>
      <c r="DIA615" s="15"/>
      <c r="DIB615" s="15"/>
      <c r="DIC615" s="80"/>
      <c r="DID615" s="52"/>
      <c r="DIE615" s="69"/>
      <c r="DIF615" s="69"/>
      <c r="DIG615" s="69"/>
      <c r="DIH615" s="107"/>
      <c r="DII615" s="2"/>
      <c r="DIJ615" s="15"/>
      <c r="DIK615" s="15"/>
      <c r="DIL615" s="80"/>
      <c r="DIM615" s="52"/>
      <c r="DIN615" s="69"/>
      <c r="DIO615" s="69"/>
      <c r="DIP615" s="69"/>
      <c r="DIQ615" s="107"/>
      <c r="DIR615" s="2"/>
      <c r="DIS615" s="15"/>
      <c r="DIT615" s="15"/>
      <c r="DIU615" s="80"/>
      <c r="DIV615" s="52"/>
      <c r="DIW615" s="69"/>
      <c r="DIX615" s="69"/>
      <c r="DIY615" s="69"/>
      <c r="DIZ615" s="107"/>
      <c r="DJA615" s="2"/>
      <c r="DJB615" s="15"/>
      <c r="DJC615" s="15"/>
      <c r="DJD615" s="80"/>
      <c r="DJE615" s="52"/>
      <c r="DJF615" s="69"/>
      <c r="DJG615" s="69"/>
      <c r="DJH615" s="69"/>
      <c r="DJI615" s="107"/>
      <c r="DJJ615" s="2"/>
      <c r="DJK615" s="15"/>
      <c r="DJL615" s="15"/>
      <c r="DJM615" s="80"/>
      <c r="DJN615" s="52"/>
      <c r="DJO615" s="69"/>
      <c r="DJP615" s="69"/>
      <c r="DJQ615" s="69"/>
      <c r="DJR615" s="107"/>
      <c r="DJS615" s="2"/>
      <c r="DJT615" s="15"/>
      <c r="DJU615" s="15"/>
      <c r="DJV615" s="80"/>
      <c r="DJW615" s="52"/>
      <c r="DJX615" s="69"/>
      <c r="DJY615" s="69"/>
      <c r="DJZ615" s="69"/>
      <c r="DKA615" s="107"/>
      <c r="DKB615" s="2"/>
      <c r="DKC615" s="15"/>
      <c r="DKD615" s="15"/>
      <c r="DKE615" s="80"/>
      <c r="DKF615" s="52"/>
      <c r="DKG615" s="69"/>
      <c r="DKH615" s="69"/>
      <c r="DKI615" s="69"/>
      <c r="DKJ615" s="107"/>
      <c r="DKK615" s="2"/>
      <c r="DKL615" s="15"/>
      <c r="DKM615" s="15"/>
      <c r="DKN615" s="80"/>
      <c r="DKO615" s="52"/>
      <c r="DKP615" s="69"/>
      <c r="DKQ615" s="69"/>
      <c r="DKR615" s="69"/>
      <c r="DKS615" s="107"/>
      <c r="DKT615" s="2"/>
      <c r="DKU615" s="15"/>
      <c r="DKV615" s="15"/>
      <c r="DKW615" s="80"/>
      <c r="DKX615" s="52"/>
      <c r="DKY615" s="69"/>
      <c r="DKZ615" s="69"/>
      <c r="DLA615" s="69"/>
      <c r="DLB615" s="107"/>
      <c r="DLC615" s="2"/>
      <c r="DLD615" s="15"/>
      <c r="DLE615" s="15"/>
      <c r="DLF615" s="80"/>
      <c r="DLG615" s="52"/>
      <c r="DLH615" s="69"/>
      <c r="DLI615" s="69"/>
      <c r="DLJ615" s="69"/>
      <c r="DLK615" s="107"/>
      <c r="DLL615" s="2"/>
      <c r="DLM615" s="15"/>
      <c r="DLN615" s="15"/>
      <c r="DLO615" s="80"/>
      <c r="DLP615" s="52"/>
      <c r="DLQ615" s="69"/>
      <c r="DLR615" s="69"/>
      <c r="DLS615" s="69"/>
      <c r="DLT615" s="107"/>
      <c r="DLU615" s="2"/>
      <c r="DLV615" s="15"/>
      <c r="DLW615" s="15"/>
      <c r="DLX615" s="80"/>
      <c r="DLY615" s="52"/>
      <c r="DLZ615" s="69"/>
      <c r="DMA615" s="69"/>
      <c r="DMB615" s="69"/>
      <c r="DMC615" s="107"/>
      <c r="DMD615" s="2"/>
      <c r="DME615" s="15"/>
      <c r="DMF615" s="15"/>
      <c r="DMG615" s="80"/>
      <c r="DMH615" s="52"/>
      <c r="DMI615" s="69"/>
      <c r="DMJ615" s="69"/>
      <c r="DMK615" s="69"/>
      <c r="DML615" s="107"/>
      <c r="DMM615" s="2"/>
      <c r="DMN615" s="15"/>
      <c r="DMO615" s="15"/>
      <c r="DMP615" s="80"/>
      <c r="DMQ615" s="52"/>
      <c r="DMR615" s="69"/>
      <c r="DMS615" s="69"/>
      <c r="DMT615" s="69"/>
      <c r="DMU615" s="107"/>
      <c r="DMV615" s="2"/>
      <c r="DMW615" s="15"/>
      <c r="DMX615" s="15"/>
      <c r="DMY615" s="80"/>
      <c r="DMZ615" s="52"/>
      <c r="DNA615" s="69"/>
      <c r="DNB615" s="69"/>
      <c r="DNC615" s="69"/>
      <c r="DND615" s="107"/>
      <c r="DNE615" s="2"/>
      <c r="DNF615" s="15"/>
      <c r="DNG615" s="15"/>
      <c r="DNH615" s="80"/>
      <c r="DNI615" s="52"/>
      <c r="DNJ615" s="69"/>
      <c r="DNK615" s="69"/>
      <c r="DNL615" s="69"/>
      <c r="DNM615" s="107"/>
      <c r="DNN615" s="2"/>
      <c r="DNO615" s="15"/>
      <c r="DNP615" s="15"/>
      <c r="DNQ615" s="80"/>
      <c r="DNR615" s="52"/>
      <c r="DNS615" s="69"/>
      <c r="DNT615" s="69"/>
      <c r="DNU615" s="69"/>
      <c r="DNV615" s="107"/>
      <c r="DNW615" s="2"/>
      <c r="DNX615" s="15"/>
      <c r="DNY615" s="15"/>
      <c r="DNZ615" s="80"/>
      <c r="DOA615" s="52"/>
      <c r="DOB615" s="69"/>
      <c r="DOC615" s="69"/>
      <c r="DOD615" s="69"/>
      <c r="DOE615" s="107"/>
      <c r="DOF615" s="2"/>
      <c r="DOG615" s="15"/>
      <c r="DOH615" s="15"/>
      <c r="DOI615" s="80"/>
      <c r="DOJ615" s="52"/>
      <c r="DOK615" s="69"/>
      <c r="DOL615" s="69"/>
      <c r="DOM615" s="69"/>
      <c r="DON615" s="107"/>
      <c r="DOO615" s="2"/>
      <c r="DOP615" s="15"/>
      <c r="DOQ615" s="15"/>
      <c r="DOR615" s="80"/>
      <c r="DOS615" s="52"/>
      <c r="DOT615" s="69"/>
      <c r="DOU615" s="69"/>
      <c r="DOV615" s="69"/>
      <c r="DOW615" s="107"/>
      <c r="DOX615" s="2"/>
      <c r="DOY615" s="15"/>
      <c r="DOZ615" s="15"/>
      <c r="DPA615" s="80"/>
      <c r="DPB615" s="52"/>
      <c r="DPC615" s="69"/>
      <c r="DPD615" s="69"/>
      <c r="DPE615" s="69"/>
      <c r="DPF615" s="107"/>
      <c r="DPG615" s="2"/>
      <c r="DPH615" s="15"/>
      <c r="DPI615" s="15"/>
      <c r="DPJ615" s="80"/>
      <c r="DPK615" s="52"/>
      <c r="DPL615" s="69"/>
      <c r="DPM615" s="69"/>
      <c r="DPN615" s="69"/>
      <c r="DPO615" s="107"/>
      <c r="DPP615" s="2"/>
      <c r="DPQ615" s="15"/>
      <c r="DPR615" s="15"/>
      <c r="DPS615" s="80"/>
      <c r="DPT615" s="52"/>
      <c r="DPU615" s="69"/>
      <c r="DPV615" s="69"/>
      <c r="DPW615" s="69"/>
      <c r="DPX615" s="107"/>
      <c r="DPY615" s="2"/>
      <c r="DPZ615" s="15"/>
      <c r="DQA615" s="15"/>
      <c r="DQB615" s="80"/>
      <c r="DQC615" s="52"/>
      <c r="DQD615" s="69"/>
      <c r="DQE615" s="69"/>
      <c r="DQF615" s="69"/>
      <c r="DQG615" s="107"/>
      <c r="DQH615" s="2"/>
      <c r="DQI615" s="15"/>
      <c r="DQJ615" s="15"/>
      <c r="DQK615" s="80"/>
      <c r="DQL615" s="52"/>
      <c r="DQM615" s="69"/>
      <c r="DQN615" s="69"/>
      <c r="DQO615" s="69"/>
      <c r="DQP615" s="107"/>
      <c r="DQQ615" s="2"/>
      <c r="DQR615" s="15"/>
      <c r="DQS615" s="15"/>
      <c r="DQT615" s="80"/>
      <c r="DQU615" s="52"/>
      <c r="DQV615" s="69"/>
      <c r="DQW615" s="69"/>
      <c r="DQX615" s="69"/>
      <c r="DQY615" s="107"/>
      <c r="DQZ615" s="2"/>
      <c r="DRA615" s="15"/>
      <c r="DRB615" s="15"/>
      <c r="DRC615" s="80"/>
      <c r="DRD615" s="52"/>
      <c r="DRE615" s="69"/>
      <c r="DRF615" s="69"/>
      <c r="DRG615" s="69"/>
      <c r="DRH615" s="107"/>
      <c r="DRI615" s="2"/>
      <c r="DRJ615" s="15"/>
      <c r="DRK615" s="15"/>
      <c r="DRL615" s="80"/>
      <c r="DRM615" s="52"/>
      <c r="DRN615" s="69"/>
      <c r="DRO615" s="69"/>
      <c r="DRP615" s="69"/>
      <c r="DRQ615" s="107"/>
      <c r="DRR615" s="2"/>
      <c r="DRS615" s="15"/>
      <c r="DRT615" s="15"/>
      <c r="DRU615" s="80"/>
      <c r="DRV615" s="52"/>
      <c r="DRW615" s="69"/>
      <c r="DRX615" s="69"/>
      <c r="DRY615" s="69"/>
      <c r="DRZ615" s="107"/>
      <c r="DSA615" s="2"/>
      <c r="DSB615" s="15"/>
      <c r="DSC615" s="15"/>
      <c r="DSD615" s="80"/>
      <c r="DSE615" s="52"/>
      <c r="DSF615" s="69"/>
      <c r="DSG615" s="69"/>
      <c r="DSH615" s="69"/>
      <c r="DSI615" s="107"/>
      <c r="DSJ615" s="2"/>
      <c r="DSK615" s="15"/>
      <c r="DSL615" s="15"/>
      <c r="DSM615" s="80"/>
      <c r="DSN615" s="52"/>
      <c r="DSO615" s="69"/>
      <c r="DSP615" s="69"/>
      <c r="DSQ615" s="69"/>
      <c r="DSR615" s="107"/>
      <c r="DSS615" s="2"/>
      <c r="DST615" s="15"/>
      <c r="DSU615" s="15"/>
      <c r="DSV615" s="80"/>
      <c r="DSW615" s="52"/>
      <c r="DSX615" s="69"/>
      <c r="DSY615" s="69"/>
      <c r="DSZ615" s="69"/>
      <c r="DTA615" s="107"/>
      <c r="DTB615" s="2"/>
      <c r="DTC615" s="15"/>
      <c r="DTD615" s="15"/>
      <c r="DTE615" s="80"/>
      <c r="DTF615" s="52"/>
      <c r="DTG615" s="69"/>
      <c r="DTH615" s="69"/>
      <c r="DTI615" s="69"/>
      <c r="DTJ615" s="107"/>
      <c r="DTK615" s="2"/>
      <c r="DTL615" s="15"/>
      <c r="DTM615" s="15"/>
      <c r="DTN615" s="80"/>
      <c r="DTO615" s="52"/>
      <c r="DTP615" s="69"/>
      <c r="DTQ615" s="69"/>
      <c r="DTR615" s="69"/>
      <c r="DTS615" s="107"/>
      <c r="DTT615" s="2"/>
      <c r="DTU615" s="15"/>
      <c r="DTV615" s="15"/>
      <c r="DTW615" s="80"/>
      <c r="DTX615" s="52"/>
      <c r="DTY615" s="69"/>
      <c r="DTZ615" s="69"/>
      <c r="DUA615" s="69"/>
      <c r="DUB615" s="107"/>
      <c r="DUC615" s="2"/>
      <c r="DUD615" s="15"/>
      <c r="DUE615" s="15"/>
      <c r="DUF615" s="80"/>
      <c r="DUG615" s="52"/>
      <c r="DUH615" s="69"/>
      <c r="DUI615" s="69"/>
      <c r="DUJ615" s="69"/>
      <c r="DUK615" s="107"/>
      <c r="DUL615" s="2"/>
      <c r="DUM615" s="15"/>
      <c r="DUN615" s="15"/>
      <c r="DUO615" s="80"/>
      <c r="DUP615" s="52"/>
      <c r="DUQ615" s="69"/>
      <c r="DUR615" s="69"/>
      <c r="DUS615" s="69"/>
      <c r="DUT615" s="107"/>
      <c r="DUU615" s="2"/>
      <c r="DUV615" s="15"/>
      <c r="DUW615" s="15"/>
      <c r="DUX615" s="80"/>
      <c r="DUY615" s="52"/>
      <c r="DUZ615" s="69"/>
      <c r="DVA615" s="69"/>
      <c r="DVB615" s="69"/>
      <c r="DVC615" s="107"/>
      <c r="DVD615" s="2"/>
      <c r="DVE615" s="15"/>
      <c r="DVF615" s="15"/>
      <c r="DVG615" s="80"/>
      <c r="DVH615" s="52"/>
      <c r="DVI615" s="69"/>
      <c r="DVJ615" s="69"/>
      <c r="DVK615" s="69"/>
      <c r="DVL615" s="107"/>
      <c r="DVM615" s="2"/>
      <c r="DVN615" s="15"/>
      <c r="DVO615" s="15"/>
      <c r="DVP615" s="80"/>
      <c r="DVQ615" s="52"/>
      <c r="DVR615" s="69"/>
      <c r="DVS615" s="69"/>
      <c r="DVT615" s="69"/>
      <c r="DVU615" s="107"/>
      <c r="DVV615" s="2"/>
      <c r="DVW615" s="15"/>
      <c r="DVX615" s="15"/>
      <c r="DVY615" s="80"/>
      <c r="DVZ615" s="52"/>
      <c r="DWA615" s="69"/>
      <c r="DWB615" s="69"/>
      <c r="DWC615" s="69"/>
      <c r="DWD615" s="107"/>
      <c r="DWE615" s="2"/>
      <c r="DWF615" s="15"/>
      <c r="DWG615" s="15"/>
      <c r="DWH615" s="80"/>
      <c r="DWI615" s="52"/>
      <c r="DWJ615" s="69"/>
      <c r="DWK615" s="69"/>
      <c r="DWL615" s="69"/>
      <c r="DWM615" s="107"/>
      <c r="DWN615" s="2"/>
      <c r="DWO615" s="15"/>
      <c r="DWP615" s="15"/>
      <c r="DWQ615" s="80"/>
      <c r="DWR615" s="52"/>
      <c r="DWS615" s="69"/>
      <c r="DWT615" s="69"/>
      <c r="DWU615" s="69"/>
      <c r="DWV615" s="107"/>
      <c r="DWW615" s="2"/>
      <c r="DWX615" s="15"/>
      <c r="DWY615" s="15"/>
      <c r="DWZ615" s="80"/>
      <c r="DXA615" s="52"/>
      <c r="DXB615" s="69"/>
      <c r="DXC615" s="69"/>
      <c r="DXD615" s="69"/>
      <c r="DXE615" s="107"/>
      <c r="DXF615" s="2"/>
      <c r="DXG615" s="15"/>
      <c r="DXH615" s="15"/>
      <c r="DXI615" s="80"/>
      <c r="DXJ615" s="52"/>
      <c r="DXK615" s="69"/>
      <c r="DXL615" s="69"/>
      <c r="DXM615" s="69"/>
      <c r="DXN615" s="107"/>
      <c r="DXO615" s="2"/>
      <c r="DXP615" s="15"/>
      <c r="DXQ615" s="15"/>
      <c r="DXR615" s="80"/>
      <c r="DXS615" s="52"/>
      <c r="DXT615" s="69"/>
      <c r="DXU615" s="69"/>
      <c r="DXV615" s="69"/>
      <c r="DXW615" s="107"/>
      <c r="DXX615" s="2"/>
      <c r="DXY615" s="15"/>
      <c r="DXZ615" s="15"/>
      <c r="DYA615" s="80"/>
      <c r="DYB615" s="52"/>
      <c r="DYC615" s="69"/>
      <c r="DYD615" s="69"/>
      <c r="DYE615" s="69"/>
      <c r="DYF615" s="107"/>
      <c r="DYG615" s="2"/>
      <c r="DYH615" s="15"/>
      <c r="DYI615" s="15"/>
      <c r="DYJ615" s="80"/>
      <c r="DYK615" s="52"/>
      <c r="DYL615" s="69"/>
      <c r="DYM615" s="69"/>
      <c r="DYN615" s="69"/>
      <c r="DYO615" s="107"/>
      <c r="DYP615" s="2"/>
      <c r="DYQ615" s="15"/>
      <c r="DYR615" s="15"/>
      <c r="DYS615" s="80"/>
      <c r="DYT615" s="52"/>
      <c r="DYU615" s="69"/>
      <c r="DYV615" s="69"/>
      <c r="DYW615" s="69"/>
      <c r="DYX615" s="107"/>
      <c r="DYY615" s="2"/>
      <c r="DYZ615" s="15"/>
      <c r="DZA615" s="15"/>
      <c r="DZB615" s="80"/>
      <c r="DZC615" s="52"/>
      <c r="DZD615" s="69"/>
      <c r="DZE615" s="69"/>
      <c r="DZF615" s="69"/>
      <c r="DZG615" s="107"/>
      <c r="DZH615" s="2"/>
      <c r="DZI615" s="15"/>
      <c r="DZJ615" s="15"/>
      <c r="DZK615" s="80"/>
      <c r="DZL615" s="52"/>
      <c r="DZM615" s="69"/>
      <c r="DZN615" s="69"/>
      <c r="DZO615" s="69"/>
      <c r="DZP615" s="107"/>
      <c r="DZQ615" s="2"/>
      <c r="DZR615" s="15"/>
      <c r="DZS615" s="15"/>
      <c r="DZT615" s="80"/>
      <c r="DZU615" s="52"/>
      <c r="DZV615" s="69"/>
      <c r="DZW615" s="69"/>
      <c r="DZX615" s="69"/>
      <c r="DZY615" s="107"/>
      <c r="DZZ615" s="2"/>
      <c r="EAA615" s="15"/>
      <c r="EAB615" s="15"/>
      <c r="EAC615" s="80"/>
      <c r="EAD615" s="52"/>
      <c r="EAE615" s="69"/>
      <c r="EAF615" s="69"/>
      <c r="EAG615" s="69"/>
      <c r="EAH615" s="107"/>
      <c r="EAI615" s="2"/>
      <c r="EAJ615" s="15"/>
      <c r="EAK615" s="15"/>
      <c r="EAL615" s="80"/>
      <c r="EAM615" s="52"/>
      <c r="EAN615" s="69"/>
      <c r="EAO615" s="69"/>
      <c r="EAP615" s="69"/>
      <c r="EAQ615" s="107"/>
      <c r="EAR615" s="2"/>
      <c r="EAS615" s="15"/>
      <c r="EAT615" s="15"/>
      <c r="EAU615" s="80"/>
      <c r="EAV615" s="52"/>
      <c r="EAW615" s="69"/>
      <c r="EAX615" s="69"/>
      <c r="EAY615" s="69"/>
      <c r="EAZ615" s="107"/>
      <c r="EBA615" s="2"/>
      <c r="EBB615" s="15"/>
      <c r="EBC615" s="15"/>
      <c r="EBD615" s="80"/>
      <c r="EBE615" s="52"/>
      <c r="EBF615" s="69"/>
      <c r="EBG615" s="69"/>
      <c r="EBH615" s="69"/>
      <c r="EBI615" s="107"/>
      <c r="EBJ615" s="2"/>
      <c r="EBK615" s="15"/>
      <c r="EBL615" s="15"/>
      <c r="EBM615" s="80"/>
      <c r="EBN615" s="52"/>
      <c r="EBO615" s="69"/>
      <c r="EBP615" s="69"/>
      <c r="EBQ615" s="69"/>
      <c r="EBR615" s="107"/>
      <c r="EBS615" s="2"/>
      <c r="EBT615" s="15"/>
      <c r="EBU615" s="15"/>
      <c r="EBV615" s="80"/>
      <c r="EBW615" s="52"/>
      <c r="EBX615" s="69"/>
      <c r="EBY615" s="69"/>
      <c r="EBZ615" s="69"/>
      <c r="ECA615" s="107"/>
      <c r="ECB615" s="2"/>
      <c r="ECC615" s="15"/>
      <c r="ECD615" s="15"/>
      <c r="ECE615" s="80"/>
      <c r="ECF615" s="52"/>
      <c r="ECG615" s="69"/>
      <c r="ECH615" s="69"/>
      <c r="ECI615" s="69"/>
      <c r="ECJ615" s="107"/>
      <c r="ECK615" s="2"/>
      <c r="ECL615" s="15"/>
      <c r="ECM615" s="15"/>
      <c r="ECN615" s="80"/>
      <c r="ECO615" s="52"/>
      <c r="ECP615" s="69"/>
      <c r="ECQ615" s="69"/>
      <c r="ECR615" s="69"/>
      <c r="ECS615" s="107"/>
      <c r="ECT615" s="2"/>
      <c r="ECU615" s="15"/>
      <c r="ECV615" s="15"/>
      <c r="ECW615" s="80"/>
      <c r="ECX615" s="52"/>
      <c r="ECY615" s="69"/>
      <c r="ECZ615" s="69"/>
      <c r="EDA615" s="69"/>
      <c r="EDB615" s="107"/>
      <c r="EDC615" s="2"/>
      <c r="EDD615" s="15"/>
      <c r="EDE615" s="15"/>
      <c r="EDF615" s="80"/>
      <c r="EDG615" s="52"/>
      <c r="EDH615" s="69"/>
      <c r="EDI615" s="69"/>
      <c r="EDJ615" s="69"/>
      <c r="EDK615" s="107"/>
      <c r="EDL615" s="2"/>
      <c r="EDM615" s="15"/>
      <c r="EDN615" s="15"/>
      <c r="EDO615" s="80"/>
      <c r="EDP615" s="52"/>
      <c r="EDQ615" s="69"/>
      <c r="EDR615" s="69"/>
      <c r="EDS615" s="69"/>
      <c r="EDT615" s="107"/>
      <c r="EDU615" s="2"/>
      <c r="EDV615" s="15"/>
      <c r="EDW615" s="15"/>
      <c r="EDX615" s="80"/>
      <c r="EDY615" s="52"/>
      <c r="EDZ615" s="69"/>
      <c r="EEA615" s="69"/>
      <c r="EEB615" s="69"/>
      <c r="EEC615" s="107"/>
      <c r="EED615" s="2"/>
      <c r="EEE615" s="15"/>
      <c r="EEF615" s="15"/>
      <c r="EEG615" s="80"/>
      <c r="EEH615" s="52"/>
      <c r="EEI615" s="69"/>
      <c r="EEJ615" s="69"/>
      <c r="EEK615" s="69"/>
      <c r="EEL615" s="107"/>
      <c r="EEM615" s="2"/>
      <c r="EEN615" s="15"/>
      <c r="EEO615" s="15"/>
      <c r="EEP615" s="80"/>
      <c r="EEQ615" s="52"/>
      <c r="EER615" s="69"/>
      <c r="EES615" s="69"/>
      <c r="EET615" s="69"/>
      <c r="EEU615" s="107"/>
      <c r="EEV615" s="2"/>
      <c r="EEW615" s="15"/>
      <c r="EEX615" s="15"/>
      <c r="EEY615" s="80"/>
      <c r="EEZ615" s="52"/>
      <c r="EFA615" s="69"/>
      <c r="EFB615" s="69"/>
      <c r="EFC615" s="69"/>
      <c r="EFD615" s="107"/>
      <c r="EFE615" s="2"/>
      <c r="EFF615" s="15"/>
      <c r="EFG615" s="15"/>
      <c r="EFH615" s="80"/>
      <c r="EFI615" s="52"/>
      <c r="EFJ615" s="69"/>
      <c r="EFK615" s="69"/>
      <c r="EFL615" s="69"/>
      <c r="EFM615" s="107"/>
      <c r="EFN615" s="2"/>
      <c r="EFO615" s="15"/>
      <c r="EFP615" s="15"/>
      <c r="EFQ615" s="80"/>
      <c r="EFR615" s="52"/>
      <c r="EFS615" s="69"/>
      <c r="EFT615" s="69"/>
      <c r="EFU615" s="69"/>
      <c r="EFV615" s="107"/>
      <c r="EFW615" s="2"/>
      <c r="EFX615" s="15"/>
      <c r="EFY615" s="15"/>
      <c r="EFZ615" s="80"/>
      <c r="EGA615" s="52"/>
      <c r="EGB615" s="69"/>
      <c r="EGC615" s="69"/>
      <c r="EGD615" s="69"/>
      <c r="EGE615" s="107"/>
      <c r="EGF615" s="2"/>
      <c r="EGG615" s="15"/>
      <c r="EGH615" s="15"/>
      <c r="EGI615" s="80"/>
      <c r="EGJ615" s="52"/>
      <c r="EGK615" s="69"/>
      <c r="EGL615" s="69"/>
      <c r="EGM615" s="69"/>
      <c r="EGN615" s="107"/>
      <c r="EGO615" s="2"/>
      <c r="EGP615" s="15"/>
      <c r="EGQ615" s="15"/>
      <c r="EGR615" s="80"/>
      <c r="EGS615" s="52"/>
      <c r="EGT615" s="69"/>
      <c r="EGU615" s="69"/>
      <c r="EGV615" s="69"/>
      <c r="EGW615" s="107"/>
      <c r="EGX615" s="2"/>
      <c r="EGY615" s="15"/>
      <c r="EGZ615" s="15"/>
      <c r="EHA615" s="80"/>
      <c r="EHB615" s="52"/>
      <c r="EHC615" s="69"/>
      <c r="EHD615" s="69"/>
      <c r="EHE615" s="69"/>
      <c r="EHF615" s="107"/>
      <c r="EHG615" s="2"/>
      <c r="EHH615" s="15"/>
      <c r="EHI615" s="15"/>
      <c r="EHJ615" s="80"/>
      <c r="EHK615" s="52"/>
      <c r="EHL615" s="69"/>
      <c r="EHM615" s="69"/>
      <c r="EHN615" s="69"/>
      <c r="EHO615" s="107"/>
      <c r="EHP615" s="2"/>
      <c r="EHQ615" s="15"/>
      <c r="EHR615" s="15"/>
      <c r="EHS615" s="80"/>
      <c r="EHT615" s="52"/>
      <c r="EHU615" s="69"/>
      <c r="EHV615" s="69"/>
      <c r="EHW615" s="69"/>
      <c r="EHX615" s="107"/>
      <c r="EHY615" s="2"/>
      <c r="EHZ615" s="15"/>
      <c r="EIA615" s="15"/>
      <c r="EIB615" s="80"/>
      <c r="EIC615" s="52"/>
      <c r="EID615" s="69"/>
      <c r="EIE615" s="69"/>
      <c r="EIF615" s="69"/>
      <c r="EIG615" s="107"/>
      <c r="EIH615" s="2"/>
      <c r="EII615" s="15"/>
      <c r="EIJ615" s="15"/>
      <c r="EIK615" s="80"/>
      <c r="EIL615" s="52"/>
      <c r="EIM615" s="69"/>
      <c r="EIN615" s="69"/>
      <c r="EIO615" s="69"/>
      <c r="EIP615" s="107"/>
      <c r="EIQ615" s="2"/>
      <c r="EIR615" s="15"/>
      <c r="EIS615" s="15"/>
      <c r="EIT615" s="80"/>
      <c r="EIU615" s="52"/>
      <c r="EIV615" s="69"/>
      <c r="EIW615" s="69"/>
      <c r="EIX615" s="69"/>
      <c r="EIY615" s="107"/>
      <c r="EIZ615" s="2"/>
      <c r="EJA615" s="15"/>
      <c r="EJB615" s="15"/>
      <c r="EJC615" s="80"/>
      <c r="EJD615" s="52"/>
      <c r="EJE615" s="69"/>
      <c r="EJF615" s="69"/>
      <c r="EJG615" s="69"/>
      <c r="EJH615" s="107"/>
      <c r="EJI615" s="2"/>
      <c r="EJJ615" s="15"/>
      <c r="EJK615" s="15"/>
      <c r="EJL615" s="80"/>
      <c r="EJM615" s="52"/>
      <c r="EJN615" s="69"/>
      <c r="EJO615" s="69"/>
      <c r="EJP615" s="69"/>
      <c r="EJQ615" s="107"/>
      <c r="EJR615" s="2"/>
      <c r="EJS615" s="15"/>
      <c r="EJT615" s="15"/>
      <c r="EJU615" s="80"/>
      <c r="EJV615" s="52"/>
      <c r="EJW615" s="69"/>
      <c r="EJX615" s="69"/>
      <c r="EJY615" s="69"/>
      <c r="EJZ615" s="107"/>
      <c r="EKA615" s="2"/>
      <c r="EKB615" s="15"/>
      <c r="EKC615" s="15"/>
      <c r="EKD615" s="80"/>
      <c r="EKE615" s="52"/>
      <c r="EKF615" s="69"/>
      <c r="EKG615" s="69"/>
      <c r="EKH615" s="69"/>
      <c r="EKI615" s="107"/>
      <c r="EKJ615" s="2"/>
      <c r="EKK615" s="15"/>
      <c r="EKL615" s="15"/>
      <c r="EKM615" s="80"/>
      <c r="EKN615" s="52"/>
      <c r="EKO615" s="69"/>
      <c r="EKP615" s="69"/>
      <c r="EKQ615" s="69"/>
      <c r="EKR615" s="107"/>
      <c r="EKS615" s="2"/>
      <c r="EKT615" s="15"/>
      <c r="EKU615" s="15"/>
      <c r="EKV615" s="80"/>
      <c r="EKW615" s="52"/>
      <c r="EKX615" s="69"/>
      <c r="EKY615" s="69"/>
      <c r="EKZ615" s="69"/>
      <c r="ELA615" s="107"/>
      <c r="ELB615" s="2"/>
      <c r="ELC615" s="15"/>
      <c r="ELD615" s="15"/>
      <c r="ELE615" s="80"/>
      <c r="ELF615" s="52"/>
      <c r="ELG615" s="69"/>
      <c r="ELH615" s="69"/>
      <c r="ELI615" s="69"/>
      <c r="ELJ615" s="107"/>
      <c r="ELK615" s="2"/>
      <c r="ELL615" s="15"/>
      <c r="ELM615" s="15"/>
      <c r="ELN615" s="80"/>
      <c r="ELO615" s="52"/>
      <c r="ELP615" s="69"/>
      <c r="ELQ615" s="69"/>
      <c r="ELR615" s="69"/>
      <c r="ELS615" s="107"/>
      <c r="ELT615" s="2"/>
      <c r="ELU615" s="15"/>
      <c r="ELV615" s="15"/>
      <c r="ELW615" s="80"/>
      <c r="ELX615" s="52"/>
      <c r="ELY615" s="69"/>
      <c r="ELZ615" s="69"/>
      <c r="EMA615" s="69"/>
      <c r="EMB615" s="107"/>
      <c r="EMC615" s="2"/>
      <c r="EMD615" s="15"/>
      <c r="EME615" s="15"/>
      <c r="EMF615" s="80"/>
      <c r="EMG615" s="52"/>
      <c r="EMH615" s="69"/>
      <c r="EMI615" s="69"/>
      <c r="EMJ615" s="69"/>
      <c r="EMK615" s="107"/>
      <c r="EML615" s="2"/>
      <c r="EMM615" s="15"/>
      <c r="EMN615" s="15"/>
      <c r="EMO615" s="80"/>
      <c r="EMP615" s="52"/>
      <c r="EMQ615" s="69"/>
      <c r="EMR615" s="69"/>
      <c r="EMS615" s="69"/>
      <c r="EMT615" s="107"/>
      <c r="EMU615" s="2"/>
      <c r="EMV615" s="15"/>
      <c r="EMW615" s="15"/>
      <c r="EMX615" s="80"/>
      <c r="EMY615" s="52"/>
      <c r="EMZ615" s="69"/>
      <c r="ENA615" s="69"/>
      <c r="ENB615" s="69"/>
      <c r="ENC615" s="107"/>
      <c r="END615" s="2"/>
      <c r="ENE615" s="15"/>
      <c r="ENF615" s="15"/>
      <c r="ENG615" s="80"/>
      <c r="ENH615" s="52"/>
      <c r="ENI615" s="69"/>
      <c r="ENJ615" s="69"/>
      <c r="ENK615" s="69"/>
      <c r="ENL615" s="107"/>
      <c r="ENM615" s="2"/>
      <c r="ENN615" s="15"/>
      <c r="ENO615" s="15"/>
      <c r="ENP615" s="80"/>
      <c r="ENQ615" s="52"/>
      <c r="ENR615" s="69"/>
      <c r="ENS615" s="69"/>
      <c r="ENT615" s="69"/>
      <c r="ENU615" s="107"/>
      <c r="ENV615" s="2"/>
      <c r="ENW615" s="15"/>
      <c r="ENX615" s="15"/>
      <c r="ENY615" s="80"/>
      <c r="ENZ615" s="52"/>
      <c r="EOA615" s="69"/>
      <c r="EOB615" s="69"/>
      <c r="EOC615" s="69"/>
      <c r="EOD615" s="107"/>
      <c r="EOE615" s="2"/>
      <c r="EOF615" s="15"/>
      <c r="EOG615" s="15"/>
      <c r="EOH615" s="80"/>
      <c r="EOI615" s="52"/>
      <c r="EOJ615" s="69"/>
      <c r="EOK615" s="69"/>
      <c r="EOL615" s="69"/>
      <c r="EOM615" s="107"/>
      <c r="EON615" s="2"/>
      <c r="EOO615" s="15"/>
      <c r="EOP615" s="15"/>
      <c r="EOQ615" s="80"/>
      <c r="EOR615" s="52"/>
      <c r="EOS615" s="69"/>
      <c r="EOT615" s="69"/>
      <c r="EOU615" s="69"/>
      <c r="EOV615" s="107"/>
      <c r="EOW615" s="2"/>
      <c r="EOX615" s="15"/>
      <c r="EOY615" s="15"/>
      <c r="EOZ615" s="80"/>
      <c r="EPA615" s="52"/>
      <c r="EPB615" s="69"/>
      <c r="EPC615" s="69"/>
      <c r="EPD615" s="69"/>
      <c r="EPE615" s="107"/>
      <c r="EPF615" s="2"/>
      <c r="EPG615" s="15"/>
      <c r="EPH615" s="15"/>
      <c r="EPI615" s="80"/>
      <c r="EPJ615" s="52"/>
      <c r="EPK615" s="69"/>
      <c r="EPL615" s="69"/>
      <c r="EPM615" s="69"/>
      <c r="EPN615" s="107"/>
      <c r="EPO615" s="2"/>
      <c r="EPP615" s="15"/>
      <c r="EPQ615" s="15"/>
      <c r="EPR615" s="80"/>
      <c r="EPS615" s="52"/>
      <c r="EPT615" s="69"/>
      <c r="EPU615" s="69"/>
      <c r="EPV615" s="69"/>
      <c r="EPW615" s="107"/>
      <c r="EPX615" s="2"/>
      <c r="EPY615" s="15"/>
      <c r="EPZ615" s="15"/>
      <c r="EQA615" s="80"/>
      <c r="EQB615" s="52"/>
      <c r="EQC615" s="69"/>
      <c r="EQD615" s="69"/>
      <c r="EQE615" s="69"/>
      <c r="EQF615" s="107"/>
      <c r="EQG615" s="2"/>
      <c r="EQH615" s="15"/>
      <c r="EQI615" s="15"/>
      <c r="EQJ615" s="80"/>
      <c r="EQK615" s="52"/>
      <c r="EQL615" s="69"/>
      <c r="EQM615" s="69"/>
      <c r="EQN615" s="69"/>
      <c r="EQO615" s="107"/>
      <c r="EQP615" s="2"/>
      <c r="EQQ615" s="15"/>
      <c r="EQR615" s="15"/>
      <c r="EQS615" s="80"/>
      <c r="EQT615" s="52"/>
      <c r="EQU615" s="69"/>
      <c r="EQV615" s="69"/>
      <c r="EQW615" s="69"/>
      <c r="EQX615" s="107"/>
      <c r="EQY615" s="2"/>
      <c r="EQZ615" s="15"/>
      <c r="ERA615" s="15"/>
      <c r="ERB615" s="80"/>
      <c r="ERC615" s="52"/>
      <c r="ERD615" s="69"/>
      <c r="ERE615" s="69"/>
      <c r="ERF615" s="69"/>
      <c r="ERG615" s="107"/>
      <c r="ERH615" s="2"/>
      <c r="ERI615" s="15"/>
      <c r="ERJ615" s="15"/>
      <c r="ERK615" s="80"/>
      <c r="ERL615" s="52"/>
      <c r="ERM615" s="69"/>
      <c r="ERN615" s="69"/>
      <c r="ERO615" s="69"/>
      <c r="ERP615" s="107"/>
      <c r="ERQ615" s="2"/>
      <c r="ERR615" s="15"/>
      <c r="ERS615" s="15"/>
      <c r="ERT615" s="80"/>
      <c r="ERU615" s="52"/>
      <c r="ERV615" s="69"/>
      <c r="ERW615" s="69"/>
      <c r="ERX615" s="69"/>
      <c r="ERY615" s="107"/>
      <c r="ERZ615" s="2"/>
      <c r="ESA615" s="15"/>
      <c r="ESB615" s="15"/>
      <c r="ESC615" s="80"/>
      <c r="ESD615" s="52"/>
      <c r="ESE615" s="69"/>
      <c r="ESF615" s="69"/>
      <c r="ESG615" s="69"/>
      <c r="ESH615" s="107"/>
      <c r="ESI615" s="2"/>
      <c r="ESJ615" s="15"/>
      <c r="ESK615" s="15"/>
      <c r="ESL615" s="80"/>
      <c r="ESM615" s="52"/>
      <c r="ESN615" s="69"/>
      <c r="ESO615" s="69"/>
      <c r="ESP615" s="69"/>
      <c r="ESQ615" s="107"/>
      <c r="ESR615" s="2"/>
      <c r="ESS615" s="15"/>
      <c r="EST615" s="15"/>
      <c r="ESU615" s="80"/>
      <c r="ESV615" s="52"/>
      <c r="ESW615" s="69"/>
      <c r="ESX615" s="69"/>
      <c r="ESY615" s="69"/>
      <c r="ESZ615" s="107"/>
      <c r="ETA615" s="2"/>
      <c r="ETB615" s="15"/>
      <c r="ETC615" s="15"/>
      <c r="ETD615" s="80"/>
      <c r="ETE615" s="52"/>
      <c r="ETF615" s="69"/>
      <c r="ETG615" s="69"/>
      <c r="ETH615" s="69"/>
      <c r="ETI615" s="107"/>
      <c r="ETJ615" s="2"/>
      <c r="ETK615" s="15"/>
      <c r="ETL615" s="15"/>
      <c r="ETM615" s="80"/>
      <c r="ETN615" s="52"/>
      <c r="ETO615" s="69"/>
      <c r="ETP615" s="69"/>
      <c r="ETQ615" s="69"/>
      <c r="ETR615" s="107"/>
      <c r="ETS615" s="2"/>
      <c r="ETT615" s="15"/>
      <c r="ETU615" s="15"/>
      <c r="ETV615" s="80"/>
      <c r="ETW615" s="52"/>
      <c r="ETX615" s="69"/>
      <c r="ETY615" s="69"/>
      <c r="ETZ615" s="69"/>
      <c r="EUA615" s="107"/>
      <c r="EUB615" s="2"/>
      <c r="EUC615" s="15"/>
      <c r="EUD615" s="15"/>
      <c r="EUE615" s="80"/>
      <c r="EUF615" s="52"/>
      <c r="EUG615" s="69"/>
      <c r="EUH615" s="69"/>
      <c r="EUI615" s="69"/>
      <c r="EUJ615" s="107"/>
      <c r="EUK615" s="2"/>
      <c r="EUL615" s="15"/>
      <c r="EUM615" s="15"/>
      <c r="EUN615" s="80"/>
      <c r="EUO615" s="52"/>
      <c r="EUP615" s="69"/>
      <c r="EUQ615" s="69"/>
      <c r="EUR615" s="69"/>
      <c r="EUS615" s="107"/>
      <c r="EUT615" s="2"/>
      <c r="EUU615" s="15"/>
      <c r="EUV615" s="15"/>
      <c r="EUW615" s="80"/>
      <c r="EUX615" s="52"/>
      <c r="EUY615" s="69"/>
      <c r="EUZ615" s="69"/>
      <c r="EVA615" s="69"/>
      <c r="EVB615" s="107"/>
      <c r="EVC615" s="2"/>
      <c r="EVD615" s="15"/>
      <c r="EVE615" s="15"/>
      <c r="EVF615" s="80"/>
      <c r="EVG615" s="52"/>
      <c r="EVH615" s="69"/>
      <c r="EVI615" s="69"/>
      <c r="EVJ615" s="69"/>
      <c r="EVK615" s="107"/>
      <c r="EVL615" s="2"/>
      <c r="EVM615" s="15"/>
      <c r="EVN615" s="15"/>
      <c r="EVO615" s="80"/>
      <c r="EVP615" s="52"/>
      <c r="EVQ615" s="69"/>
      <c r="EVR615" s="69"/>
      <c r="EVS615" s="69"/>
      <c r="EVT615" s="107"/>
      <c r="EVU615" s="2"/>
      <c r="EVV615" s="15"/>
      <c r="EVW615" s="15"/>
      <c r="EVX615" s="80"/>
      <c r="EVY615" s="52"/>
      <c r="EVZ615" s="69"/>
      <c r="EWA615" s="69"/>
      <c r="EWB615" s="69"/>
      <c r="EWC615" s="107"/>
      <c r="EWD615" s="2"/>
      <c r="EWE615" s="15"/>
      <c r="EWF615" s="15"/>
      <c r="EWG615" s="80"/>
      <c r="EWH615" s="52"/>
      <c r="EWI615" s="69"/>
      <c r="EWJ615" s="69"/>
      <c r="EWK615" s="69"/>
      <c r="EWL615" s="107"/>
      <c r="EWM615" s="2"/>
      <c r="EWN615" s="15"/>
      <c r="EWO615" s="15"/>
      <c r="EWP615" s="80"/>
      <c r="EWQ615" s="52"/>
      <c r="EWR615" s="69"/>
      <c r="EWS615" s="69"/>
      <c r="EWT615" s="69"/>
      <c r="EWU615" s="107"/>
      <c r="EWV615" s="2"/>
      <c r="EWW615" s="15"/>
      <c r="EWX615" s="15"/>
      <c r="EWY615" s="80"/>
      <c r="EWZ615" s="52"/>
      <c r="EXA615" s="69"/>
      <c r="EXB615" s="69"/>
      <c r="EXC615" s="69"/>
      <c r="EXD615" s="107"/>
      <c r="EXE615" s="2"/>
      <c r="EXF615" s="15"/>
      <c r="EXG615" s="15"/>
      <c r="EXH615" s="80"/>
      <c r="EXI615" s="52"/>
      <c r="EXJ615" s="69"/>
      <c r="EXK615" s="69"/>
      <c r="EXL615" s="69"/>
      <c r="EXM615" s="107"/>
      <c r="EXN615" s="2"/>
      <c r="EXO615" s="15"/>
      <c r="EXP615" s="15"/>
      <c r="EXQ615" s="80"/>
      <c r="EXR615" s="52"/>
      <c r="EXS615" s="69"/>
      <c r="EXT615" s="69"/>
      <c r="EXU615" s="69"/>
      <c r="EXV615" s="107"/>
      <c r="EXW615" s="2"/>
      <c r="EXX615" s="15"/>
      <c r="EXY615" s="15"/>
      <c r="EXZ615" s="80"/>
      <c r="EYA615" s="52"/>
      <c r="EYB615" s="69"/>
      <c r="EYC615" s="69"/>
      <c r="EYD615" s="69"/>
      <c r="EYE615" s="107"/>
      <c r="EYF615" s="2"/>
      <c r="EYG615" s="15"/>
      <c r="EYH615" s="15"/>
      <c r="EYI615" s="80"/>
      <c r="EYJ615" s="52"/>
      <c r="EYK615" s="69"/>
      <c r="EYL615" s="69"/>
      <c r="EYM615" s="69"/>
      <c r="EYN615" s="107"/>
      <c r="EYO615" s="2"/>
      <c r="EYP615" s="15"/>
      <c r="EYQ615" s="15"/>
      <c r="EYR615" s="80"/>
      <c r="EYS615" s="52"/>
      <c r="EYT615" s="69"/>
      <c r="EYU615" s="69"/>
      <c r="EYV615" s="69"/>
      <c r="EYW615" s="107"/>
      <c r="EYX615" s="2"/>
      <c r="EYY615" s="15"/>
      <c r="EYZ615" s="15"/>
      <c r="EZA615" s="80"/>
      <c r="EZB615" s="52"/>
      <c r="EZC615" s="69"/>
      <c r="EZD615" s="69"/>
      <c r="EZE615" s="69"/>
      <c r="EZF615" s="107"/>
      <c r="EZG615" s="2"/>
      <c r="EZH615" s="15"/>
      <c r="EZI615" s="15"/>
      <c r="EZJ615" s="80"/>
      <c r="EZK615" s="52"/>
      <c r="EZL615" s="69"/>
      <c r="EZM615" s="69"/>
      <c r="EZN615" s="69"/>
      <c r="EZO615" s="107"/>
      <c r="EZP615" s="2"/>
      <c r="EZQ615" s="15"/>
      <c r="EZR615" s="15"/>
      <c r="EZS615" s="80"/>
      <c r="EZT615" s="52"/>
      <c r="EZU615" s="69"/>
      <c r="EZV615" s="69"/>
      <c r="EZW615" s="69"/>
      <c r="EZX615" s="107"/>
      <c r="EZY615" s="2"/>
      <c r="EZZ615" s="15"/>
      <c r="FAA615" s="15"/>
      <c r="FAB615" s="80"/>
      <c r="FAC615" s="52"/>
      <c r="FAD615" s="69"/>
      <c r="FAE615" s="69"/>
      <c r="FAF615" s="69"/>
      <c r="FAG615" s="107"/>
      <c r="FAH615" s="2"/>
      <c r="FAI615" s="15"/>
      <c r="FAJ615" s="15"/>
      <c r="FAK615" s="80"/>
      <c r="FAL615" s="52"/>
      <c r="FAM615" s="69"/>
      <c r="FAN615" s="69"/>
      <c r="FAO615" s="69"/>
      <c r="FAP615" s="107"/>
      <c r="FAQ615" s="2"/>
      <c r="FAR615" s="15"/>
      <c r="FAS615" s="15"/>
      <c r="FAT615" s="80"/>
      <c r="FAU615" s="52"/>
      <c r="FAV615" s="69"/>
      <c r="FAW615" s="69"/>
      <c r="FAX615" s="69"/>
      <c r="FAY615" s="107"/>
      <c r="FAZ615" s="2"/>
      <c r="FBA615" s="15"/>
      <c r="FBB615" s="15"/>
      <c r="FBC615" s="80"/>
      <c r="FBD615" s="52"/>
      <c r="FBE615" s="69"/>
      <c r="FBF615" s="69"/>
      <c r="FBG615" s="69"/>
      <c r="FBH615" s="107"/>
      <c r="FBI615" s="2"/>
      <c r="FBJ615" s="15"/>
      <c r="FBK615" s="15"/>
      <c r="FBL615" s="80"/>
      <c r="FBM615" s="52"/>
      <c r="FBN615" s="69"/>
      <c r="FBO615" s="69"/>
      <c r="FBP615" s="69"/>
      <c r="FBQ615" s="107"/>
      <c r="FBR615" s="2"/>
      <c r="FBS615" s="15"/>
      <c r="FBT615" s="15"/>
      <c r="FBU615" s="80"/>
      <c r="FBV615" s="52"/>
      <c r="FBW615" s="69"/>
      <c r="FBX615" s="69"/>
      <c r="FBY615" s="69"/>
      <c r="FBZ615" s="107"/>
      <c r="FCA615" s="2"/>
      <c r="FCB615" s="15"/>
      <c r="FCC615" s="15"/>
      <c r="FCD615" s="80"/>
      <c r="FCE615" s="52"/>
      <c r="FCF615" s="69"/>
      <c r="FCG615" s="69"/>
      <c r="FCH615" s="69"/>
      <c r="FCI615" s="107"/>
      <c r="FCJ615" s="2"/>
      <c r="FCK615" s="15"/>
      <c r="FCL615" s="15"/>
      <c r="FCM615" s="80"/>
      <c r="FCN615" s="52"/>
      <c r="FCO615" s="69"/>
      <c r="FCP615" s="69"/>
      <c r="FCQ615" s="69"/>
      <c r="FCR615" s="107"/>
      <c r="FCS615" s="2"/>
      <c r="FCT615" s="15"/>
      <c r="FCU615" s="15"/>
      <c r="FCV615" s="80"/>
      <c r="FCW615" s="52"/>
      <c r="FCX615" s="69"/>
      <c r="FCY615" s="69"/>
      <c r="FCZ615" s="69"/>
      <c r="FDA615" s="107"/>
      <c r="FDB615" s="2"/>
      <c r="FDC615" s="15"/>
      <c r="FDD615" s="15"/>
      <c r="FDE615" s="80"/>
      <c r="FDF615" s="52"/>
      <c r="FDG615" s="69"/>
      <c r="FDH615" s="69"/>
      <c r="FDI615" s="69"/>
      <c r="FDJ615" s="107"/>
      <c r="FDK615" s="2"/>
      <c r="FDL615" s="15"/>
      <c r="FDM615" s="15"/>
      <c r="FDN615" s="80"/>
      <c r="FDO615" s="52"/>
      <c r="FDP615" s="69"/>
      <c r="FDQ615" s="69"/>
      <c r="FDR615" s="69"/>
      <c r="FDS615" s="107"/>
      <c r="FDT615" s="2"/>
      <c r="FDU615" s="15"/>
      <c r="FDV615" s="15"/>
      <c r="FDW615" s="80"/>
      <c r="FDX615" s="52"/>
      <c r="FDY615" s="69"/>
      <c r="FDZ615" s="69"/>
      <c r="FEA615" s="69"/>
      <c r="FEB615" s="107"/>
      <c r="FEC615" s="2"/>
      <c r="FED615" s="15"/>
      <c r="FEE615" s="15"/>
      <c r="FEF615" s="80"/>
      <c r="FEG615" s="52"/>
      <c r="FEH615" s="69"/>
      <c r="FEI615" s="69"/>
      <c r="FEJ615" s="69"/>
      <c r="FEK615" s="107"/>
      <c r="FEL615" s="2"/>
      <c r="FEM615" s="15"/>
      <c r="FEN615" s="15"/>
      <c r="FEO615" s="80"/>
      <c r="FEP615" s="52"/>
      <c r="FEQ615" s="69"/>
      <c r="FER615" s="69"/>
      <c r="FES615" s="69"/>
      <c r="FET615" s="107"/>
      <c r="FEU615" s="2"/>
      <c r="FEV615" s="15"/>
      <c r="FEW615" s="15"/>
      <c r="FEX615" s="80"/>
      <c r="FEY615" s="52"/>
      <c r="FEZ615" s="69"/>
      <c r="FFA615" s="69"/>
      <c r="FFB615" s="69"/>
      <c r="FFC615" s="107"/>
      <c r="FFD615" s="2"/>
      <c r="FFE615" s="15"/>
      <c r="FFF615" s="15"/>
      <c r="FFG615" s="80"/>
      <c r="FFH615" s="52"/>
      <c r="FFI615" s="69"/>
      <c r="FFJ615" s="69"/>
      <c r="FFK615" s="69"/>
      <c r="FFL615" s="107"/>
      <c r="FFM615" s="2"/>
      <c r="FFN615" s="15"/>
      <c r="FFO615" s="15"/>
      <c r="FFP615" s="80"/>
      <c r="FFQ615" s="52"/>
      <c r="FFR615" s="69"/>
      <c r="FFS615" s="69"/>
      <c r="FFT615" s="69"/>
      <c r="FFU615" s="107"/>
      <c r="FFV615" s="2"/>
      <c r="FFW615" s="15"/>
      <c r="FFX615" s="15"/>
      <c r="FFY615" s="80"/>
      <c r="FFZ615" s="52"/>
      <c r="FGA615" s="69"/>
      <c r="FGB615" s="69"/>
      <c r="FGC615" s="69"/>
      <c r="FGD615" s="107"/>
      <c r="FGE615" s="2"/>
      <c r="FGF615" s="15"/>
      <c r="FGG615" s="15"/>
      <c r="FGH615" s="80"/>
      <c r="FGI615" s="52"/>
      <c r="FGJ615" s="69"/>
      <c r="FGK615" s="69"/>
      <c r="FGL615" s="69"/>
      <c r="FGM615" s="107"/>
      <c r="FGN615" s="2"/>
      <c r="FGO615" s="15"/>
      <c r="FGP615" s="15"/>
      <c r="FGQ615" s="80"/>
      <c r="FGR615" s="52"/>
      <c r="FGS615" s="69"/>
      <c r="FGT615" s="69"/>
      <c r="FGU615" s="69"/>
      <c r="FGV615" s="107"/>
      <c r="FGW615" s="2"/>
      <c r="FGX615" s="15"/>
      <c r="FGY615" s="15"/>
      <c r="FGZ615" s="80"/>
      <c r="FHA615" s="52"/>
      <c r="FHB615" s="69"/>
      <c r="FHC615" s="69"/>
      <c r="FHD615" s="69"/>
      <c r="FHE615" s="107"/>
      <c r="FHF615" s="2"/>
      <c r="FHG615" s="15"/>
      <c r="FHH615" s="15"/>
      <c r="FHI615" s="80"/>
      <c r="FHJ615" s="52"/>
      <c r="FHK615" s="69"/>
      <c r="FHL615" s="69"/>
      <c r="FHM615" s="69"/>
      <c r="FHN615" s="107"/>
      <c r="FHO615" s="2"/>
      <c r="FHP615" s="15"/>
      <c r="FHQ615" s="15"/>
      <c r="FHR615" s="80"/>
      <c r="FHS615" s="52"/>
      <c r="FHT615" s="69"/>
      <c r="FHU615" s="69"/>
      <c r="FHV615" s="69"/>
      <c r="FHW615" s="107"/>
      <c r="FHX615" s="2"/>
      <c r="FHY615" s="15"/>
      <c r="FHZ615" s="15"/>
      <c r="FIA615" s="80"/>
      <c r="FIB615" s="52"/>
      <c r="FIC615" s="69"/>
      <c r="FID615" s="69"/>
      <c r="FIE615" s="69"/>
      <c r="FIF615" s="107"/>
      <c r="FIG615" s="2"/>
      <c r="FIH615" s="15"/>
      <c r="FII615" s="15"/>
      <c r="FIJ615" s="80"/>
      <c r="FIK615" s="52"/>
      <c r="FIL615" s="69"/>
      <c r="FIM615" s="69"/>
      <c r="FIN615" s="69"/>
      <c r="FIO615" s="107"/>
      <c r="FIP615" s="2"/>
      <c r="FIQ615" s="15"/>
      <c r="FIR615" s="15"/>
      <c r="FIS615" s="80"/>
      <c r="FIT615" s="52"/>
      <c r="FIU615" s="69"/>
      <c r="FIV615" s="69"/>
      <c r="FIW615" s="69"/>
      <c r="FIX615" s="107"/>
      <c r="FIY615" s="2"/>
      <c r="FIZ615" s="15"/>
      <c r="FJA615" s="15"/>
      <c r="FJB615" s="80"/>
      <c r="FJC615" s="52"/>
      <c r="FJD615" s="69"/>
      <c r="FJE615" s="69"/>
      <c r="FJF615" s="69"/>
      <c r="FJG615" s="107"/>
      <c r="FJH615" s="2"/>
      <c r="FJI615" s="15"/>
      <c r="FJJ615" s="15"/>
      <c r="FJK615" s="80"/>
      <c r="FJL615" s="52"/>
      <c r="FJM615" s="69"/>
      <c r="FJN615" s="69"/>
      <c r="FJO615" s="69"/>
      <c r="FJP615" s="107"/>
      <c r="FJQ615" s="2"/>
      <c r="FJR615" s="15"/>
      <c r="FJS615" s="15"/>
      <c r="FJT615" s="80"/>
      <c r="FJU615" s="52"/>
      <c r="FJV615" s="69"/>
      <c r="FJW615" s="69"/>
      <c r="FJX615" s="69"/>
      <c r="FJY615" s="107"/>
      <c r="FJZ615" s="2"/>
      <c r="FKA615" s="15"/>
      <c r="FKB615" s="15"/>
      <c r="FKC615" s="80"/>
      <c r="FKD615" s="52"/>
      <c r="FKE615" s="69"/>
      <c r="FKF615" s="69"/>
      <c r="FKG615" s="69"/>
      <c r="FKH615" s="107"/>
      <c r="FKI615" s="2"/>
      <c r="FKJ615" s="15"/>
      <c r="FKK615" s="15"/>
      <c r="FKL615" s="80"/>
      <c r="FKM615" s="52"/>
      <c r="FKN615" s="69"/>
      <c r="FKO615" s="69"/>
      <c r="FKP615" s="69"/>
      <c r="FKQ615" s="107"/>
      <c r="FKR615" s="2"/>
      <c r="FKS615" s="15"/>
      <c r="FKT615" s="15"/>
      <c r="FKU615" s="80"/>
      <c r="FKV615" s="52"/>
      <c r="FKW615" s="69"/>
      <c r="FKX615" s="69"/>
      <c r="FKY615" s="69"/>
      <c r="FKZ615" s="107"/>
      <c r="FLA615" s="2"/>
      <c r="FLB615" s="15"/>
      <c r="FLC615" s="15"/>
      <c r="FLD615" s="80"/>
      <c r="FLE615" s="52"/>
      <c r="FLF615" s="69"/>
      <c r="FLG615" s="69"/>
      <c r="FLH615" s="69"/>
      <c r="FLI615" s="107"/>
      <c r="FLJ615" s="2"/>
      <c r="FLK615" s="15"/>
      <c r="FLL615" s="15"/>
      <c r="FLM615" s="80"/>
      <c r="FLN615" s="52"/>
      <c r="FLO615" s="69"/>
      <c r="FLP615" s="69"/>
      <c r="FLQ615" s="69"/>
      <c r="FLR615" s="107"/>
      <c r="FLS615" s="2"/>
      <c r="FLT615" s="15"/>
      <c r="FLU615" s="15"/>
      <c r="FLV615" s="80"/>
      <c r="FLW615" s="52"/>
      <c r="FLX615" s="69"/>
      <c r="FLY615" s="69"/>
      <c r="FLZ615" s="69"/>
      <c r="FMA615" s="107"/>
      <c r="FMB615" s="2"/>
      <c r="FMC615" s="15"/>
      <c r="FMD615" s="15"/>
      <c r="FME615" s="80"/>
      <c r="FMF615" s="52"/>
      <c r="FMG615" s="69"/>
      <c r="FMH615" s="69"/>
      <c r="FMI615" s="69"/>
      <c r="FMJ615" s="107"/>
      <c r="FMK615" s="2"/>
      <c r="FML615" s="15"/>
      <c r="FMM615" s="15"/>
      <c r="FMN615" s="80"/>
      <c r="FMO615" s="52"/>
      <c r="FMP615" s="69"/>
      <c r="FMQ615" s="69"/>
      <c r="FMR615" s="69"/>
      <c r="FMS615" s="107"/>
      <c r="FMT615" s="2"/>
      <c r="FMU615" s="15"/>
      <c r="FMV615" s="15"/>
      <c r="FMW615" s="80"/>
      <c r="FMX615" s="52"/>
      <c r="FMY615" s="69"/>
      <c r="FMZ615" s="69"/>
      <c r="FNA615" s="69"/>
      <c r="FNB615" s="107"/>
      <c r="FNC615" s="2"/>
      <c r="FND615" s="15"/>
      <c r="FNE615" s="15"/>
      <c r="FNF615" s="80"/>
      <c r="FNG615" s="52"/>
      <c r="FNH615" s="69"/>
      <c r="FNI615" s="69"/>
      <c r="FNJ615" s="69"/>
      <c r="FNK615" s="107"/>
      <c r="FNL615" s="2"/>
      <c r="FNM615" s="15"/>
      <c r="FNN615" s="15"/>
      <c r="FNO615" s="80"/>
      <c r="FNP615" s="52"/>
      <c r="FNQ615" s="69"/>
      <c r="FNR615" s="69"/>
      <c r="FNS615" s="69"/>
      <c r="FNT615" s="107"/>
      <c r="FNU615" s="2"/>
      <c r="FNV615" s="15"/>
      <c r="FNW615" s="15"/>
      <c r="FNX615" s="80"/>
      <c r="FNY615" s="52"/>
      <c r="FNZ615" s="69"/>
      <c r="FOA615" s="69"/>
      <c r="FOB615" s="69"/>
      <c r="FOC615" s="107"/>
      <c r="FOD615" s="2"/>
      <c r="FOE615" s="15"/>
      <c r="FOF615" s="15"/>
      <c r="FOG615" s="80"/>
      <c r="FOH615" s="52"/>
      <c r="FOI615" s="69"/>
      <c r="FOJ615" s="69"/>
      <c r="FOK615" s="69"/>
      <c r="FOL615" s="107"/>
      <c r="FOM615" s="2"/>
      <c r="FON615" s="15"/>
      <c r="FOO615" s="15"/>
      <c r="FOP615" s="80"/>
      <c r="FOQ615" s="52"/>
      <c r="FOR615" s="69"/>
      <c r="FOS615" s="69"/>
      <c r="FOT615" s="69"/>
      <c r="FOU615" s="107"/>
      <c r="FOV615" s="2"/>
      <c r="FOW615" s="15"/>
      <c r="FOX615" s="15"/>
      <c r="FOY615" s="80"/>
      <c r="FOZ615" s="52"/>
      <c r="FPA615" s="69"/>
      <c r="FPB615" s="69"/>
      <c r="FPC615" s="69"/>
      <c r="FPD615" s="107"/>
      <c r="FPE615" s="2"/>
      <c r="FPF615" s="15"/>
      <c r="FPG615" s="15"/>
      <c r="FPH615" s="80"/>
      <c r="FPI615" s="52"/>
      <c r="FPJ615" s="69"/>
      <c r="FPK615" s="69"/>
      <c r="FPL615" s="69"/>
      <c r="FPM615" s="107"/>
      <c r="FPN615" s="2"/>
      <c r="FPO615" s="15"/>
      <c r="FPP615" s="15"/>
      <c r="FPQ615" s="80"/>
      <c r="FPR615" s="52"/>
      <c r="FPS615" s="69"/>
      <c r="FPT615" s="69"/>
      <c r="FPU615" s="69"/>
      <c r="FPV615" s="107"/>
      <c r="FPW615" s="2"/>
      <c r="FPX615" s="15"/>
      <c r="FPY615" s="15"/>
      <c r="FPZ615" s="80"/>
      <c r="FQA615" s="52"/>
      <c r="FQB615" s="69"/>
      <c r="FQC615" s="69"/>
      <c r="FQD615" s="69"/>
      <c r="FQE615" s="107"/>
      <c r="FQF615" s="2"/>
      <c r="FQG615" s="15"/>
      <c r="FQH615" s="15"/>
      <c r="FQI615" s="80"/>
      <c r="FQJ615" s="52"/>
      <c r="FQK615" s="69"/>
      <c r="FQL615" s="69"/>
      <c r="FQM615" s="69"/>
      <c r="FQN615" s="107"/>
      <c r="FQO615" s="2"/>
      <c r="FQP615" s="15"/>
      <c r="FQQ615" s="15"/>
      <c r="FQR615" s="80"/>
      <c r="FQS615" s="52"/>
      <c r="FQT615" s="69"/>
      <c r="FQU615" s="69"/>
      <c r="FQV615" s="69"/>
      <c r="FQW615" s="107"/>
      <c r="FQX615" s="2"/>
      <c r="FQY615" s="15"/>
      <c r="FQZ615" s="15"/>
      <c r="FRA615" s="80"/>
      <c r="FRB615" s="52"/>
      <c r="FRC615" s="69"/>
      <c r="FRD615" s="69"/>
      <c r="FRE615" s="69"/>
      <c r="FRF615" s="107"/>
      <c r="FRG615" s="2"/>
      <c r="FRH615" s="15"/>
      <c r="FRI615" s="15"/>
      <c r="FRJ615" s="80"/>
      <c r="FRK615" s="52"/>
      <c r="FRL615" s="69"/>
      <c r="FRM615" s="69"/>
      <c r="FRN615" s="69"/>
      <c r="FRO615" s="107"/>
      <c r="FRP615" s="2"/>
      <c r="FRQ615" s="15"/>
      <c r="FRR615" s="15"/>
      <c r="FRS615" s="80"/>
      <c r="FRT615" s="52"/>
      <c r="FRU615" s="69"/>
      <c r="FRV615" s="69"/>
      <c r="FRW615" s="69"/>
      <c r="FRX615" s="107"/>
      <c r="FRY615" s="2"/>
      <c r="FRZ615" s="15"/>
      <c r="FSA615" s="15"/>
      <c r="FSB615" s="80"/>
      <c r="FSC615" s="52"/>
      <c r="FSD615" s="69"/>
      <c r="FSE615" s="69"/>
      <c r="FSF615" s="69"/>
      <c r="FSG615" s="107"/>
      <c r="FSH615" s="2"/>
      <c r="FSI615" s="15"/>
      <c r="FSJ615" s="15"/>
      <c r="FSK615" s="80"/>
      <c r="FSL615" s="52"/>
      <c r="FSM615" s="69"/>
      <c r="FSN615" s="69"/>
      <c r="FSO615" s="69"/>
      <c r="FSP615" s="107"/>
      <c r="FSQ615" s="2"/>
      <c r="FSR615" s="15"/>
      <c r="FSS615" s="15"/>
      <c r="FST615" s="80"/>
      <c r="FSU615" s="52"/>
      <c r="FSV615" s="69"/>
      <c r="FSW615" s="69"/>
      <c r="FSX615" s="69"/>
      <c r="FSY615" s="107"/>
      <c r="FSZ615" s="2"/>
      <c r="FTA615" s="15"/>
      <c r="FTB615" s="15"/>
      <c r="FTC615" s="80"/>
      <c r="FTD615" s="52"/>
      <c r="FTE615" s="69"/>
      <c r="FTF615" s="69"/>
      <c r="FTG615" s="69"/>
      <c r="FTH615" s="107"/>
      <c r="FTI615" s="2"/>
      <c r="FTJ615" s="15"/>
      <c r="FTK615" s="15"/>
      <c r="FTL615" s="80"/>
      <c r="FTM615" s="52"/>
      <c r="FTN615" s="69"/>
      <c r="FTO615" s="69"/>
      <c r="FTP615" s="69"/>
      <c r="FTQ615" s="107"/>
      <c r="FTR615" s="2"/>
      <c r="FTS615" s="15"/>
      <c r="FTT615" s="15"/>
      <c r="FTU615" s="80"/>
      <c r="FTV615" s="52"/>
      <c r="FTW615" s="69"/>
      <c r="FTX615" s="69"/>
      <c r="FTY615" s="69"/>
      <c r="FTZ615" s="107"/>
      <c r="FUA615" s="2"/>
      <c r="FUB615" s="15"/>
      <c r="FUC615" s="15"/>
      <c r="FUD615" s="80"/>
      <c r="FUE615" s="52"/>
      <c r="FUF615" s="69"/>
      <c r="FUG615" s="69"/>
      <c r="FUH615" s="69"/>
      <c r="FUI615" s="107"/>
      <c r="FUJ615" s="2"/>
      <c r="FUK615" s="15"/>
      <c r="FUL615" s="15"/>
      <c r="FUM615" s="80"/>
      <c r="FUN615" s="52"/>
      <c r="FUO615" s="69"/>
      <c r="FUP615" s="69"/>
      <c r="FUQ615" s="69"/>
      <c r="FUR615" s="107"/>
      <c r="FUS615" s="2"/>
      <c r="FUT615" s="15"/>
      <c r="FUU615" s="15"/>
      <c r="FUV615" s="80"/>
      <c r="FUW615" s="52"/>
      <c r="FUX615" s="69"/>
      <c r="FUY615" s="69"/>
      <c r="FUZ615" s="69"/>
      <c r="FVA615" s="107"/>
      <c r="FVB615" s="2"/>
      <c r="FVC615" s="15"/>
      <c r="FVD615" s="15"/>
      <c r="FVE615" s="80"/>
      <c r="FVF615" s="52"/>
      <c r="FVG615" s="69"/>
      <c r="FVH615" s="69"/>
      <c r="FVI615" s="69"/>
      <c r="FVJ615" s="107"/>
      <c r="FVK615" s="2"/>
      <c r="FVL615" s="15"/>
      <c r="FVM615" s="15"/>
      <c r="FVN615" s="80"/>
      <c r="FVO615" s="52"/>
      <c r="FVP615" s="69"/>
      <c r="FVQ615" s="69"/>
      <c r="FVR615" s="69"/>
      <c r="FVS615" s="107"/>
      <c r="FVT615" s="2"/>
      <c r="FVU615" s="15"/>
      <c r="FVV615" s="15"/>
      <c r="FVW615" s="80"/>
      <c r="FVX615" s="52"/>
      <c r="FVY615" s="69"/>
      <c r="FVZ615" s="69"/>
      <c r="FWA615" s="69"/>
      <c r="FWB615" s="107"/>
      <c r="FWC615" s="2"/>
      <c r="FWD615" s="15"/>
      <c r="FWE615" s="15"/>
      <c r="FWF615" s="80"/>
      <c r="FWG615" s="52"/>
      <c r="FWH615" s="69"/>
      <c r="FWI615" s="69"/>
      <c r="FWJ615" s="69"/>
      <c r="FWK615" s="107"/>
      <c r="FWL615" s="2"/>
      <c r="FWM615" s="15"/>
      <c r="FWN615" s="15"/>
      <c r="FWO615" s="80"/>
      <c r="FWP615" s="52"/>
      <c r="FWQ615" s="69"/>
      <c r="FWR615" s="69"/>
      <c r="FWS615" s="69"/>
      <c r="FWT615" s="107"/>
      <c r="FWU615" s="2"/>
      <c r="FWV615" s="15"/>
      <c r="FWW615" s="15"/>
      <c r="FWX615" s="80"/>
      <c r="FWY615" s="52"/>
      <c r="FWZ615" s="69"/>
      <c r="FXA615" s="69"/>
      <c r="FXB615" s="69"/>
      <c r="FXC615" s="107"/>
      <c r="FXD615" s="2"/>
      <c r="FXE615" s="15"/>
      <c r="FXF615" s="15"/>
      <c r="FXG615" s="80"/>
      <c r="FXH615" s="52"/>
      <c r="FXI615" s="69"/>
      <c r="FXJ615" s="69"/>
      <c r="FXK615" s="69"/>
      <c r="FXL615" s="107"/>
      <c r="FXM615" s="2"/>
      <c r="FXN615" s="15"/>
      <c r="FXO615" s="15"/>
      <c r="FXP615" s="80"/>
      <c r="FXQ615" s="52"/>
      <c r="FXR615" s="69"/>
      <c r="FXS615" s="69"/>
      <c r="FXT615" s="69"/>
      <c r="FXU615" s="107"/>
      <c r="FXV615" s="2"/>
      <c r="FXW615" s="15"/>
      <c r="FXX615" s="15"/>
      <c r="FXY615" s="80"/>
      <c r="FXZ615" s="52"/>
      <c r="FYA615" s="69"/>
      <c r="FYB615" s="69"/>
      <c r="FYC615" s="69"/>
      <c r="FYD615" s="107"/>
      <c r="FYE615" s="2"/>
      <c r="FYF615" s="15"/>
      <c r="FYG615" s="15"/>
      <c r="FYH615" s="80"/>
      <c r="FYI615" s="52"/>
      <c r="FYJ615" s="69"/>
      <c r="FYK615" s="69"/>
      <c r="FYL615" s="69"/>
      <c r="FYM615" s="107"/>
      <c r="FYN615" s="2"/>
      <c r="FYO615" s="15"/>
      <c r="FYP615" s="15"/>
      <c r="FYQ615" s="80"/>
      <c r="FYR615" s="52"/>
      <c r="FYS615" s="69"/>
      <c r="FYT615" s="69"/>
      <c r="FYU615" s="69"/>
      <c r="FYV615" s="107"/>
      <c r="FYW615" s="2"/>
      <c r="FYX615" s="15"/>
      <c r="FYY615" s="15"/>
      <c r="FYZ615" s="80"/>
      <c r="FZA615" s="52"/>
      <c r="FZB615" s="69"/>
      <c r="FZC615" s="69"/>
      <c r="FZD615" s="69"/>
      <c r="FZE615" s="107"/>
      <c r="FZF615" s="2"/>
      <c r="FZG615" s="15"/>
      <c r="FZH615" s="15"/>
      <c r="FZI615" s="80"/>
      <c r="FZJ615" s="52"/>
      <c r="FZK615" s="69"/>
      <c r="FZL615" s="69"/>
      <c r="FZM615" s="69"/>
      <c r="FZN615" s="107"/>
      <c r="FZO615" s="2"/>
      <c r="FZP615" s="15"/>
      <c r="FZQ615" s="15"/>
      <c r="FZR615" s="80"/>
      <c r="FZS615" s="52"/>
      <c r="FZT615" s="69"/>
      <c r="FZU615" s="69"/>
      <c r="FZV615" s="69"/>
      <c r="FZW615" s="107"/>
      <c r="FZX615" s="2"/>
      <c r="FZY615" s="15"/>
      <c r="FZZ615" s="15"/>
      <c r="GAA615" s="80"/>
      <c r="GAB615" s="52"/>
      <c r="GAC615" s="69"/>
      <c r="GAD615" s="69"/>
      <c r="GAE615" s="69"/>
      <c r="GAF615" s="107"/>
      <c r="GAG615" s="2"/>
      <c r="GAH615" s="15"/>
      <c r="GAI615" s="15"/>
      <c r="GAJ615" s="80"/>
      <c r="GAK615" s="52"/>
      <c r="GAL615" s="69"/>
      <c r="GAM615" s="69"/>
      <c r="GAN615" s="69"/>
      <c r="GAO615" s="107"/>
      <c r="GAP615" s="2"/>
      <c r="GAQ615" s="15"/>
      <c r="GAR615" s="15"/>
      <c r="GAS615" s="80"/>
      <c r="GAT615" s="52"/>
      <c r="GAU615" s="69"/>
      <c r="GAV615" s="69"/>
      <c r="GAW615" s="69"/>
      <c r="GAX615" s="107"/>
      <c r="GAY615" s="2"/>
      <c r="GAZ615" s="15"/>
      <c r="GBA615" s="15"/>
      <c r="GBB615" s="80"/>
      <c r="GBC615" s="52"/>
      <c r="GBD615" s="69"/>
      <c r="GBE615" s="69"/>
      <c r="GBF615" s="69"/>
      <c r="GBG615" s="107"/>
      <c r="GBH615" s="2"/>
      <c r="GBI615" s="15"/>
      <c r="GBJ615" s="15"/>
      <c r="GBK615" s="80"/>
      <c r="GBL615" s="52"/>
      <c r="GBM615" s="69"/>
      <c r="GBN615" s="69"/>
      <c r="GBO615" s="69"/>
      <c r="GBP615" s="107"/>
      <c r="GBQ615" s="2"/>
      <c r="GBR615" s="15"/>
      <c r="GBS615" s="15"/>
      <c r="GBT615" s="80"/>
      <c r="GBU615" s="52"/>
      <c r="GBV615" s="69"/>
      <c r="GBW615" s="69"/>
      <c r="GBX615" s="69"/>
      <c r="GBY615" s="107"/>
      <c r="GBZ615" s="2"/>
      <c r="GCA615" s="15"/>
      <c r="GCB615" s="15"/>
      <c r="GCC615" s="80"/>
      <c r="GCD615" s="52"/>
      <c r="GCE615" s="69"/>
      <c r="GCF615" s="69"/>
      <c r="GCG615" s="69"/>
      <c r="GCH615" s="107"/>
      <c r="GCI615" s="2"/>
      <c r="GCJ615" s="15"/>
      <c r="GCK615" s="15"/>
      <c r="GCL615" s="80"/>
      <c r="GCM615" s="52"/>
      <c r="GCN615" s="69"/>
      <c r="GCO615" s="69"/>
      <c r="GCP615" s="69"/>
      <c r="GCQ615" s="107"/>
      <c r="GCR615" s="2"/>
      <c r="GCS615" s="15"/>
      <c r="GCT615" s="15"/>
      <c r="GCU615" s="80"/>
      <c r="GCV615" s="52"/>
      <c r="GCW615" s="69"/>
      <c r="GCX615" s="69"/>
      <c r="GCY615" s="69"/>
      <c r="GCZ615" s="107"/>
      <c r="GDA615" s="2"/>
      <c r="GDB615" s="15"/>
      <c r="GDC615" s="15"/>
      <c r="GDD615" s="80"/>
      <c r="GDE615" s="52"/>
      <c r="GDF615" s="69"/>
      <c r="GDG615" s="69"/>
      <c r="GDH615" s="69"/>
      <c r="GDI615" s="107"/>
      <c r="GDJ615" s="2"/>
      <c r="GDK615" s="15"/>
      <c r="GDL615" s="15"/>
      <c r="GDM615" s="80"/>
      <c r="GDN615" s="52"/>
      <c r="GDO615" s="69"/>
      <c r="GDP615" s="69"/>
      <c r="GDQ615" s="69"/>
      <c r="GDR615" s="107"/>
      <c r="GDS615" s="2"/>
      <c r="GDT615" s="15"/>
      <c r="GDU615" s="15"/>
      <c r="GDV615" s="80"/>
      <c r="GDW615" s="52"/>
      <c r="GDX615" s="69"/>
      <c r="GDY615" s="69"/>
      <c r="GDZ615" s="69"/>
      <c r="GEA615" s="107"/>
      <c r="GEB615" s="2"/>
      <c r="GEC615" s="15"/>
      <c r="GED615" s="15"/>
      <c r="GEE615" s="80"/>
      <c r="GEF615" s="52"/>
      <c r="GEG615" s="69"/>
      <c r="GEH615" s="69"/>
      <c r="GEI615" s="69"/>
      <c r="GEJ615" s="107"/>
      <c r="GEK615" s="2"/>
      <c r="GEL615" s="15"/>
      <c r="GEM615" s="15"/>
      <c r="GEN615" s="80"/>
      <c r="GEO615" s="52"/>
      <c r="GEP615" s="69"/>
      <c r="GEQ615" s="69"/>
      <c r="GER615" s="69"/>
      <c r="GES615" s="107"/>
      <c r="GET615" s="2"/>
      <c r="GEU615" s="15"/>
      <c r="GEV615" s="15"/>
      <c r="GEW615" s="80"/>
      <c r="GEX615" s="52"/>
      <c r="GEY615" s="69"/>
      <c r="GEZ615" s="69"/>
      <c r="GFA615" s="69"/>
      <c r="GFB615" s="107"/>
      <c r="GFC615" s="2"/>
      <c r="GFD615" s="15"/>
      <c r="GFE615" s="15"/>
      <c r="GFF615" s="80"/>
      <c r="GFG615" s="52"/>
      <c r="GFH615" s="69"/>
      <c r="GFI615" s="69"/>
      <c r="GFJ615" s="69"/>
      <c r="GFK615" s="107"/>
      <c r="GFL615" s="2"/>
      <c r="GFM615" s="15"/>
      <c r="GFN615" s="15"/>
      <c r="GFO615" s="80"/>
      <c r="GFP615" s="52"/>
      <c r="GFQ615" s="69"/>
      <c r="GFR615" s="69"/>
      <c r="GFS615" s="69"/>
      <c r="GFT615" s="107"/>
      <c r="GFU615" s="2"/>
      <c r="GFV615" s="15"/>
      <c r="GFW615" s="15"/>
      <c r="GFX615" s="80"/>
      <c r="GFY615" s="52"/>
      <c r="GFZ615" s="69"/>
      <c r="GGA615" s="69"/>
      <c r="GGB615" s="69"/>
      <c r="GGC615" s="107"/>
      <c r="GGD615" s="2"/>
      <c r="GGE615" s="15"/>
      <c r="GGF615" s="15"/>
      <c r="GGG615" s="80"/>
      <c r="GGH615" s="52"/>
      <c r="GGI615" s="69"/>
      <c r="GGJ615" s="69"/>
      <c r="GGK615" s="69"/>
      <c r="GGL615" s="107"/>
      <c r="GGM615" s="2"/>
      <c r="GGN615" s="15"/>
      <c r="GGO615" s="15"/>
      <c r="GGP615" s="80"/>
      <c r="GGQ615" s="52"/>
      <c r="GGR615" s="69"/>
      <c r="GGS615" s="69"/>
      <c r="GGT615" s="69"/>
      <c r="GGU615" s="107"/>
      <c r="GGV615" s="2"/>
      <c r="GGW615" s="15"/>
      <c r="GGX615" s="15"/>
      <c r="GGY615" s="80"/>
      <c r="GGZ615" s="52"/>
      <c r="GHA615" s="69"/>
      <c r="GHB615" s="69"/>
      <c r="GHC615" s="69"/>
      <c r="GHD615" s="107"/>
      <c r="GHE615" s="2"/>
      <c r="GHF615" s="15"/>
      <c r="GHG615" s="15"/>
      <c r="GHH615" s="80"/>
      <c r="GHI615" s="52"/>
      <c r="GHJ615" s="69"/>
      <c r="GHK615" s="69"/>
      <c r="GHL615" s="69"/>
      <c r="GHM615" s="107"/>
      <c r="GHN615" s="2"/>
      <c r="GHO615" s="15"/>
      <c r="GHP615" s="15"/>
      <c r="GHQ615" s="80"/>
      <c r="GHR615" s="52"/>
      <c r="GHS615" s="69"/>
      <c r="GHT615" s="69"/>
      <c r="GHU615" s="69"/>
      <c r="GHV615" s="107"/>
      <c r="GHW615" s="2"/>
      <c r="GHX615" s="15"/>
      <c r="GHY615" s="15"/>
      <c r="GHZ615" s="80"/>
      <c r="GIA615" s="52"/>
      <c r="GIB615" s="69"/>
      <c r="GIC615" s="69"/>
      <c r="GID615" s="69"/>
      <c r="GIE615" s="107"/>
      <c r="GIF615" s="2"/>
      <c r="GIG615" s="15"/>
      <c r="GIH615" s="15"/>
      <c r="GII615" s="80"/>
      <c r="GIJ615" s="52"/>
      <c r="GIK615" s="69"/>
      <c r="GIL615" s="69"/>
      <c r="GIM615" s="69"/>
      <c r="GIN615" s="107"/>
      <c r="GIO615" s="2"/>
      <c r="GIP615" s="15"/>
      <c r="GIQ615" s="15"/>
      <c r="GIR615" s="80"/>
      <c r="GIS615" s="52"/>
      <c r="GIT615" s="69"/>
      <c r="GIU615" s="69"/>
      <c r="GIV615" s="69"/>
      <c r="GIW615" s="107"/>
      <c r="GIX615" s="2"/>
      <c r="GIY615" s="15"/>
      <c r="GIZ615" s="15"/>
      <c r="GJA615" s="80"/>
      <c r="GJB615" s="52"/>
      <c r="GJC615" s="69"/>
      <c r="GJD615" s="69"/>
      <c r="GJE615" s="69"/>
      <c r="GJF615" s="107"/>
      <c r="GJG615" s="2"/>
      <c r="GJH615" s="15"/>
      <c r="GJI615" s="15"/>
      <c r="GJJ615" s="80"/>
      <c r="GJK615" s="52"/>
      <c r="GJL615" s="69"/>
      <c r="GJM615" s="69"/>
      <c r="GJN615" s="69"/>
      <c r="GJO615" s="107"/>
      <c r="GJP615" s="2"/>
      <c r="GJQ615" s="15"/>
      <c r="GJR615" s="15"/>
      <c r="GJS615" s="80"/>
      <c r="GJT615" s="52"/>
      <c r="GJU615" s="69"/>
      <c r="GJV615" s="69"/>
      <c r="GJW615" s="69"/>
      <c r="GJX615" s="107"/>
      <c r="GJY615" s="2"/>
      <c r="GJZ615" s="15"/>
      <c r="GKA615" s="15"/>
      <c r="GKB615" s="80"/>
      <c r="GKC615" s="52"/>
      <c r="GKD615" s="69"/>
      <c r="GKE615" s="69"/>
      <c r="GKF615" s="69"/>
      <c r="GKG615" s="107"/>
      <c r="GKH615" s="2"/>
      <c r="GKI615" s="15"/>
      <c r="GKJ615" s="15"/>
      <c r="GKK615" s="80"/>
      <c r="GKL615" s="52"/>
      <c r="GKM615" s="69"/>
      <c r="GKN615" s="69"/>
      <c r="GKO615" s="69"/>
      <c r="GKP615" s="107"/>
      <c r="GKQ615" s="2"/>
      <c r="GKR615" s="15"/>
      <c r="GKS615" s="15"/>
      <c r="GKT615" s="80"/>
      <c r="GKU615" s="52"/>
      <c r="GKV615" s="69"/>
      <c r="GKW615" s="69"/>
      <c r="GKX615" s="69"/>
      <c r="GKY615" s="107"/>
      <c r="GKZ615" s="2"/>
      <c r="GLA615" s="15"/>
      <c r="GLB615" s="15"/>
      <c r="GLC615" s="80"/>
      <c r="GLD615" s="52"/>
      <c r="GLE615" s="69"/>
      <c r="GLF615" s="69"/>
      <c r="GLG615" s="69"/>
      <c r="GLH615" s="107"/>
      <c r="GLI615" s="2"/>
      <c r="GLJ615" s="15"/>
      <c r="GLK615" s="15"/>
      <c r="GLL615" s="80"/>
      <c r="GLM615" s="52"/>
      <c r="GLN615" s="69"/>
      <c r="GLO615" s="69"/>
      <c r="GLP615" s="69"/>
      <c r="GLQ615" s="107"/>
      <c r="GLR615" s="2"/>
      <c r="GLS615" s="15"/>
      <c r="GLT615" s="15"/>
      <c r="GLU615" s="80"/>
      <c r="GLV615" s="52"/>
      <c r="GLW615" s="69"/>
      <c r="GLX615" s="69"/>
      <c r="GLY615" s="69"/>
      <c r="GLZ615" s="107"/>
      <c r="GMA615" s="2"/>
      <c r="GMB615" s="15"/>
      <c r="GMC615" s="15"/>
      <c r="GMD615" s="80"/>
      <c r="GME615" s="52"/>
      <c r="GMF615" s="69"/>
      <c r="GMG615" s="69"/>
      <c r="GMH615" s="69"/>
      <c r="GMI615" s="107"/>
      <c r="GMJ615" s="2"/>
      <c r="GMK615" s="15"/>
      <c r="GML615" s="15"/>
      <c r="GMM615" s="80"/>
      <c r="GMN615" s="52"/>
      <c r="GMO615" s="69"/>
      <c r="GMP615" s="69"/>
      <c r="GMQ615" s="69"/>
      <c r="GMR615" s="107"/>
      <c r="GMS615" s="2"/>
      <c r="GMT615" s="15"/>
      <c r="GMU615" s="15"/>
      <c r="GMV615" s="80"/>
      <c r="GMW615" s="52"/>
      <c r="GMX615" s="69"/>
      <c r="GMY615" s="69"/>
      <c r="GMZ615" s="69"/>
      <c r="GNA615" s="107"/>
      <c r="GNB615" s="2"/>
      <c r="GNC615" s="15"/>
      <c r="GND615" s="15"/>
      <c r="GNE615" s="80"/>
      <c r="GNF615" s="52"/>
      <c r="GNG615" s="69"/>
      <c r="GNH615" s="69"/>
      <c r="GNI615" s="69"/>
      <c r="GNJ615" s="107"/>
      <c r="GNK615" s="2"/>
      <c r="GNL615" s="15"/>
      <c r="GNM615" s="15"/>
      <c r="GNN615" s="80"/>
      <c r="GNO615" s="52"/>
      <c r="GNP615" s="69"/>
      <c r="GNQ615" s="69"/>
      <c r="GNR615" s="69"/>
      <c r="GNS615" s="107"/>
      <c r="GNT615" s="2"/>
      <c r="GNU615" s="15"/>
      <c r="GNV615" s="15"/>
      <c r="GNW615" s="80"/>
      <c r="GNX615" s="52"/>
      <c r="GNY615" s="69"/>
      <c r="GNZ615" s="69"/>
      <c r="GOA615" s="69"/>
      <c r="GOB615" s="107"/>
      <c r="GOC615" s="2"/>
      <c r="GOD615" s="15"/>
      <c r="GOE615" s="15"/>
      <c r="GOF615" s="80"/>
      <c r="GOG615" s="52"/>
      <c r="GOH615" s="69"/>
      <c r="GOI615" s="69"/>
      <c r="GOJ615" s="69"/>
      <c r="GOK615" s="107"/>
      <c r="GOL615" s="2"/>
      <c r="GOM615" s="15"/>
      <c r="GON615" s="15"/>
      <c r="GOO615" s="80"/>
      <c r="GOP615" s="52"/>
      <c r="GOQ615" s="69"/>
      <c r="GOR615" s="69"/>
      <c r="GOS615" s="69"/>
      <c r="GOT615" s="107"/>
      <c r="GOU615" s="2"/>
      <c r="GOV615" s="15"/>
      <c r="GOW615" s="15"/>
      <c r="GOX615" s="80"/>
      <c r="GOY615" s="52"/>
      <c r="GOZ615" s="69"/>
      <c r="GPA615" s="69"/>
      <c r="GPB615" s="69"/>
      <c r="GPC615" s="107"/>
      <c r="GPD615" s="2"/>
      <c r="GPE615" s="15"/>
      <c r="GPF615" s="15"/>
      <c r="GPG615" s="80"/>
      <c r="GPH615" s="52"/>
      <c r="GPI615" s="69"/>
      <c r="GPJ615" s="69"/>
      <c r="GPK615" s="69"/>
      <c r="GPL615" s="107"/>
      <c r="GPM615" s="2"/>
      <c r="GPN615" s="15"/>
      <c r="GPO615" s="15"/>
      <c r="GPP615" s="80"/>
      <c r="GPQ615" s="52"/>
      <c r="GPR615" s="69"/>
      <c r="GPS615" s="69"/>
      <c r="GPT615" s="69"/>
      <c r="GPU615" s="107"/>
      <c r="GPV615" s="2"/>
      <c r="GPW615" s="15"/>
      <c r="GPX615" s="15"/>
      <c r="GPY615" s="80"/>
      <c r="GPZ615" s="52"/>
      <c r="GQA615" s="69"/>
      <c r="GQB615" s="69"/>
      <c r="GQC615" s="69"/>
      <c r="GQD615" s="107"/>
      <c r="GQE615" s="2"/>
      <c r="GQF615" s="15"/>
      <c r="GQG615" s="15"/>
      <c r="GQH615" s="80"/>
      <c r="GQI615" s="52"/>
      <c r="GQJ615" s="69"/>
      <c r="GQK615" s="69"/>
      <c r="GQL615" s="69"/>
      <c r="GQM615" s="107"/>
      <c r="GQN615" s="2"/>
      <c r="GQO615" s="15"/>
      <c r="GQP615" s="15"/>
      <c r="GQQ615" s="80"/>
      <c r="GQR615" s="52"/>
      <c r="GQS615" s="69"/>
      <c r="GQT615" s="69"/>
      <c r="GQU615" s="69"/>
      <c r="GQV615" s="107"/>
      <c r="GQW615" s="2"/>
      <c r="GQX615" s="15"/>
      <c r="GQY615" s="15"/>
      <c r="GQZ615" s="80"/>
      <c r="GRA615" s="52"/>
      <c r="GRB615" s="69"/>
      <c r="GRC615" s="69"/>
      <c r="GRD615" s="69"/>
      <c r="GRE615" s="107"/>
      <c r="GRF615" s="2"/>
      <c r="GRG615" s="15"/>
      <c r="GRH615" s="15"/>
      <c r="GRI615" s="80"/>
      <c r="GRJ615" s="52"/>
      <c r="GRK615" s="69"/>
      <c r="GRL615" s="69"/>
      <c r="GRM615" s="69"/>
      <c r="GRN615" s="107"/>
      <c r="GRO615" s="2"/>
      <c r="GRP615" s="15"/>
      <c r="GRQ615" s="15"/>
      <c r="GRR615" s="80"/>
      <c r="GRS615" s="52"/>
      <c r="GRT615" s="69"/>
      <c r="GRU615" s="69"/>
      <c r="GRV615" s="69"/>
      <c r="GRW615" s="107"/>
      <c r="GRX615" s="2"/>
      <c r="GRY615" s="15"/>
      <c r="GRZ615" s="15"/>
      <c r="GSA615" s="80"/>
      <c r="GSB615" s="52"/>
      <c r="GSC615" s="69"/>
      <c r="GSD615" s="69"/>
      <c r="GSE615" s="69"/>
      <c r="GSF615" s="107"/>
      <c r="GSG615" s="2"/>
      <c r="GSH615" s="15"/>
      <c r="GSI615" s="15"/>
      <c r="GSJ615" s="80"/>
      <c r="GSK615" s="52"/>
      <c r="GSL615" s="69"/>
      <c r="GSM615" s="69"/>
      <c r="GSN615" s="69"/>
      <c r="GSO615" s="107"/>
      <c r="GSP615" s="2"/>
      <c r="GSQ615" s="15"/>
      <c r="GSR615" s="15"/>
      <c r="GSS615" s="80"/>
      <c r="GST615" s="52"/>
      <c r="GSU615" s="69"/>
      <c r="GSV615" s="69"/>
      <c r="GSW615" s="69"/>
      <c r="GSX615" s="107"/>
      <c r="GSY615" s="2"/>
      <c r="GSZ615" s="15"/>
      <c r="GTA615" s="15"/>
      <c r="GTB615" s="80"/>
      <c r="GTC615" s="52"/>
      <c r="GTD615" s="69"/>
      <c r="GTE615" s="69"/>
      <c r="GTF615" s="69"/>
      <c r="GTG615" s="107"/>
      <c r="GTH615" s="2"/>
      <c r="GTI615" s="15"/>
      <c r="GTJ615" s="15"/>
      <c r="GTK615" s="80"/>
      <c r="GTL615" s="52"/>
      <c r="GTM615" s="69"/>
      <c r="GTN615" s="69"/>
      <c r="GTO615" s="69"/>
      <c r="GTP615" s="107"/>
      <c r="GTQ615" s="2"/>
      <c r="GTR615" s="15"/>
      <c r="GTS615" s="15"/>
      <c r="GTT615" s="80"/>
      <c r="GTU615" s="52"/>
      <c r="GTV615" s="69"/>
      <c r="GTW615" s="69"/>
      <c r="GTX615" s="69"/>
      <c r="GTY615" s="107"/>
      <c r="GTZ615" s="2"/>
      <c r="GUA615" s="15"/>
      <c r="GUB615" s="15"/>
      <c r="GUC615" s="80"/>
      <c r="GUD615" s="52"/>
      <c r="GUE615" s="69"/>
      <c r="GUF615" s="69"/>
      <c r="GUG615" s="69"/>
      <c r="GUH615" s="107"/>
      <c r="GUI615" s="2"/>
      <c r="GUJ615" s="15"/>
      <c r="GUK615" s="15"/>
      <c r="GUL615" s="80"/>
      <c r="GUM615" s="52"/>
      <c r="GUN615" s="69"/>
      <c r="GUO615" s="69"/>
      <c r="GUP615" s="69"/>
      <c r="GUQ615" s="107"/>
      <c r="GUR615" s="2"/>
      <c r="GUS615" s="15"/>
      <c r="GUT615" s="15"/>
      <c r="GUU615" s="80"/>
      <c r="GUV615" s="52"/>
      <c r="GUW615" s="69"/>
      <c r="GUX615" s="69"/>
      <c r="GUY615" s="69"/>
      <c r="GUZ615" s="107"/>
      <c r="GVA615" s="2"/>
      <c r="GVB615" s="15"/>
      <c r="GVC615" s="15"/>
      <c r="GVD615" s="80"/>
      <c r="GVE615" s="52"/>
      <c r="GVF615" s="69"/>
      <c r="GVG615" s="69"/>
      <c r="GVH615" s="69"/>
      <c r="GVI615" s="107"/>
      <c r="GVJ615" s="2"/>
      <c r="GVK615" s="15"/>
      <c r="GVL615" s="15"/>
      <c r="GVM615" s="80"/>
      <c r="GVN615" s="52"/>
      <c r="GVO615" s="69"/>
      <c r="GVP615" s="69"/>
      <c r="GVQ615" s="69"/>
      <c r="GVR615" s="107"/>
      <c r="GVS615" s="2"/>
      <c r="GVT615" s="15"/>
      <c r="GVU615" s="15"/>
      <c r="GVV615" s="80"/>
      <c r="GVW615" s="52"/>
      <c r="GVX615" s="69"/>
      <c r="GVY615" s="69"/>
      <c r="GVZ615" s="69"/>
      <c r="GWA615" s="107"/>
      <c r="GWB615" s="2"/>
      <c r="GWC615" s="15"/>
      <c r="GWD615" s="15"/>
      <c r="GWE615" s="80"/>
      <c r="GWF615" s="52"/>
      <c r="GWG615" s="69"/>
      <c r="GWH615" s="69"/>
      <c r="GWI615" s="69"/>
      <c r="GWJ615" s="107"/>
      <c r="GWK615" s="2"/>
      <c r="GWL615" s="15"/>
      <c r="GWM615" s="15"/>
      <c r="GWN615" s="80"/>
      <c r="GWO615" s="52"/>
      <c r="GWP615" s="69"/>
      <c r="GWQ615" s="69"/>
      <c r="GWR615" s="69"/>
      <c r="GWS615" s="107"/>
      <c r="GWT615" s="2"/>
      <c r="GWU615" s="15"/>
      <c r="GWV615" s="15"/>
      <c r="GWW615" s="80"/>
      <c r="GWX615" s="52"/>
      <c r="GWY615" s="69"/>
      <c r="GWZ615" s="69"/>
      <c r="GXA615" s="69"/>
      <c r="GXB615" s="107"/>
      <c r="GXC615" s="2"/>
      <c r="GXD615" s="15"/>
      <c r="GXE615" s="15"/>
      <c r="GXF615" s="80"/>
      <c r="GXG615" s="52"/>
      <c r="GXH615" s="69"/>
      <c r="GXI615" s="69"/>
      <c r="GXJ615" s="69"/>
      <c r="GXK615" s="107"/>
      <c r="GXL615" s="2"/>
      <c r="GXM615" s="15"/>
      <c r="GXN615" s="15"/>
      <c r="GXO615" s="80"/>
      <c r="GXP615" s="52"/>
      <c r="GXQ615" s="69"/>
      <c r="GXR615" s="69"/>
      <c r="GXS615" s="69"/>
      <c r="GXT615" s="107"/>
      <c r="GXU615" s="2"/>
      <c r="GXV615" s="15"/>
      <c r="GXW615" s="15"/>
      <c r="GXX615" s="80"/>
      <c r="GXY615" s="52"/>
      <c r="GXZ615" s="69"/>
      <c r="GYA615" s="69"/>
      <c r="GYB615" s="69"/>
      <c r="GYC615" s="107"/>
      <c r="GYD615" s="2"/>
      <c r="GYE615" s="15"/>
      <c r="GYF615" s="15"/>
      <c r="GYG615" s="80"/>
      <c r="GYH615" s="52"/>
      <c r="GYI615" s="69"/>
      <c r="GYJ615" s="69"/>
      <c r="GYK615" s="69"/>
      <c r="GYL615" s="107"/>
      <c r="GYM615" s="2"/>
      <c r="GYN615" s="15"/>
      <c r="GYO615" s="15"/>
      <c r="GYP615" s="80"/>
      <c r="GYQ615" s="52"/>
      <c r="GYR615" s="69"/>
      <c r="GYS615" s="69"/>
      <c r="GYT615" s="69"/>
      <c r="GYU615" s="107"/>
      <c r="GYV615" s="2"/>
      <c r="GYW615" s="15"/>
      <c r="GYX615" s="15"/>
      <c r="GYY615" s="80"/>
      <c r="GYZ615" s="52"/>
      <c r="GZA615" s="69"/>
      <c r="GZB615" s="69"/>
      <c r="GZC615" s="69"/>
      <c r="GZD615" s="107"/>
      <c r="GZE615" s="2"/>
      <c r="GZF615" s="15"/>
      <c r="GZG615" s="15"/>
      <c r="GZH615" s="80"/>
      <c r="GZI615" s="52"/>
      <c r="GZJ615" s="69"/>
      <c r="GZK615" s="69"/>
      <c r="GZL615" s="69"/>
      <c r="GZM615" s="107"/>
      <c r="GZN615" s="2"/>
      <c r="GZO615" s="15"/>
      <c r="GZP615" s="15"/>
      <c r="GZQ615" s="80"/>
      <c r="GZR615" s="52"/>
      <c r="GZS615" s="69"/>
      <c r="GZT615" s="69"/>
      <c r="GZU615" s="69"/>
      <c r="GZV615" s="107"/>
      <c r="GZW615" s="2"/>
      <c r="GZX615" s="15"/>
      <c r="GZY615" s="15"/>
      <c r="GZZ615" s="80"/>
      <c r="HAA615" s="52"/>
      <c r="HAB615" s="69"/>
      <c r="HAC615" s="69"/>
      <c r="HAD615" s="69"/>
      <c r="HAE615" s="107"/>
      <c r="HAF615" s="2"/>
      <c r="HAG615" s="15"/>
      <c r="HAH615" s="15"/>
      <c r="HAI615" s="80"/>
      <c r="HAJ615" s="52"/>
      <c r="HAK615" s="69"/>
      <c r="HAL615" s="69"/>
      <c r="HAM615" s="69"/>
      <c r="HAN615" s="107"/>
      <c r="HAO615" s="2"/>
      <c r="HAP615" s="15"/>
      <c r="HAQ615" s="15"/>
      <c r="HAR615" s="80"/>
      <c r="HAS615" s="52"/>
      <c r="HAT615" s="69"/>
      <c r="HAU615" s="69"/>
      <c r="HAV615" s="69"/>
      <c r="HAW615" s="107"/>
      <c r="HAX615" s="2"/>
      <c r="HAY615" s="15"/>
      <c r="HAZ615" s="15"/>
      <c r="HBA615" s="80"/>
      <c r="HBB615" s="52"/>
      <c r="HBC615" s="69"/>
      <c r="HBD615" s="69"/>
      <c r="HBE615" s="69"/>
      <c r="HBF615" s="107"/>
      <c r="HBG615" s="2"/>
      <c r="HBH615" s="15"/>
      <c r="HBI615" s="15"/>
      <c r="HBJ615" s="80"/>
      <c r="HBK615" s="52"/>
      <c r="HBL615" s="69"/>
      <c r="HBM615" s="69"/>
      <c r="HBN615" s="69"/>
      <c r="HBO615" s="107"/>
      <c r="HBP615" s="2"/>
      <c r="HBQ615" s="15"/>
      <c r="HBR615" s="15"/>
      <c r="HBS615" s="80"/>
      <c r="HBT615" s="52"/>
      <c r="HBU615" s="69"/>
      <c r="HBV615" s="69"/>
      <c r="HBW615" s="69"/>
      <c r="HBX615" s="107"/>
      <c r="HBY615" s="2"/>
      <c r="HBZ615" s="15"/>
      <c r="HCA615" s="15"/>
      <c r="HCB615" s="80"/>
      <c r="HCC615" s="52"/>
      <c r="HCD615" s="69"/>
      <c r="HCE615" s="69"/>
      <c r="HCF615" s="69"/>
      <c r="HCG615" s="107"/>
      <c r="HCH615" s="2"/>
      <c r="HCI615" s="15"/>
      <c r="HCJ615" s="15"/>
      <c r="HCK615" s="80"/>
      <c r="HCL615" s="52"/>
      <c r="HCM615" s="69"/>
      <c r="HCN615" s="69"/>
      <c r="HCO615" s="69"/>
      <c r="HCP615" s="107"/>
      <c r="HCQ615" s="2"/>
      <c r="HCR615" s="15"/>
      <c r="HCS615" s="15"/>
      <c r="HCT615" s="80"/>
      <c r="HCU615" s="52"/>
      <c r="HCV615" s="69"/>
      <c r="HCW615" s="69"/>
      <c r="HCX615" s="69"/>
      <c r="HCY615" s="107"/>
      <c r="HCZ615" s="2"/>
      <c r="HDA615" s="15"/>
      <c r="HDB615" s="15"/>
      <c r="HDC615" s="80"/>
      <c r="HDD615" s="52"/>
      <c r="HDE615" s="69"/>
      <c r="HDF615" s="69"/>
      <c r="HDG615" s="69"/>
      <c r="HDH615" s="107"/>
      <c r="HDI615" s="2"/>
      <c r="HDJ615" s="15"/>
      <c r="HDK615" s="15"/>
      <c r="HDL615" s="80"/>
      <c r="HDM615" s="52"/>
      <c r="HDN615" s="69"/>
      <c r="HDO615" s="69"/>
      <c r="HDP615" s="69"/>
      <c r="HDQ615" s="107"/>
      <c r="HDR615" s="2"/>
      <c r="HDS615" s="15"/>
      <c r="HDT615" s="15"/>
      <c r="HDU615" s="80"/>
      <c r="HDV615" s="52"/>
      <c r="HDW615" s="69"/>
      <c r="HDX615" s="69"/>
      <c r="HDY615" s="69"/>
      <c r="HDZ615" s="107"/>
      <c r="HEA615" s="2"/>
      <c r="HEB615" s="15"/>
      <c r="HEC615" s="15"/>
      <c r="HED615" s="80"/>
      <c r="HEE615" s="52"/>
      <c r="HEF615" s="69"/>
      <c r="HEG615" s="69"/>
      <c r="HEH615" s="69"/>
      <c r="HEI615" s="107"/>
      <c r="HEJ615" s="2"/>
      <c r="HEK615" s="15"/>
      <c r="HEL615" s="15"/>
      <c r="HEM615" s="80"/>
      <c r="HEN615" s="52"/>
      <c r="HEO615" s="69"/>
      <c r="HEP615" s="69"/>
      <c r="HEQ615" s="69"/>
      <c r="HER615" s="107"/>
      <c r="HES615" s="2"/>
      <c r="HET615" s="15"/>
      <c r="HEU615" s="15"/>
      <c r="HEV615" s="80"/>
      <c r="HEW615" s="52"/>
      <c r="HEX615" s="69"/>
      <c r="HEY615" s="69"/>
      <c r="HEZ615" s="69"/>
      <c r="HFA615" s="107"/>
      <c r="HFB615" s="2"/>
      <c r="HFC615" s="15"/>
      <c r="HFD615" s="15"/>
      <c r="HFE615" s="80"/>
      <c r="HFF615" s="52"/>
      <c r="HFG615" s="69"/>
      <c r="HFH615" s="69"/>
      <c r="HFI615" s="69"/>
      <c r="HFJ615" s="107"/>
      <c r="HFK615" s="2"/>
      <c r="HFL615" s="15"/>
      <c r="HFM615" s="15"/>
      <c r="HFN615" s="80"/>
      <c r="HFO615" s="52"/>
      <c r="HFP615" s="69"/>
      <c r="HFQ615" s="69"/>
      <c r="HFR615" s="69"/>
      <c r="HFS615" s="107"/>
      <c r="HFT615" s="2"/>
      <c r="HFU615" s="15"/>
      <c r="HFV615" s="15"/>
      <c r="HFW615" s="80"/>
      <c r="HFX615" s="52"/>
      <c r="HFY615" s="69"/>
      <c r="HFZ615" s="69"/>
      <c r="HGA615" s="69"/>
      <c r="HGB615" s="107"/>
      <c r="HGC615" s="2"/>
      <c r="HGD615" s="15"/>
      <c r="HGE615" s="15"/>
      <c r="HGF615" s="80"/>
      <c r="HGG615" s="52"/>
      <c r="HGH615" s="69"/>
      <c r="HGI615" s="69"/>
      <c r="HGJ615" s="69"/>
      <c r="HGK615" s="107"/>
      <c r="HGL615" s="2"/>
      <c r="HGM615" s="15"/>
      <c r="HGN615" s="15"/>
      <c r="HGO615" s="80"/>
      <c r="HGP615" s="52"/>
      <c r="HGQ615" s="69"/>
      <c r="HGR615" s="69"/>
      <c r="HGS615" s="69"/>
      <c r="HGT615" s="107"/>
      <c r="HGU615" s="2"/>
      <c r="HGV615" s="15"/>
      <c r="HGW615" s="15"/>
      <c r="HGX615" s="80"/>
      <c r="HGY615" s="52"/>
      <c r="HGZ615" s="69"/>
      <c r="HHA615" s="69"/>
      <c r="HHB615" s="69"/>
      <c r="HHC615" s="107"/>
      <c r="HHD615" s="2"/>
      <c r="HHE615" s="15"/>
      <c r="HHF615" s="15"/>
      <c r="HHG615" s="80"/>
      <c r="HHH615" s="52"/>
      <c r="HHI615" s="69"/>
      <c r="HHJ615" s="69"/>
      <c r="HHK615" s="69"/>
      <c r="HHL615" s="107"/>
      <c r="HHM615" s="2"/>
      <c r="HHN615" s="15"/>
      <c r="HHO615" s="15"/>
      <c r="HHP615" s="80"/>
      <c r="HHQ615" s="52"/>
      <c r="HHR615" s="69"/>
      <c r="HHS615" s="69"/>
      <c r="HHT615" s="69"/>
      <c r="HHU615" s="107"/>
      <c r="HHV615" s="2"/>
      <c r="HHW615" s="15"/>
      <c r="HHX615" s="15"/>
      <c r="HHY615" s="80"/>
      <c r="HHZ615" s="52"/>
      <c r="HIA615" s="69"/>
      <c r="HIB615" s="69"/>
      <c r="HIC615" s="69"/>
      <c r="HID615" s="107"/>
      <c r="HIE615" s="2"/>
      <c r="HIF615" s="15"/>
      <c r="HIG615" s="15"/>
      <c r="HIH615" s="80"/>
      <c r="HII615" s="52"/>
      <c r="HIJ615" s="69"/>
      <c r="HIK615" s="69"/>
      <c r="HIL615" s="69"/>
      <c r="HIM615" s="107"/>
      <c r="HIN615" s="2"/>
      <c r="HIO615" s="15"/>
      <c r="HIP615" s="15"/>
      <c r="HIQ615" s="80"/>
      <c r="HIR615" s="52"/>
      <c r="HIS615" s="69"/>
      <c r="HIT615" s="69"/>
      <c r="HIU615" s="69"/>
      <c r="HIV615" s="107"/>
      <c r="HIW615" s="2"/>
      <c r="HIX615" s="15"/>
      <c r="HIY615" s="15"/>
      <c r="HIZ615" s="80"/>
      <c r="HJA615" s="52"/>
      <c r="HJB615" s="69"/>
      <c r="HJC615" s="69"/>
      <c r="HJD615" s="69"/>
      <c r="HJE615" s="107"/>
      <c r="HJF615" s="2"/>
      <c r="HJG615" s="15"/>
      <c r="HJH615" s="15"/>
      <c r="HJI615" s="80"/>
      <c r="HJJ615" s="52"/>
      <c r="HJK615" s="69"/>
      <c r="HJL615" s="69"/>
      <c r="HJM615" s="69"/>
      <c r="HJN615" s="107"/>
      <c r="HJO615" s="2"/>
      <c r="HJP615" s="15"/>
      <c r="HJQ615" s="15"/>
      <c r="HJR615" s="80"/>
      <c r="HJS615" s="52"/>
      <c r="HJT615" s="69"/>
      <c r="HJU615" s="69"/>
      <c r="HJV615" s="69"/>
      <c r="HJW615" s="107"/>
      <c r="HJX615" s="2"/>
      <c r="HJY615" s="15"/>
      <c r="HJZ615" s="15"/>
      <c r="HKA615" s="80"/>
      <c r="HKB615" s="52"/>
      <c r="HKC615" s="69"/>
      <c r="HKD615" s="69"/>
      <c r="HKE615" s="69"/>
      <c r="HKF615" s="107"/>
      <c r="HKG615" s="2"/>
      <c r="HKH615" s="15"/>
      <c r="HKI615" s="15"/>
      <c r="HKJ615" s="80"/>
      <c r="HKK615" s="52"/>
      <c r="HKL615" s="69"/>
      <c r="HKM615" s="69"/>
      <c r="HKN615" s="69"/>
      <c r="HKO615" s="107"/>
      <c r="HKP615" s="2"/>
      <c r="HKQ615" s="15"/>
      <c r="HKR615" s="15"/>
      <c r="HKS615" s="80"/>
      <c r="HKT615" s="52"/>
      <c r="HKU615" s="69"/>
      <c r="HKV615" s="69"/>
      <c r="HKW615" s="69"/>
      <c r="HKX615" s="107"/>
      <c r="HKY615" s="2"/>
      <c r="HKZ615" s="15"/>
      <c r="HLA615" s="15"/>
      <c r="HLB615" s="80"/>
      <c r="HLC615" s="52"/>
      <c r="HLD615" s="69"/>
      <c r="HLE615" s="69"/>
      <c r="HLF615" s="69"/>
      <c r="HLG615" s="107"/>
      <c r="HLH615" s="2"/>
      <c r="HLI615" s="15"/>
      <c r="HLJ615" s="15"/>
      <c r="HLK615" s="80"/>
      <c r="HLL615" s="52"/>
      <c r="HLM615" s="69"/>
      <c r="HLN615" s="69"/>
      <c r="HLO615" s="69"/>
      <c r="HLP615" s="107"/>
      <c r="HLQ615" s="2"/>
      <c r="HLR615" s="15"/>
      <c r="HLS615" s="15"/>
      <c r="HLT615" s="80"/>
      <c r="HLU615" s="52"/>
      <c r="HLV615" s="69"/>
      <c r="HLW615" s="69"/>
      <c r="HLX615" s="69"/>
      <c r="HLY615" s="107"/>
      <c r="HLZ615" s="2"/>
      <c r="HMA615" s="15"/>
      <c r="HMB615" s="15"/>
      <c r="HMC615" s="80"/>
      <c r="HMD615" s="52"/>
      <c r="HME615" s="69"/>
      <c r="HMF615" s="69"/>
      <c r="HMG615" s="69"/>
      <c r="HMH615" s="107"/>
      <c r="HMI615" s="2"/>
      <c r="HMJ615" s="15"/>
      <c r="HMK615" s="15"/>
      <c r="HML615" s="80"/>
      <c r="HMM615" s="52"/>
      <c r="HMN615" s="69"/>
      <c r="HMO615" s="69"/>
      <c r="HMP615" s="69"/>
      <c r="HMQ615" s="107"/>
      <c r="HMR615" s="2"/>
      <c r="HMS615" s="15"/>
      <c r="HMT615" s="15"/>
      <c r="HMU615" s="80"/>
      <c r="HMV615" s="52"/>
      <c r="HMW615" s="69"/>
      <c r="HMX615" s="69"/>
      <c r="HMY615" s="69"/>
      <c r="HMZ615" s="107"/>
      <c r="HNA615" s="2"/>
      <c r="HNB615" s="15"/>
      <c r="HNC615" s="15"/>
      <c r="HND615" s="80"/>
      <c r="HNE615" s="52"/>
      <c r="HNF615" s="69"/>
      <c r="HNG615" s="69"/>
      <c r="HNH615" s="69"/>
      <c r="HNI615" s="107"/>
      <c r="HNJ615" s="2"/>
      <c r="HNK615" s="15"/>
      <c r="HNL615" s="15"/>
      <c r="HNM615" s="80"/>
      <c r="HNN615" s="52"/>
      <c r="HNO615" s="69"/>
      <c r="HNP615" s="69"/>
      <c r="HNQ615" s="69"/>
      <c r="HNR615" s="107"/>
      <c r="HNS615" s="2"/>
      <c r="HNT615" s="15"/>
      <c r="HNU615" s="15"/>
      <c r="HNV615" s="80"/>
      <c r="HNW615" s="52"/>
      <c r="HNX615" s="69"/>
      <c r="HNY615" s="69"/>
      <c r="HNZ615" s="69"/>
      <c r="HOA615" s="107"/>
      <c r="HOB615" s="2"/>
      <c r="HOC615" s="15"/>
      <c r="HOD615" s="15"/>
      <c r="HOE615" s="80"/>
      <c r="HOF615" s="52"/>
      <c r="HOG615" s="69"/>
      <c r="HOH615" s="69"/>
      <c r="HOI615" s="69"/>
      <c r="HOJ615" s="107"/>
      <c r="HOK615" s="2"/>
      <c r="HOL615" s="15"/>
      <c r="HOM615" s="15"/>
      <c r="HON615" s="80"/>
      <c r="HOO615" s="52"/>
      <c r="HOP615" s="69"/>
      <c r="HOQ615" s="69"/>
      <c r="HOR615" s="69"/>
      <c r="HOS615" s="107"/>
      <c r="HOT615" s="2"/>
      <c r="HOU615" s="15"/>
      <c r="HOV615" s="15"/>
      <c r="HOW615" s="80"/>
      <c r="HOX615" s="52"/>
      <c r="HOY615" s="69"/>
      <c r="HOZ615" s="69"/>
      <c r="HPA615" s="69"/>
      <c r="HPB615" s="107"/>
      <c r="HPC615" s="2"/>
      <c r="HPD615" s="15"/>
      <c r="HPE615" s="15"/>
      <c r="HPF615" s="80"/>
      <c r="HPG615" s="52"/>
      <c r="HPH615" s="69"/>
      <c r="HPI615" s="69"/>
      <c r="HPJ615" s="69"/>
      <c r="HPK615" s="107"/>
      <c r="HPL615" s="2"/>
      <c r="HPM615" s="15"/>
      <c r="HPN615" s="15"/>
      <c r="HPO615" s="80"/>
      <c r="HPP615" s="52"/>
      <c r="HPQ615" s="69"/>
      <c r="HPR615" s="69"/>
      <c r="HPS615" s="69"/>
      <c r="HPT615" s="107"/>
      <c r="HPU615" s="2"/>
      <c r="HPV615" s="15"/>
      <c r="HPW615" s="15"/>
      <c r="HPX615" s="80"/>
      <c r="HPY615" s="52"/>
      <c r="HPZ615" s="69"/>
      <c r="HQA615" s="69"/>
      <c r="HQB615" s="69"/>
      <c r="HQC615" s="107"/>
      <c r="HQD615" s="2"/>
      <c r="HQE615" s="15"/>
      <c r="HQF615" s="15"/>
      <c r="HQG615" s="80"/>
      <c r="HQH615" s="52"/>
      <c r="HQI615" s="69"/>
      <c r="HQJ615" s="69"/>
      <c r="HQK615" s="69"/>
      <c r="HQL615" s="107"/>
      <c r="HQM615" s="2"/>
      <c r="HQN615" s="15"/>
      <c r="HQO615" s="15"/>
      <c r="HQP615" s="80"/>
      <c r="HQQ615" s="52"/>
      <c r="HQR615" s="69"/>
      <c r="HQS615" s="69"/>
      <c r="HQT615" s="69"/>
      <c r="HQU615" s="107"/>
      <c r="HQV615" s="2"/>
      <c r="HQW615" s="15"/>
      <c r="HQX615" s="15"/>
      <c r="HQY615" s="80"/>
      <c r="HQZ615" s="52"/>
      <c r="HRA615" s="69"/>
      <c r="HRB615" s="69"/>
      <c r="HRC615" s="69"/>
      <c r="HRD615" s="107"/>
      <c r="HRE615" s="2"/>
      <c r="HRF615" s="15"/>
      <c r="HRG615" s="15"/>
      <c r="HRH615" s="80"/>
      <c r="HRI615" s="52"/>
      <c r="HRJ615" s="69"/>
      <c r="HRK615" s="69"/>
      <c r="HRL615" s="69"/>
      <c r="HRM615" s="107"/>
      <c r="HRN615" s="2"/>
      <c r="HRO615" s="15"/>
      <c r="HRP615" s="15"/>
      <c r="HRQ615" s="80"/>
      <c r="HRR615" s="52"/>
      <c r="HRS615" s="69"/>
      <c r="HRT615" s="69"/>
      <c r="HRU615" s="69"/>
      <c r="HRV615" s="107"/>
      <c r="HRW615" s="2"/>
      <c r="HRX615" s="15"/>
      <c r="HRY615" s="15"/>
      <c r="HRZ615" s="80"/>
      <c r="HSA615" s="52"/>
      <c r="HSB615" s="69"/>
      <c r="HSC615" s="69"/>
      <c r="HSD615" s="69"/>
      <c r="HSE615" s="107"/>
      <c r="HSF615" s="2"/>
      <c r="HSG615" s="15"/>
      <c r="HSH615" s="15"/>
      <c r="HSI615" s="80"/>
      <c r="HSJ615" s="52"/>
      <c r="HSK615" s="69"/>
      <c r="HSL615" s="69"/>
      <c r="HSM615" s="69"/>
      <c r="HSN615" s="107"/>
      <c r="HSO615" s="2"/>
      <c r="HSP615" s="15"/>
      <c r="HSQ615" s="15"/>
      <c r="HSR615" s="80"/>
      <c r="HSS615" s="52"/>
      <c r="HST615" s="69"/>
      <c r="HSU615" s="69"/>
      <c r="HSV615" s="69"/>
      <c r="HSW615" s="107"/>
      <c r="HSX615" s="2"/>
      <c r="HSY615" s="15"/>
      <c r="HSZ615" s="15"/>
      <c r="HTA615" s="80"/>
      <c r="HTB615" s="52"/>
      <c r="HTC615" s="69"/>
      <c r="HTD615" s="69"/>
      <c r="HTE615" s="69"/>
      <c r="HTF615" s="107"/>
      <c r="HTG615" s="2"/>
      <c r="HTH615" s="15"/>
      <c r="HTI615" s="15"/>
      <c r="HTJ615" s="80"/>
      <c r="HTK615" s="52"/>
      <c r="HTL615" s="69"/>
      <c r="HTM615" s="69"/>
      <c r="HTN615" s="69"/>
      <c r="HTO615" s="107"/>
      <c r="HTP615" s="2"/>
      <c r="HTQ615" s="15"/>
      <c r="HTR615" s="15"/>
      <c r="HTS615" s="80"/>
      <c r="HTT615" s="52"/>
      <c r="HTU615" s="69"/>
      <c r="HTV615" s="69"/>
      <c r="HTW615" s="69"/>
      <c r="HTX615" s="107"/>
      <c r="HTY615" s="2"/>
      <c r="HTZ615" s="15"/>
      <c r="HUA615" s="15"/>
      <c r="HUB615" s="80"/>
      <c r="HUC615" s="52"/>
      <c r="HUD615" s="69"/>
      <c r="HUE615" s="69"/>
      <c r="HUF615" s="69"/>
      <c r="HUG615" s="107"/>
      <c r="HUH615" s="2"/>
      <c r="HUI615" s="15"/>
      <c r="HUJ615" s="15"/>
      <c r="HUK615" s="80"/>
      <c r="HUL615" s="52"/>
      <c r="HUM615" s="69"/>
      <c r="HUN615" s="69"/>
      <c r="HUO615" s="69"/>
      <c r="HUP615" s="107"/>
      <c r="HUQ615" s="2"/>
      <c r="HUR615" s="15"/>
      <c r="HUS615" s="15"/>
      <c r="HUT615" s="80"/>
      <c r="HUU615" s="52"/>
      <c r="HUV615" s="69"/>
      <c r="HUW615" s="69"/>
      <c r="HUX615" s="69"/>
      <c r="HUY615" s="107"/>
      <c r="HUZ615" s="2"/>
      <c r="HVA615" s="15"/>
      <c r="HVB615" s="15"/>
      <c r="HVC615" s="80"/>
      <c r="HVD615" s="52"/>
      <c r="HVE615" s="69"/>
      <c r="HVF615" s="69"/>
      <c r="HVG615" s="69"/>
      <c r="HVH615" s="107"/>
      <c r="HVI615" s="2"/>
      <c r="HVJ615" s="15"/>
      <c r="HVK615" s="15"/>
      <c r="HVL615" s="80"/>
      <c r="HVM615" s="52"/>
      <c r="HVN615" s="69"/>
      <c r="HVO615" s="69"/>
      <c r="HVP615" s="69"/>
      <c r="HVQ615" s="107"/>
      <c r="HVR615" s="2"/>
      <c r="HVS615" s="15"/>
      <c r="HVT615" s="15"/>
      <c r="HVU615" s="80"/>
      <c r="HVV615" s="52"/>
      <c r="HVW615" s="69"/>
      <c r="HVX615" s="69"/>
      <c r="HVY615" s="69"/>
      <c r="HVZ615" s="107"/>
      <c r="HWA615" s="2"/>
      <c r="HWB615" s="15"/>
      <c r="HWC615" s="15"/>
      <c r="HWD615" s="80"/>
      <c r="HWE615" s="52"/>
      <c r="HWF615" s="69"/>
      <c r="HWG615" s="69"/>
      <c r="HWH615" s="69"/>
      <c r="HWI615" s="107"/>
      <c r="HWJ615" s="2"/>
      <c r="HWK615" s="15"/>
      <c r="HWL615" s="15"/>
      <c r="HWM615" s="80"/>
      <c r="HWN615" s="52"/>
      <c r="HWO615" s="69"/>
      <c r="HWP615" s="69"/>
      <c r="HWQ615" s="69"/>
      <c r="HWR615" s="107"/>
      <c r="HWS615" s="2"/>
      <c r="HWT615" s="15"/>
      <c r="HWU615" s="15"/>
      <c r="HWV615" s="80"/>
      <c r="HWW615" s="52"/>
      <c r="HWX615" s="69"/>
      <c r="HWY615" s="69"/>
      <c r="HWZ615" s="69"/>
      <c r="HXA615" s="107"/>
      <c r="HXB615" s="2"/>
      <c r="HXC615" s="15"/>
      <c r="HXD615" s="15"/>
      <c r="HXE615" s="80"/>
      <c r="HXF615" s="52"/>
      <c r="HXG615" s="69"/>
      <c r="HXH615" s="69"/>
      <c r="HXI615" s="69"/>
      <c r="HXJ615" s="107"/>
      <c r="HXK615" s="2"/>
      <c r="HXL615" s="15"/>
      <c r="HXM615" s="15"/>
      <c r="HXN615" s="80"/>
      <c r="HXO615" s="52"/>
      <c r="HXP615" s="69"/>
      <c r="HXQ615" s="69"/>
      <c r="HXR615" s="69"/>
      <c r="HXS615" s="107"/>
      <c r="HXT615" s="2"/>
      <c r="HXU615" s="15"/>
      <c r="HXV615" s="15"/>
      <c r="HXW615" s="80"/>
      <c r="HXX615" s="52"/>
      <c r="HXY615" s="69"/>
      <c r="HXZ615" s="69"/>
      <c r="HYA615" s="69"/>
      <c r="HYB615" s="107"/>
      <c r="HYC615" s="2"/>
      <c r="HYD615" s="15"/>
      <c r="HYE615" s="15"/>
      <c r="HYF615" s="80"/>
      <c r="HYG615" s="52"/>
      <c r="HYH615" s="69"/>
      <c r="HYI615" s="69"/>
      <c r="HYJ615" s="69"/>
      <c r="HYK615" s="107"/>
      <c r="HYL615" s="2"/>
      <c r="HYM615" s="15"/>
      <c r="HYN615" s="15"/>
      <c r="HYO615" s="80"/>
      <c r="HYP615" s="52"/>
      <c r="HYQ615" s="69"/>
      <c r="HYR615" s="69"/>
      <c r="HYS615" s="69"/>
      <c r="HYT615" s="107"/>
      <c r="HYU615" s="2"/>
      <c r="HYV615" s="15"/>
      <c r="HYW615" s="15"/>
      <c r="HYX615" s="80"/>
      <c r="HYY615" s="52"/>
      <c r="HYZ615" s="69"/>
      <c r="HZA615" s="69"/>
      <c r="HZB615" s="69"/>
      <c r="HZC615" s="107"/>
      <c r="HZD615" s="2"/>
      <c r="HZE615" s="15"/>
      <c r="HZF615" s="15"/>
      <c r="HZG615" s="80"/>
      <c r="HZH615" s="52"/>
      <c r="HZI615" s="69"/>
      <c r="HZJ615" s="69"/>
      <c r="HZK615" s="69"/>
      <c r="HZL615" s="107"/>
      <c r="HZM615" s="2"/>
      <c r="HZN615" s="15"/>
      <c r="HZO615" s="15"/>
      <c r="HZP615" s="80"/>
      <c r="HZQ615" s="52"/>
      <c r="HZR615" s="69"/>
      <c r="HZS615" s="69"/>
      <c r="HZT615" s="69"/>
      <c r="HZU615" s="107"/>
      <c r="HZV615" s="2"/>
      <c r="HZW615" s="15"/>
      <c r="HZX615" s="15"/>
      <c r="HZY615" s="80"/>
      <c r="HZZ615" s="52"/>
      <c r="IAA615" s="69"/>
      <c r="IAB615" s="69"/>
      <c r="IAC615" s="69"/>
      <c r="IAD615" s="107"/>
      <c r="IAE615" s="2"/>
      <c r="IAF615" s="15"/>
      <c r="IAG615" s="15"/>
      <c r="IAH615" s="80"/>
      <c r="IAI615" s="52"/>
      <c r="IAJ615" s="69"/>
      <c r="IAK615" s="69"/>
      <c r="IAL615" s="69"/>
      <c r="IAM615" s="107"/>
      <c r="IAN615" s="2"/>
      <c r="IAO615" s="15"/>
      <c r="IAP615" s="15"/>
      <c r="IAQ615" s="80"/>
      <c r="IAR615" s="52"/>
      <c r="IAS615" s="69"/>
      <c r="IAT615" s="69"/>
      <c r="IAU615" s="69"/>
      <c r="IAV615" s="107"/>
      <c r="IAW615" s="2"/>
      <c r="IAX615" s="15"/>
      <c r="IAY615" s="15"/>
      <c r="IAZ615" s="80"/>
      <c r="IBA615" s="52"/>
      <c r="IBB615" s="69"/>
      <c r="IBC615" s="69"/>
      <c r="IBD615" s="69"/>
      <c r="IBE615" s="107"/>
      <c r="IBF615" s="2"/>
      <c r="IBG615" s="15"/>
      <c r="IBH615" s="15"/>
      <c r="IBI615" s="80"/>
      <c r="IBJ615" s="52"/>
      <c r="IBK615" s="69"/>
      <c r="IBL615" s="69"/>
      <c r="IBM615" s="69"/>
      <c r="IBN615" s="107"/>
      <c r="IBO615" s="2"/>
      <c r="IBP615" s="15"/>
      <c r="IBQ615" s="15"/>
      <c r="IBR615" s="80"/>
      <c r="IBS615" s="52"/>
      <c r="IBT615" s="69"/>
      <c r="IBU615" s="69"/>
      <c r="IBV615" s="69"/>
      <c r="IBW615" s="107"/>
      <c r="IBX615" s="2"/>
      <c r="IBY615" s="15"/>
      <c r="IBZ615" s="15"/>
      <c r="ICA615" s="80"/>
      <c r="ICB615" s="52"/>
      <c r="ICC615" s="69"/>
      <c r="ICD615" s="69"/>
      <c r="ICE615" s="69"/>
      <c r="ICF615" s="107"/>
      <c r="ICG615" s="2"/>
      <c r="ICH615" s="15"/>
      <c r="ICI615" s="15"/>
      <c r="ICJ615" s="80"/>
      <c r="ICK615" s="52"/>
      <c r="ICL615" s="69"/>
      <c r="ICM615" s="69"/>
      <c r="ICN615" s="69"/>
      <c r="ICO615" s="107"/>
      <c r="ICP615" s="2"/>
      <c r="ICQ615" s="15"/>
      <c r="ICR615" s="15"/>
      <c r="ICS615" s="80"/>
      <c r="ICT615" s="52"/>
      <c r="ICU615" s="69"/>
      <c r="ICV615" s="69"/>
      <c r="ICW615" s="69"/>
      <c r="ICX615" s="107"/>
      <c r="ICY615" s="2"/>
      <c r="ICZ615" s="15"/>
      <c r="IDA615" s="15"/>
      <c r="IDB615" s="80"/>
      <c r="IDC615" s="52"/>
      <c r="IDD615" s="69"/>
      <c r="IDE615" s="69"/>
      <c r="IDF615" s="69"/>
      <c r="IDG615" s="107"/>
      <c r="IDH615" s="2"/>
      <c r="IDI615" s="15"/>
      <c r="IDJ615" s="15"/>
      <c r="IDK615" s="80"/>
      <c r="IDL615" s="52"/>
      <c r="IDM615" s="69"/>
      <c r="IDN615" s="69"/>
      <c r="IDO615" s="69"/>
      <c r="IDP615" s="107"/>
      <c r="IDQ615" s="2"/>
      <c r="IDR615" s="15"/>
      <c r="IDS615" s="15"/>
      <c r="IDT615" s="80"/>
      <c r="IDU615" s="52"/>
      <c r="IDV615" s="69"/>
      <c r="IDW615" s="69"/>
      <c r="IDX615" s="69"/>
      <c r="IDY615" s="107"/>
      <c r="IDZ615" s="2"/>
      <c r="IEA615" s="15"/>
      <c r="IEB615" s="15"/>
      <c r="IEC615" s="80"/>
      <c r="IED615" s="52"/>
      <c r="IEE615" s="69"/>
      <c r="IEF615" s="69"/>
      <c r="IEG615" s="69"/>
      <c r="IEH615" s="107"/>
      <c r="IEI615" s="2"/>
      <c r="IEJ615" s="15"/>
      <c r="IEK615" s="15"/>
      <c r="IEL615" s="80"/>
      <c r="IEM615" s="52"/>
      <c r="IEN615" s="69"/>
      <c r="IEO615" s="69"/>
      <c r="IEP615" s="69"/>
      <c r="IEQ615" s="107"/>
      <c r="IER615" s="2"/>
      <c r="IES615" s="15"/>
      <c r="IET615" s="15"/>
      <c r="IEU615" s="80"/>
      <c r="IEV615" s="52"/>
      <c r="IEW615" s="69"/>
      <c r="IEX615" s="69"/>
      <c r="IEY615" s="69"/>
      <c r="IEZ615" s="107"/>
      <c r="IFA615" s="2"/>
      <c r="IFB615" s="15"/>
      <c r="IFC615" s="15"/>
      <c r="IFD615" s="80"/>
      <c r="IFE615" s="52"/>
      <c r="IFF615" s="69"/>
      <c r="IFG615" s="69"/>
      <c r="IFH615" s="69"/>
      <c r="IFI615" s="107"/>
      <c r="IFJ615" s="2"/>
      <c r="IFK615" s="15"/>
      <c r="IFL615" s="15"/>
      <c r="IFM615" s="80"/>
      <c r="IFN615" s="52"/>
      <c r="IFO615" s="69"/>
      <c r="IFP615" s="69"/>
      <c r="IFQ615" s="69"/>
      <c r="IFR615" s="107"/>
      <c r="IFS615" s="2"/>
      <c r="IFT615" s="15"/>
      <c r="IFU615" s="15"/>
      <c r="IFV615" s="80"/>
      <c r="IFW615" s="52"/>
      <c r="IFX615" s="69"/>
      <c r="IFY615" s="69"/>
      <c r="IFZ615" s="69"/>
      <c r="IGA615" s="107"/>
      <c r="IGB615" s="2"/>
      <c r="IGC615" s="15"/>
      <c r="IGD615" s="15"/>
      <c r="IGE615" s="80"/>
      <c r="IGF615" s="52"/>
      <c r="IGG615" s="69"/>
      <c r="IGH615" s="69"/>
      <c r="IGI615" s="69"/>
      <c r="IGJ615" s="107"/>
      <c r="IGK615" s="2"/>
      <c r="IGL615" s="15"/>
      <c r="IGM615" s="15"/>
      <c r="IGN615" s="80"/>
      <c r="IGO615" s="52"/>
      <c r="IGP615" s="69"/>
      <c r="IGQ615" s="69"/>
      <c r="IGR615" s="69"/>
      <c r="IGS615" s="107"/>
      <c r="IGT615" s="2"/>
      <c r="IGU615" s="15"/>
      <c r="IGV615" s="15"/>
      <c r="IGW615" s="80"/>
      <c r="IGX615" s="52"/>
      <c r="IGY615" s="69"/>
      <c r="IGZ615" s="69"/>
      <c r="IHA615" s="69"/>
      <c r="IHB615" s="107"/>
      <c r="IHC615" s="2"/>
      <c r="IHD615" s="15"/>
      <c r="IHE615" s="15"/>
      <c r="IHF615" s="80"/>
      <c r="IHG615" s="52"/>
      <c r="IHH615" s="69"/>
      <c r="IHI615" s="69"/>
      <c r="IHJ615" s="69"/>
      <c r="IHK615" s="107"/>
      <c r="IHL615" s="2"/>
      <c r="IHM615" s="15"/>
      <c r="IHN615" s="15"/>
      <c r="IHO615" s="80"/>
      <c r="IHP615" s="52"/>
      <c r="IHQ615" s="69"/>
      <c r="IHR615" s="69"/>
      <c r="IHS615" s="69"/>
      <c r="IHT615" s="107"/>
      <c r="IHU615" s="2"/>
      <c r="IHV615" s="15"/>
      <c r="IHW615" s="15"/>
      <c r="IHX615" s="80"/>
      <c r="IHY615" s="52"/>
      <c r="IHZ615" s="69"/>
      <c r="IIA615" s="69"/>
      <c r="IIB615" s="69"/>
      <c r="IIC615" s="107"/>
      <c r="IID615" s="2"/>
      <c r="IIE615" s="15"/>
      <c r="IIF615" s="15"/>
      <c r="IIG615" s="80"/>
      <c r="IIH615" s="52"/>
      <c r="III615" s="69"/>
      <c r="IIJ615" s="69"/>
      <c r="IIK615" s="69"/>
      <c r="IIL615" s="107"/>
      <c r="IIM615" s="2"/>
      <c r="IIN615" s="15"/>
      <c r="IIO615" s="15"/>
      <c r="IIP615" s="80"/>
      <c r="IIQ615" s="52"/>
      <c r="IIR615" s="69"/>
      <c r="IIS615" s="69"/>
      <c r="IIT615" s="69"/>
      <c r="IIU615" s="107"/>
      <c r="IIV615" s="2"/>
      <c r="IIW615" s="15"/>
      <c r="IIX615" s="15"/>
      <c r="IIY615" s="80"/>
      <c r="IIZ615" s="52"/>
      <c r="IJA615" s="69"/>
      <c r="IJB615" s="69"/>
      <c r="IJC615" s="69"/>
      <c r="IJD615" s="107"/>
      <c r="IJE615" s="2"/>
      <c r="IJF615" s="15"/>
      <c r="IJG615" s="15"/>
      <c r="IJH615" s="80"/>
      <c r="IJI615" s="52"/>
      <c r="IJJ615" s="69"/>
      <c r="IJK615" s="69"/>
      <c r="IJL615" s="69"/>
      <c r="IJM615" s="107"/>
      <c r="IJN615" s="2"/>
      <c r="IJO615" s="15"/>
      <c r="IJP615" s="15"/>
      <c r="IJQ615" s="80"/>
      <c r="IJR615" s="52"/>
      <c r="IJS615" s="69"/>
      <c r="IJT615" s="69"/>
      <c r="IJU615" s="69"/>
      <c r="IJV615" s="107"/>
      <c r="IJW615" s="2"/>
      <c r="IJX615" s="15"/>
      <c r="IJY615" s="15"/>
      <c r="IJZ615" s="80"/>
      <c r="IKA615" s="52"/>
      <c r="IKB615" s="69"/>
      <c r="IKC615" s="69"/>
      <c r="IKD615" s="69"/>
      <c r="IKE615" s="107"/>
      <c r="IKF615" s="2"/>
      <c r="IKG615" s="15"/>
      <c r="IKH615" s="15"/>
      <c r="IKI615" s="80"/>
      <c r="IKJ615" s="52"/>
      <c r="IKK615" s="69"/>
      <c r="IKL615" s="69"/>
      <c r="IKM615" s="69"/>
      <c r="IKN615" s="107"/>
      <c r="IKO615" s="2"/>
      <c r="IKP615" s="15"/>
      <c r="IKQ615" s="15"/>
      <c r="IKR615" s="80"/>
      <c r="IKS615" s="52"/>
      <c r="IKT615" s="69"/>
      <c r="IKU615" s="69"/>
      <c r="IKV615" s="69"/>
      <c r="IKW615" s="107"/>
      <c r="IKX615" s="2"/>
      <c r="IKY615" s="15"/>
      <c r="IKZ615" s="15"/>
      <c r="ILA615" s="80"/>
      <c r="ILB615" s="52"/>
      <c r="ILC615" s="69"/>
      <c r="ILD615" s="69"/>
      <c r="ILE615" s="69"/>
      <c r="ILF615" s="107"/>
      <c r="ILG615" s="2"/>
      <c r="ILH615" s="15"/>
      <c r="ILI615" s="15"/>
      <c r="ILJ615" s="80"/>
      <c r="ILK615" s="52"/>
      <c r="ILL615" s="69"/>
      <c r="ILM615" s="69"/>
      <c r="ILN615" s="69"/>
      <c r="ILO615" s="107"/>
      <c r="ILP615" s="2"/>
      <c r="ILQ615" s="15"/>
      <c r="ILR615" s="15"/>
      <c r="ILS615" s="80"/>
      <c r="ILT615" s="52"/>
      <c r="ILU615" s="69"/>
      <c r="ILV615" s="69"/>
      <c r="ILW615" s="69"/>
      <c r="ILX615" s="107"/>
      <c r="ILY615" s="2"/>
      <c r="ILZ615" s="15"/>
      <c r="IMA615" s="15"/>
      <c r="IMB615" s="80"/>
      <c r="IMC615" s="52"/>
      <c r="IMD615" s="69"/>
      <c r="IME615" s="69"/>
      <c r="IMF615" s="69"/>
      <c r="IMG615" s="107"/>
      <c r="IMH615" s="2"/>
      <c r="IMI615" s="15"/>
      <c r="IMJ615" s="15"/>
      <c r="IMK615" s="80"/>
      <c r="IML615" s="52"/>
      <c r="IMM615" s="69"/>
      <c r="IMN615" s="69"/>
      <c r="IMO615" s="69"/>
      <c r="IMP615" s="107"/>
      <c r="IMQ615" s="2"/>
      <c r="IMR615" s="15"/>
      <c r="IMS615" s="15"/>
      <c r="IMT615" s="80"/>
      <c r="IMU615" s="52"/>
      <c r="IMV615" s="69"/>
      <c r="IMW615" s="69"/>
      <c r="IMX615" s="69"/>
      <c r="IMY615" s="107"/>
      <c r="IMZ615" s="2"/>
      <c r="INA615" s="15"/>
      <c r="INB615" s="15"/>
      <c r="INC615" s="80"/>
      <c r="IND615" s="52"/>
      <c r="INE615" s="69"/>
      <c r="INF615" s="69"/>
      <c r="ING615" s="69"/>
      <c r="INH615" s="107"/>
      <c r="INI615" s="2"/>
      <c r="INJ615" s="15"/>
      <c r="INK615" s="15"/>
      <c r="INL615" s="80"/>
      <c r="INM615" s="52"/>
      <c r="INN615" s="69"/>
      <c r="INO615" s="69"/>
      <c r="INP615" s="69"/>
      <c r="INQ615" s="107"/>
      <c r="INR615" s="2"/>
      <c r="INS615" s="15"/>
      <c r="INT615" s="15"/>
      <c r="INU615" s="80"/>
      <c r="INV615" s="52"/>
      <c r="INW615" s="69"/>
      <c r="INX615" s="69"/>
      <c r="INY615" s="69"/>
      <c r="INZ615" s="107"/>
      <c r="IOA615" s="2"/>
      <c r="IOB615" s="15"/>
      <c r="IOC615" s="15"/>
      <c r="IOD615" s="80"/>
      <c r="IOE615" s="52"/>
      <c r="IOF615" s="69"/>
      <c r="IOG615" s="69"/>
      <c r="IOH615" s="69"/>
      <c r="IOI615" s="107"/>
      <c r="IOJ615" s="2"/>
      <c r="IOK615" s="15"/>
      <c r="IOL615" s="15"/>
      <c r="IOM615" s="80"/>
      <c r="ION615" s="52"/>
      <c r="IOO615" s="69"/>
      <c r="IOP615" s="69"/>
      <c r="IOQ615" s="69"/>
      <c r="IOR615" s="107"/>
      <c r="IOS615" s="2"/>
      <c r="IOT615" s="15"/>
      <c r="IOU615" s="15"/>
      <c r="IOV615" s="80"/>
      <c r="IOW615" s="52"/>
      <c r="IOX615" s="69"/>
      <c r="IOY615" s="69"/>
      <c r="IOZ615" s="69"/>
      <c r="IPA615" s="107"/>
      <c r="IPB615" s="2"/>
      <c r="IPC615" s="15"/>
      <c r="IPD615" s="15"/>
      <c r="IPE615" s="80"/>
      <c r="IPF615" s="52"/>
      <c r="IPG615" s="69"/>
      <c r="IPH615" s="69"/>
      <c r="IPI615" s="69"/>
      <c r="IPJ615" s="107"/>
      <c r="IPK615" s="2"/>
      <c r="IPL615" s="15"/>
      <c r="IPM615" s="15"/>
      <c r="IPN615" s="80"/>
      <c r="IPO615" s="52"/>
      <c r="IPP615" s="69"/>
      <c r="IPQ615" s="69"/>
      <c r="IPR615" s="69"/>
      <c r="IPS615" s="107"/>
      <c r="IPT615" s="2"/>
      <c r="IPU615" s="15"/>
      <c r="IPV615" s="15"/>
      <c r="IPW615" s="80"/>
      <c r="IPX615" s="52"/>
      <c r="IPY615" s="69"/>
      <c r="IPZ615" s="69"/>
      <c r="IQA615" s="69"/>
      <c r="IQB615" s="107"/>
      <c r="IQC615" s="2"/>
      <c r="IQD615" s="15"/>
      <c r="IQE615" s="15"/>
      <c r="IQF615" s="80"/>
      <c r="IQG615" s="52"/>
      <c r="IQH615" s="69"/>
      <c r="IQI615" s="69"/>
      <c r="IQJ615" s="69"/>
      <c r="IQK615" s="107"/>
      <c r="IQL615" s="2"/>
      <c r="IQM615" s="15"/>
      <c r="IQN615" s="15"/>
      <c r="IQO615" s="80"/>
      <c r="IQP615" s="52"/>
      <c r="IQQ615" s="69"/>
      <c r="IQR615" s="69"/>
      <c r="IQS615" s="69"/>
      <c r="IQT615" s="107"/>
      <c r="IQU615" s="2"/>
      <c r="IQV615" s="15"/>
      <c r="IQW615" s="15"/>
      <c r="IQX615" s="80"/>
      <c r="IQY615" s="52"/>
      <c r="IQZ615" s="69"/>
      <c r="IRA615" s="69"/>
      <c r="IRB615" s="69"/>
      <c r="IRC615" s="107"/>
      <c r="IRD615" s="2"/>
      <c r="IRE615" s="15"/>
      <c r="IRF615" s="15"/>
      <c r="IRG615" s="80"/>
      <c r="IRH615" s="52"/>
      <c r="IRI615" s="69"/>
      <c r="IRJ615" s="69"/>
      <c r="IRK615" s="69"/>
      <c r="IRL615" s="107"/>
      <c r="IRM615" s="2"/>
      <c r="IRN615" s="15"/>
      <c r="IRO615" s="15"/>
      <c r="IRP615" s="80"/>
      <c r="IRQ615" s="52"/>
      <c r="IRR615" s="69"/>
      <c r="IRS615" s="69"/>
      <c r="IRT615" s="69"/>
      <c r="IRU615" s="107"/>
      <c r="IRV615" s="2"/>
      <c r="IRW615" s="15"/>
      <c r="IRX615" s="15"/>
      <c r="IRY615" s="80"/>
      <c r="IRZ615" s="52"/>
      <c r="ISA615" s="69"/>
      <c r="ISB615" s="69"/>
      <c r="ISC615" s="69"/>
      <c r="ISD615" s="107"/>
      <c r="ISE615" s="2"/>
      <c r="ISF615" s="15"/>
      <c r="ISG615" s="15"/>
      <c r="ISH615" s="80"/>
      <c r="ISI615" s="52"/>
      <c r="ISJ615" s="69"/>
      <c r="ISK615" s="69"/>
      <c r="ISL615" s="69"/>
      <c r="ISM615" s="107"/>
      <c r="ISN615" s="2"/>
      <c r="ISO615" s="15"/>
      <c r="ISP615" s="15"/>
      <c r="ISQ615" s="80"/>
      <c r="ISR615" s="52"/>
      <c r="ISS615" s="69"/>
      <c r="IST615" s="69"/>
      <c r="ISU615" s="69"/>
      <c r="ISV615" s="107"/>
      <c r="ISW615" s="2"/>
      <c r="ISX615" s="15"/>
      <c r="ISY615" s="15"/>
      <c r="ISZ615" s="80"/>
      <c r="ITA615" s="52"/>
      <c r="ITB615" s="69"/>
      <c r="ITC615" s="69"/>
      <c r="ITD615" s="69"/>
      <c r="ITE615" s="107"/>
      <c r="ITF615" s="2"/>
      <c r="ITG615" s="15"/>
      <c r="ITH615" s="15"/>
      <c r="ITI615" s="80"/>
      <c r="ITJ615" s="52"/>
      <c r="ITK615" s="69"/>
      <c r="ITL615" s="69"/>
      <c r="ITM615" s="69"/>
      <c r="ITN615" s="107"/>
      <c r="ITO615" s="2"/>
      <c r="ITP615" s="15"/>
      <c r="ITQ615" s="15"/>
      <c r="ITR615" s="80"/>
      <c r="ITS615" s="52"/>
      <c r="ITT615" s="69"/>
      <c r="ITU615" s="69"/>
      <c r="ITV615" s="69"/>
      <c r="ITW615" s="107"/>
      <c r="ITX615" s="2"/>
      <c r="ITY615" s="15"/>
      <c r="ITZ615" s="15"/>
      <c r="IUA615" s="80"/>
      <c r="IUB615" s="52"/>
      <c r="IUC615" s="69"/>
      <c r="IUD615" s="69"/>
      <c r="IUE615" s="69"/>
      <c r="IUF615" s="107"/>
      <c r="IUG615" s="2"/>
      <c r="IUH615" s="15"/>
      <c r="IUI615" s="15"/>
      <c r="IUJ615" s="80"/>
      <c r="IUK615" s="52"/>
      <c r="IUL615" s="69"/>
      <c r="IUM615" s="69"/>
      <c r="IUN615" s="69"/>
      <c r="IUO615" s="107"/>
      <c r="IUP615" s="2"/>
      <c r="IUQ615" s="15"/>
      <c r="IUR615" s="15"/>
      <c r="IUS615" s="80"/>
      <c r="IUT615" s="52"/>
      <c r="IUU615" s="69"/>
      <c r="IUV615" s="69"/>
      <c r="IUW615" s="69"/>
      <c r="IUX615" s="107"/>
      <c r="IUY615" s="2"/>
      <c r="IUZ615" s="15"/>
      <c r="IVA615" s="15"/>
      <c r="IVB615" s="80"/>
      <c r="IVC615" s="52"/>
      <c r="IVD615" s="69"/>
      <c r="IVE615" s="69"/>
      <c r="IVF615" s="69"/>
      <c r="IVG615" s="107"/>
      <c r="IVH615" s="2"/>
      <c r="IVI615" s="15"/>
      <c r="IVJ615" s="15"/>
      <c r="IVK615" s="80"/>
      <c r="IVL615" s="52"/>
      <c r="IVM615" s="69"/>
      <c r="IVN615" s="69"/>
      <c r="IVO615" s="69"/>
      <c r="IVP615" s="107"/>
      <c r="IVQ615" s="2"/>
      <c r="IVR615" s="15"/>
      <c r="IVS615" s="15"/>
      <c r="IVT615" s="80"/>
      <c r="IVU615" s="52"/>
      <c r="IVV615" s="69"/>
      <c r="IVW615" s="69"/>
      <c r="IVX615" s="69"/>
      <c r="IVY615" s="107"/>
      <c r="IVZ615" s="2"/>
      <c r="IWA615" s="15"/>
      <c r="IWB615" s="15"/>
      <c r="IWC615" s="80"/>
      <c r="IWD615" s="52"/>
      <c r="IWE615" s="69"/>
      <c r="IWF615" s="69"/>
      <c r="IWG615" s="69"/>
      <c r="IWH615" s="107"/>
      <c r="IWI615" s="2"/>
      <c r="IWJ615" s="15"/>
      <c r="IWK615" s="15"/>
      <c r="IWL615" s="80"/>
      <c r="IWM615" s="52"/>
      <c r="IWN615" s="69"/>
      <c r="IWO615" s="69"/>
      <c r="IWP615" s="69"/>
      <c r="IWQ615" s="107"/>
      <c r="IWR615" s="2"/>
      <c r="IWS615" s="15"/>
      <c r="IWT615" s="15"/>
      <c r="IWU615" s="80"/>
      <c r="IWV615" s="52"/>
      <c r="IWW615" s="69"/>
      <c r="IWX615" s="69"/>
      <c r="IWY615" s="69"/>
      <c r="IWZ615" s="107"/>
      <c r="IXA615" s="2"/>
      <c r="IXB615" s="15"/>
      <c r="IXC615" s="15"/>
      <c r="IXD615" s="80"/>
      <c r="IXE615" s="52"/>
      <c r="IXF615" s="69"/>
      <c r="IXG615" s="69"/>
      <c r="IXH615" s="69"/>
      <c r="IXI615" s="107"/>
      <c r="IXJ615" s="2"/>
      <c r="IXK615" s="15"/>
      <c r="IXL615" s="15"/>
      <c r="IXM615" s="80"/>
      <c r="IXN615" s="52"/>
      <c r="IXO615" s="69"/>
      <c r="IXP615" s="69"/>
      <c r="IXQ615" s="69"/>
      <c r="IXR615" s="107"/>
      <c r="IXS615" s="2"/>
      <c r="IXT615" s="15"/>
      <c r="IXU615" s="15"/>
      <c r="IXV615" s="80"/>
      <c r="IXW615" s="52"/>
      <c r="IXX615" s="69"/>
      <c r="IXY615" s="69"/>
      <c r="IXZ615" s="69"/>
      <c r="IYA615" s="107"/>
      <c r="IYB615" s="2"/>
      <c r="IYC615" s="15"/>
      <c r="IYD615" s="15"/>
      <c r="IYE615" s="80"/>
      <c r="IYF615" s="52"/>
      <c r="IYG615" s="69"/>
      <c r="IYH615" s="69"/>
      <c r="IYI615" s="69"/>
      <c r="IYJ615" s="107"/>
      <c r="IYK615" s="2"/>
      <c r="IYL615" s="15"/>
      <c r="IYM615" s="15"/>
      <c r="IYN615" s="80"/>
      <c r="IYO615" s="52"/>
      <c r="IYP615" s="69"/>
      <c r="IYQ615" s="69"/>
      <c r="IYR615" s="69"/>
      <c r="IYS615" s="107"/>
      <c r="IYT615" s="2"/>
      <c r="IYU615" s="15"/>
      <c r="IYV615" s="15"/>
      <c r="IYW615" s="80"/>
      <c r="IYX615" s="52"/>
      <c r="IYY615" s="69"/>
      <c r="IYZ615" s="69"/>
      <c r="IZA615" s="69"/>
      <c r="IZB615" s="107"/>
      <c r="IZC615" s="2"/>
      <c r="IZD615" s="15"/>
      <c r="IZE615" s="15"/>
      <c r="IZF615" s="80"/>
      <c r="IZG615" s="52"/>
      <c r="IZH615" s="69"/>
      <c r="IZI615" s="69"/>
      <c r="IZJ615" s="69"/>
      <c r="IZK615" s="107"/>
      <c r="IZL615" s="2"/>
      <c r="IZM615" s="15"/>
      <c r="IZN615" s="15"/>
      <c r="IZO615" s="80"/>
      <c r="IZP615" s="52"/>
      <c r="IZQ615" s="69"/>
      <c r="IZR615" s="69"/>
      <c r="IZS615" s="69"/>
      <c r="IZT615" s="107"/>
      <c r="IZU615" s="2"/>
      <c r="IZV615" s="15"/>
      <c r="IZW615" s="15"/>
      <c r="IZX615" s="80"/>
      <c r="IZY615" s="52"/>
      <c r="IZZ615" s="69"/>
      <c r="JAA615" s="69"/>
      <c r="JAB615" s="69"/>
      <c r="JAC615" s="107"/>
      <c r="JAD615" s="2"/>
      <c r="JAE615" s="15"/>
      <c r="JAF615" s="15"/>
      <c r="JAG615" s="80"/>
      <c r="JAH615" s="52"/>
      <c r="JAI615" s="69"/>
      <c r="JAJ615" s="69"/>
      <c r="JAK615" s="69"/>
      <c r="JAL615" s="107"/>
      <c r="JAM615" s="2"/>
      <c r="JAN615" s="15"/>
      <c r="JAO615" s="15"/>
      <c r="JAP615" s="80"/>
      <c r="JAQ615" s="52"/>
      <c r="JAR615" s="69"/>
      <c r="JAS615" s="69"/>
      <c r="JAT615" s="69"/>
      <c r="JAU615" s="107"/>
      <c r="JAV615" s="2"/>
      <c r="JAW615" s="15"/>
      <c r="JAX615" s="15"/>
      <c r="JAY615" s="80"/>
      <c r="JAZ615" s="52"/>
      <c r="JBA615" s="69"/>
      <c r="JBB615" s="69"/>
      <c r="JBC615" s="69"/>
      <c r="JBD615" s="107"/>
      <c r="JBE615" s="2"/>
      <c r="JBF615" s="15"/>
      <c r="JBG615" s="15"/>
      <c r="JBH615" s="80"/>
      <c r="JBI615" s="52"/>
      <c r="JBJ615" s="69"/>
      <c r="JBK615" s="69"/>
      <c r="JBL615" s="69"/>
      <c r="JBM615" s="107"/>
      <c r="JBN615" s="2"/>
      <c r="JBO615" s="15"/>
      <c r="JBP615" s="15"/>
      <c r="JBQ615" s="80"/>
      <c r="JBR615" s="52"/>
      <c r="JBS615" s="69"/>
      <c r="JBT615" s="69"/>
      <c r="JBU615" s="69"/>
      <c r="JBV615" s="107"/>
      <c r="JBW615" s="2"/>
      <c r="JBX615" s="15"/>
      <c r="JBY615" s="15"/>
      <c r="JBZ615" s="80"/>
      <c r="JCA615" s="52"/>
      <c r="JCB615" s="69"/>
      <c r="JCC615" s="69"/>
      <c r="JCD615" s="69"/>
      <c r="JCE615" s="107"/>
      <c r="JCF615" s="2"/>
      <c r="JCG615" s="15"/>
      <c r="JCH615" s="15"/>
      <c r="JCI615" s="80"/>
      <c r="JCJ615" s="52"/>
      <c r="JCK615" s="69"/>
      <c r="JCL615" s="69"/>
      <c r="JCM615" s="69"/>
      <c r="JCN615" s="107"/>
      <c r="JCO615" s="2"/>
      <c r="JCP615" s="15"/>
      <c r="JCQ615" s="15"/>
      <c r="JCR615" s="80"/>
      <c r="JCS615" s="52"/>
      <c r="JCT615" s="69"/>
      <c r="JCU615" s="69"/>
      <c r="JCV615" s="69"/>
      <c r="JCW615" s="107"/>
      <c r="JCX615" s="2"/>
      <c r="JCY615" s="15"/>
      <c r="JCZ615" s="15"/>
      <c r="JDA615" s="80"/>
      <c r="JDB615" s="52"/>
      <c r="JDC615" s="69"/>
      <c r="JDD615" s="69"/>
      <c r="JDE615" s="69"/>
      <c r="JDF615" s="107"/>
      <c r="JDG615" s="2"/>
      <c r="JDH615" s="15"/>
      <c r="JDI615" s="15"/>
      <c r="JDJ615" s="80"/>
      <c r="JDK615" s="52"/>
      <c r="JDL615" s="69"/>
      <c r="JDM615" s="69"/>
      <c r="JDN615" s="69"/>
      <c r="JDO615" s="107"/>
      <c r="JDP615" s="2"/>
      <c r="JDQ615" s="15"/>
      <c r="JDR615" s="15"/>
      <c r="JDS615" s="80"/>
      <c r="JDT615" s="52"/>
      <c r="JDU615" s="69"/>
      <c r="JDV615" s="69"/>
      <c r="JDW615" s="69"/>
      <c r="JDX615" s="107"/>
      <c r="JDY615" s="2"/>
      <c r="JDZ615" s="15"/>
      <c r="JEA615" s="15"/>
      <c r="JEB615" s="80"/>
      <c r="JEC615" s="52"/>
      <c r="JED615" s="69"/>
      <c r="JEE615" s="69"/>
      <c r="JEF615" s="69"/>
      <c r="JEG615" s="107"/>
      <c r="JEH615" s="2"/>
      <c r="JEI615" s="15"/>
      <c r="JEJ615" s="15"/>
      <c r="JEK615" s="80"/>
      <c r="JEL615" s="52"/>
      <c r="JEM615" s="69"/>
      <c r="JEN615" s="69"/>
      <c r="JEO615" s="69"/>
      <c r="JEP615" s="107"/>
      <c r="JEQ615" s="2"/>
      <c r="JER615" s="15"/>
      <c r="JES615" s="15"/>
      <c r="JET615" s="80"/>
      <c r="JEU615" s="52"/>
      <c r="JEV615" s="69"/>
      <c r="JEW615" s="69"/>
      <c r="JEX615" s="69"/>
      <c r="JEY615" s="107"/>
      <c r="JEZ615" s="2"/>
      <c r="JFA615" s="15"/>
      <c r="JFB615" s="15"/>
      <c r="JFC615" s="80"/>
      <c r="JFD615" s="52"/>
      <c r="JFE615" s="69"/>
      <c r="JFF615" s="69"/>
      <c r="JFG615" s="69"/>
      <c r="JFH615" s="107"/>
      <c r="JFI615" s="2"/>
      <c r="JFJ615" s="15"/>
      <c r="JFK615" s="15"/>
      <c r="JFL615" s="80"/>
      <c r="JFM615" s="52"/>
      <c r="JFN615" s="69"/>
      <c r="JFO615" s="69"/>
      <c r="JFP615" s="69"/>
      <c r="JFQ615" s="107"/>
      <c r="JFR615" s="2"/>
      <c r="JFS615" s="15"/>
      <c r="JFT615" s="15"/>
      <c r="JFU615" s="80"/>
      <c r="JFV615" s="52"/>
      <c r="JFW615" s="69"/>
      <c r="JFX615" s="69"/>
      <c r="JFY615" s="69"/>
      <c r="JFZ615" s="107"/>
      <c r="JGA615" s="2"/>
      <c r="JGB615" s="15"/>
      <c r="JGC615" s="15"/>
      <c r="JGD615" s="80"/>
      <c r="JGE615" s="52"/>
      <c r="JGF615" s="69"/>
      <c r="JGG615" s="69"/>
      <c r="JGH615" s="69"/>
      <c r="JGI615" s="107"/>
      <c r="JGJ615" s="2"/>
      <c r="JGK615" s="15"/>
      <c r="JGL615" s="15"/>
      <c r="JGM615" s="80"/>
      <c r="JGN615" s="52"/>
      <c r="JGO615" s="69"/>
      <c r="JGP615" s="69"/>
      <c r="JGQ615" s="69"/>
      <c r="JGR615" s="107"/>
      <c r="JGS615" s="2"/>
      <c r="JGT615" s="15"/>
      <c r="JGU615" s="15"/>
      <c r="JGV615" s="80"/>
      <c r="JGW615" s="52"/>
      <c r="JGX615" s="69"/>
      <c r="JGY615" s="69"/>
      <c r="JGZ615" s="69"/>
      <c r="JHA615" s="107"/>
      <c r="JHB615" s="2"/>
      <c r="JHC615" s="15"/>
      <c r="JHD615" s="15"/>
      <c r="JHE615" s="80"/>
      <c r="JHF615" s="52"/>
      <c r="JHG615" s="69"/>
      <c r="JHH615" s="69"/>
      <c r="JHI615" s="69"/>
      <c r="JHJ615" s="107"/>
      <c r="JHK615" s="2"/>
      <c r="JHL615" s="15"/>
      <c r="JHM615" s="15"/>
      <c r="JHN615" s="80"/>
      <c r="JHO615" s="52"/>
      <c r="JHP615" s="69"/>
      <c r="JHQ615" s="69"/>
      <c r="JHR615" s="69"/>
      <c r="JHS615" s="107"/>
      <c r="JHT615" s="2"/>
      <c r="JHU615" s="15"/>
      <c r="JHV615" s="15"/>
      <c r="JHW615" s="80"/>
      <c r="JHX615" s="52"/>
      <c r="JHY615" s="69"/>
      <c r="JHZ615" s="69"/>
      <c r="JIA615" s="69"/>
      <c r="JIB615" s="107"/>
      <c r="JIC615" s="2"/>
      <c r="JID615" s="15"/>
      <c r="JIE615" s="15"/>
      <c r="JIF615" s="80"/>
      <c r="JIG615" s="52"/>
      <c r="JIH615" s="69"/>
      <c r="JII615" s="69"/>
      <c r="JIJ615" s="69"/>
      <c r="JIK615" s="107"/>
      <c r="JIL615" s="2"/>
      <c r="JIM615" s="15"/>
      <c r="JIN615" s="15"/>
      <c r="JIO615" s="80"/>
      <c r="JIP615" s="52"/>
      <c r="JIQ615" s="69"/>
      <c r="JIR615" s="69"/>
      <c r="JIS615" s="69"/>
      <c r="JIT615" s="107"/>
      <c r="JIU615" s="2"/>
      <c r="JIV615" s="15"/>
      <c r="JIW615" s="15"/>
      <c r="JIX615" s="80"/>
      <c r="JIY615" s="52"/>
      <c r="JIZ615" s="69"/>
      <c r="JJA615" s="69"/>
      <c r="JJB615" s="69"/>
      <c r="JJC615" s="107"/>
      <c r="JJD615" s="2"/>
      <c r="JJE615" s="15"/>
      <c r="JJF615" s="15"/>
      <c r="JJG615" s="80"/>
      <c r="JJH615" s="52"/>
      <c r="JJI615" s="69"/>
      <c r="JJJ615" s="69"/>
      <c r="JJK615" s="69"/>
      <c r="JJL615" s="107"/>
      <c r="JJM615" s="2"/>
      <c r="JJN615" s="15"/>
      <c r="JJO615" s="15"/>
      <c r="JJP615" s="80"/>
      <c r="JJQ615" s="52"/>
      <c r="JJR615" s="69"/>
      <c r="JJS615" s="69"/>
      <c r="JJT615" s="69"/>
      <c r="JJU615" s="107"/>
      <c r="JJV615" s="2"/>
      <c r="JJW615" s="15"/>
      <c r="JJX615" s="15"/>
      <c r="JJY615" s="80"/>
      <c r="JJZ615" s="52"/>
      <c r="JKA615" s="69"/>
      <c r="JKB615" s="69"/>
      <c r="JKC615" s="69"/>
      <c r="JKD615" s="107"/>
      <c r="JKE615" s="2"/>
      <c r="JKF615" s="15"/>
      <c r="JKG615" s="15"/>
      <c r="JKH615" s="80"/>
      <c r="JKI615" s="52"/>
      <c r="JKJ615" s="69"/>
      <c r="JKK615" s="69"/>
      <c r="JKL615" s="69"/>
      <c r="JKM615" s="107"/>
      <c r="JKN615" s="2"/>
      <c r="JKO615" s="15"/>
      <c r="JKP615" s="15"/>
      <c r="JKQ615" s="80"/>
      <c r="JKR615" s="52"/>
      <c r="JKS615" s="69"/>
      <c r="JKT615" s="69"/>
      <c r="JKU615" s="69"/>
      <c r="JKV615" s="107"/>
      <c r="JKW615" s="2"/>
      <c r="JKX615" s="15"/>
      <c r="JKY615" s="15"/>
      <c r="JKZ615" s="80"/>
      <c r="JLA615" s="52"/>
      <c r="JLB615" s="69"/>
      <c r="JLC615" s="69"/>
      <c r="JLD615" s="69"/>
      <c r="JLE615" s="107"/>
      <c r="JLF615" s="2"/>
      <c r="JLG615" s="15"/>
      <c r="JLH615" s="15"/>
      <c r="JLI615" s="80"/>
      <c r="JLJ615" s="52"/>
      <c r="JLK615" s="69"/>
      <c r="JLL615" s="69"/>
      <c r="JLM615" s="69"/>
      <c r="JLN615" s="107"/>
      <c r="JLO615" s="2"/>
      <c r="JLP615" s="15"/>
      <c r="JLQ615" s="15"/>
      <c r="JLR615" s="80"/>
      <c r="JLS615" s="52"/>
      <c r="JLT615" s="69"/>
      <c r="JLU615" s="69"/>
      <c r="JLV615" s="69"/>
      <c r="JLW615" s="107"/>
      <c r="JLX615" s="2"/>
      <c r="JLY615" s="15"/>
      <c r="JLZ615" s="15"/>
      <c r="JMA615" s="80"/>
      <c r="JMB615" s="52"/>
      <c r="JMC615" s="69"/>
      <c r="JMD615" s="69"/>
      <c r="JME615" s="69"/>
      <c r="JMF615" s="107"/>
      <c r="JMG615" s="2"/>
      <c r="JMH615" s="15"/>
      <c r="JMI615" s="15"/>
      <c r="JMJ615" s="80"/>
      <c r="JMK615" s="52"/>
      <c r="JML615" s="69"/>
      <c r="JMM615" s="69"/>
      <c r="JMN615" s="69"/>
      <c r="JMO615" s="107"/>
      <c r="JMP615" s="2"/>
      <c r="JMQ615" s="15"/>
      <c r="JMR615" s="15"/>
      <c r="JMS615" s="80"/>
      <c r="JMT615" s="52"/>
      <c r="JMU615" s="69"/>
      <c r="JMV615" s="69"/>
      <c r="JMW615" s="69"/>
      <c r="JMX615" s="107"/>
      <c r="JMY615" s="2"/>
      <c r="JMZ615" s="15"/>
      <c r="JNA615" s="15"/>
      <c r="JNB615" s="80"/>
      <c r="JNC615" s="52"/>
      <c r="JND615" s="69"/>
      <c r="JNE615" s="69"/>
      <c r="JNF615" s="69"/>
      <c r="JNG615" s="107"/>
      <c r="JNH615" s="2"/>
      <c r="JNI615" s="15"/>
      <c r="JNJ615" s="15"/>
      <c r="JNK615" s="80"/>
      <c r="JNL615" s="52"/>
      <c r="JNM615" s="69"/>
      <c r="JNN615" s="69"/>
      <c r="JNO615" s="69"/>
      <c r="JNP615" s="107"/>
      <c r="JNQ615" s="2"/>
      <c r="JNR615" s="15"/>
      <c r="JNS615" s="15"/>
      <c r="JNT615" s="80"/>
      <c r="JNU615" s="52"/>
      <c r="JNV615" s="69"/>
      <c r="JNW615" s="69"/>
      <c r="JNX615" s="69"/>
      <c r="JNY615" s="107"/>
      <c r="JNZ615" s="2"/>
      <c r="JOA615" s="15"/>
      <c r="JOB615" s="15"/>
      <c r="JOC615" s="80"/>
      <c r="JOD615" s="52"/>
      <c r="JOE615" s="69"/>
      <c r="JOF615" s="69"/>
      <c r="JOG615" s="69"/>
      <c r="JOH615" s="107"/>
      <c r="JOI615" s="2"/>
      <c r="JOJ615" s="15"/>
      <c r="JOK615" s="15"/>
      <c r="JOL615" s="80"/>
      <c r="JOM615" s="52"/>
      <c r="JON615" s="69"/>
      <c r="JOO615" s="69"/>
      <c r="JOP615" s="69"/>
      <c r="JOQ615" s="107"/>
      <c r="JOR615" s="2"/>
      <c r="JOS615" s="15"/>
      <c r="JOT615" s="15"/>
      <c r="JOU615" s="80"/>
      <c r="JOV615" s="52"/>
      <c r="JOW615" s="69"/>
      <c r="JOX615" s="69"/>
      <c r="JOY615" s="69"/>
      <c r="JOZ615" s="107"/>
      <c r="JPA615" s="2"/>
      <c r="JPB615" s="15"/>
      <c r="JPC615" s="15"/>
      <c r="JPD615" s="80"/>
      <c r="JPE615" s="52"/>
      <c r="JPF615" s="69"/>
      <c r="JPG615" s="69"/>
      <c r="JPH615" s="69"/>
      <c r="JPI615" s="107"/>
      <c r="JPJ615" s="2"/>
      <c r="JPK615" s="15"/>
      <c r="JPL615" s="15"/>
      <c r="JPM615" s="80"/>
      <c r="JPN615" s="52"/>
      <c r="JPO615" s="69"/>
      <c r="JPP615" s="69"/>
      <c r="JPQ615" s="69"/>
      <c r="JPR615" s="107"/>
      <c r="JPS615" s="2"/>
      <c r="JPT615" s="15"/>
      <c r="JPU615" s="15"/>
      <c r="JPV615" s="80"/>
      <c r="JPW615" s="52"/>
      <c r="JPX615" s="69"/>
      <c r="JPY615" s="69"/>
      <c r="JPZ615" s="69"/>
      <c r="JQA615" s="107"/>
      <c r="JQB615" s="2"/>
      <c r="JQC615" s="15"/>
      <c r="JQD615" s="15"/>
      <c r="JQE615" s="80"/>
      <c r="JQF615" s="52"/>
      <c r="JQG615" s="69"/>
      <c r="JQH615" s="69"/>
      <c r="JQI615" s="69"/>
      <c r="JQJ615" s="107"/>
      <c r="JQK615" s="2"/>
      <c r="JQL615" s="15"/>
      <c r="JQM615" s="15"/>
      <c r="JQN615" s="80"/>
      <c r="JQO615" s="52"/>
      <c r="JQP615" s="69"/>
      <c r="JQQ615" s="69"/>
      <c r="JQR615" s="69"/>
      <c r="JQS615" s="107"/>
      <c r="JQT615" s="2"/>
      <c r="JQU615" s="15"/>
      <c r="JQV615" s="15"/>
      <c r="JQW615" s="80"/>
      <c r="JQX615" s="52"/>
      <c r="JQY615" s="69"/>
      <c r="JQZ615" s="69"/>
      <c r="JRA615" s="69"/>
      <c r="JRB615" s="107"/>
      <c r="JRC615" s="2"/>
      <c r="JRD615" s="15"/>
      <c r="JRE615" s="15"/>
      <c r="JRF615" s="80"/>
      <c r="JRG615" s="52"/>
      <c r="JRH615" s="69"/>
      <c r="JRI615" s="69"/>
      <c r="JRJ615" s="69"/>
      <c r="JRK615" s="107"/>
      <c r="JRL615" s="2"/>
      <c r="JRM615" s="15"/>
      <c r="JRN615" s="15"/>
      <c r="JRO615" s="80"/>
      <c r="JRP615" s="52"/>
      <c r="JRQ615" s="69"/>
      <c r="JRR615" s="69"/>
      <c r="JRS615" s="69"/>
      <c r="JRT615" s="107"/>
      <c r="JRU615" s="2"/>
      <c r="JRV615" s="15"/>
      <c r="JRW615" s="15"/>
      <c r="JRX615" s="80"/>
      <c r="JRY615" s="52"/>
      <c r="JRZ615" s="69"/>
      <c r="JSA615" s="69"/>
      <c r="JSB615" s="69"/>
      <c r="JSC615" s="107"/>
      <c r="JSD615" s="2"/>
      <c r="JSE615" s="15"/>
      <c r="JSF615" s="15"/>
      <c r="JSG615" s="80"/>
      <c r="JSH615" s="52"/>
      <c r="JSI615" s="69"/>
      <c r="JSJ615" s="69"/>
      <c r="JSK615" s="69"/>
      <c r="JSL615" s="107"/>
      <c r="JSM615" s="2"/>
      <c r="JSN615" s="15"/>
      <c r="JSO615" s="15"/>
      <c r="JSP615" s="80"/>
      <c r="JSQ615" s="52"/>
      <c r="JSR615" s="69"/>
      <c r="JSS615" s="69"/>
      <c r="JST615" s="69"/>
      <c r="JSU615" s="107"/>
      <c r="JSV615" s="2"/>
      <c r="JSW615" s="15"/>
      <c r="JSX615" s="15"/>
      <c r="JSY615" s="80"/>
      <c r="JSZ615" s="52"/>
      <c r="JTA615" s="69"/>
      <c r="JTB615" s="69"/>
      <c r="JTC615" s="69"/>
      <c r="JTD615" s="107"/>
      <c r="JTE615" s="2"/>
      <c r="JTF615" s="15"/>
      <c r="JTG615" s="15"/>
      <c r="JTH615" s="80"/>
      <c r="JTI615" s="52"/>
      <c r="JTJ615" s="69"/>
      <c r="JTK615" s="69"/>
      <c r="JTL615" s="69"/>
      <c r="JTM615" s="107"/>
      <c r="JTN615" s="2"/>
      <c r="JTO615" s="15"/>
      <c r="JTP615" s="15"/>
      <c r="JTQ615" s="80"/>
      <c r="JTR615" s="52"/>
      <c r="JTS615" s="69"/>
      <c r="JTT615" s="69"/>
      <c r="JTU615" s="69"/>
      <c r="JTV615" s="107"/>
      <c r="JTW615" s="2"/>
      <c r="JTX615" s="15"/>
      <c r="JTY615" s="15"/>
      <c r="JTZ615" s="80"/>
      <c r="JUA615" s="52"/>
      <c r="JUB615" s="69"/>
      <c r="JUC615" s="69"/>
      <c r="JUD615" s="69"/>
      <c r="JUE615" s="107"/>
      <c r="JUF615" s="2"/>
      <c r="JUG615" s="15"/>
      <c r="JUH615" s="15"/>
      <c r="JUI615" s="80"/>
      <c r="JUJ615" s="52"/>
      <c r="JUK615" s="69"/>
      <c r="JUL615" s="69"/>
      <c r="JUM615" s="69"/>
      <c r="JUN615" s="107"/>
      <c r="JUO615" s="2"/>
      <c r="JUP615" s="15"/>
      <c r="JUQ615" s="15"/>
      <c r="JUR615" s="80"/>
      <c r="JUS615" s="52"/>
      <c r="JUT615" s="69"/>
      <c r="JUU615" s="69"/>
      <c r="JUV615" s="69"/>
      <c r="JUW615" s="107"/>
      <c r="JUX615" s="2"/>
      <c r="JUY615" s="15"/>
      <c r="JUZ615" s="15"/>
      <c r="JVA615" s="80"/>
      <c r="JVB615" s="52"/>
      <c r="JVC615" s="69"/>
      <c r="JVD615" s="69"/>
      <c r="JVE615" s="69"/>
      <c r="JVF615" s="107"/>
      <c r="JVG615" s="2"/>
      <c r="JVH615" s="15"/>
      <c r="JVI615" s="15"/>
      <c r="JVJ615" s="80"/>
      <c r="JVK615" s="52"/>
      <c r="JVL615" s="69"/>
      <c r="JVM615" s="69"/>
      <c r="JVN615" s="69"/>
      <c r="JVO615" s="107"/>
      <c r="JVP615" s="2"/>
      <c r="JVQ615" s="15"/>
      <c r="JVR615" s="15"/>
      <c r="JVS615" s="80"/>
      <c r="JVT615" s="52"/>
      <c r="JVU615" s="69"/>
      <c r="JVV615" s="69"/>
      <c r="JVW615" s="69"/>
      <c r="JVX615" s="107"/>
      <c r="JVY615" s="2"/>
      <c r="JVZ615" s="15"/>
      <c r="JWA615" s="15"/>
      <c r="JWB615" s="80"/>
      <c r="JWC615" s="52"/>
      <c r="JWD615" s="69"/>
      <c r="JWE615" s="69"/>
      <c r="JWF615" s="69"/>
      <c r="JWG615" s="107"/>
      <c r="JWH615" s="2"/>
      <c r="JWI615" s="15"/>
      <c r="JWJ615" s="15"/>
      <c r="JWK615" s="80"/>
      <c r="JWL615" s="52"/>
      <c r="JWM615" s="69"/>
      <c r="JWN615" s="69"/>
      <c r="JWO615" s="69"/>
      <c r="JWP615" s="107"/>
      <c r="JWQ615" s="2"/>
      <c r="JWR615" s="15"/>
      <c r="JWS615" s="15"/>
      <c r="JWT615" s="80"/>
      <c r="JWU615" s="52"/>
      <c r="JWV615" s="69"/>
      <c r="JWW615" s="69"/>
      <c r="JWX615" s="69"/>
      <c r="JWY615" s="107"/>
      <c r="JWZ615" s="2"/>
      <c r="JXA615" s="15"/>
      <c r="JXB615" s="15"/>
      <c r="JXC615" s="80"/>
      <c r="JXD615" s="52"/>
      <c r="JXE615" s="69"/>
      <c r="JXF615" s="69"/>
      <c r="JXG615" s="69"/>
      <c r="JXH615" s="107"/>
      <c r="JXI615" s="2"/>
      <c r="JXJ615" s="15"/>
      <c r="JXK615" s="15"/>
      <c r="JXL615" s="80"/>
      <c r="JXM615" s="52"/>
      <c r="JXN615" s="69"/>
      <c r="JXO615" s="69"/>
      <c r="JXP615" s="69"/>
      <c r="JXQ615" s="107"/>
      <c r="JXR615" s="2"/>
      <c r="JXS615" s="15"/>
      <c r="JXT615" s="15"/>
      <c r="JXU615" s="80"/>
      <c r="JXV615" s="52"/>
      <c r="JXW615" s="69"/>
      <c r="JXX615" s="69"/>
      <c r="JXY615" s="69"/>
      <c r="JXZ615" s="107"/>
      <c r="JYA615" s="2"/>
      <c r="JYB615" s="15"/>
      <c r="JYC615" s="15"/>
      <c r="JYD615" s="80"/>
      <c r="JYE615" s="52"/>
      <c r="JYF615" s="69"/>
      <c r="JYG615" s="69"/>
      <c r="JYH615" s="69"/>
      <c r="JYI615" s="107"/>
      <c r="JYJ615" s="2"/>
      <c r="JYK615" s="15"/>
      <c r="JYL615" s="15"/>
      <c r="JYM615" s="80"/>
      <c r="JYN615" s="52"/>
      <c r="JYO615" s="69"/>
      <c r="JYP615" s="69"/>
      <c r="JYQ615" s="69"/>
      <c r="JYR615" s="107"/>
      <c r="JYS615" s="2"/>
      <c r="JYT615" s="15"/>
      <c r="JYU615" s="15"/>
      <c r="JYV615" s="80"/>
      <c r="JYW615" s="52"/>
      <c r="JYX615" s="69"/>
      <c r="JYY615" s="69"/>
      <c r="JYZ615" s="69"/>
      <c r="JZA615" s="107"/>
      <c r="JZB615" s="2"/>
      <c r="JZC615" s="15"/>
      <c r="JZD615" s="15"/>
      <c r="JZE615" s="80"/>
      <c r="JZF615" s="52"/>
      <c r="JZG615" s="69"/>
      <c r="JZH615" s="69"/>
      <c r="JZI615" s="69"/>
      <c r="JZJ615" s="107"/>
      <c r="JZK615" s="2"/>
      <c r="JZL615" s="15"/>
      <c r="JZM615" s="15"/>
      <c r="JZN615" s="80"/>
      <c r="JZO615" s="52"/>
      <c r="JZP615" s="69"/>
      <c r="JZQ615" s="69"/>
      <c r="JZR615" s="69"/>
      <c r="JZS615" s="107"/>
      <c r="JZT615" s="2"/>
      <c r="JZU615" s="15"/>
      <c r="JZV615" s="15"/>
      <c r="JZW615" s="80"/>
      <c r="JZX615" s="52"/>
      <c r="JZY615" s="69"/>
      <c r="JZZ615" s="69"/>
      <c r="KAA615" s="69"/>
      <c r="KAB615" s="107"/>
      <c r="KAC615" s="2"/>
      <c r="KAD615" s="15"/>
      <c r="KAE615" s="15"/>
      <c r="KAF615" s="80"/>
      <c r="KAG615" s="52"/>
      <c r="KAH615" s="69"/>
      <c r="KAI615" s="69"/>
      <c r="KAJ615" s="69"/>
      <c r="KAK615" s="107"/>
      <c r="KAL615" s="2"/>
      <c r="KAM615" s="15"/>
      <c r="KAN615" s="15"/>
      <c r="KAO615" s="80"/>
      <c r="KAP615" s="52"/>
      <c r="KAQ615" s="69"/>
      <c r="KAR615" s="69"/>
      <c r="KAS615" s="69"/>
      <c r="KAT615" s="107"/>
      <c r="KAU615" s="2"/>
      <c r="KAV615" s="15"/>
      <c r="KAW615" s="15"/>
      <c r="KAX615" s="80"/>
      <c r="KAY615" s="52"/>
      <c r="KAZ615" s="69"/>
      <c r="KBA615" s="69"/>
      <c r="KBB615" s="69"/>
      <c r="KBC615" s="107"/>
      <c r="KBD615" s="2"/>
      <c r="KBE615" s="15"/>
      <c r="KBF615" s="15"/>
      <c r="KBG615" s="80"/>
      <c r="KBH615" s="52"/>
      <c r="KBI615" s="69"/>
      <c r="KBJ615" s="69"/>
      <c r="KBK615" s="69"/>
      <c r="KBL615" s="107"/>
      <c r="KBM615" s="2"/>
      <c r="KBN615" s="15"/>
      <c r="KBO615" s="15"/>
      <c r="KBP615" s="80"/>
      <c r="KBQ615" s="52"/>
      <c r="KBR615" s="69"/>
      <c r="KBS615" s="69"/>
      <c r="KBT615" s="69"/>
      <c r="KBU615" s="107"/>
      <c r="KBV615" s="2"/>
      <c r="KBW615" s="15"/>
      <c r="KBX615" s="15"/>
      <c r="KBY615" s="80"/>
      <c r="KBZ615" s="52"/>
      <c r="KCA615" s="69"/>
      <c r="KCB615" s="69"/>
      <c r="KCC615" s="69"/>
      <c r="KCD615" s="107"/>
      <c r="KCE615" s="2"/>
      <c r="KCF615" s="15"/>
      <c r="KCG615" s="15"/>
      <c r="KCH615" s="80"/>
      <c r="KCI615" s="52"/>
      <c r="KCJ615" s="69"/>
      <c r="KCK615" s="69"/>
      <c r="KCL615" s="69"/>
      <c r="KCM615" s="107"/>
      <c r="KCN615" s="2"/>
      <c r="KCO615" s="15"/>
      <c r="KCP615" s="15"/>
      <c r="KCQ615" s="80"/>
      <c r="KCR615" s="52"/>
      <c r="KCS615" s="69"/>
      <c r="KCT615" s="69"/>
      <c r="KCU615" s="69"/>
      <c r="KCV615" s="107"/>
      <c r="KCW615" s="2"/>
      <c r="KCX615" s="15"/>
      <c r="KCY615" s="15"/>
      <c r="KCZ615" s="80"/>
      <c r="KDA615" s="52"/>
      <c r="KDB615" s="69"/>
      <c r="KDC615" s="69"/>
      <c r="KDD615" s="69"/>
      <c r="KDE615" s="107"/>
      <c r="KDF615" s="2"/>
      <c r="KDG615" s="15"/>
      <c r="KDH615" s="15"/>
      <c r="KDI615" s="80"/>
      <c r="KDJ615" s="52"/>
      <c r="KDK615" s="69"/>
      <c r="KDL615" s="69"/>
      <c r="KDM615" s="69"/>
      <c r="KDN615" s="107"/>
      <c r="KDO615" s="2"/>
      <c r="KDP615" s="15"/>
      <c r="KDQ615" s="15"/>
      <c r="KDR615" s="80"/>
      <c r="KDS615" s="52"/>
      <c r="KDT615" s="69"/>
      <c r="KDU615" s="69"/>
      <c r="KDV615" s="69"/>
      <c r="KDW615" s="107"/>
      <c r="KDX615" s="2"/>
      <c r="KDY615" s="15"/>
      <c r="KDZ615" s="15"/>
      <c r="KEA615" s="80"/>
      <c r="KEB615" s="52"/>
      <c r="KEC615" s="69"/>
      <c r="KED615" s="69"/>
      <c r="KEE615" s="69"/>
      <c r="KEF615" s="107"/>
      <c r="KEG615" s="2"/>
      <c r="KEH615" s="15"/>
      <c r="KEI615" s="15"/>
      <c r="KEJ615" s="80"/>
      <c r="KEK615" s="52"/>
      <c r="KEL615" s="69"/>
      <c r="KEM615" s="69"/>
      <c r="KEN615" s="69"/>
      <c r="KEO615" s="107"/>
      <c r="KEP615" s="2"/>
      <c r="KEQ615" s="15"/>
      <c r="KER615" s="15"/>
      <c r="KES615" s="80"/>
      <c r="KET615" s="52"/>
      <c r="KEU615" s="69"/>
      <c r="KEV615" s="69"/>
      <c r="KEW615" s="69"/>
      <c r="KEX615" s="107"/>
      <c r="KEY615" s="2"/>
      <c r="KEZ615" s="15"/>
      <c r="KFA615" s="15"/>
      <c r="KFB615" s="80"/>
      <c r="KFC615" s="52"/>
      <c r="KFD615" s="69"/>
      <c r="KFE615" s="69"/>
      <c r="KFF615" s="69"/>
      <c r="KFG615" s="107"/>
      <c r="KFH615" s="2"/>
      <c r="KFI615" s="15"/>
      <c r="KFJ615" s="15"/>
      <c r="KFK615" s="80"/>
      <c r="KFL615" s="52"/>
      <c r="KFM615" s="69"/>
      <c r="KFN615" s="69"/>
      <c r="KFO615" s="69"/>
      <c r="KFP615" s="107"/>
      <c r="KFQ615" s="2"/>
      <c r="KFR615" s="15"/>
      <c r="KFS615" s="15"/>
      <c r="KFT615" s="80"/>
      <c r="KFU615" s="52"/>
      <c r="KFV615" s="69"/>
      <c r="KFW615" s="69"/>
      <c r="KFX615" s="69"/>
      <c r="KFY615" s="107"/>
      <c r="KFZ615" s="2"/>
      <c r="KGA615" s="15"/>
      <c r="KGB615" s="15"/>
      <c r="KGC615" s="80"/>
      <c r="KGD615" s="52"/>
      <c r="KGE615" s="69"/>
      <c r="KGF615" s="69"/>
      <c r="KGG615" s="69"/>
      <c r="KGH615" s="107"/>
      <c r="KGI615" s="2"/>
      <c r="KGJ615" s="15"/>
      <c r="KGK615" s="15"/>
      <c r="KGL615" s="80"/>
      <c r="KGM615" s="52"/>
      <c r="KGN615" s="69"/>
      <c r="KGO615" s="69"/>
      <c r="KGP615" s="69"/>
      <c r="KGQ615" s="107"/>
      <c r="KGR615" s="2"/>
      <c r="KGS615" s="15"/>
      <c r="KGT615" s="15"/>
      <c r="KGU615" s="80"/>
      <c r="KGV615" s="52"/>
      <c r="KGW615" s="69"/>
      <c r="KGX615" s="69"/>
      <c r="KGY615" s="69"/>
      <c r="KGZ615" s="107"/>
      <c r="KHA615" s="2"/>
      <c r="KHB615" s="15"/>
      <c r="KHC615" s="15"/>
      <c r="KHD615" s="80"/>
      <c r="KHE615" s="52"/>
      <c r="KHF615" s="69"/>
      <c r="KHG615" s="69"/>
      <c r="KHH615" s="69"/>
      <c r="KHI615" s="107"/>
      <c r="KHJ615" s="2"/>
      <c r="KHK615" s="15"/>
      <c r="KHL615" s="15"/>
      <c r="KHM615" s="80"/>
      <c r="KHN615" s="52"/>
      <c r="KHO615" s="69"/>
      <c r="KHP615" s="69"/>
      <c r="KHQ615" s="69"/>
      <c r="KHR615" s="107"/>
      <c r="KHS615" s="2"/>
      <c r="KHT615" s="15"/>
      <c r="KHU615" s="15"/>
      <c r="KHV615" s="80"/>
      <c r="KHW615" s="52"/>
      <c r="KHX615" s="69"/>
      <c r="KHY615" s="69"/>
      <c r="KHZ615" s="69"/>
      <c r="KIA615" s="107"/>
      <c r="KIB615" s="2"/>
      <c r="KIC615" s="15"/>
      <c r="KID615" s="15"/>
      <c r="KIE615" s="80"/>
      <c r="KIF615" s="52"/>
      <c r="KIG615" s="69"/>
      <c r="KIH615" s="69"/>
      <c r="KII615" s="69"/>
      <c r="KIJ615" s="107"/>
      <c r="KIK615" s="2"/>
      <c r="KIL615" s="15"/>
      <c r="KIM615" s="15"/>
      <c r="KIN615" s="80"/>
      <c r="KIO615" s="52"/>
      <c r="KIP615" s="69"/>
      <c r="KIQ615" s="69"/>
      <c r="KIR615" s="69"/>
      <c r="KIS615" s="107"/>
      <c r="KIT615" s="2"/>
      <c r="KIU615" s="15"/>
      <c r="KIV615" s="15"/>
      <c r="KIW615" s="80"/>
      <c r="KIX615" s="52"/>
      <c r="KIY615" s="69"/>
      <c r="KIZ615" s="69"/>
      <c r="KJA615" s="69"/>
      <c r="KJB615" s="107"/>
      <c r="KJC615" s="2"/>
      <c r="KJD615" s="15"/>
      <c r="KJE615" s="15"/>
      <c r="KJF615" s="80"/>
      <c r="KJG615" s="52"/>
      <c r="KJH615" s="69"/>
      <c r="KJI615" s="69"/>
      <c r="KJJ615" s="69"/>
      <c r="KJK615" s="107"/>
      <c r="KJL615" s="2"/>
      <c r="KJM615" s="15"/>
      <c r="KJN615" s="15"/>
      <c r="KJO615" s="80"/>
      <c r="KJP615" s="52"/>
      <c r="KJQ615" s="69"/>
      <c r="KJR615" s="69"/>
      <c r="KJS615" s="69"/>
      <c r="KJT615" s="107"/>
      <c r="KJU615" s="2"/>
      <c r="KJV615" s="15"/>
      <c r="KJW615" s="15"/>
      <c r="KJX615" s="80"/>
      <c r="KJY615" s="52"/>
      <c r="KJZ615" s="69"/>
      <c r="KKA615" s="69"/>
      <c r="KKB615" s="69"/>
      <c r="KKC615" s="107"/>
      <c r="KKD615" s="2"/>
      <c r="KKE615" s="15"/>
      <c r="KKF615" s="15"/>
      <c r="KKG615" s="80"/>
      <c r="KKH615" s="52"/>
      <c r="KKI615" s="69"/>
      <c r="KKJ615" s="69"/>
      <c r="KKK615" s="69"/>
      <c r="KKL615" s="107"/>
      <c r="KKM615" s="2"/>
      <c r="KKN615" s="15"/>
      <c r="KKO615" s="15"/>
      <c r="KKP615" s="80"/>
      <c r="KKQ615" s="52"/>
      <c r="KKR615" s="69"/>
      <c r="KKS615" s="69"/>
      <c r="KKT615" s="69"/>
      <c r="KKU615" s="107"/>
      <c r="KKV615" s="2"/>
      <c r="KKW615" s="15"/>
      <c r="KKX615" s="15"/>
      <c r="KKY615" s="80"/>
      <c r="KKZ615" s="52"/>
      <c r="KLA615" s="69"/>
      <c r="KLB615" s="69"/>
      <c r="KLC615" s="69"/>
      <c r="KLD615" s="107"/>
      <c r="KLE615" s="2"/>
      <c r="KLF615" s="15"/>
      <c r="KLG615" s="15"/>
      <c r="KLH615" s="80"/>
      <c r="KLI615" s="52"/>
      <c r="KLJ615" s="69"/>
      <c r="KLK615" s="69"/>
      <c r="KLL615" s="69"/>
      <c r="KLM615" s="107"/>
      <c r="KLN615" s="2"/>
      <c r="KLO615" s="15"/>
      <c r="KLP615" s="15"/>
      <c r="KLQ615" s="80"/>
      <c r="KLR615" s="52"/>
      <c r="KLS615" s="69"/>
      <c r="KLT615" s="69"/>
      <c r="KLU615" s="69"/>
      <c r="KLV615" s="107"/>
      <c r="KLW615" s="2"/>
      <c r="KLX615" s="15"/>
      <c r="KLY615" s="15"/>
      <c r="KLZ615" s="80"/>
      <c r="KMA615" s="52"/>
      <c r="KMB615" s="69"/>
      <c r="KMC615" s="69"/>
      <c r="KMD615" s="69"/>
      <c r="KME615" s="107"/>
      <c r="KMF615" s="2"/>
      <c r="KMG615" s="15"/>
      <c r="KMH615" s="15"/>
      <c r="KMI615" s="80"/>
      <c r="KMJ615" s="52"/>
      <c r="KMK615" s="69"/>
      <c r="KML615" s="69"/>
      <c r="KMM615" s="69"/>
      <c r="KMN615" s="107"/>
      <c r="KMO615" s="2"/>
      <c r="KMP615" s="15"/>
      <c r="KMQ615" s="15"/>
      <c r="KMR615" s="80"/>
      <c r="KMS615" s="52"/>
      <c r="KMT615" s="69"/>
      <c r="KMU615" s="69"/>
      <c r="KMV615" s="69"/>
      <c r="KMW615" s="107"/>
      <c r="KMX615" s="2"/>
      <c r="KMY615" s="15"/>
      <c r="KMZ615" s="15"/>
      <c r="KNA615" s="80"/>
      <c r="KNB615" s="52"/>
      <c r="KNC615" s="69"/>
      <c r="KND615" s="69"/>
      <c r="KNE615" s="69"/>
      <c r="KNF615" s="107"/>
      <c r="KNG615" s="2"/>
      <c r="KNH615" s="15"/>
      <c r="KNI615" s="15"/>
      <c r="KNJ615" s="80"/>
      <c r="KNK615" s="52"/>
      <c r="KNL615" s="69"/>
      <c r="KNM615" s="69"/>
      <c r="KNN615" s="69"/>
      <c r="KNO615" s="107"/>
      <c r="KNP615" s="2"/>
      <c r="KNQ615" s="15"/>
      <c r="KNR615" s="15"/>
      <c r="KNS615" s="80"/>
      <c r="KNT615" s="52"/>
      <c r="KNU615" s="69"/>
      <c r="KNV615" s="69"/>
      <c r="KNW615" s="69"/>
      <c r="KNX615" s="107"/>
      <c r="KNY615" s="2"/>
      <c r="KNZ615" s="15"/>
      <c r="KOA615" s="15"/>
      <c r="KOB615" s="80"/>
      <c r="KOC615" s="52"/>
      <c r="KOD615" s="69"/>
      <c r="KOE615" s="69"/>
      <c r="KOF615" s="69"/>
      <c r="KOG615" s="107"/>
      <c r="KOH615" s="2"/>
      <c r="KOI615" s="15"/>
      <c r="KOJ615" s="15"/>
      <c r="KOK615" s="80"/>
      <c r="KOL615" s="52"/>
      <c r="KOM615" s="69"/>
      <c r="KON615" s="69"/>
      <c r="KOO615" s="69"/>
      <c r="KOP615" s="107"/>
      <c r="KOQ615" s="2"/>
      <c r="KOR615" s="15"/>
      <c r="KOS615" s="15"/>
      <c r="KOT615" s="80"/>
      <c r="KOU615" s="52"/>
      <c r="KOV615" s="69"/>
      <c r="KOW615" s="69"/>
      <c r="KOX615" s="69"/>
      <c r="KOY615" s="107"/>
      <c r="KOZ615" s="2"/>
      <c r="KPA615" s="15"/>
      <c r="KPB615" s="15"/>
      <c r="KPC615" s="80"/>
      <c r="KPD615" s="52"/>
      <c r="KPE615" s="69"/>
      <c r="KPF615" s="69"/>
      <c r="KPG615" s="69"/>
      <c r="KPH615" s="107"/>
      <c r="KPI615" s="2"/>
      <c r="KPJ615" s="15"/>
      <c r="KPK615" s="15"/>
      <c r="KPL615" s="80"/>
      <c r="KPM615" s="52"/>
      <c r="KPN615" s="69"/>
      <c r="KPO615" s="69"/>
      <c r="KPP615" s="69"/>
      <c r="KPQ615" s="107"/>
      <c r="KPR615" s="2"/>
      <c r="KPS615" s="15"/>
      <c r="KPT615" s="15"/>
      <c r="KPU615" s="80"/>
      <c r="KPV615" s="52"/>
      <c r="KPW615" s="69"/>
      <c r="KPX615" s="69"/>
      <c r="KPY615" s="69"/>
      <c r="KPZ615" s="107"/>
      <c r="KQA615" s="2"/>
      <c r="KQB615" s="15"/>
      <c r="KQC615" s="15"/>
      <c r="KQD615" s="80"/>
      <c r="KQE615" s="52"/>
      <c r="KQF615" s="69"/>
      <c r="KQG615" s="69"/>
      <c r="KQH615" s="69"/>
      <c r="KQI615" s="107"/>
      <c r="KQJ615" s="2"/>
      <c r="KQK615" s="15"/>
      <c r="KQL615" s="15"/>
      <c r="KQM615" s="80"/>
      <c r="KQN615" s="52"/>
      <c r="KQO615" s="69"/>
      <c r="KQP615" s="69"/>
      <c r="KQQ615" s="69"/>
      <c r="KQR615" s="107"/>
      <c r="KQS615" s="2"/>
      <c r="KQT615" s="15"/>
      <c r="KQU615" s="15"/>
      <c r="KQV615" s="80"/>
      <c r="KQW615" s="52"/>
      <c r="KQX615" s="69"/>
      <c r="KQY615" s="69"/>
      <c r="KQZ615" s="69"/>
      <c r="KRA615" s="107"/>
      <c r="KRB615" s="2"/>
      <c r="KRC615" s="15"/>
      <c r="KRD615" s="15"/>
      <c r="KRE615" s="80"/>
      <c r="KRF615" s="52"/>
      <c r="KRG615" s="69"/>
      <c r="KRH615" s="69"/>
      <c r="KRI615" s="69"/>
      <c r="KRJ615" s="107"/>
      <c r="KRK615" s="2"/>
      <c r="KRL615" s="15"/>
      <c r="KRM615" s="15"/>
      <c r="KRN615" s="80"/>
      <c r="KRO615" s="52"/>
      <c r="KRP615" s="69"/>
      <c r="KRQ615" s="69"/>
      <c r="KRR615" s="69"/>
      <c r="KRS615" s="107"/>
      <c r="KRT615" s="2"/>
      <c r="KRU615" s="15"/>
      <c r="KRV615" s="15"/>
      <c r="KRW615" s="80"/>
      <c r="KRX615" s="52"/>
      <c r="KRY615" s="69"/>
      <c r="KRZ615" s="69"/>
      <c r="KSA615" s="69"/>
      <c r="KSB615" s="107"/>
      <c r="KSC615" s="2"/>
      <c r="KSD615" s="15"/>
      <c r="KSE615" s="15"/>
      <c r="KSF615" s="80"/>
      <c r="KSG615" s="52"/>
      <c r="KSH615" s="69"/>
      <c r="KSI615" s="69"/>
      <c r="KSJ615" s="69"/>
      <c r="KSK615" s="107"/>
      <c r="KSL615" s="2"/>
      <c r="KSM615" s="15"/>
      <c r="KSN615" s="15"/>
      <c r="KSO615" s="80"/>
      <c r="KSP615" s="52"/>
      <c r="KSQ615" s="69"/>
      <c r="KSR615" s="69"/>
      <c r="KSS615" s="69"/>
      <c r="KST615" s="107"/>
      <c r="KSU615" s="2"/>
      <c r="KSV615" s="15"/>
      <c r="KSW615" s="15"/>
      <c r="KSX615" s="80"/>
      <c r="KSY615" s="52"/>
      <c r="KSZ615" s="69"/>
      <c r="KTA615" s="69"/>
      <c r="KTB615" s="69"/>
      <c r="KTC615" s="107"/>
      <c r="KTD615" s="2"/>
      <c r="KTE615" s="15"/>
      <c r="KTF615" s="15"/>
      <c r="KTG615" s="80"/>
      <c r="KTH615" s="52"/>
      <c r="KTI615" s="69"/>
      <c r="KTJ615" s="69"/>
      <c r="KTK615" s="69"/>
      <c r="KTL615" s="107"/>
      <c r="KTM615" s="2"/>
      <c r="KTN615" s="15"/>
      <c r="KTO615" s="15"/>
      <c r="KTP615" s="80"/>
      <c r="KTQ615" s="52"/>
      <c r="KTR615" s="69"/>
      <c r="KTS615" s="69"/>
      <c r="KTT615" s="69"/>
      <c r="KTU615" s="107"/>
      <c r="KTV615" s="2"/>
      <c r="KTW615" s="15"/>
      <c r="KTX615" s="15"/>
      <c r="KTY615" s="80"/>
      <c r="KTZ615" s="52"/>
      <c r="KUA615" s="69"/>
      <c r="KUB615" s="69"/>
      <c r="KUC615" s="69"/>
      <c r="KUD615" s="107"/>
      <c r="KUE615" s="2"/>
      <c r="KUF615" s="15"/>
      <c r="KUG615" s="15"/>
      <c r="KUH615" s="80"/>
      <c r="KUI615" s="52"/>
      <c r="KUJ615" s="69"/>
      <c r="KUK615" s="69"/>
      <c r="KUL615" s="69"/>
      <c r="KUM615" s="107"/>
      <c r="KUN615" s="2"/>
      <c r="KUO615" s="15"/>
      <c r="KUP615" s="15"/>
      <c r="KUQ615" s="80"/>
      <c r="KUR615" s="52"/>
      <c r="KUS615" s="69"/>
      <c r="KUT615" s="69"/>
      <c r="KUU615" s="69"/>
      <c r="KUV615" s="107"/>
      <c r="KUW615" s="2"/>
      <c r="KUX615" s="15"/>
      <c r="KUY615" s="15"/>
      <c r="KUZ615" s="80"/>
      <c r="KVA615" s="52"/>
      <c r="KVB615" s="69"/>
      <c r="KVC615" s="69"/>
      <c r="KVD615" s="69"/>
      <c r="KVE615" s="107"/>
      <c r="KVF615" s="2"/>
      <c r="KVG615" s="15"/>
      <c r="KVH615" s="15"/>
      <c r="KVI615" s="80"/>
      <c r="KVJ615" s="52"/>
      <c r="KVK615" s="69"/>
      <c r="KVL615" s="69"/>
      <c r="KVM615" s="69"/>
      <c r="KVN615" s="107"/>
      <c r="KVO615" s="2"/>
      <c r="KVP615" s="15"/>
      <c r="KVQ615" s="15"/>
      <c r="KVR615" s="80"/>
      <c r="KVS615" s="52"/>
      <c r="KVT615" s="69"/>
      <c r="KVU615" s="69"/>
      <c r="KVV615" s="69"/>
      <c r="KVW615" s="107"/>
      <c r="KVX615" s="2"/>
      <c r="KVY615" s="15"/>
      <c r="KVZ615" s="15"/>
      <c r="KWA615" s="80"/>
      <c r="KWB615" s="52"/>
      <c r="KWC615" s="69"/>
      <c r="KWD615" s="69"/>
      <c r="KWE615" s="69"/>
      <c r="KWF615" s="107"/>
      <c r="KWG615" s="2"/>
      <c r="KWH615" s="15"/>
      <c r="KWI615" s="15"/>
      <c r="KWJ615" s="80"/>
      <c r="KWK615" s="52"/>
      <c r="KWL615" s="69"/>
      <c r="KWM615" s="69"/>
      <c r="KWN615" s="69"/>
      <c r="KWO615" s="107"/>
      <c r="KWP615" s="2"/>
      <c r="KWQ615" s="15"/>
      <c r="KWR615" s="15"/>
      <c r="KWS615" s="80"/>
      <c r="KWT615" s="52"/>
      <c r="KWU615" s="69"/>
      <c r="KWV615" s="69"/>
      <c r="KWW615" s="69"/>
      <c r="KWX615" s="107"/>
      <c r="KWY615" s="2"/>
      <c r="KWZ615" s="15"/>
      <c r="KXA615" s="15"/>
      <c r="KXB615" s="80"/>
      <c r="KXC615" s="52"/>
      <c r="KXD615" s="69"/>
      <c r="KXE615" s="69"/>
      <c r="KXF615" s="69"/>
      <c r="KXG615" s="107"/>
      <c r="KXH615" s="2"/>
      <c r="KXI615" s="15"/>
      <c r="KXJ615" s="15"/>
      <c r="KXK615" s="80"/>
      <c r="KXL615" s="52"/>
      <c r="KXM615" s="69"/>
      <c r="KXN615" s="69"/>
      <c r="KXO615" s="69"/>
      <c r="KXP615" s="107"/>
      <c r="KXQ615" s="2"/>
      <c r="KXR615" s="15"/>
      <c r="KXS615" s="15"/>
      <c r="KXT615" s="80"/>
      <c r="KXU615" s="52"/>
      <c r="KXV615" s="69"/>
      <c r="KXW615" s="69"/>
      <c r="KXX615" s="69"/>
      <c r="KXY615" s="107"/>
      <c r="KXZ615" s="2"/>
      <c r="KYA615" s="15"/>
      <c r="KYB615" s="15"/>
      <c r="KYC615" s="80"/>
      <c r="KYD615" s="52"/>
      <c r="KYE615" s="69"/>
      <c r="KYF615" s="69"/>
      <c r="KYG615" s="69"/>
      <c r="KYH615" s="107"/>
      <c r="KYI615" s="2"/>
      <c r="KYJ615" s="15"/>
      <c r="KYK615" s="15"/>
      <c r="KYL615" s="80"/>
      <c r="KYM615" s="52"/>
      <c r="KYN615" s="69"/>
      <c r="KYO615" s="69"/>
      <c r="KYP615" s="69"/>
      <c r="KYQ615" s="107"/>
      <c r="KYR615" s="2"/>
      <c r="KYS615" s="15"/>
      <c r="KYT615" s="15"/>
      <c r="KYU615" s="80"/>
      <c r="KYV615" s="52"/>
      <c r="KYW615" s="69"/>
      <c r="KYX615" s="69"/>
      <c r="KYY615" s="69"/>
      <c r="KYZ615" s="107"/>
      <c r="KZA615" s="2"/>
      <c r="KZB615" s="15"/>
      <c r="KZC615" s="15"/>
      <c r="KZD615" s="80"/>
      <c r="KZE615" s="52"/>
      <c r="KZF615" s="69"/>
      <c r="KZG615" s="69"/>
      <c r="KZH615" s="69"/>
      <c r="KZI615" s="107"/>
      <c r="KZJ615" s="2"/>
      <c r="KZK615" s="15"/>
      <c r="KZL615" s="15"/>
      <c r="KZM615" s="80"/>
      <c r="KZN615" s="52"/>
      <c r="KZO615" s="69"/>
      <c r="KZP615" s="69"/>
      <c r="KZQ615" s="69"/>
      <c r="KZR615" s="107"/>
      <c r="KZS615" s="2"/>
      <c r="KZT615" s="15"/>
      <c r="KZU615" s="15"/>
      <c r="KZV615" s="80"/>
      <c r="KZW615" s="52"/>
      <c r="KZX615" s="69"/>
      <c r="KZY615" s="69"/>
      <c r="KZZ615" s="69"/>
      <c r="LAA615" s="107"/>
      <c r="LAB615" s="2"/>
      <c r="LAC615" s="15"/>
      <c r="LAD615" s="15"/>
      <c r="LAE615" s="80"/>
      <c r="LAF615" s="52"/>
      <c r="LAG615" s="69"/>
      <c r="LAH615" s="69"/>
      <c r="LAI615" s="69"/>
      <c r="LAJ615" s="107"/>
      <c r="LAK615" s="2"/>
      <c r="LAL615" s="15"/>
      <c r="LAM615" s="15"/>
      <c r="LAN615" s="80"/>
      <c r="LAO615" s="52"/>
      <c r="LAP615" s="69"/>
      <c r="LAQ615" s="69"/>
      <c r="LAR615" s="69"/>
      <c r="LAS615" s="107"/>
      <c r="LAT615" s="2"/>
      <c r="LAU615" s="15"/>
      <c r="LAV615" s="15"/>
      <c r="LAW615" s="80"/>
      <c r="LAX615" s="52"/>
      <c r="LAY615" s="69"/>
      <c r="LAZ615" s="69"/>
      <c r="LBA615" s="69"/>
      <c r="LBB615" s="107"/>
      <c r="LBC615" s="2"/>
      <c r="LBD615" s="15"/>
      <c r="LBE615" s="15"/>
      <c r="LBF615" s="80"/>
      <c r="LBG615" s="52"/>
      <c r="LBH615" s="69"/>
      <c r="LBI615" s="69"/>
      <c r="LBJ615" s="69"/>
      <c r="LBK615" s="107"/>
      <c r="LBL615" s="2"/>
      <c r="LBM615" s="15"/>
      <c r="LBN615" s="15"/>
      <c r="LBO615" s="80"/>
      <c r="LBP615" s="52"/>
      <c r="LBQ615" s="69"/>
      <c r="LBR615" s="69"/>
      <c r="LBS615" s="69"/>
      <c r="LBT615" s="107"/>
      <c r="LBU615" s="2"/>
      <c r="LBV615" s="15"/>
      <c r="LBW615" s="15"/>
      <c r="LBX615" s="80"/>
      <c r="LBY615" s="52"/>
      <c r="LBZ615" s="69"/>
      <c r="LCA615" s="69"/>
      <c r="LCB615" s="69"/>
      <c r="LCC615" s="107"/>
      <c r="LCD615" s="2"/>
      <c r="LCE615" s="15"/>
      <c r="LCF615" s="15"/>
      <c r="LCG615" s="80"/>
      <c r="LCH615" s="52"/>
      <c r="LCI615" s="69"/>
      <c r="LCJ615" s="69"/>
      <c r="LCK615" s="69"/>
      <c r="LCL615" s="107"/>
      <c r="LCM615" s="2"/>
      <c r="LCN615" s="15"/>
      <c r="LCO615" s="15"/>
      <c r="LCP615" s="80"/>
      <c r="LCQ615" s="52"/>
      <c r="LCR615" s="69"/>
      <c r="LCS615" s="69"/>
      <c r="LCT615" s="69"/>
      <c r="LCU615" s="107"/>
      <c r="LCV615" s="2"/>
      <c r="LCW615" s="15"/>
      <c r="LCX615" s="15"/>
      <c r="LCY615" s="80"/>
      <c r="LCZ615" s="52"/>
      <c r="LDA615" s="69"/>
      <c r="LDB615" s="69"/>
      <c r="LDC615" s="69"/>
      <c r="LDD615" s="107"/>
      <c r="LDE615" s="2"/>
      <c r="LDF615" s="15"/>
      <c r="LDG615" s="15"/>
      <c r="LDH615" s="80"/>
      <c r="LDI615" s="52"/>
      <c r="LDJ615" s="69"/>
      <c r="LDK615" s="69"/>
      <c r="LDL615" s="69"/>
      <c r="LDM615" s="107"/>
      <c r="LDN615" s="2"/>
      <c r="LDO615" s="15"/>
      <c r="LDP615" s="15"/>
      <c r="LDQ615" s="80"/>
      <c r="LDR615" s="52"/>
      <c r="LDS615" s="69"/>
      <c r="LDT615" s="69"/>
      <c r="LDU615" s="69"/>
      <c r="LDV615" s="107"/>
      <c r="LDW615" s="2"/>
      <c r="LDX615" s="15"/>
      <c r="LDY615" s="15"/>
      <c r="LDZ615" s="80"/>
      <c r="LEA615" s="52"/>
      <c r="LEB615" s="69"/>
      <c r="LEC615" s="69"/>
      <c r="LED615" s="69"/>
      <c r="LEE615" s="107"/>
      <c r="LEF615" s="2"/>
      <c r="LEG615" s="15"/>
      <c r="LEH615" s="15"/>
      <c r="LEI615" s="80"/>
      <c r="LEJ615" s="52"/>
      <c r="LEK615" s="69"/>
      <c r="LEL615" s="69"/>
      <c r="LEM615" s="69"/>
      <c r="LEN615" s="107"/>
      <c r="LEO615" s="2"/>
      <c r="LEP615" s="15"/>
      <c r="LEQ615" s="15"/>
      <c r="LER615" s="80"/>
      <c r="LES615" s="52"/>
      <c r="LET615" s="69"/>
      <c r="LEU615" s="69"/>
      <c r="LEV615" s="69"/>
      <c r="LEW615" s="107"/>
      <c r="LEX615" s="2"/>
      <c r="LEY615" s="15"/>
      <c r="LEZ615" s="15"/>
      <c r="LFA615" s="80"/>
      <c r="LFB615" s="52"/>
      <c r="LFC615" s="69"/>
      <c r="LFD615" s="69"/>
      <c r="LFE615" s="69"/>
      <c r="LFF615" s="107"/>
      <c r="LFG615" s="2"/>
      <c r="LFH615" s="15"/>
      <c r="LFI615" s="15"/>
      <c r="LFJ615" s="80"/>
      <c r="LFK615" s="52"/>
      <c r="LFL615" s="69"/>
      <c r="LFM615" s="69"/>
      <c r="LFN615" s="69"/>
      <c r="LFO615" s="107"/>
      <c r="LFP615" s="2"/>
      <c r="LFQ615" s="15"/>
      <c r="LFR615" s="15"/>
      <c r="LFS615" s="80"/>
      <c r="LFT615" s="52"/>
      <c r="LFU615" s="69"/>
      <c r="LFV615" s="69"/>
      <c r="LFW615" s="69"/>
      <c r="LFX615" s="107"/>
      <c r="LFY615" s="2"/>
      <c r="LFZ615" s="15"/>
      <c r="LGA615" s="15"/>
      <c r="LGB615" s="80"/>
      <c r="LGC615" s="52"/>
      <c r="LGD615" s="69"/>
      <c r="LGE615" s="69"/>
      <c r="LGF615" s="69"/>
      <c r="LGG615" s="107"/>
      <c r="LGH615" s="2"/>
      <c r="LGI615" s="15"/>
      <c r="LGJ615" s="15"/>
      <c r="LGK615" s="80"/>
      <c r="LGL615" s="52"/>
      <c r="LGM615" s="69"/>
      <c r="LGN615" s="69"/>
      <c r="LGO615" s="69"/>
      <c r="LGP615" s="107"/>
      <c r="LGQ615" s="2"/>
      <c r="LGR615" s="15"/>
      <c r="LGS615" s="15"/>
      <c r="LGT615" s="80"/>
      <c r="LGU615" s="52"/>
      <c r="LGV615" s="69"/>
      <c r="LGW615" s="69"/>
      <c r="LGX615" s="69"/>
      <c r="LGY615" s="107"/>
      <c r="LGZ615" s="2"/>
      <c r="LHA615" s="15"/>
      <c r="LHB615" s="15"/>
      <c r="LHC615" s="80"/>
      <c r="LHD615" s="52"/>
      <c r="LHE615" s="69"/>
      <c r="LHF615" s="69"/>
      <c r="LHG615" s="69"/>
      <c r="LHH615" s="107"/>
      <c r="LHI615" s="2"/>
      <c r="LHJ615" s="15"/>
      <c r="LHK615" s="15"/>
      <c r="LHL615" s="80"/>
      <c r="LHM615" s="52"/>
      <c r="LHN615" s="69"/>
      <c r="LHO615" s="69"/>
      <c r="LHP615" s="69"/>
      <c r="LHQ615" s="107"/>
      <c r="LHR615" s="2"/>
      <c r="LHS615" s="15"/>
      <c r="LHT615" s="15"/>
      <c r="LHU615" s="80"/>
      <c r="LHV615" s="52"/>
      <c r="LHW615" s="69"/>
      <c r="LHX615" s="69"/>
      <c r="LHY615" s="69"/>
      <c r="LHZ615" s="107"/>
      <c r="LIA615" s="2"/>
      <c r="LIB615" s="15"/>
      <c r="LIC615" s="15"/>
      <c r="LID615" s="80"/>
      <c r="LIE615" s="52"/>
      <c r="LIF615" s="69"/>
      <c r="LIG615" s="69"/>
      <c r="LIH615" s="69"/>
      <c r="LII615" s="107"/>
      <c r="LIJ615" s="2"/>
      <c r="LIK615" s="15"/>
      <c r="LIL615" s="15"/>
      <c r="LIM615" s="80"/>
      <c r="LIN615" s="52"/>
      <c r="LIO615" s="69"/>
      <c r="LIP615" s="69"/>
      <c r="LIQ615" s="69"/>
      <c r="LIR615" s="107"/>
      <c r="LIS615" s="2"/>
      <c r="LIT615" s="15"/>
      <c r="LIU615" s="15"/>
      <c r="LIV615" s="80"/>
      <c r="LIW615" s="52"/>
      <c r="LIX615" s="69"/>
      <c r="LIY615" s="69"/>
      <c r="LIZ615" s="69"/>
      <c r="LJA615" s="107"/>
      <c r="LJB615" s="2"/>
      <c r="LJC615" s="15"/>
      <c r="LJD615" s="15"/>
      <c r="LJE615" s="80"/>
      <c r="LJF615" s="52"/>
      <c r="LJG615" s="69"/>
      <c r="LJH615" s="69"/>
      <c r="LJI615" s="69"/>
      <c r="LJJ615" s="107"/>
      <c r="LJK615" s="2"/>
      <c r="LJL615" s="15"/>
      <c r="LJM615" s="15"/>
      <c r="LJN615" s="80"/>
      <c r="LJO615" s="52"/>
      <c r="LJP615" s="69"/>
      <c r="LJQ615" s="69"/>
      <c r="LJR615" s="69"/>
      <c r="LJS615" s="107"/>
      <c r="LJT615" s="2"/>
      <c r="LJU615" s="15"/>
      <c r="LJV615" s="15"/>
      <c r="LJW615" s="80"/>
      <c r="LJX615" s="52"/>
      <c r="LJY615" s="69"/>
      <c r="LJZ615" s="69"/>
      <c r="LKA615" s="69"/>
      <c r="LKB615" s="107"/>
      <c r="LKC615" s="2"/>
      <c r="LKD615" s="15"/>
      <c r="LKE615" s="15"/>
      <c r="LKF615" s="80"/>
      <c r="LKG615" s="52"/>
      <c r="LKH615" s="69"/>
      <c r="LKI615" s="69"/>
      <c r="LKJ615" s="69"/>
      <c r="LKK615" s="107"/>
      <c r="LKL615" s="2"/>
      <c r="LKM615" s="15"/>
      <c r="LKN615" s="15"/>
      <c r="LKO615" s="80"/>
      <c r="LKP615" s="52"/>
      <c r="LKQ615" s="69"/>
      <c r="LKR615" s="69"/>
      <c r="LKS615" s="69"/>
      <c r="LKT615" s="107"/>
      <c r="LKU615" s="2"/>
      <c r="LKV615" s="15"/>
      <c r="LKW615" s="15"/>
      <c r="LKX615" s="80"/>
      <c r="LKY615" s="52"/>
      <c r="LKZ615" s="69"/>
      <c r="LLA615" s="69"/>
      <c r="LLB615" s="69"/>
      <c r="LLC615" s="107"/>
      <c r="LLD615" s="2"/>
      <c r="LLE615" s="15"/>
      <c r="LLF615" s="15"/>
      <c r="LLG615" s="80"/>
      <c r="LLH615" s="52"/>
      <c r="LLI615" s="69"/>
      <c r="LLJ615" s="69"/>
      <c r="LLK615" s="69"/>
      <c r="LLL615" s="107"/>
      <c r="LLM615" s="2"/>
      <c r="LLN615" s="15"/>
      <c r="LLO615" s="15"/>
      <c r="LLP615" s="80"/>
      <c r="LLQ615" s="52"/>
      <c r="LLR615" s="69"/>
      <c r="LLS615" s="69"/>
      <c r="LLT615" s="69"/>
      <c r="LLU615" s="107"/>
      <c r="LLV615" s="2"/>
      <c r="LLW615" s="15"/>
      <c r="LLX615" s="15"/>
      <c r="LLY615" s="80"/>
      <c r="LLZ615" s="52"/>
      <c r="LMA615" s="69"/>
      <c r="LMB615" s="69"/>
      <c r="LMC615" s="69"/>
      <c r="LMD615" s="107"/>
      <c r="LME615" s="2"/>
      <c r="LMF615" s="15"/>
      <c r="LMG615" s="15"/>
      <c r="LMH615" s="80"/>
      <c r="LMI615" s="52"/>
      <c r="LMJ615" s="69"/>
      <c r="LMK615" s="69"/>
      <c r="LML615" s="69"/>
      <c r="LMM615" s="107"/>
      <c r="LMN615" s="2"/>
      <c r="LMO615" s="15"/>
      <c r="LMP615" s="15"/>
      <c r="LMQ615" s="80"/>
      <c r="LMR615" s="52"/>
      <c r="LMS615" s="69"/>
      <c r="LMT615" s="69"/>
      <c r="LMU615" s="69"/>
      <c r="LMV615" s="107"/>
      <c r="LMW615" s="2"/>
      <c r="LMX615" s="15"/>
      <c r="LMY615" s="15"/>
      <c r="LMZ615" s="80"/>
      <c r="LNA615" s="52"/>
      <c r="LNB615" s="69"/>
      <c r="LNC615" s="69"/>
      <c r="LND615" s="69"/>
      <c r="LNE615" s="107"/>
      <c r="LNF615" s="2"/>
      <c r="LNG615" s="15"/>
      <c r="LNH615" s="15"/>
      <c r="LNI615" s="80"/>
      <c r="LNJ615" s="52"/>
      <c r="LNK615" s="69"/>
      <c r="LNL615" s="69"/>
      <c r="LNM615" s="69"/>
      <c r="LNN615" s="107"/>
      <c r="LNO615" s="2"/>
      <c r="LNP615" s="15"/>
      <c r="LNQ615" s="15"/>
      <c r="LNR615" s="80"/>
      <c r="LNS615" s="52"/>
      <c r="LNT615" s="69"/>
      <c r="LNU615" s="69"/>
      <c r="LNV615" s="69"/>
      <c r="LNW615" s="107"/>
      <c r="LNX615" s="2"/>
      <c r="LNY615" s="15"/>
      <c r="LNZ615" s="15"/>
      <c r="LOA615" s="80"/>
      <c r="LOB615" s="52"/>
      <c r="LOC615" s="69"/>
      <c r="LOD615" s="69"/>
      <c r="LOE615" s="69"/>
      <c r="LOF615" s="107"/>
      <c r="LOG615" s="2"/>
      <c r="LOH615" s="15"/>
      <c r="LOI615" s="15"/>
      <c r="LOJ615" s="80"/>
      <c r="LOK615" s="52"/>
      <c r="LOL615" s="69"/>
      <c r="LOM615" s="69"/>
      <c r="LON615" s="69"/>
      <c r="LOO615" s="107"/>
      <c r="LOP615" s="2"/>
      <c r="LOQ615" s="15"/>
      <c r="LOR615" s="15"/>
      <c r="LOS615" s="80"/>
      <c r="LOT615" s="52"/>
      <c r="LOU615" s="69"/>
      <c r="LOV615" s="69"/>
      <c r="LOW615" s="69"/>
      <c r="LOX615" s="107"/>
      <c r="LOY615" s="2"/>
      <c r="LOZ615" s="15"/>
      <c r="LPA615" s="15"/>
      <c r="LPB615" s="80"/>
      <c r="LPC615" s="52"/>
      <c r="LPD615" s="69"/>
      <c r="LPE615" s="69"/>
      <c r="LPF615" s="69"/>
      <c r="LPG615" s="107"/>
      <c r="LPH615" s="2"/>
      <c r="LPI615" s="15"/>
      <c r="LPJ615" s="15"/>
      <c r="LPK615" s="80"/>
      <c r="LPL615" s="52"/>
      <c r="LPM615" s="69"/>
      <c r="LPN615" s="69"/>
      <c r="LPO615" s="69"/>
      <c r="LPP615" s="107"/>
      <c r="LPQ615" s="2"/>
      <c r="LPR615" s="15"/>
      <c r="LPS615" s="15"/>
      <c r="LPT615" s="80"/>
      <c r="LPU615" s="52"/>
      <c r="LPV615" s="69"/>
      <c r="LPW615" s="69"/>
      <c r="LPX615" s="69"/>
      <c r="LPY615" s="107"/>
      <c r="LPZ615" s="2"/>
      <c r="LQA615" s="15"/>
      <c r="LQB615" s="15"/>
      <c r="LQC615" s="80"/>
      <c r="LQD615" s="52"/>
      <c r="LQE615" s="69"/>
      <c r="LQF615" s="69"/>
      <c r="LQG615" s="69"/>
      <c r="LQH615" s="107"/>
      <c r="LQI615" s="2"/>
      <c r="LQJ615" s="15"/>
      <c r="LQK615" s="15"/>
      <c r="LQL615" s="80"/>
      <c r="LQM615" s="52"/>
      <c r="LQN615" s="69"/>
      <c r="LQO615" s="69"/>
      <c r="LQP615" s="69"/>
      <c r="LQQ615" s="107"/>
      <c r="LQR615" s="2"/>
      <c r="LQS615" s="15"/>
      <c r="LQT615" s="15"/>
      <c r="LQU615" s="80"/>
      <c r="LQV615" s="52"/>
      <c r="LQW615" s="69"/>
      <c r="LQX615" s="69"/>
      <c r="LQY615" s="69"/>
      <c r="LQZ615" s="107"/>
      <c r="LRA615" s="2"/>
      <c r="LRB615" s="15"/>
      <c r="LRC615" s="15"/>
      <c r="LRD615" s="80"/>
      <c r="LRE615" s="52"/>
      <c r="LRF615" s="69"/>
      <c r="LRG615" s="69"/>
      <c r="LRH615" s="69"/>
      <c r="LRI615" s="107"/>
      <c r="LRJ615" s="2"/>
      <c r="LRK615" s="15"/>
      <c r="LRL615" s="15"/>
      <c r="LRM615" s="80"/>
      <c r="LRN615" s="52"/>
      <c r="LRO615" s="69"/>
      <c r="LRP615" s="69"/>
      <c r="LRQ615" s="69"/>
      <c r="LRR615" s="107"/>
      <c r="LRS615" s="2"/>
      <c r="LRT615" s="15"/>
      <c r="LRU615" s="15"/>
      <c r="LRV615" s="80"/>
      <c r="LRW615" s="52"/>
      <c r="LRX615" s="69"/>
      <c r="LRY615" s="69"/>
      <c r="LRZ615" s="69"/>
      <c r="LSA615" s="107"/>
      <c r="LSB615" s="2"/>
      <c r="LSC615" s="15"/>
      <c r="LSD615" s="15"/>
      <c r="LSE615" s="80"/>
      <c r="LSF615" s="52"/>
      <c r="LSG615" s="69"/>
      <c r="LSH615" s="69"/>
      <c r="LSI615" s="69"/>
      <c r="LSJ615" s="107"/>
      <c r="LSK615" s="2"/>
      <c r="LSL615" s="15"/>
      <c r="LSM615" s="15"/>
      <c r="LSN615" s="80"/>
      <c r="LSO615" s="52"/>
      <c r="LSP615" s="69"/>
      <c r="LSQ615" s="69"/>
      <c r="LSR615" s="69"/>
      <c r="LSS615" s="107"/>
      <c r="LST615" s="2"/>
      <c r="LSU615" s="15"/>
      <c r="LSV615" s="15"/>
      <c r="LSW615" s="80"/>
      <c r="LSX615" s="52"/>
      <c r="LSY615" s="69"/>
      <c r="LSZ615" s="69"/>
      <c r="LTA615" s="69"/>
      <c r="LTB615" s="107"/>
      <c r="LTC615" s="2"/>
      <c r="LTD615" s="15"/>
      <c r="LTE615" s="15"/>
      <c r="LTF615" s="80"/>
      <c r="LTG615" s="52"/>
      <c r="LTH615" s="69"/>
      <c r="LTI615" s="69"/>
      <c r="LTJ615" s="69"/>
      <c r="LTK615" s="107"/>
      <c r="LTL615" s="2"/>
      <c r="LTM615" s="15"/>
      <c r="LTN615" s="15"/>
      <c r="LTO615" s="80"/>
      <c r="LTP615" s="52"/>
      <c r="LTQ615" s="69"/>
      <c r="LTR615" s="69"/>
      <c r="LTS615" s="69"/>
      <c r="LTT615" s="107"/>
      <c r="LTU615" s="2"/>
      <c r="LTV615" s="15"/>
      <c r="LTW615" s="15"/>
      <c r="LTX615" s="80"/>
      <c r="LTY615" s="52"/>
      <c r="LTZ615" s="69"/>
      <c r="LUA615" s="69"/>
      <c r="LUB615" s="69"/>
      <c r="LUC615" s="107"/>
      <c r="LUD615" s="2"/>
      <c r="LUE615" s="15"/>
      <c r="LUF615" s="15"/>
      <c r="LUG615" s="80"/>
      <c r="LUH615" s="52"/>
      <c r="LUI615" s="69"/>
      <c r="LUJ615" s="69"/>
      <c r="LUK615" s="69"/>
      <c r="LUL615" s="107"/>
      <c r="LUM615" s="2"/>
      <c r="LUN615" s="15"/>
      <c r="LUO615" s="15"/>
      <c r="LUP615" s="80"/>
      <c r="LUQ615" s="52"/>
      <c r="LUR615" s="69"/>
      <c r="LUS615" s="69"/>
      <c r="LUT615" s="69"/>
      <c r="LUU615" s="107"/>
      <c r="LUV615" s="2"/>
      <c r="LUW615" s="15"/>
      <c r="LUX615" s="15"/>
      <c r="LUY615" s="80"/>
      <c r="LUZ615" s="52"/>
      <c r="LVA615" s="69"/>
      <c r="LVB615" s="69"/>
      <c r="LVC615" s="69"/>
      <c r="LVD615" s="107"/>
      <c r="LVE615" s="2"/>
      <c r="LVF615" s="15"/>
      <c r="LVG615" s="15"/>
      <c r="LVH615" s="80"/>
      <c r="LVI615" s="52"/>
      <c r="LVJ615" s="69"/>
      <c r="LVK615" s="69"/>
      <c r="LVL615" s="69"/>
      <c r="LVM615" s="107"/>
      <c r="LVN615" s="2"/>
      <c r="LVO615" s="15"/>
      <c r="LVP615" s="15"/>
      <c r="LVQ615" s="80"/>
      <c r="LVR615" s="52"/>
      <c r="LVS615" s="69"/>
      <c r="LVT615" s="69"/>
      <c r="LVU615" s="69"/>
      <c r="LVV615" s="107"/>
      <c r="LVW615" s="2"/>
      <c r="LVX615" s="15"/>
      <c r="LVY615" s="15"/>
      <c r="LVZ615" s="80"/>
      <c r="LWA615" s="52"/>
      <c r="LWB615" s="69"/>
      <c r="LWC615" s="69"/>
      <c r="LWD615" s="69"/>
      <c r="LWE615" s="107"/>
      <c r="LWF615" s="2"/>
      <c r="LWG615" s="15"/>
      <c r="LWH615" s="15"/>
      <c r="LWI615" s="80"/>
      <c r="LWJ615" s="52"/>
      <c r="LWK615" s="69"/>
      <c r="LWL615" s="69"/>
      <c r="LWM615" s="69"/>
      <c r="LWN615" s="107"/>
      <c r="LWO615" s="2"/>
      <c r="LWP615" s="15"/>
      <c r="LWQ615" s="15"/>
      <c r="LWR615" s="80"/>
      <c r="LWS615" s="52"/>
      <c r="LWT615" s="69"/>
      <c r="LWU615" s="69"/>
      <c r="LWV615" s="69"/>
      <c r="LWW615" s="107"/>
      <c r="LWX615" s="2"/>
      <c r="LWY615" s="15"/>
      <c r="LWZ615" s="15"/>
      <c r="LXA615" s="80"/>
      <c r="LXB615" s="52"/>
      <c r="LXC615" s="69"/>
      <c r="LXD615" s="69"/>
      <c r="LXE615" s="69"/>
      <c r="LXF615" s="107"/>
      <c r="LXG615" s="2"/>
      <c r="LXH615" s="15"/>
      <c r="LXI615" s="15"/>
      <c r="LXJ615" s="80"/>
      <c r="LXK615" s="52"/>
      <c r="LXL615" s="69"/>
      <c r="LXM615" s="69"/>
      <c r="LXN615" s="69"/>
      <c r="LXO615" s="107"/>
      <c r="LXP615" s="2"/>
      <c r="LXQ615" s="15"/>
      <c r="LXR615" s="15"/>
      <c r="LXS615" s="80"/>
      <c r="LXT615" s="52"/>
      <c r="LXU615" s="69"/>
      <c r="LXV615" s="69"/>
      <c r="LXW615" s="69"/>
      <c r="LXX615" s="107"/>
      <c r="LXY615" s="2"/>
      <c r="LXZ615" s="15"/>
      <c r="LYA615" s="15"/>
      <c r="LYB615" s="80"/>
      <c r="LYC615" s="52"/>
      <c r="LYD615" s="69"/>
      <c r="LYE615" s="69"/>
      <c r="LYF615" s="69"/>
      <c r="LYG615" s="107"/>
      <c r="LYH615" s="2"/>
      <c r="LYI615" s="15"/>
      <c r="LYJ615" s="15"/>
      <c r="LYK615" s="80"/>
      <c r="LYL615" s="52"/>
      <c r="LYM615" s="69"/>
      <c r="LYN615" s="69"/>
      <c r="LYO615" s="69"/>
      <c r="LYP615" s="107"/>
      <c r="LYQ615" s="2"/>
      <c r="LYR615" s="15"/>
      <c r="LYS615" s="15"/>
      <c r="LYT615" s="80"/>
      <c r="LYU615" s="52"/>
      <c r="LYV615" s="69"/>
      <c r="LYW615" s="69"/>
      <c r="LYX615" s="69"/>
      <c r="LYY615" s="107"/>
      <c r="LYZ615" s="2"/>
      <c r="LZA615" s="15"/>
      <c r="LZB615" s="15"/>
      <c r="LZC615" s="80"/>
      <c r="LZD615" s="52"/>
      <c r="LZE615" s="69"/>
      <c r="LZF615" s="69"/>
      <c r="LZG615" s="69"/>
      <c r="LZH615" s="107"/>
      <c r="LZI615" s="2"/>
      <c r="LZJ615" s="15"/>
      <c r="LZK615" s="15"/>
      <c r="LZL615" s="80"/>
      <c r="LZM615" s="52"/>
      <c r="LZN615" s="69"/>
      <c r="LZO615" s="69"/>
      <c r="LZP615" s="69"/>
      <c r="LZQ615" s="107"/>
      <c r="LZR615" s="2"/>
      <c r="LZS615" s="15"/>
      <c r="LZT615" s="15"/>
      <c r="LZU615" s="80"/>
      <c r="LZV615" s="52"/>
      <c r="LZW615" s="69"/>
      <c r="LZX615" s="69"/>
      <c r="LZY615" s="69"/>
      <c r="LZZ615" s="107"/>
      <c r="MAA615" s="2"/>
      <c r="MAB615" s="15"/>
      <c r="MAC615" s="15"/>
      <c r="MAD615" s="80"/>
      <c r="MAE615" s="52"/>
      <c r="MAF615" s="69"/>
      <c r="MAG615" s="69"/>
      <c r="MAH615" s="69"/>
      <c r="MAI615" s="107"/>
      <c r="MAJ615" s="2"/>
      <c r="MAK615" s="15"/>
      <c r="MAL615" s="15"/>
      <c r="MAM615" s="80"/>
      <c r="MAN615" s="52"/>
      <c r="MAO615" s="69"/>
      <c r="MAP615" s="69"/>
      <c r="MAQ615" s="69"/>
      <c r="MAR615" s="107"/>
      <c r="MAS615" s="2"/>
      <c r="MAT615" s="15"/>
      <c r="MAU615" s="15"/>
      <c r="MAV615" s="80"/>
      <c r="MAW615" s="52"/>
      <c r="MAX615" s="69"/>
      <c r="MAY615" s="69"/>
      <c r="MAZ615" s="69"/>
      <c r="MBA615" s="107"/>
      <c r="MBB615" s="2"/>
      <c r="MBC615" s="15"/>
      <c r="MBD615" s="15"/>
      <c r="MBE615" s="80"/>
      <c r="MBF615" s="52"/>
      <c r="MBG615" s="69"/>
      <c r="MBH615" s="69"/>
      <c r="MBI615" s="69"/>
      <c r="MBJ615" s="107"/>
      <c r="MBK615" s="2"/>
      <c r="MBL615" s="15"/>
      <c r="MBM615" s="15"/>
      <c r="MBN615" s="80"/>
      <c r="MBO615" s="52"/>
      <c r="MBP615" s="69"/>
      <c r="MBQ615" s="69"/>
      <c r="MBR615" s="69"/>
      <c r="MBS615" s="107"/>
      <c r="MBT615" s="2"/>
      <c r="MBU615" s="15"/>
      <c r="MBV615" s="15"/>
      <c r="MBW615" s="80"/>
      <c r="MBX615" s="52"/>
      <c r="MBY615" s="69"/>
      <c r="MBZ615" s="69"/>
      <c r="MCA615" s="69"/>
      <c r="MCB615" s="107"/>
      <c r="MCC615" s="2"/>
      <c r="MCD615" s="15"/>
      <c r="MCE615" s="15"/>
      <c r="MCF615" s="80"/>
      <c r="MCG615" s="52"/>
      <c r="MCH615" s="69"/>
      <c r="MCI615" s="69"/>
      <c r="MCJ615" s="69"/>
      <c r="MCK615" s="107"/>
      <c r="MCL615" s="2"/>
      <c r="MCM615" s="15"/>
      <c r="MCN615" s="15"/>
      <c r="MCO615" s="80"/>
      <c r="MCP615" s="52"/>
      <c r="MCQ615" s="69"/>
      <c r="MCR615" s="69"/>
      <c r="MCS615" s="69"/>
      <c r="MCT615" s="107"/>
      <c r="MCU615" s="2"/>
      <c r="MCV615" s="15"/>
      <c r="MCW615" s="15"/>
      <c r="MCX615" s="80"/>
      <c r="MCY615" s="52"/>
      <c r="MCZ615" s="69"/>
      <c r="MDA615" s="69"/>
      <c r="MDB615" s="69"/>
      <c r="MDC615" s="107"/>
      <c r="MDD615" s="2"/>
      <c r="MDE615" s="15"/>
      <c r="MDF615" s="15"/>
      <c r="MDG615" s="80"/>
      <c r="MDH615" s="52"/>
      <c r="MDI615" s="69"/>
      <c r="MDJ615" s="69"/>
      <c r="MDK615" s="69"/>
      <c r="MDL615" s="107"/>
      <c r="MDM615" s="2"/>
      <c r="MDN615" s="15"/>
      <c r="MDO615" s="15"/>
      <c r="MDP615" s="80"/>
      <c r="MDQ615" s="52"/>
      <c r="MDR615" s="69"/>
      <c r="MDS615" s="69"/>
      <c r="MDT615" s="69"/>
      <c r="MDU615" s="107"/>
      <c r="MDV615" s="2"/>
      <c r="MDW615" s="15"/>
      <c r="MDX615" s="15"/>
      <c r="MDY615" s="80"/>
      <c r="MDZ615" s="52"/>
      <c r="MEA615" s="69"/>
      <c r="MEB615" s="69"/>
      <c r="MEC615" s="69"/>
      <c r="MED615" s="107"/>
      <c r="MEE615" s="2"/>
      <c r="MEF615" s="15"/>
      <c r="MEG615" s="15"/>
      <c r="MEH615" s="80"/>
      <c r="MEI615" s="52"/>
      <c r="MEJ615" s="69"/>
      <c r="MEK615" s="69"/>
      <c r="MEL615" s="69"/>
      <c r="MEM615" s="107"/>
      <c r="MEN615" s="2"/>
      <c r="MEO615" s="15"/>
      <c r="MEP615" s="15"/>
      <c r="MEQ615" s="80"/>
      <c r="MER615" s="52"/>
      <c r="MES615" s="69"/>
      <c r="MET615" s="69"/>
      <c r="MEU615" s="69"/>
      <c r="MEV615" s="107"/>
      <c r="MEW615" s="2"/>
      <c r="MEX615" s="15"/>
      <c r="MEY615" s="15"/>
      <c r="MEZ615" s="80"/>
      <c r="MFA615" s="52"/>
      <c r="MFB615" s="69"/>
      <c r="MFC615" s="69"/>
      <c r="MFD615" s="69"/>
      <c r="MFE615" s="107"/>
      <c r="MFF615" s="2"/>
      <c r="MFG615" s="15"/>
      <c r="MFH615" s="15"/>
      <c r="MFI615" s="80"/>
      <c r="MFJ615" s="52"/>
      <c r="MFK615" s="69"/>
      <c r="MFL615" s="69"/>
      <c r="MFM615" s="69"/>
      <c r="MFN615" s="107"/>
      <c r="MFO615" s="2"/>
      <c r="MFP615" s="15"/>
      <c r="MFQ615" s="15"/>
      <c r="MFR615" s="80"/>
      <c r="MFS615" s="52"/>
      <c r="MFT615" s="69"/>
      <c r="MFU615" s="69"/>
      <c r="MFV615" s="69"/>
      <c r="MFW615" s="107"/>
      <c r="MFX615" s="2"/>
      <c r="MFY615" s="15"/>
      <c r="MFZ615" s="15"/>
      <c r="MGA615" s="80"/>
      <c r="MGB615" s="52"/>
      <c r="MGC615" s="69"/>
      <c r="MGD615" s="69"/>
      <c r="MGE615" s="69"/>
      <c r="MGF615" s="107"/>
      <c r="MGG615" s="2"/>
      <c r="MGH615" s="15"/>
      <c r="MGI615" s="15"/>
      <c r="MGJ615" s="80"/>
      <c r="MGK615" s="52"/>
      <c r="MGL615" s="69"/>
      <c r="MGM615" s="69"/>
      <c r="MGN615" s="69"/>
      <c r="MGO615" s="107"/>
      <c r="MGP615" s="2"/>
      <c r="MGQ615" s="15"/>
      <c r="MGR615" s="15"/>
      <c r="MGS615" s="80"/>
      <c r="MGT615" s="52"/>
      <c r="MGU615" s="69"/>
      <c r="MGV615" s="69"/>
      <c r="MGW615" s="69"/>
      <c r="MGX615" s="107"/>
      <c r="MGY615" s="2"/>
      <c r="MGZ615" s="15"/>
      <c r="MHA615" s="15"/>
      <c r="MHB615" s="80"/>
      <c r="MHC615" s="52"/>
      <c r="MHD615" s="69"/>
      <c r="MHE615" s="69"/>
      <c r="MHF615" s="69"/>
      <c r="MHG615" s="107"/>
      <c r="MHH615" s="2"/>
      <c r="MHI615" s="15"/>
      <c r="MHJ615" s="15"/>
      <c r="MHK615" s="80"/>
      <c r="MHL615" s="52"/>
      <c r="MHM615" s="69"/>
      <c r="MHN615" s="69"/>
      <c r="MHO615" s="69"/>
      <c r="MHP615" s="107"/>
      <c r="MHQ615" s="2"/>
      <c r="MHR615" s="15"/>
      <c r="MHS615" s="15"/>
      <c r="MHT615" s="80"/>
      <c r="MHU615" s="52"/>
      <c r="MHV615" s="69"/>
      <c r="MHW615" s="69"/>
      <c r="MHX615" s="69"/>
      <c r="MHY615" s="107"/>
      <c r="MHZ615" s="2"/>
      <c r="MIA615" s="15"/>
      <c r="MIB615" s="15"/>
      <c r="MIC615" s="80"/>
      <c r="MID615" s="52"/>
      <c r="MIE615" s="69"/>
      <c r="MIF615" s="69"/>
      <c r="MIG615" s="69"/>
      <c r="MIH615" s="107"/>
      <c r="MII615" s="2"/>
      <c r="MIJ615" s="15"/>
      <c r="MIK615" s="15"/>
      <c r="MIL615" s="80"/>
      <c r="MIM615" s="52"/>
      <c r="MIN615" s="69"/>
      <c r="MIO615" s="69"/>
      <c r="MIP615" s="69"/>
      <c r="MIQ615" s="107"/>
      <c r="MIR615" s="2"/>
      <c r="MIS615" s="15"/>
      <c r="MIT615" s="15"/>
      <c r="MIU615" s="80"/>
      <c r="MIV615" s="52"/>
      <c r="MIW615" s="69"/>
      <c r="MIX615" s="69"/>
      <c r="MIY615" s="69"/>
      <c r="MIZ615" s="107"/>
      <c r="MJA615" s="2"/>
      <c r="MJB615" s="15"/>
      <c r="MJC615" s="15"/>
      <c r="MJD615" s="80"/>
      <c r="MJE615" s="52"/>
      <c r="MJF615" s="69"/>
      <c r="MJG615" s="69"/>
      <c r="MJH615" s="69"/>
      <c r="MJI615" s="107"/>
      <c r="MJJ615" s="2"/>
      <c r="MJK615" s="15"/>
      <c r="MJL615" s="15"/>
      <c r="MJM615" s="80"/>
      <c r="MJN615" s="52"/>
      <c r="MJO615" s="69"/>
      <c r="MJP615" s="69"/>
      <c r="MJQ615" s="69"/>
      <c r="MJR615" s="107"/>
      <c r="MJS615" s="2"/>
      <c r="MJT615" s="15"/>
      <c r="MJU615" s="15"/>
      <c r="MJV615" s="80"/>
      <c r="MJW615" s="52"/>
      <c r="MJX615" s="69"/>
      <c r="MJY615" s="69"/>
      <c r="MJZ615" s="69"/>
      <c r="MKA615" s="107"/>
      <c r="MKB615" s="2"/>
      <c r="MKC615" s="15"/>
      <c r="MKD615" s="15"/>
      <c r="MKE615" s="80"/>
      <c r="MKF615" s="52"/>
      <c r="MKG615" s="69"/>
      <c r="MKH615" s="69"/>
      <c r="MKI615" s="69"/>
      <c r="MKJ615" s="107"/>
      <c r="MKK615" s="2"/>
      <c r="MKL615" s="15"/>
      <c r="MKM615" s="15"/>
      <c r="MKN615" s="80"/>
      <c r="MKO615" s="52"/>
      <c r="MKP615" s="69"/>
      <c r="MKQ615" s="69"/>
      <c r="MKR615" s="69"/>
      <c r="MKS615" s="107"/>
      <c r="MKT615" s="2"/>
      <c r="MKU615" s="15"/>
      <c r="MKV615" s="15"/>
      <c r="MKW615" s="80"/>
      <c r="MKX615" s="52"/>
      <c r="MKY615" s="69"/>
      <c r="MKZ615" s="69"/>
      <c r="MLA615" s="69"/>
      <c r="MLB615" s="107"/>
      <c r="MLC615" s="2"/>
      <c r="MLD615" s="15"/>
      <c r="MLE615" s="15"/>
      <c r="MLF615" s="80"/>
      <c r="MLG615" s="52"/>
      <c r="MLH615" s="69"/>
      <c r="MLI615" s="69"/>
      <c r="MLJ615" s="69"/>
      <c r="MLK615" s="107"/>
      <c r="MLL615" s="2"/>
      <c r="MLM615" s="15"/>
      <c r="MLN615" s="15"/>
      <c r="MLO615" s="80"/>
      <c r="MLP615" s="52"/>
      <c r="MLQ615" s="69"/>
      <c r="MLR615" s="69"/>
      <c r="MLS615" s="69"/>
      <c r="MLT615" s="107"/>
      <c r="MLU615" s="2"/>
      <c r="MLV615" s="15"/>
      <c r="MLW615" s="15"/>
      <c r="MLX615" s="80"/>
      <c r="MLY615" s="52"/>
      <c r="MLZ615" s="69"/>
      <c r="MMA615" s="69"/>
      <c r="MMB615" s="69"/>
      <c r="MMC615" s="107"/>
      <c r="MMD615" s="2"/>
      <c r="MME615" s="15"/>
      <c r="MMF615" s="15"/>
      <c r="MMG615" s="80"/>
      <c r="MMH615" s="52"/>
      <c r="MMI615" s="69"/>
      <c r="MMJ615" s="69"/>
      <c r="MMK615" s="69"/>
      <c r="MML615" s="107"/>
      <c r="MMM615" s="2"/>
      <c r="MMN615" s="15"/>
      <c r="MMO615" s="15"/>
      <c r="MMP615" s="80"/>
      <c r="MMQ615" s="52"/>
      <c r="MMR615" s="69"/>
      <c r="MMS615" s="69"/>
      <c r="MMT615" s="69"/>
      <c r="MMU615" s="107"/>
      <c r="MMV615" s="2"/>
      <c r="MMW615" s="15"/>
      <c r="MMX615" s="15"/>
      <c r="MMY615" s="80"/>
      <c r="MMZ615" s="52"/>
      <c r="MNA615" s="69"/>
      <c r="MNB615" s="69"/>
      <c r="MNC615" s="69"/>
      <c r="MND615" s="107"/>
      <c r="MNE615" s="2"/>
      <c r="MNF615" s="15"/>
      <c r="MNG615" s="15"/>
      <c r="MNH615" s="80"/>
      <c r="MNI615" s="52"/>
      <c r="MNJ615" s="69"/>
      <c r="MNK615" s="69"/>
      <c r="MNL615" s="69"/>
      <c r="MNM615" s="107"/>
      <c r="MNN615" s="2"/>
      <c r="MNO615" s="15"/>
      <c r="MNP615" s="15"/>
      <c r="MNQ615" s="80"/>
      <c r="MNR615" s="52"/>
      <c r="MNS615" s="69"/>
      <c r="MNT615" s="69"/>
      <c r="MNU615" s="69"/>
      <c r="MNV615" s="107"/>
      <c r="MNW615" s="2"/>
      <c r="MNX615" s="15"/>
      <c r="MNY615" s="15"/>
      <c r="MNZ615" s="80"/>
      <c r="MOA615" s="52"/>
      <c r="MOB615" s="69"/>
      <c r="MOC615" s="69"/>
      <c r="MOD615" s="69"/>
      <c r="MOE615" s="107"/>
      <c r="MOF615" s="2"/>
      <c r="MOG615" s="15"/>
      <c r="MOH615" s="15"/>
      <c r="MOI615" s="80"/>
      <c r="MOJ615" s="52"/>
      <c r="MOK615" s="69"/>
      <c r="MOL615" s="69"/>
      <c r="MOM615" s="69"/>
      <c r="MON615" s="107"/>
      <c r="MOO615" s="2"/>
      <c r="MOP615" s="15"/>
      <c r="MOQ615" s="15"/>
      <c r="MOR615" s="80"/>
      <c r="MOS615" s="52"/>
      <c r="MOT615" s="69"/>
      <c r="MOU615" s="69"/>
      <c r="MOV615" s="69"/>
      <c r="MOW615" s="107"/>
      <c r="MOX615" s="2"/>
      <c r="MOY615" s="15"/>
      <c r="MOZ615" s="15"/>
      <c r="MPA615" s="80"/>
      <c r="MPB615" s="52"/>
      <c r="MPC615" s="69"/>
      <c r="MPD615" s="69"/>
      <c r="MPE615" s="69"/>
      <c r="MPF615" s="107"/>
      <c r="MPG615" s="2"/>
      <c r="MPH615" s="15"/>
      <c r="MPI615" s="15"/>
      <c r="MPJ615" s="80"/>
      <c r="MPK615" s="52"/>
      <c r="MPL615" s="69"/>
      <c r="MPM615" s="69"/>
      <c r="MPN615" s="69"/>
      <c r="MPO615" s="107"/>
      <c r="MPP615" s="2"/>
      <c r="MPQ615" s="15"/>
      <c r="MPR615" s="15"/>
      <c r="MPS615" s="80"/>
      <c r="MPT615" s="52"/>
      <c r="MPU615" s="69"/>
      <c r="MPV615" s="69"/>
      <c r="MPW615" s="69"/>
      <c r="MPX615" s="107"/>
      <c r="MPY615" s="2"/>
      <c r="MPZ615" s="15"/>
      <c r="MQA615" s="15"/>
      <c r="MQB615" s="80"/>
      <c r="MQC615" s="52"/>
      <c r="MQD615" s="69"/>
      <c r="MQE615" s="69"/>
      <c r="MQF615" s="69"/>
      <c r="MQG615" s="107"/>
      <c r="MQH615" s="2"/>
      <c r="MQI615" s="15"/>
      <c r="MQJ615" s="15"/>
      <c r="MQK615" s="80"/>
      <c r="MQL615" s="52"/>
      <c r="MQM615" s="69"/>
      <c r="MQN615" s="69"/>
      <c r="MQO615" s="69"/>
      <c r="MQP615" s="107"/>
      <c r="MQQ615" s="2"/>
      <c r="MQR615" s="15"/>
      <c r="MQS615" s="15"/>
      <c r="MQT615" s="80"/>
      <c r="MQU615" s="52"/>
      <c r="MQV615" s="69"/>
      <c r="MQW615" s="69"/>
      <c r="MQX615" s="69"/>
      <c r="MQY615" s="107"/>
      <c r="MQZ615" s="2"/>
      <c r="MRA615" s="15"/>
      <c r="MRB615" s="15"/>
      <c r="MRC615" s="80"/>
      <c r="MRD615" s="52"/>
      <c r="MRE615" s="69"/>
      <c r="MRF615" s="69"/>
      <c r="MRG615" s="69"/>
      <c r="MRH615" s="107"/>
      <c r="MRI615" s="2"/>
      <c r="MRJ615" s="15"/>
      <c r="MRK615" s="15"/>
      <c r="MRL615" s="80"/>
      <c r="MRM615" s="52"/>
      <c r="MRN615" s="69"/>
      <c r="MRO615" s="69"/>
      <c r="MRP615" s="69"/>
      <c r="MRQ615" s="107"/>
      <c r="MRR615" s="2"/>
      <c r="MRS615" s="15"/>
      <c r="MRT615" s="15"/>
      <c r="MRU615" s="80"/>
      <c r="MRV615" s="52"/>
      <c r="MRW615" s="69"/>
      <c r="MRX615" s="69"/>
      <c r="MRY615" s="69"/>
      <c r="MRZ615" s="107"/>
      <c r="MSA615" s="2"/>
      <c r="MSB615" s="15"/>
      <c r="MSC615" s="15"/>
      <c r="MSD615" s="80"/>
      <c r="MSE615" s="52"/>
      <c r="MSF615" s="69"/>
      <c r="MSG615" s="69"/>
      <c r="MSH615" s="69"/>
      <c r="MSI615" s="107"/>
      <c r="MSJ615" s="2"/>
      <c r="MSK615" s="15"/>
      <c r="MSL615" s="15"/>
      <c r="MSM615" s="80"/>
      <c r="MSN615" s="52"/>
      <c r="MSO615" s="69"/>
      <c r="MSP615" s="69"/>
      <c r="MSQ615" s="69"/>
      <c r="MSR615" s="107"/>
      <c r="MSS615" s="2"/>
      <c r="MST615" s="15"/>
      <c r="MSU615" s="15"/>
      <c r="MSV615" s="80"/>
      <c r="MSW615" s="52"/>
      <c r="MSX615" s="69"/>
      <c r="MSY615" s="69"/>
      <c r="MSZ615" s="69"/>
      <c r="MTA615" s="107"/>
      <c r="MTB615" s="2"/>
      <c r="MTC615" s="15"/>
      <c r="MTD615" s="15"/>
      <c r="MTE615" s="80"/>
      <c r="MTF615" s="52"/>
      <c r="MTG615" s="69"/>
      <c r="MTH615" s="69"/>
      <c r="MTI615" s="69"/>
      <c r="MTJ615" s="107"/>
      <c r="MTK615" s="2"/>
      <c r="MTL615" s="15"/>
      <c r="MTM615" s="15"/>
      <c r="MTN615" s="80"/>
      <c r="MTO615" s="52"/>
      <c r="MTP615" s="69"/>
      <c r="MTQ615" s="69"/>
      <c r="MTR615" s="69"/>
      <c r="MTS615" s="107"/>
      <c r="MTT615" s="2"/>
      <c r="MTU615" s="15"/>
      <c r="MTV615" s="15"/>
      <c r="MTW615" s="80"/>
      <c r="MTX615" s="52"/>
      <c r="MTY615" s="69"/>
      <c r="MTZ615" s="69"/>
      <c r="MUA615" s="69"/>
      <c r="MUB615" s="107"/>
      <c r="MUC615" s="2"/>
      <c r="MUD615" s="15"/>
      <c r="MUE615" s="15"/>
      <c r="MUF615" s="80"/>
      <c r="MUG615" s="52"/>
      <c r="MUH615" s="69"/>
      <c r="MUI615" s="69"/>
      <c r="MUJ615" s="69"/>
      <c r="MUK615" s="107"/>
      <c r="MUL615" s="2"/>
      <c r="MUM615" s="15"/>
      <c r="MUN615" s="15"/>
      <c r="MUO615" s="80"/>
      <c r="MUP615" s="52"/>
      <c r="MUQ615" s="69"/>
      <c r="MUR615" s="69"/>
      <c r="MUS615" s="69"/>
      <c r="MUT615" s="107"/>
      <c r="MUU615" s="2"/>
      <c r="MUV615" s="15"/>
      <c r="MUW615" s="15"/>
      <c r="MUX615" s="80"/>
      <c r="MUY615" s="52"/>
      <c r="MUZ615" s="69"/>
      <c r="MVA615" s="69"/>
      <c r="MVB615" s="69"/>
      <c r="MVC615" s="107"/>
      <c r="MVD615" s="2"/>
      <c r="MVE615" s="15"/>
      <c r="MVF615" s="15"/>
      <c r="MVG615" s="80"/>
      <c r="MVH615" s="52"/>
      <c r="MVI615" s="69"/>
      <c r="MVJ615" s="69"/>
      <c r="MVK615" s="69"/>
      <c r="MVL615" s="107"/>
      <c r="MVM615" s="2"/>
      <c r="MVN615" s="15"/>
      <c r="MVO615" s="15"/>
      <c r="MVP615" s="80"/>
      <c r="MVQ615" s="52"/>
      <c r="MVR615" s="69"/>
      <c r="MVS615" s="69"/>
      <c r="MVT615" s="69"/>
      <c r="MVU615" s="107"/>
      <c r="MVV615" s="2"/>
      <c r="MVW615" s="15"/>
      <c r="MVX615" s="15"/>
      <c r="MVY615" s="80"/>
      <c r="MVZ615" s="52"/>
      <c r="MWA615" s="69"/>
      <c r="MWB615" s="69"/>
      <c r="MWC615" s="69"/>
      <c r="MWD615" s="107"/>
      <c r="MWE615" s="2"/>
      <c r="MWF615" s="15"/>
      <c r="MWG615" s="15"/>
      <c r="MWH615" s="80"/>
      <c r="MWI615" s="52"/>
      <c r="MWJ615" s="69"/>
      <c r="MWK615" s="69"/>
      <c r="MWL615" s="69"/>
      <c r="MWM615" s="107"/>
      <c r="MWN615" s="2"/>
      <c r="MWO615" s="15"/>
      <c r="MWP615" s="15"/>
      <c r="MWQ615" s="80"/>
      <c r="MWR615" s="52"/>
      <c r="MWS615" s="69"/>
      <c r="MWT615" s="69"/>
      <c r="MWU615" s="69"/>
      <c r="MWV615" s="107"/>
      <c r="MWW615" s="2"/>
      <c r="MWX615" s="15"/>
      <c r="MWY615" s="15"/>
      <c r="MWZ615" s="80"/>
      <c r="MXA615" s="52"/>
      <c r="MXB615" s="69"/>
      <c r="MXC615" s="69"/>
      <c r="MXD615" s="69"/>
      <c r="MXE615" s="107"/>
      <c r="MXF615" s="2"/>
      <c r="MXG615" s="15"/>
      <c r="MXH615" s="15"/>
      <c r="MXI615" s="80"/>
      <c r="MXJ615" s="52"/>
      <c r="MXK615" s="69"/>
      <c r="MXL615" s="69"/>
      <c r="MXM615" s="69"/>
      <c r="MXN615" s="107"/>
      <c r="MXO615" s="2"/>
      <c r="MXP615" s="15"/>
      <c r="MXQ615" s="15"/>
      <c r="MXR615" s="80"/>
      <c r="MXS615" s="52"/>
      <c r="MXT615" s="69"/>
      <c r="MXU615" s="69"/>
      <c r="MXV615" s="69"/>
      <c r="MXW615" s="107"/>
      <c r="MXX615" s="2"/>
      <c r="MXY615" s="15"/>
      <c r="MXZ615" s="15"/>
      <c r="MYA615" s="80"/>
      <c r="MYB615" s="52"/>
      <c r="MYC615" s="69"/>
      <c r="MYD615" s="69"/>
      <c r="MYE615" s="69"/>
      <c r="MYF615" s="107"/>
      <c r="MYG615" s="2"/>
      <c r="MYH615" s="15"/>
      <c r="MYI615" s="15"/>
      <c r="MYJ615" s="80"/>
      <c r="MYK615" s="52"/>
      <c r="MYL615" s="69"/>
      <c r="MYM615" s="69"/>
      <c r="MYN615" s="69"/>
      <c r="MYO615" s="107"/>
      <c r="MYP615" s="2"/>
      <c r="MYQ615" s="15"/>
      <c r="MYR615" s="15"/>
      <c r="MYS615" s="80"/>
      <c r="MYT615" s="52"/>
      <c r="MYU615" s="69"/>
      <c r="MYV615" s="69"/>
      <c r="MYW615" s="69"/>
      <c r="MYX615" s="107"/>
      <c r="MYY615" s="2"/>
      <c r="MYZ615" s="15"/>
      <c r="MZA615" s="15"/>
      <c r="MZB615" s="80"/>
      <c r="MZC615" s="52"/>
      <c r="MZD615" s="69"/>
      <c r="MZE615" s="69"/>
      <c r="MZF615" s="69"/>
      <c r="MZG615" s="107"/>
      <c r="MZH615" s="2"/>
      <c r="MZI615" s="15"/>
      <c r="MZJ615" s="15"/>
      <c r="MZK615" s="80"/>
      <c r="MZL615" s="52"/>
      <c r="MZM615" s="69"/>
      <c r="MZN615" s="69"/>
      <c r="MZO615" s="69"/>
      <c r="MZP615" s="107"/>
      <c r="MZQ615" s="2"/>
      <c r="MZR615" s="15"/>
      <c r="MZS615" s="15"/>
      <c r="MZT615" s="80"/>
      <c r="MZU615" s="52"/>
      <c r="MZV615" s="69"/>
      <c r="MZW615" s="69"/>
      <c r="MZX615" s="69"/>
      <c r="MZY615" s="107"/>
      <c r="MZZ615" s="2"/>
      <c r="NAA615" s="15"/>
      <c r="NAB615" s="15"/>
      <c r="NAC615" s="80"/>
      <c r="NAD615" s="52"/>
      <c r="NAE615" s="69"/>
      <c r="NAF615" s="69"/>
      <c r="NAG615" s="69"/>
      <c r="NAH615" s="107"/>
      <c r="NAI615" s="2"/>
      <c r="NAJ615" s="15"/>
      <c r="NAK615" s="15"/>
      <c r="NAL615" s="80"/>
      <c r="NAM615" s="52"/>
      <c r="NAN615" s="69"/>
      <c r="NAO615" s="69"/>
      <c r="NAP615" s="69"/>
      <c r="NAQ615" s="107"/>
      <c r="NAR615" s="2"/>
      <c r="NAS615" s="15"/>
      <c r="NAT615" s="15"/>
      <c r="NAU615" s="80"/>
      <c r="NAV615" s="52"/>
      <c r="NAW615" s="69"/>
      <c r="NAX615" s="69"/>
      <c r="NAY615" s="69"/>
      <c r="NAZ615" s="107"/>
      <c r="NBA615" s="2"/>
      <c r="NBB615" s="15"/>
      <c r="NBC615" s="15"/>
      <c r="NBD615" s="80"/>
      <c r="NBE615" s="52"/>
      <c r="NBF615" s="69"/>
      <c r="NBG615" s="69"/>
      <c r="NBH615" s="69"/>
      <c r="NBI615" s="107"/>
      <c r="NBJ615" s="2"/>
      <c r="NBK615" s="15"/>
      <c r="NBL615" s="15"/>
      <c r="NBM615" s="80"/>
      <c r="NBN615" s="52"/>
      <c r="NBO615" s="69"/>
      <c r="NBP615" s="69"/>
      <c r="NBQ615" s="69"/>
      <c r="NBR615" s="107"/>
      <c r="NBS615" s="2"/>
      <c r="NBT615" s="15"/>
      <c r="NBU615" s="15"/>
      <c r="NBV615" s="80"/>
      <c r="NBW615" s="52"/>
      <c r="NBX615" s="69"/>
      <c r="NBY615" s="69"/>
      <c r="NBZ615" s="69"/>
      <c r="NCA615" s="107"/>
      <c r="NCB615" s="2"/>
      <c r="NCC615" s="15"/>
      <c r="NCD615" s="15"/>
      <c r="NCE615" s="80"/>
      <c r="NCF615" s="52"/>
      <c r="NCG615" s="69"/>
      <c r="NCH615" s="69"/>
      <c r="NCI615" s="69"/>
      <c r="NCJ615" s="107"/>
      <c r="NCK615" s="2"/>
      <c r="NCL615" s="15"/>
      <c r="NCM615" s="15"/>
      <c r="NCN615" s="80"/>
      <c r="NCO615" s="52"/>
      <c r="NCP615" s="69"/>
      <c r="NCQ615" s="69"/>
      <c r="NCR615" s="69"/>
      <c r="NCS615" s="107"/>
      <c r="NCT615" s="2"/>
      <c r="NCU615" s="15"/>
      <c r="NCV615" s="15"/>
      <c r="NCW615" s="80"/>
      <c r="NCX615" s="52"/>
      <c r="NCY615" s="69"/>
      <c r="NCZ615" s="69"/>
      <c r="NDA615" s="69"/>
      <c r="NDB615" s="107"/>
      <c r="NDC615" s="2"/>
      <c r="NDD615" s="15"/>
      <c r="NDE615" s="15"/>
      <c r="NDF615" s="80"/>
      <c r="NDG615" s="52"/>
      <c r="NDH615" s="69"/>
      <c r="NDI615" s="69"/>
      <c r="NDJ615" s="69"/>
      <c r="NDK615" s="107"/>
      <c r="NDL615" s="2"/>
      <c r="NDM615" s="15"/>
      <c r="NDN615" s="15"/>
      <c r="NDO615" s="80"/>
      <c r="NDP615" s="52"/>
      <c r="NDQ615" s="69"/>
      <c r="NDR615" s="69"/>
      <c r="NDS615" s="69"/>
      <c r="NDT615" s="107"/>
      <c r="NDU615" s="2"/>
      <c r="NDV615" s="15"/>
      <c r="NDW615" s="15"/>
      <c r="NDX615" s="80"/>
      <c r="NDY615" s="52"/>
      <c r="NDZ615" s="69"/>
      <c r="NEA615" s="69"/>
      <c r="NEB615" s="69"/>
      <c r="NEC615" s="107"/>
      <c r="NED615" s="2"/>
      <c r="NEE615" s="15"/>
      <c r="NEF615" s="15"/>
      <c r="NEG615" s="80"/>
      <c r="NEH615" s="52"/>
      <c r="NEI615" s="69"/>
      <c r="NEJ615" s="69"/>
      <c r="NEK615" s="69"/>
      <c r="NEL615" s="107"/>
      <c r="NEM615" s="2"/>
      <c r="NEN615" s="15"/>
      <c r="NEO615" s="15"/>
      <c r="NEP615" s="80"/>
      <c r="NEQ615" s="52"/>
      <c r="NER615" s="69"/>
      <c r="NES615" s="69"/>
      <c r="NET615" s="69"/>
      <c r="NEU615" s="107"/>
      <c r="NEV615" s="2"/>
      <c r="NEW615" s="15"/>
      <c r="NEX615" s="15"/>
      <c r="NEY615" s="80"/>
      <c r="NEZ615" s="52"/>
      <c r="NFA615" s="69"/>
      <c r="NFB615" s="69"/>
      <c r="NFC615" s="69"/>
      <c r="NFD615" s="107"/>
      <c r="NFE615" s="2"/>
      <c r="NFF615" s="15"/>
      <c r="NFG615" s="15"/>
      <c r="NFH615" s="80"/>
      <c r="NFI615" s="52"/>
      <c r="NFJ615" s="69"/>
      <c r="NFK615" s="69"/>
      <c r="NFL615" s="69"/>
      <c r="NFM615" s="107"/>
      <c r="NFN615" s="2"/>
      <c r="NFO615" s="15"/>
      <c r="NFP615" s="15"/>
      <c r="NFQ615" s="80"/>
      <c r="NFR615" s="52"/>
      <c r="NFS615" s="69"/>
      <c r="NFT615" s="69"/>
      <c r="NFU615" s="69"/>
      <c r="NFV615" s="107"/>
      <c r="NFW615" s="2"/>
      <c r="NFX615" s="15"/>
      <c r="NFY615" s="15"/>
      <c r="NFZ615" s="80"/>
      <c r="NGA615" s="52"/>
      <c r="NGB615" s="69"/>
      <c r="NGC615" s="69"/>
      <c r="NGD615" s="69"/>
      <c r="NGE615" s="107"/>
      <c r="NGF615" s="2"/>
      <c r="NGG615" s="15"/>
      <c r="NGH615" s="15"/>
      <c r="NGI615" s="80"/>
      <c r="NGJ615" s="52"/>
      <c r="NGK615" s="69"/>
      <c r="NGL615" s="69"/>
      <c r="NGM615" s="69"/>
      <c r="NGN615" s="107"/>
      <c r="NGO615" s="2"/>
      <c r="NGP615" s="15"/>
      <c r="NGQ615" s="15"/>
      <c r="NGR615" s="80"/>
      <c r="NGS615" s="52"/>
      <c r="NGT615" s="69"/>
      <c r="NGU615" s="69"/>
      <c r="NGV615" s="69"/>
      <c r="NGW615" s="107"/>
      <c r="NGX615" s="2"/>
      <c r="NGY615" s="15"/>
      <c r="NGZ615" s="15"/>
      <c r="NHA615" s="80"/>
      <c r="NHB615" s="52"/>
      <c r="NHC615" s="69"/>
      <c r="NHD615" s="69"/>
      <c r="NHE615" s="69"/>
      <c r="NHF615" s="107"/>
      <c r="NHG615" s="2"/>
      <c r="NHH615" s="15"/>
      <c r="NHI615" s="15"/>
      <c r="NHJ615" s="80"/>
      <c r="NHK615" s="52"/>
      <c r="NHL615" s="69"/>
      <c r="NHM615" s="69"/>
      <c r="NHN615" s="69"/>
      <c r="NHO615" s="107"/>
      <c r="NHP615" s="2"/>
      <c r="NHQ615" s="15"/>
      <c r="NHR615" s="15"/>
      <c r="NHS615" s="80"/>
      <c r="NHT615" s="52"/>
      <c r="NHU615" s="69"/>
      <c r="NHV615" s="69"/>
      <c r="NHW615" s="69"/>
      <c r="NHX615" s="107"/>
      <c r="NHY615" s="2"/>
      <c r="NHZ615" s="15"/>
      <c r="NIA615" s="15"/>
      <c r="NIB615" s="80"/>
      <c r="NIC615" s="52"/>
      <c r="NID615" s="69"/>
      <c r="NIE615" s="69"/>
      <c r="NIF615" s="69"/>
      <c r="NIG615" s="107"/>
      <c r="NIH615" s="2"/>
      <c r="NII615" s="15"/>
      <c r="NIJ615" s="15"/>
      <c r="NIK615" s="80"/>
      <c r="NIL615" s="52"/>
      <c r="NIM615" s="69"/>
      <c r="NIN615" s="69"/>
      <c r="NIO615" s="69"/>
      <c r="NIP615" s="107"/>
      <c r="NIQ615" s="2"/>
      <c r="NIR615" s="15"/>
      <c r="NIS615" s="15"/>
      <c r="NIT615" s="80"/>
      <c r="NIU615" s="52"/>
      <c r="NIV615" s="69"/>
      <c r="NIW615" s="69"/>
      <c r="NIX615" s="69"/>
      <c r="NIY615" s="107"/>
      <c r="NIZ615" s="2"/>
      <c r="NJA615" s="15"/>
      <c r="NJB615" s="15"/>
      <c r="NJC615" s="80"/>
      <c r="NJD615" s="52"/>
      <c r="NJE615" s="69"/>
      <c r="NJF615" s="69"/>
      <c r="NJG615" s="69"/>
      <c r="NJH615" s="107"/>
      <c r="NJI615" s="2"/>
      <c r="NJJ615" s="15"/>
      <c r="NJK615" s="15"/>
      <c r="NJL615" s="80"/>
      <c r="NJM615" s="52"/>
      <c r="NJN615" s="69"/>
      <c r="NJO615" s="69"/>
      <c r="NJP615" s="69"/>
      <c r="NJQ615" s="107"/>
      <c r="NJR615" s="2"/>
      <c r="NJS615" s="15"/>
      <c r="NJT615" s="15"/>
      <c r="NJU615" s="80"/>
      <c r="NJV615" s="52"/>
      <c r="NJW615" s="69"/>
      <c r="NJX615" s="69"/>
      <c r="NJY615" s="69"/>
      <c r="NJZ615" s="107"/>
      <c r="NKA615" s="2"/>
      <c r="NKB615" s="15"/>
      <c r="NKC615" s="15"/>
      <c r="NKD615" s="80"/>
      <c r="NKE615" s="52"/>
      <c r="NKF615" s="69"/>
      <c r="NKG615" s="69"/>
      <c r="NKH615" s="69"/>
      <c r="NKI615" s="107"/>
      <c r="NKJ615" s="2"/>
      <c r="NKK615" s="15"/>
      <c r="NKL615" s="15"/>
      <c r="NKM615" s="80"/>
      <c r="NKN615" s="52"/>
      <c r="NKO615" s="69"/>
      <c r="NKP615" s="69"/>
      <c r="NKQ615" s="69"/>
      <c r="NKR615" s="107"/>
      <c r="NKS615" s="2"/>
      <c r="NKT615" s="15"/>
      <c r="NKU615" s="15"/>
      <c r="NKV615" s="80"/>
      <c r="NKW615" s="52"/>
      <c r="NKX615" s="69"/>
      <c r="NKY615" s="69"/>
      <c r="NKZ615" s="69"/>
      <c r="NLA615" s="107"/>
      <c r="NLB615" s="2"/>
      <c r="NLC615" s="15"/>
      <c r="NLD615" s="15"/>
      <c r="NLE615" s="80"/>
      <c r="NLF615" s="52"/>
      <c r="NLG615" s="69"/>
      <c r="NLH615" s="69"/>
      <c r="NLI615" s="69"/>
      <c r="NLJ615" s="107"/>
      <c r="NLK615" s="2"/>
      <c r="NLL615" s="15"/>
      <c r="NLM615" s="15"/>
      <c r="NLN615" s="80"/>
      <c r="NLO615" s="52"/>
      <c r="NLP615" s="69"/>
      <c r="NLQ615" s="69"/>
      <c r="NLR615" s="69"/>
      <c r="NLS615" s="107"/>
      <c r="NLT615" s="2"/>
      <c r="NLU615" s="15"/>
      <c r="NLV615" s="15"/>
      <c r="NLW615" s="80"/>
      <c r="NLX615" s="52"/>
      <c r="NLY615" s="69"/>
      <c r="NLZ615" s="69"/>
      <c r="NMA615" s="69"/>
      <c r="NMB615" s="107"/>
      <c r="NMC615" s="2"/>
      <c r="NMD615" s="15"/>
      <c r="NME615" s="15"/>
      <c r="NMF615" s="80"/>
      <c r="NMG615" s="52"/>
      <c r="NMH615" s="69"/>
      <c r="NMI615" s="69"/>
      <c r="NMJ615" s="69"/>
      <c r="NMK615" s="107"/>
      <c r="NML615" s="2"/>
      <c r="NMM615" s="15"/>
      <c r="NMN615" s="15"/>
      <c r="NMO615" s="80"/>
      <c r="NMP615" s="52"/>
      <c r="NMQ615" s="69"/>
      <c r="NMR615" s="69"/>
      <c r="NMS615" s="69"/>
      <c r="NMT615" s="107"/>
      <c r="NMU615" s="2"/>
      <c r="NMV615" s="15"/>
      <c r="NMW615" s="15"/>
      <c r="NMX615" s="80"/>
      <c r="NMY615" s="52"/>
      <c r="NMZ615" s="69"/>
      <c r="NNA615" s="69"/>
      <c r="NNB615" s="69"/>
      <c r="NNC615" s="107"/>
      <c r="NND615" s="2"/>
      <c r="NNE615" s="15"/>
      <c r="NNF615" s="15"/>
      <c r="NNG615" s="80"/>
      <c r="NNH615" s="52"/>
      <c r="NNI615" s="69"/>
      <c r="NNJ615" s="69"/>
      <c r="NNK615" s="69"/>
      <c r="NNL615" s="107"/>
      <c r="NNM615" s="2"/>
      <c r="NNN615" s="15"/>
      <c r="NNO615" s="15"/>
      <c r="NNP615" s="80"/>
      <c r="NNQ615" s="52"/>
      <c r="NNR615" s="69"/>
      <c r="NNS615" s="69"/>
      <c r="NNT615" s="69"/>
      <c r="NNU615" s="107"/>
      <c r="NNV615" s="2"/>
      <c r="NNW615" s="15"/>
      <c r="NNX615" s="15"/>
      <c r="NNY615" s="80"/>
      <c r="NNZ615" s="52"/>
      <c r="NOA615" s="69"/>
      <c r="NOB615" s="69"/>
      <c r="NOC615" s="69"/>
      <c r="NOD615" s="107"/>
      <c r="NOE615" s="2"/>
      <c r="NOF615" s="15"/>
      <c r="NOG615" s="15"/>
      <c r="NOH615" s="80"/>
      <c r="NOI615" s="52"/>
      <c r="NOJ615" s="69"/>
      <c r="NOK615" s="69"/>
      <c r="NOL615" s="69"/>
      <c r="NOM615" s="107"/>
      <c r="NON615" s="2"/>
      <c r="NOO615" s="15"/>
      <c r="NOP615" s="15"/>
      <c r="NOQ615" s="80"/>
      <c r="NOR615" s="52"/>
      <c r="NOS615" s="69"/>
      <c r="NOT615" s="69"/>
      <c r="NOU615" s="69"/>
      <c r="NOV615" s="107"/>
      <c r="NOW615" s="2"/>
      <c r="NOX615" s="15"/>
      <c r="NOY615" s="15"/>
      <c r="NOZ615" s="80"/>
      <c r="NPA615" s="52"/>
      <c r="NPB615" s="69"/>
      <c r="NPC615" s="69"/>
      <c r="NPD615" s="69"/>
      <c r="NPE615" s="107"/>
      <c r="NPF615" s="2"/>
      <c r="NPG615" s="15"/>
      <c r="NPH615" s="15"/>
      <c r="NPI615" s="80"/>
      <c r="NPJ615" s="52"/>
      <c r="NPK615" s="69"/>
      <c r="NPL615" s="69"/>
      <c r="NPM615" s="69"/>
      <c r="NPN615" s="107"/>
      <c r="NPO615" s="2"/>
      <c r="NPP615" s="15"/>
      <c r="NPQ615" s="15"/>
      <c r="NPR615" s="80"/>
      <c r="NPS615" s="52"/>
      <c r="NPT615" s="69"/>
      <c r="NPU615" s="69"/>
      <c r="NPV615" s="69"/>
      <c r="NPW615" s="107"/>
      <c r="NPX615" s="2"/>
      <c r="NPY615" s="15"/>
      <c r="NPZ615" s="15"/>
      <c r="NQA615" s="80"/>
      <c r="NQB615" s="52"/>
      <c r="NQC615" s="69"/>
      <c r="NQD615" s="69"/>
      <c r="NQE615" s="69"/>
      <c r="NQF615" s="107"/>
      <c r="NQG615" s="2"/>
      <c r="NQH615" s="15"/>
      <c r="NQI615" s="15"/>
      <c r="NQJ615" s="80"/>
      <c r="NQK615" s="52"/>
      <c r="NQL615" s="69"/>
      <c r="NQM615" s="69"/>
      <c r="NQN615" s="69"/>
      <c r="NQO615" s="107"/>
      <c r="NQP615" s="2"/>
      <c r="NQQ615" s="15"/>
      <c r="NQR615" s="15"/>
      <c r="NQS615" s="80"/>
      <c r="NQT615" s="52"/>
      <c r="NQU615" s="69"/>
      <c r="NQV615" s="69"/>
      <c r="NQW615" s="69"/>
      <c r="NQX615" s="107"/>
      <c r="NQY615" s="2"/>
      <c r="NQZ615" s="15"/>
      <c r="NRA615" s="15"/>
      <c r="NRB615" s="80"/>
      <c r="NRC615" s="52"/>
      <c r="NRD615" s="69"/>
      <c r="NRE615" s="69"/>
      <c r="NRF615" s="69"/>
      <c r="NRG615" s="107"/>
      <c r="NRH615" s="2"/>
      <c r="NRI615" s="15"/>
      <c r="NRJ615" s="15"/>
      <c r="NRK615" s="80"/>
      <c r="NRL615" s="52"/>
      <c r="NRM615" s="69"/>
      <c r="NRN615" s="69"/>
      <c r="NRO615" s="69"/>
      <c r="NRP615" s="107"/>
      <c r="NRQ615" s="2"/>
      <c r="NRR615" s="15"/>
      <c r="NRS615" s="15"/>
      <c r="NRT615" s="80"/>
      <c r="NRU615" s="52"/>
      <c r="NRV615" s="69"/>
      <c r="NRW615" s="69"/>
      <c r="NRX615" s="69"/>
      <c r="NRY615" s="107"/>
      <c r="NRZ615" s="2"/>
      <c r="NSA615" s="15"/>
      <c r="NSB615" s="15"/>
      <c r="NSC615" s="80"/>
      <c r="NSD615" s="52"/>
      <c r="NSE615" s="69"/>
      <c r="NSF615" s="69"/>
      <c r="NSG615" s="69"/>
      <c r="NSH615" s="107"/>
      <c r="NSI615" s="2"/>
      <c r="NSJ615" s="15"/>
      <c r="NSK615" s="15"/>
      <c r="NSL615" s="80"/>
      <c r="NSM615" s="52"/>
      <c r="NSN615" s="69"/>
      <c r="NSO615" s="69"/>
      <c r="NSP615" s="69"/>
      <c r="NSQ615" s="107"/>
      <c r="NSR615" s="2"/>
      <c r="NSS615" s="15"/>
      <c r="NST615" s="15"/>
      <c r="NSU615" s="80"/>
      <c r="NSV615" s="52"/>
      <c r="NSW615" s="69"/>
      <c r="NSX615" s="69"/>
      <c r="NSY615" s="69"/>
      <c r="NSZ615" s="107"/>
      <c r="NTA615" s="2"/>
      <c r="NTB615" s="15"/>
      <c r="NTC615" s="15"/>
      <c r="NTD615" s="80"/>
      <c r="NTE615" s="52"/>
      <c r="NTF615" s="69"/>
      <c r="NTG615" s="69"/>
      <c r="NTH615" s="69"/>
      <c r="NTI615" s="107"/>
      <c r="NTJ615" s="2"/>
      <c r="NTK615" s="15"/>
      <c r="NTL615" s="15"/>
      <c r="NTM615" s="80"/>
      <c r="NTN615" s="52"/>
      <c r="NTO615" s="69"/>
      <c r="NTP615" s="69"/>
      <c r="NTQ615" s="69"/>
      <c r="NTR615" s="107"/>
      <c r="NTS615" s="2"/>
      <c r="NTT615" s="15"/>
      <c r="NTU615" s="15"/>
      <c r="NTV615" s="80"/>
      <c r="NTW615" s="52"/>
      <c r="NTX615" s="69"/>
      <c r="NTY615" s="69"/>
      <c r="NTZ615" s="69"/>
      <c r="NUA615" s="107"/>
      <c r="NUB615" s="2"/>
      <c r="NUC615" s="15"/>
      <c r="NUD615" s="15"/>
      <c r="NUE615" s="80"/>
      <c r="NUF615" s="52"/>
      <c r="NUG615" s="69"/>
      <c r="NUH615" s="69"/>
      <c r="NUI615" s="69"/>
      <c r="NUJ615" s="107"/>
      <c r="NUK615" s="2"/>
      <c r="NUL615" s="15"/>
      <c r="NUM615" s="15"/>
      <c r="NUN615" s="80"/>
      <c r="NUO615" s="52"/>
      <c r="NUP615" s="69"/>
      <c r="NUQ615" s="69"/>
      <c r="NUR615" s="69"/>
      <c r="NUS615" s="107"/>
      <c r="NUT615" s="2"/>
      <c r="NUU615" s="15"/>
      <c r="NUV615" s="15"/>
      <c r="NUW615" s="80"/>
      <c r="NUX615" s="52"/>
      <c r="NUY615" s="69"/>
      <c r="NUZ615" s="69"/>
      <c r="NVA615" s="69"/>
      <c r="NVB615" s="107"/>
      <c r="NVC615" s="2"/>
      <c r="NVD615" s="15"/>
      <c r="NVE615" s="15"/>
      <c r="NVF615" s="80"/>
      <c r="NVG615" s="52"/>
      <c r="NVH615" s="69"/>
      <c r="NVI615" s="69"/>
      <c r="NVJ615" s="69"/>
      <c r="NVK615" s="107"/>
      <c r="NVL615" s="2"/>
      <c r="NVM615" s="15"/>
      <c r="NVN615" s="15"/>
      <c r="NVO615" s="80"/>
      <c r="NVP615" s="52"/>
      <c r="NVQ615" s="69"/>
      <c r="NVR615" s="69"/>
      <c r="NVS615" s="69"/>
      <c r="NVT615" s="107"/>
      <c r="NVU615" s="2"/>
      <c r="NVV615" s="15"/>
      <c r="NVW615" s="15"/>
      <c r="NVX615" s="80"/>
      <c r="NVY615" s="52"/>
      <c r="NVZ615" s="69"/>
      <c r="NWA615" s="69"/>
      <c r="NWB615" s="69"/>
      <c r="NWC615" s="107"/>
      <c r="NWD615" s="2"/>
      <c r="NWE615" s="15"/>
      <c r="NWF615" s="15"/>
      <c r="NWG615" s="80"/>
      <c r="NWH615" s="52"/>
      <c r="NWI615" s="69"/>
      <c r="NWJ615" s="69"/>
      <c r="NWK615" s="69"/>
      <c r="NWL615" s="107"/>
      <c r="NWM615" s="2"/>
      <c r="NWN615" s="15"/>
      <c r="NWO615" s="15"/>
      <c r="NWP615" s="80"/>
      <c r="NWQ615" s="52"/>
      <c r="NWR615" s="69"/>
      <c r="NWS615" s="69"/>
      <c r="NWT615" s="69"/>
      <c r="NWU615" s="107"/>
      <c r="NWV615" s="2"/>
      <c r="NWW615" s="15"/>
      <c r="NWX615" s="15"/>
      <c r="NWY615" s="80"/>
      <c r="NWZ615" s="52"/>
      <c r="NXA615" s="69"/>
      <c r="NXB615" s="69"/>
      <c r="NXC615" s="69"/>
      <c r="NXD615" s="107"/>
      <c r="NXE615" s="2"/>
      <c r="NXF615" s="15"/>
      <c r="NXG615" s="15"/>
      <c r="NXH615" s="80"/>
      <c r="NXI615" s="52"/>
      <c r="NXJ615" s="69"/>
      <c r="NXK615" s="69"/>
      <c r="NXL615" s="69"/>
      <c r="NXM615" s="107"/>
      <c r="NXN615" s="2"/>
      <c r="NXO615" s="15"/>
      <c r="NXP615" s="15"/>
      <c r="NXQ615" s="80"/>
      <c r="NXR615" s="52"/>
      <c r="NXS615" s="69"/>
      <c r="NXT615" s="69"/>
      <c r="NXU615" s="69"/>
      <c r="NXV615" s="107"/>
      <c r="NXW615" s="2"/>
      <c r="NXX615" s="15"/>
      <c r="NXY615" s="15"/>
      <c r="NXZ615" s="80"/>
      <c r="NYA615" s="52"/>
      <c r="NYB615" s="69"/>
      <c r="NYC615" s="69"/>
      <c r="NYD615" s="69"/>
      <c r="NYE615" s="107"/>
      <c r="NYF615" s="2"/>
      <c r="NYG615" s="15"/>
      <c r="NYH615" s="15"/>
      <c r="NYI615" s="80"/>
      <c r="NYJ615" s="52"/>
      <c r="NYK615" s="69"/>
      <c r="NYL615" s="69"/>
      <c r="NYM615" s="69"/>
      <c r="NYN615" s="107"/>
      <c r="NYO615" s="2"/>
      <c r="NYP615" s="15"/>
      <c r="NYQ615" s="15"/>
      <c r="NYR615" s="80"/>
      <c r="NYS615" s="52"/>
      <c r="NYT615" s="69"/>
      <c r="NYU615" s="69"/>
      <c r="NYV615" s="69"/>
      <c r="NYW615" s="107"/>
      <c r="NYX615" s="2"/>
      <c r="NYY615" s="15"/>
      <c r="NYZ615" s="15"/>
      <c r="NZA615" s="80"/>
      <c r="NZB615" s="52"/>
      <c r="NZC615" s="69"/>
      <c r="NZD615" s="69"/>
      <c r="NZE615" s="69"/>
      <c r="NZF615" s="107"/>
      <c r="NZG615" s="2"/>
      <c r="NZH615" s="15"/>
      <c r="NZI615" s="15"/>
      <c r="NZJ615" s="80"/>
      <c r="NZK615" s="52"/>
      <c r="NZL615" s="69"/>
      <c r="NZM615" s="69"/>
      <c r="NZN615" s="69"/>
      <c r="NZO615" s="107"/>
      <c r="NZP615" s="2"/>
      <c r="NZQ615" s="15"/>
      <c r="NZR615" s="15"/>
      <c r="NZS615" s="80"/>
      <c r="NZT615" s="52"/>
      <c r="NZU615" s="69"/>
      <c r="NZV615" s="69"/>
      <c r="NZW615" s="69"/>
      <c r="NZX615" s="107"/>
      <c r="NZY615" s="2"/>
      <c r="NZZ615" s="15"/>
      <c r="OAA615" s="15"/>
      <c r="OAB615" s="80"/>
      <c r="OAC615" s="52"/>
      <c r="OAD615" s="69"/>
      <c r="OAE615" s="69"/>
      <c r="OAF615" s="69"/>
      <c r="OAG615" s="107"/>
      <c r="OAH615" s="2"/>
      <c r="OAI615" s="15"/>
      <c r="OAJ615" s="15"/>
      <c r="OAK615" s="80"/>
      <c r="OAL615" s="52"/>
      <c r="OAM615" s="69"/>
      <c r="OAN615" s="69"/>
      <c r="OAO615" s="69"/>
      <c r="OAP615" s="107"/>
      <c r="OAQ615" s="2"/>
      <c r="OAR615" s="15"/>
      <c r="OAS615" s="15"/>
      <c r="OAT615" s="80"/>
      <c r="OAU615" s="52"/>
      <c r="OAV615" s="69"/>
      <c r="OAW615" s="69"/>
      <c r="OAX615" s="69"/>
      <c r="OAY615" s="107"/>
      <c r="OAZ615" s="2"/>
      <c r="OBA615" s="15"/>
      <c r="OBB615" s="15"/>
      <c r="OBC615" s="80"/>
      <c r="OBD615" s="52"/>
      <c r="OBE615" s="69"/>
      <c r="OBF615" s="69"/>
      <c r="OBG615" s="69"/>
      <c r="OBH615" s="107"/>
      <c r="OBI615" s="2"/>
      <c r="OBJ615" s="15"/>
      <c r="OBK615" s="15"/>
      <c r="OBL615" s="80"/>
      <c r="OBM615" s="52"/>
      <c r="OBN615" s="69"/>
      <c r="OBO615" s="69"/>
      <c r="OBP615" s="69"/>
      <c r="OBQ615" s="107"/>
      <c r="OBR615" s="2"/>
      <c r="OBS615" s="15"/>
      <c r="OBT615" s="15"/>
      <c r="OBU615" s="80"/>
      <c r="OBV615" s="52"/>
      <c r="OBW615" s="69"/>
      <c r="OBX615" s="69"/>
      <c r="OBY615" s="69"/>
      <c r="OBZ615" s="107"/>
      <c r="OCA615" s="2"/>
      <c r="OCB615" s="15"/>
      <c r="OCC615" s="15"/>
      <c r="OCD615" s="80"/>
      <c r="OCE615" s="52"/>
      <c r="OCF615" s="69"/>
      <c r="OCG615" s="69"/>
      <c r="OCH615" s="69"/>
      <c r="OCI615" s="107"/>
      <c r="OCJ615" s="2"/>
      <c r="OCK615" s="15"/>
      <c r="OCL615" s="15"/>
      <c r="OCM615" s="80"/>
      <c r="OCN615" s="52"/>
      <c r="OCO615" s="69"/>
      <c r="OCP615" s="69"/>
      <c r="OCQ615" s="69"/>
      <c r="OCR615" s="107"/>
      <c r="OCS615" s="2"/>
      <c r="OCT615" s="15"/>
      <c r="OCU615" s="15"/>
      <c r="OCV615" s="80"/>
      <c r="OCW615" s="52"/>
      <c r="OCX615" s="69"/>
      <c r="OCY615" s="69"/>
      <c r="OCZ615" s="69"/>
      <c r="ODA615" s="107"/>
      <c r="ODB615" s="2"/>
      <c r="ODC615" s="15"/>
      <c r="ODD615" s="15"/>
      <c r="ODE615" s="80"/>
      <c r="ODF615" s="52"/>
      <c r="ODG615" s="69"/>
      <c r="ODH615" s="69"/>
      <c r="ODI615" s="69"/>
      <c r="ODJ615" s="107"/>
      <c r="ODK615" s="2"/>
      <c r="ODL615" s="15"/>
      <c r="ODM615" s="15"/>
      <c r="ODN615" s="80"/>
      <c r="ODO615" s="52"/>
      <c r="ODP615" s="69"/>
      <c r="ODQ615" s="69"/>
      <c r="ODR615" s="69"/>
      <c r="ODS615" s="107"/>
      <c r="ODT615" s="2"/>
      <c r="ODU615" s="15"/>
      <c r="ODV615" s="15"/>
      <c r="ODW615" s="80"/>
      <c r="ODX615" s="52"/>
      <c r="ODY615" s="69"/>
      <c r="ODZ615" s="69"/>
      <c r="OEA615" s="69"/>
      <c r="OEB615" s="107"/>
      <c r="OEC615" s="2"/>
      <c r="OED615" s="15"/>
      <c r="OEE615" s="15"/>
      <c r="OEF615" s="80"/>
      <c r="OEG615" s="52"/>
      <c r="OEH615" s="69"/>
      <c r="OEI615" s="69"/>
      <c r="OEJ615" s="69"/>
      <c r="OEK615" s="107"/>
      <c r="OEL615" s="2"/>
      <c r="OEM615" s="15"/>
      <c r="OEN615" s="15"/>
      <c r="OEO615" s="80"/>
      <c r="OEP615" s="52"/>
      <c r="OEQ615" s="69"/>
      <c r="OER615" s="69"/>
      <c r="OES615" s="69"/>
      <c r="OET615" s="107"/>
      <c r="OEU615" s="2"/>
      <c r="OEV615" s="15"/>
      <c r="OEW615" s="15"/>
      <c r="OEX615" s="80"/>
      <c r="OEY615" s="52"/>
      <c r="OEZ615" s="69"/>
      <c r="OFA615" s="69"/>
      <c r="OFB615" s="69"/>
      <c r="OFC615" s="107"/>
      <c r="OFD615" s="2"/>
      <c r="OFE615" s="15"/>
      <c r="OFF615" s="15"/>
      <c r="OFG615" s="80"/>
      <c r="OFH615" s="52"/>
      <c r="OFI615" s="69"/>
      <c r="OFJ615" s="69"/>
      <c r="OFK615" s="69"/>
      <c r="OFL615" s="107"/>
      <c r="OFM615" s="2"/>
      <c r="OFN615" s="15"/>
      <c r="OFO615" s="15"/>
      <c r="OFP615" s="80"/>
      <c r="OFQ615" s="52"/>
      <c r="OFR615" s="69"/>
      <c r="OFS615" s="69"/>
      <c r="OFT615" s="69"/>
      <c r="OFU615" s="107"/>
      <c r="OFV615" s="2"/>
      <c r="OFW615" s="15"/>
      <c r="OFX615" s="15"/>
      <c r="OFY615" s="80"/>
      <c r="OFZ615" s="52"/>
      <c r="OGA615" s="69"/>
      <c r="OGB615" s="69"/>
      <c r="OGC615" s="69"/>
      <c r="OGD615" s="107"/>
      <c r="OGE615" s="2"/>
      <c r="OGF615" s="15"/>
      <c r="OGG615" s="15"/>
      <c r="OGH615" s="80"/>
      <c r="OGI615" s="52"/>
      <c r="OGJ615" s="69"/>
      <c r="OGK615" s="69"/>
      <c r="OGL615" s="69"/>
      <c r="OGM615" s="107"/>
      <c r="OGN615" s="2"/>
      <c r="OGO615" s="15"/>
      <c r="OGP615" s="15"/>
      <c r="OGQ615" s="80"/>
      <c r="OGR615" s="52"/>
      <c r="OGS615" s="69"/>
      <c r="OGT615" s="69"/>
      <c r="OGU615" s="69"/>
      <c r="OGV615" s="107"/>
      <c r="OGW615" s="2"/>
      <c r="OGX615" s="15"/>
      <c r="OGY615" s="15"/>
      <c r="OGZ615" s="80"/>
      <c r="OHA615" s="52"/>
      <c r="OHB615" s="69"/>
      <c r="OHC615" s="69"/>
      <c r="OHD615" s="69"/>
      <c r="OHE615" s="107"/>
      <c r="OHF615" s="2"/>
      <c r="OHG615" s="15"/>
      <c r="OHH615" s="15"/>
      <c r="OHI615" s="80"/>
      <c r="OHJ615" s="52"/>
      <c r="OHK615" s="69"/>
      <c r="OHL615" s="69"/>
      <c r="OHM615" s="69"/>
      <c r="OHN615" s="107"/>
      <c r="OHO615" s="2"/>
      <c r="OHP615" s="15"/>
      <c r="OHQ615" s="15"/>
      <c r="OHR615" s="80"/>
      <c r="OHS615" s="52"/>
      <c r="OHT615" s="69"/>
      <c r="OHU615" s="69"/>
      <c r="OHV615" s="69"/>
      <c r="OHW615" s="107"/>
      <c r="OHX615" s="2"/>
      <c r="OHY615" s="15"/>
      <c r="OHZ615" s="15"/>
      <c r="OIA615" s="80"/>
      <c r="OIB615" s="52"/>
      <c r="OIC615" s="69"/>
      <c r="OID615" s="69"/>
      <c r="OIE615" s="69"/>
      <c r="OIF615" s="107"/>
      <c r="OIG615" s="2"/>
      <c r="OIH615" s="15"/>
      <c r="OII615" s="15"/>
      <c r="OIJ615" s="80"/>
      <c r="OIK615" s="52"/>
      <c r="OIL615" s="69"/>
      <c r="OIM615" s="69"/>
      <c r="OIN615" s="69"/>
      <c r="OIO615" s="107"/>
      <c r="OIP615" s="2"/>
      <c r="OIQ615" s="15"/>
      <c r="OIR615" s="15"/>
      <c r="OIS615" s="80"/>
      <c r="OIT615" s="52"/>
      <c r="OIU615" s="69"/>
      <c r="OIV615" s="69"/>
      <c r="OIW615" s="69"/>
      <c r="OIX615" s="107"/>
      <c r="OIY615" s="2"/>
      <c r="OIZ615" s="15"/>
      <c r="OJA615" s="15"/>
      <c r="OJB615" s="80"/>
      <c r="OJC615" s="52"/>
      <c r="OJD615" s="69"/>
      <c r="OJE615" s="69"/>
      <c r="OJF615" s="69"/>
      <c r="OJG615" s="107"/>
      <c r="OJH615" s="2"/>
      <c r="OJI615" s="15"/>
      <c r="OJJ615" s="15"/>
      <c r="OJK615" s="80"/>
      <c r="OJL615" s="52"/>
      <c r="OJM615" s="69"/>
      <c r="OJN615" s="69"/>
      <c r="OJO615" s="69"/>
      <c r="OJP615" s="107"/>
      <c r="OJQ615" s="2"/>
      <c r="OJR615" s="15"/>
      <c r="OJS615" s="15"/>
      <c r="OJT615" s="80"/>
      <c r="OJU615" s="52"/>
      <c r="OJV615" s="69"/>
      <c r="OJW615" s="69"/>
      <c r="OJX615" s="69"/>
      <c r="OJY615" s="107"/>
      <c r="OJZ615" s="2"/>
      <c r="OKA615" s="15"/>
      <c r="OKB615" s="15"/>
      <c r="OKC615" s="80"/>
      <c r="OKD615" s="52"/>
      <c r="OKE615" s="69"/>
      <c r="OKF615" s="69"/>
      <c r="OKG615" s="69"/>
      <c r="OKH615" s="107"/>
      <c r="OKI615" s="2"/>
      <c r="OKJ615" s="15"/>
      <c r="OKK615" s="15"/>
      <c r="OKL615" s="80"/>
      <c r="OKM615" s="52"/>
      <c r="OKN615" s="69"/>
      <c r="OKO615" s="69"/>
      <c r="OKP615" s="69"/>
      <c r="OKQ615" s="107"/>
      <c r="OKR615" s="2"/>
      <c r="OKS615" s="15"/>
      <c r="OKT615" s="15"/>
      <c r="OKU615" s="80"/>
      <c r="OKV615" s="52"/>
      <c r="OKW615" s="69"/>
      <c r="OKX615" s="69"/>
      <c r="OKY615" s="69"/>
      <c r="OKZ615" s="107"/>
      <c r="OLA615" s="2"/>
      <c r="OLB615" s="15"/>
      <c r="OLC615" s="15"/>
      <c r="OLD615" s="80"/>
      <c r="OLE615" s="52"/>
      <c r="OLF615" s="69"/>
      <c r="OLG615" s="69"/>
      <c r="OLH615" s="69"/>
      <c r="OLI615" s="107"/>
      <c r="OLJ615" s="2"/>
      <c r="OLK615" s="15"/>
      <c r="OLL615" s="15"/>
      <c r="OLM615" s="80"/>
      <c r="OLN615" s="52"/>
      <c r="OLO615" s="69"/>
      <c r="OLP615" s="69"/>
      <c r="OLQ615" s="69"/>
      <c r="OLR615" s="107"/>
      <c r="OLS615" s="2"/>
      <c r="OLT615" s="15"/>
      <c r="OLU615" s="15"/>
      <c r="OLV615" s="80"/>
      <c r="OLW615" s="52"/>
      <c r="OLX615" s="69"/>
      <c r="OLY615" s="69"/>
      <c r="OLZ615" s="69"/>
      <c r="OMA615" s="107"/>
      <c r="OMB615" s="2"/>
      <c r="OMC615" s="15"/>
      <c r="OMD615" s="15"/>
      <c r="OME615" s="80"/>
      <c r="OMF615" s="52"/>
      <c r="OMG615" s="69"/>
      <c r="OMH615" s="69"/>
      <c r="OMI615" s="69"/>
      <c r="OMJ615" s="107"/>
      <c r="OMK615" s="2"/>
      <c r="OML615" s="15"/>
      <c r="OMM615" s="15"/>
      <c r="OMN615" s="80"/>
      <c r="OMO615" s="52"/>
      <c r="OMP615" s="69"/>
      <c r="OMQ615" s="69"/>
      <c r="OMR615" s="69"/>
      <c r="OMS615" s="107"/>
      <c r="OMT615" s="2"/>
      <c r="OMU615" s="15"/>
      <c r="OMV615" s="15"/>
      <c r="OMW615" s="80"/>
      <c r="OMX615" s="52"/>
      <c r="OMY615" s="69"/>
      <c r="OMZ615" s="69"/>
      <c r="ONA615" s="69"/>
      <c r="ONB615" s="107"/>
      <c r="ONC615" s="2"/>
      <c r="OND615" s="15"/>
      <c r="ONE615" s="15"/>
      <c r="ONF615" s="80"/>
      <c r="ONG615" s="52"/>
      <c r="ONH615" s="69"/>
      <c r="ONI615" s="69"/>
      <c r="ONJ615" s="69"/>
      <c r="ONK615" s="107"/>
      <c r="ONL615" s="2"/>
      <c r="ONM615" s="15"/>
      <c r="ONN615" s="15"/>
      <c r="ONO615" s="80"/>
      <c r="ONP615" s="52"/>
      <c r="ONQ615" s="69"/>
      <c r="ONR615" s="69"/>
      <c r="ONS615" s="69"/>
      <c r="ONT615" s="107"/>
      <c r="ONU615" s="2"/>
      <c r="ONV615" s="15"/>
      <c r="ONW615" s="15"/>
      <c r="ONX615" s="80"/>
      <c r="ONY615" s="52"/>
      <c r="ONZ615" s="69"/>
      <c r="OOA615" s="69"/>
      <c r="OOB615" s="69"/>
      <c r="OOC615" s="107"/>
      <c r="OOD615" s="2"/>
      <c r="OOE615" s="15"/>
      <c r="OOF615" s="15"/>
      <c r="OOG615" s="80"/>
      <c r="OOH615" s="52"/>
      <c r="OOI615" s="69"/>
      <c r="OOJ615" s="69"/>
      <c r="OOK615" s="69"/>
      <c r="OOL615" s="107"/>
      <c r="OOM615" s="2"/>
      <c r="OON615" s="15"/>
      <c r="OOO615" s="15"/>
      <c r="OOP615" s="80"/>
      <c r="OOQ615" s="52"/>
      <c r="OOR615" s="69"/>
      <c r="OOS615" s="69"/>
      <c r="OOT615" s="69"/>
      <c r="OOU615" s="107"/>
      <c r="OOV615" s="2"/>
      <c r="OOW615" s="15"/>
      <c r="OOX615" s="15"/>
      <c r="OOY615" s="80"/>
      <c r="OOZ615" s="52"/>
      <c r="OPA615" s="69"/>
      <c r="OPB615" s="69"/>
      <c r="OPC615" s="69"/>
      <c r="OPD615" s="107"/>
      <c r="OPE615" s="2"/>
      <c r="OPF615" s="15"/>
      <c r="OPG615" s="15"/>
      <c r="OPH615" s="80"/>
      <c r="OPI615" s="52"/>
      <c r="OPJ615" s="69"/>
      <c r="OPK615" s="69"/>
      <c r="OPL615" s="69"/>
      <c r="OPM615" s="107"/>
      <c r="OPN615" s="2"/>
      <c r="OPO615" s="15"/>
      <c r="OPP615" s="15"/>
      <c r="OPQ615" s="80"/>
      <c r="OPR615" s="52"/>
      <c r="OPS615" s="69"/>
      <c r="OPT615" s="69"/>
      <c r="OPU615" s="69"/>
      <c r="OPV615" s="107"/>
      <c r="OPW615" s="2"/>
      <c r="OPX615" s="15"/>
      <c r="OPY615" s="15"/>
      <c r="OPZ615" s="80"/>
      <c r="OQA615" s="52"/>
      <c r="OQB615" s="69"/>
      <c r="OQC615" s="69"/>
      <c r="OQD615" s="69"/>
      <c r="OQE615" s="107"/>
      <c r="OQF615" s="2"/>
      <c r="OQG615" s="15"/>
      <c r="OQH615" s="15"/>
      <c r="OQI615" s="80"/>
      <c r="OQJ615" s="52"/>
      <c r="OQK615" s="69"/>
      <c r="OQL615" s="69"/>
      <c r="OQM615" s="69"/>
      <c r="OQN615" s="107"/>
      <c r="OQO615" s="2"/>
      <c r="OQP615" s="15"/>
      <c r="OQQ615" s="15"/>
      <c r="OQR615" s="80"/>
      <c r="OQS615" s="52"/>
      <c r="OQT615" s="69"/>
      <c r="OQU615" s="69"/>
      <c r="OQV615" s="69"/>
      <c r="OQW615" s="107"/>
      <c r="OQX615" s="2"/>
      <c r="OQY615" s="15"/>
      <c r="OQZ615" s="15"/>
      <c r="ORA615" s="80"/>
      <c r="ORB615" s="52"/>
      <c r="ORC615" s="69"/>
      <c r="ORD615" s="69"/>
      <c r="ORE615" s="69"/>
      <c r="ORF615" s="107"/>
      <c r="ORG615" s="2"/>
      <c r="ORH615" s="15"/>
      <c r="ORI615" s="15"/>
      <c r="ORJ615" s="80"/>
      <c r="ORK615" s="52"/>
      <c r="ORL615" s="69"/>
      <c r="ORM615" s="69"/>
      <c r="ORN615" s="69"/>
      <c r="ORO615" s="107"/>
      <c r="ORP615" s="2"/>
      <c r="ORQ615" s="15"/>
      <c r="ORR615" s="15"/>
      <c r="ORS615" s="80"/>
      <c r="ORT615" s="52"/>
      <c r="ORU615" s="69"/>
      <c r="ORV615" s="69"/>
      <c r="ORW615" s="69"/>
      <c r="ORX615" s="107"/>
      <c r="ORY615" s="2"/>
      <c r="ORZ615" s="15"/>
      <c r="OSA615" s="15"/>
      <c r="OSB615" s="80"/>
      <c r="OSC615" s="52"/>
      <c r="OSD615" s="69"/>
      <c r="OSE615" s="69"/>
      <c r="OSF615" s="69"/>
      <c r="OSG615" s="107"/>
      <c r="OSH615" s="2"/>
      <c r="OSI615" s="15"/>
      <c r="OSJ615" s="15"/>
      <c r="OSK615" s="80"/>
      <c r="OSL615" s="52"/>
      <c r="OSM615" s="69"/>
      <c r="OSN615" s="69"/>
      <c r="OSO615" s="69"/>
      <c r="OSP615" s="107"/>
      <c r="OSQ615" s="2"/>
      <c r="OSR615" s="15"/>
      <c r="OSS615" s="15"/>
      <c r="OST615" s="80"/>
      <c r="OSU615" s="52"/>
      <c r="OSV615" s="69"/>
      <c r="OSW615" s="69"/>
      <c r="OSX615" s="69"/>
      <c r="OSY615" s="107"/>
      <c r="OSZ615" s="2"/>
      <c r="OTA615" s="15"/>
      <c r="OTB615" s="15"/>
      <c r="OTC615" s="80"/>
      <c r="OTD615" s="52"/>
      <c r="OTE615" s="69"/>
      <c r="OTF615" s="69"/>
      <c r="OTG615" s="69"/>
      <c r="OTH615" s="107"/>
      <c r="OTI615" s="2"/>
      <c r="OTJ615" s="15"/>
      <c r="OTK615" s="15"/>
      <c r="OTL615" s="80"/>
      <c r="OTM615" s="52"/>
      <c r="OTN615" s="69"/>
      <c r="OTO615" s="69"/>
      <c r="OTP615" s="69"/>
      <c r="OTQ615" s="107"/>
      <c r="OTR615" s="2"/>
      <c r="OTS615" s="15"/>
      <c r="OTT615" s="15"/>
      <c r="OTU615" s="80"/>
      <c r="OTV615" s="52"/>
      <c r="OTW615" s="69"/>
      <c r="OTX615" s="69"/>
      <c r="OTY615" s="69"/>
      <c r="OTZ615" s="107"/>
      <c r="OUA615" s="2"/>
      <c r="OUB615" s="15"/>
      <c r="OUC615" s="15"/>
      <c r="OUD615" s="80"/>
      <c r="OUE615" s="52"/>
      <c r="OUF615" s="69"/>
      <c r="OUG615" s="69"/>
      <c r="OUH615" s="69"/>
      <c r="OUI615" s="107"/>
      <c r="OUJ615" s="2"/>
      <c r="OUK615" s="15"/>
      <c r="OUL615" s="15"/>
      <c r="OUM615" s="80"/>
      <c r="OUN615" s="52"/>
      <c r="OUO615" s="69"/>
      <c r="OUP615" s="69"/>
      <c r="OUQ615" s="69"/>
      <c r="OUR615" s="107"/>
      <c r="OUS615" s="2"/>
      <c r="OUT615" s="15"/>
      <c r="OUU615" s="15"/>
      <c r="OUV615" s="80"/>
      <c r="OUW615" s="52"/>
      <c r="OUX615" s="69"/>
      <c r="OUY615" s="69"/>
      <c r="OUZ615" s="69"/>
      <c r="OVA615" s="107"/>
      <c r="OVB615" s="2"/>
      <c r="OVC615" s="15"/>
      <c r="OVD615" s="15"/>
      <c r="OVE615" s="80"/>
      <c r="OVF615" s="52"/>
      <c r="OVG615" s="69"/>
      <c r="OVH615" s="69"/>
      <c r="OVI615" s="69"/>
      <c r="OVJ615" s="107"/>
      <c r="OVK615" s="2"/>
      <c r="OVL615" s="15"/>
      <c r="OVM615" s="15"/>
      <c r="OVN615" s="80"/>
      <c r="OVO615" s="52"/>
      <c r="OVP615" s="69"/>
      <c r="OVQ615" s="69"/>
      <c r="OVR615" s="69"/>
      <c r="OVS615" s="107"/>
      <c r="OVT615" s="2"/>
      <c r="OVU615" s="15"/>
      <c r="OVV615" s="15"/>
      <c r="OVW615" s="80"/>
      <c r="OVX615" s="52"/>
      <c r="OVY615" s="69"/>
      <c r="OVZ615" s="69"/>
      <c r="OWA615" s="69"/>
      <c r="OWB615" s="107"/>
      <c r="OWC615" s="2"/>
      <c r="OWD615" s="15"/>
      <c r="OWE615" s="15"/>
      <c r="OWF615" s="80"/>
      <c r="OWG615" s="52"/>
      <c r="OWH615" s="69"/>
      <c r="OWI615" s="69"/>
      <c r="OWJ615" s="69"/>
      <c r="OWK615" s="107"/>
      <c r="OWL615" s="2"/>
      <c r="OWM615" s="15"/>
      <c r="OWN615" s="15"/>
      <c r="OWO615" s="80"/>
      <c r="OWP615" s="52"/>
      <c r="OWQ615" s="69"/>
      <c r="OWR615" s="69"/>
      <c r="OWS615" s="69"/>
      <c r="OWT615" s="107"/>
      <c r="OWU615" s="2"/>
      <c r="OWV615" s="15"/>
      <c r="OWW615" s="15"/>
      <c r="OWX615" s="80"/>
      <c r="OWY615" s="52"/>
      <c r="OWZ615" s="69"/>
      <c r="OXA615" s="69"/>
      <c r="OXB615" s="69"/>
      <c r="OXC615" s="107"/>
      <c r="OXD615" s="2"/>
      <c r="OXE615" s="15"/>
      <c r="OXF615" s="15"/>
      <c r="OXG615" s="80"/>
      <c r="OXH615" s="52"/>
      <c r="OXI615" s="69"/>
      <c r="OXJ615" s="69"/>
      <c r="OXK615" s="69"/>
      <c r="OXL615" s="107"/>
      <c r="OXM615" s="2"/>
      <c r="OXN615" s="15"/>
      <c r="OXO615" s="15"/>
      <c r="OXP615" s="80"/>
      <c r="OXQ615" s="52"/>
      <c r="OXR615" s="69"/>
      <c r="OXS615" s="69"/>
      <c r="OXT615" s="69"/>
      <c r="OXU615" s="107"/>
      <c r="OXV615" s="2"/>
      <c r="OXW615" s="15"/>
      <c r="OXX615" s="15"/>
      <c r="OXY615" s="80"/>
      <c r="OXZ615" s="52"/>
      <c r="OYA615" s="69"/>
      <c r="OYB615" s="69"/>
      <c r="OYC615" s="69"/>
      <c r="OYD615" s="107"/>
      <c r="OYE615" s="2"/>
      <c r="OYF615" s="15"/>
      <c r="OYG615" s="15"/>
      <c r="OYH615" s="80"/>
      <c r="OYI615" s="52"/>
      <c r="OYJ615" s="69"/>
      <c r="OYK615" s="69"/>
      <c r="OYL615" s="69"/>
      <c r="OYM615" s="107"/>
      <c r="OYN615" s="2"/>
      <c r="OYO615" s="15"/>
      <c r="OYP615" s="15"/>
      <c r="OYQ615" s="80"/>
      <c r="OYR615" s="52"/>
      <c r="OYS615" s="69"/>
      <c r="OYT615" s="69"/>
      <c r="OYU615" s="69"/>
      <c r="OYV615" s="107"/>
      <c r="OYW615" s="2"/>
      <c r="OYX615" s="15"/>
      <c r="OYY615" s="15"/>
      <c r="OYZ615" s="80"/>
      <c r="OZA615" s="52"/>
      <c r="OZB615" s="69"/>
      <c r="OZC615" s="69"/>
      <c r="OZD615" s="69"/>
      <c r="OZE615" s="107"/>
      <c r="OZF615" s="2"/>
      <c r="OZG615" s="15"/>
      <c r="OZH615" s="15"/>
      <c r="OZI615" s="80"/>
      <c r="OZJ615" s="52"/>
      <c r="OZK615" s="69"/>
      <c r="OZL615" s="69"/>
      <c r="OZM615" s="69"/>
      <c r="OZN615" s="107"/>
      <c r="OZO615" s="2"/>
      <c r="OZP615" s="15"/>
      <c r="OZQ615" s="15"/>
      <c r="OZR615" s="80"/>
      <c r="OZS615" s="52"/>
      <c r="OZT615" s="69"/>
      <c r="OZU615" s="69"/>
      <c r="OZV615" s="69"/>
      <c r="OZW615" s="107"/>
      <c r="OZX615" s="2"/>
      <c r="OZY615" s="15"/>
      <c r="OZZ615" s="15"/>
      <c r="PAA615" s="80"/>
      <c r="PAB615" s="52"/>
      <c r="PAC615" s="69"/>
      <c r="PAD615" s="69"/>
      <c r="PAE615" s="69"/>
      <c r="PAF615" s="107"/>
      <c r="PAG615" s="2"/>
      <c r="PAH615" s="15"/>
      <c r="PAI615" s="15"/>
      <c r="PAJ615" s="80"/>
      <c r="PAK615" s="52"/>
      <c r="PAL615" s="69"/>
      <c r="PAM615" s="69"/>
      <c r="PAN615" s="69"/>
      <c r="PAO615" s="107"/>
      <c r="PAP615" s="2"/>
      <c r="PAQ615" s="15"/>
      <c r="PAR615" s="15"/>
      <c r="PAS615" s="80"/>
      <c r="PAT615" s="52"/>
      <c r="PAU615" s="69"/>
      <c r="PAV615" s="69"/>
      <c r="PAW615" s="69"/>
      <c r="PAX615" s="107"/>
      <c r="PAY615" s="2"/>
      <c r="PAZ615" s="15"/>
      <c r="PBA615" s="15"/>
      <c r="PBB615" s="80"/>
      <c r="PBC615" s="52"/>
      <c r="PBD615" s="69"/>
      <c r="PBE615" s="69"/>
      <c r="PBF615" s="69"/>
      <c r="PBG615" s="107"/>
      <c r="PBH615" s="2"/>
      <c r="PBI615" s="15"/>
      <c r="PBJ615" s="15"/>
      <c r="PBK615" s="80"/>
      <c r="PBL615" s="52"/>
      <c r="PBM615" s="69"/>
      <c r="PBN615" s="69"/>
      <c r="PBO615" s="69"/>
      <c r="PBP615" s="107"/>
      <c r="PBQ615" s="2"/>
      <c r="PBR615" s="15"/>
      <c r="PBS615" s="15"/>
      <c r="PBT615" s="80"/>
      <c r="PBU615" s="52"/>
      <c r="PBV615" s="69"/>
      <c r="PBW615" s="69"/>
      <c r="PBX615" s="69"/>
      <c r="PBY615" s="107"/>
      <c r="PBZ615" s="2"/>
      <c r="PCA615" s="15"/>
      <c r="PCB615" s="15"/>
      <c r="PCC615" s="80"/>
      <c r="PCD615" s="52"/>
      <c r="PCE615" s="69"/>
      <c r="PCF615" s="69"/>
      <c r="PCG615" s="69"/>
      <c r="PCH615" s="107"/>
      <c r="PCI615" s="2"/>
      <c r="PCJ615" s="15"/>
      <c r="PCK615" s="15"/>
      <c r="PCL615" s="80"/>
      <c r="PCM615" s="52"/>
      <c r="PCN615" s="69"/>
      <c r="PCO615" s="69"/>
      <c r="PCP615" s="69"/>
      <c r="PCQ615" s="107"/>
      <c r="PCR615" s="2"/>
      <c r="PCS615" s="15"/>
      <c r="PCT615" s="15"/>
      <c r="PCU615" s="80"/>
      <c r="PCV615" s="52"/>
      <c r="PCW615" s="69"/>
      <c r="PCX615" s="69"/>
      <c r="PCY615" s="69"/>
      <c r="PCZ615" s="107"/>
      <c r="PDA615" s="2"/>
      <c r="PDB615" s="15"/>
      <c r="PDC615" s="15"/>
      <c r="PDD615" s="80"/>
      <c r="PDE615" s="52"/>
      <c r="PDF615" s="69"/>
      <c r="PDG615" s="69"/>
      <c r="PDH615" s="69"/>
      <c r="PDI615" s="107"/>
      <c r="PDJ615" s="2"/>
      <c r="PDK615" s="15"/>
      <c r="PDL615" s="15"/>
      <c r="PDM615" s="80"/>
      <c r="PDN615" s="52"/>
      <c r="PDO615" s="69"/>
      <c r="PDP615" s="69"/>
      <c r="PDQ615" s="69"/>
      <c r="PDR615" s="107"/>
      <c r="PDS615" s="2"/>
      <c r="PDT615" s="15"/>
      <c r="PDU615" s="15"/>
      <c r="PDV615" s="80"/>
      <c r="PDW615" s="52"/>
      <c r="PDX615" s="69"/>
      <c r="PDY615" s="69"/>
      <c r="PDZ615" s="69"/>
      <c r="PEA615" s="107"/>
      <c r="PEB615" s="2"/>
      <c r="PEC615" s="15"/>
      <c r="PED615" s="15"/>
      <c r="PEE615" s="80"/>
      <c r="PEF615" s="52"/>
      <c r="PEG615" s="69"/>
      <c r="PEH615" s="69"/>
      <c r="PEI615" s="69"/>
      <c r="PEJ615" s="107"/>
      <c r="PEK615" s="2"/>
      <c r="PEL615" s="15"/>
      <c r="PEM615" s="15"/>
      <c r="PEN615" s="80"/>
      <c r="PEO615" s="52"/>
      <c r="PEP615" s="69"/>
      <c r="PEQ615" s="69"/>
      <c r="PER615" s="69"/>
      <c r="PES615" s="107"/>
      <c r="PET615" s="2"/>
      <c r="PEU615" s="15"/>
      <c r="PEV615" s="15"/>
      <c r="PEW615" s="80"/>
      <c r="PEX615" s="52"/>
      <c r="PEY615" s="69"/>
      <c r="PEZ615" s="69"/>
      <c r="PFA615" s="69"/>
      <c r="PFB615" s="107"/>
      <c r="PFC615" s="2"/>
      <c r="PFD615" s="15"/>
      <c r="PFE615" s="15"/>
      <c r="PFF615" s="80"/>
      <c r="PFG615" s="52"/>
      <c r="PFH615" s="69"/>
      <c r="PFI615" s="69"/>
      <c r="PFJ615" s="69"/>
      <c r="PFK615" s="107"/>
      <c r="PFL615" s="2"/>
      <c r="PFM615" s="15"/>
      <c r="PFN615" s="15"/>
      <c r="PFO615" s="80"/>
      <c r="PFP615" s="52"/>
      <c r="PFQ615" s="69"/>
      <c r="PFR615" s="69"/>
      <c r="PFS615" s="69"/>
      <c r="PFT615" s="107"/>
      <c r="PFU615" s="2"/>
      <c r="PFV615" s="15"/>
      <c r="PFW615" s="15"/>
      <c r="PFX615" s="80"/>
      <c r="PFY615" s="52"/>
      <c r="PFZ615" s="69"/>
      <c r="PGA615" s="69"/>
      <c r="PGB615" s="69"/>
      <c r="PGC615" s="107"/>
      <c r="PGD615" s="2"/>
      <c r="PGE615" s="15"/>
      <c r="PGF615" s="15"/>
      <c r="PGG615" s="80"/>
      <c r="PGH615" s="52"/>
      <c r="PGI615" s="69"/>
      <c r="PGJ615" s="69"/>
      <c r="PGK615" s="69"/>
      <c r="PGL615" s="107"/>
      <c r="PGM615" s="2"/>
      <c r="PGN615" s="15"/>
      <c r="PGO615" s="15"/>
      <c r="PGP615" s="80"/>
      <c r="PGQ615" s="52"/>
      <c r="PGR615" s="69"/>
      <c r="PGS615" s="69"/>
      <c r="PGT615" s="69"/>
      <c r="PGU615" s="107"/>
      <c r="PGV615" s="2"/>
      <c r="PGW615" s="15"/>
      <c r="PGX615" s="15"/>
      <c r="PGY615" s="80"/>
      <c r="PGZ615" s="52"/>
      <c r="PHA615" s="69"/>
      <c r="PHB615" s="69"/>
      <c r="PHC615" s="69"/>
      <c r="PHD615" s="107"/>
      <c r="PHE615" s="2"/>
      <c r="PHF615" s="15"/>
      <c r="PHG615" s="15"/>
      <c r="PHH615" s="80"/>
      <c r="PHI615" s="52"/>
      <c r="PHJ615" s="69"/>
      <c r="PHK615" s="69"/>
      <c r="PHL615" s="69"/>
      <c r="PHM615" s="107"/>
      <c r="PHN615" s="2"/>
      <c r="PHO615" s="15"/>
      <c r="PHP615" s="15"/>
      <c r="PHQ615" s="80"/>
      <c r="PHR615" s="52"/>
      <c r="PHS615" s="69"/>
      <c r="PHT615" s="69"/>
      <c r="PHU615" s="69"/>
      <c r="PHV615" s="107"/>
      <c r="PHW615" s="2"/>
      <c r="PHX615" s="15"/>
      <c r="PHY615" s="15"/>
      <c r="PHZ615" s="80"/>
      <c r="PIA615" s="52"/>
      <c r="PIB615" s="69"/>
      <c r="PIC615" s="69"/>
      <c r="PID615" s="69"/>
      <c r="PIE615" s="107"/>
      <c r="PIF615" s="2"/>
      <c r="PIG615" s="15"/>
      <c r="PIH615" s="15"/>
      <c r="PII615" s="80"/>
      <c r="PIJ615" s="52"/>
      <c r="PIK615" s="69"/>
      <c r="PIL615" s="69"/>
      <c r="PIM615" s="69"/>
      <c r="PIN615" s="107"/>
      <c r="PIO615" s="2"/>
      <c r="PIP615" s="15"/>
      <c r="PIQ615" s="15"/>
      <c r="PIR615" s="80"/>
      <c r="PIS615" s="52"/>
      <c r="PIT615" s="69"/>
      <c r="PIU615" s="69"/>
      <c r="PIV615" s="69"/>
      <c r="PIW615" s="107"/>
      <c r="PIX615" s="2"/>
      <c r="PIY615" s="15"/>
      <c r="PIZ615" s="15"/>
      <c r="PJA615" s="80"/>
      <c r="PJB615" s="52"/>
      <c r="PJC615" s="69"/>
      <c r="PJD615" s="69"/>
      <c r="PJE615" s="69"/>
      <c r="PJF615" s="107"/>
      <c r="PJG615" s="2"/>
      <c r="PJH615" s="15"/>
      <c r="PJI615" s="15"/>
      <c r="PJJ615" s="80"/>
      <c r="PJK615" s="52"/>
      <c r="PJL615" s="69"/>
      <c r="PJM615" s="69"/>
      <c r="PJN615" s="69"/>
      <c r="PJO615" s="107"/>
      <c r="PJP615" s="2"/>
      <c r="PJQ615" s="15"/>
      <c r="PJR615" s="15"/>
      <c r="PJS615" s="80"/>
      <c r="PJT615" s="52"/>
      <c r="PJU615" s="69"/>
      <c r="PJV615" s="69"/>
      <c r="PJW615" s="69"/>
      <c r="PJX615" s="107"/>
      <c r="PJY615" s="2"/>
      <c r="PJZ615" s="15"/>
      <c r="PKA615" s="15"/>
      <c r="PKB615" s="80"/>
      <c r="PKC615" s="52"/>
      <c r="PKD615" s="69"/>
      <c r="PKE615" s="69"/>
      <c r="PKF615" s="69"/>
      <c r="PKG615" s="107"/>
      <c r="PKH615" s="2"/>
      <c r="PKI615" s="15"/>
      <c r="PKJ615" s="15"/>
      <c r="PKK615" s="80"/>
      <c r="PKL615" s="52"/>
      <c r="PKM615" s="69"/>
      <c r="PKN615" s="69"/>
      <c r="PKO615" s="69"/>
      <c r="PKP615" s="107"/>
      <c r="PKQ615" s="2"/>
      <c r="PKR615" s="15"/>
      <c r="PKS615" s="15"/>
      <c r="PKT615" s="80"/>
      <c r="PKU615" s="52"/>
      <c r="PKV615" s="69"/>
      <c r="PKW615" s="69"/>
      <c r="PKX615" s="69"/>
      <c r="PKY615" s="107"/>
      <c r="PKZ615" s="2"/>
      <c r="PLA615" s="15"/>
      <c r="PLB615" s="15"/>
      <c r="PLC615" s="80"/>
      <c r="PLD615" s="52"/>
      <c r="PLE615" s="69"/>
      <c r="PLF615" s="69"/>
      <c r="PLG615" s="69"/>
      <c r="PLH615" s="107"/>
      <c r="PLI615" s="2"/>
      <c r="PLJ615" s="15"/>
      <c r="PLK615" s="15"/>
      <c r="PLL615" s="80"/>
      <c r="PLM615" s="52"/>
      <c r="PLN615" s="69"/>
      <c r="PLO615" s="69"/>
      <c r="PLP615" s="69"/>
      <c r="PLQ615" s="107"/>
      <c r="PLR615" s="2"/>
      <c r="PLS615" s="15"/>
      <c r="PLT615" s="15"/>
      <c r="PLU615" s="80"/>
      <c r="PLV615" s="52"/>
      <c r="PLW615" s="69"/>
      <c r="PLX615" s="69"/>
      <c r="PLY615" s="69"/>
      <c r="PLZ615" s="107"/>
      <c r="PMA615" s="2"/>
      <c r="PMB615" s="15"/>
      <c r="PMC615" s="15"/>
      <c r="PMD615" s="80"/>
      <c r="PME615" s="52"/>
      <c r="PMF615" s="69"/>
      <c r="PMG615" s="69"/>
      <c r="PMH615" s="69"/>
      <c r="PMI615" s="107"/>
      <c r="PMJ615" s="2"/>
      <c r="PMK615" s="15"/>
      <c r="PML615" s="15"/>
      <c r="PMM615" s="80"/>
      <c r="PMN615" s="52"/>
      <c r="PMO615" s="69"/>
      <c r="PMP615" s="69"/>
      <c r="PMQ615" s="69"/>
      <c r="PMR615" s="107"/>
      <c r="PMS615" s="2"/>
      <c r="PMT615" s="15"/>
      <c r="PMU615" s="15"/>
      <c r="PMV615" s="80"/>
      <c r="PMW615" s="52"/>
      <c r="PMX615" s="69"/>
      <c r="PMY615" s="69"/>
      <c r="PMZ615" s="69"/>
      <c r="PNA615" s="107"/>
      <c r="PNB615" s="2"/>
      <c r="PNC615" s="15"/>
      <c r="PND615" s="15"/>
      <c r="PNE615" s="80"/>
      <c r="PNF615" s="52"/>
      <c r="PNG615" s="69"/>
      <c r="PNH615" s="69"/>
      <c r="PNI615" s="69"/>
      <c r="PNJ615" s="107"/>
      <c r="PNK615" s="2"/>
      <c r="PNL615" s="15"/>
      <c r="PNM615" s="15"/>
      <c r="PNN615" s="80"/>
      <c r="PNO615" s="52"/>
      <c r="PNP615" s="69"/>
      <c r="PNQ615" s="69"/>
      <c r="PNR615" s="69"/>
      <c r="PNS615" s="107"/>
      <c r="PNT615" s="2"/>
      <c r="PNU615" s="15"/>
      <c r="PNV615" s="15"/>
      <c r="PNW615" s="80"/>
      <c r="PNX615" s="52"/>
      <c r="PNY615" s="69"/>
      <c r="PNZ615" s="69"/>
      <c r="POA615" s="69"/>
      <c r="POB615" s="107"/>
      <c r="POC615" s="2"/>
      <c r="POD615" s="15"/>
      <c r="POE615" s="15"/>
      <c r="POF615" s="80"/>
      <c r="POG615" s="52"/>
      <c r="POH615" s="69"/>
      <c r="POI615" s="69"/>
      <c r="POJ615" s="69"/>
      <c r="POK615" s="107"/>
      <c r="POL615" s="2"/>
      <c r="POM615" s="15"/>
      <c r="PON615" s="15"/>
      <c r="POO615" s="80"/>
      <c r="POP615" s="52"/>
      <c r="POQ615" s="69"/>
      <c r="POR615" s="69"/>
      <c r="POS615" s="69"/>
      <c r="POT615" s="107"/>
      <c r="POU615" s="2"/>
      <c r="POV615" s="15"/>
      <c r="POW615" s="15"/>
      <c r="POX615" s="80"/>
      <c r="POY615" s="52"/>
      <c r="POZ615" s="69"/>
      <c r="PPA615" s="69"/>
      <c r="PPB615" s="69"/>
      <c r="PPC615" s="107"/>
      <c r="PPD615" s="2"/>
      <c r="PPE615" s="15"/>
      <c r="PPF615" s="15"/>
      <c r="PPG615" s="80"/>
      <c r="PPH615" s="52"/>
      <c r="PPI615" s="69"/>
      <c r="PPJ615" s="69"/>
      <c r="PPK615" s="69"/>
      <c r="PPL615" s="107"/>
      <c r="PPM615" s="2"/>
      <c r="PPN615" s="15"/>
      <c r="PPO615" s="15"/>
      <c r="PPP615" s="80"/>
      <c r="PPQ615" s="52"/>
      <c r="PPR615" s="69"/>
      <c r="PPS615" s="69"/>
      <c r="PPT615" s="69"/>
      <c r="PPU615" s="107"/>
      <c r="PPV615" s="2"/>
      <c r="PPW615" s="15"/>
      <c r="PPX615" s="15"/>
      <c r="PPY615" s="80"/>
      <c r="PPZ615" s="52"/>
      <c r="PQA615" s="69"/>
      <c r="PQB615" s="69"/>
      <c r="PQC615" s="69"/>
      <c r="PQD615" s="107"/>
      <c r="PQE615" s="2"/>
      <c r="PQF615" s="15"/>
      <c r="PQG615" s="15"/>
      <c r="PQH615" s="80"/>
      <c r="PQI615" s="52"/>
      <c r="PQJ615" s="69"/>
      <c r="PQK615" s="69"/>
      <c r="PQL615" s="69"/>
      <c r="PQM615" s="107"/>
      <c r="PQN615" s="2"/>
      <c r="PQO615" s="15"/>
      <c r="PQP615" s="15"/>
      <c r="PQQ615" s="80"/>
      <c r="PQR615" s="52"/>
      <c r="PQS615" s="69"/>
      <c r="PQT615" s="69"/>
      <c r="PQU615" s="69"/>
      <c r="PQV615" s="107"/>
      <c r="PQW615" s="2"/>
      <c r="PQX615" s="15"/>
      <c r="PQY615" s="15"/>
      <c r="PQZ615" s="80"/>
      <c r="PRA615" s="52"/>
      <c r="PRB615" s="69"/>
      <c r="PRC615" s="69"/>
      <c r="PRD615" s="69"/>
      <c r="PRE615" s="107"/>
      <c r="PRF615" s="2"/>
      <c r="PRG615" s="15"/>
      <c r="PRH615" s="15"/>
      <c r="PRI615" s="80"/>
      <c r="PRJ615" s="52"/>
      <c r="PRK615" s="69"/>
      <c r="PRL615" s="69"/>
      <c r="PRM615" s="69"/>
      <c r="PRN615" s="107"/>
      <c r="PRO615" s="2"/>
      <c r="PRP615" s="15"/>
      <c r="PRQ615" s="15"/>
      <c r="PRR615" s="80"/>
      <c r="PRS615" s="52"/>
      <c r="PRT615" s="69"/>
      <c r="PRU615" s="69"/>
      <c r="PRV615" s="69"/>
      <c r="PRW615" s="107"/>
      <c r="PRX615" s="2"/>
      <c r="PRY615" s="15"/>
      <c r="PRZ615" s="15"/>
      <c r="PSA615" s="80"/>
      <c r="PSB615" s="52"/>
      <c r="PSC615" s="69"/>
      <c r="PSD615" s="69"/>
      <c r="PSE615" s="69"/>
      <c r="PSF615" s="107"/>
      <c r="PSG615" s="2"/>
      <c r="PSH615" s="15"/>
      <c r="PSI615" s="15"/>
      <c r="PSJ615" s="80"/>
      <c r="PSK615" s="52"/>
      <c r="PSL615" s="69"/>
      <c r="PSM615" s="69"/>
      <c r="PSN615" s="69"/>
      <c r="PSO615" s="107"/>
      <c r="PSP615" s="2"/>
      <c r="PSQ615" s="15"/>
      <c r="PSR615" s="15"/>
      <c r="PSS615" s="80"/>
      <c r="PST615" s="52"/>
      <c r="PSU615" s="69"/>
      <c r="PSV615" s="69"/>
      <c r="PSW615" s="69"/>
      <c r="PSX615" s="107"/>
      <c r="PSY615" s="2"/>
      <c r="PSZ615" s="15"/>
      <c r="PTA615" s="15"/>
      <c r="PTB615" s="80"/>
      <c r="PTC615" s="52"/>
      <c r="PTD615" s="69"/>
      <c r="PTE615" s="69"/>
      <c r="PTF615" s="69"/>
      <c r="PTG615" s="107"/>
      <c r="PTH615" s="2"/>
      <c r="PTI615" s="15"/>
      <c r="PTJ615" s="15"/>
      <c r="PTK615" s="80"/>
      <c r="PTL615" s="52"/>
      <c r="PTM615" s="69"/>
      <c r="PTN615" s="69"/>
      <c r="PTO615" s="69"/>
      <c r="PTP615" s="107"/>
      <c r="PTQ615" s="2"/>
      <c r="PTR615" s="15"/>
      <c r="PTS615" s="15"/>
      <c r="PTT615" s="80"/>
      <c r="PTU615" s="52"/>
      <c r="PTV615" s="69"/>
      <c r="PTW615" s="69"/>
      <c r="PTX615" s="69"/>
      <c r="PTY615" s="107"/>
      <c r="PTZ615" s="2"/>
      <c r="PUA615" s="15"/>
      <c r="PUB615" s="15"/>
      <c r="PUC615" s="80"/>
      <c r="PUD615" s="52"/>
      <c r="PUE615" s="69"/>
      <c r="PUF615" s="69"/>
      <c r="PUG615" s="69"/>
      <c r="PUH615" s="107"/>
      <c r="PUI615" s="2"/>
      <c r="PUJ615" s="15"/>
      <c r="PUK615" s="15"/>
      <c r="PUL615" s="80"/>
      <c r="PUM615" s="52"/>
      <c r="PUN615" s="69"/>
      <c r="PUO615" s="69"/>
      <c r="PUP615" s="69"/>
      <c r="PUQ615" s="107"/>
      <c r="PUR615" s="2"/>
      <c r="PUS615" s="15"/>
      <c r="PUT615" s="15"/>
      <c r="PUU615" s="80"/>
      <c r="PUV615" s="52"/>
      <c r="PUW615" s="69"/>
      <c r="PUX615" s="69"/>
      <c r="PUY615" s="69"/>
      <c r="PUZ615" s="107"/>
      <c r="PVA615" s="2"/>
      <c r="PVB615" s="15"/>
      <c r="PVC615" s="15"/>
      <c r="PVD615" s="80"/>
      <c r="PVE615" s="52"/>
      <c r="PVF615" s="69"/>
      <c r="PVG615" s="69"/>
      <c r="PVH615" s="69"/>
      <c r="PVI615" s="107"/>
      <c r="PVJ615" s="2"/>
      <c r="PVK615" s="15"/>
      <c r="PVL615" s="15"/>
      <c r="PVM615" s="80"/>
      <c r="PVN615" s="52"/>
      <c r="PVO615" s="69"/>
      <c r="PVP615" s="69"/>
      <c r="PVQ615" s="69"/>
      <c r="PVR615" s="107"/>
      <c r="PVS615" s="2"/>
      <c r="PVT615" s="15"/>
      <c r="PVU615" s="15"/>
      <c r="PVV615" s="80"/>
      <c r="PVW615" s="52"/>
      <c r="PVX615" s="69"/>
      <c r="PVY615" s="69"/>
      <c r="PVZ615" s="69"/>
      <c r="PWA615" s="107"/>
      <c r="PWB615" s="2"/>
      <c r="PWC615" s="15"/>
      <c r="PWD615" s="15"/>
      <c r="PWE615" s="80"/>
      <c r="PWF615" s="52"/>
      <c r="PWG615" s="69"/>
      <c r="PWH615" s="69"/>
      <c r="PWI615" s="69"/>
      <c r="PWJ615" s="107"/>
      <c r="PWK615" s="2"/>
      <c r="PWL615" s="15"/>
      <c r="PWM615" s="15"/>
      <c r="PWN615" s="80"/>
      <c r="PWO615" s="52"/>
      <c r="PWP615" s="69"/>
      <c r="PWQ615" s="69"/>
      <c r="PWR615" s="69"/>
      <c r="PWS615" s="107"/>
      <c r="PWT615" s="2"/>
      <c r="PWU615" s="15"/>
      <c r="PWV615" s="15"/>
      <c r="PWW615" s="80"/>
      <c r="PWX615" s="52"/>
      <c r="PWY615" s="69"/>
      <c r="PWZ615" s="69"/>
      <c r="PXA615" s="69"/>
      <c r="PXB615" s="107"/>
      <c r="PXC615" s="2"/>
      <c r="PXD615" s="15"/>
      <c r="PXE615" s="15"/>
      <c r="PXF615" s="80"/>
      <c r="PXG615" s="52"/>
      <c r="PXH615" s="69"/>
      <c r="PXI615" s="69"/>
      <c r="PXJ615" s="69"/>
      <c r="PXK615" s="107"/>
      <c r="PXL615" s="2"/>
      <c r="PXM615" s="15"/>
      <c r="PXN615" s="15"/>
      <c r="PXO615" s="80"/>
      <c r="PXP615" s="52"/>
      <c r="PXQ615" s="69"/>
      <c r="PXR615" s="69"/>
      <c r="PXS615" s="69"/>
      <c r="PXT615" s="107"/>
      <c r="PXU615" s="2"/>
      <c r="PXV615" s="15"/>
      <c r="PXW615" s="15"/>
      <c r="PXX615" s="80"/>
      <c r="PXY615" s="52"/>
      <c r="PXZ615" s="69"/>
      <c r="PYA615" s="69"/>
      <c r="PYB615" s="69"/>
      <c r="PYC615" s="107"/>
      <c r="PYD615" s="2"/>
      <c r="PYE615" s="15"/>
      <c r="PYF615" s="15"/>
      <c r="PYG615" s="80"/>
      <c r="PYH615" s="52"/>
      <c r="PYI615" s="69"/>
      <c r="PYJ615" s="69"/>
      <c r="PYK615" s="69"/>
      <c r="PYL615" s="107"/>
      <c r="PYM615" s="2"/>
      <c r="PYN615" s="15"/>
      <c r="PYO615" s="15"/>
      <c r="PYP615" s="80"/>
      <c r="PYQ615" s="52"/>
      <c r="PYR615" s="69"/>
      <c r="PYS615" s="69"/>
      <c r="PYT615" s="69"/>
      <c r="PYU615" s="107"/>
      <c r="PYV615" s="2"/>
      <c r="PYW615" s="15"/>
      <c r="PYX615" s="15"/>
      <c r="PYY615" s="80"/>
      <c r="PYZ615" s="52"/>
      <c r="PZA615" s="69"/>
      <c r="PZB615" s="69"/>
      <c r="PZC615" s="69"/>
      <c r="PZD615" s="107"/>
      <c r="PZE615" s="2"/>
      <c r="PZF615" s="15"/>
      <c r="PZG615" s="15"/>
      <c r="PZH615" s="80"/>
      <c r="PZI615" s="52"/>
      <c r="PZJ615" s="69"/>
      <c r="PZK615" s="69"/>
      <c r="PZL615" s="69"/>
      <c r="PZM615" s="107"/>
      <c r="PZN615" s="2"/>
      <c r="PZO615" s="15"/>
      <c r="PZP615" s="15"/>
      <c r="PZQ615" s="80"/>
      <c r="PZR615" s="52"/>
      <c r="PZS615" s="69"/>
      <c r="PZT615" s="69"/>
      <c r="PZU615" s="69"/>
      <c r="PZV615" s="107"/>
      <c r="PZW615" s="2"/>
      <c r="PZX615" s="15"/>
      <c r="PZY615" s="15"/>
      <c r="PZZ615" s="80"/>
      <c r="QAA615" s="52"/>
      <c r="QAB615" s="69"/>
      <c r="QAC615" s="69"/>
      <c r="QAD615" s="69"/>
      <c r="QAE615" s="107"/>
      <c r="QAF615" s="2"/>
      <c r="QAG615" s="15"/>
      <c r="QAH615" s="15"/>
      <c r="QAI615" s="80"/>
      <c r="QAJ615" s="52"/>
      <c r="QAK615" s="69"/>
      <c r="QAL615" s="69"/>
      <c r="QAM615" s="69"/>
      <c r="QAN615" s="107"/>
      <c r="QAO615" s="2"/>
      <c r="QAP615" s="15"/>
      <c r="QAQ615" s="15"/>
      <c r="QAR615" s="80"/>
      <c r="QAS615" s="52"/>
      <c r="QAT615" s="69"/>
      <c r="QAU615" s="69"/>
      <c r="QAV615" s="69"/>
      <c r="QAW615" s="107"/>
      <c r="QAX615" s="2"/>
      <c r="QAY615" s="15"/>
      <c r="QAZ615" s="15"/>
      <c r="QBA615" s="80"/>
      <c r="QBB615" s="52"/>
      <c r="QBC615" s="69"/>
      <c r="QBD615" s="69"/>
      <c r="QBE615" s="69"/>
      <c r="QBF615" s="107"/>
      <c r="QBG615" s="2"/>
      <c r="QBH615" s="15"/>
      <c r="QBI615" s="15"/>
      <c r="QBJ615" s="80"/>
      <c r="QBK615" s="52"/>
      <c r="QBL615" s="69"/>
      <c r="QBM615" s="69"/>
      <c r="QBN615" s="69"/>
      <c r="QBO615" s="107"/>
      <c r="QBP615" s="2"/>
      <c r="QBQ615" s="15"/>
      <c r="QBR615" s="15"/>
      <c r="QBS615" s="80"/>
      <c r="QBT615" s="52"/>
      <c r="QBU615" s="69"/>
      <c r="QBV615" s="69"/>
      <c r="QBW615" s="69"/>
      <c r="QBX615" s="107"/>
      <c r="QBY615" s="2"/>
      <c r="QBZ615" s="15"/>
      <c r="QCA615" s="15"/>
      <c r="QCB615" s="80"/>
      <c r="QCC615" s="52"/>
      <c r="QCD615" s="69"/>
      <c r="QCE615" s="69"/>
      <c r="QCF615" s="69"/>
      <c r="QCG615" s="107"/>
      <c r="QCH615" s="2"/>
      <c r="QCI615" s="15"/>
      <c r="QCJ615" s="15"/>
      <c r="QCK615" s="80"/>
      <c r="QCL615" s="52"/>
      <c r="QCM615" s="69"/>
      <c r="QCN615" s="69"/>
      <c r="QCO615" s="69"/>
      <c r="QCP615" s="107"/>
      <c r="QCQ615" s="2"/>
      <c r="QCR615" s="15"/>
      <c r="QCS615" s="15"/>
      <c r="QCT615" s="80"/>
      <c r="QCU615" s="52"/>
      <c r="QCV615" s="69"/>
      <c r="QCW615" s="69"/>
      <c r="QCX615" s="69"/>
      <c r="QCY615" s="107"/>
      <c r="QCZ615" s="2"/>
      <c r="QDA615" s="15"/>
      <c r="QDB615" s="15"/>
      <c r="QDC615" s="80"/>
      <c r="QDD615" s="52"/>
      <c r="QDE615" s="69"/>
      <c r="QDF615" s="69"/>
      <c r="QDG615" s="69"/>
      <c r="QDH615" s="107"/>
      <c r="QDI615" s="2"/>
      <c r="QDJ615" s="15"/>
      <c r="QDK615" s="15"/>
      <c r="QDL615" s="80"/>
      <c r="QDM615" s="52"/>
      <c r="QDN615" s="69"/>
      <c r="QDO615" s="69"/>
      <c r="QDP615" s="69"/>
      <c r="QDQ615" s="107"/>
      <c r="QDR615" s="2"/>
      <c r="QDS615" s="15"/>
      <c r="QDT615" s="15"/>
      <c r="QDU615" s="80"/>
      <c r="QDV615" s="52"/>
      <c r="QDW615" s="69"/>
      <c r="QDX615" s="69"/>
      <c r="QDY615" s="69"/>
      <c r="QDZ615" s="107"/>
      <c r="QEA615" s="2"/>
      <c r="QEB615" s="15"/>
      <c r="QEC615" s="15"/>
      <c r="QED615" s="80"/>
      <c r="QEE615" s="52"/>
      <c r="QEF615" s="69"/>
      <c r="QEG615" s="69"/>
      <c r="QEH615" s="69"/>
      <c r="QEI615" s="107"/>
      <c r="QEJ615" s="2"/>
      <c r="QEK615" s="15"/>
      <c r="QEL615" s="15"/>
      <c r="QEM615" s="80"/>
      <c r="QEN615" s="52"/>
      <c r="QEO615" s="69"/>
      <c r="QEP615" s="69"/>
      <c r="QEQ615" s="69"/>
      <c r="QER615" s="107"/>
      <c r="QES615" s="2"/>
      <c r="QET615" s="15"/>
      <c r="QEU615" s="15"/>
      <c r="QEV615" s="80"/>
      <c r="QEW615" s="52"/>
      <c r="QEX615" s="69"/>
      <c r="QEY615" s="69"/>
      <c r="QEZ615" s="69"/>
      <c r="QFA615" s="107"/>
      <c r="QFB615" s="2"/>
      <c r="QFC615" s="15"/>
      <c r="QFD615" s="15"/>
      <c r="QFE615" s="80"/>
      <c r="QFF615" s="52"/>
      <c r="QFG615" s="69"/>
      <c r="QFH615" s="69"/>
      <c r="QFI615" s="69"/>
      <c r="QFJ615" s="107"/>
      <c r="QFK615" s="2"/>
      <c r="QFL615" s="15"/>
      <c r="QFM615" s="15"/>
      <c r="QFN615" s="80"/>
      <c r="QFO615" s="52"/>
      <c r="QFP615" s="69"/>
      <c r="QFQ615" s="69"/>
      <c r="QFR615" s="69"/>
      <c r="QFS615" s="107"/>
      <c r="QFT615" s="2"/>
      <c r="QFU615" s="15"/>
      <c r="QFV615" s="15"/>
      <c r="QFW615" s="80"/>
      <c r="QFX615" s="52"/>
      <c r="QFY615" s="69"/>
      <c r="QFZ615" s="69"/>
      <c r="QGA615" s="69"/>
      <c r="QGB615" s="107"/>
      <c r="QGC615" s="2"/>
      <c r="QGD615" s="15"/>
      <c r="QGE615" s="15"/>
      <c r="QGF615" s="80"/>
      <c r="QGG615" s="52"/>
      <c r="QGH615" s="69"/>
      <c r="QGI615" s="69"/>
      <c r="QGJ615" s="69"/>
      <c r="QGK615" s="107"/>
      <c r="QGL615" s="2"/>
      <c r="QGM615" s="15"/>
      <c r="QGN615" s="15"/>
      <c r="QGO615" s="80"/>
      <c r="QGP615" s="52"/>
      <c r="QGQ615" s="69"/>
      <c r="QGR615" s="69"/>
      <c r="QGS615" s="69"/>
      <c r="QGT615" s="107"/>
      <c r="QGU615" s="2"/>
      <c r="QGV615" s="15"/>
      <c r="QGW615" s="15"/>
      <c r="QGX615" s="80"/>
      <c r="QGY615" s="52"/>
      <c r="QGZ615" s="69"/>
      <c r="QHA615" s="69"/>
      <c r="QHB615" s="69"/>
      <c r="QHC615" s="107"/>
      <c r="QHD615" s="2"/>
      <c r="QHE615" s="15"/>
      <c r="QHF615" s="15"/>
      <c r="QHG615" s="80"/>
      <c r="QHH615" s="52"/>
      <c r="QHI615" s="69"/>
      <c r="QHJ615" s="69"/>
      <c r="QHK615" s="69"/>
      <c r="QHL615" s="107"/>
      <c r="QHM615" s="2"/>
      <c r="QHN615" s="15"/>
      <c r="QHO615" s="15"/>
      <c r="QHP615" s="80"/>
      <c r="QHQ615" s="52"/>
      <c r="QHR615" s="69"/>
      <c r="QHS615" s="69"/>
      <c r="QHT615" s="69"/>
      <c r="QHU615" s="107"/>
      <c r="QHV615" s="2"/>
      <c r="QHW615" s="15"/>
      <c r="QHX615" s="15"/>
      <c r="QHY615" s="80"/>
      <c r="QHZ615" s="52"/>
      <c r="QIA615" s="69"/>
      <c r="QIB615" s="69"/>
      <c r="QIC615" s="69"/>
      <c r="QID615" s="107"/>
      <c r="QIE615" s="2"/>
      <c r="QIF615" s="15"/>
      <c r="QIG615" s="15"/>
      <c r="QIH615" s="80"/>
      <c r="QII615" s="52"/>
      <c r="QIJ615" s="69"/>
      <c r="QIK615" s="69"/>
      <c r="QIL615" s="69"/>
      <c r="QIM615" s="107"/>
      <c r="QIN615" s="2"/>
      <c r="QIO615" s="15"/>
      <c r="QIP615" s="15"/>
      <c r="QIQ615" s="80"/>
      <c r="QIR615" s="52"/>
      <c r="QIS615" s="69"/>
      <c r="QIT615" s="69"/>
      <c r="QIU615" s="69"/>
      <c r="QIV615" s="107"/>
      <c r="QIW615" s="2"/>
      <c r="QIX615" s="15"/>
      <c r="QIY615" s="15"/>
      <c r="QIZ615" s="80"/>
      <c r="QJA615" s="52"/>
      <c r="QJB615" s="69"/>
      <c r="QJC615" s="69"/>
      <c r="QJD615" s="69"/>
      <c r="QJE615" s="107"/>
      <c r="QJF615" s="2"/>
      <c r="QJG615" s="15"/>
      <c r="QJH615" s="15"/>
      <c r="QJI615" s="80"/>
      <c r="QJJ615" s="52"/>
      <c r="QJK615" s="69"/>
      <c r="QJL615" s="69"/>
      <c r="QJM615" s="69"/>
      <c r="QJN615" s="107"/>
      <c r="QJO615" s="2"/>
      <c r="QJP615" s="15"/>
      <c r="QJQ615" s="15"/>
      <c r="QJR615" s="80"/>
      <c r="QJS615" s="52"/>
      <c r="QJT615" s="69"/>
      <c r="QJU615" s="69"/>
      <c r="QJV615" s="69"/>
      <c r="QJW615" s="107"/>
      <c r="QJX615" s="2"/>
      <c r="QJY615" s="15"/>
      <c r="QJZ615" s="15"/>
      <c r="QKA615" s="80"/>
      <c r="QKB615" s="52"/>
      <c r="QKC615" s="69"/>
      <c r="QKD615" s="69"/>
      <c r="QKE615" s="69"/>
      <c r="QKF615" s="107"/>
      <c r="QKG615" s="2"/>
      <c r="QKH615" s="15"/>
      <c r="QKI615" s="15"/>
      <c r="QKJ615" s="80"/>
      <c r="QKK615" s="52"/>
      <c r="QKL615" s="69"/>
      <c r="QKM615" s="69"/>
      <c r="QKN615" s="69"/>
      <c r="QKO615" s="107"/>
      <c r="QKP615" s="2"/>
      <c r="QKQ615" s="15"/>
      <c r="QKR615" s="15"/>
      <c r="QKS615" s="80"/>
      <c r="QKT615" s="52"/>
      <c r="QKU615" s="69"/>
      <c r="QKV615" s="69"/>
      <c r="QKW615" s="69"/>
      <c r="QKX615" s="107"/>
      <c r="QKY615" s="2"/>
      <c r="QKZ615" s="15"/>
      <c r="QLA615" s="15"/>
      <c r="QLB615" s="80"/>
      <c r="QLC615" s="52"/>
      <c r="QLD615" s="69"/>
      <c r="QLE615" s="69"/>
      <c r="QLF615" s="69"/>
      <c r="QLG615" s="107"/>
      <c r="QLH615" s="2"/>
      <c r="QLI615" s="15"/>
      <c r="QLJ615" s="15"/>
      <c r="QLK615" s="80"/>
      <c r="QLL615" s="52"/>
      <c r="QLM615" s="69"/>
      <c r="QLN615" s="69"/>
      <c r="QLO615" s="69"/>
      <c r="QLP615" s="107"/>
      <c r="QLQ615" s="2"/>
      <c r="QLR615" s="15"/>
      <c r="QLS615" s="15"/>
      <c r="QLT615" s="80"/>
      <c r="QLU615" s="52"/>
      <c r="QLV615" s="69"/>
      <c r="QLW615" s="69"/>
      <c r="QLX615" s="69"/>
      <c r="QLY615" s="107"/>
      <c r="QLZ615" s="2"/>
      <c r="QMA615" s="15"/>
      <c r="QMB615" s="15"/>
      <c r="QMC615" s="80"/>
      <c r="QMD615" s="52"/>
      <c r="QME615" s="69"/>
      <c r="QMF615" s="69"/>
      <c r="QMG615" s="69"/>
      <c r="QMH615" s="107"/>
      <c r="QMI615" s="2"/>
      <c r="QMJ615" s="15"/>
      <c r="QMK615" s="15"/>
      <c r="QML615" s="80"/>
      <c r="QMM615" s="52"/>
      <c r="QMN615" s="69"/>
      <c r="QMO615" s="69"/>
      <c r="QMP615" s="69"/>
      <c r="QMQ615" s="107"/>
      <c r="QMR615" s="2"/>
      <c r="QMS615" s="15"/>
      <c r="QMT615" s="15"/>
      <c r="QMU615" s="80"/>
      <c r="QMV615" s="52"/>
      <c r="QMW615" s="69"/>
      <c r="QMX615" s="69"/>
      <c r="QMY615" s="69"/>
      <c r="QMZ615" s="107"/>
      <c r="QNA615" s="2"/>
      <c r="QNB615" s="15"/>
      <c r="QNC615" s="15"/>
      <c r="QND615" s="80"/>
      <c r="QNE615" s="52"/>
      <c r="QNF615" s="69"/>
      <c r="QNG615" s="69"/>
      <c r="QNH615" s="69"/>
      <c r="QNI615" s="107"/>
      <c r="QNJ615" s="2"/>
      <c r="QNK615" s="15"/>
      <c r="QNL615" s="15"/>
      <c r="QNM615" s="80"/>
      <c r="QNN615" s="52"/>
      <c r="QNO615" s="69"/>
      <c r="QNP615" s="69"/>
      <c r="QNQ615" s="69"/>
      <c r="QNR615" s="107"/>
      <c r="QNS615" s="2"/>
      <c r="QNT615" s="15"/>
      <c r="QNU615" s="15"/>
      <c r="QNV615" s="80"/>
      <c r="QNW615" s="52"/>
      <c r="QNX615" s="69"/>
      <c r="QNY615" s="69"/>
      <c r="QNZ615" s="69"/>
      <c r="QOA615" s="107"/>
      <c r="QOB615" s="2"/>
      <c r="QOC615" s="15"/>
      <c r="QOD615" s="15"/>
      <c r="QOE615" s="80"/>
      <c r="QOF615" s="52"/>
      <c r="QOG615" s="69"/>
      <c r="QOH615" s="69"/>
      <c r="QOI615" s="69"/>
      <c r="QOJ615" s="107"/>
      <c r="QOK615" s="2"/>
      <c r="QOL615" s="15"/>
      <c r="QOM615" s="15"/>
      <c r="QON615" s="80"/>
      <c r="QOO615" s="52"/>
      <c r="QOP615" s="69"/>
      <c r="QOQ615" s="69"/>
      <c r="QOR615" s="69"/>
      <c r="QOS615" s="107"/>
      <c r="QOT615" s="2"/>
      <c r="QOU615" s="15"/>
      <c r="QOV615" s="15"/>
      <c r="QOW615" s="80"/>
      <c r="QOX615" s="52"/>
      <c r="QOY615" s="69"/>
      <c r="QOZ615" s="69"/>
      <c r="QPA615" s="69"/>
      <c r="QPB615" s="107"/>
      <c r="QPC615" s="2"/>
      <c r="QPD615" s="15"/>
      <c r="QPE615" s="15"/>
      <c r="QPF615" s="80"/>
      <c r="QPG615" s="52"/>
      <c r="QPH615" s="69"/>
      <c r="QPI615" s="69"/>
      <c r="QPJ615" s="69"/>
      <c r="QPK615" s="107"/>
      <c r="QPL615" s="2"/>
      <c r="QPM615" s="15"/>
      <c r="QPN615" s="15"/>
      <c r="QPO615" s="80"/>
      <c r="QPP615" s="52"/>
      <c r="QPQ615" s="69"/>
      <c r="QPR615" s="69"/>
      <c r="QPS615" s="69"/>
      <c r="QPT615" s="107"/>
      <c r="QPU615" s="2"/>
      <c r="QPV615" s="15"/>
      <c r="QPW615" s="15"/>
      <c r="QPX615" s="80"/>
      <c r="QPY615" s="52"/>
      <c r="QPZ615" s="69"/>
      <c r="QQA615" s="69"/>
      <c r="QQB615" s="69"/>
      <c r="QQC615" s="107"/>
      <c r="QQD615" s="2"/>
      <c r="QQE615" s="15"/>
      <c r="QQF615" s="15"/>
      <c r="QQG615" s="80"/>
      <c r="QQH615" s="52"/>
      <c r="QQI615" s="69"/>
      <c r="QQJ615" s="69"/>
      <c r="QQK615" s="69"/>
      <c r="QQL615" s="107"/>
      <c r="QQM615" s="2"/>
      <c r="QQN615" s="15"/>
      <c r="QQO615" s="15"/>
      <c r="QQP615" s="80"/>
      <c r="QQQ615" s="52"/>
      <c r="QQR615" s="69"/>
      <c r="QQS615" s="69"/>
      <c r="QQT615" s="69"/>
      <c r="QQU615" s="107"/>
      <c r="QQV615" s="2"/>
      <c r="QQW615" s="15"/>
      <c r="QQX615" s="15"/>
      <c r="QQY615" s="80"/>
      <c r="QQZ615" s="52"/>
      <c r="QRA615" s="69"/>
      <c r="QRB615" s="69"/>
      <c r="QRC615" s="69"/>
      <c r="QRD615" s="107"/>
      <c r="QRE615" s="2"/>
      <c r="QRF615" s="15"/>
      <c r="QRG615" s="15"/>
      <c r="QRH615" s="80"/>
      <c r="QRI615" s="52"/>
      <c r="QRJ615" s="69"/>
      <c r="QRK615" s="69"/>
      <c r="QRL615" s="69"/>
      <c r="QRM615" s="107"/>
      <c r="QRN615" s="2"/>
      <c r="QRO615" s="15"/>
      <c r="QRP615" s="15"/>
      <c r="QRQ615" s="80"/>
      <c r="QRR615" s="52"/>
      <c r="QRS615" s="69"/>
      <c r="QRT615" s="69"/>
      <c r="QRU615" s="69"/>
      <c r="QRV615" s="107"/>
      <c r="QRW615" s="2"/>
      <c r="QRX615" s="15"/>
      <c r="QRY615" s="15"/>
      <c r="QRZ615" s="80"/>
      <c r="QSA615" s="52"/>
      <c r="QSB615" s="69"/>
      <c r="QSC615" s="69"/>
      <c r="QSD615" s="69"/>
      <c r="QSE615" s="107"/>
      <c r="QSF615" s="2"/>
      <c r="QSG615" s="15"/>
      <c r="QSH615" s="15"/>
      <c r="QSI615" s="80"/>
      <c r="QSJ615" s="52"/>
      <c r="QSK615" s="69"/>
      <c r="QSL615" s="69"/>
      <c r="QSM615" s="69"/>
      <c r="QSN615" s="107"/>
      <c r="QSO615" s="2"/>
      <c r="QSP615" s="15"/>
      <c r="QSQ615" s="15"/>
      <c r="QSR615" s="80"/>
      <c r="QSS615" s="52"/>
      <c r="QST615" s="69"/>
      <c r="QSU615" s="69"/>
      <c r="QSV615" s="69"/>
      <c r="QSW615" s="107"/>
      <c r="QSX615" s="2"/>
      <c r="QSY615" s="15"/>
      <c r="QSZ615" s="15"/>
      <c r="QTA615" s="80"/>
      <c r="QTB615" s="52"/>
      <c r="QTC615" s="69"/>
      <c r="QTD615" s="69"/>
      <c r="QTE615" s="69"/>
      <c r="QTF615" s="107"/>
      <c r="QTG615" s="2"/>
      <c r="QTH615" s="15"/>
      <c r="QTI615" s="15"/>
      <c r="QTJ615" s="80"/>
      <c r="QTK615" s="52"/>
      <c r="QTL615" s="69"/>
      <c r="QTM615" s="69"/>
      <c r="QTN615" s="69"/>
      <c r="QTO615" s="107"/>
      <c r="QTP615" s="2"/>
      <c r="QTQ615" s="15"/>
      <c r="QTR615" s="15"/>
      <c r="QTS615" s="80"/>
      <c r="QTT615" s="52"/>
      <c r="QTU615" s="69"/>
      <c r="QTV615" s="69"/>
      <c r="QTW615" s="69"/>
      <c r="QTX615" s="107"/>
      <c r="QTY615" s="2"/>
      <c r="QTZ615" s="15"/>
      <c r="QUA615" s="15"/>
      <c r="QUB615" s="80"/>
      <c r="QUC615" s="52"/>
      <c r="QUD615" s="69"/>
      <c r="QUE615" s="69"/>
      <c r="QUF615" s="69"/>
      <c r="QUG615" s="107"/>
      <c r="QUH615" s="2"/>
      <c r="QUI615" s="15"/>
      <c r="QUJ615" s="15"/>
      <c r="QUK615" s="80"/>
      <c r="QUL615" s="52"/>
      <c r="QUM615" s="69"/>
      <c r="QUN615" s="69"/>
      <c r="QUO615" s="69"/>
      <c r="QUP615" s="107"/>
      <c r="QUQ615" s="2"/>
      <c r="QUR615" s="15"/>
      <c r="QUS615" s="15"/>
      <c r="QUT615" s="80"/>
      <c r="QUU615" s="52"/>
      <c r="QUV615" s="69"/>
      <c r="QUW615" s="69"/>
      <c r="QUX615" s="69"/>
      <c r="QUY615" s="107"/>
      <c r="QUZ615" s="2"/>
      <c r="QVA615" s="15"/>
      <c r="QVB615" s="15"/>
      <c r="QVC615" s="80"/>
      <c r="QVD615" s="52"/>
      <c r="QVE615" s="69"/>
      <c r="QVF615" s="69"/>
      <c r="QVG615" s="69"/>
      <c r="QVH615" s="107"/>
      <c r="QVI615" s="2"/>
      <c r="QVJ615" s="15"/>
      <c r="QVK615" s="15"/>
      <c r="QVL615" s="80"/>
      <c r="QVM615" s="52"/>
      <c r="QVN615" s="69"/>
      <c r="QVO615" s="69"/>
      <c r="QVP615" s="69"/>
      <c r="QVQ615" s="107"/>
      <c r="QVR615" s="2"/>
      <c r="QVS615" s="15"/>
      <c r="QVT615" s="15"/>
      <c r="QVU615" s="80"/>
      <c r="QVV615" s="52"/>
      <c r="QVW615" s="69"/>
      <c r="QVX615" s="69"/>
      <c r="QVY615" s="69"/>
      <c r="QVZ615" s="107"/>
      <c r="QWA615" s="2"/>
      <c r="QWB615" s="15"/>
      <c r="QWC615" s="15"/>
      <c r="QWD615" s="80"/>
      <c r="QWE615" s="52"/>
      <c r="QWF615" s="69"/>
      <c r="QWG615" s="69"/>
      <c r="QWH615" s="69"/>
      <c r="QWI615" s="107"/>
      <c r="QWJ615" s="2"/>
      <c r="QWK615" s="15"/>
      <c r="QWL615" s="15"/>
      <c r="QWM615" s="80"/>
      <c r="QWN615" s="52"/>
      <c r="QWO615" s="69"/>
      <c r="QWP615" s="69"/>
      <c r="QWQ615" s="69"/>
      <c r="QWR615" s="107"/>
      <c r="QWS615" s="2"/>
      <c r="QWT615" s="15"/>
      <c r="QWU615" s="15"/>
      <c r="QWV615" s="80"/>
      <c r="QWW615" s="52"/>
      <c r="QWX615" s="69"/>
      <c r="QWY615" s="69"/>
      <c r="QWZ615" s="69"/>
      <c r="QXA615" s="107"/>
      <c r="QXB615" s="2"/>
      <c r="QXC615" s="15"/>
      <c r="QXD615" s="15"/>
      <c r="QXE615" s="80"/>
      <c r="QXF615" s="52"/>
      <c r="QXG615" s="69"/>
      <c r="QXH615" s="69"/>
      <c r="QXI615" s="69"/>
      <c r="QXJ615" s="107"/>
      <c r="QXK615" s="2"/>
      <c r="QXL615" s="15"/>
      <c r="QXM615" s="15"/>
      <c r="QXN615" s="80"/>
      <c r="QXO615" s="52"/>
      <c r="QXP615" s="69"/>
      <c r="QXQ615" s="69"/>
      <c r="QXR615" s="69"/>
      <c r="QXS615" s="107"/>
      <c r="QXT615" s="2"/>
      <c r="QXU615" s="15"/>
      <c r="QXV615" s="15"/>
      <c r="QXW615" s="80"/>
      <c r="QXX615" s="52"/>
      <c r="QXY615" s="69"/>
      <c r="QXZ615" s="69"/>
      <c r="QYA615" s="69"/>
      <c r="QYB615" s="107"/>
      <c r="QYC615" s="2"/>
      <c r="QYD615" s="15"/>
      <c r="QYE615" s="15"/>
      <c r="QYF615" s="80"/>
      <c r="QYG615" s="52"/>
      <c r="QYH615" s="69"/>
      <c r="QYI615" s="69"/>
      <c r="QYJ615" s="69"/>
      <c r="QYK615" s="107"/>
      <c r="QYL615" s="2"/>
      <c r="QYM615" s="15"/>
      <c r="QYN615" s="15"/>
      <c r="QYO615" s="80"/>
      <c r="QYP615" s="52"/>
      <c r="QYQ615" s="69"/>
      <c r="QYR615" s="69"/>
      <c r="QYS615" s="69"/>
      <c r="QYT615" s="107"/>
      <c r="QYU615" s="2"/>
      <c r="QYV615" s="15"/>
      <c r="QYW615" s="15"/>
      <c r="QYX615" s="80"/>
      <c r="QYY615" s="52"/>
      <c r="QYZ615" s="69"/>
      <c r="QZA615" s="69"/>
      <c r="QZB615" s="69"/>
      <c r="QZC615" s="107"/>
      <c r="QZD615" s="2"/>
      <c r="QZE615" s="15"/>
      <c r="QZF615" s="15"/>
      <c r="QZG615" s="80"/>
      <c r="QZH615" s="52"/>
      <c r="QZI615" s="69"/>
      <c r="QZJ615" s="69"/>
      <c r="QZK615" s="69"/>
      <c r="QZL615" s="107"/>
      <c r="QZM615" s="2"/>
      <c r="QZN615" s="15"/>
      <c r="QZO615" s="15"/>
      <c r="QZP615" s="80"/>
      <c r="QZQ615" s="52"/>
      <c r="QZR615" s="69"/>
      <c r="QZS615" s="69"/>
      <c r="QZT615" s="69"/>
      <c r="QZU615" s="107"/>
      <c r="QZV615" s="2"/>
      <c r="QZW615" s="15"/>
      <c r="QZX615" s="15"/>
      <c r="QZY615" s="80"/>
      <c r="QZZ615" s="52"/>
      <c r="RAA615" s="69"/>
      <c r="RAB615" s="69"/>
      <c r="RAC615" s="69"/>
      <c r="RAD615" s="107"/>
      <c r="RAE615" s="2"/>
      <c r="RAF615" s="15"/>
      <c r="RAG615" s="15"/>
      <c r="RAH615" s="80"/>
      <c r="RAI615" s="52"/>
      <c r="RAJ615" s="69"/>
      <c r="RAK615" s="69"/>
      <c r="RAL615" s="69"/>
      <c r="RAM615" s="107"/>
      <c r="RAN615" s="2"/>
      <c r="RAO615" s="15"/>
      <c r="RAP615" s="15"/>
      <c r="RAQ615" s="80"/>
      <c r="RAR615" s="52"/>
      <c r="RAS615" s="69"/>
      <c r="RAT615" s="69"/>
      <c r="RAU615" s="69"/>
      <c r="RAV615" s="107"/>
      <c r="RAW615" s="2"/>
      <c r="RAX615" s="15"/>
      <c r="RAY615" s="15"/>
      <c r="RAZ615" s="80"/>
      <c r="RBA615" s="52"/>
      <c r="RBB615" s="69"/>
      <c r="RBC615" s="69"/>
      <c r="RBD615" s="69"/>
      <c r="RBE615" s="107"/>
      <c r="RBF615" s="2"/>
      <c r="RBG615" s="15"/>
      <c r="RBH615" s="15"/>
      <c r="RBI615" s="80"/>
      <c r="RBJ615" s="52"/>
      <c r="RBK615" s="69"/>
      <c r="RBL615" s="69"/>
      <c r="RBM615" s="69"/>
      <c r="RBN615" s="107"/>
      <c r="RBO615" s="2"/>
      <c r="RBP615" s="15"/>
      <c r="RBQ615" s="15"/>
      <c r="RBR615" s="80"/>
      <c r="RBS615" s="52"/>
      <c r="RBT615" s="69"/>
      <c r="RBU615" s="69"/>
      <c r="RBV615" s="69"/>
      <c r="RBW615" s="107"/>
      <c r="RBX615" s="2"/>
      <c r="RBY615" s="15"/>
      <c r="RBZ615" s="15"/>
      <c r="RCA615" s="80"/>
      <c r="RCB615" s="52"/>
      <c r="RCC615" s="69"/>
      <c r="RCD615" s="69"/>
      <c r="RCE615" s="69"/>
      <c r="RCF615" s="107"/>
      <c r="RCG615" s="2"/>
      <c r="RCH615" s="15"/>
      <c r="RCI615" s="15"/>
      <c r="RCJ615" s="80"/>
      <c r="RCK615" s="52"/>
      <c r="RCL615" s="69"/>
      <c r="RCM615" s="69"/>
      <c r="RCN615" s="69"/>
      <c r="RCO615" s="107"/>
      <c r="RCP615" s="2"/>
      <c r="RCQ615" s="15"/>
      <c r="RCR615" s="15"/>
      <c r="RCS615" s="80"/>
      <c r="RCT615" s="52"/>
      <c r="RCU615" s="69"/>
      <c r="RCV615" s="69"/>
      <c r="RCW615" s="69"/>
      <c r="RCX615" s="107"/>
      <c r="RCY615" s="2"/>
      <c r="RCZ615" s="15"/>
      <c r="RDA615" s="15"/>
      <c r="RDB615" s="80"/>
      <c r="RDC615" s="52"/>
      <c r="RDD615" s="69"/>
      <c r="RDE615" s="69"/>
      <c r="RDF615" s="69"/>
      <c r="RDG615" s="107"/>
      <c r="RDH615" s="2"/>
      <c r="RDI615" s="15"/>
      <c r="RDJ615" s="15"/>
      <c r="RDK615" s="80"/>
      <c r="RDL615" s="52"/>
      <c r="RDM615" s="69"/>
      <c r="RDN615" s="69"/>
      <c r="RDO615" s="69"/>
      <c r="RDP615" s="107"/>
      <c r="RDQ615" s="2"/>
      <c r="RDR615" s="15"/>
      <c r="RDS615" s="15"/>
      <c r="RDT615" s="80"/>
      <c r="RDU615" s="52"/>
      <c r="RDV615" s="69"/>
      <c r="RDW615" s="69"/>
      <c r="RDX615" s="69"/>
      <c r="RDY615" s="107"/>
      <c r="RDZ615" s="2"/>
      <c r="REA615" s="15"/>
      <c r="REB615" s="15"/>
      <c r="REC615" s="80"/>
      <c r="RED615" s="52"/>
      <c r="REE615" s="69"/>
      <c r="REF615" s="69"/>
      <c r="REG615" s="69"/>
      <c r="REH615" s="107"/>
      <c r="REI615" s="2"/>
      <c r="REJ615" s="15"/>
      <c r="REK615" s="15"/>
      <c r="REL615" s="80"/>
      <c r="REM615" s="52"/>
      <c r="REN615" s="69"/>
      <c r="REO615" s="69"/>
      <c r="REP615" s="69"/>
      <c r="REQ615" s="107"/>
      <c r="RER615" s="2"/>
      <c r="RES615" s="15"/>
      <c r="RET615" s="15"/>
      <c r="REU615" s="80"/>
      <c r="REV615" s="52"/>
      <c r="REW615" s="69"/>
      <c r="REX615" s="69"/>
      <c r="REY615" s="69"/>
      <c r="REZ615" s="107"/>
      <c r="RFA615" s="2"/>
      <c r="RFB615" s="15"/>
      <c r="RFC615" s="15"/>
      <c r="RFD615" s="80"/>
      <c r="RFE615" s="52"/>
      <c r="RFF615" s="69"/>
      <c r="RFG615" s="69"/>
      <c r="RFH615" s="69"/>
      <c r="RFI615" s="107"/>
      <c r="RFJ615" s="2"/>
      <c r="RFK615" s="15"/>
      <c r="RFL615" s="15"/>
      <c r="RFM615" s="80"/>
      <c r="RFN615" s="52"/>
      <c r="RFO615" s="69"/>
      <c r="RFP615" s="69"/>
      <c r="RFQ615" s="69"/>
      <c r="RFR615" s="107"/>
      <c r="RFS615" s="2"/>
      <c r="RFT615" s="15"/>
      <c r="RFU615" s="15"/>
      <c r="RFV615" s="80"/>
      <c r="RFW615" s="52"/>
      <c r="RFX615" s="69"/>
      <c r="RFY615" s="69"/>
      <c r="RFZ615" s="69"/>
      <c r="RGA615" s="107"/>
      <c r="RGB615" s="2"/>
      <c r="RGC615" s="15"/>
      <c r="RGD615" s="15"/>
      <c r="RGE615" s="80"/>
      <c r="RGF615" s="52"/>
      <c r="RGG615" s="69"/>
      <c r="RGH615" s="69"/>
      <c r="RGI615" s="69"/>
      <c r="RGJ615" s="107"/>
      <c r="RGK615" s="2"/>
      <c r="RGL615" s="15"/>
      <c r="RGM615" s="15"/>
      <c r="RGN615" s="80"/>
      <c r="RGO615" s="52"/>
      <c r="RGP615" s="69"/>
      <c r="RGQ615" s="69"/>
      <c r="RGR615" s="69"/>
      <c r="RGS615" s="107"/>
      <c r="RGT615" s="2"/>
      <c r="RGU615" s="15"/>
      <c r="RGV615" s="15"/>
      <c r="RGW615" s="80"/>
      <c r="RGX615" s="52"/>
      <c r="RGY615" s="69"/>
      <c r="RGZ615" s="69"/>
      <c r="RHA615" s="69"/>
      <c r="RHB615" s="107"/>
      <c r="RHC615" s="2"/>
      <c r="RHD615" s="15"/>
      <c r="RHE615" s="15"/>
      <c r="RHF615" s="80"/>
      <c r="RHG615" s="52"/>
      <c r="RHH615" s="69"/>
      <c r="RHI615" s="69"/>
      <c r="RHJ615" s="69"/>
      <c r="RHK615" s="107"/>
      <c r="RHL615" s="2"/>
      <c r="RHM615" s="15"/>
      <c r="RHN615" s="15"/>
      <c r="RHO615" s="80"/>
      <c r="RHP615" s="52"/>
      <c r="RHQ615" s="69"/>
      <c r="RHR615" s="69"/>
      <c r="RHS615" s="69"/>
      <c r="RHT615" s="107"/>
      <c r="RHU615" s="2"/>
      <c r="RHV615" s="15"/>
      <c r="RHW615" s="15"/>
      <c r="RHX615" s="80"/>
      <c r="RHY615" s="52"/>
      <c r="RHZ615" s="69"/>
      <c r="RIA615" s="69"/>
      <c r="RIB615" s="69"/>
      <c r="RIC615" s="107"/>
      <c r="RID615" s="2"/>
      <c r="RIE615" s="15"/>
      <c r="RIF615" s="15"/>
      <c r="RIG615" s="80"/>
      <c r="RIH615" s="52"/>
      <c r="RII615" s="69"/>
      <c r="RIJ615" s="69"/>
      <c r="RIK615" s="69"/>
      <c r="RIL615" s="107"/>
      <c r="RIM615" s="2"/>
      <c r="RIN615" s="15"/>
      <c r="RIO615" s="15"/>
      <c r="RIP615" s="80"/>
      <c r="RIQ615" s="52"/>
      <c r="RIR615" s="69"/>
      <c r="RIS615" s="69"/>
      <c r="RIT615" s="69"/>
      <c r="RIU615" s="107"/>
      <c r="RIV615" s="2"/>
      <c r="RIW615" s="15"/>
      <c r="RIX615" s="15"/>
      <c r="RIY615" s="80"/>
      <c r="RIZ615" s="52"/>
      <c r="RJA615" s="69"/>
      <c r="RJB615" s="69"/>
      <c r="RJC615" s="69"/>
      <c r="RJD615" s="107"/>
      <c r="RJE615" s="2"/>
      <c r="RJF615" s="15"/>
      <c r="RJG615" s="15"/>
      <c r="RJH615" s="80"/>
      <c r="RJI615" s="52"/>
      <c r="RJJ615" s="69"/>
      <c r="RJK615" s="69"/>
      <c r="RJL615" s="69"/>
      <c r="RJM615" s="107"/>
      <c r="RJN615" s="2"/>
      <c r="RJO615" s="15"/>
      <c r="RJP615" s="15"/>
      <c r="RJQ615" s="80"/>
      <c r="RJR615" s="52"/>
      <c r="RJS615" s="69"/>
      <c r="RJT615" s="69"/>
      <c r="RJU615" s="69"/>
      <c r="RJV615" s="107"/>
      <c r="RJW615" s="2"/>
      <c r="RJX615" s="15"/>
      <c r="RJY615" s="15"/>
      <c r="RJZ615" s="80"/>
      <c r="RKA615" s="52"/>
      <c r="RKB615" s="69"/>
      <c r="RKC615" s="69"/>
      <c r="RKD615" s="69"/>
      <c r="RKE615" s="107"/>
      <c r="RKF615" s="2"/>
      <c r="RKG615" s="15"/>
      <c r="RKH615" s="15"/>
      <c r="RKI615" s="80"/>
      <c r="RKJ615" s="52"/>
      <c r="RKK615" s="69"/>
      <c r="RKL615" s="69"/>
      <c r="RKM615" s="69"/>
      <c r="RKN615" s="107"/>
      <c r="RKO615" s="2"/>
      <c r="RKP615" s="15"/>
      <c r="RKQ615" s="15"/>
      <c r="RKR615" s="80"/>
      <c r="RKS615" s="52"/>
      <c r="RKT615" s="69"/>
      <c r="RKU615" s="69"/>
      <c r="RKV615" s="69"/>
      <c r="RKW615" s="107"/>
      <c r="RKX615" s="2"/>
      <c r="RKY615" s="15"/>
      <c r="RKZ615" s="15"/>
      <c r="RLA615" s="80"/>
      <c r="RLB615" s="52"/>
      <c r="RLC615" s="69"/>
      <c r="RLD615" s="69"/>
      <c r="RLE615" s="69"/>
      <c r="RLF615" s="107"/>
      <c r="RLG615" s="2"/>
      <c r="RLH615" s="15"/>
      <c r="RLI615" s="15"/>
      <c r="RLJ615" s="80"/>
      <c r="RLK615" s="52"/>
      <c r="RLL615" s="69"/>
      <c r="RLM615" s="69"/>
      <c r="RLN615" s="69"/>
      <c r="RLO615" s="107"/>
      <c r="RLP615" s="2"/>
      <c r="RLQ615" s="15"/>
      <c r="RLR615" s="15"/>
      <c r="RLS615" s="80"/>
      <c r="RLT615" s="52"/>
      <c r="RLU615" s="69"/>
      <c r="RLV615" s="69"/>
      <c r="RLW615" s="69"/>
      <c r="RLX615" s="107"/>
      <c r="RLY615" s="2"/>
      <c r="RLZ615" s="15"/>
      <c r="RMA615" s="15"/>
      <c r="RMB615" s="80"/>
      <c r="RMC615" s="52"/>
      <c r="RMD615" s="69"/>
      <c r="RME615" s="69"/>
      <c r="RMF615" s="69"/>
      <c r="RMG615" s="107"/>
      <c r="RMH615" s="2"/>
      <c r="RMI615" s="15"/>
      <c r="RMJ615" s="15"/>
      <c r="RMK615" s="80"/>
      <c r="RML615" s="52"/>
      <c r="RMM615" s="69"/>
      <c r="RMN615" s="69"/>
      <c r="RMO615" s="69"/>
      <c r="RMP615" s="107"/>
      <c r="RMQ615" s="2"/>
      <c r="RMR615" s="15"/>
      <c r="RMS615" s="15"/>
      <c r="RMT615" s="80"/>
      <c r="RMU615" s="52"/>
      <c r="RMV615" s="69"/>
      <c r="RMW615" s="69"/>
      <c r="RMX615" s="69"/>
      <c r="RMY615" s="107"/>
      <c r="RMZ615" s="2"/>
      <c r="RNA615" s="15"/>
      <c r="RNB615" s="15"/>
      <c r="RNC615" s="80"/>
      <c r="RND615" s="52"/>
      <c r="RNE615" s="69"/>
      <c r="RNF615" s="69"/>
      <c r="RNG615" s="69"/>
      <c r="RNH615" s="107"/>
      <c r="RNI615" s="2"/>
      <c r="RNJ615" s="15"/>
      <c r="RNK615" s="15"/>
      <c r="RNL615" s="80"/>
      <c r="RNM615" s="52"/>
      <c r="RNN615" s="69"/>
      <c r="RNO615" s="69"/>
      <c r="RNP615" s="69"/>
      <c r="RNQ615" s="107"/>
      <c r="RNR615" s="2"/>
      <c r="RNS615" s="15"/>
      <c r="RNT615" s="15"/>
      <c r="RNU615" s="80"/>
      <c r="RNV615" s="52"/>
      <c r="RNW615" s="69"/>
      <c r="RNX615" s="69"/>
      <c r="RNY615" s="69"/>
      <c r="RNZ615" s="107"/>
      <c r="ROA615" s="2"/>
      <c r="ROB615" s="15"/>
      <c r="ROC615" s="15"/>
      <c r="ROD615" s="80"/>
      <c r="ROE615" s="52"/>
      <c r="ROF615" s="69"/>
      <c r="ROG615" s="69"/>
      <c r="ROH615" s="69"/>
      <c r="ROI615" s="107"/>
      <c r="ROJ615" s="2"/>
      <c r="ROK615" s="15"/>
      <c r="ROL615" s="15"/>
      <c r="ROM615" s="80"/>
      <c r="RON615" s="52"/>
      <c r="ROO615" s="69"/>
      <c r="ROP615" s="69"/>
      <c r="ROQ615" s="69"/>
      <c r="ROR615" s="107"/>
      <c r="ROS615" s="2"/>
      <c r="ROT615" s="15"/>
      <c r="ROU615" s="15"/>
      <c r="ROV615" s="80"/>
      <c r="ROW615" s="52"/>
      <c r="ROX615" s="69"/>
      <c r="ROY615" s="69"/>
      <c r="ROZ615" s="69"/>
      <c r="RPA615" s="107"/>
      <c r="RPB615" s="2"/>
      <c r="RPC615" s="15"/>
      <c r="RPD615" s="15"/>
      <c r="RPE615" s="80"/>
      <c r="RPF615" s="52"/>
      <c r="RPG615" s="69"/>
      <c r="RPH615" s="69"/>
      <c r="RPI615" s="69"/>
      <c r="RPJ615" s="107"/>
      <c r="RPK615" s="2"/>
      <c r="RPL615" s="15"/>
      <c r="RPM615" s="15"/>
      <c r="RPN615" s="80"/>
      <c r="RPO615" s="52"/>
      <c r="RPP615" s="69"/>
      <c r="RPQ615" s="69"/>
      <c r="RPR615" s="69"/>
      <c r="RPS615" s="107"/>
      <c r="RPT615" s="2"/>
      <c r="RPU615" s="15"/>
      <c r="RPV615" s="15"/>
      <c r="RPW615" s="80"/>
      <c r="RPX615" s="52"/>
      <c r="RPY615" s="69"/>
      <c r="RPZ615" s="69"/>
      <c r="RQA615" s="69"/>
      <c r="RQB615" s="107"/>
      <c r="RQC615" s="2"/>
      <c r="RQD615" s="15"/>
      <c r="RQE615" s="15"/>
      <c r="RQF615" s="80"/>
      <c r="RQG615" s="52"/>
      <c r="RQH615" s="69"/>
      <c r="RQI615" s="69"/>
      <c r="RQJ615" s="69"/>
      <c r="RQK615" s="107"/>
      <c r="RQL615" s="2"/>
      <c r="RQM615" s="15"/>
      <c r="RQN615" s="15"/>
      <c r="RQO615" s="80"/>
      <c r="RQP615" s="52"/>
      <c r="RQQ615" s="69"/>
      <c r="RQR615" s="69"/>
      <c r="RQS615" s="69"/>
      <c r="RQT615" s="107"/>
      <c r="RQU615" s="2"/>
      <c r="RQV615" s="15"/>
      <c r="RQW615" s="15"/>
      <c r="RQX615" s="80"/>
      <c r="RQY615" s="52"/>
      <c r="RQZ615" s="69"/>
      <c r="RRA615" s="69"/>
      <c r="RRB615" s="69"/>
      <c r="RRC615" s="107"/>
      <c r="RRD615" s="2"/>
      <c r="RRE615" s="15"/>
      <c r="RRF615" s="15"/>
      <c r="RRG615" s="80"/>
      <c r="RRH615" s="52"/>
      <c r="RRI615" s="69"/>
      <c r="RRJ615" s="69"/>
      <c r="RRK615" s="69"/>
      <c r="RRL615" s="107"/>
      <c r="RRM615" s="2"/>
      <c r="RRN615" s="15"/>
      <c r="RRO615" s="15"/>
      <c r="RRP615" s="80"/>
      <c r="RRQ615" s="52"/>
      <c r="RRR615" s="69"/>
      <c r="RRS615" s="69"/>
      <c r="RRT615" s="69"/>
      <c r="RRU615" s="107"/>
      <c r="RRV615" s="2"/>
      <c r="RRW615" s="15"/>
      <c r="RRX615" s="15"/>
      <c r="RRY615" s="80"/>
      <c r="RRZ615" s="52"/>
      <c r="RSA615" s="69"/>
      <c r="RSB615" s="69"/>
      <c r="RSC615" s="69"/>
      <c r="RSD615" s="107"/>
      <c r="RSE615" s="2"/>
      <c r="RSF615" s="15"/>
      <c r="RSG615" s="15"/>
      <c r="RSH615" s="80"/>
      <c r="RSI615" s="52"/>
      <c r="RSJ615" s="69"/>
      <c r="RSK615" s="69"/>
      <c r="RSL615" s="69"/>
      <c r="RSM615" s="107"/>
      <c r="RSN615" s="2"/>
      <c r="RSO615" s="15"/>
      <c r="RSP615" s="15"/>
      <c r="RSQ615" s="80"/>
      <c r="RSR615" s="52"/>
      <c r="RSS615" s="69"/>
      <c r="RST615" s="69"/>
      <c r="RSU615" s="69"/>
      <c r="RSV615" s="107"/>
      <c r="RSW615" s="2"/>
      <c r="RSX615" s="15"/>
      <c r="RSY615" s="15"/>
      <c r="RSZ615" s="80"/>
      <c r="RTA615" s="52"/>
      <c r="RTB615" s="69"/>
      <c r="RTC615" s="69"/>
      <c r="RTD615" s="69"/>
      <c r="RTE615" s="107"/>
      <c r="RTF615" s="2"/>
      <c r="RTG615" s="15"/>
      <c r="RTH615" s="15"/>
      <c r="RTI615" s="80"/>
      <c r="RTJ615" s="52"/>
      <c r="RTK615" s="69"/>
      <c r="RTL615" s="69"/>
      <c r="RTM615" s="69"/>
      <c r="RTN615" s="107"/>
      <c r="RTO615" s="2"/>
      <c r="RTP615" s="15"/>
      <c r="RTQ615" s="15"/>
      <c r="RTR615" s="80"/>
      <c r="RTS615" s="52"/>
      <c r="RTT615" s="69"/>
      <c r="RTU615" s="69"/>
      <c r="RTV615" s="69"/>
      <c r="RTW615" s="107"/>
      <c r="RTX615" s="2"/>
      <c r="RTY615" s="15"/>
      <c r="RTZ615" s="15"/>
      <c r="RUA615" s="80"/>
      <c r="RUB615" s="52"/>
      <c r="RUC615" s="69"/>
      <c r="RUD615" s="69"/>
      <c r="RUE615" s="69"/>
      <c r="RUF615" s="107"/>
      <c r="RUG615" s="2"/>
      <c r="RUH615" s="15"/>
      <c r="RUI615" s="15"/>
      <c r="RUJ615" s="80"/>
      <c r="RUK615" s="52"/>
      <c r="RUL615" s="69"/>
      <c r="RUM615" s="69"/>
      <c r="RUN615" s="69"/>
      <c r="RUO615" s="107"/>
      <c r="RUP615" s="2"/>
      <c r="RUQ615" s="15"/>
      <c r="RUR615" s="15"/>
      <c r="RUS615" s="80"/>
      <c r="RUT615" s="52"/>
      <c r="RUU615" s="69"/>
      <c r="RUV615" s="69"/>
      <c r="RUW615" s="69"/>
      <c r="RUX615" s="107"/>
      <c r="RUY615" s="2"/>
      <c r="RUZ615" s="15"/>
      <c r="RVA615" s="15"/>
      <c r="RVB615" s="80"/>
      <c r="RVC615" s="52"/>
      <c r="RVD615" s="69"/>
      <c r="RVE615" s="69"/>
      <c r="RVF615" s="69"/>
      <c r="RVG615" s="107"/>
      <c r="RVH615" s="2"/>
      <c r="RVI615" s="15"/>
      <c r="RVJ615" s="15"/>
      <c r="RVK615" s="80"/>
      <c r="RVL615" s="52"/>
      <c r="RVM615" s="69"/>
      <c r="RVN615" s="69"/>
      <c r="RVO615" s="69"/>
      <c r="RVP615" s="107"/>
      <c r="RVQ615" s="2"/>
      <c r="RVR615" s="15"/>
      <c r="RVS615" s="15"/>
      <c r="RVT615" s="80"/>
      <c r="RVU615" s="52"/>
      <c r="RVV615" s="69"/>
      <c r="RVW615" s="69"/>
      <c r="RVX615" s="69"/>
      <c r="RVY615" s="107"/>
      <c r="RVZ615" s="2"/>
      <c r="RWA615" s="15"/>
      <c r="RWB615" s="15"/>
      <c r="RWC615" s="80"/>
      <c r="RWD615" s="52"/>
      <c r="RWE615" s="69"/>
      <c r="RWF615" s="69"/>
      <c r="RWG615" s="69"/>
      <c r="RWH615" s="107"/>
      <c r="RWI615" s="2"/>
      <c r="RWJ615" s="15"/>
      <c r="RWK615" s="15"/>
      <c r="RWL615" s="80"/>
      <c r="RWM615" s="52"/>
      <c r="RWN615" s="69"/>
      <c r="RWO615" s="69"/>
      <c r="RWP615" s="69"/>
      <c r="RWQ615" s="107"/>
      <c r="RWR615" s="2"/>
      <c r="RWS615" s="15"/>
      <c r="RWT615" s="15"/>
      <c r="RWU615" s="80"/>
      <c r="RWV615" s="52"/>
      <c r="RWW615" s="69"/>
      <c r="RWX615" s="69"/>
      <c r="RWY615" s="69"/>
      <c r="RWZ615" s="107"/>
      <c r="RXA615" s="2"/>
      <c r="RXB615" s="15"/>
      <c r="RXC615" s="15"/>
      <c r="RXD615" s="80"/>
      <c r="RXE615" s="52"/>
      <c r="RXF615" s="69"/>
      <c r="RXG615" s="69"/>
      <c r="RXH615" s="69"/>
      <c r="RXI615" s="107"/>
      <c r="RXJ615" s="2"/>
      <c r="RXK615" s="15"/>
      <c r="RXL615" s="15"/>
      <c r="RXM615" s="80"/>
      <c r="RXN615" s="52"/>
      <c r="RXO615" s="69"/>
      <c r="RXP615" s="69"/>
      <c r="RXQ615" s="69"/>
      <c r="RXR615" s="107"/>
      <c r="RXS615" s="2"/>
      <c r="RXT615" s="15"/>
      <c r="RXU615" s="15"/>
      <c r="RXV615" s="80"/>
      <c r="RXW615" s="52"/>
      <c r="RXX615" s="69"/>
      <c r="RXY615" s="69"/>
      <c r="RXZ615" s="69"/>
      <c r="RYA615" s="107"/>
      <c r="RYB615" s="2"/>
      <c r="RYC615" s="15"/>
      <c r="RYD615" s="15"/>
      <c r="RYE615" s="80"/>
      <c r="RYF615" s="52"/>
      <c r="RYG615" s="69"/>
      <c r="RYH615" s="69"/>
      <c r="RYI615" s="69"/>
      <c r="RYJ615" s="107"/>
      <c r="RYK615" s="2"/>
      <c r="RYL615" s="15"/>
      <c r="RYM615" s="15"/>
      <c r="RYN615" s="80"/>
      <c r="RYO615" s="52"/>
      <c r="RYP615" s="69"/>
      <c r="RYQ615" s="69"/>
      <c r="RYR615" s="69"/>
      <c r="RYS615" s="107"/>
      <c r="RYT615" s="2"/>
      <c r="RYU615" s="15"/>
      <c r="RYV615" s="15"/>
      <c r="RYW615" s="80"/>
      <c r="RYX615" s="52"/>
      <c r="RYY615" s="69"/>
      <c r="RYZ615" s="69"/>
      <c r="RZA615" s="69"/>
      <c r="RZB615" s="107"/>
      <c r="RZC615" s="2"/>
      <c r="RZD615" s="15"/>
      <c r="RZE615" s="15"/>
      <c r="RZF615" s="80"/>
      <c r="RZG615" s="52"/>
      <c r="RZH615" s="69"/>
      <c r="RZI615" s="69"/>
      <c r="RZJ615" s="69"/>
      <c r="RZK615" s="107"/>
      <c r="RZL615" s="2"/>
      <c r="RZM615" s="15"/>
      <c r="RZN615" s="15"/>
      <c r="RZO615" s="80"/>
      <c r="RZP615" s="52"/>
      <c r="RZQ615" s="69"/>
      <c r="RZR615" s="69"/>
      <c r="RZS615" s="69"/>
      <c r="RZT615" s="107"/>
      <c r="RZU615" s="2"/>
      <c r="RZV615" s="15"/>
      <c r="RZW615" s="15"/>
      <c r="RZX615" s="80"/>
      <c r="RZY615" s="52"/>
      <c r="RZZ615" s="69"/>
      <c r="SAA615" s="69"/>
      <c r="SAB615" s="69"/>
      <c r="SAC615" s="107"/>
      <c r="SAD615" s="2"/>
      <c r="SAE615" s="15"/>
      <c r="SAF615" s="15"/>
      <c r="SAG615" s="80"/>
      <c r="SAH615" s="52"/>
      <c r="SAI615" s="69"/>
      <c r="SAJ615" s="69"/>
      <c r="SAK615" s="69"/>
      <c r="SAL615" s="107"/>
      <c r="SAM615" s="2"/>
      <c r="SAN615" s="15"/>
      <c r="SAO615" s="15"/>
      <c r="SAP615" s="80"/>
      <c r="SAQ615" s="52"/>
      <c r="SAR615" s="69"/>
      <c r="SAS615" s="69"/>
      <c r="SAT615" s="69"/>
      <c r="SAU615" s="107"/>
      <c r="SAV615" s="2"/>
      <c r="SAW615" s="15"/>
      <c r="SAX615" s="15"/>
      <c r="SAY615" s="80"/>
      <c r="SAZ615" s="52"/>
      <c r="SBA615" s="69"/>
      <c r="SBB615" s="69"/>
      <c r="SBC615" s="69"/>
      <c r="SBD615" s="107"/>
      <c r="SBE615" s="2"/>
      <c r="SBF615" s="15"/>
      <c r="SBG615" s="15"/>
      <c r="SBH615" s="80"/>
      <c r="SBI615" s="52"/>
      <c r="SBJ615" s="69"/>
      <c r="SBK615" s="69"/>
      <c r="SBL615" s="69"/>
      <c r="SBM615" s="107"/>
      <c r="SBN615" s="2"/>
      <c r="SBO615" s="15"/>
      <c r="SBP615" s="15"/>
      <c r="SBQ615" s="80"/>
      <c r="SBR615" s="52"/>
      <c r="SBS615" s="69"/>
      <c r="SBT615" s="69"/>
      <c r="SBU615" s="69"/>
      <c r="SBV615" s="107"/>
      <c r="SBW615" s="2"/>
      <c r="SBX615" s="15"/>
      <c r="SBY615" s="15"/>
      <c r="SBZ615" s="80"/>
      <c r="SCA615" s="52"/>
      <c r="SCB615" s="69"/>
      <c r="SCC615" s="69"/>
      <c r="SCD615" s="69"/>
      <c r="SCE615" s="107"/>
      <c r="SCF615" s="2"/>
      <c r="SCG615" s="15"/>
      <c r="SCH615" s="15"/>
      <c r="SCI615" s="80"/>
      <c r="SCJ615" s="52"/>
      <c r="SCK615" s="69"/>
      <c r="SCL615" s="69"/>
      <c r="SCM615" s="69"/>
      <c r="SCN615" s="107"/>
      <c r="SCO615" s="2"/>
      <c r="SCP615" s="15"/>
      <c r="SCQ615" s="15"/>
      <c r="SCR615" s="80"/>
      <c r="SCS615" s="52"/>
      <c r="SCT615" s="69"/>
      <c r="SCU615" s="69"/>
      <c r="SCV615" s="69"/>
      <c r="SCW615" s="107"/>
      <c r="SCX615" s="2"/>
      <c r="SCY615" s="15"/>
      <c r="SCZ615" s="15"/>
      <c r="SDA615" s="80"/>
      <c r="SDB615" s="52"/>
      <c r="SDC615" s="69"/>
      <c r="SDD615" s="69"/>
      <c r="SDE615" s="69"/>
      <c r="SDF615" s="107"/>
      <c r="SDG615" s="2"/>
      <c r="SDH615" s="15"/>
      <c r="SDI615" s="15"/>
      <c r="SDJ615" s="80"/>
      <c r="SDK615" s="52"/>
      <c r="SDL615" s="69"/>
      <c r="SDM615" s="69"/>
      <c r="SDN615" s="69"/>
      <c r="SDO615" s="107"/>
      <c r="SDP615" s="2"/>
      <c r="SDQ615" s="15"/>
      <c r="SDR615" s="15"/>
      <c r="SDS615" s="80"/>
      <c r="SDT615" s="52"/>
      <c r="SDU615" s="69"/>
      <c r="SDV615" s="69"/>
      <c r="SDW615" s="69"/>
      <c r="SDX615" s="107"/>
      <c r="SDY615" s="2"/>
      <c r="SDZ615" s="15"/>
      <c r="SEA615" s="15"/>
      <c r="SEB615" s="80"/>
      <c r="SEC615" s="52"/>
      <c r="SED615" s="69"/>
      <c r="SEE615" s="69"/>
      <c r="SEF615" s="69"/>
      <c r="SEG615" s="107"/>
      <c r="SEH615" s="2"/>
      <c r="SEI615" s="15"/>
      <c r="SEJ615" s="15"/>
      <c r="SEK615" s="80"/>
      <c r="SEL615" s="52"/>
      <c r="SEM615" s="69"/>
      <c r="SEN615" s="69"/>
      <c r="SEO615" s="69"/>
      <c r="SEP615" s="107"/>
      <c r="SEQ615" s="2"/>
      <c r="SER615" s="15"/>
      <c r="SES615" s="15"/>
      <c r="SET615" s="80"/>
      <c r="SEU615" s="52"/>
      <c r="SEV615" s="69"/>
      <c r="SEW615" s="69"/>
      <c r="SEX615" s="69"/>
      <c r="SEY615" s="107"/>
      <c r="SEZ615" s="2"/>
      <c r="SFA615" s="15"/>
      <c r="SFB615" s="15"/>
      <c r="SFC615" s="80"/>
      <c r="SFD615" s="52"/>
      <c r="SFE615" s="69"/>
      <c r="SFF615" s="69"/>
      <c r="SFG615" s="69"/>
      <c r="SFH615" s="107"/>
      <c r="SFI615" s="2"/>
      <c r="SFJ615" s="15"/>
      <c r="SFK615" s="15"/>
      <c r="SFL615" s="80"/>
      <c r="SFM615" s="52"/>
      <c r="SFN615" s="69"/>
      <c r="SFO615" s="69"/>
      <c r="SFP615" s="69"/>
      <c r="SFQ615" s="107"/>
      <c r="SFR615" s="2"/>
      <c r="SFS615" s="15"/>
      <c r="SFT615" s="15"/>
      <c r="SFU615" s="80"/>
      <c r="SFV615" s="52"/>
      <c r="SFW615" s="69"/>
      <c r="SFX615" s="69"/>
      <c r="SFY615" s="69"/>
      <c r="SFZ615" s="107"/>
      <c r="SGA615" s="2"/>
      <c r="SGB615" s="15"/>
      <c r="SGC615" s="15"/>
      <c r="SGD615" s="80"/>
      <c r="SGE615" s="52"/>
      <c r="SGF615" s="69"/>
      <c r="SGG615" s="69"/>
      <c r="SGH615" s="69"/>
      <c r="SGI615" s="107"/>
      <c r="SGJ615" s="2"/>
      <c r="SGK615" s="15"/>
      <c r="SGL615" s="15"/>
      <c r="SGM615" s="80"/>
      <c r="SGN615" s="52"/>
      <c r="SGO615" s="69"/>
      <c r="SGP615" s="69"/>
      <c r="SGQ615" s="69"/>
      <c r="SGR615" s="107"/>
      <c r="SGS615" s="2"/>
      <c r="SGT615" s="15"/>
      <c r="SGU615" s="15"/>
      <c r="SGV615" s="80"/>
      <c r="SGW615" s="52"/>
      <c r="SGX615" s="69"/>
      <c r="SGY615" s="69"/>
      <c r="SGZ615" s="69"/>
      <c r="SHA615" s="107"/>
      <c r="SHB615" s="2"/>
      <c r="SHC615" s="15"/>
      <c r="SHD615" s="15"/>
      <c r="SHE615" s="80"/>
      <c r="SHF615" s="52"/>
      <c r="SHG615" s="69"/>
      <c r="SHH615" s="69"/>
      <c r="SHI615" s="69"/>
      <c r="SHJ615" s="107"/>
      <c r="SHK615" s="2"/>
      <c r="SHL615" s="15"/>
      <c r="SHM615" s="15"/>
      <c r="SHN615" s="80"/>
      <c r="SHO615" s="52"/>
      <c r="SHP615" s="69"/>
      <c r="SHQ615" s="69"/>
      <c r="SHR615" s="69"/>
      <c r="SHS615" s="107"/>
      <c r="SHT615" s="2"/>
      <c r="SHU615" s="15"/>
      <c r="SHV615" s="15"/>
      <c r="SHW615" s="80"/>
      <c r="SHX615" s="52"/>
      <c r="SHY615" s="69"/>
      <c r="SHZ615" s="69"/>
      <c r="SIA615" s="69"/>
      <c r="SIB615" s="107"/>
      <c r="SIC615" s="2"/>
      <c r="SID615" s="15"/>
      <c r="SIE615" s="15"/>
      <c r="SIF615" s="80"/>
      <c r="SIG615" s="52"/>
      <c r="SIH615" s="69"/>
      <c r="SII615" s="69"/>
      <c r="SIJ615" s="69"/>
      <c r="SIK615" s="107"/>
      <c r="SIL615" s="2"/>
      <c r="SIM615" s="15"/>
      <c r="SIN615" s="15"/>
      <c r="SIO615" s="80"/>
      <c r="SIP615" s="52"/>
      <c r="SIQ615" s="69"/>
      <c r="SIR615" s="69"/>
      <c r="SIS615" s="69"/>
      <c r="SIT615" s="107"/>
      <c r="SIU615" s="2"/>
      <c r="SIV615" s="15"/>
      <c r="SIW615" s="15"/>
      <c r="SIX615" s="80"/>
      <c r="SIY615" s="52"/>
      <c r="SIZ615" s="69"/>
      <c r="SJA615" s="69"/>
      <c r="SJB615" s="69"/>
      <c r="SJC615" s="107"/>
      <c r="SJD615" s="2"/>
      <c r="SJE615" s="15"/>
      <c r="SJF615" s="15"/>
      <c r="SJG615" s="80"/>
      <c r="SJH615" s="52"/>
      <c r="SJI615" s="69"/>
      <c r="SJJ615" s="69"/>
      <c r="SJK615" s="69"/>
      <c r="SJL615" s="107"/>
      <c r="SJM615" s="2"/>
      <c r="SJN615" s="15"/>
      <c r="SJO615" s="15"/>
      <c r="SJP615" s="80"/>
      <c r="SJQ615" s="52"/>
      <c r="SJR615" s="69"/>
      <c r="SJS615" s="69"/>
      <c r="SJT615" s="69"/>
      <c r="SJU615" s="107"/>
      <c r="SJV615" s="2"/>
      <c r="SJW615" s="15"/>
      <c r="SJX615" s="15"/>
      <c r="SJY615" s="80"/>
      <c r="SJZ615" s="52"/>
      <c r="SKA615" s="69"/>
      <c r="SKB615" s="69"/>
      <c r="SKC615" s="69"/>
      <c r="SKD615" s="107"/>
      <c r="SKE615" s="2"/>
      <c r="SKF615" s="15"/>
      <c r="SKG615" s="15"/>
      <c r="SKH615" s="80"/>
      <c r="SKI615" s="52"/>
      <c r="SKJ615" s="69"/>
      <c r="SKK615" s="69"/>
      <c r="SKL615" s="69"/>
      <c r="SKM615" s="107"/>
      <c r="SKN615" s="2"/>
      <c r="SKO615" s="15"/>
      <c r="SKP615" s="15"/>
      <c r="SKQ615" s="80"/>
      <c r="SKR615" s="52"/>
      <c r="SKS615" s="69"/>
      <c r="SKT615" s="69"/>
      <c r="SKU615" s="69"/>
      <c r="SKV615" s="107"/>
      <c r="SKW615" s="2"/>
      <c r="SKX615" s="15"/>
      <c r="SKY615" s="15"/>
      <c r="SKZ615" s="80"/>
      <c r="SLA615" s="52"/>
      <c r="SLB615" s="69"/>
      <c r="SLC615" s="69"/>
      <c r="SLD615" s="69"/>
      <c r="SLE615" s="107"/>
      <c r="SLF615" s="2"/>
      <c r="SLG615" s="15"/>
      <c r="SLH615" s="15"/>
      <c r="SLI615" s="80"/>
      <c r="SLJ615" s="52"/>
      <c r="SLK615" s="69"/>
      <c r="SLL615" s="69"/>
      <c r="SLM615" s="69"/>
      <c r="SLN615" s="107"/>
      <c r="SLO615" s="2"/>
      <c r="SLP615" s="15"/>
      <c r="SLQ615" s="15"/>
      <c r="SLR615" s="80"/>
      <c r="SLS615" s="52"/>
      <c r="SLT615" s="69"/>
      <c r="SLU615" s="69"/>
      <c r="SLV615" s="69"/>
      <c r="SLW615" s="107"/>
      <c r="SLX615" s="2"/>
      <c r="SLY615" s="15"/>
      <c r="SLZ615" s="15"/>
      <c r="SMA615" s="80"/>
      <c r="SMB615" s="52"/>
      <c r="SMC615" s="69"/>
      <c r="SMD615" s="69"/>
      <c r="SME615" s="69"/>
      <c r="SMF615" s="107"/>
      <c r="SMG615" s="2"/>
      <c r="SMH615" s="15"/>
      <c r="SMI615" s="15"/>
      <c r="SMJ615" s="80"/>
      <c r="SMK615" s="52"/>
      <c r="SML615" s="69"/>
      <c r="SMM615" s="69"/>
      <c r="SMN615" s="69"/>
      <c r="SMO615" s="107"/>
      <c r="SMP615" s="2"/>
      <c r="SMQ615" s="15"/>
      <c r="SMR615" s="15"/>
      <c r="SMS615" s="80"/>
      <c r="SMT615" s="52"/>
      <c r="SMU615" s="69"/>
      <c r="SMV615" s="69"/>
      <c r="SMW615" s="69"/>
      <c r="SMX615" s="107"/>
      <c r="SMY615" s="2"/>
      <c r="SMZ615" s="15"/>
      <c r="SNA615" s="15"/>
      <c r="SNB615" s="80"/>
      <c r="SNC615" s="52"/>
      <c r="SND615" s="69"/>
      <c r="SNE615" s="69"/>
      <c r="SNF615" s="69"/>
      <c r="SNG615" s="107"/>
      <c r="SNH615" s="2"/>
      <c r="SNI615" s="15"/>
      <c r="SNJ615" s="15"/>
      <c r="SNK615" s="80"/>
      <c r="SNL615" s="52"/>
      <c r="SNM615" s="69"/>
      <c r="SNN615" s="69"/>
      <c r="SNO615" s="69"/>
      <c r="SNP615" s="107"/>
      <c r="SNQ615" s="2"/>
      <c r="SNR615" s="15"/>
      <c r="SNS615" s="15"/>
      <c r="SNT615" s="80"/>
      <c r="SNU615" s="52"/>
      <c r="SNV615" s="69"/>
      <c r="SNW615" s="69"/>
      <c r="SNX615" s="69"/>
      <c r="SNY615" s="107"/>
      <c r="SNZ615" s="2"/>
      <c r="SOA615" s="15"/>
      <c r="SOB615" s="15"/>
      <c r="SOC615" s="80"/>
      <c r="SOD615" s="52"/>
      <c r="SOE615" s="69"/>
      <c r="SOF615" s="69"/>
      <c r="SOG615" s="69"/>
      <c r="SOH615" s="107"/>
      <c r="SOI615" s="2"/>
      <c r="SOJ615" s="15"/>
      <c r="SOK615" s="15"/>
      <c r="SOL615" s="80"/>
      <c r="SOM615" s="52"/>
      <c r="SON615" s="69"/>
      <c r="SOO615" s="69"/>
      <c r="SOP615" s="69"/>
      <c r="SOQ615" s="107"/>
      <c r="SOR615" s="2"/>
      <c r="SOS615" s="15"/>
      <c r="SOT615" s="15"/>
      <c r="SOU615" s="80"/>
      <c r="SOV615" s="52"/>
      <c r="SOW615" s="69"/>
      <c r="SOX615" s="69"/>
      <c r="SOY615" s="69"/>
      <c r="SOZ615" s="107"/>
      <c r="SPA615" s="2"/>
      <c r="SPB615" s="15"/>
      <c r="SPC615" s="15"/>
      <c r="SPD615" s="80"/>
      <c r="SPE615" s="52"/>
      <c r="SPF615" s="69"/>
      <c r="SPG615" s="69"/>
      <c r="SPH615" s="69"/>
      <c r="SPI615" s="107"/>
      <c r="SPJ615" s="2"/>
      <c r="SPK615" s="15"/>
      <c r="SPL615" s="15"/>
      <c r="SPM615" s="80"/>
      <c r="SPN615" s="52"/>
      <c r="SPO615" s="69"/>
      <c r="SPP615" s="69"/>
      <c r="SPQ615" s="69"/>
      <c r="SPR615" s="107"/>
      <c r="SPS615" s="2"/>
      <c r="SPT615" s="15"/>
      <c r="SPU615" s="15"/>
      <c r="SPV615" s="80"/>
      <c r="SPW615" s="52"/>
      <c r="SPX615" s="69"/>
      <c r="SPY615" s="69"/>
      <c r="SPZ615" s="69"/>
      <c r="SQA615" s="107"/>
      <c r="SQB615" s="2"/>
      <c r="SQC615" s="15"/>
      <c r="SQD615" s="15"/>
      <c r="SQE615" s="80"/>
      <c r="SQF615" s="52"/>
      <c r="SQG615" s="69"/>
      <c r="SQH615" s="69"/>
      <c r="SQI615" s="69"/>
      <c r="SQJ615" s="107"/>
      <c r="SQK615" s="2"/>
      <c r="SQL615" s="15"/>
      <c r="SQM615" s="15"/>
      <c r="SQN615" s="80"/>
      <c r="SQO615" s="52"/>
      <c r="SQP615" s="69"/>
      <c r="SQQ615" s="69"/>
      <c r="SQR615" s="69"/>
      <c r="SQS615" s="107"/>
      <c r="SQT615" s="2"/>
      <c r="SQU615" s="15"/>
      <c r="SQV615" s="15"/>
      <c r="SQW615" s="80"/>
      <c r="SQX615" s="52"/>
      <c r="SQY615" s="69"/>
      <c r="SQZ615" s="69"/>
      <c r="SRA615" s="69"/>
      <c r="SRB615" s="107"/>
      <c r="SRC615" s="2"/>
      <c r="SRD615" s="15"/>
      <c r="SRE615" s="15"/>
      <c r="SRF615" s="80"/>
      <c r="SRG615" s="52"/>
      <c r="SRH615" s="69"/>
      <c r="SRI615" s="69"/>
      <c r="SRJ615" s="69"/>
      <c r="SRK615" s="107"/>
      <c r="SRL615" s="2"/>
      <c r="SRM615" s="15"/>
      <c r="SRN615" s="15"/>
      <c r="SRO615" s="80"/>
      <c r="SRP615" s="52"/>
      <c r="SRQ615" s="69"/>
      <c r="SRR615" s="69"/>
      <c r="SRS615" s="69"/>
      <c r="SRT615" s="107"/>
      <c r="SRU615" s="2"/>
      <c r="SRV615" s="15"/>
      <c r="SRW615" s="15"/>
      <c r="SRX615" s="80"/>
      <c r="SRY615" s="52"/>
      <c r="SRZ615" s="69"/>
      <c r="SSA615" s="69"/>
      <c r="SSB615" s="69"/>
      <c r="SSC615" s="107"/>
      <c r="SSD615" s="2"/>
      <c r="SSE615" s="15"/>
      <c r="SSF615" s="15"/>
      <c r="SSG615" s="80"/>
      <c r="SSH615" s="52"/>
      <c r="SSI615" s="69"/>
      <c r="SSJ615" s="69"/>
      <c r="SSK615" s="69"/>
      <c r="SSL615" s="107"/>
      <c r="SSM615" s="2"/>
      <c r="SSN615" s="15"/>
      <c r="SSO615" s="15"/>
      <c r="SSP615" s="80"/>
      <c r="SSQ615" s="52"/>
      <c r="SSR615" s="69"/>
      <c r="SSS615" s="69"/>
      <c r="SST615" s="69"/>
      <c r="SSU615" s="107"/>
      <c r="SSV615" s="2"/>
      <c r="SSW615" s="15"/>
      <c r="SSX615" s="15"/>
      <c r="SSY615" s="80"/>
      <c r="SSZ615" s="52"/>
      <c r="STA615" s="69"/>
      <c r="STB615" s="69"/>
      <c r="STC615" s="69"/>
      <c r="STD615" s="107"/>
      <c r="STE615" s="2"/>
      <c r="STF615" s="15"/>
      <c r="STG615" s="15"/>
      <c r="STH615" s="80"/>
      <c r="STI615" s="52"/>
      <c r="STJ615" s="69"/>
      <c r="STK615" s="69"/>
      <c r="STL615" s="69"/>
      <c r="STM615" s="107"/>
      <c r="STN615" s="2"/>
      <c r="STO615" s="15"/>
      <c r="STP615" s="15"/>
      <c r="STQ615" s="80"/>
      <c r="STR615" s="52"/>
      <c r="STS615" s="69"/>
      <c r="STT615" s="69"/>
      <c r="STU615" s="69"/>
      <c r="STV615" s="107"/>
      <c r="STW615" s="2"/>
      <c r="STX615" s="15"/>
      <c r="STY615" s="15"/>
      <c r="STZ615" s="80"/>
      <c r="SUA615" s="52"/>
      <c r="SUB615" s="69"/>
      <c r="SUC615" s="69"/>
      <c r="SUD615" s="69"/>
      <c r="SUE615" s="107"/>
      <c r="SUF615" s="2"/>
      <c r="SUG615" s="15"/>
      <c r="SUH615" s="15"/>
      <c r="SUI615" s="80"/>
      <c r="SUJ615" s="52"/>
      <c r="SUK615" s="69"/>
      <c r="SUL615" s="69"/>
      <c r="SUM615" s="69"/>
      <c r="SUN615" s="107"/>
      <c r="SUO615" s="2"/>
      <c r="SUP615" s="15"/>
      <c r="SUQ615" s="15"/>
      <c r="SUR615" s="80"/>
      <c r="SUS615" s="52"/>
      <c r="SUT615" s="69"/>
      <c r="SUU615" s="69"/>
      <c r="SUV615" s="69"/>
      <c r="SUW615" s="107"/>
      <c r="SUX615" s="2"/>
      <c r="SUY615" s="15"/>
      <c r="SUZ615" s="15"/>
      <c r="SVA615" s="80"/>
      <c r="SVB615" s="52"/>
      <c r="SVC615" s="69"/>
      <c r="SVD615" s="69"/>
      <c r="SVE615" s="69"/>
      <c r="SVF615" s="107"/>
      <c r="SVG615" s="2"/>
      <c r="SVH615" s="15"/>
      <c r="SVI615" s="15"/>
      <c r="SVJ615" s="80"/>
      <c r="SVK615" s="52"/>
      <c r="SVL615" s="69"/>
      <c r="SVM615" s="69"/>
      <c r="SVN615" s="69"/>
      <c r="SVO615" s="107"/>
      <c r="SVP615" s="2"/>
      <c r="SVQ615" s="15"/>
      <c r="SVR615" s="15"/>
      <c r="SVS615" s="80"/>
      <c r="SVT615" s="52"/>
      <c r="SVU615" s="69"/>
      <c r="SVV615" s="69"/>
      <c r="SVW615" s="69"/>
      <c r="SVX615" s="107"/>
      <c r="SVY615" s="2"/>
      <c r="SVZ615" s="15"/>
      <c r="SWA615" s="15"/>
      <c r="SWB615" s="80"/>
      <c r="SWC615" s="52"/>
      <c r="SWD615" s="69"/>
      <c r="SWE615" s="69"/>
      <c r="SWF615" s="69"/>
      <c r="SWG615" s="107"/>
      <c r="SWH615" s="2"/>
      <c r="SWI615" s="15"/>
      <c r="SWJ615" s="15"/>
      <c r="SWK615" s="80"/>
      <c r="SWL615" s="52"/>
      <c r="SWM615" s="69"/>
      <c r="SWN615" s="69"/>
      <c r="SWO615" s="69"/>
      <c r="SWP615" s="107"/>
      <c r="SWQ615" s="2"/>
      <c r="SWR615" s="15"/>
      <c r="SWS615" s="15"/>
      <c r="SWT615" s="80"/>
      <c r="SWU615" s="52"/>
      <c r="SWV615" s="69"/>
      <c r="SWW615" s="69"/>
      <c r="SWX615" s="69"/>
      <c r="SWY615" s="107"/>
      <c r="SWZ615" s="2"/>
      <c r="SXA615" s="15"/>
      <c r="SXB615" s="15"/>
      <c r="SXC615" s="80"/>
      <c r="SXD615" s="52"/>
      <c r="SXE615" s="69"/>
      <c r="SXF615" s="69"/>
      <c r="SXG615" s="69"/>
      <c r="SXH615" s="107"/>
      <c r="SXI615" s="2"/>
      <c r="SXJ615" s="15"/>
      <c r="SXK615" s="15"/>
      <c r="SXL615" s="80"/>
      <c r="SXM615" s="52"/>
      <c r="SXN615" s="69"/>
      <c r="SXO615" s="69"/>
      <c r="SXP615" s="69"/>
      <c r="SXQ615" s="107"/>
      <c r="SXR615" s="2"/>
      <c r="SXS615" s="15"/>
      <c r="SXT615" s="15"/>
      <c r="SXU615" s="80"/>
      <c r="SXV615" s="52"/>
      <c r="SXW615" s="69"/>
      <c r="SXX615" s="69"/>
      <c r="SXY615" s="69"/>
      <c r="SXZ615" s="107"/>
      <c r="SYA615" s="2"/>
      <c r="SYB615" s="15"/>
      <c r="SYC615" s="15"/>
      <c r="SYD615" s="80"/>
      <c r="SYE615" s="52"/>
      <c r="SYF615" s="69"/>
      <c r="SYG615" s="69"/>
      <c r="SYH615" s="69"/>
      <c r="SYI615" s="107"/>
      <c r="SYJ615" s="2"/>
      <c r="SYK615" s="15"/>
      <c r="SYL615" s="15"/>
      <c r="SYM615" s="80"/>
      <c r="SYN615" s="52"/>
      <c r="SYO615" s="69"/>
      <c r="SYP615" s="69"/>
      <c r="SYQ615" s="69"/>
      <c r="SYR615" s="107"/>
      <c r="SYS615" s="2"/>
      <c r="SYT615" s="15"/>
      <c r="SYU615" s="15"/>
      <c r="SYV615" s="80"/>
      <c r="SYW615" s="52"/>
      <c r="SYX615" s="69"/>
      <c r="SYY615" s="69"/>
      <c r="SYZ615" s="69"/>
      <c r="SZA615" s="107"/>
      <c r="SZB615" s="2"/>
      <c r="SZC615" s="15"/>
      <c r="SZD615" s="15"/>
      <c r="SZE615" s="80"/>
      <c r="SZF615" s="52"/>
      <c r="SZG615" s="69"/>
      <c r="SZH615" s="69"/>
      <c r="SZI615" s="69"/>
      <c r="SZJ615" s="107"/>
      <c r="SZK615" s="2"/>
      <c r="SZL615" s="15"/>
      <c r="SZM615" s="15"/>
      <c r="SZN615" s="80"/>
      <c r="SZO615" s="52"/>
      <c r="SZP615" s="69"/>
      <c r="SZQ615" s="69"/>
      <c r="SZR615" s="69"/>
      <c r="SZS615" s="107"/>
      <c r="SZT615" s="2"/>
      <c r="SZU615" s="15"/>
      <c r="SZV615" s="15"/>
      <c r="SZW615" s="80"/>
      <c r="SZX615" s="52"/>
      <c r="SZY615" s="69"/>
      <c r="SZZ615" s="69"/>
      <c r="TAA615" s="69"/>
      <c r="TAB615" s="107"/>
      <c r="TAC615" s="2"/>
      <c r="TAD615" s="15"/>
      <c r="TAE615" s="15"/>
      <c r="TAF615" s="80"/>
      <c r="TAG615" s="52"/>
      <c r="TAH615" s="69"/>
      <c r="TAI615" s="69"/>
      <c r="TAJ615" s="69"/>
      <c r="TAK615" s="107"/>
      <c r="TAL615" s="2"/>
      <c r="TAM615" s="15"/>
      <c r="TAN615" s="15"/>
      <c r="TAO615" s="80"/>
      <c r="TAP615" s="52"/>
      <c r="TAQ615" s="69"/>
      <c r="TAR615" s="69"/>
      <c r="TAS615" s="69"/>
      <c r="TAT615" s="107"/>
      <c r="TAU615" s="2"/>
      <c r="TAV615" s="15"/>
      <c r="TAW615" s="15"/>
      <c r="TAX615" s="80"/>
      <c r="TAY615" s="52"/>
      <c r="TAZ615" s="69"/>
      <c r="TBA615" s="69"/>
      <c r="TBB615" s="69"/>
      <c r="TBC615" s="107"/>
      <c r="TBD615" s="2"/>
      <c r="TBE615" s="15"/>
      <c r="TBF615" s="15"/>
      <c r="TBG615" s="80"/>
      <c r="TBH615" s="52"/>
      <c r="TBI615" s="69"/>
      <c r="TBJ615" s="69"/>
      <c r="TBK615" s="69"/>
      <c r="TBL615" s="107"/>
      <c r="TBM615" s="2"/>
      <c r="TBN615" s="15"/>
      <c r="TBO615" s="15"/>
      <c r="TBP615" s="80"/>
      <c r="TBQ615" s="52"/>
      <c r="TBR615" s="69"/>
      <c r="TBS615" s="69"/>
      <c r="TBT615" s="69"/>
      <c r="TBU615" s="107"/>
      <c r="TBV615" s="2"/>
      <c r="TBW615" s="15"/>
      <c r="TBX615" s="15"/>
      <c r="TBY615" s="80"/>
      <c r="TBZ615" s="52"/>
      <c r="TCA615" s="69"/>
      <c r="TCB615" s="69"/>
      <c r="TCC615" s="69"/>
      <c r="TCD615" s="107"/>
      <c r="TCE615" s="2"/>
      <c r="TCF615" s="15"/>
      <c r="TCG615" s="15"/>
      <c r="TCH615" s="80"/>
      <c r="TCI615" s="52"/>
      <c r="TCJ615" s="69"/>
      <c r="TCK615" s="69"/>
      <c r="TCL615" s="69"/>
      <c r="TCM615" s="107"/>
      <c r="TCN615" s="2"/>
      <c r="TCO615" s="15"/>
      <c r="TCP615" s="15"/>
      <c r="TCQ615" s="80"/>
      <c r="TCR615" s="52"/>
      <c r="TCS615" s="69"/>
      <c r="TCT615" s="69"/>
      <c r="TCU615" s="69"/>
      <c r="TCV615" s="107"/>
      <c r="TCW615" s="2"/>
      <c r="TCX615" s="15"/>
      <c r="TCY615" s="15"/>
      <c r="TCZ615" s="80"/>
      <c r="TDA615" s="52"/>
      <c r="TDB615" s="69"/>
      <c r="TDC615" s="69"/>
      <c r="TDD615" s="69"/>
      <c r="TDE615" s="107"/>
      <c r="TDF615" s="2"/>
      <c r="TDG615" s="15"/>
      <c r="TDH615" s="15"/>
      <c r="TDI615" s="80"/>
      <c r="TDJ615" s="52"/>
      <c r="TDK615" s="69"/>
      <c r="TDL615" s="69"/>
      <c r="TDM615" s="69"/>
      <c r="TDN615" s="107"/>
      <c r="TDO615" s="2"/>
      <c r="TDP615" s="15"/>
      <c r="TDQ615" s="15"/>
      <c r="TDR615" s="80"/>
      <c r="TDS615" s="52"/>
      <c r="TDT615" s="69"/>
      <c r="TDU615" s="69"/>
      <c r="TDV615" s="69"/>
      <c r="TDW615" s="107"/>
      <c r="TDX615" s="2"/>
      <c r="TDY615" s="15"/>
      <c r="TDZ615" s="15"/>
      <c r="TEA615" s="80"/>
      <c r="TEB615" s="52"/>
      <c r="TEC615" s="69"/>
      <c r="TED615" s="69"/>
      <c r="TEE615" s="69"/>
      <c r="TEF615" s="107"/>
      <c r="TEG615" s="2"/>
      <c r="TEH615" s="15"/>
      <c r="TEI615" s="15"/>
      <c r="TEJ615" s="80"/>
      <c r="TEK615" s="52"/>
      <c r="TEL615" s="69"/>
      <c r="TEM615" s="69"/>
      <c r="TEN615" s="69"/>
      <c r="TEO615" s="107"/>
      <c r="TEP615" s="2"/>
      <c r="TEQ615" s="15"/>
      <c r="TER615" s="15"/>
      <c r="TES615" s="80"/>
      <c r="TET615" s="52"/>
      <c r="TEU615" s="69"/>
      <c r="TEV615" s="69"/>
      <c r="TEW615" s="69"/>
      <c r="TEX615" s="107"/>
      <c r="TEY615" s="2"/>
      <c r="TEZ615" s="15"/>
      <c r="TFA615" s="15"/>
      <c r="TFB615" s="80"/>
      <c r="TFC615" s="52"/>
      <c r="TFD615" s="69"/>
      <c r="TFE615" s="69"/>
      <c r="TFF615" s="69"/>
      <c r="TFG615" s="107"/>
      <c r="TFH615" s="2"/>
      <c r="TFI615" s="15"/>
      <c r="TFJ615" s="15"/>
      <c r="TFK615" s="80"/>
      <c r="TFL615" s="52"/>
      <c r="TFM615" s="69"/>
      <c r="TFN615" s="69"/>
      <c r="TFO615" s="69"/>
      <c r="TFP615" s="107"/>
      <c r="TFQ615" s="2"/>
      <c r="TFR615" s="15"/>
      <c r="TFS615" s="15"/>
      <c r="TFT615" s="80"/>
      <c r="TFU615" s="52"/>
      <c r="TFV615" s="69"/>
      <c r="TFW615" s="69"/>
      <c r="TFX615" s="69"/>
      <c r="TFY615" s="107"/>
      <c r="TFZ615" s="2"/>
      <c r="TGA615" s="15"/>
      <c r="TGB615" s="15"/>
      <c r="TGC615" s="80"/>
      <c r="TGD615" s="52"/>
      <c r="TGE615" s="69"/>
      <c r="TGF615" s="69"/>
      <c r="TGG615" s="69"/>
      <c r="TGH615" s="107"/>
      <c r="TGI615" s="2"/>
      <c r="TGJ615" s="15"/>
      <c r="TGK615" s="15"/>
      <c r="TGL615" s="80"/>
      <c r="TGM615" s="52"/>
      <c r="TGN615" s="69"/>
      <c r="TGO615" s="69"/>
      <c r="TGP615" s="69"/>
      <c r="TGQ615" s="107"/>
      <c r="TGR615" s="2"/>
      <c r="TGS615" s="15"/>
      <c r="TGT615" s="15"/>
      <c r="TGU615" s="80"/>
      <c r="TGV615" s="52"/>
      <c r="TGW615" s="69"/>
      <c r="TGX615" s="69"/>
      <c r="TGY615" s="69"/>
      <c r="TGZ615" s="107"/>
      <c r="THA615" s="2"/>
      <c r="THB615" s="15"/>
      <c r="THC615" s="15"/>
      <c r="THD615" s="80"/>
      <c r="THE615" s="52"/>
      <c r="THF615" s="69"/>
      <c r="THG615" s="69"/>
      <c r="THH615" s="69"/>
      <c r="THI615" s="107"/>
      <c r="THJ615" s="2"/>
      <c r="THK615" s="15"/>
      <c r="THL615" s="15"/>
      <c r="THM615" s="80"/>
      <c r="THN615" s="52"/>
      <c r="THO615" s="69"/>
      <c r="THP615" s="69"/>
      <c r="THQ615" s="69"/>
      <c r="THR615" s="107"/>
      <c r="THS615" s="2"/>
      <c r="THT615" s="15"/>
      <c r="THU615" s="15"/>
      <c r="THV615" s="80"/>
      <c r="THW615" s="52"/>
      <c r="THX615" s="69"/>
      <c r="THY615" s="69"/>
      <c r="THZ615" s="69"/>
      <c r="TIA615" s="107"/>
      <c r="TIB615" s="2"/>
      <c r="TIC615" s="15"/>
      <c r="TID615" s="15"/>
      <c r="TIE615" s="80"/>
      <c r="TIF615" s="52"/>
      <c r="TIG615" s="69"/>
      <c r="TIH615" s="69"/>
      <c r="TII615" s="69"/>
      <c r="TIJ615" s="107"/>
      <c r="TIK615" s="2"/>
      <c r="TIL615" s="15"/>
      <c r="TIM615" s="15"/>
      <c r="TIN615" s="80"/>
      <c r="TIO615" s="52"/>
      <c r="TIP615" s="69"/>
      <c r="TIQ615" s="69"/>
      <c r="TIR615" s="69"/>
      <c r="TIS615" s="107"/>
      <c r="TIT615" s="2"/>
      <c r="TIU615" s="15"/>
      <c r="TIV615" s="15"/>
      <c r="TIW615" s="80"/>
      <c r="TIX615" s="52"/>
      <c r="TIY615" s="69"/>
      <c r="TIZ615" s="69"/>
      <c r="TJA615" s="69"/>
      <c r="TJB615" s="107"/>
      <c r="TJC615" s="2"/>
      <c r="TJD615" s="15"/>
      <c r="TJE615" s="15"/>
      <c r="TJF615" s="80"/>
      <c r="TJG615" s="52"/>
      <c r="TJH615" s="69"/>
      <c r="TJI615" s="69"/>
      <c r="TJJ615" s="69"/>
      <c r="TJK615" s="107"/>
      <c r="TJL615" s="2"/>
      <c r="TJM615" s="15"/>
      <c r="TJN615" s="15"/>
      <c r="TJO615" s="80"/>
      <c r="TJP615" s="52"/>
      <c r="TJQ615" s="69"/>
      <c r="TJR615" s="69"/>
      <c r="TJS615" s="69"/>
      <c r="TJT615" s="107"/>
      <c r="TJU615" s="2"/>
      <c r="TJV615" s="15"/>
      <c r="TJW615" s="15"/>
      <c r="TJX615" s="80"/>
      <c r="TJY615" s="52"/>
      <c r="TJZ615" s="69"/>
      <c r="TKA615" s="69"/>
      <c r="TKB615" s="69"/>
      <c r="TKC615" s="107"/>
      <c r="TKD615" s="2"/>
      <c r="TKE615" s="15"/>
      <c r="TKF615" s="15"/>
      <c r="TKG615" s="80"/>
      <c r="TKH615" s="52"/>
      <c r="TKI615" s="69"/>
      <c r="TKJ615" s="69"/>
      <c r="TKK615" s="69"/>
      <c r="TKL615" s="107"/>
      <c r="TKM615" s="2"/>
      <c r="TKN615" s="15"/>
      <c r="TKO615" s="15"/>
      <c r="TKP615" s="80"/>
      <c r="TKQ615" s="52"/>
      <c r="TKR615" s="69"/>
      <c r="TKS615" s="69"/>
      <c r="TKT615" s="69"/>
      <c r="TKU615" s="107"/>
      <c r="TKV615" s="2"/>
      <c r="TKW615" s="15"/>
      <c r="TKX615" s="15"/>
      <c r="TKY615" s="80"/>
      <c r="TKZ615" s="52"/>
      <c r="TLA615" s="69"/>
      <c r="TLB615" s="69"/>
      <c r="TLC615" s="69"/>
      <c r="TLD615" s="107"/>
      <c r="TLE615" s="2"/>
      <c r="TLF615" s="15"/>
      <c r="TLG615" s="15"/>
      <c r="TLH615" s="80"/>
      <c r="TLI615" s="52"/>
      <c r="TLJ615" s="69"/>
      <c r="TLK615" s="69"/>
      <c r="TLL615" s="69"/>
      <c r="TLM615" s="107"/>
      <c r="TLN615" s="2"/>
      <c r="TLO615" s="15"/>
      <c r="TLP615" s="15"/>
      <c r="TLQ615" s="80"/>
      <c r="TLR615" s="52"/>
      <c r="TLS615" s="69"/>
      <c r="TLT615" s="69"/>
      <c r="TLU615" s="69"/>
      <c r="TLV615" s="107"/>
      <c r="TLW615" s="2"/>
      <c r="TLX615" s="15"/>
      <c r="TLY615" s="15"/>
      <c r="TLZ615" s="80"/>
      <c r="TMA615" s="52"/>
      <c r="TMB615" s="69"/>
      <c r="TMC615" s="69"/>
      <c r="TMD615" s="69"/>
      <c r="TME615" s="107"/>
      <c r="TMF615" s="2"/>
      <c r="TMG615" s="15"/>
      <c r="TMH615" s="15"/>
      <c r="TMI615" s="80"/>
      <c r="TMJ615" s="52"/>
      <c r="TMK615" s="69"/>
      <c r="TML615" s="69"/>
      <c r="TMM615" s="69"/>
      <c r="TMN615" s="107"/>
      <c r="TMO615" s="2"/>
      <c r="TMP615" s="15"/>
      <c r="TMQ615" s="15"/>
      <c r="TMR615" s="80"/>
      <c r="TMS615" s="52"/>
      <c r="TMT615" s="69"/>
      <c r="TMU615" s="69"/>
      <c r="TMV615" s="69"/>
      <c r="TMW615" s="107"/>
      <c r="TMX615" s="2"/>
      <c r="TMY615" s="15"/>
      <c r="TMZ615" s="15"/>
      <c r="TNA615" s="80"/>
      <c r="TNB615" s="52"/>
      <c r="TNC615" s="69"/>
      <c r="TND615" s="69"/>
      <c r="TNE615" s="69"/>
      <c r="TNF615" s="107"/>
      <c r="TNG615" s="2"/>
      <c r="TNH615" s="15"/>
      <c r="TNI615" s="15"/>
      <c r="TNJ615" s="80"/>
      <c r="TNK615" s="52"/>
      <c r="TNL615" s="69"/>
      <c r="TNM615" s="69"/>
      <c r="TNN615" s="69"/>
      <c r="TNO615" s="107"/>
      <c r="TNP615" s="2"/>
      <c r="TNQ615" s="15"/>
      <c r="TNR615" s="15"/>
      <c r="TNS615" s="80"/>
      <c r="TNT615" s="52"/>
      <c r="TNU615" s="69"/>
      <c r="TNV615" s="69"/>
      <c r="TNW615" s="69"/>
      <c r="TNX615" s="107"/>
      <c r="TNY615" s="2"/>
      <c r="TNZ615" s="15"/>
      <c r="TOA615" s="15"/>
      <c r="TOB615" s="80"/>
      <c r="TOC615" s="52"/>
      <c r="TOD615" s="69"/>
      <c r="TOE615" s="69"/>
      <c r="TOF615" s="69"/>
      <c r="TOG615" s="107"/>
      <c r="TOH615" s="2"/>
      <c r="TOI615" s="15"/>
      <c r="TOJ615" s="15"/>
      <c r="TOK615" s="80"/>
      <c r="TOL615" s="52"/>
      <c r="TOM615" s="69"/>
      <c r="TON615" s="69"/>
      <c r="TOO615" s="69"/>
      <c r="TOP615" s="107"/>
      <c r="TOQ615" s="2"/>
      <c r="TOR615" s="15"/>
      <c r="TOS615" s="15"/>
      <c r="TOT615" s="80"/>
      <c r="TOU615" s="52"/>
      <c r="TOV615" s="69"/>
      <c r="TOW615" s="69"/>
      <c r="TOX615" s="69"/>
      <c r="TOY615" s="107"/>
      <c r="TOZ615" s="2"/>
      <c r="TPA615" s="15"/>
      <c r="TPB615" s="15"/>
      <c r="TPC615" s="80"/>
      <c r="TPD615" s="52"/>
      <c r="TPE615" s="69"/>
      <c r="TPF615" s="69"/>
      <c r="TPG615" s="69"/>
      <c r="TPH615" s="107"/>
      <c r="TPI615" s="2"/>
      <c r="TPJ615" s="15"/>
      <c r="TPK615" s="15"/>
      <c r="TPL615" s="80"/>
      <c r="TPM615" s="52"/>
      <c r="TPN615" s="69"/>
      <c r="TPO615" s="69"/>
      <c r="TPP615" s="69"/>
      <c r="TPQ615" s="107"/>
      <c r="TPR615" s="2"/>
      <c r="TPS615" s="15"/>
      <c r="TPT615" s="15"/>
      <c r="TPU615" s="80"/>
      <c r="TPV615" s="52"/>
      <c r="TPW615" s="69"/>
      <c r="TPX615" s="69"/>
      <c r="TPY615" s="69"/>
      <c r="TPZ615" s="107"/>
      <c r="TQA615" s="2"/>
      <c r="TQB615" s="15"/>
      <c r="TQC615" s="15"/>
      <c r="TQD615" s="80"/>
      <c r="TQE615" s="52"/>
      <c r="TQF615" s="69"/>
      <c r="TQG615" s="69"/>
      <c r="TQH615" s="69"/>
      <c r="TQI615" s="107"/>
      <c r="TQJ615" s="2"/>
      <c r="TQK615" s="15"/>
      <c r="TQL615" s="15"/>
      <c r="TQM615" s="80"/>
      <c r="TQN615" s="52"/>
      <c r="TQO615" s="69"/>
      <c r="TQP615" s="69"/>
      <c r="TQQ615" s="69"/>
      <c r="TQR615" s="107"/>
      <c r="TQS615" s="2"/>
      <c r="TQT615" s="15"/>
      <c r="TQU615" s="15"/>
      <c r="TQV615" s="80"/>
      <c r="TQW615" s="52"/>
      <c r="TQX615" s="69"/>
      <c r="TQY615" s="69"/>
      <c r="TQZ615" s="69"/>
      <c r="TRA615" s="107"/>
      <c r="TRB615" s="2"/>
      <c r="TRC615" s="15"/>
      <c r="TRD615" s="15"/>
      <c r="TRE615" s="80"/>
      <c r="TRF615" s="52"/>
      <c r="TRG615" s="69"/>
      <c r="TRH615" s="69"/>
      <c r="TRI615" s="69"/>
      <c r="TRJ615" s="107"/>
      <c r="TRK615" s="2"/>
      <c r="TRL615" s="15"/>
      <c r="TRM615" s="15"/>
      <c r="TRN615" s="80"/>
      <c r="TRO615" s="52"/>
      <c r="TRP615" s="69"/>
      <c r="TRQ615" s="69"/>
      <c r="TRR615" s="69"/>
      <c r="TRS615" s="107"/>
      <c r="TRT615" s="2"/>
      <c r="TRU615" s="15"/>
      <c r="TRV615" s="15"/>
      <c r="TRW615" s="80"/>
      <c r="TRX615" s="52"/>
      <c r="TRY615" s="69"/>
      <c r="TRZ615" s="69"/>
      <c r="TSA615" s="69"/>
      <c r="TSB615" s="107"/>
      <c r="TSC615" s="2"/>
      <c r="TSD615" s="15"/>
      <c r="TSE615" s="15"/>
      <c r="TSF615" s="80"/>
      <c r="TSG615" s="52"/>
      <c r="TSH615" s="69"/>
      <c r="TSI615" s="69"/>
      <c r="TSJ615" s="69"/>
      <c r="TSK615" s="107"/>
      <c r="TSL615" s="2"/>
      <c r="TSM615" s="15"/>
      <c r="TSN615" s="15"/>
      <c r="TSO615" s="80"/>
      <c r="TSP615" s="52"/>
      <c r="TSQ615" s="69"/>
      <c r="TSR615" s="69"/>
      <c r="TSS615" s="69"/>
      <c r="TST615" s="107"/>
      <c r="TSU615" s="2"/>
      <c r="TSV615" s="15"/>
      <c r="TSW615" s="15"/>
      <c r="TSX615" s="80"/>
      <c r="TSY615" s="52"/>
      <c r="TSZ615" s="69"/>
      <c r="TTA615" s="69"/>
      <c r="TTB615" s="69"/>
      <c r="TTC615" s="107"/>
      <c r="TTD615" s="2"/>
      <c r="TTE615" s="15"/>
      <c r="TTF615" s="15"/>
      <c r="TTG615" s="80"/>
      <c r="TTH615" s="52"/>
      <c r="TTI615" s="69"/>
      <c r="TTJ615" s="69"/>
      <c r="TTK615" s="69"/>
      <c r="TTL615" s="107"/>
      <c r="TTM615" s="2"/>
      <c r="TTN615" s="15"/>
      <c r="TTO615" s="15"/>
      <c r="TTP615" s="80"/>
      <c r="TTQ615" s="52"/>
      <c r="TTR615" s="69"/>
      <c r="TTS615" s="69"/>
      <c r="TTT615" s="69"/>
      <c r="TTU615" s="107"/>
      <c r="TTV615" s="2"/>
      <c r="TTW615" s="15"/>
      <c r="TTX615" s="15"/>
      <c r="TTY615" s="80"/>
      <c r="TTZ615" s="52"/>
      <c r="TUA615" s="69"/>
      <c r="TUB615" s="69"/>
      <c r="TUC615" s="69"/>
      <c r="TUD615" s="107"/>
      <c r="TUE615" s="2"/>
      <c r="TUF615" s="15"/>
      <c r="TUG615" s="15"/>
      <c r="TUH615" s="80"/>
      <c r="TUI615" s="52"/>
      <c r="TUJ615" s="69"/>
      <c r="TUK615" s="69"/>
      <c r="TUL615" s="69"/>
      <c r="TUM615" s="107"/>
      <c r="TUN615" s="2"/>
      <c r="TUO615" s="15"/>
      <c r="TUP615" s="15"/>
      <c r="TUQ615" s="80"/>
      <c r="TUR615" s="52"/>
      <c r="TUS615" s="69"/>
      <c r="TUT615" s="69"/>
      <c r="TUU615" s="69"/>
      <c r="TUV615" s="107"/>
      <c r="TUW615" s="2"/>
      <c r="TUX615" s="15"/>
      <c r="TUY615" s="15"/>
      <c r="TUZ615" s="80"/>
      <c r="TVA615" s="52"/>
      <c r="TVB615" s="69"/>
      <c r="TVC615" s="69"/>
      <c r="TVD615" s="69"/>
      <c r="TVE615" s="107"/>
      <c r="TVF615" s="2"/>
      <c r="TVG615" s="15"/>
      <c r="TVH615" s="15"/>
      <c r="TVI615" s="80"/>
      <c r="TVJ615" s="52"/>
      <c r="TVK615" s="69"/>
      <c r="TVL615" s="69"/>
      <c r="TVM615" s="69"/>
      <c r="TVN615" s="107"/>
      <c r="TVO615" s="2"/>
      <c r="TVP615" s="15"/>
      <c r="TVQ615" s="15"/>
      <c r="TVR615" s="80"/>
      <c r="TVS615" s="52"/>
      <c r="TVT615" s="69"/>
      <c r="TVU615" s="69"/>
      <c r="TVV615" s="69"/>
      <c r="TVW615" s="107"/>
      <c r="TVX615" s="2"/>
      <c r="TVY615" s="15"/>
      <c r="TVZ615" s="15"/>
      <c r="TWA615" s="80"/>
      <c r="TWB615" s="52"/>
      <c r="TWC615" s="69"/>
      <c r="TWD615" s="69"/>
      <c r="TWE615" s="69"/>
      <c r="TWF615" s="107"/>
      <c r="TWG615" s="2"/>
      <c r="TWH615" s="15"/>
      <c r="TWI615" s="15"/>
      <c r="TWJ615" s="80"/>
      <c r="TWK615" s="52"/>
      <c r="TWL615" s="69"/>
      <c r="TWM615" s="69"/>
      <c r="TWN615" s="69"/>
      <c r="TWO615" s="107"/>
      <c r="TWP615" s="2"/>
      <c r="TWQ615" s="15"/>
      <c r="TWR615" s="15"/>
      <c r="TWS615" s="80"/>
      <c r="TWT615" s="52"/>
      <c r="TWU615" s="69"/>
      <c r="TWV615" s="69"/>
      <c r="TWW615" s="69"/>
      <c r="TWX615" s="107"/>
      <c r="TWY615" s="2"/>
      <c r="TWZ615" s="15"/>
      <c r="TXA615" s="15"/>
      <c r="TXB615" s="80"/>
      <c r="TXC615" s="52"/>
      <c r="TXD615" s="69"/>
      <c r="TXE615" s="69"/>
      <c r="TXF615" s="69"/>
      <c r="TXG615" s="107"/>
      <c r="TXH615" s="2"/>
      <c r="TXI615" s="15"/>
      <c r="TXJ615" s="15"/>
      <c r="TXK615" s="80"/>
      <c r="TXL615" s="52"/>
      <c r="TXM615" s="69"/>
      <c r="TXN615" s="69"/>
      <c r="TXO615" s="69"/>
      <c r="TXP615" s="107"/>
      <c r="TXQ615" s="2"/>
      <c r="TXR615" s="15"/>
      <c r="TXS615" s="15"/>
      <c r="TXT615" s="80"/>
      <c r="TXU615" s="52"/>
      <c r="TXV615" s="69"/>
      <c r="TXW615" s="69"/>
      <c r="TXX615" s="69"/>
      <c r="TXY615" s="107"/>
      <c r="TXZ615" s="2"/>
      <c r="TYA615" s="15"/>
      <c r="TYB615" s="15"/>
      <c r="TYC615" s="80"/>
      <c r="TYD615" s="52"/>
      <c r="TYE615" s="69"/>
      <c r="TYF615" s="69"/>
      <c r="TYG615" s="69"/>
      <c r="TYH615" s="107"/>
      <c r="TYI615" s="2"/>
      <c r="TYJ615" s="15"/>
      <c r="TYK615" s="15"/>
      <c r="TYL615" s="80"/>
      <c r="TYM615" s="52"/>
      <c r="TYN615" s="69"/>
      <c r="TYO615" s="69"/>
      <c r="TYP615" s="69"/>
      <c r="TYQ615" s="107"/>
      <c r="TYR615" s="2"/>
      <c r="TYS615" s="15"/>
      <c r="TYT615" s="15"/>
      <c r="TYU615" s="80"/>
      <c r="TYV615" s="52"/>
      <c r="TYW615" s="69"/>
      <c r="TYX615" s="69"/>
      <c r="TYY615" s="69"/>
      <c r="TYZ615" s="107"/>
      <c r="TZA615" s="2"/>
      <c r="TZB615" s="15"/>
      <c r="TZC615" s="15"/>
      <c r="TZD615" s="80"/>
      <c r="TZE615" s="52"/>
      <c r="TZF615" s="69"/>
      <c r="TZG615" s="69"/>
      <c r="TZH615" s="69"/>
      <c r="TZI615" s="107"/>
      <c r="TZJ615" s="2"/>
      <c r="TZK615" s="15"/>
      <c r="TZL615" s="15"/>
      <c r="TZM615" s="80"/>
      <c r="TZN615" s="52"/>
      <c r="TZO615" s="69"/>
      <c r="TZP615" s="69"/>
      <c r="TZQ615" s="69"/>
      <c r="TZR615" s="107"/>
      <c r="TZS615" s="2"/>
      <c r="TZT615" s="15"/>
      <c r="TZU615" s="15"/>
      <c r="TZV615" s="80"/>
      <c r="TZW615" s="52"/>
      <c r="TZX615" s="69"/>
      <c r="TZY615" s="69"/>
      <c r="TZZ615" s="69"/>
      <c r="UAA615" s="107"/>
      <c r="UAB615" s="2"/>
      <c r="UAC615" s="15"/>
      <c r="UAD615" s="15"/>
      <c r="UAE615" s="80"/>
      <c r="UAF615" s="52"/>
      <c r="UAG615" s="69"/>
      <c r="UAH615" s="69"/>
      <c r="UAI615" s="69"/>
      <c r="UAJ615" s="107"/>
      <c r="UAK615" s="2"/>
      <c r="UAL615" s="15"/>
      <c r="UAM615" s="15"/>
      <c r="UAN615" s="80"/>
      <c r="UAO615" s="52"/>
      <c r="UAP615" s="69"/>
      <c r="UAQ615" s="69"/>
      <c r="UAR615" s="69"/>
      <c r="UAS615" s="107"/>
      <c r="UAT615" s="2"/>
      <c r="UAU615" s="15"/>
      <c r="UAV615" s="15"/>
      <c r="UAW615" s="80"/>
      <c r="UAX615" s="52"/>
      <c r="UAY615" s="69"/>
      <c r="UAZ615" s="69"/>
      <c r="UBA615" s="69"/>
      <c r="UBB615" s="107"/>
      <c r="UBC615" s="2"/>
      <c r="UBD615" s="15"/>
      <c r="UBE615" s="15"/>
      <c r="UBF615" s="80"/>
      <c r="UBG615" s="52"/>
      <c r="UBH615" s="69"/>
      <c r="UBI615" s="69"/>
      <c r="UBJ615" s="69"/>
      <c r="UBK615" s="107"/>
      <c r="UBL615" s="2"/>
      <c r="UBM615" s="15"/>
      <c r="UBN615" s="15"/>
      <c r="UBO615" s="80"/>
      <c r="UBP615" s="52"/>
      <c r="UBQ615" s="69"/>
      <c r="UBR615" s="69"/>
      <c r="UBS615" s="69"/>
      <c r="UBT615" s="107"/>
      <c r="UBU615" s="2"/>
      <c r="UBV615" s="15"/>
      <c r="UBW615" s="15"/>
      <c r="UBX615" s="80"/>
      <c r="UBY615" s="52"/>
      <c r="UBZ615" s="69"/>
      <c r="UCA615" s="69"/>
      <c r="UCB615" s="69"/>
      <c r="UCC615" s="107"/>
      <c r="UCD615" s="2"/>
      <c r="UCE615" s="15"/>
      <c r="UCF615" s="15"/>
      <c r="UCG615" s="80"/>
      <c r="UCH615" s="52"/>
      <c r="UCI615" s="69"/>
      <c r="UCJ615" s="69"/>
      <c r="UCK615" s="69"/>
      <c r="UCL615" s="107"/>
      <c r="UCM615" s="2"/>
      <c r="UCN615" s="15"/>
      <c r="UCO615" s="15"/>
      <c r="UCP615" s="80"/>
      <c r="UCQ615" s="52"/>
      <c r="UCR615" s="69"/>
      <c r="UCS615" s="69"/>
      <c r="UCT615" s="69"/>
      <c r="UCU615" s="107"/>
      <c r="UCV615" s="2"/>
      <c r="UCW615" s="15"/>
      <c r="UCX615" s="15"/>
      <c r="UCY615" s="80"/>
      <c r="UCZ615" s="52"/>
      <c r="UDA615" s="69"/>
      <c r="UDB615" s="69"/>
      <c r="UDC615" s="69"/>
      <c r="UDD615" s="107"/>
      <c r="UDE615" s="2"/>
      <c r="UDF615" s="15"/>
      <c r="UDG615" s="15"/>
      <c r="UDH615" s="80"/>
      <c r="UDI615" s="52"/>
      <c r="UDJ615" s="69"/>
      <c r="UDK615" s="69"/>
      <c r="UDL615" s="69"/>
      <c r="UDM615" s="107"/>
      <c r="UDN615" s="2"/>
      <c r="UDO615" s="15"/>
      <c r="UDP615" s="15"/>
      <c r="UDQ615" s="80"/>
      <c r="UDR615" s="52"/>
      <c r="UDS615" s="69"/>
      <c r="UDT615" s="69"/>
      <c r="UDU615" s="69"/>
      <c r="UDV615" s="107"/>
      <c r="UDW615" s="2"/>
      <c r="UDX615" s="15"/>
      <c r="UDY615" s="15"/>
      <c r="UDZ615" s="80"/>
      <c r="UEA615" s="52"/>
      <c r="UEB615" s="69"/>
      <c r="UEC615" s="69"/>
      <c r="UED615" s="69"/>
      <c r="UEE615" s="107"/>
      <c r="UEF615" s="2"/>
      <c r="UEG615" s="15"/>
      <c r="UEH615" s="15"/>
      <c r="UEI615" s="80"/>
      <c r="UEJ615" s="52"/>
      <c r="UEK615" s="69"/>
      <c r="UEL615" s="69"/>
      <c r="UEM615" s="69"/>
      <c r="UEN615" s="107"/>
      <c r="UEO615" s="2"/>
      <c r="UEP615" s="15"/>
      <c r="UEQ615" s="15"/>
      <c r="UER615" s="80"/>
      <c r="UES615" s="52"/>
      <c r="UET615" s="69"/>
      <c r="UEU615" s="69"/>
      <c r="UEV615" s="69"/>
      <c r="UEW615" s="107"/>
      <c r="UEX615" s="2"/>
      <c r="UEY615" s="15"/>
      <c r="UEZ615" s="15"/>
      <c r="UFA615" s="80"/>
      <c r="UFB615" s="52"/>
      <c r="UFC615" s="69"/>
      <c r="UFD615" s="69"/>
      <c r="UFE615" s="69"/>
      <c r="UFF615" s="107"/>
      <c r="UFG615" s="2"/>
      <c r="UFH615" s="15"/>
      <c r="UFI615" s="15"/>
      <c r="UFJ615" s="80"/>
      <c r="UFK615" s="52"/>
      <c r="UFL615" s="69"/>
      <c r="UFM615" s="69"/>
      <c r="UFN615" s="69"/>
      <c r="UFO615" s="107"/>
      <c r="UFP615" s="2"/>
      <c r="UFQ615" s="15"/>
      <c r="UFR615" s="15"/>
      <c r="UFS615" s="80"/>
      <c r="UFT615" s="52"/>
      <c r="UFU615" s="69"/>
      <c r="UFV615" s="69"/>
      <c r="UFW615" s="69"/>
      <c r="UFX615" s="107"/>
      <c r="UFY615" s="2"/>
      <c r="UFZ615" s="15"/>
      <c r="UGA615" s="15"/>
      <c r="UGB615" s="80"/>
      <c r="UGC615" s="52"/>
      <c r="UGD615" s="69"/>
      <c r="UGE615" s="69"/>
      <c r="UGF615" s="69"/>
      <c r="UGG615" s="107"/>
      <c r="UGH615" s="2"/>
      <c r="UGI615" s="15"/>
      <c r="UGJ615" s="15"/>
      <c r="UGK615" s="80"/>
      <c r="UGL615" s="52"/>
      <c r="UGM615" s="69"/>
      <c r="UGN615" s="69"/>
      <c r="UGO615" s="69"/>
      <c r="UGP615" s="107"/>
      <c r="UGQ615" s="2"/>
      <c r="UGR615" s="15"/>
      <c r="UGS615" s="15"/>
      <c r="UGT615" s="80"/>
      <c r="UGU615" s="52"/>
      <c r="UGV615" s="69"/>
      <c r="UGW615" s="69"/>
      <c r="UGX615" s="69"/>
      <c r="UGY615" s="107"/>
      <c r="UGZ615" s="2"/>
      <c r="UHA615" s="15"/>
      <c r="UHB615" s="15"/>
      <c r="UHC615" s="80"/>
      <c r="UHD615" s="52"/>
      <c r="UHE615" s="69"/>
      <c r="UHF615" s="69"/>
      <c r="UHG615" s="69"/>
      <c r="UHH615" s="107"/>
      <c r="UHI615" s="2"/>
      <c r="UHJ615" s="15"/>
      <c r="UHK615" s="15"/>
      <c r="UHL615" s="80"/>
      <c r="UHM615" s="52"/>
      <c r="UHN615" s="69"/>
      <c r="UHO615" s="69"/>
      <c r="UHP615" s="69"/>
      <c r="UHQ615" s="107"/>
      <c r="UHR615" s="2"/>
      <c r="UHS615" s="15"/>
      <c r="UHT615" s="15"/>
      <c r="UHU615" s="80"/>
      <c r="UHV615" s="52"/>
      <c r="UHW615" s="69"/>
      <c r="UHX615" s="69"/>
      <c r="UHY615" s="69"/>
      <c r="UHZ615" s="107"/>
      <c r="UIA615" s="2"/>
      <c r="UIB615" s="15"/>
      <c r="UIC615" s="15"/>
      <c r="UID615" s="80"/>
      <c r="UIE615" s="52"/>
      <c r="UIF615" s="69"/>
      <c r="UIG615" s="69"/>
      <c r="UIH615" s="69"/>
      <c r="UII615" s="107"/>
      <c r="UIJ615" s="2"/>
      <c r="UIK615" s="15"/>
      <c r="UIL615" s="15"/>
      <c r="UIM615" s="80"/>
      <c r="UIN615" s="52"/>
      <c r="UIO615" s="69"/>
      <c r="UIP615" s="69"/>
      <c r="UIQ615" s="69"/>
      <c r="UIR615" s="107"/>
      <c r="UIS615" s="2"/>
      <c r="UIT615" s="15"/>
      <c r="UIU615" s="15"/>
      <c r="UIV615" s="80"/>
      <c r="UIW615" s="52"/>
      <c r="UIX615" s="69"/>
      <c r="UIY615" s="69"/>
      <c r="UIZ615" s="69"/>
      <c r="UJA615" s="107"/>
      <c r="UJB615" s="2"/>
      <c r="UJC615" s="15"/>
      <c r="UJD615" s="15"/>
      <c r="UJE615" s="80"/>
      <c r="UJF615" s="52"/>
      <c r="UJG615" s="69"/>
      <c r="UJH615" s="69"/>
      <c r="UJI615" s="69"/>
      <c r="UJJ615" s="107"/>
      <c r="UJK615" s="2"/>
      <c r="UJL615" s="15"/>
      <c r="UJM615" s="15"/>
      <c r="UJN615" s="80"/>
      <c r="UJO615" s="52"/>
      <c r="UJP615" s="69"/>
      <c r="UJQ615" s="69"/>
      <c r="UJR615" s="69"/>
      <c r="UJS615" s="107"/>
      <c r="UJT615" s="2"/>
      <c r="UJU615" s="15"/>
      <c r="UJV615" s="15"/>
      <c r="UJW615" s="80"/>
      <c r="UJX615" s="52"/>
      <c r="UJY615" s="69"/>
      <c r="UJZ615" s="69"/>
      <c r="UKA615" s="69"/>
      <c r="UKB615" s="107"/>
      <c r="UKC615" s="2"/>
      <c r="UKD615" s="15"/>
      <c r="UKE615" s="15"/>
      <c r="UKF615" s="80"/>
      <c r="UKG615" s="52"/>
      <c r="UKH615" s="69"/>
      <c r="UKI615" s="69"/>
      <c r="UKJ615" s="69"/>
      <c r="UKK615" s="107"/>
      <c r="UKL615" s="2"/>
      <c r="UKM615" s="15"/>
      <c r="UKN615" s="15"/>
      <c r="UKO615" s="80"/>
      <c r="UKP615" s="52"/>
      <c r="UKQ615" s="69"/>
      <c r="UKR615" s="69"/>
      <c r="UKS615" s="69"/>
      <c r="UKT615" s="107"/>
      <c r="UKU615" s="2"/>
      <c r="UKV615" s="15"/>
      <c r="UKW615" s="15"/>
      <c r="UKX615" s="80"/>
      <c r="UKY615" s="52"/>
      <c r="UKZ615" s="69"/>
      <c r="ULA615" s="69"/>
      <c r="ULB615" s="69"/>
      <c r="ULC615" s="107"/>
      <c r="ULD615" s="2"/>
      <c r="ULE615" s="15"/>
      <c r="ULF615" s="15"/>
      <c r="ULG615" s="80"/>
      <c r="ULH615" s="52"/>
      <c r="ULI615" s="69"/>
      <c r="ULJ615" s="69"/>
      <c r="ULK615" s="69"/>
      <c r="ULL615" s="107"/>
      <c r="ULM615" s="2"/>
      <c r="ULN615" s="15"/>
      <c r="ULO615" s="15"/>
      <c r="ULP615" s="80"/>
      <c r="ULQ615" s="52"/>
      <c r="ULR615" s="69"/>
      <c r="ULS615" s="69"/>
      <c r="ULT615" s="69"/>
      <c r="ULU615" s="107"/>
      <c r="ULV615" s="2"/>
      <c r="ULW615" s="15"/>
      <c r="ULX615" s="15"/>
      <c r="ULY615" s="80"/>
      <c r="ULZ615" s="52"/>
      <c r="UMA615" s="69"/>
      <c r="UMB615" s="69"/>
      <c r="UMC615" s="69"/>
      <c r="UMD615" s="107"/>
      <c r="UME615" s="2"/>
      <c r="UMF615" s="15"/>
      <c r="UMG615" s="15"/>
      <c r="UMH615" s="80"/>
      <c r="UMI615" s="52"/>
      <c r="UMJ615" s="69"/>
      <c r="UMK615" s="69"/>
      <c r="UML615" s="69"/>
      <c r="UMM615" s="107"/>
      <c r="UMN615" s="2"/>
      <c r="UMO615" s="15"/>
      <c r="UMP615" s="15"/>
      <c r="UMQ615" s="80"/>
      <c r="UMR615" s="52"/>
      <c r="UMS615" s="69"/>
      <c r="UMT615" s="69"/>
      <c r="UMU615" s="69"/>
      <c r="UMV615" s="107"/>
      <c r="UMW615" s="2"/>
      <c r="UMX615" s="15"/>
      <c r="UMY615" s="15"/>
      <c r="UMZ615" s="80"/>
      <c r="UNA615" s="52"/>
      <c r="UNB615" s="69"/>
      <c r="UNC615" s="69"/>
      <c r="UND615" s="69"/>
      <c r="UNE615" s="107"/>
      <c r="UNF615" s="2"/>
      <c r="UNG615" s="15"/>
      <c r="UNH615" s="15"/>
      <c r="UNI615" s="80"/>
      <c r="UNJ615" s="52"/>
      <c r="UNK615" s="69"/>
      <c r="UNL615" s="69"/>
      <c r="UNM615" s="69"/>
      <c r="UNN615" s="107"/>
      <c r="UNO615" s="2"/>
      <c r="UNP615" s="15"/>
      <c r="UNQ615" s="15"/>
      <c r="UNR615" s="80"/>
      <c r="UNS615" s="52"/>
      <c r="UNT615" s="69"/>
      <c r="UNU615" s="69"/>
      <c r="UNV615" s="69"/>
      <c r="UNW615" s="107"/>
      <c r="UNX615" s="2"/>
      <c r="UNY615" s="15"/>
      <c r="UNZ615" s="15"/>
      <c r="UOA615" s="80"/>
      <c r="UOB615" s="52"/>
      <c r="UOC615" s="69"/>
      <c r="UOD615" s="69"/>
      <c r="UOE615" s="69"/>
      <c r="UOF615" s="107"/>
      <c r="UOG615" s="2"/>
      <c r="UOH615" s="15"/>
      <c r="UOI615" s="15"/>
      <c r="UOJ615" s="80"/>
      <c r="UOK615" s="52"/>
      <c r="UOL615" s="69"/>
      <c r="UOM615" s="69"/>
      <c r="UON615" s="69"/>
      <c r="UOO615" s="107"/>
      <c r="UOP615" s="2"/>
      <c r="UOQ615" s="15"/>
      <c r="UOR615" s="15"/>
      <c r="UOS615" s="80"/>
      <c r="UOT615" s="52"/>
      <c r="UOU615" s="69"/>
      <c r="UOV615" s="69"/>
      <c r="UOW615" s="69"/>
      <c r="UOX615" s="107"/>
      <c r="UOY615" s="2"/>
      <c r="UOZ615" s="15"/>
      <c r="UPA615" s="15"/>
      <c r="UPB615" s="80"/>
      <c r="UPC615" s="52"/>
      <c r="UPD615" s="69"/>
      <c r="UPE615" s="69"/>
      <c r="UPF615" s="69"/>
      <c r="UPG615" s="107"/>
      <c r="UPH615" s="2"/>
      <c r="UPI615" s="15"/>
      <c r="UPJ615" s="15"/>
      <c r="UPK615" s="80"/>
      <c r="UPL615" s="52"/>
      <c r="UPM615" s="69"/>
      <c r="UPN615" s="69"/>
      <c r="UPO615" s="69"/>
      <c r="UPP615" s="107"/>
      <c r="UPQ615" s="2"/>
      <c r="UPR615" s="15"/>
      <c r="UPS615" s="15"/>
      <c r="UPT615" s="80"/>
      <c r="UPU615" s="52"/>
      <c r="UPV615" s="69"/>
      <c r="UPW615" s="69"/>
      <c r="UPX615" s="69"/>
      <c r="UPY615" s="107"/>
      <c r="UPZ615" s="2"/>
      <c r="UQA615" s="15"/>
      <c r="UQB615" s="15"/>
      <c r="UQC615" s="80"/>
      <c r="UQD615" s="52"/>
      <c r="UQE615" s="69"/>
      <c r="UQF615" s="69"/>
      <c r="UQG615" s="69"/>
      <c r="UQH615" s="107"/>
      <c r="UQI615" s="2"/>
      <c r="UQJ615" s="15"/>
      <c r="UQK615" s="15"/>
      <c r="UQL615" s="80"/>
      <c r="UQM615" s="52"/>
      <c r="UQN615" s="69"/>
      <c r="UQO615" s="69"/>
      <c r="UQP615" s="69"/>
      <c r="UQQ615" s="107"/>
      <c r="UQR615" s="2"/>
      <c r="UQS615" s="15"/>
      <c r="UQT615" s="15"/>
      <c r="UQU615" s="80"/>
      <c r="UQV615" s="52"/>
      <c r="UQW615" s="69"/>
      <c r="UQX615" s="69"/>
      <c r="UQY615" s="69"/>
      <c r="UQZ615" s="107"/>
      <c r="URA615" s="2"/>
      <c r="URB615" s="15"/>
      <c r="URC615" s="15"/>
      <c r="URD615" s="80"/>
      <c r="URE615" s="52"/>
      <c r="URF615" s="69"/>
      <c r="URG615" s="69"/>
      <c r="URH615" s="69"/>
      <c r="URI615" s="107"/>
      <c r="URJ615" s="2"/>
      <c r="URK615" s="15"/>
      <c r="URL615" s="15"/>
      <c r="URM615" s="80"/>
      <c r="URN615" s="52"/>
      <c r="URO615" s="69"/>
      <c r="URP615" s="69"/>
      <c r="URQ615" s="69"/>
      <c r="URR615" s="107"/>
      <c r="URS615" s="2"/>
      <c r="URT615" s="15"/>
      <c r="URU615" s="15"/>
      <c r="URV615" s="80"/>
      <c r="URW615" s="52"/>
      <c r="URX615" s="69"/>
      <c r="URY615" s="69"/>
      <c r="URZ615" s="69"/>
      <c r="USA615" s="107"/>
      <c r="USB615" s="2"/>
      <c r="USC615" s="15"/>
      <c r="USD615" s="15"/>
      <c r="USE615" s="80"/>
      <c r="USF615" s="52"/>
      <c r="USG615" s="69"/>
      <c r="USH615" s="69"/>
      <c r="USI615" s="69"/>
      <c r="USJ615" s="107"/>
      <c r="USK615" s="2"/>
      <c r="USL615" s="15"/>
      <c r="USM615" s="15"/>
      <c r="USN615" s="80"/>
      <c r="USO615" s="52"/>
      <c r="USP615" s="69"/>
      <c r="USQ615" s="69"/>
      <c r="USR615" s="69"/>
      <c r="USS615" s="107"/>
      <c r="UST615" s="2"/>
      <c r="USU615" s="15"/>
      <c r="USV615" s="15"/>
      <c r="USW615" s="80"/>
      <c r="USX615" s="52"/>
      <c r="USY615" s="69"/>
      <c r="USZ615" s="69"/>
      <c r="UTA615" s="69"/>
      <c r="UTB615" s="107"/>
      <c r="UTC615" s="2"/>
      <c r="UTD615" s="15"/>
      <c r="UTE615" s="15"/>
      <c r="UTF615" s="80"/>
      <c r="UTG615" s="52"/>
      <c r="UTH615" s="69"/>
      <c r="UTI615" s="69"/>
      <c r="UTJ615" s="69"/>
      <c r="UTK615" s="107"/>
      <c r="UTL615" s="2"/>
      <c r="UTM615" s="15"/>
      <c r="UTN615" s="15"/>
      <c r="UTO615" s="80"/>
      <c r="UTP615" s="52"/>
      <c r="UTQ615" s="69"/>
      <c r="UTR615" s="69"/>
      <c r="UTS615" s="69"/>
      <c r="UTT615" s="107"/>
      <c r="UTU615" s="2"/>
      <c r="UTV615" s="15"/>
      <c r="UTW615" s="15"/>
      <c r="UTX615" s="80"/>
      <c r="UTY615" s="52"/>
      <c r="UTZ615" s="69"/>
      <c r="UUA615" s="69"/>
      <c r="UUB615" s="69"/>
      <c r="UUC615" s="107"/>
      <c r="UUD615" s="2"/>
      <c r="UUE615" s="15"/>
      <c r="UUF615" s="15"/>
      <c r="UUG615" s="80"/>
      <c r="UUH615" s="52"/>
      <c r="UUI615" s="69"/>
      <c r="UUJ615" s="69"/>
      <c r="UUK615" s="69"/>
      <c r="UUL615" s="107"/>
      <c r="UUM615" s="2"/>
      <c r="UUN615" s="15"/>
      <c r="UUO615" s="15"/>
      <c r="UUP615" s="80"/>
      <c r="UUQ615" s="52"/>
      <c r="UUR615" s="69"/>
      <c r="UUS615" s="69"/>
      <c r="UUT615" s="69"/>
      <c r="UUU615" s="107"/>
      <c r="UUV615" s="2"/>
      <c r="UUW615" s="15"/>
      <c r="UUX615" s="15"/>
      <c r="UUY615" s="80"/>
      <c r="UUZ615" s="52"/>
      <c r="UVA615" s="69"/>
      <c r="UVB615" s="69"/>
      <c r="UVC615" s="69"/>
      <c r="UVD615" s="107"/>
      <c r="UVE615" s="2"/>
      <c r="UVF615" s="15"/>
      <c r="UVG615" s="15"/>
      <c r="UVH615" s="80"/>
      <c r="UVI615" s="52"/>
      <c r="UVJ615" s="69"/>
      <c r="UVK615" s="69"/>
      <c r="UVL615" s="69"/>
      <c r="UVM615" s="107"/>
      <c r="UVN615" s="2"/>
      <c r="UVO615" s="15"/>
      <c r="UVP615" s="15"/>
      <c r="UVQ615" s="80"/>
      <c r="UVR615" s="52"/>
      <c r="UVS615" s="69"/>
      <c r="UVT615" s="69"/>
      <c r="UVU615" s="69"/>
      <c r="UVV615" s="107"/>
      <c r="UVW615" s="2"/>
      <c r="UVX615" s="15"/>
      <c r="UVY615" s="15"/>
      <c r="UVZ615" s="80"/>
      <c r="UWA615" s="52"/>
      <c r="UWB615" s="69"/>
      <c r="UWC615" s="69"/>
      <c r="UWD615" s="69"/>
      <c r="UWE615" s="107"/>
      <c r="UWF615" s="2"/>
      <c r="UWG615" s="15"/>
      <c r="UWH615" s="15"/>
      <c r="UWI615" s="80"/>
      <c r="UWJ615" s="52"/>
      <c r="UWK615" s="69"/>
      <c r="UWL615" s="69"/>
      <c r="UWM615" s="69"/>
      <c r="UWN615" s="107"/>
      <c r="UWO615" s="2"/>
      <c r="UWP615" s="15"/>
      <c r="UWQ615" s="15"/>
      <c r="UWR615" s="80"/>
      <c r="UWS615" s="52"/>
      <c r="UWT615" s="69"/>
      <c r="UWU615" s="69"/>
      <c r="UWV615" s="69"/>
      <c r="UWW615" s="107"/>
      <c r="UWX615" s="2"/>
      <c r="UWY615" s="15"/>
      <c r="UWZ615" s="15"/>
      <c r="UXA615" s="80"/>
      <c r="UXB615" s="52"/>
      <c r="UXC615" s="69"/>
      <c r="UXD615" s="69"/>
      <c r="UXE615" s="69"/>
      <c r="UXF615" s="107"/>
      <c r="UXG615" s="2"/>
      <c r="UXH615" s="15"/>
      <c r="UXI615" s="15"/>
      <c r="UXJ615" s="80"/>
      <c r="UXK615" s="52"/>
      <c r="UXL615" s="69"/>
      <c r="UXM615" s="69"/>
      <c r="UXN615" s="69"/>
      <c r="UXO615" s="107"/>
      <c r="UXP615" s="2"/>
      <c r="UXQ615" s="15"/>
      <c r="UXR615" s="15"/>
      <c r="UXS615" s="80"/>
      <c r="UXT615" s="52"/>
      <c r="UXU615" s="69"/>
      <c r="UXV615" s="69"/>
      <c r="UXW615" s="69"/>
      <c r="UXX615" s="107"/>
      <c r="UXY615" s="2"/>
      <c r="UXZ615" s="15"/>
      <c r="UYA615" s="15"/>
      <c r="UYB615" s="80"/>
      <c r="UYC615" s="52"/>
      <c r="UYD615" s="69"/>
      <c r="UYE615" s="69"/>
      <c r="UYF615" s="69"/>
      <c r="UYG615" s="107"/>
      <c r="UYH615" s="2"/>
      <c r="UYI615" s="15"/>
      <c r="UYJ615" s="15"/>
      <c r="UYK615" s="80"/>
      <c r="UYL615" s="52"/>
      <c r="UYM615" s="69"/>
      <c r="UYN615" s="69"/>
      <c r="UYO615" s="69"/>
      <c r="UYP615" s="107"/>
      <c r="UYQ615" s="2"/>
      <c r="UYR615" s="15"/>
      <c r="UYS615" s="15"/>
      <c r="UYT615" s="80"/>
      <c r="UYU615" s="52"/>
      <c r="UYV615" s="69"/>
      <c r="UYW615" s="69"/>
      <c r="UYX615" s="69"/>
      <c r="UYY615" s="107"/>
      <c r="UYZ615" s="2"/>
      <c r="UZA615" s="15"/>
      <c r="UZB615" s="15"/>
      <c r="UZC615" s="80"/>
      <c r="UZD615" s="52"/>
      <c r="UZE615" s="69"/>
      <c r="UZF615" s="69"/>
      <c r="UZG615" s="69"/>
      <c r="UZH615" s="107"/>
      <c r="UZI615" s="2"/>
      <c r="UZJ615" s="15"/>
      <c r="UZK615" s="15"/>
      <c r="UZL615" s="80"/>
      <c r="UZM615" s="52"/>
      <c r="UZN615" s="69"/>
      <c r="UZO615" s="69"/>
      <c r="UZP615" s="69"/>
      <c r="UZQ615" s="107"/>
      <c r="UZR615" s="2"/>
      <c r="UZS615" s="15"/>
      <c r="UZT615" s="15"/>
      <c r="UZU615" s="80"/>
      <c r="UZV615" s="52"/>
      <c r="UZW615" s="69"/>
      <c r="UZX615" s="69"/>
      <c r="UZY615" s="69"/>
      <c r="UZZ615" s="107"/>
      <c r="VAA615" s="2"/>
      <c r="VAB615" s="15"/>
      <c r="VAC615" s="15"/>
      <c r="VAD615" s="80"/>
      <c r="VAE615" s="52"/>
      <c r="VAF615" s="69"/>
      <c r="VAG615" s="69"/>
      <c r="VAH615" s="69"/>
      <c r="VAI615" s="107"/>
      <c r="VAJ615" s="2"/>
      <c r="VAK615" s="15"/>
      <c r="VAL615" s="15"/>
      <c r="VAM615" s="80"/>
      <c r="VAN615" s="52"/>
      <c r="VAO615" s="69"/>
      <c r="VAP615" s="69"/>
      <c r="VAQ615" s="69"/>
      <c r="VAR615" s="107"/>
      <c r="VAS615" s="2"/>
      <c r="VAT615" s="15"/>
      <c r="VAU615" s="15"/>
      <c r="VAV615" s="80"/>
      <c r="VAW615" s="52"/>
      <c r="VAX615" s="69"/>
      <c r="VAY615" s="69"/>
      <c r="VAZ615" s="69"/>
      <c r="VBA615" s="107"/>
      <c r="VBB615" s="2"/>
      <c r="VBC615" s="15"/>
      <c r="VBD615" s="15"/>
      <c r="VBE615" s="80"/>
      <c r="VBF615" s="52"/>
      <c r="VBG615" s="69"/>
      <c r="VBH615" s="69"/>
      <c r="VBI615" s="69"/>
      <c r="VBJ615" s="107"/>
      <c r="VBK615" s="2"/>
      <c r="VBL615" s="15"/>
      <c r="VBM615" s="15"/>
      <c r="VBN615" s="80"/>
      <c r="VBO615" s="52"/>
      <c r="VBP615" s="69"/>
      <c r="VBQ615" s="69"/>
      <c r="VBR615" s="69"/>
      <c r="VBS615" s="107"/>
      <c r="VBT615" s="2"/>
      <c r="VBU615" s="15"/>
      <c r="VBV615" s="15"/>
      <c r="VBW615" s="80"/>
      <c r="VBX615" s="52"/>
      <c r="VBY615" s="69"/>
      <c r="VBZ615" s="69"/>
      <c r="VCA615" s="69"/>
      <c r="VCB615" s="107"/>
      <c r="VCC615" s="2"/>
      <c r="VCD615" s="15"/>
      <c r="VCE615" s="15"/>
      <c r="VCF615" s="80"/>
      <c r="VCG615" s="52"/>
      <c r="VCH615" s="69"/>
      <c r="VCI615" s="69"/>
      <c r="VCJ615" s="69"/>
      <c r="VCK615" s="107"/>
      <c r="VCL615" s="2"/>
      <c r="VCM615" s="15"/>
      <c r="VCN615" s="15"/>
      <c r="VCO615" s="80"/>
      <c r="VCP615" s="52"/>
      <c r="VCQ615" s="69"/>
      <c r="VCR615" s="69"/>
      <c r="VCS615" s="69"/>
      <c r="VCT615" s="107"/>
      <c r="VCU615" s="2"/>
      <c r="VCV615" s="15"/>
      <c r="VCW615" s="15"/>
      <c r="VCX615" s="80"/>
      <c r="VCY615" s="52"/>
      <c r="VCZ615" s="69"/>
      <c r="VDA615" s="69"/>
      <c r="VDB615" s="69"/>
      <c r="VDC615" s="107"/>
      <c r="VDD615" s="2"/>
      <c r="VDE615" s="15"/>
      <c r="VDF615" s="15"/>
      <c r="VDG615" s="80"/>
      <c r="VDH615" s="52"/>
      <c r="VDI615" s="69"/>
      <c r="VDJ615" s="69"/>
      <c r="VDK615" s="69"/>
      <c r="VDL615" s="107"/>
      <c r="VDM615" s="2"/>
      <c r="VDN615" s="15"/>
      <c r="VDO615" s="15"/>
      <c r="VDP615" s="80"/>
      <c r="VDQ615" s="52"/>
      <c r="VDR615" s="69"/>
      <c r="VDS615" s="69"/>
      <c r="VDT615" s="69"/>
      <c r="VDU615" s="107"/>
      <c r="VDV615" s="2"/>
      <c r="VDW615" s="15"/>
      <c r="VDX615" s="15"/>
      <c r="VDY615" s="80"/>
      <c r="VDZ615" s="52"/>
      <c r="VEA615" s="69"/>
      <c r="VEB615" s="69"/>
      <c r="VEC615" s="69"/>
      <c r="VED615" s="107"/>
      <c r="VEE615" s="2"/>
      <c r="VEF615" s="15"/>
      <c r="VEG615" s="15"/>
      <c r="VEH615" s="80"/>
      <c r="VEI615" s="52"/>
      <c r="VEJ615" s="69"/>
      <c r="VEK615" s="69"/>
      <c r="VEL615" s="69"/>
      <c r="VEM615" s="107"/>
      <c r="VEN615" s="2"/>
      <c r="VEO615" s="15"/>
      <c r="VEP615" s="15"/>
      <c r="VEQ615" s="80"/>
      <c r="VER615" s="52"/>
      <c r="VES615" s="69"/>
      <c r="VET615" s="69"/>
      <c r="VEU615" s="69"/>
      <c r="VEV615" s="107"/>
      <c r="VEW615" s="2"/>
      <c r="VEX615" s="15"/>
      <c r="VEY615" s="15"/>
      <c r="VEZ615" s="80"/>
      <c r="VFA615" s="52"/>
      <c r="VFB615" s="69"/>
      <c r="VFC615" s="69"/>
      <c r="VFD615" s="69"/>
      <c r="VFE615" s="107"/>
      <c r="VFF615" s="2"/>
      <c r="VFG615" s="15"/>
      <c r="VFH615" s="15"/>
      <c r="VFI615" s="80"/>
      <c r="VFJ615" s="52"/>
      <c r="VFK615" s="69"/>
      <c r="VFL615" s="69"/>
      <c r="VFM615" s="69"/>
      <c r="VFN615" s="107"/>
      <c r="VFO615" s="2"/>
      <c r="VFP615" s="15"/>
      <c r="VFQ615" s="15"/>
      <c r="VFR615" s="80"/>
      <c r="VFS615" s="52"/>
      <c r="VFT615" s="69"/>
      <c r="VFU615" s="69"/>
      <c r="VFV615" s="69"/>
      <c r="VFW615" s="107"/>
      <c r="VFX615" s="2"/>
      <c r="VFY615" s="15"/>
      <c r="VFZ615" s="15"/>
      <c r="VGA615" s="80"/>
      <c r="VGB615" s="52"/>
      <c r="VGC615" s="69"/>
      <c r="VGD615" s="69"/>
      <c r="VGE615" s="69"/>
      <c r="VGF615" s="107"/>
      <c r="VGG615" s="2"/>
      <c r="VGH615" s="15"/>
      <c r="VGI615" s="15"/>
      <c r="VGJ615" s="80"/>
      <c r="VGK615" s="52"/>
      <c r="VGL615" s="69"/>
      <c r="VGM615" s="69"/>
      <c r="VGN615" s="69"/>
      <c r="VGO615" s="107"/>
      <c r="VGP615" s="2"/>
      <c r="VGQ615" s="15"/>
      <c r="VGR615" s="15"/>
      <c r="VGS615" s="80"/>
      <c r="VGT615" s="52"/>
      <c r="VGU615" s="69"/>
      <c r="VGV615" s="69"/>
      <c r="VGW615" s="69"/>
      <c r="VGX615" s="107"/>
      <c r="VGY615" s="2"/>
      <c r="VGZ615" s="15"/>
      <c r="VHA615" s="15"/>
      <c r="VHB615" s="80"/>
      <c r="VHC615" s="52"/>
      <c r="VHD615" s="69"/>
      <c r="VHE615" s="69"/>
      <c r="VHF615" s="69"/>
      <c r="VHG615" s="107"/>
      <c r="VHH615" s="2"/>
      <c r="VHI615" s="15"/>
      <c r="VHJ615" s="15"/>
      <c r="VHK615" s="80"/>
      <c r="VHL615" s="52"/>
      <c r="VHM615" s="69"/>
      <c r="VHN615" s="69"/>
      <c r="VHO615" s="69"/>
      <c r="VHP615" s="107"/>
      <c r="VHQ615" s="2"/>
      <c r="VHR615" s="15"/>
      <c r="VHS615" s="15"/>
      <c r="VHT615" s="80"/>
      <c r="VHU615" s="52"/>
      <c r="VHV615" s="69"/>
      <c r="VHW615" s="69"/>
      <c r="VHX615" s="69"/>
      <c r="VHY615" s="107"/>
      <c r="VHZ615" s="2"/>
      <c r="VIA615" s="15"/>
      <c r="VIB615" s="15"/>
      <c r="VIC615" s="80"/>
      <c r="VID615" s="52"/>
      <c r="VIE615" s="69"/>
      <c r="VIF615" s="69"/>
      <c r="VIG615" s="69"/>
      <c r="VIH615" s="107"/>
      <c r="VII615" s="2"/>
      <c r="VIJ615" s="15"/>
      <c r="VIK615" s="15"/>
      <c r="VIL615" s="80"/>
      <c r="VIM615" s="52"/>
      <c r="VIN615" s="69"/>
      <c r="VIO615" s="69"/>
      <c r="VIP615" s="69"/>
      <c r="VIQ615" s="107"/>
      <c r="VIR615" s="2"/>
      <c r="VIS615" s="15"/>
      <c r="VIT615" s="15"/>
      <c r="VIU615" s="80"/>
      <c r="VIV615" s="52"/>
      <c r="VIW615" s="69"/>
      <c r="VIX615" s="69"/>
      <c r="VIY615" s="69"/>
      <c r="VIZ615" s="107"/>
      <c r="VJA615" s="2"/>
      <c r="VJB615" s="15"/>
      <c r="VJC615" s="15"/>
      <c r="VJD615" s="80"/>
      <c r="VJE615" s="52"/>
      <c r="VJF615" s="69"/>
      <c r="VJG615" s="69"/>
      <c r="VJH615" s="69"/>
      <c r="VJI615" s="107"/>
      <c r="VJJ615" s="2"/>
      <c r="VJK615" s="15"/>
      <c r="VJL615" s="15"/>
      <c r="VJM615" s="80"/>
      <c r="VJN615" s="52"/>
      <c r="VJO615" s="69"/>
      <c r="VJP615" s="69"/>
      <c r="VJQ615" s="69"/>
      <c r="VJR615" s="107"/>
      <c r="VJS615" s="2"/>
      <c r="VJT615" s="15"/>
      <c r="VJU615" s="15"/>
      <c r="VJV615" s="80"/>
      <c r="VJW615" s="52"/>
      <c r="VJX615" s="69"/>
      <c r="VJY615" s="69"/>
      <c r="VJZ615" s="69"/>
      <c r="VKA615" s="107"/>
      <c r="VKB615" s="2"/>
      <c r="VKC615" s="15"/>
      <c r="VKD615" s="15"/>
      <c r="VKE615" s="80"/>
      <c r="VKF615" s="52"/>
      <c r="VKG615" s="69"/>
      <c r="VKH615" s="69"/>
      <c r="VKI615" s="69"/>
      <c r="VKJ615" s="107"/>
      <c r="VKK615" s="2"/>
      <c r="VKL615" s="15"/>
      <c r="VKM615" s="15"/>
      <c r="VKN615" s="80"/>
      <c r="VKO615" s="52"/>
      <c r="VKP615" s="69"/>
      <c r="VKQ615" s="69"/>
      <c r="VKR615" s="69"/>
      <c r="VKS615" s="107"/>
      <c r="VKT615" s="2"/>
      <c r="VKU615" s="15"/>
      <c r="VKV615" s="15"/>
      <c r="VKW615" s="80"/>
      <c r="VKX615" s="52"/>
      <c r="VKY615" s="69"/>
      <c r="VKZ615" s="69"/>
      <c r="VLA615" s="69"/>
      <c r="VLB615" s="107"/>
      <c r="VLC615" s="2"/>
      <c r="VLD615" s="15"/>
      <c r="VLE615" s="15"/>
      <c r="VLF615" s="80"/>
      <c r="VLG615" s="52"/>
      <c r="VLH615" s="69"/>
      <c r="VLI615" s="69"/>
      <c r="VLJ615" s="69"/>
      <c r="VLK615" s="107"/>
      <c r="VLL615" s="2"/>
      <c r="VLM615" s="15"/>
      <c r="VLN615" s="15"/>
      <c r="VLO615" s="80"/>
      <c r="VLP615" s="52"/>
      <c r="VLQ615" s="69"/>
      <c r="VLR615" s="69"/>
      <c r="VLS615" s="69"/>
      <c r="VLT615" s="107"/>
      <c r="VLU615" s="2"/>
      <c r="VLV615" s="15"/>
      <c r="VLW615" s="15"/>
      <c r="VLX615" s="80"/>
      <c r="VLY615" s="52"/>
      <c r="VLZ615" s="69"/>
      <c r="VMA615" s="69"/>
      <c r="VMB615" s="69"/>
      <c r="VMC615" s="107"/>
      <c r="VMD615" s="2"/>
      <c r="VME615" s="15"/>
      <c r="VMF615" s="15"/>
      <c r="VMG615" s="80"/>
      <c r="VMH615" s="52"/>
      <c r="VMI615" s="69"/>
      <c r="VMJ615" s="69"/>
      <c r="VMK615" s="69"/>
      <c r="VML615" s="107"/>
      <c r="VMM615" s="2"/>
      <c r="VMN615" s="15"/>
      <c r="VMO615" s="15"/>
      <c r="VMP615" s="80"/>
      <c r="VMQ615" s="52"/>
      <c r="VMR615" s="69"/>
      <c r="VMS615" s="69"/>
      <c r="VMT615" s="69"/>
      <c r="VMU615" s="107"/>
      <c r="VMV615" s="2"/>
      <c r="VMW615" s="15"/>
      <c r="VMX615" s="15"/>
      <c r="VMY615" s="80"/>
      <c r="VMZ615" s="52"/>
      <c r="VNA615" s="69"/>
      <c r="VNB615" s="69"/>
      <c r="VNC615" s="69"/>
      <c r="VND615" s="107"/>
      <c r="VNE615" s="2"/>
      <c r="VNF615" s="15"/>
      <c r="VNG615" s="15"/>
      <c r="VNH615" s="80"/>
      <c r="VNI615" s="52"/>
      <c r="VNJ615" s="69"/>
      <c r="VNK615" s="69"/>
      <c r="VNL615" s="69"/>
      <c r="VNM615" s="107"/>
      <c r="VNN615" s="2"/>
      <c r="VNO615" s="15"/>
      <c r="VNP615" s="15"/>
      <c r="VNQ615" s="80"/>
      <c r="VNR615" s="52"/>
      <c r="VNS615" s="69"/>
      <c r="VNT615" s="69"/>
      <c r="VNU615" s="69"/>
      <c r="VNV615" s="107"/>
      <c r="VNW615" s="2"/>
      <c r="VNX615" s="15"/>
      <c r="VNY615" s="15"/>
      <c r="VNZ615" s="80"/>
      <c r="VOA615" s="52"/>
      <c r="VOB615" s="69"/>
      <c r="VOC615" s="69"/>
      <c r="VOD615" s="69"/>
      <c r="VOE615" s="107"/>
      <c r="VOF615" s="2"/>
      <c r="VOG615" s="15"/>
      <c r="VOH615" s="15"/>
      <c r="VOI615" s="80"/>
      <c r="VOJ615" s="52"/>
      <c r="VOK615" s="69"/>
      <c r="VOL615" s="69"/>
      <c r="VOM615" s="69"/>
      <c r="VON615" s="107"/>
      <c r="VOO615" s="2"/>
      <c r="VOP615" s="15"/>
      <c r="VOQ615" s="15"/>
      <c r="VOR615" s="80"/>
      <c r="VOS615" s="52"/>
      <c r="VOT615" s="69"/>
      <c r="VOU615" s="69"/>
      <c r="VOV615" s="69"/>
      <c r="VOW615" s="107"/>
      <c r="VOX615" s="2"/>
      <c r="VOY615" s="15"/>
      <c r="VOZ615" s="15"/>
      <c r="VPA615" s="80"/>
      <c r="VPB615" s="52"/>
      <c r="VPC615" s="69"/>
      <c r="VPD615" s="69"/>
      <c r="VPE615" s="69"/>
      <c r="VPF615" s="107"/>
      <c r="VPG615" s="2"/>
      <c r="VPH615" s="15"/>
      <c r="VPI615" s="15"/>
      <c r="VPJ615" s="80"/>
      <c r="VPK615" s="52"/>
      <c r="VPL615" s="69"/>
      <c r="VPM615" s="69"/>
      <c r="VPN615" s="69"/>
      <c r="VPO615" s="107"/>
      <c r="VPP615" s="2"/>
      <c r="VPQ615" s="15"/>
      <c r="VPR615" s="15"/>
      <c r="VPS615" s="80"/>
      <c r="VPT615" s="52"/>
      <c r="VPU615" s="69"/>
      <c r="VPV615" s="69"/>
      <c r="VPW615" s="69"/>
      <c r="VPX615" s="107"/>
      <c r="VPY615" s="2"/>
      <c r="VPZ615" s="15"/>
      <c r="VQA615" s="15"/>
      <c r="VQB615" s="80"/>
      <c r="VQC615" s="52"/>
      <c r="VQD615" s="69"/>
      <c r="VQE615" s="69"/>
      <c r="VQF615" s="69"/>
      <c r="VQG615" s="107"/>
      <c r="VQH615" s="2"/>
      <c r="VQI615" s="15"/>
      <c r="VQJ615" s="15"/>
      <c r="VQK615" s="80"/>
      <c r="VQL615" s="52"/>
      <c r="VQM615" s="69"/>
      <c r="VQN615" s="69"/>
      <c r="VQO615" s="69"/>
      <c r="VQP615" s="107"/>
      <c r="VQQ615" s="2"/>
      <c r="VQR615" s="15"/>
      <c r="VQS615" s="15"/>
      <c r="VQT615" s="80"/>
      <c r="VQU615" s="52"/>
      <c r="VQV615" s="69"/>
      <c r="VQW615" s="69"/>
      <c r="VQX615" s="69"/>
      <c r="VQY615" s="107"/>
      <c r="VQZ615" s="2"/>
      <c r="VRA615" s="15"/>
      <c r="VRB615" s="15"/>
      <c r="VRC615" s="80"/>
      <c r="VRD615" s="52"/>
      <c r="VRE615" s="69"/>
      <c r="VRF615" s="69"/>
      <c r="VRG615" s="69"/>
      <c r="VRH615" s="107"/>
      <c r="VRI615" s="2"/>
      <c r="VRJ615" s="15"/>
      <c r="VRK615" s="15"/>
      <c r="VRL615" s="80"/>
      <c r="VRM615" s="52"/>
      <c r="VRN615" s="69"/>
      <c r="VRO615" s="69"/>
      <c r="VRP615" s="69"/>
      <c r="VRQ615" s="107"/>
      <c r="VRR615" s="2"/>
      <c r="VRS615" s="15"/>
      <c r="VRT615" s="15"/>
      <c r="VRU615" s="80"/>
      <c r="VRV615" s="52"/>
      <c r="VRW615" s="69"/>
      <c r="VRX615" s="69"/>
      <c r="VRY615" s="69"/>
      <c r="VRZ615" s="107"/>
      <c r="VSA615" s="2"/>
      <c r="VSB615" s="15"/>
      <c r="VSC615" s="15"/>
      <c r="VSD615" s="80"/>
      <c r="VSE615" s="52"/>
      <c r="VSF615" s="69"/>
      <c r="VSG615" s="69"/>
      <c r="VSH615" s="69"/>
      <c r="VSI615" s="107"/>
      <c r="VSJ615" s="2"/>
      <c r="VSK615" s="15"/>
      <c r="VSL615" s="15"/>
      <c r="VSM615" s="80"/>
      <c r="VSN615" s="52"/>
      <c r="VSO615" s="69"/>
      <c r="VSP615" s="69"/>
      <c r="VSQ615" s="69"/>
      <c r="VSR615" s="107"/>
      <c r="VSS615" s="2"/>
      <c r="VST615" s="15"/>
      <c r="VSU615" s="15"/>
      <c r="VSV615" s="80"/>
      <c r="VSW615" s="52"/>
      <c r="VSX615" s="69"/>
      <c r="VSY615" s="69"/>
      <c r="VSZ615" s="69"/>
      <c r="VTA615" s="107"/>
      <c r="VTB615" s="2"/>
      <c r="VTC615" s="15"/>
      <c r="VTD615" s="15"/>
      <c r="VTE615" s="80"/>
      <c r="VTF615" s="52"/>
      <c r="VTG615" s="69"/>
      <c r="VTH615" s="69"/>
      <c r="VTI615" s="69"/>
      <c r="VTJ615" s="107"/>
      <c r="VTK615" s="2"/>
      <c r="VTL615" s="15"/>
      <c r="VTM615" s="15"/>
      <c r="VTN615" s="80"/>
      <c r="VTO615" s="52"/>
      <c r="VTP615" s="69"/>
      <c r="VTQ615" s="69"/>
      <c r="VTR615" s="69"/>
      <c r="VTS615" s="107"/>
      <c r="VTT615" s="2"/>
      <c r="VTU615" s="15"/>
      <c r="VTV615" s="15"/>
      <c r="VTW615" s="80"/>
      <c r="VTX615" s="52"/>
      <c r="VTY615" s="69"/>
      <c r="VTZ615" s="69"/>
      <c r="VUA615" s="69"/>
      <c r="VUB615" s="107"/>
      <c r="VUC615" s="2"/>
      <c r="VUD615" s="15"/>
      <c r="VUE615" s="15"/>
      <c r="VUF615" s="80"/>
      <c r="VUG615" s="52"/>
      <c r="VUH615" s="69"/>
      <c r="VUI615" s="69"/>
      <c r="VUJ615" s="69"/>
      <c r="VUK615" s="107"/>
      <c r="VUL615" s="2"/>
      <c r="VUM615" s="15"/>
      <c r="VUN615" s="15"/>
      <c r="VUO615" s="80"/>
      <c r="VUP615" s="52"/>
      <c r="VUQ615" s="69"/>
      <c r="VUR615" s="69"/>
      <c r="VUS615" s="69"/>
      <c r="VUT615" s="107"/>
      <c r="VUU615" s="2"/>
      <c r="VUV615" s="15"/>
      <c r="VUW615" s="15"/>
      <c r="VUX615" s="80"/>
      <c r="VUY615" s="52"/>
      <c r="VUZ615" s="69"/>
      <c r="VVA615" s="69"/>
      <c r="VVB615" s="69"/>
      <c r="VVC615" s="107"/>
      <c r="VVD615" s="2"/>
      <c r="VVE615" s="15"/>
      <c r="VVF615" s="15"/>
      <c r="VVG615" s="80"/>
      <c r="VVH615" s="52"/>
      <c r="VVI615" s="69"/>
      <c r="VVJ615" s="69"/>
      <c r="VVK615" s="69"/>
      <c r="VVL615" s="107"/>
      <c r="VVM615" s="2"/>
      <c r="VVN615" s="15"/>
      <c r="VVO615" s="15"/>
      <c r="VVP615" s="80"/>
      <c r="VVQ615" s="52"/>
      <c r="VVR615" s="69"/>
      <c r="VVS615" s="69"/>
      <c r="VVT615" s="69"/>
      <c r="VVU615" s="107"/>
      <c r="VVV615" s="2"/>
      <c r="VVW615" s="15"/>
      <c r="VVX615" s="15"/>
      <c r="VVY615" s="80"/>
      <c r="VVZ615" s="52"/>
      <c r="VWA615" s="69"/>
      <c r="VWB615" s="69"/>
      <c r="VWC615" s="69"/>
      <c r="VWD615" s="107"/>
      <c r="VWE615" s="2"/>
      <c r="VWF615" s="15"/>
      <c r="VWG615" s="15"/>
      <c r="VWH615" s="80"/>
      <c r="VWI615" s="52"/>
      <c r="VWJ615" s="69"/>
      <c r="VWK615" s="69"/>
      <c r="VWL615" s="69"/>
      <c r="VWM615" s="107"/>
      <c r="VWN615" s="2"/>
      <c r="VWO615" s="15"/>
      <c r="VWP615" s="15"/>
      <c r="VWQ615" s="80"/>
      <c r="VWR615" s="52"/>
      <c r="VWS615" s="69"/>
      <c r="VWT615" s="69"/>
      <c r="VWU615" s="69"/>
      <c r="VWV615" s="107"/>
      <c r="VWW615" s="2"/>
      <c r="VWX615" s="15"/>
      <c r="VWY615" s="15"/>
      <c r="VWZ615" s="80"/>
      <c r="VXA615" s="52"/>
      <c r="VXB615" s="69"/>
      <c r="VXC615" s="69"/>
      <c r="VXD615" s="69"/>
      <c r="VXE615" s="107"/>
      <c r="VXF615" s="2"/>
      <c r="VXG615" s="15"/>
      <c r="VXH615" s="15"/>
      <c r="VXI615" s="80"/>
      <c r="VXJ615" s="52"/>
      <c r="VXK615" s="69"/>
      <c r="VXL615" s="69"/>
      <c r="VXM615" s="69"/>
      <c r="VXN615" s="107"/>
      <c r="VXO615" s="2"/>
      <c r="VXP615" s="15"/>
      <c r="VXQ615" s="15"/>
      <c r="VXR615" s="80"/>
      <c r="VXS615" s="52"/>
      <c r="VXT615" s="69"/>
      <c r="VXU615" s="69"/>
      <c r="VXV615" s="69"/>
      <c r="VXW615" s="107"/>
      <c r="VXX615" s="2"/>
      <c r="VXY615" s="15"/>
      <c r="VXZ615" s="15"/>
      <c r="VYA615" s="80"/>
      <c r="VYB615" s="52"/>
      <c r="VYC615" s="69"/>
      <c r="VYD615" s="69"/>
      <c r="VYE615" s="69"/>
      <c r="VYF615" s="107"/>
      <c r="VYG615" s="2"/>
      <c r="VYH615" s="15"/>
      <c r="VYI615" s="15"/>
      <c r="VYJ615" s="80"/>
      <c r="VYK615" s="52"/>
      <c r="VYL615" s="69"/>
      <c r="VYM615" s="69"/>
      <c r="VYN615" s="69"/>
      <c r="VYO615" s="107"/>
      <c r="VYP615" s="2"/>
      <c r="VYQ615" s="15"/>
      <c r="VYR615" s="15"/>
      <c r="VYS615" s="80"/>
      <c r="VYT615" s="52"/>
      <c r="VYU615" s="69"/>
      <c r="VYV615" s="69"/>
      <c r="VYW615" s="69"/>
      <c r="VYX615" s="107"/>
      <c r="VYY615" s="2"/>
      <c r="VYZ615" s="15"/>
      <c r="VZA615" s="15"/>
      <c r="VZB615" s="80"/>
      <c r="VZC615" s="52"/>
      <c r="VZD615" s="69"/>
      <c r="VZE615" s="69"/>
      <c r="VZF615" s="69"/>
      <c r="VZG615" s="107"/>
      <c r="VZH615" s="2"/>
      <c r="VZI615" s="15"/>
      <c r="VZJ615" s="15"/>
      <c r="VZK615" s="80"/>
      <c r="VZL615" s="52"/>
      <c r="VZM615" s="69"/>
      <c r="VZN615" s="69"/>
      <c r="VZO615" s="69"/>
      <c r="VZP615" s="107"/>
      <c r="VZQ615" s="2"/>
      <c r="VZR615" s="15"/>
      <c r="VZS615" s="15"/>
      <c r="VZT615" s="80"/>
      <c r="VZU615" s="52"/>
      <c r="VZV615" s="69"/>
      <c r="VZW615" s="69"/>
      <c r="VZX615" s="69"/>
      <c r="VZY615" s="107"/>
      <c r="VZZ615" s="2"/>
      <c r="WAA615" s="15"/>
      <c r="WAB615" s="15"/>
      <c r="WAC615" s="80"/>
      <c r="WAD615" s="52"/>
      <c r="WAE615" s="69"/>
      <c r="WAF615" s="69"/>
      <c r="WAG615" s="69"/>
      <c r="WAH615" s="107"/>
      <c r="WAI615" s="2"/>
      <c r="WAJ615" s="15"/>
      <c r="WAK615" s="15"/>
      <c r="WAL615" s="80"/>
      <c r="WAM615" s="52"/>
      <c r="WAN615" s="69"/>
      <c r="WAO615" s="69"/>
      <c r="WAP615" s="69"/>
      <c r="WAQ615" s="107"/>
      <c r="WAR615" s="2"/>
      <c r="WAS615" s="15"/>
      <c r="WAT615" s="15"/>
      <c r="WAU615" s="80"/>
      <c r="WAV615" s="52"/>
      <c r="WAW615" s="69"/>
      <c r="WAX615" s="69"/>
      <c r="WAY615" s="69"/>
      <c r="WAZ615" s="107"/>
      <c r="WBA615" s="2"/>
      <c r="WBB615" s="15"/>
      <c r="WBC615" s="15"/>
      <c r="WBD615" s="80"/>
      <c r="WBE615" s="52"/>
      <c r="WBF615" s="69"/>
      <c r="WBG615" s="69"/>
      <c r="WBH615" s="69"/>
      <c r="WBI615" s="107"/>
      <c r="WBJ615" s="2"/>
      <c r="WBK615" s="15"/>
      <c r="WBL615" s="15"/>
      <c r="WBM615" s="80"/>
      <c r="WBN615" s="52"/>
      <c r="WBO615" s="69"/>
      <c r="WBP615" s="69"/>
      <c r="WBQ615" s="69"/>
      <c r="WBR615" s="107"/>
      <c r="WBS615" s="2"/>
      <c r="WBT615" s="15"/>
      <c r="WBU615" s="15"/>
      <c r="WBV615" s="80"/>
      <c r="WBW615" s="52"/>
      <c r="WBX615" s="69"/>
      <c r="WBY615" s="69"/>
      <c r="WBZ615" s="69"/>
      <c r="WCA615" s="107"/>
      <c r="WCB615" s="2"/>
      <c r="WCC615" s="15"/>
      <c r="WCD615" s="15"/>
      <c r="WCE615" s="80"/>
      <c r="WCF615" s="52"/>
      <c r="WCG615" s="69"/>
      <c r="WCH615" s="69"/>
      <c r="WCI615" s="69"/>
      <c r="WCJ615" s="107"/>
      <c r="WCK615" s="2"/>
      <c r="WCL615" s="15"/>
      <c r="WCM615" s="15"/>
      <c r="WCN615" s="80"/>
      <c r="WCO615" s="52"/>
      <c r="WCP615" s="69"/>
      <c r="WCQ615" s="69"/>
      <c r="WCR615" s="69"/>
      <c r="WCS615" s="107"/>
      <c r="WCT615" s="2"/>
      <c r="WCU615" s="15"/>
      <c r="WCV615" s="15"/>
      <c r="WCW615" s="80"/>
      <c r="WCX615" s="52"/>
      <c r="WCY615" s="69"/>
      <c r="WCZ615" s="69"/>
      <c r="WDA615" s="69"/>
      <c r="WDB615" s="107"/>
      <c r="WDC615" s="2"/>
      <c r="WDD615" s="15"/>
      <c r="WDE615" s="15"/>
      <c r="WDF615" s="80"/>
      <c r="WDG615" s="52"/>
      <c r="WDH615" s="69"/>
      <c r="WDI615" s="69"/>
      <c r="WDJ615" s="69"/>
      <c r="WDK615" s="107"/>
      <c r="WDL615" s="2"/>
      <c r="WDM615" s="15"/>
      <c r="WDN615" s="15"/>
      <c r="WDO615" s="80"/>
      <c r="WDP615" s="52"/>
      <c r="WDQ615" s="69"/>
      <c r="WDR615" s="69"/>
      <c r="WDS615" s="69"/>
      <c r="WDT615" s="107"/>
      <c r="WDU615" s="2"/>
      <c r="WDV615" s="15"/>
      <c r="WDW615" s="15"/>
      <c r="WDX615" s="80"/>
      <c r="WDY615" s="52"/>
      <c r="WDZ615" s="69"/>
      <c r="WEA615" s="69"/>
      <c r="WEB615" s="69"/>
      <c r="WEC615" s="107"/>
      <c r="WED615" s="2"/>
      <c r="WEE615" s="15"/>
      <c r="WEF615" s="15"/>
      <c r="WEG615" s="80"/>
      <c r="WEH615" s="52"/>
      <c r="WEI615" s="69"/>
      <c r="WEJ615" s="69"/>
      <c r="WEK615" s="69"/>
      <c r="WEL615" s="107"/>
      <c r="WEM615" s="2"/>
      <c r="WEN615" s="15"/>
      <c r="WEO615" s="15"/>
      <c r="WEP615" s="80"/>
      <c r="WEQ615" s="52"/>
      <c r="WER615" s="69"/>
      <c r="WES615" s="69"/>
      <c r="WET615" s="69"/>
      <c r="WEU615" s="107"/>
      <c r="WEV615" s="2"/>
      <c r="WEW615" s="15"/>
      <c r="WEX615" s="15"/>
      <c r="WEY615" s="80"/>
      <c r="WEZ615" s="52"/>
      <c r="WFA615" s="69"/>
      <c r="WFB615" s="69"/>
      <c r="WFC615" s="69"/>
      <c r="WFD615" s="107"/>
      <c r="WFE615" s="2"/>
      <c r="WFF615" s="15"/>
      <c r="WFG615" s="15"/>
      <c r="WFH615" s="80"/>
      <c r="WFI615" s="52"/>
      <c r="WFJ615" s="69"/>
      <c r="WFK615" s="69"/>
      <c r="WFL615" s="69"/>
      <c r="WFM615" s="107"/>
      <c r="WFN615" s="2"/>
      <c r="WFO615" s="15"/>
      <c r="WFP615" s="15"/>
      <c r="WFQ615" s="80"/>
      <c r="WFR615" s="52"/>
      <c r="WFS615" s="69"/>
      <c r="WFT615" s="69"/>
      <c r="WFU615" s="69"/>
      <c r="WFV615" s="107"/>
      <c r="WFW615" s="2"/>
      <c r="WFX615" s="15"/>
      <c r="WFY615" s="15"/>
      <c r="WFZ615" s="80"/>
      <c r="WGA615" s="52"/>
      <c r="WGB615" s="69"/>
      <c r="WGC615" s="69"/>
      <c r="WGD615" s="69"/>
      <c r="WGE615" s="107"/>
      <c r="WGF615" s="2"/>
      <c r="WGG615" s="15"/>
      <c r="WGH615" s="15"/>
      <c r="WGI615" s="80"/>
      <c r="WGJ615" s="52"/>
      <c r="WGK615" s="69"/>
      <c r="WGL615" s="69"/>
      <c r="WGM615" s="69"/>
      <c r="WGN615" s="107"/>
      <c r="WGO615" s="2"/>
      <c r="WGP615" s="15"/>
      <c r="WGQ615" s="15"/>
      <c r="WGR615" s="80"/>
      <c r="WGS615" s="52"/>
      <c r="WGT615" s="69"/>
      <c r="WGU615" s="69"/>
      <c r="WGV615" s="69"/>
      <c r="WGW615" s="107"/>
      <c r="WGX615" s="2"/>
      <c r="WGY615" s="15"/>
      <c r="WGZ615" s="15"/>
      <c r="WHA615" s="80"/>
      <c r="WHB615" s="52"/>
      <c r="WHC615" s="69"/>
      <c r="WHD615" s="69"/>
      <c r="WHE615" s="69"/>
      <c r="WHF615" s="107"/>
      <c r="WHG615" s="2"/>
      <c r="WHH615" s="15"/>
      <c r="WHI615" s="15"/>
      <c r="WHJ615" s="80"/>
      <c r="WHK615" s="52"/>
      <c r="WHL615" s="69"/>
      <c r="WHM615" s="69"/>
      <c r="WHN615" s="69"/>
      <c r="WHO615" s="107"/>
      <c r="WHP615" s="2"/>
      <c r="WHQ615" s="15"/>
      <c r="WHR615" s="15"/>
      <c r="WHS615" s="80"/>
      <c r="WHT615" s="52"/>
      <c r="WHU615" s="69"/>
      <c r="WHV615" s="69"/>
      <c r="WHW615" s="69"/>
      <c r="WHX615" s="107"/>
      <c r="WHY615" s="2"/>
      <c r="WHZ615" s="15"/>
      <c r="WIA615" s="15"/>
      <c r="WIB615" s="80"/>
      <c r="WIC615" s="52"/>
      <c r="WID615" s="69"/>
      <c r="WIE615" s="69"/>
      <c r="WIF615" s="69"/>
      <c r="WIG615" s="107"/>
      <c r="WIH615" s="2"/>
      <c r="WII615" s="15"/>
      <c r="WIJ615" s="15"/>
      <c r="WIK615" s="80"/>
      <c r="WIL615" s="52"/>
      <c r="WIM615" s="69"/>
      <c r="WIN615" s="69"/>
      <c r="WIO615" s="69"/>
      <c r="WIP615" s="107"/>
      <c r="WIQ615" s="2"/>
      <c r="WIR615" s="15"/>
      <c r="WIS615" s="15"/>
      <c r="WIT615" s="80"/>
      <c r="WIU615" s="52"/>
      <c r="WIV615" s="69"/>
      <c r="WIW615" s="69"/>
      <c r="WIX615" s="69"/>
      <c r="WIY615" s="107"/>
      <c r="WIZ615" s="2"/>
      <c r="WJA615" s="15"/>
      <c r="WJB615" s="15"/>
      <c r="WJC615" s="80"/>
      <c r="WJD615" s="52"/>
      <c r="WJE615" s="69"/>
      <c r="WJF615" s="69"/>
      <c r="WJG615" s="69"/>
      <c r="WJH615" s="107"/>
      <c r="WJI615" s="2"/>
      <c r="WJJ615" s="15"/>
      <c r="WJK615" s="15"/>
      <c r="WJL615" s="80"/>
      <c r="WJM615" s="52"/>
      <c r="WJN615" s="69"/>
      <c r="WJO615" s="69"/>
      <c r="WJP615" s="69"/>
      <c r="WJQ615" s="107"/>
      <c r="WJR615" s="2"/>
      <c r="WJS615" s="15"/>
      <c r="WJT615" s="15"/>
      <c r="WJU615" s="80"/>
      <c r="WJV615" s="52"/>
      <c r="WJW615" s="69"/>
      <c r="WJX615" s="69"/>
      <c r="WJY615" s="69"/>
      <c r="WJZ615" s="107"/>
      <c r="WKA615" s="2"/>
      <c r="WKB615" s="15"/>
      <c r="WKC615" s="15"/>
      <c r="WKD615" s="80"/>
      <c r="WKE615" s="52"/>
      <c r="WKF615" s="69"/>
      <c r="WKG615" s="69"/>
      <c r="WKH615" s="69"/>
      <c r="WKI615" s="107"/>
      <c r="WKJ615" s="2"/>
      <c r="WKK615" s="15"/>
      <c r="WKL615" s="15"/>
      <c r="WKM615" s="80"/>
      <c r="WKN615" s="52"/>
      <c r="WKO615" s="69"/>
      <c r="WKP615" s="69"/>
      <c r="WKQ615" s="69"/>
      <c r="WKR615" s="107"/>
      <c r="WKS615" s="2"/>
      <c r="WKT615" s="15"/>
      <c r="WKU615" s="15"/>
      <c r="WKV615" s="80"/>
      <c r="WKW615" s="52"/>
      <c r="WKX615" s="69"/>
      <c r="WKY615" s="69"/>
      <c r="WKZ615" s="69"/>
      <c r="WLA615" s="107"/>
      <c r="WLB615" s="2"/>
      <c r="WLC615" s="15"/>
      <c r="WLD615" s="15"/>
      <c r="WLE615" s="80"/>
      <c r="WLF615" s="52"/>
      <c r="WLG615" s="69"/>
      <c r="WLH615" s="69"/>
      <c r="WLI615" s="69"/>
      <c r="WLJ615" s="107"/>
      <c r="WLK615" s="2"/>
      <c r="WLL615" s="15"/>
      <c r="WLM615" s="15"/>
      <c r="WLN615" s="80"/>
      <c r="WLO615" s="52"/>
      <c r="WLP615" s="69"/>
      <c r="WLQ615" s="69"/>
      <c r="WLR615" s="69"/>
      <c r="WLS615" s="107"/>
      <c r="WLT615" s="2"/>
      <c r="WLU615" s="15"/>
      <c r="WLV615" s="15"/>
      <c r="WLW615" s="80"/>
      <c r="WLX615" s="52"/>
      <c r="WLY615" s="69"/>
      <c r="WLZ615" s="69"/>
      <c r="WMA615" s="69"/>
      <c r="WMB615" s="107"/>
      <c r="WMC615" s="2"/>
      <c r="WMD615" s="15"/>
      <c r="WME615" s="15"/>
      <c r="WMF615" s="80"/>
      <c r="WMG615" s="52"/>
      <c r="WMH615" s="69"/>
      <c r="WMI615" s="69"/>
      <c r="WMJ615" s="69"/>
      <c r="WMK615" s="107"/>
      <c r="WML615" s="2"/>
      <c r="WMM615" s="15"/>
      <c r="WMN615" s="15"/>
      <c r="WMO615" s="80"/>
      <c r="WMP615" s="52"/>
      <c r="WMQ615" s="69"/>
      <c r="WMR615" s="69"/>
      <c r="WMS615" s="69"/>
      <c r="WMT615" s="107"/>
      <c r="WMU615" s="2"/>
      <c r="WMV615" s="15"/>
      <c r="WMW615" s="15"/>
      <c r="WMX615" s="80"/>
      <c r="WMY615" s="52"/>
      <c r="WMZ615" s="69"/>
      <c r="WNA615" s="69"/>
      <c r="WNB615" s="69"/>
      <c r="WNC615" s="107"/>
      <c r="WND615" s="2"/>
      <c r="WNE615" s="15"/>
      <c r="WNF615" s="15"/>
      <c r="WNG615" s="80"/>
      <c r="WNH615" s="52"/>
      <c r="WNI615" s="69"/>
      <c r="WNJ615" s="69"/>
      <c r="WNK615" s="69"/>
      <c r="WNL615" s="107"/>
      <c r="WNM615" s="2"/>
      <c r="WNN615" s="15"/>
      <c r="WNO615" s="15"/>
      <c r="WNP615" s="80"/>
      <c r="WNQ615" s="52"/>
      <c r="WNR615" s="69"/>
      <c r="WNS615" s="69"/>
      <c r="WNT615" s="69"/>
      <c r="WNU615" s="107"/>
      <c r="WNV615" s="2"/>
      <c r="WNW615" s="15"/>
      <c r="WNX615" s="15"/>
      <c r="WNY615" s="80"/>
      <c r="WNZ615" s="52"/>
      <c r="WOA615" s="69"/>
      <c r="WOB615" s="69"/>
      <c r="WOC615" s="69"/>
      <c r="WOD615" s="107"/>
      <c r="WOE615" s="2"/>
      <c r="WOF615" s="15"/>
      <c r="WOG615" s="15"/>
      <c r="WOH615" s="80"/>
      <c r="WOI615" s="52"/>
      <c r="WOJ615" s="69"/>
      <c r="WOK615" s="69"/>
      <c r="WOL615" s="69"/>
      <c r="WOM615" s="107"/>
      <c r="WON615" s="2"/>
      <c r="WOO615" s="15"/>
      <c r="WOP615" s="15"/>
      <c r="WOQ615" s="80"/>
      <c r="WOR615" s="52"/>
      <c r="WOS615" s="69"/>
      <c r="WOT615" s="69"/>
      <c r="WOU615" s="69"/>
      <c r="WOV615" s="107"/>
      <c r="WOW615" s="2"/>
      <c r="WOX615" s="15"/>
      <c r="WOY615" s="15"/>
      <c r="WOZ615" s="80"/>
      <c r="WPA615" s="52"/>
      <c r="WPB615" s="69"/>
      <c r="WPC615" s="69"/>
      <c r="WPD615" s="69"/>
      <c r="WPE615" s="107"/>
      <c r="WPF615" s="2"/>
      <c r="WPG615" s="15"/>
      <c r="WPH615" s="15"/>
      <c r="WPI615" s="80"/>
      <c r="WPJ615" s="52"/>
      <c r="WPK615" s="69"/>
      <c r="WPL615" s="69"/>
      <c r="WPM615" s="69"/>
      <c r="WPN615" s="107"/>
      <c r="WPO615" s="2"/>
      <c r="WPP615" s="15"/>
      <c r="WPQ615" s="15"/>
      <c r="WPR615" s="80"/>
      <c r="WPS615" s="52"/>
      <c r="WPT615" s="69"/>
      <c r="WPU615" s="69"/>
      <c r="WPV615" s="69"/>
      <c r="WPW615" s="107"/>
      <c r="WPX615" s="2"/>
      <c r="WPY615" s="15"/>
      <c r="WPZ615" s="15"/>
      <c r="WQA615" s="80"/>
      <c r="WQB615" s="52"/>
      <c r="WQC615" s="69"/>
      <c r="WQD615" s="69"/>
      <c r="WQE615" s="69"/>
      <c r="WQF615" s="107"/>
      <c r="WQG615" s="2"/>
      <c r="WQH615" s="15"/>
      <c r="WQI615" s="15"/>
      <c r="WQJ615" s="80"/>
      <c r="WQK615" s="52"/>
      <c r="WQL615" s="69"/>
      <c r="WQM615" s="69"/>
      <c r="WQN615" s="69"/>
      <c r="WQO615" s="107"/>
      <c r="WQP615" s="2"/>
      <c r="WQQ615" s="15"/>
      <c r="WQR615" s="15"/>
      <c r="WQS615" s="80"/>
      <c r="WQT615" s="52"/>
      <c r="WQU615" s="69"/>
      <c r="WQV615" s="69"/>
      <c r="WQW615" s="69"/>
      <c r="WQX615" s="107"/>
      <c r="WQY615" s="2"/>
      <c r="WQZ615" s="15"/>
      <c r="WRA615" s="15"/>
      <c r="WRB615" s="80"/>
      <c r="WRC615" s="52"/>
      <c r="WRD615" s="69"/>
      <c r="WRE615" s="69"/>
      <c r="WRF615" s="69"/>
      <c r="WRG615" s="107"/>
      <c r="WRH615" s="2"/>
      <c r="WRI615" s="15"/>
      <c r="WRJ615" s="15"/>
      <c r="WRK615" s="80"/>
      <c r="WRL615" s="52"/>
      <c r="WRM615" s="69"/>
      <c r="WRN615" s="69"/>
      <c r="WRO615" s="69"/>
      <c r="WRP615" s="107"/>
      <c r="WRQ615" s="2"/>
      <c r="WRR615" s="15"/>
      <c r="WRS615" s="15"/>
      <c r="WRT615" s="80"/>
      <c r="WRU615" s="52"/>
      <c r="WRV615" s="69"/>
      <c r="WRW615" s="69"/>
      <c r="WRX615" s="69"/>
      <c r="WRY615" s="107"/>
      <c r="WRZ615" s="2"/>
      <c r="WSA615" s="15"/>
      <c r="WSB615" s="15"/>
      <c r="WSC615" s="80"/>
      <c r="WSD615" s="52"/>
      <c r="WSE615" s="69"/>
      <c r="WSF615" s="69"/>
      <c r="WSG615" s="69"/>
      <c r="WSH615" s="107"/>
      <c r="WSI615" s="2"/>
      <c r="WSJ615" s="15"/>
      <c r="WSK615" s="15"/>
      <c r="WSL615" s="80"/>
      <c r="WSM615" s="52"/>
      <c r="WSN615" s="69"/>
      <c r="WSO615" s="69"/>
      <c r="WSP615" s="69"/>
      <c r="WSQ615" s="107"/>
      <c r="WSR615" s="2"/>
      <c r="WSS615" s="15"/>
      <c r="WST615" s="15"/>
      <c r="WSU615" s="80"/>
      <c r="WSV615" s="52"/>
      <c r="WSW615" s="69"/>
      <c r="WSX615" s="69"/>
      <c r="WSY615" s="69"/>
      <c r="WSZ615" s="107"/>
      <c r="WTA615" s="2"/>
      <c r="WTB615" s="15"/>
      <c r="WTC615" s="15"/>
      <c r="WTD615" s="80"/>
      <c r="WTE615" s="52"/>
      <c r="WTF615" s="69"/>
      <c r="WTG615" s="69"/>
      <c r="WTH615" s="69"/>
      <c r="WTI615" s="107"/>
      <c r="WTJ615" s="2"/>
      <c r="WTK615" s="15"/>
      <c r="WTL615" s="15"/>
      <c r="WTM615" s="80"/>
      <c r="WTN615" s="52"/>
      <c r="WTO615" s="69"/>
      <c r="WTP615" s="69"/>
      <c r="WTQ615" s="69"/>
      <c r="WTR615" s="107"/>
      <c r="WTS615" s="2"/>
      <c r="WTT615" s="15"/>
      <c r="WTU615" s="15"/>
      <c r="WTV615" s="80"/>
      <c r="WTW615" s="52"/>
      <c r="WTX615" s="69"/>
      <c r="WTY615" s="69"/>
      <c r="WTZ615" s="69"/>
      <c r="WUA615" s="107"/>
      <c r="WUB615" s="2"/>
      <c r="WUC615" s="15"/>
      <c r="WUD615" s="15"/>
      <c r="WUE615" s="80"/>
      <c r="WUF615" s="52"/>
      <c r="WUG615" s="69"/>
      <c r="WUH615" s="69"/>
      <c r="WUI615" s="69"/>
      <c r="WUJ615" s="107"/>
      <c r="WUK615" s="2"/>
      <c r="WUL615" s="15"/>
      <c r="WUM615" s="15"/>
      <c r="WUN615" s="80"/>
      <c r="WUO615" s="52"/>
      <c r="WUP615" s="69"/>
      <c r="WUQ615" s="69"/>
      <c r="WUR615" s="69"/>
      <c r="WUS615" s="107"/>
      <c r="WUT615" s="2"/>
      <c r="WUU615" s="15"/>
      <c r="WUV615" s="15"/>
      <c r="WUW615" s="80"/>
      <c r="WUX615" s="52"/>
      <c r="WUY615" s="69"/>
      <c r="WUZ615" s="69"/>
      <c r="WVA615" s="69"/>
      <c r="WVB615" s="107"/>
      <c r="WVC615" s="2"/>
      <c r="WVD615" s="15"/>
      <c r="WVE615" s="15"/>
      <c r="WVF615" s="80"/>
      <c r="WVG615" s="52"/>
      <c r="WVH615" s="69"/>
      <c r="WVI615" s="69"/>
      <c r="WVJ615" s="69"/>
      <c r="WVK615" s="107"/>
      <c r="WVL615" s="2"/>
      <c r="WVM615" s="15"/>
      <c r="WVN615" s="15"/>
      <c r="WVO615" s="80"/>
      <c r="WVP615" s="52"/>
      <c r="WVQ615" s="69"/>
      <c r="WVR615" s="69"/>
      <c r="WVS615" s="69"/>
      <c r="WVT615" s="107"/>
      <c r="WVU615" s="2"/>
      <c r="WVV615" s="15"/>
      <c r="WVW615" s="15"/>
      <c r="WVX615" s="80"/>
      <c r="WVY615" s="52"/>
      <c r="WVZ615" s="69"/>
      <c r="WWA615" s="69"/>
      <c r="WWB615" s="69"/>
      <c r="WWC615" s="107"/>
      <c r="WWD615" s="2"/>
      <c r="WWE615" s="15"/>
      <c r="WWF615" s="15"/>
      <c r="WWG615" s="80"/>
      <c r="WWH615" s="52"/>
      <c r="WWI615" s="69"/>
      <c r="WWJ615" s="69"/>
      <c r="WWK615" s="69"/>
      <c r="WWL615" s="107"/>
      <c r="WWM615" s="2"/>
      <c r="WWN615" s="15"/>
      <c r="WWO615" s="15"/>
      <c r="WWP615" s="80"/>
      <c r="WWQ615" s="52"/>
      <c r="WWR615" s="69"/>
      <c r="WWS615" s="69"/>
      <c r="WWT615" s="69"/>
      <c r="WWU615" s="107"/>
      <c r="WWV615" s="2"/>
      <c r="WWW615" s="15"/>
      <c r="WWX615" s="15"/>
      <c r="WWY615" s="80"/>
      <c r="WWZ615" s="52"/>
      <c r="WXA615" s="69"/>
      <c r="WXB615" s="69"/>
      <c r="WXC615" s="69"/>
      <c r="WXD615" s="107"/>
      <c r="WXE615" s="2"/>
      <c r="WXF615" s="15"/>
      <c r="WXG615" s="15"/>
      <c r="WXH615" s="80"/>
      <c r="WXI615" s="52"/>
      <c r="WXJ615" s="69"/>
      <c r="WXK615" s="69"/>
      <c r="WXL615" s="69"/>
      <c r="WXM615" s="107"/>
      <c r="WXN615" s="2"/>
      <c r="WXO615" s="15"/>
      <c r="WXP615" s="15"/>
      <c r="WXQ615" s="80"/>
      <c r="WXR615" s="52"/>
      <c r="WXS615" s="69"/>
      <c r="WXT615" s="69"/>
      <c r="WXU615" s="69"/>
      <c r="WXV615" s="107"/>
      <c r="WXW615" s="2"/>
      <c r="WXX615" s="15"/>
      <c r="WXY615" s="15"/>
      <c r="WXZ615" s="80"/>
      <c r="WYA615" s="52"/>
      <c r="WYB615" s="69"/>
      <c r="WYC615" s="69"/>
      <c r="WYD615" s="69"/>
      <c r="WYE615" s="107"/>
      <c r="WYF615" s="2"/>
      <c r="WYG615" s="15"/>
      <c r="WYH615" s="15"/>
      <c r="WYI615" s="80"/>
      <c r="WYJ615" s="52"/>
      <c r="WYK615" s="69"/>
      <c r="WYL615" s="69"/>
      <c r="WYM615" s="69"/>
      <c r="WYN615" s="107"/>
      <c r="WYO615" s="2"/>
      <c r="WYP615" s="15"/>
      <c r="WYQ615" s="15"/>
      <c r="WYR615" s="80"/>
      <c r="WYS615" s="52"/>
      <c r="WYT615" s="69"/>
      <c r="WYU615" s="69"/>
      <c r="WYV615" s="69"/>
      <c r="WYW615" s="107"/>
      <c r="WYX615" s="2"/>
      <c r="WYY615" s="15"/>
      <c r="WYZ615" s="15"/>
      <c r="WZA615" s="80"/>
      <c r="WZB615" s="52"/>
      <c r="WZC615" s="69"/>
      <c r="WZD615" s="69"/>
      <c r="WZE615" s="69"/>
      <c r="WZF615" s="107"/>
      <c r="WZG615" s="2"/>
      <c r="WZH615" s="15"/>
      <c r="WZI615" s="15"/>
      <c r="WZJ615" s="80"/>
      <c r="WZK615" s="52"/>
      <c r="WZL615" s="69"/>
      <c r="WZM615" s="69"/>
      <c r="WZN615" s="69"/>
      <c r="WZO615" s="107"/>
      <c r="WZP615" s="2"/>
      <c r="WZQ615" s="15"/>
      <c r="WZR615" s="15"/>
      <c r="WZS615" s="80"/>
      <c r="WZT615" s="52"/>
      <c r="WZU615" s="69"/>
      <c r="WZV615" s="69"/>
      <c r="WZW615" s="69"/>
      <c r="WZX615" s="107"/>
      <c r="WZY615" s="2"/>
      <c r="WZZ615" s="15"/>
      <c r="XAA615" s="15"/>
      <c r="XAB615" s="80"/>
      <c r="XAC615" s="52"/>
      <c r="XAD615" s="69"/>
      <c r="XAE615" s="69"/>
      <c r="XAF615" s="69"/>
      <c r="XAG615" s="107"/>
      <c r="XAH615" s="2"/>
      <c r="XAI615" s="15"/>
      <c r="XAJ615" s="15"/>
      <c r="XAK615" s="80"/>
      <c r="XAL615" s="52"/>
      <c r="XAM615" s="69"/>
      <c r="XAN615" s="69"/>
      <c r="XAO615" s="69"/>
      <c r="XAP615" s="107"/>
      <c r="XAQ615" s="2"/>
      <c r="XAR615" s="15"/>
      <c r="XAS615" s="15"/>
      <c r="XAT615" s="80"/>
      <c r="XAU615" s="52"/>
      <c r="XAV615" s="69"/>
      <c r="XAW615" s="69"/>
      <c r="XAX615" s="69"/>
      <c r="XAY615" s="107"/>
      <c r="XAZ615" s="2"/>
      <c r="XBA615" s="15"/>
      <c r="XBB615" s="15"/>
      <c r="XBC615" s="80"/>
      <c r="XBD615" s="52"/>
      <c r="XBE615" s="69"/>
      <c r="XBF615" s="69"/>
      <c r="XBG615" s="69"/>
      <c r="XBH615" s="107"/>
      <c r="XBI615" s="2"/>
      <c r="XBJ615" s="15"/>
      <c r="XBK615" s="15"/>
      <c r="XBL615" s="80"/>
      <c r="XBM615" s="52"/>
      <c r="XBN615" s="69"/>
      <c r="XBO615" s="69"/>
      <c r="XBP615" s="69"/>
      <c r="XBQ615" s="107"/>
      <c r="XBR615" s="2"/>
      <c r="XBS615" s="15"/>
      <c r="XBT615" s="15"/>
      <c r="XBU615" s="80"/>
      <c r="XBV615" s="52"/>
      <c r="XBW615" s="69"/>
      <c r="XBX615" s="69"/>
      <c r="XBY615" s="69"/>
      <c r="XBZ615" s="107"/>
      <c r="XCA615" s="2"/>
      <c r="XCB615" s="15"/>
      <c r="XCC615" s="15"/>
    </row>
    <row r="616" spans="1:16305" ht="31.5" x14ac:dyDescent="0.2">
      <c r="A616" s="141" t="s">
        <v>146</v>
      </c>
      <c r="B616" s="1">
        <v>912</v>
      </c>
      <c r="C616" s="63" t="s">
        <v>79</v>
      </c>
      <c r="D616" s="63" t="s">
        <v>50</v>
      </c>
      <c r="E616" s="30" t="s">
        <v>522</v>
      </c>
      <c r="F616" s="63"/>
      <c r="G616" s="100">
        <f t="shared" ref="G616:H620" si="156">G617</f>
        <v>1592</v>
      </c>
      <c r="H616" s="101">
        <f t="shared" si="156"/>
        <v>2744</v>
      </c>
      <c r="I616" s="227"/>
      <c r="J616" s="227"/>
      <c r="K616" s="227"/>
      <c r="L616" s="227"/>
      <c r="M616" s="227"/>
      <c r="N616" s="227"/>
      <c r="O616" s="227"/>
      <c r="P616" s="227"/>
      <c r="Q616" s="227"/>
      <c r="R616" s="227"/>
      <c r="S616" s="227"/>
      <c r="T616" s="227"/>
      <c r="U616" s="227"/>
      <c r="V616" s="227"/>
      <c r="W616" s="227"/>
      <c r="X616" s="227"/>
      <c r="Y616" s="227"/>
      <c r="Z616" s="227"/>
      <c r="AA616" s="227"/>
      <c r="AB616" s="227"/>
      <c r="AC616" s="227"/>
      <c r="AD616" s="227"/>
      <c r="AE616" s="227"/>
      <c r="AF616" s="227"/>
      <c r="AG616" s="227"/>
      <c r="AH616" s="227"/>
      <c r="AI616" s="227"/>
      <c r="AJ616" s="227"/>
      <c r="AK616" s="227"/>
      <c r="AL616" s="227"/>
      <c r="AM616" s="227"/>
      <c r="AN616" s="227"/>
      <c r="AO616" s="227"/>
      <c r="AP616" s="227"/>
      <c r="AQ616" s="227"/>
      <c r="AR616" s="227"/>
      <c r="AS616" s="227"/>
      <c r="AT616" s="227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  <c r="JI616" s="59"/>
      <c r="JJ616" s="59"/>
      <c r="JK616" s="59"/>
      <c r="JL616" s="59"/>
      <c r="JM616" s="59"/>
      <c r="JN616" s="59"/>
      <c r="JO616" s="59"/>
      <c r="JP616" s="59"/>
      <c r="JQ616" s="59"/>
      <c r="JR616" s="59"/>
      <c r="JS616" s="59"/>
      <c r="JT616" s="59"/>
      <c r="JU616" s="59"/>
      <c r="JV616" s="59"/>
      <c r="JW616" s="59"/>
      <c r="JX616" s="59"/>
      <c r="JY616" s="59"/>
      <c r="JZ616" s="59"/>
      <c r="KA616" s="59"/>
      <c r="KB616" s="59"/>
      <c r="KC616" s="59"/>
      <c r="KD616" s="59"/>
      <c r="KE616" s="59"/>
      <c r="KF616" s="59"/>
      <c r="KG616" s="59"/>
      <c r="KH616" s="59"/>
      <c r="KI616" s="59"/>
      <c r="KJ616" s="59"/>
      <c r="KK616" s="59"/>
      <c r="KL616" s="59"/>
      <c r="KM616" s="59"/>
      <c r="KN616" s="59"/>
      <c r="KO616" s="59"/>
      <c r="KP616" s="59"/>
      <c r="KQ616" s="59"/>
      <c r="KR616" s="59"/>
      <c r="KS616" s="59"/>
      <c r="KT616" s="59"/>
      <c r="KU616" s="59"/>
      <c r="KV616" s="59"/>
      <c r="KW616" s="59"/>
      <c r="KX616" s="59"/>
      <c r="KY616" s="59"/>
      <c r="KZ616" s="59"/>
      <c r="LA616" s="59"/>
      <c r="LB616" s="59"/>
      <c r="LC616" s="59"/>
      <c r="LD616" s="59"/>
      <c r="LE616" s="59"/>
      <c r="LF616" s="59"/>
      <c r="LG616" s="59"/>
      <c r="LH616" s="59"/>
      <c r="LI616" s="59"/>
      <c r="LJ616" s="59"/>
      <c r="LK616" s="59"/>
      <c r="LL616" s="59"/>
      <c r="LM616" s="59"/>
      <c r="LN616" s="59"/>
      <c r="LO616" s="59"/>
      <c r="LP616" s="59"/>
      <c r="LQ616" s="59"/>
      <c r="LR616" s="59"/>
      <c r="LS616" s="59"/>
      <c r="LT616" s="59"/>
      <c r="LU616" s="59"/>
      <c r="LV616" s="59"/>
      <c r="LW616" s="59"/>
      <c r="LX616" s="59"/>
      <c r="LY616" s="59"/>
      <c r="LZ616" s="59"/>
      <c r="MA616" s="59"/>
      <c r="MB616" s="59"/>
      <c r="MC616" s="59"/>
      <c r="MD616" s="59"/>
      <c r="ME616" s="59"/>
      <c r="MF616" s="59"/>
      <c r="MG616" s="59"/>
      <c r="MH616" s="59"/>
      <c r="MI616" s="59"/>
      <c r="MJ616" s="59"/>
      <c r="MK616" s="59"/>
      <c r="ML616" s="59"/>
      <c r="MM616" s="59"/>
      <c r="MN616" s="59"/>
      <c r="MO616" s="59"/>
      <c r="MP616" s="59"/>
      <c r="MQ616" s="59"/>
      <c r="MR616" s="59"/>
      <c r="MS616" s="59"/>
      <c r="MT616" s="59"/>
      <c r="MU616" s="59"/>
      <c r="MV616" s="59"/>
      <c r="MW616" s="59"/>
      <c r="MX616" s="59"/>
      <c r="MY616" s="59"/>
      <c r="MZ616" s="59"/>
      <c r="NA616" s="59"/>
      <c r="NB616" s="59"/>
      <c r="NC616" s="59"/>
      <c r="ND616" s="59"/>
      <c r="NE616" s="59"/>
      <c r="NF616" s="59"/>
      <c r="NG616" s="59"/>
      <c r="NH616" s="59"/>
      <c r="NI616" s="59"/>
      <c r="NJ616" s="59"/>
      <c r="NK616" s="59"/>
      <c r="NL616" s="59"/>
      <c r="NM616" s="59"/>
      <c r="NN616" s="59"/>
      <c r="NO616" s="59"/>
      <c r="NP616" s="59"/>
      <c r="NQ616" s="59"/>
      <c r="NR616" s="59"/>
      <c r="NS616" s="59"/>
      <c r="NT616" s="59"/>
      <c r="NU616" s="59"/>
      <c r="NV616" s="59"/>
      <c r="NW616" s="59"/>
      <c r="NX616" s="59"/>
      <c r="NY616" s="59"/>
      <c r="NZ616" s="59"/>
      <c r="OA616" s="59"/>
      <c r="OB616" s="59"/>
      <c r="OC616" s="59"/>
      <c r="OD616" s="59"/>
      <c r="OE616" s="59"/>
      <c r="OF616" s="59"/>
      <c r="OG616" s="59"/>
      <c r="OH616" s="59"/>
      <c r="OI616" s="59"/>
      <c r="OJ616" s="59"/>
      <c r="OK616" s="59"/>
      <c r="OL616" s="59"/>
      <c r="OM616" s="59"/>
      <c r="ON616" s="59"/>
      <c r="OO616" s="59"/>
      <c r="OP616" s="59"/>
      <c r="OQ616" s="59"/>
      <c r="OR616" s="59"/>
      <c r="OS616" s="59"/>
      <c r="OT616" s="59"/>
      <c r="OU616" s="59"/>
      <c r="OV616" s="59"/>
      <c r="OW616" s="59"/>
      <c r="OX616" s="59"/>
      <c r="OY616" s="59"/>
      <c r="OZ616" s="59"/>
      <c r="PA616" s="59"/>
      <c r="PB616" s="59"/>
      <c r="PC616" s="59"/>
      <c r="PD616" s="59"/>
      <c r="PE616" s="59"/>
      <c r="PF616" s="59"/>
      <c r="PG616" s="59"/>
      <c r="PH616" s="59"/>
      <c r="PI616" s="59"/>
      <c r="PJ616" s="59"/>
      <c r="PK616" s="59"/>
      <c r="PL616" s="59"/>
      <c r="PM616" s="59"/>
      <c r="PN616" s="59"/>
      <c r="PO616" s="59"/>
      <c r="PP616" s="59"/>
      <c r="PQ616" s="59"/>
      <c r="PR616" s="59"/>
      <c r="PS616" s="59"/>
      <c r="PT616" s="59"/>
      <c r="PU616" s="59"/>
      <c r="PV616" s="59"/>
      <c r="PW616" s="59"/>
      <c r="PX616" s="59"/>
      <c r="PY616" s="59"/>
      <c r="PZ616" s="59"/>
      <c r="QA616" s="59"/>
      <c r="QB616" s="59"/>
      <c r="QC616" s="59"/>
      <c r="QD616" s="59"/>
      <c r="QE616" s="59"/>
      <c r="QF616" s="59"/>
      <c r="QG616" s="59"/>
      <c r="QH616" s="59"/>
      <c r="QI616" s="59"/>
      <c r="QJ616" s="59"/>
      <c r="QK616" s="59"/>
      <c r="QL616" s="59"/>
      <c r="QM616" s="59"/>
      <c r="QN616" s="59"/>
      <c r="QO616" s="59"/>
      <c r="QP616" s="59"/>
      <c r="QQ616" s="59"/>
      <c r="QR616" s="59"/>
      <c r="QS616" s="59"/>
      <c r="QT616" s="59"/>
      <c r="QU616" s="59"/>
      <c r="QV616" s="59"/>
      <c r="QW616" s="59"/>
      <c r="QX616" s="59"/>
      <c r="QY616" s="59"/>
      <c r="QZ616" s="59"/>
      <c r="RA616" s="59"/>
      <c r="RB616" s="59"/>
      <c r="RC616" s="59"/>
      <c r="RD616" s="59"/>
      <c r="RE616" s="59"/>
      <c r="RF616" s="59"/>
      <c r="RG616" s="59"/>
      <c r="RH616" s="59"/>
      <c r="RI616" s="59"/>
      <c r="RJ616" s="59"/>
      <c r="RK616" s="59"/>
      <c r="RL616" s="59"/>
      <c r="RM616" s="59"/>
      <c r="RN616" s="59"/>
      <c r="RO616" s="59"/>
      <c r="RP616" s="59"/>
      <c r="RQ616" s="59"/>
      <c r="RR616" s="59"/>
      <c r="RS616" s="59"/>
      <c r="RT616" s="59"/>
      <c r="RU616" s="59"/>
      <c r="RV616" s="59"/>
      <c r="RW616" s="59"/>
      <c r="RX616" s="59"/>
      <c r="RY616" s="59"/>
      <c r="RZ616" s="59"/>
      <c r="SA616" s="59"/>
      <c r="SB616" s="59"/>
      <c r="SC616" s="59"/>
      <c r="SD616" s="59"/>
      <c r="SE616" s="59"/>
      <c r="SF616" s="59"/>
      <c r="SG616" s="59"/>
      <c r="SH616" s="59"/>
      <c r="SI616" s="59"/>
      <c r="SJ616" s="59"/>
      <c r="SK616" s="59"/>
      <c r="SL616" s="59"/>
      <c r="SM616" s="59"/>
      <c r="SN616" s="59"/>
      <c r="SO616" s="59"/>
      <c r="SP616" s="59"/>
      <c r="SQ616" s="59"/>
      <c r="SR616" s="59"/>
      <c r="SS616" s="59"/>
      <c r="ST616" s="59"/>
      <c r="SU616" s="59"/>
      <c r="SV616" s="59"/>
      <c r="SW616" s="59"/>
      <c r="SX616" s="59"/>
      <c r="SY616" s="59"/>
      <c r="SZ616" s="59"/>
      <c r="TA616" s="59"/>
      <c r="TB616" s="59"/>
      <c r="TC616" s="59"/>
      <c r="TD616" s="59"/>
      <c r="TE616" s="59"/>
      <c r="TF616" s="59"/>
      <c r="TG616" s="59"/>
      <c r="TH616" s="59"/>
      <c r="TI616" s="59"/>
      <c r="TJ616" s="59"/>
      <c r="TK616" s="59"/>
      <c r="TL616" s="59"/>
      <c r="TM616" s="59"/>
      <c r="TN616" s="59"/>
      <c r="TO616" s="59"/>
      <c r="TP616" s="59"/>
      <c r="TQ616" s="59"/>
      <c r="TR616" s="59"/>
      <c r="TS616" s="59"/>
      <c r="TT616" s="59"/>
      <c r="TU616" s="59"/>
      <c r="TV616" s="59"/>
      <c r="TW616" s="59"/>
      <c r="TX616" s="59"/>
      <c r="TY616" s="59"/>
      <c r="TZ616" s="59"/>
      <c r="UA616" s="59"/>
      <c r="UB616" s="59"/>
      <c r="UC616" s="59"/>
      <c r="UD616" s="59"/>
      <c r="UE616" s="59"/>
      <c r="UF616" s="59"/>
      <c r="UG616" s="59"/>
      <c r="UH616" s="59"/>
      <c r="UI616" s="59"/>
      <c r="UJ616" s="59"/>
      <c r="UK616" s="59"/>
      <c r="UL616" s="59"/>
      <c r="UM616" s="59"/>
      <c r="UN616" s="59"/>
      <c r="UO616" s="59"/>
      <c r="UP616" s="59"/>
      <c r="UQ616" s="59"/>
      <c r="UR616" s="59"/>
      <c r="US616" s="59"/>
      <c r="UT616" s="59"/>
      <c r="UU616" s="59"/>
      <c r="UV616" s="59"/>
      <c r="UW616" s="59"/>
      <c r="UX616" s="59"/>
      <c r="UY616" s="59"/>
      <c r="UZ616" s="59"/>
      <c r="VA616" s="59"/>
      <c r="VB616" s="59"/>
      <c r="VC616" s="59"/>
      <c r="VD616" s="59"/>
      <c r="VE616" s="59"/>
      <c r="VF616" s="59"/>
      <c r="VG616" s="59"/>
      <c r="VH616" s="59"/>
      <c r="VI616" s="59"/>
      <c r="VJ616" s="59"/>
      <c r="VK616" s="59"/>
      <c r="VL616" s="59"/>
      <c r="VM616" s="59"/>
      <c r="VN616" s="59"/>
      <c r="VO616" s="59"/>
      <c r="VP616" s="59"/>
      <c r="VQ616" s="59"/>
      <c r="VR616" s="59"/>
      <c r="VS616" s="59"/>
      <c r="VT616" s="59"/>
      <c r="VU616" s="59"/>
      <c r="VV616" s="59"/>
      <c r="VW616" s="59"/>
      <c r="VX616" s="59"/>
      <c r="VY616" s="59"/>
      <c r="VZ616" s="59"/>
      <c r="WA616" s="59"/>
      <c r="WB616" s="59"/>
      <c r="WC616" s="59"/>
      <c r="WD616" s="59"/>
      <c r="WE616" s="59"/>
      <c r="WF616" s="59"/>
      <c r="WG616" s="59"/>
      <c r="WH616" s="59"/>
      <c r="WI616" s="59"/>
      <c r="WJ616" s="59"/>
      <c r="WK616" s="59"/>
      <c r="WL616" s="59"/>
      <c r="WM616" s="59"/>
      <c r="WN616" s="59"/>
      <c r="WO616" s="59"/>
      <c r="WP616" s="59"/>
      <c r="WQ616" s="59"/>
      <c r="WR616" s="59"/>
      <c r="WS616" s="59"/>
      <c r="WT616" s="59"/>
      <c r="WU616" s="59"/>
      <c r="WV616" s="59"/>
      <c r="WW616" s="59"/>
      <c r="WX616" s="59"/>
      <c r="WY616" s="59"/>
      <c r="WZ616" s="59"/>
      <c r="XA616" s="59"/>
      <c r="XB616" s="59"/>
      <c r="XC616" s="59"/>
      <c r="XD616" s="59"/>
      <c r="XE616" s="59"/>
      <c r="XF616" s="59"/>
      <c r="XG616" s="59"/>
      <c r="XH616" s="59"/>
      <c r="XI616" s="59"/>
      <c r="XJ616" s="59"/>
      <c r="XK616" s="59"/>
      <c r="XL616" s="59"/>
      <c r="XM616" s="59"/>
      <c r="XN616" s="59"/>
      <c r="XO616" s="59"/>
      <c r="XP616" s="59"/>
      <c r="XQ616" s="59"/>
      <c r="XR616" s="59"/>
      <c r="XS616" s="59"/>
      <c r="XT616" s="59"/>
      <c r="XU616" s="59"/>
      <c r="XV616" s="59"/>
      <c r="XW616" s="59"/>
      <c r="XX616" s="59"/>
      <c r="XY616" s="59"/>
      <c r="XZ616" s="59"/>
      <c r="YA616" s="59"/>
      <c r="YB616" s="59"/>
      <c r="YC616" s="59"/>
      <c r="YD616" s="59"/>
      <c r="YE616" s="59"/>
      <c r="YF616" s="59"/>
      <c r="YG616" s="59"/>
      <c r="YH616" s="59"/>
      <c r="YI616" s="59"/>
      <c r="YJ616" s="59"/>
      <c r="YK616" s="59"/>
      <c r="YL616" s="59"/>
      <c r="YM616" s="59"/>
      <c r="YN616" s="59"/>
      <c r="YO616" s="59"/>
      <c r="YP616" s="59"/>
      <c r="YQ616" s="59"/>
      <c r="YR616" s="59"/>
      <c r="YS616" s="59"/>
      <c r="YT616" s="59"/>
      <c r="YU616" s="59"/>
      <c r="YV616" s="59"/>
      <c r="YW616" s="59"/>
      <c r="YX616" s="59"/>
      <c r="YY616" s="59"/>
      <c r="YZ616" s="59"/>
      <c r="ZA616" s="59"/>
      <c r="ZB616" s="59"/>
      <c r="ZC616" s="59"/>
      <c r="ZD616" s="59"/>
      <c r="ZE616" s="59"/>
      <c r="ZF616" s="59"/>
      <c r="ZG616" s="59"/>
      <c r="ZH616" s="59"/>
      <c r="ZI616" s="59"/>
      <c r="ZJ616" s="59"/>
      <c r="ZK616" s="59"/>
      <c r="ZL616" s="59"/>
      <c r="ZM616" s="59"/>
      <c r="ZN616" s="59"/>
      <c r="ZO616" s="59"/>
      <c r="ZP616" s="59"/>
      <c r="ZQ616" s="59"/>
      <c r="ZR616" s="59"/>
      <c r="ZS616" s="59"/>
      <c r="ZT616" s="59"/>
      <c r="ZU616" s="59"/>
      <c r="ZV616" s="59"/>
      <c r="ZW616" s="59"/>
      <c r="ZX616" s="59"/>
      <c r="ZY616" s="59"/>
      <c r="ZZ616" s="59"/>
      <c r="AAA616" s="59"/>
      <c r="AAB616" s="59"/>
      <c r="AAC616" s="59"/>
      <c r="AAD616" s="59"/>
      <c r="AAE616" s="59"/>
      <c r="AAF616" s="59"/>
      <c r="AAG616" s="59"/>
      <c r="AAH616" s="59"/>
      <c r="AAI616" s="59"/>
      <c r="AAJ616" s="59"/>
      <c r="AAK616" s="59"/>
      <c r="AAL616" s="59"/>
      <c r="AAM616" s="59"/>
      <c r="AAN616" s="59"/>
      <c r="AAO616" s="59"/>
      <c r="AAP616" s="59"/>
      <c r="AAQ616" s="59"/>
      <c r="AAR616" s="59"/>
      <c r="AAS616" s="59"/>
      <c r="AAT616" s="59"/>
      <c r="AAU616" s="59"/>
      <c r="AAV616" s="59"/>
      <c r="AAW616" s="59"/>
      <c r="AAX616" s="59"/>
      <c r="AAY616" s="59"/>
      <c r="AAZ616" s="59"/>
      <c r="ABA616" s="59"/>
      <c r="ABB616" s="59"/>
      <c r="ABC616" s="59"/>
      <c r="ABD616" s="59"/>
      <c r="ABE616" s="59"/>
      <c r="ABF616" s="59"/>
      <c r="ABG616" s="59"/>
      <c r="ABH616" s="59"/>
      <c r="ABI616" s="59"/>
      <c r="ABJ616" s="59"/>
      <c r="ABK616" s="59"/>
      <c r="ABL616" s="59"/>
      <c r="ABM616" s="59"/>
      <c r="ABN616" s="59"/>
      <c r="ABO616" s="59"/>
      <c r="ABP616" s="59"/>
      <c r="ABQ616" s="59"/>
      <c r="ABR616" s="59"/>
      <c r="ABS616" s="59"/>
      <c r="ABT616" s="59"/>
      <c r="ABU616" s="59"/>
      <c r="ABV616" s="59"/>
      <c r="ABW616" s="59"/>
      <c r="ABX616" s="59"/>
      <c r="ABY616" s="59"/>
      <c r="ABZ616" s="59"/>
      <c r="ACA616" s="59"/>
      <c r="ACB616" s="59"/>
      <c r="ACC616" s="59"/>
      <c r="ACD616" s="59"/>
      <c r="ACE616" s="59"/>
      <c r="ACF616" s="59"/>
      <c r="ACG616" s="59"/>
      <c r="ACH616" s="59"/>
      <c r="ACI616" s="59"/>
      <c r="ACJ616" s="59"/>
      <c r="ACK616" s="59"/>
      <c r="ACL616" s="59"/>
      <c r="ACM616" s="59"/>
      <c r="ACN616" s="59"/>
      <c r="ACO616" s="59"/>
      <c r="ACP616" s="59"/>
      <c r="ACQ616" s="59"/>
      <c r="ACR616" s="59"/>
      <c r="ACS616" s="59"/>
      <c r="ACT616" s="59"/>
      <c r="ACU616" s="59"/>
      <c r="ACV616" s="59"/>
      <c r="ACW616" s="59"/>
      <c r="ACX616" s="59"/>
      <c r="ACY616" s="59"/>
      <c r="ACZ616" s="59"/>
      <c r="ADA616" s="59"/>
      <c r="ADB616" s="59"/>
      <c r="ADC616" s="59"/>
      <c r="ADD616" s="59"/>
      <c r="ADE616" s="59"/>
      <c r="ADF616" s="59"/>
      <c r="ADG616" s="59"/>
      <c r="ADH616" s="59"/>
      <c r="ADI616" s="59"/>
      <c r="ADJ616" s="59"/>
      <c r="ADK616" s="59"/>
      <c r="ADL616" s="59"/>
      <c r="ADM616" s="59"/>
      <c r="ADN616" s="59"/>
      <c r="ADO616" s="59"/>
      <c r="ADP616" s="59"/>
      <c r="ADQ616" s="59"/>
      <c r="ADR616" s="59"/>
      <c r="ADS616" s="59"/>
      <c r="ADT616" s="59"/>
      <c r="ADU616" s="59"/>
      <c r="ADV616" s="59"/>
      <c r="ADW616" s="59"/>
      <c r="ADX616" s="59"/>
      <c r="ADY616" s="59"/>
      <c r="ADZ616" s="59"/>
      <c r="AEA616" s="59"/>
      <c r="AEB616" s="59"/>
      <c r="AEC616" s="59"/>
      <c r="AED616" s="59"/>
      <c r="AEE616" s="59"/>
      <c r="AEF616" s="59"/>
      <c r="AEG616" s="59"/>
      <c r="AEH616" s="59"/>
      <c r="AEI616" s="59"/>
      <c r="AEJ616" s="59"/>
      <c r="AEK616" s="59"/>
      <c r="AEL616" s="59"/>
      <c r="AEM616" s="59"/>
      <c r="AEN616" s="59"/>
      <c r="AEO616" s="59"/>
      <c r="AEP616" s="59"/>
      <c r="AEQ616" s="59"/>
      <c r="AER616" s="59"/>
      <c r="AES616" s="59"/>
      <c r="AET616" s="59"/>
      <c r="AEU616" s="59"/>
      <c r="AEV616" s="59"/>
      <c r="AEW616" s="59"/>
      <c r="AEX616" s="59"/>
      <c r="AEY616" s="59"/>
      <c r="AEZ616" s="59"/>
      <c r="AFA616" s="59"/>
      <c r="AFB616" s="59"/>
      <c r="AFC616" s="59"/>
      <c r="AFD616" s="59"/>
      <c r="AFE616" s="59"/>
      <c r="AFF616" s="59"/>
      <c r="AFG616" s="59"/>
      <c r="AFH616" s="59"/>
      <c r="AFI616" s="59"/>
      <c r="AFJ616" s="59"/>
      <c r="AFK616" s="59"/>
      <c r="AFL616" s="59"/>
      <c r="AFM616" s="59"/>
      <c r="AFN616" s="59"/>
      <c r="AFO616" s="59"/>
      <c r="AFP616" s="59"/>
      <c r="AFQ616" s="59"/>
      <c r="AFR616" s="59"/>
      <c r="AFS616" s="59"/>
      <c r="AFT616" s="59"/>
      <c r="AFU616" s="59"/>
      <c r="AFV616" s="59"/>
      <c r="AFW616" s="59"/>
      <c r="AFX616" s="59"/>
      <c r="AFY616" s="59"/>
      <c r="AFZ616" s="59"/>
      <c r="AGA616" s="59"/>
      <c r="AGB616" s="59"/>
      <c r="AGC616" s="59"/>
      <c r="AGD616" s="59"/>
      <c r="AGE616" s="59"/>
      <c r="AGF616" s="59"/>
      <c r="AGG616" s="59"/>
      <c r="AGH616" s="59"/>
      <c r="AGI616" s="59"/>
      <c r="AGJ616" s="59"/>
      <c r="AGK616" s="59"/>
      <c r="AGL616" s="59"/>
      <c r="AGM616" s="59"/>
      <c r="AGN616" s="59"/>
      <c r="AGO616" s="59"/>
      <c r="AGP616" s="59"/>
      <c r="AGQ616" s="59"/>
      <c r="AGR616" s="59"/>
      <c r="AGS616" s="59"/>
      <c r="AGT616" s="59"/>
      <c r="AGU616" s="59"/>
      <c r="AGV616" s="59"/>
      <c r="AGW616" s="59"/>
      <c r="AGX616" s="59"/>
      <c r="AGY616" s="59"/>
      <c r="AGZ616" s="59"/>
      <c r="AHA616" s="59"/>
      <c r="AHB616" s="59"/>
      <c r="AHC616" s="59"/>
      <c r="AHD616" s="59"/>
      <c r="AHE616" s="59"/>
      <c r="AHF616" s="59"/>
      <c r="AHG616" s="59"/>
      <c r="AHH616" s="59"/>
      <c r="AHI616" s="59"/>
      <c r="AHJ616" s="59"/>
      <c r="AHK616" s="59"/>
      <c r="AHL616" s="59"/>
      <c r="AHM616" s="59"/>
      <c r="AHN616" s="59"/>
      <c r="AHO616" s="59"/>
      <c r="AHP616" s="59"/>
      <c r="AHQ616" s="59"/>
      <c r="AHR616" s="59"/>
      <c r="AHS616" s="59"/>
      <c r="AHT616" s="59"/>
      <c r="AHU616" s="59"/>
      <c r="AHV616" s="59"/>
      <c r="AHW616" s="59"/>
      <c r="AHX616" s="59"/>
      <c r="AHY616" s="59"/>
      <c r="AHZ616" s="59"/>
      <c r="AIA616" s="59"/>
      <c r="AIB616" s="59"/>
      <c r="AIC616" s="59"/>
      <c r="AID616" s="59"/>
      <c r="AIE616" s="59"/>
      <c r="AIF616" s="59"/>
      <c r="AIG616" s="59"/>
      <c r="AIH616" s="59"/>
      <c r="AII616" s="59"/>
      <c r="AIJ616" s="59"/>
      <c r="AIK616" s="59"/>
      <c r="AIL616" s="59"/>
      <c r="AIM616" s="59"/>
      <c r="AIN616" s="59"/>
      <c r="AIO616" s="59"/>
      <c r="AIP616" s="59"/>
      <c r="AIQ616" s="59"/>
      <c r="AIR616" s="59"/>
      <c r="AIS616" s="59"/>
      <c r="AIT616" s="59"/>
      <c r="AIU616" s="59"/>
      <c r="AIV616" s="59"/>
      <c r="AIW616" s="59"/>
      <c r="AIX616" s="59"/>
      <c r="AIY616" s="59"/>
      <c r="AIZ616" s="59"/>
      <c r="AJA616" s="59"/>
      <c r="AJB616" s="59"/>
      <c r="AJC616" s="59"/>
      <c r="AJD616" s="59"/>
      <c r="AJE616" s="59"/>
      <c r="AJF616" s="59"/>
      <c r="AJG616" s="59"/>
      <c r="AJH616" s="59"/>
      <c r="AJI616" s="59"/>
      <c r="AJJ616" s="59"/>
      <c r="AJK616" s="59"/>
      <c r="AJL616" s="59"/>
      <c r="AJM616" s="59"/>
      <c r="AJN616" s="59"/>
      <c r="AJO616" s="59"/>
      <c r="AJP616" s="59"/>
      <c r="AJQ616" s="59"/>
      <c r="AJR616" s="59"/>
      <c r="AJS616" s="59"/>
      <c r="AJT616" s="59"/>
      <c r="AJU616" s="59"/>
      <c r="AJV616" s="59"/>
      <c r="AJW616" s="59"/>
      <c r="AJX616" s="59"/>
      <c r="AJY616" s="59"/>
      <c r="AJZ616" s="59"/>
      <c r="AKA616" s="59"/>
      <c r="AKB616" s="59"/>
      <c r="AKC616" s="59"/>
      <c r="AKD616" s="59"/>
      <c r="AKE616" s="59"/>
      <c r="AKF616" s="59"/>
      <c r="AKG616" s="59"/>
      <c r="AKH616" s="59"/>
      <c r="AKI616" s="59"/>
      <c r="AKJ616" s="59"/>
      <c r="AKK616" s="59"/>
      <c r="AKL616" s="59"/>
      <c r="AKM616" s="59"/>
      <c r="AKN616" s="59"/>
      <c r="AKO616" s="59"/>
      <c r="AKP616" s="59"/>
      <c r="AKQ616" s="59"/>
      <c r="AKR616" s="59"/>
      <c r="AKS616" s="59"/>
      <c r="AKT616" s="59"/>
      <c r="AKU616" s="59"/>
      <c r="AKV616" s="59"/>
      <c r="AKW616" s="59"/>
      <c r="AKX616" s="59"/>
      <c r="AKY616" s="59"/>
      <c r="AKZ616" s="59"/>
      <c r="ALA616" s="59"/>
      <c r="ALB616" s="59"/>
      <c r="ALC616" s="59"/>
      <c r="ALD616" s="59"/>
      <c r="ALE616" s="59"/>
      <c r="ALF616" s="59"/>
      <c r="ALG616" s="59"/>
      <c r="ALH616" s="59"/>
      <c r="ALI616" s="59"/>
      <c r="ALJ616" s="59"/>
      <c r="ALK616" s="59"/>
      <c r="ALL616" s="59"/>
      <c r="ALM616" s="59"/>
      <c r="ALN616" s="59"/>
      <c r="ALO616" s="59"/>
      <c r="ALP616" s="59"/>
      <c r="ALQ616" s="59"/>
      <c r="ALR616" s="59"/>
      <c r="ALS616" s="59"/>
      <c r="ALT616" s="59"/>
      <c r="ALU616" s="59"/>
      <c r="ALV616" s="59"/>
      <c r="ALW616" s="59"/>
      <c r="ALX616" s="59"/>
      <c r="ALY616" s="59"/>
      <c r="ALZ616" s="59"/>
      <c r="AMA616" s="59"/>
      <c r="AMB616" s="59"/>
      <c r="AMC616" s="59"/>
      <c r="AMD616" s="59"/>
      <c r="AME616" s="59"/>
      <c r="AMF616" s="59"/>
      <c r="AMG616" s="59"/>
      <c r="AMH616" s="59"/>
      <c r="AMI616" s="59"/>
      <c r="AMJ616" s="59"/>
      <c r="AMK616" s="59"/>
      <c r="AML616" s="59"/>
      <c r="AMM616" s="59"/>
      <c r="AMN616" s="59"/>
      <c r="AMO616" s="59"/>
      <c r="AMP616" s="59"/>
      <c r="AMQ616" s="59"/>
      <c r="AMR616" s="59"/>
      <c r="AMS616" s="59"/>
      <c r="AMT616" s="59"/>
      <c r="AMU616" s="59"/>
      <c r="AMV616" s="59"/>
      <c r="AMW616" s="59"/>
      <c r="AMX616" s="59"/>
      <c r="AMY616" s="59"/>
      <c r="AMZ616" s="59"/>
      <c r="ANA616" s="59"/>
      <c r="ANB616" s="59"/>
      <c r="ANC616" s="59"/>
      <c r="AND616" s="59"/>
      <c r="ANE616" s="59"/>
      <c r="ANF616" s="59"/>
      <c r="ANG616" s="59"/>
      <c r="ANH616" s="59"/>
      <c r="ANI616" s="59"/>
      <c r="ANJ616" s="59"/>
      <c r="ANK616" s="59"/>
      <c r="ANL616" s="59"/>
      <c r="ANM616" s="59"/>
      <c r="ANN616" s="59"/>
      <c r="ANO616" s="59"/>
      <c r="ANP616" s="59"/>
      <c r="ANQ616" s="59"/>
      <c r="ANR616" s="59"/>
      <c r="ANS616" s="59"/>
      <c r="ANT616" s="59"/>
      <c r="ANU616" s="59"/>
      <c r="ANV616" s="59"/>
      <c r="ANW616" s="59"/>
      <c r="ANX616" s="59"/>
      <c r="ANY616" s="59"/>
      <c r="ANZ616" s="59"/>
      <c r="AOA616" s="59"/>
      <c r="AOB616" s="59"/>
      <c r="AOC616" s="59"/>
      <c r="AOD616" s="59"/>
      <c r="AOE616" s="59"/>
      <c r="AOF616" s="59"/>
      <c r="AOG616" s="59"/>
      <c r="AOH616" s="59"/>
      <c r="AOI616" s="59"/>
      <c r="AOJ616" s="59"/>
      <c r="AOK616" s="59"/>
      <c r="AOL616" s="59"/>
      <c r="AOM616" s="59"/>
      <c r="AON616" s="59"/>
      <c r="AOO616" s="59"/>
      <c r="AOP616" s="59"/>
      <c r="AOQ616" s="59"/>
      <c r="AOR616" s="59"/>
      <c r="AOS616" s="59"/>
      <c r="AOT616" s="59"/>
      <c r="AOU616" s="59"/>
      <c r="AOV616" s="59"/>
      <c r="AOW616" s="59"/>
      <c r="AOX616" s="59"/>
      <c r="AOY616" s="59"/>
      <c r="AOZ616" s="59"/>
      <c r="APA616" s="59"/>
      <c r="APB616" s="59"/>
      <c r="APC616" s="59"/>
      <c r="APD616" s="59"/>
      <c r="APE616" s="59"/>
      <c r="APF616" s="59"/>
      <c r="APG616" s="59"/>
      <c r="APH616" s="59"/>
      <c r="API616" s="59"/>
      <c r="APJ616" s="59"/>
      <c r="APK616" s="59"/>
      <c r="APL616" s="59"/>
      <c r="APM616" s="59"/>
      <c r="APN616" s="59"/>
      <c r="APO616" s="59"/>
      <c r="APP616" s="59"/>
      <c r="APQ616" s="59"/>
      <c r="APR616" s="59"/>
      <c r="APS616" s="59"/>
      <c r="APT616" s="59"/>
      <c r="APU616" s="59"/>
      <c r="APV616" s="59"/>
      <c r="APW616" s="59"/>
      <c r="APX616" s="59"/>
      <c r="APY616" s="59"/>
      <c r="APZ616" s="59"/>
      <c r="AQA616" s="59"/>
      <c r="AQB616" s="59"/>
      <c r="AQC616" s="59"/>
      <c r="AQD616" s="59"/>
      <c r="AQE616" s="59"/>
      <c r="AQF616" s="59"/>
      <c r="AQG616" s="59"/>
      <c r="AQH616" s="59"/>
      <c r="AQI616" s="59"/>
      <c r="AQJ616" s="59"/>
      <c r="AQK616" s="59"/>
      <c r="AQL616" s="59"/>
      <c r="AQM616" s="59"/>
      <c r="AQN616" s="59"/>
      <c r="AQO616" s="59"/>
      <c r="AQP616" s="59"/>
      <c r="AQQ616" s="59"/>
      <c r="AQR616" s="59"/>
      <c r="AQS616" s="59"/>
      <c r="AQT616" s="59"/>
      <c r="AQU616" s="59"/>
      <c r="AQV616" s="59"/>
      <c r="AQW616" s="59"/>
      <c r="AQX616" s="59"/>
      <c r="AQY616" s="59"/>
      <c r="AQZ616" s="59"/>
      <c r="ARA616" s="59"/>
      <c r="ARB616" s="59"/>
      <c r="ARC616" s="59"/>
      <c r="ARD616" s="59"/>
      <c r="ARE616" s="59"/>
      <c r="ARF616" s="59"/>
      <c r="ARG616" s="59"/>
      <c r="ARH616" s="59"/>
      <c r="ARI616" s="59"/>
      <c r="ARJ616" s="59"/>
      <c r="ARK616" s="59"/>
      <c r="ARL616" s="59"/>
      <c r="ARM616" s="59"/>
      <c r="ARN616" s="59"/>
      <c r="ARO616" s="59"/>
      <c r="ARP616" s="59"/>
      <c r="ARQ616" s="59"/>
      <c r="ARR616" s="59"/>
      <c r="ARS616" s="59"/>
      <c r="ART616" s="59"/>
      <c r="ARU616" s="59"/>
      <c r="ARV616" s="59"/>
      <c r="ARW616" s="59"/>
      <c r="ARX616" s="59"/>
      <c r="ARY616" s="59"/>
      <c r="ARZ616" s="59"/>
      <c r="ASA616" s="59"/>
      <c r="ASB616" s="59"/>
      <c r="ASC616" s="59"/>
      <c r="ASD616" s="59"/>
      <c r="ASE616" s="59"/>
      <c r="ASF616" s="59"/>
      <c r="ASG616" s="59"/>
      <c r="ASH616" s="59"/>
      <c r="ASI616" s="59"/>
      <c r="ASJ616" s="59"/>
      <c r="ASK616" s="59"/>
      <c r="ASL616" s="59"/>
      <c r="ASM616" s="59"/>
      <c r="ASN616" s="59"/>
      <c r="ASO616" s="59"/>
      <c r="ASP616" s="59"/>
      <c r="ASQ616" s="59"/>
      <c r="ASR616" s="59"/>
      <c r="ASS616" s="59"/>
      <c r="AST616" s="59"/>
      <c r="ASU616" s="59"/>
      <c r="ASV616" s="59"/>
      <c r="ASW616" s="59"/>
      <c r="ASX616" s="59"/>
      <c r="ASY616" s="59"/>
      <c r="ASZ616" s="59"/>
      <c r="ATA616" s="59"/>
      <c r="ATB616" s="59"/>
      <c r="ATC616" s="59"/>
      <c r="ATD616" s="59"/>
      <c r="ATE616" s="59"/>
      <c r="ATF616" s="59"/>
      <c r="ATG616" s="59"/>
      <c r="ATH616" s="59"/>
      <c r="ATI616" s="59"/>
      <c r="ATJ616" s="59"/>
      <c r="ATK616" s="59"/>
      <c r="ATL616" s="59"/>
      <c r="ATM616" s="59"/>
      <c r="ATN616" s="59"/>
      <c r="ATO616" s="59"/>
      <c r="ATP616" s="59"/>
      <c r="ATQ616" s="59"/>
      <c r="ATR616" s="59"/>
      <c r="ATS616" s="59"/>
      <c r="ATT616" s="59"/>
      <c r="ATU616" s="59"/>
      <c r="ATV616" s="59"/>
      <c r="ATW616" s="59"/>
      <c r="ATX616" s="59"/>
      <c r="ATY616" s="59"/>
      <c r="ATZ616" s="59"/>
      <c r="AUA616" s="59"/>
      <c r="AUB616" s="59"/>
      <c r="AUC616" s="59"/>
      <c r="AUD616" s="59"/>
      <c r="AUE616" s="59"/>
      <c r="AUF616" s="59"/>
      <c r="AUG616" s="59"/>
      <c r="AUH616" s="59"/>
      <c r="AUI616" s="59"/>
      <c r="AUJ616" s="59"/>
      <c r="AUK616" s="59"/>
      <c r="AUL616" s="59"/>
      <c r="AUM616" s="59"/>
      <c r="AUN616" s="59"/>
      <c r="AUO616" s="59"/>
      <c r="AUP616" s="59"/>
      <c r="AUQ616" s="59"/>
      <c r="AUR616" s="59"/>
      <c r="AUS616" s="59"/>
      <c r="AUT616" s="59"/>
      <c r="AUU616" s="59"/>
      <c r="AUV616" s="59"/>
      <c r="AUW616" s="59"/>
      <c r="AUX616" s="59"/>
      <c r="AUY616" s="59"/>
      <c r="AUZ616" s="59"/>
      <c r="AVA616" s="59"/>
      <c r="AVB616" s="59"/>
      <c r="AVC616" s="59"/>
      <c r="AVD616" s="59"/>
      <c r="AVE616" s="59"/>
      <c r="AVF616" s="59"/>
      <c r="AVG616" s="59"/>
      <c r="AVH616" s="59"/>
      <c r="AVI616" s="59"/>
      <c r="AVJ616" s="59"/>
      <c r="AVK616" s="59"/>
      <c r="AVL616" s="59"/>
      <c r="AVM616" s="59"/>
      <c r="AVN616" s="59"/>
      <c r="AVO616" s="59"/>
      <c r="AVP616" s="59"/>
      <c r="AVQ616" s="59"/>
      <c r="AVR616" s="59"/>
      <c r="AVS616" s="59"/>
      <c r="AVT616" s="59"/>
      <c r="AVU616" s="59"/>
      <c r="AVV616" s="59"/>
      <c r="AVW616" s="59"/>
      <c r="AVX616" s="59"/>
      <c r="AVY616" s="59"/>
      <c r="AVZ616" s="59"/>
      <c r="AWA616" s="59"/>
      <c r="AWB616" s="59"/>
      <c r="AWC616" s="59"/>
      <c r="AWD616" s="59"/>
      <c r="AWE616" s="59"/>
      <c r="AWF616" s="59"/>
      <c r="AWG616" s="59"/>
      <c r="AWH616" s="59"/>
      <c r="AWI616" s="59"/>
      <c r="AWJ616" s="59"/>
      <c r="AWK616" s="59"/>
      <c r="AWL616" s="59"/>
      <c r="AWM616" s="59"/>
      <c r="AWN616" s="59"/>
      <c r="AWO616" s="59"/>
      <c r="AWP616" s="59"/>
      <c r="AWQ616" s="59"/>
      <c r="AWR616" s="59"/>
      <c r="AWS616" s="59"/>
      <c r="AWT616" s="59"/>
      <c r="AWU616" s="59"/>
      <c r="AWV616" s="59"/>
      <c r="AWW616" s="59"/>
      <c r="AWX616" s="59"/>
      <c r="AWY616" s="59"/>
      <c r="AWZ616" s="59"/>
      <c r="AXA616" s="59"/>
      <c r="AXB616" s="59"/>
      <c r="AXC616" s="59"/>
      <c r="AXD616" s="59"/>
      <c r="AXE616" s="59"/>
      <c r="AXF616" s="59"/>
      <c r="AXG616" s="59"/>
      <c r="AXH616" s="59"/>
      <c r="AXI616" s="59"/>
      <c r="AXJ616" s="59"/>
      <c r="AXK616" s="59"/>
      <c r="AXL616" s="59"/>
      <c r="AXM616" s="59"/>
      <c r="AXN616" s="59"/>
      <c r="AXO616" s="59"/>
      <c r="AXP616" s="59"/>
      <c r="AXQ616" s="59"/>
      <c r="AXR616" s="59"/>
      <c r="AXS616" s="59"/>
      <c r="AXT616" s="59"/>
      <c r="AXU616" s="59"/>
      <c r="AXV616" s="59"/>
      <c r="AXW616" s="59"/>
      <c r="AXX616" s="59"/>
      <c r="AXY616" s="59"/>
      <c r="AXZ616" s="59"/>
      <c r="AYA616" s="59"/>
      <c r="AYB616" s="59"/>
      <c r="AYC616" s="59"/>
      <c r="AYD616" s="59"/>
      <c r="AYE616" s="59"/>
      <c r="AYF616" s="59"/>
      <c r="AYG616" s="59"/>
      <c r="AYH616" s="59"/>
      <c r="AYI616" s="59"/>
      <c r="AYJ616" s="59"/>
      <c r="AYK616" s="59"/>
      <c r="AYL616" s="59"/>
      <c r="AYM616" s="59"/>
      <c r="AYN616" s="59"/>
      <c r="AYO616" s="59"/>
      <c r="AYP616" s="59"/>
      <c r="AYQ616" s="59"/>
      <c r="AYR616" s="59"/>
      <c r="AYS616" s="59"/>
      <c r="AYT616" s="59"/>
      <c r="AYU616" s="59"/>
      <c r="AYV616" s="59"/>
      <c r="AYW616" s="59"/>
      <c r="AYX616" s="59"/>
      <c r="AYY616" s="59"/>
      <c r="AYZ616" s="59"/>
      <c r="AZA616" s="59"/>
      <c r="AZB616" s="59"/>
      <c r="AZC616" s="59"/>
      <c r="AZD616" s="59"/>
      <c r="AZE616" s="59"/>
      <c r="AZF616" s="59"/>
      <c r="AZG616" s="59"/>
      <c r="AZH616" s="59"/>
      <c r="AZI616" s="59"/>
      <c r="AZJ616" s="59"/>
      <c r="AZK616" s="59"/>
      <c r="AZL616" s="59"/>
      <c r="AZM616" s="59"/>
      <c r="AZN616" s="59"/>
      <c r="AZO616" s="59"/>
      <c r="AZP616" s="59"/>
      <c r="AZQ616" s="59"/>
      <c r="AZR616" s="59"/>
      <c r="AZS616" s="59"/>
      <c r="AZT616" s="59"/>
      <c r="AZU616" s="59"/>
      <c r="AZV616" s="59"/>
      <c r="AZW616" s="59"/>
      <c r="AZX616" s="59"/>
      <c r="AZY616" s="59"/>
      <c r="AZZ616" s="59"/>
      <c r="BAA616" s="59"/>
      <c r="BAB616" s="59"/>
      <c r="BAC616" s="59"/>
      <c r="BAD616" s="59"/>
      <c r="BAE616" s="59"/>
      <c r="BAF616" s="59"/>
      <c r="BAG616" s="59"/>
      <c r="BAH616" s="59"/>
      <c r="BAI616" s="59"/>
      <c r="BAJ616" s="59"/>
      <c r="BAK616" s="59"/>
      <c r="BAL616" s="59"/>
      <c r="BAM616" s="59"/>
      <c r="BAN616" s="59"/>
      <c r="BAO616" s="59"/>
      <c r="BAP616" s="59"/>
      <c r="BAQ616" s="59"/>
      <c r="BAR616" s="59"/>
      <c r="BAS616" s="59"/>
      <c r="BAT616" s="59"/>
      <c r="BAU616" s="59"/>
      <c r="BAV616" s="59"/>
      <c r="BAW616" s="59"/>
      <c r="BAX616" s="59"/>
      <c r="BAY616" s="59"/>
      <c r="BAZ616" s="59"/>
      <c r="BBA616" s="59"/>
      <c r="BBB616" s="59"/>
      <c r="BBC616" s="59"/>
      <c r="BBD616" s="59"/>
      <c r="BBE616" s="59"/>
      <c r="BBF616" s="59"/>
      <c r="BBG616" s="59"/>
      <c r="BBH616" s="59"/>
      <c r="BBI616" s="59"/>
      <c r="BBJ616" s="59"/>
      <c r="BBK616" s="59"/>
      <c r="BBL616" s="59"/>
      <c r="BBM616" s="59"/>
      <c r="BBN616" s="59"/>
      <c r="BBO616" s="59"/>
      <c r="BBP616" s="59"/>
      <c r="BBQ616" s="59"/>
      <c r="BBR616" s="59"/>
      <c r="BBS616" s="59"/>
      <c r="BBT616" s="59"/>
      <c r="BBU616" s="59"/>
      <c r="BBV616" s="59"/>
      <c r="BBW616" s="59"/>
      <c r="BBX616" s="59"/>
      <c r="BBY616" s="59"/>
      <c r="BBZ616" s="59"/>
      <c r="BCA616" s="59"/>
      <c r="BCB616" s="59"/>
      <c r="BCC616" s="59"/>
      <c r="BCD616" s="59"/>
      <c r="BCE616" s="59"/>
      <c r="BCF616" s="59"/>
      <c r="BCG616" s="59"/>
      <c r="BCH616" s="59"/>
      <c r="BCI616" s="59"/>
      <c r="BCJ616" s="59"/>
      <c r="BCK616" s="59"/>
      <c r="BCL616" s="59"/>
      <c r="BCM616" s="59"/>
      <c r="BCN616" s="59"/>
      <c r="BCO616" s="59"/>
      <c r="BCP616" s="59"/>
      <c r="BCQ616" s="59"/>
      <c r="BCR616" s="59"/>
      <c r="BCS616" s="59"/>
      <c r="BCT616" s="59"/>
      <c r="BCU616" s="59"/>
      <c r="BCV616" s="59"/>
      <c r="BCW616" s="59"/>
      <c r="BCX616" s="59"/>
      <c r="BCY616" s="59"/>
      <c r="BCZ616" s="59"/>
      <c r="BDA616" s="59"/>
      <c r="BDB616" s="59"/>
      <c r="BDC616" s="59"/>
      <c r="BDD616" s="59"/>
      <c r="BDE616" s="59"/>
      <c r="BDF616" s="59"/>
      <c r="BDG616" s="59"/>
      <c r="BDH616" s="59"/>
      <c r="BDI616" s="59"/>
      <c r="BDJ616" s="59"/>
      <c r="BDK616" s="59"/>
      <c r="BDL616" s="59"/>
      <c r="BDM616" s="59"/>
      <c r="BDN616" s="59"/>
      <c r="BDO616" s="59"/>
      <c r="BDP616" s="59"/>
      <c r="BDQ616" s="59"/>
      <c r="BDR616" s="59"/>
      <c r="BDS616" s="59"/>
      <c r="BDT616" s="59"/>
      <c r="BDU616" s="59"/>
      <c r="BDV616" s="59"/>
      <c r="BDW616" s="59"/>
      <c r="BDX616" s="59"/>
      <c r="BDY616" s="59"/>
      <c r="BDZ616" s="59"/>
      <c r="BEA616" s="59"/>
      <c r="BEB616" s="59"/>
      <c r="BEC616" s="59"/>
      <c r="BED616" s="59"/>
      <c r="BEE616" s="59"/>
      <c r="BEF616" s="59"/>
      <c r="BEG616" s="59"/>
      <c r="BEH616" s="59"/>
      <c r="BEI616" s="59"/>
      <c r="BEJ616" s="59"/>
      <c r="BEK616" s="59"/>
      <c r="BEL616" s="59"/>
      <c r="BEM616" s="59"/>
      <c r="BEN616" s="59"/>
      <c r="BEO616" s="59"/>
      <c r="BEP616" s="59"/>
      <c r="BEQ616" s="59"/>
      <c r="BER616" s="59"/>
      <c r="BES616" s="59"/>
      <c r="BET616" s="59"/>
      <c r="BEU616" s="59"/>
      <c r="BEV616" s="59"/>
      <c r="BEW616" s="59"/>
      <c r="BEX616" s="59"/>
      <c r="BEY616" s="59"/>
      <c r="BEZ616" s="59"/>
      <c r="BFA616" s="59"/>
      <c r="BFB616" s="59"/>
      <c r="BFC616" s="59"/>
      <c r="BFD616" s="59"/>
      <c r="BFE616" s="59"/>
      <c r="BFF616" s="59"/>
      <c r="BFG616" s="59"/>
      <c r="BFH616" s="59"/>
      <c r="BFI616" s="59"/>
      <c r="BFJ616" s="59"/>
      <c r="BFK616" s="59"/>
      <c r="BFL616" s="59"/>
      <c r="BFM616" s="59"/>
      <c r="BFN616" s="59"/>
      <c r="BFO616" s="59"/>
      <c r="BFP616" s="59"/>
      <c r="BFQ616" s="59"/>
      <c r="BFR616" s="59"/>
      <c r="BFS616" s="59"/>
      <c r="BFT616" s="59"/>
      <c r="BFU616" s="59"/>
      <c r="BFV616" s="59"/>
      <c r="BFW616" s="59"/>
      <c r="BFX616" s="59"/>
      <c r="BFY616" s="59"/>
      <c r="BFZ616" s="59"/>
      <c r="BGA616" s="59"/>
      <c r="BGB616" s="59"/>
      <c r="BGC616" s="59"/>
      <c r="BGD616" s="59"/>
      <c r="BGE616" s="59"/>
      <c r="BGF616" s="59"/>
      <c r="BGG616" s="59"/>
      <c r="BGH616" s="59"/>
      <c r="BGI616" s="59"/>
      <c r="BGJ616" s="59"/>
      <c r="BGK616" s="59"/>
      <c r="BGL616" s="59"/>
      <c r="BGM616" s="59"/>
      <c r="BGN616" s="59"/>
      <c r="BGO616" s="59"/>
      <c r="BGP616" s="59"/>
      <c r="BGQ616" s="59"/>
      <c r="BGR616" s="59"/>
      <c r="BGS616" s="59"/>
      <c r="BGT616" s="59"/>
      <c r="BGU616" s="59"/>
      <c r="BGV616" s="59"/>
      <c r="BGW616" s="59"/>
      <c r="BGX616" s="59"/>
      <c r="BGY616" s="59"/>
      <c r="BGZ616" s="59"/>
      <c r="BHA616" s="59"/>
      <c r="BHB616" s="59"/>
      <c r="BHC616" s="59"/>
      <c r="BHD616" s="59"/>
      <c r="BHE616" s="59"/>
      <c r="BHF616" s="59"/>
      <c r="BHG616" s="59"/>
      <c r="BHH616" s="59"/>
      <c r="BHI616" s="59"/>
      <c r="BHJ616" s="59"/>
      <c r="BHK616" s="59"/>
      <c r="BHL616" s="59"/>
      <c r="BHM616" s="59"/>
      <c r="BHN616" s="59"/>
      <c r="BHO616" s="59"/>
      <c r="BHP616" s="59"/>
      <c r="BHQ616" s="59"/>
      <c r="BHR616" s="59"/>
      <c r="BHS616" s="59"/>
      <c r="BHT616" s="59"/>
      <c r="BHU616" s="59"/>
      <c r="BHV616" s="59"/>
      <c r="BHW616" s="59"/>
      <c r="BHX616" s="59"/>
      <c r="BHY616" s="59"/>
      <c r="BHZ616" s="59"/>
      <c r="BIA616" s="59"/>
      <c r="BIB616" s="59"/>
      <c r="BIC616" s="59"/>
      <c r="BID616" s="59"/>
      <c r="BIE616" s="59"/>
      <c r="BIF616" s="59"/>
      <c r="BIG616" s="59"/>
      <c r="BIH616" s="59"/>
      <c r="BII616" s="59"/>
      <c r="BIJ616" s="59"/>
      <c r="BIK616" s="59"/>
      <c r="BIL616" s="59"/>
      <c r="BIM616" s="59"/>
      <c r="BIN616" s="59"/>
      <c r="BIO616" s="59"/>
      <c r="BIP616" s="59"/>
      <c r="BIQ616" s="59"/>
      <c r="BIR616" s="59"/>
      <c r="BIS616" s="59"/>
      <c r="BIT616" s="59"/>
      <c r="BIU616" s="59"/>
      <c r="BIV616" s="59"/>
      <c r="BIW616" s="59"/>
      <c r="BIX616" s="59"/>
      <c r="BIY616" s="59"/>
      <c r="BIZ616" s="59"/>
      <c r="BJA616" s="59"/>
      <c r="BJB616" s="59"/>
      <c r="BJC616" s="59"/>
      <c r="BJD616" s="59"/>
      <c r="BJE616" s="59"/>
      <c r="BJF616" s="59"/>
      <c r="BJG616" s="59"/>
      <c r="BJH616" s="59"/>
      <c r="BJI616" s="59"/>
      <c r="BJJ616" s="59"/>
      <c r="BJK616" s="59"/>
      <c r="BJL616" s="59"/>
      <c r="BJM616" s="59"/>
      <c r="BJN616" s="59"/>
      <c r="BJO616" s="59"/>
      <c r="BJP616" s="59"/>
      <c r="BJQ616" s="59"/>
      <c r="BJR616" s="59"/>
      <c r="BJS616" s="59"/>
      <c r="BJT616" s="59"/>
      <c r="BJU616" s="59"/>
      <c r="BJV616" s="59"/>
      <c r="BJW616" s="59"/>
      <c r="BJX616" s="59"/>
      <c r="BJY616" s="59"/>
      <c r="BJZ616" s="59"/>
      <c r="BKA616" s="59"/>
      <c r="BKB616" s="59"/>
      <c r="BKC616" s="59"/>
      <c r="BKD616" s="59"/>
      <c r="BKE616" s="59"/>
      <c r="BKF616" s="59"/>
      <c r="BKG616" s="59"/>
      <c r="BKH616" s="59"/>
      <c r="BKI616" s="59"/>
      <c r="BKJ616" s="59"/>
      <c r="BKK616" s="59"/>
      <c r="BKL616" s="59"/>
      <c r="BKM616" s="59"/>
      <c r="BKN616" s="59"/>
      <c r="BKO616" s="59"/>
      <c r="BKP616" s="59"/>
      <c r="BKQ616" s="59"/>
      <c r="BKR616" s="59"/>
      <c r="BKS616" s="59"/>
      <c r="BKT616" s="59"/>
      <c r="BKU616" s="59"/>
      <c r="BKV616" s="59"/>
      <c r="BKW616" s="59"/>
      <c r="BKX616" s="59"/>
      <c r="BKY616" s="59"/>
      <c r="BKZ616" s="59"/>
      <c r="BLA616" s="59"/>
      <c r="BLB616" s="59"/>
      <c r="BLC616" s="59"/>
      <c r="BLD616" s="59"/>
      <c r="BLE616" s="59"/>
      <c r="BLF616" s="59"/>
      <c r="BLG616" s="59"/>
      <c r="BLH616" s="59"/>
      <c r="BLI616" s="59"/>
      <c r="BLJ616" s="59"/>
      <c r="BLK616" s="59"/>
      <c r="BLL616" s="59"/>
      <c r="BLM616" s="59"/>
      <c r="BLN616" s="59"/>
      <c r="BLO616" s="59"/>
      <c r="BLP616" s="59"/>
      <c r="BLQ616" s="59"/>
      <c r="BLR616" s="59"/>
      <c r="BLS616" s="59"/>
      <c r="BLT616" s="59"/>
      <c r="BLU616" s="59"/>
      <c r="BLV616" s="59"/>
      <c r="BLW616" s="59"/>
      <c r="BLX616" s="59"/>
      <c r="BLY616" s="59"/>
      <c r="BLZ616" s="59"/>
      <c r="BMA616" s="59"/>
      <c r="BMB616" s="59"/>
      <c r="BMC616" s="59"/>
      <c r="BMD616" s="59"/>
      <c r="BME616" s="59"/>
      <c r="BMF616" s="59"/>
      <c r="BMG616" s="59"/>
      <c r="BMH616" s="59"/>
      <c r="BMI616" s="59"/>
      <c r="BMJ616" s="59"/>
      <c r="BMK616" s="59"/>
      <c r="BML616" s="59"/>
      <c r="BMM616" s="59"/>
      <c r="BMN616" s="59"/>
      <c r="BMO616" s="59"/>
      <c r="BMP616" s="59"/>
      <c r="BMQ616" s="59"/>
      <c r="BMR616" s="59"/>
      <c r="BMS616" s="59"/>
      <c r="BMT616" s="59"/>
      <c r="BMU616" s="59"/>
      <c r="BMV616" s="59"/>
      <c r="BMW616" s="59"/>
      <c r="BMX616" s="59"/>
      <c r="BMY616" s="59"/>
      <c r="BMZ616" s="59"/>
      <c r="BNA616" s="59"/>
      <c r="BNB616" s="59"/>
      <c r="BNC616" s="59"/>
      <c r="BND616" s="59"/>
      <c r="BNE616" s="59"/>
      <c r="BNF616" s="59"/>
      <c r="BNG616" s="59"/>
      <c r="BNH616" s="59"/>
      <c r="BNI616" s="59"/>
      <c r="BNJ616" s="59"/>
      <c r="BNK616" s="59"/>
      <c r="BNL616" s="59"/>
      <c r="BNM616" s="59"/>
      <c r="BNN616" s="59"/>
      <c r="BNO616" s="59"/>
      <c r="BNP616" s="59"/>
      <c r="BNQ616" s="59"/>
      <c r="BNR616" s="59"/>
      <c r="BNS616" s="59"/>
      <c r="BNT616" s="59"/>
      <c r="BNU616" s="59"/>
      <c r="BNV616" s="59"/>
      <c r="BNW616" s="59"/>
      <c r="BNX616" s="59"/>
      <c r="BNY616" s="59"/>
      <c r="BNZ616" s="59"/>
      <c r="BOA616" s="59"/>
      <c r="BOB616" s="59"/>
      <c r="BOC616" s="59"/>
      <c r="BOD616" s="59"/>
      <c r="BOE616" s="59"/>
      <c r="BOF616" s="59"/>
      <c r="BOG616" s="59"/>
      <c r="BOH616" s="59"/>
      <c r="BOI616" s="59"/>
      <c r="BOJ616" s="59"/>
      <c r="BOK616" s="59"/>
      <c r="BOL616" s="59"/>
      <c r="BOM616" s="59"/>
      <c r="BON616" s="59"/>
      <c r="BOO616" s="59"/>
      <c r="BOP616" s="59"/>
      <c r="BOQ616" s="59"/>
      <c r="BOR616" s="59"/>
      <c r="BOS616" s="59"/>
      <c r="BOT616" s="59"/>
      <c r="BOU616" s="59"/>
      <c r="BOV616" s="59"/>
      <c r="BOW616" s="59"/>
      <c r="BOX616" s="59"/>
      <c r="BOY616" s="59"/>
      <c r="BOZ616" s="59"/>
      <c r="BPA616" s="59"/>
      <c r="BPB616" s="59"/>
      <c r="BPC616" s="59"/>
      <c r="BPD616" s="59"/>
      <c r="BPE616" s="59"/>
      <c r="BPF616" s="59"/>
      <c r="BPG616" s="59"/>
      <c r="BPH616" s="59"/>
      <c r="BPI616" s="59"/>
      <c r="BPJ616" s="59"/>
      <c r="BPK616" s="59"/>
      <c r="BPL616" s="59"/>
      <c r="BPM616" s="59"/>
      <c r="BPN616" s="59"/>
      <c r="BPO616" s="59"/>
      <c r="BPP616" s="59"/>
      <c r="BPQ616" s="59"/>
      <c r="BPR616" s="59"/>
      <c r="BPS616" s="59"/>
      <c r="BPT616" s="59"/>
      <c r="BPU616" s="59"/>
      <c r="BPV616" s="59"/>
      <c r="BPW616" s="59"/>
      <c r="BPX616" s="59"/>
      <c r="BPY616" s="59"/>
      <c r="BPZ616" s="59"/>
      <c r="BQA616" s="59"/>
      <c r="BQB616" s="59"/>
      <c r="BQC616" s="59"/>
      <c r="BQD616" s="59"/>
      <c r="BQE616" s="59"/>
      <c r="BQF616" s="59"/>
      <c r="BQG616" s="59"/>
      <c r="BQH616" s="59"/>
      <c r="BQI616" s="59"/>
      <c r="BQJ616" s="59"/>
      <c r="BQK616" s="59"/>
      <c r="BQL616" s="59"/>
      <c r="BQM616" s="59"/>
      <c r="BQN616" s="59"/>
      <c r="BQO616" s="59"/>
      <c r="BQP616" s="59"/>
      <c r="BQQ616" s="59"/>
      <c r="BQR616" s="59"/>
      <c r="BQS616" s="59"/>
      <c r="BQT616" s="59"/>
      <c r="BQU616" s="59"/>
      <c r="BQV616" s="59"/>
      <c r="BQW616" s="59"/>
      <c r="BQX616" s="59"/>
      <c r="BQY616" s="59"/>
      <c r="BQZ616" s="59"/>
      <c r="BRA616" s="59"/>
      <c r="BRB616" s="59"/>
      <c r="BRC616" s="59"/>
      <c r="BRD616" s="59"/>
      <c r="BRE616" s="59"/>
      <c r="BRF616" s="59"/>
      <c r="BRG616" s="59"/>
      <c r="BRH616" s="59"/>
      <c r="BRI616" s="59"/>
      <c r="BRJ616" s="59"/>
      <c r="BRK616" s="59"/>
      <c r="BRL616" s="59"/>
      <c r="BRM616" s="59"/>
      <c r="BRN616" s="59"/>
      <c r="BRO616" s="59"/>
      <c r="BRP616" s="59"/>
      <c r="BRQ616" s="59"/>
      <c r="BRR616" s="59"/>
      <c r="BRS616" s="59"/>
      <c r="BRT616" s="59"/>
      <c r="BRU616" s="59"/>
      <c r="BRV616" s="59"/>
      <c r="BRW616" s="59"/>
      <c r="BRX616" s="59"/>
      <c r="BRY616" s="59"/>
      <c r="BRZ616" s="59"/>
      <c r="BSA616" s="59"/>
      <c r="BSB616" s="59"/>
      <c r="BSC616" s="59"/>
      <c r="BSD616" s="59"/>
      <c r="BSE616" s="59"/>
      <c r="BSF616" s="59"/>
      <c r="BSG616" s="59"/>
      <c r="BSH616" s="59"/>
      <c r="BSI616" s="59"/>
      <c r="BSJ616" s="59"/>
      <c r="BSK616" s="59"/>
      <c r="BSL616" s="59"/>
      <c r="BSM616" s="59"/>
      <c r="BSN616" s="59"/>
      <c r="BSO616" s="59"/>
      <c r="BSP616" s="59"/>
      <c r="BSQ616" s="59"/>
      <c r="BSR616" s="59"/>
      <c r="BSS616" s="59"/>
      <c r="BST616" s="59"/>
      <c r="BSU616" s="59"/>
      <c r="BSV616" s="59"/>
      <c r="BSW616" s="59"/>
      <c r="BSX616" s="59"/>
      <c r="BSY616" s="59"/>
      <c r="BSZ616" s="59"/>
      <c r="BTA616" s="59"/>
      <c r="BTB616" s="59"/>
      <c r="BTC616" s="59"/>
      <c r="BTD616" s="59"/>
      <c r="BTE616" s="59"/>
      <c r="BTF616" s="59"/>
      <c r="BTG616" s="59"/>
      <c r="BTH616" s="59"/>
      <c r="BTI616" s="59"/>
      <c r="BTJ616" s="59"/>
      <c r="BTK616" s="59"/>
      <c r="BTL616" s="59"/>
      <c r="BTM616" s="59"/>
      <c r="BTN616" s="59"/>
      <c r="BTO616" s="59"/>
      <c r="BTP616" s="59"/>
      <c r="BTQ616" s="59"/>
      <c r="BTR616" s="59"/>
      <c r="BTS616" s="59"/>
      <c r="BTT616" s="59"/>
      <c r="BTU616" s="59"/>
      <c r="BTV616" s="59"/>
      <c r="BTW616" s="59"/>
      <c r="BTX616" s="59"/>
      <c r="BTY616" s="59"/>
      <c r="BTZ616" s="59"/>
      <c r="BUA616" s="59"/>
      <c r="BUB616" s="59"/>
      <c r="BUC616" s="59"/>
      <c r="BUD616" s="59"/>
      <c r="BUE616" s="59"/>
      <c r="BUF616" s="59"/>
      <c r="BUG616" s="59"/>
      <c r="BUH616" s="59"/>
      <c r="BUI616" s="59"/>
      <c r="BUJ616" s="59"/>
      <c r="BUK616" s="59"/>
      <c r="BUL616" s="59"/>
      <c r="BUM616" s="59"/>
      <c r="BUN616" s="59"/>
      <c r="BUO616" s="59"/>
      <c r="BUP616" s="59"/>
      <c r="BUQ616" s="59"/>
      <c r="BUR616" s="59"/>
      <c r="BUS616" s="59"/>
      <c r="BUT616" s="59"/>
      <c r="BUU616" s="59"/>
      <c r="BUV616" s="59"/>
      <c r="BUW616" s="59"/>
      <c r="BUX616" s="59"/>
      <c r="BUY616" s="59"/>
      <c r="BUZ616" s="59"/>
      <c r="BVA616" s="59"/>
      <c r="BVB616" s="59"/>
      <c r="BVC616" s="59"/>
      <c r="BVD616" s="59"/>
      <c r="BVE616" s="59"/>
      <c r="BVF616" s="59"/>
      <c r="BVG616" s="59"/>
      <c r="BVH616" s="59"/>
      <c r="BVI616" s="59"/>
      <c r="BVJ616" s="59"/>
      <c r="BVK616" s="59"/>
      <c r="BVL616" s="59"/>
      <c r="BVM616" s="59"/>
      <c r="BVN616" s="59"/>
      <c r="BVO616" s="59"/>
      <c r="BVP616" s="59"/>
      <c r="BVQ616" s="59"/>
      <c r="BVR616" s="59"/>
      <c r="BVS616" s="59"/>
      <c r="BVT616" s="59"/>
      <c r="BVU616" s="59"/>
      <c r="BVV616" s="59"/>
      <c r="BVW616" s="59"/>
      <c r="BVX616" s="59"/>
      <c r="BVY616" s="59"/>
      <c r="BVZ616" s="59"/>
      <c r="BWA616" s="59"/>
      <c r="BWB616" s="59"/>
      <c r="BWC616" s="59"/>
      <c r="BWD616" s="59"/>
      <c r="BWE616" s="59"/>
      <c r="BWF616" s="59"/>
      <c r="BWG616" s="59"/>
      <c r="BWH616" s="59"/>
      <c r="BWI616" s="59"/>
      <c r="BWJ616" s="59"/>
      <c r="BWK616" s="59"/>
      <c r="BWL616" s="59"/>
      <c r="BWM616" s="59"/>
      <c r="BWN616" s="59"/>
      <c r="BWO616" s="59"/>
      <c r="BWP616" s="59"/>
      <c r="BWQ616" s="59"/>
      <c r="BWR616" s="59"/>
      <c r="BWS616" s="59"/>
      <c r="BWT616" s="59"/>
      <c r="BWU616" s="59"/>
      <c r="BWV616" s="59"/>
      <c r="BWW616" s="59"/>
      <c r="BWX616" s="59"/>
      <c r="BWY616" s="59"/>
      <c r="BWZ616" s="59"/>
      <c r="BXA616" s="59"/>
      <c r="BXB616" s="59"/>
      <c r="BXC616" s="59"/>
      <c r="BXD616" s="59"/>
      <c r="BXE616" s="59"/>
      <c r="BXF616" s="59"/>
      <c r="BXG616" s="59"/>
      <c r="BXH616" s="59"/>
      <c r="BXI616" s="59"/>
      <c r="BXJ616" s="59"/>
      <c r="BXK616" s="59"/>
      <c r="BXL616" s="59"/>
      <c r="BXM616" s="59"/>
      <c r="BXN616" s="59"/>
      <c r="BXO616" s="59"/>
      <c r="BXP616" s="59"/>
      <c r="BXQ616" s="59"/>
      <c r="BXR616" s="59"/>
      <c r="BXS616" s="59"/>
      <c r="BXT616" s="59"/>
      <c r="BXU616" s="59"/>
      <c r="BXV616" s="59"/>
      <c r="BXW616" s="59"/>
      <c r="BXX616" s="59"/>
      <c r="BXY616" s="59"/>
      <c r="BXZ616" s="59"/>
      <c r="BYA616" s="59"/>
      <c r="BYB616" s="59"/>
      <c r="BYC616" s="59"/>
      <c r="BYD616" s="59"/>
      <c r="BYE616" s="59"/>
      <c r="BYF616" s="59"/>
      <c r="BYG616" s="59"/>
      <c r="BYH616" s="59"/>
      <c r="BYI616" s="59"/>
      <c r="BYJ616" s="59"/>
      <c r="BYK616" s="59"/>
      <c r="BYL616" s="59"/>
      <c r="BYM616" s="59"/>
      <c r="BYN616" s="59"/>
      <c r="BYO616" s="59"/>
      <c r="BYP616" s="59"/>
      <c r="BYQ616" s="59"/>
      <c r="BYR616" s="59"/>
      <c r="BYS616" s="59"/>
      <c r="BYT616" s="59"/>
      <c r="BYU616" s="59"/>
      <c r="BYV616" s="59"/>
      <c r="BYW616" s="59"/>
      <c r="BYX616" s="59"/>
      <c r="BYY616" s="59"/>
      <c r="BYZ616" s="59"/>
      <c r="BZA616" s="59"/>
      <c r="BZB616" s="59"/>
      <c r="BZC616" s="59"/>
      <c r="BZD616" s="59"/>
      <c r="BZE616" s="59"/>
      <c r="BZF616" s="59"/>
      <c r="BZG616" s="59"/>
      <c r="BZH616" s="59"/>
      <c r="BZI616" s="59"/>
      <c r="BZJ616" s="59"/>
      <c r="BZK616" s="59"/>
      <c r="BZL616" s="59"/>
      <c r="BZM616" s="59"/>
      <c r="BZN616" s="59"/>
      <c r="BZO616" s="59"/>
      <c r="BZP616" s="59"/>
      <c r="BZQ616" s="59"/>
      <c r="BZR616" s="59"/>
      <c r="BZS616" s="59"/>
      <c r="BZT616" s="59"/>
      <c r="BZU616" s="59"/>
      <c r="BZV616" s="59"/>
      <c r="BZW616" s="59"/>
      <c r="BZX616" s="59"/>
      <c r="BZY616" s="59"/>
      <c r="BZZ616" s="59"/>
      <c r="CAA616" s="59"/>
      <c r="CAB616" s="59"/>
      <c r="CAC616" s="59"/>
      <c r="CAD616" s="59"/>
      <c r="CAE616" s="59"/>
      <c r="CAF616" s="59"/>
      <c r="CAG616" s="59"/>
      <c r="CAH616" s="59"/>
      <c r="CAI616" s="59"/>
      <c r="CAJ616" s="59"/>
      <c r="CAK616" s="59"/>
      <c r="CAL616" s="59"/>
      <c r="CAM616" s="59"/>
      <c r="CAN616" s="59"/>
      <c r="CAO616" s="59"/>
      <c r="CAP616" s="59"/>
      <c r="CAQ616" s="59"/>
      <c r="CAR616" s="59"/>
      <c r="CAS616" s="59"/>
      <c r="CAT616" s="59"/>
      <c r="CAU616" s="59"/>
      <c r="CAV616" s="59"/>
      <c r="CAW616" s="59"/>
      <c r="CAX616" s="59"/>
      <c r="CAY616" s="59"/>
      <c r="CAZ616" s="59"/>
      <c r="CBA616" s="59"/>
      <c r="CBB616" s="59"/>
      <c r="CBC616" s="59"/>
      <c r="CBD616" s="59"/>
      <c r="CBE616" s="59"/>
      <c r="CBF616" s="59"/>
      <c r="CBG616" s="59"/>
      <c r="CBH616" s="59"/>
      <c r="CBI616" s="59"/>
      <c r="CBJ616" s="59"/>
      <c r="CBK616" s="59"/>
      <c r="CBL616" s="59"/>
      <c r="CBM616" s="59"/>
      <c r="CBN616" s="59"/>
      <c r="CBO616" s="59"/>
      <c r="CBP616" s="59"/>
      <c r="CBQ616" s="59"/>
      <c r="CBR616" s="59"/>
      <c r="CBS616" s="59"/>
      <c r="CBT616" s="59"/>
      <c r="CBU616" s="59"/>
      <c r="CBV616" s="59"/>
      <c r="CBW616" s="59"/>
      <c r="CBX616" s="59"/>
      <c r="CBY616" s="59"/>
      <c r="CBZ616" s="59"/>
      <c r="CCA616" s="59"/>
      <c r="CCB616" s="59"/>
      <c r="CCC616" s="59"/>
      <c r="CCD616" s="59"/>
      <c r="CCE616" s="59"/>
      <c r="CCF616" s="59"/>
      <c r="CCG616" s="59"/>
      <c r="CCH616" s="59"/>
      <c r="CCI616" s="59"/>
      <c r="CCJ616" s="59"/>
      <c r="CCK616" s="59"/>
      <c r="CCL616" s="59"/>
      <c r="CCM616" s="59"/>
      <c r="CCN616" s="59"/>
      <c r="CCO616" s="59"/>
      <c r="CCP616" s="59"/>
      <c r="CCQ616" s="59"/>
      <c r="CCR616" s="59"/>
      <c r="CCS616" s="59"/>
      <c r="CCT616" s="59"/>
      <c r="CCU616" s="59"/>
      <c r="CCV616" s="59"/>
      <c r="CCW616" s="59"/>
      <c r="CCX616" s="59"/>
      <c r="CCY616" s="59"/>
      <c r="CCZ616" s="59"/>
      <c r="CDA616" s="59"/>
      <c r="CDB616" s="59"/>
      <c r="CDC616" s="59"/>
      <c r="CDD616" s="59"/>
      <c r="CDE616" s="59"/>
      <c r="CDF616" s="59"/>
      <c r="CDG616" s="59"/>
      <c r="CDH616" s="59"/>
      <c r="CDI616" s="59"/>
      <c r="CDJ616" s="59"/>
      <c r="CDK616" s="59"/>
      <c r="CDL616" s="59"/>
      <c r="CDM616" s="59"/>
      <c r="CDN616" s="59"/>
      <c r="CDO616" s="59"/>
      <c r="CDP616" s="59"/>
      <c r="CDQ616" s="59"/>
      <c r="CDR616" s="59"/>
      <c r="CDS616" s="59"/>
      <c r="CDT616" s="59"/>
      <c r="CDU616" s="59"/>
      <c r="CDV616" s="59"/>
      <c r="CDW616" s="59"/>
      <c r="CDX616" s="59"/>
      <c r="CDY616" s="59"/>
      <c r="CDZ616" s="59"/>
      <c r="CEA616" s="59"/>
      <c r="CEB616" s="59"/>
      <c r="CEC616" s="59"/>
      <c r="CED616" s="59"/>
      <c r="CEE616" s="59"/>
      <c r="CEF616" s="59"/>
      <c r="CEG616" s="59"/>
      <c r="CEH616" s="59"/>
      <c r="CEI616" s="59"/>
      <c r="CEJ616" s="59"/>
      <c r="CEK616" s="59"/>
      <c r="CEL616" s="59"/>
      <c r="CEM616" s="59"/>
      <c r="CEN616" s="59"/>
      <c r="CEO616" s="59"/>
      <c r="CEP616" s="59"/>
      <c r="CEQ616" s="59"/>
      <c r="CER616" s="59"/>
      <c r="CES616" s="59"/>
      <c r="CET616" s="59"/>
      <c r="CEU616" s="59"/>
      <c r="CEV616" s="59"/>
      <c r="CEW616" s="59"/>
      <c r="CEX616" s="59"/>
      <c r="CEY616" s="59"/>
      <c r="CEZ616" s="59"/>
      <c r="CFA616" s="59"/>
      <c r="CFB616" s="59"/>
      <c r="CFC616" s="59"/>
      <c r="CFD616" s="59"/>
      <c r="CFE616" s="59"/>
      <c r="CFF616" s="59"/>
      <c r="CFG616" s="59"/>
      <c r="CFH616" s="59"/>
      <c r="CFI616" s="59"/>
      <c r="CFJ616" s="59"/>
      <c r="CFK616" s="59"/>
      <c r="CFL616" s="59"/>
      <c r="CFM616" s="59"/>
      <c r="CFN616" s="59"/>
      <c r="CFO616" s="59"/>
      <c r="CFP616" s="59"/>
      <c r="CFQ616" s="59"/>
      <c r="CFR616" s="59"/>
      <c r="CFS616" s="59"/>
      <c r="CFT616" s="59"/>
      <c r="CFU616" s="59"/>
      <c r="CFV616" s="59"/>
      <c r="CFW616" s="59"/>
      <c r="CFX616" s="59"/>
      <c r="CFY616" s="59"/>
      <c r="CFZ616" s="59"/>
      <c r="CGA616" s="59"/>
      <c r="CGB616" s="59"/>
      <c r="CGC616" s="59"/>
      <c r="CGD616" s="59"/>
      <c r="CGE616" s="59"/>
      <c r="CGF616" s="59"/>
      <c r="CGG616" s="59"/>
      <c r="CGH616" s="59"/>
      <c r="CGI616" s="59"/>
      <c r="CGJ616" s="59"/>
      <c r="CGK616" s="59"/>
      <c r="CGL616" s="59"/>
      <c r="CGM616" s="59"/>
      <c r="CGN616" s="59"/>
      <c r="CGO616" s="59"/>
      <c r="CGP616" s="59"/>
      <c r="CGQ616" s="59"/>
      <c r="CGR616" s="59"/>
      <c r="CGS616" s="59"/>
      <c r="CGT616" s="59"/>
      <c r="CGU616" s="59"/>
      <c r="CGV616" s="59"/>
      <c r="CGW616" s="59"/>
      <c r="CGX616" s="59"/>
      <c r="CGY616" s="59"/>
      <c r="CGZ616" s="59"/>
      <c r="CHA616" s="59"/>
      <c r="CHB616" s="59"/>
      <c r="CHC616" s="59"/>
      <c r="CHD616" s="59"/>
      <c r="CHE616" s="59"/>
      <c r="CHF616" s="59"/>
      <c r="CHG616" s="59"/>
      <c r="CHH616" s="59"/>
      <c r="CHI616" s="59"/>
      <c r="CHJ616" s="59"/>
      <c r="CHK616" s="59"/>
      <c r="CHL616" s="59"/>
      <c r="CHM616" s="59"/>
      <c r="CHN616" s="59"/>
      <c r="CHO616" s="59"/>
      <c r="CHP616" s="59"/>
      <c r="CHQ616" s="59"/>
      <c r="CHR616" s="59"/>
      <c r="CHS616" s="59"/>
      <c r="CHT616" s="59"/>
      <c r="CHU616" s="59"/>
      <c r="CHV616" s="59"/>
      <c r="CHW616" s="59"/>
      <c r="CHX616" s="59"/>
      <c r="CHY616" s="59"/>
      <c r="CHZ616" s="59"/>
      <c r="CIA616" s="59"/>
      <c r="CIB616" s="59"/>
      <c r="CIC616" s="59"/>
      <c r="CID616" s="59"/>
      <c r="CIE616" s="59"/>
      <c r="CIF616" s="59"/>
      <c r="CIG616" s="59"/>
      <c r="CIH616" s="59"/>
      <c r="CII616" s="59"/>
      <c r="CIJ616" s="59"/>
      <c r="CIK616" s="59"/>
      <c r="CIL616" s="59"/>
      <c r="CIM616" s="59"/>
      <c r="CIN616" s="59"/>
      <c r="CIO616" s="59"/>
      <c r="CIP616" s="59"/>
      <c r="CIQ616" s="59"/>
      <c r="CIR616" s="59"/>
      <c r="CIS616" s="59"/>
      <c r="CIT616" s="59"/>
      <c r="CIU616" s="59"/>
      <c r="CIV616" s="59"/>
      <c r="CIW616" s="59"/>
      <c r="CIX616" s="59"/>
      <c r="CIY616" s="59"/>
      <c r="CIZ616" s="59"/>
      <c r="CJA616" s="59"/>
      <c r="CJB616" s="59"/>
      <c r="CJC616" s="59"/>
      <c r="CJD616" s="59"/>
      <c r="CJE616" s="59"/>
      <c r="CJF616" s="59"/>
      <c r="CJG616" s="59"/>
      <c r="CJH616" s="59"/>
      <c r="CJI616" s="59"/>
      <c r="CJJ616" s="59"/>
      <c r="CJK616" s="59"/>
      <c r="CJL616" s="59"/>
      <c r="CJM616" s="59"/>
      <c r="CJN616" s="59"/>
      <c r="CJO616" s="59"/>
      <c r="CJP616" s="59"/>
      <c r="CJQ616" s="59"/>
      <c r="CJR616" s="59"/>
      <c r="CJS616" s="59"/>
      <c r="CJT616" s="59"/>
      <c r="CJU616" s="59"/>
      <c r="CJV616" s="59"/>
      <c r="CJW616" s="59"/>
      <c r="CJX616" s="59"/>
      <c r="CJY616" s="59"/>
      <c r="CJZ616" s="59"/>
      <c r="CKA616" s="59"/>
      <c r="CKB616" s="59"/>
      <c r="CKC616" s="59"/>
      <c r="CKD616" s="59"/>
      <c r="CKE616" s="59"/>
      <c r="CKF616" s="59"/>
      <c r="CKG616" s="59"/>
      <c r="CKH616" s="59"/>
      <c r="CKI616" s="59"/>
      <c r="CKJ616" s="59"/>
      <c r="CKK616" s="59"/>
      <c r="CKL616" s="59"/>
      <c r="CKM616" s="59"/>
      <c r="CKN616" s="59"/>
      <c r="CKO616" s="59"/>
      <c r="CKP616" s="59"/>
      <c r="CKQ616" s="59"/>
      <c r="CKR616" s="59"/>
      <c r="CKS616" s="59"/>
      <c r="CKT616" s="59"/>
      <c r="CKU616" s="59"/>
      <c r="CKV616" s="59"/>
      <c r="CKW616" s="59"/>
      <c r="CKX616" s="59"/>
      <c r="CKY616" s="59"/>
      <c r="CKZ616" s="59"/>
      <c r="CLA616" s="59"/>
      <c r="CLB616" s="59"/>
      <c r="CLC616" s="59"/>
      <c r="CLD616" s="59"/>
      <c r="CLE616" s="59"/>
      <c r="CLF616" s="59"/>
      <c r="CLG616" s="59"/>
      <c r="CLH616" s="59"/>
      <c r="CLI616" s="59"/>
      <c r="CLJ616" s="59"/>
      <c r="CLK616" s="59"/>
      <c r="CLL616" s="59"/>
      <c r="CLM616" s="59"/>
      <c r="CLN616" s="59"/>
      <c r="CLO616" s="59"/>
      <c r="CLP616" s="59"/>
      <c r="CLQ616" s="59"/>
      <c r="CLR616" s="59"/>
      <c r="CLS616" s="59"/>
      <c r="CLT616" s="59"/>
      <c r="CLU616" s="59"/>
      <c r="CLV616" s="59"/>
      <c r="CLW616" s="59"/>
      <c r="CLX616" s="59"/>
      <c r="CLY616" s="59"/>
      <c r="CLZ616" s="59"/>
      <c r="CMA616" s="59"/>
      <c r="CMB616" s="59"/>
      <c r="CMC616" s="59"/>
      <c r="CMD616" s="59"/>
      <c r="CME616" s="59"/>
      <c r="CMF616" s="59"/>
      <c r="CMG616" s="59"/>
      <c r="CMH616" s="59"/>
      <c r="CMI616" s="59"/>
      <c r="CMJ616" s="59"/>
      <c r="CMK616" s="59"/>
      <c r="CML616" s="59"/>
      <c r="CMM616" s="59"/>
      <c r="CMN616" s="59"/>
      <c r="CMO616" s="59"/>
      <c r="CMP616" s="59"/>
      <c r="CMQ616" s="59"/>
      <c r="CMR616" s="59"/>
      <c r="CMS616" s="59"/>
      <c r="CMT616" s="59"/>
      <c r="CMU616" s="59"/>
      <c r="CMV616" s="59"/>
      <c r="CMW616" s="59"/>
      <c r="CMX616" s="59"/>
      <c r="CMY616" s="59"/>
      <c r="CMZ616" s="59"/>
      <c r="CNA616" s="59"/>
      <c r="CNB616" s="59"/>
      <c r="CNC616" s="59"/>
      <c r="CND616" s="59"/>
      <c r="CNE616" s="59"/>
      <c r="CNF616" s="59"/>
      <c r="CNG616" s="59"/>
      <c r="CNH616" s="59"/>
      <c r="CNI616" s="59"/>
      <c r="CNJ616" s="59"/>
      <c r="CNK616" s="59"/>
      <c r="CNL616" s="59"/>
      <c r="CNM616" s="59"/>
      <c r="CNN616" s="59"/>
      <c r="CNO616" s="59"/>
      <c r="CNP616" s="59"/>
      <c r="CNQ616" s="59"/>
      <c r="CNR616" s="59"/>
      <c r="CNS616" s="59"/>
      <c r="CNT616" s="59"/>
      <c r="CNU616" s="59"/>
      <c r="CNV616" s="59"/>
      <c r="CNW616" s="59"/>
      <c r="CNX616" s="59"/>
      <c r="CNY616" s="59"/>
      <c r="CNZ616" s="59"/>
      <c r="COA616" s="59"/>
      <c r="COB616" s="59"/>
      <c r="COC616" s="59"/>
      <c r="COD616" s="59"/>
      <c r="COE616" s="59"/>
      <c r="COF616" s="59"/>
      <c r="COG616" s="59"/>
      <c r="COH616" s="59"/>
      <c r="COI616" s="59"/>
      <c r="COJ616" s="59"/>
      <c r="COK616" s="59"/>
      <c r="COL616" s="59"/>
      <c r="COM616" s="59"/>
      <c r="CON616" s="59"/>
      <c r="COO616" s="59"/>
      <c r="COP616" s="59"/>
      <c r="COQ616" s="59"/>
      <c r="COR616" s="59"/>
      <c r="COS616" s="59"/>
      <c r="COT616" s="59"/>
      <c r="COU616" s="59"/>
      <c r="COV616" s="59"/>
      <c r="COW616" s="59"/>
      <c r="COX616" s="59"/>
      <c r="COY616" s="59"/>
      <c r="COZ616" s="59"/>
      <c r="CPA616" s="59"/>
      <c r="CPB616" s="59"/>
      <c r="CPC616" s="59"/>
      <c r="CPD616" s="59"/>
      <c r="CPE616" s="59"/>
      <c r="CPF616" s="59"/>
      <c r="CPG616" s="59"/>
      <c r="CPH616" s="59"/>
      <c r="CPI616" s="59"/>
      <c r="CPJ616" s="59"/>
      <c r="CPK616" s="59"/>
      <c r="CPL616" s="59"/>
      <c r="CPM616" s="59"/>
      <c r="CPN616" s="59"/>
      <c r="CPO616" s="59"/>
      <c r="CPP616" s="59"/>
      <c r="CPQ616" s="59"/>
      <c r="CPR616" s="59"/>
      <c r="CPS616" s="59"/>
      <c r="CPT616" s="59"/>
      <c r="CPU616" s="59"/>
      <c r="CPV616" s="59"/>
      <c r="CPW616" s="59"/>
      <c r="CPX616" s="59"/>
      <c r="CPY616" s="59"/>
      <c r="CPZ616" s="59"/>
      <c r="CQA616" s="59"/>
      <c r="CQB616" s="59"/>
      <c r="CQC616" s="59"/>
      <c r="CQD616" s="59"/>
      <c r="CQE616" s="59"/>
      <c r="CQF616" s="59"/>
      <c r="CQG616" s="59"/>
      <c r="CQH616" s="59"/>
      <c r="CQI616" s="59"/>
      <c r="CQJ616" s="59"/>
      <c r="CQK616" s="59"/>
      <c r="CQL616" s="59"/>
      <c r="CQM616" s="59"/>
      <c r="CQN616" s="59"/>
      <c r="CQO616" s="59"/>
      <c r="CQP616" s="59"/>
      <c r="CQQ616" s="59"/>
      <c r="CQR616" s="59"/>
      <c r="CQS616" s="59"/>
      <c r="CQT616" s="59"/>
      <c r="CQU616" s="59"/>
      <c r="CQV616" s="59"/>
      <c r="CQW616" s="59"/>
      <c r="CQX616" s="59"/>
      <c r="CQY616" s="59"/>
      <c r="CQZ616" s="59"/>
      <c r="CRA616" s="59"/>
      <c r="CRB616" s="59"/>
      <c r="CRC616" s="59"/>
      <c r="CRD616" s="59"/>
      <c r="CRE616" s="59"/>
      <c r="CRF616" s="59"/>
      <c r="CRG616" s="59"/>
      <c r="CRH616" s="59"/>
      <c r="CRI616" s="59"/>
      <c r="CRJ616" s="59"/>
      <c r="CRK616" s="59"/>
      <c r="CRL616" s="59"/>
      <c r="CRM616" s="59"/>
      <c r="CRN616" s="59"/>
      <c r="CRO616" s="59"/>
      <c r="CRP616" s="59"/>
      <c r="CRQ616" s="59"/>
      <c r="CRR616" s="59"/>
      <c r="CRS616" s="59"/>
      <c r="CRT616" s="59"/>
      <c r="CRU616" s="59"/>
      <c r="CRV616" s="59"/>
      <c r="CRW616" s="59"/>
      <c r="CRX616" s="59"/>
      <c r="CRY616" s="59"/>
      <c r="CRZ616" s="59"/>
      <c r="CSA616" s="59"/>
      <c r="CSB616" s="59"/>
      <c r="CSC616" s="59"/>
      <c r="CSD616" s="59"/>
      <c r="CSE616" s="59"/>
      <c r="CSF616" s="59"/>
      <c r="CSG616" s="59"/>
      <c r="CSH616" s="59"/>
      <c r="CSI616" s="59"/>
      <c r="CSJ616" s="59"/>
      <c r="CSK616" s="59"/>
      <c r="CSL616" s="59"/>
      <c r="CSM616" s="59"/>
      <c r="CSN616" s="59"/>
      <c r="CSO616" s="59"/>
      <c r="CSP616" s="59"/>
      <c r="CSQ616" s="59"/>
      <c r="CSR616" s="59"/>
      <c r="CSS616" s="59"/>
      <c r="CST616" s="59"/>
      <c r="CSU616" s="59"/>
      <c r="CSV616" s="59"/>
      <c r="CSW616" s="59"/>
      <c r="CSX616" s="59"/>
      <c r="CSY616" s="59"/>
      <c r="CSZ616" s="59"/>
      <c r="CTA616" s="59"/>
      <c r="CTB616" s="59"/>
      <c r="CTC616" s="59"/>
      <c r="CTD616" s="59"/>
      <c r="CTE616" s="59"/>
      <c r="CTF616" s="59"/>
      <c r="CTG616" s="59"/>
      <c r="CTH616" s="59"/>
      <c r="CTI616" s="59"/>
      <c r="CTJ616" s="59"/>
      <c r="CTK616" s="59"/>
      <c r="CTL616" s="59"/>
      <c r="CTM616" s="59"/>
      <c r="CTN616" s="59"/>
      <c r="CTO616" s="59"/>
      <c r="CTP616" s="59"/>
      <c r="CTQ616" s="59"/>
      <c r="CTR616" s="59"/>
      <c r="CTS616" s="59"/>
      <c r="CTT616" s="59"/>
      <c r="CTU616" s="59"/>
      <c r="CTV616" s="59"/>
      <c r="CTW616" s="59"/>
      <c r="CTX616" s="59"/>
      <c r="CTY616" s="59"/>
      <c r="CTZ616" s="59"/>
      <c r="CUA616" s="59"/>
      <c r="CUB616" s="59"/>
      <c r="CUC616" s="59"/>
      <c r="CUD616" s="59"/>
      <c r="CUE616" s="59"/>
      <c r="CUF616" s="59"/>
      <c r="CUG616" s="59"/>
      <c r="CUH616" s="59"/>
      <c r="CUI616" s="59"/>
      <c r="CUJ616" s="59"/>
      <c r="CUK616" s="59"/>
      <c r="CUL616" s="59"/>
      <c r="CUM616" s="59"/>
      <c r="CUN616" s="59"/>
      <c r="CUO616" s="59"/>
      <c r="CUP616" s="59"/>
      <c r="CUQ616" s="59"/>
      <c r="CUR616" s="59"/>
      <c r="CUS616" s="59"/>
      <c r="CUT616" s="59"/>
      <c r="CUU616" s="59"/>
      <c r="CUV616" s="59"/>
      <c r="CUW616" s="59"/>
      <c r="CUX616" s="59"/>
      <c r="CUY616" s="59"/>
      <c r="CUZ616" s="59"/>
      <c r="CVA616" s="59"/>
      <c r="CVB616" s="59"/>
      <c r="CVC616" s="59"/>
      <c r="CVD616" s="59"/>
      <c r="CVE616" s="59"/>
      <c r="CVF616" s="59"/>
      <c r="CVG616" s="59"/>
      <c r="CVH616" s="59"/>
      <c r="CVI616" s="59"/>
      <c r="CVJ616" s="59"/>
      <c r="CVK616" s="59"/>
      <c r="CVL616" s="59"/>
      <c r="CVM616" s="59"/>
      <c r="CVN616" s="59"/>
      <c r="CVO616" s="59"/>
      <c r="CVP616" s="59"/>
      <c r="CVQ616" s="59"/>
      <c r="CVR616" s="59"/>
      <c r="CVS616" s="59"/>
      <c r="CVT616" s="59"/>
      <c r="CVU616" s="59"/>
      <c r="CVV616" s="59"/>
      <c r="CVW616" s="59"/>
      <c r="CVX616" s="59"/>
      <c r="CVY616" s="59"/>
      <c r="CVZ616" s="59"/>
      <c r="CWA616" s="59"/>
      <c r="CWB616" s="59"/>
      <c r="CWC616" s="59"/>
      <c r="CWD616" s="59"/>
      <c r="CWE616" s="59"/>
      <c r="CWF616" s="59"/>
      <c r="CWG616" s="59"/>
      <c r="CWH616" s="59"/>
      <c r="CWI616" s="59"/>
      <c r="CWJ616" s="59"/>
      <c r="CWK616" s="59"/>
      <c r="CWL616" s="59"/>
      <c r="CWM616" s="59"/>
      <c r="CWN616" s="59"/>
      <c r="CWO616" s="59"/>
      <c r="CWP616" s="59"/>
      <c r="CWQ616" s="59"/>
      <c r="CWR616" s="59"/>
      <c r="CWS616" s="59"/>
      <c r="CWT616" s="59"/>
      <c r="CWU616" s="59"/>
      <c r="CWV616" s="59"/>
      <c r="CWW616" s="59"/>
      <c r="CWX616" s="59"/>
      <c r="CWY616" s="59"/>
      <c r="CWZ616" s="59"/>
      <c r="CXA616" s="59"/>
      <c r="CXB616" s="59"/>
      <c r="CXC616" s="59"/>
      <c r="CXD616" s="59"/>
      <c r="CXE616" s="59"/>
      <c r="CXF616" s="59"/>
      <c r="CXG616" s="59"/>
      <c r="CXH616" s="59"/>
      <c r="CXI616" s="59"/>
      <c r="CXJ616" s="59"/>
      <c r="CXK616" s="59"/>
      <c r="CXL616" s="59"/>
      <c r="CXM616" s="59"/>
      <c r="CXN616" s="59"/>
      <c r="CXO616" s="59"/>
      <c r="CXP616" s="59"/>
      <c r="CXQ616" s="59"/>
      <c r="CXR616" s="59"/>
      <c r="CXS616" s="59"/>
      <c r="CXT616" s="59"/>
      <c r="CXU616" s="59"/>
      <c r="CXV616" s="59"/>
      <c r="CXW616" s="59"/>
      <c r="CXX616" s="59"/>
      <c r="CXY616" s="59"/>
      <c r="CXZ616" s="59"/>
      <c r="CYA616" s="59"/>
      <c r="CYB616" s="59"/>
      <c r="CYC616" s="59"/>
      <c r="CYD616" s="59"/>
      <c r="CYE616" s="59"/>
      <c r="CYF616" s="59"/>
      <c r="CYG616" s="59"/>
      <c r="CYH616" s="59"/>
      <c r="CYI616" s="59"/>
      <c r="CYJ616" s="59"/>
      <c r="CYK616" s="59"/>
      <c r="CYL616" s="59"/>
      <c r="CYM616" s="59"/>
      <c r="CYN616" s="59"/>
      <c r="CYO616" s="59"/>
      <c r="CYP616" s="59"/>
      <c r="CYQ616" s="59"/>
      <c r="CYR616" s="59"/>
      <c r="CYS616" s="59"/>
      <c r="CYT616" s="59"/>
      <c r="CYU616" s="59"/>
      <c r="CYV616" s="59"/>
      <c r="CYW616" s="59"/>
      <c r="CYX616" s="59"/>
      <c r="CYY616" s="59"/>
      <c r="CYZ616" s="59"/>
      <c r="CZA616" s="59"/>
      <c r="CZB616" s="59"/>
      <c r="CZC616" s="59"/>
      <c r="CZD616" s="59"/>
      <c r="CZE616" s="59"/>
      <c r="CZF616" s="59"/>
      <c r="CZG616" s="59"/>
      <c r="CZH616" s="59"/>
      <c r="CZI616" s="59"/>
      <c r="CZJ616" s="59"/>
      <c r="CZK616" s="59"/>
      <c r="CZL616" s="59"/>
      <c r="CZM616" s="59"/>
      <c r="CZN616" s="59"/>
      <c r="CZO616" s="59"/>
      <c r="CZP616" s="59"/>
      <c r="CZQ616" s="59"/>
      <c r="CZR616" s="59"/>
      <c r="CZS616" s="59"/>
      <c r="CZT616" s="59"/>
      <c r="CZU616" s="59"/>
      <c r="CZV616" s="59"/>
      <c r="CZW616" s="59"/>
      <c r="CZX616" s="59"/>
      <c r="CZY616" s="59"/>
      <c r="CZZ616" s="59"/>
      <c r="DAA616" s="59"/>
      <c r="DAB616" s="59"/>
      <c r="DAC616" s="59"/>
      <c r="DAD616" s="59"/>
      <c r="DAE616" s="59"/>
      <c r="DAF616" s="59"/>
      <c r="DAG616" s="59"/>
      <c r="DAH616" s="59"/>
      <c r="DAI616" s="59"/>
      <c r="DAJ616" s="59"/>
      <c r="DAK616" s="59"/>
      <c r="DAL616" s="59"/>
      <c r="DAM616" s="59"/>
      <c r="DAN616" s="59"/>
      <c r="DAO616" s="59"/>
      <c r="DAP616" s="59"/>
      <c r="DAQ616" s="59"/>
      <c r="DAR616" s="59"/>
      <c r="DAS616" s="59"/>
      <c r="DAT616" s="59"/>
      <c r="DAU616" s="59"/>
      <c r="DAV616" s="59"/>
      <c r="DAW616" s="59"/>
      <c r="DAX616" s="59"/>
      <c r="DAY616" s="59"/>
      <c r="DAZ616" s="59"/>
      <c r="DBA616" s="59"/>
      <c r="DBB616" s="59"/>
      <c r="DBC616" s="59"/>
      <c r="DBD616" s="59"/>
      <c r="DBE616" s="59"/>
      <c r="DBF616" s="59"/>
      <c r="DBG616" s="59"/>
      <c r="DBH616" s="59"/>
      <c r="DBI616" s="59"/>
      <c r="DBJ616" s="59"/>
      <c r="DBK616" s="59"/>
      <c r="DBL616" s="59"/>
      <c r="DBM616" s="59"/>
      <c r="DBN616" s="59"/>
      <c r="DBO616" s="59"/>
      <c r="DBP616" s="59"/>
      <c r="DBQ616" s="59"/>
      <c r="DBR616" s="59"/>
      <c r="DBS616" s="59"/>
      <c r="DBT616" s="59"/>
      <c r="DBU616" s="59"/>
      <c r="DBV616" s="59"/>
      <c r="DBW616" s="59"/>
      <c r="DBX616" s="59"/>
      <c r="DBY616" s="59"/>
      <c r="DBZ616" s="59"/>
      <c r="DCA616" s="59"/>
      <c r="DCB616" s="59"/>
      <c r="DCC616" s="59"/>
      <c r="DCD616" s="59"/>
      <c r="DCE616" s="59"/>
      <c r="DCF616" s="59"/>
      <c r="DCG616" s="59"/>
      <c r="DCH616" s="59"/>
      <c r="DCI616" s="59"/>
      <c r="DCJ616" s="59"/>
      <c r="DCK616" s="59"/>
      <c r="DCL616" s="59"/>
      <c r="DCM616" s="59"/>
      <c r="DCN616" s="59"/>
      <c r="DCO616" s="59"/>
      <c r="DCP616" s="59"/>
      <c r="DCQ616" s="59"/>
      <c r="DCR616" s="59"/>
      <c r="DCS616" s="59"/>
      <c r="DCT616" s="59"/>
      <c r="DCU616" s="59"/>
      <c r="DCV616" s="59"/>
      <c r="DCW616" s="59"/>
      <c r="DCX616" s="59"/>
      <c r="DCY616" s="59"/>
      <c r="DCZ616" s="59"/>
      <c r="DDA616" s="59"/>
      <c r="DDB616" s="59"/>
      <c r="DDC616" s="59"/>
      <c r="DDD616" s="59"/>
      <c r="DDE616" s="59"/>
      <c r="DDF616" s="59"/>
      <c r="DDG616" s="59"/>
      <c r="DDH616" s="59"/>
      <c r="DDI616" s="59"/>
      <c r="DDJ616" s="59"/>
      <c r="DDK616" s="59"/>
      <c r="DDL616" s="59"/>
      <c r="DDM616" s="59"/>
      <c r="DDN616" s="59"/>
      <c r="DDO616" s="59"/>
      <c r="DDP616" s="59"/>
      <c r="DDQ616" s="59"/>
      <c r="DDR616" s="59"/>
      <c r="DDS616" s="59"/>
      <c r="DDT616" s="59"/>
      <c r="DDU616" s="59"/>
      <c r="DDV616" s="59"/>
      <c r="DDW616" s="59"/>
      <c r="DDX616" s="59"/>
      <c r="DDY616" s="59"/>
      <c r="DDZ616" s="59"/>
      <c r="DEA616" s="59"/>
      <c r="DEB616" s="59"/>
      <c r="DEC616" s="59"/>
      <c r="DED616" s="59"/>
      <c r="DEE616" s="59"/>
      <c r="DEF616" s="59"/>
      <c r="DEG616" s="59"/>
      <c r="DEH616" s="59"/>
      <c r="DEI616" s="59"/>
      <c r="DEJ616" s="59"/>
      <c r="DEK616" s="59"/>
      <c r="DEL616" s="59"/>
      <c r="DEM616" s="59"/>
      <c r="DEN616" s="59"/>
      <c r="DEO616" s="59"/>
      <c r="DEP616" s="59"/>
      <c r="DEQ616" s="59"/>
      <c r="DER616" s="59"/>
      <c r="DES616" s="59"/>
      <c r="DET616" s="59"/>
      <c r="DEU616" s="59"/>
      <c r="DEV616" s="59"/>
      <c r="DEW616" s="59"/>
      <c r="DEX616" s="59"/>
      <c r="DEY616" s="59"/>
      <c r="DEZ616" s="59"/>
      <c r="DFA616" s="59"/>
      <c r="DFB616" s="59"/>
      <c r="DFC616" s="59"/>
      <c r="DFD616" s="59"/>
      <c r="DFE616" s="59"/>
      <c r="DFF616" s="59"/>
      <c r="DFG616" s="59"/>
      <c r="DFH616" s="59"/>
      <c r="DFI616" s="59"/>
      <c r="DFJ616" s="59"/>
      <c r="DFK616" s="59"/>
      <c r="DFL616" s="59"/>
      <c r="DFM616" s="59"/>
      <c r="DFN616" s="59"/>
      <c r="DFO616" s="59"/>
      <c r="DFP616" s="59"/>
      <c r="DFQ616" s="59"/>
      <c r="DFR616" s="59"/>
      <c r="DFS616" s="59"/>
      <c r="DFT616" s="59"/>
      <c r="DFU616" s="59"/>
      <c r="DFV616" s="59"/>
      <c r="DFW616" s="59"/>
      <c r="DFX616" s="59"/>
      <c r="DFY616" s="59"/>
      <c r="DFZ616" s="59"/>
      <c r="DGA616" s="59"/>
      <c r="DGB616" s="59"/>
      <c r="DGC616" s="59"/>
      <c r="DGD616" s="59"/>
      <c r="DGE616" s="59"/>
      <c r="DGF616" s="59"/>
      <c r="DGG616" s="59"/>
      <c r="DGH616" s="59"/>
      <c r="DGI616" s="59"/>
      <c r="DGJ616" s="59"/>
      <c r="DGK616" s="59"/>
      <c r="DGL616" s="59"/>
      <c r="DGM616" s="59"/>
      <c r="DGN616" s="59"/>
      <c r="DGO616" s="59"/>
      <c r="DGP616" s="59"/>
      <c r="DGQ616" s="59"/>
      <c r="DGR616" s="59"/>
      <c r="DGS616" s="59"/>
      <c r="DGT616" s="59"/>
      <c r="DGU616" s="59"/>
      <c r="DGV616" s="59"/>
      <c r="DGW616" s="59"/>
      <c r="DGX616" s="59"/>
      <c r="DGY616" s="59"/>
      <c r="DGZ616" s="59"/>
      <c r="DHA616" s="59"/>
      <c r="DHB616" s="59"/>
      <c r="DHC616" s="59"/>
      <c r="DHD616" s="59"/>
      <c r="DHE616" s="59"/>
      <c r="DHF616" s="59"/>
      <c r="DHG616" s="59"/>
      <c r="DHH616" s="59"/>
      <c r="DHI616" s="59"/>
      <c r="DHJ616" s="59"/>
      <c r="DHK616" s="59"/>
      <c r="DHL616" s="59"/>
      <c r="DHM616" s="59"/>
      <c r="DHN616" s="59"/>
      <c r="DHO616" s="59"/>
      <c r="DHP616" s="59"/>
      <c r="DHQ616" s="59"/>
      <c r="DHR616" s="59"/>
      <c r="DHS616" s="59"/>
      <c r="DHT616" s="59"/>
      <c r="DHU616" s="59"/>
      <c r="DHV616" s="59"/>
      <c r="DHW616" s="59"/>
      <c r="DHX616" s="59"/>
      <c r="DHY616" s="59"/>
      <c r="DHZ616" s="59"/>
      <c r="DIA616" s="59"/>
      <c r="DIB616" s="59"/>
      <c r="DIC616" s="59"/>
      <c r="DID616" s="59"/>
      <c r="DIE616" s="59"/>
      <c r="DIF616" s="59"/>
      <c r="DIG616" s="59"/>
      <c r="DIH616" s="59"/>
      <c r="DII616" s="59"/>
      <c r="DIJ616" s="59"/>
      <c r="DIK616" s="59"/>
      <c r="DIL616" s="59"/>
      <c r="DIM616" s="59"/>
      <c r="DIN616" s="59"/>
      <c r="DIO616" s="59"/>
      <c r="DIP616" s="59"/>
      <c r="DIQ616" s="59"/>
      <c r="DIR616" s="59"/>
      <c r="DIS616" s="59"/>
      <c r="DIT616" s="59"/>
      <c r="DIU616" s="59"/>
      <c r="DIV616" s="59"/>
      <c r="DIW616" s="59"/>
      <c r="DIX616" s="59"/>
      <c r="DIY616" s="59"/>
      <c r="DIZ616" s="59"/>
      <c r="DJA616" s="59"/>
      <c r="DJB616" s="59"/>
      <c r="DJC616" s="59"/>
      <c r="DJD616" s="59"/>
      <c r="DJE616" s="59"/>
      <c r="DJF616" s="59"/>
      <c r="DJG616" s="59"/>
      <c r="DJH616" s="59"/>
      <c r="DJI616" s="59"/>
      <c r="DJJ616" s="59"/>
      <c r="DJK616" s="59"/>
      <c r="DJL616" s="59"/>
      <c r="DJM616" s="59"/>
      <c r="DJN616" s="59"/>
      <c r="DJO616" s="59"/>
      <c r="DJP616" s="59"/>
      <c r="DJQ616" s="59"/>
      <c r="DJR616" s="59"/>
      <c r="DJS616" s="59"/>
      <c r="DJT616" s="59"/>
      <c r="DJU616" s="59"/>
      <c r="DJV616" s="59"/>
      <c r="DJW616" s="59"/>
      <c r="DJX616" s="59"/>
      <c r="DJY616" s="59"/>
      <c r="DJZ616" s="59"/>
      <c r="DKA616" s="59"/>
      <c r="DKB616" s="59"/>
      <c r="DKC616" s="59"/>
      <c r="DKD616" s="59"/>
      <c r="DKE616" s="59"/>
      <c r="DKF616" s="59"/>
      <c r="DKG616" s="59"/>
      <c r="DKH616" s="59"/>
      <c r="DKI616" s="59"/>
      <c r="DKJ616" s="59"/>
      <c r="DKK616" s="59"/>
      <c r="DKL616" s="59"/>
      <c r="DKM616" s="59"/>
      <c r="DKN616" s="59"/>
      <c r="DKO616" s="59"/>
      <c r="DKP616" s="59"/>
      <c r="DKQ616" s="59"/>
      <c r="DKR616" s="59"/>
      <c r="DKS616" s="59"/>
      <c r="DKT616" s="59"/>
      <c r="DKU616" s="59"/>
      <c r="DKV616" s="59"/>
      <c r="DKW616" s="59"/>
      <c r="DKX616" s="59"/>
      <c r="DKY616" s="59"/>
      <c r="DKZ616" s="59"/>
      <c r="DLA616" s="59"/>
      <c r="DLB616" s="59"/>
      <c r="DLC616" s="59"/>
      <c r="DLD616" s="59"/>
      <c r="DLE616" s="59"/>
      <c r="DLF616" s="59"/>
      <c r="DLG616" s="59"/>
      <c r="DLH616" s="59"/>
      <c r="DLI616" s="59"/>
      <c r="DLJ616" s="59"/>
      <c r="DLK616" s="59"/>
      <c r="DLL616" s="59"/>
      <c r="DLM616" s="59"/>
      <c r="DLN616" s="59"/>
      <c r="DLO616" s="59"/>
      <c r="DLP616" s="59"/>
      <c r="DLQ616" s="59"/>
      <c r="DLR616" s="59"/>
      <c r="DLS616" s="59"/>
      <c r="DLT616" s="59"/>
      <c r="DLU616" s="59"/>
      <c r="DLV616" s="59"/>
      <c r="DLW616" s="59"/>
      <c r="DLX616" s="59"/>
      <c r="DLY616" s="59"/>
      <c r="DLZ616" s="59"/>
      <c r="DMA616" s="59"/>
      <c r="DMB616" s="59"/>
      <c r="DMC616" s="59"/>
      <c r="DMD616" s="59"/>
      <c r="DME616" s="59"/>
      <c r="DMF616" s="59"/>
      <c r="DMG616" s="59"/>
      <c r="DMH616" s="59"/>
      <c r="DMI616" s="59"/>
      <c r="DMJ616" s="59"/>
      <c r="DMK616" s="59"/>
      <c r="DML616" s="59"/>
      <c r="DMM616" s="59"/>
      <c r="DMN616" s="59"/>
      <c r="DMO616" s="59"/>
      <c r="DMP616" s="59"/>
      <c r="DMQ616" s="59"/>
      <c r="DMR616" s="59"/>
      <c r="DMS616" s="59"/>
      <c r="DMT616" s="59"/>
      <c r="DMU616" s="59"/>
      <c r="DMV616" s="59"/>
      <c r="DMW616" s="59"/>
      <c r="DMX616" s="59"/>
      <c r="DMY616" s="59"/>
      <c r="DMZ616" s="59"/>
      <c r="DNA616" s="59"/>
      <c r="DNB616" s="59"/>
      <c r="DNC616" s="59"/>
      <c r="DND616" s="59"/>
      <c r="DNE616" s="59"/>
      <c r="DNF616" s="59"/>
      <c r="DNG616" s="59"/>
      <c r="DNH616" s="59"/>
      <c r="DNI616" s="59"/>
      <c r="DNJ616" s="59"/>
      <c r="DNK616" s="59"/>
      <c r="DNL616" s="59"/>
      <c r="DNM616" s="59"/>
      <c r="DNN616" s="59"/>
      <c r="DNO616" s="59"/>
      <c r="DNP616" s="59"/>
      <c r="DNQ616" s="59"/>
      <c r="DNR616" s="59"/>
      <c r="DNS616" s="59"/>
      <c r="DNT616" s="59"/>
      <c r="DNU616" s="59"/>
      <c r="DNV616" s="59"/>
      <c r="DNW616" s="59"/>
      <c r="DNX616" s="59"/>
      <c r="DNY616" s="59"/>
      <c r="DNZ616" s="59"/>
      <c r="DOA616" s="59"/>
      <c r="DOB616" s="59"/>
      <c r="DOC616" s="59"/>
      <c r="DOD616" s="59"/>
      <c r="DOE616" s="59"/>
      <c r="DOF616" s="59"/>
      <c r="DOG616" s="59"/>
      <c r="DOH616" s="59"/>
      <c r="DOI616" s="59"/>
      <c r="DOJ616" s="59"/>
      <c r="DOK616" s="59"/>
      <c r="DOL616" s="59"/>
      <c r="DOM616" s="59"/>
      <c r="DON616" s="59"/>
      <c r="DOO616" s="59"/>
      <c r="DOP616" s="59"/>
      <c r="DOQ616" s="59"/>
      <c r="DOR616" s="59"/>
      <c r="DOS616" s="59"/>
      <c r="DOT616" s="59"/>
      <c r="DOU616" s="59"/>
      <c r="DOV616" s="59"/>
      <c r="DOW616" s="59"/>
      <c r="DOX616" s="59"/>
      <c r="DOY616" s="59"/>
      <c r="DOZ616" s="59"/>
      <c r="DPA616" s="59"/>
      <c r="DPB616" s="59"/>
      <c r="DPC616" s="59"/>
      <c r="DPD616" s="59"/>
      <c r="DPE616" s="59"/>
      <c r="DPF616" s="59"/>
      <c r="DPG616" s="59"/>
      <c r="DPH616" s="59"/>
      <c r="DPI616" s="59"/>
      <c r="DPJ616" s="59"/>
      <c r="DPK616" s="59"/>
      <c r="DPL616" s="59"/>
      <c r="DPM616" s="59"/>
      <c r="DPN616" s="59"/>
      <c r="DPO616" s="59"/>
      <c r="DPP616" s="59"/>
      <c r="DPQ616" s="59"/>
      <c r="DPR616" s="59"/>
      <c r="DPS616" s="59"/>
      <c r="DPT616" s="59"/>
      <c r="DPU616" s="59"/>
      <c r="DPV616" s="59"/>
      <c r="DPW616" s="59"/>
      <c r="DPX616" s="59"/>
      <c r="DPY616" s="59"/>
      <c r="DPZ616" s="59"/>
      <c r="DQA616" s="59"/>
      <c r="DQB616" s="59"/>
      <c r="DQC616" s="59"/>
      <c r="DQD616" s="59"/>
      <c r="DQE616" s="59"/>
      <c r="DQF616" s="59"/>
      <c r="DQG616" s="59"/>
      <c r="DQH616" s="59"/>
      <c r="DQI616" s="59"/>
      <c r="DQJ616" s="59"/>
      <c r="DQK616" s="59"/>
      <c r="DQL616" s="59"/>
      <c r="DQM616" s="59"/>
      <c r="DQN616" s="59"/>
      <c r="DQO616" s="59"/>
      <c r="DQP616" s="59"/>
      <c r="DQQ616" s="59"/>
      <c r="DQR616" s="59"/>
      <c r="DQS616" s="59"/>
      <c r="DQT616" s="59"/>
      <c r="DQU616" s="59"/>
      <c r="DQV616" s="59"/>
      <c r="DQW616" s="59"/>
      <c r="DQX616" s="59"/>
      <c r="DQY616" s="59"/>
      <c r="DQZ616" s="59"/>
      <c r="DRA616" s="59"/>
      <c r="DRB616" s="59"/>
      <c r="DRC616" s="59"/>
      <c r="DRD616" s="59"/>
      <c r="DRE616" s="59"/>
      <c r="DRF616" s="59"/>
      <c r="DRG616" s="59"/>
      <c r="DRH616" s="59"/>
      <c r="DRI616" s="59"/>
      <c r="DRJ616" s="59"/>
      <c r="DRK616" s="59"/>
      <c r="DRL616" s="59"/>
      <c r="DRM616" s="59"/>
      <c r="DRN616" s="59"/>
      <c r="DRO616" s="59"/>
      <c r="DRP616" s="59"/>
      <c r="DRQ616" s="59"/>
      <c r="DRR616" s="59"/>
      <c r="DRS616" s="59"/>
      <c r="DRT616" s="59"/>
      <c r="DRU616" s="59"/>
      <c r="DRV616" s="59"/>
      <c r="DRW616" s="59"/>
      <c r="DRX616" s="59"/>
      <c r="DRY616" s="59"/>
      <c r="DRZ616" s="59"/>
      <c r="DSA616" s="59"/>
      <c r="DSB616" s="59"/>
      <c r="DSC616" s="59"/>
      <c r="DSD616" s="59"/>
      <c r="DSE616" s="59"/>
      <c r="DSF616" s="59"/>
      <c r="DSG616" s="59"/>
      <c r="DSH616" s="59"/>
      <c r="DSI616" s="59"/>
      <c r="DSJ616" s="59"/>
      <c r="DSK616" s="59"/>
      <c r="DSL616" s="59"/>
      <c r="DSM616" s="59"/>
      <c r="DSN616" s="59"/>
      <c r="DSO616" s="59"/>
      <c r="DSP616" s="59"/>
      <c r="DSQ616" s="59"/>
      <c r="DSR616" s="59"/>
      <c r="DSS616" s="59"/>
      <c r="DST616" s="59"/>
      <c r="DSU616" s="59"/>
      <c r="DSV616" s="59"/>
      <c r="DSW616" s="59"/>
      <c r="DSX616" s="59"/>
      <c r="DSY616" s="59"/>
      <c r="DSZ616" s="59"/>
      <c r="DTA616" s="59"/>
      <c r="DTB616" s="59"/>
      <c r="DTC616" s="59"/>
      <c r="DTD616" s="59"/>
      <c r="DTE616" s="59"/>
      <c r="DTF616" s="59"/>
      <c r="DTG616" s="59"/>
      <c r="DTH616" s="59"/>
      <c r="DTI616" s="59"/>
      <c r="DTJ616" s="59"/>
      <c r="DTK616" s="59"/>
      <c r="DTL616" s="59"/>
      <c r="DTM616" s="59"/>
      <c r="DTN616" s="59"/>
      <c r="DTO616" s="59"/>
      <c r="DTP616" s="59"/>
      <c r="DTQ616" s="59"/>
      <c r="DTR616" s="59"/>
      <c r="DTS616" s="59"/>
      <c r="DTT616" s="59"/>
      <c r="DTU616" s="59"/>
      <c r="DTV616" s="59"/>
      <c r="DTW616" s="59"/>
      <c r="DTX616" s="59"/>
      <c r="DTY616" s="59"/>
      <c r="DTZ616" s="59"/>
      <c r="DUA616" s="59"/>
      <c r="DUB616" s="59"/>
      <c r="DUC616" s="59"/>
      <c r="DUD616" s="59"/>
      <c r="DUE616" s="59"/>
      <c r="DUF616" s="59"/>
      <c r="DUG616" s="59"/>
      <c r="DUH616" s="59"/>
      <c r="DUI616" s="59"/>
      <c r="DUJ616" s="59"/>
      <c r="DUK616" s="59"/>
      <c r="DUL616" s="59"/>
      <c r="DUM616" s="59"/>
      <c r="DUN616" s="59"/>
      <c r="DUO616" s="59"/>
      <c r="DUP616" s="59"/>
      <c r="DUQ616" s="59"/>
      <c r="DUR616" s="59"/>
      <c r="DUS616" s="59"/>
      <c r="DUT616" s="59"/>
      <c r="DUU616" s="59"/>
      <c r="DUV616" s="59"/>
      <c r="DUW616" s="59"/>
      <c r="DUX616" s="59"/>
      <c r="DUY616" s="59"/>
      <c r="DUZ616" s="59"/>
      <c r="DVA616" s="59"/>
      <c r="DVB616" s="59"/>
      <c r="DVC616" s="59"/>
      <c r="DVD616" s="59"/>
      <c r="DVE616" s="59"/>
      <c r="DVF616" s="59"/>
      <c r="DVG616" s="59"/>
      <c r="DVH616" s="59"/>
      <c r="DVI616" s="59"/>
      <c r="DVJ616" s="59"/>
      <c r="DVK616" s="59"/>
      <c r="DVL616" s="59"/>
      <c r="DVM616" s="59"/>
      <c r="DVN616" s="59"/>
      <c r="DVO616" s="59"/>
      <c r="DVP616" s="59"/>
      <c r="DVQ616" s="59"/>
      <c r="DVR616" s="59"/>
      <c r="DVS616" s="59"/>
      <c r="DVT616" s="59"/>
      <c r="DVU616" s="59"/>
      <c r="DVV616" s="59"/>
      <c r="DVW616" s="59"/>
      <c r="DVX616" s="59"/>
      <c r="DVY616" s="59"/>
      <c r="DVZ616" s="59"/>
      <c r="DWA616" s="59"/>
      <c r="DWB616" s="59"/>
      <c r="DWC616" s="59"/>
      <c r="DWD616" s="59"/>
      <c r="DWE616" s="59"/>
      <c r="DWF616" s="59"/>
      <c r="DWG616" s="59"/>
      <c r="DWH616" s="59"/>
      <c r="DWI616" s="59"/>
      <c r="DWJ616" s="59"/>
      <c r="DWK616" s="59"/>
      <c r="DWL616" s="59"/>
      <c r="DWM616" s="59"/>
      <c r="DWN616" s="59"/>
      <c r="DWO616" s="59"/>
      <c r="DWP616" s="59"/>
      <c r="DWQ616" s="59"/>
      <c r="DWR616" s="59"/>
      <c r="DWS616" s="59"/>
      <c r="DWT616" s="59"/>
      <c r="DWU616" s="59"/>
      <c r="DWV616" s="59"/>
      <c r="DWW616" s="59"/>
      <c r="DWX616" s="59"/>
      <c r="DWY616" s="59"/>
      <c r="DWZ616" s="59"/>
      <c r="DXA616" s="59"/>
      <c r="DXB616" s="59"/>
      <c r="DXC616" s="59"/>
      <c r="DXD616" s="59"/>
      <c r="DXE616" s="59"/>
      <c r="DXF616" s="59"/>
      <c r="DXG616" s="59"/>
      <c r="DXH616" s="59"/>
      <c r="DXI616" s="59"/>
      <c r="DXJ616" s="59"/>
      <c r="DXK616" s="59"/>
      <c r="DXL616" s="59"/>
      <c r="DXM616" s="59"/>
      <c r="DXN616" s="59"/>
      <c r="DXO616" s="59"/>
      <c r="DXP616" s="59"/>
      <c r="DXQ616" s="59"/>
      <c r="DXR616" s="59"/>
      <c r="DXS616" s="59"/>
      <c r="DXT616" s="59"/>
      <c r="DXU616" s="59"/>
      <c r="DXV616" s="59"/>
      <c r="DXW616" s="59"/>
      <c r="DXX616" s="59"/>
      <c r="DXY616" s="59"/>
      <c r="DXZ616" s="59"/>
      <c r="DYA616" s="59"/>
      <c r="DYB616" s="59"/>
      <c r="DYC616" s="59"/>
      <c r="DYD616" s="59"/>
      <c r="DYE616" s="59"/>
      <c r="DYF616" s="59"/>
      <c r="DYG616" s="59"/>
      <c r="DYH616" s="59"/>
      <c r="DYI616" s="59"/>
      <c r="DYJ616" s="59"/>
      <c r="DYK616" s="59"/>
      <c r="DYL616" s="59"/>
      <c r="DYM616" s="59"/>
      <c r="DYN616" s="59"/>
      <c r="DYO616" s="59"/>
      <c r="DYP616" s="59"/>
      <c r="DYQ616" s="59"/>
      <c r="DYR616" s="59"/>
      <c r="DYS616" s="59"/>
      <c r="DYT616" s="59"/>
      <c r="DYU616" s="59"/>
      <c r="DYV616" s="59"/>
      <c r="DYW616" s="59"/>
      <c r="DYX616" s="59"/>
      <c r="DYY616" s="59"/>
      <c r="DYZ616" s="59"/>
      <c r="DZA616" s="59"/>
      <c r="DZB616" s="59"/>
      <c r="DZC616" s="59"/>
      <c r="DZD616" s="59"/>
      <c r="DZE616" s="59"/>
      <c r="DZF616" s="59"/>
      <c r="DZG616" s="59"/>
      <c r="DZH616" s="59"/>
      <c r="DZI616" s="59"/>
      <c r="DZJ616" s="59"/>
      <c r="DZK616" s="59"/>
      <c r="DZL616" s="59"/>
      <c r="DZM616" s="59"/>
      <c r="DZN616" s="59"/>
      <c r="DZO616" s="59"/>
      <c r="DZP616" s="59"/>
      <c r="DZQ616" s="59"/>
      <c r="DZR616" s="59"/>
      <c r="DZS616" s="59"/>
      <c r="DZT616" s="59"/>
      <c r="DZU616" s="59"/>
      <c r="DZV616" s="59"/>
      <c r="DZW616" s="59"/>
      <c r="DZX616" s="59"/>
      <c r="DZY616" s="59"/>
      <c r="DZZ616" s="59"/>
      <c r="EAA616" s="59"/>
      <c r="EAB616" s="59"/>
      <c r="EAC616" s="59"/>
      <c r="EAD616" s="59"/>
      <c r="EAE616" s="59"/>
      <c r="EAF616" s="59"/>
      <c r="EAG616" s="59"/>
      <c r="EAH616" s="59"/>
      <c r="EAI616" s="59"/>
      <c r="EAJ616" s="59"/>
      <c r="EAK616" s="59"/>
      <c r="EAL616" s="59"/>
      <c r="EAM616" s="59"/>
      <c r="EAN616" s="59"/>
      <c r="EAO616" s="59"/>
      <c r="EAP616" s="59"/>
      <c r="EAQ616" s="59"/>
      <c r="EAR616" s="59"/>
      <c r="EAS616" s="59"/>
      <c r="EAT616" s="59"/>
      <c r="EAU616" s="59"/>
      <c r="EAV616" s="59"/>
      <c r="EAW616" s="59"/>
      <c r="EAX616" s="59"/>
      <c r="EAY616" s="59"/>
      <c r="EAZ616" s="59"/>
      <c r="EBA616" s="59"/>
      <c r="EBB616" s="59"/>
      <c r="EBC616" s="59"/>
      <c r="EBD616" s="59"/>
      <c r="EBE616" s="59"/>
      <c r="EBF616" s="59"/>
      <c r="EBG616" s="59"/>
      <c r="EBH616" s="59"/>
      <c r="EBI616" s="59"/>
      <c r="EBJ616" s="59"/>
      <c r="EBK616" s="59"/>
      <c r="EBL616" s="59"/>
      <c r="EBM616" s="59"/>
      <c r="EBN616" s="59"/>
      <c r="EBO616" s="59"/>
      <c r="EBP616" s="59"/>
      <c r="EBQ616" s="59"/>
      <c r="EBR616" s="59"/>
      <c r="EBS616" s="59"/>
      <c r="EBT616" s="59"/>
      <c r="EBU616" s="59"/>
      <c r="EBV616" s="59"/>
      <c r="EBW616" s="59"/>
      <c r="EBX616" s="59"/>
      <c r="EBY616" s="59"/>
      <c r="EBZ616" s="59"/>
      <c r="ECA616" s="59"/>
      <c r="ECB616" s="59"/>
      <c r="ECC616" s="59"/>
      <c r="ECD616" s="59"/>
      <c r="ECE616" s="59"/>
      <c r="ECF616" s="59"/>
      <c r="ECG616" s="59"/>
      <c r="ECH616" s="59"/>
      <c r="ECI616" s="59"/>
      <c r="ECJ616" s="59"/>
      <c r="ECK616" s="59"/>
      <c r="ECL616" s="59"/>
      <c r="ECM616" s="59"/>
      <c r="ECN616" s="59"/>
      <c r="ECO616" s="59"/>
      <c r="ECP616" s="59"/>
      <c r="ECQ616" s="59"/>
      <c r="ECR616" s="59"/>
      <c r="ECS616" s="59"/>
      <c r="ECT616" s="59"/>
      <c r="ECU616" s="59"/>
      <c r="ECV616" s="59"/>
      <c r="ECW616" s="59"/>
      <c r="ECX616" s="59"/>
      <c r="ECY616" s="59"/>
      <c r="ECZ616" s="59"/>
      <c r="EDA616" s="59"/>
      <c r="EDB616" s="59"/>
      <c r="EDC616" s="59"/>
      <c r="EDD616" s="59"/>
      <c r="EDE616" s="59"/>
      <c r="EDF616" s="59"/>
      <c r="EDG616" s="59"/>
      <c r="EDH616" s="59"/>
      <c r="EDI616" s="59"/>
      <c r="EDJ616" s="59"/>
      <c r="EDK616" s="59"/>
      <c r="EDL616" s="59"/>
      <c r="EDM616" s="59"/>
      <c r="EDN616" s="59"/>
      <c r="EDO616" s="59"/>
      <c r="EDP616" s="59"/>
      <c r="EDQ616" s="59"/>
      <c r="EDR616" s="59"/>
      <c r="EDS616" s="59"/>
      <c r="EDT616" s="59"/>
      <c r="EDU616" s="59"/>
      <c r="EDV616" s="59"/>
      <c r="EDW616" s="59"/>
      <c r="EDX616" s="59"/>
      <c r="EDY616" s="59"/>
      <c r="EDZ616" s="59"/>
      <c r="EEA616" s="59"/>
      <c r="EEB616" s="59"/>
      <c r="EEC616" s="59"/>
      <c r="EED616" s="59"/>
      <c r="EEE616" s="59"/>
      <c r="EEF616" s="59"/>
      <c r="EEG616" s="59"/>
      <c r="EEH616" s="59"/>
      <c r="EEI616" s="59"/>
      <c r="EEJ616" s="59"/>
      <c r="EEK616" s="59"/>
      <c r="EEL616" s="59"/>
      <c r="EEM616" s="59"/>
      <c r="EEN616" s="59"/>
      <c r="EEO616" s="59"/>
      <c r="EEP616" s="59"/>
      <c r="EEQ616" s="59"/>
      <c r="EER616" s="59"/>
      <c r="EES616" s="59"/>
      <c r="EET616" s="59"/>
      <c r="EEU616" s="59"/>
      <c r="EEV616" s="59"/>
      <c r="EEW616" s="59"/>
      <c r="EEX616" s="59"/>
      <c r="EEY616" s="59"/>
      <c r="EEZ616" s="59"/>
      <c r="EFA616" s="59"/>
      <c r="EFB616" s="59"/>
      <c r="EFC616" s="59"/>
      <c r="EFD616" s="59"/>
      <c r="EFE616" s="59"/>
      <c r="EFF616" s="59"/>
      <c r="EFG616" s="59"/>
      <c r="EFH616" s="59"/>
      <c r="EFI616" s="59"/>
      <c r="EFJ616" s="59"/>
      <c r="EFK616" s="59"/>
      <c r="EFL616" s="59"/>
      <c r="EFM616" s="59"/>
      <c r="EFN616" s="59"/>
      <c r="EFO616" s="59"/>
      <c r="EFP616" s="59"/>
      <c r="EFQ616" s="59"/>
      <c r="EFR616" s="59"/>
      <c r="EFS616" s="59"/>
      <c r="EFT616" s="59"/>
      <c r="EFU616" s="59"/>
      <c r="EFV616" s="59"/>
      <c r="EFW616" s="59"/>
      <c r="EFX616" s="59"/>
      <c r="EFY616" s="59"/>
      <c r="EFZ616" s="59"/>
      <c r="EGA616" s="59"/>
      <c r="EGB616" s="59"/>
      <c r="EGC616" s="59"/>
      <c r="EGD616" s="59"/>
      <c r="EGE616" s="59"/>
      <c r="EGF616" s="59"/>
      <c r="EGG616" s="59"/>
      <c r="EGH616" s="59"/>
      <c r="EGI616" s="59"/>
      <c r="EGJ616" s="59"/>
      <c r="EGK616" s="59"/>
      <c r="EGL616" s="59"/>
      <c r="EGM616" s="59"/>
      <c r="EGN616" s="59"/>
      <c r="EGO616" s="59"/>
      <c r="EGP616" s="59"/>
      <c r="EGQ616" s="59"/>
      <c r="EGR616" s="59"/>
      <c r="EGS616" s="59"/>
      <c r="EGT616" s="59"/>
      <c r="EGU616" s="59"/>
      <c r="EGV616" s="59"/>
      <c r="EGW616" s="59"/>
      <c r="EGX616" s="59"/>
      <c r="EGY616" s="59"/>
      <c r="EGZ616" s="59"/>
      <c r="EHA616" s="59"/>
      <c r="EHB616" s="59"/>
      <c r="EHC616" s="59"/>
      <c r="EHD616" s="59"/>
      <c r="EHE616" s="59"/>
      <c r="EHF616" s="59"/>
      <c r="EHG616" s="59"/>
      <c r="EHH616" s="59"/>
      <c r="EHI616" s="59"/>
      <c r="EHJ616" s="59"/>
      <c r="EHK616" s="59"/>
      <c r="EHL616" s="59"/>
      <c r="EHM616" s="59"/>
      <c r="EHN616" s="59"/>
      <c r="EHO616" s="59"/>
      <c r="EHP616" s="59"/>
      <c r="EHQ616" s="59"/>
      <c r="EHR616" s="59"/>
      <c r="EHS616" s="59"/>
      <c r="EHT616" s="59"/>
      <c r="EHU616" s="59"/>
      <c r="EHV616" s="59"/>
      <c r="EHW616" s="59"/>
      <c r="EHX616" s="59"/>
      <c r="EHY616" s="59"/>
      <c r="EHZ616" s="59"/>
      <c r="EIA616" s="59"/>
      <c r="EIB616" s="59"/>
      <c r="EIC616" s="59"/>
      <c r="EID616" s="59"/>
      <c r="EIE616" s="59"/>
      <c r="EIF616" s="59"/>
      <c r="EIG616" s="59"/>
      <c r="EIH616" s="59"/>
      <c r="EII616" s="59"/>
      <c r="EIJ616" s="59"/>
      <c r="EIK616" s="59"/>
      <c r="EIL616" s="59"/>
      <c r="EIM616" s="59"/>
      <c r="EIN616" s="59"/>
      <c r="EIO616" s="59"/>
      <c r="EIP616" s="59"/>
      <c r="EIQ616" s="59"/>
      <c r="EIR616" s="59"/>
      <c r="EIS616" s="59"/>
      <c r="EIT616" s="59"/>
      <c r="EIU616" s="59"/>
      <c r="EIV616" s="59"/>
      <c r="EIW616" s="59"/>
      <c r="EIX616" s="59"/>
      <c r="EIY616" s="59"/>
      <c r="EIZ616" s="59"/>
      <c r="EJA616" s="59"/>
      <c r="EJB616" s="59"/>
      <c r="EJC616" s="59"/>
      <c r="EJD616" s="59"/>
      <c r="EJE616" s="59"/>
      <c r="EJF616" s="59"/>
      <c r="EJG616" s="59"/>
      <c r="EJH616" s="59"/>
      <c r="EJI616" s="59"/>
      <c r="EJJ616" s="59"/>
      <c r="EJK616" s="59"/>
      <c r="EJL616" s="59"/>
      <c r="EJM616" s="59"/>
      <c r="EJN616" s="59"/>
      <c r="EJO616" s="59"/>
      <c r="EJP616" s="59"/>
      <c r="EJQ616" s="59"/>
      <c r="EJR616" s="59"/>
      <c r="EJS616" s="59"/>
      <c r="EJT616" s="59"/>
      <c r="EJU616" s="59"/>
      <c r="EJV616" s="59"/>
      <c r="EJW616" s="59"/>
      <c r="EJX616" s="59"/>
      <c r="EJY616" s="59"/>
      <c r="EJZ616" s="59"/>
      <c r="EKA616" s="59"/>
      <c r="EKB616" s="59"/>
      <c r="EKC616" s="59"/>
      <c r="EKD616" s="59"/>
      <c r="EKE616" s="59"/>
      <c r="EKF616" s="59"/>
      <c r="EKG616" s="59"/>
      <c r="EKH616" s="59"/>
      <c r="EKI616" s="59"/>
      <c r="EKJ616" s="59"/>
      <c r="EKK616" s="59"/>
      <c r="EKL616" s="59"/>
      <c r="EKM616" s="59"/>
      <c r="EKN616" s="59"/>
      <c r="EKO616" s="59"/>
      <c r="EKP616" s="59"/>
      <c r="EKQ616" s="59"/>
      <c r="EKR616" s="59"/>
      <c r="EKS616" s="59"/>
      <c r="EKT616" s="59"/>
      <c r="EKU616" s="59"/>
      <c r="EKV616" s="59"/>
      <c r="EKW616" s="59"/>
      <c r="EKX616" s="59"/>
      <c r="EKY616" s="59"/>
      <c r="EKZ616" s="59"/>
      <c r="ELA616" s="59"/>
      <c r="ELB616" s="59"/>
      <c r="ELC616" s="59"/>
      <c r="ELD616" s="59"/>
      <c r="ELE616" s="59"/>
      <c r="ELF616" s="59"/>
      <c r="ELG616" s="59"/>
      <c r="ELH616" s="59"/>
      <c r="ELI616" s="59"/>
      <c r="ELJ616" s="59"/>
      <c r="ELK616" s="59"/>
      <c r="ELL616" s="59"/>
      <c r="ELM616" s="59"/>
      <c r="ELN616" s="59"/>
      <c r="ELO616" s="59"/>
      <c r="ELP616" s="59"/>
      <c r="ELQ616" s="59"/>
      <c r="ELR616" s="59"/>
      <c r="ELS616" s="59"/>
      <c r="ELT616" s="59"/>
      <c r="ELU616" s="59"/>
      <c r="ELV616" s="59"/>
      <c r="ELW616" s="59"/>
      <c r="ELX616" s="59"/>
      <c r="ELY616" s="59"/>
      <c r="ELZ616" s="59"/>
      <c r="EMA616" s="59"/>
      <c r="EMB616" s="59"/>
      <c r="EMC616" s="59"/>
      <c r="EMD616" s="59"/>
      <c r="EME616" s="59"/>
      <c r="EMF616" s="59"/>
      <c r="EMG616" s="59"/>
      <c r="EMH616" s="59"/>
      <c r="EMI616" s="59"/>
      <c r="EMJ616" s="59"/>
      <c r="EMK616" s="59"/>
      <c r="EML616" s="59"/>
      <c r="EMM616" s="59"/>
      <c r="EMN616" s="59"/>
      <c r="EMO616" s="59"/>
      <c r="EMP616" s="59"/>
      <c r="EMQ616" s="59"/>
      <c r="EMR616" s="59"/>
      <c r="EMS616" s="59"/>
      <c r="EMT616" s="59"/>
      <c r="EMU616" s="59"/>
      <c r="EMV616" s="59"/>
      <c r="EMW616" s="59"/>
      <c r="EMX616" s="59"/>
      <c r="EMY616" s="59"/>
      <c r="EMZ616" s="59"/>
      <c r="ENA616" s="59"/>
      <c r="ENB616" s="59"/>
      <c r="ENC616" s="59"/>
      <c r="END616" s="59"/>
      <c r="ENE616" s="59"/>
      <c r="ENF616" s="59"/>
      <c r="ENG616" s="59"/>
      <c r="ENH616" s="59"/>
      <c r="ENI616" s="59"/>
      <c r="ENJ616" s="59"/>
      <c r="ENK616" s="59"/>
      <c r="ENL616" s="59"/>
      <c r="ENM616" s="59"/>
      <c r="ENN616" s="59"/>
      <c r="ENO616" s="59"/>
      <c r="ENP616" s="59"/>
      <c r="ENQ616" s="59"/>
      <c r="ENR616" s="59"/>
      <c r="ENS616" s="59"/>
      <c r="ENT616" s="59"/>
      <c r="ENU616" s="59"/>
      <c r="ENV616" s="59"/>
      <c r="ENW616" s="59"/>
      <c r="ENX616" s="59"/>
      <c r="ENY616" s="59"/>
      <c r="ENZ616" s="59"/>
      <c r="EOA616" s="59"/>
      <c r="EOB616" s="59"/>
      <c r="EOC616" s="59"/>
      <c r="EOD616" s="59"/>
      <c r="EOE616" s="59"/>
      <c r="EOF616" s="59"/>
      <c r="EOG616" s="59"/>
      <c r="EOH616" s="59"/>
      <c r="EOI616" s="59"/>
      <c r="EOJ616" s="59"/>
      <c r="EOK616" s="59"/>
      <c r="EOL616" s="59"/>
      <c r="EOM616" s="59"/>
      <c r="EON616" s="59"/>
      <c r="EOO616" s="59"/>
      <c r="EOP616" s="59"/>
      <c r="EOQ616" s="59"/>
      <c r="EOR616" s="59"/>
      <c r="EOS616" s="59"/>
      <c r="EOT616" s="59"/>
      <c r="EOU616" s="59"/>
      <c r="EOV616" s="59"/>
      <c r="EOW616" s="59"/>
      <c r="EOX616" s="59"/>
      <c r="EOY616" s="59"/>
      <c r="EOZ616" s="59"/>
      <c r="EPA616" s="59"/>
      <c r="EPB616" s="59"/>
      <c r="EPC616" s="59"/>
      <c r="EPD616" s="59"/>
      <c r="EPE616" s="59"/>
      <c r="EPF616" s="59"/>
      <c r="EPG616" s="59"/>
      <c r="EPH616" s="59"/>
      <c r="EPI616" s="59"/>
      <c r="EPJ616" s="59"/>
      <c r="EPK616" s="59"/>
      <c r="EPL616" s="59"/>
      <c r="EPM616" s="59"/>
      <c r="EPN616" s="59"/>
      <c r="EPO616" s="59"/>
      <c r="EPP616" s="59"/>
      <c r="EPQ616" s="59"/>
      <c r="EPR616" s="59"/>
      <c r="EPS616" s="59"/>
      <c r="EPT616" s="59"/>
      <c r="EPU616" s="59"/>
      <c r="EPV616" s="59"/>
      <c r="EPW616" s="59"/>
      <c r="EPX616" s="59"/>
      <c r="EPY616" s="59"/>
      <c r="EPZ616" s="59"/>
      <c r="EQA616" s="59"/>
      <c r="EQB616" s="59"/>
      <c r="EQC616" s="59"/>
      <c r="EQD616" s="59"/>
      <c r="EQE616" s="59"/>
      <c r="EQF616" s="59"/>
      <c r="EQG616" s="59"/>
      <c r="EQH616" s="59"/>
      <c r="EQI616" s="59"/>
      <c r="EQJ616" s="59"/>
      <c r="EQK616" s="59"/>
      <c r="EQL616" s="59"/>
      <c r="EQM616" s="59"/>
      <c r="EQN616" s="59"/>
      <c r="EQO616" s="59"/>
      <c r="EQP616" s="59"/>
      <c r="EQQ616" s="59"/>
      <c r="EQR616" s="59"/>
      <c r="EQS616" s="59"/>
      <c r="EQT616" s="59"/>
      <c r="EQU616" s="59"/>
      <c r="EQV616" s="59"/>
      <c r="EQW616" s="59"/>
      <c r="EQX616" s="59"/>
      <c r="EQY616" s="59"/>
      <c r="EQZ616" s="59"/>
      <c r="ERA616" s="59"/>
      <c r="ERB616" s="59"/>
      <c r="ERC616" s="59"/>
      <c r="ERD616" s="59"/>
      <c r="ERE616" s="59"/>
      <c r="ERF616" s="59"/>
      <c r="ERG616" s="59"/>
      <c r="ERH616" s="59"/>
      <c r="ERI616" s="59"/>
      <c r="ERJ616" s="59"/>
      <c r="ERK616" s="59"/>
      <c r="ERL616" s="59"/>
      <c r="ERM616" s="59"/>
      <c r="ERN616" s="59"/>
      <c r="ERO616" s="59"/>
      <c r="ERP616" s="59"/>
      <c r="ERQ616" s="59"/>
      <c r="ERR616" s="59"/>
      <c r="ERS616" s="59"/>
      <c r="ERT616" s="59"/>
      <c r="ERU616" s="59"/>
      <c r="ERV616" s="59"/>
      <c r="ERW616" s="59"/>
      <c r="ERX616" s="59"/>
      <c r="ERY616" s="59"/>
      <c r="ERZ616" s="59"/>
      <c r="ESA616" s="59"/>
      <c r="ESB616" s="59"/>
      <c r="ESC616" s="59"/>
      <c r="ESD616" s="59"/>
      <c r="ESE616" s="59"/>
      <c r="ESF616" s="59"/>
      <c r="ESG616" s="59"/>
      <c r="ESH616" s="59"/>
      <c r="ESI616" s="59"/>
      <c r="ESJ616" s="59"/>
      <c r="ESK616" s="59"/>
      <c r="ESL616" s="59"/>
      <c r="ESM616" s="59"/>
      <c r="ESN616" s="59"/>
      <c r="ESO616" s="59"/>
      <c r="ESP616" s="59"/>
      <c r="ESQ616" s="59"/>
      <c r="ESR616" s="59"/>
      <c r="ESS616" s="59"/>
      <c r="EST616" s="59"/>
      <c r="ESU616" s="59"/>
      <c r="ESV616" s="59"/>
      <c r="ESW616" s="59"/>
      <c r="ESX616" s="59"/>
      <c r="ESY616" s="59"/>
      <c r="ESZ616" s="59"/>
      <c r="ETA616" s="59"/>
      <c r="ETB616" s="59"/>
      <c r="ETC616" s="59"/>
      <c r="ETD616" s="59"/>
      <c r="ETE616" s="59"/>
      <c r="ETF616" s="59"/>
      <c r="ETG616" s="59"/>
      <c r="ETH616" s="59"/>
      <c r="ETI616" s="59"/>
      <c r="ETJ616" s="59"/>
      <c r="ETK616" s="59"/>
      <c r="ETL616" s="59"/>
      <c r="ETM616" s="59"/>
      <c r="ETN616" s="59"/>
      <c r="ETO616" s="59"/>
      <c r="ETP616" s="59"/>
      <c r="ETQ616" s="59"/>
      <c r="ETR616" s="59"/>
      <c r="ETS616" s="59"/>
      <c r="ETT616" s="59"/>
      <c r="ETU616" s="59"/>
      <c r="ETV616" s="59"/>
      <c r="ETW616" s="59"/>
      <c r="ETX616" s="59"/>
      <c r="ETY616" s="59"/>
      <c r="ETZ616" s="59"/>
      <c r="EUA616" s="59"/>
      <c r="EUB616" s="59"/>
      <c r="EUC616" s="59"/>
      <c r="EUD616" s="59"/>
      <c r="EUE616" s="59"/>
      <c r="EUF616" s="59"/>
      <c r="EUG616" s="59"/>
      <c r="EUH616" s="59"/>
      <c r="EUI616" s="59"/>
      <c r="EUJ616" s="59"/>
      <c r="EUK616" s="59"/>
      <c r="EUL616" s="59"/>
      <c r="EUM616" s="59"/>
      <c r="EUN616" s="59"/>
      <c r="EUO616" s="59"/>
      <c r="EUP616" s="59"/>
      <c r="EUQ616" s="59"/>
      <c r="EUR616" s="59"/>
      <c r="EUS616" s="59"/>
      <c r="EUT616" s="59"/>
      <c r="EUU616" s="59"/>
      <c r="EUV616" s="59"/>
      <c r="EUW616" s="59"/>
      <c r="EUX616" s="59"/>
      <c r="EUY616" s="59"/>
      <c r="EUZ616" s="59"/>
      <c r="EVA616" s="59"/>
      <c r="EVB616" s="59"/>
      <c r="EVC616" s="59"/>
      <c r="EVD616" s="59"/>
      <c r="EVE616" s="59"/>
      <c r="EVF616" s="59"/>
      <c r="EVG616" s="59"/>
      <c r="EVH616" s="59"/>
      <c r="EVI616" s="59"/>
      <c r="EVJ616" s="59"/>
      <c r="EVK616" s="59"/>
      <c r="EVL616" s="59"/>
      <c r="EVM616" s="59"/>
      <c r="EVN616" s="59"/>
      <c r="EVO616" s="59"/>
      <c r="EVP616" s="59"/>
      <c r="EVQ616" s="59"/>
      <c r="EVR616" s="59"/>
      <c r="EVS616" s="59"/>
      <c r="EVT616" s="59"/>
      <c r="EVU616" s="59"/>
      <c r="EVV616" s="59"/>
      <c r="EVW616" s="59"/>
      <c r="EVX616" s="59"/>
      <c r="EVY616" s="59"/>
      <c r="EVZ616" s="59"/>
      <c r="EWA616" s="59"/>
      <c r="EWB616" s="59"/>
      <c r="EWC616" s="59"/>
      <c r="EWD616" s="59"/>
      <c r="EWE616" s="59"/>
      <c r="EWF616" s="59"/>
      <c r="EWG616" s="59"/>
      <c r="EWH616" s="59"/>
      <c r="EWI616" s="59"/>
      <c r="EWJ616" s="59"/>
      <c r="EWK616" s="59"/>
      <c r="EWL616" s="59"/>
      <c r="EWM616" s="59"/>
      <c r="EWN616" s="59"/>
      <c r="EWO616" s="59"/>
      <c r="EWP616" s="59"/>
      <c r="EWQ616" s="59"/>
      <c r="EWR616" s="59"/>
      <c r="EWS616" s="59"/>
      <c r="EWT616" s="59"/>
      <c r="EWU616" s="59"/>
      <c r="EWV616" s="59"/>
      <c r="EWW616" s="59"/>
      <c r="EWX616" s="59"/>
      <c r="EWY616" s="59"/>
      <c r="EWZ616" s="59"/>
      <c r="EXA616" s="59"/>
      <c r="EXB616" s="59"/>
      <c r="EXC616" s="59"/>
      <c r="EXD616" s="59"/>
      <c r="EXE616" s="59"/>
      <c r="EXF616" s="59"/>
      <c r="EXG616" s="59"/>
      <c r="EXH616" s="59"/>
      <c r="EXI616" s="59"/>
      <c r="EXJ616" s="59"/>
      <c r="EXK616" s="59"/>
      <c r="EXL616" s="59"/>
      <c r="EXM616" s="59"/>
      <c r="EXN616" s="59"/>
      <c r="EXO616" s="59"/>
      <c r="EXP616" s="59"/>
      <c r="EXQ616" s="59"/>
      <c r="EXR616" s="59"/>
      <c r="EXS616" s="59"/>
      <c r="EXT616" s="59"/>
      <c r="EXU616" s="59"/>
      <c r="EXV616" s="59"/>
      <c r="EXW616" s="59"/>
      <c r="EXX616" s="59"/>
      <c r="EXY616" s="59"/>
      <c r="EXZ616" s="59"/>
      <c r="EYA616" s="59"/>
      <c r="EYB616" s="59"/>
      <c r="EYC616" s="59"/>
      <c r="EYD616" s="59"/>
      <c r="EYE616" s="59"/>
      <c r="EYF616" s="59"/>
      <c r="EYG616" s="59"/>
      <c r="EYH616" s="59"/>
      <c r="EYI616" s="59"/>
      <c r="EYJ616" s="59"/>
      <c r="EYK616" s="59"/>
      <c r="EYL616" s="59"/>
      <c r="EYM616" s="59"/>
      <c r="EYN616" s="59"/>
      <c r="EYO616" s="59"/>
      <c r="EYP616" s="59"/>
      <c r="EYQ616" s="59"/>
      <c r="EYR616" s="59"/>
      <c r="EYS616" s="59"/>
      <c r="EYT616" s="59"/>
      <c r="EYU616" s="59"/>
      <c r="EYV616" s="59"/>
      <c r="EYW616" s="59"/>
      <c r="EYX616" s="59"/>
      <c r="EYY616" s="59"/>
      <c r="EYZ616" s="59"/>
      <c r="EZA616" s="59"/>
      <c r="EZB616" s="59"/>
      <c r="EZC616" s="59"/>
      <c r="EZD616" s="59"/>
      <c r="EZE616" s="59"/>
      <c r="EZF616" s="59"/>
      <c r="EZG616" s="59"/>
      <c r="EZH616" s="59"/>
      <c r="EZI616" s="59"/>
      <c r="EZJ616" s="59"/>
      <c r="EZK616" s="59"/>
      <c r="EZL616" s="59"/>
      <c r="EZM616" s="59"/>
      <c r="EZN616" s="59"/>
      <c r="EZO616" s="59"/>
      <c r="EZP616" s="59"/>
      <c r="EZQ616" s="59"/>
      <c r="EZR616" s="59"/>
      <c r="EZS616" s="59"/>
      <c r="EZT616" s="59"/>
      <c r="EZU616" s="59"/>
      <c r="EZV616" s="59"/>
      <c r="EZW616" s="59"/>
      <c r="EZX616" s="59"/>
      <c r="EZY616" s="59"/>
      <c r="EZZ616" s="59"/>
      <c r="FAA616" s="59"/>
      <c r="FAB616" s="59"/>
      <c r="FAC616" s="59"/>
      <c r="FAD616" s="59"/>
      <c r="FAE616" s="59"/>
      <c r="FAF616" s="59"/>
      <c r="FAG616" s="59"/>
      <c r="FAH616" s="59"/>
      <c r="FAI616" s="59"/>
      <c r="FAJ616" s="59"/>
      <c r="FAK616" s="59"/>
      <c r="FAL616" s="59"/>
      <c r="FAM616" s="59"/>
      <c r="FAN616" s="59"/>
      <c r="FAO616" s="59"/>
      <c r="FAP616" s="59"/>
      <c r="FAQ616" s="59"/>
      <c r="FAR616" s="59"/>
      <c r="FAS616" s="59"/>
      <c r="FAT616" s="59"/>
      <c r="FAU616" s="59"/>
      <c r="FAV616" s="59"/>
      <c r="FAW616" s="59"/>
      <c r="FAX616" s="59"/>
      <c r="FAY616" s="59"/>
      <c r="FAZ616" s="59"/>
      <c r="FBA616" s="59"/>
      <c r="FBB616" s="59"/>
      <c r="FBC616" s="59"/>
      <c r="FBD616" s="59"/>
      <c r="FBE616" s="59"/>
      <c r="FBF616" s="59"/>
      <c r="FBG616" s="59"/>
      <c r="FBH616" s="59"/>
      <c r="FBI616" s="59"/>
      <c r="FBJ616" s="59"/>
      <c r="FBK616" s="59"/>
      <c r="FBL616" s="59"/>
      <c r="FBM616" s="59"/>
      <c r="FBN616" s="59"/>
      <c r="FBO616" s="59"/>
      <c r="FBP616" s="59"/>
      <c r="FBQ616" s="59"/>
      <c r="FBR616" s="59"/>
      <c r="FBS616" s="59"/>
      <c r="FBT616" s="59"/>
      <c r="FBU616" s="59"/>
      <c r="FBV616" s="59"/>
      <c r="FBW616" s="59"/>
      <c r="FBX616" s="59"/>
      <c r="FBY616" s="59"/>
      <c r="FBZ616" s="59"/>
      <c r="FCA616" s="59"/>
      <c r="FCB616" s="59"/>
      <c r="FCC616" s="59"/>
      <c r="FCD616" s="59"/>
      <c r="FCE616" s="59"/>
      <c r="FCF616" s="59"/>
      <c r="FCG616" s="59"/>
      <c r="FCH616" s="59"/>
      <c r="FCI616" s="59"/>
      <c r="FCJ616" s="59"/>
      <c r="FCK616" s="59"/>
      <c r="FCL616" s="59"/>
      <c r="FCM616" s="59"/>
      <c r="FCN616" s="59"/>
      <c r="FCO616" s="59"/>
      <c r="FCP616" s="59"/>
      <c r="FCQ616" s="59"/>
      <c r="FCR616" s="59"/>
      <c r="FCS616" s="59"/>
      <c r="FCT616" s="59"/>
      <c r="FCU616" s="59"/>
      <c r="FCV616" s="59"/>
      <c r="FCW616" s="59"/>
      <c r="FCX616" s="59"/>
      <c r="FCY616" s="59"/>
      <c r="FCZ616" s="59"/>
      <c r="FDA616" s="59"/>
      <c r="FDB616" s="59"/>
      <c r="FDC616" s="59"/>
      <c r="FDD616" s="59"/>
      <c r="FDE616" s="59"/>
      <c r="FDF616" s="59"/>
      <c r="FDG616" s="59"/>
      <c r="FDH616" s="59"/>
      <c r="FDI616" s="59"/>
      <c r="FDJ616" s="59"/>
      <c r="FDK616" s="59"/>
      <c r="FDL616" s="59"/>
      <c r="FDM616" s="59"/>
      <c r="FDN616" s="59"/>
      <c r="FDO616" s="59"/>
      <c r="FDP616" s="59"/>
      <c r="FDQ616" s="59"/>
      <c r="FDR616" s="59"/>
      <c r="FDS616" s="59"/>
      <c r="FDT616" s="59"/>
      <c r="FDU616" s="59"/>
      <c r="FDV616" s="59"/>
      <c r="FDW616" s="59"/>
      <c r="FDX616" s="59"/>
      <c r="FDY616" s="59"/>
      <c r="FDZ616" s="59"/>
      <c r="FEA616" s="59"/>
      <c r="FEB616" s="59"/>
      <c r="FEC616" s="59"/>
      <c r="FED616" s="59"/>
      <c r="FEE616" s="59"/>
      <c r="FEF616" s="59"/>
      <c r="FEG616" s="59"/>
      <c r="FEH616" s="59"/>
      <c r="FEI616" s="59"/>
      <c r="FEJ616" s="59"/>
      <c r="FEK616" s="59"/>
      <c r="FEL616" s="59"/>
      <c r="FEM616" s="59"/>
      <c r="FEN616" s="59"/>
      <c r="FEO616" s="59"/>
      <c r="FEP616" s="59"/>
      <c r="FEQ616" s="59"/>
      <c r="FER616" s="59"/>
      <c r="FES616" s="59"/>
      <c r="FET616" s="59"/>
      <c r="FEU616" s="59"/>
      <c r="FEV616" s="59"/>
      <c r="FEW616" s="59"/>
      <c r="FEX616" s="59"/>
      <c r="FEY616" s="59"/>
      <c r="FEZ616" s="59"/>
      <c r="FFA616" s="59"/>
      <c r="FFB616" s="59"/>
      <c r="FFC616" s="59"/>
      <c r="FFD616" s="59"/>
      <c r="FFE616" s="59"/>
      <c r="FFF616" s="59"/>
      <c r="FFG616" s="59"/>
      <c r="FFH616" s="59"/>
      <c r="FFI616" s="59"/>
      <c r="FFJ616" s="59"/>
      <c r="FFK616" s="59"/>
      <c r="FFL616" s="59"/>
      <c r="FFM616" s="59"/>
      <c r="FFN616" s="59"/>
      <c r="FFO616" s="59"/>
      <c r="FFP616" s="59"/>
      <c r="FFQ616" s="59"/>
      <c r="FFR616" s="59"/>
      <c r="FFS616" s="59"/>
      <c r="FFT616" s="59"/>
      <c r="FFU616" s="59"/>
      <c r="FFV616" s="59"/>
      <c r="FFW616" s="59"/>
      <c r="FFX616" s="59"/>
      <c r="FFY616" s="59"/>
      <c r="FFZ616" s="59"/>
      <c r="FGA616" s="59"/>
      <c r="FGB616" s="59"/>
      <c r="FGC616" s="59"/>
      <c r="FGD616" s="59"/>
      <c r="FGE616" s="59"/>
      <c r="FGF616" s="59"/>
      <c r="FGG616" s="59"/>
      <c r="FGH616" s="59"/>
      <c r="FGI616" s="59"/>
      <c r="FGJ616" s="59"/>
      <c r="FGK616" s="59"/>
      <c r="FGL616" s="59"/>
      <c r="FGM616" s="59"/>
      <c r="FGN616" s="59"/>
      <c r="FGO616" s="59"/>
      <c r="FGP616" s="59"/>
      <c r="FGQ616" s="59"/>
      <c r="FGR616" s="59"/>
      <c r="FGS616" s="59"/>
      <c r="FGT616" s="59"/>
      <c r="FGU616" s="59"/>
      <c r="FGV616" s="59"/>
      <c r="FGW616" s="59"/>
      <c r="FGX616" s="59"/>
      <c r="FGY616" s="59"/>
      <c r="FGZ616" s="59"/>
      <c r="FHA616" s="59"/>
      <c r="FHB616" s="59"/>
      <c r="FHC616" s="59"/>
      <c r="FHD616" s="59"/>
      <c r="FHE616" s="59"/>
      <c r="FHF616" s="59"/>
      <c r="FHG616" s="59"/>
      <c r="FHH616" s="59"/>
      <c r="FHI616" s="59"/>
      <c r="FHJ616" s="59"/>
      <c r="FHK616" s="59"/>
      <c r="FHL616" s="59"/>
      <c r="FHM616" s="59"/>
      <c r="FHN616" s="59"/>
      <c r="FHO616" s="59"/>
      <c r="FHP616" s="59"/>
      <c r="FHQ616" s="59"/>
      <c r="FHR616" s="59"/>
      <c r="FHS616" s="59"/>
      <c r="FHT616" s="59"/>
      <c r="FHU616" s="59"/>
      <c r="FHV616" s="59"/>
      <c r="FHW616" s="59"/>
      <c r="FHX616" s="59"/>
      <c r="FHY616" s="59"/>
      <c r="FHZ616" s="59"/>
      <c r="FIA616" s="59"/>
      <c r="FIB616" s="59"/>
      <c r="FIC616" s="59"/>
      <c r="FID616" s="59"/>
      <c r="FIE616" s="59"/>
      <c r="FIF616" s="59"/>
      <c r="FIG616" s="59"/>
      <c r="FIH616" s="59"/>
      <c r="FII616" s="59"/>
      <c r="FIJ616" s="59"/>
      <c r="FIK616" s="59"/>
      <c r="FIL616" s="59"/>
      <c r="FIM616" s="59"/>
      <c r="FIN616" s="59"/>
      <c r="FIO616" s="59"/>
      <c r="FIP616" s="59"/>
      <c r="FIQ616" s="59"/>
      <c r="FIR616" s="59"/>
      <c r="FIS616" s="59"/>
      <c r="FIT616" s="59"/>
      <c r="FIU616" s="59"/>
      <c r="FIV616" s="59"/>
      <c r="FIW616" s="59"/>
      <c r="FIX616" s="59"/>
      <c r="FIY616" s="59"/>
      <c r="FIZ616" s="59"/>
      <c r="FJA616" s="59"/>
      <c r="FJB616" s="59"/>
      <c r="FJC616" s="59"/>
      <c r="FJD616" s="59"/>
      <c r="FJE616" s="59"/>
      <c r="FJF616" s="59"/>
      <c r="FJG616" s="59"/>
      <c r="FJH616" s="59"/>
      <c r="FJI616" s="59"/>
      <c r="FJJ616" s="59"/>
      <c r="FJK616" s="59"/>
      <c r="FJL616" s="59"/>
      <c r="FJM616" s="59"/>
      <c r="FJN616" s="59"/>
      <c r="FJO616" s="59"/>
      <c r="FJP616" s="59"/>
      <c r="FJQ616" s="59"/>
      <c r="FJR616" s="59"/>
      <c r="FJS616" s="59"/>
      <c r="FJT616" s="59"/>
      <c r="FJU616" s="59"/>
      <c r="FJV616" s="59"/>
      <c r="FJW616" s="59"/>
      <c r="FJX616" s="59"/>
      <c r="FJY616" s="59"/>
      <c r="FJZ616" s="59"/>
      <c r="FKA616" s="59"/>
      <c r="FKB616" s="59"/>
      <c r="FKC616" s="59"/>
      <c r="FKD616" s="59"/>
      <c r="FKE616" s="59"/>
      <c r="FKF616" s="59"/>
      <c r="FKG616" s="59"/>
      <c r="FKH616" s="59"/>
      <c r="FKI616" s="59"/>
      <c r="FKJ616" s="59"/>
      <c r="FKK616" s="59"/>
      <c r="FKL616" s="59"/>
      <c r="FKM616" s="59"/>
      <c r="FKN616" s="59"/>
      <c r="FKO616" s="59"/>
      <c r="FKP616" s="59"/>
      <c r="FKQ616" s="59"/>
      <c r="FKR616" s="59"/>
      <c r="FKS616" s="59"/>
      <c r="FKT616" s="59"/>
      <c r="FKU616" s="59"/>
      <c r="FKV616" s="59"/>
      <c r="FKW616" s="59"/>
      <c r="FKX616" s="59"/>
      <c r="FKY616" s="59"/>
      <c r="FKZ616" s="59"/>
      <c r="FLA616" s="59"/>
      <c r="FLB616" s="59"/>
      <c r="FLC616" s="59"/>
      <c r="FLD616" s="59"/>
      <c r="FLE616" s="59"/>
      <c r="FLF616" s="59"/>
      <c r="FLG616" s="59"/>
      <c r="FLH616" s="59"/>
      <c r="FLI616" s="59"/>
      <c r="FLJ616" s="59"/>
      <c r="FLK616" s="59"/>
      <c r="FLL616" s="59"/>
      <c r="FLM616" s="59"/>
      <c r="FLN616" s="59"/>
      <c r="FLO616" s="59"/>
      <c r="FLP616" s="59"/>
      <c r="FLQ616" s="59"/>
      <c r="FLR616" s="59"/>
      <c r="FLS616" s="59"/>
      <c r="FLT616" s="59"/>
      <c r="FLU616" s="59"/>
      <c r="FLV616" s="59"/>
      <c r="FLW616" s="59"/>
      <c r="FLX616" s="59"/>
      <c r="FLY616" s="59"/>
      <c r="FLZ616" s="59"/>
      <c r="FMA616" s="59"/>
      <c r="FMB616" s="59"/>
      <c r="FMC616" s="59"/>
      <c r="FMD616" s="59"/>
      <c r="FME616" s="59"/>
      <c r="FMF616" s="59"/>
      <c r="FMG616" s="59"/>
      <c r="FMH616" s="59"/>
      <c r="FMI616" s="59"/>
      <c r="FMJ616" s="59"/>
      <c r="FMK616" s="59"/>
      <c r="FML616" s="59"/>
      <c r="FMM616" s="59"/>
      <c r="FMN616" s="59"/>
      <c r="FMO616" s="59"/>
      <c r="FMP616" s="59"/>
      <c r="FMQ616" s="59"/>
      <c r="FMR616" s="59"/>
      <c r="FMS616" s="59"/>
      <c r="FMT616" s="59"/>
      <c r="FMU616" s="59"/>
      <c r="FMV616" s="59"/>
      <c r="FMW616" s="59"/>
      <c r="FMX616" s="59"/>
      <c r="FMY616" s="59"/>
      <c r="FMZ616" s="59"/>
      <c r="FNA616" s="59"/>
      <c r="FNB616" s="59"/>
      <c r="FNC616" s="59"/>
      <c r="FND616" s="59"/>
      <c r="FNE616" s="59"/>
      <c r="FNF616" s="59"/>
      <c r="FNG616" s="59"/>
      <c r="FNH616" s="59"/>
      <c r="FNI616" s="59"/>
      <c r="FNJ616" s="59"/>
      <c r="FNK616" s="59"/>
      <c r="FNL616" s="59"/>
      <c r="FNM616" s="59"/>
      <c r="FNN616" s="59"/>
      <c r="FNO616" s="59"/>
      <c r="FNP616" s="59"/>
      <c r="FNQ616" s="59"/>
      <c r="FNR616" s="59"/>
      <c r="FNS616" s="59"/>
      <c r="FNT616" s="59"/>
      <c r="FNU616" s="59"/>
      <c r="FNV616" s="59"/>
      <c r="FNW616" s="59"/>
      <c r="FNX616" s="59"/>
      <c r="FNY616" s="59"/>
      <c r="FNZ616" s="59"/>
      <c r="FOA616" s="59"/>
      <c r="FOB616" s="59"/>
      <c r="FOC616" s="59"/>
      <c r="FOD616" s="59"/>
      <c r="FOE616" s="59"/>
      <c r="FOF616" s="59"/>
      <c r="FOG616" s="59"/>
      <c r="FOH616" s="59"/>
      <c r="FOI616" s="59"/>
      <c r="FOJ616" s="59"/>
      <c r="FOK616" s="59"/>
      <c r="FOL616" s="59"/>
      <c r="FOM616" s="59"/>
      <c r="FON616" s="59"/>
      <c r="FOO616" s="59"/>
      <c r="FOP616" s="59"/>
      <c r="FOQ616" s="59"/>
      <c r="FOR616" s="59"/>
      <c r="FOS616" s="59"/>
      <c r="FOT616" s="59"/>
      <c r="FOU616" s="59"/>
      <c r="FOV616" s="59"/>
      <c r="FOW616" s="59"/>
      <c r="FOX616" s="59"/>
      <c r="FOY616" s="59"/>
      <c r="FOZ616" s="59"/>
      <c r="FPA616" s="59"/>
      <c r="FPB616" s="59"/>
      <c r="FPC616" s="59"/>
      <c r="FPD616" s="59"/>
      <c r="FPE616" s="59"/>
      <c r="FPF616" s="59"/>
      <c r="FPG616" s="59"/>
      <c r="FPH616" s="59"/>
      <c r="FPI616" s="59"/>
      <c r="FPJ616" s="59"/>
      <c r="FPK616" s="59"/>
      <c r="FPL616" s="59"/>
      <c r="FPM616" s="59"/>
      <c r="FPN616" s="59"/>
      <c r="FPO616" s="59"/>
      <c r="FPP616" s="59"/>
      <c r="FPQ616" s="59"/>
      <c r="FPR616" s="59"/>
      <c r="FPS616" s="59"/>
      <c r="FPT616" s="59"/>
      <c r="FPU616" s="59"/>
      <c r="FPV616" s="59"/>
      <c r="FPW616" s="59"/>
      <c r="FPX616" s="59"/>
      <c r="FPY616" s="59"/>
      <c r="FPZ616" s="59"/>
      <c r="FQA616" s="59"/>
      <c r="FQB616" s="59"/>
      <c r="FQC616" s="59"/>
      <c r="FQD616" s="59"/>
      <c r="FQE616" s="59"/>
      <c r="FQF616" s="59"/>
      <c r="FQG616" s="59"/>
      <c r="FQH616" s="59"/>
      <c r="FQI616" s="59"/>
      <c r="FQJ616" s="59"/>
      <c r="FQK616" s="59"/>
      <c r="FQL616" s="59"/>
      <c r="FQM616" s="59"/>
      <c r="FQN616" s="59"/>
      <c r="FQO616" s="59"/>
      <c r="FQP616" s="59"/>
      <c r="FQQ616" s="59"/>
      <c r="FQR616" s="59"/>
      <c r="FQS616" s="59"/>
      <c r="FQT616" s="59"/>
      <c r="FQU616" s="59"/>
      <c r="FQV616" s="59"/>
      <c r="FQW616" s="59"/>
      <c r="FQX616" s="59"/>
      <c r="FQY616" s="59"/>
      <c r="FQZ616" s="59"/>
      <c r="FRA616" s="59"/>
      <c r="FRB616" s="59"/>
      <c r="FRC616" s="59"/>
      <c r="FRD616" s="59"/>
      <c r="FRE616" s="59"/>
      <c r="FRF616" s="59"/>
      <c r="FRG616" s="59"/>
      <c r="FRH616" s="59"/>
      <c r="FRI616" s="59"/>
      <c r="FRJ616" s="59"/>
      <c r="FRK616" s="59"/>
      <c r="FRL616" s="59"/>
      <c r="FRM616" s="59"/>
      <c r="FRN616" s="59"/>
      <c r="FRO616" s="59"/>
      <c r="FRP616" s="59"/>
      <c r="FRQ616" s="59"/>
      <c r="FRR616" s="59"/>
      <c r="FRS616" s="59"/>
      <c r="FRT616" s="59"/>
      <c r="FRU616" s="59"/>
      <c r="FRV616" s="59"/>
      <c r="FRW616" s="59"/>
      <c r="FRX616" s="59"/>
      <c r="FRY616" s="59"/>
      <c r="FRZ616" s="59"/>
      <c r="FSA616" s="59"/>
      <c r="FSB616" s="59"/>
      <c r="FSC616" s="59"/>
      <c r="FSD616" s="59"/>
      <c r="FSE616" s="59"/>
      <c r="FSF616" s="59"/>
      <c r="FSG616" s="59"/>
      <c r="FSH616" s="59"/>
      <c r="FSI616" s="59"/>
      <c r="FSJ616" s="59"/>
      <c r="FSK616" s="59"/>
      <c r="FSL616" s="59"/>
      <c r="FSM616" s="59"/>
      <c r="FSN616" s="59"/>
      <c r="FSO616" s="59"/>
      <c r="FSP616" s="59"/>
      <c r="FSQ616" s="59"/>
      <c r="FSR616" s="59"/>
      <c r="FSS616" s="59"/>
      <c r="FST616" s="59"/>
      <c r="FSU616" s="59"/>
      <c r="FSV616" s="59"/>
      <c r="FSW616" s="59"/>
      <c r="FSX616" s="59"/>
      <c r="FSY616" s="59"/>
      <c r="FSZ616" s="59"/>
      <c r="FTA616" s="59"/>
      <c r="FTB616" s="59"/>
      <c r="FTC616" s="59"/>
      <c r="FTD616" s="59"/>
      <c r="FTE616" s="59"/>
      <c r="FTF616" s="59"/>
      <c r="FTG616" s="59"/>
      <c r="FTH616" s="59"/>
      <c r="FTI616" s="59"/>
      <c r="FTJ616" s="59"/>
      <c r="FTK616" s="59"/>
      <c r="FTL616" s="59"/>
      <c r="FTM616" s="59"/>
      <c r="FTN616" s="59"/>
      <c r="FTO616" s="59"/>
      <c r="FTP616" s="59"/>
      <c r="FTQ616" s="59"/>
      <c r="FTR616" s="59"/>
      <c r="FTS616" s="59"/>
      <c r="FTT616" s="59"/>
      <c r="FTU616" s="59"/>
      <c r="FTV616" s="59"/>
      <c r="FTW616" s="59"/>
      <c r="FTX616" s="59"/>
      <c r="FTY616" s="59"/>
      <c r="FTZ616" s="59"/>
      <c r="FUA616" s="59"/>
      <c r="FUB616" s="59"/>
      <c r="FUC616" s="59"/>
      <c r="FUD616" s="59"/>
      <c r="FUE616" s="59"/>
      <c r="FUF616" s="59"/>
      <c r="FUG616" s="59"/>
      <c r="FUH616" s="59"/>
      <c r="FUI616" s="59"/>
      <c r="FUJ616" s="59"/>
      <c r="FUK616" s="59"/>
      <c r="FUL616" s="59"/>
      <c r="FUM616" s="59"/>
      <c r="FUN616" s="59"/>
      <c r="FUO616" s="59"/>
      <c r="FUP616" s="59"/>
      <c r="FUQ616" s="59"/>
      <c r="FUR616" s="59"/>
      <c r="FUS616" s="59"/>
      <c r="FUT616" s="59"/>
      <c r="FUU616" s="59"/>
      <c r="FUV616" s="59"/>
      <c r="FUW616" s="59"/>
      <c r="FUX616" s="59"/>
      <c r="FUY616" s="59"/>
      <c r="FUZ616" s="59"/>
      <c r="FVA616" s="59"/>
      <c r="FVB616" s="59"/>
      <c r="FVC616" s="59"/>
      <c r="FVD616" s="59"/>
      <c r="FVE616" s="59"/>
      <c r="FVF616" s="59"/>
      <c r="FVG616" s="59"/>
      <c r="FVH616" s="59"/>
      <c r="FVI616" s="59"/>
      <c r="FVJ616" s="59"/>
      <c r="FVK616" s="59"/>
      <c r="FVL616" s="59"/>
      <c r="FVM616" s="59"/>
      <c r="FVN616" s="59"/>
      <c r="FVO616" s="59"/>
      <c r="FVP616" s="59"/>
      <c r="FVQ616" s="59"/>
      <c r="FVR616" s="59"/>
      <c r="FVS616" s="59"/>
      <c r="FVT616" s="59"/>
      <c r="FVU616" s="59"/>
      <c r="FVV616" s="59"/>
      <c r="FVW616" s="59"/>
      <c r="FVX616" s="59"/>
      <c r="FVY616" s="59"/>
      <c r="FVZ616" s="59"/>
      <c r="FWA616" s="59"/>
      <c r="FWB616" s="59"/>
      <c r="FWC616" s="59"/>
      <c r="FWD616" s="59"/>
      <c r="FWE616" s="59"/>
      <c r="FWF616" s="59"/>
      <c r="FWG616" s="59"/>
      <c r="FWH616" s="59"/>
      <c r="FWI616" s="59"/>
      <c r="FWJ616" s="59"/>
      <c r="FWK616" s="59"/>
      <c r="FWL616" s="59"/>
      <c r="FWM616" s="59"/>
      <c r="FWN616" s="59"/>
      <c r="FWO616" s="59"/>
      <c r="FWP616" s="59"/>
      <c r="FWQ616" s="59"/>
      <c r="FWR616" s="59"/>
      <c r="FWS616" s="59"/>
      <c r="FWT616" s="59"/>
      <c r="FWU616" s="59"/>
      <c r="FWV616" s="59"/>
      <c r="FWW616" s="59"/>
      <c r="FWX616" s="59"/>
      <c r="FWY616" s="59"/>
      <c r="FWZ616" s="59"/>
      <c r="FXA616" s="59"/>
      <c r="FXB616" s="59"/>
      <c r="FXC616" s="59"/>
      <c r="FXD616" s="59"/>
      <c r="FXE616" s="59"/>
      <c r="FXF616" s="59"/>
      <c r="FXG616" s="59"/>
      <c r="FXH616" s="59"/>
      <c r="FXI616" s="59"/>
      <c r="FXJ616" s="59"/>
      <c r="FXK616" s="59"/>
      <c r="FXL616" s="59"/>
      <c r="FXM616" s="59"/>
      <c r="FXN616" s="59"/>
      <c r="FXO616" s="59"/>
      <c r="FXP616" s="59"/>
      <c r="FXQ616" s="59"/>
      <c r="FXR616" s="59"/>
      <c r="FXS616" s="59"/>
      <c r="FXT616" s="59"/>
      <c r="FXU616" s="59"/>
      <c r="FXV616" s="59"/>
      <c r="FXW616" s="59"/>
      <c r="FXX616" s="59"/>
      <c r="FXY616" s="59"/>
      <c r="FXZ616" s="59"/>
      <c r="FYA616" s="59"/>
      <c r="FYB616" s="59"/>
      <c r="FYC616" s="59"/>
      <c r="FYD616" s="59"/>
      <c r="FYE616" s="59"/>
      <c r="FYF616" s="59"/>
      <c r="FYG616" s="59"/>
      <c r="FYH616" s="59"/>
      <c r="FYI616" s="59"/>
      <c r="FYJ616" s="59"/>
      <c r="FYK616" s="59"/>
      <c r="FYL616" s="59"/>
      <c r="FYM616" s="59"/>
      <c r="FYN616" s="59"/>
      <c r="FYO616" s="59"/>
      <c r="FYP616" s="59"/>
      <c r="FYQ616" s="59"/>
      <c r="FYR616" s="59"/>
      <c r="FYS616" s="59"/>
      <c r="FYT616" s="59"/>
      <c r="FYU616" s="59"/>
      <c r="FYV616" s="59"/>
      <c r="FYW616" s="59"/>
      <c r="FYX616" s="59"/>
      <c r="FYY616" s="59"/>
      <c r="FYZ616" s="59"/>
      <c r="FZA616" s="59"/>
      <c r="FZB616" s="59"/>
      <c r="FZC616" s="59"/>
      <c r="FZD616" s="59"/>
      <c r="FZE616" s="59"/>
      <c r="FZF616" s="59"/>
      <c r="FZG616" s="59"/>
      <c r="FZH616" s="59"/>
      <c r="FZI616" s="59"/>
      <c r="FZJ616" s="59"/>
      <c r="FZK616" s="59"/>
      <c r="FZL616" s="59"/>
      <c r="FZM616" s="59"/>
      <c r="FZN616" s="59"/>
      <c r="FZO616" s="59"/>
      <c r="FZP616" s="59"/>
      <c r="FZQ616" s="59"/>
      <c r="FZR616" s="59"/>
      <c r="FZS616" s="59"/>
      <c r="FZT616" s="59"/>
      <c r="FZU616" s="59"/>
      <c r="FZV616" s="59"/>
      <c r="FZW616" s="59"/>
      <c r="FZX616" s="59"/>
      <c r="FZY616" s="59"/>
      <c r="FZZ616" s="59"/>
      <c r="GAA616" s="59"/>
      <c r="GAB616" s="59"/>
      <c r="GAC616" s="59"/>
      <c r="GAD616" s="59"/>
      <c r="GAE616" s="59"/>
      <c r="GAF616" s="59"/>
      <c r="GAG616" s="59"/>
      <c r="GAH616" s="59"/>
      <c r="GAI616" s="59"/>
      <c r="GAJ616" s="59"/>
      <c r="GAK616" s="59"/>
      <c r="GAL616" s="59"/>
      <c r="GAM616" s="59"/>
      <c r="GAN616" s="59"/>
      <c r="GAO616" s="59"/>
      <c r="GAP616" s="59"/>
      <c r="GAQ616" s="59"/>
      <c r="GAR616" s="59"/>
      <c r="GAS616" s="59"/>
      <c r="GAT616" s="59"/>
      <c r="GAU616" s="59"/>
      <c r="GAV616" s="59"/>
      <c r="GAW616" s="59"/>
      <c r="GAX616" s="59"/>
      <c r="GAY616" s="59"/>
      <c r="GAZ616" s="59"/>
      <c r="GBA616" s="59"/>
      <c r="GBB616" s="59"/>
      <c r="GBC616" s="59"/>
      <c r="GBD616" s="59"/>
      <c r="GBE616" s="59"/>
      <c r="GBF616" s="59"/>
      <c r="GBG616" s="59"/>
      <c r="GBH616" s="59"/>
      <c r="GBI616" s="59"/>
      <c r="GBJ616" s="59"/>
      <c r="GBK616" s="59"/>
      <c r="GBL616" s="59"/>
      <c r="GBM616" s="59"/>
      <c r="GBN616" s="59"/>
      <c r="GBO616" s="59"/>
      <c r="GBP616" s="59"/>
      <c r="GBQ616" s="59"/>
      <c r="GBR616" s="59"/>
      <c r="GBS616" s="59"/>
      <c r="GBT616" s="59"/>
      <c r="GBU616" s="59"/>
      <c r="GBV616" s="59"/>
      <c r="GBW616" s="59"/>
      <c r="GBX616" s="59"/>
      <c r="GBY616" s="59"/>
      <c r="GBZ616" s="59"/>
      <c r="GCA616" s="59"/>
      <c r="GCB616" s="59"/>
      <c r="GCC616" s="59"/>
      <c r="GCD616" s="59"/>
      <c r="GCE616" s="59"/>
      <c r="GCF616" s="59"/>
      <c r="GCG616" s="59"/>
      <c r="GCH616" s="59"/>
      <c r="GCI616" s="59"/>
      <c r="GCJ616" s="59"/>
      <c r="GCK616" s="59"/>
      <c r="GCL616" s="59"/>
      <c r="GCM616" s="59"/>
      <c r="GCN616" s="59"/>
      <c r="GCO616" s="59"/>
      <c r="GCP616" s="59"/>
      <c r="GCQ616" s="59"/>
      <c r="GCR616" s="59"/>
      <c r="GCS616" s="59"/>
      <c r="GCT616" s="59"/>
      <c r="GCU616" s="59"/>
      <c r="GCV616" s="59"/>
      <c r="GCW616" s="59"/>
      <c r="GCX616" s="59"/>
      <c r="GCY616" s="59"/>
      <c r="GCZ616" s="59"/>
      <c r="GDA616" s="59"/>
      <c r="GDB616" s="59"/>
      <c r="GDC616" s="59"/>
      <c r="GDD616" s="59"/>
      <c r="GDE616" s="59"/>
      <c r="GDF616" s="59"/>
      <c r="GDG616" s="59"/>
      <c r="GDH616" s="59"/>
      <c r="GDI616" s="59"/>
      <c r="GDJ616" s="59"/>
      <c r="GDK616" s="59"/>
      <c r="GDL616" s="59"/>
      <c r="GDM616" s="59"/>
      <c r="GDN616" s="59"/>
      <c r="GDO616" s="59"/>
      <c r="GDP616" s="59"/>
      <c r="GDQ616" s="59"/>
      <c r="GDR616" s="59"/>
      <c r="GDS616" s="59"/>
      <c r="GDT616" s="59"/>
      <c r="GDU616" s="59"/>
      <c r="GDV616" s="59"/>
      <c r="GDW616" s="59"/>
      <c r="GDX616" s="59"/>
      <c r="GDY616" s="59"/>
      <c r="GDZ616" s="59"/>
      <c r="GEA616" s="59"/>
      <c r="GEB616" s="59"/>
      <c r="GEC616" s="59"/>
      <c r="GED616" s="59"/>
      <c r="GEE616" s="59"/>
      <c r="GEF616" s="59"/>
      <c r="GEG616" s="59"/>
      <c r="GEH616" s="59"/>
      <c r="GEI616" s="59"/>
      <c r="GEJ616" s="59"/>
      <c r="GEK616" s="59"/>
      <c r="GEL616" s="59"/>
      <c r="GEM616" s="59"/>
      <c r="GEN616" s="59"/>
      <c r="GEO616" s="59"/>
      <c r="GEP616" s="59"/>
      <c r="GEQ616" s="59"/>
      <c r="GER616" s="59"/>
      <c r="GES616" s="59"/>
      <c r="GET616" s="59"/>
      <c r="GEU616" s="59"/>
      <c r="GEV616" s="59"/>
      <c r="GEW616" s="59"/>
      <c r="GEX616" s="59"/>
      <c r="GEY616" s="59"/>
      <c r="GEZ616" s="59"/>
      <c r="GFA616" s="59"/>
      <c r="GFB616" s="59"/>
      <c r="GFC616" s="59"/>
      <c r="GFD616" s="59"/>
      <c r="GFE616" s="59"/>
      <c r="GFF616" s="59"/>
      <c r="GFG616" s="59"/>
      <c r="GFH616" s="59"/>
      <c r="GFI616" s="59"/>
      <c r="GFJ616" s="59"/>
      <c r="GFK616" s="59"/>
      <c r="GFL616" s="59"/>
      <c r="GFM616" s="59"/>
      <c r="GFN616" s="59"/>
      <c r="GFO616" s="59"/>
      <c r="GFP616" s="59"/>
      <c r="GFQ616" s="59"/>
      <c r="GFR616" s="59"/>
      <c r="GFS616" s="59"/>
      <c r="GFT616" s="59"/>
      <c r="GFU616" s="59"/>
      <c r="GFV616" s="59"/>
      <c r="GFW616" s="59"/>
      <c r="GFX616" s="59"/>
      <c r="GFY616" s="59"/>
      <c r="GFZ616" s="59"/>
      <c r="GGA616" s="59"/>
      <c r="GGB616" s="59"/>
      <c r="GGC616" s="59"/>
      <c r="GGD616" s="59"/>
      <c r="GGE616" s="59"/>
      <c r="GGF616" s="59"/>
      <c r="GGG616" s="59"/>
      <c r="GGH616" s="59"/>
      <c r="GGI616" s="59"/>
      <c r="GGJ616" s="59"/>
      <c r="GGK616" s="59"/>
      <c r="GGL616" s="59"/>
      <c r="GGM616" s="59"/>
      <c r="GGN616" s="59"/>
      <c r="GGO616" s="59"/>
      <c r="GGP616" s="59"/>
      <c r="GGQ616" s="59"/>
      <c r="GGR616" s="59"/>
      <c r="GGS616" s="59"/>
      <c r="GGT616" s="59"/>
      <c r="GGU616" s="59"/>
      <c r="GGV616" s="59"/>
      <c r="GGW616" s="59"/>
      <c r="GGX616" s="59"/>
      <c r="GGY616" s="59"/>
      <c r="GGZ616" s="59"/>
      <c r="GHA616" s="59"/>
      <c r="GHB616" s="59"/>
      <c r="GHC616" s="59"/>
      <c r="GHD616" s="59"/>
      <c r="GHE616" s="59"/>
      <c r="GHF616" s="59"/>
      <c r="GHG616" s="59"/>
      <c r="GHH616" s="59"/>
      <c r="GHI616" s="59"/>
      <c r="GHJ616" s="59"/>
      <c r="GHK616" s="59"/>
      <c r="GHL616" s="59"/>
      <c r="GHM616" s="59"/>
      <c r="GHN616" s="59"/>
      <c r="GHO616" s="59"/>
      <c r="GHP616" s="59"/>
      <c r="GHQ616" s="59"/>
      <c r="GHR616" s="59"/>
      <c r="GHS616" s="59"/>
      <c r="GHT616" s="59"/>
      <c r="GHU616" s="59"/>
      <c r="GHV616" s="59"/>
      <c r="GHW616" s="59"/>
      <c r="GHX616" s="59"/>
      <c r="GHY616" s="59"/>
      <c r="GHZ616" s="59"/>
      <c r="GIA616" s="59"/>
      <c r="GIB616" s="59"/>
      <c r="GIC616" s="59"/>
      <c r="GID616" s="59"/>
      <c r="GIE616" s="59"/>
      <c r="GIF616" s="59"/>
      <c r="GIG616" s="59"/>
      <c r="GIH616" s="59"/>
      <c r="GII616" s="59"/>
      <c r="GIJ616" s="59"/>
      <c r="GIK616" s="59"/>
      <c r="GIL616" s="59"/>
      <c r="GIM616" s="59"/>
      <c r="GIN616" s="59"/>
      <c r="GIO616" s="59"/>
      <c r="GIP616" s="59"/>
      <c r="GIQ616" s="59"/>
      <c r="GIR616" s="59"/>
      <c r="GIS616" s="59"/>
      <c r="GIT616" s="59"/>
      <c r="GIU616" s="59"/>
      <c r="GIV616" s="59"/>
      <c r="GIW616" s="59"/>
      <c r="GIX616" s="59"/>
      <c r="GIY616" s="59"/>
      <c r="GIZ616" s="59"/>
      <c r="GJA616" s="59"/>
      <c r="GJB616" s="59"/>
      <c r="GJC616" s="59"/>
      <c r="GJD616" s="59"/>
      <c r="GJE616" s="59"/>
      <c r="GJF616" s="59"/>
      <c r="GJG616" s="59"/>
      <c r="GJH616" s="59"/>
      <c r="GJI616" s="59"/>
      <c r="GJJ616" s="59"/>
      <c r="GJK616" s="59"/>
      <c r="GJL616" s="59"/>
      <c r="GJM616" s="59"/>
      <c r="GJN616" s="59"/>
      <c r="GJO616" s="59"/>
      <c r="GJP616" s="59"/>
      <c r="GJQ616" s="59"/>
      <c r="GJR616" s="59"/>
      <c r="GJS616" s="59"/>
      <c r="GJT616" s="59"/>
      <c r="GJU616" s="59"/>
      <c r="GJV616" s="59"/>
      <c r="GJW616" s="59"/>
      <c r="GJX616" s="59"/>
      <c r="GJY616" s="59"/>
      <c r="GJZ616" s="59"/>
      <c r="GKA616" s="59"/>
      <c r="GKB616" s="59"/>
      <c r="GKC616" s="59"/>
      <c r="GKD616" s="59"/>
      <c r="GKE616" s="59"/>
      <c r="GKF616" s="59"/>
      <c r="GKG616" s="59"/>
      <c r="GKH616" s="59"/>
      <c r="GKI616" s="59"/>
      <c r="GKJ616" s="59"/>
      <c r="GKK616" s="59"/>
      <c r="GKL616" s="59"/>
      <c r="GKM616" s="59"/>
      <c r="GKN616" s="59"/>
      <c r="GKO616" s="59"/>
      <c r="GKP616" s="59"/>
      <c r="GKQ616" s="59"/>
      <c r="GKR616" s="59"/>
      <c r="GKS616" s="59"/>
      <c r="GKT616" s="59"/>
      <c r="GKU616" s="59"/>
      <c r="GKV616" s="59"/>
      <c r="GKW616" s="59"/>
      <c r="GKX616" s="59"/>
      <c r="GKY616" s="59"/>
      <c r="GKZ616" s="59"/>
      <c r="GLA616" s="59"/>
      <c r="GLB616" s="59"/>
      <c r="GLC616" s="59"/>
      <c r="GLD616" s="59"/>
      <c r="GLE616" s="59"/>
      <c r="GLF616" s="59"/>
      <c r="GLG616" s="59"/>
      <c r="GLH616" s="59"/>
      <c r="GLI616" s="59"/>
      <c r="GLJ616" s="59"/>
      <c r="GLK616" s="59"/>
      <c r="GLL616" s="59"/>
      <c r="GLM616" s="59"/>
      <c r="GLN616" s="59"/>
      <c r="GLO616" s="59"/>
      <c r="GLP616" s="59"/>
      <c r="GLQ616" s="59"/>
      <c r="GLR616" s="59"/>
      <c r="GLS616" s="59"/>
      <c r="GLT616" s="59"/>
      <c r="GLU616" s="59"/>
      <c r="GLV616" s="59"/>
      <c r="GLW616" s="59"/>
      <c r="GLX616" s="59"/>
      <c r="GLY616" s="59"/>
      <c r="GLZ616" s="59"/>
      <c r="GMA616" s="59"/>
      <c r="GMB616" s="59"/>
      <c r="GMC616" s="59"/>
      <c r="GMD616" s="59"/>
      <c r="GME616" s="59"/>
      <c r="GMF616" s="59"/>
      <c r="GMG616" s="59"/>
      <c r="GMH616" s="59"/>
      <c r="GMI616" s="59"/>
      <c r="GMJ616" s="59"/>
      <c r="GMK616" s="59"/>
      <c r="GML616" s="59"/>
      <c r="GMM616" s="59"/>
      <c r="GMN616" s="59"/>
      <c r="GMO616" s="59"/>
      <c r="GMP616" s="59"/>
      <c r="GMQ616" s="59"/>
      <c r="GMR616" s="59"/>
      <c r="GMS616" s="59"/>
      <c r="GMT616" s="59"/>
      <c r="GMU616" s="59"/>
      <c r="GMV616" s="59"/>
      <c r="GMW616" s="59"/>
      <c r="GMX616" s="59"/>
      <c r="GMY616" s="59"/>
      <c r="GMZ616" s="59"/>
      <c r="GNA616" s="59"/>
      <c r="GNB616" s="59"/>
      <c r="GNC616" s="59"/>
      <c r="GND616" s="59"/>
      <c r="GNE616" s="59"/>
      <c r="GNF616" s="59"/>
      <c r="GNG616" s="59"/>
      <c r="GNH616" s="59"/>
      <c r="GNI616" s="59"/>
      <c r="GNJ616" s="59"/>
      <c r="GNK616" s="59"/>
      <c r="GNL616" s="59"/>
      <c r="GNM616" s="59"/>
      <c r="GNN616" s="59"/>
      <c r="GNO616" s="59"/>
      <c r="GNP616" s="59"/>
      <c r="GNQ616" s="59"/>
      <c r="GNR616" s="59"/>
      <c r="GNS616" s="59"/>
      <c r="GNT616" s="59"/>
      <c r="GNU616" s="59"/>
      <c r="GNV616" s="59"/>
      <c r="GNW616" s="59"/>
      <c r="GNX616" s="59"/>
      <c r="GNY616" s="59"/>
      <c r="GNZ616" s="59"/>
      <c r="GOA616" s="59"/>
      <c r="GOB616" s="59"/>
      <c r="GOC616" s="59"/>
      <c r="GOD616" s="59"/>
      <c r="GOE616" s="59"/>
      <c r="GOF616" s="59"/>
      <c r="GOG616" s="59"/>
      <c r="GOH616" s="59"/>
      <c r="GOI616" s="59"/>
      <c r="GOJ616" s="59"/>
      <c r="GOK616" s="59"/>
      <c r="GOL616" s="59"/>
      <c r="GOM616" s="59"/>
      <c r="GON616" s="59"/>
      <c r="GOO616" s="59"/>
      <c r="GOP616" s="59"/>
      <c r="GOQ616" s="59"/>
      <c r="GOR616" s="59"/>
      <c r="GOS616" s="59"/>
      <c r="GOT616" s="59"/>
      <c r="GOU616" s="59"/>
      <c r="GOV616" s="59"/>
      <c r="GOW616" s="59"/>
      <c r="GOX616" s="59"/>
      <c r="GOY616" s="59"/>
      <c r="GOZ616" s="59"/>
      <c r="GPA616" s="59"/>
      <c r="GPB616" s="59"/>
      <c r="GPC616" s="59"/>
      <c r="GPD616" s="59"/>
      <c r="GPE616" s="59"/>
      <c r="GPF616" s="59"/>
      <c r="GPG616" s="59"/>
      <c r="GPH616" s="59"/>
      <c r="GPI616" s="59"/>
      <c r="GPJ616" s="59"/>
      <c r="GPK616" s="59"/>
      <c r="GPL616" s="59"/>
      <c r="GPM616" s="59"/>
      <c r="GPN616" s="59"/>
      <c r="GPO616" s="59"/>
      <c r="GPP616" s="59"/>
      <c r="GPQ616" s="59"/>
      <c r="GPR616" s="59"/>
      <c r="GPS616" s="59"/>
      <c r="GPT616" s="59"/>
      <c r="GPU616" s="59"/>
      <c r="GPV616" s="59"/>
      <c r="GPW616" s="59"/>
      <c r="GPX616" s="59"/>
      <c r="GPY616" s="59"/>
      <c r="GPZ616" s="59"/>
      <c r="GQA616" s="59"/>
      <c r="GQB616" s="59"/>
      <c r="GQC616" s="59"/>
      <c r="GQD616" s="59"/>
      <c r="GQE616" s="59"/>
      <c r="GQF616" s="59"/>
      <c r="GQG616" s="59"/>
      <c r="GQH616" s="59"/>
      <c r="GQI616" s="59"/>
      <c r="GQJ616" s="59"/>
      <c r="GQK616" s="59"/>
      <c r="GQL616" s="59"/>
      <c r="GQM616" s="59"/>
      <c r="GQN616" s="59"/>
      <c r="GQO616" s="59"/>
      <c r="GQP616" s="59"/>
      <c r="GQQ616" s="59"/>
      <c r="GQR616" s="59"/>
      <c r="GQS616" s="59"/>
      <c r="GQT616" s="59"/>
      <c r="GQU616" s="59"/>
      <c r="GQV616" s="59"/>
      <c r="GQW616" s="59"/>
      <c r="GQX616" s="59"/>
      <c r="GQY616" s="59"/>
      <c r="GQZ616" s="59"/>
      <c r="GRA616" s="59"/>
      <c r="GRB616" s="59"/>
      <c r="GRC616" s="59"/>
      <c r="GRD616" s="59"/>
      <c r="GRE616" s="59"/>
      <c r="GRF616" s="59"/>
      <c r="GRG616" s="59"/>
      <c r="GRH616" s="59"/>
      <c r="GRI616" s="59"/>
      <c r="GRJ616" s="59"/>
      <c r="GRK616" s="59"/>
      <c r="GRL616" s="59"/>
      <c r="GRM616" s="59"/>
      <c r="GRN616" s="59"/>
      <c r="GRO616" s="59"/>
      <c r="GRP616" s="59"/>
      <c r="GRQ616" s="59"/>
      <c r="GRR616" s="59"/>
      <c r="GRS616" s="59"/>
      <c r="GRT616" s="59"/>
      <c r="GRU616" s="59"/>
      <c r="GRV616" s="59"/>
      <c r="GRW616" s="59"/>
      <c r="GRX616" s="59"/>
      <c r="GRY616" s="59"/>
      <c r="GRZ616" s="59"/>
      <c r="GSA616" s="59"/>
      <c r="GSB616" s="59"/>
      <c r="GSC616" s="59"/>
      <c r="GSD616" s="59"/>
      <c r="GSE616" s="59"/>
      <c r="GSF616" s="59"/>
      <c r="GSG616" s="59"/>
      <c r="GSH616" s="59"/>
      <c r="GSI616" s="59"/>
      <c r="GSJ616" s="59"/>
      <c r="GSK616" s="59"/>
      <c r="GSL616" s="59"/>
      <c r="GSM616" s="59"/>
      <c r="GSN616" s="59"/>
      <c r="GSO616" s="59"/>
      <c r="GSP616" s="59"/>
      <c r="GSQ616" s="59"/>
      <c r="GSR616" s="59"/>
      <c r="GSS616" s="59"/>
      <c r="GST616" s="59"/>
      <c r="GSU616" s="59"/>
      <c r="GSV616" s="59"/>
      <c r="GSW616" s="59"/>
      <c r="GSX616" s="59"/>
      <c r="GSY616" s="59"/>
      <c r="GSZ616" s="59"/>
      <c r="GTA616" s="59"/>
      <c r="GTB616" s="59"/>
      <c r="GTC616" s="59"/>
      <c r="GTD616" s="59"/>
      <c r="GTE616" s="59"/>
      <c r="GTF616" s="59"/>
      <c r="GTG616" s="59"/>
      <c r="GTH616" s="59"/>
      <c r="GTI616" s="59"/>
      <c r="GTJ616" s="59"/>
      <c r="GTK616" s="59"/>
      <c r="GTL616" s="59"/>
      <c r="GTM616" s="59"/>
      <c r="GTN616" s="59"/>
      <c r="GTO616" s="59"/>
      <c r="GTP616" s="59"/>
      <c r="GTQ616" s="59"/>
      <c r="GTR616" s="59"/>
      <c r="GTS616" s="59"/>
      <c r="GTT616" s="59"/>
      <c r="GTU616" s="59"/>
      <c r="GTV616" s="59"/>
      <c r="GTW616" s="59"/>
      <c r="GTX616" s="59"/>
      <c r="GTY616" s="59"/>
      <c r="GTZ616" s="59"/>
      <c r="GUA616" s="59"/>
      <c r="GUB616" s="59"/>
      <c r="GUC616" s="59"/>
      <c r="GUD616" s="59"/>
      <c r="GUE616" s="59"/>
      <c r="GUF616" s="59"/>
      <c r="GUG616" s="59"/>
      <c r="GUH616" s="59"/>
      <c r="GUI616" s="59"/>
      <c r="GUJ616" s="59"/>
      <c r="GUK616" s="59"/>
      <c r="GUL616" s="59"/>
      <c r="GUM616" s="59"/>
      <c r="GUN616" s="59"/>
      <c r="GUO616" s="59"/>
      <c r="GUP616" s="59"/>
      <c r="GUQ616" s="59"/>
      <c r="GUR616" s="59"/>
      <c r="GUS616" s="59"/>
      <c r="GUT616" s="59"/>
      <c r="GUU616" s="59"/>
      <c r="GUV616" s="59"/>
      <c r="GUW616" s="59"/>
      <c r="GUX616" s="59"/>
      <c r="GUY616" s="59"/>
      <c r="GUZ616" s="59"/>
      <c r="GVA616" s="59"/>
      <c r="GVB616" s="59"/>
      <c r="GVC616" s="59"/>
      <c r="GVD616" s="59"/>
      <c r="GVE616" s="59"/>
      <c r="GVF616" s="59"/>
      <c r="GVG616" s="59"/>
      <c r="GVH616" s="59"/>
      <c r="GVI616" s="59"/>
      <c r="GVJ616" s="59"/>
      <c r="GVK616" s="59"/>
      <c r="GVL616" s="59"/>
      <c r="GVM616" s="59"/>
      <c r="GVN616" s="59"/>
      <c r="GVO616" s="59"/>
      <c r="GVP616" s="59"/>
      <c r="GVQ616" s="59"/>
      <c r="GVR616" s="59"/>
      <c r="GVS616" s="59"/>
      <c r="GVT616" s="59"/>
      <c r="GVU616" s="59"/>
      <c r="GVV616" s="59"/>
      <c r="GVW616" s="59"/>
      <c r="GVX616" s="59"/>
      <c r="GVY616" s="59"/>
      <c r="GVZ616" s="59"/>
      <c r="GWA616" s="59"/>
      <c r="GWB616" s="59"/>
      <c r="GWC616" s="59"/>
      <c r="GWD616" s="59"/>
      <c r="GWE616" s="59"/>
      <c r="GWF616" s="59"/>
      <c r="GWG616" s="59"/>
      <c r="GWH616" s="59"/>
      <c r="GWI616" s="59"/>
      <c r="GWJ616" s="59"/>
      <c r="GWK616" s="59"/>
      <c r="GWL616" s="59"/>
      <c r="GWM616" s="59"/>
      <c r="GWN616" s="59"/>
      <c r="GWO616" s="59"/>
      <c r="GWP616" s="59"/>
      <c r="GWQ616" s="59"/>
      <c r="GWR616" s="59"/>
      <c r="GWS616" s="59"/>
      <c r="GWT616" s="59"/>
      <c r="GWU616" s="59"/>
      <c r="GWV616" s="59"/>
      <c r="GWW616" s="59"/>
      <c r="GWX616" s="59"/>
      <c r="GWY616" s="59"/>
      <c r="GWZ616" s="59"/>
      <c r="GXA616" s="59"/>
      <c r="GXB616" s="59"/>
      <c r="GXC616" s="59"/>
      <c r="GXD616" s="59"/>
      <c r="GXE616" s="59"/>
      <c r="GXF616" s="59"/>
      <c r="GXG616" s="59"/>
      <c r="GXH616" s="59"/>
      <c r="GXI616" s="59"/>
      <c r="GXJ616" s="59"/>
      <c r="GXK616" s="59"/>
      <c r="GXL616" s="59"/>
      <c r="GXM616" s="59"/>
      <c r="GXN616" s="59"/>
      <c r="GXO616" s="59"/>
      <c r="GXP616" s="59"/>
      <c r="GXQ616" s="59"/>
      <c r="GXR616" s="59"/>
      <c r="GXS616" s="59"/>
      <c r="GXT616" s="59"/>
      <c r="GXU616" s="59"/>
      <c r="GXV616" s="59"/>
      <c r="GXW616" s="59"/>
      <c r="GXX616" s="59"/>
      <c r="GXY616" s="59"/>
      <c r="GXZ616" s="59"/>
      <c r="GYA616" s="59"/>
      <c r="GYB616" s="59"/>
      <c r="GYC616" s="59"/>
      <c r="GYD616" s="59"/>
      <c r="GYE616" s="59"/>
      <c r="GYF616" s="59"/>
      <c r="GYG616" s="59"/>
      <c r="GYH616" s="59"/>
      <c r="GYI616" s="59"/>
      <c r="GYJ616" s="59"/>
      <c r="GYK616" s="59"/>
      <c r="GYL616" s="59"/>
      <c r="GYM616" s="59"/>
      <c r="GYN616" s="59"/>
      <c r="GYO616" s="59"/>
      <c r="GYP616" s="59"/>
      <c r="GYQ616" s="59"/>
      <c r="GYR616" s="59"/>
      <c r="GYS616" s="59"/>
      <c r="GYT616" s="59"/>
      <c r="GYU616" s="59"/>
      <c r="GYV616" s="59"/>
      <c r="GYW616" s="59"/>
      <c r="GYX616" s="59"/>
      <c r="GYY616" s="59"/>
      <c r="GYZ616" s="59"/>
      <c r="GZA616" s="59"/>
      <c r="GZB616" s="59"/>
      <c r="GZC616" s="59"/>
      <c r="GZD616" s="59"/>
      <c r="GZE616" s="59"/>
      <c r="GZF616" s="59"/>
      <c r="GZG616" s="59"/>
      <c r="GZH616" s="59"/>
      <c r="GZI616" s="59"/>
      <c r="GZJ616" s="59"/>
      <c r="GZK616" s="59"/>
      <c r="GZL616" s="59"/>
      <c r="GZM616" s="59"/>
      <c r="GZN616" s="59"/>
      <c r="GZO616" s="59"/>
      <c r="GZP616" s="59"/>
      <c r="GZQ616" s="59"/>
      <c r="GZR616" s="59"/>
      <c r="GZS616" s="59"/>
      <c r="GZT616" s="59"/>
      <c r="GZU616" s="59"/>
      <c r="GZV616" s="59"/>
      <c r="GZW616" s="59"/>
      <c r="GZX616" s="59"/>
      <c r="GZY616" s="59"/>
      <c r="GZZ616" s="59"/>
      <c r="HAA616" s="59"/>
      <c r="HAB616" s="59"/>
      <c r="HAC616" s="59"/>
      <c r="HAD616" s="59"/>
      <c r="HAE616" s="59"/>
      <c r="HAF616" s="59"/>
      <c r="HAG616" s="59"/>
      <c r="HAH616" s="59"/>
      <c r="HAI616" s="59"/>
      <c r="HAJ616" s="59"/>
      <c r="HAK616" s="59"/>
      <c r="HAL616" s="59"/>
      <c r="HAM616" s="59"/>
      <c r="HAN616" s="59"/>
      <c r="HAO616" s="59"/>
      <c r="HAP616" s="59"/>
      <c r="HAQ616" s="59"/>
      <c r="HAR616" s="59"/>
      <c r="HAS616" s="59"/>
      <c r="HAT616" s="59"/>
      <c r="HAU616" s="59"/>
      <c r="HAV616" s="59"/>
      <c r="HAW616" s="59"/>
      <c r="HAX616" s="59"/>
      <c r="HAY616" s="59"/>
      <c r="HAZ616" s="59"/>
      <c r="HBA616" s="59"/>
      <c r="HBB616" s="59"/>
      <c r="HBC616" s="59"/>
      <c r="HBD616" s="59"/>
      <c r="HBE616" s="59"/>
      <c r="HBF616" s="59"/>
      <c r="HBG616" s="59"/>
      <c r="HBH616" s="59"/>
      <c r="HBI616" s="59"/>
      <c r="HBJ616" s="59"/>
      <c r="HBK616" s="59"/>
      <c r="HBL616" s="59"/>
      <c r="HBM616" s="59"/>
      <c r="HBN616" s="59"/>
      <c r="HBO616" s="59"/>
      <c r="HBP616" s="59"/>
      <c r="HBQ616" s="59"/>
      <c r="HBR616" s="59"/>
      <c r="HBS616" s="59"/>
      <c r="HBT616" s="59"/>
      <c r="HBU616" s="59"/>
      <c r="HBV616" s="59"/>
      <c r="HBW616" s="59"/>
      <c r="HBX616" s="59"/>
      <c r="HBY616" s="59"/>
      <c r="HBZ616" s="59"/>
      <c r="HCA616" s="59"/>
      <c r="HCB616" s="59"/>
      <c r="HCC616" s="59"/>
      <c r="HCD616" s="59"/>
      <c r="HCE616" s="59"/>
      <c r="HCF616" s="59"/>
      <c r="HCG616" s="59"/>
      <c r="HCH616" s="59"/>
      <c r="HCI616" s="59"/>
      <c r="HCJ616" s="59"/>
      <c r="HCK616" s="59"/>
      <c r="HCL616" s="59"/>
      <c r="HCM616" s="59"/>
      <c r="HCN616" s="59"/>
      <c r="HCO616" s="59"/>
      <c r="HCP616" s="59"/>
      <c r="HCQ616" s="59"/>
      <c r="HCR616" s="59"/>
      <c r="HCS616" s="59"/>
      <c r="HCT616" s="59"/>
      <c r="HCU616" s="59"/>
      <c r="HCV616" s="59"/>
      <c r="HCW616" s="59"/>
      <c r="HCX616" s="59"/>
      <c r="HCY616" s="59"/>
      <c r="HCZ616" s="59"/>
      <c r="HDA616" s="59"/>
      <c r="HDB616" s="59"/>
      <c r="HDC616" s="59"/>
      <c r="HDD616" s="59"/>
      <c r="HDE616" s="59"/>
      <c r="HDF616" s="59"/>
      <c r="HDG616" s="59"/>
      <c r="HDH616" s="59"/>
      <c r="HDI616" s="59"/>
      <c r="HDJ616" s="59"/>
      <c r="HDK616" s="59"/>
      <c r="HDL616" s="59"/>
      <c r="HDM616" s="59"/>
      <c r="HDN616" s="59"/>
      <c r="HDO616" s="59"/>
      <c r="HDP616" s="59"/>
      <c r="HDQ616" s="59"/>
      <c r="HDR616" s="59"/>
      <c r="HDS616" s="59"/>
      <c r="HDT616" s="59"/>
      <c r="HDU616" s="59"/>
      <c r="HDV616" s="59"/>
      <c r="HDW616" s="59"/>
      <c r="HDX616" s="59"/>
      <c r="HDY616" s="59"/>
      <c r="HDZ616" s="59"/>
      <c r="HEA616" s="59"/>
      <c r="HEB616" s="59"/>
      <c r="HEC616" s="59"/>
      <c r="HED616" s="59"/>
      <c r="HEE616" s="59"/>
      <c r="HEF616" s="59"/>
      <c r="HEG616" s="59"/>
      <c r="HEH616" s="59"/>
      <c r="HEI616" s="59"/>
      <c r="HEJ616" s="59"/>
      <c r="HEK616" s="59"/>
      <c r="HEL616" s="59"/>
      <c r="HEM616" s="59"/>
      <c r="HEN616" s="59"/>
      <c r="HEO616" s="59"/>
      <c r="HEP616" s="59"/>
      <c r="HEQ616" s="59"/>
      <c r="HER616" s="59"/>
      <c r="HES616" s="59"/>
      <c r="HET616" s="59"/>
      <c r="HEU616" s="59"/>
      <c r="HEV616" s="59"/>
      <c r="HEW616" s="59"/>
      <c r="HEX616" s="59"/>
      <c r="HEY616" s="59"/>
      <c r="HEZ616" s="59"/>
      <c r="HFA616" s="59"/>
      <c r="HFB616" s="59"/>
      <c r="HFC616" s="59"/>
      <c r="HFD616" s="59"/>
      <c r="HFE616" s="59"/>
      <c r="HFF616" s="59"/>
      <c r="HFG616" s="59"/>
      <c r="HFH616" s="59"/>
      <c r="HFI616" s="59"/>
      <c r="HFJ616" s="59"/>
      <c r="HFK616" s="59"/>
      <c r="HFL616" s="59"/>
      <c r="HFM616" s="59"/>
      <c r="HFN616" s="59"/>
      <c r="HFO616" s="59"/>
      <c r="HFP616" s="59"/>
      <c r="HFQ616" s="59"/>
      <c r="HFR616" s="59"/>
      <c r="HFS616" s="59"/>
      <c r="HFT616" s="59"/>
      <c r="HFU616" s="59"/>
      <c r="HFV616" s="59"/>
      <c r="HFW616" s="59"/>
      <c r="HFX616" s="59"/>
      <c r="HFY616" s="59"/>
      <c r="HFZ616" s="59"/>
      <c r="HGA616" s="59"/>
      <c r="HGB616" s="59"/>
      <c r="HGC616" s="59"/>
      <c r="HGD616" s="59"/>
      <c r="HGE616" s="59"/>
      <c r="HGF616" s="59"/>
      <c r="HGG616" s="59"/>
      <c r="HGH616" s="59"/>
      <c r="HGI616" s="59"/>
      <c r="HGJ616" s="59"/>
      <c r="HGK616" s="59"/>
      <c r="HGL616" s="59"/>
      <c r="HGM616" s="59"/>
      <c r="HGN616" s="59"/>
      <c r="HGO616" s="59"/>
      <c r="HGP616" s="59"/>
      <c r="HGQ616" s="59"/>
      <c r="HGR616" s="59"/>
      <c r="HGS616" s="59"/>
      <c r="HGT616" s="59"/>
      <c r="HGU616" s="59"/>
      <c r="HGV616" s="59"/>
      <c r="HGW616" s="59"/>
      <c r="HGX616" s="59"/>
      <c r="HGY616" s="59"/>
      <c r="HGZ616" s="59"/>
      <c r="HHA616" s="59"/>
      <c r="HHB616" s="59"/>
      <c r="HHC616" s="59"/>
      <c r="HHD616" s="59"/>
      <c r="HHE616" s="59"/>
      <c r="HHF616" s="59"/>
      <c r="HHG616" s="59"/>
      <c r="HHH616" s="59"/>
      <c r="HHI616" s="59"/>
      <c r="HHJ616" s="59"/>
      <c r="HHK616" s="59"/>
      <c r="HHL616" s="59"/>
      <c r="HHM616" s="59"/>
      <c r="HHN616" s="59"/>
      <c r="HHO616" s="59"/>
      <c r="HHP616" s="59"/>
      <c r="HHQ616" s="59"/>
      <c r="HHR616" s="59"/>
      <c r="HHS616" s="59"/>
      <c r="HHT616" s="59"/>
      <c r="HHU616" s="59"/>
      <c r="HHV616" s="59"/>
      <c r="HHW616" s="59"/>
      <c r="HHX616" s="59"/>
      <c r="HHY616" s="59"/>
      <c r="HHZ616" s="59"/>
      <c r="HIA616" s="59"/>
      <c r="HIB616" s="59"/>
      <c r="HIC616" s="59"/>
      <c r="HID616" s="59"/>
      <c r="HIE616" s="59"/>
      <c r="HIF616" s="59"/>
      <c r="HIG616" s="59"/>
      <c r="HIH616" s="59"/>
      <c r="HII616" s="59"/>
      <c r="HIJ616" s="59"/>
      <c r="HIK616" s="59"/>
      <c r="HIL616" s="59"/>
      <c r="HIM616" s="59"/>
      <c r="HIN616" s="59"/>
      <c r="HIO616" s="59"/>
      <c r="HIP616" s="59"/>
      <c r="HIQ616" s="59"/>
      <c r="HIR616" s="59"/>
      <c r="HIS616" s="59"/>
      <c r="HIT616" s="59"/>
      <c r="HIU616" s="59"/>
      <c r="HIV616" s="59"/>
      <c r="HIW616" s="59"/>
      <c r="HIX616" s="59"/>
      <c r="HIY616" s="59"/>
      <c r="HIZ616" s="59"/>
      <c r="HJA616" s="59"/>
      <c r="HJB616" s="59"/>
      <c r="HJC616" s="59"/>
      <c r="HJD616" s="59"/>
      <c r="HJE616" s="59"/>
      <c r="HJF616" s="59"/>
      <c r="HJG616" s="59"/>
      <c r="HJH616" s="59"/>
      <c r="HJI616" s="59"/>
      <c r="HJJ616" s="59"/>
      <c r="HJK616" s="59"/>
      <c r="HJL616" s="59"/>
      <c r="HJM616" s="59"/>
      <c r="HJN616" s="59"/>
      <c r="HJO616" s="59"/>
      <c r="HJP616" s="59"/>
      <c r="HJQ616" s="59"/>
      <c r="HJR616" s="59"/>
      <c r="HJS616" s="59"/>
      <c r="HJT616" s="59"/>
      <c r="HJU616" s="59"/>
      <c r="HJV616" s="59"/>
      <c r="HJW616" s="59"/>
      <c r="HJX616" s="59"/>
      <c r="HJY616" s="59"/>
      <c r="HJZ616" s="59"/>
      <c r="HKA616" s="59"/>
      <c r="HKB616" s="59"/>
      <c r="HKC616" s="59"/>
      <c r="HKD616" s="59"/>
      <c r="HKE616" s="59"/>
      <c r="HKF616" s="59"/>
      <c r="HKG616" s="59"/>
      <c r="HKH616" s="59"/>
      <c r="HKI616" s="59"/>
      <c r="HKJ616" s="59"/>
      <c r="HKK616" s="59"/>
      <c r="HKL616" s="59"/>
      <c r="HKM616" s="59"/>
      <c r="HKN616" s="59"/>
      <c r="HKO616" s="59"/>
      <c r="HKP616" s="59"/>
      <c r="HKQ616" s="59"/>
      <c r="HKR616" s="59"/>
      <c r="HKS616" s="59"/>
      <c r="HKT616" s="59"/>
      <c r="HKU616" s="59"/>
      <c r="HKV616" s="59"/>
      <c r="HKW616" s="59"/>
      <c r="HKX616" s="59"/>
      <c r="HKY616" s="59"/>
      <c r="HKZ616" s="59"/>
      <c r="HLA616" s="59"/>
      <c r="HLB616" s="59"/>
      <c r="HLC616" s="59"/>
      <c r="HLD616" s="59"/>
      <c r="HLE616" s="59"/>
      <c r="HLF616" s="59"/>
      <c r="HLG616" s="59"/>
      <c r="HLH616" s="59"/>
      <c r="HLI616" s="59"/>
      <c r="HLJ616" s="59"/>
      <c r="HLK616" s="59"/>
      <c r="HLL616" s="59"/>
      <c r="HLM616" s="59"/>
      <c r="HLN616" s="59"/>
      <c r="HLO616" s="59"/>
      <c r="HLP616" s="59"/>
      <c r="HLQ616" s="59"/>
      <c r="HLR616" s="59"/>
      <c r="HLS616" s="59"/>
      <c r="HLT616" s="59"/>
      <c r="HLU616" s="59"/>
      <c r="HLV616" s="59"/>
      <c r="HLW616" s="59"/>
      <c r="HLX616" s="59"/>
      <c r="HLY616" s="59"/>
      <c r="HLZ616" s="59"/>
      <c r="HMA616" s="59"/>
      <c r="HMB616" s="59"/>
      <c r="HMC616" s="59"/>
      <c r="HMD616" s="59"/>
      <c r="HME616" s="59"/>
      <c r="HMF616" s="59"/>
      <c r="HMG616" s="59"/>
      <c r="HMH616" s="59"/>
      <c r="HMI616" s="59"/>
      <c r="HMJ616" s="59"/>
      <c r="HMK616" s="59"/>
      <c r="HML616" s="59"/>
      <c r="HMM616" s="59"/>
      <c r="HMN616" s="59"/>
      <c r="HMO616" s="59"/>
      <c r="HMP616" s="59"/>
      <c r="HMQ616" s="59"/>
      <c r="HMR616" s="59"/>
      <c r="HMS616" s="59"/>
      <c r="HMT616" s="59"/>
      <c r="HMU616" s="59"/>
      <c r="HMV616" s="59"/>
      <c r="HMW616" s="59"/>
      <c r="HMX616" s="59"/>
      <c r="HMY616" s="59"/>
      <c r="HMZ616" s="59"/>
      <c r="HNA616" s="59"/>
      <c r="HNB616" s="59"/>
      <c r="HNC616" s="59"/>
      <c r="HND616" s="59"/>
      <c r="HNE616" s="59"/>
      <c r="HNF616" s="59"/>
      <c r="HNG616" s="59"/>
      <c r="HNH616" s="59"/>
      <c r="HNI616" s="59"/>
      <c r="HNJ616" s="59"/>
      <c r="HNK616" s="59"/>
      <c r="HNL616" s="59"/>
      <c r="HNM616" s="59"/>
      <c r="HNN616" s="59"/>
      <c r="HNO616" s="59"/>
      <c r="HNP616" s="59"/>
      <c r="HNQ616" s="59"/>
      <c r="HNR616" s="59"/>
      <c r="HNS616" s="59"/>
      <c r="HNT616" s="59"/>
      <c r="HNU616" s="59"/>
      <c r="HNV616" s="59"/>
      <c r="HNW616" s="59"/>
      <c r="HNX616" s="59"/>
      <c r="HNY616" s="59"/>
      <c r="HNZ616" s="59"/>
      <c r="HOA616" s="59"/>
      <c r="HOB616" s="59"/>
      <c r="HOC616" s="59"/>
      <c r="HOD616" s="59"/>
      <c r="HOE616" s="59"/>
      <c r="HOF616" s="59"/>
      <c r="HOG616" s="59"/>
      <c r="HOH616" s="59"/>
      <c r="HOI616" s="59"/>
      <c r="HOJ616" s="59"/>
      <c r="HOK616" s="59"/>
      <c r="HOL616" s="59"/>
      <c r="HOM616" s="59"/>
      <c r="HON616" s="59"/>
      <c r="HOO616" s="59"/>
      <c r="HOP616" s="59"/>
      <c r="HOQ616" s="59"/>
      <c r="HOR616" s="59"/>
      <c r="HOS616" s="59"/>
      <c r="HOT616" s="59"/>
      <c r="HOU616" s="59"/>
      <c r="HOV616" s="59"/>
      <c r="HOW616" s="59"/>
      <c r="HOX616" s="59"/>
      <c r="HOY616" s="59"/>
      <c r="HOZ616" s="59"/>
      <c r="HPA616" s="59"/>
      <c r="HPB616" s="59"/>
      <c r="HPC616" s="59"/>
      <c r="HPD616" s="59"/>
      <c r="HPE616" s="59"/>
      <c r="HPF616" s="59"/>
      <c r="HPG616" s="59"/>
      <c r="HPH616" s="59"/>
      <c r="HPI616" s="59"/>
      <c r="HPJ616" s="59"/>
      <c r="HPK616" s="59"/>
      <c r="HPL616" s="59"/>
      <c r="HPM616" s="59"/>
      <c r="HPN616" s="59"/>
      <c r="HPO616" s="59"/>
      <c r="HPP616" s="59"/>
      <c r="HPQ616" s="59"/>
      <c r="HPR616" s="59"/>
      <c r="HPS616" s="59"/>
      <c r="HPT616" s="59"/>
      <c r="HPU616" s="59"/>
      <c r="HPV616" s="59"/>
      <c r="HPW616" s="59"/>
      <c r="HPX616" s="59"/>
      <c r="HPY616" s="59"/>
      <c r="HPZ616" s="59"/>
      <c r="HQA616" s="59"/>
      <c r="HQB616" s="59"/>
      <c r="HQC616" s="59"/>
      <c r="HQD616" s="59"/>
      <c r="HQE616" s="59"/>
      <c r="HQF616" s="59"/>
      <c r="HQG616" s="59"/>
      <c r="HQH616" s="59"/>
      <c r="HQI616" s="59"/>
      <c r="HQJ616" s="59"/>
      <c r="HQK616" s="59"/>
      <c r="HQL616" s="59"/>
      <c r="HQM616" s="59"/>
      <c r="HQN616" s="59"/>
      <c r="HQO616" s="59"/>
      <c r="HQP616" s="59"/>
      <c r="HQQ616" s="59"/>
      <c r="HQR616" s="59"/>
      <c r="HQS616" s="59"/>
      <c r="HQT616" s="59"/>
      <c r="HQU616" s="59"/>
      <c r="HQV616" s="59"/>
      <c r="HQW616" s="59"/>
      <c r="HQX616" s="59"/>
      <c r="HQY616" s="59"/>
      <c r="HQZ616" s="59"/>
      <c r="HRA616" s="59"/>
      <c r="HRB616" s="59"/>
      <c r="HRC616" s="59"/>
      <c r="HRD616" s="59"/>
      <c r="HRE616" s="59"/>
      <c r="HRF616" s="59"/>
      <c r="HRG616" s="59"/>
      <c r="HRH616" s="59"/>
      <c r="HRI616" s="59"/>
      <c r="HRJ616" s="59"/>
      <c r="HRK616" s="59"/>
      <c r="HRL616" s="59"/>
      <c r="HRM616" s="59"/>
      <c r="HRN616" s="59"/>
      <c r="HRO616" s="59"/>
      <c r="HRP616" s="59"/>
      <c r="HRQ616" s="59"/>
      <c r="HRR616" s="59"/>
      <c r="HRS616" s="59"/>
      <c r="HRT616" s="59"/>
      <c r="HRU616" s="59"/>
      <c r="HRV616" s="59"/>
      <c r="HRW616" s="59"/>
      <c r="HRX616" s="59"/>
      <c r="HRY616" s="59"/>
      <c r="HRZ616" s="59"/>
      <c r="HSA616" s="59"/>
      <c r="HSB616" s="59"/>
      <c r="HSC616" s="59"/>
      <c r="HSD616" s="59"/>
      <c r="HSE616" s="59"/>
      <c r="HSF616" s="59"/>
      <c r="HSG616" s="59"/>
      <c r="HSH616" s="59"/>
      <c r="HSI616" s="59"/>
      <c r="HSJ616" s="59"/>
      <c r="HSK616" s="59"/>
      <c r="HSL616" s="59"/>
      <c r="HSM616" s="59"/>
      <c r="HSN616" s="59"/>
      <c r="HSO616" s="59"/>
      <c r="HSP616" s="59"/>
      <c r="HSQ616" s="59"/>
      <c r="HSR616" s="59"/>
      <c r="HSS616" s="59"/>
      <c r="HST616" s="59"/>
      <c r="HSU616" s="59"/>
      <c r="HSV616" s="59"/>
      <c r="HSW616" s="59"/>
      <c r="HSX616" s="59"/>
      <c r="HSY616" s="59"/>
      <c r="HSZ616" s="59"/>
      <c r="HTA616" s="59"/>
      <c r="HTB616" s="59"/>
      <c r="HTC616" s="59"/>
      <c r="HTD616" s="59"/>
      <c r="HTE616" s="59"/>
      <c r="HTF616" s="59"/>
      <c r="HTG616" s="59"/>
      <c r="HTH616" s="59"/>
      <c r="HTI616" s="59"/>
      <c r="HTJ616" s="59"/>
      <c r="HTK616" s="59"/>
      <c r="HTL616" s="59"/>
      <c r="HTM616" s="59"/>
      <c r="HTN616" s="59"/>
      <c r="HTO616" s="59"/>
      <c r="HTP616" s="59"/>
      <c r="HTQ616" s="59"/>
      <c r="HTR616" s="59"/>
      <c r="HTS616" s="59"/>
      <c r="HTT616" s="59"/>
      <c r="HTU616" s="59"/>
      <c r="HTV616" s="59"/>
      <c r="HTW616" s="59"/>
      <c r="HTX616" s="59"/>
      <c r="HTY616" s="59"/>
      <c r="HTZ616" s="59"/>
      <c r="HUA616" s="59"/>
      <c r="HUB616" s="59"/>
      <c r="HUC616" s="59"/>
      <c r="HUD616" s="59"/>
      <c r="HUE616" s="59"/>
      <c r="HUF616" s="59"/>
      <c r="HUG616" s="59"/>
      <c r="HUH616" s="59"/>
      <c r="HUI616" s="59"/>
      <c r="HUJ616" s="59"/>
      <c r="HUK616" s="59"/>
      <c r="HUL616" s="59"/>
      <c r="HUM616" s="59"/>
      <c r="HUN616" s="59"/>
      <c r="HUO616" s="59"/>
      <c r="HUP616" s="59"/>
      <c r="HUQ616" s="59"/>
      <c r="HUR616" s="59"/>
      <c r="HUS616" s="59"/>
      <c r="HUT616" s="59"/>
      <c r="HUU616" s="59"/>
      <c r="HUV616" s="59"/>
      <c r="HUW616" s="59"/>
      <c r="HUX616" s="59"/>
      <c r="HUY616" s="59"/>
      <c r="HUZ616" s="59"/>
      <c r="HVA616" s="59"/>
      <c r="HVB616" s="59"/>
      <c r="HVC616" s="59"/>
      <c r="HVD616" s="59"/>
      <c r="HVE616" s="59"/>
      <c r="HVF616" s="59"/>
      <c r="HVG616" s="59"/>
      <c r="HVH616" s="59"/>
      <c r="HVI616" s="59"/>
      <c r="HVJ616" s="59"/>
      <c r="HVK616" s="59"/>
      <c r="HVL616" s="59"/>
      <c r="HVM616" s="59"/>
      <c r="HVN616" s="59"/>
      <c r="HVO616" s="59"/>
      <c r="HVP616" s="59"/>
      <c r="HVQ616" s="59"/>
      <c r="HVR616" s="59"/>
      <c r="HVS616" s="59"/>
      <c r="HVT616" s="59"/>
      <c r="HVU616" s="59"/>
      <c r="HVV616" s="59"/>
      <c r="HVW616" s="59"/>
      <c r="HVX616" s="59"/>
      <c r="HVY616" s="59"/>
      <c r="HVZ616" s="59"/>
      <c r="HWA616" s="59"/>
      <c r="HWB616" s="59"/>
      <c r="HWC616" s="59"/>
      <c r="HWD616" s="59"/>
      <c r="HWE616" s="59"/>
      <c r="HWF616" s="59"/>
      <c r="HWG616" s="59"/>
      <c r="HWH616" s="59"/>
      <c r="HWI616" s="59"/>
      <c r="HWJ616" s="59"/>
      <c r="HWK616" s="59"/>
      <c r="HWL616" s="59"/>
      <c r="HWM616" s="59"/>
      <c r="HWN616" s="59"/>
      <c r="HWO616" s="59"/>
      <c r="HWP616" s="59"/>
      <c r="HWQ616" s="59"/>
      <c r="HWR616" s="59"/>
      <c r="HWS616" s="59"/>
      <c r="HWT616" s="59"/>
      <c r="HWU616" s="59"/>
      <c r="HWV616" s="59"/>
      <c r="HWW616" s="59"/>
      <c r="HWX616" s="59"/>
      <c r="HWY616" s="59"/>
      <c r="HWZ616" s="59"/>
      <c r="HXA616" s="59"/>
      <c r="HXB616" s="59"/>
      <c r="HXC616" s="59"/>
      <c r="HXD616" s="59"/>
      <c r="HXE616" s="59"/>
      <c r="HXF616" s="59"/>
      <c r="HXG616" s="59"/>
      <c r="HXH616" s="59"/>
      <c r="HXI616" s="59"/>
      <c r="HXJ616" s="59"/>
      <c r="HXK616" s="59"/>
      <c r="HXL616" s="59"/>
      <c r="HXM616" s="59"/>
      <c r="HXN616" s="59"/>
      <c r="HXO616" s="59"/>
      <c r="HXP616" s="59"/>
      <c r="HXQ616" s="59"/>
      <c r="HXR616" s="59"/>
      <c r="HXS616" s="59"/>
      <c r="HXT616" s="59"/>
      <c r="HXU616" s="59"/>
      <c r="HXV616" s="59"/>
      <c r="HXW616" s="59"/>
      <c r="HXX616" s="59"/>
      <c r="HXY616" s="59"/>
      <c r="HXZ616" s="59"/>
      <c r="HYA616" s="59"/>
      <c r="HYB616" s="59"/>
      <c r="HYC616" s="59"/>
      <c r="HYD616" s="59"/>
      <c r="HYE616" s="59"/>
      <c r="HYF616" s="59"/>
      <c r="HYG616" s="59"/>
      <c r="HYH616" s="59"/>
      <c r="HYI616" s="59"/>
      <c r="HYJ616" s="59"/>
      <c r="HYK616" s="59"/>
      <c r="HYL616" s="59"/>
      <c r="HYM616" s="59"/>
      <c r="HYN616" s="59"/>
      <c r="HYO616" s="59"/>
      <c r="HYP616" s="59"/>
      <c r="HYQ616" s="59"/>
      <c r="HYR616" s="59"/>
      <c r="HYS616" s="59"/>
      <c r="HYT616" s="59"/>
      <c r="HYU616" s="59"/>
      <c r="HYV616" s="59"/>
      <c r="HYW616" s="59"/>
      <c r="HYX616" s="59"/>
      <c r="HYY616" s="59"/>
      <c r="HYZ616" s="59"/>
      <c r="HZA616" s="59"/>
      <c r="HZB616" s="59"/>
      <c r="HZC616" s="59"/>
      <c r="HZD616" s="59"/>
      <c r="HZE616" s="59"/>
      <c r="HZF616" s="59"/>
      <c r="HZG616" s="59"/>
      <c r="HZH616" s="59"/>
      <c r="HZI616" s="59"/>
      <c r="HZJ616" s="59"/>
      <c r="HZK616" s="59"/>
      <c r="HZL616" s="59"/>
      <c r="HZM616" s="59"/>
      <c r="HZN616" s="59"/>
      <c r="HZO616" s="59"/>
      <c r="HZP616" s="59"/>
      <c r="HZQ616" s="59"/>
      <c r="HZR616" s="59"/>
      <c r="HZS616" s="59"/>
      <c r="HZT616" s="59"/>
      <c r="HZU616" s="59"/>
      <c r="HZV616" s="59"/>
      <c r="HZW616" s="59"/>
      <c r="HZX616" s="59"/>
      <c r="HZY616" s="59"/>
      <c r="HZZ616" s="59"/>
      <c r="IAA616" s="59"/>
      <c r="IAB616" s="59"/>
      <c r="IAC616" s="59"/>
      <c r="IAD616" s="59"/>
      <c r="IAE616" s="59"/>
      <c r="IAF616" s="59"/>
      <c r="IAG616" s="59"/>
      <c r="IAH616" s="59"/>
      <c r="IAI616" s="59"/>
      <c r="IAJ616" s="59"/>
      <c r="IAK616" s="59"/>
      <c r="IAL616" s="59"/>
      <c r="IAM616" s="59"/>
      <c r="IAN616" s="59"/>
      <c r="IAO616" s="59"/>
      <c r="IAP616" s="59"/>
      <c r="IAQ616" s="59"/>
      <c r="IAR616" s="59"/>
      <c r="IAS616" s="59"/>
      <c r="IAT616" s="59"/>
      <c r="IAU616" s="59"/>
      <c r="IAV616" s="59"/>
      <c r="IAW616" s="59"/>
      <c r="IAX616" s="59"/>
      <c r="IAY616" s="59"/>
      <c r="IAZ616" s="59"/>
      <c r="IBA616" s="59"/>
      <c r="IBB616" s="59"/>
      <c r="IBC616" s="59"/>
      <c r="IBD616" s="59"/>
      <c r="IBE616" s="59"/>
      <c r="IBF616" s="59"/>
      <c r="IBG616" s="59"/>
      <c r="IBH616" s="59"/>
      <c r="IBI616" s="59"/>
      <c r="IBJ616" s="59"/>
      <c r="IBK616" s="59"/>
      <c r="IBL616" s="59"/>
      <c r="IBM616" s="59"/>
      <c r="IBN616" s="59"/>
      <c r="IBO616" s="59"/>
      <c r="IBP616" s="59"/>
      <c r="IBQ616" s="59"/>
      <c r="IBR616" s="59"/>
      <c r="IBS616" s="59"/>
      <c r="IBT616" s="59"/>
      <c r="IBU616" s="59"/>
      <c r="IBV616" s="59"/>
      <c r="IBW616" s="59"/>
      <c r="IBX616" s="59"/>
      <c r="IBY616" s="59"/>
      <c r="IBZ616" s="59"/>
      <c r="ICA616" s="59"/>
      <c r="ICB616" s="59"/>
      <c r="ICC616" s="59"/>
      <c r="ICD616" s="59"/>
      <c r="ICE616" s="59"/>
      <c r="ICF616" s="59"/>
      <c r="ICG616" s="59"/>
      <c r="ICH616" s="59"/>
      <c r="ICI616" s="59"/>
      <c r="ICJ616" s="59"/>
      <c r="ICK616" s="59"/>
      <c r="ICL616" s="59"/>
      <c r="ICM616" s="59"/>
      <c r="ICN616" s="59"/>
      <c r="ICO616" s="59"/>
      <c r="ICP616" s="59"/>
      <c r="ICQ616" s="59"/>
      <c r="ICR616" s="59"/>
      <c r="ICS616" s="59"/>
      <c r="ICT616" s="59"/>
      <c r="ICU616" s="59"/>
      <c r="ICV616" s="59"/>
      <c r="ICW616" s="59"/>
      <c r="ICX616" s="59"/>
      <c r="ICY616" s="59"/>
      <c r="ICZ616" s="59"/>
      <c r="IDA616" s="59"/>
      <c r="IDB616" s="59"/>
      <c r="IDC616" s="59"/>
      <c r="IDD616" s="59"/>
      <c r="IDE616" s="59"/>
      <c r="IDF616" s="59"/>
      <c r="IDG616" s="59"/>
      <c r="IDH616" s="59"/>
      <c r="IDI616" s="59"/>
      <c r="IDJ616" s="59"/>
      <c r="IDK616" s="59"/>
      <c r="IDL616" s="59"/>
      <c r="IDM616" s="59"/>
      <c r="IDN616" s="59"/>
      <c r="IDO616" s="59"/>
      <c r="IDP616" s="59"/>
      <c r="IDQ616" s="59"/>
      <c r="IDR616" s="59"/>
      <c r="IDS616" s="59"/>
      <c r="IDT616" s="59"/>
      <c r="IDU616" s="59"/>
      <c r="IDV616" s="59"/>
      <c r="IDW616" s="59"/>
      <c r="IDX616" s="59"/>
      <c r="IDY616" s="59"/>
      <c r="IDZ616" s="59"/>
      <c r="IEA616" s="59"/>
      <c r="IEB616" s="59"/>
      <c r="IEC616" s="59"/>
      <c r="IED616" s="59"/>
      <c r="IEE616" s="59"/>
      <c r="IEF616" s="59"/>
      <c r="IEG616" s="59"/>
      <c r="IEH616" s="59"/>
      <c r="IEI616" s="59"/>
      <c r="IEJ616" s="59"/>
      <c r="IEK616" s="59"/>
      <c r="IEL616" s="59"/>
      <c r="IEM616" s="59"/>
      <c r="IEN616" s="59"/>
      <c r="IEO616" s="59"/>
      <c r="IEP616" s="59"/>
      <c r="IEQ616" s="59"/>
      <c r="IER616" s="59"/>
      <c r="IES616" s="59"/>
      <c r="IET616" s="59"/>
      <c r="IEU616" s="59"/>
      <c r="IEV616" s="59"/>
      <c r="IEW616" s="59"/>
      <c r="IEX616" s="59"/>
      <c r="IEY616" s="59"/>
      <c r="IEZ616" s="59"/>
      <c r="IFA616" s="59"/>
      <c r="IFB616" s="59"/>
      <c r="IFC616" s="59"/>
      <c r="IFD616" s="59"/>
      <c r="IFE616" s="59"/>
      <c r="IFF616" s="59"/>
      <c r="IFG616" s="59"/>
      <c r="IFH616" s="59"/>
      <c r="IFI616" s="59"/>
      <c r="IFJ616" s="59"/>
      <c r="IFK616" s="59"/>
      <c r="IFL616" s="59"/>
      <c r="IFM616" s="59"/>
      <c r="IFN616" s="59"/>
      <c r="IFO616" s="59"/>
      <c r="IFP616" s="59"/>
      <c r="IFQ616" s="59"/>
      <c r="IFR616" s="59"/>
      <c r="IFS616" s="59"/>
      <c r="IFT616" s="59"/>
      <c r="IFU616" s="59"/>
      <c r="IFV616" s="59"/>
      <c r="IFW616" s="59"/>
      <c r="IFX616" s="59"/>
      <c r="IFY616" s="59"/>
      <c r="IFZ616" s="59"/>
      <c r="IGA616" s="59"/>
      <c r="IGB616" s="59"/>
      <c r="IGC616" s="59"/>
      <c r="IGD616" s="59"/>
      <c r="IGE616" s="59"/>
      <c r="IGF616" s="59"/>
      <c r="IGG616" s="59"/>
      <c r="IGH616" s="59"/>
      <c r="IGI616" s="59"/>
      <c r="IGJ616" s="59"/>
      <c r="IGK616" s="59"/>
      <c r="IGL616" s="59"/>
      <c r="IGM616" s="59"/>
      <c r="IGN616" s="59"/>
      <c r="IGO616" s="59"/>
      <c r="IGP616" s="59"/>
      <c r="IGQ616" s="59"/>
      <c r="IGR616" s="59"/>
      <c r="IGS616" s="59"/>
      <c r="IGT616" s="59"/>
      <c r="IGU616" s="59"/>
      <c r="IGV616" s="59"/>
      <c r="IGW616" s="59"/>
      <c r="IGX616" s="59"/>
      <c r="IGY616" s="59"/>
      <c r="IGZ616" s="59"/>
      <c r="IHA616" s="59"/>
      <c r="IHB616" s="59"/>
      <c r="IHC616" s="59"/>
      <c r="IHD616" s="59"/>
      <c r="IHE616" s="59"/>
      <c r="IHF616" s="59"/>
      <c r="IHG616" s="59"/>
      <c r="IHH616" s="59"/>
      <c r="IHI616" s="59"/>
      <c r="IHJ616" s="59"/>
      <c r="IHK616" s="59"/>
      <c r="IHL616" s="59"/>
      <c r="IHM616" s="59"/>
      <c r="IHN616" s="59"/>
      <c r="IHO616" s="59"/>
      <c r="IHP616" s="59"/>
      <c r="IHQ616" s="59"/>
      <c r="IHR616" s="59"/>
      <c r="IHS616" s="59"/>
      <c r="IHT616" s="59"/>
      <c r="IHU616" s="59"/>
      <c r="IHV616" s="59"/>
      <c r="IHW616" s="59"/>
      <c r="IHX616" s="59"/>
      <c r="IHY616" s="59"/>
      <c r="IHZ616" s="59"/>
      <c r="IIA616" s="59"/>
      <c r="IIB616" s="59"/>
      <c r="IIC616" s="59"/>
      <c r="IID616" s="59"/>
      <c r="IIE616" s="59"/>
      <c r="IIF616" s="59"/>
      <c r="IIG616" s="59"/>
      <c r="IIH616" s="59"/>
      <c r="III616" s="59"/>
      <c r="IIJ616" s="59"/>
      <c r="IIK616" s="59"/>
      <c r="IIL616" s="59"/>
      <c r="IIM616" s="59"/>
      <c r="IIN616" s="59"/>
      <c r="IIO616" s="59"/>
      <c r="IIP616" s="59"/>
      <c r="IIQ616" s="59"/>
      <c r="IIR616" s="59"/>
      <c r="IIS616" s="59"/>
      <c r="IIT616" s="59"/>
      <c r="IIU616" s="59"/>
      <c r="IIV616" s="59"/>
      <c r="IIW616" s="59"/>
      <c r="IIX616" s="59"/>
      <c r="IIY616" s="59"/>
      <c r="IIZ616" s="59"/>
      <c r="IJA616" s="59"/>
      <c r="IJB616" s="59"/>
      <c r="IJC616" s="59"/>
      <c r="IJD616" s="59"/>
      <c r="IJE616" s="59"/>
      <c r="IJF616" s="59"/>
      <c r="IJG616" s="59"/>
      <c r="IJH616" s="59"/>
      <c r="IJI616" s="59"/>
      <c r="IJJ616" s="59"/>
      <c r="IJK616" s="59"/>
      <c r="IJL616" s="59"/>
      <c r="IJM616" s="59"/>
      <c r="IJN616" s="59"/>
      <c r="IJO616" s="59"/>
      <c r="IJP616" s="59"/>
      <c r="IJQ616" s="59"/>
      <c r="IJR616" s="59"/>
      <c r="IJS616" s="59"/>
      <c r="IJT616" s="59"/>
      <c r="IJU616" s="59"/>
      <c r="IJV616" s="59"/>
      <c r="IJW616" s="59"/>
      <c r="IJX616" s="59"/>
      <c r="IJY616" s="59"/>
      <c r="IJZ616" s="59"/>
      <c r="IKA616" s="59"/>
      <c r="IKB616" s="59"/>
      <c r="IKC616" s="59"/>
      <c r="IKD616" s="59"/>
      <c r="IKE616" s="59"/>
      <c r="IKF616" s="59"/>
      <c r="IKG616" s="59"/>
      <c r="IKH616" s="59"/>
      <c r="IKI616" s="59"/>
      <c r="IKJ616" s="59"/>
      <c r="IKK616" s="59"/>
      <c r="IKL616" s="59"/>
      <c r="IKM616" s="59"/>
      <c r="IKN616" s="59"/>
      <c r="IKO616" s="59"/>
      <c r="IKP616" s="59"/>
      <c r="IKQ616" s="59"/>
      <c r="IKR616" s="59"/>
      <c r="IKS616" s="59"/>
      <c r="IKT616" s="59"/>
      <c r="IKU616" s="59"/>
      <c r="IKV616" s="59"/>
      <c r="IKW616" s="59"/>
      <c r="IKX616" s="59"/>
      <c r="IKY616" s="59"/>
      <c r="IKZ616" s="59"/>
      <c r="ILA616" s="59"/>
      <c r="ILB616" s="59"/>
      <c r="ILC616" s="59"/>
      <c r="ILD616" s="59"/>
      <c r="ILE616" s="59"/>
      <c r="ILF616" s="59"/>
      <c r="ILG616" s="59"/>
      <c r="ILH616" s="59"/>
      <c r="ILI616" s="59"/>
      <c r="ILJ616" s="59"/>
      <c r="ILK616" s="59"/>
      <c r="ILL616" s="59"/>
      <c r="ILM616" s="59"/>
      <c r="ILN616" s="59"/>
      <c r="ILO616" s="59"/>
      <c r="ILP616" s="59"/>
      <c r="ILQ616" s="59"/>
      <c r="ILR616" s="59"/>
      <c r="ILS616" s="59"/>
      <c r="ILT616" s="59"/>
      <c r="ILU616" s="59"/>
      <c r="ILV616" s="59"/>
      <c r="ILW616" s="59"/>
      <c r="ILX616" s="59"/>
      <c r="ILY616" s="59"/>
      <c r="ILZ616" s="59"/>
      <c r="IMA616" s="59"/>
      <c r="IMB616" s="59"/>
      <c r="IMC616" s="59"/>
      <c r="IMD616" s="59"/>
      <c r="IME616" s="59"/>
      <c r="IMF616" s="59"/>
      <c r="IMG616" s="59"/>
      <c r="IMH616" s="59"/>
      <c r="IMI616" s="59"/>
      <c r="IMJ616" s="59"/>
      <c r="IMK616" s="59"/>
      <c r="IML616" s="59"/>
      <c r="IMM616" s="59"/>
      <c r="IMN616" s="59"/>
      <c r="IMO616" s="59"/>
      <c r="IMP616" s="59"/>
      <c r="IMQ616" s="59"/>
      <c r="IMR616" s="59"/>
      <c r="IMS616" s="59"/>
      <c r="IMT616" s="59"/>
      <c r="IMU616" s="59"/>
      <c r="IMV616" s="59"/>
      <c r="IMW616" s="59"/>
      <c r="IMX616" s="59"/>
      <c r="IMY616" s="59"/>
      <c r="IMZ616" s="59"/>
      <c r="INA616" s="59"/>
      <c r="INB616" s="59"/>
      <c r="INC616" s="59"/>
      <c r="IND616" s="59"/>
      <c r="INE616" s="59"/>
      <c r="INF616" s="59"/>
      <c r="ING616" s="59"/>
      <c r="INH616" s="59"/>
      <c r="INI616" s="59"/>
      <c r="INJ616" s="59"/>
      <c r="INK616" s="59"/>
      <c r="INL616" s="59"/>
      <c r="INM616" s="59"/>
      <c r="INN616" s="59"/>
      <c r="INO616" s="59"/>
      <c r="INP616" s="59"/>
      <c r="INQ616" s="59"/>
      <c r="INR616" s="59"/>
      <c r="INS616" s="59"/>
      <c r="INT616" s="59"/>
      <c r="INU616" s="59"/>
      <c r="INV616" s="59"/>
      <c r="INW616" s="59"/>
      <c r="INX616" s="59"/>
      <c r="INY616" s="59"/>
      <c r="INZ616" s="59"/>
      <c r="IOA616" s="59"/>
      <c r="IOB616" s="59"/>
      <c r="IOC616" s="59"/>
      <c r="IOD616" s="59"/>
      <c r="IOE616" s="59"/>
      <c r="IOF616" s="59"/>
      <c r="IOG616" s="59"/>
      <c r="IOH616" s="59"/>
      <c r="IOI616" s="59"/>
      <c r="IOJ616" s="59"/>
      <c r="IOK616" s="59"/>
      <c r="IOL616" s="59"/>
      <c r="IOM616" s="59"/>
      <c r="ION616" s="59"/>
      <c r="IOO616" s="59"/>
      <c r="IOP616" s="59"/>
      <c r="IOQ616" s="59"/>
      <c r="IOR616" s="59"/>
      <c r="IOS616" s="59"/>
      <c r="IOT616" s="59"/>
      <c r="IOU616" s="59"/>
      <c r="IOV616" s="59"/>
      <c r="IOW616" s="59"/>
      <c r="IOX616" s="59"/>
      <c r="IOY616" s="59"/>
      <c r="IOZ616" s="59"/>
      <c r="IPA616" s="59"/>
      <c r="IPB616" s="59"/>
      <c r="IPC616" s="59"/>
      <c r="IPD616" s="59"/>
      <c r="IPE616" s="59"/>
      <c r="IPF616" s="59"/>
      <c r="IPG616" s="59"/>
      <c r="IPH616" s="59"/>
      <c r="IPI616" s="59"/>
      <c r="IPJ616" s="59"/>
      <c r="IPK616" s="59"/>
      <c r="IPL616" s="59"/>
      <c r="IPM616" s="59"/>
      <c r="IPN616" s="59"/>
      <c r="IPO616" s="59"/>
      <c r="IPP616" s="59"/>
      <c r="IPQ616" s="59"/>
      <c r="IPR616" s="59"/>
      <c r="IPS616" s="59"/>
      <c r="IPT616" s="59"/>
      <c r="IPU616" s="59"/>
      <c r="IPV616" s="59"/>
      <c r="IPW616" s="59"/>
      <c r="IPX616" s="59"/>
      <c r="IPY616" s="59"/>
      <c r="IPZ616" s="59"/>
      <c r="IQA616" s="59"/>
      <c r="IQB616" s="59"/>
      <c r="IQC616" s="59"/>
      <c r="IQD616" s="59"/>
      <c r="IQE616" s="59"/>
      <c r="IQF616" s="59"/>
      <c r="IQG616" s="59"/>
      <c r="IQH616" s="59"/>
      <c r="IQI616" s="59"/>
      <c r="IQJ616" s="59"/>
      <c r="IQK616" s="59"/>
      <c r="IQL616" s="59"/>
      <c r="IQM616" s="59"/>
      <c r="IQN616" s="59"/>
      <c r="IQO616" s="59"/>
      <c r="IQP616" s="59"/>
      <c r="IQQ616" s="59"/>
      <c r="IQR616" s="59"/>
      <c r="IQS616" s="59"/>
      <c r="IQT616" s="59"/>
      <c r="IQU616" s="59"/>
      <c r="IQV616" s="59"/>
      <c r="IQW616" s="59"/>
      <c r="IQX616" s="59"/>
      <c r="IQY616" s="59"/>
      <c r="IQZ616" s="59"/>
      <c r="IRA616" s="59"/>
      <c r="IRB616" s="59"/>
      <c r="IRC616" s="59"/>
      <c r="IRD616" s="59"/>
      <c r="IRE616" s="59"/>
      <c r="IRF616" s="59"/>
      <c r="IRG616" s="59"/>
      <c r="IRH616" s="59"/>
      <c r="IRI616" s="59"/>
      <c r="IRJ616" s="59"/>
      <c r="IRK616" s="59"/>
      <c r="IRL616" s="59"/>
      <c r="IRM616" s="59"/>
      <c r="IRN616" s="59"/>
      <c r="IRO616" s="59"/>
      <c r="IRP616" s="59"/>
      <c r="IRQ616" s="59"/>
      <c r="IRR616" s="59"/>
      <c r="IRS616" s="59"/>
      <c r="IRT616" s="59"/>
      <c r="IRU616" s="59"/>
      <c r="IRV616" s="59"/>
      <c r="IRW616" s="59"/>
      <c r="IRX616" s="59"/>
      <c r="IRY616" s="59"/>
      <c r="IRZ616" s="59"/>
      <c r="ISA616" s="59"/>
      <c r="ISB616" s="59"/>
      <c r="ISC616" s="59"/>
      <c r="ISD616" s="59"/>
      <c r="ISE616" s="59"/>
      <c r="ISF616" s="59"/>
      <c r="ISG616" s="59"/>
      <c r="ISH616" s="59"/>
      <c r="ISI616" s="59"/>
      <c r="ISJ616" s="59"/>
      <c r="ISK616" s="59"/>
      <c r="ISL616" s="59"/>
      <c r="ISM616" s="59"/>
      <c r="ISN616" s="59"/>
      <c r="ISO616" s="59"/>
      <c r="ISP616" s="59"/>
      <c r="ISQ616" s="59"/>
      <c r="ISR616" s="59"/>
      <c r="ISS616" s="59"/>
      <c r="IST616" s="59"/>
      <c r="ISU616" s="59"/>
      <c r="ISV616" s="59"/>
      <c r="ISW616" s="59"/>
      <c r="ISX616" s="59"/>
      <c r="ISY616" s="59"/>
      <c r="ISZ616" s="59"/>
      <c r="ITA616" s="59"/>
      <c r="ITB616" s="59"/>
      <c r="ITC616" s="59"/>
      <c r="ITD616" s="59"/>
      <c r="ITE616" s="59"/>
      <c r="ITF616" s="59"/>
      <c r="ITG616" s="59"/>
      <c r="ITH616" s="59"/>
      <c r="ITI616" s="59"/>
      <c r="ITJ616" s="59"/>
      <c r="ITK616" s="59"/>
      <c r="ITL616" s="59"/>
      <c r="ITM616" s="59"/>
      <c r="ITN616" s="59"/>
      <c r="ITO616" s="59"/>
      <c r="ITP616" s="59"/>
      <c r="ITQ616" s="59"/>
      <c r="ITR616" s="59"/>
      <c r="ITS616" s="59"/>
      <c r="ITT616" s="59"/>
      <c r="ITU616" s="59"/>
      <c r="ITV616" s="59"/>
      <c r="ITW616" s="59"/>
      <c r="ITX616" s="59"/>
      <c r="ITY616" s="59"/>
      <c r="ITZ616" s="59"/>
      <c r="IUA616" s="59"/>
      <c r="IUB616" s="59"/>
      <c r="IUC616" s="59"/>
      <c r="IUD616" s="59"/>
      <c r="IUE616" s="59"/>
      <c r="IUF616" s="59"/>
      <c r="IUG616" s="59"/>
      <c r="IUH616" s="59"/>
      <c r="IUI616" s="59"/>
      <c r="IUJ616" s="59"/>
      <c r="IUK616" s="59"/>
      <c r="IUL616" s="59"/>
      <c r="IUM616" s="59"/>
      <c r="IUN616" s="59"/>
      <c r="IUO616" s="59"/>
      <c r="IUP616" s="59"/>
      <c r="IUQ616" s="59"/>
      <c r="IUR616" s="59"/>
      <c r="IUS616" s="59"/>
      <c r="IUT616" s="59"/>
      <c r="IUU616" s="59"/>
      <c r="IUV616" s="59"/>
      <c r="IUW616" s="59"/>
      <c r="IUX616" s="59"/>
      <c r="IUY616" s="59"/>
      <c r="IUZ616" s="59"/>
      <c r="IVA616" s="59"/>
      <c r="IVB616" s="59"/>
      <c r="IVC616" s="59"/>
      <c r="IVD616" s="59"/>
      <c r="IVE616" s="59"/>
      <c r="IVF616" s="59"/>
      <c r="IVG616" s="59"/>
      <c r="IVH616" s="59"/>
      <c r="IVI616" s="59"/>
      <c r="IVJ616" s="59"/>
      <c r="IVK616" s="59"/>
      <c r="IVL616" s="59"/>
      <c r="IVM616" s="59"/>
      <c r="IVN616" s="59"/>
      <c r="IVO616" s="59"/>
      <c r="IVP616" s="59"/>
      <c r="IVQ616" s="59"/>
      <c r="IVR616" s="59"/>
      <c r="IVS616" s="59"/>
      <c r="IVT616" s="59"/>
      <c r="IVU616" s="59"/>
      <c r="IVV616" s="59"/>
      <c r="IVW616" s="59"/>
      <c r="IVX616" s="59"/>
      <c r="IVY616" s="59"/>
      <c r="IVZ616" s="59"/>
      <c r="IWA616" s="59"/>
      <c r="IWB616" s="59"/>
      <c r="IWC616" s="59"/>
      <c r="IWD616" s="59"/>
      <c r="IWE616" s="59"/>
      <c r="IWF616" s="59"/>
      <c r="IWG616" s="59"/>
      <c r="IWH616" s="59"/>
      <c r="IWI616" s="59"/>
      <c r="IWJ616" s="59"/>
      <c r="IWK616" s="59"/>
      <c r="IWL616" s="59"/>
      <c r="IWM616" s="59"/>
      <c r="IWN616" s="59"/>
      <c r="IWO616" s="59"/>
      <c r="IWP616" s="59"/>
      <c r="IWQ616" s="59"/>
      <c r="IWR616" s="59"/>
      <c r="IWS616" s="59"/>
      <c r="IWT616" s="59"/>
      <c r="IWU616" s="59"/>
      <c r="IWV616" s="59"/>
      <c r="IWW616" s="59"/>
      <c r="IWX616" s="59"/>
      <c r="IWY616" s="59"/>
      <c r="IWZ616" s="59"/>
      <c r="IXA616" s="59"/>
      <c r="IXB616" s="59"/>
      <c r="IXC616" s="59"/>
      <c r="IXD616" s="59"/>
      <c r="IXE616" s="59"/>
      <c r="IXF616" s="59"/>
      <c r="IXG616" s="59"/>
      <c r="IXH616" s="59"/>
      <c r="IXI616" s="59"/>
      <c r="IXJ616" s="59"/>
      <c r="IXK616" s="59"/>
      <c r="IXL616" s="59"/>
      <c r="IXM616" s="59"/>
      <c r="IXN616" s="59"/>
      <c r="IXO616" s="59"/>
      <c r="IXP616" s="59"/>
      <c r="IXQ616" s="59"/>
      <c r="IXR616" s="59"/>
      <c r="IXS616" s="59"/>
      <c r="IXT616" s="59"/>
      <c r="IXU616" s="59"/>
      <c r="IXV616" s="59"/>
      <c r="IXW616" s="59"/>
      <c r="IXX616" s="59"/>
      <c r="IXY616" s="59"/>
      <c r="IXZ616" s="59"/>
      <c r="IYA616" s="59"/>
      <c r="IYB616" s="59"/>
      <c r="IYC616" s="59"/>
      <c r="IYD616" s="59"/>
      <c r="IYE616" s="59"/>
      <c r="IYF616" s="59"/>
      <c r="IYG616" s="59"/>
      <c r="IYH616" s="59"/>
      <c r="IYI616" s="59"/>
      <c r="IYJ616" s="59"/>
      <c r="IYK616" s="59"/>
      <c r="IYL616" s="59"/>
      <c r="IYM616" s="59"/>
      <c r="IYN616" s="59"/>
      <c r="IYO616" s="59"/>
      <c r="IYP616" s="59"/>
      <c r="IYQ616" s="59"/>
      <c r="IYR616" s="59"/>
      <c r="IYS616" s="59"/>
      <c r="IYT616" s="59"/>
      <c r="IYU616" s="59"/>
      <c r="IYV616" s="59"/>
      <c r="IYW616" s="59"/>
      <c r="IYX616" s="59"/>
      <c r="IYY616" s="59"/>
      <c r="IYZ616" s="59"/>
      <c r="IZA616" s="59"/>
      <c r="IZB616" s="59"/>
      <c r="IZC616" s="59"/>
      <c r="IZD616" s="59"/>
      <c r="IZE616" s="59"/>
      <c r="IZF616" s="59"/>
      <c r="IZG616" s="59"/>
      <c r="IZH616" s="59"/>
      <c r="IZI616" s="59"/>
      <c r="IZJ616" s="59"/>
      <c r="IZK616" s="59"/>
      <c r="IZL616" s="59"/>
      <c r="IZM616" s="59"/>
      <c r="IZN616" s="59"/>
      <c r="IZO616" s="59"/>
      <c r="IZP616" s="59"/>
      <c r="IZQ616" s="59"/>
      <c r="IZR616" s="59"/>
      <c r="IZS616" s="59"/>
      <c r="IZT616" s="59"/>
      <c r="IZU616" s="59"/>
      <c r="IZV616" s="59"/>
      <c r="IZW616" s="59"/>
      <c r="IZX616" s="59"/>
      <c r="IZY616" s="59"/>
      <c r="IZZ616" s="59"/>
      <c r="JAA616" s="59"/>
      <c r="JAB616" s="59"/>
      <c r="JAC616" s="59"/>
      <c r="JAD616" s="59"/>
      <c r="JAE616" s="59"/>
      <c r="JAF616" s="59"/>
      <c r="JAG616" s="59"/>
      <c r="JAH616" s="59"/>
      <c r="JAI616" s="59"/>
      <c r="JAJ616" s="59"/>
      <c r="JAK616" s="59"/>
      <c r="JAL616" s="59"/>
      <c r="JAM616" s="59"/>
      <c r="JAN616" s="59"/>
      <c r="JAO616" s="59"/>
      <c r="JAP616" s="59"/>
      <c r="JAQ616" s="59"/>
      <c r="JAR616" s="59"/>
      <c r="JAS616" s="59"/>
      <c r="JAT616" s="59"/>
      <c r="JAU616" s="59"/>
      <c r="JAV616" s="59"/>
      <c r="JAW616" s="59"/>
      <c r="JAX616" s="59"/>
      <c r="JAY616" s="59"/>
      <c r="JAZ616" s="59"/>
      <c r="JBA616" s="59"/>
      <c r="JBB616" s="59"/>
      <c r="JBC616" s="59"/>
      <c r="JBD616" s="59"/>
      <c r="JBE616" s="59"/>
      <c r="JBF616" s="59"/>
      <c r="JBG616" s="59"/>
      <c r="JBH616" s="59"/>
      <c r="JBI616" s="59"/>
      <c r="JBJ616" s="59"/>
      <c r="JBK616" s="59"/>
      <c r="JBL616" s="59"/>
      <c r="JBM616" s="59"/>
      <c r="JBN616" s="59"/>
      <c r="JBO616" s="59"/>
      <c r="JBP616" s="59"/>
      <c r="JBQ616" s="59"/>
      <c r="JBR616" s="59"/>
      <c r="JBS616" s="59"/>
      <c r="JBT616" s="59"/>
      <c r="JBU616" s="59"/>
      <c r="JBV616" s="59"/>
      <c r="JBW616" s="59"/>
      <c r="JBX616" s="59"/>
      <c r="JBY616" s="59"/>
      <c r="JBZ616" s="59"/>
      <c r="JCA616" s="59"/>
      <c r="JCB616" s="59"/>
      <c r="JCC616" s="59"/>
      <c r="JCD616" s="59"/>
      <c r="JCE616" s="59"/>
      <c r="JCF616" s="59"/>
      <c r="JCG616" s="59"/>
      <c r="JCH616" s="59"/>
      <c r="JCI616" s="59"/>
      <c r="JCJ616" s="59"/>
      <c r="JCK616" s="59"/>
      <c r="JCL616" s="59"/>
      <c r="JCM616" s="59"/>
      <c r="JCN616" s="59"/>
      <c r="JCO616" s="59"/>
      <c r="JCP616" s="59"/>
      <c r="JCQ616" s="59"/>
      <c r="JCR616" s="59"/>
      <c r="JCS616" s="59"/>
      <c r="JCT616" s="59"/>
      <c r="JCU616" s="59"/>
      <c r="JCV616" s="59"/>
      <c r="JCW616" s="59"/>
      <c r="JCX616" s="59"/>
      <c r="JCY616" s="59"/>
      <c r="JCZ616" s="59"/>
      <c r="JDA616" s="59"/>
      <c r="JDB616" s="59"/>
      <c r="JDC616" s="59"/>
      <c r="JDD616" s="59"/>
      <c r="JDE616" s="59"/>
      <c r="JDF616" s="59"/>
      <c r="JDG616" s="59"/>
      <c r="JDH616" s="59"/>
      <c r="JDI616" s="59"/>
      <c r="JDJ616" s="59"/>
      <c r="JDK616" s="59"/>
      <c r="JDL616" s="59"/>
      <c r="JDM616" s="59"/>
      <c r="JDN616" s="59"/>
      <c r="JDO616" s="59"/>
      <c r="JDP616" s="59"/>
      <c r="JDQ616" s="59"/>
      <c r="JDR616" s="59"/>
      <c r="JDS616" s="59"/>
      <c r="JDT616" s="59"/>
      <c r="JDU616" s="59"/>
      <c r="JDV616" s="59"/>
      <c r="JDW616" s="59"/>
      <c r="JDX616" s="59"/>
      <c r="JDY616" s="59"/>
      <c r="JDZ616" s="59"/>
      <c r="JEA616" s="59"/>
      <c r="JEB616" s="59"/>
      <c r="JEC616" s="59"/>
      <c r="JED616" s="59"/>
      <c r="JEE616" s="59"/>
      <c r="JEF616" s="59"/>
      <c r="JEG616" s="59"/>
      <c r="JEH616" s="59"/>
      <c r="JEI616" s="59"/>
      <c r="JEJ616" s="59"/>
      <c r="JEK616" s="59"/>
      <c r="JEL616" s="59"/>
      <c r="JEM616" s="59"/>
      <c r="JEN616" s="59"/>
      <c r="JEO616" s="59"/>
      <c r="JEP616" s="59"/>
      <c r="JEQ616" s="59"/>
      <c r="JER616" s="59"/>
      <c r="JES616" s="59"/>
      <c r="JET616" s="59"/>
      <c r="JEU616" s="59"/>
      <c r="JEV616" s="59"/>
      <c r="JEW616" s="59"/>
      <c r="JEX616" s="59"/>
      <c r="JEY616" s="59"/>
      <c r="JEZ616" s="59"/>
      <c r="JFA616" s="59"/>
      <c r="JFB616" s="59"/>
      <c r="JFC616" s="59"/>
      <c r="JFD616" s="59"/>
      <c r="JFE616" s="59"/>
      <c r="JFF616" s="59"/>
      <c r="JFG616" s="59"/>
      <c r="JFH616" s="59"/>
      <c r="JFI616" s="59"/>
      <c r="JFJ616" s="59"/>
      <c r="JFK616" s="59"/>
      <c r="JFL616" s="59"/>
      <c r="JFM616" s="59"/>
      <c r="JFN616" s="59"/>
      <c r="JFO616" s="59"/>
      <c r="JFP616" s="59"/>
      <c r="JFQ616" s="59"/>
      <c r="JFR616" s="59"/>
      <c r="JFS616" s="59"/>
      <c r="JFT616" s="59"/>
      <c r="JFU616" s="59"/>
      <c r="JFV616" s="59"/>
      <c r="JFW616" s="59"/>
      <c r="JFX616" s="59"/>
      <c r="JFY616" s="59"/>
      <c r="JFZ616" s="59"/>
      <c r="JGA616" s="59"/>
      <c r="JGB616" s="59"/>
      <c r="JGC616" s="59"/>
      <c r="JGD616" s="59"/>
      <c r="JGE616" s="59"/>
      <c r="JGF616" s="59"/>
      <c r="JGG616" s="59"/>
      <c r="JGH616" s="59"/>
      <c r="JGI616" s="59"/>
      <c r="JGJ616" s="59"/>
      <c r="JGK616" s="59"/>
      <c r="JGL616" s="59"/>
      <c r="JGM616" s="59"/>
      <c r="JGN616" s="59"/>
      <c r="JGO616" s="59"/>
      <c r="JGP616" s="59"/>
      <c r="JGQ616" s="59"/>
      <c r="JGR616" s="59"/>
      <c r="JGS616" s="59"/>
      <c r="JGT616" s="59"/>
      <c r="JGU616" s="59"/>
      <c r="JGV616" s="59"/>
      <c r="JGW616" s="59"/>
      <c r="JGX616" s="59"/>
      <c r="JGY616" s="59"/>
      <c r="JGZ616" s="59"/>
      <c r="JHA616" s="59"/>
      <c r="JHB616" s="59"/>
      <c r="JHC616" s="59"/>
      <c r="JHD616" s="59"/>
      <c r="JHE616" s="59"/>
      <c r="JHF616" s="59"/>
      <c r="JHG616" s="59"/>
      <c r="JHH616" s="59"/>
      <c r="JHI616" s="59"/>
      <c r="JHJ616" s="59"/>
      <c r="JHK616" s="59"/>
      <c r="JHL616" s="59"/>
      <c r="JHM616" s="59"/>
      <c r="JHN616" s="59"/>
      <c r="JHO616" s="59"/>
      <c r="JHP616" s="59"/>
      <c r="JHQ616" s="59"/>
      <c r="JHR616" s="59"/>
      <c r="JHS616" s="59"/>
      <c r="JHT616" s="59"/>
      <c r="JHU616" s="59"/>
      <c r="JHV616" s="59"/>
      <c r="JHW616" s="59"/>
      <c r="JHX616" s="59"/>
      <c r="JHY616" s="59"/>
      <c r="JHZ616" s="59"/>
      <c r="JIA616" s="59"/>
      <c r="JIB616" s="59"/>
      <c r="JIC616" s="59"/>
      <c r="JID616" s="59"/>
      <c r="JIE616" s="59"/>
      <c r="JIF616" s="59"/>
      <c r="JIG616" s="59"/>
      <c r="JIH616" s="59"/>
      <c r="JII616" s="59"/>
      <c r="JIJ616" s="59"/>
      <c r="JIK616" s="59"/>
      <c r="JIL616" s="59"/>
      <c r="JIM616" s="59"/>
      <c r="JIN616" s="59"/>
      <c r="JIO616" s="59"/>
      <c r="JIP616" s="59"/>
      <c r="JIQ616" s="59"/>
      <c r="JIR616" s="59"/>
      <c r="JIS616" s="59"/>
      <c r="JIT616" s="59"/>
      <c r="JIU616" s="59"/>
      <c r="JIV616" s="59"/>
      <c r="JIW616" s="59"/>
      <c r="JIX616" s="59"/>
      <c r="JIY616" s="59"/>
      <c r="JIZ616" s="59"/>
      <c r="JJA616" s="59"/>
      <c r="JJB616" s="59"/>
      <c r="JJC616" s="59"/>
      <c r="JJD616" s="59"/>
      <c r="JJE616" s="59"/>
      <c r="JJF616" s="59"/>
      <c r="JJG616" s="59"/>
      <c r="JJH616" s="59"/>
      <c r="JJI616" s="59"/>
      <c r="JJJ616" s="59"/>
      <c r="JJK616" s="59"/>
      <c r="JJL616" s="59"/>
      <c r="JJM616" s="59"/>
      <c r="JJN616" s="59"/>
      <c r="JJO616" s="59"/>
      <c r="JJP616" s="59"/>
      <c r="JJQ616" s="59"/>
      <c r="JJR616" s="59"/>
      <c r="JJS616" s="59"/>
      <c r="JJT616" s="59"/>
      <c r="JJU616" s="59"/>
      <c r="JJV616" s="59"/>
      <c r="JJW616" s="59"/>
      <c r="JJX616" s="59"/>
      <c r="JJY616" s="59"/>
      <c r="JJZ616" s="59"/>
      <c r="JKA616" s="59"/>
      <c r="JKB616" s="59"/>
      <c r="JKC616" s="59"/>
      <c r="JKD616" s="59"/>
      <c r="JKE616" s="59"/>
      <c r="JKF616" s="59"/>
      <c r="JKG616" s="59"/>
      <c r="JKH616" s="59"/>
      <c r="JKI616" s="59"/>
      <c r="JKJ616" s="59"/>
      <c r="JKK616" s="59"/>
      <c r="JKL616" s="59"/>
      <c r="JKM616" s="59"/>
      <c r="JKN616" s="59"/>
      <c r="JKO616" s="59"/>
      <c r="JKP616" s="59"/>
      <c r="JKQ616" s="59"/>
      <c r="JKR616" s="59"/>
      <c r="JKS616" s="59"/>
      <c r="JKT616" s="59"/>
      <c r="JKU616" s="59"/>
      <c r="JKV616" s="59"/>
      <c r="JKW616" s="59"/>
      <c r="JKX616" s="59"/>
      <c r="JKY616" s="59"/>
      <c r="JKZ616" s="59"/>
      <c r="JLA616" s="59"/>
      <c r="JLB616" s="59"/>
      <c r="JLC616" s="59"/>
      <c r="JLD616" s="59"/>
      <c r="JLE616" s="59"/>
      <c r="JLF616" s="59"/>
      <c r="JLG616" s="59"/>
      <c r="JLH616" s="59"/>
      <c r="JLI616" s="59"/>
      <c r="JLJ616" s="59"/>
      <c r="JLK616" s="59"/>
      <c r="JLL616" s="59"/>
      <c r="JLM616" s="59"/>
      <c r="JLN616" s="59"/>
      <c r="JLO616" s="59"/>
      <c r="JLP616" s="59"/>
      <c r="JLQ616" s="59"/>
      <c r="JLR616" s="59"/>
      <c r="JLS616" s="59"/>
      <c r="JLT616" s="59"/>
      <c r="JLU616" s="59"/>
      <c r="JLV616" s="59"/>
      <c r="JLW616" s="59"/>
      <c r="JLX616" s="59"/>
      <c r="JLY616" s="59"/>
      <c r="JLZ616" s="59"/>
      <c r="JMA616" s="59"/>
      <c r="JMB616" s="59"/>
      <c r="JMC616" s="59"/>
      <c r="JMD616" s="59"/>
      <c r="JME616" s="59"/>
      <c r="JMF616" s="59"/>
      <c r="JMG616" s="59"/>
      <c r="JMH616" s="59"/>
      <c r="JMI616" s="59"/>
      <c r="JMJ616" s="59"/>
      <c r="JMK616" s="59"/>
      <c r="JML616" s="59"/>
      <c r="JMM616" s="59"/>
      <c r="JMN616" s="59"/>
      <c r="JMO616" s="59"/>
      <c r="JMP616" s="59"/>
      <c r="JMQ616" s="59"/>
      <c r="JMR616" s="59"/>
      <c r="JMS616" s="59"/>
      <c r="JMT616" s="59"/>
      <c r="JMU616" s="59"/>
      <c r="JMV616" s="59"/>
      <c r="JMW616" s="59"/>
      <c r="JMX616" s="59"/>
      <c r="JMY616" s="59"/>
      <c r="JMZ616" s="59"/>
      <c r="JNA616" s="59"/>
      <c r="JNB616" s="59"/>
      <c r="JNC616" s="59"/>
      <c r="JND616" s="59"/>
      <c r="JNE616" s="59"/>
      <c r="JNF616" s="59"/>
      <c r="JNG616" s="59"/>
      <c r="JNH616" s="59"/>
      <c r="JNI616" s="59"/>
      <c r="JNJ616" s="59"/>
      <c r="JNK616" s="59"/>
      <c r="JNL616" s="59"/>
      <c r="JNM616" s="59"/>
      <c r="JNN616" s="59"/>
      <c r="JNO616" s="59"/>
      <c r="JNP616" s="59"/>
      <c r="JNQ616" s="59"/>
      <c r="JNR616" s="59"/>
      <c r="JNS616" s="59"/>
      <c r="JNT616" s="59"/>
      <c r="JNU616" s="59"/>
      <c r="JNV616" s="59"/>
      <c r="JNW616" s="59"/>
      <c r="JNX616" s="59"/>
      <c r="JNY616" s="59"/>
      <c r="JNZ616" s="59"/>
      <c r="JOA616" s="59"/>
      <c r="JOB616" s="59"/>
      <c r="JOC616" s="59"/>
      <c r="JOD616" s="59"/>
      <c r="JOE616" s="59"/>
      <c r="JOF616" s="59"/>
      <c r="JOG616" s="59"/>
      <c r="JOH616" s="59"/>
      <c r="JOI616" s="59"/>
      <c r="JOJ616" s="59"/>
      <c r="JOK616" s="59"/>
      <c r="JOL616" s="59"/>
      <c r="JOM616" s="59"/>
      <c r="JON616" s="59"/>
      <c r="JOO616" s="59"/>
      <c r="JOP616" s="59"/>
      <c r="JOQ616" s="59"/>
      <c r="JOR616" s="59"/>
      <c r="JOS616" s="59"/>
      <c r="JOT616" s="59"/>
      <c r="JOU616" s="59"/>
      <c r="JOV616" s="59"/>
      <c r="JOW616" s="59"/>
      <c r="JOX616" s="59"/>
      <c r="JOY616" s="59"/>
      <c r="JOZ616" s="59"/>
      <c r="JPA616" s="59"/>
      <c r="JPB616" s="59"/>
      <c r="JPC616" s="59"/>
      <c r="JPD616" s="59"/>
      <c r="JPE616" s="59"/>
      <c r="JPF616" s="59"/>
      <c r="JPG616" s="59"/>
      <c r="JPH616" s="59"/>
      <c r="JPI616" s="59"/>
      <c r="JPJ616" s="59"/>
      <c r="JPK616" s="59"/>
      <c r="JPL616" s="59"/>
      <c r="JPM616" s="59"/>
      <c r="JPN616" s="59"/>
      <c r="JPO616" s="59"/>
      <c r="JPP616" s="59"/>
      <c r="JPQ616" s="59"/>
      <c r="JPR616" s="59"/>
      <c r="JPS616" s="59"/>
      <c r="JPT616" s="59"/>
      <c r="JPU616" s="59"/>
      <c r="JPV616" s="59"/>
      <c r="JPW616" s="59"/>
      <c r="JPX616" s="59"/>
      <c r="JPY616" s="59"/>
      <c r="JPZ616" s="59"/>
      <c r="JQA616" s="59"/>
      <c r="JQB616" s="59"/>
      <c r="JQC616" s="59"/>
      <c r="JQD616" s="59"/>
      <c r="JQE616" s="59"/>
      <c r="JQF616" s="59"/>
      <c r="JQG616" s="59"/>
      <c r="JQH616" s="59"/>
      <c r="JQI616" s="59"/>
      <c r="JQJ616" s="59"/>
      <c r="JQK616" s="59"/>
      <c r="JQL616" s="59"/>
      <c r="JQM616" s="59"/>
      <c r="JQN616" s="59"/>
      <c r="JQO616" s="59"/>
      <c r="JQP616" s="59"/>
      <c r="JQQ616" s="59"/>
      <c r="JQR616" s="59"/>
      <c r="JQS616" s="59"/>
      <c r="JQT616" s="59"/>
      <c r="JQU616" s="59"/>
      <c r="JQV616" s="59"/>
      <c r="JQW616" s="59"/>
      <c r="JQX616" s="59"/>
      <c r="JQY616" s="59"/>
      <c r="JQZ616" s="59"/>
      <c r="JRA616" s="59"/>
      <c r="JRB616" s="59"/>
      <c r="JRC616" s="59"/>
      <c r="JRD616" s="59"/>
      <c r="JRE616" s="59"/>
      <c r="JRF616" s="59"/>
      <c r="JRG616" s="59"/>
      <c r="JRH616" s="59"/>
      <c r="JRI616" s="59"/>
      <c r="JRJ616" s="59"/>
      <c r="JRK616" s="59"/>
      <c r="JRL616" s="59"/>
      <c r="JRM616" s="59"/>
      <c r="JRN616" s="59"/>
      <c r="JRO616" s="59"/>
      <c r="JRP616" s="59"/>
      <c r="JRQ616" s="59"/>
      <c r="JRR616" s="59"/>
      <c r="JRS616" s="59"/>
      <c r="JRT616" s="59"/>
      <c r="JRU616" s="59"/>
      <c r="JRV616" s="59"/>
      <c r="JRW616" s="59"/>
      <c r="JRX616" s="59"/>
      <c r="JRY616" s="59"/>
      <c r="JRZ616" s="59"/>
      <c r="JSA616" s="59"/>
      <c r="JSB616" s="59"/>
      <c r="JSC616" s="59"/>
      <c r="JSD616" s="59"/>
      <c r="JSE616" s="59"/>
      <c r="JSF616" s="59"/>
      <c r="JSG616" s="59"/>
      <c r="JSH616" s="59"/>
      <c r="JSI616" s="59"/>
      <c r="JSJ616" s="59"/>
      <c r="JSK616" s="59"/>
      <c r="JSL616" s="59"/>
      <c r="JSM616" s="59"/>
      <c r="JSN616" s="59"/>
      <c r="JSO616" s="59"/>
      <c r="JSP616" s="59"/>
      <c r="JSQ616" s="59"/>
      <c r="JSR616" s="59"/>
      <c r="JSS616" s="59"/>
      <c r="JST616" s="59"/>
      <c r="JSU616" s="59"/>
      <c r="JSV616" s="59"/>
      <c r="JSW616" s="59"/>
      <c r="JSX616" s="59"/>
      <c r="JSY616" s="59"/>
      <c r="JSZ616" s="59"/>
      <c r="JTA616" s="59"/>
      <c r="JTB616" s="59"/>
      <c r="JTC616" s="59"/>
      <c r="JTD616" s="59"/>
      <c r="JTE616" s="59"/>
      <c r="JTF616" s="59"/>
      <c r="JTG616" s="59"/>
      <c r="JTH616" s="59"/>
      <c r="JTI616" s="59"/>
      <c r="JTJ616" s="59"/>
      <c r="JTK616" s="59"/>
      <c r="JTL616" s="59"/>
      <c r="JTM616" s="59"/>
      <c r="JTN616" s="59"/>
      <c r="JTO616" s="59"/>
      <c r="JTP616" s="59"/>
      <c r="JTQ616" s="59"/>
      <c r="JTR616" s="59"/>
      <c r="JTS616" s="59"/>
      <c r="JTT616" s="59"/>
      <c r="JTU616" s="59"/>
      <c r="JTV616" s="59"/>
      <c r="JTW616" s="59"/>
      <c r="JTX616" s="59"/>
      <c r="JTY616" s="59"/>
      <c r="JTZ616" s="59"/>
      <c r="JUA616" s="59"/>
      <c r="JUB616" s="59"/>
      <c r="JUC616" s="59"/>
      <c r="JUD616" s="59"/>
      <c r="JUE616" s="59"/>
      <c r="JUF616" s="59"/>
      <c r="JUG616" s="59"/>
      <c r="JUH616" s="59"/>
      <c r="JUI616" s="59"/>
      <c r="JUJ616" s="59"/>
      <c r="JUK616" s="59"/>
      <c r="JUL616" s="59"/>
      <c r="JUM616" s="59"/>
      <c r="JUN616" s="59"/>
      <c r="JUO616" s="59"/>
      <c r="JUP616" s="59"/>
      <c r="JUQ616" s="59"/>
      <c r="JUR616" s="59"/>
      <c r="JUS616" s="59"/>
      <c r="JUT616" s="59"/>
      <c r="JUU616" s="59"/>
      <c r="JUV616" s="59"/>
      <c r="JUW616" s="59"/>
      <c r="JUX616" s="59"/>
      <c r="JUY616" s="59"/>
      <c r="JUZ616" s="59"/>
      <c r="JVA616" s="59"/>
      <c r="JVB616" s="59"/>
      <c r="JVC616" s="59"/>
      <c r="JVD616" s="59"/>
      <c r="JVE616" s="59"/>
      <c r="JVF616" s="59"/>
      <c r="JVG616" s="59"/>
      <c r="JVH616" s="59"/>
      <c r="JVI616" s="59"/>
      <c r="JVJ616" s="59"/>
      <c r="JVK616" s="59"/>
      <c r="JVL616" s="59"/>
      <c r="JVM616" s="59"/>
      <c r="JVN616" s="59"/>
      <c r="JVO616" s="59"/>
      <c r="JVP616" s="59"/>
      <c r="JVQ616" s="59"/>
      <c r="JVR616" s="59"/>
      <c r="JVS616" s="59"/>
      <c r="JVT616" s="59"/>
      <c r="JVU616" s="59"/>
      <c r="JVV616" s="59"/>
      <c r="JVW616" s="59"/>
      <c r="JVX616" s="59"/>
      <c r="JVY616" s="59"/>
      <c r="JVZ616" s="59"/>
      <c r="JWA616" s="59"/>
      <c r="JWB616" s="59"/>
      <c r="JWC616" s="59"/>
      <c r="JWD616" s="59"/>
      <c r="JWE616" s="59"/>
      <c r="JWF616" s="59"/>
      <c r="JWG616" s="59"/>
      <c r="JWH616" s="59"/>
      <c r="JWI616" s="59"/>
      <c r="JWJ616" s="59"/>
      <c r="JWK616" s="59"/>
      <c r="JWL616" s="59"/>
      <c r="JWM616" s="59"/>
      <c r="JWN616" s="59"/>
      <c r="JWO616" s="59"/>
      <c r="JWP616" s="59"/>
      <c r="JWQ616" s="59"/>
      <c r="JWR616" s="59"/>
      <c r="JWS616" s="59"/>
      <c r="JWT616" s="59"/>
      <c r="JWU616" s="59"/>
      <c r="JWV616" s="59"/>
      <c r="JWW616" s="59"/>
      <c r="JWX616" s="59"/>
      <c r="JWY616" s="59"/>
      <c r="JWZ616" s="59"/>
      <c r="JXA616" s="59"/>
      <c r="JXB616" s="59"/>
      <c r="JXC616" s="59"/>
      <c r="JXD616" s="59"/>
      <c r="JXE616" s="59"/>
      <c r="JXF616" s="59"/>
      <c r="JXG616" s="59"/>
      <c r="JXH616" s="59"/>
      <c r="JXI616" s="59"/>
      <c r="JXJ616" s="59"/>
      <c r="JXK616" s="59"/>
      <c r="JXL616" s="59"/>
      <c r="JXM616" s="59"/>
      <c r="JXN616" s="59"/>
      <c r="JXO616" s="59"/>
      <c r="JXP616" s="59"/>
      <c r="JXQ616" s="59"/>
      <c r="JXR616" s="59"/>
      <c r="JXS616" s="59"/>
      <c r="JXT616" s="59"/>
      <c r="JXU616" s="59"/>
      <c r="JXV616" s="59"/>
      <c r="JXW616" s="59"/>
      <c r="JXX616" s="59"/>
      <c r="JXY616" s="59"/>
      <c r="JXZ616" s="59"/>
      <c r="JYA616" s="59"/>
      <c r="JYB616" s="59"/>
      <c r="JYC616" s="59"/>
      <c r="JYD616" s="59"/>
      <c r="JYE616" s="59"/>
      <c r="JYF616" s="59"/>
      <c r="JYG616" s="59"/>
      <c r="JYH616" s="59"/>
      <c r="JYI616" s="59"/>
      <c r="JYJ616" s="59"/>
      <c r="JYK616" s="59"/>
      <c r="JYL616" s="59"/>
      <c r="JYM616" s="59"/>
      <c r="JYN616" s="59"/>
      <c r="JYO616" s="59"/>
      <c r="JYP616" s="59"/>
      <c r="JYQ616" s="59"/>
      <c r="JYR616" s="59"/>
      <c r="JYS616" s="59"/>
      <c r="JYT616" s="59"/>
      <c r="JYU616" s="59"/>
      <c r="JYV616" s="59"/>
      <c r="JYW616" s="59"/>
      <c r="JYX616" s="59"/>
      <c r="JYY616" s="59"/>
      <c r="JYZ616" s="59"/>
      <c r="JZA616" s="59"/>
      <c r="JZB616" s="59"/>
      <c r="JZC616" s="59"/>
      <c r="JZD616" s="59"/>
      <c r="JZE616" s="59"/>
      <c r="JZF616" s="59"/>
      <c r="JZG616" s="59"/>
      <c r="JZH616" s="59"/>
      <c r="JZI616" s="59"/>
      <c r="JZJ616" s="59"/>
      <c r="JZK616" s="59"/>
      <c r="JZL616" s="59"/>
      <c r="JZM616" s="59"/>
      <c r="JZN616" s="59"/>
      <c r="JZO616" s="59"/>
      <c r="JZP616" s="59"/>
      <c r="JZQ616" s="59"/>
      <c r="JZR616" s="59"/>
      <c r="JZS616" s="59"/>
      <c r="JZT616" s="59"/>
      <c r="JZU616" s="59"/>
      <c r="JZV616" s="59"/>
      <c r="JZW616" s="59"/>
      <c r="JZX616" s="59"/>
      <c r="JZY616" s="59"/>
      <c r="JZZ616" s="59"/>
      <c r="KAA616" s="59"/>
      <c r="KAB616" s="59"/>
      <c r="KAC616" s="59"/>
      <c r="KAD616" s="59"/>
      <c r="KAE616" s="59"/>
      <c r="KAF616" s="59"/>
      <c r="KAG616" s="59"/>
      <c r="KAH616" s="59"/>
      <c r="KAI616" s="59"/>
      <c r="KAJ616" s="59"/>
      <c r="KAK616" s="59"/>
      <c r="KAL616" s="59"/>
      <c r="KAM616" s="59"/>
      <c r="KAN616" s="59"/>
      <c r="KAO616" s="59"/>
      <c r="KAP616" s="59"/>
      <c r="KAQ616" s="59"/>
      <c r="KAR616" s="59"/>
      <c r="KAS616" s="59"/>
      <c r="KAT616" s="59"/>
      <c r="KAU616" s="59"/>
      <c r="KAV616" s="59"/>
      <c r="KAW616" s="59"/>
      <c r="KAX616" s="59"/>
      <c r="KAY616" s="59"/>
      <c r="KAZ616" s="59"/>
      <c r="KBA616" s="59"/>
      <c r="KBB616" s="59"/>
      <c r="KBC616" s="59"/>
      <c r="KBD616" s="59"/>
      <c r="KBE616" s="59"/>
      <c r="KBF616" s="59"/>
      <c r="KBG616" s="59"/>
      <c r="KBH616" s="59"/>
      <c r="KBI616" s="59"/>
      <c r="KBJ616" s="59"/>
      <c r="KBK616" s="59"/>
      <c r="KBL616" s="59"/>
      <c r="KBM616" s="59"/>
      <c r="KBN616" s="59"/>
      <c r="KBO616" s="59"/>
      <c r="KBP616" s="59"/>
      <c r="KBQ616" s="59"/>
      <c r="KBR616" s="59"/>
      <c r="KBS616" s="59"/>
      <c r="KBT616" s="59"/>
      <c r="KBU616" s="59"/>
      <c r="KBV616" s="59"/>
      <c r="KBW616" s="59"/>
      <c r="KBX616" s="59"/>
      <c r="KBY616" s="59"/>
      <c r="KBZ616" s="59"/>
      <c r="KCA616" s="59"/>
      <c r="KCB616" s="59"/>
      <c r="KCC616" s="59"/>
      <c r="KCD616" s="59"/>
      <c r="KCE616" s="59"/>
      <c r="KCF616" s="59"/>
      <c r="KCG616" s="59"/>
      <c r="KCH616" s="59"/>
      <c r="KCI616" s="59"/>
      <c r="KCJ616" s="59"/>
      <c r="KCK616" s="59"/>
      <c r="KCL616" s="59"/>
      <c r="KCM616" s="59"/>
      <c r="KCN616" s="59"/>
      <c r="KCO616" s="59"/>
      <c r="KCP616" s="59"/>
      <c r="KCQ616" s="59"/>
      <c r="KCR616" s="59"/>
      <c r="KCS616" s="59"/>
      <c r="KCT616" s="59"/>
      <c r="KCU616" s="59"/>
      <c r="KCV616" s="59"/>
      <c r="KCW616" s="59"/>
      <c r="KCX616" s="59"/>
      <c r="KCY616" s="59"/>
      <c r="KCZ616" s="59"/>
      <c r="KDA616" s="59"/>
      <c r="KDB616" s="59"/>
      <c r="KDC616" s="59"/>
      <c r="KDD616" s="59"/>
      <c r="KDE616" s="59"/>
      <c r="KDF616" s="59"/>
      <c r="KDG616" s="59"/>
      <c r="KDH616" s="59"/>
      <c r="KDI616" s="59"/>
      <c r="KDJ616" s="59"/>
      <c r="KDK616" s="59"/>
      <c r="KDL616" s="59"/>
      <c r="KDM616" s="59"/>
      <c r="KDN616" s="59"/>
      <c r="KDO616" s="59"/>
      <c r="KDP616" s="59"/>
      <c r="KDQ616" s="59"/>
      <c r="KDR616" s="59"/>
      <c r="KDS616" s="59"/>
      <c r="KDT616" s="59"/>
      <c r="KDU616" s="59"/>
      <c r="KDV616" s="59"/>
      <c r="KDW616" s="59"/>
      <c r="KDX616" s="59"/>
      <c r="KDY616" s="59"/>
      <c r="KDZ616" s="59"/>
      <c r="KEA616" s="59"/>
      <c r="KEB616" s="59"/>
      <c r="KEC616" s="59"/>
      <c r="KED616" s="59"/>
      <c r="KEE616" s="59"/>
      <c r="KEF616" s="59"/>
      <c r="KEG616" s="59"/>
      <c r="KEH616" s="59"/>
      <c r="KEI616" s="59"/>
      <c r="KEJ616" s="59"/>
      <c r="KEK616" s="59"/>
      <c r="KEL616" s="59"/>
      <c r="KEM616" s="59"/>
      <c r="KEN616" s="59"/>
      <c r="KEO616" s="59"/>
      <c r="KEP616" s="59"/>
      <c r="KEQ616" s="59"/>
      <c r="KER616" s="59"/>
      <c r="KES616" s="59"/>
      <c r="KET616" s="59"/>
      <c r="KEU616" s="59"/>
      <c r="KEV616" s="59"/>
      <c r="KEW616" s="59"/>
      <c r="KEX616" s="59"/>
      <c r="KEY616" s="59"/>
      <c r="KEZ616" s="59"/>
      <c r="KFA616" s="59"/>
      <c r="KFB616" s="59"/>
      <c r="KFC616" s="59"/>
      <c r="KFD616" s="59"/>
      <c r="KFE616" s="59"/>
      <c r="KFF616" s="59"/>
      <c r="KFG616" s="59"/>
      <c r="KFH616" s="59"/>
      <c r="KFI616" s="59"/>
      <c r="KFJ616" s="59"/>
      <c r="KFK616" s="59"/>
      <c r="KFL616" s="59"/>
      <c r="KFM616" s="59"/>
      <c r="KFN616" s="59"/>
      <c r="KFO616" s="59"/>
      <c r="KFP616" s="59"/>
      <c r="KFQ616" s="59"/>
      <c r="KFR616" s="59"/>
      <c r="KFS616" s="59"/>
      <c r="KFT616" s="59"/>
      <c r="KFU616" s="59"/>
      <c r="KFV616" s="59"/>
      <c r="KFW616" s="59"/>
      <c r="KFX616" s="59"/>
      <c r="KFY616" s="59"/>
      <c r="KFZ616" s="59"/>
      <c r="KGA616" s="59"/>
      <c r="KGB616" s="59"/>
      <c r="KGC616" s="59"/>
      <c r="KGD616" s="59"/>
      <c r="KGE616" s="59"/>
      <c r="KGF616" s="59"/>
      <c r="KGG616" s="59"/>
      <c r="KGH616" s="59"/>
      <c r="KGI616" s="59"/>
      <c r="KGJ616" s="59"/>
      <c r="KGK616" s="59"/>
      <c r="KGL616" s="59"/>
      <c r="KGM616" s="59"/>
      <c r="KGN616" s="59"/>
      <c r="KGO616" s="59"/>
      <c r="KGP616" s="59"/>
      <c r="KGQ616" s="59"/>
      <c r="KGR616" s="59"/>
      <c r="KGS616" s="59"/>
      <c r="KGT616" s="59"/>
      <c r="KGU616" s="59"/>
      <c r="KGV616" s="59"/>
      <c r="KGW616" s="59"/>
      <c r="KGX616" s="59"/>
      <c r="KGY616" s="59"/>
      <c r="KGZ616" s="59"/>
      <c r="KHA616" s="59"/>
      <c r="KHB616" s="59"/>
      <c r="KHC616" s="59"/>
      <c r="KHD616" s="59"/>
      <c r="KHE616" s="59"/>
      <c r="KHF616" s="59"/>
      <c r="KHG616" s="59"/>
      <c r="KHH616" s="59"/>
      <c r="KHI616" s="59"/>
      <c r="KHJ616" s="59"/>
      <c r="KHK616" s="59"/>
      <c r="KHL616" s="59"/>
      <c r="KHM616" s="59"/>
      <c r="KHN616" s="59"/>
      <c r="KHO616" s="59"/>
      <c r="KHP616" s="59"/>
      <c r="KHQ616" s="59"/>
      <c r="KHR616" s="59"/>
      <c r="KHS616" s="59"/>
      <c r="KHT616" s="59"/>
      <c r="KHU616" s="59"/>
      <c r="KHV616" s="59"/>
      <c r="KHW616" s="59"/>
      <c r="KHX616" s="59"/>
      <c r="KHY616" s="59"/>
      <c r="KHZ616" s="59"/>
      <c r="KIA616" s="59"/>
      <c r="KIB616" s="59"/>
      <c r="KIC616" s="59"/>
      <c r="KID616" s="59"/>
      <c r="KIE616" s="59"/>
      <c r="KIF616" s="59"/>
      <c r="KIG616" s="59"/>
      <c r="KIH616" s="59"/>
      <c r="KII616" s="59"/>
      <c r="KIJ616" s="59"/>
      <c r="KIK616" s="59"/>
      <c r="KIL616" s="59"/>
      <c r="KIM616" s="59"/>
      <c r="KIN616" s="59"/>
      <c r="KIO616" s="59"/>
      <c r="KIP616" s="59"/>
      <c r="KIQ616" s="59"/>
      <c r="KIR616" s="59"/>
      <c r="KIS616" s="59"/>
      <c r="KIT616" s="59"/>
      <c r="KIU616" s="59"/>
      <c r="KIV616" s="59"/>
      <c r="KIW616" s="59"/>
      <c r="KIX616" s="59"/>
      <c r="KIY616" s="59"/>
      <c r="KIZ616" s="59"/>
      <c r="KJA616" s="59"/>
      <c r="KJB616" s="59"/>
      <c r="KJC616" s="59"/>
      <c r="KJD616" s="59"/>
      <c r="KJE616" s="59"/>
      <c r="KJF616" s="59"/>
      <c r="KJG616" s="59"/>
      <c r="KJH616" s="59"/>
      <c r="KJI616" s="59"/>
      <c r="KJJ616" s="59"/>
      <c r="KJK616" s="59"/>
      <c r="KJL616" s="59"/>
      <c r="KJM616" s="59"/>
      <c r="KJN616" s="59"/>
      <c r="KJO616" s="59"/>
      <c r="KJP616" s="59"/>
      <c r="KJQ616" s="59"/>
      <c r="KJR616" s="59"/>
      <c r="KJS616" s="59"/>
      <c r="KJT616" s="59"/>
      <c r="KJU616" s="59"/>
      <c r="KJV616" s="59"/>
      <c r="KJW616" s="59"/>
      <c r="KJX616" s="59"/>
      <c r="KJY616" s="59"/>
      <c r="KJZ616" s="59"/>
      <c r="KKA616" s="59"/>
      <c r="KKB616" s="59"/>
      <c r="KKC616" s="59"/>
      <c r="KKD616" s="59"/>
      <c r="KKE616" s="59"/>
      <c r="KKF616" s="59"/>
      <c r="KKG616" s="59"/>
      <c r="KKH616" s="59"/>
      <c r="KKI616" s="59"/>
      <c r="KKJ616" s="59"/>
      <c r="KKK616" s="59"/>
      <c r="KKL616" s="59"/>
      <c r="KKM616" s="59"/>
      <c r="KKN616" s="59"/>
      <c r="KKO616" s="59"/>
      <c r="KKP616" s="59"/>
      <c r="KKQ616" s="59"/>
      <c r="KKR616" s="59"/>
      <c r="KKS616" s="59"/>
      <c r="KKT616" s="59"/>
      <c r="KKU616" s="59"/>
      <c r="KKV616" s="59"/>
      <c r="KKW616" s="59"/>
      <c r="KKX616" s="59"/>
      <c r="KKY616" s="59"/>
      <c r="KKZ616" s="59"/>
      <c r="KLA616" s="59"/>
      <c r="KLB616" s="59"/>
      <c r="KLC616" s="59"/>
      <c r="KLD616" s="59"/>
      <c r="KLE616" s="59"/>
      <c r="KLF616" s="59"/>
      <c r="KLG616" s="59"/>
      <c r="KLH616" s="59"/>
      <c r="KLI616" s="59"/>
      <c r="KLJ616" s="59"/>
      <c r="KLK616" s="59"/>
      <c r="KLL616" s="59"/>
      <c r="KLM616" s="59"/>
      <c r="KLN616" s="59"/>
      <c r="KLO616" s="59"/>
      <c r="KLP616" s="59"/>
      <c r="KLQ616" s="59"/>
      <c r="KLR616" s="59"/>
      <c r="KLS616" s="59"/>
      <c r="KLT616" s="59"/>
      <c r="KLU616" s="59"/>
      <c r="KLV616" s="59"/>
      <c r="KLW616" s="59"/>
      <c r="KLX616" s="59"/>
      <c r="KLY616" s="59"/>
      <c r="KLZ616" s="59"/>
      <c r="KMA616" s="59"/>
      <c r="KMB616" s="59"/>
      <c r="KMC616" s="59"/>
      <c r="KMD616" s="59"/>
      <c r="KME616" s="59"/>
      <c r="KMF616" s="59"/>
      <c r="KMG616" s="59"/>
      <c r="KMH616" s="59"/>
      <c r="KMI616" s="59"/>
      <c r="KMJ616" s="59"/>
      <c r="KMK616" s="59"/>
      <c r="KML616" s="59"/>
      <c r="KMM616" s="59"/>
      <c r="KMN616" s="59"/>
      <c r="KMO616" s="59"/>
      <c r="KMP616" s="59"/>
      <c r="KMQ616" s="59"/>
      <c r="KMR616" s="59"/>
      <c r="KMS616" s="59"/>
      <c r="KMT616" s="59"/>
      <c r="KMU616" s="59"/>
      <c r="KMV616" s="59"/>
      <c r="KMW616" s="59"/>
      <c r="KMX616" s="59"/>
      <c r="KMY616" s="59"/>
      <c r="KMZ616" s="59"/>
      <c r="KNA616" s="59"/>
      <c r="KNB616" s="59"/>
      <c r="KNC616" s="59"/>
      <c r="KND616" s="59"/>
      <c r="KNE616" s="59"/>
      <c r="KNF616" s="59"/>
      <c r="KNG616" s="59"/>
      <c r="KNH616" s="59"/>
      <c r="KNI616" s="59"/>
      <c r="KNJ616" s="59"/>
      <c r="KNK616" s="59"/>
      <c r="KNL616" s="59"/>
      <c r="KNM616" s="59"/>
      <c r="KNN616" s="59"/>
      <c r="KNO616" s="59"/>
      <c r="KNP616" s="59"/>
      <c r="KNQ616" s="59"/>
      <c r="KNR616" s="59"/>
      <c r="KNS616" s="59"/>
      <c r="KNT616" s="59"/>
      <c r="KNU616" s="59"/>
      <c r="KNV616" s="59"/>
      <c r="KNW616" s="59"/>
      <c r="KNX616" s="59"/>
      <c r="KNY616" s="59"/>
      <c r="KNZ616" s="59"/>
      <c r="KOA616" s="59"/>
      <c r="KOB616" s="59"/>
      <c r="KOC616" s="59"/>
      <c r="KOD616" s="59"/>
      <c r="KOE616" s="59"/>
      <c r="KOF616" s="59"/>
      <c r="KOG616" s="59"/>
      <c r="KOH616" s="59"/>
      <c r="KOI616" s="59"/>
      <c r="KOJ616" s="59"/>
      <c r="KOK616" s="59"/>
      <c r="KOL616" s="59"/>
      <c r="KOM616" s="59"/>
      <c r="KON616" s="59"/>
      <c r="KOO616" s="59"/>
      <c r="KOP616" s="59"/>
      <c r="KOQ616" s="59"/>
      <c r="KOR616" s="59"/>
      <c r="KOS616" s="59"/>
      <c r="KOT616" s="59"/>
      <c r="KOU616" s="59"/>
      <c r="KOV616" s="59"/>
      <c r="KOW616" s="59"/>
      <c r="KOX616" s="59"/>
      <c r="KOY616" s="59"/>
      <c r="KOZ616" s="59"/>
      <c r="KPA616" s="59"/>
      <c r="KPB616" s="59"/>
      <c r="KPC616" s="59"/>
      <c r="KPD616" s="59"/>
      <c r="KPE616" s="59"/>
      <c r="KPF616" s="59"/>
      <c r="KPG616" s="59"/>
      <c r="KPH616" s="59"/>
      <c r="KPI616" s="59"/>
      <c r="KPJ616" s="59"/>
      <c r="KPK616" s="59"/>
      <c r="KPL616" s="59"/>
      <c r="KPM616" s="59"/>
      <c r="KPN616" s="59"/>
      <c r="KPO616" s="59"/>
      <c r="KPP616" s="59"/>
      <c r="KPQ616" s="59"/>
      <c r="KPR616" s="59"/>
      <c r="KPS616" s="59"/>
      <c r="KPT616" s="59"/>
      <c r="KPU616" s="59"/>
      <c r="KPV616" s="59"/>
      <c r="KPW616" s="59"/>
      <c r="KPX616" s="59"/>
      <c r="KPY616" s="59"/>
      <c r="KPZ616" s="59"/>
      <c r="KQA616" s="59"/>
      <c r="KQB616" s="59"/>
      <c r="KQC616" s="59"/>
      <c r="KQD616" s="59"/>
      <c r="KQE616" s="59"/>
      <c r="KQF616" s="59"/>
      <c r="KQG616" s="59"/>
      <c r="KQH616" s="59"/>
      <c r="KQI616" s="59"/>
      <c r="KQJ616" s="59"/>
      <c r="KQK616" s="59"/>
      <c r="KQL616" s="59"/>
      <c r="KQM616" s="59"/>
      <c r="KQN616" s="59"/>
      <c r="KQO616" s="59"/>
      <c r="KQP616" s="59"/>
      <c r="KQQ616" s="59"/>
      <c r="KQR616" s="59"/>
      <c r="KQS616" s="59"/>
      <c r="KQT616" s="59"/>
      <c r="KQU616" s="59"/>
      <c r="KQV616" s="59"/>
      <c r="KQW616" s="59"/>
      <c r="KQX616" s="59"/>
      <c r="KQY616" s="59"/>
      <c r="KQZ616" s="59"/>
      <c r="KRA616" s="59"/>
      <c r="KRB616" s="59"/>
      <c r="KRC616" s="59"/>
      <c r="KRD616" s="59"/>
      <c r="KRE616" s="59"/>
      <c r="KRF616" s="59"/>
      <c r="KRG616" s="59"/>
      <c r="KRH616" s="59"/>
      <c r="KRI616" s="59"/>
      <c r="KRJ616" s="59"/>
      <c r="KRK616" s="59"/>
      <c r="KRL616" s="59"/>
      <c r="KRM616" s="59"/>
      <c r="KRN616" s="59"/>
      <c r="KRO616" s="59"/>
      <c r="KRP616" s="59"/>
      <c r="KRQ616" s="59"/>
      <c r="KRR616" s="59"/>
      <c r="KRS616" s="59"/>
      <c r="KRT616" s="59"/>
      <c r="KRU616" s="59"/>
      <c r="KRV616" s="59"/>
      <c r="KRW616" s="59"/>
      <c r="KRX616" s="59"/>
      <c r="KRY616" s="59"/>
      <c r="KRZ616" s="59"/>
      <c r="KSA616" s="59"/>
      <c r="KSB616" s="59"/>
      <c r="KSC616" s="59"/>
      <c r="KSD616" s="59"/>
      <c r="KSE616" s="59"/>
      <c r="KSF616" s="59"/>
      <c r="KSG616" s="59"/>
      <c r="KSH616" s="59"/>
      <c r="KSI616" s="59"/>
      <c r="KSJ616" s="59"/>
      <c r="KSK616" s="59"/>
      <c r="KSL616" s="59"/>
      <c r="KSM616" s="59"/>
      <c r="KSN616" s="59"/>
      <c r="KSO616" s="59"/>
      <c r="KSP616" s="59"/>
      <c r="KSQ616" s="59"/>
      <c r="KSR616" s="59"/>
      <c r="KSS616" s="59"/>
      <c r="KST616" s="59"/>
      <c r="KSU616" s="59"/>
      <c r="KSV616" s="59"/>
      <c r="KSW616" s="59"/>
      <c r="KSX616" s="59"/>
      <c r="KSY616" s="59"/>
      <c r="KSZ616" s="59"/>
      <c r="KTA616" s="59"/>
      <c r="KTB616" s="59"/>
      <c r="KTC616" s="59"/>
      <c r="KTD616" s="59"/>
      <c r="KTE616" s="59"/>
      <c r="KTF616" s="59"/>
      <c r="KTG616" s="59"/>
      <c r="KTH616" s="59"/>
      <c r="KTI616" s="59"/>
      <c r="KTJ616" s="59"/>
      <c r="KTK616" s="59"/>
      <c r="KTL616" s="59"/>
      <c r="KTM616" s="59"/>
      <c r="KTN616" s="59"/>
      <c r="KTO616" s="59"/>
      <c r="KTP616" s="59"/>
      <c r="KTQ616" s="59"/>
      <c r="KTR616" s="59"/>
      <c r="KTS616" s="59"/>
      <c r="KTT616" s="59"/>
      <c r="KTU616" s="59"/>
      <c r="KTV616" s="59"/>
      <c r="KTW616" s="59"/>
      <c r="KTX616" s="59"/>
      <c r="KTY616" s="59"/>
      <c r="KTZ616" s="59"/>
      <c r="KUA616" s="59"/>
      <c r="KUB616" s="59"/>
      <c r="KUC616" s="59"/>
      <c r="KUD616" s="59"/>
      <c r="KUE616" s="59"/>
      <c r="KUF616" s="59"/>
      <c r="KUG616" s="59"/>
      <c r="KUH616" s="59"/>
      <c r="KUI616" s="59"/>
      <c r="KUJ616" s="59"/>
      <c r="KUK616" s="59"/>
      <c r="KUL616" s="59"/>
      <c r="KUM616" s="59"/>
      <c r="KUN616" s="59"/>
      <c r="KUO616" s="59"/>
      <c r="KUP616" s="59"/>
      <c r="KUQ616" s="59"/>
      <c r="KUR616" s="59"/>
      <c r="KUS616" s="59"/>
      <c r="KUT616" s="59"/>
      <c r="KUU616" s="59"/>
      <c r="KUV616" s="59"/>
      <c r="KUW616" s="59"/>
      <c r="KUX616" s="59"/>
      <c r="KUY616" s="59"/>
      <c r="KUZ616" s="59"/>
      <c r="KVA616" s="59"/>
      <c r="KVB616" s="59"/>
      <c r="KVC616" s="59"/>
      <c r="KVD616" s="59"/>
      <c r="KVE616" s="59"/>
      <c r="KVF616" s="59"/>
      <c r="KVG616" s="59"/>
      <c r="KVH616" s="59"/>
      <c r="KVI616" s="59"/>
      <c r="KVJ616" s="59"/>
      <c r="KVK616" s="59"/>
      <c r="KVL616" s="59"/>
      <c r="KVM616" s="59"/>
      <c r="KVN616" s="59"/>
      <c r="KVO616" s="59"/>
      <c r="KVP616" s="59"/>
      <c r="KVQ616" s="59"/>
      <c r="KVR616" s="59"/>
      <c r="KVS616" s="59"/>
      <c r="KVT616" s="59"/>
      <c r="KVU616" s="59"/>
      <c r="KVV616" s="59"/>
      <c r="KVW616" s="59"/>
      <c r="KVX616" s="59"/>
      <c r="KVY616" s="59"/>
      <c r="KVZ616" s="59"/>
      <c r="KWA616" s="59"/>
      <c r="KWB616" s="59"/>
      <c r="KWC616" s="59"/>
      <c r="KWD616" s="59"/>
      <c r="KWE616" s="59"/>
      <c r="KWF616" s="59"/>
      <c r="KWG616" s="59"/>
      <c r="KWH616" s="59"/>
      <c r="KWI616" s="59"/>
      <c r="KWJ616" s="59"/>
      <c r="KWK616" s="59"/>
      <c r="KWL616" s="59"/>
      <c r="KWM616" s="59"/>
      <c r="KWN616" s="59"/>
      <c r="KWO616" s="59"/>
      <c r="KWP616" s="59"/>
      <c r="KWQ616" s="59"/>
      <c r="KWR616" s="59"/>
      <c r="KWS616" s="59"/>
      <c r="KWT616" s="59"/>
      <c r="KWU616" s="59"/>
      <c r="KWV616" s="59"/>
      <c r="KWW616" s="59"/>
      <c r="KWX616" s="59"/>
      <c r="KWY616" s="59"/>
      <c r="KWZ616" s="59"/>
      <c r="KXA616" s="59"/>
      <c r="KXB616" s="59"/>
      <c r="KXC616" s="59"/>
      <c r="KXD616" s="59"/>
      <c r="KXE616" s="59"/>
      <c r="KXF616" s="59"/>
      <c r="KXG616" s="59"/>
      <c r="KXH616" s="59"/>
      <c r="KXI616" s="59"/>
      <c r="KXJ616" s="59"/>
      <c r="KXK616" s="59"/>
      <c r="KXL616" s="59"/>
      <c r="KXM616" s="59"/>
      <c r="KXN616" s="59"/>
      <c r="KXO616" s="59"/>
      <c r="KXP616" s="59"/>
      <c r="KXQ616" s="59"/>
      <c r="KXR616" s="59"/>
      <c r="KXS616" s="59"/>
      <c r="KXT616" s="59"/>
      <c r="KXU616" s="59"/>
      <c r="KXV616" s="59"/>
      <c r="KXW616" s="59"/>
      <c r="KXX616" s="59"/>
      <c r="KXY616" s="59"/>
      <c r="KXZ616" s="59"/>
      <c r="KYA616" s="59"/>
      <c r="KYB616" s="59"/>
      <c r="KYC616" s="59"/>
      <c r="KYD616" s="59"/>
      <c r="KYE616" s="59"/>
      <c r="KYF616" s="59"/>
      <c r="KYG616" s="59"/>
      <c r="KYH616" s="59"/>
      <c r="KYI616" s="59"/>
      <c r="KYJ616" s="59"/>
      <c r="KYK616" s="59"/>
      <c r="KYL616" s="59"/>
      <c r="KYM616" s="59"/>
      <c r="KYN616" s="59"/>
      <c r="KYO616" s="59"/>
      <c r="KYP616" s="59"/>
      <c r="KYQ616" s="59"/>
      <c r="KYR616" s="59"/>
      <c r="KYS616" s="59"/>
      <c r="KYT616" s="59"/>
      <c r="KYU616" s="59"/>
      <c r="KYV616" s="59"/>
      <c r="KYW616" s="59"/>
      <c r="KYX616" s="59"/>
      <c r="KYY616" s="59"/>
      <c r="KYZ616" s="59"/>
      <c r="KZA616" s="59"/>
      <c r="KZB616" s="59"/>
      <c r="KZC616" s="59"/>
      <c r="KZD616" s="59"/>
      <c r="KZE616" s="59"/>
      <c r="KZF616" s="59"/>
      <c r="KZG616" s="59"/>
      <c r="KZH616" s="59"/>
      <c r="KZI616" s="59"/>
      <c r="KZJ616" s="59"/>
      <c r="KZK616" s="59"/>
      <c r="KZL616" s="59"/>
      <c r="KZM616" s="59"/>
      <c r="KZN616" s="59"/>
      <c r="KZO616" s="59"/>
      <c r="KZP616" s="59"/>
      <c r="KZQ616" s="59"/>
      <c r="KZR616" s="59"/>
      <c r="KZS616" s="59"/>
      <c r="KZT616" s="59"/>
      <c r="KZU616" s="59"/>
      <c r="KZV616" s="59"/>
      <c r="KZW616" s="59"/>
      <c r="KZX616" s="59"/>
      <c r="KZY616" s="59"/>
      <c r="KZZ616" s="59"/>
      <c r="LAA616" s="59"/>
      <c r="LAB616" s="59"/>
      <c r="LAC616" s="59"/>
      <c r="LAD616" s="59"/>
      <c r="LAE616" s="59"/>
      <c r="LAF616" s="59"/>
      <c r="LAG616" s="59"/>
      <c r="LAH616" s="59"/>
      <c r="LAI616" s="59"/>
      <c r="LAJ616" s="59"/>
      <c r="LAK616" s="59"/>
      <c r="LAL616" s="59"/>
      <c r="LAM616" s="59"/>
      <c r="LAN616" s="59"/>
      <c r="LAO616" s="59"/>
      <c r="LAP616" s="59"/>
      <c r="LAQ616" s="59"/>
      <c r="LAR616" s="59"/>
      <c r="LAS616" s="59"/>
      <c r="LAT616" s="59"/>
      <c r="LAU616" s="59"/>
      <c r="LAV616" s="59"/>
      <c r="LAW616" s="59"/>
      <c r="LAX616" s="59"/>
      <c r="LAY616" s="59"/>
      <c r="LAZ616" s="59"/>
      <c r="LBA616" s="59"/>
      <c r="LBB616" s="59"/>
      <c r="LBC616" s="59"/>
      <c r="LBD616" s="59"/>
      <c r="LBE616" s="59"/>
      <c r="LBF616" s="59"/>
      <c r="LBG616" s="59"/>
      <c r="LBH616" s="59"/>
      <c r="LBI616" s="59"/>
      <c r="LBJ616" s="59"/>
      <c r="LBK616" s="59"/>
      <c r="LBL616" s="59"/>
      <c r="LBM616" s="59"/>
      <c r="LBN616" s="59"/>
      <c r="LBO616" s="59"/>
      <c r="LBP616" s="59"/>
      <c r="LBQ616" s="59"/>
      <c r="LBR616" s="59"/>
      <c r="LBS616" s="59"/>
      <c r="LBT616" s="59"/>
      <c r="LBU616" s="59"/>
      <c r="LBV616" s="59"/>
      <c r="LBW616" s="59"/>
      <c r="LBX616" s="59"/>
      <c r="LBY616" s="59"/>
      <c r="LBZ616" s="59"/>
      <c r="LCA616" s="59"/>
      <c r="LCB616" s="59"/>
      <c r="LCC616" s="59"/>
      <c r="LCD616" s="59"/>
      <c r="LCE616" s="59"/>
      <c r="LCF616" s="59"/>
      <c r="LCG616" s="59"/>
      <c r="LCH616" s="59"/>
      <c r="LCI616" s="59"/>
      <c r="LCJ616" s="59"/>
      <c r="LCK616" s="59"/>
      <c r="LCL616" s="59"/>
      <c r="LCM616" s="59"/>
      <c r="LCN616" s="59"/>
      <c r="LCO616" s="59"/>
      <c r="LCP616" s="59"/>
      <c r="LCQ616" s="59"/>
      <c r="LCR616" s="59"/>
      <c r="LCS616" s="59"/>
      <c r="LCT616" s="59"/>
      <c r="LCU616" s="59"/>
      <c r="LCV616" s="59"/>
      <c r="LCW616" s="59"/>
      <c r="LCX616" s="59"/>
      <c r="LCY616" s="59"/>
      <c r="LCZ616" s="59"/>
      <c r="LDA616" s="59"/>
      <c r="LDB616" s="59"/>
      <c r="LDC616" s="59"/>
      <c r="LDD616" s="59"/>
      <c r="LDE616" s="59"/>
      <c r="LDF616" s="59"/>
      <c r="LDG616" s="59"/>
      <c r="LDH616" s="59"/>
      <c r="LDI616" s="59"/>
      <c r="LDJ616" s="59"/>
      <c r="LDK616" s="59"/>
      <c r="LDL616" s="59"/>
      <c r="LDM616" s="59"/>
      <c r="LDN616" s="59"/>
      <c r="LDO616" s="59"/>
      <c r="LDP616" s="59"/>
      <c r="LDQ616" s="59"/>
      <c r="LDR616" s="59"/>
      <c r="LDS616" s="59"/>
      <c r="LDT616" s="59"/>
      <c r="LDU616" s="59"/>
      <c r="LDV616" s="59"/>
      <c r="LDW616" s="59"/>
      <c r="LDX616" s="59"/>
      <c r="LDY616" s="59"/>
      <c r="LDZ616" s="59"/>
      <c r="LEA616" s="59"/>
      <c r="LEB616" s="59"/>
      <c r="LEC616" s="59"/>
      <c r="LED616" s="59"/>
      <c r="LEE616" s="59"/>
      <c r="LEF616" s="59"/>
      <c r="LEG616" s="59"/>
      <c r="LEH616" s="59"/>
      <c r="LEI616" s="59"/>
      <c r="LEJ616" s="59"/>
      <c r="LEK616" s="59"/>
      <c r="LEL616" s="59"/>
      <c r="LEM616" s="59"/>
      <c r="LEN616" s="59"/>
      <c r="LEO616" s="59"/>
      <c r="LEP616" s="59"/>
      <c r="LEQ616" s="59"/>
      <c r="LER616" s="59"/>
      <c r="LES616" s="59"/>
      <c r="LET616" s="59"/>
      <c r="LEU616" s="59"/>
      <c r="LEV616" s="59"/>
      <c r="LEW616" s="59"/>
      <c r="LEX616" s="59"/>
      <c r="LEY616" s="59"/>
      <c r="LEZ616" s="59"/>
      <c r="LFA616" s="59"/>
      <c r="LFB616" s="59"/>
      <c r="LFC616" s="59"/>
      <c r="LFD616" s="59"/>
      <c r="LFE616" s="59"/>
      <c r="LFF616" s="59"/>
      <c r="LFG616" s="59"/>
      <c r="LFH616" s="59"/>
      <c r="LFI616" s="59"/>
      <c r="LFJ616" s="59"/>
      <c r="LFK616" s="59"/>
      <c r="LFL616" s="59"/>
      <c r="LFM616" s="59"/>
      <c r="LFN616" s="59"/>
      <c r="LFO616" s="59"/>
      <c r="LFP616" s="59"/>
      <c r="LFQ616" s="59"/>
      <c r="LFR616" s="59"/>
      <c r="LFS616" s="59"/>
      <c r="LFT616" s="59"/>
      <c r="LFU616" s="59"/>
      <c r="LFV616" s="59"/>
      <c r="LFW616" s="59"/>
      <c r="LFX616" s="59"/>
      <c r="LFY616" s="59"/>
      <c r="LFZ616" s="59"/>
      <c r="LGA616" s="59"/>
      <c r="LGB616" s="59"/>
      <c r="LGC616" s="59"/>
      <c r="LGD616" s="59"/>
      <c r="LGE616" s="59"/>
      <c r="LGF616" s="59"/>
      <c r="LGG616" s="59"/>
      <c r="LGH616" s="59"/>
      <c r="LGI616" s="59"/>
      <c r="LGJ616" s="59"/>
      <c r="LGK616" s="59"/>
      <c r="LGL616" s="59"/>
      <c r="LGM616" s="59"/>
      <c r="LGN616" s="59"/>
      <c r="LGO616" s="59"/>
      <c r="LGP616" s="59"/>
      <c r="LGQ616" s="59"/>
      <c r="LGR616" s="59"/>
      <c r="LGS616" s="59"/>
      <c r="LGT616" s="59"/>
      <c r="LGU616" s="59"/>
      <c r="LGV616" s="59"/>
      <c r="LGW616" s="59"/>
      <c r="LGX616" s="59"/>
      <c r="LGY616" s="59"/>
      <c r="LGZ616" s="59"/>
      <c r="LHA616" s="59"/>
      <c r="LHB616" s="59"/>
      <c r="LHC616" s="59"/>
      <c r="LHD616" s="59"/>
      <c r="LHE616" s="59"/>
      <c r="LHF616" s="59"/>
      <c r="LHG616" s="59"/>
      <c r="LHH616" s="59"/>
      <c r="LHI616" s="59"/>
      <c r="LHJ616" s="59"/>
      <c r="LHK616" s="59"/>
      <c r="LHL616" s="59"/>
      <c r="LHM616" s="59"/>
      <c r="LHN616" s="59"/>
      <c r="LHO616" s="59"/>
      <c r="LHP616" s="59"/>
      <c r="LHQ616" s="59"/>
      <c r="LHR616" s="59"/>
      <c r="LHS616" s="59"/>
      <c r="LHT616" s="59"/>
      <c r="LHU616" s="59"/>
      <c r="LHV616" s="59"/>
      <c r="LHW616" s="59"/>
      <c r="LHX616" s="59"/>
      <c r="LHY616" s="59"/>
      <c r="LHZ616" s="59"/>
      <c r="LIA616" s="59"/>
      <c r="LIB616" s="59"/>
      <c r="LIC616" s="59"/>
      <c r="LID616" s="59"/>
      <c r="LIE616" s="59"/>
      <c r="LIF616" s="59"/>
      <c r="LIG616" s="59"/>
      <c r="LIH616" s="59"/>
      <c r="LII616" s="59"/>
      <c r="LIJ616" s="59"/>
      <c r="LIK616" s="59"/>
      <c r="LIL616" s="59"/>
      <c r="LIM616" s="59"/>
      <c r="LIN616" s="59"/>
      <c r="LIO616" s="59"/>
      <c r="LIP616" s="59"/>
      <c r="LIQ616" s="59"/>
      <c r="LIR616" s="59"/>
      <c r="LIS616" s="59"/>
      <c r="LIT616" s="59"/>
      <c r="LIU616" s="59"/>
      <c r="LIV616" s="59"/>
      <c r="LIW616" s="59"/>
      <c r="LIX616" s="59"/>
      <c r="LIY616" s="59"/>
      <c r="LIZ616" s="59"/>
      <c r="LJA616" s="59"/>
      <c r="LJB616" s="59"/>
      <c r="LJC616" s="59"/>
      <c r="LJD616" s="59"/>
      <c r="LJE616" s="59"/>
      <c r="LJF616" s="59"/>
      <c r="LJG616" s="59"/>
      <c r="LJH616" s="59"/>
      <c r="LJI616" s="59"/>
      <c r="LJJ616" s="59"/>
      <c r="LJK616" s="59"/>
      <c r="LJL616" s="59"/>
      <c r="LJM616" s="59"/>
      <c r="LJN616" s="59"/>
      <c r="LJO616" s="59"/>
      <c r="LJP616" s="59"/>
      <c r="LJQ616" s="59"/>
      <c r="LJR616" s="59"/>
      <c r="LJS616" s="59"/>
      <c r="LJT616" s="59"/>
      <c r="LJU616" s="59"/>
      <c r="LJV616" s="59"/>
      <c r="LJW616" s="59"/>
      <c r="LJX616" s="59"/>
      <c r="LJY616" s="59"/>
      <c r="LJZ616" s="59"/>
      <c r="LKA616" s="59"/>
      <c r="LKB616" s="59"/>
      <c r="LKC616" s="59"/>
      <c r="LKD616" s="59"/>
      <c r="LKE616" s="59"/>
      <c r="LKF616" s="59"/>
      <c r="LKG616" s="59"/>
      <c r="LKH616" s="59"/>
      <c r="LKI616" s="59"/>
      <c r="LKJ616" s="59"/>
      <c r="LKK616" s="59"/>
      <c r="LKL616" s="59"/>
      <c r="LKM616" s="59"/>
      <c r="LKN616" s="59"/>
      <c r="LKO616" s="59"/>
      <c r="LKP616" s="59"/>
      <c r="LKQ616" s="59"/>
      <c r="LKR616" s="59"/>
      <c r="LKS616" s="59"/>
      <c r="LKT616" s="59"/>
      <c r="LKU616" s="59"/>
      <c r="LKV616" s="59"/>
      <c r="LKW616" s="59"/>
      <c r="LKX616" s="59"/>
      <c r="LKY616" s="59"/>
      <c r="LKZ616" s="59"/>
      <c r="LLA616" s="59"/>
      <c r="LLB616" s="59"/>
      <c r="LLC616" s="59"/>
      <c r="LLD616" s="59"/>
      <c r="LLE616" s="59"/>
      <c r="LLF616" s="59"/>
      <c r="LLG616" s="59"/>
      <c r="LLH616" s="59"/>
      <c r="LLI616" s="59"/>
      <c r="LLJ616" s="59"/>
      <c r="LLK616" s="59"/>
      <c r="LLL616" s="59"/>
      <c r="LLM616" s="59"/>
      <c r="LLN616" s="59"/>
      <c r="LLO616" s="59"/>
      <c r="LLP616" s="59"/>
      <c r="LLQ616" s="59"/>
      <c r="LLR616" s="59"/>
      <c r="LLS616" s="59"/>
      <c r="LLT616" s="59"/>
      <c r="LLU616" s="59"/>
      <c r="LLV616" s="59"/>
      <c r="LLW616" s="59"/>
      <c r="LLX616" s="59"/>
      <c r="LLY616" s="59"/>
      <c r="LLZ616" s="59"/>
      <c r="LMA616" s="59"/>
      <c r="LMB616" s="59"/>
      <c r="LMC616" s="59"/>
      <c r="LMD616" s="59"/>
      <c r="LME616" s="59"/>
      <c r="LMF616" s="59"/>
      <c r="LMG616" s="59"/>
      <c r="LMH616" s="59"/>
      <c r="LMI616" s="59"/>
      <c r="LMJ616" s="59"/>
      <c r="LMK616" s="59"/>
      <c r="LML616" s="59"/>
      <c r="LMM616" s="59"/>
      <c r="LMN616" s="59"/>
      <c r="LMO616" s="59"/>
      <c r="LMP616" s="59"/>
      <c r="LMQ616" s="59"/>
      <c r="LMR616" s="59"/>
      <c r="LMS616" s="59"/>
      <c r="LMT616" s="59"/>
      <c r="LMU616" s="59"/>
      <c r="LMV616" s="59"/>
      <c r="LMW616" s="59"/>
      <c r="LMX616" s="59"/>
      <c r="LMY616" s="59"/>
      <c r="LMZ616" s="59"/>
      <c r="LNA616" s="59"/>
      <c r="LNB616" s="59"/>
      <c r="LNC616" s="59"/>
      <c r="LND616" s="59"/>
      <c r="LNE616" s="59"/>
      <c r="LNF616" s="59"/>
      <c r="LNG616" s="59"/>
      <c r="LNH616" s="59"/>
      <c r="LNI616" s="59"/>
      <c r="LNJ616" s="59"/>
      <c r="LNK616" s="59"/>
      <c r="LNL616" s="59"/>
      <c r="LNM616" s="59"/>
      <c r="LNN616" s="59"/>
      <c r="LNO616" s="59"/>
      <c r="LNP616" s="59"/>
      <c r="LNQ616" s="59"/>
      <c r="LNR616" s="59"/>
      <c r="LNS616" s="59"/>
      <c r="LNT616" s="59"/>
      <c r="LNU616" s="59"/>
      <c r="LNV616" s="59"/>
      <c r="LNW616" s="59"/>
      <c r="LNX616" s="59"/>
      <c r="LNY616" s="59"/>
      <c r="LNZ616" s="59"/>
      <c r="LOA616" s="59"/>
      <c r="LOB616" s="59"/>
      <c r="LOC616" s="59"/>
      <c r="LOD616" s="59"/>
      <c r="LOE616" s="59"/>
      <c r="LOF616" s="59"/>
      <c r="LOG616" s="59"/>
      <c r="LOH616" s="59"/>
      <c r="LOI616" s="59"/>
      <c r="LOJ616" s="59"/>
      <c r="LOK616" s="59"/>
      <c r="LOL616" s="59"/>
      <c r="LOM616" s="59"/>
      <c r="LON616" s="59"/>
      <c r="LOO616" s="59"/>
      <c r="LOP616" s="59"/>
      <c r="LOQ616" s="59"/>
      <c r="LOR616" s="59"/>
      <c r="LOS616" s="59"/>
      <c r="LOT616" s="59"/>
      <c r="LOU616" s="59"/>
      <c r="LOV616" s="59"/>
      <c r="LOW616" s="59"/>
      <c r="LOX616" s="59"/>
      <c r="LOY616" s="59"/>
      <c r="LOZ616" s="59"/>
      <c r="LPA616" s="59"/>
      <c r="LPB616" s="59"/>
      <c r="LPC616" s="59"/>
      <c r="LPD616" s="59"/>
      <c r="LPE616" s="59"/>
      <c r="LPF616" s="59"/>
      <c r="LPG616" s="59"/>
      <c r="LPH616" s="59"/>
      <c r="LPI616" s="59"/>
      <c r="LPJ616" s="59"/>
      <c r="LPK616" s="59"/>
      <c r="LPL616" s="59"/>
      <c r="LPM616" s="59"/>
      <c r="LPN616" s="59"/>
      <c r="LPO616" s="59"/>
      <c r="LPP616" s="59"/>
      <c r="LPQ616" s="59"/>
      <c r="LPR616" s="59"/>
      <c r="LPS616" s="59"/>
      <c r="LPT616" s="59"/>
      <c r="LPU616" s="59"/>
      <c r="LPV616" s="59"/>
      <c r="LPW616" s="59"/>
      <c r="LPX616" s="59"/>
      <c r="LPY616" s="59"/>
      <c r="LPZ616" s="59"/>
      <c r="LQA616" s="59"/>
      <c r="LQB616" s="59"/>
      <c r="LQC616" s="59"/>
      <c r="LQD616" s="59"/>
      <c r="LQE616" s="59"/>
      <c r="LQF616" s="59"/>
      <c r="LQG616" s="59"/>
      <c r="LQH616" s="59"/>
      <c r="LQI616" s="59"/>
      <c r="LQJ616" s="59"/>
      <c r="LQK616" s="59"/>
      <c r="LQL616" s="59"/>
      <c r="LQM616" s="59"/>
      <c r="LQN616" s="59"/>
      <c r="LQO616" s="59"/>
      <c r="LQP616" s="59"/>
      <c r="LQQ616" s="59"/>
      <c r="LQR616" s="59"/>
      <c r="LQS616" s="59"/>
      <c r="LQT616" s="59"/>
      <c r="LQU616" s="59"/>
      <c r="LQV616" s="59"/>
      <c r="LQW616" s="59"/>
      <c r="LQX616" s="59"/>
      <c r="LQY616" s="59"/>
      <c r="LQZ616" s="59"/>
      <c r="LRA616" s="59"/>
      <c r="LRB616" s="59"/>
      <c r="LRC616" s="59"/>
      <c r="LRD616" s="59"/>
      <c r="LRE616" s="59"/>
      <c r="LRF616" s="59"/>
      <c r="LRG616" s="59"/>
      <c r="LRH616" s="59"/>
      <c r="LRI616" s="59"/>
      <c r="LRJ616" s="59"/>
      <c r="LRK616" s="59"/>
      <c r="LRL616" s="59"/>
      <c r="LRM616" s="59"/>
      <c r="LRN616" s="59"/>
      <c r="LRO616" s="59"/>
      <c r="LRP616" s="59"/>
      <c r="LRQ616" s="59"/>
      <c r="LRR616" s="59"/>
      <c r="LRS616" s="59"/>
      <c r="LRT616" s="59"/>
      <c r="LRU616" s="59"/>
      <c r="LRV616" s="59"/>
      <c r="LRW616" s="59"/>
      <c r="LRX616" s="59"/>
      <c r="LRY616" s="59"/>
      <c r="LRZ616" s="59"/>
      <c r="LSA616" s="59"/>
      <c r="LSB616" s="59"/>
      <c r="LSC616" s="59"/>
      <c r="LSD616" s="59"/>
      <c r="LSE616" s="59"/>
      <c r="LSF616" s="59"/>
      <c r="LSG616" s="59"/>
      <c r="LSH616" s="59"/>
      <c r="LSI616" s="59"/>
      <c r="LSJ616" s="59"/>
      <c r="LSK616" s="59"/>
      <c r="LSL616" s="59"/>
      <c r="LSM616" s="59"/>
      <c r="LSN616" s="59"/>
      <c r="LSO616" s="59"/>
      <c r="LSP616" s="59"/>
      <c r="LSQ616" s="59"/>
      <c r="LSR616" s="59"/>
      <c r="LSS616" s="59"/>
      <c r="LST616" s="59"/>
      <c r="LSU616" s="59"/>
      <c r="LSV616" s="59"/>
      <c r="LSW616" s="59"/>
      <c r="LSX616" s="59"/>
      <c r="LSY616" s="59"/>
      <c r="LSZ616" s="59"/>
      <c r="LTA616" s="59"/>
      <c r="LTB616" s="59"/>
      <c r="LTC616" s="59"/>
      <c r="LTD616" s="59"/>
      <c r="LTE616" s="59"/>
      <c r="LTF616" s="59"/>
      <c r="LTG616" s="59"/>
      <c r="LTH616" s="59"/>
      <c r="LTI616" s="59"/>
      <c r="LTJ616" s="59"/>
      <c r="LTK616" s="59"/>
      <c r="LTL616" s="59"/>
      <c r="LTM616" s="59"/>
      <c r="LTN616" s="59"/>
      <c r="LTO616" s="59"/>
      <c r="LTP616" s="59"/>
      <c r="LTQ616" s="59"/>
      <c r="LTR616" s="59"/>
      <c r="LTS616" s="59"/>
      <c r="LTT616" s="59"/>
      <c r="LTU616" s="59"/>
      <c r="LTV616" s="59"/>
      <c r="LTW616" s="59"/>
      <c r="LTX616" s="59"/>
      <c r="LTY616" s="59"/>
      <c r="LTZ616" s="59"/>
      <c r="LUA616" s="59"/>
      <c r="LUB616" s="59"/>
      <c r="LUC616" s="59"/>
      <c r="LUD616" s="59"/>
      <c r="LUE616" s="59"/>
      <c r="LUF616" s="59"/>
      <c r="LUG616" s="59"/>
      <c r="LUH616" s="59"/>
      <c r="LUI616" s="59"/>
      <c r="LUJ616" s="59"/>
      <c r="LUK616" s="59"/>
      <c r="LUL616" s="59"/>
      <c r="LUM616" s="59"/>
      <c r="LUN616" s="59"/>
      <c r="LUO616" s="59"/>
      <c r="LUP616" s="59"/>
      <c r="LUQ616" s="59"/>
      <c r="LUR616" s="59"/>
      <c r="LUS616" s="59"/>
      <c r="LUT616" s="59"/>
      <c r="LUU616" s="59"/>
      <c r="LUV616" s="59"/>
      <c r="LUW616" s="59"/>
      <c r="LUX616" s="59"/>
      <c r="LUY616" s="59"/>
      <c r="LUZ616" s="59"/>
      <c r="LVA616" s="59"/>
      <c r="LVB616" s="59"/>
      <c r="LVC616" s="59"/>
      <c r="LVD616" s="59"/>
      <c r="LVE616" s="59"/>
      <c r="LVF616" s="59"/>
      <c r="LVG616" s="59"/>
      <c r="LVH616" s="59"/>
      <c r="LVI616" s="59"/>
      <c r="LVJ616" s="59"/>
      <c r="LVK616" s="59"/>
      <c r="LVL616" s="59"/>
      <c r="LVM616" s="59"/>
      <c r="LVN616" s="59"/>
      <c r="LVO616" s="59"/>
      <c r="LVP616" s="59"/>
      <c r="LVQ616" s="59"/>
      <c r="LVR616" s="59"/>
      <c r="LVS616" s="59"/>
      <c r="LVT616" s="59"/>
      <c r="LVU616" s="59"/>
      <c r="LVV616" s="59"/>
      <c r="LVW616" s="59"/>
      <c r="LVX616" s="59"/>
      <c r="LVY616" s="59"/>
      <c r="LVZ616" s="59"/>
      <c r="LWA616" s="59"/>
      <c r="LWB616" s="59"/>
      <c r="LWC616" s="59"/>
      <c r="LWD616" s="59"/>
      <c r="LWE616" s="59"/>
      <c r="LWF616" s="59"/>
      <c r="LWG616" s="59"/>
      <c r="LWH616" s="59"/>
      <c r="LWI616" s="59"/>
      <c r="LWJ616" s="59"/>
      <c r="LWK616" s="59"/>
      <c r="LWL616" s="59"/>
      <c r="LWM616" s="59"/>
      <c r="LWN616" s="59"/>
      <c r="LWO616" s="59"/>
      <c r="LWP616" s="59"/>
      <c r="LWQ616" s="59"/>
      <c r="LWR616" s="59"/>
      <c r="LWS616" s="59"/>
      <c r="LWT616" s="59"/>
      <c r="LWU616" s="59"/>
      <c r="LWV616" s="59"/>
      <c r="LWW616" s="59"/>
      <c r="LWX616" s="59"/>
      <c r="LWY616" s="59"/>
      <c r="LWZ616" s="59"/>
      <c r="LXA616" s="59"/>
      <c r="LXB616" s="59"/>
      <c r="LXC616" s="59"/>
      <c r="LXD616" s="59"/>
      <c r="LXE616" s="59"/>
      <c r="LXF616" s="59"/>
      <c r="LXG616" s="59"/>
      <c r="LXH616" s="59"/>
      <c r="LXI616" s="59"/>
      <c r="LXJ616" s="59"/>
      <c r="LXK616" s="59"/>
      <c r="LXL616" s="59"/>
      <c r="LXM616" s="59"/>
      <c r="LXN616" s="59"/>
      <c r="LXO616" s="59"/>
      <c r="LXP616" s="59"/>
      <c r="LXQ616" s="59"/>
      <c r="LXR616" s="59"/>
      <c r="LXS616" s="59"/>
      <c r="LXT616" s="59"/>
      <c r="LXU616" s="59"/>
      <c r="LXV616" s="59"/>
      <c r="LXW616" s="59"/>
      <c r="LXX616" s="59"/>
      <c r="LXY616" s="59"/>
      <c r="LXZ616" s="59"/>
      <c r="LYA616" s="59"/>
      <c r="LYB616" s="59"/>
      <c r="LYC616" s="59"/>
      <c r="LYD616" s="59"/>
      <c r="LYE616" s="59"/>
      <c r="LYF616" s="59"/>
      <c r="LYG616" s="59"/>
      <c r="LYH616" s="59"/>
      <c r="LYI616" s="59"/>
      <c r="LYJ616" s="59"/>
      <c r="LYK616" s="59"/>
      <c r="LYL616" s="59"/>
      <c r="LYM616" s="59"/>
      <c r="LYN616" s="59"/>
      <c r="LYO616" s="59"/>
      <c r="LYP616" s="59"/>
      <c r="LYQ616" s="59"/>
      <c r="LYR616" s="59"/>
      <c r="LYS616" s="59"/>
      <c r="LYT616" s="59"/>
      <c r="LYU616" s="59"/>
      <c r="LYV616" s="59"/>
      <c r="LYW616" s="59"/>
      <c r="LYX616" s="59"/>
      <c r="LYY616" s="59"/>
      <c r="LYZ616" s="59"/>
      <c r="LZA616" s="59"/>
      <c r="LZB616" s="59"/>
      <c r="LZC616" s="59"/>
      <c r="LZD616" s="59"/>
      <c r="LZE616" s="59"/>
      <c r="LZF616" s="59"/>
      <c r="LZG616" s="59"/>
      <c r="LZH616" s="59"/>
      <c r="LZI616" s="59"/>
      <c r="LZJ616" s="59"/>
      <c r="LZK616" s="59"/>
      <c r="LZL616" s="59"/>
      <c r="LZM616" s="59"/>
      <c r="LZN616" s="59"/>
      <c r="LZO616" s="59"/>
      <c r="LZP616" s="59"/>
      <c r="LZQ616" s="59"/>
      <c r="LZR616" s="59"/>
      <c r="LZS616" s="59"/>
      <c r="LZT616" s="59"/>
      <c r="LZU616" s="59"/>
      <c r="LZV616" s="59"/>
      <c r="LZW616" s="59"/>
      <c r="LZX616" s="59"/>
      <c r="LZY616" s="59"/>
      <c r="LZZ616" s="59"/>
      <c r="MAA616" s="59"/>
      <c r="MAB616" s="59"/>
      <c r="MAC616" s="59"/>
      <c r="MAD616" s="59"/>
      <c r="MAE616" s="59"/>
      <c r="MAF616" s="59"/>
      <c r="MAG616" s="59"/>
      <c r="MAH616" s="59"/>
      <c r="MAI616" s="59"/>
      <c r="MAJ616" s="59"/>
      <c r="MAK616" s="59"/>
      <c r="MAL616" s="59"/>
      <c r="MAM616" s="59"/>
      <c r="MAN616" s="59"/>
      <c r="MAO616" s="59"/>
      <c r="MAP616" s="59"/>
      <c r="MAQ616" s="59"/>
      <c r="MAR616" s="59"/>
      <c r="MAS616" s="59"/>
      <c r="MAT616" s="59"/>
      <c r="MAU616" s="59"/>
      <c r="MAV616" s="59"/>
      <c r="MAW616" s="59"/>
      <c r="MAX616" s="59"/>
      <c r="MAY616" s="59"/>
      <c r="MAZ616" s="59"/>
      <c r="MBA616" s="59"/>
      <c r="MBB616" s="59"/>
      <c r="MBC616" s="59"/>
      <c r="MBD616" s="59"/>
      <c r="MBE616" s="59"/>
      <c r="MBF616" s="59"/>
      <c r="MBG616" s="59"/>
      <c r="MBH616" s="59"/>
      <c r="MBI616" s="59"/>
      <c r="MBJ616" s="59"/>
      <c r="MBK616" s="59"/>
      <c r="MBL616" s="59"/>
      <c r="MBM616" s="59"/>
      <c r="MBN616" s="59"/>
      <c r="MBO616" s="59"/>
      <c r="MBP616" s="59"/>
      <c r="MBQ616" s="59"/>
      <c r="MBR616" s="59"/>
      <c r="MBS616" s="59"/>
      <c r="MBT616" s="59"/>
      <c r="MBU616" s="59"/>
      <c r="MBV616" s="59"/>
      <c r="MBW616" s="59"/>
      <c r="MBX616" s="59"/>
      <c r="MBY616" s="59"/>
      <c r="MBZ616" s="59"/>
      <c r="MCA616" s="59"/>
      <c r="MCB616" s="59"/>
      <c r="MCC616" s="59"/>
      <c r="MCD616" s="59"/>
      <c r="MCE616" s="59"/>
      <c r="MCF616" s="59"/>
      <c r="MCG616" s="59"/>
      <c r="MCH616" s="59"/>
      <c r="MCI616" s="59"/>
      <c r="MCJ616" s="59"/>
      <c r="MCK616" s="59"/>
      <c r="MCL616" s="59"/>
      <c r="MCM616" s="59"/>
      <c r="MCN616" s="59"/>
      <c r="MCO616" s="59"/>
      <c r="MCP616" s="59"/>
      <c r="MCQ616" s="59"/>
      <c r="MCR616" s="59"/>
      <c r="MCS616" s="59"/>
      <c r="MCT616" s="59"/>
      <c r="MCU616" s="59"/>
      <c r="MCV616" s="59"/>
      <c r="MCW616" s="59"/>
      <c r="MCX616" s="59"/>
      <c r="MCY616" s="59"/>
      <c r="MCZ616" s="59"/>
      <c r="MDA616" s="59"/>
      <c r="MDB616" s="59"/>
      <c r="MDC616" s="59"/>
      <c r="MDD616" s="59"/>
      <c r="MDE616" s="59"/>
      <c r="MDF616" s="59"/>
      <c r="MDG616" s="59"/>
      <c r="MDH616" s="59"/>
      <c r="MDI616" s="59"/>
      <c r="MDJ616" s="59"/>
      <c r="MDK616" s="59"/>
      <c r="MDL616" s="59"/>
      <c r="MDM616" s="59"/>
      <c r="MDN616" s="59"/>
      <c r="MDO616" s="59"/>
      <c r="MDP616" s="59"/>
      <c r="MDQ616" s="59"/>
      <c r="MDR616" s="59"/>
      <c r="MDS616" s="59"/>
      <c r="MDT616" s="59"/>
      <c r="MDU616" s="59"/>
      <c r="MDV616" s="59"/>
      <c r="MDW616" s="59"/>
      <c r="MDX616" s="59"/>
      <c r="MDY616" s="59"/>
      <c r="MDZ616" s="59"/>
      <c r="MEA616" s="59"/>
      <c r="MEB616" s="59"/>
      <c r="MEC616" s="59"/>
      <c r="MED616" s="59"/>
      <c r="MEE616" s="59"/>
      <c r="MEF616" s="59"/>
      <c r="MEG616" s="59"/>
      <c r="MEH616" s="59"/>
      <c r="MEI616" s="59"/>
      <c r="MEJ616" s="59"/>
      <c r="MEK616" s="59"/>
      <c r="MEL616" s="59"/>
      <c r="MEM616" s="59"/>
      <c r="MEN616" s="59"/>
      <c r="MEO616" s="59"/>
      <c r="MEP616" s="59"/>
      <c r="MEQ616" s="59"/>
      <c r="MER616" s="59"/>
      <c r="MES616" s="59"/>
      <c r="MET616" s="59"/>
      <c r="MEU616" s="59"/>
      <c r="MEV616" s="59"/>
      <c r="MEW616" s="59"/>
      <c r="MEX616" s="59"/>
      <c r="MEY616" s="59"/>
      <c r="MEZ616" s="59"/>
      <c r="MFA616" s="59"/>
      <c r="MFB616" s="59"/>
      <c r="MFC616" s="59"/>
      <c r="MFD616" s="59"/>
      <c r="MFE616" s="59"/>
      <c r="MFF616" s="59"/>
      <c r="MFG616" s="59"/>
      <c r="MFH616" s="59"/>
      <c r="MFI616" s="59"/>
      <c r="MFJ616" s="59"/>
      <c r="MFK616" s="59"/>
      <c r="MFL616" s="59"/>
      <c r="MFM616" s="59"/>
      <c r="MFN616" s="59"/>
      <c r="MFO616" s="59"/>
      <c r="MFP616" s="59"/>
      <c r="MFQ616" s="59"/>
      <c r="MFR616" s="59"/>
      <c r="MFS616" s="59"/>
      <c r="MFT616" s="59"/>
      <c r="MFU616" s="59"/>
      <c r="MFV616" s="59"/>
      <c r="MFW616" s="59"/>
      <c r="MFX616" s="59"/>
      <c r="MFY616" s="59"/>
      <c r="MFZ616" s="59"/>
      <c r="MGA616" s="59"/>
      <c r="MGB616" s="59"/>
      <c r="MGC616" s="59"/>
      <c r="MGD616" s="59"/>
      <c r="MGE616" s="59"/>
      <c r="MGF616" s="59"/>
      <c r="MGG616" s="59"/>
      <c r="MGH616" s="59"/>
      <c r="MGI616" s="59"/>
      <c r="MGJ616" s="59"/>
      <c r="MGK616" s="59"/>
      <c r="MGL616" s="59"/>
      <c r="MGM616" s="59"/>
      <c r="MGN616" s="59"/>
      <c r="MGO616" s="59"/>
      <c r="MGP616" s="59"/>
      <c r="MGQ616" s="59"/>
      <c r="MGR616" s="59"/>
      <c r="MGS616" s="59"/>
      <c r="MGT616" s="59"/>
      <c r="MGU616" s="59"/>
      <c r="MGV616" s="59"/>
      <c r="MGW616" s="59"/>
      <c r="MGX616" s="59"/>
      <c r="MGY616" s="59"/>
      <c r="MGZ616" s="59"/>
      <c r="MHA616" s="59"/>
      <c r="MHB616" s="59"/>
      <c r="MHC616" s="59"/>
      <c r="MHD616" s="59"/>
      <c r="MHE616" s="59"/>
      <c r="MHF616" s="59"/>
      <c r="MHG616" s="59"/>
      <c r="MHH616" s="59"/>
      <c r="MHI616" s="59"/>
      <c r="MHJ616" s="59"/>
      <c r="MHK616" s="59"/>
      <c r="MHL616" s="59"/>
      <c r="MHM616" s="59"/>
      <c r="MHN616" s="59"/>
      <c r="MHO616" s="59"/>
      <c r="MHP616" s="59"/>
      <c r="MHQ616" s="59"/>
      <c r="MHR616" s="59"/>
      <c r="MHS616" s="59"/>
      <c r="MHT616" s="59"/>
      <c r="MHU616" s="59"/>
      <c r="MHV616" s="59"/>
      <c r="MHW616" s="59"/>
      <c r="MHX616" s="59"/>
      <c r="MHY616" s="59"/>
      <c r="MHZ616" s="59"/>
      <c r="MIA616" s="59"/>
      <c r="MIB616" s="59"/>
      <c r="MIC616" s="59"/>
      <c r="MID616" s="59"/>
      <c r="MIE616" s="59"/>
      <c r="MIF616" s="59"/>
      <c r="MIG616" s="59"/>
      <c r="MIH616" s="59"/>
      <c r="MII616" s="59"/>
      <c r="MIJ616" s="59"/>
      <c r="MIK616" s="59"/>
      <c r="MIL616" s="59"/>
      <c r="MIM616" s="59"/>
      <c r="MIN616" s="59"/>
      <c r="MIO616" s="59"/>
      <c r="MIP616" s="59"/>
      <c r="MIQ616" s="59"/>
      <c r="MIR616" s="59"/>
      <c r="MIS616" s="59"/>
      <c r="MIT616" s="59"/>
      <c r="MIU616" s="59"/>
      <c r="MIV616" s="59"/>
      <c r="MIW616" s="59"/>
      <c r="MIX616" s="59"/>
      <c r="MIY616" s="59"/>
      <c r="MIZ616" s="59"/>
      <c r="MJA616" s="59"/>
      <c r="MJB616" s="59"/>
      <c r="MJC616" s="59"/>
      <c r="MJD616" s="59"/>
      <c r="MJE616" s="59"/>
      <c r="MJF616" s="59"/>
      <c r="MJG616" s="59"/>
      <c r="MJH616" s="59"/>
      <c r="MJI616" s="59"/>
      <c r="MJJ616" s="59"/>
      <c r="MJK616" s="59"/>
      <c r="MJL616" s="59"/>
      <c r="MJM616" s="59"/>
      <c r="MJN616" s="59"/>
      <c r="MJO616" s="59"/>
      <c r="MJP616" s="59"/>
      <c r="MJQ616" s="59"/>
      <c r="MJR616" s="59"/>
      <c r="MJS616" s="59"/>
      <c r="MJT616" s="59"/>
      <c r="MJU616" s="59"/>
      <c r="MJV616" s="59"/>
      <c r="MJW616" s="59"/>
      <c r="MJX616" s="59"/>
      <c r="MJY616" s="59"/>
      <c r="MJZ616" s="59"/>
      <c r="MKA616" s="59"/>
      <c r="MKB616" s="59"/>
      <c r="MKC616" s="59"/>
      <c r="MKD616" s="59"/>
      <c r="MKE616" s="59"/>
      <c r="MKF616" s="59"/>
      <c r="MKG616" s="59"/>
      <c r="MKH616" s="59"/>
      <c r="MKI616" s="59"/>
      <c r="MKJ616" s="59"/>
      <c r="MKK616" s="59"/>
      <c r="MKL616" s="59"/>
      <c r="MKM616" s="59"/>
      <c r="MKN616" s="59"/>
      <c r="MKO616" s="59"/>
      <c r="MKP616" s="59"/>
      <c r="MKQ616" s="59"/>
      <c r="MKR616" s="59"/>
      <c r="MKS616" s="59"/>
      <c r="MKT616" s="59"/>
      <c r="MKU616" s="59"/>
      <c r="MKV616" s="59"/>
      <c r="MKW616" s="59"/>
      <c r="MKX616" s="59"/>
      <c r="MKY616" s="59"/>
      <c r="MKZ616" s="59"/>
      <c r="MLA616" s="59"/>
      <c r="MLB616" s="59"/>
      <c r="MLC616" s="59"/>
      <c r="MLD616" s="59"/>
      <c r="MLE616" s="59"/>
      <c r="MLF616" s="59"/>
      <c r="MLG616" s="59"/>
      <c r="MLH616" s="59"/>
      <c r="MLI616" s="59"/>
      <c r="MLJ616" s="59"/>
      <c r="MLK616" s="59"/>
      <c r="MLL616" s="59"/>
      <c r="MLM616" s="59"/>
      <c r="MLN616" s="59"/>
      <c r="MLO616" s="59"/>
      <c r="MLP616" s="59"/>
      <c r="MLQ616" s="59"/>
      <c r="MLR616" s="59"/>
      <c r="MLS616" s="59"/>
      <c r="MLT616" s="59"/>
      <c r="MLU616" s="59"/>
      <c r="MLV616" s="59"/>
      <c r="MLW616" s="59"/>
      <c r="MLX616" s="59"/>
      <c r="MLY616" s="59"/>
      <c r="MLZ616" s="59"/>
      <c r="MMA616" s="59"/>
      <c r="MMB616" s="59"/>
      <c r="MMC616" s="59"/>
      <c r="MMD616" s="59"/>
      <c r="MME616" s="59"/>
      <c r="MMF616" s="59"/>
      <c r="MMG616" s="59"/>
      <c r="MMH616" s="59"/>
      <c r="MMI616" s="59"/>
      <c r="MMJ616" s="59"/>
      <c r="MMK616" s="59"/>
      <c r="MML616" s="59"/>
      <c r="MMM616" s="59"/>
      <c r="MMN616" s="59"/>
      <c r="MMO616" s="59"/>
      <c r="MMP616" s="59"/>
      <c r="MMQ616" s="59"/>
      <c r="MMR616" s="59"/>
      <c r="MMS616" s="59"/>
      <c r="MMT616" s="59"/>
      <c r="MMU616" s="59"/>
      <c r="MMV616" s="59"/>
      <c r="MMW616" s="59"/>
      <c r="MMX616" s="59"/>
      <c r="MMY616" s="59"/>
      <c r="MMZ616" s="59"/>
      <c r="MNA616" s="59"/>
      <c r="MNB616" s="59"/>
      <c r="MNC616" s="59"/>
      <c r="MND616" s="59"/>
      <c r="MNE616" s="59"/>
      <c r="MNF616" s="59"/>
      <c r="MNG616" s="59"/>
      <c r="MNH616" s="59"/>
      <c r="MNI616" s="59"/>
      <c r="MNJ616" s="59"/>
      <c r="MNK616" s="59"/>
      <c r="MNL616" s="59"/>
      <c r="MNM616" s="59"/>
      <c r="MNN616" s="59"/>
      <c r="MNO616" s="59"/>
      <c r="MNP616" s="59"/>
      <c r="MNQ616" s="59"/>
      <c r="MNR616" s="59"/>
      <c r="MNS616" s="59"/>
      <c r="MNT616" s="59"/>
      <c r="MNU616" s="59"/>
      <c r="MNV616" s="59"/>
      <c r="MNW616" s="59"/>
      <c r="MNX616" s="59"/>
      <c r="MNY616" s="59"/>
      <c r="MNZ616" s="59"/>
      <c r="MOA616" s="59"/>
      <c r="MOB616" s="59"/>
      <c r="MOC616" s="59"/>
      <c r="MOD616" s="59"/>
      <c r="MOE616" s="59"/>
      <c r="MOF616" s="59"/>
      <c r="MOG616" s="59"/>
      <c r="MOH616" s="59"/>
      <c r="MOI616" s="59"/>
      <c r="MOJ616" s="59"/>
      <c r="MOK616" s="59"/>
      <c r="MOL616" s="59"/>
      <c r="MOM616" s="59"/>
      <c r="MON616" s="59"/>
      <c r="MOO616" s="59"/>
      <c r="MOP616" s="59"/>
      <c r="MOQ616" s="59"/>
      <c r="MOR616" s="59"/>
      <c r="MOS616" s="59"/>
      <c r="MOT616" s="59"/>
      <c r="MOU616" s="59"/>
      <c r="MOV616" s="59"/>
      <c r="MOW616" s="59"/>
      <c r="MOX616" s="59"/>
      <c r="MOY616" s="59"/>
      <c r="MOZ616" s="59"/>
      <c r="MPA616" s="59"/>
      <c r="MPB616" s="59"/>
      <c r="MPC616" s="59"/>
      <c r="MPD616" s="59"/>
      <c r="MPE616" s="59"/>
      <c r="MPF616" s="59"/>
      <c r="MPG616" s="59"/>
      <c r="MPH616" s="59"/>
      <c r="MPI616" s="59"/>
      <c r="MPJ616" s="59"/>
      <c r="MPK616" s="59"/>
      <c r="MPL616" s="59"/>
      <c r="MPM616" s="59"/>
      <c r="MPN616" s="59"/>
      <c r="MPO616" s="59"/>
      <c r="MPP616" s="59"/>
      <c r="MPQ616" s="59"/>
      <c r="MPR616" s="59"/>
      <c r="MPS616" s="59"/>
      <c r="MPT616" s="59"/>
      <c r="MPU616" s="59"/>
      <c r="MPV616" s="59"/>
      <c r="MPW616" s="59"/>
      <c r="MPX616" s="59"/>
      <c r="MPY616" s="59"/>
      <c r="MPZ616" s="59"/>
      <c r="MQA616" s="59"/>
      <c r="MQB616" s="59"/>
      <c r="MQC616" s="59"/>
      <c r="MQD616" s="59"/>
      <c r="MQE616" s="59"/>
      <c r="MQF616" s="59"/>
      <c r="MQG616" s="59"/>
      <c r="MQH616" s="59"/>
      <c r="MQI616" s="59"/>
      <c r="MQJ616" s="59"/>
      <c r="MQK616" s="59"/>
      <c r="MQL616" s="59"/>
      <c r="MQM616" s="59"/>
      <c r="MQN616" s="59"/>
      <c r="MQO616" s="59"/>
      <c r="MQP616" s="59"/>
      <c r="MQQ616" s="59"/>
      <c r="MQR616" s="59"/>
      <c r="MQS616" s="59"/>
      <c r="MQT616" s="59"/>
      <c r="MQU616" s="59"/>
      <c r="MQV616" s="59"/>
      <c r="MQW616" s="59"/>
      <c r="MQX616" s="59"/>
      <c r="MQY616" s="59"/>
      <c r="MQZ616" s="59"/>
      <c r="MRA616" s="59"/>
      <c r="MRB616" s="59"/>
      <c r="MRC616" s="59"/>
      <c r="MRD616" s="59"/>
      <c r="MRE616" s="59"/>
      <c r="MRF616" s="59"/>
      <c r="MRG616" s="59"/>
      <c r="MRH616" s="59"/>
      <c r="MRI616" s="59"/>
      <c r="MRJ616" s="59"/>
      <c r="MRK616" s="59"/>
      <c r="MRL616" s="59"/>
      <c r="MRM616" s="59"/>
      <c r="MRN616" s="59"/>
      <c r="MRO616" s="59"/>
      <c r="MRP616" s="59"/>
      <c r="MRQ616" s="59"/>
      <c r="MRR616" s="59"/>
      <c r="MRS616" s="59"/>
      <c r="MRT616" s="59"/>
      <c r="MRU616" s="59"/>
      <c r="MRV616" s="59"/>
      <c r="MRW616" s="59"/>
      <c r="MRX616" s="59"/>
      <c r="MRY616" s="59"/>
      <c r="MRZ616" s="59"/>
      <c r="MSA616" s="59"/>
      <c r="MSB616" s="59"/>
      <c r="MSC616" s="59"/>
      <c r="MSD616" s="59"/>
      <c r="MSE616" s="59"/>
      <c r="MSF616" s="59"/>
      <c r="MSG616" s="59"/>
      <c r="MSH616" s="59"/>
      <c r="MSI616" s="59"/>
      <c r="MSJ616" s="59"/>
      <c r="MSK616" s="59"/>
      <c r="MSL616" s="59"/>
      <c r="MSM616" s="59"/>
      <c r="MSN616" s="59"/>
      <c r="MSO616" s="59"/>
      <c r="MSP616" s="59"/>
      <c r="MSQ616" s="59"/>
      <c r="MSR616" s="59"/>
      <c r="MSS616" s="59"/>
      <c r="MST616" s="59"/>
      <c r="MSU616" s="59"/>
      <c r="MSV616" s="59"/>
      <c r="MSW616" s="59"/>
      <c r="MSX616" s="59"/>
      <c r="MSY616" s="59"/>
      <c r="MSZ616" s="59"/>
      <c r="MTA616" s="59"/>
      <c r="MTB616" s="59"/>
      <c r="MTC616" s="59"/>
      <c r="MTD616" s="59"/>
      <c r="MTE616" s="59"/>
      <c r="MTF616" s="59"/>
      <c r="MTG616" s="59"/>
      <c r="MTH616" s="59"/>
      <c r="MTI616" s="59"/>
      <c r="MTJ616" s="59"/>
      <c r="MTK616" s="59"/>
      <c r="MTL616" s="59"/>
      <c r="MTM616" s="59"/>
      <c r="MTN616" s="59"/>
      <c r="MTO616" s="59"/>
      <c r="MTP616" s="59"/>
      <c r="MTQ616" s="59"/>
      <c r="MTR616" s="59"/>
      <c r="MTS616" s="59"/>
      <c r="MTT616" s="59"/>
      <c r="MTU616" s="59"/>
      <c r="MTV616" s="59"/>
      <c r="MTW616" s="59"/>
      <c r="MTX616" s="59"/>
      <c r="MTY616" s="59"/>
      <c r="MTZ616" s="59"/>
      <c r="MUA616" s="59"/>
      <c r="MUB616" s="59"/>
      <c r="MUC616" s="59"/>
      <c r="MUD616" s="59"/>
      <c r="MUE616" s="59"/>
      <c r="MUF616" s="59"/>
      <c r="MUG616" s="59"/>
      <c r="MUH616" s="59"/>
      <c r="MUI616" s="59"/>
      <c r="MUJ616" s="59"/>
      <c r="MUK616" s="59"/>
      <c r="MUL616" s="59"/>
      <c r="MUM616" s="59"/>
      <c r="MUN616" s="59"/>
      <c r="MUO616" s="59"/>
      <c r="MUP616" s="59"/>
      <c r="MUQ616" s="59"/>
      <c r="MUR616" s="59"/>
      <c r="MUS616" s="59"/>
      <c r="MUT616" s="59"/>
      <c r="MUU616" s="59"/>
      <c r="MUV616" s="59"/>
      <c r="MUW616" s="59"/>
      <c r="MUX616" s="59"/>
      <c r="MUY616" s="59"/>
      <c r="MUZ616" s="59"/>
      <c r="MVA616" s="59"/>
      <c r="MVB616" s="59"/>
      <c r="MVC616" s="59"/>
      <c r="MVD616" s="59"/>
      <c r="MVE616" s="59"/>
      <c r="MVF616" s="59"/>
      <c r="MVG616" s="59"/>
      <c r="MVH616" s="59"/>
      <c r="MVI616" s="59"/>
      <c r="MVJ616" s="59"/>
      <c r="MVK616" s="59"/>
      <c r="MVL616" s="59"/>
      <c r="MVM616" s="59"/>
      <c r="MVN616" s="59"/>
      <c r="MVO616" s="59"/>
      <c r="MVP616" s="59"/>
      <c r="MVQ616" s="59"/>
      <c r="MVR616" s="59"/>
      <c r="MVS616" s="59"/>
      <c r="MVT616" s="59"/>
      <c r="MVU616" s="59"/>
      <c r="MVV616" s="59"/>
      <c r="MVW616" s="59"/>
      <c r="MVX616" s="59"/>
      <c r="MVY616" s="59"/>
      <c r="MVZ616" s="59"/>
      <c r="MWA616" s="59"/>
      <c r="MWB616" s="59"/>
      <c r="MWC616" s="59"/>
      <c r="MWD616" s="59"/>
      <c r="MWE616" s="59"/>
      <c r="MWF616" s="59"/>
      <c r="MWG616" s="59"/>
      <c r="MWH616" s="59"/>
      <c r="MWI616" s="59"/>
      <c r="MWJ616" s="59"/>
      <c r="MWK616" s="59"/>
      <c r="MWL616" s="59"/>
      <c r="MWM616" s="59"/>
      <c r="MWN616" s="59"/>
      <c r="MWO616" s="59"/>
      <c r="MWP616" s="59"/>
      <c r="MWQ616" s="59"/>
      <c r="MWR616" s="59"/>
      <c r="MWS616" s="59"/>
      <c r="MWT616" s="59"/>
      <c r="MWU616" s="59"/>
      <c r="MWV616" s="59"/>
      <c r="MWW616" s="59"/>
      <c r="MWX616" s="59"/>
      <c r="MWY616" s="59"/>
      <c r="MWZ616" s="59"/>
      <c r="MXA616" s="59"/>
      <c r="MXB616" s="59"/>
      <c r="MXC616" s="59"/>
      <c r="MXD616" s="59"/>
      <c r="MXE616" s="59"/>
      <c r="MXF616" s="59"/>
      <c r="MXG616" s="59"/>
      <c r="MXH616" s="59"/>
      <c r="MXI616" s="59"/>
      <c r="MXJ616" s="59"/>
      <c r="MXK616" s="59"/>
      <c r="MXL616" s="59"/>
      <c r="MXM616" s="59"/>
      <c r="MXN616" s="59"/>
      <c r="MXO616" s="59"/>
      <c r="MXP616" s="59"/>
      <c r="MXQ616" s="59"/>
      <c r="MXR616" s="59"/>
      <c r="MXS616" s="59"/>
      <c r="MXT616" s="59"/>
      <c r="MXU616" s="59"/>
      <c r="MXV616" s="59"/>
      <c r="MXW616" s="59"/>
      <c r="MXX616" s="59"/>
      <c r="MXY616" s="59"/>
      <c r="MXZ616" s="59"/>
      <c r="MYA616" s="59"/>
      <c r="MYB616" s="59"/>
      <c r="MYC616" s="59"/>
      <c r="MYD616" s="59"/>
      <c r="MYE616" s="59"/>
      <c r="MYF616" s="59"/>
      <c r="MYG616" s="59"/>
      <c r="MYH616" s="59"/>
      <c r="MYI616" s="59"/>
      <c r="MYJ616" s="59"/>
      <c r="MYK616" s="59"/>
      <c r="MYL616" s="59"/>
      <c r="MYM616" s="59"/>
      <c r="MYN616" s="59"/>
      <c r="MYO616" s="59"/>
      <c r="MYP616" s="59"/>
      <c r="MYQ616" s="59"/>
      <c r="MYR616" s="59"/>
      <c r="MYS616" s="59"/>
      <c r="MYT616" s="59"/>
      <c r="MYU616" s="59"/>
      <c r="MYV616" s="59"/>
      <c r="MYW616" s="59"/>
      <c r="MYX616" s="59"/>
      <c r="MYY616" s="59"/>
      <c r="MYZ616" s="59"/>
      <c r="MZA616" s="59"/>
      <c r="MZB616" s="59"/>
      <c r="MZC616" s="59"/>
      <c r="MZD616" s="59"/>
      <c r="MZE616" s="59"/>
      <c r="MZF616" s="59"/>
      <c r="MZG616" s="59"/>
      <c r="MZH616" s="59"/>
      <c r="MZI616" s="59"/>
      <c r="MZJ616" s="59"/>
      <c r="MZK616" s="59"/>
      <c r="MZL616" s="59"/>
      <c r="MZM616" s="59"/>
      <c r="MZN616" s="59"/>
      <c r="MZO616" s="59"/>
      <c r="MZP616" s="59"/>
      <c r="MZQ616" s="59"/>
      <c r="MZR616" s="59"/>
      <c r="MZS616" s="59"/>
      <c r="MZT616" s="59"/>
      <c r="MZU616" s="59"/>
      <c r="MZV616" s="59"/>
      <c r="MZW616" s="59"/>
      <c r="MZX616" s="59"/>
      <c r="MZY616" s="59"/>
      <c r="MZZ616" s="59"/>
      <c r="NAA616" s="59"/>
      <c r="NAB616" s="59"/>
      <c r="NAC616" s="59"/>
      <c r="NAD616" s="59"/>
      <c r="NAE616" s="59"/>
      <c r="NAF616" s="59"/>
      <c r="NAG616" s="59"/>
      <c r="NAH616" s="59"/>
      <c r="NAI616" s="59"/>
      <c r="NAJ616" s="59"/>
      <c r="NAK616" s="59"/>
      <c r="NAL616" s="59"/>
      <c r="NAM616" s="59"/>
      <c r="NAN616" s="59"/>
      <c r="NAO616" s="59"/>
      <c r="NAP616" s="59"/>
      <c r="NAQ616" s="59"/>
      <c r="NAR616" s="59"/>
      <c r="NAS616" s="59"/>
      <c r="NAT616" s="59"/>
      <c r="NAU616" s="59"/>
      <c r="NAV616" s="59"/>
      <c r="NAW616" s="59"/>
      <c r="NAX616" s="59"/>
      <c r="NAY616" s="59"/>
      <c r="NAZ616" s="59"/>
      <c r="NBA616" s="59"/>
      <c r="NBB616" s="59"/>
      <c r="NBC616" s="59"/>
      <c r="NBD616" s="59"/>
      <c r="NBE616" s="59"/>
      <c r="NBF616" s="59"/>
      <c r="NBG616" s="59"/>
      <c r="NBH616" s="59"/>
      <c r="NBI616" s="59"/>
      <c r="NBJ616" s="59"/>
      <c r="NBK616" s="59"/>
      <c r="NBL616" s="59"/>
      <c r="NBM616" s="59"/>
      <c r="NBN616" s="59"/>
      <c r="NBO616" s="59"/>
      <c r="NBP616" s="59"/>
      <c r="NBQ616" s="59"/>
      <c r="NBR616" s="59"/>
      <c r="NBS616" s="59"/>
      <c r="NBT616" s="59"/>
      <c r="NBU616" s="59"/>
      <c r="NBV616" s="59"/>
      <c r="NBW616" s="59"/>
      <c r="NBX616" s="59"/>
      <c r="NBY616" s="59"/>
      <c r="NBZ616" s="59"/>
      <c r="NCA616" s="59"/>
      <c r="NCB616" s="59"/>
      <c r="NCC616" s="59"/>
      <c r="NCD616" s="59"/>
      <c r="NCE616" s="59"/>
      <c r="NCF616" s="59"/>
      <c r="NCG616" s="59"/>
      <c r="NCH616" s="59"/>
      <c r="NCI616" s="59"/>
      <c r="NCJ616" s="59"/>
      <c r="NCK616" s="59"/>
      <c r="NCL616" s="59"/>
      <c r="NCM616" s="59"/>
      <c r="NCN616" s="59"/>
      <c r="NCO616" s="59"/>
      <c r="NCP616" s="59"/>
      <c r="NCQ616" s="59"/>
      <c r="NCR616" s="59"/>
      <c r="NCS616" s="59"/>
      <c r="NCT616" s="59"/>
      <c r="NCU616" s="59"/>
      <c r="NCV616" s="59"/>
      <c r="NCW616" s="59"/>
      <c r="NCX616" s="59"/>
      <c r="NCY616" s="59"/>
      <c r="NCZ616" s="59"/>
      <c r="NDA616" s="59"/>
      <c r="NDB616" s="59"/>
      <c r="NDC616" s="59"/>
      <c r="NDD616" s="59"/>
      <c r="NDE616" s="59"/>
      <c r="NDF616" s="59"/>
      <c r="NDG616" s="59"/>
      <c r="NDH616" s="59"/>
      <c r="NDI616" s="59"/>
      <c r="NDJ616" s="59"/>
      <c r="NDK616" s="59"/>
      <c r="NDL616" s="59"/>
      <c r="NDM616" s="59"/>
      <c r="NDN616" s="59"/>
      <c r="NDO616" s="59"/>
      <c r="NDP616" s="59"/>
      <c r="NDQ616" s="59"/>
      <c r="NDR616" s="59"/>
      <c r="NDS616" s="59"/>
      <c r="NDT616" s="59"/>
      <c r="NDU616" s="59"/>
      <c r="NDV616" s="59"/>
      <c r="NDW616" s="59"/>
      <c r="NDX616" s="59"/>
      <c r="NDY616" s="59"/>
      <c r="NDZ616" s="59"/>
      <c r="NEA616" s="59"/>
      <c r="NEB616" s="59"/>
      <c r="NEC616" s="59"/>
      <c r="NED616" s="59"/>
      <c r="NEE616" s="59"/>
      <c r="NEF616" s="59"/>
      <c r="NEG616" s="59"/>
      <c r="NEH616" s="59"/>
      <c r="NEI616" s="59"/>
      <c r="NEJ616" s="59"/>
      <c r="NEK616" s="59"/>
      <c r="NEL616" s="59"/>
      <c r="NEM616" s="59"/>
      <c r="NEN616" s="59"/>
      <c r="NEO616" s="59"/>
      <c r="NEP616" s="59"/>
      <c r="NEQ616" s="59"/>
      <c r="NER616" s="59"/>
      <c r="NES616" s="59"/>
      <c r="NET616" s="59"/>
      <c r="NEU616" s="59"/>
      <c r="NEV616" s="59"/>
      <c r="NEW616" s="59"/>
      <c r="NEX616" s="59"/>
      <c r="NEY616" s="59"/>
      <c r="NEZ616" s="59"/>
      <c r="NFA616" s="59"/>
      <c r="NFB616" s="59"/>
      <c r="NFC616" s="59"/>
      <c r="NFD616" s="59"/>
      <c r="NFE616" s="59"/>
      <c r="NFF616" s="59"/>
      <c r="NFG616" s="59"/>
      <c r="NFH616" s="59"/>
      <c r="NFI616" s="59"/>
      <c r="NFJ616" s="59"/>
      <c r="NFK616" s="59"/>
      <c r="NFL616" s="59"/>
      <c r="NFM616" s="59"/>
      <c r="NFN616" s="59"/>
      <c r="NFO616" s="59"/>
      <c r="NFP616" s="59"/>
      <c r="NFQ616" s="59"/>
      <c r="NFR616" s="59"/>
      <c r="NFS616" s="59"/>
      <c r="NFT616" s="59"/>
      <c r="NFU616" s="59"/>
      <c r="NFV616" s="59"/>
      <c r="NFW616" s="59"/>
      <c r="NFX616" s="59"/>
      <c r="NFY616" s="59"/>
      <c r="NFZ616" s="59"/>
      <c r="NGA616" s="59"/>
      <c r="NGB616" s="59"/>
      <c r="NGC616" s="59"/>
      <c r="NGD616" s="59"/>
      <c r="NGE616" s="59"/>
      <c r="NGF616" s="59"/>
      <c r="NGG616" s="59"/>
      <c r="NGH616" s="59"/>
      <c r="NGI616" s="59"/>
      <c r="NGJ616" s="59"/>
      <c r="NGK616" s="59"/>
      <c r="NGL616" s="59"/>
      <c r="NGM616" s="59"/>
      <c r="NGN616" s="59"/>
      <c r="NGO616" s="59"/>
      <c r="NGP616" s="59"/>
      <c r="NGQ616" s="59"/>
      <c r="NGR616" s="59"/>
      <c r="NGS616" s="59"/>
      <c r="NGT616" s="59"/>
      <c r="NGU616" s="59"/>
      <c r="NGV616" s="59"/>
      <c r="NGW616" s="59"/>
      <c r="NGX616" s="59"/>
      <c r="NGY616" s="59"/>
      <c r="NGZ616" s="59"/>
      <c r="NHA616" s="59"/>
      <c r="NHB616" s="59"/>
      <c r="NHC616" s="59"/>
      <c r="NHD616" s="59"/>
      <c r="NHE616" s="59"/>
      <c r="NHF616" s="59"/>
      <c r="NHG616" s="59"/>
      <c r="NHH616" s="59"/>
      <c r="NHI616" s="59"/>
      <c r="NHJ616" s="59"/>
      <c r="NHK616" s="59"/>
      <c r="NHL616" s="59"/>
      <c r="NHM616" s="59"/>
      <c r="NHN616" s="59"/>
      <c r="NHO616" s="59"/>
      <c r="NHP616" s="59"/>
      <c r="NHQ616" s="59"/>
      <c r="NHR616" s="59"/>
      <c r="NHS616" s="59"/>
      <c r="NHT616" s="59"/>
      <c r="NHU616" s="59"/>
      <c r="NHV616" s="59"/>
      <c r="NHW616" s="59"/>
      <c r="NHX616" s="59"/>
      <c r="NHY616" s="59"/>
      <c r="NHZ616" s="59"/>
      <c r="NIA616" s="59"/>
      <c r="NIB616" s="59"/>
      <c r="NIC616" s="59"/>
      <c r="NID616" s="59"/>
      <c r="NIE616" s="59"/>
      <c r="NIF616" s="59"/>
      <c r="NIG616" s="59"/>
      <c r="NIH616" s="59"/>
      <c r="NII616" s="59"/>
      <c r="NIJ616" s="59"/>
      <c r="NIK616" s="59"/>
      <c r="NIL616" s="59"/>
      <c r="NIM616" s="59"/>
      <c r="NIN616" s="59"/>
      <c r="NIO616" s="59"/>
      <c r="NIP616" s="59"/>
      <c r="NIQ616" s="59"/>
      <c r="NIR616" s="59"/>
      <c r="NIS616" s="59"/>
      <c r="NIT616" s="59"/>
      <c r="NIU616" s="59"/>
      <c r="NIV616" s="59"/>
      <c r="NIW616" s="59"/>
      <c r="NIX616" s="59"/>
      <c r="NIY616" s="59"/>
      <c r="NIZ616" s="59"/>
      <c r="NJA616" s="59"/>
      <c r="NJB616" s="59"/>
      <c r="NJC616" s="59"/>
      <c r="NJD616" s="59"/>
      <c r="NJE616" s="59"/>
      <c r="NJF616" s="59"/>
      <c r="NJG616" s="59"/>
      <c r="NJH616" s="59"/>
      <c r="NJI616" s="59"/>
      <c r="NJJ616" s="59"/>
      <c r="NJK616" s="59"/>
      <c r="NJL616" s="59"/>
      <c r="NJM616" s="59"/>
      <c r="NJN616" s="59"/>
      <c r="NJO616" s="59"/>
      <c r="NJP616" s="59"/>
      <c r="NJQ616" s="59"/>
      <c r="NJR616" s="59"/>
      <c r="NJS616" s="59"/>
      <c r="NJT616" s="59"/>
      <c r="NJU616" s="59"/>
      <c r="NJV616" s="59"/>
      <c r="NJW616" s="59"/>
      <c r="NJX616" s="59"/>
      <c r="NJY616" s="59"/>
      <c r="NJZ616" s="59"/>
      <c r="NKA616" s="59"/>
      <c r="NKB616" s="59"/>
      <c r="NKC616" s="59"/>
      <c r="NKD616" s="59"/>
      <c r="NKE616" s="59"/>
      <c r="NKF616" s="59"/>
      <c r="NKG616" s="59"/>
      <c r="NKH616" s="59"/>
      <c r="NKI616" s="59"/>
      <c r="NKJ616" s="59"/>
      <c r="NKK616" s="59"/>
      <c r="NKL616" s="59"/>
      <c r="NKM616" s="59"/>
      <c r="NKN616" s="59"/>
      <c r="NKO616" s="59"/>
      <c r="NKP616" s="59"/>
      <c r="NKQ616" s="59"/>
      <c r="NKR616" s="59"/>
      <c r="NKS616" s="59"/>
      <c r="NKT616" s="59"/>
      <c r="NKU616" s="59"/>
      <c r="NKV616" s="59"/>
      <c r="NKW616" s="59"/>
      <c r="NKX616" s="59"/>
      <c r="NKY616" s="59"/>
      <c r="NKZ616" s="59"/>
      <c r="NLA616" s="59"/>
      <c r="NLB616" s="59"/>
      <c r="NLC616" s="59"/>
      <c r="NLD616" s="59"/>
      <c r="NLE616" s="59"/>
      <c r="NLF616" s="59"/>
      <c r="NLG616" s="59"/>
      <c r="NLH616" s="59"/>
      <c r="NLI616" s="59"/>
      <c r="NLJ616" s="59"/>
      <c r="NLK616" s="59"/>
      <c r="NLL616" s="59"/>
      <c r="NLM616" s="59"/>
      <c r="NLN616" s="59"/>
      <c r="NLO616" s="59"/>
      <c r="NLP616" s="59"/>
      <c r="NLQ616" s="59"/>
      <c r="NLR616" s="59"/>
      <c r="NLS616" s="59"/>
      <c r="NLT616" s="59"/>
      <c r="NLU616" s="59"/>
      <c r="NLV616" s="59"/>
      <c r="NLW616" s="59"/>
      <c r="NLX616" s="59"/>
      <c r="NLY616" s="59"/>
      <c r="NLZ616" s="59"/>
      <c r="NMA616" s="59"/>
      <c r="NMB616" s="59"/>
      <c r="NMC616" s="59"/>
      <c r="NMD616" s="59"/>
      <c r="NME616" s="59"/>
      <c r="NMF616" s="59"/>
      <c r="NMG616" s="59"/>
      <c r="NMH616" s="59"/>
      <c r="NMI616" s="59"/>
      <c r="NMJ616" s="59"/>
      <c r="NMK616" s="59"/>
      <c r="NML616" s="59"/>
      <c r="NMM616" s="59"/>
      <c r="NMN616" s="59"/>
      <c r="NMO616" s="59"/>
      <c r="NMP616" s="59"/>
      <c r="NMQ616" s="59"/>
      <c r="NMR616" s="59"/>
      <c r="NMS616" s="59"/>
      <c r="NMT616" s="59"/>
      <c r="NMU616" s="59"/>
      <c r="NMV616" s="59"/>
      <c r="NMW616" s="59"/>
      <c r="NMX616" s="59"/>
      <c r="NMY616" s="59"/>
      <c r="NMZ616" s="59"/>
      <c r="NNA616" s="59"/>
      <c r="NNB616" s="59"/>
      <c r="NNC616" s="59"/>
      <c r="NND616" s="59"/>
      <c r="NNE616" s="59"/>
      <c r="NNF616" s="59"/>
      <c r="NNG616" s="59"/>
      <c r="NNH616" s="59"/>
      <c r="NNI616" s="59"/>
      <c r="NNJ616" s="59"/>
      <c r="NNK616" s="59"/>
      <c r="NNL616" s="59"/>
      <c r="NNM616" s="59"/>
      <c r="NNN616" s="59"/>
      <c r="NNO616" s="59"/>
      <c r="NNP616" s="59"/>
      <c r="NNQ616" s="59"/>
      <c r="NNR616" s="59"/>
      <c r="NNS616" s="59"/>
      <c r="NNT616" s="59"/>
      <c r="NNU616" s="59"/>
      <c r="NNV616" s="59"/>
      <c r="NNW616" s="59"/>
      <c r="NNX616" s="59"/>
      <c r="NNY616" s="59"/>
      <c r="NNZ616" s="59"/>
      <c r="NOA616" s="59"/>
      <c r="NOB616" s="59"/>
      <c r="NOC616" s="59"/>
      <c r="NOD616" s="59"/>
      <c r="NOE616" s="59"/>
      <c r="NOF616" s="59"/>
      <c r="NOG616" s="59"/>
      <c r="NOH616" s="59"/>
      <c r="NOI616" s="59"/>
      <c r="NOJ616" s="59"/>
      <c r="NOK616" s="59"/>
      <c r="NOL616" s="59"/>
      <c r="NOM616" s="59"/>
      <c r="NON616" s="59"/>
      <c r="NOO616" s="59"/>
      <c r="NOP616" s="59"/>
      <c r="NOQ616" s="59"/>
      <c r="NOR616" s="59"/>
      <c r="NOS616" s="59"/>
      <c r="NOT616" s="59"/>
      <c r="NOU616" s="59"/>
      <c r="NOV616" s="59"/>
      <c r="NOW616" s="59"/>
      <c r="NOX616" s="59"/>
      <c r="NOY616" s="59"/>
      <c r="NOZ616" s="59"/>
      <c r="NPA616" s="59"/>
      <c r="NPB616" s="59"/>
      <c r="NPC616" s="59"/>
      <c r="NPD616" s="59"/>
      <c r="NPE616" s="59"/>
      <c r="NPF616" s="59"/>
      <c r="NPG616" s="59"/>
      <c r="NPH616" s="59"/>
      <c r="NPI616" s="59"/>
      <c r="NPJ616" s="59"/>
      <c r="NPK616" s="59"/>
      <c r="NPL616" s="59"/>
      <c r="NPM616" s="59"/>
      <c r="NPN616" s="59"/>
      <c r="NPO616" s="59"/>
      <c r="NPP616" s="59"/>
      <c r="NPQ616" s="59"/>
      <c r="NPR616" s="59"/>
      <c r="NPS616" s="59"/>
      <c r="NPT616" s="59"/>
      <c r="NPU616" s="59"/>
      <c r="NPV616" s="59"/>
      <c r="NPW616" s="59"/>
      <c r="NPX616" s="59"/>
      <c r="NPY616" s="59"/>
      <c r="NPZ616" s="59"/>
      <c r="NQA616" s="59"/>
      <c r="NQB616" s="59"/>
      <c r="NQC616" s="59"/>
      <c r="NQD616" s="59"/>
      <c r="NQE616" s="59"/>
      <c r="NQF616" s="59"/>
      <c r="NQG616" s="59"/>
      <c r="NQH616" s="59"/>
      <c r="NQI616" s="59"/>
      <c r="NQJ616" s="59"/>
      <c r="NQK616" s="59"/>
      <c r="NQL616" s="59"/>
      <c r="NQM616" s="59"/>
      <c r="NQN616" s="59"/>
      <c r="NQO616" s="59"/>
      <c r="NQP616" s="59"/>
      <c r="NQQ616" s="59"/>
      <c r="NQR616" s="59"/>
      <c r="NQS616" s="59"/>
      <c r="NQT616" s="59"/>
      <c r="NQU616" s="59"/>
      <c r="NQV616" s="59"/>
      <c r="NQW616" s="59"/>
      <c r="NQX616" s="59"/>
      <c r="NQY616" s="59"/>
      <c r="NQZ616" s="59"/>
      <c r="NRA616" s="59"/>
      <c r="NRB616" s="59"/>
      <c r="NRC616" s="59"/>
      <c r="NRD616" s="59"/>
      <c r="NRE616" s="59"/>
      <c r="NRF616" s="59"/>
      <c r="NRG616" s="59"/>
      <c r="NRH616" s="59"/>
      <c r="NRI616" s="59"/>
      <c r="NRJ616" s="59"/>
      <c r="NRK616" s="59"/>
      <c r="NRL616" s="59"/>
      <c r="NRM616" s="59"/>
      <c r="NRN616" s="59"/>
      <c r="NRO616" s="59"/>
      <c r="NRP616" s="59"/>
      <c r="NRQ616" s="59"/>
      <c r="NRR616" s="59"/>
      <c r="NRS616" s="59"/>
      <c r="NRT616" s="59"/>
      <c r="NRU616" s="59"/>
      <c r="NRV616" s="59"/>
      <c r="NRW616" s="59"/>
      <c r="NRX616" s="59"/>
      <c r="NRY616" s="59"/>
      <c r="NRZ616" s="59"/>
      <c r="NSA616" s="59"/>
      <c r="NSB616" s="59"/>
      <c r="NSC616" s="59"/>
      <c r="NSD616" s="59"/>
      <c r="NSE616" s="59"/>
      <c r="NSF616" s="59"/>
      <c r="NSG616" s="59"/>
      <c r="NSH616" s="59"/>
      <c r="NSI616" s="59"/>
      <c r="NSJ616" s="59"/>
      <c r="NSK616" s="59"/>
      <c r="NSL616" s="59"/>
      <c r="NSM616" s="59"/>
      <c r="NSN616" s="59"/>
      <c r="NSO616" s="59"/>
      <c r="NSP616" s="59"/>
      <c r="NSQ616" s="59"/>
      <c r="NSR616" s="59"/>
      <c r="NSS616" s="59"/>
      <c r="NST616" s="59"/>
      <c r="NSU616" s="59"/>
      <c r="NSV616" s="59"/>
      <c r="NSW616" s="59"/>
      <c r="NSX616" s="59"/>
      <c r="NSY616" s="59"/>
      <c r="NSZ616" s="59"/>
      <c r="NTA616" s="59"/>
      <c r="NTB616" s="59"/>
      <c r="NTC616" s="59"/>
      <c r="NTD616" s="59"/>
      <c r="NTE616" s="59"/>
      <c r="NTF616" s="59"/>
      <c r="NTG616" s="59"/>
      <c r="NTH616" s="59"/>
      <c r="NTI616" s="59"/>
      <c r="NTJ616" s="59"/>
      <c r="NTK616" s="59"/>
      <c r="NTL616" s="59"/>
      <c r="NTM616" s="59"/>
      <c r="NTN616" s="59"/>
      <c r="NTO616" s="59"/>
      <c r="NTP616" s="59"/>
      <c r="NTQ616" s="59"/>
      <c r="NTR616" s="59"/>
      <c r="NTS616" s="59"/>
      <c r="NTT616" s="59"/>
      <c r="NTU616" s="59"/>
      <c r="NTV616" s="59"/>
      <c r="NTW616" s="59"/>
      <c r="NTX616" s="59"/>
      <c r="NTY616" s="59"/>
      <c r="NTZ616" s="59"/>
      <c r="NUA616" s="59"/>
      <c r="NUB616" s="59"/>
      <c r="NUC616" s="59"/>
      <c r="NUD616" s="59"/>
      <c r="NUE616" s="59"/>
      <c r="NUF616" s="59"/>
      <c r="NUG616" s="59"/>
      <c r="NUH616" s="59"/>
      <c r="NUI616" s="59"/>
      <c r="NUJ616" s="59"/>
      <c r="NUK616" s="59"/>
      <c r="NUL616" s="59"/>
      <c r="NUM616" s="59"/>
      <c r="NUN616" s="59"/>
      <c r="NUO616" s="59"/>
      <c r="NUP616" s="59"/>
      <c r="NUQ616" s="59"/>
      <c r="NUR616" s="59"/>
      <c r="NUS616" s="59"/>
      <c r="NUT616" s="59"/>
      <c r="NUU616" s="59"/>
      <c r="NUV616" s="59"/>
      <c r="NUW616" s="59"/>
      <c r="NUX616" s="59"/>
      <c r="NUY616" s="59"/>
      <c r="NUZ616" s="59"/>
      <c r="NVA616" s="59"/>
      <c r="NVB616" s="59"/>
      <c r="NVC616" s="59"/>
      <c r="NVD616" s="59"/>
      <c r="NVE616" s="59"/>
      <c r="NVF616" s="59"/>
      <c r="NVG616" s="59"/>
      <c r="NVH616" s="59"/>
      <c r="NVI616" s="59"/>
      <c r="NVJ616" s="59"/>
      <c r="NVK616" s="59"/>
      <c r="NVL616" s="59"/>
      <c r="NVM616" s="59"/>
      <c r="NVN616" s="59"/>
      <c r="NVO616" s="59"/>
      <c r="NVP616" s="59"/>
      <c r="NVQ616" s="59"/>
      <c r="NVR616" s="59"/>
      <c r="NVS616" s="59"/>
      <c r="NVT616" s="59"/>
      <c r="NVU616" s="59"/>
      <c r="NVV616" s="59"/>
      <c r="NVW616" s="59"/>
      <c r="NVX616" s="59"/>
      <c r="NVY616" s="59"/>
      <c r="NVZ616" s="59"/>
      <c r="NWA616" s="59"/>
      <c r="NWB616" s="59"/>
      <c r="NWC616" s="59"/>
      <c r="NWD616" s="59"/>
      <c r="NWE616" s="59"/>
      <c r="NWF616" s="59"/>
      <c r="NWG616" s="59"/>
      <c r="NWH616" s="59"/>
      <c r="NWI616" s="59"/>
      <c r="NWJ616" s="59"/>
      <c r="NWK616" s="59"/>
      <c r="NWL616" s="59"/>
      <c r="NWM616" s="59"/>
      <c r="NWN616" s="59"/>
      <c r="NWO616" s="59"/>
      <c r="NWP616" s="59"/>
      <c r="NWQ616" s="59"/>
      <c r="NWR616" s="59"/>
      <c r="NWS616" s="59"/>
      <c r="NWT616" s="59"/>
      <c r="NWU616" s="59"/>
      <c r="NWV616" s="59"/>
      <c r="NWW616" s="59"/>
      <c r="NWX616" s="59"/>
      <c r="NWY616" s="59"/>
      <c r="NWZ616" s="59"/>
      <c r="NXA616" s="59"/>
      <c r="NXB616" s="59"/>
      <c r="NXC616" s="59"/>
      <c r="NXD616" s="59"/>
      <c r="NXE616" s="59"/>
      <c r="NXF616" s="59"/>
      <c r="NXG616" s="59"/>
      <c r="NXH616" s="59"/>
      <c r="NXI616" s="59"/>
      <c r="NXJ616" s="59"/>
      <c r="NXK616" s="59"/>
      <c r="NXL616" s="59"/>
      <c r="NXM616" s="59"/>
      <c r="NXN616" s="59"/>
      <c r="NXO616" s="59"/>
      <c r="NXP616" s="59"/>
      <c r="NXQ616" s="59"/>
      <c r="NXR616" s="59"/>
      <c r="NXS616" s="59"/>
      <c r="NXT616" s="59"/>
      <c r="NXU616" s="59"/>
      <c r="NXV616" s="59"/>
      <c r="NXW616" s="59"/>
      <c r="NXX616" s="59"/>
      <c r="NXY616" s="59"/>
      <c r="NXZ616" s="59"/>
      <c r="NYA616" s="59"/>
      <c r="NYB616" s="59"/>
      <c r="NYC616" s="59"/>
      <c r="NYD616" s="59"/>
      <c r="NYE616" s="59"/>
      <c r="NYF616" s="59"/>
      <c r="NYG616" s="59"/>
      <c r="NYH616" s="59"/>
      <c r="NYI616" s="59"/>
      <c r="NYJ616" s="59"/>
      <c r="NYK616" s="59"/>
      <c r="NYL616" s="59"/>
      <c r="NYM616" s="59"/>
      <c r="NYN616" s="59"/>
      <c r="NYO616" s="59"/>
      <c r="NYP616" s="59"/>
      <c r="NYQ616" s="59"/>
      <c r="NYR616" s="59"/>
      <c r="NYS616" s="59"/>
      <c r="NYT616" s="59"/>
      <c r="NYU616" s="59"/>
      <c r="NYV616" s="59"/>
      <c r="NYW616" s="59"/>
      <c r="NYX616" s="59"/>
      <c r="NYY616" s="59"/>
      <c r="NYZ616" s="59"/>
      <c r="NZA616" s="59"/>
      <c r="NZB616" s="59"/>
      <c r="NZC616" s="59"/>
      <c r="NZD616" s="59"/>
      <c r="NZE616" s="59"/>
      <c r="NZF616" s="59"/>
      <c r="NZG616" s="59"/>
      <c r="NZH616" s="59"/>
      <c r="NZI616" s="59"/>
      <c r="NZJ616" s="59"/>
      <c r="NZK616" s="59"/>
      <c r="NZL616" s="59"/>
      <c r="NZM616" s="59"/>
      <c r="NZN616" s="59"/>
      <c r="NZO616" s="59"/>
      <c r="NZP616" s="59"/>
      <c r="NZQ616" s="59"/>
      <c r="NZR616" s="59"/>
      <c r="NZS616" s="59"/>
      <c r="NZT616" s="59"/>
      <c r="NZU616" s="59"/>
      <c r="NZV616" s="59"/>
      <c r="NZW616" s="59"/>
      <c r="NZX616" s="59"/>
      <c r="NZY616" s="59"/>
      <c r="NZZ616" s="59"/>
      <c r="OAA616" s="59"/>
      <c r="OAB616" s="59"/>
      <c r="OAC616" s="59"/>
      <c r="OAD616" s="59"/>
      <c r="OAE616" s="59"/>
      <c r="OAF616" s="59"/>
      <c r="OAG616" s="59"/>
      <c r="OAH616" s="59"/>
      <c r="OAI616" s="59"/>
      <c r="OAJ616" s="59"/>
      <c r="OAK616" s="59"/>
      <c r="OAL616" s="59"/>
      <c r="OAM616" s="59"/>
      <c r="OAN616" s="59"/>
      <c r="OAO616" s="59"/>
      <c r="OAP616" s="59"/>
      <c r="OAQ616" s="59"/>
      <c r="OAR616" s="59"/>
      <c r="OAS616" s="59"/>
      <c r="OAT616" s="59"/>
      <c r="OAU616" s="59"/>
      <c r="OAV616" s="59"/>
      <c r="OAW616" s="59"/>
      <c r="OAX616" s="59"/>
      <c r="OAY616" s="59"/>
      <c r="OAZ616" s="59"/>
      <c r="OBA616" s="59"/>
      <c r="OBB616" s="59"/>
      <c r="OBC616" s="59"/>
      <c r="OBD616" s="59"/>
      <c r="OBE616" s="59"/>
      <c r="OBF616" s="59"/>
      <c r="OBG616" s="59"/>
      <c r="OBH616" s="59"/>
      <c r="OBI616" s="59"/>
      <c r="OBJ616" s="59"/>
      <c r="OBK616" s="59"/>
      <c r="OBL616" s="59"/>
      <c r="OBM616" s="59"/>
      <c r="OBN616" s="59"/>
      <c r="OBO616" s="59"/>
      <c r="OBP616" s="59"/>
      <c r="OBQ616" s="59"/>
      <c r="OBR616" s="59"/>
      <c r="OBS616" s="59"/>
      <c r="OBT616" s="59"/>
      <c r="OBU616" s="59"/>
      <c r="OBV616" s="59"/>
      <c r="OBW616" s="59"/>
      <c r="OBX616" s="59"/>
      <c r="OBY616" s="59"/>
      <c r="OBZ616" s="59"/>
      <c r="OCA616" s="59"/>
      <c r="OCB616" s="59"/>
      <c r="OCC616" s="59"/>
      <c r="OCD616" s="59"/>
      <c r="OCE616" s="59"/>
      <c r="OCF616" s="59"/>
      <c r="OCG616" s="59"/>
      <c r="OCH616" s="59"/>
      <c r="OCI616" s="59"/>
      <c r="OCJ616" s="59"/>
      <c r="OCK616" s="59"/>
      <c r="OCL616" s="59"/>
      <c r="OCM616" s="59"/>
      <c r="OCN616" s="59"/>
      <c r="OCO616" s="59"/>
      <c r="OCP616" s="59"/>
      <c r="OCQ616" s="59"/>
      <c r="OCR616" s="59"/>
      <c r="OCS616" s="59"/>
      <c r="OCT616" s="59"/>
      <c r="OCU616" s="59"/>
      <c r="OCV616" s="59"/>
      <c r="OCW616" s="59"/>
      <c r="OCX616" s="59"/>
      <c r="OCY616" s="59"/>
      <c r="OCZ616" s="59"/>
      <c r="ODA616" s="59"/>
      <c r="ODB616" s="59"/>
      <c r="ODC616" s="59"/>
      <c r="ODD616" s="59"/>
      <c r="ODE616" s="59"/>
      <c r="ODF616" s="59"/>
      <c r="ODG616" s="59"/>
      <c r="ODH616" s="59"/>
      <c r="ODI616" s="59"/>
      <c r="ODJ616" s="59"/>
      <c r="ODK616" s="59"/>
      <c r="ODL616" s="59"/>
      <c r="ODM616" s="59"/>
      <c r="ODN616" s="59"/>
      <c r="ODO616" s="59"/>
      <c r="ODP616" s="59"/>
      <c r="ODQ616" s="59"/>
      <c r="ODR616" s="59"/>
      <c r="ODS616" s="59"/>
      <c r="ODT616" s="59"/>
      <c r="ODU616" s="59"/>
      <c r="ODV616" s="59"/>
      <c r="ODW616" s="59"/>
      <c r="ODX616" s="59"/>
      <c r="ODY616" s="59"/>
      <c r="ODZ616" s="59"/>
      <c r="OEA616" s="59"/>
      <c r="OEB616" s="59"/>
      <c r="OEC616" s="59"/>
      <c r="OED616" s="59"/>
      <c r="OEE616" s="59"/>
      <c r="OEF616" s="59"/>
      <c r="OEG616" s="59"/>
      <c r="OEH616" s="59"/>
      <c r="OEI616" s="59"/>
      <c r="OEJ616" s="59"/>
      <c r="OEK616" s="59"/>
      <c r="OEL616" s="59"/>
      <c r="OEM616" s="59"/>
      <c r="OEN616" s="59"/>
      <c r="OEO616" s="59"/>
      <c r="OEP616" s="59"/>
      <c r="OEQ616" s="59"/>
      <c r="OER616" s="59"/>
      <c r="OES616" s="59"/>
      <c r="OET616" s="59"/>
      <c r="OEU616" s="59"/>
      <c r="OEV616" s="59"/>
      <c r="OEW616" s="59"/>
      <c r="OEX616" s="59"/>
      <c r="OEY616" s="59"/>
      <c r="OEZ616" s="59"/>
      <c r="OFA616" s="59"/>
      <c r="OFB616" s="59"/>
      <c r="OFC616" s="59"/>
      <c r="OFD616" s="59"/>
      <c r="OFE616" s="59"/>
      <c r="OFF616" s="59"/>
      <c r="OFG616" s="59"/>
      <c r="OFH616" s="59"/>
      <c r="OFI616" s="59"/>
      <c r="OFJ616" s="59"/>
      <c r="OFK616" s="59"/>
      <c r="OFL616" s="59"/>
      <c r="OFM616" s="59"/>
      <c r="OFN616" s="59"/>
      <c r="OFO616" s="59"/>
      <c r="OFP616" s="59"/>
      <c r="OFQ616" s="59"/>
      <c r="OFR616" s="59"/>
      <c r="OFS616" s="59"/>
      <c r="OFT616" s="59"/>
      <c r="OFU616" s="59"/>
      <c r="OFV616" s="59"/>
      <c r="OFW616" s="59"/>
      <c r="OFX616" s="59"/>
      <c r="OFY616" s="59"/>
      <c r="OFZ616" s="59"/>
      <c r="OGA616" s="59"/>
      <c r="OGB616" s="59"/>
      <c r="OGC616" s="59"/>
      <c r="OGD616" s="59"/>
      <c r="OGE616" s="59"/>
      <c r="OGF616" s="59"/>
      <c r="OGG616" s="59"/>
      <c r="OGH616" s="59"/>
      <c r="OGI616" s="59"/>
      <c r="OGJ616" s="59"/>
      <c r="OGK616" s="59"/>
      <c r="OGL616" s="59"/>
      <c r="OGM616" s="59"/>
      <c r="OGN616" s="59"/>
      <c r="OGO616" s="59"/>
      <c r="OGP616" s="59"/>
      <c r="OGQ616" s="59"/>
      <c r="OGR616" s="59"/>
      <c r="OGS616" s="59"/>
      <c r="OGT616" s="59"/>
      <c r="OGU616" s="59"/>
      <c r="OGV616" s="59"/>
      <c r="OGW616" s="59"/>
      <c r="OGX616" s="59"/>
      <c r="OGY616" s="59"/>
      <c r="OGZ616" s="59"/>
      <c r="OHA616" s="59"/>
      <c r="OHB616" s="59"/>
      <c r="OHC616" s="59"/>
      <c r="OHD616" s="59"/>
      <c r="OHE616" s="59"/>
      <c r="OHF616" s="59"/>
      <c r="OHG616" s="59"/>
      <c r="OHH616" s="59"/>
      <c r="OHI616" s="59"/>
      <c r="OHJ616" s="59"/>
      <c r="OHK616" s="59"/>
      <c r="OHL616" s="59"/>
      <c r="OHM616" s="59"/>
      <c r="OHN616" s="59"/>
      <c r="OHO616" s="59"/>
      <c r="OHP616" s="59"/>
      <c r="OHQ616" s="59"/>
      <c r="OHR616" s="59"/>
      <c r="OHS616" s="59"/>
      <c r="OHT616" s="59"/>
      <c r="OHU616" s="59"/>
      <c r="OHV616" s="59"/>
      <c r="OHW616" s="59"/>
      <c r="OHX616" s="59"/>
      <c r="OHY616" s="59"/>
      <c r="OHZ616" s="59"/>
      <c r="OIA616" s="59"/>
      <c r="OIB616" s="59"/>
      <c r="OIC616" s="59"/>
      <c r="OID616" s="59"/>
      <c r="OIE616" s="59"/>
      <c r="OIF616" s="59"/>
      <c r="OIG616" s="59"/>
      <c r="OIH616" s="59"/>
      <c r="OII616" s="59"/>
      <c r="OIJ616" s="59"/>
      <c r="OIK616" s="59"/>
      <c r="OIL616" s="59"/>
      <c r="OIM616" s="59"/>
      <c r="OIN616" s="59"/>
      <c r="OIO616" s="59"/>
      <c r="OIP616" s="59"/>
      <c r="OIQ616" s="59"/>
      <c r="OIR616" s="59"/>
      <c r="OIS616" s="59"/>
      <c r="OIT616" s="59"/>
      <c r="OIU616" s="59"/>
      <c r="OIV616" s="59"/>
      <c r="OIW616" s="59"/>
      <c r="OIX616" s="59"/>
      <c r="OIY616" s="59"/>
      <c r="OIZ616" s="59"/>
      <c r="OJA616" s="59"/>
      <c r="OJB616" s="59"/>
      <c r="OJC616" s="59"/>
      <c r="OJD616" s="59"/>
      <c r="OJE616" s="59"/>
      <c r="OJF616" s="59"/>
      <c r="OJG616" s="59"/>
      <c r="OJH616" s="59"/>
      <c r="OJI616" s="59"/>
      <c r="OJJ616" s="59"/>
      <c r="OJK616" s="59"/>
      <c r="OJL616" s="59"/>
      <c r="OJM616" s="59"/>
      <c r="OJN616" s="59"/>
      <c r="OJO616" s="59"/>
      <c r="OJP616" s="59"/>
      <c r="OJQ616" s="59"/>
      <c r="OJR616" s="59"/>
      <c r="OJS616" s="59"/>
      <c r="OJT616" s="59"/>
      <c r="OJU616" s="59"/>
      <c r="OJV616" s="59"/>
      <c r="OJW616" s="59"/>
      <c r="OJX616" s="59"/>
      <c r="OJY616" s="59"/>
      <c r="OJZ616" s="59"/>
      <c r="OKA616" s="59"/>
      <c r="OKB616" s="59"/>
      <c r="OKC616" s="59"/>
      <c r="OKD616" s="59"/>
      <c r="OKE616" s="59"/>
      <c r="OKF616" s="59"/>
      <c r="OKG616" s="59"/>
      <c r="OKH616" s="59"/>
      <c r="OKI616" s="59"/>
      <c r="OKJ616" s="59"/>
      <c r="OKK616" s="59"/>
      <c r="OKL616" s="59"/>
      <c r="OKM616" s="59"/>
      <c r="OKN616" s="59"/>
      <c r="OKO616" s="59"/>
      <c r="OKP616" s="59"/>
      <c r="OKQ616" s="59"/>
      <c r="OKR616" s="59"/>
      <c r="OKS616" s="59"/>
      <c r="OKT616" s="59"/>
      <c r="OKU616" s="59"/>
      <c r="OKV616" s="59"/>
      <c r="OKW616" s="59"/>
      <c r="OKX616" s="59"/>
      <c r="OKY616" s="59"/>
      <c r="OKZ616" s="59"/>
      <c r="OLA616" s="59"/>
      <c r="OLB616" s="59"/>
      <c r="OLC616" s="59"/>
      <c r="OLD616" s="59"/>
      <c r="OLE616" s="59"/>
      <c r="OLF616" s="59"/>
      <c r="OLG616" s="59"/>
      <c r="OLH616" s="59"/>
      <c r="OLI616" s="59"/>
      <c r="OLJ616" s="59"/>
      <c r="OLK616" s="59"/>
      <c r="OLL616" s="59"/>
      <c r="OLM616" s="59"/>
      <c r="OLN616" s="59"/>
      <c r="OLO616" s="59"/>
      <c r="OLP616" s="59"/>
      <c r="OLQ616" s="59"/>
      <c r="OLR616" s="59"/>
      <c r="OLS616" s="59"/>
      <c r="OLT616" s="59"/>
      <c r="OLU616" s="59"/>
      <c r="OLV616" s="59"/>
      <c r="OLW616" s="59"/>
      <c r="OLX616" s="59"/>
      <c r="OLY616" s="59"/>
      <c r="OLZ616" s="59"/>
      <c r="OMA616" s="59"/>
      <c r="OMB616" s="59"/>
      <c r="OMC616" s="59"/>
      <c r="OMD616" s="59"/>
      <c r="OME616" s="59"/>
      <c r="OMF616" s="59"/>
      <c r="OMG616" s="59"/>
      <c r="OMH616" s="59"/>
      <c r="OMI616" s="59"/>
      <c r="OMJ616" s="59"/>
      <c r="OMK616" s="59"/>
      <c r="OML616" s="59"/>
      <c r="OMM616" s="59"/>
      <c r="OMN616" s="59"/>
      <c r="OMO616" s="59"/>
      <c r="OMP616" s="59"/>
      <c r="OMQ616" s="59"/>
      <c r="OMR616" s="59"/>
      <c r="OMS616" s="59"/>
      <c r="OMT616" s="59"/>
      <c r="OMU616" s="59"/>
      <c r="OMV616" s="59"/>
      <c r="OMW616" s="59"/>
      <c r="OMX616" s="59"/>
      <c r="OMY616" s="59"/>
      <c r="OMZ616" s="59"/>
      <c r="ONA616" s="59"/>
      <c r="ONB616" s="59"/>
      <c r="ONC616" s="59"/>
      <c r="OND616" s="59"/>
      <c r="ONE616" s="59"/>
      <c r="ONF616" s="59"/>
      <c r="ONG616" s="59"/>
      <c r="ONH616" s="59"/>
      <c r="ONI616" s="59"/>
      <c r="ONJ616" s="59"/>
      <c r="ONK616" s="59"/>
      <c r="ONL616" s="59"/>
      <c r="ONM616" s="59"/>
      <c r="ONN616" s="59"/>
      <c r="ONO616" s="59"/>
      <c r="ONP616" s="59"/>
      <c r="ONQ616" s="59"/>
      <c r="ONR616" s="59"/>
      <c r="ONS616" s="59"/>
      <c r="ONT616" s="59"/>
      <c r="ONU616" s="59"/>
      <c r="ONV616" s="59"/>
      <c r="ONW616" s="59"/>
      <c r="ONX616" s="59"/>
      <c r="ONY616" s="59"/>
      <c r="ONZ616" s="59"/>
      <c r="OOA616" s="59"/>
      <c r="OOB616" s="59"/>
      <c r="OOC616" s="59"/>
      <c r="OOD616" s="59"/>
      <c r="OOE616" s="59"/>
      <c r="OOF616" s="59"/>
      <c r="OOG616" s="59"/>
      <c r="OOH616" s="59"/>
      <c r="OOI616" s="59"/>
      <c r="OOJ616" s="59"/>
      <c r="OOK616" s="59"/>
      <c r="OOL616" s="59"/>
      <c r="OOM616" s="59"/>
      <c r="OON616" s="59"/>
      <c r="OOO616" s="59"/>
      <c r="OOP616" s="59"/>
      <c r="OOQ616" s="59"/>
      <c r="OOR616" s="59"/>
      <c r="OOS616" s="59"/>
      <c r="OOT616" s="59"/>
      <c r="OOU616" s="59"/>
      <c r="OOV616" s="59"/>
      <c r="OOW616" s="59"/>
      <c r="OOX616" s="59"/>
      <c r="OOY616" s="59"/>
      <c r="OOZ616" s="59"/>
      <c r="OPA616" s="59"/>
      <c r="OPB616" s="59"/>
      <c r="OPC616" s="59"/>
      <c r="OPD616" s="59"/>
      <c r="OPE616" s="59"/>
      <c r="OPF616" s="59"/>
      <c r="OPG616" s="59"/>
      <c r="OPH616" s="59"/>
      <c r="OPI616" s="59"/>
      <c r="OPJ616" s="59"/>
      <c r="OPK616" s="59"/>
      <c r="OPL616" s="59"/>
      <c r="OPM616" s="59"/>
      <c r="OPN616" s="59"/>
      <c r="OPO616" s="59"/>
      <c r="OPP616" s="59"/>
      <c r="OPQ616" s="59"/>
      <c r="OPR616" s="59"/>
      <c r="OPS616" s="59"/>
      <c r="OPT616" s="59"/>
      <c r="OPU616" s="59"/>
      <c r="OPV616" s="59"/>
      <c r="OPW616" s="59"/>
      <c r="OPX616" s="59"/>
      <c r="OPY616" s="59"/>
      <c r="OPZ616" s="59"/>
      <c r="OQA616" s="59"/>
      <c r="OQB616" s="59"/>
      <c r="OQC616" s="59"/>
      <c r="OQD616" s="59"/>
      <c r="OQE616" s="59"/>
      <c r="OQF616" s="59"/>
      <c r="OQG616" s="59"/>
      <c r="OQH616" s="59"/>
      <c r="OQI616" s="59"/>
      <c r="OQJ616" s="59"/>
      <c r="OQK616" s="59"/>
      <c r="OQL616" s="59"/>
      <c r="OQM616" s="59"/>
      <c r="OQN616" s="59"/>
      <c r="OQO616" s="59"/>
      <c r="OQP616" s="59"/>
      <c r="OQQ616" s="59"/>
      <c r="OQR616" s="59"/>
      <c r="OQS616" s="59"/>
      <c r="OQT616" s="59"/>
      <c r="OQU616" s="59"/>
      <c r="OQV616" s="59"/>
      <c r="OQW616" s="59"/>
      <c r="OQX616" s="59"/>
      <c r="OQY616" s="59"/>
      <c r="OQZ616" s="59"/>
      <c r="ORA616" s="59"/>
      <c r="ORB616" s="59"/>
      <c r="ORC616" s="59"/>
      <c r="ORD616" s="59"/>
      <c r="ORE616" s="59"/>
      <c r="ORF616" s="59"/>
      <c r="ORG616" s="59"/>
      <c r="ORH616" s="59"/>
      <c r="ORI616" s="59"/>
      <c r="ORJ616" s="59"/>
      <c r="ORK616" s="59"/>
      <c r="ORL616" s="59"/>
      <c r="ORM616" s="59"/>
      <c r="ORN616" s="59"/>
      <c r="ORO616" s="59"/>
      <c r="ORP616" s="59"/>
      <c r="ORQ616" s="59"/>
      <c r="ORR616" s="59"/>
      <c r="ORS616" s="59"/>
      <c r="ORT616" s="59"/>
      <c r="ORU616" s="59"/>
      <c r="ORV616" s="59"/>
      <c r="ORW616" s="59"/>
      <c r="ORX616" s="59"/>
      <c r="ORY616" s="59"/>
      <c r="ORZ616" s="59"/>
      <c r="OSA616" s="59"/>
      <c r="OSB616" s="59"/>
      <c r="OSC616" s="59"/>
      <c r="OSD616" s="59"/>
      <c r="OSE616" s="59"/>
      <c r="OSF616" s="59"/>
      <c r="OSG616" s="59"/>
      <c r="OSH616" s="59"/>
      <c r="OSI616" s="59"/>
      <c r="OSJ616" s="59"/>
      <c r="OSK616" s="59"/>
      <c r="OSL616" s="59"/>
      <c r="OSM616" s="59"/>
      <c r="OSN616" s="59"/>
      <c r="OSO616" s="59"/>
      <c r="OSP616" s="59"/>
      <c r="OSQ616" s="59"/>
      <c r="OSR616" s="59"/>
      <c r="OSS616" s="59"/>
      <c r="OST616" s="59"/>
      <c r="OSU616" s="59"/>
      <c r="OSV616" s="59"/>
      <c r="OSW616" s="59"/>
      <c r="OSX616" s="59"/>
      <c r="OSY616" s="59"/>
      <c r="OSZ616" s="59"/>
      <c r="OTA616" s="59"/>
      <c r="OTB616" s="59"/>
      <c r="OTC616" s="59"/>
      <c r="OTD616" s="59"/>
      <c r="OTE616" s="59"/>
      <c r="OTF616" s="59"/>
      <c r="OTG616" s="59"/>
      <c r="OTH616" s="59"/>
      <c r="OTI616" s="59"/>
      <c r="OTJ616" s="59"/>
      <c r="OTK616" s="59"/>
      <c r="OTL616" s="59"/>
      <c r="OTM616" s="59"/>
      <c r="OTN616" s="59"/>
      <c r="OTO616" s="59"/>
      <c r="OTP616" s="59"/>
      <c r="OTQ616" s="59"/>
      <c r="OTR616" s="59"/>
      <c r="OTS616" s="59"/>
      <c r="OTT616" s="59"/>
      <c r="OTU616" s="59"/>
      <c r="OTV616" s="59"/>
      <c r="OTW616" s="59"/>
      <c r="OTX616" s="59"/>
      <c r="OTY616" s="59"/>
      <c r="OTZ616" s="59"/>
      <c r="OUA616" s="59"/>
      <c r="OUB616" s="59"/>
      <c r="OUC616" s="59"/>
      <c r="OUD616" s="59"/>
      <c r="OUE616" s="59"/>
      <c r="OUF616" s="59"/>
      <c r="OUG616" s="59"/>
      <c r="OUH616" s="59"/>
      <c r="OUI616" s="59"/>
      <c r="OUJ616" s="59"/>
      <c r="OUK616" s="59"/>
      <c r="OUL616" s="59"/>
      <c r="OUM616" s="59"/>
      <c r="OUN616" s="59"/>
      <c r="OUO616" s="59"/>
      <c r="OUP616" s="59"/>
      <c r="OUQ616" s="59"/>
      <c r="OUR616" s="59"/>
      <c r="OUS616" s="59"/>
      <c r="OUT616" s="59"/>
      <c r="OUU616" s="59"/>
      <c r="OUV616" s="59"/>
      <c r="OUW616" s="59"/>
      <c r="OUX616" s="59"/>
      <c r="OUY616" s="59"/>
      <c r="OUZ616" s="59"/>
      <c r="OVA616" s="59"/>
      <c r="OVB616" s="59"/>
      <c r="OVC616" s="59"/>
      <c r="OVD616" s="59"/>
      <c r="OVE616" s="59"/>
      <c r="OVF616" s="59"/>
      <c r="OVG616" s="59"/>
      <c r="OVH616" s="59"/>
      <c r="OVI616" s="59"/>
      <c r="OVJ616" s="59"/>
      <c r="OVK616" s="59"/>
      <c r="OVL616" s="59"/>
      <c r="OVM616" s="59"/>
      <c r="OVN616" s="59"/>
      <c r="OVO616" s="59"/>
      <c r="OVP616" s="59"/>
      <c r="OVQ616" s="59"/>
      <c r="OVR616" s="59"/>
      <c r="OVS616" s="59"/>
      <c r="OVT616" s="59"/>
      <c r="OVU616" s="59"/>
      <c r="OVV616" s="59"/>
      <c r="OVW616" s="59"/>
      <c r="OVX616" s="59"/>
      <c r="OVY616" s="59"/>
      <c r="OVZ616" s="59"/>
      <c r="OWA616" s="59"/>
      <c r="OWB616" s="59"/>
      <c r="OWC616" s="59"/>
      <c r="OWD616" s="59"/>
      <c r="OWE616" s="59"/>
      <c r="OWF616" s="59"/>
      <c r="OWG616" s="59"/>
      <c r="OWH616" s="59"/>
      <c r="OWI616" s="59"/>
      <c r="OWJ616" s="59"/>
      <c r="OWK616" s="59"/>
      <c r="OWL616" s="59"/>
      <c r="OWM616" s="59"/>
      <c r="OWN616" s="59"/>
      <c r="OWO616" s="59"/>
      <c r="OWP616" s="59"/>
      <c r="OWQ616" s="59"/>
      <c r="OWR616" s="59"/>
      <c r="OWS616" s="59"/>
      <c r="OWT616" s="59"/>
      <c r="OWU616" s="59"/>
      <c r="OWV616" s="59"/>
      <c r="OWW616" s="59"/>
      <c r="OWX616" s="59"/>
      <c r="OWY616" s="59"/>
      <c r="OWZ616" s="59"/>
      <c r="OXA616" s="59"/>
      <c r="OXB616" s="59"/>
      <c r="OXC616" s="59"/>
      <c r="OXD616" s="59"/>
      <c r="OXE616" s="59"/>
      <c r="OXF616" s="59"/>
      <c r="OXG616" s="59"/>
      <c r="OXH616" s="59"/>
      <c r="OXI616" s="59"/>
      <c r="OXJ616" s="59"/>
      <c r="OXK616" s="59"/>
      <c r="OXL616" s="59"/>
      <c r="OXM616" s="59"/>
      <c r="OXN616" s="59"/>
      <c r="OXO616" s="59"/>
      <c r="OXP616" s="59"/>
      <c r="OXQ616" s="59"/>
      <c r="OXR616" s="59"/>
      <c r="OXS616" s="59"/>
      <c r="OXT616" s="59"/>
      <c r="OXU616" s="59"/>
      <c r="OXV616" s="59"/>
      <c r="OXW616" s="59"/>
      <c r="OXX616" s="59"/>
      <c r="OXY616" s="59"/>
      <c r="OXZ616" s="59"/>
      <c r="OYA616" s="59"/>
      <c r="OYB616" s="59"/>
      <c r="OYC616" s="59"/>
      <c r="OYD616" s="59"/>
      <c r="OYE616" s="59"/>
      <c r="OYF616" s="59"/>
      <c r="OYG616" s="59"/>
      <c r="OYH616" s="59"/>
      <c r="OYI616" s="59"/>
      <c r="OYJ616" s="59"/>
      <c r="OYK616" s="59"/>
      <c r="OYL616" s="59"/>
      <c r="OYM616" s="59"/>
      <c r="OYN616" s="59"/>
      <c r="OYO616" s="59"/>
      <c r="OYP616" s="59"/>
      <c r="OYQ616" s="59"/>
      <c r="OYR616" s="59"/>
      <c r="OYS616" s="59"/>
      <c r="OYT616" s="59"/>
      <c r="OYU616" s="59"/>
      <c r="OYV616" s="59"/>
      <c r="OYW616" s="59"/>
      <c r="OYX616" s="59"/>
      <c r="OYY616" s="59"/>
      <c r="OYZ616" s="59"/>
      <c r="OZA616" s="59"/>
      <c r="OZB616" s="59"/>
      <c r="OZC616" s="59"/>
      <c r="OZD616" s="59"/>
      <c r="OZE616" s="59"/>
      <c r="OZF616" s="59"/>
      <c r="OZG616" s="59"/>
      <c r="OZH616" s="59"/>
      <c r="OZI616" s="59"/>
      <c r="OZJ616" s="59"/>
      <c r="OZK616" s="59"/>
      <c r="OZL616" s="59"/>
      <c r="OZM616" s="59"/>
      <c r="OZN616" s="59"/>
      <c r="OZO616" s="59"/>
      <c r="OZP616" s="59"/>
      <c r="OZQ616" s="59"/>
      <c r="OZR616" s="59"/>
      <c r="OZS616" s="59"/>
      <c r="OZT616" s="59"/>
      <c r="OZU616" s="59"/>
      <c r="OZV616" s="59"/>
      <c r="OZW616" s="59"/>
      <c r="OZX616" s="59"/>
      <c r="OZY616" s="59"/>
      <c r="OZZ616" s="59"/>
      <c r="PAA616" s="59"/>
      <c r="PAB616" s="59"/>
      <c r="PAC616" s="59"/>
      <c r="PAD616" s="59"/>
      <c r="PAE616" s="59"/>
      <c r="PAF616" s="59"/>
      <c r="PAG616" s="59"/>
      <c r="PAH616" s="59"/>
      <c r="PAI616" s="59"/>
      <c r="PAJ616" s="59"/>
      <c r="PAK616" s="59"/>
      <c r="PAL616" s="59"/>
      <c r="PAM616" s="59"/>
      <c r="PAN616" s="59"/>
      <c r="PAO616" s="59"/>
      <c r="PAP616" s="59"/>
      <c r="PAQ616" s="59"/>
      <c r="PAR616" s="59"/>
      <c r="PAS616" s="59"/>
      <c r="PAT616" s="59"/>
      <c r="PAU616" s="59"/>
      <c r="PAV616" s="59"/>
      <c r="PAW616" s="59"/>
      <c r="PAX616" s="59"/>
      <c r="PAY616" s="59"/>
      <c r="PAZ616" s="59"/>
      <c r="PBA616" s="59"/>
      <c r="PBB616" s="59"/>
      <c r="PBC616" s="59"/>
      <c r="PBD616" s="59"/>
      <c r="PBE616" s="59"/>
      <c r="PBF616" s="59"/>
      <c r="PBG616" s="59"/>
      <c r="PBH616" s="59"/>
      <c r="PBI616" s="59"/>
      <c r="PBJ616" s="59"/>
      <c r="PBK616" s="59"/>
      <c r="PBL616" s="59"/>
      <c r="PBM616" s="59"/>
      <c r="PBN616" s="59"/>
      <c r="PBO616" s="59"/>
      <c r="PBP616" s="59"/>
      <c r="PBQ616" s="59"/>
      <c r="PBR616" s="59"/>
      <c r="PBS616" s="59"/>
      <c r="PBT616" s="59"/>
      <c r="PBU616" s="59"/>
      <c r="PBV616" s="59"/>
      <c r="PBW616" s="59"/>
      <c r="PBX616" s="59"/>
      <c r="PBY616" s="59"/>
      <c r="PBZ616" s="59"/>
      <c r="PCA616" s="59"/>
      <c r="PCB616" s="59"/>
      <c r="PCC616" s="59"/>
      <c r="PCD616" s="59"/>
      <c r="PCE616" s="59"/>
      <c r="PCF616" s="59"/>
      <c r="PCG616" s="59"/>
      <c r="PCH616" s="59"/>
      <c r="PCI616" s="59"/>
      <c r="PCJ616" s="59"/>
      <c r="PCK616" s="59"/>
      <c r="PCL616" s="59"/>
      <c r="PCM616" s="59"/>
      <c r="PCN616" s="59"/>
      <c r="PCO616" s="59"/>
      <c r="PCP616" s="59"/>
      <c r="PCQ616" s="59"/>
      <c r="PCR616" s="59"/>
      <c r="PCS616" s="59"/>
      <c r="PCT616" s="59"/>
      <c r="PCU616" s="59"/>
      <c r="PCV616" s="59"/>
      <c r="PCW616" s="59"/>
      <c r="PCX616" s="59"/>
      <c r="PCY616" s="59"/>
      <c r="PCZ616" s="59"/>
      <c r="PDA616" s="59"/>
      <c r="PDB616" s="59"/>
      <c r="PDC616" s="59"/>
      <c r="PDD616" s="59"/>
      <c r="PDE616" s="59"/>
      <c r="PDF616" s="59"/>
      <c r="PDG616" s="59"/>
      <c r="PDH616" s="59"/>
      <c r="PDI616" s="59"/>
      <c r="PDJ616" s="59"/>
      <c r="PDK616" s="59"/>
      <c r="PDL616" s="59"/>
      <c r="PDM616" s="59"/>
      <c r="PDN616" s="59"/>
      <c r="PDO616" s="59"/>
      <c r="PDP616" s="59"/>
      <c r="PDQ616" s="59"/>
      <c r="PDR616" s="59"/>
      <c r="PDS616" s="59"/>
      <c r="PDT616" s="59"/>
      <c r="PDU616" s="59"/>
      <c r="PDV616" s="59"/>
      <c r="PDW616" s="59"/>
      <c r="PDX616" s="59"/>
      <c r="PDY616" s="59"/>
      <c r="PDZ616" s="59"/>
      <c r="PEA616" s="59"/>
      <c r="PEB616" s="59"/>
      <c r="PEC616" s="59"/>
      <c r="PED616" s="59"/>
      <c r="PEE616" s="59"/>
      <c r="PEF616" s="59"/>
      <c r="PEG616" s="59"/>
      <c r="PEH616" s="59"/>
      <c r="PEI616" s="59"/>
      <c r="PEJ616" s="59"/>
      <c r="PEK616" s="59"/>
      <c r="PEL616" s="59"/>
      <c r="PEM616" s="59"/>
      <c r="PEN616" s="59"/>
      <c r="PEO616" s="59"/>
      <c r="PEP616" s="59"/>
      <c r="PEQ616" s="59"/>
      <c r="PER616" s="59"/>
      <c r="PES616" s="59"/>
      <c r="PET616" s="59"/>
      <c r="PEU616" s="59"/>
      <c r="PEV616" s="59"/>
      <c r="PEW616" s="59"/>
      <c r="PEX616" s="59"/>
      <c r="PEY616" s="59"/>
      <c r="PEZ616" s="59"/>
      <c r="PFA616" s="59"/>
      <c r="PFB616" s="59"/>
      <c r="PFC616" s="59"/>
      <c r="PFD616" s="59"/>
      <c r="PFE616" s="59"/>
      <c r="PFF616" s="59"/>
      <c r="PFG616" s="59"/>
      <c r="PFH616" s="59"/>
      <c r="PFI616" s="59"/>
      <c r="PFJ616" s="59"/>
      <c r="PFK616" s="59"/>
      <c r="PFL616" s="59"/>
      <c r="PFM616" s="59"/>
      <c r="PFN616" s="59"/>
      <c r="PFO616" s="59"/>
      <c r="PFP616" s="59"/>
      <c r="PFQ616" s="59"/>
      <c r="PFR616" s="59"/>
      <c r="PFS616" s="59"/>
      <c r="PFT616" s="59"/>
      <c r="PFU616" s="59"/>
      <c r="PFV616" s="59"/>
      <c r="PFW616" s="59"/>
      <c r="PFX616" s="59"/>
      <c r="PFY616" s="59"/>
      <c r="PFZ616" s="59"/>
      <c r="PGA616" s="59"/>
      <c r="PGB616" s="59"/>
      <c r="PGC616" s="59"/>
      <c r="PGD616" s="59"/>
      <c r="PGE616" s="59"/>
      <c r="PGF616" s="59"/>
      <c r="PGG616" s="59"/>
      <c r="PGH616" s="59"/>
      <c r="PGI616" s="59"/>
      <c r="PGJ616" s="59"/>
      <c r="PGK616" s="59"/>
      <c r="PGL616" s="59"/>
      <c r="PGM616" s="59"/>
      <c r="PGN616" s="59"/>
      <c r="PGO616" s="59"/>
      <c r="PGP616" s="59"/>
      <c r="PGQ616" s="59"/>
      <c r="PGR616" s="59"/>
      <c r="PGS616" s="59"/>
      <c r="PGT616" s="59"/>
      <c r="PGU616" s="59"/>
      <c r="PGV616" s="59"/>
      <c r="PGW616" s="59"/>
      <c r="PGX616" s="59"/>
      <c r="PGY616" s="59"/>
      <c r="PGZ616" s="59"/>
      <c r="PHA616" s="59"/>
      <c r="PHB616" s="59"/>
      <c r="PHC616" s="59"/>
      <c r="PHD616" s="59"/>
      <c r="PHE616" s="59"/>
      <c r="PHF616" s="59"/>
      <c r="PHG616" s="59"/>
      <c r="PHH616" s="59"/>
      <c r="PHI616" s="59"/>
      <c r="PHJ616" s="59"/>
      <c r="PHK616" s="59"/>
      <c r="PHL616" s="59"/>
      <c r="PHM616" s="59"/>
      <c r="PHN616" s="59"/>
      <c r="PHO616" s="59"/>
      <c r="PHP616" s="59"/>
      <c r="PHQ616" s="59"/>
      <c r="PHR616" s="59"/>
      <c r="PHS616" s="59"/>
      <c r="PHT616" s="59"/>
      <c r="PHU616" s="59"/>
      <c r="PHV616" s="59"/>
      <c r="PHW616" s="59"/>
      <c r="PHX616" s="59"/>
      <c r="PHY616" s="59"/>
      <c r="PHZ616" s="59"/>
      <c r="PIA616" s="59"/>
      <c r="PIB616" s="59"/>
      <c r="PIC616" s="59"/>
      <c r="PID616" s="59"/>
      <c r="PIE616" s="59"/>
      <c r="PIF616" s="59"/>
      <c r="PIG616" s="59"/>
      <c r="PIH616" s="59"/>
      <c r="PII616" s="59"/>
      <c r="PIJ616" s="59"/>
      <c r="PIK616" s="59"/>
      <c r="PIL616" s="59"/>
      <c r="PIM616" s="59"/>
      <c r="PIN616" s="59"/>
      <c r="PIO616" s="59"/>
      <c r="PIP616" s="59"/>
      <c r="PIQ616" s="59"/>
      <c r="PIR616" s="59"/>
      <c r="PIS616" s="59"/>
      <c r="PIT616" s="59"/>
      <c r="PIU616" s="59"/>
      <c r="PIV616" s="59"/>
      <c r="PIW616" s="59"/>
      <c r="PIX616" s="59"/>
      <c r="PIY616" s="59"/>
      <c r="PIZ616" s="59"/>
      <c r="PJA616" s="59"/>
      <c r="PJB616" s="59"/>
      <c r="PJC616" s="59"/>
      <c r="PJD616" s="59"/>
      <c r="PJE616" s="59"/>
      <c r="PJF616" s="59"/>
      <c r="PJG616" s="59"/>
      <c r="PJH616" s="59"/>
      <c r="PJI616" s="59"/>
      <c r="PJJ616" s="59"/>
      <c r="PJK616" s="59"/>
      <c r="PJL616" s="59"/>
      <c r="PJM616" s="59"/>
      <c r="PJN616" s="59"/>
      <c r="PJO616" s="59"/>
      <c r="PJP616" s="59"/>
      <c r="PJQ616" s="59"/>
      <c r="PJR616" s="59"/>
      <c r="PJS616" s="59"/>
      <c r="PJT616" s="59"/>
      <c r="PJU616" s="59"/>
      <c r="PJV616" s="59"/>
      <c r="PJW616" s="59"/>
      <c r="PJX616" s="59"/>
      <c r="PJY616" s="59"/>
      <c r="PJZ616" s="59"/>
      <c r="PKA616" s="59"/>
      <c r="PKB616" s="59"/>
      <c r="PKC616" s="59"/>
      <c r="PKD616" s="59"/>
      <c r="PKE616" s="59"/>
      <c r="PKF616" s="59"/>
      <c r="PKG616" s="59"/>
      <c r="PKH616" s="59"/>
      <c r="PKI616" s="59"/>
      <c r="PKJ616" s="59"/>
      <c r="PKK616" s="59"/>
      <c r="PKL616" s="59"/>
      <c r="PKM616" s="59"/>
      <c r="PKN616" s="59"/>
      <c r="PKO616" s="59"/>
      <c r="PKP616" s="59"/>
      <c r="PKQ616" s="59"/>
      <c r="PKR616" s="59"/>
      <c r="PKS616" s="59"/>
      <c r="PKT616" s="59"/>
      <c r="PKU616" s="59"/>
      <c r="PKV616" s="59"/>
      <c r="PKW616" s="59"/>
      <c r="PKX616" s="59"/>
      <c r="PKY616" s="59"/>
      <c r="PKZ616" s="59"/>
      <c r="PLA616" s="59"/>
      <c r="PLB616" s="59"/>
      <c r="PLC616" s="59"/>
      <c r="PLD616" s="59"/>
      <c r="PLE616" s="59"/>
      <c r="PLF616" s="59"/>
      <c r="PLG616" s="59"/>
      <c r="PLH616" s="59"/>
      <c r="PLI616" s="59"/>
      <c r="PLJ616" s="59"/>
      <c r="PLK616" s="59"/>
      <c r="PLL616" s="59"/>
      <c r="PLM616" s="59"/>
      <c r="PLN616" s="59"/>
      <c r="PLO616" s="59"/>
      <c r="PLP616" s="59"/>
      <c r="PLQ616" s="59"/>
      <c r="PLR616" s="59"/>
      <c r="PLS616" s="59"/>
      <c r="PLT616" s="59"/>
      <c r="PLU616" s="59"/>
      <c r="PLV616" s="59"/>
      <c r="PLW616" s="59"/>
      <c r="PLX616" s="59"/>
      <c r="PLY616" s="59"/>
      <c r="PLZ616" s="59"/>
      <c r="PMA616" s="59"/>
      <c r="PMB616" s="59"/>
      <c r="PMC616" s="59"/>
      <c r="PMD616" s="59"/>
      <c r="PME616" s="59"/>
      <c r="PMF616" s="59"/>
      <c r="PMG616" s="59"/>
      <c r="PMH616" s="59"/>
      <c r="PMI616" s="59"/>
      <c r="PMJ616" s="59"/>
      <c r="PMK616" s="59"/>
      <c r="PML616" s="59"/>
      <c r="PMM616" s="59"/>
      <c r="PMN616" s="59"/>
      <c r="PMO616" s="59"/>
      <c r="PMP616" s="59"/>
      <c r="PMQ616" s="59"/>
      <c r="PMR616" s="59"/>
      <c r="PMS616" s="59"/>
      <c r="PMT616" s="59"/>
      <c r="PMU616" s="59"/>
      <c r="PMV616" s="59"/>
      <c r="PMW616" s="59"/>
      <c r="PMX616" s="59"/>
      <c r="PMY616" s="59"/>
      <c r="PMZ616" s="59"/>
      <c r="PNA616" s="59"/>
      <c r="PNB616" s="59"/>
      <c r="PNC616" s="59"/>
      <c r="PND616" s="59"/>
      <c r="PNE616" s="59"/>
      <c r="PNF616" s="59"/>
      <c r="PNG616" s="59"/>
      <c r="PNH616" s="59"/>
      <c r="PNI616" s="59"/>
      <c r="PNJ616" s="59"/>
      <c r="PNK616" s="59"/>
      <c r="PNL616" s="59"/>
      <c r="PNM616" s="59"/>
      <c r="PNN616" s="59"/>
      <c r="PNO616" s="59"/>
      <c r="PNP616" s="59"/>
      <c r="PNQ616" s="59"/>
      <c r="PNR616" s="59"/>
      <c r="PNS616" s="59"/>
      <c r="PNT616" s="59"/>
      <c r="PNU616" s="59"/>
      <c r="PNV616" s="59"/>
      <c r="PNW616" s="59"/>
      <c r="PNX616" s="59"/>
      <c r="PNY616" s="59"/>
      <c r="PNZ616" s="59"/>
      <c r="POA616" s="59"/>
      <c r="POB616" s="59"/>
      <c r="POC616" s="59"/>
      <c r="POD616" s="59"/>
      <c r="POE616" s="59"/>
      <c r="POF616" s="59"/>
      <c r="POG616" s="59"/>
      <c r="POH616" s="59"/>
      <c r="POI616" s="59"/>
      <c r="POJ616" s="59"/>
      <c r="POK616" s="59"/>
      <c r="POL616" s="59"/>
      <c r="POM616" s="59"/>
      <c r="PON616" s="59"/>
      <c r="POO616" s="59"/>
      <c r="POP616" s="59"/>
      <c r="POQ616" s="59"/>
      <c r="POR616" s="59"/>
      <c r="POS616" s="59"/>
      <c r="POT616" s="59"/>
      <c r="POU616" s="59"/>
      <c r="POV616" s="59"/>
      <c r="POW616" s="59"/>
      <c r="POX616" s="59"/>
      <c r="POY616" s="59"/>
      <c r="POZ616" s="59"/>
      <c r="PPA616" s="59"/>
      <c r="PPB616" s="59"/>
      <c r="PPC616" s="59"/>
      <c r="PPD616" s="59"/>
      <c r="PPE616" s="59"/>
      <c r="PPF616" s="59"/>
      <c r="PPG616" s="59"/>
      <c r="PPH616" s="59"/>
      <c r="PPI616" s="59"/>
      <c r="PPJ616" s="59"/>
      <c r="PPK616" s="59"/>
      <c r="PPL616" s="59"/>
      <c r="PPM616" s="59"/>
      <c r="PPN616" s="59"/>
      <c r="PPO616" s="59"/>
      <c r="PPP616" s="59"/>
      <c r="PPQ616" s="59"/>
      <c r="PPR616" s="59"/>
      <c r="PPS616" s="59"/>
      <c r="PPT616" s="59"/>
      <c r="PPU616" s="59"/>
      <c r="PPV616" s="59"/>
      <c r="PPW616" s="59"/>
      <c r="PPX616" s="59"/>
      <c r="PPY616" s="59"/>
      <c r="PPZ616" s="59"/>
      <c r="PQA616" s="59"/>
      <c r="PQB616" s="59"/>
      <c r="PQC616" s="59"/>
      <c r="PQD616" s="59"/>
      <c r="PQE616" s="59"/>
      <c r="PQF616" s="59"/>
      <c r="PQG616" s="59"/>
      <c r="PQH616" s="59"/>
      <c r="PQI616" s="59"/>
      <c r="PQJ616" s="59"/>
      <c r="PQK616" s="59"/>
      <c r="PQL616" s="59"/>
      <c r="PQM616" s="59"/>
      <c r="PQN616" s="59"/>
      <c r="PQO616" s="59"/>
      <c r="PQP616" s="59"/>
      <c r="PQQ616" s="59"/>
      <c r="PQR616" s="59"/>
      <c r="PQS616" s="59"/>
      <c r="PQT616" s="59"/>
      <c r="PQU616" s="59"/>
      <c r="PQV616" s="59"/>
      <c r="PQW616" s="59"/>
      <c r="PQX616" s="59"/>
      <c r="PQY616" s="59"/>
      <c r="PQZ616" s="59"/>
      <c r="PRA616" s="59"/>
      <c r="PRB616" s="59"/>
      <c r="PRC616" s="59"/>
      <c r="PRD616" s="59"/>
      <c r="PRE616" s="59"/>
      <c r="PRF616" s="59"/>
      <c r="PRG616" s="59"/>
      <c r="PRH616" s="59"/>
      <c r="PRI616" s="59"/>
      <c r="PRJ616" s="59"/>
      <c r="PRK616" s="59"/>
      <c r="PRL616" s="59"/>
      <c r="PRM616" s="59"/>
      <c r="PRN616" s="59"/>
      <c r="PRO616" s="59"/>
      <c r="PRP616" s="59"/>
      <c r="PRQ616" s="59"/>
      <c r="PRR616" s="59"/>
      <c r="PRS616" s="59"/>
      <c r="PRT616" s="59"/>
      <c r="PRU616" s="59"/>
      <c r="PRV616" s="59"/>
      <c r="PRW616" s="59"/>
      <c r="PRX616" s="59"/>
      <c r="PRY616" s="59"/>
      <c r="PRZ616" s="59"/>
      <c r="PSA616" s="59"/>
      <c r="PSB616" s="59"/>
      <c r="PSC616" s="59"/>
      <c r="PSD616" s="59"/>
      <c r="PSE616" s="59"/>
      <c r="PSF616" s="59"/>
      <c r="PSG616" s="59"/>
      <c r="PSH616" s="59"/>
      <c r="PSI616" s="59"/>
      <c r="PSJ616" s="59"/>
      <c r="PSK616" s="59"/>
      <c r="PSL616" s="59"/>
      <c r="PSM616" s="59"/>
      <c r="PSN616" s="59"/>
      <c r="PSO616" s="59"/>
      <c r="PSP616" s="59"/>
      <c r="PSQ616" s="59"/>
      <c r="PSR616" s="59"/>
      <c r="PSS616" s="59"/>
      <c r="PST616" s="59"/>
      <c r="PSU616" s="59"/>
      <c r="PSV616" s="59"/>
      <c r="PSW616" s="59"/>
      <c r="PSX616" s="59"/>
      <c r="PSY616" s="59"/>
      <c r="PSZ616" s="59"/>
      <c r="PTA616" s="59"/>
      <c r="PTB616" s="59"/>
      <c r="PTC616" s="59"/>
      <c r="PTD616" s="59"/>
      <c r="PTE616" s="59"/>
      <c r="PTF616" s="59"/>
      <c r="PTG616" s="59"/>
      <c r="PTH616" s="59"/>
      <c r="PTI616" s="59"/>
      <c r="PTJ616" s="59"/>
      <c r="PTK616" s="59"/>
      <c r="PTL616" s="59"/>
      <c r="PTM616" s="59"/>
      <c r="PTN616" s="59"/>
      <c r="PTO616" s="59"/>
      <c r="PTP616" s="59"/>
      <c r="PTQ616" s="59"/>
      <c r="PTR616" s="59"/>
      <c r="PTS616" s="59"/>
      <c r="PTT616" s="59"/>
      <c r="PTU616" s="59"/>
      <c r="PTV616" s="59"/>
      <c r="PTW616" s="59"/>
      <c r="PTX616" s="59"/>
      <c r="PTY616" s="59"/>
      <c r="PTZ616" s="59"/>
      <c r="PUA616" s="59"/>
      <c r="PUB616" s="59"/>
      <c r="PUC616" s="59"/>
      <c r="PUD616" s="59"/>
      <c r="PUE616" s="59"/>
      <c r="PUF616" s="59"/>
      <c r="PUG616" s="59"/>
      <c r="PUH616" s="59"/>
      <c r="PUI616" s="59"/>
      <c r="PUJ616" s="59"/>
      <c r="PUK616" s="59"/>
      <c r="PUL616" s="59"/>
      <c r="PUM616" s="59"/>
      <c r="PUN616" s="59"/>
      <c r="PUO616" s="59"/>
      <c r="PUP616" s="59"/>
      <c r="PUQ616" s="59"/>
      <c r="PUR616" s="59"/>
      <c r="PUS616" s="59"/>
      <c r="PUT616" s="59"/>
      <c r="PUU616" s="59"/>
      <c r="PUV616" s="59"/>
      <c r="PUW616" s="59"/>
      <c r="PUX616" s="59"/>
      <c r="PUY616" s="59"/>
      <c r="PUZ616" s="59"/>
      <c r="PVA616" s="59"/>
      <c r="PVB616" s="59"/>
      <c r="PVC616" s="59"/>
      <c r="PVD616" s="59"/>
      <c r="PVE616" s="59"/>
      <c r="PVF616" s="59"/>
      <c r="PVG616" s="59"/>
      <c r="PVH616" s="59"/>
      <c r="PVI616" s="59"/>
      <c r="PVJ616" s="59"/>
      <c r="PVK616" s="59"/>
      <c r="PVL616" s="59"/>
      <c r="PVM616" s="59"/>
      <c r="PVN616" s="59"/>
      <c r="PVO616" s="59"/>
      <c r="PVP616" s="59"/>
      <c r="PVQ616" s="59"/>
      <c r="PVR616" s="59"/>
      <c r="PVS616" s="59"/>
      <c r="PVT616" s="59"/>
      <c r="PVU616" s="59"/>
      <c r="PVV616" s="59"/>
      <c r="PVW616" s="59"/>
      <c r="PVX616" s="59"/>
      <c r="PVY616" s="59"/>
      <c r="PVZ616" s="59"/>
      <c r="PWA616" s="59"/>
      <c r="PWB616" s="59"/>
      <c r="PWC616" s="59"/>
      <c r="PWD616" s="59"/>
      <c r="PWE616" s="59"/>
      <c r="PWF616" s="59"/>
      <c r="PWG616" s="59"/>
      <c r="PWH616" s="59"/>
      <c r="PWI616" s="59"/>
      <c r="PWJ616" s="59"/>
      <c r="PWK616" s="59"/>
      <c r="PWL616" s="59"/>
      <c r="PWM616" s="59"/>
      <c r="PWN616" s="59"/>
      <c r="PWO616" s="59"/>
      <c r="PWP616" s="59"/>
      <c r="PWQ616" s="59"/>
      <c r="PWR616" s="59"/>
      <c r="PWS616" s="59"/>
      <c r="PWT616" s="59"/>
      <c r="PWU616" s="59"/>
      <c r="PWV616" s="59"/>
      <c r="PWW616" s="59"/>
      <c r="PWX616" s="59"/>
      <c r="PWY616" s="59"/>
      <c r="PWZ616" s="59"/>
      <c r="PXA616" s="59"/>
      <c r="PXB616" s="59"/>
      <c r="PXC616" s="59"/>
      <c r="PXD616" s="59"/>
      <c r="PXE616" s="59"/>
      <c r="PXF616" s="59"/>
      <c r="PXG616" s="59"/>
      <c r="PXH616" s="59"/>
      <c r="PXI616" s="59"/>
      <c r="PXJ616" s="59"/>
      <c r="PXK616" s="59"/>
      <c r="PXL616" s="59"/>
      <c r="PXM616" s="59"/>
      <c r="PXN616" s="59"/>
      <c r="PXO616" s="59"/>
      <c r="PXP616" s="59"/>
      <c r="PXQ616" s="59"/>
      <c r="PXR616" s="59"/>
      <c r="PXS616" s="59"/>
      <c r="PXT616" s="59"/>
      <c r="PXU616" s="59"/>
      <c r="PXV616" s="59"/>
      <c r="PXW616" s="59"/>
      <c r="PXX616" s="59"/>
      <c r="PXY616" s="59"/>
      <c r="PXZ616" s="59"/>
      <c r="PYA616" s="59"/>
      <c r="PYB616" s="59"/>
      <c r="PYC616" s="59"/>
      <c r="PYD616" s="59"/>
      <c r="PYE616" s="59"/>
      <c r="PYF616" s="59"/>
      <c r="PYG616" s="59"/>
      <c r="PYH616" s="59"/>
      <c r="PYI616" s="59"/>
      <c r="PYJ616" s="59"/>
      <c r="PYK616" s="59"/>
      <c r="PYL616" s="59"/>
      <c r="PYM616" s="59"/>
      <c r="PYN616" s="59"/>
      <c r="PYO616" s="59"/>
      <c r="PYP616" s="59"/>
      <c r="PYQ616" s="59"/>
      <c r="PYR616" s="59"/>
      <c r="PYS616" s="59"/>
      <c r="PYT616" s="59"/>
      <c r="PYU616" s="59"/>
      <c r="PYV616" s="59"/>
      <c r="PYW616" s="59"/>
      <c r="PYX616" s="59"/>
      <c r="PYY616" s="59"/>
      <c r="PYZ616" s="59"/>
      <c r="PZA616" s="59"/>
      <c r="PZB616" s="59"/>
      <c r="PZC616" s="59"/>
      <c r="PZD616" s="59"/>
      <c r="PZE616" s="59"/>
      <c r="PZF616" s="59"/>
      <c r="PZG616" s="59"/>
      <c r="PZH616" s="59"/>
      <c r="PZI616" s="59"/>
      <c r="PZJ616" s="59"/>
      <c r="PZK616" s="59"/>
      <c r="PZL616" s="59"/>
      <c r="PZM616" s="59"/>
      <c r="PZN616" s="59"/>
      <c r="PZO616" s="59"/>
      <c r="PZP616" s="59"/>
      <c r="PZQ616" s="59"/>
      <c r="PZR616" s="59"/>
      <c r="PZS616" s="59"/>
      <c r="PZT616" s="59"/>
      <c r="PZU616" s="59"/>
      <c r="PZV616" s="59"/>
      <c r="PZW616" s="59"/>
      <c r="PZX616" s="59"/>
      <c r="PZY616" s="59"/>
      <c r="PZZ616" s="59"/>
      <c r="QAA616" s="59"/>
      <c r="QAB616" s="59"/>
      <c r="QAC616" s="59"/>
      <c r="QAD616" s="59"/>
      <c r="QAE616" s="59"/>
      <c r="QAF616" s="59"/>
      <c r="QAG616" s="59"/>
      <c r="QAH616" s="59"/>
      <c r="QAI616" s="59"/>
      <c r="QAJ616" s="59"/>
      <c r="QAK616" s="59"/>
      <c r="QAL616" s="59"/>
      <c r="QAM616" s="59"/>
      <c r="QAN616" s="59"/>
      <c r="QAO616" s="59"/>
      <c r="QAP616" s="59"/>
      <c r="QAQ616" s="59"/>
      <c r="QAR616" s="59"/>
      <c r="QAS616" s="59"/>
      <c r="QAT616" s="59"/>
      <c r="QAU616" s="59"/>
      <c r="QAV616" s="59"/>
      <c r="QAW616" s="59"/>
      <c r="QAX616" s="59"/>
      <c r="QAY616" s="59"/>
      <c r="QAZ616" s="59"/>
      <c r="QBA616" s="59"/>
      <c r="QBB616" s="59"/>
      <c r="QBC616" s="59"/>
      <c r="QBD616" s="59"/>
      <c r="QBE616" s="59"/>
      <c r="QBF616" s="59"/>
      <c r="QBG616" s="59"/>
      <c r="QBH616" s="59"/>
      <c r="QBI616" s="59"/>
      <c r="QBJ616" s="59"/>
      <c r="QBK616" s="59"/>
      <c r="QBL616" s="59"/>
      <c r="QBM616" s="59"/>
      <c r="QBN616" s="59"/>
      <c r="QBO616" s="59"/>
      <c r="QBP616" s="59"/>
      <c r="QBQ616" s="59"/>
      <c r="QBR616" s="59"/>
      <c r="QBS616" s="59"/>
      <c r="QBT616" s="59"/>
      <c r="QBU616" s="59"/>
      <c r="QBV616" s="59"/>
      <c r="QBW616" s="59"/>
      <c r="QBX616" s="59"/>
      <c r="QBY616" s="59"/>
      <c r="QBZ616" s="59"/>
      <c r="QCA616" s="59"/>
      <c r="QCB616" s="59"/>
      <c r="QCC616" s="59"/>
      <c r="QCD616" s="59"/>
      <c r="QCE616" s="59"/>
      <c r="QCF616" s="59"/>
      <c r="QCG616" s="59"/>
      <c r="QCH616" s="59"/>
      <c r="QCI616" s="59"/>
      <c r="QCJ616" s="59"/>
      <c r="QCK616" s="59"/>
      <c r="QCL616" s="59"/>
      <c r="QCM616" s="59"/>
      <c r="QCN616" s="59"/>
      <c r="QCO616" s="59"/>
      <c r="QCP616" s="59"/>
      <c r="QCQ616" s="59"/>
      <c r="QCR616" s="59"/>
      <c r="QCS616" s="59"/>
      <c r="QCT616" s="59"/>
      <c r="QCU616" s="59"/>
      <c r="QCV616" s="59"/>
      <c r="QCW616" s="59"/>
      <c r="QCX616" s="59"/>
      <c r="QCY616" s="59"/>
      <c r="QCZ616" s="59"/>
      <c r="QDA616" s="59"/>
      <c r="QDB616" s="59"/>
      <c r="QDC616" s="59"/>
      <c r="QDD616" s="59"/>
      <c r="QDE616" s="59"/>
      <c r="QDF616" s="59"/>
      <c r="QDG616" s="59"/>
      <c r="QDH616" s="59"/>
      <c r="QDI616" s="59"/>
      <c r="QDJ616" s="59"/>
      <c r="QDK616" s="59"/>
      <c r="QDL616" s="59"/>
      <c r="QDM616" s="59"/>
      <c r="QDN616" s="59"/>
      <c r="QDO616" s="59"/>
      <c r="QDP616" s="59"/>
      <c r="QDQ616" s="59"/>
      <c r="QDR616" s="59"/>
      <c r="QDS616" s="59"/>
      <c r="QDT616" s="59"/>
      <c r="QDU616" s="59"/>
      <c r="QDV616" s="59"/>
      <c r="QDW616" s="59"/>
      <c r="QDX616" s="59"/>
      <c r="QDY616" s="59"/>
      <c r="QDZ616" s="59"/>
      <c r="QEA616" s="59"/>
      <c r="QEB616" s="59"/>
      <c r="QEC616" s="59"/>
      <c r="QED616" s="59"/>
      <c r="QEE616" s="59"/>
      <c r="QEF616" s="59"/>
      <c r="QEG616" s="59"/>
      <c r="QEH616" s="59"/>
      <c r="QEI616" s="59"/>
      <c r="QEJ616" s="59"/>
      <c r="QEK616" s="59"/>
      <c r="QEL616" s="59"/>
      <c r="QEM616" s="59"/>
      <c r="QEN616" s="59"/>
      <c r="QEO616" s="59"/>
      <c r="QEP616" s="59"/>
      <c r="QEQ616" s="59"/>
      <c r="QER616" s="59"/>
      <c r="QES616" s="59"/>
      <c r="QET616" s="59"/>
      <c r="QEU616" s="59"/>
      <c r="QEV616" s="59"/>
      <c r="QEW616" s="59"/>
      <c r="QEX616" s="59"/>
      <c r="QEY616" s="59"/>
      <c r="QEZ616" s="59"/>
      <c r="QFA616" s="59"/>
      <c r="QFB616" s="59"/>
      <c r="QFC616" s="59"/>
      <c r="QFD616" s="59"/>
      <c r="QFE616" s="59"/>
      <c r="QFF616" s="59"/>
      <c r="QFG616" s="59"/>
      <c r="QFH616" s="59"/>
      <c r="QFI616" s="59"/>
      <c r="QFJ616" s="59"/>
      <c r="QFK616" s="59"/>
      <c r="QFL616" s="59"/>
      <c r="QFM616" s="59"/>
      <c r="QFN616" s="59"/>
      <c r="QFO616" s="59"/>
      <c r="QFP616" s="59"/>
      <c r="QFQ616" s="59"/>
      <c r="QFR616" s="59"/>
      <c r="QFS616" s="59"/>
      <c r="QFT616" s="59"/>
      <c r="QFU616" s="59"/>
      <c r="QFV616" s="59"/>
      <c r="QFW616" s="59"/>
      <c r="QFX616" s="59"/>
      <c r="QFY616" s="59"/>
      <c r="QFZ616" s="59"/>
      <c r="QGA616" s="59"/>
      <c r="QGB616" s="59"/>
      <c r="QGC616" s="59"/>
      <c r="QGD616" s="59"/>
      <c r="QGE616" s="59"/>
      <c r="QGF616" s="59"/>
      <c r="QGG616" s="59"/>
      <c r="QGH616" s="59"/>
      <c r="QGI616" s="59"/>
      <c r="QGJ616" s="59"/>
      <c r="QGK616" s="59"/>
      <c r="QGL616" s="59"/>
      <c r="QGM616" s="59"/>
      <c r="QGN616" s="59"/>
      <c r="QGO616" s="59"/>
      <c r="QGP616" s="59"/>
      <c r="QGQ616" s="59"/>
      <c r="QGR616" s="59"/>
      <c r="QGS616" s="59"/>
      <c r="QGT616" s="59"/>
      <c r="QGU616" s="59"/>
      <c r="QGV616" s="59"/>
      <c r="QGW616" s="59"/>
      <c r="QGX616" s="59"/>
      <c r="QGY616" s="59"/>
      <c r="QGZ616" s="59"/>
      <c r="QHA616" s="59"/>
      <c r="QHB616" s="59"/>
      <c r="QHC616" s="59"/>
      <c r="QHD616" s="59"/>
      <c r="QHE616" s="59"/>
      <c r="QHF616" s="59"/>
      <c r="QHG616" s="59"/>
      <c r="QHH616" s="59"/>
      <c r="QHI616" s="59"/>
      <c r="QHJ616" s="59"/>
      <c r="QHK616" s="59"/>
      <c r="QHL616" s="59"/>
      <c r="QHM616" s="59"/>
      <c r="QHN616" s="59"/>
      <c r="QHO616" s="59"/>
      <c r="QHP616" s="59"/>
      <c r="QHQ616" s="59"/>
      <c r="QHR616" s="59"/>
      <c r="QHS616" s="59"/>
      <c r="QHT616" s="59"/>
      <c r="QHU616" s="59"/>
      <c r="QHV616" s="59"/>
      <c r="QHW616" s="59"/>
      <c r="QHX616" s="59"/>
      <c r="QHY616" s="59"/>
      <c r="QHZ616" s="59"/>
      <c r="QIA616" s="59"/>
      <c r="QIB616" s="59"/>
      <c r="QIC616" s="59"/>
      <c r="QID616" s="59"/>
      <c r="QIE616" s="59"/>
      <c r="QIF616" s="59"/>
      <c r="QIG616" s="59"/>
      <c r="QIH616" s="59"/>
      <c r="QII616" s="59"/>
      <c r="QIJ616" s="59"/>
      <c r="QIK616" s="59"/>
      <c r="QIL616" s="59"/>
      <c r="QIM616" s="59"/>
      <c r="QIN616" s="59"/>
      <c r="QIO616" s="59"/>
      <c r="QIP616" s="59"/>
      <c r="QIQ616" s="59"/>
      <c r="QIR616" s="59"/>
      <c r="QIS616" s="59"/>
      <c r="QIT616" s="59"/>
      <c r="QIU616" s="59"/>
      <c r="QIV616" s="59"/>
      <c r="QIW616" s="59"/>
      <c r="QIX616" s="59"/>
      <c r="QIY616" s="59"/>
      <c r="QIZ616" s="59"/>
      <c r="QJA616" s="59"/>
      <c r="QJB616" s="59"/>
      <c r="QJC616" s="59"/>
      <c r="QJD616" s="59"/>
      <c r="QJE616" s="59"/>
      <c r="QJF616" s="59"/>
      <c r="QJG616" s="59"/>
      <c r="QJH616" s="59"/>
      <c r="QJI616" s="59"/>
      <c r="QJJ616" s="59"/>
      <c r="QJK616" s="59"/>
      <c r="QJL616" s="59"/>
      <c r="QJM616" s="59"/>
      <c r="QJN616" s="59"/>
      <c r="QJO616" s="59"/>
      <c r="QJP616" s="59"/>
      <c r="QJQ616" s="59"/>
      <c r="QJR616" s="59"/>
      <c r="QJS616" s="59"/>
      <c r="QJT616" s="59"/>
      <c r="QJU616" s="59"/>
      <c r="QJV616" s="59"/>
      <c r="QJW616" s="59"/>
      <c r="QJX616" s="59"/>
      <c r="QJY616" s="59"/>
      <c r="QJZ616" s="59"/>
      <c r="QKA616" s="59"/>
      <c r="QKB616" s="59"/>
      <c r="QKC616" s="59"/>
      <c r="QKD616" s="59"/>
      <c r="QKE616" s="59"/>
      <c r="QKF616" s="59"/>
      <c r="QKG616" s="59"/>
      <c r="QKH616" s="59"/>
      <c r="QKI616" s="59"/>
      <c r="QKJ616" s="59"/>
      <c r="QKK616" s="59"/>
      <c r="QKL616" s="59"/>
      <c r="QKM616" s="59"/>
      <c r="QKN616" s="59"/>
      <c r="QKO616" s="59"/>
      <c r="QKP616" s="59"/>
      <c r="QKQ616" s="59"/>
      <c r="QKR616" s="59"/>
      <c r="QKS616" s="59"/>
      <c r="QKT616" s="59"/>
      <c r="QKU616" s="59"/>
      <c r="QKV616" s="59"/>
      <c r="QKW616" s="59"/>
      <c r="QKX616" s="59"/>
      <c r="QKY616" s="59"/>
      <c r="QKZ616" s="59"/>
      <c r="QLA616" s="59"/>
      <c r="QLB616" s="59"/>
      <c r="QLC616" s="59"/>
      <c r="QLD616" s="59"/>
      <c r="QLE616" s="59"/>
      <c r="QLF616" s="59"/>
      <c r="QLG616" s="59"/>
      <c r="QLH616" s="59"/>
      <c r="QLI616" s="59"/>
      <c r="QLJ616" s="59"/>
      <c r="QLK616" s="59"/>
      <c r="QLL616" s="59"/>
      <c r="QLM616" s="59"/>
      <c r="QLN616" s="59"/>
      <c r="QLO616" s="59"/>
      <c r="QLP616" s="59"/>
      <c r="QLQ616" s="59"/>
      <c r="QLR616" s="59"/>
      <c r="QLS616" s="59"/>
      <c r="QLT616" s="59"/>
      <c r="QLU616" s="59"/>
      <c r="QLV616" s="59"/>
      <c r="QLW616" s="59"/>
      <c r="QLX616" s="59"/>
      <c r="QLY616" s="59"/>
      <c r="QLZ616" s="59"/>
      <c r="QMA616" s="59"/>
      <c r="QMB616" s="59"/>
      <c r="QMC616" s="59"/>
      <c r="QMD616" s="59"/>
      <c r="QME616" s="59"/>
      <c r="QMF616" s="59"/>
      <c r="QMG616" s="59"/>
      <c r="QMH616" s="59"/>
      <c r="QMI616" s="59"/>
      <c r="QMJ616" s="59"/>
      <c r="QMK616" s="59"/>
      <c r="QML616" s="59"/>
      <c r="QMM616" s="59"/>
      <c r="QMN616" s="59"/>
      <c r="QMO616" s="59"/>
      <c r="QMP616" s="59"/>
      <c r="QMQ616" s="59"/>
      <c r="QMR616" s="59"/>
      <c r="QMS616" s="59"/>
      <c r="QMT616" s="59"/>
      <c r="QMU616" s="59"/>
      <c r="QMV616" s="59"/>
      <c r="QMW616" s="59"/>
      <c r="QMX616" s="59"/>
      <c r="QMY616" s="59"/>
      <c r="QMZ616" s="59"/>
      <c r="QNA616" s="59"/>
      <c r="QNB616" s="59"/>
      <c r="QNC616" s="59"/>
      <c r="QND616" s="59"/>
      <c r="QNE616" s="59"/>
      <c r="QNF616" s="59"/>
      <c r="QNG616" s="59"/>
      <c r="QNH616" s="59"/>
      <c r="QNI616" s="59"/>
      <c r="QNJ616" s="59"/>
      <c r="QNK616" s="59"/>
      <c r="QNL616" s="59"/>
      <c r="QNM616" s="59"/>
      <c r="QNN616" s="59"/>
      <c r="QNO616" s="59"/>
      <c r="QNP616" s="59"/>
      <c r="QNQ616" s="59"/>
      <c r="QNR616" s="59"/>
      <c r="QNS616" s="59"/>
      <c r="QNT616" s="59"/>
      <c r="QNU616" s="59"/>
      <c r="QNV616" s="59"/>
      <c r="QNW616" s="59"/>
      <c r="QNX616" s="59"/>
      <c r="QNY616" s="59"/>
      <c r="QNZ616" s="59"/>
      <c r="QOA616" s="59"/>
      <c r="QOB616" s="59"/>
      <c r="QOC616" s="59"/>
      <c r="QOD616" s="59"/>
      <c r="QOE616" s="59"/>
      <c r="QOF616" s="59"/>
      <c r="QOG616" s="59"/>
      <c r="QOH616" s="59"/>
      <c r="QOI616" s="59"/>
      <c r="QOJ616" s="59"/>
      <c r="QOK616" s="59"/>
      <c r="QOL616" s="59"/>
      <c r="QOM616" s="59"/>
      <c r="QON616" s="59"/>
      <c r="QOO616" s="59"/>
      <c r="QOP616" s="59"/>
      <c r="QOQ616" s="59"/>
      <c r="QOR616" s="59"/>
      <c r="QOS616" s="59"/>
      <c r="QOT616" s="59"/>
      <c r="QOU616" s="59"/>
      <c r="QOV616" s="59"/>
      <c r="QOW616" s="59"/>
      <c r="QOX616" s="59"/>
      <c r="QOY616" s="59"/>
      <c r="QOZ616" s="59"/>
      <c r="QPA616" s="59"/>
      <c r="QPB616" s="59"/>
      <c r="QPC616" s="59"/>
      <c r="QPD616" s="59"/>
      <c r="QPE616" s="59"/>
      <c r="QPF616" s="59"/>
      <c r="QPG616" s="59"/>
      <c r="QPH616" s="59"/>
      <c r="QPI616" s="59"/>
      <c r="QPJ616" s="59"/>
      <c r="QPK616" s="59"/>
      <c r="QPL616" s="59"/>
      <c r="QPM616" s="59"/>
      <c r="QPN616" s="59"/>
      <c r="QPO616" s="59"/>
      <c r="QPP616" s="59"/>
      <c r="QPQ616" s="59"/>
      <c r="QPR616" s="59"/>
      <c r="QPS616" s="59"/>
      <c r="QPT616" s="59"/>
      <c r="QPU616" s="59"/>
      <c r="QPV616" s="59"/>
      <c r="QPW616" s="59"/>
      <c r="QPX616" s="59"/>
      <c r="QPY616" s="59"/>
      <c r="QPZ616" s="59"/>
      <c r="QQA616" s="59"/>
      <c r="QQB616" s="59"/>
      <c r="QQC616" s="59"/>
      <c r="QQD616" s="59"/>
      <c r="QQE616" s="59"/>
      <c r="QQF616" s="59"/>
      <c r="QQG616" s="59"/>
      <c r="QQH616" s="59"/>
      <c r="QQI616" s="59"/>
      <c r="QQJ616" s="59"/>
      <c r="QQK616" s="59"/>
      <c r="QQL616" s="59"/>
      <c r="QQM616" s="59"/>
      <c r="QQN616" s="59"/>
      <c r="QQO616" s="59"/>
      <c r="QQP616" s="59"/>
      <c r="QQQ616" s="59"/>
      <c r="QQR616" s="59"/>
      <c r="QQS616" s="59"/>
      <c r="QQT616" s="59"/>
      <c r="QQU616" s="59"/>
      <c r="QQV616" s="59"/>
      <c r="QQW616" s="59"/>
      <c r="QQX616" s="59"/>
      <c r="QQY616" s="59"/>
      <c r="QQZ616" s="59"/>
      <c r="QRA616" s="59"/>
      <c r="QRB616" s="59"/>
      <c r="QRC616" s="59"/>
      <c r="QRD616" s="59"/>
      <c r="QRE616" s="59"/>
      <c r="QRF616" s="59"/>
      <c r="QRG616" s="59"/>
      <c r="QRH616" s="59"/>
      <c r="QRI616" s="59"/>
      <c r="QRJ616" s="59"/>
      <c r="QRK616" s="59"/>
      <c r="QRL616" s="59"/>
      <c r="QRM616" s="59"/>
      <c r="QRN616" s="59"/>
      <c r="QRO616" s="59"/>
      <c r="QRP616" s="59"/>
      <c r="QRQ616" s="59"/>
      <c r="QRR616" s="59"/>
      <c r="QRS616" s="59"/>
      <c r="QRT616" s="59"/>
      <c r="QRU616" s="59"/>
      <c r="QRV616" s="59"/>
      <c r="QRW616" s="59"/>
      <c r="QRX616" s="59"/>
      <c r="QRY616" s="59"/>
      <c r="QRZ616" s="59"/>
      <c r="QSA616" s="59"/>
      <c r="QSB616" s="59"/>
      <c r="QSC616" s="59"/>
      <c r="QSD616" s="59"/>
      <c r="QSE616" s="59"/>
      <c r="QSF616" s="59"/>
      <c r="QSG616" s="59"/>
      <c r="QSH616" s="59"/>
      <c r="QSI616" s="59"/>
      <c r="QSJ616" s="59"/>
      <c r="QSK616" s="59"/>
      <c r="QSL616" s="59"/>
      <c r="QSM616" s="59"/>
      <c r="QSN616" s="59"/>
      <c r="QSO616" s="59"/>
      <c r="QSP616" s="59"/>
      <c r="QSQ616" s="59"/>
      <c r="QSR616" s="59"/>
      <c r="QSS616" s="59"/>
      <c r="QST616" s="59"/>
      <c r="QSU616" s="59"/>
      <c r="QSV616" s="59"/>
      <c r="QSW616" s="59"/>
      <c r="QSX616" s="59"/>
      <c r="QSY616" s="59"/>
      <c r="QSZ616" s="59"/>
      <c r="QTA616" s="59"/>
      <c r="QTB616" s="59"/>
      <c r="QTC616" s="59"/>
      <c r="QTD616" s="59"/>
      <c r="QTE616" s="59"/>
      <c r="QTF616" s="59"/>
      <c r="QTG616" s="59"/>
      <c r="QTH616" s="59"/>
      <c r="QTI616" s="59"/>
      <c r="QTJ616" s="59"/>
      <c r="QTK616" s="59"/>
      <c r="QTL616" s="59"/>
      <c r="QTM616" s="59"/>
      <c r="QTN616" s="59"/>
      <c r="QTO616" s="59"/>
      <c r="QTP616" s="59"/>
      <c r="QTQ616" s="59"/>
      <c r="QTR616" s="59"/>
      <c r="QTS616" s="59"/>
      <c r="QTT616" s="59"/>
      <c r="QTU616" s="59"/>
      <c r="QTV616" s="59"/>
      <c r="QTW616" s="59"/>
      <c r="QTX616" s="59"/>
      <c r="QTY616" s="59"/>
      <c r="QTZ616" s="59"/>
      <c r="QUA616" s="59"/>
      <c r="QUB616" s="59"/>
      <c r="QUC616" s="59"/>
      <c r="QUD616" s="59"/>
      <c r="QUE616" s="59"/>
      <c r="QUF616" s="59"/>
      <c r="QUG616" s="59"/>
      <c r="QUH616" s="59"/>
      <c r="QUI616" s="59"/>
      <c r="QUJ616" s="59"/>
      <c r="QUK616" s="59"/>
      <c r="QUL616" s="59"/>
      <c r="QUM616" s="59"/>
      <c r="QUN616" s="59"/>
      <c r="QUO616" s="59"/>
      <c r="QUP616" s="59"/>
      <c r="QUQ616" s="59"/>
      <c r="QUR616" s="59"/>
      <c r="QUS616" s="59"/>
      <c r="QUT616" s="59"/>
      <c r="QUU616" s="59"/>
      <c r="QUV616" s="59"/>
      <c r="QUW616" s="59"/>
      <c r="QUX616" s="59"/>
      <c r="QUY616" s="59"/>
      <c r="QUZ616" s="59"/>
      <c r="QVA616" s="59"/>
      <c r="QVB616" s="59"/>
      <c r="QVC616" s="59"/>
      <c r="QVD616" s="59"/>
      <c r="QVE616" s="59"/>
      <c r="QVF616" s="59"/>
      <c r="QVG616" s="59"/>
      <c r="QVH616" s="59"/>
      <c r="QVI616" s="59"/>
      <c r="QVJ616" s="59"/>
      <c r="QVK616" s="59"/>
      <c r="QVL616" s="59"/>
      <c r="QVM616" s="59"/>
      <c r="QVN616" s="59"/>
      <c r="QVO616" s="59"/>
      <c r="QVP616" s="59"/>
      <c r="QVQ616" s="59"/>
      <c r="QVR616" s="59"/>
      <c r="QVS616" s="59"/>
      <c r="QVT616" s="59"/>
      <c r="QVU616" s="59"/>
      <c r="QVV616" s="59"/>
      <c r="QVW616" s="59"/>
      <c r="QVX616" s="59"/>
      <c r="QVY616" s="59"/>
      <c r="QVZ616" s="59"/>
      <c r="QWA616" s="59"/>
      <c r="QWB616" s="59"/>
      <c r="QWC616" s="59"/>
      <c r="QWD616" s="59"/>
      <c r="QWE616" s="59"/>
      <c r="QWF616" s="59"/>
      <c r="QWG616" s="59"/>
      <c r="QWH616" s="59"/>
      <c r="QWI616" s="59"/>
      <c r="QWJ616" s="59"/>
      <c r="QWK616" s="59"/>
      <c r="QWL616" s="59"/>
      <c r="QWM616" s="59"/>
      <c r="QWN616" s="59"/>
      <c r="QWO616" s="59"/>
      <c r="QWP616" s="59"/>
      <c r="QWQ616" s="59"/>
      <c r="QWR616" s="59"/>
      <c r="QWS616" s="59"/>
      <c r="QWT616" s="59"/>
      <c r="QWU616" s="59"/>
      <c r="QWV616" s="59"/>
      <c r="QWW616" s="59"/>
      <c r="QWX616" s="59"/>
      <c r="QWY616" s="59"/>
      <c r="QWZ616" s="59"/>
      <c r="QXA616" s="59"/>
      <c r="QXB616" s="59"/>
      <c r="QXC616" s="59"/>
      <c r="QXD616" s="59"/>
      <c r="QXE616" s="59"/>
      <c r="QXF616" s="59"/>
      <c r="QXG616" s="59"/>
      <c r="QXH616" s="59"/>
      <c r="QXI616" s="59"/>
      <c r="QXJ616" s="59"/>
      <c r="QXK616" s="59"/>
      <c r="QXL616" s="59"/>
      <c r="QXM616" s="59"/>
      <c r="QXN616" s="59"/>
      <c r="QXO616" s="59"/>
      <c r="QXP616" s="59"/>
      <c r="QXQ616" s="59"/>
      <c r="QXR616" s="59"/>
      <c r="QXS616" s="59"/>
      <c r="QXT616" s="59"/>
      <c r="QXU616" s="59"/>
      <c r="QXV616" s="59"/>
      <c r="QXW616" s="59"/>
      <c r="QXX616" s="59"/>
      <c r="QXY616" s="59"/>
      <c r="QXZ616" s="59"/>
      <c r="QYA616" s="59"/>
      <c r="QYB616" s="59"/>
      <c r="QYC616" s="59"/>
      <c r="QYD616" s="59"/>
      <c r="QYE616" s="59"/>
      <c r="QYF616" s="59"/>
      <c r="QYG616" s="59"/>
      <c r="QYH616" s="59"/>
      <c r="QYI616" s="59"/>
      <c r="QYJ616" s="59"/>
      <c r="QYK616" s="59"/>
      <c r="QYL616" s="59"/>
      <c r="QYM616" s="59"/>
      <c r="QYN616" s="59"/>
      <c r="QYO616" s="59"/>
      <c r="QYP616" s="59"/>
      <c r="QYQ616" s="59"/>
      <c r="QYR616" s="59"/>
      <c r="QYS616" s="59"/>
      <c r="QYT616" s="59"/>
      <c r="QYU616" s="59"/>
      <c r="QYV616" s="59"/>
      <c r="QYW616" s="59"/>
      <c r="QYX616" s="59"/>
      <c r="QYY616" s="59"/>
      <c r="QYZ616" s="59"/>
      <c r="QZA616" s="59"/>
      <c r="QZB616" s="59"/>
      <c r="QZC616" s="59"/>
      <c r="QZD616" s="59"/>
      <c r="QZE616" s="59"/>
      <c r="QZF616" s="59"/>
      <c r="QZG616" s="59"/>
      <c r="QZH616" s="59"/>
      <c r="QZI616" s="59"/>
      <c r="QZJ616" s="59"/>
      <c r="QZK616" s="59"/>
      <c r="QZL616" s="59"/>
      <c r="QZM616" s="59"/>
      <c r="QZN616" s="59"/>
      <c r="QZO616" s="59"/>
      <c r="QZP616" s="59"/>
      <c r="QZQ616" s="59"/>
      <c r="QZR616" s="59"/>
      <c r="QZS616" s="59"/>
      <c r="QZT616" s="59"/>
      <c r="QZU616" s="59"/>
      <c r="QZV616" s="59"/>
      <c r="QZW616" s="59"/>
      <c r="QZX616" s="59"/>
      <c r="QZY616" s="59"/>
      <c r="QZZ616" s="59"/>
      <c r="RAA616" s="59"/>
      <c r="RAB616" s="59"/>
      <c r="RAC616" s="59"/>
      <c r="RAD616" s="59"/>
      <c r="RAE616" s="59"/>
      <c r="RAF616" s="59"/>
      <c r="RAG616" s="59"/>
      <c r="RAH616" s="59"/>
      <c r="RAI616" s="59"/>
      <c r="RAJ616" s="59"/>
      <c r="RAK616" s="59"/>
      <c r="RAL616" s="59"/>
      <c r="RAM616" s="59"/>
      <c r="RAN616" s="59"/>
      <c r="RAO616" s="59"/>
      <c r="RAP616" s="59"/>
      <c r="RAQ616" s="59"/>
      <c r="RAR616" s="59"/>
      <c r="RAS616" s="59"/>
      <c r="RAT616" s="59"/>
      <c r="RAU616" s="59"/>
      <c r="RAV616" s="59"/>
      <c r="RAW616" s="59"/>
      <c r="RAX616" s="59"/>
      <c r="RAY616" s="59"/>
      <c r="RAZ616" s="59"/>
      <c r="RBA616" s="59"/>
      <c r="RBB616" s="59"/>
      <c r="RBC616" s="59"/>
      <c r="RBD616" s="59"/>
      <c r="RBE616" s="59"/>
      <c r="RBF616" s="59"/>
      <c r="RBG616" s="59"/>
      <c r="RBH616" s="59"/>
      <c r="RBI616" s="59"/>
      <c r="RBJ616" s="59"/>
      <c r="RBK616" s="59"/>
      <c r="RBL616" s="59"/>
      <c r="RBM616" s="59"/>
      <c r="RBN616" s="59"/>
      <c r="RBO616" s="59"/>
      <c r="RBP616" s="59"/>
      <c r="RBQ616" s="59"/>
      <c r="RBR616" s="59"/>
      <c r="RBS616" s="59"/>
      <c r="RBT616" s="59"/>
      <c r="RBU616" s="59"/>
      <c r="RBV616" s="59"/>
      <c r="RBW616" s="59"/>
      <c r="RBX616" s="59"/>
      <c r="RBY616" s="59"/>
      <c r="RBZ616" s="59"/>
      <c r="RCA616" s="59"/>
      <c r="RCB616" s="59"/>
      <c r="RCC616" s="59"/>
      <c r="RCD616" s="59"/>
      <c r="RCE616" s="59"/>
      <c r="RCF616" s="59"/>
      <c r="RCG616" s="59"/>
      <c r="RCH616" s="59"/>
      <c r="RCI616" s="59"/>
      <c r="RCJ616" s="59"/>
      <c r="RCK616" s="59"/>
      <c r="RCL616" s="59"/>
      <c r="RCM616" s="59"/>
      <c r="RCN616" s="59"/>
      <c r="RCO616" s="59"/>
      <c r="RCP616" s="59"/>
      <c r="RCQ616" s="59"/>
      <c r="RCR616" s="59"/>
      <c r="RCS616" s="59"/>
      <c r="RCT616" s="59"/>
      <c r="RCU616" s="59"/>
      <c r="RCV616" s="59"/>
      <c r="RCW616" s="59"/>
      <c r="RCX616" s="59"/>
      <c r="RCY616" s="59"/>
      <c r="RCZ616" s="59"/>
      <c r="RDA616" s="59"/>
      <c r="RDB616" s="59"/>
      <c r="RDC616" s="59"/>
      <c r="RDD616" s="59"/>
      <c r="RDE616" s="59"/>
      <c r="RDF616" s="59"/>
      <c r="RDG616" s="59"/>
      <c r="RDH616" s="59"/>
      <c r="RDI616" s="59"/>
      <c r="RDJ616" s="59"/>
      <c r="RDK616" s="59"/>
      <c r="RDL616" s="59"/>
      <c r="RDM616" s="59"/>
      <c r="RDN616" s="59"/>
      <c r="RDO616" s="59"/>
      <c r="RDP616" s="59"/>
      <c r="RDQ616" s="59"/>
      <c r="RDR616" s="59"/>
      <c r="RDS616" s="59"/>
      <c r="RDT616" s="59"/>
      <c r="RDU616" s="59"/>
      <c r="RDV616" s="59"/>
      <c r="RDW616" s="59"/>
      <c r="RDX616" s="59"/>
      <c r="RDY616" s="59"/>
      <c r="RDZ616" s="59"/>
      <c r="REA616" s="59"/>
      <c r="REB616" s="59"/>
      <c r="REC616" s="59"/>
      <c r="RED616" s="59"/>
      <c r="REE616" s="59"/>
      <c r="REF616" s="59"/>
      <c r="REG616" s="59"/>
      <c r="REH616" s="59"/>
      <c r="REI616" s="59"/>
      <c r="REJ616" s="59"/>
      <c r="REK616" s="59"/>
      <c r="REL616" s="59"/>
      <c r="REM616" s="59"/>
      <c r="REN616" s="59"/>
      <c r="REO616" s="59"/>
      <c r="REP616" s="59"/>
      <c r="REQ616" s="59"/>
      <c r="RER616" s="59"/>
      <c r="RES616" s="59"/>
      <c r="RET616" s="59"/>
      <c r="REU616" s="59"/>
      <c r="REV616" s="59"/>
      <c r="REW616" s="59"/>
      <c r="REX616" s="59"/>
      <c r="REY616" s="59"/>
      <c r="REZ616" s="59"/>
      <c r="RFA616" s="59"/>
      <c r="RFB616" s="59"/>
      <c r="RFC616" s="59"/>
      <c r="RFD616" s="59"/>
      <c r="RFE616" s="59"/>
      <c r="RFF616" s="59"/>
      <c r="RFG616" s="59"/>
      <c r="RFH616" s="59"/>
      <c r="RFI616" s="59"/>
      <c r="RFJ616" s="59"/>
      <c r="RFK616" s="59"/>
      <c r="RFL616" s="59"/>
      <c r="RFM616" s="59"/>
      <c r="RFN616" s="59"/>
      <c r="RFO616" s="59"/>
      <c r="RFP616" s="59"/>
      <c r="RFQ616" s="59"/>
      <c r="RFR616" s="59"/>
      <c r="RFS616" s="59"/>
      <c r="RFT616" s="59"/>
      <c r="RFU616" s="59"/>
      <c r="RFV616" s="59"/>
      <c r="RFW616" s="59"/>
      <c r="RFX616" s="59"/>
      <c r="RFY616" s="59"/>
      <c r="RFZ616" s="59"/>
      <c r="RGA616" s="59"/>
      <c r="RGB616" s="59"/>
      <c r="RGC616" s="59"/>
      <c r="RGD616" s="59"/>
      <c r="RGE616" s="59"/>
      <c r="RGF616" s="59"/>
      <c r="RGG616" s="59"/>
      <c r="RGH616" s="59"/>
      <c r="RGI616" s="59"/>
      <c r="RGJ616" s="59"/>
      <c r="RGK616" s="59"/>
      <c r="RGL616" s="59"/>
      <c r="RGM616" s="59"/>
      <c r="RGN616" s="59"/>
      <c r="RGO616" s="59"/>
      <c r="RGP616" s="59"/>
      <c r="RGQ616" s="59"/>
      <c r="RGR616" s="59"/>
      <c r="RGS616" s="59"/>
      <c r="RGT616" s="59"/>
      <c r="RGU616" s="59"/>
      <c r="RGV616" s="59"/>
      <c r="RGW616" s="59"/>
      <c r="RGX616" s="59"/>
      <c r="RGY616" s="59"/>
      <c r="RGZ616" s="59"/>
      <c r="RHA616" s="59"/>
      <c r="RHB616" s="59"/>
      <c r="RHC616" s="59"/>
      <c r="RHD616" s="59"/>
      <c r="RHE616" s="59"/>
      <c r="RHF616" s="59"/>
      <c r="RHG616" s="59"/>
      <c r="RHH616" s="59"/>
      <c r="RHI616" s="59"/>
      <c r="RHJ616" s="59"/>
      <c r="RHK616" s="59"/>
      <c r="RHL616" s="59"/>
      <c r="RHM616" s="59"/>
      <c r="RHN616" s="59"/>
      <c r="RHO616" s="59"/>
      <c r="RHP616" s="59"/>
      <c r="RHQ616" s="59"/>
      <c r="RHR616" s="59"/>
      <c r="RHS616" s="59"/>
      <c r="RHT616" s="59"/>
      <c r="RHU616" s="59"/>
      <c r="RHV616" s="59"/>
      <c r="RHW616" s="59"/>
      <c r="RHX616" s="59"/>
      <c r="RHY616" s="59"/>
      <c r="RHZ616" s="59"/>
      <c r="RIA616" s="59"/>
      <c r="RIB616" s="59"/>
      <c r="RIC616" s="59"/>
      <c r="RID616" s="59"/>
      <c r="RIE616" s="59"/>
      <c r="RIF616" s="59"/>
      <c r="RIG616" s="59"/>
      <c r="RIH616" s="59"/>
      <c r="RII616" s="59"/>
      <c r="RIJ616" s="59"/>
      <c r="RIK616" s="59"/>
      <c r="RIL616" s="59"/>
      <c r="RIM616" s="59"/>
      <c r="RIN616" s="59"/>
      <c r="RIO616" s="59"/>
      <c r="RIP616" s="59"/>
      <c r="RIQ616" s="59"/>
      <c r="RIR616" s="59"/>
      <c r="RIS616" s="59"/>
      <c r="RIT616" s="59"/>
      <c r="RIU616" s="59"/>
      <c r="RIV616" s="59"/>
      <c r="RIW616" s="59"/>
      <c r="RIX616" s="59"/>
      <c r="RIY616" s="59"/>
      <c r="RIZ616" s="59"/>
      <c r="RJA616" s="59"/>
      <c r="RJB616" s="59"/>
      <c r="RJC616" s="59"/>
      <c r="RJD616" s="59"/>
      <c r="RJE616" s="59"/>
      <c r="RJF616" s="59"/>
      <c r="RJG616" s="59"/>
      <c r="RJH616" s="59"/>
      <c r="RJI616" s="59"/>
      <c r="RJJ616" s="59"/>
      <c r="RJK616" s="59"/>
      <c r="RJL616" s="59"/>
      <c r="RJM616" s="59"/>
      <c r="RJN616" s="59"/>
      <c r="RJO616" s="59"/>
      <c r="RJP616" s="59"/>
      <c r="RJQ616" s="59"/>
      <c r="RJR616" s="59"/>
      <c r="RJS616" s="59"/>
      <c r="RJT616" s="59"/>
      <c r="RJU616" s="59"/>
      <c r="RJV616" s="59"/>
      <c r="RJW616" s="59"/>
      <c r="RJX616" s="59"/>
      <c r="RJY616" s="59"/>
      <c r="RJZ616" s="59"/>
      <c r="RKA616" s="59"/>
      <c r="RKB616" s="59"/>
      <c r="RKC616" s="59"/>
      <c r="RKD616" s="59"/>
      <c r="RKE616" s="59"/>
      <c r="RKF616" s="59"/>
      <c r="RKG616" s="59"/>
      <c r="RKH616" s="59"/>
      <c r="RKI616" s="59"/>
      <c r="RKJ616" s="59"/>
      <c r="RKK616" s="59"/>
      <c r="RKL616" s="59"/>
      <c r="RKM616" s="59"/>
      <c r="RKN616" s="59"/>
      <c r="RKO616" s="59"/>
      <c r="RKP616" s="59"/>
      <c r="RKQ616" s="59"/>
      <c r="RKR616" s="59"/>
      <c r="RKS616" s="59"/>
      <c r="RKT616" s="59"/>
      <c r="RKU616" s="59"/>
      <c r="RKV616" s="59"/>
      <c r="RKW616" s="59"/>
      <c r="RKX616" s="59"/>
      <c r="RKY616" s="59"/>
      <c r="RKZ616" s="59"/>
      <c r="RLA616" s="59"/>
      <c r="RLB616" s="59"/>
      <c r="RLC616" s="59"/>
      <c r="RLD616" s="59"/>
      <c r="RLE616" s="59"/>
      <c r="RLF616" s="59"/>
      <c r="RLG616" s="59"/>
      <c r="RLH616" s="59"/>
      <c r="RLI616" s="59"/>
      <c r="RLJ616" s="59"/>
      <c r="RLK616" s="59"/>
      <c r="RLL616" s="59"/>
      <c r="RLM616" s="59"/>
      <c r="RLN616" s="59"/>
      <c r="RLO616" s="59"/>
      <c r="RLP616" s="59"/>
      <c r="RLQ616" s="59"/>
      <c r="RLR616" s="59"/>
      <c r="RLS616" s="59"/>
      <c r="RLT616" s="59"/>
      <c r="RLU616" s="59"/>
      <c r="RLV616" s="59"/>
      <c r="RLW616" s="59"/>
      <c r="RLX616" s="59"/>
      <c r="RLY616" s="59"/>
      <c r="RLZ616" s="59"/>
      <c r="RMA616" s="59"/>
      <c r="RMB616" s="59"/>
      <c r="RMC616" s="59"/>
      <c r="RMD616" s="59"/>
      <c r="RME616" s="59"/>
      <c r="RMF616" s="59"/>
      <c r="RMG616" s="59"/>
      <c r="RMH616" s="59"/>
      <c r="RMI616" s="59"/>
      <c r="RMJ616" s="59"/>
      <c r="RMK616" s="59"/>
      <c r="RML616" s="59"/>
      <c r="RMM616" s="59"/>
      <c r="RMN616" s="59"/>
      <c r="RMO616" s="59"/>
      <c r="RMP616" s="59"/>
      <c r="RMQ616" s="59"/>
      <c r="RMR616" s="59"/>
      <c r="RMS616" s="59"/>
      <c r="RMT616" s="59"/>
      <c r="RMU616" s="59"/>
      <c r="RMV616" s="59"/>
      <c r="RMW616" s="59"/>
      <c r="RMX616" s="59"/>
      <c r="RMY616" s="59"/>
      <c r="RMZ616" s="59"/>
      <c r="RNA616" s="59"/>
      <c r="RNB616" s="59"/>
      <c r="RNC616" s="59"/>
      <c r="RND616" s="59"/>
      <c r="RNE616" s="59"/>
      <c r="RNF616" s="59"/>
      <c r="RNG616" s="59"/>
      <c r="RNH616" s="59"/>
      <c r="RNI616" s="59"/>
      <c r="RNJ616" s="59"/>
      <c r="RNK616" s="59"/>
      <c r="RNL616" s="59"/>
      <c r="RNM616" s="59"/>
      <c r="RNN616" s="59"/>
      <c r="RNO616" s="59"/>
      <c r="RNP616" s="59"/>
      <c r="RNQ616" s="59"/>
      <c r="RNR616" s="59"/>
      <c r="RNS616" s="59"/>
      <c r="RNT616" s="59"/>
      <c r="RNU616" s="59"/>
      <c r="RNV616" s="59"/>
      <c r="RNW616" s="59"/>
      <c r="RNX616" s="59"/>
      <c r="RNY616" s="59"/>
      <c r="RNZ616" s="59"/>
      <c r="ROA616" s="59"/>
      <c r="ROB616" s="59"/>
      <c r="ROC616" s="59"/>
      <c r="ROD616" s="59"/>
      <c r="ROE616" s="59"/>
      <c r="ROF616" s="59"/>
      <c r="ROG616" s="59"/>
      <c r="ROH616" s="59"/>
      <c r="ROI616" s="59"/>
      <c r="ROJ616" s="59"/>
      <c r="ROK616" s="59"/>
      <c r="ROL616" s="59"/>
      <c r="ROM616" s="59"/>
      <c r="RON616" s="59"/>
      <c r="ROO616" s="59"/>
      <c r="ROP616" s="59"/>
      <c r="ROQ616" s="59"/>
      <c r="ROR616" s="59"/>
      <c r="ROS616" s="59"/>
      <c r="ROT616" s="59"/>
      <c r="ROU616" s="59"/>
      <c r="ROV616" s="59"/>
      <c r="ROW616" s="59"/>
      <c r="ROX616" s="59"/>
      <c r="ROY616" s="59"/>
      <c r="ROZ616" s="59"/>
      <c r="RPA616" s="59"/>
      <c r="RPB616" s="59"/>
      <c r="RPC616" s="59"/>
      <c r="RPD616" s="59"/>
      <c r="RPE616" s="59"/>
      <c r="RPF616" s="59"/>
      <c r="RPG616" s="59"/>
      <c r="RPH616" s="59"/>
      <c r="RPI616" s="59"/>
      <c r="RPJ616" s="59"/>
      <c r="RPK616" s="59"/>
      <c r="RPL616" s="59"/>
      <c r="RPM616" s="59"/>
      <c r="RPN616" s="59"/>
      <c r="RPO616" s="59"/>
      <c r="RPP616" s="59"/>
      <c r="RPQ616" s="59"/>
      <c r="RPR616" s="59"/>
      <c r="RPS616" s="59"/>
      <c r="RPT616" s="59"/>
      <c r="RPU616" s="59"/>
      <c r="RPV616" s="59"/>
      <c r="RPW616" s="59"/>
      <c r="RPX616" s="59"/>
      <c r="RPY616" s="59"/>
      <c r="RPZ616" s="59"/>
      <c r="RQA616" s="59"/>
      <c r="RQB616" s="59"/>
      <c r="RQC616" s="59"/>
      <c r="RQD616" s="59"/>
      <c r="RQE616" s="59"/>
      <c r="RQF616" s="59"/>
      <c r="RQG616" s="59"/>
      <c r="RQH616" s="59"/>
      <c r="RQI616" s="59"/>
      <c r="RQJ616" s="59"/>
      <c r="RQK616" s="59"/>
      <c r="RQL616" s="59"/>
      <c r="RQM616" s="59"/>
      <c r="RQN616" s="59"/>
      <c r="RQO616" s="59"/>
      <c r="RQP616" s="59"/>
      <c r="RQQ616" s="59"/>
      <c r="RQR616" s="59"/>
      <c r="RQS616" s="59"/>
      <c r="RQT616" s="59"/>
      <c r="RQU616" s="59"/>
      <c r="RQV616" s="59"/>
      <c r="RQW616" s="59"/>
      <c r="RQX616" s="59"/>
      <c r="RQY616" s="59"/>
      <c r="RQZ616" s="59"/>
      <c r="RRA616" s="59"/>
      <c r="RRB616" s="59"/>
      <c r="RRC616" s="59"/>
      <c r="RRD616" s="59"/>
      <c r="RRE616" s="59"/>
      <c r="RRF616" s="59"/>
      <c r="RRG616" s="59"/>
      <c r="RRH616" s="59"/>
      <c r="RRI616" s="59"/>
      <c r="RRJ616" s="59"/>
      <c r="RRK616" s="59"/>
      <c r="RRL616" s="59"/>
      <c r="RRM616" s="59"/>
      <c r="RRN616" s="59"/>
      <c r="RRO616" s="59"/>
      <c r="RRP616" s="59"/>
      <c r="RRQ616" s="59"/>
      <c r="RRR616" s="59"/>
      <c r="RRS616" s="59"/>
      <c r="RRT616" s="59"/>
      <c r="RRU616" s="59"/>
      <c r="RRV616" s="59"/>
      <c r="RRW616" s="59"/>
      <c r="RRX616" s="59"/>
      <c r="RRY616" s="59"/>
      <c r="RRZ616" s="59"/>
      <c r="RSA616" s="59"/>
      <c r="RSB616" s="59"/>
      <c r="RSC616" s="59"/>
      <c r="RSD616" s="59"/>
      <c r="RSE616" s="59"/>
      <c r="RSF616" s="59"/>
      <c r="RSG616" s="59"/>
      <c r="RSH616" s="59"/>
      <c r="RSI616" s="59"/>
      <c r="RSJ616" s="59"/>
      <c r="RSK616" s="59"/>
      <c r="RSL616" s="59"/>
      <c r="RSM616" s="59"/>
      <c r="RSN616" s="59"/>
      <c r="RSO616" s="59"/>
      <c r="RSP616" s="59"/>
      <c r="RSQ616" s="59"/>
      <c r="RSR616" s="59"/>
      <c r="RSS616" s="59"/>
      <c r="RST616" s="59"/>
      <c r="RSU616" s="59"/>
      <c r="RSV616" s="59"/>
      <c r="RSW616" s="59"/>
      <c r="RSX616" s="59"/>
      <c r="RSY616" s="59"/>
      <c r="RSZ616" s="59"/>
      <c r="RTA616" s="59"/>
      <c r="RTB616" s="59"/>
      <c r="RTC616" s="59"/>
      <c r="RTD616" s="59"/>
      <c r="RTE616" s="59"/>
      <c r="RTF616" s="59"/>
      <c r="RTG616" s="59"/>
      <c r="RTH616" s="59"/>
      <c r="RTI616" s="59"/>
      <c r="RTJ616" s="59"/>
      <c r="RTK616" s="59"/>
      <c r="RTL616" s="59"/>
      <c r="RTM616" s="59"/>
      <c r="RTN616" s="59"/>
      <c r="RTO616" s="59"/>
      <c r="RTP616" s="59"/>
      <c r="RTQ616" s="59"/>
      <c r="RTR616" s="59"/>
      <c r="RTS616" s="59"/>
      <c r="RTT616" s="59"/>
      <c r="RTU616" s="59"/>
      <c r="RTV616" s="59"/>
      <c r="RTW616" s="59"/>
      <c r="RTX616" s="59"/>
      <c r="RTY616" s="59"/>
      <c r="RTZ616" s="59"/>
      <c r="RUA616" s="59"/>
      <c r="RUB616" s="59"/>
      <c r="RUC616" s="59"/>
      <c r="RUD616" s="59"/>
      <c r="RUE616" s="59"/>
      <c r="RUF616" s="59"/>
      <c r="RUG616" s="59"/>
      <c r="RUH616" s="59"/>
      <c r="RUI616" s="59"/>
      <c r="RUJ616" s="59"/>
      <c r="RUK616" s="59"/>
      <c r="RUL616" s="59"/>
      <c r="RUM616" s="59"/>
      <c r="RUN616" s="59"/>
      <c r="RUO616" s="59"/>
      <c r="RUP616" s="59"/>
      <c r="RUQ616" s="59"/>
      <c r="RUR616" s="59"/>
      <c r="RUS616" s="59"/>
      <c r="RUT616" s="59"/>
      <c r="RUU616" s="59"/>
      <c r="RUV616" s="59"/>
      <c r="RUW616" s="59"/>
      <c r="RUX616" s="59"/>
      <c r="RUY616" s="59"/>
      <c r="RUZ616" s="59"/>
      <c r="RVA616" s="59"/>
      <c r="RVB616" s="59"/>
      <c r="RVC616" s="59"/>
      <c r="RVD616" s="59"/>
      <c r="RVE616" s="59"/>
      <c r="RVF616" s="59"/>
      <c r="RVG616" s="59"/>
      <c r="RVH616" s="59"/>
      <c r="RVI616" s="59"/>
      <c r="RVJ616" s="59"/>
      <c r="RVK616" s="59"/>
      <c r="RVL616" s="59"/>
      <c r="RVM616" s="59"/>
      <c r="RVN616" s="59"/>
      <c r="RVO616" s="59"/>
      <c r="RVP616" s="59"/>
      <c r="RVQ616" s="59"/>
      <c r="RVR616" s="59"/>
      <c r="RVS616" s="59"/>
      <c r="RVT616" s="59"/>
      <c r="RVU616" s="59"/>
      <c r="RVV616" s="59"/>
      <c r="RVW616" s="59"/>
      <c r="RVX616" s="59"/>
      <c r="RVY616" s="59"/>
      <c r="RVZ616" s="59"/>
      <c r="RWA616" s="59"/>
      <c r="RWB616" s="59"/>
      <c r="RWC616" s="59"/>
      <c r="RWD616" s="59"/>
      <c r="RWE616" s="59"/>
      <c r="RWF616" s="59"/>
      <c r="RWG616" s="59"/>
      <c r="RWH616" s="59"/>
      <c r="RWI616" s="59"/>
      <c r="RWJ616" s="59"/>
      <c r="RWK616" s="59"/>
      <c r="RWL616" s="59"/>
      <c r="RWM616" s="59"/>
      <c r="RWN616" s="59"/>
      <c r="RWO616" s="59"/>
      <c r="RWP616" s="59"/>
      <c r="RWQ616" s="59"/>
      <c r="RWR616" s="59"/>
      <c r="RWS616" s="59"/>
      <c r="RWT616" s="59"/>
      <c r="RWU616" s="59"/>
      <c r="RWV616" s="59"/>
      <c r="RWW616" s="59"/>
      <c r="RWX616" s="59"/>
      <c r="RWY616" s="59"/>
      <c r="RWZ616" s="59"/>
      <c r="RXA616" s="59"/>
      <c r="RXB616" s="59"/>
      <c r="RXC616" s="59"/>
      <c r="RXD616" s="59"/>
      <c r="RXE616" s="59"/>
      <c r="RXF616" s="59"/>
      <c r="RXG616" s="59"/>
      <c r="RXH616" s="59"/>
      <c r="RXI616" s="59"/>
      <c r="RXJ616" s="59"/>
      <c r="RXK616" s="59"/>
      <c r="RXL616" s="59"/>
      <c r="RXM616" s="59"/>
      <c r="RXN616" s="59"/>
      <c r="RXO616" s="59"/>
      <c r="RXP616" s="59"/>
      <c r="RXQ616" s="59"/>
      <c r="RXR616" s="59"/>
      <c r="RXS616" s="59"/>
      <c r="RXT616" s="59"/>
      <c r="RXU616" s="59"/>
      <c r="RXV616" s="59"/>
      <c r="RXW616" s="59"/>
      <c r="RXX616" s="59"/>
      <c r="RXY616" s="59"/>
      <c r="RXZ616" s="59"/>
      <c r="RYA616" s="59"/>
      <c r="RYB616" s="59"/>
      <c r="RYC616" s="59"/>
      <c r="RYD616" s="59"/>
      <c r="RYE616" s="59"/>
      <c r="RYF616" s="59"/>
      <c r="RYG616" s="59"/>
      <c r="RYH616" s="59"/>
      <c r="RYI616" s="59"/>
      <c r="RYJ616" s="59"/>
      <c r="RYK616" s="59"/>
      <c r="RYL616" s="59"/>
      <c r="RYM616" s="59"/>
      <c r="RYN616" s="59"/>
      <c r="RYO616" s="59"/>
      <c r="RYP616" s="59"/>
      <c r="RYQ616" s="59"/>
      <c r="RYR616" s="59"/>
      <c r="RYS616" s="59"/>
      <c r="RYT616" s="59"/>
      <c r="RYU616" s="59"/>
      <c r="RYV616" s="59"/>
      <c r="RYW616" s="59"/>
      <c r="RYX616" s="59"/>
      <c r="RYY616" s="59"/>
      <c r="RYZ616" s="59"/>
      <c r="RZA616" s="59"/>
      <c r="RZB616" s="59"/>
      <c r="RZC616" s="59"/>
      <c r="RZD616" s="59"/>
      <c r="RZE616" s="59"/>
      <c r="RZF616" s="59"/>
      <c r="RZG616" s="59"/>
      <c r="RZH616" s="59"/>
      <c r="RZI616" s="59"/>
      <c r="RZJ616" s="59"/>
      <c r="RZK616" s="59"/>
      <c r="RZL616" s="59"/>
      <c r="RZM616" s="59"/>
      <c r="RZN616" s="59"/>
      <c r="RZO616" s="59"/>
      <c r="RZP616" s="59"/>
      <c r="RZQ616" s="59"/>
      <c r="RZR616" s="59"/>
      <c r="RZS616" s="59"/>
      <c r="RZT616" s="59"/>
      <c r="RZU616" s="59"/>
      <c r="RZV616" s="59"/>
      <c r="RZW616" s="59"/>
      <c r="RZX616" s="59"/>
      <c r="RZY616" s="59"/>
      <c r="RZZ616" s="59"/>
      <c r="SAA616" s="59"/>
      <c r="SAB616" s="59"/>
      <c r="SAC616" s="59"/>
      <c r="SAD616" s="59"/>
      <c r="SAE616" s="59"/>
      <c r="SAF616" s="59"/>
      <c r="SAG616" s="59"/>
      <c r="SAH616" s="59"/>
      <c r="SAI616" s="59"/>
      <c r="SAJ616" s="59"/>
      <c r="SAK616" s="59"/>
      <c r="SAL616" s="59"/>
      <c r="SAM616" s="59"/>
      <c r="SAN616" s="59"/>
      <c r="SAO616" s="59"/>
      <c r="SAP616" s="59"/>
      <c r="SAQ616" s="59"/>
      <c r="SAR616" s="59"/>
      <c r="SAS616" s="59"/>
      <c r="SAT616" s="59"/>
      <c r="SAU616" s="59"/>
      <c r="SAV616" s="59"/>
      <c r="SAW616" s="59"/>
      <c r="SAX616" s="59"/>
      <c r="SAY616" s="59"/>
      <c r="SAZ616" s="59"/>
      <c r="SBA616" s="59"/>
      <c r="SBB616" s="59"/>
      <c r="SBC616" s="59"/>
      <c r="SBD616" s="59"/>
      <c r="SBE616" s="59"/>
      <c r="SBF616" s="59"/>
      <c r="SBG616" s="59"/>
      <c r="SBH616" s="59"/>
      <c r="SBI616" s="59"/>
      <c r="SBJ616" s="59"/>
      <c r="SBK616" s="59"/>
      <c r="SBL616" s="59"/>
      <c r="SBM616" s="59"/>
      <c r="SBN616" s="59"/>
      <c r="SBO616" s="59"/>
      <c r="SBP616" s="59"/>
      <c r="SBQ616" s="59"/>
      <c r="SBR616" s="59"/>
      <c r="SBS616" s="59"/>
      <c r="SBT616" s="59"/>
      <c r="SBU616" s="59"/>
      <c r="SBV616" s="59"/>
      <c r="SBW616" s="59"/>
      <c r="SBX616" s="59"/>
      <c r="SBY616" s="59"/>
      <c r="SBZ616" s="59"/>
      <c r="SCA616" s="59"/>
      <c r="SCB616" s="59"/>
      <c r="SCC616" s="59"/>
      <c r="SCD616" s="59"/>
      <c r="SCE616" s="59"/>
      <c r="SCF616" s="59"/>
      <c r="SCG616" s="59"/>
      <c r="SCH616" s="59"/>
      <c r="SCI616" s="59"/>
      <c r="SCJ616" s="59"/>
      <c r="SCK616" s="59"/>
      <c r="SCL616" s="59"/>
      <c r="SCM616" s="59"/>
      <c r="SCN616" s="59"/>
      <c r="SCO616" s="59"/>
      <c r="SCP616" s="59"/>
      <c r="SCQ616" s="59"/>
      <c r="SCR616" s="59"/>
      <c r="SCS616" s="59"/>
      <c r="SCT616" s="59"/>
      <c r="SCU616" s="59"/>
      <c r="SCV616" s="59"/>
      <c r="SCW616" s="59"/>
      <c r="SCX616" s="59"/>
      <c r="SCY616" s="59"/>
      <c r="SCZ616" s="59"/>
      <c r="SDA616" s="59"/>
      <c r="SDB616" s="59"/>
      <c r="SDC616" s="59"/>
      <c r="SDD616" s="59"/>
      <c r="SDE616" s="59"/>
      <c r="SDF616" s="59"/>
      <c r="SDG616" s="59"/>
      <c r="SDH616" s="59"/>
      <c r="SDI616" s="59"/>
      <c r="SDJ616" s="59"/>
      <c r="SDK616" s="59"/>
      <c r="SDL616" s="59"/>
      <c r="SDM616" s="59"/>
      <c r="SDN616" s="59"/>
      <c r="SDO616" s="59"/>
      <c r="SDP616" s="59"/>
      <c r="SDQ616" s="59"/>
      <c r="SDR616" s="59"/>
      <c r="SDS616" s="59"/>
      <c r="SDT616" s="59"/>
      <c r="SDU616" s="59"/>
      <c r="SDV616" s="59"/>
      <c r="SDW616" s="59"/>
      <c r="SDX616" s="59"/>
      <c r="SDY616" s="59"/>
      <c r="SDZ616" s="59"/>
      <c r="SEA616" s="59"/>
      <c r="SEB616" s="59"/>
      <c r="SEC616" s="59"/>
      <c r="SED616" s="59"/>
      <c r="SEE616" s="59"/>
      <c r="SEF616" s="59"/>
      <c r="SEG616" s="59"/>
      <c r="SEH616" s="59"/>
      <c r="SEI616" s="59"/>
      <c r="SEJ616" s="59"/>
      <c r="SEK616" s="59"/>
      <c r="SEL616" s="59"/>
      <c r="SEM616" s="59"/>
      <c r="SEN616" s="59"/>
      <c r="SEO616" s="59"/>
      <c r="SEP616" s="59"/>
      <c r="SEQ616" s="59"/>
      <c r="SER616" s="59"/>
      <c r="SES616" s="59"/>
      <c r="SET616" s="59"/>
      <c r="SEU616" s="59"/>
      <c r="SEV616" s="59"/>
      <c r="SEW616" s="59"/>
      <c r="SEX616" s="59"/>
      <c r="SEY616" s="59"/>
      <c r="SEZ616" s="59"/>
      <c r="SFA616" s="59"/>
      <c r="SFB616" s="59"/>
      <c r="SFC616" s="59"/>
      <c r="SFD616" s="59"/>
      <c r="SFE616" s="59"/>
      <c r="SFF616" s="59"/>
      <c r="SFG616" s="59"/>
      <c r="SFH616" s="59"/>
      <c r="SFI616" s="59"/>
      <c r="SFJ616" s="59"/>
      <c r="SFK616" s="59"/>
      <c r="SFL616" s="59"/>
      <c r="SFM616" s="59"/>
      <c r="SFN616" s="59"/>
      <c r="SFO616" s="59"/>
      <c r="SFP616" s="59"/>
      <c r="SFQ616" s="59"/>
      <c r="SFR616" s="59"/>
      <c r="SFS616" s="59"/>
      <c r="SFT616" s="59"/>
      <c r="SFU616" s="59"/>
      <c r="SFV616" s="59"/>
      <c r="SFW616" s="59"/>
      <c r="SFX616" s="59"/>
      <c r="SFY616" s="59"/>
      <c r="SFZ616" s="59"/>
      <c r="SGA616" s="59"/>
      <c r="SGB616" s="59"/>
      <c r="SGC616" s="59"/>
      <c r="SGD616" s="59"/>
      <c r="SGE616" s="59"/>
      <c r="SGF616" s="59"/>
      <c r="SGG616" s="59"/>
      <c r="SGH616" s="59"/>
      <c r="SGI616" s="59"/>
      <c r="SGJ616" s="59"/>
      <c r="SGK616" s="59"/>
      <c r="SGL616" s="59"/>
      <c r="SGM616" s="59"/>
      <c r="SGN616" s="59"/>
      <c r="SGO616" s="59"/>
      <c r="SGP616" s="59"/>
      <c r="SGQ616" s="59"/>
      <c r="SGR616" s="59"/>
      <c r="SGS616" s="59"/>
      <c r="SGT616" s="59"/>
      <c r="SGU616" s="59"/>
      <c r="SGV616" s="59"/>
      <c r="SGW616" s="59"/>
      <c r="SGX616" s="59"/>
      <c r="SGY616" s="59"/>
      <c r="SGZ616" s="59"/>
      <c r="SHA616" s="59"/>
      <c r="SHB616" s="59"/>
      <c r="SHC616" s="59"/>
      <c r="SHD616" s="59"/>
      <c r="SHE616" s="59"/>
      <c r="SHF616" s="59"/>
      <c r="SHG616" s="59"/>
      <c r="SHH616" s="59"/>
      <c r="SHI616" s="59"/>
      <c r="SHJ616" s="59"/>
      <c r="SHK616" s="59"/>
      <c r="SHL616" s="59"/>
      <c r="SHM616" s="59"/>
      <c r="SHN616" s="59"/>
      <c r="SHO616" s="59"/>
      <c r="SHP616" s="59"/>
      <c r="SHQ616" s="59"/>
      <c r="SHR616" s="59"/>
      <c r="SHS616" s="59"/>
      <c r="SHT616" s="59"/>
      <c r="SHU616" s="59"/>
      <c r="SHV616" s="59"/>
      <c r="SHW616" s="59"/>
      <c r="SHX616" s="59"/>
      <c r="SHY616" s="59"/>
      <c r="SHZ616" s="59"/>
      <c r="SIA616" s="59"/>
      <c r="SIB616" s="59"/>
      <c r="SIC616" s="59"/>
      <c r="SID616" s="59"/>
      <c r="SIE616" s="59"/>
      <c r="SIF616" s="59"/>
      <c r="SIG616" s="59"/>
      <c r="SIH616" s="59"/>
      <c r="SII616" s="59"/>
      <c r="SIJ616" s="59"/>
      <c r="SIK616" s="59"/>
      <c r="SIL616" s="59"/>
      <c r="SIM616" s="59"/>
      <c r="SIN616" s="59"/>
      <c r="SIO616" s="59"/>
      <c r="SIP616" s="59"/>
      <c r="SIQ616" s="59"/>
      <c r="SIR616" s="59"/>
      <c r="SIS616" s="59"/>
      <c r="SIT616" s="59"/>
      <c r="SIU616" s="59"/>
      <c r="SIV616" s="59"/>
      <c r="SIW616" s="59"/>
      <c r="SIX616" s="59"/>
      <c r="SIY616" s="59"/>
      <c r="SIZ616" s="59"/>
      <c r="SJA616" s="59"/>
      <c r="SJB616" s="59"/>
      <c r="SJC616" s="59"/>
      <c r="SJD616" s="59"/>
      <c r="SJE616" s="59"/>
      <c r="SJF616" s="59"/>
      <c r="SJG616" s="59"/>
      <c r="SJH616" s="59"/>
      <c r="SJI616" s="59"/>
      <c r="SJJ616" s="59"/>
      <c r="SJK616" s="59"/>
      <c r="SJL616" s="59"/>
      <c r="SJM616" s="59"/>
      <c r="SJN616" s="59"/>
      <c r="SJO616" s="59"/>
      <c r="SJP616" s="59"/>
      <c r="SJQ616" s="59"/>
      <c r="SJR616" s="59"/>
      <c r="SJS616" s="59"/>
      <c r="SJT616" s="59"/>
      <c r="SJU616" s="59"/>
      <c r="SJV616" s="59"/>
      <c r="SJW616" s="59"/>
      <c r="SJX616" s="59"/>
      <c r="SJY616" s="59"/>
      <c r="SJZ616" s="59"/>
      <c r="SKA616" s="59"/>
      <c r="SKB616" s="59"/>
      <c r="SKC616" s="59"/>
      <c r="SKD616" s="59"/>
      <c r="SKE616" s="59"/>
      <c r="SKF616" s="59"/>
      <c r="SKG616" s="59"/>
      <c r="SKH616" s="59"/>
      <c r="SKI616" s="59"/>
      <c r="SKJ616" s="59"/>
      <c r="SKK616" s="59"/>
      <c r="SKL616" s="59"/>
      <c r="SKM616" s="59"/>
      <c r="SKN616" s="59"/>
      <c r="SKO616" s="59"/>
      <c r="SKP616" s="59"/>
      <c r="SKQ616" s="59"/>
      <c r="SKR616" s="59"/>
      <c r="SKS616" s="59"/>
      <c r="SKT616" s="59"/>
      <c r="SKU616" s="59"/>
      <c r="SKV616" s="59"/>
      <c r="SKW616" s="59"/>
      <c r="SKX616" s="59"/>
      <c r="SKY616" s="59"/>
      <c r="SKZ616" s="59"/>
      <c r="SLA616" s="59"/>
      <c r="SLB616" s="59"/>
      <c r="SLC616" s="59"/>
      <c r="SLD616" s="59"/>
      <c r="SLE616" s="59"/>
      <c r="SLF616" s="59"/>
      <c r="SLG616" s="59"/>
      <c r="SLH616" s="59"/>
      <c r="SLI616" s="59"/>
      <c r="SLJ616" s="59"/>
      <c r="SLK616" s="59"/>
      <c r="SLL616" s="59"/>
      <c r="SLM616" s="59"/>
      <c r="SLN616" s="59"/>
      <c r="SLO616" s="59"/>
      <c r="SLP616" s="59"/>
      <c r="SLQ616" s="59"/>
      <c r="SLR616" s="59"/>
      <c r="SLS616" s="59"/>
      <c r="SLT616" s="59"/>
      <c r="SLU616" s="59"/>
      <c r="SLV616" s="59"/>
      <c r="SLW616" s="59"/>
      <c r="SLX616" s="59"/>
      <c r="SLY616" s="59"/>
      <c r="SLZ616" s="59"/>
      <c r="SMA616" s="59"/>
      <c r="SMB616" s="59"/>
      <c r="SMC616" s="59"/>
      <c r="SMD616" s="59"/>
      <c r="SME616" s="59"/>
      <c r="SMF616" s="59"/>
      <c r="SMG616" s="59"/>
      <c r="SMH616" s="59"/>
      <c r="SMI616" s="59"/>
      <c r="SMJ616" s="59"/>
      <c r="SMK616" s="59"/>
      <c r="SML616" s="59"/>
      <c r="SMM616" s="59"/>
      <c r="SMN616" s="59"/>
      <c r="SMO616" s="59"/>
      <c r="SMP616" s="59"/>
      <c r="SMQ616" s="59"/>
      <c r="SMR616" s="59"/>
      <c r="SMS616" s="59"/>
      <c r="SMT616" s="59"/>
      <c r="SMU616" s="59"/>
      <c r="SMV616" s="59"/>
      <c r="SMW616" s="59"/>
      <c r="SMX616" s="59"/>
      <c r="SMY616" s="59"/>
      <c r="SMZ616" s="59"/>
      <c r="SNA616" s="59"/>
      <c r="SNB616" s="59"/>
      <c r="SNC616" s="59"/>
      <c r="SND616" s="59"/>
      <c r="SNE616" s="59"/>
      <c r="SNF616" s="59"/>
      <c r="SNG616" s="59"/>
      <c r="SNH616" s="59"/>
      <c r="SNI616" s="59"/>
      <c r="SNJ616" s="59"/>
      <c r="SNK616" s="59"/>
      <c r="SNL616" s="59"/>
      <c r="SNM616" s="59"/>
      <c r="SNN616" s="59"/>
      <c r="SNO616" s="59"/>
      <c r="SNP616" s="59"/>
      <c r="SNQ616" s="59"/>
      <c r="SNR616" s="59"/>
      <c r="SNS616" s="59"/>
      <c r="SNT616" s="59"/>
      <c r="SNU616" s="59"/>
      <c r="SNV616" s="59"/>
      <c r="SNW616" s="59"/>
      <c r="SNX616" s="59"/>
      <c r="SNY616" s="59"/>
      <c r="SNZ616" s="59"/>
      <c r="SOA616" s="59"/>
      <c r="SOB616" s="59"/>
      <c r="SOC616" s="59"/>
      <c r="SOD616" s="59"/>
      <c r="SOE616" s="59"/>
      <c r="SOF616" s="59"/>
      <c r="SOG616" s="59"/>
      <c r="SOH616" s="59"/>
      <c r="SOI616" s="59"/>
      <c r="SOJ616" s="59"/>
      <c r="SOK616" s="59"/>
      <c r="SOL616" s="59"/>
      <c r="SOM616" s="59"/>
      <c r="SON616" s="59"/>
      <c r="SOO616" s="59"/>
      <c r="SOP616" s="59"/>
      <c r="SOQ616" s="59"/>
      <c r="SOR616" s="59"/>
      <c r="SOS616" s="59"/>
      <c r="SOT616" s="59"/>
      <c r="SOU616" s="59"/>
      <c r="SOV616" s="59"/>
      <c r="SOW616" s="59"/>
      <c r="SOX616" s="59"/>
      <c r="SOY616" s="59"/>
      <c r="SOZ616" s="59"/>
      <c r="SPA616" s="59"/>
      <c r="SPB616" s="59"/>
      <c r="SPC616" s="59"/>
      <c r="SPD616" s="59"/>
      <c r="SPE616" s="59"/>
      <c r="SPF616" s="59"/>
      <c r="SPG616" s="59"/>
      <c r="SPH616" s="59"/>
      <c r="SPI616" s="59"/>
      <c r="SPJ616" s="59"/>
      <c r="SPK616" s="59"/>
      <c r="SPL616" s="59"/>
      <c r="SPM616" s="59"/>
      <c r="SPN616" s="59"/>
      <c r="SPO616" s="59"/>
      <c r="SPP616" s="59"/>
      <c r="SPQ616" s="59"/>
      <c r="SPR616" s="59"/>
      <c r="SPS616" s="59"/>
      <c r="SPT616" s="59"/>
      <c r="SPU616" s="59"/>
      <c r="SPV616" s="59"/>
      <c r="SPW616" s="59"/>
      <c r="SPX616" s="59"/>
      <c r="SPY616" s="59"/>
      <c r="SPZ616" s="59"/>
      <c r="SQA616" s="59"/>
      <c r="SQB616" s="59"/>
      <c r="SQC616" s="59"/>
      <c r="SQD616" s="59"/>
      <c r="SQE616" s="59"/>
      <c r="SQF616" s="59"/>
      <c r="SQG616" s="59"/>
      <c r="SQH616" s="59"/>
      <c r="SQI616" s="59"/>
      <c r="SQJ616" s="59"/>
      <c r="SQK616" s="59"/>
      <c r="SQL616" s="59"/>
      <c r="SQM616" s="59"/>
      <c r="SQN616" s="59"/>
      <c r="SQO616" s="59"/>
      <c r="SQP616" s="59"/>
      <c r="SQQ616" s="59"/>
      <c r="SQR616" s="59"/>
      <c r="SQS616" s="59"/>
      <c r="SQT616" s="59"/>
      <c r="SQU616" s="59"/>
      <c r="SQV616" s="59"/>
      <c r="SQW616" s="59"/>
      <c r="SQX616" s="59"/>
      <c r="SQY616" s="59"/>
      <c r="SQZ616" s="59"/>
      <c r="SRA616" s="59"/>
      <c r="SRB616" s="59"/>
      <c r="SRC616" s="59"/>
      <c r="SRD616" s="59"/>
      <c r="SRE616" s="59"/>
      <c r="SRF616" s="59"/>
      <c r="SRG616" s="59"/>
      <c r="SRH616" s="59"/>
      <c r="SRI616" s="59"/>
      <c r="SRJ616" s="59"/>
      <c r="SRK616" s="59"/>
      <c r="SRL616" s="59"/>
      <c r="SRM616" s="59"/>
      <c r="SRN616" s="59"/>
      <c r="SRO616" s="59"/>
      <c r="SRP616" s="59"/>
      <c r="SRQ616" s="59"/>
      <c r="SRR616" s="59"/>
      <c r="SRS616" s="59"/>
      <c r="SRT616" s="59"/>
      <c r="SRU616" s="59"/>
      <c r="SRV616" s="59"/>
      <c r="SRW616" s="59"/>
      <c r="SRX616" s="59"/>
      <c r="SRY616" s="59"/>
      <c r="SRZ616" s="59"/>
      <c r="SSA616" s="59"/>
      <c r="SSB616" s="59"/>
      <c r="SSC616" s="59"/>
      <c r="SSD616" s="59"/>
      <c r="SSE616" s="59"/>
      <c r="SSF616" s="59"/>
      <c r="SSG616" s="59"/>
      <c r="SSH616" s="59"/>
      <c r="SSI616" s="59"/>
      <c r="SSJ616" s="59"/>
      <c r="SSK616" s="59"/>
      <c r="SSL616" s="59"/>
      <c r="SSM616" s="59"/>
      <c r="SSN616" s="59"/>
      <c r="SSO616" s="59"/>
      <c r="SSP616" s="59"/>
      <c r="SSQ616" s="59"/>
      <c r="SSR616" s="59"/>
      <c r="SSS616" s="59"/>
      <c r="SST616" s="59"/>
      <c r="SSU616" s="59"/>
      <c r="SSV616" s="59"/>
      <c r="SSW616" s="59"/>
      <c r="SSX616" s="59"/>
      <c r="SSY616" s="59"/>
      <c r="SSZ616" s="59"/>
      <c r="STA616" s="59"/>
      <c r="STB616" s="59"/>
      <c r="STC616" s="59"/>
      <c r="STD616" s="59"/>
      <c r="STE616" s="59"/>
      <c r="STF616" s="59"/>
      <c r="STG616" s="59"/>
      <c r="STH616" s="59"/>
      <c r="STI616" s="59"/>
      <c r="STJ616" s="59"/>
      <c r="STK616" s="59"/>
      <c r="STL616" s="59"/>
      <c r="STM616" s="59"/>
      <c r="STN616" s="59"/>
      <c r="STO616" s="59"/>
      <c r="STP616" s="59"/>
      <c r="STQ616" s="59"/>
      <c r="STR616" s="59"/>
      <c r="STS616" s="59"/>
      <c r="STT616" s="59"/>
      <c r="STU616" s="59"/>
      <c r="STV616" s="59"/>
      <c r="STW616" s="59"/>
      <c r="STX616" s="59"/>
      <c r="STY616" s="59"/>
      <c r="STZ616" s="59"/>
      <c r="SUA616" s="59"/>
      <c r="SUB616" s="59"/>
      <c r="SUC616" s="59"/>
      <c r="SUD616" s="59"/>
      <c r="SUE616" s="59"/>
      <c r="SUF616" s="59"/>
      <c r="SUG616" s="59"/>
      <c r="SUH616" s="59"/>
      <c r="SUI616" s="59"/>
      <c r="SUJ616" s="59"/>
      <c r="SUK616" s="59"/>
      <c r="SUL616" s="59"/>
      <c r="SUM616" s="59"/>
      <c r="SUN616" s="59"/>
      <c r="SUO616" s="59"/>
      <c r="SUP616" s="59"/>
      <c r="SUQ616" s="59"/>
      <c r="SUR616" s="59"/>
      <c r="SUS616" s="59"/>
      <c r="SUT616" s="59"/>
      <c r="SUU616" s="59"/>
      <c r="SUV616" s="59"/>
      <c r="SUW616" s="59"/>
      <c r="SUX616" s="59"/>
      <c r="SUY616" s="59"/>
      <c r="SUZ616" s="59"/>
      <c r="SVA616" s="59"/>
      <c r="SVB616" s="59"/>
      <c r="SVC616" s="59"/>
      <c r="SVD616" s="59"/>
      <c r="SVE616" s="59"/>
      <c r="SVF616" s="59"/>
      <c r="SVG616" s="59"/>
      <c r="SVH616" s="59"/>
      <c r="SVI616" s="59"/>
      <c r="SVJ616" s="59"/>
      <c r="SVK616" s="59"/>
      <c r="SVL616" s="59"/>
      <c r="SVM616" s="59"/>
      <c r="SVN616" s="59"/>
      <c r="SVO616" s="59"/>
      <c r="SVP616" s="59"/>
      <c r="SVQ616" s="59"/>
      <c r="SVR616" s="59"/>
      <c r="SVS616" s="59"/>
      <c r="SVT616" s="59"/>
      <c r="SVU616" s="59"/>
      <c r="SVV616" s="59"/>
      <c r="SVW616" s="59"/>
      <c r="SVX616" s="59"/>
      <c r="SVY616" s="59"/>
      <c r="SVZ616" s="59"/>
      <c r="SWA616" s="59"/>
      <c r="SWB616" s="59"/>
      <c r="SWC616" s="59"/>
      <c r="SWD616" s="59"/>
      <c r="SWE616" s="59"/>
      <c r="SWF616" s="59"/>
      <c r="SWG616" s="59"/>
      <c r="SWH616" s="59"/>
      <c r="SWI616" s="59"/>
      <c r="SWJ616" s="59"/>
      <c r="SWK616" s="59"/>
      <c r="SWL616" s="59"/>
      <c r="SWM616" s="59"/>
      <c r="SWN616" s="59"/>
      <c r="SWO616" s="59"/>
      <c r="SWP616" s="59"/>
      <c r="SWQ616" s="59"/>
      <c r="SWR616" s="59"/>
      <c r="SWS616" s="59"/>
      <c r="SWT616" s="59"/>
      <c r="SWU616" s="59"/>
      <c r="SWV616" s="59"/>
      <c r="SWW616" s="59"/>
      <c r="SWX616" s="59"/>
      <c r="SWY616" s="59"/>
      <c r="SWZ616" s="59"/>
      <c r="SXA616" s="59"/>
      <c r="SXB616" s="59"/>
      <c r="SXC616" s="59"/>
      <c r="SXD616" s="59"/>
      <c r="SXE616" s="59"/>
      <c r="SXF616" s="59"/>
      <c r="SXG616" s="59"/>
      <c r="SXH616" s="59"/>
      <c r="SXI616" s="59"/>
      <c r="SXJ616" s="59"/>
      <c r="SXK616" s="59"/>
      <c r="SXL616" s="59"/>
      <c r="SXM616" s="59"/>
      <c r="SXN616" s="59"/>
      <c r="SXO616" s="59"/>
      <c r="SXP616" s="59"/>
      <c r="SXQ616" s="59"/>
      <c r="SXR616" s="59"/>
      <c r="SXS616" s="59"/>
      <c r="SXT616" s="59"/>
      <c r="SXU616" s="59"/>
      <c r="SXV616" s="59"/>
      <c r="SXW616" s="59"/>
      <c r="SXX616" s="59"/>
      <c r="SXY616" s="59"/>
      <c r="SXZ616" s="59"/>
      <c r="SYA616" s="59"/>
      <c r="SYB616" s="59"/>
      <c r="SYC616" s="59"/>
      <c r="SYD616" s="59"/>
      <c r="SYE616" s="59"/>
      <c r="SYF616" s="59"/>
      <c r="SYG616" s="59"/>
      <c r="SYH616" s="59"/>
      <c r="SYI616" s="59"/>
      <c r="SYJ616" s="59"/>
      <c r="SYK616" s="59"/>
      <c r="SYL616" s="59"/>
      <c r="SYM616" s="59"/>
      <c r="SYN616" s="59"/>
      <c r="SYO616" s="59"/>
      <c r="SYP616" s="59"/>
      <c r="SYQ616" s="59"/>
      <c r="SYR616" s="59"/>
      <c r="SYS616" s="59"/>
      <c r="SYT616" s="59"/>
      <c r="SYU616" s="59"/>
      <c r="SYV616" s="59"/>
      <c r="SYW616" s="59"/>
      <c r="SYX616" s="59"/>
      <c r="SYY616" s="59"/>
      <c r="SYZ616" s="59"/>
      <c r="SZA616" s="59"/>
      <c r="SZB616" s="59"/>
      <c r="SZC616" s="59"/>
      <c r="SZD616" s="59"/>
      <c r="SZE616" s="59"/>
      <c r="SZF616" s="59"/>
      <c r="SZG616" s="59"/>
      <c r="SZH616" s="59"/>
      <c r="SZI616" s="59"/>
      <c r="SZJ616" s="59"/>
      <c r="SZK616" s="59"/>
      <c r="SZL616" s="59"/>
      <c r="SZM616" s="59"/>
      <c r="SZN616" s="59"/>
      <c r="SZO616" s="59"/>
      <c r="SZP616" s="59"/>
      <c r="SZQ616" s="59"/>
      <c r="SZR616" s="59"/>
      <c r="SZS616" s="59"/>
      <c r="SZT616" s="59"/>
      <c r="SZU616" s="59"/>
      <c r="SZV616" s="59"/>
      <c r="SZW616" s="59"/>
      <c r="SZX616" s="59"/>
      <c r="SZY616" s="59"/>
      <c r="SZZ616" s="59"/>
      <c r="TAA616" s="59"/>
      <c r="TAB616" s="59"/>
      <c r="TAC616" s="59"/>
      <c r="TAD616" s="59"/>
      <c r="TAE616" s="59"/>
      <c r="TAF616" s="59"/>
      <c r="TAG616" s="59"/>
      <c r="TAH616" s="59"/>
      <c r="TAI616" s="59"/>
      <c r="TAJ616" s="59"/>
      <c r="TAK616" s="59"/>
      <c r="TAL616" s="59"/>
      <c r="TAM616" s="59"/>
      <c r="TAN616" s="59"/>
      <c r="TAO616" s="59"/>
      <c r="TAP616" s="59"/>
      <c r="TAQ616" s="59"/>
      <c r="TAR616" s="59"/>
      <c r="TAS616" s="59"/>
      <c r="TAT616" s="59"/>
      <c r="TAU616" s="59"/>
      <c r="TAV616" s="59"/>
      <c r="TAW616" s="59"/>
      <c r="TAX616" s="59"/>
      <c r="TAY616" s="59"/>
      <c r="TAZ616" s="59"/>
      <c r="TBA616" s="59"/>
      <c r="TBB616" s="59"/>
      <c r="TBC616" s="59"/>
      <c r="TBD616" s="59"/>
      <c r="TBE616" s="59"/>
      <c r="TBF616" s="59"/>
      <c r="TBG616" s="59"/>
      <c r="TBH616" s="59"/>
      <c r="TBI616" s="59"/>
      <c r="TBJ616" s="59"/>
      <c r="TBK616" s="59"/>
      <c r="TBL616" s="59"/>
      <c r="TBM616" s="59"/>
      <c r="TBN616" s="59"/>
      <c r="TBO616" s="59"/>
      <c r="TBP616" s="59"/>
      <c r="TBQ616" s="59"/>
      <c r="TBR616" s="59"/>
      <c r="TBS616" s="59"/>
      <c r="TBT616" s="59"/>
      <c r="TBU616" s="59"/>
      <c r="TBV616" s="59"/>
      <c r="TBW616" s="59"/>
      <c r="TBX616" s="59"/>
      <c r="TBY616" s="59"/>
      <c r="TBZ616" s="59"/>
      <c r="TCA616" s="59"/>
      <c r="TCB616" s="59"/>
      <c r="TCC616" s="59"/>
      <c r="TCD616" s="59"/>
      <c r="TCE616" s="59"/>
      <c r="TCF616" s="59"/>
      <c r="TCG616" s="59"/>
      <c r="TCH616" s="59"/>
      <c r="TCI616" s="59"/>
      <c r="TCJ616" s="59"/>
      <c r="TCK616" s="59"/>
      <c r="TCL616" s="59"/>
      <c r="TCM616" s="59"/>
      <c r="TCN616" s="59"/>
      <c r="TCO616" s="59"/>
      <c r="TCP616" s="59"/>
      <c r="TCQ616" s="59"/>
      <c r="TCR616" s="59"/>
      <c r="TCS616" s="59"/>
      <c r="TCT616" s="59"/>
      <c r="TCU616" s="59"/>
      <c r="TCV616" s="59"/>
      <c r="TCW616" s="59"/>
      <c r="TCX616" s="59"/>
      <c r="TCY616" s="59"/>
      <c r="TCZ616" s="59"/>
      <c r="TDA616" s="59"/>
      <c r="TDB616" s="59"/>
      <c r="TDC616" s="59"/>
      <c r="TDD616" s="59"/>
      <c r="TDE616" s="59"/>
      <c r="TDF616" s="59"/>
      <c r="TDG616" s="59"/>
      <c r="TDH616" s="59"/>
      <c r="TDI616" s="59"/>
      <c r="TDJ616" s="59"/>
      <c r="TDK616" s="59"/>
      <c r="TDL616" s="59"/>
      <c r="TDM616" s="59"/>
      <c r="TDN616" s="59"/>
      <c r="TDO616" s="59"/>
      <c r="TDP616" s="59"/>
      <c r="TDQ616" s="59"/>
      <c r="TDR616" s="59"/>
      <c r="TDS616" s="59"/>
      <c r="TDT616" s="59"/>
      <c r="TDU616" s="59"/>
      <c r="TDV616" s="59"/>
      <c r="TDW616" s="59"/>
      <c r="TDX616" s="59"/>
      <c r="TDY616" s="59"/>
      <c r="TDZ616" s="59"/>
      <c r="TEA616" s="59"/>
      <c r="TEB616" s="59"/>
      <c r="TEC616" s="59"/>
      <c r="TED616" s="59"/>
      <c r="TEE616" s="59"/>
      <c r="TEF616" s="59"/>
      <c r="TEG616" s="59"/>
      <c r="TEH616" s="59"/>
      <c r="TEI616" s="59"/>
      <c r="TEJ616" s="59"/>
      <c r="TEK616" s="59"/>
      <c r="TEL616" s="59"/>
      <c r="TEM616" s="59"/>
      <c r="TEN616" s="59"/>
      <c r="TEO616" s="59"/>
      <c r="TEP616" s="59"/>
      <c r="TEQ616" s="59"/>
      <c r="TER616" s="59"/>
      <c r="TES616" s="59"/>
      <c r="TET616" s="59"/>
      <c r="TEU616" s="59"/>
      <c r="TEV616" s="59"/>
      <c r="TEW616" s="59"/>
      <c r="TEX616" s="59"/>
      <c r="TEY616" s="59"/>
      <c r="TEZ616" s="59"/>
      <c r="TFA616" s="59"/>
      <c r="TFB616" s="59"/>
      <c r="TFC616" s="59"/>
      <c r="TFD616" s="59"/>
      <c r="TFE616" s="59"/>
      <c r="TFF616" s="59"/>
      <c r="TFG616" s="59"/>
      <c r="TFH616" s="59"/>
      <c r="TFI616" s="59"/>
      <c r="TFJ616" s="59"/>
      <c r="TFK616" s="59"/>
      <c r="TFL616" s="59"/>
      <c r="TFM616" s="59"/>
      <c r="TFN616" s="59"/>
      <c r="TFO616" s="59"/>
      <c r="TFP616" s="59"/>
      <c r="TFQ616" s="59"/>
      <c r="TFR616" s="59"/>
      <c r="TFS616" s="59"/>
      <c r="TFT616" s="59"/>
      <c r="TFU616" s="59"/>
      <c r="TFV616" s="59"/>
      <c r="TFW616" s="59"/>
      <c r="TFX616" s="59"/>
      <c r="TFY616" s="59"/>
      <c r="TFZ616" s="59"/>
      <c r="TGA616" s="59"/>
      <c r="TGB616" s="59"/>
      <c r="TGC616" s="59"/>
      <c r="TGD616" s="59"/>
      <c r="TGE616" s="59"/>
      <c r="TGF616" s="59"/>
      <c r="TGG616" s="59"/>
      <c r="TGH616" s="59"/>
      <c r="TGI616" s="59"/>
      <c r="TGJ616" s="59"/>
      <c r="TGK616" s="59"/>
      <c r="TGL616" s="59"/>
      <c r="TGM616" s="59"/>
      <c r="TGN616" s="59"/>
      <c r="TGO616" s="59"/>
      <c r="TGP616" s="59"/>
      <c r="TGQ616" s="59"/>
      <c r="TGR616" s="59"/>
      <c r="TGS616" s="59"/>
      <c r="TGT616" s="59"/>
      <c r="TGU616" s="59"/>
      <c r="TGV616" s="59"/>
      <c r="TGW616" s="59"/>
      <c r="TGX616" s="59"/>
      <c r="TGY616" s="59"/>
      <c r="TGZ616" s="59"/>
      <c r="THA616" s="59"/>
      <c r="THB616" s="59"/>
      <c r="THC616" s="59"/>
      <c r="THD616" s="59"/>
      <c r="THE616" s="59"/>
      <c r="THF616" s="59"/>
      <c r="THG616" s="59"/>
      <c r="THH616" s="59"/>
      <c r="THI616" s="59"/>
      <c r="THJ616" s="59"/>
      <c r="THK616" s="59"/>
      <c r="THL616" s="59"/>
      <c r="THM616" s="59"/>
      <c r="THN616" s="59"/>
      <c r="THO616" s="59"/>
      <c r="THP616" s="59"/>
      <c r="THQ616" s="59"/>
      <c r="THR616" s="59"/>
      <c r="THS616" s="59"/>
      <c r="THT616" s="59"/>
      <c r="THU616" s="59"/>
      <c r="THV616" s="59"/>
      <c r="THW616" s="59"/>
      <c r="THX616" s="59"/>
      <c r="THY616" s="59"/>
      <c r="THZ616" s="59"/>
      <c r="TIA616" s="59"/>
      <c r="TIB616" s="59"/>
      <c r="TIC616" s="59"/>
      <c r="TID616" s="59"/>
      <c r="TIE616" s="59"/>
      <c r="TIF616" s="59"/>
      <c r="TIG616" s="59"/>
      <c r="TIH616" s="59"/>
      <c r="TII616" s="59"/>
      <c r="TIJ616" s="59"/>
      <c r="TIK616" s="59"/>
      <c r="TIL616" s="59"/>
      <c r="TIM616" s="59"/>
      <c r="TIN616" s="59"/>
      <c r="TIO616" s="59"/>
      <c r="TIP616" s="59"/>
      <c r="TIQ616" s="59"/>
      <c r="TIR616" s="59"/>
      <c r="TIS616" s="59"/>
      <c r="TIT616" s="59"/>
      <c r="TIU616" s="59"/>
      <c r="TIV616" s="59"/>
      <c r="TIW616" s="59"/>
      <c r="TIX616" s="59"/>
      <c r="TIY616" s="59"/>
      <c r="TIZ616" s="59"/>
      <c r="TJA616" s="59"/>
      <c r="TJB616" s="59"/>
      <c r="TJC616" s="59"/>
      <c r="TJD616" s="59"/>
      <c r="TJE616" s="59"/>
      <c r="TJF616" s="59"/>
      <c r="TJG616" s="59"/>
      <c r="TJH616" s="59"/>
      <c r="TJI616" s="59"/>
      <c r="TJJ616" s="59"/>
      <c r="TJK616" s="59"/>
      <c r="TJL616" s="59"/>
      <c r="TJM616" s="59"/>
      <c r="TJN616" s="59"/>
      <c r="TJO616" s="59"/>
      <c r="TJP616" s="59"/>
      <c r="TJQ616" s="59"/>
      <c r="TJR616" s="59"/>
      <c r="TJS616" s="59"/>
      <c r="TJT616" s="59"/>
      <c r="TJU616" s="59"/>
      <c r="TJV616" s="59"/>
      <c r="TJW616" s="59"/>
      <c r="TJX616" s="59"/>
      <c r="TJY616" s="59"/>
      <c r="TJZ616" s="59"/>
      <c r="TKA616" s="59"/>
      <c r="TKB616" s="59"/>
      <c r="TKC616" s="59"/>
      <c r="TKD616" s="59"/>
      <c r="TKE616" s="59"/>
      <c r="TKF616" s="59"/>
      <c r="TKG616" s="59"/>
      <c r="TKH616" s="59"/>
      <c r="TKI616" s="59"/>
      <c r="TKJ616" s="59"/>
      <c r="TKK616" s="59"/>
      <c r="TKL616" s="59"/>
      <c r="TKM616" s="59"/>
      <c r="TKN616" s="59"/>
      <c r="TKO616" s="59"/>
      <c r="TKP616" s="59"/>
      <c r="TKQ616" s="59"/>
      <c r="TKR616" s="59"/>
      <c r="TKS616" s="59"/>
      <c r="TKT616" s="59"/>
      <c r="TKU616" s="59"/>
      <c r="TKV616" s="59"/>
      <c r="TKW616" s="59"/>
      <c r="TKX616" s="59"/>
      <c r="TKY616" s="59"/>
      <c r="TKZ616" s="59"/>
      <c r="TLA616" s="59"/>
      <c r="TLB616" s="59"/>
      <c r="TLC616" s="59"/>
      <c r="TLD616" s="59"/>
      <c r="TLE616" s="59"/>
      <c r="TLF616" s="59"/>
      <c r="TLG616" s="59"/>
      <c r="TLH616" s="59"/>
      <c r="TLI616" s="59"/>
      <c r="TLJ616" s="59"/>
      <c r="TLK616" s="59"/>
      <c r="TLL616" s="59"/>
      <c r="TLM616" s="59"/>
      <c r="TLN616" s="59"/>
      <c r="TLO616" s="59"/>
      <c r="TLP616" s="59"/>
      <c r="TLQ616" s="59"/>
      <c r="TLR616" s="59"/>
      <c r="TLS616" s="59"/>
      <c r="TLT616" s="59"/>
      <c r="TLU616" s="59"/>
      <c r="TLV616" s="59"/>
      <c r="TLW616" s="59"/>
      <c r="TLX616" s="59"/>
      <c r="TLY616" s="59"/>
      <c r="TLZ616" s="59"/>
      <c r="TMA616" s="59"/>
      <c r="TMB616" s="59"/>
      <c r="TMC616" s="59"/>
      <c r="TMD616" s="59"/>
      <c r="TME616" s="59"/>
      <c r="TMF616" s="59"/>
      <c r="TMG616" s="59"/>
      <c r="TMH616" s="59"/>
      <c r="TMI616" s="59"/>
      <c r="TMJ616" s="59"/>
      <c r="TMK616" s="59"/>
      <c r="TML616" s="59"/>
      <c r="TMM616" s="59"/>
      <c r="TMN616" s="59"/>
      <c r="TMO616" s="59"/>
      <c r="TMP616" s="59"/>
      <c r="TMQ616" s="59"/>
      <c r="TMR616" s="59"/>
      <c r="TMS616" s="59"/>
      <c r="TMT616" s="59"/>
      <c r="TMU616" s="59"/>
      <c r="TMV616" s="59"/>
      <c r="TMW616" s="59"/>
      <c r="TMX616" s="59"/>
      <c r="TMY616" s="59"/>
      <c r="TMZ616" s="59"/>
      <c r="TNA616" s="59"/>
      <c r="TNB616" s="59"/>
      <c r="TNC616" s="59"/>
      <c r="TND616" s="59"/>
      <c r="TNE616" s="59"/>
      <c r="TNF616" s="59"/>
      <c r="TNG616" s="59"/>
      <c r="TNH616" s="59"/>
      <c r="TNI616" s="59"/>
      <c r="TNJ616" s="59"/>
      <c r="TNK616" s="59"/>
      <c r="TNL616" s="59"/>
      <c r="TNM616" s="59"/>
      <c r="TNN616" s="59"/>
      <c r="TNO616" s="59"/>
      <c r="TNP616" s="59"/>
      <c r="TNQ616" s="59"/>
      <c r="TNR616" s="59"/>
      <c r="TNS616" s="59"/>
      <c r="TNT616" s="59"/>
      <c r="TNU616" s="59"/>
      <c r="TNV616" s="59"/>
      <c r="TNW616" s="59"/>
      <c r="TNX616" s="59"/>
      <c r="TNY616" s="59"/>
      <c r="TNZ616" s="59"/>
      <c r="TOA616" s="59"/>
      <c r="TOB616" s="59"/>
      <c r="TOC616" s="59"/>
      <c r="TOD616" s="59"/>
      <c r="TOE616" s="59"/>
      <c r="TOF616" s="59"/>
      <c r="TOG616" s="59"/>
      <c r="TOH616" s="59"/>
      <c r="TOI616" s="59"/>
      <c r="TOJ616" s="59"/>
      <c r="TOK616" s="59"/>
      <c r="TOL616" s="59"/>
      <c r="TOM616" s="59"/>
      <c r="TON616" s="59"/>
      <c r="TOO616" s="59"/>
      <c r="TOP616" s="59"/>
      <c r="TOQ616" s="59"/>
      <c r="TOR616" s="59"/>
      <c r="TOS616" s="59"/>
      <c r="TOT616" s="59"/>
      <c r="TOU616" s="59"/>
      <c r="TOV616" s="59"/>
      <c r="TOW616" s="59"/>
      <c r="TOX616" s="59"/>
      <c r="TOY616" s="59"/>
      <c r="TOZ616" s="59"/>
      <c r="TPA616" s="59"/>
      <c r="TPB616" s="59"/>
      <c r="TPC616" s="59"/>
      <c r="TPD616" s="59"/>
      <c r="TPE616" s="59"/>
      <c r="TPF616" s="59"/>
      <c r="TPG616" s="59"/>
      <c r="TPH616" s="59"/>
      <c r="TPI616" s="59"/>
      <c r="TPJ616" s="59"/>
      <c r="TPK616" s="59"/>
      <c r="TPL616" s="59"/>
      <c r="TPM616" s="59"/>
      <c r="TPN616" s="59"/>
      <c r="TPO616" s="59"/>
      <c r="TPP616" s="59"/>
      <c r="TPQ616" s="59"/>
      <c r="TPR616" s="59"/>
      <c r="TPS616" s="59"/>
      <c r="TPT616" s="59"/>
      <c r="TPU616" s="59"/>
      <c r="TPV616" s="59"/>
      <c r="TPW616" s="59"/>
      <c r="TPX616" s="59"/>
      <c r="TPY616" s="59"/>
      <c r="TPZ616" s="59"/>
      <c r="TQA616" s="59"/>
      <c r="TQB616" s="59"/>
      <c r="TQC616" s="59"/>
      <c r="TQD616" s="59"/>
      <c r="TQE616" s="59"/>
      <c r="TQF616" s="59"/>
      <c r="TQG616" s="59"/>
      <c r="TQH616" s="59"/>
      <c r="TQI616" s="59"/>
      <c r="TQJ616" s="59"/>
      <c r="TQK616" s="59"/>
      <c r="TQL616" s="59"/>
      <c r="TQM616" s="59"/>
      <c r="TQN616" s="59"/>
      <c r="TQO616" s="59"/>
      <c r="TQP616" s="59"/>
      <c r="TQQ616" s="59"/>
      <c r="TQR616" s="59"/>
      <c r="TQS616" s="59"/>
      <c r="TQT616" s="59"/>
      <c r="TQU616" s="59"/>
      <c r="TQV616" s="59"/>
      <c r="TQW616" s="59"/>
      <c r="TQX616" s="59"/>
      <c r="TQY616" s="59"/>
      <c r="TQZ616" s="59"/>
      <c r="TRA616" s="59"/>
      <c r="TRB616" s="59"/>
      <c r="TRC616" s="59"/>
      <c r="TRD616" s="59"/>
      <c r="TRE616" s="59"/>
      <c r="TRF616" s="59"/>
      <c r="TRG616" s="59"/>
      <c r="TRH616" s="59"/>
      <c r="TRI616" s="59"/>
      <c r="TRJ616" s="59"/>
      <c r="TRK616" s="59"/>
      <c r="TRL616" s="59"/>
      <c r="TRM616" s="59"/>
      <c r="TRN616" s="59"/>
      <c r="TRO616" s="59"/>
      <c r="TRP616" s="59"/>
      <c r="TRQ616" s="59"/>
      <c r="TRR616" s="59"/>
      <c r="TRS616" s="59"/>
      <c r="TRT616" s="59"/>
      <c r="TRU616" s="59"/>
      <c r="TRV616" s="59"/>
      <c r="TRW616" s="59"/>
      <c r="TRX616" s="59"/>
      <c r="TRY616" s="59"/>
      <c r="TRZ616" s="59"/>
      <c r="TSA616" s="59"/>
      <c r="TSB616" s="59"/>
      <c r="TSC616" s="59"/>
      <c r="TSD616" s="59"/>
      <c r="TSE616" s="59"/>
      <c r="TSF616" s="59"/>
      <c r="TSG616" s="59"/>
      <c r="TSH616" s="59"/>
      <c r="TSI616" s="59"/>
      <c r="TSJ616" s="59"/>
      <c r="TSK616" s="59"/>
      <c r="TSL616" s="59"/>
      <c r="TSM616" s="59"/>
      <c r="TSN616" s="59"/>
      <c r="TSO616" s="59"/>
      <c r="TSP616" s="59"/>
      <c r="TSQ616" s="59"/>
      <c r="TSR616" s="59"/>
      <c r="TSS616" s="59"/>
      <c r="TST616" s="59"/>
      <c r="TSU616" s="59"/>
      <c r="TSV616" s="59"/>
      <c r="TSW616" s="59"/>
      <c r="TSX616" s="59"/>
      <c r="TSY616" s="59"/>
      <c r="TSZ616" s="59"/>
      <c r="TTA616" s="59"/>
      <c r="TTB616" s="59"/>
      <c r="TTC616" s="59"/>
      <c r="TTD616" s="59"/>
      <c r="TTE616" s="59"/>
      <c r="TTF616" s="59"/>
      <c r="TTG616" s="59"/>
      <c r="TTH616" s="59"/>
      <c r="TTI616" s="59"/>
      <c r="TTJ616" s="59"/>
      <c r="TTK616" s="59"/>
      <c r="TTL616" s="59"/>
      <c r="TTM616" s="59"/>
      <c r="TTN616" s="59"/>
      <c r="TTO616" s="59"/>
      <c r="TTP616" s="59"/>
      <c r="TTQ616" s="59"/>
      <c r="TTR616" s="59"/>
      <c r="TTS616" s="59"/>
      <c r="TTT616" s="59"/>
      <c r="TTU616" s="59"/>
      <c r="TTV616" s="59"/>
      <c r="TTW616" s="59"/>
      <c r="TTX616" s="59"/>
      <c r="TTY616" s="59"/>
      <c r="TTZ616" s="59"/>
      <c r="TUA616" s="59"/>
      <c r="TUB616" s="59"/>
      <c r="TUC616" s="59"/>
      <c r="TUD616" s="59"/>
      <c r="TUE616" s="59"/>
      <c r="TUF616" s="59"/>
      <c r="TUG616" s="59"/>
      <c r="TUH616" s="59"/>
      <c r="TUI616" s="59"/>
      <c r="TUJ616" s="59"/>
      <c r="TUK616" s="59"/>
      <c r="TUL616" s="59"/>
      <c r="TUM616" s="59"/>
      <c r="TUN616" s="59"/>
      <c r="TUO616" s="59"/>
      <c r="TUP616" s="59"/>
      <c r="TUQ616" s="59"/>
      <c r="TUR616" s="59"/>
      <c r="TUS616" s="59"/>
      <c r="TUT616" s="59"/>
      <c r="TUU616" s="59"/>
      <c r="TUV616" s="59"/>
      <c r="TUW616" s="59"/>
      <c r="TUX616" s="59"/>
      <c r="TUY616" s="59"/>
      <c r="TUZ616" s="59"/>
      <c r="TVA616" s="59"/>
      <c r="TVB616" s="59"/>
      <c r="TVC616" s="59"/>
      <c r="TVD616" s="59"/>
      <c r="TVE616" s="59"/>
      <c r="TVF616" s="59"/>
      <c r="TVG616" s="59"/>
      <c r="TVH616" s="59"/>
      <c r="TVI616" s="59"/>
      <c r="TVJ616" s="59"/>
      <c r="TVK616" s="59"/>
      <c r="TVL616" s="59"/>
      <c r="TVM616" s="59"/>
      <c r="TVN616" s="59"/>
      <c r="TVO616" s="59"/>
      <c r="TVP616" s="59"/>
      <c r="TVQ616" s="59"/>
      <c r="TVR616" s="59"/>
      <c r="TVS616" s="59"/>
      <c r="TVT616" s="59"/>
      <c r="TVU616" s="59"/>
      <c r="TVV616" s="59"/>
      <c r="TVW616" s="59"/>
      <c r="TVX616" s="59"/>
      <c r="TVY616" s="59"/>
      <c r="TVZ616" s="59"/>
      <c r="TWA616" s="59"/>
      <c r="TWB616" s="59"/>
      <c r="TWC616" s="59"/>
      <c r="TWD616" s="59"/>
      <c r="TWE616" s="59"/>
      <c r="TWF616" s="59"/>
      <c r="TWG616" s="59"/>
      <c r="TWH616" s="59"/>
      <c r="TWI616" s="59"/>
      <c r="TWJ616" s="59"/>
      <c r="TWK616" s="59"/>
      <c r="TWL616" s="59"/>
      <c r="TWM616" s="59"/>
      <c r="TWN616" s="59"/>
      <c r="TWO616" s="59"/>
      <c r="TWP616" s="59"/>
      <c r="TWQ616" s="59"/>
      <c r="TWR616" s="59"/>
      <c r="TWS616" s="59"/>
      <c r="TWT616" s="59"/>
      <c r="TWU616" s="59"/>
      <c r="TWV616" s="59"/>
      <c r="TWW616" s="59"/>
      <c r="TWX616" s="59"/>
      <c r="TWY616" s="59"/>
      <c r="TWZ616" s="59"/>
      <c r="TXA616" s="59"/>
      <c r="TXB616" s="59"/>
      <c r="TXC616" s="59"/>
      <c r="TXD616" s="59"/>
      <c r="TXE616" s="59"/>
      <c r="TXF616" s="59"/>
      <c r="TXG616" s="59"/>
      <c r="TXH616" s="59"/>
      <c r="TXI616" s="59"/>
      <c r="TXJ616" s="59"/>
      <c r="TXK616" s="59"/>
      <c r="TXL616" s="59"/>
      <c r="TXM616" s="59"/>
      <c r="TXN616" s="59"/>
      <c r="TXO616" s="59"/>
      <c r="TXP616" s="59"/>
      <c r="TXQ616" s="59"/>
      <c r="TXR616" s="59"/>
      <c r="TXS616" s="59"/>
      <c r="TXT616" s="59"/>
      <c r="TXU616" s="59"/>
      <c r="TXV616" s="59"/>
      <c r="TXW616" s="59"/>
      <c r="TXX616" s="59"/>
      <c r="TXY616" s="59"/>
      <c r="TXZ616" s="59"/>
      <c r="TYA616" s="59"/>
      <c r="TYB616" s="59"/>
      <c r="TYC616" s="59"/>
      <c r="TYD616" s="59"/>
      <c r="TYE616" s="59"/>
      <c r="TYF616" s="59"/>
      <c r="TYG616" s="59"/>
      <c r="TYH616" s="59"/>
      <c r="TYI616" s="59"/>
      <c r="TYJ616" s="59"/>
      <c r="TYK616" s="59"/>
      <c r="TYL616" s="59"/>
      <c r="TYM616" s="59"/>
      <c r="TYN616" s="59"/>
      <c r="TYO616" s="59"/>
      <c r="TYP616" s="59"/>
      <c r="TYQ616" s="59"/>
      <c r="TYR616" s="59"/>
      <c r="TYS616" s="59"/>
      <c r="TYT616" s="59"/>
      <c r="TYU616" s="59"/>
      <c r="TYV616" s="59"/>
      <c r="TYW616" s="59"/>
      <c r="TYX616" s="59"/>
      <c r="TYY616" s="59"/>
      <c r="TYZ616" s="59"/>
      <c r="TZA616" s="59"/>
      <c r="TZB616" s="59"/>
      <c r="TZC616" s="59"/>
      <c r="TZD616" s="59"/>
      <c r="TZE616" s="59"/>
      <c r="TZF616" s="59"/>
      <c r="TZG616" s="59"/>
      <c r="TZH616" s="59"/>
      <c r="TZI616" s="59"/>
      <c r="TZJ616" s="59"/>
      <c r="TZK616" s="59"/>
      <c r="TZL616" s="59"/>
      <c r="TZM616" s="59"/>
      <c r="TZN616" s="59"/>
      <c r="TZO616" s="59"/>
      <c r="TZP616" s="59"/>
      <c r="TZQ616" s="59"/>
      <c r="TZR616" s="59"/>
      <c r="TZS616" s="59"/>
      <c r="TZT616" s="59"/>
      <c r="TZU616" s="59"/>
      <c r="TZV616" s="59"/>
      <c r="TZW616" s="59"/>
      <c r="TZX616" s="59"/>
      <c r="TZY616" s="59"/>
      <c r="TZZ616" s="59"/>
      <c r="UAA616" s="59"/>
      <c r="UAB616" s="59"/>
      <c r="UAC616" s="59"/>
      <c r="UAD616" s="59"/>
      <c r="UAE616" s="59"/>
      <c r="UAF616" s="59"/>
      <c r="UAG616" s="59"/>
      <c r="UAH616" s="59"/>
      <c r="UAI616" s="59"/>
      <c r="UAJ616" s="59"/>
      <c r="UAK616" s="59"/>
      <c r="UAL616" s="59"/>
      <c r="UAM616" s="59"/>
      <c r="UAN616" s="59"/>
      <c r="UAO616" s="59"/>
      <c r="UAP616" s="59"/>
      <c r="UAQ616" s="59"/>
      <c r="UAR616" s="59"/>
      <c r="UAS616" s="59"/>
      <c r="UAT616" s="59"/>
      <c r="UAU616" s="59"/>
      <c r="UAV616" s="59"/>
      <c r="UAW616" s="59"/>
      <c r="UAX616" s="59"/>
      <c r="UAY616" s="59"/>
      <c r="UAZ616" s="59"/>
      <c r="UBA616" s="59"/>
      <c r="UBB616" s="59"/>
      <c r="UBC616" s="59"/>
      <c r="UBD616" s="59"/>
      <c r="UBE616" s="59"/>
      <c r="UBF616" s="59"/>
      <c r="UBG616" s="59"/>
      <c r="UBH616" s="59"/>
      <c r="UBI616" s="59"/>
      <c r="UBJ616" s="59"/>
      <c r="UBK616" s="59"/>
      <c r="UBL616" s="59"/>
      <c r="UBM616" s="59"/>
      <c r="UBN616" s="59"/>
      <c r="UBO616" s="59"/>
      <c r="UBP616" s="59"/>
      <c r="UBQ616" s="59"/>
      <c r="UBR616" s="59"/>
      <c r="UBS616" s="59"/>
      <c r="UBT616" s="59"/>
      <c r="UBU616" s="59"/>
      <c r="UBV616" s="59"/>
      <c r="UBW616" s="59"/>
      <c r="UBX616" s="59"/>
      <c r="UBY616" s="59"/>
      <c r="UBZ616" s="59"/>
      <c r="UCA616" s="59"/>
      <c r="UCB616" s="59"/>
      <c r="UCC616" s="59"/>
      <c r="UCD616" s="59"/>
      <c r="UCE616" s="59"/>
      <c r="UCF616" s="59"/>
      <c r="UCG616" s="59"/>
      <c r="UCH616" s="59"/>
      <c r="UCI616" s="59"/>
      <c r="UCJ616" s="59"/>
      <c r="UCK616" s="59"/>
      <c r="UCL616" s="59"/>
      <c r="UCM616" s="59"/>
      <c r="UCN616" s="59"/>
      <c r="UCO616" s="59"/>
      <c r="UCP616" s="59"/>
      <c r="UCQ616" s="59"/>
      <c r="UCR616" s="59"/>
      <c r="UCS616" s="59"/>
      <c r="UCT616" s="59"/>
      <c r="UCU616" s="59"/>
      <c r="UCV616" s="59"/>
      <c r="UCW616" s="59"/>
      <c r="UCX616" s="59"/>
      <c r="UCY616" s="59"/>
      <c r="UCZ616" s="59"/>
      <c r="UDA616" s="59"/>
      <c r="UDB616" s="59"/>
      <c r="UDC616" s="59"/>
      <c r="UDD616" s="59"/>
      <c r="UDE616" s="59"/>
      <c r="UDF616" s="59"/>
      <c r="UDG616" s="59"/>
      <c r="UDH616" s="59"/>
      <c r="UDI616" s="59"/>
      <c r="UDJ616" s="59"/>
      <c r="UDK616" s="59"/>
      <c r="UDL616" s="59"/>
      <c r="UDM616" s="59"/>
      <c r="UDN616" s="59"/>
      <c r="UDO616" s="59"/>
      <c r="UDP616" s="59"/>
      <c r="UDQ616" s="59"/>
      <c r="UDR616" s="59"/>
      <c r="UDS616" s="59"/>
      <c r="UDT616" s="59"/>
      <c r="UDU616" s="59"/>
      <c r="UDV616" s="59"/>
      <c r="UDW616" s="59"/>
      <c r="UDX616" s="59"/>
      <c r="UDY616" s="59"/>
      <c r="UDZ616" s="59"/>
      <c r="UEA616" s="59"/>
      <c r="UEB616" s="59"/>
      <c r="UEC616" s="59"/>
      <c r="UED616" s="59"/>
      <c r="UEE616" s="59"/>
      <c r="UEF616" s="59"/>
      <c r="UEG616" s="59"/>
      <c r="UEH616" s="59"/>
      <c r="UEI616" s="59"/>
      <c r="UEJ616" s="59"/>
      <c r="UEK616" s="59"/>
      <c r="UEL616" s="59"/>
      <c r="UEM616" s="59"/>
      <c r="UEN616" s="59"/>
      <c r="UEO616" s="59"/>
      <c r="UEP616" s="59"/>
      <c r="UEQ616" s="59"/>
      <c r="UER616" s="59"/>
      <c r="UES616" s="59"/>
      <c r="UET616" s="59"/>
      <c r="UEU616" s="59"/>
      <c r="UEV616" s="59"/>
      <c r="UEW616" s="59"/>
      <c r="UEX616" s="59"/>
      <c r="UEY616" s="59"/>
      <c r="UEZ616" s="59"/>
      <c r="UFA616" s="59"/>
      <c r="UFB616" s="59"/>
      <c r="UFC616" s="59"/>
      <c r="UFD616" s="59"/>
      <c r="UFE616" s="59"/>
      <c r="UFF616" s="59"/>
      <c r="UFG616" s="59"/>
      <c r="UFH616" s="59"/>
      <c r="UFI616" s="59"/>
      <c r="UFJ616" s="59"/>
      <c r="UFK616" s="59"/>
      <c r="UFL616" s="59"/>
      <c r="UFM616" s="59"/>
      <c r="UFN616" s="59"/>
      <c r="UFO616" s="59"/>
      <c r="UFP616" s="59"/>
      <c r="UFQ616" s="59"/>
      <c r="UFR616" s="59"/>
      <c r="UFS616" s="59"/>
      <c r="UFT616" s="59"/>
      <c r="UFU616" s="59"/>
      <c r="UFV616" s="59"/>
      <c r="UFW616" s="59"/>
      <c r="UFX616" s="59"/>
      <c r="UFY616" s="59"/>
      <c r="UFZ616" s="59"/>
      <c r="UGA616" s="59"/>
      <c r="UGB616" s="59"/>
      <c r="UGC616" s="59"/>
      <c r="UGD616" s="59"/>
      <c r="UGE616" s="59"/>
      <c r="UGF616" s="59"/>
      <c r="UGG616" s="59"/>
      <c r="UGH616" s="59"/>
      <c r="UGI616" s="59"/>
      <c r="UGJ616" s="59"/>
      <c r="UGK616" s="59"/>
      <c r="UGL616" s="59"/>
      <c r="UGM616" s="59"/>
      <c r="UGN616" s="59"/>
      <c r="UGO616" s="59"/>
      <c r="UGP616" s="59"/>
      <c r="UGQ616" s="59"/>
      <c r="UGR616" s="59"/>
      <c r="UGS616" s="59"/>
      <c r="UGT616" s="59"/>
      <c r="UGU616" s="59"/>
      <c r="UGV616" s="59"/>
      <c r="UGW616" s="59"/>
      <c r="UGX616" s="59"/>
      <c r="UGY616" s="59"/>
      <c r="UGZ616" s="59"/>
      <c r="UHA616" s="59"/>
      <c r="UHB616" s="59"/>
      <c r="UHC616" s="59"/>
      <c r="UHD616" s="59"/>
      <c r="UHE616" s="59"/>
      <c r="UHF616" s="59"/>
      <c r="UHG616" s="59"/>
      <c r="UHH616" s="59"/>
      <c r="UHI616" s="59"/>
      <c r="UHJ616" s="59"/>
      <c r="UHK616" s="59"/>
      <c r="UHL616" s="59"/>
      <c r="UHM616" s="59"/>
      <c r="UHN616" s="59"/>
      <c r="UHO616" s="59"/>
      <c r="UHP616" s="59"/>
      <c r="UHQ616" s="59"/>
      <c r="UHR616" s="59"/>
      <c r="UHS616" s="59"/>
      <c r="UHT616" s="59"/>
      <c r="UHU616" s="59"/>
      <c r="UHV616" s="59"/>
      <c r="UHW616" s="59"/>
      <c r="UHX616" s="59"/>
      <c r="UHY616" s="59"/>
      <c r="UHZ616" s="59"/>
      <c r="UIA616" s="59"/>
      <c r="UIB616" s="59"/>
      <c r="UIC616" s="59"/>
      <c r="UID616" s="59"/>
      <c r="UIE616" s="59"/>
      <c r="UIF616" s="59"/>
      <c r="UIG616" s="59"/>
      <c r="UIH616" s="59"/>
      <c r="UII616" s="59"/>
      <c r="UIJ616" s="59"/>
      <c r="UIK616" s="59"/>
      <c r="UIL616" s="59"/>
      <c r="UIM616" s="59"/>
      <c r="UIN616" s="59"/>
      <c r="UIO616" s="59"/>
      <c r="UIP616" s="59"/>
      <c r="UIQ616" s="59"/>
      <c r="UIR616" s="59"/>
      <c r="UIS616" s="59"/>
      <c r="UIT616" s="59"/>
      <c r="UIU616" s="59"/>
      <c r="UIV616" s="59"/>
      <c r="UIW616" s="59"/>
      <c r="UIX616" s="59"/>
      <c r="UIY616" s="59"/>
      <c r="UIZ616" s="59"/>
      <c r="UJA616" s="59"/>
      <c r="UJB616" s="59"/>
      <c r="UJC616" s="59"/>
      <c r="UJD616" s="59"/>
      <c r="UJE616" s="59"/>
      <c r="UJF616" s="59"/>
      <c r="UJG616" s="59"/>
      <c r="UJH616" s="59"/>
      <c r="UJI616" s="59"/>
      <c r="UJJ616" s="59"/>
      <c r="UJK616" s="59"/>
      <c r="UJL616" s="59"/>
      <c r="UJM616" s="59"/>
      <c r="UJN616" s="59"/>
      <c r="UJO616" s="59"/>
      <c r="UJP616" s="59"/>
      <c r="UJQ616" s="59"/>
      <c r="UJR616" s="59"/>
      <c r="UJS616" s="59"/>
      <c r="UJT616" s="59"/>
      <c r="UJU616" s="59"/>
      <c r="UJV616" s="59"/>
      <c r="UJW616" s="59"/>
      <c r="UJX616" s="59"/>
      <c r="UJY616" s="59"/>
      <c r="UJZ616" s="59"/>
      <c r="UKA616" s="59"/>
      <c r="UKB616" s="59"/>
      <c r="UKC616" s="59"/>
      <c r="UKD616" s="59"/>
      <c r="UKE616" s="59"/>
      <c r="UKF616" s="59"/>
      <c r="UKG616" s="59"/>
      <c r="UKH616" s="59"/>
      <c r="UKI616" s="59"/>
      <c r="UKJ616" s="59"/>
      <c r="UKK616" s="59"/>
      <c r="UKL616" s="59"/>
      <c r="UKM616" s="59"/>
      <c r="UKN616" s="59"/>
      <c r="UKO616" s="59"/>
      <c r="UKP616" s="59"/>
      <c r="UKQ616" s="59"/>
      <c r="UKR616" s="59"/>
      <c r="UKS616" s="59"/>
      <c r="UKT616" s="59"/>
      <c r="UKU616" s="59"/>
      <c r="UKV616" s="59"/>
      <c r="UKW616" s="59"/>
      <c r="UKX616" s="59"/>
      <c r="UKY616" s="59"/>
      <c r="UKZ616" s="59"/>
      <c r="ULA616" s="59"/>
      <c r="ULB616" s="59"/>
      <c r="ULC616" s="59"/>
      <c r="ULD616" s="59"/>
      <c r="ULE616" s="59"/>
      <c r="ULF616" s="59"/>
      <c r="ULG616" s="59"/>
      <c r="ULH616" s="59"/>
      <c r="ULI616" s="59"/>
      <c r="ULJ616" s="59"/>
      <c r="ULK616" s="59"/>
      <c r="ULL616" s="59"/>
      <c r="ULM616" s="59"/>
      <c r="ULN616" s="59"/>
      <c r="ULO616" s="59"/>
      <c r="ULP616" s="59"/>
      <c r="ULQ616" s="59"/>
      <c r="ULR616" s="59"/>
      <c r="ULS616" s="59"/>
      <c r="ULT616" s="59"/>
      <c r="ULU616" s="59"/>
      <c r="ULV616" s="59"/>
      <c r="ULW616" s="59"/>
      <c r="ULX616" s="59"/>
      <c r="ULY616" s="59"/>
      <c r="ULZ616" s="59"/>
      <c r="UMA616" s="59"/>
      <c r="UMB616" s="59"/>
      <c r="UMC616" s="59"/>
      <c r="UMD616" s="59"/>
      <c r="UME616" s="59"/>
      <c r="UMF616" s="59"/>
      <c r="UMG616" s="59"/>
      <c r="UMH616" s="59"/>
      <c r="UMI616" s="59"/>
      <c r="UMJ616" s="59"/>
      <c r="UMK616" s="59"/>
      <c r="UML616" s="59"/>
      <c r="UMM616" s="59"/>
      <c r="UMN616" s="59"/>
      <c r="UMO616" s="59"/>
      <c r="UMP616" s="59"/>
      <c r="UMQ616" s="59"/>
      <c r="UMR616" s="59"/>
      <c r="UMS616" s="59"/>
      <c r="UMT616" s="59"/>
      <c r="UMU616" s="59"/>
      <c r="UMV616" s="59"/>
      <c r="UMW616" s="59"/>
      <c r="UMX616" s="59"/>
      <c r="UMY616" s="59"/>
      <c r="UMZ616" s="59"/>
      <c r="UNA616" s="59"/>
      <c r="UNB616" s="59"/>
      <c r="UNC616" s="59"/>
      <c r="UND616" s="59"/>
      <c r="UNE616" s="59"/>
      <c r="UNF616" s="59"/>
      <c r="UNG616" s="59"/>
      <c r="UNH616" s="59"/>
      <c r="UNI616" s="59"/>
      <c r="UNJ616" s="59"/>
      <c r="UNK616" s="59"/>
      <c r="UNL616" s="59"/>
      <c r="UNM616" s="59"/>
      <c r="UNN616" s="59"/>
      <c r="UNO616" s="59"/>
      <c r="UNP616" s="59"/>
      <c r="UNQ616" s="59"/>
      <c r="UNR616" s="59"/>
      <c r="UNS616" s="59"/>
      <c r="UNT616" s="59"/>
      <c r="UNU616" s="59"/>
      <c r="UNV616" s="59"/>
      <c r="UNW616" s="59"/>
      <c r="UNX616" s="59"/>
      <c r="UNY616" s="59"/>
      <c r="UNZ616" s="59"/>
      <c r="UOA616" s="59"/>
      <c r="UOB616" s="59"/>
      <c r="UOC616" s="59"/>
      <c r="UOD616" s="59"/>
      <c r="UOE616" s="59"/>
      <c r="UOF616" s="59"/>
      <c r="UOG616" s="59"/>
      <c r="UOH616" s="59"/>
      <c r="UOI616" s="59"/>
      <c r="UOJ616" s="59"/>
      <c r="UOK616" s="59"/>
      <c r="UOL616" s="59"/>
      <c r="UOM616" s="59"/>
      <c r="UON616" s="59"/>
      <c r="UOO616" s="59"/>
      <c r="UOP616" s="59"/>
      <c r="UOQ616" s="59"/>
      <c r="UOR616" s="59"/>
      <c r="UOS616" s="59"/>
      <c r="UOT616" s="59"/>
      <c r="UOU616" s="59"/>
      <c r="UOV616" s="59"/>
      <c r="UOW616" s="59"/>
      <c r="UOX616" s="59"/>
      <c r="UOY616" s="59"/>
      <c r="UOZ616" s="59"/>
      <c r="UPA616" s="59"/>
      <c r="UPB616" s="59"/>
      <c r="UPC616" s="59"/>
      <c r="UPD616" s="59"/>
      <c r="UPE616" s="59"/>
      <c r="UPF616" s="59"/>
      <c r="UPG616" s="59"/>
      <c r="UPH616" s="59"/>
      <c r="UPI616" s="59"/>
      <c r="UPJ616" s="59"/>
      <c r="UPK616" s="59"/>
      <c r="UPL616" s="59"/>
      <c r="UPM616" s="59"/>
      <c r="UPN616" s="59"/>
      <c r="UPO616" s="59"/>
      <c r="UPP616" s="59"/>
      <c r="UPQ616" s="59"/>
      <c r="UPR616" s="59"/>
      <c r="UPS616" s="59"/>
      <c r="UPT616" s="59"/>
      <c r="UPU616" s="59"/>
      <c r="UPV616" s="59"/>
      <c r="UPW616" s="59"/>
      <c r="UPX616" s="59"/>
      <c r="UPY616" s="59"/>
      <c r="UPZ616" s="59"/>
      <c r="UQA616" s="59"/>
      <c r="UQB616" s="59"/>
      <c r="UQC616" s="59"/>
      <c r="UQD616" s="59"/>
      <c r="UQE616" s="59"/>
      <c r="UQF616" s="59"/>
      <c r="UQG616" s="59"/>
      <c r="UQH616" s="59"/>
      <c r="UQI616" s="59"/>
      <c r="UQJ616" s="59"/>
      <c r="UQK616" s="59"/>
      <c r="UQL616" s="59"/>
      <c r="UQM616" s="59"/>
      <c r="UQN616" s="59"/>
      <c r="UQO616" s="59"/>
      <c r="UQP616" s="59"/>
      <c r="UQQ616" s="59"/>
      <c r="UQR616" s="59"/>
      <c r="UQS616" s="59"/>
      <c r="UQT616" s="59"/>
      <c r="UQU616" s="59"/>
      <c r="UQV616" s="59"/>
      <c r="UQW616" s="59"/>
      <c r="UQX616" s="59"/>
      <c r="UQY616" s="59"/>
      <c r="UQZ616" s="59"/>
      <c r="URA616" s="59"/>
      <c r="URB616" s="59"/>
      <c r="URC616" s="59"/>
      <c r="URD616" s="59"/>
      <c r="URE616" s="59"/>
      <c r="URF616" s="59"/>
      <c r="URG616" s="59"/>
      <c r="URH616" s="59"/>
      <c r="URI616" s="59"/>
      <c r="URJ616" s="59"/>
      <c r="URK616" s="59"/>
      <c r="URL616" s="59"/>
      <c r="URM616" s="59"/>
      <c r="URN616" s="59"/>
      <c r="URO616" s="59"/>
      <c r="URP616" s="59"/>
      <c r="URQ616" s="59"/>
      <c r="URR616" s="59"/>
      <c r="URS616" s="59"/>
      <c r="URT616" s="59"/>
      <c r="URU616" s="59"/>
      <c r="URV616" s="59"/>
      <c r="URW616" s="59"/>
      <c r="URX616" s="59"/>
      <c r="URY616" s="59"/>
      <c r="URZ616" s="59"/>
      <c r="USA616" s="59"/>
      <c r="USB616" s="59"/>
      <c r="USC616" s="59"/>
      <c r="USD616" s="59"/>
      <c r="USE616" s="59"/>
      <c r="USF616" s="59"/>
      <c r="USG616" s="59"/>
      <c r="USH616" s="59"/>
      <c r="USI616" s="59"/>
      <c r="USJ616" s="59"/>
      <c r="USK616" s="59"/>
      <c r="USL616" s="59"/>
      <c r="USM616" s="59"/>
      <c r="USN616" s="59"/>
      <c r="USO616" s="59"/>
      <c r="USP616" s="59"/>
      <c r="USQ616" s="59"/>
      <c r="USR616" s="59"/>
      <c r="USS616" s="59"/>
      <c r="UST616" s="59"/>
      <c r="USU616" s="59"/>
      <c r="USV616" s="59"/>
      <c r="USW616" s="59"/>
      <c r="USX616" s="59"/>
      <c r="USY616" s="59"/>
      <c r="USZ616" s="59"/>
      <c r="UTA616" s="59"/>
      <c r="UTB616" s="59"/>
      <c r="UTC616" s="59"/>
      <c r="UTD616" s="59"/>
      <c r="UTE616" s="59"/>
      <c r="UTF616" s="59"/>
      <c r="UTG616" s="59"/>
      <c r="UTH616" s="59"/>
      <c r="UTI616" s="59"/>
      <c r="UTJ616" s="59"/>
      <c r="UTK616" s="59"/>
      <c r="UTL616" s="59"/>
      <c r="UTM616" s="59"/>
      <c r="UTN616" s="59"/>
      <c r="UTO616" s="59"/>
      <c r="UTP616" s="59"/>
      <c r="UTQ616" s="59"/>
      <c r="UTR616" s="59"/>
      <c r="UTS616" s="59"/>
      <c r="UTT616" s="59"/>
      <c r="UTU616" s="59"/>
      <c r="UTV616" s="59"/>
      <c r="UTW616" s="59"/>
      <c r="UTX616" s="59"/>
      <c r="UTY616" s="59"/>
      <c r="UTZ616" s="59"/>
      <c r="UUA616" s="59"/>
      <c r="UUB616" s="59"/>
      <c r="UUC616" s="59"/>
      <c r="UUD616" s="59"/>
      <c r="UUE616" s="59"/>
      <c r="UUF616" s="59"/>
      <c r="UUG616" s="59"/>
      <c r="UUH616" s="59"/>
      <c r="UUI616" s="59"/>
      <c r="UUJ616" s="59"/>
      <c r="UUK616" s="59"/>
      <c r="UUL616" s="59"/>
      <c r="UUM616" s="59"/>
      <c r="UUN616" s="59"/>
      <c r="UUO616" s="59"/>
      <c r="UUP616" s="59"/>
      <c r="UUQ616" s="59"/>
      <c r="UUR616" s="59"/>
      <c r="UUS616" s="59"/>
      <c r="UUT616" s="59"/>
      <c r="UUU616" s="59"/>
      <c r="UUV616" s="59"/>
      <c r="UUW616" s="59"/>
      <c r="UUX616" s="59"/>
      <c r="UUY616" s="59"/>
      <c r="UUZ616" s="59"/>
      <c r="UVA616" s="59"/>
      <c r="UVB616" s="59"/>
      <c r="UVC616" s="59"/>
      <c r="UVD616" s="59"/>
      <c r="UVE616" s="59"/>
      <c r="UVF616" s="59"/>
      <c r="UVG616" s="59"/>
      <c r="UVH616" s="59"/>
      <c r="UVI616" s="59"/>
      <c r="UVJ616" s="59"/>
      <c r="UVK616" s="59"/>
      <c r="UVL616" s="59"/>
      <c r="UVM616" s="59"/>
      <c r="UVN616" s="59"/>
      <c r="UVO616" s="59"/>
      <c r="UVP616" s="59"/>
      <c r="UVQ616" s="59"/>
      <c r="UVR616" s="59"/>
      <c r="UVS616" s="59"/>
      <c r="UVT616" s="59"/>
      <c r="UVU616" s="59"/>
      <c r="UVV616" s="59"/>
      <c r="UVW616" s="59"/>
      <c r="UVX616" s="59"/>
      <c r="UVY616" s="59"/>
      <c r="UVZ616" s="59"/>
      <c r="UWA616" s="59"/>
      <c r="UWB616" s="59"/>
      <c r="UWC616" s="59"/>
      <c r="UWD616" s="59"/>
      <c r="UWE616" s="59"/>
      <c r="UWF616" s="59"/>
      <c r="UWG616" s="59"/>
      <c r="UWH616" s="59"/>
      <c r="UWI616" s="59"/>
      <c r="UWJ616" s="59"/>
      <c r="UWK616" s="59"/>
      <c r="UWL616" s="59"/>
      <c r="UWM616" s="59"/>
      <c r="UWN616" s="59"/>
      <c r="UWO616" s="59"/>
      <c r="UWP616" s="59"/>
      <c r="UWQ616" s="59"/>
      <c r="UWR616" s="59"/>
      <c r="UWS616" s="59"/>
      <c r="UWT616" s="59"/>
      <c r="UWU616" s="59"/>
      <c r="UWV616" s="59"/>
      <c r="UWW616" s="59"/>
      <c r="UWX616" s="59"/>
      <c r="UWY616" s="59"/>
      <c r="UWZ616" s="59"/>
      <c r="UXA616" s="59"/>
      <c r="UXB616" s="59"/>
      <c r="UXC616" s="59"/>
      <c r="UXD616" s="59"/>
      <c r="UXE616" s="59"/>
      <c r="UXF616" s="59"/>
      <c r="UXG616" s="59"/>
      <c r="UXH616" s="59"/>
      <c r="UXI616" s="59"/>
      <c r="UXJ616" s="59"/>
      <c r="UXK616" s="59"/>
      <c r="UXL616" s="59"/>
      <c r="UXM616" s="59"/>
      <c r="UXN616" s="59"/>
      <c r="UXO616" s="59"/>
      <c r="UXP616" s="59"/>
      <c r="UXQ616" s="59"/>
      <c r="UXR616" s="59"/>
      <c r="UXS616" s="59"/>
      <c r="UXT616" s="59"/>
      <c r="UXU616" s="59"/>
      <c r="UXV616" s="59"/>
      <c r="UXW616" s="59"/>
      <c r="UXX616" s="59"/>
      <c r="UXY616" s="59"/>
      <c r="UXZ616" s="59"/>
      <c r="UYA616" s="59"/>
      <c r="UYB616" s="59"/>
      <c r="UYC616" s="59"/>
      <c r="UYD616" s="59"/>
      <c r="UYE616" s="59"/>
      <c r="UYF616" s="59"/>
      <c r="UYG616" s="59"/>
      <c r="UYH616" s="59"/>
      <c r="UYI616" s="59"/>
      <c r="UYJ616" s="59"/>
      <c r="UYK616" s="59"/>
      <c r="UYL616" s="59"/>
      <c r="UYM616" s="59"/>
      <c r="UYN616" s="59"/>
      <c r="UYO616" s="59"/>
      <c r="UYP616" s="59"/>
      <c r="UYQ616" s="59"/>
      <c r="UYR616" s="59"/>
      <c r="UYS616" s="59"/>
      <c r="UYT616" s="59"/>
      <c r="UYU616" s="59"/>
      <c r="UYV616" s="59"/>
      <c r="UYW616" s="59"/>
      <c r="UYX616" s="59"/>
      <c r="UYY616" s="59"/>
      <c r="UYZ616" s="59"/>
      <c r="UZA616" s="59"/>
      <c r="UZB616" s="59"/>
      <c r="UZC616" s="59"/>
      <c r="UZD616" s="59"/>
      <c r="UZE616" s="59"/>
      <c r="UZF616" s="59"/>
      <c r="UZG616" s="59"/>
      <c r="UZH616" s="59"/>
      <c r="UZI616" s="59"/>
      <c r="UZJ616" s="59"/>
      <c r="UZK616" s="59"/>
      <c r="UZL616" s="59"/>
      <c r="UZM616" s="59"/>
      <c r="UZN616" s="59"/>
      <c r="UZO616" s="59"/>
      <c r="UZP616" s="59"/>
      <c r="UZQ616" s="59"/>
      <c r="UZR616" s="59"/>
      <c r="UZS616" s="59"/>
      <c r="UZT616" s="59"/>
      <c r="UZU616" s="59"/>
      <c r="UZV616" s="59"/>
      <c r="UZW616" s="59"/>
      <c r="UZX616" s="59"/>
      <c r="UZY616" s="59"/>
      <c r="UZZ616" s="59"/>
      <c r="VAA616" s="59"/>
      <c r="VAB616" s="59"/>
      <c r="VAC616" s="59"/>
      <c r="VAD616" s="59"/>
      <c r="VAE616" s="59"/>
      <c r="VAF616" s="59"/>
      <c r="VAG616" s="59"/>
      <c r="VAH616" s="59"/>
      <c r="VAI616" s="59"/>
      <c r="VAJ616" s="59"/>
      <c r="VAK616" s="59"/>
      <c r="VAL616" s="59"/>
      <c r="VAM616" s="59"/>
      <c r="VAN616" s="59"/>
      <c r="VAO616" s="59"/>
      <c r="VAP616" s="59"/>
      <c r="VAQ616" s="59"/>
      <c r="VAR616" s="59"/>
      <c r="VAS616" s="59"/>
      <c r="VAT616" s="59"/>
      <c r="VAU616" s="59"/>
      <c r="VAV616" s="59"/>
      <c r="VAW616" s="59"/>
      <c r="VAX616" s="59"/>
      <c r="VAY616" s="59"/>
      <c r="VAZ616" s="59"/>
      <c r="VBA616" s="59"/>
      <c r="VBB616" s="59"/>
      <c r="VBC616" s="59"/>
      <c r="VBD616" s="59"/>
      <c r="VBE616" s="59"/>
      <c r="VBF616" s="59"/>
      <c r="VBG616" s="59"/>
      <c r="VBH616" s="59"/>
      <c r="VBI616" s="59"/>
      <c r="VBJ616" s="59"/>
      <c r="VBK616" s="59"/>
      <c r="VBL616" s="59"/>
      <c r="VBM616" s="59"/>
      <c r="VBN616" s="59"/>
      <c r="VBO616" s="59"/>
      <c r="VBP616" s="59"/>
      <c r="VBQ616" s="59"/>
      <c r="VBR616" s="59"/>
      <c r="VBS616" s="59"/>
      <c r="VBT616" s="59"/>
      <c r="VBU616" s="59"/>
      <c r="VBV616" s="59"/>
      <c r="VBW616" s="59"/>
      <c r="VBX616" s="59"/>
      <c r="VBY616" s="59"/>
      <c r="VBZ616" s="59"/>
      <c r="VCA616" s="59"/>
      <c r="VCB616" s="59"/>
      <c r="VCC616" s="59"/>
      <c r="VCD616" s="59"/>
      <c r="VCE616" s="59"/>
      <c r="VCF616" s="59"/>
      <c r="VCG616" s="59"/>
      <c r="VCH616" s="59"/>
      <c r="VCI616" s="59"/>
      <c r="VCJ616" s="59"/>
      <c r="VCK616" s="59"/>
      <c r="VCL616" s="59"/>
      <c r="VCM616" s="59"/>
      <c r="VCN616" s="59"/>
      <c r="VCO616" s="59"/>
      <c r="VCP616" s="59"/>
      <c r="VCQ616" s="59"/>
      <c r="VCR616" s="59"/>
      <c r="VCS616" s="59"/>
      <c r="VCT616" s="59"/>
      <c r="VCU616" s="59"/>
      <c r="VCV616" s="59"/>
      <c r="VCW616" s="59"/>
      <c r="VCX616" s="59"/>
      <c r="VCY616" s="59"/>
      <c r="VCZ616" s="59"/>
      <c r="VDA616" s="59"/>
      <c r="VDB616" s="59"/>
      <c r="VDC616" s="59"/>
      <c r="VDD616" s="59"/>
      <c r="VDE616" s="59"/>
      <c r="VDF616" s="59"/>
      <c r="VDG616" s="59"/>
      <c r="VDH616" s="59"/>
      <c r="VDI616" s="59"/>
      <c r="VDJ616" s="59"/>
      <c r="VDK616" s="59"/>
      <c r="VDL616" s="59"/>
      <c r="VDM616" s="59"/>
      <c r="VDN616" s="59"/>
      <c r="VDO616" s="59"/>
      <c r="VDP616" s="59"/>
      <c r="VDQ616" s="59"/>
      <c r="VDR616" s="59"/>
      <c r="VDS616" s="59"/>
      <c r="VDT616" s="59"/>
      <c r="VDU616" s="59"/>
      <c r="VDV616" s="59"/>
      <c r="VDW616" s="59"/>
      <c r="VDX616" s="59"/>
      <c r="VDY616" s="59"/>
      <c r="VDZ616" s="59"/>
      <c r="VEA616" s="59"/>
      <c r="VEB616" s="59"/>
      <c r="VEC616" s="59"/>
      <c r="VED616" s="59"/>
      <c r="VEE616" s="59"/>
      <c r="VEF616" s="59"/>
      <c r="VEG616" s="59"/>
      <c r="VEH616" s="59"/>
      <c r="VEI616" s="59"/>
      <c r="VEJ616" s="59"/>
      <c r="VEK616" s="59"/>
      <c r="VEL616" s="59"/>
      <c r="VEM616" s="59"/>
      <c r="VEN616" s="59"/>
      <c r="VEO616" s="59"/>
      <c r="VEP616" s="59"/>
      <c r="VEQ616" s="59"/>
      <c r="VER616" s="59"/>
      <c r="VES616" s="59"/>
      <c r="VET616" s="59"/>
      <c r="VEU616" s="59"/>
      <c r="VEV616" s="59"/>
      <c r="VEW616" s="59"/>
      <c r="VEX616" s="59"/>
      <c r="VEY616" s="59"/>
      <c r="VEZ616" s="59"/>
      <c r="VFA616" s="59"/>
      <c r="VFB616" s="59"/>
      <c r="VFC616" s="59"/>
      <c r="VFD616" s="59"/>
      <c r="VFE616" s="59"/>
      <c r="VFF616" s="59"/>
      <c r="VFG616" s="59"/>
      <c r="VFH616" s="59"/>
      <c r="VFI616" s="59"/>
      <c r="VFJ616" s="59"/>
      <c r="VFK616" s="59"/>
      <c r="VFL616" s="59"/>
      <c r="VFM616" s="59"/>
      <c r="VFN616" s="59"/>
      <c r="VFO616" s="59"/>
      <c r="VFP616" s="59"/>
      <c r="VFQ616" s="59"/>
      <c r="VFR616" s="59"/>
      <c r="VFS616" s="59"/>
      <c r="VFT616" s="59"/>
      <c r="VFU616" s="59"/>
      <c r="VFV616" s="59"/>
      <c r="VFW616" s="59"/>
      <c r="VFX616" s="59"/>
      <c r="VFY616" s="59"/>
      <c r="VFZ616" s="59"/>
      <c r="VGA616" s="59"/>
      <c r="VGB616" s="59"/>
      <c r="VGC616" s="59"/>
      <c r="VGD616" s="59"/>
      <c r="VGE616" s="59"/>
      <c r="VGF616" s="59"/>
      <c r="VGG616" s="59"/>
      <c r="VGH616" s="59"/>
      <c r="VGI616" s="59"/>
      <c r="VGJ616" s="59"/>
      <c r="VGK616" s="59"/>
      <c r="VGL616" s="59"/>
      <c r="VGM616" s="59"/>
      <c r="VGN616" s="59"/>
      <c r="VGO616" s="59"/>
      <c r="VGP616" s="59"/>
      <c r="VGQ616" s="59"/>
      <c r="VGR616" s="59"/>
      <c r="VGS616" s="59"/>
      <c r="VGT616" s="59"/>
      <c r="VGU616" s="59"/>
      <c r="VGV616" s="59"/>
      <c r="VGW616" s="59"/>
      <c r="VGX616" s="59"/>
      <c r="VGY616" s="59"/>
      <c r="VGZ616" s="59"/>
      <c r="VHA616" s="59"/>
      <c r="VHB616" s="59"/>
      <c r="VHC616" s="59"/>
      <c r="VHD616" s="59"/>
      <c r="VHE616" s="59"/>
      <c r="VHF616" s="59"/>
      <c r="VHG616" s="59"/>
      <c r="VHH616" s="59"/>
      <c r="VHI616" s="59"/>
      <c r="VHJ616" s="59"/>
      <c r="VHK616" s="59"/>
      <c r="VHL616" s="59"/>
      <c r="VHM616" s="59"/>
      <c r="VHN616" s="59"/>
      <c r="VHO616" s="59"/>
      <c r="VHP616" s="59"/>
      <c r="VHQ616" s="59"/>
      <c r="VHR616" s="59"/>
      <c r="VHS616" s="59"/>
      <c r="VHT616" s="59"/>
      <c r="VHU616" s="59"/>
      <c r="VHV616" s="59"/>
      <c r="VHW616" s="59"/>
      <c r="VHX616" s="59"/>
      <c r="VHY616" s="59"/>
      <c r="VHZ616" s="59"/>
      <c r="VIA616" s="59"/>
      <c r="VIB616" s="59"/>
      <c r="VIC616" s="59"/>
      <c r="VID616" s="59"/>
      <c r="VIE616" s="59"/>
      <c r="VIF616" s="59"/>
      <c r="VIG616" s="59"/>
      <c r="VIH616" s="59"/>
      <c r="VII616" s="59"/>
      <c r="VIJ616" s="59"/>
      <c r="VIK616" s="59"/>
      <c r="VIL616" s="59"/>
      <c r="VIM616" s="59"/>
      <c r="VIN616" s="59"/>
      <c r="VIO616" s="59"/>
      <c r="VIP616" s="59"/>
      <c r="VIQ616" s="59"/>
      <c r="VIR616" s="59"/>
      <c r="VIS616" s="59"/>
      <c r="VIT616" s="59"/>
      <c r="VIU616" s="59"/>
      <c r="VIV616" s="59"/>
      <c r="VIW616" s="59"/>
      <c r="VIX616" s="59"/>
      <c r="VIY616" s="59"/>
      <c r="VIZ616" s="59"/>
      <c r="VJA616" s="59"/>
      <c r="VJB616" s="59"/>
      <c r="VJC616" s="59"/>
      <c r="VJD616" s="59"/>
      <c r="VJE616" s="59"/>
      <c r="VJF616" s="59"/>
      <c r="VJG616" s="59"/>
      <c r="VJH616" s="59"/>
      <c r="VJI616" s="59"/>
      <c r="VJJ616" s="59"/>
      <c r="VJK616" s="59"/>
      <c r="VJL616" s="59"/>
      <c r="VJM616" s="59"/>
      <c r="VJN616" s="59"/>
      <c r="VJO616" s="59"/>
      <c r="VJP616" s="59"/>
      <c r="VJQ616" s="59"/>
      <c r="VJR616" s="59"/>
      <c r="VJS616" s="59"/>
      <c r="VJT616" s="59"/>
      <c r="VJU616" s="59"/>
      <c r="VJV616" s="59"/>
      <c r="VJW616" s="59"/>
      <c r="VJX616" s="59"/>
      <c r="VJY616" s="59"/>
      <c r="VJZ616" s="59"/>
      <c r="VKA616" s="59"/>
      <c r="VKB616" s="59"/>
      <c r="VKC616" s="59"/>
      <c r="VKD616" s="59"/>
      <c r="VKE616" s="59"/>
      <c r="VKF616" s="59"/>
      <c r="VKG616" s="59"/>
      <c r="VKH616" s="59"/>
      <c r="VKI616" s="59"/>
      <c r="VKJ616" s="59"/>
      <c r="VKK616" s="59"/>
      <c r="VKL616" s="59"/>
      <c r="VKM616" s="59"/>
      <c r="VKN616" s="59"/>
      <c r="VKO616" s="59"/>
      <c r="VKP616" s="59"/>
      <c r="VKQ616" s="59"/>
      <c r="VKR616" s="59"/>
      <c r="VKS616" s="59"/>
      <c r="VKT616" s="59"/>
      <c r="VKU616" s="59"/>
      <c r="VKV616" s="59"/>
      <c r="VKW616" s="59"/>
      <c r="VKX616" s="59"/>
      <c r="VKY616" s="59"/>
      <c r="VKZ616" s="59"/>
      <c r="VLA616" s="59"/>
      <c r="VLB616" s="59"/>
      <c r="VLC616" s="59"/>
      <c r="VLD616" s="59"/>
      <c r="VLE616" s="59"/>
      <c r="VLF616" s="59"/>
      <c r="VLG616" s="59"/>
      <c r="VLH616" s="59"/>
      <c r="VLI616" s="59"/>
      <c r="VLJ616" s="59"/>
      <c r="VLK616" s="59"/>
      <c r="VLL616" s="59"/>
      <c r="VLM616" s="59"/>
      <c r="VLN616" s="59"/>
      <c r="VLO616" s="59"/>
      <c r="VLP616" s="59"/>
      <c r="VLQ616" s="59"/>
      <c r="VLR616" s="59"/>
      <c r="VLS616" s="59"/>
      <c r="VLT616" s="59"/>
      <c r="VLU616" s="59"/>
      <c r="VLV616" s="59"/>
      <c r="VLW616" s="59"/>
      <c r="VLX616" s="59"/>
      <c r="VLY616" s="59"/>
      <c r="VLZ616" s="59"/>
      <c r="VMA616" s="59"/>
      <c r="VMB616" s="59"/>
      <c r="VMC616" s="59"/>
      <c r="VMD616" s="59"/>
      <c r="VME616" s="59"/>
      <c r="VMF616" s="59"/>
      <c r="VMG616" s="59"/>
      <c r="VMH616" s="59"/>
      <c r="VMI616" s="59"/>
      <c r="VMJ616" s="59"/>
      <c r="VMK616" s="59"/>
      <c r="VML616" s="59"/>
      <c r="VMM616" s="59"/>
      <c r="VMN616" s="59"/>
      <c r="VMO616" s="59"/>
      <c r="VMP616" s="59"/>
      <c r="VMQ616" s="59"/>
      <c r="VMR616" s="59"/>
      <c r="VMS616" s="59"/>
      <c r="VMT616" s="59"/>
      <c r="VMU616" s="59"/>
      <c r="VMV616" s="59"/>
      <c r="VMW616" s="59"/>
      <c r="VMX616" s="59"/>
      <c r="VMY616" s="59"/>
      <c r="VMZ616" s="59"/>
      <c r="VNA616" s="59"/>
      <c r="VNB616" s="59"/>
      <c r="VNC616" s="59"/>
      <c r="VND616" s="59"/>
      <c r="VNE616" s="59"/>
      <c r="VNF616" s="59"/>
      <c r="VNG616" s="59"/>
      <c r="VNH616" s="59"/>
      <c r="VNI616" s="59"/>
      <c r="VNJ616" s="59"/>
      <c r="VNK616" s="59"/>
      <c r="VNL616" s="59"/>
      <c r="VNM616" s="59"/>
      <c r="VNN616" s="59"/>
      <c r="VNO616" s="59"/>
      <c r="VNP616" s="59"/>
      <c r="VNQ616" s="59"/>
      <c r="VNR616" s="59"/>
      <c r="VNS616" s="59"/>
      <c r="VNT616" s="59"/>
      <c r="VNU616" s="59"/>
      <c r="VNV616" s="59"/>
      <c r="VNW616" s="59"/>
      <c r="VNX616" s="59"/>
      <c r="VNY616" s="59"/>
      <c r="VNZ616" s="59"/>
      <c r="VOA616" s="59"/>
      <c r="VOB616" s="59"/>
      <c r="VOC616" s="59"/>
      <c r="VOD616" s="59"/>
      <c r="VOE616" s="59"/>
      <c r="VOF616" s="59"/>
      <c r="VOG616" s="59"/>
      <c r="VOH616" s="59"/>
      <c r="VOI616" s="59"/>
      <c r="VOJ616" s="59"/>
      <c r="VOK616" s="59"/>
      <c r="VOL616" s="59"/>
      <c r="VOM616" s="59"/>
      <c r="VON616" s="59"/>
      <c r="VOO616" s="59"/>
      <c r="VOP616" s="59"/>
      <c r="VOQ616" s="59"/>
      <c r="VOR616" s="59"/>
      <c r="VOS616" s="59"/>
      <c r="VOT616" s="59"/>
      <c r="VOU616" s="59"/>
      <c r="VOV616" s="59"/>
      <c r="VOW616" s="59"/>
      <c r="VOX616" s="59"/>
      <c r="VOY616" s="59"/>
      <c r="VOZ616" s="59"/>
      <c r="VPA616" s="59"/>
      <c r="VPB616" s="59"/>
      <c r="VPC616" s="59"/>
      <c r="VPD616" s="59"/>
      <c r="VPE616" s="59"/>
      <c r="VPF616" s="59"/>
      <c r="VPG616" s="59"/>
      <c r="VPH616" s="59"/>
      <c r="VPI616" s="59"/>
      <c r="VPJ616" s="59"/>
      <c r="VPK616" s="59"/>
      <c r="VPL616" s="59"/>
      <c r="VPM616" s="59"/>
      <c r="VPN616" s="59"/>
      <c r="VPO616" s="59"/>
      <c r="VPP616" s="59"/>
      <c r="VPQ616" s="59"/>
      <c r="VPR616" s="59"/>
      <c r="VPS616" s="59"/>
      <c r="VPT616" s="59"/>
      <c r="VPU616" s="59"/>
      <c r="VPV616" s="59"/>
      <c r="VPW616" s="59"/>
      <c r="VPX616" s="59"/>
      <c r="VPY616" s="59"/>
      <c r="VPZ616" s="59"/>
      <c r="VQA616" s="59"/>
      <c r="VQB616" s="59"/>
      <c r="VQC616" s="59"/>
      <c r="VQD616" s="59"/>
      <c r="VQE616" s="59"/>
      <c r="VQF616" s="59"/>
      <c r="VQG616" s="59"/>
      <c r="VQH616" s="59"/>
      <c r="VQI616" s="59"/>
      <c r="VQJ616" s="59"/>
      <c r="VQK616" s="59"/>
      <c r="VQL616" s="59"/>
      <c r="VQM616" s="59"/>
      <c r="VQN616" s="59"/>
      <c r="VQO616" s="59"/>
      <c r="VQP616" s="59"/>
      <c r="VQQ616" s="59"/>
      <c r="VQR616" s="59"/>
      <c r="VQS616" s="59"/>
      <c r="VQT616" s="59"/>
      <c r="VQU616" s="59"/>
      <c r="VQV616" s="59"/>
      <c r="VQW616" s="59"/>
      <c r="VQX616" s="59"/>
      <c r="VQY616" s="59"/>
      <c r="VQZ616" s="59"/>
      <c r="VRA616" s="59"/>
      <c r="VRB616" s="59"/>
      <c r="VRC616" s="59"/>
      <c r="VRD616" s="59"/>
      <c r="VRE616" s="59"/>
      <c r="VRF616" s="59"/>
      <c r="VRG616" s="59"/>
      <c r="VRH616" s="59"/>
      <c r="VRI616" s="59"/>
      <c r="VRJ616" s="59"/>
      <c r="VRK616" s="59"/>
      <c r="VRL616" s="59"/>
      <c r="VRM616" s="59"/>
      <c r="VRN616" s="59"/>
      <c r="VRO616" s="59"/>
      <c r="VRP616" s="59"/>
      <c r="VRQ616" s="59"/>
      <c r="VRR616" s="59"/>
      <c r="VRS616" s="59"/>
      <c r="VRT616" s="59"/>
      <c r="VRU616" s="59"/>
      <c r="VRV616" s="59"/>
      <c r="VRW616" s="59"/>
      <c r="VRX616" s="59"/>
      <c r="VRY616" s="59"/>
      <c r="VRZ616" s="59"/>
      <c r="VSA616" s="59"/>
      <c r="VSB616" s="59"/>
      <c r="VSC616" s="59"/>
      <c r="VSD616" s="59"/>
      <c r="VSE616" s="59"/>
      <c r="VSF616" s="59"/>
      <c r="VSG616" s="59"/>
      <c r="VSH616" s="59"/>
      <c r="VSI616" s="59"/>
      <c r="VSJ616" s="59"/>
      <c r="VSK616" s="59"/>
      <c r="VSL616" s="59"/>
      <c r="VSM616" s="59"/>
      <c r="VSN616" s="59"/>
      <c r="VSO616" s="59"/>
      <c r="VSP616" s="59"/>
      <c r="VSQ616" s="59"/>
      <c r="VSR616" s="59"/>
      <c r="VSS616" s="59"/>
      <c r="VST616" s="59"/>
      <c r="VSU616" s="59"/>
      <c r="VSV616" s="59"/>
      <c r="VSW616" s="59"/>
      <c r="VSX616" s="59"/>
      <c r="VSY616" s="59"/>
      <c r="VSZ616" s="59"/>
      <c r="VTA616" s="59"/>
      <c r="VTB616" s="59"/>
      <c r="VTC616" s="59"/>
      <c r="VTD616" s="59"/>
      <c r="VTE616" s="59"/>
      <c r="VTF616" s="59"/>
      <c r="VTG616" s="59"/>
      <c r="VTH616" s="59"/>
      <c r="VTI616" s="59"/>
      <c r="VTJ616" s="59"/>
      <c r="VTK616" s="59"/>
      <c r="VTL616" s="59"/>
      <c r="VTM616" s="59"/>
      <c r="VTN616" s="59"/>
      <c r="VTO616" s="59"/>
      <c r="VTP616" s="59"/>
      <c r="VTQ616" s="59"/>
      <c r="VTR616" s="59"/>
      <c r="VTS616" s="59"/>
      <c r="VTT616" s="59"/>
      <c r="VTU616" s="59"/>
      <c r="VTV616" s="59"/>
      <c r="VTW616" s="59"/>
      <c r="VTX616" s="59"/>
      <c r="VTY616" s="59"/>
      <c r="VTZ616" s="59"/>
      <c r="VUA616" s="59"/>
      <c r="VUB616" s="59"/>
      <c r="VUC616" s="59"/>
      <c r="VUD616" s="59"/>
      <c r="VUE616" s="59"/>
      <c r="VUF616" s="59"/>
      <c r="VUG616" s="59"/>
      <c r="VUH616" s="59"/>
      <c r="VUI616" s="59"/>
      <c r="VUJ616" s="59"/>
      <c r="VUK616" s="59"/>
      <c r="VUL616" s="59"/>
      <c r="VUM616" s="59"/>
      <c r="VUN616" s="59"/>
      <c r="VUO616" s="59"/>
      <c r="VUP616" s="59"/>
      <c r="VUQ616" s="59"/>
      <c r="VUR616" s="59"/>
      <c r="VUS616" s="59"/>
      <c r="VUT616" s="59"/>
      <c r="VUU616" s="59"/>
      <c r="VUV616" s="59"/>
      <c r="VUW616" s="59"/>
      <c r="VUX616" s="59"/>
      <c r="VUY616" s="59"/>
      <c r="VUZ616" s="59"/>
      <c r="VVA616" s="59"/>
      <c r="VVB616" s="59"/>
      <c r="VVC616" s="59"/>
      <c r="VVD616" s="59"/>
      <c r="VVE616" s="59"/>
      <c r="VVF616" s="59"/>
      <c r="VVG616" s="59"/>
      <c r="VVH616" s="59"/>
      <c r="VVI616" s="59"/>
      <c r="VVJ616" s="59"/>
      <c r="VVK616" s="59"/>
      <c r="VVL616" s="59"/>
      <c r="VVM616" s="59"/>
      <c r="VVN616" s="59"/>
      <c r="VVO616" s="59"/>
      <c r="VVP616" s="59"/>
      <c r="VVQ616" s="59"/>
      <c r="VVR616" s="59"/>
      <c r="VVS616" s="59"/>
      <c r="VVT616" s="59"/>
      <c r="VVU616" s="59"/>
      <c r="VVV616" s="59"/>
      <c r="VVW616" s="59"/>
      <c r="VVX616" s="59"/>
      <c r="VVY616" s="59"/>
      <c r="VVZ616" s="59"/>
      <c r="VWA616" s="59"/>
      <c r="VWB616" s="59"/>
      <c r="VWC616" s="59"/>
      <c r="VWD616" s="59"/>
      <c r="VWE616" s="59"/>
      <c r="VWF616" s="59"/>
      <c r="VWG616" s="59"/>
      <c r="VWH616" s="59"/>
      <c r="VWI616" s="59"/>
      <c r="VWJ616" s="59"/>
      <c r="VWK616" s="59"/>
      <c r="VWL616" s="59"/>
      <c r="VWM616" s="59"/>
      <c r="VWN616" s="59"/>
      <c r="VWO616" s="59"/>
      <c r="VWP616" s="59"/>
      <c r="VWQ616" s="59"/>
      <c r="VWR616" s="59"/>
      <c r="VWS616" s="59"/>
      <c r="VWT616" s="59"/>
      <c r="VWU616" s="59"/>
      <c r="VWV616" s="59"/>
      <c r="VWW616" s="59"/>
      <c r="VWX616" s="59"/>
      <c r="VWY616" s="59"/>
      <c r="VWZ616" s="59"/>
      <c r="VXA616" s="59"/>
      <c r="VXB616" s="59"/>
      <c r="VXC616" s="59"/>
      <c r="VXD616" s="59"/>
      <c r="VXE616" s="59"/>
      <c r="VXF616" s="59"/>
      <c r="VXG616" s="59"/>
      <c r="VXH616" s="59"/>
      <c r="VXI616" s="59"/>
      <c r="VXJ616" s="59"/>
      <c r="VXK616" s="59"/>
      <c r="VXL616" s="59"/>
      <c r="VXM616" s="59"/>
      <c r="VXN616" s="59"/>
      <c r="VXO616" s="59"/>
      <c r="VXP616" s="59"/>
      <c r="VXQ616" s="59"/>
      <c r="VXR616" s="59"/>
      <c r="VXS616" s="59"/>
      <c r="VXT616" s="59"/>
      <c r="VXU616" s="59"/>
      <c r="VXV616" s="59"/>
      <c r="VXW616" s="59"/>
      <c r="VXX616" s="59"/>
      <c r="VXY616" s="59"/>
      <c r="VXZ616" s="59"/>
      <c r="VYA616" s="59"/>
      <c r="VYB616" s="59"/>
      <c r="VYC616" s="59"/>
      <c r="VYD616" s="59"/>
      <c r="VYE616" s="59"/>
      <c r="VYF616" s="59"/>
      <c r="VYG616" s="59"/>
      <c r="VYH616" s="59"/>
      <c r="VYI616" s="59"/>
      <c r="VYJ616" s="59"/>
      <c r="VYK616" s="59"/>
      <c r="VYL616" s="59"/>
      <c r="VYM616" s="59"/>
      <c r="VYN616" s="59"/>
      <c r="VYO616" s="59"/>
      <c r="VYP616" s="59"/>
      <c r="VYQ616" s="59"/>
      <c r="VYR616" s="59"/>
      <c r="VYS616" s="59"/>
      <c r="VYT616" s="59"/>
      <c r="VYU616" s="59"/>
      <c r="VYV616" s="59"/>
      <c r="VYW616" s="59"/>
      <c r="VYX616" s="59"/>
      <c r="VYY616" s="59"/>
      <c r="VYZ616" s="59"/>
      <c r="VZA616" s="59"/>
      <c r="VZB616" s="59"/>
      <c r="VZC616" s="59"/>
      <c r="VZD616" s="59"/>
      <c r="VZE616" s="59"/>
      <c r="VZF616" s="59"/>
      <c r="VZG616" s="59"/>
      <c r="VZH616" s="59"/>
      <c r="VZI616" s="59"/>
      <c r="VZJ616" s="59"/>
      <c r="VZK616" s="59"/>
      <c r="VZL616" s="59"/>
      <c r="VZM616" s="59"/>
      <c r="VZN616" s="59"/>
      <c r="VZO616" s="59"/>
      <c r="VZP616" s="59"/>
      <c r="VZQ616" s="59"/>
      <c r="VZR616" s="59"/>
      <c r="VZS616" s="59"/>
      <c r="VZT616" s="59"/>
      <c r="VZU616" s="59"/>
      <c r="VZV616" s="59"/>
      <c r="VZW616" s="59"/>
      <c r="VZX616" s="59"/>
      <c r="VZY616" s="59"/>
      <c r="VZZ616" s="59"/>
      <c r="WAA616" s="59"/>
      <c r="WAB616" s="59"/>
      <c r="WAC616" s="59"/>
      <c r="WAD616" s="59"/>
      <c r="WAE616" s="59"/>
      <c r="WAF616" s="59"/>
      <c r="WAG616" s="59"/>
      <c r="WAH616" s="59"/>
      <c r="WAI616" s="59"/>
      <c r="WAJ616" s="59"/>
      <c r="WAK616" s="59"/>
      <c r="WAL616" s="59"/>
      <c r="WAM616" s="59"/>
      <c r="WAN616" s="59"/>
      <c r="WAO616" s="59"/>
      <c r="WAP616" s="59"/>
      <c r="WAQ616" s="59"/>
      <c r="WAR616" s="59"/>
      <c r="WAS616" s="59"/>
      <c r="WAT616" s="59"/>
      <c r="WAU616" s="59"/>
      <c r="WAV616" s="59"/>
      <c r="WAW616" s="59"/>
      <c r="WAX616" s="59"/>
      <c r="WAY616" s="59"/>
      <c r="WAZ616" s="59"/>
      <c r="WBA616" s="59"/>
      <c r="WBB616" s="59"/>
      <c r="WBC616" s="59"/>
      <c r="WBD616" s="59"/>
      <c r="WBE616" s="59"/>
      <c r="WBF616" s="59"/>
      <c r="WBG616" s="59"/>
      <c r="WBH616" s="59"/>
      <c r="WBI616" s="59"/>
      <c r="WBJ616" s="59"/>
      <c r="WBK616" s="59"/>
      <c r="WBL616" s="59"/>
      <c r="WBM616" s="59"/>
      <c r="WBN616" s="59"/>
      <c r="WBO616" s="59"/>
      <c r="WBP616" s="59"/>
      <c r="WBQ616" s="59"/>
      <c r="WBR616" s="59"/>
      <c r="WBS616" s="59"/>
      <c r="WBT616" s="59"/>
      <c r="WBU616" s="59"/>
      <c r="WBV616" s="59"/>
      <c r="WBW616" s="59"/>
      <c r="WBX616" s="59"/>
      <c r="WBY616" s="59"/>
      <c r="WBZ616" s="59"/>
      <c r="WCA616" s="59"/>
      <c r="WCB616" s="59"/>
      <c r="WCC616" s="59"/>
      <c r="WCD616" s="59"/>
      <c r="WCE616" s="59"/>
      <c r="WCF616" s="59"/>
      <c r="WCG616" s="59"/>
      <c r="WCH616" s="59"/>
      <c r="WCI616" s="59"/>
      <c r="WCJ616" s="59"/>
      <c r="WCK616" s="59"/>
      <c r="WCL616" s="59"/>
      <c r="WCM616" s="59"/>
      <c r="WCN616" s="59"/>
      <c r="WCO616" s="59"/>
      <c r="WCP616" s="59"/>
      <c r="WCQ616" s="59"/>
      <c r="WCR616" s="59"/>
      <c r="WCS616" s="59"/>
      <c r="WCT616" s="59"/>
      <c r="WCU616" s="59"/>
      <c r="WCV616" s="59"/>
      <c r="WCW616" s="59"/>
      <c r="WCX616" s="59"/>
      <c r="WCY616" s="59"/>
      <c r="WCZ616" s="59"/>
      <c r="WDA616" s="59"/>
      <c r="WDB616" s="59"/>
      <c r="WDC616" s="59"/>
      <c r="WDD616" s="59"/>
      <c r="WDE616" s="59"/>
      <c r="WDF616" s="59"/>
      <c r="WDG616" s="59"/>
      <c r="WDH616" s="59"/>
      <c r="WDI616" s="59"/>
      <c r="WDJ616" s="59"/>
      <c r="WDK616" s="59"/>
      <c r="WDL616" s="59"/>
      <c r="WDM616" s="59"/>
      <c r="WDN616" s="59"/>
      <c r="WDO616" s="59"/>
      <c r="WDP616" s="59"/>
      <c r="WDQ616" s="59"/>
      <c r="WDR616" s="59"/>
      <c r="WDS616" s="59"/>
      <c r="WDT616" s="59"/>
      <c r="WDU616" s="59"/>
      <c r="WDV616" s="59"/>
      <c r="WDW616" s="59"/>
      <c r="WDX616" s="59"/>
      <c r="WDY616" s="59"/>
      <c r="WDZ616" s="59"/>
      <c r="WEA616" s="59"/>
      <c r="WEB616" s="59"/>
      <c r="WEC616" s="59"/>
      <c r="WED616" s="59"/>
      <c r="WEE616" s="59"/>
      <c r="WEF616" s="59"/>
      <c r="WEG616" s="59"/>
      <c r="WEH616" s="59"/>
      <c r="WEI616" s="59"/>
      <c r="WEJ616" s="59"/>
      <c r="WEK616" s="59"/>
      <c r="WEL616" s="59"/>
      <c r="WEM616" s="59"/>
      <c r="WEN616" s="59"/>
      <c r="WEO616" s="59"/>
      <c r="WEP616" s="59"/>
      <c r="WEQ616" s="59"/>
      <c r="WER616" s="59"/>
      <c r="WES616" s="59"/>
      <c r="WET616" s="59"/>
      <c r="WEU616" s="59"/>
      <c r="WEV616" s="59"/>
      <c r="WEW616" s="59"/>
      <c r="WEX616" s="59"/>
      <c r="WEY616" s="59"/>
      <c r="WEZ616" s="59"/>
      <c r="WFA616" s="59"/>
      <c r="WFB616" s="59"/>
      <c r="WFC616" s="59"/>
      <c r="WFD616" s="59"/>
      <c r="WFE616" s="59"/>
      <c r="WFF616" s="59"/>
      <c r="WFG616" s="59"/>
      <c r="WFH616" s="59"/>
      <c r="WFI616" s="59"/>
      <c r="WFJ616" s="59"/>
      <c r="WFK616" s="59"/>
      <c r="WFL616" s="59"/>
      <c r="WFM616" s="59"/>
      <c r="WFN616" s="59"/>
      <c r="WFO616" s="59"/>
      <c r="WFP616" s="59"/>
      <c r="WFQ616" s="59"/>
      <c r="WFR616" s="59"/>
      <c r="WFS616" s="59"/>
      <c r="WFT616" s="59"/>
      <c r="WFU616" s="59"/>
      <c r="WFV616" s="59"/>
      <c r="WFW616" s="59"/>
      <c r="WFX616" s="59"/>
      <c r="WFY616" s="59"/>
      <c r="WFZ616" s="59"/>
      <c r="WGA616" s="59"/>
      <c r="WGB616" s="59"/>
      <c r="WGC616" s="59"/>
      <c r="WGD616" s="59"/>
      <c r="WGE616" s="59"/>
      <c r="WGF616" s="59"/>
      <c r="WGG616" s="59"/>
      <c r="WGH616" s="59"/>
      <c r="WGI616" s="59"/>
      <c r="WGJ616" s="59"/>
      <c r="WGK616" s="59"/>
      <c r="WGL616" s="59"/>
      <c r="WGM616" s="59"/>
      <c r="WGN616" s="59"/>
      <c r="WGO616" s="59"/>
      <c r="WGP616" s="59"/>
      <c r="WGQ616" s="59"/>
      <c r="WGR616" s="59"/>
      <c r="WGS616" s="59"/>
      <c r="WGT616" s="59"/>
      <c r="WGU616" s="59"/>
      <c r="WGV616" s="59"/>
      <c r="WGW616" s="59"/>
      <c r="WGX616" s="59"/>
      <c r="WGY616" s="59"/>
      <c r="WGZ616" s="59"/>
      <c r="WHA616" s="59"/>
      <c r="WHB616" s="59"/>
      <c r="WHC616" s="59"/>
      <c r="WHD616" s="59"/>
      <c r="WHE616" s="59"/>
      <c r="WHF616" s="59"/>
      <c r="WHG616" s="59"/>
      <c r="WHH616" s="59"/>
      <c r="WHI616" s="59"/>
      <c r="WHJ616" s="59"/>
      <c r="WHK616" s="59"/>
      <c r="WHL616" s="59"/>
      <c r="WHM616" s="59"/>
      <c r="WHN616" s="59"/>
      <c r="WHO616" s="59"/>
      <c r="WHP616" s="59"/>
      <c r="WHQ616" s="59"/>
      <c r="WHR616" s="59"/>
      <c r="WHS616" s="59"/>
      <c r="WHT616" s="59"/>
      <c r="WHU616" s="59"/>
      <c r="WHV616" s="59"/>
      <c r="WHW616" s="59"/>
      <c r="WHX616" s="59"/>
      <c r="WHY616" s="59"/>
      <c r="WHZ616" s="59"/>
      <c r="WIA616" s="59"/>
      <c r="WIB616" s="59"/>
      <c r="WIC616" s="59"/>
      <c r="WID616" s="59"/>
      <c r="WIE616" s="59"/>
      <c r="WIF616" s="59"/>
      <c r="WIG616" s="59"/>
      <c r="WIH616" s="59"/>
      <c r="WII616" s="59"/>
      <c r="WIJ616" s="59"/>
      <c r="WIK616" s="59"/>
      <c r="WIL616" s="59"/>
      <c r="WIM616" s="59"/>
      <c r="WIN616" s="59"/>
      <c r="WIO616" s="59"/>
      <c r="WIP616" s="59"/>
      <c r="WIQ616" s="59"/>
      <c r="WIR616" s="59"/>
      <c r="WIS616" s="59"/>
      <c r="WIT616" s="59"/>
      <c r="WIU616" s="59"/>
      <c r="WIV616" s="59"/>
      <c r="WIW616" s="59"/>
      <c r="WIX616" s="59"/>
      <c r="WIY616" s="59"/>
      <c r="WIZ616" s="59"/>
      <c r="WJA616" s="59"/>
      <c r="WJB616" s="59"/>
      <c r="WJC616" s="59"/>
      <c r="WJD616" s="59"/>
      <c r="WJE616" s="59"/>
      <c r="WJF616" s="59"/>
      <c r="WJG616" s="59"/>
      <c r="WJH616" s="59"/>
      <c r="WJI616" s="59"/>
      <c r="WJJ616" s="59"/>
      <c r="WJK616" s="59"/>
      <c r="WJL616" s="59"/>
      <c r="WJM616" s="59"/>
      <c r="WJN616" s="59"/>
      <c r="WJO616" s="59"/>
      <c r="WJP616" s="59"/>
      <c r="WJQ616" s="59"/>
      <c r="WJR616" s="59"/>
      <c r="WJS616" s="59"/>
      <c r="WJT616" s="59"/>
      <c r="WJU616" s="59"/>
      <c r="WJV616" s="59"/>
      <c r="WJW616" s="59"/>
      <c r="WJX616" s="59"/>
      <c r="WJY616" s="59"/>
      <c r="WJZ616" s="59"/>
      <c r="WKA616" s="59"/>
      <c r="WKB616" s="59"/>
      <c r="WKC616" s="59"/>
      <c r="WKD616" s="59"/>
      <c r="WKE616" s="59"/>
      <c r="WKF616" s="59"/>
      <c r="WKG616" s="59"/>
      <c r="WKH616" s="59"/>
      <c r="WKI616" s="59"/>
      <c r="WKJ616" s="59"/>
      <c r="WKK616" s="59"/>
      <c r="WKL616" s="59"/>
      <c r="WKM616" s="59"/>
      <c r="WKN616" s="59"/>
      <c r="WKO616" s="59"/>
      <c r="WKP616" s="59"/>
      <c r="WKQ616" s="59"/>
      <c r="WKR616" s="59"/>
      <c r="WKS616" s="59"/>
      <c r="WKT616" s="59"/>
      <c r="WKU616" s="59"/>
      <c r="WKV616" s="59"/>
      <c r="WKW616" s="59"/>
      <c r="WKX616" s="59"/>
      <c r="WKY616" s="59"/>
      <c r="WKZ616" s="59"/>
      <c r="WLA616" s="59"/>
      <c r="WLB616" s="59"/>
      <c r="WLC616" s="59"/>
      <c r="WLD616" s="59"/>
      <c r="WLE616" s="59"/>
      <c r="WLF616" s="59"/>
      <c r="WLG616" s="59"/>
      <c r="WLH616" s="59"/>
      <c r="WLI616" s="59"/>
      <c r="WLJ616" s="59"/>
      <c r="WLK616" s="59"/>
      <c r="WLL616" s="59"/>
      <c r="WLM616" s="59"/>
      <c r="WLN616" s="59"/>
      <c r="WLO616" s="59"/>
      <c r="WLP616" s="59"/>
      <c r="WLQ616" s="59"/>
      <c r="WLR616" s="59"/>
      <c r="WLS616" s="59"/>
      <c r="WLT616" s="59"/>
      <c r="WLU616" s="59"/>
      <c r="WLV616" s="59"/>
      <c r="WLW616" s="59"/>
      <c r="WLX616" s="59"/>
      <c r="WLY616" s="59"/>
      <c r="WLZ616" s="59"/>
      <c r="WMA616" s="59"/>
      <c r="WMB616" s="59"/>
      <c r="WMC616" s="59"/>
      <c r="WMD616" s="59"/>
      <c r="WME616" s="59"/>
      <c r="WMF616" s="59"/>
      <c r="WMG616" s="59"/>
      <c r="WMH616" s="59"/>
      <c r="WMI616" s="59"/>
      <c r="WMJ616" s="59"/>
      <c r="WMK616" s="59"/>
      <c r="WML616" s="59"/>
      <c r="WMM616" s="59"/>
      <c r="WMN616" s="59"/>
      <c r="WMO616" s="59"/>
      <c r="WMP616" s="59"/>
      <c r="WMQ616" s="59"/>
      <c r="WMR616" s="59"/>
      <c r="WMS616" s="59"/>
      <c r="WMT616" s="59"/>
      <c r="WMU616" s="59"/>
      <c r="WMV616" s="59"/>
      <c r="WMW616" s="59"/>
      <c r="WMX616" s="59"/>
      <c r="WMY616" s="59"/>
      <c r="WMZ616" s="59"/>
      <c r="WNA616" s="59"/>
      <c r="WNB616" s="59"/>
      <c r="WNC616" s="59"/>
      <c r="WND616" s="59"/>
      <c r="WNE616" s="59"/>
      <c r="WNF616" s="59"/>
      <c r="WNG616" s="59"/>
      <c r="WNH616" s="59"/>
      <c r="WNI616" s="59"/>
      <c r="WNJ616" s="59"/>
      <c r="WNK616" s="59"/>
      <c r="WNL616" s="59"/>
      <c r="WNM616" s="59"/>
      <c r="WNN616" s="59"/>
      <c r="WNO616" s="59"/>
      <c r="WNP616" s="59"/>
      <c r="WNQ616" s="59"/>
      <c r="WNR616" s="59"/>
      <c r="WNS616" s="59"/>
      <c r="WNT616" s="59"/>
      <c r="WNU616" s="59"/>
      <c r="WNV616" s="59"/>
      <c r="WNW616" s="59"/>
      <c r="WNX616" s="59"/>
      <c r="WNY616" s="59"/>
      <c r="WNZ616" s="59"/>
      <c r="WOA616" s="59"/>
      <c r="WOB616" s="59"/>
      <c r="WOC616" s="59"/>
      <c r="WOD616" s="59"/>
      <c r="WOE616" s="59"/>
      <c r="WOF616" s="59"/>
      <c r="WOG616" s="59"/>
      <c r="WOH616" s="59"/>
      <c r="WOI616" s="59"/>
      <c r="WOJ616" s="59"/>
      <c r="WOK616" s="59"/>
      <c r="WOL616" s="59"/>
      <c r="WOM616" s="59"/>
      <c r="WON616" s="59"/>
      <c r="WOO616" s="59"/>
      <c r="WOP616" s="59"/>
      <c r="WOQ616" s="59"/>
      <c r="WOR616" s="59"/>
      <c r="WOS616" s="59"/>
      <c r="WOT616" s="59"/>
      <c r="WOU616" s="59"/>
      <c r="WOV616" s="59"/>
      <c r="WOW616" s="59"/>
      <c r="WOX616" s="59"/>
      <c r="WOY616" s="59"/>
      <c r="WOZ616" s="59"/>
      <c r="WPA616" s="59"/>
      <c r="WPB616" s="59"/>
      <c r="WPC616" s="59"/>
      <c r="WPD616" s="59"/>
      <c r="WPE616" s="59"/>
      <c r="WPF616" s="59"/>
      <c r="WPG616" s="59"/>
      <c r="WPH616" s="59"/>
      <c r="WPI616" s="59"/>
      <c r="WPJ616" s="59"/>
      <c r="WPK616" s="59"/>
      <c r="WPL616" s="59"/>
      <c r="WPM616" s="59"/>
      <c r="WPN616" s="59"/>
      <c r="WPO616" s="59"/>
      <c r="WPP616" s="59"/>
      <c r="WPQ616" s="59"/>
      <c r="WPR616" s="59"/>
      <c r="WPS616" s="59"/>
      <c r="WPT616" s="59"/>
      <c r="WPU616" s="59"/>
      <c r="WPV616" s="59"/>
      <c r="WPW616" s="59"/>
      <c r="WPX616" s="59"/>
      <c r="WPY616" s="59"/>
      <c r="WPZ616" s="59"/>
      <c r="WQA616" s="59"/>
      <c r="WQB616" s="59"/>
      <c r="WQC616" s="59"/>
      <c r="WQD616" s="59"/>
      <c r="WQE616" s="59"/>
      <c r="WQF616" s="59"/>
      <c r="WQG616" s="59"/>
      <c r="WQH616" s="59"/>
      <c r="WQI616" s="59"/>
      <c r="WQJ616" s="59"/>
      <c r="WQK616" s="59"/>
      <c r="WQL616" s="59"/>
      <c r="WQM616" s="59"/>
      <c r="WQN616" s="59"/>
      <c r="WQO616" s="59"/>
      <c r="WQP616" s="59"/>
      <c r="WQQ616" s="59"/>
      <c r="WQR616" s="59"/>
      <c r="WQS616" s="59"/>
      <c r="WQT616" s="59"/>
      <c r="WQU616" s="59"/>
      <c r="WQV616" s="59"/>
      <c r="WQW616" s="59"/>
      <c r="WQX616" s="59"/>
      <c r="WQY616" s="59"/>
      <c r="WQZ616" s="59"/>
      <c r="WRA616" s="59"/>
      <c r="WRB616" s="59"/>
      <c r="WRC616" s="59"/>
      <c r="WRD616" s="59"/>
      <c r="WRE616" s="59"/>
      <c r="WRF616" s="59"/>
      <c r="WRG616" s="59"/>
      <c r="WRH616" s="59"/>
      <c r="WRI616" s="59"/>
      <c r="WRJ616" s="59"/>
      <c r="WRK616" s="59"/>
      <c r="WRL616" s="59"/>
      <c r="WRM616" s="59"/>
      <c r="WRN616" s="59"/>
      <c r="WRO616" s="59"/>
      <c r="WRP616" s="59"/>
      <c r="WRQ616" s="59"/>
      <c r="WRR616" s="59"/>
      <c r="WRS616" s="59"/>
      <c r="WRT616" s="59"/>
      <c r="WRU616" s="59"/>
      <c r="WRV616" s="59"/>
      <c r="WRW616" s="59"/>
      <c r="WRX616" s="59"/>
      <c r="WRY616" s="59"/>
      <c r="WRZ616" s="59"/>
      <c r="WSA616" s="59"/>
      <c r="WSB616" s="59"/>
      <c r="WSC616" s="59"/>
      <c r="WSD616" s="59"/>
      <c r="WSE616" s="59"/>
      <c r="WSF616" s="59"/>
      <c r="WSG616" s="59"/>
      <c r="WSH616" s="59"/>
      <c r="WSI616" s="59"/>
      <c r="WSJ616" s="59"/>
      <c r="WSK616" s="59"/>
      <c r="WSL616" s="59"/>
      <c r="WSM616" s="59"/>
      <c r="WSN616" s="59"/>
      <c r="WSO616" s="59"/>
      <c r="WSP616" s="59"/>
      <c r="WSQ616" s="59"/>
      <c r="WSR616" s="59"/>
      <c r="WSS616" s="59"/>
      <c r="WST616" s="59"/>
      <c r="WSU616" s="59"/>
      <c r="WSV616" s="59"/>
      <c r="WSW616" s="59"/>
      <c r="WSX616" s="59"/>
      <c r="WSY616" s="59"/>
      <c r="WSZ616" s="59"/>
      <c r="WTA616" s="59"/>
      <c r="WTB616" s="59"/>
      <c r="WTC616" s="59"/>
      <c r="WTD616" s="59"/>
      <c r="WTE616" s="59"/>
      <c r="WTF616" s="59"/>
      <c r="WTG616" s="59"/>
      <c r="WTH616" s="59"/>
      <c r="WTI616" s="59"/>
      <c r="WTJ616" s="59"/>
      <c r="WTK616" s="59"/>
      <c r="WTL616" s="59"/>
      <c r="WTM616" s="59"/>
      <c r="WTN616" s="59"/>
      <c r="WTO616" s="59"/>
      <c r="WTP616" s="59"/>
      <c r="WTQ616" s="59"/>
      <c r="WTR616" s="59"/>
      <c r="WTS616" s="59"/>
      <c r="WTT616" s="59"/>
      <c r="WTU616" s="59"/>
      <c r="WTV616" s="59"/>
      <c r="WTW616" s="59"/>
      <c r="WTX616" s="59"/>
      <c r="WTY616" s="59"/>
      <c r="WTZ616" s="59"/>
      <c r="WUA616" s="59"/>
      <c r="WUB616" s="59"/>
      <c r="WUC616" s="59"/>
      <c r="WUD616" s="59"/>
      <c r="WUE616" s="59"/>
      <c r="WUF616" s="59"/>
      <c r="WUG616" s="59"/>
      <c r="WUH616" s="59"/>
      <c r="WUI616" s="59"/>
      <c r="WUJ616" s="59"/>
      <c r="WUK616" s="59"/>
      <c r="WUL616" s="59"/>
      <c r="WUM616" s="59"/>
      <c r="WUN616" s="59"/>
      <c r="WUO616" s="59"/>
      <c r="WUP616" s="59"/>
      <c r="WUQ616" s="59"/>
      <c r="WUR616" s="59"/>
      <c r="WUS616" s="59"/>
      <c r="WUT616" s="59"/>
      <c r="WUU616" s="59"/>
      <c r="WUV616" s="59"/>
      <c r="WUW616" s="59"/>
      <c r="WUX616" s="59"/>
      <c r="WUY616" s="59"/>
      <c r="WUZ616" s="59"/>
      <c r="WVA616" s="59"/>
      <c r="WVB616" s="59"/>
      <c r="WVC616" s="59"/>
      <c r="WVD616" s="59"/>
      <c r="WVE616" s="59"/>
      <c r="WVF616" s="59"/>
      <c r="WVG616" s="59"/>
      <c r="WVH616" s="59"/>
      <c r="WVI616" s="59"/>
      <c r="WVJ616" s="59"/>
      <c r="WVK616" s="59"/>
      <c r="WVL616" s="59"/>
      <c r="WVM616" s="59"/>
      <c r="WVN616" s="59"/>
      <c r="WVO616" s="59"/>
      <c r="WVP616" s="59"/>
      <c r="WVQ616" s="59"/>
      <c r="WVR616" s="59"/>
      <c r="WVS616" s="59"/>
      <c r="WVT616" s="59"/>
      <c r="WVU616" s="59"/>
      <c r="WVV616" s="59"/>
      <c r="WVW616" s="59"/>
      <c r="WVX616" s="59"/>
      <c r="WVY616" s="59"/>
      <c r="WVZ616" s="59"/>
      <c r="WWA616" s="59"/>
      <c r="WWB616" s="59"/>
      <c r="WWC616" s="59"/>
      <c r="WWD616" s="59"/>
      <c r="WWE616" s="59"/>
      <c r="WWF616" s="59"/>
      <c r="WWG616" s="59"/>
      <c r="WWH616" s="59"/>
      <c r="WWI616" s="59"/>
      <c r="WWJ616" s="59"/>
      <c r="WWK616" s="59"/>
      <c r="WWL616" s="59"/>
      <c r="WWM616" s="59"/>
      <c r="WWN616" s="59"/>
      <c r="WWO616" s="59"/>
      <c r="WWP616" s="59"/>
      <c r="WWQ616" s="59"/>
      <c r="WWR616" s="59"/>
      <c r="WWS616" s="59"/>
      <c r="WWT616" s="59"/>
      <c r="WWU616" s="59"/>
      <c r="WWV616" s="59"/>
      <c r="WWW616" s="59"/>
      <c r="WWX616" s="59"/>
      <c r="WWY616" s="59"/>
      <c r="WWZ616" s="59"/>
      <c r="WXA616" s="59"/>
      <c r="WXB616" s="59"/>
      <c r="WXC616" s="59"/>
      <c r="WXD616" s="59"/>
      <c r="WXE616" s="59"/>
      <c r="WXF616" s="59"/>
      <c r="WXG616" s="59"/>
      <c r="WXH616" s="59"/>
      <c r="WXI616" s="59"/>
      <c r="WXJ616" s="59"/>
      <c r="WXK616" s="59"/>
      <c r="WXL616" s="59"/>
      <c r="WXM616" s="59"/>
      <c r="WXN616" s="59"/>
      <c r="WXO616" s="59"/>
      <c r="WXP616" s="59"/>
      <c r="WXQ616" s="59"/>
      <c r="WXR616" s="59"/>
      <c r="WXS616" s="59"/>
      <c r="WXT616" s="59"/>
      <c r="WXU616" s="59"/>
      <c r="WXV616" s="59"/>
      <c r="WXW616" s="59"/>
      <c r="WXX616" s="59"/>
      <c r="WXY616" s="59"/>
      <c r="WXZ616" s="59"/>
      <c r="WYA616" s="59"/>
      <c r="WYB616" s="59"/>
      <c r="WYC616" s="59"/>
      <c r="WYD616" s="59"/>
      <c r="WYE616" s="59"/>
      <c r="WYF616" s="59"/>
      <c r="WYG616" s="59"/>
      <c r="WYH616" s="59"/>
      <c r="WYI616" s="59"/>
      <c r="WYJ616" s="59"/>
      <c r="WYK616" s="59"/>
      <c r="WYL616" s="59"/>
      <c r="WYM616" s="59"/>
      <c r="WYN616" s="59"/>
      <c r="WYO616" s="59"/>
      <c r="WYP616" s="59"/>
      <c r="WYQ616" s="59"/>
      <c r="WYR616" s="59"/>
      <c r="WYS616" s="59"/>
      <c r="WYT616" s="59"/>
      <c r="WYU616" s="59"/>
      <c r="WYV616" s="59"/>
      <c r="WYW616" s="59"/>
      <c r="WYX616" s="59"/>
      <c r="WYY616" s="59"/>
      <c r="WYZ616" s="59"/>
      <c r="WZA616" s="59"/>
      <c r="WZB616" s="59"/>
      <c r="WZC616" s="59"/>
      <c r="WZD616" s="59"/>
      <c r="WZE616" s="59"/>
      <c r="WZF616" s="59"/>
      <c r="WZG616" s="59"/>
      <c r="WZH616" s="59"/>
      <c r="WZI616" s="59"/>
      <c r="WZJ616" s="59"/>
      <c r="WZK616" s="59"/>
      <c r="WZL616" s="59"/>
      <c r="WZM616" s="59"/>
      <c r="WZN616" s="59"/>
      <c r="WZO616" s="59"/>
      <c r="WZP616" s="59"/>
      <c r="WZQ616" s="59"/>
      <c r="WZR616" s="59"/>
      <c r="WZS616" s="59"/>
      <c r="WZT616" s="59"/>
      <c r="WZU616" s="59"/>
      <c r="WZV616" s="59"/>
      <c r="WZW616" s="59"/>
      <c r="WZX616" s="59"/>
      <c r="WZY616" s="59"/>
      <c r="WZZ616" s="59"/>
      <c r="XAA616" s="59"/>
      <c r="XAB616" s="59"/>
      <c r="XAC616" s="59"/>
      <c r="XAD616" s="59"/>
      <c r="XAE616" s="59"/>
      <c r="XAF616" s="59"/>
      <c r="XAG616" s="59"/>
      <c r="XAH616" s="59"/>
      <c r="XAI616" s="59"/>
      <c r="XAJ616" s="59"/>
      <c r="XAK616" s="59"/>
      <c r="XAL616" s="59"/>
      <c r="XAM616" s="59"/>
      <c r="XAN616" s="59"/>
      <c r="XAO616" s="59"/>
      <c r="XAP616" s="59"/>
      <c r="XAQ616" s="59"/>
      <c r="XAR616" s="59"/>
      <c r="XAS616" s="59"/>
      <c r="XAT616" s="59"/>
      <c r="XAU616" s="59"/>
      <c r="XAV616" s="59"/>
      <c r="XAW616" s="59"/>
      <c r="XAX616" s="59"/>
      <c r="XAY616" s="59"/>
      <c r="XAZ616" s="59"/>
      <c r="XBA616" s="59"/>
      <c r="XBB616" s="59"/>
      <c r="XBC616" s="59"/>
      <c r="XBD616" s="59"/>
      <c r="XBE616" s="59"/>
      <c r="XBF616" s="59"/>
      <c r="XBG616" s="59"/>
      <c r="XBH616" s="59"/>
      <c r="XBI616" s="59"/>
      <c r="XBJ616" s="59"/>
      <c r="XBK616" s="59"/>
      <c r="XBL616" s="59"/>
      <c r="XBM616" s="59"/>
      <c r="XBN616" s="59"/>
      <c r="XBO616" s="59"/>
      <c r="XBP616" s="59"/>
      <c r="XBQ616" s="59"/>
      <c r="XBR616" s="59"/>
      <c r="XBS616" s="59"/>
      <c r="XBT616" s="59"/>
      <c r="XBU616" s="59"/>
      <c r="XBV616" s="59"/>
      <c r="XBW616" s="59"/>
      <c r="XBX616" s="59"/>
      <c r="XBY616" s="59"/>
      <c r="XBZ616" s="59"/>
      <c r="XCA616" s="59"/>
      <c r="XCB616" s="102"/>
    </row>
    <row r="617" spans="1:16305" ht="31.5" x14ac:dyDescent="0.2">
      <c r="A617" s="140" t="s">
        <v>235</v>
      </c>
      <c r="B617" s="65">
        <v>912</v>
      </c>
      <c r="C617" s="15" t="s">
        <v>79</v>
      </c>
      <c r="D617" s="15" t="s">
        <v>50</v>
      </c>
      <c r="E617" s="24" t="s">
        <v>523</v>
      </c>
      <c r="F617" s="64"/>
      <c r="G617" s="71">
        <f t="shared" si="156"/>
        <v>1592</v>
      </c>
      <c r="H617" s="82">
        <f t="shared" si="156"/>
        <v>2744</v>
      </c>
    </row>
    <row r="618" spans="1:16305" ht="31.5" x14ac:dyDescent="0.2">
      <c r="A618" s="136" t="s">
        <v>521</v>
      </c>
      <c r="B618" s="65">
        <v>912</v>
      </c>
      <c r="C618" s="17" t="s">
        <v>79</v>
      </c>
      <c r="D618" s="17" t="s">
        <v>50</v>
      </c>
      <c r="E618" s="25" t="s">
        <v>524</v>
      </c>
      <c r="F618" s="64"/>
      <c r="G618" s="91">
        <f t="shared" si="156"/>
        <v>1592</v>
      </c>
      <c r="H618" s="92">
        <f t="shared" si="156"/>
        <v>2744</v>
      </c>
    </row>
    <row r="619" spans="1:16305" ht="31.5" x14ac:dyDescent="0.2">
      <c r="A619" s="137" t="s">
        <v>22</v>
      </c>
      <c r="B619" s="65">
        <v>912</v>
      </c>
      <c r="C619" s="64" t="s">
        <v>79</v>
      </c>
      <c r="D619" s="64" t="s">
        <v>50</v>
      </c>
      <c r="E619" s="27" t="s">
        <v>524</v>
      </c>
      <c r="F619" s="65">
        <v>200</v>
      </c>
      <c r="G619" s="93">
        <f t="shared" si="156"/>
        <v>1592</v>
      </c>
      <c r="H619" s="94">
        <f t="shared" si="156"/>
        <v>2744</v>
      </c>
    </row>
    <row r="620" spans="1:16305" ht="31.5" x14ac:dyDescent="0.2">
      <c r="A620" s="137" t="s">
        <v>17</v>
      </c>
      <c r="B620" s="65">
        <v>912</v>
      </c>
      <c r="C620" s="64" t="s">
        <v>79</v>
      </c>
      <c r="D620" s="64" t="s">
        <v>50</v>
      </c>
      <c r="E620" s="27" t="s">
        <v>524</v>
      </c>
      <c r="F620" s="65">
        <v>240</v>
      </c>
      <c r="G620" s="93">
        <f t="shared" si="156"/>
        <v>1592</v>
      </c>
      <c r="H620" s="94">
        <f t="shared" si="156"/>
        <v>2744</v>
      </c>
    </row>
    <row r="621" spans="1:16305" x14ac:dyDescent="0.2">
      <c r="A621" s="137" t="s">
        <v>826</v>
      </c>
      <c r="B621" s="65">
        <v>912</v>
      </c>
      <c r="C621" s="64" t="s">
        <v>79</v>
      </c>
      <c r="D621" s="64" t="s">
        <v>50</v>
      </c>
      <c r="E621" s="27" t="s">
        <v>524</v>
      </c>
      <c r="F621" s="65">
        <v>244</v>
      </c>
      <c r="G621" s="93">
        <f>1053+539</f>
        <v>1592</v>
      </c>
      <c r="H621" s="94">
        <f>2153+591</f>
        <v>2744</v>
      </c>
    </row>
    <row r="622" spans="1:16305" ht="31.5" x14ac:dyDescent="0.2">
      <c r="A622" s="156" t="s">
        <v>877</v>
      </c>
      <c r="B622" s="2">
        <v>912</v>
      </c>
      <c r="C622" s="15" t="s">
        <v>79</v>
      </c>
      <c r="D622" s="15" t="s">
        <v>50</v>
      </c>
      <c r="E622" s="80" t="s">
        <v>879</v>
      </c>
      <c r="F622" s="52"/>
      <c r="G622" s="194">
        <f t="shared" ref="G622:H626" si="157">G623</f>
        <v>3936</v>
      </c>
      <c r="H622" s="195">
        <f t="shared" si="157"/>
        <v>3936</v>
      </c>
      <c r="I622" s="210"/>
      <c r="J622" s="210"/>
      <c r="K622" s="205"/>
      <c r="L622" s="206"/>
      <c r="M622" s="207"/>
      <c r="N622" s="207"/>
      <c r="O622" s="208"/>
      <c r="P622" s="209"/>
      <c r="Q622" s="210"/>
      <c r="R622" s="210"/>
      <c r="S622" s="210"/>
      <c r="T622" s="205"/>
      <c r="U622" s="206"/>
      <c r="V622" s="207"/>
      <c r="W622" s="207"/>
      <c r="X622" s="208"/>
      <c r="Y622" s="209"/>
      <c r="Z622" s="210"/>
      <c r="AA622" s="210"/>
      <c r="AB622" s="210"/>
      <c r="AC622" s="205"/>
      <c r="AD622" s="206"/>
      <c r="AE622" s="207"/>
      <c r="AF622" s="207"/>
      <c r="AG622" s="208"/>
      <c r="AH622" s="209"/>
      <c r="AI622" s="210"/>
      <c r="AJ622" s="210"/>
      <c r="AK622" s="210"/>
      <c r="AL622" s="205"/>
      <c r="AM622" s="206"/>
      <c r="AN622" s="207"/>
      <c r="AO622" s="207"/>
      <c r="AP622" s="208"/>
      <c r="AQ622" s="209"/>
      <c r="AR622" s="210"/>
      <c r="AS622" s="210"/>
      <c r="AT622" s="210"/>
      <c r="AU622" s="217"/>
      <c r="AV622" s="2"/>
      <c r="AW622" s="15"/>
      <c r="AX622" s="15"/>
      <c r="AY622" s="80"/>
      <c r="AZ622" s="52"/>
      <c r="BA622" s="69"/>
      <c r="BB622" s="69"/>
      <c r="BC622" s="69"/>
      <c r="BD622" s="107"/>
      <c r="BE622" s="2"/>
      <c r="BF622" s="15"/>
      <c r="BG622" s="15"/>
      <c r="BH622" s="80"/>
      <c r="BI622" s="52"/>
      <c r="BJ622" s="69"/>
      <c r="BK622" s="69"/>
      <c r="BL622" s="69"/>
      <c r="BM622" s="107"/>
      <c r="BN622" s="2"/>
      <c r="BO622" s="15"/>
      <c r="BP622" s="15"/>
      <c r="BQ622" s="80"/>
      <c r="BR622" s="52"/>
      <c r="BS622" s="69"/>
      <c r="BT622" s="69"/>
      <c r="BU622" s="69"/>
      <c r="BV622" s="107"/>
      <c r="BW622" s="2"/>
      <c r="BX622" s="15"/>
      <c r="BY622" s="15"/>
      <c r="BZ622" s="80"/>
      <c r="CA622" s="52"/>
      <c r="CB622" s="69"/>
      <c r="CC622" s="69"/>
      <c r="CD622" s="69"/>
      <c r="CE622" s="107"/>
      <c r="CF622" s="2"/>
      <c r="CG622" s="15"/>
      <c r="CH622" s="15"/>
      <c r="CI622" s="80"/>
      <c r="CJ622" s="52"/>
      <c r="CK622" s="69"/>
      <c r="CL622" s="69"/>
      <c r="CM622" s="69"/>
      <c r="CN622" s="107"/>
      <c r="CO622" s="2"/>
      <c r="CP622" s="15"/>
      <c r="CQ622" s="15"/>
      <c r="CR622" s="80"/>
      <c r="CS622" s="52"/>
      <c r="CT622" s="69"/>
      <c r="CU622" s="69"/>
      <c r="CV622" s="69"/>
      <c r="CW622" s="107"/>
      <c r="CX622" s="2"/>
      <c r="CY622" s="15"/>
      <c r="CZ622" s="15"/>
      <c r="DA622" s="80"/>
      <c r="DB622" s="52"/>
      <c r="DC622" s="69"/>
      <c r="DD622" s="69"/>
      <c r="DE622" s="69"/>
      <c r="DF622" s="107"/>
      <c r="DG622" s="2"/>
      <c r="DH622" s="15"/>
      <c r="DI622" s="15"/>
      <c r="DJ622" s="80"/>
      <c r="DK622" s="52"/>
      <c r="DL622" s="69"/>
      <c r="DM622" s="69"/>
      <c r="DN622" s="69"/>
      <c r="DO622" s="107"/>
      <c r="DP622" s="2"/>
      <c r="DQ622" s="15"/>
      <c r="DR622" s="15"/>
      <c r="DS622" s="80"/>
      <c r="DT622" s="52"/>
      <c r="DU622" s="69"/>
      <c r="DV622" s="69"/>
      <c r="DW622" s="69"/>
      <c r="DX622" s="107"/>
      <c r="DY622" s="2"/>
      <c r="DZ622" s="15"/>
      <c r="EA622" s="15"/>
      <c r="EB622" s="80"/>
      <c r="EC622" s="52"/>
      <c r="ED622" s="69"/>
      <c r="EE622" s="69"/>
      <c r="EF622" s="69"/>
      <c r="EG622" s="107"/>
      <c r="EH622" s="2"/>
      <c r="EI622" s="15"/>
      <c r="EJ622" s="15"/>
      <c r="EK622" s="80"/>
      <c r="EL622" s="52"/>
      <c r="EM622" s="69"/>
      <c r="EN622" s="69"/>
      <c r="EO622" s="69"/>
      <c r="EP622" s="107"/>
      <c r="EQ622" s="2"/>
      <c r="ER622" s="15"/>
      <c r="ES622" s="15"/>
      <c r="ET622" s="80"/>
      <c r="EU622" s="52"/>
      <c r="EV622" s="69"/>
      <c r="EW622" s="69"/>
      <c r="EX622" s="69"/>
      <c r="EY622" s="107"/>
      <c r="EZ622" s="2"/>
      <c r="FA622" s="15"/>
      <c r="FB622" s="15"/>
      <c r="FC622" s="80"/>
      <c r="FD622" s="52"/>
      <c r="FE622" s="69"/>
      <c r="FF622" s="69"/>
      <c r="FG622" s="69"/>
      <c r="FH622" s="107"/>
      <c r="FI622" s="2"/>
      <c r="FJ622" s="15"/>
      <c r="FK622" s="15"/>
      <c r="FL622" s="80"/>
      <c r="FM622" s="52"/>
      <c r="FN622" s="69"/>
      <c r="FO622" s="69"/>
      <c r="FP622" s="69"/>
      <c r="FQ622" s="107"/>
      <c r="FR622" s="2"/>
      <c r="FS622" s="15"/>
      <c r="FT622" s="15"/>
      <c r="FU622" s="80"/>
      <c r="FV622" s="52"/>
      <c r="FW622" s="69"/>
      <c r="FX622" s="69"/>
      <c r="FY622" s="69"/>
      <c r="FZ622" s="107"/>
      <c r="GA622" s="2"/>
      <c r="GB622" s="15"/>
      <c r="GC622" s="15"/>
      <c r="GD622" s="80"/>
      <c r="GE622" s="52"/>
      <c r="GF622" s="69"/>
      <c r="GG622" s="69"/>
      <c r="GH622" s="69"/>
      <c r="GI622" s="107"/>
      <c r="GJ622" s="2"/>
      <c r="GK622" s="15"/>
      <c r="GL622" s="15"/>
      <c r="GM622" s="80"/>
      <c r="GN622" s="52"/>
      <c r="GO622" s="69"/>
      <c r="GP622" s="69"/>
      <c r="GQ622" s="69"/>
      <c r="GR622" s="107"/>
      <c r="GS622" s="2"/>
      <c r="GT622" s="15"/>
      <c r="GU622" s="15"/>
      <c r="GV622" s="80"/>
      <c r="GW622" s="52"/>
      <c r="GX622" s="69"/>
      <c r="GY622" s="69"/>
      <c r="GZ622" s="69"/>
      <c r="HA622" s="107"/>
      <c r="HB622" s="2"/>
      <c r="HC622" s="15"/>
      <c r="HD622" s="15"/>
      <c r="HE622" s="80"/>
      <c r="HF622" s="52"/>
      <c r="HG622" s="69"/>
      <c r="HH622" s="69"/>
      <c r="HI622" s="69"/>
      <c r="HJ622" s="107"/>
      <c r="HK622" s="2"/>
      <c r="HL622" s="15"/>
      <c r="HM622" s="15"/>
      <c r="HN622" s="80"/>
      <c r="HO622" s="52"/>
      <c r="HP622" s="69"/>
      <c r="HQ622" s="69"/>
      <c r="HR622" s="69"/>
      <c r="HS622" s="107"/>
      <c r="HT622" s="2"/>
      <c r="HU622" s="15"/>
      <c r="HV622" s="15"/>
      <c r="HW622" s="80"/>
      <c r="HX622" s="52"/>
      <c r="HY622" s="69"/>
      <c r="HZ622" s="69"/>
      <c r="IA622" s="69"/>
      <c r="IB622" s="107"/>
      <c r="IC622" s="2"/>
      <c r="ID622" s="15"/>
      <c r="IE622" s="15"/>
      <c r="IF622" s="80"/>
      <c r="IG622" s="52"/>
      <c r="IH622" s="69"/>
      <c r="II622" s="69"/>
      <c r="IJ622" s="69"/>
      <c r="IK622" s="107"/>
      <c r="IL622" s="2"/>
      <c r="IM622" s="15"/>
      <c r="IN622" s="15"/>
      <c r="IO622" s="80"/>
      <c r="IP622" s="52"/>
      <c r="IQ622" s="69"/>
      <c r="IR622" s="69"/>
      <c r="IS622" s="69"/>
      <c r="IT622" s="107"/>
      <c r="IU622" s="2"/>
      <c r="IV622" s="15"/>
      <c r="IW622" s="15"/>
      <c r="IX622" s="80"/>
      <c r="IY622" s="52"/>
      <c r="IZ622" s="69"/>
      <c r="JA622" s="69"/>
      <c r="JB622" s="69"/>
      <c r="JC622" s="107"/>
      <c r="JD622" s="2"/>
      <c r="JE622" s="15"/>
      <c r="JF622" s="15"/>
      <c r="JG622" s="80"/>
      <c r="JH622" s="52"/>
      <c r="JI622" s="69"/>
      <c r="JJ622" s="69"/>
      <c r="JK622" s="69"/>
      <c r="JL622" s="107"/>
      <c r="JM622" s="2"/>
      <c r="JN622" s="15"/>
      <c r="JO622" s="15"/>
      <c r="JP622" s="80"/>
      <c r="JQ622" s="52"/>
      <c r="JR622" s="69"/>
      <c r="JS622" s="69"/>
      <c r="JT622" s="69"/>
      <c r="JU622" s="107"/>
      <c r="JV622" s="2"/>
      <c r="JW622" s="15"/>
      <c r="JX622" s="15"/>
      <c r="JY622" s="80"/>
      <c r="JZ622" s="52"/>
      <c r="KA622" s="69"/>
      <c r="KB622" s="69"/>
      <c r="KC622" s="69"/>
      <c r="KD622" s="107"/>
      <c r="KE622" s="2"/>
      <c r="KF622" s="15"/>
      <c r="KG622" s="15"/>
      <c r="KH622" s="80"/>
      <c r="KI622" s="52"/>
      <c r="KJ622" s="69"/>
      <c r="KK622" s="69"/>
      <c r="KL622" s="69"/>
      <c r="KM622" s="107"/>
      <c r="KN622" s="2"/>
      <c r="KO622" s="15"/>
      <c r="KP622" s="15"/>
      <c r="KQ622" s="80"/>
      <c r="KR622" s="52"/>
      <c r="KS622" s="69"/>
      <c r="KT622" s="69"/>
      <c r="KU622" s="69"/>
      <c r="KV622" s="107"/>
      <c r="KW622" s="2"/>
      <c r="KX622" s="15"/>
      <c r="KY622" s="15"/>
      <c r="KZ622" s="80"/>
      <c r="LA622" s="52"/>
      <c r="LB622" s="69"/>
      <c r="LC622" s="69"/>
      <c r="LD622" s="69"/>
      <c r="LE622" s="107"/>
      <c r="LF622" s="2"/>
      <c r="LG622" s="15"/>
      <c r="LH622" s="15"/>
      <c r="LI622" s="80"/>
      <c r="LJ622" s="52"/>
      <c r="LK622" s="69"/>
      <c r="LL622" s="69"/>
      <c r="LM622" s="69"/>
      <c r="LN622" s="107"/>
      <c r="LO622" s="2"/>
      <c r="LP622" s="15"/>
      <c r="LQ622" s="15"/>
      <c r="LR622" s="80"/>
      <c r="LS622" s="52"/>
      <c r="LT622" s="69"/>
      <c r="LU622" s="69"/>
      <c r="LV622" s="69"/>
      <c r="LW622" s="107"/>
      <c r="LX622" s="2"/>
      <c r="LY622" s="15"/>
      <c r="LZ622" s="15"/>
      <c r="MA622" s="80"/>
      <c r="MB622" s="52"/>
      <c r="MC622" s="69"/>
      <c r="MD622" s="69"/>
      <c r="ME622" s="69"/>
      <c r="MF622" s="107"/>
      <c r="MG622" s="2"/>
      <c r="MH622" s="15"/>
      <c r="MI622" s="15"/>
      <c r="MJ622" s="80"/>
      <c r="MK622" s="52"/>
      <c r="ML622" s="69"/>
      <c r="MM622" s="69"/>
      <c r="MN622" s="69"/>
      <c r="MO622" s="107"/>
      <c r="MP622" s="2"/>
      <c r="MQ622" s="15"/>
      <c r="MR622" s="15"/>
      <c r="MS622" s="80"/>
      <c r="MT622" s="52"/>
      <c r="MU622" s="69"/>
      <c r="MV622" s="69"/>
      <c r="MW622" s="69"/>
      <c r="MX622" s="107"/>
      <c r="MY622" s="2"/>
      <c r="MZ622" s="15"/>
      <c r="NA622" s="15"/>
      <c r="NB622" s="80"/>
      <c r="NC622" s="52"/>
      <c r="ND622" s="69"/>
      <c r="NE622" s="69"/>
      <c r="NF622" s="69"/>
      <c r="NG622" s="107"/>
      <c r="NH622" s="2"/>
      <c r="NI622" s="15"/>
      <c r="NJ622" s="15"/>
      <c r="NK622" s="80"/>
      <c r="NL622" s="52"/>
      <c r="NM622" s="69"/>
      <c r="NN622" s="69"/>
      <c r="NO622" s="69"/>
      <c r="NP622" s="107"/>
      <c r="NQ622" s="2"/>
      <c r="NR622" s="15"/>
      <c r="NS622" s="15"/>
      <c r="NT622" s="80"/>
      <c r="NU622" s="52"/>
      <c r="NV622" s="69"/>
      <c r="NW622" s="69"/>
      <c r="NX622" s="69"/>
      <c r="NY622" s="107"/>
      <c r="NZ622" s="2"/>
      <c r="OA622" s="15"/>
      <c r="OB622" s="15"/>
      <c r="OC622" s="80"/>
      <c r="OD622" s="52"/>
      <c r="OE622" s="69"/>
      <c r="OF622" s="69"/>
      <c r="OG622" s="69"/>
      <c r="OH622" s="107"/>
      <c r="OI622" s="2"/>
      <c r="OJ622" s="15"/>
      <c r="OK622" s="15"/>
      <c r="OL622" s="80"/>
      <c r="OM622" s="52"/>
      <c r="ON622" s="69"/>
      <c r="OO622" s="69"/>
      <c r="OP622" s="69"/>
      <c r="OQ622" s="107"/>
      <c r="OR622" s="2"/>
      <c r="OS622" s="15"/>
      <c r="OT622" s="15"/>
      <c r="OU622" s="80"/>
      <c r="OV622" s="52"/>
      <c r="OW622" s="69"/>
      <c r="OX622" s="69"/>
      <c r="OY622" s="69"/>
      <c r="OZ622" s="107"/>
      <c r="PA622" s="2"/>
      <c r="PB622" s="15"/>
      <c r="PC622" s="15"/>
      <c r="PD622" s="80"/>
      <c r="PE622" s="52"/>
      <c r="PF622" s="69"/>
      <c r="PG622" s="69"/>
      <c r="PH622" s="69"/>
      <c r="PI622" s="107"/>
      <c r="PJ622" s="2"/>
      <c r="PK622" s="15"/>
      <c r="PL622" s="15"/>
      <c r="PM622" s="80"/>
      <c r="PN622" s="52"/>
      <c r="PO622" s="69"/>
      <c r="PP622" s="69"/>
      <c r="PQ622" s="69"/>
      <c r="PR622" s="107"/>
      <c r="PS622" s="2"/>
      <c r="PT622" s="15"/>
      <c r="PU622" s="15"/>
      <c r="PV622" s="80"/>
      <c r="PW622" s="52"/>
      <c r="PX622" s="69"/>
      <c r="PY622" s="69"/>
      <c r="PZ622" s="69"/>
      <c r="QA622" s="107"/>
      <c r="QB622" s="2"/>
      <c r="QC622" s="15"/>
      <c r="QD622" s="15"/>
      <c r="QE622" s="80"/>
      <c r="QF622" s="52"/>
      <c r="QG622" s="69"/>
      <c r="QH622" s="69"/>
      <c r="QI622" s="69"/>
      <c r="QJ622" s="107"/>
      <c r="QK622" s="2"/>
      <c r="QL622" s="15"/>
      <c r="QM622" s="15"/>
      <c r="QN622" s="80"/>
      <c r="QO622" s="52"/>
      <c r="QP622" s="69"/>
      <c r="QQ622" s="69"/>
      <c r="QR622" s="69"/>
      <c r="QS622" s="107"/>
      <c r="QT622" s="2"/>
      <c r="QU622" s="15"/>
      <c r="QV622" s="15"/>
      <c r="QW622" s="80"/>
      <c r="QX622" s="52"/>
      <c r="QY622" s="69"/>
      <c r="QZ622" s="69"/>
      <c r="RA622" s="69"/>
      <c r="RB622" s="107"/>
      <c r="RC622" s="2"/>
      <c r="RD622" s="15"/>
      <c r="RE622" s="15"/>
      <c r="RF622" s="80"/>
      <c r="RG622" s="52"/>
      <c r="RH622" s="69"/>
      <c r="RI622" s="69"/>
      <c r="RJ622" s="69"/>
      <c r="RK622" s="107"/>
      <c r="RL622" s="2"/>
      <c r="RM622" s="15"/>
      <c r="RN622" s="15"/>
      <c r="RO622" s="80"/>
      <c r="RP622" s="52"/>
      <c r="RQ622" s="69"/>
      <c r="RR622" s="69"/>
      <c r="RS622" s="69"/>
      <c r="RT622" s="107"/>
      <c r="RU622" s="2"/>
      <c r="RV622" s="15"/>
      <c r="RW622" s="15"/>
      <c r="RX622" s="80"/>
      <c r="RY622" s="52"/>
      <c r="RZ622" s="69"/>
      <c r="SA622" s="69"/>
      <c r="SB622" s="69"/>
      <c r="SC622" s="107"/>
      <c r="SD622" s="2"/>
      <c r="SE622" s="15"/>
      <c r="SF622" s="15"/>
      <c r="SG622" s="80"/>
      <c r="SH622" s="52"/>
      <c r="SI622" s="69"/>
      <c r="SJ622" s="69"/>
      <c r="SK622" s="69"/>
      <c r="SL622" s="107"/>
      <c r="SM622" s="2"/>
      <c r="SN622" s="15"/>
      <c r="SO622" s="15"/>
      <c r="SP622" s="80"/>
      <c r="SQ622" s="52"/>
      <c r="SR622" s="69"/>
      <c r="SS622" s="69"/>
      <c r="ST622" s="69"/>
      <c r="SU622" s="107"/>
      <c r="SV622" s="2"/>
      <c r="SW622" s="15"/>
      <c r="SX622" s="15"/>
      <c r="SY622" s="80"/>
      <c r="SZ622" s="52"/>
      <c r="TA622" s="69"/>
      <c r="TB622" s="69"/>
      <c r="TC622" s="69"/>
      <c r="TD622" s="107"/>
      <c r="TE622" s="2"/>
      <c r="TF622" s="15"/>
      <c r="TG622" s="15"/>
      <c r="TH622" s="80"/>
      <c r="TI622" s="52"/>
      <c r="TJ622" s="69"/>
      <c r="TK622" s="69"/>
      <c r="TL622" s="69"/>
      <c r="TM622" s="107"/>
      <c r="TN622" s="2"/>
      <c r="TO622" s="15"/>
      <c r="TP622" s="15"/>
      <c r="TQ622" s="80"/>
      <c r="TR622" s="52"/>
      <c r="TS622" s="69"/>
      <c r="TT622" s="69"/>
      <c r="TU622" s="69"/>
      <c r="TV622" s="107"/>
      <c r="TW622" s="2"/>
      <c r="TX622" s="15"/>
      <c r="TY622" s="15"/>
      <c r="TZ622" s="80"/>
      <c r="UA622" s="52"/>
      <c r="UB622" s="69"/>
      <c r="UC622" s="69"/>
      <c r="UD622" s="69"/>
      <c r="UE622" s="107"/>
      <c r="UF622" s="2"/>
      <c r="UG622" s="15"/>
      <c r="UH622" s="15"/>
      <c r="UI622" s="80"/>
      <c r="UJ622" s="52"/>
      <c r="UK622" s="69"/>
      <c r="UL622" s="69"/>
      <c r="UM622" s="69"/>
      <c r="UN622" s="107"/>
      <c r="UO622" s="2"/>
      <c r="UP622" s="15"/>
      <c r="UQ622" s="15"/>
      <c r="UR622" s="80"/>
      <c r="US622" s="52"/>
      <c r="UT622" s="69"/>
      <c r="UU622" s="69"/>
      <c r="UV622" s="69"/>
      <c r="UW622" s="107"/>
      <c r="UX622" s="2"/>
      <c r="UY622" s="15"/>
      <c r="UZ622" s="15"/>
      <c r="VA622" s="80"/>
      <c r="VB622" s="52"/>
      <c r="VC622" s="69"/>
      <c r="VD622" s="69"/>
      <c r="VE622" s="69"/>
      <c r="VF622" s="107"/>
      <c r="VG622" s="2"/>
      <c r="VH622" s="15"/>
      <c r="VI622" s="15"/>
      <c r="VJ622" s="80"/>
      <c r="VK622" s="52"/>
      <c r="VL622" s="69"/>
      <c r="VM622" s="69"/>
      <c r="VN622" s="69"/>
      <c r="VO622" s="107"/>
      <c r="VP622" s="2"/>
      <c r="VQ622" s="15"/>
      <c r="VR622" s="15"/>
      <c r="VS622" s="80"/>
      <c r="VT622" s="52"/>
      <c r="VU622" s="69"/>
      <c r="VV622" s="69"/>
      <c r="VW622" s="69"/>
      <c r="VX622" s="107"/>
      <c r="VY622" s="2"/>
      <c r="VZ622" s="15"/>
      <c r="WA622" s="15"/>
      <c r="WB622" s="80"/>
      <c r="WC622" s="52"/>
      <c r="WD622" s="69"/>
      <c r="WE622" s="69"/>
      <c r="WF622" s="69"/>
      <c r="WG622" s="107"/>
      <c r="WH622" s="2"/>
      <c r="WI622" s="15"/>
      <c r="WJ622" s="15"/>
      <c r="WK622" s="80"/>
      <c r="WL622" s="52"/>
      <c r="WM622" s="69"/>
      <c r="WN622" s="69"/>
      <c r="WO622" s="69"/>
      <c r="WP622" s="107"/>
      <c r="WQ622" s="2"/>
      <c r="WR622" s="15"/>
      <c r="WS622" s="15"/>
      <c r="WT622" s="80"/>
      <c r="WU622" s="52"/>
      <c r="WV622" s="69"/>
      <c r="WW622" s="69"/>
      <c r="WX622" s="69"/>
      <c r="WY622" s="107"/>
      <c r="WZ622" s="2"/>
      <c r="XA622" s="15"/>
      <c r="XB622" s="15"/>
      <c r="XC622" s="80"/>
      <c r="XD622" s="52"/>
      <c r="XE622" s="69"/>
      <c r="XF622" s="69"/>
      <c r="XG622" s="69"/>
      <c r="XH622" s="107"/>
      <c r="XI622" s="2"/>
      <c r="XJ622" s="15"/>
      <c r="XK622" s="15"/>
      <c r="XL622" s="80"/>
      <c r="XM622" s="52"/>
      <c r="XN622" s="69"/>
      <c r="XO622" s="69"/>
      <c r="XP622" s="69"/>
      <c r="XQ622" s="107"/>
      <c r="XR622" s="2"/>
      <c r="XS622" s="15"/>
      <c r="XT622" s="15"/>
      <c r="XU622" s="80"/>
      <c r="XV622" s="52"/>
      <c r="XW622" s="69"/>
      <c r="XX622" s="69"/>
      <c r="XY622" s="69"/>
      <c r="XZ622" s="107"/>
      <c r="YA622" s="2"/>
      <c r="YB622" s="15"/>
      <c r="YC622" s="15"/>
      <c r="YD622" s="80"/>
      <c r="YE622" s="52"/>
      <c r="YF622" s="69"/>
      <c r="YG622" s="69"/>
      <c r="YH622" s="69"/>
      <c r="YI622" s="107"/>
      <c r="YJ622" s="2"/>
      <c r="YK622" s="15"/>
      <c r="YL622" s="15"/>
      <c r="YM622" s="80"/>
      <c r="YN622" s="52"/>
      <c r="YO622" s="69"/>
      <c r="YP622" s="69"/>
      <c r="YQ622" s="69"/>
      <c r="YR622" s="107"/>
      <c r="YS622" s="2"/>
      <c r="YT622" s="15"/>
      <c r="YU622" s="15"/>
      <c r="YV622" s="80"/>
      <c r="YW622" s="52"/>
      <c r="YX622" s="69"/>
      <c r="YY622" s="69"/>
      <c r="YZ622" s="69"/>
      <c r="ZA622" s="107"/>
      <c r="ZB622" s="2"/>
      <c r="ZC622" s="15"/>
      <c r="ZD622" s="15"/>
      <c r="ZE622" s="80"/>
      <c r="ZF622" s="52"/>
      <c r="ZG622" s="69"/>
      <c r="ZH622" s="69"/>
      <c r="ZI622" s="69"/>
      <c r="ZJ622" s="107"/>
      <c r="ZK622" s="2"/>
      <c r="ZL622" s="15"/>
      <c r="ZM622" s="15"/>
      <c r="ZN622" s="80"/>
      <c r="ZO622" s="52"/>
      <c r="ZP622" s="69"/>
      <c r="ZQ622" s="69"/>
      <c r="ZR622" s="69"/>
      <c r="ZS622" s="107"/>
      <c r="ZT622" s="2"/>
      <c r="ZU622" s="15"/>
      <c r="ZV622" s="15"/>
      <c r="ZW622" s="80"/>
      <c r="ZX622" s="52"/>
      <c r="ZY622" s="69"/>
      <c r="ZZ622" s="69"/>
      <c r="AAA622" s="69"/>
      <c r="AAB622" s="107"/>
      <c r="AAC622" s="2"/>
      <c r="AAD622" s="15"/>
      <c r="AAE622" s="15"/>
      <c r="AAF622" s="80"/>
      <c r="AAG622" s="52"/>
      <c r="AAH622" s="69"/>
      <c r="AAI622" s="69"/>
      <c r="AAJ622" s="69"/>
      <c r="AAK622" s="107"/>
      <c r="AAL622" s="2"/>
      <c r="AAM622" s="15"/>
      <c r="AAN622" s="15"/>
      <c r="AAO622" s="80"/>
      <c r="AAP622" s="52"/>
      <c r="AAQ622" s="69"/>
      <c r="AAR622" s="69"/>
      <c r="AAS622" s="69"/>
      <c r="AAT622" s="107"/>
      <c r="AAU622" s="2"/>
      <c r="AAV622" s="15"/>
      <c r="AAW622" s="15"/>
      <c r="AAX622" s="80"/>
      <c r="AAY622" s="52"/>
      <c r="AAZ622" s="69"/>
      <c r="ABA622" s="69"/>
      <c r="ABB622" s="69"/>
      <c r="ABC622" s="107"/>
      <c r="ABD622" s="2"/>
      <c r="ABE622" s="15"/>
      <c r="ABF622" s="15"/>
      <c r="ABG622" s="80"/>
      <c r="ABH622" s="52"/>
      <c r="ABI622" s="69"/>
      <c r="ABJ622" s="69"/>
      <c r="ABK622" s="69"/>
      <c r="ABL622" s="107"/>
      <c r="ABM622" s="2"/>
      <c r="ABN622" s="15"/>
      <c r="ABO622" s="15"/>
      <c r="ABP622" s="80"/>
      <c r="ABQ622" s="52"/>
      <c r="ABR622" s="69"/>
      <c r="ABS622" s="69"/>
      <c r="ABT622" s="69"/>
      <c r="ABU622" s="107"/>
      <c r="ABV622" s="2"/>
      <c r="ABW622" s="15"/>
      <c r="ABX622" s="15"/>
      <c r="ABY622" s="80"/>
      <c r="ABZ622" s="52"/>
      <c r="ACA622" s="69"/>
      <c r="ACB622" s="69"/>
      <c r="ACC622" s="69"/>
      <c r="ACD622" s="107"/>
      <c r="ACE622" s="2"/>
      <c r="ACF622" s="15"/>
      <c r="ACG622" s="15"/>
      <c r="ACH622" s="80"/>
      <c r="ACI622" s="52"/>
      <c r="ACJ622" s="69"/>
      <c r="ACK622" s="69"/>
      <c r="ACL622" s="69"/>
      <c r="ACM622" s="107"/>
      <c r="ACN622" s="2"/>
      <c r="ACO622" s="15"/>
      <c r="ACP622" s="15"/>
      <c r="ACQ622" s="80"/>
      <c r="ACR622" s="52"/>
      <c r="ACS622" s="69"/>
      <c r="ACT622" s="69"/>
      <c r="ACU622" s="69"/>
      <c r="ACV622" s="107"/>
      <c r="ACW622" s="2"/>
      <c r="ACX622" s="15"/>
      <c r="ACY622" s="15"/>
      <c r="ACZ622" s="80"/>
      <c r="ADA622" s="52"/>
      <c r="ADB622" s="69"/>
      <c r="ADC622" s="69"/>
      <c r="ADD622" s="69"/>
      <c r="ADE622" s="107"/>
      <c r="ADF622" s="2"/>
      <c r="ADG622" s="15"/>
      <c r="ADH622" s="15"/>
      <c r="ADI622" s="80"/>
      <c r="ADJ622" s="52"/>
      <c r="ADK622" s="69"/>
      <c r="ADL622" s="69"/>
      <c r="ADM622" s="69"/>
      <c r="ADN622" s="107"/>
      <c r="ADO622" s="2"/>
      <c r="ADP622" s="15"/>
      <c r="ADQ622" s="15"/>
      <c r="ADR622" s="80"/>
      <c r="ADS622" s="52"/>
      <c r="ADT622" s="69"/>
      <c r="ADU622" s="69"/>
      <c r="ADV622" s="69"/>
      <c r="ADW622" s="107"/>
      <c r="ADX622" s="2"/>
      <c r="ADY622" s="15"/>
      <c r="ADZ622" s="15"/>
      <c r="AEA622" s="80"/>
      <c r="AEB622" s="52"/>
      <c r="AEC622" s="69"/>
      <c r="AED622" s="69"/>
      <c r="AEE622" s="69"/>
      <c r="AEF622" s="107"/>
      <c r="AEG622" s="2"/>
      <c r="AEH622" s="15"/>
      <c r="AEI622" s="15"/>
      <c r="AEJ622" s="80"/>
      <c r="AEK622" s="52"/>
      <c r="AEL622" s="69"/>
      <c r="AEM622" s="69"/>
      <c r="AEN622" s="69"/>
      <c r="AEO622" s="107"/>
      <c r="AEP622" s="2"/>
      <c r="AEQ622" s="15"/>
      <c r="AER622" s="15"/>
      <c r="AES622" s="80"/>
      <c r="AET622" s="52"/>
      <c r="AEU622" s="69"/>
      <c r="AEV622" s="69"/>
      <c r="AEW622" s="69"/>
      <c r="AEX622" s="107"/>
      <c r="AEY622" s="2"/>
      <c r="AEZ622" s="15"/>
      <c r="AFA622" s="15"/>
      <c r="AFB622" s="80"/>
      <c r="AFC622" s="52"/>
      <c r="AFD622" s="69"/>
      <c r="AFE622" s="69"/>
      <c r="AFF622" s="69"/>
      <c r="AFG622" s="107"/>
      <c r="AFH622" s="2"/>
      <c r="AFI622" s="15"/>
      <c r="AFJ622" s="15"/>
      <c r="AFK622" s="80"/>
      <c r="AFL622" s="52"/>
      <c r="AFM622" s="69"/>
      <c r="AFN622" s="69"/>
      <c r="AFO622" s="69"/>
      <c r="AFP622" s="107"/>
      <c r="AFQ622" s="2"/>
      <c r="AFR622" s="15"/>
      <c r="AFS622" s="15"/>
      <c r="AFT622" s="80"/>
      <c r="AFU622" s="52"/>
      <c r="AFV622" s="69"/>
      <c r="AFW622" s="69"/>
      <c r="AFX622" s="69"/>
      <c r="AFY622" s="107"/>
      <c r="AFZ622" s="2"/>
      <c r="AGA622" s="15"/>
      <c r="AGB622" s="15"/>
      <c r="AGC622" s="80"/>
      <c r="AGD622" s="52"/>
      <c r="AGE622" s="69"/>
      <c r="AGF622" s="69"/>
      <c r="AGG622" s="69"/>
      <c r="AGH622" s="107"/>
      <c r="AGI622" s="2"/>
      <c r="AGJ622" s="15"/>
      <c r="AGK622" s="15"/>
      <c r="AGL622" s="80"/>
      <c r="AGM622" s="52"/>
      <c r="AGN622" s="69"/>
      <c r="AGO622" s="69"/>
      <c r="AGP622" s="69"/>
      <c r="AGQ622" s="107"/>
      <c r="AGR622" s="2"/>
      <c r="AGS622" s="15"/>
      <c r="AGT622" s="15"/>
      <c r="AGU622" s="80"/>
      <c r="AGV622" s="52"/>
      <c r="AGW622" s="69"/>
      <c r="AGX622" s="69"/>
      <c r="AGY622" s="69"/>
      <c r="AGZ622" s="107"/>
      <c r="AHA622" s="2"/>
      <c r="AHB622" s="15"/>
      <c r="AHC622" s="15"/>
      <c r="AHD622" s="80"/>
      <c r="AHE622" s="52"/>
      <c r="AHF622" s="69"/>
      <c r="AHG622" s="69"/>
      <c r="AHH622" s="69"/>
      <c r="AHI622" s="107"/>
      <c r="AHJ622" s="2"/>
      <c r="AHK622" s="15"/>
      <c r="AHL622" s="15"/>
      <c r="AHM622" s="80"/>
      <c r="AHN622" s="52"/>
      <c r="AHO622" s="69"/>
      <c r="AHP622" s="69"/>
      <c r="AHQ622" s="69"/>
      <c r="AHR622" s="107"/>
      <c r="AHS622" s="2"/>
      <c r="AHT622" s="15"/>
      <c r="AHU622" s="15"/>
      <c r="AHV622" s="80"/>
      <c r="AHW622" s="52"/>
      <c r="AHX622" s="69"/>
      <c r="AHY622" s="69"/>
      <c r="AHZ622" s="69"/>
      <c r="AIA622" s="107"/>
      <c r="AIB622" s="2"/>
      <c r="AIC622" s="15"/>
      <c r="AID622" s="15"/>
      <c r="AIE622" s="80"/>
      <c r="AIF622" s="52"/>
      <c r="AIG622" s="69"/>
      <c r="AIH622" s="69"/>
      <c r="AII622" s="69"/>
      <c r="AIJ622" s="107"/>
      <c r="AIK622" s="2"/>
      <c r="AIL622" s="15"/>
      <c r="AIM622" s="15"/>
      <c r="AIN622" s="80"/>
      <c r="AIO622" s="52"/>
      <c r="AIP622" s="69"/>
      <c r="AIQ622" s="69"/>
      <c r="AIR622" s="69"/>
      <c r="AIS622" s="107"/>
      <c r="AIT622" s="2"/>
      <c r="AIU622" s="15"/>
      <c r="AIV622" s="15"/>
      <c r="AIW622" s="80"/>
      <c r="AIX622" s="52"/>
      <c r="AIY622" s="69"/>
      <c r="AIZ622" s="69"/>
      <c r="AJA622" s="69"/>
      <c r="AJB622" s="107"/>
      <c r="AJC622" s="2"/>
      <c r="AJD622" s="15"/>
      <c r="AJE622" s="15"/>
      <c r="AJF622" s="80"/>
      <c r="AJG622" s="52"/>
      <c r="AJH622" s="69"/>
      <c r="AJI622" s="69"/>
      <c r="AJJ622" s="69"/>
      <c r="AJK622" s="107"/>
      <c r="AJL622" s="2"/>
      <c r="AJM622" s="15"/>
      <c r="AJN622" s="15"/>
      <c r="AJO622" s="80"/>
      <c r="AJP622" s="52"/>
      <c r="AJQ622" s="69"/>
      <c r="AJR622" s="69"/>
      <c r="AJS622" s="69"/>
      <c r="AJT622" s="107"/>
      <c r="AJU622" s="2"/>
      <c r="AJV622" s="15"/>
      <c r="AJW622" s="15"/>
      <c r="AJX622" s="80"/>
      <c r="AJY622" s="52"/>
      <c r="AJZ622" s="69"/>
      <c r="AKA622" s="69"/>
      <c r="AKB622" s="69"/>
      <c r="AKC622" s="107"/>
      <c r="AKD622" s="2"/>
      <c r="AKE622" s="15"/>
      <c r="AKF622" s="15"/>
      <c r="AKG622" s="80"/>
      <c r="AKH622" s="52"/>
      <c r="AKI622" s="69"/>
      <c r="AKJ622" s="69"/>
      <c r="AKK622" s="69"/>
      <c r="AKL622" s="107"/>
      <c r="AKM622" s="2"/>
      <c r="AKN622" s="15"/>
      <c r="AKO622" s="15"/>
      <c r="AKP622" s="80"/>
      <c r="AKQ622" s="52"/>
      <c r="AKR622" s="69"/>
      <c r="AKS622" s="69"/>
      <c r="AKT622" s="69"/>
      <c r="AKU622" s="107"/>
      <c r="AKV622" s="2"/>
      <c r="AKW622" s="15"/>
      <c r="AKX622" s="15"/>
      <c r="AKY622" s="80"/>
      <c r="AKZ622" s="52"/>
      <c r="ALA622" s="69"/>
      <c r="ALB622" s="69"/>
      <c r="ALC622" s="69"/>
      <c r="ALD622" s="107"/>
      <c r="ALE622" s="2"/>
      <c r="ALF622" s="15"/>
      <c r="ALG622" s="15"/>
      <c r="ALH622" s="80"/>
      <c r="ALI622" s="52"/>
      <c r="ALJ622" s="69"/>
      <c r="ALK622" s="69"/>
      <c r="ALL622" s="69"/>
      <c r="ALM622" s="107"/>
      <c r="ALN622" s="2"/>
      <c r="ALO622" s="15"/>
      <c r="ALP622" s="15"/>
      <c r="ALQ622" s="80"/>
      <c r="ALR622" s="52"/>
      <c r="ALS622" s="69"/>
      <c r="ALT622" s="69"/>
      <c r="ALU622" s="69"/>
      <c r="ALV622" s="107"/>
      <c r="ALW622" s="2"/>
      <c r="ALX622" s="15"/>
      <c r="ALY622" s="15"/>
      <c r="ALZ622" s="80"/>
      <c r="AMA622" s="52"/>
      <c r="AMB622" s="69"/>
      <c r="AMC622" s="69"/>
      <c r="AMD622" s="69"/>
      <c r="AME622" s="107"/>
      <c r="AMF622" s="2"/>
      <c r="AMG622" s="15"/>
      <c r="AMH622" s="15"/>
      <c r="AMI622" s="80"/>
      <c r="AMJ622" s="52"/>
      <c r="AMK622" s="69"/>
      <c r="AML622" s="69"/>
      <c r="AMM622" s="69"/>
      <c r="AMN622" s="107"/>
      <c r="AMO622" s="2"/>
      <c r="AMP622" s="15"/>
      <c r="AMQ622" s="15"/>
      <c r="AMR622" s="80"/>
      <c r="AMS622" s="52"/>
      <c r="AMT622" s="69"/>
      <c r="AMU622" s="69"/>
      <c r="AMV622" s="69"/>
      <c r="AMW622" s="107"/>
      <c r="AMX622" s="2"/>
      <c r="AMY622" s="15"/>
      <c r="AMZ622" s="15"/>
      <c r="ANA622" s="80"/>
      <c r="ANB622" s="52"/>
      <c r="ANC622" s="69"/>
      <c r="AND622" s="69"/>
      <c r="ANE622" s="69"/>
      <c r="ANF622" s="107"/>
      <c r="ANG622" s="2"/>
      <c r="ANH622" s="15"/>
      <c r="ANI622" s="15"/>
      <c r="ANJ622" s="80"/>
      <c r="ANK622" s="52"/>
      <c r="ANL622" s="69"/>
      <c r="ANM622" s="69"/>
      <c r="ANN622" s="69"/>
      <c r="ANO622" s="107"/>
      <c r="ANP622" s="2"/>
      <c r="ANQ622" s="15"/>
      <c r="ANR622" s="15"/>
      <c r="ANS622" s="80"/>
      <c r="ANT622" s="52"/>
      <c r="ANU622" s="69"/>
      <c r="ANV622" s="69"/>
      <c r="ANW622" s="69"/>
      <c r="ANX622" s="107"/>
      <c r="ANY622" s="2"/>
      <c r="ANZ622" s="15"/>
      <c r="AOA622" s="15"/>
      <c r="AOB622" s="80"/>
      <c r="AOC622" s="52"/>
      <c r="AOD622" s="69"/>
      <c r="AOE622" s="69"/>
      <c r="AOF622" s="69"/>
      <c r="AOG622" s="107"/>
      <c r="AOH622" s="2"/>
      <c r="AOI622" s="15"/>
      <c r="AOJ622" s="15"/>
      <c r="AOK622" s="80"/>
      <c r="AOL622" s="52"/>
      <c r="AOM622" s="69"/>
      <c r="AON622" s="69"/>
      <c r="AOO622" s="69"/>
      <c r="AOP622" s="107"/>
      <c r="AOQ622" s="2"/>
      <c r="AOR622" s="15"/>
      <c r="AOS622" s="15"/>
      <c r="AOT622" s="80"/>
      <c r="AOU622" s="52"/>
      <c r="AOV622" s="69"/>
      <c r="AOW622" s="69"/>
      <c r="AOX622" s="69"/>
      <c r="AOY622" s="107"/>
      <c r="AOZ622" s="2"/>
      <c r="APA622" s="15"/>
      <c r="APB622" s="15"/>
      <c r="APC622" s="80"/>
      <c r="APD622" s="52"/>
      <c r="APE622" s="69"/>
      <c r="APF622" s="69"/>
      <c r="APG622" s="69"/>
      <c r="APH622" s="107"/>
      <c r="API622" s="2"/>
      <c r="APJ622" s="15"/>
      <c r="APK622" s="15"/>
      <c r="APL622" s="80"/>
      <c r="APM622" s="52"/>
      <c r="APN622" s="69"/>
      <c r="APO622" s="69"/>
      <c r="APP622" s="69"/>
      <c r="APQ622" s="107"/>
      <c r="APR622" s="2"/>
      <c r="APS622" s="15"/>
      <c r="APT622" s="15"/>
      <c r="APU622" s="80"/>
      <c r="APV622" s="52"/>
      <c r="APW622" s="69"/>
      <c r="APX622" s="69"/>
      <c r="APY622" s="69"/>
      <c r="APZ622" s="107"/>
      <c r="AQA622" s="2"/>
      <c r="AQB622" s="15"/>
      <c r="AQC622" s="15"/>
      <c r="AQD622" s="80"/>
      <c r="AQE622" s="52"/>
      <c r="AQF622" s="69"/>
      <c r="AQG622" s="69"/>
      <c r="AQH622" s="69"/>
      <c r="AQI622" s="107"/>
      <c r="AQJ622" s="2"/>
      <c r="AQK622" s="15"/>
      <c r="AQL622" s="15"/>
      <c r="AQM622" s="80"/>
      <c r="AQN622" s="52"/>
      <c r="AQO622" s="69"/>
      <c r="AQP622" s="69"/>
      <c r="AQQ622" s="69"/>
      <c r="AQR622" s="107"/>
      <c r="AQS622" s="2"/>
      <c r="AQT622" s="15"/>
      <c r="AQU622" s="15"/>
      <c r="AQV622" s="80"/>
      <c r="AQW622" s="52"/>
      <c r="AQX622" s="69"/>
      <c r="AQY622" s="69"/>
      <c r="AQZ622" s="69"/>
      <c r="ARA622" s="107"/>
      <c r="ARB622" s="2"/>
      <c r="ARC622" s="15"/>
      <c r="ARD622" s="15"/>
      <c r="ARE622" s="80"/>
      <c r="ARF622" s="52"/>
      <c r="ARG622" s="69"/>
      <c r="ARH622" s="69"/>
      <c r="ARI622" s="69"/>
      <c r="ARJ622" s="107"/>
      <c r="ARK622" s="2"/>
      <c r="ARL622" s="15"/>
      <c r="ARM622" s="15"/>
      <c r="ARN622" s="80"/>
      <c r="ARO622" s="52"/>
      <c r="ARP622" s="69"/>
      <c r="ARQ622" s="69"/>
      <c r="ARR622" s="69"/>
      <c r="ARS622" s="107"/>
      <c r="ART622" s="2"/>
      <c r="ARU622" s="15"/>
      <c r="ARV622" s="15"/>
      <c r="ARW622" s="80"/>
      <c r="ARX622" s="52"/>
      <c r="ARY622" s="69"/>
      <c r="ARZ622" s="69"/>
      <c r="ASA622" s="69"/>
      <c r="ASB622" s="107"/>
      <c r="ASC622" s="2"/>
      <c r="ASD622" s="15"/>
      <c r="ASE622" s="15"/>
      <c r="ASF622" s="80"/>
      <c r="ASG622" s="52"/>
      <c r="ASH622" s="69"/>
      <c r="ASI622" s="69"/>
      <c r="ASJ622" s="69"/>
      <c r="ASK622" s="107"/>
      <c r="ASL622" s="2"/>
      <c r="ASM622" s="15"/>
      <c r="ASN622" s="15"/>
      <c r="ASO622" s="80"/>
      <c r="ASP622" s="52"/>
      <c r="ASQ622" s="69"/>
      <c r="ASR622" s="69"/>
      <c r="ASS622" s="69"/>
      <c r="AST622" s="107"/>
      <c r="ASU622" s="2"/>
      <c r="ASV622" s="15"/>
      <c r="ASW622" s="15"/>
      <c r="ASX622" s="80"/>
      <c r="ASY622" s="52"/>
      <c r="ASZ622" s="69"/>
      <c r="ATA622" s="69"/>
      <c r="ATB622" s="69"/>
      <c r="ATC622" s="107"/>
      <c r="ATD622" s="2"/>
      <c r="ATE622" s="15"/>
      <c r="ATF622" s="15"/>
      <c r="ATG622" s="80"/>
      <c r="ATH622" s="52"/>
      <c r="ATI622" s="69"/>
      <c r="ATJ622" s="69"/>
      <c r="ATK622" s="69"/>
      <c r="ATL622" s="107"/>
      <c r="ATM622" s="2"/>
      <c r="ATN622" s="15"/>
      <c r="ATO622" s="15"/>
      <c r="ATP622" s="80"/>
      <c r="ATQ622" s="52"/>
      <c r="ATR622" s="69"/>
      <c r="ATS622" s="69"/>
      <c r="ATT622" s="69"/>
      <c r="ATU622" s="107"/>
      <c r="ATV622" s="2"/>
      <c r="ATW622" s="15"/>
      <c r="ATX622" s="15"/>
      <c r="ATY622" s="80"/>
      <c r="ATZ622" s="52"/>
      <c r="AUA622" s="69"/>
      <c r="AUB622" s="69"/>
      <c r="AUC622" s="69"/>
      <c r="AUD622" s="107"/>
      <c r="AUE622" s="2"/>
      <c r="AUF622" s="15"/>
      <c r="AUG622" s="15"/>
      <c r="AUH622" s="80"/>
      <c r="AUI622" s="52"/>
      <c r="AUJ622" s="69"/>
      <c r="AUK622" s="69"/>
      <c r="AUL622" s="69"/>
      <c r="AUM622" s="107"/>
      <c r="AUN622" s="2"/>
      <c r="AUO622" s="15"/>
      <c r="AUP622" s="15"/>
      <c r="AUQ622" s="80"/>
      <c r="AUR622" s="52"/>
      <c r="AUS622" s="69"/>
      <c r="AUT622" s="69"/>
      <c r="AUU622" s="69"/>
      <c r="AUV622" s="107"/>
      <c r="AUW622" s="2"/>
      <c r="AUX622" s="15"/>
      <c r="AUY622" s="15"/>
      <c r="AUZ622" s="80"/>
      <c r="AVA622" s="52"/>
      <c r="AVB622" s="69"/>
      <c r="AVC622" s="69"/>
      <c r="AVD622" s="69"/>
      <c r="AVE622" s="107"/>
      <c r="AVF622" s="2"/>
      <c r="AVG622" s="15"/>
      <c r="AVH622" s="15"/>
      <c r="AVI622" s="80"/>
      <c r="AVJ622" s="52"/>
      <c r="AVK622" s="69"/>
      <c r="AVL622" s="69"/>
      <c r="AVM622" s="69"/>
      <c r="AVN622" s="107"/>
      <c r="AVO622" s="2"/>
      <c r="AVP622" s="15"/>
      <c r="AVQ622" s="15"/>
      <c r="AVR622" s="80"/>
      <c r="AVS622" s="52"/>
      <c r="AVT622" s="69"/>
      <c r="AVU622" s="69"/>
      <c r="AVV622" s="69"/>
      <c r="AVW622" s="107"/>
      <c r="AVX622" s="2"/>
      <c r="AVY622" s="15"/>
      <c r="AVZ622" s="15"/>
      <c r="AWA622" s="80"/>
      <c r="AWB622" s="52"/>
      <c r="AWC622" s="69"/>
      <c r="AWD622" s="69"/>
      <c r="AWE622" s="69"/>
      <c r="AWF622" s="107"/>
      <c r="AWG622" s="2"/>
      <c r="AWH622" s="15"/>
      <c r="AWI622" s="15"/>
      <c r="AWJ622" s="80"/>
      <c r="AWK622" s="52"/>
      <c r="AWL622" s="69"/>
      <c r="AWM622" s="69"/>
      <c r="AWN622" s="69"/>
      <c r="AWO622" s="107"/>
      <c r="AWP622" s="2"/>
      <c r="AWQ622" s="15"/>
      <c r="AWR622" s="15"/>
      <c r="AWS622" s="80"/>
      <c r="AWT622" s="52"/>
      <c r="AWU622" s="69"/>
      <c r="AWV622" s="69"/>
      <c r="AWW622" s="69"/>
      <c r="AWX622" s="107"/>
      <c r="AWY622" s="2"/>
      <c r="AWZ622" s="15"/>
      <c r="AXA622" s="15"/>
      <c r="AXB622" s="80"/>
      <c r="AXC622" s="52"/>
      <c r="AXD622" s="69"/>
      <c r="AXE622" s="69"/>
      <c r="AXF622" s="69"/>
      <c r="AXG622" s="107"/>
      <c r="AXH622" s="2"/>
      <c r="AXI622" s="15"/>
      <c r="AXJ622" s="15"/>
      <c r="AXK622" s="80"/>
      <c r="AXL622" s="52"/>
      <c r="AXM622" s="69"/>
      <c r="AXN622" s="69"/>
      <c r="AXO622" s="69"/>
      <c r="AXP622" s="107"/>
      <c r="AXQ622" s="2"/>
      <c r="AXR622" s="15"/>
      <c r="AXS622" s="15"/>
      <c r="AXT622" s="80"/>
      <c r="AXU622" s="52"/>
      <c r="AXV622" s="69"/>
      <c r="AXW622" s="69"/>
      <c r="AXX622" s="69"/>
      <c r="AXY622" s="107"/>
      <c r="AXZ622" s="2"/>
      <c r="AYA622" s="15"/>
      <c r="AYB622" s="15"/>
      <c r="AYC622" s="80"/>
      <c r="AYD622" s="52"/>
      <c r="AYE622" s="69"/>
      <c r="AYF622" s="69"/>
      <c r="AYG622" s="69"/>
      <c r="AYH622" s="107"/>
      <c r="AYI622" s="2"/>
      <c r="AYJ622" s="15"/>
      <c r="AYK622" s="15"/>
      <c r="AYL622" s="80"/>
      <c r="AYM622" s="52"/>
      <c r="AYN622" s="69"/>
      <c r="AYO622" s="69"/>
      <c r="AYP622" s="69"/>
      <c r="AYQ622" s="107"/>
      <c r="AYR622" s="2"/>
      <c r="AYS622" s="15"/>
      <c r="AYT622" s="15"/>
      <c r="AYU622" s="80"/>
      <c r="AYV622" s="52"/>
      <c r="AYW622" s="69"/>
      <c r="AYX622" s="69"/>
      <c r="AYY622" s="69"/>
      <c r="AYZ622" s="107"/>
      <c r="AZA622" s="2"/>
      <c r="AZB622" s="15"/>
      <c r="AZC622" s="15"/>
      <c r="AZD622" s="80"/>
      <c r="AZE622" s="52"/>
      <c r="AZF622" s="69"/>
      <c r="AZG622" s="69"/>
      <c r="AZH622" s="69"/>
      <c r="AZI622" s="107"/>
      <c r="AZJ622" s="2"/>
      <c r="AZK622" s="15"/>
      <c r="AZL622" s="15"/>
      <c r="AZM622" s="80"/>
      <c r="AZN622" s="52"/>
      <c r="AZO622" s="69"/>
      <c r="AZP622" s="69"/>
      <c r="AZQ622" s="69"/>
      <c r="AZR622" s="107"/>
      <c r="AZS622" s="2"/>
      <c r="AZT622" s="15"/>
      <c r="AZU622" s="15"/>
      <c r="AZV622" s="80"/>
      <c r="AZW622" s="52"/>
      <c r="AZX622" s="69"/>
      <c r="AZY622" s="69"/>
      <c r="AZZ622" s="69"/>
      <c r="BAA622" s="107"/>
      <c r="BAB622" s="2"/>
      <c r="BAC622" s="15"/>
      <c r="BAD622" s="15"/>
      <c r="BAE622" s="80"/>
      <c r="BAF622" s="52"/>
      <c r="BAG622" s="69"/>
      <c r="BAH622" s="69"/>
      <c r="BAI622" s="69"/>
      <c r="BAJ622" s="107"/>
      <c r="BAK622" s="2"/>
      <c r="BAL622" s="15"/>
      <c r="BAM622" s="15"/>
      <c r="BAN622" s="80"/>
      <c r="BAO622" s="52"/>
      <c r="BAP622" s="69"/>
      <c r="BAQ622" s="69"/>
      <c r="BAR622" s="69"/>
      <c r="BAS622" s="107"/>
      <c r="BAT622" s="2"/>
      <c r="BAU622" s="15"/>
      <c r="BAV622" s="15"/>
      <c r="BAW622" s="80"/>
      <c r="BAX622" s="52"/>
      <c r="BAY622" s="69"/>
      <c r="BAZ622" s="69"/>
      <c r="BBA622" s="69"/>
      <c r="BBB622" s="107"/>
      <c r="BBC622" s="2"/>
      <c r="BBD622" s="15"/>
      <c r="BBE622" s="15"/>
      <c r="BBF622" s="80"/>
      <c r="BBG622" s="52"/>
      <c r="BBH622" s="69"/>
      <c r="BBI622" s="69"/>
      <c r="BBJ622" s="69"/>
      <c r="BBK622" s="107"/>
      <c r="BBL622" s="2"/>
      <c r="BBM622" s="15"/>
      <c r="BBN622" s="15"/>
      <c r="BBO622" s="80"/>
      <c r="BBP622" s="52"/>
      <c r="BBQ622" s="69"/>
      <c r="BBR622" s="69"/>
      <c r="BBS622" s="69"/>
      <c r="BBT622" s="107"/>
      <c r="BBU622" s="2"/>
      <c r="BBV622" s="15"/>
      <c r="BBW622" s="15"/>
      <c r="BBX622" s="80"/>
      <c r="BBY622" s="52"/>
      <c r="BBZ622" s="69"/>
      <c r="BCA622" s="69"/>
      <c r="BCB622" s="69"/>
      <c r="BCC622" s="107"/>
      <c r="BCD622" s="2"/>
      <c r="BCE622" s="15"/>
      <c r="BCF622" s="15"/>
      <c r="BCG622" s="80"/>
      <c r="BCH622" s="52"/>
      <c r="BCI622" s="69"/>
      <c r="BCJ622" s="69"/>
      <c r="BCK622" s="69"/>
      <c r="BCL622" s="107"/>
      <c r="BCM622" s="2"/>
      <c r="BCN622" s="15"/>
      <c r="BCO622" s="15"/>
      <c r="BCP622" s="80"/>
      <c r="BCQ622" s="52"/>
      <c r="BCR622" s="69"/>
      <c r="BCS622" s="69"/>
      <c r="BCT622" s="69"/>
      <c r="BCU622" s="107"/>
      <c r="BCV622" s="2"/>
      <c r="BCW622" s="15"/>
      <c r="BCX622" s="15"/>
      <c r="BCY622" s="80"/>
      <c r="BCZ622" s="52"/>
      <c r="BDA622" s="69"/>
      <c r="BDB622" s="69"/>
      <c r="BDC622" s="69"/>
      <c r="BDD622" s="107"/>
      <c r="BDE622" s="2"/>
      <c r="BDF622" s="15"/>
      <c r="BDG622" s="15"/>
      <c r="BDH622" s="80"/>
      <c r="BDI622" s="52"/>
      <c r="BDJ622" s="69"/>
      <c r="BDK622" s="69"/>
      <c r="BDL622" s="69"/>
      <c r="BDM622" s="107"/>
      <c r="BDN622" s="2"/>
      <c r="BDO622" s="15"/>
      <c r="BDP622" s="15"/>
      <c r="BDQ622" s="80"/>
      <c r="BDR622" s="52"/>
      <c r="BDS622" s="69"/>
      <c r="BDT622" s="69"/>
      <c r="BDU622" s="69"/>
      <c r="BDV622" s="107"/>
      <c r="BDW622" s="2"/>
      <c r="BDX622" s="15"/>
      <c r="BDY622" s="15"/>
      <c r="BDZ622" s="80"/>
      <c r="BEA622" s="52"/>
      <c r="BEB622" s="69"/>
      <c r="BEC622" s="69"/>
      <c r="BED622" s="69"/>
      <c r="BEE622" s="107"/>
      <c r="BEF622" s="2"/>
      <c r="BEG622" s="15"/>
      <c r="BEH622" s="15"/>
      <c r="BEI622" s="80"/>
      <c r="BEJ622" s="52"/>
      <c r="BEK622" s="69"/>
      <c r="BEL622" s="69"/>
      <c r="BEM622" s="69"/>
      <c r="BEN622" s="107"/>
      <c r="BEO622" s="2"/>
      <c r="BEP622" s="15"/>
      <c r="BEQ622" s="15"/>
      <c r="BER622" s="80"/>
      <c r="BES622" s="52"/>
      <c r="BET622" s="69"/>
      <c r="BEU622" s="69"/>
      <c r="BEV622" s="69"/>
      <c r="BEW622" s="107"/>
      <c r="BEX622" s="2"/>
      <c r="BEY622" s="15"/>
      <c r="BEZ622" s="15"/>
      <c r="BFA622" s="80"/>
      <c r="BFB622" s="52"/>
      <c r="BFC622" s="69"/>
      <c r="BFD622" s="69"/>
      <c r="BFE622" s="69"/>
      <c r="BFF622" s="107"/>
      <c r="BFG622" s="2"/>
      <c r="BFH622" s="15"/>
      <c r="BFI622" s="15"/>
      <c r="BFJ622" s="80"/>
      <c r="BFK622" s="52"/>
      <c r="BFL622" s="69"/>
      <c r="BFM622" s="69"/>
      <c r="BFN622" s="69"/>
      <c r="BFO622" s="107"/>
      <c r="BFP622" s="2"/>
      <c r="BFQ622" s="15"/>
      <c r="BFR622" s="15"/>
      <c r="BFS622" s="80"/>
      <c r="BFT622" s="52"/>
      <c r="BFU622" s="69"/>
      <c r="BFV622" s="69"/>
      <c r="BFW622" s="69"/>
      <c r="BFX622" s="107"/>
      <c r="BFY622" s="2"/>
      <c r="BFZ622" s="15"/>
      <c r="BGA622" s="15"/>
      <c r="BGB622" s="80"/>
      <c r="BGC622" s="52"/>
      <c r="BGD622" s="69"/>
      <c r="BGE622" s="69"/>
      <c r="BGF622" s="69"/>
      <c r="BGG622" s="107"/>
      <c r="BGH622" s="2"/>
      <c r="BGI622" s="15"/>
      <c r="BGJ622" s="15"/>
      <c r="BGK622" s="80"/>
      <c r="BGL622" s="52"/>
      <c r="BGM622" s="69"/>
      <c r="BGN622" s="69"/>
      <c r="BGO622" s="69"/>
      <c r="BGP622" s="107"/>
      <c r="BGQ622" s="2"/>
      <c r="BGR622" s="15"/>
      <c r="BGS622" s="15"/>
      <c r="BGT622" s="80"/>
      <c r="BGU622" s="52"/>
      <c r="BGV622" s="69"/>
      <c r="BGW622" s="69"/>
      <c r="BGX622" s="69"/>
      <c r="BGY622" s="107"/>
      <c r="BGZ622" s="2"/>
      <c r="BHA622" s="15"/>
      <c r="BHB622" s="15"/>
      <c r="BHC622" s="80"/>
      <c r="BHD622" s="52"/>
      <c r="BHE622" s="69"/>
      <c r="BHF622" s="69"/>
      <c r="BHG622" s="69"/>
      <c r="BHH622" s="107"/>
      <c r="BHI622" s="2"/>
      <c r="BHJ622" s="15"/>
      <c r="BHK622" s="15"/>
      <c r="BHL622" s="80"/>
      <c r="BHM622" s="52"/>
      <c r="BHN622" s="69"/>
      <c r="BHO622" s="69"/>
      <c r="BHP622" s="69"/>
      <c r="BHQ622" s="107"/>
      <c r="BHR622" s="2"/>
      <c r="BHS622" s="15"/>
      <c r="BHT622" s="15"/>
      <c r="BHU622" s="80"/>
      <c r="BHV622" s="52"/>
      <c r="BHW622" s="69"/>
      <c r="BHX622" s="69"/>
      <c r="BHY622" s="69"/>
      <c r="BHZ622" s="107"/>
      <c r="BIA622" s="2"/>
      <c r="BIB622" s="15"/>
      <c r="BIC622" s="15"/>
      <c r="BID622" s="80"/>
      <c r="BIE622" s="52"/>
      <c r="BIF622" s="69"/>
      <c r="BIG622" s="69"/>
      <c r="BIH622" s="69"/>
      <c r="BII622" s="107"/>
      <c r="BIJ622" s="2"/>
      <c r="BIK622" s="15"/>
      <c r="BIL622" s="15"/>
      <c r="BIM622" s="80"/>
      <c r="BIN622" s="52"/>
      <c r="BIO622" s="69"/>
      <c r="BIP622" s="69"/>
      <c r="BIQ622" s="69"/>
      <c r="BIR622" s="107"/>
      <c r="BIS622" s="2"/>
      <c r="BIT622" s="15"/>
      <c r="BIU622" s="15"/>
      <c r="BIV622" s="80"/>
      <c r="BIW622" s="52"/>
      <c r="BIX622" s="69"/>
      <c r="BIY622" s="69"/>
      <c r="BIZ622" s="69"/>
      <c r="BJA622" s="107"/>
      <c r="BJB622" s="2"/>
      <c r="BJC622" s="15"/>
      <c r="BJD622" s="15"/>
      <c r="BJE622" s="80"/>
      <c r="BJF622" s="52"/>
      <c r="BJG622" s="69"/>
      <c r="BJH622" s="69"/>
      <c r="BJI622" s="69"/>
      <c r="BJJ622" s="107"/>
      <c r="BJK622" s="2"/>
      <c r="BJL622" s="15"/>
      <c r="BJM622" s="15"/>
      <c r="BJN622" s="80"/>
      <c r="BJO622" s="52"/>
      <c r="BJP622" s="69"/>
      <c r="BJQ622" s="69"/>
      <c r="BJR622" s="69"/>
      <c r="BJS622" s="107"/>
      <c r="BJT622" s="2"/>
      <c r="BJU622" s="15"/>
      <c r="BJV622" s="15"/>
      <c r="BJW622" s="80"/>
      <c r="BJX622" s="52"/>
      <c r="BJY622" s="69"/>
      <c r="BJZ622" s="69"/>
      <c r="BKA622" s="69"/>
      <c r="BKB622" s="107"/>
      <c r="BKC622" s="2"/>
      <c r="BKD622" s="15"/>
      <c r="BKE622" s="15"/>
      <c r="BKF622" s="80"/>
      <c r="BKG622" s="52"/>
      <c r="BKH622" s="69"/>
      <c r="BKI622" s="69"/>
      <c r="BKJ622" s="69"/>
      <c r="BKK622" s="107"/>
      <c r="BKL622" s="2"/>
      <c r="BKM622" s="15"/>
      <c r="BKN622" s="15"/>
      <c r="BKO622" s="80"/>
      <c r="BKP622" s="52"/>
      <c r="BKQ622" s="69"/>
      <c r="BKR622" s="69"/>
      <c r="BKS622" s="69"/>
      <c r="BKT622" s="107"/>
      <c r="BKU622" s="2"/>
      <c r="BKV622" s="15"/>
      <c r="BKW622" s="15"/>
      <c r="BKX622" s="80"/>
      <c r="BKY622" s="52"/>
      <c r="BKZ622" s="69"/>
      <c r="BLA622" s="69"/>
      <c r="BLB622" s="69"/>
      <c r="BLC622" s="107"/>
      <c r="BLD622" s="2"/>
      <c r="BLE622" s="15"/>
      <c r="BLF622" s="15"/>
      <c r="BLG622" s="80"/>
      <c r="BLH622" s="52"/>
      <c r="BLI622" s="69"/>
      <c r="BLJ622" s="69"/>
      <c r="BLK622" s="69"/>
      <c r="BLL622" s="107"/>
      <c r="BLM622" s="2"/>
      <c r="BLN622" s="15"/>
      <c r="BLO622" s="15"/>
      <c r="BLP622" s="80"/>
      <c r="BLQ622" s="52"/>
      <c r="BLR622" s="69"/>
      <c r="BLS622" s="69"/>
      <c r="BLT622" s="69"/>
      <c r="BLU622" s="107"/>
      <c r="BLV622" s="2"/>
      <c r="BLW622" s="15"/>
      <c r="BLX622" s="15"/>
      <c r="BLY622" s="80"/>
      <c r="BLZ622" s="52"/>
      <c r="BMA622" s="69"/>
      <c r="BMB622" s="69"/>
      <c r="BMC622" s="69"/>
      <c r="BMD622" s="107"/>
      <c r="BME622" s="2"/>
      <c r="BMF622" s="15"/>
      <c r="BMG622" s="15"/>
      <c r="BMH622" s="80"/>
      <c r="BMI622" s="52"/>
      <c r="BMJ622" s="69"/>
      <c r="BMK622" s="69"/>
      <c r="BML622" s="69"/>
      <c r="BMM622" s="107"/>
      <c r="BMN622" s="2"/>
      <c r="BMO622" s="15"/>
      <c r="BMP622" s="15"/>
      <c r="BMQ622" s="80"/>
      <c r="BMR622" s="52"/>
      <c r="BMS622" s="69"/>
      <c r="BMT622" s="69"/>
      <c r="BMU622" s="69"/>
      <c r="BMV622" s="107"/>
      <c r="BMW622" s="2"/>
      <c r="BMX622" s="15"/>
      <c r="BMY622" s="15"/>
      <c r="BMZ622" s="80"/>
      <c r="BNA622" s="52"/>
      <c r="BNB622" s="69"/>
      <c r="BNC622" s="69"/>
      <c r="BND622" s="69"/>
      <c r="BNE622" s="107"/>
      <c r="BNF622" s="2"/>
      <c r="BNG622" s="15"/>
      <c r="BNH622" s="15"/>
      <c r="BNI622" s="80"/>
      <c r="BNJ622" s="52"/>
      <c r="BNK622" s="69"/>
      <c r="BNL622" s="69"/>
      <c r="BNM622" s="69"/>
      <c r="BNN622" s="107"/>
      <c r="BNO622" s="2"/>
      <c r="BNP622" s="15"/>
      <c r="BNQ622" s="15"/>
      <c r="BNR622" s="80"/>
      <c r="BNS622" s="52"/>
      <c r="BNT622" s="69"/>
      <c r="BNU622" s="69"/>
      <c r="BNV622" s="69"/>
      <c r="BNW622" s="107"/>
      <c r="BNX622" s="2"/>
      <c r="BNY622" s="15"/>
      <c r="BNZ622" s="15"/>
      <c r="BOA622" s="80"/>
      <c r="BOB622" s="52"/>
      <c r="BOC622" s="69"/>
      <c r="BOD622" s="69"/>
      <c r="BOE622" s="69"/>
      <c r="BOF622" s="107"/>
      <c r="BOG622" s="2"/>
      <c r="BOH622" s="15"/>
      <c r="BOI622" s="15"/>
      <c r="BOJ622" s="80"/>
      <c r="BOK622" s="52"/>
      <c r="BOL622" s="69"/>
      <c r="BOM622" s="69"/>
      <c r="BON622" s="69"/>
      <c r="BOO622" s="107"/>
      <c r="BOP622" s="2"/>
      <c r="BOQ622" s="15"/>
      <c r="BOR622" s="15"/>
      <c r="BOS622" s="80"/>
      <c r="BOT622" s="52"/>
      <c r="BOU622" s="69"/>
      <c r="BOV622" s="69"/>
      <c r="BOW622" s="69"/>
      <c r="BOX622" s="107"/>
      <c r="BOY622" s="2"/>
      <c r="BOZ622" s="15"/>
      <c r="BPA622" s="15"/>
      <c r="BPB622" s="80"/>
      <c r="BPC622" s="52"/>
      <c r="BPD622" s="69"/>
      <c r="BPE622" s="69"/>
      <c r="BPF622" s="69"/>
      <c r="BPG622" s="107"/>
      <c r="BPH622" s="2"/>
      <c r="BPI622" s="15"/>
      <c r="BPJ622" s="15"/>
      <c r="BPK622" s="80"/>
      <c r="BPL622" s="52"/>
      <c r="BPM622" s="69"/>
      <c r="BPN622" s="69"/>
      <c r="BPO622" s="69"/>
      <c r="BPP622" s="107"/>
      <c r="BPQ622" s="2"/>
      <c r="BPR622" s="15"/>
      <c r="BPS622" s="15"/>
      <c r="BPT622" s="80"/>
      <c r="BPU622" s="52"/>
      <c r="BPV622" s="69"/>
      <c r="BPW622" s="69"/>
      <c r="BPX622" s="69"/>
      <c r="BPY622" s="107"/>
      <c r="BPZ622" s="2"/>
      <c r="BQA622" s="15"/>
      <c r="BQB622" s="15"/>
      <c r="BQC622" s="80"/>
      <c r="BQD622" s="52"/>
      <c r="BQE622" s="69"/>
      <c r="BQF622" s="69"/>
      <c r="BQG622" s="69"/>
      <c r="BQH622" s="107"/>
      <c r="BQI622" s="2"/>
      <c r="BQJ622" s="15"/>
      <c r="BQK622" s="15"/>
      <c r="BQL622" s="80"/>
      <c r="BQM622" s="52"/>
      <c r="BQN622" s="69"/>
      <c r="BQO622" s="69"/>
      <c r="BQP622" s="69"/>
      <c r="BQQ622" s="107"/>
      <c r="BQR622" s="2"/>
      <c r="BQS622" s="15"/>
      <c r="BQT622" s="15"/>
      <c r="BQU622" s="80"/>
      <c r="BQV622" s="52"/>
      <c r="BQW622" s="69"/>
      <c r="BQX622" s="69"/>
      <c r="BQY622" s="69"/>
      <c r="BQZ622" s="107"/>
      <c r="BRA622" s="2"/>
      <c r="BRB622" s="15"/>
      <c r="BRC622" s="15"/>
      <c r="BRD622" s="80"/>
      <c r="BRE622" s="52"/>
      <c r="BRF622" s="69"/>
      <c r="BRG622" s="69"/>
      <c r="BRH622" s="69"/>
      <c r="BRI622" s="107"/>
      <c r="BRJ622" s="2"/>
      <c r="BRK622" s="15"/>
      <c r="BRL622" s="15"/>
      <c r="BRM622" s="80"/>
      <c r="BRN622" s="52"/>
      <c r="BRO622" s="69"/>
      <c r="BRP622" s="69"/>
      <c r="BRQ622" s="69"/>
      <c r="BRR622" s="107"/>
      <c r="BRS622" s="2"/>
      <c r="BRT622" s="15"/>
      <c r="BRU622" s="15"/>
      <c r="BRV622" s="80"/>
      <c r="BRW622" s="52"/>
      <c r="BRX622" s="69"/>
      <c r="BRY622" s="69"/>
      <c r="BRZ622" s="69"/>
      <c r="BSA622" s="107"/>
      <c r="BSB622" s="2"/>
      <c r="BSC622" s="15"/>
      <c r="BSD622" s="15"/>
      <c r="BSE622" s="80"/>
      <c r="BSF622" s="52"/>
      <c r="BSG622" s="69"/>
      <c r="BSH622" s="69"/>
      <c r="BSI622" s="69"/>
      <c r="BSJ622" s="107"/>
      <c r="BSK622" s="2"/>
      <c r="BSL622" s="15"/>
      <c r="BSM622" s="15"/>
      <c r="BSN622" s="80"/>
      <c r="BSO622" s="52"/>
      <c r="BSP622" s="69"/>
      <c r="BSQ622" s="69"/>
      <c r="BSR622" s="69"/>
      <c r="BSS622" s="107"/>
      <c r="BST622" s="2"/>
      <c r="BSU622" s="15"/>
      <c r="BSV622" s="15"/>
      <c r="BSW622" s="80"/>
      <c r="BSX622" s="52"/>
      <c r="BSY622" s="69"/>
      <c r="BSZ622" s="69"/>
      <c r="BTA622" s="69"/>
      <c r="BTB622" s="107"/>
      <c r="BTC622" s="2"/>
      <c r="BTD622" s="15"/>
      <c r="BTE622" s="15"/>
      <c r="BTF622" s="80"/>
      <c r="BTG622" s="52"/>
      <c r="BTH622" s="69"/>
      <c r="BTI622" s="69"/>
      <c r="BTJ622" s="69"/>
      <c r="BTK622" s="107"/>
      <c r="BTL622" s="2"/>
      <c r="BTM622" s="15"/>
      <c r="BTN622" s="15"/>
      <c r="BTO622" s="80"/>
      <c r="BTP622" s="52"/>
      <c r="BTQ622" s="69"/>
      <c r="BTR622" s="69"/>
      <c r="BTS622" s="69"/>
      <c r="BTT622" s="107"/>
      <c r="BTU622" s="2"/>
      <c r="BTV622" s="15"/>
      <c r="BTW622" s="15"/>
      <c r="BTX622" s="80"/>
      <c r="BTY622" s="52"/>
      <c r="BTZ622" s="69"/>
      <c r="BUA622" s="69"/>
      <c r="BUB622" s="69"/>
      <c r="BUC622" s="107"/>
      <c r="BUD622" s="2"/>
      <c r="BUE622" s="15"/>
      <c r="BUF622" s="15"/>
      <c r="BUG622" s="80"/>
      <c r="BUH622" s="52"/>
      <c r="BUI622" s="69"/>
      <c r="BUJ622" s="69"/>
      <c r="BUK622" s="69"/>
      <c r="BUL622" s="107"/>
      <c r="BUM622" s="2"/>
      <c r="BUN622" s="15"/>
      <c r="BUO622" s="15"/>
      <c r="BUP622" s="80"/>
      <c r="BUQ622" s="52"/>
      <c r="BUR622" s="69"/>
      <c r="BUS622" s="69"/>
      <c r="BUT622" s="69"/>
      <c r="BUU622" s="107"/>
      <c r="BUV622" s="2"/>
      <c r="BUW622" s="15"/>
      <c r="BUX622" s="15"/>
      <c r="BUY622" s="80"/>
      <c r="BUZ622" s="52"/>
      <c r="BVA622" s="69"/>
      <c r="BVB622" s="69"/>
      <c r="BVC622" s="69"/>
      <c r="BVD622" s="107"/>
      <c r="BVE622" s="2"/>
      <c r="BVF622" s="15"/>
      <c r="BVG622" s="15"/>
      <c r="BVH622" s="80"/>
      <c r="BVI622" s="52"/>
      <c r="BVJ622" s="69"/>
      <c r="BVK622" s="69"/>
      <c r="BVL622" s="69"/>
      <c r="BVM622" s="107"/>
      <c r="BVN622" s="2"/>
      <c r="BVO622" s="15"/>
      <c r="BVP622" s="15"/>
      <c r="BVQ622" s="80"/>
      <c r="BVR622" s="52"/>
      <c r="BVS622" s="69"/>
      <c r="BVT622" s="69"/>
      <c r="BVU622" s="69"/>
      <c r="BVV622" s="107"/>
      <c r="BVW622" s="2"/>
      <c r="BVX622" s="15"/>
      <c r="BVY622" s="15"/>
      <c r="BVZ622" s="80"/>
      <c r="BWA622" s="52"/>
      <c r="BWB622" s="69"/>
      <c r="BWC622" s="69"/>
      <c r="BWD622" s="69"/>
      <c r="BWE622" s="107"/>
      <c r="BWF622" s="2"/>
      <c r="BWG622" s="15"/>
      <c r="BWH622" s="15"/>
      <c r="BWI622" s="80"/>
      <c r="BWJ622" s="52"/>
      <c r="BWK622" s="69"/>
      <c r="BWL622" s="69"/>
      <c r="BWM622" s="69"/>
      <c r="BWN622" s="107"/>
      <c r="BWO622" s="2"/>
      <c r="BWP622" s="15"/>
      <c r="BWQ622" s="15"/>
      <c r="BWR622" s="80"/>
      <c r="BWS622" s="52"/>
      <c r="BWT622" s="69"/>
      <c r="BWU622" s="69"/>
      <c r="BWV622" s="69"/>
      <c r="BWW622" s="107"/>
      <c r="BWX622" s="2"/>
      <c r="BWY622" s="15"/>
      <c r="BWZ622" s="15"/>
      <c r="BXA622" s="80"/>
      <c r="BXB622" s="52"/>
      <c r="BXC622" s="69"/>
      <c r="BXD622" s="69"/>
      <c r="BXE622" s="69"/>
      <c r="BXF622" s="107"/>
      <c r="BXG622" s="2"/>
      <c r="BXH622" s="15"/>
      <c r="BXI622" s="15"/>
      <c r="BXJ622" s="80"/>
      <c r="BXK622" s="52"/>
      <c r="BXL622" s="69"/>
      <c r="BXM622" s="69"/>
      <c r="BXN622" s="69"/>
      <c r="BXO622" s="107"/>
      <c r="BXP622" s="2"/>
      <c r="BXQ622" s="15"/>
      <c r="BXR622" s="15"/>
      <c r="BXS622" s="80"/>
      <c r="BXT622" s="52"/>
      <c r="BXU622" s="69"/>
      <c r="BXV622" s="69"/>
      <c r="BXW622" s="69"/>
      <c r="BXX622" s="107"/>
      <c r="BXY622" s="2"/>
      <c r="BXZ622" s="15"/>
      <c r="BYA622" s="15"/>
      <c r="BYB622" s="80"/>
      <c r="BYC622" s="52"/>
      <c r="BYD622" s="69"/>
      <c r="BYE622" s="69"/>
      <c r="BYF622" s="69"/>
      <c r="BYG622" s="107"/>
      <c r="BYH622" s="2"/>
      <c r="BYI622" s="15"/>
      <c r="BYJ622" s="15"/>
      <c r="BYK622" s="80"/>
      <c r="BYL622" s="52"/>
      <c r="BYM622" s="69"/>
      <c r="BYN622" s="69"/>
      <c r="BYO622" s="69"/>
      <c r="BYP622" s="107"/>
      <c r="BYQ622" s="2"/>
      <c r="BYR622" s="15"/>
      <c r="BYS622" s="15"/>
      <c r="BYT622" s="80"/>
      <c r="BYU622" s="52"/>
      <c r="BYV622" s="69"/>
      <c r="BYW622" s="69"/>
      <c r="BYX622" s="69"/>
      <c r="BYY622" s="107"/>
      <c r="BYZ622" s="2"/>
      <c r="BZA622" s="15"/>
      <c r="BZB622" s="15"/>
      <c r="BZC622" s="80"/>
      <c r="BZD622" s="52"/>
      <c r="BZE622" s="69"/>
      <c r="BZF622" s="69"/>
      <c r="BZG622" s="69"/>
      <c r="BZH622" s="107"/>
      <c r="BZI622" s="2"/>
      <c r="BZJ622" s="15"/>
      <c r="BZK622" s="15"/>
      <c r="BZL622" s="80"/>
      <c r="BZM622" s="52"/>
      <c r="BZN622" s="69"/>
      <c r="BZO622" s="69"/>
      <c r="BZP622" s="69"/>
      <c r="BZQ622" s="107"/>
      <c r="BZR622" s="2"/>
      <c r="BZS622" s="15"/>
      <c r="BZT622" s="15"/>
      <c r="BZU622" s="80"/>
      <c r="BZV622" s="52"/>
      <c r="BZW622" s="69"/>
      <c r="BZX622" s="69"/>
      <c r="BZY622" s="69"/>
      <c r="BZZ622" s="107"/>
      <c r="CAA622" s="2"/>
      <c r="CAB622" s="15"/>
      <c r="CAC622" s="15"/>
      <c r="CAD622" s="80"/>
      <c r="CAE622" s="52"/>
      <c r="CAF622" s="69"/>
      <c r="CAG622" s="69"/>
      <c r="CAH622" s="69"/>
      <c r="CAI622" s="107"/>
      <c r="CAJ622" s="2"/>
      <c r="CAK622" s="15"/>
      <c r="CAL622" s="15"/>
      <c r="CAM622" s="80"/>
      <c r="CAN622" s="52"/>
      <c r="CAO622" s="69"/>
      <c r="CAP622" s="69"/>
      <c r="CAQ622" s="69"/>
      <c r="CAR622" s="107"/>
      <c r="CAS622" s="2"/>
      <c r="CAT622" s="15"/>
      <c r="CAU622" s="15"/>
      <c r="CAV622" s="80"/>
      <c r="CAW622" s="52"/>
      <c r="CAX622" s="69"/>
      <c r="CAY622" s="69"/>
      <c r="CAZ622" s="69"/>
      <c r="CBA622" s="107"/>
      <c r="CBB622" s="2"/>
      <c r="CBC622" s="15"/>
      <c r="CBD622" s="15"/>
      <c r="CBE622" s="80"/>
      <c r="CBF622" s="52"/>
      <c r="CBG622" s="69"/>
      <c r="CBH622" s="69"/>
      <c r="CBI622" s="69"/>
      <c r="CBJ622" s="107"/>
      <c r="CBK622" s="2"/>
      <c r="CBL622" s="15"/>
      <c r="CBM622" s="15"/>
      <c r="CBN622" s="80"/>
      <c r="CBO622" s="52"/>
      <c r="CBP622" s="69"/>
      <c r="CBQ622" s="69"/>
      <c r="CBR622" s="69"/>
      <c r="CBS622" s="107"/>
      <c r="CBT622" s="2"/>
      <c r="CBU622" s="15"/>
      <c r="CBV622" s="15"/>
      <c r="CBW622" s="80"/>
      <c r="CBX622" s="52"/>
      <c r="CBY622" s="69"/>
      <c r="CBZ622" s="69"/>
      <c r="CCA622" s="69"/>
      <c r="CCB622" s="107"/>
      <c r="CCC622" s="2"/>
      <c r="CCD622" s="15"/>
      <c r="CCE622" s="15"/>
      <c r="CCF622" s="80"/>
      <c r="CCG622" s="52"/>
      <c r="CCH622" s="69"/>
      <c r="CCI622" s="69"/>
      <c r="CCJ622" s="69"/>
      <c r="CCK622" s="107"/>
      <c r="CCL622" s="2"/>
      <c r="CCM622" s="15"/>
      <c r="CCN622" s="15"/>
      <c r="CCO622" s="80"/>
      <c r="CCP622" s="52"/>
      <c r="CCQ622" s="69"/>
      <c r="CCR622" s="69"/>
      <c r="CCS622" s="69"/>
      <c r="CCT622" s="107"/>
      <c r="CCU622" s="2"/>
      <c r="CCV622" s="15"/>
      <c r="CCW622" s="15"/>
      <c r="CCX622" s="80"/>
      <c r="CCY622" s="52"/>
      <c r="CCZ622" s="69"/>
      <c r="CDA622" s="69"/>
      <c r="CDB622" s="69"/>
      <c r="CDC622" s="107"/>
      <c r="CDD622" s="2"/>
      <c r="CDE622" s="15"/>
      <c r="CDF622" s="15"/>
      <c r="CDG622" s="80"/>
      <c r="CDH622" s="52"/>
      <c r="CDI622" s="69"/>
      <c r="CDJ622" s="69"/>
      <c r="CDK622" s="69"/>
      <c r="CDL622" s="107"/>
      <c r="CDM622" s="2"/>
      <c r="CDN622" s="15"/>
      <c r="CDO622" s="15"/>
      <c r="CDP622" s="80"/>
      <c r="CDQ622" s="52"/>
      <c r="CDR622" s="69"/>
      <c r="CDS622" s="69"/>
      <c r="CDT622" s="69"/>
      <c r="CDU622" s="107"/>
      <c r="CDV622" s="2"/>
      <c r="CDW622" s="15"/>
      <c r="CDX622" s="15"/>
      <c r="CDY622" s="80"/>
      <c r="CDZ622" s="52"/>
      <c r="CEA622" s="69"/>
      <c r="CEB622" s="69"/>
      <c r="CEC622" s="69"/>
      <c r="CED622" s="107"/>
      <c r="CEE622" s="2"/>
      <c r="CEF622" s="15"/>
      <c r="CEG622" s="15"/>
      <c r="CEH622" s="80"/>
      <c r="CEI622" s="52"/>
      <c r="CEJ622" s="69"/>
      <c r="CEK622" s="69"/>
      <c r="CEL622" s="69"/>
      <c r="CEM622" s="107"/>
      <c r="CEN622" s="2"/>
      <c r="CEO622" s="15"/>
      <c r="CEP622" s="15"/>
      <c r="CEQ622" s="80"/>
      <c r="CER622" s="52"/>
      <c r="CES622" s="69"/>
      <c r="CET622" s="69"/>
      <c r="CEU622" s="69"/>
      <c r="CEV622" s="107"/>
      <c r="CEW622" s="2"/>
      <c r="CEX622" s="15"/>
      <c r="CEY622" s="15"/>
      <c r="CEZ622" s="80"/>
      <c r="CFA622" s="52"/>
      <c r="CFB622" s="69"/>
      <c r="CFC622" s="69"/>
      <c r="CFD622" s="69"/>
      <c r="CFE622" s="107"/>
      <c r="CFF622" s="2"/>
      <c r="CFG622" s="15"/>
      <c r="CFH622" s="15"/>
      <c r="CFI622" s="80"/>
      <c r="CFJ622" s="52"/>
      <c r="CFK622" s="69"/>
      <c r="CFL622" s="69"/>
      <c r="CFM622" s="69"/>
      <c r="CFN622" s="107"/>
      <c r="CFO622" s="2"/>
      <c r="CFP622" s="15"/>
      <c r="CFQ622" s="15"/>
      <c r="CFR622" s="80"/>
      <c r="CFS622" s="52"/>
      <c r="CFT622" s="69"/>
      <c r="CFU622" s="69"/>
      <c r="CFV622" s="69"/>
      <c r="CFW622" s="107"/>
      <c r="CFX622" s="2"/>
      <c r="CFY622" s="15"/>
      <c r="CFZ622" s="15"/>
      <c r="CGA622" s="80"/>
      <c r="CGB622" s="52"/>
      <c r="CGC622" s="69"/>
      <c r="CGD622" s="69"/>
      <c r="CGE622" s="69"/>
      <c r="CGF622" s="107"/>
      <c r="CGG622" s="2"/>
      <c r="CGH622" s="15"/>
      <c r="CGI622" s="15"/>
      <c r="CGJ622" s="80"/>
      <c r="CGK622" s="52"/>
      <c r="CGL622" s="69"/>
      <c r="CGM622" s="69"/>
      <c r="CGN622" s="69"/>
      <c r="CGO622" s="107"/>
      <c r="CGP622" s="2"/>
      <c r="CGQ622" s="15"/>
      <c r="CGR622" s="15"/>
      <c r="CGS622" s="80"/>
      <c r="CGT622" s="52"/>
      <c r="CGU622" s="69"/>
      <c r="CGV622" s="69"/>
      <c r="CGW622" s="69"/>
      <c r="CGX622" s="107"/>
      <c r="CGY622" s="2"/>
      <c r="CGZ622" s="15"/>
      <c r="CHA622" s="15"/>
      <c r="CHB622" s="80"/>
      <c r="CHC622" s="52"/>
      <c r="CHD622" s="69"/>
      <c r="CHE622" s="69"/>
      <c r="CHF622" s="69"/>
      <c r="CHG622" s="107"/>
      <c r="CHH622" s="2"/>
      <c r="CHI622" s="15"/>
      <c r="CHJ622" s="15"/>
      <c r="CHK622" s="80"/>
      <c r="CHL622" s="52"/>
      <c r="CHM622" s="69"/>
      <c r="CHN622" s="69"/>
      <c r="CHO622" s="69"/>
      <c r="CHP622" s="107"/>
      <c r="CHQ622" s="2"/>
      <c r="CHR622" s="15"/>
      <c r="CHS622" s="15"/>
      <c r="CHT622" s="80"/>
      <c r="CHU622" s="52"/>
      <c r="CHV622" s="69"/>
      <c r="CHW622" s="69"/>
      <c r="CHX622" s="69"/>
      <c r="CHY622" s="107"/>
      <c r="CHZ622" s="2"/>
      <c r="CIA622" s="15"/>
      <c r="CIB622" s="15"/>
      <c r="CIC622" s="80"/>
      <c r="CID622" s="52"/>
      <c r="CIE622" s="69"/>
      <c r="CIF622" s="69"/>
      <c r="CIG622" s="69"/>
      <c r="CIH622" s="107"/>
      <c r="CII622" s="2"/>
      <c r="CIJ622" s="15"/>
      <c r="CIK622" s="15"/>
      <c r="CIL622" s="80"/>
      <c r="CIM622" s="52"/>
      <c r="CIN622" s="69"/>
      <c r="CIO622" s="69"/>
      <c r="CIP622" s="69"/>
      <c r="CIQ622" s="107"/>
      <c r="CIR622" s="2"/>
      <c r="CIS622" s="15"/>
      <c r="CIT622" s="15"/>
      <c r="CIU622" s="80"/>
      <c r="CIV622" s="52"/>
      <c r="CIW622" s="69"/>
      <c r="CIX622" s="69"/>
      <c r="CIY622" s="69"/>
      <c r="CIZ622" s="107"/>
      <c r="CJA622" s="2"/>
      <c r="CJB622" s="15"/>
      <c r="CJC622" s="15"/>
      <c r="CJD622" s="80"/>
      <c r="CJE622" s="52"/>
      <c r="CJF622" s="69"/>
      <c r="CJG622" s="69"/>
      <c r="CJH622" s="69"/>
      <c r="CJI622" s="107"/>
      <c r="CJJ622" s="2"/>
      <c r="CJK622" s="15"/>
      <c r="CJL622" s="15"/>
      <c r="CJM622" s="80"/>
      <c r="CJN622" s="52"/>
      <c r="CJO622" s="69"/>
      <c r="CJP622" s="69"/>
      <c r="CJQ622" s="69"/>
      <c r="CJR622" s="107"/>
      <c r="CJS622" s="2"/>
      <c r="CJT622" s="15"/>
      <c r="CJU622" s="15"/>
      <c r="CJV622" s="80"/>
      <c r="CJW622" s="52"/>
      <c r="CJX622" s="69"/>
      <c r="CJY622" s="69"/>
      <c r="CJZ622" s="69"/>
      <c r="CKA622" s="107"/>
      <c r="CKB622" s="2"/>
      <c r="CKC622" s="15"/>
      <c r="CKD622" s="15"/>
      <c r="CKE622" s="80"/>
      <c r="CKF622" s="52"/>
      <c r="CKG622" s="69"/>
      <c r="CKH622" s="69"/>
      <c r="CKI622" s="69"/>
      <c r="CKJ622" s="107"/>
      <c r="CKK622" s="2"/>
      <c r="CKL622" s="15"/>
      <c r="CKM622" s="15"/>
      <c r="CKN622" s="80"/>
      <c r="CKO622" s="52"/>
      <c r="CKP622" s="69"/>
      <c r="CKQ622" s="69"/>
      <c r="CKR622" s="69"/>
      <c r="CKS622" s="107"/>
      <c r="CKT622" s="2"/>
      <c r="CKU622" s="15"/>
      <c r="CKV622" s="15"/>
      <c r="CKW622" s="80"/>
      <c r="CKX622" s="52"/>
      <c r="CKY622" s="69"/>
      <c r="CKZ622" s="69"/>
      <c r="CLA622" s="69"/>
      <c r="CLB622" s="107"/>
      <c r="CLC622" s="2"/>
      <c r="CLD622" s="15"/>
      <c r="CLE622" s="15"/>
      <c r="CLF622" s="80"/>
      <c r="CLG622" s="52"/>
      <c r="CLH622" s="69"/>
      <c r="CLI622" s="69"/>
      <c r="CLJ622" s="69"/>
      <c r="CLK622" s="107"/>
      <c r="CLL622" s="2"/>
      <c r="CLM622" s="15"/>
      <c r="CLN622" s="15"/>
      <c r="CLO622" s="80"/>
      <c r="CLP622" s="52"/>
      <c r="CLQ622" s="69"/>
      <c r="CLR622" s="69"/>
      <c r="CLS622" s="69"/>
      <c r="CLT622" s="107"/>
      <c r="CLU622" s="2"/>
      <c r="CLV622" s="15"/>
      <c r="CLW622" s="15"/>
      <c r="CLX622" s="80"/>
      <c r="CLY622" s="52"/>
      <c r="CLZ622" s="69"/>
      <c r="CMA622" s="69"/>
      <c r="CMB622" s="69"/>
      <c r="CMC622" s="107"/>
      <c r="CMD622" s="2"/>
      <c r="CME622" s="15"/>
      <c r="CMF622" s="15"/>
      <c r="CMG622" s="80"/>
      <c r="CMH622" s="52"/>
      <c r="CMI622" s="69"/>
      <c r="CMJ622" s="69"/>
      <c r="CMK622" s="69"/>
      <c r="CML622" s="107"/>
      <c r="CMM622" s="2"/>
      <c r="CMN622" s="15"/>
      <c r="CMO622" s="15"/>
      <c r="CMP622" s="80"/>
      <c r="CMQ622" s="52"/>
      <c r="CMR622" s="69"/>
      <c r="CMS622" s="69"/>
      <c r="CMT622" s="69"/>
      <c r="CMU622" s="107"/>
      <c r="CMV622" s="2"/>
      <c r="CMW622" s="15"/>
      <c r="CMX622" s="15"/>
      <c r="CMY622" s="80"/>
      <c r="CMZ622" s="52"/>
      <c r="CNA622" s="69"/>
      <c r="CNB622" s="69"/>
      <c r="CNC622" s="69"/>
      <c r="CND622" s="107"/>
      <c r="CNE622" s="2"/>
      <c r="CNF622" s="15"/>
      <c r="CNG622" s="15"/>
      <c r="CNH622" s="80"/>
      <c r="CNI622" s="52"/>
      <c r="CNJ622" s="69"/>
      <c r="CNK622" s="69"/>
      <c r="CNL622" s="69"/>
      <c r="CNM622" s="107"/>
      <c r="CNN622" s="2"/>
      <c r="CNO622" s="15"/>
      <c r="CNP622" s="15"/>
      <c r="CNQ622" s="80"/>
      <c r="CNR622" s="52"/>
      <c r="CNS622" s="69"/>
      <c r="CNT622" s="69"/>
      <c r="CNU622" s="69"/>
      <c r="CNV622" s="107"/>
      <c r="CNW622" s="2"/>
      <c r="CNX622" s="15"/>
      <c r="CNY622" s="15"/>
      <c r="CNZ622" s="80"/>
      <c r="COA622" s="52"/>
      <c r="COB622" s="69"/>
      <c r="COC622" s="69"/>
      <c r="COD622" s="69"/>
      <c r="COE622" s="107"/>
      <c r="COF622" s="2"/>
      <c r="COG622" s="15"/>
      <c r="COH622" s="15"/>
      <c r="COI622" s="80"/>
      <c r="COJ622" s="52"/>
      <c r="COK622" s="69"/>
      <c r="COL622" s="69"/>
      <c r="COM622" s="69"/>
      <c r="CON622" s="107"/>
      <c r="COO622" s="2"/>
      <c r="COP622" s="15"/>
      <c r="COQ622" s="15"/>
      <c r="COR622" s="80"/>
      <c r="COS622" s="52"/>
      <c r="COT622" s="69"/>
      <c r="COU622" s="69"/>
      <c r="COV622" s="69"/>
      <c r="COW622" s="107"/>
      <c r="COX622" s="2"/>
      <c r="COY622" s="15"/>
      <c r="COZ622" s="15"/>
      <c r="CPA622" s="80"/>
      <c r="CPB622" s="52"/>
      <c r="CPC622" s="69"/>
      <c r="CPD622" s="69"/>
      <c r="CPE622" s="69"/>
      <c r="CPF622" s="107"/>
      <c r="CPG622" s="2"/>
      <c r="CPH622" s="15"/>
      <c r="CPI622" s="15"/>
      <c r="CPJ622" s="80"/>
      <c r="CPK622" s="52"/>
      <c r="CPL622" s="69"/>
      <c r="CPM622" s="69"/>
      <c r="CPN622" s="69"/>
      <c r="CPO622" s="107"/>
      <c r="CPP622" s="2"/>
      <c r="CPQ622" s="15"/>
      <c r="CPR622" s="15"/>
      <c r="CPS622" s="80"/>
      <c r="CPT622" s="52"/>
      <c r="CPU622" s="69"/>
      <c r="CPV622" s="69"/>
      <c r="CPW622" s="69"/>
      <c r="CPX622" s="107"/>
      <c r="CPY622" s="2"/>
      <c r="CPZ622" s="15"/>
      <c r="CQA622" s="15"/>
      <c r="CQB622" s="80"/>
      <c r="CQC622" s="52"/>
      <c r="CQD622" s="69"/>
      <c r="CQE622" s="69"/>
      <c r="CQF622" s="69"/>
      <c r="CQG622" s="107"/>
      <c r="CQH622" s="2"/>
      <c r="CQI622" s="15"/>
      <c r="CQJ622" s="15"/>
      <c r="CQK622" s="80"/>
      <c r="CQL622" s="52"/>
      <c r="CQM622" s="69"/>
      <c r="CQN622" s="69"/>
      <c r="CQO622" s="69"/>
      <c r="CQP622" s="107"/>
      <c r="CQQ622" s="2"/>
      <c r="CQR622" s="15"/>
      <c r="CQS622" s="15"/>
      <c r="CQT622" s="80"/>
      <c r="CQU622" s="52"/>
      <c r="CQV622" s="69"/>
      <c r="CQW622" s="69"/>
      <c r="CQX622" s="69"/>
      <c r="CQY622" s="107"/>
      <c r="CQZ622" s="2"/>
      <c r="CRA622" s="15"/>
      <c r="CRB622" s="15"/>
      <c r="CRC622" s="80"/>
      <c r="CRD622" s="52"/>
      <c r="CRE622" s="69"/>
      <c r="CRF622" s="69"/>
      <c r="CRG622" s="69"/>
      <c r="CRH622" s="107"/>
      <c r="CRI622" s="2"/>
      <c r="CRJ622" s="15"/>
      <c r="CRK622" s="15"/>
      <c r="CRL622" s="80"/>
      <c r="CRM622" s="52"/>
      <c r="CRN622" s="69"/>
      <c r="CRO622" s="69"/>
      <c r="CRP622" s="69"/>
      <c r="CRQ622" s="107"/>
      <c r="CRR622" s="2"/>
      <c r="CRS622" s="15"/>
      <c r="CRT622" s="15"/>
      <c r="CRU622" s="80"/>
      <c r="CRV622" s="52"/>
      <c r="CRW622" s="69"/>
      <c r="CRX622" s="69"/>
      <c r="CRY622" s="69"/>
      <c r="CRZ622" s="107"/>
      <c r="CSA622" s="2"/>
      <c r="CSB622" s="15"/>
      <c r="CSC622" s="15"/>
      <c r="CSD622" s="80"/>
      <c r="CSE622" s="52"/>
      <c r="CSF622" s="69"/>
      <c r="CSG622" s="69"/>
      <c r="CSH622" s="69"/>
      <c r="CSI622" s="107"/>
      <c r="CSJ622" s="2"/>
      <c r="CSK622" s="15"/>
      <c r="CSL622" s="15"/>
      <c r="CSM622" s="80"/>
      <c r="CSN622" s="52"/>
      <c r="CSO622" s="69"/>
      <c r="CSP622" s="69"/>
      <c r="CSQ622" s="69"/>
      <c r="CSR622" s="107"/>
      <c r="CSS622" s="2"/>
      <c r="CST622" s="15"/>
      <c r="CSU622" s="15"/>
      <c r="CSV622" s="80"/>
      <c r="CSW622" s="52"/>
      <c r="CSX622" s="69"/>
      <c r="CSY622" s="69"/>
      <c r="CSZ622" s="69"/>
      <c r="CTA622" s="107"/>
      <c r="CTB622" s="2"/>
      <c r="CTC622" s="15"/>
      <c r="CTD622" s="15"/>
      <c r="CTE622" s="80"/>
      <c r="CTF622" s="52"/>
      <c r="CTG622" s="69"/>
      <c r="CTH622" s="69"/>
      <c r="CTI622" s="69"/>
      <c r="CTJ622" s="107"/>
      <c r="CTK622" s="2"/>
      <c r="CTL622" s="15"/>
      <c r="CTM622" s="15"/>
      <c r="CTN622" s="80"/>
      <c r="CTO622" s="52"/>
      <c r="CTP622" s="69"/>
      <c r="CTQ622" s="69"/>
      <c r="CTR622" s="69"/>
      <c r="CTS622" s="107"/>
      <c r="CTT622" s="2"/>
      <c r="CTU622" s="15"/>
      <c r="CTV622" s="15"/>
      <c r="CTW622" s="80"/>
      <c r="CTX622" s="52"/>
      <c r="CTY622" s="69"/>
      <c r="CTZ622" s="69"/>
      <c r="CUA622" s="69"/>
      <c r="CUB622" s="107"/>
      <c r="CUC622" s="2"/>
      <c r="CUD622" s="15"/>
      <c r="CUE622" s="15"/>
      <c r="CUF622" s="80"/>
      <c r="CUG622" s="52"/>
      <c r="CUH622" s="69"/>
      <c r="CUI622" s="69"/>
      <c r="CUJ622" s="69"/>
      <c r="CUK622" s="107"/>
      <c r="CUL622" s="2"/>
      <c r="CUM622" s="15"/>
      <c r="CUN622" s="15"/>
      <c r="CUO622" s="80"/>
      <c r="CUP622" s="52"/>
      <c r="CUQ622" s="69"/>
      <c r="CUR622" s="69"/>
      <c r="CUS622" s="69"/>
      <c r="CUT622" s="107"/>
      <c r="CUU622" s="2"/>
      <c r="CUV622" s="15"/>
      <c r="CUW622" s="15"/>
      <c r="CUX622" s="80"/>
      <c r="CUY622" s="52"/>
      <c r="CUZ622" s="69"/>
      <c r="CVA622" s="69"/>
      <c r="CVB622" s="69"/>
      <c r="CVC622" s="107"/>
      <c r="CVD622" s="2"/>
      <c r="CVE622" s="15"/>
      <c r="CVF622" s="15"/>
      <c r="CVG622" s="80"/>
      <c r="CVH622" s="52"/>
      <c r="CVI622" s="69"/>
      <c r="CVJ622" s="69"/>
      <c r="CVK622" s="69"/>
      <c r="CVL622" s="107"/>
      <c r="CVM622" s="2"/>
      <c r="CVN622" s="15"/>
      <c r="CVO622" s="15"/>
      <c r="CVP622" s="80"/>
      <c r="CVQ622" s="52"/>
      <c r="CVR622" s="69"/>
      <c r="CVS622" s="69"/>
      <c r="CVT622" s="69"/>
      <c r="CVU622" s="107"/>
      <c r="CVV622" s="2"/>
      <c r="CVW622" s="15"/>
      <c r="CVX622" s="15"/>
      <c r="CVY622" s="80"/>
      <c r="CVZ622" s="52"/>
      <c r="CWA622" s="69"/>
      <c r="CWB622" s="69"/>
      <c r="CWC622" s="69"/>
      <c r="CWD622" s="107"/>
      <c r="CWE622" s="2"/>
      <c r="CWF622" s="15"/>
      <c r="CWG622" s="15"/>
      <c r="CWH622" s="80"/>
      <c r="CWI622" s="52"/>
      <c r="CWJ622" s="69"/>
      <c r="CWK622" s="69"/>
      <c r="CWL622" s="69"/>
      <c r="CWM622" s="107"/>
      <c r="CWN622" s="2"/>
      <c r="CWO622" s="15"/>
      <c r="CWP622" s="15"/>
      <c r="CWQ622" s="80"/>
      <c r="CWR622" s="52"/>
      <c r="CWS622" s="69"/>
      <c r="CWT622" s="69"/>
      <c r="CWU622" s="69"/>
      <c r="CWV622" s="107"/>
      <c r="CWW622" s="2"/>
      <c r="CWX622" s="15"/>
      <c r="CWY622" s="15"/>
      <c r="CWZ622" s="80"/>
      <c r="CXA622" s="52"/>
      <c r="CXB622" s="69"/>
      <c r="CXC622" s="69"/>
      <c r="CXD622" s="69"/>
      <c r="CXE622" s="107"/>
      <c r="CXF622" s="2"/>
      <c r="CXG622" s="15"/>
      <c r="CXH622" s="15"/>
      <c r="CXI622" s="80"/>
      <c r="CXJ622" s="52"/>
      <c r="CXK622" s="69"/>
      <c r="CXL622" s="69"/>
      <c r="CXM622" s="69"/>
      <c r="CXN622" s="107"/>
      <c r="CXO622" s="2"/>
      <c r="CXP622" s="15"/>
      <c r="CXQ622" s="15"/>
      <c r="CXR622" s="80"/>
      <c r="CXS622" s="52"/>
      <c r="CXT622" s="69"/>
      <c r="CXU622" s="69"/>
      <c r="CXV622" s="69"/>
      <c r="CXW622" s="107"/>
      <c r="CXX622" s="2"/>
      <c r="CXY622" s="15"/>
      <c r="CXZ622" s="15"/>
      <c r="CYA622" s="80"/>
      <c r="CYB622" s="52"/>
      <c r="CYC622" s="69"/>
      <c r="CYD622" s="69"/>
      <c r="CYE622" s="69"/>
      <c r="CYF622" s="107"/>
      <c r="CYG622" s="2"/>
      <c r="CYH622" s="15"/>
      <c r="CYI622" s="15"/>
      <c r="CYJ622" s="80"/>
      <c r="CYK622" s="52"/>
      <c r="CYL622" s="69"/>
      <c r="CYM622" s="69"/>
      <c r="CYN622" s="69"/>
      <c r="CYO622" s="107"/>
      <c r="CYP622" s="2"/>
      <c r="CYQ622" s="15"/>
      <c r="CYR622" s="15"/>
      <c r="CYS622" s="80"/>
      <c r="CYT622" s="52"/>
      <c r="CYU622" s="69"/>
      <c r="CYV622" s="69"/>
      <c r="CYW622" s="69"/>
      <c r="CYX622" s="107"/>
      <c r="CYY622" s="2"/>
      <c r="CYZ622" s="15"/>
      <c r="CZA622" s="15"/>
      <c r="CZB622" s="80"/>
      <c r="CZC622" s="52"/>
      <c r="CZD622" s="69"/>
      <c r="CZE622" s="69"/>
      <c r="CZF622" s="69"/>
      <c r="CZG622" s="107"/>
      <c r="CZH622" s="2"/>
      <c r="CZI622" s="15"/>
      <c r="CZJ622" s="15"/>
      <c r="CZK622" s="80"/>
      <c r="CZL622" s="52"/>
      <c r="CZM622" s="69"/>
      <c r="CZN622" s="69"/>
      <c r="CZO622" s="69"/>
      <c r="CZP622" s="107"/>
      <c r="CZQ622" s="2"/>
      <c r="CZR622" s="15"/>
      <c r="CZS622" s="15"/>
      <c r="CZT622" s="80"/>
      <c r="CZU622" s="52"/>
      <c r="CZV622" s="69"/>
      <c r="CZW622" s="69"/>
      <c r="CZX622" s="69"/>
      <c r="CZY622" s="107"/>
      <c r="CZZ622" s="2"/>
      <c r="DAA622" s="15"/>
      <c r="DAB622" s="15"/>
      <c r="DAC622" s="80"/>
      <c r="DAD622" s="52"/>
      <c r="DAE622" s="69"/>
      <c r="DAF622" s="69"/>
      <c r="DAG622" s="69"/>
      <c r="DAH622" s="107"/>
      <c r="DAI622" s="2"/>
      <c r="DAJ622" s="15"/>
      <c r="DAK622" s="15"/>
      <c r="DAL622" s="80"/>
      <c r="DAM622" s="52"/>
      <c r="DAN622" s="69"/>
      <c r="DAO622" s="69"/>
      <c r="DAP622" s="69"/>
      <c r="DAQ622" s="107"/>
      <c r="DAR622" s="2"/>
      <c r="DAS622" s="15"/>
      <c r="DAT622" s="15"/>
      <c r="DAU622" s="80"/>
      <c r="DAV622" s="52"/>
      <c r="DAW622" s="69"/>
      <c r="DAX622" s="69"/>
      <c r="DAY622" s="69"/>
      <c r="DAZ622" s="107"/>
      <c r="DBA622" s="2"/>
      <c r="DBB622" s="15"/>
      <c r="DBC622" s="15"/>
      <c r="DBD622" s="80"/>
      <c r="DBE622" s="52"/>
      <c r="DBF622" s="69"/>
      <c r="DBG622" s="69"/>
      <c r="DBH622" s="69"/>
      <c r="DBI622" s="107"/>
      <c r="DBJ622" s="2"/>
      <c r="DBK622" s="15"/>
      <c r="DBL622" s="15"/>
      <c r="DBM622" s="80"/>
      <c r="DBN622" s="52"/>
      <c r="DBO622" s="69"/>
      <c r="DBP622" s="69"/>
      <c r="DBQ622" s="69"/>
      <c r="DBR622" s="107"/>
      <c r="DBS622" s="2"/>
      <c r="DBT622" s="15"/>
      <c r="DBU622" s="15"/>
      <c r="DBV622" s="80"/>
      <c r="DBW622" s="52"/>
      <c r="DBX622" s="69"/>
      <c r="DBY622" s="69"/>
      <c r="DBZ622" s="69"/>
      <c r="DCA622" s="107"/>
      <c r="DCB622" s="2"/>
      <c r="DCC622" s="15"/>
      <c r="DCD622" s="15"/>
      <c r="DCE622" s="80"/>
      <c r="DCF622" s="52"/>
      <c r="DCG622" s="69"/>
      <c r="DCH622" s="69"/>
      <c r="DCI622" s="69"/>
      <c r="DCJ622" s="107"/>
      <c r="DCK622" s="2"/>
      <c r="DCL622" s="15"/>
      <c r="DCM622" s="15"/>
      <c r="DCN622" s="80"/>
      <c r="DCO622" s="52"/>
      <c r="DCP622" s="69"/>
      <c r="DCQ622" s="69"/>
      <c r="DCR622" s="69"/>
      <c r="DCS622" s="107"/>
      <c r="DCT622" s="2"/>
      <c r="DCU622" s="15"/>
      <c r="DCV622" s="15"/>
      <c r="DCW622" s="80"/>
      <c r="DCX622" s="52"/>
      <c r="DCY622" s="69"/>
      <c r="DCZ622" s="69"/>
      <c r="DDA622" s="69"/>
      <c r="DDB622" s="107"/>
      <c r="DDC622" s="2"/>
      <c r="DDD622" s="15"/>
      <c r="DDE622" s="15"/>
      <c r="DDF622" s="80"/>
      <c r="DDG622" s="52"/>
      <c r="DDH622" s="69"/>
      <c r="DDI622" s="69"/>
      <c r="DDJ622" s="69"/>
      <c r="DDK622" s="107"/>
      <c r="DDL622" s="2"/>
      <c r="DDM622" s="15"/>
      <c r="DDN622" s="15"/>
      <c r="DDO622" s="80"/>
      <c r="DDP622" s="52"/>
      <c r="DDQ622" s="69"/>
      <c r="DDR622" s="69"/>
      <c r="DDS622" s="69"/>
      <c r="DDT622" s="107"/>
      <c r="DDU622" s="2"/>
      <c r="DDV622" s="15"/>
      <c r="DDW622" s="15"/>
      <c r="DDX622" s="80"/>
      <c r="DDY622" s="52"/>
      <c r="DDZ622" s="69"/>
      <c r="DEA622" s="69"/>
      <c r="DEB622" s="69"/>
      <c r="DEC622" s="107"/>
      <c r="DED622" s="2"/>
      <c r="DEE622" s="15"/>
      <c r="DEF622" s="15"/>
      <c r="DEG622" s="80"/>
      <c r="DEH622" s="52"/>
      <c r="DEI622" s="69"/>
      <c r="DEJ622" s="69"/>
      <c r="DEK622" s="69"/>
      <c r="DEL622" s="107"/>
      <c r="DEM622" s="2"/>
      <c r="DEN622" s="15"/>
      <c r="DEO622" s="15"/>
      <c r="DEP622" s="80"/>
      <c r="DEQ622" s="52"/>
      <c r="DER622" s="69"/>
      <c r="DES622" s="69"/>
      <c r="DET622" s="69"/>
      <c r="DEU622" s="107"/>
      <c r="DEV622" s="2"/>
      <c r="DEW622" s="15"/>
      <c r="DEX622" s="15"/>
      <c r="DEY622" s="80"/>
      <c r="DEZ622" s="52"/>
      <c r="DFA622" s="69"/>
      <c r="DFB622" s="69"/>
      <c r="DFC622" s="69"/>
      <c r="DFD622" s="107"/>
      <c r="DFE622" s="2"/>
      <c r="DFF622" s="15"/>
      <c r="DFG622" s="15"/>
      <c r="DFH622" s="80"/>
      <c r="DFI622" s="52"/>
      <c r="DFJ622" s="69"/>
      <c r="DFK622" s="69"/>
      <c r="DFL622" s="69"/>
      <c r="DFM622" s="107"/>
      <c r="DFN622" s="2"/>
      <c r="DFO622" s="15"/>
      <c r="DFP622" s="15"/>
      <c r="DFQ622" s="80"/>
      <c r="DFR622" s="52"/>
      <c r="DFS622" s="69"/>
      <c r="DFT622" s="69"/>
      <c r="DFU622" s="69"/>
      <c r="DFV622" s="107"/>
      <c r="DFW622" s="2"/>
      <c r="DFX622" s="15"/>
      <c r="DFY622" s="15"/>
      <c r="DFZ622" s="80"/>
      <c r="DGA622" s="52"/>
      <c r="DGB622" s="69"/>
      <c r="DGC622" s="69"/>
      <c r="DGD622" s="69"/>
      <c r="DGE622" s="107"/>
      <c r="DGF622" s="2"/>
      <c r="DGG622" s="15"/>
      <c r="DGH622" s="15"/>
      <c r="DGI622" s="80"/>
      <c r="DGJ622" s="52"/>
      <c r="DGK622" s="69"/>
      <c r="DGL622" s="69"/>
      <c r="DGM622" s="69"/>
      <c r="DGN622" s="107"/>
      <c r="DGO622" s="2"/>
      <c r="DGP622" s="15"/>
      <c r="DGQ622" s="15"/>
      <c r="DGR622" s="80"/>
      <c r="DGS622" s="52"/>
      <c r="DGT622" s="69"/>
      <c r="DGU622" s="69"/>
      <c r="DGV622" s="69"/>
      <c r="DGW622" s="107"/>
      <c r="DGX622" s="2"/>
      <c r="DGY622" s="15"/>
      <c r="DGZ622" s="15"/>
      <c r="DHA622" s="80"/>
      <c r="DHB622" s="52"/>
      <c r="DHC622" s="69"/>
      <c r="DHD622" s="69"/>
      <c r="DHE622" s="69"/>
      <c r="DHF622" s="107"/>
      <c r="DHG622" s="2"/>
      <c r="DHH622" s="15"/>
      <c r="DHI622" s="15"/>
      <c r="DHJ622" s="80"/>
      <c r="DHK622" s="52"/>
      <c r="DHL622" s="69"/>
      <c r="DHM622" s="69"/>
      <c r="DHN622" s="69"/>
      <c r="DHO622" s="107"/>
      <c r="DHP622" s="2"/>
      <c r="DHQ622" s="15"/>
      <c r="DHR622" s="15"/>
      <c r="DHS622" s="80"/>
      <c r="DHT622" s="52"/>
      <c r="DHU622" s="69"/>
      <c r="DHV622" s="69"/>
      <c r="DHW622" s="69"/>
      <c r="DHX622" s="107"/>
      <c r="DHY622" s="2"/>
      <c r="DHZ622" s="15"/>
      <c r="DIA622" s="15"/>
      <c r="DIB622" s="80"/>
      <c r="DIC622" s="52"/>
      <c r="DID622" s="69"/>
      <c r="DIE622" s="69"/>
      <c r="DIF622" s="69"/>
      <c r="DIG622" s="107"/>
      <c r="DIH622" s="2"/>
      <c r="DII622" s="15"/>
      <c r="DIJ622" s="15"/>
      <c r="DIK622" s="80"/>
      <c r="DIL622" s="52"/>
      <c r="DIM622" s="69"/>
      <c r="DIN622" s="69"/>
      <c r="DIO622" s="69"/>
      <c r="DIP622" s="107"/>
      <c r="DIQ622" s="2"/>
      <c r="DIR622" s="15"/>
      <c r="DIS622" s="15"/>
      <c r="DIT622" s="80"/>
      <c r="DIU622" s="52"/>
      <c r="DIV622" s="69"/>
      <c r="DIW622" s="69"/>
      <c r="DIX622" s="69"/>
      <c r="DIY622" s="107"/>
      <c r="DIZ622" s="2"/>
      <c r="DJA622" s="15"/>
      <c r="DJB622" s="15"/>
      <c r="DJC622" s="80"/>
      <c r="DJD622" s="52"/>
      <c r="DJE622" s="69"/>
      <c r="DJF622" s="69"/>
      <c r="DJG622" s="69"/>
      <c r="DJH622" s="107"/>
      <c r="DJI622" s="2"/>
      <c r="DJJ622" s="15"/>
      <c r="DJK622" s="15"/>
      <c r="DJL622" s="80"/>
      <c r="DJM622" s="52"/>
      <c r="DJN622" s="69"/>
      <c r="DJO622" s="69"/>
      <c r="DJP622" s="69"/>
      <c r="DJQ622" s="107"/>
      <c r="DJR622" s="2"/>
      <c r="DJS622" s="15"/>
      <c r="DJT622" s="15"/>
      <c r="DJU622" s="80"/>
      <c r="DJV622" s="52"/>
      <c r="DJW622" s="69"/>
      <c r="DJX622" s="69"/>
      <c r="DJY622" s="69"/>
      <c r="DJZ622" s="107"/>
      <c r="DKA622" s="2"/>
      <c r="DKB622" s="15"/>
      <c r="DKC622" s="15"/>
      <c r="DKD622" s="80"/>
      <c r="DKE622" s="52"/>
      <c r="DKF622" s="69"/>
      <c r="DKG622" s="69"/>
      <c r="DKH622" s="69"/>
      <c r="DKI622" s="107"/>
      <c r="DKJ622" s="2"/>
      <c r="DKK622" s="15"/>
      <c r="DKL622" s="15"/>
      <c r="DKM622" s="80"/>
      <c r="DKN622" s="52"/>
      <c r="DKO622" s="69"/>
      <c r="DKP622" s="69"/>
      <c r="DKQ622" s="69"/>
      <c r="DKR622" s="107"/>
      <c r="DKS622" s="2"/>
      <c r="DKT622" s="15"/>
      <c r="DKU622" s="15"/>
      <c r="DKV622" s="80"/>
      <c r="DKW622" s="52"/>
      <c r="DKX622" s="69"/>
      <c r="DKY622" s="69"/>
      <c r="DKZ622" s="69"/>
      <c r="DLA622" s="107"/>
      <c r="DLB622" s="2"/>
      <c r="DLC622" s="15"/>
      <c r="DLD622" s="15"/>
      <c r="DLE622" s="80"/>
      <c r="DLF622" s="52"/>
      <c r="DLG622" s="69"/>
      <c r="DLH622" s="69"/>
      <c r="DLI622" s="69"/>
      <c r="DLJ622" s="107"/>
      <c r="DLK622" s="2"/>
      <c r="DLL622" s="15"/>
      <c r="DLM622" s="15"/>
      <c r="DLN622" s="80"/>
      <c r="DLO622" s="52"/>
      <c r="DLP622" s="69"/>
      <c r="DLQ622" s="69"/>
      <c r="DLR622" s="69"/>
      <c r="DLS622" s="107"/>
      <c r="DLT622" s="2"/>
      <c r="DLU622" s="15"/>
      <c r="DLV622" s="15"/>
      <c r="DLW622" s="80"/>
      <c r="DLX622" s="52"/>
      <c r="DLY622" s="69"/>
      <c r="DLZ622" s="69"/>
      <c r="DMA622" s="69"/>
      <c r="DMB622" s="107"/>
      <c r="DMC622" s="2"/>
      <c r="DMD622" s="15"/>
      <c r="DME622" s="15"/>
      <c r="DMF622" s="80"/>
      <c r="DMG622" s="52"/>
      <c r="DMH622" s="69"/>
      <c r="DMI622" s="69"/>
      <c r="DMJ622" s="69"/>
      <c r="DMK622" s="107"/>
      <c r="DML622" s="2"/>
      <c r="DMM622" s="15"/>
      <c r="DMN622" s="15"/>
      <c r="DMO622" s="80"/>
      <c r="DMP622" s="52"/>
      <c r="DMQ622" s="69"/>
      <c r="DMR622" s="69"/>
      <c r="DMS622" s="69"/>
      <c r="DMT622" s="107"/>
      <c r="DMU622" s="2"/>
      <c r="DMV622" s="15"/>
      <c r="DMW622" s="15"/>
      <c r="DMX622" s="80"/>
      <c r="DMY622" s="52"/>
      <c r="DMZ622" s="69"/>
      <c r="DNA622" s="69"/>
      <c r="DNB622" s="69"/>
      <c r="DNC622" s="107"/>
      <c r="DND622" s="2"/>
      <c r="DNE622" s="15"/>
      <c r="DNF622" s="15"/>
      <c r="DNG622" s="80"/>
      <c r="DNH622" s="52"/>
      <c r="DNI622" s="69"/>
      <c r="DNJ622" s="69"/>
      <c r="DNK622" s="69"/>
      <c r="DNL622" s="107"/>
      <c r="DNM622" s="2"/>
      <c r="DNN622" s="15"/>
      <c r="DNO622" s="15"/>
      <c r="DNP622" s="80"/>
      <c r="DNQ622" s="52"/>
      <c r="DNR622" s="69"/>
      <c r="DNS622" s="69"/>
      <c r="DNT622" s="69"/>
      <c r="DNU622" s="107"/>
      <c r="DNV622" s="2"/>
      <c r="DNW622" s="15"/>
      <c r="DNX622" s="15"/>
      <c r="DNY622" s="80"/>
      <c r="DNZ622" s="52"/>
      <c r="DOA622" s="69"/>
      <c r="DOB622" s="69"/>
      <c r="DOC622" s="69"/>
      <c r="DOD622" s="107"/>
      <c r="DOE622" s="2"/>
      <c r="DOF622" s="15"/>
      <c r="DOG622" s="15"/>
      <c r="DOH622" s="80"/>
      <c r="DOI622" s="52"/>
      <c r="DOJ622" s="69"/>
      <c r="DOK622" s="69"/>
      <c r="DOL622" s="69"/>
      <c r="DOM622" s="107"/>
      <c r="DON622" s="2"/>
      <c r="DOO622" s="15"/>
      <c r="DOP622" s="15"/>
      <c r="DOQ622" s="80"/>
      <c r="DOR622" s="52"/>
      <c r="DOS622" s="69"/>
      <c r="DOT622" s="69"/>
      <c r="DOU622" s="69"/>
      <c r="DOV622" s="107"/>
      <c r="DOW622" s="2"/>
      <c r="DOX622" s="15"/>
      <c r="DOY622" s="15"/>
      <c r="DOZ622" s="80"/>
      <c r="DPA622" s="52"/>
      <c r="DPB622" s="69"/>
      <c r="DPC622" s="69"/>
      <c r="DPD622" s="69"/>
      <c r="DPE622" s="107"/>
      <c r="DPF622" s="2"/>
      <c r="DPG622" s="15"/>
      <c r="DPH622" s="15"/>
      <c r="DPI622" s="80"/>
      <c r="DPJ622" s="52"/>
      <c r="DPK622" s="69"/>
      <c r="DPL622" s="69"/>
      <c r="DPM622" s="69"/>
      <c r="DPN622" s="107"/>
      <c r="DPO622" s="2"/>
      <c r="DPP622" s="15"/>
      <c r="DPQ622" s="15"/>
      <c r="DPR622" s="80"/>
      <c r="DPS622" s="52"/>
      <c r="DPT622" s="69"/>
      <c r="DPU622" s="69"/>
      <c r="DPV622" s="69"/>
      <c r="DPW622" s="107"/>
      <c r="DPX622" s="2"/>
      <c r="DPY622" s="15"/>
      <c r="DPZ622" s="15"/>
      <c r="DQA622" s="80"/>
      <c r="DQB622" s="52"/>
      <c r="DQC622" s="69"/>
      <c r="DQD622" s="69"/>
      <c r="DQE622" s="69"/>
      <c r="DQF622" s="107"/>
      <c r="DQG622" s="2"/>
      <c r="DQH622" s="15"/>
      <c r="DQI622" s="15"/>
      <c r="DQJ622" s="80"/>
      <c r="DQK622" s="52"/>
      <c r="DQL622" s="69"/>
      <c r="DQM622" s="69"/>
      <c r="DQN622" s="69"/>
      <c r="DQO622" s="107"/>
      <c r="DQP622" s="2"/>
      <c r="DQQ622" s="15"/>
      <c r="DQR622" s="15"/>
      <c r="DQS622" s="80"/>
      <c r="DQT622" s="52"/>
      <c r="DQU622" s="69"/>
      <c r="DQV622" s="69"/>
      <c r="DQW622" s="69"/>
      <c r="DQX622" s="107"/>
      <c r="DQY622" s="2"/>
      <c r="DQZ622" s="15"/>
      <c r="DRA622" s="15"/>
      <c r="DRB622" s="80"/>
      <c r="DRC622" s="52"/>
      <c r="DRD622" s="69"/>
      <c r="DRE622" s="69"/>
      <c r="DRF622" s="69"/>
      <c r="DRG622" s="107"/>
      <c r="DRH622" s="2"/>
      <c r="DRI622" s="15"/>
      <c r="DRJ622" s="15"/>
      <c r="DRK622" s="80"/>
      <c r="DRL622" s="52"/>
      <c r="DRM622" s="69"/>
      <c r="DRN622" s="69"/>
      <c r="DRO622" s="69"/>
      <c r="DRP622" s="107"/>
      <c r="DRQ622" s="2"/>
      <c r="DRR622" s="15"/>
      <c r="DRS622" s="15"/>
      <c r="DRT622" s="80"/>
      <c r="DRU622" s="52"/>
      <c r="DRV622" s="69"/>
      <c r="DRW622" s="69"/>
      <c r="DRX622" s="69"/>
      <c r="DRY622" s="107"/>
      <c r="DRZ622" s="2"/>
      <c r="DSA622" s="15"/>
      <c r="DSB622" s="15"/>
      <c r="DSC622" s="80"/>
      <c r="DSD622" s="52"/>
      <c r="DSE622" s="69"/>
      <c r="DSF622" s="69"/>
      <c r="DSG622" s="69"/>
      <c r="DSH622" s="107"/>
      <c r="DSI622" s="2"/>
      <c r="DSJ622" s="15"/>
      <c r="DSK622" s="15"/>
      <c r="DSL622" s="80"/>
      <c r="DSM622" s="52"/>
      <c r="DSN622" s="69"/>
      <c r="DSO622" s="69"/>
      <c r="DSP622" s="69"/>
      <c r="DSQ622" s="107"/>
      <c r="DSR622" s="2"/>
      <c r="DSS622" s="15"/>
      <c r="DST622" s="15"/>
      <c r="DSU622" s="80"/>
      <c r="DSV622" s="52"/>
      <c r="DSW622" s="69"/>
      <c r="DSX622" s="69"/>
      <c r="DSY622" s="69"/>
      <c r="DSZ622" s="107"/>
      <c r="DTA622" s="2"/>
      <c r="DTB622" s="15"/>
      <c r="DTC622" s="15"/>
      <c r="DTD622" s="80"/>
      <c r="DTE622" s="52"/>
      <c r="DTF622" s="69"/>
      <c r="DTG622" s="69"/>
      <c r="DTH622" s="69"/>
      <c r="DTI622" s="107"/>
      <c r="DTJ622" s="2"/>
      <c r="DTK622" s="15"/>
      <c r="DTL622" s="15"/>
      <c r="DTM622" s="80"/>
      <c r="DTN622" s="52"/>
      <c r="DTO622" s="69"/>
      <c r="DTP622" s="69"/>
      <c r="DTQ622" s="69"/>
      <c r="DTR622" s="107"/>
      <c r="DTS622" s="2"/>
      <c r="DTT622" s="15"/>
      <c r="DTU622" s="15"/>
      <c r="DTV622" s="80"/>
      <c r="DTW622" s="52"/>
      <c r="DTX622" s="69"/>
      <c r="DTY622" s="69"/>
      <c r="DTZ622" s="69"/>
      <c r="DUA622" s="107"/>
      <c r="DUB622" s="2"/>
      <c r="DUC622" s="15"/>
      <c r="DUD622" s="15"/>
      <c r="DUE622" s="80"/>
      <c r="DUF622" s="52"/>
      <c r="DUG622" s="69"/>
      <c r="DUH622" s="69"/>
      <c r="DUI622" s="69"/>
      <c r="DUJ622" s="107"/>
      <c r="DUK622" s="2"/>
      <c r="DUL622" s="15"/>
      <c r="DUM622" s="15"/>
      <c r="DUN622" s="80"/>
      <c r="DUO622" s="52"/>
      <c r="DUP622" s="69"/>
      <c r="DUQ622" s="69"/>
      <c r="DUR622" s="69"/>
      <c r="DUS622" s="107"/>
      <c r="DUT622" s="2"/>
      <c r="DUU622" s="15"/>
      <c r="DUV622" s="15"/>
      <c r="DUW622" s="80"/>
      <c r="DUX622" s="52"/>
      <c r="DUY622" s="69"/>
      <c r="DUZ622" s="69"/>
      <c r="DVA622" s="69"/>
      <c r="DVB622" s="107"/>
      <c r="DVC622" s="2"/>
      <c r="DVD622" s="15"/>
      <c r="DVE622" s="15"/>
      <c r="DVF622" s="80"/>
      <c r="DVG622" s="52"/>
      <c r="DVH622" s="69"/>
      <c r="DVI622" s="69"/>
      <c r="DVJ622" s="69"/>
      <c r="DVK622" s="107"/>
      <c r="DVL622" s="2"/>
      <c r="DVM622" s="15"/>
      <c r="DVN622" s="15"/>
      <c r="DVO622" s="80"/>
      <c r="DVP622" s="52"/>
      <c r="DVQ622" s="69"/>
      <c r="DVR622" s="69"/>
      <c r="DVS622" s="69"/>
      <c r="DVT622" s="107"/>
      <c r="DVU622" s="2"/>
      <c r="DVV622" s="15"/>
      <c r="DVW622" s="15"/>
      <c r="DVX622" s="80"/>
      <c r="DVY622" s="52"/>
      <c r="DVZ622" s="69"/>
      <c r="DWA622" s="69"/>
      <c r="DWB622" s="69"/>
      <c r="DWC622" s="107"/>
      <c r="DWD622" s="2"/>
      <c r="DWE622" s="15"/>
      <c r="DWF622" s="15"/>
      <c r="DWG622" s="80"/>
      <c r="DWH622" s="52"/>
      <c r="DWI622" s="69"/>
      <c r="DWJ622" s="69"/>
      <c r="DWK622" s="69"/>
      <c r="DWL622" s="107"/>
      <c r="DWM622" s="2"/>
      <c r="DWN622" s="15"/>
      <c r="DWO622" s="15"/>
      <c r="DWP622" s="80"/>
      <c r="DWQ622" s="52"/>
      <c r="DWR622" s="69"/>
      <c r="DWS622" s="69"/>
      <c r="DWT622" s="69"/>
      <c r="DWU622" s="107"/>
      <c r="DWV622" s="2"/>
      <c r="DWW622" s="15"/>
      <c r="DWX622" s="15"/>
      <c r="DWY622" s="80"/>
      <c r="DWZ622" s="52"/>
      <c r="DXA622" s="69"/>
      <c r="DXB622" s="69"/>
      <c r="DXC622" s="69"/>
      <c r="DXD622" s="107"/>
      <c r="DXE622" s="2"/>
      <c r="DXF622" s="15"/>
      <c r="DXG622" s="15"/>
      <c r="DXH622" s="80"/>
      <c r="DXI622" s="52"/>
      <c r="DXJ622" s="69"/>
      <c r="DXK622" s="69"/>
      <c r="DXL622" s="69"/>
      <c r="DXM622" s="107"/>
      <c r="DXN622" s="2"/>
      <c r="DXO622" s="15"/>
      <c r="DXP622" s="15"/>
      <c r="DXQ622" s="80"/>
      <c r="DXR622" s="52"/>
      <c r="DXS622" s="69"/>
      <c r="DXT622" s="69"/>
      <c r="DXU622" s="69"/>
      <c r="DXV622" s="107"/>
      <c r="DXW622" s="2"/>
      <c r="DXX622" s="15"/>
      <c r="DXY622" s="15"/>
      <c r="DXZ622" s="80"/>
      <c r="DYA622" s="52"/>
      <c r="DYB622" s="69"/>
      <c r="DYC622" s="69"/>
      <c r="DYD622" s="69"/>
      <c r="DYE622" s="107"/>
      <c r="DYF622" s="2"/>
      <c r="DYG622" s="15"/>
      <c r="DYH622" s="15"/>
      <c r="DYI622" s="80"/>
      <c r="DYJ622" s="52"/>
      <c r="DYK622" s="69"/>
      <c r="DYL622" s="69"/>
      <c r="DYM622" s="69"/>
      <c r="DYN622" s="107"/>
      <c r="DYO622" s="2"/>
      <c r="DYP622" s="15"/>
      <c r="DYQ622" s="15"/>
      <c r="DYR622" s="80"/>
      <c r="DYS622" s="52"/>
      <c r="DYT622" s="69"/>
      <c r="DYU622" s="69"/>
      <c r="DYV622" s="69"/>
      <c r="DYW622" s="107"/>
      <c r="DYX622" s="2"/>
      <c r="DYY622" s="15"/>
      <c r="DYZ622" s="15"/>
      <c r="DZA622" s="80"/>
      <c r="DZB622" s="52"/>
      <c r="DZC622" s="69"/>
      <c r="DZD622" s="69"/>
      <c r="DZE622" s="69"/>
      <c r="DZF622" s="107"/>
      <c r="DZG622" s="2"/>
      <c r="DZH622" s="15"/>
      <c r="DZI622" s="15"/>
      <c r="DZJ622" s="80"/>
      <c r="DZK622" s="52"/>
      <c r="DZL622" s="69"/>
      <c r="DZM622" s="69"/>
      <c r="DZN622" s="69"/>
      <c r="DZO622" s="107"/>
      <c r="DZP622" s="2"/>
      <c r="DZQ622" s="15"/>
      <c r="DZR622" s="15"/>
      <c r="DZS622" s="80"/>
      <c r="DZT622" s="52"/>
      <c r="DZU622" s="69"/>
      <c r="DZV622" s="69"/>
      <c r="DZW622" s="69"/>
      <c r="DZX622" s="107"/>
      <c r="DZY622" s="2"/>
      <c r="DZZ622" s="15"/>
      <c r="EAA622" s="15"/>
      <c r="EAB622" s="80"/>
      <c r="EAC622" s="52"/>
      <c r="EAD622" s="69"/>
      <c r="EAE622" s="69"/>
      <c r="EAF622" s="69"/>
      <c r="EAG622" s="107"/>
      <c r="EAH622" s="2"/>
      <c r="EAI622" s="15"/>
      <c r="EAJ622" s="15"/>
      <c r="EAK622" s="80"/>
      <c r="EAL622" s="52"/>
      <c r="EAM622" s="69"/>
      <c r="EAN622" s="69"/>
      <c r="EAO622" s="69"/>
      <c r="EAP622" s="107"/>
      <c r="EAQ622" s="2"/>
      <c r="EAR622" s="15"/>
      <c r="EAS622" s="15"/>
      <c r="EAT622" s="80"/>
      <c r="EAU622" s="52"/>
      <c r="EAV622" s="69"/>
      <c r="EAW622" s="69"/>
      <c r="EAX622" s="69"/>
      <c r="EAY622" s="107"/>
      <c r="EAZ622" s="2"/>
      <c r="EBA622" s="15"/>
      <c r="EBB622" s="15"/>
      <c r="EBC622" s="80"/>
      <c r="EBD622" s="52"/>
      <c r="EBE622" s="69"/>
      <c r="EBF622" s="69"/>
      <c r="EBG622" s="69"/>
      <c r="EBH622" s="107"/>
      <c r="EBI622" s="2"/>
      <c r="EBJ622" s="15"/>
      <c r="EBK622" s="15"/>
      <c r="EBL622" s="80"/>
      <c r="EBM622" s="52"/>
      <c r="EBN622" s="69"/>
      <c r="EBO622" s="69"/>
      <c r="EBP622" s="69"/>
      <c r="EBQ622" s="107"/>
      <c r="EBR622" s="2"/>
      <c r="EBS622" s="15"/>
      <c r="EBT622" s="15"/>
      <c r="EBU622" s="80"/>
      <c r="EBV622" s="52"/>
      <c r="EBW622" s="69"/>
      <c r="EBX622" s="69"/>
      <c r="EBY622" s="69"/>
      <c r="EBZ622" s="107"/>
      <c r="ECA622" s="2"/>
      <c r="ECB622" s="15"/>
      <c r="ECC622" s="15"/>
      <c r="ECD622" s="80"/>
      <c r="ECE622" s="52"/>
      <c r="ECF622" s="69"/>
      <c r="ECG622" s="69"/>
      <c r="ECH622" s="69"/>
      <c r="ECI622" s="107"/>
      <c r="ECJ622" s="2"/>
      <c r="ECK622" s="15"/>
      <c r="ECL622" s="15"/>
      <c r="ECM622" s="80"/>
      <c r="ECN622" s="52"/>
      <c r="ECO622" s="69"/>
      <c r="ECP622" s="69"/>
      <c r="ECQ622" s="69"/>
      <c r="ECR622" s="107"/>
      <c r="ECS622" s="2"/>
      <c r="ECT622" s="15"/>
      <c r="ECU622" s="15"/>
      <c r="ECV622" s="80"/>
      <c r="ECW622" s="52"/>
      <c r="ECX622" s="69"/>
      <c r="ECY622" s="69"/>
      <c r="ECZ622" s="69"/>
      <c r="EDA622" s="107"/>
      <c r="EDB622" s="2"/>
      <c r="EDC622" s="15"/>
      <c r="EDD622" s="15"/>
      <c r="EDE622" s="80"/>
      <c r="EDF622" s="52"/>
      <c r="EDG622" s="69"/>
      <c r="EDH622" s="69"/>
      <c r="EDI622" s="69"/>
      <c r="EDJ622" s="107"/>
      <c r="EDK622" s="2"/>
      <c r="EDL622" s="15"/>
      <c r="EDM622" s="15"/>
      <c r="EDN622" s="80"/>
      <c r="EDO622" s="52"/>
      <c r="EDP622" s="69"/>
      <c r="EDQ622" s="69"/>
      <c r="EDR622" s="69"/>
      <c r="EDS622" s="107"/>
      <c r="EDT622" s="2"/>
      <c r="EDU622" s="15"/>
      <c r="EDV622" s="15"/>
      <c r="EDW622" s="80"/>
      <c r="EDX622" s="52"/>
      <c r="EDY622" s="69"/>
      <c r="EDZ622" s="69"/>
      <c r="EEA622" s="69"/>
      <c r="EEB622" s="107"/>
      <c r="EEC622" s="2"/>
      <c r="EED622" s="15"/>
      <c r="EEE622" s="15"/>
      <c r="EEF622" s="80"/>
      <c r="EEG622" s="52"/>
      <c r="EEH622" s="69"/>
      <c r="EEI622" s="69"/>
      <c r="EEJ622" s="69"/>
      <c r="EEK622" s="107"/>
      <c r="EEL622" s="2"/>
      <c r="EEM622" s="15"/>
      <c r="EEN622" s="15"/>
      <c r="EEO622" s="80"/>
      <c r="EEP622" s="52"/>
      <c r="EEQ622" s="69"/>
      <c r="EER622" s="69"/>
      <c r="EES622" s="69"/>
      <c r="EET622" s="107"/>
      <c r="EEU622" s="2"/>
      <c r="EEV622" s="15"/>
      <c r="EEW622" s="15"/>
      <c r="EEX622" s="80"/>
      <c r="EEY622" s="52"/>
      <c r="EEZ622" s="69"/>
      <c r="EFA622" s="69"/>
      <c r="EFB622" s="69"/>
      <c r="EFC622" s="107"/>
      <c r="EFD622" s="2"/>
      <c r="EFE622" s="15"/>
      <c r="EFF622" s="15"/>
      <c r="EFG622" s="80"/>
      <c r="EFH622" s="52"/>
      <c r="EFI622" s="69"/>
      <c r="EFJ622" s="69"/>
      <c r="EFK622" s="69"/>
      <c r="EFL622" s="107"/>
      <c r="EFM622" s="2"/>
      <c r="EFN622" s="15"/>
      <c r="EFO622" s="15"/>
      <c r="EFP622" s="80"/>
      <c r="EFQ622" s="52"/>
      <c r="EFR622" s="69"/>
      <c r="EFS622" s="69"/>
      <c r="EFT622" s="69"/>
      <c r="EFU622" s="107"/>
      <c r="EFV622" s="2"/>
      <c r="EFW622" s="15"/>
      <c r="EFX622" s="15"/>
      <c r="EFY622" s="80"/>
      <c r="EFZ622" s="52"/>
      <c r="EGA622" s="69"/>
      <c r="EGB622" s="69"/>
      <c r="EGC622" s="69"/>
      <c r="EGD622" s="107"/>
      <c r="EGE622" s="2"/>
      <c r="EGF622" s="15"/>
      <c r="EGG622" s="15"/>
      <c r="EGH622" s="80"/>
      <c r="EGI622" s="52"/>
      <c r="EGJ622" s="69"/>
      <c r="EGK622" s="69"/>
      <c r="EGL622" s="69"/>
      <c r="EGM622" s="107"/>
      <c r="EGN622" s="2"/>
      <c r="EGO622" s="15"/>
      <c r="EGP622" s="15"/>
      <c r="EGQ622" s="80"/>
      <c r="EGR622" s="52"/>
      <c r="EGS622" s="69"/>
      <c r="EGT622" s="69"/>
      <c r="EGU622" s="69"/>
      <c r="EGV622" s="107"/>
      <c r="EGW622" s="2"/>
      <c r="EGX622" s="15"/>
      <c r="EGY622" s="15"/>
      <c r="EGZ622" s="80"/>
      <c r="EHA622" s="52"/>
      <c r="EHB622" s="69"/>
      <c r="EHC622" s="69"/>
      <c r="EHD622" s="69"/>
      <c r="EHE622" s="107"/>
      <c r="EHF622" s="2"/>
      <c r="EHG622" s="15"/>
      <c r="EHH622" s="15"/>
      <c r="EHI622" s="80"/>
      <c r="EHJ622" s="52"/>
      <c r="EHK622" s="69"/>
      <c r="EHL622" s="69"/>
      <c r="EHM622" s="69"/>
      <c r="EHN622" s="107"/>
      <c r="EHO622" s="2"/>
      <c r="EHP622" s="15"/>
      <c r="EHQ622" s="15"/>
      <c r="EHR622" s="80"/>
      <c r="EHS622" s="52"/>
      <c r="EHT622" s="69"/>
      <c r="EHU622" s="69"/>
      <c r="EHV622" s="69"/>
      <c r="EHW622" s="107"/>
      <c r="EHX622" s="2"/>
      <c r="EHY622" s="15"/>
      <c r="EHZ622" s="15"/>
      <c r="EIA622" s="80"/>
      <c r="EIB622" s="52"/>
      <c r="EIC622" s="69"/>
      <c r="EID622" s="69"/>
      <c r="EIE622" s="69"/>
      <c r="EIF622" s="107"/>
      <c r="EIG622" s="2"/>
      <c r="EIH622" s="15"/>
      <c r="EII622" s="15"/>
      <c r="EIJ622" s="80"/>
      <c r="EIK622" s="52"/>
      <c r="EIL622" s="69"/>
      <c r="EIM622" s="69"/>
      <c r="EIN622" s="69"/>
      <c r="EIO622" s="107"/>
      <c r="EIP622" s="2"/>
      <c r="EIQ622" s="15"/>
      <c r="EIR622" s="15"/>
      <c r="EIS622" s="80"/>
      <c r="EIT622" s="52"/>
      <c r="EIU622" s="69"/>
      <c r="EIV622" s="69"/>
      <c r="EIW622" s="69"/>
      <c r="EIX622" s="107"/>
      <c r="EIY622" s="2"/>
      <c r="EIZ622" s="15"/>
      <c r="EJA622" s="15"/>
      <c r="EJB622" s="80"/>
      <c r="EJC622" s="52"/>
      <c r="EJD622" s="69"/>
      <c r="EJE622" s="69"/>
      <c r="EJF622" s="69"/>
      <c r="EJG622" s="107"/>
      <c r="EJH622" s="2"/>
      <c r="EJI622" s="15"/>
      <c r="EJJ622" s="15"/>
      <c r="EJK622" s="80"/>
      <c r="EJL622" s="52"/>
      <c r="EJM622" s="69"/>
      <c r="EJN622" s="69"/>
      <c r="EJO622" s="69"/>
      <c r="EJP622" s="107"/>
      <c r="EJQ622" s="2"/>
      <c r="EJR622" s="15"/>
      <c r="EJS622" s="15"/>
      <c r="EJT622" s="80"/>
      <c r="EJU622" s="52"/>
      <c r="EJV622" s="69"/>
      <c r="EJW622" s="69"/>
      <c r="EJX622" s="69"/>
      <c r="EJY622" s="107"/>
      <c r="EJZ622" s="2"/>
      <c r="EKA622" s="15"/>
      <c r="EKB622" s="15"/>
      <c r="EKC622" s="80"/>
      <c r="EKD622" s="52"/>
      <c r="EKE622" s="69"/>
      <c r="EKF622" s="69"/>
      <c r="EKG622" s="69"/>
      <c r="EKH622" s="107"/>
      <c r="EKI622" s="2"/>
      <c r="EKJ622" s="15"/>
      <c r="EKK622" s="15"/>
      <c r="EKL622" s="80"/>
      <c r="EKM622" s="52"/>
      <c r="EKN622" s="69"/>
      <c r="EKO622" s="69"/>
      <c r="EKP622" s="69"/>
      <c r="EKQ622" s="107"/>
      <c r="EKR622" s="2"/>
      <c r="EKS622" s="15"/>
      <c r="EKT622" s="15"/>
      <c r="EKU622" s="80"/>
      <c r="EKV622" s="52"/>
      <c r="EKW622" s="69"/>
      <c r="EKX622" s="69"/>
      <c r="EKY622" s="69"/>
      <c r="EKZ622" s="107"/>
      <c r="ELA622" s="2"/>
      <c r="ELB622" s="15"/>
      <c r="ELC622" s="15"/>
      <c r="ELD622" s="80"/>
      <c r="ELE622" s="52"/>
      <c r="ELF622" s="69"/>
      <c r="ELG622" s="69"/>
      <c r="ELH622" s="69"/>
      <c r="ELI622" s="107"/>
      <c r="ELJ622" s="2"/>
      <c r="ELK622" s="15"/>
      <c r="ELL622" s="15"/>
      <c r="ELM622" s="80"/>
      <c r="ELN622" s="52"/>
      <c r="ELO622" s="69"/>
      <c r="ELP622" s="69"/>
      <c r="ELQ622" s="69"/>
      <c r="ELR622" s="107"/>
      <c r="ELS622" s="2"/>
      <c r="ELT622" s="15"/>
      <c r="ELU622" s="15"/>
      <c r="ELV622" s="80"/>
      <c r="ELW622" s="52"/>
      <c r="ELX622" s="69"/>
      <c r="ELY622" s="69"/>
      <c r="ELZ622" s="69"/>
      <c r="EMA622" s="107"/>
      <c r="EMB622" s="2"/>
      <c r="EMC622" s="15"/>
      <c r="EMD622" s="15"/>
      <c r="EME622" s="80"/>
      <c r="EMF622" s="52"/>
      <c r="EMG622" s="69"/>
      <c r="EMH622" s="69"/>
      <c r="EMI622" s="69"/>
      <c r="EMJ622" s="107"/>
      <c r="EMK622" s="2"/>
      <c r="EML622" s="15"/>
      <c r="EMM622" s="15"/>
      <c r="EMN622" s="80"/>
      <c r="EMO622" s="52"/>
      <c r="EMP622" s="69"/>
      <c r="EMQ622" s="69"/>
      <c r="EMR622" s="69"/>
      <c r="EMS622" s="107"/>
      <c r="EMT622" s="2"/>
      <c r="EMU622" s="15"/>
      <c r="EMV622" s="15"/>
      <c r="EMW622" s="80"/>
      <c r="EMX622" s="52"/>
      <c r="EMY622" s="69"/>
      <c r="EMZ622" s="69"/>
      <c r="ENA622" s="69"/>
      <c r="ENB622" s="107"/>
      <c r="ENC622" s="2"/>
      <c r="END622" s="15"/>
      <c r="ENE622" s="15"/>
      <c r="ENF622" s="80"/>
      <c r="ENG622" s="52"/>
      <c r="ENH622" s="69"/>
      <c r="ENI622" s="69"/>
      <c r="ENJ622" s="69"/>
      <c r="ENK622" s="107"/>
      <c r="ENL622" s="2"/>
      <c r="ENM622" s="15"/>
      <c r="ENN622" s="15"/>
      <c r="ENO622" s="80"/>
      <c r="ENP622" s="52"/>
      <c r="ENQ622" s="69"/>
      <c r="ENR622" s="69"/>
      <c r="ENS622" s="69"/>
      <c r="ENT622" s="107"/>
      <c r="ENU622" s="2"/>
      <c r="ENV622" s="15"/>
      <c r="ENW622" s="15"/>
      <c r="ENX622" s="80"/>
      <c r="ENY622" s="52"/>
      <c r="ENZ622" s="69"/>
      <c r="EOA622" s="69"/>
      <c r="EOB622" s="69"/>
      <c r="EOC622" s="107"/>
      <c r="EOD622" s="2"/>
      <c r="EOE622" s="15"/>
      <c r="EOF622" s="15"/>
      <c r="EOG622" s="80"/>
      <c r="EOH622" s="52"/>
      <c r="EOI622" s="69"/>
      <c r="EOJ622" s="69"/>
      <c r="EOK622" s="69"/>
      <c r="EOL622" s="107"/>
      <c r="EOM622" s="2"/>
      <c r="EON622" s="15"/>
      <c r="EOO622" s="15"/>
      <c r="EOP622" s="80"/>
      <c r="EOQ622" s="52"/>
      <c r="EOR622" s="69"/>
      <c r="EOS622" s="69"/>
      <c r="EOT622" s="69"/>
      <c r="EOU622" s="107"/>
      <c r="EOV622" s="2"/>
      <c r="EOW622" s="15"/>
      <c r="EOX622" s="15"/>
      <c r="EOY622" s="80"/>
      <c r="EOZ622" s="52"/>
      <c r="EPA622" s="69"/>
      <c r="EPB622" s="69"/>
      <c r="EPC622" s="69"/>
      <c r="EPD622" s="107"/>
      <c r="EPE622" s="2"/>
      <c r="EPF622" s="15"/>
      <c r="EPG622" s="15"/>
      <c r="EPH622" s="80"/>
      <c r="EPI622" s="52"/>
      <c r="EPJ622" s="69"/>
      <c r="EPK622" s="69"/>
      <c r="EPL622" s="69"/>
      <c r="EPM622" s="107"/>
      <c r="EPN622" s="2"/>
      <c r="EPO622" s="15"/>
      <c r="EPP622" s="15"/>
      <c r="EPQ622" s="80"/>
      <c r="EPR622" s="52"/>
      <c r="EPS622" s="69"/>
      <c r="EPT622" s="69"/>
      <c r="EPU622" s="69"/>
      <c r="EPV622" s="107"/>
      <c r="EPW622" s="2"/>
      <c r="EPX622" s="15"/>
      <c r="EPY622" s="15"/>
      <c r="EPZ622" s="80"/>
      <c r="EQA622" s="52"/>
      <c r="EQB622" s="69"/>
      <c r="EQC622" s="69"/>
      <c r="EQD622" s="69"/>
      <c r="EQE622" s="107"/>
      <c r="EQF622" s="2"/>
      <c r="EQG622" s="15"/>
      <c r="EQH622" s="15"/>
      <c r="EQI622" s="80"/>
      <c r="EQJ622" s="52"/>
      <c r="EQK622" s="69"/>
      <c r="EQL622" s="69"/>
      <c r="EQM622" s="69"/>
      <c r="EQN622" s="107"/>
      <c r="EQO622" s="2"/>
      <c r="EQP622" s="15"/>
      <c r="EQQ622" s="15"/>
      <c r="EQR622" s="80"/>
      <c r="EQS622" s="52"/>
      <c r="EQT622" s="69"/>
      <c r="EQU622" s="69"/>
      <c r="EQV622" s="69"/>
      <c r="EQW622" s="107"/>
      <c r="EQX622" s="2"/>
      <c r="EQY622" s="15"/>
      <c r="EQZ622" s="15"/>
      <c r="ERA622" s="80"/>
      <c r="ERB622" s="52"/>
      <c r="ERC622" s="69"/>
      <c r="ERD622" s="69"/>
      <c r="ERE622" s="69"/>
      <c r="ERF622" s="107"/>
      <c r="ERG622" s="2"/>
      <c r="ERH622" s="15"/>
      <c r="ERI622" s="15"/>
      <c r="ERJ622" s="80"/>
      <c r="ERK622" s="52"/>
      <c r="ERL622" s="69"/>
      <c r="ERM622" s="69"/>
      <c r="ERN622" s="69"/>
      <c r="ERO622" s="107"/>
      <c r="ERP622" s="2"/>
      <c r="ERQ622" s="15"/>
      <c r="ERR622" s="15"/>
      <c r="ERS622" s="80"/>
      <c r="ERT622" s="52"/>
      <c r="ERU622" s="69"/>
      <c r="ERV622" s="69"/>
      <c r="ERW622" s="69"/>
      <c r="ERX622" s="107"/>
      <c r="ERY622" s="2"/>
      <c r="ERZ622" s="15"/>
      <c r="ESA622" s="15"/>
      <c r="ESB622" s="80"/>
      <c r="ESC622" s="52"/>
      <c r="ESD622" s="69"/>
      <c r="ESE622" s="69"/>
      <c r="ESF622" s="69"/>
      <c r="ESG622" s="107"/>
      <c r="ESH622" s="2"/>
      <c r="ESI622" s="15"/>
      <c r="ESJ622" s="15"/>
      <c r="ESK622" s="80"/>
      <c r="ESL622" s="52"/>
      <c r="ESM622" s="69"/>
      <c r="ESN622" s="69"/>
      <c r="ESO622" s="69"/>
      <c r="ESP622" s="107"/>
      <c r="ESQ622" s="2"/>
      <c r="ESR622" s="15"/>
      <c r="ESS622" s="15"/>
      <c r="EST622" s="80"/>
      <c r="ESU622" s="52"/>
      <c r="ESV622" s="69"/>
      <c r="ESW622" s="69"/>
      <c r="ESX622" s="69"/>
      <c r="ESY622" s="107"/>
      <c r="ESZ622" s="2"/>
      <c r="ETA622" s="15"/>
      <c r="ETB622" s="15"/>
      <c r="ETC622" s="80"/>
      <c r="ETD622" s="52"/>
      <c r="ETE622" s="69"/>
      <c r="ETF622" s="69"/>
      <c r="ETG622" s="69"/>
      <c r="ETH622" s="107"/>
      <c r="ETI622" s="2"/>
      <c r="ETJ622" s="15"/>
      <c r="ETK622" s="15"/>
      <c r="ETL622" s="80"/>
      <c r="ETM622" s="52"/>
      <c r="ETN622" s="69"/>
      <c r="ETO622" s="69"/>
      <c r="ETP622" s="69"/>
      <c r="ETQ622" s="107"/>
      <c r="ETR622" s="2"/>
      <c r="ETS622" s="15"/>
      <c r="ETT622" s="15"/>
      <c r="ETU622" s="80"/>
      <c r="ETV622" s="52"/>
      <c r="ETW622" s="69"/>
      <c r="ETX622" s="69"/>
      <c r="ETY622" s="69"/>
      <c r="ETZ622" s="107"/>
      <c r="EUA622" s="2"/>
      <c r="EUB622" s="15"/>
      <c r="EUC622" s="15"/>
      <c r="EUD622" s="80"/>
      <c r="EUE622" s="52"/>
      <c r="EUF622" s="69"/>
      <c r="EUG622" s="69"/>
      <c r="EUH622" s="69"/>
      <c r="EUI622" s="107"/>
      <c r="EUJ622" s="2"/>
      <c r="EUK622" s="15"/>
      <c r="EUL622" s="15"/>
      <c r="EUM622" s="80"/>
      <c r="EUN622" s="52"/>
      <c r="EUO622" s="69"/>
      <c r="EUP622" s="69"/>
      <c r="EUQ622" s="69"/>
      <c r="EUR622" s="107"/>
      <c r="EUS622" s="2"/>
      <c r="EUT622" s="15"/>
      <c r="EUU622" s="15"/>
      <c r="EUV622" s="80"/>
      <c r="EUW622" s="52"/>
      <c r="EUX622" s="69"/>
      <c r="EUY622" s="69"/>
      <c r="EUZ622" s="69"/>
      <c r="EVA622" s="107"/>
      <c r="EVB622" s="2"/>
      <c r="EVC622" s="15"/>
      <c r="EVD622" s="15"/>
      <c r="EVE622" s="80"/>
      <c r="EVF622" s="52"/>
      <c r="EVG622" s="69"/>
      <c r="EVH622" s="69"/>
      <c r="EVI622" s="69"/>
      <c r="EVJ622" s="107"/>
      <c r="EVK622" s="2"/>
      <c r="EVL622" s="15"/>
      <c r="EVM622" s="15"/>
      <c r="EVN622" s="80"/>
      <c r="EVO622" s="52"/>
      <c r="EVP622" s="69"/>
      <c r="EVQ622" s="69"/>
      <c r="EVR622" s="69"/>
      <c r="EVS622" s="107"/>
      <c r="EVT622" s="2"/>
      <c r="EVU622" s="15"/>
      <c r="EVV622" s="15"/>
      <c r="EVW622" s="80"/>
      <c r="EVX622" s="52"/>
      <c r="EVY622" s="69"/>
      <c r="EVZ622" s="69"/>
      <c r="EWA622" s="69"/>
      <c r="EWB622" s="107"/>
      <c r="EWC622" s="2"/>
      <c r="EWD622" s="15"/>
      <c r="EWE622" s="15"/>
      <c r="EWF622" s="80"/>
      <c r="EWG622" s="52"/>
      <c r="EWH622" s="69"/>
      <c r="EWI622" s="69"/>
      <c r="EWJ622" s="69"/>
      <c r="EWK622" s="107"/>
      <c r="EWL622" s="2"/>
      <c r="EWM622" s="15"/>
      <c r="EWN622" s="15"/>
      <c r="EWO622" s="80"/>
      <c r="EWP622" s="52"/>
      <c r="EWQ622" s="69"/>
      <c r="EWR622" s="69"/>
      <c r="EWS622" s="69"/>
      <c r="EWT622" s="107"/>
      <c r="EWU622" s="2"/>
      <c r="EWV622" s="15"/>
      <c r="EWW622" s="15"/>
      <c r="EWX622" s="80"/>
      <c r="EWY622" s="52"/>
      <c r="EWZ622" s="69"/>
      <c r="EXA622" s="69"/>
      <c r="EXB622" s="69"/>
      <c r="EXC622" s="107"/>
      <c r="EXD622" s="2"/>
      <c r="EXE622" s="15"/>
      <c r="EXF622" s="15"/>
      <c r="EXG622" s="80"/>
      <c r="EXH622" s="52"/>
      <c r="EXI622" s="69"/>
      <c r="EXJ622" s="69"/>
      <c r="EXK622" s="69"/>
      <c r="EXL622" s="107"/>
      <c r="EXM622" s="2"/>
      <c r="EXN622" s="15"/>
      <c r="EXO622" s="15"/>
      <c r="EXP622" s="80"/>
      <c r="EXQ622" s="52"/>
      <c r="EXR622" s="69"/>
      <c r="EXS622" s="69"/>
      <c r="EXT622" s="69"/>
      <c r="EXU622" s="107"/>
      <c r="EXV622" s="2"/>
      <c r="EXW622" s="15"/>
      <c r="EXX622" s="15"/>
      <c r="EXY622" s="80"/>
      <c r="EXZ622" s="52"/>
      <c r="EYA622" s="69"/>
      <c r="EYB622" s="69"/>
      <c r="EYC622" s="69"/>
      <c r="EYD622" s="107"/>
      <c r="EYE622" s="2"/>
      <c r="EYF622" s="15"/>
      <c r="EYG622" s="15"/>
      <c r="EYH622" s="80"/>
      <c r="EYI622" s="52"/>
      <c r="EYJ622" s="69"/>
      <c r="EYK622" s="69"/>
      <c r="EYL622" s="69"/>
      <c r="EYM622" s="107"/>
      <c r="EYN622" s="2"/>
      <c r="EYO622" s="15"/>
      <c r="EYP622" s="15"/>
      <c r="EYQ622" s="80"/>
      <c r="EYR622" s="52"/>
      <c r="EYS622" s="69"/>
      <c r="EYT622" s="69"/>
      <c r="EYU622" s="69"/>
      <c r="EYV622" s="107"/>
      <c r="EYW622" s="2"/>
      <c r="EYX622" s="15"/>
      <c r="EYY622" s="15"/>
      <c r="EYZ622" s="80"/>
      <c r="EZA622" s="52"/>
      <c r="EZB622" s="69"/>
      <c r="EZC622" s="69"/>
      <c r="EZD622" s="69"/>
      <c r="EZE622" s="107"/>
      <c r="EZF622" s="2"/>
      <c r="EZG622" s="15"/>
      <c r="EZH622" s="15"/>
      <c r="EZI622" s="80"/>
      <c r="EZJ622" s="52"/>
      <c r="EZK622" s="69"/>
      <c r="EZL622" s="69"/>
      <c r="EZM622" s="69"/>
      <c r="EZN622" s="107"/>
      <c r="EZO622" s="2"/>
      <c r="EZP622" s="15"/>
      <c r="EZQ622" s="15"/>
      <c r="EZR622" s="80"/>
      <c r="EZS622" s="52"/>
      <c r="EZT622" s="69"/>
      <c r="EZU622" s="69"/>
      <c r="EZV622" s="69"/>
      <c r="EZW622" s="107"/>
      <c r="EZX622" s="2"/>
      <c r="EZY622" s="15"/>
      <c r="EZZ622" s="15"/>
      <c r="FAA622" s="80"/>
      <c r="FAB622" s="52"/>
      <c r="FAC622" s="69"/>
      <c r="FAD622" s="69"/>
      <c r="FAE622" s="69"/>
      <c r="FAF622" s="107"/>
      <c r="FAG622" s="2"/>
      <c r="FAH622" s="15"/>
      <c r="FAI622" s="15"/>
      <c r="FAJ622" s="80"/>
      <c r="FAK622" s="52"/>
      <c r="FAL622" s="69"/>
      <c r="FAM622" s="69"/>
      <c r="FAN622" s="69"/>
      <c r="FAO622" s="107"/>
      <c r="FAP622" s="2"/>
      <c r="FAQ622" s="15"/>
      <c r="FAR622" s="15"/>
      <c r="FAS622" s="80"/>
      <c r="FAT622" s="52"/>
      <c r="FAU622" s="69"/>
      <c r="FAV622" s="69"/>
      <c r="FAW622" s="69"/>
      <c r="FAX622" s="107"/>
      <c r="FAY622" s="2"/>
      <c r="FAZ622" s="15"/>
      <c r="FBA622" s="15"/>
      <c r="FBB622" s="80"/>
      <c r="FBC622" s="52"/>
      <c r="FBD622" s="69"/>
      <c r="FBE622" s="69"/>
      <c r="FBF622" s="69"/>
      <c r="FBG622" s="107"/>
      <c r="FBH622" s="2"/>
      <c r="FBI622" s="15"/>
      <c r="FBJ622" s="15"/>
      <c r="FBK622" s="80"/>
      <c r="FBL622" s="52"/>
      <c r="FBM622" s="69"/>
      <c r="FBN622" s="69"/>
      <c r="FBO622" s="69"/>
      <c r="FBP622" s="107"/>
      <c r="FBQ622" s="2"/>
      <c r="FBR622" s="15"/>
      <c r="FBS622" s="15"/>
      <c r="FBT622" s="80"/>
      <c r="FBU622" s="52"/>
      <c r="FBV622" s="69"/>
      <c r="FBW622" s="69"/>
      <c r="FBX622" s="69"/>
      <c r="FBY622" s="107"/>
      <c r="FBZ622" s="2"/>
      <c r="FCA622" s="15"/>
      <c r="FCB622" s="15"/>
      <c r="FCC622" s="80"/>
      <c r="FCD622" s="52"/>
      <c r="FCE622" s="69"/>
      <c r="FCF622" s="69"/>
      <c r="FCG622" s="69"/>
      <c r="FCH622" s="107"/>
      <c r="FCI622" s="2"/>
      <c r="FCJ622" s="15"/>
      <c r="FCK622" s="15"/>
      <c r="FCL622" s="80"/>
      <c r="FCM622" s="52"/>
      <c r="FCN622" s="69"/>
      <c r="FCO622" s="69"/>
      <c r="FCP622" s="69"/>
      <c r="FCQ622" s="107"/>
      <c r="FCR622" s="2"/>
      <c r="FCS622" s="15"/>
      <c r="FCT622" s="15"/>
      <c r="FCU622" s="80"/>
      <c r="FCV622" s="52"/>
      <c r="FCW622" s="69"/>
      <c r="FCX622" s="69"/>
      <c r="FCY622" s="69"/>
      <c r="FCZ622" s="107"/>
      <c r="FDA622" s="2"/>
      <c r="FDB622" s="15"/>
      <c r="FDC622" s="15"/>
      <c r="FDD622" s="80"/>
      <c r="FDE622" s="52"/>
      <c r="FDF622" s="69"/>
      <c r="FDG622" s="69"/>
      <c r="FDH622" s="69"/>
      <c r="FDI622" s="107"/>
      <c r="FDJ622" s="2"/>
      <c r="FDK622" s="15"/>
      <c r="FDL622" s="15"/>
      <c r="FDM622" s="80"/>
      <c r="FDN622" s="52"/>
      <c r="FDO622" s="69"/>
      <c r="FDP622" s="69"/>
      <c r="FDQ622" s="69"/>
      <c r="FDR622" s="107"/>
      <c r="FDS622" s="2"/>
      <c r="FDT622" s="15"/>
      <c r="FDU622" s="15"/>
      <c r="FDV622" s="80"/>
      <c r="FDW622" s="52"/>
      <c r="FDX622" s="69"/>
      <c r="FDY622" s="69"/>
      <c r="FDZ622" s="69"/>
      <c r="FEA622" s="107"/>
      <c r="FEB622" s="2"/>
      <c r="FEC622" s="15"/>
      <c r="FED622" s="15"/>
      <c r="FEE622" s="80"/>
      <c r="FEF622" s="52"/>
      <c r="FEG622" s="69"/>
      <c r="FEH622" s="69"/>
      <c r="FEI622" s="69"/>
      <c r="FEJ622" s="107"/>
      <c r="FEK622" s="2"/>
      <c r="FEL622" s="15"/>
      <c r="FEM622" s="15"/>
      <c r="FEN622" s="80"/>
      <c r="FEO622" s="52"/>
      <c r="FEP622" s="69"/>
      <c r="FEQ622" s="69"/>
      <c r="FER622" s="69"/>
      <c r="FES622" s="107"/>
      <c r="FET622" s="2"/>
      <c r="FEU622" s="15"/>
      <c r="FEV622" s="15"/>
      <c r="FEW622" s="80"/>
      <c r="FEX622" s="52"/>
      <c r="FEY622" s="69"/>
      <c r="FEZ622" s="69"/>
      <c r="FFA622" s="69"/>
      <c r="FFB622" s="107"/>
      <c r="FFC622" s="2"/>
      <c r="FFD622" s="15"/>
      <c r="FFE622" s="15"/>
      <c r="FFF622" s="80"/>
      <c r="FFG622" s="52"/>
      <c r="FFH622" s="69"/>
      <c r="FFI622" s="69"/>
      <c r="FFJ622" s="69"/>
      <c r="FFK622" s="107"/>
      <c r="FFL622" s="2"/>
      <c r="FFM622" s="15"/>
      <c r="FFN622" s="15"/>
      <c r="FFO622" s="80"/>
      <c r="FFP622" s="52"/>
      <c r="FFQ622" s="69"/>
      <c r="FFR622" s="69"/>
      <c r="FFS622" s="69"/>
      <c r="FFT622" s="107"/>
      <c r="FFU622" s="2"/>
      <c r="FFV622" s="15"/>
      <c r="FFW622" s="15"/>
      <c r="FFX622" s="80"/>
      <c r="FFY622" s="52"/>
      <c r="FFZ622" s="69"/>
      <c r="FGA622" s="69"/>
      <c r="FGB622" s="69"/>
      <c r="FGC622" s="107"/>
      <c r="FGD622" s="2"/>
      <c r="FGE622" s="15"/>
      <c r="FGF622" s="15"/>
      <c r="FGG622" s="80"/>
      <c r="FGH622" s="52"/>
      <c r="FGI622" s="69"/>
      <c r="FGJ622" s="69"/>
      <c r="FGK622" s="69"/>
      <c r="FGL622" s="107"/>
      <c r="FGM622" s="2"/>
      <c r="FGN622" s="15"/>
      <c r="FGO622" s="15"/>
      <c r="FGP622" s="80"/>
      <c r="FGQ622" s="52"/>
      <c r="FGR622" s="69"/>
      <c r="FGS622" s="69"/>
      <c r="FGT622" s="69"/>
      <c r="FGU622" s="107"/>
      <c r="FGV622" s="2"/>
      <c r="FGW622" s="15"/>
      <c r="FGX622" s="15"/>
      <c r="FGY622" s="80"/>
      <c r="FGZ622" s="52"/>
      <c r="FHA622" s="69"/>
      <c r="FHB622" s="69"/>
      <c r="FHC622" s="69"/>
      <c r="FHD622" s="107"/>
      <c r="FHE622" s="2"/>
      <c r="FHF622" s="15"/>
      <c r="FHG622" s="15"/>
      <c r="FHH622" s="80"/>
      <c r="FHI622" s="52"/>
      <c r="FHJ622" s="69"/>
      <c r="FHK622" s="69"/>
      <c r="FHL622" s="69"/>
      <c r="FHM622" s="107"/>
      <c r="FHN622" s="2"/>
      <c r="FHO622" s="15"/>
      <c r="FHP622" s="15"/>
      <c r="FHQ622" s="80"/>
      <c r="FHR622" s="52"/>
      <c r="FHS622" s="69"/>
      <c r="FHT622" s="69"/>
      <c r="FHU622" s="69"/>
      <c r="FHV622" s="107"/>
      <c r="FHW622" s="2"/>
      <c r="FHX622" s="15"/>
      <c r="FHY622" s="15"/>
      <c r="FHZ622" s="80"/>
      <c r="FIA622" s="52"/>
      <c r="FIB622" s="69"/>
      <c r="FIC622" s="69"/>
      <c r="FID622" s="69"/>
      <c r="FIE622" s="107"/>
      <c r="FIF622" s="2"/>
      <c r="FIG622" s="15"/>
      <c r="FIH622" s="15"/>
      <c r="FII622" s="80"/>
      <c r="FIJ622" s="52"/>
      <c r="FIK622" s="69"/>
      <c r="FIL622" s="69"/>
      <c r="FIM622" s="69"/>
      <c r="FIN622" s="107"/>
      <c r="FIO622" s="2"/>
      <c r="FIP622" s="15"/>
      <c r="FIQ622" s="15"/>
      <c r="FIR622" s="80"/>
      <c r="FIS622" s="52"/>
      <c r="FIT622" s="69"/>
      <c r="FIU622" s="69"/>
      <c r="FIV622" s="69"/>
      <c r="FIW622" s="107"/>
      <c r="FIX622" s="2"/>
      <c r="FIY622" s="15"/>
      <c r="FIZ622" s="15"/>
      <c r="FJA622" s="80"/>
      <c r="FJB622" s="52"/>
      <c r="FJC622" s="69"/>
      <c r="FJD622" s="69"/>
      <c r="FJE622" s="69"/>
      <c r="FJF622" s="107"/>
      <c r="FJG622" s="2"/>
      <c r="FJH622" s="15"/>
      <c r="FJI622" s="15"/>
      <c r="FJJ622" s="80"/>
      <c r="FJK622" s="52"/>
      <c r="FJL622" s="69"/>
      <c r="FJM622" s="69"/>
      <c r="FJN622" s="69"/>
      <c r="FJO622" s="107"/>
      <c r="FJP622" s="2"/>
      <c r="FJQ622" s="15"/>
      <c r="FJR622" s="15"/>
      <c r="FJS622" s="80"/>
      <c r="FJT622" s="52"/>
      <c r="FJU622" s="69"/>
      <c r="FJV622" s="69"/>
      <c r="FJW622" s="69"/>
      <c r="FJX622" s="107"/>
      <c r="FJY622" s="2"/>
      <c r="FJZ622" s="15"/>
      <c r="FKA622" s="15"/>
      <c r="FKB622" s="80"/>
      <c r="FKC622" s="52"/>
      <c r="FKD622" s="69"/>
      <c r="FKE622" s="69"/>
      <c r="FKF622" s="69"/>
      <c r="FKG622" s="107"/>
      <c r="FKH622" s="2"/>
      <c r="FKI622" s="15"/>
      <c r="FKJ622" s="15"/>
      <c r="FKK622" s="80"/>
      <c r="FKL622" s="52"/>
      <c r="FKM622" s="69"/>
      <c r="FKN622" s="69"/>
      <c r="FKO622" s="69"/>
      <c r="FKP622" s="107"/>
      <c r="FKQ622" s="2"/>
      <c r="FKR622" s="15"/>
      <c r="FKS622" s="15"/>
      <c r="FKT622" s="80"/>
      <c r="FKU622" s="52"/>
      <c r="FKV622" s="69"/>
      <c r="FKW622" s="69"/>
      <c r="FKX622" s="69"/>
      <c r="FKY622" s="107"/>
      <c r="FKZ622" s="2"/>
      <c r="FLA622" s="15"/>
      <c r="FLB622" s="15"/>
      <c r="FLC622" s="80"/>
      <c r="FLD622" s="52"/>
      <c r="FLE622" s="69"/>
      <c r="FLF622" s="69"/>
      <c r="FLG622" s="69"/>
      <c r="FLH622" s="107"/>
      <c r="FLI622" s="2"/>
      <c r="FLJ622" s="15"/>
      <c r="FLK622" s="15"/>
      <c r="FLL622" s="80"/>
      <c r="FLM622" s="52"/>
      <c r="FLN622" s="69"/>
      <c r="FLO622" s="69"/>
      <c r="FLP622" s="69"/>
      <c r="FLQ622" s="107"/>
      <c r="FLR622" s="2"/>
      <c r="FLS622" s="15"/>
      <c r="FLT622" s="15"/>
      <c r="FLU622" s="80"/>
      <c r="FLV622" s="52"/>
      <c r="FLW622" s="69"/>
      <c r="FLX622" s="69"/>
      <c r="FLY622" s="69"/>
      <c r="FLZ622" s="107"/>
      <c r="FMA622" s="2"/>
      <c r="FMB622" s="15"/>
      <c r="FMC622" s="15"/>
      <c r="FMD622" s="80"/>
      <c r="FME622" s="52"/>
      <c r="FMF622" s="69"/>
      <c r="FMG622" s="69"/>
      <c r="FMH622" s="69"/>
      <c r="FMI622" s="107"/>
      <c r="FMJ622" s="2"/>
      <c r="FMK622" s="15"/>
      <c r="FML622" s="15"/>
      <c r="FMM622" s="80"/>
      <c r="FMN622" s="52"/>
      <c r="FMO622" s="69"/>
      <c r="FMP622" s="69"/>
      <c r="FMQ622" s="69"/>
      <c r="FMR622" s="107"/>
      <c r="FMS622" s="2"/>
      <c r="FMT622" s="15"/>
      <c r="FMU622" s="15"/>
      <c r="FMV622" s="80"/>
      <c r="FMW622" s="52"/>
      <c r="FMX622" s="69"/>
      <c r="FMY622" s="69"/>
      <c r="FMZ622" s="69"/>
      <c r="FNA622" s="107"/>
      <c r="FNB622" s="2"/>
      <c r="FNC622" s="15"/>
      <c r="FND622" s="15"/>
      <c r="FNE622" s="80"/>
      <c r="FNF622" s="52"/>
      <c r="FNG622" s="69"/>
      <c r="FNH622" s="69"/>
      <c r="FNI622" s="69"/>
      <c r="FNJ622" s="107"/>
      <c r="FNK622" s="2"/>
      <c r="FNL622" s="15"/>
      <c r="FNM622" s="15"/>
      <c r="FNN622" s="80"/>
      <c r="FNO622" s="52"/>
      <c r="FNP622" s="69"/>
      <c r="FNQ622" s="69"/>
      <c r="FNR622" s="69"/>
      <c r="FNS622" s="107"/>
      <c r="FNT622" s="2"/>
      <c r="FNU622" s="15"/>
      <c r="FNV622" s="15"/>
      <c r="FNW622" s="80"/>
      <c r="FNX622" s="52"/>
      <c r="FNY622" s="69"/>
      <c r="FNZ622" s="69"/>
      <c r="FOA622" s="69"/>
      <c r="FOB622" s="107"/>
      <c r="FOC622" s="2"/>
      <c r="FOD622" s="15"/>
      <c r="FOE622" s="15"/>
      <c r="FOF622" s="80"/>
      <c r="FOG622" s="52"/>
      <c r="FOH622" s="69"/>
      <c r="FOI622" s="69"/>
      <c r="FOJ622" s="69"/>
      <c r="FOK622" s="107"/>
      <c r="FOL622" s="2"/>
      <c r="FOM622" s="15"/>
      <c r="FON622" s="15"/>
      <c r="FOO622" s="80"/>
      <c r="FOP622" s="52"/>
      <c r="FOQ622" s="69"/>
      <c r="FOR622" s="69"/>
      <c r="FOS622" s="69"/>
      <c r="FOT622" s="107"/>
      <c r="FOU622" s="2"/>
      <c r="FOV622" s="15"/>
      <c r="FOW622" s="15"/>
      <c r="FOX622" s="80"/>
      <c r="FOY622" s="52"/>
      <c r="FOZ622" s="69"/>
      <c r="FPA622" s="69"/>
      <c r="FPB622" s="69"/>
      <c r="FPC622" s="107"/>
      <c r="FPD622" s="2"/>
      <c r="FPE622" s="15"/>
      <c r="FPF622" s="15"/>
      <c r="FPG622" s="80"/>
      <c r="FPH622" s="52"/>
      <c r="FPI622" s="69"/>
      <c r="FPJ622" s="69"/>
      <c r="FPK622" s="69"/>
      <c r="FPL622" s="107"/>
      <c r="FPM622" s="2"/>
      <c r="FPN622" s="15"/>
      <c r="FPO622" s="15"/>
      <c r="FPP622" s="80"/>
      <c r="FPQ622" s="52"/>
      <c r="FPR622" s="69"/>
      <c r="FPS622" s="69"/>
      <c r="FPT622" s="69"/>
      <c r="FPU622" s="107"/>
      <c r="FPV622" s="2"/>
      <c r="FPW622" s="15"/>
      <c r="FPX622" s="15"/>
      <c r="FPY622" s="80"/>
      <c r="FPZ622" s="52"/>
      <c r="FQA622" s="69"/>
      <c r="FQB622" s="69"/>
      <c r="FQC622" s="69"/>
      <c r="FQD622" s="107"/>
      <c r="FQE622" s="2"/>
      <c r="FQF622" s="15"/>
      <c r="FQG622" s="15"/>
      <c r="FQH622" s="80"/>
      <c r="FQI622" s="52"/>
      <c r="FQJ622" s="69"/>
      <c r="FQK622" s="69"/>
      <c r="FQL622" s="69"/>
      <c r="FQM622" s="107"/>
      <c r="FQN622" s="2"/>
      <c r="FQO622" s="15"/>
      <c r="FQP622" s="15"/>
      <c r="FQQ622" s="80"/>
      <c r="FQR622" s="52"/>
      <c r="FQS622" s="69"/>
      <c r="FQT622" s="69"/>
      <c r="FQU622" s="69"/>
      <c r="FQV622" s="107"/>
      <c r="FQW622" s="2"/>
      <c r="FQX622" s="15"/>
      <c r="FQY622" s="15"/>
      <c r="FQZ622" s="80"/>
      <c r="FRA622" s="52"/>
      <c r="FRB622" s="69"/>
      <c r="FRC622" s="69"/>
      <c r="FRD622" s="69"/>
      <c r="FRE622" s="107"/>
      <c r="FRF622" s="2"/>
      <c r="FRG622" s="15"/>
      <c r="FRH622" s="15"/>
      <c r="FRI622" s="80"/>
      <c r="FRJ622" s="52"/>
      <c r="FRK622" s="69"/>
      <c r="FRL622" s="69"/>
      <c r="FRM622" s="69"/>
      <c r="FRN622" s="107"/>
      <c r="FRO622" s="2"/>
      <c r="FRP622" s="15"/>
      <c r="FRQ622" s="15"/>
      <c r="FRR622" s="80"/>
      <c r="FRS622" s="52"/>
      <c r="FRT622" s="69"/>
      <c r="FRU622" s="69"/>
      <c r="FRV622" s="69"/>
      <c r="FRW622" s="107"/>
      <c r="FRX622" s="2"/>
      <c r="FRY622" s="15"/>
      <c r="FRZ622" s="15"/>
      <c r="FSA622" s="80"/>
      <c r="FSB622" s="52"/>
      <c r="FSC622" s="69"/>
      <c r="FSD622" s="69"/>
      <c r="FSE622" s="69"/>
      <c r="FSF622" s="107"/>
      <c r="FSG622" s="2"/>
      <c r="FSH622" s="15"/>
      <c r="FSI622" s="15"/>
      <c r="FSJ622" s="80"/>
      <c r="FSK622" s="52"/>
      <c r="FSL622" s="69"/>
      <c r="FSM622" s="69"/>
      <c r="FSN622" s="69"/>
      <c r="FSO622" s="107"/>
      <c r="FSP622" s="2"/>
      <c r="FSQ622" s="15"/>
      <c r="FSR622" s="15"/>
      <c r="FSS622" s="80"/>
      <c r="FST622" s="52"/>
      <c r="FSU622" s="69"/>
      <c r="FSV622" s="69"/>
      <c r="FSW622" s="69"/>
      <c r="FSX622" s="107"/>
      <c r="FSY622" s="2"/>
      <c r="FSZ622" s="15"/>
      <c r="FTA622" s="15"/>
      <c r="FTB622" s="80"/>
      <c r="FTC622" s="52"/>
      <c r="FTD622" s="69"/>
      <c r="FTE622" s="69"/>
      <c r="FTF622" s="69"/>
      <c r="FTG622" s="107"/>
      <c r="FTH622" s="2"/>
      <c r="FTI622" s="15"/>
      <c r="FTJ622" s="15"/>
      <c r="FTK622" s="80"/>
      <c r="FTL622" s="52"/>
      <c r="FTM622" s="69"/>
      <c r="FTN622" s="69"/>
      <c r="FTO622" s="69"/>
      <c r="FTP622" s="107"/>
      <c r="FTQ622" s="2"/>
      <c r="FTR622" s="15"/>
      <c r="FTS622" s="15"/>
      <c r="FTT622" s="80"/>
      <c r="FTU622" s="52"/>
      <c r="FTV622" s="69"/>
      <c r="FTW622" s="69"/>
      <c r="FTX622" s="69"/>
      <c r="FTY622" s="107"/>
      <c r="FTZ622" s="2"/>
      <c r="FUA622" s="15"/>
      <c r="FUB622" s="15"/>
      <c r="FUC622" s="80"/>
      <c r="FUD622" s="52"/>
      <c r="FUE622" s="69"/>
      <c r="FUF622" s="69"/>
      <c r="FUG622" s="69"/>
      <c r="FUH622" s="107"/>
      <c r="FUI622" s="2"/>
      <c r="FUJ622" s="15"/>
      <c r="FUK622" s="15"/>
      <c r="FUL622" s="80"/>
      <c r="FUM622" s="52"/>
      <c r="FUN622" s="69"/>
      <c r="FUO622" s="69"/>
      <c r="FUP622" s="69"/>
      <c r="FUQ622" s="107"/>
      <c r="FUR622" s="2"/>
      <c r="FUS622" s="15"/>
      <c r="FUT622" s="15"/>
      <c r="FUU622" s="80"/>
      <c r="FUV622" s="52"/>
      <c r="FUW622" s="69"/>
      <c r="FUX622" s="69"/>
      <c r="FUY622" s="69"/>
      <c r="FUZ622" s="107"/>
      <c r="FVA622" s="2"/>
      <c r="FVB622" s="15"/>
      <c r="FVC622" s="15"/>
      <c r="FVD622" s="80"/>
      <c r="FVE622" s="52"/>
      <c r="FVF622" s="69"/>
      <c r="FVG622" s="69"/>
      <c r="FVH622" s="69"/>
      <c r="FVI622" s="107"/>
      <c r="FVJ622" s="2"/>
      <c r="FVK622" s="15"/>
      <c r="FVL622" s="15"/>
      <c r="FVM622" s="80"/>
      <c r="FVN622" s="52"/>
      <c r="FVO622" s="69"/>
      <c r="FVP622" s="69"/>
      <c r="FVQ622" s="69"/>
      <c r="FVR622" s="107"/>
      <c r="FVS622" s="2"/>
      <c r="FVT622" s="15"/>
      <c r="FVU622" s="15"/>
      <c r="FVV622" s="80"/>
      <c r="FVW622" s="52"/>
      <c r="FVX622" s="69"/>
      <c r="FVY622" s="69"/>
      <c r="FVZ622" s="69"/>
      <c r="FWA622" s="107"/>
      <c r="FWB622" s="2"/>
      <c r="FWC622" s="15"/>
      <c r="FWD622" s="15"/>
      <c r="FWE622" s="80"/>
      <c r="FWF622" s="52"/>
      <c r="FWG622" s="69"/>
      <c r="FWH622" s="69"/>
      <c r="FWI622" s="69"/>
      <c r="FWJ622" s="107"/>
      <c r="FWK622" s="2"/>
      <c r="FWL622" s="15"/>
      <c r="FWM622" s="15"/>
      <c r="FWN622" s="80"/>
      <c r="FWO622" s="52"/>
      <c r="FWP622" s="69"/>
      <c r="FWQ622" s="69"/>
      <c r="FWR622" s="69"/>
      <c r="FWS622" s="107"/>
      <c r="FWT622" s="2"/>
      <c r="FWU622" s="15"/>
      <c r="FWV622" s="15"/>
      <c r="FWW622" s="80"/>
      <c r="FWX622" s="52"/>
      <c r="FWY622" s="69"/>
      <c r="FWZ622" s="69"/>
      <c r="FXA622" s="69"/>
      <c r="FXB622" s="107"/>
      <c r="FXC622" s="2"/>
      <c r="FXD622" s="15"/>
      <c r="FXE622" s="15"/>
      <c r="FXF622" s="80"/>
      <c r="FXG622" s="52"/>
      <c r="FXH622" s="69"/>
      <c r="FXI622" s="69"/>
      <c r="FXJ622" s="69"/>
      <c r="FXK622" s="107"/>
      <c r="FXL622" s="2"/>
      <c r="FXM622" s="15"/>
      <c r="FXN622" s="15"/>
      <c r="FXO622" s="80"/>
      <c r="FXP622" s="52"/>
      <c r="FXQ622" s="69"/>
      <c r="FXR622" s="69"/>
      <c r="FXS622" s="69"/>
      <c r="FXT622" s="107"/>
      <c r="FXU622" s="2"/>
      <c r="FXV622" s="15"/>
      <c r="FXW622" s="15"/>
      <c r="FXX622" s="80"/>
      <c r="FXY622" s="52"/>
      <c r="FXZ622" s="69"/>
      <c r="FYA622" s="69"/>
      <c r="FYB622" s="69"/>
      <c r="FYC622" s="107"/>
      <c r="FYD622" s="2"/>
      <c r="FYE622" s="15"/>
      <c r="FYF622" s="15"/>
      <c r="FYG622" s="80"/>
      <c r="FYH622" s="52"/>
      <c r="FYI622" s="69"/>
      <c r="FYJ622" s="69"/>
      <c r="FYK622" s="69"/>
      <c r="FYL622" s="107"/>
      <c r="FYM622" s="2"/>
      <c r="FYN622" s="15"/>
      <c r="FYO622" s="15"/>
      <c r="FYP622" s="80"/>
      <c r="FYQ622" s="52"/>
      <c r="FYR622" s="69"/>
      <c r="FYS622" s="69"/>
      <c r="FYT622" s="69"/>
      <c r="FYU622" s="107"/>
      <c r="FYV622" s="2"/>
      <c r="FYW622" s="15"/>
      <c r="FYX622" s="15"/>
      <c r="FYY622" s="80"/>
      <c r="FYZ622" s="52"/>
      <c r="FZA622" s="69"/>
      <c r="FZB622" s="69"/>
      <c r="FZC622" s="69"/>
      <c r="FZD622" s="107"/>
      <c r="FZE622" s="2"/>
      <c r="FZF622" s="15"/>
      <c r="FZG622" s="15"/>
      <c r="FZH622" s="80"/>
      <c r="FZI622" s="52"/>
      <c r="FZJ622" s="69"/>
      <c r="FZK622" s="69"/>
      <c r="FZL622" s="69"/>
      <c r="FZM622" s="107"/>
      <c r="FZN622" s="2"/>
      <c r="FZO622" s="15"/>
      <c r="FZP622" s="15"/>
      <c r="FZQ622" s="80"/>
      <c r="FZR622" s="52"/>
      <c r="FZS622" s="69"/>
      <c r="FZT622" s="69"/>
      <c r="FZU622" s="69"/>
      <c r="FZV622" s="107"/>
      <c r="FZW622" s="2"/>
      <c r="FZX622" s="15"/>
      <c r="FZY622" s="15"/>
      <c r="FZZ622" s="80"/>
      <c r="GAA622" s="52"/>
      <c r="GAB622" s="69"/>
      <c r="GAC622" s="69"/>
      <c r="GAD622" s="69"/>
      <c r="GAE622" s="107"/>
      <c r="GAF622" s="2"/>
      <c r="GAG622" s="15"/>
      <c r="GAH622" s="15"/>
      <c r="GAI622" s="80"/>
      <c r="GAJ622" s="52"/>
      <c r="GAK622" s="69"/>
      <c r="GAL622" s="69"/>
      <c r="GAM622" s="69"/>
      <c r="GAN622" s="107"/>
      <c r="GAO622" s="2"/>
      <c r="GAP622" s="15"/>
      <c r="GAQ622" s="15"/>
      <c r="GAR622" s="80"/>
      <c r="GAS622" s="52"/>
      <c r="GAT622" s="69"/>
      <c r="GAU622" s="69"/>
      <c r="GAV622" s="69"/>
      <c r="GAW622" s="107"/>
      <c r="GAX622" s="2"/>
      <c r="GAY622" s="15"/>
      <c r="GAZ622" s="15"/>
      <c r="GBA622" s="80"/>
      <c r="GBB622" s="52"/>
      <c r="GBC622" s="69"/>
      <c r="GBD622" s="69"/>
      <c r="GBE622" s="69"/>
      <c r="GBF622" s="107"/>
      <c r="GBG622" s="2"/>
      <c r="GBH622" s="15"/>
      <c r="GBI622" s="15"/>
      <c r="GBJ622" s="80"/>
      <c r="GBK622" s="52"/>
      <c r="GBL622" s="69"/>
      <c r="GBM622" s="69"/>
      <c r="GBN622" s="69"/>
      <c r="GBO622" s="107"/>
      <c r="GBP622" s="2"/>
      <c r="GBQ622" s="15"/>
      <c r="GBR622" s="15"/>
      <c r="GBS622" s="80"/>
      <c r="GBT622" s="52"/>
      <c r="GBU622" s="69"/>
      <c r="GBV622" s="69"/>
      <c r="GBW622" s="69"/>
      <c r="GBX622" s="107"/>
      <c r="GBY622" s="2"/>
      <c r="GBZ622" s="15"/>
      <c r="GCA622" s="15"/>
      <c r="GCB622" s="80"/>
      <c r="GCC622" s="52"/>
      <c r="GCD622" s="69"/>
      <c r="GCE622" s="69"/>
      <c r="GCF622" s="69"/>
      <c r="GCG622" s="107"/>
      <c r="GCH622" s="2"/>
      <c r="GCI622" s="15"/>
      <c r="GCJ622" s="15"/>
      <c r="GCK622" s="80"/>
      <c r="GCL622" s="52"/>
      <c r="GCM622" s="69"/>
      <c r="GCN622" s="69"/>
      <c r="GCO622" s="69"/>
      <c r="GCP622" s="107"/>
      <c r="GCQ622" s="2"/>
      <c r="GCR622" s="15"/>
      <c r="GCS622" s="15"/>
      <c r="GCT622" s="80"/>
      <c r="GCU622" s="52"/>
      <c r="GCV622" s="69"/>
      <c r="GCW622" s="69"/>
      <c r="GCX622" s="69"/>
      <c r="GCY622" s="107"/>
      <c r="GCZ622" s="2"/>
      <c r="GDA622" s="15"/>
      <c r="GDB622" s="15"/>
      <c r="GDC622" s="80"/>
      <c r="GDD622" s="52"/>
      <c r="GDE622" s="69"/>
      <c r="GDF622" s="69"/>
      <c r="GDG622" s="69"/>
      <c r="GDH622" s="107"/>
      <c r="GDI622" s="2"/>
      <c r="GDJ622" s="15"/>
      <c r="GDK622" s="15"/>
      <c r="GDL622" s="80"/>
      <c r="GDM622" s="52"/>
      <c r="GDN622" s="69"/>
      <c r="GDO622" s="69"/>
      <c r="GDP622" s="69"/>
      <c r="GDQ622" s="107"/>
      <c r="GDR622" s="2"/>
      <c r="GDS622" s="15"/>
      <c r="GDT622" s="15"/>
      <c r="GDU622" s="80"/>
      <c r="GDV622" s="52"/>
      <c r="GDW622" s="69"/>
      <c r="GDX622" s="69"/>
      <c r="GDY622" s="69"/>
      <c r="GDZ622" s="107"/>
      <c r="GEA622" s="2"/>
      <c r="GEB622" s="15"/>
      <c r="GEC622" s="15"/>
      <c r="GED622" s="80"/>
      <c r="GEE622" s="52"/>
      <c r="GEF622" s="69"/>
      <c r="GEG622" s="69"/>
      <c r="GEH622" s="69"/>
      <c r="GEI622" s="107"/>
      <c r="GEJ622" s="2"/>
      <c r="GEK622" s="15"/>
      <c r="GEL622" s="15"/>
      <c r="GEM622" s="80"/>
      <c r="GEN622" s="52"/>
      <c r="GEO622" s="69"/>
      <c r="GEP622" s="69"/>
      <c r="GEQ622" s="69"/>
      <c r="GER622" s="107"/>
      <c r="GES622" s="2"/>
      <c r="GET622" s="15"/>
      <c r="GEU622" s="15"/>
      <c r="GEV622" s="80"/>
      <c r="GEW622" s="52"/>
      <c r="GEX622" s="69"/>
      <c r="GEY622" s="69"/>
      <c r="GEZ622" s="69"/>
      <c r="GFA622" s="107"/>
      <c r="GFB622" s="2"/>
      <c r="GFC622" s="15"/>
      <c r="GFD622" s="15"/>
      <c r="GFE622" s="80"/>
      <c r="GFF622" s="52"/>
      <c r="GFG622" s="69"/>
      <c r="GFH622" s="69"/>
      <c r="GFI622" s="69"/>
      <c r="GFJ622" s="107"/>
      <c r="GFK622" s="2"/>
      <c r="GFL622" s="15"/>
      <c r="GFM622" s="15"/>
      <c r="GFN622" s="80"/>
      <c r="GFO622" s="52"/>
      <c r="GFP622" s="69"/>
      <c r="GFQ622" s="69"/>
      <c r="GFR622" s="69"/>
      <c r="GFS622" s="107"/>
      <c r="GFT622" s="2"/>
      <c r="GFU622" s="15"/>
      <c r="GFV622" s="15"/>
      <c r="GFW622" s="80"/>
      <c r="GFX622" s="52"/>
      <c r="GFY622" s="69"/>
      <c r="GFZ622" s="69"/>
      <c r="GGA622" s="69"/>
      <c r="GGB622" s="107"/>
      <c r="GGC622" s="2"/>
      <c r="GGD622" s="15"/>
      <c r="GGE622" s="15"/>
      <c r="GGF622" s="80"/>
      <c r="GGG622" s="52"/>
      <c r="GGH622" s="69"/>
      <c r="GGI622" s="69"/>
      <c r="GGJ622" s="69"/>
      <c r="GGK622" s="107"/>
      <c r="GGL622" s="2"/>
      <c r="GGM622" s="15"/>
      <c r="GGN622" s="15"/>
      <c r="GGO622" s="80"/>
      <c r="GGP622" s="52"/>
      <c r="GGQ622" s="69"/>
      <c r="GGR622" s="69"/>
      <c r="GGS622" s="69"/>
      <c r="GGT622" s="107"/>
      <c r="GGU622" s="2"/>
      <c r="GGV622" s="15"/>
      <c r="GGW622" s="15"/>
      <c r="GGX622" s="80"/>
      <c r="GGY622" s="52"/>
      <c r="GGZ622" s="69"/>
      <c r="GHA622" s="69"/>
      <c r="GHB622" s="69"/>
      <c r="GHC622" s="107"/>
      <c r="GHD622" s="2"/>
      <c r="GHE622" s="15"/>
      <c r="GHF622" s="15"/>
      <c r="GHG622" s="80"/>
      <c r="GHH622" s="52"/>
      <c r="GHI622" s="69"/>
      <c r="GHJ622" s="69"/>
      <c r="GHK622" s="69"/>
      <c r="GHL622" s="107"/>
      <c r="GHM622" s="2"/>
      <c r="GHN622" s="15"/>
      <c r="GHO622" s="15"/>
      <c r="GHP622" s="80"/>
      <c r="GHQ622" s="52"/>
      <c r="GHR622" s="69"/>
      <c r="GHS622" s="69"/>
      <c r="GHT622" s="69"/>
      <c r="GHU622" s="107"/>
      <c r="GHV622" s="2"/>
      <c r="GHW622" s="15"/>
      <c r="GHX622" s="15"/>
      <c r="GHY622" s="80"/>
      <c r="GHZ622" s="52"/>
      <c r="GIA622" s="69"/>
      <c r="GIB622" s="69"/>
      <c r="GIC622" s="69"/>
      <c r="GID622" s="107"/>
      <c r="GIE622" s="2"/>
      <c r="GIF622" s="15"/>
      <c r="GIG622" s="15"/>
      <c r="GIH622" s="80"/>
      <c r="GII622" s="52"/>
      <c r="GIJ622" s="69"/>
      <c r="GIK622" s="69"/>
      <c r="GIL622" s="69"/>
      <c r="GIM622" s="107"/>
      <c r="GIN622" s="2"/>
      <c r="GIO622" s="15"/>
      <c r="GIP622" s="15"/>
      <c r="GIQ622" s="80"/>
      <c r="GIR622" s="52"/>
      <c r="GIS622" s="69"/>
      <c r="GIT622" s="69"/>
      <c r="GIU622" s="69"/>
      <c r="GIV622" s="107"/>
      <c r="GIW622" s="2"/>
      <c r="GIX622" s="15"/>
      <c r="GIY622" s="15"/>
      <c r="GIZ622" s="80"/>
      <c r="GJA622" s="52"/>
      <c r="GJB622" s="69"/>
      <c r="GJC622" s="69"/>
      <c r="GJD622" s="69"/>
      <c r="GJE622" s="107"/>
      <c r="GJF622" s="2"/>
      <c r="GJG622" s="15"/>
      <c r="GJH622" s="15"/>
      <c r="GJI622" s="80"/>
      <c r="GJJ622" s="52"/>
      <c r="GJK622" s="69"/>
      <c r="GJL622" s="69"/>
      <c r="GJM622" s="69"/>
      <c r="GJN622" s="107"/>
      <c r="GJO622" s="2"/>
      <c r="GJP622" s="15"/>
      <c r="GJQ622" s="15"/>
      <c r="GJR622" s="80"/>
      <c r="GJS622" s="52"/>
      <c r="GJT622" s="69"/>
      <c r="GJU622" s="69"/>
      <c r="GJV622" s="69"/>
      <c r="GJW622" s="107"/>
      <c r="GJX622" s="2"/>
      <c r="GJY622" s="15"/>
      <c r="GJZ622" s="15"/>
      <c r="GKA622" s="80"/>
      <c r="GKB622" s="52"/>
      <c r="GKC622" s="69"/>
      <c r="GKD622" s="69"/>
      <c r="GKE622" s="69"/>
      <c r="GKF622" s="107"/>
      <c r="GKG622" s="2"/>
      <c r="GKH622" s="15"/>
      <c r="GKI622" s="15"/>
      <c r="GKJ622" s="80"/>
      <c r="GKK622" s="52"/>
      <c r="GKL622" s="69"/>
      <c r="GKM622" s="69"/>
      <c r="GKN622" s="69"/>
      <c r="GKO622" s="107"/>
      <c r="GKP622" s="2"/>
      <c r="GKQ622" s="15"/>
      <c r="GKR622" s="15"/>
      <c r="GKS622" s="80"/>
      <c r="GKT622" s="52"/>
      <c r="GKU622" s="69"/>
      <c r="GKV622" s="69"/>
      <c r="GKW622" s="69"/>
      <c r="GKX622" s="107"/>
      <c r="GKY622" s="2"/>
      <c r="GKZ622" s="15"/>
      <c r="GLA622" s="15"/>
      <c r="GLB622" s="80"/>
      <c r="GLC622" s="52"/>
      <c r="GLD622" s="69"/>
      <c r="GLE622" s="69"/>
      <c r="GLF622" s="69"/>
      <c r="GLG622" s="107"/>
      <c r="GLH622" s="2"/>
      <c r="GLI622" s="15"/>
      <c r="GLJ622" s="15"/>
      <c r="GLK622" s="80"/>
      <c r="GLL622" s="52"/>
      <c r="GLM622" s="69"/>
      <c r="GLN622" s="69"/>
      <c r="GLO622" s="69"/>
      <c r="GLP622" s="107"/>
      <c r="GLQ622" s="2"/>
      <c r="GLR622" s="15"/>
      <c r="GLS622" s="15"/>
      <c r="GLT622" s="80"/>
      <c r="GLU622" s="52"/>
      <c r="GLV622" s="69"/>
      <c r="GLW622" s="69"/>
      <c r="GLX622" s="69"/>
      <c r="GLY622" s="107"/>
      <c r="GLZ622" s="2"/>
      <c r="GMA622" s="15"/>
      <c r="GMB622" s="15"/>
      <c r="GMC622" s="80"/>
      <c r="GMD622" s="52"/>
      <c r="GME622" s="69"/>
      <c r="GMF622" s="69"/>
      <c r="GMG622" s="69"/>
      <c r="GMH622" s="107"/>
      <c r="GMI622" s="2"/>
      <c r="GMJ622" s="15"/>
      <c r="GMK622" s="15"/>
      <c r="GML622" s="80"/>
      <c r="GMM622" s="52"/>
      <c r="GMN622" s="69"/>
      <c r="GMO622" s="69"/>
      <c r="GMP622" s="69"/>
      <c r="GMQ622" s="107"/>
      <c r="GMR622" s="2"/>
      <c r="GMS622" s="15"/>
      <c r="GMT622" s="15"/>
      <c r="GMU622" s="80"/>
      <c r="GMV622" s="52"/>
      <c r="GMW622" s="69"/>
      <c r="GMX622" s="69"/>
      <c r="GMY622" s="69"/>
      <c r="GMZ622" s="107"/>
      <c r="GNA622" s="2"/>
      <c r="GNB622" s="15"/>
      <c r="GNC622" s="15"/>
      <c r="GND622" s="80"/>
      <c r="GNE622" s="52"/>
      <c r="GNF622" s="69"/>
      <c r="GNG622" s="69"/>
      <c r="GNH622" s="69"/>
      <c r="GNI622" s="107"/>
      <c r="GNJ622" s="2"/>
      <c r="GNK622" s="15"/>
      <c r="GNL622" s="15"/>
      <c r="GNM622" s="80"/>
      <c r="GNN622" s="52"/>
      <c r="GNO622" s="69"/>
      <c r="GNP622" s="69"/>
      <c r="GNQ622" s="69"/>
      <c r="GNR622" s="107"/>
      <c r="GNS622" s="2"/>
      <c r="GNT622" s="15"/>
      <c r="GNU622" s="15"/>
      <c r="GNV622" s="80"/>
      <c r="GNW622" s="52"/>
      <c r="GNX622" s="69"/>
      <c r="GNY622" s="69"/>
      <c r="GNZ622" s="69"/>
      <c r="GOA622" s="107"/>
      <c r="GOB622" s="2"/>
      <c r="GOC622" s="15"/>
      <c r="GOD622" s="15"/>
      <c r="GOE622" s="80"/>
      <c r="GOF622" s="52"/>
      <c r="GOG622" s="69"/>
      <c r="GOH622" s="69"/>
      <c r="GOI622" s="69"/>
      <c r="GOJ622" s="107"/>
      <c r="GOK622" s="2"/>
      <c r="GOL622" s="15"/>
      <c r="GOM622" s="15"/>
      <c r="GON622" s="80"/>
      <c r="GOO622" s="52"/>
      <c r="GOP622" s="69"/>
      <c r="GOQ622" s="69"/>
      <c r="GOR622" s="69"/>
      <c r="GOS622" s="107"/>
      <c r="GOT622" s="2"/>
      <c r="GOU622" s="15"/>
      <c r="GOV622" s="15"/>
      <c r="GOW622" s="80"/>
      <c r="GOX622" s="52"/>
      <c r="GOY622" s="69"/>
      <c r="GOZ622" s="69"/>
      <c r="GPA622" s="69"/>
      <c r="GPB622" s="107"/>
      <c r="GPC622" s="2"/>
      <c r="GPD622" s="15"/>
      <c r="GPE622" s="15"/>
      <c r="GPF622" s="80"/>
      <c r="GPG622" s="52"/>
      <c r="GPH622" s="69"/>
      <c r="GPI622" s="69"/>
      <c r="GPJ622" s="69"/>
      <c r="GPK622" s="107"/>
      <c r="GPL622" s="2"/>
      <c r="GPM622" s="15"/>
      <c r="GPN622" s="15"/>
      <c r="GPO622" s="80"/>
      <c r="GPP622" s="52"/>
      <c r="GPQ622" s="69"/>
      <c r="GPR622" s="69"/>
      <c r="GPS622" s="69"/>
      <c r="GPT622" s="107"/>
      <c r="GPU622" s="2"/>
      <c r="GPV622" s="15"/>
      <c r="GPW622" s="15"/>
      <c r="GPX622" s="80"/>
      <c r="GPY622" s="52"/>
      <c r="GPZ622" s="69"/>
      <c r="GQA622" s="69"/>
      <c r="GQB622" s="69"/>
      <c r="GQC622" s="107"/>
      <c r="GQD622" s="2"/>
      <c r="GQE622" s="15"/>
      <c r="GQF622" s="15"/>
      <c r="GQG622" s="80"/>
      <c r="GQH622" s="52"/>
      <c r="GQI622" s="69"/>
      <c r="GQJ622" s="69"/>
      <c r="GQK622" s="69"/>
      <c r="GQL622" s="107"/>
      <c r="GQM622" s="2"/>
      <c r="GQN622" s="15"/>
      <c r="GQO622" s="15"/>
      <c r="GQP622" s="80"/>
      <c r="GQQ622" s="52"/>
      <c r="GQR622" s="69"/>
      <c r="GQS622" s="69"/>
      <c r="GQT622" s="69"/>
      <c r="GQU622" s="107"/>
      <c r="GQV622" s="2"/>
      <c r="GQW622" s="15"/>
      <c r="GQX622" s="15"/>
      <c r="GQY622" s="80"/>
      <c r="GQZ622" s="52"/>
      <c r="GRA622" s="69"/>
      <c r="GRB622" s="69"/>
      <c r="GRC622" s="69"/>
      <c r="GRD622" s="107"/>
      <c r="GRE622" s="2"/>
      <c r="GRF622" s="15"/>
      <c r="GRG622" s="15"/>
      <c r="GRH622" s="80"/>
      <c r="GRI622" s="52"/>
      <c r="GRJ622" s="69"/>
      <c r="GRK622" s="69"/>
      <c r="GRL622" s="69"/>
      <c r="GRM622" s="107"/>
      <c r="GRN622" s="2"/>
      <c r="GRO622" s="15"/>
      <c r="GRP622" s="15"/>
      <c r="GRQ622" s="80"/>
      <c r="GRR622" s="52"/>
      <c r="GRS622" s="69"/>
      <c r="GRT622" s="69"/>
      <c r="GRU622" s="69"/>
      <c r="GRV622" s="107"/>
      <c r="GRW622" s="2"/>
      <c r="GRX622" s="15"/>
      <c r="GRY622" s="15"/>
      <c r="GRZ622" s="80"/>
      <c r="GSA622" s="52"/>
      <c r="GSB622" s="69"/>
      <c r="GSC622" s="69"/>
      <c r="GSD622" s="69"/>
      <c r="GSE622" s="107"/>
      <c r="GSF622" s="2"/>
      <c r="GSG622" s="15"/>
      <c r="GSH622" s="15"/>
      <c r="GSI622" s="80"/>
      <c r="GSJ622" s="52"/>
      <c r="GSK622" s="69"/>
      <c r="GSL622" s="69"/>
      <c r="GSM622" s="69"/>
      <c r="GSN622" s="107"/>
      <c r="GSO622" s="2"/>
      <c r="GSP622" s="15"/>
      <c r="GSQ622" s="15"/>
      <c r="GSR622" s="80"/>
      <c r="GSS622" s="52"/>
      <c r="GST622" s="69"/>
      <c r="GSU622" s="69"/>
      <c r="GSV622" s="69"/>
      <c r="GSW622" s="107"/>
      <c r="GSX622" s="2"/>
      <c r="GSY622" s="15"/>
      <c r="GSZ622" s="15"/>
      <c r="GTA622" s="80"/>
      <c r="GTB622" s="52"/>
      <c r="GTC622" s="69"/>
      <c r="GTD622" s="69"/>
      <c r="GTE622" s="69"/>
      <c r="GTF622" s="107"/>
      <c r="GTG622" s="2"/>
      <c r="GTH622" s="15"/>
      <c r="GTI622" s="15"/>
      <c r="GTJ622" s="80"/>
      <c r="GTK622" s="52"/>
      <c r="GTL622" s="69"/>
      <c r="GTM622" s="69"/>
      <c r="GTN622" s="69"/>
      <c r="GTO622" s="107"/>
      <c r="GTP622" s="2"/>
      <c r="GTQ622" s="15"/>
      <c r="GTR622" s="15"/>
      <c r="GTS622" s="80"/>
      <c r="GTT622" s="52"/>
      <c r="GTU622" s="69"/>
      <c r="GTV622" s="69"/>
      <c r="GTW622" s="69"/>
      <c r="GTX622" s="107"/>
      <c r="GTY622" s="2"/>
      <c r="GTZ622" s="15"/>
      <c r="GUA622" s="15"/>
      <c r="GUB622" s="80"/>
      <c r="GUC622" s="52"/>
      <c r="GUD622" s="69"/>
      <c r="GUE622" s="69"/>
      <c r="GUF622" s="69"/>
      <c r="GUG622" s="107"/>
      <c r="GUH622" s="2"/>
      <c r="GUI622" s="15"/>
      <c r="GUJ622" s="15"/>
      <c r="GUK622" s="80"/>
      <c r="GUL622" s="52"/>
      <c r="GUM622" s="69"/>
      <c r="GUN622" s="69"/>
      <c r="GUO622" s="69"/>
      <c r="GUP622" s="107"/>
      <c r="GUQ622" s="2"/>
      <c r="GUR622" s="15"/>
      <c r="GUS622" s="15"/>
      <c r="GUT622" s="80"/>
      <c r="GUU622" s="52"/>
      <c r="GUV622" s="69"/>
      <c r="GUW622" s="69"/>
      <c r="GUX622" s="69"/>
      <c r="GUY622" s="107"/>
      <c r="GUZ622" s="2"/>
      <c r="GVA622" s="15"/>
      <c r="GVB622" s="15"/>
      <c r="GVC622" s="80"/>
      <c r="GVD622" s="52"/>
      <c r="GVE622" s="69"/>
      <c r="GVF622" s="69"/>
      <c r="GVG622" s="69"/>
      <c r="GVH622" s="107"/>
      <c r="GVI622" s="2"/>
      <c r="GVJ622" s="15"/>
      <c r="GVK622" s="15"/>
      <c r="GVL622" s="80"/>
      <c r="GVM622" s="52"/>
      <c r="GVN622" s="69"/>
      <c r="GVO622" s="69"/>
      <c r="GVP622" s="69"/>
      <c r="GVQ622" s="107"/>
      <c r="GVR622" s="2"/>
      <c r="GVS622" s="15"/>
      <c r="GVT622" s="15"/>
      <c r="GVU622" s="80"/>
      <c r="GVV622" s="52"/>
      <c r="GVW622" s="69"/>
      <c r="GVX622" s="69"/>
      <c r="GVY622" s="69"/>
      <c r="GVZ622" s="107"/>
      <c r="GWA622" s="2"/>
      <c r="GWB622" s="15"/>
      <c r="GWC622" s="15"/>
      <c r="GWD622" s="80"/>
      <c r="GWE622" s="52"/>
      <c r="GWF622" s="69"/>
      <c r="GWG622" s="69"/>
      <c r="GWH622" s="69"/>
      <c r="GWI622" s="107"/>
      <c r="GWJ622" s="2"/>
      <c r="GWK622" s="15"/>
      <c r="GWL622" s="15"/>
      <c r="GWM622" s="80"/>
      <c r="GWN622" s="52"/>
      <c r="GWO622" s="69"/>
      <c r="GWP622" s="69"/>
      <c r="GWQ622" s="69"/>
      <c r="GWR622" s="107"/>
      <c r="GWS622" s="2"/>
      <c r="GWT622" s="15"/>
      <c r="GWU622" s="15"/>
      <c r="GWV622" s="80"/>
      <c r="GWW622" s="52"/>
      <c r="GWX622" s="69"/>
      <c r="GWY622" s="69"/>
      <c r="GWZ622" s="69"/>
      <c r="GXA622" s="107"/>
      <c r="GXB622" s="2"/>
      <c r="GXC622" s="15"/>
      <c r="GXD622" s="15"/>
      <c r="GXE622" s="80"/>
      <c r="GXF622" s="52"/>
      <c r="GXG622" s="69"/>
      <c r="GXH622" s="69"/>
      <c r="GXI622" s="69"/>
      <c r="GXJ622" s="107"/>
      <c r="GXK622" s="2"/>
      <c r="GXL622" s="15"/>
      <c r="GXM622" s="15"/>
      <c r="GXN622" s="80"/>
      <c r="GXO622" s="52"/>
      <c r="GXP622" s="69"/>
      <c r="GXQ622" s="69"/>
      <c r="GXR622" s="69"/>
      <c r="GXS622" s="107"/>
      <c r="GXT622" s="2"/>
      <c r="GXU622" s="15"/>
      <c r="GXV622" s="15"/>
      <c r="GXW622" s="80"/>
      <c r="GXX622" s="52"/>
      <c r="GXY622" s="69"/>
      <c r="GXZ622" s="69"/>
      <c r="GYA622" s="69"/>
      <c r="GYB622" s="107"/>
      <c r="GYC622" s="2"/>
      <c r="GYD622" s="15"/>
      <c r="GYE622" s="15"/>
      <c r="GYF622" s="80"/>
      <c r="GYG622" s="52"/>
      <c r="GYH622" s="69"/>
      <c r="GYI622" s="69"/>
      <c r="GYJ622" s="69"/>
      <c r="GYK622" s="107"/>
      <c r="GYL622" s="2"/>
      <c r="GYM622" s="15"/>
      <c r="GYN622" s="15"/>
      <c r="GYO622" s="80"/>
      <c r="GYP622" s="52"/>
      <c r="GYQ622" s="69"/>
      <c r="GYR622" s="69"/>
      <c r="GYS622" s="69"/>
      <c r="GYT622" s="107"/>
      <c r="GYU622" s="2"/>
      <c r="GYV622" s="15"/>
      <c r="GYW622" s="15"/>
      <c r="GYX622" s="80"/>
      <c r="GYY622" s="52"/>
      <c r="GYZ622" s="69"/>
      <c r="GZA622" s="69"/>
      <c r="GZB622" s="69"/>
      <c r="GZC622" s="107"/>
      <c r="GZD622" s="2"/>
      <c r="GZE622" s="15"/>
      <c r="GZF622" s="15"/>
      <c r="GZG622" s="80"/>
      <c r="GZH622" s="52"/>
      <c r="GZI622" s="69"/>
      <c r="GZJ622" s="69"/>
      <c r="GZK622" s="69"/>
      <c r="GZL622" s="107"/>
      <c r="GZM622" s="2"/>
      <c r="GZN622" s="15"/>
      <c r="GZO622" s="15"/>
      <c r="GZP622" s="80"/>
      <c r="GZQ622" s="52"/>
      <c r="GZR622" s="69"/>
      <c r="GZS622" s="69"/>
      <c r="GZT622" s="69"/>
      <c r="GZU622" s="107"/>
      <c r="GZV622" s="2"/>
      <c r="GZW622" s="15"/>
      <c r="GZX622" s="15"/>
      <c r="GZY622" s="80"/>
      <c r="GZZ622" s="52"/>
      <c r="HAA622" s="69"/>
      <c r="HAB622" s="69"/>
      <c r="HAC622" s="69"/>
      <c r="HAD622" s="107"/>
      <c r="HAE622" s="2"/>
      <c r="HAF622" s="15"/>
      <c r="HAG622" s="15"/>
      <c r="HAH622" s="80"/>
      <c r="HAI622" s="52"/>
      <c r="HAJ622" s="69"/>
      <c r="HAK622" s="69"/>
      <c r="HAL622" s="69"/>
      <c r="HAM622" s="107"/>
      <c r="HAN622" s="2"/>
      <c r="HAO622" s="15"/>
      <c r="HAP622" s="15"/>
      <c r="HAQ622" s="80"/>
      <c r="HAR622" s="52"/>
      <c r="HAS622" s="69"/>
      <c r="HAT622" s="69"/>
      <c r="HAU622" s="69"/>
      <c r="HAV622" s="107"/>
      <c r="HAW622" s="2"/>
      <c r="HAX622" s="15"/>
      <c r="HAY622" s="15"/>
      <c r="HAZ622" s="80"/>
      <c r="HBA622" s="52"/>
      <c r="HBB622" s="69"/>
      <c r="HBC622" s="69"/>
      <c r="HBD622" s="69"/>
      <c r="HBE622" s="107"/>
      <c r="HBF622" s="2"/>
      <c r="HBG622" s="15"/>
      <c r="HBH622" s="15"/>
      <c r="HBI622" s="80"/>
      <c r="HBJ622" s="52"/>
      <c r="HBK622" s="69"/>
      <c r="HBL622" s="69"/>
      <c r="HBM622" s="69"/>
      <c r="HBN622" s="107"/>
      <c r="HBO622" s="2"/>
      <c r="HBP622" s="15"/>
      <c r="HBQ622" s="15"/>
      <c r="HBR622" s="80"/>
      <c r="HBS622" s="52"/>
      <c r="HBT622" s="69"/>
      <c r="HBU622" s="69"/>
      <c r="HBV622" s="69"/>
      <c r="HBW622" s="107"/>
      <c r="HBX622" s="2"/>
      <c r="HBY622" s="15"/>
      <c r="HBZ622" s="15"/>
      <c r="HCA622" s="80"/>
      <c r="HCB622" s="52"/>
      <c r="HCC622" s="69"/>
      <c r="HCD622" s="69"/>
      <c r="HCE622" s="69"/>
      <c r="HCF622" s="107"/>
      <c r="HCG622" s="2"/>
      <c r="HCH622" s="15"/>
      <c r="HCI622" s="15"/>
      <c r="HCJ622" s="80"/>
      <c r="HCK622" s="52"/>
      <c r="HCL622" s="69"/>
      <c r="HCM622" s="69"/>
      <c r="HCN622" s="69"/>
      <c r="HCO622" s="107"/>
      <c r="HCP622" s="2"/>
      <c r="HCQ622" s="15"/>
      <c r="HCR622" s="15"/>
      <c r="HCS622" s="80"/>
      <c r="HCT622" s="52"/>
      <c r="HCU622" s="69"/>
      <c r="HCV622" s="69"/>
      <c r="HCW622" s="69"/>
      <c r="HCX622" s="107"/>
      <c r="HCY622" s="2"/>
      <c r="HCZ622" s="15"/>
      <c r="HDA622" s="15"/>
      <c r="HDB622" s="80"/>
      <c r="HDC622" s="52"/>
      <c r="HDD622" s="69"/>
      <c r="HDE622" s="69"/>
      <c r="HDF622" s="69"/>
      <c r="HDG622" s="107"/>
      <c r="HDH622" s="2"/>
      <c r="HDI622" s="15"/>
      <c r="HDJ622" s="15"/>
      <c r="HDK622" s="80"/>
      <c r="HDL622" s="52"/>
      <c r="HDM622" s="69"/>
      <c r="HDN622" s="69"/>
      <c r="HDO622" s="69"/>
      <c r="HDP622" s="107"/>
      <c r="HDQ622" s="2"/>
      <c r="HDR622" s="15"/>
      <c r="HDS622" s="15"/>
      <c r="HDT622" s="80"/>
      <c r="HDU622" s="52"/>
      <c r="HDV622" s="69"/>
      <c r="HDW622" s="69"/>
      <c r="HDX622" s="69"/>
      <c r="HDY622" s="107"/>
      <c r="HDZ622" s="2"/>
      <c r="HEA622" s="15"/>
      <c r="HEB622" s="15"/>
      <c r="HEC622" s="80"/>
      <c r="HED622" s="52"/>
      <c r="HEE622" s="69"/>
      <c r="HEF622" s="69"/>
      <c r="HEG622" s="69"/>
      <c r="HEH622" s="107"/>
      <c r="HEI622" s="2"/>
      <c r="HEJ622" s="15"/>
      <c r="HEK622" s="15"/>
      <c r="HEL622" s="80"/>
      <c r="HEM622" s="52"/>
      <c r="HEN622" s="69"/>
      <c r="HEO622" s="69"/>
      <c r="HEP622" s="69"/>
      <c r="HEQ622" s="107"/>
      <c r="HER622" s="2"/>
      <c r="HES622" s="15"/>
      <c r="HET622" s="15"/>
      <c r="HEU622" s="80"/>
      <c r="HEV622" s="52"/>
      <c r="HEW622" s="69"/>
      <c r="HEX622" s="69"/>
      <c r="HEY622" s="69"/>
      <c r="HEZ622" s="107"/>
      <c r="HFA622" s="2"/>
      <c r="HFB622" s="15"/>
      <c r="HFC622" s="15"/>
      <c r="HFD622" s="80"/>
      <c r="HFE622" s="52"/>
      <c r="HFF622" s="69"/>
      <c r="HFG622" s="69"/>
      <c r="HFH622" s="69"/>
      <c r="HFI622" s="107"/>
      <c r="HFJ622" s="2"/>
      <c r="HFK622" s="15"/>
      <c r="HFL622" s="15"/>
      <c r="HFM622" s="80"/>
      <c r="HFN622" s="52"/>
      <c r="HFO622" s="69"/>
      <c r="HFP622" s="69"/>
      <c r="HFQ622" s="69"/>
      <c r="HFR622" s="107"/>
      <c r="HFS622" s="2"/>
      <c r="HFT622" s="15"/>
      <c r="HFU622" s="15"/>
      <c r="HFV622" s="80"/>
      <c r="HFW622" s="52"/>
      <c r="HFX622" s="69"/>
      <c r="HFY622" s="69"/>
      <c r="HFZ622" s="69"/>
      <c r="HGA622" s="107"/>
      <c r="HGB622" s="2"/>
      <c r="HGC622" s="15"/>
      <c r="HGD622" s="15"/>
      <c r="HGE622" s="80"/>
      <c r="HGF622" s="52"/>
      <c r="HGG622" s="69"/>
      <c r="HGH622" s="69"/>
      <c r="HGI622" s="69"/>
      <c r="HGJ622" s="107"/>
      <c r="HGK622" s="2"/>
      <c r="HGL622" s="15"/>
      <c r="HGM622" s="15"/>
      <c r="HGN622" s="80"/>
      <c r="HGO622" s="52"/>
      <c r="HGP622" s="69"/>
      <c r="HGQ622" s="69"/>
      <c r="HGR622" s="69"/>
      <c r="HGS622" s="107"/>
      <c r="HGT622" s="2"/>
      <c r="HGU622" s="15"/>
      <c r="HGV622" s="15"/>
      <c r="HGW622" s="80"/>
      <c r="HGX622" s="52"/>
      <c r="HGY622" s="69"/>
      <c r="HGZ622" s="69"/>
      <c r="HHA622" s="69"/>
      <c r="HHB622" s="107"/>
      <c r="HHC622" s="2"/>
      <c r="HHD622" s="15"/>
      <c r="HHE622" s="15"/>
      <c r="HHF622" s="80"/>
      <c r="HHG622" s="52"/>
      <c r="HHH622" s="69"/>
      <c r="HHI622" s="69"/>
      <c r="HHJ622" s="69"/>
      <c r="HHK622" s="107"/>
      <c r="HHL622" s="2"/>
      <c r="HHM622" s="15"/>
      <c r="HHN622" s="15"/>
      <c r="HHO622" s="80"/>
      <c r="HHP622" s="52"/>
      <c r="HHQ622" s="69"/>
      <c r="HHR622" s="69"/>
      <c r="HHS622" s="69"/>
      <c r="HHT622" s="107"/>
      <c r="HHU622" s="2"/>
      <c r="HHV622" s="15"/>
      <c r="HHW622" s="15"/>
      <c r="HHX622" s="80"/>
      <c r="HHY622" s="52"/>
      <c r="HHZ622" s="69"/>
      <c r="HIA622" s="69"/>
      <c r="HIB622" s="69"/>
      <c r="HIC622" s="107"/>
      <c r="HID622" s="2"/>
      <c r="HIE622" s="15"/>
      <c r="HIF622" s="15"/>
      <c r="HIG622" s="80"/>
      <c r="HIH622" s="52"/>
      <c r="HII622" s="69"/>
      <c r="HIJ622" s="69"/>
      <c r="HIK622" s="69"/>
      <c r="HIL622" s="107"/>
      <c r="HIM622" s="2"/>
      <c r="HIN622" s="15"/>
      <c r="HIO622" s="15"/>
      <c r="HIP622" s="80"/>
      <c r="HIQ622" s="52"/>
      <c r="HIR622" s="69"/>
      <c r="HIS622" s="69"/>
      <c r="HIT622" s="69"/>
      <c r="HIU622" s="107"/>
      <c r="HIV622" s="2"/>
      <c r="HIW622" s="15"/>
      <c r="HIX622" s="15"/>
      <c r="HIY622" s="80"/>
      <c r="HIZ622" s="52"/>
      <c r="HJA622" s="69"/>
      <c r="HJB622" s="69"/>
      <c r="HJC622" s="69"/>
      <c r="HJD622" s="107"/>
      <c r="HJE622" s="2"/>
      <c r="HJF622" s="15"/>
      <c r="HJG622" s="15"/>
      <c r="HJH622" s="80"/>
      <c r="HJI622" s="52"/>
      <c r="HJJ622" s="69"/>
      <c r="HJK622" s="69"/>
      <c r="HJL622" s="69"/>
      <c r="HJM622" s="107"/>
      <c r="HJN622" s="2"/>
      <c r="HJO622" s="15"/>
      <c r="HJP622" s="15"/>
      <c r="HJQ622" s="80"/>
      <c r="HJR622" s="52"/>
      <c r="HJS622" s="69"/>
      <c r="HJT622" s="69"/>
      <c r="HJU622" s="69"/>
      <c r="HJV622" s="107"/>
      <c r="HJW622" s="2"/>
      <c r="HJX622" s="15"/>
      <c r="HJY622" s="15"/>
      <c r="HJZ622" s="80"/>
      <c r="HKA622" s="52"/>
      <c r="HKB622" s="69"/>
      <c r="HKC622" s="69"/>
      <c r="HKD622" s="69"/>
      <c r="HKE622" s="107"/>
      <c r="HKF622" s="2"/>
      <c r="HKG622" s="15"/>
      <c r="HKH622" s="15"/>
      <c r="HKI622" s="80"/>
      <c r="HKJ622" s="52"/>
      <c r="HKK622" s="69"/>
      <c r="HKL622" s="69"/>
      <c r="HKM622" s="69"/>
      <c r="HKN622" s="107"/>
      <c r="HKO622" s="2"/>
      <c r="HKP622" s="15"/>
      <c r="HKQ622" s="15"/>
      <c r="HKR622" s="80"/>
      <c r="HKS622" s="52"/>
      <c r="HKT622" s="69"/>
      <c r="HKU622" s="69"/>
      <c r="HKV622" s="69"/>
      <c r="HKW622" s="107"/>
      <c r="HKX622" s="2"/>
      <c r="HKY622" s="15"/>
      <c r="HKZ622" s="15"/>
      <c r="HLA622" s="80"/>
      <c r="HLB622" s="52"/>
      <c r="HLC622" s="69"/>
      <c r="HLD622" s="69"/>
      <c r="HLE622" s="69"/>
      <c r="HLF622" s="107"/>
      <c r="HLG622" s="2"/>
      <c r="HLH622" s="15"/>
      <c r="HLI622" s="15"/>
      <c r="HLJ622" s="80"/>
      <c r="HLK622" s="52"/>
      <c r="HLL622" s="69"/>
      <c r="HLM622" s="69"/>
      <c r="HLN622" s="69"/>
      <c r="HLO622" s="107"/>
      <c r="HLP622" s="2"/>
      <c r="HLQ622" s="15"/>
      <c r="HLR622" s="15"/>
      <c r="HLS622" s="80"/>
      <c r="HLT622" s="52"/>
      <c r="HLU622" s="69"/>
      <c r="HLV622" s="69"/>
      <c r="HLW622" s="69"/>
      <c r="HLX622" s="107"/>
      <c r="HLY622" s="2"/>
      <c r="HLZ622" s="15"/>
      <c r="HMA622" s="15"/>
      <c r="HMB622" s="80"/>
      <c r="HMC622" s="52"/>
      <c r="HMD622" s="69"/>
      <c r="HME622" s="69"/>
      <c r="HMF622" s="69"/>
      <c r="HMG622" s="107"/>
      <c r="HMH622" s="2"/>
      <c r="HMI622" s="15"/>
      <c r="HMJ622" s="15"/>
      <c r="HMK622" s="80"/>
      <c r="HML622" s="52"/>
      <c r="HMM622" s="69"/>
      <c r="HMN622" s="69"/>
      <c r="HMO622" s="69"/>
      <c r="HMP622" s="107"/>
      <c r="HMQ622" s="2"/>
      <c r="HMR622" s="15"/>
      <c r="HMS622" s="15"/>
      <c r="HMT622" s="80"/>
      <c r="HMU622" s="52"/>
      <c r="HMV622" s="69"/>
      <c r="HMW622" s="69"/>
      <c r="HMX622" s="69"/>
      <c r="HMY622" s="107"/>
      <c r="HMZ622" s="2"/>
      <c r="HNA622" s="15"/>
      <c r="HNB622" s="15"/>
      <c r="HNC622" s="80"/>
      <c r="HND622" s="52"/>
      <c r="HNE622" s="69"/>
      <c r="HNF622" s="69"/>
      <c r="HNG622" s="69"/>
      <c r="HNH622" s="107"/>
      <c r="HNI622" s="2"/>
      <c r="HNJ622" s="15"/>
      <c r="HNK622" s="15"/>
      <c r="HNL622" s="80"/>
      <c r="HNM622" s="52"/>
      <c r="HNN622" s="69"/>
      <c r="HNO622" s="69"/>
      <c r="HNP622" s="69"/>
      <c r="HNQ622" s="107"/>
      <c r="HNR622" s="2"/>
      <c r="HNS622" s="15"/>
      <c r="HNT622" s="15"/>
      <c r="HNU622" s="80"/>
      <c r="HNV622" s="52"/>
      <c r="HNW622" s="69"/>
      <c r="HNX622" s="69"/>
      <c r="HNY622" s="69"/>
      <c r="HNZ622" s="107"/>
      <c r="HOA622" s="2"/>
      <c r="HOB622" s="15"/>
      <c r="HOC622" s="15"/>
      <c r="HOD622" s="80"/>
      <c r="HOE622" s="52"/>
      <c r="HOF622" s="69"/>
      <c r="HOG622" s="69"/>
      <c r="HOH622" s="69"/>
      <c r="HOI622" s="107"/>
      <c r="HOJ622" s="2"/>
      <c r="HOK622" s="15"/>
      <c r="HOL622" s="15"/>
      <c r="HOM622" s="80"/>
      <c r="HON622" s="52"/>
      <c r="HOO622" s="69"/>
      <c r="HOP622" s="69"/>
      <c r="HOQ622" s="69"/>
      <c r="HOR622" s="107"/>
      <c r="HOS622" s="2"/>
      <c r="HOT622" s="15"/>
      <c r="HOU622" s="15"/>
      <c r="HOV622" s="80"/>
      <c r="HOW622" s="52"/>
      <c r="HOX622" s="69"/>
      <c r="HOY622" s="69"/>
      <c r="HOZ622" s="69"/>
      <c r="HPA622" s="107"/>
      <c r="HPB622" s="2"/>
      <c r="HPC622" s="15"/>
      <c r="HPD622" s="15"/>
      <c r="HPE622" s="80"/>
      <c r="HPF622" s="52"/>
      <c r="HPG622" s="69"/>
      <c r="HPH622" s="69"/>
      <c r="HPI622" s="69"/>
      <c r="HPJ622" s="107"/>
      <c r="HPK622" s="2"/>
      <c r="HPL622" s="15"/>
      <c r="HPM622" s="15"/>
      <c r="HPN622" s="80"/>
      <c r="HPO622" s="52"/>
      <c r="HPP622" s="69"/>
      <c r="HPQ622" s="69"/>
      <c r="HPR622" s="69"/>
      <c r="HPS622" s="107"/>
      <c r="HPT622" s="2"/>
      <c r="HPU622" s="15"/>
      <c r="HPV622" s="15"/>
      <c r="HPW622" s="80"/>
      <c r="HPX622" s="52"/>
      <c r="HPY622" s="69"/>
      <c r="HPZ622" s="69"/>
      <c r="HQA622" s="69"/>
      <c r="HQB622" s="107"/>
      <c r="HQC622" s="2"/>
      <c r="HQD622" s="15"/>
      <c r="HQE622" s="15"/>
      <c r="HQF622" s="80"/>
      <c r="HQG622" s="52"/>
      <c r="HQH622" s="69"/>
      <c r="HQI622" s="69"/>
      <c r="HQJ622" s="69"/>
      <c r="HQK622" s="107"/>
      <c r="HQL622" s="2"/>
      <c r="HQM622" s="15"/>
      <c r="HQN622" s="15"/>
      <c r="HQO622" s="80"/>
      <c r="HQP622" s="52"/>
      <c r="HQQ622" s="69"/>
      <c r="HQR622" s="69"/>
      <c r="HQS622" s="69"/>
      <c r="HQT622" s="107"/>
      <c r="HQU622" s="2"/>
      <c r="HQV622" s="15"/>
      <c r="HQW622" s="15"/>
      <c r="HQX622" s="80"/>
      <c r="HQY622" s="52"/>
      <c r="HQZ622" s="69"/>
      <c r="HRA622" s="69"/>
      <c r="HRB622" s="69"/>
      <c r="HRC622" s="107"/>
      <c r="HRD622" s="2"/>
      <c r="HRE622" s="15"/>
      <c r="HRF622" s="15"/>
      <c r="HRG622" s="80"/>
      <c r="HRH622" s="52"/>
      <c r="HRI622" s="69"/>
      <c r="HRJ622" s="69"/>
      <c r="HRK622" s="69"/>
      <c r="HRL622" s="107"/>
      <c r="HRM622" s="2"/>
      <c r="HRN622" s="15"/>
      <c r="HRO622" s="15"/>
      <c r="HRP622" s="80"/>
      <c r="HRQ622" s="52"/>
      <c r="HRR622" s="69"/>
      <c r="HRS622" s="69"/>
      <c r="HRT622" s="69"/>
      <c r="HRU622" s="107"/>
      <c r="HRV622" s="2"/>
      <c r="HRW622" s="15"/>
      <c r="HRX622" s="15"/>
      <c r="HRY622" s="80"/>
      <c r="HRZ622" s="52"/>
      <c r="HSA622" s="69"/>
      <c r="HSB622" s="69"/>
      <c r="HSC622" s="69"/>
      <c r="HSD622" s="107"/>
      <c r="HSE622" s="2"/>
      <c r="HSF622" s="15"/>
      <c r="HSG622" s="15"/>
      <c r="HSH622" s="80"/>
      <c r="HSI622" s="52"/>
      <c r="HSJ622" s="69"/>
      <c r="HSK622" s="69"/>
      <c r="HSL622" s="69"/>
      <c r="HSM622" s="107"/>
      <c r="HSN622" s="2"/>
      <c r="HSO622" s="15"/>
      <c r="HSP622" s="15"/>
      <c r="HSQ622" s="80"/>
      <c r="HSR622" s="52"/>
      <c r="HSS622" s="69"/>
      <c r="HST622" s="69"/>
      <c r="HSU622" s="69"/>
      <c r="HSV622" s="107"/>
      <c r="HSW622" s="2"/>
      <c r="HSX622" s="15"/>
      <c r="HSY622" s="15"/>
      <c r="HSZ622" s="80"/>
      <c r="HTA622" s="52"/>
      <c r="HTB622" s="69"/>
      <c r="HTC622" s="69"/>
      <c r="HTD622" s="69"/>
      <c r="HTE622" s="107"/>
      <c r="HTF622" s="2"/>
      <c r="HTG622" s="15"/>
      <c r="HTH622" s="15"/>
      <c r="HTI622" s="80"/>
      <c r="HTJ622" s="52"/>
      <c r="HTK622" s="69"/>
      <c r="HTL622" s="69"/>
      <c r="HTM622" s="69"/>
      <c r="HTN622" s="107"/>
      <c r="HTO622" s="2"/>
      <c r="HTP622" s="15"/>
      <c r="HTQ622" s="15"/>
      <c r="HTR622" s="80"/>
      <c r="HTS622" s="52"/>
      <c r="HTT622" s="69"/>
      <c r="HTU622" s="69"/>
      <c r="HTV622" s="69"/>
      <c r="HTW622" s="107"/>
      <c r="HTX622" s="2"/>
      <c r="HTY622" s="15"/>
      <c r="HTZ622" s="15"/>
      <c r="HUA622" s="80"/>
      <c r="HUB622" s="52"/>
      <c r="HUC622" s="69"/>
      <c r="HUD622" s="69"/>
      <c r="HUE622" s="69"/>
      <c r="HUF622" s="107"/>
      <c r="HUG622" s="2"/>
      <c r="HUH622" s="15"/>
      <c r="HUI622" s="15"/>
      <c r="HUJ622" s="80"/>
      <c r="HUK622" s="52"/>
      <c r="HUL622" s="69"/>
      <c r="HUM622" s="69"/>
      <c r="HUN622" s="69"/>
      <c r="HUO622" s="107"/>
      <c r="HUP622" s="2"/>
      <c r="HUQ622" s="15"/>
      <c r="HUR622" s="15"/>
      <c r="HUS622" s="80"/>
      <c r="HUT622" s="52"/>
      <c r="HUU622" s="69"/>
      <c r="HUV622" s="69"/>
      <c r="HUW622" s="69"/>
      <c r="HUX622" s="107"/>
      <c r="HUY622" s="2"/>
      <c r="HUZ622" s="15"/>
      <c r="HVA622" s="15"/>
      <c r="HVB622" s="80"/>
      <c r="HVC622" s="52"/>
      <c r="HVD622" s="69"/>
      <c r="HVE622" s="69"/>
      <c r="HVF622" s="69"/>
      <c r="HVG622" s="107"/>
      <c r="HVH622" s="2"/>
      <c r="HVI622" s="15"/>
      <c r="HVJ622" s="15"/>
      <c r="HVK622" s="80"/>
      <c r="HVL622" s="52"/>
      <c r="HVM622" s="69"/>
      <c r="HVN622" s="69"/>
      <c r="HVO622" s="69"/>
      <c r="HVP622" s="107"/>
      <c r="HVQ622" s="2"/>
      <c r="HVR622" s="15"/>
      <c r="HVS622" s="15"/>
      <c r="HVT622" s="80"/>
      <c r="HVU622" s="52"/>
      <c r="HVV622" s="69"/>
      <c r="HVW622" s="69"/>
      <c r="HVX622" s="69"/>
      <c r="HVY622" s="107"/>
      <c r="HVZ622" s="2"/>
      <c r="HWA622" s="15"/>
      <c r="HWB622" s="15"/>
      <c r="HWC622" s="80"/>
      <c r="HWD622" s="52"/>
      <c r="HWE622" s="69"/>
      <c r="HWF622" s="69"/>
      <c r="HWG622" s="69"/>
      <c r="HWH622" s="107"/>
      <c r="HWI622" s="2"/>
      <c r="HWJ622" s="15"/>
      <c r="HWK622" s="15"/>
      <c r="HWL622" s="80"/>
      <c r="HWM622" s="52"/>
      <c r="HWN622" s="69"/>
      <c r="HWO622" s="69"/>
      <c r="HWP622" s="69"/>
      <c r="HWQ622" s="107"/>
      <c r="HWR622" s="2"/>
      <c r="HWS622" s="15"/>
      <c r="HWT622" s="15"/>
      <c r="HWU622" s="80"/>
      <c r="HWV622" s="52"/>
      <c r="HWW622" s="69"/>
      <c r="HWX622" s="69"/>
      <c r="HWY622" s="69"/>
      <c r="HWZ622" s="107"/>
      <c r="HXA622" s="2"/>
      <c r="HXB622" s="15"/>
      <c r="HXC622" s="15"/>
      <c r="HXD622" s="80"/>
      <c r="HXE622" s="52"/>
      <c r="HXF622" s="69"/>
      <c r="HXG622" s="69"/>
      <c r="HXH622" s="69"/>
      <c r="HXI622" s="107"/>
      <c r="HXJ622" s="2"/>
      <c r="HXK622" s="15"/>
      <c r="HXL622" s="15"/>
      <c r="HXM622" s="80"/>
      <c r="HXN622" s="52"/>
      <c r="HXO622" s="69"/>
      <c r="HXP622" s="69"/>
      <c r="HXQ622" s="69"/>
      <c r="HXR622" s="107"/>
      <c r="HXS622" s="2"/>
      <c r="HXT622" s="15"/>
      <c r="HXU622" s="15"/>
      <c r="HXV622" s="80"/>
      <c r="HXW622" s="52"/>
      <c r="HXX622" s="69"/>
      <c r="HXY622" s="69"/>
      <c r="HXZ622" s="69"/>
      <c r="HYA622" s="107"/>
      <c r="HYB622" s="2"/>
      <c r="HYC622" s="15"/>
      <c r="HYD622" s="15"/>
      <c r="HYE622" s="80"/>
      <c r="HYF622" s="52"/>
      <c r="HYG622" s="69"/>
      <c r="HYH622" s="69"/>
      <c r="HYI622" s="69"/>
      <c r="HYJ622" s="107"/>
      <c r="HYK622" s="2"/>
      <c r="HYL622" s="15"/>
      <c r="HYM622" s="15"/>
      <c r="HYN622" s="80"/>
      <c r="HYO622" s="52"/>
      <c r="HYP622" s="69"/>
      <c r="HYQ622" s="69"/>
      <c r="HYR622" s="69"/>
      <c r="HYS622" s="107"/>
      <c r="HYT622" s="2"/>
      <c r="HYU622" s="15"/>
      <c r="HYV622" s="15"/>
      <c r="HYW622" s="80"/>
      <c r="HYX622" s="52"/>
      <c r="HYY622" s="69"/>
      <c r="HYZ622" s="69"/>
      <c r="HZA622" s="69"/>
      <c r="HZB622" s="107"/>
      <c r="HZC622" s="2"/>
      <c r="HZD622" s="15"/>
      <c r="HZE622" s="15"/>
      <c r="HZF622" s="80"/>
      <c r="HZG622" s="52"/>
      <c r="HZH622" s="69"/>
      <c r="HZI622" s="69"/>
      <c r="HZJ622" s="69"/>
      <c r="HZK622" s="107"/>
      <c r="HZL622" s="2"/>
      <c r="HZM622" s="15"/>
      <c r="HZN622" s="15"/>
      <c r="HZO622" s="80"/>
      <c r="HZP622" s="52"/>
      <c r="HZQ622" s="69"/>
      <c r="HZR622" s="69"/>
      <c r="HZS622" s="69"/>
      <c r="HZT622" s="107"/>
      <c r="HZU622" s="2"/>
      <c r="HZV622" s="15"/>
      <c r="HZW622" s="15"/>
      <c r="HZX622" s="80"/>
      <c r="HZY622" s="52"/>
      <c r="HZZ622" s="69"/>
      <c r="IAA622" s="69"/>
      <c r="IAB622" s="69"/>
      <c r="IAC622" s="107"/>
      <c r="IAD622" s="2"/>
      <c r="IAE622" s="15"/>
      <c r="IAF622" s="15"/>
      <c r="IAG622" s="80"/>
      <c r="IAH622" s="52"/>
      <c r="IAI622" s="69"/>
      <c r="IAJ622" s="69"/>
      <c r="IAK622" s="69"/>
      <c r="IAL622" s="107"/>
      <c r="IAM622" s="2"/>
      <c r="IAN622" s="15"/>
      <c r="IAO622" s="15"/>
      <c r="IAP622" s="80"/>
      <c r="IAQ622" s="52"/>
      <c r="IAR622" s="69"/>
      <c r="IAS622" s="69"/>
      <c r="IAT622" s="69"/>
      <c r="IAU622" s="107"/>
      <c r="IAV622" s="2"/>
      <c r="IAW622" s="15"/>
      <c r="IAX622" s="15"/>
      <c r="IAY622" s="80"/>
      <c r="IAZ622" s="52"/>
      <c r="IBA622" s="69"/>
      <c r="IBB622" s="69"/>
      <c r="IBC622" s="69"/>
      <c r="IBD622" s="107"/>
      <c r="IBE622" s="2"/>
      <c r="IBF622" s="15"/>
      <c r="IBG622" s="15"/>
      <c r="IBH622" s="80"/>
      <c r="IBI622" s="52"/>
      <c r="IBJ622" s="69"/>
      <c r="IBK622" s="69"/>
      <c r="IBL622" s="69"/>
      <c r="IBM622" s="107"/>
      <c r="IBN622" s="2"/>
      <c r="IBO622" s="15"/>
      <c r="IBP622" s="15"/>
      <c r="IBQ622" s="80"/>
      <c r="IBR622" s="52"/>
      <c r="IBS622" s="69"/>
      <c r="IBT622" s="69"/>
      <c r="IBU622" s="69"/>
      <c r="IBV622" s="107"/>
      <c r="IBW622" s="2"/>
      <c r="IBX622" s="15"/>
      <c r="IBY622" s="15"/>
      <c r="IBZ622" s="80"/>
      <c r="ICA622" s="52"/>
      <c r="ICB622" s="69"/>
      <c r="ICC622" s="69"/>
      <c r="ICD622" s="69"/>
      <c r="ICE622" s="107"/>
      <c r="ICF622" s="2"/>
      <c r="ICG622" s="15"/>
      <c r="ICH622" s="15"/>
      <c r="ICI622" s="80"/>
      <c r="ICJ622" s="52"/>
      <c r="ICK622" s="69"/>
      <c r="ICL622" s="69"/>
      <c r="ICM622" s="69"/>
      <c r="ICN622" s="107"/>
      <c r="ICO622" s="2"/>
      <c r="ICP622" s="15"/>
      <c r="ICQ622" s="15"/>
      <c r="ICR622" s="80"/>
      <c r="ICS622" s="52"/>
      <c r="ICT622" s="69"/>
      <c r="ICU622" s="69"/>
      <c r="ICV622" s="69"/>
      <c r="ICW622" s="107"/>
      <c r="ICX622" s="2"/>
      <c r="ICY622" s="15"/>
      <c r="ICZ622" s="15"/>
      <c r="IDA622" s="80"/>
      <c r="IDB622" s="52"/>
      <c r="IDC622" s="69"/>
      <c r="IDD622" s="69"/>
      <c r="IDE622" s="69"/>
      <c r="IDF622" s="107"/>
      <c r="IDG622" s="2"/>
      <c r="IDH622" s="15"/>
      <c r="IDI622" s="15"/>
      <c r="IDJ622" s="80"/>
      <c r="IDK622" s="52"/>
      <c r="IDL622" s="69"/>
      <c r="IDM622" s="69"/>
      <c r="IDN622" s="69"/>
      <c r="IDO622" s="107"/>
      <c r="IDP622" s="2"/>
      <c r="IDQ622" s="15"/>
      <c r="IDR622" s="15"/>
      <c r="IDS622" s="80"/>
      <c r="IDT622" s="52"/>
      <c r="IDU622" s="69"/>
      <c r="IDV622" s="69"/>
      <c r="IDW622" s="69"/>
      <c r="IDX622" s="107"/>
      <c r="IDY622" s="2"/>
      <c r="IDZ622" s="15"/>
      <c r="IEA622" s="15"/>
      <c r="IEB622" s="80"/>
      <c r="IEC622" s="52"/>
      <c r="IED622" s="69"/>
      <c r="IEE622" s="69"/>
      <c r="IEF622" s="69"/>
      <c r="IEG622" s="107"/>
      <c r="IEH622" s="2"/>
      <c r="IEI622" s="15"/>
      <c r="IEJ622" s="15"/>
      <c r="IEK622" s="80"/>
      <c r="IEL622" s="52"/>
      <c r="IEM622" s="69"/>
      <c r="IEN622" s="69"/>
      <c r="IEO622" s="69"/>
      <c r="IEP622" s="107"/>
      <c r="IEQ622" s="2"/>
      <c r="IER622" s="15"/>
      <c r="IES622" s="15"/>
      <c r="IET622" s="80"/>
      <c r="IEU622" s="52"/>
      <c r="IEV622" s="69"/>
      <c r="IEW622" s="69"/>
      <c r="IEX622" s="69"/>
      <c r="IEY622" s="107"/>
      <c r="IEZ622" s="2"/>
      <c r="IFA622" s="15"/>
      <c r="IFB622" s="15"/>
      <c r="IFC622" s="80"/>
      <c r="IFD622" s="52"/>
      <c r="IFE622" s="69"/>
      <c r="IFF622" s="69"/>
      <c r="IFG622" s="69"/>
      <c r="IFH622" s="107"/>
      <c r="IFI622" s="2"/>
      <c r="IFJ622" s="15"/>
      <c r="IFK622" s="15"/>
      <c r="IFL622" s="80"/>
      <c r="IFM622" s="52"/>
      <c r="IFN622" s="69"/>
      <c r="IFO622" s="69"/>
      <c r="IFP622" s="69"/>
      <c r="IFQ622" s="107"/>
      <c r="IFR622" s="2"/>
      <c r="IFS622" s="15"/>
      <c r="IFT622" s="15"/>
      <c r="IFU622" s="80"/>
      <c r="IFV622" s="52"/>
      <c r="IFW622" s="69"/>
      <c r="IFX622" s="69"/>
      <c r="IFY622" s="69"/>
      <c r="IFZ622" s="107"/>
      <c r="IGA622" s="2"/>
      <c r="IGB622" s="15"/>
      <c r="IGC622" s="15"/>
      <c r="IGD622" s="80"/>
      <c r="IGE622" s="52"/>
      <c r="IGF622" s="69"/>
      <c r="IGG622" s="69"/>
      <c r="IGH622" s="69"/>
      <c r="IGI622" s="107"/>
      <c r="IGJ622" s="2"/>
      <c r="IGK622" s="15"/>
      <c r="IGL622" s="15"/>
      <c r="IGM622" s="80"/>
      <c r="IGN622" s="52"/>
      <c r="IGO622" s="69"/>
      <c r="IGP622" s="69"/>
      <c r="IGQ622" s="69"/>
      <c r="IGR622" s="107"/>
      <c r="IGS622" s="2"/>
      <c r="IGT622" s="15"/>
      <c r="IGU622" s="15"/>
      <c r="IGV622" s="80"/>
      <c r="IGW622" s="52"/>
      <c r="IGX622" s="69"/>
      <c r="IGY622" s="69"/>
      <c r="IGZ622" s="69"/>
      <c r="IHA622" s="107"/>
      <c r="IHB622" s="2"/>
      <c r="IHC622" s="15"/>
      <c r="IHD622" s="15"/>
      <c r="IHE622" s="80"/>
      <c r="IHF622" s="52"/>
      <c r="IHG622" s="69"/>
      <c r="IHH622" s="69"/>
      <c r="IHI622" s="69"/>
      <c r="IHJ622" s="107"/>
      <c r="IHK622" s="2"/>
      <c r="IHL622" s="15"/>
      <c r="IHM622" s="15"/>
      <c r="IHN622" s="80"/>
      <c r="IHO622" s="52"/>
      <c r="IHP622" s="69"/>
      <c r="IHQ622" s="69"/>
      <c r="IHR622" s="69"/>
      <c r="IHS622" s="107"/>
      <c r="IHT622" s="2"/>
      <c r="IHU622" s="15"/>
      <c r="IHV622" s="15"/>
      <c r="IHW622" s="80"/>
      <c r="IHX622" s="52"/>
      <c r="IHY622" s="69"/>
      <c r="IHZ622" s="69"/>
      <c r="IIA622" s="69"/>
      <c r="IIB622" s="107"/>
      <c r="IIC622" s="2"/>
      <c r="IID622" s="15"/>
      <c r="IIE622" s="15"/>
      <c r="IIF622" s="80"/>
      <c r="IIG622" s="52"/>
      <c r="IIH622" s="69"/>
      <c r="III622" s="69"/>
      <c r="IIJ622" s="69"/>
      <c r="IIK622" s="107"/>
      <c r="IIL622" s="2"/>
      <c r="IIM622" s="15"/>
      <c r="IIN622" s="15"/>
      <c r="IIO622" s="80"/>
      <c r="IIP622" s="52"/>
      <c r="IIQ622" s="69"/>
      <c r="IIR622" s="69"/>
      <c r="IIS622" s="69"/>
      <c r="IIT622" s="107"/>
      <c r="IIU622" s="2"/>
      <c r="IIV622" s="15"/>
      <c r="IIW622" s="15"/>
      <c r="IIX622" s="80"/>
      <c r="IIY622" s="52"/>
      <c r="IIZ622" s="69"/>
      <c r="IJA622" s="69"/>
      <c r="IJB622" s="69"/>
      <c r="IJC622" s="107"/>
      <c r="IJD622" s="2"/>
      <c r="IJE622" s="15"/>
      <c r="IJF622" s="15"/>
      <c r="IJG622" s="80"/>
      <c r="IJH622" s="52"/>
      <c r="IJI622" s="69"/>
      <c r="IJJ622" s="69"/>
      <c r="IJK622" s="69"/>
      <c r="IJL622" s="107"/>
      <c r="IJM622" s="2"/>
      <c r="IJN622" s="15"/>
      <c r="IJO622" s="15"/>
      <c r="IJP622" s="80"/>
      <c r="IJQ622" s="52"/>
      <c r="IJR622" s="69"/>
      <c r="IJS622" s="69"/>
      <c r="IJT622" s="69"/>
      <c r="IJU622" s="107"/>
      <c r="IJV622" s="2"/>
      <c r="IJW622" s="15"/>
      <c r="IJX622" s="15"/>
      <c r="IJY622" s="80"/>
      <c r="IJZ622" s="52"/>
      <c r="IKA622" s="69"/>
      <c r="IKB622" s="69"/>
      <c r="IKC622" s="69"/>
      <c r="IKD622" s="107"/>
      <c r="IKE622" s="2"/>
      <c r="IKF622" s="15"/>
      <c r="IKG622" s="15"/>
      <c r="IKH622" s="80"/>
      <c r="IKI622" s="52"/>
      <c r="IKJ622" s="69"/>
      <c r="IKK622" s="69"/>
      <c r="IKL622" s="69"/>
      <c r="IKM622" s="107"/>
      <c r="IKN622" s="2"/>
      <c r="IKO622" s="15"/>
      <c r="IKP622" s="15"/>
      <c r="IKQ622" s="80"/>
      <c r="IKR622" s="52"/>
      <c r="IKS622" s="69"/>
      <c r="IKT622" s="69"/>
      <c r="IKU622" s="69"/>
      <c r="IKV622" s="107"/>
      <c r="IKW622" s="2"/>
      <c r="IKX622" s="15"/>
      <c r="IKY622" s="15"/>
      <c r="IKZ622" s="80"/>
      <c r="ILA622" s="52"/>
      <c r="ILB622" s="69"/>
      <c r="ILC622" s="69"/>
      <c r="ILD622" s="69"/>
      <c r="ILE622" s="107"/>
      <c r="ILF622" s="2"/>
      <c r="ILG622" s="15"/>
      <c r="ILH622" s="15"/>
      <c r="ILI622" s="80"/>
      <c r="ILJ622" s="52"/>
      <c r="ILK622" s="69"/>
      <c r="ILL622" s="69"/>
      <c r="ILM622" s="69"/>
      <c r="ILN622" s="107"/>
      <c r="ILO622" s="2"/>
      <c r="ILP622" s="15"/>
      <c r="ILQ622" s="15"/>
      <c r="ILR622" s="80"/>
      <c r="ILS622" s="52"/>
      <c r="ILT622" s="69"/>
      <c r="ILU622" s="69"/>
      <c r="ILV622" s="69"/>
      <c r="ILW622" s="107"/>
      <c r="ILX622" s="2"/>
      <c r="ILY622" s="15"/>
      <c r="ILZ622" s="15"/>
      <c r="IMA622" s="80"/>
      <c r="IMB622" s="52"/>
      <c r="IMC622" s="69"/>
      <c r="IMD622" s="69"/>
      <c r="IME622" s="69"/>
      <c r="IMF622" s="107"/>
      <c r="IMG622" s="2"/>
      <c r="IMH622" s="15"/>
      <c r="IMI622" s="15"/>
      <c r="IMJ622" s="80"/>
      <c r="IMK622" s="52"/>
      <c r="IML622" s="69"/>
      <c r="IMM622" s="69"/>
      <c r="IMN622" s="69"/>
      <c r="IMO622" s="107"/>
      <c r="IMP622" s="2"/>
      <c r="IMQ622" s="15"/>
      <c r="IMR622" s="15"/>
      <c r="IMS622" s="80"/>
      <c r="IMT622" s="52"/>
      <c r="IMU622" s="69"/>
      <c r="IMV622" s="69"/>
      <c r="IMW622" s="69"/>
      <c r="IMX622" s="107"/>
      <c r="IMY622" s="2"/>
      <c r="IMZ622" s="15"/>
      <c r="INA622" s="15"/>
      <c r="INB622" s="80"/>
      <c r="INC622" s="52"/>
      <c r="IND622" s="69"/>
      <c r="INE622" s="69"/>
      <c r="INF622" s="69"/>
      <c r="ING622" s="107"/>
      <c r="INH622" s="2"/>
      <c r="INI622" s="15"/>
      <c r="INJ622" s="15"/>
      <c r="INK622" s="80"/>
      <c r="INL622" s="52"/>
      <c r="INM622" s="69"/>
      <c r="INN622" s="69"/>
      <c r="INO622" s="69"/>
      <c r="INP622" s="107"/>
      <c r="INQ622" s="2"/>
      <c r="INR622" s="15"/>
      <c r="INS622" s="15"/>
      <c r="INT622" s="80"/>
      <c r="INU622" s="52"/>
      <c r="INV622" s="69"/>
      <c r="INW622" s="69"/>
      <c r="INX622" s="69"/>
      <c r="INY622" s="107"/>
      <c r="INZ622" s="2"/>
      <c r="IOA622" s="15"/>
      <c r="IOB622" s="15"/>
      <c r="IOC622" s="80"/>
      <c r="IOD622" s="52"/>
      <c r="IOE622" s="69"/>
      <c r="IOF622" s="69"/>
      <c r="IOG622" s="69"/>
      <c r="IOH622" s="107"/>
      <c r="IOI622" s="2"/>
      <c r="IOJ622" s="15"/>
      <c r="IOK622" s="15"/>
      <c r="IOL622" s="80"/>
      <c r="IOM622" s="52"/>
      <c r="ION622" s="69"/>
      <c r="IOO622" s="69"/>
      <c r="IOP622" s="69"/>
      <c r="IOQ622" s="107"/>
      <c r="IOR622" s="2"/>
      <c r="IOS622" s="15"/>
      <c r="IOT622" s="15"/>
      <c r="IOU622" s="80"/>
      <c r="IOV622" s="52"/>
      <c r="IOW622" s="69"/>
      <c r="IOX622" s="69"/>
      <c r="IOY622" s="69"/>
      <c r="IOZ622" s="107"/>
      <c r="IPA622" s="2"/>
      <c r="IPB622" s="15"/>
      <c r="IPC622" s="15"/>
      <c r="IPD622" s="80"/>
      <c r="IPE622" s="52"/>
      <c r="IPF622" s="69"/>
      <c r="IPG622" s="69"/>
      <c r="IPH622" s="69"/>
      <c r="IPI622" s="107"/>
      <c r="IPJ622" s="2"/>
      <c r="IPK622" s="15"/>
      <c r="IPL622" s="15"/>
      <c r="IPM622" s="80"/>
      <c r="IPN622" s="52"/>
      <c r="IPO622" s="69"/>
      <c r="IPP622" s="69"/>
      <c r="IPQ622" s="69"/>
      <c r="IPR622" s="107"/>
      <c r="IPS622" s="2"/>
      <c r="IPT622" s="15"/>
      <c r="IPU622" s="15"/>
      <c r="IPV622" s="80"/>
      <c r="IPW622" s="52"/>
      <c r="IPX622" s="69"/>
      <c r="IPY622" s="69"/>
      <c r="IPZ622" s="69"/>
      <c r="IQA622" s="107"/>
      <c r="IQB622" s="2"/>
      <c r="IQC622" s="15"/>
      <c r="IQD622" s="15"/>
      <c r="IQE622" s="80"/>
      <c r="IQF622" s="52"/>
      <c r="IQG622" s="69"/>
      <c r="IQH622" s="69"/>
      <c r="IQI622" s="69"/>
      <c r="IQJ622" s="107"/>
      <c r="IQK622" s="2"/>
      <c r="IQL622" s="15"/>
      <c r="IQM622" s="15"/>
      <c r="IQN622" s="80"/>
      <c r="IQO622" s="52"/>
      <c r="IQP622" s="69"/>
      <c r="IQQ622" s="69"/>
      <c r="IQR622" s="69"/>
      <c r="IQS622" s="107"/>
      <c r="IQT622" s="2"/>
      <c r="IQU622" s="15"/>
      <c r="IQV622" s="15"/>
      <c r="IQW622" s="80"/>
      <c r="IQX622" s="52"/>
      <c r="IQY622" s="69"/>
      <c r="IQZ622" s="69"/>
      <c r="IRA622" s="69"/>
      <c r="IRB622" s="107"/>
      <c r="IRC622" s="2"/>
      <c r="IRD622" s="15"/>
      <c r="IRE622" s="15"/>
      <c r="IRF622" s="80"/>
      <c r="IRG622" s="52"/>
      <c r="IRH622" s="69"/>
      <c r="IRI622" s="69"/>
      <c r="IRJ622" s="69"/>
      <c r="IRK622" s="107"/>
      <c r="IRL622" s="2"/>
      <c r="IRM622" s="15"/>
      <c r="IRN622" s="15"/>
      <c r="IRO622" s="80"/>
      <c r="IRP622" s="52"/>
      <c r="IRQ622" s="69"/>
      <c r="IRR622" s="69"/>
      <c r="IRS622" s="69"/>
      <c r="IRT622" s="107"/>
      <c r="IRU622" s="2"/>
      <c r="IRV622" s="15"/>
      <c r="IRW622" s="15"/>
      <c r="IRX622" s="80"/>
      <c r="IRY622" s="52"/>
      <c r="IRZ622" s="69"/>
      <c r="ISA622" s="69"/>
      <c r="ISB622" s="69"/>
      <c r="ISC622" s="107"/>
      <c r="ISD622" s="2"/>
      <c r="ISE622" s="15"/>
      <c r="ISF622" s="15"/>
      <c r="ISG622" s="80"/>
      <c r="ISH622" s="52"/>
      <c r="ISI622" s="69"/>
      <c r="ISJ622" s="69"/>
      <c r="ISK622" s="69"/>
      <c r="ISL622" s="107"/>
      <c r="ISM622" s="2"/>
      <c r="ISN622" s="15"/>
      <c r="ISO622" s="15"/>
      <c r="ISP622" s="80"/>
      <c r="ISQ622" s="52"/>
      <c r="ISR622" s="69"/>
      <c r="ISS622" s="69"/>
      <c r="IST622" s="69"/>
      <c r="ISU622" s="107"/>
      <c r="ISV622" s="2"/>
      <c r="ISW622" s="15"/>
      <c r="ISX622" s="15"/>
      <c r="ISY622" s="80"/>
      <c r="ISZ622" s="52"/>
      <c r="ITA622" s="69"/>
      <c r="ITB622" s="69"/>
      <c r="ITC622" s="69"/>
      <c r="ITD622" s="107"/>
      <c r="ITE622" s="2"/>
      <c r="ITF622" s="15"/>
      <c r="ITG622" s="15"/>
      <c r="ITH622" s="80"/>
      <c r="ITI622" s="52"/>
      <c r="ITJ622" s="69"/>
      <c r="ITK622" s="69"/>
      <c r="ITL622" s="69"/>
      <c r="ITM622" s="107"/>
      <c r="ITN622" s="2"/>
      <c r="ITO622" s="15"/>
      <c r="ITP622" s="15"/>
      <c r="ITQ622" s="80"/>
      <c r="ITR622" s="52"/>
      <c r="ITS622" s="69"/>
      <c r="ITT622" s="69"/>
      <c r="ITU622" s="69"/>
      <c r="ITV622" s="107"/>
      <c r="ITW622" s="2"/>
      <c r="ITX622" s="15"/>
      <c r="ITY622" s="15"/>
      <c r="ITZ622" s="80"/>
      <c r="IUA622" s="52"/>
      <c r="IUB622" s="69"/>
      <c r="IUC622" s="69"/>
      <c r="IUD622" s="69"/>
      <c r="IUE622" s="107"/>
      <c r="IUF622" s="2"/>
      <c r="IUG622" s="15"/>
      <c r="IUH622" s="15"/>
      <c r="IUI622" s="80"/>
      <c r="IUJ622" s="52"/>
      <c r="IUK622" s="69"/>
      <c r="IUL622" s="69"/>
      <c r="IUM622" s="69"/>
      <c r="IUN622" s="107"/>
      <c r="IUO622" s="2"/>
      <c r="IUP622" s="15"/>
      <c r="IUQ622" s="15"/>
      <c r="IUR622" s="80"/>
      <c r="IUS622" s="52"/>
      <c r="IUT622" s="69"/>
      <c r="IUU622" s="69"/>
      <c r="IUV622" s="69"/>
      <c r="IUW622" s="107"/>
      <c r="IUX622" s="2"/>
      <c r="IUY622" s="15"/>
      <c r="IUZ622" s="15"/>
      <c r="IVA622" s="80"/>
      <c r="IVB622" s="52"/>
      <c r="IVC622" s="69"/>
      <c r="IVD622" s="69"/>
      <c r="IVE622" s="69"/>
      <c r="IVF622" s="107"/>
      <c r="IVG622" s="2"/>
      <c r="IVH622" s="15"/>
      <c r="IVI622" s="15"/>
      <c r="IVJ622" s="80"/>
      <c r="IVK622" s="52"/>
      <c r="IVL622" s="69"/>
      <c r="IVM622" s="69"/>
      <c r="IVN622" s="69"/>
      <c r="IVO622" s="107"/>
      <c r="IVP622" s="2"/>
      <c r="IVQ622" s="15"/>
      <c r="IVR622" s="15"/>
      <c r="IVS622" s="80"/>
      <c r="IVT622" s="52"/>
      <c r="IVU622" s="69"/>
      <c r="IVV622" s="69"/>
      <c r="IVW622" s="69"/>
      <c r="IVX622" s="107"/>
      <c r="IVY622" s="2"/>
      <c r="IVZ622" s="15"/>
      <c r="IWA622" s="15"/>
      <c r="IWB622" s="80"/>
      <c r="IWC622" s="52"/>
      <c r="IWD622" s="69"/>
      <c r="IWE622" s="69"/>
      <c r="IWF622" s="69"/>
      <c r="IWG622" s="107"/>
      <c r="IWH622" s="2"/>
      <c r="IWI622" s="15"/>
      <c r="IWJ622" s="15"/>
      <c r="IWK622" s="80"/>
      <c r="IWL622" s="52"/>
      <c r="IWM622" s="69"/>
      <c r="IWN622" s="69"/>
      <c r="IWO622" s="69"/>
      <c r="IWP622" s="107"/>
      <c r="IWQ622" s="2"/>
      <c r="IWR622" s="15"/>
      <c r="IWS622" s="15"/>
      <c r="IWT622" s="80"/>
      <c r="IWU622" s="52"/>
      <c r="IWV622" s="69"/>
      <c r="IWW622" s="69"/>
      <c r="IWX622" s="69"/>
      <c r="IWY622" s="107"/>
      <c r="IWZ622" s="2"/>
      <c r="IXA622" s="15"/>
      <c r="IXB622" s="15"/>
      <c r="IXC622" s="80"/>
      <c r="IXD622" s="52"/>
      <c r="IXE622" s="69"/>
      <c r="IXF622" s="69"/>
      <c r="IXG622" s="69"/>
      <c r="IXH622" s="107"/>
      <c r="IXI622" s="2"/>
      <c r="IXJ622" s="15"/>
      <c r="IXK622" s="15"/>
      <c r="IXL622" s="80"/>
      <c r="IXM622" s="52"/>
      <c r="IXN622" s="69"/>
      <c r="IXO622" s="69"/>
      <c r="IXP622" s="69"/>
      <c r="IXQ622" s="107"/>
      <c r="IXR622" s="2"/>
      <c r="IXS622" s="15"/>
      <c r="IXT622" s="15"/>
      <c r="IXU622" s="80"/>
      <c r="IXV622" s="52"/>
      <c r="IXW622" s="69"/>
      <c r="IXX622" s="69"/>
      <c r="IXY622" s="69"/>
      <c r="IXZ622" s="107"/>
      <c r="IYA622" s="2"/>
      <c r="IYB622" s="15"/>
      <c r="IYC622" s="15"/>
      <c r="IYD622" s="80"/>
      <c r="IYE622" s="52"/>
      <c r="IYF622" s="69"/>
      <c r="IYG622" s="69"/>
      <c r="IYH622" s="69"/>
      <c r="IYI622" s="107"/>
      <c r="IYJ622" s="2"/>
      <c r="IYK622" s="15"/>
      <c r="IYL622" s="15"/>
      <c r="IYM622" s="80"/>
      <c r="IYN622" s="52"/>
      <c r="IYO622" s="69"/>
      <c r="IYP622" s="69"/>
      <c r="IYQ622" s="69"/>
      <c r="IYR622" s="107"/>
      <c r="IYS622" s="2"/>
      <c r="IYT622" s="15"/>
      <c r="IYU622" s="15"/>
      <c r="IYV622" s="80"/>
      <c r="IYW622" s="52"/>
      <c r="IYX622" s="69"/>
      <c r="IYY622" s="69"/>
      <c r="IYZ622" s="69"/>
      <c r="IZA622" s="107"/>
      <c r="IZB622" s="2"/>
      <c r="IZC622" s="15"/>
      <c r="IZD622" s="15"/>
      <c r="IZE622" s="80"/>
      <c r="IZF622" s="52"/>
      <c r="IZG622" s="69"/>
      <c r="IZH622" s="69"/>
      <c r="IZI622" s="69"/>
      <c r="IZJ622" s="107"/>
      <c r="IZK622" s="2"/>
      <c r="IZL622" s="15"/>
      <c r="IZM622" s="15"/>
      <c r="IZN622" s="80"/>
      <c r="IZO622" s="52"/>
      <c r="IZP622" s="69"/>
      <c r="IZQ622" s="69"/>
      <c r="IZR622" s="69"/>
      <c r="IZS622" s="107"/>
      <c r="IZT622" s="2"/>
      <c r="IZU622" s="15"/>
      <c r="IZV622" s="15"/>
      <c r="IZW622" s="80"/>
      <c r="IZX622" s="52"/>
      <c r="IZY622" s="69"/>
      <c r="IZZ622" s="69"/>
      <c r="JAA622" s="69"/>
      <c r="JAB622" s="107"/>
      <c r="JAC622" s="2"/>
      <c r="JAD622" s="15"/>
      <c r="JAE622" s="15"/>
      <c r="JAF622" s="80"/>
      <c r="JAG622" s="52"/>
      <c r="JAH622" s="69"/>
      <c r="JAI622" s="69"/>
      <c r="JAJ622" s="69"/>
      <c r="JAK622" s="107"/>
      <c r="JAL622" s="2"/>
      <c r="JAM622" s="15"/>
      <c r="JAN622" s="15"/>
      <c r="JAO622" s="80"/>
      <c r="JAP622" s="52"/>
      <c r="JAQ622" s="69"/>
      <c r="JAR622" s="69"/>
      <c r="JAS622" s="69"/>
      <c r="JAT622" s="107"/>
      <c r="JAU622" s="2"/>
      <c r="JAV622" s="15"/>
      <c r="JAW622" s="15"/>
      <c r="JAX622" s="80"/>
      <c r="JAY622" s="52"/>
      <c r="JAZ622" s="69"/>
      <c r="JBA622" s="69"/>
      <c r="JBB622" s="69"/>
      <c r="JBC622" s="107"/>
      <c r="JBD622" s="2"/>
      <c r="JBE622" s="15"/>
      <c r="JBF622" s="15"/>
      <c r="JBG622" s="80"/>
      <c r="JBH622" s="52"/>
      <c r="JBI622" s="69"/>
      <c r="JBJ622" s="69"/>
      <c r="JBK622" s="69"/>
      <c r="JBL622" s="107"/>
      <c r="JBM622" s="2"/>
      <c r="JBN622" s="15"/>
      <c r="JBO622" s="15"/>
      <c r="JBP622" s="80"/>
      <c r="JBQ622" s="52"/>
      <c r="JBR622" s="69"/>
      <c r="JBS622" s="69"/>
      <c r="JBT622" s="69"/>
      <c r="JBU622" s="107"/>
      <c r="JBV622" s="2"/>
      <c r="JBW622" s="15"/>
      <c r="JBX622" s="15"/>
      <c r="JBY622" s="80"/>
      <c r="JBZ622" s="52"/>
      <c r="JCA622" s="69"/>
      <c r="JCB622" s="69"/>
      <c r="JCC622" s="69"/>
      <c r="JCD622" s="107"/>
      <c r="JCE622" s="2"/>
      <c r="JCF622" s="15"/>
      <c r="JCG622" s="15"/>
      <c r="JCH622" s="80"/>
      <c r="JCI622" s="52"/>
      <c r="JCJ622" s="69"/>
      <c r="JCK622" s="69"/>
      <c r="JCL622" s="69"/>
      <c r="JCM622" s="107"/>
      <c r="JCN622" s="2"/>
      <c r="JCO622" s="15"/>
      <c r="JCP622" s="15"/>
      <c r="JCQ622" s="80"/>
      <c r="JCR622" s="52"/>
      <c r="JCS622" s="69"/>
      <c r="JCT622" s="69"/>
      <c r="JCU622" s="69"/>
      <c r="JCV622" s="107"/>
      <c r="JCW622" s="2"/>
      <c r="JCX622" s="15"/>
      <c r="JCY622" s="15"/>
      <c r="JCZ622" s="80"/>
      <c r="JDA622" s="52"/>
      <c r="JDB622" s="69"/>
      <c r="JDC622" s="69"/>
      <c r="JDD622" s="69"/>
      <c r="JDE622" s="107"/>
      <c r="JDF622" s="2"/>
      <c r="JDG622" s="15"/>
      <c r="JDH622" s="15"/>
      <c r="JDI622" s="80"/>
      <c r="JDJ622" s="52"/>
      <c r="JDK622" s="69"/>
      <c r="JDL622" s="69"/>
      <c r="JDM622" s="69"/>
      <c r="JDN622" s="107"/>
      <c r="JDO622" s="2"/>
      <c r="JDP622" s="15"/>
      <c r="JDQ622" s="15"/>
      <c r="JDR622" s="80"/>
      <c r="JDS622" s="52"/>
      <c r="JDT622" s="69"/>
      <c r="JDU622" s="69"/>
      <c r="JDV622" s="69"/>
      <c r="JDW622" s="107"/>
      <c r="JDX622" s="2"/>
      <c r="JDY622" s="15"/>
      <c r="JDZ622" s="15"/>
      <c r="JEA622" s="80"/>
      <c r="JEB622" s="52"/>
      <c r="JEC622" s="69"/>
      <c r="JED622" s="69"/>
      <c r="JEE622" s="69"/>
      <c r="JEF622" s="107"/>
      <c r="JEG622" s="2"/>
      <c r="JEH622" s="15"/>
      <c r="JEI622" s="15"/>
      <c r="JEJ622" s="80"/>
      <c r="JEK622" s="52"/>
      <c r="JEL622" s="69"/>
      <c r="JEM622" s="69"/>
      <c r="JEN622" s="69"/>
      <c r="JEO622" s="107"/>
      <c r="JEP622" s="2"/>
      <c r="JEQ622" s="15"/>
      <c r="JER622" s="15"/>
      <c r="JES622" s="80"/>
      <c r="JET622" s="52"/>
      <c r="JEU622" s="69"/>
      <c r="JEV622" s="69"/>
      <c r="JEW622" s="69"/>
      <c r="JEX622" s="107"/>
      <c r="JEY622" s="2"/>
      <c r="JEZ622" s="15"/>
      <c r="JFA622" s="15"/>
      <c r="JFB622" s="80"/>
      <c r="JFC622" s="52"/>
      <c r="JFD622" s="69"/>
      <c r="JFE622" s="69"/>
      <c r="JFF622" s="69"/>
      <c r="JFG622" s="107"/>
      <c r="JFH622" s="2"/>
      <c r="JFI622" s="15"/>
      <c r="JFJ622" s="15"/>
      <c r="JFK622" s="80"/>
      <c r="JFL622" s="52"/>
      <c r="JFM622" s="69"/>
      <c r="JFN622" s="69"/>
      <c r="JFO622" s="69"/>
      <c r="JFP622" s="107"/>
      <c r="JFQ622" s="2"/>
      <c r="JFR622" s="15"/>
      <c r="JFS622" s="15"/>
      <c r="JFT622" s="80"/>
      <c r="JFU622" s="52"/>
      <c r="JFV622" s="69"/>
      <c r="JFW622" s="69"/>
      <c r="JFX622" s="69"/>
      <c r="JFY622" s="107"/>
      <c r="JFZ622" s="2"/>
      <c r="JGA622" s="15"/>
      <c r="JGB622" s="15"/>
      <c r="JGC622" s="80"/>
      <c r="JGD622" s="52"/>
      <c r="JGE622" s="69"/>
      <c r="JGF622" s="69"/>
      <c r="JGG622" s="69"/>
      <c r="JGH622" s="107"/>
      <c r="JGI622" s="2"/>
      <c r="JGJ622" s="15"/>
      <c r="JGK622" s="15"/>
      <c r="JGL622" s="80"/>
      <c r="JGM622" s="52"/>
      <c r="JGN622" s="69"/>
      <c r="JGO622" s="69"/>
      <c r="JGP622" s="69"/>
      <c r="JGQ622" s="107"/>
      <c r="JGR622" s="2"/>
      <c r="JGS622" s="15"/>
      <c r="JGT622" s="15"/>
      <c r="JGU622" s="80"/>
      <c r="JGV622" s="52"/>
      <c r="JGW622" s="69"/>
      <c r="JGX622" s="69"/>
      <c r="JGY622" s="69"/>
      <c r="JGZ622" s="107"/>
      <c r="JHA622" s="2"/>
      <c r="JHB622" s="15"/>
      <c r="JHC622" s="15"/>
      <c r="JHD622" s="80"/>
      <c r="JHE622" s="52"/>
      <c r="JHF622" s="69"/>
      <c r="JHG622" s="69"/>
      <c r="JHH622" s="69"/>
      <c r="JHI622" s="107"/>
      <c r="JHJ622" s="2"/>
      <c r="JHK622" s="15"/>
      <c r="JHL622" s="15"/>
      <c r="JHM622" s="80"/>
      <c r="JHN622" s="52"/>
      <c r="JHO622" s="69"/>
      <c r="JHP622" s="69"/>
      <c r="JHQ622" s="69"/>
      <c r="JHR622" s="107"/>
      <c r="JHS622" s="2"/>
      <c r="JHT622" s="15"/>
      <c r="JHU622" s="15"/>
      <c r="JHV622" s="80"/>
      <c r="JHW622" s="52"/>
      <c r="JHX622" s="69"/>
      <c r="JHY622" s="69"/>
      <c r="JHZ622" s="69"/>
      <c r="JIA622" s="107"/>
      <c r="JIB622" s="2"/>
      <c r="JIC622" s="15"/>
      <c r="JID622" s="15"/>
      <c r="JIE622" s="80"/>
      <c r="JIF622" s="52"/>
      <c r="JIG622" s="69"/>
      <c r="JIH622" s="69"/>
      <c r="JII622" s="69"/>
      <c r="JIJ622" s="107"/>
      <c r="JIK622" s="2"/>
      <c r="JIL622" s="15"/>
      <c r="JIM622" s="15"/>
      <c r="JIN622" s="80"/>
      <c r="JIO622" s="52"/>
      <c r="JIP622" s="69"/>
      <c r="JIQ622" s="69"/>
      <c r="JIR622" s="69"/>
      <c r="JIS622" s="107"/>
      <c r="JIT622" s="2"/>
      <c r="JIU622" s="15"/>
      <c r="JIV622" s="15"/>
      <c r="JIW622" s="80"/>
      <c r="JIX622" s="52"/>
      <c r="JIY622" s="69"/>
      <c r="JIZ622" s="69"/>
      <c r="JJA622" s="69"/>
      <c r="JJB622" s="107"/>
      <c r="JJC622" s="2"/>
      <c r="JJD622" s="15"/>
      <c r="JJE622" s="15"/>
      <c r="JJF622" s="80"/>
      <c r="JJG622" s="52"/>
      <c r="JJH622" s="69"/>
      <c r="JJI622" s="69"/>
      <c r="JJJ622" s="69"/>
      <c r="JJK622" s="107"/>
      <c r="JJL622" s="2"/>
      <c r="JJM622" s="15"/>
      <c r="JJN622" s="15"/>
      <c r="JJO622" s="80"/>
      <c r="JJP622" s="52"/>
      <c r="JJQ622" s="69"/>
      <c r="JJR622" s="69"/>
      <c r="JJS622" s="69"/>
      <c r="JJT622" s="107"/>
      <c r="JJU622" s="2"/>
      <c r="JJV622" s="15"/>
      <c r="JJW622" s="15"/>
      <c r="JJX622" s="80"/>
      <c r="JJY622" s="52"/>
      <c r="JJZ622" s="69"/>
      <c r="JKA622" s="69"/>
      <c r="JKB622" s="69"/>
      <c r="JKC622" s="107"/>
      <c r="JKD622" s="2"/>
      <c r="JKE622" s="15"/>
      <c r="JKF622" s="15"/>
      <c r="JKG622" s="80"/>
      <c r="JKH622" s="52"/>
      <c r="JKI622" s="69"/>
      <c r="JKJ622" s="69"/>
      <c r="JKK622" s="69"/>
      <c r="JKL622" s="107"/>
      <c r="JKM622" s="2"/>
      <c r="JKN622" s="15"/>
      <c r="JKO622" s="15"/>
      <c r="JKP622" s="80"/>
      <c r="JKQ622" s="52"/>
      <c r="JKR622" s="69"/>
      <c r="JKS622" s="69"/>
      <c r="JKT622" s="69"/>
      <c r="JKU622" s="107"/>
      <c r="JKV622" s="2"/>
      <c r="JKW622" s="15"/>
      <c r="JKX622" s="15"/>
      <c r="JKY622" s="80"/>
      <c r="JKZ622" s="52"/>
      <c r="JLA622" s="69"/>
      <c r="JLB622" s="69"/>
      <c r="JLC622" s="69"/>
      <c r="JLD622" s="107"/>
      <c r="JLE622" s="2"/>
      <c r="JLF622" s="15"/>
      <c r="JLG622" s="15"/>
      <c r="JLH622" s="80"/>
      <c r="JLI622" s="52"/>
      <c r="JLJ622" s="69"/>
      <c r="JLK622" s="69"/>
      <c r="JLL622" s="69"/>
      <c r="JLM622" s="107"/>
      <c r="JLN622" s="2"/>
      <c r="JLO622" s="15"/>
      <c r="JLP622" s="15"/>
      <c r="JLQ622" s="80"/>
      <c r="JLR622" s="52"/>
      <c r="JLS622" s="69"/>
      <c r="JLT622" s="69"/>
      <c r="JLU622" s="69"/>
      <c r="JLV622" s="107"/>
      <c r="JLW622" s="2"/>
      <c r="JLX622" s="15"/>
      <c r="JLY622" s="15"/>
      <c r="JLZ622" s="80"/>
      <c r="JMA622" s="52"/>
      <c r="JMB622" s="69"/>
      <c r="JMC622" s="69"/>
      <c r="JMD622" s="69"/>
      <c r="JME622" s="107"/>
      <c r="JMF622" s="2"/>
      <c r="JMG622" s="15"/>
      <c r="JMH622" s="15"/>
      <c r="JMI622" s="80"/>
      <c r="JMJ622" s="52"/>
      <c r="JMK622" s="69"/>
      <c r="JML622" s="69"/>
      <c r="JMM622" s="69"/>
      <c r="JMN622" s="107"/>
      <c r="JMO622" s="2"/>
      <c r="JMP622" s="15"/>
      <c r="JMQ622" s="15"/>
      <c r="JMR622" s="80"/>
      <c r="JMS622" s="52"/>
      <c r="JMT622" s="69"/>
      <c r="JMU622" s="69"/>
      <c r="JMV622" s="69"/>
      <c r="JMW622" s="107"/>
      <c r="JMX622" s="2"/>
      <c r="JMY622" s="15"/>
      <c r="JMZ622" s="15"/>
      <c r="JNA622" s="80"/>
      <c r="JNB622" s="52"/>
      <c r="JNC622" s="69"/>
      <c r="JND622" s="69"/>
      <c r="JNE622" s="69"/>
      <c r="JNF622" s="107"/>
      <c r="JNG622" s="2"/>
      <c r="JNH622" s="15"/>
      <c r="JNI622" s="15"/>
      <c r="JNJ622" s="80"/>
      <c r="JNK622" s="52"/>
      <c r="JNL622" s="69"/>
      <c r="JNM622" s="69"/>
      <c r="JNN622" s="69"/>
      <c r="JNO622" s="107"/>
      <c r="JNP622" s="2"/>
      <c r="JNQ622" s="15"/>
      <c r="JNR622" s="15"/>
      <c r="JNS622" s="80"/>
      <c r="JNT622" s="52"/>
      <c r="JNU622" s="69"/>
      <c r="JNV622" s="69"/>
      <c r="JNW622" s="69"/>
      <c r="JNX622" s="107"/>
      <c r="JNY622" s="2"/>
      <c r="JNZ622" s="15"/>
      <c r="JOA622" s="15"/>
      <c r="JOB622" s="80"/>
      <c r="JOC622" s="52"/>
      <c r="JOD622" s="69"/>
      <c r="JOE622" s="69"/>
      <c r="JOF622" s="69"/>
      <c r="JOG622" s="107"/>
      <c r="JOH622" s="2"/>
      <c r="JOI622" s="15"/>
      <c r="JOJ622" s="15"/>
      <c r="JOK622" s="80"/>
      <c r="JOL622" s="52"/>
      <c r="JOM622" s="69"/>
      <c r="JON622" s="69"/>
      <c r="JOO622" s="69"/>
      <c r="JOP622" s="107"/>
      <c r="JOQ622" s="2"/>
      <c r="JOR622" s="15"/>
      <c r="JOS622" s="15"/>
      <c r="JOT622" s="80"/>
      <c r="JOU622" s="52"/>
      <c r="JOV622" s="69"/>
      <c r="JOW622" s="69"/>
      <c r="JOX622" s="69"/>
      <c r="JOY622" s="107"/>
      <c r="JOZ622" s="2"/>
      <c r="JPA622" s="15"/>
      <c r="JPB622" s="15"/>
      <c r="JPC622" s="80"/>
      <c r="JPD622" s="52"/>
      <c r="JPE622" s="69"/>
      <c r="JPF622" s="69"/>
      <c r="JPG622" s="69"/>
      <c r="JPH622" s="107"/>
      <c r="JPI622" s="2"/>
      <c r="JPJ622" s="15"/>
      <c r="JPK622" s="15"/>
      <c r="JPL622" s="80"/>
      <c r="JPM622" s="52"/>
      <c r="JPN622" s="69"/>
      <c r="JPO622" s="69"/>
      <c r="JPP622" s="69"/>
      <c r="JPQ622" s="107"/>
      <c r="JPR622" s="2"/>
      <c r="JPS622" s="15"/>
      <c r="JPT622" s="15"/>
      <c r="JPU622" s="80"/>
      <c r="JPV622" s="52"/>
      <c r="JPW622" s="69"/>
      <c r="JPX622" s="69"/>
      <c r="JPY622" s="69"/>
      <c r="JPZ622" s="107"/>
      <c r="JQA622" s="2"/>
      <c r="JQB622" s="15"/>
      <c r="JQC622" s="15"/>
      <c r="JQD622" s="80"/>
      <c r="JQE622" s="52"/>
      <c r="JQF622" s="69"/>
      <c r="JQG622" s="69"/>
      <c r="JQH622" s="69"/>
      <c r="JQI622" s="107"/>
      <c r="JQJ622" s="2"/>
      <c r="JQK622" s="15"/>
      <c r="JQL622" s="15"/>
      <c r="JQM622" s="80"/>
      <c r="JQN622" s="52"/>
      <c r="JQO622" s="69"/>
      <c r="JQP622" s="69"/>
      <c r="JQQ622" s="69"/>
      <c r="JQR622" s="107"/>
      <c r="JQS622" s="2"/>
      <c r="JQT622" s="15"/>
      <c r="JQU622" s="15"/>
      <c r="JQV622" s="80"/>
      <c r="JQW622" s="52"/>
      <c r="JQX622" s="69"/>
      <c r="JQY622" s="69"/>
      <c r="JQZ622" s="69"/>
      <c r="JRA622" s="107"/>
      <c r="JRB622" s="2"/>
      <c r="JRC622" s="15"/>
      <c r="JRD622" s="15"/>
      <c r="JRE622" s="80"/>
      <c r="JRF622" s="52"/>
      <c r="JRG622" s="69"/>
      <c r="JRH622" s="69"/>
      <c r="JRI622" s="69"/>
      <c r="JRJ622" s="107"/>
      <c r="JRK622" s="2"/>
      <c r="JRL622" s="15"/>
      <c r="JRM622" s="15"/>
      <c r="JRN622" s="80"/>
      <c r="JRO622" s="52"/>
      <c r="JRP622" s="69"/>
      <c r="JRQ622" s="69"/>
      <c r="JRR622" s="69"/>
      <c r="JRS622" s="107"/>
      <c r="JRT622" s="2"/>
      <c r="JRU622" s="15"/>
      <c r="JRV622" s="15"/>
      <c r="JRW622" s="80"/>
      <c r="JRX622" s="52"/>
      <c r="JRY622" s="69"/>
      <c r="JRZ622" s="69"/>
      <c r="JSA622" s="69"/>
      <c r="JSB622" s="107"/>
      <c r="JSC622" s="2"/>
      <c r="JSD622" s="15"/>
      <c r="JSE622" s="15"/>
      <c r="JSF622" s="80"/>
      <c r="JSG622" s="52"/>
      <c r="JSH622" s="69"/>
      <c r="JSI622" s="69"/>
      <c r="JSJ622" s="69"/>
      <c r="JSK622" s="107"/>
      <c r="JSL622" s="2"/>
      <c r="JSM622" s="15"/>
      <c r="JSN622" s="15"/>
      <c r="JSO622" s="80"/>
      <c r="JSP622" s="52"/>
      <c r="JSQ622" s="69"/>
      <c r="JSR622" s="69"/>
      <c r="JSS622" s="69"/>
      <c r="JST622" s="107"/>
      <c r="JSU622" s="2"/>
      <c r="JSV622" s="15"/>
      <c r="JSW622" s="15"/>
      <c r="JSX622" s="80"/>
      <c r="JSY622" s="52"/>
      <c r="JSZ622" s="69"/>
      <c r="JTA622" s="69"/>
      <c r="JTB622" s="69"/>
      <c r="JTC622" s="107"/>
      <c r="JTD622" s="2"/>
      <c r="JTE622" s="15"/>
      <c r="JTF622" s="15"/>
      <c r="JTG622" s="80"/>
      <c r="JTH622" s="52"/>
      <c r="JTI622" s="69"/>
      <c r="JTJ622" s="69"/>
      <c r="JTK622" s="69"/>
      <c r="JTL622" s="107"/>
      <c r="JTM622" s="2"/>
      <c r="JTN622" s="15"/>
      <c r="JTO622" s="15"/>
      <c r="JTP622" s="80"/>
      <c r="JTQ622" s="52"/>
      <c r="JTR622" s="69"/>
      <c r="JTS622" s="69"/>
      <c r="JTT622" s="69"/>
      <c r="JTU622" s="107"/>
      <c r="JTV622" s="2"/>
      <c r="JTW622" s="15"/>
      <c r="JTX622" s="15"/>
      <c r="JTY622" s="80"/>
      <c r="JTZ622" s="52"/>
      <c r="JUA622" s="69"/>
      <c r="JUB622" s="69"/>
      <c r="JUC622" s="69"/>
      <c r="JUD622" s="107"/>
      <c r="JUE622" s="2"/>
      <c r="JUF622" s="15"/>
      <c r="JUG622" s="15"/>
      <c r="JUH622" s="80"/>
      <c r="JUI622" s="52"/>
      <c r="JUJ622" s="69"/>
      <c r="JUK622" s="69"/>
      <c r="JUL622" s="69"/>
      <c r="JUM622" s="107"/>
      <c r="JUN622" s="2"/>
      <c r="JUO622" s="15"/>
      <c r="JUP622" s="15"/>
      <c r="JUQ622" s="80"/>
      <c r="JUR622" s="52"/>
      <c r="JUS622" s="69"/>
      <c r="JUT622" s="69"/>
      <c r="JUU622" s="69"/>
      <c r="JUV622" s="107"/>
      <c r="JUW622" s="2"/>
      <c r="JUX622" s="15"/>
      <c r="JUY622" s="15"/>
      <c r="JUZ622" s="80"/>
      <c r="JVA622" s="52"/>
      <c r="JVB622" s="69"/>
      <c r="JVC622" s="69"/>
      <c r="JVD622" s="69"/>
      <c r="JVE622" s="107"/>
      <c r="JVF622" s="2"/>
      <c r="JVG622" s="15"/>
      <c r="JVH622" s="15"/>
      <c r="JVI622" s="80"/>
      <c r="JVJ622" s="52"/>
      <c r="JVK622" s="69"/>
      <c r="JVL622" s="69"/>
      <c r="JVM622" s="69"/>
      <c r="JVN622" s="107"/>
      <c r="JVO622" s="2"/>
      <c r="JVP622" s="15"/>
      <c r="JVQ622" s="15"/>
      <c r="JVR622" s="80"/>
      <c r="JVS622" s="52"/>
      <c r="JVT622" s="69"/>
      <c r="JVU622" s="69"/>
      <c r="JVV622" s="69"/>
      <c r="JVW622" s="107"/>
      <c r="JVX622" s="2"/>
      <c r="JVY622" s="15"/>
      <c r="JVZ622" s="15"/>
      <c r="JWA622" s="80"/>
      <c r="JWB622" s="52"/>
      <c r="JWC622" s="69"/>
      <c r="JWD622" s="69"/>
      <c r="JWE622" s="69"/>
      <c r="JWF622" s="107"/>
      <c r="JWG622" s="2"/>
      <c r="JWH622" s="15"/>
      <c r="JWI622" s="15"/>
      <c r="JWJ622" s="80"/>
      <c r="JWK622" s="52"/>
      <c r="JWL622" s="69"/>
      <c r="JWM622" s="69"/>
      <c r="JWN622" s="69"/>
      <c r="JWO622" s="107"/>
      <c r="JWP622" s="2"/>
      <c r="JWQ622" s="15"/>
      <c r="JWR622" s="15"/>
      <c r="JWS622" s="80"/>
      <c r="JWT622" s="52"/>
      <c r="JWU622" s="69"/>
      <c r="JWV622" s="69"/>
      <c r="JWW622" s="69"/>
      <c r="JWX622" s="107"/>
      <c r="JWY622" s="2"/>
      <c r="JWZ622" s="15"/>
      <c r="JXA622" s="15"/>
      <c r="JXB622" s="80"/>
      <c r="JXC622" s="52"/>
      <c r="JXD622" s="69"/>
      <c r="JXE622" s="69"/>
      <c r="JXF622" s="69"/>
      <c r="JXG622" s="107"/>
      <c r="JXH622" s="2"/>
      <c r="JXI622" s="15"/>
      <c r="JXJ622" s="15"/>
      <c r="JXK622" s="80"/>
      <c r="JXL622" s="52"/>
      <c r="JXM622" s="69"/>
      <c r="JXN622" s="69"/>
      <c r="JXO622" s="69"/>
      <c r="JXP622" s="107"/>
      <c r="JXQ622" s="2"/>
      <c r="JXR622" s="15"/>
      <c r="JXS622" s="15"/>
      <c r="JXT622" s="80"/>
      <c r="JXU622" s="52"/>
      <c r="JXV622" s="69"/>
      <c r="JXW622" s="69"/>
      <c r="JXX622" s="69"/>
      <c r="JXY622" s="107"/>
      <c r="JXZ622" s="2"/>
      <c r="JYA622" s="15"/>
      <c r="JYB622" s="15"/>
      <c r="JYC622" s="80"/>
      <c r="JYD622" s="52"/>
      <c r="JYE622" s="69"/>
      <c r="JYF622" s="69"/>
      <c r="JYG622" s="69"/>
      <c r="JYH622" s="107"/>
      <c r="JYI622" s="2"/>
      <c r="JYJ622" s="15"/>
      <c r="JYK622" s="15"/>
      <c r="JYL622" s="80"/>
      <c r="JYM622" s="52"/>
      <c r="JYN622" s="69"/>
      <c r="JYO622" s="69"/>
      <c r="JYP622" s="69"/>
      <c r="JYQ622" s="107"/>
      <c r="JYR622" s="2"/>
      <c r="JYS622" s="15"/>
      <c r="JYT622" s="15"/>
      <c r="JYU622" s="80"/>
      <c r="JYV622" s="52"/>
      <c r="JYW622" s="69"/>
      <c r="JYX622" s="69"/>
      <c r="JYY622" s="69"/>
      <c r="JYZ622" s="107"/>
      <c r="JZA622" s="2"/>
      <c r="JZB622" s="15"/>
      <c r="JZC622" s="15"/>
      <c r="JZD622" s="80"/>
      <c r="JZE622" s="52"/>
      <c r="JZF622" s="69"/>
      <c r="JZG622" s="69"/>
      <c r="JZH622" s="69"/>
      <c r="JZI622" s="107"/>
      <c r="JZJ622" s="2"/>
      <c r="JZK622" s="15"/>
      <c r="JZL622" s="15"/>
      <c r="JZM622" s="80"/>
      <c r="JZN622" s="52"/>
      <c r="JZO622" s="69"/>
      <c r="JZP622" s="69"/>
      <c r="JZQ622" s="69"/>
      <c r="JZR622" s="107"/>
      <c r="JZS622" s="2"/>
      <c r="JZT622" s="15"/>
      <c r="JZU622" s="15"/>
      <c r="JZV622" s="80"/>
      <c r="JZW622" s="52"/>
      <c r="JZX622" s="69"/>
      <c r="JZY622" s="69"/>
      <c r="JZZ622" s="69"/>
      <c r="KAA622" s="107"/>
      <c r="KAB622" s="2"/>
      <c r="KAC622" s="15"/>
      <c r="KAD622" s="15"/>
      <c r="KAE622" s="80"/>
      <c r="KAF622" s="52"/>
      <c r="KAG622" s="69"/>
      <c r="KAH622" s="69"/>
      <c r="KAI622" s="69"/>
      <c r="KAJ622" s="107"/>
      <c r="KAK622" s="2"/>
      <c r="KAL622" s="15"/>
      <c r="KAM622" s="15"/>
      <c r="KAN622" s="80"/>
      <c r="KAO622" s="52"/>
      <c r="KAP622" s="69"/>
      <c r="KAQ622" s="69"/>
      <c r="KAR622" s="69"/>
      <c r="KAS622" s="107"/>
      <c r="KAT622" s="2"/>
      <c r="KAU622" s="15"/>
      <c r="KAV622" s="15"/>
      <c r="KAW622" s="80"/>
      <c r="KAX622" s="52"/>
      <c r="KAY622" s="69"/>
      <c r="KAZ622" s="69"/>
      <c r="KBA622" s="69"/>
      <c r="KBB622" s="107"/>
      <c r="KBC622" s="2"/>
      <c r="KBD622" s="15"/>
      <c r="KBE622" s="15"/>
      <c r="KBF622" s="80"/>
      <c r="KBG622" s="52"/>
      <c r="KBH622" s="69"/>
      <c r="KBI622" s="69"/>
      <c r="KBJ622" s="69"/>
      <c r="KBK622" s="107"/>
      <c r="KBL622" s="2"/>
      <c r="KBM622" s="15"/>
      <c r="KBN622" s="15"/>
      <c r="KBO622" s="80"/>
      <c r="KBP622" s="52"/>
      <c r="KBQ622" s="69"/>
      <c r="KBR622" s="69"/>
      <c r="KBS622" s="69"/>
      <c r="KBT622" s="107"/>
      <c r="KBU622" s="2"/>
      <c r="KBV622" s="15"/>
      <c r="KBW622" s="15"/>
      <c r="KBX622" s="80"/>
      <c r="KBY622" s="52"/>
      <c r="KBZ622" s="69"/>
      <c r="KCA622" s="69"/>
      <c r="KCB622" s="69"/>
      <c r="KCC622" s="107"/>
      <c r="KCD622" s="2"/>
      <c r="KCE622" s="15"/>
      <c r="KCF622" s="15"/>
      <c r="KCG622" s="80"/>
      <c r="KCH622" s="52"/>
      <c r="KCI622" s="69"/>
      <c r="KCJ622" s="69"/>
      <c r="KCK622" s="69"/>
      <c r="KCL622" s="107"/>
      <c r="KCM622" s="2"/>
      <c r="KCN622" s="15"/>
      <c r="KCO622" s="15"/>
      <c r="KCP622" s="80"/>
      <c r="KCQ622" s="52"/>
      <c r="KCR622" s="69"/>
      <c r="KCS622" s="69"/>
      <c r="KCT622" s="69"/>
      <c r="KCU622" s="107"/>
      <c r="KCV622" s="2"/>
      <c r="KCW622" s="15"/>
      <c r="KCX622" s="15"/>
      <c r="KCY622" s="80"/>
      <c r="KCZ622" s="52"/>
      <c r="KDA622" s="69"/>
      <c r="KDB622" s="69"/>
      <c r="KDC622" s="69"/>
      <c r="KDD622" s="107"/>
      <c r="KDE622" s="2"/>
      <c r="KDF622" s="15"/>
      <c r="KDG622" s="15"/>
      <c r="KDH622" s="80"/>
      <c r="KDI622" s="52"/>
      <c r="KDJ622" s="69"/>
      <c r="KDK622" s="69"/>
      <c r="KDL622" s="69"/>
      <c r="KDM622" s="107"/>
      <c r="KDN622" s="2"/>
      <c r="KDO622" s="15"/>
      <c r="KDP622" s="15"/>
      <c r="KDQ622" s="80"/>
      <c r="KDR622" s="52"/>
      <c r="KDS622" s="69"/>
      <c r="KDT622" s="69"/>
      <c r="KDU622" s="69"/>
      <c r="KDV622" s="107"/>
      <c r="KDW622" s="2"/>
      <c r="KDX622" s="15"/>
      <c r="KDY622" s="15"/>
      <c r="KDZ622" s="80"/>
      <c r="KEA622" s="52"/>
      <c r="KEB622" s="69"/>
      <c r="KEC622" s="69"/>
      <c r="KED622" s="69"/>
      <c r="KEE622" s="107"/>
      <c r="KEF622" s="2"/>
      <c r="KEG622" s="15"/>
      <c r="KEH622" s="15"/>
      <c r="KEI622" s="80"/>
      <c r="KEJ622" s="52"/>
      <c r="KEK622" s="69"/>
      <c r="KEL622" s="69"/>
      <c r="KEM622" s="69"/>
      <c r="KEN622" s="107"/>
      <c r="KEO622" s="2"/>
      <c r="KEP622" s="15"/>
      <c r="KEQ622" s="15"/>
      <c r="KER622" s="80"/>
      <c r="KES622" s="52"/>
      <c r="KET622" s="69"/>
      <c r="KEU622" s="69"/>
      <c r="KEV622" s="69"/>
      <c r="KEW622" s="107"/>
      <c r="KEX622" s="2"/>
      <c r="KEY622" s="15"/>
      <c r="KEZ622" s="15"/>
      <c r="KFA622" s="80"/>
      <c r="KFB622" s="52"/>
      <c r="KFC622" s="69"/>
      <c r="KFD622" s="69"/>
      <c r="KFE622" s="69"/>
      <c r="KFF622" s="107"/>
      <c r="KFG622" s="2"/>
      <c r="KFH622" s="15"/>
      <c r="KFI622" s="15"/>
      <c r="KFJ622" s="80"/>
      <c r="KFK622" s="52"/>
      <c r="KFL622" s="69"/>
      <c r="KFM622" s="69"/>
      <c r="KFN622" s="69"/>
      <c r="KFO622" s="107"/>
      <c r="KFP622" s="2"/>
      <c r="KFQ622" s="15"/>
      <c r="KFR622" s="15"/>
      <c r="KFS622" s="80"/>
      <c r="KFT622" s="52"/>
      <c r="KFU622" s="69"/>
      <c r="KFV622" s="69"/>
      <c r="KFW622" s="69"/>
      <c r="KFX622" s="107"/>
      <c r="KFY622" s="2"/>
      <c r="KFZ622" s="15"/>
      <c r="KGA622" s="15"/>
      <c r="KGB622" s="80"/>
      <c r="KGC622" s="52"/>
      <c r="KGD622" s="69"/>
      <c r="KGE622" s="69"/>
      <c r="KGF622" s="69"/>
      <c r="KGG622" s="107"/>
      <c r="KGH622" s="2"/>
      <c r="KGI622" s="15"/>
      <c r="KGJ622" s="15"/>
      <c r="KGK622" s="80"/>
      <c r="KGL622" s="52"/>
      <c r="KGM622" s="69"/>
      <c r="KGN622" s="69"/>
      <c r="KGO622" s="69"/>
      <c r="KGP622" s="107"/>
      <c r="KGQ622" s="2"/>
      <c r="KGR622" s="15"/>
      <c r="KGS622" s="15"/>
      <c r="KGT622" s="80"/>
      <c r="KGU622" s="52"/>
      <c r="KGV622" s="69"/>
      <c r="KGW622" s="69"/>
      <c r="KGX622" s="69"/>
      <c r="KGY622" s="107"/>
      <c r="KGZ622" s="2"/>
      <c r="KHA622" s="15"/>
      <c r="KHB622" s="15"/>
      <c r="KHC622" s="80"/>
      <c r="KHD622" s="52"/>
      <c r="KHE622" s="69"/>
      <c r="KHF622" s="69"/>
      <c r="KHG622" s="69"/>
      <c r="KHH622" s="107"/>
      <c r="KHI622" s="2"/>
      <c r="KHJ622" s="15"/>
      <c r="KHK622" s="15"/>
      <c r="KHL622" s="80"/>
      <c r="KHM622" s="52"/>
      <c r="KHN622" s="69"/>
      <c r="KHO622" s="69"/>
      <c r="KHP622" s="69"/>
      <c r="KHQ622" s="107"/>
      <c r="KHR622" s="2"/>
      <c r="KHS622" s="15"/>
      <c r="KHT622" s="15"/>
      <c r="KHU622" s="80"/>
      <c r="KHV622" s="52"/>
      <c r="KHW622" s="69"/>
      <c r="KHX622" s="69"/>
      <c r="KHY622" s="69"/>
      <c r="KHZ622" s="107"/>
      <c r="KIA622" s="2"/>
      <c r="KIB622" s="15"/>
      <c r="KIC622" s="15"/>
      <c r="KID622" s="80"/>
      <c r="KIE622" s="52"/>
      <c r="KIF622" s="69"/>
      <c r="KIG622" s="69"/>
      <c r="KIH622" s="69"/>
      <c r="KII622" s="107"/>
      <c r="KIJ622" s="2"/>
      <c r="KIK622" s="15"/>
      <c r="KIL622" s="15"/>
      <c r="KIM622" s="80"/>
      <c r="KIN622" s="52"/>
      <c r="KIO622" s="69"/>
      <c r="KIP622" s="69"/>
      <c r="KIQ622" s="69"/>
      <c r="KIR622" s="107"/>
      <c r="KIS622" s="2"/>
      <c r="KIT622" s="15"/>
      <c r="KIU622" s="15"/>
      <c r="KIV622" s="80"/>
      <c r="KIW622" s="52"/>
      <c r="KIX622" s="69"/>
      <c r="KIY622" s="69"/>
      <c r="KIZ622" s="69"/>
      <c r="KJA622" s="107"/>
      <c r="KJB622" s="2"/>
      <c r="KJC622" s="15"/>
      <c r="KJD622" s="15"/>
      <c r="KJE622" s="80"/>
      <c r="KJF622" s="52"/>
      <c r="KJG622" s="69"/>
      <c r="KJH622" s="69"/>
      <c r="KJI622" s="69"/>
      <c r="KJJ622" s="107"/>
      <c r="KJK622" s="2"/>
      <c r="KJL622" s="15"/>
      <c r="KJM622" s="15"/>
      <c r="KJN622" s="80"/>
      <c r="KJO622" s="52"/>
      <c r="KJP622" s="69"/>
      <c r="KJQ622" s="69"/>
      <c r="KJR622" s="69"/>
      <c r="KJS622" s="107"/>
      <c r="KJT622" s="2"/>
      <c r="KJU622" s="15"/>
      <c r="KJV622" s="15"/>
      <c r="KJW622" s="80"/>
      <c r="KJX622" s="52"/>
      <c r="KJY622" s="69"/>
      <c r="KJZ622" s="69"/>
      <c r="KKA622" s="69"/>
      <c r="KKB622" s="107"/>
      <c r="KKC622" s="2"/>
      <c r="KKD622" s="15"/>
      <c r="KKE622" s="15"/>
      <c r="KKF622" s="80"/>
      <c r="KKG622" s="52"/>
      <c r="KKH622" s="69"/>
      <c r="KKI622" s="69"/>
      <c r="KKJ622" s="69"/>
      <c r="KKK622" s="107"/>
      <c r="KKL622" s="2"/>
      <c r="KKM622" s="15"/>
      <c r="KKN622" s="15"/>
      <c r="KKO622" s="80"/>
      <c r="KKP622" s="52"/>
      <c r="KKQ622" s="69"/>
      <c r="KKR622" s="69"/>
      <c r="KKS622" s="69"/>
      <c r="KKT622" s="107"/>
      <c r="KKU622" s="2"/>
      <c r="KKV622" s="15"/>
      <c r="KKW622" s="15"/>
      <c r="KKX622" s="80"/>
      <c r="KKY622" s="52"/>
      <c r="KKZ622" s="69"/>
      <c r="KLA622" s="69"/>
      <c r="KLB622" s="69"/>
      <c r="KLC622" s="107"/>
      <c r="KLD622" s="2"/>
      <c r="KLE622" s="15"/>
      <c r="KLF622" s="15"/>
      <c r="KLG622" s="80"/>
      <c r="KLH622" s="52"/>
      <c r="KLI622" s="69"/>
      <c r="KLJ622" s="69"/>
      <c r="KLK622" s="69"/>
      <c r="KLL622" s="107"/>
      <c r="KLM622" s="2"/>
      <c r="KLN622" s="15"/>
      <c r="KLO622" s="15"/>
      <c r="KLP622" s="80"/>
      <c r="KLQ622" s="52"/>
      <c r="KLR622" s="69"/>
      <c r="KLS622" s="69"/>
      <c r="KLT622" s="69"/>
      <c r="KLU622" s="107"/>
      <c r="KLV622" s="2"/>
      <c r="KLW622" s="15"/>
      <c r="KLX622" s="15"/>
      <c r="KLY622" s="80"/>
      <c r="KLZ622" s="52"/>
      <c r="KMA622" s="69"/>
      <c r="KMB622" s="69"/>
      <c r="KMC622" s="69"/>
      <c r="KMD622" s="107"/>
      <c r="KME622" s="2"/>
      <c r="KMF622" s="15"/>
      <c r="KMG622" s="15"/>
      <c r="KMH622" s="80"/>
      <c r="KMI622" s="52"/>
      <c r="KMJ622" s="69"/>
      <c r="KMK622" s="69"/>
      <c r="KML622" s="69"/>
      <c r="KMM622" s="107"/>
      <c r="KMN622" s="2"/>
      <c r="KMO622" s="15"/>
      <c r="KMP622" s="15"/>
      <c r="KMQ622" s="80"/>
      <c r="KMR622" s="52"/>
      <c r="KMS622" s="69"/>
      <c r="KMT622" s="69"/>
      <c r="KMU622" s="69"/>
      <c r="KMV622" s="107"/>
      <c r="KMW622" s="2"/>
      <c r="KMX622" s="15"/>
      <c r="KMY622" s="15"/>
      <c r="KMZ622" s="80"/>
      <c r="KNA622" s="52"/>
      <c r="KNB622" s="69"/>
      <c r="KNC622" s="69"/>
      <c r="KND622" s="69"/>
      <c r="KNE622" s="107"/>
      <c r="KNF622" s="2"/>
      <c r="KNG622" s="15"/>
      <c r="KNH622" s="15"/>
      <c r="KNI622" s="80"/>
      <c r="KNJ622" s="52"/>
      <c r="KNK622" s="69"/>
      <c r="KNL622" s="69"/>
      <c r="KNM622" s="69"/>
      <c r="KNN622" s="107"/>
      <c r="KNO622" s="2"/>
      <c r="KNP622" s="15"/>
      <c r="KNQ622" s="15"/>
      <c r="KNR622" s="80"/>
      <c r="KNS622" s="52"/>
      <c r="KNT622" s="69"/>
      <c r="KNU622" s="69"/>
      <c r="KNV622" s="69"/>
      <c r="KNW622" s="107"/>
      <c r="KNX622" s="2"/>
      <c r="KNY622" s="15"/>
      <c r="KNZ622" s="15"/>
      <c r="KOA622" s="80"/>
      <c r="KOB622" s="52"/>
      <c r="KOC622" s="69"/>
      <c r="KOD622" s="69"/>
      <c r="KOE622" s="69"/>
      <c r="KOF622" s="107"/>
      <c r="KOG622" s="2"/>
      <c r="KOH622" s="15"/>
      <c r="KOI622" s="15"/>
      <c r="KOJ622" s="80"/>
      <c r="KOK622" s="52"/>
      <c r="KOL622" s="69"/>
      <c r="KOM622" s="69"/>
      <c r="KON622" s="69"/>
      <c r="KOO622" s="107"/>
      <c r="KOP622" s="2"/>
      <c r="KOQ622" s="15"/>
      <c r="KOR622" s="15"/>
      <c r="KOS622" s="80"/>
      <c r="KOT622" s="52"/>
      <c r="KOU622" s="69"/>
      <c r="KOV622" s="69"/>
      <c r="KOW622" s="69"/>
      <c r="KOX622" s="107"/>
      <c r="KOY622" s="2"/>
      <c r="KOZ622" s="15"/>
      <c r="KPA622" s="15"/>
      <c r="KPB622" s="80"/>
      <c r="KPC622" s="52"/>
      <c r="KPD622" s="69"/>
      <c r="KPE622" s="69"/>
      <c r="KPF622" s="69"/>
      <c r="KPG622" s="107"/>
      <c r="KPH622" s="2"/>
      <c r="KPI622" s="15"/>
      <c r="KPJ622" s="15"/>
      <c r="KPK622" s="80"/>
      <c r="KPL622" s="52"/>
      <c r="KPM622" s="69"/>
      <c r="KPN622" s="69"/>
      <c r="KPO622" s="69"/>
      <c r="KPP622" s="107"/>
      <c r="KPQ622" s="2"/>
      <c r="KPR622" s="15"/>
      <c r="KPS622" s="15"/>
      <c r="KPT622" s="80"/>
      <c r="KPU622" s="52"/>
      <c r="KPV622" s="69"/>
      <c r="KPW622" s="69"/>
      <c r="KPX622" s="69"/>
      <c r="KPY622" s="107"/>
      <c r="KPZ622" s="2"/>
      <c r="KQA622" s="15"/>
      <c r="KQB622" s="15"/>
      <c r="KQC622" s="80"/>
      <c r="KQD622" s="52"/>
      <c r="KQE622" s="69"/>
      <c r="KQF622" s="69"/>
      <c r="KQG622" s="69"/>
      <c r="KQH622" s="107"/>
      <c r="KQI622" s="2"/>
      <c r="KQJ622" s="15"/>
      <c r="KQK622" s="15"/>
      <c r="KQL622" s="80"/>
      <c r="KQM622" s="52"/>
      <c r="KQN622" s="69"/>
      <c r="KQO622" s="69"/>
      <c r="KQP622" s="69"/>
      <c r="KQQ622" s="107"/>
      <c r="KQR622" s="2"/>
      <c r="KQS622" s="15"/>
      <c r="KQT622" s="15"/>
      <c r="KQU622" s="80"/>
      <c r="KQV622" s="52"/>
      <c r="KQW622" s="69"/>
      <c r="KQX622" s="69"/>
      <c r="KQY622" s="69"/>
      <c r="KQZ622" s="107"/>
      <c r="KRA622" s="2"/>
      <c r="KRB622" s="15"/>
      <c r="KRC622" s="15"/>
      <c r="KRD622" s="80"/>
      <c r="KRE622" s="52"/>
      <c r="KRF622" s="69"/>
      <c r="KRG622" s="69"/>
      <c r="KRH622" s="69"/>
      <c r="KRI622" s="107"/>
      <c r="KRJ622" s="2"/>
      <c r="KRK622" s="15"/>
      <c r="KRL622" s="15"/>
      <c r="KRM622" s="80"/>
      <c r="KRN622" s="52"/>
      <c r="KRO622" s="69"/>
      <c r="KRP622" s="69"/>
      <c r="KRQ622" s="69"/>
      <c r="KRR622" s="107"/>
      <c r="KRS622" s="2"/>
      <c r="KRT622" s="15"/>
      <c r="KRU622" s="15"/>
      <c r="KRV622" s="80"/>
      <c r="KRW622" s="52"/>
      <c r="KRX622" s="69"/>
      <c r="KRY622" s="69"/>
      <c r="KRZ622" s="69"/>
      <c r="KSA622" s="107"/>
      <c r="KSB622" s="2"/>
      <c r="KSC622" s="15"/>
      <c r="KSD622" s="15"/>
      <c r="KSE622" s="80"/>
      <c r="KSF622" s="52"/>
      <c r="KSG622" s="69"/>
      <c r="KSH622" s="69"/>
      <c r="KSI622" s="69"/>
      <c r="KSJ622" s="107"/>
      <c r="KSK622" s="2"/>
      <c r="KSL622" s="15"/>
      <c r="KSM622" s="15"/>
      <c r="KSN622" s="80"/>
      <c r="KSO622" s="52"/>
      <c r="KSP622" s="69"/>
      <c r="KSQ622" s="69"/>
      <c r="KSR622" s="69"/>
      <c r="KSS622" s="107"/>
      <c r="KST622" s="2"/>
      <c r="KSU622" s="15"/>
      <c r="KSV622" s="15"/>
      <c r="KSW622" s="80"/>
      <c r="KSX622" s="52"/>
      <c r="KSY622" s="69"/>
      <c r="KSZ622" s="69"/>
      <c r="KTA622" s="69"/>
      <c r="KTB622" s="107"/>
      <c r="KTC622" s="2"/>
      <c r="KTD622" s="15"/>
      <c r="KTE622" s="15"/>
      <c r="KTF622" s="80"/>
      <c r="KTG622" s="52"/>
      <c r="KTH622" s="69"/>
      <c r="KTI622" s="69"/>
      <c r="KTJ622" s="69"/>
      <c r="KTK622" s="107"/>
      <c r="KTL622" s="2"/>
      <c r="KTM622" s="15"/>
      <c r="KTN622" s="15"/>
      <c r="KTO622" s="80"/>
      <c r="KTP622" s="52"/>
      <c r="KTQ622" s="69"/>
      <c r="KTR622" s="69"/>
      <c r="KTS622" s="69"/>
      <c r="KTT622" s="107"/>
      <c r="KTU622" s="2"/>
      <c r="KTV622" s="15"/>
      <c r="KTW622" s="15"/>
      <c r="KTX622" s="80"/>
      <c r="KTY622" s="52"/>
      <c r="KTZ622" s="69"/>
      <c r="KUA622" s="69"/>
      <c r="KUB622" s="69"/>
      <c r="KUC622" s="107"/>
      <c r="KUD622" s="2"/>
      <c r="KUE622" s="15"/>
      <c r="KUF622" s="15"/>
      <c r="KUG622" s="80"/>
      <c r="KUH622" s="52"/>
      <c r="KUI622" s="69"/>
      <c r="KUJ622" s="69"/>
      <c r="KUK622" s="69"/>
      <c r="KUL622" s="107"/>
      <c r="KUM622" s="2"/>
      <c r="KUN622" s="15"/>
      <c r="KUO622" s="15"/>
      <c r="KUP622" s="80"/>
      <c r="KUQ622" s="52"/>
      <c r="KUR622" s="69"/>
      <c r="KUS622" s="69"/>
      <c r="KUT622" s="69"/>
      <c r="KUU622" s="107"/>
      <c r="KUV622" s="2"/>
      <c r="KUW622" s="15"/>
      <c r="KUX622" s="15"/>
      <c r="KUY622" s="80"/>
      <c r="KUZ622" s="52"/>
      <c r="KVA622" s="69"/>
      <c r="KVB622" s="69"/>
      <c r="KVC622" s="69"/>
      <c r="KVD622" s="107"/>
      <c r="KVE622" s="2"/>
      <c r="KVF622" s="15"/>
      <c r="KVG622" s="15"/>
      <c r="KVH622" s="80"/>
      <c r="KVI622" s="52"/>
      <c r="KVJ622" s="69"/>
      <c r="KVK622" s="69"/>
      <c r="KVL622" s="69"/>
      <c r="KVM622" s="107"/>
      <c r="KVN622" s="2"/>
      <c r="KVO622" s="15"/>
      <c r="KVP622" s="15"/>
      <c r="KVQ622" s="80"/>
      <c r="KVR622" s="52"/>
      <c r="KVS622" s="69"/>
      <c r="KVT622" s="69"/>
      <c r="KVU622" s="69"/>
      <c r="KVV622" s="107"/>
      <c r="KVW622" s="2"/>
      <c r="KVX622" s="15"/>
      <c r="KVY622" s="15"/>
      <c r="KVZ622" s="80"/>
      <c r="KWA622" s="52"/>
      <c r="KWB622" s="69"/>
      <c r="KWC622" s="69"/>
      <c r="KWD622" s="69"/>
      <c r="KWE622" s="107"/>
      <c r="KWF622" s="2"/>
      <c r="KWG622" s="15"/>
      <c r="KWH622" s="15"/>
      <c r="KWI622" s="80"/>
      <c r="KWJ622" s="52"/>
      <c r="KWK622" s="69"/>
      <c r="KWL622" s="69"/>
      <c r="KWM622" s="69"/>
      <c r="KWN622" s="107"/>
      <c r="KWO622" s="2"/>
      <c r="KWP622" s="15"/>
      <c r="KWQ622" s="15"/>
      <c r="KWR622" s="80"/>
      <c r="KWS622" s="52"/>
      <c r="KWT622" s="69"/>
      <c r="KWU622" s="69"/>
      <c r="KWV622" s="69"/>
      <c r="KWW622" s="107"/>
      <c r="KWX622" s="2"/>
      <c r="KWY622" s="15"/>
      <c r="KWZ622" s="15"/>
      <c r="KXA622" s="80"/>
      <c r="KXB622" s="52"/>
      <c r="KXC622" s="69"/>
      <c r="KXD622" s="69"/>
      <c r="KXE622" s="69"/>
      <c r="KXF622" s="107"/>
      <c r="KXG622" s="2"/>
      <c r="KXH622" s="15"/>
      <c r="KXI622" s="15"/>
      <c r="KXJ622" s="80"/>
      <c r="KXK622" s="52"/>
      <c r="KXL622" s="69"/>
      <c r="KXM622" s="69"/>
      <c r="KXN622" s="69"/>
      <c r="KXO622" s="107"/>
      <c r="KXP622" s="2"/>
      <c r="KXQ622" s="15"/>
      <c r="KXR622" s="15"/>
      <c r="KXS622" s="80"/>
      <c r="KXT622" s="52"/>
      <c r="KXU622" s="69"/>
      <c r="KXV622" s="69"/>
      <c r="KXW622" s="69"/>
      <c r="KXX622" s="107"/>
      <c r="KXY622" s="2"/>
      <c r="KXZ622" s="15"/>
      <c r="KYA622" s="15"/>
      <c r="KYB622" s="80"/>
      <c r="KYC622" s="52"/>
      <c r="KYD622" s="69"/>
      <c r="KYE622" s="69"/>
      <c r="KYF622" s="69"/>
      <c r="KYG622" s="107"/>
      <c r="KYH622" s="2"/>
      <c r="KYI622" s="15"/>
      <c r="KYJ622" s="15"/>
      <c r="KYK622" s="80"/>
      <c r="KYL622" s="52"/>
      <c r="KYM622" s="69"/>
      <c r="KYN622" s="69"/>
      <c r="KYO622" s="69"/>
      <c r="KYP622" s="107"/>
      <c r="KYQ622" s="2"/>
      <c r="KYR622" s="15"/>
      <c r="KYS622" s="15"/>
      <c r="KYT622" s="80"/>
      <c r="KYU622" s="52"/>
      <c r="KYV622" s="69"/>
      <c r="KYW622" s="69"/>
      <c r="KYX622" s="69"/>
      <c r="KYY622" s="107"/>
      <c r="KYZ622" s="2"/>
      <c r="KZA622" s="15"/>
      <c r="KZB622" s="15"/>
      <c r="KZC622" s="80"/>
      <c r="KZD622" s="52"/>
      <c r="KZE622" s="69"/>
      <c r="KZF622" s="69"/>
      <c r="KZG622" s="69"/>
      <c r="KZH622" s="107"/>
      <c r="KZI622" s="2"/>
      <c r="KZJ622" s="15"/>
      <c r="KZK622" s="15"/>
      <c r="KZL622" s="80"/>
      <c r="KZM622" s="52"/>
      <c r="KZN622" s="69"/>
      <c r="KZO622" s="69"/>
      <c r="KZP622" s="69"/>
      <c r="KZQ622" s="107"/>
      <c r="KZR622" s="2"/>
      <c r="KZS622" s="15"/>
      <c r="KZT622" s="15"/>
      <c r="KZU622" s="80"/>
      <c r="KZV622" s="52"/>
      <c r="KZW622" s="69"/>
      <c r="KZX622" s="69"/>
      <c r="KZY622" s="69"/>
      <c r="KZZ622" s="107"/>
      <c r="LAA622" s="2"/>
      <c r="LAB622" s="15"/>
      <c r="LAC622" s="15"/>
      <c r="LAD622" s="80"/>
      <c r="LAE622" s="52"/>
      <c r="LAF622" s="69"/>
      <c r="LAG622" s="69"/>
      <c r="LAH622" s="69"/>
      <c r="LAI622" s="107"/>
      <c r="LAJ622" s="2"/>
      <c r="LAK622" s="15"/>
      <c r="LAL622" s="15"/>
      <c r="LAM622" s="80"/>
      <c r="LAN622" s="52"/>
      <c r="LAO622" s="69"/>
      <c r="LAP622" s="69"/>
      <c r="LAQ622" s="69"/>
      <c r="LAR622" s="107"/>
      <c r="LAS622" s="2"/>
      <c r="LAT622" s="15"/>
      <c r="LAU622" s="15"/>
      <c r="LAV622" s="80"/>
      <c r="LAW622" s="52"/>
      <c r="LAX622" s="69"/>
      <c r="LAY622" s="69"/>
      <c r="LAZ622" s="69"/>
      <c r="LBA622" s="107"/>
      <c r="LBB622" s="2"/>
      <c r="LBC622" s="15"/>
      <c r="LBD622" s="15"/>
      <c r="LBE622" s="80"/>
      <c r="LBF622" s="52"/>
      <c r="LBG622" s="69"/>
      <c r="LBH622" s="69"/>
      <c r="LBI622" s="69"/>
      <c r="LBJ622" s="107"/>
      <c r="LBK622" s="2"/>
      <c r="LBL622" s="15"/>
      <c r="LBM622" s="15"/>
      <c r="LBN622" s="80"/>
      <c r="LBO622" s="52"/>
      <c r="LBP622" s="69"/>
      <c r="LBQ622" s="69"/>
      <c r="LBR622" s="69"/>
      <c r="LBS622" s="107"/>
      <c r="LBT622" s="2"/>
      <c r="LBU622" s="15"/>
      <c r="LBV622" s="15"/>
      <c r="LBW622" s="80"/>
      <c r="LBX622" s="52"/>
      <c r="LBY622" s="69"/>
      <c r="LBZ622" s="69"/>
      <c r="LCA622" s="69"/>
      <c r="LCB622" s="107"/>
      <c r="LCC622" s="2"/>
      <c r="LCD622" s="15"/>
      <c r="LCE622" s="15"/>
      <c r="LCF622" s="80"/>
      <c r="LCG622" s="52"/>
      <c r="LCH622" s="69"/>
      <c r="LCI622" s="69"/>
      <c r="LCJ622" s="69"/>
      <c r="LCK622" s="107"/>
      <c r="LCL622" s="2"/>
      <c r="LCM622" s="15"/>
      <c r="LCN622" s="15"/>
      <c r="LCO622" s="80"/>
      <c r="LCP622" s="52"/>
      <c r="LCQ622" s="69"/>
      <c r="LCR622" s="69"/>
      <c r="LCS622" s="69"/>
      <c r="LCT622" s="107"/>
      <c r="LCU622" s="2"/>
      <c r="LCV622" s="15"/>
      <c r="LCW622" s="15"/>
      <c r="LCX622" s="80"/>
      <c r="LCY622" s="52"/>
      <c r="LCZ622" s="69"/>
      <c r="LDA622" s="69"/>
      <c r="LDB622" s="69"/>
      <c r="LDC622" s="107"/>
      <c r="LDD622" s="2"/>
      <c r="LDE622" s="15"/>
      <c r="LDF622" s="15"/>
      <c r="LDG622" s="80"/>
      <c r="LDH622" s="52"/>
      <c r="LDI622" s="69"/>
      <c r="LDJ622" s="69"/>
      <c r="LDK622" s="69"/>
      <c r="LDL622" s="107"/>
      <c r="LDM622" s="2"/>
      <c r="LDN622" s="15"/>
      <c r="LDO622" s="15"/>
      <c r="LDP622" s="80"/>
      <c r="LDQ622" s="52"/>
      <c r="LDR622" s="69"/>
      <c r="LDS622" s="69"/>
      <c r="LDT622" s="69"/>
      <c r="LDU622" s="107"/>
      <c r="LDV622" s="2"/>
      <c r="LDW622" s="15"/>
      <c r="LDX622" s="15"/>
      <c r="LDY622" s="80"/>
      <c r="LDZ622" s="52"/>
      <c r="LEA622" s="69"/>
      <c r="LEB622" s="69"/>
      <c r="LEC622" s="69"/>
      <c r="LED622" s="107"/>
      <c r="LEE622" s="2"/>
      <c r="LEF622" s="15"/>
      <c r="LEG622" s="15"/>
      <c r="LEH622" s="80"/>
      <c r="LEI622" s="52"/>
      <c r="LEJ622" s="69"/>
      <c r="LEK622" s="69"/>
      <c r="LEL622" s="69"/>
      <c r="LEM622" s="107"/>
      <c r="LEN622" s="2"/>
      <c r="LEO622" s="15"/>
      <c r="LEP622" s="15"/>
      <c r="LEQ622" s="80"/>
      <c r="LER622" s="52"/>
      <c r="LES622" s="69"/>
      <c r="LET622" s="69"/>
      <c r="LEU622" s="69"/>
      <c r="LEV622" s="107"/>
      <c r="LEW622" s="2"/>
      <c r="LEX622" s="15"/>
      <c r="LEY622" s="15"/>
      <c r="LEZ622" s="80"/>
      <c r="LFA622" s="52"/>
      <c r="LFB622" s="69"/>
      <c r="LFC622" s="69"/>
      <c r="LFD622" s="69"/>
      <c r="LFE622" s="107"/>
      <c r="LFF622" s="2"/>
      <c r="LFG622" s="15"/>
      <c r="LFH622" s="15"/>
      <c r="LFI622" s="80"/>
      <c r="LFJ622" s="52"/>
      <c r="LFK622" s="69"/>
      <c r="LFL622" s="69"/>
      <c r="LFM622" s="69"/>
      <c r="LFN622" s="107"/>
      <c r="LFO622" s="2"/>
      <c r="LFP622" s="15"/>
      <c r="LFQ622" s="15"/>
      <c r="LFR622" s="80"/>
      <c r="LFS622" s="52"/>
      <c r="LFT622" s="69"/>
      <c r="LFU622" s="69"/>
      <c r="LFV622" s="69"/>
      <c r="LFW622" s="107"/>
      <c r="LFX622" s="2"/>
      <c r="LFY622" s="15"/>
      <c r="LFZ622" s="15"/>
      <c r="LGA622" s="80"/>
      <c r="LGB622" s="52"/>
      <c r="LGC622" s="69"/>
      <c r="LGD622" s="69"/>
      <c r="LGE622" s="69"/>
      <c r="LGF622" s="107"/>
      <c r="LGG622" s="2"/>
      <c r="LGH622" s="15"/>
      <c r="LGI622" s="15"/>
      <c r="LGJ622" s="80"/>
      <c r="LGK622" s="52"/>
      <c r="LGL622" s="69"/>
      <c r="LGM622" s="69"/>
      <c r="LGN622" s="69"/>
      <c r="LGO622" s="107"/>
      <c r="LGP622" s="2"/>
      <c r="LGQ622" s="15"/>
      <c r="LGR622" s="15"/>
      <c r="LGS622" s="80"/>
      <c r="LGT622" s="52"/>
      <c r="LGU622" s="69"/>
      <c r="LGV622" s="69"/>
      <c r="LGW622" s="69"/>
      <c r="LGX622" s="107"/>
      <c r="LGY622" s="2"/>
      <c r="LGZ622" s="15"/>
      <c r="LHA622" s="15"/>
      <c r="LHB622" s="80"/>
      <c r="LHC622" s="52"/>
      <c r="LHD622" s="69"/>
      <c r="LHE622" s="69"/>
      <c r="LHF622" s="69"/>
      <c r="LHG622" s="107"/>
      <c r="LHH622" s="2"/>
      <c r="LHI622" s="15"/>
      <c r="LHJ622" s="15"/>
      <c r="LHK622" s="80"/>
      <c r="LHL622" s="52"/>
      <c r="LHM622" s="69"/>
      <c r="LHN622" s="69"/>
      <c r="LHO622" s="69"/>
      <c r="LHP622" s="107"/>
      <c r="LHQ622" s="2"/>
      <c r="LHR622" s="15"/>
      <c r="LHS622" s="15"/>
      <c r="LHT622" s="80"/>
      <c r="LHU622" s="52"/>
      <c r="LHV622" s="69"/>
      <c r="LHW622" s="69"/>
      <c r="LHX622" s="69"/>
      <c r="LHY622" s="107"/>
      <c r="LHZ622" s="2"/>
      <c r="LIA622" s="15"/>
      <c r="LIB622" s="15"/>
      <c r="LIC622" s="80"/>
      <c r="LID622" s="52"/>
      <c r="LIE622" s="69"/>
      <c r="LIF622" s="69"/>
      <c r="LIG622" s="69"/>
      <c r="LIH622" s="107"/>
      <c r="LII622" s="2"/>
      <c r="LIJ622" s="15"/>
      <c r="LIK622" s="15"/>
      <c r="LIL622" s="80"/>
      <c r="LIM622" s="52"/>
      <c r="LIN622" s="69"/>
      <c r="LIO622" s="69"/>
      <c r="LIP622" s="69"/>
      <c r="LIQ622" s="107"/>
      <c r="LIR622" s="2"/>
      <c r="LIS622" s="15"/>
      <c r="LIT622" s="15"/>
      <c r="LIU622" s="80"/>
      <c r="LIV622" s="52"/>
      <c r="LIW622" s="69"/>
      <c r="LIX622" s="69"/>
      <c r="LIY622" s="69"/>
      <c r="LIZ622" s="107"/>
      <c r="LJA622" s="2"/>
      <c r="LJB622" s="15"/>
      <c r="LJC622" s="15"/>
      <c r="LJD622" s="80"/>
      <c r="LJE622" s="52"/>
      <c r="LJF622" s="69"/>
      <c r="LJG622" s="69"/>
      <c r="LJH622" s="69"/>
      <c r="LJI622" s="107"/>
      <c r="LJJ622" s="2"/>
      <c r="LJK622" s="15"/>
      <c r="LJL622" s="15"/>
      <c r="LJM622" s="80"/>
      <c r="LJN622" s="52"/>
      <c r="LJO622" s="69"/>
      <c r="LJP622" s="69"/>
      <c r="LJQ622" s="69"/>
      <c r="LJR622" s="107"/>
      <c r="LJS622" s="2"/>
      <c r="LJT622" s="15"/>
      <c r="LJU622" s="15"/>
      <c r="LJV622" s="80"/>
      <c r="LJW622" s="52"/>
      <c r="LJX622" s="69"/>
      <c r="LJY622" s="69"/>
      <c r="LJZ622" s="69"/>
      <c r="LKA622" s="107"/>
      <c r="LKB622" s="2"/>
      <c r="LKC622" s="15"/>
      <c r="LKD622" s="15"/>
      <c r="LKE622" s="80"/>
      <c r="LKF622" s="52"/>
      <c r="LKG622" s="69"/>
      <c r="LKH622" s="69"/>
      <c r="LKI622" s="69"/>
      <c r="LKJ622" s="107"/>
      <c r="LKK622" s="2"/>
      <c r="LKL622" s="15"/>
      <c r="LKM622" s="15"/>
      <c r="LKN622" s="80"/>
      <c r="LKO622" s="52"/>
      <c r="LKP622" s="69"/>
      <c r="LKQ622" s="69"/>
      <c r="LKR622" s="69"/>
      <c r="LKS622" s="107"/>
      <c r="LKT622" s="2"/>
      <c r="LKU622" s="15"/>
      <c r="LKV622" s="15"/>
      <c r="LKW622" s="80"/>
      <c r="LKX622" s="52"/>
      <c r="LKY622" s="69"/>
      <c r="LKZ622" s="69"/>
      <c r="LLA622" s="69"/>
      <c r="LLB622" s="107"/>
      <c r="LLC622" s="2"/>
      <c r="LLD622" s="15"/>
      <c r="LLE622" s="15"/>
      <c r="LLF622" s="80"/>
      <c r="LLG622" s="52"/>
      <c r="LLH622" s="69"/>
      <c r="LLI622" s="69"/>
      <c r="LLJ622" s="69"/>
      <c r="LLK622" s="107"/>
      <c r="LLL622" s="2"/>
      <c r="LLM622" s="15"/>
      <c r="LLN622" s="15"/>
      <c r="LLO622" s="80"/>
      <c r="LLP622" s="52"/>
      <c r="LLQ622" s="69"/>
      <c r="LLR622" s="69"/>
      <c r="LLS622" s="69"/>
      <c r="LLT622" s="107"/>
      <c r="LLU622" s="2"/>
      <c r="LLV622" s="15"/>
      <c r="LLW622" s="15"/>
      <c r="LLX622" s="80"/>
      <c r="LLY622" s="52"/>
      <c r="LLZ622" s="69"/>
      <c r="LMA622" s="69"/>
      <c r="LMB622" s="69"/>
      <c r="LMC622" s="107"/>
      <c r="LMD622" s="2"/>
      <c r="LME622" s="15"/>
      <c r="LMF622" s="15"/>
      <c r="LMG622" s="80"/>
      <c r="LMH622" s="52"/>
      <c r="LMI622" s="69"/>
      <c r="LMJ622" s="69"/>
      <c r="LMK622" s="69"/>
      <c r="LML622" s="107"/>
      <c r="LMM622" s="2"/>
      <c r="LMN622" s="15"/>
      <c r="LMO622" s="15"/>
      <c r="LMP622" s="80"/>
      <c r="LMQ622" s="52"/>
      <c r="LMR622" s="69"/>
      <c r="LMS622" s="69"/>
      <c r="LMT622" s="69"/>
      <c r="LMU622" s="107"/>
      <c r="LMV622" s="2"/>
      <c r="LMW622" s="15"/>
      <c r="LMX622" s="15"/>
      <c r="LMY622" s="80"/>
      <c r="LMZ622" s="52"/>
      <c r="LNA622" s="69"/>
      <c r="LNB622" s="69"/>
      <c r="LNC622" s="69"/>
      <c r="LND622" s="107"/>
      <c r="LNE622" s="2"/>
      <c r="LNF622" s="15"/>
      <c r="LNG622" s="15"/>
      <c r="LNH622" s="80"/>
      <c r="LNI622" s="52"/>
      <c r="LNJ622" s="69"/>
      <c r="LNK622" s="69"/>
      <c r="LNL622" s="69"/>
      <c r="LNM622" s="107"/>
      <c r="LNN622" s="2"/>
      <c r="LNO622" s="15"/>
      <c r="LNP622" s="15"/>
      <c r="LNQ622" s="80"/>
      <c r="LNR622" s="52"/>
      <c r="LNS622" s="69"/>
      <c r="LNT622" s="69"/>
      <c r="LNU622" s="69"/>
      <c r="LNV622" s="107"/>
      <c r="LNW622" s="2"/>
      <c r="LNX622" s="15"/>
      <c r="LNY622" s="15"/>
      <c r="LNZ622" s="80"/>
      <c r="LOA622" s="52"/>
      <c r="LOB622" s="69"/>
      <c r="LOC622" s="69"/>
      <c r="LOD622" s="69"/>
      <c r="LOE622" s="107"/>
      <c r="LOF622" s="2"/>
      <c r="LOG622" s="15"/>
      <c r="LOH622" s="15"/>
      <c r="LOI622" s="80"/>
      <c r="LOJ622" s="52"/>
      <c r="LOK622" s="69"/>
      <c r="LOL622" s="69"/>
      <c r="LOM622" s="69"/>
      <c r="LON622" s="107"/>
      <c r="LOO622" s="2"/>
      <c r="LOP622" s="15"/>
      <c r="LOQ622" s="15"/>
      <c r="LOR622" s="80"/>
      <c r="LOS622" s="52"/>
      <c r="LOT622" s="69"/>
      <c r="LOU622" s="69"/>
      <c r="LOV622" s="69"/>
      <c r="LOW622" s="107"/>
      <c r="LOX622" s="2"/>
      <c r="LOY622" s="15"/>
      <c r="LOZ622" s="15"/>
      <c r="LPA622" s="80"/>
      <c r="LPB622" s="52"/>
      <c r="LPC622" s="69"/>
      <c r="LPD622" s="69"/>
      <c r="LPE622" s="69"/>
      <c r="LPF622" s="107"/>
      <c r="LPG622" s="2"/>
      <c r="LPH622" s="15"/>
      <c r="LPI622" s="15"/>
      <c r="LPJ622" s="80"/>
      <c r="LPK622" s="52"/>
      <c r="LPL622" s="69"/>
      <c r="LPM622" s="69"/>
      <c r="LPN622" s="69"/>
      <c r="LPO622" s="107"/>
      <c r="LPP622" s="2"/>
      <c r="LPQ622" s="15"/>
      <c r="LPR622" s="15"/>
      <c r="LPS622" s="80"/>
      <c r="LPT622" s="52"/>
      <c r="LPU622" s="69"/>
      <c r="LPV622" s="69"/>
      <c r="LPW622" s="69"/>
      <c r="LPX622" s="107"/>
      <c r="LPY622" s="2"/>
      <c r="LPZ622" s="15"/>
      <c r="LQA622" s="15"/>
      <c r="LQB622" s="80"/>
      <c r="LQC622" s="52"/>
      <c r="LQD622" s="69"/>
      <c r="LQE622" s="69"/>
      <c r="LQF622" s="69"/>
      <c r="LQG622" s="107"/>
      <c r="LQH622" s="2"/>
      <c r="LQI622" s="15"/>
      <c r="LQJ622" s="15"/>
      <c r="LQK622" s="80"/>
      <c r="LQL622" s="52"/>
      <c r="LQM622" s="69"/>
      <c r="LQN622" s="69"/>
      <c r="LQO622" s="69"/>
      <c r="LQP622" s="107"/>
      <c r="LQQ622" s="2"/>
      <c r="LQR622" s="15"/>
      <c r="LQS622" s="15"/>
      <c r="LQT622" s="80"/>
      <c r="LQU622" s="52"/>
      <c r="LQV622" s="69"/>
      <c r="LQW622" s="69"/>
      <c r="LQX622" s="69"/>
      <c r="LQY622" s="107"/>
      <c r="LQZ622" s="2"/>
      <c r="LRA622" s="15"/>
      <c r="LRB622" s="15"/>
      <c r="LRC622" s="80"/>
      <c r="LRD622" s="52"/>
      <c r="LRE622" s="69"/>
      <c r="LRF622" s="69"/>
      <c r="LRG622" s="69"/>
      <c r="LRH622" s="107"/>
      <c r="LRI622" s="2"/>
      <c r="LRJ622" s="15"/>
      <c r="LRK622" s="15"/>
      <c r="LRL622" s="80"/>
      <c r="LRM622" s="52"/>
      <c r="LRN622" s="69"/>
      <c r="LRO622" s="69"/>
      <c r="LRP622" s="69"/>
      <c r="LRQ622" s="107"/>
      <c r="LRR622" s="2"/>
      <c r="LRS622" s="15"/>
      <c r="LRT622" s="15"/>
      <c r="LRU622" s="80"/>
      <c r="LRV622" s="52"/>
      <c r="LRW622" s="69"/>
      <c r="LRX622" s="69"/>
      <c r="LRY622" s="69"/>
      <c r="LRZ622" s="107"/>
      <c r="LSA622" s="2"/>
      <c r="LSB622" s="15"/>
      <c r="LSC622" s="15"/>
      <c r="LSD622" s="80"/>
      <c r="LSE622" s="52"/>
      <c r="LSF622" s="69"/>
      <c r="LSG622" s="69"/>
      <c r="LSH622" s="69"/>
      <c r="LSI622" s="107"/>
      <c r="LSJ622" s="2"/>
      <c r="LSK622" s="15"/>
      <c r="LSL622" s="15"/>
      <c r="LSM622" s="80"/>
      <c r="LSN622" s="52"/>
      <c r="LSO622" s="69"/>
      <c r="LSP622" s="69"/>
      <c r="LSQ622" s="69"/>
      <c r="LSR622" s="107"/>
      <c r="LSS622" s="2"/>
      <c r="LST622" s="15"/>
      <c r="LSU622" s="15"/>
      <c r="LSV622" s="80"/>
      <c r="LSW622" s="52"/>
      <c r="LSX622" s="69"/>
      <c r="LSY622" s="69"/>
      <c r="LSZ622" s="69"/>
      <c r="LTA622" s="107"/>
      <c r="LTB622" s="2"/>
      <c r="LTC622" s="15"/>
      <c r="LTD622" s="15"/>
      <c r="LTE622" s="80"/>
      <c r="LTF622" s="52"/>
      <c r="LTG622" s="69"/>
      <c r="LTH622" s="69"/>
      <c r="LTI622" s="69"/>
      <c r="LTJ622" s="107"/>
      <c r="LTK622" s="2"/>
      <c r="LTL622" s="15"/>
      <c r="LTM622" s="15"/>
      <c r="LTN622" s="80"/>
      <c r="LTO622" s="52"/>
      <c r="LTP622" s="69"/>
      <c r="LTQ622" s="69"/>
      <c r="LTR622" s="69"/>
      <c r="LTS622" s="107"/>
      <c r="LTT622" s="2"/>
      <c r="LTU622" s="15"/>
      <c r="LTV622" s="15"/>
      <c r="LTW622" s="80"/>
      <c r="LTX622" s="52"/>
      <c r="LTY622" s="69"/>
      <c r="LTZ622" s="69"/>
      <c r="LUA622" s="69"/>
      <c r="LUB622" s="107"/>
      <c r="LUC622" s="2"/>
      <c r="LUD622" s="15"/>
      <c r="LUE622" s="15"/>
      <c r="LUF622" s="80"/>
      <c r="LUG622" s="52"/>
      <c r="LUH622" s="69"/>
      <c r="LUI622" s="69"/>
      <c r="LUJ622" s="69"/>
      <c r="LUK622" s="107"/>
      <c r="LUL622" s="2"/>
      <c r="LUM622" s="15"/>
      <c r="LUN622" s="15"/>
      <c r="LUO622" s="80"/>
      <c r="LUP622" s="52"/>
      <c r="LUQ622" s="69"/>
      <c r="LUR622" s="69"/>
      <c r="LUS622" s="69"/>
      <c r="LUT622" s="107"/>
      <c r="LUU622" s="2"/>
      <c r="LUV622" s="15"/>
      <c r="LUW622" s="15"/>
      <c r="LUX622" s="80"/>
      <c r="LUY622" s="52"/>
      <c r="LUZ622" s="69"/>
      <c r="LVA622" s="69"/>
      <c r="LVB622" s="69"/>
      <c r="LVC622" s="107"/>
      <c r="LVD622" s="2"/>
      <c r="LVE622" s="15"/>
      <c r="LVF622" s="15"/>
      <c r="LVG622" s="80"/>
      <c r="LVH622" s="52"/>
      <c r="LVI622" s="69"/>
      <c r="LVJ622" s="69"/>
      <c r="LVK622" s="69"/>
      <c r="LVL622" s="107"/>
      <c r="LVM622" s="2"/>
      <c r="LVN622" s="15"/>
      <c r="LVO622" s="15"/>
      <c r="LVP622" s="80"/>
      <c r="LVQ622" s="52"/>
      <c r="LVR622" s="69"/>
      <c r="LVS622" s="69"/>
      <c r="LVT622" s="69"/>
      <c r="LVU622" s="107"/>
      <c r="LVV622" s="2"/>
      <c r="LVW622" s="15"/>
      <c r="LVX622" s="15"/>
      <c r="LVY622" s="80"/>
      <c r="LVZ622" s="52"/>
      <c r="LWA622" s="69"/>
      <c r="LWB622" s="69"/>
      <c r="LWC622" s="69"/>
      <c r="LWD622" s="107"/>
      <c r="LWE622" s="2"/>
      <c r="LWF622" s="15"/>
      <c r="LWG622" s="15"/>
      <c r="LWH622" s="80"/>
      <c r="LWI622" s="52"/>
      <c r="LWJ622" s="69"/>
      <c r="LWK622" s="69"/>
      <c r="LWL622" s="69"/>
      <c r="LWM622" s="107"/>
      <c r="LWN622" s="2"/>
      <c r="LWO622" s="15"/>
      <c r="LWP622" s="15"/>
      <c r="LWQ622" s="80"/>
      <c r="LWR622" s="52"/>
      <c r="LWS622" s="69"/>
      <c r="LWT622" s="69"/>
      <c r="LWU622" s="69"/>
      <c r="LWV622" s="107"/>
      <c r="LWW622" s="2"/>
      <c r="LWX622" s="15"/>
      <c r="LWY622" s="15"/>
      <c r="LWZ622" s="80"/>
      <c r="LXA622" s="52"/>
      <c r="LXB622" s="69"/>
      <c r="LXC622" s="69"/>
      <c r="LXD622" s="69"/>
      <c r="LXE622" s="107"/>
      <c r="LXF622" s="2"/>
      <c r="LXG622" s="15"/>
      <c r="LXH622" s="15"/>
      <c r="LXI622" s="80"/>
      <c r="LXJ622" s="52"/>
      <c r="LXK622" s="69"/>
      <c r="LXL622" s="69"/>
      <c r="LXM622" s="69"/>
      <c r="LXN622" s="107"/>
      <c r="LXO622" s="2"/>
      <c r="LXP622" s="15"/>
      <c r="LXQ622" s="15"/>
      <c r="LXR622" s="80"/>
      <c r="LXS622" s="52"/>
      <c r="LXT622" s="69"/>
      <c r="LXU622" s="69"/>
      <c r="LXV622" s="69"/>
      <c r="LXW622" s="107"/>
      <c r="LXX622" s="2"/>
      <c r="LXY622" s="15"/>
      <c r="LXZ622" s="15"/>
      <c r="LYA622" s="80"/>
      <c r="LYB622" s="52"/>
      <c r="LYC622" s="69"/>
      <c r="LYD622" s="69"/>
      <c r="LYE622" s="69"/>
      <c r="LYF622" s="107"/>
      <c r="LYG622" s="2"/>
      <c r="LYH622" s="15"/>
      <c r="LYI622" s="15"/>
      <c r="LYJ622" s="80"/>
      <c r="LYK622" s="52"/>
      <c r="LYL622" s="69"/>
      <c r="LYM622" s="69"/>
      <c r="LYN622" s="69"/>
      <c r="LYO622" s="107"/>
      <c r="LYP622" s="2"/>
      <c r="LYQ622" s="15"/>
      <c r="LYR622" s="15"/>
      <c r="LYS622" s="80"/>
      <c r="LYT622" s="52"/>
      <c r="LYU622" s="69"/>
      <c r="LYV622" s="69"/>
      <c r="LYW622" s="69"/>
      <c r="LYX622" s="107"/>
      <c r="LYY622" s="2"/>
      <c r="LYZ622" s="15"/>
      <c r="LZA622" s="15"/>
      <c r="LZB622" s="80"/>
      <c r="LZC622" s="52"/>
      <c r="LZD622" s="69"/>
      <c r="LZE622" s="69"/>
      <c r="LZF622" s="69"/>
      <c r="LZG622" s="107"/>
      <c r="LZH622" s="2"/>
      <c r="LZI622" s="15"/>
      <c r="LZJ622" s="15"/>
      <c r="LZK622" s="80"/>
      <c r="LZL622" s="52"/>
      <c r="LZM622" s="69"/>
      <c r="LZN622" s="69"/>
      <c r="LZO622" s="69"/>
      <c r="LZP622" s="107"/>
      <c r="LZQ622" s="2"/>
      <c r="LZR622" s="15"/>
      <c r="LZS622" s="15"/>
      <c r="LZT622" s="80"/>
      <c r="LZU622" s="52"/>
      <c r="LZV622" s="69"/>
      <c r="LZW622" s="69"/>
      <c r="LZX622" s="69"/>
      <c r="LZY622" s="107"/>
      <c r="LZZ622" s="2"/>
      <c r="MAA622" s="15"/>
      <c r="MAB622" s="15"/>
      <c r="MAC622" s="80"/>
      <c r="MAD622" s="52"/>
      <c r="MAE622" s="69"/>
      <c r="MAF622" s="69"/>
      <c r="MAG622" s="69"/>
      <c r="MAH622" s="107"/>
      <c r="MAI622" s="2"/>
      <c r="MAJ622" s="15"/>
      <c r="MAK622" s="15"/>
      <c r="MAL622" s="80"/>
      <c r="MAM622" s="52"/>
      <c r="MAN622" s="69"/>
      <c r="MAO622" s="69"/>
      <c r="MAP622" s="69"/>
      <c r="MAQ622" s="107"/>
      <c r="MAR622" s="2"/>
      <c r="MAS622" s="15"/>
      <c r="MAT622" s="15"/>
      <c r="MAU622" s="80"/>
      <c r="MAV622" s="52"/>
      <c r="MAW622" s="69"/>
      <c r="MAX622" s="69"/>
      <c r="MAY622" s="69"/>
      <c r="MAZ622" s="107"/>
      <c r="MBA622" s="2"/>
      <c r="MBB622" s="15"/>
      <c r="MBC622" s="15"/>
      <c r="MBD622" s="80"/>
      <c r="MBE622" s="52"/>
      <c r="MBF622" s="69"/>
      <c r="MBG622" s="69"/>
      <c r="MBH622" s="69"/>
      <c r="MBI622" s="107"/>
      <c r="MBJ622" s="2"/>
      <c r="MBK622" s="15"/>
      <c r="MBL622" s="15"/>
      <c r="MBM622" s="80"/>
      <c r="MBN622" s="52"/>
      <c r="MBO622" s="69"/>
      <c r="MBP622" s="69"/>
      <c r="MBQ622" s="69"/>
      <c r="MBR622" s="107"/>
      <c r="MBS622" s="2"/>
      <c r="MBT622" s="15"/>
      <c r="MBU622" s="15"/>
      <c r="MBV622" s="80"/>
      <c r="MBW622" s="52"/>
      <c r="MBX622" s="69"/>
      <c r="MBY622" s="69"/>
      <c r="MBZ622" s="69"/>
      <c r="MCA622" s="107"/>
      <c r="MCB622" s="2"/>
      <c r="MCC622" s="15"/>
      <c r="MCD622" s="15"/>
      <c r="MCE622" s="80"/>
      <c r="MCF622" s="52"/>
      <c r="MCG622" s="69"/>
      <c r="MCH622" s="69"/>
      <c r="MCI622" s="69"/>
      <c r="MCJ622" s="107"/>
      <c r="MCK622" s="2"/>
      <c r="MCL622" s="15"/>
      <c r="MCM622" s="15"/>
      <c r="MCN622" s="80"/>
      <c r="MCO622" s="52"/>
      <c r="MCP622" s="69"/>
      <c r="MCQ622" s="69"/>
      <c r="MCR622" s="69"/>
      <c r="MCS622" s="107"/>
      <c r="MCT622" s="2"/>
      <c r="MCU622" s="15"/>
      <c r="MCV622" s="15"/>
      <c r="MCW622" s="80"/>
      <c r="MCX622" s="52"/>
      <c r="MCY622" s="69"/>
      <c r="MCZ622" s="69"/>
      <c r="MDA622" s="69"/>
      <c r="MDB622" s="107"/>
      <c r="MDC622" s="2"/>
      <c r="MDD622" s="15"/>
      <c r="MDE622" s="15"/>
      <c r="MDF622" s="80"/>
      <c r="MDG622" s="52"/>
      <c r="MDH622" s="69"/>
      <c r="MDI622" s="69"/>
      <c r="MDJ622" s="69"/>
      <c r="MDK622" s="107"/>
      <c r="MDL622" s="2"/>
      <c r="MDM622" s="15"/>
      <c r="MDN622" s="15"/>
      <c r="MDO622" s="80"/>
      <c r="MDP622" s="52"/>
      <c r="MDQ622" s="69"/>
      <c r="MDR622" s="69"/>
      <c r="MDS622" s="69"/>
      <c r="MDT622" s="107"/>
      <c r="MDU622" s="2"/>
      <c r="MDV622" s="15"/>
      <c r="MDW622" s="15"/>
      <c r="MDX622" s="80"/>
      <c r="MDY622" s="52"/>
      <c r="MDZ622" s="69"/>
      <c r="MEA622" s="69"/>
      <c r="MEB622" s="69"/>
      <c r="MEC622" s="107"/>
      <c r="MED622" s="2"/>
      <c r="MEE622" s="15"/>
      <c r="MEF622" s="15"/>
      <c r="MEG622" s="80"/>
      <c r="MEH622" s="52"/>
      <c r="MEI622" s="69"/>
      <c r="MEJ622" s="69"/>
      <c r="MEK622" s="69"/>
      <c r="MEL622" s="107"/>
      <c r="MEM622" s="2"/>
      <c r="MEN622" s="15"/>
      <c r="MEO622" s="15"/>
      <c r="MEP622" s="80"/>
      <c r="MEQ622" s="52"/>
      <c r="MER622" s="69"/>
      <c r="MES622" s="69"/>
      <c r="MET622" s="69"/>
      <c r="MEU622" s="107"/>
      <c r="MEV622" s="2"/>
      <c r="MEW622" s="15"/>
      <c r="MEX622" s="15"/>
      <c r="MEY622" s="80"/>
      <c r="MEZ622" s="52"/>
      <c r="MFA622" s="69"/>
      <c r="MFB622" s="69"/>
      <c r="MFC622" s="69"/>
      <c r="MFD622" s="107"/>
      <c r="MFE622" s="2"/>
      <c r="MFF622" s="15"/>
      <c r="MFG622" s="15"/>
      <c r="MFH622" s="80"/>
      <c r="MFI622" s="52"/>
      <c r="MFJ622" s="69"/>
      <c r="MFK622" s="69"/>
      <c r="MFL622" s="69"/>
      <c r="MFM622" s="107"/>
      <c r="MFN622" s="2"/>
      <c r="MFO622" s="15"/>
      <c r="MFP622" s="15"/>
      <c r="MFQ622" s="80"/>
      <c r="MFR622" s="52"/>
      <c r="MFS622" s="69"/>
      <c r="MFT622" s="69"/>
      <c r="MFU622" s="69"/>
      <c r="MFV622" s="107"/>
      <c r="MFW622" s="2"/>
      <c r="MFX622" s="15"/>
      <c r="MFY622" s="15"/>
      <c r="MFZ622" s="80"/>
      <c r="MGA622" s="52"/>
      <c r="MGB622" s="69"/>
      <c r="MGC622" s="69"/>
      <c r="MGD622" s="69"/>
      <c r="MGE622" s="107"/>
      <c r="MGF622" s="2"/>
      <c r="MGG622" s="15"/>
      <c r="MGH622" s="15"/>
      <c r="MGI622" s="80"/>
      <c r="MGJ622" s="52"/>
      <c r="MGK622" s="69"/>
      <c r="MGL622" s="69"/>
      <c r="MGM622" s="69"/>
      <c r="MGN622" s="107"/>
      <c r="MGO622" s="2"/>
      <c r="MGP622" s="15"/>
      <c r="MGQ622" s="15"/>
      <c r="MGR622" s="80"/>
      <c r="MGS622" s="52"/>
      <c r="MGT622" s="69"/>
      <c r="MGU622" s="69"/>
      <c r="MGV622" s="69"/>
      <c r="MGW622" s="107"/>
      <c r="MGX622" s="2"/>
      <c r="MGY622" s="15"/>
      <c r="MGZ622" s="15"/>
      <c r="MHA622" s="80"/>
      <c r="MHB622" s="52"/>
      <c r="MHC622" s="69"/>
      <c r="MHD622" s="69"/>
      <c r="MHE622" s="69"/>
      <c r="MHF622" s="107"/>
      <c r="MHG622" s="2"/>
      <c r="MHH622" s="15"/>
      <c r="MHI622" s="15"/>
      <c r="MHJ622" s="80"/>
      <c r="MHK622" s="52"/>
      <c r="MHL622" s="69"/>
      <c r="MHM622" s="69"/>
      <c r="MHN622" s="69"/>
      <c r="MHO622" s="107"/>
      <c r="MHP622" s="2"/>
      <c r="MHQ622" s="15"/>
      <c r="MHR622" s="15"/>
      <c r="MHS622" s="80"/>
      <c r="MHT622" s="52"/>
      <c r="MHU622" s="69"/>
      <c r="MHV622" s="69"/>
      <c r="MHW622" s="69"/>
      <c r="MHX622" s="107"/>
      <c r="MHY622" s="2"/>
      <c r="MHZ622" s="15"/>
      <c r="MIA622" s="15"/>
      <c r="MIB622" s="80"/>
      <c r="MIC622" s="52"/>
      <c r="MID622" s="69"/>
      <c r="MIE622" s="69"/>
      <c r="MIF622" s="69"/>
      <c r="MIG622" s="107"/>
      <c r="MIH622" s="2"/>
      <c r="MII622" s="15"/>
      <c r="MIJ622" s="15"/>
      <c r="MIK622" s="80"/>
      <c r="MIL622" s="52"/>
      <c r="MIM622" s="69"/>
      <c r="MIN622" s="69"/>
      <c r="MIO622" s="69"/>
      <c r="MIP622" s="107"/>
      <c r="MIQ622" s="2"/>
      <c r="MIR622" s="15"/>
      <c r="MIS622" s="15"/>
      <c r="MIT622" s="80"/>
      <c r="MIU622" s="52"/>
      <c r="MIV622" s="69"/>
      <c r="MIW622" s="69"/>
      <c r="MIX622" s="69"/>
      <c r="MIY622" s="107"/>
      <c r="MIZ622" s="2"/>
      <c r="MJA622" s="15"/>
      <c r="MJB622" s="15"/>
      <c r="MJC622" s="80"/>
      <c r="MJD622" s="52"/>
      <c r="MJE622" s="69"/>
      <c r="MJF622" s="69"/>
      <c r="MJG622" s="69"/>
      <c r="MJH622" s="107"/>
      <c r="MJI622" s="2"/>
      <c r="MJJ622" s="15"/>
      <c r="MJK622" s="15"/>
      <c r="MJL622" s="80"/>
      <c r="MJM622" s="52"/>
      <c r="MJN622" s="69"/>
      <c r="MJO622" s="69"/>
      <c r="MJP622" s="69"/>
      <c r="MJQ622" s="107"/>
      <c r="MJR622" s="2"/>
      <c r="MJS622" s="15"/>
      <c r="MJT622" s="15"/>
      <c r="MJU622" s="80"/>
      <c r="MJV622" s="52"/>
      <c r="MJW622" s="69"/>
      <c r="MJX622" s="69"/>
      <c r="MJY622" s="69"/>
      <c r="MJZ622" s="107"/>
      <c r="MKA622" s="2"/>
      <c r="MKB622" s="15"/>
      <c r="MKC622" s="15"/>
      <c r="MKD622" s="80"/>
      <c r="MKE622" s="52"/>
      <c r="MKF622" s="69"/>
      <c r="MKG622" s="69"/>
      <c r="MKH622" s="69"/>
      <c r="MKI622" s="107"/>
      <c r="MKJ622" s="2"/>
      <c r="MKK622" s="15"/>
      <c r="MKL622" s="15"/>
      <c r="MKM622" s="80"/>
      <c r="MKN622" s="52"/>
      <c r="MKO622" s="69"/>
      <c r="MKP622" s="69"/>
      <c r="MKQ622" s="69"/>
      <c r="MKR622" s="107"/>
      <c r="MKS622" s="2"/>
      <c r="MKT622" s="15"/>
      <c r="MKU622" s="15"/>
      <c r="MKV622" s="80"/>
      <c r="MKW622" s="52"/>
      <c r="MKX622" s="69"/>
      <c r="MKY622" s="69"/>
      <c r="MKZ622" s="69"/>
      <c r="MLA622" s="107"/>
      <c r="MLB622" s="2"/>
      <c r="MLC622" s="15"/>
      <c r="MLD622" s="15"/>
      <c r="MLE622" s="80"/>
      <c r="MLF622" s="52"/>
      <c r="MLG622" s="69"/>
      <c r="MLH622" s="69"/>
      <c r="MLI622" s="69"/>
      <c r="MLJ622" s="107"/>
      <c r="MLK622" s="2"/>
      <c r="MLL622" s="15"/>
      <c r="MLM622" s="15"/>
      <c r="MLN622" s="80"/>
      <c r="MLO622" s="52"/>
      <c r="MLP622" s="69"/>
      <c r="MLQ622" s="69"/>
      <c r="MLR622" s="69"/>
      <c r="MLS622" s="107"/>
      <c r="MLT622" s="2"/>
      <c r="MLU622" s="15"/>
      <c r="MLV622" s="15"/>
      <c r="MLW622" s="80"/>
      <c r="MLX622" s="52"/>
      <c r="MLY622" s="69"/>
      <c r="MLZ622" s="69"/>
      <c r="MMA622" s="69"/>
      <c r="MMB622" s="107"/>
      <c r="MMC622" s="2"/>
      <c r="MMD622" s="15"/>
      <c r="MME622" s="15"/>
      <c r="MMF622" s="80"/>
      <c r="MMG622" s="52"/>
      <c r="MMH622" s="69"/>
      <c r="MMI622" s="69"/>
      <c r="MMJ622" s="69"/>
      <c r="MMK622" s="107"/>
      <c r="MML622" s="2"/>
      <c r="MMM622" s="15"/>
      <c r="MMN622" s="15"/>
      <c r="MMO622" s="80"/>
      <c r="MMP622" s="52"/>
      <c r="MMQ622" s="69"/>
      <c r="MMR622" s="69"/>
      <c r="MMS622" s="69"/>
      <c r="MMT622" s="107"/>
      <c r="MMU622" s="2"/>
      <c r="MMV622" s="15"/>
      <c r="MMW622" s="15"/>
      <c r="MMX622" s="80"/>
      <c r="MMY622" s="52"/>
      <c r="MMZ622" s="69"/>
      <c r="MNA622" s="69"/>
      <c r="MNB622" s="69"/>
      <c r="MNC622" s="107"/>
      <c r="MND622" s="2"/>
      <c r="MNE622" s="15"/>
      <c r="MNF622" s="15"/>
      <c r="MNG622" s="80"/>
      <c r="MNH622" s="52"/>
      <c r="MNI622" s="69"/>
      <c r="MNJ622" s="69"/>
      <c r="MNK622" s="69"/>
      <c r="MNL622" s="107"/>
      <c r="MNM622" s="2"/>
      <c r="MNN622" s="15"/>
      <c r="MNO622" s="15"/>
      <c r="MNP622" s="80"/>
      <c r="MNQ622" s="52"/>
      <c r="MNR622" s="69"/>
      <c r="MNS622" s="69"/>
      <c r="MNT622" s="69"/>
      <c r="MNU622" s="107"/>
      <c r="MNV622" s="2"/>
      <c r="MNW622" s="15"/>
      <c r="MNX622" s="15"/>
      <c r="MNY622" s="80"/>
      <c r="MNZ622" s="52"/>
      <c r="MOA622" s="69"/>
      <c r="MOB622" s="69"/>
      <c r="MOC622" s="69"/>
      <c r="MOD622" s="107"/>
      <c r="MOE622" s="2"/>
      <c r="MOF622" s="15"/>
      <c r="MOG622" s="15"/>
      <c r="MOH622" s="80"/>
      <c r="MOI622" s="52"/>
      <c r="MOJ622" s="69"/>
      <c r="MOK622" s="69"/>
      <c r="MOL622" s="69"/>
      <c r="MOM622" s="107"/>
      <c r="MON622" s="2"/>
      <c r="MOO622" s="15"/>
      <c r="MOP622" s="15"/>
      <c r="MOQ622" s="80"/>
      <c r="MOR622" s="52"/>
      <c r="MOS622" s="69"/>
      <c r="MOT622" s="69"/>
      <c r="MOU622" s="69"/>
      <c r="MOV622" s="107"/>
      <c r="MOW622" s="2"/>
      <c r="MOX622" s="15"/>
      <c r="MOY622" s="15"/>
      <c r="MOZ622" s="80"/>
      <c r="MPA622" s="52"/>
      <c r="MPB622" s="69"/>
      <c r="MPC622" s="69"/>
      <c r="MPD622" s="69"/>
      <c r="MPE622" s="107"/>
      <c r="MPF622" s="2"/>
      <c r="MPG622" s="15"/>
      <c r="MPH622" s="15"/>
      <c r="MPI622" s="80"/>
      <c r="MPJ622" s="52"/>
      <c r="MPK622" s="69"/>
      <c r="MPL622" s="69"/>
      <c r="MPM622" s="69"/>
      <c r="MPN622" s="107"/>
      <c r="MPO622" s="2"/>
      <c r="MPP622" s="15"/>
      <c r="MPQ622" s="15"/>
      <c r="MPR622" s="80"/>
      <c r="MPS622" s="52"/>
      <c r="MPT622" s="69"/>
      <c r="MPU622" s="69"/>
      <c r="MPV622" s="69"/>
      <c r="MPW622" s="107"/>
      <c r="MPX622" s="2"/>
      <c r="MPY622" s="15"/>
      <c r="MPZ622" s="15"/>
      <c r="MQA622" s="80"/>
      <c r="MQB622" s="52"/>
      <c r="MQC622" s="69"/>
      <c r="MQD622" s="69"/>
      <c r="MQE622" s="69"/>
      <c r="MQF622" s="107"/>
      <c r="MQG622" s="2"/>
      <c r="MQH622" s="15"/>
      <c r="MQI622" s="15"/>
      <c r="MQJ622" s="80"/>
      <c r="MQK622" s="52"/>
      <c r="MQL622" s="69"/>
      <c r="MQM622" s="69"/>
      <c r="MQN622" s="69"/>
      <c r="MQO622" s="107"/>
      <c r="MQP622" s="2"/>
      <c r="MQQ622" s="15"/>
      <c r="MQR622" s="15"/>
      <c r="MQS622" s="80"/>
      <c r="MQT622" s="52"/>
      <c r="MQU622" s="69"/>
      <c r="MQV622" s="69"/>
      <c r="MQW622" s="69"/>
      <c r="MQX622" s="107"/>
      <c r="MQY622" s="2"/>
      <c r="MQZ622" s="15"/>
      <c r="MRA622" s="15"/>
      <c r="MRB622" s="80"/>
      <c r="MRC622" s="52"/>
      <c r="MRD622" s="69"/>
      <c r="MRE622" s="69"/>
      <c r="MRF622" s="69"/>
      <c r="MRG622" s="107"/>
      <c r="MRH622" s="2"/>
      <c r="MRI622" s="15"/>
      <c r="MRJ622" s="15"/>
      <c r="MRK622" s="80"/>
      <c r="MRL622" s="52"/>
      <c r="MRM622" s="69"/>
      <c r="MRN622" s="69"/>
      <c r="MRO622" s="69"/>
      <c r="MRP622" s="107"/>
      <c r="MRQ622" s="2"/>
      <c r="MRR622" s="15"/>
      <c r="MRS622" s="15"/>
      <c r="MRT622" s="80"/>
      <c r="MRU622" s="52"/>
      <c r="MRV622" s="69"/>
      <c r="MRW622" s="69"/>
      <c r="MRX622" s="69"/>
      <c r="MRY622" s="107"/>
      <c r="MRZ622" s="2"/>
      <c r="MSA622" s="15"/>
      <c r="MSB622" s="15"/>
      <c r="MSC622" s="80"/>
      <c r="MSD622" s="52"/>
      <c r="MSE622" s="69"/>
      <c r="MSF622" s="69"/>
      <c r="MSG622" s="69"/>
      <c r="MSH622" s="107"/>
      <c r="MSI622" s="2"/>
      <c r="MSJ622" s="15"/>
      <c r="MSK622" s="15"/>
      <c r="MSL622" s="80"/>
      <c r="MSM622" s="52"/>
      <c r="MSN622" s="69"/>
      <c r="MSO622" s="69"/>
      <c r="MSP622" s="69"/>
      <c r="MSQ622" s="107"/>
      <c r="MSR622" s="2"/>
      <c r="MSS622" s="15"/>
      <c r="MST622" s="15"/>
      <c r="MSU622" s="80"/>
      <c r="MSV622" s="52"/>
      <c r="MSW622" s="69"/>
      <c r="MSX622" s="69"/>
      <c r="MSY622" s="69"/>
      <c r="MSZ622" s="107"/>
      <c r="MTA622" s="2"/>
      <c r="MTB622" s="15"/>
      <c r="MTC622" s="15"/>
      <c r="MTD622" s="80"/>
      <c r="MTE622" s="52"/>
      <c r="MTF622" s="69"/>
      <c r="MTG622" s="69"/>
      <c r="MTH622" s="69"/>
      <c r="MTI622" s="107"/>
      <c r="MTJ622" s="2"/>
      <c r="MTK622" s="15"/>
      <c r="MTL622" s="15"/>
      <c r="MTM622" s="80"/>
      <c r="MTN622" s="52"/>
      <c r="MTO622" s="69"/>
      <c r="MTP622" s="69"/>
      <c r="MTQ622" s="69"/>
      <c r="MTR622" s="107"/>
      <c r="MTS622" s="2"/>
      <c r="MTT622" s="15"/>
      <c r="MTU622" s="15"/>
      <c r="MTV622" s="80"/>
      <c r="MTW622" s="52"/>
      <c r="MTX622" s="69"/>
      <c r="MTY622" s="69"/>
      <c r="MTZ622" s="69"/>
      <c r="MUA622" s="107"/>
      <c r="MUB622" s="2"/>
      <c r="MUC622" s="15"/>
      <c r="MUD622" s="15"/>
      <c r="MUE622" s="80"/>
      <c r="MUF622" s="52"/>
      <c r="MUG622" s="69"/>
      <c r="MUH622" s="69"/>
      <c r="MUI622" s="69"/>
      <c r="MUJ622" s="107"/>
      <c r="MUK622" s="2"/>
      <c r="MUL622" s="15"/>
      <c r="MUM622" s="15"/>
      <c r="MUN622" s="80"/>
      <c r="MUO622" s="52"/>
      <c r="MUP622" s="69"/>
      <c r="MUQ622" s="69"/>
      <c r="MUR622" s="69"/>
      <c r="MUS622" s="107"/>
      <c r="MUT622" s="2"/>
      <c r="MUU622" s="15"/>
      <c r="MUV622" s="15"/>
      <c r="MUW622" s="80"/>
      <c r="MUX622" s="52"/>
      <c r="MUY622" s="69"/>
      <c r="MUZ622" s="69"/>
      <c r="MVA622" s="69"/>
      <c r="MVB622" s="107"/>
      <c r="MVC622" s="2"/>
      <c r="MVD622" s="15"/>
      <c r="MVE622" s="15"/>
      <c r="MVF622" s="80"/>
      <c r="MVG622" s="52"/>
      <c r="MVH622" s="69"/>
      <c r="MVI622" s="69"/>
      <c r="MVJ622" s="69"/>
      <c r="MVK622" s="107"/>
      <c r="MVL622" s="2"/>
      <c r="MVM622" s="15"/>
      <c r="MVN622" s="15"/>
      <c r="MVO622" s="80"/>
      <c r="MVP622" s="52"/>
      <c r="MVQ622" s="69"/>
      <c r="MVR622" s="69"/>
      <c r="MVS622" s="69"/>
      <c r="MVT622" s="107"/>
      <c r="MVU622" s="2"/>
      <c r="MVV622" s="15"/>
      <c r="MVW622" s="15"/>
      <c r="MVX622" s="80"/>
      <c r="MVY622" s="52"/>
      <c r="MVZ622" s="69"/>
      <c r="MWA622" s="69"/>
      <c r="MWB622" s="69"/>
      <c r="MWC622" s="107"/>
      <c r="MWD622" s="2"/>
      <c r="MWE622" s="15"/>
      <c r="MWF622" s="15"/>
      <c r="MWG622" s="80"/>
      <c r="MWH622" s="52"/>
      <c r="MWI622" s="69"/>
      <c r="MWJ622" s="69"/>
      <c r="MWK622" s="69"/>
      <c r="MWL622" s="107"/>
      <c r="MWM622" s="2"/>
      <c r="MWN622" s="15"/>
      <c r="MWO622" s="15"/>
      <c r="MWP622" s="80"/>
      <c r="MWQ622" s="52"/>
      <c r="MWR622" s="69"/>
      <c r="MWS622" s="69"/>
      <c r="MWT622" s="69"/>
      <c r="MWU622" s="107"/>
      <c r="MWV622" s="2"/>
      <c r="MWW622" s="15"/>
      <c r="MWX622" s="15"/>
      <c r="MWY622" s="80"/>
      <c r="MWZ622" s="52"/>
      <c r="MXA622" s="69"/>
      <c r="MXB622" s="69"/>
      <c r="MXC622" s="69"/>
      <c r="MXD622" s="107"/>
      <c r="MXE622" s="2"/>
      <c r="MXF622" s="15"/>
      <c r="MXG622" s="15"/>
      <c r="MXH622" s="80"/>
      <c r="MXI622" s="52"/>
      <c r="MXJ622" s="69"/>
      <c r="MXK622" s="69"/>
      <c r="MXL622" s="69"/>
      <c r="MXM622" s="107"/>
      <c r="MXN622" s="2"/>
      <c r="MXO622" s="15"/>
      <c r="MXP622" s="15"/>
      <c r="MXQ622" s="80"/>
      <c r="MXR622" s="52"/>
      <c r="MXS622" s="69"/>
      <c r="MXT622" s="69"/>
      <c r="MXU622" s="69"/>
      <c r="MXV622" s="107"/>
      <c r="MXW622" s="2"/>
      <c r="MXX622" s="15"/>
      <c r="MXY622" s="15"/>
      <c r="MXZ622" s="80"/>
      <c r="MYA622" s="52"/>
      <c r="MYB622" s="69"/>
      <c r="MYC622" s="69"/>
      <c r="MYD622" s="69"/>
      <c r="MYE622" s="107"/>
      <c r="MYF622" s="2"/>
      <c r="MYG622" s="15"/>
      <c r="MYH622" s="15"/>
      <c r="MYI622" s="80"/>
      <c r="MYJ622" s="52"/>
      <c r="MYK622" s="69"/>
      <c r="MYL622" s="69"/>
      <c r="MYM622" s="69"/>
      <c r="MYN622" s="107"/>
      <c r="MYO622" s="2"/>
      <c r="MYP622" s="15"/>
      <c r="MYQ622" s="15"/>
      <c r="MYR622" s="80"/>
      <c r="MYS622" s="52"/>
      <c r="MYT622" s="69"/>
      <c r="MYU622" s="69"/>
      <c r="MYV622" s="69"/>
      <c r="MYW622" s="107"/>
      <c r="MYX622" s="2"/>
      <c r="MYY622" s="15"/>
      <c r="MYZ622" s="15"/>
      <c r="MZA622" s="80"/>
      <c r="MZB622" s="52"/>
      <c r="MZC622" s="69"/>
      <c r="MZD622" s="69"/>
      <c r="MZE622" s="69"/>
      <c r="MZF622" s="107"/>
      <c r="MZG622" s="2"/>
      <c r="MZH622" s="15"/>
      <c r="MZI622" s="15"/>
      <c r="MZJ622" s="80"/>
      <c r="MZK622" s="52"/>
      <c r="MZL622" s="69"/>
      <c r="MZM622" s="69"/>
      <c r="MZN622" s="69"/>
      <c r="MZO622" s="107"/>
      <c r="MZP622" s="2"/>
      <c r="MZQ622" s="15"/>
      <c r="MZR622" s="15"/>
      <c r="MZS622" s="80"/>
      <c r="MZT622" s="52"/>
      <c r="MZU622" s="69"/>
      <c r="MZV622" s="69"/>
      <c r="MZW622" s="69"/>
      <c r="MZX622" s="107"/>
      <c r="MZY622" s="2"/>
      <c r="MZZ622" s="15"/>
      <c r="NAA622" s="15"/>
      <c r="NAB622" s="80"/>
      <c r="NAC622" s="52"/>
      <c r="NAD622" s="69"/>
      <c r="NAE622" s="69"/>
      <c r="NAF622" s="69"/>
      <c r="NAG622" s="107"/>
      <c r="NAH622" s="2"/>
      <c r="NAI622" s="15"/>
      <c r="NAJ622" s="15"/>
      <c r="NAK622" s="80"/>
      <c r="NAL622" s="52"/>
      <c r="NAM622" s="69"/>
      <c r="NAN622" s="69"/>
      <c r="NAO622" s="69"/>
      <c r="NAP622" s="107"/>
      <c r="NAQ622" s="2"/>
      <c r="NAR622" s="15"/>
      <c r="NAS622" s="15"/>
      <c r="NAT622" s="80"/>
      <c r="NAU622" s="52"/>
      <c r="NAV622" s="69"/>
      <c r="NAW622" s="69"/>
      <c r="NAX622" s="69"/>
      <c r="NAY622" s="107"/>
      <c r="NAZ622" s="2"/>
      <c r="NBA622" s="15"/>
      <c r="NBB622" s="15"/>
      <c r="NBC622" s="80"/>
      <c r="NBD622" s="52"/>
      <c r="NBE622" s="69"/>
      <c r="NBF622" s="69"/>
      <c r="NBG622" s="69"/>
      <c r="NBH622" s="107"/>
      <c r="NBI622" s="2"/>
      <c r="NBJ622" s="15"/>
      <c r="NBK622" s="15"/>
      <c r="NBL622" s="80"/>
      <c r="NBM622" s="52"/>
      <c r="NBN622" s="69"/>
      <c r="NBO622" s="69"/>
      <c r="NBP622" s="69"/>
      <c r="NBQ622" s="107"/>
      <c r="NBR622" s="2"/>
      <c r="NBS622" s="15"/>
      <c r="NBT622" s="15"/>
      <c r="NBU622" s="80"/>
      <c r="NBV622" s="52"/>
      <c r="NBW622" s="69"/>
      <c r="NBX622" s="69"/>
      <c r="NBY622" s="69"/>
      <c r="NBZ622" s="107"/>
      <c r="NCA622" s="2"/>
      <c r="NCB622" s="15"/>
      <c r="NCC622" s="15"/>
      <c r="NCD622" s="80"/>
      <c r="NCE622" s="52"/>
      <c r="NCF622" s="69"/>
      <c r="NCG622" s="69"/>
      <c r="NCH622" s="69"/>
      <c r="NCI622" s="107"/>
      <c r="NCJ622" s="2"/>
      <c r="NCK622" s="15"/>
      <c r="NCL622" s="15"/>
      <c r="NCM622" s="80"/>
      <c r="NCN622" s="52"/>
      <c r="NCO622" s="69"/>
      <c r="NCP622" s="69"/>
      <c r="NCQ622" s="69"/>
      <c r="NCR622" s="107"/>
      <c r="NCS622" s="2"/>
      <c r="NCT622" s="15"/>
      <c r="NCU622" s="15"/>
      <c r="NCV622" s="80"/>
      <c r="NCW622" s="52"/>
      <c r="NCX622" s="69"/>
      <c r="NCY622" s="69"/>
      <c r="NCZ622" s="69"/>
      <c r="NDA622" s="107"/>
      <c r="NDB622" s="2"/>
      <c r="NDC622" s="15"/>
      <c r="NDD622" s="15"/>
      <c r="NDE622" s="80"/>
      <c r="NDF622" s="52"/>
      <c r="NDG622" s="69"/>
      <c r="NDH622" s="69"/>
      <c r="NDI622" s="69"/>
      <c r="NDJ622" s="107"/>
      <c r="NDK622" s="2"/>
      <c r="NDL622" s="15"/>
      <c r="NDM622" s="15"/>
      <c r="NDN622" s="80"/>
      <c r="NDO622" s="52"/>
      <c r="NDP622" s="69"/>
      <c r="NDQ622" s="69"/>
      <c r="NDR622" s="69"/>
      <c r="NDS622" s="107"/>
      <c r="NDT622" s="2"/>
      <c r="NDU622" s="15"/>
      <c r="NDV622" s="15"/>
      <c r="NDW622" s="80"/>
      <c r="NDX622" s="52"/>
      <c r="NDY622" s="69"/>
      <c r="NDZ622" s="69"/>
      <c r="NEA622" s="69"/>
      <c r="NEB622" s="107"/>
      <c r="NEC622" s="2"/>
      <c r="NED622" s="15"/>
      <c r="NEE622" s="15"/>
      <c r="NEF622" s="80"/>
      <c r="NEG622" s="52"/>
      <c r="NEH622" s="69"/>
      <c r="NEI622" s="69"/>
      <c r="NEJ622" s="69"/>
      <c r="NEK622" s="107"/>
      <c r="NEL622" s="2"/>
      <c r="NEM622" s="15"/>
      <c r="NEN622" s="15"/>
      <c r="NEO622" s="80"/>
      <c r="NEP622" s="52"/>
      <c r="NEQ622" s="69"/>
      <c r="NER622" s="69"/>
      <c r="NES622" s="69"/>
      <c r="NET622" s="107"/>
      <c r="NEU622" s="2"/>
      <c r="NEV622" s="15"/>
      <c r="NEW622" s="15"/>
      <c r="NEX622" s="80"/>
      <c r="NEY622" s="52"/>
      <c r="NEZ622" s="69"/>
      <c r="NFA622" s="69"/>
      <c r="NFB622" s="69"/>
      <c r="NFC622" s="107"/>
      <c r="NFD622" s="2"/>
      <c r="NFE622" s="15"/>
      <c r="NFF622" s="15"/>
      <c r="NFG622" s="80"/>
      <c r="NFH622" s="52"/>
      <c r="NFI622" s="69"/>
      <c r="NFJ622" s="69"/>
      <c r="NFK622" s="69"/>
      <c r="NFL622" s="107"/>
      <c r="NFM622" s="2"/>
      <c r="NFN622" s="15"/>
      <c r="NFO622" s="15"/>
      <c r="NFP622" s="80"/>
      <c r="NFQ622" s="52"/>
      <c r="NFR622" s="69"/>
      <c r="NFS622" s="69"/>
      <c r="NFT622" s="69"/>
      <c r="NFU622" s="107"/>
      <c r="NFV622" s="2"/>
      <c r="NFW622" s="15"/>
      <c r="NFX622" s="15"/>
      <c r="NFY622" s="80"/>
      <c r="NFZ622" s="52"/>
      <c r="NGA622" s="69"/>
      <c r="NGB622" s="69"/>
      <c r="NGC622" s="69"/>
      <c r="NGD622" s="107"/>
      <c r="NGE622" s="2"/>
      <c r="NGF622" s="15"/>
      <c r="NGG622" s="15"/>
      <c r="NGH622" s="80"/>
      <c r="NGI622" s="52"/>
      <c r="NGJ622" s="69"/>
      <c r="NGK622" s="69"/>
      <c r="NGL622" s="69"/>
      <c r="NGM622" s="107"/>
      <c r="NGN622" s="2"/>
      <c r="NGO622" s="15"/>
      <c r="NGP622" s="15"/>
      <c r="NGQ622" s="80"/>
      <c r="NGR622" s="52"/>
      <c r="NGS622" s="69"/>
      <c r="NGT622" s="69"/>
      <c r="NGU622" s="69"/>
      <c r="NGV622" s="107"/>
      <c r="NGW622" s="2"/>
      <c r="NGX622" s="15"/>
      <c r="NGY622" s="15"/>
      <c r="NGZ622" s="80"/>
      <c r="NHA622" s="52"/>
      <c r="NHB622" s="69"/>
      <c r="NHC622" s="69"/>
      <c r="NHD622" s="69"/>
      <c r="NHE622" s="107"/>
      <c r="NHF622" s="2"/>
      <c r="NHG622" s="15"/>
      <c r="NHH622" s="15"/>
      <c r="NHI622" s="80"/>
      <c r="NHJ622" s="52"/>
      <c r="NHK622" s="69"/>
      <c r="NHL622" s="69"/>
      <c r="NHM622" s="69"/>
      <c r="NHN622" s="107"/>
      <c r="NHO622" s="2"/>
      <c r="NHP622" s="15"/>
      <c r="NHQ622" s="15"/>
      <c r="NHR622" s="80"/>
      <c r="NHS622" s="52"/>
      <c r="NHT622" s="69"/>
      <c r="NHU622" s="69"/>
      <c r="NHV622" s="69"/>
      <c r="NHW622" s="107"/>
      <c r="NHX622" s="2"/>
      <c r="NHY622" s="15"/>
      <c r="NHZ622" s="15"/>
      <c r="NIA622" s="80"/>
      <c r="NIB622" s="52"/>
      <c r="NIC622" s="69"/>
      <c r="NID622" s="69"/>
      <c r="NIE622" s="69"/>
      <c r="NIF622" s="107"/>
      <c r="NIG622" s="2"/>
      <c r="NIH622" s="15"/>
      <c r="NII622" s="15"/>
      <c r="NIJ622" s="80"/>
      <c r="NIK622" s="52"/>
      <c r="NIL622" s="69"/>
      <c r="NIM622" s="69"/>
      <c r="NIN622" s="69"/>
      <c r="NIO622" s="107"/>
      <c r="NIP622" s="2"/>
      <c r="NIQ622" s="15"/>
      <c r="NIR622" s="15"/>
      <c r="NIS622" s="80"/>
      <c r="NIT622" s="52"/>
      <c r="NIU622" s="69"/>
      <c r="NIV622" s="69"/>
      <c r="NIW622" s="69"/>
      <c r="NIX622" s="107"/>
      <c r="NIY622" s="2"/>
      <c r="NIZ622" s="15"/>
      <c r="NJA622" s="15"/>
      <c r="NJB622" s="80"/>
      <c r="NJC622" s="52"/>
      <c r="NJD622" s="69"/>
      <c r="NJE622" s="69"/>
      <c r="NJF622" s="69"/>
      <c r="NJG622" s="107"/>
      <c r="NJH622" s="2"/>
      <c r="NJI622" s="15"/>
      <c r="NJJ622" s="15"/>
      <c r="NJK622" s="80"/>
      <c r="NJL622" s="52"/>
      <c r="NJM622" s="69"/>
      <c r="NJN622" s="69"/>
      <c r="NJO622" s="69"/>
      <c r="NJP622" s="107"/>
      <c r="NJQ622" s="2"/>
      <c r="NJR622" s="15"/>
      <c r="NJS622" s="15"/>
      <c r="NJT622" s="80"/>
      <c r="NJU622" s="52"/>
      <c r="NJV622" s="69"/>
      <c r="NJW622" s="69"/>
      <c r="NJX622" s="69"/>
      <c r="NJY622" s="107"/>
      <c r="NJZ622" s="2"/>
      <c r="NKA622" s="15"/>
      <c r="NKB622" s="15"/>
      <c r="NKC622" s="80"/>
      <c r="NKD622" s="52"/>
      <c r="NKE622" s="69"/>
      <c r="NKF622" s="69"/>
      <c r="NKG622" s="69"/>
      <c r="NKH622" s="107"/>
      <c r="NKI622" s="2"/>
      <c r="NKJ622" s="15"/>
      <c r="NKK622" s="15"/>
      <c r="NKL622" s="80"/>
      <c r="NKM622" s="52"/>
      <c r="NKN622" s="69"/>
      <c r="NKO622" s="69"/>
      <c r="NKP622" s="69"/>
      <c r="NKQ622" s="107"/>
      <c r="NKR622" s="2"/>
      <c r="NKS622" s="15"/>
      <c r="NKT622" s="15"/>
      <c r="NKU622" s="80"/>
      <c r="NKV622" s="52"/>
      <c r="NKW622" s="69"/>
      <c r="NKX622" s="69"/>
      <c r="NKY622" s="69"/>
      <c r="NKZ622" s="107"/>
      <c r="NLA622" s="2"/>
      <c r="NLB622" s="15"/>
      <c r="NLC622" s="15"/>
      <c r="NLD622" s="80"/>
      <c r="NLE622" s="52"/>
      <c r="NLF622" s="69"/>
      <c r="NLG622" s="69"/>
      <c r="NLH622" s="69"/>
      <c r="NLI622" s="107"/>
      <c r="NLJ622" s="2"/>
      <c r="NLK622" s="15"/>
      <c r="NLL622" s="15"/>
      <c r="NLM622" s="80"/>
      <c r="NLN622" s="52"/>
      <c r="NLO622" s="69"/>
      <c r="NLP622" s="69"/>
      <c r="NLQ622" s="69"/>
      <c r="NLR622" s="107"/>
      <c r="NLS622" s="2"/>
      <c r="NLT622" s="15"/>
      <c r="NLU622" s="15"/>
      <c r="NLV622" s="80"/>
      <c r="NLW622" s="52"/>
      <c r="NLX622" s="69"/>
      <c r="NLY622" s="69"/>
      <c r="NLZ622" s="69"/>
      <c r="NMA622" s="107"/>
      <c r="NMB622" s="2"/>
      <c r="NMC622" s="15"/>
      <c r="NMD622" s="15"/>
      <c r="NME622" s="80"/>
      <c r="NMF622" s="52"/>
      <c r="NMG622" s="69"/>
      <c r="NMH622" s="69"/>
      <c r="NMI622" s="69"/>
      <c r="NMJ622" s="107"/>
      <c r="NMK622" s="2"/>
      <c r="NML622" s="15"/>
      <c r="NMM622" s="15"/>
      <c r="NMN622" s="80"/>
      <c r="NMO622" s="52"/>
      <c r="NMP622" s="69"/>
      <c r="NMQ622" s="69"/>
      <c r="NMR622" s="69"/>
      <c r="NMS622" s="107"/>
      <c r="NMT622" s="2"/>
      <c r="NMU622" s="15"/>
      <c r="NMV622" s="15"/>
      <c r="NMW622" s="80"/>
      <c r="NMX622" s="52"/>
      <c r="NMY622" s="69"/>
      <c r="NMZ622" s="69"/>
      <c r="NNA622" s="69"/>
      <c r="NNB622" s="107"/>
      <c r="NNC622" s="2"/>
      <c r="NND622" s="15"/>
      <c r="NNE622" s="15"/>
      <c r="NNF622" s="80"/>
      <c r="NNG622" s="52"/>
      <c r="NNH622" s="69"/>
      <c r="NNI622" s="69"/>
      <c r="NNJ622" s="69"/>
      <c r="NNK622" s="107"/>
      <c r="NNL622" s="2"/>
      <c r="NNM622" s="15"/>
      <c r="NNN622" s="15"/>
      <c r="NNO622" s="80"/>
      <c r="NNP622" s="52"/>
      <c r="NNQ622" s="69"/>
      <c r="NNR622" s="69"/>
      <c r="NNS622" s="69"/>
      <c r="NNT622" s="107"/>
      <c r="NNU622" s="2"/>
      <c r="NNV622" s="15"/>
      <c r="NNW622" s="15"/>
      <c r="NNX622" s="80"/>
      <c r="NNY622" s="52"/>
      <c r="NNZ622" s="69"/>
      <c r="NOA622" s="69"/>
      <c r="NOB622" s="69"/>
      <c r="NOC622" s="107"/>
      <c r="NOD622" s="2"/>
      <c r="NOE622" s="15"/>
      <c r="NOF622" s="15"/>
      <c r="NOG622" s="80"/>
      <c r="NOH622" s="52"/>
      <c r="NOI622" s="69"/>
      <c r="NOJ622" s="69"/>
      <c r="NOK622" s="69"/>
      <c r="NOL622" s="107"/>
      <c r="NOM622" s="2"/>
      <c r="NON622" s="15"/>
      <c r="NOO622" s="15"/>
      <c r="NOP622" s="80"/>
      <c r="NOQ622" s="52"/>
      <c r="NOR622" s="69"/>
      <c r="NOS622" s="69"/>
      <c r="NOT622" s="69"/>
      <c r="NOU622" s="107"/>
      <c r="NOV622" s="2"/>
      <c r="NOW622" s="15"/>
      <c r="NOX622" s="15"/>
      <c r="NOY622" s="80"/>
      <c r="NOZ622" s="52"/>
      <c r="NPA622" s="69"/>
      <c r="NPB622" s="69"/>
      <c r="NPC622" s="69"/>
      <c r="NPD622" s="107"/>
      <c r="NPE622" s="2"/>
      <c r="NPF622" s="15"/>
      <c r="NPG622" s="15"/>
      <c r="NPH622" s="80"/>
      <c r="NPI622" s="52"/>
      <c r="NPJ622" s="69"/>
      <c r="NPK622" s="69"/>
      <c r="NPL622" s="69"/>
      <c r="NPM622" s="107"/>
      <c r="NPN622" s="2"/>
      <c r="NPO622" s="15"/>
      <c r="NPP622" s="15"/>
      <c r="NPQ622" s="80"/>
      <c r="NPR622" s="52"/>
      <c r="NPS622" s="69"/>
      <c r="NPT622" s="69"/>
      <c r="NPU622" s="69"/>
      <c r="NPV622" s="107"/>
      <c r="NPW622" s="2"/>
      <c r="NPX622" s="15"/>
      <c r="NPY622" s="15"/>
      <c r="NPZ622" s="80"/>
      <c r="NQA622" s="52"/>
      <c r="NQB622" s="69"/>
      <c r="NQC622" s="69"/>
      <c r="NQD622" s="69"/>
      <c r="NQE622" s="107"/>
      <c r="NQF622" s="2"/>
      <c r="NQG622" s="15"/>
      <c r="NQH622" s="15"/>
      <c r="NQI622" s="80"/>
      <c r="NQJ622" s="52"/>
      <c r="NQK622" s="69"/>
      <c r="NQL622" s="69"/>
      <c r="NQM622" s="69"/>
      <c r="NQN622" s="107"/>
      <c r="NQO622" s="2"/>
      <c r="NQP622" s="15"/>
      <c r="NQQ622" s="15"/>
      <c r="NQR622" s="80"/>
      <c r="NQS622" s="52"/>
      <c r="NQT622" s="69"/>
      <c r="NQU622" s="69"/>
      <c r="NQV622" s="69"/>
      <c r="NQW622" s="107"/>
      <c r="NQX622" s="2"/>
      <c r="NQY622" s="15"/>
      <c r="NQZ622" s="15"/>
      <c r="NRA622" s="80"/>
      <c r="NRB622" s="52"/>
      <c r="NRC622" s="69"/>
      <c r="NRD622" s="69"/>
      <c r="NRE622" s="69"/>
      <c r="NRF622" s="107"/>
      <c r="NRG622" s="2"/>
      <c r="NRH622" s="15"/>
      <c r="NRI622" s="15"/>
      <c r="NRJ622" s="80"/>
      <c r="NRK622" s="52"/>
      <c r="NRL622" s="69"/>
      <c r="NRM622" s="69"/>
      <c r="NRN622" s="69"/>
      <c r="NRO622" s="107"/>
      <c r="NRP622" s="2"/>
      <c r="NRQ622" s="15"/>
      <c r="NRR622" s="15"/>
      <c r="NRS622" s="80"/>
      <c r="NRT622" s="52"/>
      <c r="NRU622" s="69"/>
      <c r="NRV622" s="69"/>
      <c r="NRW622" s="69"/>
      <c r="NRX622" s="107"/>
      <c r="NRY622" s="2"/>
      <c r="NRZ622" s="15"/>
      <c r="NSA622" s="15"/>
      <c r="NSB622" s="80"/>
      <c r="NSC622" s="52"/>
      <c r="NSD622" s="69"/>
      <c r="NSE622" s="69"/>
      <c r="NSF622" s="69"/>
      <c r="NSG622" s="107"/>
      <c r="NSH622" s="2"/>
      <c r="NSI622" s="15"/>
      <c r="NSJ622" s="15"/>
      <c r="NSK622" s="80"/>
      <c r="NSL622" s="52"/>
      <c r="NSM622" s="69"/>
      <c r="NSN622" s="69"/>
      <c r="NSO622" s="69"/>
      <c r="NSP622" s="107"/>
      <c r="NSQ622" s="2"/>
      <c r="NSR622" s="15"/>
      <c r="NSS622" s="15"/>
      <c r="NST622" s="80"/>
      <c r="NSU622" s="52"/>
      <c r="NSV622" s="69"/>
      <c r="NSW622" s="69"/>
      <c r="NSX622" s="69"/>
      <c r="NSY622" s="107"/>
      <c r="NSZ622" s="2"/>
      <c r="NTA622" s="15"/>
      <c r="NTB622" s="15"/>
      <c r="NTC622" s="80"/>
      <c r="NTD622" s="52"/>
      <c r="NTE622" s="69"/>
      <c r="NTF622" s="69"/>
      <c r="NTG622" s="69"/>
      <c r="NTH622" s="107"/>
      <c r="NTI622" s="2"/>
      <c r="NTJ622" s="15"/>
      <c r="NTK622" s="15"/>
      <c r="NTL622" s="80"/>
      <c r="NTM622" s="52"/>
      <c r="NTN622" s="69"/>
      <c r="NTO622" s="69"/>
      <c r="NTP622" s="69"/>
      <c r="NTQ622" s="107"/>
      <c r="NTR622" s="2"/>
      <c r="NTS622" s="15"/>
      <c r="NTT622" s="15"/>
      <c r="NTU622" s="80"/>
      <c r="NTV622" s="52"/>
      <c r="NTW622" s="69"/>
      <c r="NTX622" s="69"/>
      <c r="NTY622" s="69"/>
      <c r="NTZ622" s="107"/>
      <c r="NUA622" s="2"/>
      <c r="NUB622" s="15"/>
      <c r="NUC622" s="15"/>
      <c r="NUD622" s="80"/>
      <c r="NUE622" s="52"/>
      <c r="NUF622" s="69"/>
      <c r="NUG622" s="69"/>
      <c r="NUH622" s="69"/>
      <c r="NUI622" s="107"/>
      <c r="NUJ622" s="2"/>
      <c r="NUK622" s="15"/>
      <c r="NUL622" s="15"/>
      <c r="NUM622" s="80"/>
      <c r="NUN622" s="52"/>
      <c r="NUO622" s="69"/>
      <c r="NUP622" s="69"/>
      <c r="NUQ622" s="69"/>
      <c r="NUR622" s="107"/>
      <c r="NUS622" s="2"/>
      <c r="NUT622" s="15"/>
      <c r="NUU622" s="15"/>
      <c r="NUV622" s="80"/>
      <c r="NUW622" s="52"/>
      <c r="NUX622" s="69"/>
      <c r="NUY622" s="69"/>
      <c r="NUZ622" s="69"/>
      <c r="NVA622" s="107"/>
      <c r="NVB622" s="2"/>
      <c r="NVC622" s="15"/>
      <c r="NVD622" s="15"/>
      <c r="NVE622" s="80"/>
      <c r="NVF622" s="52"/>
      <c r="NVG622" s="69"/>
      <c r="NVH622" s="69"/>
      <c r="NVI622" s="69"/>
      <c r="NVJ622" s="107"/>
      <c r="NVK622" s="2"/>
      <c r="NVL622" s="15"/>
      <c r="NVM622" s="15"/>
      <c r="NVN622" s="80"/>
      <c r="NVO622" s="52"/>
      <c r="NVP622" s="69"/>
      <c r="NVQ622" s="69"/>
      <c r="NVR622" s="69"/>
      <c r="NVS622" s="107"/>
      <c r="NVT622" s="2"/>
      <c r="NVU622" s="15"/>
      <c r="NVV622" s="15"/>
      <c r="NVW622" s="80"/>
      <c r="NVX622" s="52"/>
      <c r="NVY622" s="69"/>
      <c r="NVZ622" s="69"/>
      <c r="NWA622" s="69"/>
      <c r="NWB622" s="107"/>
      <c r="NWC622" s="2"/>
      <c r="NWD622" s="15"/>
      <c r="NWE622" s="15"/>
      <c r="NWF622" s="80"/>
      <c r="NWG622" s="52"/>
      <c r="NWH622" s="69"/>
      <c r="NWI622" s="69"/>
      <c r="NWJ622" s="69"/>
      <c r="NWK622" s="107"/>
      <c r="NWL622" s="2"/>
      <c r="NWM622" s="15"/>
      <c r="NWN622" s="15"/>
      <c r="NWO622" s="80"/>
      <c r="NWP622" s="52"/>
      <c r="NWQ622" s="69"/>
      <c r="NWR622" s="69"/>
      <c r="NWS622" s="69"/>
      <c r="NWT622" s="107"/>
      <c r="NWU622" s="2"/>
      <c r="NWV622" s="15"/>
      <c r="NWW622" s="15"/>
      <c r="NWX622" s="80"/>
      <c r="NWY622" s="52"/>
      <c r="NWZ622" s="69"/>
      <c r="NXA622" s="69"/>
      <c r="NXB622" s="69"/>
      <c r="NXC622" s="107"/>
      <c r="NXD622" s="2"/>
      <c r="NXE622" s="15"/>
      <c r="NXF622" s="15"/>
      <c r="NXG622" s="80"/>
      <c r="NXH622" s="52"/>
      <c r="NXI622" s="69"/>
      <c r="NXJ622" s="69"/>
      <c r="NXK622" s="69"/>
      <c r="NXL622" s="107"/>
      <c r="NXM622" s="2"/>
      <c r="NXN622" s="15"/>
      <c r="NXO622" s="15"/>
      <c r="NXP622" s="80"/>
      <c r="NXQ622" s="52"/>
      <c r="NXR622" s="69"/>
      <c r="NXS622" s="69"/>
      <c r="NXT622" s="69"/>
      <c r="NXU622" s="107"/>
      <c r="NXV622" s="2"/>
      <c r="NXW622" s="15"/>
      <c r="NXX622" s="15"/>
      <c r="NXY622" s="80"/>
      <c r="NXZ622" s="52"/>
      <c r="NYA622" s="69"/>
      <c r="NYB622" s="69"/>
      <c r="NYC622" s="69"/>
      <c r="NYD622" s="107"/>
      <c r="NYE622" s="2"/>
      <c r="NYF622" s="15"/>
      <c r="NYG622" s="15"/>
      <c r="NYH622" s="80"/>
      <c r="NYI622" s="52"/>
      <c r="NYJ622" s="69"/>
      <c r="NYK622" s="69"/>
      <c r="NYL622" s="69"/>
      <c r="NYM622" s="107"/>
      <c r="NYN622" s="2"/>
      <c r="NYO622" s="15"/>
      <c r="NYP622" s="15"/>
      <c r="NYQ622" s="80"/>
      <c r="NYR622" s="52"/>
      <c r="NYS622" s="69"/>
      <c r="NYT622" s="69"/>
      <c r="NYU622" s="69"/>
      <c r="NYV622" s="107"/>
      <c r="NYW622" s="2"/>
      <c r="NYX622" s="15"/>
      <c r="NYY622" s="15"/>
      <c r="NYZ622" s="80"/>
      <c r="NZA622" s="52"/>
      <c r="NZB622" s="69"/>
      <c r="NZC622" s="69"/>
      <c r="NZD622" s="69"/>
      <c r="NZE622" s="107"/>
      <c r="NZF622" s="2"/>
      <c r="NZG622" s="15"/>
      <c r="NZH622" s="15"/>
      <c r="NZI622" s="80"/>
      <c r="NZJ622" s="52"/>
      <c r="NZK622" s="69"/>
      <c r="NZL622" s="69"/>
      <c r="NZM622" s="69"/>
      <c r="NZN622" s="107"/>
      <c r="NZO622" s="2"/>
      <c r="NZP622" s="15"/>
      <c r="NZQ622" s="15"/>
      <c r="NZR622" s="80"/>
      <c r="NZS622" s="52"/>
      <c r="NZT622" s="69"/>
      <c r="NZU622" s="69"/>
      <c r="NZV622" s="69"/>
      <c r="NZW622" s="107"/>
      <c r="NZX622" s="2"/>
      <c r="NZY622" s="15"/>
      <c r="NZZ622" s="15"/>
      <c r="OAA622" s="80"/>
      <c r="OAB622" s="52"/>
      <c r="OAC622" s="69"/>
      <c r="OAD622" s="69"/>
      <c r="OAE622" s="69"/>
      <c r="OAF622" s="107"/>
      <c r="OAG622" s="2"/>
      <c r="OAH622" s="15"/>
      <c r="OAI622" s="15"/>
      <c r="OAJ622" s="80"/>
      <c r="OAK622" s="52"/>
      <c r="OAL622" s="69"/>
      <c r="OAM622" s="69"/>
      <c r="OAN622" s="69"/>
      <c r="OAO622" s="107"/>
      <c r="OAP622" s="2"/>
      <c r="OAQ622" s="15"/>
      <c r="OAR622" s="15"/>
      <c r="OAS622" s="80"/>
      <c r="OAT622" s="52"/>
      <c r="OAU622" s="69"/>
      <c r="OAV622" s="69"/>
      <c r="OAW622" s="69"/>
      <c r="OAX622" s="107"/>
      <c r="OAY622" s="2"/>
      <c r="OAZ622" s="15"/>
      <c r="OBA622" s="15"/>
      <c r="OBB622" s="80"/>
      <c r="OBC622" s="52"/>
      <c r="OBD622" s="69"/>
      <c r="OBE622" s="69"/>
      <c r="OBF622" s="69"/>
      <c r="OBG622" s="107"/>
      <c r="OBH622" s="2"/>
      <c r="OBI622" s="15"/>
      <c r="OBJ622" s="15"/>
      <c r="OBK622" s="80"/>
      <c r="OBL622" s="52"/>
      <c r="OBM622" s="69"/>
      <c r="OBN622" s="69"/>
      <c r="OBO622" s="69"/>
      <c r="OBP622" s="107"/>
      <c r="OBQ622" s="2"/>
      <c r="OBR622" s="15"/>
      <c r="OBS622" s="15"/>
      <c r="OBT622" s="80"/>
      <c r="OBU622" s="52"/>
      <c r="OBV622" s="69"/>
      <c r="OBW622" s="69"/>
      <c r="OBX622" s="69"/>
      <c r="OBY622" s="107"/>
      <c r="OBZ622" s="2"/>
      <c r="OCA622" s="15"/>
      <c r="OCB622" s="15"/>
      <c r="OCC622" s="80"/>
      <c r="OCD622" s="52"/>
      <c r="OCE622" s="69"/>
      <c r="OCF622" s="69"/>
      <c r="OCG622" s="69"/>
      <c r="OCH622" s="107"/>
      <c r="OCI622" s="2"/>
      <c r="OCJ622" s="15"/>
      <c r="OCK622" s="15"/>
      <c r="OCL622" s="80"/>
      <c r="OCM622" s="52"/>
      <c r="OCN622" s="69"/>
      <c r="OCO622" s="69"/>
      <c r="OCP622" s="69"/>
      <c r="OCQ622" s="107"/>
      <c r="OCR622" s="2"/>
      <c r="OCS622" s="15"/>
      <c r="OCT622" s="15"/>
      <c r="OCU622" s="80"/>
      <c r="OCV622" s="52"/>
      <c r="OCW622" s="69"/>
      <c r="OCX622" s="69"/>
      <c r="OCY622" s="69"/>
      <c r="OCZ622" s="107"/>
      <c r="ODA622" s="2"/>
      <c r="ODB622" s="15"/>
      <c r="ODC622" s="15"/>
      <c r="ODD622" s="80"/>
      <c r="ODE622" s="52"/>
      <c r="ODF622" s="69"/>
      <c r="ODG622" s="69"/>
      <c r="ODH622" s="69"/>
      <c r="ODI622" s="107"/>
      <c r="ODJ622" s="2"/>
      <c r="ODK622" s="15"/>
      <c r="ODL622" s="15"/>
      <c r="ODM622" s="80"/>
      <c r="ODN622" s="52"/>
      <c r="ODO622" s="69"/>
      <c r="ODP622" s="69"/>
      <c r="ODQ622" s="69"/>
      <c r="ODR622" s="107"/>
      <c r="ODS622" s="2"/>
      <c r="ODT622" s="15"/>
      <c r="ODU622" s="15"/>
      <c r="ODV622" s="80"/>
      <c r="ODW622" s="52"/>
      <c r="ODX622" s="69"/>
      <c r="ODY622" s="69"/>
      <c r="ODZ622" s="69"/>
      <c r="OEA622" s="107"/>
      <c r="OEB622" s="2"/>
      <c r="OEC622" s="15"/>
      <c r="OED622" s="15"/>
      <c r="OEE622" s="80"/>
      <c r="OEF622" s="52"/>
      <c r="OEG622" s="69"/>
      <c r="OEH622" s="69"/>
      <c r="OEI622" s="69"/>
      <c r="OEJ622" s="107"/>
      <c r="OEK622" s="2"/>
      <c r="OEL622" s="15"/>
      <c r="OEM622" s="15"/>
      <c r="OEN622" s="80"/>
      <c r="OEO622" s="52"/>
      <c r="OEP622" s="69"/>
      <c r="OEQ622" s="69"/>
      <c r="OER622" s="69"/>
      <c r="OES622" s="107"/>
      <c r="OET622" s="2"/>
      <c r="OEU622" s="15"/>
      <c r="OEV622" s="15"/>
      <c r="OEW622" s="80"/>
      <c r="OEX622" s="52"/>
      <c r="OEY622" s="69"/>
      <c r="OEZ622" s="69"/>
      <c r="OFA622" s="69"/>
      <c r="OFB622" s="107"/>
      <c r="OFC622" s="2"/>
      <c r="OFD622" s="15"/>
      <c r="OFE622" s="15"/>
      <c r="OFF622" s="80"/>
      <c r="OFG622" s="52"/>
      <c r="OFH622" s="69"/>
      <c r="OFI622" s="69"/>
      <c r="OFJ622" s="69"/>
      <c r="OFK622" s="107"/>
      <c r="OFL622" s="2"/>
      <c r="OFM622" s="15"/>
      <c r="OFN622" s="15"/>
      <c r="OFO622" s="80"/>
      <c r="OFP622" s="52"/>
      <c r="OFQ622" s="69"/>
      <c r="OFR622" s="69"/>
      <c r="OFS622" s="69"/>
      <c r="OFT622" s="107"/>
      <c r="OFU622" s="2"/>
      <c r="OFV622" s="15"/>
      <c r="OFW622" s="15"/>
      <c r="OFX622" s="80"/>
      <c r="OFY622" s="52"/>
      <c r="OFZ622" s="69"/>
      <c r="OGA622" s="69"/>
      <c r="OGB622" s="69"/>
      <c r="OGC622" s="107"/>
      <c r="OGD622" s="2"/>
      <c r="OGE622" s="15"/>
      <c r="OGF622" s="15"/>
      <c r="OGG622" s="80"/>
      <c r="OGH622" s="52"/>
      <c r="OGI622" s="69"/>
      <c r="OGJ622" s="69"/>
      <c r="OGK622" s="69"/>
      <c r="OGL622" s="107"/>
      <c r="OGM622" s="2"/>
      <c r="OGN622" s="15"/>
      <c r="OGO622" s="15"/>
      <c r="OGP622" s="80"/>
      <c r="OGQ622" s="52"/>
      <c r="OGR622" s="69"/>
      <c r="OGS622" s="69"/>
      <c r="OGT622" s="69"/>
      <c r="OGU622" s="107"/>
      <c r="OGV622" s="2"/>
      <c r="OGW622" s="15"/>
      <c r="OGX622" s="15"/>
      <c r="OGY622" s="80"/>
      <c r="OGZ622" s="52"/>
      <c r="OHA622" s="69"/>
      <c r="OHB622" s="69"/>
      <c r="OHC622" s="69"/>
      <c r="OHD622" s="107"/>
      <c r="OHE622" s="2"/>
      <c r="OHF622" s="15"/>
      <c r="OHG622" s="15"/>
      <c r="OHH622" s="80"/>
      <c r="OHI622" s="52"/>
      <c r="OHJ622" s="69"/>
      <c r="OHK622" s="69"/>
      <c r="OHL622" s="69"/>
      <c r="OHM622" s="107"/>
      <c r="OHN622" s="2"/>
      <c r="OHO622" s="15"/>
      <c r="OHP622" s="15"/>
      <c r="OHQ622" s="80"/>
      <c r="OHR622" s="52"/>
      <c r="OHS622" s="69"/>
      <c r="OHT622" s="69"/>
      <c r="OHU622" s="69"/>
      <c r="OHV622" s="107"/>
      <c r="OHW622" s="2"/>
      <c r="OHX622" s="15"/>
      <c r="OHY622" s="15"/>
      <c r="OHZ622" s="80"/>
      <c r="OIA622" s="52"/>
      <c r="OIB622" s="69"/>
      <c r="OIC622" s="69"/>
      <c r="OID622" s="69"/>
      <c r="OIE622" s="107"/>
      <c r="OIF622" s="2"/>
      <c r="OIG622" s="15"/>
      <c r="OIH622" s="15"/>
      <c r="OII622" s="80"/>
      <c r="OIJ622" s="52"/>
      <c r="OIK622" s="69"/>
      <c r="OIL622" s="69"/>
      <c r="OIM622" s="69"/>
      <c r="OIN622" s="107"/>
      <c r="OIO622" s="2"/>
      <c r="OIP622" s="15"/>
      <c r="OIQ622" s="15"/>
      <c r="OIR622" s="80"/>
      <c r="OIS622" s="52"/>
      <c r="OIT622" s="69"/>
      <c r="OIU622" s="69"/>
      <c r="OIV622" s="69"/>
      <c r="OIW622" s="107"/>
      <c r="OIX622" s="2"/>
      <c r="OIY622" s="15"/>
      <c r="OIZ622" s="15"/>
      <c r="OJA622" s="80"/>
      <c r="OJB622" s="52"/>
      <c r="OJC622" s="69"/>
      <c r="OJD622" s="69"/>
      <c r="OJE622" s="69"/>
      <c r="OJF622" s="107"/>
      <c r="OJG622" s="2"/>
      <c r="OJH622" s="15"/>
      <c r="OJI622" s="15"/>
      <c r="OJJ622" s="80"/>
      <c r="OJK622" s="52"/>
      <c r="OJL622" s="69"/>
      <c r="OJM622" s="69"/>
      <c r="OJN622" s="69"/>
      <c r="OJO622" s="107"/>
      <c r="OJP622" s="2"/>
      <c r="OJQ622" s="15"/>
      <c r="OJR622" s="15"/>
      <c r="OJS622" s="80"/>
      <c r="OJT622" s="52"/>
      <c r="OJU622" s="69"/>
      <c r="OJV622" s="69"/>
      <c r="OJW622" s="69"/>
      <c r="OJX622" s="107"/>
      <c r="OJY622" s="2"/>
      <c r="OJZ622" s="15"/>
      <c r="OKA622" s="15"/>
      <c r="OKB622" s="80"/>
      <c r="OKC622" s="52"/>
      <c r="OKD622" s="69"/>
      <c r="OKE622" s="69"/>
      <c r="OKF622" s="69"/>
      <c r="OKG622" s="107"/>
      <c r="OKH622" s="2"/>
      <c r="OKI622" s="15"/>
      <c r="OKJ622" s="15"/>
      <c r="OKK622" s="80"/>
      <c r="OKL622" s="52"/>
      <c r="OKM622" s="69"/>
      <c r="OKN622" s="69"/>
      <c r="OKO622" s="69"/>
      <c r="OKP622" s="107"/>
      <c r="OKQ622" s="2"/>
      <c r="OKR622" s="15"/>
      <c r="OKS622" s="15"/>
      <c r="OKT622" s="80"/>
      <c r="OKU622" s="52"/>
      <c r="OKV622" s="69"/>
      <c r="OKW622" s="69"/>
      <c r="OKX622" s="69"/>
      <c r="OKY622" s="107"/>
      <c r="OKZ622" s="2"/>
      <c r="OLA622" s="15"/>
      <c r="OLB622" s="15"/>
      <c r="OLC622" s="80"/>
      <c r="OLD622" s="52"/>
      <c r="OLE622" s="69"/>
      <c r="OLF622" s="69"/>
      <c r="OLG622" s="69"/>
      <c r="OLH622" s="107"/>
      <c r="OLI622" s="2"/>
      <c r="OLJ622" s="15"/>
      <c r="OLK622" s="15"/>
      <c r="OLL622" s="80"/>
      <c r="OLM622" s="52"/>
      <c r="OLN622" s="69"/>
      <c r="OLO622" s="69"/>
      <c r="OLP622" s="69"/>
      <c r="OLQ622" s="107"/>
      <c r="OLR622" s="2"/>
      <c r="OLS622" s="15"/>
      <c r="OLT622" s="15"/>
      <c r="OLU622" s="80"/>
      <c r="OLV622" s="52"/>
      <c r="OLW622" s="69"/>
      <c r="OLX622" s="69"/>
      <c r="OLY622" s="69"/>
      <c r="OLZ622" s="107"/>
      <c r="OMA622" s="2"/>
      <c r="OMB622" s="15"/>
      <c r="OMC622" s="15"/>
      <c r="OMD622" s="80"/>
      <c r="OME622" s="52"/>
      <c r="OMF622" s="69"/>
      <c r="OMG622" s="69"/>
      <c r="OMH622" s="69"/>
      <c r="OMI622" s="107"/>
      <c r="OMJ622" s="2"/>
      <c r="OMK622" s="15"/>
      <c r="OML622" s="15"/>
      <c r="OMM622" s="80"/>
      <c r="OMN622" s="52"/>
      <c r="OMO622" s="69"/>
      <c r="OMP622" s="69"/>
      <c r="OMQ622" s="69"/>
      <c r="OMR622" s="107"/>
      <c r="OMS622" s="2"/>
      <c r="OMT622" s="15"/>
      <c r="OMU622" s="15"/>
      <c r="OMV622" s="80"/>
      <c r="OMW622" s="52"/>
      <c r="OMX622" s="69"/>
      <c r="OMY622" s="69"/>
      <c r="OMZ622" s="69"/>
      <c r="ONA622" s="107"/>
      <c r="ONB622" s="2"/>
      <c r="ONC622" s="15"/>
      <c r="OND622" s="15"/>
      <c r="ONE622" s="80"/>
      <c r="ONF622" s="52"/>
      <c r="ONG622" s="69"/>
      <c r="ONH622" s="69"/>
      <c r="ONI622" s="69"/>
      <c r="ONJ622" s="107"/>
      <c r="ONK622" s="2"/>
      <c r="ONL622" s="15"/>
      <c r="ONM622" s="15"/>
      <c r="ONN622" s="80"/>
      <c r="ONO622" s="52"/>
      <c r="ONP622" s="69"/>
      <c r="ONQ622" s="69"/>
      <c r="ONR622" s="69"/>
      <c r="ONS622" s="107"/>
      <c r="ONT622" s="2"/>
      <c r="ONU622" s="15"/>
      <c r="ONV622" s="15"/>
      <c r="ONW622" s="80"/>
      <c r="ONX622" s="52"/>
      <c r="ONY622" s="69"/>
      <c r="ONZ622" s="69"/>
      <c r="OOA622" s="69"/>
      <c r="OOB622" s="107"/>
      <c r="OOC622" s="2"/>
      <c r="OOD622" s="15"/>
      <c r="OOE622" s="15"/>
      <c r="OOF622" s="80"/>
      <c r="OOG622" s="52"/>
      <c r="OOH622" s="69"/>
      <c r="OOI622" s="69"/>
      <c r="OOJ622" s="69"/>
      <c r="OOK622" s="107"/>
      <c r="OOL622" s="2"/>
      <c r="OOM622" s="15"/>
      <c r="OON622" s="15"/>
      <c r="OOO622" s="80"/>
      <c r="OOP622" s="52"/>
      <c r="OOQ622" s="69"/>
      <c r="OOR622" s="69"/>
      <c r="OOS622" s="69"/>
      <c r="OOT622" s="107"/>
      <c r="OOU622" s="2"/>
      <c r="OOV622" s="15"/>
      <c r="OOW622" s="15"/>
      <c r="OOX622" s="80"/>
      <c r="OOY622" s="52"/>
      <c r="OOZ622" s="69"/>
      <c r="OPA622" s="69"/>
      <c r="OPB622" s="69"/>
      <c r="OPC622" s="107"/>
      <c r="OPD622" s="2"/>
      <c r="OPE622" s="15"/>
      <c r="OPF622" s="15"/>
      <c r="OPG622" s="80"/>
      <c r="OPH622" s="52"/>
      <c r="OPI622" s="69"/>
      <c r="OPJ622" s="69"/>
      <c r="OPK622" s="69"/>
      <c r="OPL622" s="107"/>
      <c r="OPM622" s="2"/>
      <c r="OPN622" s="15"/>
      <c r="OPO622" s="15"/>
      <c r="OPP622" s="80"/>
      <c r="OPQ622" s="52"/>
      <c r="OPR622" s="69"/>
      <c r="OPS622" s="69"/>
      <c r="OPT622" s="69"/>
      <c r="OPU622" s="107"/>
      <c r="OPV622" s="2"/>
      <c r="OPW622" s="15"/>
      <c r="OPX622" s="15"/>
      <c r="OPY622" s="80"/>
      <c r="OPZ622" s="52"/>
      <c r="OQA622" s="69"/>
      <c r="OQB622" s="69"/>
      <c r="OQC622" s="69"/>
      <c r="OQD622" s="107"/>
      <c r="OQE622" s="2"/>
      <c r="OQF622" s="15"/>
      <c r="OQG622" s="15"/>
      <c r="OQH622" s="80"/>
      <c r="OQI622" s="52"/>
      <c r="OQJ622" s="69"/>
      <c r="OQK622" s="69"/>
      <c r="OQL622" s="69"/>
      <c r="OQM622" s="107"/>
      <c r="OQN622" s="2"/>
      <c r="OQO622" s="15"/>
      <c r="OQP622" s="15"/>
      <c r="OQQ622" s="80"/>
      <c r="OQR622" s="52"/>
      <c r="OQS622" s="69"/>
      <c r="OQT622" s="69"/>
      <c r="OQU622" s="69"/>
      <c r="OQV622" s="107"/>
      <c r="OQW622" s="2"/>
      <c r="OQX622" s="15"/>
      <c r="OQY622" s="15"/>
      <c r="OQZ622" s="80"/>
      <c r="ORA622" s="52"/>
      <c r="ORB622" s="69"/>
      <c r="ORC622" s="69"/>
      <c r="ORD622" s="69"/>
      <c r="ORE622" s="107"/>
      <c r="ORF622" s="2"/>
      <c r="ORG622" s="15"/>
      <c r="ORH622" s="15"/>
      <c r="ORI622" s="80"/>
      <c r="ORJ622" s="52"/>
      <c r="ORK622" s="69"/>
      <c r="ORL622" s="69"/>
      <c r="ORM622" s="69"/>
      <c r="ORN622" s="107"/>
      <c r="ORO622" s="2"/>
      <c r="ORP622" s="15"/>
      <c r="ORQ622" s="15"/>
      <c r="ORR622" s="80"/>
      <c r="ORS622" s="52"/>
      <c r="ORT622" s="69"/>
      <c r="ORU622" s="69"/>
      <c r="ORV622" s="69"/>
      <c r="ORW622" s="107"/>
      <c r="ORX622" s="2"/>
      <c r="ORY622" s="15"/>
      <c r="ORZ622" s="15"/>
      <c r="OSA622" s="80"/>
      <c r="OSB622" s="52"/>
      <c r="OSC622" s="69"/>
      <c r="OSD622" s="69"/>
      <c r="OSE622" s="69"/>
      <c r="OSF622" s="107"/>
      <c r="OSG622" s="2"/>
      <c r="OSH622" s="15"/>
      <c r="OSI622" s="15"/>
      <c r="OSJ622" s="80"/>
      <c r="OSK622" s="52"/>
      <c r="OSL622" s="69"/>
      <c r="OSM622" s="69"/>
      <c r="OSN622" s="69"/>
      <c r="OSO622" s="107"/>
      <c r="OSP622" s="2"/>
      <c r="OSQ622" s="15"/>
      <c r="OSR622" s="15"/>
      <c r="OSS622" s="80"/>
      <c r="OST622" s="52"/>
      <c r="OSU622" s="69"/>
      <c r="OSV622" s="69"/>
      <c r="OSW622" s="69"/>
      <c r="OSX622" s="107"/>
      <c r="OSY622" s="2"/>
      <c r="OSZ622" s="15"/>
      <c r="OTA622" s="15"/>
      <c r="OTB622" s="80"/>
      <c r="OTC622" s="52"/>
      <c r="OTD622" s="69"/>
      <c r="OTE622" s="69"/>
      <c r="OTF622" s="69"/>
      <c r="OTG622" s="107"/>
      <c r="OTH622" s="2"/>
      <c r="OTI622" s="15"/>
      <c r="OTJ622" s="15"/>
      <c r="OTK622" s="80"/>
      <c r="OTL622" s="52"/>
      <c r="OTM622" s="69"/>
      <c r="OTN622" s="69"/>
      <c r="OTO622" s="69"/>
      <c r="OTP622" s="107"/>
      <c r="OTQ622" s="2"/>
      <c r="OTR622" s="15"/>
      <c r="OTS622" s="15"/>
      <c r="OTT622" s="80"/>
      <c r="OTU622" s="52"/>
      <c r="OTV622" s="69"/>
      <c r="OTW622" s="69"/>
      <c r="OTX622" s="69"/>
      <c r="OTY622" s="107"/>
      <c r="OTZ622" s="2"/>
      <c r="OUA622" s="15"/>
      <c r="OUB622" s="15"/>
      <c r="OUC622" s="80"/>
      <c r="OUD622" s="52"/>
      <c r="OUE622" s="69"/>
      <c r="OUF622" s="69"/>
      <c r="OUG622" s="69"/>
      <c r="OUH622" s="107"/>
      <c r="OUI622" s="2"/>
      <c r="OUJ622" s="15"/>
      <c r="OUK622" s="15"/>
      <c r="OUL622" s="80"/>
      <c r="OUM622" s="52"/>
      <c r="OUN622" s="69"/>
      <c r="OUO622" s="69"/>
      <c r="OUP622" s="69"/>
      <c r="OUQ622" s="107"/>
      <c r="OUR622" s="2"/>
      <c r="OUS622" s="15"/>
      <c r="OUT622" s="15"/>
      <c r="OUU622" s="80"/>
      <c r="OUV622" s="52"/>
      <c r="OUW622" s="69"/>
      <c r="OUX622" s="69"/>
      <c r="OUY622" s="69"/>
      <c r="OUZ622" s="107"/>
      <c r="OVA622" s="2"/>
      <c r="OVB622" s="15"/>
      <c r="OVC622" s="15"/>
      <c r="OVD622" s="80"/>
      <c r="OVE622" s="52"/>
      <c r="OVF622" s="69"/>
      <c r="OVG622" s="69"/>
      <c r="OVH622" s="69"/>
      <c r="OVI622" s="107"/>
      <c r="OVJ622" s="2"/>
      <c r="OVK622" s="15"/>
      <c r="OVL622" s="15"/>
      <c r="OVM622" s="80"/>
      <c r="OVN622" s="52"/>
      <c r="OVO622" s="69"/>
      <c r="OVP622" s="69"/>
      <c r="OVQ622" s="69"/>
      <c r="OVR622" s="107"/>
      <c r="OVS622" s="2"/>
      <c r="OVT622" s="15"/>
      <c r="OVU622" s="15"/>
      <c r="OVV622" s="80"/>
      <c r="OVW622" s="52"/>
      <c r="OVX622" s="69"/>
      <c r="OVY622" s="69"/>
      <c r="OVZ622" s="69"/>
      <c r="OWA622" s="107"/>
      <c r="OWB622" s="2"/>
      <c r="OWC622" s="15"/>
      <c r="OWD622" s="15"/>
      <c r="OWE622" s="80"/>
      <c r="OWF622" s="52"/>
      <c r="OWG622" s="69"/>
      <c r="OWH622" s="69"/>
      <c r="OWI622" s="69"/>
      <c r="OWJ622" s="107"/>
      <c r="OWK622" s="2"/>
      <c r="OWL622" s="15"/>
      <c r="OWM622" s="15"/>
      <c r="OWN622" s="80"/>
      <c r="OWO622" s="52"/>
      <c r="OWP622" s="69"/>
      <c r="OWQ622" s="69"/>
      <c r="OWR622" s="69"/>
      <c r="OWS622" s="107"/>
      <c r="OWT622" s="2"/>
      <c r="OWU622" s="15"/>
      <c r="OWV622" s="15"/>
      <c r="OWW622" s="80"/>
      <c r="OWX622" s="52"/>
      <c r="OWY622" s="69"/>
      <c r="OWZ622" s="69"/>
      <c r="OXA622" s="69"/>
      <c r="OXB622" s="107"/>
      <c r="OXC622" s="2"/>
      <c r="OXD622" s="15"/>
      <c r="OXE622" s="15"/>
      <c r="OXF622" s="80"/>
      <c r="OXG622" s="52"/>
      <c r="OXH622" s="69"/>
      <c r="OXI622" s="69"/>
      <c r="OXJ622" s="69"/>
      <c r="OXK622" s="107"/>
      <c r="OXL622" s="2"/>
      <c r="OXM622" s="15"/>
      <c r="OXN622" s="15"/>
      <c r="OXO622" s="80"/>
      <c r="OXP622" s="52"/>
      <c r="OXQ622" s="69"/>
      <c r="OXR622" s="69"/>
      <c r="OXS622" s="69"/>
      <c r="OXT622" s="107"/>
      <c r="OXU622" s="2"/>
      <c r="OXV622" s="15"/>
      <c r="OXW622" s="15"/>
      <c r="OXX622" s="80"/>
      <c r="OXY622" s="52"/>
      <c r="OXZ622" s="69"/>
      <c r="OYA622" s="69"/>
      <c r="OYB622" s="69"/>
      <c r="OYC622" s="107"/>
      <c r="OYD622" s="2"/>
      <c r="OYE622" s="15"/>
      <c r="OYF622" s="15"/>
      <c r="OYG622" s="80"/>
      <c r="OYH622" s="52"/>
      <c r="OYI622" s="69"/>
      <c r="OYJ622" s="69"/>
      <c r="OYK622" s="69"/>
      <c r="OYL622" s="107"/>
      <c r="OYM622" s="2"/>
      <c r="OYN622" s="15"/>
      <c r="OYO622" s="15"/>
      <c r="OYP622" s="80"/>
      <c r="OYQ622" s="52"/>
      <c r="OYR622" s="69"/>
      <c r="OYS622" s="69"/>
      <c r="OYT622" s="69"/>
      <c r="OYU622" s="107"/>
      <c r="OYV622" s="2"/>
      <c r="OYW622" s="15"/>
      <c r="OYX622" s="15"/>
      <c r="OYY622" s="80"/>
      <c r="OYZ622" s="52"/>
      <c r="OZA622" s="69"/>
      <c r="OZB622" s="69"/>
      <c r="OZC622" s="69"/>
      <c r="OZD622" s="107"/>
      <c r="OZE622" s="2"/>
      <c r="OZF622" s="15"/>
      <c r="OZG622" s="15"/>
      <c r="OZH622" s="80"/>
      <c r="OZI622" s="52"/>
      <c r="OZJ622" s="69"/>
      <c r="OZK622" s="69"/>
      <c r="OZL622" s="69"/>
      <c r="OZM622" s="107"/>
      <c r="OZN622" s="2"/>
      <c r="OZO622" s="15"/>
      <c r="OZP622" s="15"/>
      <c r="OZQ622" s="80"/>
      <c r="OZR622" s="52"/>
      <c r="OZS622" s="69"/>
      <c r="OZT622" s="69"/>
      <c r="OZU622" s="69"/>
      <c r="OZV622" s="107"/>
      <c r="OZW622" s="2"/>
      <c r="OZX622" s="15"/>
      <c r="OZY622" s="15"/>
      <c r="OZZ622" s="80"/>
      <c r="PAA622" s="52"/>
      <c r="PAB622" s="69"/>
      <c r="PAC622" s="69"/>
      <c r="PAD622" s="69"/>
      <c r="PAE622" s="107"/>
      <c r="PAF622" s="2"/>
      <c r="PAG622" s="15"/>
      <c r="PAH622" s="15"/>
      <c r="PAI622" s="80"/>
      <c r="PAJ622" s="52"/>
      <c r="PAK622" s="69"/>
      <c r="PAL622" s="69"/>
      <c r="PAM622" s="69"/>
      <c r="PAN622" s="107"/>
      <c r="PAO622" s="2"/>
      <c r="PAP622" s="15"/>
      <c r="PAQ622" s="15"/>
      <c r="PAR622" s="80"/>
      <c r="PAS622" s="52"/>
      <c r="PAT622" s="69"/>
      <c r="PAU622" s="69"/>
      <c r="PAV622" s="69"/>
      <c r="PAW622" s="107"/>
      <c r="PAX622" s="2"/>
      <c r="PAY622" s="15"/>
      <c r="PAZ622" s="15"/>
      <c r="PBA622" s="80"/>
      <c r="PBB622" s="52"/>
      <c r="PBC622" s="69"/>
      <c r="PBD622" s="69"/>
      <c r="PBE622" s="69"/>
      <c r="PBF622" s="107"/>
      <c r="PBG622" s="2"/>
      <c r="PBH622" s="15"/>
      <c r="PBI622" s="15"/>
      <c r="PBJ622" s="80"/>
      <c r="PBK622" s="52"/>
      <c r="PBL622" s="69"/>
      <c r="PBM622" s="69"/>
      <c r="PBN622" s="69"/>
      <c r="PBO622" s="107"/>
      <c r="PBP622" s="2"/>
      <c r="PBQ622" s="15"/>
      <c r="PBR622" s="15"/>
      <c r="PBS622" s="80"/>
      <c r="PBT622" s="52"/>
      <c r="PBU622" s="69"/>
      <c r="PBV622" s="69"/>
      <c r="PBW622" s="69"/>
      <c r="PBX622" s="107"/>
      <c r="PBY622" s="2"/>
      <c r="PBZ622" s="15"/>
      <c r="PCA622" s="15"/>
      <c r="PCB622" s="80"/>
      <c r="PCC622" s="52"/>
      <c r="PCD622" s="69"/>
      <c r="PCE622" s="69"/>
      <c r="PCF622" s="69"/>
      <c r="PCG622" s="107"/>
      <c r="PCH622" s="2"/>
      <c r="PCI622" s="15"/>
      <c r="PCJ622" s="15"/>
      <c r="PCK622" s="80"/>
      <c r="PCL622" s="52"/>
      <c r="PCM622" s="69"/>
      <c r="PCN622" s="69"/>
      <c r="PCO622" s="69"/>
      <c r="PCP622" s="107"/>
      <c r="PCQ622" s="2"/>
      <c r="PCR622" s="15"/>
      <c r="PCS622" s="15"/>
      <c r="PCT622" s="80"/>
      <c r="PCU622" s="52"/>
      <c r="PCV622" s="69"/>
      <c r="PCW622" s="69"/>
      <c r="PCX622" s="69"/>
      <c r="PCY622" s="107"/>
      <c r="PCZ622" s="2"/>
      <c r="PDA622" s="15"/>
      <c r="PDB622" s="15"/>
      <c r="PDC622" s="80"/>
      <c r="PDD622" s="52"/>
      <c r="PDE622" s="69"/>
      <c r="PDF622" s="69"/>
      <c r="PDG622" s="69"/>
      <c r="PDH622" s="107"/>
      <c r="PDI622" s="2"/>
      <c r="PDJ622" s="15"/>
      <c r="PDK622" s="15"/>
      <c r="PDL622" s="80"/>
      <c r="PDM622" s="52"/>
      <c r="PDN622" s="69"/>
      <c r="PDO622" s="69"/>
      <c r="PDP622" s="69"/>
      <c r="PDQ622" s="107"/>
      <c r="PDR622" s="2"/>
      <c r="PDS622" s="15"/>
      <c r="PDT622" s="15"/>
      <c r="PDU622" s="80"/>
      <c r="PDV622" s="52"/>
      <c r="PDW622" s="69"/>
      <c r="PDX622" s="69"/>
      <c r="PDY622" s="69"/>
      <c r="PDZ622" s="107"/>
      <c r="PEA622" s="2"/>
      <c r="PEB622" s="15"/>
      <c r="PEC622" s="15"/>
      <c r="PED622" s="80"/>
      <c r="PEE622" s="52"/>
      <c r="PEF622" s="69"/>
      <c r="PEG622" s="69"/>
      <c r="PEH622" s="69"/>
      <c r="PEI622" s="107"/>
      <c r="PEJ622" s="2"/>
      <c r="PEK622" s="15"/>
      <c r="PEL622" s="15"/>
      <c r="PEM622" s="80"/>
      <c r="PEN622" s="52"/>
      <c r="PEO622" s="69"/>
      <c r="PEP622" s="69"/>
      <c r="PEQ622" s="69"/>
      <c r="PER622" s="107"/>
      <c r="PES622" s="2"/>
      <c r="PET622" s="15"/>
      <c r="PEU622" s="15"/>
      <c r="PEV622" s="80"/>
      <c r="PEW622" s="52"/>
      <c r="PEX622" s="69"/>
      <c r="PEY622" s="69"/>
      <c r="PEZ622" s="69"/>
      <c r="PFA622" s="107"/>
      <c r="PFB622" s="2"/>
      <c r="PFC622" s="15"/>
      <c r="PFD622" s="15"/>
      <c r="PFE622" s="80"/>
      <c r="PFF622" s="52"/>
      <c r="PFG622" s="69"/>
      <c r="PFH622" s="69"/>
      <c r="PFI622" s="69"/>
      <c r="PFJ622" s="107"/>
      <c r="PFK622" s="2"/>
      <c r="PFL622" s="15"/>
      <c r="PFM622" s="15"/>
      <c r="PFN622" s="80"/>
      <c r="PFO622" s="52"/>
      <c r="PFP622" s="69"/>
      <c r="PFQ622" s="69"/>
      <c r="PFR622" s="69"/>
      <c r="PFS622" s="107"/>
      <c r="PFT622" s="2"/>
      <c r="PFU622" s="15"/>
      <c r="PFV622" s="15"/>
      <c r="PFW622" s="80"/>
      <c r="PFX622" s="52"/>
      <c r="PFY622" s="69"/>
      <c r="PFZ622" s="69"/>
      <c r="PGA622" s="69"/>
      <c r="PGB622" s="107"/>
      <c r="PGC622" s="2"/>
      <c r="PGD622" s="15"/>
      <c r="PGE622" s="15"/>
      <c r="PGF622" s="80"/>
      <c r="PGG622" s="52"/>
      <c r="PGH622" s="69"/>
      <c r="PGI622" s="69"/>
      <c r="PGJ622" s="69"/>
      <c r="PGK622" s="107"/>
      <c r="PGL622" s="2"/>
      <c r="PGM622" s="15"/>
      <c r="PGN622" s="15"/>
      <c r="PGO622" s="80"/>
      <c r="PGP622" s="52"/>
      <c r="PGQ622" s="69"/>
      <c r="PGR622" s="69"/>
      <c r="PGS622" s="69"/>
      <c r="PGT622" s="107"/>
      <c r="PGU622" s="2"/>
      <c r="PGV622" s="15"/>
      <c r="PGW622" s="15"/>
      <c r="PGX622" s="80"/>
      <c r="PGY622" s="52"/>
      <c r="PGZ622" s="69"/>
      <c r="PHA622" s="69"/>
      <c r="PHB622" s="69"/>
      <c r="PHC622" s="107"/>
      <c r="PHD622" s="2"/>
      <c r="PHE622" s="15"/>
      <c r="PHF622" s="15"/>
      <c r="PHG622" s="80"/>
      <c r="PHH622" s="52"/>
      <c r="PHI622" s="69"/>
      <c r="PHJ622" s="69"/>
      <c r="PHK622" s="69"/>
      <c r="PHL622" s="107"/>
      <c r="PHM622" s="2"/>
      <c r="PHN622" s="15"/>
      <c r="PHO622" s="15"/>
      <c r="PHP622" s="80"/>
      <c r="PHQ622" s="52"/>
      <c r="PHR622" s="69"/>
      <c r="PHS622" s="69"/>
      <c r="PHT622" s="69"/>
      <c r="PHU622" s="107"/>
      <c r="PHV622" s="2"/>
      <c r="PHW622" s="15"/>
      <c r="PHX622" s="15"/>
      <c r="PHY622" s="80"/>
      <c r="PHZ622" s="52"/>
      <c r="PIA622" s="69"/>
      <c r="PIB622" s="69"/>
      <c r="PIC622" s="69"/>
      <c r="PID622" s="107"/>
      <c r="PIE622" s="2"/>
      <c r="PIF622" s="15"/>
      <c r="PIG622" s="15"/>
      <c r="PIH622" s="80"/>
      <c r="PII622" s="52"/>
      <c r="PIJ622" s="69"/>
      <c r="PIK622" s="69"/>
      <c r="PIL622" s="69"/>
      <c r="PIM622" s="107"/>
      <c r="PIN622" s="2"/>
      <c r="PIO622" s="15"/>
      <c r="PIP622" s="15"/>
      <c r="PIQ622" s="80"/>
      <c r="PIR622" s="52"/>
      <c r="PIS622" s="69"/>
      <c r="PIT622" s="69"/>
      <c r="PIU622" s="69"/>
      <c r="PIV622" s="107"/>
      <c r="PIW622" s="2"/>
      <c r="PIX622" s="15"/>
      <c r="PIY622" s="15"/>
      <c r="PIZ622" s="80"/>
      <c r="PJA622" s="52"/>
      <c r="PJB622" s="69"/>
      <c r="PJC622" s="69"/>
      <c r="PJD622" s="69"/>
      <c r="PJE622" s="107"/>
      <c r="PJF622" s="2"/>
      <c r="PJG622" s="15"/>
      <c r="PJH622" s="15"/>
      <c r="PJI622" s="80"/>
      <c r="PJJ622" s="52"/>
      <c r="PJK622" s="69"/>
      <c r="PJL622" s="69"/>
      <c r="PJM622" s="69"/>
      <c r="PJN622" s="107"/>
      <c r="PJO622" s="2"/>
      <c r="PJP622" s="15"/>
      <c r="PJQ622" s="15"/>
      <c r="PJR622" s="80"/>
      <c r="PJS622" s="52"/>
      <c r="PJT622" s="69"/>
      <c r="PJU622" s="69"/>
      <c r="PJV622" s="69"/>
      <c r="PJW622" s="107"/>
      <c r="PJX622" s="2"/>
      <c r="PJY622" s="15"/>
      <c r="PJZ622" s="15"/>
      <c r="PKA622" s="80"/>
      <c r="PKB622" s="52"/>
      <c r="PKC622" s="69"/>
      <c r="PKD622" s="69"/>
      <c r="PKE622" s="69"/>
      <c r="PKF622" s="107"/>
      <c r="PKG622" s="2"/>
      <c r="PKH622" s="15"/>
      <c r="PKI622" s="15"/>
      <c r="PKJ622" s="80"/>
      <c r="PKK622" s="52"/>
      <c r="PKL622" s="69"/>
      <c r="PKM622" s="69"/>
      <c r="PKN622" s="69"/>
      <c r="PKO622" s="107"/>
      <c r="PKP622" s="2"/>
      <c r="PKQ622" s="15"/>
      <c r="PKR622" s="15"/>
      <c r="PKS622" s="80"/>
      <c r="PKT622" s="52"/>
      <c r="PKU622" s="69"/>
      <c r="PKV622" s="69"/>
      <c r="PKW622" s="69"/>
      <c r="PKX622" s="107"/>
      <c r="PKY622" s="2"/>
      <c r="PKZ622" s="15"/>
      <c r="PLA622" s="15"/>
      <c r="PLB622" s="80"/>
      <c r="PLC622" s="52"/>
      <c r="PLD622" s="69"/>
      <c r="PLE622" s="69"/>
      <c r="PLF622" s="69"/>
      <c r="PLG622" s="107"/>
      <c r="PLH622" s="2"/>
      <c r="PLI622" s="15"/>
      <c r="PLJ622" s="15"/>
      <c r="PLK622" s="80"/>
      <c r="PLL622" s="52"/>
      <c r="PLM622" s="69"/>
      <c r="PLN622" s="69"/>
      <c r="PLO622" s="69"/>
      <c r="PLP622" s="107"/>
      <c r="PLQ622" s="2"/>
      <c r="PLR622" s="15"/>
      <c r="PLS622" s="15"/>
      <c r="PLT622" s="80"/>
      <c r="PLU622" s="52"/>
      <c r="PLV622" s="69"/>
      <c r="PLW622" s="69"/>
      <c r="PLX622" s="69"/>
      <c r="PLY622" s="107"/>
      <c r="PLZ622" s="2"/>
      <c r="PMA622" s="15"/>
      <c r="PMB622" s="15"/>
      <c r="PMC622" s="80"/>
      <c r="PMD622" s="52"/>
      <c r="PME622" s="69"/>
      <c r="PMF622" s="69"/>
      <c r="PMG622" s="69"/>
      <c r="PMH622" s="107"/>
      <c r="PMI622" s="2"/>
      <c r="PMJ622" s="15"/>
      <c r="PMK622" s="15"/>
      <c r="PML622" s="80"/>
      <c r="PMM622" s="52"/>
      <c r="PMN622" s="69"/>
      <c r="PMO622" s="69"/>
      <c r="PMP622" s="69"/>
      <c r="PMQ622" s="107"/>
      <c r="PMR622" s="2"/>
      <c r="PMS622" s="15"/>
      <c r="PMT622" s="15"/>
      <c r="PMU622" s="80"/>
      <c r="PMV622" s="52"/>
      <c r="PMW622" s="69"/>
      <c r="PMX622" s="69"/>
      <c r="PMY622" s="69"/>
      <c r="PMZ622" s="107"/>
      <c r="PNA622" s="2"/>
      <c r="PNB622" s="15"/>
      <c r="PNC622" s="15"/>
      <c r="PND622" s="80"/>
      <c r="PNE622" s="52"/>
      <c r="PNF622" s="69"/>
      <c r="PNG622" s="69"/>
      <c r="PNH622" s="69"/>
      <c r="PNI622" s="107"/>
      <c r="PNJ622" s="2"/>
      <c r="PNK622" s="15"/>
      <c r="PNL622" s="15"/>
      <c r="PNM622" s="80"/>
      <c r="PNN622" s="52"/>
      <c r="PNO622" s="69"/>
      <c r="PNP622" s="69"/>
      <c r="PNQ622" s="69"/>
      <c r="PNR622" s="107"/>
      <c r="PNS622" s="2"/>
      <c r="PNT622" s="15"/>
      <c r="PNU622" s="15"/>
      <c r="PNV622" s="80"/>
      <c r="PNW622" s="52"/>
      <c r="PNX622" s="69"/>
      <c r="PNY622" s="69"/>
      <c r="PNZ622" s="69"/>
      <c r="POA622" s="107"/>
      <c r="POB622" s="2"/>
      <c r="POC622" s="15"/>
      <c r="POD622" s="15"/>
      <c r="POE622" s="80"/>
      <c r="POF622" s="52"/>
      <c r="POG622" s="69"/>
      <c r="POH622" s="69"/>
      <c r="POI622" s="69"/>
      <c r="POJ622" s="107"/>
      <c r="POK622" s="2"/>
      <c r="POL622" s="15"/>
      <c r="POM622" s="15"/>
      <c r="PON622" s="80"/>
      <c r="POO622" s="52"/>
      <c r="POP622" s="69"/>
      <c r="POQ622" s="69"/>
      <c r="POR622" s="69"/>
      <c r="POS622" s="107"/>
      <c r="POT622" s="2"/>
      <c r="POU622" s="15"/>
      <c r="POV622" s="15"/>
      <c r="POW622" s="80"/>
      <c r="POX622" s="52"/>
      <c r="POY622" s="69"/>
      <c r="POZ622" s="69"/>
      <c r="PPA622" s="69"/>
      <c r="PPB622" s="107"/>
      <c r="PPC622" s="2"/>
      <c r="PPD622" s="15"/>
      <c r="PPE622" s="15"/>
      <c r="PPF622" s="80"/>
      <c r="PPG622" s="52"/>
      <c r="PPH622" s="69"/>
      <c r="PPI622" s="69"/>
      <c r="PPJ622" s="69"/>
      <c r="PPK622" s="107"/>
      <c r="PPL622" s="2"/>
      <c r="PPM622" s="15"/>
      <c r="PPN622" s="15"/>
      <c r="PPO622" s="80"/>
      <c r="PPP622" s="52"/>
      <c r="PPQ622" s="69"/>
      <c r="PPR622" s="69"/>
      <c r="PPS622" s="69"/>
      <c r="PPT622" s="107"/>
      <c r="PPU622" s="2"/>
      <c r="PPV622" s="15"/>
      <c r="PPW622" s="15"/>
      <c r="PPX622" s="80"/>
      <c r="PPY622" s="52"/>
      <c r="PPZ622" s="69"/>
      <c r="PQA622" s="69"/>
      <c r="PQB622" s="69"/>
      <c r="PQC622" s="107"/>
      <c r="PQD622" s="2"/>
      <c r="PQE622" s="15"/>
      <c r="PQF622" s="15"/>
      <c r="PQG622" s="80"/>
      <c r="PQH622" s="52"/>
      <c r="PQI622" s="69"/>
      <c r="PQJ622" s="69"/>
      <c r="PQK622" s="69"/>
      <c r="PQL622" s="107"/>
      <c r="PQM622" s="2"/>
      <c r="PQN622" s="15"/>
      <c r="PQO622" s="15"/>
      <c r="PQP622" s="80"/>
      <c r="PQQ622" s="52"/>
      <c r="PQR622" s="69"/>
      <c r="PQS622" s="69"/>
      <c r="PQT622" s="69"/>
      <c r="PQU622" s="107"/>
      <c r="PQV622" s="2"/>
      <c r="PQW622" s="15"/>
      <c r="PQX622" s="15"/>
      <c r="PQY622" s="80"/>
      <c r="PQZ622" s="52"/>
      <c r="PRA622" s="69"/>
      <c r="PRB622" s="69"/>
      <c r="PRC622" s="69"/>
      <c r="PRD622" s="107"/>
      <c r="PRE622" s="2"/>
      <c r="PRF622" s="15"/>
      <c r="PRG622" s="15"/>
      <c r="PRH622" s="80"/>
      <c r="PRI622" s="52"/>
      <c r="PRJ622" s="69"/>
      <c r="PRK622" s="69"/>
      <c r="PRL622" s="69"/>
      <c r="PRM622" s="107"/>
      <c r="PRN622" s="2"/>
      <c r="PRO622" s="15"/>
      <c r="PRP622" s="15"/>
      <c r="PRQ622" s="80"/>
      <c r="PRR622" s="52"/>
      <c r="PRS622" s="69"/>
      <c r="PRT622" s="69"/>
      <c r="PRU622" s="69"/>
      <c r="PRV622" s="107"/>
      <c r="PRW622" s="2"/>
      <c r="PRX622" s="15"/>
      <c r="PRY622" s="15"/>
      <c r="PRZ622" s="80"/>
      <c r="PSA622" s="52"/>
      <c r="PSB622" s="69"/>
      <c r="PSC622" s="69"/>
      <c r="PSD622" s="69"/>
      <c r="PSE622" s="107"/>
      <c r="PSF622" s="2"/>
      <c r="PSG622" s="15"/>
      <c r="PSH622" s="15"/>
      <c r="PSI622" s="80"/>
      <c r="PSJ622" s="52"/>
      <c r="PSK622" s="69"/>
      <c r="PSL622" s="69"/>
      <c r="PSM622" s="69"/>
      <c r="PSN622" s="107"/>
      <c r="PSO622" s="2"/>
      <c r="PSP622" s="15"/>
      <c r="PSQ622" s="15"/>
      <c r="PSR622" s="80"/>
      <c r="PSS622" s="52"/>
      <c r="PST622" s="69"/>
      <c r="PSU622" s="69"/>
      <c r="PSV622" s="69"/>
      <c r="PSW622" s="107"/>
      <c r="PSX622" s="2"/>
      <c r="PSY622" s="15"/>
      <c r="PSZ622" s="15"/>
      <c r="PTA622" s="80"/>
      <c r="PTB622" s="52"/>
      <c r="PTC622" s="69"/>
      <c r="PTD622" s="69"/>
      <c r="PTE622" s="69"/>
      <c r="PTF622" s="107"/>
      <c r="PTG622" s="2"/>
      <c r="PTH622" s="15"/>
      <c r="PTI622" s="15"/>
      <c r="PTJ622" s="80"/>
      <c r="PTK622" s="52"/>
      <c r="PTL622" s="69"/>
      <c r="PTM622" s="69"/>
      <c r="PTN622" s="69"/>
      <c r="PTO622" s="107"/>
      <c r="PTP622" s="2"/>
      <c r="PTQ622" s="15"/>
      <c r="PTR622" s="15"/>
      <c r="PTS622" s="80"/>
      <c r="PTT622" s="52"/>
      <c r="PTU622" s="69"/>
      <c r="PTV622" s="69"/>
      <c r="PTW622" s="69"/>
      <c r="PTX622" s="107"/>
      <c r="PTY622" s="2"/>
      <c r="PTZ622" s="15"/>
      <c r="PUA622" s="15"/>
      <c r="PUB622" s="80"/>
      <c r="PUC622" s="52"/>
      <c r="PUD622" s="69"/>
      <c r="PUE622" s="69"/>
      <c r="PUF622" s="69"/>
      <c r="PUG622" s="107"/>
      <c r="PUH622" s="2"/>
      <c r="PUI622" s="15"/>
      <c r="PUJ622" s="15"/>
      <c r="PUK622" s="80"/>
      <c r="PUL622" s="52"/>
      <c r="PUM622" s="69"/>
      <c r="PUN622" s="69"/>
      <c r="PUO622" s="69"/>
      <c r="PUP622" s="107"/>
      <c r="PUQ622" s="2"/>
      <c r="PUR622" s="15"/>
      <c r="PUS622" s="15"/>
      <c r="PUT622" s="80"/>
      <c r="PUU622" s="52"/>
      <c r="PUV622" s="69"/>
      <c r="PUW622" s="69"/>
      <c r="PUX622" s="69"/>
      <c r="PUY622" s="107"/>
      <c r="PUZ622" s="2"/>
      <c r="PVA622" s="15"/>
      <c r="PVB622" s="15"/>
      <c r="PVC622" s="80"/>
      <c r="PVD622" s="52"/>
      <c r="PVE622" s="69"/>
      <c r="PVF622" s="69"/>
      <c r="PVG622" s="69"/>
      <c r="PVH622" s="107"/>
      <c r="PVI622" s="2"/>
      <c r="PVJ622" s="15"/>
      <c r="PVK622" s="15"/>
      <c r="PVL622" s="80"/>
      <c r="PVM622" s="52"/>
      <c r="PVN622" s="69"/>
      <c r="PVO622" s="69"/>
      <c r="PVP622" s="69"/>
      <c r="PVQ622" s="107"/>
      <c r="PVR622" s="2"/>
      <c r="PVS622" s="15"/>
      <c r="PVT622" s="15"/>
      <c r="PVU622" s="80"/>
      <c r="PVV622" s="52"/>
      <c r="PVW622" s="69"/>
      <c r="PVX622" s="69"/>
      <c r="PVY622" s="69"/>
      <c r="PVZ622" s="107"/>
      <c r="PWA622" s="2"/>
      <c r="PWB622" s="15"/>
      <c r="PWC622" s="15"/>
      <c r="PWD622" s="80"/>
      <c r="PWE622" s="52"/>
      <c r="PWF622" s="69"/>
      <c r="PWG622" s="69"/>
      <c r="PWH622" s="69"/>
      <c r="PWI622" s="107"/>
      <c r="PWJ622" s="2"/>
      <c r="PWK622" s="15"/>
      <c r="PWL622" s="15"/>
      <c r="PWM622" s="80"/>
      <c r="PWN622" s="52"/>
      <c r="PWO622" s="69"/>
      <c r="PWP622" s="69"/>
      <c r="PWQ622" s="69"/>
      <c r="PWR622" s="107"/>
      <c r="PWS622" s="2"/>
      <c r="PWT622" s="15"/>
      <c r="PWU622" s="15"/>
      <c r="PWV622" s="80"/>
      <c r="PWW622" s="52"/>
      <c r="PWX622" s="69"/>
      <c r="PWY622" s="69"/>
      <c r="PWZ622" s="69"/>
      <c r="PXA622" s="107"/>
      <c r="PXB622" s="2"/>
      <c r="PXC622" s="15"/>
      <c r="PXD622" s="15"/>
      <c r="PXE622" s="80"/>
      <c r="PXF622" s="52"/>
      <c r="PXG622" s="69"/>
      <c r="PXH622" s="69"/>
      <c r="PXI622" s="69"/>
      <c r="PXJ622" s="107"/>
      <c r="PXK622" s="2"/>
      <c r="PXL622" s="15"/>
      <c r="PXM622" s="15"/>
      <c r="PXN622" s="80"/>
      <c r="PXO622" s="52"/>
      <c r="PXP622" s="69"/>
      <c r="PXQ622" s="69"/>
      <c r="PXR622" s="69"/>
      <c r="PXS622" s="107"/>
      <c r="PXT622" s="2"/>
      <c r="PXU622" s="15"/>
      <c r="PXV622" s="15"/>
      <c r="PXW622" s="80"/>
      <c r="PXX622" s="52"/>
      <c r="PXY622" s="69"/>
      <c r="PXZ622" s="69"/>
      <c r="PYA622" s="69"/>
      <c r="PYB622" s="107"/>
      <c r="PYC622" s="2"/>
      <c r="PYD622" s="15"/>
      <c r="PYE622" s="15"/>
      <c r="PYF622" s="80"/>
      <c r="PYG622" s="52"/>
      <c r="PYH622" s="69"/>
      <c r="PYI622" s="69"/>
      <c r="PYJ622" s="69"/>
      <c r="PYK622" s="107"/>
      <c r="PYL622" s="2"/>
      <c r="PYM622" s="15"/>
      <c r="PYN622" s="15"/>
      <c r="PYO622" s="80"/>
      <c r="PYP622" s="52"/>
      <c r="PYQ622" s="69"/>
      <c r="PYR622" s="69"/>
      <c r="PYS622" s="69"/>
      <c r="PYT622" s="107"/>
      <c r="PYU622" s="2"/>
      <c r="PYV622" s="15"/>
      <c r="PYW622" s="15"/>
      <c r="PYX622" s="80"/>
      <c r="PYY622" s="52"/>
      <c r="PYZ622" s="69"/>
      <c r="PZA622" s="69"/>
      <c r="PZB622" s="69"/>
      <c r="PZC622" s="107"/>
      <c r="PZD622" s="2"/>
      <c r="PZE622" s="15"/>
      <c r="PZF622" s="15"/>
      <c r="PZG622" s="80"/>
      <c r="PZH622" s="52"/>
      <c r="PZI622" s="69"/>
      <c r="PZJ622" s="69"/>
      <c r="PZK622" s="69"/>
      <c r="PZL622" s="107"/>
      <c r="PZM622" s="2"/>
      <c r="PZN622" s="15"/>
      <c r="PZO622" s="15"/>
      <c r="PZP622" s="80"/>
      <c r="PZQ622" s="52"/>
      <c r="PZR622" s="69"/>
      <c r="PZS622" s="69"/>
      <c r="PZT622" s="69"/>
      <c r="PZU622" s="107"/>
      <c r="PZV622" s="2"/>
      <c r="PZW622" s="15"/>
      <c r="PZX622" s="15"/>
      <c r="PZY622" s="80"/>
      <c r="PZZ622" s="52"/>
      <c r="QAA622" s="69"/>
      <c r="QAB622" s="69"/>
      <c r="QAC622" s="69"/>
      <c r="QAD622" s="107"/>
      <c r="QAE622" s="2"/>
      <c r="QAF622" s="15"/>
      <c r="QAG622" s="15"/>
      <c r="QAH622" s="80"/>
      <c r="QAI622" s="52"/>
      <c r="QAJ622" s="69"/>
      <c r="QAK622" s="69"/>
      <c r="QAL622" s="69"/>
      <c r="QAM622" s="107"/>
      <c r="QAN622" s="2"/>
      <c r="QAO622" s="15"/>
      <c r="QAP622" s="15"/>
      <c r="QAQ622" s="80"/>
      <c r="QAR622" s="52"/>
      <c r="QAS622" s="69"/>
      <c r="QAT622" s="69"/>
      <c r="QAU622" s="69"/>
      <c r="QAV622" s="107"/>
      <c r="QAW622" s="2"/>
      <c r="QAX622" s="15"/>
      <c r="QAY622" s="15"/>
      <c r="QAZ622" s="80"/>
      <c r="QBA622" s="52"/>
      <c r="QBB622" s="69"/>
      <c r="QBC622" s="69"/>
      <c r="QBD622" s="69"/>
      <c r="QBE622" s="107"/>
      <c r="QBF622" s="2"/>
      <c r="QBG622" s="15"/>
      <c r="QBH622" s="15"/>
      <c r="QBI622" s="80"/>
      <c r="QBJ622" s="52"/>
      <c r="QBK622" s="69"/>
      <c r="QBL622" s="69"/>
      <c r="QBM622" s="69"/>
      <c r="QBN622" s="107"/>
      <c r="QBO622" s="2"/>
      <c r="QBP622" s="15"/>
      <c r="QBQ622" s="15"/>
      <c r="QBR622" s="80"/>
      <c r="QBS622" s="52"/>
      <c r="QBT622" s="69"/>
      <c r="QBU622" s="69"/>
      <c r="QBV622" s="69"/>
      <c r="QBW622" s="107"/>
      <c r="QBX622" s="2"/>
      <c r="QBY622" s="15"/>
      <c r="QBZ622" s="15"/>
      <c r="QCA622" s="80"/>
      <c r="QCB622" s="52"/>
      <c r="QCC622" s="69"/>
      <c r="QCD622" s="69"/>
      <c r="QCE622" s="69"/>
      <c r="QCF622" s="107"/>
      <c r="QCG622" s="2"/>
      <c r="QCH622" s="15"/>
      <c r="QCI622" s="15"/>
      <c r="QCJ622" s="80"/>
      <c r="QCK622" s="52"/>
      <c r="QCL622" s="69"/>
      <c r="QCM622" s="69"/>
      <c r="QCN622" s="69"/>
      <c r="QCO622" s="107"/>
      <c r="QCP622" s="2"/>
      <c r="QCQ622" s="15"/>
      <c r="QCR622" s="15"/>
      <c r="QCS622" s="80"/>
      <c r="QCT622" s="52"/>
      <c r="QCU622" s="69"/>
      <c r="QCV622" s="69"/>
      <c r="QCW622" s="69"/>
      <c r="QCX622" s="107"/>
      <c r="QCY622" s="2"/>
      <c r="QCZ622" s="15"/>
      <c r="QDA622" s="15"/>
      <c r="QDB622" s="80"/>
      <c r="QDC622" s="52"/>
      <c r="QDD622" s="69"/>
      <c r="QDE622" s="69"/>
      <c r="QDF622" s="69"/>
      <c r="QDG622" s="107"/>
      <c r="QDH622" s="2"/>
      <c r="QDI622" s="15"/>
      <c r="QDJ622" s="15"/>
      <c r="QDK622" s="80"/>
      <c r="QDL622" s="52"/>
      <c r="QDM622" s="69"/>
      <c r="QDN622" s="69"/>
      <c r="QDO622" s="69"/>
      <c r="QDP622" s="107"/>
      <c r="QDQ622" s="2"/>
      <c r="QDR622" s="15"/>
      <c r="QDS622" s="15"/>
      <c r="QDT622" s="80"/>
      <c r="QDU622" s="52"/>
      <c r="QDV622" s="69"/>
      <c r="QDW622" s="69"/>
      <c r="QDX622" s="69"/>
      <c r="QDY622" s="107"/>
      <c r="QDZ622" s="2"/>
      <c r="QEA622" s="15"/>
      <c r="QEB622" s="15"/>
      <c r="QEC622" s="80"/>
      <c r="QED622" s="52"/>
      <c r="QEE622" s="69"/>
      <c r="QEF622" s="69"/>
      <c r="QEG622" s="69"/>
      <c r="QEH622" s="107"/>
      <c r="QEI622" s="2"/>
      <c r="QEJ622" s="15"/>
      <c r="QEK622" s="15"/>
      <c r="QEL622" s="80"/>
      <c r="QEM622" s="52"/>
      <c r="QEN622" s="69"/>
      <c r="QEO622" s="69"/>
      <c r="QEP622" s="69"/>
      <c r="QEQ622" s="107"/>
      <c r="QER622" s="2"/>
      <c r="QES622" s="15"/>
      <c r="QET622" s="15"/>
      <c r="QEU622" s="80"/>
      <c r="QEV622" s="52"/>
      <c r="QEW622" s="69"/>
      <c r="QEX622" s="69"/>
      <c r="QEY622" s="69"/>
      <c r="QEZ622" s="107"/>
      <c r="QFA622" s="2"/>
      <c r="QFB622" s="15"/>
      <c r="QFC622" s="15"/>
      <c r="QFD622" s="80"/>
      <c r="QFE622" s="52"/>
      <c r="QFF622" s="69"/>
      <c r="QFG622" s="69"/>
      <c r="QFH622" s="69"/>
      <c r="QFI622" s="107"/>
      <c r="QFJ622" s="2"/>
      <c r="QFK622" s="15"/>
      <c r="QFL622" s="15"/>
      <c r="QFM622" s="80"/>
      <c r="QFN622" s="52"/>
      <c r="QFO622" s="69"/>
      <c r="QFP622" s="69"/>
      <c r="QFQ622" s="69"/>
      <c r="QFR622" s="107"/>
      <c r="QFS622" s="2"/>
      <c r="QFT622" s="15"/>
      <c r="QFU622" s="15"/>
      <c r="QFV622" s="80"/>
      <c r="QFW622" s="52"/>
      <c r="QFX622" s="69"/>
      <c r="QFY622" s="69"/>
      <c r="QFZ622" s="69"/>
      <c r="QGA622" s="107"/>
      <c r="QGB622" s="2"/>
      <c r="QGC622" s="15"/>
      <c r="QGD622" s="15"/>
      <c r="QGE622" s="80"/>
      <c r="QGF622" s="52"/>
      <c r="QGG622" s="69"/>
      <c r="QGH622" s="69"/>
      <c r="QGI622" s="69"/>
      <c r="QGJ622" s="107"/>
      <c r="QGK622" s="2"/>
      <c r="QGL622" s="15"/>
      <c r="QGM622" s="15"/>
      <c r="QGN622" s="80"/>
      <c r="QGO622" s="52"/>
      <c r="QGP622" s="69"/>
      <c r="QGQ622" s="69"/>
      <c r="QGR622" s="69"/>
      <c r="QGS622" s="107"/>
      <c r="QGT622" s="2"/>
      <c r="QGU622" s="15"/>
      <c r="QGV622" s="15"/>
      <c r="QGW622" s="80"/>
      <c r="QGX622" s="52"/>
      <c r="QGY622" s="69"/>
      <c r="QGZ622" s="69"/>
      <c r="QHA622" s="69"/>
      <c r="QHB622" s="107"/>
      <c r="QHC622" s="2"/>
      <c r="QHD622" s="15"/>
      <c r="QHE622" s="15"/>
      <c r="QHF622" s="80"/>
      <c r="QHG622" s="52"/>
      <c r="QHH622" s="69"/>
      <c r="QHI622" s="69"/>
      <c r="QHJ622" s="69"/>
      <c r="QHK622" s="107"/>
      <c r="QHL622" s="2"/>
      <c r="QHM622" s="15"/>
      <c r="QHN622" s="15"/>
      <c r="QHO622" s="80"/>
      <c r="QHP622" s="52"/>
      <c r="QHQ622" s="69"/>
      <c r="QHR622" s="69"/>
      <c r="QHS622" s="69"/>
      <c r="QHT622" s="107"/>
      <c r="QHU622" s="2"/>
      <c r="QHV622" s="15"/>
      <c r="QHW622" s="15"/>
      <c r="QHX622" s="80"/>
      <c r="QHY622" s="52"/>
      <c r="QHZ622" s="69"/>
      <c r="QIA622" s="69"/>
      <c r="QIB622" s="69"/>
      <c r="QIC622" s="107"/>
      <c r="QID622" s="2"/>
      <c r="QIE622" s="15"/>
      <c r="QIF622" s="15"/>
      <c r="QIG622" s="80"/>
      <c r="QIH622" s="52"/>
      <c r="QII622" s="69"/>
      <c r="QIJ622" s="69"/>
      <c r="QIK622" s="69"/>
      <c r="QIL622" s="107"/>
      <c r="QIM622" s="2"/>
      <c r="QIN622" s="15"/>
      <c r="QIO622" s="15"/>
      <c r="QIP622" s="80"/>
      <c r="QIQ622" s="52"/>
      <c r="QIR622" s="69"/>
      <c r="QIS622" s="69"/>
      <c r="QIT622" s="69"/>
      <c r="QIU622" s="107"/>
      <c r="QIV622" s="2"/>
      <c r="QIW622" s="15"/>
      <c r="QIX622" s="15"/>
      <c r="QIY622" s="80"/>
      <c r="QIZ622" s="52"/>
      <c r="QJA622" s="69"/>
      <c r="QJB622" s="69"/>
      <c r="QJC622" s="69"/>
      <c r="QJD622" s="107"/>
      <c r="QJE622" s="2"/>
      <c r="QJF622" s="15"/>
      <c r="QJG622" s="15"/>
      <c r="QJH622" s="80"/>
      <c r="QJI622" s="52"/>
      <c r="QJJ622" s="69"/>
      <c r="QJK622" s="69"/>
      <c r="QJL622" s="69"/>
      <c r="QJM622" s="107"/>
      <c r="QJN622" s="2"/>
      <c r="QJO622" s="15"/>
      <c r="QJP622" s="15"/>
      <c r="QJQ622" s="80"/>
      <c r="QJR622" s="52"/>
      <c r="QJS622" s="69"/>
      <c r="QJT622" s="69"/>
      <c r="QJU622" s="69"/>
      <c r="QJV622" s="107"/>
      <c r="QJW622" s="2"/>
      <c r="QJX622" s="15"/>
      <c r="QJY622" s="15"/>
      <c r="QJZ622" s="80"/>
      <c r="QKA622" s="52"/>
      <c r="QKB622" s="69"/>
      <c r="QKC622" s="69"/>
      <c r="QKD622" s="69"/>
      <c r="QKE622" s="107"/>
      <c r="QKF622" s="2"/>
      <c r="QKG622" s="15"/>
      <c r="QKH622" s="15"/>
      <c r="QKI622" s="80"/>
      <c r="QKJ622" s="52"/>
      <c r="QKK622" s="69"/>
      <c r="QKL622" s="69"/>
      <c r="QKM622" s="69"/>
      <c r="QKN622" s="107"/>
      <c r="QKO622" s="2"/>
      <c r="QKP622" s="15"/>
      <c r="QKQ622" s="15"/>
      <c r="QKR622" s="80"/>
      <c r="QKS622" s="52"/>
      <c r="QKT622" s="69"/>
      <c r="QKU622" s="69"/>
      <c r="QKV622" s="69"/>
      <c r="QKW622" s="107"/>
      <c r="QKX622" s="2"/>
      <c r="QKY622" s="15"/>
      <c r="QKZ622" s="15"/>
      <c r="QLA622" s="80"/>
      <c r="QLB622" s="52"/>
      <c r="QLC622" s="69"/>
      <c r="QLD622" s="69"/>
      <c r="QLE622" s="69"/>
      <c r="QLF622" s="107"/>
      <c r="QLG622" s="2"/>
      <c r="QLH622" s="15"/>
      <c r="QLI622" s="15"/>
      <c r="QLJ622" s="80"/>
      <c r="QLK622" s="52"/>
      <c r="QLL622" s="69"/>
      <c r="QLM622" s="69"/>
      <c r="QLN622" s="69"/>
      <c r="QLO622" s="107"/>
      <c r="QLP622" s="2"/>
      <c r="QLQ622" s="15"/>
      <c r="QLR622" s="15"/>
      <c r="QLS622" s="80"/>
      <c r="QLT622" s="52"/>
      <c r="QLU622" s="69"/>
      <c r="QLV622" s="69"/>
      <c r="QLW622" s="69"/>
      <c r="QLX622" s="107"/>
      <c r="QLY622" s="2"/>
      <c r="QLZ622" s="15"/>
      <c r="QMA622" s="15"/>
      <c r="QMB622" s="80"/>
      <c r="QMC622" s="52"/>
      <c r="QMD622" s="69"/>
      <c r="QME622" s="69"/>
      <c r="QMF622" s="69"/>
      <c r="QMG622" s="107"/>
      <c r="QMH622" s="2"/>
      <c r="QMI622" s="15"/>
      <c r="QMJ622" s="15"/>
      <c r="QMK622" s="80"/>
      <c r="QML622" s="52"/>
      <c r="QMM622" s="69"/>
      <c r="QMN622" s="69"/>
      <c r="QMO622" s="69"/>
      <c r="QMP622" s="107"/>
      <c r="QMQ622" s="2"/>
      <c r="QMR622" s="15"/>
      <c r="QMS622" s="15"/>
      <c r="QMT622" s="80"/>
      <c r="QMU622" s="52"/>
      <c r="QMV622" s="69"/>
      <c r="QMW622" s="69"/>
      <c r="QMX622" s="69"/>
      <c r="QMY622" s="107"/>
      <c r="QMZ622" s="2"/>
      <c r="QNA622" s="15"/>
      <c r="QNB622" s="15"/>
      <c r="QNC622" s="80"/>
      <c r="QND622" s="52"/>
      <c r="QNE622" s="69"/>
      <c r="QNF622" s="69"/>
      <c r="QNG622" s="69"/>
      <c r="QNH622" s="107"/>
      <c r="QNI622" s="2"/>
      <c r="QNJ622" s="15"/>
      <c r="QNK622" s="15"/>
      <c r="QNL622" s="80"/>
      <c r="QNM622" s="52"/>
      <c r="QNN622" s="69"/>
      <c r="QNO622" s="69"/>
      <c r="QNP622" s="69"/>
      <c r="QNQ622" s="107"/>
      <c r="QNR622" s="2"/>
      <c r="QNS622" s="15"/>
      <c r="QNT622" s="15"/>
      <c r="QNU622" s="80"/>
      <c r="QNV622" s="52"/>
      <c r="QNW622" s="69"/>
      <c r="QNX622" s="69"/>
      <c r="QNY622" s="69"/>
      <c r="QNZ622" s="107"/>
      <c r="QOA622" s="2"/>
      <c r="QOB622" s="15"/>
      <c r="QOC622" s="15"/>
      <c r="QOD622" s="80"/>
      <c r="QOE622" s="52"/>
      <c r="QOF622" s="69"/>
      <c r="QOG622" s="69"/>
      <c r="QOH622" s="69"/>
      <c r="QOI622" s="107"/>
      <c r="QOJ622" s="2"/>
      <c r="QOK622" s="15"/>
      <c r="QOL622" s="15"/>
      <c r="QOM622" s="80"/>
      <c r="QON622" s="52"/>
      <c r="QOO622" s="69"/>
      <c r="QOP622" s="69"/>
      <c r="QOQ622" s="69"/>
      <c r="QOR622" s="107"/>
      <c r="QOS622" s="2"/>
      <c r="QOT622" s="15"/>
      <c r="QOU622" s="15"/>
      <c r="QOV622" s="80"/>
      <c r="QOW622" s="52"/>
      <c r="QOX622" s="69"/>
      <c r="QOY622" s="69"/>
      <c r="QOZ622" s="69"/>
      <c r="QPA622" s="107"/>
      <c r="QPB622" s="2"/>
      <c r="QPC622" s="15"/>
      <c r="QPD622" s="15"/>
      <c r="QPE622" s="80"/>
      <c r="QPF622" s="52"/>
      <c r="QPG622" s="69"/>
      <c r="QPH622" s="69"/>
      <c r="QPI622" s="69"/>
      <c r="QPJ622" s="107"/>
      <c r="QPK622" s="2"/>
      <c r="QPL622" s="15"/>
      <c r="QPM622" s="15"/>
      <c r="QPN622" s="80"/>
      <c r="QPO622" s="52"/>
      <c r="QPP622" s="69"/>
      <c r="QPQ622" s="69"/>
      <c r="QPR622" s="69"/>
      <c r="QPS622" s="107"/>
      <c r="QPT622" s="2"/>
      <c r="QPU622" s="15"/>
      <c r="QPV622" s="15"/>
      <c r="QPW622" s="80"/>
      <c r="QPX622" s="52"/>
      <c r="QPY622" s="69"/>
      <c r="QPZ622" s="69"/>
      <c r="QQA622" s="69"/>
      <c r="QQB622" s="107"/>
      <c r="QQC622" s="2"/>
      <c r="QQD622" s="15"/>
      <c r="QQE622" s="15"/>
      <c r="QQF622" s="80"/>
      <c r="QQG622" s="52"/>
      <c r="QQH622" s="69"/>
      <c r="QQI622" s="69"/>
      <c r="QQJ622" s="69"/>
      <c r="QQK622" s="107"/>
      <c r="QQL622" s="2"/>
      <c r="QQM622" s="15"/>
      <c r="QQN622" s="15"/>
      <c r="QQO622" s="80"/>
      <c r="QQP622" s="52"/>
      <c r="QQQ622" s="69"/>
      <c r="QQR622" s="69"/>
      <c r="QQS622" s="69"/>
      <c r="QQT622" s="107"/>
      <c r="QQU622" s="2"/>
      <c r="QQV622" s="15"/>
      <c r="QQW622" s="15"/>
      <c r="QQX622" s="80"/>
      <c r="QQY622" s="52"/>
      <c r="QQZ622" s="69"/>
      <c r="QRA622" s="69"/>
      <c r="QRB622" s="69"/>
      <c r="QRC622" s="107"/>
      <c r="QRD622" s="2"/>
      <c r="QRE622" s="15"/>
      <c r="QRF622" s="15"/>
      <c r="QRG622" s="80"/>
      <c r="QRH622" s="52"/>
      <c r="QRI622" s="69"/>
      <c r="QRJ622" s="69"/>
      <c r="QRK622" s="69"/>
      <c r="QRL622" s="107"/>
      <c r="QRM622" s="2"/>
      <c r="QRN622" s="15"/>
      <c r="QRO622" s="15"/>
      <c r="QRP622" s="80"/>
      <c r="QRQ622" s="52"/>
      <c r="QRR622" s="69"/>
      <c r="QRS622" s="69"/>
      <c r="QRT622" s="69"/>
      <c r="QRU622" s="107"/>
      <c r="QRV622" s="2"/>
      <c r="QRW622" s="15"/>
      <c r="QRX622" s="15"/>
      <c r="QRY622" s="80"/>
      <c r="QRZ622" s="52"/>
      <c r="QSA622" s="69"/>
      <c r="QSB622" s="69"/>
      <c r="QSC622" s="69"/>
      <c r="QSD622" s="107"/>
      <c r="QSE622" s="2"/>
      <c r="QSF622" s="15"/>
      <c r="QSG622" s="15"/>
      <c r="QSH622" s="80"/>
      <c r="QSI622" s="52"/>
      <c r="QSJ622" s="69"/>
      <c r="QSK622" s="69"/>
      <c r="QSL622" s="69"/>
      <c r="QSM622" s="107"/>
      <c r="QSN622" s="2"/>
      <c r="QSO622" s="15"/>
      <c r="QSP622" s="15"/>
      <c r="QSQ622" s="80"/>
      <c r="QSR622" s="52"/>
      <c r="QSS622" s="69"/>
      <c r="QST622" s="69"/>
      <c r="QSU622" s="69"/>
      <c r="QSV622" s="107"/>
      <c r="QSW622" s="2"/>
      <c r="QSX622" s="15"/>
      <c r="QSY622" s="15"/>
      <c r="QSZ622" s="80"/>
      <c r="QTA622" s="52"/>
      <c r="QTB622" s="69"/>
      <c r="QTC622" s="69"/>
      <c r="QTD622" s="69"/>
      <c r="QTE622" s="107"/>
      <c r="QTF622" s="2"/>
      <c r="QTG622" s="15"/>
      <c r="QTH622" s="15"/>
      <c r="QTI622" s="80"/>
      <c r="QTJ622" s="52"/>
      <c r="QTK622" s="69"/>
      <c r="QTL622" s="69"/>
      <c r="QTM622" s="69"/>
      <c r="QTN622" s="107"/>
      <c r="QTO622" s="2"/>
      <c r="QTP622" s="15"/>
      <c r="QTQ622" s="15"/>
      <c r="QTR622" s="80"/>
      <c r="QTS622" s="52"/>
      <c r="QTT622" s="69"/>
      <c r="QTU622" s="69"/>
      <c r="QTV622" s="69"/>
      <c r="QTW622" s="107"/>
      <c r="QTX622" s="2"/>
      <c r="QTY622" s="15"/>
      <c r="QTZ622" s="15"/>
      <c r="QUA622" s="80"/>
      <c r="QUB622" s="52"/>
      <c r="QUC622" s="69"/>
      <c r="QUD622" s="69"/>
      <c r="QUE622" s="69"/>
      <c r="QUF622" s="107"/>
      <c r="QUG622" s="2"/>
      <c r="QUH622" s="15"/>
      <c r="QUI622" s="15"/>
      <c r="QUJ622" s="80"/>
      <c r="QUK622" s="52"/>
      <c r="QUL622" s="69"/>
      <c r="QUM622" s="69"/>
      <c r="QUN622" s="69"/>
      <c r="QUO622" s="107"/>
      <c r="QUP622" s="2"/>
      <c r="QUQ622" s="15"/>
      <c r="QUR622" s="15"/>
      <c r="QUS622" s="80"/>
      <c r="QUT622" s="52"/>
      <c r="QUU622" s="69"/>
      <c r="QUV622" s="69"/>
      <c r="QUW622" s="69"/>
      <c r="QUX622" s="107"/>
      <c r="QUY622" s="2"/>
      <c r="QUZ622" s="15"/>
      <c r="QVA622" s="15"/>
      <c r="QVB622" s="80"/>
      <c r="QVC622" s="52"/>
      <c r="QVD622" s="69"/>
      <c r="QVE622" s="69"/>
      <c r="QVF622" s="69"/>
      <c r="QVG622" s="107"/>
      <c r="QVH622" s="2"/>
      <c r="QVI622" s="15"/>
      <c r="QVJ622" s="15"/>
      <c r="QVK622" s="80"/>
      <c r="QVL622" s="52"/>
      <c r="QVM622" s="69"/>
      <c r="QVN622" s="69"/>
      <c r="QVO622" s="69"/>
      <c r="QVP622" s="107"/>
      <c r="QVQ622" s="2"/>
      <c r="QVR622" s="15"/>
      <c r="QVS622" s="15"/>
      <c r="QVT622" s="80"/>
      <c r="QVU622" s="52"/>
      <c r="QVV622" s="69"/>
      <c r="QVW622" s="69"/>
      <c r="QVX622" s="69"/>
      <c r="QVY622" s="107"/>
      <c r="QVZ622" s="2"/>
      <c r="QWA622" s="15"/>
      <c r="QWB622" s="15"/>
      <c r="QWC622" s="80"/>
      <c r="QWD622" s="52"/>
      <c r="QWE622" s="69"/>
      <c r="QWF622" s="69"/>
      <c r="QWG622" s="69"/>
      <c r="QWH622" s="107"/>
      <c r="QWI622" s="2"/>
      <c r="QWJ622" s="15"/>
      <c r="QWK622" s="15"/>
      <c r="QWL622" s="80"/>
      <c r="QWM622" s="52"/>
      <c r="QWN622" s="69"/>
      <c r="QWO622" s="69"/>
      <c r="QWP622" s="69"/>
      <c r="QWQ622" s="107"/>
      <c r="QWR622" s="2"/>
      <c r="QWS622" s="15"/>
      <c r="QWT622" s="15"/>
      <c r="QWU622" s="80"/>
      <c r="QWV622" s="52"/>
      <c r="QWW622" s="69"/>
      <c r="QWX622" s="69"/>
      <c r="QWY622" s="69"/>
      <c r="QWZ622" s="107"/>
      <c r="QXA622" s="2"/>
      <c r="QXB622" s="15"/>
      <c r="QXC622" s="15"/>
      <c r="QXD622" s="80"/>
      <c r="QXE622" s="52"/>
      <c r="QXF622" s="69"/>
      <c r="QXG622" s="69"/>
      <c r="QXH622" s="69"/>
      <c r="QXI622" s="107"/>
      <c r="QXJ622" s="2"/>
      <c r="QXK622" s="15"/>
      <c r="QXL622" s="15"/>
      <c r="QXM622" s="80"/>
      <c r="QXN622" s="52"/>
      <c r="QXO622" s="69"/>
      <c r="QXP622" s="69"/>
      <c r="QXQ622" s="69"/>
      <c r="QXR622" s="107"/>
      <c r="QXS622" s="2"/>
      <c r="QXT622" s="15"/>
      <c r="QXU622" s="15"/>
      <c r="QXV622" s="80"/>
      <c r="QXW622" s="52"/>
      <c r="QXX622" s="69"/>
      <c r="QXY622" s="69"/>
      <c r="QXZ622" s="69"/>
      <c r="QYA622" s="107"/>
      <c r="QYB622" s="2"/>
      <c r="QYC622" s="15"/>
      <c r="QYD622" s="15"/>
      <c r="QYE622" s="80"/>
      <c r="QYF622" s="52"/>
      <c r="QYG622" s="69"/>
      <c r="QYH622" s="69"/>
      <c r="QYI622" s="69"/>
      <c r="QYJ622" s="107"/>
      <c r="QYK622" s="2"/>
      <c r="QYL622" s="15"/>
      <c r="QYM622" s="15"/>
      <c r="QYN622" s="80"/>
      <c r="QYO622" s="52"/>
      <c r="QYP622" s="69"/>
      <c r="QYQ622" s="69"/>
      <c r="QYR622" s="69"/>
      <c r="QYS622" s="107"/>
      <c r="QYT622" s="2"/>
      <c r="QYU622" s="15"/>
      <c r="QYV622" s="15"/>
      <c r="QYW622" s="80"/>
      <c r="QYX622" s="52"/>
      <c r="QYY622" s="69"/>
      <c r="QYZ622" s="69"/>
      <c r="QZA622" s="69"/>
      <c r="QZB622" s="107"/>
      <c r="QZC622" s="2"/>
      <c r="QZD622" s="15"/>
      <c r="QZE622" s="15"/>
      <c r="QZF622" s="80"/>
      <c r="QZG622" s="52"/>
      <c r="QZH622" s="69"/>
      <c r="QZI622" s="69"/>
      <c r="QZJ622" s="69"/>
      <c r="QZK622" s="107"/>
      <c r="QZL622" s="2"/>
      <c r="QZM622" s="15"/>
      <c r="QZN622" s="15"/>
      <c r="QZO622" s="80"/>
      <c r="QZP622" s="52"/>
      <c r="QZQ622" s="69"/>
      <c r="QZR622" s="69"/>
      <c r="QZS622" s="69"/>
      <c r="QZT622" s="107"/>
      <c r="QZU622" s="2"/>
      <c r="QZV622" s="15"/>
      <c r="QZW622" s="15"/>
      <c r="QZX622" s="80"/>
      <c r="QZY622" s="52"/>
      <c r="QZZ622" s="69"/>
      <c r="RAA622" s="69"/>
      <c r="RAB622" s="69"/>
      <c r="RAC622" s="107"/>
      <c r="RAD622" s="2"/>
      <c r="RAE622" s="15"/>
      <c r="RAF622" s="15"/>
      <c r="RAG622" s="80"/>
      <c r="RAH622" s="52"/>
      <c r="RAI622" s="69"/>
      <c r="RAJ622" s="69"/>
      <c r="RAK622" s="69"/>
      <c r="RAL622" s="107"/>
      <c r="RAM622" s="2"/>
      <c r="RAN622" s="15"/>
      <c r="RAO622" s="15"/>
      <c r="RAP622" s="80"/>
      <c r="RAQ622" s="52"/>
      <c r="RAR622" s="69"/>
      <c r="RAS622" s="69"/>
      <c r="RAT622" s="69"/>
      <c r="RAU622" s="107"/>
      <c r="RAV622" s="2"/>
      <c r="RAW622" s="15"/>
      <c r="RAX622" s="15"/>
      <c r="RAY622" s="80"/>
      <c r="RAZ622" s="52"/>
      <c r="RBA622" s="69"/>
      <c r="RBB622" s="69"/>
      <c r="RBC622" s="69"/>
      <c r="RBD622" s="107"/>
      <c r="RBE622" s="2"/>
      <c r="RBF622" s="15"/>
      <c r="RBG622" s="15"/>
      <c r="RBH622" s="80"/>
      <c r="RBI622" s="52"/>
      <c r="RBJ622" s="69"/>
      <c r="RBK622" s="69"/>
      <c r="RBL622" s="69"/>
      <c r="RBM622" s="107"/>
      <c r="RBN622" s="2"/>
      <c r="RBO622" s="15"/>
      <c r="RBP622" s="15"/>
      <c r="RBQ622" s="80"/>
      <c r="RBR622" s="52"/>
      <c r="RBS622" s="69"/>
      <c r="RBT622" s="69"/>
      <c r="RBU622" s="69"/>
      <c r="RBV622" s="107"/>
      <c r="RBW622" s="2"/>
      <c r="RBX622" s="15"/>
      <c r="RBY622" s="15"/>
      <c r="RBZ622" s="80"/>
      <c r="RCA622" s="52"/>
      <c r="RCB622" s="69"/>
      <c r="RCC622" s="69"/>
      <c r="RCD622" s="69"/>
      <c r="RCE622" s="107"/>
      <c r="RCF622" s="2"/>
      <c r="RCG622" s="15"/>
      <c r="RCH622" s="15"/>
      <c r="RCI622" s="80"/>
      <c r="RCJ622" s="52"/>
      <c r="RCK622" s="69"/>
      <c r="RCL622" s="69"/>
      <c r="RCM622" s="69"/>
      <c r="RCN622" s="107"/>
      <c r="RCO622" s="2"/>
      <c r="RCP622" s="15"/>
      <c r="RCQ622" s="15"/>
      <c r="RCR622" s="80"/>
      <c r="RCS622" s="52"/>
      <c r="RCT622" s="69"/>
      <c r="RCU622" s="69"/>
      <c r="RCV622" s="69"/>
      <c r="RCW622" s="107"/>
      <c r="RCX622" s="2"/>
      <c r="RCY622" s="15"/>
      <c r="RCZ622" s="15"/>
      <c r="RDA622" s="80"/>
      <c r="RDB622" s="52"/>
      <c r="RDC622" s="69"/>
      <c r="RDD622" s="69"/>
      <c r="RDE622" s="69"/>
      <c r="RDF622" s="107"/>
      <c r="RDG622" s="2"/>
      <c r="RDH622" s="15"/>
      <c r="RDI622" s="15"/>
      <c r="RDJ622" s="80"/>
      <c r="RDK622" s="52"/>
      <c r="RDL622" s="69"/>
      <c r="RDM622" s="69"/>
      <c r="RDN622" s="69"/>
      <c r="RDO622" s="107"/>
      <c r="RDP622" s="2"/>
      <c r="RDQ622" s="15"/>
      <c r="RDR622" s="15"/>
      <c r="RDS622" s="80"/>
      <c r="RDT622" s="52"/>
      <c r="RDU622" s="69"/>
      <c r="RDV622" s="69"/>
      <c r="RDW622" s="69"/>
      <c r="RDX622" s="107"/>
      <c r="RDY622" s="2"/>
      <c r="RDZ622" s="15"/>
      <c r="REA622" s="15"/>
      <c r="REB622" s="80"/>
      <c r="REC622" s="52"/>
      <c r="RED622" s="69"/>
      <c r="REE622" s="69"/>
      <c r="REF622" s="69"/>
      <c r="REG622" s="107"/>
      <c r="REH622" s="2"/>
      <c r="REI622" s="15"/>
      <c r="REJ622" s="15"/>
      <c r="REK622" s="80"/>
      <c r="REL622" s="52"/>
      <c r="REM622" s="69"/>
      <c r="REN622" s="69"/>
      <c r="REO622" s="69"/>
      <c r="REP622" s="107"/>
      <c r="REQ622" s="2"/>
      <c r="RER622" s="15"/>
      <c r="RES622" s="15"/>
      <c r="RET622" s="80"/>
      <c r="REU622" s="52"/>
      <c r="REV622" s="69"/>
      <c r="REW622" s="69"/>
      <c r="REX622" s="69"/>
      <c r="REY622" s="107"/>
      <c r="REZ622" s="2"/>
      <c r="RFA622" s="15"/>
      <c r="RFB622" s="15"/>
      <c r="RFC622" s="80"/>
      <c r="RFD622" s="52"/>
      <c r="RFE622" s="69"/>
      <c r="RFF622" s="69"/>
      <c r="RFG622" s="69"/>
      <c r="RFH622" s="107"/>
      <c r="RFI622" s="2"/>
      <c r="RFJ622" s="15"/>
      <c r="RFK622" s="15"/>
      <c r="RFL622" s="80"/>
      <c r="RFM622" s="52"/>
      <c r="RFN622" s="69"/>
      <c r="RFO622" s="69"/>
      <c r="RFP622" s="69"/>
      <c r="RFQ622" s="107"/>
      <c r="RFR622" s="2"/>
      <c r="RFS622" s="15"/>
      <c r="RFT622" s="15"/>
      <c r="RFU622" s="80"/>
      <c r="RFV622" s="52"/>
      <c r="RFW622" s="69"/>
      <c r="RFX622" s="69"/>
      <c r="RFY622" s="69"/>
      <c r="RFZ622" s="107"/>
      <c r="RGA622" s="2"/>
      <c r="RGB622" s="15"/>
      <c r="RGC622" s="15"/>
      <c r="RGD622" s="80"/>
      <c r="RGE622" s="52"/>
      <c r="RGF622" s="69"/>
      <c r="RGG622" s="69"/>
      <c r="RGH622" s="69"/>
      <c r="RGI622" s="107"/>
      <c r="RGJ622" s="2"/>
      <c r="RGK622" s="15"/>
      <c r="RGL622" s="15"/>
      <c r="RGM622" s="80"/>
      <c r="RGN622" s="52"/>
      <c r="RGO622" s="69"/>
      <c r="RGP622" s="69"/>
      <c r="RGQ622" s="69"/>
      <c r="RGR622" s="107"/>
      <c r="RGS622" s="2"/>
      <c r="RGT622" s="15"/>
      <c r="RGU622" s="15"/>
      <c r="RGV622" s="80"/>
      <c r="RGW622" s="52"/>
      <c r="RGX622" s="69"/>
      <c r="RGY622" s="69"/>
      <c r="RGZ622" s="69"/>
      <c r="RHA622" s="107"/>
      <c r="RHB622" s="2"/>
      <c r="RHC622" s="15"/>
      <c r="RHD622" s="15"/>
      <c r="RHE622" s="80"/>
      <c r="RHF622" s="52"/>
      <c r="RHG622" s="69"/>
      <c r="RHH622" s="69"/>
      <c r="RHI622" s="69"/>
      <c r="RHJ622" s="107"/>
      <c r="RHK622" s="2"/>
      <c r="RHL622" s="15"/>
      <c r="RHM622" s="15"/>
      <c r="RHN622" s="80"/>
      <c r="RHO622" s="52"/>
      <c r="RHP622" s="69"/>
      <c r="RHQ622" s="69"/>
      <c r="RHR622" s="69"/>
      <c r="RHS622" s="107"/>
      <c r="RHT622" s="2"/>
      <c r="RHU622" s="15"/>
      <c r="RHV622" s="15"/>
      <c r="RHW622" s="80"/>
      <c r="RHX622" s="52"/>
      <c r="RHY622" s="69"/>
      <c r="RHZ622" s="69"/>
      <c r="RIA622" s="69"/>
      <c r="RIB622" s="107"/>
      <c r="RIC622" s="2"/>
      <c r="RID622" s="15"/>
      <c r="RIE622" s="15"/>
      <c r="RIF622" s="80"/>
      <c r="RIG622" s="52"/>
      <c r="RIH622" s="69"/>
      <c r="RII622" s="69"/>
      <c r="RIJ622" s="69"/>
      <c r="RIK622" s="107"/>
      <c r="RIL622" s="2"/>
      <c r="RIM622" s="15"/>
      <c r="RIN622" s="15"/>
      <c r="RIO622" s="80"/>
      <c r="RIP622" s="52"/>
      <c r="RIQ622" s="69"/>
      <c r="RIR622" s="69"/>
      <c r="RIS622" s="69"/>
      <c r="RIT622" s="107"/>
      <c r="RIU622" s="2"/>
      <c r="RIV622" s="15"/>
      <c r="RIW622" s="15"/>
      <c r="RIX622" s="80"/>
      <c r="RIY622" s="52"/>
      <c r="RIZ622" s="69"/>
      <c r="RJA622" s="69"/>
      <c r="RJB622" s="69"/>
      <c r="RJC622" s="107"/>
      <c r="RJD622" s="2"/>
      <c r="RJE622" s="15"/>
      <c r="RJF622" s="15"/>
      <c r="RJG622" s="80"/>
      <c r="RJH622" s="52"/>
      <c r="RJI622" s="69"/>
      <c r="RJJ622" s="69"/>
      <c r="RJK622" s="69"/>
      <c r="RJL622" s="107"/>
      <c r="RJM622" s="2"/>
      <c r="RJN622" s="15"/>
      <c r="RJO622" s="15"/>
      <c r="RJP622" s="80"/>
      <c r="RJQ622" s="52"/>
      <c r="RJR622" s="69"/>
      <c r="RJS622" s="69"/>
      <c r="RJT622" s="69"/>
      <c r="RJU622" s="107"/>
      <c r="RJV622" s="2"/>
      <c r="RJW622" s="15"/>
      <c r="RJX622" s="15"/>
      <c r="RJY622" s="80"/>
      <c r="RJZ622" s="52"/>
      <c r="RKA622" s="69"/>
      <c r="RKB622" s="69"/>
      <c r="RKC622" s="69"/>
      <c r="RKD622" s="107"/>
      <c r="RKE622" s="2"/>
      <c r="RKF622" s="15"/>
      <c r="RKG622" s="15"/>
      <c r="RKH622" s="80"/>
      <c r="RKI622" s="52"/>
      <c r="RKJ622" s="69"/>
      <c r="RKK622" s="69"/>
      <c r="RKL622" s="69"/>
      <c r="RKM622" s="107"/>
      <c r="RKN622" s="2"/>
      <c r="RKO622" s="15"/>
      <c r="RKP622" s="15"/>
      <c r="RKQ622" s="80"/>
      <c r="RKR622" s="52"/>
      <c r="RKS622" s="69"/>
      <c r="RKT622" s="69"/>
      <c r="RKU622" s="69"/>
      <c r="RKV622" s="107"/>
      <c r="RKW622" s="2"/>
      <c r="RKX622" s="15"/>
      <c r="RKY622" s="15"/>
      <c r="RKZ622" s="80"/>
      <c r="RLA622" s="52"/>
      <c r="RLB622" s="69"/>
      <c r="RLC622" s="69"/>
      <c r="RLD622" s="69"/>
      <c r="RLE622" s="107"/>
      <c r="RLF622" s="2"/>
      <c r="RLG622" s="15"/>
      <c r="RLH622" s="15"/>
      <c r="RLI622" s="80"/>
      <c r="RLJ622" s="52"/>
      <c r="RLK622" s="69"/>
      <c r="RLL622" s="69"/>
      <c r="RLM622" s="69"/>
      <c r="RLN622" s="107"/>
      <c r="RLO622" s="2"/>
      <c r="RLP622" s="15"/>
      <c r="RLQ622" s="15"/>
      <c r="RLR622" s="80"/>
      <c r="RLS622" s="52"/>
      <c r="RLT622" s="69"/>
      <c r="RLU622" s="69"/>
      <c r="RLV622" s="69"/>
      <c r="RLW622" s="107"/>
      <c r="RLX622" s="2"/>
      <c r="RLY622" s="15"/>
      <c r="RLZ622" s="15"/>
      <c r="RMA622" s="80"/>
      <c r="RMB622" s="52"/>
      <c r="RMC622" s="69"/>
      <c r="RMD622" s="69"/>
      <c r="RME622" s="69"/>
      <c r="RMF622" s="107"/>
      <c r="RMG622" s="2"/>
      <c r="RMH622" s="15"/>
      <c r="RMI622" s="15"/>
      <c r="RMJ622" s="80"/>
      <c r="RMK622" s="52"/>
      <c r="RML622" s="69"/>
      <c r="RMM622" s="69"/>
      <c r="RMN622" s="69"/>
      <c r="RMO622" s="107"/>
      <c r="RMP622" s="2"/>
      <c r="RMQ622" s="15"/>
      <c r="RMR622" s="15"/>
      <c r="RMS622" s="80"/>
      <c r="RMT622" s="52"/>
      <c r="RMU622" s="69"/>
      <c r="RMV622" s="69"/>
      <c r="RMW622" s="69"/>
      <c r="RMX622" s="107"/>
      <c r="RMY622" s="2"/>
      <c r="RMZ622" s="15"/>
      <c r="RNA622" s="15"/>
      <c r="RNB622" s="80"/>
      <c r="RNC622" s="52"/>
      <c r="RND622" s="69"/>
      <c r="RNE622" s="69"/>
      <c r="RNF622" s="69"/>
      <c r="RNG622" s="107"/>
      <c r="RNH622" s="2"/>
      <c r="RNI622" s="15"/>
      <c r="RNJ622" s="15"/>
      <c r="RNK622" s="80"/>
      <c r="RNL622" s="52"/>
      <c r="RNM622" s="69"/>
      <c r="RNN622" s="69"/>
      <c r="RNO622" s="69"/>
      <c r="RNP622" s="107"/>
      <c r="RNQ622" s="2"/>
      <c r="RNR622" s="15"/>
      <c r="RNS622" s="15"/>
      <c r="RNT622" s="80"/>
      <c r="RNU622" s="52"/>
      <c r="RNV622" s="69"/>
      <c r="RNW622" s="69"/>
      <c r="RNX622" s="69"/>
      <c r="RNY622" s="107"/>
      <c r="RNZ622" s="2"/>
      <c r="ROA622" s="15"/>
      <c r="ROB622" s="15"/>
      <c r="ROC622" s="80"/>
      <c r="ROD622" s="52"/>
      <c r="ROE622" s="69"/>
      <c r="ROF622" s="69"/>
      <c r="ROG622" s="69"/>
      <c r="ROH622" s="107"/>
      <c r="ROI622" s="2"/>
      <c r="ROJ622" s="15"/>
      <c r="ROK622" s="15"/>
      <c r="ROL622" s="80"/>
      <c r="ROM622" s="52"/>
      <c r="RON622" s="69"/>
      <c r="ROO622" s="69"/>
      <c r="ROP622" s="69"/>
      <c r="ROQ622" s="107"/>
      <c r="ROR622" s="2"/>
      <c r="ROS622" s="15"/>
      <c r="ROT622" s="15"/>
      <c r="ROU622" s="80"/>
      <c r="ROV622" s="52"/>
      <c r="ROW622" s="69"/>
      <c r="ROX622" s="69"/>
      <c r="ROY622" s="69"/>
      <c r="ROZ622" s="107"/>
      <c r="RPA622" s="2"/>
      <c r="RPB622" s="15"/>
      <c r="RPC622" s="15"/>
      <c r="RPD622" s="80"/>
      <c r="RPE622" s="52"/>
      <c r="RPF622" s="69"/>
      <c r="RPG622" s="69"/>
      <c r="RPH622" s="69"/>
      <c r="RPI622" s="107"/>
      <c r="RPJ622" s="2"/>
      <c r="RPK622" s="15"/>
      <c r="RPL622" s="15"/>
      <c r="RPM622" s="80"/>
      <c r="RPN622" s="52"/>
      <c r="RPO622" s="69"/>
      <c r="RPP622" s="69"/>
      <c r="RPQ622" s="69"/>
      <c r="RPR622" s="107"/>
      <c r="RPS622" s="2"/>
      <c r="RPT622" s="15"/>
      <c r="RPU622" s="15"/>
      <c r="RPV622" s="80"/>
      <c r="RPW622" s="52"/>
      <c r="RPX622" s="69"/>
      <c r="RPY622" s="69"/>
      <c r="RPZ622" s="69"/>
      <c r="RQA622" s="107"/>
      <c r="RQB622" s="2"/>
      <c r="RQC622" s="15"/>
      <c r="RQD622" s="15"/>
      <c r="RQE622" s="80"/>
      <c r="RQF622" s="52"/>
      <c r="RQG622" s="69"/>
      <c r="RQH622" s="69"/>
      <c r="RQI622" s="69"/>
      <c r="RQJ622" s="107"/>
      <c r="RQK622" s="2"/>
      <c r="RQL622" s="15"/>
      <c r="RQM622" s="15"/>
      <c r="RQN622" s="80"/>
      <c r="RQO622" s="52"/>
      <c r="RQP622" s="69"/>
      <c r="RQQ622" s="69"/>
      <c r="RQR622" s="69"/>
      <c r="RQS622" s="107"/>
      <c r="RQT622" s="2"/>
      <c r="RQU622" s="15"/>
      <c r="RQV622" s="15"/>
      <c r="RQW622" s="80"/>
      <c r="RQX622" s="52"/>
      <c r="RQY622" s="69"/>
      <c r="RQZ622" s="69"/>
      <c r="RRA622" s="69"/>
      <c r="RRB622" s="107"/>
      <c r="RRC622" s="2"/>
      <c r="RRD622" s="15"/>
      <c r="RRE622" s="15"/>
      <c r="RRF622" s="80"/>
      <c r="RRG622" s="52"/>
      <c r="RRH622" s="69"/>
      <c r="RRI622" s="69"/>
      <c r="RRJ622" s="69"/>
      <c r="RRK622" s="107"/>
      <c r="RRL622" s="2"/>
      <c r="RRM622" s="15"/>
      <c r="RRN622" s="15"/>
      <c r="RRO622" s="80"/>
      <c r="RRP622" s="52"/>
      <c r="RRQ622" s="69"/>
      <c r="RRR622" s="69"/>
      <c r="RRS622" s="69"/>
      <c r="RRT622" s="107"/>
      <c r="RRU622" s="2"/>
      <c r="RRV622" s="15"/>
      <c r="RRW622" s="15"/>
      <c r="RRX622" s="80"/>
      <c r="RRY622" s="52"/>
      <c r="RRZ622" s="69"/>
      <c r="RSA622" s="69"/>
      <c r="RSB622" s="69"/>
      <c r="RSC622" s="107"/>
      <c r="RSD622" s="2"/>
      <c r="RSE622" s="15"/>
      <c r="RSF622" s="15"/>
      <c r="RSG622" s="80"/>
      <c r="RSH622" s="52"/>
      <c r="RSI622" s="69"/>
      <c r="RSJ622" s="69"/>
      <c r="RSK622" s="69"/>
      <c r="RSL622" s="107"/>
      <c r="RSM622" s="2"/>
      <c r="RSN622" s="15"/>
      <c r="RSO622" s="15"/>
      <c r="RSP622" s="80"/>
      <c r="RSQ622" s="52"/>
      <c r="RSR622" s="69"/>
      <c r="RSS622" s="69"/>
      <c r="RST622" s="69"/>
      <c r="RSU622" s="107"/>
      <c r="RSV622" s="2"/>
      <c r="RSW622" s="15"/>
      <c r="RSX622" s="15"/>
      <c r="RSY622" s="80"/>
      <c r="RSZ622" s="52"/>
      <c r="RTA622" s="69"/>
      <c r="RTB622" s="69"/>
      <c r="RTC622" s="69"/>
      <c r="RTD622" s="107"/>
      <c r="RTE622" s="2"/>
      <c r="RTF622" s="15"/>
      <c r="RTG622" s="15"/>
      <c r="RTH622" s="80"/>
      <c r="RTI622" s="52"/>
      <c r="RTJ622" s="69"/>
      <c r="RTK622" s="69"/>
      <c r="RTL622" s="69"/>
      <c r="RTM622" s="107"/>
      <c r="RTN622" s="2"/>
      <c r="RTO622" s="15"/>
      <c r="RTP622" s="15"/>
      <c r="RTQ622" s="80"/>
      <c r="RTR622" s="52"/>
      <c r="RTS622" s="69"/>
      <c r="RTT622" s="69"/>
      <c r="RTU622" s="69"/>
      <c r="RTV622" s="107"/>
      <c r="RTW622" s="2"/>
      <c r="RTX622" s="15"/>
      <c r="RTY622" s="15"/>
      <c r="RTZ622" s="80"/>
      <c r="RUA622" s="52"/>
      <c r="RUB622" s="69"/>
      <c r="RUC622" s="69"/>
      <c r="RUD622" s="69"/>
      <c r="RUE622" s="107"/>
      <c r="RUF622" s="2"/>
      <c r="RUG622" s="15"/>
      <c r="RUH622" s="15"/>
      <c r="RUI622" s="80"/>
      <c r="RUJ622" s="52"/>
      <c r="RUK622" s="69"/>
      <c r="RUL622" s="69"/>
      <c r="RUM622" s="69"/>
      <c r="RUN622" s="107"/>
      <c r="RUO622" s="2"/>
      <c r="RUP622" s="15"/>
      <c r="RUQ622" s="15"/>
      <c r="RUR622" s="80"/>
      <c r="RUS622" s="52"/>
      <c r="RUT622" s="69"/>
      <c r="RUU622" s="69"/>
      <c r="RUV622" s="69"/>
      <c r="RUW622" s="107"/>
      <c r="RUX622" s="2"/>
      <c r="RUY622" s="15"/>
      <c r="RUZ622" s="15"/>
      <c r="RVA622" s="80"/>
      <c r="RVB622" s="52"/>
      <c r="RVC622" s="69"/>
      <c r="RVD622" s="69"/>
      <c r="RVE622" s="69"/>
      <c r="RVF622" s="107"/>
      <c r="RVG622" s="2"/>
      <c r="RVH622" s="15"/>
      <c r="RVI622" s="15"/>
      <c r="RVJ622" s="80"/>
      <c r="RVK622" s="52"/>
      <c r="RVL622" s="69"/>
      <c r="RVM622" s="69"/>
      <c r="RVN622" s="69"/>
      <c r="RVO622" s="107"/>
      <c r="RVP622" s="2"/>
      <c r="RVQ622" s="15"/>
      <c r="RVR622" s="15"/>
      <c r="RVS622" s="80"/>
      <c r="RVT622" s="52"/>
      <c r="RVU622" s="69"/>
      <c r="RVV622" s="69"/>
      <c r="RVW622" s="69"/>
      <c r="RVX622" s="107"/>
      <c r="RVY622" s="2"/>
      <c r="RVZ622" s="15"/>
      <c r="RWA622" s="15"/>
      <c r="RWB622" s="80"/>
      <c r="RWC622" s="52"/>
      <c r="RWD622" s="69"/>
      <c r="RWE622" s="69"/>
      <c r="RWF622" s="69"/>
      <c r="RWG622" s="107"/>
      <c r="RWH622" s="2"/>
      <c r="RWI622" s="15"/>
      <c r="RWJ622" s="15"/>
      <c r="RWK622" s="80"/>
      <c r="RWL622" s="52"/>
      <c r="RWM622" s="69"/>
      <c r="RWN622" s="69"/>
      <c r="RWO622" s="69"/>
      <c r="RWP622" s="107"/>
      <c r="RWQ622" s="2"/>
      <c r="RWR622" s="15"/>
      <c r="RWS622" s="15"/>
      <c r="RWT622" s="80"/>
      <c r="RWU622" s="52"/>
      <c r="RWV622" s="69"/>
      <c r="RWW622" s="69"/>
      <c r="RWX622" s="69"/>
      <c r="RWY622" s="107"/>
      <c r="RWZ622" s="2"/>
      <c r="RXA622" s="15"/>
      <c r="RXB622" s="15"/>
      <c r="RXC622" s="80"/>
      <c r="RXD622" s="52"/>
      <c r="RXE622" s="69"/>
      <c r="RXF622" s="69"/>
      <c r="RXG622" s="69"/>
      <c r="RXH622" s="107"/>
      <c r="RXI622" s="2"/>
      <c r="RXJ622" s="15"/>
      <c r="RXK622" s="15"/>
      <c r="RXL622" s="80"/>
      <c r="RXM622" s="52"/>
      <c r="RXN622" s="69"/>
      <c r="RXO622" s="69"/>
      <c r="RXP622" s="69"/>
      <c r="RXQ622" s="107"/>
      <c r="RXR622" s="2"/>
      <c r="RXS622" s="15"/>
      <c r="RXT622" s="15"/>
      <c r="RXU622" s="80"/>
      <c r="RXV622" s="52"/>
      <c r="RXW622" s="69"/>
      <c r="RXX622" s="69"/>
      <c r="RXY622" s="69"/>
      <c r="RXZ622" s="107"/>
      <c r="RYA622" s="2"/>
      <c r="RYB622" s="15"/>
      <c r="RYC622" s="15"/>
      <c r="RYD622" s="80"/>
      <c r="RYE622" s="52"/>
      <c r="RYF622" s="69"/>
      <c r="RYG622" s="69"/>
      <c r="RYH622" s="69"/>
      <c r="RYI622" s="107"/>
      <c r="RYJ622" s="2"/>
      <c r="RYK622" s="15"/>
      <c r="RYL622" s="15"/>
      <c r="RYM622" s="80"/>
      <c r="RYN622" s="52"/>
      <c r="RYO622" s="69"/>
      <c r="RYP622" s="69"/>
      <c r="RYQ622" s="69"/>
      <c r="RYR622" s="107"/>
      <c r="RYS622" s="2"/>
      <c r="RYT622" s="15"/>
      <c r="RYU622" s="15"/>
      <c r="RYV622" s="80"/>
      <c r="RYW622" s="52"/>
      <c r="RYX622" s="69"/>
      <c r="RYY622" s="69"/>
      <c r="RYZ622" s="69"/>
      <c r="RZA622" s="107"/>
      <c r="RZB622" s="2"/>
      <c r="RZC622" s="15"/>
      <c r="RZD622" s="15"/>
      <c r="RZE622" s="80"/>
      <c r="RZF622" s="52"/>
      <c r="RZG622" s="69"/>
      <c r="RZH622" s="69"/>
      <c r="RZI622" s="69"/>
      <c r="RZJ622" s="107"/>
      <c r="RZK622" s="2"/>
      <c r="RZL622" s="15"/>
      <c r="RZM622" s="15"/>
      <c r="RZN622" s="80"/>
      <c r="RZO622" s="52"/>
      <c r="RZP622" s="69"/>
      <c r="RZQ622" s="69"/>
      <c r="RZR622" s="69"/>
      <c r="RZS622" s="107"/>
      <c r="RZT622" s="2"/>
      <c r="RZU622" s="15"/>
      <c r="RZV622" s="15"/>
      <c r="RZW622" s="80"/>
      <c r="RZX622" s="52"/>
      <c r="RZY622" s="69"/>
      <c r="RZZ622" s="69"/>
      <c r="SAA622" s="69"/>
      <c r="SAB622" s="107"/>
      <c r="SAC622" s="2"/>
      <c r="SAD622" s="15"/>
      <c r="SAE622" s="15"/>
      <c r="SAF622" s="80"/>
      <c r="SAG622" s="52"/>
      <c r="SAH622" s="69"/>
      <c r="SAI622" s="69"/>
      <c r="SAJ622" s="69"/>
      <c r="SAK622" s="107"/>
      <c r="SAL622" s="2"/>
      <c r="SAM622" s="15"/>
      <c r="SAN622" s="15"/>
      <c r="SAO622" s="80"/>
      <c r="SAP622" s="52"/>
      <c r="SAQ622" s="69"/>
      <c r="SAR622" s="69"/>
      <c r="SAS622" s="69"/>
      <c r="SAT622" s="107"/>
      <c r="SAU622" s="2"/>
      <c r="SAV622" s="15"/>
      <c r="SAW622" s="15"/>
      <c r="SAX622" s="80"/>
      <c r="SAY622" s="52"/>
      <c r="SAZ622" s="69"/>
      <c r="SBA622" s="69"/>
      <c r="SBB622" s="69"/>
      <c r="SBC622" s="107"/>
      <c r="SBD622" s="2"/>
      <c r="SBE622" s="15"/>
      <c r="SBF622" s="15"/>
      <c r="SBG622" s="80"/>
      <c r="SBH622" s="52"/>
      <c r="SBI622" s="69"/>
      <c r="SBJ622" s="69"/>
      <c r="SBK622" s="69"/>
      <c r="SBL622" s="107"/>
      <c r="SBM622" s="2"/>
      <c r="SBN622" s="15"/>
      <c r="SBO622" s="15"/>
      <c r="SBP622" s="80"/>
      <c r="SBQ622" s="52"/>
      <c r="SBR622" s="69"/>
      <c r="SBS622" s="69"/>
      <c r="SBT622" s="69"/>
      <c r="SBU622" s="107"/>
      <c r="SBV622" s="2"/>
      <c r="SBW622" s="15"/>
      <c r="SBX622" s="15"/>
      <c r="SBY622" s="80"/>
      <c r="SBZ622" s="52"/>
      <c r="SCA622" s="69"/>
      <c r="SCB622" s="69"/>
      <c r="SCC622" s="69"/>
      <c r="SCD622" s="107"/>
      <c r="SCE622" s="2"/>
      <c r="SCF622" s="15"/>
      <c r="SCG622" s="15"/>
      <c r="SCH622" s="80"/>
      <c r="SCI622" s="52"/>
      <c r="SCJ622" s="69"/>
      <c r="SCK622" s="69"/>
      <c r="SCL622" s="69"/>
      <c r="SCM622" s="107"/>
      <c r="SCN622" s="2"/>
      <c r="SCO622" s="15"/>
      <c r="SCP622" s="15"/>
      <c r="SCQ622" s="80"/>
      <c r="SCR622" s="52"/>
      <c r="SCS622" s="69"/>
      <c r="SCT622" s="69"/>
      <c r="SCU622" s="69"/>
      <c r="SCV622" s="107"/>
      <c r="SCW622" s="2"/>
      <c r="SCX622" s="15"/>
      <c r="SCY622" s="15"/>
      <c r="SCZ622" s="80"/>
      <c r="SDA622" s="52"/>
      <c r="SDB622" s="69"/>
      <c r="SDC622" s="69"/>
      <c r="SDD622" s="69"/>
      <c r="SDE622" s="107"/>
      <c r="SDF622" s="2"/>
      <c r="SDG622" s="15"/>
      <c r="SDH622" s="15"/>
      <c r="SDI622" s="80"/>
      <c r="SDJ622" s="52"/>
      <c r="SDK622" s="69"/>
      <c r="SDL622" s="69"/>
      <c r="SDM622" s="69"/>
      <c r="SDN622" s="107"/>
      <c r="SDO622" s="2"/>
      <c r="SDP622" s="15"/>
      <c r="SDQ622" s="15"/>
      <c r="SDR622" s="80"/>
      <c r="SDS622" s="52"/>
      <c r="SDT622" s="69"/>
      <c r="SDU622" s="69"/>
      <c r="SDV622" s="69"/>
      <c r="SDW622" s="107"/>
      <c r="SDX622" s="2"/>
      <c r="SDY622" s="15"/>
      <c r="SDZ622" s="15"/>
      <c r="SEA622" s="80"/>
      <c r="SEB622" s="52"/>
      <c r="SEC622" s="69"/>
      <c r="SED622" s="69"/>
      <c r="SEE622" s="69"/>
      <c r="SEF622" s="107"/>
      <c r="SEG622" s="2"/>
      <c r="SEH622" s="15"/>
      <c r="SEI622" s="15"/>
      <c r="SEJ622" s="80"/>
      <c r="SEK622" s="52"/>
      <c r="SEL622" s="69"/>
      <c r="SEM622" s="69"/>
      <c r="SEN622" s="69"/>
      <c r="SEO622" s="107"/>
      <c r="SEP622" s="2"/>
      <c r="SEQ622" s="15"/>
      <c r="SER622" s="15"/>
      <c r="SES622" s="80"/>
      <c r="SET622" s="52"/>
      <c r="SEU622" s="69"/>
      <c r="SEV622" s="69"/>
      <c r="SEW622" s="69"/>
      <c r="SEX622" s="107"/>
      <c r="SEY622" s="2"/>
      <c r="SEZ622" s="15"/>
      <c r="SFA622" s="15"/>
      <c r="SFB622" s="80"/>
      <c r="SFC622" s="52"/>
      <c r="SFD622" s="69"/>
      <c r="SFE622" s="69"/>
      <c r="SFF622" s="69"/>
      <c r="SFG622" s="107"/>
      <c r="SFH622" s="2"/>
      <c r="SFI622" s="15"/>
      <c r="SFJ622" s="15"/>
      <c r="SFK622" s="80"/>
      <c r="SFL622" s="52"/>
      <c r="SFM622" s="69"/>
      <c r="SFN622" s="69"/>
      <c r="SFO622" s="69"/>
      <c r="SFP622" s="107"/>
      <c r="SFQ622" s="2"/>
      <c r="SFR622" s="15"/>
      <c r="SFS622" s="15"/>
      <c r="SFT622" s="80"/>
      <c r="SFU622" s="52"/>
      <c r="SFV622" s="69"/>
      <c r="SFW622" s="69"/>
      <c r="SFX622" s="69"/>
      <c r="SFY622" s="107"/>
      <c r="SFZ622" s="2"/>
      <c r="SGA622" s="15"/>
      <c r="SGB622" s="15"/>
      <c r="SGC622" s="80"/>
      <c r="SGD622" s="52"/>
      <c r="SGE622" s="69"/>
      <c r="SGF622" s="69"/>
      <c r="SGG622" s="69"/>
      <c r="SGH622" s="107"/>
      <c r="SGI622" s="2"/>
      <c r="SGJ622" s="15"/>
      <c r="SGK622" s="15"/>
      <c r="SGL622" s="80"/>
      <c r="SGM622" s="52"/>
      <c r="SGN622" s="69"/>
      <c r="SGO622" s="69"/>
      <c r="SGP622" s="69"/>
      <c r="SGQ622" s="107"/>
      <c r="SGR622" s="2"/>
      <c r="SGS622" s="15"/>
      <c r="SGT622" s="15"/>
      <c r="SGU622" s="80"/>
      <c r="SGV622" s="52"/>
      <c r="SGW622" s="69"/>
      <c r="SGX622" s="69"/>
      <c r="SGY622" s="69"/>
      <c r="SGZ622" s="107"/>
      <c r="SHA622" s="2"/>
      <c r="SHB622" s="15"/>
      <c r="SHC622" s="15"/>
      <c r="SHD622" s="80"/>
      <c r="SHE622" s="52"/>
      <c r="SHF622" s="69"/>
      <c r="SHG622" s="69"/>
      <c r="SHH622" s="69"/>
      <c r="SHI622" s="107"/>
      <c r="SHJ622" s="2"/>
      <c r="SHK622" s="15"/>
      <c r="SHL622" s="15"/>
      <c r="SHM622" s="80"/>
      <c r="SHN622" s="52"/>
      <c r="SHO622" s="69"/>
      <c r="SHP622" s="69"/>
      <c r="SHQ622" s="69"/>
      <c r="SHR622" s="107"/>
      <c r="SHS622" s="2"/>
      <c r="SHT622" s="15"/>
      <c r="SHU622" s="15"/>
      <c r="SHV622" s="80"/>
      <c r="SHW622" s="52"/>
      <c r="SHX622" s="69"/>
      <c r="SHY622" s="69"/>
      <c r="SHZ622" s="69"/>
      <c r="SIA622" s="107"/>
      <c r="SIB622" s="2"/>
      <c r="SIC622" s="15"/>
      <c r="SID622" s="15"/>
      <c r="SIE622" s="80"/>
      <c r="SIF622" s="52"/>
      <c r="SIG622" s="69"/>
      <c r="SIH622" s="69"/>
      <c r="SII622" s="69"/>
      <c r="SIJ622" s="107"/>
      <c r="SIK622" s="2"/>
      <c r="SIL622" s="15"/>
      <c r="SIM622" s="15"/>
      <c r="SIN622" s="80"/>
      <c r="SIO622" s="52"/>
      <c r="SIP622" s="69"/>
      <c r="SIQ622" s="69"/>
      <c r="SIR622" s="69"/>
      <c r="SIS622" s="107"/>
      <c r="SIT622" s="2"/>
      <c r="SIU622" s="15"/>
      <c r="SIV622" s="15"/>
      <c r="SIW622" s="80"/>
      <c r="SIX622" s="52"/>
      <c r="SIY622" s="69"/>
      <c r="SIZ622" s="69"/>
      <c r="SJA622" s="69"/>
      <c r="SJB622" s="107"/>
      <c r="SJC622" s="2"/>
      <c r="SJD622" s="15"/>
      <c r="SJE622" s="15"/>
      <c r="SJF622" s="80"/>
      <c r="SJG622" s="52"/>
      <c r="SJH622" s="69"/>
      <c r="SJI622" s="69"/>
      <c r="SJJ622" s="69"/>
      <c r="SJK622" s="107"/>
      <c r="SJL622" s="2"/>
      <c r="SJM622" s="15"/>
      <c r="SJN622" s="15"/>
      <c r="SJO622" s="80"/>
      <c r="SJP622" s="52"/>
      <c r="SJQ622" s="69"/>
      <c r="SJR622" s="69"/>
      <c r="SJS622" s="69"/>
      <c r="SJT622" s="107"/>
      <c r="SJU622" s="2"/>
      <c r="SJV622" s="15"/>
      <c r="SJW622" s="15"/>
      <c r="SJX622" s="80"/>
      <c r="SJY622" s="52"/>
      <c r="SJZ622" s="69"/>
      <c r="SKA622" s="69"/>
      <c r="SKB622" s="69"/>
      <c r="SKC622" s="107"/>
      <c r="SKD622" s="2"/>
      <c r="SKE622" s="15"/>
      <c r="SKF622" s="15"/>
      <c r="SKG622" s="80"/>
      <c r="SKH622" s="52"/>
      <c r="SKI622" s="69"/>
      <c r="SKJ622" s="69"/>
      <c r="SKK622" s="69"/>
      <c r="SKL622" s="107"/>
      <c r="SKM622" s="2"/>
      <c r="SKN622" s="15"/>
      <c r="SKO622" s="15"/>
      <c r="SKP622" s="80"/>
      <c r="SKQ622" s="52"/>
      <c r="SKR622" s="69"/>
      <c r="SKS622" s="69"/>
      <c r="SKT622" s="69"/>
      <c r="SKU622" s="107"/>
      <c r="SKV622" s="2"/>
      <c r="SKW622" s="15"/>
      <c r="SKX622" s="15"/>
      <c r="SKY622" s="80"/>
      <c r="SKZ622" s="52"/>
      <c r="SLA622" s="69"/>
      <c r="SLB622" s="69"/>
      <c r="SLC622" s="69"/>
      <c r="SLD622" s="107"/>
      <c r="SLE622" s="2"/>
      <c r="SLF622" s="15"/>
      <c r="SLG622" s="15"/>
      <c r="SLH622" s="80"/>
      <c r="SLI622" s="52"/>
      <c r="SLJ622" s="69"/>
      <c r="SLK622" s="69"/>
      <c r="SLL622" s="69"/>
      <c r="SLM622" s="107"/>
      <c r="SLN622" s="2"/>
      <c r="SLO622" s="15"/>
      <c r="SLP622" s="15"/>
      <c r="SLQ622" s="80"/>
      <c r="SLR622" s="52"/>
      <c r="SLS622" s="69"/>
      <c r="SLT622" s="69"/>
      <c r="SLU622" s="69"/>
      <c r="SLV622" s="107"/>
      <c r="SLW622" s="2"/>
      <c r="SLX622" s="15"/>
      <c r="SLY622" s="15"/>
      <c r="SLZ622" s="80"/>
      <c r="SMA622" s="52"/>
      <c r="SMB622" s="69"/>
      <c r="SMC622" s="69"/>
      <c r="SMD622" s="69"/>
      <c r="SME622" s="107"/>
      <c r="SMF622" s="2"/>
      <c r="SMG622" s="15"/>
      <c r="SMH622" s="15"/>
      <c r="SMI622" s="80"/>
      <c r="SMJ622" s="52"/>
      <c r="SMK622" s="69"/>
      <c r="SML622" s="69"/>
      <c r="SMM622" s="69"/>
      <c r="SMN622" s="107"/>
      <c r="SMO622" s="2"/>
      <c r="SMP622" s="15"/>
      <c r="SMQ622" s="15"/>
      <c r="SMR622" s="80"/>
      <c r="SMS622" s="52"/>
      <c r="SMT622" s="69"/>
      <c r="SMU622" s="69"/>
      <c r="SMV622" s="69"/>
      <c r="SMW622" s="107"/>
      <c r="SMX622" s="2"/>
      <c r="SMY622" s="15"/>
      <c r="SMZ622" s="15"/>
      <c r="SNA622" s="80"/>
      <c r="SNB622" s="52"/>
      <c r="SNC622" s="69"/>
      <c r="SND622" s="69"/>
      <c r="SNE622" s="69"/>
      <c r="SNF622" s="107"/>
      <c r="SNG622" s="2"/>
      <c r="SNH622" s="15"/>
      <c r="SNI622" s="15"/>
      <c r="SNJ622" s="80"/>
      <c r="SNK622" s="52"/>
      <c r="SNL622" s="69"/>
      <c r="SNM622" s="69"/>
      <c r="SNN622" s="69"/>
      <c r="SNO622" s="107"/>
      <c r="SNP622" s="2"/>
      <c r="SNQ622" s="15"/>
      <c r="SNR622" s="15"/>
      <c r="SNS622" s="80"/>
      <c r="SNT622" s="52"/>
      <c r="SNU622" s="69"/>
      <c r="SNV622" s="69"/>
      <c r="SNW622" s="69"/>
      <c r="SNX622" s="107"/>
      <c r="SNY622" s="2"/>
      <c r="SNZ622" s="15"/>
      <c r="SOA622" s="15"/>
      <c r="SOB622" s="80"/>
      <c r="SOC622" s="52"/>
      <c r="SOD622" s="69"/>
      <c r="SOE622" s="69"/>
      <c r="SOF622" s="69"/>
      <c r="SOG622" s="107"/>
      <c r="SOH622" s="2"/>
      <c r="SOI622" s="15"/>
      <c r="SOJ622" s="15"/>
      <c r="SOK622" s="80"/>
      <c r="SOL622" s="52"/>
      <c r="SOM622" s="69"/>
      <c r="SON622" s="69"/>
      <c r="SOO622" s="69"/>
      <c r="SOP622" s="107"/>
      <c r="SOQ622" s="2"/>
      <c r="SOR622" s="15"/>
      <c r="SOS622" s="15"/>
      <c r="SOT622" s="80"/>
      <c r="SOU622" s="52"/>
      <c r="SOV622" s="69"/>
      <c r="SOW622" s="69"/>
      <c r="SOX622" s="69"/>
      <c r="SOY622" s="107"/>
      <c r="SOZ622" s="2"/>
      <c r="SPA622" s="15"/>
      <c r="SPB622" s="15"/>
      <c r="SPC622" s="80"/>
      <c r="SPD622" s="52"/>
      <c r="SPE622" s="69"/>
      <c r="SPF622" s="69"/>
      <c r="SPG622" s="69"/>
      <c r="SPH622" s="107"/>
      <c r="SPI622" s="2"/>
      <c r="SPJ622" s="15"/>
      <c r="SPK622" s="15"/>
      <c r="SPL622" s="80"/>
      <c r="SPM622" s="52"/>
      <c r="SPN622" s="69"/>
      <c r="SPO622" s="69"/>
      <c r="SPP622" s="69"/>
      <c r="SPQ622" s="107"/>
      <c r="SPR622" s="2"/>
      <c r="SPS622" s="15"/>
      <c r="SPT622" s="15"/>
      <c r="SPU622" s="80"/>
      <c r="SPV622" s="52"/>
      <c r="SPW622" s="69"/>
      <c r="SPX622" s="69"/>
      <c r="SPY622" s="69"/>
      <c r="SPZ622" s="107"/>
      <c r="SQA622" s="2"/>
      <c r="SQB622" s="15"/>
      <c r="SQC622" s="15"/>
      <c r="SQD622" s="80"/>
      <c r="SQE622" s="52"/>
      <c r="SQF622" s="69"/>
      <c r="SQG622" s="69"/>
      <c r="SQH622" s="69"/>
      <c r="SQI622" s="107"/>
      <c r="SQJ622" s="2"/>
      <c r="SQK622" s="15"/>
      <c r="SQL622" s="15"/>
      <c r="SQM622" s="80"/>
      <c r="SQN622" s="52"/>
      <c r="SQO622" s="69"/>
      <c r="SQP622" s="69"/>
      <c r="SQQ622" s="69"/>
      <c r="SQR622" s="107"/>
      <c r="SQS622" s="2"/>
      <c r="SQT622" s="15"/>
      <c r="SQU622" s="15"/>
      <c r="SQV622" s="80"/>
      <c r="SQW622" s="52"/>
      <c r="SQX622" s="69"/>
      <c r="SQY622" s="69"/>
      <c r="SQZ622" s="69"/>
      <c r="SRA622" s="107"/>
      <c r="SRB622" s="2"/>
      <c r="SRC622" s="15"/>
      <c r="SRD622" s="15"/>
      <c r="SRE622" s="80"/>
      <c r="SRF622" s="52"/>
      <c r="SRG622" s="69"/>
      <c r="SRH622" s="69"/>
      <c r="SRI622" s="69"/>
      <c r="SRJ622" s="107"/>
      <c r="SRK622" s="2"/>
      <c r="SRL622" s="15"/>
      <c r="SRM622" s="15"/>
      <c r="SRN622" s="80"/>
      <c r="SRO622" s="52"/>
      <c r="SRP622" s="69"/>
      <c r="SRQ622" s="69"/>
      <c r="SRR622" s="69"/>
      <c r="SRS622" s="107"/>
      <c r="SRT622" s="2"/>
      <c r="SRU622" s="15"/>
      <c r="SRV622" s="15"/>
      <c r="SRW622" s="80"/>
      <c r="SRX622" s="52"/>
      <c r="SRY622" s="69"/>
      <c r="SRZ622" s="69"/>
      <c r="SSA622" s="69"/>
      <c r="SSB622" s="107"/>
      <c r="SSC622" s="2"/>
      <c r="SSD622" s="15"/>
      <c r="SSE622" s="15"/>
      <c r="SSF622" s="80"/>
      <c r="SSG622" s="52"/>
      <c r="SSH622" s="69"/>
      <c r="SSI622" s="69"/>
      <c r="SSJ622" s="69"/>
      <c r="SSK622" s="107"/>
      <c r="SSL622" s="2"/>
      <c r="SSM622" s="15"/>
      <c r="SSN622" s="15"/>
      <c r="SSO622" s="80"/>
      <c r="SSP622" s="52"/>
      <c r="SSQ622" s="69"/>
      <c r="SSR622" s="69"/>
      <c r="SSS622" s="69"/>
      <c r="SST622" s="107"/>
      <c r="SSU622" s="2"/>
      <c r="SSV622" s="15"/>
      <c r="SSW622" s="15"/>
      <c r="SSX622" s="80"/>
      <c r="SSY622" s="52"/>
      <c r="SSZ622" s="69"/>
      <c r="STA622" s="69"/>
      <c r="STB622" s="69"/>
      <c r="STC622" s="107"/>
      <c r="STD622" s="2"/>
      <c r="STE622" s="15"/>
      <c r="STF622" s="15"/>
      <c r="STG622" s="80"/>
      <c r="STH622" s="52"/>
      <c r="STI622" s="69"/>
      <c r="STJ622" s="69"/>
      <c r="STK622" s="69"/>
      <c r="STL622" s="107"/>
      <c r="STM622" s="2"/>
      <c r="STN622" s="15"/>
      <c r="STO622" s="15"/>
      <c r="STP622" s="80"/>
      <c r="STQ622" s="52"/>
      <c r="STR622" s="69"/>
      <c r="STS622" s="69"/>
      <c r="STT622" s="69"/>
      <c r="STU622" s="107"/>
      <c r="STV622" s="2"/>
      <c r="STW622" s="15"/>
      <c r="STX622" s="15"/>
      <c r="STY622" s="80"/>
      <c r="STZ622" s="52"/>
      <c r="SUA622" s="69"/>
      <c r="SUB622" s="69"/>
      <c r="SUC622" s="69"/>
      <c r="SUD622" s="107"/>
      <c r="SUE622" s="2"/>
      <c r="SUF622" s="15"/>
      <c r="SUG622" s="15"/>
      <c r="SUH622" s="80"/>
      <c r="SUI622" s="52"/>
      <c r="SUJ622" s="69"/>
      <c r="SUK622" s="69"/>
      <c r="SUL622" s="69"/>
      <c r="SUM622" s="107"/>
      <c r="SUN622" s="2"/>
      <c r="SUO622" s="15"/>
      <c r="SUP622" s="15"/>
      <c r="SUQ622" s="80"/>
      <c r="SUR622" s="52"/>
      <c r="SUS622" s="69"/>
      <c r="SUT622" s="69"/>
      <c r="SUU622" s="69"/>
      <c r="SUV622" s="107"/>
      <c r="SUW622" s="2"/>
      <c r="SUX622" s="15"/>
      <c r="SUY622" s="15"/>
      <c r="SUZ622" s="80"/>
      <c r="SVA622" s="52"/>
      <c r="SVB622" s="69"/>
      <c r="SVC622" s="69"/>
      <c r="SVD622" s="69"/>
      <c r="SVE622" s="107"/>
      <c r="SVF622" s="2"/>
      <c r="SVG622" s="15"/>
      <c r="SVH622" s="15"/>
      <c r="SVI622" s="80"/>
      <c r="SVJ622" s="52"/>
      <c r="SVK622" s="69"/>
      <c r="SVL622" s="69"/>
      <c r="SVM622" s="69"/>
      <c r="SVN622" s="107"/>
      <c r="SVO622" s="2"/>
      <c r="SVP622" s="15"/>
      <c r="SVQ622" s="15"/>
      <c r="SVR622" s="80"/>
      <c r="SVS622" s="52"/>
      <c r="SVT622" s="69"/>
      <c r="SVU622" s="69"/>
      <c r="SVV622" s="69"/>
      <c r="SVW622" s="107"/>
      <c r="SVX622" s="2"/>
      <c r="SVY622" s="15"/>
      <c r="SVZ622" s="15"/>
      <c r="SWA622" s="80"/>
      <c r="SWB622" s="52"/>
      <c r="SWC622" s="69"/>
      <c r="SWD622" s="69"/>
      <c r="SWE622" s="69"/>
      <c r="SWF622" s="107"/>
      <c r="SWG622" s="2"/>
      <c r="SWH622" s="15"/>
      <c r="SWI622" s="15"/>
      <c r="SWJ622" s="80"/>
      <c r="SWK622" s="52"/>
      <c r="SWL622" s="69"/>
      <c r="SWM622" s="69"/>
      <c r="SWN622" s="69"/>
      <c r="SWO622" s="107"/>
      <c r="SWP622" s="2"/>
      <c r="SWQ622" s="15"/>
      <c r="SWR622" s="15"/>
      <c r="SWS622" s="80"/>
      <c r="SWT622" s="52"/>
      <c r="SWU622" s="69"/>
      <c r="SWV622" s="69"/>
      <c r="SWW622" s="69"/>
      <c r="SWX622" s="107"/>
      <c r="SWY622" s="2"/>
      <c r="SWZ622" s="15"/>
      <c r="SXA622" s="15"/>
      <c r="SXB622" s="80"/>
      <c r="SXC622" s="52"/>
      <c r="SXD622" s="69"/>
      <c r="SXE622" s="69"/>
      <c r="SXF622" s="69"/>
      <c r="SXG622" s="107"/>
      <c r="SXH622" s="2"/>
      <c r="SXI622" s="15"/>
      <c r="SXJ622" s="15"/>
      <c r="SXK622" s="80"/>
      <c r="SXL622" s="52"/>
      <c r="SXM622" s="69"/>
      <c r="SXN622" s="69"/>
      <c r="SXO622" s="69"/>
      <c r="SXP622" s="107"/>
      <c r="SXQ622" s="2"/>
      <c r="SXR622" s="15"/>
      <c r="SXS622" s="15"/>
      <c r="SXT622" s="80"/>
      <c r="SXU622" s="52"/>
      <c r="SXV622" s="69"/>
      <c r="SXW622" s="69"/>
      <c r="SXX622" s="69"/>
      <c r="SXY622" s="107"/>
      <c r="SXZ622" s="2"/>
      <c r="SYA622" s="15"/>
      <c r="SYB622" s="15"/>
      <c r="SYC622" s="80"/>
      <c r="SYD622" s="52"/>
      <c r="SYE622" s="69"/>
      <c r="SYF622" s="69"/>
      <c r="SYG622" s="69"/>
      <c r="SYH622" s="107"/>
      <c r="SYI622" s="2"/>
      <c r="SYJ622" s="15"/>
      <c r="SYK622" s="15"/>
      <c r="SYL622" s="80"/>
      <c r="SYM622" s="52"/>
      <c r="SYN622" s="69"/>
      <c r="SYO622" s="69"/>
      <c r="SYP622" s="69"/>
      <c r="SYQ622" s="107"/>
      <c r="SYR622" s="2"/>
      <c r="SYS622" s="15"/>
      <c r="SYT622" s="15"/>
      <c r="SYU622" s="80"/>
      <c r="SYV622" s="52"/>
      <c r="SYW622" s="69"/>
      <c r="SYX622" s="69"/>
      <c r="SYY622" s="69"/>
      <c r="SYZ622" s="107"/>
      <c r="SZA622" s="2"/>
      <c r="SZB622" s="15"/>
      <c r="SZC622" s="15"/>
      <c r="SZD622" s="80"/>
      <c r="SZE622" s="52"/>
      <c r="SZF622" s="69"/>
      <c r="SZG622" s="69"/>
      <c r="SZH622" s="69"/>
      <c r="SZI622" s="107"/>
      <c r="SZJ622" s="2"/>
      <c r="SZK622" s="15"/>
      <c r="SZL622" s="15"/>
      <c r="SZM622" s="80"/>
      <c r="SZN622" s="52"/>
      <c r="SZO622" s="69"/>
      <c r="SZP622" s="69"/>
      <c r="SZQ622" s="69"/>
      <c r="SZR622" s="107"/>
      <c r="SZS622" s="2"/>
      <c r="SZT622" s="15"/>
      <c r="SZU622" s="15"/>
      <c r="SZV622" s="80"/>
      <c r="SZW622" s="52"/>
      <c r="SZX622" s="69"/>
      <c r="SZY622" s="69"/>
      <c r="SZZ622" s="69"/>
      <c r="TAA622" s="107"/>
      <c r="TAB622" s="2"/>
      <c r="TAC622" s="15"/>
      <c r="TAD622" s="15"/>
      <c r="TAE622" s="80"/>
      <c r="TAF622" s="52"/>
      <c r="TAG622" s="69"/>
      <c r="TAH622" s="69"/>
      <c r="TAI622" s="69"/>
      <c r="TAJ622" s="107"/>
      <c r="TAK622" s="2"/>
      <c r="TAL622" s="15"/>
      <c r="TAM622" s="15"/>
      <c r="TAN622" s="80"/>
      <c r="TAO622" s="52"/>
      <c r="TAP622" s="69"/>
      <c r="TAQ622" s="69"/>
      <c r="TAR622" s="69"/>
      <c r="TAS622" s="107"/>
      <c r="TAT622" s="2"/>
      <c r="TAU622" s="15"/>
      <c r="TAV622" s="15"/>
      <c r="TAW622" s="80"/>
      <c r="TAX622" s="52"/>
      <c r="TAY622" s="69"/>
      <c r="TAZ622" s="69"/>
      <c r="TBA622" s="69"/>
      <c r="TBB622" s="107"/>
      <c r="TBC622" s="2"/>
      <c r="TBD622" s="15"/>
      <c r="TBE622" s="15"/>
      <c r="TBF622" s="80"/>
      <c r="TBG622" s="52"/>
      <c r="TBH622" s="69"/>
      <c r="TBI622" s="69"/>
      <c r="TBJ622" s="69"/>
      <c r="TBK622" s="107"/>
      <c r="TBL622" s="2"/>
      <c r="TBM622" s="15"/>
      <c r="TBN622" s="15"/>
      <c r="TBO622" s="80"/>
      <c r="TBP622" s="52"/>
      <c r="TBQ622" s="69"/>
      <c r="TBR622" s="69"/>
      <c r="TBS622" s="69"/>
      <c r="TBT622" s="107"/>
      <c r="TBU622" s="2"/>
      <c r="TBV622" s="15"/>
      <c r="TBW622" s="15"/>
      <c r="TBX622" s="80"/>
      <c r="TBY622" s="52"/>
      <c r="TBZ622" s="69"/>
      <c r="TCA622" s="69"/>
      <c r="TCB622" s="69"/>
      <c r="TCC622" s="107"/>
      <c r="TCD622" s="2"/>
      <c r="TCE622" s="15"/>
      <c r="TCF622" s="15"/>
      <c r="TCG622" s="80"/>
      <c r="TCH622" s="52"/>
      <c r="TCI622" s="69"/>
      <c r="TCJ622" s="69"/>
      <c r="TCK622" s="69"/>
      <c r="TCL622" s="107"/>
      <c r="TCM622" s="2"/>
      <c r="TCN622" s="15"/>
      <c r="TCO622" s="15"/>
      <c r="TCP622" s="80"/>
      <c r="TCQ622" s="52"/>
      <c r="TCR622" s="69"/>
      <c r="TCS622" s="69"/>
      <c r="TCT622" s="69"/>
      <c r="TCU622" s="107"/>
      <c r="TCV622" s="2"/>
      <c r="TCW622" s="15"/>
      <c r="TCX622" s="15"/>
      <c r="TCY622" s="80"/>
      <c r="TCZ622" s="52"/>
      <c r="TDA622" s="69"/>
      <c r="TDB622" s="69"/>
      <c r="TDC622" s="69"/>
      <c r="TDD622" s="107"/>
      <c r="TDE622" s="2"/>
      <c r="TDF622" s="15"/>
      <c r="TDG622" s="15"/>
      <c r="TDH622" s="80"/>
      <c r="TDI622" s="52"/>
      <c r="TDJ622" s="69"/>
      <c r="TDK622" s="69"/>
      <c r="TDL622" s="69"/>
      <c r="TDM622" s="107"/>
      <c r="TDN622" s="2"/>
      <c r="TDO622" s="15"/>
      <c r="TDP622" s="15"/>
      <c r="TDQ622" s="80"/>
      <c r="TDR622" s="52"/>
      <c r="TDS622" s="69"/>
      <c r="TDT622" s="69"/>
      <c r="TDU622" s="69"/>
      <c r="TDV622" s="107"/>
      <c r="TDW622" s="2"/>
      <c r="TDX622" s="15"/>
      <c r="TDY622" s="15"/>
      <c r="TDZ622" s="80"/>
      <c r="TEA622" s="52"/>
      <c r="TEB622" s="69"/>
      <c r="TEC622" s="69"/>
      <c r="TED622" s="69"/>
      <c r="TEE622" s="107"/>
      <c r="TEF622" s="2"/>
      <c r="TEG622" s="15"/>
      <c r="TEH622" s="15"/>
      <c r="TEI622" s="80"/>
      <c r="TEJ622" s="52"/>
      <c r="TEK622" s="69"/>
      <c r="TEL622" s="69"/>
      <c r="TEM622" s="69"/>
      <c r="TEN622" s="107"/>
      <c r="TEO622" s="2"/>
      <c r="TEP622" s="15"/>
      <c r="TEQ622" s="15"/>
      <c r="TER622" s="80"/>
      <c r="TES622" s="52"/>
      <c r="TET622" s="69"/>
      <c r="TEU622" s="69"/>
      <c r="TEV622" s="69"/>
      <c r="TEW622" s="107"/>
      <c r="TEX622" s="2"/>
      <c r="TEY622" s="15"/>
      <c r="TEZ622" s="15"/>
      <c r="TFA622" s="80"/>
      <c r="TFB622" s="52"/>
      <c r="TFC622" s="69"/>
      <c r="TFD622" s="69"/>
      <c r="TFE622" s="69"/>
      <c r="TFF622" s="107"/>
      <c r="TFG622" s="2"/>
      <c r="TFH622" s="15"/>
      <c r="TFI622" s="15"/>
      <c r="TFJ622" s="80"/>
      <c r="TFK622" s="52"/>
      <c r="TFL622" s="69"/>
      <c r="TFM622" s="69"/>
      <c r="TFN622" s="69"/>
      <c r="TFO622" s="107"/>
      <c r="TFP622" s="2"/>
      <c r="TFQ622" s="15"/>
      <c r="TFR622" s="15"/>
      <c r="TFS622" s="80"/>
      <c r="TFT622" s="52"/>
      <c r="TFU622" s="69"/>
      <c r="TFV622" s="69"/>
      <c r="TFW622" s="69"/>
      <c r="TFX622" s="107"/>
      <c r="TFY622" s="2"/>
      <c r="TFZ622" s="15"/>
      <c r="TGA622" s="15"/>
      <c r="TGB622" s="80"/>
      <c r="TGC622" s="52"/>
      <c r="TGD622" s="69"/>
      <c r="TGE622" s="69"/>
      <c r="TGF622" s="69"/>
      <c r="TGG622" s="107"/>
      <c r="TGH622" s="2"/>
      <c r="TGI622" s="15"/>
      <c r="TGJ622" s="15"/>
      <c r="TGK622" s="80"/>
      <c r="TGL622" s="52"/>
      <c r="TGM622" s="69"/>
      <c r="TGN622" s="69"/>
      <c r="TGO622" s="69"/>
      <c r="TGP622" s="107"/>
      <c r="TGQ622" s="2"/>
      <c r="TGR622" s="15"/>
      <c r="TGS622" s="15"/>
      <c r="TGT622" s="80"/>
      <c r="TGU622" s="52"/>
      <c r="TGV622" s="69"/>
      <c r="TGW622" s="69"/>
      <c r="TGX622" s="69"/>
      <c r="TGY622" s="107"/>
      <c r="TGZ622" s="2"/>
      <c r="THA622" s="15"/>
      <c r="THB622" s="15"/>
      <c r="THC622" s="80"/>
      <c r="THD622" s="52"/>
      <c r="THE622" s="69"/>
      <c r="THF622" s="69"/>
      <c r="THG622" s="69"/>
      <c r="THH622" s="107"/>
      <c r="THI622" s="2"/>
      <c r="THJ622" s="15"/>
      <c r="THK622" s="15"/>
      <c r="THL622" s="80"/>
      <c r="THM622" s="52"/>
      <c r="THN622" s="69"/>
      <c r="THO622" s="69"/>
      <c r="THP622" s="69"/>
      <c r="THQ622" s="107"/>
      <c r="THR622" s="2"/>
      <c r="THS622" s="15"/>
      <c r="THT622" s="15"/>
      <c r="THU622" s="80"/>
      <c r="THV622" s="52"/>
      <c r="THW622" s="69"/>
      <c r="THX622" s="69"/>
      <c r="THY622" s="69"/>
      <c r="THZ622" s="107"/>
      <c r="TIA622" s="2"/>
      <c r="TIB622" s="15"/>
      <c r="TIC622" s="15"/>
      <c r="TID622" s="80"/>
      <c r="TIE622" s="52"/>
      <c r="TIF622" s="69"/>
      <c r="TIG622" s="69"/>
      <c r="TIH622" s="69"/>
      <c r="TII622" s="107"/>
      <c r="TIJ622" s="2"/>
      <c r="TIK622" s="15"/>
      <c r="TIL622" s="15"/>
      <c r="TIM622" s="80"/>
      <c r="TIN622" s="52"/>
      <c r="TIO622" s="69"/>
      <c r="TIP622" s="69"/>
      <c r="TIQ622" s="69"/>
      <c r="TIR622" s="107"/>
      <c r="TIS622" s="2"/>
      <c r="TIT622" s="15"/>
      <c r="TIU622" s="15"/>
      <c r="TIV622" s="80"/>
      <c r="TIW622" s="52"/>
      <c r="TIX622" s="69"/>
      <c r="TIY622" s="69"/>
      <c r="TIZ622" s="69"/>
      <c r="TJA622" s="107"/>
      <c r="TJB622" s="2"/>
      <c r="TJC622" s="15"/>
      <c r="TJD622" s="15"/>
      <c r="TJE622" s="80"/>
      <c r="TJF622" s="52"/>
      <c r="TJG622" s="69"/>
      <c r="TJH622" s="69"/>
      <c r="TJI622" s="69"/>
      <c r="TJJ622" s="107"/>
      <c r="TJK622" s="2"/>
      <c r="TJL622" s="15"/>
      <c r="TJM622" s="15"/>
      <c r="TJN622" s="80"/>
      <c r="TJO622" s="52"/>
      <c r="TJP622" s="69"/>
      <c r="TJQ622" s="69"/>
      <c r="TJR622" s="69"/>
      <c r="TJS622" s="107"/>
      <c r="TJT622" s="2"/>
      <c r="TJU622" s="15"/>
      <c r="TJV622" s="15"/>
      <c r="TJW622" s="80"/>
      <c r="TJX622" s="52"/>
      <c r="TJY622" s="69"/>
      <c r="TJZ622" s="69"/>
      <c r="TKA622" s="69"/>
      <c r="TKB622" s="107"/>
      <c r="TKC622" s="2"/>
      <c r="TKD622" s="15"/>
      <c r="TKE622" s="15"/>
      <c r="TKF622" s="80"/>
      <c r="TKG622" s="52"/>
      <c r="TKH622" s="69"/>
      <c r="TKI622" s="69"/>
      <c r="TKJ622" s="69"/>
      <c r="TKK622" s="107"/>
      <c r="TKL622" s="2"/>
      <c r="TKM622" s="15"/>
      <c r="TKN622" s="15"/>
      <c r="TKO622" s="80"/>
      <c r="TKP622" s="52"/>
      <c r="TKQ622" s="69"/>
      <c r="TKR622" s="69"/>
      <c r="TKS622" s="69"/>
      <c r="TKT622" s="107"/>
      <c r="TKU622" s="2"/>
      <c r="TKV622" s="15"/>
      <c r="TKW622" s="15"/>
      <c r="TKX622" s="80"/>
      <c r="TKY622" s="52"/>
      <c r="TKZ622" s="69"/>
      <c r="TLA622" s="69"/>
      <c r="TLB622" s="69"/>
      <c r="TLC622" s="107"/>
      <c r="TLD622" s="2"/>
      <c r="TLE622" s="15"/>
      <c r="TLF622" s="15"/>
      <c r="TLG622" s="80"/>
      <c r="TLH622" s="52"/>
      <c r="TLI622" s="69"/>
      <c r="TLJ622" s="69"/>
      <c r="TLK622" s="69"/>
      <c r="TLL622" s="107"/>
      <c r="TLM622" s="2"/>
      <c r="TLN622" s="15"/>
      <c r="TLO622" s="15"/>
      <c r="TLP622" s="80"/>
      <c r="TLQ622" s="52"/>
      <c r="TLR622" s="69"/>
      <c r="TLS622" s="69"/>
      <c r="TLT622" s="69"/>
      <c r="TLU622" s="107"/>
      <c r="TLV622" s="2"/>
      <c r="TLW622" s="15"/>
      <c r="TLX622" s="15"/>
      <c r="TLY622" s="80"/>
      <c r="TLZ622" s="52"/>
      <c r="TMA622" s="69"/>
      <c r="TMB622" s="69"/>
      <c r="TMC622" s="69"/>
      <c r="TMD622" s="107"/>
      <c r="TME622" s="2"/>
      <c r="TMF622" s="15"/>
      <c r="TMG622" s="15"/>
      <c r="TMH622" s="80"/>
      <c r="TMI622" s="52"/>
      <c r="TMJ622" s="69"/>
      <c r="TMK622" s="69"/>
      <c r="TML622" s="69"/>
      <c r="TMM622" s="107"/>
      <c r="TMN622" s="2"/>
      <c r="TMO622" s="15"/>
      <c r="TMP622" s="15"/>
      <c r="TMQ622" s="80"/>
      <c r="TMR622" s="52"/>
      <c r="TMS622" s="69"/>
      <c r="TMT622" s="69"/>
      <c r="TMU622" s="69"/>
      <c r="TMV622" s="107"/>
      <c r="TMW622" s="2"/>
      <c r="TMX622" s="15"/>
      <c r="TMY622" s="15"/>
      <c r="TMZ622" s="80"/>
      <c r="TNA622" s="52"/>
      <c r="TNB622" s="69"/>
      <c r="TNC622" s="69"/>
      <c r="TND622" s="69"/>
      <c r="TNE622" s="107"/>
      <c r="TNF622" s="2"/>
      <c r="TNG622" s="15"/>
      <c r="TNH622" s="15"/>
      <c r="TNI622" s="80"/>
      <c r="TNJ622" s="52"/>
      <c r="TNK622" s="69"/>
      <c r="TNL622" s="69"/>
      <c r="TNM622" s="69"/>
      <c r="TNN622" s="107"/>
      <c r="TNO622" s="2"/>
      <c r="TNP622" s="15"/>
      <c r="TNQ622" s="15"/>
      <c r="TNR622" s="80"/>
      <c r="TNS622" s="52"/>
      <c r="TNT622" s="69"/>
      <c r="TNU622" s="69"/>
      <c r="TNV622" s="69"/>
      <c r="TNW622" s="107"/>
      <c r="TNX622" s="2"/>
      <c r="TNY622" s="15"/>
      <c r="TNZ622" s="15"/>
      <c r="TOA622" s="80"/>
      <c r="TOB622" s="52"/>
      <c r="TOC622" s="69"/>
      <c r="TOD622" s="69"/>
      <c r="TOE622" s="69"/>
      <c r="TOF622" s="107"/>
      <c r="TOG622" s="2"/>
      <c r="TOH622" s="15"/>
      <c r="TOI622" s="15"/>
      <c r="TOJ622" s="80"/>
      <c r="TOK622" s="52"/>
      <c r="TOL622" s="69"/>
      <c r="TOM622" s="69"/>
      <c r="TON622" s="69"/>
      <c r="TOO622" s="107"/>
      <c r="TOP622" s="2"/>
      <c r="TOQ622" s="15"/>
      <c r="TOR622" s="15"/>
      <c r="TOS622" s="80"/>
      <c r="TOT622" s="52"/>
      <c r="TOU622" s="69"/>
      <c r="TOV622" s="69"/>
      <c r="TOW622" s="69"/>
      <c r="TOX622" s="107"/>
      <c r="TOY622" s="2"/>
      <c r="TOZ622" s="15"/>
      <c r="TPA622" s="15"/>
      <c r="TPB622" s="80"/>
      <c r="TPC622" s="52"/>
      <c r="TPD622" s="69"/>
      <c r="TPE622" s="69"/>
      <c r="TPF622" s="69"/>
      <c r="TPG622" s="107"/>
      <c r="TPH622" s="2"/>
      <c r="TPI622" s="15"/>
      <c r="TPJ622" s="15"/>
      <c r="TPK622" s="80"/>
      <c r="TPL622" s="52"/>
      <c r="TPM622" s="69"/>
      <c r="TPN622" s="69"/>
      <c r="TPO622" s="69"/>
      <c r="TPP622" s="107"/>
      <c r="TPQ622" s="2"/>
      <c r="TPR622" s="15"/>
      <c r="TPS622" s="15"/>
      <c r="TPT622" s="80"/>
      <c r="TPU622" s="52"/>
      <c r="TPV622" s="69"/>
      <c r="TPW622" s="69"/>
      <c r="TPX622" s="69"/>
      <c r="TPY622" s="107"/>
      <c r="TPZ622" s="2"/>
      <c r="TQA622" s="15"/>
      <c r="TQB622" s="15"/>
      <c r="TQC622" s="80"/>
      <c r="TQD622" s="52"/>
      <c r="TQE622" s="69"/>
      <c r="TQF622" s="69"/>
      <c r="TQG622" s="69"/>
      <c r="TQH622" s="107"/>
      <c r="TQI622" s="2"/>
      <c r="TQJ622" s="15"/>
      <c r="TQK622" s="15"/>
      <c r="TQL622" s="80"/>
      <c r="TQM622" s="52"/>
      <c r="TQN622" s="69"/>
      <c r="TQO622" s="69"/>
      <c r="TQP622" s="69"/>
      <c r="TQQ622" s="107"/>
      <c r="TQR622" s="2"/>
      <c r="TQS622" s="15"/>
      <c r="TQT622" s="15"/>
      <c r="TQU622" s="80"/>
      <c r="TQV622" s="52"/>
      <c r="TQW622" s="69"/>
      <c r="TQX622" s="69"/>
      <c r="TQY622" s="69"/>
      <c r="TQZ622" s="107"/>
      <c r="TRA622" s="2"/>
      <c r="TRB622" s="15"/>
      <c r="TRC622" s="15"/>
      <c r="TRD622" s="80"/>
      <c r="TRE622" s="52"/>
      <c r="TRF622" s="69"/>
      <c r="TRG622" s="69"/>
      <c r="TRH622" s="69"/>
      <c r="TRI622" s="107"/>
      <c r="TRJ622" s="2"/>
      <c r="TRK622" s="15"/>
      <c r="TRL622" s="15"/>
      <c r="TRM622" s="80"/>
      <c r="TRN622" s="52"/>
      <c r="TRO622" s="69"/>
      <c r="TRP622" s="69"/>
      <c r="TRQ622" s="69"/>
      <c r="TRR622" s="107"/>
      <c r="TRS622" s="2"/>
      <c r="TRT622" s="15"/>
      <c r="TRU622" s="15"/>
      <c r="TRV622" s="80"/>
      <c r="TRW622" s="52"/>
      <c r="TRX622" s="69"/>
      <c r="TRY622" s="69"/>
      <c r="TRZ622" s="69"/>
      <c r="TSA622" s="107"/>
      <c r="TSB622" s="2"/>
      <c r="TSC622" s="15"/>
      <c r="TSD622" s="15"/>
      <c r="TSE622" s="80"/>
      <c r="TSF622" s="52"/>
      <c r="TSG622" s="69"/>
      <c r="TSH622" s="69"/>
      <c r="TSI622" s="69"/>
      <c r="TSJ622" s="107"/>
      <c r="TSK622" s="2"/>
      <c r="TSL622" s="15"/>
      <c r="TSM622" s="15"/>
      <c r="TSN622" s="80"/>
      <c r="TSO622" s="52"/>
      <c r="TSP622" s="69"/>
      <c r="TSQ622" s="69"/>
      <c r="TSR622" s="69"/>
      <c r="TSS622" s="107"/>
      <c r="TST622" s="2"/>
      <c r="TSU622" s="15"/>
      <c r="TSV622" s="15"/>
      <c r="TSW622" s="80"/>
      <c r="TSX622" s="52"/>
      <c r="TSY622" s="69"/>
      <c r="TSZ622" s="69"/>
      <c r="TTA622" s="69"/>
      <c r="TTB622" s="107"/>
      <c r="TTC622" s="2"/>
      <c r="TTD622" s="15"/>
      <c r="TTE622" s="15"/>
      <c r="TTF622" s="80"/>
      <c r="TTG622" s="52"/>
      <c r="TTH622" s="69"/>
      <c r="TTI622" s="69"/>
      <c r="TTJ622" s="69"/>
      <c r="TTK622" s="107"/>
      <c r="TTL622" s="2"/>
      <c r="TTM622" s="15"/>
      <c r="TTN622" s="15"/>
      <c r="TTO622" s="80"/>
      <c r="TTP622" s="52"/>
      <c r="TTQ622" s="69"/>
      <c r="TTR622" s="69"/>
      <c r="TTS622" s="69"/>
      <c r="TTT622" s="107"/>
      <c r="TTU622" s="2"/>
      <c r="TTV622" s="15"/>
      <c r="TTW622" s="15"/>
      <c r="TTX622" s="80"/>
      <c r="TTY622" s="52"/>
      <c r="TTZ622" s="69"/>
      <c r="TUA622" s="69"/>
      <c r="TUB622" s="69"/>
      <c r="TUC622" s="107"/>
      <c r="TUD622" s="2"/>
      <c r="TUE622" s="15"/>
      <c r="TUF622" s="15"/>
      <c r="TUG622" s="80"/>
      <c r="TUH622" s="52"/>
      <c r="TUI622" s="69"/>
      <c r="TUJ622" s="69"/>
      <c r="TUK622" s="69"/>
      <c r="TUL622" s="107"/>
      <c r="TUM622" s="2"/>
      <c r="TUN622" s="15"/>
      <c r="TUO622" s="15"/>
      <c r="TUP622" s="80"/>
      <c r="TUQ622" s="52"/>
      <c r="TUR622" s="69"/>
      <c r="TUS622" s="69"/>
      <c r="TUT622" s="69"/>
      <c r="TUU622" s="107"/>
      <c r="TUV622" s="2"/>
      <c r="TUW622" s="15"/>
      <c r="TUX622" s="15"/>
      <c r="TUY622" s="80"/>
      <c r="TUZ622" s="52"/>
      <c r="TVA622" s="69"/>
      <c r="TVB622" s="69"/>
      <c r="TVC622" s="69"/>
      <c r="TVD622" s="107"/>
      <c r="TVE622" s="2"/>
      <c r="TVF622" s="15"/>
      <c r="TVG622" s="15"/>
      <c r="TVH622" s="80"/>
      <c r="TVI622" s="52"/>
      <c r="TVJ622" s="69"/>
      <c r="TVK622" s="69"/>
      <c r="TVL622" s="69"/>
      <c r="TVM622" s="107"/>
      <c r="TVN622" s="2"/>
      <c r="TVO622" s="15"/>
      <c r="TVP622" s="15"/>
      <c r="TVQ622" s="80"/>
      <c r="TVR622" s="52"/>
      <c r="TVS622" s="69"/>
      <c r="TVT622" s="69"/>
      <c r="TVU622" s="69"/>
      <c r="TVV622" s="107"/>
      <c r="TVW622" s="2"/>
      <c r="TVX622" s="15"/>
      <c r="TVY622" s="15"/>
      <c r="TVZ622" s="80"/>
      <c r="TWA622" s="52"/>
      <c r="TWB622" s="69"/>
      <c r="TWC622" s="69"/>
      <c r="TWD622" s="69"/>
      <c r="TWE622" s="107"/>
      <c r="TWF622" s="2"/>
      <c r="TWG622" s="15"/>
      <c r="TWH622" s="15"/>
      <c r="TWI622" s="80"/>
      <c r="TWJ622" s="52"/>
      <c r="TWK622" s="69"/>
      <c r="TWL622" s="69"/>
      <c r="TWM622" s="69"/>
      <c r="TWN622" s="107"/>
      <c r="TWO622" s="2"/>
      <c r="TWP622" s="15"/>
      <c r="TWQ622" s="15"/>
      <c r="TWR622" s="80"/>
      <c r="TWS622" s="52"/>
      <c r="TWT622" s="69"/>
      <c r="TWU622" s="69"/>
      <c r="TWV622" s="69"/>
      <c r="TWW622" s="107"/>
      <c r="TWX622" s="2"/>
      <c r="TWY622" s="15"/>
      <c r="TWZ622" s="15"/>
      <c r="TXA622" s="80"/>
      <c r="TXB622" s="52"/>
      <c r="TXC622" s="69"/>
      <c r="TXD622" s="69"/>
      <c r="TXE622" s="69"/>
      <c r="TXF622" s="107"/>
      <c r="TXG622" s="2"/>
      <c r="TXH622" s="15"/>
      <c r="TXI622" s="15"/>
      <c r="TXJ622" s="80"/>
      <c r="TXK622" s="52"/>
      <c r="TXL622" s="69"/>
      <c r="TXM622" s="69"/>
      <c r="TXN622" s="69"/>
      <c r="TXO622" s="107"/>
      <c r="TXP622" s="2"/>
      <c r="TXQ622" s="15"/>
      <c r="TXR622" s="15"/>
      <c r="TXS622" s="80"/>
      <c r="TXT622" s="52"/>
      <c r="TXU622" s="69"/>
      <c r="TXV622" s="69"/>
      <c r="TXW622" s="69"/>
      <c r="TXX622" s="107"/>
      <c r="TXY622" s="2"/>
      <c r="TXZ622" s="15"/>
      <c r="TYA622" s="15"/>
      <c r="TYB622" s="80"/>
      <c r="TYC622" s="52"/>
      <c r="TYD622" s="69"/>
      <c r="TYE622" s="69"/>
      <c r="TYF622" s="69"/>
      <c r="TYG622" s="107"/>
      <c r="TYH622" s="2"/>
      <c r="TYI622" s="15"/>
      <c r="TYJ622" s="15"/>
      <c r="TYK622" s="80"/>
      <c r="TYL622" s="52"/>
      <c r="TYM622" s="69"/>
      <c r="TYN622" s="69"/>
      <c r="TYO622" s="69"/>
      <c r="TYP622" s="107"/>
      <c r="TYQ622" s="2"/>
      <c r="TYR622" s="15"/>
      <c r="TYS622" s="15"/>
      <c r="TYT622" s="80"/>
      <c r="TYU622" s="52"/>
      <c r="TYV622" s="69"/>
      <c r="TYW622" s="69"/>
      <c r="TYX622" s="69"/>
      <c r="TYY622" s="107"/>
      <c r="TYZ622" s="2"/>
      <c r="TZA622" s="15"/>
      <c r="TZB622" s="15"/>
      <c r="TZC622" s="80"/>
      <c r="TZD622" s="52"/>
      <c r="TZE622" s="69"/>
      <c r="TZF622" s="69"/>
      <c r="TZG622" s="69"/>
      <c r="TZH622" s="107"/>
      <c r="TZI622" s="2"/>
      <c r="TZJ622" s="15"/>
      <c r="TZK622" s="15"/>
      <c r="TZL622" s="80"/>
      <c r="TZM622" s="52"/>
      <c r="TZN622" s="69"/>
      <c r="TZO622" s="69"/>
      <c r="TZP622" s="69"/>
      <c r="TZQ622" s="107"/>
      <c r="TZR622" s="2"/>
      <c r="TZS622" s="15"/>
      <c r="TZT622" s="15"/>
      <c r="TZU622" s="80"/>
      <c r="TZV622" s="52"/>
      <c r="TZW622" s="69"/>
      <c r="TZX622" s="69"/>
      <c r="TZY622" s="69"/>
      <c r="TZZ622" s="107"/>
      <c r="UAA622" s="2"/>
      <c r="UAB622" s="15"/>
      <c r="UAC622" s="15"/>
      <c r="UAD622" s="80"/>
      <c r="UAE622" s="52"/>
      <c r="UAF622" s="69"/>
      <c r="UAG622" s="69"/>
      <c r="UAH622" s="69"/>
      <c r="UAI622" s="107"/>
      <c r="UAJ622" s="2"/>
      <c r="UAK622" s="15"/>
      <c r="UAL622" s="15"/>
      <c r="UAM622" s="80"/>
      <c r="UAN622" s="52"/>
      <c r="UAO622" s="69"/>
      <c r="UAP622" s="69"/>
      <c r="UAQ622" s="69"/>
      <c r="UAR622" s="107"/>
      <c r="UAS622" s="2"/>
      <c r="UAT622" s="15"/>
      <c r="UAU622" s="15"/>
      <c r="UAV622" s="80"/>
      <c r="UAW622" s="52"/>
      <c r="UAX622" s="69"/>
      <c r="UAY622" s="69"/>
      <c r="UAZ622" s="69"/>
      <c r="UBA622" s="107"/>
      <c r="UBB622" s="2"/>
      <c r="UBC622" s="15"/>
      <c r="UBD622" s="15"/>
      <c r="UBE622" s="80"/>
      <c r="UBF622" s="52"/>
      <c r="UBG622" s="69"/>
      <c r="UBH622" s="69"/>
      <c r="UBI622" s="69"/>
      <c r="UBJ622" s="107"/>
      <c r="UBK622" s="2"/>
      <c r="UBL622" s="15"/>
      <c r="UBM622" s="15"/>
      <c r="UBN622" s="80"/>
      <c r="UBO622" s="52"/>
      <c r="UBP622" s="69"/>
      <c r="UBQ622" s="69"/>
      <c r="UBR622" s="69"/>
      <c r="UBS622" s="107"/>
      <c r="UBT622" s="2"/>
      <c r="UBU622" s="15"/>
      <c r="UBV622" s="15"/>
      <c r="UBW622" s="80"/>
      <c r="UBX622" s="52"/>
      <c r="UBY622" s="69"/>
      <c r="UBZ622" s="69"/>
      <c r="UCA622" s="69"/>
      <c r="UCB622" s="107"/>
      <c r="UCC622" s="2"/>
      <c r="UCD622" s="15"/>
      <c r="UCE622" s="15"/>
      <c r="UCF622" s="80"/>
      <c r="UCG622" s="52"/>
      <c r="UCH622" s="69"/>
      <c r="UCI622" s="69"/>
      <c r="UCJ622" s="69"/>
      <c r="UCK622" s="107"/>
      <c r="UCL622" s="2"/>
      <c r="UCM622" s="15"/>
      <c r="UCN622" s="15"/>
      <c r="UCO622" s="80"/>
      <c r="UCP622" s="52"/>
      <c r="UCQ622" s="69"/>
      <c r="UCR622" s="69"/>
      <c r="UCS622" s="69"/>
      <c r="UCT622" s="107"/>
      <c r="UCU622" s="2"/>
      <c r="UCV622" s="15"/>
      <c r="UCW622" s="15"/>
      <c r="UCX622" s="80"/>
      <c r="UCY622" s="52"/>
      <c r="UCZ622" s="69"/>
      <c r="UDA622" s="69"/>
      <c r="UDB622" s="69"/>
      <c r="UDC622" s="107"/>
      <c r="UDD622" s="2"/>
      <c r="UDE622" s="15"/>
      <c r="UDF622" s="15"/>
      <c r="UDG622" s="80"/>
      <c r="UDH622" s="52"/>
      <c r="UDI622" s="69"/>
      <c r="UDJ622" s="69"/>
      <c r="UDK622" s="69"/>
      <c r="UDL622" s="107"/>
      <c r="UDM622" s="2"/>
      <c r="UDN622" s="15"/>
      <c r="UDO622" s="15"/>
      <c r="UDP622" s="80"/>
      <c r="UDQ622" s="52"/>
      <c r="UDR622" s="69"/>
      <c r="UDS622" s="69"/>
      <c r="UDT622" s="69"/>
      <c r="UDU622" s="107"/>
      <c r="UDV622" s="2"/>
      <c r="UDW622" s="15"/>
      <c r="UDX622" s="15"/>
      <c r="UDY622" s="80"/>
      <c r="UDZ622" s="52"/>
      <c r="UEA622" s="69"/>
      <c r="UEB622" s="69"/>
      <c r="UEC622" s="69"/>
      <c r="UED622" s="107"/>
      <c r="UEE622" s="2"/>
      <c r="UEF622" s="15"/>
      <c r="UEG622" s="15"/>
      <c r="UEH622" s="80"/>
      <c r="UEI622" s="52"/>
      <c r="UEJ622" s="69"/>
      <c r="UEK622" s="69"/>
      <c r="UEL622" s="69"/>
      <c r="UEM622" s="107"/>
      <c r="UEN622" s="2"/>
      <c r="UEO622" s="15"/>
      <c r="UEP622" s="15"/>
      <c r="UEQ622" s="80"/>
      <c r="UER622" s="52"/>
      <c r="UES622" s="69"/>
      <c r="UET622" s="69"/>
      <c r="UEU622" s="69"/>
      <c r="UEV622" s="107"/>
      <c r="UEW622" s="2"/>
      <c r="UEX622" s="15"/>
      <c r="UEY622" s="15"/>
      <c r="UEZ622" s="80"/>
      <c r="UFA622" s="52"/>
      <c r="UFB622" s="69"/>
      <c r="UFC622" s="69"/>
      <c r="UFD622" s="69"/>
      <c r="UFE622" s="107"/>
      <c r="UFF622" s="2"/>
      <c r="UFG622" s="15"/>
      <c r="UFH622" s="15"/>
      <c r="UFI622" s="80"/>
      <c r="UFJ622" s="52"/>
      <c r="UFK622" s="69"/>
      <c r="UFL622" s="69"/>
      <c r="UFM622" s="69"/>
      <c r="UFN622" s="107"/>
      <c r="UFO622" s="2"/>
      <c r="UFP622" s="15"/>
      <c r="UFQ622" s="15"/>
      <c r="UFR622" s="80"/>
      <c r="UFS622" s="52"/>
      <c r="UFT622" s="69"/>
      <c r="UFU622" s="69"/>
      <c r="UFV622" s="69"/>
      <c r="UFW622" s="107"/>
      <c r="UFX622" s="2"/>
      <c r="UFY622" s="15"/>
      <c r="UFZ622" s="15"/>
      <c r="UGA622" s="80"/>
      <c r="UGB622" s="52"/>
      <c r="UGC622" s="69"/>
      <c r="UGD622" s="69"/>
      <c r="UGE622" s="69"/>
      <c r="UGF622" s="107"/>
      <c r="UGG622" s="2"/>
      <c r="UGH622" s="15"/>
      <c r="UGI622" s="15"/>
      <c r="UGJ622" s="80"/>
      <c r="UGK622" s="52"/>
      <c r="UGL622" s="69"/>
      <c r="UGM622" s="69"/>
      <c r="UGN622" s="69"/>
      <c r="UGO622" s="107"/>
      <c r="UGP622" s="2"/>
      <c r="UGQ622" s="15"/>
      <c r="UGR622" s="15"/>
      <c r="UGS622" s="80"/>
      <c r="UGT622" s="52"/>
      <c r="UGU622" s="69"/>
      <c r="UGV622" s="69"/>
      <c r="UGW622" s="69"/>
      <c r="UGX622" s="107"/>
      <c r="UGY622" s="2"/>
      <c r="UGZ622" s="15"/>
      <c r="UHA622" s="15"/>
      <c r="UHB622" s="80"/>
      <c r="UHC622" s="52"/>
      <c r="UHD622" s="69"/>
      <c r="UHE622" s="69"/>
      <c r="UHF622" s="69"/>
      <c r="UHG622" s="107"/>
      <c r="UHH622" s="2"/>
      <c r="UHI622" s="15"/>
      <c r="UHJ622" s="15"/>
      <c r="UHK622" s="80"/>
      <c r="UHL622" s="52"/>
      <c r="UHM622" s="69"/>
      <c r="UHN622" s="69"/>
      <c r="UHO622" s="69"/>
      <c r="UHP622" s="107"/>
      <c r="UHQ622" s="2"/>
      <c r="UHR622" s="15"/>
      <c r="UHS622" s="15"/>
      <c r="UHT622" s="80"/>
      <c r="UHU622" s="52"/>
      <c r="UHV622" s="69"/>
      <c r="UHW622" s="69"/>
      <c r="UHX622" s="69"/>
      <c r="UHY622" s="107"/>
      <c r="UHZ622" s="2"/>
      <c r="UIA622" s="15"/>
      <c r="UIB622" s="15"/>
      <c r="UIC622" s="80"/>
      <c r="UID622" s="52"/>
      <c r="UIE622" s="69"/>
      <c r="UIF622" s="69"/>
      <c r="UIG622" s="69"/>
      <c r="UIH622" s="107"/>
      <c r="UII622" s="2"/>
      <c r="UIJ622" s="15"/>
      <c r="UIK622" s="15"/>
      <c r="UIL622" s="80"/>
      <c r="UIM622" s="52"/>
      <c r="UIN622" s="69"/>
      <c r="UIO622" s="69"/>
      <c r="UIP622" s="69"/>
      <c r="UIQ622" s="107"/>
      <c r="UIR622" s="2"/>
      <c r="UIS622" s="15"/>
      <c r="UIT622" s="15"/>
      <c r="UIU622" s="80"/>
      <c r="UIV622" s="52"/>
      <c r="UIW622" s="69"/>
      <c r="UIX622" s="69"/>
      <c r="UIY622" s="69"/>
      <c r="UIZ622" s="107"/>
      <c r="UJA622" s="2"/>
      <c r="UJB622" s="15"/>
      <c r="UJC622" s="15"/>
      <c r="UJD622" s="80"/>
      <c r="UJE622" s="52"/>
      <c r="UJF622" s="69"/>
      <c r="UJG622" s="69"/>
      <c r="UJH622" s="69"/>
      <c r="UJI622" s="107"/>
      <c r="UJJ622" s="2"/>
      <c r="UJK622" s="15"/>
      <c r="UJL622" s="15"/>
      <c r="UJM622" s="80"/>
      <c r="UJN622" s="52"/>
      <c r="UJO622" s="69"/>
      <c r="UJP622" s="69"/>
      <c r="UJQ622" s="69"/>
      <c r="UJR622" s="107"/>
      <c r="UJS622" s="2"/>
      <c r="UJT622" s="15"/>
      <c r="UJU622" s="15"/>
      <c r="UJV622" s="80"/>
      <c r="UJW622" s="52"/>
      <c r="UJX622" s="69"/>
      <c r="UJY622" s="69"/>
      <c r="UJZ622" s="69"/>
      <c r="UKA622" s="107"/>
      <c r="UKB622" s="2"/>
      <c r="UKC622" s="15"/>
      <c r="UKD622" s="15"/>
      <c r="UKE622" s="80"/>
      <c r="UKF622" s="52"/>
      <c r="UKG622" s="69"/>
      <c r="UKH622" s="69"/>
      <c r="UKI622" s="69"/>
      <c r="UKJ622" s="107"/>
      <c r="UKK622" s="2"/>
      <c r="UKL622" s="15"/>
      <c r="UKM622" s="15"/>
      <c r="UKN622" s="80"/>
      <c r="UKO622" s="52"/>
      <c r="UKP622" s="69"/>
      <c r="UKQ622" s="69"/>
      <c r="UKR622" s="69"/>
      <c r="UKS622" s="107"/>
      <c r="UKT622" s="2"/>
      <c r="UKU622" s="15"/>
      <c r="UKV622" s="15"/>
      <c r="UKW622" s="80"/>
      <c r="UKX622" s="52"/>
      <c r="UKY622" s="69"/>
      <c r="UKZ622" s="69"/>
      <c r="ULA622" s="69"/>
      <c r="ULB622" s="107"/>
      <c r="ULC622" s="2"/>
      <c r="ULD622" s="15"/>
      <c r="ULE622" s="15"/>
      <c r="ULF622" s="80"/>
      <c r="ULG622" s="52"/>
      <c r="ULH622" s="69"/>
      <c r="ULI622" s="69"/>
      <c r="ULJ622" s="69"/>
      <c r="ULK622" s="107"/>
      <c r="ULL622" s="2"/>
      <c r="ULM622" s="15"/>
      <c r="ULN622" s="15"/>
      <c r="ULO622" s="80"/>
      <c r="ULP622" s="52"/>
      <c r="ULQ622" s="69"/>
      <c r="ULR622" s="69"/>
      <c r="ULS622" s="69"/>
      <c r="ULT622" s="107"/>
      <c r="ULU622" s="2"/>
      <c r="ULV622" s="15"/>
      <c r="ULW622" s="15"/>
      <c r="ULX622" s="80"/>
      <c r="ULY622" s="52"/>
      <c r="ULZ622" s="69"/>
      <c r="UMA622" s="69"/>
      <c r="UMB622" s="69"/>
      <c r="UMC622" s="107"/>
      <c r="UMD622" s="2"/>
      <c r="UME622" s="15"/>
      <c r="UMF622" s="15"/>
      <c r="UMG622" s="80"/>
      <c r="UMH622" s="52"/>
      <c r="UMI622" s="69"/>
      <c r="UMJ622" s="69"/>
      <c r="UMK622" s="69"/>
      <c r="UML622" s="107"/>
      <c r="UMM622" s="2"/>
      <c r="UMN622" s="15"/>
      <c r="UMO622" s="15"/>
      <c r="UMP622" s="80"/>
      <c r="UMQ622" s="52"/>
      <c r="UMR622" s="69"/>
      <c r="UMS622" s="69"/>
      <c r="UMT622" s="69"/>
      <c r="UMU622" s="107"/>
      <c r="UMV622" s="2"/>
      <c r="UMW622" s="15"/>
      <c r="UMX622" s="15"/>
      <c r="UMY622" s="80"/>
      <c r="UMZ622" s="52"/>
      <c r="UNA622" s="69"/>
      <c r="UNB622" s="69"/>
      <c r="UNC622" s="69"/>
      <c r="UND622" s="107"/>
      <c r="UNE622" s="2"/>
      <c r="UNF622" s="15"/>
      <c r="UNG622" s="15"/>
      <c r="UNH622" s="80"/>
      <c r="UNI622" s="52"/>
      <c r="UNJ622" s="69"/>
      <c r="UNK622" s="69"/>
      <c r="UNL622" s="69"/>
      <c r="UNM622" s="107"/>
      <c r="UNN622" s="2"/>
      <c r="UNO622" s="15"/>
      <c r="UNP622" s="15"/>
      <c r="UNQ622" s="80"/>
      <c r="UNR622" s="52"/>
      <c r="UNS622" s="69"/>
      <c r="UNT622" s="69"/>
      <c r="UNU622" s="69"/>
      <c r="UNV622" s="107"/>
      <c r="UNW622" s="2"/>
      <c r="UNX622" s="15"/>
      <c r="UNY622" s="15"/>
      <c r="UNZ622" s="80"/>
      <c r="UOA622" s="52"/>
      <c r="UOB622" s="69"/>
      <c r="UOC622" s="69"/>
      <c r="UOD622" s="69"/>
      <c r="UOE622" s="107"/>
      <c r="UOF622" s="2"/>
      <c r="UOG622" s="15"/>
      <c r="UOH622" s="15"/>
      <c r="UOI622" s="80"/>
      <c r="UOJ622" s="52"/>
      <c r="UOK622" s="69"/>
      <c r="UOL622" s="69"/>
      <c r="UOM622" s="69"/>
      <c r="UON622" s="107"/>
      <c r="UOO622" s="2"/>
      <c r="UOP622" s="15"/>
      <c r="UOQ622" s="15"/>
      <c r="UOR622" s="80"/>
      <c r="UOS622" s="52"/>
      <c r="UOT622" s="69"/>
      <c r="UOU622" s="69"/>
      <c r="UOV622" s="69"/>
      <c r="UOW622" s="107"/>
      <c r="UOX622" s="2"/>
      <c r="UOY622" s="15"/>
      <c r="UOZ622" s="15"/>
      <c r="UPA622" s="80"/>
      <c r="UPB622" s="52"/>
      <c r="UPC622" s="69"/>
      <c r="UPD622" s="69"/>
      <c r="UPE622" s="69"/>
      <c r="UPF622" s="107"/>
      <c r="UPG622" s="2"/>
      <c r="UPH622" s="15"/>
      <c r="UPI622" s="15"/>
      <c r="UPJ622" s="80"/>
      <c r="UPK622" s="52"/>
      <c r="UPL622" s="69"/>
      <c r="UPM622" s="69"/>
      <c r="UPN622" s="69"/>
      <c r="UPO622" s="107"/>
      <c r="UPP622" s="2"/>
      <c r="UPQ622" s="15"/>
      <c r="UPR622" s="15"/>
      <c r="UPS622" s="80"/>
      <c r="UPT622" s="52"/>
      <c r="UPU622" s="69"/>
      <c r="UPV622" s="69"/>
      <c r="UPW622" s="69"/>
      <c r="UPX622" s="107"/>
      <c r="UPY622" s="2"/>
      <c r="UPZ622" s="15"/>
      <c r="UQA622" s="15"/>
      <c r="UQB622" s="80"/>
      <c r="UQC622" s="52"/>
      <c r="UQD622" s="69"/>
      <c r="UQE622" s="69"/>
      <c r="UQF622" s="69"/>
      <c r="UQG622" s="107"/>
      <c r="UQH622" s="2"/>
      <c r="UQI622" s="15"/>
      <c r="UQJ622" s="15"/>
      <c r="UQK622" s="80"/>
      <c r="UQL622" s="52"/>
      <c r="UQM622" s="69"/>
      <c r="UQN622" s="69"/>
      <c r="UQO622" s="69"/>
      <c r="UQP622" s="107"/>
      <c r="UQQ622" s="2"/>
      <c r="UQR622" s="15"/>
      <c r="UQS622" s="15"/>
      <c r="UQT622" s="80"/>
      <c r="UQU622" s="52"/>
      <c r="UQV622" s="69"/>
      <c r="UQW622" s="69"/>
      <c r="UQX622" s="69"/>
      <c r="UQY622" s="107"/>
      <c r="UQZ622" s="2"/>
      <c r="URA622" s="15"/>
      <c r="URB622" s="15"/>
      <c r="URC622" s="80"/>
      <c r="URD622" s="52"/>
      <c r="URE622" s="69"/>
      <c r="URF622" s="69"/>
      <c r="URG622" s="69"/>
      <c r="URH622" s="107"/>
      <c r="URI622" s="2"/>
      <c r="URJ622" s="15"/>
      <c r="URK622" s="15"/>
      <c r="URL622" s="80"/>
      <c r="URM622" s="52"/>
      <c r="URN622" s="69"/>
      <c r="URO622" s="69"/>
      <c r="URP622" s="69"/>
      <c r="URQ622" s="107"/>
      <c r="URR622" s="2"/>
      <c r="URS622" s="15"/>
      <c r="URT622" s="15"/>
      <c r="URU622" s="80"/>
      <c r="URV622" s="52"/>
      <c r="URW622" s="69"/>
      <c r="URX622" s="69"/>
      <c r="URY622" s="69"/>
      <c r="URZ622" s="107"/>
      <c r="USA622" s="2"/>
      <c r="USB622" s="15"/>
      <c r="USC622" s="15"/>
      <c r="USD622" s="80"/>
      <c r="USE622" s="52"/>
      <c r="USF622" s="69"/>
      <c r="USG622" s="69"/>
      <c r="USH622" s="69"/>
      <c r="USI622" s="107"/>
      <c r="USJ622" s="2"/>
      <c r="USK622" s="15"/>
      <c r="USL622" s="15"/>
      <c r="USM622" s="80"/>
      <c r="USN622" s="52"/>
      <c r="USO622" s="69"/>
      <c r="USP622" s="69"/>
      <c r="USQ622" s="69"/>
      <c r="USR622" s="107"/>
      <c r="USS622" s="2"/>
      <c r="UST622" s="15"/>
      <c r="USU622" s="15"/>
      <c r="USV622" s="80"/>
      <c r="USW622" s="52"/>
      <c r="USX622" s="69"/>
      <c r="USY622" s="69"/>
      <c r="USZ622" s="69"/>
      <c r="UTA622" s="107"/>
      <c r="UTB622" s="2"/>
      <c r="UTC622" s="15"/>
      <c r="UTD622" s="15"/>
      <c r="UTE622" s="80"/>
      <c r="UTF622" s="52"/>
      <c r="UTG622" s="69"/>
      <c r="UTH622" s="69"/>
      <c r="UTI622" s="69"/>
      <c r="UTJ622" s="107"/>
      <c r="UTK622" s="2"/>
      <c r="UTL622" s="15"/>
      <c r="UTM622" s="15"/>
      <c r="UTN622" s="80"/>
      <c r="UTO622" s="52"/>
      <c r="UTP622" s="69"/>
      <c r="UTQ622" s="69"/>
      <c r="UTR622" s="69"/>
      <c r="UTS622" s="107"/>
      <c r="UTT622" s="2"/>
      <c r="UTU622" s="15"/>
      <c r="UTV622" s="15"/>
      <c r="UTW622" s="80"/>
      <c r="UTX622" s="52"/>
      <c r="UTY622" s="69"/>
      <c r="UTZ622" s="69"/>
      <c r="UUA622" s="69"/>
      <c r="UUB622" s="107"/>
      <c r="UUC622" s="2"/>
      <c r="UUD622" s="15"/>
      <c r="UUE622" s="15"/>
      <c r="UUF622" s="80"/>
      <c r="UUG622" s="52"/>
      <c r="UUH622" s="69"/>
      <c r="UUI622" s="69"/>
      <c r="UUJ622" s="69"/>
      <c r="UUK622" s="107"/>
      <c r="UUL622" s="2"/>
      <c r="UUM622" s="15"/>
      <c r="UUN622" s="15"/>
      <c r="UUO622" s="80"/>
      <c r="UUP622" s="52"/>
      <c r="UUQ622" s="69"/>
      <c r="UUR622" s="69"/>
      <c r="UUS622" s="69"/>
      <c r="UUT622" s="107"/>
      <c r="UUU622" s="2"/>
      <c r="UUV622" s="15"/>
      <c r="UUW622" s="15"/>
      <c r="UUX622" s="80"/>
      <c r="UUY622" s="52"/>
      <c r="UUZ622" s="69"/>
      <c r="UVA622" s="69"/>
      <c r="UVB622" s="69"/>
      <c r="UVC622" s="107"/>
      <c r="UVD622" s="2"/>
      <c r="UVE622" s="15"/>
      <c r="UVF622" s="15"/>
      <c r="UVG622" s="80"/>
      <c r="UVH622" s="52"/>
      <c r="UVI622" s="69"/>
      <c r="UVJ622" s="69"/>
      <c r="UVK622" s="69"/>
      <c r="UVL622" s="107"/>
      <c r="UVM622" s="2"/>
      <c r="UVN622" s="15"/>
      <c r="UVO622" s="15"/>
      <c r="UVP622" s="80"/>
      <c r="UVQ622" s="52"/>
      <c r="UVR622" s="69"/>
      <c r="UVS622" s="69"/>
      <c r="UVT622" s="69"/>
      <c r="UVU622" s="107"/>
      <c r="UVV622" s="2"/>
      <c r="UVW622" s="15"/>
      <c r="UVX622" s="15"/>
      <c r="UVY622" s="80"/>
      <c r="UVZ622" s="52"/>
      <c r="UWA622" s="69"/>
      <c r="UWB622" s="69"/>
      <c r="UWC622" s="69"/>
      <c r="UWD622" s="107"/>
      <c r="UWE622" s="2"/>
      <c r="UWF622" s="15"/>
      <c r="UWG622" s="15"/>
      <c r="UWH622" s="80"/>
      <c r="UWI622" s="52"/>
      <c r="UWJ622" s="69"/>
      <c r="UWK622" s="69"/>
      <c r="UWL622" s="69"/>
      <c r="UWM622" s="107"/>
      <c r="UWN622" s="2"/>
      <c r="UWO622" s="15"/>
      <c r="UWP622" s="15"/>
      <c r="UWQ622" s="80"/>
      <c r="UWR622" s="52"/>
      <c r="UWS622" s="69"/>
      <c r="UWT622" s="69"/>
      <c r="UWU622" s="69"/>
      <c r="UWV622" s="107"/>
      <c r="UWW622" s="2"/>
      <c r="UWX622" s="15"/>
      <c r="UWY622" s="15"/>
      <c r="UWZ622" s="80"/>
      <c r="UXA622" s="52"/>
      <c r="UXB622" s="69"/>
      <c r="UXC622" s="69"/>
      <c r="UXD622" s="69"/>
      <c r="UXE622" s="107"/>
      <c r="UXF622" s="2"/>
      <c r="UXG622" s="15"/>
      <c r="UXH622" s="15"/>
      <c r="UXI622" s="80"/>
      <c r="UXJ622" s="52"/>
      <c r="UXK622" s="69"/>
      <c r="UXL622" s="69"/>
      <c r="UXM622" s="69"/>
      <c r="UXN622" s="107"/>
      <c r="UXO622" s="2"/>
      <c r="UXP622" s="15"/>
      <c r="UXQ622" s="15"/>
      <c r="UXR622" s="80"/>
      <c r="UXS622" s="52"/>
      <c r="UXT622" s="69"/>
      <c r="UXU622" s="69"/>
      <c r="UXV622" s="69"/>
      <c r="UXW622" s="107"/>
      <c r="UXX622" s="2"/>
      <c r="UXY622" s="15"/>
      <c r="UXZ622" s="15"/>
      <c r="UYA622" s="80"/>
      <c r="UYB622" s="52"/>
      <c r="UYC622" s="69"/>
      <c r="UYD622" s="69"/>
      <c r="UYE622" s="69"/>
      <c r="UYF622" s="107"/>
      <c r="UYG622" s="2"/>
      <c r="UYH622" s="15"/>
      <c r="UYI622" s="15"/>
      <c r="UYJ622" s="80"/>
      <c r="UYK622" s="52"/>
      <c r="UYL622" s="69"/>
      <c r="UYM622" s="69"/>
      <c r="UYN622" s="69"/>
      <c r="UYO622" s="107"/>
      <c r="UYP622" s="2"/>
      <c r="UYQ622" s="15"/>
      <c r="UYR622" s="15"/>
      <c r="UYS622" s="80"/>
      <c r="UYT622" s="52"/>
      <c r="UYU622" s="69"/>
      <c r="UYV622" s="69"/>
      <c r="UYW622" s="69"/>
      <c r="UYX622" s="107"/>
      <c r="UYY622" s="2"/>
      <c r="UYZ622" s="15"/>
      <c r="UZA622" s="15"/>
      <c r="UZB622" s="80"/>
      <c r="UZC622" s="52"/>
      <c r="UZD622" s="69"/>
      <c r="UZE622" s="69"/>
      <c r="UZF622" s="69"/>
      <c r="UZG622" s="107"/>
      <c r="UZH622" s="2"/>
      <c r="UZI622" s="15"/>
      <c r="UZJ622" s="15"/>
      <c r="UZK622" s="80"/>
      <c r="UZL622" s="52"/>
      <c r="UZM622" s="69"/>
      <c r="UZN622" s="69"/>
      <c r="UZO622" s="69"/>
      <c r="UZP622" s="107"/>
      <c r="UZQ622" s="2"/>
      <c r="UZR622" s="15"/>
      <c r="UZS622" s="15"/>
      <c r="UZT622" s="80"/>
      <c r="UZU622" s="52"/>
      <c r="UZV622" s="69"/>
      <c r="UZW622" s="69"/>
      <c r="UZX622" s="69"/>
      <c r="UZY622" s="107"/>
      <c r="UZZ622" s="2"/>
      <c r="VAA622" s="15"/>
      <c r="VAB622" s="15"/>
      <c r="VAC622" s="80"/>
      <c r="VAD622" s="52"/>
      <c r="VAE622" s="69"/>
      <c r="VAF622" s="69"/>
      <c r="VAG622" s="69"/>
      <c r="VAH622" s="107"/>
      <c r="VAI622" s="2"/>
      <c r="VAJ622" s="15"/>
      <c r="VAK622" s="15"/>
      <c r="VAL622" s="80"/>
      <c r="VAM622" s="52"/>
      <c r="VAN622" s="69"/>
      <c r="VAO622" s="69"/>
      <c r="VAP622" s="69"/>
      <c r="VAQ622" s="107"/>
      <c r="VAR622" s="2"/>
      <c r="VAS622" s="15"/>
      <c r="VAT622" s="15"/>
      <c r="VAU622" s="80"/>
      <c r="VAV622" s="52"/>
      <c r="VAW622" s="69"/>
      <c r="VAX622" s="69"/>
      <c r="VAY622" s="69"/>
      <c r="VAZ622" s="107"/>
      <c r="VBA622" s="2"/>
      <c r="VBB622" s="15"/>
      <c r="VBC622" s="15"/>
      <c r="VBD622" s="80"/>
      <c r="VBE622" s="52"/>
      <c r="VBF622" s="69"/>
      <c r="VBG622" s="69"/>
      <c r="VBH622" s="69"/>
      <c r="VBI622" s="107"/>
      <c r="VBJ622" s="2"/>
      <c r="VBK622" s="15"/>
      <c r="VBL622" s="15"/>
      <c r="VBM622" s="80"/>
      <c r="VBN622" s="52"/>
      <c r="VBO622" s="69"/>
      <c r="VBP622" s="69"/>
      <c r="VBQ622" s="69"/>
      <c r="VBR622" s="107"/>
      <c r="VBS622" s="2"/>
      <c r="VBT622" s="15"/>
      <c r="VBU622" s="15"/>
      <c r="VBV622" s="80"/>
      <c r="VBW622" s="52"/>
      <c r="VBX622" s="69"/>
      <c r="VBY622" s="69"/>
      <c r="VBZ622" s="69"/>
      <c r="VCA622" s="107"/>
      <c r="VCB622" s="2"/>
      <c r="VCC622" s="15"/>
      <c r="VCD622" s="15"/>
      <c r="VCE622" s="80"/>
      <c r="VCF622" s="52"/>
      <c r="VCG622" s="69"/>
      <c r="VCH622" s="69"/>
      <c r="VCI622" s="69"/>
      <c r="VCJ622" s="107"/>
      <c r="VCK622" s="2"/>
      <c r="VCL622" s="15"/>
      <c r="VCM622" s="15"/>
      <c r="VCN622" s="80"/>
      <c r="VCO622" s="52"/>
      <c r="VCP622" s="69"/>
      <c r="VCQ622" s="69"/>
      <c r="VCR622" s="69"/>
      <c r="VCS622" s="107"/>
      <c r="VCT622" s="2"/>
      <c r="VCU622" s="15"/>
      <c r="VCV622" s="15"/>
      <c r="VCW622" s="80"/>
      <c r="VCX622" s="52"/>
      <c r="VCY622" s="69"/>
      <c r="VCZ622" s="69"/>
      <c r="VDA622" s="69"/>
      <c r="VDB622" s="107"/>
      <c r="VDC622" s="2"/>
      <c r="VDD622" s="15"/>
      <c r="VDE622" s="15"/>
      <c r="VDF622" s="80"/>
      <c r="VDG622" s="52"/>
      <c r="VDH622" s="69"/>
      <c r="VDI622" s="69"/>
      <c r="VDJ622" s="69"/>
      <c r="VDK622" s="107"/>
      <c r="VDL622" s="2"/>
      <c r="VDM622" s="15"/>
      <c r="VDN622" s="15"/>
      <c r="VDO622" s="80"/>
      <c r="VDP622" s="52"/>
      <c r="VDQ622" s="69"/>
      <c r="VDR622" s="69"/>
      <c r="VDS622" s="69"/>
      <c r="VDT622" s="107"/>
      <c r="VDU622" s="2"/>
      <c r="VDV622" s="15"/>
      <c r="VDW622" s="15"/>
      <c r="VDX622" s="80"/>
      <c r="VDY622" s="52"/>
      <c r="VDZ622" s="69"/>
      <c r="VEA622" s="69"/>
      <c r="VEB622" s="69"/>
      <c r="VEC622" s="107"/>
      <c r="VED622" s="2"/>
      <c r="VEE622" s="15"/>
      <c r="VEF622" s="15"/>
      <c r="VEG622" s="80"/>
      <c r="VEH622" s="52"/>
      <c r="VEI622" s="69"/>
      <c r="VEJ622" s="69"/>
      <c r="VEK622" s="69"/>
      <c r="VEL622" s="107"/>
      <c r="VEM622" s="2"/>
      <c r="VEN622" s="15"/>
      <c r="VEO622" s="15"/>
      <c r="VEP622" s="80"/>
      <c r="VEQ622" s="52"/>
      <c r="VER622" s="69"/>
      <c r="VES622" s="69"/>
      <c r="VET622" s="69"/>
      <c r="VEU622" s="107"/>
      <c r="VEV622" s="2"/>
      <c r="VEW622" s="15"/>
      <c r="VEX622" s="15"/>
      <c r="VEY622" s="80"/>
      <c r="VEZ622" s="52"/>
      <c r="VFA622" s="69"/>
      <c r="VFB622" s="69"/>
      <c r="VFC622" s="69"/>
      <c r="VFD622" s="107"/>
      <c r="VFE622" s="2"/>
      <c r="VFF622" s="15"/>
      <c r="VFG622" s="15"/>
      <c r="VFH622" s="80"/>
      <c r="VFI622" s="52"/>
      <c r="VFJ622" s="69"/>
      <c r="VFK622" s="69"/>
      <c r="VFL622" s="69"/>
      <c r="VFM622" s="107"/>
      <c r="VFN622" s="2"/>
      <c r="VFO622" s="15"/>
      <c r="VFP622" s="15"/>
      <c r="VFQ622" s="80"/>
      <c r="VFR622" s="52"/>
      <c r="VFS622" s="69"/>
      <c r="VFT622" s="69"/>
      <c r="VFU622" s="69"/>
      <c r="VFV622" s="107"/>
      <c r="VFW622" s="2"/>
      <c r="VFX622" s="15"/>
      <c r="VFY622" s="15"/>
      <c r="VFZ622" s="80"/>
      <c r="VGA622" s="52"/>
      <c r="VGB622" s="69"/>
      <c r="VGC622" s="69"/>
      <c r="VGD622" s="69"/>
      <c r="VGE622" s="107"/>
      <c r="VGF622" s="2"/>
      <c r="VGG622" s="15"/>
      <c r="VGH622" s="15"/>
      <c r="VGI622" s="80"/>
      <c r="VGJ622" s="52"/>
      <c r="VGK622" s="69"/>
      <c r="VGL622" s="69"/>
      <c r="VGM622" s="69"/>
      <c r="VGN622" s="107"/>
      <c r="VGO622" s="2"/>
      <c r="VGP622" s="15"/>
      <c r="VGQ622" s="15"/>
      <c r="VGR622" s="80"/>
      <c r="VGS622" s="52"/>
      <c r="VGT622" s="69"/>
      <c r="VGU622" s="69"/>
      <c r="VGV622" s="69"/>
      <c r="VGW622" s="107"/>
      <c r="VGX622" s="2"/>
      <c r="VGY622" s="15"/>
      <c r="VGZ622" s="15"/>
      <c r="VHA622" s="80"/>
      <c r="VHB622" s="52"/>
      <c r="VHC622" s="69"/>
      <c r="VHD622" s="69"/>
      <c r="VHE622" s="69"/>
      <c r="VHF622" s="107"/>
      <c r="VHG622" s="2"/>
      <c r="VHH622" s="15"/>
      <c r="VHI622" s="15"/>
      <c r="VHJ622" s="80"/>
      <c r="VHK622" s="52"/>
      <c r="VHL622" s="69"/>
      <c r="VHM622" s="69"/>
      <c r="VHN622" s="69"/>
      <c r="VHO622" s="107"/>
      <c r="VHP622" s="2"/>
      <c r="VHQ622" s="15"/>
      <c r="VHR622" s="15"/>
      <c r="VHS622" s="80"/>
      <c r="VHT622" s="52"/>
      <c r="VHU622" s="69"/>
      <c r="VHV622" s="69"/>
      <c r="VHW622" s="69"/>
      <c r="VHX622" s="107"/>
      <c r="VHY622" s="2"/>
      <c r="VHZ622" s="15"/>
      <c r="VIA622" s="15"/>
      <c r="VIB622" s="80"/>
      <c r="VIC622" s="52"/>
      <c r="VID622" s="69"/>
      <c r="VIE622" s="69"/>
      <c r="VIF622" s="69"/>
      <c r="VIG622" s="107"/>
      <c r="VIH622" s="2"/>
      <c r="VII622" s="15"/>
      <c r="VIJ622" s="15"/>
      <c r="VIK622" s="80"/>
      <c r="VIL622" s="52"/>
      <c r="VIM622" s="69"/>
      <c r="VIN622" s="69"/>
      <c r="VIO622" s="69"/>
      <c r="VIP622" s="107"/>
      <c r="VIQ622" s="2"/>
      <c r="VIR622" s="15"/>
      <c r="VIS622" s="15"/>
      <c r="VIT622" s="80"/>
      <c r="VIU622" s="52"/>
      <c r="VIV622" s="69"/>
      <c r="VIW622" s="69"/>
      <c r="VIX622" s="69"/>
      <c r="VIY622" s="107"/>
      <c r="VIZ622" s="2"/>
      <c r="VJA622" s="15"/>
      <c r="VJB622" s="15"/>
      <c r="VJC622" s="80"/>
      <c r="VJD622" s="52"/>
      <c r="VJE622" s="69"/>
      <c r="VJF622" s="69"/>
      <c r="VJG622" s="69"/>
      <c r="VJH622" s="107"/>
      <c r="VJI622" s="2"/>
      <c r="VJJ622" s="15"/>
      <c r="VJK622" s="15"/>
      <c r="VJL622" s="80"/>
      <c r="VJM622" s="52"/>
      <c r="VJN622" s="69"/>
      <c r="VJO622" s="69"/>
      <c r="VJP622" s="69"/>
      <c r="VJQ622" s="107"/>
      <c r="VJR622" s="2"/>
      <c r="VJS622" s="15"/>
      <c r="VJT622" s="15"/>
      <c r="VJU622" s="80"/>
      <c r="VJV622" s="52"/>
      <c r="VJW622" s="69"/>
      <c r="VJX622" s="69"/>
      <c r="VJY622" s="69"/>
      <c r="VJZ622" s="107"/>
      <c r="VKA622" s="2"/>
      <c r="VKB622" s="15"/>
      <c r="VKC622" s="15"/>
      <c r="VKD622" s="80"/>
      <c r="VKE622" s="52"/>
      <c r="VKF622" s="69"/>
      <c r="VKG622" s="69"/>
      <c r="VKH622" s="69"/>
      <c r="VKI622" s="107"/>
      <c r="VKJ622" s="2"/>
      <c r="VKK622" s="15"/>
      <c r="VKL622" s="15"/>
      <c r="VKM622" s="80"/>
      <c r="VKN622" s="52"/>
      <c r="VKO622" s="69"/>
      <c r="VKP622" s="69"/>
      <c r="VKQ622" s="69"/>
      <c r="VKR622" s="107"/>
      <c r="VKS622" s="2"/>
      <c r="VKT622" s="15"/>
      <c r="VKU622" s="15"/>
      <c r="VKV622" s="80"/>
      <c r="VKW622" s="52"/>
      <c r="VKX622" s="69"/>
      <c r="VKY622" s="69"/>
      <c r="VKZ622" s="69"/>
      <c r="VLA622" s="107"/>
      <c r="VLB622" s="2"/>
      <c r="VLC622" s="15"/>
      <c r="VLD622" s="15"/>
      <c r="VLE622" s="80"/>
      <c r="VLF622" s="52"/>
      <c r="VLG622" s="69"/>
      <c r="VLH622" s="69"/>
      <c r="VLI622" s="69"/>
      <c r="VLJ622" s="107"/>
      <c r="VLK622" s="2"/>
      <c r="VLL622" s="15"/>
      <c r="VLM622" s="15"/>
      <c r="VLN622" s="80"/>
      <c r="VLO622" s="52"/>
      <c r="VLP622" s="69"/>
      <c r="VLQ622" s="69"/>
      <c r="VLR622" s="69"/>
      <c r="VLS622" s="107"/>
      <c r="VLT622" s="2"/>
      <c r="VLU622" s="15"/>
      <c r="VLV622" s="15"/>
      <c r="VLW622" s="80"/>
      <c r="VLX622" s="52"/>
      <c r="VLY622" s="69"/>
      <c r="VLZ622" s="69"/>
      <c r="VMA622" s="69"/>
      <c r="VMB622" s="107"/>
      <c r="VMC622" s="2"/>
      <c r="VMD622" s="15"/>
      <c r="VME622" s="15"/>
      <c r="VMF622" s="80"/>
      <c r="VMG622" s="52"/>
      <c r="VMH622" s="69"/>
      <c r="VMI622" s="69"/>
      <c r="VMJ622" s="69"/>
      <c r="VMK622" s="107"/>
      <c r="VML622" s="2"/>
      <c r="VMM622" s="15"/>
      <c r="VMN622" s="15"/>
      <c r="VMO622" s="80"/>
      <c r="VMP622" s="52"/>
      <c r="VMQ622" s="69"/>
      <c r="VMR622" s="69"/>
      <c r="VMS622" s="69"/>
      <c r="VMT622" s="107"/>
      <c r="VMU622" s="2"/>
      <c r="VMV622" s="15"/>
      <c r="VMW622" s="15"/>
      <c r="VMX622" s="80"/>
      <c r="VMY622" s="52"/>
      <c r="VMZ622" s="69"/>
      <c r="VNA622" s="69"/>
      <c r="VNB622" s="69"/>
      <c r="VNC622" s="107"/>
      <c r="VND622" s="2"/>
      <c r="VNE622" s="15"/>
      <c r="VNF622" s="15"/>
      <c r="VNG622" s="80"/>
      <c r="VNH622" s="52"/>
      <c r="VNI622" s="69"/>
      <c r="VNJ622" s="69"/>
      <c r="VNK622" s="69"/>
      <c r="VNL622" s="107"/>
      <c r="VNM622" s="2"/>
      <c r="VNN622" s="15"/>
      <c r="VNO622" s="15"/>
      <c r="VNP622" s="80"/>
      <c r="VNQ622" s="52"/>
      <c r="VNR622" s="69"/>
      <c r="VNS622" s="69"/>
      <c r="VNT622" s="69"/>
      <c r="VNU622" s="107"/>
      <c r="VNV622" s="2"/>
      <c r="VNW622" s="15"/>
      <c r="VNX622" s="15"/>
      <c r="VNY622" s="80"/>
      <c r="VNZ622" s="52"/>
      <c r="VOA622" s="69"/>
      <c r="VOB622" s="69"/>
      <c r="VOC622" s="69"/>
      <c r="VOD622" s="107"/>
      <c r="VOE622" s="2"/>
      <c r="VOF622" s="15"/>
      <c r="VOG622" s="15"/>
      <c r="VOH622" s="80"/>
      <c r="VOI622" s="52"/>
      <c r="VOJ622" s="69"/>
      <c r="VOK622" s="69"/>
      <c r="VOL622" s="69"/>
      <c r="VOM622" s="107"/>
      <c r="VON622" s="2"/>
      <c r="VOO622" s="15"/>
      <c r="VOP622" s="15"/>
      <c r="VOQ622" s="80"/>
      <c r="VOR622" s="52"/>
      <c r="VOS622" s="69"/>
      <c r="VOT622" s="69"/>
      <c r="VOU622" s="69"/>
      <c r="VOV622" s="107"/>
      <c r="VOW622" s="2"/>
      <c r="VOX622" s="15"/>
      <c r="VOY622" s="15"/>
      <c r="VOZ622" s="80"/>
      <c r="VPA622" s="52"/>
      <c r="VPB622" s="69"/>
      <c r="VPC622" s="69"/>
      <c r="VPD622" s="69"/>
      <c r="VPE622" s="107"/>
      <c r="VPF622" s="2"/>
      <c r="VPG622" s="15"/>
      <c r="VPH622" s="15"/>
      <c r="VPI622" s="80"/>
      <c r="VPJ622" s="52"/>
      <c r="VPK622" s="69"/>
      <c r="VPL622" s="69"/>
      <c r="VPM622" s="69"/>
      <c r="VPN622" s="107"/>
      <c r="VPO622" s="2"/>
      <c r="VPP622" s="15"/>
      <c r="VPQ622" s="15"/>
      <c r="VPR622" s="80"/>
      <c r="VPS622" s="52"/>
      <c r="VPT622" s="69"/>
      <c r="VPU622" s="69"/>
      <c r="VPV622" s="69"/>
      <c r="VPW622" s="107"/>
      <c r="VPX622" s="2"/>
      <c r="VPY622" s="15"/>
      <c r="VPZ622" s="15"/>
      <c r="VQA622" s="80"/>
      <c r="VQB622" s="52"/>
      <c r="VQC622" s="69"/>
      <c r="VQD622" s="69"/>
      <c r="VQE622" s="69"/>
      <c r="VQF622" s="107"/>
      <c r="VQG622" s="2"/>
      <c r="VQH622" s="15"/>
      <c r="VQI622" s="15"/>
      <c r="VQJ622" s="80"/>
      <c r="VQK622" s="52"/>
      <c r="VQL622" s="69"/>
      <c r="VQM622" s="69"/>
      <c r="VQN622" s="69"/>
      <c r="VQO622" s="107"/>
      <c r="VQP622" s="2"/>
      <c r="VQQ622" s="15"/>
      <c r="VQR622" s="15"/>
      <c r="VQS622" s="80"/>
      <c r="VQT622" s="52"/>
      <c r="VQU622" s="69"/>
      <c r="VQV622" s="69"/>
      <c r="VQW622" s="69"/>
      <c r="VQX622" s="107"/>
      <c r="VQY622" s="2"/>
      <c r="VQZ622" s="15"/>
      <c r="VRA622" s="15"/>
      <c r="VRB622" s="80"/>
      <c r="VRC622" s="52"/>
      <c r="VRD622" s="69"/>
      <c r="VRE622" s="69"/>
      <c r="VRF622" s="69"/>
      <c r="VRG622" s="107"/>
      <c r="VRH622" s="2"/>
      <c r="VRI622" s="15"/>
      <c r="VRJ622" s="15"/>
      <c r="VRK622" s="80"/>
      <c r="VRL622" s="52"/>
      <c r="VRM622" s="69"/>
      <c r="VRN622" s="69"/>
      <c r="VRO622" s="69"/>
      <c r="VRP622" s="107"/>
      <c r="VRQ622" s="2"/>
      <c r="VRR622" s="15"/>
      <c r="VRS622" s="15"/>
      <c r="VRT622" s="80"/>
      <c r="VRU622" s="52"/>
      <c r="VRV622" s="69"/>
      <c r="VRW622" s="69"/>
      <c r="VRX622" s="69"/>
      <c r="VRY622" s="107"/>
      <c r="VRZ622" s="2"/>
      <c r="VSA622" s="15"/>
      <c r="VSB622" s="15"/>
      <c r="VSC622" s="80"/>
      <c r="VSD622" s="52"/>
      <c r="VSE622" s="69"/>
      <c r="VSF622" s="69"/>
      <c r="VSG622" s="69"/>
      <c r="VSH622" s="107"/>
      <c r="VSI622" s="2"/>
      <c r="VSJ622" s="15"/>
      <c r="VSK622" s="15"/>
      <c r="VSL622" s="80"/>
      <c r="VSM622" s="52"/>
      <c r="VSN622" s="69"/>
      <c r="VSO622" s="69"/>
      <c r="VSP622" s="69"/>
      <c r="VSQ622" s="107"/>
      <c r="VSR622" s="2"/>
      <c r="VSS622" s="15"/>
      <c r="VST622" s="15"/>
      <c r="VSU622" s="80"/>
      <c r="VSV622" s="52"/>
      <c r="VSW622" s="69"/>
      <c r="VSX622" s="69"/>
      <c r="VSY622" s="69"/>
      <c r="VSZ622" s="107"/>
      <c r="VTA622" s="2"/>
      <c r="VTB622" s="15"/>
      <c r="VTC622" s="15"/>
      <c r="VTD622" s="80"/>
      <c r="VTE622" s="52"/>
      <c r="VTF622" s="69"/>
      <c r="VTG622" s="69"/>
      <c r="VTH622" s="69"/>
      <c r="VTI622" s="107"/>
      <c r="VTJ622" s="2"/>
      <c r="VTK622" s="15"/>
      <c r="VTL622" s="15"/>
      <c r="VTM622" s="80"/>
      <c r="VTN622" s="52"/>
      <c r="VTO622" s="69"/>
      <c r="VTP622" s="69"/>
      <c r="VTQ622" s="69"/>
      <c r="VTR622" s="107"/>
      <c r="VTS622" s="2"/>
      <c r="VTT622" s="15"/>
      <c r="VTU622" s="15"/>
      <c r="VTV622" s="80"/>
      <c r="VTW622" s="52"/>
      <c r="VTX622" s="69"/>
      <c r="VTY622" s="69"/>
      <c r="VTZ622" s="69"/>
      <c r="VUA622" s="107"/>
      <c r="VUB622" s="2"/>
      <c r="VUC622" s="15"/>
      <c r="VUD622" s="15"/>
      <c r="VUE622" s="80"/>
      <c r="VUF622" s="52"/>
      <c r="VUG622" s="69"/>
      <c r="VUH622" s="69"/>
      <c r="VUI622" s="69"/>
      <c r="VUJ622" s="107"/>
      <c r="VUK622" s="2"/>
      <c r="VUL622" s="15"/>
      <c r="VUM622" s="15"/>
      <c r="VUN622" s="80"/>
      <c r="VUO622" s="52"/>
      <c r="VUP622" s="69"/>
      <c r="VUQ622" s="69"/>
      <c r="VUR622" s="69"/>
      <c r="VUS622" s="107"/>
      <c r="VUT622" s="2"/>
      <c r="VUU622" s="15"/>
      <c r="VUV622" s="15"/>
      <c r="VUW622" s="80"/>
      <c r="VUX622" s="52"/>
      <c r="VUY622" s="69"/>
      <c r="VUZ622" s="69"/>
      <c r="VVA622" s="69"/>
      <c r="VVB622" s="107"/>
      <c r="VVC622" s="2"/>
      <c r="VVD622" s="15"/>
      <c r="VVE622" s="15"/>
      <c r="VVF622" s="80"/>
      <c r="VVG622" s="52"/>
      <c r="VVH622" s="69"/>
      <c r="VVI622" s="69"/>
      <c r="VVJ622" s="69"/>
      <c r="VVK622" s="107"/>
      <c r="VVL622" s="2"/>
      <c r="VVM622" s="15"/>
      <c r="VVN622" s="15"/>
      <c r="VVO622" s="80"/>
      <c r="VVP622" s="52"/>
      <c r="VVQ622" s="69"/>
      <c r="VVR622" s="69"/>
      <c r="VVS622" s="69"/>
      <c r="VVT622" s="107"/>
      <c r="VVU622" s="2"/>
      <c r="VVV622" s="15"/>
      <c r="VVW622" s="15"/>
      <c r="VVX622" s="80"/>
      <c r="VVY622" s="52"/>
      <c r="VVZ622" s="69"/>
      <c r="VWA622" s="69"/>
      <c r="VWB622" s="69"/>
      <c r="VWC622" s="107"/>
      <c r="VWD622" s="2"/>
      <c r="VWE622" s="15"/>
      <c r="VWF622" s="15"/>
      <c r="VWG622" s="80"/>
      <c r="VWH622" s="52"/>
      <c r="VWI622" s="69"/>
      <c r="VWJ622" s="69"/>
      <c r="VWK622" s="69"/>
      <c r="VWL622" s="107"/>
      <c r="VWM622" s="2"/>
      <c r="VWN622" s="15"/>
      <c r="VWO622" s="15"/>
      <c r="VWP622" s="80"/>
      <c r="VWQ622" s="52"/>
      <c r="VWR622" s="69"/>
      <c r="VWS622" s="69"/>
      <c r="VWT622" s="69"/>
      <c r="VWU622" s="107"/>
      <c r="VWV622" s="2"/>
      <c r="VWW622" s="15"/>
      <c r="VWX622" s="15"/>
      <c r="VWY622" s="80"/>
      <c r="VWZ622" s="52"/>
      <c r="VXA622" s="69"/>
      <c r="VXB622" s="69"/>
      <c r="VXC622" s="69"/>
      <c r="VXD622" s="107"/>
      <c r="VXE622" s="2"/>
      <c r="VXF622" s="15"/>
      <c r="VXG622" s="15"/>
      <c r="VXH622" s="80"/>
      <c r="VXI622" s="52"/>
      <c r="VXJ622" s="69"/>
      <c r="VXK622" s="69"/>
      <c r="VXL622" s="69"/>
      <c r="VXM622" s="107"/>
      <c r="VXN622" s="2"/>
      <c r="VXO622" s="15"/>
      <c r="VXP622" s="15"/>
      <c r="VXQ622" s="80"/>
      <c r="VXR622" s="52"/>
      <c r="VXS622" s="69"/>
      <c r="VXT622" s="69"/>
      <c r="VXU622" s="69"/>
      <c r="VXV622" s="107"/>
      <c r="VXW622" s="2"/>
      <c r="VXX622" s="15"/>
      <c r="VXY622" s="15"/>
      <c r="VXZ622" s="80"/>
      <c r="VYA622" s="52"/>
      <c r="VYB622" s="69"/>
      <c r="VYC622" s="69"/>
      <c r="VYD622" s="69"/>
      <c r="VYE622" s="107"/>
      <c r="VYF622" s="2"/>
      <c r="VYG622" s="15"/>
      <c r="VYH622" s="15"/>
      <c r="VYI622" s="80"/>
      <c r="VYJ622" s="52"/>
      <c r="VYK622" s="69"/>
      <c r="VYL622" s="69"/>
      <c r="VYM622" s="69"/>
      <c r="VYN622" s="107"/>
      <c r="VYO622" s="2"/>
      <c r="VYP622" s="15"/>
      <c r="VYQ622" s="15"/>
      <c r="VYR622" s="80"/>
      <c r="VYS622" s="52"/>
      <c r="VYT622" s="69"/>
      <c r="VYU622" s="69"/>
      <c r="VYV622" s="69"/>
      <c r="VYW622" s="107"/>
      <c r="VYX622" s="2"/>
      <c r="VYY622" s="15"/>
      <c r="VYZ622" s="15"/>
      <c r="VZA622" s="80"/>
      <c r="VZB622" s="52"/>
      <c r="VZC622" s="69"/>
      <c r="VZD622" s="69"/>
      <c r="VZE622" s="69"/>
      <c r="VZF622" s="107"/>
      <c r="VZG622" s="2"/>
      <c r="VZH622" s="15"/>
      <c r="VZI622" s="15"/>
      <c r="VZJ622" s="80"/>
      <c r="VZK622" s="52"/>
      <c r="VZL622" s="69"/>
      <c r="VZM622" s="69"/>
      <c r="VZN622" s="69"/>
      <c r="VZO622" s="107"/>
      <c r="VZP622" s="2"/>
      <c r="VZQ622" s="15"/>
      <c r="VZR622" s="15"/>
      <c r="VZS622" s="80"/>
      <c r="VZT622" s="52"/>
      <c r="VZU622" s="69"/>
      <c r="VZV622" s="69"/>
      <c r="VZW622" s="69"/>
      <c r="VZX622" s="107"/>
      <c r="VZY622" s="2"/>
      <c r="VZZ622" s="15"/>
      <c r="WAA622" s="15"/>
      <c r="WAB622" s="80"/>
      <c r="WAC622" s="52"/>
      <c r="WAD622" s="69"/>
      <c r="WAE622" s="69"/>
      <c r="WAF622" s="69"/>
      <c r="WAG622" s="107"/>
      <c r="WAH622" s="2"/>
      <c r="WAI622" s="15"/>
      <c r="WAJ622" s="15"/>
      <c r="WAK622" s="80"/>
      <c r="WAL622" s="52"/>
      <c r="WAM622" s="69"/>
      <c r="WAN622" s="69"/>
      <c r="WAO622" s="69"/>
      <c r="WAP622" s="107"/>
      <c r="WAQ622" s="2"/>
      <c r="WAR622" s="15"/>
      <c r="WAS622" s="15"/>
      <c r="WAT622" s="80"/>
      <c r="WAU622" s="52"/>
      <c r="WAV622" s="69"/>
      <c r="WAW622" s="69"/>
      <c r="WAX622" s="69"/>
      <c r="WAY622" s="107"/>
      <c r="WAZ622" s="2"/>
      <c r="WBA622" s="15"/>
      <c r="WBB622" s="15"/>
      <c r="WBC622" s="80"/>
      <c r="WBD622" s="52"/>
      <c r="WBE622" s="69"/>
      <c r="WBF622" s="69"/>
      <c r="WBG622" s="69"/>
      <c r="WBH622" s="107"/>
      <c r="WBI622" s="2"/>
      <c r="WBJ622" s="15"/>
      <c r="WBK622" s="15"/>
      <c r="WBL622" s="80"/>
      <c r="WBM622" s="52"/>
      <c r="WBN622" s="69"/>
      <c r="WBO622" s="69"/>
      <c r="WBP622" s="69"/>
      <c r="WBQ622" s="107"/>
      <c r="WBR622" s="2"/>
      <c r="WBS622" s="15"/>
      <c r="WBT622" s="15"/>
      <c r="WBU622" s="80"/>
      <c r="WBV622" s="52"/>
      <c r="WBW622" s="69"/>
      <c r="WBX622" s="69"/>
      <c r="WBY622" s="69"/>
      <c r="WBZ622" s="107"/>
      <c r="WCA622" s="2"/>
      <c r="WCB622" s="15"/>
      <c r="WCC622" s="15"/>
      <c r="WCD622" s="80"/>
      <c r="WCE622" s="52"/>
      <c r="WCF622" s="69"/>
      <c r="WCG622" s="69"/>
      <c r="WCH622" s="69"/>
      <c r="WCI622" s="107"/>
      <c r="WCJ622" s="2"/>
      <c r="WCK622" s="15"/>
      <c r="WCL622" s="15"/>
      <c r="WCM622" s="80"/>
      <c r="WCN622" s="52"/>
      <c r="WCO622" s="69"/>
      <c r="WCP622" s="69"/>
      <c r="WCQ622" s="69"/>
      <c r="WCR622" s="107"/>
      <c r="WCS622" s="2"/>
      <c r="WCT622" s="15"/>
      <c r="WCU622" s="15"/>
      <c r="WCV622" s="80"/>
      <c r="WCW622" s="52"/>
      <c r="WCX622" s="69"/>
      <c r="WCY622" s="69"/>
      <c r="WCZ622" s="69"/>
      <c r="WDA622" s="107"/>
      <c r="WDB622" s="2"/>
      <c r="WDC622" s="15"/>
      <c r="WDD622" s="15"/>
      <c r="WDE622" s="80"/>
      <c r="WDF622" s="52"/>
      <c r="WDG622" s="69"/>
      <c r="WDH622" s="69"/>
      <c r="WDI622" s="69"/>
      <c r="WDJ622" s="107"/>
      <c r="WDK622" s="2"/>
      <c r="WDL622" s="15"/>
      <c r="WDM622" s="15"/>
      <c r="WDN622" s="80"/>
      <c r="WDO622" s="52"/>
      <c r="WDP622" s="69"/>
      <c r="WDQ622" s="69"/>
      <c r="WDR622" s="69"/>
      <c r="WDS622" s="107"/>
      <c r="WDT622" s="2"/>
      <c r="WDU622" s="15"/>
      <c r="WDV622" s="15"/>
      <c r="WDW622" s="80"/>
      <c r="WDX622" s="52"/>
      <c r="WDY622" s="69"/>
      <c r="WDZ622" s="69"/>
      <c r="WEA622" s="69"/>
      <c r="WEB622" s="107"/>
      <c r="WEC622" s="2"/>
      <c r="WED622" s="15"/>
      <c r="WEE622" s="15"/>
      <c r="WEF622" s="80"/>
      <c r="WEG622" s="52"/>
      <c r="WEH622" s="69"/>
      <c r="WEI622" s="69"/>
      <c r="WEJ622" s="69"/>
      <c r="WEK622" s="107"/>
      <c r="WEL622" s="2"/>
      <c r="WEM622" s="15"/>
      <c r="WEN622" s="15"/>
      <c r="WEO622" s="80"/>
      <c r="WEP622" s="52"/>
      <c r="WEQ622" s="69"/>
      <c r="WER622" s="69"/>
      <c r="WES622" s="69"/>
      <c r="WET622" s="107"/>
      <c r="WEU622" s="2"/>
      <c r="WEV622" s="15"/>
      <c r="WEW622" s="15"/>
      <c r="WEX622" s="80"/>
      <c r="WEY622" s="52"/>
      <c r="WEZ622" s="69"/>
      <c r="WFA622" s="69"/>
      <c r="WFB622" s="69"/>
      <c r="WFC622" s="107"/>
      <c r="WFD622" s="2"/>
      <c r="WFE622" s="15"/>
      <c r="WFF622" s="15"/>
      <c r="WFG622" s="80"/>
      <c r="WFH622" s="52"/>
      <c r="WFI622" s="69"/>
      <c r="WFJ622" s="69"/>
      <c r="WFK622" s="69"/>
      <c r="WFL622" s="107"/>
      <c r="WFM622" s="2"/>
      <c r="WFN622" s="15"/>
      <c r="WFO622" s="15"/>
      <c r="WFP622" s="80"/>
      <c r="WFQ622" s="52"/>
      <c r="WFR622" s="69"/>
      <c r="WFS622" s="69"/>
      <c r="WFT622" s="69"/>
      <c r="WFU622" s="107"/>
      <c r="WFV622" s="2"/>
      <c r="WFW622" s="15"/>
      <c r="WFX622" s="15"/>
      <c r="WFY622" s="80"/>
      <c r="WFZ622" s="52"/>
      <c r="WGA622" s="69"/>
      <c r="WGB622" s="69"/>
      <c r="WGC622" s="69"/>
      <c r="WGD622" s="107"/>
      <c r="WGE622" s="2"/>
      <c r="WGF622" s="15"/>
      <c r="WGG622" s="15"/>
      <c r="WGH622" s="80"/>
      <c r="WGI622" s="52"/>
      <c r="WGJ622" s="69"/>
      <c r="WGK622" s="69"/>
      <c r="WGL622" s="69"/>
      <c r="WGM622" s="107"/>
      <c r="WGN622" s="2"/>
      <c r="WGO622" s="15"/>
      <c r="WGP622" s="15"/>
      <c r="WGQ622" s="80"/>
      <c r="WGR622" s="52"/>
      <c r="WGS622" s="69"/>
      <c r="WGT622" s="69"/>
      <c r="WGU622" s="69"/>
      <c r="WGV622" s="107"/>
      <c r="WGW622" s="2"/>
      <c r="WGX622" s="15"/>
      <c r="WGY622" s="15"/>
      <c r="WGZ622" s="80"/>
      <c r="WHA622" s="52"/>
      <c r="WHB622" s="69"/>
      <c r="WHC622" s="69"/>
      <c r="WHD622" s="69"/>
      <c r="WHE622" s="107"/>
      <c r="WHF622" s="2"/>
      <c r="WHG622" s="15"/>
      <c r="WHH622" s="15"/>
      <c r="WHI622" s="80"/>
      <c r="WHJ622" s="52"/>
      <c r="WHK622" s="69"/>
      <c r="WHL622" s="69"/>
      <c r="WHM622" s="69"/>
      <c r="WHN622" s="107"/>
      <c r="WHO622" s="2"/>
      <c r="WHP622" s="15"/>
      <c r="WHQ622" s="15"/>
      <c r="WHR622" s="80"/>
      <c r="WHS622" s="52"/>
      <c r="WHT622" s="69"/>
      <c r="WHU622" s="69"/>
      <c r="WHV622" s="69"/>
      <c r="WHW622" s="107"/>
      <c r="WHX622" s="2"/>
      <c r="WHY622" s="15"/>
      <c r="WHZ622" s="15"/>
      <c r="WIA622" s="80"/>
      <c r="WIB622" s="52"/>
      <c r="WIC622" s="69"/>
      <c r="WID622" s="69"/>
      <c r="WIE622" s="69"/>
      <c r="WIF622" s="107"/>
      <c r="WIG622" s="2"/>
      <c r="WIH622" s="15"/>
      <c r="WII622" s="15"/>
      <c r="WIJ622" s="80"/>
      <c r="WIK622" s="52"/>
      <c r="WIL622" s="69"/>
      <c r="WIM622" s="69"/>
      <c r="WIN622" s="69"/>
      <c r="WIO622" s="107"/>
      <c r="WIP622" s="2"/>
      <c r="WIQ622" s="15"/>
      <c r="WIR622" s="15"/>
      <c r="WIS622" s="80"/>
      <c r="WIT622" s="52"/>
      <c r="WIU622" s="69"/>
      <c r="WIV622" s="69"/>
      <c r="WIW622" s="69"/>
      <c r="WIX622" s="107"/>
      <c r="WIY622" s="2"/>
      <c r="WIZ622" s="15"/>
      <c r="WJA622" s="15"/>
      <c r="WJB622" s="80"/>
      <c r="WJC622" s="52"/>
      <c r="WJD622" s="69"/>
      <c r="WJE622" s="69"/>
      <c r="WJF622" s="69"/>
      <c r="WJG622" s="107"/>
      <c r="WJH622" s="2"/>
      <c r="WJI622" s="15"/>
      <c r="WJJ622" s="15"/>
      <c r="WJK622" s="80"/>
      <c r="WJL622" s="52"/>
      <c r="WJM622" s="69"/>
      <c r="WJN622" s="69"/>
      <c r="WJO622" s="69"/>
      <c r="WJP622" s="107"/>
      <c r="WJQ622" s="2"/>
      <c r="WJR622" s="15"/>
      <c r="WJS622" s="15"/>
      <c r="WJT622" s="80"/>
      <c r="WJU622" s="52"/>
      <c r="WJV622" s="69"/>
      <c r="WJW622" s="69"/>
      <c r="WJX622" s="69"/>
      <c r="WJY622" s="107"/>
      <c r="WJZ622" s="2"/>
      <c r="WKA622" s="15"/>
      <c r="WKB622" s="15"/>
      <c r="WKC622" s="80"/>
      <c r="WKD622" s="52"/>
      <c r="WKE622" s="69"/>
      <c r="WKF622" s="69"/>
      <c r="WKG622" s="69"/>
      <c r="WKH622" s="107"/>
      <c r="WKI622" s="2"/>
      <c r="WKJ622" s="15"/>
      <c r="WKK622" s="15"/>
      <c r="WKL622" s="80"/>
      <c r="WKM622" s="52"/>
      <c r="WKN622" s="69"/>
      <c r="WKO622" s="69"/>
      <c r="WKP622" s="69"/>
      <c r="WKQ622" s="107"/>
      <c r="WKR622" s="2"/>
      <c r="WKS622" s="15"/>
      <c r="WKT622" s="15"/>
      <c r="WKU622" s="80"/>
      <c r="WKV622" s="52"/>
      <c r="WKW622" s="69"/>
      <c r="WKX622" s="69"/>
      <c r="WKY622" s="69"/>
      <c r="WKZ622" s="107"/>
      <c r="WLA622" s="2"/>
      <c r="WLB622" s="15"/>
      <c r="WLC622" s="15"/>
      <c r="WLD622" s="80"/>
      <c r="WLE622" s="52"/>
      <c r="WLF622" s="69"/>
      <c r="WLG622" s="69"/>
      <c r="WLH622" s="69"/>
      <c r="WLI622" s="107"/>
      <c r="WLJ622" s="2"/>
      <c r="WLK622" s="15"/>
      <c r="WLL622" s="15"/>
      <c r="WLM622" s="80"/>
      <c r="WLN622" s="52"/>
      <c r="WLO622" s="69"/>
      <c r="WLP622" s="69"/>
      <c r="WLQ622" s="69"/>
      <c r="WLR622" s="107"/>
      <c r="WLS622" s="2"/>
      <c r="WLT622" s="15"/>
      <c r="WLU622" s="15"/>
      <c r="WLV622" s="80"/>
      <c r="WLW622" s="52"/>
      <c r="WLX622" s="69"/>
      <c r="WLY622" s="69"/>
      <c r="WLZ622" s="69"/>
      <c r="WMA622" s="107"/>
      <c r="WMB622" s="2"/>
      <c r="WMC622" s="15"/>
      <c r="WMD622" s="15"/>
      <c r="WME622" s="80"/>
      <c r="WMF622" s="52"/>
      <c r="WMG622" s="69"/>
      <c r="WMH622" s="69"/>
      <c r="WMI622" s="69"/>
      <c r="WMJ622" s="107"/>
      <c r="WMK622" s="2"/>
      <c r="WML622" s="15"/>
      <c r="WMM622" s="15"/>
      <c r="WMN622" s="80"/>
      <c r="WMO622" s="52"/>
      <c r="WMP622" s="69"/>
      <c r="WMQ622" s="69"/>
      <c r="WMR622" s="69"/>
      <c r="WMS622" s="107"/>
      <c r="WMT622" s="2"/>
      <c r="WMU622" s="15"/>
      <c r="WMV622" s="15"/>
      <c r="WMW622" s="80"/>
      <c r="WMX622" s="52"/>
      <c r="WMY622" s="69"/>
      <c r="WMZ622" s="69"/>
      <c r="WNA622" s="69"/>
      <c r="WNB622" s="107"/>
      <c r="WNC622" s="2"/>
      <c r="WND622" s="15"/>
      <c r="WNE622" s="15"/>
      <c r="WNF622" s="80"/>
      <c r="WNG622" s="52"/>
      <c r="WNH622" s="69"/>
      <c r="WNI622" s="69"/>
      <c r="WNJ622" s="69"/>
      <c r="WNK622" s="107"/>
      <c r="WNL622" s="2"/>
      <c r="WNM622" s="15"/>
      <c r="WNN622" s="15"/>
      <c r="WNO622" s="80"/>
      <c r="WNP622" s="52"/>
      <c r="WNQ622" s="69"/>
      <c r="WNR622" s="69"/>
      <c r="WNS622" s="69"/>
      <c r="WNT622" s="107"/>
      <c r="WNU622" s="2"/>
      <c r="WNV622" s="15"/>
      <c r="WNW622" s="15"/>
      <c r="WNX622" s="80"/>
      <c r="WNY622" s="52"/>
      <c r="WNZ622" s="69"/>
      <c r="WOA622" s="69"/>
      <c r="WOB622" s="69"/>
      <c r="WOC622" s="107"/>
      <c r="WOD622" s="2"/>
      <c r="WOE622" s="15"/>
      <c r="WOF622" s="15"/>
      <c r="WOG622" s="80"/>
      <c r="WOH622" s="52"/>
      <c r="WOI622" s="69"/>
      <c r="WOJ622" s="69"/>
      <c r="WOK622" s="69"/>
      <c r="WOL622" s="107"/>
      <c r="WOM622" s="2"/>
      <c r="WON622" s="15"/>
      <c r="WOO622" s="15"/>
      <c r="WOP622" s="80"/>
      <c r="WOQ622" s="52"/>
      <c r="WOR622" s="69"/>
      <c r="WOS622" s="69"/>
      <c r="WOT622" s="69"/>
      <c r="WOU622" s="107"/>
      <c r="WOV622" s="2"/>
      <c r="WOW622" s="15"/>
      <c r="WOX622" s="15"/>
      <c r="WOY622" s="80"/>
      <c r="WOZ622" s="52"/>
      <c r="WPA622" s="69"/>
      <c r="WPB622" s="69"/>
      <c r="WPC622" s="69"/>
      <c r="WPD622" s="107"/>
      <c r="WPE622" s="2"/>
      <c r="WPF622" s="15"/>
      <c r="WPG622" s="15"/>
      <c r="WPH622" s="80"/>
      <c r="WPI622" s="52"/>
      <c r="WPJ622" s="69"/>
      <c r="WPK622" s="69"/>
      <c r="WPL622" s="69"/>
      <c r="WPM622" s="107"/>
      <c r="WPN622" s="2"/>
      <c r="WPO622" s="15"/>
      <c r="WPP622" s="15"/>
      <c r="WPQ622" s="80"/>
      <c r="WPR622" s="52"/>
      <c r="WPS622" s="69"/>
      <c r="WPT622" s="69"/>
      <c r="WPU622" s="69"/>
      <c r="WPV622" s="107"/>
      <c r="WPW622" s="2"/>
      <c r="WPX622" s="15"/>
      <c r="WPY622" s="15"/>
      <c r="WPZ622" s="80"/>
      <c r="WQA622" s="52"/>
      <c r="WQB622" s="69"/>
      <c r="WQC622" s="69"/>
      <c r="WQD622" s="69"/>
      <c r="WQE622" s="107"/>
      <c r="WQF622" s="2"/>
      <c r="WQG622" s="15"/>
      <c r="WQH622" s="15"/>
      <c r="WQI622" s="80"/>
      <c r="WQJ622" s="52"/>
      <c r="WQK622" s="69"/>
      <c r="WQL622" s="69"/>
      <c r="WQM622" s="69"/>
      <c r="WQN622" s="107"/>
      <c r="WQO622" s="2"/>
      <c r="WQP622" s="15"/>
      <c r="WQQ622" s="15"/>
      <c r="WQR622" s="80"/>
      <c r="WQS622" s="52"/>
      <c r="WQT622" s="69"/>
      <c r="WQU622" s="69"/>
      <c r="WQV622" s="69"/>
      <c r="WQW622" s="107"/>
      <c r="WQX622" s="2"/>
      <c r="WQY622" s="15"/>
      <c r="WQZ622" s="15"/>
      <c r="WRA622" s="80"/>
      <c r="WRB622" s="52"/>
      <c r="WRC622" s="69"/>
      <c r="WRD622" s="69"/>
      <c r="WRE622" s="69"/>
      <c r="WRF622" s="107"/>
      <c r="WRG622" s="2"/>
      <c r="WRH622" s="15"/>
      <c r="WRI622" s="15"/>
      <c r="WRJ622" s="80"/>
      <c r="WRK622" s="52"/>
      <c r="WRL622" s="69"/>
      <c r="WRM622" s="69"/>
      <c r="WRN622" s="69"/>
      <c r="WRO622" s="107"/>
      <c r="WRP622" s="2"/>
      <c r="WRQ622" s="15"/>
      <c r="WRR622" s="15"/>
      <c r="WRS622" s="80"/>
      <c r="WRT622" s="52"/>
      <c r="WRU622" s="69"/>
      <c r="WRV622" s="69"/>
      <c r="WRW622" s="69"/>
      <c r="WRX622" s="107"/>
      <c r="WRY622" s="2"/>
      <c r="WRZ622" s="15"/>
      <c r="WSA622" s="15"/>
      <c r="WSB622" s="80"/>
      <c r="WSC622" s="52"/>
      <c r="WSD622" s="69"/>
      <c r="WSE622" s="69"/>
      <c r="WSF622" s="69"/>
      <c r="WSG622" s="107"/>
      <c r="WSH622" s="2"/>
      <c r="WSI622" s="15"/>
      <c r="WSJ622" s="15"/>
      <c r="WSK622" s="80"/>
      <c r="WSL622" s="52"/>
      <c r="WSM622" s="69"/>
      <c r="WSN622" s="69"/>
      <c r="WSO622" s="69"/>
      <c r="WSP622" s="107"/>
      <c r="WSQ622" s="2"/>
      <c r="WSR622" s="15"/>
      <c r="WSS622" s="15"/>
      <c r="WST622" s="80"/>
      <c r="WSU622" s="52"/>
      <c r="WSV622" s="69"/>
      <c r="WSW622" s="69"/>
      <c r="WSX622" s="69"/>
      <c r="WSY622" s="107"/>
      <c r="WSZ622" s="2"/>
      <c r="WTA622" s="15"/>
      <c r="WTB622" s="15"/>
      <c r="WTC622" s="80"/>
      <c r="WTD622" s="52"/>
      <c r="WTE622" s="69"/>
      <c r="WTF622" s="69"/>
      <c r="WTG622" s="69"/>
      <c r="WTH622" s="107"/>
      <c r="WTI622" s="2"/>
      <c r="WTJ622" s="15"/>
      <c r="WTK622" s="15"/>
      <c r="WTL622" s="80"/>
      <c r="WTM622" s="52"/>
      <c r="WTN622" s="69"/>
      <c r="WTO622" s="69"/>
      <c r="WTP622" s="69"/>
      <c r="WTQ622" s="107"/>
      <c r="WTR622" s="2"/>
      <c r="WTS622" s="15"/>
      <c r="WTT622" s="15"/>
      <c r="WTU622" s="80"/>
      <c r="WTV622" s="52"/>
      <c r="WTW622" s="69"/>
      <c r="WTX622" s="69"/>
      <c r="WTY622" s="69"/>
      <c r="WTZ622" s="107"/>
      <c r="WUA622" s="2"/>
      <c r="WUB622" s="15"/>
      <c r="WUC622" s="15"/>
      <c r="WUD622" s="80"/>
      <c r="WUE622" s="52"/>
      <c r="WUF622" s="69"/>
      <c r="WUG622" s="69"/>
      <c r="WUH622" s="69"/>
      <c r="WUI622" s="107"/>
      <c r="WUJ622" s="2"/>
      <c r="WUK622" s="15"/>
      <c r="WUL622" s="15"/>
      <c r="WUM622" s="80"/>
      <c r="WUN622" s="52"/>
      <c r="WUO622" s="69"/>
      <c r="WUP622" s="69"/>
      <c r="WUQ622" s="69"/>
      <c r="WUR622" s="107"/>
      <c r="WUS622" s="2"/>
      <c r="WUT622" s="15"/>
      <c r="WUU622" s="15"/>
      <c r="WUV622" s="80"/>
      <c r="WUW622" s="52"/>
      <c r="WUX622" s="69"/>
      <c r="WUY622" s="69"/>
      <c r="WUZ622" s="69"/>
      <c r="WVA622" s="107"/>
      <c r="WVB622" s="2"/>
      <c r="WVC622" s="15"/>
      <c r="WVD622" s="15"/>
      <c r="WVE622" s="80"/>
      <c r="WVF622" s="52"/>
      <c r="WVG622" s="69"/>
      <c r="WVH622" s="69"/>
      <c r="WVI622" s="69"/>
      <c r="WVJ622" s="107"/>
      <c r="WVK622" s="2"/>
      <c r="WVL622" s="15"/>
      <c r="WVM622" s="15"/>
      <c r="WVN622" s="80"/>
      <c r="WVO622" s="52"/>
      <c r="WVP622" s="69"/>
      <c r="WVQ622" s="69"/>
      <c r="WVR622" s="69"/>
      <c r="WVS622" s="107"/>
      <c r="WVT622" s="2"/>
      <c r="WVU622" s="15"/>
      <c r="WVV622" s="15"/>
      <c r="WVW622" s="80"/>
      <c r="WVX622" s="52"/>
      <c r="WVY622" s="69"/>
      <c r="WVZ622" s="69"/>
      <c r="WWA622" s="69"/>
      <c r="WWB622" s="107"/>
      <c r="WWC622" s="2"/>
      <c r="WWD622" s="15"/>
      <c r="WWE622" s="15"/>
      <c r="WWF622" s="80"/>
      <c r="WWG622" s="52"/>
      <c r="WWH622" s="69"/>
      <c r="WWI622" s="69"/>
      <c r="WWJ622" s="69"/>
      <c r="WWK622" s="107"/>
      <c r="WWL622" s="2"/>
      <c r="WWM622" s="15"/>
      <c r="WWN622" s="15"/>
      <c r="WWO622" s="80"/>
      <c r="WWP622" s="52"/>
      <c r="WWQ622" s="69"/>
      <c r="WWR622" s="69"/>
      <c r="WWS622" s="69"/>
      <c r="WWT622" s="107"/>
      <c r="WWU622" s="2"/>
      <c r="WWV622" s="15"/>
      <c r="WWW622" s="15"/>
      <c r="WWX622" s="80"/>
      <c r="WWY622" s="52"/>
      <c r="WWZ622" s="69"/>
      <c r="WXA622" s="69"/>
      <c r="WXB622" s="69"/>
      <c r="WXC622" s="107"/>
      <c r="WXD622" s="2"/>
      <c r="WXE622" s="15"/>
      <c r="WXF622" s="15"/>
      <c r="WXG622" s="80"/>
      <c r="WXH622" s="52"/>
      <c r="WXI622" s="69"/>
      <c r="WXJ622" s="69"/>
      <c r="WXK622" s="69"/>
      <c r="WXL622" s="107"/>
      <c r="WXM622" s="2"/>
      <c r="WXN622" s="15"/>
      <c r="WXO622" s="15"/>
      <c r="WXP622" s="80"/>
      <c r="WXQ622" s="52"/>
      <c r="WXR622" s="69"/>
      <c r="WXS622" s="69"/>
      <c r="WXT622" s="69"/>
      <c r="WXU622" s="107"/>
      <c r="WXV622" s="2"/>
      <c r="WXW622" s="15"/>
      <c r="WXX622" s="15"/>
      <c r="WXY622" s="80"/>
      <c r="WXZ622" s="52"/>
      <c r="WYA622" s="69"/>
      <c r="WYB622" s="69"/>
      <c r="WYC622" s="69"/>
      <c r="WYD622" s="107"/>
      <c r="WYE622" s="2"/>
      <c r="WYF622" s="15"/>
      <c r="WYG622" s="15"/>
      <c r="WYH622" s="80"/>
      <c r="WYI622" s="52"/>
      <c r="WYJ622" s="69"/>
      <c r="WYK622" s="69"/>
      <c r="WYL622" s="69"/>
      <c r="WYM622" s="107"/>
      <c r="WYN622" s="2"/>
      <c r="WYO622" s="15"/>
      <c r="WYP622" s="15"/>
      <c r="WYQ622" s="80"/>
      <c r="WYR622" s="52"/>
      <c r="WYS622" s="69"/>
      <c r="WYT622" s="69"/>
      <c r="WYU622" s="69"/>
      <c r="WYV622" s="107"/>
      <c r="WYW622" s="2"/>
      <c r="WYX622" s="15"/>
      <c r="WYY622" s="15"/>
      <c r="WYZ622" s="80"/>
      <c r="WZA622" s="52"/>
      <c r="WZB622" s="69"/>
      <c r="WZC622" s="69"/>
      <c r="WZD622" s="69"/>
      <c r="WZE622" s="107"/>
      <c r="WZF622" s="2"/>
      <c r="WZG622" s="15"/>
      <c r="WZH622" s="15"/>
      <c r="WZI622" s="80"/>
      <c r="WZJ622" s="52"/>
      <c r="WZK622" s="69"/>
      <c r="WZL622" s="69"/>
      <c r="WZM622" s="69"/>
      <c r="WZN622" s="107"/>
      <c r="WZO622" s="2"/>
      <c r="WZP622" s="15"/>
      <c r="WZQ622" s="15"/>
      <c r="WZR622" s="80"/>
      <c r="WZS622" s="52"/>
      <c r="WZT622" s="69"/>
      <c r="WZU622" s="69"/>
      <c r="WZV622" s="69"/>
      <c r="WZW622" s="107"/>
      <c r="WZX622" s="2"/>
      <c r="WZY622" s="15"/>
      <c r="WZZ622" s="15"/>
      <c r="XAA622" s="80"/>
      <c r="XAB622" s="52"/>
      <c r="XAC622" s="69"/>
      <c r="XAD622" s="69"/>
      <c r="XAE622" s="69"/>
      <c r="XAF622" s="107"/>
      <c r="XAG622" s="2"/>
      <c r="XAH622" s="15"/>
      <c r="XAI622" s="15"/>
      <c r="XAJ622" s="80"/>
      <c r="XAK622" s="52"/>
      <c r="XAL622" s="69"/>
      <c r="XAM622" s="69"/>
      <c r="XAN622" s="69"/>
      <c r="XAO622" s="107"/>
      <c r="XAP622" s="2"/>
      <c r="XAQ622" s="15"/>
      <c r="XAR622" s="15"/>
      <c r="XAS622" s="80"/>
      <c r="XAT622" s="52"/>
      <c r="XAU622" s="69"/>
      <c r="XAV622" s="69"/>
      <c r="XAW622" s="69"/>
      <c r="XAX622" s="107"/>
      <c r="XAY622" s="2"/>
      <c r="XAZ622" s="15"/>
      <c r="XBA622" s="15"/>
      <c r="XBB622" s="80"/>
      <c r="XBC622" s="52"/>
      <c r="XBD622" s="69"/>
      <c r="XBE622" s="69"/>
      <c r="XBF622" s="69"/>
      <c r="XBG622" s="107"/>
      <c r="XBH622" s="2"/>
      <c r="XBI622" s="15"/>
      <c r="XBJ622" s="15"/>
      <c r="XBK622" s="80"/>
      <c r="XBL622" s="52"/>
      <c r="XBM622" s="69"/>
      <c r="XBN622" s="69"/>
      <c r="XBO622" s="69"/>
      <c r="XBP622" s="107"/>
      <c r="XBQ622" s="2"/>
      <c r="XBR622" s="15"/>
      <c r="XBS622" s="15"/>
      <c r="XBT622" s="80"/>
      <c r="XBU622" s="52"/>
      <c r="XBV622" s="69"/>
      <c r="XBW622" s="69"/>
      <c r="XBX622" s="69"/>
      <c r="XBY622" s="107"/>
      <c r="XBZ622" s="2"/>
      <c r="XCA622" s="15"/>
      <c r="XCB622" s="15"/>
    </row>
    <row r="623" spans="1:16305" ht="31.5" x14ac:dyDescent="0.2">
      <c r="A623" s="140" t="s">
        <v>882</v>
      </c>
      <c r="B623" s="2">
        <v>912</v>
      </c>
      <c r="C623" s="15" t="s">
        <v>79</v>
      </c>
      <c r="D623" s="15" t="s">
        <v>50</v>
      </c>
      <c r="E623" s="15" t="s">
        <v>886</v>
      </c>
      <c r="F623" s="2"/>
      <c r="G623" s="71">
        <f t="shared" si="157"/>
        <v>3936</v>
      </c>
      <c r="H623" s="82">
        <f t="shared" si="157"/>
        <v>3936</v>
      </c>
    </row>
    <row r="624" spans="1:16305" ht="47.25" x14ac:dyDescent="0.2">
      <c r="A624" s="136" t="s">
        <v>892</v>
      </c>
      <c r="B624" s="16">
        <v>912</v>
      </c>
      <c r="C624" s="17" t="s">
        <v>79</v>
      </c>
      <c r="D624" s="17" t="s">
        <v>50</v>
      </c>
      <c r="E624" s="17" t="s">
        <v>893</v>
      </c>
      <c r="F624" s="51"/>
      <c r="G624" s="189">
        <f t="shared" si="157"/>
        <v>3936</v>
      </c>
      <c r="H624" s="190">
        <f t="shared" si="157"/>
        <v>3936</v>
      </c>
    </row>
    <row r="625" spans="1:16304" x14ac:dyDescent="0.2">
      <c r="A625" s="137" t="s">
        <v>13</v>
      </c>
      <c r="B625" s="65">
        <v>912</v>
      </c>
      <c r="C625" s="64" t="s">
        <v>79</v>
      </c>
      <c r="D625" s="64" t="s">
        <v>50</v>
      </c>
      <c r="E625" s="64" t="s">
        <v>893</v>
      </c>
      <c r="F625" s="64" t="s">
        <v>14</v>
      </c>
      <c r="G625" s="191">
        <f t="shared" si="157"/>
        <v>3936</v>
      </c>
      <c r="H625" s="192">
        <f t="shared" si="157"/>
        <v>3936</v>
      </c>
    </row>
    <row r="626" spans="1:16304" ht="47.25" x14ac:dyDescent="0.2">
      <c r="A626" s="138" t="s">
        <v>412</v>
      </c>
      <c r="B626" s="65">
        <v>912</v>
      </c>
      <c r="C626" s="64" t="s">
        <v>79</v>
      </c>
      <c r="D626" s="64" t="s">
        <v>50</v>
      </c>
      <c r="E626" s="64" t="s">
        <v>893</v>
      </c>
      <c r="F626" s="64" t="s">
        <v>12</v>
      </c>
      <c r="G626" s="191">
        <f t="shared" si="157"/>
        <v>3936</v>
      </c>
      <c r="H626" s="192">
        <f t="shared" si="157"/>
        <v>3936</v>
      </c>
    </row>
    <row r="627" spans="1:16304" ht="47.25" x14ac:dyDescent="0.2">
      <c r="A627" s="155" t="s">
        <v>664</v>
      </c>
      <c r="B627" s="65">
        <v>912</v>
      </c>
      <c r="C627" s="64" t="s">
        <v>79</v>
      </c>
      <c r="D627" s="64" t="s">
        <v>50</v>
      </c>
      <c r="E627" s="64" t="s">
        <v>893</v>
      </c>
      <c r="F627" s="64" t="s">
        <v>670</v>
      </c>
      <c r="G627" s="93">
        <v>3936</v>
      </c>
      <c r="H627" s="94">
        <v>3936</v>
      </c>
    </row>
    <row r="628" spans="1:16304" s="102" customFormat="1" x14ac:dyDescent="0.2">
      <c r="A628" s="135" t="s">
        <v>199</v>
      </c>
      <c r="B628" s="2">
        <v>912</v>
      </c>
      <c r="C628" s="15" t="s">
        <v>79</v>
      </c>
      <c r="D628" s="15" t="s">
        <v>53</v>
      </c>
      <c r="E628" s="15"/>
      <c r="F628" s="15"/>
      <c r="G628" s="71">
        <f>G668+G687+G629+G639</f>
        <v>1227617</v>
      </c>
      <c r="H628" s="82">
        <f>H668+H687+H629+H639</f>
        <v>935298</v>
      </c>
      <c r="I628" s="231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</row>
    <row r="629" spans="1:16304" s="102" customFormat="1" ht="31.5" x14ac:dyDescent="0.2">
      <c r="A629" s="156" t="s">
        <v>649</v>
      </c>
      <c r="B629" s="2">
        <v>912</v>
      </c>
      <c r="C629" s="15" t="s">
        <v>79</v>
      </c>
      <c r="D629" s="15" t="s">
        <v>53</v>
      </c>
      <c r="E629" s="80" t="s">
        <v>238</v>
      </c>
      <c r="F629" s="52"/>
      <c r="G629" s="194">
        <f t="shared" ref="G629:H629" si="158">G630</f>
        <v>153747</v>
      </c>
      <c r="H629" s="195">
        <f t="shared" si="158"/>
        <v>166788</v>
      </c>
      <c r="I629" s="210"/>
      <c r="J629" s="205"/>
      <c r="K629" s="206"/>
      <c r="L629" s="207"/>
      <c r="M629" s="207"/>
      <c r="N629" s="208"/>
      <c r="O629" s="209"/>
      <c r="P629" s="210"/>
      <c r="Q629" s="210"/>
      <c r="R629" s="210"/>
      <c r="S629" s="205"/>
      <c r="T629" s="206"/>
      <c r="U629" s="207"/>
      <c r="V629" s="207"/>
      <c r="W629" s="208"/>
      <c r="X629" s="209"/>
      <c r="Y629" s="210"/>
      <c r="Z629" s="210"/>
      <c r="AA629" s="210"/>
      <c r="AB629" s="205"/>
      <c r="AC629" s="206"/>
      <c r="AD629" s="207"/>
      <c r="AE629" s="207"/>
      <c r="AF629" s="208"/>
      <c r="AG629" s="209"/>
      <c r="AH629" s="210"/>
      <c r="AI629" s="210"/>
      <c r="AJ629" s="210"/>
      <c r="AK629" s="205"/>
      <c r="AL629" s="206"/>
      <c r="AM629" s="207"/>
      <c r="AN629" s="207"/>
      <c r="AO629" s="208"/>
      <c r="AP629" s="209"/>
      <c r="AQ629" s="210"/>
      <c r="AR629" s="210"/>
      <c r="AS629" s="210"/>
      <c r="AT629" s="205"/>
      <c r="AU629" s="220"/>
      <c r="AV629" s="15"/>
      <c r="AW629" s="15"/>
      <c r="AX629" s="80"/>
      <c r="AY629" s="52"/>
      <c r="AZ629" s="69"/>
      <c r="BA629" s="69"/>
      <c r="BB629" s="69"/>
      <c r="BC629" s="107"/>
      <c r="BD629" s="2"/>
      <c r="BE629" s="15"/>
      <c r="BF629" s="15"/>
      <c r="BG629" s="80"/>
      <c r="BH629" s="52"/>
      <c r="BI629" s="69"/>
      <c r="BJ629" s="69"/>
      <c r="BK629" s="69"/>
      <c r="BL629" s="107"/>
      <c r="BM629" s="2"/>
      <c r="BN629" s="15"/>
      <c r="BO629" s="15"/>
      <c r="BP629" s="80"/>
      <c r="BQ629" s="52"/>
      <c r="BR629" s="69"/>
      <c r="BS629" s="69"/>
      <c r="BT629" s="69"/>
      <c r="BU629" s="107"/>
      <c r="BV629" s="2"/>
      <c r="BW629" s="15"/>
      <c r="BX629" s="15"/>
      <c r="BY629" s="80"/>
      <c r="BZ629" s="52"/>
      <c r="CA629" s="69"/>
      <c r="CB629" s="69"/>
      <c r="CC629" s="69"/>
      <c r="CD629" s="107"/>
      <c r="CE629" s="2"/>
      <c r="CF629" s="15"/>
      <c r="CG629" s="15"/>
      <c r="CH629" s="80"/>
      <c r="CI629" s="52"/>
      <c r="CJ629" s="69"/>
      <c r="CK629" s="69"/>
      <c r="CL629" s="69"/>
      <c r="CM629" s="107"/>
      <c r="CN629" s="2"/>
      <c r="CO629" s="15"/>
      <c r="CP629" s="15"/>
      <c r="CQ629" s="80"/>
      <c r="CR629" s="52"/>
      <c r="CS629" s="69"/>
      <c r="CT629" s="69"/>
      <c r="CU629" s="69"/>
      <c r="CV629" s="107"/>
      <c r="CW629" s="2"/>
      <c r="CX629" s="15"/>
      <c r="CY629" s="15"/>
      <c r="CZ629" s="80"/>
      <c r="DA629" s="52"/>
      <c r="DB629" s="69"/>
      <c r="DC629" s="69"/>
      <c r="DD629" s="69"/>
      <c r="DE629" s="107"/>
      <c r="DF629" s="2"/>
      <c r="DG629" s="15"/>
      <c r="DH629" s="15"/>
      <c r="DI629" s="80"/>
      <c r="DJ629" s="52"/>
      <c r="DK629" s="69"/>
      <c r="DL629" s="69"/>
      <c r="DM629" s="69"/>
      <c r="DN629" s="107"/>
      <c r="DO629" s="2"/>
      <c r="DP629" s="15"/>
      <c r="DQ629" s="15"/>
      <c r="DR629" s="80"/>
      <c r="DS629" s="52"/>
      <c r="DT629" s="69"/>
      <c r="DU629" s="69"/>
      <c r="DV629" s="69"/>
      <c r="DW629" s="107"/>
      <c r="DX629" s="2"/>
      <c r="DY629" s="15"/>
      <c r="DZ629" s="15"/>
      <c r="EA629" s="80"/>
      <c r="EB629" s="52"/>
      <c r="EC629" s="69"/>
      <c r="ED629" s="69"/>
      <c r="EE629" s="69"/>
      <c r="EF629" s="107"/>
      <c r="EG629" s="2"/>
      <c r="EH629" s="15"/>
      <c r="EI629" s="15"/>
      <c r="EJ629" s="80"/>
      <c r="EK629" s="52"/>
      <c r="EL629" s="69"/>
      <c r="EM629" s="69"/>
      <c r="EN629" s="69"/>
      <c r="EO629" s="107"/>
      <c r="EP629" s="2"/>
      <c r="EQ629" s="15"/>
      <c r="ER629" s="15"/>
      <c r="ES629" s="80"/>
      <c r="ET629" s="52"/>
      <c r="EU629" s="69"/>
      <c r="EV629" s="69"/>
      <c r="EW629" s="69"/>
      <c r="EX629" s="107"/>
      <c r="EY629" s="2"/>
      <c r="EZ629" s="15"/>
      <c r="FA629" s="15"/>
      <c r="FB629" s="80"/>
      <c r="FC629" s="52"/>
      <c r="FD629" s="69"/>
      <c r="FE629" s="69"/>
      <c r="FF629" s="69"/>
      <c r="FG629" s="107"/>
      <c r="FH629" s="2"/>
      <c r="FI629" s="15"/>
      <c r="FJ629" s="15"/>
      <c r="FK629" s="80"/>
      <c r="FL629" s="52"/>
      <c r="FM629" s="69"/>
      <c r="FN629" s="69"/>
      <c r="FO629" s="69"/>
      <c r="FP629" s="107"/>
      <c r="FQ629" s="2"/>
      <c r="FR629" s="15"/>
      <c r="FS629" s="15"/>
      <c r="FT629" s="80"/>
      <c r="FU629" s="52"/>
      <c r="FV629" s="69"/>
      <c r="FW629" s="69"/>
      <c r="FX629" s="69"/>
      <c r="FY629" s="107"/>
      <c r="FZ629" s="2"/>
      <c r="GA629" s="15"/>
      <c r="GB629" s="15"/>
      <c r="GC629" s="80"/>
      <c r="GD629" s="52"/>
      <c r="GE629" s="69"/>
      <c r="GF629" s="69"/>
      <c r="GG629" s="69"/>
      <c r="GH629" s="107"/>
      <c r="GI629" s="2"/>
      <c r="GJ629" s="15"/>
      <c r="GK629" s="15"/>
      <c r="GL629" s="80"/>
      <c r="GM629" s="52"/>
      <c r="GN629" s="69"/>
      <c r="GO629" s="69"/>
      <c r="GP629" s="69"/>
      <c r="GQ629" s="107"/>
      <c r="GR629" s="2"/>
      <c r="GS629" s="15"/>
      <c r="GT629" s="15"/>
      <c r="GU629" s="80"/>
      <c r="GV629" s="52"/>
      <c r="GW629" s="69"/>
      <c r="GX629" s="69"/>
      <c r="GY629" s="69"/>
      <c r="GZ629" s="107"/>
      <c r="HA629" s="2"/>
      <c r="HB629" s="15"/>
      <c r="HC629" s="15"/>
      <c r="HD629" s="80"/>
      <c r="HE629" s="52"/>
      <c r="HF629" s="69"/>
      <c r="HG629" s="69"/>
      <c r="HH629" s="69"/>
      <c r="HI629" s="107"/>
      <c r="HJ629" s="2"/>
      <c r="HK629" s="15"/>
      <c r="HL629" s="15"/>
      <c r="HM629" s="80"/>
      <c r="HN629" s="52"/>
      <c r="HO629" s="69"/>
      <c r="HP629" s="69"/>
      <c r="HQ629" s="69"/>
      <c r="HR629" s="107"/>
      <c r="HS629" s="2"/>
      <c r="HT629" s="15"/>
      <c r="HU629" s="15"/>
      <c r="HV629" s="80"/>
      <c r="HW629" s="52"/>
      <c r="HX629" s="69"/>
      <c r="HY629" s="69"/>
      <c r="HZ629" s="69"/>
      <c r="IA629" s="107"/>
      <c r="IB629" s="2"/>
      <c r="IC629" s="15"/>
      <c r="ID629" s="15"/>
      <c r="IE629" s="80"/>
      <c r="IF629" s="52"/>
      <c r="IG629" s="69"/>
      <c r="IH629" s="69"/>
      <c r="II629" s="69"/>
      <c r="IJ629" s="107"/>
      <c r="IK629" s="2"/>
      <c r="IL629" s="15"/>
      <c r="IM629" s="15"/>
      <c r="IN629" s="80"/>
      <c r="IO629" s="52"/>
      <c r="IP629" s="69"/>
      <c r="IQ629" s="69"/>
      <c r="IR629" s="69"/>
      <c r="IS629" s="107"/>
      <c r="IT629" s="2"/>
      <c r="IU629" s="15"/>
      <c r="IV629" s="15"/>
      <c r="IW629" s="80"/>
      <c r="IX629" s="52"/>
      <c r="IY629" s="69"/>
      <c r="IZ629" s="69"/>
      <c r="JA629" s="69"/>
      <c r="JB629" s="107"/>
      <c r="JC629" s="2"/>
      <c r="JD629" s="15"/>
      <c r="JE629" s="15"/>
      <c r="JF629" s="80"/>
      <c r="JG629" s="52"/>
      <c r="JH629" s="69"/>
      <c r="JI629" s="69"/>
      <c r="JJ629" s="69"/>
      <c r="JK629" s="107"/>
      <c r="JL629" s="2"/>
      <c r="JM629" s="15"/>
      <c r="JN629" s="15"/>
      <c r="JO629" s="80"/>
      <c r="JP629" s="52"/>
      <c r="JQ629" s="69"/>
      <c r="JR629" s="69"/>
      <c r="JS629" s="69"/>
      <c r="JT629" s="107"/>
      <c r="JU629" s="2"/>
      <c r="JV629" s="15"/>
      <c r="JW629" s="15"/>
      <c r="JX629" s="80"/>
      <c r="JY629" s="52"/>
      <c r="JZ629" s="69"/>
      <c r="KA629" s="69"/>
      <c r="KB629" s="69"/>
      <c r="KC629" s="107"/>
      <c r="KD629" s="2"/>
      <c r="KE629" s="15"/>
      <c r="KF629" s="15"/>
      <c r="KG629" s="80"/>
      <c r="KH629" s="52"/>
      <c r="KI629" s="69"/>
      <c r="KJ629" s="69"/>
      <c r="KK629" s="69"/>
      <c r="KL629" s="107"/>
      <c r="KM629" s="2"/>
      <c r="KN629" s="15"/>
      <c r="KO629" s="15"/>
      <c r="KP629" s="80"/>
      <c r="KQ629" s="52"/>
      <c r="KR629" s="69"/>
      <c r="KS629" s="69"/>
      <c r="KT629" s="69"/>
      <c r="KU629" s="107"/>
      <c r="KV629" s="2"/>
      <c r="KW629" s="15"/>
      <c r="KX629" s="15"/>
      <c r="KY629" s="80"/>
      <c r="KZ629" s="52"/>
      <c r="LA629" s="69"/>
      <c r="LB629" s="69"/>
      <c r="LC629" s="69"/>
      <c r="LD629" s="107"/>
      <c r="LE629" s="2"/>
      <c r="LF629" s="15"/>
      <c r="LG629" s="15"/>
      <c r="LH629" s="80"/>
      <c r="LI629" s="52"/>
      <c r="LJ629" s="69"/>
      <c r="LK629" s="69"/>
      <c r="LL629" s="69"/>
      <c r="LM629" s="107"/>
      <c r="LN629" s="2"/>
      <c r="LO629" s="15"/>
      <c r="LP629" s="15"/>
      <c r="LQ629" s="80"/>
      <c r="LR629" s="52"/>
      <c r="LS629" s="69"/>
      <c r="LT629" s="69"/>
      <c r="LU629" s="69"/>
      <c r="LV629" s="107"/>
      <c r="LW629" s="2"/>
      <c r="LX629" s="15"/>
      <c r="LY629" s="15"/>
      <c r="LZ629" s="80"/>
      <c r="MA629" s="52"/>
      <c r="MB629" s="69"/>
      <c r="MC629" s="69"/>
      <c r="MD629" s="69"/>
      <c r="ME629" s="107"/>
      <c r="MF629" s="2"/>
      <c r="MG629" s="15"/>
      <c r="MH629" s="15"/>
      <c r="MI629" s="80"/>
      <c r="MJ629" s="52"/>
      <c r="MK629" s="69"/>
      <c r="ML629" s="69"/>
      <c r="MM629" s="69"/>
      <c r="MN629" s="107"/>
      <c r="MO629" s="2"/>
      <c r="MP629" s="15"/>
      <c r="MQ629" s="15"/>
      <c r="MR629" s="80"/>
      <c r="MS629" s="52"/>
      <c r="MT629" s="69"/>
      <c r="MU629" s="69"/>
      <c r="MV629" s="69"/>
      <c r="MW629" s="107"/>
      <c r="MX629" s="2"/>
      <c r="MY629" s="15"/>
      <c r="MZ629" s="15"/>
      <c r="NA629" s="80"/>
      <c r="NB629" s="52"/>
      <c r="NC629" s="69"/>
      <c r="ND629" s="69"/>
      <c r="NE629" s="69"/>
      <c r="NF629" s="107"/>
      <c r="NG629" s="2"/>
      <c r="NH629" s="15"/>
      <c r="NI629" s="15"/>
      <c r="NJ629" s="80"/>
      <c r="NK629" s="52"/>
      <c r="NL629" s="69"/>
      <c r="NM629" s="69"/>
      <c r="NN629" s="69"/>
      <c r="NO629" s="107"/>
      <c r="NP629" s="2"/>
      <c r="NQ629" s="15"/>
      <c r="NR629" s="15"/>
      <c r="NS629" s="80"/>
      <c r="NT629" s="52"/>
      <c r="NU629" s="69"/>
      <c r="NV629" s="69"/>
      <c r="NW629" s="69"/>
      <c r="NX629" s="107"/>
      <c r="NY629" s="2"/>
      <c r="NZ629" s="15"/>
      <c r="OA629" s="15"/>
      <c r="OB629" s="80"/>
      <c r="OC629" s="52"/>
      <c r="OD629" s="69"/>
      <c r="OE629" s="69"/>
      <c r="OF629" s="69"/>
      <c r="OG629" s="107"/>
      <c r="OH629" s="2"/>
      <c r="OI629" s="15"/>
      <c r="OJ629" s="15"/>
      <c r="OK629" s="80"/>
      <c r="OL629" s="52"/>
      <c r="OM629" s="69"/>
      <c r="ON629" s="69"/>
      <c r="OO629" s="69"/>
      <c r="OP629" s="107"/>
      <c r="OQ629" s="2"/>
      <c r="OR629" s="15"/>
      <c r="OS629" s="15"/>
      <c r="OT629" s="80"/>
      <c r="OU629" s="52"/>
      <c r="OV629" s="69"/>
      <c r="OW629" s="69"/>
      <c r="OX629" s="69"/>
      <c r="OY629" s="107"/>
      <c r="OZ629" s="2"/>
      <c r="PA629" s="15"/>
      <c r="PB629" s="15"/>
      <c r="PC629" s="80"/>
      <c r="PD629" s="52"/>
      <c r="PE629" s="69"/>
      <c r="PF629" s="69"/>
      <c r="PG629" s="69"/>
      <c r="PH629" s="107"/>
      <c r="PI629" s="2"/>
      <c r="PJ629" s="15"/>
      <c r="PK629" s="15"/>
      <c r="PL629" s="80"/>
      <c r="PM629" s="52"/>
      <c r="PN629" s="69"/>
      <c r="PO629" s="69"/>
      <c r="PP629" s="69"/>
      <c r="PQ629" s="107"/>
      <c r="PR629" s="2"/>
      <c r="PS629" s="15"/>
      <c r="PT629" s="15"/>
      <c r="PU629" s="80"/>
      <c r="PV629" s="52"/>
      <c r="PW629" s="69"/>
      <c r="PX629" s="69"/>
      <c r="PY629" s="69"/>
      <c r="PZ629" s="107"/>
      <c r="QA629" s="2"/>
      <c r="QB629" s="15"/>
      <c r="QC629" s="15"/>
      <c r="QD629" s="80"/>
      <c r="QE629" s="52"/>
      <c r="QF629" s="69"/>
      <c r="QG629" s="69"/>
      <c r="QH629" s="69"/>
      <c r="QI629" s="107"/>
      <c r="QJ629" s="2"/>
      <c r="QK629" s="15"/>
      <c r="QL629" s="15"/>
      <c r="QM629" s="80"/>
      <c r="QN629" s="52"/>
      <c r="QO629" s="69"/>
      <c r="QP629" s="69"/>
      <c r="QQ629" s="69"/>
      <c r="QR629" s="107"/>
      <c r="QS629" s="2"/>
      <c r="QT629" s="15"/>
      <c r="QU629" s="15"/>
      <c r="QV629" s="80"/>
      <c r="QW629" s="52"/>
      <c r="QX629" s="69"/>
      <c r="QY629" s="69"/>
      <c r="QZ629" s="69"/>
      <c r="RA629" s="107"/>
      <c r="RB629" s="2"/>
      <c r="RC629" s="15"/>
      <c r="RD629" s="15"/>
      <c r="RE629" s="80"/>
      <c r="RF629" s="52"/>
      <c r="RG629" s="69"/>
      <c r="RH629" s="69"/>
      <c r="RI629" s="69"/>
      <c r="RJ629" s="107"/>
      <c r="RK629" s="2"/>
      <c r="RL629" s="15"/>
      <c r="RM629" s="15"/>
      <c r="RN629" s="80"/>
      <c r="RO629" s="52"/>
      <c r="RP629" s="69"/>
      <c r="RQ629" s="69"/>
      <c r="RR629" s="69"/>
      <c r="RS629" s="107"/>
      <c r="RT629" s="2"/>
      <c r="RU629" s="15"/>
      <c r="RV629" s="15"/>
      <c r="RW629" s="80"/>
      <c r="RX629" s="52"/>
      <c r="RY629" s="69"/>
      <c r="RZ629" s="69"/>
      <c r="SA629" s="69"/>
      <c r="SB629" s="107"/>
      <c r="SC629" s="2"/>
      <c r="SD629" s="15"/>
      <c r="SE629" s="15"/>
      <c r="SF629" s="80"/>
      <c r="SG629" s="52"/>
      <c r="SH629" s="69"/>
      <c r="SI629" s="69"/>
      <c r="SJ629" s="69"/>
      <c r="SK629" s="107"/>
      <c r="SL629" s="2"/>
      <c r="SM629" s="15"/>
      <c r="SN629" s="15"/>
      <c r="SO629" s="80"/>
      <c r="SP629" s="52"/>
      <c r="SQ629" s="69"/>
      <c r="SR629" s="69"/>
      <c r="SS629" s="69"/>
      <c r="ST629" s="107"/>
      <c r="SU629" s="2"/>
      <c r="SV629" s="15"/>
      <c r="SW629" s="15"/>
      <c r="SX629" s="80"/>
      <c r="SY629" s="52"/>
      <c r="SZ629" s="69"/>
      <c r="TA629" s="69"/>
      <c r="TB629" s="69"/>
      <c r="TC629" s="107"/>
      <c r="TD629" s="2"/>
      <c r="TE629" s="15"/>
      <c r="TF629" s="15"/>
      <c r="TG629" s="80"/>
      <c r="TH629" s="52"/>
      <c r="TI629" s="69"/>
      <c r="TJ629" s="69"/>
      <c r="TK629" s="69"/>
      <c r="TL629" s="107"/>
      <c r="TM629" s="2"/>
      <c r="TN629" s="15"/>
      <c r="TO629" s="15"/>
      <c r="TP629" s="80"/>
      <c r="TQ629" s="52"/>
      <c r="TR629" s="69"/>
      <c r="TS629" s="69"/>
      <c r="TT629" s="69"/>
      <c r="TU629" s="107"/>
      <c r="TV629" s="2"/>
      <c r="TW629" s="15"/>
      <c r="TX629" s="15"/>
      <c r="TY629" s="80"/>
      <c r="TZ629" s="52"/>
      <c r="UA629" s="69"/>
      <c r="UB629" s="69"/>
      <c r="UC629" s="69"/>
      <c r="UD629" s="107"/>
      <c r="UE629" s="2"/>
      <c r="UF629" s="15"/>
      <c r="UG629" s="15"/>
      <c r="UH629" s="80"/>
      <c r="UI629" s="52"/>
      <c r="UJ629" s="69"/>
      <c r="UK629" s="69"/>
      <c r="UL629" s="69"/>
      <c r="UM629" s="107"/>
      <c r="UN629" s="2"/>
      <c r="UO629" s="15"/>
      <c r="UP629" s="15"/>
      <c r="UQ629" s="80"/>
      <c r="UR629" s="52"/>
      <c r="US629" s="69"/>
      <c r="UT629" s="69"/>
      <c r="UU629" s="69"/>
      <c r="UV629" s="107"/>
      <c r="UW629" s="2"/>
      <c r="UX629" s="15"/>
      <c r="UY629" s="15"/>
      <c r="UZ629" s="80"/>
      <c r="VA629" s="52"/>
      <c r="VB629" s="69"/>
      <c r="VC629" s="69"/>
      <c r="VD629" s="69"/>
      <c r="VE629" s="107"/>
      <c r="VF629" s="2"/>
      <c r="VG629" s="15"/>
      <c r="VH629" s="15"/>
      <c r="VI629" s="80"/>
      <c r="VJ629" s="52"/>
      <c r="VK629" s="69"/>
      <c r="VL629" s="69"/>
      <c r="VM629" s="69"/>
      <c r="VN629" s="107"/>
      <c r="VO629" s="2"/>
      <c r="VP629" s="15"/>
      <c r="VQ629" s="15"/>
      <c r="VR629" s="80"/>
      <c r="VS629" s="52"/>
      <c r="VT629" s="69"/>
      <c r="VU629" s="69"/>
      <c r="VV629" s="69"/>
      <c r="VW629" s="107"/>
      <c r="VX629" s="2"/>
      <c r="VY629" s="15"/>
      <c r="VZ629" s="15"/>
      <c r="WA629" s="80"/>
      <c r="WB629" s="52"/>
      <c r="WC629" s="69"/>
      <c r="WD629" s="69"/>
      <c r="WE629" s="69"/>
      <c r="WF629" s="107"/>
      <c r="WG629" s="2"/>
      <c r="WH629" s="15"/>
      <c r="WI629" s="15"/>
      <c r="WJ629" s="80"/>
      <c r="WK629" s="52"/>
      <c r="WL629" s="69"/>
      <c r="WM629" s="69"/>
      <c r="WN629" s="69"/>
      <c r="WO629" s="107"/>
      <c r="WP629" s="2"/>
      <c r="WQ629" s="15"/>
      <c r="WR629" s="15"/>
      <c r="WS629" s="80"/>
      <c r="WT629" s="52"/>
      <c r="WU629" s="69"/>
      <c r="WV629" s="69"/>
      <c r="WW629" s="69"/>
      <c r="WX629" s="107"/>
      <c r="WY629" s="2"/>
      <c r="WZ629" s="15"/>
      <c r="XA629" s="15"/>
      <c r="XB629" s="80"/>
      <c r="XC629" s="52"/>
      <c r="XD629" s="69"/>
      <c r="XE629" s="69"/>
      <c r="XF629" s="69"/>
      <c r="XG629" s="107"/>
      <c r="XH629" s="2"/>
      <c r="XI629" s="15"/>
      <c r="XJ629" s="15"/>
      <c r="XK629" s="80"/>
      <c r="XL629" s="52"/>
      <c r="XM629" s="69"/>
      <c r="XN629" s="69"/>
      <c r="XO629" s="69"/>
      <c r="XP629" s="107"/>
      <c r="XQ629" s="2"/>
      <c r="XR629" s="15"/>
      <c r="XS629" s="15"/>
      <c r="XT629" s="80"/>
      <c r="XU629" s="52"/>
      <c r="XV629" s="69"/>
      <c r="XW629" s="69"/>
      <c r="XX629" s="69"/>
      <c r="XY629" s="107"/>
      <c r="XZ629" s="2"/>
      <c r="YA629" s="15"/>
      <c r="YB629" s="15"/>
      <c r="YC629" s="80"/>
      <c r="YD629" s="52"/>
      <c r="YE629" s="69"/>
      <c r="YF629" s="69"/>
      <c r="YG629" s="69"/>
      <c r="YH629" s="107"/>
      <c r="YI629" s="2"/>
      <c r="YJ629" s="15"/>
      <c r="YK629" s="15"/>
      <c r="YL629" s="80"/>
      <c r="YM629" s="52"/>
      <c r="YN629" s="69"/>
      <c r="YO629" s="69"/>
      <c r="YP629" s="69"/>
      <c r="YQ629" s="107"/>
      <c r="YR629" s="2"/>
      <c r="YS629" s="15"/>
      <c r="YT629" s="15"/>
      <c r="YU629" s="80"/>
      <c r="YV629" s="52"/>
      <c r="YW629" s="69"/>
      <c r="YX629" s="69"/>
      <c r="YY629" s="69"/>
      <c r="YZ629" s="107"/>
      <c r="ZA629" s="2"/>
      <c r="ZB629" s="15"/>
      <c r="ZC629" s="15"/>
      <c r="ZD629" s="80"/>
      <c r="ZE629" s="52"/>
      <c r="ZF629" s="69"/>
      <c r="ZG629" s="69"/>
      <c r="ZH629" s="69"/>
      <c r="ZI629" s="107"/>
      <c r="ZJ629" s="2"/>
      <c r="ZK629" s="15"/>
      <c r="ZL629" s="15"/>
      <c r="ZM629" s="80"/>
      <c r="ZN629" s="52"/>
      <c r="ZO629" s="69"/>
      <c r="ZP629" s="69"/>
      <c r="ZQ629" s="69"/>
      <c r="ZR629" s="107"/>
      <c r="ZS629" s="2"/>
      <c r="ZT629" s="15"/>
      <c r="ZU629" s="15"/>
      <c r="ZV629" s="80"/>
      <c r="ZW629" s="52"/>
      <c r="ZX629" s="69"/>
      <c r="ZY629" s="69"/>
      <c r="ZZ629" s="69"/>
      <c r="AAA629" s="107"/>
      <c r="AAB629" s="2"/>
      <c r="AAC629" s="15"/>
      <c r="AAD629" s="15"/>
      <c r="AAE629" s="80"/>
      <c r="AAF629" s="52"/>
      <c r="AAG629" s="69"/>
      <c r="AAH629" s="69"/>
      <c r="AAI629" s="69"/>
      <c r="AAJ629" s="107"/>
      <c r="AAK629" s="2"/>
      <c r="AAL629" s="15"/>
      <c r="AAM629" s="15"/>
      <c r="AAN629" s="80"/>
      <c r="AAO629" s="52"/>
      <c r="AAP629" s="69"/>
      <c r="AAQ629" s="69"/>
      <c r="AAR629" s="69"/>
      <c r="AAS629" s="107"/>
      <c r="AAT629" s="2"/>
      <c r="AAU629" s="15"/>
      <c r="AAV629" s="15"/>
      <c r="AAW629" s="80"/>
      <c r="AAX629" s="52"/>
      <c r="AAY629" s="69"/>
      <c r="AAZ629" s="69"/>
      <c r="ABA629" s="69"/>
      <c r="ABB629" s="107"/>
      <c r="ABC629" s="2"/>
      <c r="ABD629" s="15"/>
      <c r="ABE629" s="15"/>
      <c r="ABF629" s="80"/>
      <c r="ABG629" s="52"/>
      <c r="ABH629" s="69"/>
      <c r="ABI629" s="69"/>
      <c r="ABJ629" s="69"/>
      <c r="ABK629" s="107"/>
      <c r="ABL629" s="2"/>
      <c r="ABM629" s="15"/>
      <c r="ABN629" s="15"/>
      <c r="ABO629" s="80"/>
      <c r="ABP629" s="52"/>
      <c r="ABQ629" s="69"/>
      <c r="ABR629" s="69"/>
      <c r="ABS629" s="69"/>
      <c r="ABT629" s="107"/>
      <c r="ABU629" s="2"/>
      <c r="ABV629" s="15"/>
      <c r="ABW629" s="15"/>
      <c r="ABX629" s="80"/>
      <c r="ABY629" s="52"/>
      <c r="ABZ629" s="69"/>
      <c r="ACA629" s="69"/>
      <c r="ACB629" s="69"/>
      <c r="ACC629" s="107"/>
      <c r="ACD629" s="2"/>
      <c r="ACE629" s="15"/>
      <c r="ACF629" s="15"/>
      <c r="ACG629" s="80"/>
      <c r="ACH629" s="52"/>
      <c r="ACI629" s="69"/>
      <c r="ACJ629" s="69"/>
      <c r="ACK629" s="69"/>
      <c r="ACL629" s="107"/>
      <c r="ACM629" s="2"/>
      <c r="ACN629" s="15"/>
      <c r="ACO629" s="15"/>
      <c r="ACP629" s="80"/>
      <c r="ACQ629" s="52"/>
      <c r="ACR629" s="69"/>
      <c r="ACS629" s="69"/>
      <c r="ACT629" s="69"/>
      <c r="ACU629" s="107"/>
      <c r="ACV629" s="2"/>
      <c r="ACW629" s="15"/>
      <c r="ACX629" s="15"/>
      <c r="ACY629" s="80"/>
      <c r="ACZ629" s="52"/>
      <c r="ADA629" s="69"/>
      <c r="ADB629" s="69"/>
      <c r="ADC629" s="69"/>
      <c r="ADD629" s="107"/>
      <c r="ADE629" s="2"/>
      <c r="ADF629" s="15"/>
      <c r="ADG629" s="15"/>
      <c r="ADH629" s="80"/>
      <c r="ADI629" s="52"/>
      <c r="ADJ629" s="69"/>
      <c r="ADK629" s="69"/>
      <c r="ADL629" s="69"/>
      <c r="ADM629" s="107"/>
      <c r="ADN629" s="2"/>
      <c r="ADO629" s="15"/>
      <c r="ADP629" s="15"/>
      <c r="ADQ629" s="80"/>
      <c r="ADR629" s="52"/>
      <c r="ADS629" s="69"/>
      <c r="ADT629" s="69"/>
      <c r="ADU629" s="69"/>
      <c r="ADV629" s="107"/>
      <c r="ADW629" s="2"/>
      <c r="ADX629" s="15"/>
      <c r="ADY629" s="15"/>
      <c r="ADZ629" s="80"/>
      <c r="AEA629" s="52"/>
      <c r="AEB629" s="69"/>
      <c r="AEC629" s="69"/>
      <c r="AED629" s="69"/>
      <c r="AEE629" s="107"/>
      <c r="AEF629" s="2"/>
      <c r="AEG629" s="15"/>
      <c r="AEH629" s="15"/>
      <c r="AEI629" s="80"/>
      <c r="AEJ629" s="52"/>
      <c r="AEK629" s="69"/>
      <c r="AEL629" s="69"/>
      <c r="AEM629" s="69"/>
      <c r="AEN629" s="107"/>
      <c r="AEO629" s="2"/>
      <c r="AEP629" s="15"/>
      <c r="AEQ629" s="15"/>
      <c r="AER629" s="80"/>
      <c r="AES629" s="52"/>
      <c r="AET629" s="69"/>
      <c r="AEU629" s="69"/>
      <c r="AEV629" s="69"/>
      <c r="AEW629" s="107"/>
      <c r="AEX629" s="2"/>
      <c r="AEY629" s="15"/>
      <c r="AEZ629" s="15"/>
      <c r="AFA629" s="80"/>
      <c r="AFB629" s="52"/>
      <c r="AFC629" s="69"/>
      <c r="AFD629" s="69"/>
      <c r="AFE629" s="69"/>
      <c r="AFF629" s="107"/>
      <c r="AFG629" s="2"/>
      <c r="AFH629" s="15"/>
      <c r="AFI629" s="15"/>
      <c r="AFJ629" s="80"/>
      <c r="AFK629" s="52"/>
      <c r="AFL629" s="69"/>
      <c r="AFM629" s="69"/>
      <c r="AFN629" s="69"/>
      <c r="AFO629" s="107"/>
      <c r="AFP629" s="2"/>
      <c r="AFQ629" s="15"/>
      <c r="AFR629" s="15"/>
      <c r="AFS629" s="80"/>
      <c r="AFT629" s="52"/>
      <c r="AFU629" s="69"/>
      <c r="AFV629" s="69"/>
      <c r="AFW629" s="69"/>
      <c r="AFX629" s="107"/>
      <c r="AFY629" s="2"/>
      <c r="AFZ629" s="15"/>
      <c r="AGA629" s="15"/>
      <c r="AGB629" s="80"/>
      <c r="AGC629" s="52"/>
      <c r="AGD629" s="69"/>
      <c r="AGE629" s="69"/>
      <c r="AGF629" s="69"/>
      <c r="AGG629" s="107"/>
      <c r="AGH629" s="2"/>
      <c r="AGI629" s="15"/>
      <c r="AGJ629" s="15"/>
      <c r="AGK629" s="80"/>
      <c r="AGL629" s="52"/>
      <c r="AGM629" s="69"/>
      <c r="AGN629" s="69"/>
      <c r="AGO629" s="69"/>
      <c r="AGP629" s="107"/>
      <c r="AGQ629" s="2"/>
      <c r="AGR629" s="15"/>
      <c r="AGS629" s="15"/>
      <c r="AGT629" s="80"/>
      <c r="AGU629" s="52"/>
      <c r="AGV629" s="69"/>
      <c r="AGW629" s="69"/>
      <c r="AGX629" s="69"/>
      <c r="AGY629" s="107"/>
      <c r="AGZ629" s="2"/>
      <c r="AHA629" s="15"/>
      <c r="AHB629" s="15"/>
      <c r="AHC629" s="80"/>
      <c r="AHD629" s="52"/>
      <c r="AHE629" s="69"/>
      <c r="AHF629" s="69"/>
      <c r="AHG629" s="69"/>
      <c r="AHH629" s="107"/>
      <c r="AHI629" s="2"/>
      <c r="AHJ629" s="15"/>
      <c r="AHK629" s="15"/>
      <c r="AHL629" s="80"/>
      <c r="AHM629" s="52"/>
      <c r="AHN629" s="69"/>
      <c r="AHO629" s="69"/>
      <c r="AHP629" s="69"/>
      <c r="AHQ629" s="107"/>
      <c r="AHR629" s="2"/>
      <c r="AHS629" s="15"/>
      <c r="AHT629" s="15"/>
      <c r="AHU629" s="80"/>
      <c r="AHV629" s="52"/>
      <c r="AHW629" s="69"/>
      <c r="AHX629" s="69"/>
      <c r="AHY629" s="69"/>
      <c r="AHZ629" s="107"/>
      <c r="AIA629" s="2"/>
      <c r="AIB629" s="15"/>
      <c r="AIC629" s="15"/>
      <c r="AID629" s="80"/>
      <c r="AIE629" s="52"/>
      <c r="AIF629" s="69"/>
      <c r="AIG629" s="69"/>
      <c r="AIH629" s="69"/>
      <c r="AII629" s="107"/>
      <c r="AIJ629" s="2"/>
      <c r="AIK629" s="15"/>
      <c r="AIL629" s="15"/>
      <c r="AIM629" s="80"/>
      <c r="AIN629" s="52"/>
      <c r="AIO629" s="69"/>
      <c r="AIP629" s="69"/>
      <c r="AIQ629" s="69"/>
      <c r="AIR629" s="107"/>
      <c r="AIS629" s="2"/>
      <c r="AIT629" s="15"/>
      <c r="AIU629" s="15"/>
      <c r="AIV629" s="80"/>
      <c r="AIW629" s="52"/>
      <c r="AIX629" s="69"/>
      <c r="AIY629" s="69"/>
      <c r="AIZ629" s="69"/>
      <c r="AJA629" s="107"/>
      <c r="AJB629" s="2"/>
      <c r="AJC629" s="15"/>
      <c r="AJD629" s="15"/>
      <c r="AJE629" s="80"/>
      <c r="AJF629" s="52"/>
      <c r="AJG629" s="69"/>
      <c r="AJH629" s="69"/>
      <c r="AJI629" s="69"/>
      <c r="AJJ629" s="107"/>
      <c r="AJK629" s="2"/>
      <c r="AJL629" s="15"/>
      <c r="AJM629" s="15"/>
      <c r="AJN629" s="80"/>
      <c r="AJO629" s="52"/>
      <c r="AJP629" s="69"/>
      <c r="AJQ629" s="69"/>
      <c r="AJR629" s="69"/>
      <c r="AJS629" s="107"/>
      <c r="AJT629" s="2"/>
      <c r="AJU629" s="15"/>
      <c r="AJV629" s="15"/>
      <c r="AJW629" s="80"/>
      <c r="AJX629" s="52"/>
      <c r="AJY629" s="69"/>
      <c r="AJZ629" s="69"/>
      <c r="AKA629" s="69"/>
      <c r="AKB629" s="107"/>
      <c r="AKC629" s="2"/>
      <c r="AKD629" s="15"/>
      <c r="AKE629" s="15"/>
      <c r="AKF629" s="80"/>
      <c r="AKG629" s="52"/>
      <c r="AKH629" s="69"/>
      <c r="AKI629" s="69"/>
      <c r="AKJ629" s="69"/>
      <c r="AKK629" s="107"/>
      <c r="AKL629" s="2"/>
      <c r="AKM629" s="15"/>
      <c r="AKN629" s="15"/>
      <c r="AKO629" s="80"/>
      <c r="AKP629" s="52"/>
      <c r="AKQ629" s="69"/>
      <c r="AKR629" s="69"/>
      <c r="AKS629" s="69"/>
      <c r="AKT629" s="107"/>
      <c r="AKU629" s="2"/>
      <c r="AKV629" s="15"/>
      <c r="AKW629" s="15"/>
      <c r="AKX629" s="80"/>
      <c r="AKY629" s="52"/>
      <c r="AKZ629" s="69"/>
      <c r="ALA629" s="69"/>
      <c r="ALB629" s="69"/>
      <c r="ALC629" s="107"/>
      <c r="ALD629" s="2"/>
      <c r="ALE629" s="15"/>
      <c r="ALF629" s="15"/>
      <c r="ALG629" s="80"/>
      <c r="ALH629" s="52"/>
      <c r="ALI629" s="69"/>
      <c r="ALJ629" s="69"/>
      <c r="ALK629" s="69"/>
      <c r="ALL629" s="107"/>
      <c r="ALM629" s="2"/>
      <c r="ALN629" s="15"/>
      <c r="ALO629" s="15"/>
      <c r="ALP629" s="80"/>
      <c r="ALQ629" s="52"/>
      <c r="ALR629" s="69"/>
      <c r="ALS629" s="69"/>
      <c r="ALT629" s="69"/>
      <c r="ALU629" s="107"/>
      <c r="ALV629" s="2"/>
      <c r="ALW629" s="15"/>
      <c r="ALX629" s="15"/>
      <c r="ALY629" s="80"/>
      <c r="ALZ629" s="52"/>
      <c r="AMA629" s="69"/>
      <c r="AMB629" s="69"/>
      <c r="AMC629" s="69"/>
      <c r="AMD629" s="107"/>
      <c r="AME629" s="2"/>
      <c r="AMF629" s="15"/>
      <c r="AMG629" s="15"/>
      <c r="AMH629" s="80"/>
      <c r="AMI629" s="52"/>
      <c r="AMJ629" s="69"/>
      <c r="AMK629" s="69"/>
      <c r="AML629" s="69"/>
      <c r="AMM629" s="107"/>
      <c r="AMN629" s="2"/>
      <c r="AMO629" s="15"/>
      <c r="AMP629" s="15"/>
      <c r="AMQ629" s="80"/>
      <c r="AMR629" s="52"/>
      <c r="AMS629" s="69"/>
      <c r="AMT629" s="69"/>
      <c r="AMU629" s="69"/>
      <c r="AMV629" s="107"/>
      <c r="AMW629" s="2"/>
      <c r="AMX629" s="15"/>
      <c r="AMY629" s="15"/>
      <c r="AMZ629" s="80"/>
      <c r="ANA629" s="52"/>
      <c r="ANB629" s="69"/>
      <c r="ANC629" s="69"/>
      <c r="AND629" s="69"/>
      <c r="ANE629" s="107"/>
      <c r="ANF629" s="2"/>
      <c r="ANG629" s="15"/>
      <c r="ANH629" s="15"/>
      <c r="ANI629" s="80"/>
      <c r="ANJ629" s="52"/>
      <c r="ANK629" s="69"/>
      <c r="ANL629" s="69"/>
      <c r="ANM629" s="69"/>
      <c r="ANN629" s="107"/>
      <c r="ANO629" s="2"/>
      <c r="ANP629" s="15"/>
      <c r="ANQ629" s="15"/>
      <c r="ANR629" s="80"/>
      <c r="ANS629" s="52"/>
      <c r="ANT629" s="69"/>
      <c r="ANU629" s="69"/>
      <c r="ANV629" s="69"/>
      <c r="ANW629" s="107"/>
      <c r="ANX629" s="2"/>
      <c r="ANY629" s="15"/>
      <c r="ANZ629" s="15"/>
      <c r="AOA629" s="80"/>
      <c r="AOB629" s="52"/>
      <c r="AOC629" s="69"/>
      <c r="AOD629" s="69"/>
      <c r="AOE629" s="69"/>
      <c r="AOF629" s="107"/>
      <c r="AOG629" s="2"/>
      <c r="AOH629" s="15"/>
      <c r="AOI629" s="15"/>
      <c r="AOJ629" s="80"/>
      <c r="AOK629" s="52"/>
      <c r="AOL629" s="69"/>
      <c r="AOM629" s="69"/>
      <c r="AON629" s="69"/>
      <c r="AOO629" s="107"/>
      <c r="AOP629" s="2"/>
      <c r="AOQ629" s="15"/>
      <c r="AOR629" s="15"/>
      <c r="AOS629" s="80"/>
      <c r="AOT629" s="52"/>
      <c r="AOU629" s="69"/>
      <c r="AOV629" s="69"/>
      <c r="AOW629" s="69"/>
      <c r="AOX629" s="107"/>
      <c r="AOY629" s="2"/>
      <c r="AOZ629" s="15"/>
      <c r="APA629" s="15"/>
      <c r="APB629" s="80"/>
      <c r="APC629" s="52"/>
      <c r="APD629" s="69"/>
      <c r="APE629" s="69"/>
      <c r="APF629" s="69"/>
      <c r="APG629" s="107"/>
      <c r="APH629" s="2"/>
      <c r="API629" s="15"/>
      <c r="APJ629" s="15"/>
      <c r="APK629" s="80"/>
      <c r="APL629" s="52"/>
      <c r="APM629" s="69"/>
      <c r="APN629" s="69"/>
      <c r="APO629" s="69"/>
      <c r="APP629" s="107"/>
      <c r="APQ629" s="2"/>
      <c r="APR629" s="15"/>
      <c r="APS629" s="15"/>
      <c r="APT629" s="80"/>
      <c r="APU629" s="52"/>
      <c r="APV629" s="69"/>
      <c r="APW629" s="69"/>
      <c r="APX629" s="69"/>
      <c r="APY629" s="107"/>
      <c r="APZ629" s="2"/>
      <c r="AQA629" s="15"/>
      <c r="AQB629" s="15"/>
      <c r="AQC629" s="80"/>
      <c r="AQD629" s="52"/>
      <c r="AQE629" s="69"/>
      <c r="AQF629" s="69"/>
      <c r="AQG629" s="69"/>
      <c r="AQH629" s="107"/>
      <c r="AQI629" s="2"/>
      <c r="AQJ629" s="15"/>
      <c r="AQK629" s="15"/>
      <c r="AQL629" s="80"/>
      <c r="AQM629" s="52"/>
      <c r="AQN629" s="69"/>
      <c r="AQO629" s="69"/>
      <c r="AQP629" s="69"/>
      <c r="AQQ629" s="107"/>
      <c r="AQR629" s="2"/>
      <c r="AQS629" s="15"/>
      <c r="AQT629" s="15"/>
      <c r="AQU629" s="80"/>
      <c r="AQV629" s="52"/>
      <c r="AQW629" s="69"/>
      <c r="AQX629" s="69"/>
      <c r="AQY629" s="69"/>
      <c r="AQZ629" s="107"/>
      <c r="ARA629" s="2"/>
      <c r="ARB629" s="15"/>
      <c r="ARC629" s="15"/>
      <c r="ARD629" s="80"/>
      <c r="ARE629" s="52"/>
      <c r="ARF629" s="69"/>
      <c r="ARG629" s="69"/>
      <c r="ARH629" s="69"/>
      <c r="ARI629" s="107"/>
      <c r="ARJ629" s="2"/>
      <c r="ARK629" s="15"/>
      <c r="ARL629" s="15"/>
      <c r="ARM629" s="80"/>
      <c r="ARN629" s="52"/>
      <c r="ARO629" s="69"/>
      <c r="ARP629" s="69"/>
      <c r="ARQ629" s="69"/>
      <c r="ARR629" s="107"/>
      <c r="ARS629" s="2"/>
      <c r="ART629" s="15"/>
      <c r="ARU629" s="15"/>
      <c r="ARV629" s="80"/>
      <c r="ARW629" s="52"/>
      <c r="ARX629" s="69"/>
      <c r="ARY629" s="69"/>
      <c r="ARZ629" s="69"/>
      <c r="ASA629" s="107"/>
      <c r="ASB629" s="2"/>
      <c r="ASC629" s="15"/>
      <c r="ASD629" s="15"/>
      <c r="ASE629" s="80"/>
      <c r="ASF629" s="52"/>
      <c r="ASG629" s="69"/>
      <c r="ASH629" s="69"/>
      <c r="ASI629" s="69"/>
      <c r="ASJ629" s="107"/>
      <c r="ASK629" s="2"/>
      <c r="ASL629" s="15"/>
      <c r="ASM629" s="15"/>
      <c r="ASN629" s="80"/>
      <c r="ASO629" s="52"/>
      <c r="ASP629" s="69"/>
      <c r="ASQ629" s="69"/>
      <c r="ASR629" s="69"/>
      <c r="ASS629" s="107"/>
      <c r="AST629" s="2"/>
      <c r="ASU629" s="15"/>
      <c r="ASV629" s="15"/>
      <c r="ASW629" s="80"/>
      <c r="ASX629" s="52"/>
      <c r="ASY629" s="69"/>
      <c r="ASZ629" s="69"/>
      <c r="ATA629" s="69"/>
      <c r="ATB629" s="107"/>
      <c r="ATC629" s="2"/>
      <c r="ATD629" s="15"/>
      <c r="ATE629" s="15"/>
      <c r="ATF629" s="80"/>
      <c r="ATG629" s="52"/>
      <c r="ATH629" s="69"/>
      <c r="ATI629" s="69"/>
      <c r="ATJ629" s="69"/>
      <c r="ATK629" s="107"/>
      <c r="ATL629" s="2"/>
      <c r="ATM629" s="15"/>
      <c r="ATN629" s="15"/>
      <c r="ATO629" s="80"/>
      <c r="ATP629" s="52"/>
      <c r="ATQ629" s="69"/>
      <c r="ATR629" s="69"/>
      <c r="ATS629" s="69"/>
      <c r="ATT629" s="107"/>
      <c r="ATU629" s="2"/>
      <c r="ATV629" s="15"/>
      <c r="ATW629" s="15"/>
      <c r="ATX629" s="80"/>
      <c r="ATY629" s="52"/>
      <c r="ATZ629" s="69"/>
      <c r="AUA629" s="69"/>
      <c r="AUB629" s="69"/>
      <c r="AUC629" s="107"/>
      <c r="AUD629" s="2"/>
      <c r="AUE629" s="15"/>
      <c r="AUF629" s="15"/>
      <c r="AUG629" s="80"/>
      <c r="AUH629" s="52"/>
      <c r="AUI629" s="69"/>
      <c r="AUJ629" s="69"/>
      <c r="AUK629" s="69"/>
      <c r="AUL629" s="107"/>
      <c r="AUM629" s="2"/>
      <c r="AUN629" s="15"/>
      <c r="AUO629" s="15"/>
      <c r="AUP629" s="80"/>
      <c r="AUQ629" s="52"/>
      <c r="AUR629" s="69"/>
      <c r="AUS629" s="69"/>
      <c r="AUT629" s="69"/>
      <c r="AUU629" s="107"/>
      <c r="AUV629" s="2"/>
      <c r="AUW629" s="15"/>
      <c r="AUX629" s="15"/>
      <c r="AUY629" s="80"/>
      <c r="AUZ629" s="52"/>
      <c r="AVA629" s="69"/>
      <c r="AVB629" s="69"/>
      <c r="AVC629" s="69"/>
      <c r="AVD629" s="107"/>
      <c r="AVE629" s="2"/>
      <c r="AVF629" s="15"/>
      <c r="AVG629" s="15"/>
      <c r="AVH629" s="80"/>
      <c r="AVI629" s="52"/>
      <c r="AVJ629" s="69"/>
      <c r="AVK629" s="69"/>
      <c r="AVL629" s="69"/>
      <c r="AVM629" s="107"/>
      <c r="AVN629" s="2"/>
      <c r="AVO629" s="15"/>
      <c r="AVP629" s="15"/>
      <c r="AVQ629" s="80"/>
      <c r="AVR629" s="52"/>
      <c r="AVS629" s="69"/>
      <c r="AVT629" s="69"/>
      <c r="AVU629" s="69"/>
      <c r="AVV629" s="107"/>
      <c r="AVW629" s="2"/>
      <c r="AVX629" s="15"/>
      <c r="AVY629" s="15"/>
      <c r="AVZ629" s="80"/>
      <c r="AWA629" s="52"/>
      <c r="AWB629" s="69"/>
      <c r="AWC629" s="69"/>
      <c r="AWD629" s="69"/>
      <c r="AWE629" s="107"/>
      <c r="AWF629" s="2"/>
      <c r="AWG629" s="15"/>
      <c r="AWH629" s="15"/>
      <c r="AWI629" s="80"/>
      <c r="AWJ629" s="52"/>
      <c r="AWK629" s="69"/>
      <c r="AWL629" s="69"/>
      <c r="AWM629" s="69"/>
      <c r="AWN629" s="107"/>
      <c r="AWO629" s="2"/>
      <c r="AWP629" s="15"/>
      <c r="AWQ629" s="15"/>
      <c r="AWR629" s="80"/>
      <c r="AWS629" s="52"/>
      <c r="AWT629" s="69"/>
      <c r="AWU629" s="69"/>
      <c r="AWV629" s="69"/>
      <c r="AWW629" s="107"/>
      <c r="AWX629" s="2"/>
      <c r="AWY629" s="15"/>
      <c r="AWZ629" s="15"/>
      <c r="AXA629" s="80"/>
      <c r="AXB629" s="52"/>
      <c r="AXC629" s="69"/>
      <c r="AXD629" s="69"/>
      <c r="AXE629" s="69"/>
      <c r="AXF629" s="107"/>
      <c r="AXG629" s="2"/>
      <c r="AXH629" s="15"/>
      <c r="AXI629" s="15"/>
      <c r="AXJ629" s="80"/>
      <c r="AXK629" s="52"/>
      <c r="AXL629" s="69"/>
      <c r="AXM629" s="69"/>
      <c r="AXN629" s="69"/>
      <c r="AXO629" s="107"/>
      <c r="AXP629" s="2"/>
      <c r="AXQ629" s="15"/>
      <c r="AXR629" s="15"/>
      <c r="AXS629" s="80"/>
      <c r="AXT629" s="52"/>
      <c r="AXU629" s="69"/>
      <c r="AXV629" s="69"/>
      <c r="AXW629" s="69"/>
      <c r="AXX629" s="107"/>
      <c r="AXY629" s="2"/>
      <c r="AXZ629" s="15"/>
      <c r="AYA629" s="15"/>
      <c r="AYB629" s="80"/>
      <c r="AYC629" s="52"/>
      <c r="AYD629" s="69"/>
      <c r="AYE629" s="69"/>
      <c r="AYF629" s="69"/>
      <c r="AYG629" s="107"/>
      <c r="AYH629" s="2"/>
      <c r="AYI629" s="15"/>
      <c r="AYJ629" s="15"/>
      <c r="AYK629" s="80"/>
      <c r="AYL629" s="52"/>
      <c r="AYM629" s="69"/>
      <c r="AYN629" s="69"/>
      <c r="AYO629" s="69"/>
      <c r="AYP629" s="107"/>
      <c r="AYQ629" s="2"/>
      <c r="AYR629" s="15"/>
      <c r="AYS629" s="15"/>
      <c r="AYT629" s="80"/>
      <c r="AYU629" s="52"/>
      <c r="AYV629" s="69"/>
      <c r="AYW629" s="69"/>
      <c r="AYX629" s="69"/>
      <c r="AYY629" s="107"/>
      <c r="AYZ629" s="2"/>
      <c r="AZA629" s="15"/>
      <c r="AZB629" s="15"/>
      <c r="AZC629" s="80"/>
      <c r="AZD629" s="52"/>
      <c r="AZE629" s="69"/>
      <c r="AZF629" s="69"/>
      <c r="AZG629" s="69"/>
      <c r="AZH629" s="107"/>
      <c r="AZI629" s="2"/>
      <c r="AZJ629" s="15"/>
      <c r="AZK629" s="15"/>
      <c r="AZL629" s="80"/>
      <c r="AZM629" s="52"/>
      <c r="AZN629" s="69"/>
      <c r="AZO629" s="69"/>
      <c r="AZP629" s="69"/>
      <c r="AZQ629" s="107"/>
      <c r="AZR629" s="2"/>
      <c r="AZS629" s="15"/>
      <c r="AZT629" s="15"/>
      <c r="AZU629" s="80"/>
      <c r="AZV629" s="52"/>
      <c r="AZW629" s="69"/>
      <c r="AZX629" s="69"/>
      <c r="AZY629" s="69"/>
      <c r="AZZ629" s="107"/>
      <c r="BAA629" s="2"/>
      <c r="BAB629" s="15"/>
      <c r="BAC629" s="15"/>
      <c r="BAD629" s="80"/>
      <c r="BAE629" s="52"/>
      <c r="BAF629" s="69"/>
      <c r="BAG629" s="69"/>
      <c r="BAH629" s="69"/>
      <c r="BAI629" s="107"/>
      <c r="BAJ629" s="2"/>
      <c r="BAK629" s="15"/>
      <c r="BAL629" s="15"/>
      <c r="BAM629" s="80"/>
      <c r="BAN629" s="52"/>
      <c r="BAO629" s="69"/>
      <c r="BAP629" s="69"/>
      <c r="BAQ629" s="69"/>
      <c r="BAR629" s="107"/>
      <c r="BAS629" s="2"/>
      <c r="BAT629" s="15"/>
      <c r="BAU629" s="15"/>
      <c r="BAV629" s="80"/>
      <c r="BAW629" s="52"/>
      <c r="BAX629" s="69"/>
      <c r="BAY629" s="69"/>
      <c r="BAZ629" s="69"/>
      <c r="BBA629" s="107"/>
      <c r="BBB629" s="2"/>
      <c r="BBC629" s="15"/>
      <c r="BBD629" s="15"/>
      <c r="BBE629" s="80"/>
      <c r="BBF629" s="52"/>
      <c r="BBG629" s="69"/>
      <c r="BBH629" s="69"/>
      <c r="BBI629" s="69"/>
      <c r="BBJ629" s="107"/>
      <c r="BBK629" s="2"/>
      <c r="BBL629" s="15"/>
      <c r="BBM629" s="15"/>
      <c r="BBN629" s="80"/>
      <c r="BBO629" s="52"/>
      <c r="BBP629" s="69"/>
      <c r="BBQ629" s="69"/>
      <c r="BBR629" s="69"/>
      <c r="BBS629" s="107"/>
      <c r="BBT629" s="2"/>
      <c r="BBU629" s="15"/>
      <c r="BBV629" s="15"/>
      <c r="BBW629" s="80"/>
      <c r="BBX629" s="52"/>
      <c r="BBY629" s="69"/>
      <c r="BBZ629" s="69"/>
      <c r="BCA629" s="69"/>
      <c r="BCB629" s="107"/>
      <c r="BCC629" s="2"/>
      <c r="BCD629" s="15"/>
      <c r="BCE629" s="15"/>
      <c r="BCF629" s="80"/>
      <c r="BCG629" s="52"/>
      <c r="BCH629" s="69"/>
      <c r="BCI629" s="69"/>
      <c r="BCJ629" s="69"/>
      <c r="BCK629" s="107"/>
      <c r="BCL629" s="2"/>
      <c r="BCM629" s="15"/>
      <c r="BCN629" s="15"/>
      <c r="BCO629" s="80"/>
      <c r="BCP629" s="52"/>
      <c r="BCQ629" s="69"/>
      <c r="BCR629" s="69"/>
      <c r="BCS629" s="69"/>
      <c r="BCT629" s="107"/>
      <c r="BCU629" s="2"/>
      <c r="BCV629" s="15"/>
      <c r="BCW629" s="15"/>
      <c r="BCX629" s="80"/>
      <c r="BCY629" s="52"/>
      <c r="BCZ629" s="69"/>
      <c r="BDA629" s="69"/>
      <c r="BDB629" s="69"/>
      <c r="BDC629" s="107"/>
      <c r="BDD629" s="2"/>
      <c r="BDE629" s="15"/>
      <c r="BDF629" s="15"/>
      <c r="BDG629" s="80"/>
      <c r="BDH629" s="52"/>
      <c r="BDI629" s="69"/>
      <c r="BDJ629" s="69"/>
      <c r="BDK629" s="69"/>
      <c r="BDL629" s="107"/>
      <c r="BDM629" s="2"/>
      <c r="BDN629" s="15"/>
      <c r="BDO629" s="15"/>
      <c r="BDP629" s="80"/>
      <c r="BDQ629" s="52"/>
      <c r="BDR629" s="69"/>
      <c r="BDS629" s="69"/>
      <c r="BDT629" s="69"/>
      <c r="BDU629" s="107"/>
      <c r="BDV629" s="2"/>
      <c r="BDW629" s="15"/>
      <c r="BDX629" s="15"/>
      <c r="BDY629" s="80"/>
      <c r="BDZ629" s="52"/>
      <c r="BEA629" s="69"/>
      <c r="BEB629" s="69"/>
      <c r="BEC629" s="69"/>
      <c r="BED629" s="107"/>
      <c r="BEE629" s="2"/>
      <c r="BEF629" s="15"/>
      <c r="BEG629" s="15"/>
      <c r="BEH629" s="80"/>
      <c r="BEI629" s="52"/>
      <c r="BEJ629" s="69"/>
      <c r="BEK629" s="69"/>
      <c r="BEL629" s="69"/>
      <c r="BEM629" s="107"/>
      <c r="BEN629" s="2"/>
      <c r="BEO629" s="15"/>
      <c r="BEP629" s="15"/>
      <c r="BEQ629" s="80"/>
      <c r="BER629" s="52"/>
      <c r="BES629" s="69"/>
      <c r="BET629" s="69"/>
      <c r="BEU629" s="69"/>
      <c r="BEV629" s="107"/>
      <c r="BEW629" s="2"/>
      <c r="BEX629" s="15"/>
      <c r="BEY629" s="15"/>
      <c r="BEZ629" s="80"/>
      <c r="BFA629" s="52"/>
      <c r="BFB629" s="69"/>
      <c r="BFC629" s="69"/>
      <c r="BFD629" s="69"/>
      <c r="BFE629" s="107"/>
      <c r="BFF629" s="2"/>
      <c r="BFG629" s="15"/>
      <c r="BFH629" s="15"/>
      <c r="BFI629" s="80"/>
      <c r="BFJ629" s="52"/>
      <c r="BFK629" s="69"/>
      <c r="BFL629" s="69"/>
      <c r="BFM629" s="69"/>
      <c r="BFN629" s="107"/>
      <c r="BFO629" s="2"/>
      <c r="BFP629" s="15"/>
      <c r="BFQ629" s="15"/>
      <c r="BFR629" s="80"/>
      <c r="BFS629" s="52"/>
      <c r="BFT629" s="69"/>
      <c r="BFU629" s="69"/>
      <c r="BFV629" s="69"/>
      <c r="BFW629" s="107"/>
      <c r="BFX629" s="2"/>
      <c r="BFY629" s="15"/>
      <c r="BFZ629" s="15"/>
      <c r="BGA629" s="80"/>
      <c r="BGB629" s="52"/>
      <c r="BGC629" s="69"/>
      <c r="BGD629" s="69"/>
      <c r="BGE629" s="69"/>
      <c r="BGF629" s="107"/>
      <c r="BGG629" s="2"/>
      <c r="BGH629" s="15"/>
      <c r="BGI629" s="15"/>
      <c r="BGJ629" s="80"/>
      <c r="BGK629" s="52"/>
      <c r="BGL629" s="69"/>
      <c r="BGM629" s="69"/>
      <c r="BGN629" s="69"/>
      <c r="BGO629" s="107"/>
      <c r="BGP629" s="2"/>
      <c r="BGQ629" s="15"/>
      <c r="BGR629" s="15"/>
      <c r="BGS629" s="80"/>
      <c r="BGT629" s="52"/>
      <c r="BGU629" s="69"/>
      <c r="BGV629" s="69"/>
      <c r="BGW629" s="69"/>
      <c r="BGX629" s="107"/>
      <c r="BGY629" s="2"/>
      <c r="BGZ629" s="15"/>
      <c r="BHA629" s="15"/>
      <c r="BHB629" s="80"/>
      <c r="BHC629" s="52"/>
      <c r="BHD629" s="69"/>
      <c r="BHE629" s="69"/>
      <c r="BHF629" s="69"/>
      <c r="BHG629" s="107"/>
      <c r="BHH629" s="2"/>
      <c r="BHI629" s="15"/>
      <c r="BHJ629" s="15"/>
      <c r="BHK629" s="80"/>
      <c r="BHL629" s="52"/>
      <c r="BHM629" s="69"/>
      <c r="BHN629" s="69"/>
      <c r="BHO629" s="69"/>
      <c r="BHP629" s="107"/>
      <c r="BHQ629" s="2"/>
      <c r="BHR629" s="15"/>
      <c r="BHS629" s="15"/>
      <c r="BHT629" s="80"/>
      <c r="BHU629" s="52"/>
      <c r="BHV629" s="69"/>
      <c r="BHW629" s="69"/>
      <c r="BHX629" s="69"/>
      <c r="BHY629" s="107"/>
      <c r="BHZ629" s="2"/>
      <c r="BIA629" s="15"/>
      <c r="BIB629" s="15"/>
      <c r="BIC629" s="80"/>
      <c r="BID629" s="52"/>
      <c r="BIE629" s="69"/>
      <c r="BIF629" s="69"/>
      <c r="BIG629" s="69"/>
      <c r="BIH629" s="107"/>
      <c r="BII629" s="2"/>
      <c r="BIJ629" s="15"/>
      <c r="BIK629" s="15"/>
      <c r="BIL629" s="80"/>
      <c r="BIM629" s="52"/>
      <c r="BIN629" s="69"/>
      <c r="BIO629" s="69"/>
      <c r="BIP629" s="69"/>
      <c r="BIQ629" s="107"/>
      <c r="BIR629" s="2"/>
      <c r="BIS629" s="15"/>
      <c r="BIT629" s="15"/>
      <c r="BIU629" s="80"/>
      <c r="BIV629" s="52"/>
      <c r="BIW629" s="69"/>
      <c r="BIX629" s="69"/>
      <c r="BIY629" s="69"/>
      <c r="BIZ629" s="107"/>
      <c r="BJA629" s="2"/>
      <c r="BJB629" s="15"/>
      <c r="BJC629" s="15"/>
      <c r="BJD629" s="80"/>
      <c r="BJE629" s="52"/>
      <c r="BJF629" s="69"/>
      <c r="BJG629" s="69"/>
      <c r="BJH629" s="69"/>
      <c r="BJI629" s="107"/>
      <c r="BJJ629" s="2"/>
      <c r="BJK629" s="15"/>
      <c r="BJL629" s="15"/>
      <c r="BJM629" s="80"/>
      <c r="BJN629" s="52"/>
      <c r="BJO629" s="69"/>
      <c r="BJP629" s="69"/>
      <c r="BJQ629" s="69"/>
      <c r="BJR629" s="107"/>
      <c r="BJS629" s="2"/>
      <c r="BJT629" s="15"/>
      <c r="BJU629" s="15"/>
      <c r="BJV629" s="80"/>
      <c r="BJW629" s="52"/>
      <c r="BJX629" s="69"/>
      <c r="BJY629" s="69"/>
      <c r="BJZ629" s="69"/>
      <c r="BKA629" s="107"/>
      <c r="BKB629" s="2"/>
      <c r="BKC629" s="15"/>
      <c r="BKD629" s="15"/>
      <c r="BKE629" s="80"/>
      <c r="BKF629" s="52"/>
      <c r="BKG629" s="69"/>
      <c r="BKH629" s="69"/>
      <c r="BKI629" s="69"/>
      <c r="BKJ629" s="107"/>
      <c r="BKK629" s="2"/>
      <c r="BKL629" s="15"/>
      <c r="BKM629" s="15"/>
      <c r="BKN629" s="80"/>
      <c r="BKO629" s="52"/>
      <c r="BKP629" s="69"/>
      <c r="BKQ629" s="69"/>
      <c r="BKR629" s="69"/>
      <c r="BKS629" s="107"/>
      <c r="BKT629" s="2"/>
      <c r="BKU629" s="15"/>
      <c r="BKV629" s="15"/>
      <c r="BKW629" s="80"/>
      <c r="BKX629" s="52"/>
      <c r="BKY629" s="69"/>
      <c r="BKZ629" s="69"/>
      <c r="BLA629" s="69"/>
      <c r="BLB629" s="107"/>
      <c r="BLC629" s="2"/>
      <c r="BLD629" s="15"/>
      <c r="BLE629" s="15"/>
      <c r="BLF629" s="80"/>
      <c r="BLG629" s="52"/>
      <c r="BLH629" s="69"/>
      <c r="BLI629" s="69"/>
      <c r="BLJ629" s="69"/>
      <c r="BLK629" s="107"/>
      <c r="BLL629" s="2"/>
      <c r="BLM629" s="15"/>
      <c r="BLN629" s="15"/>
      <c r="BLO629" s="80"/>
      <c r="BLP629" s="52"/>
      <c r="BLQ629" s="69"/>
      <c r="BLR629" s="69"/>
      <c r="BLS629" s="69"/>
      <c r="BLT629" s="107"/>
      <c r="BLU629" s="2"/>
      <c r="BLV629" s="15"/>
      <c r="BLW629" s="15"/>
      <c r="BLX629" s="80"/>
      <c r="BLY629" s="52"/>
      <c r="BLZ629" s="69"/>
      <c r="BMA629" s="69"/>
      <c r="BMB629" s="69"/>
      <c r="BMC629" s="107"/>
      <c r="BMD629" s="2"/>
      <c r="BME629" s="15"/>
      <c r="BMF629" s="15"/>
      <c r="BMG629" s="80"/>
      <c r="BMH629" s="52"/>
      <c r="BMI629" s="69"/>
      <c r="BMJ629" s="69"/>
      <c r="BMK629" s="69"/>
      <c r="BML629" s="107"/>
      <c r="BMM629" s="2"/>
      <c r="BMN629" s="15"/>
      <c r="BMO629" s="15"/>
      <c r="BMP629" s="80"/>
      <c r="BMQ629" s="52"/>
      <c r="BMR629" s="69"/>
      <c r="BMS629" s="69"/>
      <c r="BMT629" s="69"/>
      <c r="BMU629" s="107"/>
      <c r="BMV629" s="2"/>
      <c r="BMW629" s="15"/>
      <c r="BMX629" s="15"/>
      <c r="BMY629" s="80"/>
      <c r="BMZ629" s="52"/>
      <c r="BNA629" s="69"/>
      <c r="BNB629" s="69"/>
      <c r="BNC629" s="69"/>
      <c r="BND629" s="107"/>
      <c r="BNE629" s="2"/>
      <c r="BNF629" s="15"/>
      <c r="BNG629" s="15"/>
      <c r="BNH629" s="80"/>
      <c r="BNI629" s="52"/>
      <c r="BNJ629" s="69"/>
      <c r="BNK629" s="69"/>
      <c r="BNL629" s="69"/>
      <c r="BNM629" s="107"/>
      <c r="BNN629" s="2"/>
      <c r="BNO629" s="15"/>
      <c r="BNP629" s="15"/>
      <c r="BNQ629" s="80"/>
      <c r="BNR629" s="52"/>
      <c r="BNS629" s="69"/>
      <c r="BNT629" s="69"/>
      <c r="BNU629" s="69"/>
      <c r="BNV629" s="107"/>
      <c r="BNW629" s="2"/>
      <c r="BNX629" s="15"/>
      <c r="BNY629" s="15"/>
      <c r="BNZ629" s="80"/>
      <c r="BOA629" s="52"/>
      <c r="BOB629" s="69"/>
      <c r="BOC629" s="69"/>
      <c r="BOD629" s="69"/>
      <c r="BOE629" s="107"/>
      <c r="BOF629" s="2"/>
      <c r="BOG629" s="15"/>
      <c r="BOH629" s="15"/>
      <c r="BOI629" s="80"/>
      <c r="BOJ629" s="52"/>
      <c r="BOK629" s="69"/>
      <c r="BOL629" s="69"/>
      <c r="BOM629" s="69"/>
      <c r="BON629" s="107"/>
      <c r="BOO629" s="2"/>
      <c r="BOP629" s="15"/>
      <c r="BOQ629" s="15"/>
      <c r="BOR629" s="80"/>
      <c r="BOS629" s="52"/>
      <c r="BOT629" s="69"/>
      <c r="BOU629" s="69"/>
      <c r="BOV629" s="69"/>
      <c r="BOW629" s="107"/>
      <c r="BOX629" s="2"/>
      <c r="BOY629" s="15"/>
      <c r="BOZ629" s="15"/>
      <c r="BPA629" s="80"/>
      <c r="BPB629" s="52"/>
      <c r="BPC629" s="69"/>
      <c r="BPD629" s="69"/>
      <c r="BPE629" s="69"/>
      <c r="BPF629" s="107"/>
      <c r="BPG629" s="2"/>
      <c r="BPH629" s="15"/>
      <c r="BPI629" s="15"/>
      <c r="BPJ629" s="80"/>
      <c r="BPK629" s="52"/>
      <c r="BPL629" s="69"/>
      <c r="BPM629" s="69"/>
      <c r="BPN629" s="69"/>
      <c r="BPO629" s="107"/>
      <c r="BPP629" s="2"/>
      <c r="BPQ629" s="15"/>
      <c r="BPR629" s="15"/>
      <c r="BPS629" s="80"/>
      <c r="BPT629" s="52"/>
      <c r="BPU629" s="69"/>
      <c r="BPV629" s="69"/>
      <c r="BPW629" s="69"/>
      <c r="BPX629" s="107"/>
      <c r="BPY629" s="2"/>
      <c r="BPZ629" s="15"/>
      <c r="BQA629" s="15"/>
      <c r="BQB629" s="80"/>
      <c r="BQC629" s="52"/>
      <c r="BQD629" s="69"/>
      <c r="BQE629" s="69"/>
      <c r="BQF629" s="69"/>
      <c r="BQG629" s="107"/>
      <c r="BQH629" s="2"/>
      <c r="BQI629" s="15"/>
      <c r="BQJ629" s="15"/>
      <c r="BQK629" s="80"/>
      <c r="BQL629" s="52"/>
      <c r="BQM629" s="69"/>
      <c r="BQN629" s="69"/>
      <c r="BQO629" s="69"/>
      <c r="BQP629" s="107"/>
      <c r="BQQ629" s="2"/>
      <c r="BQR629" s="15"/>
      <c r="BQS629" s="15"/>
      <c r="BQT629" s="80"/>
      <c r="BQU629" s="52"/>
      <c r="BQV629" s="69"/>
      <c r="BQW629" s="69"/>
      <c r="BQX629" s="69"/>
      <c r="BQY629" s="107"/>
      <c r="BQZ629" s="2"/>
      <c r="BRA629" s="15"/>
      <c r="BRB629" s="15"/>
      <c r="BRC629" s="80"/>
      <c r="BRD629" s="52"/>
      <c r="BRE629" s="69"/>
      <c r="BRF629" s="69"/>
      <c r="BRG629" s="69"/>
      <c r="BRH629" s="107"/>
      <c r="BRI629" s="2"/>
      <c r="BRJ629" s="15"/>
      <c r="BRK629" s="15"/>
      <c r="BRL629" s="80"/>
      <c r="BRM629" s="52"/>
      <c r="BRN629" s="69"/>
      <c r="BRO629" s="69"/>
      <c r="BRP629" s="69"/>
      <c r="BRQ629" s="107"/>
      <c r="BRR629" s="2"/>
      <c r="BRS629" s="15"/>
      <c r="BRT629" s="15"/>
      <c r="BRU629" s="80"/>
      <c r="BRV629" s="52"/>
      <c r="BRW629" s="69"/>
      <c r="BRX629" s="69"/>
      <c r="BRY629" s="69"/>
      <c r="BRZ629" s="107"/>
      <c r="BSA629" s="2"/>
      <c r="BSB629" s="15"/>
      <c r="BSC629" s="15"/>
      <c r="BSD629" s="80"/>
      <c r="BSE629" s="52"/>
      <c r="BSF629" s="69"/>
      <c r="BSG629" s="69"/>
      <c r="BSH629" s="69"/>
      <c r="BSI629" s="107"/>
      <c r="BSJ629" s="2"/>
      <c r="BSK629" s="15"/>
      <c r="BSL629" s="15"/>
      <c r="BSM629" s="80"/>
      <c r="BSN629" s="52"/>
      <c r="BSO629" s="69"/>
      <c r="BSP629" s="69"/>
      <c r="BSQ629" s="69"/>
      <c r="BSR629" s="107"/>
      <c r="BSS629" s="2"/>
      <c r="BST629" s="15"/>
      <c r="BSU629" s="15"/>
      <c r="BSV629" s="80"/>
      <c r="BSW629" s="52"/>
      <c r="BSX629" s="69"/>
      <c r="BSY629" s="69"/>
      <c r="BSZ629" s="69"/>
      <c r="BTA629" s="107"/>
      <c r="BTB629" s="2"/>
      <c r="BTC629" s="15"/>
      <c r="BTD629" s="15"/>
      <c r="BTE629" s="80"/>
      <c r="BTF629" s="52"/>
      <c r="BTG629" s="69"/>
      <c r="BTH629" s="69"/>
      <c r="BTI629" s="69"/>
      <c r="BTJ629" s="107"/>
      <c r="BTK629" s="2"/>
      <c r="BTL629" s="15"/>
      <c r="BTM629" s="15"/>
      <c r="BTN629" s="80"/>
      <c r="BTO629" s="52"/>
      <c r="BTP629" s="69"/>
      <c r="BTQ629" s="69"/>
      <c r="BTR629" s="69"/>
      <c r="BTS629" s="107"/>
      <c r="BTT629" s="2"/>
      <c r="BTU629" s="15"/>
      <c r="BTV629" s="15"/>
      <c r="BTW629" s="80"/>
      <c r="BTX629" s="52"/>
      <c r="BTY629" s="69"/>
      <c r="BTZ629" s="69"/>
      <c r="BUA629" s="69"/>
      <c r="BUB629" s="107"/>
      <c r="BUC629" s="2"/>
      <c r="BUD629" s="15"/>
      <c r="BUE629" s="15"/>
      <c r="BUF629" s="80"/>
      <c r="BUG629" s="52"/>
      <c r="BUH629" s="69"/>
      <c r="BUI629" s="69"/>
      <c r="BUJ629" s="69"/>
      <c r="BUK629" s="107"/>
      <c r="BUL629" s="2"/>
      <c r="BUM629" s="15"/>
      <c r="BUN629" s="15"/>
      <c r="BUO629" s="80"/>
      <c r="BUP629" s="52"/>
      <c r="BUQ629" s="69"/>
      <c r="BUR629" s="69"/>
      <c r="BUS629" s="69"/>
      <c r="BUT629" s="107"/>
      <c r="BUU629" s="2"/>
      <c r="BUV629" s="15"/>
      <c r="BUW629" s="15"/>
      <c r="BUX629" s="80"/>
      <c r="BUY629" s="52"/>
      <c r="BUZ629" s="69"/>
      <c r="BVA629" s="69"/>
      <c r="BVB629" s="69"/>
      <c r="BVC629" s="107"/>
      <c r="BVD629" s="2"/>
      <c r="BVE629" s="15"/>
      <c r="BVF629" s="15"/>
      <c r="BVG629" s="80"/>
      <c r="BVH629" s="52"/>
      <c r="BVI629" s="69"/>
      <c r="BVJ629" s="69"/>
      <c r="BVK629" s="69"/>
      <c r="BVL629" s="107"/>
      <c r="BVM629" s="2"/>
      <c r="BVN629" s="15"/>
      <c r="BVO629" s="15"/>
      <c r="BVP629" s="80"/>
      <c r="BVQ629" s="52"/>
      <c r="BVR629" s="69"/>
      <c r="BVS629" s="69"/>
      <c r="BVT629" s="69"/>
      <c r="BVU629" s="107"/>
      <c r="BVV629" s="2"/>
      <c r="BVW629" s="15"/>
      <c r="BVX629" s="15"/>
      <c r="BVY629" s="80"/>
      <c r="BVZ629" s="52"/>
      <c r="BWA629" s="69"/>
      <c r="BWB629" s="69"/>
      <c r="BWC629" s="69"/>
      <c r="BWD629" s="107"/>
      <c r="BWE629" s="2"/>
      <c r="BWF629" s="15"/>
      <c r="BWG629" s="15"/>
      <c r="BWH629" s="80"/>
      <c r="BWI629" s="52"/>
      <c r="BWJ629" s="69"/>
      <c r="BWK629" s="69"/>
      <c r="BWL629" s="69"/>
      <c r="BWM629" s="107"/>
      <c r="BWN629" s="2"/>
      <c r="BWO629" s="15"/>
      <c r="BWP629" s="15"/>
      <c r="BWQ629" s="80"/>
      <c r="BWR629" s="52"/>
      <c r="BWS629" s="69"/>
      <c r="BWT629" s="69"/>
      <c r="BWU629" s="69"/>
      <c r="BWV629" s="107"/>
      <c r="BWW629" s="2"/>
      <c r="BWX629" s="15"/>
      <c r="BWY629" s="15"/>
      <c r="BWZ629" s="80"/>
      <c r="BXA629" s="52"/>
      <c r="BXB629" s="69"/>
      <c r="BXC629" s="69"/>
      <c r="BXD629" s="69"/>
      <c r="BXE629" s="107"/>
      <c r="BXF629" s="2"/>
      <c r="BXG629" s="15"/>
      <c r="BXH629" s="15"/>
      <c r="BXI629" s="80"/>
      <c r="BXJ629" s="52"/>
      <c r="BXK629" s="69"/>
      <c r="BXL629" s="69"/>
      <c r="BXM629" s="69"/>
      <c r="BXN629" s="107"/>
      <c r="BXO629" s="2"/>
      <c r="BXP629" s="15"/>
      <c r="BXQ629" s="15"/>
      <c r="BXR629" s="80"/>
      <c r="BXS629" s="52"/>
      <c r="BXT629" s="69"/>
      <c r="BXU629" s="69"/>
      <c r="BXV629" s="69"/>
      <c r="BXW629" s="107"/>
      <c r="BXX629" s="2"/>
      <c r="BXY629" s="15"/>
      <c r="BXZ629" s="15"/>
      <c r="BYA629" s="80"/>
      <c r="BYB629" s="52"/>
      <c r="BYC629" s="69"/>
      <c r="BYD629" s="69"/>
      <c r="BYE629" s="69"/>
      <c r="BYF629" s="107"/>
      <c r="BYG629" s="2"/>
      <c r="BYH629" s="15"/>
      <c r="BYI629" s="15"/>
      <c r="BYJ629" s="80"/>
      <c r="BYK629" s="52"/>
      <c r="BYL629" s="69"/>
      <c r="BYM629" s="69"/>
      <c r="BYN629" s="69"/>
      <c r="BYO629" s="107"/>
      <c r="BYP629" s="2"/>
      <c r="BYQ629" s="15"/>
      <c r="BYR629" s="15"/>
      <c r="BYS629" s="80"/>
      <c r="BYT629" s="52"/>
      <c r="BYU629" s="69"/>
      <c r="BYV629" s="69"/>
      <c r="BYW629" s="69"/>
      <c r="BYX629" s="107"/>
      <c r="BYY629" s="2"/>
      <c r="BYZ629" s="15"/>
      <c r="BZA629" s="15"/>
      <c r="BZB629" s="80"/>
      <c r="BZC629" s="52"/>
      <c r="BZD629" s="69"/>
      <c r="BZE629" s="69"/>
      <c r="BZF629" s="69"/>
      <c r="BZG629" s="107"/>
      <c r="BZH629" s="2"/>
      <c r="BZI629" s="15"/>
      <c r="BZJ629" s="15"/>
      <c r="BZK629" s="80"/>
      <c r="BZL629" s="52"/>
      <c r="BZM629" s="69"/>
      <c r="BZN629" s="69"/>
      <c r="BZO629" s="69"/>
      <c r="BZP629" s="107"/>
      <c r="BZQ629" s="2"/>
      <c r="BZR629" s="15"/>
      <c r="BZS629" s="15"/>
      <c r="BZT629" s="80"/>
      <c r="BZU629" s="52"/>
      <c r="BZV629" s="69"/>
      <c r="BZW629" s="69"/>
      <c r="BZX629" s="69"/>
      <c r="BZY629" s="107"/>
      <c r="BZZ629" s="2"/>
      <c r="CAA629" s="15"/>
      <c r="CAB629" s="15"/>
      <c r="CAC629" s="80"/>
      <c r="CAD629" s="52"/>
      <c r="CAE629" s="69"/>
      <c r="CAF629" s="69"/>
      <c r="CAG629" s="69"/>
      <c r="CAH629" s="107"/>
      <c r="CAI629" s="2"/>
      <c r="CAJ629" s="15"/>
      <c r="CAK629" s="15"/>
      <c r="CAL629" s="80"/>
      <c r="CAM629" s="52"/>
      <c r="CAN629" s="69"/>
      <c r="CAO629" s="69"/>
      <c r="CAP629" s="69"/>
      <c r="CAQ629" s="107"/>
      <c r="CAR629" s="2"/>
      <c r="CAS629" s="15"/>
      <c r="CAT629" s="15"/>
      <c r="CAU629" s="80"/>
      <c r="CAV629" s="52"/>
      <c r="CAW629" s="69"/>
      <c r="CAX629" s="69"/>
      <c r="CAY629" s="69"/>
      <c r="CAZ629" s="107"/>
      <c r="CBA629" s="2"/>
      <c r="CBB629" s="15"/>
      <c r="CBC629" s="15"/>
      <c r="CBD629" s="80"/>
      <c r="CBE629" s="52"/>
      <c r="CBF629" s="69"/>
      <c r="CBG629" s="69"/>
      <c r="CBH629" s="69"/>
      <c r="CBI629" s="107"/>
      <c r="CBJ629" s="2"/>
      <c r="CBK629" s="15"/>
      <c r="CBL629" s="15"/>
      <c r="CBM629" s="80"/>
      <c r="CBN629" s="52"/>
      <c r="CBO629" s="69"/>
      <c r="CBP629" s="69"/>
      <c r="CBQ629" s="69"/>
      <c r="CBR629" s="107"/>
      <c r="CBS629" s="2"/>
      <c r="CBT629" s="15"/>
      <c r="CBU629" s="15"/>
      <c r="CBV629" s="80"/>
      <c r="CBW629" s="52"/>
      <c r="CBX629" s="69"/>
      <c r="CBY629" s="69"/>
      <c r="CBZ629" s="69"/>
      <c r="CCA629" s="107"/>
      <c r="CCB629" s="2"/>
      <c r="CCC629" s="15"/>
      <c r="CCD629" s="15"/>
      <c r="CCE629" s="80"/>
      <c r="CCF629" s="52"/>
      <c r="CCG629" s="69"/>
      <c r="CCH629" s="69"/>
      <c r="CCI629" s="69"/>
      <c r="CCJ629" s="107"/>
      <c r="CCK629" s="2"/>
      <c r="CCL629" s="15"/>
      <c r="CCM629" s="15"/>
      <c r="CCN629" s="80"/>
      <c r="CCO629" s="52"/>
      <c r="CCP629" s="69"/>
      <c r="CCQ629" s="69"/>
      <c r="CCR629" s="69"/>
      <c r="CCS629" s="107"/>
      <c r="CCT629" s="2"/>
      <c r="CCU629" s="15"/>
      <c r="CCV629" s="15"/>
      <c r="CCW629" s="80"/>
      <c r="CCX629" s="52"/>
      <c r="CCY629" s="69"/>
      <c r="CCZ629" s="69"/>
      <c r="CDA629" s="69"/>
      <c r="CDB629" s="107"/>
      <c r="CDC629" s="2"/>
      <c r="CDD629" s="15"/>
      <c r="CDE629" s="15"/>
      <c r="CDF629" s="80"/>
      <c r="CDG629" s="52"/>
      <c r="CDH629" s="69"/>
      <c r="CDI629" s="69"/>
      <c r="CDJ629" s="69"/>
      <c r="CDK629" s="107"/>
      <c r="CDL629" s="2"/>
      <c r="CDM629" s="15"/>
      <c r="CDN629" s="15"/>
      <c r="CDO629" s="80"/>
      <c r="CDP629" s="52"/>
      <c r="CDQ629" s="69"/>
      <c r="CDR629" s="69"/>
      <c r="CDS629" s="69"/>
      <c r="CDT629" s="107"/>
      <c r="CDU629" s="2"/>
      <c r="CDV629" s="15"/>
      <c r="CDW629" s="15"/>
      <c r="CDX629" s="80"/>
      <c r="CDY629" s="52"/>
      <c r="CDZ629" s="69"/>
      <c r="CEA629" s="69"/>
      <c r="CEB629" s="69"/>
      <c r="CEC629" s="107"/>
      <c r="CED629" s="2"/>
      <c r="CEE629" s="15"/>
      <c r="CEF629" s="15"/>
      <c r="CEG629" s="80"/>
      <c r="CEH629" s="52"/>
      <c r="CEI629" s="69"/>
      <c r="CEJ629" s="69"/>
      <c r="CEK629" s="69"/>
      <c r="CEL629" s="107"/>
      <c r="CEM629" s="2"/>
      <c r="CEN629" s="15"/>
      <c r="CEO629" s="15"/>
      <c r="CEP629" s="80"/>
      <c r="CEQ629" s="52"/>
      <c r="CER629" s="69"/>
      <c r="CES629" s="69"/>
      <c r="CET629" s="69"/>
      <c r="CEU629" s="107"/>
      <c r="CEV629" s="2"/>
      <c r="CEW629" s="15"/>
      <c r="CEX629" s="15"/>
      <c r="CEY629" s="80"/>
      <c r="CEZ629" s="52"/>
      <c r="CFA629" s="69"/>
      <c r="CFB629" s="69"/>
      <c r="CFC629" s="69"/>
      <c r="CFD629" s="107"/>
      <c r="CFE629" s="2"/>
      <c r="CFF629" s="15"/>
      <c r="CFG629" s="15"/>
      <c r="CFH629" s="80"/>
      <c r="CFI629" s="52"/>
      <c r="CFJ629" s="69"/>
      <c r="CFK629" s="69"/>
      <c r="CFL629" s="69"/>
      <c r="CFM629" s="107"/>
      <c r="CFN629" s="2"/>
      <c r="CFO629" s="15"/>
      <c r="CFP629" s="15"/>
      <c r="CFQ629" s="80"/>
      <c r="CFR629" s="52"/>
      <c r="CFS629" s="69"/>
      <c r="CFT629" s="69"/>
      <c r="CFU629" s="69"/>
      <c r="CFV629" s="107"/>
      <c r="CFW629" s="2"/>
      <c r="CFX629" s="15"/>
      <c r="CFY629" s="15"/>
      <c r="CFZ629" s="80"/>
      <c r="CGA629" s="52"/>
      <c r="CGB629" s="69"/>
      <c r="CGC629" s="69"/>
      <c r="CGD629" s="69"/>
      <c r="CGE629" s="107"/>
      <c r="CGF629" s="2"/>
      <c r="CGG629" s="15"/>
      <c r="CGH629" s="15"/>
      <c r="CGI629" s="80"/>
      <c r="CGJ629" s="52"/>
      <c r="CGK629" s="69"/>
      <c r="CGL629" s="69"/>
      <c r="CGM629" s="69"/>
      <c r="CGN629" s="107"/>
      <c r="CGO629" s="2"/>
      <c r="CGP629" s="15"/>
      <c r="CGQ629" s="15"/>
      <c r="CGR629" s="80"/>
      <c r="CGS629" s="52"/>
      <c r="CGT629" s="69"/>
      <c r="CGU629" s="69"/>
      <c r="CGV629" s="69"/>
      <c r="CGW629" s="107"/>
      <c r="CGX629" s="2"/>
      <c r="CGY629" s="15"/>
      <c r="CGZ629" s="15"/>
      <c r="CHA629" s="80"/>
      <c r="CHB629" s="52"/>
      <c r="CHC629" s="69"/>
      <c r="CHD629" s="69"/>
      <c r="CHE629" s="69"/>
      <c r="CHF629" s="107"/>
      <c r="CHG629" s="2"/>
      <c r="CHH629" s="15"/>
      <c r="CHI629" s="15"/>
      <c r="CHJ629" s="80"/>
      <c r="CHK629" s="52"/>
      <c r="CHL629" s="69"/>
      <c r="CHM629" s="69"/>
      <c r="CHN629" s="69"/>
      <c r="CHO629" s="107"/>
      <c r="CHP629" s="2"/>
      <c r="CHQ629" s="15"/>
      <c r="CHR629" s="15"/>
      <c r="CHS629" s="80"/>
      <c r="CHT629" s="52"/>
      <c r="CHU629" s="69"/>
      <c r="CHV629" s="69"/>
      <c r="CHW629" s="69"/>
      <c r="CHX629" s="107"/>
      <c r="CHY629" s="2"/>
      <c r="CHZ629" s="15"/>
      <c r="CIA629" s="15"/>
      <c r="CIB629" s="80"/>
      <c r="CIC629" s="52"/>
      <c r="CID629" s="69"/>
      <c r="CIE629" s="69"/>
      <c r="CIF629" s="69"/>
      <c r="CIG629" s="107"/>
      <c r="CIH629" s="2"/>
      <c r="CII629" s="15"/>
      <c r="CIJ629" s="15"/>
      <c r="CIK629" s="80"/>
      <c r="CIL629" s="52"/>
      <c r="CIM629" s="69"/>
      <c r="CIN629" s="69"/>
      <c r="CIO629" s="69"/>
      <c r="CIP629" s="107"/>
      <c r="CIQ629" s="2"/>
      <c r="CIR629" s="15"/>
      <c r="CIS629" s="15"/>
      <c r="CIT629" s="80"/>
      <c r="CIU629" s="52"/>
      <c r="CIV629" s="69"/>
      <c r="CIW629" s="69"/>
      <c r="CIX629" s="69"/>
      <c r="CIY629" s="107"/>
      <c r="CIZ629" s="2"/>
      <c r="CJA629" s="15"/>
      <c r="CJB629" s="15"/>
      <c r="CJC629" s="80"/>
      <c r="CJD629" s="52"/>
      <c r="CJE629" s="69"/>
      <c r="CJF629" s="69"/>
      <c r="CJG629" s="69"/>
      <c r="CJH629" s="107"/>
      <c r="CJI629" s="2"/>
      <c r="CJJ629" s="15"/>
      <c r="CJK629" s="15"/>
      <c r="CJL629" s="80"/>
      <c r="CJM629" s="52"/>
      <c r="CJN629" s="69"/>
      <c r="CJO629" s="69"/>
      <c r="CJP629" s="69"/>
      <c r="CJQ629" s="107"/>
      <c r="CJR629" s="2"/>
      <c r="CJS629" s="15"/>
      <c r="CJT629" s="15"/>
      <c r="CJU629" s="80"/>
      <c r="CJV629" s="52"/>
      <c r="CJW629" s="69"/>
      <c r="CJX629" s="69"/>
      <c r="CJY629" s="69"/>
      <c r="CJZ629" s="107"/>
      <c r="CKA629" s="2"/>
      <c r="CKB629" s="15"/>
      <c r="CKC629" s="15"/>
      <c r="CKD629" s="80"/>
      <c r="CKE629" s="52"/>
      <c r="CKF629" s="69"/>
      <c r="CKG629" s="69"/>
      <c r="CKH629" s="69"/>
      <c r="CKI629" s="107"/>
      <c r="CKJ629" s="2"/>
      <c r="CKK629" s="15"/>
      <c r="CKL629" s="15"/>
      <c r="CKM629" s="80"/>
      <c r="CKN629" s="52"/>
      <c r="CKO629" s="69"/>
      <c r="CKP629" s="69"/>
      <c r="CKQ629" s="69"/>
      <c r="CKR629" s="107"/>
      <c r="CKS629" s="2"/>
      <c r="CKT629" s="15"/>
      <c r="CKU629" s="15"/>
      <c r="CKV629" s="80"/>
      <c r="CKW629" s="52"/>
      <c r="CKX629" s="69"/>
      <c r="CKY629" s="69"/>
      <c r="CKZ629" s="69"/>
      <c r="CLA629" s="107"/>
      <c r="CLB629" s="2"/>
      <c r="CLC629" s="15"/>
      <c r="CLD629" s="15"/>
      <c r="CLE629" s="80"/>
      <c r="CLF629" s="52"/>
      <c r="CLG629" s="69"/>
      <c r="CLH629" s="69"/>
      <c r="CLI629" s="69"/>
      <c r="CLJ629" s="107"/>
      <c r="CLK629" s="2"/>
      <c r="CLL629" s="15"/>
      <c r="CLM629" s="15"/>
      <c r="CLN629" s="80"/>
      <c r="CLO629" s="52"/>
      <c r="CLP629" s="69"/>
      <c r="CLQ629" s="69"/>
      <c r="CLR629" s="69"/>
      <c r="CLS629" s="107"/>
      <c r="CLT629" s="2"/>
      <c r="CLU629" s="15"/>
      <c r="CLV629" s="15"/>
      <c r="CLW629" s="80"/>
      <c r="CLX629" s="52"/>
      <c r="CLY629" s="69"/>
      <c r="CLZ629" s="69"/>
      <c r="CMA629" s="69"/>
      <c r="CMB629" s="107"/>
      <c r="CMC629" s="2"/>
      <c r="CMD629" s="15"/>
      <c r="CME629" s="15"/>
      <c r="CMF629" s="80"/>
      <c r="CMG629" s="52"/>
      <c r="CMH629" s="69"/>
      <c r="CMI629" s="69"/>
      <c r="CMJ629" s="69"/>
      <c r="CMK629" s="107"/>
      <c r="CML629" s="2"/>
      <c r="CMM629" s="15"/>
      <c r="CMN629" s="15"/>
      <c r="CMO629" s="80"/>
      <c r="CMP629" s="52"/>
      <c r="CMQ629" s="69"/>
      <c r="CMR629" s="69"/>
      <c r="CMS629" s="69"/>
      <c r="CMT629" s="107"/>
      <c r="CMU629" s="2"/>
      <c r="CMV629" s="15"/>
      <c r="CMW629" s="15"/>
      <c r="CMX629" s="80"/>
      <c r="CMY629" s="52"/>
      <c r="CMZ629" s="69"/>
      <c r="CNA629" s="69"/>
      <c r="CNB629" s="69"/>
      <c r="CNC629" s="107"/>
      <c r="CND629" s="2"/>
      <c r="CNE629" s="15"/>
      <c r="CNF629" s="15"/>
      <c r="CNG629" s="80"/>
      <c r="CNH629" s="52"/>
      <c r="CNI629" s="69"/>
      <c r="CNJ629" s="69"/>
      <c r="CNK629" s="69"/>
      <c r="CNL629" s="107"/>
      <c r="CNM629" s="2"/>
      <c r="CNN629" s="15"/>
      <c r="CNO629" s="15"/>
      <c r="CNP629" s="80"/>
      <c r="CNQ629" s="52"/>
      <c r="CNR629" s="69"/>
      <c r="CNS629" s="69"/>
      <c r="CNT629" s="69"/>
      <c r="CNU629" s="107"/>
      <c r="CNV629" s="2"/>
      <c r="CNW629" s="15"/>
      <c r="CNX629" s="15"/>
      <c r="CNY629" s="80"/>
      <c r="CNZ629" s="52"/>
      <c r="COA629" s="69"/>
      <c r="COB629" s="69"/>
      <c r="COC629" s="69"/>
      <c r="COD629" s="107"/>
      <c r="COE629" s="2"/>
      <c r="COF629" s="15"/>
      <c r="COG629" s="15"/>
      <c r="COH629" s="80"/>
      <c r="COI629" s="52"/>
      <c r="COJ629" s="69"/>
      <c r="COK629" s="69"/>
      <c r="COL629" s="69"/>
      <c r="COM629" s="107"/>
      <c r="CON629" s="2"/>
      <c r="COO629" s="15"/>
      <c r="COP629" s="15"/>
      <c r="COQ629" s="80"/>
      <c r="COR629" s="52"/>
      <c r="COS629" s="69"/>
      <c r="COT629" s="69"/>
      <c r="COU629" s="69"/>
      <c r="COV629" s="107"/>
      <c r="COW629" s="2"/>
      <c r="COX629" s="15"/>
      <c r="COY629" s="15"/>
      <c r="COZ629" s="80"/>
      <c r="CPA629" s="52"/>
      <c r="CPB629" s="69"/>
      <c r="CPC629" s="69"/>
      <c r="CPD629" s="69"/>
      <c r="CPE629" s="107"/>
      <c r="CPF629" s="2"/>
      <c r="CPG629" s="15"/>
      <c r="CPH629" s="15"/>
      <c r="CPI629" s="80"/>
      <c r="CPJ629" s="52"/>
      <c r="CPK629" s="69"/>
      <c r="CPL629" s="69"/>
      <c r="CPM629" s="69"/>
      <c r="CPN629" s="107"/>
      <c r="CPO629" s="2"/>
      <c r="CPP629" s="15"/>
      <c r="CPQ629" s="15"/>
      <c r="CPR629" s="80"/>
      <c r="CPS629" s="52"/>
      <c r="CPT629" s="69"/>
      <c r="CPU629" s="69"/>
      <c r="CPV629" s="69"/>
      <c r="CPW629" s="107"/>
      <c r="CPX629" s="2"/>
      <c r="CPY629" s="15"/>
      <c r="CPZ629" s="15"/>
      <c r="CQA629" s="80"/>
      <c r="CQB629" s="52"/>
      <c r="CQC629" s="69"/>
      <c r="CQD629" s="69"/>
      <c r="CQE629" s="69"/>
      <c r="CQF629" s="107"/>
      <c r="CQG629" s="2"/>
      <c r="CQH629" s="15"/>
      <c r="CQI629" s="15"/>
      <c r="CQJ629" s="80"/>
      <c r="CQK629" s="52"/>
      <c r="CQL629" s="69"/>
      <c r="CQM629" s="69"/>
      <c r="CQN629" s="69"/>
      <c r="CQO629" s="107"/>
      <c r="CQP629" s="2"/>
      <c r="CQQ629" s="15"/>
      <c r="CQR629" s="15"/>
      <c r="CQS629" s="80"/>
      <c r="CQT629" s="52"/>
      <c r="CQU629" s="69"/>
      <c r="CQV629" s="69"/>
      <c r="CQW629" s="69"/>
      <c r="CQX629" s="107"/>
      <c r="CQY629" s="2"/>
      <c r="CQZ629" s="15"/>
      <c r="CRA629" s="15"/>
      <c r="CRB629" s="80"/>
      <c r="CRC629" s="52"/>
      <c r="CRD629" s="69"/>
      <c r="CRE629" s="69"/>
      <c r="CRF629" s="69"/>
      <c r="CRG629" s="107"/>
      <c r="CRH629" s="2"/>
      <c r="CRI629" s="15"/>
      <c r="CRJ629" s="15"/>
      <c r="CRK629" s="80"/>
      <c r="CRL629" s="52"/>
      <c r="CRM629" s="69"/>
      <c r="CRN629" s="69"/>
      <c r="CRO629" s="69"/>
      <c r="CRP629" s="107"/>
      <c r="CRQ629" s="2"/>
      <c r="CRR629" s="15"/>
      <c r="CRS629" s="15"/>
      <c r="CRT629" s="80"/>
      <c r="CRU629" s="52"/>
      <c r="CRV629" s="69"/>
      <c r="CRW629" s="69"/>
      <c r="CRX629" s="69"/>
      <c r="CRY629" s="107"/>
      <c r="CRZ629" s="2"/>
      <c r="CSA629" s="15"/>
      <c r="CSB629" s="15"/>
      <c r="CSC629" s="80"/>
      <c r="CSD629" s="52"/>
      <c r="CSE629" s="69"/>
      <c r="CSF629" s="69"/>
      <c r="CSG629" s="69"/>
      <c r="CSH629" s="107"/>
      <c r="CSI629" s="2"/>
      <c r="CSJ629" s="15"/>
      <c r="CSK629" s="15"/>
      <c r="CSL629" s="80"/>
      <c r="CSM629" s="52"/>
      <c r="CSN629" s="69"/>
      <c r="CSO629" s="69"/>
      <c r="CSP629" s="69"/>
      <c r="CSQ629" s="107"/>
      <c r="CSR629" s="2"/>
      <c r="CSS629" s="15"/>
      <c r="CST629" s="15"/>
      <c r="CSU629" s="80"/>
      <c r="CSV629" s="52"/>
      <c r="CSW629" s="69"/>
      <c r="CSX629" s="69"/>
      <c r="CSY629" s="69"/>
      <c r="CSZ629" s="107"/>
      <c r="CTA629" s="2"/>
      <c r="CTB629" s="15"/>
      <c r="CTC629" s="15"/>
      <c r="CTD629" s="80"/>
      <c r="CTE629" s="52"/>
      <c r="CTF629" s="69"/>
      <c r="CTG629" s="69"/>
      <c r="CTH629" s="69"/>
      <c r="CTI629" s="107"/>
      <c r="CTJ629" s="2"/>
      <c r="CTK629" s="15"/>
      <c r="CTL629" s="15"/>
      <c r="CTM629" s="80"/>
      <c r="CTN629" s="52"/>
      <c r="CTO629" s="69"/>
      <c r="CTP629" s="69"/>
      <c r="CTQ629" s="69"/>
      <c r="CTR629" s="107"/>
      <c r="CTS629" s="2"/>
      <c r="CTT629" s="15"/>
      <c r="CTU629" s="15"/>
      <c r="CTV629" s="80"/>
      <c r="CTW629" s="52"/>
      <c r="CTX629" s="69"/>
      <c r="CTY629" s="69"/>
      <c r="CTZ629" s="69"/>
      <c r="CUA629" s="107"/>
      <c r="CUB629" s="2"/>
      <c r="CUC629" s="15"/>
      <c r="CUD629" s="15"/>
      <c r="CUE629" s="80"/>
      <c r="CUF629" s="52"/>
      <c r="CUG629" s="69"/>
      <c r="CUH629" s="69"/>
      <c r="CUI629" s="69"/>
      <c r="CUJ629" s="107"/>
      <c r="CUK629" s="2"/>
      <c r="CUL629" s="15"/>
      <c r="CUM629" s="15"/>
      <c r="CUN629" s="80"/>
      <c r="CUO629" s="52"/>
      <c r="CUP629" s="69"/>
      <c r="CUQ629" s="69"/>
      <c r="CUR629" s="69"/>
      <c r="CUS629" s="107"/>
      <c r="CUT629" s="2"/>
      <c r="CUU629" s="15"/>
      <c r="CUV629" s="15"/>
      <c r="CUW629" s="80"/>
      <c r="CUX629" s="52"/>
      <c r="CUY629" s="69"/>
      <c r="CUZ629" s="69"/>
      <c r="CVA629" s="69"/>
      <c r="CVB629" s="107"/>
      <c r="CVC629" s="2"/>
      <c r="CVD629" s="15"/>
      <c r="CVE629" s="15"/>
      <c r="CVF629" s="80"/>
      <c r="CVG629" s="52"/>
      <c r="CVH629" s="69"/>
      <c r="CVI629" s="69"/>
      <c r="CVJ629" s="69"/>
      <c r="CVK629" s="107"/>
      <c r="CVL629" s="2"/>
      <c r="CVM629" s="15"/>
      <c r="CVN629" s="15"/>
      <c r="CVO629" s="80"/>
      <c r="CVP629" s="52"/>
      <c r="CVQ629" s="69"/>
      <c r="CVR629" s="69"/>
      <c r="CVS629" s="69"/>
      <c r="CVT629" s="107"/>
      <c r="CVU629" s="2"/>
      <c r="CVV629" s="15"/>
      <c r="CVW629" s="15"/>
      <c r="CVX629" s="80"/>
      <c r="CVY629" s="52"/>
      <c r="CVZ629" s="69"/>
      <c r="CWA629" s="69"/>
      <c r="CWB629" s="69"/>
      <c r="CWC629" s="107"/>
      <c r="CWD629" s="2"/>
      <c r="CWE629" s="15"/>
      <c r="CWF629" s="15"/>
      <c r="CWG629" s="80"/>
      <c r="CWH629" s="52"/>
      <c r="CWI629" s="69"/>
      <c r="CWJ629" s="69"/>
      <c r="CWK629" s="69"/>
      <c r="CWL629" s="107"/>
      <c r="CWM629" s="2"/>
      <c r="CWN629" s="15"/>
      <c r="CWO629" s="15"/>
      <c r="CWP629" s="80"/>
      <c r="CWQ629" s="52"/>
      <c r="CWR629" s="69"/>
      <c r="CWS629" s="69"/>
      <c r="CWT629" s="69"/>
      <c r="CWU629" s="107"/>
      <c r="CWV629" s="2"/>
      <c r="CWW629" s="15"/>
      <c r="CWX629" s="15"/>
      <c r="CWY629" s="80"/>
      <c r="CWZ629" s="52"/>
      <c r="CXA629" s="69"/>
      <c r="CXB629" s="69"/>
      <c r="CXC629" s="69"/>
      <c r="CXD629" s="107"/>
      <c r="CXE629" s="2"/>
      <c r="CXF629" s="15"/>
      <c r="CXG629" s="15"/>
      <c r="CXH629" s="80"/>
      <c r="CXI629" s="52"/>
      <c r="CXJ629" s="69"/>
      <c r="CXK629" s="69"/>
      <c r="CXL629" s="69"/>
      <c r="CXM629" s="107"/>
      <c r="CXN629" s="2"/>
      <c r="CXO629" s="15"/>
      <c r="CXP629" s="15"/>
      <c r="CXQ629" s="80"/>
      <c r="CXR629" s="52"/>
      <c r="CXS629" s="69"/>
      <c r="CXT629" s="69"/>
      <c r="CXU629" s="69"/>
      <c r="CXV629" s="107"/>
      <c r="CXW629" s="2"/>
      <c r="CXX629" s="15"/>
      <c r="CXY629" s="15"/>
      <c r="CXZ629" s="80"/>
      <c r="CYA629" s="52"/>
      <c r="CYB629" s="69"/>
      <c r="CYC629" s="69"/>
      <c r="CYD629" s="69"/>
      <c r="CYE629" s="107"/>
      <c r="CYF629" s="2"/>
      <c r="CYG629" s="15"/>
      <c r="CYH629" s="15"/>
      <c r="CYI629" s="80"/>
      <c r="CYJ629" s="52"/>
      <c r="CYK629" s="69"/>
      <c r="CYL629" s="69"/>
      <c r="CYM629" s="69"/>
      <c r="CYN629" s="107"/>
      <c r="CYO629" s="2"/>
      <c r="CYP629" s="15"/>
      <c r="CYQ629" s="15"/>
      <c r="CYR629" s="80"/>
      <c r="CYS629" s="52"/>
      <c r="CYT629" s="69"/>
      <c r="CYU629" s="69"/>
      <c r="CYV629" s="69"/>
      <c r="CYW629" s="107"/>
      <c r="CYX629" s="2"/>
      <c r="CYY629" s="15"/>
      <c r="CYZ629" s="15"/>
      <c r="CZA629" s="80"/>
      <c r="CZB629" s="52"/>
      <c r="CZC629" s="69"/>
      <c r="CZD629" s="69"/>
      <c r="CZE629" s="69"/>
      <c r="CZF629" s="107"/>
      <c r="CZG629" s="2"/>
      <c r="CZH629" s="15"/>
      <c r="CZI629" s="15"/>
      <c r="CZJ629" s="80"/>
      <c r="CZK629" s="52"/>
      <c r="CZL629" s="69"/>
      <c r="CZM629" s="69"/>
      <c r="CZN629" s="69"/>
      <c r="CZO629" s="107"/>
      <c r="CZP629" s="2"/>
      <c r="CZQ629" s="15"/>
      <c r="CZR629" s="15"/>
      <c r="CZS629" s="80"/>
      <c r="CZT629" s="52"/>
      <c r="CZU629" s="69"/>
      <c r="CZV629" s="69"/>
      <c r="CZW629" s="69"/>
      <c r="CZX629" s="107"/>
      <c r="CZY629" s="2"/>
      <c r="CZZ629" s="15"/>
      <c r="DAA629" s="15"/>
      <c r="DAB629" s="80"/>
      <c r="DAC629" s="52"/>
      <c r="DAD629" s="69"/>
      <c r="DAE629" s="69"/>
      <c r="DAF629" s="69"/>
      <c r="DAG629" s="107"/>
      <c r="DAH629" s="2"/>
      <c r="DAI629" s="15"/>
      <c r="DAJ629" s="15"/>
      <c r="DAK629" s="80"/>
      <c r="DAL629" s="52"/>
      <c r="DAM629" s="69"/>
      <c r="DAN629" s="69"/>
      <c r="DAO629" s="69"/>
      <c r="DAP629" s="107"/>
      <c r="DAQ629" s="2"/>
      <c r="DAR629" s="15"/>
      <c r="DAS629" s="15"/>
      <c r="DAT629" s="80"/>
      <c r="DAU629" s="52"/>
      <c r="DAV629" s="69"/>
      <c r="DAW629" s="69"/>
      <c r="DAX629" s="69"/>
      <c r="DAY629" s="107"/>
      <c r="DAZ629" s="2"/>
      <c r="DBA629" s="15"/>
      <c r="DBB629" s="15"/>
      <c r="DBC629" s="80"/>
      <c r="DBD629" s="52"/>
      <c r="DBE629" s="69"/>
      <c r="DBF629" s="69"/>
      <c r="DBG629" s="69"/>
      <c r="DBH629" s="107"/>
      <c r="DBI629" s="2"/>
      <c r="DBJ629" s="15"/>
      <c r="DBK629" s="15"/>
      <c r="DBL629" s="80"/>
      <c r="DBM629" s="52"/>
      <c r="DBN629" s="69"/>
      <c r="DBO629" s="69"/>
      <c r="DBP629" s="69"/>
      <c r="DBQ629" s="107"/>
      <c r="DBR629" s="2"/>
      <c r="DBS629" s="15"/>
      <c r="DBT629" s="15"/>
      <c r="DBU629" s="80"/>
      <c r="DBV629" s="52"/>
      <c r="DBW629" s="69"/>
      <c r="DBX629" s="69"/>
      <c r="DBY629" s="69"/>
      <c r="DBZ629" s="107"/>
      <c r="DCA629" s="2"/>
      <c r="DCB629" s="15"/>
      <c r="DCC629" s="15"/>
      <c r="DCD629" s="80"/>
      <c r="DCE629" s="52"/>
      <c r="DCF629" s="69"/>
      <c r="DCG629" s="69"/>
      <c r="DCH629" s="69"/>
      <c r="DCI629" s="107"/>
      <c r="DCJ629" s="2"/>
      <c r="DCK629" s="15"/>
      <c r="DCL629" s="15"/>
      <c r="DCM629" s="80"/>
      <c r="DCN629" s="52"/>
      <c r="DCO629" s="69"/>
      <c r="DCP629" s="69"/>
      <c r="DCQ629" s="69"/>
      <c r="DCR629" s="107"/>
      <c r="DCS629" s="2"/>
      <c r="DCT629" s="15"/>
      <c r="DCU629" s="15"/>
      <c r="DCV629" s="80"/>
      <c r="DCW629" s="52"/>
      <c r="DCX629" s="69"/>
      <c r="DCY629" s="69"/>
      <c r="DCZ629" s="69"/>
      <c r="DDA629" s="107"/>
      <c r="DDB629" s="2"/>
      <c r="DDC629" s="15"/>
      <c r="DDD629" s="15"/>
      <c r="DDE629" s="80"/>
      <c r="DDF629" s="52"/>
      <c r="DDG629" s="69"/>
      <c r="DDH629" s="69"/>
      <c r="DDI629" s="69"/>
      <c r="DDJ629" s="107"/>
      <c r="DDK629" s="2"/>
      <c r="DDL629" s="15"/>
      <c r="DDM629" s="15"/>
      <c r="DDN629" s="80"/>
      <c r="DDO629" s="52"/>
      <c r="DDP629" s="69"/>
      <c r="DDQ629" s="69"/>
      <c r="DDR629" s="69"/>
      <c r="DDS629" s="107"/>
      <c r="DDT629" s="2"/>
      <c r="DDU629" s="15"/>
      <c r="DDV629" s="15"/>
      <c r="DDW629" s="80"/>
      <c r="DDX629" s="52"/>
      <c r="DDY629" s="69"/>
      <c r="DDZ629" s="69"/>
      <c r="DEA629" s="69"/>
      <c r="DEB629" s="107"/>
      <c r="DEC629" s="2"/>
      <c r="DED629" s="15"/>
      <c r="DEE629" s="15"/>
      <c r="DEF629" s="80"/>
      <c r="DEG629" s="52"/>
      <c r="DEH629" s="69"/>
      <c r="DEI629" s="69"/>
      <c r="DEJ629" s="69"/>
      <c r="DEK629" s="107"/>
      <c r="DEL629" s="2"/>
      <c r="DEM629" s="15"/>
      <c r="DEN629" s="15"/>
      <c r="DEO629" s="80"/>
      <c r="DEP629" s="52"/>
      <c r="DEQ629" s="69"/>
      <c r="DER629" s="69"/>
      <c r="DES629" s="69"/>
      <c r="DET629" s="107"/>
      <c r="DEU629" s="2"/>
      <c r="DEV629" s="15"/>
      <c r="DEW629" s="15"/>
      <c r="DEX629" s="80"/>
      <c r="DEY629" s="52"/>
      <c r="DEZ629" s="69"/>
      <c r="DFA629" s="69"/>
      <c r="DFB629" s="69"/>
      <c r="DFC629" s="107"/>
      <c r="DFD629" s="2"/>
      <c r="DFE629" s="15"/>
      <c r="DFF629" s="15"/>
      <c r="DFG629" s="80"/>
      <c r="DFH629" s="52"/>
      <c r="DFI629" s="69"/>
      <c r="DFJ629" s="69"/>
      <c r="DFK629" s="69"/>
      <c r="DFL629" s="107"/>
      <c r="DFM629" s="2"/>
      <c r="DFN629" s="15"/>
      <c r="DFO629" s="15"/>
      <c r="DFP629" s="80"/>
      <c r="DFQ629" s="52"/>
      <c r="DFR629" s="69"/>
      <c r="DFS629" s="69"/>
      <c r="DFT629" s="69"/>
      <c r="DFU629" s="107"/>
      <c r="DFV629" s="2"/>
      <c r="DFW629" s="15"/>
      <c r="DFX629" s="15"/>
      <c r="DFY629" s="80"/>
      <c r="DFZ629" s="52"/>
      <c r="DGA629" s="69"/>
      <c r="DGB629" s="69"/>
      <c r="DGC629" s="69"/>
      <c r="DGD629" s="107"/>
      <c r="DGE629" s="2"/>
      <c r="DGF629" s="15"/>
      <c r="DGG629" s="15"/>
      <c r="DGH629" s="80"/>
      <c r="DGI629" s="52"/>
      <c r="DGJ629" s="69"/>
      <c r="DGK629" s="69"/>
      <c r="DGL629" s="69"/>
      <c r="DGM629" s="107"/>
      <c r="DGN629" s="2"/>
      <c r="DGO629" s="15"/>
      <c r="DGP629" s="15"/>
      <c r="DGQ629" s="80"/>
      <c r="DGR629" s="52"/>
      <c r="DGS629" s="69"/>
      <c r="DGT629" s="69"/>
      <c r="DGU629" s="69"/>
      <c r="DGV629" s="107"/>
      <c r="DGW629" s="2"/>
      <c r="DGX629" s="15"/>
      <c r="DGY629" s="15"/>
      <c r="DGZ629" s="80"/>
      <c r="DHA629" s="52"/>
      <c r="DHB629" s="69"/>
      <c r="DHC629" s="69"/>
      <c r="DHD629" s="69"/>
      <c r="DHE629" s="107"/>
      <c r="DHF629" s="2"/>
      <c r="DHG629" s="15"/>
      <c r="DHH629" s="15"/>
      <c r="DHI629" s="80"/>
      <c r="DHJ629" s="52"/>
      <c r="DHK629" s="69"/>
      <c r="DHL629" s="69"/>
      <c r="DHM629" s="69"/>
      <c r="DHN629" s="107"/>
      <c r="DHO629" s="2"/>
      <c r="DHP629" s="15"/>
      <c r="DHQ629" s="15"/>
      <c r="DHR629" s="80"/>
      <c r="DHS629" s="52"/>
      <c r="DHT629" s="69"/>
      <c r="DHU629" s="69"/>
      <c r="DHV629" s="69"/>
      <c r="DHW629" s="107"/>
      <c r="DHX629" s="2"/>
      <c r="DHY629" s="15"/>
      <c r="DHZ629" s="15"/>
      <c r="DIA629" s="80"/>
      <c r="DIB629" s="52"/>
      <c r="DIC629" s="69"/>
      <c r="DID629" s="69"/>
      <c r="DIE629" s="69"/>
      <c r="DIF629" s="107"/>
      <c r="DIG629" s="2"/>
      <c r="DIH629" s="15"/>
      <c r="DII629" s="15"/>
      <c r="DIJ629" s="80"/>
      <c r="DIK629" s="52"/>
      <c r="DIL629" s="69"/>
      <c r="DIM629" s="69"/>
      <c r="DIN629" s="69"/>
      <c r="DIO629" s="107"/>
      <c r="DIP629" s="2"/>
      <c r="DIQ629" s="15"/>
      <c r="DIR629" s="15"/>
      <c r="DIS629" s="80"/>
      <c r="DIT629" s="52"/>
      <c r="DIU629" s="69"/>
      <c r="DIV629" s="69"/>
      <c r="DIW629" s="69"/>
      <c r="DIX629" s="107"/>
      <c r="DIY629" s="2"/>
      <c r="DIZ629" s="15"/>
      <c r="DJA629" s="15"/>
      <c r="DJB629" s="80"/>
      <c r="DJC629" s="52"/>
      <c r="DJD629" s="69"/>
      <c r="DJE629" s="69"/>
      <c r="DJF629" s="69"/>
      <c r="DJG629" s="107"/>
      <c r="DJH629" s="2"/>
      <c r="DJI629" s="15"/>
      <c r="DJJ629" s="15"/>
      <c r="DJK629" s="80"/>
      <c r="DJL629" s="52"/>
      <c r="DJM629" s="69"/>
      <c r="DJN629" s="69"/>
      <c r="DJO629" s="69"/>
      <c r="DJP629" s="107"/>
      <c r="DJQ629" s="2"/>
      <c r="DJR629" s="15"/>
      <c r="DJS629" s="15"/>
      <c r="DJT629" s="80"/>
      <c r="DJU629" s="52"/>
      <c r="DJV629" s="69"/>
      <c r="DJW629" s="69"/>
      <c r="DJX629" s="69"/>
      <c r="DJY629" s="107"/>
      <c r="DJZ629" s="2"/>
      <c r="DKA629" s="15"/>
      <c r="DKB629" s="15"/>
      <c r="DKC629" s="80"/>
      <c r="DKD629" s="52"/>
      <c r="DKE629" s="69"/>
      <c r="DKF629" s="69"/>
      <c r="DKG629" s="69"/>
      <c r="DKH629" s="107"/>
      <c r="DKI629" s="2"/>
      <c r="DKJ629" s="15"/>
      <c r="DKK629" s="15"/>
      <c r="DKL629" s="80"/>
      <c r="DKM629" s="52"/>
      <c r="DKN629" s="69"/>
      <c r="DKO629" s="69"/>
      <c r="DKP629" s="69"/>
      <c r="DKQ629" s="107"/>
      <c r="DKR629" s="2"/>
      <c r="DKS629" s="15"/>
      <c r="DKT629" s="15"/>
      <c r="DKU629" s="80"/>
      <c r="DKV629" s="52"/>
      <c r="DKW629" s="69"/>
      <c r="DKX629" s="69"/>
      <c r="DKY629" s="69"/>
      <c r="DKZ629" s="107"/>
      <c r="DLA629" s="2"/>
      <c r="DLB629" s="15"/>
      <c r="DLC629" s="15"/>
      <c r="DLD629" s="80"/>
      <c r="DLE629" s="52"/>
      <c r="DLF629" s="69"/>
      <c r="DLG629" s="69"/>
      <c r="DLH629" s="69"/>
      <c r="DLI629" s="107"/>
      <c r="DLJ629" s="2"/>
      <c r="DLK629" s="15"/>
      <c r="DLL629" s="15"/>
      <c r="DLM629" s="80"/>
      <c r="DLN629" s="52"/>
      <c r="DLO629" s="69"/>
      <c r="DLP629" s="69"/>
      <c r="DLQ629" s="69"/>
      <c r="DLR629" s="107"/>
      <c r="DLS629" s="2"/>
      <c r="DLT629" s="15"/>
      <c r="DLU629" s="15"/>
      <c r="DLV629" s="80"/>
      <c r="DLW629" s="52"/>
      <c r="DLX629" s="69"/>
      <c r="DLY629" s="69"/>
      <c r="DLZ629" s="69"/>
      <c r="DMA629" s="107"/>
      <c r="DMB629" s="2"/>
      <c r="DMC629" s="15"/>
      <c r="DMD629" s="15"/>
      <c r="DME629" s="80"/>
      <c r="DMF629" s="52"/>
      <c r="DMG629" s="69"/>
      <c r="DMH629" s="69"/>
      <c r="DMI629" s="69"/>
      <c r="DMJ629" s="107"/>
      <c r="DMK629" s="2"/>
      <c r="DML629" s="15"/>
      <c r="DMM629" s="15"/>
      <c r="DMN629" s="80"/>
      <c r="DMO629" s="52"/>
      <c r="DMP629" s="69"/>
      <c r="DMQ629" s="69"/>
      <c r="DMR629" s="69"/>
      <c r="DMS629" s="107"/>
      <c r="DMT629" s="2"/>
      <c r="DMU629" s="15"/>
      <c r="DMV629" s="15"/>
      <c r="DMW629" s="80"/>
      <c r="DMX629" s="52"/>
      <c r="DMY629" s="69"/>
      <c r="DMZ629" s="69"/>
      <c r="DNA629" s="69"/>
      <c r="DNB629" s="107"/>
      <c r="DNC629" s="2"/>
      <c r="DND629" s="15"/>
      <c r="DNE629" s="15"/>
      <c r="DNF629" s="80"/>
      <c r="DNG629" s="52"/>
      <c r="DNH629" s="69"/>
      <c r="DNI629" s="69"/>
      <c r="DNJ629" s="69"/>
      <c r="DNK629" s="107"/>
      <c r="DNL629" s="2"/>
      <c r="DNM629" s="15"/>
      <c r="DNN629" s="15"/>
      <c r="DNO629" s="80"/>
      <c r="DNP629" s="52"/>
      <c r="DNQ629" s="69"/>
      <c r="DNR629" s="69"/>
      <c r="DNS629" s="69"/>
      <c r="DNT629" s="107"/>
      <c r="DNU629" s="2"/>
      <c r="DNV629" s="15"/>
      <c r="DNW629" s="15"/>
      <c r="DNX629" s="80"/>
      <c r="DNY629" s="52"/>
      <c r="DNZ629" s="69"/>
      <c r="DOA629" s="69"/>
      <c r="DOB629" s="69"/>
      <c r="DOC629" s="107"/>
      <c r="DOD629" s="2"/>
      <c r="DOE629" s="15"/>
      <c r="DOF629" s="15"/>
      <c r="DOG629" s="80"/>
      <c r="DOH629" s="52"/>
      <c r="DOI629" s="69"/>
      <c r="DOJ629" s="69"/>
      <c r="DOK629" s="69"/>
      <c r="DOL629" s="107"/>
      <c r="DOM629" s="2"/>
      <c r="DON629" s="15"/>
      <c r="DOO629" s="15"/>
      <c r="DOP629" s="80"/>
      <c r="DOQ629" s="52"/>
      <c r="DOR629" s="69"/>
      <c r="DOS629" s="69"/>
      <c r="DOT629" s="69"/>
      <c r="DOU629" s="107"/>
      <c r="DOV629" s="2"/>
      <c r="DOW629" s="15"/>
      <c r="DOX629" s="15"/>
      <c r="DOY629" s="80"/>
      <c r="DOZ629" s="52"/>
      <c r="DPA629" s="69"/>
      <c r="DPB629" s="69"/>
      <c r="DPC629" s="69"/>
      <c r="DPD629" s="107"/>
      <c r="DPE629" s="2"/>
      <c r="DPF629" s="15"/>
      <c r="DPG629" s="15"/>
      <c r="DPH629" s="80"/>
      <c r="DPI629" s="52"/>
      <c r="DPJ629" s="69"/>
      <c r="DPK629" s="69"/>
      <c r="DPL629" s="69"/>
      <c r="DPM629" s="107"/>
      <c r="DPN629" s="2"/>
      <c r="DPO629" s="15"/>
      <c r="DPP629" s="15"/>
      <c r="DPQ629" s="80"/>
      <c r="DPR629" s="52"/>
      <c r="DPS629" s="69"/>
      <c r="DPT629" s="69"/>
      <c r="DPU629" s="69"/>
      <c r="DPV629" s="107"/>
      <c r="DPW629" s="2"/>
      <c r="DPX629" s="15"/>
      <c r="DPY629" s="15"/>
      <c r="DPZ629" s="80"/>
      <c r="DQA629" s="52"/>
      <c r="DQB629" s="69"/>
      <c r="DQC629" s="69"/>
      <c r="DQD629" s="69"/>
      <c r="DQE629" s="107"/>
      <c r="DQF629" s="2"/>
      <c r="DQG629" s="15"/>
      <c r="DQH629" s="15"/>
      <c r="DQI629" s="80"/>
      <c r="DQJ629" s="52"/>
      <c r="DQK629" s="69"/>
      <c r="DQL629" s="69"/>
      <c r="DQM629" s="69"/>
      <c r="DQN629" s="107"/>
      <c r="DQO629" s="2"/>
      <c r="DQP629" s="15"/>
      <c r="DQQ629" s="15"/>
      <c r="DQR629" s="80"/>
      <c r="DQS629" s="52"/>
      <c r="DQT629" s="69"/>
      <c r="DQU629" s="69"/>
      <c r="DQV629" s="69"/>
      <c r="DQW629" s="107"/>
      <c r="DQX629" s="2"/>
      <c r="DQY629" s="15"/>
      <c r="DQZ629" s="15"/>
      <c r="DRA629" s="80"/>
      <c r="DRB629" s="52"/>
      <c r="DRC629" s="69"/>
      <c r="DRD629" s="69"/>
      <c r="DRE629" s="69"/>
      <c r="DRF629" s="107"/>
      <c r="DRG629" s="2"/>
      <c r="DRH629" s="15"/>
      <c r="DRI629" s="15"/>
      <c r="DRJ629" s="80"/>
      <c r="DRK629" s="52"/>
      <c r="DRL629" s="69"/>
      <c r="DRM629" s="69"/>
      <c r="DRN629" s="69"/>
      <c r="DRO629" s="107"/>
      <c r="DRP629" s="2"/>
      <c r="DRQ629" s="15"/>
      <c r="DRR629" s="15"/>
      <c r="DRS629" s="80"/>
      <c r="DRT629" s="52"/>
      <c r="DRU629" s="69"/>
      <c r="DRV629" s="69"/>
      <c r="DRW629" s="69"/>
      <c r="DRX629" s="107"/>
      <c r="DRY629" s="2"/>
      <c r="DRZ629" s="15"/>
      <c r="DSA629" s="15"/>
      <c r="DSB629" s="80"/>
      <c r="DSC629" s="52"/>
      <c r="DSD629" s="69"/>
      <c r="DSE629" s="69"/>
      <c r="DSF629" s="69"/>
      <c r="DSG629" s="107"/>
      <c r="DSH629" s="2"/>
      <c r="DSI629" s="15"/>
      <c r="DSJ629" s="15"/>
      <c r="DSK629" s="80"/>
      <c r="DSL629" s="52"/>
      <c r="DSM629" s="69"/>
      <c r="DSN629" s="69"/>
      <c r="DSO629" s="69"/>
      <c r="DSP629" s="107"/>
      <c r="DSQ629" s="2"/>
      <c r="DSR629" s="15"/>
      <c r="DSS629" s="15"/>
      <c r="DST629" s="80"/>
      <c r="DSU629" s="52"/>
      <c r="DSV629" s="69"/>
      <c r="DSW629" s="69"/>
      <c r="DSX629" s="69"/>
      <c r="DSY629" s="107"/>
      <c r="DSZ629" s="2"/>
      <c r="DTA629" s="15"/>
      <c r="DTB629" s="15"/>
      <c r="DTC629" s="80"/>
      <c r="DTD629" s="52"/>
      <c r="DTE629" s="69"/>
      <c r="DTF629" s="69"/>
      <c r="DTG629" s="69"/>
      <c r="DTH629" s="107"/>
      <c r="DTI629" s="2"/>
      <c r="DTJ629" s="15"/>
      <c r="DTK629" s="15"/>
      <c r="DTL629" s="80"/>
      <c r="DTM629" s="52"/>
      <c r="DTN629" s="69"/>
      <c r="DTO629" s="69"/>
      <c r="DTP629" s="69"/>
      <c r="DTQ629" s="107"/>
      <c r="DTR629" s="2"/>
      <c r="DTS629" s="15"/>
      <c r="DTT629" s="15"/>
      <c r="DTU629" s="80"/>
      <c r="DTV629" s="52"/>
      <c r="DTW629" s="69"/>
      <c r="DTX629" s="69"/>
      <c r="DTY629" s="69"/>
      <c r="DTZ629" s="107"/>
      <c r="DUA629" s="2"/>
      <c r="DUB629" s="15"/>
      <c r="DUC629" s="15"/>
      <c r="DUD629" s="80"/>
      <c r="DUE629" s="52"/>
      <c r="DUF629" s="69"/>
      <c r="DUG629" s="69"/>
      <c r="DUH629" s="69"/>
      <c r="DUI629" s="107"/>
      <c r="DUJ629" s="2"/>
      <c r="DUK629" s="15"/>
      <c r="DUL629" s="15"/>
      <c r="DUM629" s="80"/>
      <c r="DUN629" s="52"/>
      <c r="DUO629" s="69"/>
      <c r="DUP629" s="69"/>
      <c r="DUQ629" s="69"/>
      <c r="DUR629" s="107"/>
      <c r="DUS629" s="2"/>
      <c r="DUT629" s="15"/>
      <c r="DUU629" s="15"/>
      <c r="DUV629" s="80"/>
      <c r="DUW629" s="52"/>
      <c r="DUX629" s="69"/>
      <c r="DUY629" s="69"/>
      <c r="DUZ629" s="69"/>
      <c r="DVA629" s="107"/>
      <c r="DVB629" s="2"/>
      <c r="DVC629" s="15"/>
      <c r="DVD629" s="15"/>
      <c r="DVE629" s="80"/>
      <c r="DVF629" s="52"/>
      <c r="DVG629" s="69"/>
      <c r="DVH629" s="69"/>
      <c r="DVI629" s="69"/>
      <c r="DVJ629" s="107"/>
      <c r="DVK629" s="2"/>
      <c r="DVL629" s="15"/>
      <c r="DVM629" s="15"/>
      <c r="DVN629" s="80"/>
      <c r="DVO629" s="52"/>
      <c r="DVP629" s="69"/>
      <c r="DVQ629" s="69"/>
      <c r="DVR629" s="69"/>
      <c r="DVS629" s="107"/>
      <c r="DVT629" s="2"/>
      <c r="DVU629" s="15"/>
      <c r="DVV629" s="15"/>
      <c r="DVW629" s="80"/>
      <c r="DVX629" s="52"/>
      <c r="DVY629" s="69"/>
      <c r="DVZ629" s="69"/>
      <c r="DWA629" s="69"/>
      <c r="DWB629" s="107"/>
      <c r="DWC629" s="2"/>
      <c r="DWD629" s="15"/>
      <c r="DWE629" s="15"/>
      <c r="DWF629" s="80"/>
      <c r="DWG629" s="52"/>
      <c r="DWH629" s="69"/>
      <c r="DWI629" s="69"/>
      <c r="DWJ629" s="69"/>
      <c r="DWK629" s="107"/>
      <c r="DWL629" s="2"/>
      <c r="DWM629" s="15"/>
      <c r="DWN629" s="15"/>
      <c r="DWO629" s="80"/>
      <c r="DWP629" s="52"/>
      <c r="DWQ629" s="69"/>
      <c r="DWR629" s="69"/>
      <c r="DWS629" s="69"/>
      <c r="DWT629" s="107"/>
      <c r="DWU629" s="2"/>
      <c r="DWV629" s="15"/>
      <c r="DWW629" s="15"/>
      <c r="DWX629" s="80"/>
      <c r="DWY629" s="52"/>
      <c r="DWZ629" s="69"/>
      <c r="DXA629" s="69"/>
      <c r="DXB629" s="69"/>
      <c r="DXC629" s="107"/>
      <c r="DXD629" s="2"/>
      <c r="DXE629" s="15"/>
      <c r="DXF629" s="15"/>
      <c r="DXG629" s="80"/>
      <c r="DXH629" s="52"/>
      <c r="DXI629" s="69"/>
      <c r="DXJ629" s="69"/>
      <c r="DXK629" s="69"/>
      <c r="DXL629" s="107"/>
      <c r="DXM629" s="2"/>
      <c r="DXN629" s="15"/>
      <c r="DXO629" s="15"/>
      <c r="DXP629" s="80"/>
      <c r="DXQ629" s="52"/>
      <c r="DXR629" s="69"/>
      <c r="DXS629" s="69"/>
      <c r="DXT629" s="69"/>
      <c r="DXU629" s="107"/>
      <c r="DXV629" s="2"/>
      <c r="DXW629" s="15"/>
      <c r="DXX629" s="15"/>
      <c r="DXY629" s="80"/>
      <c r="DXZ629" s="52"/>
      <c r="DYA629" s="69"/>
      <c r="DYB629" s="69"/>
      <c r="DYC629" s="69"/>
      <c r="DYD629" s="107"/>
      <c r="DYE629" s="2"/>
      <c r="DYF629" s="15"/>
      <c r="DYG629" s="15"/>
      <c r="DYH629" s="80"/>
      <c r="DYI629" s="52"/>
      <c r="DYJ629" s="69"/>
      <c r="DYK629" s="69"/>
      <c r="DYL629" s="69"/>
      <c r="DYM629" s="107"/>
      <c r="DYN629" s="2"/>
      <c r="DYO629" s="15"/>
      <c r="DYP629" s="15"/>
      <c r="DYQ629" s="80"/>
      <c r="DYR629" s="52"/>
      <c r="DYS629" s="69"/>
      <c r="DYT629" s="69"/>
      <c r="DYU629" s="69"/>
      <c r="DYV629" s="107"/>
      <c r="DYW629" s="2"/>
      <c r="DYX629" s="15"/>
      <c r="DYY629" s="15"/>
      <c r="DYZ629" s="80"/>
      <c r="DZA629" s="52"/>
      <c r="DZB629" s="69"/>
      <c r="DZC629" s="69"/>
      <c r="DZD629" s="69"/>
      <c r="DZE629" s="107"/>
      <c r="DZF629" s="2"/>
      <c r="DZG629" s="15"/>
      <c r="DZH629" s="15"/>
      <c r="DZI629" s="80"/>
      <c r="DZJ629" s="52"/>
      <c r="DZK629" s="69"/>
      <c r="DZL629" s="69"/>
      <c r="DZM629" s="69"/>
      <c r="DZN629" s="107"/>
      <c r="DZO629" s="2"/>
      <c r="DZP629" s="15"/>
      <c r="DZQ629" s="15"/>
      <c r="DZR629" s="80"/>
      <c r="DZS629" s="52"/>
      <c r="DZT629" s="69"/>
      <c r="DZU629" s="69"/>
      <c r="DZV629" s="69"/>
      <c r="DZW629" s="107"/>
      <c r="DZX629" s="2"/>
      <c r="DZY629" s="15"/>
      <c r="DZZ629" s="15"/>
      <c r="EAA629" s="80"/>
      <c r="EAB629" s="52"/>
      <c r="EAC629" s="69"/>
      <c r="EAD629" s="69"/>
      <c r="EAE629" s="69"/>
      <c r="EAF629" s="107"/>
      <c r="EAG629" s="2"/>
      <c r="EAH629" s="15"/>
      <c r="EAI629" s="15"/>
      <c r="EAJ629" s="80"/>
      <c r="EAK629" s="52"/>
      <c r="EAL629" s="69"/>
      <c r="EAM629" s="69"/>
      <c r="EAN629" s="69"/>
      <c r="EAO629" s="107"/>
      <c r="EAP629" s="2"/>
      <c r="EAQ629" s="15"/>
      <c r="EAR629" s="15"/>
      <c r="EAS629" s="80"/>
      <c r="EAT629" s="52"/>
      <c r="EAU629" s="69"/>
      <c r="EAV629" s="69"/>
      <c r="EAW629" s="69"/>
      <c r="EAX629" s="107"/>
      <c r="EAY629" s="2"/>
      <c r="EAZ629" s="15"/>
      <c r="EBA629" s="15"/>
      <c r="EBB629" s="80"/>
      <c r="EBC629" s="52"/>
      <c r="EBD629" s="69"/>
      <c r="EBE629" s="69"/>
      <c r="EBF629" s="69"/>
      <c r="EBG629" s="107"/>
      <c r="EBH629" s="2"/>
      <c r="EBI629" s="15"/>
      <c r="EBJ629" s="15"/>
      <c r="EBK629" s="80"/>
      <c r="EBL629" s="52"/>
      <c r="EBM629" s="69"/>
      <c r="EBN629" s="69"/>
      <c r="EBO629" s="69"/>
      <c r="EBP629" s="107"/>
      <c r="EBQ629" s="2"/>
      <c r="EBR629" s="15"/>
      <c r="EBS629" s="15"/>
      <c r="EBT629" s="80"/>
      <c r="EBU629" s="52"/>
      <c r="EBV629" s="69"/>
      <c r="EBW629" s="69"/>
      <c r="EBX629" s="69"/>
      <c r="EBY629" s="107"/>
      <c r="EBZ629" s="2"/>
      <c r="ECA629" s="15"/>
      <c r="ECB629" s="15"/>
      <c r="ECC629" s="80"/>
      <c r="ECD629" s="52"/>
      <c r="ECE629" s="69"/>
      <c r="ECF629" s="69"/>
      <c r="ECG629" s="69"/>
      <c r="ECH629" s="107"/>
      <c r="ECI629" s="2"/>
      <c r="ECJ629" s="15"/>
      <c r="ECK629" s="15"/>
      <c r="ECL629" s="80"/>
      <c r="ECM629" s="52"/>
      <c r="ECN629" s="69"/>
      <c r="ECO629" s="69"/>
      <c r="ECP629" s="69"/>
      <c r="ECQ629" s="107"/>
      <c r="ECR629" s="2"/>
      <c r="ECS629" s="15"/>
      <c r="ECT629" s="15"/>
      <c r="ECU629" s="80"/>
      <c r="ECV629" s="52"/>
      <c r="ECW629" s="69"/>
      <c r="ECX629" s="69"/>
      <c r="ECY629" s="69"/>
      <c r="ECZ629" s="107"/>
      <c r="EDA629" s="2"/>
      <c r="EDB629" s="15"/>
      <c r="EDC629" s="15"/>
      <c r="EDD629" s="80"/>
      <c r="EDE629" s="52"/>
      <c r="EDF629" s="69"/>
      <c r="EDG629" s="69"/>
      <c r="EDH629" s="69"/>
      <c r="EDI629" s="107"/>
      <c r="EDJ629" s="2"/>
      <c r="EDK629" s="15"/>
      <c r="EDL629" s="15"/>
      <c r="EDM629" s="80"/>
      <c r="EDN629" s="52"/>
      <c r="EDO629" s="69"/>
      <c r="EDP629" s="69"/>
      <c r="EDQ629" s="69"/>
      <c r="EDR629" s="107"/>
      <c r="EDS629" s="2"/>
      <c r="EDT629" s="15"/>
      <c r="EDU629" s="15"/>
      <c r="EDV629" s="80"/>
      <c r="EDW629" s="52"/>
      <c r="EDX629" s="69"/>
      <c r="EDY629" s="69"/>
      <c r="EDZ629" s="69"/>
      <c r="EEA629" s="107"/>
      <c r="EEB629" s="2"/>
      <c r="EEC629" s="15"/>
      <c r="EED629" s="15"/>
      <c r="EEE629" s="80"/>
      <c r="EEF629" s="52"/>
      <c r="EEG629" s="69"/>
      <c r="EEH629" s="69"/>
      <c r="EEI629" s="69"/>
      <c r="EEJ629" s="107"/>
      <c r="EEK629" s="2"/>
      <c r="EEL629" s="15"/>
      <c r="EEM629" s="15"/>
      <c r="EEN629" s="80"/>
      <c r="EEO629" s="52"/>
      <c r="EEP629" s="69"/>
      <c r="EEQ629" s="69"/>
      <c r="EER629" s="69"/>
      <c r="EES629" s="107"/>
      <c r="EET629" s="2"/>
      <c r="EEU629" s="15"/>
      <c r="EEV629" s="15"/>
      <c r="EEW629" s="80"/>
      <c r="EEX629" s="52"/>
      <c r="EEY629" s="69"/>
      <c r="EEZ629" s="69"/>
      <c r="EFA629" s="69"/>
      <c r="EFB629" s="107"/>
      <c r="EFC629" s="2"/>
      <c r="EFD629" s="15"/>
      <c r="EFE629" s="15"/>
      <c r="EFF629" s="80"/>
      <c r="EFG629" s="52"/>
      <c r="EFH629" s="69"/>
      <c r="EFI629" s="69"/>
      <c r="EFJ629" s="69"/>
      <c r="EFK629" s="107"/>
      <c r="EFL629" s="2"/>
      <c r="EFM629" s="15"/>
      <c r="EFN629" s="15"/>
      <c r="EFO629" s="80"/>
      <c r="EFP629" s="52"/>
      <c r="EFQ629" s="69"/>
      <c r="EFR629" s="69"/>
      <c r="EFS629" s="69"/>
      <c r="EFT629" s="107"/>
      <c r="EFU629" s="2"/>
      <c r="EFV629" s="15"/>
      <c r="EFW629" s="15"/>
      <c r="EFX629" s="80"/>
      <c r="EFY629" s="52"/>
      <c r="EFZ629" s="69"/>
      <c r="EGA629" s="69"/>
      <c r="EGB629" s="69"/>
      <c r="EGC629" s="107"/>
      <c r="EGD629" s="2"/>
      <c r="EGE629" s="15"/>
      <c r="EGF629" s="15"/>
      <c r="EGG629" s="80"/>
      <c r="EGH629" s="52"/>
      <c r="EGI629" s="69"/>
      <c r="EGJ629" s="69"/>
      <c r="EGK629" s="69"/>
      <c r="EGL629" s="107"/>
      <c r="EGM629" s="2"/>
      <c r="EGN629" s="15"/>
      <c r="EGO629" s="15"/>
      <c r="EGP629" s="80"/>
      <c r="EGQ629" s="52"/>
      <c r="EGR629" s="69"/>
      <c r="EGS629" s="69"/>
      <c r="EGT629" s="69"/>
      <c r="EGU629" s="107"/>
      <c r="EGV629" s="2"/>
      <c r="EGW629" s="15"/>
      <c r="EGX629" s="15"/>
      <c r="EGY629" s="80"/>
      <c r="EGZ629" s="52"/>
      <c r="EHA629" s="69"/>
      <c r="EHB629" s="69"/>
      <c r="EHC629" s="69"/>
      <c r="EHD629" s="107"/>
      <c r="EHE629" s="2"/>
      <c r="EHF629" s="15"/>
      <c r="EHG629" s="15"/>
      <c r="EHH629" s="80"/>
      <c r="EHI629" s="52"/>
      <c r="EHJ629" s="69"/>
      <c r="EHK629" s="69"/>
      <c r="EHL629" s="69"/>
      <c r="EHM629" s="107"/>
      <c r="EHN629" s="2"/>
      <c r="EHO629" s="15"/>
      <c r="EHP629" s="15"/>
      <c r="EHQ629" s="80"/>
      <c r="EHR629" s="52"/>
      <c r="EHS629" s="69"/>
      <c r="EHT629" s="69"/>
      <c r="EHU629" s="69"/>
      <c r="EHV629" s="107"/>
      <c r="EHW629" s="2"/>
      <c r="EHX629" s="15"/>
      <c r="EHY629" s="15"/>
      <c r="EHZ629" s="80"/>
      <c r="EIA629" s="52"/>
      <c r="EIB629" s="69"/>
      <c r="EIC629" s="69"/>
      <c r="EID629" s="69"/>
      <c r="EIE629" s="107"/>
      <c r="EIF629" s="2"/>
      <c r="EIG629" s="15"/>
      <c r="EIH629" s="15"/>
      <c r="EII629" s="80"/>
      <c r="EIJ629" s="52"/>
      <c r="EIK629" s="69"/>
      <c r="EIL629" s="69"/>
      <c r="EIM629" s="69"/>
      <c r="EIN629" s="107"/>
      <c r="EIO629" s="2"/>
      <c r="EIP629" s="15"/>
      <c r="EIQ629" s="15"/>
      <c r="EIR629" s="80"/>
      <c r="EIS629" s="52"/>
      <c r="EIT629" s="69"/>
      <c r="EIU629" s="69"/>
      <c r="EIV629" s="69"/>
      <c r="EIW629" s="107"/>
      <c r="EIX629" s="2"/>
      <c r="EIY629" s="15"/>
      <c r="EIZ629" s="15"/>
      <c r="EJA629" s="80"/>
      <c r="EJB629" s="52"/>
      <c r="EJC629" s="69"/>
      <c r="EJD629" s="69"/>
      <c r="EJE629" s="69"/>
      <c r="EJF629" s="107"/>
      <c r="EJG629" s="2"/>
      <c r="EJH629" s="15"/>
      <c r="EJI629" s="15"/>
      <c r="EJJ629" s="80"/>
      <c r="EJK629" s="52"/>
      <c r="EJL629" s="69"/>
      <c r="EJM629" s="69"/>
      <c r="EJN629" s="69"/>
      <c r="EJO629" s="107"/>
      <c r="EJP629" s="2"/>
      <c r="EJQ629" s="15"/>
      <c r="EJR629" s="15"/>
      <c r="EJS629" s="80"/>
      <c r="EJT629" s="52"/>
      <c r="EJU629" s="69"/>
      <c r="EJV629" s="69"/>
      <c r="EJW629" s="69"/>
      <c r="EJX629" s="107"/>
      <c r="EJY629" s="2"/>
      <c r="EJZ629" s="15"/>
      <c r="EKA629" s="15"/>
      <c r="EKB629" s="80"/>
      <c r="EKC629" s="52"/>
      <c r="EKD629" s="69"/>
      <c r="EKE629" s="69"/>
      <c r="EKF629" s="69"/>
      <c r="EKG629" s="107"/>
      <c r="EKH629" s="2"/>
      <c r="EKI629" s="15"/>
      <c r="EKJ629" s="15"/>
      <c r="EKK629" s="80"/>
      <c r="EKL629" s="52"/>
      <c r="EKM629" s="69"/>
      <c r="EKN629" s="69"/>
      <c r="EKO629" s="69"/>
      <c r="EKP629" s="107"/>
      <c r="EKQ629" s="2"/>
      <c r="EKR629" s="15"/>
      <c r="EKS629" s="15"/>
      <c r="EKT629" s="80"/>
      <c r="EKU629" s="52"/>
      <c r="EKV629" s="69"/>
      <c r="EKW629" s="69"/>
      <c r="EKX629" s="69"/>
      <c r="EKY629" s="107"/>
      <c r="EKZ629" s="2"/>
      <c r="ELA629" s="15"/>
      <c r="ELB629" s="15"/>
      <c r="ELC629" s="80"/>
      <c r="ELD629" s="52"/>
      <c r="ELE629" s="69"/>
      <c r="ELF629" s="69"/>
      <c r="ELG629" s="69"/>
      <c r="ELH629" s="107"/>
      <c r="ELI629" s="2"/>
      <c r="ELJ629" s="15"/>
      <c r="ELK629" s="15"/>
      <c r="ELL629" s="80"/>
      <c r="ELM629" s="52"/>
      <c r="ELN629" s="69"/>
      <c r="ELO629" s="69"/>
      <c r="ELP629" s="69"/>
      <c r="ELQ629" s="107"/>
      <c r="ELR629" s="2"/>
      <c r="ELS629" s="15"/>
      <c r="ELT629" s="15"/>
      <c r="ELU629" s="80"/>
      <c r="ELV629" s="52"/>
      <c r="ELW629" s="69"/>
      <c r="ELX629" s="69"/>
      <c r="ELY629" s="69"/>
      <c r="ELZ629" s="107"/>
      <c r="EMA629" s="2"/>
      <c r="EMB629" s="15"/>
      <c r="EMC629" s="15"/>
      <c r="EMD629" s="80"/>
      <c r="EME629" s="52"/>
      <c r="EMF629" s="69"/>
      <c r="EMG629" s="69"/>
      <c r="EMH629" s="69"/>
      <c r="EMI629" s="107"/>
      <c r="EMJ629" s="2"/>
      <c r="EMK629" s="15"/>
      <c r="EML629" s="15"/>
      <c r="EMM629" s="80"/>
      <c r="EMN629" s="52"/>
      <c r="EMO629" s="69"/>
      <c r="EMP629" s="69"/>
      <c r="EMQ629" s="69"/>
      <c r="EMR629" s="107"/>
      <c r="EMS629" s="2"/>
      <c r="EMT629" s="15"/>
      <c r="EMU629" s="15"/>
      <c r="EMV629" s="80"/>
      <c r="EMW629" s="52"/>
      <c r="EMX629" s="69"/>
      <c r="EMY629" s="69"/>
      <c r="EMZ629" s="69"/>
      <c r="ENA629" s="107"/>
      <c r="ENB629" s="2"/>
      <c r="ENC629" s="15"/>
      <c r="END629" s="15"/>
      <c r="ENE629" s="80"/>
      <c r="ENF629" s="52"/>
      <c r="ENG629" s="69"/>
      <c r="ENH629" s="69"/>
      <c r="ENI629" s="69"/>
      <c r="ENJ629" s="107"/>
      <c r="ENK629" s="2"/>
      <c r="ENL629" s="15"/>
      <c r="ENM629" s="15"/>
      <c r="ENN629" s="80"/>
      <c r="ENO629" s="52"/>
      <c r="ENP629" s="69"/>
      <c r="ENQ629" s="69"/>
      <c r="ENR629" s="69"/>
      <c r="ENS629" s="107"/>
      <c r="ENT629" s="2"/>
      <c r="ENU629" s="15"/>
      <c r="ENV629" s="15"/>
      <c r="ENW629" s="80"/>
      <c r="ENX629" s="52"/>
      <c r="ENY629" s="69"/>
      <c r="ENZ629" s="69"/>
      <c r="EOA629" s="69"/>
      <c r="EOB629" s="107"/>
      <c r="EOC629" s="2"/>
      <c r="EOD629" s="15"/>
      <c r="EOE629" s="15"/>
      <c r="EOF629" s="80"/>
      <c r="EOG629" s="52"/>
      <c r="EOH629" s="69"/>
      <c r="EOI629" s="69"/>
      <c r="EOJ629" s="69"/>
      <c r="EOK629" s="107"/>
      <c r="EOL629" s="2"/>
      <c r="EOM629" s="15"/>
      <c r="EON629" s="15"/>
      <c r="EOO629" s="80"/>
      <c r="EOP629" s="52"/>
      <c r="EOQ629" s="69"/>
      <c r="EOR629" s="69"/>
      <c r="EOS629" s="69"/>
      <c r="EOT629" s="107"/>
      <c r="EOU629" s="2"/>
      <c r="EOV629" s="15"/>
      <c r="EOW629" s="15"/>
      <c r="EOX629" s="80"/>
      <c r="EOY629" s="52"/>
      <c r="EOZ629" s="69"/>
      <c r="EPA629" s="69"/>
      <c r="EPB629" s="69"/>
      <c r="EPC629" s="107"/>
      <c r="EPD629" s="2"/>
      <c r="EPE629" s="15"/>
      <c r="EPF629" s="15"/>
      <c r="EPG629" s="80"/>
      <c r="EPH629" s="52"/>
      <c r="EPI629" s="69"/>
      <c r="EPJ629" s="69"/>
      <c r="EPK629" s="69"/>
      <c r="EPL629" s="107"/>
      <c r="EPM629" s="2"/>
      <c r="EPN629" s="15"/>
      <c r="EPO629" s="15"/>
      <c r="EPP629" s="80"/>
      <c r="EPQ629" s="52"/>
      <c r="EPR629" s="69"/>
      <c r="EPS629" s="69"/>
      <c r="EPT629" s="69"/>
      <c r="EPU629" s="107"/>
      <c r="EPV629" s="2"/>
      <c r="EPW629" s="15"/>
      <c r="EPX629" s="15"/>
      <c r="EPY629" s="80"/>
      <c r="EPZ629" s="52"/>
      <c r="EQA629" s="69"/>
      <c r="EQB629" s="69"/>
      <c r="EQC629" s="69"/>
      <c r="EQD629" s="107"/>
      <c r="EQE629" s="2"/>
      <c r="EQF629" s="15"/>
      <c r="EQG629" s="15"/>
      <c r="EQH629" s="80"/>
      <c r="EQI629" s="52"/>
      <c r="EQJ629" s="69"/>
      <c r="EQK629" s="69"/>
      <c r="EQL629" s="69"/>
      <c r="EQM629" s="107"/>
      <c r="EQN629" s="2"/>
      <c r="EQO629" s="15"/>
      <c r="EQP629" s="15"/>
      <c r="EQQ629" s="80"/>
      <c r="EQR629" s="52"/>
      <c r="EQS629" s="69"/>
      <c r="EQT629" s="69"/>
      <c r="EQU629" s="69"/>
      <c r="EQV629" s="107"/>
      <c r="EQW629" s="2"/>
      <c r="EQX629" s="15"/>
      <c r="EQY629" s="15"/>
      <c r="EQZ629" s="80"/>
      <c r="ERA629" s="52"/>
      <c r="ERB629" s="69"/>
      <c r="ERC629" s="69"/>
      <c r="ERD629" s="69"/>
      <c r="ERE629" s="107"/>
      <c r="ERF629" s="2"/>
      <c r="ERG629" s="15"/>
      <c r="ERH629" s="15"/>
      <c r="ERI629" s="80"/>
      <c r="ERJ629" s="52"/>
      <c r="ERK629" s="69"/>
      <c r="ERL629" s="69"/>
      <c r="ERM629" s="69"/>
      <c r="ERN629" s="107"/>
      <c r="ERO629" s="2"/>
      <c r="ERP629" s="15"/>
      <c r="ERQ629" s="15"/>
      <c r="ERR629" s="80"/>
      <c r="ERS629" s="52"/>
      <c r="ERT629" s="69"/>
      <c r="ERU629" s="69"/>
      <c r="ERV629" s="69"/>
      <c r="ERW629" s="107"/>
      <c r="ERX629" s="2"/>
      <c r="ERY629" s="15"/>
      <c r="ERZ629" s="15"/>
      <c r="ESA629" s="80"/>
      <c r="ESB629" s="52"/>
      <c r="ESC629" s="69"/>
      <c r="ESD629" s="69"/>
      <c r="ESE629" s="69"/>
      <c r="ESF629" s="107"/>
      <c r="ESG629" s="2"/>
      <c r="ESH629" s="15"/>
      <c r="ESI629" s="15"/>
      <c r="ESJ629" s="80"/>
      <c r="ESK629" s="52"/>
      <c r="ESL629" s="69"/>
      <c r="ESM629" s="69"/>
      <c r="ESN629" s="69"/>
      <c r="ESO629" s="107"/>
      <c r="ESP629" s="2"/>
      <c r="ESQ629" s="15"/>
      <c r="ESR629" s="15"/>
      <c r="ESS629" s="80"/>
      <c r="EST629" s="52"/>
      <c r="ESU629" s="69"/>
      <c r="ESV629" s="69"/>
      <c r="ESW629" s="69"/>
      <c r="ESX629" s="107"/>
      <c r="ESY629" s="2"/>
      <c r="ESZ629" s="15"/>
      <c r="ETA629" s="15"/>
      <c r="ETB629" s="80"/>
      <c r="ETC629" s="52"/>
      <c r="ETD629" s="69"/>
      <c r="ETE629" s="69"/>
      <c r="ETF629" s="69"/>
      <c r="ETG629" s="107"/>
      <c r="ETH629" s="2"/>
      <c r="ETI629" s="15"/>
      <c r="ETJ629" s="15"/>
      <c r="ETK629" s="80"/>
      <c r="ETL629" s="52"/>
      <c r="ETM629" s="69"/>
      <c r="ETN629" s="69"/>
      <c r="ETO629" s="69"/>
      <c r="ETP629" s="107"/>
      <c r="ETQ629" s="2"/>
      <c r="ETR629" s="15"/>
      <c r="ETS629" s="15"/>
      <c r="ETT629" s="80"/>
      <c r="ETU629" s="52"/>
      <c r="ETV629" s="69"/>
      <c r="ETW629" s="69"/>
      <c r="ETX629" s="69"/>
      <c r="ETY629" s="107"/>
      <c r="ETZ629" s="2"/>
      <c r="EUA629" s="15"/>
      <c r="EUB629" s="15"/>
      <c r="EUC629" s="80"/>
      <c r="EUD629" s="52"/>
      <c r="EUE629" s="69"/>
      <c r="EUF629" s="69"/>
      <c r="EUG629" s="69"/>
      <c r="EUH629" s="107"/>
      <c r="EUI629" s="2"/>
      <c r="EUJ629" s="15"/>
      <c r="EUK629" s="15"/>
      <c r="EUL629" s="80"/>
      <c r="EUM629" s="52"/>
      <c r="EUN629" s="69"/>
      <c r="EUO629" s="69"/>
      <c r="EUP629" s="69"/>
      <c r="EUQ629" s="107"/>
      <c r="EUR629" s="2"/>
      <c r="EUS629" s="15"/>
      <c r="EUT629" s="15"/>
      <c r="EUU629" s="80"/>
      <c r="EUV629" s="52"/>
      <c r="EUW629" s="69"/>
      <c r="EUX629" s="69"/>
      <c r="EUY629" s="69"/>
      <c r="EUZ629" s="107"/>
      <c r="EVA629" s="2"/>
      <c r="EVB629" s="15"/>
      <c r="EVC629" s="15"/>
      <c r="EVD629" s="80"/>
      <c r="EVE629" s="52"/>
      <c r="EVF629" s="69"/>
      <c r="EVG629" s="69"/>
      <c r="EVH629" s="69"/>
      <c r="EVI629" s="107"/>
      <c r="EVJ629" s="2"/>
      <c r="EVK629" s="15"/>
      <c r="EVL629" s="15"/>
      <c r="EVM629" s="80"/>
      <c r="EVN629" s="52"/>
      <c r="EVO629" s="69"/>
      <c r="EVP629" s="69"/>
      <c r="EVQ629" s="69"/>
      <c r="EVR629" s="107"/>
      <c r="EVS629" s="2"/>
      <c r="EVT629" s="15"/>
      <c r="EVU629" s="15"/>
      <c r="EVV629" s="80"/>
      <c r="EVW629" s="52"/>
      <c r="EVX629" s="69"/>
      <c r="EVY629" s="69"/>
      <c r="EVZ629" s="69"/>
      <c r="EWA629" s="107"/>
      <c r="EWB629" s="2"/>
      <c r="EWC629" s="15"/>
      <c r="EWD629" s="15"/>
      <c r="EWE629" s="80"/>
      <c r="EWF629" s="52"/>
      <c r="EWG629" s="69"/>
      <c r="EWH629" s="69"/>
      <c r="EWI629" s="69"/>
      <c r="EWJ629" s="107"/>
      <c r="EWK629" s="2"/>
      <c r="EWL629" s="15"/>
      <c r="EWM629" s="15"/>
      <c r="EWN629" s="80"/>
      <c r="EWO629" s="52"/>
      <c r="EWP629" s="69"/>
      <c r="EWQ629" s="69"/>
      <c r="EWR629" s="69"/>
      <c r="EWS629" s="107"/>
      <c r="EWT629" s="2"/>
      <c r="EWU629" s="15"/>
      <c r="EWV629" s="15"/>
      <c r="EWW629" s="80"/>
      <c r="EWX629" s="52"/>
      <c r="EWY629" s="69"/>
      <c r="EWZ629" s="69"/>
      <c r="EXA629" s="69"/>
      <c r="EXB629" s="107"/>
      <c r="EXC629" s="2"/>
      <c r="EXD629" s="15"/>
      <c r="EXE629" s="15"/>
      <c r="EXF629" s="80"/>
      <c r="EXG629" s="52"/>
      <c r="EXH629" s="69"/>
      <c r="EXI629" s="69"/>
      <c r="EXJ629" s="69"/>
      <c r="EXK629" s="107"/>
      <c r="EXL629" s="2"/>
      <c r="EXM629" s="15"/>
      <c r="EXN629" s="15"/>
      <c r="EXO629" s="80"/>
      <c r="EXP629" s="52"/>
      <c r="EXQ629" s="69"/>
      <c r="EXR629" s="69"/>
      <c r="EXS629" s="69"/>
      <c r="EXT629" s="107"/>
      <c r="EXU629" s="2"/>
      <c r="EXV629" s="15"/>
      <c r="EXW629" s="15"/>
      <c r="EXX629" s="80"/>
      <c r="EXY629" s="52"/>
      <c r="EXZ629" s="69"/>
      <c r="EYA629" s="69"/>
      <c r="EYB629" s="69"/>
      <c r="EYC629" s="107"/>
      <c r="EYD629" s="2"/>
      <c r="EYE629" s="15"/>
      <c r="EYF629" s="15"/>
      <c r="EYG629" s="80"/>
      <c r="EYH629" s="52"/>
      <c r="EYI629" s="69"/>
      <c r="EYJ629" s="69"/>
      <c r="EYK629" s="69"/>
      <c r="EYL629" s="107"/>
      <c r="EYM629" s="2"/>
      <c r="EYN629" s="15"/>
      <c r="EYO629" s="15"/>
      <c r="EYP629" s="80"/>
      <c r="EYQ629" s="52"/>
      <c r="EYR629" s="69"/>
      <c r="EYS629" s="69"/>
      <c r="EYT629" s="69"/>
      <c r="EYU629" s="107"/>
      <c r="EYV629" s="2"/>
      <c r="EYW629" s="15"/>
      <c r="EYX629" s="15"/>
      <c r="EYY629" s="80"/>
      <c r="EYZ629" s="52"/>
      <c r="EZA629" s="69"/>
      <c r="EZB629" s="69"/>
      <c r="EZC629" s="69"/>
      <c r="EZD629" s="107"/>
      <c r="EZE629" s="2"/>
      <c r="EZF629" s="15"/>
      <c r="EZG629" s="15"/>
      <c r="EZH629" s="80"/>
      <c r="EZI629" s="52"/>
      <c r="EZJ629" s="69"/>
      <c r="EZK629" s="69"/>
      <c r="EZL629" s="69"/>
      <c r="EZM629" s="107"/>
      <c r="EZN629" s="2"/>
      <c r="EZO629" s="15"/>
      <c r="EZP629" s="15"/>
      <c r="EZQ629" s="80"/>
      <c r="EZR629" s="52"/>
      <c r="EZS629" s="69"/>
      <c r="EZT629" s="69"/>
      <c r="EZU629" s="69"/>
      <c r="EZV629" s="107"/>
      <c r="EZW629" s="2"/>
      <c r="EZX629" s="15"/>
      <c r="EZY629" s="15"/>
      <c r="EZZ629" s="80"/>
      <c r="FAA629" s="52"/>
      <c r="FAB629" s="69"/>
      <c r="FAC629" s="69"/>
      <c r="FAD629" s="69"/>
      <c r="FAE629" s="107"/>
      <c r="FAF629" s="2"/>
      <c r="FAG629" s="15"/>
      <c r="FAH629" s="15"/>
      <c r="FAI629" s="80"/>
      <c r="FAJ629" s="52"/>
      <c r="FAK629" s="69"/>
      <c r="FAL629" s="69"/>
      <c r="FAM629" s="69"/>
      <c r="FAN629" s="107"/>
      <c r="FAO629" s="2"/>
      <c r="FAP629" s="15"/>
      <c r="FAQ629" s="15"/>
      <c r="FAR629" s="80"/>
      <c r="FAS629" s="52"/>
      <c r="FAT629" s="69"/>
      <c r="FAU629" s="69"/>
      <c r="FAV629" s="69"/>
      <c r="FAW629" s="107"/>
      <c r="FAX629" s="2"/>
      <c r="FAY629" s="15"/>
      <c r="FAZ629" s="15"/>
      <c r="FBA629" s="80"/>
      <c r="FBB629" s="52"/>
      <c r="FBC629" s="69"/>
      <c r="FBD629" s="69"/>
      <c r="FBE629" s="69"/>
      <c r="FBF629" s="107"/>
      <c r="FBG629" s="2"/>
      <c r="FBH629" s="15"/>
      <c r="FBI629" s="15"/>
      <c r="FBJ629" s="80"/>
      <c r="FBK629" s="52"/>
      <c r="FBL629" s="69"/>
      <c r="FBM629" s="69"/>
      <c r="FBN629" s="69"/>
      <c r="FBO629" s="107"/>
      <c r="FBP629" s="2"/>
      <c r="FBQ629" s="15"/>
      <c r="FBR629" s="15"/>
      <c r="FBS629" s="80"/>
      <c r="FBT629" s="52"/>
      <c r="FBU629" s="69"/>
      <c r="FBV629" s="69"/>
      <c r="FBW629" s="69"/>
      <c r="FBX629" s="107"/>
      <c r="FBY629" s="2"/>
      <c r="FBZ629" s="15"/>
      <c r="FCA629" s="15"/>
      <c r="FCB629" s="80"/>
      <c r="FCC629" s="52"/>
      <c r="FCD629" s="69"/>
      <c r="FCE629" s="69"/>
      <c r="FCF629" s="69"/>
      <c r="FCG629" s="107"/>
      <c r="FCH629" s="2"/>
      <c r="FCI629" s="15"/>
      <c r="FCJ629" s="15"/>
      <c r="FCK629" s="80"/>
      <c r="FCL629" s="52"/>
      <c r="FCM629" s="69"/>
      <c r="FCN629" s="69"/>
      <c r="FCO629" s="69"/>
      <c r="FCP629" s="107"/>
      <c r="FCQ629" s="2"/>
      <c r="FCR629" s="15"/>
      <c r="FCS629" s="15"/>
      <c r="FCT629" s="80"/>
      <c r="FCU629" s="52"/>
      <c r="FCV629" s="69"/>
      <c r="FCW629" s="69"/>
      <c r="FCX629" s="69"/>
      <c r="FCY629" s="107"/>
      <c r="FCZ629" s="2"/>
      <c r="FDA629" s="15"/>
      <c r="FDB629" s="15"/>
      <c r="FDC629" s="80"/>
      <c r="FDD629" s="52"/>
      <c r="FDE629" s="69"/>
      <c r="FDF629" s="69"/>
      <c r="FDG629" s="69"/>
      <c r="FDH629" s="107"/>
      <c r="FDI629" s="2"/>
      <c r="FDJ629" s="15"/>
      <c r="FDK629" s="15"/>
      <c r="FDL629" s="80"/>
      <c r="FDM629" s="52"/>
      <c r="FDN629" s="69"/>
      <c r="FDO629" s="69"/>
      <c r="FDP629" s="69"/>
      <c r="FDQ629" s="107"/>
      <c r="FDR629" s="2"/>
      <c r="FDS629" s="15"/>
      <c r="FDT629" s="15"/>
      <c r="FDU629" s="80"/>
      <c r="FDV629" s="52"/>
      <c r="FDW629" s="69"/>
      <c r="FDX629" s="69"/>
      <c r="FDY629" s="69"/>
      <c r="FDZ629" s="107"/>
      <c r="FEA629" s="2"/>
      <c r="FEB629" s="15"/>
      <c r="FEC629" s="15"/>
      <c r="FED629" s="80"/>
      <c r="FEE629" s="52"/>
      <c r="FEF629" s="69"/>
      <c r="FEG629" s="69"/>
      <c r="FEH629" s="69"/>
      <c r="FEI629" s="107"/>
      <c r="FEJ629" s="2"/>
      <c r="FEK629" s="15"/>
      <c r="FEL629" s="15"/>
      <c r="FEM629" s="80"/>
      <c r="FEN629" s="52"/>
      <c r="FEO629" s="69"/>
      <c r="FEP629" s="69"/>
      <c r="FEQ629" s="69"/>
      <c r="FER629" s="107"/>
      <c r="FES629" s="2"/>
      <c r="FET629" s="15"/>
      <c r="FEU629" s="15"/>
      <c r="FEV629" s="80"/>
      <c r="FEW629" s="52"/>
      <c r="FEX629" s="69"/>
      <c r="FEY629" s="69"/>
      <c r="FEZ629" s="69"/>
      <c r="FFA629" s="107"/>
      <c r="FFB629" s="2"/>
      <c r="FFC629" s="15"/>
      <c r="FFD629" s="15"/>
      <c r="FFE629" s="80"/>
      <c r="FFF629" s="52"/>
      <c r="FFG629" s="69"/>
      <c r="FFH629" s="69"/>
      <c r="FFI629" s="69"/>
      <c r="FFJ629" s="107"/>
      <c r="FFK629" s="2"/>
      <c r="FFL629" s="15"/>
      <c r="FFM629" s="15"/>
      <c r="FFN629" s="80"/>
      <c r="FFO629" s="52"/>
      <c r="FFP629" s="69"/>
      <c r="FFQ629" s="69"/>
      <c r="FFR629" s="69"/>
      <c r="FFS629" s="107"/>
      <c r="FFT629" s="2"/>
      <c r="FFU629" s="15"/>
      <c r="FFV629" s="15"/>
      <c r="FFW629" s="80"/>
      <c r="FFX629" s="52"/>
      <c r="FFY629" s="69"/>
      <c r="FFZ629" s="69"/>
      <c r="FGA629" s="69"/>
      <c r="FGB629" s="107"/>
      <c r="FGC629" s="2"/>
      <c r="FGD629" s="15"/>
      <c r="FGE629" s="15"/>
      <c r="FGF629" s="80"/>
      <c r="FGG629" s="52"/>
      <c r="FGH629" s="69"/>
      <c r="FGI629" s="69"/>
      <c r="FGJ629" s="69"/>
      <c r="FGK629" s="107"/>
      <c r="FGL629" s="2"/>
      <c r="FGM629" s="15"/>
      <c r="FGN629" s="15"/>
      <c r="FGO629" s="80"/>
      <c r="FGP629" s="52"/>
      <c r="FGQ629" s="69"/>
      <c r="FGR629" s="69"/>
      <c r="FGS629" s="69"/>
      <c r="FGT629" s="107"/>
      <c r="FGU629" s="2"/>
      <c r="FGV629" s="15"/>
      <c r="FGW629" s="15"/>
      <c r="FGX629" s="80"/>
      <c r="FGY629" s="52"/>
      <c r="FGZ629" s="69"/>
      <c r="FHA629" s="69"/>
      <c r="FHB629" s="69"/>
      <c r="FHC629" s="107"/>
      <c r="FHD629" s="2"/>
      <c r="FHE629" s="15"/>
      <c r="FHF629" s="15"/>
      <c r="FHG629" s="80"/>
      <c r="FHH629" s="52"/>
      <c r="FHI629" s="69"/>
      <c r="FHJ629" s="69"/>
      <c r="FHK629" s="69"/>
      <c r="FHL629" s="107"/>
      <c r="FHM629" s="2"/>
      <c r="FHN629" s="15"/>
      <c r="FHO629" s="15"/>
      <c r="FHP629" s="80"/>
      <c r="FHQ629" s="52"/>
      <c r="FHR629" s="69"/>
      <c r="FHS629" s="69"/>
      <c r="FHT629" s="69"/>
      <c r="FHU629" s="107"/>
      <c r="FHV629" s="2"/>
      <c r="FHW629" s="15"/>
      <c r="FHX629" s="15"/>
      <c r="FHY629" s="80"/>
      <c r="FHZ629" s="52"/>
      <c r="FIA629" s="69"/>
      <c r="FIB629" s="69"/>
      <c r="FIC629" s="69"/>
      <c r="FID629" s="107"/>
      <c r="FIE629" s="2"/>
      <c r="FIF629" s="15"/>
      <c r="FIG629" s="15"/>
      <c r="FIH629" s="80"/>
      <c r="FII629" s="52"/>
      <c r="FIJ629" s="69"/>
      <c r="FIK629" s="69"/>
      <c r="FIL629" s="69"/>
      <c r="FIM629" s="107"/>
      <c r="FIN629" s="2"/>
      <c r="FIO629" s="15"/>
      <c r="FIP629" s="15"/>
      <c r="FIQ629" s="80"/>
      <c r="FIR629" s="52"/>
      <c r="FIS629" s="69"/>
      <c r="FIT629" s="69"/>
      <c r="FIU629" s="69"/>
      <c r="FIV629" s="107"/>
      <c r="FIW629" s="2"/>
      <c r="FIX629" s="15"/>
      <c r="FIY629" s="15"/>
      <c r="FIZ629" s="80"/>
      <c r="FJA629" s="52"/>
      <c r="FJB629" s="69"/>
      <c r="FJC629" s="69"/>
      <c r="FJD629" s="69"/>
      <c r="FJE629" s="107"/>
      <c r="FJF629" s="2"/>
      <c r="FJG629" s="15"/>
      <c r="FJH629" s="15"/>
      <c r="FJI629" s="80"/>
      <c r="FJJ629" s="52"/>
      <c r="FJK629" s="69"/>
      <c r="FJL629" s="69"/>
      <c r="FJM629" s="69"/>
      <c r="FJN629" s="107"/>
      <c r="FJO629" s="2"/>
      <c r="FJP629" s="15"/>
      <c r="FJQ629" s="15"/>
      <c r="FJR629" s="80"/>
      <c r="FJS629" s="52"/>
      <c r="FJT629" s="69"/>
      <c r="FJU629" s="69"/>
      <c r="FJV629" s="69"/>
      <c r="FJW629" s="107"/>
      <c r="FJX629" s="2"/>
      <c r="FJY629" s="15"/>
      <c r="FJZ629" s="15"/>
      <c r="FKA629" s="80"/>
      <c r="FKB629" s="52"/>
      <c r="FKC629" s="69"/>
      <c r="FKD629" s="69"/>
      <c r="FKE629" s="69"/>
      <c r="FKF629" s="107"/>
      <c r="FKG629" s="2"/>
      <c r="FKH629" s="15"/>
      <c r="FKI629" s="15"/>
      <c r="FKJ629" s="80"/>
      <c r="FKK629" s="52"/>
      <c r="FKL629" s="69"/>
      <c r="FKM629" s="69"/>
      <c r="FKN629" s="69"/>
      <c r="FKO629" s="107"/>
      <c r="FKP629" s="2"/>
      <c r="FKQ629" s="15"/>
      <c r="FKR629" s="15"/>
      <c r="FKS629" s="80"/>
      <c r="FKT629" s="52"/>
      <c r="FKU629" s="69"/>
      <c r="FKV629" s="69"/>
      <c r="FKW629" s="69"/>
      <c r="FKX629" s="107"/>
      <c r="FKY629" s="2"/>
      <c r="FKZ629" s="15"/>
      <c r="FLA629" s="15"/>
      <c r="FLB629" s="80"/>
      <c r="FLC629" s="52"/>
      <c r="FLD629" s="69"/>
      <c r="FLE629" s="69"/>
      <c r="FLF629" s="69"/>
      <c r="FLG629" s="107"/>
      <c r="FLH629" s="2"/>
      <c r="FLI629" s="15"/>
      <c r="FLJ629" s="15"/>
      <c r="FLK629" s="80"/>
      <c r="FLL629" s="52"/>
      <c r="FLM629" s="69"/>
      <c r="FLN629" s="69"/>
      <c r="FLO629" s="69"/>
      <c r="FLP629" s="107"/>
      <c r="FLQ629" s="2"/>
      <c r="FLR629" s="15"/>
      <c r="FLS629" s="15"/>
      <c r="FLT629" s="80"/>
      <c r="FLU629" s="52"/>
      <c r="FLV629" s="69"/>
      <c r="FLW629" s="69"/>
      <c r="FLX629" s="69"/>
      <c r="FLY629" s="107"/>
      <c r="FLZ629" s="2"/>
      <c r="FMA629" s="15"/>
      <c r="FMB629" s="15"/>
      <c r="FMC629" s="80"/>
      <c r="FMD629" s="52"/>
      <c r="FME629" s="69"/>
      <c r="FMF629" s="69"/>
      <c r="FMG629" s="69"/>
      <c r="FMH629" s="107"/>
      <c r="FMI629" s="2"/>
      <c r="FMJ629" s="15"/>
      <c r="FMK629" s="15"/>
      <c r="FML629" s="80"/>
      <c r="FMM629" s="52"/>
      <c r="FMN629" s="69"/>
      <c r="FMO629" s="69"/>
      <c r="FMP629" s="69"/>
      <c r="FMQ629" s="107"/>
      <c r="FMR629" s="2"/>
      <c r="FMS629" s="15"/>
      <c r="FMT629" s="15"/>
      <c r="FMU629" s="80"/>
      <c r="FMV629" s="52"/>
      <c r="FMW629" s="69"/>
      <c r="FMX629" s="69"/>
      <c r="FMY629" s="69"/>
      <c r="FMZ629" s="107"/>
      <c r="FNA629" s="2"/>
      <c r="FNB629" s="15"/>
      <c r="FNC629" s="15"/>
      <c r="FND629" s="80"/>
      <c r="FNE629" s="52"/>
      <c r="FNF629" s="69"/>
      <c r="FNG629" s="69"/>
      <c r="FNH629" s="69"/>
      <c r="FNI629" s="107"/>
      <c r="FNJ629" s="2"/>
      <c r="FNK629" s="15"/>
      <c r="FNL629" s="15"/>
      <c r="FNM629" s="80"/>
      <c r="FNN629" s="52"/>
      <c r="FNO629" s="69"/>
      <c r="FNP629" s="69"/>
      <c r="FNQ629" s="69"/>
      <c r="FNR629" s="107"/>
      <c r="FNS629" s="2"/>
      <c r="FNT629" s="15"/>
      <c r="FNU629" s="15"/>
      <c r="FNV629" s="80"/>
      <c r="FNW629" s="52"/>
      <c r="FNX629" s="69"/>
      <c r="FNY629" s="69"/>
      <c r="FNZ629" s="69"/>
      <c r="FOA629" s="107"/>
      <c r="FOB629" s="2"/>
      <c r="FOC629" s="15"/>
      <c r="FOD629" s="15"/>
      <c r="FOE629" s="80"/>
      <c r="FOF629" s="52"/>
      <c r="FOG629" s="69"/>
      <c r="FOH629" s="69"/>
      <c r="FOI629" s="69"/>
      <c r="FOJ629" s="107"/>
      <c r="FOK629" s="2"/>
      <c r="FOL629" s="15"/>
      <c r="FOM629" s="15"/>
      <c r="FON629" s="80"/>
      <c r="FOO629" s="52"/>
      <c r="FOP629" s="69"/>
      <c r="FOQ629" s="69"/>
      <c r="FOR629" s="69"/>
      <c r="FOS629" s="107"/>
      <c r="FOT629" s="2"/>
      <c r="FOU629" s="15"/>
      <c r="FOV629" s="15"/>
      <c r="FOW629" s="80"/>
      <c r="FOX629" s="52"/>
      <c r="FOY629" s="69"/>
      <c r="FOZ629" s="69"/>
      <c r="FPA629" s="69"/>
      <c r="FPB629" s="107"/>
      <c r="FPC629" s="2"/>
      <c r="FPD629" s="15"/>
      <c r="FPE629" s="15"/>
      <c r="FPF629" s="80"/>
      <c r="FPG629" s="52"/>
      <c r="FPH629" s="69"/>
      <c r="FPI629" s="69"/>
      <c r="FPJ629" s="69"/>
      <c r="FPK629" s="107"/>
      <c r="FPL629" s="2"/>
      <c r="FPM629" s="15"/>
      <c r="FPN629" s="15"/>
      <c r="FPO629" s="80"/>
      <c r="FPP629" s="52"/>
      <c r="FPQ629" s="69"/>
      <c r="FPR629" s="69"/>
      <c r="FPS629" s="69"/>
      <c r="FPT629" s="107"/>
      <c r="FPU629" s="2"/>
      <c r="FPV629" s="15"/>
      <c r="FPW629" s="15"/>
      <c r="FPX629" s="80"/>
      <c r="FPY629" s="52"/>
      <c r="FPZ629" s="69"/>
      <c r="FQA629" s="69"/>
      <c r="FQB629" s="69"/>
      <c r="FQC629" s="107"/>
      <c r="FQD629" s="2"/>
      <c r="FQE629" s="15"/>
      <c r="FQF629" s="15"/>
      <c r="FQG629" s="80"/>
      <c r="FQH629" s="52"/>
      <c r="FQI629" s="69"/>
      <c r="FQJ629" s="69"/>
      <c r="FQK629" s="69"/>
      <c r="FQL629" s="107"/>
      <c r="FQM629" s="2"/>
      <c r="FQN629" s="15"/>
      <c r="FQO629" s="15"/>
      <c r="FQP629" s="80"/>
      <c r="FQQ629" s="52"/>
      <c r="FQR629" s="69"/>
      <c r="FQS629" s="69"/>
      <c r="FQT629" s="69"/>
      <c r="FQU629" s="107"/>
      <c r="FQV629" s="2"/>
      <c r="FQW629" s="15"/>
      <c r="FQX629" s="15"/>
      <c r="FQY629" s="80"/>
      <c r="FQZ629" s="52"/>
      <c r="FRA629" s="69"/>
      <c r="FRB629" s="69"/>
      <c r="FRC629" s="69"/>
      <c r="FRD629" s="107"/>
      <c r="FRE629" s="2"/>
      <c r="FRF629" s="15"/>
      <c r="FRG629" s="15"/>
      <c r="FRH629" s="80"/>
      <c r="FRI629" s="52"/>
      <c r="FRJ629" s="69"/>
      <c r="FRK629" s="69"/>
      <c r="FRL629" s="69"/>
      <c r="FRM629" s="107"/>
      <c r="FRN629" s="2"/>
      <c r="FRO629" s="15"/>
      <c r="FRP629" s="15"/>
      <c r="FRQ629" s="80"/>
      <c r="FRR629" s="52"/>
      <c r="FRS629" s="69"/>
      <c r="FRT629" s="69"/>
      <c r="FRU629" s="69"/>
      <c r="FRV629" s="107"/>
      <c r="FRW629" s="2"/>
      <c r="FRX629" s="15"/>
      <c r="FRY629" s="15"/>
      <c r="FRZ629" s="80"/>
      <c r="FSA629" s="52"/>
      <c r="FSB629" s="69"/>
      <c r="FSC629" s="69"/>
      <c r="FSD629" s="69"/>
      <c r="FSE629" s="107"/>
      <c r="FSF629" s="2"/>
      <c r="FSG629" s="15"/>
      <c r="FSH629" s="15"/>
      <c r="FSI629" s="80"/>
      <c r="FSJ629" s="52"/>
      <c r="FSK629" s="69"/>
      <c r="FSL629" s="69"/>
      <c r="FSM629" s="69"/>
      <c r="FSN629" s="107"/>
      <c r="FSO629" s="2"/>
      <c r="FSP629" s="15"/>
      <c r="FSQ629" s="15"/>
      <c r="FSR629" s="80"/>
      <c r="FSS629" s="52"/>
      <c r="FST629" s="69"/>
      <c r="FSU629" s="69"/>
      <c r="FSV629" s="69"/>
      <c r="FSW629" s="107"/>
      <c r="FSX629" s="2"/>
      <c r="FSY629" s="15"/>
      <c r="FSZ629" s="15"/>
      <c r="FTA629" s="80"/>
      <c r="FTB629" s="52"/>
      <c r="FTC629" s="69"/>
      <c r="FTD629" s="69"/>
      <c r="FTE629" s="69"/>
      <c r="FTF629" s="107"/>
      <c r="FTG629" s="2"/>
      <c r="FTH629" s="15"/>
      <c r="FTI629" s="15"/>
      <c r="FTJ629" s="80"/>
      <c r="FTK629" s="52"/>
      <c r="FTL629" s="69"/>
      <c r="FTM629" s="69"/>
      <c r="FTN629" s="69"/>
      <c r="FTO629" s="107"/>
      <c r="FTP629" s="2"/>
      <c r="FTQ629" s="15"/>
      <c r="FTR629" s="15"/>
      <c r="FTS629" s="80"/>
      <c r="FTT629" s="52"/>
      <c r="FTU629" s="69"/>
      <c r="FTV629" s="69"/>
      <c r="FTW629" s="69"/>
      <c r="FTX629" s="107"/>
      <c r="FTY629" s="2"/>
      <c r="FTZ629" s="15"/>
      <c r="FUA629" s="15"/>
      <c r="FUB629" s="80"/>
      <c r="FUC629" s="52"/>
      <c r="FUD629" s="69"/>
      <c r="FUE629" s="69"/>
      <c r="FUF629" s="69"/>
      <c r="FUG629" s="107"/>
      <c r="FUH629" s="2"/>
      <c r="FUI629" s="15"/>
      <c r="FUJ629" s="15"/>
      <c r="FUK629" s="80"/>
      <c r="FUL629" s="52"/>
      <c r="FUM629" s="69"/>
      <c r="FUN629" s="69"/>
      <c r="FUO629" s="69"/>
      <c r="FUP629" s="107"/>
      <c r="FUQ629" s="2"/>
      <c r="FUR629" s="15"/>
      <c r="FUS629" s="15"/>
      <c r="FUT629" s="80"/>
      <c r="FUU629" s="52"/>
      <c r="FUV629" s="69"/>
      <c r="FUW629" s="69"/>
      <c r="FUX629" s="69"/>
      <c r="FUY629" s="107"/>
      <c r="FUZ629" s="2"/>
      <c r="FVA629" s="15"/>
      <c r="FVB629" s="15"/>
      <c r="FVC629" s="80"/>
      <c r="FVD629" s="52"/>
      <c r="FVE629" s="69"/>
      <c r="FVF629" s="69"/>
      <c r="FVG629" s="69"/>
      <c r="FVH629" s="107"/>
      <c r="FVI629" s="2"/>
      <c r="FVJ629" s="15"/>
      <c r="FVK629" s="15"/>
      <c r="FVL629" s="80"/>
      <c r="FVM629" s="52"/>
      <c r="FVN629" s="69"/>
      <c r="FVO629" s="69"/>
      <c r="FVP629" s="69"/>
      <c r="FVQ629" s="107"/>
      <c r="FVR629" s="2"/>
      <c r="FVS629" s="15"/>
      <c r="FVT629" s="15"/>
      <c r="FVU629" s="80"/>
      <c r="FVV629" s="52"/>
      <c r="FVW629" s="69"/>
      <c r="FVX629" s="69"/>
      <c r="FVY629" s="69"/>
      <c r="FVZ629" s="107"/>
      <c r="FWA629" s="2"/>
      <c r="FWB629" s="15"/>
      <c r="FWC629" s="15"/>
      <c r="FWD629" s="80"/>
      <c r="FWE629" s="52"/>
      <c r="FWF629" s="69"/>
      <c r="FWG629" s="69"/>
      <c r="FWH629" s="69"/>
      <c r="FWI629" s="107"/>
      <c r="FWJ629" s="2"/>
      <c r="FWK629" s="15"/>
      <c r="FWL629" s="15"/>
      <c r="FWM629" s="80"/>
      <c r="FWN629" s="52"/>
      <c r="FWO629" s="69"/>
      <c r="FWP629" s="69"/>
      <c r="FWQ629" s="69"/>
      <c r="FWR629" s="107"/>
      <c r="FWS629" s="2"/>
      <c r="FWT629" s="15"/>
      <c r="FWU629" s="15"/>
      <c r="FWV629" s="80"/>
      <c r="FWW629" s="52"/>
      <c r="FWX629" s="69"/>
      <c r="FWY629" s="69"/>
      <c r="FWZ629" s="69"/>
      <c r="FXA629" s="107"/>
      <c r="FXB629" s="2"/>
      <c r="FXC629" s="15"/>
      <c r="FXD629" s="15"/>
      <c r="FXE629" s="80"/>
      <c r="FXF629" s="52"/>
      <c r="FXG629" s="69"/>
      <c r="FXH629" s="69"/>
      <c r="FXI629" s="69"/>
      <c r="FXJ629" s="107"/>
      <c r="FXK629" s="2"/>
      <c r="FXL629" s="15"/>
      <c r="FXM629" s="15"/>
      <c r="FXN629" s="80"/>
      <c r="FXO629" s="52"/>
      <c r="FXP629" s="69"/>
      <c r="FXQ629" s="69"/>
      <c r="FXR629" s="69"/>
      <c r="FXS629" s="107"/>
      <c r="FXT629" s="2"/>
      <c r="FXU629" s="15"/>
      <c r="FXV629" s="15"/>
      <c r="FXW629" s="80"/>
      <c r="FXX629" s="52"/>
      <c r="FXY629" s="69"/>
      <c r="FXZ629" s="69"/>
      <c r="FYA629" s="69"/>
      <c r="FYB629" s="107"/>
      <c r="FYC629" s="2"/>
      <c r="FYD629" s="15"/>
      <c r="FYE629" s="15"/>
      <c r="FYF629" s="80"/>
      <c r="FYG629" s="52"/>
      <c r="FYH629" s="69"/>
      <c r="FYI629" s="69"/>
      <c r="FYJ629" s="69"/>
      <c r="FYK629" s="107"/>
      <c r="FYL629" s="2"/>
      <c r="FYM629" s="15"/>
      <c r="FYN629" s="15"/>
      <c r="FYO629" s="80"/>
      <c r="FYP629" s="52"/>
      <c r="FYQ629" s="69"/>
      <c r="FYR629" s="69"/>
      <c r="FYS629" s="69"/>
      <c r="FYT629" s="107"/>
      <c r="FYU629" s="2"/>
      <c r="FYV629" s="15"/>
      <c r="FYW629" s="15"/>
      <c r="FYX629" s="80"/>
      <c r="FYY629" s="52"/>
      <c r="FYZ629" s="69"/>
      <c r="FZA629" s="69"/>
      <c r="FZB629" s="69"/>
      <c r="FZC629" s="107"/>
      <c r="FZD629" s="2"/>
      <c r="FZE629" s="15"/>
      <c r="FZF629" s="15"/>
      <c r="FZG629" s="80"/>
      <c r="FZH629" s="52"/>
      <c r="FZI629" s="69"/>
      <c r="FZJ629" s="69"/>
      <c r="FZK629" s="69"/>
      <c r="FZL629" s="107"/>
      <c r="FZM629" s="2"/>
      <c r="FZN629" s="15"/>
      <c r="FZO629" s="15"/>
      <c r="FZP629" s="80"/>
      <c r="FZQ629" s="52"/>
      <c r="FZR629" s="69"/>
      <c r="FZS629" s="69"/>
      <c r="FZT629" s="69"/>
      <c r="FZU629" s="107"/>
      <c r="FZV629" s="2"/>
      <c r="FZW629" s="15"/>
      <c r="FZX629" s="15"/>
      <c r="FZY629" s="80"/>
      <c r="FZZ629" s="52"/>
      <c r="GAA629" s="69"/>
      <c r="GAB629" s="69"/>
      <c r="GAC629" s="69"/>
      <c r="GAD629" s="107"/>
      <c r="GAE629" s="2"/>
      <c r="GAF629" s="15"/>
      <c r="GAG629" s="15"/>
      <c r="GAH629" s="80"/>
      <c r="GAI629" s="52"/>
      <c r="GAJ629" s="69"/>
      <c r="GAK629" s="69"/>
      <c r="GAL629" s="69"/>
      <c r="GAM629" s="107"/>
      <c r="GAN629" s="2"/>
      <c r="GAO629" s="15"/>
      <c r="GAP629" s="15"/>
      <c r="GAQ629" s="80"/>
      <c r="GAR629" s="52"/>
      <c r="GAS629" s="69"/>
      <c r="GAT629" s="69"/>
      <c r="GAU629" s="69"/>
      <c r="GAV629" s="107"/>
      <c r="GAW629" s="2"/>
      <c r="GAX629" s="15"/>
      <c r="GAY629" s="15"/>
      <c r="GAZ629" s="80"/>
      <c r="GBA629" s="52"/>
      <c r="GBB629" s="69"/>
      <c r="GBC629" s="69"/>
      <c r="GBD629" s="69"/>
      <c r="GBE629" s="107"/>
      <c r="GBF629" s="2"/>
      <c r="GBG629" s="15"/>
      <c r="GBH629" s="15"/>
      <c r="GBI629" s="80"/>
      <c r="GBJ629" s="52"/>
      <c r="GBK629" s="69"/>
      <c r="GBL629" s="69"/>
      <c r="GBM629" s="69"/>
      <c r="GBN629" s="107"/>
      <c r="GBO629" s="2"/>
      <c r="GBP629" s="15"/>
      <c r="GBQ629" s="15"/>
      <c r="GBR629" s="80"/>
      <c r="GBS629" s="52"/>
      <c r="GBT629" s="69"/>
      <c r="GBU629" s="69"/>
      <c r="GBV629" s="69"/>
      <c r="GBW629" s="107"/>
      <c r="GBX629" s="2"/>
      <c r="GBY629" s="15"/>
      <c r="GBZ629" s="15"/>
      <c r="GCA629" s="80"/>
      <c r="GCB629" s="52"/>
      <c r="GCC629" s="69"/>
      <c r="GCD629" s="69"/>
      <c r="GCE629" s="69"/>
      <c r="GCF629" s="107"/>
      <c r="GCG629" s="2"/>
      <c r="GCH629" s="15"/>
      <c r="GCI629" s="15"/>
      <c r="GCJ629" s="80"/>
      <c r="GCK629" s="52"/>
      <c r="GCL629" s="69"/>
      <c r="GCM629" s="69"/>
      <c r="GCN629" s="69"/>
      <c r="GCO629" s="107"/>
      <c r="GCP629" s="2"/>
      <c r="GCQ629" s="15"/>
      <c r="GCR629" s="15"/>
      <c r="GCS629" s="80"/>
      <c r="GCT629" s="52"/>
      <c r="GCU629" s="69"/>
      <c r="GCV629" s="69"/>
      <c r="GCW629" s="69"/>
      <c r="GCX629" s="107"/>
      <c r="GCY629" s="2"/>
      <c r="GCZ629" s="15"/>
      <c r="GDA629" s="15"/>
      <c r="GDB629" s="80"/>
      <c r="GDC629" s="52"/>
      <c r="GDD629" s="69"/>
      <c r="GDE629" s="69"/>
      <c r="GDF629" s="69"/>
      <c r="GDG629" s="107"/>
      <c r="GDH629" s="2"/>
      <c r="GDI629" s="15"/>
      <c r="GDJ629" s="15"/>
      <c r="GDK629" s="80"/>
      <c r="GDL629" s="52"/>
      <c r="GDM629" s="69"/>
      <c r="GDN629" s="69"/>
      <c r="GDO629" s="69"/>
      <c r="GDP629" s="107"/>
      <c r="GDQ629" s="2"/>
      <c r="GDR629" s="15"/>
      <c r="GDS629" s="15"/>
      <c r="GDT629" s="80"/>
      <c r="GDU629" s="52"/>
      <c r="GDV629" s="69"/>
      <c r="GDW629" s="69"/>
      <c r="GDX629" s="69"/>
      <c r="GDY629" s="107"/>
      <c r="GDZ629" s="2"/>
      <c r="GEA629" s="15"/>
      <c r="GEB629" s="15"/>
      <c r="GEC629" s="80"/>
      <c r="GED629" s="52"/>
      <c r="GEE629" s="69"/>
      <c r="GEF629" s="69"/>
      <c r="GEG629" s="69"/>
      <c r="GEH629" s="107"/>
      <c r="GEI629" s="2"/>
      <c r="GEJ629" s="15"/>
      <c r="GEK629" s="15"/>
      <c r="GEL629" s="80"/>
      <c r="GEM629" s="52"/>
      <c r="GEN629" s="69"/>
      <c r="GEO629" s="69"/>
      <c r="GEP629" s="69"/>
      <c r="GEQ629" s="107"/>
      <c r="GER629" s="2"/>
      <c r="GES629" s="15"/>
      <c r="GET629" s="15"/>
      <c r="GEU629" s="80"/>
      <c r="GEV629" s="52"/>
      <c r="GEW629" s="69"/>
      <c r="GEX629" s="69"/>
      <c r="GEY629" s="69"/>
      <c r="GEZ629" s="107"/>
      <c r="GFA629" s="2"/>
      <c r="GFB629" s="15"/>
      <c r="GFC629" s="15"/>
      <c r="GFD629" s="80"/>
      <c r="GFE629" s="52"/>
      <c r="GFF629" s="69"/>
      <c r="GFG629" s="69"/>
      <c r="GFH629" s="69"/>
      <c r="GFI629" s="107"/>
      <c r="GFJ629" s="2"/>
      <c r="GFK629" s="15"/>
      <c r="GFL629" s="15"/>
      <c r="GFM629" s="80"/>
      <c r="GFN629" s="52"/>
      <c r="GFO629" s="69"/>
      <c r="GFP629" s="69"/>
      <c r="GFQ629" s="69"/>
      <c r="GFR629" s="107"/>
      <c r="GFS629" s="2"/>
      <c r="GFT629" s="15"/>
      <c r="GFU629" s="15"/>
      <c r="GFV629" s="80"/>
      <c r="GFW629" s="52"/>
      <c r="GFX629" s="69"/>
      <c r="GFY629" s="69"/>
      <c r="GFZ629" s="69"/>
      <c r="GGA629" s="107"/>
      <c r="GGB629" s="2"/>
      <c r="GGC629" s="15"/>
      <c r="GGD629" s="15"/>
      <c r="GGE629" s="80"/>
      <c r="GGF629" s="52"/>
      <c r="GGG629" s="69"/>
      <c r="GGH629" s="69"/>
      <c r="GGI629" s="69"/>
      <c r="GGJ629" s="107"/>
      <c r="GGK629" s="2"/>
      <c r="GGL629" s="15"/>
      <c r="GGM629" s="15"/>
      <c r="GGN629" s="80"/>
      <c r="GGO629" s="52"/>
      <c r="GGP629" s="69"/>
      <c r="GGQ629" s="69"/>
      <c r="GGR629" s="69"/>
      <c r="GGS629" s="107"/>
      <c r="GGT629" s="2"/>
      <c r="GGU629" s="15"/>
      <c r="GGV629" s="15"/>
      <c r="GGW629" s="80"/>
      <c r="GGX629" s="52"/>
      <c r="GGY629" s="69"/>
      <c r="GGZ629" s="69"/>
      <c r="GHA629" s="69"/>
      <c r="GHB629" s="107"/>
      <c r="GHC629" s="2"/>
      <c r="GHD629" s="15"/>
      <c r="GHE629" s="15"/>
      <c r="GHF629" s="80"/>
      <c r="GHG629" s="52"/>
      <c r="GHH629" s="69"/>
      <c r="GHI629" s="69"/>
      <c r="GHJ629" s="69"/>
      <c r="GHK629" s="107"/>
      <c r="GHL629" s="2"/>
      <c r="GHM629" s="15"/>
      <c r="GHN629" s="15"/>
      <c r="GHO629" s="80"/>
      <c r="GHP629" s="52"/>
      <c r="GHQ629" s="69"/>
      <c r="GHR629" s="69"/>
      <c r="GHS629" s="69"/>
      <c r="GHT629" s="107"/>
      <c r="GHU629" s="2"/>
      <c r="GHV629" s="15"/>
      <c r="GHW629" s="15"/>
      <c r="GHX629" s="80"/>
      <c r="GHY629" s="52"/>
      <c r="GHZ629" s="69"/>
      <c r="GIA629" s="69"/>
      <c r="GIB629" s="69"/>
      <c r="GIC629" s="107"/>
      <c r="GID629" s="2"/>
      <c r="GIE629" s="15"/>
      <c r="GIF629" s="15"/>
      <c r="GIG629" s="80"/>
      <c r="GIH629" s="52"/>
      <c r="GII629" s="69"/>
      <c r="GIJ629" s="69"/>
      <c r="GIK629" s="69"/>
      <c r="GIL629" s="107"/>
      <c r="GIM629" s="2"/>
      <c r="GIN629" s="15"/>
      <c r="GIO629" s="15"/>
      <c r="GIP629" s="80"/>
      <c r="GIQ629" s="52"/>
      <c r="GIR629" s="69"/>
      <c r="GIS629" s="69"/>
      <c r="GIT629" s="69"/>
      <c r="GIU629" s="107"/>
      <c r="GIV629" s="2"/>
      <c r="GIW629" s="15"/>
      <c r="GIX629" s="15"/>
      <c r="GIY629" s="80"/>
      <c r="GIZ629" s="52"/>
      <c r="GJA629" s="69"/>
      <c r="GJB629" s="69"/>
      <c r="GJC629" s="69"/>
      <c r="GJD629" s="107"/>
      <c r="GJE629" s="2"/>
      <c r="GJF629" s="15"/>
      <c r="GJG629" s="15"/>
      <c r="GJH629" s="80"/>
      <c r="GJI629" s="52"/>
      <c r="GJJ629" s="69"/>
      <c r="GJK629" s="69"/>
      <c r="GJL629" s="69"/>
      <c r="GJM629" s="107"/>
      <c r="GJN629" s="2"/>
      <c r="GJO629" s="15"/>
      <c r="GJP629" s="15"/>
      <c r="GJQ629" s="80"/>
      <c r="GJR629" s="52"/>
      <c r="GJS629" s="69"/>
      <c r="GJT629" s="69"/>
      <c r="GJU629" s="69"/>
      <c r="GJV629" s="107"/>
      <c r="GJW629" s="2"/>
      <c r="GJX629" s="15"/>
      <c r="GJY629" s="15"/>
      <c r="GJZ629" s="80"/>
      <c r="GKA629" s="52"/>
      <c r="GKB629" s="69"/>
      <c r="GKC629" s="69"/>
      <c r="GKD629" s="69"/>
      <c r="GKE629" s="107"/>
      <c r="GKF629" s="2"/>
      <c r="GKG629" s="15"/>
      <c r="GKH629" s="15"/>
      <c r="GKI629" s="80"/>
      <c r="GKJ629" s="52"/>
      <c r="GKK629" s="69"/>
      <c r="GKL629" s="69"/>
      <c r="GKM629" s="69"/>
      <c r="GKN629" s="107"/>
      <c r="GKO629" s="2"/>
      <c r="GKP629" s="15"/>
      <c r="GKQ629" s="15"/>
      <c r="GKR629" s="80"/>
      <c r="GKS629" s="52"/>
      <c r="GKT629" s="69"/>
      <c r="GKU629" s="69"/>
      <c r="GKV629" s="69"/>
      <c r="GKW629" s="107"/>
      <c r="GKX629" s="2"/>
      <c r="GKY629" s="15"/>
      <c r="GKZ629" s="15"/>
      <c r="GLA629" s="80"/>
      <c r="GLB629" s="52"/>
      <c r="GLC629" s="69"/>
      <c r="GLD629" s="69"/>
      <c r="GLE629" s="69"/>
      <c r="GLF629" s="107"/>
      <c r="GLG629" s="2"/>
      <c r="GLH629" s="15"/>
      <c r="GLI629" s="15"/>
      <c r="GLJ629" s="80"/>
      <c r="GLK629" s="52"/>
      <c r="GLL629" s="69"/>
      <c r="GLM629" s="69"/>
      <c r="GLN629" s="69"/>
      <c r="GLO629" s="107"/>
      <c r="GLP629" s="2"/>
      <c r="GLQ629" s="15"/>
      <c r="GLR629" s="15"/>
      <c r="GLS629" s="80"/>
      <c r="GLT629" s="52"/>
      <c r="GLU629" s="69"/>
      <c r="GLV629" s="69"/>
      <c r="GLW629" s="69"/>
      <c r="GLX629" s="107"/>
      <c r="GLY629" s="2"/>
      <c r="GLZ629" s="15"/>
      <c r="GMA629" s="15"/>
      <c r="GMB629" s="80"/>
      <c r="GMC629" s="52"/>
      <c r="GMD629" s="69"/>
      <c r="GME629" s="69"/>
      <c r="GMF629" s="69"/>
      <c r="GMG629" s="107"/>
      <c r="GMH629" s="2"/>
      <c r="GMI629" s="15"/>
      <c r="GMJ629" s="15"/>
      <c r="GMK629" s="80"/>
      <c r="GML629" s="52"/>
      <c r="GMM629" s="69"/>
      <c r="GMN629" s="69"/>
      <c r="GMO629" s="69"/>
      <c r="GMP629" s="107"/>
      <c r="GMQ629" s="2"/>
      <c r="GMR629" s="15"/>
      <c r="GMS629" s="15"/>
      <c r="GMT629" s="80"/>
      <c r="GMU629" s="52"/>
      <c r="GMV629" s="69"/>
      <c r="GMW629" s="69"/>
      <c r="GMX629" s="69"/>
      <c r="GMY629" s="107"/>
      <c r="GMZ629" s="2"/>
      <c r="GNA629" s="15"/>
      <c r="GNB629" s="15"/>
      <c r="GNC629" s="80"/>
      <c r="GND629" s="52"/>
      <c r="GNE629" s="69"/>
      <c r="GNF629" s="69"/>
      <c r="GNG629" s="69"/>
      <c r="GNH629" s="107"/>
      <c r="GNI629" s="2"/>
      <c r="GNJ629" s="15"/>
      <c r="GNK629" s="15"/>
      <c r="GNL629" s="80"/>
      <c r="GNM629" s="52"/>
      <c r="GNN629" s="69"/>
      <c r="GNO629" s="69"/>
      <c r="GNP629" s="69"/>
      <c r="GNQ629" s="107"/>
      <c r="GNR629" s="2"/>
      <c r="GNS629" s="15"/>
      <c r="GNT629" s="15"/>
      <c r="GNU629" s="80"/>
      <c r="GNV629" s="52"/>
      <c r="GNW629" s="69"/>
      <c r="GNX629" s="69"/>
      <c r="GNY629" s="69"/>
      <c r="GNZ629" s="107"/>
      <c r="GOA629" s="2"/>
      <c r="GOB629" s="15"/>
      <c r="GOC629" s="15"/>
      <c r="GOD629" s="80"/>
      <c r="GOE629" s="52"/>
      <c r="GOF629" s="69"/>
      <c r="GOG629" s="69"/>
      <c r="GOH629" s="69"/>
      <c r="GOI629" s="107"/>
      <c r="GOJ629" s="2"/>
      <c r="GOK629" s="15"/>
      <c r="GOL629" s="15"/>
      <c r="GOM629" s="80"/>
      <c r="GON629" s="52"/>
      <c r="GOO629" s="69"/>
      <c r="GOP629" s="69"/>
      <c r="GOQ629" s="69"/>
      <c r="GOR629" s="107"/>
      <c r="GOS629" s="2"/>
      <c r="GOT629" s="15"/>
      <c r="GOU629" s="15"/>
      <c r="GOV629" s="80"/>
      <c r="GOW629" s="52"/>
      <c r="GOX629" s="69"/>
      <c r="GOY629" s="69"/>
      <c r="GOZ629" s="69"/>
      <c r="GPA629" s="107"/>
      <c r="GPB629" s="2"/>
      <c r="GPC629" s="15"/>
      <c r="GPD629" s="15"/>
      <c r="GPE629" s="80"/>
      <c r="GPF629" s="52"/>
      <c r="GPG629" s="69"/>
      <c r="GPH629" s="69"/>
      <c r="GPI629" s="69"/>
      <c r="GPJ629" s="107"/>
      <c r="GPK629" s="2"/>
      <c r="GPL629" s="15"/>
      <c r="GPM629" s="15"/>
      <c r="GPN629" s="80"/>
      <c r="GPO629" s="52"/>
      <c r="GPP629" s="69"/>
      <c r="GPQ629" s="69"/>
      <c r="GPR629" s="69"/>
      <c r="GPS629" s="107"/>
      <c r="GPT629" s="2"/>
      <c r="GPU629" s="15"/>
      <c r="GPV629" s="15"/>
      <c r="GPW629" s="80"/>
      <c r="GPX629" s="52"/>
      <c r="GPY629" s="69"/>
      <c r="GPZ629" s="69"/>
      <c r="GQA629" s="69"/>
      <c r="GQB629" s="107"/>
      <c r="GQC629" s="2"/>
      <c r="GQD629" s="15"/>
      <c r="GQE629" s="15"/>
      <c r="GQF629" s="80"/>
      <c r="GQG629" s="52"/>
      <c r="GQH629" s="69"/>
      <c r="GQI629" s="69"/>
      <c r="GQJ629" s="69"/>
      <c r="GQK629" s="107"/>
      <c r="GQL629" s="2"/>
      <c r="GQM629" s="15"/>
      <c r="GQN629" s="15"/>
      <c r="GQO629" s="80"/>
      <c r="GQP629" s="52"/>
      <c r="GQQ629" s="69"/>
      <c r="GQR629" s="69"/>
      <c r="GQS629" s="69"/>
      <c r="GQT629" s="107"/>
      <c r="GQU629" s="2"/>
      <c r="GQV629" s="15"/>
      <c r="GQW629" s="15"/>
      <c r="GQX629" s="80"/>
      <c r="GQY629" s="52"/>
      <c r="GQZ629" s="69"/>
      <c r="GRA629" s="69"/>
      <c r="GRB629" s="69"/>
      <c r="GRC629" s="107"/>
      <c r="GRD629" s="2"/>
      <c r="GRE629" s="15"/>
      <c r="GRF629" s="15"/>
      <c r="GRG629" s="80"/>
      <c r="GRH629" s="52"/>
      <c r="GRI629" s="69"/>
      <c r="GRJ629" s="69"/>
      <c r="GRK629" s="69"/>
      <c r="GRL629" s="107"/>
      <c r="GRM629" s="2"/>
      <c r="GRN629" s="15"/>
      <c r="GRO629" s="15"/>
      <c r="GRP629" s="80"/>
      <c r="GRQ629" s="52"/>
      <c r="GRR629" s="69"/>
      <c r="GRS629" s="69"/>
      <c r="GRT629" s="69"/>
      <c r="GRU629" s="107"/>
      <c r="GRV629" s="2"/>
      <c r="GRW629" s="15"/>
      <c r="GRX629" s="15"/>
      <c r="GRY629" s="80"/>
      <c r="GRZ629" s="52"/>
      <c r="GSA629" s="69"/>
      <c r="GSB629" s="69"/>
      <c r="GSC629" s="69"/>
      <c r="GSD629" s="107"/>
      <c r="GSE629" s="2"/>
      <c r="GSF629" s="15"/>
      <c r="GSG629" s="15"/>
      <c r="GSH629" s="80"/>
      <c r="GSI629" s="52"/>
      <c r="GSJ629" s="69"/>
      <c r="GSK629" s="69"/>
      <c r="GSL629" s="69"/>
      <c r="GSM629" s="107"/>
      <c r="GSN629" s="2"/>
      <c r="GSO629" s="15"/>
      <c r="GSP629" s="15"/>
      <c r="GSQ629" s="80"/>
      <c r="GSR629" s="52"/>
      <c r="GSS629" s="69"/>
      <c r="GST629" s="69"/>
      <c r="GSU629" s="69"/>
      <c r="GSV629" s="107"/>
      <c r="GSW629" s="2"/>
      <c r="GSX629" s="15"/>
      <c r="GSY629" s="15"/>
      <c r="GSZ629" s="80"/>
      <c r="GTA629" s="52"/>
      <c r="GTB629" s="69"/>
      <c r="GTC629" s="69"/>
      <c r="GTD629" s="69"/>
      <c r="GTE629" s="107"/>
      <c r="GTF629" s="2"/>
      <c r="GTG629" s="15"/>
      <c r="GTH629" s="15"/>
      <c r="GTI629" s="80"/>
      <c r="GTJ629" s="52"/>
      <c r="GTK629" s="69"/>
      <c r="GTL629" s="69"/>
      <c r="GTM629" s="69"/>
      <c r="GTN629" s="107"/>
      <c r="GTO629" s="2"/>
      <c r="GTP629" s="15"/>
      <c r="GTQ629" s="15"/>
      <c r="GTR629" s="80"/>
      <c r="GTS629" s="52"/>
      <c r="GTT629" s="69"/>
      <c r="GTU629" s="69"/>
      <c r="GTV629" s="69"/>
      <c r="GTW629" s="107"/>
      <c r="GTX629" s="2"/>
      <c r="GTY629" s="15"/>
      <c r="GTZ629" s="15"/>
      <c r="GUA629" s="80"/>
      <c r="GUB629" s="52"/>
      <c r="GUC629" s="69"/>
      <c r="GUD629" s="69"/>
      <c r="GUE629" s="69"/>
      <c r="GUF629" s="107"/>
      <c r="GUG629" s="2"/>
      <c r="GUH629" s="15"/>
      <c r="GUI629" s="15"/>
      <c r="GUJ629" s="80"/>
      <c r="GUK629" s="52"/>
      <c r="GUL629" s="69"/>
      <c r="GUM629" s="69"/>
      <c r="GUN629" s="69"/>
      <c r="GUO629" s="107"/>
      <c r="GUP629" s="2"/>
      <c r="GUQ629" s="15"/>
      <c r="GUR629" s="15"/>
      <c r="GUS629" s="80"/>
      <c r="GUT629" s="52"/>
      <c r="GUU629" s="69"/>
      <c r="GUV629" s="69"/>
      <c r="GUW629" s="69"/>
      <c r="GUX629" s="107"/>
      <c r="GUY629" s="2"/>
      <c r="GUZ629" s="15"/>
      <c r="GVA629" s="15"/>
      <c r="GVB629" s="80"/>
      <c r="GVC629" s="52"/>
      <c r="GVD629" s="69"/>
      <c r="GVE629" s="69"/>
      <c r="GVF629" s="69"/>
      <c r="GVG629" s="107"/>
      <c r="GVH629" s="2"/>
      <c r="GVI629" s="15"/>
      <c r="GVJ629" s="15"/>
      <c r="GVK629" s="80"/>
      <c r="GVL629" s="52"/>
      <c r="GVM629" s="69"/>
      <c r="GVN629" s="69"/>
      <c r="GVO629" s="69"/>
      <c r="GVP629" s="107"/>
      <c r="GVQ629" s="2"/>
      <c r="GVR629" s="15"/>
      <c r="GVS629" s="15"/>
      <c r="GVT629" s="80"/>
      <c r="GVU629" s="52"/>
      <c r="GVV629" s="69"/>
      <c r="GVW629" s="69"/>
      <c r="GVX629" s="69"/>
      <c r="GVY629" s="107"/>
      <c r="GVZ629" s="2"/>
      <c r="GWA629" s="15"/>
      <c r="GWB629" s="15"/>
      <c r="GWC629" s="80"/>
      <c r="GWD629" s="52"/>
      <c r="GWE629" s="69"/>
      <c r="GWF629" s="69"/>
      <c r="GWG629" s="69"/>
      <c r="GWH629" s="107"/>
      <c r="GWI629" s="2"/>
      <c r="GWJ629" s="15"/>
      <c r="GWK629" s="15"/>
      <c r="GWL629" s="80"/>
      <c r="GWM629" s="52"/>
      <c r="GWN629" s="69"/>
      <c r="GWO629" s="69"/>
      <c r="GWP629" s="69"/>
      <c r="GWQ629" s="107"/>
      <c r="GWR629" s="2"/>
      <c r="GWS629" s="15"/>
      <c r="GWT629" s="15"/>
      <c r="GWU629" s="80"/>
      <c r="GWV629" s="52"/>
      <c r="GWW629" s="69"/>
      <c r="GWX629" s="69"/>
      <c r="GWY629" s="69"/>
      <c r="GWZ629" s="107"/>
      <c r="GXA629" s="2"/>
      <c r="GXB629" s="15"/>
      <c r="GXC629" s="15"/>
      <c r="GXD629" s="80"/>
      <c r="GXE629" s="52"/>
      <c r="GXF629" s="69"/>
      <c r="GXG629" s="69"/>
      <c r="GXH629" s="69"/>
      <c r="GXI629" s="107"/>
      <c r="GXJ629" s="2"/>
      <c r="GXK629" s="15"/>
      <c r="GXL629" s="15"/>
      <c r="GXM629" s="80"/>
      <c r="GXN629" s="52"/>
      <c r="GXO629" s="69"/>
      <c r="GXP629" s="69"/>
      <c r="GXQ629" s="69"/>
      <c r="GXR629" s="107"/>
      <c r="GXS629" s="2"/>
      <c r="GXT629" s="15"/>
      <c r="GXU629" s="15"/>
      <c r="GXV629" s="80"/>
      <c r="GXW629" s="52"/>
      <c r="GXX629" s="69"/>
      <c r="GXY629" s="69"/>
      <c r="GXZ629" s="69"/>
      <c r="GYA629" s="107"/>
      <c r="GYB629" s="2"/>
      <c r="GYC629" s="15"/>
      <c r="GYD629" s="15"/>
      <c r="GYE629" s="80"/>
      <c r="GYF629" s="52"/>
      <c r="GYG629" s="69"/>
      <c r="GYH629" s="69"/>
      <c r="GYI629" s="69"/>
      <c r="GYJ629" s="107"/>
      <c r="GYK629" s="2"/>
      <c r="GYL629" s="15"/>
      <c r="GYM629" s="15"/>
      <c r="GYN629" s="80"/>
      <c r="GYO629" s="52"/>
      <c r="GYP629" s="69"/>
      <c r="GYQ629" s="69"/>
      <c r="GYR629" s="69"/>
      <c r="GYS629" s="107"/>
      <c r="GYT629" s="2"/>
      <c r="GYU629" s="15"/>
      <c r="GYV629" s="15"/>
      <c r="GYW629" s="80"/>
      <c r="GYX629" s="52"/>
      <c r="GYY629" s="69"/>
      <c r="GYZ629" s="69"/>
      <c r="GZA629" s="69"/>
      <c r="GZB629" s="107"/>
      <c r="GZC629" s="2"/>
      <c r="GZD629" s="15"/>
      <c r="GZE629" s="15"/>
      <c r="GZF629" s="80"/>
      <c r="GZG629" s="52"/>
      <c r="GZH629" s="69"/>
      <c r="GZI629" s="69"/>
      <c r="GZJ629" s="69"/>
      <c r="GZK629" s="107"/>
      <c r="GZL629" s="2"/>
      <c r="GZM629" s="15"/>
      <c r="GZN629" s="15"/>
      <c r="GZO629" s="80"/>
      <c r="GZP629" s="52"/>
      <c r="GZQ629" s="69"/>
      <c r="GZR629" s="69"/>
      <c r="GZS629" s="69"/>
      <c r="GZT629" s="107"/>
      <c r="GZU629" s="2"/>
      <c r="GZV629" s="15"/>
      <c r="GZW629" s="15"/>
      <c r="GZX629" s="80"/>
      <c r="GZY629" s="52"/>
      <c r="GZZ629" s="69"/>
      <c r="HAA629" s="69"/>
      <c r="HAB629" s="69"/>
      <c r="HAC629" s="107"/>
      <c r="HAD629" s="2"/>
      <c r="HAE629" s="15"/>
      <c r="HAF629" s="15"/>
      <c r="HAG629" s="80"/>
      <c r="HAH629" s="52"/>
      <c r="HAI629" s="69"/>
      <c r="HAJ629" s="69"/>
      <c r="HAK629" s="69"/>
      <c r="HAL629" s="107"/>
      <c r="HAM629" s="2"/>
      <c r="HAN629" s="15"/>
      <c r="HAO629" s="15"/>
      <c r="HAP629" s="80"/>
      <c r="HAQ629" s="52"/>
      <c r="HAR629" s="69"/>
      <c r="HAS629" s="69"/>
      <c r="HAT629" s="69"/>
      <c r="HAU629" s="107"/>
      <c r="HAV629" s="2"/>
      <c r="HAW629" s="15"/>
      <c r="HAX629" s="15"/>
      <c r="HAY629" s="80"/>
      <c r="HAZ629" s="52"/>
      <c r="HBA629" s="69"/>
      <c r="HBB629" s="69"/>
      <c r="HBC629" s="69"/>
      <c r="HBD629" s="107"/>
      <c r="HBE629" s="2"/>
      <c r="HBF629" s="15"/>
      <c r="HBG629" s="15"/>
      <c r="HBH629" s="80"/>
      <c r="HBI629" s="52"/>
      <c r="HBJ629" s="69"/>
      <c r="HBK629" s="69"/>
      <c r="HBL629" s="69"/>
      <c r="HBM629" s="107"/>
      <c r="HBN629" s="2"/>
      <c r="HBO629" s="15"/>
      <c r="HBP629" s="15"/>
      <c r="HBQ629" s="80"/>
      <c r="HBR629" s="52"/>
      <c r="HBS629" s="69"/>
      <c r="HBT629" s="69"/>
      <c r="HBU629" s="69"/>
      <c r="HBV629" s="107"/>
      <c r="HBW629" s="2"/>
      <c r="HBX629" s="15"/>
      <c r="HBY629" s="15"/>
      <c r="HBZ629" s="80"/>
      <c r="HCA629" s="52"/>
      <c r="HCB629" s="69"/>
      <c r="HCC629" s="69"/>
      <c r="HCD629" s="69"/>
      <c r="HCE629" s="107"/>
      <c r="HCF629" s="2"/>
      <c r="HCG629" s="15"/>
      <c r="HCH629" s="15"/>
      <c r="HCI629" s="80"/>
      <c r="HCJ629" s="52"/>
      <c r="HCK629" s="69"/>
      <c r="HCL629" s="69"/>
      <c r="HCM629" s="69"/>
      <c r="HCN629" s="107"/>
      <c r="HCO629" s="2"/>
      <c r="HCP629" s="15"/>
      <c r="HCQ629" s="15"/>
      <c r="HCR629" s="80"/>
      <c r="HCS629" s="52"/>
      <c r="HCT629" s="69"/>
      <c r="HCU629" s="69"/>
      <c r="HCV629" s="69"/>
      <c r="HCW629" s="107"/>
      <c r="HCX629" s="2"/>
      <c r="HCY629" s="15"/>
      <c r="HCZ629" s="15"/>
      <c r="HDA629" s="80"/>
      <c r="HDB629" s="52"/>
      <c r="HDC629" s="69"/>
      <c r="HDD629" s="69"/>
      <c r="HDE629" s="69"/>
      <c r="HDF629" s="107"/>
      <c r="HDG629" s="2"/>
      <c r="HDH629" s="15"/>
      <c r="HDI629" s="15"/>
      <c r="HDJ629" s="80"/>
      <c r="HDK629" s="52"/>
      <c r="HDL629" s="69"/>
      <c r="HDM629" s="69"/>
      <c r="HDN629" s="69"/>
      <c r="HDO629" s="107"/>
      <c r="HDP629" s="2"/>
      <c r="HDQ629" s="15"/>
      <c r="HDR629" s="15"/>
      <c r="HDS629" s="80"/>
      <c r="HDT629" s="52"/>
      <c r="HDU629" s="69"/>
      <c r="HDV629" s="69"/>
      <c r="HDW629" s="69"/>
      <c r="HDX629" s="107"/>
      <c r="HDY629" s="2"/>
      <c r="HDZ629" s="15"/>
      <c r="HEA629" s="15"/>
      <c r="HEB629" s="80"/>
      <c r="HEC629" s="52"/>
      <c r="HED629" s="69"/>
      <c r="HEE629" s="69"/>
      <c r="HEF629" s="69"/>
      <c r="HEG629" s="107"/>
      <c r="HEH629" s="2"/>
      <c r="HEI629" s="15"/>
      <c r="HEJ629" s="15"/>
      <c r="HEK629" s="80"/>
      <c r="HEL629" s="52"/>
      <c r="HEM629" s="69"/>
      <c r="HEN629" s="69"/>
      <c r="HEO629" s="69"/>
      <c r="HEP629" s="107"/>
      <c r="HEQ629" s="2"/>
      <c r="HER629" s="15"/>
      <c r="HES629" s="15"/>
      <c r="HET629" s="80"/>
      <c r="HEU629" s="52"/>
      <c r="HEV629" s="69"/>
      <c r="HEW629" s="69"/>
      <c r="HEX629" s="69"/>
      <c r="HEY629" s="107"/>
      <c r="HEZ629" s="2"/>
      <c r="HFA629" s="15"/>
      <c r="HFB629" s="15"/>
      <c r="HFC629" s="80"/>
      <c r="HFD629" s="52"/>
      <c r="HFE629" s="69"/>
      <c r="HFF629" s="69"/>
      <c r="HFG629" s="69"/>
      <c r="HFH629" s="107"/>
      <c r="HFI629" s="2"/>
      <c r="HFJ629" s="15"/>
      <c r="HFK629" s="15"/>
      <c r="HFL629" s="80"/>
      <c r="HFM629" s="52"/>
      <c r="HFN629" s="69"/>
      <c r="HFO629" s="69"/>
      <c r="HFP629" s="69"/>
      <c r="HFQ629" s="107"/>
      <c r="HFR629" s="2"/>
      <c r="HFS629" s="15"/>
      <c r="HFT629" s="15"/>
      <c r="HFU629" s="80"/>
      <c r="HFV629" s="52"/>
      <c r="HFW629" s="69"/>
      <c r="HFX629" s="69"/>
      <c r="HFY629" s="69"/>
      <c r="HFZ629" s="107"/>
      <c r="HGA629" s="2"/>
      <c r="HGB629" s="15"/>
      <c r="HGC629" s="15"/>
      <c r="HGD629" s="80"/>
      <c r="HGE629" s="52"/>
      <c r="HGF629" s="69"/>
      <c r="HGG629" s="69"/>
      <c r="HGH629" s="69"/>
      <c r="HGI629" s="107"/>
      <c r="HGJ629" s="2"/>
      <c r="HGK629" s="15"/>
      <c r="HGL629" s="15"/>
      <c r="HGM629" s="80"/>
      <c r="HGN629" s="52"/>
      <c r="HGO629" s="69"/>
      <c r="HGP629" s="69"/>
      <c r="HGQ629" s="69"/>
      <c r="HGR629" s="107"/>
      <c r="HGS629" s="2"/>
      <c r="HGT629" s="15"/>
      <c r="HGU629" s="15"/>
      <c r="HGV629" s="80"/>
      <c r="HGW629" s="52"/>
      <c r="HGX629" s="69"/>
      <c r="HGY629" s="69"/>
      <c r="HGZ629" s="69"/>
      <c r="HHA629" s="107"/>
      <c r="HHB629" s="2"/>
      <c r="HHC629" s="15"/>
      <c r="HHD629" s="15"/>
      <c r="HHE629" s="80"/>
      <c r="HHF629" s="52"/>
      <c r="HHG629" s="69"/>
      <c r="HHH629" s="69"/>
      <c r="HHI629" s="69"/>
      <c r="HHJ629" s="107"/>
      <c r="HHK629" s="2"/>
      <c r="HHL629" s="15"/>
      <c r="HHM629" s="15"/>
      <c r="HHN629" s="80"/>
      <c r="HHO629" s="52"/>
      <c r="HHP629" s="69"/>
      <c r="HHQ629" s="69"/>
      <c r="HHR629" s="69"/>
      <c r="HHS629" s="107"/>
      <c r="HHT629" s="2"/>
      <c r="HHU629" s="15"/>
      <c r="HHV629" s="15"/>
      <c r="HHW629" s="80"/>
      <c r="HHX629" s="52"/>
      <c r="HHY629" s="69"/>
      <c r="HHZ629" s="69"/>
      <c r="HIA629" s="69"/>
      <c r="HIB629" s="107"/>
      <c r="HIC629" s="2"/>
      <c r="HID629" s="15"/>
      <c r="HIE629" s="15"/>
      <c r="HIF629" s="80"/>
      <c r="HIG629" s="52"/>
      <c r="HIH629" s="69"/>
      <c r="HII629" s="69"/>
      <c r="HIJ629" s="69"/>
      <c r="HIK629" s="107"/>
      <c r="HIL629" s="2"/>
      <c r="HIM629" s="15"/>
      <c r="HIN629" s="15"/>
      <c r="HIO629" s="80"/>
      <c r="HIP629" s="52"/>
      <c r="HIQ629" s="69"/>
      <c r="HIR629" s="69"/>
      <c r="HIS629" s="69"/>
      <c r="HIT629" s="107"/>
      <c r="HIU629" s="2"/>
      <c r="HIV629" s="15"/>
      <c r="HIW629" s="15"/>
      <c r="HIX629" s="80"/>
      <c r="HIY629" s="52"/>
      <c r="HIZ629" s="69"/>
      <c r="HJA629" s="69"/>
      <c r="HJB629" s="69"/>
      <c r="HJC629" s="107"/>
      <c r="HJD629" s="2"/>
      <c r="HJE629" s="15"/>
      <c r="HJF629" s="15"/>
      <c r="HJG629" s="80"/>
      <c r="HJH629" s="52"/>
      <c r="HJI629" s="69"/>
      <c r="HJJ629" s="69"/>
      <c r="HJK629" s="69"/>
      <c r="HJL629" s="107"/>
      <c r="HJM629" s="2"/>
      <c r="HJN629" s="15"/>
      <c r="HJO629" s="15"/>
      <c r="HJP629" s="80"/>
      <c r="HJQ629" s="52"/>
      <c r="HJR629" s="69"/>
      <c r="HJS629" s="69"/>
      <c r="HJT629" s="69"/>
      <c r="HJU629" s="107"/>
      <c r="HJV629" s="2"/>
      <c r="HJW629" s="15"/>
      <c r="HJX629" s="15"/>
      <c r="HJY629" s="80"/>
      <c r="HJZ629" s="52"/>
      <c r="HKA629" s="69"/>
      <c r="HKB629" s="69"/>
      <c r="HKC629" s="69"/>
      <c r="HKD629" s="107"/>
      <c r="HKE629" s="2"/>
      <c r="HKF629" s="15"/>
      <c r="HKG629" s="15"/>
      <c r="HKH629" s="80"/>
      <c r="HKI629" s="52"/>
      <c r="HKJ629" s="69"/>
      <c r="HKK629" s="69"/>
      <c r="HKL629" s="69"/>
      <c r="HKM629" s="107"/>
      <c r="HKN629" s="2"/>
      <c r="HKO629" s="15"/>
      <c r="HKP629" s="15"/>
      <c r="HKQ629" s="80"/>
      <c r="HKR629" s="52"/>
      <c r="HKS629" s="69"/>
      <c r="HKT629" s="69"/>
      <c r="HKU629" s="69"/>
      <c r="HKV629" s="107"/>
      <c r="HKW629" s="2"/>
      <c r="HKX629" s="15"/>
      <c r="HKY629" s="15"/>
      <c r="HKZ629" s="80"/>
      <c r="HLA629" s="52"/>
      <c r="HLB629" s="69"/>
      <c r="HLC629" s="69"/>
      <c r="HLD629" s="69"/>
      <c r="HLE629" s="107"/>
      <c r="HLF629" s="2"/>
      <c r="HLG629" s="15"/>
      <c r="HLH629" s="15"/>
      <c r="HLI629" s="80"/>
      <c r="HLJ629" s="52"/>
      <c r="HLK629" s="69"/>
      <c r="HLL629" s="69"/>
      <c r="HLM629" s="69"/>
      <c r="HLN629" s="107"/>
      <c r="HLO629" s="2"/>
      <c r="HLP629" s="15"/>
      <c r="HLQ629" s="15"/>
      <c r="HLR629" s="80"/>
      <c r="HLS629" s="52"/>
      <c r="HLT629" s="69"/>
      <c r="HLU629" s="69"/>
      <c r="HLV629" s="69"/>
      <c r="HLW629" s="107"/>
      <c r="HLX629" s="2"/>
      <c r="HLY629" s="15"/>
      <c r="HLZ629" s="15"/>
      <c r="HMA629" s="80"/>
      <c r="HMB629" s="52"/>
      <c r="HMC629" s="69"/>
      <c r="HMD629" s="69"/>
      <c r="HME629" s="69"/>
      <c r="HMF629" s="107"/>
      <c r="HMG629" s="2"/>
      <c r="HMH629" s="15"/>
      <c r="HMI629" s="15"/>
      <c r="HMJ629" s="80"/>
      <c r="HMK629" s="52"/>
      <c r="HML629" s="69"/>
      <c r="HMM629" s="69"/>
      <c r="HMN629" s="69"/>
      <c r="HMO629" s="107"/>
      <c r="HMP629" s="2"/>
      <c r="HMQ629" s="15"/>
      <c r="HMR629" s="15"/>
      <c r="HMS629" s="80"/>
      <c r="HMT629" s="52"/>
      <c r="HMU629" s="69"/>
      <c r="HMV629" s="69"/>
      <c r="HMW629" s="69"/>
      <c r="HMX629" s="107"/>
      <c r="HMY629" s="2"/>
      <c r="HMZ629" s="15"/>
      <c r="HNA629" s="15"/>
      <c r="HNB629" s="80"/>
      <c r="HNC629" s="52"/>
      <c r="HND629" s="69"/>
      <c r="HNE629" s="69"/>
      <c r="HNF629" s="69"/>
      <c r="HNG629" s="107"/>
      <c r="HNH629" s="2"/>
      <c r="HNI629" s="15"/>
      <c r="HNJ629" s="15"/>
      <c r="HNK629" s="80"/>
      <c r="HNL629" s="52"/>
      <c r="HNM629" s="69"/>
      <c r="HNN629" s="69"/>
      <c r="HNO629" s="69"/>
      <c r="HNP629" s="107"/>
      <c r="HNQ629" s="2"/>
      <c r="HNR629" s="15"/>
      <c r="HNS629" s="15"/>
      <c r="HNT629" s="80"/>
      <c r="HNU629" s="52"/>
      <c r="HNV629" s="69"/>
      <c r="HNW629" s="69"/>
      <c r="HNX629" s="69"/>
      <c r="HNY629" s="107"/>
      <c r="HNZ629" s="2"/>
      <c r="HOA629" s="15"/>
      <c r="HOB629" s="15"/>
      <c r="HOC629" s="80"/>
      <c r="HOD629" s="52"/>
      <c r="HOE629" s="69"/>
      <c r="HOF629" s="69"/>
      <c r="HOG629" s="69"/>
      <c r="HOH629" s="107"/>
      <c r="HOI629" s="2"/>
      <c r="HOJ629" s="15"/>
      <c r="HOK629" s="15"/>
      <c r="HOL629" s="80"/>
      <c r="HOM629" s="52"/>
      <c r="HON629" s="69"/>
      <c r="HOO629" s="69"/>
      <c r="HOP629" s="69"/>
      <c r="HOQ629" s="107"/>
      <c r="HOR629" s="2"/>
      <c r="HOS629" s="15"/>
      <c r="HOT629" s="15"/>
      <c r="HOU629" s="80"/>
      <c r="HOV629" s="52"/>
      <c r="HOW629" s="69"/>
      <c r="HOX629" s="69"/>
      <c r="HOY629" s="69"/>
      <c r="HOZ629" s="107"/>
      <c r="HPA629" s="2"/>
      <c r="HPB629" s="15"/>
      <c r="HPC629" s="15"/>
      <c r="HPD629" s="80"/>
      <c r="HPE629" s="52"/>
      <c r="HPF629" s="69"/>
      <c r="HPG629" s="69"/>
      <c r="HPH629" s="69"/>
      <c r="HPI629" s="107"/>
      <c r="HPJ629" s="2"/>
      <c r="HPK629" s="15"/>
      <c r="HPL629" s="15"/>
      <c r="HPM629" s="80"/>
      <c r="HPN629" s="52"/>
      <c r="HPO629" s="69"/>
      <c r="HPP629" s="69"/>
      <c r="HPQ629" s="69"/>
      <c r="HPR629" s="107"/>
      <c r="HPS629" s="2"/>
      <c r="HPT629" s="15"/>
      <c r="HPU629" s="15"/>
      <c r="HPV629" s="80"/>
      <c r="HPW629" s="52"/>
      <c r="HPX629" s="69"/>
      <c r="HPY629" s="69"/>
      <c r="HPZ629" s="69"/>
      <c r="HQA629" s="107"/>
      <c r="HQB629" s="2"/>
      <c r="HQC629" s="15"/>
      <c r="HQD629" s="15"/>
      <c r="HQE629" s="80"/>
      <c r="HQF629" s="52"/>
      <c r="HQG629" s="69"/>
      <c r="HQH629" s="69"/>
      <c r="HQI629" s="69"/>
      <c r="HQJ629" s="107"/>
      <c r="HQK629" s="2"/>
      <c r="HQL629" s="15"/>
      <c r="HQM629" s="15"/>
      <c r="HQN629" s="80"/>
      <c r="HQO629" s="52"/>
      <c r="HQP629" s="69"/>
      <c r="HQQ629" s="69"/>
      <c r="HQR629" s="69"/>
      <c r="HQS629" s="107"/>
      <c r="HQT629" s="2"/>
      <c r="HQU629" s="15"/>
      <c r="HQV629" s="15"/>
      <c r="HQW629" s="80"/>
      <c r="HQX629" s="52"/>
      <c r="HQY629" s="69"/>
      <c r="HQZ629" s="69"/>
      <c r="HRA629" s="69"/>
      <c r="HRB629" s="107"/>
      <c r="HRC629" s="2"/>
      <c r="HRD629" s="15"/>
      <c r="HRE629" s="15"/>
      <c r="HRF629" s="80"/>
      <c r="HRG629" s="52"/>
      <c r="HRH629" s="69"/>
      <c r="HRI629" s="69"/>
      <c r="HRJ629" s="69"/>
      <c r="HRK629" s="107"/>
      <c r="HRL629" s="2"/>
      <c r="HRM629" s="15"/>
      <c r="HRN629" s="15"/>
      <c r="HRO629" s="80"/>
      <c r="HRP629" s="52"/>
      <c r="HRQ629" s="69"/>
      <c r="HRR629" s="69"/>
      <c r="HRS629" s="69"/>
      <c r="HRT629" s="107"/>
      <c r="HRU629" s="2"/>
      <c r="HRV629" s="15"/>
      <c r="HRW629" s="15"/>
      <c r="HRX629" s="80"/>
      <c r="HRY629" s="52"/>
      <c r="HRZ629" s="69"/>
      <c r="HSA629" s="69"/>
      <c r="HSB629" s="69"/>
      <c r="HSC629" s="107"/>
      <c r="HSD629" s="2"/>
      <c r="HSE629" s="15"/>
      <c r="HSF629" s="15"/>
      <c r="HSG629" s="80"/>
      <c r="HSH629" s="52"/>
      <c r="HSI629" s="69"/>
      <c r="HSJ629" s="69"/>
      <c r="HSK629" s="69"/>
      <c r="HSL629" s="107"/>
      <c r="HSM629" s="2"/>
      <c r="HSN629" s="15"/>
      <c r="HSO629" s="15"/>
      <c r="HSP629" s="80"/>
      <c r="HSQ629" s="52"/>
      <c r="HSR629" s="69"/>
      <c r="HSS629" s="69"/>
      <c r="HST629" s="69"/>
      <c r="HSU629" s="107"/>
      <c r="HSV629" s="2"/>
      <c r="HSW629" s="15"/>
      <c r="HSX629" s="15"/>
      <c r="HSY629" s="80"/>
      <c r="HSZ629" s="52"/>
      <c r="HTA629" s="69"/>
      <c r="HTB629" s="69"/>
      <c r="HTC629" s="69"/>
      <c r="HTD629" s="107"/>
      <c r="HTE629" s="2"/>
      <c r="HTF629" s="15"/>
      <c r="HTG629" s="15"/>
      <c r="HTH629" s="80"/>
      <c r="HTI629" s="52"/>
      <c r="HTJ629" s="69"/>
      <c r="HTK629" s="69"/>
      <c r="HTL629" s="69"/>
      <c r="HTM629" s="107"/>
      <c r="HTN629" s="2"/>
      <c r="HTO629" s="15"/>
      <c r="HTP629" s="15"/>
      <c r="HTQ629" s="80"/>
      <c r="HTR629" s="52"/>
      <c r="HTS629" s="69"/>
      <c r="HTT629" s="69"/>
      <c r="HTU629" s="69"/>
      <c r="HTV629" s="107"/>
      <c r="HTW629" s="2"/>
      <c r="HTX629" s="15"/>
      <c r="HTY629" s="15"/>
      <c r="HTZ629" s="80"/>
      <c r="HUA629" s="52"/>
      <c r="HUB629" s="69"/>
      <c r="HUC629" s="69"/>
      <c r="HUD629" s="69"/>
      <c r="HUE629" s="107"/>
      <c r="HUF629" s="2"/>
      <c r="HUG629" s="15"/>
      <c r="HUH629" s="15"/>
      <c r="HUI629" s="80"/>
      <c r="HUJ629" s="52"/>
      <c r="HUK629" s="69"/>
      <c r="HUL629" s="69"/>
      <c r="HUM629" s="69"/>
      <c r="HUN629" s="107"/>
      <c r="HUO629" s="2"/>
      <c r="HUP629" s="15"/>
      <c r="HUQ629" s="15"/>
      <c r="HUR629" s="80"/>
      <c r="HUS629" s="52"/>
      <c r="HUT629" s="69"/>
      <c r="HUU629" s="69"/>
      <c r="HUV629" s="69"/>
      <c r="HUW629" s="107"/>
      <c r="HUX629" s="2"/>
      <c r="HUY629" s="15"/>
      <c r="HUZ629" s="15"/>
      <c r="HVA629" s="80"/>
      <c r="HVB629" s="52"/>
      <c r="HVC629" s="69"/>
      <c r="HVD629" s="69"/>
      <c r="HVE629" s="69"/>
      <c r="HVF629" s="107"/>
      <c r="HVG629" s="2"/>
      <c r="HVH629" s="15"/>
      <c r="HVI629" s="15"/>
      <c r="HVJ629" s="80"/>
      <c r="HVK629" s="52"/>
      <c r="HVL629" s="69"/>
      <c r="HVM629" s="69"/>
      <c r="HVN629" s="69"/>
      <c r="HVO629" s="107"/>
      <c r="HVP629" s="2"/>
      <c r="HVQ629" s="15"/>
      <c r="HVR629" s="15"/>
      <c r="HVS629" s="80"/>
      <c r="HVT629" s="52"/>
      <c r="HVU629" s="69"/>
      <c r="HVV629" s="69"/>
      <c r="HVW629" s="69"/>
      <c r="HVX629" s="107"/>
      <c r="HVY629" s="2"/>
      <c r="HVZ629" s="15"/>
      <c r="HWA629" s="15"/>
      <c r="HWB629" s="80"/>
      <c r="HWC629" s="52"/>
      <c r="HWD629" s="69"/>
      <c r="HWE629" s="69"/>
      <c r="HWF629" s="69"/>
      <c r="HWG629" s="107"/>
      <c r="HWH629" s="2"/>
      <c r="HWI629" s="15"/>
      <c r="HWJ629" s="15"/>
      <c r="HWK629" s="80"/>
      <c r="HWL629" s="52"/>
      <c r="HWM629" s="69"/>
      <c r="HWN629" s="69"/>
      <c r="HWO629" s="69"/>
      <c r="HWP629" s="107"/>
      <c r="HWQ629" s="2"/>
      <c r="HWR629" s="15"/>
      <c r="HWS629" s="15"/>
      <c r="HWT629" s="80"/>
      <c r="HWU629" s="52"/>
      <c r="HWV629" s="69"/>
      <c r="HWW629" s="69"/>
      <c r="HWX629" s="69"/>
      <c r="HWY629" s="107"/>
      <c r="HWZ629" s="2"/>
      <c r="HXA629" s="15"/>
      <c r="HXB629" s="15"/>
      <c r="HXC629" s="80"/>
      <c r="HXD629" s="52"/>
      <c r="HXE629" s="69"/>
      <c r="HXF629" s="69"/>
      <c r="HXG629" s="69"/>
      <c r="HXH629" s="107"/>
      <c r="HXI629" s="2"/>
      <c r="HXJ629" s="15"/>
      <c r="HXK629" s="15"/>
      <c r="HXL629" s="80"/>
      <c r="HXM629" s="52"/>
      <c r="HXN629" s="69"/>
      <c r="HXO629" s="69"/>
      <c r="HXP629" s="69"/>
      <c r="HXQ629" s="107"/>
      <c r="HXR629" s="2"/>
      <c r="HXS629" s="15"/>
      <c r="HXT629" s="15"/>
      <c r="HXU629" s="80"/>
      <c r="HXV629" s="52"/>
      <c r="HXW629" s="69"/>
      <c r="HXX629" s="69"/>
      <c r="HXY629" s="69"/>
      <c r="HXZ629" s="107"/>
      <c r="HYA629" s="2"/>
      <c r="HYB629" s="15"/>
      <c r="HYC629" s="15"/>
      <c r="HYD629" s="80"/>
      <c r="HYE629" s="52"/>
      <c r="HYF629" s="69"/>
      <c r="HYG629" s="69"/>
      <c r="HYH629" s="69"/>
      <c r="HYI629" s="107"/>
      <c r="HYJ629" s="2"/>
      <c r="HYK629" s="15"/>
      <c r="HYL629" s="15"/>
      <c r="HYM629" s="80"/>
      <c r="HYN629" s="52"/>
      <c r="HYO629" s="69"/>
      <c r="HYP629" s="69"/>
      <c r="HYQ629" s="69"/>
      <c r="HYR629" s="107"/>
      <c r="HYS629" s="2"/>
      <c r="HYT629" s="15"/>
      <c r="HYU629" s="15"/>
      <c r="HYV629" s="80"/>
      <c r="HYW629" s="52"/>
      <c r="HYX629" s="69"/>
      <c r="HYY629" s="69"/>
      <c r="HYZ629" s="69"/>
      <c r="HZA629" s="107"/>
      <c r="HZB629" s="2"/>
      <c r="HZC629" s="15"/>
      <c r="HZD629" s="15"/>
      <c r="HZE629" s="80"/>
      <c r="HZF629" s="52"/>
      <c r="HZG629" s="69"/>
      <c r="HZH629" s="69"/>
      <c r="HZI629" s="69"/>
      <c r="HZJ629" s="107"/>
      <c r="HZK629" s="2"/>
      <c r="HZL629" s="15"/>
      <c r="HZM629" s="15"/>
      <c r="HZN629" s="80"/>
      <c r="HZO629" s="52"/>
      <c r="HZP629" s="69"/>
      <c r="HZQ629" s="69"/>
      <c r="HZR629" s="69"/>
      <c r="HZS629" s="107"/>
      <c r="HZT629" s="2"/>
      <c r="HZU629" s="15"/>
      <c r="HZV629" s="15"/>
      <c r="HZW629" s="80"/>
      <c r="HZX629" s="52"/>
      <c r="HZY629" s="69"/>
      <c r="HZZ629" s="69"/>
      <c r="IAA629" s="69"/>
      <c r="IAB629" s="107"/>
      <c r="IAC629" s="2"/>
      <c r="IAD629" s="15"/>
      <c r="IAE629" s="15"/>
      <c r="IAF629" s="80"/>
      <c r="IAG629" s="52"/>
      <c r="IAH629" s="69"/>
      <c r="IAI629" s="69"/>
      <c r="IAJ629" s="69"/>
      <c r="IAK629" s="107"/>
      <c r="IAL629" s="2"/>
      <c r="IAM629" s="15"/>
      <c r="IAN629" s="15"/>
      <c r="IAO629" s="80"/>
      <c r="IAP629" s="52"/>
      <c r="IAQ629" s="69"/>
      <c r="IAR629" s="69"/>
      <c r="IAS629" s="69"/>
      <c r="IAT629" s="107"/>
      <c r="IAU629" s="2"/>
      <c r="IAV629" s="15"/>
      <c r="IAW629" s="15"/>
      <c r="IAX629" s="80"/>
      <c r="IAY629" s="52"/>
      <c r="IAZ629" s="69"/>
      <c r="IBA629" s="69"/>
      <c r="IBB629" s="69"/>
      <c r="IBC629" s="107"/>
      <c r="IBD629" s="2"/>
      <c r="IBE629" s="15"/>
      <c r="IBF629" s="15"/>
      <c r="IBG629" s="80"/>
      <c r="IBH629" s="52"/>
      <c r="IBI629" s="69"/>
      <c r="IBJ629" s="69"/>
      <c r="IBK629" s="69"/>
      <c r="IBL629" s="107"/>
      <c r="IBM629" s="2"/>
      <c r="IBN629" s="15"/>
      <c r="IBO629" s="15"/>
      <c r="IBP629" s="80"/>
      <c r="IBQ629" s="52"/>
      <c r="IBR629" s="69"/>
      <c r="IBS629" s="69"/>
      <c r="IBT629" s="69"/>
      <c r="IBU629" s="107"/>
      <c r="IBV629" s="2"/>
      <c r="IBW629" s="15"/>
      <c r="IBX629" s="15"/>
      <c r="IBY629" s="80"/>
      <c r="IBZ629" s="52"/>
      <c r="ICA629" s="69"/>
      <c r="ICB629" s="69"/>
      <c r="ICC629" s="69"/>
      <c r="ICD629" s="107"/>
      <c r="ICE629" s="2"/>
      <c r="ICF629" s="15"/>
      <c r="ICG629" s="15"/>
      <c r="ICH629" s="80"/>
      <c r="ICI629" s="52"/>
      <c r="ICJ629" s="69"/>
      <c r="ICK629" s="69"/>
      <c r="ICL629" s="69"/>
      <c r="ICM629" s="107"/>
      <c r="ICN629" s="2"/>
      <c r="ICO629" s="15"/>
      <c r="ICP629" s="15"/>
      <c r="ICQ629" s="80"/>
      <c r="ICR629" s="52"/>
      <c r="ICS629" s="69"/>
      <c r="ICT629" s="69"/>
      <c r="ICU629" s="69"/>
      <c r="ICV629" s="107"/>
      <c r="ICW629" s="2"/>
      <c r="ICX629" s="15"/>
      <c r="ICY629" s="15"/>
      <c r="ICZ629" s="80"/>
      <c r="IDA629" s="52"/>
      <c r="IDB629" s="69"/>
      <c r="IDC629" s="69"/>
      <c r="IDD629" s="69"/>
      <c r="IDE629" s="107"/>
      <c r="IDF629" s="2"/>
      <c r="IDG629" s="15"/>
      <c r="IDH629" s="15"/>
      <c r="IDI629" s="80"/>
      <c r="IDJ629" s="52"/>
      <c r="IDK629" s="69"/>
      <c r="IDL629" s="69"/>
      <c r="IDM629" s="69"/>
      <c r="IDN629" s="107"/>
      <c r="IDO629" s="2"/>
      <c r="IDP629" s="15"/>
      <c r="IDQ629" s="15"/>
      <c r="IDR629" s="80"/>
      <c r="IDS629" s="52"/>
      <c r="IDT629" s="69"/>
      <c r="IDU629" s="69"/>
      <c r="IDV629" s="69"/>
      <c r="IDW629" s="107"/>
      <c r="IDX629" s="2"/>
      <c r="IDY629" s="15"/>
      <c r="IDZ629" s="15"/>
      <c r="IEA629" s="80"/>
      <c r="IEB629" s="52"/>
      <c r="IEC629" s="69"/>
      <c r="IED629" s="69"/>
      <c r="IEE629" s="69"/>
      <c r="IEF629" s="107"/>
      <c r="IEG629" s="2"/>
      <c r="IEH629" s="15"/>
      <c r="IEI629" s="15"/>
      <c r="IEJ629" s="80"/>
      <c r="IEK629" s="52"/>
      <c r="IEL629" s="69"/>
      <c r="IEM629" s="69"/>
      <c r="IEN629" s="69"/>
      <c r="IEO629" s="107"/>
      <c r="IEP629" s="2"/>
      <c r="IEQ629" s="15"/>
      <c r="IER629" s="15"/>
      <c r="IES629" s="80"/>
      <c r="IET629" s="52"/>
      <c r="IEU629" s="69"/>
      <c r="IEV629" s="69"/>
      <c r="IEW629" s="69"/>
      <c r="IEX629" s="107"/>
      <c r="IEY629" s="2"/>
      <c r="IEZ629" s="15"/>
      <c r="IFA629" s="15"/>
      <c r="IFB629" s="80"/>
      <c r="IFC629" s="52"/>
      <c r="IFD629" s="69"/>
      <c r="IFE629" s="69"/>
      <c r="IFF629" s="69"/>
      <c r="IFG629" s="107"/>
      <c r="IFH629" s="2"/>
      <c r="IFI629" s="15"/>
      <c r="IFJ629" s="15"/>
      <c r="IFK629" s="80"/>
      <c r="IFL629" s="52"/>
      <c r="IFM629" s="69"/>
      <c r="IFN629" s="69"/>
      <c r="IFO629" s="69"/>
      <c r="IFP629" s="107"/>
      <c r="IFQ629" s="2"/>
      <c r="IFR629" s="15"/>
      <c r="IFS629" s="15"/>
      <c r="IFT629" s="80"/>
      <c r="IFU629" s="52"/>
      <c r="IFV629" s="69"/>
      <c r="IFW629" s="69"/>
      <c r="IFX629" s="69"/>
      <c r="IFY629" s="107"/>
      <c r="IFZ629" s="2"/>
      <c r="IGA629" s="15"/>
      <c r="IGB629" s="15"/>
      <c r="IGC629" s="80"/>
      <c r="IGD629" s="52"/>
      <c r="IGE629" s="69"/>
      <c r="IGF629" s="69"/>
      <c r="IGG629" s="69"/>
      <c r="IGH629" s="107"/>
      <c r="IGI629" s="2"/>
      <c r="IGJ629" s="15"/>
      <c r="IGK629" s="15"/>
      <c r="IGL629" s="80"/>
      <c r="IGM629" s="52"/>
      <c r="IGN629" s="69"/>
      <c r="IGO629" s="69"/>
      <c r="IGP629" s="69"/>
      <c r="IGQ629" s="107"/>
      <c r="IGR629" s="2"/>
      <c r="IGS629" s="15"/>
      <c r="IGT629" s="15"/>
      <c r="IGU629" s="80"/>
      <c r="IGV629" s="52"/>
      <c r="IGW629" s="69"/>
      <c r="IGX629" s="69"/>
      <c r="IGY629" s="69"/>
      <c r="IGZ629" s="107"/>
      <c r="IHA629" s="2"/>
      <c r="IHB629" s="15"/>
      <c r="IHC629" s="15"/>
      <c r="IHD629" s="80"/>
      <c r="IHE629" s="52"/>
      <c r="IHF629" s="69"/>
      <c r="IHG629" s="69"/>
      <c r="IHH629" s="69"/>
      <c r="IHI629" s="107"/>
      <c r="IHJ629" s="2"/>
      <c r="IHK629" s="15"/>
      <c r="IHL629" s="15"/>
      <c r="IHM629" s="80"/>
      <c r="IHN629" s="52"/>
      <c r="IHO629" s="69"/>
      <c r="IHP629" s="69"/>
      <c r="IHQ629" s="69"/>
      <c r="IHR629" s="107"/>
      <c r="IHS629" s="2"/>
      <c r="IHT629" s="15"/>
      <c r="IHU629" s="15"/>
      <c r="IHV629" s="80"/>
      <c r="IHW629" s="52"/>
      <c r="IHX629" s="69"/>
      <c r="IHY629" s="69"/>
      <c r="IHZ629" s="69"/>
      <c r="IIA629" s="107"/>
      <c r="IIB629" s="2"/>
      <c r="IIC629" s="15"/>
      <c r="IID629" s="15"/>
      <c r="IIE629" s="80"/>
      <c r="IIF629" s="52"/>
      <c r="IIG629" s="69"/>
      <c r="IIH629" s="69"/>
      <c r="III629" s="69"/>
      <c r="IIJ629" s="107"/>
      <c r="IIK629" s="2"/>
      <c r="IIL629" s="15"/>
      <c r="IIM629" s="15"/>
      <c r="IIN629" s="80"/>
      <c r="IIO629" s="52"/>
      <c r="IIP629" s="69"/>
      <c r="IIQ629" s="69"/>
      <c r="IIR629" s="69"/>
      <c r="IIS629" s="107"/>
      <c r="IIT629" s="2"/>
      <c r="IIU629" s="15"/>
      <c r="IIV629" s="15"/>
      <c r="IIW629" s="80"/>
      <c r="IIX629" s="52"/>
      <c r="IIY629" s="69"/>
      <c r="IIZ629" s="69"/>
      <c r="IJA629" s="69"/>
      <c r="IJB629" s="107"/>
      <c r="IJC629" s="2"/>
      <c r="IJD629" s="15"/>
      <c r="IJE629" s="15"/>
      <c r="IJF629" s="80"/>
      <c r="IJG629" s="52"/>
      <c r="IJH629" s="69"/>
      <c r="IJI629" s="69"/>
      <c r="IJJ629" s="69"/>
      <c r="IJK629" s="107"/>
      <c r="IJL629" s="2"/>
      <c r="IJM629" s="15"/>
      <c r="IJN629" s="15"/>
      <c r="IJO629" s="80"/>
      <c r="IJP629" s="52"/>
      <c r="IJQ629" s="69"/>
      <c r="IJR629" s="69"/>
      <c r="IJS629" s="69"/>
      <c r="IJT629" s="107"/>
      <c r="IJU629" s="2"/>
      <c r="IJV629" s="15"/>
      <c r="IJW629" s="15"/>
      <c r="IJX629" s="80"/>
      <c r="IJY629" s="52"/>
      <c r="IJZ629" s="69"/>
      <c r="IKA629" s="69"/>
      <c r="IKB629" s="69"/>
      <c r="IKC629" s="107"/>
      <c r="IKD629" s="2"/>
      <c r="IKE629" s="15"/>
      <c r="IKF629" s="15"/>
      <c r="IKG629" s="80"/>
      <c r="IKH629" s="52"/>
      <c r="IKI629" s="69"/>
      <c r="IKJ629" s="69"/>
      <c r="IKK629" s="69"/>
      <c r="IKL629" s="107"/>
      <c r="IKM629" s="2"/>
      <c r="IKN629" s="15"/>
      <c r="IKO629" s="15"/>
      <c r="IKP629" s="80"/>
      <c r="IKQ629" s="52"/>
      <c r="IKR629" s="69"/>
      <c r="IKS629" s="69"/>
      <c r="IKT629" s="69"/>
      <c r="IKU629" s="107"/>
      <c r="IKV629" s="2"/>
      <c r="IKW629" s="15"/>
      <c r="IKX629" s="15"/>
      <c r="IKY629" s="80"/>
      <c r="IKZ629" s="52"/>
      <c r="ILA629" s="69"/>
      <c r="ILB629" s="69"/>
      <c r="ILC629" s="69"/>
      <c r="ILD629" s="107"/>
      <c r="ILE629" s="2"/>
      <c r="ILF629" s="15"/>
      <c r="ILG629" s="15"/>
      <c r="ILH629" s="80"/>
      <c r="ILI629" s="52"/>
      <c r="ILJ629" s="69"/>
      <c r="ILK629" s="69"/>
      <c r="ILL629" s="69"/>
      <c r="ILM629" s="107"/>
      <c r="ILN629" s="2"/>
      <c r="ILO629" s="15"/>
      <c r="ILP629" s="15"/>
      <c r="ILQ629" s="80"/>
      <c r="ILR629" s="52"/>
      <c r="ILS629" s="69"/>
      <c r="ILT629" s="69"/>
      <c r="ILU629" s="69"/>
      <c r="ILV629" s="107"/>
      <c r="ILW629" s="2"/>
      <c r="ILX629" s="15"/>
      <c r="ILY629" s="15"/>
      <c r="ILZ629" s="80"/>
      <c r="IMA629" s="52"/>
      <c r="IMB629" s="69"/>
      <c r="IMC629" s="69"/>
      <c r="IMD629" s="69"/>
      <c r="IME629" s="107"/>
      <c r="IMF629" s="2"/>
      <c r="IMG629" s="15"/>
      <c r="IMH629" s="15"/>
      <c r="IMI629" s="80"/>
      <c r="IMJ629" s="52"/>
      <c r="IMK629" s="69"/>
      <c r="IML629" s="69"/>
      <c r="IMM629" s="69"/>
      <c r="IMN629" s="107"/>
      <c r="IMO629" s="2"/>
      <c r="IMP629" s="15"/>
      <c r="IMQ629" s="15"/>
      <c r="IMR629" s="80"/>
      <c r="IMS629" s="52"/>
      <c r="IMT629" s="69"/>
      <c r="IMU629" s="69"/>
      <c r="IMV629" s="69"/>
      <c r="IMW629" s="107"/>
      <c r="IMX629" s="2"/>
      <c r="IMY629" s="15"/>
      <c r="IMZ629" s="15"/>
      <c r="INA629" s="80"/>
      <c r="INB629" s="52"/>
      <c r="INC629" s="69"/>
      <c r="IND629" s="69"/>
      <c r="INE629" s="69"/>
      <c r="INF629" s="107"/>
      <c r="ING629" s="2"/>
      <c r="INH629" s="15"/>
      <c r="INI629" s="15"/>
      <c r="INJ629" s="80"/>
      <c r="INK629" s="52"/>
      <c r="INL629" s="69"/>
      <c r="INM629" s="69"/>
      <c r="INN629" s="69"/>
      <c r="INO629" s="107"/>
      <c r="INP629" s="2"/>
      <c r="INQ629" s="15"/>
      <c r="INR629" s="15"/>
      <c r="INS629" s="80"/>
      <c r="INT629" s="52"/>
      <c r="INU629" s="69"/>
      <c r="INV629" s="69"/>
      <c r="INW629" s="69"/>
      <c r="INX629" s="107"/>
      <c r="INY629" s="2"/>
      <c r="INZ629" s="15"/>
      <c r="IOA629" s="15"/>
      <c r="IOB629" s="80"/>
      <c r="IOC629" s="52"/>
      <c r="IOD629" s="69"/>
      <c r="IOE629" s="69"/>
      <c r="IOF629" s="69"/>
      <c r="IOG629" s="107"/>
      <c r="IOH629" s="2"/>
      <c r="IOI629" s="15"/>
      <c r="IOJ629" s="15"/>
      <c r="IOK629" s="80"/>
      <c r="IOL629" s="52"/>
      <c r="IOM629" s="69"/>
      <c r="ION629" s="69"/>
      <c r="IOO629" s="69"/>
      <c r="IOP629" s="107"/>
      <c r="IOQ629" s="2"/>
      <c r="IOR629" s="15"/>
      <c r="IOS629" s="15"/>
      <c r="IOT629" s="80"/>
      <c r="IOU629" s="52"/>
      <c r="IOV629" s="69"/>
      <c r="IOW629" s="69"/>
      <c r="IOX629" s="69"/>
      <c r="IOY629" s="107"/>
      <c r="IOZ629" s="2"/>
      <c r="IPA629" s="15"/>
      <c r="IPB629" s="15"/>
      <c r="IPC629" s="80"/>
      <c r="IPD629" s="52"/>
      <c r="IPE629" s="69"/>
      <c r="IPF629" s="69"/>
      <c r="IPG629" s="69"/>
      <c r="IPH629" s="107"/>
      <c r="IPI629" s="2"/>
      <c r="IPJ629" s="15"/>
      <c r="IPK629" s="15"/>
      <c r="IPL629" s="80"/>
      <c r="IPM629" s="52"/>
      <c r="IPN629" s="69"/>
      <c r="IPO629" s="69"/>
      <c r="IPP629" s="69"/>
      <c r="IPQ629" s="107"/>
      <c r="IPR629" s="2"/>
      <c r="IPS629" s="15"/>
      <c r="IPT629" s="15"/>
      <c r="IPU629" s="80"/>
      <c r="IPV629" s="52"/>
      <c r="IPW629" s="69"/>
      <c r="IPX629" s="69"/>
      <c r="IPY629" s="69"/>
      <c r="IPZ629" s="107"/>
      <c r="IQA629" s="2"/>
      <c r="IQB629" s="15"/>
      <c r="IQC629" s="15"/>
      <c r="IQD629" s="80"/>
      <c r="IQE629" s="52"/>
      <c r="IQF629" s="69"/>
      <c r="IQG629" s="69"/>
      <c r="IQH629" s="69"/>
      <c r="IQI629" s="107"/>
      <c r="IQJ629" s="2"/>
      <c r="IQK629" s="15"/>
      <c r="IQL629" s="15"/>
      <c r="IQM629" s="80"/>
      <c r="IQN629" s="52"/>
      <c r="IQO629" s="69"/>
      <c r="IQP629" s="69"/>
      <c r="IQQ629" s="69"/>
      <c r="IQR629" s="107"/>
      <c r="IQS629" s="2"/>
      <c r="IQT629" s="15"/>
      <c r="IQU629" s="15"/>
      <c r="IQV629" s="80"/>
      <c r="IQW629" s="52"/>
      <c r="IQX629" s="69"/>
      <c r="IQY629" s="69"/>
      <c r="IQZ629" s="69"/>
      <c r="IRA629" s="107"/>
      <c r="IRB629" s="2"/>
      <c r="IRC629" s="15"/>
      <c r="IRD629" s="15"/>
      <c r="IRE629" s="80"/>
      <c r="IRF629" s="52"/>
      <c r="IRG629" s="69"/>
      <c r="IRH629" s="69"/>
      <c r="IRI629" s="69"/>
      <c r="IRJ629" s="107"/>
      <c r="IRK629" s="2"/>
      <c r="IRL629" s="15"/>
      <c r="IRM629" s="15"/>
      <c r="IRN629" s="80"/>
      <c r="IRO629" s="52"/>
      <c r="IRP629" s="69"/>
      <c r="IRQ629" s="69"/>
      <c r="IRR629" s="69"/>
      <c r="IRS629" s="107"/>
      <c r="IRT629" s="2"/>
      <c r="IRU629" s="15"/>
      <c r="IRV629" s="15"/>
      <c r="IRW629" s="80"/>
      <c r="IRX629" s="52"/>
      <c r="IRY629" s="69"/>
      <c r="IRZ629" s="69"/>
      <c r="ISA629" s="69"/>
      <c r="ISB629" s="107"/>
      <c r="ISC629" s="2"/>
      <c r="ISD629" s="15"/>
      <c r="ISE629" s="15"/>
      <c r="ISF629" s="80"/>
      <c r="ISG629" s="52"/>
      <c r="ISH629" s="69"/>
      <c r="ISI629" s="69"/>
      <c r="ISJ629" s="69"/>
      <c r="ISK629" s="107"/>
      <c r="ISL629" s="2"/>
      <c r="ISM629" s="15"/>
      <c r="ISN629" s="15"/>
      <c r="ISO629" s="80"/>
      <c r="ISP629" s="52"/>
      <c r="ISQ629" s="69"/>
      <c r="ISR629" s="69"/>
      <c r="ISS629" s="69"/>
      <c r="IST629" s="107"/>
      <c r="ISU629" s="2"/>
      <c r="ISV629" s="15"/>
      <c r="ISW629" s="15"/>
      <c r="ISX629" s="80"/>
      <c r="ISY629" s="52"/>
      <c r="ISZ629" s="69"/>
      <c r="ITA629" s="69"/>
      <c r="ITB629" s="69"/>
      <c r="ITC629" s="107"/>
      <c r="ITD629" s="2"/>
      <c r="ITE629" s="15"/>
      <c r="ITF629" s="15"/>
      <c r="ITG629" s="80"/>
      <c r="ITH629" s="52"/>
      <c r="ITI629" s="69"/>
      <c r="ITJ629" s="69"/>
      <c r="ITK629" s="69"/>
      <c r="ITL629" s="107"/>
      <c r="ITM629" s="2"/>
      <c r="ITN629" s="15"/>
      <c r="ITO629" s="15"/>
      <c r="ITP629" s="80"/>
      <c r="ITQ629" s="52"/>
      <c r="ITR629" s="69"/>
      <c r="ITS629" s="69"/>
      <c r="ITT629" s="69"/>
      <c r="ITU629" s="107"/>
      <c r="ITV629" s="2"/>
      <c r="ITW629" s="15"/>
      <c r="ITX629" s="15"/>
      <c r="ITY629" s="80"/>
      <c r="ITZ629" s="52"/>
      <c r="IUA629" s="69"/>
      <c r="IUB629" s="69"/>
      <c r="IUC629" s="69"/>
      <c r="IUD629" s="107"/>
      <c r="IUE629" s="2"/>
      <c r="IUF629" s="15"/>
      <c r="IUG629" s="15"/>
      <c r="IUH629" s="80"/>
      <c r="IUI629" s="52"/>
      <c r="IUJ629" s="69"/>
      <c r="IUK629" s="69"/>
      <c r="IUL629" s="69"/>
      <c r="IUM629" s="107"/>
      <c r="IUN629" s="2"/>
      <c r="IUO629" s="15"/>
      <c r="IUP629" s="15"/>
      <c r="IUQ629" s="80"/>
      <c r="IUR629" s="52"/>
      <c r="IUS629" s="69"/>
      <c r="IUT629" s="69"/>
      <c r="IUU629" s="69"/>
      <c r="IUV629" s="107"/>
      <c r="IUW629" s="2"/>
      <c r="IUX629" s="15"/>
      <c r="IUY629" s="15"/>
      <c r="IUZ629" s="80"/>
      <c r="IVA629" s="52"/>
      <c r="IVB629" s="69"/>
      <c r="IVC629" s="69"/>
      <c r="IVD629" s="69"/>
      <c r="IVE629" s="107"/>
      <c r="IVF629" s="2"/>
      <c r="IVG629" s="15"/>
      <c r="IVH629" s="15"/>
      <c r="IVI629" s="80"/>
      <c r="IVJ629" s="52"/>
      <c r="IVK629" s="69"/>
      <c r="IVL629" s="69"/>
      <c r="IVM629" s="69"/>
      <c r="IVN629" s="107"/>
      <c r="IVO629" s="2"/>
      <c r="IVP629" s="15"/>
      <c r="IVQ629" s="15"/>
      <c r="IVR629" s="80"/>
      <c r="IVS629" s="52"/>
      <c r="IVT629" s="69"/>
      <c r="IVU629" s="69"/>
      <c r="IVV629" s="69"/>
      <c r="IVW629" s="107"/>
      <c r="IVX629" s="2"/>
      <c r="IVY629" s="15"/>
      <c r="IVZ629" s="15"/>
      <c r="IWA629" s="80"/>
      <c r="IWB629" s="52"/>
      <c r="IWC629" s="69"/>
      <c r="IWD629" s="69"/>
      <c r="IWE629" s="69"/>
      <c r="IWF629" s="107"/>
      <c r="IWG629" s="2"/>
      <c r="IWH629" s="15"/>
      <c r="IWI629" s="15"/>
      <c r="IWJ629" s="80"/>
      <c r="IWK629" s="52"/>
      <c r="IWL629" s="69"/>
      <c r="IWM629" s="69"/>
      <c r="IWN629" s="69"/>
      <c r="IWO629" s="107"/>
      <c r="IWP629" s="2"/>
      <c r="IWQ629" s="15"/>
      <c r="IWR629" s="15"/>
      <c r="IWS629" s="80"/>
      <c r="IWT629" s="52"/>
      <c r="IWU629" s="69"/>
      <c r="IWV629" s="69"/>
      <c r="IWW629" s="69"/>
      <c r="IWX629" s="107"/>
      <c r="IWY629" s="2"/>
      <c r="IWZ629" s="15"/>
      <c r="IXA629" s="15"/>
      <c r="IXB629" s="80"/>
      <c r="IXC629" s="52"/>
      <c r="IXD629" s="69"/>
      <c r="IXE629" s="69"/>
      <c r="IXF629" s="69"/>
      <c r="IXG629" s="107"/>
      <c r="IXH629" s="2"/>
      <c r="IXI629" s="15"/>
      <c r="IXJ629" s="15"/>
      <c r="IXK629" s="80"/>
      <c r="IXL629" s="52"/>
      <c r="IXM629" s="69"/>
      <c r="IXN629" s="69"/>
      <c r="IXO629" s="69"/>
      <c r="IXP629" s="107"/>
      <c r="IXQ629" s="2"/>
      <c r="IXR629" s="15"/>
      <c r="IXS629" s="15"/>
      <c r="IXT629" s="80"/>
      <c r="IXU629" s="52"/>
      <c r="IXV629" s="69"/>
      <c r="IXW629" s="69"/>
      <c r="IXX629" s="69"/>
      <c r="IXY629" s="107"/>
      <c r="IXZ629" s="2"/>
      <c r="IYA629" s="15"/>
      <c r="IYB629" s="15"/>
      <c r="IYC629" s="80"/>
      <c r="IYD629" s="52"/>
      <c r="IYE629" s="69"/>
      <c r="IYF629" s="69"/>
      <c r="IYG629" s="69"/>
      <c r="IYH629" s="107"/>
      <c r="IYI629" s="2"/>
      <c r="IYJ629" s="15"/>
      <c r="IYK629" s="15"/>
      <c r="IYL629" s="80"/>
      <c r="IYM629" s="52"/>
      <c r="IYN629" s="69"/>
      <c r="IYO629" s="69"/>
      <c r="IYP629" s="69"/>
      <c r="IYQ629" s="107"/>
      <c r="IYR629" s="2"/>
      <c r="IYS629" s="15"/>
      <c r="IYT629" s="15"/>
      <c r="IYU629" s="80"/>
      <c r="IYV629" s="52"/>
      <c r="IYW629" s="69"/>
      <c r="IYX629" s="69"/>
      <c r="IYY629" s="69"/>
      <c r="IYZ629" s="107"/>
      <c r="IZA629" s="2"/>
      <c r="IZB629" s="15"/>
      <c r="IZC629" s="15"/>
      <c r="IZD629" s="80"/>
      <c r="IZE629" s="52"/>
      <c r="IZF629" s="69"/>
      <c r="IZG629" s="69"/>
      <c r="IZH629" s="69"/>
      <c r="IZI629" s="107"/>
      <c r="IZJ629" s="2"/>
      <c r="IZK629" s="15"/>
      <c r="IZL629" s="15"/>
      <c r="IZM629" s="80"/>
      <c r="IZN629" s="52"/>
      <c r="IZO629" s="69"/>
      <c r="IZP629" s="69"/>
      <c r="IZQ629" s="69"/>
      <c r="IZR629" s="107"/>
      <c r="IZS629" s="2"/>
      <c r="IZT629" s="15"/>
      <c r="IZU629" s="15"/>
      <c r="IZV629" s="80"/>
      <c r="IZW629" s="52"/>
      <c r="IZX629" s="69"/>
      <c r="IZY629" s="69"/>
      <c r="IZZ629" s="69"/>
      <c r="JAA629" s="107"/>
      <c r="JAB629" s="2"/>
      <c r="JAC629" s="15"/>
      <c r="JAD629" s="15"/>
      <c r="JAE629" s="80"/>
      <c r="JAF629" s="52"/>
      <c r="JAG629" s="69"/>
      <c r="JAH629" s="69"/>
      <c r="JAI629" s="69"/>
      <c r="JAJ629" s="107"/>
      <c r="JAK629" s="2"/>
      <c r="JAL629" s="15"/>
      <c r="JAM629" s="15"/>
      <c r="JAN629" s="80"/>
      <c r="JAO629" s="52"/>
      <c r="JAP629" s="69"/>
      <c r="JAQ629" s="69"/>
      <c r="JAR629" s="69"/>
      <c r="JAS629" s="107"/>
      <c r="JAT629" s="2"/>
      <c r="JAU629" s="15"/>
      <c r="JAV629" s="15"/>
      <c r="JAW629" s="80"/>
      <c r="JAX629" s="52"/>
      <c r="JAY629" s="69"/>
      <c r="JAZ629" s="69"/>
      <c r="JBA629" s="69"/>
      <c r="JBB629" s="107"/>
      <c r="JBC629" s="2"/>
      <c r="JBD629" s="15"/>
      <c r="JBE629" s="15"/>
      <c r="JBF629" s="80"/>
      <c r="JBG629" s="52"/>
      <c r="JBH629" s="69"/>
      <c r="JBI629" s="69"/>
      <c r="JBJ629" s="69"/>
      <c r="JBK629" s="107"/>
      <c r="JBL629" s="2"/>
      <c r="JBM629" s="15"/>
      <c r="JBN629" s="15"/>
      <c r="JBO629" s="80"/>
      <c r="JBP629" s="52"/>
      <c r="JBQ629" s="69"/>
      <c r="JBR629" s="69"/>
      <c r="JBS629" s="69"/>
      <c r="JBT629" s="107"/>
      <c r="JBU629" s="2"/>
      <c r="JBV629" s="15"/>
      <c r="JBW629" s="15"/>
      <c r="JBX629" s="80"/>
      <c r="JBY629" s="52"/>
      <c r="JBZ629" s="69"/>
      <c r="JCA629" s="69"/>
      <c r="JCB629" s="69"/>
      <c r="JCC629" s="107"/>
      <c r="JCD629" s="2"/>
      <c r="JCE629" s="15"/>
      <c r="JCF629" s="15"/>
      <c r="JCG629" s="80"/>
      <c r="JCH629" s="52"/>
      <c r="JCI629" s="69"/>
      <c r="JCJ629" s="69"/>
      <c r="JCK629" s="69"/>
      <c r="JCL629" s="107"/>
      <c r="JCM629" s="2"/>
      <c r="JCN629" s="15"/>
      <c r="JCO629" s="15"/>
      <c r="JCP629" s="80"/>
      <c r="JCQ629" s="52"/>
      <c r="JCR629" s="69"/>
      <c r="JCS629" s="69"/>
      <c r="JCT629" s="69"/>
      <c r="JCU629" s="107"/>
      <c r="JCV629" s="2"/>
      <c r="JCW629" s="15"/>
      <c r="JCX629" s="15"/>
      <c r="JCY629" s="80"/>
      <c r="JCZ629" s="52"/>
      <c r="JDA629" s="69"/>
      <c r="JDB629" s="69"/>
      <c r="JDC629" s="69"/>
      <c r="JDD629" s="107"/>
      <c r="JDE629" s="2"/>
      <c r="JDF629" s="15"/>
      <c r="JDG629" s="15"/>
      <c r="JDH629" s="80"/>
      <c r="JDI629" s="52"/>
      <c r="JDJ629" s="69"/>
      <c r="JDK629" s="69"/>
      <c r="JDL629" s="69"/>
      <c r="JDM629" s="107"/>
      <c r="JDN629" s="2"/>
      <c r="JDO629" s="15"/>
      <c r="JDP629" s="15"/>
      <c r="JDQ629" s="80"/>
      <c r="JDR629" s="52"/>
      <c r="JDS629" s="69"/>
      <c r="JDT629" s="69"/>
      <c r="JDU629" s="69"/>
      <c r="JDV629" s="107"/>
      <c r="JDW629" s="2"/>
      <c r="JDX629" s="15"/>
      <c r="JDY629" s="15"/>
      <c r="JDZ629" s="80"/>
      <c r="JEA629" s="52"/>
      <c r="JEB629" s="69"/>
      <c r="JEC629" s="69"/>
      <c r="JED629" s="69"/>
      <c r="JEE629" s="107"/>
      <c r="JEF629" s="2"/>
      <c r="JEG629" s="15"/>
      <c r="JEH629" s="15"/>
      <c r="JEI629" s="80"/>
      <c r="JEJ629" s="52"/>
      <c r="JEK629" s="69"/>
      <c r="JEL629" s="69"/>
      <c r="JEM629" s="69"/>
      <c r="JEN629" s="107"/>
      <c r="JEO629" s="2"/>
      <c r="JEP629" s="15"/>
      <c r="JEQ629" s="15"/>
      <c r="JER629" s="80"/>
      <c r="JES629" s="52"/>
      <c r="JET629" s="69"/>
      <c r="JEU629" s="69"/>
      <c r="JEV629" s="69"/>
      <c r="JEW629" s="107"/>
      <c r="JEX629" s="2"/>
      <c r="JEY629" s="15"/>
      <c r="JEZ629" s="15"/>
      <c r="JFA629" s="80"/>
      <c r="JFB629" s="52"/>
      <c r="JFC629" s="69"/>
      <c r="JFD629" s="69"/>
      <c r="JFE629" s="69"/>
      <c r="JFF629" s="107"/>
      <c r="JFG629" s="2"/>
      <c r="JFH629" s="15"/>
      <c r="JFI629" s="15"/>
      <c r="JFJ629" s="80"/>
      <c r="JFK629" s="52"/>
      <c r="JFL629" s="69"/>
      <c r="JFM629" s="69"/>
      <c r="JFN629" s="69"/>
      <c r="JFO629" s="107"/>
      <c r="JFP629" s="2"/>
      <c r="JFQ629" s="15"/>
      <c r="JFR629" s="15"/>
      <c r="JFS629" s="80"/>
      <c r="JFT629" s="52"/>
      <c r="JFU629" s="69"/>
      <c r="JFV629" s="69"/>
      <c r="JFW629" s="69"/>
      <c r="JFX629" s="107"/>
      <c r="JFY629" s="2"/>
      <c r="JFZ629" s="15"/>
      <c r="JGA629" s="15"/>
      <c r="JGB629" s="80"/>
      <c r="JGC629" s="52"/>
      <c r="JGD629" s="69"/>
      <c r="JGE629" s="69"/>
      <c r="JGF629" s="69"/>
      <c r="JGG629" s="107"/>
      <c r="JGH629" s="2"/>
      <c r="JGI629" s="15"/>
      <c r="JGJ629" s="15"/>
      <c r="JGK629" s="80"/>
      <c r="JGL629" s="52"/>
      <c r="JGM629" s="69"/>
      <c r="JGN629" s="69"/>
      <c r="JGO629" s="69"/>
      <c r="JGP629" s="107"/>
      <c r="JGQ629" s="2"/>
      <c r="JGR629" s="15"/>
      <c r="JGS629" s="15"/>
      <c r="JGT629" s="80"/>
      <c r="JGU629" s="52"/>
      <c r="JGV629" s="69"/>
      <c r="JGW629" s="69"/>
      <c r="JGX629" s="69"/>
      <c r="JGY629" s="107"/>
      <c r="JGZ629" s="2"/>
      <c r="JHA629" s="15"/>
      <c r="JHB629" s="15"/>
      <c r="JHC629" s="80"/>
      <c r="JHD629" s="52"/>
      <c r="JHE629" s="69"/>
      <c r="JHF629" s="69"/>
      <c r="JHG629" s="69"/>
      <c r="JHH629" s="107"/>
      <c r="JHI629" s="2"/>
      <c r="JHJ629" s="15"/>
      <c r="JHK629" s="15"/>
      <c r="JHL629" s="80"/>
      <c r="JHM629" s="52"/>
      <c r="JHN629" s="69"/>
      <c r="JHO629" s="69"/>
      <c r="JHP629" s="69"/>
      <c r="JHQ629" s="107"/>
      <c r="JHR629" s="2"/>
      <c r="JHS629" s="15"/>
      <c r="JHT629" s="15"/>
      <c r="JHU629" s="80"/>
      <c r="JHV629" s="52"/>
      <c r="JHW629" s="69"/>
      <c r="JHX629" s="69"/>
      <c r="JHY629" s="69"/>
      <c r="JHZ629" s="107"/>
      <c r="JIA629" s="2"/>
      <c r="JIB629" s="15"/>
      <c r="JIC629" s="15"/>
      <c r="JID629" s="80"/>
      <c r="JIE629" s="52"/>
      <c r="JIF629" s="69"/>
      <c r="JIG629" s="69"/>
      <c r="JIH629" s="69"/>
      <c r="JII629" s="107"/>
      <c r="JIJ629" s="2"/>
      <c r="JIK629" s="15"/>
      <c r="JIL629" s="15"/>
      <c r="JIM629" s="80"/>
      <c r="JIN629" s="52"/>
      <c r="JIO629" s="69"/>
      <c r="JIP629" s="69"/>
      <c r="JIQ629" s="69"/>
      <c r="JIR629" s="107"/>
      <c r="JIS629" s="2"/>
      <c r="JIT629" s="15"/>
      <c r="JIU629" s="15"/>
      <c r="JIV629" s="80"/>
      <c r="JIW629" s="52"/>
      <c r="JIX629" s="69"/>
      <c r="JIY629" s="69"/>
      <c r="JIZ629" s="69"/>
      <c r="JJA629" s="107"/>
      <c r="JJB629" s="2"/>
      <c r="JJC629" s="15"/>
      <c r="JJD629" s="15"/>
      <c r="JJE629" s="80"/>
      <c r="JJF629" s="52"/>
      <c r="JJG629" s="69"/>
      <c r="JJH629" s="69"/>
      <c r="JJI629" s="69"/>
      <c r="JJJ629" s="107"/>
      <c r="JJK629" s="2"/>
      <c r="JJL629" s="15"/>
      <c r="JJM629" s="15"/>
      <c r="JJN629" s="80"/>
      <c r="JJO629" s="52"/>
      <c r="JJP629" s="69"/>
      <c r="JJQ629" s="69"/>
      <c r="JJR629" s="69"/>
      <c r="JJS629" s="107"/>
      <c r="JJT629" s="2"/>
      <c r="JJU629" s="15"/>
      <c r="JJV629" s="15"/>
      <c r="JJW629" s="80"/>
      <c r="JJX629" s="52"/>
      <c r="JJY629" s="69"/>
      <c r="JJZ629" s="69"/>
      <c r="JKA629" s="69"/>
      <c r="JKB629" s="107"/>
      <c r="JKC629" s="2"/>
      <c r="JKD629" s="15"/>
      <c r="JKE629" s="15"/>
      <c r="JKF629" s="80"/>
      <c r="JKG629" s="52"/>
      <c r="JKH629" s="69"/>
      <c r="JKI629" s="69"/>
      <c r="JKJ629" s="69"/>
      <c r="JKK629" s="107"/>
      <c r="JKL629" s="2"/>
      <c r="JKM629" s="15"/>
      <c r="JKN629" s="15"/>
      <c r="JKO629" s="80"/>
      <c r="JKP629" s="52"/>
      <c r="JKQ629" s="69"/>
      <c r="JKR629" s="69"/>
      <c r="JKS629" s="69"/>
      <c r="JKT629" s="107"/>
      <c r="JKU629" s="2"/>
      <c r="JKV629" s="15"/>
      <c r="JKW629" s="15"/>
      <c r="JKX629" s="80"/>
      <c r="JKY629" s="52"/>
      <c r="JKZ629" s="69"/>
      <c r="JLA629" s="69"/>
      <c r="JLB629" s="69"/>
      <c r="JLC629" s="107"/>
      <c r="JLD629" s="2"/>
      <c r="JLE629" s="15"/>
      <c r="JLF629" s="15"/>
      <c r="JLG629" s="80"/>
      <c r="JLH629" s="52"/>
      <c r="JLI629" s="69"/>
      <c r="JLJ629" s="69"/>
      <c r="JLK629" s="69"/>
      <c r="JLL629" s="107"/>
      <c r="JLM629" s="2"/>
      <c r="JLN629" s="15"/>
      <c r="JLO629" s="15"/>
      <c r="JLP629" s="80"/>
      <c r="JLQ629" s="52"/>
      <c r="JLR629" s="69"/>
      <c r="JLS629" s="69"/>
      <c r="JLT629" s="69"/>
      <c r="JLU629" s="107"/>
      <c r="JLV629" s="2"/>
      <c r="JLW629" s="15"/>
      <c r="JLX629" s="15"/>
      <c r="JLY629" s="80"/>
      <c r="JLZ629" s="52"/>
      <c r="JMA629" s="69"/>
      <c r="JMB629" s="69"/>
      <c r="JMC629" s="69"/>
      <c r="JMD629" s="107"/>
      <c r="JME629" s="2"/>
      <c r="JMF629" s="15"/>
      <c r="JMG629" s="15"/>
      <c r="JMH629" s="80"/>
      <c r="JMI629" s="52"/>
      <c r="JMJ629" s="69"/>
      <c r="JMK629" s="69"/>
      <c r="JML629" s="69"/>
      <c r="JMM629" s="107"/>
      <c r="JMN629" s="2"/>
      <c r="JMO629" s="15"/>
      <c r="JMP629" s="15"/>
      <c r="JMQ629" s="80"/>
      <c r="JMR629" s="52"/>
      <c r="JMS629" s="69"/>
      <c r="JMT629" s="69"/>
      <c r="JMU629" s="69"/>
      <c r="JMV629" s="107"/>
      <c r="JMW629" s="2"/>
      <c r="JMX629" s="15"/>
      <c r="JMY629" s="15"/>
      <c r="JMZ629" s="80"/>
      <c r="JNA629" s="52"/>
      <c r="JNB629" s="69"/>
      <c r="JNC629" s="69"/>
      <c r="JND629" s="69"/>
      <c r="JNE629" s="107"/>
      <c r="JNF629" s="2"/>
      <c r="JNG629" s="15"/>
      <c r="JNH629" s="15"/>
      <c r="JNI629" s="80"/>
      <c r="JNJ629" s="52"/>
      <c r="JNK629" s="69"/>
      <c r="JNL629" s="69"/>
      <c r="JNM629" s="69"/>
      <c r="JNN629" s="107"/>
      <c r="JNO629" s="2"/>
      <c r="JNP629" s="15"/>
      <c r="JNQ629" s="15"/>
      <c r="JNR629" s="80"/>
      <c r="JNS629" s="52"/>
      <c r="JNT629" s="69"/>
      <c r="JNU629" s="69"/>
      <c r="JNV629" s="69"/>
      <c r="JNW629" s="107"/>
      <c r="JNX629" s="2"/>
      <c r="JNY629" s="15"/>
      <c r="JNZ629" s="15"/>
      <c r="JOA629" s="80"/>
      <c r="JOB629" s="52"/>
      <c r="JOC629" s="69"/>
      <c r="JOD629" s="69"/>
      <c r="JOE629" s="69"/>
      <c r="JOF629" s="107"/>
      <c r="JOG629" s="2"/>
      <c r="JOH629" s="15"/>
      <c r="JOI629" s="15"/>
      <c r="JOJ629" s="80"/>
      <c r="JOK629" s="52"/>
      <c r="JOL629" s="69"/>
      <c r="JOM629" s="69"/>
      <c r="JON629" s="69"/>
      <c r="JOO629" s="107"/>
      <c r="JOP629" s="2"/>
      <c r="JOQ629" s="15"/>
      <c r="JOR629" s="15"/>
      <c r="JOS629" s="80"/>
      <c r="JOT629" s="52"/>
      <c r="JOU629" s="69"/>
      <c r="JOV629" s="69"/>
      <c r="JOW629" s="69"/>
      <c r="JOX629" s="107"/>
      <c r="JOY629" s="2"/>
      <c r="JOZ629" s="15"/>
      <c r="JPA629" s="15"/>
      <c r="JPB629" s="80"/>
      <c r="JPC629" s="52"/>
      <c r="JPD629" s="69"/>
      <c r="JPE629" s="69"/>
      <c r="JPF629" s="69"/>
      <c r="JPG629" s="107"/>
      <c r="JPH629" s="2"/>
      <c r="JPI629" s="15"/>
      <c r="JPJ629" s="15"/>
      <c r="JPK629" s="80"/>
      <c r="JPL629" s="52"/>
      <c r="JPM629" s="69"/>
      <c r="JPN629" s="69"/>
      <c r="JPO629" s="69"/>
      <c r="JPP629" s="107"/>
      <c r="JPQ629" s="2"/>
      <c r="JPR629" s="15"/>
      <c r="JPS629" s="15"/>
      <c r="JPT629" s="80"/>
      <c r="JPU629" s="52"/>
      <c r="JPV629" s="69"/>
      <c r="JPW629" s="69"/>
      <c r="JPX629" s="69"/>
      <c r="JPY629" s="107"/>
      <c r="JPZ629" s="2"/>
      <c r="JQA629" s="15"/>
      <c r="JQB629" s="15"/>
      <c r="JQC629" s="80"/>
      <c r="JQD629" s="52"/>
      <c r="JQE629" s="69"/>
      <c r="JQF629" s="69"/>
      <c r="JQG629" s="69"/>
      <c r="JQH629" s="107"/>
      <c r="JQI629" s="2"/>
      <c r="JQJ629" s="15"/>
      <c r="JQK629" s="15"/>
      <c r="JQL629" s="80"/>
      <c r="JQM629" s="52"/>
      <c r="JQN629" s="69"/>
      <c r="JQO629" s="69"/>
      <c r="JQP629" s="69"/>
      <c r="JQQ629" s="107"/>
      <c r="JQR629" s="2"/>
      <c r="JQS629" s="15"/>
      <c r="JQT629" s="15"/>
      <c r="JQU629" s="80"/>
      <c r="JQV629" s="52"/>
      <c r="JQW629" s="69"/>
      <c r="JQX629" s="69"/>
      <c r="JQY629" s="69"/>
      <c r="JQZ629" s="107"/>
      <c r="JRA629" s="2"/>
      <c r="JRB629" s="15"/>
      <c r="JRC629" s="15"/>
      <c r="JRD629" s="80"/>
      <c r="JRE629" s="52"/>
      <c r="JRF629" s="69"/>
      <c r="JRG629" s="69"/>
      <c r="JRH629" s="69"/>
      <c r="JRI629" s="107"/>
      <c r="JRJ629" s="2"/>
      <c r="JRK629" s="15"/>
      <c r="JRL629" s="15"/>
      <c r="JRM629" s="80"/>
      <c r="JRN629" s="52"/>
      <c r="JRO629" s="69"/>
      <c r="JRP629" s="69"/>
      <c r="JRQ629" s="69"/>
      <c r="JRR629" s="107"/>
      <c r="JRS629" s="2"/>
      <c r="JRT629" s="15"/>
      <c r="JRU629" s="15"/>
      <c r="JRV629" s="80"/>
      <c r="JRW629" s="52"/>
      <c r="JRX629" s="69"/>
      <c r="JRY629" s="69"/>
      <c r="JRZ629" s="69"/>
      <c r="JSA629" s="107"/>
      <c r="JSB629" s="2"/>
      <c r="JSC629" s="15"/>
      <c r="JSD629" s="15"/>
      <c r="JSE629" s="80"/>
      <c r="JSF629" s="52"/>
      <c r="JSG629" s="69"/>
      <c r="JSH629" s="69"/>
      <c r="JSI629" s="69"/>
      <c r="JSJ629" s="107"/>
      <c r="JSK629" s="2"/>
      <c r="JSL629" s="15"/>
      <c r="JSM629" s="15"/>
      <c r="JSN629" s="80"/>
      <c r="JSO629" s="52"/>
      <c r="JSP629" s="69"/>
      <c r="JSQ629" s="69"/>
      <c r="JSR629" s="69"/>
      <c r="JSS629" s="107"/>
      <c r="JST629" s="2"/>
      <c r="JSU629" s="15"/>
      <c r="JSV629" s="15"/>
      <c r="JSW629" s="80"/>
      <c r="JSX629" s="52"/>
      <c r="JSY629" s="69"/>
      <c r="JSZ629" s="69"/>
      <c r="JTA629" s="69"/>
      <c r="JTB629" s="107"/>
      <c r="JTC629" s="2"/>
      <c r="JTD629" s="15"/>
      <c r="JTE629" s="15"/>
      <c r="JTF629" s="80"/>
      <c r="JTG629" s="52"/>
      <c r="JTH629" s="69"/>
      <c r="JTI629" s="69"/>
      <c r="JTJ629" s="69"/>
      <c r="JTK629" s="107"/>
      <c r="JTL629" s="2"/>
      <c r="JTM629" s="15"/>
      <c r="JTN629" s="15"/>
      <c r="JTO629" s="80"/>
      <c r="JTP629" s="52"/>
      <c r="JTQ629" s="69"/>
      <c r="JTR629" s="69"/>
      <c r="JTS629" s="69"/>
      <c r="JTT629" s="107"/>
      <c r="JTU629" s="2"/>
      <c r="JTV629" s="15"/>
      <c r="JTW629" s="15"/>
      <c r="JTX629" s="80"/>
      <c r="JTY629" s="52"/>
      <c r="JTZ629" s="69"/>
      <c r="JUA629" s="69"/>
      <c r="JUB629" s="69"/>
      <c r="JUC629" s="107"/>
      <c r="JUD629" s="2"/>
      <c r="JUE629" s="15"/>
      <c r="JUF629" s="15"/>
      <c r="JUG629" s="80"/>
      <c r="JUH629" s="52"/>
      <c r="JUI629" s="69"/>
      <c r="JUJ629" s="69"/>
      <c r="JUK629" s="69"/>
      <c r="JUL629" s="107"/>
      <c r="JUM629" s="2"/>
      <c r="JUN629" s="15"/>
      <c r="JUO629" s="15"/>
      <c r="JUP629" s="80"/>
      <c r="JUQ629" s="52"/>
      <c r="JUR629" s="69"/>
      <c r="JUS629" s="69"/>
      <c r="JUT629" s="69"/>
      <c r="JUU629" s="107"/>
      <c r="JUV629" s="2"/>
      <c r="JUW629" s="15"/>
      <c r="JUX629" s="15"/>
      <c r="JUY629" s="80"/>
      <c r="JUZ629" s="52"/>
      <c r="JVA629" s="69"/>
      <c r="JVB629" s="69"/>
      <c r="JVC629" s="69"/>
      <c r="JVD629" s="107"/>
      <c r="JVE629" s="2"/>
      <c r="JVF629" s="15"/>
      <c r="JVG629" s="15"/>
      <c r="JVH629" s="80"/>
      <c r="JVI629" s="52"/>
      <c r="JVJ629" s="69"/>
      <c r="JVK629" s="69"/>
      <c r="JVL629" s="69"/>
      <c r="JVM629" s="107"/>
      <c r="JVN629" s="2"/>
      <c r="JVO629" s="15"/>
      <c r="JVP629" s="15"/>
      <c r="JVQ629" s="80"/>
      <c r="JVR629" s="52"/>
      <c r="JVS629" s="69"/>
      <c r="JVT629" s="69"/>
      <c r="JVU629" s="69"/>
      <c r="JVV629" s="107"/>
      <c r="JVW629" s="2"/>
      <c r="JVX629" s="15"/>
      <c r="JVY629" s="15"/>
      <c r="JVZ629" s="80"/>
      <c r="JWA629" s="52"/>
      <c r="JWB629" s="69"/>
      <c r="JWC629" s="69"/>
      <c r="JWD629" s="69"/>
      <c r="JWE629" s="107"/>
      <c r="JWF629" s="2"/>
      <c r="JWG629" s="15"/>
      <c r="JWH629" s="15"/>
      <c r="JWI629" s="80"/>
      <c r="JWJ629" s="52"/>
      <c r="JWK629" s="69"/>
      <c r="JWL629" s="69"/>
      <c r="JWM629" s="69"/>
      <c r="JWN629" s="107"/>
      <c r="JWO629" s="2"/>
      <c r="JWP629" s="15"/>
      <c r="JWQ629" s="15"/>
      <c r="JWR629" s="80"/>
      <c r="JWS629" s="52"/>
      <c r="JWT629" s="69"/>
      <c r="JWU629" s="69"/>
      <c r="JWV629" s="69"/>
      <c r="JWW629" s="107"/>
      <c r="JWX629" s="2"/>
      <c r="JWY629" s="15"/>
      <c r="JWZ629" s="15"/>
      <c r="JXA629" s="80"/>
      <c r="JXB629" s="52"/>
      <c r="JXC629" s="69"/>
      <c r="JXD629" s="69"/>
      <c r="JXE629" s="69"/>
      <c r="JXF629" s="107"/>
      <c r="JXG629" s="2"/>
      <c r="JXH629" s="15"/>
      <c r="JXI629" s="15"/>
      <c r="JXJ629" s="80"/>
      <c r="JXK629" s="52"/>
      <c r="JXL629" s="69"/>
      <c r="JXM629" s="69"/>
      <c r="JXN629" s="69"/>
      <c r="JXO629" s="107"/>
      <c r="JXP629" s="2"/>
      <c r="JXQ629" s="15"/>
      <c r="JXR629" s="15"/>
      <c r="JXS629" s="80"/>
      <c r="JXT629" s="52"/>
      <c r="JXU629" s="69"/>
      <c r="JXV629" s="69"/>
      <c r="JXW629" s="69"/>
      <c r="JXX629" s="107"/>
      <c r="JXY629" s="2"/>
      <c r="JXZ629" s="15"/>
      <c r="JYA629" s="15"/>
      <c r="JYB629" s="80"/>
      <c r="JYC629" s="52"/>
      <c r="JYD629" s="69"/>
      <c r="JYE629" s="69"/>
      <c r="JYF629" s="69"/>
      <c r="JYG629" s="107"/>
      <c r="JYH629" s="2"/>
      <c r="JYI629" s="15"/>
      <c r="JYJ629" s="15"/>
      <c r="JYK629" s="80"/>
      <c r="JYL629" s="52"/>
      <c r="JYM629" s="69"/>
      <c r="JYN629" s="69"/>
      <c r="JYO629" s="69"/>
      <c r="JYP629" s="107"/>
      <c r="JYQ629" s="2"/>
      <c r="JYR629" s="15"/>
      <c r="JYS629" s="15"/>
      <c r="JYT629" s="80"/>
      <c r="JYU629" s="52"/>
      <c r="JYV629" s="69"/>
      <c r="JYW629" s="69"/>
      <c r="JYX629" s="69"/>
      <c r="JYY629" s="107"/>
      <c r="JYZ629" s="2"/>
      <c r="JZA629" s="15"/>
      <c r="JZB629" s="15"/>
      <c r="JZC629" s="80"/>
      <c r="JZD629" s="52"/>
      <c r="JZE629" s="69"/>
      <c r="JZF629" s="69"/>
      <c r="JZG629" s="69"/>
      <c r="JZH629" s="107"/>
      <c r="JZI629" s="2"/>
      <c r="JZJ629" s="15"/>
      <c r="JZK629" s="15"/>
      <c r="JZL629" s="80"/>
      <c r="JZM629" s="52"/>
      <c r="JZN629" s="69"/>
      <c r="JZO629" s="69"/>
      <c r="JZP629" s="69"/>
      <c r="JZQ629" s="107"/>
      <c r="JZR629" s="2"/>
      <c r="JZS629" s="15"/>
      <c r="JZT629" s="15"/>
      <c r="JZU629" s="80"/>
      <c r="JZV629" s="52"/>
      <c r="JZW629" s="69"/>
      <c r="JZX629" s="69"/>
      <c r="JZY629" s="69"/>
      <c r="JZZ629" s="107"/>
      <c r="KAA629" s="2"/>
      <c r="KAB629" s="15"/>
      <c r="KAC629" s="15"/>
      <c r="KAD629" s="80"/>
      <c r="KAE629" s="52"/>
      <c r="KAF629" s="69"/>
      <c r="KAG629" s="69"/>
      <c r="KAH629" s="69"/>
      <c r="KAI629" s="107"/>
      <c r="KAJ629" s="2"/>
      <c r="KAK629" s="15"/>
      <c r="KAL629" s="15"/>
      <c r="KAM629" s="80"/>
      <c r="KAN629" s="52"/>
      <c r="KAO629" s="69"/>
      <c r="KAP629" s="69"/>
      <c r="KAQ629" s="69"/>
      <c r="KAR629" s="107"/>
      <c r="KAS629" s="2"/>
      <c r="KAT629" s="15"/>
      <c r="KAU629" s="15"/>
      <c r="KAV629" s="80"/>
      <c r="KAW629" s="52"/>
      <c r="KAX629" s="69"/>
      <c r="KAY629" s="69"/>
      <c r="KAZ629" s="69"/>
      <c r="KBA629" s="107"/>
      <c r="KBB629" s="2"/>
      <c r="KBC629" s="15"/>
      <c r="KBD629" s="15"/>
      <c r="KBE629" s="80"/>
      <c r="KBF629" s="52"/>
      <c r="KBG629" s="69"/>
      <c r="KBH629" s="69"/>
      <c r="KBI629" s="69"/>
      <c r="KBJ629" s="107"/>
      <c r="KBK629" s="2"/>
      <c r="KBL629" s="15"/>
      <c r="KBM629" s="15"/>
      <c r="KBN629" s="80"/>
      <c r="KBO629" s="52"/>
      <c r="KBP629" s="69"/>
      <c r="KBQ629" s="69"/>
      <c r="KBR629" s="69"/>
      <c r="KBS629" s="107"/>
      <c r="KBT629" s="2"/>
      <c r="KBU629" s="15"/>
      <c r="KBV629" s="15"/>
      <c r="KBW629" s="80"/>
      <c r="KBX629" s="52"/>
      <c r="KBY629" s="69"/>
      <c r="KBZ629" s="69"/>
      <c r="KCA629" s="69"/>
      <c r="KCB629" s="107"/>
      <c r="KCC629" s="2"/>
      <c r="KCD629" s="15"/>
      <c r="KCE629" s="15"/>
      <c r="KCF629" s="80"/>
      <c r="KCG629" s="52"/>
      <c r="KCH629" s="69"/>
      <c r="KCI629" s="69"/>
      <c r="KCJ629" s="69"/>
      <c r="KCK629" s="107"/>
      <c r="KCL629" s="2"/>
      <c r="KCM629" s="15"/>
      <c r="KCN629" s="15"/>
      <c r="KCO629" s="80"/>
      <c r="KCP629" s="52"/>
      <c r="KCQ629" s="69"/>
      <c r="KCR629" s="69"/>
      <c r="KCS629" s="69"/>
      <c r="KCT629" s="107"/>
      <c r="KCU629" s="2"/>
      <c r="KCV629" s="15"/>
      <c r="KCW629" s="15"/>
      <c r="KCX629" s="80"/>
      <c r="KCY629" s="52"/>
      <c r="KCZ629" s="69"/>
      <c r="KDA629" s="69"/>
      <c r="KDB629" s="69"/>
      <c r="KDC629" s="107"/>
      <c r="KDD629" s="2"/>
      <c r="KDE629" s="15"/>
      <c r="KDF629" s="15"/>
      <c r="KDG629" s="80"/>
      <c r="KDH629" s="52"/>
      <c r="KDI629" s="69"/>
      <c r="KDJ629" s="69"/>
      <c r="KDK629" s="69"/>
      <c r="KDL629" s="107"/>
      <c r="KDM629" s="2"/>
      <c r="KDN629" s="15"/>
      <c r="KDO629" s="15"/>
      <c r="KDP629" s="80"/>
      <c r="KDQ629" s="52"/>
      <c r="KDR629" s="69"/>
      <c r="KDS629" s="69"/>
      <c r="KDT629" s="69"/>
      <c r="KDU629" s="107"/>
      <c r="KDV629" s="2"/>
      <c r="KDW629" s="15"/>
      <c r="KDX629" s="15"/>
      <c r="KDY629" s="80"/>
      <c r="KDZ629" s="52"/>
      <c r="KEA629" s="69"/>
      <c r="KEB629" s="69"/>
      <c r="KEC629" s="69"/>
      <c r="KED629" s="107"/>
      <c r="KEE629" s="2"/>
      <c r="KEF629" s="15"/>
      <c r="KEG629" s="15"/>
      <c r="KEH629" s="80"/>
      <c r="KEI629" s="52"/>
      <c r="KEJ629" s="69"/>
      <c r="KEK629" s="69"/>
      <c r="KEL629" s="69"/>
      <c r="KEM629" s="107"/>
      <c r="KEN629" s="2"/>
      <c r="KEO629" s="15"/>
      <c r="KEP629" s="15"/>
      <c r="KEQ629" s="80"/>
      <c r="KER629" s="52"/>
      <c r="KES629" s="69"/>
      <c r="KET629" s="69"/>
      <c r="KEU629" s="69"/>
      <c r="KEV629" s="107"/>
      <c r="KEW629" s="2"/>
      <c r="KEX629" s="15"/>
      <c r="KEY629" s="15"/>
      <c r="KEZ629" s="80"/>
      <c r="KFA629" s="52"/>
      <c r="KFB629" s="69"/>
      <c r="KFC629" s="69"/>
      <c r="KFD629" s="69"/>
      <c r="KFE629" s="107"/>
      <c r="KFF629" s="2"/>
      <c r="KFG629" s="15"/>
      <c r="KFH629" s="15"/>
      <c r="KFI629" s="80"/>
      <c r="KFJ629" s="52"/>
      <c r="KFK629" s="69"/>
      <c r="KFL629" s="69"/>
      <c r="KFM629" s="69"/>
      <c r="KFN629" s="107"/>
      <c r="KFO629" s="2"/>
      <c r="KFP629" s="15"/>
      <c r="KFQ629" s="15"/>
      <c r="KFR629" s="80"/>
      <c r="KFS629" s="52"/>
      <c r="KFT629" s="69"/>
      <c r="KFU629" s="69"/>
      <c r="KFV629" s="69"/>
      <c r="KFW629" s="107"/>
      <c r="KFX629" s="2"/>
      <c r="KFY629" s="15"/>
      <c r="KFZ629" s="15"/>
      <c r="KGA629" s="80"/>
      <c r="KGB629" s="52"/>
      <c r="KGC629" s="69"/>
      <c r="KGD629" s="69"/>
      <c r="KGE629" s="69"/>
      <c r="KGF629" s="107"/>
      <c r="KGG629" s="2"/>
      <c r="KGH629" s="15"/>
      <c r="KGI629" s="15"/>
      <c r="KGJ629" s="80"/>
      <c r="KGK629" s="52"/>
      <c r="KGL629" s="69"/>
      <c r="KGM629" s="69"/>
      <c r="KGN629" s="69"/>
      <c r="KGO629" s="107"/>
      <c r="KGP629" s="2"/>
      <c r="KGQ629" s="15"/>
      <c r="KGR629" s="15"/>
      <c r="KGS629" s="80"/>
      <c r="KGT629" s="52"/>
      <c r="KGU629" s="69"/>
      <c r="KGV629" s="69"/>
      <c r="KGW629" s="69"/>
      <c r="KGX629" s="107"/>
      <c r="KGY629" s="2"/>
      <c r="KGZ629" s="15"/>
      <c r="KHA629" s="15"/>
      <c r="KHB629" s="80"/>
      <c r="KHC629" s="52"/>
      <c r="KHD629" s="69"/>
      <c r="KHE629" s="69"/>
      <c r="KHF629" s="69"/>
      <c r="KHG629" s="107"/>
      <c r="KHH629" s="2"/>
      <c r="KHI629" s="15"/>
      <c r="KHJ629" s="15"/>
      <c r="KHK629" s="80"/>
      <c r="KHL629" s="52"/>
      <c r="KHM629" s="69"/>
      <c r="KHN629" s="69"/>
      <c r="KHO629" s="69"/>
      <c r="KHP629" s="107"/>
      <c r="KHQ629" s="2"/>
      <c r="KHR629" s="15"/>
      <c r="KHS629" s="15"/>
      <c r="KHT629" s="80"/>
      <c r="KHU629" s="52"/>
      <c r="KHV629" s="69"/>
      <c r="KHW629" s="69"/>
      <c r="KHX629" s="69"/>
      <c r="KHY629" s="107"/>
      <c r="KHZ629" s="2"/>
      <c r="KIA629" s="15"/>
      <c r="KIB629" s="15"/>
      <c r="KIC629" s="80"/>
      <c r="KID629" s="52"/>
      <c r="KIE629" s="69"/>
      <c r="KIF629" s="69"/>
      <c r="KIG629" s="69"/>
      <c r="KIH629" s="107"/>
      <c r="KII629" s="2"/>
      <c r="KIJ629" s="15"/>
      <c r="KIK629" s="15"/>
      <c r="KIL629" s="80"/>
      <c r="KIM629" s="52"/>
      <c r="KIN629" s="69"/>
      <c r="KIO629" s="69"/>
      <c r="KIP629" s="69"/>
      <c r="KIQ629" s="107"/>
      <c r="KIR629" s="2"/>
      <c r="KIS629" s="15"/>
      <c r="KIT629" s="15"/>
      <c r="KIU629" s="80"/>
      <c r="KIV629" s="52"/>
      <c r="KIW629" s="69"/>
      <c r="KIX629" s="69"/>
      <c r="KIY629" s="69"/>
      <c r="KIZ629" s="107"/>
      <c r="KJA629" s="2"/>
      <c r="KJB629" s="15"/>
      <c r="KJC629" s="15"/>
      <c r="KJD629" s="80"/>
      <c r="KJE629" s="52"/>
      <c r="KJF629" s="69"/>
      <c r="KJG629" s="69"/>
      <c r="KJH629" s="69"/>
      <c r="KJI629" s="107"/>
      <c r="KJJ629" s="2"/>
      <c r="KJK629" s="15"/>
      <c r="KJL629" s="15"/>
      <c r="KJM629" s="80"/>
      <c r="KJN629" s="52"/>
      <c r="KJO629" s="69"/>
      <c r="KJP629" s="69"/>
      <c r="KJQ629" s="69"/>
      <c r="KJR629" s="107"/>
      <c r="KJS629" s="2"/>
      <c r="KJT629" s="15"/>
      <c r="KJU629" s="15"/>
      <c r="KJV629" s="80"/>
      <c r="KJW629" s="52"/>
      <c r="KJX629" s="69"/>
      <c r="KJY629" s="69"/>
      <c r="KJZ629" s="69"/>
      <c r="KKA629" s="107"/>
      <c r="KKB629" s="2"/>
      <c r="KKC629" s="15"/>
      <c r="KKD629" s="15"/>
      <c r="KKE629" s="80"/>
      <c r="KKF629" s="52"/>
      <c r="KKG629" s="69"/>
      <c r="KKH629" s="69"/>
      <c r="KKI629" s="69"/>
      <c r="KKJ629" s="107"/>
      <c r="KKK629" s="2"/>
      <c r="KKL629" s="15"/>
      <c r="KKM629" s="15"/>
      <c r="KKN629" s="80"/>
      <c r="KKO629" s="52"/>
      <c r="KKP629" s="69"/>
      <c r="KKQ629" s="69"/>
      <c r="KKR629" s="69"/>
      <c r="KKS629" s="107"/>
      <c r="KKT629" s="2"/>
      <c r="KKU629" s="15"/>
      <c r="KKV629" s="15"/>
      <c r="KKW629" s="80"/>
      <c r="KKX629" s="52"/>
      <c r="KKY629" s="69"/>
      <c r="KKZ629" s="69"/>
      <c r="KLA629" s="69"/>
      <c r="KLB629" s="107"/>
      <c r="KLC629" s="2"/>
      <c r="KLD629" s="15"/>
      <c r="KLE629" s="15"/>
      <c r="KLF629" s="80"/>
      <c r="KLG629" s="52"/>
      <c r="KLH629" s="69"/>
      <c r="KLI629" s="69"/>
      <c r="KLJ629" s="69"/>
      <c r="KLK629" s="107"/>
      <c r="KLL629" s="2"/>
      <c r="KLM629" s="15"/>
      <c r="KLN629" s="15"/>
      <c r="KLO629" s="80"/>
      <c r="KLP629" s="52"/>
      <c r="KLQ629" s="69"/>
      <c r="KLR629" s="69"/>
      <c r="KLS629" s="69"/>
      <c r="KLT629" s="107"/>
      <c r="KLU629" s="2"/>
      <c r="KLV629" s="15"/>
      <c r="KLW629" s="15"/>
      <c r="KLX629" s="80"/>
      <c r="KLY629" s="52"/>
      <c r="KLZ629" s="69"/>
      <c r="KMA629" s="69"/>
      <c r="KMB629" s="69"/>
      <c r="KMC629" s="107"/>
      <c r="KMD629" s="2"/>
      <c r="KME629" s="15"/>
      <c r="KMF629" s="15"/>
      <c r="KMG629" s="80"/>
      <c r="KMH629" s="52"/>
      <c r="KMI629" s="69"/>
      <c r="KMJ629" s="69"/>
      <c r="KMK629" s="69"/>
      <c r="KML629" s="107"/>
      <c r="KMM629" s="2"/>
      <c r="KMN629" s="15"/>
      <c r="KMO629" s="15"/>
      <c r="KMP629" s="80"/>
      <c r="KMQ629" s="52"/>
      <c r="KMR629" s="69"/>
      <c r="KMS629" s="69"/>
      <c r="KMT629" s="69"/>
      <c r="KMU629" s="107"/>
      <c r="KMV629" s="2"/>
      <c r="KMW629" s="15"/>
      <c r="KMX629" s="15"/>
      <c r="KMY629" s="80"/>
      <c r="KMZ629" s="52"/>
      <c r="KNA629" s="69"/>
      <c r="KNB629" s="69"/>
      <c r="KNC629" s="69"/>
      <c r="KND629" s="107"/>
      <c r="KNE629" s="2"/>
      <c r="KNF629" s="15"/>
      <c r="KNG629" s="15"/>
      <c r="KNH629" s="80"/>
      <c r="KNI629" s="52"/>
      <c r="KNJ629" s="69"/>
      <c r="KNK629" s="69"/>
      <c r="KNL629" s="69"/>
      <c r="KNM629" s="107"/>
      <c r="KNN629" s="2"/>
      <c r="KNO629" s="15"/>
      <c r="KNP629" s="15"/>
      <c r="KNQ629" s="80"/>
      <c r="KNR629" s="52"/>
      <c r="KNS629" s="69"/>
      <c r="KNT629" s="69"/>
      <c r="KNU629" s="69"/>
      <c r="KNV629" s="107"/>
      <c r="KNW629" s="2"/>
      <c r="KNX629" s="15"/>
      <c r="KNY629" s="15"/>
      <c r="KNZ629" s="80"/>
      <c r="KOA629" s="52"/>
      <c r="KOB629" s="69"/>
      <c r="KOC629" s="69"/>
      <c r="KOD629" s="69"/>
      <c r="KOE629" s="107"/>
      <c r="KOF629" s="2"/>
      <c r="KOG629" s="15"/>
      <c r="KOH629" s="15"/>
      <c r="KOI629" s="80"/>
      <c r="KOJ629" s="52"/>
      <c r="KOK629" s="69"/>
      <c r="KOL629" s="69"/>
      <c r="KOM629" s="69"/>
      <c r="KON629" s="107"/>
      <c r="KOO629" s="2"/>
      <c r="KOP629" s="15"/>
      <c r="KOQ629" s="15"/>
      <c r="KOR629" s="80"/>
      <c r="KOS629" s="52"/>
      <c r="KOT629" s="69"/>
      <c r="KOU629" s="69"/>
      <c r="KOV629" s="69"/>
      <c r="KOW629" s="107"/>
      <c r="KOX629" s="2"/>
      <c r="KOY629" s="15"/>
      <c r="KOZ629" s="15"/>
      <c r="KPA629" s="80"/>
      <c r="KPB629" s="52"/>
      <c r="KPC629" s="69"/>
      <c r="KPD629" s="69"/>
      <c r="KPE629" s="69"/>
      <c r="KPF629" s="107"/>
      <c r="KPG629" s="2"/>
      <c r="KPH629" s="15"/>
      <c r="KPI629" s="15"/>
      <c r="KPJ629" s="80"/>
      <c r="KPK629" s="52"/>
      <c r="KPL629" s="69"/>
      <c r="KPM629" s="69"/>
      <c r="KPN629" s="69"/>
      <c r="KPO629" s="107"/>
      <c r="KPP629" s="2"/>
      <c r="KPQ629" s="15"/>
      <c r="KPR629" s="15"/>
      <c r="KPS629" s="80"/>
      <c r="KPT629" s="52"/>
      <c r="KPU629" s="69"/>
      <c r="KPV629" s="69"/>
      <c r="KPW629" s="69"/>
      <c r="KPX629" s="107"/>
      <c r="KPY629" s="2"/>
      <c r="KPZ629" s="15"/>
      <c r="KQA629" s="15"/>
      <c r="KQB629" s="80"/>
      <c r="KQC629" s="52"/>
      <c r="KQD629" s="69"/>
      <c r="KQE629" s="69"/>
      <c r="KQF629" s="69"/>
      <c r="KQG629" s="107"/>
      <c r="KQH629" s="2"/>
      <c r="KQI629" s="15"/>
      <c r="KQJ629" s="15"/>
      <c r="KQK629" s="80"/>
      <c r="KQL629" s="52"/>
      <c r="KQM629" s="69"/>
      <c r="KQN629" s="69"/>
      <c r="KQO629" s="69"/>
      <c r="KQP629" s="107"/>
      <c r="KQQ629" s="2"/>
      <c r="KQR629" s="15"/>
      <c r="KQS629" s="15"/>
      <c r="KQT629" s="80"/>
      <c r="KQU629" s="52"/>
      <c r="KQV629" s="69"/>
      <c r="KQW629" s="69"/>
      <c r="KQX629" s="69"/>
      <c r="KQY629" s="107"/>
      <c r="KQZ629" s="2"/>
      <c r="KRA629" s="15"/>
      <c r="KRB629" s="15"/>
      <c r="KRC629" s="80"/>
      <c r="KRD629" s="52"/>
      <c r="KRE629" s="69"/>
      <c r="KRF629" s="69"/>
      <c r="KRG629" s="69"/>
      <c r="KRH629" s="107"/>
      <c r="KRI629" s="2"/>
      <c r="KRJ629" s="15"/>
      <c r="KRK629" s="15"/>
      <c r="KRL629" s="80"/>
      <c r="KRM629" s="52"/>
      <c r="KRN629" s="69"/>
      <c r="KRO629" s="69"/>
      <c r="KRP629" s="69"/>
      <c r="KRQ629" s="107"/>
      <c r="KRR629" s="2"/>
      <c r="KRS629" s="15"/>
      <c r="KRT629" s="15"/>
      <c r="KRU629" s="80"/>
      <c r="KRV629" s="52"/>
      <c r="KRW629" s="69"/>
      <c r="KRX629" s="69"/>
      <c r="KRY629" s="69"/>
      <c r="KRZ629" s="107"/>
      <c r="KSA629" s="2"/>
      <c r="KSB629" s="15"/>
      <c r="KSC629" s="15"/>
      <c r="KSD629" s="80"/>
      <c r="KSE629" s="52"/>
      <c r="KSF629" s="69"/>
      <c r="KSG629" s="69"/>
      <c r="KSH629" s="69"/>
      <c r="KSI629" s="107"/>
      <c r="KSJ629" s="2"/>
      <c r="KSK629" s="15"/>
      <c r="KSL629" s="15"/>
      <c r="KSM629" s="80"/>
      <c r="KSN629" s="52"/>
      <c r="KSO629" s="69"/>
      <c r="KSP629" s="69"/>
      <c r="KSQ629" s="69"/>
      <c r="KSR629" s="107"/>
      <c r="KSS629" s="2"/>
      <c r="KST629" s="15"/>
      <c r="KSU629" s="15"/>
      <c r="KSV629" s="80"/>
      <c r="KSW629" s="52"/>
      <c r="KSX629" s="69"/>
      <c r="KSY629" s="69"/>
      <c r="KSZ629" s="69"/>
      <c r="KTA629" s="107"/>
      <c r="KTB629" s="2"/>
      <c r="KTC629" s="15"/>
      <c r="KTD629" s="15"/>
      <c r="KTE629" s="80"/>
      <c r="KTF629" s="52"/>
      <c r="KTG629" s="69"/>
      <c r="KTH629" s="69"/>
      <c r="KTI629" s="69"/>
      <c r="KTJ629" s="107"/>
      <c r="KTK629" s="2"/>
      <c r="KTL629" s="15"/>
      <c r="KTM629" s="15"/>
      <c r="KTN629" s="80"/>
      <c r="KTO629" s="52"/>
      <c r="KTP629" s="69"/>
      <c r="KTQ629" s="69"/>
      <c r="KTR629" s="69"/>
      <c r="KTS629" s="107"/>
      <c r="KTT629" s="2"/>
      <c r="KTU629" s="15"/>
      <c r="KTV629" s="15"/>
      <c r="KTW629" s="80"/>
      <c r="KTX629" s="52"/>
      <c r="KTY629" s="69"/>
      <c r="KTZ629" s="69"/>
      <c r="KUA629" s="69"/>
      <c r="KUB629" s="107"/>
      <c r="KUC629" s="2"/>
      <c r="KUD629" s="15"/>
      <c r="KUE629" s="15"/>
      <c r="KUF629" s="80"/>
      <c r="KUG629" s="52"/>
      <c r="KUH629" s="69"/>
      <c r="KUI629" s="69"/>
      <c r="KUJ629" s="69"/>
      <c r="KUK629" s="107"/>
      <c r="KUL629" s="2"/>
      <c r="KUM629" s="15"/>
      <c r="KUN629" s="15"/>
      <c r="KUO629" s="80"/>
      <c r="KUP629" s="52"/>
      <c r="KUQ629" s="69"/>
      <c r="KUR629" s="69"/>
      <c r="KUS629" s="69"/>
      <c r="KUT629" s="107"/>
      <c r="KUU629" s="2"/>
      <c r="KUV629" s="15"/>
      <c r="KUW629" s="15"/>
      <c r="KUX629" s="80"/>
      <c r="KUY629" s="52"/>
      <c r="KUZ629" s="69"/>
      <c r="KVA629" s="69"/>
      <c r="KVB629" s="69"/>
      <c r="KVC629" s="107"/>
      <c r="KVD629" s="2"/>
      <c r="KVE629" s="15"/>
      <c r="KVF629" s="15"/>
      <c r="KVG629" s="80"/>
      <c r="KVH629" s="52"/>
      <c r="KVI629" s="69"/>
      <c r="KVJ629" s="69"/>
      <c r="KVK629" s="69"/>
      <c r="KVL629" s="107"/>
      <c r="KVM629" s="2"/>
      <c r="KVN629" s="15"/>
      <c r="KVO629" s="15"/>
      <c r="KVP629" s="80"/>
      <c r="KVQ629" s="52"/>
      <c r="KVR629" s="69"/>
      <c r="KVS629" s="69"/>
      <c r="KVT629" s="69"/>
      <c r="KVU629" s="107"/>
      <c r="KVV629" s="2"/>
      <c r="KVW629" s="15"/>
      <c r="KVX629" s="15"/>
      <c r="KVY629" s="80"/>
      <c r="KVZ629" s="52"/>
      <c r="KWA629" s="69"/>
      <c r="KWB629" s="69"/>
      <c r="KWC629" s="69"/>
      <c r="KWD629" s="107"/>
      <c r="KWE629" s="2"/>
      <c r="KWF629" s="15"/>
      <c r="KWG629" s="15"/>
      <c r="KWH629" s="80"/>
      <c r="KWI629" s="52"/>
      <c r="KWJ629" s="69"/>
      <c r="KWK629" s="69"/>
      <c r="KWL629" s="69"/>
      <c r="KWM629" s="107"/>
      <c r="KWN629" s="2"/>
      <c r="KWO629" s="15"/>
      <c r="KWP629" s="15"/>
      <c r="KWQ629" s="80"/>
      <c r="KWR629" s="52"/>
      <c r="KWS629" s="69"/>
      <c r="KWT629" s="69"/>
      <c r="KWU629" s="69"/>
      <c r="KWV629" s="107"/>
      <c r="KWW629" s="2"/>
      <c r="KWX629" s="15"/>
      <c r="KWY629" s="15"/>
      <c r="KWZ629" s="80"/>
      <c r="KXA629" s="52"/>
      <c r="KXB629" s="69"/>
      <c r="KXC629" s="69"/>
      <c r="KXD629" s="69"/>
      <c r="KXE629" s="107"/>
      <c r="KXF629" s="2"/>
      <c r="KXG629" s="15"/>
      <c r="KXH629" s="15"/>
      <c r="KXI629" s="80"/>
      <c r="KXJ629" s="52"/>
      <c r="KXK629" s="69"/>
      <c r="KXL629" s="69"/>
      <c r="KXM629" s="69"/>
      <c r="KXN629" s="107"/>
      <c r="KXO629" s="2"/>
      <c r="KXP629" s="15"/>
      <c r="KXQ629" s="15"/>
      <c r="KXR629" s="80"/>
      <c r="KXS629" s="52"/>
      <c r="KXT629" s="69"/>
      <c r="KXU629" s="69"/>
      <c r="KXV629" s="69"/>
      <c r="KXW629" s="107"/>
      <c r="KXX629" s="2"/>
      <c r="KXY629" s="15"/>
      <c r="KXZ629" s="15"/>
      <c r="KYA629" s="80"/>
      <c r="KYB629" s="52"/>
      <c r="KYC629" s="69"/>
      <c r="KYD629" s="69"/>
      <c r="KYE629" s="69"/>
      <c r="KYF629" s="107"/>
      <c r="KYG629" s="2"/>
      <c r="KYH629" s="15"/>
      <c r="KYI629" s="15"/>
      <c r="KYJ629" s="80"/>
      <c r="KYK629" s="52"/>
      <c r="KYL629" s="69"/>
      <c r="KYM629" s="69"/>
      <c r="KYN629" s="69"/>
      <c r="KYO629" s="107"/>
      <c r="KYP629" s="2"/>
      <c r="KYQ629" s="15"/>
      <c r="KYR629" s="15"/>
      <c r="KYS629" s="80"/>
      <c r="KYT629" s="52"/>
      <c r="KYU629" s="69"/>
      <c r="KYV629" s="69"/>
      <c r="KYW629" s="69"/>
      <c r="KYX629" s="107"/>
      <c r="KYY629" s="2"/>
      <c r="KYZ629" s="15"/>
      <c r="KZA629" s="15"/>
      <c r="KZB629" s="80"/>
      <c r="KZC629" s="52"/>
      <c r="KZD629" s="69"/>
      <c r="KZE629" s="69"/>
      <c r="KZF629" s="69"/>
      <c r="KZG629" s="107"/>
      <c r="KZH629" s="2"/>
      <c r="KZI629" s="15"/>
      <c r="KZJ629" s="15"/>
      <c r="KZK629" s="80"/>
      <c r="KZL629" s="52"/>
      <c r="KZM629" s="69"/>
      <c r="KZN629" s="69"/>
      <c r="KZO629" s="69"/>
      <c r="KZP629" s="107"/>
      <c r="KZQ629" s="2"/>
      <c r="KZR629" s="15"/>
      <c r="KZS629" s="15"/>
      <c r="KZT629" s="80"/>
      <c r="KZU629" s="52"/>
      <c r="KZV629" s="69"/>
      <c r="KZW629" s="69"/>
      <c r="KZX629" s="69"/>
      <c r="KZY629" s="107"/>
      <c r="KZZ629" s="2"/>
      <c r="LAA629" s="15"/>
      <c r="LAB629" s="15"/>
      <c r="LAC629" s="80"/>
      <c r="LAD629" s="52"/>
      <c r="LAE629" s="69"/>
      <c r="LAF629" s="69"/>
      <c r="LAG629" s="69"/>
      <c r="LAH629" s="107"/>
      <c r="LAI629" s="2"/>
      <c r="LAJ629" s="15"/>
      <c r="LAK629" s="15"/>
      <c r="LAL629" s="80"/>
      <c r="LAM629" s="52"/>
      <c r="LAN629" s="69"/>
      <c r="LAO629" s="69"/>
      <c r="LAP629" s="69"/>
      <c r="LAQ629" s="107"/>
      <c r="LAR629" s="2"/>
      <c r="LAS629" s="15"/>
      <c r="LAT629" s="15"/>
      <c r="LAU629" s="80"/>
      <c r="LAV629" s="52"/>
      <c r="LAW629" s="69"/>
      <c r="LAX629" s="69"/>
      <c r="LAY629" s="69"/>
      <c r="LAZ629" s="107"/>
      <c r="LBA629" s="2"/>
      <c r="LBB629" s="15"/>
      <c r="LBC629" s="15"/>
      <c r="LBD629" s="80"/>
      <c r="LBE629" s="52"/>
      <c r="LBF629" s="69"/>
      <c r="LBG629" s="69"/>
      <c r="LBH629" s="69"/>
      <c r="LBI629" s="107"/>
      <c r="LBJ629" s="2"/>
      <c r="LBK629" s="15"/>
      <c r="LBL629" s="15"/>
      <c r="LBM629" s="80"/>
      <c r="LBN629" s="52"/>
      <c r="LBO629" s="69"/>
      <c r="LBP629" s="69"/>
      <c r="LBQ629" s="69"/>
      <c r="LBR629" s="107"/>
      <c r="LBS629" s="2"/>
      <c r="LBT629" s="15"/>
      <c r="LBU629" s="15"/>
      <c r="LBV629" s="80"/>
      <c r="LBW629" s="52"/>
      <c r="LBX629" s="69"/>
      <c r="LBY629" s="69"/>
      <c r="LBZ629" s="69"/>
      <c r="LCA629" s="107"/>
      <c r="LCB629" s="2"/>
      <c r="LCC629" s="15"/>
      <c r="LCD629" s="15"/>
      <c r="LCE629" s="80"/>
      <c r="LCF629" s="52"/>
      <c r="LCG629" s="69"/>
      <c r="LCH629" s="69"/>
      <c r="LCI629" s="69"/>
      <c r="LCJ629" s="107"/>
      <c r="LCK629" s="2"/>
      <c r="LCL629" s="15"/>
      <c r="LCM629" s="15"/>
      <c r="LCN629" s="80"/>
      <c r="LCO629" s="52"/>
      <c r="LCP629" s="69"/>
      <c r="LCQ629" s="69"/>
      <c r="LCR629" s="69"/>
      <c r="LCS629" s="107"/>
      <c r="LCT629" s="2"/>
      <c r="LCU629" s="15"/>
      <c r="LCV629" s="15"/>
      <c r="LCW629" s="80"/>
      <c r="LCX629" s="52"/>
      <c r="LCY629" s="69"/>
      <c r="LCZ629" s="69"/>
      <c r="LDA629" s="69"/>
      <c r="LDB629" s="107"/>
      <c r="LDC629" s="2"/>
      <c r="LDD629" s="15"/>
      <c r="LDE629" s="15"/>
      <c r="LDF629" s="80"/>
      <c r="LDG629" s="52"/>
      <c r="LDH629" s="69"/>
      <c r="LDI629" s="69"/>
      <c r="LDJ629" s="69"/>
      <c r="LDK629" s="107"/>
      <c r="LDL629" s="2"/>
      <c r="LDM629" s="15"/>
      <c r="LDN629" s="15"/>
      <c r="LDO629" s="80"/>
      <c r="LDP629" s="52"/>
      <c r="LDQ629" s="69"/>
      <c r="LDR629" s="69"/>
      <c r="LDS629" s="69"/>
      <c r="LDT629" s="107"/>
      <c r="LDU629" s="2"/>
      <c r="LDV629" s="15"/>
      <c r="LDW629" s="15"/>
      <c r="LDX629" s="80"/>
      <c r="LDY629" s="52"/>
      <c r="LDZ629" s="69"/>
      <c r="LEA629" s="69"/>
      <c r="LEB629" s="69"/>
      <c r="LEC629" s="107"/>
      <c r="LED629" s="2"/>
      <c r="LEE629" s="15"/>
      <c r="LEF629" s="15"/>
      <c r="LEG629" s="80"/>
      <c r="LEH629" s="52"/>
      <c r="LEI629" s="69"/>
      <c r="LEJ629" s="69"/>
      <c r="LEK629" s="69"/>
      <c r="LEL629" s="107"/>
      <c r="LEM629" s="2"/>
      <c r="LEN629" s="15"/>
      <c r="LEO629" s="15"/>
      <c r="LEP629" s="80"/>
      <c r="LEQ629" s="52"/>
      <c r="LER629" s="69"/>
      <c r="LES629" s="69"/>
      <c r="LET629" s="69"/>
      <c r="LEU629" s="107"/>
      <c r="LEV629" s="2"/>
      <c r="LEW629" s="15"/>
      <c r="LEX629" s="15"/>
      <c r="LEY629" s="80"/>
      <c r="LEZ629" s="52"/>
      <c r="LFA629" s="69"/>
      <c r="LFB629" s="69"/>
      <c r="LFC629" s="69"/>
      <c r="LFD629" s="107"/>
      <c r="LFE629" s="2"/>
      <c r="LFF629" s="15"/>
      <c r="LFG629" s="15"/>
      <c r="LFH629" s="80"/>
      <c r="LFI629" s="52"/>
      <c r="LFJ629" s="69"/>
      <c r="LFK629" s="69"/>
      <c r="LFL629" s="69"/>
      <c r="LFM629" s="107"/>
      <c r="LFN629" s="2"/>
      <c r="LFO629" s="15"/>
      <c r="LFP629" s="15"/>
      <c r="LFQ629" s="80"/>
      <c r="LFR629" s="52"/>
      <c r="LFS629" s="69"/>
      <c r="LFT629" s="69"/>
      <c r="LFU629" s="69"/>
      <c r="LFV629" s="107"/>
      <c r="LFW629" s="2"/>
      <c r="LFX629" s="15"/>
      <c r="LFY629" s="15"/>
      <c r="LFZ629" s="80"/>
      <c r="LGA629" s="52"/>
      <c r="LGB629" s="69"/>
      <c r="LGC629" s="69"/>
      <c r="LGD629" s="69"/>
      <c r="LGE629" s="107"/>
      <c r="LGF629" s="2"/>
      <c r="LGG629" s="15"/>
      <c r="LGH629" s="15"/>
      <c r="LGI629" s="80"/>
      <c r="LGJ629" s="52"/>
      <c r="LGK629" s="69"/>
      <c r="LGL629" s="69"/>
      <c r="LGM629" s="69"/>
      <c r="LGN629" s="107"/>
      <c r="LGO629" s="2"/>
      <c r="LGP629" s="15"/>
      <c r="LGQ629" s="15"/>
      <c r="LGR629" s="80"/>
      <c r="LGS629" s="52"/>
      <c r="LGT629" s="69"/>
      <c r="LGU629" s="69"/>
      <c r="LGV629" s="69"/>
      <c r="LGW629" s="107"/>
      <c r="LGX629" s="2"/>
      <c r="LGY629" s="15"/>
      <c r="LGZ629" s="15"/>
      <c r="LHA629" s="80"/>
      <c r="LHB629" s="52"/>
      <c r="LHC629" s="69"/>
      <c r="LHD629" s="69"/>
      <c r="LHE629" s="69"/>
      <c r="LHF629" s="107"/>
      <c r="LHG629" s="2"/>
      <c r="LHH629" s="15"/>
      <c r="LHI629" s="15"/>
      <c r="LHJ629" s="80"/>
      <c r="LHK629" s="52"/>
      <c r="LHL629" s="69"/>
      <c r="LHM629" s="69"/>
      <c r="LHN629" s="69"/>
      <c r="LHO629" s="107"/>
      <c r="LHP629" s="2"/>
      <c r="LHQ629" s="15"/>
      <c r="LHR629" s="15"/>
      <c r="LHS629" s="80"/>
      <c r="LHT629" s="52"/>
      <c r="LHU629" s="69"/>
      <c r="LHV629" s="69"/>
      <c r="LHW629" s="69"/>
      <c r="LHX629" s="107"/>
      <c r="LHY629" s="2"/>
      <c r="LHZ629" s="15"/>
      <c r="LIA629" s="15"/>
      <c r="LIB629" s="80"/>
      <c r="LIC629" s="52"/>
      <c r="LID629" s="69"/>
      <c r="LIE629" s="69"/>
      <c r="LIF629" s="69"/>
      <c r="LIG629" s="107"/>
      <c r="LIH629" s="2"/>
      <c r="LII629" s="15"/>
      <c r="LIJ629" s="15"/>
      <c r="LIK629" s="80"/>
      <c r="LIL629" s="52"/>
      <c r="LIM629" s="69"/>
      <c r="LIN629" s="69"/>
      <c r="LIO629" s="69"/>
      <c r="LIP629" s="107"/>
      <c r="LIQ629" s="2"/>
      <c r="LIR629" s="15"/>
      <c r="LIS629" s="15"/>
      <c r="LIT629" s="80"/>
      <c r="LIU629" s="52"/>
      <c r="LIV629" s="69"/>
      <c r="LIW629" s="69"/>
      <c r="LIX629" s="69"/>
      <c r="LIY629" s="107"/>
      <c r="LIZ629" s="2"/>
      <c r="LJA629" s="15"/>
      <c r="LJB629" s="15"/>
      <c r="LJC629" s="80"/>
      <c r="LJD629" s="52"/>
      <c r="LJE629" s="69"/>
      <c r="LJF629" s="69"/>
      <c r="LJG629" s="69"/>
      <c r="LJH629" s="107"/>
      <c r="LJI629" s="2"/>
      <c r="LJJ629" s="15"/>
      <c r="LJK629" s="15"/>
      <c r="LJL629" s="80"/>
      <c r="LJM629" s="52"/>
      <c r="LJN629" s="69"/>
      <c r="LJO629" s="69"/>
      <c r="LJP629" s="69"/>
      <c r="LJQ629" s="107"/>
      <c r="LJR629" s="2"/>
      <c r="LJS629" s="15"/>
      <c r="LJT629" s="15"/>
      <c r="LJU629" s="80"/>
      <c r="LJV629" s="52"/>
      <c r="LJW629" s="69"/>
      <c r="LJX629" s="69"/>
      <c r="LJY629" s="69"/>
      <c r="LJZ629" s="107"/>
      <c r="LKA629" s="2"/>
      <c r="LKB629" s="15"/>
      <c r="LKC629" s="15"/>
      <c r="LKD629" s="80"/>
      <c r="LKE629" s="52"/>
      <c r="LKF629" s="69"/>
      <c r="LKG629" s="69"/>
      <c r="LKH629" s="69"/>
      <c r="LKI629" s="107"/>
      <c r="LKJ629" s="2"/>
      <c r="LKK629" s="15"/>
      <c r="LKL629" s="15"/>
      <c r="LKM629" s="80"/>
      <c r="LKN629" s="52"/>
      <c r="LKO629" s="69"/>
      <c r="LKP629" s="69"/>
      <c r="LKQ629" s="69"/>
      <c r="LKR629" s="107"/>
      <c r="LKS629" s="2"/>
      <c r="LKT629" s="15"/>
      <c r="LKU629" s="15"/>
      <c r="LKV629" s="80"/>
      <c r="LKW629" s="52"/>
      <c r="LKX629" s="69"/>
      <c r="LKY629" s="69"/>
      <c r="LKZ629" s="69"/>
      <c r="LLA629" s="107"/>
      <c r="LLB629" s="2"/>
      <c r="LLC629" s="15"/>
      <c r="LLD629" s="15"/>
      <c r="LLE629" s="80"/>
      <c r="LLF629" s="52"/>
      <c r="LLG629" s="69"/>
      <c r="LLH629" s="69"/>
      <c r="LLI629" s="69"/>
      <c r="LLJ629" s="107"/>
      <c r="LLK629" s="2"/>
      <c r="LLL629" s="15"/>
      <c r="LLM629" s="15"/>
      <c r="LLN629" s="80"/>
      <c r="LLO629" s="52"/>
      <c r="LLP629" s="69"/>
      <c r="LLQ629" s="69"/>
      <c r="LLR629" s="69"/>
      <c r="LLS629" s="107"/>
      <c r="LLT629" s="2"/>
      <c r="LLU629" s="15"/>
      <c r="LLV629" s="15"/>
      <c r="LLW629" s="80"/>
      <c r="LLX629" s="52"/>
      <c r="LLY629" s="69"/>
      <c r="LLZ629" s="69"/>
      <c r="LMA629" s="69"/>
      <c r="LMB629" s="107"/>
      <c r="LMC629" s="2"/>
      <c r="LMD629" s="15"/>
      <c r="LME629" s="15"/>
      <c r="LMF629" s="80"/>
      <c r="LMG629" s="52"/>
      <c r="LMH629" s="69"/>
      <c r="LMI629" s="69"/>
      <c r="LMJ629" s="69"/>
      <c r="LMK629" s="107"/>
      <c r="LML629" s="2"/>
      <c r="LMM629" s="15"/>
      <c r="LMN629" s="15"/>
      <c r="LMO629" s="80"/>
      <c r="LMP629" s="52"/>
      <c r="LMQ629" s="69"/>
      <c r="LMR629" s="69"/>
      <c r="LMS629" s="69"/>
      <c r="LMT629" s="107"/>
      <c r="LMU629" s="2"/>
      <c r="LMV629" s="15"/>
      <c r="LMW629" s="15"/>
      <c r="LMX629" s="80"/>
      <c r="LMY629" s="52"/>
      <c r="LMZ629" s="69"/>
      <c r="LNA629" s="69"/>
      <c r="LNB629" s="69"/>
      <c r="LNC629" s="107"/>
      <c r="LND629" s="2"/>
      <c r="LNE629" s="15"/>
      <c r="LNF629" s="15"/>
      <c r="LNG629" s="80"/>
      <c r="LNH629" s="52"/>
      <c r="LNI629" s="69"/>
      <c r="LNJ629" s="69"/>
      <c r="LNK629" s="69"/>
      <c r="LNL629" s="107"/>
      <c r="LNM629" s="2"/>
      <c r="LNN629" s="15"/>
      <c r="LNO629" s="15"/>
      <c r="LNP629" s="80"/>
      <c r="LNQ629" s="52"/>
      <c r="LNR629" s="69"/>
      <c r="LNS629" s="69"/>
      <c r="LNT629" s="69"/>
      <c r="LNU629" s="107"/>
      <c r="LNV629" s="2"/>
      <c r="LNW629" s="15"/>
      <c r="LNX629" s="15"/>
      <c r="LNY629" s="80"/>
      <c r="LNZ629" s="52"/>
      <c r="LOA629" s="69"/>
      <c r="LOB629" s="69"/>
      <c r="LOC629" s="69"/>
      <c r="LOD629" s="107"/>
      <c r="LOE629" s="2"/>
      <c r="LOF629" s="15"/>
      <c r="LOG629" s="15"/>
      <c r="LOH629" s="80"/>
      <c r="LOI629" s="52"/>
      <c r="LOJ629" s="69"/>
      <c r="LOK629" s="69"/>
      <c r="LOL629" s="69"/>
      <c r="LOM629" s="107"/>
      <c r="LON629" s="2"/>
      <c r="LOO629" s="15"/>
      <c r="LOP629" s="15"/>
      <c r="LOQ629" s="80"/>
      <c r="LOR629" s="52"/>
      <c r="LOS629" s="69"/>
      <c r="LOT629" s="69"/>
      <c r="LOU629" s="69"/>
      <c r="LOV629" s="107"/>
      <c r="LOW629" s="2"/>
      <c r="LOX629" s="15"/>
      <c r="LOY629" s="15"/>
      <c r="LOZ629" s="80"/>
      <c r="LPA629" s="52"/>
      <c r="LPB629" s="69"/>
      <c r="LPC629" s="69"/>
      <c r="LPD629" s="69"/>
      <c r="LPE629" s="107"/>
      <c r="LPF629" s="2"/>
      <c r="LPG629" s="15"/>
      <c r="LPH629" s="15"/>
      <c r="LPI629" s="80"/>
      <c r="LPJ629" s="52"/>
      <c r="LPK629" s="69"/>
      <c r="LPL629" s="69"/>
      <c r="LPM629" s="69"/>
      <c r="LPN629" s="107"/>
      <c r="LPO629" s="2"/>
      <c r="LPP629" s="15"/>
      <c r="LPQ629" s="15"/>
      <c r="LPR629" s="80"/>
      <c r="LPS629" s="52"/>
      <c r="LPT629" s="69"/>
      <c r="LPU629" s="69"/>
      <c r="LPV629" s="69"/>
      <c r="LPW629" s="107"/>
      <c r="LPX629" s="2"/>
      <c r="LPY629" s="15"/>
      <c r="LPZ629" s="15"/>
      <c r="LQA629" s="80"/>
      <c r="LQB629" s="52"/>
      <c r="LQC629" s="69"/>
      <c r="LQD629" s="69"/>
      <c r="LQE629" s="69"/>
      <c r="LQF629" s="107"/>
      <c r="LQG629" s="2"/>
      <c r="LQH629" s="15"/>
      <c r="LQI629" s="15"/>
      <c r="LQJ629" s="80"/>
      <c r="LQK629" s="52"/>
      <c r="LQL629" s="69"/>
      <c r="LQM629" s="69"/>
      <c r="LQN629" s="69"/>
      <c r="LQO629" s="107"/>
      <c r="LQP629" s="2"/>
      <c r="LQQ629" s="15"/>
      <c r="LQR629" s="15"/>
      <c r="LQS629" s="80"/>
      <c r="LQT629" s="52"/>
      <c r="LQU629" s="69"/>
      <c r="LQV629" s="69"/>
      <c r="LQW629" s="69"/>
      <c r="LQX629" s="107"/>
      <c r="LQY629" s="2"/>
      <c r="LQZ629" s="15"/>
      <c r="LRA629" s="15"/>
      <c r="LRB629" s="80"/>
      <c r="LRC629" s="52"/>
      <c r="LRD629" s="69"/>
      <c r="LRE629" s="69"/>
      <c r="LRF629" s="69"/>
      <c r="LRG629" s="107"/>
      <c r="LRH629" s="2"/>
      <c r="LRI629" s="15"/>
      <c r="LRJ629" s="15"/>
      <c r="LRK629" s="80"/>
      <c r="LRL629" s="52"/>
      <c r="LRM629" s="69"/>
      <c r="LRN629" s="69"/>
      <c r="LRO629" s="69"/>
      <c r="LRP629" s="107"/>
      <c r="LRQ629" s="2"/>
      <c r="LRR629" s="15"/>
      <c r="LRS629" s="15"/>
      <c r="LRT629" s="80"/>
      <c r="LRU629" s="52"/>
      <c r="LRV629" s="69"/>
      <c r="LRW629" s="69"/>
      <c r="LRX629" s="69"/>
      <c r="LRY629" s="107"/>
      <c r="LRZ629" s="2"/>
      <c r="LSA629" s="15"/>
      <c r="LSB629" s="15"/>
      <c r="LSC629" s="80"/>
      <c r="LSD629" s="52"/>
      <c r="LSE629" s="69"/>
      <c r="LSF629" s="69"/>
      <c r="LSG629" s="69"/>
      <c r="LSH629" s="107"/>
      <c r="LSI629" s="2"/>
      <c r="LSJ629" s="15"/>
      <c r="LSK629" s="15"/>
      <c r="LSL629" s="80"/>
      <c r="LSM629" s="52"/>
      <c r="LSN629" s="69"/>
      <c r="LSO629" s="69"/>
      <c r="LSP629" s="69"/>
      <c r="LSQ629" s="107"/>
      <c r="LSR629" s="2"/>
      <c r="LSS629" s="15"/>
      <c r="LST629" s="15"/>
      <c r="LSU629" s="80"/>
      <c r="LSV629" s="52"/>
      <c r="LSW629" s="69"/>
      <c r="LSX629" s="69"/>
      <c r="LSY629" s="69"/>
      <c r="LSZ629" s="107"/>
      <c r="LTA629" s="2"/>
      <c r="LTB629" s="15"/>
      <c r="LTC629" s="15"/>
      <c r="LTD629" s="80"/>
      <c r="LTE629" s="52"/>
      <c r="LTF629" s="69"/>
      <c r="LTG629" s="69"/>
      <c r="LTH629" s="69"/>
      <c r="LTI629" s="107"/>
      <c r="LTJ629" s="2"/>
      <c r="LTK629" s="15"/>
      <c r="LTL629" s="15"/>
      <c r="LTM629" s="80"/>
      <c r="LTN629" s="52"/>
      <c r="LTO629" s="69"/>
      <c r="LTP629" s="69"/>
      <c r="LTQ629" s="69"/>
      <c r="LTR629" s="107"/>
      <c r="LTS629" s="2"/>
      <c r="LTT629" s="15"/>
      <c r="LTU629" s="15"/>
      <c r="LTV629" s="80"/>
      <c r="LTW629" s="52"/>
      <c r="LTX629" s="69"/>
      <c r="LTY629" s="69"/>
      <c r="LTZ629" s="69"/>
      <c r="LUA629" s="107"/>
      <c r="LUB629" s="2"/>
      <c r="LUC629" s="15"/>
      <c r="LUD629" s="15"/>
      <c r="LUE629" s="80"/>
      <c r="LUF629" s="52"/>
      <c r="LUG629" s="69"/>
      <c r="LUH629" s="69"/>
      <c r="LUI629" s="69"/>
      <c r="LUJ629" s="107"/>
      <c r="LUK629" s="2"/>
      <c r="LUL629" s="15"/>
      <c r="LUM629" s="15"/>
      <c r="LUN629" s="80"/>
      <c r="LUO629" s="52"/>
      <c r="LUP629" s="69"/>
      <c r="LUQ629" s="69"/>
      <c r="LUR629" s="69"/>
      <c r="LUS629" s="107"/>
      <c r="LUT629" s="2"/>
      <c r="LUU629" s="15"/>
      <c r="LUV629" s="15"/>
      <c r="LUW629" s="80"/>
      <c r="LUX629" s="52"/>
      <c r="LUY629" s="69"/>
      <c r="LUZ629" s="69"/>
      <c r="LVA629" s="69"/>
      <c r="LVB629" s="107"/>
      <c r="LVC629" s="2"/>
      <c r="LVD629" s="15"/>
      <c r="LVE629" s="15"/>
      <c r="LVF629" s="80"/>
      <c r="LVG629" s="52"/>
      <c r="LVH629" s="69"/>
      <c r="LVI629" s="69"/>
      <c r="LVJ629" s="69"/>
      <c r="LVK629" s="107"/>
      <c r="LVL629" s="2"/>
      <c r="LVM629" s="15"/>
      <c r="LVN629" s="15"/>
      <c r="LVO629" s="80"/>
      <c r="LVP629" s="52"/>
      <c r="LVQ629" s="69"/>
      <c r="LVR629" s="69"/>
      <c r="LVS629" s="69"/>
      <c r="LVT629" s="107"/>
      <c r="LVU629" s="2"/>
      <c r="LVV629" s="15"/>
      <c r="LVW629" s="15"/>
      <c r="LVX629" s="80"/>
      <c r="LVY629" s="52"/>
      <c r="LVZ629" s="69"/>
      <c r="LWA629" s="69"/>
      <c r="LWB629" s="69"/>
      <c r="LWC629" s="107"/>
      <c r="LWD629" s="2"/>
      <c r="LWE629" s="15"/>
      <c r="LWF629" s="15"/>
      <c r="LWG629" s="80"/>
      <c r="LWH629" s="52"/>
      <c r="LWI629" s="69"/>
      <c r="LWJ629" s="69"/>
      <c r="LWK629" s="69"/>
      <c r="LWL629" s="107"/>
      <c r="LWM629" s="2"/>
      <c r="LWN629" s="15"/>
      <c r="LWO629" s="15"/>
      <c r="LWP629" s="80"/>
      <c r="LWQ629" s="52"/>
      <c r="LWR629" s="69"/>
      <c r="LWS629" s="69"/>
      <c r="LWT629" s="69"/>
      <c r="LWU629" s="107"/>
      <c r="LWV629" s="2"/>
      <c r="LWW629" s="15"/>
      <c r="LWX629" s="15"/>
      <c r="LWY629" s="80"/>
      <c r="LWZ629" s="52"/>
      <c r="LXA629" s="69"/>
      <c r="LXB629" s="69"/>
      <c r="LXC629" s="69"/>
      <c r="LXD629" s="107"/>
      <c r="LXE629" s="2"/>
      <c r="LXF629" s="15"/>
      <c r="LXG629" s="15"/>
      <c r="LXH629" s="80"/>
      <c r="LXI629" s="52"/>
      <c r="LXJ629" s="69"/>
      <c r="LXK629" s="69"/>
      <c r="LXL629" s="69"/>
      <c r="LXM629" s="107"/>
      <c r="LXN629" s="2"/>
      <c r="LXO629" s="15"/>
      <c r="LXP629" s="15"/>
      <c r="LXQ629" s="80"/>
      <c r="LXR629" s="52"/>
      <c r="LXS629" s="69"/>
      <c r="LXT629" s="69"/>
      <c r="LXU629" s="69"/>
      <c r="LXV629" s="107"/>
      <c r="LXW629" s="2"/>
      <c r="LXX629" s="15"/>
      <c r="LXY629" s="15"/>
      <c r="LXZ629" s="80"/>
      <c r="LYA629" s="52"/>
      <c r="LYB629" s="69"/>
      <c r="LYC629" s="69"/>
      <c r="LYD629" s="69"/>
      <c r="LYE629" s="107"/>
      <c r="LYF629" s="2"/>
      <c r="LYG629" s="15"/>
      <c r="LYH629" s="15"/>
      <c r="LYI629" s="80"/>
      <c r="LYJ629" s="52"/>
      <c r="LYK629" s="69"/>
      <c r="LYL629" s="69"/>
      <c r="LYM629" s="69"/>
      <c r="LYN629" s="107"/>
      <c r="LYO629" s="2"/>
      <c r="LYP629" s="15"/>
      <c r="LYQ629" s="15"/>
      <c r="LYR629" s="80"/>
      <c r="LYS629" s="52"/>
      <c r="LYT629" s="69"/>
      <c r="LYU629" s="69"/>
      <c r="LYV629" s="69"/>
      <c r="LYW629" s="107"/>
      <c r="LYX629" s="2"/>
      <c r="LYY629" s="15"/>
      <c r="LYZ629" s="15"/>
      <c r="LZA629" s="80"/>
      <c r="LZB629" s="52"/>
      <c r="LZC629" s="69"/>
      <c r="LZD629" s="69"/>
      <c r="LZE629" s="69"/>
      <c r="LZF629" s="107"/>
      <c r="LZG629" s="2"/>
      <c r="LZH629" s="15"/>
      <c r="LZI629" s="15"/>
      <c r="LZJ629" s="80"/>
      <c r="LZK629" s="52"/>
      <c r="LZL629" s="69"/>
      <c r="LZM629" s="69"/>
      <c r="LZN629" s="69"/>
      <c r="LZO629" s="107"/>
      <c r="LZP629" s="2"/>
      <c r="LZQ629" s="15"/>
      <c r="LZR629" s="15"/>
      <c r="LZS629" s="80"/>
      <c r="LZT629" s="52"/>
      <c r="LZU629" s="69"/>
      <c r="LZV629" s="69"/>
      <c r="LZW629" s="69"/>
      <c r="LZX629" s="107"/>
      <c r="LZY629" s="2"/>
      <c r="LZZ629" s="15"/>
      <c r="MAA629" s="15"/>
      <c r="MAB629" s="80"/>
      <c r="MAC629" s="52"/>
      <c r="MAD629" s="69"/>
      <c r="MAE629" s="69"/>
      <c r="MAF629" s="69"/>
      <c r="MAG629" s="107"/>
      <c r="MAH629" s="2"/>
      <c r="MAI629" s="15"/>
      <c r="MAJ629" s="15"/>
      <c r="MAK629" s="80"/>
      <c r="MAL629" s="52"/>
      <c r="MAM629" s="69"/>
      <c r="MAN629" s="69"/>
      <c r="MAO629" s="69"/>
      <c r="MAP629" s="107"/>
      <c r="MAQ629" s="2"/>
      <c r="MAR629" s="15"/>
      <c r="MAS629" s="15"/>
      <c r="MAT629" s="80"/>
      <c r="MAU629" s="52"/>
      <c r="MAV629" s="69"/>
      <c r="MAW629" s="69"/>
      <c r="MAX629" s="69"/>
      <c r="MAY629" s="107"/>
      <c r="MAZ629" s="2"/>
      <c r="MBA629" s="15"/>
      <c r="MBB629" s="15"/>
      <c r="MBC629" s="80"/>
      <c r="MBD629" s="52"/>
      <c r="MBE629" s="69"/>
      <c r="MBF629" s="69"/>
      <c r="MBG629" s="69"/>
      <c r="MBH629" s="107"/>
      <c r="MBI629" s="2"/>
      <c r="MBJ629" s="15"/>
      <c r="MBK629" s="15"/>
      <c r="MBL629" s="80"/>
      <c r="MBM629" s="52"/>
      <c r="MBN629" s="69"/>
      <c r="MBO629" s="69"/>
      <c r="MBP629" s="69"/>
      <c r="MBQ629" s="107"/>
      <c r="MBR629" s="2"/>
      <c r="MBS629" s="15"/>
      <c r="MBT629" s="15"/>
      <c r="MBU629" s="80"/>
      <c r="MBV629" s="52"/>
      <c r="MBW629" s="69"/>
      <c r="MBX629" s="69"/>
      <c r="MBY629" s="69"/>
      <c r="MBZ629" s="107"/>
      <c r="MCA629" s="2"/>
      <c r="MCB629" s="15"/>
      <c r="MCC629" s="15"/>
      <c r="MCD629" s="80"/>
      <c r="MCE629" s="52"/>
      <c r="MCF629" s="69"/>
      <c r="MCG629" s="69"/>
      <c r="MCH629" s="69"/>
      <c r="MCI629" s="107"/>
      <c r="MCJ629" s="2"/>
      <c r="MCK629" s="15"/>
      <c r="MCL629" s="15"/>
      <c r="MCM629" s="80"/>
      <c r="MCN629" s="52"/>
      <c r="MCO629" s="69"/>
      <c r="MCP629" s="69"/>
      <c r="MCQ629" s="69"/>
      <c r="MCR629" s="107"/>
      <c r="MCS629" s="2"/>
      <c r="MCT629" s="15"/>
      <c r="MCU629" s="15"/>
      <c r="MCV629" s="80"/>
      <c r="MCW629" s="52"/>
      <c r="MCX629" s="69"/>
      <c r="MCY629" s="69"/>
      <c r="MCZ629" s="69"/>
      <c r="MDA629" s="107"/>
      <c r="MDB629" s="2"/>
      <c r="MDC629" s="15"/>
      <c r="MDD629" s="15"/>
      <c r="MDE629" s="80"/>
      <c r="MDF629" s="52"/>
      <c r="MDG629" s="69"/>
      <c r="MDH629" s="69"/>
      <c r="MDI629" s="69"/>
      <c r="MDJ629" s="107"/>
      <c r="MDK629" s="2"/>
      <c r="MDL629" s="15"/>
      <c r="MDM629" s="15"/>
      <c r="MDN629" s="80"/>
      <c r="MDO629" s="52"/>
      <c r="MDP629" s="69"/>
      <c r="MDQ629" s="69"/>
      <c r="MDR629" s="69"/>
      <c r="MDS629" s="107"/>
      <c r="MDT629" s="2"/>
      <c r="MDU629" s="15"/>
      <c r="MDV629" s="15"/>
      <c r="MDW629" s="80"/>
      <c r="MDX629" s="52"/>
      <c r="MDY629" s="69"/>
      <c r="MDZ629" s="69"/>
      <c r="MEA629" s="69"/>
      <c r="MEB629" s="107"/>
      <c r="MEC629" s="2"/>
      <c r="MED629" s="15"/>
      <c r="MEE629" s="15"/>
      <c r="MEF629" s="80"/>
      <c r="MEG629" s="52"/>
      <c r="MEH629" s="69"/>
      <c r="MEI629" s="69"/>
      <c r="MEJ629" s="69"/>
      <c r="MEK629" s="107"/>
      <c r="MEL629" s="2"/>
      <c r="MEM629" s="15"/>
      <c r="MEN629" s="15"/>
      <c r="MEO629" s="80"/>
      <c r="MEP629" s="52"/>
      <c r="MEQ629" s="69"/>
      <c r="MER629" s="69"/>
      <c r="MES629" s="69"/>
      <c r="MET629" s="107"/>
      <c r="MEU629" s="2"/>
      <c r="MEV629" s="15"/>
      <c r="MEW629" s="15"/>
      <c r="MEX629" s="80"/>
      <c r="MEY629" s="52"/>
      <c r="MEZ629" s="69"/>
      <c r="MFA629" s="69"/>
      <c r="MFB629" s="69"/>
      <c r="MFC629" s="107"/>
      <c r="MFD629" s="2"/>
      <c r="MFE629" s="15"/>
      <c r="MFF629" s="15"/>
      <c r="MFG629" s="80"/>
      <c r="MFH629" s="52"/>
      <c r="MFI629" s="69"/>
      <c r="MFJ629" s="69"/>
      <c r="MFK629" s="69"/>
      <c r="MFL629" s="107"/>
      <c r="MFM629" s="2"/>
      <c r="MFN629" s="15"/>
      <c r="MFO629" s="15"/>
      <c r="MFP629" s="80"/>
      <c r="MFQ629" s="52"/>
      <c r="MFR629" s="69"/>
      <c r="MFS629" s="69"/>
      <c r="MFT629" s="69"/>
      <c r="MFU629" s="107"/>
      <c r="MFV629" s="2"/>
      <c r="MFW629" s="15"/>
      <c r="MFX629" s="15"/>
      <c r="MFY629" s="80"/>
      <c r="MFZ629" s="52"/>
      <c r="MGA629" s="69"/>
      <c r="MGB629" s="69"/>
      <c r="MGC629" s="69"/>
      <c r="MGD629" s="107"/>
      <c r="MGE629" s="2"/>
      <c r="MGF629" s="15"/>
      <c r="MGG629" s="15"/>
      <c r="MGH629" s="80"/>
      <c r="MGI629" s="52"/>
      <c r="MGJ629" s="69"/>
      <c r="MGK629" s="69"/>
      <c r="MGL629" s="69"/>
      <c r="MGM629" s="107"/>
      <c r="MGN629" s="2"/>
      <c r="MGO629" s="15"/>
      <c r="MGP629" s="15"/>
      <c r="MGQ629" s="80"/>
      <c r="MGR629" s="52"/>
      <c r="MGS629" s="69"/>
      <c r="MGT629" s="69"/>
      <c r="MGU629" s="69"/>
      <c r="MGV629" s="107"/>
      <c r="MGW629" s="2"/>
      <c r="MGX629" s="15"/>
      <c r="MGY629" s="15"/>
      <c r="MGZ629" s="80"/>
      <c r="MHA629" s="52"/>
      <c r="MHB629" s="69"/>
      <c r="MHC629" s="69"/>
      <c r="MHD629" s="69"/>
      <c r="MHE629" s="107"/>
      <c r="MHF629" s="2"/>
      <c r="MHG629" s="15"/>
      <c r="MHH629" s="15"/>
      <c r="MHI629" s="80"/>
      <c r="MHJ629" s="52"/>
      <c r="MHK629" s="69"/>
      <c r="MHL629" s="69"/>
      <c r="MHM629" s="69"/>
      <c r="MHN629" s="107"/>
      <c r="MHO629" s="2"/>
      <c r="MHP629" s="15"/>
      <c r="MHQ629" s="15"/>
      <c r="MHR629" s="80"/>
      <c r="MHS629" s="52"/>
      <c r="MHT629" s="69"/>
      <c r="MHU629" s="69"/>
      <c r="MHV629" s="69"/>
      <c r="MHW629" s="107"/>
      <c r="MHX629" s="2"/>
      <c r="MHY629" s="15"/>
      <c r="MHZ629" s="15"/>
      <c r="MIA629" s="80"/>
      <c r="MIB629" s="52"/>
      <c r="MIC629" s="69"/>
      <c r="MID629" s="69"/>
      <c r="MIE629" s="69"/>
      <c r="MIF629" s="107"/>
      <c r="MIG629" s="2"/>
      <c r="MIH629" s="15"/>
      <c r="MII629" s="15"/>
      <c r="MIJ629" s="80"/>
      <c r="MIK629" s="52"/>
      <c r="MIL629" s="69"/>
      <c r="MIM629" s="69"/>
      <c r="MIN629" s="69"/>
      <c r="MIO629" s="107"/>
      <c r="MIP629" s="2"/>
      <c r="MIQ629" s="15"/>
      <c r="MIR629" s="15"/>
      <c r="MIS629" s="80"/>
      <c r="MIT629" s="52"/>
      <c r="MIU629" s="69"/>
      <c r="MIV629" s="69"/>
      <c r="MIW629" s="69"/>
      <c r="MIX629" s="107"/>
      <c r="MIY629" s="2"/>
      <c r="MIZ629" s="15"/>
      <c r="MJA629" s="15"/>
      <c r="MJB629" s="80"/>
      <c r="MJC629" s="52"/>
      <c r="MJD629" s="69"/>
      <c r="MJE629" s="69"/>
      <c r="MJF629" s="69"/>
      <c r="MJG629" s="107"/>
      <c r="MJH629" s="2"/>
      <c r="MJI629" s="15"/>
      <c r="MJJ629" s="15"/>
      <c r="MJK629" s="80"/>
      <c r="MJL629" s="52"/>
      <c r="MJM629" s="69"/>
      <c r="MJN629" s="69"/>
      <c r="MJO629" s="69"/>
      <c r="MJP629" s="107"/>
      <c r="MJQ629" s="2"/>
      <c r="MJR629" s="15"/>
      <c r="MJS629" s="15"/>
      <c r="MJT629" s="80"/>
      <c r="MJU629" s="52"/>
      <c r="MJV629" s="69"/>
      <c r="MJW629" s="69"/>
      <c r="MJX629" s="69"/>
      <c r="MJY629" s="107"/>
      <c r="MJZ629" s="2"/>
      <c r="MKA629" s="15"/>
      <c r="MKB629" s="15"/>
      <c r="MKC629" s="80"/>
      <c r="MKD629" s="52"/>
      <c r="MKE629" s="69"/>
      <c r="MKF629" s="69"/>
      <c r="MKG629" s="69"/>
      <c r="MKH629" s="107"/>
      <c r="MKI629" s="2"/>
      <c r="MKJ629" s="15"/>
      <c r="MKK629" s="15"/>
      <c r="MKL629" s="80"/>
      <c r="MKM629" s="52"/>
      <c r="MKN629" s="69"/>
      <c r="MKO629" s="69"/>
      <c r="MKP629" s="69"/>
      <c r="MKQ629" s="107"/>
      <c r="MKR629" s="2"/>
      <c r="MKS629" s="15"/>
      <c r="MKT629" s="15"/>
      <c r="MKU629" s="80"/>
      <c r="MKV629" s="52"/>
      <c r="MKW629" s="69"/>
      <c r="MKX629" s="69"/>
      <c r="MKY629" s="69"/>
      <c r="MKZ629" s="107"/>
      <c r="MLA629" s="2"/>
      <c r="MLB629" s="15"/>
      <c r="MLC629" s="15"/>
      <c r="MLD629" s="80"/>
      <c r="MLE629" s="52"/>
      <c r="MLF629" s="69"/>
      <c r="MLG629" s="69"/>
      <c r="MLH629" s="69"/>
      <c r="MLI629" s="107"/>
      <c r="MLJ629" s="2"/>
      <c r="MLK629" s="15"/>
      <c r="MLL629" s="15"/>
      <c r="MLM629" s="80"/>
      <c r="MLN629" s="52"/>
      <c r="MLO629" s="69"/>
      <c r="MLP629" s="69"/>
      <c r="MLQ629" s="69"/>
      <c r="MLR629" s="107"/>
      <c r="MLS629" s="2"/>
      <c r="MLT629" s="15"/>
      <c r="MLU629" s="15"/>
      <c r="MLV629" s="80"/>
      <c r="MLW629" s="52"/>
      <c r="MLX629" s="69"/>
      <c r="MLY629" s="69"/>
      <c r="MLZ629" s="69"/>
      <c r="MMA629" s="107"/>
      <c r="MMB629" s="2"/>
      <c r="MMC629" s="15"/>
      <c r="MMD629" s="15"/>
      <c r="MME629" s="80"/>
      <c r="MMF629" s="52"/>
      <c r="MMG629" s="69"/>
      <c r="MMH629" s="69"/>
      <c r="MMI629" s="69"/>
      <c r="MMJ629" s="107"/>
      <c r="MMK629" s="2"/>
      <c r="MML629" s="15"/>
      <c r="MMM629" s="15"/>
      <c r="MMN629" s="80"/>
      <c r="MMO629" s="52"/>
      <c r="MMP629" s="69"/>
      <c r="MMQ629" s="69"/>
      <c r="MMR629" s="69"/>
      <c r="MMS629" s="107"/>
      <c r="MMT629" s="2"/>
      <c r="MMU629" s="15"/>
      <c r="MMV629" s="15"/>
      <c r="MMW629" s="80"/>
      <c r="MMX629" s="52"/>
      <c r="MMY629" s="69"/>
      <c r="MMZ629" s="69"/>
      <c r="MNA629" s="69"/>
      <c r="MNB629" s="107"/>
      <c r="MNC629" s="2"/>
      <c r="MND629" s="15"/>
      <c r="MNE629" s="15"/>
      <c r="MNF629" s="80"/>
      <c r="MNG629" s="52"/>
      <c r="MNH629" s="69"/>
      <c r="MNI629" s="69"/>
      <c r="MNJ629" s="69"/>
      <c r="MNK629" s="107"/>
      <c r="MNL629" s="2"/>
      <c r="MNM629" s="15"/>
      <c r="MNN629" s="15"/>
      <c r="MNO629" s="80"/>
      <c r="MNP629" s="52"/>
      <c r="MNQ629" s="69"/>
      <c r="MNR629" s="69"/>
      <c r="MNS629" s="69"/>
      <c r="MNT629" s="107"/>
      <c r="MNU629" s="2"/>
      <c r="MNV629" s="15"/>
      <c r="MNW629" s="15"/>
      <c r="MNX629" s="80"/>
      <c r="MNY629" s="52"/>
      <c r="MNZ629" s="69"/>
      <c r="MOA629" s="69"/>
      <c r="MOB629" s="69"/>
      <c r="MOC629" s="107"/>
      <c r="MOD629" s="2"/>
      <c r="MOE629" s="15"/>
      <c r="MOF629" s="15"/>
      <c r="MOG629" s="80"/>
      <c r="MOH629" s="52"/>
      <c r="MOI629" s="69"/>
      <c r="MOJ629" s="69"/>
      <c r="MOK629" s="69"/>
      <c r="MOL629" s="107"/>
      <c r="MOM629" s="2"/>
      <c r="MON629" s="15"/>
      <c r="MOO629" s="15"/>
      <c r="MOP629" s="80"/>
      <c r="MOQ629" s="52"/>
      <c r="MOR629" s="69"/>
      <c r="MOS629" s="69"/>
      <c r="MOT629" s="69"/>
      <c r="MOU629" s="107"/>
      <c r="MOV629" s="2"/>
      <c r="MOW629" s="15"/>
      <c r="MOX629" s="15"/>
      <c r="MOY629" s="80"/>
      <c r="MOZ629" s="52"/>
      <c r="MPA629" s="69"/>
      <c r="MPB629" s="69"/>
      <c r="MPC629" s="69"/>
      <c r="MPD629" s="107"/>
      <c r="MPE629" s="2"/>
      <c r="MPF629" s="15"/>
      <c r="MPG629" s="15"/>
      <c r="MPH629" s="80"/>
      <c r="MPI629" s="52"/>
      <c r="MPJ629" s="69"/>
      <c r="MPK629" s="69"/>
      <c r="MPL629" s="69"/>
      <c r="MPM629" s="107"/>
      <c r="MPN629" s="2"/>
      <c r="MPO629" s="15"/>
      <c r="MPP629" s="15"/>
      <c r="MPQ629" s="80"/>
      <c r="MPR629" s="52"/>
      <c r="MPS629" s="69"/>
      <c r="MPT629" s="69"/>
      <c r="MPU629" s="69"/>
      <c r="MPV629" s="107"/>
      <c r="MPW629" s="2"/>
      <c r="MPX629" s="15"/>
      <c r="MPY629" s="15"/>
      <c r="MPZ629" s="80"/>
      <c r="MQA629" s="52"/>
      <c r="MQB629" s="69"/>
      <c r="MQC629" s="69"/>
      <c r="MQD629" s="69"/>
      <c r="MQE629" s="107"/>
      <c r="MQF629" s="2"/>
      <c r="MQG629" s="15"/>
      <c r="MQH629" s="15"/>
      <c r="MQI629" s="80"/>
      <c r="MQJ629" s="52"/>
      <c r="MQK629" s="69"/>
      <c r="MQL629" s="69"/>
      <c r="MQM629" s="69"/>
      <c r="MQN629" s="107"/>
      <c r="MQO629" s="2"/>
      <c r="MQP629" s="15"/>
      <c r="MQQ629" s="15"/>
      <c r="MQR629" s="80"/>
      <c r="MQS629" s="52"/>
      <c r="MQT629" s="69"/>
      <c r="MQU629" s="69"/>
      <c r="MQV629" s="69"/>
      <c r="MQW629" s="107"/>
      <c r="MQX629" s="2"/>
      <c r="MQY629" s="15"/>
      <c r="MQZ629" s="15"/>
      <c r="MRA629" s="80"/>
      <c r="MRB629" s="52"/>
      <c r="MRC629" s="69"/>
      <c r="MRD629" s="69"/>
      <c r="MRE629" s="69"/>
      <c r="MRF629" s="107"/>
      <c r="MRG629" s="2"/>
      <c r="MRH629" s="15"/>
      <c r="MRI629" s="15"/>
      <c r="MRJ629" s="80"/>
      <c r="MRK629" s="52"/>
      <c r="MRL629" s="69"/>
      <c r="MRM629" s="69"/>
      <c r="MRN629" s="69"/>
      <c r="MRO629" s="107"/>
      <c r="MRP629" s="2"/>
      <c r="MRQ629" s="15"/>
      <c r="MRR629" s="15"/>
      <c r="MRS629" s="80"/>
      <c r="MRT629" s="52"/>
      <c r="MRU629" s="69"/>
      <c r="MRV629" s="69"/>
      <c r="MRW629" s="69"/>
      <c r="MRX629" s="107"/>
      <c r="MRY629" s="2"/>
      <c r="MRZ629" s="15"/>
      <c r="MSA629" s="15"/>
      <c r="MSB629" s="80"/>
      <c r="MSC629" s="52"/>
      <c r="MSD629" s="69"/>
      <c r="MSE629" s="69"/>
      <c r="MSF629" s="69"/>
      <c r="MSG629" s="107"/>
      <c r="MSH629" s="2"/>
      <c r="MSI629" s="15"/>
      <c r="MSJ629" s="15"/>
      <c r="MSK629" s="80"/>
      <c r="MSL629" s="52"/>
      <c r="MSM629" s="69"/>
      <c r="MSN629" s="69"/>
      <c r="MSO629" s="69"/>
      <c r="MSP629" s="107"/>
      <c r="MSQ629" s="2"/>
      <c r="MSR629" s="15"/>
      <c r="MSS629" s="15"/>
      <c r="MST629" s="80"/>
      <c r="MSU629" s="52"/>
      <c r="MSV629" s="69"/>
      <c r="MSW629" s="69"/>
      <c r="MSX629" s="69"/>
      <c r="MSY629" s="107"/>
      <c r="MSZ629" s="2"/>
      <c r="MTA629" s="15"/>
      <c r="MTB629" s="15"/>
      <c r="MTC629" s="80"/>
      <c r="MTD629" s="52"/>
      <c r="MTE629" s="69"/>
      <c r="MTF629" s="69"/>
      <c r="MTG629" s="69"/>
      <c r="MTH629" s="107"/>
      <c r="MTI629" s="2"/>
      <c r="MTJ629" s="15"/>
      <c r="MTK629" s="15"/>
      <c r="MTL629" s="80"/>
      <c r="MTM629" s="52"/>
      <c r="MTN629" s="69"/>
      <c r="MTO629" s="69"/>
      <c r="MTP629" s="69"/>
      <c r="MTQ629" s="107"/>
      <c r="MTR629" s="2"/>
      <c r="MTS629" s="15"/>
      <c r="MTT629" s="15"/>
      <c r="MTU629" s="80"/>
      <c r="MTV629" s="52"/>
      <c r="MTW629" s="69"/>
      <c r="MTX629" s="69"/>
      <c r="MTY629" s="69"/>
      <c r="MTZ629" s="107"/>
      <c r="MUA629" s="2"/>
      <c r="MUB629" s="15"/>
      <c r="MUC629" s="15"/>
      <c r="MUD629" s="80"/>
      <c r="MUE629" s="52"/>
      <c r="MUF629" s="69"/>
      <c r="MUG629" s="69"/>
      <c r="MUH629" s="69"/>
      <c r="MUI629" s="107"/>
      <c r="MUJ629" s="2"/>
      <c r="MUK629" s="15"/>
      <c r="MUL629" s="15"/>
      <c r="MUM629" s="80"/>
      <c r="MUN629" s="52"/>
      <c r="MUO629" s="69"/>
      <c r="MUP629" s="69"/>
      <c r="MUQ629" s="69"/>
      <c r="MUR629" s="107"/>
      <c r="MUS629" s="2"/>
      <c r="MUT629" s="15"/>
      <c r="MUU629" s="15"/>
      <c r="MUV629" s="80"/>
      <c r="MUW629" s="52"/>
      <c r="MUX629" s="69"/>
      <c r="MUY629" s="69"/>
      <c r="MUZ629" s="69"/>
      <c r="MVA629" s="107"/>
      <c r="MVB629" s="2"/>
      <c r="MVC629" s="15"/>
      <c r="MVD629" s="15"/>
      <c r="MVE629" s="80"/>
      <c r="MVF629" s="52"/>
      <c r="MVG629" s="69"/>
      <c r="MVH629" s="69"/>
      <c r="MVI629" s="69"/>
      <c r="MVJ629" s="107"/>
      <c r="MVK629" s="2"/>
      <c r="MVL629" s="15"/>
      <c r="MVM629" s="15"/>
      <c r="MVN629" s="80"/>
      <c r="MVO629" s="52"/>
      <c r="MVP629" s="69"/>
      <c r="MVQ629" s="69"/>
      <c r="MVR629" s="69"/>
      <c r="MVS629" s="107"/>
      <c r="MVT629" s="2"/>
      <c r="MVU629" s="15"/>
      <c r="MVV629" s="15"/>
      <c r="MVW629" s="80"/>
      <c r="MVX629" s="52"/>
      <c r="MVY629" s="69"/>
      <c r="MVZ629" s="69"/>
      <c r="MWA629" s="69"/>
      <c r="MWB629" s="107"/>
      <c r="MWC629" s="2"/>
      <c r="MWD629" s="15"/>
      <c r="MWE629" s="15"/>
      <c r="MWF629" s="80"/>
      <c r="MWG629" s="52"/>
      <c r="MWH629" s="69"/>
      <c r="MWI629" s="69"/>
      <c r="MWJ629" s="69"/>
      <c r="MWK629" s="107"/>
      <c r="MWL629" s="2"/>
      <c r="MWM629" s="15"/>
      <c r="MWN629" s="15"/>
      <c r="MWO629" s="80"/>
      <c r="MWP629" s="52"/>
      <c r="MWQ629" s="69"/>
      <c r="MWR629" s="69"/>
      <c r="MWS629" s="69"/>
      <c r="MWT629" s="107"/>
      <c r="MWU629" s="2"/>
      <c r="MWV629" s="15"/>
      <c r="MWW629" s="15"/>
      <c r="MWX629" s="80"/>
      <c r="MWY629" s="52"/>
      <c r="MWZ629" s="69"/>
      <c r="MXA629" s="69"/>
      <c r="MXB629" s="69"/>
      <c r="MXC629" s="107"/>
      <c r="MXD629" s="2"/>
      <c r="MXE629" s="15"/>
      <c r="MXF629" s="15"/>
      <c r="MXG629" s="80"/>
      <c r="MXH629" s="52"/>
      <c r="MXI629" s="69"/>
      <c r="MXJ629" s="69"/>
      <c r="MXK629" s="69"/>
      <c r="MXL629" s="107"/>
      <c r="MXM629" s="2"/>
      <c r="MXN629" s="15"/>
      <c r="MXO629" s="15"/>
      <c r="MXP629" s="80"/>
      <c r="MXQ629" s="52"/>
      <c r="MXR629" s="69"/>
      <c r="MXS629" s="69"/>
      <c r="MXT629" s="69"/>
      <c r="MXU629" s="107"/>
      <c r="MXV629" s="2"/>
      <c r="MXW629" s="15"/>
      <c r="MXX629" s="15"/>
      <c r="MXY629" s="80"/>
      <c r="MXZ629" s="52"/>
      <c r="MYA629" s="69"/>
      <c r="MYB629" s="69"/>
      <c r="MYC629" s="69"/>
      <c r="MYD629" s="107"/>
      <c r="MYE629" s="2"/>
      <c r="MYF629" s="15"/>
      <c r="MYG629" s="15"/>
      <c r="MYH629" s="80"/>
      <c r="MYI629" s="52"/>
      <c r="MYJ629" s="69"/>
      <c r="MYK629" s="69"/>
      <c r="MYL629" s="69"/>
      <c r="MYM629" s="107"/>
      <c r="MYN629" s="2"/>
      <c r="MYO629" s="15"/>
      <c r="MYP629" s="15"/>
      <c r="MYQ629" s="80"/>
      <c r="MYR629" s="52"/>
      <c r="MYS629" s="69"/>
      <c r="MYT629" s="69"/>
      <c r="MYU629" s="69"/>
      <c r="MYV629" s="107"/>
      <c r="MYW629" s="2"/>
      <c r="MYX629" s="15"/>
      <c r="MYY629" s="15"/>
      <c r="MYZ629" s="80"/>
      <c r="MZA629" s="52"/>
      <c r="MZB629" s="69"/>
      <c r="MZC629" s="69"/>
      <c r="MZD629" s="69"/>
      <c r="MZE629" s="107"/>
      <c r="MZF629" s="2"/>
      <c r="MZG629" s="15"/>
      <c r="MZH629" s="15"/>
      <c r="MZI629" s="80"/>
      <c r="MZJ629" s="52"/>
      <c r="MZK629" s="69"/>
      <c r="MZL629" s="69"/>
      <c r="MZM629" s="69"/>
      <c r="MZN629" s="107"/>
      <c r="MZO629" s="2"/>
      <c r="MZP629" s="15"/>
      <c r="MZQ629" s="15"/>
      <c r="MZR629" s="80"/>
      <c r="MZS629" s="52"/>
      <c r="MZT629" s="69"/>
      <c r="MZU629" s="69"/>
      <c r="MZV629" s="69"/>
      <c r="MZW629" s="107"/>
      <c r="MZX629" s="2"/>
      <c r="MZY629" s="15"/>
      <c r="MZZ629" s="15"/>
      <c r="NAA629" s="80"/>
      <c r="NAB629" s="52"/>
      <c r="NAC629" s="69"/>
      <c r="NAD629" s="69"/>
      <c r="NAE629" s="69"/>
      <c r="NAF629" s="107"/>
      <c r="NAG629" s="2"/>
      <c r="NAH629" s="15"/>
      <c r="NAI629" s="15"/>
      <c r="NAJ629" s="80"/>
      <c r="NAK629" s="52"/>
      <c r="NAL629" s="69"/>
      <c r="NAM629" s="69"/>
      <c r="NAN629" s="69"/>
      <c r="NAO629" s="107"/>
      <c r="NAP629" s="2"/>
      <c r="NAQ629" s="15"/>
      <c r="NAR629" s="15"/>
      <c r="NAS629" s="80"/>
      <c r="NAT629" s="52"/>
      <c r="NAU629" s="69"/>
      <c r="NAV629" s="69"/>
      <c r="NAW629" s="69"/>
      <c r="NAX629" s="107"/>
      <c r="NAY629" s="2"/>
      <c r="NAZ629" s="15"/>
      <c r="NBA629" s="15"/>
      <c r="NBB629" s="80"/>
      <c r="NBC629" s="52"/>
      <c r="NBD629" s="69"/>
      <c r="NBE629" s="69"/>
      <c r="NBF629" s="69"/>
      <c r="NBG629" s="107"/>
      <c r="NBH629" s="2"/>
      <c r="NBI629" s="15"/>
      <c r="NBJ629" s="15"/>
      <c r="NBK629" s="80"/>
      <c r="NBL629" s="52"/>
      <c r="NBM629" s="69"/>
      <c r="NBN629" s="69"/>
      <c r="NBO629" s="69"/>
      <c r="NBP629" s="107"/>
      <c r="NBQ629" s="2"/>
      <c r="NBR629" s="15"/>
      <c r="NBS629" s="15"/>
      <c r="NBT629" s="80"/>
      <c r="NBU629" s="52"/>
      <c r="NBV629" s="69"/>
      <c r="NBW629" s="69"/>
      <c r="NBX629" s="69"/>
      <c r="NBY629" s="107"/>
      <c r="NBZ629" s="2"/>
      <c r="NCA629" s="15"/>
      <c r="NCB629" s="15"/>
      <c r="NCC629" s="80"/>
      <c r="NCD629" s="52"/>
      <c r="NCE629" s="69"/>
      <c r="NCF629" s="69"/>
      <c r="NCG629" s="69"/>
      <c r="NCH629" s="107"/>
      <c r="NCI629" s="2"/>
      <c r="NCJ629" s="15"/>
      <c r="NCK629" s="15"/>
      <c r="NCL629" s="80"/>
      <c r="NCM629" s="52"/>
      <c r="NCN629" s="69"/>
      <c r="NCO629" s="69"/>
      <c r="NCP629" s="69"/>
      <c r="NCQ629" s="107"/>
      <c r="NCR629" s="2"/>
      <c r="NCS629" s="15"/>
      <c r="NCT629" s="15"/>
      <c r="NCU629" s="80"/>
      <c r="NCV629" s="52"/>
      <c r="NCW629" s="69"/>
      <c r="NCX629" s="69"/>
      <c r="NCY629" s="69"/>
      <c r="NCZ629" s="107"/>
      <c r="NDA629" s="2"/>
      <c r="NDB629" s="15"/>
      <c r="NDC629" s="15"/>
      <c r="NDD629" s="80"/>
      <c r="NDE629" s="52"/>
      <c r="NDF629" s="69"/>
      <c r="NDG629" s="69"/>
      <c r="NDH629" s="69"/>
      <c r="NDI629" s="107"/>
      <c r="NDJ629" s="2"/>
      <c r="NDK629" s="15"/>
      <c r="NDL629" s="15"/>
      <c r="NDM629" s="80"/>
      <c r="NDN629" s="52"/>
      <c r="NDO629" s="69"/>
      <c r="NDP629" s="69"/>
      <c r="NDQ629" s="69"/>
      <c r="NDR629" s="107"/>
      <c r="NDS629" s="2"/>
      <c r="NDT629" s="15"/>
      <c r="NDU629" s="15"/>
      <c r="NDV629" s="80"/>
      <c r="NDW629" s="52"/>
      <c r="NDX629" s="69"/>
      <c r="NDY629" s="69"/>
      <c r="NDZ629" s="69"/>
      <c r="NEA629" s="107"/>
      <c r="NEB629" s="2"/>
      <c r="NEC629" s="15"/>
      <c r="NED629" s="15"/>
      <c r="NEE629" s="80"/>
      <c r="NEF629" s="52"/>
      <c r="NEG629" s="69"/>
      <c r="NEH629" s="69"/>
      <c r="NEI629" s="69"/>
      <c r="NEJ629" s="107"/>
      <c r="NEK629" s="2"/>
      <c r="NEL629" s="15"/>
      <c r="NEM629" s="15"/>
      <c r="NEN629" s="80"/>
      <c r="NEO629" s="52"/>
      <c r="NEP629" s="69"/>
      <c r="NEQ629" s="69"/>
      <c r="NER629" s="69"/>
      <c r="NES629" s="107"/>
      <c r="NET629" s="2"/>
      <c r="NEU629" s="15"/>
      <c r="NEV629" s="15"/>
      <c r="NEW629" s="80"/>
      <c r="NEX629" s="52"/>
      <c r="NEY629" s="69"/>
      <c r="NEZ629" s="69"/>
      <c r="NFA629" s="69"/>
      <c r="NFB629" s="107"/>
      <c r="NFC629" s="2"/>
      <c r="NFD629" s="15"/>
      <c r="NFE629" s="15"/>
      <c r="NFF629" s="80"/>
      <c r="NFG629" s="52"/>
      <c r="NFH629" s="69"/>
      <c r="NFI629" s="69"/>
      <c r="NFJ629" s="69"/>
      <c r="NFK629" s="107"/>
      <c r="NFL629" s="2"/>
      <c r="NFM629" s="15"/>
      <c r="NFN629" s="15"/>
      <c r="NFO629" s="80"/>
      <c r="NFP629" s="52"/>
      <c r="NFQ629" s="69"/>
      <c r="NFR629" s="69"/>
      <c r="NFS629" s="69"/>
      <c r="NFT629" s="107"/>
      <c r="NFU629" s="2"/>
      <c r="NFV629" s="15"/>
      <c r="NFW629" s="15"/>
      <c r="NFX629" s="80"/>
      <c r="NFY629" s="52"/>
      <c r="NFZ629" s="69"/>
      <c r="NGA629" s="69"/>
      <c r="NGB629" s="69"/>
      <c r="NGC629" s="107"/>
      <c r="NGD629" s="2"/>
      <c r="NGE629" s="15"/>
      <c r="NGF629" s="15"/>
      <c r="NGG629" s="80"/>
      <c r="NGH629" s="52"/>
      <c r="NGI629" s="69"/>
      <c r="NGJ629" s="69"/>
      <c r="NGK629" s="69"/>
      <c r="NGL629" s="107"/>
      <c r="NGM629" s="2"/>
      <c r="NGN629" s="15"/>
      <c r="NGO629" s="15"/>
      <c r="NGP629" s="80"/>
      <c r="NGQ629" s="52"/>
      <c r="NGR629" s="69"/>
      <c r="NGS629" s="69"/>
      <c r="NGT629" s="69"/>
      <c r="NGU629" s="107"/>
      <c r="NGV629" s="2"/>
      <c r="NGW629" s="15"/>
      <c r="NGX629" s="15"/>
      <c r="NGY629" s="80"/>
      <c r="NGZ629" s="52"/>
      <c r="NHA629" s="69"/>
      <c r="NHB629" s="69"/>
      <c r="NHC629" s="69"/>
      <c r="NHD629" s="107"/>
      <c r="NHE629" s="2"/>
      <c r="NHF629" s="15"/>
      <c r="NHG629" s="15"/>
      <c r="NHH629" s="80"/>
      <c r="NHI629" s="52"/>
      <c r="NHJ629" s="69"/>
      <c r="NHK629" s="69"/>
      <c r="NHL629" s="69"/>
      <c r="NHM629" s="107"/>
      <c r="NHN629" s="2"/>
      <c r="NHO629" s="15"/>
      <c r="NHP629" s="15"/>
      <c r="NHQ629" s="80"/>
      <c r="NHR629" s="52"/>
      <c r="NHS629" s="69"/>
      <c r="NHT629" s="69"/>
      <c r="NHU629" s="69"/>
      <c r="NHV629" s="107"/>
      <c r="NHW629" s="2"/>
      <c r="NHX629" s="15"/>
      <c r="NHY629" s="15"/>
      <c r="NHZ629" s="80"/>
      <c r="NIA629" s="52"/>
      <c r="NIB629" s="69"/>
      <c r="NIC629" s="69"/>
      <c r="NID629" s="69"/>
      <c r="NIE629" s="107"/>
      <c r="NIF629" s="2"/>
      <c r="NIG629" s="15"/>
      <c r="NIH629" s="15"/>
      <c r="NII629" s="80"/>
      <c r="NIJ629" s="52"/>
      <c r="NIK629" s="69"/>
      <c r="NIL629" s="69"/>
      <c r="NIM629" s="69"/>
      <c r="NIN629" s="107"/>
      <c r="NIO629" s="2"/>
      <c r="NIP629" s="15"/>
      <c r="NIQ629" s="15"/>
      <c r="NIR629" s="80"/>
      <c r="NIS629" s="52"/>
      <c r="NIT629" s="69"/>
      <c r="NIU629" s="69"/>
      <c r="NIV629" s="69"/>
      <c r="NIW629" s="107"/>
      <c r="NIX629" s="2"/>
      <c r="NIY629" s="15"/>
      <c r="NIZ629" s="15"/>
      <c r="NJA629" s="80"/>
      <c r="NJB629" s="52"/>
      <c r="NJC629" s="69"/>
      <c r="NJD629" s="69"/>
      <c r="NJE629" s="69"/>
      <c r="NJF629" s="107"/>
      <c r="NJG629" s="2"/>
      <c r="NJH629" s="15"/>
      <c r="NJI629" s="15"/>
      <c r="NJJ629" s="80"/>
      <c r="NJK629" s="52"/>
      <c r="NJL629" s="69"/>
      <c r="NJM629" s="69"/>
      <c r="NJN629" s="69"/>
      <c r="NJO629" s="107"/>
      <c r="NJP629" s="2"/>
      <c r="NJQ629" s="15"/>
      <c r="NJR629" s="15"/>
      <c r="NJS629" s="80"/>
      <c r="NJT629" s="52"/>
      <c r="NJU629" s="69"/>
      <c r="NJV629" s="69"/>
      <c r="NJW629" s="69"/>
      <c r="NJX629" s="107"/>
      <c r="NJY629" s="2"/>
      <c r="NJZ629" s="15"/>
      <c r="NKA629" s="15"/>
      <c r="NKB629" s="80"/>
      <c r="NKC629" s="52"/>
      <c r="NKD629" s="69"/>
      <c r="NKE629" s="69"/>
      <c r="NKF629" s="69"/>
      <c r="NKG629" s="107"/>
      <c r="NKH629" s="2"/>
      <c r="NKI629" s="15"/>
      <c r="NKJ629" s="15"/>
      <c r="NKK629" s="80"/>
      <c r="NKL629" s="52"/>
      <c r="NKM629" s="69"/>
      <c r="NKN629" s="69"/>
      <c r="NKO629" s="69"/>
      <c r="NKP629" s="107"/>
      <c r="NKQ629" s="2"/>
      <c r="NKR629" s="15"/>
      <c r="NKS629" s="15"/>
      <c r="NKT629" s="80"/>
      <c r="NKU629" s="52"/>
      <c r="NKV629" s="69"/>
      <c r="NKW629" s="69"/>
      <c r="NKX629" s="69"/>
      <c r="NKY629" s="107"/>
      <c r="NKZ629" s="2"/>
      <c r="NLA629" s="15"/>
      <c r="NLB629" s="15"/>
      <c r="NLC629" s="80"/>
      <c r="NLD629" s="52"/>
      <c r="NLE629" s="69"/>
      <c r="NLF629" s="69"/>
      <c r="NLG629" s="69"/>
      <c r="NLH629" s="107"/>
      <c r="NLI629" s="2"/>
      <c r="NLJ629" s="15"/>
      <c r="NLK629" s="15"/>
      <c r="NLL629" s="80"/>
      <c r="NLM629" s="52"/>
      <c r="NLN629" s="69"/>
      <c r="NLO629" s="69"/>
      <c r="NLP629" s="69"/>
      <c r="NLQ629" s="107"/>
      <c r="NLR629" s="2"/>
      <c r="NLS629" s="15"/>
      <c r="NLT629" s="15"/>
      <c r="NLU629" s="80"/>
      <c r="NLV629" s="52"/>
      <c r="NLW629" s="69"/>
      <c r="NLX629" s="69"/>
      <c r="NLY629" s="69"/>
      <c r="NLZ629" s="107"/>
      <c r="NMA629" s="2"/>
      <c r="NMB629" s="15"/>
      <c r="NMC629" s="15"/>
      <c r="NMD629" s="80"/>
      <c r="NME629" s="52"/>
      <c r="NMF629" s="69"/>
      <c r="NMG629" s="69"/>
      <c r="NMH629" s="69"/>
      <c r="NMI629" s="107"/>
      <c r="NMJ629" s="2"/>
      <c r="NMK629" s="15"/>
      <c r="NML629" s="15"/>
      <c r="NMM629" s="80"/>
      <c r="NMN629" s="52"/>
      <c r="NMO629" s="69"/>
      <c r="NMP629" s="69"/>
      <c r="NMQ629" s="69"/>
      <c r="NMR629" s="107"/>
      <c r="NMS629" s="2"/>
      <c r="NMT629" s="15"/>
      <c r="NMU629" s="15"/>
      <c r="NMV629" s="80"/>
      <c r="NMW629" s="52"/>
      <c r="NMX629" s="69"/>
      <c r="NMY629" s="69"/>
      <c r="NMZ629" s="69"/>
      <c r="NNA629" s="107"/>
      <c r="NNB629" s="2"/>
      <c r="NNC629" s="15"/>
      <c r="NND629" s="15"/>
      <c r="NNE629" s="80"/>
      <c r="NNF629" s="52"/>
      <c r="NNG629" s="69"/>
      <c r="NNH629" s="69"/>
      <c r="NNI629" s="69"/>
      <c r="NNJ629" s="107"/>
      <c r="NNK629" s="2"/>
      <c r="NNL629" s="15"/>
      <c r="NNM629" s="15"/>
      <c r="NNN629" s="80"/>
      <c r="NNO629" s="52"/>
      <c r="NNP629" s="69"/>
      <c r="NNQ629" s="69"/>
      <c r="NNR629" s="69"/>
      <c r="NNS629" s="107"/>
      <c r="NNT629" s="2"/>
      <c r="NNU629" s="15"/>
      <c r="NNV629" s="15"/>
      <c r="NNW629" s="80"/>
      <c r="NNX629" s="52"/>
      <c r="NNY629" s="69"/>
      <c r="NNZ629" s="69"/>
      <c r="NOA629" s="69"/>
      <c r="NOB629" s="107"/>
      <c r="NOC629" s="2"/>
      <c r="NOD629" s="15"/>
      <c r="NOE629" s="15"/>
      <c r="NOF629" s="80"/>
      <c r="NOG629" s="52"/>
      <c r="NOH629" s="69"/>
      <c r="NOI629" s="69"/>
      <c r="NOJ629" s="69"/>
      <c r="NOK629" s="107"/>
      <c r="NOL629" s="2"/>
      <c r="NOM629" s="15"/>
      <c r="NON629" s="15"/>
      <c r="NOO629" s="80"/>
      <c r="NOP629" s="52"/>
      <c r="NOQ629" s="69"/>
      <c r="NOR629" s="69"/>
      <c r="NOS629" s="69"/>
      <c r="NOT629" s="107"/>
      <c r="NOU629" s="2"/>
      <c r="NOV629" s="15"/>
      <c r="NOW629" s="15"/>
      <c r="NOX629" s="80"/>
      <c r="NOY629" s="52"/>
      <c r="NOZ629" s="69"/>
      <c r="NPA629" s="69"/>
      <c r="NPB629" s="69"/>
      <c r="NPC629" s="107"/>
      <c r="NPD629" s="2"/>
      <c r="NPE629" s="15"/>
      <c r="NPF629" s="15"/>
      <c r="NPG629" s="80"/>
      <c r="NPH629" s="52"/>
      <c r="NPI629" s="69"/>
      <c r="NPJ629" s="69"/>
      <c r="NPK629" s="69"/>
      <c r="NPL629" s="107"/>
      <c r="NPM629" s="2"/>
      <c r="NPN629" s="15"/>
      <c r="NPO629" s="15"/>
      <c r="NPP629" s="80"/>
      <c r="NPQ629" s="52"/>
      <c r="NPR629" s="69"/>
      <c r="NPS629" s="69"/>
      <c r="NPT629" s="69"/>
      <c r="NPU629" s="107"/>
      <c r="NPV629" s="2"/>
      <c r="NPW629" s="15"/>
      <c r="NPX629" s="15"/>
      <c r="NPY629" s="80"/>
      <c r="NPZ629" s="52"/>
      <c r="NQA629" s="69"/>
      <c r="NQB629" s="69"/>
      <c r="NQC629" s="69"/>
      <c r="NQD629" s="107"/>
      <c r="NQE629" s="2"/>
      <c r="NQF629" s="15"/>
      <c r="NQG629" s="15"/>
      <c r="NQH629" s="80"/>
      <c r="NQI629" s="52"/>
      <c r="NQJ629" s="69"/>
      <c r="NQK629" s="69"/>
      <c r="NQL629" s="69"/>
      <c r="NQM629" s="107"/>
      <c r="NQN629" s="2"/>
      <c r="NQO629" s="15"/>
      <c r="NQP629" s="15"/>
      <c r="NQQ629" s="80"/>
      <c r="NQR629" s="52"/>
      <c r="NQS629" s="69"/>
      <c r="NQT629" s="69"/>
      <c r="NQU629" s="69"/>
      <c r="NQV629" s="107"/>
      <c r="NQW629" s="2"/>
      <c r="NQX629" s="15"/>
      <c r="NQY629" s="15"/>
      <c r="NQZ629" s="80"/>
      <c r="NRA629" s="52"/>
      <c r="NRB629" s="69"/>
      <c r="NRC629" s="69"/>
      <c r="NRD629" s="69"/>
      <c r="NRE629" s="107"/>
      <c r="NRF629" s="2"/>
      <c r="NRG629" s="15"/>
      <c r="NRH629" s="15"/>
      <c r="NRI629" s="80"/>
      <c r="NRJ629" s="52"/>
      <c r="NRK629" s="69"/>
      <c r="NRL629" s="69"/>
      <c r="NRM629" s="69"/>
      <c r="NRN629" s="107"/>
      <c r="NRO629" s="2"/>
      <c r="NRP629" s="15"/>
      <c r="NRQ629" s="15"/>
      <c r="NRR629" s="80"/>
      <c r="NRS629" s="52"/>
      <c r="NRT629" s="69"/>
      <c r="NRU629" s="69"/>
      <c r="NRV629" s="69"/>
      <c r="NRW629" s="107"/>
      <c r="NRX629" s="2"/>
      <c r="NRY629" s="15"/>
      <c r="NRZ629" s="15"/>
      <c r="NSA629" s="80"/>
      <c r="NSB629" s="52"/>
      <c r="NSC629" s="69"/>
      <c r="NSD629" s="69"/>
      <c r="NSE629" s="69"/>
      <c r="NSF629" s="107"/>
      <c r="NSG629" s="2"/>
      <c r="NSH629" s="15"/>
      <c r="NSI629" s="15"/>
      <c r="NSJ629" s="80"/>
      <c r="NSK629" s="52"/>
      <c r="NSL629" s="69"/>
      <c r="NSM629" s="69"/>
      <c r="NSN629" s="69"/>
      <c r="NSO629" s="107"/>
      <c r="NSP629" s="2"/>
      <c r="NSQ629" s="15"/>
      <c r="NSR629" s="15"/>
      <c r="NSS629" s="80"/>
      <c r="NST629" s="52"/>
      <c r="NSU629" s="69"/>
      <c r="NSV629" s="69"/>
      <c r="NSW629" s="69"/>
      <c r="NSX629" s="107"/>
      <c r="NSY629" s="2"/>
      <c r="NSZ629" s="15"/>
      <c r="NTA629" s="15"/>
      <c r="NTB629" s="80"/>
      <c r="NTC629" s="52"/>
      <c r="NTD629" s="69"/>
      <c r="NTE629" s="69"/>
      <c r="NTF629" s="69"/>
      <c r="NTG629" s="107"/>
      <c r="NTH629" s="2"/>
      <c r="NTI629" s="15"/>
      <c r="NTJ629" s="15"/>
      <c r="NTK629" s="80"/>
      <c r="NTL629" s="52"/>
      <c r="NTM629" s="69"/>
      <c r="NTN629" s="69"/>
      <c r="NTO629" s="69"/>
      <c r="NTP629" s="107"/>
      <c r="NTQ629" s="2"/>
      <c r="NTR629" s="15"/>
      <c r="NTS629" s="15"/>
      <c r="NTT629" s="80"/>
      <c r="NTU629" s="52"/>
      <c r="NTV629" s="69"/>
      <c r="NTW629" s="69"/>
      <c r="NTX629" s="69"/>
      <c r="NTY629" s="107"/>
      <c r="NTZ629" s="2"/>
      <c r="NUA629" s="15"/>
      <c r="NUB629" s="15"/>
      <c r="NUC629" s="80"/>
      <c r="NUD629" s="52"/>
      <c r="NUE629" s="69"/>
      <c r="NUF629" s="69"/>
      <c r="NUG629" s="69"/>
      <c r="NUH629" s="107"/>
      <c r="NUI629" s="2"/>
      <c r="NUJ629" s="15"/>
      <c r="NUK629" s="15"/>
      <c r="NUL629" s="80"/>
      <c r="NUM629" s="52"/>
      <c r="NUN629" s="69"/>
      <c r="NUO629" s="69"/>
      <c r="NUP629" s="69"/>
      <c r="NUQ629" s="107"/>
      <c r="NUR629" s="2"/>
      <c r="NUS629" s="15"/>
      <c r="NUT629" s="15"/>
      <c r="NUU629" s="80"/>
      <c r="NUV629" s="52"/>
      <c r="NUW629" s="69"/>
      <c r="NUX629" s="69"/>
      <c r="NUY629" s="69"/>
      <c r="NUZ629" s="107"/>
      <c r="NVA629" s="2"/>
      <c r="NVB629" s="15"/>
      <c r="NVC629" s="15"/>
      <c r="NVD629" s="80"/>
      <c r="NVE629" s="52"/>
      <c r="NVF629" s="69"/>
      <c r="NVG629" s="69"/>
      <c r="NVH629" s="69"/>
      <c r="NVI629" s="107"/>
      <c r="NVJ629" s="2"/>
      <c r="NVK629" s="15"/>
      <c r="NVL629" s="15"/>
      <c r="NVM629" s="80"/>
      <c r="NVN629" s="52"/>
      <c r="NVO629" s="69"/>
      <c r="NVP629" s="69"/>
      <c r="NVQ629" s="69"/>
      <c r="NVR629" s="107"/>
      <c r="NVS629" s="2"/>
      <c r="NVT629" s="15"/>
      <c r="NVU629" s="15"/>
      <c r="NVV629" s="80"/>
      <c r="NVW629" s="52"/>
      <c r="NVX629" s="69"/>
      <c r="NVY629" s="69"/>
      <c r="NVZ629" s="69"/>
      <c r="NWA629" s="107"/>
      <c r="NWB629" s="2"/>
      <c r="NWC629" s="15"/>
      <c r="NWD629" s="15"/>
      <c r="NWE629" s="80"/>
      <c r="NWF629" s="52"/>
      <c r="NWG629" s="69"/>
      <c r="NWH629" s="69"/>
      <c r="NWI629" s="69"/>
      <c r="NWJ629" s="107"/>
      <c r="NWK629" s="2"/>
      <c r="NWL629" s="15"/>
      <c r="NWM629" s="15"/>
      <c r="NWN629" s="80"/>
      <c r="NWO629" s="52"/>
      <c r="NWP629" s="69"/>
      <c r="NWQ629" s="69"/>
      <c r="NWR629" s="69"/>
      <c r="NWS629" s="107"/>
      <c r="NWT629" s="2"/>
      <c r="NWU629" s="15"/>
      <c r="NWV629" s="15"/>
      <c r="NWW629" s="80"/>
      <c r="NWX629" s="52"/>
      <c r="NWY629" s="69"/>
      <c r="NWZ629" s="69"/>
      <c r="NXA629" s="69"/>
      <c r="NXB629" s="107"/>
      <c r="NXC629" s="2"/>
      <c r="NXD629" s="15"/>
      <c r="NXE629" s="15"/>
      <c r="NXF629" s="80"/>
      <c r="NXG629" s="52"/>
      <c r="NXH629" s="69"/>
      <c r="NXI629" s="69"/>
      <c r="NXJ629" s="69"/>
      <c r="NXK629" s="107"/>
      <c r="NXL629" s="2"/>
      <c r="NXM629" s="15"/>
      <c r="NXN629" s="15"/>
      <c r="NXO629" s="80"/>
      <c r="NXP629" s="52"/>
      <c r="NXQ629" s="69"/>
      <c r="NXR629" s="69"/>
      <c r="NXS629" s="69"/>
      <c r="NXT629" s="107"/>
      <c r="NXU629" s="2"/>
      <c r="NXV629" s="15"/>
      <c r="NXW629" s="15"/>
      <c r="NXX629" s="80"/>
      <c r="NXY629" s="52"/>
      <c r="NXZ629" s="69"/>
      <c r="NYA629" s="69"/>
      <c r="NYB629" s="69"/>
      <c r="NYC629" s="107"/>
      <c r="NYD629" s="2"/>
      <c r="NYE629" s="15"/>
      <c r="NYF629" s="15"/>
      <c r="NYG629" s="80"/>
      <c r="NYH629" s="52"/>
      <c r="NYI629" s="69"/>
      <c r="NYJ629" s="69"/>
      <c r="NYK629" s="69"/>
      <c r="NYL629" s="107"/>
      <c r="NYM629" s="2"/>
      <c r="NYN629" s="15"/>
      <c r="NYO629" s="15"/>
      <c r="NYP629" s="80"/>
      <c r="NYQ629" s="52"/>
      <c r="NYR629" s="69"/>
      <c r="NYS629" s="69"/>
      <c r="NYT629" s="69"/>
      <c r="NYU629" s="107"/>
      <c r="NYV629" s="2"/>
      <c r="NYW629" s="15"/>
      <c r="NYX629" s="15"/>
      <c r="NYY629" s="80"/>
      <c r="NYZ629" s="52"/>
      <c r="NZA629" s="69"/>
      <c r="NZB629" s="69"/>
      <c r="NZC629" s="69"/>
      <c r="NZD629" s="107"/>
      <c r="NZE629" s="2"/>
      <c r="NZF629" s="15"/>
      <c r="NZG629" s="15"/>
      <c r="NZH629" s="80"/>
      <c r="NZI629" s="52"/>
      <c r="NZJ629" s="69"/>
      <c r="NZK629" s="69"/>
      <c r="NZL629" s="69"/>
      <c r="NZM629" s="107"/>
      <c r="NZN629" s="2"/>
      <c r="NZO629" s="15"/>
      <c r="NZP629" s="15"/>
      <c r="NZQ629" s="80"/>
      <c r="NZR629" s="52"/>
      <c r="NZS629" s="69"/>
      <c r="NZT629" s="69"/>
      <c r="NZU629" s="69"/>
      <c r="NZV629" s="107"/>
      <c r="NZW629" s="2"/>
      <c r="NZX629" s="15"/>
      <c r="NZY629" s="15"/>
      <c r="NZZ629" s="80"/>
      <c r="OAA629" s="52"/>
      <c r="OAB629" s="69"/>
      <c r="OAC629" s="69"/>
      <c r="OAD629" s="69"/>
      <c r="OAE629" s="107"/>
      <c r="OAF629" s="2"/>
      <c r="OAG629" s="15"/>
      <c r="OAH629" s="15"/>
      <c r="OAI629" s="80"/>
      <c r="OAJ629" s="52"/>
      <c r="OAK629" s="69"/>
      <c r="OAL629" s="69"/>
      <c r="OAM629" s="69"/>
      <c r="OAN629" s="107"/>
      <c r="OAO629" s="2"/>
      <c r="OAP629" s="15"/>
      <c r="OAQ629" s="15"/>
      <c r="OAR629" s="80"/>
      <c r="OAS629" s="52"/>
      <c r="OAT629" s="69"/>
      <c r="OAU629" s="69"/>
      <c r="OAV629" s="69"/>
      <c r="OAW629" s="107"/>
      <c r="OAX629" s="2"/>
      <c r="OAY629" s="15"/>
      <c r="OAZ629" s="15"/>
      <c r="OBA629" s="80"/>
      <c r="OBB629" s="52"/>
      <c r="OBC629" s="69"/>
      <c r="OBD629" s="69"/>
      <c r="OBE629" s="69"/>
      <c r="OBF629" s="107"/>
      <c r="OBG629" s="2"/>
      <c r="OBH629" s="15"/>
      <c r="OBI629" s="15"/>
      <c r="OBJ629" s="80"/>
      <c r="OBK629" s="52"/>
      <c r="OBL629" s="69"/>
      <c r="OBM629" s="69"/>
      <c r="OBN629" s="69"/>
      <c r="OBO629" s="107"/>
      <c r="OBP629" s="2"/>
      <c r="OBQ629" s="15"/>
      <c r="OBR629" s="15"/>
      <c r="OBS629" s="80"/>
      <c r="OBT629" s="52"/>
      <c r="OBU629" s="69"/>
      <c r="OBV629" s="69"/>
      <c r="OBW629" s="69"/>
      <c r="OBX629" s="107"/>
      <c r="OBY629" s="2"/>
      <c r="OBZ629" s="15"/>
      <c r="OCA629" s="15"/>
      <c r="OCB629" s="80"/>
      <c r="OCC629" s="52"/>
      <c r="OCD629" s="69"/>
      <c r="OCE629" s="69"/>
      <c r="OCF629" s="69"/>
      <c r="OCG629" s="107"/>
      <c r="OCH629" s="2"/>
      <c r="OCI629" s="15"/>
      <c r="OCJ629" s="15"/>
      <c r="OCK629" s="80"/>
      <c r="OCL629" s="52"/>
      <c r="OCM629" s="69"/>
      <c r="OCN629" s="69"/>
      <c r="OCO629" s="69"/>
      <c r="OCP629" s="107"/>
      <c r="OCQ629" s="2"/>
      <c r="OCR629" s="15"/>
      <c r="OCS629" s="15"/>
      <c r="OCT629" s="80"/>
      <c r="OCU629" s="52"/>
      <c r="OCV629" s="69"/>
      <c r="OCW629" s="69"/>
      <c r="OCX629" s="69"/>
      <c r="OCY629" s="107"/>
      <c r="OCZ629" s="2"/>
      <c r="ODA629" s="15"/>
      <c r="ODB629" s="15"/>
      <c r="ODC629" s="80"/>
      <c r="ODD629" s="52"/>
      <c r="ODE629" s="69"/>
      <c r="ODF629" s="69"/>
      <c r="ODG629" s="69"/>
      <c r="ODH629" s="107"/>
      <c r="ODI629" s="2"/>
      <c r="ODJ629" s="15"/>
      <c r="ODK629" s="15"/>
      <c r="ODL629" s="80"/>
      <c r="ODM629" s="52"/>
      <c r="ODN629" s="69"/>
      <c r="ODO629" s="69"/>
      <c r="ODP629" s="69"/>
      <c r="ODQ629" s="107"/>
      <c r="ODR629" s="2"/>
      <c r="ODS629" s="15"/>
      <c r="ODT629" s="15"/>
      <c r="ODU629" s="80"/>
      <c r="ODV629" s="52"/>
      <c r="ODW629" s="69"/>
      <c r="ODX629" s="69"/>
      <c r="ODY629" s="69"/>
      <c r="ODZ629" s="107"/>
      <c r="OEA629" s="2"/>
      <c r="OEB629" s="15"/>
      <c r="OEC629" s="15"/>
      <c r="OED629" s="80"/>
      <c r="OEE629" s="52"/>
      <c r="OEF629" s="69"/>
      <c r="OEG629" s="69"/>
      <c r="OEH629" s="69"/>
      <c r="OEI629" s="107"/>
      <c r="OEJ629" s="2"/>
      <c r="OEK629" s="15"/>
      <c r="OEL629" s="15"/>
      <c r="OEM629" s="80"/>
      <c r="OEN629" s="52"/>
      <c r="OEO629" s="69"/>
      <c r="OEP629" s="69"/>
      <c r="OEQ629" s="69"/>
      <c r="OER629" s="107"/>
      <c r="OES629" s="2"/>
      <c r="OET629" s="15"/>
      <c r="OEU629" s="15"/>
      <c r="OEV629" s="80"/>
      <c r="OEW629" s="52"/>
      <c r="OEX629" s="69"/>
      <c r="OEY629" s="69"/>
      <c r="OEZ629" s="69"/>
      <c r="OFA629" s="107"/>
      <c r="OFB629" s="2"/>
      <c r="OFC629" s="15"/>
      <c r="OFD629" s="15"/>
      <c r="OFE629" s="80"/>
      <c r="OFF629" s="52"/>
      <c r="OFG629" s="69"/>
      <c r="OFH629" s="69"/>
      <c r="OFI629" s="69"/>
      <c r="OFJ629" s="107"/>
      <c r="OFK629" s="2"/>
      <c r="OFL629" s="15"/>
      <c r="OFM629" s="15"/>
      <c r="OFN629" s="80"/>
      <c r="OFO629" s="52"/>
      <c r="OFP629" s="69"/>
      <c r="OFQ629" s="69"/>
      <c r="OFR629" s="69"/>
      <c r="OFS629" s="107"/>
      <c r="OFT629" s="2"/>
      <c r="OFU629" s="15"/>
      <c r="OFV629" s="15"/>
      <c r="OFW629" s="80"/>
      <c r="OFX629" s="52"/>
      <c r="OFY629" s="69"/>
      <c r="OFZ629" s="69"/>
      <c r="OGA629" s="69"/>
      <c r="OGB629" s="107"/>
      <c r="OGC629" s="2"/>
      <c r="OGD629" s="15"/>
      <c r="OGE629" s="15"/>
      <c r="OGF629" s="80"/>
      <c r="OGG629" s="52"/>
      <c r="OGH629" s="69"/>
      <c r="OGI629" s="69"/>
      <c r="OGJ629" s="69"/>
      <c r="OGK629" s="107"/>
      <c r="OGL629" s="2"/>
      <c r="OGM629" s="15"/>
      <c r="OGN629" s="15"/>
      <c r="OGO629" s="80"/>
      <c r="OGP629" s="52"/>
      <c r="OGQ629" s="69"/>
      <c r="OGR629" s="69"/>
      <c r="OGS629" s="69"/>
      <c r="OGT629" s="107"/>
      <c r="OGU629" s="2"/>
      <c r="OGV629" s="15"/>
      <c r="OGW629" s="15"/>
      <c r="OGX629" s="80"/>
      <c r="OGY629" s="52"/>
      <c r="OGZ629" s="69"/>
      <c r="OHA629" s="69"/>
      <c r="OHB629" s="69"/>
      <c r="OHC629" s="107"/>
      <c r="OHD629" s="2"/>
      <c r="OHE629" s="15"/>
      <c r="OHF629" s="15"/>
      <c r="OHG629" s="80"/>
      <c r="OHH629" s="52"/>
      <c r="OHI629" s="69"/>
      <c r="OHJ629" s="69"/>
      <c r="OHK629" s="69"/>
      <c r="OHL629" s="107"/>
      <c r="OHM629" s="2"/>
      <c r="OHN629" s="15"/>
      <c r="OHO629" s="15"/>
      <c r="OHP629" s="80"/>
      <c r="OHQ629" s="52"/>
      <c r="OHR629" s="69"/>
      <c r="OHS629" s="69"/>
      <c r="OHT629" s="69"/>
      <c r="OHU629" s="107"/>
      <c r="OHV629" s="2"/>
      <c r="OHW629" s="15"/>
      <c r="OHX629" s="15"/>
      <c r="OHY629" s="80"/>
      <c r="OHZ629" s="52"/>
      <c r="OIA629" s="69"/>
      <c r="OIB629" s="69"/>
      <c r="OIC629" s="69"/>
      <c r="OID629" s="107"/>
      <c r="OIE629" s="2"/>
      <c r="OIF629" s="15"/>
      <c r="OIG629" s="15"/>
      <c r="OIH629" s="80"/>
      <c r="OII629" s="52"/>
      <c r="OIJ629" s="69"/>
      <c r="OIK629" s="69"/>
      <c r="OIL629" s="69"/>
      <c r="OIM629" s="107"/>
      <c r="OIN629" s="2"/>
      <c r="OIO629" s="15"/>
      <c r="OIP629" s="15"/>
      <c r="OIQ629" s="80"/>
      <c r="OIR629" s="52"/>
      <c r="OIS629" s="69"/>
      <c r="OIT629" s="69"/>
      <c r="OIU629" s="69"/>
      <c r="OIV629" s="107"/>
      <c r="OIW629" s="2"/>
      <c r="OIX629" s="15"/>
      <c r="OIY629" s="15"/>
      <c r="OIZ629" s="80"/>
      <c r="OJA629" s="52"/>
      <c r="OJB629" s="69"/>
      <c r="OJC629" s="69"/>
      <c r="OJD629" s="69"/>
      <c r="OJE629" s="107"/>
      <c r="OJF629" s="2"/>
      <c r="OJG629" s="15"/>
      <c r="OJH629" s="15"/>
      <c r="OJI629" s="80"/>
      <c r="OJJ629" s="52"/>
      <c r="OJK629" s="69"/>
      <c r="OJL629" s="69"/>
      <c r="OJM629" s="69"/>
      <c r="OJN629" s="107"/>
      <c r="OJO629" s="2"/>
      <c r="OJP629" s="15"/>
      <c r="OJQ629" s="15"/>
      <c r="OJR629" s="80"/>
      <c r="OJS629" s="52"/>
      <c r="OJT629" s="69"/>
      <c r="OJU629" s="69"/>
      <c r="OJV629" s="69"/>
      <c r="OJW629" s="107"/>
      <c r="OJX629" s="2"/>
      <c r="OJY629" s="15"/>
      <c r="OJZ629" s="15"/>
      <c r="OKA629" s="80"/>
      <c r="OKB629" s="52"/>
      <c r="OKC629" s="69"/>
      <c r="OKD629" s="69"/>
      <c r="OKE629" s="69"/>
      <c r="OKF629" s="107"/>
      <c r="OKG629" s="2"/>
      <c r="OKH629" s="15"/>
      <c r="OKI629" s="15"/>
      <c r="OKJ629" s="80"/>
      <c r="OKK629" s="52"/>
      <c r="OKL629" s="69"/>
      <c r="OKM629" s="69"/>
      <c r="OKN629" s="69"/>
      <c r="OKO629" s="107"/>
      <c r="OKP629" s="2"/>
      <c r="OKQ629" s="15"/>
      <c r="OKR629" s="15"/>
      <c r="OKS629" s="80"/>
      <c r="OKT629" s="52"/>
      <c r="OKU629" s="69"/>
      <c r="OKV629" s="69"/>
      <c r="OKW629" s="69"/>
      <c r="OKX629" s="107"/>
      <c r="OKY629" s="2"/>
      <c r="OKZ629" s="15"/>
      <c r="OLA629" s="15"/>
      <c r="OLB629" s="80"/>
      <c r="OLC629" s="52"/>
      <c r="OLD629" s="69"/>
      <c r="OLE629" s="69"/>
      <c r="OLF629" s="69"/>
      <c r="OLG629" s="107"/>
      <c r="OLH629" s="2"/>
      <c r="OLI629" s="15"/>
      <c r="OLJ629" s="15"/>
      <c r="OLK629" s="80"/>
      <c r="OLL629" s="52"/>
      <c r="OLM629" s="69"/>
      <c r="OLN629" s="69"/>
      <c r="OLO629" s="69"/>
      <c r="OLP629" s="107"/>
      <c r="OLQ629" s="2"/>
      <c r="OLR629" s="15"/>
      <c r="OLS629" s="15"/>
      <c r="OLT629" s="80"/>
      <c r="OLU629" s="52"/>
      <c r="OLV629" s="69"/>
      <c r="OLW629" s="69"/>
      <c r="OLX629" s="69"/>
      <c r="OLY629" s="107"/>
      <c r="OLZ629" s="2"/>
      <c r="OMA629" s="15"/>
      <c r="OMB629" s="15"/>
      <c r="OMC629" s="80"/>
      <c r="OMD629" s="52"/>
      <c r="OME629" s="69"/>
      <c r="OMF629" s="69"/>
      <c r="OMG629" s="69"/>
      <c r="OMH629" s="107"/>
      <c r="OMI629" s="2"/>
      <c r="OMJ629" s="15"/>
      <c r="OMK629" s="15"/>
      <c r="OML629" s="80"/>
      <c r="OMM629" s="52"/>
      <c r="OMN629" s="69"/>
      <c r="OMO629" s="69"/>
      <c r="OMP629" s="69"/>
      <c r="OMQ629" s="107"/>
      <c r="OMR629" s="2"/>
      <c r="OMS629" s="15"/>
      <c r="OMT629" s="15"/>
      <c r="OMU629" s="80"/>
      <c r="OMV629" s="52"/>
      <c r="OMW629" s="69"/>
      <c r="OMX629" s="69"/>
      <c r="OMY629" s="69"/>
      <c r="OMZ629" s="107"/>
      <c r="ONA629" s="2"/>
      <c r="ONB629" s="15"/>
      <c r="ONC629" s="15"/>
      <c r="OND629" s="80"/>
      <c r="ONE629" s="52"/>
      <c r="ONF629" s="69"/>
      <c r="ONG629" s="69"/>
      <c r="ONH629" s="69"/>
      <c r="ONI629" s="107"/>
      <c r="ONJ629" s="2"/>
      <c r="ONK629" s="15"/>
      <c r="ONL629" s="15"/>
      <c r="ONM629" s="80"/>
      <c r="ONN629" s="52"/>
      <c r="ONO629" s="69"/>
      <c r="ONP629" s="69"/>
      <c r="ONQ629" s="69"/>
      <c r="ONR629" s="107"/>
      <c r="ONS629" s="2"/>
      <c r="ONT629" s="15"/>
      <c r="ONU629" s="15"/>
      <c r="ONV629" s="80"/>
      <c r="ONW629" s="52"/>
      <c r="ONX629" s="69"/>
      <c r="ONY629" s="69"/>
      <c r="ONZ629" s="69"/>
      <c r="OOA629" s="107"/>
      <c r="OOB629" s="2"/>
      <c r="OOC629" s="15"/>
      <c r="OOD629" s="15"/>
      <c r="OOE629" s="80"/>
      <c r="OOF629" s="52"/>
      <c r="OOG629" s="69"/>
      <c r="OOH629" s="69"/>
      <c r="OOI629" s="69"/>
      <c r="OOJ629" s="107"/>
      <c r="OOK629" s="2"/>
      <c r="OOL629" s="15"/>
      <c r="OOM629" s="15"/>
      <c r="OON629" s="80"/>
      <c r="OOO629" s="52"/>
      <c r="OOP629" s="69"/>
      <c r="OOQ629" s="69"/>
      <c r="OOR629" s="69"/>
      <c r="OOS629" s="107"/>
      <c r="OOT629" s="2"/>
      <c r="OOU629" s="15"/>
      <c r="OOV629" s="15"/>
      <c r="OOW629" s="80"/>
      <c r="OOX629" s="52"/>
      <c r="OOY629" s="69"/>
      <c r="OOZ629" s="69"/>
      <c r="OPA629" s="69"/>
      <c r="OPB629" s="107"/>
      <c r="OPC629" s="2"/>
      <c r="OPD629" s="15"/>
      <c r="OPE629" s="15"/>
      <c r="OPF629" s="80"/>
      <c r="OPG629" s="52"/>
      <c r="OPH629" s="69"/>
      <c r="OPI629" s="69"/>
      <c r="OPJ629" s="69"/>
      <c r="OPK629" s="107"/>
      <c r="OPL629" s="2"/>
      <c r="OPM629" s="15"/>
      <c r="OPN629" s="15"/>
      <c r="OPO629" s="80"/>
      <c r="OPP629" s="52"/>
      <c r="OPQ629" s="69"/>
      <c r="OPR629" s="69"/>
      <c r="OPS629" s="69"/>
      <c r="OPT629" s="107"/>
      <c r="OPU629" s="2"/>
      <c r="OPV629" s="15"/>
      <c r="OPW629" s="15"/>
      <c r="OPX629" s="80"/>
      <c r="OPY629" s="52"/>
      <c r="OPZ629" s="69"/>
      <c r="OQA629" s="69"/>
      <c r="OQB629" s="69"/>
      <c r="OQC629" s="107"/>
      <c r="OQD629" s="2"/>
      <c r="OQE629" s="15"/>
      <c r="OQF629" s="15"/>
      <c r="OQG629" s="80"/>
      <c r="OQH629" s="52"/>
      <c r="OQI629" s="69"/>
      <c r="OQJ629" s="69"/>
      <c r="OQK629" s="69"/>
      <c r="OQL629" s="107"/>
      <c r="OQM629" s="2"/>
      <c r="OQN629" s="15"/>
      <c r="OQO629" s="15"/>
      <c r="OQP629" s="80"/>
      <c r="OQQ629" s="52"/>
      <c r="OQR629" s="69"/>
      <c r="OQS629" s="69"/>
      <c r="OQT629" s="69"/>
      <c r="OQU629" s="107"/>
      <c r="OQV629" s="2"/>
      <c r="OQW629" s="15"/>
      <c r="OQX629" s="15"/>
      <c r="OQY629" s="80"/>
      <c r="OQZ629" s="52"/>
      <c r="ORA629" s="69"/>
      <c r="ORB629" s="69"/>
      <c r="ORC629" s="69"/>
      <c r="ORD629" s="107"/>
      <c r="ORE629" s="2"/>
      <c r="ORF629" s="15"/>
      <c r="ORG629" s="15"/>
      <c r="ORH629" s="80"/>
      <c r="ORI629" s="52"/>
      <c r="ORJ629" s="69"/>
      <c r="ORK629" s="69"/>
      <c r="ORL629" s="69"/>
      <c r="ORM629" s="107"/>
      <c r="ORN629" s="2"/>
      <c r="ORO629" s="15"/>
      <c r="ORP629" s="15"/>
      <c r="ORQ629" s="80"/>
      <c r="ORR629" s="52"/>
      <c r="ORS629" s="69"/>
      <c r="ORT629" s="69"/>
      <c r="ORU629" s="69"/>
      <c r="ORV629" s="107"/>
      <c r="ORW629" s="2"/>
      <c r="ORX629" s="15"/>
      <c r="ORY629" s="15"/>
      <c r="ORZ629" s="80"/>
      <c r="OSA629" s="52"/>
      <c r="OSB629" s="69"/>
      <c r="OSC629" s="69"/>
      <c r="OSD629" s="69"/>
      <c r="OSE629" s="107"/>
      <c r="OSF629" s="2"/>
      <c r="OSG629" s="15"/>
      <c r="OSH629" s="15"/>
      <c r="OSI629" s="80"/>
      <c r="OSJ629" s="52"/>
      <c r="OSK629" s="69"/>
      <c r="OSL629" s="69"/>
      <c r="OSM629" s="69"/>
      <c r="OSN629" s="107"/>
      <c r="OSO629" s="2"/>
      <c r="OSP629" s="15"/>
      <c r="OSQ629" s="15"/>
      <c r="OSR629" s="80"/>
      <c r="OSS629" s="52"/>
      <c r="OST629" s="69"/>
      <c r="OSU629" s="69"/>
      <c r="OSV629" s="69"/>
      <c r="OSW629" s="107"/>
      <c r="OSX629" s="2"/>
      <c r="OSY629" s="15"/>
      <c r="OSZ629" s="15"/>
      <c r="OTA629" s="80"/>
      <c r="OTB629" s="52"/>
      <c r="OTC629" s="69"/>
      <c r="OTD629" s="69"/>
      <c r="OTE629" s="69"/>
      <c r="OTF629" s="107"/>
      <c r="OTG629" s="2"/>
      <c r="OTH629" s="15"/>
      <c r="OTI629" s="15"/>
      <c r="OTJ629" s="80"/>
      <c r="OTK629" s="52"/>
      <c r="OTL629" s="69"/>
      <c r="OTM629" s="69"/>
      <c r="OTN629" s="69"/>
      <c r="OTO629" s="107"/>
      <c r="OTP629" s="2"/>
      <c r="OTQ629" s="15"/>
      <c r="OTR629" s="15"/>
      <c r="OTS629" s="80"/>
      <c r="OTT629" s="52"/>
      <c r="OTU629" s="69"/>
      <c r="OTV629" s="69"/>
      <c r="OTW629" s="69"/>
      <c r="OTX629" s="107"/>
      <c r="OTY629" s="2"/>
      <c r="OTZ629" s="15"/>
      <c r="OUA629" s="15"/>
      <c r="OUB629" s="80"/>
      <c r="OUC629" s="52"/>
      <c r="OUD629" s="69"/>
      <c r="OUE629" s="69"/>
      <c r="OUF629" s="69"/>
      <c r="OUG629" s="107"/>
      <c r="OUH629" s="2"/>
      <c r="OUI629" s="15"/>
      <c r="OUJ629" s="15"/>
      <c r="OUK629" s="80"/>
      <c r="OUL629" s="52"/>
      <c r="OUM629" s="69"/>
      <c r="OUN629" s="69"/>
      <c r="OUO629" s="69"/>
      <c r="OUP629" s="107"/>
      <c r="OUQ629" s="2"/>
      <c r="OUR629" s="15"/>
      <c r="OUS629" s="15"/>
      <c r="OUT629" s="80"/>
      <c r="OUU629" s="52"/>
      <c r="OUV629" s="69"/>
      <c r="OUW629" s="69"/>
      <c r="OUX629" s="69"/>
      <c r="OUY629" s="107"/>
      <c r="OUZ629" s="2"/>
      <c r="OVA629" s="15"/>
      <c r="OVB629" s="15"/>
      <c r="OVC629" s="80"/>
      <c r="OVD629" s="52"/>
      <c r="OVE629" s="69"/>
      <c r="OVF629" s="69"/>
      <c r="OVG629" s="69"/>
      <c r="OVH629" s="107"/>
      <c r="OVI629" s="2"/>
      <c r="OVJ629" s="15"/>
      <c r="OVK629" s="15"/>
      <c r="OVL629" s="80"/>
      <c r="OVM629" s="52"/>
      <c r="OVN629" s="69"/>
      <c r="OVO629" s="69"/>
      <c r="OVP629" s="69"/>
      <c r="OVQ629" s="107"/>
      <c r="OVR629" s="2"/>
      <c r="OVS629" s="15"/>
      <c r="OVT629" s="15"/>
      <c r="OVU629" s="80"/>
      <c r="OVV629" s="52"/>
      <c r="OVW629" s="69"/>
      <c r="OVX629" s="69"/>
      <c r="OVY629" s="69"/>
      <c r="OVZ629" s="107"/>
      <c r="OWA629" s="2"/>
      <c r="OWB629" s="15"/>
      <c r="OWC629" s="15"/>
      <c r="OWD629" s="80"/>
      <c r="OWE629" s="52"/>
      <c r="OWF629" s="69"/>
      <c r="OWG629" s="69"/>
      <c r="OWH629" s="69"/>
      <c r="OWI629" s="107"/>
      <c r="OWJ629" s="2"/>
      <c r="OWK629" s="15"/>
      <c r="OWL629" s="15"/>
      <c r="OWM629" s="80"/>
      <c r="OWN629" s="52"/>
      <c r="OWO629" s="69"/>
      <c r="OWP629" s="69"/>
      <c r="OWQ629" s="69"/>
      <c r="OWR629" s="107"/>
      <c r="OWS629" s="2"/>
      <c r="OWT629" s="15"/>
      <c r="OWU629" s="15"/>
      <c r="OWV629" s="80"/>
      <c r="OWW629" s="52"/>
      <c r="OWX629" s="69"/>
      <c r="OWY629" s="69"/>
      <c r="OWZ629" s="69"/>
      <c r="OXA629" s="107"/>
      <c r="OXB629" s="2"/>
      <c r="OXC629" s="15"/>
      <c r="OXD629" s="15"/>
      <c r="OXE629" s="80"/>
      <c r="OXF629" s="52"/>
      <c r="OXG629" s="69"/>
      <c r="OXH629" s="69"/>
      <c r="OXI629" s="69"/>
      <c r="OXJ629" s="107"/>
      <c r="OXK629" s="2"/>
      <c r="OXL629" s="15"/>
      <c r="OXM629" s="15"/>
      <c r="OXN629" s="80"/>
      <c r="OXO629" s="52"/>
      <c r="OXP629" s="69"/>
      <c r="OXQ629" s="69"/>
      <c r="OXR629" s="69"/>
      <c r="OXS629" s="107"/>
      <c r="OXT629" s="2"/>
      <c r="OXU629" s="15"/>
      <c r="OXV629" s="15"/>
      <c r="OXW629" s="80"/>
      <c r="OXX629" s="52"/>
      <c r="OXY629" s="69"/>
      <c r="OXZ629" s="69"/>
      <c r="OYA629" s="69"/>
      <c r="OYB629" s="107"/>
      <c r="OYC629" s="2"/>
      <c r="OYD629" s="15"/>
      <c r="OYE629" s="15"/>
      <c r="OYF629" s="80"/>
      <c r="OYG629" s="52"/>
      <c r="OYH629" s="69"/>
      <c r="OYI629" s="69"/>
      <c r="OYJ629" s="69"/>
      <c r="OYK629" s="107"/>
      <c r="OYL629" s="2"/>
      <c r="OYM629" s="15"/>
      <c r="OYN629" s="15"/>
      <c r="OYO629" s="80"/>
      <c r="OYP629" s="52"/>
      <c r="OYQ629" s="69"/>
      <c r="OYR629" s="69"/>
      <c r="OYS629" s="69"/>
      <c r="OYT629" s="107"/>
      <c r="OYU629" s="2"/>
      <c r="OYV629" s="15"/>
      <c r="OYW629" s="15"/>
      <c r="OYX629" s="80"/>
      <c r="OYY629" s="52"/>
      <c r="OYZ629" s="69"/>
      <c r="OZA629" s="69"/>
      <c r="OZB629" s="69"/>
      <c r="OZC629" s="107"/>
      <c r="OZD629" s="2"/>
      <c r="OZE629" s="15"/>
      <c r="OZF629" s="15"/>
      <c r="OZG629" s="80"/>
      <c r="OZH629" s="52"/>
      <c r="OZI629" s="69"/>
      <c r="OZJ629" s="69"/>
      <c r="OZK629" s="69"/>
      <c r="OZL629" s="107"/>
      <c r="OZM629" s="2"/>
      <c r="OZN629" s="15"/>
      <c r="OZO629" s="15"/>
      <c r="OZP629" s="80"/>
      <c r="OZQ629" s="52"/>
      <c r="OZR629" s="69"/>
      <c r="OZS629" s="69"/>
      <c r="OZT629" s="69"/>
      <c r="OZU629" s="107"/>
      <c r="OZV629" s="2"/>
      <c r="OZW629" s="15"/>
      <c r="OZX629" s="15"/>
      <c r="OZY629" s="80"/>
      <c r="OZZ629" s="52"/>
      <c r="PAA629" s="69"/>
      <c r="PAB629" s="69"/>
      <c r="PAC629" s="69"/>
      <c r="PAD629" s="107"/>
      <c r="PAE629" s="2"/>
      <c r="PAF629" s="15"/>
      <c r="PAG629" s="15"/>
      <c r="PAH629" s="80"/>
      <c r="PAI629" s="52"/>
      <c r="PAJ629" s="69"/>
      <c r="PAK629" s="69"/>
      <c r="PAL629" s="69"/>
      <c r="PAM629" s="107"/>
      <c r="PAN629" s="2"/>
      <c r="PAO629" s="15"/>
      <c r="PAP629" s="15"/>
      <c r="PAQ629" s="80"/>
      <c r="PAR629" s="52"/>
      <c r="PAS629" s="69"/>
      <c r="PAT629" s="69"/>
      <c r="PAU629" s="69"/>
      <c r="PAV629" s="107"/>
      <c r="PAW629" s="2"/>
      <c r="PAX629" s="15"/>
      <c r="PAY629" s="15"/>
      <c r="PAZ629" s="80"/>
      <c r="PBA629" s="52"/>
      <c r="PBB629" s="69"/>
      <c r="PBC629" s="69"/>
      <c r="PBD629" s="69"/>
      <c r="PBE629" s="107"/>
      <c r="PBF629" s="2"/>
      <c r="PBG629" s="15"/>
      <c r="PBH629" s="15"/>
      <c r="PBI629" s="80"/>
      <c r="PBJ629" s="52"/>
      <c r="PBK629" s="69"/>
      <c r="PBL629" s="69"/>
      <c r="PBM629" s="69"/>
      <c r="PBN629" s="107"/>
      <c r="PBO629" s="2"/>
      <c r="PBP629" s="15"/>
      <c r="PBQ629" s="15"/>
      <c r="PBR629" s="80"/>
      <c r="PBS629" s="52"/>
      <c r="PBT629" s="69"/>
      <c r="PBU629" s="69"/>
      <c r="PBV629" s="69"/>
      <c r="PBW629" s="107"/>
      <c r="PBX629" s="2"/>
      <c r="PBY629" s="15"/>
      <c r="PBZ629" s="15"/>
      <c r="PCA629" s="80"/>
      <c r="PCB629" s="52"/>
      <c r="PCC629" s="69"/>
      <c r="PCD629" s="69"/>
      <c r="PCE629" s="69"/>
      <c r="PCF629" s="107"/>
      <c r="PCG629" s="2"/>
      <c r="PCH629" s="15"/>
      <c r="PCI629" s="15"/>
      <c r="PCJ629" s="80"/>
      <c r="PCK629" s="52"/>
      <c r="PCL629" s="69"/>
      <c r="PCM629" s="69"/>
      <c r="PCN629" s="69"/>
      <c r="PCO629" s="107"/>
      <c r="PCP629" s="2"/>
      <c r="PCQ629" s="15"/>
      <c r="PCR629" s="15"/>
      <c r="PCS629" s="80"/>
      <c r="PCT629" s="52"/>
      <c r="PCU629" s="69"/>
      <c r="PCV629" s="69"/>
      <c r="PCW629" s="69"/>
      <c r="PCX629" s="107"/>
      <c r="PCY629" s="2"/>
      <c r="PCZ629" s="15"/>
      <c r="PDA629" s="15"/>
      <c r="PDB629" s="80"/>
      <c r="PDC629" s="52"/>
      <c r="PDD629" s="69"/>
      <c r="PDE629" s="69"/>
      <c r="PDF629" s="69"/>
      <c r="PDG629" s="107"/>
      <c r="PDH629" s="2"/>
      <c r="PDI629" s="15"/>
      <c r="PDJ629" s="15"/>
      <c r="PDK629" s="80"/>
      <c r="PDL629" s="52"/>
      <c r="PDM629" s="69"/>
      <c r="PDN629" s="69"/>
      <c r="PDO629" s="69"/>
      <c r="PDP629" s="107"/>
      <c r="PDQ629" s="2"/>
      <c r="PDR629" s="15"/>
      <c r="PDS629" s="15"/>
      <c r="PDT629" s="80"/>
      <c r="PDU629" s="52"/>
      <c r="PDV629" s="69"/>
      <c r="PDW629" s="69"/>
      <c r="PDX629" s="69"/>
      <c r="PDY629" s="107"/>
      <c r="PDZ629" s="2"/>
      <c r="PEA629" s="15"/>
      <c r="PEB629" s="15"/>
      <c r="PEC629" s="80"/>
      <c r="PED629" s="52"/>
      <c r="PEE629" s="69"/>
      <c r="PEF629" s="69"/>
      <c r="PEG629" s="69"/>
      <c r="PEH629" s="107"/>
      <c r="PEI629" s="2"/>
      <c r="PEJ629" s="15"/>
      <c r="PEK629" s="15"/>
      <c r="PEL629" s="80"/>
      <c r="PEM629" s="52"/>
      <c r="PEN629" s="69"/>
      <c r="PEO629" s="69"/>
      <c r="PEP629" s="69"/>
      <c r="PEQ629" s="107"/>
      <c r="PER629" s="2"/>
      <c r="PES629" s="15"/>
      <c r="PET629" s="15"/>
      <c r="PEU629" s="80"/>
      <c r="PEV629" s="52"/>
      <c r="PEW629" s="69"/>
      <c r="PEX629" s="69"/>
      <c r="PEY629" s="69"/>
      <c r="PEZ629" s="107"/>
      <c r="PFA629" s="2"/>
      <c r="PFB629" s="15"/>
      <c r="PFC629" s="15"/>
      <c r="PFD629" s="80"/>
      <c r="PFE629" s="52"/>
      <c r="PFF629" s="69"/>
      <c r="PFG629" s="69"/>
      <c r="PFH629" s="69"/>
      <c r="PFI629" s="107"/>
      <c r="PFJ629" s="2"/>
      <c r="PFK629" s="15"/>
      <c r="PFL629" s="15"/>
      <c r="PFM629" s="80"/>
      <c r="PFN629" s="52"/>
      <c r="PFO629" s="69"/>
      <c r="PFP629" s="69"/>
      <c r="PFQ629" s="69"/>
      <c r="PFR629" s="107"/>
      <c r="PFS629" s="2"/>
      <c r="PFT629" s="15"/>
      <c r="PFU629" s="15"/>
      <c r="PFV629" s="80"/>
      <c r="PFW629" s="52"/>
      <c r="PFX629" s="69"/>
      <c r="PFY629" s="69"/>
      <c r="PFZ629" s="69"/>
      <c r="PGA629" s="107"/>
      <c r="PGB629" s="2"/>
      <c r="PGC629" s="15"/>
      <c r="PGD629" s="15"/>
      <c r="PGE629" s="80"/>
      <c r="PGF629" s="52"/>
      <c r="PGG629" s="69"/>
      <c r="PGH629" s="69"/>
      <c r="PGI629" s="69"/>
      <c r="PGJ629" s="107"/>
      <c r="PGK629" s="2"/>
      <c r="PGL629" s="15"/>
      <c r="PGM629" s="15"/>
      <c r="PGN629" s="80"/>
      <c r="PGO629" s="52"/>
      <c r="PGP629" s="69"/>
      <c r="PGQ629" s="69"/>
      <c r="PGR629" s="69"/>
      <c r="PGS629" s="107"/>
      <c r="PGT629" s="2"/>
      <c r="PGU629" s="15"/>
      <c r="PGV629" s="15"/>
      <c r="PGW629" s="80"/>
      <c r="PGX629" s="52"/>
      <c r="PGY629" s="69"/>
      <c r="PGZ629" s="69"/>
      <c r="PHA629" s="69"/>
      <c r="PHB629" s="107"/>
      <c r="PHC629" s="2"/>
      <c r="PHD629" s="15"/>
      <c r="PHE629" s="15"/>
      <c r="PHF629" s="80"/>
      <c r="PHG629" s="52"/>
      <c r="PHH629" s="69"/>
      <c r="PHI629" s="69"/>
      <c r="PHJ629" s="69"/>
      <c r="PHK629" s="107"/>
      <c r="PHL629" s="2"/>
      <c r="PHM629" s="15"/>
      <c r="PHN629" s="15"/>
      <c r="PHO629" s="80"/>
      <c r="PHP629" s="52"/>
      <c r="PHQ629" s="69"/>
      <c r="PHR629" s="69"/>
      <c r="PHS629" s="69"/>
      <c r="PHT629" s="107"/>
      <c r="PHU629" s="2"/>
      <c r="PHV629" s="15"/>
      <c r="PHW629" s="15"/>
      <c r="PHX629" s="80"/>
      <c r="PHY629" s="52"/>
      <c r="PHZ629" s="69"/>
      <c r="PIA629" s="69"/>
      <c r="PIB629" s="69"/>
      <c r="PIC629" s="107"/>
      <c r="PID629" s="2"/>
      <c r="PIE629" s="15"/>
      <c r="PIF629" s="15"/>
      <c r="PIG629" s="80"/>
      <c r="PIH629" s="52"/>
      <c r="PII629" s="69"/>
      <c r="PIJ629" s="69"/>
      <c r="PIK629" s="69"/>
      <c r="PIL629" s="107"/>
      <c r="PIM629" s="2"/>
      <c r="PIN629" s="15"/>
      <c r="PIO629" s="15"/>
      <c r="PIP629" s="80"/>
      <c r="PIQ629" s="52"/>
      <c r="PIR629" s="69"/>
      <c r="PIS629" s="69"/>
      <c r="PIT629" s="69"/>
      <c r="PIU629" s="107"/>
      <c r="PIV629" s="2"/>
      <c r="PIW629" s="15"/>
      <c r="PIX629" s="15"/>
      <c r="PIY629" s="80"/>
      <c r="PIZ629" s="52"/>
      <c r="PJA629" s="69"/>
      <c r="PJB629" s="69"/>
      <c r="PJC629" s="69"/>
      <c r="PJD629" s="107"/>
      <c r="PJE629" s="2"/>
      <c r="PJF629" s="15"/>
      <c r="PJG629" s="15"/>
      <c r="PJH629" s="80"/>
      <c r="PJI629" s="52"/>
      <c r="PJJ629" s="69"/>
      <c r="PJK629" s="69"/>
      <c r="PJL629" s="69"/>
      <c r="PJM629" s="107"/>
      <c r="PJN629" s="2"/>
      <c r="PJO629" s="15"/>
      <c r="PJP629" s="15"/>
      <c r="PJQ629" s="80"/>
      <c r="PJR629" s="52"/>
      <c r="PJS629" s="69"/>
      <c r="PJT629" s="69"/>
      <c r="PJU629" s="69"/>
      <c r="PJV629" s="107"/>
      <c r="PJW629" s="2"/>
      <c r="PJX629" s="15"/>
      <c r="PJY629" s="15"/>
      <c r="PJZ629" s="80"/>
      <c r="PKA629" s="52"/>
      <c r="PKB629" s="69"/>
      <c r="PKC629" s="69"/>
      <c r="PKD629" s="69"/>
      <c r="PKE629" s="107"/>
      <c r="PKF629" s="2"/>
      <c r="PKG629" s="15"/>
      <c r="PKH629" s="15"/>
      <c r="PKI629" s="80"/>
      <c r="PKJ629" s="52"/>
      <c r="PKK629" s="69"/>
      <c r="PKL629" s="69"/>
      <c r="PKM629" s="69"/>
      <c r="PKN629" s="107"/>
      <c r="PKO629" s="2"/>
      <c r="PKP629" s="15"/>
      <c r="PKQ629" s="15"/>
      <c r="PKR629" s="80"/>
      <c r="PKS629" s="52"/>
      <c r="PKT629" s="69"/>
      <c r="PKU629" s="69"/>
      <c r="PKV629" s="69"/>
      <c r="PKW629" s="107"/>
      <c r="PKX629" s="2"/>
      <c r="PKY629" s="15"/>
      <c r="PKZ629" s="15"/>
      <c r="PLA629" s="80"/>
      <c r="PLB629" s="52"/>
      <c r="PLC629" s="69"/>
      <c r="PLD629" s="69"/>
      <c r="PLE629" s="69"/>
      <c r="PLF629" s="107"/>
      <c r="PLG629" s="2"/>
      <c r="PLH629" s="15"/>
      <c r="PLI629" s="15"/>
      <c r="PLJ629" s="80"/>
      <c r="PLK629" s="52"/>
      <c r="PLL629" s="69"/>
      <c r="PLM629" s="69"/>
      <c r="PLN629" s="69"/>
      <c r="PLO629" s="107"/>
      <c r="PLP629" s="2"/>
      <c r="PLQ629" s="15"/>
      <c r="PLR629" s="15"/>
      <c r="PLS629" s="80"/>
      <c r="PLT629" s="52"/>
      <c r="PLU629" s="69"/>
      <c r="PLV629" s="69"/>
      <c r="PLW629" s="69"/>
      <c r="PLX629" s="107"/>
      <c r="PLY629" s="2"/>
      <c r="PLZ629" s="15"/>
      <c r="PMA629" s="15"/>
      <c r="PMB629" s="80"/>
      <c r="PMC629" s="52"/>
      <c r="PMD629" s="69"/>
      <c r="PME629" s="69"/>
      <c r="PMF629" s="69"/>
      <c r="PMG629" s="107"/>
      <c r="PMH629" s="2"/>
      <c r="PMI629" s="15"/>
      <c r="PMJ629" s="15"/>
      <c r="PMK629" s="80"/>
      <c r="PML629" s="52"/>
      <c r="PMM629" s="69"/>
      <c r="PMN629" s="69"/>
      <c r="PMO629" s="69"/>
      <c r="PMP629" s="107"/>
      <c r="PMQ629" s="2"/>
      <c r="PMR629" s="15"/>
      <c r="PMS629" s="15"/>
      <c r="PMT629" s="80"/>
      <c r="PMU629" s="52"/>
      <c r="PMV629" s="69"/>
      <c r="PMW629" s="69"/>
      <c r="PMX629" s="69"/>
      <c r="PMY629" s="107"/>
      <c r="PMZ629" s="2"/>
      <c r="PNA629" s="15"/>
      <c r="PNB629" s="15"/>
      <c r="PNC629" s="80"/>
      <c r="PND629" s="52"/>
      <c r="PNE629" s="69"/>
      <c r="PNF629" s="69"/>
      <c r="PNG629" s="69"/>
      <c r="PNH629" s="107"/>
      <c r="PNI629" s="2"/>
      <c r="PNJ629" s="15"/>
      <c r="PNK629" s="15"/>
      <c r="PNL629" s="80"/>
      <c r="PNM629" s="52"/>
      <c r="PNN629" s="69"/>
      <c r="PNO629" s="69"/>
      <c r="PNP629" s="69"/>
      <c r="PNQ629" s="107"/>
      <c r="PNR629" s="2"/>
      <c r="PNS629" s="15"/>
      <c r="PNT629" s="15"/>
      <c r="PNU629" s="80"/>
      <c r="PNV629" s="52"/>
      <c r="PNW629" s="69"/>
      <c r="PNX629" s="69"/>
      <c r="PNY629" s="69"/>
      <c r="PNZ629" s="107"/>
      <c r="POA629" s="2"/>
      <c r="POB629" s="15"/>
      <c r="POC629" s="15"/>
      <c r="POD629" s="80"/>
      <c r="POE629" s="52"/>
      <c r="POF629" s="69"/>
      <c r="POG629" s="69"/>
      <c r="POH629" s="69"/>
      <c r="POI629" s="107"/>
      <c r="POJ629" s="2"/>
      <c r="POK629" s="15"/>
      <c r="POL629" s="15"/>
      <c r="POM629" s="80"/>
      <c r="PON629" s="52"/>
      <c r="POO629" s="69"/>
      <c r="POP629" s="69"/>
      <c r="POQ629" s="69"/>
      <c r="POR629" s="107"/>
      <c r="POS629" s="2"/>
      <c r="POT629" s="15"/>
      <c r="POU629" s="15"/>
      <c r="POV629" s="80"/>
      <c r="POW629" s="52"/>
      <c r="POX629" s="69"/>
      <c r="POY629" s="69"/>
      <c r="POZ629" s="69"/>
      <c r="PPA629" s="107"/>
      <c r="PPB629" s="2"/>
      <c r="PPC629" s="15"/>
      <c r="PPD629" s="15"/>
      <c r="PPE629" s="80"/>
      <c r="PPF629" s="52"/>
      <c r="PPG629" s="69"/>
      <c r="PPH629" s="69"/>
      <c r="PPI629" s="69"/>
      <c r="PPJ629" s="107"/>
      <c r="PPK629" s="2"/>
      <c r="PPL629" s="15"/>
      <c r="PPM629" s="15"/>
      <c r="PPN629" s="80"/>
      <c r="PPO629" s="52"/>
      <c r="PPP629" s="69"/>
      <c r="PPQ629" s="69"/>
      <c r="PPR629" s="69"/>
      <c r="PPS629" s="107"/>
      <c r="PPT629" s="2"/>
      <c r="PPU629" s="15"/>
      <c r="PPV629" s="15"/>
      <c r="PPW629" s="80"/>
      <c r="PPX629" s="52"/>
      <c r="PPY629" s="69"/>
      <c r="PPZ629" s="69"/>
      <c r="PQA629" s="69"/>
      <c r="PQB629" s="107"/>
      <c r="PQC629" s="2"/>
      <c r="PQD629" s="15"/>
      <c r="PQE629" s="15"/>
      <c r="PQF629" s="80"/>
      <c r="PQG629" s="52"/>
      <c r="PQH629" s="69"/>
      <c r="PQI629" s="69"/>
      <c r="PQJ629" s="69"/>
      <c r="PQK629" s="107"/>
      <c r="PQL629" s="2"/>
      <c r="PQM629" s="15"/>
      <c r="PQN629" s="15"/>
      <c r="PQO629" s="80"/>
      <c r="PQP629" s="52"/>
      <c r="PQQ629" s="69"/>
      <c r="PQR629" s="69"/>
      <c r="PQS629" s="69"/>
      <c r="PQT629" s="107"/>
      <c r="PQU629" s="2"/>
      <c r="PQV629" s="15"/>
      <c r="PQW629" s="15"/>
      <c r="PQX629" s="80"/>
      <c r="PQY629" s="52"/>
      <c r="PQZ629" s="69"/>
      <c r="PRA629" s="69"/>
      <c r="PRB629" s="69"/>
      <c r="PRC629" s="107"/>
      <c r="PRD629" s="2"/>
      <c r="PRE629" s="15"/>
      <c r="PRF629" s="15"/>
      <c r="PRG629" s="80"/>
      <c r="PRH629" s="52"/>
      <c r="PRI629" s="69"/>
      <c r="PRJ629" s="69"/>
      <c r="PRK629" s="69"/>
      <c r="PRL629" s="107"/>
      <c r="PRM629" s="2"/>
      <c r="PRN629" s="15"/>
      <c r="PRO629" s="15"/>
      <c r="PRP629" s="80"/>
      <c r="PRQ629" s="52"/>
      <c r="PRR629" s="69"/>
      <c r="PRS629" s="69"/>
      <c r="PRT629" s="69"/>
      <c r="PRU629" s="107"/>
      <c r="PRV629" s="2"/>
      <c r="PRW629" s="15"/>
      <c r="PRX629" s="15"/>
      <c r="PRY629" s="80"/>
      <c r="PRZ629" s="52"/>
      <c r="PSA629" s="69"/>
      <c r="PSB629" s="69"/>
      <c r="PSC629" s="69"/>
      <c r="PSD629" s="107"/>
      <c r="PSE629" s="2"/>
      <c r="PSF629" s="15"/>
      <c r="PSG629" s="15"/>
      <c r="PSH629" s="80"/>
      <c r="PSI629" s="52"/>
      <c r="PSJ629" s="69"/>
      <c r="PSK629" s="69"/>
      <c r="PSL629" s="69"/>
      <c r="PSM629" s="107"/>
      <c r="PSN629" s="2"/>
      <c r="PSO629" s="15"/>
      <c r="PSP629" s="15"/>
      <c r="PSQ629" s="80"/>
      <c r="PSR629" s="52"/>
      <c r="PSS629" s="69"/>
      <c r="PST629" s="69"/>
      <c r="PSU629" s="69"/>
      <c r="PSV629" s="107"/>
      <c r="PSW629" s="2"/>
      <c r="PSX629" s="15"/>
      <c r="PSY629" s="15"/>
      <c r="PSZ629" s="80"/>
      <c r="PTA629" s="52"/>
      <c r="PTB629" s="69"/>
      <c r="PTC629" s="69"/>
      <c r="PTD629" s="69"/>
      <c r="PTE629" s="107"/>
      <c r="PTF629" s="2"/>
      <c r="PTG629" s="15"/>
      <c r="PTH629" s="15"/>
      <c r="PTI629" s="80"/>
      <c r="PTJ629" s="52"/>
      <c r="PTK629" s="69"/>
      <c r="PTL629" s="69"/>
      <c r="PTM629" s="69"/>
      <c r="PTN629" s="107"/>
      <c r="PTO629" s="2"/>
      <c r="PTP629" s="15"/>
      <c r="PTQ629" s="15"/>
      <c r="PTR629" s="80"/>
      <c r="PTS629" s="52"/>
      <c r="PTT629" s="69"/>
      <c r="PTU629" s="69"/>
      <c r="PTV629" s="69"/>
      <c r="PTW629" s="107"/>
      <c r="PTX629" s="2"/>
      <c r="PTY629" s="15"/>
      <c r="PTZ629" s="15"/>
      <c r="PUA629" s="80"/>
      <c r="PUB629" s="52"/>
      <c r="PUC629" s="69"/>
      <c r="PUD629" s="69"/>
      <c r="PUE629" s="69"/>
      <c r="PUF629" s="107"/>
      <c r="PUG629" s="2"/>
      <c r="PUH629" s="15"/>
      <c r="PUI629" s="15"/>
      <c r="PUJ629" s="80"/>
      <c r="PUK629" s="52"/>
      <c r="PUL629" s="69"/>
      <c r="PUM629" s="69"/>
      <c r="PUN629" s="69"/>
      <c r="PUO629" s="107"/>
      <c r="PUP629" s="2"/>
      <c r="PUQ629" s="15"/>
      <c r="PUR629" s="15"/>
      <c r="PUS629" s="80"/>
      <c r="PUT629" s="52"/>
      <c r="PUU629" s="69"/>
      <c r="PUV629" s="69"/>
      <c r="PUW629" s="69"/>
      <c r="PUX629" s="107"/>
      <c r="PUY629" s="2"/>
      <c r="PUZ629" s="15"/>
      <c r="PVA629" s="15"/>
      <c r="PVB629" s="80"/>
      <c r="PVC629" s="52"/>
      <c r="PVD629" s="69"/>
      <c r="PVE629" s="69"/>
      <c r="PVF629" s="69"/>
      <c r="PVG629" s="107"/>
      <c r="PVH629" s="2"/>
      <c r="PVI629" s="15"/>
      <c r="PVJ629" s="15"/>
      <c r="PVK629" s="80"/>
      <c r="PVL629" s="52"/>
      <c r="PVM629" s="69"/>
      <c r="PVN629" s="69"/>
      <c r="PVO629" s="69"/>
      <c r="PVP629" s="107"/>
      <c r="PVQ629" s="2"/>
      <c r="PVR629" s="15"/>
      <c r="PVS629" s="15"/>
      <c r="PVT629" s="80"/>
      <c r="PVU629" s="52"/>
      <c r="PVV629" s="69"/>
      <c r="PVW629" s="69"/>
      <c r="PVX629" s="69"/>
      <c r="PVY629" s="107"/>
      <c r="PVZ629" s="2"/>
      <c r="PWA629" s="15"/>
      <c r="PWB629" s="15"/>
      <c r="PWC629" s="80"/>
      <c r="PWD629" s="52"/>
      <c r="PWE629" s="69"/>
      <c r="PWF629" s="69"/>
      <c r="PWG629" s="69"/>
      <c r="PWH629" s="107"/>
      <c r="PWI629" s="2"/>
      <c r="PWJ629" s="15"/>
      <c r="PWK629" s="15"/>
      <c r="PWL629" s="80"/>
      <c r="PWM629" s="52"/>
      <c r="PWN629" s="69"/>
      <c r="PWO629" s="69"/>
      <c r="PWP629" s="69"/>
      <c r="PWQ629" s="107"/>
      <c r="PWR629" s="2"/>
      <c r="PWS629" s="15"/>
      <c r="PWT629" s="15"/>
      <c r="PWU629" s="80"/>
      <c r="PWV629" s="52"/>
      <c r="PWW629" s="69"/>
      <c r="PWX629" s="69"/>
      <c r="PWY629" s="69"/>
      <c r="PWZ629" s="107"/>
      <c r="PXA629" s="2"/>
      <c r="PXB629" s="15"/>
      <c r="PXC629" s="15"/>
      <c r="PXD629" s="80"/>
      <c r="PXE629" s="52"/>
      <c r="PXF629" s="69"/>
      <c r="PXG629" s="69"/>
      <c r="PXH629" s="69"/>
      <c r="PXI629" s="107"/>
      <c r="PXJ629" s="2"/>
      <c r="PXK629" s="15"/>
      <c r="PXL629" s="15"/>
      <c r="PXM629" s="80"/>
      <c r="PXN629" s="52"/>
      <c r="PXO629" s="69"/>
      <c r="PXP629" s="69"/>
      <c r="PXQ629" s="69"/>
      <c r="PXR629" s="107"/>
      <c r="PXS629" s="2"/>
      <c r="PXT629" s="15"/>
      <c r="PXU629" s="15"/>
      <c r="PXV629" s="80"/>
      <c r="PXW629" s="52"/>
      <c r="PXX629" s="69"/>
      <c r="PXY629" s="69"/>
      <c r="PXZ629" s="69"/>
      <c r="PYA629" s="107"/>
      <c r="PYB629" s="2"/>
      <c r="PYC629" s="15"/>
      <c r="PYD629" s="15"/>
      <c r="PYE629" s="80"/>
      <c r="PYF629" s="52"/>
      <c r="PYG629" s="69"/>
      <c r="PYH629" s="69"/>
      <c r="PYI629" s="69"/>
      <c r="PYJ629" s="107"/>
      <c r="PYK629" s="2"/>
      <c r="PYL629" s="15"/>
      <c r="PYM629" s="15"/>
      <c r="PYN629" s="80"/>
      <c r="PYO629" s="52"/>
      <c r="PYP629" s="69"/>
      <c r="PYQ629" s="69"/>
      <c r="PYR629" s="69"/>
      <c r="PYS629" s="107"/>
      <c r="PYT629" s="2"/>
      <c r="PYU629" s="15"/>
      <c r="PYV629" s="15"/>
      <c r="PYW629" s="80"/>
      <c r="PYX629" s="52"/>
      <c r="PYY629" s="69"/>
      <c r="PYZ629" s="69"/>
      <c r="PZA629" s="69"/>
      <c r="PZB629" s="107"/>
      <c r="PZC629" s="2"/>
      <c r="PZD629" s="15"/>
      <c r="PZE629" s="15"/>
      <c r="PZF629" s="80"/>
      <c r="PZG629" s="52"/>
      <c r="PZH629" s="69"/>
      <c r="PZI629" s="69"/>
      <c r="PZJ629" s="69"/>
      <c r="PZK629" s="107"/>
      <c r="PZL629" s="2"/>
      <c r="PZM629" s="15"/>
      <c r="PZN629" s="15"/>
      <c r="PZO629" s="80"/>
      <c r="PZP629" s="52"/>
      <c r="PZQ629" s="69"/>
      <c r="PZR629" s="69"/>
      <c r="PZS629" s="69"/>
      <c r="PZT629" s="107"/>
      <c r="PZU629" s="2"/>
      <c r="PZV629" s="15"/>
      <c r="PZW629" s="15"/>
      <c r="PZX629" s="80"/>
      <c r="PZY629" s="52"/>
      <c r="PZZ629" s="69"/>
      <c r="QAA629" s="69"/>
      <c r="QAB629" s="69"/>
      <c r="QAC629" s="107"/>
      <c r="QAD629" s="2"/>
      <c r="QAE629" s="15"/>
      <c r="QAF629" s="15"/>
      <c r="QAG629" s="80"/>
      <c r="QAH629" s="52"/>
      <c r="QAI629" s="69"/>
      <c r="QAJ629" s="69"/>
      <c r="QAK629" s="69"/>
      <c r="QAL629" s="107"/>
      <c r="QAM629" s="2"/>
      <c r="QAN629" s="15"/>
      <c r="QAO629" s="15"/>
      <c r="QAP629" s="80"/>
      <c r="QAQ629" s="52"/>
      <c r="QAR629" s="69"/>
      <c r="QAS629" s="69"/>
      <c r="QAT629" s="69"/>
      <c r="QAU629" s="107"/>
      <c r="QAV629" s="2"/>
      <c r="QAW629" s="15"/>
      <c r="QAX629" s="15"/>
      <c r="QAY629" s="80"/>
      <c r="QAZ629" s="52"/>
      <c r="QBA629" s="69"/>
      <c r="QBB629" s="69"/>
      <c r="QBC629" s="69"/>
      <c r="QBD629" s="107"/>
      <c r="QBE629" s="2"/>
      <c r="QBF629" s="15"/>
      <c r="QBG629" s="15"/>
      <c r="QBH629" s="80"/>
      <c r="QBI629" s="52"/>
      <c r="QBJ629" s="69"/>
      <c r="QBK629" s="69"/>
      <c r="QBL629" s="69"/>
      <c r="QBM629" s="107"/>
      <c r="QBN629" s="2"/>
      <c r="QBO629" s="15"/>
      <c r="QBP629" s="15"/>
      <c r="QBQ629" s="80"/>
      <c r="QBR629" s="52"/>
      <c r="QBS629" s="69"/>
      <c r="QBT629" s="69"/>
      <c r="QBU629" s="69"/>
      <c r="QBV629" s="107"/>
      <c r="QBW629" s="2"/>
      <c r="QBX629" s="15"/>
      <c r="QBY629" s="15"/>
      <c r="QBZ629" s="80"/>
      <c r="QCA629" s="52"/>
      <c r="QCB629" s="69"/>
      <c r="QCC629" s="69"/>
      <c r="QCD629" s="69"/>
      <c r="QCE629" s="107"/>
      <c r="QCF629" s="2"/>
      <c r="QCG629" s="15"/>
      <c r="QCH629" s="15"/>
      <c r="QCI629" s="80"/>
      <c r="QCJ629" s="52"/>
      <c r="QCK629" s="69"/>
      <c r="QCL629" s="69"/>
      <c r="QCM629" s="69"/>
      <c r="QCN629" s="107"/>
      <c r="QCO629" s="2"/>
      <c r="QCP629" s="15"/>
      <c r="QCQ629" s="15"/>
      <c r="QCR629" s="80"/>
      <c r="QCS629" s="52"/>
      <c r="QCT629" s="69"/>
      <c r="QCU629" s="69"/>
      <c r="QCV629" s="69"/>
      <c r="QCW629" s="107"/>
      <c r="QCX629" s="2"/>
      <c r="QCY629" s="15"/>
      <c r="QCZ629" s="15"/>
      <c r="QDA629" s="80"/>
      <c r="QDB629" s="52"/>
      <c r="QDC629" s="69"/>
      <c r="QDD629" s="69"/>
      <c r="QDE629" s="69"/>
      <c r="QDF629" s="107"/>
      <c r="QDG629" s="2"/>
      <c r="QDH629" s="15"/>
      <c r="QDI629" s="15"/>
      <c r="QDJ629" s="80"/>
      <c r="QDK629" s="52"/>
      <c r="QDL629" s="69"/>
      <c r="QDM629" s="69"/>
      <c r="QDN629" s="69"/>
      <c r="QDO629" s="107"/>
      <c r="QDP629" s="2"/>
      <c r="QDQ629" s="15"/>
      <c r="QDR629" s="15"/>
      <c r="QDS629" s="80"/>
      <c r="QDT629" s="52"/>
      <c r="QDU629" s="69"/>
      <c r="QDV629" s="69"/>
      <c r="QDW629" s="69"/>
      <c r="QDX629" s="107"/>
      <c r="QDY629" s="2"/>
      <c r="QDZ629" s="15"/>
      <c r="QEA629" s="15"/>
      <c r="QEB629" s="80"/>
      <c r="QEC629" s="52"/>
      <c r="QED629" s="69"/>
      <c r="QEE629" s="69"/>
      <c r="QEF629" s="69"/>
      <c r="QEG629" s="107"/>
      <c r="QEH629" s="2"/>
      <c r="QEI629" s="15"/>
      <c r="QEJ629" s="15"/>
      <c r="QEK629" s="80"/>
      <c r="QEL629" s="52"/>
      <c r="QEM629" s="69"/>
      <c r="QEN629" s="69"/>
      <c r="QEO629" s="69"/>
      <c r="QEP629" s="107"/>
      <c r="QEQ629" s="2"/>
      <c r="QER629" s="15"/>
      <c r="QES629" s="15"/>
      <c r="QET629" s="80"/>
      <c r="QEU629" s="52"/>
      <c r="QEV629" s="69"/>
      <c r="QEW629" s="69"/>
      <c r="QEX629" s="69"/>
      <c r="QEY629" s="107"/>
      <c r="QEZ629" s="2"/>
      <c r="QFA629" s="15"/>
      <c r="QFB629" s="15"/>
      <c r="QFC629" s="80"/>
      <c r="QFD629" s="52"/>
      <c r="QFE629" s="69"/>
      <c r="QFF629" s="69"/>
      <c r="QFG629" s="69"/>
      <c r="QFH629" s="107"/>
      <c r="QFI629" s="2"/>
      <c r="QFJ629" s="15"/>
      <c r="QFK629" s="15"/>
      <c r="QFL629" s="80"/>
      <c r="QFM629" s="52"/>
      <c r="QFN629" s="69"/>
      <c r="QFO629" s="69"/>
      <c r="QFP629" s="69"/>
      <c r="QFQ629" s="107"/>
      <c r="QFR629" s="2"/>
      <c r="QFS629" s="15"/>
      <c r="QFT629" s="15"/>
      <c r="QFU629" s="80"/>
      <c r="QFV629" s="52"/>
      <c r="QFW629" s="69"/>
      <c r="QFX629" s="69"/>
      <c r="QFY629" s="69"/>
      <c r="QFZ629" s="107"/>
      <c r="QGA629" s="2"/>
      <c r="QGB629" s="15"/>
      <c r="QGC629" s="15"/>
      <c r="QGD629" s="80"/>
      <c r="QGE629" s="52"/>
      <c r="QGF629" s="69"/>
      <c r="QGG629" s="69"/>
      <c r="QGH629" s="69"/>
      <c r="QGI629" s="107"/>
      <c r="QGJ629" s="2"/>
      <c r="QGK629" s="15"/>
      <c r="QGL629" s="15"/>
      <c r="QGM629" s="80"/>
      <c r="QGN629" s="52"/>
      <c r="QGO629" s="69"/>
      <c r="QGP629" s="69"/>
      <c r="QGQ629" s="69"/>
      <c r="QGR629" s="107"/>
      <c r="QGS629" s="2"/>
      <c r="QGT629" s="15"/>
      <c r="QGU629" s="15"/>
      <c r="QGV629" s="80"/>
      <c r="QGW629" s="52"/>
      <c r="QGX629" s="69"/>
      <c r="QGY629" s="69"/>
      <c r="QGZ629" s="69"/>
      <c r="QHA629" s="107"/>
      <c r="QHB629" s="2"/>
      <c r="QHC629" s="15"/>
      <c r="QHD629" s="15"/>
      <c r="QHE629" s="80"/>
      <c r="QHF629" s="52"/>
      <c r="QHG629" s="69"/>
      <c r="QHH629" s="69"/>
      <c r="QHI629" s="69"/>
      <c r="QHJ629" s="107"/>
      <c r="QHK629" s="2"/>
      <c r="QHL629" s="15"/>
      <c r="QHM629" s="15"/>
      <c r="QHN629" s="80"/>
      <c r="QHO629" s="52"/>
      <c r="QHP629" s="69"/>
      <c r="QHQ629" s="69"/>
      <c r="QHR629" s="69"/>
      <c r="QHS629" s="107"/>
      <c r="QHT629" s="2"/>
      <c r="QHU629" s="15"/>
      <c r="QHV629" s="15"/>
      <c r="QHW629" s="80"/>
      <c r="QHX629" s="52"/>
      <c r="QHY629" s="69"/>
      <c r="QHZ629" s="69"/>
      <c r="QIA629" s="69"/>
      <c r="QIB629" s="107"/>
      <c r="QIC629" s="2"/>
      <c r="QID629" s="15"/>
      <c r="QIE629" s="15"/>
      <c r="QIF629" s="80"/>
      <c r="QIG629" s="52"/>
      <c r="QIH629" s="69"/>
      <c r="QII629" s="69"/>
      <c r="QIJ629" s="69"/>
      <c r="QIK629" s="107"/>
      <c r="QIL629" s="2"/>
      <c r="QIM629" s="15"/>
      <c r="QIN629" s="15"/>
      <c r="QIO629" s="80"/>
      <c r="QIP629" s="52"/>
      <c r="QIQ629" s="69"/>
      <c r="QIR629" s="69"/>
      <c r="QIS629" s="69"/>
      <c r="QIT629" s="107"/>
      <c r="QIU629" s="2"/>
      <c r="QIV629" s="15"/>
      <c r="QIW629" s="15"/>
      <c r="QIX629" s="80"/>
      <c r="QIY629" s="52"/>
      <c r="QIZ629" s="69"/>
      <c r="QJA629" s="69"/>
      <c r="QJB629" s="69"/>
      <c r="QJC629" s="107"/>
      <c r="QJD629" s="2"/>
      <c r="QJE629" s="15"/>
      <c r="QJF629" s="15"/>
      <c r="QJG629" s="80"/>
      <c r="QJH629" s="52"/>
      <c r="QJI629" s="69"/>
      <c r="QJJ629" s="69"/>
      <c r="QJK629" s="69"/>
      <c r="QJL629" s="107"/>
      <c r="QJM629" s="2"/>
      <c r="QJN629" s="15"/>
      <c r="QJO629" s="15"/>
      <c r="QJP629" s="80"/>
      <c r="QJQ629" s="52"/>
      <c r="QJR629" s="69"/>
      <c r="QJS629" s="69"/>
      <c r="QJT629" s="69"/>
      <c r="QJU629" s="107"/>
      <c r="QJV629" s="2"/>
      <c r="QJW629" s="15"/>
      <c r="QJX629" s="15"/>
      <c r="QJY629" s="80"/>
      <c r="QJZ629" s="52"/>
      <c r="QKA629" s="69"/>
      <c r="QKB629" s="69"/>
      <c r="QKC629" s="69"/>
      <c r="QKD629" s="107"/>
      <c r="QKE629" s="2"/>
      <c r="QKF629" s="15"/>
      <c r="QKG629" s="15"/>
      <c r="QKH629" s="80"/>
      <c r="QKI629" s="52"/>
      <c r="QKJ629" s="69"/>
      <c r="QKK629" s="69"/>
      <c r="QKL629" s="69"/>
      <c r="QKM629" s="107"/>
      <c r="QKN629" s="2"/>
      <c r="QKO629" s="15"/>
      <c r="QKP629" s="15"/>
      <c r="QKQ629" s="80"/>
      <c r="QKR629" s="52"/>
      <c r="QKS629" s="69"/>
      <c r="QKT629" s="69"/>
      <c r="QKU629" s="69"/>
      <c r="QKV629" s="107"/>
      <c r="QKW629" s="2"/>
      <c r="QKX629" s="15"/>
      <c r="QKY629" s="15"/>
      <c r="QKZ629" s="80"/>
      <c r="QLA629" s="52"/>
      <c r="QLB629" s="69"/>
      <c r="QLC629" s="69"/>
      <c r="QLD629" s="69"/>
      <c r="QLE629" s="107"/>
      <c r="QLF629" s="2"/>
      <c r="QLG629" s="15"/>
      <c r="QLH629" s="15"/>
      <c r="QLI629" s="80"/>
      <c r="QLJ629" s="52"/>
      <c r="QLK629" s="69"/>
      <c r="QLL629" s="69"/>
      <c r="QLM629" s="69"/>
      <c r="QLN629" s="107"/>
      <c r="QLO629" s="2"/>
      <c r="QLP629" s="15"/>
      <c r="QLQ629" s="15"/>
      <c r="QLR629" s="80"/>
      <c r="QLS629" s="52"/>
      <c r="QLT629" s="69"/>
      <c r="QLU629" s="69"/>
      <c r="QLV629" s="69"/>
      <c r="QLW629" s="107"/>
      <c r="QLX629" s="2"/>
      <c r="QLY629" s="15"/>
      <c r="QLZ629" s="15"/>
      <c r="QMA629" s="80"/>
      <c r="QMB629" s="52"/>
      <c r="QMC629" s="69"/>
      <c r="QMD629" s="69"/>
      <c r="QME629" s="69"/>
      <c r="QMF629" s="107"/>
      <c r="QMG629" s="2"/>
      <c r="QMH629" s="15"/>
      <c r="QMI629" s="15"/>
      <c r="QMJ629" s="80"/>
      <c r="QMK629" s="52"/>
      <c r="QML629" s="69"/>
      <c r="QMM629" s="69"/>
      <c r="QMN629" s="69"/>
      <c r="QMO629" s="107"/>
      <c r="QMP629" s="2"/>
      <c r="QMQ629" s="15"/>
      <c r="QMR629" s="15"/>
      <c r="QMS629" s="80"/>
      <c r="QMT629" s="52"/>
      <c r="QMU629" s="69"/>
      <c r="QMV629" s="69"/>
      <c r="QMW629" s="69"/>
      <c r="QMX629" s="107"/>
      <c r="QMY629" s="2"/>
      <c r="QMZ629" s="15"/>
      <c r="QNA629" s="15"/>
      <c r="QNB629" s="80"/>
      <c r="QNC629" s="52"/>
      <c r="QND629" s="69"/>
      <c r="QNE629" s="69"/>
      <c r="QNF629" s="69"/>
      <c r="QNG629" s="107"/>
      <c r="QNH629" s="2"/>
      <c r="QNI629" s="15"/>
      <c r="QNJ629" s="15"/>
      <c r="QNK629" s="80"/>
      <c r="QNL629" s="52"/>
      <c r="QNM629" s="69"/>
      <c r="QNN629" s="69"/>
      <c r="QNO629" s="69"/>
      <c r="QNP629" s="107"/>
      <c r="QNQ629" s="2"/>
      <c r="QNR629" s="15"/>
      <c r="QNS629" s="15"/>
      <c r="QNT629" s="80"/>
      <c r="QNU629" s="52"/>
      <c r="QNV629" s="69"/>
      <c r="QNW629" s="69"/>
      <c r="QNX629" s="69"/>
      <c r="QNY629" s="107"/>
      <c r="QNZ629" s="2"/>
      <c r="QOA629" s="15"/>
      <c r="QOB629" s="15"/>
      <c r="QOC629" s="80"/>
      <c r="QOD629" s="52"/>
      <c r="QOE629" s="69"/>
      <c r="QOF629" s="69"/>
      <c r="QOG629" s="69"/>
      <c r="QOH629" s="107"/>
      <c r="QOI629" s="2"/>
      <c r="QOJ629" s="15"/>
      <c r="QOK629" s="15"/>
      <c r="QOL629" s="80"/>
      <c r="QOM629" s="52"/>
      <c r="QON629" s="69"/>
      <c r="QOO629" s="69"/>
      <c r="QOP629" s="69"/>
      <c r="QOQ629" s="107"/>
      <c r="QOR629" s="2"/>
      <c r="QOS629" s="15"/>
      <c r="QOT629" s="15"/>
      <c r="QOU629" s="80"/>
      <c r="QOV629" s="52"/>
      <c r="QOW629" s="69"/>
      <c r="QOX629" s="69"/>
      <c r="QOY629" s="69"/>
      <c r="QOZ629" s="107"/>
      <c r="QPA629" s="2"/>
      <c r="QPB629" s="15"/>
      <c r="QPC629" s="15"/>
      <c r="QPD629" s="80"/>
      <c r="QPE629" s="52"/>
      <c r="QPF629" s="69"/>
      <c r="QPG629" s="69"/>
      <c r="QPH629" s="69"/>
      <c r="QPI629" s="107"/>
      <c r="QPJ629" s="2"/>
      <c r="QPK629" s="15"/>
      <c r="QPL629" s="15"/>
      <c r="QPM629" s="80"/>
      <c r="QPN629" s="52"/>
      <c r="QPO629" s="69"/>
      <c r="QPP629" s="69"/>
      <c r="QPQ629" s="69"/>
      <c r="QPR629" s="107"/>
      <c r="QPS629" s="2"/>
      <c r="QPT629" s="15"/>
      <c r="QPU629" s="15"/>
      <c r="QPV629" s="80"/>
      <c r="QPW629" s="52"/>
      <c r="QPX629" s="69"/>
      <c r="QPY629" s="69"/>
      <c r="QPZ629" s="69"/>
      <c r="QQA629" s="107"/>
      <c r="QQB629" s="2"/>
      <c r="QQC629" s="15"/>
      <c r="QQD629" s="15"/>
      <c r="QQE629" s="80"/>
      <c r="QQF629" s="52"/>
      <c r="QQG629" s="69"/>
      <c r="QQH629" s="69"/>
      <c r="QQI629" s="69"/>
      <c r="QQJ629" s="107"/>
      <c r="QQK629" s="2"/>
      <c r="QQL629" s="15"/>
      <c r="QQM629" s="15"/>
      <c r="QQN629" s="80"/>
      <c r="QQO629" s="52"/>
      <c r="QQP629" s="69"/>
      <c r="QQQ629" s="69"/>
      <c r="QQR629" s="69"/>
      <c r="QQS629" s="107"/>
      <c r="QQT629" s="2"/>
      <c r="QQU629" s="15"/>
      <c r="QQV629" s="15"/>
      <c r="QQW629" s="80"/>
      <c r="QQX629" s="52"/>
      <c r="QQY629" s="69"/>
      <c r="QQZ629" s="69"/>
      <c r="QRA629" s="69"/>
      <c r="QRB629" s="107"/>
      <c r="QRC629" s="2"/>
      <c r="QRD629" s="15"/>
      <c r="QRE629" s="15"/>
      <c r="QRF629" s="80"/>
      <c r="QRG629" s="52"/>
      <c r="QRH629" s="69"/>
      <c r="QRI629" s="69"/>
      <c r="QRJ629" s="69"/>
      <c r="QRK629" s="107"/>
      <c r="QRL629" s="2"/>
      <c r="QRM629" s="15"/>
      <c r="QRN629" s="15"/>
      <c r="QRO629" s="80"/>
      <c r="QRP629" s="52"/>
      <c r="QRQ629" s="69"/>
      <c r="QRR629" s="69"/>
      <c r="QRS629" s="69"/>
      <c r="QRT629" s="107"/>
      <c r="QRU629" s="2"/>
      <c r="QRV629" s="15"/>
      <c r="QRW629" s="15"/>
      <c r="QRX629" s="80"/>
      <c r="QRY629" s="52"/>
      <c r="QRZ629" s="69"/>
      <c r="QSA629" s="69"/>
      <c r="QSB629" s="69"/>
      <c r="QSC629" s="107"/>
      <c r="QSD629" s="2"/>
      <c r="QSE629" s="15"/>
      <c r="QSF629" s="15"/>
      <c r="QSG629" s="80"/>
      <c r="QSH629" s="52"/>
      <c r="QSI629" s="69"/>
      <c r="QSJ629" s="69"/>
      <c r="QSK629" s="69"/>
      <c r="QSL629" s="107"/>
      <c r="QSM629" s="2"/>
      <c r="QSN629" s="15"/>
      <c r="QSO629" s="15"/>
      <c r="QSP629" s="80"/>
      <c r="QSQ629" s="52"/>
      <c r="QSR629" s="69"/>
      <c r="QSS629" s="69"/>
      <c r="QST629" s="69"/>
      <c r="QSU629" s="107"/>
      <c r="QSV629" s="2"/>
      <c r="QSW629" s="15"/>
      <c r="QSX629" s="15"/>
      <c r="QSY629" s="80"/>
      <c r="QSZ629" s="52"/>
      <c r="QTA629" s="69"/>
      <c r="QTB629" s="69"/>
      <c r="QTC629" s="69"/>
      <c r="QTD629" s="107"/>
      <c r="QTE629" s="2"/>
      <c r="QTF629" s="15"/>
      <c r="QTG629" s="15"/>
      <c r="QTH629" s="80"/>
      <c r="QTI629" s="52"/>
      <c r="QTJ629" s="69"/>
      <c r="QTK629" s="69"/>
      <c r="QTL629" s="69"/>
      <c r="QTM629" s="107"/>
      <c r="QTN629" s="2"/>
      <c r="QTO629" s="15"/>
      <c r="QTP629" s="15"/>
      <c r="QTQ629" s="80"/>
      <c r="QTR629" s="52"/>
      <c r="QTS629" s="69"/>
      <c r="QTT629" s="69"/>
      <c r="QTU629" s="69"/>
      <c r="QTV629" s="107"/>
      <c r="QTW629" s="2"/>
      <c r="QTX629" s="15"/>
      <c r="QTY629" s="15"/>
      <c r="QTZ629" s="80"/>
      <c r="QUA629" s="52"/>
      <c r="QUB629" s="69"/>
      <c r="QUC629" s="69"/>
      <c r="QUD629" s="69"/>
      <c r="QUE629" s="107"/>
      <c r="QUF629" s="2"/>
      <c r="QUG629" s="15"/>
      <c r="QUH629" s="15"/>
      <c r="QUI629" s="80"/>
      <c r="QUJ629" s="52"/>
      <c r="QUK629" s="69"/>
      <c r="QUL629" s="69"/>
      <c r="QUM629" s="69"/>
      <c r="QUN629" s="107"/>
      <c r="QUO629" s="2"/>
      <c r="QUP629" s="15"/>
      <c r="QUQ629" s="15"/>
      <c r="QUR629" s="80"/>
      <c r="QUS629" s="52"/>
      <c r="QUT629" s="69"/>
      <c r="QUU629" s="69"/>
      <c r="QUV629" s="69"/>
      <c r="QUW629" s="107"/>
      <c r="QUX629" s="2"/>
      <c r="QUY629" s="15"/>
      <c r="QUZ629" s="15"/>
      <c r="QVA629" s="80"/>
      <c r="QVB629" s="52"/>
      <c r="QVC629" s="69"/>
      <c r="QVD629" s="69"/>
      <c r="QVE629" s="69"/>
      <c r="QVF629" s="107"/>
      <c r="QVG629" s="2"/>
      <c r="QVH629" s="15"/>
      <c r="QVI629" s="15"/>
      <c r="QVJ629" s="80"/>
      <c r="QVK629" s="52"/>
      <c r="QVL629" s="69"/>
      <c r="QVM629" s="69"/>
      <c r="QVN629" s="69"/>
      <c r="QVO629" s="107"/>
      <c r="QVP629" s="2"/>
      <c r="QVQ629" s="15"/>
      <c r="QVR629" s="15"/>
      <c r="QVS629" s="80"/>
      <c r="QVT629" s="52"/>
      <c r="QVU629" s="69"/>
      <c r="QVV629" s="69"/>
      <c r="QVW629" s="69"/>
      <c r="QVX629" s="107"/>
      <c r="QVY629" s="2"/>
      <c r="QVZ629" s="15"/>
      <c r="QWA629" s="15"/>
      <c r="QWB629" s="80"/>
      <c r="QWC629" s="52"/>
      <c r="QWD629" s="69"/>
      <c r="QWE629" s="69"/>
      <c r="QWF629" s="69"/>
      <c r="QWG629" s="107"/>
      <c r="QWH629" s="2"/>
      <c r="QWI629" s="15"/>
      <c r="QWJ629" s="15"/>
      <c r="QWK629" s="80"/>
      <c r="QWL629" s="52"/>
      <c r="QWM629" s="69"/>
      <c r="QWN629" s="69"/>
      <c r="QWO629" s="69"/>
      <c r="QWP629" s="107"/>
      <c r="QWQ629" s="2"/>
      <c r="QWR629" s="15"/>
      <c r="QWS629" s="15"/>
      <c r="QWT629" s="80"/>
      <c r="QWU629" s="52"/>
      <c r="QWV629" s="69"/>
      <c r="QWW629" s="69"/>
      <c r="QWX629" s="69"/>
      <c r="QWY629" s="107"/>
      <c r="QWZ629" s="2"/>
      <c r="QXA629" s="15"/>
      <c r="QXB629" s="15"/>
      <c r="QXC629" s="80"/>
      <c r="QXD629" s="52"/>
      <c r="QXE629" s="69"/>
      <c r="QXF629" s="69"/>
      <c r="QXG629" s="69"/>
      <c r="QXH629" s="107"/>
      <c r="QXI629" s="2"/>
      <c r="QXJ629" s="15"/>
      <c r="QXK629" s="15"/>
      <c r="QXL629" s="80"/>
      <c r="QXM629" s="52"/>
      <c r="QXN629" s="69"/>
      <c r="QXO629" s="69"/>
      <c r="QXP629" s="69"/>
      <c r="QXQ629" s="107"/>
      <c r="QXR629" s="2"/>
      <c r="QXS629" s="15"/>
      <c r="QXT629" s="15"/>
      <c r="QXU629" s="80"/>
      <c r="QXV629" s="52"/>
      <c r="QXW629" s="69"/>
      <c r="QXX629" s="69"/>
      <c r="QXY629" s="69"/>
      <c r="QXZ629" s="107"/>
      <c r="QYA629" s="2"/>
      <c r="QYB629" s="15"/>
      <c r="QYC629" s="15"/>
      <c r="QYD629" s="80"/>
      <c r="QYE629" s="52"/>
      <c r="QYF629" s="69"/>
      <c r="QYG629" s="69"/>
      <c r="QYH629" s="69"/>
      <c r="QYI629" s="107"/>
      <c r="QYJ629" s="2"/>
      <c r="QYK629" s="15"/>
      <c r="QYL629" s="15"/>
      <c r="QYM629" s="80"/>
      <c r="QYN629" s="52"/>
      <c r="QYO629" s="69"/>
      <c r="QYP629" s="69"/>
      <c r="QYQ629" s="69"/>
      <c r="QYR629" s="107"/>
      <c r="QYS629" s="2"/>
      <c r="QYT629" s="15"/>
      <c r="QYU629" s="15"/>
      <c r="QYV629" s="80"/>
      <c r="QYW629" s="52"/>
      <c r="QYX629" s="69"/>
      <c r="QYY629" s="69"/>
      <c r="QYZ629" s="69"/>
      <c r="QZA629" s="107"/>
      <c r="QZB629" s="2"/>
      <c r="QZC629" s="15"/>
      <c r="QZD629" s="15"/>
      <c r="QZE629" s="80"/>
      <c r="QZF629" s="52"/>
      <c r="QZG629" s="69"/>
      <c r="QZH629" s="69"/>
      <c r="QZI629" s="69"/>
      <c r="QZJ629" s="107"/>
      <c r="QZK629" s="2"/>
      <c r="QZL629" s="15"/>
      <c r="QZM629" s="15"/>
      <c r="QZN629" s="80"/>
      <c r="QZO629" s="52"/>
      <c r="QZP629" s="69"/>
      <c r="QZQ629" s="69"/>
      <c r="QZR629" s="69"/>
      <c r="QZS629" s="107"/>
      <c r="QZT629" s="2"/>
      <c r="QZU629" s="15"/>
      <c r="QZV629" s="15"/>
      <c r="QZW629" s="80"/>
      <c r="QZX629" s="52"/>
      <c r="QZY629" s="69"/>
      <c r="QZZ629" s="69"/>
      <c r="RAA629" s="69"/>
      <c r="RAB629" s="107"/>
      <c r="RAC629" s="2"/>
      <c r="RAD629" s="15"/>
      <c r="RAE629" s="15"/>
      <c r="RAF629" s="80"/>
      <c r="RAG629" s="52"/>
      <c r="RAH629" s="69"/>
      <c r="RAI629" s="69"/>
      <c r="RAJ629" s="69"/>
      <c r="RAK629" s="107"/>
      <c r="RAL629" s="2"/>
      <c r="RAM629" s="15"/>
      <c r="RAN629" s="15"/>
      <c r="RAO629" s="80"/>
      <c r="RAP629" s="52"/>
      <c r="RAQ629" s="69"/>
      <c r="RAR629" s="69"/>
      <c r="RAS629" s="69"/>
      <c r="RAT629" s="107"/>
      <c r="RAU629" s="2"/>
      <c r="RAV629" s="15"/>
      <c r="RAW629" s="15"/>
      <c r="RAX629" s="80"/>
      <c r="RAY629" s="52"/>
      <c r="RAZ629" s="69"/>
      <c r="RBA629" s="69"/>
      <c r="RBB629" s="69"/>
      <c r="RBC629" s="107"/>
      <c r="RBD629" s="2"/>
      <c r="RBE629" s="15"/>
      <c r="RBF629" s="15"/>
      <c r="RBG629" s="80"/>
      <c r="RBH629" s="52"/>
      <c r="RBI629" s="69"/>
      <c r="RBJ629" s="69"/>
      <c r="RBK629" s="69"/>
      <c r="RBL629" s="107"/>
      <c r="RBM629" s="2"/>
      <c r="RBN629" s="15"/>
      <c r="RBO629" s="15"/>
      <c r="RBP629" s="80"/>
      <c r="RBQ629" s="52"/>
      <c r="RBR629" s="69"/>
      <c r="RBS629" s="69"/>
      <c r="RBT629" s="69"/>
      <c r="RBU629" s="107"/>
      <c r="RBV629" s="2"/>
      <c r="RBW629" s="15"/>
      <c r="RBX629" s="15"/>
      <c r="RBY629" s="80"/>
      <c r="RBZ629" s="52"/>
      <c r="RCA629" s="69"/>
      <c r="RCB629" s="69"/>
      <c r="RCC629" s="69"/>
      <c r="RCD629" s="107"/>
      <c r="RCE629" s="2"/>
      <c r="RCF629" s="15"/>
      <c r="RCG629" s="15"/>
      <c r="RCH629" s="80"/>
      <c r="RCI629" s="52"/>
      <c r="RCJ629" s="69"/>
      <c r="RCK629" s="69"/>
      <c r="RCL629" s="69"/>
      <c r="RCM629" s="107"/>
      <c r="RCN629" s="2"/>
      <c r="RCO629" s="15"/>
      <c r="RCP629" s="15"/>
      <c r="RCQ629" s="80"/>
      <c r="RCR629" s="52"/>
      <c r="RCS629" s="69"/>
      <c r="RCT629" s="69"/>
      <c r="RCU629" s="69"/>
      <c r="RCV629" s="107"/>
      <c r="RCW629" s="2"/>
      <c r="RCX629" s="15"/>
      <c r="RCY629" s="15"/>
      <c r="RCZ629" s="80"/>
      <c r="RDA629" s="52"/>
      <c r="RDB629" s="69"/>
      <c r="RDC629" s="69"/>
      <c r="RDD629" s="69"/>
      <c r="RDE629" s="107"/>
      <c r="RDF629" s="2"/>
      <c r="RDG629" s="15"/>
      <c r="RDH629" s="15"/>
      <c r="RDI629" s="80"/>
      <c r="RDJ629" s="52"/>
      <c r="RDK629" s="69"/>
      <c r="RDL629" s="69"/>
      <c r="RDM629" s="69"/>
      <c r="RDN629" s="107"/>
      <c r="RDO629" s="2"/>
      <c r="RDP629" s="15"/>
      <c r="RDQ629" s="15"/>
      <c r="RDR629" s="80"/>
      <c r="RDS629" s="52"/>
      <c r="RDT629" s="69"/>
      <c r="RDU629" s="69"/>
      <c r="RDV629" s="69"/>
      <c r="RDW629" s="107"/>
      <c r="RDX629" s="2"/>
      <c r="RDY629" s="15"/>
      <c r="RDZ629" s="15"/>
      <c r="REA629" s="80"/>
      <c r="REB629" s="52"/>
      <c r="REC629" s="69"/>
      <c r="RED629" s="69"/>
      <c r="REE629" s="69"/>
      <c r="REF629" s="107"/>
      <c r="REG629" s="2"/>
      <c r="REH629" s="15"/>
      <c r="REI629" s="15"/>
      <c r="REJ629" s="80"/>
      <c r="REK629" s="52"/>
      <c r="REL629" s="69"/>
      <c r="REM629" s="69"/>
      <c r="REN629" s="69"/>
      <c r="REO629" s="107"/>
      <c r="REP629" s="2"/>
      <c r="REQ629" s="15"/>
      <c r="RER629" s="15"/>
      <c r="RES629" s="80"/>
      <c r="RET629" s="52"/>
      <c r="REU629" s="69"/>
      <c r="REV629" s="69"/>
      <c r="REW629" s="69"/>
      <c r="REX629" s="107"/>
      <c r="REY629" s="2"/>
      <c r="REZ629" s="15"/>
      <c r="RFA629" s="15"/>
      <c r="RFB629" s="80"/>
      <c r="RFC629" s="52"/>
      <c r="RFD629" s="69"/>
      <c r="RFE629" s="69"/>
      <c r="RFF629" s="69"/>
      <c r="RFG629" s="107"/>
      <c r="RFH629" s="2"/>
      <c r="RFI629" s="15"/>
      <c r="RFJ629" s="15"/>
      <c r="RFK629" s="80"/>
      <c r="RFL629" s="52"/>
      <c r="RFM629" s="69"/>
      <c r="RFN629" s="69"/>
      <c r="RFO629" s="69"/>
      <c r="RFP629" s="107"/>
      <c r="RFQ629" s="2"/>
      <c r="RFR629" s="15"/>
      <c r="RFS629" s="15"/>
      <c r="RFT629" s="80"/>
      <c r="RFU629" s="52"/>
      <c r="RFV629" s="69"/>
      <c r="RFW629" s="69"/>
      <c r="RFX629" s="69"/>
      <c r="RFY629" s="107"/>
      <c r="RFZ629" s="2"/>
      <c r="RGA629" s="15"/>
      <c r="RGB629" s="15"/>
      <c r="RGC629" s="80"/>
      <c r="RGD629" s="52"/>
      <c r="RGE629" s="69"/>
      <c r="RGF629" s="69"/>
      <c r="RGG629" s="69"/>
      <c r="RGH629" s="107"/>
      <c r="RGI629" s="2"/>
      <c r="RGJ629" s="15"/>
      <c r="RGK629" s="15"/>
      <c r="RGL629" s="80"/>
      <c r="RGM629" s="52"/>
      <c r="RGN629" s="69"/>
      <c r="RGO629" s="69"/>
      <c r="RGP629" s="69"/>
      <c r="RGQ629" s="107"/>
      <c r="RGR629" s="2"/>
      <c r="RGS629" s="15"/>
      <c r="RGT629" s="15"/>
      <c r="RGU629" s="80"/>
      <c r="RGV629" s="52"/>
      <c r="RGW629" s="69"/>
      <c r="RGX629" s="69"/>
      <c r="RGY629" s="69"/>
      <c r="RGZ629" s="107"/>
      <c r="RHA629" s="2"/>
      <c r="RHB629" s="15"/>
      <c r="RHC629" s="15"/>
      <c r="RHD629" s="80"/>
      <c r="RHE629" s="52"/>
      <c r="RHF629" s="69"/>
      <c r="RHG629" s="69"/>
      <c r="RHH629" s="69"/>
      <c r="RHI629" s="107"/>
      <c r="RHJ629" s="2"/>
      <c r="RHK629" s="15"/>
      <c r="RHL629" s="15"/>
      <c r="RHM629" s="80"/>
      <c r="RHN629" s="52"/>
      <c r="RHO629" s="69"/>
      <c r="RHP629" s="69"/>
      <c r="RHQ629" s="69"/>
      <c r="RHR629" s="107"/>
      <c r="RHS629" s="2"/>
      <c r="RHT629" s="15"/>
      <c r="RHU629" s="15"/>
      <c r="RHV629" s="80"/>
      <c r="RHW629" s="52"/>
      <c r="RHX629" s="69"/>
      <c r="RHY629" s="69"/>
      <c r="RHZ629" s="69"/>
      <c r="RIA629" s="107"/>
      <c r="RIB629" s="2"/>
      <c r="RIC629" s="15"/>
      <c r="RID629" s="15"/>
      <c r="RIE629" s="80"/>
      <c r="RIF629" s="52"/>
      <c r="RIG629" s="69"/>
      <c r="RIH629" s="69"/>
      <c r="RII629" s="69"/>
      <c r="RIJ629" s="107"/>
      <c r="RIK629" s="2"/>
      <c r="RIL629" s="15"/>
      <c r="RIM629" s="15"/>
      <c r="RIN629" s="80"/>
      <c r="RIO629" s="52"/>
      <c r="RIP629" s="69"/>
      <c r="RIQ629" s="69"/>
      <c r="RIR629" s="69"/>
      <c r="RIS629" s="107"/>
      <c r="RIT629" s="2"/>
      <c r="RIU629" s="15"/>
      <c r="RIV629" s="15"/>
      <c r="RIW629" s="80"/>
      <c r="RIX629" s="52"/>
      <c r="RIY629" s="69"/>
      <c r="RIZ629" s="69"/>
      <c r="RJA629" s="69"/>
      <c r="RJB629" s="107"/>
      <c r="RJC629" s="2"/>
      <c r="RJD629" s="15"/>
      <c r="RJE629" s="15"/>
      <c r="RJF629" s="80"/>
      <c r="RJG629" s="52"/>
      <c r="RJH629" s="69"/>
      <c r="RJI629" s="69"/>
      <c r="RJJ629" s="69"/>
      <c r="RJK629" s="107"/>
      <c r="RJL629" s="2"/>
      <c r="RJM629" s="15"/>
      <c r="RJN629" s="15"/>
      <c r="RJO629" s="80"/>
      <c r="RJP629" s="52"/>
      <c r="RJQ629" s="69"/>
      <c r="RJR629" s="69"/>
      <c r="RJS629" s="69"/>
      <c r="RJT629" s="107"/>
      <c r="RJU629" s="2"/>
      <c r="RJV629" s="15"/>
      <c r="RJW629" s="15"/>
      <c r="RJX629" s="80"/>
      <c r="RJY629" s="52"/>
      <c r="RJZ629" s="69"/>
      <c r="RKA629" s="69"/>
      <c r="RKB629" s="69"/>
      <c r="RKC629" s="107"/>
      <c r="RKD629" s="2"/>
      <c r="RKE629" s="15"/>
      <c r="RKF629" s="15"/>
      <c r="RKG629" s="80"/>
      <c r="RKH629" s="52"/>
      <c r="RKI629" s="69"/>
      <c r="RKJ629" s="69"/>
      <c r="RKK629" s="69"/>
      <c r="RKL629" s="107"/>
      <c r="RKM629" s="2"/>
      <c r="RKN629" s="15"/>
      <c r="RKO629" s="15"/>
      <c r="RKP629" s="80"/>
      <c r="RKQ629" s="52"/>
      <c r="RKR629" s="69"/>
      <c r="RKS629" s="69"/>
      <c r="RKT629" s="69"/>
      <c r="RKU629" s="107"/>
      <c r="RKV629" s="2"/>
      <c r="RKW629" s="15"/>
      <c r="RKX629" s="15"/>
      <c r="RKY629" s="80"/>
      <c r="RKZ629" s="52"/>
      <c r="RLA629" s="69"/>
      <c r="RLB629" s="69"/>
      <c r="RLC629" s="69"/>
      <c r="RLD629" s="107"/>
      <c r="RLE629" s="2"/>
      <c r="RLF629" s="15"/>
      <c r="RLG629" s="15"/>
      <c r="RLH629" s="80"/>
      <c r="RLI629" s="52"/>
      <c r="RLJ629" s="69"/>
      <c r="RLK629" s="69"/>
      <c r="RLL629" s="69"/>
      <c r="RLM629" s="107"/>
      <c r="RLN629" s="2"/>
      <c r="RLO629" s="15"/>
      <c r="RLP629" s="15"/>
      <c r="RLQ629" s="80"/>
      <c r="RLR629" s="52"/>
      <c r="RLS629" s="69"/>
      <c r="RLT629" s="69"/>
      <c r="RLU629" s="69"/>
      <c r="RLV629" s="107"/>
      <c r="RLW629" s="2"/>
      <c r="RLX629" s="15"/>
      <c r="RLY629" s="15"/>
      <c r="RLZ629" s="80"/>
      <c r="RMA629" s="52"/>
      <c r="RMB629" s="69"/>
      <c r="RMC629" s="69"/>
      <c r="RMD629" s="69"/>
      <c r="RME629" s="107"/>
      <c r="RMF629" s="2"/>
      <c r="RMG629" s="15"/>
      <c r="RMH629" s="15"/>
      <c r="RMI629" s="80"/>
      <c r="RMJ629" s="52"/>
      <c r="RMK629" s="69"/>
      <c r="RML629" s="69"/>
      <c r="RMM629" s="69"/>
      <c r="RMN629" s="107"/>
      <c r="RMO629" s="2"/>
      <c r="RMP629" s="15"/>
      <c r="RMQ629" s="15"/>
      <c r="RMR629" s="80"/>
      <c r="RMS629" s="52"/>
      <c r="RMT629" s="69"/>
      <c r="RMU629" s="69"/>
      <c r="RMV629" s="69"/>
      <c r="RMW629" s="107"/>
      <c r="RMX629" s="2"/>
      <c r="RMY629" s="15"/>
      <c r="RMZ629" s="15"/>
      <c r="RNA629" s="80"/>
      <c r="RNB629" s="52"/>
      <c r="RNC629" s="69"/>
      <c r="RND629" s="69"/>
      <c r="RNE629" s="69"/>
      <c r="RNF629" s="107"/>
      <c r="RNG629" s="2"/>
      <c r="RNH629" s="15"/>
      <c r="RNI629" s="15"/>
      <c r="RNJ629" s="80"/>
      <c r="RNK629" s="52"/>
      <c r="RNL629" s="69"/>
      <c r="RNM629" s="69"/>
      <c r="RNN629" s="69"/>
      <c r="RNO629" s="107"/>
      <c r="RNP629" s="2"/>
      <c r="RNQ629" s="15"/>
      <c r="RNR629" s="15"/>
      <c r="RNS629" s="80"/>
      <c r="RNT629" s="52"/>
      <c r="RNU629" s="69"/>
      <c r="RNV629" s="69"/>
      <c r="RNW629" s="69"/>
      <c r="RNX629" s="107"/>
      <c r="RNY629" s="2"/>
      <c r="RNZ629" s="15"/>
      <c r="ROA629" s="15"/>
      <c r="ROB629" s="80"/>
      <c r="ROC629" s="52"/>
      <c r="ROD629" s="69"/>
      <c r="ROE629" s="69"/>
      <c r="ROF629" s="69"/>
      <c r="ROG629" s="107"/>
      <c r="ROH629" s="2"/>
      <c r="ROI629" s="15"/>
      <c r="ROJ629" s="15"/>
      <c r="ROK629" s="80"/>
      <c r="ROL629" s="52"/>
      <c r="ROM629" s="69"/>
      <c r="RON629" s="69"/>
      <c r="ROO629" s="69"/>
      <c r="ROP629" s="107"/>
      <c r="ROQ629" s="2"/>
      <c r="ROR629" s="15"/>
      <c r="ROS629" s="15"/>
      <c r="ROT629" s="80"/>
      <c r="ROU629" s="52"/>
      <c r="ROV629" s="69"/>
      <c r="ROW629" s="69"/>
      <c r="ROX629" s="69"/>
      <c r="ROY629" s="107"/>
      <c r="ROZ629" s="2"/>
      <c r="RPA629" s="15"/>
      <c r="RPB629" s="15"/>
      <c r="RPC629" s="80"/>
      <c r="RPD629" s="52"/>
      <c r="RPE629" s="69"/>
      <c r="RPF629" s="69"/>
      <c r="RPG629" s="69"/>
      <c r="RPH629" s="107"/>
      <c r="RPI629" s="2"/>
      <c r="RPJ629" s="15"/>
      <c r="RPK629" s="15"/>
      <c r="RPL629" s="80"/>
      <c r="RPM629" s="52"/>
      <c r="RPN629" s="69"/>
      <c r="RPO629" s="69"/>
      <c r="RPP629" s="69"/>
      <c r="RPQ629" s="107"/>
      <c r="RPR629" s="2"/>
      <c r="RPS629" s="15"/>
      <c r="RPT629" s="15"/>
      <c r="RPU629" s="80"/>
      <c r="RPV629" s="52"/>
      <c r="RPW629" s="69"/>
      <c r="RPX629" s="69"/>
      <c r="RPY629" s="69"/>
      <c r="RPZ629" s="107"/>
      <c r="RQA629" s="2"/>
      <c r="RQB629" s="15"/>
      <c r="RQC629" s="15"/>
      <c r="RQD629" s="80"/>
      <c r="RQE629" s="52"/>
      <c r="RQF629" s="69"/>
      <c r="RQG629" s="69"/>
      <c r="RQH629" s="69"/>
      <c r="RQI629" s="107"/>
      <c r="RQJ629" s="2"/>
      <c r="RQK629" s="15"/>
      <c r="RQL629" s="15"/>
      <c r="RQM629" s="80"/>
      <c r="RQN629" s="52"/>
      <c r="RQO629" s="69"/>
      <c r="RQP629" s="69"/>
      <c r="RQQ629" s="69"/>
      <c r="RQR629" s="107"/>
      <c r="RQS629" s="2"/>
      <c r="RQT629" s="15"/>
      <c r="RQU629" s="15"/>
      <c r="RQV629" s="80"/>
      <c r="RQW629" s="52"/>
      <c r="RQX629" s="69"/>
      <c r="RQY629" s="69"/>
      <c r="RQZ629" s="69"/>
      <c r="RRA629" s="107"/>
      <c r="RRB629" s="2"/>
      <c r="RRC629" s="15"/>
      <c r="RRD629" s="15"/>
      <c r="RRE629" s="80"/>
      <c r="RRF629" s="52"/>
      <c r="RRG629" s="69"/>
      <c r="RRH629" s="69"/>
      <c r="RRI629" s="69"/>
      <c r="RRJ629" s="107"/>
      <c r="RRK629" s="2"/>
      <c r="RRL629" s="15"/>
      <c r="RRM629" s="15"/>
      <c r="RRN629" s="80"/>
      <c r="RRO629" s="52"/>
      <c r="RRP629" s="69"/>
      <c r="RRQ629" s="69"/>
      <c r="RRR629" s="69"/>
      <c r="RRS629" s="107"/>
      <c r="RRT629" s="2"/>
      <c r="RRU629" s="15"/>
      <c r="RRV629" s="15"/>
      <c r="RRW629" s="80"/>
      <c r="RRX629" s="52"/>
      <c r="RRY629" s="69"/>
      <c r="RRZ629" s="69"/>
      <c r="RSA629" s="69"/>
      <c r="RSB629" s="107"/>
      <c r="RSC629" s="2"/>
      <c r="RSD629" s="15"/>
      <c r="RSE629" s="15"/>
      <c r="RSF629" s="80"/>
      <c r="RSG629" s="52"/>
      <c r="RSH629" s="69"/>
      <c r="RSI629" s="69"/>
      <c r="RSJ629" s="69"/>
      <c r="RSK629" s="107"/>
      <c r="RSL629" s="2"/>
      <c r="RSM629" s="15"/>
      <c r="RSN629" s="15"/>
      <c r="RSO629" s="80"/>
      <c r="RSP629" s="52"/>
      <c r="RSQ629" s="69"/>
      <c r="RSR629" s="69"/>
      <c r="RSS629" s="69"/>
      <c r="RST629" s="107"/>
      <c r="RSU629" s="2"/>
      <c r="RSV629" s="15"/>
      <c r="RSW629" s="15"/>
      <c r="RSX629" s="80"/>
      <c r="RSY629" s="52"/>
      <c r="RSZ629" s="69"/>
      <c r="RTA629" s="69"/>
      <c r="RTB629" s="69"/>
      <c r="RTC629" s="107"/>
      <c r="RTD629" s="2"/>
      <c r="RTE629" s="15"/>
      <c r="RTF629" s="15"/>
      <c r="RTG629" s="80"/>
      <c r="RTH629" s="52"/>
      <c r="RTI629" s="69"/>
      <c r="RTJ629" s="69"/>
      <c r="RTK629" s="69"/>
      <c r="RTL629" s="107"/>
      <c r="RTM629" s="2"/>
      <c r="RTN629" s="15"/>
      <c r="RTO629" s="15"/>
      <c r="RTP629" s="80"/>
      <c r="RTQ629" s="52"/>
      <c r="RTR629" s="69"/>
      <c r="RTS629" s="69"/>
      <c r="RTT629" s="69"/>
      <c r="RTU629" s="107"/>
      <c r="RTV629" s="2"/>
      <c r="RTW629" s="15"/>
      <c r="RTX629" s="15"/>
      <c r="RTY629" s="80"/>
      <c r="RTZ629" s="52"/>
      <c r="RUA629" s="69"/>
      <c r="RUB629" s="69"/>
      <c r="RUC629" s="69"/>
      <c r="RUD629" s="107"/>
      <c r="RUE629" s="2"/>
      <c r="RUF629" s="15"/>
      <c r="RUG629" s="15"/>
      <c r="RUH629" s="80"/>
      <c r="RUI629" s="52"/>
      <c r="RUJ629" s="69"/>
      <c r="RUK629" s="69"/>
      <c r="RUL629" s="69"/>
      <c r="RUM629" s="107"/>
      <c r="RUN629" s="2"/>
      <c r="RUO629" s="15"/>
      <c r="RUP629" s="15"/>
      <c r="RUQ629" s="80"/>
      <c r="RUR629" s="52"/>
      <c r="RUS629" s="69"/>
      <c r="RUT629" s="69"/>
      <c r="RUU629" s="69"/>
      <c r="RUV629" s="107"/>
      <c r="RUW629" s="2"/>
      <c r="RUX629" s="15"/>
      <c r="RUY629" s="15"/>
      <c r="RUZ629" s="80"/>
      <c r="RVA629" s="52"/>
      <c r="RVB629" s="69"/>
      <c r="RVC629" s="69"/>
      <c r="RVD629" s="69"/>
      <c r="RVE629" s="107"/>
      <c r="RVF629" s="2"/>
      <c r="RVG629" s="15"/>
      <c r="RVH629" s="15"/>
      <c r="RVI629" s="80"/>
      <c r="RVJ629" s="52"/>
      <c r="RVK629" s="69"/>
      <c r="RVL629" s="69"/>
      <c r="RVM629" s="69"/>
      <c r="RVN629" s="107"/>
      <c r="RVO629" s="2"/>
      <c r="RVP629" s="15"/>
      <c r="RVQ629" s="15"/>
      <c r="RVR629" s="80"/>
      <c r="RVS629" s="52"/>
      <c r="RVT629" s="69"/>
      <c r="RVU629" s="69"/>
      <c r="RVV629" s="69"/>
      <c r="RVW629" s="107"/>
      <c r="RVX629" s="2"/>
      <c r="RVY629" s="15"/>
      <c r="RVZ629" s="15"/>
      <c r="RWA629" s="80"/>
      <c r="RWB629" s="52"/>
      <c r="RWC629" s="69"/>
      <c r="RWD629" s="69"/>
      <c r="RWE629" s="69"/>
      <c r="RWF629" s="107"/>
      <c r="RWG629" s="2"/>
      <c r="RWH629" s="15"/>
      <c r="RWI629" s="15"/>
      <c r="RWJ629" s="80"/>
      <c r="RWK629" s="52"/>
      <c r="RWL629" s="69"/>
      <c r="RWM629" s="69"/>
      <c r="RWN629" s="69"/>
      <c r="RWO629" s="107"/>
      <c r="RWP629" s="2"/>
      <c r="RWQ629" s="15"/>
      <c r="RWR629" s="15"/>
      <c r="RWS629" s="80"/>
      <c r="RWT629" s="52"/>
      <c r="RWU629" s="69"/>
      <c r="RWV629" s="69"/>
      <c r="RWW629" s="69"/>
      <c r="RWX629" s="107"/>
      <c r="RWY629" s="2"/>
      <c r="RWZ629" s="15"/>
      <c r="RXA629" s="15"/>
      <c r="RXB629" s="80"/>
      <c r="RXC629" s="52"/>
      <c r="RXD629" s="69"/>
      <c r="RXE629" s="69"/>
      <c r="RXF629" s="69"/>
      <c r="RXG629" s="107"/>
      <c r="RXH629" s="2"/>
      <c r="RXI629" s="15"/>
      <c r="RXJ629" s="15"/>
      <c r="RXK629" s="80"/>
      <c r="RXL629" s="52"/>
      <c r="RXM629" s="69"/>
      <c r="RXN629" s="69"/>
      <c r="RXO629" s="69"/>
      <c r="RXP629" s="107"/>
      <c r="RXQ629" s="2"/>
      <c r="RXR629" s="15"/>
      <c r="RXS629" s="15"/>
      <c r="RXT629" s="80"/>
      <c r="RXU629" s="52"/>
      <c r="RXV629" s="69"/>
      <c r="RXW629" s="69"/>
      <c r="RXX629" s="69"/>
      <c r="RXY629" s="107"/>
      <c r="RXZ629" s="2"/>
      <c r="RYA629" s="15"/>
      <c r="RYB629" s="15"/>
      <c r="RYC629" s="80"/>
      <c r="RYD629" s="52"/>
      <c r="RYE629" s="69"/>
      <c r="RYF629" s="69"/>
      <c r="RYG629" s="69"/>
      <c r="RYH629" s="107"/>
      <c r="RYI629" s="2"/>
      <c r="RYJ629" s="15"/>
      <c r="RYK629" s="15"/>
      <c r="RYL629" s="80"/>
      <c r="RYM629" s="52"/>
      <c r="RYN629" s="69"/>
      <c r="RYO629" s="69"/>
      <c r="RYP629" s="69"/>
      <c r="RYQ629" s="107"/>
      <c r="RYR629" s="2"/>
      <c r="RYS629" s="15"/>
      <c r="RYT629" s="15"/>
      <c r="RYU629" s="80"/>
      <c r="RYV629" s="52"/>
      <c r="RYW629" s="69"/>
      <c r="RYX629" s="69"/>
      <c r="RYY629" s="69"/>
      <c r="RYZ629" s="107"/>
      <c r="RZA629" s="2"/>
      <c r="RZB629" s="15"/>
      <c r="RZC629" s="15"/>
      <c r="RZD629" s="80"/>
      <c r="RZE629" s="52"/>
      <c r="RZF629" s="69"/>
      <c r="RZG629" s="69"/>
      <c r="RZH629" s="69"/>
      <c r="RZI629" s="107"/>
      <c r="RZJ629" s="2"/>
      <c r="RZK629" s="15"/>
      <c r="RZL629" s="15"/>
      <c r="RZM629" s="80"/>
      <c r="RZN629" s="52"/>
      <c r="RZO629" s="69"/>
      <c r="RZP629" s="69"/>
      <c r="RZQ629" s="69"/>
      <c r="RZR629" s="107"/>
      <c r="RZS629" s="2"/>
      <c r="RZT629" s="15"/>
      <c r="RZU629" s="15"/>
      <c r="RZV629" s="80"/>
      <c r="RZW629" s="52"/>
      <c r="RZX629" s="69"/>
      <c r="RZY629" s="69"/>
      <c r="RZZ629" s="69"/>
      <c r="SAA629" s="107"/>
      <c r="SAB629" s="2"/>
      <c r="SAC629" s="15"/>
      <c r="SAD629" s="15"/>
      <c r="SAE629" s="80"/>
      <c r="SAF629" s="52"/>
      <c r="SAG629" s="69"/>
      <c r="SAH629" s="69"/>
      <c r="SAI629" s="69"/>
      <c r="SAJ629" s="107"/>
      <c r="SAK629" s="2"/>
      <c r="SAL629" s="15"/>
      <c r="SAM629" s="15"/>
      <c r="SAN629" s="80"/>
      <c r="SAO629" s="52"/>
      <c r="SAP629" s="69"/>
      <c r="SAQ629" s="69"/>
      <c r="SAR629" s="69"/>
      <c r="SAS629" s="107"/>
      <c r="SAT629" s="2"/>
      <c r="SAU629" s="15"/>
      <c r="SAV629" s="15"/>
      <c r="SAW629" s="80"/>
      <c r="SAX629" s="52"/>
      <c r="SAY629" s="69"/>
      <c r="SAZ629" s="69"/>
      <c r="SBA629" s="69"/>
      <c r="SBB629" s="107"/>
      <c r="SBC629" s="2"/>
      <c r="SBD629" s="15"/>
      <c r="SBE629" s="15"/>
      <c r="SBF629" s="80"/>
      <c r="SBG629" s="52"/>
      <c r="SBH629" s="69"/>
      <c r="SBI629" s="69"/>
      <c r="SBJ629" s="69"/>
      <c r="SBK629" s="107"/>
      <c r="SBL629" s="2"/>
      <c r="SBM629" s="15"/>
      <c r="SBN629" s="15"/>
      <c r="SBO629" s="80"/>
      <c r="SBP629" s="52"/>
      <c r="SBQ629" s="69"/>
      <c r="SBR629" s="69"/>
      <c r="SBS629" s="69"/>
      <c r="SBT629" s="107"/>
      <c r="SBU629" s="2"/>
      <c r="SBV629" s="15"/>
      <c r="SBW629" s="15"/>
      <c r="SBX629" s="80"/>
      <c r="SBY629" s="52"/>
      <c r="SBZ629" s="69"/>
      <c r="SCA629" s="69"/>
      <c r="SCB629" s="69"/>
      <c r="SCC629" s="107"/>
      <c r="SCD629" s="2"/>
      <c r="SCE629" s="15"/>
      <c r="SCF629" s="15"/>
      <c r="SCG629" s="80"/>
      <c r="SCH629" s="52"/>
      <c r="SCI629" s="69"/>
      <c r="SCJ629" s="69"/>
      <c r="SCK629" s="69"/>
      <c r="SCL629" s="107"/>
      <c r="SCM629" s="2"/>
      <c r="SCN629" s="15"/>
      <c r="SCO629" s="15"/>
      <c r="SCP629" s="80"/>
      <c r="SCQ629" s="52"/>
      <c r="SCR629" s="69"/>
      <c r="SCS629" s="69"/>
      <c r="SCT629" s="69"/>
      <c r="SCU629" s="107"/>
      <c r="SCV629" s="2"/>
      <c r="SCW629" s="15"/>
      <c r="SCX629" s="15"/>
      <c r="SCY629" s="80"/>
      <c r="SCZ629" s="52"/>
      <c r="SDA629" s="69"/>
      <c r="SDB629" s="69"/>
      <c r="SDC629" s="69"/>
      <c r="SDD629" s="107"/>
      <c r="SDE629" s="2"/>
      <c r="SDF629" s="15"/>
      <c r="SDG629" s="15"/>
      <c r="SDH629" s="80"/>
      <c r="SDI629" s="52"/>
      <c r="SDJ629" s="69"/>
      <c r="SDK629" s="69"/>
      <c r="SDL629" s="69"/>
      <c r="SDM629" s="107"/>
      <c r="SDN629" s="2"/>
      <c r="SDO629" s="15"/>
      <c r="SDP629" s="15"/>
      <c r="SDQ629" s="80"/>
      <c r="SDR629" s="52"/>
      <c r="SDS629" s="69"/>
      <c r="SDT629" s="69"/>
      <c r="SDU629" s="69"/>
      <c r="SDV629" s="107"/>
      <c r="SDW629" s="2"/>
      <c r="SDX629" s="15"/>
      <c r="SDY629" s="15"/>
      <c r="SDZ629" s="80"/>
      <c r="SEA629" s="52"/>
      <c r="SEB629" s="69"/>
      <c r="SEC629" s="69"/>
      <c r="SED629" s="69"/>
      <c r="SEE629" s="107"/>
      <c r="SEF629" s="2"/>
      <c r="SEG629" s="15"/>
      <c r="SEH629" s="15"/>
      <c r="SEI629" s="80"/>
      <c r="SEJ629" s="52"/>
      <c r="SEK629" s="69"/>
      <c r="SEL629" s="69"/>
      <c r="SEM629" s="69"/>
      <c r="SEN629" s="107"/>
      <c r="SEO629" s="2"/>
      <c r="SEP629" s="15"/>
      <c r="SEQ629" s="15"/>
      <c r="SER629" s="80"/>
      <c r="SES629" s="52"/>
      <c r="SET629" s="69"/>
      <c r="SEU629" s="69"/>
      <c r="SEV629" s="69"/>
      <c r="SEW629" s="107"/>
      <c r="SEX629" s="2"/>
      <c r="SEY629" s="15"/>
      <c r="SEZ629" s="15"/>
      <c r="SFA629" s="80"/>
      <c r="SFB629" s="52"/>
      <c r="SFC629" s="69"/>
      <c r="SFD629" s="69"/>
      <c r="SFE629" s="69"/>
      <c r="SFF629" s="107"/>
      <c r="SFG629" s="2"/>
      <c r="SFH629" s="15"/>
      <c r="SFI629" s="15"/>
      <c r="SFJ629" s="80"/>
      <c r="SFK629" s="52"/>
      <c r="SFL629" s="69"/>
      <c r="SFM629" s="69"/>
      <c r="SFN629" s="69"/>
      <c r="SFO629" s="107"/>
      <c r="SFP629" s="2"/>
      <c r="SFQ629" s="15"/>
      <c r="SFR629" s="15"/>
      <c r="SFS629" s="80"/>
      <c r="SFT629" s="52"/>
      <c r="SFU629" s="69"/>
      <c r="SFV629" s="69"/>
      <c r="SFW629" s="69"/>
      <c r="SFX629" s="107"/>
      <c r="SFY629" s="2"/>
      <c r="SFZ629" s="15"/>
      <c r="SGA629" s="15"/>
      <c r="SGB629" s="80"/>
      <c r="SGC629" s="52"/>
      <c r="SGD629" s="69"/>
      <c r="SGE629" s="69"/>
      <c r="SGF629" s="69"/>
      <c r="SGG629" s="107"/>
      <c r="SGH629" s="2"/>
      <c r="SGI629" s="15"/>
      <c r="SGJ629" s="15"/>
      <c r="SGK629" s="80"/>
      <c r="SGL629" s="52"/>
      <c r="SGM629" s="69"/>
      <c r="SGN629" s="69"/>
      <c r="SGO629" s="69"/>
      <c r="SGP629" s="107"/>
      <c r="SGQ629" s="2"/>
      <c r="SGR629" s="15"/>
      <c r="SGS629" s="15"/>
      <c r="SGT629" s="80"/>
      <c r="SGU629" s="52"/>
      <c r="SGV629" s="69"/>
      <c r="SGW629" s="69"/>
      <c r="SGX629" s="69"/>
      <c r="SGY629" s="107"/>
      <c r="SGZ629" s="2"/>
      <c r="SHA629" s="15"/>
      <c r="SHB629" s="15"/>
      <c r="SHC629" s="80"/>
      <c r="SHD629" s="52"/>
      <c r="SHE629" s="69"/>
      <c r="SHF629" s="69"/>
      <c r="SHG629" s="69"/>
      <c r="SHH629" s="107"/>
      <c r="SHI629" s="2"/>
      <c r="SHJ629" s="15"/>
      <c r="SHK629" s="15"/>
      <c r="SHL629" s="80"/>
      <c r="SHM629" s="52"/>
      <c r="SHN629" s="69"/>
      <c r="SHO629" s="69"/>
      <c r="SHP629" s="69"/>
      <c r="SHQ629" s="107"/>
      <c r="SHR629" s="2"/>
      <c r="SHS629" s="15"/>
      <c r="SHT629" s="15"/>
      <c r="SHU629" s="80"/>
      <c r="SHV629" s="52"/>
      <c r="SHW629" s="69"/>
      <c r="SHX629" s="69"/>
      <c r="SHY629" s="69"/>
      <c r="SHZ629" s="107"/>
      <c r="SIA629" s="2"/>
      <c r="SIB629" s="15"/>
      <c r="SIC629" s="15"/>
      <c r="SID629" s="80"/>
      <c r="SIE629" s="52"/>
      <c r="SIF629" s="69"/>
      <c r="SIG629" s="69"/>
      <c r="SIH629" s="69"/>
      <c r="SII629" s="107"/>
      <c r="SIJ629" s="2"/>
      <c r="SIK629" s="15"/>
      <c r="SIL629" s="15"/>
      <c r="SIM629" s="80"/>
      <c r="SIN629" s="52"/>
      <c r="SIO629" s="69"/>
      <c r="SIP629" s="69"/>
      <c r="SIQ629" s="69"/>
      <c r="SIR629" s="107"/>
      <c r="SIS629" s="2"/>
      <c r="SIT629" s="15"/>
      <c r="SIU629" s="15"/>
      <c r="SIV629" s="80"/>
      <c r="SIW629" s="52"/>
      <c r="SIX629" s="69"/>
      <c r="SIY629" s="69"/>
      <c r="SIZ629" s="69"/>
      <c r="SJA629" s="107"/>
      <c r="SJB629" s="2"/>
      <c r="SJC629" s="15"/>
      <c r="SJD629" s="15"/>
      <c r="SJE629" s="80"/>
      <c r="SJF629" s="52"/>
      <c r="SJG629" s="69"/>
      <c r="SJH629" s="69"/>
      <c r="SJI629" s="69"/>
      <c r="SJJ629" s="107"/>
      <c r="SJK629" s="2"/>
      <c r="SJL629" s="15"/>
      <c r="SJM629" s="15"/>
      <c r="SJN629" s="80"/>
      <c r="SJO629" s="52"/>
      <c r="SJP629" s="69"/>
      <c r="SJQ629" s="69"/>
      <c r="SJR629" s="69"/>
      <c r="SJS629" s="107"/>
      <c r="SJT629" s="2"/>
      <c r="SJU629" s="15"/>
      <c r="SJV629" s="15"/>
      <c r="SJW629" s="80"/>
      <c r="SJX629" s="52"/>
      <c r="SJY629" s="69"/>
      <c r="SJZ629" s="69"/>
      <c r="SKA629" s="69"/>
      <c r="SKB629" s="107"/>
      <c r="SKC629" s="2"/>
      <c r="SKD629" s="15"/>
      <c r="SKE629" s="15"/>
      <c r="SKF629" s="80"/>
      <c r="SKG629" s="52"/>
      <c r="SKH629" s="69"/>
      <c r="SKI629" s="69"/>
      <c r="SKJ629" s="69"/>
      <c r="SKK629" s="107"/>
      <c r="SKL629" s="2"/>
      <c r="SKM629" s="15"/>
      <c r="SKN629" s="15"/>
      <c r="SKO629" s="80"/>
      <c r="SKP629" s="52"/>
      <c r="SKQ629" s="69"/>
      <c r="SKR629" s="69"/>
      <c r="SKS629" s="69"/>
      <c r="SKT629" s="107"/>
      <c r="SKU629" s="2"/>
      <c r="SKV629" s="15"/>
      <c r="SKW629" s="15"/>
      <c r="SKX629" s="80"/>
      <c r="SKY629" s="52"/>
      <c r="SKZ629" s="69"/>
      <c r="SLA629" s="69"/>
      <c r="SLB629" s="69"/>
      <c r="SLC629" s="107"/>
      <c r="SLD629" s="2"/>
      <c r="SLE629" s="15"/>
      <c r="SLF629" s="15"/>
      <c r="SLG629" s="80"/>
      <c r="SLH629" s="52"/>
      <c r="SLI629" s="69"/>
      <c r="SLJ629" s="69"/>
      <c r="SLK629" s="69"/>
      <c r="SLL629" s="107"/>
      <c r="SLM629" s="2"/>
      <c r="SLN629" s="15"/>
      <c r="SLO629" s="15"/>
      <c r="SLP629" s="80"/>
      <c r="SLQ629" s="52"/>
      <c r="SLR629" s="69"/>
      <c r="SLS629" s="69"/>
      <c r="SLT629" s="69"/>
      <c r="SLU629" s="107"/>
      <c r="SLV629" s="2"/>
      <c r="SLW629" s="15"/>
      <c r="SLX629" s="15"/>
      <c r="SLY629" s="80"/>
      <c r="SLZ629" s="52"/>
      <c r="SMA629" s="69"/>
      <c r="SMB629" s="69"/>
      <c r="SMC629" s="69"/>
      <c r="SMD629" s="107"/>
      <c r="SME629" s="2"/>
      <c r="SMF629" s="15"/>
      <c r="SMG629" s="15"/>
      <c r="SMH629" s="80"/>
      <c r="SMI629" s="52"/>
      <c r="SMJ629" s="69"/>
      <c r="SMK629" s="69"/>
      <c r="SML629" s="69"/>
      <c r="SMM629" s="107"/>
      <c r="SMN629" s="2"/>
      <c r="SMO629" s="15"/>
      <c r="SMP629" s="15"/>
      <c r="SMQ629" s="80"/>
      <c r="SMR629" s="52"/>
      <c r="SMS629" s="69"/>
      <c r="SMT629" s="69"/>
      <c r="SMU629" s="69"/>
      <c r="SMV629" s="107"/>
      <c r="SMW629" s="2"/>
      <c r="SMX629" s="15"/>
      <c r="SMY629" s="15"/>
      <c r="SMZ629" s="80"/>
      <c r="SNA629" s="52"/>
      <c r="SNB629" s="69"/>
      <c r="SNC629" s="69"/>
      <c r="SND629" s="69"/>
      <c r="SNE629" s="107"/>
      <c r="SNF629" s="2"/>
      <c r="SNG629" s="15"/>
      <c r="SNH629" s="15"/>
      <c r="SNI629" s="80"/>
      <c r="SNJ629" s="52"/>
      <c r="SNK629" s="69"/>
      <c r="SNL629" s="69"/>
      <c r="SNM629" s="69"/>
      <c r="SNN629" s="107"/>
      <c r="SNO629" s="2"/>
      <c r="SNP629" s="15"/>
      <c r="SNQ629" s="15"/>
      <c r="SNR629" s="80"/>
      <c r="SNS629" s="52"/>
      <c r="SNT629" s="69"/>
      <c r="SNU629" s="69"/>
      <c r="SNV629" s="69"/>
      <c r="SNW629" s="107"/>
      <c r="SNX629" s="2"/>
      <c r="SNY629" s="15"/>
      <c r="SNZ629" s="15"/>
      <c r="SOA629" s="80"/>
      <c r="SOB629" s="52"/>
      <c r="SOC629" s="69"/>
      <c r="SOD629" s="69"/>
      <c r="SOE629" s="69"/>
      <c r="SOF629" s="107"/>
      <c r="SOG629" s="2"/>
      <c r="SOH629" s="15"/>
      <c r="SOI629" s="15"/>
      <c r="SOJ629" s="80"/>
      <c r="SOK629" s="52"/>
      <c r="SOL629" s="69"/>
      <c r="SOM629" s="69"/>
      <c r="SON629" s="69"/>
      <c r="SOO629" s="107"/>
      <c r="SOP629" s="2"/>
      <c r="SOQ629" s="15"/>
      <c r="SOR629" s="15"/>
      <c r="SOS629" s="80"/>
      <c r="SOT629" s="52"/>
      <c r="SOU629" s="69"/>
      <c r="SOV629" s="69"/>
      <c r="SOW629" s="69"/>
      <c r="SOX629" s="107"/>
      <c r="SOY629" s="2"/>
      <c r="SOZ629" s="15"/>
      <c r="SPA629" s="15"/>
      <c r="SPB629" s="80"/>
      <c r="SPC629" s="52"/>
      <c r="SPD629" s="69"/>
      <c r="SPE629" s="69"/>
      <c r="SPF629" s="69"/>
      <c r="SPG629" s="107"/>
      <c r="SPH629" s="2"/>
      <c r="SPI629" s="15"/>
      <c r="SPJ629" s="15"/>
      <c r="SPK629" s="80"/>
      <c r="SPL629" s="52"/>
      <c r="SPM629" s="69"/>
      <c r="SPN629" s="69"/>
      <c r="SPO629" s="69"/>
      <c r="SPP629" s="107"/>
      <c r="SPQ629" s="2"/>
      <c r="SPR629" s="15"/>
      <c r="SPS629" s="15"/>
      <c r="SPT629" s="80"/>
      <c r="SPU629" s="52"/>
      <c r="SPV629" s="69"/>
      <c r="SPW629" s="69"/>
      <c r="SPX629" s="69"/>
      <c r="SPY629" s="107"/>
      <c r="SPZ629" s="2"/>
      <c r="SQA629" s="15"/>
      <c r="SQB629" s="15"/>
      <c r="SQC629" s="80"/>
      <c r="SQD629" s="52"/>
      <c r="SQE629" s="69"/>
      <c r="SQF629" s="69"/>
      <c r="SQG629" s="69"/>
      <c r="SQH629" s="107"/>
      <c r="SQI629" s="2"/>
      <c r="SQJ629" s="15"/>
      <c r="SQK629" s="15"/>
      <c r="SQL629" s="80"/>
      <c r="SQM629" s="52"/>
      <c r="SQN629" s="69"/>
      <c r="SQO629" s="69"/>
      <c r="SQP629" s="69"/>
      <c r="SQQ629" s="107"/>
      <c r="SQR629" s="2"/>
      <c r="SQS629" s="15"/>
      <c r="SQT629" s="15"/>
      <c r="SQU629" s="80"/>
      <c r="SQV629" s="52"/>
      <c r="SQW629" s="69"/>
      <c r="SQX629" s="69"/>
      <c r="SQY629" s="69"/>
      <c r="SQZ629" s="107"/>
      <c r="SRA629" s="2"/>
      <c r="SRB629" s="15"/>
      <c r="SRC629" s="15"/>
      <c r="SRD629" s="80"/>
      <c r="SRE629" s="52"/>
      <c r="SRF629" s="69"/>
      <c r="SRG629" s="69"/>
      <c r="SRH629" s="69"/>
      <c r="SRI629" s="107"/>
      <c r="SRJ629" s="2"/>
      <c r="SRK629" s="15"/>
      <c r="SRL629" s="15"/>
      <c r="SRM629" s="80"/>
      <c r="SRN629" s="52"/>
      <c r="SRO629" s="69"/>
      <c r="SRP629" s="69"/>
      <c r="SRQ629" s="69"/>
      <c r="SRR629" s="107"/>
      <c r="SRS629" s="2"/>
      <c r="SRT629" s="15"/>
      <c r="SRU629" s="15"/>
      <c r="SRV629" s="80"/>
      <c r="SRW629" s="52"/>
      <c r="SRX629" s="69"/>
      <c r="SRY629" s="69"/>
      <c r="SRZ629" s="69"/>
      <c r="SSA629" s="107"/>
      <c r="SSB629" s="2"/>
      <c r="SSC629" s="15"/>
      <c r="SSD629" s="15"/>
      <c r="SSE629" s="80"/>
      <c r="SSF629" s="52"/>
      <c r="SSG629" s="69"/>
      <c r="SSH629" s="69"/>
      <c r="SSI629" s="69"/>
      <c r="SSJ629" s="107"/>
      <c r="SSK629" s="2"/>
      <c r="SSL629" s="15"/>
      <c r="SSM629" s="15"/>
      <c r="SSN629" s="80"/>
      <c r="SSO629" s="52"/>
      <c r="SSP629" s="69"/>
      <c r="SSQ629" s="69"/>
      <c r="SSR629" s="69"/>
      <c r="SSS629" s="107"/>
      <c r="SST629" s="2"/>
      <c r="SSU629" s="15"/>
      <c r="SSV629" s="15"/>
      <c r="SSW629" s="80"/>
      <c r="SSX629" s="52"/>
      <c r="SSY629" s="69"/>
      <c r="SSZ629" s="69"/>
      <c r="STA629" s="69"/>
      <c r="STB629" s="107"/>
      <c r="STC629" s="2"/>
      <c r="STD629" s="15"/>
      <c r="STE629" s="15"/>
      <c r="STF629" s="80"/>
      <c r="STG629" s="52"/>
      <c r="STH629" s="69"/>
      <c r="STI629" s="69"/>
      <c r="STJ629" s="69"/>
      <c r="STK629" s="107"/>
      <c r="STL629" s="2"/>
      <c r="STM629" s="15"/>
      <c r="STN629" s="15"/>
      <c r="STO629" s="80"/>
      <c r="STP629" s="52"/>
      <c r="STQ629" s="69"/>
      <c r="STR629" s="69"/>
      <c r="STS629" s="69"/>
      <c r="STT629" s="107"/>
      <c r="STU629" s="2"/>
      <c r="STV629" s="15"/>
      <c r="STW629" s="15"/>
      <c r="STX629" s="80"/>
      <c r="STY629" s="52"/>
      <c r="STZ629" s="69"/>
      <c r="SUA629" s="69"/>
      <c r="SUB629" s="69"/>
      <c r="SUC629" s="107"/>
      <c r="SUD629" s="2"/>
      <c r="SUE629" s="15"/>
      <c r="SUF629" s="15"/>
      <c r="SUG629" s="80"/>
      <c r="SUH629" s="52"/>
      <c r="SUI629" s="69"/>
      <c r="SUJ629" s="69"/>
      <c r="SUK629" s="69"/>
      <c r="SUL629" s="107"/>
      <c r="SUM629" s="2"/>
      <c r="SUN629" s="15"/>
      <c r="SUO629" s="15"/>
      <c r="SUP629" s="80"/>
      <c r="SUQ629" s="52"/>
      <c r="SUR629" s="69"/>
      <c r="SUS629" s="69"/>
      <c r="SUT629" s="69"/>
      <c r="SUU629" s="107"/>
      <c r="SUV629" s="2"/>
      <c r="SUW629" s="15"/>
      <c r="SUX629" s="15"/>
      <c r="SUY629" s="80"/>
      <c r="SUZ629" s="52"/>
      <c r="SVA629" s="69"/>
      <c r="SVB629" s="69"/>
      <c r="SVC629" s="69"/>
      <c r="SVD629" s="107"/>
      <c r="SVE629" s="2"/>
      <c r="SVF629" s="15"/>
      <c r="SVG629" s="15"/>
      <c r="SVH629" s="80"/>
      <c r="SVI629" s="52"/>
      <c r="SVJ629" s="69"/>
      <c r="SVK629" s="69"/>
      <c r="SVL629" s="69"/>
      <c r="SVM629" s="107"/>
      <c r="SVN629" s="2"/>
      <c r="SVO629" s="15"/>
      <c r="SVP629" s="15"/>
      <c r="SVQ629" s="80"/>
      <c r="SVR629" s="52"/>
      <c r="SVS629" s="69"/>
      <c r="SVT629" s="69"/>
      <c r="SVU629" s="69"/>
      <c r="SVV629" s="107"/>
      <c r="SVW629" s="2"/>
      <c r="SVX629" s="15"/>
      <c r="SVY629" s="15"/>
      <c r="SVZ629" s="80"/>
      <c r="SWA629" s="52"/>
      <c r="SWB629" s="69"/>
      <c r="SWC629" s="69"/>
      <c r="SWD629" s="69"/>
      <c r="SWE629" s="107"/>
      <c r="SWF629" s="2"/>
      <c r="SWG629" s="15"/>
      <c r="SWH629" s="15"/>
      <c r="SWI629" s="80"/>
      <c r="SWJ629" s="52"/>
      <c r="SWK629" s="69"/>
      <c r="SWL629" s="69"/>
      <c r="SWM629" s="69"/>
      <c r="SWN629" s="107"/>
      <c r="SWO629" s="2"/>
      <c r="SWP629" s="15"/>
      <c r="SWQ629" s="15"/>
      <c r="SWR629" s="80"/>
      <c r="SWS629" s="52"/>
      <c r="SWT629" s="69"/>
      <c r="SWU629" s="69"/>
      <c r="SWV629" s="69"/>
      <c r="SWW629" s="107"/>
      <c r="SWX629" s="2"/>
      <c r="SWY629" s="15"/>
      <c r="SWZ629" s="15"/>
      <c r="SXA629" s="80"/>
      <c r="SXB629" s="52"/>
      <c r="SXC629" s="69"/>
      <c r="SXD629" s="69"/>
      <c r="SXE629" s="69"/>
      <c r="SXF629" s="107"/>
      <c r="SXG629" s="2"/>
      <c r="SXH629" s="15"/>
      <c r="SXI629" s="15"/>
      <c r="SXJ629" s="80"/>
      <c r="SXK629" s="52"/>
      <c r="SXL629" s="69"/>
      <c r="SXM629" s="69"/>
      <c r="SXN629" s="69"/>
      <c r="SXO629" s="107"/>
      <c r="SXP629" s="2"/>
      <c r="SXQ629" s="15"/>
      <c r="SXR629" s="15"/>
      <c r="SXS629" s="80"/>
      <c r="SXT629" s="52"/>
      <c r="SXU629" s="69"/>
      <c r="SXV629" s="69"/>
      <c r="SXW629" s="69"/>
      <c r="SXX629" s="107"/>
      <c r="SXY629" s="2"/>
      <c r="SXZ629" s="15"/>
      <c r="SYA629" s="15"/>
      <c r="SYB629" s="80"/>
      <c r="SYC629" s="52"/>
      <c r="SYD629" s="69"/>
      <c r="SYE629" s="69"/>
      <c r="SYF629" s="69"/>
      <c r="SYG629" s="107"/>
      <c r="SYH629" s="2"/>
      <c r="SYI629" s="15"/>
      <c r="SYJ629" s="15"/>
      <c r="SYK629" s="80"/>
      <c r="SYL629" s="52"/>
      <c r="SYM629" s="69"/>
      <c r="SYN629" s="69"/>
      <c r="SYO629" s="69"/>
      <c r="SYP629" s="107"/>
      <c r="SYQ629" s="2"/>
      <c r="SYR629" s="15"/>
      <c r="SYS629" s="15"/>
      <c r="SYT629" s="80"/>
      <c r="SYU629" s="52"/>
      <c r="SYV629" s="69"/>
      <c r="SYW629" s="69"/>
      <c r="SYX629" s="69"/>
      <c r="SYY629" s="107"/>
      <c r="SYZ629" s="2"/>
      <c r="SZA629" s="15"/>
      <c r="SZB629" s="15"/>
      <c r="SZC629" s="80"/>
      <c r="SZD629" s="52"/>
      <c r="SZE629" s="69"/>
      <c r="SZF629" s="69"/>
      <c r="SZG629" s="69"/>
      <c r="SZH629" s="107"/>
      <c r="SZI629" s="2"/>
      <c r="SZJ629" s="15"/>
      <c r="SZK629" s="15"/>
      <c r="SZL629" s="80"/>
      <c r="SZM629" s="52"/>
      <c r="SZN629" s="69"/>
      <c r="SZO629" s="69"/>
      <c r="SZP629" s="69"/>
      <c r="SZQ629" s="107"/>
      <c r="SZR629" s="2"/>
      <c r="SZS629" s="15"/>
      <c r="SZT629" s="15"/>
      <c r="SZU629" s="80"/>
      <c r="SZV629" s="52"/>
      <c r="SZW629" s="69"/>
      <c r="SZX629" s="69"/>
      <c r="SZY629" s="69"/>
      <c r="SZZ629" s="107"/>
      <c r="TAA629" s="2"/>
      <c r="TAB629" s="15"/>
      <c r="TAC629" s="15"/>
      <c r="TAD629" s="80"/>
      <c r="TAE629" s="52"/>
      <c r="TAF629" s="69"/>
      <c r="TAG629" s="69"/>
      <c r="TAH629" s="69"/>
      <c r="TAI629" s="107"/>
      <c r="TAJ629" s="2"/>
      <c r="TAK629" s="15"/>
      <c r="TAL629" s="15"/>
      <c r="TAM629" s="80"/>
      <c r="TAN629" s="52"/>
      <c r="TAO629" s="69"/>
      <c r="TAP629" s="69"/>
      <c r="TAQ629" s="69"/>
      <c r="TAR629" s="107"/>
      <c r="TAS629" s="2"/>
      <c r="TAT629" s="15"/>
      <c r="TAU629" s="15"/>
      <c r="TAV629" s="80"/>
      <c r="TAW629" s="52"/>
      <c r="TAX629" s="69"/>
      <c r="TAY629" s="69"/>
      <c r="TAZ629" s="69"/>
      <c r="TBA629" s="107"/>
      <c r="TBB629" s="2"/>
      <c r="TBC629" s="15"/>
      <c r="TBD629" s="15"/>
      <c r="TBE629" s="80"/>
      <c r="TBF629" s="52"/>
      <c r="TBG629" s="69"/>
      <c r="TBH629" s="69"/>
      <c r="TBI629" s="69"/>
      <c r="TBJ629" s="107"/>
      <c r="TBK629" s="2"/>
      <c r="TBL629" s="15"/>
      <c r="TBM629" s="15"/>
      <c r="TBN629" s="80"/>
      <c r="TBO629" s="52"/>
      <c r="TBP629" s="69"/>
      <c r="TBQ629" s="69"/>
      <c r="TBR629" s="69"/>
      <c r="TBS629" s="107"/>
      <c r="TBT629" s="2"/>
      <c r="TBU629" s="15"/>
      <c r="TBV629" s="15"/>
      <c r="TBW629" s="80"/>
      <c r="TBX629" s="52"/>
      <c r="TBY629" s="69"/>
      <c r="TBZ629" s="69"/>
      <c r="TCA629" s="69"/>
      <c r="TCB629" s="107"/>
      <c r="TCC629" s="2"/>
      <c r="TCD629" s="15"/>
      <c r="TCE629" s="15"/>
      <c r="TCF629" s="80"/>
      <c r="TCG629" s="52"/>
      <c r="TCH629" s="69"/>
      <c r="TCI629" s="69"/>
      <c r="TCJ629" s="69"/>
      <c r="TCK629" s="107"/>
      <c r="TCL629" s="2"/>
      <c r="TCM629" s="15"/>
      <c r="TCN629" s="15"/>
      <c r="TCO629" s="80"/>
      <c r="TCP629" s="52"/>
      <c r="TCQ629" s="69"/>
      <c r="TCR629" s="69"/>
      <c r="TCS629" s="69"/>
      <c r="TCT629" s="107"/>
      <c r="TCU629" s="2"/>
      <c r="TCV629" s="15"/>
      <c r="TCW629" s="15"/>
      <c r="TCX629" s="80"/>
      <c r="TCY629" s="52"/>
      <c r="TCZ629" s="69"/>
      <c r="TDA629" s="69"/>
      <c r="TDB629" s="69"/>
      <c r="TDC629" s="107"/>
      <c r="TDD629" s="2"/>
      <c r="TDE629" s="15"/>
      <c r="TDF629" s="15"/>
      <c r="TDG629" s="80"/>
      <c r="TDH629" s="52"/>
      <c r="TDI629" s="69"/>
      <c r="TDJ629" s="69"/>
      <c r="TDK629" s="69"/>
      <c r="TDL629" s="107"/>
      <c r="TDM629" s="2"/>
      <c r="TDN629" s="15"/>
      <c r="TDO629" s="15"/>
      <c r="TDP629" s="80"/>
      <c r="TDQ629" s="52"/>
      <c r="TDR629" s="69"/>
      <c r="TDS629" s="69"/>
      <c r="TDT629" s="69"/>
      <c r="TDU629" s="107"/>
      <c r="TDV629" s="2"/>
      <c r="TDW629" s="15"/>
      <c r="TDX629" s="15"/>
      <c r="TDY629" s="80"/>
      <c r="TDZ629" s="52"/>
      <c r="TEA629" s="69"/>
      <c r="TEB629" s="69"/>
      <c r="TEC629" s="69"/>
      <c r="TED629" s="107"/>
      <c r="TEE629" s="2"/>
      <c r="TEF629" s="15"/>
      <c r="TEG629" s="15"/>
      <c r="TEH629" s="80"/>
      <c r="TEI629" s="52"/>
      <c r="TEJ629" s="69"/>
      <c r="TEK629" s="69"/>
      <c r="TEL629" s="69"/>
      <c r="TEM629" s="107"/>
      <c r="TEN629" s="2"/>
      <c r="TEO629" s="15"/>
      <c r="TEP629" s="15"/>
      <c r="TEQ629" s="80"/>
      <c r="TER629" s="52"/>
      <c r="TES629" s="69"/>
      <c r="TET629" s="69"/>
      <c r="TEU629" s="69"/>
      <c r="TEV629" s="107"/>
      <c r="TEW629" s="2"/>
      <c r="TEX629" s="15"/>
      <c r="TEY629" s="15"/>
      <c r="TEZ629" s="80"/>
      <c r="TFA629" s="52"/>
      <c r="TFB629" s="69"/>
      <c r="TFC629" s="69"/>
      <c r="TFD629" s="69"/>
      <c r="TFE629" s="107"/>
      <c r="TFF629" s="2"/>
      <c r="TFG629" s="15"/>
      <c r="TFH629" s="15"/>
      <c r="TFI629" s="80"/>
      <c r="TFJ629" s="52"/>
      <c r="TFK629" s="69"/>
      <c r="TFL629" s="69"/>
      <c r="TFM629" s="69"/>
      <c r="TFN629" s="107"/>
      <c r="TFO629" s="2"/>
      <c r="TFP629" s="15"/>
      <c r="TFQ629" s="15"/>
      <c r="TFR629" s="80"/>
      <c r="TFS629" s="52"/>
      <c r="TFT629" s="69"/>
      <c r="TFU629" s="69"/>
      <c r="TFV629" s="69"/>
      <c r="TFW629" s="107"/>
      <c r="TFX629" s="2"/>
      <c r="TFY629" s="15"/>
      <c r="TFZ629" s="15"/>
      <c r="TGA629" s="80"/>
      <c r="TGB629" s="52"/>
      <c r="TGC629" s="69"/>
      <c r="TGD629" s="69"/>
      <c r="TGE629" s="69"/>
      <c r="TGF629" s="107"/>
      <c r="TGG629" s="2"/>
      <c r="TGH629" s="15"/>
      <c r="TGI629" s="15"/>
      <c r="TGJ629" s="80"/>
      <c r="TGK629" s="52"/>
      <c r="TGL629" s="69"/>
      <c r="TGM629" s="69"/>
      <c r="TGN629" s="69"/>
      <c r="TGO629" s="107"/>
      <c r="TGP629" s="2"/>
      <c r="TGQ629" s="15"/>
      <c r="TGR629" s="15"/>
      <c r="TGS629" s="80"/>
      <c r="TGT629" s="52"/>
      <c r="TGU629" s="69"/>
      <c r="TGV629" s="69"/>
      <c r="TGW629" s="69"/>
      <c r="TGX629" s="107"/>
      <c r="TGY629" s="2"/>
      <c r="TGZ629" s="15"/>
      <c r="THA629" s="15"/>
      <c r="THB629" s="80"/>
      <c r="THC629" s="52"/>
      <c r="THD629" s="69"/>
      <c r="THE629" s="69"/>
      <c r="THF629" s="69"/>
      <c r="THG629" s="107"/>
      <c r="THH629" s="2"/>
      <c r="THI629" s="15"/>
      <c r="THJ629" s="15"/>
      <c r="THK629" s="80"/>
      <c r="THL629" s="52"/>
      <c r="THM629" s="69"/>
      <c r="THN629" s="69"/>
      <c r="THO629" s="69"/>
      <c r="THP629" s="107"/>
      <c r="THQ629" s="2"/>
      <c r="THR629" s="15"/>
      <c r="THS629" s="15"/>
      <c r="THT629" s="80"/>
      <c r="THU629" s="52"/>
      <c r="THV629" s="69"/>
      <c r="THW629" s="69"/>
      <c r="THX629" s="69"/>
      <c r="THY629" s="107"/>
      <c r="THZ629" s="2"/>
      <c r="TIA629" s="15"/>
      <c r="TIB629" s="15"/>
      <c r="TIC629" s="80"/>
      <c r="TID629" s="52"/>
      <c r="TIE629" s="69"/>
      <c r="TIF629" s="69"/>
      <c r="TIG629" s="69"/>
      <c r="TIH629" s="107"/>
      <c r="TII629" s="2"/>
      <c r="TIJ629" s="15"/>
      <c r="TIK629" s="15"/>
      <c r="TIL629" s="80"/>
      <c r="TIM629" s="52"/>
      <c r="TIN629" s="69"/>
      <c r="TIO629" s="69"/>
      <c r="TIP629" s="69"/>
      <c r="TIQ629" s="107"/>
      <c r="TIR629" s="2"/>
      <c r="TIS629" s="15"/>
      <c r="TIT629" s="15"/>
      <c r="TIU629" s="80"/>
      <c r="TIV629" s="52"/>
      <c r="TIW629" s="69"/>
      <c r="TIX629" s="69"/>
      <c r="TIY629" s="69"/>
      <c r="TIZ629" s="107"/>
      <c r="TJA629" s="2"/>
      <c r="TJB629" s="15"/>
      <c r="TJC629" s="15"/>
      <c r="TJD629" s="80"/>
      <c r="TJE629" s="52"/>
      <c r="TJF629" s="69"/>
      <c r="TJG629" s="69"/>
      <c r="TJH629" s="69"/>
      <c r="TJI629" s="107"/>
      <c r="TJJ629" s="2"/>
      <c r="TJK629" s="15"/>
      <c r="TJL629" s="15"/>
      <c r="TJM629" s="80"/>
      <c r="TJN629" s="52"/>
      <c r="TJO629" s="69"/>
      <c r="TJP629" s="69"/>
      <c r="TJQ629" s="69"/>
      <c r="TJR629" s="107"/>
      <c r="TJS629" s="2"/>
      <c r="TJT629" s="15"/>
      <c r="TJU629" s="15"/>
      <c r="TJV629" s="80"/>
      <c r="TJW629" s="52"/>
      <c r="TJX629" s="69"/>
      <c r="TJY629" s="69"/>
      <c r="TJZ629" s="69"/>
      <c r="TKA629" s="107"/>
      <c r="TKB629" s="2"/>
      <c r="TKC629" s="15"/>
      <c r="TKD629" s="15"/>
      <c r="TKE629" s="80"/>
      <c r="TKF629" s="52"/>
      <c r="TKG629" s="69"/>
      <c r="TKH629" s="69"/>
      <c r="TKI629" s="69"/>
      <c r="TKJ629" s="107"/>
      <c r="TKK629" s="2"/>
      <c r="TKL629" s="15"/>
      <c r="TKM629" s="15"/>
      <c r="TKN629" s="80"/>
      <c r="TKO629" s="52"/>
      <c r="TKP629" s="69"/>
      <c r="TKQ629" s="69"/>
      <c r="TKR629" s="69"/>
      <c r="TKS629" s="107"/>
      <c r="TKT629" s="2"/>
      <c r="TKU629" s="15"/>
      <c r="TKV629" s="15"/>
      <c r="TKW629" s="80"/>
      <c r="TKX629" s="52"/>
      <c r="TKY629" s="69"/>
      <c r="TKZ629" s="69"/>
      <c r="TLA629" s="69"/>
      <c r="TLB629" s="107"/>
      <c r="TLC629" s="2"/>
      <c r="TLD629" s="15"/>
      <c r="TLE629" s="15"/>
      <c r="TLF629" s="80"/>
      <c r="TLG629" s="52"/>
      <c r="TLH629" s="69"/>
      <c r="TLI629" s="69"/>
      <c r="TLJ629" s="69"/>
      <c r="TLK629" s="107"/>
      <c r="TLL629" s="2"/>
      <c r="TLM629" s="15"/>
      <c r="TLN629" s="15"/>
      <c r="TLO629" s="80"/>
      <c r="TLP629" s="52"/>
      <c r="TLQ629" s="69"/>
      <c r="TLR629" s="69"/>
      <c r="TLS629" s="69"/>
      <c r="TLT629" s="107"/>
      <c r="TLU629" s="2"/>
      <c r="TLV629" s="15"/>
      <c r="TLW629" s="15"/>
      <c r="TLX629" s="80"/>
      <c r="TLY629" s="52"/>
      <c r="TLZ629" s="69"/>
      <c r="TMA629" s="69"/>
      <c r="TMB629" s="69"/>
      <c r="TMC629" s="107"/>
      <c r="TMD629" s="2"/>
      <c r="TME629" s="15"/>
      <c r="TMF629" s="15"/>
      <c r="TMG629" s="80"/>
      <c r="TMH629" s="52"/>
      <c r="TMI629" s="69"/>
      <c r="TMJ629" s="69"/>
      <c r="TMK629" s="69"/>
      <c r="TML629" s="107"/>
      <c r="TMM629" s="2"/>
      <c r="TMN629" s="15"/>
      <c r="TMO629" s="15"/>
      <c r="TMP629" s="80"/>
      <c r="TMQ629" s="52"/>
      <c r="TMR629" s="69"/>
      <c r="TMS629" s="69"/>
      <c r="TMT629" s="69"/>
      <c r="TMU629" s="107"/>
      <c r="TMV629" s="2"/>
      <c r="TMW629" s="15"/>
      <c r="TMX629" s="15"/>
      <c r="TMY629" s="80"/>
      <c r="TMZ629" s="52"/>
      <c r="TNA629" s="69"/>
      <c r="TNB629" s="69"/>
      <c r="TNC629" s="69"/>
      <c r="TND629" s="107"/>
      <c r="TNE629" s="2"/>
      <c r="TNF629" s="15"/>
      <c r="TNG629" s="15"/>
      <c r="TNH629" s="80"/>
      <c r="TNI629" s="52"/>
      <c r="TNJ629" s="69"/>
      <c r="TNK629" s="69"/>
      <c r="TNL629" s="69"/>
      <c r="TNM629" s="107"/>
      <c r="TNN629" s="2"/>
      <c r="TNO629" s="15"/>
      <c r="TNP629" s="15"/>
      <c r="TNQ629" s="80"/>
      <c r="TNR629" s="52"/>
      <c r="TNS629" s="69"/>
      <c r="TNT629" s="69"/>
      <c r="TNU629" s="69"/>
      <c r="TNV629" s="107"/>
      <c r="TNW629" s="2"/>
      <c r="TNX629" s="15"/>
      <c r="TNY629" s="15"/>
      <c r="TNZ629" s="80"/>
      <c r="TOA629" s="52"/>
      <c r="TOB629" s="69"/>
      <c r="TOC629" s="69"/>
      <c r="TOD629" s="69"/>
      <c r="TOE629" s="107"/>
      <c r="TOF629" s="2"/>
      <c r="TOG629" s="15"/>
      <c r="TOH629" s="15"/>
      <c r="TOI629" s="80"/>
      <c r="TOJ629" s="52"/>
      <c r="TOK629" s="69"/>
      <c r="TOL629" s="69"/>
      <c r="TOM629" s="69"/>
      <c r="TON629" s="107"/>
      <c r="TOO629" s="2"/>
      <c r="TOP629" s="15"/>
      <c r="TOQ629" s="15"/>
      <c r="TOR629" s="80"/>
      <c r="TOS629" s="52"/>
      <c r="TOT629" s="69"/>
      <c r="TOU629" s="69"/>
      <c r="TOV629" s="69"/>
      <c r="TOW629" s="107"/>
      <c r="TOX629" s="2"/>
      <c r="TOY629" s="15"/>
      <c r="TOZ629" s="15"/>
      <c r="TPA629" s="80"/>
      <c r="TPB629" s="52"/>
      <c r="TPC629" s="69"/>
      <c r="TPD629" s="69"/>
      <c r="TPE629" s="69"/>
      <c r="TPF629" s="107"/>
      <c r="TPG629" s="2"/>
      <c r="TPH629" s="15"/>
      <c r="TPI629" s="15"/>
      <c r="TPJ629" s="80"/>
      <c r="TPK629" s="52"/>
      <c r="TPL629" s="69"/>
      <c r="TPM629" s="69"/>
      <c r="TPN629" s="69"/>
      <c r="TPO629" s="107"/>
      <c r="TPP629" s="2"/>
      <c r="TPQ629" s="15"/>
      <c r="TPR629" s="15"/>
      <c r="TPS629" s="80"/>
      <c r="TPT629" s="52"/>
      <c r="TPU629" s="69"/>
      <c r="TPV629" s="69"/>
      <c r="TPW629" s="69"/>
      <c r="TPX629" s="107"/>
      <c r="TPY629" s="2"/>
      <c r="TPZ629" s="15"/>
      <c r="TQA629" s="15"/>
      <c r="TQB629" s="80"/>
      <c r="TQC629" s="52"/>
      <c r="TQD629" s="69"/>
      <c r="TQE629" s="69"/>
      <c r="TQF629" s="69"/>
      <c r="TQG629" s="107"/>
      <c r="TQH629" s="2"/>
      <c r="TQI629" s="15"/>
      <c r="TQJ629" s="15"/>
      <c r="TQK629" s="80"/>
      <c r="TQL629" s="52"/>
      <c r="TQM629" s="69"/>
      <c r="TQN629" s="69"/>
      <c r="TQO629" s="69"/>
      <c r="TQP629" s="107"/>
      <c r="TQQ629" s="2"/>
      <c r="TQR629" s="15"/>
      <c r="TQS629" s="15"/>
      <c r="TQT629" s="80"/>
      <c r="TQU629" s="52"/>
      <c r="TQV629" s="69"/>
      <c r="TQW629" s="69"/>
      <c r="TQX629" s="69"/>
      <c r="TQY629" s="107"/>
      <c r="TQZ629" s="2"/>
      <c r="TRA629" s="15"/>
      <c r="TRB629" s="15"/>
      <c r="TRC629" s="80"/>
      <c r="TRD629" s="52"/>
      <c r="TRE629" s="69"/>
      <c r="TRF629" s="69"/>
      <c r="TRG629" s="69"/>
      <c r="TRH629" s="107"/>
      <c r="TRI629" s="2"/>
      <c r="TRJ629" s="15"/>
      <c r="TRK629" s="15"/>
      <c r="TRL629" s="80"/>
      <c r="TRM629" s="52"/>
      <c r="TRN629" s="69"/>
      <c r="TRO629" s="69"/>
      <c r="TRP629" s="69"/>
      <c r="TRQ629" s="107"/>
      <c r="TRR629" s="2"/>
      <c r="TRS629" s="15"/>
      <c r="TRT629" s="15"/>
      <c r="TRU629" s="80"/>
      <c r="TRV629" s="52"/>
      <c r="TRW629" s="69"/>
      <c r="TRX629" s="69"/>
      <c r="TRY629" s="69"/>
      <c r="TRZ629" s="107"/>
      <c r="TSA629" s="2"/>
      <c r="TSB629" s="15"/>
      <c r="TSC629" s="15"/>
      <c r="TSD629" s="80"/>
      <c r="TSE629" s="52"/>
      <c r="TSF629" s="69"/>
      <c r="TSG629" s="69"/>
      <c r="TSH629" s="69"/>
      <c r="TSI629" s="107"/>
      <c r="TSJ629" s="2"/>
      <c r="TSK629" s="15"/>
      <c r="TSL629" s="15"/>
      <c r="TSM629" s="80"/>
      <c r="TSN629" s="52"/>
      <c r="TSO629" s="69"/>
      <c r="TSP629" s="69"/>
      <c r="TSQ629" s="69"/>
      <c r="TSR629" s="107"/>
      <c r="TSS629" s="2"/>
      <c r="TST629" s="15"/>
      <c r="TSU629" s="15"/>
      <c r="TSV629" s="80"/>
      <c r="TSW629" s="52"/>
      <c r="TSX629" s="69"/>
      <c r="TSY629" s="69"/>
      <c r="TSZ629" s="69"/>
      <c r="TTA629" s="107"/>
      <c r="TTB629" s="2"/>
      <c r="TTC629" s="15"/>
      <c r="TTD629" s="15"/>
      <c r="TTE629" s="80"/>
      <c r="TTF629" s="52"/>
      <c r="TTG629" s="69"/>
      <c r="TTH629" s="69"/>
      <c r="TTI629" s="69"/>
      <c r="TTJ629" s="107"/>
      <c r="TTK629" s="2"/>
      <c r="TTL629" s="15"/>
      <c r="TTM629" s="15"/>
      <c r="TTN629" s="80"/>
      <c r="TTO629" s="52"/>
      <c r="TTP629" s="69"/>
      <c r="TTQ629" s="69"/>
      <c r="TTR629" s="69"/>
      <c r="TTS629" s="107"/>
      <c r="TTT629" s="2"/>
      <c r="TTU629" s="15"/>
      <c r="TTV629" s="15"/>
      <c r="TTW629" s="80"/>
      <c r="TTX629" s="52"/>
      <c r="TTY629" s="69"/>
      <c r="TTZ629" s="69"/>
      <c r="TUA629" s="69"/>
      <c r="TUB629" s="107"/>
      <c r="TUC629" s="2"/>
      <c r="TUD629" s="15"/>
      <c r="TUE629" s="15"/>
      <c r="TUF629" s="80"/>
      <c r="TUG629" s="52"/>
      <c r="TUH629" s="69"/>
      <c r="TUI629" s="69"/>
      <c r="TUJ629" s="69"/>
      <c r="TUK629" s="107"/>
      <c r="TUL629" s="2"/>
      <c r="TUM629" s="15"/>
      <c r="TUN629" s="15"/>
      <c r="TUO629" s="80"/>
      <c r="TUP629" s="52"/>
      <c r="TUQ629" s="69"/>
      <c r="TUR629" s="69"/>
      <c r="TUS629" s="69"/>
      <c r="TUT629" s="107"/>
      <c r="TUU629" s="2"/>
      <c r="TUV629" s="15"/>
      <c r="TUW629" s="15"/>
      <c r="TUX629" s="80"/>
      <c r="TUY629" s="52"/>
      <c r="TUZ629" s="69"/>
      <c r="TVA629" s="69"/>
      <c r="TVB629" s="69"/>
      <c r="TVC629" s="107"/>
      <c r="TVD629" s="2"/>
      <c r="TVE629" s="15"/>
      <c r="TVF629" s="15"/>
      <c r="TVG629" s="80"/>
      <c r="TVH629" s="52"/>
      <c r="TVI629" s="69"/>
      <c r="TVJ629" s="69"/>
      <c r="TVK629" s="69"/>
      <c r="TVL629" s="107"/>
      <c r="TVM629" s="2"/>
      <c r="TVN629" s="15"/>
      <c r="TVO629" s="15"/>
      <c r="TVP629" s="80"/>
      <c r="TVQ629" s="52"/>
      <c r="TVR629" s="69"/>
      <c r="TVS629" s="69"/>
      <c r="TVT629" s="69"/>
      <c r="TVU629" s="107"/>
      <c r="TVV629" s="2"/>
      <c r="TVW629" s="15"/>
      <c r="TVX629" s="15"/>
      <c r="TVY629" s="80"/>
      <c r="TVZ629" s="52"/>
      <c r="TWA629" s="69"/>
      <c r="TWB629" s="69"/>
      <c r="TWC629" s="69"/>
      <c r="TWD629" s="107"/>
      <c r="TWE629" s="2"/>
      <c r="TWF629" s="15"/>
      <c r="TWG629" s="15"/>
      <c r="TWH629" s="80"/>
      <c r="TWI629" s="52"/>
      <c r="TWJ629" s="69"/>
      <c r="TWK629" s="69"/>
      <c r="TWL629" s="69"/>
      <c r="TWM629" s="107"/>
      <c r="TWN629" s="2"/>
      <c r="TWO629" s="15"/>
      <c r="TWP629" s="15"/>
      <c r="TWQ629" s="80"/>
      <c r="TWR629" s="52"/>
      <c r="TWS629" s="69"/>
      <c r="TWT629" s="69"/>
      <c r="TWU629" s="69"/>
      <c r="TWV629" s="107"/>
      <c r="TWW629" s="2"/>
      <c r="TWX629" s="15"/>
      <c r="TWY629" s="15"/>
      <c r="TWZ629" s="80"/>
      <c r="TXA629" s="52"/>
      <c r="TXB629" s="69"/>
      <c r="TXC629" s="69"/>
      <c r="TXD629" s="69"/>
      <c r="TXE629" s="107"/>
      <c r="TXF629" s="2"/>
      <c r="TXG629" s="15"/>
      <c r="TXH629" s="15"/>
      <c r="TXI629" s="80"/>
      <c r="TXJ629" s="52"/>
      <c r="TXK629" s="69"/>
      <c r="TXL629" s="69"/>
      <c r="TXM629" s="69"/>
      <c r="TXN629" s="107"/>
      <c r="TXO629" s="2"/>
      <c r="TXP629" s="15"/>
      <c r="TXQ629" s="15"/>
      <c r="TXR629" s="80"/>
      <c r="TXS629" s="52"/>
      <c r="TXT629" s="69"/>
      <c r="TXU629" s="69"/>
      <c r="TXV629" s="69"/>
      <c r="TXW629" s="107"/>
      <c r="TXX629" s="2"/>
      <c r="TXY629" s="15"/>
      <c r="TXZ629" s="15"/>
      <c r="TYA629" s="80"/>
      <c r="TYB629" s="52"/>
      <c r="TYC629" s="69"/>
      <c r="TYD629" s="69"/>
      <c r="TYE629" s="69"/>
      <c r="TYF629" s="107"/>
      <c r="TYG629" s="2"/>
      <c r="TYH629" s="15"/>
      <c r="TYI629" s="15"/>
      <c r="TYJ629" s="80"/>
      <c r="TYK629" s="52"/>
      <c r="TYL629" s="69"/>
      <c r="TYM629" s="69"/>
      <c r="TYN629" s="69"/>
      <c r="TYO629" s="107"/>
      <c r="TYP629" s="2"/>
      <c r="TYQ629" s="15"/>
      <c r="TYR629" s="15"/>
      <c r="TYS629" s="80"/>
      <c r="TYT629" s="52"/>
      <c r="TYU629" s="69"/>
      <c r="TYV629" s="69"/>
      <c r="TYW629" s="69"/>
      <c r="TYX629" s="107"/>
      <c r="TYY629" s="2"/>
      <c r="TYZ629" s="15"/>
      <c r="TZA629" s="15"/>
      <c r="TZB629" s="80"/>
      <c r="TZC629" s="52"/>
      <c r="TZD629" s="69"/>
      <c r="TZE629" s="69"/>
      <c r="TZF629" s="69"/>
      <c r="TZG629" s="107"/>
      <c r="TZH629" s="2"/>
      <c r="TZI629" s="15"/>
      <c r="TZJ629" s="15"/>
      <c r="TZK629" s="80"/>
      <c r="TZL629" s="52"/>
      <c r="TZM629" s="69"/>
      <c r="TZN629" s="69"/>
      <c r="TZO629" s="69"/>
      <c r="TZP629" s="107"/>
      <c r="TZQ629" s="2"/>
      <c r="TZR629" s="15"/>
      <c r="TZS629" s="15"/>
      <c r="TZT629" s="80"/>
      <c r="TZU629" s="52"/>
      <c r="TZV629" s="69"/>
      <c r="TZW629" s="69"/>
      <c r="TZX629" s="69"/>
      <c r="TZY629" s="107"/>
      <c r="TZZ629" s="2"/>
      <c r="UAA629" s="15"/>
      <c r="UAB629" s="15"/>
      <c r="UAC629" s="80"/>
      <c r="UAD629" s="52"/>
      <c r="UAE629" s="69"/>
      <c r="UAF629" s="69"/>
      <c r="UAG629" s="69"/>
      <c r="UAH629" s="107"/>
      <c r="UAI629" s="2"/>
      <c r="UAJ629" s="15"/>
      <c r="UAK629" s="15"/>
      <c r="UAL629" s="80"/>
      <c r="UAM629" s="52"/>
      <c r="UAN629" s="69"/>
      <c r="UAO629" s="69"/>
      <c r="UAP629" s="69"/>
      <c r="UAQ629" s="107"/>
      <c r="UAR629" s="2"/>
      <c r="UAS629" s="15"/>
      <c r="UAT629" s="15"/>
      <c r="UAU629" s="80"/>
      <c r="UAV629" s="52"/>
      <c r="UAW629" s="69"/>
      <c r="UAX629" s="69"/>
      <c r="UAY629" s="69"/>
      <c r="UAZ629" s="107"/>
      <c r="UBA629" s="2"/>
      <c r="UBB629" s="15"/>
      <c r="UBC629" s="15"/>
      <c r="UBD629" s="80"/>
      <c r="UBE629" s="52"/>
      <c r="UBF629" s="69"/>
      <c r="UBG629" s="69"/>
      <c r="UBH629" s="69"/>
      <c r="UBI629" s="107"/>
      <c r="UBJ629" s="2"/>
      <c r="UBK629" s="15"/>
      <c r="UBL629" s="15"/>
      <c r="UBM629" s="80"/>
      <c r="UBN629" s="52"/>
      <c r="UBO629" s="69"/>
      <c r="UBP629" s="69"/>
      <c r="UBQ629" s="69"/>
      <c r="UBR629" s="107"/>
      <c r="UBS629" s="2"/>
      <c r="UBT629" s="15"/>
      <c r="UBU629" s="15"/>
      <c r="UBV629" s="80"/>
      <c r="UBW629" s="52"/>
      <c r="UBX629" s="69"/>
      <c r="UBY629" s="69"/>
      <c r="UBZ629" s="69"/>
      <c r="UCA629" s="107"/>
      <c r="UCB629" s="2"/>
      <c r="UCC629" s="15"/>
      <c r="UCD629" s="15"/>
      <c r="UCE629" s="80"/>
      <c r="UCF629" s="52"/>
      <c r="UCG629" s="69"/>
      <c r="UCH629" s="69"/>
      <c r="UCI629" s="69"/>
      <c r="UCJ629" s="107"/>
      <c r="UCK629" s="2"/>
      <c r="UCL629" s="15"/>
      <c r="UCM629" s="15"/>
      <c r="UCN629" s="80"/>
      <c r="UCO629" s="52"/>
      <c r="UCP629" s="69"/>
      <c r="UCQ629" s="69"/>
      <c r="UCR629" s="69"/>
      <c r="UCS629" s="107"/>
      <c r="UCT629" s="2"/>
      <c r="UCU629" s="15"/>
      <c r="UCV629" s="15"/>
      <c r="UCW629" s="80"/>
      <c r="UCX629" s="52"/>
      <c r="UCY629" s="69"/>
      <c r="UCZ629" s="69"/>
      <c r="UDA629" s="69"/>
      <c r="UDB629" s="107"/>
      <c r="UDC629" s="2"/>
      <c r="UDD629" s="15"/>
      <c r="UDE629" s="15"/>
      <c r="UDF629" s="80"/>
      <c r="UDG629" s="52"/>
      <c r="UDH629" s="69"/>
      <c r="UDI629" s="69"/>
      <c r="UDJ629" s="69"/>
      <c r="UDK629" s="107"/>
      <c r="UDL629" s="2"/>
      <c r="UDM629" s="15"/>
      <c r="UDN629" s="15"/>
      <c r="UDO629" s="80"/>
      <c r="UDP629" s="52"/>
      <c r="UDQ629" s="69"/>
      <c r="UDR629" s="69"/>
      <c r="UDS629" s="69"/>
      <c r="UDT629" s="107"/>
      <c r="UDU629" s="2"/>
      <c r="UDV629" s="15"/>
      <c r="UDW629" s="15"/>
      <c r="UDX629" s="80"/>
      <c r="UDY629" s="52"/>
      <c r="UDZ629" s="69"/>
      <c r="UEA629" s="69"/>
      <c r="UEB629" s="69"/>
      <c r="UEC629" s="107"/>
      <c r="UED629" s="2"/>
      <c r="UEE629" s="15"/>
      <c r="UEF629" s="15"/>
      <c r="UEG629" s="80"/>
      <c r="UEH629" s="52"/>
      <c r="UEI629" s="69"/>
      <c r="UEJ629" s="69"/>
      <c r="UEK629" s="69"/>
      <c r="UEL629" s="107"/>
      <c r="UEM629" s="2"/>
      <c r="UEN629" s="15"/>
      <c r="UEO629" s="15"/>
      <c r="UEP629" s="80"/>
      <c r="UEQ629" s="52"/>
      <c r="UER629" s="69"/>
      <c r="UES629" s="69"/>
      <c r="UET629" s="69"/>
      <c r="UEU629" s="107"/>
      <c r="UEV629" s="2"/>
      <c r="UEW629" s="15"/>
      <c r="UEX629" s="15"/>
      <c r="UEY629" s="80"/>
      <c r="UEZ629" s="52"/>
      <c r="UFA629" s="69"/>
      <c r="UFB629" s="69"/>
      <c r="UFC629" s="69"/>
      <c r="UFD629" s="107"/>
      <c r="UFE629" s="2"/>
      <c r="UFF629" s="15"/>
      <c r="UFG629" s="15"/>
      <c r="UFH629" s="80"/>
      <c r="UFI629" s="52"/>
      <c r="UFJ629" s="69"/>
      <c r="UFK629" s="69"/>
      <c r="UFL629" s="69"/>
      <c r="UFM629" s="107"/>
      <c r="UFN629" s="2"/>
      <c r="UFO629" s="15"/>
      <c r="UFP629" s="15"/>
      <c r="UFQ629" s="80"/>
      <c r="UFR629" s="52"/>
      <c r="UFS629" s="69"/>
      <c r="UFT629" s="69"/>
      <c r="UFU629" s="69"/>
      <c r="UFV629" s="107"/>
      <c r="UFW629" s="2"/>
      <c r="UFX629" s="15"/>
      <c r="UFY629" s="15"/>
      <c r="UFZ629" s="80"/>
      <c r="UGA629" s="52"/>
      <c r="UGB629" s="69"/>
      <c r="UGC629" s="69"/>
      <c r="UGD629" s="69"/>
      <c r="UGE629" s="107"/>
      <c r="UGF629" s="2"/>
      <c r="UGG629" s="15"/>
      <c r="UGH629" s="15"/>
      <c r="UGI629" s="80"/>
      <c r="UGJ629" s="52"/>
      <c r="UGK629" s="69"/>
      <c r="UGL629" s="69"/>
      <c r="UGM629" s="69"/>
      <c r="UGN629" s="107"/>
      <c r="UGO629" s="2"/>
      <c r="UGP629" s="15"/>
      <c r="UGQ629" s="15"/>
      <c r="UGR629" s="80"/>
      <c r="UGS629" s="52"/>
      <c r="UGT629" s="69"/>
      <c r="UGU629" s="69"/>
      <c r="UGV629" s="69"/>
      <c r="UGW629" s="107"/>
      <c r="UGX629" s="2"/>
      <c r="UGY629" s="15"/>
      <c r="UGZ629" s="15"/>
      <c r="UHA629" s="80"/>
      <c r="UHB629" s="52"/>
      <c r="UHC629" s="69"/>
      <c r="UHD629" s="69"/>
      <c r="UHE629" s="69"/>
      <c r="UHF629" s="107"/>
      <c r="UHG629" s="2"/>
      <c r="UHH629" s="15"/>
      <c r="UHI629" s="15"/>
      <c r="UHJ629" s="80"/>
      <c r="UHK629" s="52"/>
      <c r="UHL629" s="69"/>
      <c r="UHM629" s="69"/>
      <c r="UHN629" s="69"/>
      <c r="UHO629" s="107"/>
      <c r="UHP629" s="2"/>
      <c r="UHQ629" s="15"/>
      <c r="UHR629" s="15"/>
      <c r="UHS629" s="80"/>
      <c r="UHT629" s="52"/>
      <c r="UHU629" s="69"/>
      <c r="UHV629" s="69"/>
      <c r="UHW629" s="69"/>
      <c r="UHX629" s="107"/>
      <c r="UHY629" s="2"/>
      <c r="UHZ629" s="15"/>
      <c r="UIA629" s="15"/>
      <c r="UIB629" s="80"/>
      <c r="UIC629" s="52"/>
      <c r="UID629" s="69"/>
      <c r="UIE629" s="69"/>
      <c r="UIF629" s="69"/>
      <c r="UIG629" s="107"/>
      <c r="UIH629" s="2"/>
      <c r="UII629" s="15"/>
      <c r="UIJ629" s="15"/>
      <c r="UIK629" s="80"/>
      <c r="UIL629" s="52"/>
      <c r="UIM629" s="69"/>
      <c r="UIN629" s="69"/>
      <c r="UIO629" s="69"/>
      <c r="UIP629" s="107"/>
      <c r="UIQ629" s="2"/>
      <c r="UIR629" s="15"/>
      <c r="UIS629" s="15"/>
      <c r="UIT629" s="80"/>
      <c r="UIU629" s="52"/>
      <c r="UIV629" s="69"/>
      <c r="UIW629" s="69"/>
      <c r="UIX629" s="69"/>
      <c r="UIY629" s="107"/>
      <c r="UIZ629" s="2"/>
      <c r="UJA629" s="15"/>
      <c r="UJB629" s="15"/>
      <c r="UJC629" s="80"/>
      <c r="UJD629" s="52"/>
      <c r="UJE629" s="69"/>
      <c r="UJF629" s="69"/>
      <c r="UJG629" s="69"/>
      <c r="UJH629" s="107"/>
      <c r="UJI629" s="2"/>
      <c r="UJJ629" s="15"/>
      <c r="UJK629" s="15"/>
      <c r="UJL629" s="80"/>
      <c r="UJM629" s="52"/>
      <c r="UJN629" s="69"/>
      <c r="UJO629" s="69"/>
      <c r="UJP629" s="69"/>
      <c r="UJQ629" s="107"/>
      <c r="UJR629" s="2"/>
      <c r="UJS629" s="15"/>
      <c r="UJT629" s="15"/>
      <c r="UJU629" s="80"/>
      <c r="UJV629" s="52"/>
      <c r="UJW629" s="69"/>
      <c r="UJX629" s="69"/>
      <c r="UJY629" s="69"/>
      <c r="UJZ629" s="107"/>
      <c r="UKA629" s="2"/>
      <c r="UKB629" s="15"/>
      <c r="UKC629" s="15"/>
      <c r="UKD629" s="80"/>
      <c r="UKE629" s="52"/>
      <c r="UKF629" s="69"/>
      <c r="UKG629" s="69"/>
      <c r="UKH629" s="69"/>
      <c r="UKI629" s="107"/>
      <c r="UKJ629" s="2"/>
      <c r="UKK629" s="15"/>
      <c r="UKL629" s="15"/>
      <c r="UKM629" s="80"/>
      <c r="UKN629" s="52"/>
      <c r="UKO629" s="69"/>
      <c r="UKP629" s="69"/>
      <c r="UKQ629" s="69"/>
      <c r="UKR629" s="107"/>
      <c r="UKS629" s="2"/>
      <c r="UKT629" s="15"/>
      <c r="UKU629" s="15"/>
      <c r="UKV629" s="80"/>
      <c r="UKW629" s="52"/>
      <c r="UKX629" s="69"/>
      <c r="UKY629" s="69"/>
      <c r="UKZ629" s="69"/>
      <c r="ULA629" s="107"/>
      <c r="ULB629" s="2"/>
      <c r="ULC629" s="15"/>
      <c r="ULD629" s="15"/>
      <c r="ULE629" s="80"/>
      <c r="ULF629" s="52"/>
      <c r="ULG629" s="69"/>
      <c r="ULH629" s="69"/>
      <c r="ULI629" s="69"/>
      <c r="ULJ629" s="107"/>
      <c r="ULK629" s="2"/>
      <c r="ULL629" s="15"/>
      <c r="ULM629" s="15"/>
      <c r="ULN629" s="80"/>
      <c r="ULO629" s="52"/>
      <c r="ULP629" s="69"/>
      <c r="ULQ629" s="69"/>
      <c r="ULR629" s="69"/>
      <c r="ULS629" s="107"/>
      <c r="ULT629" s="2"/>
      <c r="ULU629" s="15"/>
      <c r="ULV629" s="15"/>
      <c r="ULW629" s="80"/>
      <c r="ULX629" s="52"/>
      <c r="ULY629" s="69"/>
      <c r="ULZ629" s="69"/>
      <c r="UMA629" s="69"/>
      <c r="UMB629" s="107"/>
      <c r="UMC629" s="2"/>
      <c r="UMD629" s="15"/>
      <c r="UME629" s="15"/>
      <c r="UMF629" s="80"/>
      <c r="UMG629" s="52"/>
      <c r="UMH629" s="69"/>
      <c r="UMI629" s="69"/>
      <c r="UMJ629" s="69"/>
      <c r="UMK629" s="107"/>
      <c r="UML629" s="2"/>
      <c r="UMM629" s="15"/>
      <c r="UMN629" s="15"/>
      <c r="UMO629" s="80"/>
      <c r="UMP629" s="52"/>
      <c r="UMQ629" s="69"/>
      <c r="UMR629" s="69"/>
      <c r="UMS629" s="69"/>
      <c r="UMT629" s="107"/>
      <c r="UMU629" s="2"/>
      <c r="UMV629" s="15"/>
      <c r="UMW629" s="15"/>
      <c r="UMX629" s="80"/>
      <c r="UMY629" s="52"/>
      <c r="UMZ629" s="69"/>
      <c r="UNA629" s="69"/>
      <c r="UNB629" s="69"/>
      <c r="UNC629" s="107"/>
      <c r="UND629" s="2"/>
      <c r="UNE629" s="15"/>
      <c r="UNF629" s="15"/>
      <c r="UNG629" s="80"/>
      <c r="UNH629" s="52"/>
      <c r="UNI629" s="69"/>
      <c r="UNJ629" s="69"/>
      <c r="UNK629" s="69"/>
      <c r="UNL629" s="107"/>
      <c r="UNM629" s="2"/>
      <c r="UNN629" s="15"/>
      <c r="UNO629" s="15"/>
      <c r="UNP629" s="80"/>
      <c r="UNQ629" s="52"/>
      <c r="UNR629" s="69"/>
      <c r="UNS629" s="69"/>
      <c r="UNT629" s="69"/>
      <c r="UNU629" s="107"/>
      <c r="UNV629" s="2"/>
      <c r="UNW629" s="15"/>
      <c r="UNX629" s="15"/>
      <c r="UNY629" s="80"/>
      <c r="UNZ629" s="52"/>
      <c r="UOA629" s="69"/>
      <c r="UOB629" s="69"/>
      <c r="UOC629" s="69"/>
      <c r="UOD629" s="107"/>
      <c r="UOE629" s="2"/>
      <c r="UOF629" s="15"/>
      <c r="UOG629" s="15"/>
      <c r="UOH629" s="80"/>
      <c r="UOI629" s="52"/>
      <c r="UOJ629" s="69"/>
      <c r="UOK629" s="69"/>
      <c r="UOL629" s="69"/>
      <c r="UOM629" s="107"/>
      <c r="UON629" s="2"/>
      <c r="UOO629" s="15"/>
      <c r="UOP629" s="15"/>
      <c r="UOQ629" s="80"/>
      <c r="UOR629" s="52"/>
      <c r="UOS629" s="69"/>
      <c r="UOT629" s="69"/>
      <c r="UOU629" s="69"/>
      <c r="UOV629" s="107"/>
      <c r="UOW629" s="2"/>
      <c r="UOX629" s="15"/>
      <c r="UOY629" s="15"/>
      <c r="UOZ629" s="80"/>
      <c r="UPA629" s="52"/>
      <c r="UPB629" s="69"/>
      <c r="UPC629" s="69"/>
      <c r="UPD629" s="69"/>
      <c r="UPE629" s="107"/>
      <c r="UPF629" s="2"/>
      <c r="UPG629" s="15"/>
      <c r="UPH629" s="15"/>
      <c r="UPI629" s="80"/>
      <c r="UPJ629" s="52"/>
      <c r="UPK629" s="69"/>
      <c r="UPL629" s="69"/>
      <c r="UPM629" s="69"/>
      <c r="UPN629" s="107"/>
      <c r="UPO629" s="2"/>
      <c r="UPP629" s="15"/>
      <c r="UPQ629" s="15"/>
      <c r="UPR629" s="80"/>
      <c r="UPS629" s="52"/>
      <c r="UPT629" s="69"/>
      <c r="UPU629" s="69"/>
      <c r="UPV629" s="69"/>
      <c r="UPW629" s="107"/>
      <c r="UPX629" s="2"/>
      <c r="UPY629" s="15"/>
      <c r="UPZ629" s="15"/>
      <c r="UQA629" s="80"/>
      <c r="UQB629" s="52"/>
      <c r="UQC629" s="69"/>
      <c r="UQD629" s="69"/>
      <c r="UQE629" s="69"/>
      <c r="UQF629" s="107"/>
      <c r="UQG629" s="2"/>
      <c r="UQH629" s="15"/>
      <c r="UQI629" s="15"/>
      <c r="UQJ629" s="80"/>
      <c r="UQK629" s="52"/>
      <c r="UQL629" s="69"/>
      <c r="UQM629" s="69"/>
      <c r="UQN629" s="69"/>
      <c r="UQO629" s="107"/>
      <c r="UQP629" s="2"/>
      <c r="UQQ629" s="15"/>
      <c r="UQR629" s="15"/>
      <c r="UQS629" s="80"/>
      <c r="UQT629" s="52"/>
      <c r="UQU629" s="69"/>
      <c r="UQV629" s="69"/>
      <c r="UQW629" s="69"/>
      <c r="UQX629" s="107"/>
      <c r="UQY629" s="2"/>
      <c r="UQZ629" s="15"/>
      <c r="URA629" s="15"/>
      <c r="URB629" s="80"/>
      <c r="URC629" s="52"/>
      <c r="URD629" s="69"/>
      <c r="URE629" s="69"/>
      <c r="URF629" s="69"/>
      <c r="URG629" s="107"/>
      <c r="URH629" s="2"/>
      <c r="URI629" s="15"/>
      <c r="URJ629" s="15"/>
      <c r="URK629" s="80"/>
      <c r="URL629" s="52"/>
      <c r="URM629" s="69"/>
      <c r="URN629" s="69"/>
      <c r="URO629" s="69"/>
      <c r="URP629" s="107"/>
      <c r="URQ629" s="2"/>
      <c r="URR629" s="15"/>
      <c r="URS629" s="15"/>
      <c r="URT629" s="80"/>
      <c r="URU629" s="52"/>
      <c r="URV629" s="69"/>
      <c r="URW629" s="69"/>
      <c r="URX629" s="69"/>
      <c r="URY629" s="107"/>
      <c r="URZ629" s="2"/>
      <c r="USA629" s="15"/>
      <c r="USB629" s="15"/>
      <c r="USC629" s="80"/>
      <c r="USD629" s="52"/>
      <c r="USE629" s="69"/>
      <c r="USF629" s="69"/>
      <c r="USG629" s="69"/>
      <c r="USH629" s="107"/>
      <c r="USI629" s="2"/>
      <c r="USJ629" s="15"/>
      <c r="USK629" s="15"/>
      <c r="USL629" s="80"/>
      <c r="USM629" s="52"/>
      <c r="USN629" s="69"/>
      <c r="USO629" s="69"/>
      <c r="USP629" s="69"/>
      <c r="USQ629" s="107"/>
      <c r="USR629" s="2"/>
      <c r="USS629" s="15"/>
      <c r="UST629" s="15"/>
      <c r="USU629" s="80"/>
      <c r="USV629" s="52"/>
      <c r="USW629" s="69"/>
      <c r="USX629" s="69"/>
      <c r="USY629" s="69"/>
      <c r="USZ629" s="107"/>
      <c r="UTA629" s="2"/>
      <c r="UTB629" s="15"/>
      <c r="UTC629" s="15"/>
      <c r="UTD629" s="80"/>
      <c r="UTE629" s="52"/>
      <c r="UTF629" s="69"/>
      <c r="UTG629" s="69"/>
      <c r="UTH629" s="69"/>
      <c r="UTI629" s="107"/>
      <c r="UTJ629" s="2"/>
      <c r="UTK629" s="15"/>
      <c r="UTL629" s="15"/>
      <c r="UTM629" s="80"/>
      <c r="UTN629" s="52"/>
      <c r="UTO629" s="69"/>
      <c r="UTP629" s="69"/>
      <c r="UTQ629" s="69"/>
      <c r="UTR629" s="107"/>
      <c r="UTS629" s="2"/>
      <c r="UTT629" s="15"/>
      <c r="UTU629" s="15"/>
      <c r="UTV629" s="80"/>
      <c r="UTW629" s="52"/>
      <c r="UTX629" s="69"/>
      <c r="UTY629" s="69"/>
      <c r="UTZ629" s="69"/>
      <c r="UUA629" s="107"/>
      <c r="UUB629" s="2"/>
      <c r="UUC629" s="15"/>
      <c r="UUD629" s="15"/>
      <c r="UUE629" s="80"/>
      <c r="UUF629" s="52"/>
      <c r="UUG629" s="69"/>
      <c r="UUH629" s="69"/>
      <c r="UUI629" s="69"/>
      <c r="UUJ629" s="107"/>
      <c r="UUK629" s="2"/>
      <c r="UUL629" s="15"/>
      <c r="UUM629" s="15"/>
      <c r="UUN629" s="80"/>
      <c r="UUO629" s="52"/>
      <c r="UUP629" s="69"/>
      <c r="UUQ629" s="69"/>
      <c r="UUR629" s="69"/>
      <c r="UUS629" s="107"/>
      <c r="UUT629" s="2"/>
      <c r="UUU629" s="15"/>
      <c r="UUV629" s="15"/>
      <c r="UUW629" s="80"/>
      <c r="UUX629" s="52"/>
      <c r="UUY629" s="69"/>
      <c r="UUZ629" s="69"/>
      <c r="UVA629" s="69"/>
      <c r="UVB629" s="107"/>
      <c r="UVC629" s="2"/>
      <c r="UVD629" s="15"/>
      <c r="UVE629" s="15"/>
      <c r="UVF629" s="80"/>
      <c r="UVG629" s="52"/>
      <c r="UVH629" s="69"/>
      <c r="UVI629" s="69"/>
      <c r="UVJ629" s="69"/>
      <c r="UVK629" s="107"/>
      <c r="UVL629" s="2"/>
      <c r="UVM629" s="15"/>
      <c r="UVN629" s="15"/>
      <c r="UVO629" s="80"/>
      <c r="UVP629" s="52"/>
      <c r="UVQ629" s="69"/>
      <c r="UVR629" s="69"/>
      <c r="UVS629" s="69"/>
      <c r="UVT629" s="107"/>
      <c r="UVU629" s="2"/>
      <c r="UVV629" s="15"/>
      <c r="UVW629" s="15"/>
      <c r="UVX629" s="80"/>
      <c r="UVY629" s="52"/>
      <c r="UVZ629" s="69"/>
      <c r="UWA629" s="69"/>
      <c r="UWB629" s="69"/>
      <c r="UWC629" s="107"/>
      <c r="UWD629" s="2"/>
      <c r="UWE629" s="15"/>
      <c r="UWF629" s="15"/>
      <c r="UWG629" s="80"/>
      <c r="UWH629" s="52"/>
      <c r="UWI629" s="69"/>
      <c r="UWJ629" s="69"/>
      <c r="UWK629" s="69"/>
      <c r="UWL629" s="107"/>
      <c r="UWM629" s="2"/>
      <c r="UWN629" s="15"/>
      <c r="UWO629" s="15"/>
      <c r="UWP629" s="80"/>
      <c r="UWQ629" s="52"/>
      <c r="UWR629" s="69"/>
      <c r="UWS629" s="69"/>
      <c r="UWT629" s="69"/>
      <c r="UWU629" s="107"/>
      <c r="UWV629" s="2"/>
      <c r="UWW629" s="15"/>
      <c r="UWX629" s="15"/>
      <c r="UWY629" s="80"/>
      <c r="UWZ629" s="52"/>
      <c r="UXA629" s="69"/>
      <c r="UXB629" s="69"/>
      <c r="UXC629" s="69"/>
      <c r="UXD629" s="107"/>
      <c r="UXE629" s="2"/>
      <c r="UXF629" s="15"/>
      <c r="UXG629" s="15"/>
      <c r="UXH629" s="80"/>
      <c r="UXI629" s="52"/>
      <c r="UXJ629" s="69"/>
      <c r="UXK629" s="69"/>
      <c r="UXL629" s="69"/>
      <c r="UXM629" s="107"/>
      <c r="UXN629" s="2"/>
      <c r="UXO629" s="15"/>
      <c r="UXP629" s="15"/>
      <c r="UXQ629" s="80"/>
      <c r="UXR629" s="52"/>
      <c r="UXS629" s="69"/>
      <c r="UXT629" s="69"/>
      <c r="UXU629" s="69"/>
      <c r="UXV629" s="107"/>
      <c r="UXW629" s="2"/>
      <c r="UXX629" s="15"/>
      <c r="UXY629" s="15"/>
      <c r="UXZ629" s="80"/>
      <c r="UYA629" s="52"/>
      <c r="UYB629" s="69"/>
      <c r="UYC629" s="69"/>
      <c r="UYD629" s="69"/>
      <c r="UYE629" s="107"/>
      <c r="UYF629" s="2"/>
      <c r="UYG629" s="15"/>
      <c r="UYH629" s="15"/>
      <c r="UYI629" s="80"/>
      <c r="UYJ629" s="52"/>
      <c r="UYK629" s="69"/>
      <c r="UYL629" s="69"/>
      <c r="UYM629" s="69"/>
      <c r="UYN629" s="107"/>
      <c r="UYO629" s="2"/>
      <c r="UYP629" s="15"/>
      <c r="UYQ629" s="15"/>
      <c r="UYR629" s="80"/>
      <c r="UYS629" s="52"/>
      <c r="UYT629" s="69"/>
      <c r="UYU629" s="69"/>
      <c r="UYV629" s="69"/>
      <c r="UYW629" s="107"/>
      <c r="UYX629" s="2"/>
      <c r="UYY629" s="15"/>
      <c r="UYZ629" s="15"/>
      <c r="UZA629" s="80"/>
      <c r="UZB629" s="52"/>
      <c r="UZC629" s="69"/>
      <c r="UZD629" s="69"/>
      <c r="UZE629" s="69"/>
      <c r="UZF629" s="107"/>
      <c r="UZG629" s="2"/>
      <c r="UZH629" s="15"/>
      <c r="UZI629" s="15"/>
      <c r="UZJ629" s="80"/>
      <c r="UZK629" s="52"/>
      <c r="UZL629" s="69"/>
      <c r="UZM629" s="69"/>
      <c r="UZN629" s="69"/>
      <c r="UZO629" s="107"/>
      <c r="UZP629" s="2"/>
      <c r="UZQ629" s="15"/>
      <c r="UZR629" s="15"/>
      <c r="UZS629" s="80"/>
      <c r="UZT629" s="52"/>
      <c r="UZU629" s="69"/>
      <c r="UZV629" s="69"/>
      <c r="UZW629" s="69"/>
      <c r="UZX629" s="107"/>
      <c r="UZY629" s="2"/>
      <c r="UZZ629" s="15"/>
      <c r="VAA629" s="15"/>
      <c r="VAB629" s="80"/>
      <c r="VAC629" s="52"/>
      <c r="VAD629" s="69"/>
      <c r="VAE629" s="69"/>
      <c r="VAF629" s="69"/>
      <c r="VAG629" s="107"/>
      <c r="VAH629" s="2"/>
      <c r="VAI629" s="15"/>
      <c r="VAJ629" s="15"/>
      <c r="VAK629" s="80"/>
      <c r="VAL629" s="52"/>
      <c r="VAM629" s="69"/>
      <c r="VAN629" s="69"/>
      <c r="VAO629" s="69"/>
      <c r="VAP629" s="107"/>
      <c r="VAQ629" s="2"/>
      <c r="VAR629" s="15"/>
      <c r="VAS629" s="15"/>
      <c r="VAT629" s="80"/>
      <c r="VAU629" s="52"/>
      <c r="VAV629" s="69"/>
      <c r="VAW629" s="69"/>
      <c r="VAX629" s="69"/>
      <c r="VAY629" s="107"/>
      <c r="VAZ629" s="2"/>
      <c r="VBA629" s="15"/>
      <c r="VBB629" s="15"/>
      <c r="VBC629" s="80"/>
      <c r="VBD629" s="52"/>
      <c r="VBE629" s="69"/>
      <c r="VBF629" s="69"/>
      <c r="VBG629" s="69"/>
      <c r="VBH629" s="107"/>
      <c r="VBI629" s="2"/>
      <c r="VBJ629" s="15"/>
      <c r="VBK629" s="15"/>
      <c r="VBL629" s="80"/>
      <c r="VBM629" s="52"/>
      <c r="VBN629" s="69"/>
      <c r="VBO629" s="69"/>
      <c r="VBP629" s="69"/>
      <c r="VBQ629" s="107"/>
      <c r="VBR629" s="2"/>
      <c r="VBS629" s="15"/>
      <c r="VBT629" s="15"/>
      <c r="VBU629" s="80"/>
      <c r="VBV629" s="52"/>
      <c r="VBW629" s="69"/>
      <c r="VBX629" s="69"/>
      <c r="VBY629" s="69"/>
      <c r="VBZ629" s="107"/>
      <c r="VCA629" s="2"/>
      <c r="VCB629" s="15"/>
      <c r="VCC629" s="15"/>
      <c r="VCD629" s="80"/>
      <c r="VCE629" s="52"/>
      <c r="VCF629" s="69"/>
      <c r="VCG629" s="69"/>
      <c r="VCH629" s="69"/>
      <c r="VCI629" s="107"/>
      <c r="VCJ629" s="2"/>
      <c r="VCK629" s="15"/>
      <c r="VCL629" s="15"/>
      <c r="VCM629" s="80"/>
      <c r="VCN629" s="52"/>
      <c r="VCO629" s="69"/>
      <c r="VCP629" s="69"/>
      <c r="VCQ629" s="69"/>
      <c r="VCR629" s="107"/>
      <c r="VCS629" s="2"/>
      <c r="VCT629" s="15"/>
      <c r="VCU629" s="15"/>
      <c r="VCV629" s="80"/>
      <c r="VCW629" s="52"/>
      <c r="VCX629" s="69"/>
      <c r="VCY629" s="69"/>
      <c r="VCZ629" s="69"/>
      <c r="VDA629" s="107"/>
      <c r="VDB629" s="2"/>
      <c r="VDC629" s="15"/>
      <c r="VDD629" s="15"/>
      <c r="VDE629" s="80"/>
      <c r="VDF629" s="52"/>
      <c r="VDG629" s="69"/>
      <c r="VDH629" s="69"/>
      <c r="VDI629" s="69"/>
      <c r="VDJ629" s="107"/>
      <c r="VDK629" s="2"/>
      <c r="VDL629" s="15"/>
      <c r="VDM629" s="15"/>
      <c r="VDN629" s="80"/>
      <c r="VDO629" s="52"/>
      <c r="VDP629" s="69"/>
      <c r="VDQ629" s="69"/>
      <c r="VDR629" s="69"/>
      <c r="VDS629" s="107"/>
      <c r="VDT629" s="2"/>
      <c r="VDU629" s="15"/>
      <c r="VDV629" s="15"/>
      <c r="VDW629" s="80"/>
      <c r="VDX629" s="52"/>
      <c r="VDY629" s="69"/>
      <c r="VDZ629" s="69"/>
      <c r="VEA629" s="69"/>
      <c r="VEB629" s="107"/>
      <c r="VEC629" s="2"/>
      <c r="VED629" s="15"/>
      <c r="VEE629" s="15"/>
      <c r="VEF629" s="80"/>
      <c r="VEG629" s="52"/>
      <c r="VEH629" s="69"/>
      <c r="VEI629" s="69"/>
      <c r="VEJ629" s="69"/>
      <c r="VEK629" s="107"/>
      <c r="VEL629" s="2"/>
      <c r="VEM629" s="15"/>
      <c r="VEN629" s="15"/>
      <c r="VEO629" s="80"/>
      <c r="VEP629" s="52"/>
      <c r="VEQ629" s="69"/>
      <c r="VER629" s="69"/>
      <c r="VES629" s="69"/>
      <c r="VET629" s="107"/>
      <c r="VEU629" s="2"/>
      <c r="VEV629" s="15"/>
      <c r="VEW629" s="15"/>
      <c r="VEX629" s="80"/>
      <c r="VEY629" s="52"/>
      <c r="VEZ629" s="69"/>
      <c r="VFA629" s="69"/>
      <c r="VFB629" s="69"/>
      <c r="VFC629" s="107"/>
      <c r="VFD629" s="2"/>
      <c r="VFE629" s="15"/>
      <c r="VFF629" s="15"/>
      <c r="VFG629" s="80"/>
      <c r="VFH629" s="52"/>
      <c r="VFI629" s="69"/>
      <c r="VFJ629" s="69"/>
      <c r="VFK629" s="69"/>
      <c r="VFL629" s="107"/>
      <c r="VFM629" s="2"/>
      <c r="VFN629" s="15"/>
      <c r="VFO629" s="15"/>
      <c r="VFP629" s="80"/>
      <c r="VFQ629" s="52"/>
      <c r="VFR629" s="69"/>
      <c r="VFS629" s="69"/>
      <c r="VFT629" s="69"/>
      <c r="VFU629" s="107"/>
      <c r="VFV629" s="2"/>
      <c r="VFW629" s="15"/>
      <c r="VFX629" s="15"/>
      <c r="VFY629" s="80"/>
      <c r="VFZ629" s="52"/>
      <c r="VGA629" s="69"/>
      <c r="VGB629" s="69"/>
      <c r="VGC629" s="69"/>
      <c r="VGD629" s="107"/>
      <c r="VGE629" s="2"/>
      <c r="VGF629" s="15"/>
      <c r="VGG629" s="15"/>
      <c r="VGH629" s="80"/>
      <c r="VGI629" s="52"/>
      <c r="VGJ629" s="69"/>
      <c r="VGK629" s="69"/>
      <c r="VGL629" s="69"/>
      <c r="VGM629" s="107"/>
      <c r="VGN629" s="2"/>
      <c r="VGO629" s="15"/>
      <c r="VGP629" s="15"/>
      <c r="VGQ629" s="80"/>
      <c r="VGR629" s="52"/>
      <c r="VGS629" s="69"/>
      <c r="VGT629" s="69"/>
      <c r="VGU629" s="69"/>
      <c r="VGV629" s="107"/>
      <c r="VGW629" s="2"/>
      <c r="VGX629" s="15"/>
      <c r="VGY629" s="15"/>
      <c r="VGZ629" s="80"/>
      <c r="VHA629" s="52"/>
      <c r="VHB629" s="69"/>
      <c r="VHC629" s="69"/>
      <c r="VHD629" s="69"/>
      <c r="VHE629" s="107"/>
      <c r="VHF629" s="2"/>
      <c r="VHG629" s="15"/>
      <c r="VHH629" s="15"/>
      <c r="VHI629" s="80"/>
      <c r="VHJ629" s="52"/>
      <c r="VHK629" s="69"/>
      <c r="VHL629" s="69"/>
      <c r="VHM629" s="69"/>
      <c r="VHN629" s="107"/>
      <c r="VHO629" s="2"/>
      <c r="VHP629" s="15"/>
      <c r="VHQ629" s="15"/>
      <c r="VHR629" s="80"/>
      <c r="VHS629" s="52"/>
      <c r="VHT629" s="69"/>
      <c r="VHU629" s="69"/>
      <c r="VHV629" s="69"/>
      <c r="VHW629" s="107"/>
      <c r="VHX629" s="2"/>
      <c r="VHY629" s="15"/>
      <c r="VHZ629" s="15"/>
      <c r="VIA629" s="80"/>
      <c r="VIB629" s="52"/>
      <c r="VIC629" s="69"/>
      <c r="VID629" s="69"/>
      <c r="VIE629" s="69"/>
      <c r="VIF629" s="107"/>
      <c r="VIG629" s="2"/>
      <c r="VIH629" s="15"/>
      <c r="VII629" s="15"/>
      <c r="VIJ629" s="80"/>
      <c r="VIK629" s="52"/>
      <c r="VIL629" s="69"/>
      <c r="VIM629" s="69"/>
      <c r="VIN629" s="69"/>
      <c r="VIO629" s="107"/>
      <c r="VIP629" s="2"/>
      <c r="VIQ629" s="15"/>
      <c r="VIR629" s="15"/>
      <c r="VIS629" s="80"/>
      <c r="VIT629" s="52"/>
      <c r="VIU629" s="69"/>
      <c r="VIV629" s="69"/>
      <c r="VIW629" s="69"/>
      <c r="VIX629" s="107"/>
      <c r="VIY629" s="2"/>
      <c r="VIZ629" s="15"/>
      <c r="VJA629" s="15"/>
      <c r="VJB629" s="80"/>
      <c r="VJC629" s="52"/>
      <c r="VJD629" s="69"/>
      <c r="VJE629" s="69"/>
      <c r="VJF629" s="69"/>
      <c r="VJG629" s="107"/>
      <c r="VJH629" s="2"/>
      <c r="VJI629" s="15"/>
      <c r="VJJ629" s="15"/>
      <c r="VJK629" s="80"/>
      <c r="VJL629" s="52"/>
      <c r="VJM629" s="69"/>
      <c r="VJN629" s="69"/>
      <c r="VJO629" s="69"/>
      <c r="VJP629" s="107"/>
      <c r="VJQ629" s="2"/>
      <c r="VJR629" s="15"/>
      <c r="VJS629" s="15"/>
      <c r="VJT629" s="80"/>
      <c r="VJU629" s="52"/>
      <c r="VJV629" s="69"/>
      <c r="VJW629" s="69"/>
      <c r="VJX629" s="69"/>
      <c r="VJY629" s="107"/>
      <c r="VJZ629" s="2"/>
      <c r="VKA629" s="15"/>
      <c r="VKB629" s="15"/>
      <c r="VKC629" s="80"/>
      <c r="VKD629" s="52"/>
      <c r="VKE629" s="69"/>
      <c r="VKF629" s="69"/>
      <c r="VKG629" s="69"/>
      <c r="VKH629" s="107"/>
      <c r="VKI629" s="2"/>
      <c r="VKJ629" s="15"/>
      <c r="VKK629" s="15"/>
      <c r="VKL629" s="80"/>
      <c r="VKM629" s="52"/>
      <c r="VKN629" s="69"/>
      <c r="VKO629" s="69"/>
      <c r="VKP629" s="69"/>
      <c r="VKQ629" s="107"/>
      <c r="VKR629" s="2"/>
      <c r="VKS629" s="15"/>
      <c r="VKT629" s="15"/>
      <c r="VKU629" s="80"/>
      <c r="VKV629" s="52"/>
      <c r="VKW629" s="69"/>
      <c r="VKX629" s="69"/>
      <c r="VKY629" s="69"/>
      <c r="VKZ629" s="107"/>
      <c r="VLA629" s="2"/>
      <c r="VLB629" s="15"/>
      <c r="VLC629" s="15"/>
      <c r="VLD629" s="80"/>
      <c r="VLE629" s="52"/>
      <c r="VLF629" s="69"/>
      <c r="VLG629" s="69"/>
      <c r="VLH629" s="69"/>
      <c r="VLI629" s="107"/>
      <c r="VLJ629" s="2"/>
      <c r="VLK629" s="15"/>
      <c r="VLL629" s="15"/>
      <c r="VLM629" s="80"/>
      <c r="VLN629" s="52"/>
      <c r="VLO629" s="69"/>
      <c r="VLP629" s="69"/>
      <c r="VLQ629" s="69"/>
      <c r="VLR629" s="107"/>
      <c r="VLS629" s="2"/>
      <c r="VLT629" s="15"/>
      <c r="VLU629" s="15"/>
      <c r="VLV629" s="80"/>
      <c r="VLW629" s="52"/>
      <c r="VLX629" s="69"/>
      <c r="VLY629" s="69"/>
      <c r="VLZ629" s="69"/>
      <c r="VMA629" s="107"/>
      <c r="VMB629" s="2"/>
      <c r="VMC629" s="15"/>
      <c r="VMD629" s="15"/>
      <c r="VME629" s="80"/>
      <c r="VMF629" s="52"/>
      <c r="VMG629" s="69"/>
      <c r="VMH629" s="69"/>
      <c r="VMI629" s="69"/>
      <c r="VMJ629" s="107"/>
      <c r="VMK629" s="2"/>
      <c r="VML629" s="15"/>
      <c r="VMM629" s="15"/>
      <c r="VMN629" s="80"/>
      <c r="VMO629" s="52"/>
      <c r="VMP629" s="69"/>
      <c r="VMQ629" s="69"/>
      <c r="VMR629" s="69"/>
      <c r="VMS629" s="107"/>
      <c r="VMT629" s="2"/>
      <c r="VMU629" s="15"/>
      <c r="VMV629" s="15"/>
      <c r="VMW629" s="80"/>
      <c r="VMX629" s="52"/>
      <c r="VMY629" s="69"/>
      <c r="VMZ629" s="69"/>
      <c r="VNA629" s="69"/>
      <c r="VNB629" s="107"/>
      <c r="VNC629" s="2"/>
      <c r="VND629" s="15"/>
      <c r="VNE629" s="15"/>
      <c r="VNF629" s="80"/>
      <c r="VNG629" s="52"/>
      <c r="VNH629" s="69"/>
      <c r="VNI629" s="69"/>
      <c r="VNJ629" s="69"/>
      <c r="VNK629" s="107"/>
      <c r="VNL629" s="2"/>
      <c r="VNM629" s="15"/>
      <c r="VNN629" s="15"/>
      <c r="VNO629" s="80"/>
      <c r="VNP629" s="52"/>
      <c r="VNQ629" s="69"/>
      <c r="VNR629" s="69"/>
      <c r="VNS629" s="69"/>
      <c r="VNT629" s="107"/>
      <c r="VNU629" s="2"/>
      <c r="VNV629" s="15"/>
      <c r="VNW629" s="15"/>
      <c r="VNX629" s="80"/>
      <c r="VNY629" s="52"/>
      <c r="VNZ629" s="69"/>
      <c r="VOA629" s="69"/>
      <c r="VOB629" s="69"/>
      <c r="VOC629" s="107"/>
      <c r="VOD629" s="2"/>
      <c r="VOE629" s="15"/>
      <c r="VOF629" s="15"/>
      <c r="VOG629" s="80"/>
      <c r="VOH629" s="52"/>
      <c r="VOI629" s="69"/>
      <c r="VOJ629" s="69"/>
      <c r="VOK629" s="69"/>
      <c r="VOL629" s="107"/>
      <c r="VOM629" s="2"/>
      <c r="VON629" s="15"/>
      <c r="VOO629" s="15"/>
      <c r="VOP629" s="80"/>
      <c r="VOQ629" s="52"/>
      <c r="VOR629" s="69"/>
      <c r="VOS629" s="69"/>
      <c r="VOT629" s="69"/>
      <c r="VOU629" s="107"/>
      <c r="VOV629" s="2"/>
      <c r="VOW629" s="15"/>
      <c r="VOX629" s="15"/>
      <c r="VOY629" s="80"/>
      <c r="VOZ629" s="52"/>
      <c r="VPA629" s="69"/>
      <c r="VPB629" s="69"/>
      <c r="VPC629" s="69"/>
      <c r="VPD629" s="107"/>
      <c r="VPE629" s="2"/>
      <c r="VPF629" s="15"/>
      <c r="VPG629" s="15"/>
      <c r="VPH629" s="80"/>
      <c r="VPI629" s="52"/>
      <c r="VPJ629" s="69"/>
      <c r="VPK629" s="69"/>
      <c r="VPL629" s="69"/>
      <c r="VPM629" s="107"/>
      <c r="VPN629" s="2"/>
      <c r="VPO629" s="15"/>
      <c r="VPP629" s="15"/>
      <c r="VPQ629" s="80"/>
      <c r="VPR629" s="52"/>
      <c r="VPS629" s="69"/>
      <c r="VPT629" s="69"/>
      <c r="VPU629" s="69"/>
      <c r="VPV629" s="107"/>
      <c r="VPW629" s="2"/>
      <c r="VPX629" s="15"/>
      <c r="VPY629" s="15"/>
      <c r="VPZ629" s="80"/>
      <c r="VQA629" s="52"/>
      <c r="VQB629" s="69"/>
      <c r="VQC629" s="69"/>
      <c r="VQD629" s="69"/>
      <c r="VQE629" s="107"/>
      <c r="VQF629" s="2"/>
      <c r="VQG629" s="15"/>
      <c r="VQH629" s="15"/>
      <c r="VQI629" s="80"/>
      <c r="VQJ629" s="52"/>
      <c r="VQK629" s="69"/>
      <c r="VQL629" s="69"/>
      <c r="VQM629" s="69"/>
      <c r="VQN629" s="107"/>
      <c r="VQO629" s="2"/>
      <c r="VQP629" s="15"/>
      <c r="VQQ629" s="15"/>
      <c r="VQR629" s="80"/>
      <c r="VQS629" s="52"/>
      <c r="VQT629" s="69"/>
      <c r="VQU629" s="69"/>
      <c r="VQV629" s="69"/>
      <c r="VQW629" s="107"/>
      <c r="VQX629" s="2"/>
      <c r="VQY629" s="15"/>
      <c r="VQZ629" s="15"/>
      <c r="VRA629" s="80"/>
      <c r="VRB629" s="52"/>
      <c r="VRC629" s="69"/>
      <c r="VRD629" s="69"/>
      <c r="VRE629" s="69"/>
      <c r="VRF629" s="107"/>
      <c r="VRG629" s="2"/>
      <c r="VRH629" s="15"/>
      <c r="VRI629" s="15"/>
      <c r="VRJ629" s="80"/>
      <c r="VRK629" s="52"/>
      <c r="VRL629" s="69"/>
      <c r="VRM629" s="69"/>
      <c r="VRN629" s="69"/>
      <c r="VRO629" s="107"/>
      <c r="VRP629" s="2"/>
      <c r="VRQ629" s="15"/>
      <c r="VRR629" s="15"/>
      <c r="VRS629" s="80"/>
      <c r="VRT629" s="52"/>
      <c r="VRU629" s="69"/>
      <c r="VRV629" s="69"/>
      <c r="VRW629" s="69"/>
      <c r="VRX629" s="107"/>
      <c r="VRY629" s="2"/>
      <c r="VRZ629" s="15"/>
      <c r="VSA629" s="15"/>
      <c r="VSB629" s="80"/>
      <c r="VSC629" s="52"/>
      <c r="VSD629" s="69"/>
      <c r="VSE629" s="69"/>
      <c r="VSF629" s="69"/>
      <c r="VSG629" s="107"/>
      <c r="VSH629" s="2"/>
      <c r="VSI629" s="15"/>
      <c r="VSJ629" s="15"/>
      <c r="VSK629" s="80"/>
      <c r="VSL629" s="52"/>
      <c r="VSM629" s="69"/>
      <c r="VSN629" s="69"/>
      <c r="VSO629" s="69"/>
      <c r="VSP629" s="107"/>
      <c r="VSQ629" s="2"/>
      <c r="VSR629" s="15"/>
      <c r="VSS629" s="15"/>
      <c r="VST629" s="80"/>
      <c r="VSU629" s="52"/>
      <c r="VSV629" s="69"/>
      <c r="VSW629" s="69"/>
      <c r="VSX629" s="69"/>
      <c r="VSY629" s="107"/>
      <c r="VSZ629" s="2"/>
      <c r="VTA629" s="15"/>
      <c r="VTB629" s="15"/>
      <c r="VTC629" s="80"/>
      <c r="VTD629" s="52"/>
      <c r="VTE629" s="69"/>
      <c r="VTF629" s="69"/>
      <c r="VTG629" s="69"/>
      <c r="VTH629" s="107"/>
      <c r="VTI629" s="2"/>
      <c r="VTJ629" s="15"/>
      <c r="VTK629" s="15"/>
      <c r="VTL629" s="80"/>
      <c r="VTM629" s="52"/>
      <c r="VTN629" s="69"/>
      <c r="VTO629" s="69"/>
      <c r="VTP629" s="69"/>
      <c r="VTQ629" s="107"/>
      <c r="VTR629" s="2"/>
      <c r="VTS629" s="15"/>
      <c r="VTT629" s="15"/>
      <c r="VTU629" s="80"/>
      <c r="VTV629" s="52"/>
      <c r="VTW629" s="69"/>
      <c r="VTX629" s="69"/>
      <c r="VTY629" s="69"/>
      <c r="VTZ629" s="107"/>
      <c r="VUA629" s="2"/>
      <c r="VUB629" s="15"/>
      <c r="VUC629" s="15"/>
      <c r="VUD629" s="80"/>
      <c r="VUE629" s="52"/>
      <c r="VUF629" s="69"/>
      <c r="VUG629" s="69"/>
      <c r="VUH629" s="69"/>
      <c r="VUI629" s="107"/>
      <c r="VUJ629" s="2"/>
      <c r="VUK629" s="15"/>
      <c r="VUL629" s="15"/>
      <c r="VUM629" s="80"/>
      <c r="VUN629" s="52"/>
      <c r="VUO629" s="69"/>
      <c r="VUP629" s="69"/>
      <c r="VUQ629" s="69"/>
      <c r="VUR629" s="107"/>
      <c r="VUS629" s="2"/>
      <c r="VUT629" s="15"/>
      <c r="VUU629" s="15"/>
      <c r="VUV629" s="80"/>
      <c r="VUW629" s="52"/>
      <c r="VUX629" s="69"/>
      <c r="VUY629" s="69"/>
      <c r="VUZ629" s="69"/>
      <c r="VVA629" s="107"/>
      <c r="VVB629" s="2"/>
      <c r="VVC629" s="15"/>
      <c r="VVD629" s="15"/>
      <c r="VVE629" s="80"/>
      <c r="VVF629" s="52"/>
      <c r="VVG629" s="69"/>
      <c r="VVH629" s="69"/>
      <c r="VVI629" s="69"/>
      <c r="VVJ629" s="107"/>
      <c r="VVK629" s="2"/>
      <c r="VVL629" s="15"/>
      <c r="VVM629" s="15"/>
      <c r="VVN629" s="80"/>
      <c r="VVO629" s="52"/>
      <c r="VVP629" s="69"/>
      <c r="VVQ629" s="69"/>
      <c r="VVR629" s="69"/>
      <c r="VVS629" s="107"/>
      <c r="VVT629" s="2"/>
      <c r="VVU629" s="15"/>
      <c r="VVV629" s="15"/>
      <c r="VVW629" s="80"/>
      <c r="VVX629" s="52"/>
      <c r="VVY629" s="69"/>
      <c r="VVZ629" s="69"/>
      <c r="VWA629" s="69"/>
      <c r="VWB629" s="107"/>
      <c r="VWC629" s="2"/>
      <c r="VWD629" s="15"/>
      <c r="VWE629" s="15"/>
      <c r="VWF629" s="80"/>
      <c r="VWG629" s="52"/>
      <c r="VWH629" s="69"/>
      <c r="VWI629" s="69"/>
      <c r="VWJ629" s="69"/>
      <c r="VWK629" s="107"/>
      <c r="VWL629" s="2"/>
      <c r="VWM629" s="15"/>
      <c r="VWN629" s="15"/>
      <c r="VWO629" s="80"/>
      <c r="VWP629" s="52"/>
      <c r="VWQ629" s="69"/>
      <c r="VWR629" s="69"/>
      <c r="VWS629" s="69"/>
      <c r="VWT629" s="107"/>
      <c r="VWU629" s="2"/>
      <c r="VWV629" s="15"/>
      <c r="VWW629" s="15"/>
      <c r="VWX629" s="80"/>
      <c r="VWY629" s="52"/>
      <c r="VWZ629" s="69"/>
      <c r="VXA629" s="69"/>
      <c r="VXB629" s="69"/>
      <c r="VXC629" s="107"/>
      <c r="VXD629" s="2"/>
      <c r="VXE629" s="15"/>
      <c r="VXF629" s="15"/>
      <c r="VXG629" s="80"/>
      <c r="VXH629" s="52"/>
      <c r="VXI629" s="69"/>
      <c r="VXJ629" s="69"/>
      <c r="VXK629" s="69"/>
      <c r="VXL629" s="107"/>
      <c r="VXM629" s="2"/>
      <c r="VXN629" s="15"/>
      <c r="VXO629" s="15"/>
      <c r="VXP629" s="80"/>
      <c r="VXQ629" s="52"/>
      <c r="VXR629" s="69"/>
      <c r="VXS629" s="69"/>
      <c r="VXT629" s="69"/>
      <c r="VXU629" s="107"/>
      <c r="VXV629" s="2"/>
      <c r="VXW629" s="15"/>
      <c r="VXX629" s="15"/>
      <c r="VXY629" s="80"/>
      <c r="VXZ629" s="52"/>
      <c r="VYA629" s="69"/>
      <c r="VYB629" s="69"/>
      <c r="VYC629" s="69"/>
      <c r="VYD629" s="107"/>
      <c r="VYE629" s="2"/>
      <c r="VYF629" s="15"/>
      <c r="VYG629" s="15"/>
      <c r="VYH629" s="80"/>
      <c r="VYI629" s="52"/>
      <c r="VYJ629" s="69"/>
      <c r="VYK629" s="69"/>
      <c r="VYL629" s="69"/>
      <c r="VYM629" s="107"/>
      <c r="VYN629" s="2"/>
      <c r="VYO629" s="15"/>
      <c r="VYP629" s="15"/>
      <c r="VYQ629" s="80"/>
      <c r="VYR629" s="52"/>
      <c r="VYS629" s="69"/>
      <c r="VYT629" s="69"/>
      <c r="VYU629" s="69"/>
      <c r="VYV629" s="107"/>
      <c r="VYW629" s="2"/>
      <c r="VYX629" s="15"/>
      <c r="VYY629" s="15"/>
      <c r="VYZ629" s="80"/>
      <c r="VZA629" s="52"/>
      <c r="VZB629" s="69"/>
      <c r="VZC629" s="69"/>
      <c r="VZD629" s="69"/>
      <c r="VZE629" s="107"/>
      <c r="VZF629" s="2"/>
      <c r="VZG629" s="15"/>
      <c r="VZH629" s="15"/>
      <c r="VZI629" s="80"/>
      <c r="VZJ629" s="52"/>
      <c r="VZK629" s="69"/>
      <c r="VZL629" s="69"/>
      <c r="VZM629" s="69"/>
      <c r="VZN629" s="107"/>
      <c r="VZO629" s="2"/>
      <c r="VZP629" s="15"/>
      <c r="VZQ629" s="15"/>
      <c r="VZR629" s="80"/>
      <c r="VZS629" s="52"/>
      <c r="VZT629" s="69"/>
      <c r="VZU629" s="69"/>
      <c r="VZV629" s="69"/>
      <c r="VZW629" s="107"/>
      <c r="VZX629" s="2"/>
      <c r="VZY629" s="15"/>
      <c r="VZZ629" s="15"/>
      <c r="WAA629" s="80"/>
      <c r="WAB629" s="52"/>
      <c r="WAC629" s="69"/>
      <c r="WAD629" s="69"/>
      <c r="WAE629" s="69"/>
      <c r="WAF629" s="107"/>
      <c r="WAG629" s="2"/>
      <c r="WAH629" s="15"/>
      <c r="WAI629" s="15"/>
      <c r="WAJ629" s="80"/>
      <c r="WAK629" s="52"/>
      <c r="WAL629" s="69"/>
      <c r="WAM629" s="69"/>
      <c r="WAN629" s="69"/>
      <c r="WAO629" s="107"/>
      <c r="WAP629" s="2"/>
      <c r="WAQ629" s="15"/>
      <c r="WAR629" s="15"/>
      <c r="WAS629" s="80"/>
      <c r="WAT629" s="52"/>
      <c r="WAU629" s="69"/>
      <c r="WAV629" s="69"/>
      <c r="WAW629" s="69"/>
      <c r="WAX629" s="107"/>
      <c r="WAY629" s="2"/>
      <c r="WAZ629" s="15"/>
      <c r="WBA629" s="15"/>
      <c r="WBB629" s="80"/>
      <c r="WBC629" s="52"/>
      <c r="WBD629" s="69"/>
      <c r="WBE629" s="69"/>
      <c r="WBF629" s="69"/>
      <c r="WBG629" s="107"/>
      <c r="WBH629" s="2"/>
      <c r="WBI629" s="15"/>
      <c r="WBJ629" s="15"/>
      <c r="WBK629" s="80"/>
      <c r="WBL629" s="52"/>
      <c r="WBM629" s="69"/>
      <c r="WBN629" s="69"/>
      <c r="WBO629" s="69"/>
      <c r="WBP629" s="107"/>
      <c r="WBQ629" s="2"/>
      <c r="WBR629" s="15"/>
      <c r="WBS629" s="15"/>
      <c r="WBT629" s="80"/>
      <c r="WBU629" s="52"/>
      <c r="WBV629" s="69"/>
      <c r="WBW629" s="69"/>
      <c r="WBX629" s="69"/>
      <c r="WBY629" s="107"/>
      <c r="WBZ629" s="2"/>
      <c r="WCA629" s="15"/>
      <c r="WCB629" s="15"/>
      <c r="WCC629" s="80"/>
      <c r="WCD629" s="52"/>
      <c r="WCE629" s="69"/>
      <c r="WCF629" s="69"/>
      <c r="WCG629" s="69"/>
      <c r="WCH629" s="107"/>
      <c r="WCI629" s="2"/>
      <c r="WCJ629" s="15"/>
      <c r="WCK629" s="15"/>
      <c r="WCL629" s="80"/>
      <c r="WCM629" s="52"/>
      <c r="WCN629" s="69"/>
      <c r="WCO629" s="69"/>
      <c r="WCP629" s="69"/>
      <c r="WCQ629" s="107"/>
      <c r="WCR629" s="2"/>
      <c r="WCS629" s="15"/>
      <c r="WCT629" s="15"/>
      <c r="WCU629" s="80"/>
      <c r="WCV629" s="52"/>
      <c r="WCW629" s="69"/>
      <c r="WCX629" s="69"/>
      <c r="WCY629" s="69"/>
      <c r="WCZ629" s="107"/>
      <c r="WDA629" s="2"/>
      <c r="WDB629" s="15"/>
      <c r="WDC629" s="15"/>
      <c r="WDD629" s="80"/>
      <c r="WDE629" s="52"/>
      <c r="WDF629" s="69"/>
      <c r="WDG629" s="69"/>
      <c r="WDH629" s="69"/>
      <c r="WDI629" s="107"/>
      <c r="WDJ629" s="2"/>
      <c r="WDK629" s="15"/>
      <c r="WDL629" s="15"/>
      <c r="WDM629" s="80"/>
      <c r="WDN629" s="52"/>
      <c r="WDO629" s="69"/>
      <c r="WDP629" s="69"/>
      <c r="WDQ629" s="69"/>
      <c r="WDR629" s="107"/>
      <c r="WDS629" s="2"/>
      <c r="WDT629" s="15"/>
      <c r="WDU629" s="15"/>
      <c r="WDV629" s="80"/>
      <c r="WDW629" s="52"/>
      <c r="WDX629" s="69"/>
      <c r="WDY629" s="69"/>
      <c r="WDZ629" s="69"/>
      <c r="WEA629" s="107"/>
      <c r="WEB629" s="2"/>
      <c r="WEC629" s="15"/>
      <c r="WED629" s="15"/>
      <c r="WEE629" s="80"/>
      <c r="WEF629" s="52"/>
      <c r="WEG629" s="69"/>
      <c r="WEH629" s="69"/>
      <c r="WEI629" s="69"/>
      <c r="WEJ629" s="107"/>
      <c r="WEK629" s="2"/>
      <c r="WEL629" s="15"/>
      <c r="WEM629" s="15"/>
      <c r="WEN629" s="80"/>
      <c r="WEO629" s="52"/>
      <c r="WEP629" s="69"/>
      <c r="WEQ629" s="69"/>
      <c r="WER629" s="69"/>
      <c r="WES629" s="107"/>
      <c r="WET629" s="2"/>
      <c r="WEU629" s="15"/>
      <c r="WEV629" s="15"/>
      <c r="WEW629" s="80"/>
      <c r="WEX629" s="52"/>
      <c r="WEY629" s="69"/>
      <c r="WEZ629" s="69"/>
      <c r="WFA629" s="69"/>
      <c r="WFB629" s="107"/>
      <c r="WFC629" s="2"/>
      <c r="WFD629" s="15"/>
      <c r="WFE629" s="15"/>
      <c r="WFF629" s="80"/>
      <c r="WFG629" s="52"/>
      <c r="WFH629" s="69"/>
      <c r="WFI629" s="69"/>
      <c r="WFJ629" s="69"/>
      <c r="WFK629" s="107"/>
      <c r="WFL629" s="2"/>
      <c r="WFM629" s="15"/>
      <c r="WFN629" s="15"/>
      <c r="WFO629" s="80"/>
      <c r="WFP629" s="52"/>
      <c r="WFQ629" s="69"/>
      <c r="WFR629" s="69"/>
      <c r="WFS629" s="69"/>
      <c r="WFT629" s="107"/>
      <c r="WFU629" s="2"/>
      <c r="WFV629" s="15"/>
      <c r="WFW629" s="15"/>
      <c r="WFX629" s="80"/>
      <c r="WFY629" s="52"/>
      <c r="WFZ629" s="69"/>
      <c r="WGA629" s="69"/>
      <c r="WGB629" s="69"/>
      <c r="WGC629" s="107"/>
      <c r="WGD629" s="2"/>
      <c r="WGE629" s="15"/>
      <c r="WGF629" s="15"/>
      <c r="WGG629" s="80"/>
      <c r="WGH629" s="52"/>
      <c r="WGI629" s="69"/>
      <c r="WGJ629" s="69"/>
      <c r="WGK629" s="69"/>
      <c r="WGL629" s="107"/>
      <c r="WGM629" s="2"/>
      <c r="WGN629" s="15"/>
      <c r="WGO629" s="15"/>
      <c r="WGP629" s="80"/>
      <c r="WGQ629" s="52"/>
      <c r="WGR629" s="69"/>
      <c r="WGS629" s="69"/>
      <c r="WGT629" s="69"/>
      <c r="WGU629" s="107"/>
      <c r="WGV629" s="2"/>
      <c r="WGW629" s="15"/>
      <c r="WGX629" s="15"/>
      <c r="WGY629" s="80"/>
      <c r="WGZ629" s="52"/>
      <c r="WHA629" s="69"/>
      <c r="WHB629" s="69"/>
      <c r="WHC629" s="69"/>
      <c r="WHD629" s="107"/>
      <c r="WHE629" s="2"/>
      <c r="WHF629" s="15"/>
      <c r="WHG629" s="15"/>
      <c r="WHH629" s="80"/>
      <c r="WHI629" s="52"/>
      <c r="WHJ629" s="69"/>
      <c r="WHK629" s="69"/>
      <c r="WHL629" s="69"/>
      <c r="WHM629" s="107"/>
      <c r="WHN629" s="2"/>
      <c r="WHO629" s="15"/>
      <c r="WHP629" s="15"/>
      <c r="WHQ629" s="80"/>
      <c r="WHR629" s="52"/>
      <c r="WHS629" s="69"/>
      <c r="WHT629" s="69"/>
      <c r="WHU629" s="69"/>
      <c r="WHV629" s="107"/>
      <c r="WHW629" s="2"/>
      <c r="WHX629" s="15"/>
      <c r="WHY629" s="15"/>
      <c r="WHZ629" s="80"/>
      <c r="WIA629" s="52"/>
      <c r="WIB629" s="69"/>
      <c r="WIC629" s="69"/>
      <c r="WID629" s="69"/>
      <c r="WIE629" s="107"/>
      <c r="WIF629" s="2"/>
      <c r="WIG629" s="15"/>
      <c r="WIH629" s="15"/>
      <c r="WII629" s="80"/>
      <c r="WIJ629" s="52"/>
      <c r="WIK629" s="69"/>
      <c r="WIL629" s="69"/>
      <c r="WIM629" s="69"/>
      <c r="WIN629" s="107"/>
      <c r="WIO629" s="2"/>
      <c r="WIP629" s="15"/>
      <c r="WIQ629" s="15"/>
      <c r="WIR629" s="80"/>
      <c r="WIS629" s="52"/>
      <c r="WIT629" s="69"/>
      <c r="WIU629" s="69"/>
      <c r="WIV629" s="69"/>
      <c r="WIW629" s="107"/>
      <c r="WIX629" s="2"/>
      <c r="WIY629" s="15"/>
      <c r="WIZ629" s="15"/>
      <c r="WJA629" s="80"/>
      <c r="WJB629" s="52"/>
      <c r="WJC629" s="69"/>
      <c r="WJD629" s="69"/>
      <c r="WJE629" s="69"/>
      <c r="WJF629" s="107"/>
      <c r="WJG629" s="2"/>
      <c r="WJH629" s="15"/>
      <c r="WJI629" s="15"/>
      <c r="WJJ629" s="80"/>
      <c r="WJK629" s="52"/>
      <c r="WJL629" s="69"/>
      <c r="WJM629" s="69"/>
      <c r="WJN629" s="69"/>
      <c r="WJO629" s="107"/>
      <c r="WJP629" s="2"/>
      <c r="WJQ629" s="15"/>
      <c r="WJR629" s="15"/>
      <c r="WJS629" s="80"/>
      <c r="WJT629" s="52"/>
      <c r="WJU629" s="69"/>
      <c r="WJV629" s="69"/>
      <c r="WJW629" s="69"/>
      <c r="WJX629" s="107"/>
      <c r="WJY629" s="2"/>
      <c r="WJZ629" s="15"/>
      <c r="WKA629" s="15"/>
      <c r="WKB629" s="80"/>
      <c r="WKC629" s="52"/>
      <c r="WKD629" s="69"/>
      <c r="WKE629" s="69"/>
      <c r="WKF629" s="69"/>
      <c r="WKG629" s="107"/>
      <c r="WKH629" s="2"/>
      <c r="WKI629" s="15"/>
      <c r="WKJ629" s="15"/>
      <c r="WKK629" s="80"/>
      <c r="WKL629" s="52"/>
      <c r="WKM629" s="69"/>
      <c r="WKN629" s="69"/>
      <c r="WKO629" s="69"/>
      <c r="WKP629" s="107"/>
      <c r="WKQ629" s="2"/>
      <c r="WKR629" s="15"/>
      <c r="WKS629" s="15"/>
      <c r="WKT629" s="80"/>
      <c r="WKU629" s="52"/>
      <c r="WKV629" s="69"/>
      <c r="WKW629" s="69"/>
      <c r="WKX629" s="69"/>
      <c r="WKY629" s="107"/>
      <c r="WKZ629" s="2"/>
      <c r="WLA629" s="15"/>
      <c r="WLB629" s="15"/>
      <c r="WLC629" s="80"/>
      <c r="WLD629" s="52"/>
      <c r="WLE629" s="69"/>
      <c r="WLF629" s="69"/>
      <c r="WLG629" s="69"/>
      <c r="WLH629" s="107"/>
      <c r="WLI629" s="2"/>
      <c r="WLJ629" s="15"/>
      <c r="WLK629" s="15"/>
      <c r="WLL629" s="80"/>
      <c r="WLM629" s="52"/>
      <c r="WLN629" s="69"/>
      <c r="WLO629" s="69"/>
      <c r="WLP629" s="69"/>
      <c r="WLQ629" s="107"/>
      <c r="WLR629" s="2"/>
      <c r="WLS629" s="15"/>
      <c r="WLT629" s="15"/>
      <c r="WLU629" s="80"/>
      <c r="WLV629" s="52"/>
      <c r="WLW629" s="69"/>
      <c r="WLX629" s="69"/>
      <c r="WLY629" s="69"/>
      <c r="WLZ629" s="107"/>
      <c r="WMA629" s="2"/>
      <c r="WMB629" s="15"/>
      <c r="WMC629" s="15"/>
      <c r="WMD629" s="80"/>
      <c r="WME629" s="52"/>
      <c r="WMF629" s="69"/>
      <c r="WMG629" s="69"/>
      <c r="WMH629" s="69"/>
      <c r="WMI629" s="107"/>
      <c r="WMJ629" s="2"/>
      <c r="WMK629" s="15"/>
      <c r="WML629" s="15"/>
      <c r="WMM629" s="80"/>
      <c r="WMN629" s="52"/>
      <c r="WMO629" s="69"/>
      <c r="WMP629" s="69"/>
      <c r="WMQ629" s="69"/>
      <c r="WMR629" s="107"/>
      <c r="WMS629" s="2"/>
      <c r="WMT629" s="15"/>
      <c r="WMU629" s="15"/>
      <c r="WMV629" s="80"/>
      <c r="WMW629" s="52"/>
      <c r="WMX629" s="69"/>
      <c r="WMY629" s="69"/>
      <c r="WMZ629" s="69"/>
      <c r="WNA629" s="107"/>
      <c r="WNB629" s="2"/>
      <c r="WNC629" s="15"/>
      <c r="WND629" s="15"/>
      <c r="WNE629" s="80"/>
      <c r="WNF629" s="52"/>
      <c r="WNG629" s="69"/>
      <c r="WNH629" s="69"/>
      <c r="WNI629" s="69"/>
      <c r="WNJ629" s="107"/>
      <c r="WNK629" s="2"/>
      <c r="WNL629" s="15"/>
      <c r="WNM629" s="15"/>
      <c r="WNN629" s="80"/>
      <c r="WNO629" s="52"/>
      <c r="WNP629" s="69"/>
      <c r="WNQ629" s="69"/>
      <c r="WNR629" s="69"/>
      <c r="WNS629" s="107"/>
      <c r="WNT629" s="2"/>
      <c r="WNU629" s="15"/>
      <c r="WNV629" s="15"/>
      <c r="WNW629" s="80"/>
      <c r="WNX629" s="52"/>
      <c r="WNY629" s="69"/>
      <c r="WNZ629" s="69"/>
      <c r="WOA629" s="69"/>
      <c r="WOB629" s="107"/>
      <c r="WOC629" s="2"/>
      <c r="WOD629" s="15"/>
      <c r="WOE629" s="15"/>
      <c r="WOF629" s="80"/>
      <c r="WOG629" s="52"/>
      <c r="WOH629" s="69"/>
      <c r="WOI629" s="69"/>
      <c r="WOJ629" s="69"/>
      <c r="WOK629" s="107"/>
      <c r="WOL629" s="2"/>
      <c r="WOM629" s="15"/>
      <c r="WON629" s="15"/>
      <c r="WOO629" s="80"/>
      <c r="WOP629" s="52"/>
      <c r="WOQ629" s="69"/>
      <c r="WOR629" s="69"/>
      <c r="WOS629" s="69"/>
      <c r="WOT629" s="107"/>
      <c r="WOU629" s="2"/>
      <c r="WOV629" s="15"/>
      <c r="WOW629" s="15"/>
      <c r="WOX629" s="80"/>
      <c r="WOY629" s="52"/>
      <c r="WOZ629" s="69"/>
      <c r="WPA629" s="69"/>
      <c r="WPB629" s="69"/>
      <c r="WPC629" s="107"/>
      <c r="WPD629" s="2"/>
      <c r="WPE629" s="15"/>
      <c r="WPF629" s="15"/>
      <c r="WPG629" s="80"/>
      <c r="WPH629" s="52"/>
      <c r="WPI629" s="69"/>
      <c r="WPJ629" s="69"/>
      <c r="WPK629" s="69"/>
      <c r="WPL629" s="107"/>
      <c r="WPM629" s="2"/>
      <c r="WPN629" s="15"/>
      <c r="WPO629" s="15"/>
      <c r="WPP629" s="80"/>
      <c r="WPQ629" s="52"/>
      <c r="WPR629" s="69"/>
      <c r="WPS629" s="69"/>
      <c r="WPT629" s="69"/>
      <c r="WPU629" s="107"/>
      <c r="WPV629" s="2"/>
      <c r="WPW629" s="15"/>
      <c r="WPX629" s="15"/>
      <c r="WPY629" s="80"/>
      <c r="WPZ629" s="52"/>
      <c r="WQA629" s="69"/>
      <c r="WQB629" s="69"/>
      <c r="WQC629" s="69"/>
      <c r="WQD629" s="107"/>
      <c r="WQE629" s="2"/>
      <c r="WQF629" s="15"/>
      <c r="WQG629" s="15"/>
      <c r="WQH629" s="80"/>
      <c r="WQI629" s="52"/>
      <c r="WQJ629" s="69"/>
      <c r="WQK629" s="69"/>
      <c r="WQL629" s="69"/>
      <c r="WQM629" s="107"/>
      <c r="WQN629" s="2"/>
      <c r="WQO629" s="15"/>
      <c r="WQP629" s="15"/>
      <c r="WQQ629" s="80"/>
      <c r="WQR629" s="52"/>
      <c r="WQS629" s="69"/>
      <c r="WQT629" s="69"/>
      <c r="WQU629" s="69"/>
      <c r="WQV629" s="107"/>
      <c r="WQW629" s="2"/>
      <c r="WQX629" s="15"/>
      <c r="WQY629" s="15"/>
      <c r="WQZ629" s="80"/>
      <c r="WRA629" s="52"/>
      <c r="WRB629" s="69"/>
      <c r="WRC629" s="69"/>
      <c r="WRD629" s="69"/>
      <c r="WRE629" s="107"/>
      <c r="WRF629" s="2"/>
      <c r="WRG629" s="15"/>
      <c r="WRH629" s="15"/>
      <c r="WRI629" s="80"/>
      <c r="WRJ629" s="52"/>
      <c r="WRK629" s="69"/>
      <c r="WRL629" s="69"/>
      <c r="WRM629" s="69"/>
      <c r="WRN629" s="107"/>
      <c r="WRO629" s="2"/>
      <c r="WRP629" s="15"/>
      <c r="WRQ629" s="15"/>
      <c r="WRR629" s="80"/>
      <c r="WRS629" s="52"/>
      <c r="WRT629" s="69"/>
      <c r="WRU629" s="69"/>
      <c r="WRV629" s="69"/>
      <c r="WRW629" s="107"/>
      <c r="WRX629" s="2"/>
      <c r="WRY629" s="15"/>
      <c r="WRZ629" s="15"/>
      <c r="WSA629" s="80"/>
      <c r="WSB629" s="52"/>
      <c r="WSC629" s="69"/>
      <c r="WSD629" s="69"/>
      <c r="WSE629" s="69"/>
      <c r="WSF629" s="107"/>
      <c r="WSG629" s="2"/>
      <c r="WSH629" s="15"/>
      <c r="WSI629" s="15"/>
      <c r="WSJ629" s="80"/>
      <c r="WSK629" s="52"/>
      <c r="WSL629" s="69"/>
      <c r="WSM629" s="69"/>
      <c r="WSN629" s="69"/>
      <c r="WSO629" s="107"/>
      <c r="WSP629" s="2"/>
      <c r="WSQ629" s="15"/>
      <c r="WSR629" s="15"/>
      <c r="WSS629" s="80"/>
      <c r="WST629" s="52"/>
      <c r="WSU629" s="69"/>
      <c r="WSV629" s="69"/>
      <c r="WSW629" s="69"/>
      <c r="WSX629" s="107"/>
      <c r="WSY629" s="2"/>
      <c r="WSZ629" s="15"/>
      <c r="WTA629" s="15"/>
      <c r="WTB629" s="80"/>
      <c r="WTC629" s="52"/>
      <c r="WTD629" s="69"/>
      <c r="WTE629" s="69"/>
      <c r="WTF629" s="69"/>
      <c r="WTG629" s="107"/>
      <c r="WTH629" s="2"/>
      <c r="WTI629" s="15"/>
      <c r="WTJ629" s="15"/>
      <c r="WTK629" s="80"/>
      <c r="WTL629" s="52"/>
      <c r="WTM629" s="69"/>
      <c r="WTN629" s="69"/>
      <c r="WTO629" s="69"/>
      <c r="WTP629" s="107"/>
      <c r="WTQ629" s="2"/>
      <c r="WTR629" s="15"/>
      <c r="WTS629" s="15"/>
      <c r="WTT629" s="80"/>
      <c r="WTU629" s="52"/>
      <c r="WTV629" s="69"/>
      <c r="WTW629" s="69"/>
      <c r="WTX629" s="69"/>
      <c r="WTY629" s="107"/>
      <c r="WTZ629" s="2"/>
      <c r="WUA629" s="15"/>
      <c r="WUB629" s="15"/>
      <c r="WUC629" s="80"/>
      <c r="WUD629" s="52"/>
      <c r="WUE629" s="69"/>
      <c r="WUF629" s="69"/>
      <c r="WUG629" s="69"/>
      <c r="WUH629" s="107"/>
      <c r="WUI629" s="2"/>
      <c r="WUJ629" s="15"/>
      <c r="WUK629" s="15"/>
      <c r="WUL629" s="80"/>
      <c r="WUM629" s="52"/>
      <c r="WUN629" s="69"/>
      <c r="WUO629" s="69"/>
      <c r="WUP629" s="69"/>
      <c r="WUQ629" s="107"/>
      <c r="WUR629" s="2"/>
      <c r="WUS629" s="15"/>
      <c r="WUT629" s="15"/>
      <c r="WUU629" s="80"/>
      <c r="WUV629" s="52"/>
      <c r="WUW629" s="69"/>
      <c r="WUX629" s="69"/>
      <c r="WUY629" s="69"/>
      <c r="WUZ629" s="107"/>
      <c r="WVA629" s="2"/>
      <c r="WVB629" s="15"/>
      <c r="WVC629" s="15"/>
      <c r="WVD629" s="80"/>
      <c r="WVE629" s="52"/>
      <c r="WVF629" s="69"/>
      <c r="WVG629" s="69"/>
      <c r="WVH629" s="69"/>
      <c r="WVI629" s="107"/>
      <c r="WVJ629" s="2"/>
      <c r="WVK629" s="15"/>
      <c r="WVL629" s="15"/>
      <c r="WVM629" s="80"/>
      <c r="WVN629" s="52"/>
      <c r="WVO629" s="69"/>
      <c r="WVP629" s="69"/>
      <c r="WVQ629" s="69"/>
      <c r="WVR629" s="107"/>
      <c r="WVS629" s="2"/>
      <c r="WVT629" s="15"/>
      <c r="WVU629" s="15"/>
      <c r="WVV629" s="80"/>
      <c r="WVW629" s="52"/>
      <c r="WVX629" s="69"/>
      <c r="WVY629" s="69"/>
      <c r="WVZ629" s="69"/>
      <c r="WWA629" s="107"/>
      <c r="WWB629" s="2"/>
      <c r="WWC629" s="15"/>
      <c r="WWD629" s="15"/>
      <c r="WWE629" s="80"/>
      <c r="WWF629" s="52"/>
      <c r="WWG629" s="69"/>
      <c r="WWH629" s="69"/>
      <c r="WWI629" s="69"/>
      <c r="WWJ629" s="107"/>
      <c r="WWK629" s="2"/>
      <c r="WWL629" s="15"/>
      <c r="WWM629" s="15"/>
      <c r="WWN629" s="80"/>
      <c r="WWO629" s="52"/>
      <c r="WWP629" s="69"/>
      <c r="WWQ629" s="69"/>
      <c r="WWR629" s="69"/>
      <c r="WWS629" s="107"/>
      <c r="WWT629" s="2"/>
      <c r="WWU629" s="15"/>
      <c r="WWV629" s="15"/>
      <c r="WWW629" s="80"/>
      <c r="WWX629" s="52"/>
      <c r="WWY629" s="69"/>
      <c r="WWZ629" s="69"/>
      <c r="WXA629" s="69"/>
      <c r="WXB629" s="107"/>
      <c r="WXC629" s="2"/>
      <c r="WXD629" s="15"/>
      <c r="WXE629" s="15"/>
      <c r="WXF629" s="80"/>
      <c r="WXG629" s="52"/>
      <c r="WXH629" s="69"/>
      <c r="WXI629" s="69"/>
      <c r="WXJ629" s="69"/>
      <c r="WXK629" s="107"/>
      <c r="WXL629" s="2"/>
      <c r="WXM629" s="15"/>
      <c r="WXN629" s="15"/>
      <c r="WXO629" s="80"/>
      <c r="WXP629" s="52"/>
      <c r="WXQ629" s="69"/>
      <c r="WXR629" s="69"/>
      <c r="WXS629" s="69"/>
      <c r="WXT629" s="107"/>
      <c r="WXU629" s="2"/>
      <c r="WXV629" s="15"/>
      <c r="WXW629" s="15"/>
      <c r="WXX629" s="80"/>
      <c r="WXY629" s="52"/>
      <c r="WXZ629" s="69"/>
      <c r="WYA629" s="69"/>
      <c r="WYB629" s="69"/>
      <c r="WYC629" s="107"/>
      <c r="WYD629" s="2"/>
      <c r="WYE629" s="15"/>
      <c r="WYF629" s="15"/>
      <c r="WYG629" s="80"/>
      <c r="WYH629" s="52"/>
      <c r="WYI629" s="69"/>
      <c r="WYJ629" s="69"/>
      <c r="WYK629" s="69"/>
      <c r="WYL629" s="107"/>
      <c r="WYM629" s="2"/>
      <c r="WYN629" s="15"/>
      <c r="WYO629" s="15"/>
      <c r="WYP629" s="80"/>
      <c r="WYQ629" s="52"/>
      <c r="WYR629" s="69"/>
      <c r="WYS629" s="69"/>
      <c r="WYT629" s="69"/>
      <c r="WYU629" s="107"/>
      <c r="WYV629" s="2"/>
      <c r="WYW629" s="15"/>
      <c r="WYX629" s="15"/>
      <c r="WYY629" s="80"/>
      <c r="WYZ629" s="52"/>
      <c r="WZA629" s="69"/>
      <c r="WZB629" s="69"/>
      <c r="WZC629" s="69"/>
      <c r="WZD629" s="107"/>
      <c r="WZE629" s="2"/>
      <c r="WZF629" s="15"/>
      <c r="WZG629" s="15"/>
      <c r="WZH629" s="80"/>
      <c r="WZI629" s="52"/>
      <c r="WZJ629" s="69"/>
      <c r="WZK629" s="69"/>
      <c r="WZL629" s="69"/>
      <c r="WZM629" s="107"/>
      <c r="WZN629" s="2"/>
      <c r="WZO629" s="15"/>
      <c r="WZP629" s="15"/>
      <c r="WZQ629" s="80"/>
      <c r="WZR629" s="52"/>
      <c r="WZS629" s="69"/>
      <c r="WZT629" s="69"/>
      <c r="WZU629" s="69"/>
      <c r="WZV629" s="107"/>
      <c r="WZW629" s="2"/>
      <c r="WZX629" s="15"/>
      <c r="WZY629" s="15"/>
      <c r="WZZ629" s="80"/>
      <c r="XAA629" s="52"/>
      <c r="XAB629" s="69"/>
      <c r="XAC629" s="69"/>
      <c r="XAD629" s="69"/>
      <c r="XAE629" s="107"/>
      <c r="XAF629" s="2"/>
      <c r="XAG629" s="15"/>
      <c r="XAH629" s="15"/>
      <c r="XAI629" s="80"/>
      <c r="XAJ629" s="52"/>
      <c r="XAK629" s="69"/>
      <c r="XAL629" s="69"/>
      <c r="XAM629" s="69"/>
      <c r="XAN629" s="107"/>
      <c r="XAO629" s="2"/>
      <c r="XAP629" s="15"/>
      <c r="XAQ629" s="15"/>
      <c r="XAR629" s="80"/>
      <c r="XAS629" s="52"/>
      <c r="XAT629" s="69"/>
      <c r="XAU629" s="69"/>
      <c r="XAV629" s="69"/>
      <c r="XAW629" s="107"/>
      <c r="XAX629" s="2"/>
      <c r="XAY629" s="15"/>
      <c r="XAZ629" s="15"/>
      <c r="XBA629" s="80"/>
      <c r="XBB629" s="52"/>
      <c r="XBC629" s="69"/>
      <c r="XBD629" s="69"/>
      <c r="XBE629" s="69"/>
      <c r="XBF629" s="107"/>
      <c r="XBG629" s="2"/>
      <c r="XBH629" s="15"/>
      <c r="XBI629" s="15"/>
      <c r="XBJ629" s="80"/>
      <c r="XBK629" s="52"/>
      <c r="XBL629" s="69"/>
      <c r="XBM629" s="69"/>
      <c r="XBN629" s="69"/>
      <c r="XBO629" s="107"/>
      <c r="XBP629" s="2"/>
      <c r="XBQ629" s="15"/>
      <c r="XBR629" s="15"/>
      <c r="XBS629" s="80"/>
      <c r="XBT629" s="52"/>
      <c r="XBU629" s="69"/>
      <c r="XBV629" s="69"/>
      <c r="XBW629" s="69"/>
      <c r="XBX629" s="107"/>
      <c r="XBY629" s="2"/>
      <c r="XBZ629" s="15"/>
      <c r="XCA629" s="15"/>
      <c r="XCB629" s="9"/>
    </row>
    <row r="630" spans="1:16304" s="102" customFormat="1" ht="47.25" x14ac:dyDescent="0.2">
      <c r="A630" s="140" t="s">
        <v>738</v>
      </c>
      <c r="B630" s="2">
        <v>912</v>
      </c>
      <c r="C630" s="4" t="s">
        <v>79</v>
      </c>
      <c r="D630" s="4" t="s">
        <v>53</v>
      </c>
      <c r="E630" s="15" t="s">
        <v>249</v>
      </c>
      <c r="F630" s="2"/>
      <c r="G630" s="71">
        <f>G631+G635</f>
        <v>153747</v>
      </c>
      <c r="H630" s="82">
        <f>H631+H635</f>
        <v>166788</v>
      </c>
      <c r="I630" s="231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</row>
    <row r="631" spans="1:16304" s="102" customFormat="1" ht="18.75" x14ac:dyDescent="0.2">
      <c r="A631" s="150" t="s">
        <v>170</v>
      </c>
      <c r="B631" s="16">
        <v>912</v>
      </c>
      <c r="C631" s="5" t="s">
        <v>79</v>
      </c>
      <c r="D631" s="5" t="s">
        <v>53</v>
      </c>
      <c r="E631" s="17" t="s">
        <v>251</v>
      </c>
      <c r="F631" s="16"/>
      <c r="G631" s="91">
        <f t="shared" ref="G631:H633" si="159">G632</f>
        <v>143747</v>
      </c>
      <c r="H631" s="92">
        <f t="shared" si="159"/>
        <v>150359</v>
      </c>
      <c r="I631" s="231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</row>
    <row r="632" spans="1:16304" s="102" customFormat="1" ht="31.5" x14ac:dyDescent="0.2">
      <c r="A632" s="142" t="s">
        <v>22</v>
      </c>
      <c r="B632" s="65">
        <v>912</v>
      </c>
      <c r="C632" s="6" t="s">
        <v>79</v>
      </c>
      <c r="D632" s="6" t="s">
        <v>53</v>
      </c>
      <c r="E632" s="64" t="s">
        <v>251</v>
      </c>
      <c r="F632" s="65">
        <v>200</v>
      </c>
      <c r="G632" s="93">
        <f t="shared" si="159"/>
        <v>143747</v>
      </c>
      <c r="H632" s="94">
        <f t="shared" si="159"/>
        <v>150359</v>
      </c>
      <c r="I632" s="231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</row>
    <row r="633" spans="1:16304" s="102" customFormat="1" ht="31.5" x14ac:dyDescent="0.2">
      <c r="A633" s="142" t="s">
        <v>17</v>
      </c>
      <c r="B633" s="65">
        <v>912</v>
      </c>
      <c r="C633" s="6" t="s">
        <v>79</v>
      </c>
      <c r="D633" s="6" t="s">
        <v>53</v>
      </c>
      <c r="E633" s="64" t="s">
        <v>251</v>
      </c>
      <c r="F633" s="65">
        <v>240</v>
      </c>
      <c r="G633" s="93">
        <f t="shared" si="159"/>
        <v>143747</v>
      </c>
      <c r="H633" s="94">
        <f t="shared" si="159"/>
        <v>150359</v>
      </c>
      <c r="I633" s="231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</row>
    <row r="634" spans="1:16304" s="102" customFormat="1" ht="18.75" x14ac:dyDescent="0.2">
      <c r="A634" s="137" t="s">
        <v>826</v>
      </c>
      <c r="B634" s="65">
        <v>912</v>
      </c>
      <c r="C634" s="6" t="s">
        <v>79</v>
      </c>
      <c r="D634" s="6" t="s">
        <v>53</v>
      </c>
      <c r="E634" s="64" t="s">
        <v>251</v>
      </c>
      <c r="F634" s="65">
        <v>244</v>
      </c>
      <c r="G634" s="93">
        <v>143747</v>
      </c>
      <c r="H634" s="94">
        <v>150359</v>
      </c>
      <c r="I634" s="231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</row>
    <row r="635" spans="1:16304" s="102" customFormat="1" ht="18.75" x14ac:dyDescent="0.2">
      <c r="A635" s="136" t="s">
        <v>746</v>
      </c>
      <c r="B635" s="16">
        <v>912</v>
      </c>
      <c r="C635" s="5" t="s">
        <v>79</v>
      </c>
      <c r="D635" s="5" t="s">
        <v>53</v>
      </c>
      <c r="E635" s="17" t="s">
        <v>617</v>
      </c>
      <c r="F635" s="16"/>
      <c r="G635" s="91">
        <f t="shared" ref="G635:H637" si="160">G636</f>
        <v>10000</v>
      </c>
      <c r="H635" s="92">
        <f t="shared" si="160"/>
        <v>16429</v>
      </c>
      <c r="I635" s="231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</row>
    <row r="636" spans="1:16304" s="102" customFormat="1" ht="31.5" x14ac:dyDescent="0.2">
      <c r="A636" s="142" t="s">
        <v>22</v>
      </c>
      <c r="B636" s="65">
        <v>912</v>
      </c>
      <c r="C636" s="6" t="s">
        <v>79</v>
      </c>
      <c r="D636" s="6" t="s">
        <v>53</v>
      </c>
      <c r="E636" s="64" t="s">
        <v>617</v>
      </c>
      <c r="F636" s="65">
        <v>200</v>
      </c>
      <c r="G636" s="93">
        <f t="shared" si="160"/>
        <v>10000</v>
      </c>
      <c r="H636" s="94">
        <f t="shared" si="160"/>
        <v>16429</v>
      </c>
      <c r="I636" s="231"/>
      <c r="J636" s="231"/>
      <c r="K636" s="231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</row>
    <row r="637" spans="1:16304" s="102" customFormat="1" ht="31.5" x14ac:dyDescent="0.2">
      <c r="A637" s="142" t="s">
        <v>17</v>
      </c>
      <c r="B637" s="65">
        <v>912</v>
      </c>
      <c r="C637" s="6" t="s">
        <v>79</v>
      </c>
      <c r="D637" s="6" t="s">
        <v>53</v>
      </c>
      <c r="E637" s="64" t="s">
        <v>617</v>
      </c>
      <c r="F637" s="65">
        <v>240</v>
      </c>
      <c r="G637" s="93">
        <f t="shared" si="160"/>
        <v>10000</v>
      </c>
      <c r="H637" s="94">
        <f t="shared" si="160"/>
        <v>16429</v>
      </c>
      <c r="I637" s="231"/>
      <c r="J637" s="231"/>
      <c r="K637" s="231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</row>
    <row r="638" spans="1:16304" s="102" customFormat="1" ht="18.75" x14ac:dyDescent="0.2">
      <c r="A638" s="137" t="s">
        <v>826</v>
      </c>
      <c r="B638" s="65">
        <v>912</v>
      </c>
      <c r="C638" s="6" t="s">
        <v>79</v>
      </c>
      <c r="D638" s="6" t="s">
        <v>53</v>
      </c>
      <c r="E638" s="64" t="s">
        <v>617</v>
      </c>
      <c r="F638" s="65">
        <v>244</v>
      </c>
      <c r="G638" s="93">
        <v>10000</v>
      </c>
      <c r="H638" s="94">
        <v>16429</v>
      </c>
      <c r="I638" s="231"/>
      <c r="J638" s="231"/>
      <c r="K638" s="231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</row>
    <row r="639" spans="1:16304" s="102" customFormat="1" ht="47.25" x14ac:dyDescent="0.2">
      <c r="A639" s="135" t="s">
        <v>688</v>
      </c>
      <c r="B639" s="2">
        <v>912</v>
      </c>
      <c r="C639" s="15" t="s">
        <v>79</v>
      </c>
      <c r="D639" s="15" t="s">
        <v>53</v>
      </c>
      <c r="E639" s="24" t="s">
        <v>301</v>
      </c>
      <c r="F639" s="32"/>
      <c r="G639" s="71">
        <f t="shared" ref="G639:H639" si="161">G640</f>
        <v>30016</v>
      </c>
      <c r="H639" s="82">
        <f t="shared" si="161"/>
        <v>34181</v>
      </c>
      <c r="I639" s="231"/>
      <c r="J639" s="231"/>
      <c r="K639" s="231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</row>
    <row r="640" spans="1:16304" s="108" customFormat="1" ht="31.5" x14ac:dyDescent="0.2">
      <c r="A640" s="141" t="s">
        <v>779</v>
      </c>
      <c r="B640" s="1">
        <v>912</v>
      </c>
      <c r="C640" s="63" t="s">
        <v>79</v>
      </c>
      <c r="D640" s="63" t="s">
        <v>53</v>
      </c>
      <c r="E640" s="63" t="s">
        <v>687</v>
      </c>
      <c r="F640" s="63"/>
      <c r="G640" s="100">
        <f>G641+G646+G663</f>
        <v>30016</v>
      </c>
      <c r="H640" s="101">
        <f>H641+H646+H663</f>
        <v>34181</v>
      </c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  <c r="AH640" s="229"/>
      <c r="AI640" s="229"/>
      <c r="AJ640" s="229"/>
      <c r="AK640" s="229"/>
      <c r="AL640" s="229"/>
      <c r="AM640" s="229"/>
      <c r="AN640" s="229"/>
      <c r="AO640" s="229"/>
      <c r="AP640" s="229"/>
      <c r="AQ640" s="229"/>
      <c r="AR640" s="229"/>
      <c r="AS640" s="229"/>
      <c r="AT640" s="229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  <c r="BS640" s="105"/>
      <c r="BT640" s="105"/>
      <c r="BU640" s="105"/>
      <c r="BV640" s="105"/>
      <c r="BW640" s="105"/>
      <c r="BX640" s="105"/>
      <c r="BY640" s="105"/>
      <c r="BZ640" s="105"/>
      <c r="CA640" s="105"/>
      <c r="CB640" s="105"/>
      <c r="CC640" s="105"/>
      <c r="CD640" s="105"/>
      <c r="CE640" s="105"/>
      <c r="CF640" s="105"/>
      <c r="CG640" s="105"/>
      <c r="CH640" s="105"/>
      <c r="CI640" s="105"/>
      <c r="CJ640" s="105"/>
      <c r="CK640" s="105"/>
      <c r="CL640" s="105"/>
      <c r="CM640" s="105"/>
      <c r="CN640" s="105"/>
      <c r="CO640" s="105"/>
      <c r="CP640" s="105"/>
      <c r="CQ640" s="105"/>
      <c r="CR640" s="105"/>
      <c r="CS640" s="105"/>
      <c r="CT640" s="105"/>
      <c r="CU640" s="105"/>
      <c r="CV640" s="105"/>
      <c r="CW640" s="105"/>
      <c r="CX640" s="105"/>
      <c r="CY640" s="105"/>
      <c r="CZ640" s="105"/>
      <c r="DA640" s="105"/>
      <c r="DB640" s="105"/>
      <c r="DC640" s="105"/>
      <c r="DD640" s="105"/>
      <c r="DE640" s="105"/>
      <c r="DF640" s="105"/>
      <c r="DG640" s="105"/>
      <c r="DH640" s="105"/>
      <c r="DI640" s="105"/>
      <c r="DJ640" s="105"/>
      <c r="DK640" s="105"/>
      <c r="DL640" s="105"/>
      <c r="DM640" s="105"/>
      <c r="DN640" s="105"/>
      <c r="DO640" s="105"/>
      <c r="DP640" s="105"/>
      <c r="DQ640" s="105"/>
      <c r="DR640" s="105"/>
      <c r="DS640" s="105"/>
      <c r="DT640" s="105"/>
      <c r="DU640" s="105"/>
      <c r="DV640" s="105"/>
      <c r="DW640" s="105"/>
      <c r="DX640" s="105"/>
      <c r="DY640" s="105"/>
      <c r="DZ640" s="105"/>
      <c r="EA640" s="105"/>
      <c r="EB640" s="105"/>
      <c r="EC640" s="105"/>
      <c r="ED640" s="105"/>
      <c r="EE640" s="105"/>
      <c r="EF640" s="105"/>
      <c r="EG640" s="105"/>
      <c r="EH640" s="105"/>
      <c r="EI640" s="105"/>
      <c r="EJ640" s="105"/>
      <c r="EK640" s="105"/>
      <c r="EL640" s="105"/>
      <c r="EM640" s="105"/>
      <c r="EN640" s="105"/>
      <c r="EO640" s="105"/>
      <c r="EP640" s="105"/>
      <c r="EQ640" s="105"/>
      <c r="ER640" s="105"/>
      <c r="ES640" s="105"/>
      <c r="ET640" s="105"/>
      <c r="EU640" s="105"/>
      <c r="EV640" s="105"/>
      <c r="EW640" s="105"/>
      <c r="EX640" s="105"/>
      <c r="EY640" s="105"/>
      <c r="EZ640" s="105"/>
      <c r="FA640" s="105"/>
      <c r="FB640" s="105"/>
      <c r="FC640" s="105"/>
      <c r="FD640" s="105"/>
      <c r="FE640" s="105"/>
      <c r="FF640" s="105"/>
      <c r="FG640" s="105"/>
      <c r="FH640" s="105"/>
      <c r="FI640" s="105"/>
      <c r="FJ640" s="105"/>
      <c r="FK640" s="105"/>
      <c r="FL640" s="105"/>
      <c r="FM640" s="105"/>
      <c r="FN640" s="105"/>
      <c r="FO640" s="105"/>
      <c r="FP640" s="105"/>
      <c r="FQ640" s="105"/>
      <c r="FR640" s="105"/>
      <c r="FS640" s="105"/>
      <c r="FT640" s="105"/>
      <c r="FU640" s="105"/>
      <c r="FV640" s="105"/>
      <c r="FW640" s="105"/>
      <c r="FX640" s="105"/>
      <c r="FY640" s="105"/>
      <c r="FZ640" s="105"/>
      <c r="GA640" s="105"/>
      <c r="GB640" s="105"/>
      <c r="GC640" s="105"/>
      <c r="GD640" s="105"/>
      <c r="GE640" s="105"/>
      <c r="GF640" s="105"/>
      <c r="GG640" s="105"/>
      <c r="GH640" s="105"/>
      <c r="GI640" s="105"/>
      <c r="GJ640" s="105"/>
      <c r="GK640" s="105"/>
      <c r="GL640" s="105"/>
      <c r="GM640" s="105"/>
      <c r="GN640" s="105"/>
      <c r="GO640" s="105"/>
      <c r="GP640" s="105"/>
      <c r="GQ640" s="105"/>
      <c r="GR640" s="105"/>
      <c r="GS640" s="105"/>
      <c r="GT640" s="105"/>
      <c r="GU640" s="105"/>
      <c r="GV640" s="105"/>
      <c r="GW640" s="105"/>
      <c r="GX640" s="105"/>
      <c r="GY640" s="105"/>
      <c r="GZ640" s="105"/>
      <c r="HA640" s="105"/>
      <c r="HB640" s="105"/>
      <c r="HC640" s="105"/>
      <c r="HD640" s="105"/>
      <c r="HE640" s="105"/>
      <c r="HF640" s="105"/>
      <c r="HG640" s="105"/>
      <c r="HH640" s="105"/>
      <c r="HI640" s="105"/>
      <c r="HJ640" s="105"/>
      <c r="HK640" s="105"/>
      <c r="HL640" s="105"/>
      <c r="HM640" s="105"/>
      <c r="HN640" s="105"/>
      <c r="HO640" s="105"/>
      <c r="HP640" s="105"/>
      <c r="HQ640" s="105"/>
      <c r="HR640" s="105"/>
      <c r="HS640" s="105"/>
      <c r="HT640" s="105"/>
      <c r="HU640" s="105"/>
      <c r="HV640" s="105"/>
      <c r="HW640" s="105"/>
      <c r="HX640" s="105"/>
      <c r="HY640" s="105"/>
      <c r="HZ640" s="105"/>
      <c r="IA640" s="105"/>
      <c r="IB640" s="105"/>
      <c r="IC640" s="105"/>
      <c r="ID640" s="105"/>
      <c r="IE640" s="105"/>
      <c r="IF640" s="105"/>
      <c r="IG640" s="105"/>
      <c r="IH640" s="105"/>
      <c r="II640" s="105"/>
      <c r="IJ640" s="105"/>
      <c r="IK640" s="105"/>
      <c r="IL640" s="105"/>
      <c r="IM640" s="105"/>
      <c r="IN640" s="105"/>
      <c r="IO640" s="105"/>
      <c r="IP640" s="105"/>
      <c r="IQ640" s="105"/>
      <c r="IR640" s="105"/>
      <c r="IS640" s="105"/>
      <c r="IT640" s="105"/>
      <c r="IU640" s="105"/>
      <c r="IV640" s="105"/>
      <c r="IW640" s="105"/>
      <c r="IX640" s="105"/>
      <c r="IY640" s="105"/>
      <c r="IZ640" s="105"/>
      <c r="JA640" s="105"/>
      <c r="JB640" s="105"/>
      <c r="JC640" s="105"/>
      <c r="JD640" s="105"/>
      <c r="JE640" s="105"/>
      <c r="JF640" s="105"/>
      <c r="JG640" s="105"/>
      <c r="JH640" s="105"/>
      <c r="JI640" s="105"/>
      <c r="JJ640" s="105"/>
      <c r="JK640" s="105"/>
      <c r="JL640" s="105"/>
      <c r="JM640" s="105"/>
      <c r="JN640" s="105"/>
      <c r="JO640" s="105"/>
      <c r="JP640" s="105"/>
      <c r="JQ640" s="105"/>
      <c r="JR640" s="105"/>
      <c r="JS640" s="105"/>
      <c r="JT640" s="105"/>
      <c r="JU640" s="105"/>
      <c r="JV640" s="105"/>
      <c r="JW640" s="105"/>
      <c r="JX640" s="105"/>
      <c r="JY640" s="105"/>
      <c r="JZ640" s="105"/>
      <c r="KA640" s="105"/>
      <c r="KB640" s="105"/>
      <c r="KC640" s="105"/>
      <c r="KD640" s="105"/>
      <c r="KE640" s="105"/>
      <c r="KF640" s="105"/>
      <c r="KG640" s="105"/>
      <c r="KH640" s="105"/>
      <c r="KI640" s="105"/>
      <c r="KJ640" s="105"/>
      <c r="KK640" s="105"/>
      <c r="KL640" s="105"/>
      <c r="KM640" s="105"/>
      <c r="KN640" s="105"/>
      <c r="KO640" s="105"/>
      <c r="KP640" s="105"/>
      <c r="KQ640" s="105"/>
      <c r="KR640" s="105"/>
      <c r="KS640" s="105"/>
      <c r="KT640" s="105"/>
      <c r="KU640" s="105"/>
      <c r="KV640" s="105"/>
      <c r="KW640" s="105"/>
      <c r="KX640" s="105"/>
      <c r="KY640" s="105"/>
      <c r="KZ640" s="105"/>
      <c r="LA640" s="105"/>
      <c r="LB640" s="105"/>
      <c r="LC640" s="105"/>
      <c r="LD640" s="105"/>
      <c r="LE640" s="105"/>
      <c r="LF640" s="105"/>
      <c r="LG640" s="105"/>
      <c r="LH640" s="105"/>
      <c r="LI640" s="105"/>
      <c r="LJ640" s="105"/>
      <c r="LK640" s="105"/>
      <c r="LL640" s="105"/>
      <c r="LM640" s="105"/>
      <c r="LN640" s="105"/>
      <c r="LO640" s="105"/>
      <c r="LP640" s="105"/>
      <c r="LQ640" s="105"/>
      <c r="LR640" s="105"/>
      <c r="LS640" s="105"/>
      <c r="LT640" s="105"/>
      <c r="LU640" s="105"/>
      <c r="LV640" s="105"/>
      <c r="LW640" s="105"/>
      <c r="LX640" s="105"/>
      <c r="LY640" s="105"/>
      <c r="LZ640" s="105"/>
      <c r="MA640" s="105"/>
      <c r="MB640" s="105"/>
      <c r="MC640" s="105"/>
      <c r="MD640" s="105"/>
      <c r="ME640" s="105"/>
      <c r="MF640" s="105"/>
      <c r="MG640" s="105"/>
      <c r="MH640" s="105"/>
      <c r="MI640" s="105"/>
      <c r="MJ640" s="105"/>
      <c r="MK640" s="105"/>
      <c r="ML640" s="105"/>
      <c r="MM640" s="105"/>
      <c r="MN640" s="105"/>
      <c r="MO640" s="105"/>
      <c r="MP640" s="105"/>
      <c r="MQ640" s="105"/>
      <c r="MR640" s="105"/>
      <c r="MS640" s="105"/>
      <c r="MT640" s="105"/>
      <c r="MU640" s="105"/>
      <c r="MV640" s="105"/>
      <c r="MW640" s="105"/>
      <c r="MX640" s="105"/>
      <c r="MY640" s="105"/>
      <c r="MZ640" s="105"/>
      <c r="NA640" s="105"/>
      <c r="NB640" s="105"/>
      <c r="NC640" s="105"/>
      <c r="ND640" s="105"/>
      <c r="NE640" s="105"/>
      <c r="NF640" s="105"/>
      <c r="NG640" s="105"/>
      <c r="NH640" s="105"/>
      <c r="NI640" s="105"/>
      <c r="NJ640" s="105"/>
      <c r="NK640" s="105"/>
      <c r="NL640" s="105"/>
      <c r="NM640" s="105"/>
      <c r="NN640" s="105"/>
      <c r="NO640" s="105"/>
      <c r="NP640" s="105"/>
      <c r="NQ640" s="105"/>
      <c r="NR640" s="105"/>
      <c r="NS640" s="105"/>
      <c r="NT640" s="105"/>
      <c r="NU640" s="105"/>
      <c r="NV640" s="105"/>
      <c r="NW640" s="105"/>
      <c r="NX640" s="105"/>
      <c r="NY640" s="105"/>
      <c r="NZ640" s="105"/>
      <c r="OA640" s="105"/>
      <c r="OB640" s="105"/>
      <c r="OC640" s="105"/>
      <c r="OD640" s="105"/>
      <c r="OE640" s="105"/>
      <c r="OF640" s="105"/>
      <c r="OG640" s="105"/>
      <c r="OH640" s="105"/>
      <c r="OI640" s="105"/>
      <c r="OJ640" s="105"/>
      <c r="OK640" s="105"/>
      <c r="OL640" s="105"/>
      <c r="OM640" s="105"/>
      <c r="ON640" s="105"/>
      <c r="OO640" s="105"/>
      <c r="OP640" s="105"/>
      <c r="OQ640" s="105"/>
      <c r="OR640" s="105"/>
      <c r="OS640" s="105"/>
      <c r="OT640" s="105"/>
      <c r="OU640" s="105"/>
      <c r="OV640" s="105"/>
      <c r="OW640" s="105"/>
      <c r="OX640" s="105"/>
      <c r="OY640" s="105"/>
      <c r="OZ640" s="105"/>
      <c r="PA640" s="105"/>
      <c r="PB640" s="105"/>
      <c r="PC640" s="105"/>
      <c r="PD640" s="105"/>
      <c r="PE640" s="105"/>
      <c r="PF640" s="105"/>
      <c r="PG640" s="105"/>
      <c r="PH640" s="105"/>
      <c r="PI640" s="105"/>
      <c r="PJ640" s="105"/>
      <c r="PK640" s="105"/>
      <c r="PL640" s="105"/>
      <c r="PM640" s="105"/>
      <c r="PN640" s="105"/>
      <c r="PO640" s="105"/>
      <c r="PP640" s="105"/>
      <c r="PQ640" s="105"/>
      <c r="PR640" s="105"/>
      <c r="PS640" s="105"/>
      <c r="PT640" s="105"/>
      <c r="PU640" s="105"/>
      <c r="PV640" s="105"/>
      <c r="PW640" s="105"/>
      <c r="PX640" s="105"/>
      <c r="PY640" s="105"/>
      <c r="PZ640" s="105"/>
      <c r="QA640" s="105"/>
      <c r="QB640" s="105"/>
      <c r="QC640" s="105"/>
      <c r="QD640" s="105"/>
      <c r="QE640" s="105"/>
      <c r="QF640" s="105"/>
      <c r="QG640" s="105"/>
      <c r="QH640" s="105"/>
      <c r="QI640" s="105"/>
      <c r="QJ640" s="105"/>
      <c r="QK640" s="105"/>
      <c r="QL640" s="105"/>
      <c r="QM640" s="105"/>
      <c r="QN640" s="105"/>
      <c r="QO640" s="105"/>
      <c r="QP640" s="105"/>
      <c r="QQ640" s="105"/>
      <c r="QR640" s="105"/>
      <c r="QS640" s="105"/>
      <c r="QT640" s="105"/>
      <c r="QU640" s="105"/>
      <c r="QV640" s="105"/>
      <c r="QW640" s="105"/>
      <c r="QX640" s="105"/>
      <c r="QY640" s="105"/>
      <c r="QZ640" s="105"/>
      <c r="RA640" s="105"/>
      <c r="RB640" s="105"/>
      <c r="RC640" s="105"/>
      <c r="RD640" s="105"/>
      <c r="RE640" s="105"/>
      <c r="RF640" s="105"/>
      <c r="RG640" s="105"/>
      <c r="RH640" s="105"/>
      <c r="RI640" s="105"/>
      <c r="RJ640" s="105"/>
      <c r="RK640" s="105"/>
      <c r="RL640" s="105"/>
      <c r="RM640" s="105"/>
      <c r="RN640" s="105"/>
      <c r="RO640" s="105"/>
      <c r="RP640" s="105"/>
      <c r="RQ640" s="105"/>
      <c r="RR640" s="105"/>
      <c r="RS640" s="105"/>
      <c r="RT640" s="105"/>
      <c r="RU640" s="105"/>
      <c r="RV640" s="105"/>
      <c r="RW640" s="105"/>
      <c r="RX640" s="105"/>
      <c r="RY640" s="105"/>
      <c r="RZ640" s="105"/>
      <c r="SA640" s="105"/>
      <c r="SB640" s="105"/>
      <c r="SC640" s="105"/>
      <c r="SD640" s="105"/>
      <c r="SE640" s="105"/>
      <c r="SF640" s="105"/>
      <c r="SG640" s="105"/>
      <c r="SH640" s="105"/>
      <c r="SI640" s="105"/>
      <c r="SJ640" s="105"/>
      <c r="SK640" s="105"/>
      <c r="SL640" s="105"/>
      <c r="SM640" s="105"/>
      <c r="SN640" s="105"/>
      <c r="SO640" s="105"/>
      <c r="SP640" s="105"/>
      <c r="SQ640" s="105"/>
      <c r="SR640" s="105"/>
      <c r="SS640" s="105"/>
      <c r="ST640" s="105"/>
      <c r="SU640" s="105"/>
      <c r="SV640" s="105"/>
      <c r="SW640" s="105"/>
      <c r="SX640" s="105"/>
      <c r="SY640" s="105"/>
      <c r="SZ640" s="105"/>
      <c r="TA640" s="105"/>
      <c r="TB640" s="105"/>
      <c r="TC640" s="105"/>
      <c r="TD640" s="105"/>
      <c r="TE640" s="105"/>
      <c r="TF640" s="105"/>
      <c r="TG640" s="105"/>
      <c r="TH640" s="105"/>
      <c r="TI640" s="105"/>
      <c r="TJ640" s="105"/>
      <c r="TK640" s="105"/>
      <c r="TL640" s="105"/>
      <c r="TM640" s="105"/>
      <c r="TN640" s="105"/>
      <c r="TO640" s="105"/>
      <c r="TP640" s="105"/>
      <c r="TQ640" s="105"/>
      <c r="TR640" s="105"/>
      <c r="TS640" s="105"/>
      <c r="TT640" s="105"/>
      <c r="TU640" s="105"/>
      <c r="TV640" s="105"/>
      <c r="TW640" s="105"/>
      <c r="TX640" s="105"/>
      <c r="TY640" s="105"/>
      <c r="TZ640" s="105"/>
      <c r="UA640" s="105"/>
      <c r="UB640" s="105"/>
      <c r="UC640" s="105"/>
      <c r="UD640" s="105"/>
      <c r="UE640" s="105"/>
      <c r="UF640" s="105"/>
      <c r="UG640" s="105"/>
      <c r="UH640" s="105"/>
      <c r="UI640" s="105"/>
      <c r="UJ640" s="105"/>
      <c r="UK640" s="105"/>
      <c r="UL640" s="105"/>
      <c r="UM640" s="105"/>
      <c r="UN640" s="105"/>
      <c r="UO640" s="105"/>
      <c r="UP640" s="105"/>
      <c r="UQ640" s="105"/>
      <c r="UR640" s="105"/>
      <c r="US640" s="105"/>
      <c r="UT640" s="105"/>
      <c r="UU640" s="105"/>
      <c r="UV640" s="105"/>
      <c r="UW640" s="105"/>
      <c r="UX640" s="105"/>
      <c r="UY640" s="105"/>
      <c r="UZ640" s="105"/>
      <c r="VA640" s="105"/>
      <c r="VB640" s="105"/>
      <c r="VC640" s="105"/>
      <c r="VD640" s="105"/>
      <c r="VE640" s="105"/>
      <c r="VF640" s="105"/>
      <c r="VG640" s="105"/>
      <c r="VH640" s="105"/>
      <c r="VI640" s="105"/>
      <c r="VJ640" s="105"/>
      <c r="VK640" s="105"/>
      <c r="VL640" s="105"/>
      <c r="VM640" s="105"/>
      <c r="VN640" s="105"/>
      <c r="VO640" s="105"/>
      <c r="VP640" s="105"/>
      <c r="VQ640" s="105"/>
      <c r="VR640" s="105"/>
      <c r="VS640" s="105"/>
      <c r="VT640" s="105"/>
      <c r="VU640" s="105"/>
      <c r="VV640" s="105"/>
      <c r="VW640" s="105"/>
      <c r="VX640" s="105"/>
      <c r="VY640" s="105"/>
      <c r="VZ640" s="105"/>
      <c r="WA640" s="105"/>
      <c r="WB640" s="105"/>
      <c r="WC640" s="105"/>
      <c r="WD640" s="105"/>
      <c r="WE640" s="105"/>
      <c r="WF640" s="105"/>
      <c r="WG640" s="105"/>
      <c r="WH640" s="105"/>
      <c r="WI640" s="105"/>
      <c r="WJ640" s="105"/>
      <c r="WK640" s="105"/>
      <c r="WL640" s="105"/>
      <c r="WM640" s="105"/>
      <c r="WN640" s="105"/>
      <c r="WO640" s="105"/>
      <c r="WP640" s="105"/>
      <c r="WQ640" s="105"/>
      <c r="WR640" s="105"/>
      <c r="WS640" s="105"/>
      <c r="WT640" s="105"/>
      <c r="WU640" s="105"/>
      <c r="WV640" s="105"/>
      <c r="WW640" s="105"/>
      <c r="WX640" s="105"/>
      <c r="WY640" s="105"/>
      <c r="WZ640" s="105"/>
      <c r="XA640" s="105"/>
      <c r="XB640" s="105"/>
      <c r="XC640" s="105"/>
      <c r="XD640" s="105"/>
      <c r="XE640" s="105"/>
      <c r="XF640" s="105"/>
      <c r="XG640" s="105"/>
      <c r="XH640" s="105"/>
      <c r="XI640" s="105"/>
      <c r="XJ640" s="105"/>
      <c r="XK640" s="105"/>
      <c r="XL640" s="105"/>
      <c r="XM640" s="105"/>
      <c r="XN640" s="105"/>
      <c r="XO640" s="105"/>
      <c r="XP640" s="105"/>
      <c r="XQ640" s="105"/>
      <c r="XR640" s="105"/>
      <c r="XS640" s="105"/>
      <c r="XT640" s="105"/>
      <c r="XU640" s="105"/>
      <c r="XV640" s="105"/>
      <c r="XW640" s="105"/>
      <c r="XX640" s="105"/>
      <c r="XY640" s="105"/>
      <c r="XZ640" s="105"/>
      <c r="YA640" s="105"/>
      <c r="YB640" s="105"/>
      <c r="YC640" s="105"/>
      <c r="YD640" s="105"/>
      <c r="YE640" s="105"/>
      <c r="YF640" s="105"/>
      <c r="YG640" s="105"/>
      <c r="YH640" s="105"/>
      <c r="YI640" s="105"/>
      <c r="YJ640" s="105"/>
      <c r="YK640" s="105"/>
      <c r="YL640" s="105"/>
      <c r="YM640" s="105"/>
      <c r="YN640" s="105"/>
      <c r="YO640" s="105"/>
      <c r="YP640" s="105"/>
      <c r="YQ640" s="105"/>
      <c r="YR640" s="105"/>
      <c r="YS640" s="105"/>
      <c r="YT640" s="105"/>
      <c r="YU640" s="105"/>
      <c r="YV640" s="105"/>
      <c r="YW640" s="105"/>
      <c r="YX640" s="105"/>
      <c r="YY640" s="105"/>
      <c r="YZ640" s="105"/>
      <c r="ZA640" s="105"/>
      <c r="ZB640" s="105"/>
      <c r="ZC640" s="105"/>
      <c r="ZD640" s="105"/>
      <c r="ZE640" s="105"/>
      <c r="ZF640" s="105"/>
      <c r="ZG640" s="105"/>
      <c r="ZH640" s="105"/>
      <c r="ZI640" s="105"/>
      <c r="ZJ640" s="105"/>
      <c r="ZK640" s="105"/>
      <c r="ZL640" s="105"/>
      <c r="ZM640" s="105"/>
      <c r="ZN640" s="105"/>
      <c r="ZO640" s="105"/>
      <c r="ZP640" s="105"/>
      <c r="ZQ640" s="105"/>
      <c r="ZR640" s="105"/>
      <c r="ZS640" s="105"/>
      <c r="ZT640" s="105"/>
      <c r="ZU640" s="105"/>
      <c r="ZV640" s="105"/>
      <c r="ZW640" s="105"/>
      <c r="ZX640" s="105"/>
      <c r="ZY640" s="105"/>
      <c r="ZZ640" s="105"/>
      <c r="AAA640" s="105"/>
      <c r="AAB640" s="105"/>
      <c r="AAC640" s="105"/>
      <c r="AAD640" s="105"/>
      <c r="AAE640" s="105"/>
      <c r="AAF640" s="105"/>
      <c r="AAG640" s="105"/>
      <c r="AAH640" s="105"/>
      <c r="AAI640" s="105"/>
      <c r="AAJ640" s="105"/>
      <c r="AAK640" s="105"/>
      <c r="AAL640" s="105"/>
      <c r="AAM640" s="105"/>
      <c r="AAN640" s="105"/>
      <c r="AAO640" s="105"/>
      <c r="AAP640" s="105"/>
      <c r="AAQ640" s="105"/>
      <c r="AAR640" s="105"/>
      <c r="AAS640" s="105"/>
      <c r="AAT640" s="105"/>
      <c r="AAU640" s="105"/>
      <c r="AAV640" s="105"/>
      <c r="AAW640" s="105"/>
      <c r="AAX640" s="105"/>
      <c r="AAY640" s="105"/>
      <c r="AAZ640" s="105"/>
      <c r="ABA640" s="105"/>
      <c r="ABB640" s="105"/>
      <c r="ABC640" s="105"/>
      <c r="ABD640" s="105"/>
      <c r="ABE640" s="105"/>
      <c r="ABF640" s="105"/>
      <c r="ABG640" s="105"/>
      <c r="ABH640" s="105"/>
      <c r="ABI640" s="105"/>
      <c r="ABJ640" s="105"/>
      <c r="ABK640" s="105"/>
      <c r="ABL640" s="105"/>
      <c r="ABM640" s="105"/>
      <c r="ABN640" s="105"/>
      <c r="ABO640" s="105"/>
      <c r="ABP640" s="105"/>
      <c r="ABQ640" s="105"/>
      <c r="ABR640" s="105"/>
      <c r="ABS640" s="105"/>
      <c r="ABT640" s="105"/>
      <c r="ABU640" s="105"/>
      <c r="ABV640" s="105"/>
      <c r="ABW640" s="105"/>
      <c r="ABX640" s="105"/>
      <c r="ABY640" s="105"/>
      <c r="ABZ640" s="105"/>
      <c r="ACA640" s="105"/>
      <c r="ACB640" s="105"/>
      <c r="ACC640" s="105"/>
      <c r="ACD640" s="105"/>
      <c r="ACE640" s="105"/>
      <c r="ACF640" s="105"/>
      <c r="ACG640" s="105"/>
      <c r="ACH640" s="105"/>
      <c r="ACI640" s="105"/>
      <c r="ACJ640" s="105"/>
      <c r="ACK640" s="105"/>
      <c r="ACL640" s="105"/>
      <c r="ACM640" s="105"/>
      <c r="ACN640" s="105"/>
      <c r="ACO640" s="105"/>
      <c r="ACP640" s="105"/>
      <c r="ACQ640" s="105"/>
      <c r="ACR640" s="105"/>
      <c r="ACS640" s="105"/>
      <c r="ACT640" s="105"/>
      <c r="ACU640" s="105"/>
      <c r="ACV640" s="105"/>
      <c r="ACW640" s="105"/>
      <c r="ACX640" s="105"/>
      <c r="ACY640" s="105"/>
      <c r="ACZ640" s="105"/>
      <c r="ADA640" s="105"/>
      <c r="ADB640" s="105"/>
      <c r="ADC640" s="105"/>
      <c r="ADD640" s="105"/>
      <c r="ADE640" s="105"/>
      <c r="ADF640" s="105"/>
      <c r="ADG640" s="105"/>
      <c r="ADH640" s="105"/>
      <c r="ADI640" s="105"/>
      <c r="ADJ640" s="105"/>
      <c r="ADK640" s="105"/>
      <c r="ADL640" s="105"/>
      <c r="ADM640" s="105"/>
      <c r="ADN640" s="105"/>
      <c r="ADO640" s="105"/>
      <c r="ADP640" s="105"/>
      <c r="ADQ640" s="105"/>
      <c r="ADR640" s="105"/>
      <c r="ADS640" s="105"/>
      <c r="ADT640" s="105"/>
      <c r="ADU640" s="105"/>
      <c r="ADV640" s="105"/>
      <c r="ADW640" s="105"/>
      <c r="ADX640" s="105"/>
      <c r="ADY640" s="105"/>
      <c r="ADZ640" s="105"/>
      <c r="AEA640" s="105"/>
      <c r="AEB640" s="105"/>
      <c r="AEC640" s="105"/>
      <c r="AED640" s="105"/>
      <c r="AEE640" s="105"/>
      <c r="AEF640" s="105"/>
      <c r="AEG640" s="105"/>
      <c r="AEH640" s="105"/>
      <c r="AEI640" s="105"/>
      <c r="AEJ640" s="105"/>
      <c r="AEK640" s="105"/>
      <c r="AEL640" s="105"/>
      <c r="AEM640" s="105"/>
      <c r="AEN640" s="105"/>
      <c r="AEO640" s="105"/>
      <c r="AEP640" s="105"/>
      <c r="AEQ640" s="105"/>
      <c r="AER640" s="105"/>
      <c r="AES640" s="105"/>
      <c r="AET640" s="105"/>
      <c r="AEU640" s="105"/>
      <c r="AEV640" s="105"/>
      <c r="AEW640" s="105"/>
      <c r="AEX640" s="105"/>
      <c r="AEY640" s="105"/>
      <c r="AEZ640" s="105"/>
      <c r="AFA640" s="105"/>
      <c r="AFB640" s="105"/>
      <c r="AFC640" s="105"/>
      <c r="AFD640" s="105"/>
      <c r="AFE640" s="105"/>
      <c r="AFF640" s="105"/>
      <c r="AFG640" s="105"/>
      <c r="AFH640" s="105"/>
      <c r="AFI640" s="105"/>
      <c r="AFJ640" s="105"/>
      <c r="AFK640" s="105"/>
      <c r="AFL640" s="105"/>
      <c r="AFM640" s="105"/>
      <c r="AFN640" s="105"/>
      <c r="AFO640" s="105"/>
      <c r="AFP640" s="105"/>
      <c r="AFQ640" s="105"/>
      <c r="AFR640" s="105"/>
      <c r="AFS640" s="105"/>
      <c r="AFT640" s="105"/>
      <c r="AFU640" s="105"/>
      <c r="AFV640" s="105"/>
      <c r="AFW640" s="105"/>
      <c r="AFX640" s="105"/>
      <c r="AFY640" s="105"/>
      <c r="AFZ640" s="105"/>
      <c r="AGA640" s="105"/>
      <c r="AGB640" s="105"/>
      <c r="AGC640" s="105"/>
      <c r="AGD640" s="105"/>
      <c r="AGE640" s="105"/>
      <c r="AGF640" s="105"/>
      <c r="AGG640" s="105"/>
      <c r="AGH640" s="105"/>
      <c r="AGI640" s="105"/>
      <c r="AGJ640" s="105"/>
      <c r="AGK640" s="105"/>
      <c r="AGL640" s="105"/>
      <c r="AGM640" s="105"/>
      <c r="AGN640" s="105"/>
      <c r="AGO640" s="105"/>
      <c r="AGP640" s="105"/>
      <c r="AGQ640" s="105"/>
      <c r="AGR640" s="105"/>
      <c r="AGS640" s="105"/>
      <c r="AGT640" s="105"/>
      <c r="AGU640" s="105"/>
      <c r="AGV640" s="105"/>
      <c r="AGW640" s="105"/>
      <c r="AGX640" s="105"/>
      <c r="AGY640" s="105"/>
      <c r="AGZ640" s="105"/>
      <c r="AHA640" s="105"/>
      <c r="AHB640" s="105"/>
      <c r="AHC640" s="105"/>
      <c r="AHD640" s="105"/>
      <c r="AHE640" s="105"/>
      <c r="AHF640" s="105"/>
      <c r="AHG640" s="105"/>
      <c r="AHH640" s="105"/>
      <c r="AHI640" s="105"/>
      <c r="AHJ640" s="105"/>
      <c r="AHK640" s="105"/>
      <c r="AHL640" s="105"/>
      <c r="AHM640" s="105"/>
      <c r="AHN640" s="105"/>
      <c r="AHO640" s="105"/>
      <c r="AHP640" s="105"/>
      <c r="AHQ640" s="105"/>
      <c r="AHR640" s="105"/>
      <c r="AHS640" s="105"/>
      <c r="AHT640" s="105"/>
      <c r="AHU640" s="105"/>
      <c r="AHV640" s="105"/>
      <c r="AHW640" s="105"/>
      <c r="AHX640" s="105"/>
      <c r="AHY640" s="105"/>
      <c r="AHZ640" s="105"/>
      <c r="AIA640" s="105"/>
      <c r="AIB640" s="105"/>
      <c r="AIC640" s="105"/>
      <c r="AID640" s="105"/>
      <c r="AIE640" s="105"/>
      <c r="AIF640" s="105"/>
      <c r="AIG640" s="105"/>
      <c r="AIH640" s="105"/>
      <c r="AII640" s="105"/>
      <c r="AIJ640" s="105"/>
      <c r="AIK640" s="105"/>
      <c r="AIL640" s="105"/>
      <c r="AIM640" s="105"/>
      <c r="AIN640" s="105"/>
      <c r="AIO640" s="105"/>
      <c r="AIP640" s="105"/>
      <c r="AIQ640" s="105"/>
      <c r="AIR640" s="105"/>
      <c r="AIS640" s="105"/>
      <c r="AIT640" s="105"/>
      <c r="AIU640" s="105"/>
      <c r="AIV640" s="105"/>
      <c r="AIW640" s="105"/>
      <c r="AIX640" s="105"/>
      <c r="AIY640" s="105"/>
      <c r="AIZ640" s="105"/>
      <c r="AJA640" s="105"/>
      <c r="AJB640" s="105"/>
      <c r="AJC640" s="105"/>
      <c r="AJD640" s="105"/>
      <c r="AJE640" s="105"/>
      <c r="AJF640" s="105"/>
      <c r="AJG640" s="105"/>
      <c r="AJH640" s="105"/>
      <c r="AJI640" s="105"/>
      <c r="AJJ640" s="105"/>
      <c r="AJK640" s="105"/>
      <c r="AJL640" s="105"/>
      <c r="AJM640" s="105"/>
      <c r="AJN640" s="105"/>
      <c r="AJO640" s="105"/>
      <c r="AJP640" s="105"/>
      <c r="AJQ640" s="105"/>
      <c r="AJR640" s="105"/>
      <c r="AJS640" s="105"/>
      <c r="AJT640" s="105"/>
      <c r="AJU640" s="105"/>
      <c r="AJV640" s="105"/>
      <c r="AJW640" s="105"/>
      <c r="AJX640" s="105"/>
      <c r="AJY640" s="105"/>
      <c r="AJZ640" s="105"/>
      <c r="AKA640" s="105"/>
      <c r="AKB640" s="105"/>
      <c r="AKC640" s="105"/>
      <c r="AKD640" s="105"/>
      <c r="AKE640" s="105"/>
      <c r="AKF640" s="105"/>
      <c r="AKG640" s="105"/>
      <c r="AKH640" s="105"/>
      <c r="AKI640" s="105"/>
      <c r="AKJ640" s="105"/>
      <c r="AKK640" s="105"/>
      <c r="AKL640" s="105"/>
      <c r="AKM640" s="105"/>
      <c r="AKN640" s="105"/>
      <c r="AKO640" s="105"/>
      <c r="AKP640" s="105"/>
      <c r="AKQ640" s="105"/>
      <c r="AKR640" s="105"/>
      <c r="AKS640" s="105"/>
      <c r="AKT640" s="105"/>
      <c r="AKU640" s="105"/>
      <c r="AKV640" s="105"/>
      <c r="AKW640" s="105"/>
      <c r="AKX640" s="105"/>
      <c r="AKY640" s="105"/>
      <c r="AKZ640" s="105"/>
      <c r="ALA640" s="105"/>
      <c r="ALB640" s="105"/>
      <c r="ALC640" s="105"/>
      <c r="ALD640" s="105"/>
      <c r="ALE640" s="105"/>
      <c r="ALF640" s="105"/>
      <c r="ALG640" s="105"/>
      <c r="ALH640" s="105"/>
      <c r="ALI640" s="105"/>
      <c r="ALJ640" s="105"/>
      <c r="ALK640" s="105"/>
      <c r="ALL640" s="105"/>
      <c r="ALM640" s="105"/>
      <c r="ALN640" s="105"/>
      <c r="ALO640" s="105"/>
      <c r="ALP640" s="105"/>
      <c r="ALQ640" s="105"/>
      <c r="ALR640" s="105"/>
      <c r="ALS640" s="105"/>
      <c r="ALT640" s="105"/>
      <c r="ALU640" s="105"/>
      <c r="ALV640" s="105"/>
      <c r="ALW640" s="105"/>
      <c r="ALX640" s="105"/>
      <c r="ALY640" s="105"/>
      <c r="ALZ640" s="105"/>
      <c r="AMA640" s="105"/>
      <c r="AMB640" s="105"/>
      <c r="AMC640" s="105"/>
      <c r="AMD640" s="105"/>
      <c r="AME640" s="105"/>
      <c r="AMF640" s="105"/>
      <c r="AMG640" s="105"/>
      <c r="AMH640" s="105"/>
      <c r="AMI640" s="105"/>
      <c r="AMJ640" s="105"/>
      <c r="AMK640" s="105"/>
      <c r="AML640" s="105"/>
      <c r="AMM640" s="105"/>
      <c r="AMN640" s="105"/>
      <c r="AMO640" s="105"/>
      <c r="AMP640" s="105"/>
      <c r="AMQ640" s="105"/>
      <c r="AMR640" s="105"/>
      <c r="AMS640" s="105"/>
      <c r="AMT640" s="105"/>
      <c r="AMU640" s="105"/>
      <c r="AMV640" s="105"/>
      <c r="AMW640" s="105"/>
      <c r="AMX640" s="105"/>
      <c r="AMY640" s="105"/>
      <c r="AMZ640" s="105"/>
      <c r="ANA640" s="105"/>
      <c r="ANB640" s="105"/>
      <c r="ANC640" s="105"/>
      <c r="AND640" s="105"/>
      <c r="ANE640" s="105"/>
      <c r="ANF640" s="105"/>
      <c r="ANG640" s="105"/>
      <c r="ANH640" s="105"/>
      <c r="ANI640" s="105"/>
      <c r="ANJ640" s="105"/>
      <c r="ANK640" s="105"/>
      <c r="ANL640" s="105"/>
      <c r="ANM640" s="105"/>
      <c r="ANN640" s="105"/>
      <c r="ANO640" s="105"/>
      <c r="ANP640" s="105"/>
      <c r="ANQ640" s="105"/>
      <c r="ANR640" s="105"/>
      <c r="ANS640" s="105"/>
      <c r="ANT640" s="105"/>
      <c r="ANU640" s="105"/>
      <c r="ANV640" s="105"/>
      <c r="ANW640" s="105"/>
      <c r="ANX640" s="105"/>
      <c r="ANY640" s="105"/>
      <c r="ANZ640" s="105"/>
      <c r="AOA640" s="105"/>
      <c r="AOB640" s="105"/>
      <c r="AOC640" s="105"/>
      <c r="AOD640" s="105"/>
      <c r="AOE640" s="105"/>
      <c r="AOF640" s="105"/>
      <c r="AOG640" s="105"/>
      <c r="AOH640" s="105"/>
      <c r="AOI640" s="105"/>
      <c r="AOJ640" s="105"/>
      <c r="AOK640" s="105"/>
      <c r="AOL640" s="105"/>
      <c r="AOM640" s="105"/>
      <c r="AON640" s="105"/>
      <c r="AOO640" s="105"/>
      <c r="AOP640" s="105"/>
      <c r="AOQ640" s="105"/>
      <c r="AOR640" s="105"/>
      <c r="AOS640" s="105"/>
      <c r="AOT640" s="105"/>
      <c r="AOU640" s="105"/>
      <c r="AOV640" s="105"/>
      <c r="AOW640" s="105"/>
      <c r="AOX640" s="105"/>
      <c r="AOY640" s="105"/>
      <c r="AOZ640" s="105"/>
      <c r="APA640" s="105"/>
      <c r="APB640" s="105"/>
      <c r="APC640" s="105"/>
      <c r="APD640" s="105"/>
      <c r="APE640" s="105"/>
      <c r="APF640" s="105"/>
      <c r="APG640" s="105"/>
      <c r="APH640" s="105"/>
      <c r="API640" s="105"/>
      <c r="APJ640" s="105"/>
      <c r="APK640" s="105"/>
      <c r="APL640" s="105"/>
      <c r="APM640" s="105"/>
      <c r="APN640" s="105"/>
      <c r="APO640" s="105"/>
      <c r="APP640" s="105"/>
      <c r="APQ640" s="105"/>
      <c r="APR640" s="105"/>
      <c r="APS640" s="105"/>
      <c r="APT640" s="105"/>
      <c r="APU640" s="105"/>
      <c r="APV640" s="105"/>
      <c r="APW640" s="105"/>
      <c r="APX640" s="105"/>
      <c r="APY640" s="105"/>
      <c r="APZ640" s="105"/>
      <c r="AQA640" s="105"/>
      <c r="AQB640" s="105"/>
      <c r="AQC640" s="105"/>
      <c r="AQD640" s="105"/>
      <c r="AQE640" s="105"/>
      <c r="AQF640" s="105"/>
      <c r="AQG640" s="105"/>
      <c r="AQH640" s="105"/>
      <c r="AQI640" s="105"/>
      <c r="AQJ640" s="105"/>
      <c r="AQK640" s="105"/>
      <c r="AQL640" s="105"/>
      <c r="AQM640" s="105"/>
      <c r="AQN640" s="105"/>
      <c r="AQO640" s="105"/>
      <c r="AQP640" s="105"/>
      <c r="AQQ640" s="105"/>
      <c r="AQR640" s="105"/>
      <c r="AQS640" s="105"/>
      <c r="AQT640" s="105"/>
      <c r="AQU640" s="105"/>
      <c r="AQV640" s="105"/>
      <c r="AQW640" s="105"/>
      <c r="AQX640" s="105"/>
      <c r="AQY640" s="105"/>
      <c r="AQZ640" s="105"/>
      <c r="ARA640" s="105"/>
      <c r="ARB640" s="105"/>
      <c r="ARC640" s="105"/>
      <c r="ARD640" s="105"/>
      <c r="ARE640" s="105"/>
      <c r="ARF640" s="105"/>
      <c r="ARG640" s="105"/>
      <c r="ARH640" s="105"/>
      <c r="ARI640" s="105"/>
      <c r="ARJ640" s="105"/>
      <c r="ARK640" s="105"/>
      <c r="ARL640" s="105"/>
      <c r="ARM640" s="105"/>
      <c r="ARN640" s="105"/>
      <c r="ARO640" s="105"/>
      <c r="ARP640" s="105"/>
      <c r="ARQ640" s="105"/>
      <c r="ARR640" s="105"/>
      <c r="ARS640" s="105"/>
      <c r="ART640" s="105"/>
      <c r="ARU640" s="105"/>
      <c r="ARV640" s="105"/>
      <c r="ARW640" s="105"/>
      <c r="ARX640" s="105"/>
      <c r="ARY640" s="105"/>
      <c r="ARZ640" s="105"/>
      <c r="ASA640" s="105"/>
      <c r="ASB640" s="105"/>
      <c r="ASC640" s="105"/>
      <c r="ASD640" s="105"/>
      <c r="ASE640" s="105"/>
      <c r="ASF640" s="105"/>
      <c r="ASG640" s="105"/>
      <c r="ASH640" s="105"/>
      <c r="ASI640" s="105"/>
      <c r="ASJ640" s="105"/>
      <c r="ASK640" s="105"/>
      <c r="ASL640" s="105"/>
      <c r="ASM640" s="105"/>
      <c r="ASN640" s="105"/>
      <c r="ASO640" s="105"/>
      <c r="ASP640" s="105"/>
      <c r="ASQ640" s="105"/>
      <c r="ASR640" s="105"/>
      <c r="ASS640" s="105"/>
      <c r="AST640" s="105"/>
      <c r="ASU640" s="105"/>
      <c r="ASV640" s="105"/>
      <c r="ASW640" s="105"/>
      <c r="ASX640" s="105"/>
      <c r="ASY640" s="105"/>
      <c r="ASZ640" s="105"/>
      <c r="ATA640" s="105"/>
      <c r="ATB640" s="105"/>
      <c r="ATC640" s="105"/>
      <c r="ATD640" s="105"/>
      <c r="ATE640" s="105"/>
      <c r="ATF640" s="105"/>
      <c r="ATG640" s="105"/>
      <c r="ATH640" s="105"/>
      <c r="ATI640" s="105"/>
      <c r="ATJ640" s="105"/>
      <c r="ATK640" s="105"/>
      <c r="ATL640" s="105"/>
      <c r="ATM640" s="105"/>
      <c r="ATN640" s="105"/>
      <c r="ATO640" s="105"/>
      <c r="ATP640" s="105"/>
      <c r="ATQ640" s="105"/>
      <c r="ATR640" s="105"/>
      <c r="ATS640" s="105"/>
      <c r="ATT640" s="105"/>
      <c r="ATU640" s="105"/>
      <c r="ATV640" s="105"/>
      <c r="ATW640" s="105"/>
      <c r="ATX640" s="105"/>
      <c r="ATY640" s="105"/>
      <c r="ATZ640" s="105"/>
      <c r="AUA640" s="105"/>
      <c r="AUB640" s="105"/>
      <c r="AUC640" s="105"/>
      <c r="AUD640" s="105"/>
      <c r="AUE640" s="105"/>
      <c r="AUF640" s="105"/>
      <c r="AUG640" s="105"/>
      <c r="AUH640" s="105"/>
      <c r="AUI640" s="105"/>
      <c r="AUJ640" s="105"/>
      <c r="AUK640" s="105"/>
      <c r="AUL640" s="105"/>
      <c r="AUM640" s="105"/>
      <c r="AUN640" s="105"/>
      <c r="AUO640" s="105"/>
      <c r="AUP640" s="105"/>
      <c r="AUQ640" s="105"/>
      <c r="AUR640" s="105"/>
      <c r="AUS640" s="105"/>
      <c r="AUT640" s="105"/>
      <c r="AUU640" s="105"/>
      <c r="AUV640" s="105"/>
      <c r="AUW640" s="105"/>
      <c r="AUX640" s="105"/>
      <c r="AUY640" s="105"/>
      <c r="AUZ640" s="105"/>
      <c r="AVA640" s="105"/>
      <c r="AVB640" s="105"/>
      <c r="AVC640" s="105"/>
      <c r="AVD640" s="105"/>
      <c r="AVE640" s="105"/>
      <c r="AVF640" s="105"/>
      <c r="AVG640" s="105"/>
      <c r="AVH640" s="105"/>
      <c r="AVI640" s="105"/>
      <c r="AVJ640" s="105"/>
      <c r="AVK640" s="105"/>
      <c r="AVL640" s="105"/>
      <c r="AVM640" s="105"/>
      <c r="AVN640" s="105"/>
      <c r="AVO640" s="105"/>
      <c r="AVP640" s="105"/>
      <c r="AVQ640" s="105"/>
      <c r="AVR640" s="105"/>
      <c r="AVS640" s="105"/>
      <c r="AVT640" s="105"/>
      <c r="AVU640" s="105"/>
      <c r="AVV640" s="105"/>
      <c r="AVW640" s="105"/>
      <c r="AVX640" s="105"/>
      <c r="AVY640" s="105"/>
      <c r="AVZ640" s="105"/>
      <c r="AWA640" s="105"/>
      <c r="AWB640" s="105"/>
      <c r="AWC640" s="105"/>
      <c r="AWD640" s="105"/>
      <c r="AWE640" s="105"/>
      <c r="AWF640" s="105"/>
      <c r="AWG640" s="105"/>
      <c r="AWH640" s="105"/>
      <c r="AWI640" s="105"/>
      <c r="AWJ640" s="105"/>
      <c r="AWK640" s="105"/>
      <c r="AWL640" s="105"/>
      <c r="AWM640" s="105"/>
      <c r="AWN640" s="105"/>
      <c r="AWO640" s="105"/>
      <c r="AWP640" s="105"/>
      <c r="AWQ640" s="105"/>
      <c r="AWR640" s="105"/>
      <c r="AWS640" s="105"/>
      <c r="AWT640" s="105"/>
      <c r="AWU640" s="105"/>
      <c r="AWV640" s="105"/>
      <c r="AWW640" s="105"/>
      <c r="AWX640" s="105"/>
      <c r="AWY640" s="105"/>
      <c r="AWZ640" s="105"/>
      <c r="AXA640" s="105"/>
      <c r="AXB640" s="105"/>
      <c r="AXC640" s="105"/>
      <c r="AXD640" s="105"/>
      <c r="AXE640" s="105"/>
      <c r="AXF640" s="105"/>
      <c r="AXG640" s="105"/>
      <c r="AXH640" s="105"/>
      <c r="AXI640" s="105"/>
      <c r="AXJ640" s="105"/>
      <c r="AXK640" s="105"/>
      <c r="AXL640" s="105"/>
      <c r="AXM640" s="105"/>
      <c r="AXN640" s="105"/>
      <c r="AXO640" s="105"/>
      <c r="AXP640" s="105"/>
      <c r="AXQ640" s="105"/>
      <c r="AXR640" s="105"/>
      <c r="AXS640" s="105"/>
      <c r="AXT640" s="105"/>
      <c r="AXU640" s="105"/>
      <c r="AXV640" s="105"/>
      <c r="AXW640" s="105"/>
      <c r="AXX640" s="105"/>
      <c r="AXY640" s="105"/>
      <c r="AXZ640" s="105"/>
      <c r="AYA640" s="105"/>
      <c r="AYB640" s="105"/>
      <c r="AYC640" s="105"/>
      <c r="AYD640" s="105"/>
      <c r="AYE640" s="105"/>
      <c r="AYF640" s="105"/>
      <c r="AYG640" s="105"/>
      <c r="AYH640" s="105"/>
      <c r="AYI640" s="105"/>
      <c r="AYJ640" s="105"/>
      <c r="AYK640" s="105"/>
      <c r="AYL640" s="105"/>
      <c r="AYM640" s="105"/>
      <c r="AYN640" s="105"/>
      <c r="AYO640" s="105"/>
      <c r="AYP640" s="105"/>
      <c r="AYQ640" s="105"/>
      <c r="AYR640" s="105"/>
      <c r="AYS640" s="105"/>
      <c r="AYT640" s="105"/>
      <c r="AYU640" s="105"/>
      <c r="AYV640" s="105"/>
      <c r="AYW640" s="105"/>
      <c r="AYX640" s="105"/>
      <c r="AYY640" s="105"/>
      <c r="AYZ640" s="105"/>
      <c r="AZA640" s="105"/>
      <c r="AZB640" s="105"/>
      <c r="AZC640" s="105"/>
      <c r="AZD640" s="105"/>
      <c r="AZE640" s="105"/>
      <c r="AZF640" s="105"/>
      <c r="AZG640" s="105"/>
      <c r="AZH640" s="105"/>
      <c r="AZI640" s="105"/>
      <c r="AZJ640" s="105"/>
      <c r="AZK640" s="105"/>
      <c r="AZL640" s="105"/>
      <c r="AZM640" s="105"/>
      <c r="AZN640" s="105"/>
      <c r="AZO640" s="105"/>
      <c r="AZP640" s="105"/>
      <c r="AZQ640" s="105"/>
      <c r="AZR640" s="105"/>
      <c r="AZS640" s="105"/>
      <c r="AZT640" s="105"/>
      <c r="AZU640" s="105"/>
      <c r="AZV640" s="105"/>
      <c r="AZW640" s="105"/>
      <c r="AZX640" s="105"/>
      <c r="AZY640" s="105"/>
      <c r="AZZ640" s="105"/>
      <c r="BAA640" s="105"/>
      <c r="BAB640" s="105"/>
      <c r="BAC640" s="105"/>
      <c r="BAD640" s="105"/>
      <c r="BAE640" s="105"/>
      <c r="BAF640" s="105"/>
      <c r="BAG640" s="105"/>
      <c r="BAH640" s="105"/>
      <c r="BAI640" s="105"/>
      <c r="BAJ640" s="105"/>
      <c r="BAK640" s="105"/>
      <c r="BAL640" s="105"/>
      <c r="BAM640" s="105"/>
      <c r="BAN640" s="105"/>
      <c r="BAO640" s="105"/>
      <c r="BAP640" s="105"/>
      <c r="BAQ640" s="105"/>
      <c r="BAR640" s="105"/>
      <c r="BAS640" s="105"/>
      <c r="BAT640" s="105"/>
      <c r="BAU640" s="105"/>
      <c r="BAV640" s="105"/>
      <c r="BAW640" s="105"/>
      <c r="BAX640" s="105"/>
      <c r="BAY640" s="105"/>
      <c r="BAZ640" s="105"/>
      <c r="BBA640" s="105"/>
      <c r="BBB640" s="105"/>
      <c r="BBC640" s="105"/>
      <c r="BBD640" s="105"/>
      <c r="BBE640" s="105"/>
      <c r="BBF640" s="105"/>
      <c r="BBG640" s="105"/>
      <c r="BBH640" s="105"/>
      <c r="BBI640" s="105"/>
      <c r="BBJ640" s="105"/>
      <c r="BBK640" s="105"/>
      <c r="BBL640" s="105"/>
      <c r="BBM640" s="105"/>
      <c r="BBN640" s="105"/>
      <c r="BBO640" s="105"/>
      <c r="BBP640" s="105"/>
      <c r="BBQ640" s="105"/>
      <c r="BBR640" s="105"/>
      <c r="BBS640" s="105"/>
      <c r="BBT640" s="105"/>
      <c r="BBU640" s="105"/>
      <c r="BBV640" s="105"/>
      <c r="BBW640" s="105"/>
      <c r="BBX640" s="105"/>
      <c r="BBY640" s="105"/>
      <c r="BBZ640" s="105"/>
      <c r="BCA640" s="105"/>
      <c r="BCB640" s="105"/>
      <c r="BCC640" s="105"/>
      <c r="BCD640" s="105"/>
      <c r="BCE640" s="105"/>
      <c r="BCF640" s="105"/>
      <c r="BCG640" s="105"/>
      <c r="BCH640" s="105"/>
      <c r="BCI640" s="105"/>
      <c r="BCJ640" s="105"/>
      <c r="BCK640" s="105"/>
      <c r="BCL640" s="105"/>
      <c r="BCM640" s="105"/>
      <c r="BCN640" s="105"/>
      <c r="BCO640" s="105"/>
      <c r="BCP640" s="105"/>
      <c r="BCQ640" s="105"/>
      <c r="BCR640" s="105"/>
      <c r="BCS640" s="105"/>
      <c r="BCT640" s="105"/>
      <c r="BCU640" s="105"/>
      <c r="BCV640" s="105"/>
      <c r="BCW640" s="105"/>
      <c r="BCX640" s="105"/>
      <c r="BCY640" s="105"/>
      <c r="BCZ640" s="105"/>
      <c r="BDA640" s="105"/>
      <c r="BDB640" s="105"/>
      <c r="BDC640" s="105"/>
      <c r="BDD640" s="105"/>
      <c r="BDE640" s="105"/>
      <c r="BDF640" s="105"/>
      <c r="BDG640" s="105"/>
      <c r="BDH640" s="105"/>
      <c r="BDI640" s="105"/>
      <c r="BDJ640" s="105"/>
      <c r="BDK640" s="105"/>
      <c r="BDL640" s="105"/>
      <c r="BDM640" s="105"/>
      <c r="BDN640" s="105"/>
      <c r="BDO640" s="105"/>
      <c r="BDP640" s="105"/>
      <c r="BDQ640" s="105"/>
      <c r="BDR640" s="105"/>
      <c r="BDS640" s="105"/>
      <c r="BDT640" s="105"/>
      <c r="BDU640" s="105"/>
      <c r="BDV640" s="105"/>
      <c r="BDW640" s="105"/>
      <c r="BDX640" s="105"/>
      <c r="BDY640" s="105"/>
      <c r="BDZ640" s="105"/>
      <c r="BEA640" s="105"/>
      <c r="BEB640" s="105"/>
      <c r="BEC640" s="105"/>
      <c r="BED640" s="105"/>
      <c r="BEE640" s="105"/>
      <c r="BEF640" s="105"/>
      <c r="BEG640" s="105"/>
      <c r="BEH640" s="105"/>
      <c r="BEI640" s="105"/>
      <c r="BEJ640" s="105"/>
      <c r="BEK640" s="105"/>
      <c r="BEL640" s="105"/>
      <c r="BEM640" s="105"/>
      <c r="BEN640" s="105"/>
      <c r="BEO640" s="105"/>
      <c r="BEP640" s="105"/>
      <c r="BEQ640" s="105"/>
      <c r="BER640" s="105"/>
      <c r="BES640" s="105"/>
      <c r="BET640" s="105"/>
      <c r="BEU640" s="105"/>
      <c r="BEV640" s="105"/>
      <c r="BEW640" s="105"/>
      <c r="BEX640" s="105"/>
      <c r="BEY640" s="105"/>
      <c r="BEZ640" s="105"/>
      <c r="BFA640" s="105"/>
      <c r="BFB640" s="105"/>
      <c r="BFC640" s="105"/>
      <c r="BFD640" s="105"/>
      <c r="BFE640" s="105"/>
      <c r="BFF640" s="105"/>
      <c r="BFG640" s="105"/>
      <c r="BFH640" s="105"/>
      <c r="BFI640" s="105"/>
      <c r="BFJ640" s="105"/>
      <c r="BFK640" s="105"/>
      <c r="BFL640" s="105"/>
      <c r="BFM640" s="105"/>
      <c r="BFN640" s="105"/>
      <c r="BFO640" s="105"/>
      <c r="BFP640" s="105"/>
      <c r="BFQ640" s="105"/>
      <c r="BFR640" s="105"/>
      <c r="BFS640" s="105"/>
      <c r="BFT640" s="105"/>
      <c r="BFU640" s="105"/>
      <c r="BFV640" s="105"/>
      <c r="BFW640" s="105"/>
      <c r="BFX640" s="105"/>
      <c r="BFY640" s="105"/>
      <c r="BFZ640" s="105"/>
      <c r="BGA640" s="105"/>
      <c r="BGB640" s="105"/>
      <c r="BGC640" s="105"/>
      <c r="BGD640" s="105"/>
      <c r="BGE640" s="105"/>
      <c r="BGF640" s="105"/>
      <c r="BGG640" s="105"/>
      <c r="BGH640" s="105"/>
      <c r="BGI640" s="105"/>
      <c r="BGJ640" s="105"/>
      <c r="BGK640" s="105"/>
      <c r="BGL640" s="105"/>
      <c r="BGM640" s="105"/>
      <c r="BGN640" s="105"/>
      <c r="BGO640" s="105"/>
      <c r="BGP640" s="105"/>
      <c r="BGQ640" s="105"/>
      <c r="BGR640" s="105"/>
      <c r="BGS640" s="105"/>
      <c r="BGT640" s="105"/>
      <c r="BGU640" s="105"/>
      <c r="BGV640" s="105"/>
      <c r="BGW640" s="105"/>
      <c r="BGX640" s="105"/>
      <c r="BGY640" s="105"/>
      <c r="BGZ640" s="105"/>
      <c r="BHA640" s="105"/>
      <c r="BHB640" s="105"/>
      <c r="BHC640" s="105"/>
      <c r="BHD640" s="105"/>
      <c r="BHE640" s="105"/>
      <c r="BHF640" s="105"/>
      <c r="BHG640" s="105"/>
      <c r="BHH640" s="105"/>
      <c r="BHI640" s="105"/>
      <c r="BHJ640" s="105"/>
      <c r="BHK640" s="105"/>
      <c r="BHL640" s="105"/>
      <c r="BHM640" s="105"/>
      <c r="BHN640" s="105"/>
      <c r="BHO640" s="105"/>
      <c r="BHP640" s="105"/>
      <c r="BHQ640" s="105"/>
      <c r="BHR640" s="105"/>
      <c r="BHS640" s="105"/>
      <c r="BHT640" s="105"/>
      <c r="BHU640" s="105"/>
      <c r="BHV640" s="105"/>
      <c r="BHW640" s="105"/>
      <c r="BHX640" s="105"/>
      <c r="BHY640" s="105"/>
      <c r="BHZ640" s="105"/>
      <c r="BIA640" s="105"/>
      <c r="BIB640" s="105"/>
      <c r="BIC640" s="105"/>
      <c r="BID640" s="105"/>
      <c r="BIE640" s="105"/>
      <c r="BIF640" s="105"/>
      <c r="BIG640" s="105"/>
      <c r="BIH640" s="105"/>
      <c r="BII640" s="105"/>
      <c r="BIJ640" s="105"/>
      <c r="BIK640" s="105"/>
      <c r="BIL640" s="105"/>
      <c r="BIM640" s="105"/>
      <c r="BIN640" s="105"/>
      <c r="BIO640" s="105"/>
      <c r="BIP640" s="105"/>
      <c r="BIQ640" s="105"/>
      <c r="BIR640" s="105"/>
      <c r="BIS640" s="105"/>
      <c r="BIT640" s="105"/>
      <c r="BIU640" s="105"/>
      <c r="BIV640" s="105"/>
      <c r="BIW640" s="105"/>
      <c r="BIX640" s="105"/>
      <c r="BIY640" s="105"/>
      <c r="BIZ640" s="105"/>
      <c r="BJA640" s="105"/>
      <c r="BJB640" s="105"/>
      <c r="BJC640" s="105"/>
      <c r="BJD640" s="105"/>
      <c r="BJE640" s="105"/>
      <c r="BJF640" s="105"/>
      <c r="BJG640" s="105"/>
      <c r="BJH640" s="105"/>
      <c r="BJI640" s="105"/>
      <c r="BJJ640" s="105"/>
      <c r="BJK640" s="105"/>
      <c r="BJL640" s="105"/>
      <c r="BJM640" s="105"/>
      <c r="BJN640" s="105"/>
      <c r="BJO640" s="105"/>
      <c r="BJP640" s="105"/>
      <c r="BJQ640" s="105"/>
      <c r="BJR640" s="105"/>
      <c r="BJS640" s="105"/>
      <c r="BJT640" s="105"/>
      <c r="BJU640" s="105"/>
      <c r="BJV640" s="105"/>
      <c r="BJW640" s="105"/>
      <c r="BJX640" s="105"/>
      <c r="BJY640" s="105"/>
      <c r="BJZ640" s="105"/>
      <c r="BKA640" s="105"/>
      <c r="BKB640" s="105"/>
      <c r="BKC640" s="105"/>
      <c r="BKD640" s="105"/>
      <c r="BKE640" s="105"/>
      <c r="BKF640" s="105"/>
      <c r="BKG640" s="105"/>
      <c r="BKH640" s="105"/>
      <c r="BKI640" s="105"/>
      <c r="BKJ640" s="105"/>
      <c r="BKK640" s="105"/>
      <c r="BKL640" s="105"/>
      <c r="BKM640" s="105"/>
      <c r="BKN640" s="105"/>
      <c r="BKO640" s="105"/>
      <c r="BKP640" s="105"/>
      <c r="BKQ640" s="105"/>
      <c r="BKR640" s="105"/>
      <c r="BKS640" s="105"/>
      <c r="BKT640" s="105"/>
      <c r="BKU640" s="105"/>
      <c r="BKV640" s="105"/>
      <c r="BKW640" s="105"/>
      <c r="BKX640" s="105"/>
      <c r="BKY640" s="105"/>
      <c r="BKZ640" s="105"/>
      <c r="BLA640" s="105"/>
      <c r="BLB640" s="105"/>
      <c r="BLC640" s="105"/>
      <c r="BLD640" s="105"/>
      <c r="BLE640" s="105"/>
      <c r="BLF640" s="105"/>
      <c r="BLG640" s="105"/>
      <c r="BLH640" s="105"/>
      <c r="BLI640" s="105"/>
      <c r="BLJ640" s="105"/>
      <c r="BLK640" s="105"/>
      <c r="BLL640" s="105"/>
      <c r="BLM640" s="105"/>
      <c r="BLN640" s="105"/>
      <c r="BLO640" s="105"/>
      <c r="BLP640" s="105"/>
      <c r="BLQ640" s="105"/>
      <c r="BLR640" s="105"/>
      <c r="BLS640" s="105"/>
      <c r="BLT640" s="105"/>
      <c r="BLU640" s="105"/>
      <c r="BLV640" s="105"/>
      <c r="BLW640" s="105"/>
      <c r="BLX640" s="105"/>
      <c r="BLY640" s="105"/>
      <c r="BLZ640" s="105"/>
      <c r="BMA640" s="105"/>
      <c r="BMB640" s="105"/>
      <c r="BMC640" s="105"/>
      <c r="BMD640" s="105"/>
      <c r="BME640" s="105"/>
      <c r="BMF640" s="105"/>
      <c r="BMG640" s="105"/>
      <c r="BMH640" s="105"/>
      <c r="BMI640" s="105"/>
      <c r="BMJ640" s="105"/>
      <c r="BMK640" s="105"/>
      <c r="BML640" s="105"/>
      <c r="BMM640" s="105"/>
      <c r="BMN640" s="105"/>
      <c r="BMO640" s="105"/>
      <c r="BMP640" s="105"/>
      <c r="BMQ640" s="105"/>
      <c r="BMR640" s="105"/>
      <c r="BMS640" s="105"/>
      <c r="BMT640" s="105"/>
      <c r="BMU640" s="105"/>
      <c r="BMV640" s="105"/>
      <c r="BMW640" s="105"/>
      <c r="BMX640" s="105"/>
      <c r="BMY640" s="105"/>
      <c r="BMZ640" s="105"/>
      <c r="BNA640" s="105"/>
      <c r="BNB640" s="105"/>
      <c r="BNC640" s="105"/>
      <c r="BND640" s="105"/>
      <c r="BNE640" s="105"/>
      <c r="BNF640" s="105"/>
      <c r="BNG640" s="105"/>
      <c r="BNH640" s="105"/>
      <c r="BNI640" s="105"/>
      <c r="BNJ640" s="105"/>
      <c r="BNK640" s="105"/>
      <c r="BNL640" s="105"/>
      <c r="BNM640" s="105"/>
      <c r="BNN640" s="105"/>
      <c r="BNO640" s="105"/>
      <c r="BNP640" s="105"/>
      <c r="BNQ640" s="105"/>
      <c r="BNR640" s="105"/>
      <c r="BNS640" s="105"/>
      <c r="BNT640" s="105"/>
      <c r="BNU640" s="105"/>
      <c r="BNV640" s="105"/>
      <c r="BNW640" s="105"/>
      <c r="BNX640" s="105"/>
      <c r="BNY640" s="105"/>
      <c r="BNZ640" s="105"/>
      <c r="BOA640" s="105"/>
      <c r="BOB640" s="105"/>
      <c r="BOC640" s="105"/>
      <c r="BOD640" s="105"/>
      <c r="BOE640" s="105"/>
      <c r="BOF640" s="105"/>
      <c r="BOG640" s="105"/>
      <c r="BOH640" s="105"/>
      <c r="BOI640" s="105"/>
      <c r="BOJ640" s="105"/>
      <c r="BOK640" s="105"/>
      <c r="BOL640" s="105"/>
      <c r="BOM640" s="105"/>
      <c r="BON640" s="105"/>
      <c r="BOO640" s="105"/>
      <c r="BOP640" s="105"/>
      <c r="BOQ640" s="105"/>
      <c r="BOR640" s="105"/>
      <c r="BOS640" s="105"/>
      <c r="BOT640" s="105"/>
      <c r="BOU640" s="105"/>
      <c r="BOV640" s="105"/>
      <c r="BOW640" s="105"/>
      <c r="BOX640" s="105"/>
      <c r="BOY640" s="105"/>
      <c r="BOZ640" s="105"/>
      <c r="BPA640" s="105"/>
      <c r="BPB640" s="105"/>
      <c r="BPC640" s="105"/>
      <c r="BPD640" s="105"/>
      <c r="BPE640" s="105"/>
      <c r="BPF640" s="105"/>
      <c r="BPG640" s="105"/>
      <c r="BPH640" s="105"/>
      <c r="BPI640" s="105"/>
      <c r="BPJ640" s="105"/>
      <c r="BPK640" s="105"/>
      <c r="BPL640" s="105"/>
      <c r="BPM640" s="105"/>
      <c r="BPN640" s="105"/>
      <c r="BPO640" s="105"/>
      <c r="BPP640" s="105"/>
      <c r="BPQ640" s="105"/>
      <c r="BPR640" s="105"/>
      <c r="BPS640" s="105"/>
      <c r="BPT640" s="105"/>
      <c r="BPU640" s="105"/>
      <c r="BPV640" s="105"/>
      <c r="BPW640" s="105"/>
      <c r="BPX640" s="105"/>
      <c r="BPY640" s="105"/>
      <c r="BPZ640" s="105"/>
      <c r="BQA640" s="105"/>
      <c r="BQB640" s="105"/>
      <c r="BQC640" s="105"/>
      <c r="BQD640" s="105"/>
      <c r="BQE640" s="105"/>
      <c r="BQF640" s="105"/>
      <c r="BQG640" s="105"/>
      <c r="BQH640" s="105"/>
      <c r="BQI640" s="105"/>
      <c r="BQJ640" s="105"/>
      <c r="BQK640" s="105"/>
      <c r="BQL640" s="105"/>
      <c r="BQM640" s="105"/>
      <c r="BQN640" s="105"/>
      <c r="BQO640" s="105"/>
      <c r="BQP640" s="105"/>
      <c r="BQQ640" s="105"/>
      <c r="BQR640" s="105"/>
      <c r="BQS640" s="105"/>
      <c r="BQT640" s="105"/>
      <c r="BQU640" s="105"/>
      <c r="BQV640" s="105"/>
      <c r="BQW640" s="105"/>
      <c r="BQX640" s="105"/>
      <c r="BQY640" s="105"/>
      <c r="BQZ640" s="105"/>
      <c r="BRA640" s="105"/>
      <c r="BRB640" s="105"/>
      <c r="BRC640" s="105"/>
      <c r="BRD640" s="105"/>
      <c r="BRE640" s="105"/>
      <c r="BRF640" s="105"/>
      <c r="BRG640" s="105"/>
      <c r="BRH640" s="105"/>
      <c r="BRI640" s="105"/>
      <c r="BRJ640" s="105"/>
      <c r="BRK640" s="105"/>
      <c r="BRL640" s="105"/>
      <c r="BRM640" s="105"/>
      <c r="BRN640" s="105"/>
      <c r="BRO640" s="105"/>
      <c r="BRP640" s="105"/>
      <c r="BRQ640" s="105"/>
      <c r="BRR640" s="105"/>
      <c r="BRS640" s="105"/>
      <c r="BRT640" s="105"/>
      <c r="BRU640" s="105"/>
      <c r="BRV640" s="105"/>
      <c r="BRW640" s="105"/>
      <c r="BRX640" s="105"/>
      <c r="BRY640" s="105"/>
      <c r="BRZ640" s="105"/>
      <c r="BSA640" s="105"/>
      <c r="BSB640" s="105"/>
      <c r="BSC640" s="105"/>
      <c r="BSD640" s="105"/>
      <c r="BSE640" s="105"/>
      <c r="BSF640" s="105"/>
      <c r="BSG640" s="105"/>
      <c r="BSH640" s="105"/>
      <c r="BSI640" s="105"/>
      <c r="BSJ640" s="105"/>
      <c r="BSK640" s="105"/>
      <c r="BSL640" s="105"/>
      <c r="BSM640" s="105"/>
      <c r="BSN640" s="105"/>
      <c r="BSO640" s="105"/>
      <c r="BSP640" s="105"/>
      <c r="BSQ640" s="105"/>
      <c r="BSR640" s="105"/>
      <c r="BSS640" s="105"/>
      <c r="BST640" s="105"/>
      <c r="BSU640" s="105"/>
      <c r="BSV640" s="105"/>
      <c r="BSW640" s="105"/>
      <c r="BSX640" s="105"/>
      <c r="BSY640" s="105"/>
      <c r="BSZ640" s="105"/>
      <c r="BTA640" s="105"/>
      <c r="BTB640" s="105"/>
      <c r="BTC640" s="105"/>
      <c r="BTD640" s="105"/>
      <c r="BTE640" s="105"/>
      <c r="BTF640" s="105"/>
      <c r="BTG640" s="105"/>
      <c r="BTH640" s="105"/>
      <c r="BTI640" s="105"/>
      <c r="BTJ640" s="105"/>
      <c r="BTK640" s="105"/>
      <c r="BTL640" s="105"/>
      <c r="BTM640" s="105"/>
      <c r="BTN640" s="105"/>
      <c r="BTO640" s="105"/>
      <c r="BTP640" s="105"/>
      <c r="BTQ640" s="105"/>
      <c r="BTR640" s="105"/>
      <c r="BTS640" s="105"/>
      <c r="BTT640" s="105"/>
      <c r="BTU640" s="105"/>
      <c r="BTV640" s="105"/>
      <c r="BTW640" s="105"/>
      <c r="BTX640" s="105"/>
      <c r="BTY640" s="105"/>
      <c r="BTZ640" s="105"/>
      <c r="BUA640" s="105"/>
      <c r="BUB640" s="105"/>
      <c r="BUC640" s="105"/>
      <c r="BUD640" s="105"/>
      <c r="BUE640" s="105"/>
      <c r="BUF640" s="105"/>
      <c r="BUG640" s="105"/>
      <c r="BUH640" s="105"/>
      <c r="BUI640" s="105"/>
      <c r="BUJ640" s="105"/>
      <c r="BUK640" s="105"/>
      <c r="BUL640" s="105"/>
      <c r="BUM640" s="105"/>
      <c r="BUN640" s="105"/>
      <c r="BUO640" s="105"/>
      <c r="BUP640" s="105"/>
      <c r="BUQ640" s="105"/>
      <c r="BUR640" s="105"/>
      <c r="BUS640" s="105"/>
      <c r="BUT640" s="105"/>
      <c r="BUU640" s="105"/>
      <c r="BUV640" s="105"/>
      <c r="BUW640" s="105"/>
      <c r="BUX640" s="105"/>
      <c r="BUY640" s="105"/>
      <c r="BUZ640" s="105"/>
      <c r="BVA640" s="105"/>
      <c r="BVB640" s="105"/>
      <c r="BVC640" s="105"/>
      <c r="BVD640" s="105"/>
      <c r="BVE640" s="105"/>
      <c r="BVF640" s="105"/>
      <c r="BVG640" s="105"/>
      <c r="BVH640" s="105"/>
      <c r="BVI640" s="105"/>
      <c r="BVJ640" s="105"/>
      <c r="BVK640" s="105"/>
      <c r="BVL640" s="105"/>
      <c r="BVM640" s="105"/>
      <c r="BVN640" s="105"/>
      <c r="BVO640" s="105"/>
      <c r="BVP640" s="105"/>
      <c r="BVQ640" s="105"/>
      <c r="BVR640" s="105"/>
      <c r="BVS640" s="105"/>
      <c r="BVT640" s="105"/>
      <c r="BVU640" s="105"/>
      <c r="BVV640" s="105"/>
      <c r="BVW640" s="105"/>
      <c r="BVX640" s="105"/>
      <c r="BVY640" s="105"/>
      <c r="BVZ640" s="105"/>
      <c r="BWA640" s="105"/>
      <c r="BWB640" s="105"/>
      <c r="BWC640" s="105"/>
      <c r="BWD640" s="105"/>
      <c r="BWE640" s="105"/>
      <c r="BWF640" s="105"/>
      <c r="BWG640" s="105"/>
      <c r="BWH640" s="105"/>
      <c r="BWI640" s="105"/>
      <c r="BWJ640" s="105"/>
      <c r="BWK640" s="105"/>
      <c r="BWL640" s="105"/>
      <c r="BWM640" s="105"/>
      <c r="BWN640" s="105"/>
      <c r="BWO640" s="105"/>
      <c r="BWP640" s="105"/>
      <c r="BWQ640" s="105"/>
      <c r="BWR640" s="105"/>
      <c r="BWS640" s="105"/>
      <c r="BWT640" s="105"/>
      <c r="BWU640" s="105"/>
      <c r="BWV640" s="105"/>
      <c r="BWW640" s="105"/>
      <c r="BWX640" s="105"/>
      <c r="BWY640" s="105"/>
      <c r="BWZ640" s="105"/>
      <c r="BXA640" s="105"/>
      <c r="BXB640" s="105"/>
      <c r="BXC640" s="105"/>
      <c r="BXD640" s="105"/>
      <c r="BXE640" s="105"/>
      <c r="BXF640" s="105"/>
      <c r="BXG640" s="105"/>
      <c r="BXH640" s="105"/>
      <c r="BXI640" s="105"/>
      <c r="BXJ640" s="105"/>
      <c r="BXK640" s="105"/>
      <c r="BXL640" s="105"/>
      <c r="BXM640" s="105"/>
      <c r="BXN640" s="105"/>
      <c r="BXO640" s="105"/>
      <c r="BXP640" s="105"/>
      <c r="BXQ640" s="105"/>
      <c r="BXR640" s="105"/>
      <c r="BXS640" s="105"/>
      <c r="BXT640" s="105"/>
      <c r="BXU640" s="105"/>
      <c r="BXV640" s="105"/>
      <c r="BXW640" s="105"/>
      <c r="BXX640" s="105"/>
      <c r="BXY640" s="105"/>
      <c r="BXZ640" s="105"/>
      <c r="BYA640" s="105"/>
      <c r="BYB640" s="105"/>
      <c r="BYC640" s="105"/>
      <c r="BYD640" s="105"/>
      <c r="BYE640" s="105"/>
      <c r="BYF640" s="105"/>
      <c r="BYG640" s="105"/>
      <c r="BYH640" s="105"/>
      <c r="BYI640" s="105"/>
      <c r="BYJ640" s="105"/>
      <c r="BYK640" s="105"/>
      <c r="BYL640" s="105"/>
      <c r="BYM640" s="105"/>
      <c r="BYN640" s="105"/>
      <c r="BYO640" s="105"/>
      <c r="BYP640" s="105"/>
      <c r="BYQ640" s="105"/>
      <c r="BYR640" s="105"/>
      <c r="BYS640" s="105"/>
      <c r="BYT640" s="105"/>
      <c r="BYU640" s="105"/>
      <c r="BYV640" s="105"/>
      <c r="BYW640" s="105"/>
      <c r="BYX640" s="105"/>
      <c r="BYY640" s="105"/>
      <c r="BYZ640" s="105"/>
      <c r="BZA640" s="105"/>
      <c r="BZB640" s="105"/>
      <c r="BZC640" s="105"/>
      <c r="BZD640" s="105"/>
      <c r="BZE640" s="105"/>
      <c r="BZF640" s="105"/>
      <c r="BZG640" s="105"/>
      <c r="BZH640" s="105"/>
      <c r="BZI640" s="105"/>
      <c r="BZJ640" s="105"/>
      <c r="BZK640" s="105"/>
      <c r="BZL640" s="105"/>
      <c r="BZM640" s="105"/>
      <c r="BZN640" s="105"/>
      <c r="BZO640" s="105"/>
      <c r="BZP640" s="105"/>
      <c r="BZQ640" s="105"/>
      <c r="BZR640" s="105"/>
      <c r="BZS640" s="105"/>
      <c r="BZT640" s="105"/>
      <c r="BZU640" s="105"/>
      <c r="BZV640" s="105"/>
      <c r="BZW640" s="105"/>
      <c r="BZX640" s="105"/>
      <c r="BZY640" s="105"/>
      <c r="BZZ640" s="105"/>
      <c r="CAA640" s="105"/>
      <c r="CAB640" s="105"/>
      <c r="CAC640" s="105"/>
      <c r="CAD640" s="105"/>
      <c r="CAE640" s="105"/>
      <c r="CAF640" s="105"/>
      <c r="CAG640" s="105"/>
      <c r="CAH640" s="105"/>
      <c r="CAI640" s="105"/>
      <c r="CAJ640" s="105"/>
      <c r="CAK640" s="105"/>
      <c r="CAL640" s="105"/>
      <c r="CAM640" s="105"/>
      <c r="CAN640" s="105"/>
      <c r="CAO640" s="105"/>
      <c r="CAP640" s="105"/>
      <c r="CAQ640" s="105"/>
      <c r="CAR640" s="105"/>
      <c r="CAS640" s="105"/>
      <c r="CAT640" s="105"/>
      <c r="CAU640" s="105"/>
      <c r="CAV640" s="105"/>
      <c r="CAW640" s="105"/>
      <c r="CAX640" s="105"/>
      <c r="CAY640" s="105"/>
      <c r="CAZ640" s="105"/>
      <c r="CBA640" s="105"/>
      <c r="CBB640" s="105"/>
      <c r="CBC640" s="105"/>
      <c r="CBD640" s="105"/>
      <c r="CBE640" s="105"/>
      <c r="CBF640" s="105"/>
      <c r="CBG640" s="105"/>
      <c r="CBH640" s="105"/>
      <c r="CBI640" s="105"/>
      <c r="CBJ640" s="105"/>
      <c r="CBK640" s="105"/>
      <c r="CBL640" s="105"/>
      <c r="CBM640" s="105"/>
      <c r="CBN640" s="105"/>
      <c r="CBO640" s="105"/>
      <c r="CBP640" s="105"/>
      <c r="CBQ640" s="105"/>
      <c r="CBR640" s="105"/>
      <c r="CBS640" s="105"/>
      <c r="CBT640" s="105"/>
      <c r="CBU640" s="105"/>
      <c r="CBV640" s="105"/>
      <c r="CBW640" s="105"/>
      <c r="CBX640" s="105"/>
      <c r="CBY640" s="105"/>
      <c r="CBZ640" s="105"/>
      <c r="CCA640" s="105"/>
      <c r="CCB640" s="105"/>
      <c r="CCC640" s="105"/>
      <c r="CCD640" s="105"/>
      <c r="CCE640" s="105"/>
      <c r="CCF640" s="105"/>
      <c r="CCG640" s="105"/>
      <c r="CCH640" s="105"/>
      <c r="CCI640" s="105"/>
      <c r="CCJ640" s="105"/>
      <c r="CCK640" s="105"/>
      <c r="CCL640" s="105"/>
      <c r="CCM640" s="105"/>
      <c r="CCN640" s="105"/>
      <c r="CCO640" s="105"/>
      <c r="CCP640" s="105"/>
      <c r="CCQ640" s="105"/>
      <c r="CCR640" s="105"/>
      <c r="CCS640" s="105"/>
      <c r="CCT640" s="105"/>
      <c r="CCU640" s="105"/>
      <c r="CCV640" s="105"/>
      <c r="CCW640" s="105"/>
      <c r="CCX640" s="105"/>
      <c r="CCY640" s="105"/>
      <c r="CCZ640" s="105"/>
      <c r="CDA640" s="105"/>
      <c r="CDB640" s="105"/>
      <c r="CDC640" s="105"/>
      <c r="CDD640" s="105"/>
      <c r="CDE640" s="105"/>
      <c r="CDF640" s="105"/>
      <c r="CDG640" s="105"/>
      <c r="CDH640" s="105"/>
      <c r="CDI640" s="105"/>
      <c r="CDJ640" s="105"/>
      <c r="CDK640" s="105"/>
      <c r="CDL640" s="105"/>
      <c r="CDM640" s="105"/>
      <c r="CDN640" s="105"/>
      <c r="CDO640" s="105"/>
      <c r="CDP640" s="105"/>
      <c r="CDQ640" s="105"/>
      <c r="CDR640" s="105"/>
      <c r="CDS640" s="105"/>
      <c r="CDT640" s="105"/>
      <c r="CDU640" s="105"/>
      <c r="CDV640" s="105"/>
      <c r="CDW640" s="105"/>
      <c r="CDX640" s="105"/>
      <c r="CDY640" s="105"/>
      <c r="CDZ640" s="105"/>
      <c r="CEA640" s="105"/>
      <c r="CEB640" s="105"/>
      <c r="CEC640" s="105"/>
      <c r="CED640" s="105"/>
      <c r="CEE640" s="105"/>
      <c r="CEF640" s="105"/>
      <c r="CEG640" s="105"/>
      <c r="CEH640" s="105"/>
      <c r="CEI640" s="105"/>
      <c r="CEJ640" s="105"/>
      <c r="CEK640" s="105"/>
      <c r="CEL640" s="105"/>
      <c r="CEM640" s="105"/>
      <c r="CEN640" s="105"/>
      <c r="CEO640" s="105"/>
      <c r="CEP640" s="105"/>
      <c r="CEQ640" s="105"/>
      <c r="CER640" s="105"/>
      <c r="CES640" s="105"/>
      <c r="CET640" s="105"/>
      <c r="CEU640" s="105"/>
      <c r="CEV640" s="105"/>
      <c r="CEW640" s="105"/>
      <c r="CEX640" s="105"/>
      <c r="CEY640" s="105"/>
      <c r="CEZ640" s="105"/>
      <c r="CFA640" s="105"/>
      <c r="CFB640" s="105"/>
      <c r="CFC640" s="105"/>
      <c r="CFD640" s="105"/>
      <c r="CFE640" s="105"/>
      <c r="CFF640" s="105"/>
      <c r="CFG640" s="105"/>
      <c r="CFH640" s="105"/>
      <c r="CFI640" s="105"/>
      <c r="CFJ640" s="105"/>
      <c r="CFK640" s="105"/>
      <c r="CFL640" s="105"/>
      <c r="CFM640" s="105"/>
      <c r="CFN640" s="105"/>
      <c r="CFO640" s="105"/>
      <c r="CFP640" s="105"/>
      <c r="CFQ640" s="105"/>
      <c r="CFR640" s="105"/>
      <c r="CFS640" s="105"/>
      <c r="CFT640" s="105"/>
      <c r="CFU640" s="105"/>
      <c r="CFV640" s="105"/>
      <c r="CFW640" s="105"/>
      <c r="CFX640" s="105"/>
      <c r="CFY640" s="105"/>
      <c r="CFZ640" s="105"/>
      <c r="CGA640" s="105"/>
      <c r="CGB640" s="105"/>
      <c r="CGC640" s="105"/>
      <c r="CGD640" s="105"/>
      <c r="CGE640" s="105"/>
      <c r="CGF640" s="105"/>
      <c r="CGG640" s="105"/>
      <c r="CGH640" s="105"/>
      <c r="CGI640" s="105"/>
      <c r="CGJ640" s="105"/>
      <c r="CGK640" s="105"/>
      <c r="CGL640" s="105"/>
      <c r="CGM640" s="105"/>
      <c r="CGN640" s="105"/>
      <c r="CGO640" s="105"/>
      <c r="CGP640" s="105"/>
      <c r="CGQ640" s="105"/>
      <c r="CGR640" s="105"/>
      <c r="CGS640" s="105"/>
      <c r="CGT640" s="105"/>
      <c r="CGU640" s="105"/>
      <c r="CGV640" s="105"/>
      <c r="CGW640" s="105"/>
      <c r="CGX640" s="105"/>
      <c r="CGY640" s="105"/>
      <c r="CGZ640" s="105"/>
      <c r="CHA640" s="105"/>
      <c r="CHB640" s="105"/>
      <c r="CHC640" s="105"/>
      <c r="CHD640" s="105"/>
      <c r="CHE640" s="105"/>
      <c r="CHF640" s="105"/>
      <c r="CHG640" s="105"/>
      <c r="CHH640" s="105"/>
      <c r="CHI640" s="105"/>
      <c r="CHJ640" s="105"/>
      <c r="CHK640" s="105"/>
      <c r="CHL640" s="105"/>
      <c r="CHM640" s="105"/>
      <c r="CHN640" s="105"/>
      <c r="CHO640" s="105"/>
      <c r="CHP640" s="105"/>
      <c r="CHQ640" s="105"/>
      <c r="CHR640" s="105"/>
      <c r="CHS640" s="105"/>
      <c r="CHT640" s="105"/>
      <c r="CHU640" s="105"/>
      <c r="CHV640" s="105"/>
      <c r="CHW640" s="105"/>
      <c r="CHX640" s="105"/>
      <c r="CHY640" s="105"/>
      <c r="CHZ640" s="105"/>
      <c r="CIA640" s="105"/>
      <c r="CIB640" s="105"/>
      <c r="CIC640" s="105"/>
      <c r="CID640" s="105"/>
      <c r="CIE640" s="105"/>
      <c r="CIF640" s="105"/>
      <c r="CIG640" s="105"/>
      <c r="CIH640" s="105"/>
      <c r="CII640" s="105"/>
      <c r="CIJ640" s="105"/>
      <c r="CIK640" s="105"/>
      <c r="CIL640" s="105"/>
      <c r="CIM640" s="105"/>
      <c r="CIN640" s="105"/>
      <c r="CIO640" s="105"/>
      <c r="CIP640" s="105"/>
      <c r="CIQ640" s="105"/>
      <c r="CIR640" s="105"/>
      <c r="CIS640" s="105"/>
      <c r="CIT640" s="105"/>
      <c r="CIU640" s="105"/>
      <c r="CIV640" s="105"/>
      <c r="CIW640" s="105"/>
      <c r="CIX640" s="105"/>
      <c r="CIY640" s="105"/>
      <c r="CIZ640" s="105"/>
      <c r="CJA640" s="105"/>
      <c r="CJB640" s="105"/>
      <c r="CJC640" s="105"/>
      <c r="CJD640" s="105"/>
      <c r="CJE640" s="105"/>
      <c r="CJF640" s="105"/>
      <c r="CJG640" s="105"/>
      <c r="CJH640" s="105"/>
      <c r="CJI640" s="105"/>
      <c r="CJJ640" s="105"/>
      <c r="CJK640" s="105"/>
      <c r="CJL640" s="105"/>
      <c r="CJM640" s="105"/>
      <c r="CJN640" s="105"/>
      <c r="CJO640" s="105"/>
      <c r="CJP640" s="105"/>
      <c r="CJQ640" s="105"/>
      <c r="CJR640" s="105"/>
      <c r="CJS640" s="105"/>
      <c r="CJT640" s="105"/>
      <c r="CJU640" s="105"/>
      <c r="CJV640" s="105"/>
      <c r="CJW640" s="105"/>
      <c r="CJX640" s="105"/>
      <c r="CJY640" s="105"/>
      <c r="CJZ640" s="105"/>
      <c r="CKA640" s="105"/>
      <c r="CKB640" s="105"/>
      <c r="CKC640" s="105"/>
      <c r="CKD640" s="105"/>
      <c r="CKE640" s="105"/>
      <c r="CKF640" s="105"/>
      <c r="CKG640" s="105"/>
      <c r="CKH640" s="105"/>
      <c r="CKI640" s="105"/>
      <c r="CKJ640" s="105"/>
      <c r="CKK640" s="105"/>
      <c r="CKL640" s="105"/>
      <c r="CKM640" s="105"/>
      <c r="CKN640" s="105"/>
      <c r="CKO640" s="105"/>
      <c r="CKP640" s="105"/>
      <c r="CKQ640" s="105"/>
      <c r="CKR640" s="105"/>
      <c r="CKS640" s="105"/>
      <c r="CKT640" s="105"/>
      <c r="CKU640" s="105"/>
      <c r="CKV640" s="105"/>
      <c r="CKW640" s="105"/>
      <c r="CKX640" s="105"/>
      <c r="CKY640" s="105"/>
      <c r="CKZ640" s="105"/>
      <c r="CLA640" s="105"/>
      <c r="CLB640" s="105"/>
      <c r="CLC640" s="105"/>
      <c r="CLD640" s="105"/>
      <c r="CLE640" s="105"/>
      <c r="CLF640" s="105"/>
      <c r="CLG640" s="105"/>
      <c r="CLH640" s="105"/>
      <c r="CLI640" s="105"/>
      <c r="CLJ640" s="105"/>
      <c r="CLK640" s="105"/>
      <c r="CLL640" s="105"/>
      <c r="CLM640" s="105"/>
      <c r="CLN640" s="105"/>
      <c r="CLO640" s="105"/>
      <c r="CLP640" s="105"/>
      <c r="CLQ640" s="105"/>
      <c r="CLR640" s="105"/>
      <c r="CLS640" s="105"/>
      <c r="CLT640" s="105"/>
      <c r="CLU640" s="105"/>
      <c r="CLV640" s="105"/>
      <c r="CLW640" s="105"/>
      <c r="CLX640" s="105"/>
      <c r="CLY640" s="105"/>
      <c r="CLZ640" s="105"/>
      <c r="CMA640" s="105"/>
      <c r="CMB640" s="105"/>
      <c r="CMC640" s="105"/>
      <c r="CMD640" s="105"/>
      <c r="CME640" s="105"/>
      <c r="CMF640" s="105"/>
      <c r="CMG640" s="105"/>
      <c r="CMH640" s="105"/>
      <c r="CMI640" s="105"/>
      <c r="CMJ640" s="105"/>
      <c r="CMK640" s="105"/>
      <c r="CML640" s="105"/>
      <c r="CMM640" s="105"/>
      <c r="CMN640" s="105"/>
      <c r="CMO640" s="105"/>
      <c r="CMP640" s="105"/>
      <c r="CMQ640" s="105"/>
      <c r="CMR640" s="105"/>
      <c r="CMS640" s="105"/>
      <c r="CMT640" s="105"/>
      <c r="CMU640" s="105"/>
      <c r="CMV640" s="105"/>
      <c r="CMW640" s="105"/>
      <c r="CMX640" s="105"/>
      <c r="CMY640" s="105"/>
      <c r="CMZ640" s="105"/>
      <c r="CNA640" s="105"/>
      <c r="CNB640" s="105"/>
      <c r="CNC640" s="105"/>
      <c r="CND640" s="105"/>
      <c r="CNE640" s="105"/>
      <c r="CNF640" s="105"/>
      <c r="CNG640" s="105"/>
      <c r="CNH640" s="105"/>
      <c r="CNI640" s="105"/>
      <c r="CNJ640" s="105"/>
      <c r="CNK640" s="105"/>
      <c r="CNL640" s="105"/>
      <c r="CNM640" s="105"/>
      <c r="CNN640" s="105"/>
      <c r="CNO640" s="105"/>
      <c r="CNP640" s="105"/>
      <c r="CNQ640" s="105"/>
      <c r="CNR640" s="105"/>
      <c r="CNS640" s="105"/>
      <c r="CNT640" s="105"/>
      <c r="CNU640" s="105"/>
      <c r="CNV640" s="105"/>
      <c r="CNW640" s="105"/>
      <c r="CNX640" s="105"/>
      <c r="CNY640" s="105"/>
      <c r="CNZ640" s="105"/>
      <c r="COA640" s="105"/>
      <c r="COB640" s="105"/>
      <c r="COC640" s="105"/>
      <c r="COD640" s="105"/>
      <c r="COE640" s="105"/>
      <c r="COF640" s="105"/>
      <c r="COG640" s="105"/>
      <c r="COH640" s="105"/>
      <c r="COI640" s="105"/>
      <c r="COJ640" s="105"/>
      <c r="COK640" s="105"/>
      <c r="COL640" s="105"/>
      <c r="COM640" s="105"/>
      <c r="CON640" s="105"/>
      <c r="COO640" s="105"/>
      <c r="COP640" s="105"/>
      <c r="COQ640" s="105"/>
      <c r="COR640" s="105"/>
      <c r="COS640" s="105"/>
      <c r="COT640" s="105"/>
      <c r="COU640" s="105"/>
      <c r="COV640" s="105"/>
      <c r="COW640" s="105"/>
      <c r="COX640" s="105"/>
      <c r="COY640" s="105"/>
      <c r="COZ640" s="105"/>
      <c r="CPA640" s="105"/>
      <c r="CPB640" s="105"/>
      <c r="CPC640" s="105"/>
      <c r="CPD640" s="105"/>
      <c r="CPE640" s="105"/>
      <c r="CPF640" s="105"/>
      <c r="CPG640" s="105"/>
      <c r="CPH640" s="105"/>
      <c r="CPI640" s="105"/>
      <c r="CPJ640" s="105"/>
      <c r="CPK640" s="105"/>
      <c r="CPL640" s="105"/>
      <c r="CPM640" s="105"/>
      <c r="CPN640" s="105"/>
      <c r="CPO640" s="105"/>
      <c r="CPP640" s="105"/>
      <c r="CPQ640" s="105"/>
      <c r="CPR640" s="105"/>
      <c r="CPS640" s="105"/>
      <c r="CPT640" s="105"/>
      <c r="CPU640" s="105"/>
      <c r="CPV640" s="105"/>
      <c r="CPW640" s="105"/>
      <c r="CPX640" s="105"/>
      <c r="CPY640" s="105"/>
      <c r="CPZ640" s="105"/>
      <c r="CQA640" s="105"/>
      <c r="CQB640" s="105"/>
      <c r="CQC640" s="105"/>
      <c r="CQD640" s="105"/>
      <c r="CQE640" s="105"/>
      <c r="CQF640" s="105"/>
      <c r="CQG640" s="105"/>
      <c r="CQH640" s="105"/>
      <c r="CQI640" s="105"/>
      <c r="CQJ640" s="105"/>
      <c r="CQK640" s="105"/>
      <c r="CQL640" s="105"/>
      <c r="CQM640" s="105"/>
      <c r="CQN640" s="105"/>
      <c r="CQO640" s="105"/>
      <c r="CQP640" s="105"/>
      <c r="CQQ640" s="105"/>
      <c r="CQR640" s="105"/>
      <c r="CQS640" s="105"/>
      <c r="CQT640" s="105"/>
      <c r="CQU640" s="105"/>
      <c r="CQV640" s="105"/>
      <c r="CQW640" s="105"/>
      <c r="CQX640" s="105"/>
      <c r="CQY640" s="105"/>
      <c r="CQZ640" s="105"/>
      <c r="CRA640" s="105"/>
      <c r="CRB640" s="105"/>
      <c r="CRC640" s="105"/>
      <c r="CRD640" s="105"/>
      <c r="CRE640" s="105"/>
      <c r="CRF640" s="105"/>
      <c r="CRG640" s="105"/>
      <c r="CRH640" s="105"/>
      <c r="CRI640" s="105"/>
      <c r="CRJ640" s="105"/>
      <c r="CRK640" s="105"/>
      <c r="CRL640" s="105"/>
      <c r="CRM640" s="105"/>
      <c r="CRN640" s="105"/>
      <c r="CRO640" s="105"/>
      <c r="CRP640" s="105"/>
      <c r="CRQ640" s="105"/>
      <c r="CRR640" s="105"/>
      <c r="CRS640" s="105"/>
      <c r="CRT640" s="105"/>
      <c r="CRU640" s="105"/>
      <c r="CRV640" s="105"/>
      <c r="CRW640" s="105"/>
      <c r="CRX640" s="105"/>
      <c r="CRY640" s="105"/>
      <c r="CRZ640" s="105"/>
      <c r="CSA640" s="105"/>
      <c r="CSB640" s="105"/>
      <c r="CSC640" s="105"/>
      <c r="CSD640" s="105"/>
      <c r="CSE640" s="105"/>
      <c r="CSF640" s="105"/>
      <c r="CSG640" s="105"/>
      <c r="CSH640" s="105"/>
      <c r="CSI640" s="105"/>
      <c r="CSJ640" s="105"/>
      <c r="CSK640" s="105"/>
      <c r="CSL640" s="105"/>
      <c r="CSM640" s="105"/>
      <c r="CSN640" s="105"/>
      <c r="CSO640" s="105"/>
      <c r="CSP640" s="105"/>
      <c r="CSQ640" s="105"/>
      <c r="CSR640" s="105"/>
      <c r="CSS640" s="105"/>
      <c r="CST640" s="105"/>
      <c r="CSU640" s="105"/>
      <c r="CSV640" s="105"/>
      <c r="CSW640" s="105"/>
      <c r="CSX640" s="105"/>
      <c r="CSY640" s="105"/>
      <c r="CSZ640" s="105"/>
      <c r="CTA640" s="105"/>
      <c r="CTB640" s="105"/>
      <c r="CTC640" s="105"/>
      <c r="CTD640" s="105"/>
      <c r="CTE640" s="105"/>
      <c r="CTF640" s="105"/>
      <c r="CTG640" s="105"/>
      <c r="CTH640" s="105"/>
      <c r="CTI640" s="105"/>
      <c r="CTJ640" s="105"/>
      <c r="CTK640" s="105"/>
      <c r="CTL640" s="105"/>
      <c r="CTM640" s="105"/>
      <c r="CTN640" s="105"/>
      <c r="CTO640" s="105"/>
      <c r="CTP640" s="105"/>
      <c r="CTQ640" s="105"/>
      <c r="CTR640" s="105"/>
      <c r="CTS640" s="105"/>
      <c r="CTT640" s="105"/>
      <c r="CTU640" s="105"/>
      <c r="CTV640" s="105"/>
      <c r="CTW640" s="105"/>
      <c r="CTX640" s="105"/>
      <c r="CTY640" s="105"/>
      <c r="CTZ640" s="105"/>
      <c r="CUA640" s="105"/>
      <c r="CUB640" s="105"/>
      <c r="CUC640" s="105"/>
      <c r="CUD640" s="105"/>
      <c r="CUE640" s="105"/>
      <c r="CUF640" s="105"/>
      <c r="CUG640" s="105"/>
      <c r="CUH640" s="105"/>
      <c r="CUI640" s="105"/>
      <c r="CUJ640" s="105"/>
      <c r="CUK640" s="105"/>
      <c r="CUL640" s="105"/>
      <c r="CUM640" s="105"/>
      <c r="CUN640" s="105"/>
      <c r="CUO640" s="105"/>
      <c r="CUP640" s="105"/>
      <c r="CUQ640" s="105"/>
      <c r="CUR640" s="105"/>
      <c r="CUS640" s="105"/>
      <c r="CUT640" s="105"/>
      <c r="CUU640" s="105"/>
      <c r="CUV640" s="105"/>
      <c r="CUW640" s="105"/>
      <c r="CUX640" s="105"/>
      <c r="CUY640" s="105"/>
      <c r="CUZ640" s="105"/>
      <c r="CVA640" s="105"/>
      <c r="CVB640" s="105"/>
      <c r="CVC640" s="105"/>
      <c r="CVD640" s="105"/>
      <c r="CVE640" s="105"/>
      <c r="CVF640" s="105"/>
      <c r="CVG640" s="105"/>
      <c r="CVH640" s="105"/>
      <c r="CVI640" s="105"/>
      <c r="CVJ640" s="105"/>
      <c r="CVK640" s="105"/>
      <c r="CVL640" s="105"/>
      <c r="CVM640" s="105"/>
      <c r="CVN640" s="105"/>
      <c r="CVO640" s="105"/>
      <c r="CVP640" s="105"/>
      <c r="CVQ640" s="105"/>
      <c r="CVR640" s="105"/>
      <c r="CVS640" s="105"/>
      <c r="CVT640" s="105"/>
      <c r="CVU640" s="105"/>
      <c r="CVV640" s="105"/>
      <c r="CVW640" s="105"/>
      <c r="CVX640" s="105"/>
      <c r="CVY640" s="105"/>
      <c r="CVZ640" s="105"/>
      <c r="CWA640" s="105"/>
      <c r="CWB640" s="105"/>
      <c r="CWC640" s="105"/>
      <c r="CWD640" s="105"/>
      <c r="CWE640" s="105"/>
      <c r="CWF640" s="105"/>
      <c r="CWG640" s="105"/>
      <c r="CWH640" s="105"/>
      <c r="CWI640" s="105"/>
      <c r="CWJ640" s="105"/>
      <c r="CWK640" s="105"/>
      <c r="CWL640" s="105"/>
      <c r="CWM640" s="105"/>
      <c r="CWN640" s="105"/>
      <c r="CWO640" s="105"/>
      <c r="CWP640" s="105"/>
      <c r="CWQ640" s="105"/>
      <c r="CWR640" s="105"/>
      <c r="CWS640" s="105"/>
      <c r="CWT640" s="105"/>
      <c r="CWU640" s="105"/>
      <c r="CWV640" s="105"/>
      <c r="CWW640" s="105"/>
      <c r="CWX640" s="105"/>
      <c r="CWY640" s="105"/>
      <c r="CWZ640" s="105"/>
      <c r="CXA640" s="105"/>
      <c r="CXB640" s="105"/>
      <c r="CXC640" s="105"/>
      <c r="CXD640" s="105"/>
      <c r="CXE640" s="105"/>
      <c r="CXF640" s="105"/>
      <c r="CXG640" s="105"/>
      <c r="CXH640" s="105"/>
      <c r="CXI640" s="105"/>
      <c r="CXJ640" s="105"/>
      <c r="CXK640" s="105"/>
      <c r="CXL640" s="105"/>
      <c r="CXM640" s="105"/>
      <c r="CXN640" s="105"/>
      <c r="CXO640" s="105"/>
      <c r="CXP640" s="105"/>
      <c r="CXQ640" s="105"/>
      <c r="CXR640" s="105"/>
      <c r="CXS640" s="105"/>
      <c r="CXT640" s="105"/>
      <c r="CXU640" s="105"/>
      <c r="CXV640" s="105"/>
      <c r="CXW640" s="105"/>
      <c r="CXX640" s="105"/>
      <c r="CXY640" s="105"/>
      <c r="CXZ640" s="105"/>
      <c r="CYA640" s="105"/>
      <c r="CYB640" s="105"/>
      <c r="CYC640" s="105"/>
      <c r="CYD640" s="105"/>
      <c r="CYE640" s="105"/>
      <c r="CYF640" s="105"/>
      <c r="CYG640" s="105"/>
      <c r="CYH640" s="105"/>
      <c r="CYI640" s="105"/>
      <c r="CYJ640" s="105"/>
      <c r="CYK640" s="105"/>
      <c r="CYL640" s="105"/>
      <c r="CYM640" s="105"/>
      <c r="CYN640" s="105"/>
      <c r="CYO640" s="105"/>
      <c r="CYP640" s="105"/>
      <c r="CYQ640" s="105"/>
      <c r="CYR640" s="105"/>
      <c r="CYS640" s="105"/>
      <c r="CYT640" s="105"/>
      <c r="CYU640" s="105"/>
      <c r="CYV640" s="105"/>
      <c r="CYW640" s="105"/>
      <c r="CYX640" s="105"/>
      <c r="CYY640" s="105"/>
      <c r="CYZ640" s="105"/>
      <c r="CZA640" s="105"/>
      <c r="CZB640" s="105"/>
      <c r="CZC640" s="105"/>
      <c r="CZD640" s="105"/>
      <c r="CZE640" s="105"/>
      <c r="CZF640" s="105"/>
      <c r="CZG640" s="105"/>
      <c r="CZH640" s="105"/>
      <c r="CZI640" s="105"/>
      <c r="CZJ640" s="105"/>
      <c r="CZK640" s="105"/>
      <c r="CZL640" s="105"/>
      <c r="CZM640" s="105"/>
      <c r="CZN640" s="105"/>
      <c r="CZO640" s="105"/>
      <c r="CZP640" s="105"/>
      <c r="CZQ640" s="105"/>
      <c r="CZR640" s="105"/>
      <c r="CZS640" s="105"/>
      <c r="CZT640" s="105"/>
      <c r="CZU640" s="105"/>
      <c r="CZV640" s="105"/>
      <c r="CZW640" s="105"/>
      <c r="CZX640" s="105"/>
      <c r="CZY640" s="105"/>
      <c r="CZZ640" s="105"/>
      <c r="DAA640" s="105"/>
      <c r="DAB640" s="105"/>
      <c r="DAC640" s="105"/>
      <c r="DAD640" s="105"/>
      <c r="DAE640" s="105"/>
      <c r="DAF640" s="105"/>
      <c r="DAG640" s="105"/>
      <c r="DAH640" s="105"/>
      <c r="DAI640" s="105"/>
      <c r="DAJ640" s="105"/>
      <c r="DAK640" s="105"/>
      <c r="DAL640" s="105"/>
      <c r="DAM640" s="105"/>
      <c r="DAN640" s="105"/>
      <c r="DAO640" s="105"/>
      <c r="DAP640" s="105"/>
      <c r="DAQ640" s="105"/>
      <c r="DAR640" s="105"/>
      <c r="DAS640" s="105"/>
      <c r="DAT640" s="105"/>
      <c r="DAU640" s="105"/>
      <c r="DAV640" s="105"/>
      <c r="DAW640" s="105"/>
      <c r="DAX640" s="105"/>
      <c r="DAY640" s="105"/>
      <c r="DAZ640" s="105"/>
      <c r="DBA640" s="105"/>
      <c r="DBB640" s="105"/>
      <c r="DBC640" s="105"/>
      <c r="DBD640" s="105"/>
      <c r="DBE640" s="105"/>
      <c r="DBF640" s="105"/>
      <c r="DBG640" s="105"/>
      <c r="DBH640" s="105"/>
      <c r="DBI640" s="105"/>
      <c r="DBJ640" s="105"/>
      <c r="DBK640" s="105"/>
      <c r="DBL640" s="105"/>
      <c r="DBM640" s="105"/>
      <c r="DBN640" s="105"/>
      <c r="DBO640" s="105"/>
      <c r="DBP640" s="105"/>
      <c r="DBQ640" s="105"/>
      <c r="DBR640" s="105"/>
      <c r="DBS640" s="105"/>
      <c r="DBT640" s="105"/>
      <c r="DBU640" s="105"/>
      <c r="DBV640" s="105"/>
      <c r="DBW640" s="105"/>
      <c r="DBX640" s="105"/>
      <c r="DBY640" s="105"/>
      <c r="DBZ640" s="105"/>
      <c r="DCA640" s="105"/>
      <c r="DCB640" s="105"/>
      <c r="DCC640" s="105"/>
      <c r="DCD640" s="105"/>
      <c r="DCE640" s="105"/>
      <c r="DCF640" s="105"/>
      <c r="DCG640" s="105"/>
      <c r="DCH640" s="105"/>
      <c r="DCI640" s="105"/>
      <c r="DCJ640" s="105"/>
      <c r="DCK640" s="105"/>
      <c r="DCL640" s="105"/>
      <c r="DCM640" s="105"/>
      <c r="DCN640" s="105"/>
      <c r="DCO640" s="105"/>
      <c r="DCP640" s="105"/>
      <c r="DCQ640" s="105"/>
      <c r="DCR640" s="105"/>
      <c r="DCS640" s="105"/>
      <c r="DCT640" s="105"/>
      <c r="DCU640" s="105"/>
      <c r="DCV640" s="105"/>
      <c r="DCW640" s="105"/>
      <c r="DCX640" s="105"/>
      <c r="DCY640" s="105"/>
      <c r="DCZ640" s="105"/>
      <c r="DDA640" s="105"/>
      <c r="DDB640" s="105"/>
      <c r="DDC640" s="105"/>
      <c r="DDD640" s="105"/>
      <c r="DDE640" s="105"/>
      <c r="DDF640" s="105"/>
      <c r="DDG640" s="105"/>
      <c r="DDH640" s="105"/>
      <c r="DDI640" s="105"/>
      <c r="DDJ640" s="105"/>
      <c r="DDK640" s="105"/>
      <c r="DDL640" s="105"/>
      <c r="DDM640" s="105"/>
      <c r="DDN640" s="105"/>
      <c r="DDO640" s="105"/>
      <c r="DDP640" s="105"/>
      <c r="DDQ640" s="105"/>
      <c r="DDR640" s="105"/>
      <c r="DDS640" s="105"/>
      <c r="DDT640" s="105"/>
      <c r="DDU640" s="105"/>
      <c r="DDV640" s="105"/>
      <c r="DDW640" s="105"/>
      <c r="DDX640" s="105"/>
      <c r="DDY640" s="105"/>
      <c r="DDZ640" s="105"/>
      <c r="DEA640" s="105"/>
      <c r="DEB640" s="105"/>
      <c r="DEC640" s="105"/>
      <c r="DED640" s="105"/>
      <c r="DEE640" s="105"/>
      <c r="DEF640" s="105"/>
      <c r="DEG640" s="105"/>
      <c r="DEH640" s="105"/>
      <c r="DEI640" s="105"/>
      <c r="DEJ640" s="105"/>
      <c r="DEK640" s="105"/>
      <c r="DEL640" s="105"/>
      <c r="DEM640" s="105"/>
      <c r="DEN640" s="105"/>
      <c r="DEO640" s="105"/>
      <c r="DEP640" s="105"/>
      <c r="DEQ640" s="105"/>
      <c r="DER640" s="105"/>
      <c r="DES640" s="105"/>
      <c r="DET640" s="105"/>
      <c r="DEU640" s="105"/>
      <c r="DEV640" s="105"/>
      <c r="DEW640" s="105"/>
      <c r="DEX640" s="105"/>
      <c r="DEY640" s="105"/>
      <c r="DEZ640" s="105"/>
      <c r="DFA640" s="105"/>
      <c r="DFB640" s="105"/>
      <c r="DFC640" s="105"/>
      <c r="DFD640" s="105"/>
      <c r="DFE640" s="105"/>
      <c r="DFF640" s="105"/>
      <c r="DFG640" s="105"/>
      <c r="DFH640" s="105"/>
      <c r="DFI640" s="105"/>
      <c r="DFJ640" s="105"/>
      <c r="DFK640" s="105"/>
      <c r="DFL640" s="105"/>
      <c r="DFM640" s="105"/>
      <c r="DFN640" s="105"/>
      <c r="DFO640" s="105"/>
      <c r="DFP640" s="105"/>
      <c r="DFQ640" s="105"/>
      <c r="DFR640" s="105"/>
      <c r="DFS640" s="105"/>
      <c r="DFT640" s="105"/>
      <c r="DFU640" s="105"/>
      <c r="DFV640" s="105"/>
      <c r="DFW640" s="105"/>
      <c r="DFX640" s="105"/>
      <c r="DFY640" s="105"/>
      <c r="DFZ640" s="105"/>
      <c r="DGA640" s="105"/>
      <c r="DGB640" s="105"/>
      <c r="DGC640" s="105"/>
      <c r="DGD640" s="105"/>
      <c r="DGE640" s="105"/>
      <c r="DGF640" s="105"/>
      <c r="DGG640" s="105"/>
      <c r="DGH640" s="105"/>
      <c r="DGI640" s="105"/>
      <c r="DGJ640" s="105"/>
      <c r="DGK640" s="105"/>
      <c r="DGL640" s="105"/>
      <c r="DGM640" s="105"/>
      <c r="DGN640" s="105"/>
      <c r="DGO640" s="105"/>
      <c r="DGP640" s="105"/>
      <c r="DGQ640" s="105"/>
      <c r="DGR640" s="105"/>
      <c r="DGS640" s="105"/>
      <c r="DGT640" s="105"/>
      <c r="DGU640" s="105"/>
      <c r="DGV640" s="105"/>
      <c r="DGW640" s="105"/>
      <c r="DGX640" s="105"/>
      <c r="DGY640" s="105"/>
      <c r="DGZ640" s="105"/>
      <c r="DHA640" s="105"/>
      <c r="DHB640" s="105"/>
      <c r="DHC640" s="105"/>
      <c r="DHD640" s="105"/>
      <c r="DHE640" s="105"/>
      <c r="DHF640" s="105"/>
      <c r="DHG640" s="105"/>
      <c r="DHH640" s="105"/>
      <c r="DHI640" s="105"/>
      <c r="DHJ640" s="105"/>
      <c r="DHK640" s="105"/>
      <c r="DHL640" s="105"/>
      <c r="DHM640" s="105"/>
      <c r="DHN640" s="105"/>
      <c r="DHO640" s="105"/>
      <c r="DHP640" s="105"/>
      <c r="DHQ640" s="105"/>
      <c r="DHR640" s="105"/>
      <c r="DHS640" s="105"/>
      <c r="DHT640" s="105"/>
      <c r="DHU640" s="105"/>
      <c r="DHV640" s="105"/>
      <c r="DHW640" s="105"/>
      <c r="DHX640" s="105"/>
      <c r="DHY640" s="105"/>
      <c r="DHZ640" s="105"/>
      <c r="DIA640" s="105"/>
      <c r="DIB640" s="105"/>
      <c r="DIC640" s="105"/>
      <c r="DID640" s="105"/>
      <c r="DIE640" s="105"/>
      <c r="DIF640" s="105"/>
      <c r="DIG640" s="105"/>
      <c r="DIH640" s="105"/>
      <c r="DII640" s="105"/>
      <c r="DIJ640" s="105"/>
      <c r="DIK640" s="105"/>
      <c r="DIL640" s="105"/>
      <c r="DIM640" s="105"/>
      <c r="DIN640" s="105"/>
      <c r="DIO640" s="105"/>
      <c r="DIP640" s="105"/>
      <c r="DIQ640" s="105"/>
      <c r="DIR640" s="105"/>
      <c r="DIS640" s="105"/>
      <c r="DIT640" s="105"/>
      <c r="DIU640" s="105"/>
      <c r="DIV640" s="105"/>
      <c r="DIW640" s="105"/>
      <c r="DIX640" s="105"/>
      <c r="DIY640" s="105"/>
      <c r="DIZ640" s="105"/>
      <c r="DJA640" s="105"/>
      <c r="DJB640" s="105"/>
      <c r="DJC640" s="105"/>
      <c r="DJD640" s="105"/>
      <c r="DJE640" s="105"/>
      <c r="DJF640" s="105"/>
      <c r="DJG640" s="105"/>
      <c r="DJH640" s="105"/>
      <c r="DJI640" s="105"/>
      <c r="DJJ640" s="105"/>
      <c r="DJK640" s="105"/>
      <c r="DJL640" s="105"/>
      <c r="DJM640" s="105"/>
      <c r="DJN640" s="105"/>
      <c r="DJO640" s="105"/>
      <c r="DJP640" s="105"/>
      <c r="DJQ640" s="105"/>
      <c r="DJR640" s="105"/>
      <c r="DJS640" s="105"/>
      <c r="DJT640" s="105"/>
      <c r="DJU640" s="105"/>
      <c r="DJV640" s="105"/>
      <c r="DJW640" s="105"/>
      <c r="DJX640" s="105"/>
      <c r="DJY640" s="105"/>
      <c r="DJZ640" s="105"/>
      <c r="DKA640" s="105"/>
      <c r="DKB640" s="105"/>
      <c r="DKC640" s="105"/>
      <c r="DKD640" s="105"/>
      <c r="DKE640" s="105"/>
      <c r="DKF640" s="105"/>
      <c r="DKG640" s="105"/>
      <c r="DKH640" s="105"/>
      <c r="DKI640" s="105"/>
      <c r="DKJ640" s="105"/>
      <c r="DKK640" s="105"/>
      <c r="DKL640" s="105"/>
      <c r="DKM640" s="105"/>
      <c r="DKN640" s="105"/>
      <c r="DKO640" s="105"/>
      <c r="DKP640" s="105"/>
      <c r="DKQ640" s="105"/>
      <c r="DKR640" s="105"/>
      <c r="DKS640" s="105"/>
      <c r="DKT640" s="105"/>
      <c r="DKU640" s="105"/>
      <c r="DKV640" s="105"/>
      <c r="DKW640" s="105"/>
      <c r="DKX640" s="105"/>
      <c r="DKY640" s="105"/>
      <c r="DKZ640" s="105"/>
      <c r="DLA640" s="105"/>
      <c r="DLB640" s="105"/>
      <c r="DLC640" s="105"/>
      <c r="DLD640" s="105"/>
      <c r="DLE640" s="105"/>
      <c r="DLF640" s="105"/>
      <c r="DLG640" s="105"/>
      <c r="DLH640" s="105"/>
      <c r="DLI640" s="105"/>
      <c r="DLJ640" s="105"/>
      <c r="DLK640" s="105"/>
      <c r="DLL640" s="105"/>
      <c r="DLM640" s="105"/>
      <c r="DLN640" s="105"/>
      <c r="DLO640" s="105"/>
      <c r="DLP640" s="105"/>
      <c r="DLQ640" s="105"/>
      <c r="DLR640" s="105"/>
      <c r="DLS640" s="105"/>
      <c r="DLT640" s="105"/>
      <c r="DLU640" s="105"/>
      <c r="DLV640" s="105"/>
      <c r="DLW640" s="105"/>
      <c r="DLX640" s="105"/>
      <c r="DLY640" s="105"/>
      <c r="DLZ640" s="105"/>
      <c r="DMA640" s="105"/>
      <c r="DMB640" s="105"/>
      <c r="DMC640" s="105"/>
      <c r="DMD640" s="105"/>
      <c r="DME640" s="105"/>
      <c r="DMF640" s="105"/>
      <c r="DMG640" s="105"/>
      <c r="DMH640" s="105"/>
      <c r="DMI640" s="105"/>
      <c r="DMJ640" s="105"/>
      <c r="DMK640" s="105"/>
      <c r="DML640" s="105"/>
      <c r="DMM640" s="105"/>
      <c r="DMN640" s="105"/>
      <c r="DMO640" s="105"/>
      <c r="DMP640" s="105"/>
      <c r="DMQ640" s="105"/>
      <c r="DMR640" s="105"/>
      <c r="DMS640" s="105"/>
      <c r="DMT640" s="105"/>
      <c r="DMU640" s="105"/>
      <c r="DMV640" s="105"/>
      <c r="DMW640" s="105"/>
      <c r="DMX640" s="105"/>
      <c r="DMY640" s="105"/>
      <c r="DMZ640" s="105"/>
      <c r="DNA640" s="105"/>
      <c r="DNB640" s="105"/>
      <c r="DNC640" s="105"/>
      <c r="DND640" s="105"/>
      <c r="DNE640" s="105"/>
      <c r="DNF640" s="105"/>
      <c r="DNG640" s="105"/>
      <c r="DNH640" s="105"/>
      <c r="DNI640" s="105"/>
      <c r="DNJ640" s="105"/>
      <c r="DNK640" s="105"/>
      <c r="DNL640" s="105"/>
      <c r="DNM640" s="105"/>
      <c r="DNN640" s="105"/>
      <c r="DNO640" s="105"/>
      <c r="DNP640" s="105"/>
      <c r="DNQ640" s="105"/>
      <c r="DNR640" s="105"/>
      <c r="DNS640" s="105"/>
      <c r="DNT640" s="105"/>
      <c r="DNU640" s="105"/>
      <c r="DNV640" s="105"/>
      <c r="DNW640" s="105"/>
      <c r="DNX640" s="105"/>
      <c r="DNY640" s="105"/>
      <c r="DNZ640" s="105"/>
      <c r="DOA640" s="105"/>
      <c r="DOB640" s="105"/>
      <c r="DOC640" s="105"/>
      <c r="DOD640" s="105"/>
      <c r="DOE640" s="105"/>
      <c r="DOF640" s="105"/>
      <c r="DOG640" s="105"/>
      <c r="DOH640" s="105"/>
      <c r="DOI640" s="105"/>
      <c r="DOJ640" s="105"/>
      <c r="DOK640" s="105"/>
      <c r="DOL640" s="105"/>
      <c r="DOM640" s="105"/>
      <c r="DON640" s="105"/>
      <c r="DOO640" s="105"/>
      <c r="DOP640" s="105"/>
      <c r="DOQ640" s="105"/>
      <c r="DOR640" s="105"/>
      <c r="DOS640" s="105"/>
      <c r="DOT640" s="105"/>
      <c r="DOU640" s="105"/>
      <c r="DOV640" s="105"/>
      <c r="DOW640" s="105"/>
      <c r="DOX640" s="105"/>
      <c r="DOY640" s="105"/>
      <c r="DOZ640" s="105"/>
      <c r="DPA640" s="105"/>
      <c r="DPB640" s="105"/>
      <c r="DPC640" s="105"/>
      <c r="DPD640" s="105"/>
      <c r="DPE640" s="105"/>
      <c r="DPF640" s="105"/>
      <c r="DPG640" s="105"/>
      <c r="DPH640" s="105"/>
      <c r="DPI640" s="105"/>
      <c r="DPJ640" s="105"/>
      <c r="DPK640" s="105"/>
      <c r="DPL640" s="105"/>
      <c r="DPM640" s="105"/>
      <c r="DPN640" s="105"/>
      <c r="DPO640" s="105"/>
      <c r="DPP640" s="105"/>
      <c r="DPQ640" s="105"/>
      <c r="DPR640" s="105"/>
      <c r="DPS640" s="105"/>
      <c r="DPT640" s="105"/>
      <c r="DPU640" s="105"/>
      <c r="DPV640" s="105"/>
      <c r="DPW640" s="105"/>
      <c r="DPX640" s="105"/>
      <c r="DPY640" s="105"/>
      <c r="DPZ640" s="105"/>
      <c r="DQA640" s="105"/>
      <c r="DQB640" s="105"/>
      <c r="DQC640" s="105"/>
      <c r="DQD640" s="105"/>
      <c r="DQE640" s="105"/>
      <c r="DQF640" s="105"/>
      <c r="DQG640" s="105"/>
      <c r="DQH640" s="105"/>
      <c r="DQI640" s="105"/>
      <c r="DQJ640" s="105"/>
      <c r="DQK640" s="105"/>
      <c r="DQL640" s="105"/>
      <c r="DQM640" s="105"/>
      <c r="DQN640" s="105"/>
      <c r="DQO640" s="105"/>
      <c r="DQP640" s="105"/>
      <c r="DQQ640" s="105"/>
      <c r="DQR640" s="105"/>
      <c r="DQS640" s="105"/>
      <c r="DQT640" s="105"/>
      <c r="DQU640" s="105"/>
      <c r="DQV640" s="105"/>
      <c r="DQW640" s="105"/>
      <c r="DQX640" s="105"/>
      <c r="DQY640" s="105"/>
      <c r="DQZ640" s="105"/>
      <c r="DRA640" s="105"/>
      <c r="DRB640" s="105"/>
      <c r="DRC640" s="105"/>
      <c r="DRD640" s="105"/>
      <c r="DRE640" s="105"/>
      <c r="DRF640" s="105"/>
      <c r="DRG640" s="105"/>
      <c r="DRH640" s="105"/>
      <c r="DRI640" s="105"/>
      <c r="DRJ640" s="105"/>
      <c r="DRK640" s="105"/>
      <c r="DRL640" s="105"/>
      <c r="DRM640" s="105"/>
      <c r="DRN640" s="105"/>
      <c r="DRO640" s="105"/>
      <c r="DRP640" s="105"/>
      <c r="DRQ640" s="105"/>
      <c r="DRR640" s="105"/>
      <c r="DRS640" s="105"/>
      <c r="DRT640" s="105"/>
      <c r="DRU640" s="105"/>
      <c r="DRV640" s="105"/>
      <c r="DRW640" s="105"/>
      <c r="DRX640" s="105"/>
      <c r="DRY640" s="105"/>
      <c r="DRZ640" s="105"/>
      <c r="DSA640" s="105"/>
      <c r="DSB640" s="105"/>
      <c r="DSC640" s="105"/>
      <c r="DSD640" s="105"/>
      <c r="DSE640" s="105"/>
      <c r="DSF640" s="105"/>
      <c r="DSG640" s="105"/>
      <c r="DSH640" s="105"/>
      <c r="DSI640" s="105"/>
      <c r="DSJ640" s="105"/>
      <c r="DSK640" s="105"/>
      <c r="DSL640" s="105"/>
      <c r="DSM640" s="105"/>
      <c r="DSN640" s="105"/>
      <c r="DSO640" s="105"/>
      <c r="DSP640" s="105"/>
      <c r="DSQ640" s="105"/>
      <c r="DSR640" s="105"/>
      <c r="DSS640" s="105"/>
      <c r="DST640" s="105"/>
      <c r="DSU640" s="105"/>
      <c r="DSV640" s="105"/>
      <c r="DSW640" s="105"/>
      <c r="DSX640" s="105"/>
      <c r="DSY640" s="105"/>
      <c r="DSZ640" s="105"/>
      <c r="DTA640" s="105"/>
      <c r="DTB640" s="105"/>
      <c r="DTC640" s="105"/>
      <c r="DTD640" s="105"/>
      <c r="DTE640" s="105"/>
      <c r="DTF640" s="105"/>
      <c r="DTG640" s="105"/>
      <c r="DTH640" s="105"/>
      <c r="DTI640" s="105"/>
      <c r="DTJ640" s="105"/>
      <c r="DTK640" s="105"/>
      <c r="DTL640" s="105"/>
      <c r="DTM640" s="105"/>
      <c r="DTN640" s="105"/>
      <c r="DTO640" s="105"/>
      <c r="DTP640" s="105"/>
      <c r="DTQ640" s="105"/>
      <c r="DTR640" s="105"/>
      <c r="DTS640" s="105"/>
      <c r="DTT640" s="105"/>
      <c r="DTU640" s="105"/>
      <c r="DTV640" s="105"/>
      <c r="DTW640" s="105"/>
      <c r="DTX640" s="105"/>
      <c r="DTY640" s="105"/>
      <c r="DTZ640" s="105"/>
      <c r="DUA640" s="105"/>
      <c r="DUB640" s="105"/>
      <c r="DUC640" s="105"/>
      <c r="DUD640" s="105"/>
      <c r="DUE640" s="105"/>
      <c r="DUF640" s="105"/>
      <c r="DUG640" s="105"/>
      <c r="DUH640" s="105"/>
      <c r="DUI640" s="105"/>
      <c r="DUJ640" s="105"/>
      <c r="DUK640" s="105"/>
      <c r="DUL640" s="105"/>
      <c r="DUM640" s="105"/>
      <c r="DUN640" s="105"/>
      <c r="DUO640" s="105"/>
      <c r="DUP640" s="105"/>
      <c r="DUQ640" s="105"/>
      <c r="DUR640" s="105"/>
      <c r="DUS640" s="105"/>
      <c r="DUT640" s="105"/>
      <c r="DUU640" s="105"/>
      <c r="DUV640" s="105"/>
      <c r="DUW640" s="105"/>
      <c r="DUX640" s="105"/>
      <c r="DUY640" s="105"/>
      <c r="DUZ640" s="105"/>
      <c r="DVA640" s="105"/>
      <c r="DVB640" s="105"/>
      <c r="DVC640" s="105"/>
      <c r="DVD640" s="105"/>
      <c r="DVE640" s="105"/>
      <c r="DVF640" s="105"/>
      <c r="DVG640" s="105"/>
      <c r="DVH640" s="105"/>
      <c r="DVI640" s="105"/>
      <c r="DVJ640" s="105"/>
      <c r="DVK640" s="105"/>
      <c r="DVL640" s="105"/>
      <c r="DVM640" s="105"/>
      <c r="DVN640" s="105"/>
      <c r="DVO640" s="105"/>
      <c r="DVP640" s="105"/>
      <c r="DVQ640" s="105"/>
      <c r="DVR640" s="105"/>
      <c r="DVS640" s="105"/>
      <c r="DVT640" s="105"/>
      <c r="DVU640" s="105"/>
      <c r="DVV640" s="105"/>
      <c r="DVW640" s="105"/>
      <c r="DVX640" s="105"/>
      <c r="DVY640" s="105"/>
      <c r="DVZ640" s="105"/>
      <c r="DWA640" s="105"/>
      <c r="DWB640" s="105"/>
      <c r="DWC640" s="105"/>
      <c r="DWD640" s="105"/>
      <c r="DWE640" s="105"/>
      <c r="DWF640" s="105"/>
      <c r="DWG640" s="105"/>
      <c r="DWH640" s="105"/>
      <c r="DWI640" s="105"/>
      <c r="DWJ640" s="105"/>
      <c r="DWK640" s="105"/>
      <c r="DWL640" s="105"/>
      <c r="DWM640" s="105"/>
      <c r="DWN640" s="105"/>
      <c r="DWO640" s="105"/>
      <c r="DWP640" s="105"/>
      <c r="DWQ640" s="105"/>
      <c r="DWR640" s="105"/>
      <c r="DWS640" s="105"/>
      <c r="DWT640" s="105"/>
      <c r="DWU640" s="105"/>
      <c r="DWV640" s="105"/>
      <c r="DWW640" s="105"/>
      <c r="DWX640" s="105"/>
      <c r="DWY640" s="105"/>
      <c r="DWZ640" s="105"/>
      <c r="DXA640" s="105"/>
      <c r="DXB640" s="105"/>
      <c r="DXC640" s="105"/>
      <c r="DXD640" s="105"/>
      <c r="DXE640" s="105"/>
      <c r="DXF640" s="105"/>
      <c r="DXG640" s="105"/>
      <c r="DXH640" s="105"/>
      <c r="DXI640" s="105"/>
      <c r="DXJ640" s="105"/>
      <c r="DXK640" s="105"/>
      <c r="DXL640" s="105"/>
      <c r="DXM640" s="105"/>
      <c r="DXN640" s="105"/>
      <c r="DXO640" s="105"/>
      <c r="DXP640" s="105"/>
      <c r="DXQ640" s="105"/>
      <c r="DXR640" s="105"/>
      <c r="DXS640" s="105"/>
      <c r="DXT640" s="105"/>
      <c r="DXU640" s="105"/>
      <c r="DXV640" s="105"/>
      <c r="DXW640" s="105"/>
      <c r="DXX640" s="105"/>
      <c r="DXY640" s="105"/>
      <c r="DXZ640" s="105"/>
      <c r="DYA640" s="105"/>
      <c r="DYB640" s="105"/>
      <c r="DYC640" s="105"/>
      <c r="DYD640" s="105"/>
      <c r="DYE640" s="105"/>
      <c r="DYF640" s="105"/>
      <c r="DYG640" s="105"/>
      <c r="DYH640" s="105"/>
      <c r="DYI640" s="105"/>
      <c r="DYJ640" s="105"/>
      <c r="DYK640" s="105"/>
      <c r="DYL640" s="105"/>
      <c r="DYM640" s="105"/>
      <c r="DYN640" s="105"/>
      <c r="DYO640" s="105"/>
      <c r="DYP640" s="105"/>
      <c r="DYQ640" s="105"/>
      <c r="DYR640" s="105"/>
      <c r="DYS640" s="105"/>
      <c r="DYT640" s="105"/>
      <c r="DYU640" s="105"/>
      <c r="DYV640" s="105"/>
      <c r="DYW640" s="105"/>
      <c r="DYX640" s="105"/>
      <c r="DYY640" s="105"/>
      <c r="DYZ640" s="105"/>
      <c r="DZA640" s="105"/>
      <c r="DZB640" s="105"/>
      <c r="DZC640" s="105"/>
      <c r="DZD640" s="105"/>
      <c r="DZE640" s="105"/>
      <c r="DZF640" s="105"/>
      <c r="DZG640" s="105"/>
      <c r="DZH640" s="105"/>
      <c r="DZI640" s="105"/>
      <c r="DZJ640" s="105"/>
      <c r="DZK640" s="105"/>
      <c r="DZL640" s="105"/>
      <c r="DZM640" s="105"/>
      <c r="DZN640" s="105"/>
      <c r="DZO640" s="105"/>
      <c r="DZP640" s="105"/>
      <c r="DZQ640" s="105"/>
      <c r="DZR640" s="105"/>
      <c r="DZS640" s="105"/>
      <c r="DZT640" s="105"/>
      <c r="DZU640" s="105"/>
      <c r="DZV640" s="105"/>
      <c r="DZW640" s="105"/>
      <c r="DZX640" s="105"/>
      <c r="DZY640" s="105"/>
      <c r="DZZ640" s="105"/>
      <c r="EAA640" s="105"/>
      <c r="EAB640" s="105"/>
      <c r="EAC640" s="105"/>
      <c r="EAD640" s="105"/>
      <c r="EAE640" s="105"/>
      <c r="EAF640" s="105"/>
      <c r="EAG640" s="105"/>
      <c r="EAH640" s="105"/>
      <c r="EAI640" s="105"/>
      <c r="EAJ640" s="105"/>
      <c r="EAK640" s="105"/>
      <c r="EAL640" s="105"/>
      <c r="EAM640" s="105"/>
      <c r="EAN640" s="105"/>
      <c r="EAO640" s="105"/>
      <c r="EAP640" s="105"/>
      <c r="EAQ640" s="105"/>
      <c r="EAR640" s="105"/>
      <c r="EAS640" s="105"/>
      <c r="EAT640" s="105"/>
      <c r="EAU640" s="105"/>
      <c r="EAV640" s="105"/>
      <c r="EAW640" s="105"/>
      <c r="EAX640" s="105"/>
      <c r="EAY640" s="105"/>
      <c r="EAZ640" s="105"/>
      <c r="EBA640" s="105"/>
      <c r="EBB640" s="105"/>
      <c r="EBC640" s="105"/>
      <c r="EBD640" s="105"/>
      <c r="EBE640" s="105"/>
      <c r="EBF640" s="105"/>
      <c r="EBG640" s="105"/>
      <c r="EBH640" s="105"/>
      <c r="EBI640" s="105"/>
      <c r="EBJ640" s="105"/>
      <c r="EBK640" s="105"/>
      <c r="EBL640" s="105"/>
      <c r="EBM640" s="105"/>
      <c r="EBN640" s="105"/>
      <c r="EBO640" s="105"/>
      <c r="EBP640" s="105"/>
      <c r="EBQ640" s="105"/>
      <c r="EBR640" s="105"/>
      <c r="EBS640" s="105"/>
      <c r="EBT640" s="105"/>
      <c r="EBU640" s="105"/>
      <c r="EBV640" s="105"/>
      <c r="EBW640" s="105"/>
      <c r="EBX640" s="105"/>
      <c r="EBY640" s="105"/>
      <c r="EBZ640" s="105"/>
      <c r="ECA640" s="105"/>
      <c r="ECB640" s="105"/>
      <c r="ECC640" s="105"/>
      <c r="ECD640" s="105"/>
      <c r="ECE640" s="105"/>
      <c r="ECF640" s="105"/>
      <c r="ECG640" s="105"/>
      <c r="ECH640" s="105"/>
      <c r="ECI640" s="105"/>
      <c r="ECJ640" s="105"/>
      <c r="ECK640" s="105"/>
      <c r="ECL640" s="105"/>
      <c r="ECM640" s="105"/>
      <c r="ECN640" s="105"/>
      <c r="ECO640" s="105"/>
      <c r="ECP640" s="105"/>
      <c r="ECQ640" s="105"/>
      <c r="ECR640" s="105"/>
      <c r="ECS640" s="105"/>
      <c r="ECT640" s="105"/>
      <c r="ECU640" s="105"/>
      <c r="ECV640" s="105"/>
      <c r="ECW640" s="105"/>
      <c r="ECX640" s="105"/>
      <c r="ECY640" s="105"/>
      <c r="ECZ640" s="105"/>
      <c r="EDA640" s="105"/>
      <c r="EDB640" s="105"/>
      <c r="EDC640" s="105"/>
      <c r="EDD640" s="105"/>
      <c r="EDE640" s="105"/>
      <c r="EDF640" s="105"/>
      <c r="EDG640" s="105"/>
      <c r="EDH640" s="105"/>
      <c r="EDI640" s="105"/>
      <c r="EDJ640" s="105"/>
      <c r="EDK640" s="105"/>
      <c r="EDL640" s="105"/>
      <c r="EDM640" s="105"/>
      <c r="EDN640" s="105"/>
      <c r="EDO640" s="105"/>
      <c r="EDP640" s="105"/>
      <c r="EDQ640" s="105"/>
      <c r="EDR640" s="105"/>
      <c r="EDS640" s="105"/>
      <c r="EDT640" s="105"/>
      <c r="EDU640" s="105"/>
      <c r="EDV640" s="105"/>
      <c r="EDW640" s="105"/>
      <c r="EDX640" s="105"/>
      <c r="EDY640" s="105"/>
      <c r="EDZ640" s="105"/>
      <c r="EEA640" s="105"/>
      <c r="EEB640" s="105"/>
      <c r="EEC640" s="105"/>
      <c r="EED640" s="105"/>
      <c r="EEE640" s="105"/>
      <c r="EEF640" s="105"/>
      <c r="EEG640" s="105"/>
      <c r="EEH640" s="105"/>
      <c r="EEI640" s="105"/>
      <c r="EEJ640" s="105"/>
      <c r="EEK640" s="105"/>
      <c r="EEL640" s="105"/>
      <c r="EEM640" s="105"/>
      <c r="EEN640" s="105"/>
      <c r="EEO640" s="105"/>
      <c r="EEP640" s="105"/>
      <c r="EEQ640" s="105"/>
      <c r="EER640" s="105"/>
      <c r="EES640" s="105"/>
      <c r="EET640" s="105"/>
      <c r="EEU640" s="105"/>
      <c r="EEV640" s="105"/>
      <c r="EEW640" s="105"/>
      <c r="EEX640" s="105"/>
      <c r="EEY640" s="105"/>
      <c r="EEZ640" s="105"/>
      <c r="EFA640" s="105"/>
      <c r="EFB640" s="105"/>
      <c r="EFC640" s="105"/>
      <c r="EFD640" s="105"/>
      <c r="EFE640" s="105"/>
      <c r="EFF640" s="105"/>
      <c r="EFG640" s="105"/>
      <c r="EFH640" s="105"/>
      <c r="EFI640" s="105"/>
      <c r="EFJ640" s="105"/>
      <c r="EFK640" s="105"/>
      <c r="EFL640" s="105"/>
      <c r="EFM640" s="105"/>
      <c r="EFN640" s="105"/>
      <c r="EFO640" s="105"/>
      <c r="EFP640" s="105"/>
      <c r="EFQ640" s="105"/>
      <c r="EFR640" s="105"/>
      <c r="EFS640" s="105"/>
      <c r="EFT640" s="105"/>
      <c r="EFU640" s="105"/>
      <c r="EFV640" s="105"/>
      <c r="EFW640" s="105"/>
      <c r="EFX640" s="105"/>
      <c r="EFY640" s="105"/>
      <c r="EFZ640" s="105"/>
      <c r="EGA640" s="105"/>
      <c r="EGB640" s="105"/>
      <c r="EGC640" s="105"/>
      <c r="EGD640" s="105"/>
      <c r="EGE640" s="105"/>
      <c r="EGF640" s="105"/>
      <c r="EGG640" s="105"/>
      <c r="EGH640" s="105"/>
      <c r="EGI640" s="105"/>
      <c r="EGJ640" s="105"/>
      <c r="EGK640" s="105"/>
      <c r="EGL640" s="105"/>
      <c r="EGM640" s="105"/>
      <c r="EGN640" s="105"/>
      <c r="EGO640" s="105"/>
      <c r="EGP640" s="105"/>
      <c r="EGQ640" s="105"/>
      <c r="EGR640" s="105"/>
      <c r="EGS640" s="105"/>
      <c r="EGT640" s="105"/>
      <c r="EGU640" s="105"/>
      <c r="EGV640" s="105"/>
      <c r="EGW640" s="105"/>
      <c r="EGX640" s="105"/>
      <c r="EGY640" s="105"/>
      <c r="EGZ640" s="105"/>
      <c r="EHA640" s="105"/>
      <c r="EHB640" s="105"/>
      <c r="EHC640" s="105"/>
      <c r="EHD640" s="105"/>
      <c r="EHE640" s="105"/>
      <c r="EHF640" s="105"/>
      <c r="EHG640" s="105"/>
      <c r="EHH640" s="105"/>
      <c r="EHI640" s="105"/>
      <c r="EHJ640" s="105"/>
      <c r="EHK640" s="105"/>
      <c r="EHL640" s="105"/>
      <c r="EHM640" s="105"/>
      <c r="EHN640" s="105"/>
      <c r="EHO640" s="105"/>
      <c r="EHP640" s="105"/>
      <c r="EHQ640" s="105"/>
      <c r="EHR640" s="105"/>
      <c r="EHS640" s="105"/>
      <c r="EHT640" s="105"/>
      <c r="EHU640" s="105"/>
      <c r="EHV640" s="105"/>
      <c r="EHW640" s="105"/>
      <c r="EHX640" s="105"/>
      <c r="EHY640" s="105"/>
      <c r="EHZ640" s="105"/>
      <c r="EIA640" s="105"/>
      <c r="EIB640" s="105"/>
      <c r="EIC640" s="105"/>
      <c r="EID640" s="105"/>
      <c r="EIE640" s="105"/>
      <c r="EIF640" s="105"/>
      <c r="EIG640" s="105"/>
      <c r="EIH640" s="105"/>
      <c r="EII640" s="105"/>
      <c r="EIJ640" s="105"/>
      <c r="EIK640" s="105"/>
      <c r="EIL640" s="105"/>
      <c r="EIM640" s="105"/>
      <c r="EIN640" s="105"/>
      <c r="EIO640" s="105"/>
      <c r="EIP640" s="105"/>
      <c r="EIQ640" s="105"/>
      <c r="EIR640" s="105"/>
      <c r="EIS640" s="105"/>
      <c r="EIT640" s="105"/>
      <c r="EIU640" s="105"/>
      <c r="EIV640" s="105"/>
      <c r="EIW640" s="105"/>
      <c r="EIX640" s="105"/>
      <c r="EIY640" s="105"/>
      <c r="EIZ640" s="105"/>
      <c r="EJA640" s="105"/>
      <c r="EJB640" s="105"/>
      <c r="EJC640" s="105"/>
      <c r="EJD640" s="105"/>
      <c r="EJE640" s="105"/>
      <c r="EJF640" s="105"/>
      <c r="EJG640" s="105"/>
      <c r="EJH640" s="105"/>
      <c r="EJI640" s="105"/>
      <c r="EJJ640" s="105"/>
      <c r="EJK640" s="105"/>
      <c r="EJL640" s="105"/>
      <c r="EJM640" s="105"/>
      <c r="EJN640" s="105"/>
      <c r="EJO640" s="105"/>
      <c r="EJP640" s="105"/>
      <c r="EJQ640" s="105"/>
      <c r="EJR640" s="105"/>
      <c r="EJS640" s="105"/>
      <c r="EJT640" s="105"/>
      <c r="EJU640" s="105"/>
      <c r="EJV640" s="105"/>
      <c r="EJW640" s="105"/>
      <c r="EJX640" s="105"/>
      <c r="EJY640" s="105"/>
      <c r="EJZ640" s="105"/>
      <c r="EKA640" s="105"/>
      <c r="EKB640" s="105"/>
      <c r="EKC640" s="105"/>
      <c r="EKD640" s="105"/>
      <c r="EKE640" s="105"/>
      <c r="EKF640" s="105"/>
      <c r="EKG640" s="105"/>
      <c r="EKH640" s="105"/>
      <c r="EKI640" s="105"/>
      <c r="EKJ640" s="105"/>
      <c r="EKK640" s="105"/>
      <c r="EKL640" s="105"/>
      <c r="EKM640" s="105"/>
      <c r="EKN640" s="105"/>
      <c r="EKO640" s="105"/>
      <c r="EKP640" s="105"/>
      <c r="EKQ640" s="105"/>
      <c r="EKR640" s="105"/>
      <c r="EKS640" s="105"/>
      <c r="EKT640" s="105"/>
      <c r="EKU640" s="105"/>
      <c r="EKV640" s="105"/>
      <c r="EKW640" s="105"/>
      <c r="EKX640" s="105"/>
      <c r="EKY640" s="105"/>
      <c r="EKZ640" s="105"/>
      <c r="ELA640" s="105"/>
      <c r="ELB640" s="105"/>
      <c r="ELC640" s="105"/>
      <c r="ELD640" s="105"/>
      <c r="ELE640" s="105"/>
      <c r="ELF640" s="105"/>
      <c r="ELG640" s="105"/>
      <c r="ELH640" s="105"/>
      <c r="ELI640" s="105"/>
      <c r="ELJ640" s="105"/>
      <c r="ELK640" s="105"/>
      <c r="ELL640" s="105"/>
      <c r="ELM640" s="105"/>
      <c r="ELN640" s="105"/>
      <c r="ELO640" s="105"/>
      <c r="ELP640" s="105"/>
      <c r="ELQ640" s="105"/>
      <c r="ELR640" s="105"/>
      <c r="ELS640" s="105"/>
      <c r="ELT640" s="105"/>
      <c r="ELU640" s="105"/>
      <c r="ELV640" s="105"/>
      <c r="ELW640" s="105"/>
      <c r="ELX640" s="105"/>
      <c r="ELY640" s="105"/>
      <c r="ELZ640" s="105"/>
      <c r="EMA640" s="105"/>
      <c r="EMB640" s="105"/>
      <c r="EMC640" s="105"/>
      <c r="EMD640" s="105"/>
      <c r="EME640" s="105"/>
      <c r="EMF640" s="105"/>
      <c r="EMG640" s="105"/>
      <c r="EMH640" s="105"/>
      <c r="EMI640" s="105"/>
      <c r="EMJ640" s="105"/>
      <c r="EMK640" s="105"/>
      <c r="EML640" s="105"/>
      <c r="EMM640" s="105"/>
      <c r="EMN640" s="105"/>
      <c r="EMO640" s="105"/>
      <c r="EMP640" s="105"/>
      <c r="EMQ640" s="105"/>
      <c r="EMR640" s="105"/>
      <c r="EMS640" s="105"/>
      <c r="EMT640" s="105"/>
      <c r="EMU640" s="105"/>
      <c r="EMV640" s="105"/>
      <c r="EMW640" s="105"/>
      <c r="EMX640" s="105"/>
      <c r="EMY640" s="105"/>
      <c r="EMZ640" s="105"/>
      <c r="ENA640" s="105"/>
      <c r="ENB640" s="105"/>
      <c r="ENC640" s="105"/>
      <c r="END640" s="105"/>
      <c r="ENE640" s="105"/>
      <c r="ENF640" s="105"/>
      <c r="ENG640" s="105"/>
      <c r="ENH640" s="105"/>
      <c r="ENI640" s="105"/>
      <c r="ENJ640" s="105"/>
      <c r="ENK640" s="105"/>
      <c r="ENL640" s="105"/>
      <c r="ENM640" s="105"/>
      <c r="ENN640" s="105"/>
      <c r="ENO640" s="105"/>
      <c r="ENP640" s="105"/>
      <c r="ENQ640" s="105"/>
      <c r="ENR640" s="105"/>
      <c r="ENS640" s="105"/>
      <c r="ENT640" s="105"/>
      <c r="ENU640" s="105"/>
      <c r="ENV640" s="105"/>
      <c r="ENW640" s="105"/>
      <c r="ENX640" s="105"/>
      <c r="ENY640" s="105"/>
      <c r="ENZ640" s="105"/>
      <c r="EOA640" s="105"/>
      <c r="EOB640" s="105"/>
      <c r="EOC640" s="105"/>
      <c r="EOD640" s="105"/>
      <c r="EOE640" s="105"/>
      <c r="EOF640" s="105"/>
      <c r="EOG640" s="105"/>
      <c r="EOH640" s="105"/>
      <c r="EOI640" s="105"/>
      <c r="EOJ640" s="105"/>
      <c r="EOK640" s="105"/>
      <c r="EOL640" s="105"/>
      <c r="EOM640" s="105"/>
      <c r="EON640" s="105"/>
      <c r="EOO640" s="105"/>
      <c r="EOP640" s="105"/>
      <c r="EOQ640" s="105"/>
      <c r="EOR640" s="105"/>
      <c r="EOS640" s="105"/>
      <c r="EOT640" s="105"/>
      <c r="EOU640" s="105"/>
      <c r="EOV640" s="105"/>
      <c r="EOW640" s="105"/>
      <c r="EOX640" s="105"/>
      <c r="EOY640" s="105"/>
      <c r="EOZ640" s="105"/>
      <c r="EPA640" s="105"/>
      <c r="EPB640" s="105"/>
      <c r="EPC640" s="105"/>
      <c r="EPD640" s="105"/>
      <c r="EPE640" s="105"/>
      <c r="EPF640" s="105"/>
      <c r="EPG640" s="105"/>
      <c r="EPH640" s="105"/>
      <c r="EPI640" s="105"/>
      <c r="EPJ640" s="105"/>
      <c r="EPK640" s="105"/>
      <c r="EPL640" s="105"/>
      <c r="EPM640" s="105"/>
      <c r="EPN640" s="105"/>
      <c r="EPO640" s="105"/>
      <c r="EPP640" s="105"/>
      <c r="EPQ640" s="105"/>
      <c r="EPR640" s="105"/>
      <c r="EPS640" s="105"/>
      <c r="EPT640" s="105"/>
      <c r="EPU640" s="105"/>
      <c r="EPV640" s="105"/>
      <c r="EPW640" s="105"/>
      <c r="EPX640" s="105"/>
      <c r="EPY640" s="105"/>
      <c r="EPZ640" s="105"/>
      <c r="EQA640" s="105"/>
      <c r="EQB640" s="105"/>
      <c r="EQC640" s="105"/>
      <c r="EQD640" s="105"/>
      <c r="EQE640" s="105"/>
      <c r="EQF640" s="105"/>
      <c r="EQG640" s="105"/>
      <c r="EQH640" s="105"/>
      <c r="EQI640" s="105"/>
      <c r="EQJ640" s="105"/>
      <c r="EQK640" s="105"/>
      <c r="EQL640" s="105"/>
      <c r="EQM640" s="105"/>
      <c r="EQN640" s="105"/>
      <c r="EQO640" s="105"/>
      <c r="EQP640" s="105"/>
      <c r="EQQ640" s="105"/>
      <c r="EQR640" s="105"/>
      <c r="EQS640" s="105"/>
      <c r="EQT640" s="105"/>
      <c r="EQU640" s="105"/>
      <c r="EQV640" s="105"/>
      <c r="EQW640" s="105"/>
      <c r="EQX640" s="105"/>
      <c r="EQY640" s="105"/>
      <c r="EQZ640" s="105"/>
      <c r="ERA640" s="105"/>
      <c r="ERB640" s="105"/>
      <c r="ERC640" s="105"/>
      <c r="ERD640" s="105"/>
      <c r="ERE640" s="105"/>
      <c r="ERF640" s="105"/>
      <c r="ERG640" s="105"/>
      <c r="ERH640" s="105"/>
      <c r="ERI640" s="105"/>
      <c r="ERJ640" s="105"/>
      <c r="ERK640" s="105"/>
      <c r="ERL640" s="105"/>
      <c r="ERM640" s="105"/>
      <c r="ERN640" s="105"/>
      <c r="ERO640" s="105"/>
      <c r="ERP640" s="105"/>
      <c r="ERQ640" s="105"/>
      <c r="ERR640" s="105"/>
      <c r="ERS640" s="105"/>
      <c r="ERT640" s="105"/>
      <c r="ERU640" s="105"/>
      <c r="ERV640" s="105"/>
      <c r="ERW640" s="105"/>
      <c r="ERX640" s="105"/>
      <c r="ERY640" s="105"/>
      <c r="ERZ640" s="105"/>
      <c r="ESA640" s="105"/>
      <c r="ESB640" s="105"/>
      <c r="ESC640" s="105"/>
      <c r="ESD640" s="105"/>
      <c r="ESE640" s="105"/>
      <c r="ESF640" s="105"/>
      <c r="ESG640" s="105"/>
      <c r="ESH640" s="105"/>
      <c r="ESI640" s="105"/>
      <c r="ESJ640" s="105"/>
      <c r="ESK640" s="105"/>
      <c r="ESL640" s="105"/>
      <c r="ESM640" s="105"/>
      <c r="ESN640" s="105"/>
      <c r="ESO640" s="105"/>
      <c r="ESP640" s="105"/>
      <c r="ESQ640" s="105"/>
      <c r="ESR640" s="105"/>
      <c r="ESS640" s="105"/>
      <c r="EST640" s="105"/>
      <c r="ESU640" s="105"/>
      <c r="ESV640" s="105"/>
      <c r="ESW640" s="105"/>
      <c r="ESX640" s="105"/>
      <c r="ESY640" s="105"/>
      <c r="ESZ640" s="105"/>
      <c r="ETA640" s="105"/>
      <c r="ETB640" s="105"/>
      <c r="ETC640" s="105"/>
      <c r="ETD640" s="105"/>
      <c r="ETE640" s="105"/>
      <c r="ETF640" s="105"/>
      <c r="ETG640" s="105"/>
      <c r="ETH640" s="105"/>
      <c r="ETI640" s="105"/>
      <c r="ETJ640" s="105"/>
      <c r="ETK640" s="105"/>
      <c r="ETL640" s="105"/>
      <c r="ETM640" s="105"/>
      <c r="ETN640" s="105"/>
      <c r="ETO640" s="105"/>
      <c r="ETP640" s="105"/>
      <c r="ETQ640" s="105"/>
      <c r="ETR640" s="105"/>
      <c r="ETS640" s="105"/>
      <c r="ETT640" s="105"/>
      <c r="ETU640" s="105"/>
      <c r="ETV640" s="105"/>
      <c r="ETW640" s="105"/>
      <c r="ETX640" s="105"/>
      <c r="ETY640" s="105"/>
      <c r="ETZ640" s="105"/>
      <c r="EUA640" s="105"/>
      <c r="EUB640" s="105"/>
      <c r="EUC640" s="105"/>
      <c r="EUD640" s="105"/>
      <c r="EUE640" s="105"/>
      <c r="EUF640" s="105"/>
      <c r="EUG640" s="105"/>
      <c r="EUH640" s="105"/>
      <c r="EUI640" s="105"/>
      <c r="EUJ640" s="105"/>
      <c r="EUK640" s="105"/>
      <c r="EUL640" s="105"/>
      <c r="EUM640" s="105"/>
      <c r="EUN640" s="105"/>
      <c r="EUO640" s="105"/>
      <c r="EUP640" s="105"/>
      <c r="EUQ640" s="105"/>
      <c r="EUR640" s="105"/>
      <c r="EUS640" s="105"/>
      <c r="EUT640" s="105"/>
      <c r="EUU640" s="105"/>
      <c r="EUV640" s="105"/>
      <c r="EUW640" s="105"/>
      <c r="EUX640" s="105"/>
      <c r="EUY640" s="105"/>
      <c r="EUZ640" s="105"/>
      <c r="EVA640" s="105"/>
      <c r="EVB640" s="105"/>
      <c r="EVC640" s="105"/>
      <c r="EVD640" s="105"/>
      <c r="EVE640" s="105"/>
      <c r="EVF640" s="105"/>
      <c r="EVG640" s="105"/>
      <c r="EVH640" s="105"/>
      <c r="EVI640" s="105"/>
      <c r="EVJ640" s="105"/>
      <c r="EVK640" s="105"/>
      <c r="EVL640" s="105"/>
      <c r="EVM640" s="105"/>
      <c r="EVN640" s="105"/>
      <c r="EVO640" s="105"/>
      <c r="EVP640" s="105"/>
      <c r="EVQ640" s="105"/>
      <c r="EVR640" s="105"/>
      <c r="EVS640" s="105"/>
      <c r="EVT640" s="105"/>
      <c r="EVU640" s="105"/>
      <c r="EVV640" s="105"/>
      <c r="EVW640" s="105"/>
      <c r="EVX640" s="105"/>
      <c r="EVY640" s="105"/>
      <c r="EVZ640" s="105"/>
      <c r="EWA640" s="105"/>
      <c r="EWB640" s="105"/>
      <c r="EWC640" s="105"/>
      <c r="EWD640" s="105"/>
      <c r="EWE640" s="105"/>
      <c r="EWF640" s="105"/>
      <c r="EWG640" s="105"/>
      <c r="EWH640" s="105"/>
      <c r="EWI640" s="105"/>
      <c r="EWJ640" s="105"/>
      <c r="EWK640" s="105"/>
      <c r="EWL640" s="105"/>
      <c r="EWM640" s="105"/>
      <c r="EWN640" s="105"/>
      <c r="EWO640" s="105"/>
      <c r="EWP640" s="105"/>
      <c r="EWQ640" s="105"/>
      <c r="EWR640" s="105"/>
      <c r="EWS640" s="105"/>
      <c r="EWT640" s="105"/>
      <c r="EWU640" s="105"/>
      <c r="EWV640" s="105"/>
      <c r="EWW640" s="105"/>
      <c r="EWX640" s="105"/>
      <c r="EWY640" s="105"/>
      <c r="EWZ640" s="105"/>
      <c r="EXA640" s="105"/>
      <c r="EXB640" s="105"/>
      <c r="EXC640" s="105"/>
      <c r="EXD640" s="105"/>
      <c r="EXE640" s="105"/>
      <c r="EXF640" s="105"/>
      <c r="EXG640" s="105"/>
      <c r="EXH640" s="105"/>
      <c r="EXI640" s="105"/>
      <c r="EXJ640" s="105"/>
      <c r="EXK640" s="105"/>
      <c r="EXL640" s="105"/>
      <c r="EXM640" s="105"/>
      <c r="EXN640" s="105"/>
      <c r="EXO640" s="105"/>
      <c r="EXP640" s="105"/>
      <c r="EXQ640" s="105"/>
      <c r="EXR640" s="105"/>
      <c r="EXS640" s="105"/>
      <c r="EXT640" s="105"/>
      <c r="EXU640" s="105"/>
      <c r="EXV640" s="105"/>
      <c r="EXW640" s="105"/>
      <c r="EXX640" s="105"/>
      <c r="EXY640" s="105"/>
      <c r="EXZ640" s="105"/>
      <c r="EYA640" s="105"/>
      <c r="EYB640" s="105"/>
      <c r="EYC640" s="105"/>
      <c r="EYD640" s="105"/>
      <c r="EYE640" s="105"/>
      <c r="EYF640" s="105"/>
      <c r="EYG640" s="105"/>
      <c r="EYH640" s="105"/>
      <c r="EYI640" s="105"/>
      <c r="EYJ640" s="105"/>
      <c r="EYK640" s="105"/>
      <c r="EYL640" s="105"/>
      <c r="EYM640" s="105"/>
      <c r="EYN640" s="105"/>
      <c r="EYO640" s="105"/>
      <c r="EYP640" s="105"/>
      <c r="EYQ640" s="105"/>
      <c r="EYR640" s="105"/>
      <c r="EYS640" s="105"/>
      <c r="EYT640" s="105"/>
      <c r="EYU640" s="105"/>
      <c r="EYV640" s="105"/>
      <c r="EYW640" s="105"/>
      <c r="EYX640" s="105"/>
      <c r="EYY640" s="105"/>
      <c r="EYZ640" s="105"/>
      <c r="EZA640" s="105"/>
      <c r="EZB640" s="105"/>
      <c r="EZC640" s="105"/>
      <c r="EZD640" s="105"/>
      <c r="EZE640" s="105"/>
      <c r="EZF640" s="105"/>
      <c r="EZG640" s="105"/>
      <c r="EZH640" s="105"/>
      <c r="EZI640" s="105"/>
      <c r="EZJ640" s="105"/>
      <c r="EZK640" s="105"/>
      <c r="EZL640" s="105"/>
      <c r="EZM640" s="105"/>
      <c r="EZN640" s="105"/>
      <c r="EZO640" s="105"/>
      <c r="EZP640" s="105"/>
      <c r="EZQ640" s="105"/>
      <c r="EZR640" s="105"/>
      <c r="EZS640" s="105"/>
      <c r="EZT640" s="105"/>
      <c r="EZU640" s="105"/>
      <c r="EZV640" s="105"/>
      <c r="EZW640" s="105"/>
      <c r="EZX640" s="105"/>
      <c r="EZY640" s="105"/>
      <c r="EZZ640" s="105"/>
      <c r="FAA640" s="105"/>
      <c r="FAB640" s="105"/>
      <c r="FAC640" s="105"/>
      <c r="FAD640" s="105"/>
      <c r="FAE640" s="105"/>
      <c r="FAF640" s="105"/>
      <c r="FAG640" s="105"/>
      <c r="FAH640" s="105"/>
      <c r="FAI640" s="105"/>
      <c r="FAJ640" s="105"/>
      <c r="FAK640" s="105"/>
      <c r="FAL640" s="105"/>
      <c r="FAM640" s="105"/>
      <c r="FAN640" s="105"/>
      <c r="FAO640" s="105"/>
      <c r="FAP640" s="105"/>
      <c r="FAQ640" s="105"/>
      <c r="FAR640" s="105"/>
      <c r="FAS640" s="105"/>
      <c r="FAT640" s="105"/>
      <c r="FAU640" s="105"/>
      <c r="FAV640" s="105"/>
      <c r="FAW640" s="105"/>
      <c r="FAX640" s="105"/>
      <c r="FAY640" s="105"/>
      <c r="FAZ640" s="105"/>
      <c r="FBA640" s="105"/>
      <c r="FBB640" s="105"/>
      <c r="FBC640" s="105"/>
      <c r="FBD640" s="105"/>
      <c r="FBE640" s="105"/>
      <c r="FBF640" s="105"/>
      <c r="FBG640" s="105"/>
      <c r="FBH640" s="105"/>
      <c r="FBI640" s="105"/>
      <c r="FBJ640" s="105"/>
      <c r="FBK640" s="105"/>
      <c r="FBL640" s="105"/>
      <c r="FBM640" s="105"/>
      <c r="FBN640" s="105"/>
      <c r="FBO640" s="105"/>
      <c r="FBP640" s="105"/>
      <c r="FBQ640" s="105"/>
      <c r="FBR640" s="105"/>
      <c r="FBS640" s="105"/>
      <c r="FBT640" s="105"/>
      <c r="FBU640" s="105"/>
      <c r="FBV640" s="105"/>
      <c r="FBW640" s="105"/>
      <c r="FBX640" s="105"/>
      <c r="FBY640" s="105"/>
      <c r="FBZ640" s="105"/>
      <c r="FCA640" s="105"/>
      <c r="FCB640" s="105"/>
      <c r="FCC640" s="105"/>
      <c r="FCD640" s="105"/>
      <c r="FCE640" s="105"/>
      <c r="FCF640" s="105"/>
      <c r="FCG640" s="105"/>
      <c r="FCH640" s="105"/>
      <c r="FCI640" s="105"/>
      <c r="FCJ640" s="105"/>
      <c r="FCK640" s="105"/>
      <c r="FCL640" s="105"/>
      <c r="FCM640" s="105"/>
      <c r="FCN640" s="105"/>
      <c r="FCO640" s="105"/>
      <c r="FCP640" s="105"/>
      <c r="FCQ640" s="105"/>
      <c r="FCR640" s="105"/>
      <c r="FCS640" s="105"/>
      <c r="FCT640" s="105"/>
      <c r="FCU640" s="105"/>
      <c r="FCV640" s="105"/>
      <c r="FCW640" s="105"/>
      <c r="FCX640" s="105"/>
      <c r="FCY640" s="105"/>
      <c r="FCZ640" s="105"/>
      <c r="FDA640" s="105"/>
      <c r="FDB640" s="105"/>
      <c r="FDC640" s="105"/>
      <c r="FDD640" s="105"/>
      <c r="FDE640" s="105"/>
      <c r="FDF640" s="105"/>
      <c r="FDG640" s="105"/>
      <c r="FDH640" s="105"/>
      <c r="FDI640" s="105"/>
      <c r="FDJ640" s="105"/>
      <c r="FDK640" s="105"/>
      <c r="FDL640" s="105"/>
      <c r="FDM640" s="105"/>
      <c r="FDN640" s="105"/>
      <c r="FDO640" s="105"/>
      <c r="FDP640" s="105"/>
      <c r="FDQ640" s="105"/>
      <c r="FDR640" s="105"/>
      <c r="FDS640" s="105"/>
      <c r="FDT640" s="105"/>
      <c r="FDU640" s="105"/>
      <c r="FDV640" s="105"/>
      <c r="FDW640" s="105"/>
      <c r="FDX640" s="105"/>
      <c r="FDY640" s="105"/>
      <c r="FDZ640" s="105"/>
      <c r="FEA640" s="105"/>
      <c r="FEB640" s="105"/>
      <c r="FEC640" s="105"/>
      <c r="FED640" s="105"/>
      <c r="FEE640" s="105"/>
      <c r="FEF640" s="105"/>
      <c r="FEG640" s="105"/>
      <c r="FEH640" s="105"/>
      <c r="FEI640" s="105"/>
      <c r="FEJ640" s="105"/>
      <c r="FEK640" s="105"/>
      <c r="FEL640" s="105"/>
      <c r="FEM640" s="105"/>
      <c r="FEN640" s="105"/>
      <c r="FEO640" s="105"/>
      <c r="FEP640" s="105"/>
      <c r="FEQ640" s="105"/>
      <c r="FER640" s="105"/>
      <c r="FES640" s="105"/>
      <c r="FET640" s="105"/>
      <c r="FEU640" s="105"/>
      <c r="FEV640" s="105"/>
      <c r="FEW640" s="105"/>
      <c r="FEX640" s="105"/>
      <c r="FEY640" s="105"/>
      <c r="FEZ640" s="105"/>
      <c r="FFA640" s="105"/>
      <c r="FFB640" s="105"/>
      <c r="FFC640" s="105"/>
      <c r="FFD640" s="105"/>
      <c r="FFE640" s="105"/>
      <c r="FFF640" s="105"/>
      <c r="FFG640" s="105"/>
      <c r="FFH640" s="105"/>
      <c r="FFI640" s="105"/>
      <c r="FFJ640" s="105"/>
      <c r="FFK640" s="105"/>
      <c r="FFL640" s="105"/>
      <c r="FFM640" s="105"/>
      <c r="FFN640" s="105"/>
      <c r="FFO640" s="105"/>
      <c r="FFP640" s="105"/>
      <c r="FFQ640" s="105"/>
      <c r="FFR640" s="105"/>
      <c r="FFS640" s="105"/>
      <c r="FFT640" s="105"/>
      <c r="FFU640" s="105"/>
      <c r="FFV640" s="105"/>
      <c r="FFW640" s="105"/>
      <c r="FFX640" s="105"/>
      <c r="FFY640" s="105"/>
      <c r="FFZ640" s="105"/>
      <c r="FGA640" s="105"/>
      <c r="FGB640" s="105"/>
      <c r="FGC640" s="105"/>
      <c r="FGD640" s="105"/>
      <c r="FGE640" s="105"/>
      <c r="FGF640" s="105"/>
      <c r="FGG640" s="105"/>
      <c r="FGH640" s="105"/>
      <c r="FGI640" s="105"/>
      <c r="FGJ640" s="105"/>
      <c r="FGK640" s="105"/>
      <c r="FGL640" s="105"/>
      <c r="FGM640" s="105"/>
      <c r="FGN640" s="105"/>
      <c r="FGO640" s="105"/>
      <c r="FGP640" s="105"/>
      <c r="FGQ640" s="105"/>
      <c r="FGR640" s="105"/>
      <c r="FGS640" s="105"/>
      <c r="FGT640" s="105"/>
      <c r="FGU640" s="105"/>
      <c r="FGV640" s="105"/>
      <c r="FGW640" s="105"/>
      <c r="FGX640" s="105"/>
      <c r="FGY640" s="105"/>
      <c r="FGZ640" s="105"/>
      <c r="FHA640" s="105"/>
      <c r="FHB640" s="105"/>
      <c r="FHC640" s="105"/>
      <c r="FHD640" s="105"/>
      <c r="FHE640" s="105"/>
      <c r="FHF640" s="105"/>
      <c r="FHG640" s="105"/>
      <c r="FHH640" s="105"/>
      <c r="FHI640" s="105"/>
      <c r="FHJ640" s="105"/>
      <c r="FHK640" s="105"/>
      <c r="FHL640" s="105"/>
      <c r="FHM640" s="105"/>
      <c r="FHN640" s="105"/>
      <c r="FHO640" s="105"/>
      <c r="FHP640" s="105"/>
      <c r="FHQ640" s="105"/>
      <c r="FHR640" s="105"/>
      <c r="FHS640" s="105"/>
      <c r="FHT640" s="105"/>
      <c r="FHU640" s="105"/>
      <c r="FHV640" s="105"/>
      <c r="FHW640" s="105"/>
      <c r="FHX640" s="105"/>
      <c r="FHY640" s="105"/>
      <c r="FHZ640" s="105"/>
      <c r="FIA640" s="105"/>
      <c r="FIB640" s="105"/>
      <c r="FIC640" s="105"/>
      <c r="FID640" s="105"/>
      <c r="FIE640" s="105"/>
      <c r="FIF640" s="105"/>
      <c r="FIG640" s="105"/>
      <c r="FIH640" s="105"/>
      <c r="FII640" s="105"/>
      <c r="FIJ640" s="105"/>
      <c r="FIK640" s="105"/>
      <c r="FIL640" s="105"/>
      <c r="FIM640" s="105"/>
      <c r="FIN640" s="105"/>
      <c r="FIO640" s="105"/>
      <c r="FIP640" s="105"/>
      <c r="FIQ640" s="105"/>
      <c r="FIR640" s="105"/>
      <c r="FIS640" s="105"/>
      <c r="FIT640" s="105"/>
      <c r="FIU640" s="105"/>
      <c r="FIV640" s="105"/>
      <c r="FIW640" s="105"/>
      <c r="FIX640" s="105"/>
      <c r="FIY640" s="105"/>
      <c r="FIZ640" s="105"/>
      <c r="FJA640" s="105"/>
      <c r="FJB640" s="105"/>
      <c r="FJC640" s="105"/>
      <c r="FJD640" s="105"/>
      <c r="FJE640" s="105"/>
      <c r="FJF640" s="105"/>
      <c r="FJG640" s="105"/>
      <c r="FJH640" s="105"/>
      <c r="FJI640" s="105"/>
      <c r="FJJ640" s="105"/>
      <c r="FJK640" s="105"/>
      <c r="FJL640" s="105"/>
      <c r="FJM640" s="105"/>
      <c r="FJN640" s="105"/>
      <c r="FJO640" s="105"/>
      <c r="FJP640" s="105"/>
      <c r="FJQ640" s="105"/>
      <c r="FJR640" s="105"/>
      <c r="FJS640" s="105"/>
      <c r="FJT640" s="105"/>
      <c r="FJU640" s="105"/>
      <c r="FJV640" s="105"/>
      <c r="FJW640" s="105"/>
      <c r="FJX640" s="105"/>
      <c r="FJY640" s="105"/>
      <c r="FJZ640" s="105"/>
      <c r="FKA640" s="105"/>
      <c r="FKB640" s="105"/>
      <c r="FKC640" s="105"/>
      <c r="FKD640" s="105"/>
      <c r="FKE640" s="105"/>
      <c r="FKF640" s="105"/>
      <c r="FKG640" s="105"/>
      <c r="FKH640" s="105"/>
      <c r="FKI640" s="105"/>
      <c r="FKJ640" s="105"/>
      <c r="FKK640" s="105"/>
      <c r="FKL640" s="105"/>
      <c r="FKM640" s="105"/>
      <c r="FKN640" s="105"/>
      <c r="FKO640" s="105"/>
      <c r="FKP640" s="105"/>
      <c r="FKQ640" s="105"/>
      <c r="FKR640" s="105"/>
      <c r="FKS640" s="105"/>
      <c r="FKT640" s="105"/>
      <c r="FKU640" s="105"/>
      <c r="FKV640" s="105"/>
      <c r="FKW640" s="105"/>
      <c r="FKX640" s="105"/>
      <c r="FKY640" s="105"/>
      <c r="FKZ640" s="105"/>
      <c r="FLA640" s="105"/>
      <c r="FLB640" s="105"/>
      <c r="FLC640" s="105"/>
      <c r="FLD640" s="105"/>
      <c r="FLE640" s="105"/>
      <c r="FLF640" s="105"/>
      <c r="FLG640" s="105"/>
      <c r="FLH640" s="105"/>
      <c r="FLI640" s="105"/>
      <c r="FLJ640" s="105"/>
      <c r="FLK640" s="105"/>
      <c r="FLL640" s="105"/>
      <c r="FLM640" s="105"/>
      <c r="FLN640" s="105"/>
      <c r="FLO640" s="105"/>
      <c r="FLP640" s="105"/>
      <c r="FLQ640" s="105"/>
      <c r="FLR640" s="105"/>
      <c r="FLS640" s="105"/>
      <c r="FLT640" s="105"/>
      <c r="FLU640" s="105"/>
      <c r="FLV640" s="105"/>
      <c r="FLW640" s="105"/>
      <c r="FLX640" s="105"/>
      <c r="FLY640" s="105"/>
      <c r="FLZ640" s="105"/>
      <c r="FMA640" s="105"/>
      <c r="FMB640" s="105"/>
      <c r="FMC640" s="105"/>
      <c r="FMD640" s="105"/>
      <c r="FME640" s="105"/>
      <c r="FMF640" s="105"/>
      <c r="FMG640" s="105"/>
      <c r="FMH640" s="105"/>
      <c r="FMI640" s="105"/>
      <c r="FMJ640" s="105"/>
      <c r="FMK640" s="105"/>
      <c r="FML640" s="105"/>
      <c r="FMM640" s="105"/>
      <c r="FMN640" s="105"/>
      <c r="FMO640" s="105"/>
      <c r="FMP640" s="105"/>
      <c r="FMQ640" s="105"/>
      <c r="FMR640" s="105"/>
      <c r="FMS640" s="105"/>
      <c r="FMT640" s="105"/>
      <c r="FMU640" s="105"/>
      <c r="FMV640" s="105"/>
      <c r="FMW640" s="105"/>
      <c r="FMX640" s="105"/>
      <c r="FMY640" s="105"/>
      <c r="FMZ640" s="105"/>
      <c r="FNA640" s="105"/>
      <c r="FNB640" s="105"/>
      <c r="FNC640" s="105"/>
      <c r="FND640" s="105"/>
      <c r="FNE640" s="105"/>
      <c r="FNF640" s="105"/>
      <c r="FNG640" s="105"/>
      <c r="FNH640" s="105"/>
      <c r="FNI640" s="105"/>
      <c r="FNJ640" s="105"/>
      <c r="FNK640" s="105"/>
      <c r="FNL640" s="105"/>
      <c r="FNM640" s="105"/>
      <c r="FNN640" s="105"/>
      <c r="FNO640" s="105"/>
      <c r="FNP640" s="105"/>
      <c r="FNQ640" s="105"/>
      <c r="FNR640" s="105"/>
      <c r="FNS640" s="105"/>
      <c r="FNT640" s="105"/>
      <c r="FNU640" s="105"/>
      <c r="FNV640" s="105"/>
      <c r="FNW640" s="105"/>
      <c r="FNX640" s="105"/>
      <c r="FNY640" s="105"/>
      <c r="FNZ640" s="105"/>
      <c r="FOA640" s="105"/>
      <c r="FOB640" s="105"/>
      <c r="FOC640" s="105"/>
      <c r="FOD640" s="105"/>
      <c r="FOE640" s="105"/>
      <c r="FOF640" s="105"/>
      <c r="FOG640" s="105"/>
      <c r="FOH640" s="105"/>
      <c r="FOI640" s="105"/>
      <c r="FOJ640" s="105"/>
      <c r="FOK640" s="105"/>
      <c r="FOL640" s="105"/>
      <c r="FOM640" s="105"/>
      <c r="FON640" s="105"/>
      <c r="FOO640" s="105"/>
      <c r="FOP640" s="105"/>
      <c r="FOQ640" s="105"/>
      <c r="FOR640" s="105"/>
      <c r="FOS640" s="105"/>
      <c r="FOT640" s="105"/>
      <c r="FOU640" s="105"/>
      <c r="FOV640" s="105"/>
      <c r="FOW640" s="105"/>
      <c r="FOX640" s="105"/>
      <c r="FOY640" s="105"/>
      <c r="FOZ640" s="105"/>
      <c r="FPA640" s="105"/>
      <c r="FPB640" s="105"/>
      <c r="FPC640" s="105"/>
      <c r="FPD640" s="105"/>
      <c r="FPE640" s="105"/>
      <c r="FPF640" s="105"/>
      <c r="FPG640" s="105"/>
      <c r="FPH640" s="105"/>
      <c r="FPI640" s="105"/>
      <c r="FPJ640" s="105"/>
      <c r="FPK640" s="105"/>
      <c r="FPL640" s="105"/>
      <c r="FPM640" s="105"/>
      <c r="FPN640" s="105"/>
      <c r="FPO640" s="105"/>
      <c r="FPP640" s="105"/>
      <c r="FPQ640" s="105"/>
      <c r="FPR640" s="105"/>
      <c r="FPS640" s="105"/>
      <c r="FPT640" s="105"/>
      <c r="FPU640" s="105"/>
      <c r="FPV640" s="105"/>
      <c r="FPW640" s="105"/>
      <c r="FPX640" s="105"/>
      <c r="FPY640" s="105"/>
      <c r="FPZ640" s="105"/>
      <c r="FQA640" s="105"/>
      <c r="FQB640" s="105"/>
      <c r="FQC640" s="105"/>
      <c r="FQD640" s="105"/>
      <c r="FQE640" s="105"/>
      <c r="FQF640" s="105"/>
      <c r="FQG640" s="105"/>
      <c r="FQH640" s="105"/>
      <c r="FQI640" s="105"/>
      <c r="FQJ640" s="105"/>
      <c r="FQK640" s="105"/>
      <c r="FQL640" s="105"/>
      <c r="FQM640" s="105"/>
      <c r="FQN640" s="105"/>
      <c r="FQO640" s="105"/>
      <c r="FQP640" s="105"/>
      <c r="FQQ640" s="105"/>
      <c r="FQR640" s="105"/>
      <c r="FQS640" s="105"/>
      <c r="FQT640" s="105"/>
      <c r="FQU640" s="105"/>
      <c r="FQV640" s="105"/>
      <c r="FQW640" s="105"/>
      <c r="FQX640" s="105"/>
      <c r="FQY640" s="105"/>
      <c r="FQZ640" s="105"/>
      <c r="FRA640" s="105"/>
      <c r="FRB640" s="105"/>
      <c r="FRC640" s="105"/>
      <c r="FRD640" s="105"/>
      <c r="FRE640" s="105"/>
      <c r="FRF640" s="105"/>
      <c r="FRG640" s="105"/>
      <c r="FRH640" s="105"/>
      <c r="FRI640" s="105"/>
      <c r="FRJ640" s="105"/>
      <c r="FRK640" s="105"/>
      <c r="FRL640" s="105"/>
      <c r="FRM640" s="105"/>
      <c r="FRN640" s="105"/>
      <c r="FRO640" s="105"/>
      <c r="FRP640" s="105"/>
      <c r="FRQ640" s="105"/>
      <c r="FRR640" s="105"/>
      <c r="FRS640" s="105"/>
      <c r="FRT640" s="105"/>
      <c r="FRU640" s="105"/>
      <c r="FRV640" s="105"/>
      <c r="FRW640" s="105"/>
      <c r="FRX640" s="105"/>
      <c r="FRY640" s="105"/>
      <c r="FRZ640" s="105"/>
      <c r="FSA640" s="105"/>
      <c r="FSB640" s="105"/>
      <c r="FSC640" s="105"/>
      <c r="FSD640" s="105"/>
      <c r="FSE640" s="105"/>
      <c r="FSF640" s="105"/>
      <c r="FSG640" s="105"/>
      <c r="FSH640" s="105"/>
      <c r="FSI640" s="105"/>
      <c r="FSJ640" s="105"/>
      <c r="FSK640" s="105"/>
      <c r="FSL640" s="105"/>
      <c r="FSM640" s="105"/>
      <c r="FSN640" s="105"/>
      <c r="FSO640" s="105"/>
      <c r="FSP640" s="105"/>
      <c r="FSQ640" s="105"/>
      <c r="FSR640" s="105"/>
      <c r="FSS640" s="105"/>
      <c r="FST640" s="105"/>
      <c r="FSU640" s="105"/>
      <c r="FSV640" s="105"/>
      <c r="FSW640" s="105"/>
      <c r="FSX640" s="105"/>
      <c r="FSY640" s="105"/>
      <c r="FSZ640" s="105"/>
      <c r="FTA640" s="105"/>
      <c r="FTB640" s="105"/>
      <c r="FTC640" s="105"/>
      <c r="FTD640" s="105"/>
      <c r="FTE640" s="105"/>
      <c r="FTF640" s="105"/>
      <c r="FTG640" s="105"/>
      <c r="FTH640" s="105"/>
      <c r="FTI640" s="105"/>
      <c r="FTJ640" s="105"/>
      <c r="FTK640" s="105"/>
      <c r="FTL640" s="105"/>
      <c r="FTM640" s="105"/>
      <c r="FTN640" s="105"/>
      <c r="FTO640" s="105"/>
      <c r="FTP640" s="105"/>
      <c r="FTQ640" s="105"/>
      <c r="FTR640" s="105"/>
      <c r="FTS640" s="105"/>
      <c r="FTT640" s="105"/>
      <c r="FTU640" s="105"/>
      <c r="FTV640" s="105"/>
      <c r="FTW640" s="105"/>
      <c r="FTX640" s="105"/>
      <c r="FTY640" s="105"/>
      <c r="FTZ640" s="105"/>
      <c r="FUA640" s="105"/>
      <c r="FUB640" s="105"/>
      <c r="FUC640" s="105"/>
      <c r="FUD640" s="105"/>
      <c r="FUE640" s="105"/>
      <c r="FUF640" s="105"/>
      <c r="FUG640" s="105"/>
      <c r="FUH640" s="105"/>
      <c r="FUI640" s="105"/>
      <c r="FUJ640" s="105"/>
      <c r="FUK640" s="105"/>
      <c r="FUL640" s="105"/>
      <c r="FUM640" s="105"/>
      <c r="FUN640" s="105"/>
      <c r="FUO640" s="105"/>
      <c r="FUP640" s="105"/>
      <c r="FUQ640" s="105"/>
      <c r="FUR640" s="105"/>
      <c r="FUS640" s="105"/>
      <c r="FUT640" s="105"/>
      <c r="FUU640" s="105"/>
      <c r="FUV640" s="105"/>
      <c r="FUW640" s="105"/>
      <c r="FUX640" s="105"/>
      <c r="FUY640" s="105"/>
      <c r="FUZ640" s="105"/>
      <c r="FVA640" s="105"/>
      <c r="FVB640" s="105"/>
      <c r="FVC640" s="105"/>
      <c r="FVD640" s="105"/>
      <c r="FVE640" s="105"/>
      <c r="FVF640" s="105"/>
      <c r="FVG640" s="105"/>
      <c r="FVH640" s="105"/>
      <c r="FVI640" s="105"/>
      <c r="FVJ640" s="105"/>
      <c r="FVK640" s="105"/>
      <c r="FVL640" s="105"/>
      <c r="FVM640" s="105"/>
      <c r="FVN640" s="105"/>
      <c r="FVO640" s="105"/>
      <c r="FVP640" s="105"/>
      <c r="FVQ640" s="105"/>
      <c r="FVR640" s="105"/>
      <c r="FVS640" s="105"/>
      <c r="FVT640" s="105"/>
      <c r="FVU640" s="105"/>
      <c r="FVV640" s="105"/>
      <c r="FVW640" s="105"/>
      <c r="FVX640" s="105"/>
      <c r="FVY640" s="105"/>
      <c r="FVZ640" s="105"/>
      <c r="FWA640" s="105"/>
      <c r="FWB640" s="105"/>
      <c r="FWC640" s="105"/>
      <c r="FWD640" s="105"/>
      <c r="FWE640" s="105"/>
      <c r="FWF640" s="105"/>
      <c r="FWG640" s="105"/>
      <c r="FWH640" s="105"/>
      <c r="FWI640" s="105"/>
      <c r="FWJ640" s="105"/>
      <c r="FWK640" s="105"/>
      <c r="FWL640" s="105"/>
      <c r="FWM640" s="105"/>
      <c r="FWN640" s="105"/>
      <c r="FWO640" s="105"/>
      <c r="FWP640" s="105"/>
      <c r="FWQ640" s="105"/>
      <c r="FWR640" s="105"/>
      <c r="FWS640" s="105"/>
      <c r="FWT640" s="105"/>
      <c r="FWU640" s="105"/>
      <c r="FWV640" s="105"/>
      <c r="FWW640" s="105"/>
      <c r="FWX640" s="105"/>
      <c r="FWY640" s="105"/>
      <c r="FWZ640" s="105"/>
      <c r="FXA640" s="105"/>
      <c r="FXB640" s="105"/>
      <c r="FXC640" s="105"/>
      <c r="FXD640" s="105"/>
      <c r="FXE640" s="105"/>
      <c r="FXF640" s="105"/>
      <c r="FXG640" s="105"/>
      <c r="FXH640" s="105"/>
      <c r="FXI640" s="105"/>
      <c r="FXJ640" s="105"/>
      <c r="FXK640" s="105"/>
      <c r="FXL640" s="105"/>
      <c r="FXM640" s="105"/>
      <c r="FXN640" s="105"/>
      <c r="FXO640" s="105"/>
      <c r="FXP640" s="105"/>
      <c r="FXQ640" s="105"/>
      <c r="FXR640" s="105"/>
      <c r="FXS640" s="105"/>
      <c r="FXT640" s="105"/>
      <c r="FXU640" s="105"/>
      <c r="FXV640" s="105"/>
      <c r="FXW640" s="105"/>
      <c r="FXX640" s="105"/>
      <c r="FXY640" s="105"/>
      <c r="FXZ640" s="105"/>
      <c r="FYA640" s="105"/>
      <c r="FYB640" s="105"/>
      <c r="FYC640" s="105"/>
      <c r="FYD640" s="105"/>
      <c r="FYE640" s="105"/>
      <c r="FYF640" s="105"/>
      <c r="FYG640" s="105"/>
      <c r="FYH640" s="105"/>
      <c r="FYI640" s="105"/>
      <c r="FYJ640" s="105"/>
      <c r="FYK640" s="105"/>
      <c r="FYL640" s="105"/>
      <c r="FYM640" s="105"/>
      <c r="FYN640" s="105"/>
      <c r="FYO640" s="105"/>
      <c r="FYP640" s="105"/>
      <c r="FYQ640" s="105"/>
      <c r="FYR640" s="105"/>
      <c r="FYS640" s="105"/>
      <c r="FYT640" s="105"/>
      <c r="FYU640" s="105"/>
      <c r="FYV640" s="105"/>
      <c r="FYW640" s="105"/>
      <c r="FYX640" s="105"/>
      <c r="FYY640" s="105"/>
      <c r="FYZ640" s="105"/>
      <c r="FZA640" s="105"/>
      <c r="FZB640" s="105"/>
      <c r="FZC640" s="105"/>
      <c r="FZD640" s="105"/>
      <c r="FZE640" s="105"/>
      <c r="FZF640" s="105"/>
      <c r="FZG640" s="105"/>
      <c r="FZH640" s="105"/>
      <c r="FZI640" s="105"/>
      <c r="FZJ640" s="105"/>
      <c r="FZK640" s="105"/>
      <c r="FZL640" s="105"/>
      <c r="FZM640" s="105"/>
      <c r="FZN640" s="105"/>
      <c r="FZO640" s="105"/>
      <c r="FZP640" s="105"/>
      <c r="FZQ640" s="105"/>
      <c r="FZR640" s="105"/>
      <c r="FZS640" s="105"/>
      <c r="FZT640" s="105"/>
      <c r="FZU640" s="105"/>
      <c r="FZV640" s="105"/>
      <c r="FZW640" s="105"/>
      <c r="FZX640" s="105"/>
      <c r="FZY640" s="105"/>
      <c r="FZZ640" s="105"/>
      <c r="GAA640" s="105"/>
      <c r="GAB640" s="105"/>
      <c r="GAC640" s="105"/>
      <c r="GAD640" s="105"/>
      <c r="GAE640" s="105"/>
      <c r="GAF640" s="105"/>
      <c r="GAG640" s="105"/>
      <c r="GAH640" s="105"/>
      <c r="GAI640" s="105"/>
      <c r="GAJ640" s="105"/>
      <c r="GAK640" s="105"/>
      <c r="GAL640" s="105"/>
      <c r="GAM640" s="105"/>
      <c r="GAN640" s="105"/>
      <c r="GAO640" s="105"/>
      <c r="GAP640" s="105"/>
      <c r="GAQ640" s="105"/>
      <c r="GAR640" s="105"/>
      <c r="GAS640" s="105"/>
      <c r="GAT640" s="105"/>
      <c r="GAU640" s="105"/>
      <c r="GAV640" s="105"/>
      <c r="GAW640" s="105"/>
      <c r="GAX640" s="105"/>
      <c r="GAY640" s="105"/>
      <c r="GAZ640" s="105"/>
      <c r="GBA640" s="105"/>
      <c r="GBB640" s="105"/>
      <c r="GBC640" s="105"/>
      <c r="GBD640" s="105"/>
      <c r="GBE640" s="105"/>
      <c r="GBF640" s="105"/>
      <c r="GBG640" s="105"/>
      <c r="GBH640" s="105"/>
      <c r="GBI640" s="105"/>
      <c r="GBJ640" s="105"/>
      <c r="GBK640" s="105"/>
      <c r="GBL640" s="105"/>
      <c r="GBM640" s="105"/>
      <c r="GBN640" s="105"/>
      <c r="GBO640" s="105"/>
      <c r="GBP640" s="105"/>
      <c r="GBQ640" s="105"/>
      <c r="GBR640" s="105"/>
      <c r="GBS640" s="105"/>
      <c r="GBT640" s="105"/>
      <c r="GBU640" s="105"/>
      <c r="GBV640" s="105"/>
      <c r="GBW640" s="105"/>
      <c r="GBX640" s="105"/>
      <c r="GBY640" s="105"/>
      <c r="GBZ640" s="105"/>
      <c r="GCA640" s="105"/>
      <c r="GCB640" s="105"/>
      <c r="GCC640" s="105"/>
      <c r="GCD640" s="105"/>
      <c r="GCE640" s="105"/>
      <c r="GCF640" s="105"/>
      <c r="GCG640" s="105"/>
      <c r="GCH640" s="105"/>
      <c r="GCI640" s="105"/>
      <c r="GCJ640" s="105"/>
      <c r="GCK640" s="105"/>
      <c r="GCL640" s="105"/>
      <c r="GCM640" s="105"/>
      <c r="GCN640" s="105"/>
      <c r="GCO640" s="105"/>
      <c r="GCP640" s="105"/>
      <c r="GCQ640" s="105"/>
      <c r="GCR640" s="105"/>
      <c r="GCS640" s="105"/>
      <c r="GCT640" s="105"/>
      <c r="GCU640" s="105"/>
      <c r="GCV640" s="105"/>
      <c r="GCW640" s="105"/>
      <c r="GCX640" s="105"/>
      <c r="GCY640" s="105"/>
      <c r="GCZ640" s="105"/>
      <c r="GDA640" s="105"/>
      <c r="GDB640" s="105"/>
      <c r="GDC640" s="105"/>
      <c r="GDD640" s="105"/>
      <c r="GDE640" s="105"/>
      <c r="GDF640" s="105"/>
      <c r="GDG640" s="105"/>
      <c r="GDH640" s="105"/>
      <c r="GDI640" s="105"/>
      <c r="GDJ640" s="105"/>
      <c r="GDK640" s="105"/>
      <c r="GDL640" s="105"/>
      <c r="GDM640" s="105"/>
      <c r="GDN640" s="105"/>
      <c r="GDO640" s="105"/>
      <c r="GDP640" s="105"/>
      <c r="GDQ640" s="105"/>
      <c r="GDR640" s="105"/>
      <c r="GDS640" s="105"/>
      <c r="GDT640" s="105"/>
      <c r="GDU640" s="105"/>
      <c r="GDV640" s="105"/>
      <c r="GDW640" s="105"/>
      <c r="GDX640" s="105"/>
      <c r="GDY640" s="105"/>
      <c r="GDZ640" s="105"/>
      <c r="GEA640" s="105"/>
      <c r="GEB640" s="105"/>
      <c r="GEC640" s="105"/>
      <c r="GED640" s="105"/>
      <c r="GEE640" s="105"/>
      <c r="GEF640" s="105"/>
      <c r="GEG640" s="105"/>
      <c r="GEH640" s="105"/>
      <c r="GEI640" s="105"/>
      <c r="GEJ640" s="105"/>
      <c r="GEK640" s="105"/>
      <c r="GEL640" s="105"/>
      <c r="GEM640" s="105"/>
      <c r="GEN640" s="105"/>
      <c r="GEO640" s="105"/>
      <c r="GEP640" s="105"/>
      <c r="GEQ640" s="105"/>
      <c r="GER640" s="105"/>
      <c r="GES640" s="105"/>
      <c r="GET640" s="105"/>
      <c r="GEU640" s="105"/>
      <c r="GEV640" s="105"/>
      <c r="GEW640" s="105"/>
      <c r="GEX640" s="105"/>
      <c r="GEY640" s="105"/>
      <c r="GEZ640" s="105"/>
      <c r="GFA640" s="105"/>
      <c r="GFB640" s="105"/>
      <c r="GFC640" s="105"/>
      <c r="GFD640" s="105"/>
      <c r="GFE640" s="105"/>
      <c r="GFF640" s="105"/>
      <c r="GFG640" s="105"/>
      <c r="GFH640" s="105"/>
      <c r="GFI640" s="105"/>
      <c r="GFJ640" s="105"/>
      <c r="GFK640" s="105"/>
      <c r="GFL640" s="105"/>
      <c r="GFM640" s="105"/>
      <c r="GFN640" s="105"/>
      <c r="GFO640" s="105"/>
      <c r="GFP640" s="105"/>
      <c r="GFQ640" s="105"/>
      <c r="GFR640" s="105"/>
      <c r="GFS640" s="105"/>
      <c r="GFT640" s="105"/>
      <c r="GFU640" s="105"/>
      <c r="GFV640" s="105"/>
      <c r="GFW640" s="105"/>
      <c r="GFX640" s="105"/>
      <c r="GFY640" s="105"/>
      <c r="GFZ640" s="105"/>
      <c r="GGA640" s="105"/>
      <c r="GGB640" s="105"/>
      <c r="GGC640" s="105"/>
      <c r="GGD640" s="105"/>
      <c r="GGE640" s="105"/>
      <c r="GGF640" s="105"/>
      <c r="GGG640" s="105"/>
      <c r="GGH640" s="105"/>
      <c r="GGI640" s="105"/>
      <c r="GGJ640" s="105"/>
      <c r="GGK640" s="105"/>
      <c r="GGL640" s="105"/>
      <c r="GGM640" s="105"/>
      <c r="GGN640" s="105"/>
      <c r="GGO640" s="105"/>
      <c r="GGP640" s="105"/>
      <c r="GGQ640" s="105"/>
      <c r="GGR640" s="105"/>
      <c r="GGS640" s="105"/>
      <c r="GGT640" s="105"/>
      <c r="GGU640" s="105"/>
      <c r="GGV640" s="105"/>
      <c r="GGW640" s="105"/>
      <c r="GGX640" s="105"/>
      <c r="GGY640" s="105"/>
      <c r="GGZ640" s="105"/>
      <c r="GHA640" s="105"/>
      <c r="GHB640" s="105"/>
      <c r="GHC640" s="105"/>
      <c r="GHD640" s="105"/>
      <c r="GHE640" s="105"/>
      <c r="GHF640" s="105"/>
      <c r="GHG640" s="105"/>
      <c r="GHH640" s="105"/>
      <c r="GHI640" s="105"/>
      <c r="GHJ640" s="105"/>
      <c r="GHK640" s="105"/>
      <c r="GHL640" s="105"/>
      <c r="GHM640" s="105"/>
      <c r="GHN640" s="105"/>
      <c r="GHO640" s="105"/>
      <c r="GHP640" s="105"/>
      <c r="GHQ640" s="105"/>
      <c r="GHR640" s="105"/>
      <c r="GHS640" s="105"/>
      <c r="GHT640" s="105"/>
      <c r="GHU640" s="105"/>
      <c r="GHV640" s="105"/>
      <c r="GHW640" s="105"/>
      <c r="GHX640" s="105"/>
      <c r="GHY640" s="105"/>
      <c r="GHZ640" s="105"/>
      <c r="GIA640" s="105"/>
      <c r="GIB640" s="105"/>
      <c r="GIC640" s="105"/>
      <c r="GID640" s="105"/>
      <c r="GIE640" s="105"/>
      <c r="GIF640" s="105"/>
      <c r="GIG640" s="105"/>
      <c r="GIH640" s="105"/>
      <c r="GII640" s="105"/>
      <c r="GIJ640" s="105"/>
      <c r="GIK640" s="105"/>
      <c r="GIL640" s="105"/>
      <c r="GIM640" s="105"/>
      <c r="GIN640" s="105"/>
      <c r="GIO640" s="105"/>
      <c r="GIP640" s="105"/>
      <c r="GIQ640" s="105"/>
      <c r="GIR640" s="105"/>
      <c r="GIS640" s="105"/>
      <c r="GIT640" s="105"/>
      <c r="GIU640" s="105"/>
      <c r="GIV640" s="105"/>
      <c r="GIW640" s="105"/>
      <c r="GIX640" s="105"/>
      <c r="GIY640" s="105"/>
      <c r="GIZ640" s="105"/>
      <c r="GJA640" s="105"/>
      <c r="GJB640" s="105"/>
      <c r="GJC640" s="105"/>
      <c r="GJD640" s="105"/>
      <c r="GJE640" s="105"/>
      <c r="GJF640" s="105"/>
      <c r="GJG640" s="105"/>
      <c r="GJH640" s="105"/>
      <c r="GJI640" s="105"/>
      <c r="GJJ640" s="105"/>
      <c r="GJK640" s="105"/>
      <c r="GJL640" s="105"/>
      <c r="GJM640" s="105"/>
      <c r="GJN640" s="105"/>
      <c r="GJO640" s="105"/>
      <c r="GJP640" s="105"/>
      <c r="GJQ640" s="105"/>
      <c r="GJR640" s="105"/>
      <c r="GJS640" s="105"/>
      <c r="GJT640" s="105"/>
      <c r="GJU640" s="105"/>
      <c r="GJV640" s="105"/>
      <c r="GJW640" s="105"/>
      <c r="GJX640" s="105"/>
      <c r="GJY640" s="105"/>
      <c r="GJZ640" s="105"/>
      <c r="GKA640" s="105"/>
      <c r="GKB640" s="105"/>
      <c r="GKC640" s="105"/>
      <c r="GKD640" s="105"/>
      <c r="GKE640" s="105"/>
      <c r="GKF640" s="105"/>
      <c r="GKG640" s="105"/>
      <c r="GKH640" s="105"/>
      <c r="GKI640" s="105"/>
      <c r="GKJ640" s="105"/>
      <c r="GKK640" s="105"/>
      <c r="GKL640" s="105"/>
      <c r="GKM640" s="105"/>
      <c r="GKN640" s="105"/>
      <c r="GKO640" s="105"/>
      <c r="GKP640" s="105"/>
      <c r="GKQ640" s="105"/>
      <c r="GKR640" s="105"/>
      <c r="GKS640" s="105"/>
      <c r="GKT640" s="105"/>
      <c r="GKU640" s="105"/>
      <c r="GKV640" s="105"/>
      <c r="GKW640" s="105"/>
      <c r="GKX640" s="105"/>
      <c r="GKY640" s="105"/>
      <c r="GKZ640" s="105"/>
      <c r="GLA640" s="105"/>
      <c r="GLB640" s="105"/>
      <c r="GLC640" s="105"/>
      <c r="GLD640" s="105"/>
      <c r="GLE640" s="105"/>
      <c r="GLF640" s="105"/>
      <c r="GLG640" s="105"/>
      <c r="GLH640" s="105"/>
      <c r="GLI640" s="105"/>
      <c r="GLJ640" s="105"/>
      <c r="GLK640" s="105"/>
      <c r="GLL640" s="105"/>
      <c r="GLM640" s="105"/>
      <c r="GLN640" s="105"/>
      <c r="GLO640" s="105"/>
      <c r="GLP640" s="105"/>
      <c r="GLQ640" s="105"/>
      <c r="GLR640" s="105"/>
      <c r="GLS640" s="105"/>
      <c r="GLT640" s="105"/>
      <c r="GLU640" s="105"/>
      <c r="GLV640" s="105"/>
      <c r="GLW640" s="105"/>
      <c r="GLX640" s="105"/>
      <c r="GLY640" s="105"/>
      <c r="GLZ640" s="105"/>
      <c r="GMA640" s="105"/>
      <c r="GMB640" s="105"/>
      <c r="GMC640" s="105"/>
      <c r="GMD640" s="105"/>
      <c r="GME640" s="105"/>
      <c r="GMF640" s="105"/>
      <c r="GMG640" s="105"/>
      <c r="GMH640" s="105"/>
      <c r="GMI640" s="105"/>
      <c r="GMJ640" s="105"/>
      <c r="GMK640" s="105"/>
      <c r="GML640" s="105"/>
      <c r="GMM640" s="105"/>
      <c r="GMN640" s="105"/>
      <c r="GMO640" s="105"/>
      <c r="GMP640" s="105"/>
      <c r="GMQ640" s="105"/>
      <c r="GMR640" s="105"/>
      <c r="GMS640" s="105"/>
      <c r="GMT640" s="105"/>
      <c r="GMU640" s="105"/>
      <c r="GMV640" s="105"/>
      <c r="GMW640" s="105"/>
      <c r="GMX640" s="105"/>
      <c r="GMY640" s="105"/>
      <c r="GMZ640" s="105"/>
      <c r="GNA640" s="105"/>
      <c r="GNB640" s="105"/>
      <c r="GNC640" s="105"/>
      <c r="GND640" s="105"/>
      <c r="GNE640" s="105"/>
      <c r="GNF640" s="105"/>
      <c r="GNG640" s="105"/>
      <c r="GNH640" s="105"/>
      <c r="GNI640" s="105"/>
      <c r="GNJ640" s="105"/>
      <c r="GNK640" s="105"/>
      <c r="GNL640" s="105"/>
      <c r="GNM640" s="105"/>
      <c r="GNN640" s="105"/>
      <c r="GNO640" s="105"/>
      <c r="GNP640" s="105"/>
      <c r="GNQ640" s="105"/>
      <c r="GNR640" s="105"/>
      <c r="GNS640" s="105"/>
      <c r="GNT640" s="105"/>
      <c r="GNU640" s="105"/>
      <c r="GNV640" s="105"/>
      <c r="GNW640" s="105"/>
      <c r="GNX640" s="105"/>
      <c r="GNY640" s="105"/>
      <c r="GNZ640" s="105"/>
      <c r="GOA640" s="105"/>
      <c r="GOB640" s="105"/>
      <c r="GOC640" s="105"/>
      <c r="GOD640" s="105"/>
      <c r="GOE640" s="105"/>
      <c r="GOF640" s="105"/>
      <c r="GOG640" s="105"/>
      <c r="GOH640" s="105"/>
      <c r="GOI640" s="105"/>
      <c r="GOJ640" s="105"/>
      <c r="GOK640" s="105"/>
      <c r="GOL640" s="105"/>
      <c r="GOM640" s="105"/>
      <c r="GON640" s="105"/>
      <c r="GOO640" s="105"/>
      <c r="GOP640" s="105"/>
      <c r="GOQ640" s="105"/>
      <c r="GOR640" s="105"/>
      <c r="GOS640" s="105"/>
      <c r="GOT640" s="105"/>
      <c r="GOU640" s="105"/>
      <c r="GOV640" s="105"/>
      <c r="GOW640" s="105"/>
      <c r="GOX640" s="105"/>
      <c r="GOY640" s="105"/>
      <c r="GOZ640" s="105"/>
      <c r="GPA640" s="105"/>
      <c r="GPB640" s="105"/>
      <c r="GPC640" s="105"/>
      <c r="GPD640" s="105"/>
      <c r="GPE640" s="105"/>
      <c r="GPF640" s="105"/>
      <c r="GPG640" s="105"/>
      <c r="GPH640" s="105"/>
      <c r="GPI640" s="105"/>
      <c r="GPJ640" s="105"/>
      <c r="GPK640" s="105"/>
      <c r="GPL640" s="105"/>
      <c r="GPM640" s="105"/>
      <c r="GPN640" s="105"/>
      <c r="GPO640" s="105"/>
      <c r="GPP640" s="105"/>
      <c r="GPQ640" s="105"/>
      <c r="GPR640" s="105"/>
      <c r="GPS640" s="105"/>
      <c r="GPT640" s="105"/>
      <c r="GPU640" s="105"/>
      <c r="GPV640" s="105"/>
      <c r="GPW640" s="105"/>
      <c r="GPX640" s="105"/>
      <c r="GPY640" s="105"/>
      <c r="GPZ640" s="105"/>
      <c r="GQA640" s="105"/>
      <c r="GQB640" s="105"/>
      <c r="GQC640" s="105"/>
      <c r="GQD640" s="105"/>
      <c r="GQE640" s="105"/>
      <c r="GQF640" s="105"/>
      <c r="GQG640" s="105"/>
      <c r="GQH640" s="105"/>
      <c r="GQI640" s="105"/>
      <c r="GQJ640" s="105"/>
      <c r="GQK640" s="105"/>
      <c r="GQL640" s="105"/>
      <c r="GQM640" s="105"/>
      <c r="GQN640" s="105"/>
      <c r="GQO640" s="105"/>
      <c r="GQP640" s="105"/>
      <c r="GQQ640" s="105"/>
      <c r="GQR640" s="105"/>
      <c r="GQS640" s="105"/>
      <c r="GQT640" s="105"/>
      <c r="GQU640" s="105"/>
      <c r="GQV640" s="105"/>
      <c r="GQW640" s="105"/>
      <c r="GQX640" s="105"/>
      <c r="GQY640" s="105"/>
      <c r="GQZ640" s="105"/>
      <c r="GRA640" s="105"/>
      <c r="GRB640" s="105"/>
      <c r="GRC640" s="105"/>
      <c r="GRD640" s="105"/>
      <c r="GRE640" s="105"/>
      <c r="GRF640" s="105"/>
      <c r="GRG640" s="105"/>
      <c r="GRH640" s="105"/>
      <c r="GRI640" s="105"/>
      <c r="GRJ640" s="105"/>
      <c r="GRK640" s="105"/>
      <c r="GRL640" s="105"/>
      <c r="GRM640" s="105"/>
      <c r="GRN640" s="105"/>
      <c r="GRO640" s="105"/>
      <c r="GRP640" s="105"/>
      <c r="GRQ640" s="105"/>
      <c r="GRR640" s="105"/>
      <c r="GRS640" s="105"/>
      <c r="GRT640" s="105"/>
      <c r="GRU640" s="105"/>
      <c r="GRV640" s="105"/>
      <c r="GRW640" s="105"/>
      <c r="GRX640" s="105"/>
      <c r="GRY640" s="105"/>
      <c r="GRZ640" s="105"/>
      <c r="GSA640" s="105"/>
      <c r="GSB640" s="105"/>
      <c r="GSC640" s="105"/>
      <c r="GSD640" s="105"/>
      <c r="GSE640" s="105"/>
      <c r="GSF640" s="105"/>
      <c r="GSG640" s="105"/>
      <c r="GSH640" s="105"/>
      <c r="GSI640" s="105"/>
      <c r="GSJ640" s="105"/>
      <c r="GSK640" s="105"/>
      <c r="GSL640" s="105"/>
      <c r="GSM640" s="105"/>
      <c r="GSN640" s="105"/>
      <c r="GSO640" s="105"/>
      <c r="GSP640" s="105"/>
      <c r="GSQ640" s="105"/>
      <c r="GSR640" s="105"/>
      <c r="GSS640" s="105"/>
      <c r="GST640" s="105"/>
      <c r="GSU640" s="105"/>
      <c r="GSV640" s="105"/>
      <c r="GSW640" s="105"/>
      <c r="GSX640" s="105"/>
      <c r="GSY640" s="105"/>
      <c r="GSZ640" s="105"/>
      <c r="GTA640" s="105"/>
      <c r="GTB640" s="105"/>
      <c r="GTC640" s="105"/>
      <c r="GTD640" s="105"/>
      <c r="GTE640" s="105"/>
      <c r="GTF640" s="105"/>
      <c r="GTG640" s="105"/>
      <c r="GTH640" s="105"/>
      <c r="GTI640" s="105"/>
      <c r="GTJ640" s="105"/>
      <c r="GTK640" s="105"/>
      <c r="GTL640" s="105"/>
      <c r="GTM640" s="105"/>
      <c r="GTN640" s="105"/>
      <c r="GTO640" s="105"/>
      <c r="GTP640" s="105"/>
      <c r="GTQ640" s="105"/>
      <c r="GTR640" s="105"/>
      <c r="GTS640" s="105"/>
      <c r="GTT640" s="105"/>
      <c r="GTU640" s="105"/>
      <c r="GTV640" s="105"/>
      <c r="GTW640" s="105"/>
      <c r="GTX640" s="105"/>
      <c r="GTY640" s="105"/>
      <c r="GTZ640" s="105"/>
      <c r="GUA640" s="105"/>
      <c r="GUB640" s="105"/>
      <c r="GUC640" s="105"/>
      <c r="GUD640" s="105"/>
      <c r="GUE640" s="105"/>
      <c r="GUF640" s="105"/>
      <c r="GUG640" s="105"/>
      <c r="GUH640" s="105"/>
      <c r="GUI640" s="105"/>
      <c r="GUJ640" s="105"/>
      <c r="GUK640" s="105"/>
      <c r="GUL640" s="105"/>
      <c r="GUM640" s="105"/>
      <c r="GUN640" s="105"/>
      <c r="GUO640" s="105"/>
      <c r="GUP640" s="105"/>
      <c r="GUQ640" s="105"/>
      <c r="GUR640" s="105"/>
      <c r="GUS640" s="105"/>
      <c r="GUT640" s="105"/>
      <c r="GUU640" s="105"/>
      <c r="GUV640" s="105"/>
      <c r="GUW640" s="105"/>
      <c r="GUX640" s="105"/>
      <c r="GUY640" s="105"/>
      <c r="GUZ640" s="105"/>
      <c r="GVA640" s="105"/>
      <c r="GVB640" s="105"/>
      <c r="GVC640" s="105"/>
      <c r="GVD640" s="105"/>
      <c r="GVE640" s="105"/>
      <c r="GVF640" s="105"/>
      <c r="GVG640" s="105"/>
      <c r="GVH640" s="105"/>
      <c r="GVI640" s="105"/>
      <c r="GVJ640" s="105"/>
      <c r="GVK640" s="105"/>
      <c r="GVL640" s="105"/>
      <c r="GVM640" s="105"/>
      <c r="GVN640" s="105"/>
      <c r="GVO640" s="105"/>
      <c r="GVP640" s="105"/>
      <c r="GVQ640" s="105"/>
      <c r="GVR640" s="105"/>
      <c r="GVS640" s="105"/>
      <c r="GVT640" s="105"/>
      <c r="GVU640" s="105"/>
      <c r="GVV640" s="105"/>
      <c r="GVW640" s="105"/>
      <c r="GVX640" s="105"/>
      <c r="GVY640" s="105"/>
      <c r="GVZ640" s="105"/>
      <c r="GWA640" s="105"/>
      <c r="GWB640" s="105"/>
      <c r="GWC640" s="105"/>
      <c r="GWD640" s="105"/>
      <c r="GWE640" s="105"/>
      <c r="GWF640" s="105"/>
      <c r="GWG640" s="105"/>
      <c r="GWH640" s="105"/>
      <c r="GWI640" s="105"/>
      <c r="GWJ640" s="105"/>
      <c r="GWK640" s="105"/>
      <c r="GWL640" s="105"/>
      <c r="GWM640" s="105"/>
      <c r="GWN640" s="105"/>
      <c r="GWO640" s="105"/>
      <c r="GWP640" s="105"/>
      <c r="GWQ640" s="105"/>
      <c r="GWR640" s="105"/>
      <c r="GWS640" s="105"/>
      <c r="GWT640" s="105"/>
      <c r="GWU640" s="105"/>
      <c r="GWV640" s="105"/>
      <c r="GWW640" s="105"/>
      <c r="GWX640" s="105"/>
      <c r="GWY640" s="105"/>
      <c r="GWZ640" s="105"/>
      <c r="GXA640" s="105"/>
      <c r="GXB640" s="105"/>
      <c r="GXC640" s="105"/>
      <c r="GXD640" s="105"/>
      <c r="GXE640" s="105"/>
      <c r="GXF640" s="105"/>
      <c r="GXG640" s="105"/>
      <c r="GXH640" s="105"/>
      <c r="GXI640" s="105"/>
      <c r="GXJ640" s="105"/>
      <c r="GXK640" s="105"/>
      <c r="GXL640" s="105"/>
      <c r="GXM640" s="105"/>
      <c r="GXN640" s="105"/>
      <c r="GXO640" s="105"/>
      <c r="GXP640" s="105"/>
      <c r="GXQ640" s="105"/>
      <c r="GXR640" s="105"/>
      <c r="GXS640" s="105"/>
      <c r="GXT640" s="105"/>
      <c r="GXU640" s="105"/>
      <c r="GXV640" s="105"/>
      <c r="GXW640" s="105"/>
      <c r="GXX640" s="105"/>
      <c r="GXY640" s="105"/>
      <c r="GXZ640" s="105"/>
      <c r="GYA640" s="105"/>
      <c r="GYB640" s="105"/>
      <c r="GYC640" s="105"/>
      <c r="GYD640" s="105"/>
      <c r="GYE640" s="105"/>
      <c r="GYF640" s="105"/>
      <c r="GYG640" s="105"/>
      <c r="GYH640" s="105"/>
      <c r="GYI640" s="105"/>
      <c r="GYJ640" s="105"/>
      <c r="GYK640" s="105"/>
      <c r="GYL640" s="105"/>
      <c r="GYM640" s="105"/>
      <c r="GYN640" s="105"/>
      <c r="GYO640" s="105"/>
      <c r="GYP640" s="105"/>
      <c r="GYQ640" s="105"/>
      <c r="GYR640" s="105"/>
      <c r="GYS640" s="105"/>
      <c r="GYT640" s="105"/>
      <c r="GYU640" s="105"/>
      <c r="GYV640" s="105"/>
      <c r="GYW640" s="105"/>
      <c r="GYX640" s="105"/>
      <c r="GYY640" s="105"/>
      <c r="GYZ640" s="105"/>
      <c r="GZA640" s="105"/>
      <c r="GZB640" s="105"/>
      <c r="GZC640" s="105"/>
      <c r="GZD640" s="105"/>
      <c r="GZE640" s="105"/>
      <c r="GZF640" s="105"/>
      <c r="GZG640" s="105"/>
      <c r="GZH640" s="105"/>
      <c r="GZI640" s="105"/>
      <c r="GZJ640" s="105"/>
      <c r="GZK640" s="105"/>
      <c r="GZL640" s="105"/>
      <c r="GZM640" s="105"/>
      <c r="GZN640" s="105"/>
      <c r="GZO640" s="105"/>
      <c r="GZP640" s="105"/>
      <c r="GZQ640" s="105"/>
      <c r="GZR640" s="105"/>
      <c r="GZS640" s="105"/>
      <c r="GZT640" s="105"/>
      <c r="GZU640" s="105"/>
      <c r="GZV640" s="105"/>
      <c r="GZW640" s="105"/>
      <c r="GZX640" s="105"/>
      <c r="GZY640" s="105"/>
      <c r="GZZ640" s="105"/>
      <c r="HAA640" s="105"/>
      <c r="HAB640" s="105"/>
      <c r="HAC640" s="105"/>
      <c r="HAD640" s="105"/>
      <c r="HAE640" s="105"/>
      <c r="HAF640" s="105"/>
      <c r="HAG640" s="105"/>
      <c r="HAH640" s="105"/>
      <c r="HAI640" s="105"/>
      <c r="HAJ640" s="105"/>
      <c r="HAK640" s="105"/>
      <c r="HAL640" s="105"/>
      <c r="HAM640" s="105"/>
      <c r="HAN640" s="105"/>
      <c r="HAO640" s="105"/>
      <c r="HAP640" s="105"/>
      <c r="HAQ640" s="105"/>
      <c r="HAR640" s="105"/>
      <c r="HAS640" s="105"/>
      <c r="HAT640" s="105"/>
      <c r="HAU640" s="105"/>
      <c r="HAV640" s="105"/>
      <c r="HAW640" s="105"/>
      <c r="HAX640" s="105"/>
      <c r="HAY640" s="105"/>
      <c r="HAZ640" s="105"/>
      <c r="HBA640" s="105"/>
      <c r="HBB640" s="105"/>
      <c r="HBC640" s="105"/>
      <c r="HBD640" s="105"/>
      <c r="HBE640" s="105"/>
      <c r="HBF640" s="105"/>
      <c r="HBG640" s="105"/>
      <c r="HBH640" s="105"/>
      <c r="HBI640" s="105"/>
      <c r="HBJ640" s="105"/>
      <c r="HBK640" s="105"/>
      <c r="HBL640" s="105"/>
      <c r="HBM640" s="105"/>
      <c r="HBN640" s="105"/>
      <c r="HBO640" s="105"/>
      <c r="HBP640" s="105"/>
      <c r="HBQ640" s="105"/>
      <c r="HBR640" s="105"/>
      <c r="HBS640" s="105"/>
      <c r="HBT640" s="105"/>
      <c r="HBU640" s="105"/>
      <c r="HBV640" s="105"/>
      <c r="HBW640" s="105"/>
      <c r="HBX640" s="105"/>
      <c r="HBY640" s="105"/>
      <c r="HBZ640" s="105"/>
      <c r="HCA640" s="105"/>
      <c r="HCB640" s="105"/>
      <c r="HCC640" s="105"/>
      <c r="HCD640" s="105"/>
      <c r="HCE640" s="105"/>
      <c r="HCF640" s="105"/>
      <c r="HCG640" s="105"/>
      <c r="HCH640" s="105"/>
      <c r="HCI640" s="105"/>
      <c r="HCJ640" s="105"/>
      <c r="HCK640" s="105"/>
      <c r="HCL640" s="105"/>
      <c r="HCM640" s="105"/>
      <c r="HCN640" s="105"/>
      <c r="HCO640" s="105"/>
      <c r="HCP640" s="105"/>
      <c r="HCQ640" s="105"/>
      <c r="HCR640" s="105"/>
      <c r="HCS640" s="105"/>
      <c r="HCT640" s="105"/>
      <c r="HCU640" s="105"/>
      <c r="HCV640" s="105"/>
      <c r="HCW640" s="105"/>
      <c r="HCX640" s="105"/>
      <c r="HCY640" s="105"/>
      <c r="HCZ640" s="105"/>
      <c r="HDA640" s="105"/>
      <c r="HDB640" s="105"/>
      <c r="HDC640" s="105"/>
      <c r="HDD640" s="105"/>
      <c r="HDE640" s="105"/>
      <c r="HDF640" s="105"/>
      <c r="HDG640" s="105"/>
      <c r="HDH640" s="105"/>
      <c r="HDI640" s="105"/>
      <c r="HDJ640" s="105"/>
      <c r="HDK640" s="105"/>
      <c r="HDL640" s="105"/>
      <c r="HDM640" s="105"/>
      <c r="HDN640" s="105"/>
      <c r="HDO640" s="105"/>
      <c r="HDP640" s="105"/>
      <c r="HDQ640" s="105"/>
      <c r="HDR640" s="105"/>
      <c r="HDS640" s="105"/>
      <c r="HDT640" s="105"/>
      <c r="HDU640" s="105"/>
      <c r="HDV640" s="105"/>
      <c r="HDW640" s="105"/>
      <c r="HDX640" s="105"/>
      <c r="HDY640" s="105"/>
      <c r="HDZ640" s="105"/>
      <c r="HEA640" s="105"/>
      <c r="HEB640" s="105"/>
      <c r="HEC640" s="105"/>
      <c r="HED640" s="105"/>
      <c r="HEE640" s="105"/>
      <c r="HEF640" s="105"/>
      <c r="HEG640" s="105"/>
      <c r="HEH640" s="105"/>
      <c r="HEI640" s="105"/>
      <c r="HEJ640" s="105"/>
      <c r="HEK640" s="105"/>
      <c r="HEL640" s="105"/>
      <c r="HEM640" s="105"/>
      <c r="HEN640" s="105"/>
      <c r="HEO640" s="105"/>
      <c r="HEP640" s="105"/>
      <c r="HEQ640" s="105"/>
      <c r="HER640" s="105"/>
      <c r="HES640" s="105"/>
      <c r="HET640" s="105"/>
      <c r="HEU640" s="105"/>
      <c r="HEV640" s="105"/>
      <c r="HEW640" s="105"/>
      <c r="HEX640" s="105"/>
      <c r="HEY640" s="105"/>
      <c r="HEZ640" s="105"/>
      <c r="HFA640" s="105"/>
      <c r="HFB640" s="105"/>
      <c r="HFC640" s="105"/>
      <c r="HFD640" s="105"/>
      <c r="HFE640" s="105"/>
      <c r="HFF640" s="105"/>
      <c r="HFG640" s="105"/>
      <c r="HFH640" s="105"/>
      <c r="HFI640" s="105"/>
      <c r="HFJ640" s="105"/>
      <c r="HFK640" s="105"/>
      <c r="HFL640" s="105"/>
      <c r="HFM640" s="105"/>
      <c r="HFN640" s="105"/>
      <c r="HFO640" s="105"/>
      <c r="HFP640" s="105"/>
      <c r="HFQ640" s="105"/>
      <c r="HFR640" s="105"/>
      <c r="HFS640" s="105"/>
      <c r="HFT640" s="105"/>
      <c r="HFU640" s="105"/>
      <c r="HFV640" s="105"/>
      <c r="HFW640" s="105"/>
      <c r="HFX640" s="105"/>
      <c r="HFY640" s="105"/>
      <c r="HFZ640" s="105"/>
      <c r="HGA640" s="105"/>
      <c r="HGB640" s="105"/>
      <c r="HGC640" s="105"/>
      <c r="HGD640" s="105"/>
      <c r="HGE640" s="105"/>
      <c r="HGF640" s="105"/>
      <c r="HGG640" s="105"/>
      <c r="HGH640" s="105"/>
      <c r="HGI640" s="105"/>
      <c r="HGJ640" s="105"/>
      <c r="HGK640" s="105"/>
      <c r="HGL640" s="105"/>
      <c r="HGM640" s="105"/>
      <c r="HGN640" s="105"/>
      <c r="HGO640" s="105"/>
      <c r="HGP640" s="105"/>
      <c r="HGQ640" s="105"/>
      <c r="HGR640" s="105"/>
      <c r="HGS640" s="105"/>
      <c r="HGT640" s="105"/>
      <c r="HGU640" s="105"/>
      <c r="HGV640" s="105"/>
      <c r="HGW640" s="105"/>
      <c r="HGX640" s="105"/>
      <c r="HGY640" s="105"/>
      <c r="HGZ640" s="105"/>
      <c r="HHA640" s="105"/>
      <c r="HHB640" s="105"/>
      <c r="HHC640" s="105"/>
      <c r="HHD640" s="105"/>
      <c r="HHE640" s="105"/>
      <c r="HHF640" s="105"/>
      <c r="HHG640" s="105"/>
      <c r="HHH640" s="105"/>
      <c r="HHI640" s="105"/>
      <c r="HHJ640" s="105"/>
      <c r="HHK640" s="105"/>
      <c r="HHL640" s="105"/>
      <c r="HHM640" s="105"/>
      <c r="HHN640" s="105"/>
      <c r="HHO640" s="105"/>
      <c r="HHP640" s="105"/>
      <c r="HHQ640" s="105"/>
      <c r="HHR640" s="105"/>
      <c r="HHS640" s="105"/>
      <c r="HHT640" s="105"/>
      <c r="HHU640" s="105"/>
      <c r="HHV640" s="105"/>
      <c r="HHW640" s="105"/>
      <c r="HHX640" s="105"/>
      <c r="HHY640" s="105"/>
      <c r="HHZ640" s="105"/>
      <c r="HIA640" s="105"/>
      <c r="HIB640" s="105"/>
      <c r="HIC640" s="105"/>
      <c r="HID640" s="105"/>
      <c r="HIE640" s="105"/>
      <c r="HIF640" s="105"/>
      <c r="HIG640" s="105"/>
      <c r="HIH640" s="105"/>
      <c r="HII640" s="105"/>
      <c r="HIJ640" s="105"/>
      <c r="HIK640" s="105"/>
      <c r="HIL640" s="105"/>
      <c r="HIM640" s="105"/>
      <c r="HIN640" s="105"/>
      <c r="HIO640" s="105"/>
      <c r="HIP640" s="105"/>
      <c r="HIQ640" s="105"/>
      <c r="HIR640" s="105"/>
      <c r="HIS640" s="105"/>
      <c r="HIT640" s="105"/>
      <c r="HIU640" s="105"/>
      <c r="HIV640" s="105"/>
      <c r="HIW640" s="105"/>
      <c r="HIX640" s="105"/>
      <c r="HIY640" s="105"/>
      <c r="HIZ640" s="105"/>
      <c r="HJA640" s="105"/>
      <c r="HJB640" s="105"/>
      <c r="HJC640" s="105"/>
      <c r="HJD640" s="105"/>
      <c r="HJE640" s="105"/>
      <c r="HJF640" s="105"/>
      <c r="HJG640" s="105"/>
      <c r="HJH640" s="105"/>
      <c r="HJI640" s="105"/>
      <c r="HJJ640" s="105"/>
      <c r="HJK640" s="105"/>
      <c r="HJL640" s="105"/>
      <c r="HJM640" s="105"/>
      <c r="HJN640" s="105"/>
      <c r="HJO640" s="105"/>
      <c r="HJP640" s="105"/>
      <c r="HJQ640" s="105"/>
      <c r="HJR640" s="105"/>
      <c r="HJS640" s="105"/>
      <c r="HJT640" s="105"/>
      <c r="HJU640" s="105"/>
      <c r="HJV640" s="105"/>
      <c r="HJW640" s="105"/>
      <c r="HJX640" s="105"/>
      <c r="HJY640" s="105"/>
      <c r="HJZ640" s="105"/>
      <c r="HKA640" s="105"/>
      <c r="HKB640" s="105"/>
      <c r="HKC640" s="105"/>
      <c r="HKD640" s="105"/>
      <c r="HKE640" s="105"/>
      <c r="HKF640" s="105"/>
      <c r="HKG640" s="105"/>
      <c r="HKH640" s="105"/>
      <c r="HKI640" s="105"/>
      <c r="HKJ640" s="105"/>
      <c r="HKK640" s="105"/>
      <c r="HKL640" s="105"/>
      <c r="HKM640" s="105"/>
      <c r="HKN640" s="105"/>
      <c r="HKO640" s="105"/>
      <c r="HKP640" s="105"/>
      <c r="HKQ640" s="105"/>
      <c r="HKR640" s="105"/>
      <c r="HKS640" s="105"/>
      <c r="HKT640" s="105"/>
      <c r="HKU640" s="105"/>
      <c r="HKV640" s="105"/>
      <c r="HKW640" s="105"/>
      <c r="HKX640" s="105"/>
      <c r="HKY640" s="105"/>
      <c r="HKZ640" s="105"/>
      <c r="HLA640" s="105"/>
      <c r="HLB640" s="105"/>
      <c r="HLC640" s="105"/>
      <c r="HLD640" s="105"/>
      <c r="HLE640" s="105"/>
      <c r="HLF640" s="105"/>
      <c r="HLG640" s="105"/>
      <c r="HLH640" s="105"/>
      <c r="HLI640" s="105"/>
      <c r="HLJ640" s="105"/>
      <c r="HLK640" s="105"/>
      <c r="HLL640" s="105"/>
      <c r="HLM640" s="105"/>
      <c r="HLN640" s="105"/>
      <c r="HLO640" s="105"/>
      <c r="HLP640" s="105"/>
      <c r="HLQ640" s="105"/>
      <c r="HLR640" s="105"/>
      <c r="HLS640" s="105"/>
      <c r="HLT640" s="105"/>
      <c r="HLU640" s="105"/>
      <c r="HLV640" s="105"/>
      <c r="HLW640" s="105"/>
      <c r="HLX640" s="105"/>
      <c r="HLY640" s="105"/>
      <c r="HLZ640" s="105"/>
      <c r="HMA640" s="105"/>
      <c r="HMB640" s="105"/>
      <c r="HMC640" s="105"/>
      <c r="HMD640" s="105"/>
      <c r="HME640" s="105"/>
      <c r="HMF640" s="105"/>
      <c r="HMG640" s="105"/>
      <c r="HMH640" s="105"/>
      <c r="HMI640" s="105"/>
      <c r="HMJ640" s="105"/>
      <c r="HMK640" s="105"/>
      <c r="HML640" s="105"/>
      <c r="HMM640" s="105"/>
      <c r="HMN640" s="105"/>
      <c r="HMO640" s="105"/>
      <c r="HMP640" s="105"/>
      <c r="HMQ640" s="105"/>
      <c r="HMR640" s="105"/>
      <c r="HMS640" s="105"/>
      <c r="HMT640" s="105"/>
      <c r="HMU640" s="105"/>
      <c r="HMV640" s="105"/>
      <c r="HMW640" s="105"/>
      <c r="HMX640" s="105"/>
      <c r="HMY640" s="105"/>
      <c r="HMZ640" s="105"/>
      <c r="HNA640" s="105"/>
      <c r="HNB640" s="105"/>
      <c r="HNC640" s="105"/>
      <c r="HND640" s="105"/>
      <c r="HNE640" s="105"/>
      <c r="HNF640" s="105"/>
      <c r="HNG640" s="105"/>
      <c r="HNH640" s="105"/>
      <c r="HNI640" s="105"/>
      <c r="HNJ640" s="105"/>
      <c r="HNK640" s="105"/>
      <c r="HNL640" s="105"/>
      <c r="HNM640" s="105"/>
      <c r="HNN640" s="105"/>
      <c r="HNO640" s="105"/>
      <c r="HNP640" s="105"/>
      <c r="HNQ640" s="105"/>
      <c r="HNR640" s="105"/>
      <c r="HNS640" s="105"/>
      <c r="HNT640" s="105"/>
      <c r="HNU640" s="105"/>
      <c r="HNV640" s="105"/>
      <c r="HNW640" s="105"/>
      <c r="HNX640" s="105"/>
      <c r="HNY640" s="105"/>
      <c r="HNZ640" s="105"/>
      <c r="HOA640" s="105"/>
      <c r="HOB640" s="105"/>
      <c r="HOC640" s="105"/>
      <c r="HOD640" s="105"/>
      <c r="HOE640" s="105"/>
      <c r="HOF640" s="105"/>
      <c r="HOG640" s="105"/>
      <c r="HOH640" s="105"/>
      <c r="HOI640" s="105"/>
      <c r="HOJ640" s="105"/>
      <c r="HOK640" s="105"/>
      <c r="HOL640" s="105"/>
      <c r="HOM640" s="105"/>
      <c r="HON640" s="105"/>
      <c r="HOO640" s="105"/>
      <c r="HOP640" s="105"/>
      <c r="HOQ640" s="105"/>
      <c r="HOR640" s="105"/>
      <c r="HOS640" s="105"/>
      <c r="HOT640" s="105"/>
      <c r="HOU640" s="105"/>
      <c r="HOV640" s="105"/>
      <c r="HOW640" s="105"/>
      <c r="HOX640" s="105"/>
      <c r="HOY640" s="105"/>
      <c r="HOZ640" s="105"/>
      <c r="HPA640" s="105"/>
      <c r="HPB640" s="105"/>
      <c r="HPC640" s="105"/>
      <c r="HPD640" s="105"/>
      <c r="HPE640" s="105"/>
      <c r="HPF640" s="105"/>
      <c r="HPG640" s="105"/>
      <c r="HPH640" s="105"/>
      <c r="HPI640" s="105"/>
      <c r="HPJ640" s="105"/>
      <c r="HPK640" s="105"/>
      <c r="HPL640" s="105"/>
      <c r="HPM640" s="105"/>
      <c r="HPN640" s="105"/>
      <c r="HPO640" s="105"/>
      <c r="HPP640" s="105"/>
      <c r="HPQ640" s="105"/>
      <c r="HPR640" s="105"/>
      <c r="HPS640" s="105"/>
      <c r="HPT640" s="105"/>
      <c r="HPU640" s="105"/>
      <c r="HPV640" s="105"/>
      <c r="HPW640" s="105"/>
      <c r="HPX640" s="105"/>
      <c r="HPY640" s="105"/>
      <c r="HPZ640" s="105"/>
      <c r="HQA640" s="105"/>
      <c r="HQB640" s="105"/>
      <c r="HQC640" s="105"/>
      <c r="HQD640" s="105"/>
      <c r="HQE640" s="105"/>
      <c r="HQF640" s="105"/>
      <c r="HQG640" s="105"/>
      <c r="HQH640" s="105"/>
      <c r="HQI640" s="105"/>
      <c r="HQJ640" s="105"/>
      <c r="HQK640" s="105"/>
      <c r="HQL640" s="105"/>
      <c r="HQM640" s="105"/>
      <c r="HQN640" s="105"/>
      <c r="HQO640" s="105"/>
      <c r="HQP640" s="105"/>
      <c r="HQQ640" s="105"/>
      <c r="HQR640" s="105"/>
      <c r="HQS640" s="105"/>
      <c r="HQT640" s="105"/>
      <c r="HQU640" s="105"/>
      <c r="HQV640" s="105"/>
      <c r="HQW640" s="105"/>
      <c r="HQX640" s="105"/>
      <c r="HQY640" s="105"/>
      <c r="HQZ640" s="105"/>
      <c r="HRA640" s="105"/>
      <c r="HRB640" s="105"/>
      <c r="HRC640" s="105"/>
      <c r="HRD640" s="105"/>
      <c r="HRE640" s="105"/>
      <c r="HRF640" s="105"/>
      <c r="HRG640" s="105"/>
      <c r="HRH640" s="105"/>
      <c r="HRI640" s="105"/>
      <c r="HRJ640" s="105"/>
      <c r="HRK640" s="105"/>
      <c r="HRL640" s="105"/>
      <c r="HRM640" s="105"/>
      <c r="HRN640" s="105"/>
      <c r="HRO640" s="105"/>
      <c r="HRP640" s="105"/>
      <c r="HRQ640" s="105"/>
      <c r="HRR640" s="105"/>
      <c r="HRS640" s="105"/>
      <c r="HRT640" s="105"/>
      <c r="HRU640" s="105"/>
      <c r="HRV640" s="105"/>
      <c r="HRW640" s="105"/>
      <c r="HRX640" s="105"/>
      <c r="HRY640" s="105"/>
      <c r="HRZ640" s="105"/>
      <c r="HSA640" s="105"/>
      <c r="HSB640" s="105"/>
      <c r="HSC640" s="105"/>
      <c r="HSD640" s="105"/>
      <c r="HSE640" s="105"/>
      <c r="HSF640" s="105"/>
      <c r="HSG640" s="105"/>
      <c r="HSH640" s="105"/>
      <c r="HSI640" s="105"/>
      <c r="HSJ640" s="105"/>
      <c r="HSK640" s="105"/>
      <c r="HSL640" s="105"/>
      <c r="HSM640" s="105"/>
      <c r="HSN640" s="105"/>
      <c r="HSO640" s="105"/>
      <c r="HSP640" s="105"/>
      <c r="HSQ640" s="105"/>
      <c r="HSR640" s="105"/>
      <c r="HSS640" s="105"/>
      <c r="HST640" s="105"/>
      <c r="HSU640" s="105"/>
      <c r="HSV640" s="105"/>
      <c r="HSW640" s="105"/>
      <c r="HSX640" s="105"/>
      <c r="HSY640" s="105"/>
      <c r="HSZ640" s="105"/>
      <c r="HTA640" s="105"/>
      <c r="HTB640" s="105"/>
      <c r="HTC640" s="105"/>
      <c r="HTD640" s="105"/>
      <c r="HTE640" s="105"/>
      <c r="HTF640" s="105"/>
      <c r="HTG640" s="105"/>
      <c r="HTH640" s="105"/>
      <c r="HTI640" s="105"/>
      <c r="HTJ640" s="105"/>
      <c r="HTK640" s="105"/>
      <c r="HTL640" s="105"/>
      <c r="HTM640" s="105"/>
      <c r="HTN640" s="105"/>
      <c r="HTO640" s="105"/>
      <c r="HTP640" s="105"/>
      <c r="HTQ640" s="105"/>
      <c r="HTR640" s="105"/>
      <c r="HTS640" s="105"/>
      <c r="HTT640" s="105"/>
      <c r="HTU640" s="105"/>
      <c r="HTV640" s="105"/>
      <c r="HTW640" s="105"/>
      <c r="HTX640" s="105"/>
      <c r="HTY640" s="105"/>
      <c r="HTZ640" s="105"/>
      <c r="HUA640" s="105"/>
      <c r="HUB640" s="105"/>
      <c r="HUC640" s="105"/>
      <c r="HUD640" s="105"/>
      <c r="HUE640" s="105"/>
      <c r="HUF640" s="105"/>
      <c r="HUG640" s="105"/>
      <c r="HUH640" s="105"/>
      <c r="HUI640" s="105"/>
      <c r="HUJ640" s="105"/>
      <c r="HUK640" s="105"/>
      <c r="HUL640" s="105"/>
      <c r="HUM640" s="105"/>
      <c r="HUN640" s="105"/>
      <c r="HUO640" s="105"/>
      <c r="HUP640" s="105"/>
      <c r="HUQ640" s="105"/>
      <c r="HUR640" s="105"/>
      <c r="HUS640" s="105"/>
      <c r="HUT640" s="105"/>
      <c r="HUU640" s="105"/>
      <c r="HUV640" s="105"/>
      <c r="HUW640" s="105"/>
      <c r="HUX640" s="105"/>
      <c r="HUY640" s="105"/>
      <c r="HUZ640" s="105"/>
      <c r="HVA640" s="105"/>
      <c r="HVB640" s="105"/>
      <c r="HVC640" s="105"/>
      <c r="HVD640" s="105"/>
      <c r="HVE640" s="105"/>
      <c r="HVF640" s="105"/>
      <c r="HVG640" s="105"/>
      <c r="HVH640" s="105"/>
      <c r="HVI640" s="105"/>
      <c r="HVJ640" s="105"/>
      <c r="HVK640" s="105"/>
      <c r="HVL640" s="105"/>
      <c r="HVM640" s="105"/>
      <c r="HVN640" s="105"/>
      <c r="HVO640" s="105"/>
      <c r="HVP640" s="105"/>
      <c r="HVQ640" s="105"/>
      <c r="HVR640" s="105"/>
      <c r="HVS640" s="105"/>
      <c r="HVT640" s="105"/>
      <c r="HVU640" s="105"/>
      <c r="HVV640" s="105"/>
      <c r="HVW640" s="105"/>
      <c r="HVX640" s="105"/>
      <c r="HVY640" s="105"/>
      <c r="HVZ640" s="105"/>
      <c r="HWA640" s="105"/>
      <c r="HWB640" s="105"/>
      <c r="HWC640" s="105"/>
      <c r="HWD640" s="105"/>
      <c r="HWE640" s="105"/>
      <c r="HWF640" s="105"/>
      <c r="HWG640" s="105"/>
      <c r="HWH640" s="105"/>
      <c r="HWI640" s="105"/>
      <c r="HWJ640" s="105"/>
      <c r="HWK640" s="105"/>
      <c r="HWL640" s="105"/>
      <c r="HWM640" s="105"/>
      <c r="HWN640" s="105"/>
      <c r="HWO640" s="105"/>
      <c r="HWP640" s="105"/>
      <c r="HWQ640" s="105"/>
      <c r="HWR640" s="105"/>
      <c r="HWS640" s="105"/>
      <c r="HWT640" s="105"/>
      <c r="HWU640" s="105"/>
      <c r="HWV640" s="105"/>
      <c r="HWW640" s="105"/>
      <c r="HWX640" s="105"/>
      <c r="HWY640" s="105"/>
      <c r="HWZ640" s="105"/>
      <c r="HXA640" s="105"/>
      <c r="HXB640" s="105"/>
      <c r="HXC640" s="105"/>
      <c r="HXD640" s="105"/>
      <c r="HXE640" s="105"/>
      <c r="HXF640" s="105"/>
      <c r="HXG640" s="105"/>
      <c r="HXH640" s="105"/>
      <c r="HXI640" s="105"/>
      <c r="HXJ640" s="105"/>
      <c r="HXK640" s="105"/>
      <c r="HXL640" s="105"/>
      <c r="HXM640" s="105"/>
      <c r="HXN640" s="105"/>
      <c r="HXO640" s="105"/>
      <c r="HXP640" s="105"/>
      <c r="HXQ640" s="105"/>
      <c r="HXR640" s="105"/>
      <c r="HXS640" s="105"/>
      <c r="HXT640" s="105"/>
      <c r="HXU640" s="105"/>
      <c r="HXV640" s="105"/>
      <c r="HXW640" s="105"/>
      <c r="HXX640" s="105"/>
      <c r="HXY640" s="105"/>
      <c r="HXZ640" s="105"/>
      <c r="HYA640" s="105"/>
      <c r="HYB640" s="105"/>
      <c r="HYC640" s="105"/>
      <c r="HYD640" s="105"/>
      <c r="HYE640" s="105"/>
      <c r="HYF640" s="105"/>
      <c r="HYG640" s="105"/>
      <c r="HYH640" s="105"/>
      <c r="HYI640" s="105"/>
      <c r="HYJ640" s="105"/>
      <c r="HYK640" s="105"/>
      <c r="HYL640" s="105"/>
      <c r="HYM640" s="105"/>
      <c r="HYN640" s="105"/>
      <c r="HYO640" s="105"/>
      <c r="HYP640" s="105"/>
      <c r="HYQ640" s="105"/>
      <c r="HYR640" s="105"/>
      <c r="HYS640" s="105"/>
      <c r="HYT640" s="105"/>
      <c r="HYU640" s="105"/>
      <c r="HYV640" s="105"/>
      <c r="HYW640" s="105"/>
      <c r="HYX640" s="105"/>
      <c r="HYY640" s="105"/>
      <c r="HYZ640" s="105"/>
      <c r="HZA640" s="105"/>
      <c r="HZB640" s="105"/>
      <c r="HZC640" s="105"/>
      <c r="HZD640" s="105"/>
      <c r="HZE640" s="105"/>
      <c r="HZF640" s="105"/>
      <c r="HZG640" s="105"/>
      <c r="HZH640" s="105"/>
      <c r="HZI640" s="105"/>
      <c r="HZJ640" s="105"/>
      <c r="HZK640" s="105"/>
      <c r="HZL640" s="105"/>
      <c r="HZM640" s="105"/>
      <c r="HZN640" s="105"/>
      <c r="HZO640" s="105"/>
      <c r="HZP640" s="105"/>
      <c r="HZQ640" s="105"/>
      <c r="HZR640" s="105"/>
      <c r="HZS640" s="105"/>
      <c r="HZT640" s="105"/>
      <c r="HZU640" s="105"/>
      <c r="HZV640" s="105"/>
      <c r="HZW640" s="105"/>
      <c r="HZX640" s="105"/>
      <c r="HZY640" s="105"/>
      <c r="HZZ640" s="105"/>
      <c r="IAA640" s="105"/>
      <c r="IAB640" s="105"/>
      <c r="IAC640" s="105"/>
      <c r="IAD640" s="105"/>
      <c r="IAE640" s="105"/>
      <c r="IAF640" s="105"/>
      <c r="IAG640" s="105"/>
      <c r="IAH640" s="105"/>
      <c r="IAI640" s="105"/>
      <c r="IAJ640" s="105"/>
      <c r="IAK640" s="105"/>
      <c r="IAL640" s="105"/>
      <c r="IAM640" s="105"/>
      <c r="IAN640" s="105"/>
      <c r="IAO640" s="105"/>
      <c r="IAP640" s="105"/>
      <c r="IAQ640" s="105"/>
      <c r="IAR640" s="105"/>
      <c r="IAS640" s="105"/>
      <c r="IAT640" s="105"/>
      <c r="IAU640" s="105"/>
      <c r="IAV640" s="105"/>
      <c r="IAW640" s="105"/>
      <c r="IAX640" s="105"/>
      <c r="IAY640" s="105"/>
      <c r="IAZ640" s="105"/>
      <c r="IBA640" s="105"/>
      <c r="IBB640" s="105"/>
      <c r="IBC640" s="105"/>
      <c r="IBD640" s="105"/>
      <c r="IBE640" s="105"/>
      <c r="IBF640" s="105"/>
      <c r="IBG640" s="105"/>
      <c r="IBH640" s="105"/>
      <c r="IBI640" s="105"/>
      <c r="IBJ640" s="105"/>
      <c r="IBK640" s="105"/>
      <c r="IBL640" s="105"/>
      <c r="IBM640" s="105"/>
      <c r="IBN640" s="105"/>
      <c r="IBO640" s="105"/>
      <c r="IBP640" s="105"/>
      <c r="IBQ640" s="105"/>
      <c r="IBR640" s="105"/>
      <c r="IBS640" s="105"/>
      <c r="IBT640" s="105"/>
      <c r="IBU640" s="105"/>
      <c r="IBV640" s="105"/>
      <c r="IBW640" s="105"/>
      <c r="IBX640" s="105"/>
      <c r="IBY640" s="105"/>
      <c r="IBZ640" s="105"/>
      <c r="ICA640" s="105"/>
      <c r="ICB640" s="105"/>
      <c r="ICC640" s="105"/>
      <c r="ICD640" s="105"/>
      <c r="ICE640" s="105"/>
      <c r="ICF640" s="105"/>
      <c r="ICG640" s="105"/>
      <c r="ICH640" s="105"/>
      <c r="ICI640" s="105"/>
      <c r="ICJ640" s="105"/>
      <c r="ICK640" s="105"/>
      <c r="ICL640" s="105"/>
      <c r="ICM640" s="105"/>
      <c r="ICN640" s="105"/>
      <c r="ICO640" s="105"/>
      <c r="ICP640" s="105"/>
      <c r="ICQ640" s="105"/>
      <c r="ICR640" s="105"/>
      <c r="ICS640" s="105"/>
      <c r="ICT640" s="105"/>
      <c r="ICU640" s="105"/>
      <c r="ICV640" s="105"/>
      <c r="ICW640" s="105"/>
      <c r="ICX640" s="105"/>
      <c r="ICY640" s="105"/>
      <c r="ICZ640" s="105"/>
      <c r="IDA640" s="105"/>
      <c r="IDB640" s="105"/>
      <c r="IDC640" s="105"/>
      <c r="IDD640" s="105"/>
      <c r="IDE640" s="105"/>
      <c r="IDF640" s="105"/>
      <c r="IDG640" s="105"/>
      <c r="IDH640" s="105"/>
      <c r="IDI640" s="105"/>
      <c r="IDJ640" s="105"/>
      <c r="IDK640" s="105"/>
      <c r="IDL640" s="105"/>
      <c r="IDM640" s="105"/>
      <c r="IDN640" s="105"/>
      <c r="IDO640" s="105"/>
      <c r="IDP640" s="105"/>
      <c r="IDQ640" s="105"/>
      <c r="IDR640" s="105"/>
      <c r="IDS640" s="105"/>
      <c r="IDT640" s="105"/>
      <c r="IDU640" s="105"/>
      <c r="IDV640" s="105"/>
      <c r="IDW640" s="105"/>
      <c r="IDX640" s="105"/>
      <c r="IDY640" s="105"/>
      <c r="IDZ640" s="105"/>
      <c r="IEA640" s="105"/>
      <c r="IEB640" s="105"/>
      <c r="IEC640" s="105"/>
      <c r="IED640" s="105"/>
      <c r="IEE640" s="105"/>
      <c r="IEF640" s="105"/>
      <c r="IEG640" s="105"/>
      <c r="IEH640" s="105"/>
      <c r="IEI640" s="105"/>
      <c r="IEJ640" s="105"/>
      <c r="IEK640" s="105"/>
      <c r="IEL640" s="105"/>
      <c r="IEM640" s="105"/>
      <c r="IEN640" s="105"/>
      <c r="IEO640" s="105"/>
      <c r="IEP640" s="105"/>
      <c r="IEQ640" s="105"/>
      <c r="IER640" s="105"/>
      <c r="IES640" s="105"/>
      <c r="IET640" s="105"/>
      <c r="IEU640" s="105"/>
      <c r="IEV640" s="105"/>
      <c r="IEW640" s="105"/>
      <c r="IEX640" s="105"/>
      <c r="IEY640" s="105"/>
      <c r="IEZ640" s="105"/>
      <c r="IFA640" s="105"/>
      <c r="IFB640" s="105"/>
      <c r="IFC640" s="105"/>
      <c r="IFD640" s="105"/>
      <c r="IFE640" s="105"/>
      <c r="IFF640" s="105"/>
      <c r="IFG640" s="105"/>
      <c r="IFH640" s="105"/>
      <c r="IFI640" s="105"/>
      <c r="IFJ640" s="105"/>
      <c r="IFK640" s="105"/>
      <c r="IFL640" s="105"/>
      <c r="IFM640" s="105"/>
      <c r="IFN640" s="105"/>
      <c r="IFO640" s="105"/>
      <c r="IFP640" s="105"/>
      <c r="IFQ640" s="105"/>
      <c r="IFR640" s="105"/>
      <c r="IFS640" s="105"/>
      <c r="IFT640" s="105"/>
      <c r="IFU640" s="105"/>
      <c r="IFV640" s="105"/>
      <c r="IFW640" s="105"/>
      <c r="IFX640" s="105"/>
      <c r="IFY640" s="105"/>
      <c r="IFZ640" s="105"/>
      <c r="IGA640" s="105"/>
      <c r="IGB640" s="105"/>
      <c r="IGC640" s="105"/>
      <c r="IGD640" s="105"/>
      <c r="IGE640" s="105"/>
      <c r="IGF640" s="105"/>
      <c r="IGG640" s="105"/>
      <c r="IGH640" s="105"/>
      <c r="IGI640" s="105"/>
      <c r="IGJ640" s="105"/>
      <c r="IGK640" s="105"/>
      <c r="IGL640" s="105"/>
      <c r="IGM640" s="105"/>
      <c r="IGN640" s="105"/>
      <c r="IGO640" s="105"/>
      <c r="IGP640" s="105"/>
      <c r="IGQ640" s="105"/>
      <c r="IGR640" s="105"/>
      <c r="IGS640" s="105"/>
      <c r="IGT640" s="105"/>
      <c r="IGU640" s="105"/>
      <c r="IGV640" s="105"/>
      <c r="IGW640" s="105"/>
      <c r="IGX640" s="105"/>
      <c r="IGY640" s="105"/>
      <c r="IGZ640" s="105"/>
      <c r="IHA640" s="105"/>
      <c r="IHB640" s="105"/>
      <c r="IHC640" s="105"/>
      <c r="IHD640" s="105"/>
      <c r="IHE640" s="105"/>
      <c r="IHF640" s="105"/>
      <c r="IHG640" s="105"/>
      <c r="IHH640" s="105"/>
      <c r="IHI640" s="105"/>
      <c r="IHJ640" s="105"/>
      <c r="IHK640" s="105"/>
      <c r="IHL640" s="105"/>
      <c r="IHM640" s="105"/>
      <c r="IHN640" s="105"/>
      <c r="IHO640" s="105"/>
      <c r="IHP640" s="105"/>
      <c r="IHQ640" s="105"/>
      <c r="IHR640" s="105"/>
      <c r="IHS640" s="105"/>
      <c r="IHT640" s="105"/>
      <c r="IHU640" s="105"/>
      <c r="IHV640" s="105"/>
      <c r="IHW640" s="105"/>
      <c r="IHX640" s="105"/>
      <c r="IHY640" s="105"/>
      <c r="IHZ640" s="105"/>
      <c r="IIA640" s="105"/>
      <c r="IIB640" s="105"/>
      <c r="IIC640" s="105"/>
      <c r="IID640" s="105"/>
      <c r="IIE640" s="105"/>
      <c r="IIF640" s="105"/>
      <c r="IIG640" s="105"/>
      <c r="IIH640" s="105"/>
      <c r="III640" s="105"/>
      <c r="IIJ640" s="105"/>
      <c r="IIK640" s="105"/>
      <c r="IIL640" s="105"/>
      <c r="IIM640" s="105"/>
      <c r="IIN640" s="105"/>
      <c r="IIO640" s="105"/>
      <c r="IIP640" s="105"/>
      <c r="IIQ640" s="105"/>
      <c r="IIR640" s="105"/>
      <c r="IIS640" s="105"/>
      <c r="IIT640" s="105"/>
      <c r="IIU640" s="105"/>
      <c r="IIV640" s="105"/>
      <c r="IIW640" s="105"/>
      <c r="IIX640" s="105"/>
      <c r="IIY640" s="105"/>
      <c r="IIZ640" s="105"/>
      <c r="IJA640" s="105"/>
      <c r="IJB640" s="105"/>
      <c r="IJC640" s="105"/>
      <c r="IJD640" s="105"/>
      <c r="IJE640" s="105"/>
      <c r="IJF640" s="105"/>
      <c r="IJG640" s="105"/>
      <c r="IJH640" s="105"/>
      <c r="IJI640" s="105"/>
      <c r="IJJ640" s="105"/>
      <c r="IJK640" s="105"/>
      <c r="IJL640" s="105"/>
      <c r="IJM640" s="105"/>
      <c r="IJN640" s="105"/>
      <c r="IJO640" s="105"/>
      <c r="IJP640" s="105"/>
      <c r="IJQ640" s="105"/>
      <c r="IJR640" s="105"/>
      <c r="IJS640" s="105"/>
      <c r="IJT640" s="105"/>
      <c r="IJU640" s="105"/>
      <c r="IJV640" s="105"/>
      <c r="IJW640" s="105"/>
      <c r="IJX640" s="105"/>
      <c r="IJY640" s="105"/>
      <c r="IJZ640" s="105"/>
      <c r="IKA640" s="105"/>
      <c r="IKB640" s="105"/>
      <c r="IKC640" s="105"/>
      <c r="IKD640" s="105"/>
      <c r="IKE640" s="105"/>
      <c r="IKF640" s="105"/>
      <c r="IKG640" s="105"/>
      <c r="IKH640" s="105"/>
      <c r="IKI640" s="105"/>
      <c r="IKJ640" s="105"/>
      <c r="IKK640" s="105"/>
      <c r="IKL640" s="105"/>
      <c r="IKM640" s="105"/>
      <c r="IKN640" s="105"/>
      <c r="IKO640" s="105"/>
      <c r="IKP640" s="105"/>
      <c r="IKQ640" s="105"/>
      <c r="IKR640" s="105"/>
      <c r="IKS640" s="105"/>
      <c r="IKT640" s="105"/>
      <c r="IKU640" s="105"/>
      <c r="IKV640" s="105"/>
      <c r="IKW640" s="105"/>
      <c r="IKX640" s="105"/>
      <c r="IKY640" s="105"/>
      <c r="IKZ640" s="105"/>
      <c r="ILA640" s="105"/>
      <c r="ILB640" s="105"/>
      <c r="ILC640" s="105"/>
      <c r="ILD640" s="105"/>
      <c r="ILE640" s="105"/>
      <c r="ILF640" s="105"/>
      <c r="ILG640" s="105"/>
      <c r="ILH640" s="105"/>
      <c r="ILI640" s="105"/>
      <c r="ILJ640" s="105"/>
      <c r="ILK640" s="105"/>
      <c r="ILL640" s="105"/>
      <c r="ILM640" s="105"/>
      <c r="ILN640" s="105"/>
      <c r="ILO640" s="105"/>
      <c r="ILP640" s="105"/>
      <c r="ILQ640" s="105"/>
      <c r="ILR640" s="105"/>
      <c r="ILS640" s="105"/>
      <c r="ILT640" s="105"/>
      <c r="ILU640" s="105"/>
      <c r="ILV640" s="105"/>
      <c r="ILW640" s="105"/>
      <c r="ILX640" s="105"/>
      <c r="ILY640" s="105"/>
      <c r="ILZ640" s="105"/>
      <c r="IMA640" s="105"/>
      <c r="IMB640" s="105"/>
      <c r="IMC640" s="105"/>
      <c r="IMD640" s="105"/>
      <c r="IME640" s="105"/>
      <c r="IMF640" s="105"/>
      <c r="IMG640" s="105"/>
      <c r="IMH640" s="105"/>
      <c r="IMI640" s="105"/>
      <c r="IMJ640" s="105"/>
      <c r="IMK640" s="105"/>
      <c r="IML640" s="105"/>
      <c r="IMM640" s="105"/>
      <c r="IMN640" s="105"/>
      <c r="IMO640" s="105"/>
      <c r="IMP640" s="105"/>
      <c r="IMQ640" s="105"/>
      <c r="IMR640" s="105"/>
      <c r="IMS640" s="105"/>
      <c r="IMT640" s="105"/>
      <c r="IMU640" s="105"/>
      <c r="IMV640" s="105"/>
      <c r="IMW640" s="105"/>
      <c r="IMX640" s="105"/>
      <c r="IMY640" s="105"/>
      <c r="IMZ640" s="105"/>
      <c r="INA640" s="105"/>
      <c r="INB640" s="105"/>
      <c r="INC640" s="105"/>
      <c r="IND640" s="105"/>
      <c r="INE640" s="105"/>
      <c r="INF640" s="105"/>
      <c r="ING640" s="105"/>
      <c r="INH640" s="105"/>
      <c r="INI640" s="105"/>
      <c r="INJ640" s="105"/>
      <c r="INK640" s="105"/>
      <c r="INL640" s="105"/>
      <c r="INM640" s="105"/>
      <c r="INN640" s="105"/>
      <c r="INO640" s="105"/>
      <c r="INP640" s="105"/>
      <c r="INQ640" s="105"/>
      <c r="INR640" s="105"/>
      <c r="INS640" s="105"/>
      <c r="INT640" s="105"/>
      <c r="INU640" s="105"/>
      <c r="INV640" s="105"/>
      <c r="INW640" s="105"/>
      <c r="INX640" s="105"/>
      <c r="INY640" s="105"/>
      <c r="INZ640" s="105"/>
      <c r="IOA640" s="105"/>
      <c r="IOB640" s="105"/>
      <c r="IOC640" s="105"/>
      <c r="IOD640" s="105"/>
      <c r="IOE640" s="105"/>
      <c r="IOF640" s="105"/>
      <c r="IOG640" s="105"/>
      <c r="IOH640" s="105"/>
      <c r="IOI640" s="105"/>
      <c r="IOJ640" s="105"/>
      <c r="IOK640" s="105"/>
      <c r="IOL640" s="105"/>
      <c r="IOM640" s="105"/>
      <c r="ION640" s="105"/>
      <c r="IOO640" s="105"/>
      <c r="IOP640" s="105"/>
      <c r="IOQ640" s="105"/>
      <c r="IOR640" s="105"/>
      <c r="IOS640" s="105"/>
      <c r="IOT640" s="105"/>
      <c r="IOU640" s="105"/>
      <c r="IOV640" s="105"/>
      <c r="IOW640" s="105"/>
      <c r="IOX640" s="105"/>
      <c r="IOY640" s="105"/>
      <c r="IOZ640" s="105"/>
      <c r="IPA640" s="105"/>
      <c r="IPB640" s="105"/>
      <c r="IPC640" s="105"/>
      <c r="IPD640" s="105"/>
      <c r="IPE640" s="105"/>
      <c r="IPF640" s="105"/>
      <c r="IPG640" s="105"/>
      <c r="IPH640" s="105"/>
      <c r="IPI640" s="105"/>
      <c r="IPJ640" s="105"/>
      <c r="IPK640" s="105"/>
      <c r="IPL640" s="105"/>
      <c r="IPM640" s="105"/>
      <c r="IPN640" s="105"/>
      <c r="IPO640" s="105"/>
      <c r="IPP640" s="105"/>
      <c r="IPQ640" s="105"/>
      <c r="IPR640" s="105"/>
      <c r="IPS640" s="105"/>
      <c r="IPT640" s="105"/>
      <c r="IPU640" s="105"/>
      <c r="IPV640" s="105"/>
      <c r="IPW640" s="105"/>
      <c r="IPX640" s="105"/>
      <c r="IPY640" s="105"/>
      <c r="IPZ640" s="105"/>
      <c r="IQA640" s="105"/>
      <c r="IQB640" s="105"/>
      <c r="IQC640" s="105"/>
      <c r="IQD640" s="105"/>
      <c r="IQE640" s="105"/>
      <c r="IQF640" s="105"/>
      <c r="IQG640" s="105"/>
      <c r="IQH640" s="105"/>
      <c r="IQI640" s="105"/>
      <c r="IQJ640" s="105"/>
      <c r="IQK640" s="105"/>
      <c r="IQL640" s="105"/>
      <c r="IQM640" s="105"/>
      <c r="IQN640" s="105"/>
      <c r="IQO640" s="105"/>
      <c r="IQP640" s="105"/>
      <c r="IQQ640" s="105"/>
      <c r="IQR640" s="105"/>
      <c r="IQS640" s="105"/>
      <c r="IQT640" s="105"/>
      <c r="IQU640" s="105"/>
      <c r="IQV640" s="105"/>
      <c r="IQW640" s="105"/>
      <c r="IQX640" s="105"/>
      <c r="IQY640" s="105"/>
      <c r="IQZ640" s="105"/>
      <c r="IRA640" s="105"/>
      <c r="IRB640" s="105"/>
      <c r="IRC640" s="105"/>
      <c r="IRD640" s="105"/>
      <c r="IRE640" s="105"/>
      <c r="IRF640" s="105"/>
      <c r="IRG640" s="105"/>
      <c r="IRH640" s="105"/>
      <c r="IRI640" s="105"/>
      <c r="IRJ640" s="105"/>
      <c r="IRK640" s="105"/>
      <c r="IRL640" s="105"/>
      <c r="IRM640" s="105"/>
      <c r="IRN640" s="105"/>
      <c r="IRO640" s="105"/>
      <c r="IRP640" s="105"/>
      <c r="IRQ640" s="105"/>
      <c r="IRR640" s="105"/>
      <c r="IRS640" s="105"/>
      <c r="IRT640" s="105"/>
      <c r="IRU640" s="105"/>
      <c r="IRV640" s="105"/>
      <c r="IRW640" s="105"/>
      <c r="IRX640" s="105"/>
      <c r="IRY640" s="105"/>
      <c r="IRZ640" s="105"/>
      <c r="ISA640" s="105"/>
      <c r="ISB640" s="105"/>
      <c r="ISC640" s="105"/>
      <c r="ISD640" s="105"/>
      <c r="ISE640" s="105"/>
      <c r="ISF640" s="105"/>
      <c r="ISG640" s="105"/>
      <c r="ISH640" s="105"/>
      <c r="ISI640" s="105"/>
      <c r="ISJ640" s="105"/>
      <c r="ISK640" s="105"/>
      <c r="ISL640" s="105"/>
      <c r="ISM640" s="105"/>
      <c r="ISN640" s="105"/>
      <c r="ISO640" s="105"/>
      <c r="ISP640" s="105"/>
      <c r="ISQ640" s="105"/>
      <c r="ISR640" s="105"/>
      <c r="ISS640" s="105"/>
      <c r="IST640" s="105"/>
      <c r="ISU640" s="105"/>
      <c r="ISV640" s="105"/>
      <c r="ISW640" s="105"/>
      <c r="ISX640" s="105"/>
      <c r="ISY640" s="105"/>
      <c r="ISZ640" s="105"/>
      <c r="ITA640" s="105"/>
      <c r="ITB640" s="105"/>
      <c r="ITC640" s="105"/>
      <c r="ITD640" s="105"/>
      <c r="ITE640" s="105"/>
      <c r="ITF640" s="105"/>
      <c r="ITG640" s="105"/>
      <c r="ITH640" s="105"/>
      <c r="ITI640" s="105"/>
      <c r="ITJ640" s="105"/>
      <c r="ITK640" s="105"/>
      <c r="ITL640" s="105"/>
      <c r="ITM640" s="105"/>
      <c r="ITN640" s="105"/>
      <c r="ITO640" s="105"/>
      <c r="ITP640" s="105"/>
      <c r="ITQ640" s="105"/>
      <c r="ITR640" s="105"/>
      <c r="ITS640" s="105"/>
      <c r="ITT640" s="105"/>
      <c r="ITU640" s="105"/>
      <c r="ITV640" s="105"/>
      <c r="ITW640" s="105"/>
      <c r="ITX640" s="105"/>
      <c r="ITY640" s="105"/>
      <c r="ITZ640" s="105"/>
      <c r="IUA640" s="105"/>
      <c r="IUB640" s="105"/>
      <c r="IUC640" s="105"/>
      <c r="IUD640" s="105"/>
      <c r="IUE640" s="105"/>
      <c r="IUF640" s="105"/>
      <c r="IUG640" s="105"/>
      <c r="IUH640" s="105"/>
      <c r="IUI640" s="105"/>
      <c r="IUJ640" s="105"/>
      <c r="IUK640" s="105"/>
      <c r="IUL640" s="105"/>
      <c r="IUM640" s="105"/>
      <c r="IUN640" s="105"/>
      <c r="IUO640" s="105"/>
      <c r="IUP640" s="105"/>
      <c r="IUQ640" s="105"/>
      <c r="IUR640" s="105"/>
      <c r="IUS640" s="105"/>
      <c r="IUT640" s="105"/>
      <c r="IUU640" s="105"/>
      <c r="IUV640" s="105"/>
      <c r="IUW640" s="105"/>
      <c r="IUX640" s="105"/>
      <c r="IUY640" s="105"/>
      <c r="IUZ640" s="105"/>
      <c r="IVA640" s="105"/>
      <c r="IVB640" s="105"/>
      <c r="IVC640" s="105"/>
      <c r="IVD640" s="105"/>
      <c r="IVE640" s="105"/>
      <c r="IVF640" s="105"/>
      <c r="IVG640" s="105"/>
      <c r="IVH640" s="105"/>
      <c r="IVI640" s="105"/>
      <c r="IVJ640" s="105"/>
      <c r="IVK640" s="105"/>
      <c r="IVL640" s="105"/>
      <c r="IVM640" s="105"/>
      <c r="IVN640" s="105"/>
      <c r="IVO640" s="105"/>
      <c r="IVP640" s="105"/>
      <c r="IVQ640" s="105"/>
      <c r="IVR640" s="105"/>
      <c r="IVS640" s="105"/>
      <c r="IVT640" s="105"/>
      <c r="IVU640" s="105"/>
      <c r="IVV640" s="105"/>
      <c r="IVW640" s="105"/>
      <c r="IVX640" s="105"/>
      <c r="IVY640" s="105"/>
      <c r="IVZ640" s="105"/>
      <c r="IWA640" s="105"/>
      <c r="IWB640" s="105"/>
      <c r="IWC640" s="105"/>
      <c r="IWD640" s="105"/>
      <c r="IWE640" s="105"/>
      <c r="IWF640" s="105"/>
      <c r="IWG640" s="105"/>
      <c r="IWH640" s="105"/>
      <c r="IWI640" s="105"/>
      <c r="IWJ640" s="105"/>
      <c r="IWK640" s="105"/>
      <c r="IWL640" s="105"/>
      <c r="IWM640" s="105"/>
      <c r="IWN640" s="105"/>
      <c r="IWO640" s="105"/>
      <c r="IWP640" s="105"/>
      <c r="IWQ640" s="105"/>
      <c r="IWR640" s="105"/>
      <c r="IWS640" s="105"/>
      <c r="IWT640" s="105"/>
      <c r="IWU640" s="105"/>
      <c r="IWV640" s="105"/>
      <c r="IWW640" s="105"/>
      <c r="IWX640" s="105"/>
      <c r="IWY640" s="105"/>
      <c r="IWZ640" s="105"/>
      <c r="IXA640" s="105"/>
      <c r="IXB640" s="105"/>
      <c r="IXC640" s="105"/>
      <c r="IXD640" s="105"/>
      <c r="IXE640" s="105"/>
      <c r="IXF640" s="105"/>
      <c r="IXG640" s="105"/>
      <c r="IXH640" s="105"/>
      <c r="IXI640" s="105"/>
      <c r="IXJ640" s="105"/>
      <c r="IXK640" s="105"/>
      <c r="IXL640" s="105"/>
      <c r="IXM640" s="105"/>
      <c r="IXN640" s="105"/>
      <c r="IXO640" s="105"/>
      <c r="IXP640" s="105"/>
      <c r="IXQ640" s="105"/>
      <c r="IXR640" s="105"/>
      <c r="IXS640" s="105"/>
      <c r="IXT640" s="105"/>
      <c r="IXU640" s="105"/>
      <c r="IXV640" s="105"/>
      <c r="IXW640" s="105"/>
      <c r="IXX640" s="105"/>
      <c r="IXY640" s="105"/>
      <c r="IXZ640" s="105"/>
      <c r="IYA640" s="105"/>
      <c r="IYB640" s="105"/>
      <c r="IYC640" s="105"/>
      <c r="IYD640" s="105"/>
      <c r="IYE640" s="105"/>
      <c r="IYF640" s="105"/>
      <c r="IYG640" s="105"/>
      <c r="IYH640" s="105"/>
      <c r="IYI640" s="105"/>
      <c r="IYJ640" s="105"/>
      <c r="IYK640" s="105"/>
      <c r="IYL640" s="105"/>
      <c r="IYM640" s="105"/>
      <c r="IYN640" s="105"/>
      <c r="IYO640" s="105"/>
      <c r="IYP640" s="105"/>
      <c r="IYQ640" s="105"/>
      <c r="IYR640" s="105"/>
      <c r="IYS640" s="105"/>
      <c r="IYT640" s="105"/>
      <c r="IYU640" s="105"/>
      <c r="IYV640" s="105"/>
      <c r="IYW640" s="105"/>
      <c r="IYX640" s="105"/>
      <c r="IYY640" s="105"/>
      <c r="IYZ640" s="105"/>
      <c r="IZA640" s="105"/>
      <c r="IZB640" s="105"/>
      <c r="IZC640" s="105"/>
      <c r="IZD640" s="105"/>
      <c r="IZE640" s="105"/>
      <c r="IZF640" s="105"/>
      <c r="IZG640" s="105"/>
      <c r="IZH640" s="105"/>
      <c r="IZI640" s="105"/>
      <c r="IZJ640" s="105"/>
      <c r="IZK640" s="105"/>
      <c r="IZL640" s="105"/>
      <c r="IZM640" s="105"/>
      <c r="IZN640" s="105"/>
      <c r="IZO640" s="105"/>
      <c r="IZP640" s="105"/>
      <c r="IZQ640" s="105"/>
      <c r="IZR640" s="105"/>
      <c r="IZS640" s="105"/>
      <c r="IZT640" s="105"/>
      <c r="IZU640" s="105"/>
      <c r="IZV640" s="105"/>
      <c r="IZW640" s="105"/>
      <c r="IZX640" s="105"/>
      <c r="IZY640" s="105"/>
      <c r="IZZ640" s="105"/>
      <c r="JAA640" s="105"/>
      <c r="JAB640" s="105"/>
      <c r="JAC640" s="105"/>
      <c r="JAD640" s="105"/>
      <c r="JAE640" s="105"/>
      <c r="JAF640" s="105"/>
      <c r="JAG640" s="105"/>
      <c r="JAH640" s="105"/>
      <c r="JAI640" s="105"/>
      <c r="JAJ640" s="105"/>
      <c r="JAK640" s="105"/>
      <c r="JAL640" s="105"/>
      <c r="JAM640" s="105"/>
      <c r="JAN640" s="105"/>
      <c r="JAO640" s="105"/>
      <c r="JAP640" s="105"/>
      <c r="JAQ640" s="105"/>
      <c r="JAR640" s="105"/>
      <c r="JAS640" s="105"/>
      <c r="JAT640" s="105"/>
      <c r="JAU640" s="105"/>
      <c r="JAV640" s="105"/>
      <c r="JAW640" s="105"/>
      <c r="JAX640" s="105"/>
      <c r="JAY640" s="105"/>
      <c r="JAZ640" s="105"/>
      <c r="JBA640" s="105"/>
      <c r="JBB640" s="105"/>
      <c r="JBC640" s="105"/>
      <c r="JBD640" s="105"/>
      <c r="JBE640" s="105"/>
      <c r="JBF640" s="105"/>
      <c r="JBG640" s="105"/>
      <c r="JBH640" s="105"/>
      <c r="JBI640" s="105"/>
      <c r="JBJ640" s="105"/>
      <c r="JBK640" s="105"/>
      <c r="JBL640" s="105"/>
      <c r="JBM640" s="105"/>
      <c r="JBN640" s="105"/>
      <c r="JBO640" s="105"/>
      <c r="JBP640" s="105"/>
      <c r="JBQ640" s="105"/>
      <c r="JBR640" s="105"/>
      <c r="JBS640" s="105"/>
      <c r="JBT640" s="105"/>
      <c r="JBU640" s="105"/>
      <c r="JBV640" s="105"/>
      <c r="JBW640" s="105"/>
      <c r="JBX640" s="105"/>
      <c r="JBY640" s="105"/>
      <c r="JBZ640" s="105"/>
      <c r="JCA640" s="105"/>
      <c r="JCB640" s="105"/>
      <c r="JCC640" s="105"/>
      <c r="JCD640" s="105"/>
      <c r="JCE640" s="105"/>
      <c r="JCF640" s="105"/>
      <c r="JCG640" s="105"/>
      <c r="JCH640" s="105"/>
      <c r="JCI640" s="105"/>
      <c r="JCJ640" s="105"/>
      <c r="JCK640" s="105"/>
      <c r="JCL640" s="105"/>
      <c r="JCM640" s="105"/>
      <c r="JCN640" s="105"/>
      <c r="JCO640" s="105"/>
      <c r="JCP640" s="105"/>
      <c r="JCQ640" s="105"/>
      <c r="JCR640" s="105"/>
      <c r="JCS640" s="105"/>
      <c r="JCT640" s="105"/>
      <c r="JCU640" s="105"/>
      <c r="JCV640" s="105"/>
      <c r="JCW640" s="105"/>
      <c r="JCX640" s="105"/>
      <c r="JCY640" s="105"/>
      <c r="JCZ640" s="105"/>
      <c r="JDA640" s="105"/>
      <c r="JDB640" s="105"/>
      <c r="JDC640" s="105"/>
      <c r="JDD640" s="105"/>
      <c r="JDE640" s="105"/>
      <c r="JDF640" s="105"/>
      <c r="JDG640" s="105"/>
      <c r="JDH640" s="105"/>
      <c r="JDI640" s="105"/>
      <c r="JDJ640" s="105"/>
      <c r="JDK640" s="105"/>
      <c r="JDL640" s="105"/>
      <c r="JDM640" s="105"/>
      <c r="JDN640" s="105"/>
      <c r="JDO640" s="105"/>
      <c r="JDP640" s="105"/>
      <c r="JDQ640" s="105"/>
      <c r="JDR640" s="105"/>
      <c r="JDS640" s="105"/>
      <c r="JDT640" s="105"/>
      <c r="JDU640" s="105"/>
      <c r="JDV640" s="105"/>
      <c r="JDW640" s="105"/>
      <c r="JDX640" s="105"/>
      <c r="JDY640" s="105"/>
      <c r="JDZ640" s="105"/>
      <c r="JEA640" s="105"/>
      <c r="JEB640" s="105"/>
      <c r="JEC640" s="105"/>
      <c r="JED640" s="105"/>
      <c r="JEE640" s="105"/>
      <c r="JEF640" s="105"/>
      <c r="JEG640" s="105"/>
      <c r="JEH640" s="105"/>
      <c r="JEI640" s="105"/>
      <c r="JEJ640" s="105"/>
      <c r="JEK640" s="105"/>
      <c r="JEL640" s="105"/>
      <c r="JEM640" s="105"/>
      <c r="JEN640" s="105"/>
      <c r="JEO640" s="105"/>
      <c r="JEP640" s="105"/>
      <c r="JEQ640" s="105"/>
      <c r="JER640" s="105"/>
      <c r="JES640" s="105"/>
      <c r="JET640" s="105"/>
      <c r="JEU640" s="105"/>
      <c r="JEV640" s="105"/>
      <c r="JEW640" s="105"/>
      <c r="JEX640" s="105"/>
      <c r="JEY640" s="105"/>
      <c r="JEZ640" s="105"/>
      <c r="JFA640" s="105"/>
      <c r="JFB640" s="105"/>
      <c r="JFC640" s="105"/>
      <c r="JFD640" s="105"/>
      <c r="JFE640" s="105"/>
      <c r="JFF640" s="105"/>
      <c r="JFG640" s="105"/>
      <c r="JFH640" s="105"/>
      <c r="JFI640" s="105"/>
      <c r="JFJ640" s="105"/>
      <c r="JFK640" s="105"/>
      <c r="JFL640" s="105"/>
      <c r="JFM640" s="105"/>
      <c r="JFN640" s="105"/>
      <c r="JFO640" s="105"/>
      <c r="JFP640" s="105"/>
      <c r="JFQ640" s="105"/>
      <c r="JFR640" s="105"/>
      <c r="JFS640" s="105"/>
      <c r="JFT640" s="105"/>
      <c r="JFU640" s="105"/>
      <c r="JFV640" s="105"/>
      <c r="JFW640" s="105"/>
      <c r="JFX640" s="105"/>
      <c r="JFY640" s="105"/>
      <c r="JFZ640" s="105"/>
      <c r="JGA640" s="105"/>
      <c r="JGB640" s="105"/>
      <c r="JGC640" s="105"/>
      <c r="JGD640" s="105"/>
      <c r="JGE640" s="105"/>
      <c r="JGF640" s="105"/>
      <c r="JGG640" s="105"/>
      <c r="JGH640" s="105"/>
      <c r="JGI640" s="105"/>
      <c r="JGJ640" s="105"/>
      <c r="JGK640" s="105"/>
      <c r="JGL640" s="105"/>
      <c r="JGM640" s="105"/>
      <c r="JGN640" s="105"/>
      <c r="JGO640" s="105"/>
      <c r="JGP640" s="105"/>
      <c r="JGQ640" s="105"/>
      <c r="JGR640" s="105"/>
      <c r="JGS640" s="105"/>
      <c r="JGT640" s="105"/>
      <c r="JGU640" s="105"/>
      <c r="JGV640" s="105"/>
      <c r="JGW640" s="105"/>
      <c r="JGX640" s="105"/>
      <c r="JGY640" s="105"/>
      <c r="JGZ640" s="105"/>
      <c r="JHA640" s="105"/>
      <c r="JHB640" s="105"/>
      <c r="JHC640" s="105"/>
      <c r="JHD640" s="105"/>
      <c r="JHE640" s="105"/>
      <c r="JHF640" s="105"/>
      <c r="JHG640" s="105"/>
      <c r="JHH640" s="105"/>
      <c r="JHI640" s="105"/>
      <c r="JHJ640" s="105"/>
      <c r="JHK640" s="105"/>
      <c r="JHL640" s="105"/>
      <c r="JHM640" s="105"/>
      <c r="JHN640" s="105"/>
      <c r="JHO640" s="105"/>
      <c r="JHP640" s="105"/>
      <c r="JHQ640" s="105"/>
      <c r="JHR640" s="105"/>
      <c r="JHS640" s="105"/>
      <c r="JHT640" s="105"/>
      <c r="JHU640" s="105"/>
      <c r="JHV640" s="105"/>
      <c r="JHW640" s="105"/>
      <c r="JHX640" s="105"/>
      <c r="JHY640" s="105"/>
      <c r="JHZ640" s="105"/>
      <c r="JIA640" s="105"/>
      <c r="JIB640" s="105"/>
      <c r="JIC640" s="105"/>
      <c r="JID640" s="105"/>
      <c r="JIE640" s="105"/>
      <c r="JIF640" s="105"/>
      <c r="JIG640" s="105"/>
      <c r="JIH640" s="105"/>
      <c r="JII640" s="105"/>
      <c r="JIJ640" s="105"/>
      <c r="JIK640" s="105"/>
      <c r="JIL640" s="105"/>
      <c r="JIM640" s="105"/>
      <c r="JIN640" s="105"/>
      <c r="JIO640" s="105"/>
      <c r="JIP640" s="105"/>
      <c r="JIQ640" s="105"/>
      <c r="JIR640" s="105"/>
      <c r="JIS640" s="105"/>
      <c r="JIT640" s="105"/>
      <c r="JIU640" s="105"/>
      <c r="JIV640" s="105"/>
      <c r="JIW640" s="105"/>
      <c r="JIX640" s="105"/>
      <c r="JIY640" s="105"/>
      <c r="JIZ640" s="105"/>
      <c r="JJA640" s="105"/>
      <c r="JJB640" s="105"/>
      <c r="JJC640" s="105"/>
      <c r="JJD640" s="105"/>
      <c r="JJE640" s="105"/>
      <c r="JJF640" s="105"/>
      <c r="JJG640" s="105"/>
      <c r="JJH640" s="105"/>
      <c r="JJI640" s="105"/>
      <c r="JJJ640" s="105"/>
      <c r="JJK640" s="105"/>
      <c r="JJL640" s="105"/>
      <c r="JJM640" s="105"/>
      <c r="JJN640" s="105"/>
      <c r="JJO640" s="105"/>
      <c r="JJP640" s="105"/>
      <c r="JJQ640" s="105"/>
      <c r="JJR640" s="105"/>
      <c r="JJS640" s="105"/>
      <c r="JJT640" s="105"/>
      <c r="JJU640" s="105"/>
      <c r="JJV640" s="105"/>
      <c r="JJW640" s="105"/>
      <c r="JJX640" s="105"/>
      <c r="JJY640" s="105"/>
      <c r="JJZ640" s="105"/>
      <c r="JKA640" s="105"/>
      <c r="JKB640" s="105"/>
      <c r="JKC640" s="105"/>
      <c r="JKD640" s="105"/>
      <c r="JKE640" s="105"/>
      <c r="JKF640" s="105"/>
      <c r="JKG640" s="105"/>
      <c r="JKH640" s="105"/>
      <c r="JKI640" s="105"/>
      <c r="JKJ640" s="105"/>
      <c r="JKK640" s="105"/>
      <c r="JKL640" s="105"/>
      <c r="JKM640" s="105"/>
      <c r="JKN640" s="105"/>
      <c r="JKO640" s="105"/>
      <c r="JKP640" s="105"/>
      <c r="JKQ640" s="105"/>
      <c r="JKR640" s="105"/>
      <c r="JKS640" s="105"/>
      <c r="JKT640" s="105"/>
      <c r="JKU640" s="105"/>
      <c r="JKV640" s="105"/>
      <c r="JKW640" s="105"/>
      <c r="JKX640" s="105"/>
      <c r="JKY640" s="105"/>
      <c r="JKZ640" s="105"/>
      <c r="JLA640" s="105"/>
      <c r="JLB640" s="105"/>
      <c r="JLC640" s="105"/>
      <c r="JLD640" s="105"/>
      <c r="JLE640" s="105"/>
      <c r="JLF640" s="105"/>
      <c r="JLG640" s="105"/>
      <c r="JLH640" s="105"/>
      <c r="JLI640" s="105"/>
      <c r="JLJ640" s="105"/>
      <c r="JLK640" s="105"/>
      <c r="JLL640" s="105"/>
      <c r="JLM640" s="105"/>
      <c r="JLN640" s="105"/>
      <c r="JLO640" s="105"/>
      <c r="JLP640" s="105"/>
      <c r="JLQ640" s="105"/>
      <c r="JLR640" s="105"/>
      <c r="JLS640" s="105"/>
      <c r="JLT640" s="105"/>
      <c r="JLU640" s="105"/>
      <c r="JLV640" s="105"/>
      <c r="JLW640" s="105"/>
      <c r="JLX640" s="105"/>
      <c r="JLY640" s="105"/>
      <c r="JLZ640" s="105"/>
      <c r="JMA640" s="105"/>
      <c r="JMB640" s="105"/>
      <c r="JMC640" s="105"/>
      <c r="JMD640" s="105"/>
      <c r="JME640" s="105"/>
      <c r="JMF640" s="105"/>
      <c r="JMG640" s="105"/>
      <c r="JMH640" s="105"/>
      <c r="JMI640" s="105"/>
      <c r="JMJ640" s="105"/>
      <c r="JMK640" s="105"/>
      <c r="JML640" s="105"/>
      <c r="JMM640" s="105"/>
      <c r="JMN640" s="105"/>
      <c r="JMO640" s="105"/>
      <c r="JMP640" s="105"/>
      <c r="JMQ640" s="105"/>
      <c r="JMR640" s="105"/>
      <c r="JMS640" s="105"/>
      <c r="JMT640" s="105"/>
      <c r="JMU640" s="105"/>
      <c r="JMV640" s="105"/>
      <c r="JMW640" s="105"/>
      <c r="JMX640" s="105"/>
      <c r="JMY640" s="105"/>
      <c r="JMZ640" s="105"/>
      <c r="JNA640" s="105"/>
      <c r="JNB640" s="105"/>
      <c r="JNC640" s="105"/>
      <c r="JND640" s="105"/>
      <c r="JNE640" s="105"/>
      <c r="JNF640" s="105"/>
      <c r="JNG640" s="105"/>
      <c r="JNH640" s="105"/>
      <c r="JNI640" s="105"/>
      <c r="JNJ640" s="105"/>
      <c r="JNK640" s="105"/>
      <c r="JNL640" s="105"/>
      <c r="JNM640" s="105"/>
      <c r="JNN640" s="105"/>
      <c r="JNO640" s="105"/>
      <c r="JNP640" s="105"/>
      <c r="JNQ640" s="105"/>
      <c r="JNR640" s="105"/>
      <c r="JNS640" s="105"/>
      <c r="JNT640" s="105"/>
      <c r="JNU640" s="105"/>
      <c r="JNV640" s="105"/>
      <c r="JNW640" s="105"/>
      <c r="JNX640" s="105"/>
      <c r="JNY640" s="105"/>
      <c r="JNZ640" s="105"/>
      <c r="JOA640" s="105"/>
      <c r="JOB640" s="105"/>
      <c r="JOC640" s="105"/>
      <c r="JOD640" s="105"/>
      <c r="JOE640" s="105"/>
      <c r="JOF640" s="105"/>
      <c r="JOG640" s="105"/>
      <c r="JOH640" s="105"/>
      <c r="JOI640" s="105"/>
      <c r="JOJ640" s="105"/>
      <c r="JOK640" s="105"/>
      <c r="JOL640" s="105"/>
      <c r="JOM640" s="105"/>
      <c r="JON640" s="105"/>
      <c r="JOO640" s="105"/>
      <c r="JOP640" s="105"/>
      <c r="JOQ640" s="105"/>
      <c r="JOR640" s="105"/>
      <c r="JOS640" s="105"/>
      <c r="JOT640" s="105"/>
      <c r="JOU640" s="105"/>
      <c r="JOV640" s="105"/>
      <c r="JOW640" s="105"/>
      <c r="JOX640" s="105"/>
      <c r="JOY640" s="105"/>
      <c r="JOZ640" s="105"/>
      <c r="JPA640" s="105"/>
      <c r="JPB640" s="105"/>
      <c r="JPC640" s="105"/>
      <c r="JPD640" s="105"/>
      <c r="JPE640" s="105"/>
      <c r="JPF640" s="105"/>
      <c r="JPG640" s="105"/>
      <c r="JPH640" s="105"/>
      <c r="JPI640" s="105"/>
      <c r="JPJ640" s="105"/>
      <c r="JPK640" s="105"/>
      <c r="JPL640" s="105"/>
      <c r="JPM640" s="105"/>
      <c r="JPN640" s="105"/>
      <c r="JPO640" s="105"/>
      <c r="JPP640" s="105"/>
      <c r="JPQ640" s="105"/>
      <c r="JPR640" s="105"/>
      <c r="JPS640" s="105"/>
      <c r="JPT640" s="105"/>
      <c r="JPU640" s="105"/>
      <c r="JPV640" s="105"/>
      <c r="JPW640" s="105"/>
      <c r="JPX640" s="105"/>
      <c r="JPY640" s="105"/>
      <c r="JPZ640" s="105"/>
      <c r="JQA640" s="105"/>
      <c r="JQB640" s="105"/>
      <c r="JQC640" s="105"/>
      <c r="JQD640" s="105"/>
      <c r="JQE640" s="105"/>
      <c r="JQF640" s="105"/>
      <c r="JQG640" s="105"/>
      <c r="JQH640" s="105"/>
      <c r="JQI640" s="105"/>
      <c r="JQJ640" s="105"/>
      <c r="JQK640" s="105"/>
      <c r="JQL640" s="105"/>
      <c r="JQM640" s="105"/>
      <c r="JQN640" s="105"/>
      <c r="JQO640" s="105"/>
      <c r="JQP640" s="105"/>
      <c r="JQQ640" s="105"/>
      <c r="JQR640" s="105"/>
      <c r="JQS640" s="105"/>
      <c r="JQT640" s="105"/>
      <c r="JQU640" s="105"/>
      <c r="JQV640" s="105"/>
      <c r="JQW640" s="105"/>
      <c r="JQX640" s="105"/>
      <c r="JQY640" s="105"/>
      <c r="JQZ640" s="105"/>
      <c r="JRA640" s="105"/>
      <c r="JRB640" s="105"/>
      <c r="JRC640" s="105"/>
      <c r="JRD640" s="105"/>
      <c r="JRE640" s="105"/>
      <c r="JRF640" s="105"/>
      <c r="JRG640" s="105"/>
      <c r="JRH640" s="105"/>
      <c r="JRI640" s="105"/>
      <c r="JRJ640" s="105"/>
      <c r="JRK640" s="105"/>
      <c r="JRL640" s="105"/>
      <c r="JRM640" s="105"/>
      <c r="JRN640" s="105"/>
      <c r="JRO640" s="105"/>
      <c r="JRP640" s="105"/>
      <c r="JRQ640" s="105"/>
      <c r="JRR640" s="105"/>
      <c r="JRS640" s="105"/>
      <c r="JRT640" s="105"/>
      <c r="JRU640" s="105"/>
      <c r="JRV640" s="105"/>
      <c r="JRW640" s="105"/>
      <c r="JRX640" s="105"/>
      <c r="JRY640" s="105"/>
      <c r="JRZ640" s="105"/>
      <c r="JSA640" s="105"/>
      <c r="JSB640" s="105"/>
      <c r="JSC640" s="105"/>
      <c r="JSD640" s="105"/>
      <c r="JSE640" s="105"/>
      <c r="JSF640" s="105"/>
      <c r="JSG640" s="105"/>
      <c r="JSH640" s="105"/>
      <c r="JSI640" s="105"/>
      <c r="JSJ640" s="105"/>
      <c r="JSK640" s="105"/>
      <c r="JSL640" s="105"/>
      <c r="JSM640" s="105"/>
      <c r="JSN640" s="105"/>
      <c r="JSO640" s="105"/>
      <c r="JSP640" s="105"/>
      <c r="JSQ640" s="105"/>
      <c r="JSR640" s="105"/>
      <c r="JSS640" s="105"/>
      <c r="JST640" s="105"/>
      <c r="JSU640" s="105"/>
      <c r="JSV640" s="105"/>
      <c r="JSW640" s="105"/>
      <c r="JSX640" s="105"/>
      <c r="JSY640" s="105"/>
      <c r="JSZ640" s="105"/>
      <c r="JTA640" s="105"/>
      <c r="JTB640" s="105"/>
      <c r="JTC640" s="105"/>
      <c r="JTD640" s="105"/>
      <c r="JTE640" s="105"/>
      <c r="JTF640" s="105"/>
      <c r="JTG640" s="105"/>
      <c r="JTH640" s="105"/>
      <c r="JTI640" s="105"/>
      <c r="JTJ640" s="105"/>
      <c r="JTK640" s="105"/>
      <c r="JTL640" s="105"/>
      <c r="JTM640" s="105"/>
      <c r="JTN640" s="105"/>
      <c r="JTO640" s="105"/>
      <c r="JTP640" s="105"/>
      <c r="JTQ640" s="105"/>
      <c r="JTR640" s="105"/>
      <c r="JTS640" s="105"/>
      <c r="JTT640" s="105"/>
      <c r="JTU640" s="105"/>
      <c r="JTV640" s="105"/>
      <c r="JTW640" s="105"/>
      <c r="JTX640" s="105"/>
      <c r="JTY640" s="105"/>
      <c r="JTZ640" s="105"/>
      <c r="JUA640" s="105"/>
      <c r="JUB640" s="105"/>
      <c r="JUC640" s="105"/>
      <c r="JUD640" s="105"/>
      <c r="JUE640" s="105"/>
      <c r="JUF640" s="105"/>
      <c r="JUG640" s="105"/>
      <c r="JUH640" s="105"/>
      <c r="JUI640" s="105"/>
      <c r="JUJ640" s="105"/>
      <c r="JUK640" s="105"/>
      <c r="JUL640" s="105"/>
      <c r="JUM640" s="105"/>
      <c r="JUN640" s="105"/>
      <c r="JUO640" s="105"/>
      <c r="JUP640" s="105"/>
      <c r="JUQ640" s="105"/>
      <c r="JUR640" s="105"/>
      <c r="JUS640" s="105"/>
      <c r="JUT640" s="105"/>
      <c r="JUU640" s="105"/>
      <c r="JUV640" s="105"/>
      <c r="JUW640" s="105"/>
      <c r="JUX640" s="105"/>
      <c r="JUY640" s="105"/>
      <c r="JUZ640" s="105"/>
      <c r="JVA640" s="105"/>
      <c r="JVB640" s="105"/>
      <c r="JVC640" s="105"/>
      <c r="JVD640" s="105"/>
      <c r="JVE640" s="105"/>
      <c r="JVF640" s="105"/>
      <c r="JVG640" s="105"/>
      <c r="JVH640" s="105"/>
      <c r="JVI640" s="105"/>
      <c r="JVJ640" s="105"/>
      <c r="JVK640" s="105"/>
      <c r="JVL640" s="105"/>
      <c r="JVM640" s="105"/>
      <c r="JVN640" s="105"/>
      <c r="JVO640" s="105"/>
      <c r="JVP640" s="105"/>
      <c r="JVQ640" s="105"/>
      <c r="JVR640" s="105"/>
      <c r="JVS640" s="105"/>
      <c r="JVT640" s="105"/>
      <c r="JVU640" s="105"/>
      <c r="JVV640" s="105"/>
      <c r="JVW640" s="105"/>
      <c r="JVX640" s="105"/>
      <c r="JVY640" s="105"/>
      <c r="JVZ640" s="105"/>
      <c r="JWA640" s="105"/>
      <c r="JWB640" s="105"/>
      <c r="JWC640" s="105"/>
      <c r="JWD640" s="105"/>
      <c r="JWE640" s="105"/>
      <c r="JWF640" s="105"/>
      <c r="JWG640" s="105"/>
      <c r="JWH640" s="105"/>
      <c r="JWI640" s="105"/>
      <c r="JWJ640" s="105"/>
      <c r="JWK640" s="105"/>
      <c r="JWL640" s="105"/>
      <c r="JWM640" s="105"/>
      <c r="JWN640" s="105"/>
      <c r="JWO640" s="105"/>
      <c r="JWP640" s="105"/>
      <c r="JWQ640" s="105"/>
      <c r="JWR640" s="105"/>
      <c r="JWS640" s="105"/>
      <c r="JWT640" s="105"/>
      <c r="JWU640" s="105"/>
      <c r="JWV640" s="105"/>
      <c r="JWW640" s="105"/>
      <c r="JWX640" s="105"/>
      <c r="JWY640" s="105"/>
      <c r="JWZ640" s="105"/>
      <c r="JXA640" s="105"/>
      <c r="JXB640" s="105"/>
      <c r="JXC640" s="105"/>
      <c r="JXD640" s="105"/>
      <c r="JXE640" s="105"/>
      <c r="JXF640" s="105"/>
      <c r="JXG640" s="105"/>
      <c r="JXH640" s="105"/>
      <c r="JXI640" s="105"/>
      <c r="JXJ640" s="105"/>
      <c r="JXK640" s="105"/>
      <c r="JXL640" s="105"/>
      <c r="JXM640" s="105"/>
      <c r="JXN640" s="105"/>
      <c r="JXO640" s="105"/>
      <c r="JXP640" s="105"/>
      <c r="JXQ640" s="105"/>
      <c r="JXR640" s="105"/>
      <c r="JXS640" s="105"/>
      <c r="JXT640" s="105"/>
      <c r="JXU640" s="105"/>
      <c r="JXV640" s="105"/>
      <c r="JXW640" s="105"/>
      <c r="JXX640" s="105"/>
      <c r="JXY640" s="105"/>
      <c r="JXZ640" s="105"/>
      <c r="JYA640" s="105"/>
      <c r="JYB640" s="105"/>
      <c r="JYC640" s="105"/>
      <c r="JYD640" s="105"/>
      <c r="JYE640" s="105"/>
      <c r="JYF640" s="105"/>
      <c r="JYG640" s="105"/>
      <c r="JYH640" s="105"/>
      <c r="JYI640" s="105"/>
      <c r="JYJ640" s="105"/>
      <c r="JYK640" s="105"/>
      <c r="JYL640" s="105"/>
      <c r="JYM640" s="105"/>
      <c r="JYN640" s="105"/>
      <c r="JYO640" s="105"/>
      <c r="JYP640" s="105"/>
      <c r="JYQ640" s="105"/>
      <c r="JYR640" s="105"/>
      <c r="JYS640" s="105"/>
      <c r="JYT640" s="105"/>
      <c r="JYU640" s="105"/>
      <c r="JYV640" s="105"/>
      <c r="JYW640" s="105"/>
      <c r="JYX640" s="105"/>
      <c r="JYY640" s="105"/>
      <c r="JYZ640" s="105"/>
      <c r="JZA640" s="105"/>
      <c r="JZB640" s="105"/>
      <c r="JZC640" s="105"/>
      <c r="JZD640" s="105"/>
      <c r="JZE640" s="105"/>
      <c r="JZF640" s="105"/>
      <c r="JZG640" s="105"/>
      <c r="JZH640" s="105"/>
      <c r="JZI640" s="105"/>
      <c r="JZJ640" s="105"/>
      <c r="JZK640" s="105"/>
      <c r="JZL640" s="105"/>
      <c r="JZM640" s="105"/>
      <c r="JZN640" s="105"/>
      <c r="JZO640" s="105"/>
      <c r="JZP640" s="105"/>
      <c r="JZQ640" s="105"/>
      <c r="JZR640" s="105"/>
      <c r="JZS640" s="105"/>
      <c r="JZT640" s="105"/>
      <c r="JZU640" s="105"/>
      <c r="JZV640" s="105"/>
      <c r="JZW640" s="105"/>
      <c r="JZX640" s="105"/>
      <c r="JZY640" s="105"/>
      <c r="JZZ640" s="105"/>
      <c r="KAA640" s="105"/>
      <c r="KAB640" s="105"/>
      <c r="KAC640" s="105"/>
      <c r="KAD640" s="105"/>
      <c r="KAE640" s="105"/>
      <c r="KAF640" s="105"/>
      <c r="KAG640" s="105"/>
      <c r="KAH640" s="105"/>
      <c r="KAI640" s="105"/>
      <c r="KAJ640" s="105"/>
      <c r="KAK640" s="105"/>
      <c r="KAL640" s="105"/>
      <c r="KAM640" s="105"/>
      <c r="KAN640" s="105"/>
      <c r="KAO640" s="105"/>
      <c r="KAP640" s="105"/>
      <c r="KAQ640" s="105"/>
      <c r="KAR640" s="105"/>
      <c r="KAS640" s="105"/>
      <c r="KAT640" s="105"/>
      <c r="KAU640" s="105"/>
      <c r="KAV640" s="105"/>
      <c r="KAW640" s="105"/>
      <c r="KAX640" s="105"/>
      <c r="KAY640" s="105"/>
      <c r="KAZ640" s="105"/>
      <c r="KBA640" s="105"/>
      <c r="KBB640" s="105"/>
      <c r="KBC640" s="105"/>
      <c r="KBD640" s="105"/>
      <c r="KBE640" s="105"/>
      <c r="KBF640" s="105"/>
      <c r="KBG640" s="105"/>
      <c r="KBH640" s="105"/>
      <c r="KBI640" s="105"/>
      <c r="KBJ640" s="105"/>
      <c r="KBK640" s="105"/>
      <c r="KBL640" s="105"/>
      <c r="KBM640" s="105"/>
      <c r="KBN640" s="105"/>
      <c r="KBO640" s="105"/>
      <c r="KBP640" s="105"/>
      <c r="KBQ640" s="105"/>
      <c r="KBR640" s="105"/>
      <c r="KBS640" s="105"/>
      <c r="KBT640" s="105"/>
      <c r="KBU640" s="105"/>
      <c r="KBV640" s="105"/>
      <c r="KBW640" s="105"/>
      <c r="KBX640" s="105"/>
      <c r="KBY640" s="105"/>
      <c r="KBZ640" s="105"/>
      <c r="KCA640" s="105"/>
      <c r="KCB640" s="105"/>
      <c r="KCC640" s="105"/>
      <c r="KCD640" s="105"/>
      <c r="KCE640" s="105"/>
      <c r="KCF640" s="105"/>
      <c r="KCG640" s="105"/>
      <c r="KCH640" s="105"/>
      <c r="KCI640" s="105"/>
      <c r="KCJ640" s="105"/>
      <c r="KCK640" s="105"/>
      <c r="KCL640" s="105"/>
      <c r="KCM640" s="105"/>
      <c r="KCN640" s="105"/>
      <c r="KCO640" s="105"/>
      <c r="KCP640" s="105"/>
      <c r="KCQ640" s="105"/>
      <c r="KCR640" s="105"/>
      <c r="KCS640" s="105"/>
      <c r="KCT640" s="105"/>
      <c r="KCU640" s="105"/>
      <c r="KCV640" s="105"/>
      <c r="KCW640" s="105"/>
      <c r="KCX640" s="105"/>
      <c r="KCY640" s="105"/>
      <c r="KCZ640" s="105"/>
      <c r="KDA640" s="105"/>
      <c r="KDB640" s="105"/>
      <c r="KDC640" s="105"/>
      <c r="KDD640" s="105"/>
      <c r="KDE640" s="105"/>
      <c r="KDF640" s="105"/>
      <c r="KDG640" s="105"/>
      <c r="KDH640" s="105"/>
      <c r="KDI640" s="105"/>
      <c r="KDJ640" s="105"/>
      <c r="KDK640" s="105"/>
      <c r="KDL640" s="105"/>
      <c r="KDM640" s="105"/>
      <c r="KDN640" s="105"/>
      <c r="KDO640" s="105"/>
      <c r="KDP640" s="105"/>
      <c r="KDQ640" s="105"/>
      <c r="KDR640" s="105"/>
      <c r="KDS640" s="105"/>
      <c r="KDT640" s="105"/>
      <c r="KDU640" s="105"/>
      <c r="KDV640" s="105"/>
      <c r="KDW640" s="105"/>
      <c r="KDX640" s="105"/>
      <c r="KDY640" s="105"/>
      <c r="KDZ640" s="105"/>
      <c r="KEA640" s="105"/>
      <c r="KEB640" s="105"/>
      <c r="KEC640" s="105"/>
      <c r="KED640" s="105"/>
      <c r="KEE640" s="105"/>
      <c r="KEF640" s="105"/>
      <c r="KEG640" s="105"/>
      <c r="KEH640" s="105"/>
      <c r="KEI640" s="105"/>
      <c r="KEJ640" s="105"/>
      <c r="KEK640" s="105"/>
      <c r="KEL640" s="105"/>
      <c r="KEM640" s="105"/>
      <c r="KEN640" s="105"/>
      <c r="KEO640" s="105"/>
      <c r="KEP640" s="105"/>
      <c r="KEQ640" s="105"/>
      <c r="KER640" s="105"/>
      <c r="KES640" s="105"/>
      <c r="KET640" s="105"/>
      <c r="KEU640" s="105"/>
      <c r="KEV640" s="105"/>
      <c r="KEW640" s="105"/>
      <c r="KEX640" s="105"/>
      <c r="KEY640" s="105"/>
      <c r="KEZ640" s="105"/>
      <c r="KFA640" s="105"/>
      <c r="KFB640" s="105"/>
      <c r="KFC640" s="105"/>
      <c r="KFD640" s="105"/>
      <c r="KFE640" s="105"/>
      <c r="KFF640" s="105"/>
      <c r="KFG640" s="105"/>
      <c r="KFH640" s="105"/>
      <c r="KFI640" s="105"/>
      <c r="KFJ640" s="105"/>
      <c r="KFK640" s="105"/>
      <c r="KFL640" s="105"/>
      <c r="KFM640" s="105"/>
      <c r="KFN640" s="105"/>
      <c r="KFO640" s="105"/>
      <c r="KFP640" s="105"/>
      <c r="KFQ640" s="105"/>
      <c r="KFR640" s="105"/>
      <c r="KFS640" s="105"/>
      <c r="KFT640" s="105"/>
      <c r="KFU640" s="105"/>
      <c r="KFV640" s="105"/>
      <c r="KFW640" s="105"/>
      <c r="KFX640" s="105"/>
      <c r="KFY640" s="105"/>
      <c r="KFZ640" s="105"/>
      <c r="KGA640" s="105"/>
      <c r="KGB640" s="105"/>
      <c r="KGC640" s="105"/>
      <c r="KGD640" s="105"/>
      <c r="KGE640" s="105"/>
      <c r="KGF640" s="105"/>
      <c r="KGG640" s="105"/>
      <c r="KGH640" s="105"/>
      <c r="KGI640" s="105"/>
      <c r="KGJ640" s="105"/>
      <c r="KGK640" s="105"/>
      <c r="KGL640" s="105"/>
      <c r="KGM640" s="105"/>
      <c r="KGN640" s="105"/>
      <c r="KGO640" s="105"/>
      <c r="KGP640" s="105"/>
      <c r="KGQ640" s="105"/>
      <c r="KGR640" s="105"/>
      <c r="KGS640" s="105"/>
      <c r="KGT640" s="105"/>
      <c r="KGU640" s="105"/>
      <c r="KGV640" s="105"/>
      <c r="KGW640" s="105"/>
      <c r="KGX640" s="105"/>
      <c r="KGY640" s="105"/>
      <c r="KGZ640" s="105"/>
      <c r="KHA640" s="105"/>
      <c r="KHB640" s="105"/>
      <c r="KHC640" s="105"/>
      <c r="KHD640" s="105"/>
      <c r="KHE640" s="105"/>
      <c r="KHF640" s="105"/>
      <c r="KHG640" s="105"/>
      <c r="KHH640" s="105"/>
      <c r="KHI640" s="105"/>
      <c r="KHJ640" s="105"/>
      <c r="KHK640" s="105"/>
      <c r="KHL640" s="105"/>
      <c r="KHM640" s="105"/>
      <c r="KHN640" s="105"/>
      <c r="KHO640" s="105"/>
      <c r="KHP640" s="105"/>
      <c r="KHQ640" s="105"/>
      <c r="KHR640" s="105"/>
      <c r="KHS640" s="105"/>
      <c r="KHT640" s="105"/>
      <c r="KHU640" s="105"/>
      <c r="KHV640" s="105"/>
      <c r="KHW640" s="105"/>
      <c r="KHX640" s="105"/>
      <c r="KHY640" s="105"/>
      <c r="KHZ640" s="105"/>
      <c r="KIA640" s="105"/>
      <c r="KIB640" s="105"/>
      <c r="KIC640" s="105"/>
      <c r="KID640" s="105"/>
      <c r="KIE640" s="105"/>
      <c r="KIF640" s="105"/>
      <c r="KIG640" s="105"/>
      <c r="KIH640" s="105"/>
      <c r="KII640" s="105"/>
      <c r="KIJ640" s="105"/>
      <c r="KIK640" s="105"/>
      <c r="KIL640" s="105"/>
      <c r="KIM640" s="105"/>
      <c r="KIN640" s="105"/>
      <c r="KIO640" s="105"/>
      <c r="KIP640" s="105"/>
      <c r="KIQ640" s="105"/>
      <c r="KIR640" s="105"/>
      <c r="KIS640" s="105"/>
      <c r="KIT640" s="105"/>
      <c r="KIU640" s="105"/>
      <c r="KIV640" s="105"/>
      <c r="KIW640" s="105"/>
      <c r="KIX640" s="105"/>
      <c r="KIY640" s="105"/>
      <c r="KIZ640" s="105"/>
      <c r="KJA640" s="105"/>
      <c r="KJB640" s="105"/>
      <c r="KJC640" s="105"/>
      <c r="KJD640" s="105"/>
      <c r="KJE640" s="105"/>
      <c r="KJF640" s="105"/>
      <c r="KJG640" s="105"/>
      <c r="KJH640" s="105"/>
      <c r="KJI640" s="105"/>
      <c r="KJJ640" s="105"/>
      <c r="KJK640" s="105"/>
      <c r="KJL640" s="105"/>
      <c r="KJM640" s="105"/>
      <c r="KJN640" s="105"/>
      <c r="KJO640" s="105"/>
      <c r="KJP640" s="105"/>
      <c r="KJQ640" s="105"/>
      <c r="KJR640" s="105"/>
      <c r="KJS640" s="105"/>
      <c r="KJT640" s="105"/>
      <c r="KJU640" s="105"/>
      <c r="KJV640" s="105"/>
      <c r="KJW640" s="105"/>
      <c r="KJX640" s="105"/>
      <c r="KJY640" s="105"/>
      <c r="KJZ640" s="105"/>
      <c r="KKA640" s="105"/>
      <c r="KKB640" s="105"/>
      <c r="KKC640" s="105"/>
      <c r="KKD640" s="105"/>
      <c r="KKE640" s="105"/>
      <c r="KKF640" s="105"/>
      <c r="KKG640" s="105"/>
      <c r="KKH640" s="105"/>
      <c r="KKI640" s="105"/>
      <c r="KKJ640" s="105"/>
      <c r="KKK640" s="105"/>
      <c r="KKL640" s="105"/>
      <c r="KKM640" s="105"/>
      <c r="KKN640" s="105"/>
      <c r="KKO640" s="105"/>
      <c r="KKP640" s="105"/>
      <c r="KKQ640" s="105"/>
      <c r="KKR640" s="105"/>
      <c r="KKS640" s="105"/>
      <c r="KKT640" s="105"/>
      <c r="KKU640" s="105"/>
      <c r="KKV640" s="105"/>
      <c r="KKW640" s="105"/>
      <c r="KKX640" s="105"/>
      <c r="KKY640" s="105"/>
      <c r="KKZ640" s="105"/>
      <c r="KLA640" s="105"/>
      <c r="KLB640" s="105"/>
      <c r="KLC640" s="105"/>
      <c r="KLD640" s="105"/>
      <c r="KLE640" s="105"/>
      <c r="KLF640" s="105"/>
      <c r="KLG640" s="105"/>
      <c r="KLH640" s="105"/>
      <c r="KLI640" s="105"/>
      <c r="KLJ640" s="105"/>
      <c r="KLK640" s="105"/>
      <c r="KLL640" s="105"/>
      <c r="KLM640" s="105"/>
      <c r="KLN640" s="105"/>
      <c r="KLO640" s="105"/>
      <c r="KLP640" s="105"/>
      <c r="KLQ640" s="105"/>
      <c r="KLR640" s="105"/>
      <c r="KLS640" s="105"/>
      <c r="KLT640" s="105"/>
      <c r="KLU640" s="105"/>
      <c r="KLV640" s="105"/>
      <c r="KLW640" s="105"/>
      <c r="KLX640" s="105"/>
      <c r="KLY640" s="105"/>
      <c r="KLZ640" s="105"/>
      <c r="KMA640" s="105"/>
      <c r="KMB640" s="105"/>
      <c r="KMC640" s="105"/>
      <c r="KMD640" s="105"/>
      <c r="KME640" s="105"/>
      <c r="KMF640" s="105"/>
      <c r="KMG640" s="105"/>
      <c r="KMH640" s="105"/>
      <c r="KMI640" s="105"/>
      <c r="KMJ640" s="105"/>
      <c r="KMK640" s="105"/>
      <c r="KML640" s="105"/>
      <c r="KMM640" s="105"/>
      <c r="KMN640" s="105"/>
      <c r="KMO640" s="105"/>
      <c r="KMP640" s="105"/>
      <c r="KMQ640" s="105"/>
      <c r="KMR640" s="105"/>
      <c r="KMS640" s="105"/>
      <c r="KMT640" s="105"/>
      <c r="KMU640" s="105"/>
      <c r="KMV640" s="105"/>
      <c r="KMW640" s="105"/>
      <c r="KMX640" s="105"/>
      <c r="KMY640" s="105"/>
      <c r="KMZ640" s="105"/>
      <c r="KNA640" s="105"/>
      <c r="KNB640" s="105"/>
      <c r="KNC640" s="105"/>
      <c r="KND640" s="105"/>
      <c r="KNE640" s="105"/>
      <c r="KNF640" s="105"/>
      <c r="KNG640" s="105"/>
      <c r="KNH640" s="105"/>
      <c r="KNI640" s="105"/>
      <c r="KNJ640" s="105"/>
      <c r="KNK640" s="105"/>
      <c r="KNL640" s="105"/>
      <c r="KNM640" s="105"/>
      <c r="KNN640" s="105"/>
      <c r="KNO640" s="105"/>
      <c r="KNP640" s="105"/>
      <c r="KNQ640" s="105"/>
      <c r="KNR640" s="105"/>
      <c r="KNS640" s="105"/>
      <c r="KNT640" s="105"/>
      <c r="KNU640" s="105"/>
      <c r="KNV640" s="105"/>
      <c r="KNW640" s="105"/>
      <c r="KNX640" s="105"/>
      <c r="KNY640" s="105"/>
      <c r="KNZ640" s="105"/>
      <c r="KOA640" s="105"/>
      <c r="KOB640" s="105"/>
      <c r="KOC640" s="105"/>
      <c r="KOD640" s="105"/>
      <c r="KOE640" s="105"/>
      <c r="KOF640" s="105"/>
      <c r="KOG640" s="105"/>
      <c r="KOH640" s="105"/>
      <c r="KOI640" s="105"/>
      <c r="KOJ640" s="105"/>
      <c r="KOK640" s="105"/>
      <c r="KOL640" s="105"/>
      <c r="KOM640" s="105"/>
      <c r="KON640" s="105"/>
      <c r="KOO640" s="105"/>
      <c r="KOP640" s="105"/>
      <c r="KOQ640" s="105"/>
      <c r="KOR640" s="105"/>
      <c r="KOS640" s="105"/>
      <c r="KOT640" s="105"/>
      <c r="KOU640" s="105"/>
      <c r="KOV640" s="105"/>
      <c r="KOW640" s="105"/>
      <c r="KOX640" s="105"/>
      <c r="KOY640" s="105"/>
      <c r="KOZ640" s="105"/>
      <c r="KPA640" s="105"/>
      <c r="KPB640" s="105"/>
      <c r="KPC640" s="105"/>
      <c r="KPD640" s="105"/>
      <c r="KPE640" s="105"/>
      <c r="KPF640" s="105"/>
      <c r="KPG640" s="105"/>
      <c r="KPH640" s="105"/>
      <c r="KPI640" s="105"/>
      <c r="KPJ640" s="105"/>
      <c r="KPK640" s="105"/>
      <c r="KPL640" s="105"/>
      <c r="KPM640" s="105"/>
      <c r="KPN640" s="105"/>
      <c r="KPO640" s="105"/>
      <c r="KPP640" s="105"/>
      <c r="KPQ640" s="105"/>
      <c r="KPR640" s="105"/>
      <c r="KPS640" s="105"/>
      <c r="KPT640" s="105"/>
      <c r="KPU640" s="105"/>
      <c r="KPV640" s="105"/>
      <c r="KPW640" s="105"/>
      <c r="KPX640" s="105"/>
      <c r="KPY640" s="105"/>
      <c r="KPZ640" s="105"/>
      <c r="KQA640" s="105"/>
      <c r="KQB640" s="105"/>
      <c r="KQC640" s="105"/>
      <c r="KQD640" s="105"/>
      <c r="KQE640" s="105"/>
      <c r="KQF640" s="105"/>
      <c r="KQG640" s="105"/>
      <c r="KQH640" s="105"/>
      <c r="KQI640" s="105"/>
      <c r="KQJ640" s="105"/>
      <c r="KQK640" s="105"/>
      <c r="KQL640" s="105"/>
      <c r="KQM640" s="105"/>
      <c r="KQN640" s="105"/>
      <c r="KQO640" s="105"/>
      <c r="KQP640" s="105"/>
      <c r="KQQ640" s="105"/>
      <c r="KQR640" s="105"/>
      <c r="KQS640" s="105"/>
      <c r="KQT640" s="105"/>
      <c r="KQU640" s="105"/>
      <c r="KQV640" s="105"/>
      <c r="KQW640" s="105"/>
      <c r="KQX640" s="105"/>
      <c r="KQY640" s="105"/>
      <c r="KQZ640" s="105"/>
      <c r="KRA640" s="105"/>
      <c r="KRB640" s="105"/>
      <c r="KRC640" s="105"/>
      <c r="KRD640" s="105"/>
      <c r="KRE640" s="105"/>
      <c r="KRF640" s="105"/>
      <c r="KRG640" s="105"/>
      <c r="KRH640" s="105"/>
      <c r="KRI640" s="105"/>
      <c r="KRJ640" s="105"/>
      <c r="KRK640" s="105"/>
      <c r="KRL640" s="105"/>
      <c r="KRM640" s="105"/>
      <c r="KRN640" s="105"/>
      <c r="KRO640" s="105"/>
      <c r="KRP640" s="105"/>
      <c r="KRQ640" s="105"/>
      <c r="KRR640" s="105"/>
      <c r="KRS640" s="105"/>
      <c r="KRT640" s="105"/>
      <c r="KRU640" s="105"/>
      <c r="KRV640" s="105"/>
      <c r="KRW640" s="105"/>
      <c r="KRX640" s="105"/>
      <c r="KRY640" s="105"/>
      <c r="KRZ640" s="105"/>
      <c r="KSA640" s="105"/>
      <c r="KSB640" s="105"/>
      <c r="KSC640" s="105"/>
      <c r="KSD640" s="105"/>
      <c r="KSE640" s="105"/>
      <c r="KSF640" s="105"/>
      <c r="KSG640" s="105"/>
      <c r="KSH640" s="105"/>
      <c r="KSI640" s="105"/>
      <c r="KSJ640" s="105"/>
      <c r="KSK640" s="105"/>
      <c r="KSL640" s="105"/>
      <c r="KSM640" s="105"/>
      <c r="KSN640" s="105"/>
      <c r="KSO640" s="105"/>
      <c r="KSP640" s="105"/>
      <c r="KSQ640" s="105"/>
      <c r="KSR640" s="105"/>
      <c r="KSS640" s="105"/>
      <c r="KST640" s="105"/>
      <c r="KSU640" s="105"/>
      <c r="KSV640" s="105"/>
      <c r="KSW640" s="105"/>
      <c r="KSX640" s="105"/>
      <c r="KSY640" s="105"/>
      <c r="KSZ640" s="105"/>
      <c r="KTA640" s="105"/>
      <c r="KTB640" s="105"/>
      <c r="KTC640" s="105"/>
      <c r="KTD640" s="105"/>
      <c r="KTE640" s="105"/>
      <c r="KTF640" s="105"/>
      <c r="KTG640" s="105"/>
      <c r="KTH640" s="105"/>
      <c r="KTI640" s="105"/>
      <c r="KTJ640" s="105"/>
      <c r="KTK640" s="105"/>
      <c r="KTL640" s="105"/>
      <c r="KTM640" s="105"/>
      <c r="KTN640" s="105"/>
      <c r="KTO640" s="105"/>
      <c r="KTP640" s="105"/>
      <c r="KTQ640" s="105"/>
      <c r="KTR640" s="105"/>
      <c r="KTS640" s="105"/>
      <c r="KTT640" s="105"/>
      <c r="KTU640" s="105"/>
      <c r="KTV640" s="105"/>
      <c r="KTW640" s="105"/>
      <c r="KTX640" s="105"/>
      <c r="KTY640" s="105"/>
      <c r="KTZ640" s="105"/>
      <c r="KUA640" s="105"/>
      <c r="KUB640" s="105"/>
      <c r="KUC640" s="105"/>
      <c r="KUD640" s="105"/>
      <c r="KUE640" s="105"/>
      <c r="KUF640" s="105"/>
      <c r="KUG640" s="105"/>
      <c r="KUH640" s="105"/>
      <c r="KUI640" s="105"/>
      <c r="KUJ640" s="105"/>
      <c r="KUK640" s="105"/>
      <c r="KUL640" s="105"/>
      <c r="KUM640" s="105"/>
      <c r="KUN640" s="105"/>
      <c r="KUO640" s="105"/>
      <c r="KUP640" s="105"/>
      <c r="KUQ640" s="105"/>
      <c r="KUR640" s="105"/>
      <c r="KUS640" s="105"/>
      <c r="KUT640" s="105"/>
      <c r="KUU640" s="105"/>
      <c r="KUV640" s="105"/>
      <c r="KUW640" s="105"/>
      <c r="KUX640" s="105"/>
      <c r="KUY640" s="105"/>
      <c r="KUZ640" s="105"/>
      <c r="KVA640" s="105"/>
      <c r="KVB640" s="105"/>
      <c r="KVC640" s="105"/>
      <c r="KVD640" s="105"/>
      <c r="KVE640" s="105"/>
      <c r="KVF640" s="105"/>
      <c r="KVG640" s="105"/>
      <c r="KVH640" s="105"/>
      <c r="KVI640" s="105"/>
      <c r="KVJ640" s="105"/>
      <c r="KVK640" s="105"/>
      <c r="KVL640" s="105"/>
      <c r="KVM640" s="105"/>
      <c r="KVN640" s="105"/>
      <c r="KVO640" s="105"/>
      <c r="KVP640" s="105"/>
      <c r="KVQ640" s="105"/>
      <c r="KVR640" s="105"/>
      <c r="KVS640" s="105"/>
      <c r="KVT640" s="105"/>
      <c r="KVU640" s="105"/>
      <c r="KVV640" s="105"/>
      <c r="KVW640" s="105"/>
      <c r="KVX640" s="105"/>
      <c r="KVY640" s="105"/>
      <c r="KVZ640" s="105"/>
      <c r="KWA640" s="105"/>
      <c r="KWB640" s="105"/>
      <c r="KWC640" s="105"/>
      <c r="KWD640" s="105"/>
      <c r="KWE640" s="105"/>
      <c r="KWF640" s="105"/>
      <c r="KWG640" s="105"/>
      <c r="KWH640" s="105"/>
      <c r="KWI640" s="105"/>
      <c r="KWJ640" s="105"/>
      <c r="KWK640" s="105"/>
      <c r="KWL640" s="105"/>
      <c r="KWM640" s="105"/>
      <c r="KWN640" s="105"/>
      <c r="KWO640" s="105"/>
      <c r="KWP640" s="105"/>
      <c r="KWQ640" s="105"/>
      <c r="KWR640" s="105"/>
      <c r="KWS640" s="105"/>
      <c r="KWT640" s="105"/>
      <c r="KWU640" s="105"/>
      <c r="KWV640" s="105"/>
      <c r="KWW640" s="105"/>
      <c r="KWX640" s="105"/>
      <c r="KWY640" s="105"/>
      <c r="KWZ640" s="105"/>
      <c r="KXA640" s="105"/>
      <c r="KXB640" s="105"/>
      <c r="KXC640" s="105"/>
      <c r="KXD640" s="105"/>
      <c r="KXE640" s="105"/>
      <c r="KXF640" s="105"/>
      <c r="KXG640" s="105"/>
      <c r="KXH640" s="105"/>
      <c r="KXI640" s="105"/>
      <c r="KXJ640" s="105"/>
      <c r="KXK640" s="105"/>
      <c r="KXL640" s="105"/>
      <c r="KXM640" s="105"/>
      <c r="KXN640" s="105"/>
      <c r="KXO640" s="105"/>
      <c r="KXP640" s="105"/>
      <c r="KXQ640" s="105"/>
      <c r="KXR640" s="105"/>
      <c r="KXS640" s="105"/>
      <c r="KXT640" s="105"/>
      <c r="KXU640" s="105"/>
      <c r="KXV640" s="105"/>
      <c r="KXW640" s="105"/>
      <c r="KXX640" s="105"/>
      <c r="KXY640" s="105"/>
      <c r="KXZ640" s="105"/>
      <c r="KYA640" s="105"/>
      <c r="KYB640" s="105"/>
      <c r="KYC640" s="105"/>
      <c r="KYD640" s="105"/>
      <c r="KYE640" s="105"/>
      <c r="KYF640" s="105"/>
      <c r="KYG640" s="105"/>
      <c r="KYH640" s="105"/>
      <c r="KYI640" s="105"/>
      <c r="KYJ640" s="105"/>
      <c r="KYK640" s="105"/>
      <c r="KYL640" s="105"/>
      <c r="KYM640" s="105"/>
      <c r="KYN640" s="105"/>
      <c r="KYO640" s="105"/>
      <c r="KYP640" s="105"/>
      <c r="KYQ640" s="105"/>
      <c r="KYR640" s="105"/>
      <c r="KYS640" s="105"/>
      <c r="KYT640" s="105"/>
      <c r="KYU640" s="105"/>
      <c r="KYV640" s="105"/>
      <c r="KYW640" s="105"/>
      <c r="KYX640" s="105"/>
      <c r="KYY640" s="105"/>
      <c r="KYZ640" s="105"/>
      <c r="KZA640" s="105"/>
      <c r="KZB640" s="105"/>
      <c r="KZC640" s="105"/>
      <c r="KZD640" s="105"/>
      <c r="KZE640" s="105"/>
      <c r="KZF640" s="105"/>
      <c r="KZG640" s="105"/>
      <c r="KZH640" s="105"/>
      <c r="KZI640" s="105"/>
      <c r="KZJ640" s="105"/>
      <c r="KZK640" s="105"/>
      <c r="KZL640" s="105"/>
      <c r="KZM640" s="105"/>
      <c r="KZN640" s="105"/>
      <c r="KZO640" s="105"/>
      <c r="KZP640" s="105"/>
      <c r="KZQ640" s="105"/>
      <c r="KZR640" s="105"/>
      <c r="KZS640" s="105"/>
      <c r="KZT640" s="105"/>
      <c r="KZU640" s="105"/>
      <c r="KZV640" s="105"/>
      <c r="KZW640" s="105"/>
      <c r="KZX640" s="105"/>
      <c r="KZY640" s="105"/>
      <c r="KZZ640" s="105"/>
      <c r="LAA640" s="105"/>
      <c r="LAB640" s="105"/>
      <c r="LAC640" s="105"/>
      <c r="LAD640" s="105"/>
      <c r="LAE640" s="105"/>
      <c r="LAF640" s="105"/>
      <c r="LAG640" s="105"/>
      <c r="LAH640" s="105"/>
      <c r="LAI640" s="105"/>
      <c r="LAJ640" s="105"/>
      <c r="LAK640" s="105"/>
      <c r="LAL640" s="105"/>
      <c r="LAM640" s="105"/>
      <c r="LAN640" s="105"/>
      <c r="LAO640" s="105"/>
      <c r="LAP640" s="105"/>
      <c r="LAQ640" s="105"/>
      <c r="LAR640" s="105"/>
      <c r="LAS640" s="105"/>
      <c r="LAT640" s="105"/>
      <c r="LAU640" s="105"/>
      <c r="LAV640" s="105"/>
      <c r="LAW640" s="105"/>
      <c r="LAX640" s="105"/>
      <c r="LAY640" s="105"/>
      <c r="LAZ640" s="105"/>
      <c r="LBA640" s="105"/>
      <c r="LBB640" s="105"/>
      <c r="LBC640" s="105"/>
      <c r="LBD640" s="105"/>
      <c r="LBE640" s="105"/>
      <c r="LBF640" s="105"/>
      <c r="LBG640" s="105"/>
      <c r="LBH640" s="105"/>
      <c r="LBI640" s="105"/>
      <c r="LBJ640" s="105"/>
      <c r="LBK640" s="105"/>
      <c r="LBL640" s="105"/>
      <c r="LBM640" s="105"/>
      <c r="LBN640" s="105"/>
      <c r="LBO640" s="105"/>
      <c r="LBP640" s="105"/>
      <c r="LBQ640" s="105"/>
      <c r="LBR640" s="105"/>
      <c r="LBS640" s="105"/>
      <c r="LBT640" s="105"/>
      <c r="LBU640" s="105"/>
      <c r="LBV640" s="105"/>
      <c r="LBW640" s="105"/>
      <c r="LBX640" s="105"/>
      <c r="LBY640" s="105"/>
      <c r="LBZ640" s="105"/>
      <c r="LCA640" s="105"/>
      <c r="LCB640" s="105"/>
      <c r="LCC640" s="105"/>
      <c r="LCD640" s="105"/>
      <c r="LCE640" s="105"/>
      <c r="LCF640" s="105"/>
      <c r="LCG640" s="105"/>
      <c r="LCH640" s="105"/>
      <c r="LCI640" s="105"/>
      <c r="LCJ640" s="105"/>
      <c r="LCK640" s="105"/>
      <c r="LCL640" s="105"/>
      <c r="LCM640" s="105"/>
      <c r="LCN640" s="105"/>
      <c r="LCO640" s="105"/>
      <c r="LCP640" s="105"/>
      <c r="LCQ640" s="105"/>
      <c r="LCR640" s="105"/>
      <c r="LCS640" s="105"/>
      <c r="LCT640" s="105"/>
      <c r="LCU640" s="105"/>
      <c r="LCV640" s="105"/>
      <c r="LCW640" s="105"/>
      <c r="LCX640" s="105"/>
      <c r="LCY640" s="105"/>
      <c r="LCZ640" s="105"/>
      <c r="LDA640" s="105"/>
      <c r="LDB640" s="105"/>
      <c r="LDC640" s="105"/>
      <c r="LDD640" s="105"/>
      <c r="LDE640" s="105"/>
      <c r="LDF640" s="105"/>
      <c r="LDG640" s="105"/>
      <c r="LDH640" s="105"/>
      <c r="LDI640" s="105"/>
      <c r="LDJ640" s="105"/>
      <c r="LDK640" s="105"/>
      <c r="LDL640" s="105"/>
      <c r="LDM640" s="105"/>
      <c r="LDN640" s="105"/>
      <c r="LDO640" s="105"/>
      <c r="LDP640" s="105"/>
      <c r="LDQ640" s="105"/>
      <c r="LDR640" s="105"/>
      <c r="LDS640" s="105"/>
      <c r="LDT640" s="105"/>
      <c r="LDU640" s="105"/>
      <c r="LDV640" s="105"/>
      <c r="LDW640" s="105"/>
      <c r="LDX640" s="105"/>
      <c r="LDY640" s="105"/>
      <c r="LDZ640" s="105"/>
      <c r="LEA640" s="105"/>
      <c r="LEB640" s="105"/>
      <c r="LEC640" s="105"/>
      <c r="LED640" s="105"/>
      <c r="LEE640" s="105"/>
      <c r="LEF640" s="105"/>
      <c r="LEG640" s="105"/>
      <c r="LEH640" s="105"/>
      <c r="LEI640" s="105"/>
      <c r="LEJ640" s="105"/>
      <c r="LEK640" s="105"/>
      <c r="LEL640" s="105"/>
      <c r="LEM640" s="105"/>
      <c r="LEN640" s="105"/>
      <c r="LEO640" s="105"/>
      <c r="LEP640" s="105"/>
      <c r="LEQ640" s="105"/>
      <c r="LER640" s="105"/>
      <c r="LES640" s="105"/>
      <c r="LET640" s="105"/>
      <c r="LEU640" s="105"/>
      <c r="LEV640" s="105"/>
      <c r="LEW640" s="105"/>
      <c r="LEX640" s="105"/>
      <c r="LEY640" s="105"/>
      <c r="LEZ640" s="105"/>
      <c r="LFA640" s="105"/>
      <c r="LFB640" s="105"/>
      <c r="LFC640" s="105"/>
      <c r="LFD640" s="105"/>
      <c r="LFE640" s="105"/>
      <c r="LFF640" s="105"/>
      <c r="LFG640" s="105"/>
      <c r="LFH640" s="105"/>
      <c r="LFI640" s="105"/>
      <c r="LFJ640" s="105"/>
      <c r="LFK640" s="105"/>
      <c r="LFL640" s="105"/>
      <c r="LFM640" s="105"/>
      <c r="LFN640" s="105"/>
      <c r="LFO640" s="105"/>
      <c r="LFP640" s="105"/>
      <c r="LFQ640" s="105"/>
      <c r="LFR640" s="105"/>
      <c r="LFS640" s="105"/>
      <c r="LFT640" s="105"/>
      <c r="LFU640" s="105"/>
      <c r="LFV640" s="105"/>
      <c r="LFW640" s="105"/>
      <c r="LFX640" s="105"/>
      <c r="LFY640" s="105"/>
      <c r="LFZ640" s="105"/>
      <c r="LGA640" s="105"/>
      <c r="LGB640" s="105"/>
      <c r="LGC640" s="105"/>
      <c r="LGD640" s="105"/>
      <c r="LGE640" s="105"/>
      <c r="LGF640" s="105"/>
      <c r="LGG640" s="105"/>
      <c r="LGH640" s="105"/>
      <c r="LGI640" s="105"/>
      <c r="LGJ640" s="105"/>
      <c r="LGK640" s="105"/>
      <c r="LGL640" s="105"/>
      <c r="LGM640" s="105"/>
      <c r="LGN640" s="105"/>
      <c r="LGO640" s="105"/>
      <c r="LGP640" s="105"/>
      <c r="LGQ640" s="105"/>
      <c r="LGR640" s="105"/>
      <c r="LGS640" s="105"/>
      <c r="LGT640" s="105"/>
      <c r="LGU640" s="105"/>
      <c r="LGV640" s="105"/>
      <c r="LGW640" s="105"/>
      <c r="LGX640" s="105"/>
      <c r="LGY640" s="105"/>
      <c r="LGZ640" s="105"/>
      <c r="LHA640" s="105"/>
      <c r="LHB640" s="105"/>
      <c r="LHC640" s="105"/>
      <c r="LHD640" s="105"/>
      <c r="LHE640" s="105"/>
      <c r="LHF640" s="105"/>
      <c r="LHG640" s="105"/>
      <c r="LHH640" s="105"/>
      <c r="LHI640" s="105"/>
      <c r="LHJ640" s="105"/>
      <c r="LHK640" s="105"/>
      <c r="LHL640" s="105"/>
      <c r="LHM640" s="105"/>
      <c r="LHN640" s="105"/>
      <c r="LHO640" s="105"/>
      <c r="LHP640" s="105"/>
      <c r="LHQ640" s="105"/>
      <c r="LHR640" s="105"/>
      <c r="LHS640" s="105"/>
      <c r="LHT640" s="105"/>
      <c r="LHU640" s="105"/>
      <c r="LHV640" s="105"/>
      <c r="LHW640" s="105"/>
      <c r="LHX640" s="105"/>
      <c r="LHY640" s="105"/>
      <c r="LHZ640" s="105"/>
      <c r="LIA640" s="105"/>
      <c r="LIB640" s="105"/>
      <c r="LIC640" s="105"/>
      <c r="LID640" s="105"/>
      <c r="LIE640" s="105"/>
      <c r="LIF640" s="105"/>
      <c r="LIG640" s="105"/>
      <c r="LIH640" s="105"/>
      <c r="LII640" s="105"/>
      <c r="LIJ640" s="105"/>
      <c r="LIK640" s="105"/>
      <c r="LIL640" s="105"/>
      <c r="LIM640" s="105"/>
      <c r="LIN640" s="105"/>
      <c r="LIO640" s="105"/>
      <c r="LIP640" s="105"/>
      <c r="LIQ640" s="105"/>
      <c r="LIR640" s="105"/>
      <c r="LIS640" s="105"/>
      <c r="LIT640" s="105"/>
      <c r="LIU640" s="105"/>
      <c r="LIV640" s="105"/>
      <c r="LIW640" s="105"/>
      <c r="LIX640" s="105"/>
      <c r="LIY640" s="105"/>
      <c r="LIZ640" s="105"/>
      <c r="LJA640" s="105"/>
      <c r="LJB640" s="105"/>
      <c r="LJC640" s="105"/>
      <c r="LJD640" s="105"/>
      <c r="LJE640" s="105"/>
      <c r="LJF640" s="105"/>
      <c r="LJG640" s="105"/>
      <c r="LJH640" s="105"/>
      <c r="LJI640" s="105"/>
      <c r="LJJ640" s="105"/>
      <c r="LJK640" s="105"/>
      <c r="LJL640" s="105"/>
      <c r="LJM640" s="105"/>
      <c r="LJN640" s="105"/>
      <c r="LJO640" s="105"/>
      <c r="LJP640" s="105"/>
      <c r="LJQ640" s="105"/>
      <c r="LJR640" s="105"/>
      <c r="LJS640" s="105"/>
      <c r="LJT640" s="105"/>
      <c r="LJU640" s="105"/>
      <c r="LJV640" s="105"/>
      <c r="LJW640" s="105"/>
      <c r="LJX640" s="105"/>
      <c r="LJY640" s="105"/>
      <c r="LJZ640" s="105"/>
      <c r="LKA640" s="105"/>
      <c r="LKB640" s="105"/>
      <c r="LKC640" s="105"/>
      <c r="LKD640" s="105"/>
      <c r="LKE640" s="105"/>
      <c r="LKF640" s="105"/>
      <c r="LKG640" s="105"/>
      <c r="LKH640" s="105"/>
      <c r="LKI640" s="105"/>
      <c r="LKJ640" s="105"/>
      <c r="LKK640" s="105"/>
      <c r="LKL640" s="105"/>
      <c r="LKM640" s="105"/>
      <c r="LKN640" s="105"/>
      <c r="LKO640" s="105"/>
      <c r="LKP640" s="105"/>
      <c r="LKQ640" s="105"/>
      <c r="LKR640" s="105"/>
      <c r="LKS640" s="105"/>
      <c r="LKT640" s="105"/>
      <c r="LKU640" s="105"/>
      <c r="LKV640" s="105"/>
      <c r="LKW640" s="105"/>
      <c r="LKX640" s="105"/>
      <c r="LKY640" s="105"/>
      <c r="LKZ640" s="105"/>
      <c r="LLA640" s="105"/>
      <c r="LLB640" s="105"/>
      <c r="LLC640" s="105"/>
      <c r="LLD640" s="105"/>
      <c r="LLE640" s="105"/>
      <c r="LLF640" s="105"/>
      <c r="LLG640" s="105"/>
      <c r="LLH640" s="105"/>
      <c r="LLI640" s="105"/>
      <c r="LLJ640" s="105"/>
      <c r="LLK640" s="105"/>
      <c r="LLL640" s="105"/>
      <c r="LLM640" s="105"/>
      <c r="LLN640" s="105"/>
      <c r="LLO640" s="105"/>
      <c r="LLP640" s="105"/>
      <c r="LLQ640" s="105"/>
      <c r="LLR640" s="105"/>
      <c r="LLS640" s="105"/>
      <c r="LLT640" s="105"/>
      <c r="LLU640" s="105"/>
      <c r="LLV640" s="105"/>
      <c r="LLW640" s="105"/>
      <c r="LLX640" s="105"/>
      <c r="LLY640" s="105"/>
      <c r="LLZ640" s="105"/>
      <c r="LMA640" s="105"/>
      <c r="LMB640" s="105"/>
      <c r="LMC640" s="105"/>
      <c r="LMD640" s="105"/>
      <c r="LME640" s="105"/>
      <c r="LMF640" s="105"/>
      <c r="LMG640" s="105"/>
      <c r="LMH640" s="105"/>
      <c r="LMI640" s="105"/>
      <c r="LMJ640" s="105"/>
      <c r="LMK640" s="105"/>
      <c r="LML640" s="105"/>
      <c r="LMM640" s="105"/>
      <c r="LMN640" s="105"/>
      <c r="LMO640" s="105"/>
      <c r="LMP640" s="105"/>
      <c r="LMQ640" s="105"/>
      <c r="LMR640" s="105"/>
      <c r="LMS640" s="105"/>
      <c r="LMT640" s="105"/>
      <c r="LMU640" s="105"/>
      <c r="LMV640" s="105"/>
      <c r="LMW640" s="105"/>
      <c r="LMX640" s="105"/>
      <c r="LMY640" s="105"/>
      <c r="LMZ640" s="105"/>
      <c r="LNA640" s="105"/>
      <c r="LNB640" s="105"/>
      <c r="LNC640" s="105"/>
      <c r="LND640" s="105"/>
      <c r="LNE640" s="105"/>
      <c r="LNF640" s="105"/>
      <c r="LNG640" s="105"/>
      <c r="LNH640" s="105"/>
      <c r="LNI640" s="105"/>
      <c r="LNJ640" s="105"/>
      <c r="LNK640" s="105"/>
      <c r="LNL640" s="105"/>
      <c r="LNM640" s="105"/>
      <c r="LNN640" s="105"/>
      <c r="LNO640" s="105"/>
      <c r="LNP640" s="105"/>
      <c r="LNQ640" s="105"/>
      <c r="LNR640" s="105"/>
      <c r="LNS640" s="105"/>
      <c r="LNT640" s="105"/>
      <c r="LNU640" s="105"/>
      <c r="LNV640" s="105"/>
      <c r="LNW640" s="105"/>
      <c r="LNX640" s="105"/>
      <c r="LNY640" s="105"/>
      <c r="LNZ640" s="105"/>
      <c r="LOA640" s="105"/>
      <c r="LOB640" s="105"/>
      <c r="LOC640" s="105"/>
      <c r="LOD640" s="105"/>
      <c r="LOE640" s="105"/>
      <c r="LOF640" s="105"/>
      <c r="LOG640" s="105"/>
      <c r="LOH640" s="105"/>
      <c r="LOI640" s="105"/>
      <c r="LOJ640" s="105"/>
      <c r="LOK640" s="105"/>
      <c r="LOL640" s="105"/>
      <c r="LOM640" s="105"/>
      <c r="LON640" s="105"/>
      <c r="LOO640" s="105"/>
      <c r="LOP640" s="105"/>
      <c r="LOQ640" s="105"/>
      <c r="LOR640" s="105"/>
      <c r="LOS640" s="105"/>
      <c r="LOT640" s="105"/>
      <c r="LOU640" s="105"/>
      <c r="LOV640" s="105"/>
      <c r="LOW640" s="105"/>
      <c r="LOX640" s="105"/>
      <c r="LOY640" s="105"/>
      <c r="LOZ640" s="105"/>
      <c r="LPA640" s="105"/>
      <c r="LPB640" s="105"/>
      <c r="LPC640" s="105"/>
      <c r="LPD640" s="105"/>
      <c r="LPE640" s="105"/>
      <c r="LPF640" s="105"/>
      <c r="LPG640" s="105"/>
      <c r="LPH640" s="105"/>
      <c r="LPI640" s="105"/>
      <c r="LPJ640" s="105"/>
      <c r="LPK640" s="105"/>
      <c r="LPL640" s="105"/>
      <c r="LPM640" s="105"/>
      <c r="LPN640" s="105"/>
      <c r="LPO640" s="105"/>
      <c r="LPP640" s="105"/>
      <c r="LPQ640" s="105"/>
      <c r="LPR640" s="105"/>
      <c r="LPS640" s="105"/>
      <c r="LPT640" s="105"/>
      <c r="LPU640" s="105"/>
      <c r="LPV640" s="105"/>
      <c r="LPW640" s="105"/>
      <c r="LPX640" s="105"/>
      <c r="LPY640" s="105"/>
      <c r="LPZ640" s="105"/>
      <c r="LQA640" s="105"/>
      <c r="LQB640" s="105"/>
      <c r="LQC640" s="105"/>
      <c r="LQD640" s="105"/>
      <c r="LQE640" s="105"/>
      <c r="LQF640" s="105"/>
      <c r="LQG640" s="105"/>
      <c r="LQH640" s="105"/>
      <c r="LQI640" s="105"/>
      <c r="LQJ640" s="105"/>
      <c r="LQK640" s="105"/>
      <c r="LQL640" s="105"/>
      <c r="LQM640" s="105"/>
      <c r="LQN640" s="105"/>
      <c r="LQO640" s="105"/>
      <c r="LQP640" s="105"/>
      <c r="LQQ640" s="105"/>
      <c r="LQR640" s="105"/>
      <c r="LQS640" s="105"/>
      <c r="LQT640" s="105"/>
      <c r="LQU640" s="105"/>
      <c r="LQV640" s="105"/>
      <c r="LQW640" s="105"/>
      <c r="LQX640" s="105"/>
      <c r="LQY640" s="105"/>
      <c r="LQZ640" s="105"/>
      <c r="LRA640" s="105"/>
      <c r="LRB640" s="105"/>
      <c r="LRC640" s="105"/>
      <c r="LRD640" s="105"/>
      <c r="LRE640" s="105"/>
      <c r="LRF640" s="105"/>
      <c r="LRG640" s="105"/>
      <c r="LRH640" s="105"/>
      <c r="LRI640" s="105"/>
      <c r="LRJ640" s="105"/>
      <c r="LRK640" s="105"/>
      <c r="LRL640" s="105"/>
      <c r="LRM640" s="105"/>
      <c r="LRN640" s="105"/>
      <c r="LRO640" s="105"/>
      <c r="LRP640" s="105"/>
      <c r="LRQ640" s="105"/>
      <c r="LRR640" s="105"/>
      <c r="LRS640" s="105"/>
      <c r="LRT640" s="105"/>
      <c r="LRU640" s="105"/>
      <c r="LRV640" s="105"/>
      <c r="LRW640" s="105"/>
      <c r="LRX640" s="105"/>
      <c r="LRY640" s="105"/>
      <c r="LRZ640" s="105"/>
      <c r="LSA640" s="105"/>
      <c r="LSB640" s="105"/>
      <c r="LSC640" s="105"/>
      <c r="LSD640" s="105"/>
      <c r="LSE640" s="105"/>
      <c r="LSF640" s="105"/>
      <c r="LSG640" s="105"/>
      <c r="LSH640" s="105"/>
      <c r="LSI640" s="105"/>
      <c r="LSJ640" s="105"/>
      <c r="LSK640" s="105"/>
      <c r="LSL640" s="105"/>
      <c r="LSM640" s="105"/>
      <c r="LSN640" s="105"/>
      <c r="LSO640" s="105"/>
      <c r="LSP640" s="105"/>
      <c r="LSQ640" s="105"/>
      <c r="LSR640" s="105"/>
      <c r="LSS640" s="105"/>
      <c r="LST640" s="105"/>
      <c r="LSU640" s="105"/>
      <c r="LSV640" s="105"/>
      <c r="LSW640" s="105"/>
      <c r="LSX640" s="105"/>
      <c r="LSY640" s="105"/>
      <c r="LSZ640" s="105"/>
      <c r="LTA640" s="105"/>
      <c r="LTB640" s="105"/>
      <c r="LTC640" s="105"/>
      <c r="LTD640" s="105"/>
      <c r="LTE640" s="105"/>
      <c r="LTF640" s="105"/>
      <c r="LTG640" s="105"/>
      <c r="LTH640" s="105"/>
      <c r="LTI640" s="105"/>
      <c r="LTJ640" s="105"/>
      <c r="LTK640" s="105"/>
      <c r="LTL640" s="105"/>
      <c r="LTM640" s="105"/>
      <c r="LTN640" s="105"/>
      <c r="LTO640" s="105"/>
      <c r="LTP640" s="105"/>
      <c r="LTQ640" s="105"/>
      <c r="LTR640" s="105"/>
      <c r="LTS640" s="105"/>
      <c r="LTT640" s="105"/>
      <c r="LTU640" s="105"/>
      <c r="LTV640" s="105"/>
      <c r="LTW640" s="105"/>
      <c r="LTX640" s="105"/>
      <c r="LTY640" s="105"/>
      <c r="LTZ640" s="105"/>
      <c r="LUA640" s="105"/>
      <c r="LUB640" s="105"/>
      <c r="LUC640" s="105"/>
      <c r="LUD640" s="105"/>
      <c r="LUE640" s="105"/>
      <c r="LUF640" s="105"/>
      <c r="LUG640" s="105"/>
      <c r="LUH640" s="105"/>
      <c r="LUI640" s="105"/>
      <c r="LUJ640" s="105"/>
      <c r="LUK640" s="105"/>
      <c r="LUL640" s="105"/>
      <c r="LUM640" s="105"/>
      <c r="LUN640" s="105"/>
      <c r="LUO640" s="105"/>
      <c r="LUP640" s="105"/>
      <c r="LUQ640" s="105"/>
      <c r="LUR640" s="105"/>
      <c r="LUS640" s="105"/>
      <c r="LUT640" s="105"/>
      <c r="LUU640" s="105"/>
      <c r="LUV640" s="105"/>
      <c r="LUW640" s="105"/>
      <c r="LUX640" s="105"/>
      <c r="LUY640" s="105"/>
      <c r="LUZ640" s="105"/>
      <c r="LVA640" s="105"/>
      <c r="LVB640" s="105"/>
      <c r="LVC640" s="105"/>
      <c r="LVD640" s="105"/>
      <c r="LVE640" s="105"/>
      <c r="LVF640" s="105"/>
      <c r="LVG640" s="105"/>
      <c r="LVH640" s="105"/>
      <c r="LVI640" s="105"/>
      <c r="LVJ640" s="105"/>
      <c r="LVK640" s="105"/>
      <c r="LVL640" s="105"/>
      <c r="LVM640" s="105"/>
      <c r="LVN640" s="105"/>
      <c r="LVO640" s="105"/>
      <c r="LVP640" s="105"/>
      <c r="LVQ640" s="105"/>
      <c r="LVR640" s="105"/>
      <c r="LVS640" s="105"/>
      <c r="LVT640" s="105"/>
      <c r="LVU640" s="105"/>
      <c r="LVV640" s="105"/>
      <c r="LVW640" s="105"/>
      <c r="LVX640" s="105"/>
      <c r="LVY640" s="105"/>
      <c r="LVZ640" s="105"/>
      <c r="LWA640" s="105"/>
      <c r="LWB640" s="105"/>
      <c r="LWC640" s="105"/>
      <c r="LWD640" s="105"/>
      <c r="LWE640" s="105"/>
      <c r="LWF640" s="105"/>
      <c r="LWG640" s="105"/>
      <c r="LWH640" s="105"/>
      <c r="LWI640" s="105"/>
      <c r="LWJ640" s="105"/>
      <c r="LWK640" s="105"/>
      <c r="LWL640" s="105"/>
      <c r="LWM640" s="105"/>
      <c r="LWN640" s="105"/>
      <c r="LWO640" s="105"/>
      <c r="LWP640" s="105"/>
      <c r="LWQ640" s="105"/>
      <c r="LWR640" s="105"/>
      <c r="LWS640" s="105"/>
      <c r="LWT640" s="105"/>
      <c r="LWU640" s="105"/>
      <c r="LWV640" s="105"/>
      <c r="LWW640" s="105"/>
      <c r="LWX640" s="105"/>
      <c r="LWY640" s="105"/>
      <c r="LWZ640" s="105"/>
      <c r="LXA640" s="105"/>
      <c r="LXB640" s="105"/>
      <c r="LXC640" s="105"/>
      <c r="LXD640" s="105"/>
      <c r="LXE640" s="105"/>
      <c r="LXF640" s="105"/>
      <c r="LXG640" s="105"/>
      <c r="LXH640" s="105"/>
      <c r="LXI640" s="105"/>
      <c r="LXJ640" s="105"/>
      <c r="LXK640" s="105"/>
      <c r="LXL640" s="105"/>
      <c r="LXM640" s="105"/>
      <c r="LXN640" s="105"/>
      <c r="LXO640" s="105"/>
      <c r="LXP640" s="105"/>
      <c r="LXQ640" s="105"/>
      <c r="LXR640" s="105"/>
      <c r="LXS640" s="105"/>
      <c r="LXT640" s="105"/>
      <c r="LXU640" s="105"/>
      <c r="LXV640" s="105"/>
      <c r="LXW640" s="105"/>
      <c r="LXX640" s="105"/>
      <c r="LXY640" s="105"/>
      <c r="LXZ640" s="105"/>
      <c r="LYA640" s="105"/>
      <c r="LYB640" s="105"/>
      <c r="LYC640" s="105"/>
      <c r="LYD640" s="105"/>
      <c r="LYE640" s="105"/>
      <c r="LYF640" s="105"/>
      <c r="LYG640" s="105"/>
      <c r="LYH640" s="105"/>
      <c r="LYI640" s="105"/>
      <c r="LYJ640" s="105"/>
      <c r="LYK640" s="105"/>
      <c r="LYL640" s="105"/>
      <c r="LYM640" s="105"/>
      <c r="LYN640" s="105"/>
      <c r="LYO640" s="105"/>
      <c r="LYP640" s="105"/>
      <c r="LYQ640" s="105"/>
      <c r="LYR640" s="105"/>
      <c r="LYS640" s="105"/>
      <c r="LYT640" s="105"/>
      <c r="LYU640" s="105"/>
      <c r="LYV640" s="105"/>
      <c r="LYW640" s="105"/>
      <c r="LYX640" s="105"/>
      <c r="LYY640" s="105"/>
      <c r="LYZ640" s="105"/>
      <c r="LZA640" s="105"/>
      <c r="LZB640" s="105"/>
      <c r="LZC640" s="105"/>
      <c r="LZD640" s="105"/>
      <c r="LZE640" s="105"/>
      <c r="LZF640" s="105"/>
      <c r="LZG640" s="105"/>
      <c r="LZH640" s="105"/>
      <c r="LZI640" s="105"/>
      <c r="LZJ640" s="105"/>
      <c r="LZK640" s="105"/>
      <c r="LZL640" s="105"/>
      <c r="LZM640" s="105"/>
      <c r="LZN640" s="105"/>
      <c r="LZO640" s="105"/>
      <c r="LZP640" s="105"/>
      <c r="LZQ640" s="105"/>
      <c r="LZR640" s="105"/>
      <c r="LZS640" s="105"/>
      <c r="LZT640" s="105"/>
      <c r="LZU640" s="105"/>
      <c r="LZV640" s="105"/>
      <c r="LZW640" s="105"/>
      <c r="LZX640" s="105"/>
      <c r="LZY640" s="105"/>
      <c r="LZZ640" s="105"/>
      <c r="MAA640" s="105"/>
      <c r="MAB640" s="105"/>
      <c r="MAC640" s="105"/>
      <c r="MAD640" s="105"/>
      <c r="MAE640" s="105"/>
      <c r="MAF640" s="105"/>
      <c r="MAG640" s="105"/>
      <c r="MAH640" s="105"/>
      <c r="MAI640" s="105"/>
      <c r="MAJ640" s="105"/>
      <c r="MAK640" s="105"/>
      <c r="MAL640" s="105"/>
      <c r="MAM640" s="105"/>
      <c r="MAN640" s="105"/>
      <c r="MAO640" s="105"/>
      <c r="MAP640" s="105"/>
      <c r="MAQ640" s="105"/>
      <c r="MAR640" s="105"/>
      <c r="MAS640" s="105"/>
      <c r="MAT640" s="105"/>
      <c r="MAU640" s="105"/>
      <c r="MAV640" s="105"/>
      <c r="MAW640" s="105"/>
      <c r="MAX640" s="105"/>
      <c r="MAY640" s="105"/>
      <c r="MAZ640" s="105"/>
      <c r="MBA640" s="105"/>
      <c r="MBB640" s="105"/>
      <c r="MBC640" s="105"/>
      <c r="MBD640" s="105"/>
      <c r="MBE640" s="105"/>
      <c r="MBF640" s="105"/>
      <c r="MBG640" s="105"/>
      <c r="MBH640" s="105"/>
      <c r="MBI640" s="105"/>
      <c r="MBJ640" s="105"/>
      <c r="MBK640" s="105"/>
      <c r="MBL640" s="105"/>
      <c r="MBM640" s="105"/>
      <c r="MBN640" s="105"/>
      <c r="MBO640" s="105"/>
      <c r="MBP640" s="105"/>
      <c r="MBQ640" s="105"/>
      <c r="MBR640" s="105"/>
      <c r="MBS640" s="105"/>
      <c r="MBT640" s="105"/>
      <c r="MBU640" s="105"/>
      <c r="MBV640" s="105"/>
      <c r="MBW640" s="105"/>
      <c r="MBX640" s="105"/>
      <c r="MBY640" s="105"/>
      <c r="MBZ640" s="105"/>
      <c r="MCA640" s="105"/>
      <c r="MCB640" s="105"/>
      <c r="MCC640" s="105"/>
      <c r="MCD640" s="105"/>
      <c r="MCE640" s="105"/>
      <c r="MCF640" s="105"/>
      <c r="MCG640" s="105"/>
      <c r="MCH640" s="105"/>
      <c r="MCI640" s="105"/>
      <c r="MCJ640" s="105"/>
      <c r="MCK640" s="105"/>
      <c r="MCL640" s="105"/>
      <c r="MCM640" s="105"/>
      <c r="MCN640" s="105"/>
      <c r="MCO640" s="105"/>
      <c r="MCP640" s="105"/>
      <c r="MCQ640" s="105"/>
      <c r="MCR640" s="105"/>
      <c r="MCS640" s="105"/>
      <c r="MCT640" s="105"/>
      <c r="MCU640" s="105"/>
      <c r="MCV640" s="105"/>
      <c r="MCW640" s="105"/>
      <c r="MCX640" s="105"/>
      <c r="MCY640" s="105"/>
      <c r="MCZ640" s="105"/>
      <c r="MDA640" s="105"/>
      <c r="MDB640" s="105"/>
      <c r="MDC640" s="105"/>
      <c r="MDD640" s="105"/>
      <c r="MDE640" s="105"/>
      <c r="MDF640" s="105"/>
      <c r="MDG640" s="105"/>
      <c r="MDH640" s="105"/>
      <c r="MDI640" s="105"/>
      <c r="MDJ640" s="105"/>
      <c r="MDK640" s="105"/>
      <c r="MDL640" s="105"/>
      <c r="MDM640" s="105"/>
      <c r="MDN640" s="105"/>
      <c r="MDO640" s="105"/>
      <c r="MDP640" s="105"/>
      <c r="MDQ640" s="105"/>
      <c r="MDR640" s="105"/>
      <c r="MDS640" s="105"/>
      <c r="MDT640" s="105"/>
      <c r="MDU640" s="105"/>
      <c r="MDV640" s="105"/>
      <c r="MDW640" s="105"/>
      <c r="MDX640" s="105"/>
      <c r="MDY640" s="105"/>
      <c r="MDZ640" s="105"/>
      <c r="MEA640" s="105"/>
      <c r="MEB640" s="105"/>
      <c r="MEC640" s="105"/>
      <c r="MED640" s="105"/>
      <c r="MEE640" s="105"/>
      <c r="MEF640" s="105"/>
      <c r="MEG640" s="105"/>
      <c r="MEH640" s="105"/>
      <c r="MEI640" s="105"/>
      <c r="MEJ640" s="105"/>
      <c r="MEK640" s="105"/>
      <c r="MEL640" s="105"/>
      <c r="MEM640" s="105"/>
      <c r="MEN640" s="105"/>
      <c r="MEO640" s="105"/>
      <c r="MEP640" s="105"/>
      <c r="MEQ640" s="105"/>
      <c r="MER640" s="105"/>
      <c r="MES640" s="105"/>
      <c r="MET640" s="105"/>
      <c r="MEU640" s="105"/>
      <c r="MEV640" s="105"/>
      <c r="MEW640" s="105"/>
      <c r="MEX640" s="105"/>
      <c r="MEY640" s="105"/>
      <c r="MEZ640" s="105"/>
      <c r="MFA640" s="105"/>
      <c r="MFB640" s="105"/>
      <c r="MFC640" s="105"/>
      <c r="MFD640" s="105"/>
      <c r="MFE640" s="105"/>
      <c r="MFF640" s="105"/>
      <c r="MFG640" s="105"/>
      <c r="MFH640" s="105"/>
      <c r="MFI640" s="105"/>
      <c r="MFJ640" s="105"/>
      <c r="MFK640" s="105"/>
      <c r="MFL640" s="105"/>
      <c r="MFM640" s="105"/>
      <c r="MFN640" s="105"/>
      <c r="MFO640" s="105"/>
      <c r="MFP640" s="105"/>
      <c r="MFQ640" s="105"/>
      <c r="MFR640" s="105"/>
      <c r="MFS640" s="105"/>
      <c r="MFT640" s="105"/>
      <c r="MFU640" s="105"/>
      <c r="MFV640" s="105"/>
      <c r="MFW640" s="105"/>
      <c r="MFX640" s="105"/>
      <c r="MFY640" s="105"/>
      <c r="MFZ640" s="105"/>
      <c r="MGA640" s="105"/>
      <c r="MGB640" s="105"/>
      <c r="MGC640" s="105"/>
      <c r="MGD640" s="105"/>
      <c r="MGE640" s="105"/>
      <c r="MGF640" s="105"/>
      <c r="MGG640" s="105"/>
      <c r="MGH640" s="105"/>
      <c r="MGI640" s="105"/>
      <c r="MGJ640" s="105"/>
      <c r="MGK640" s="105"/>
      <c r="MGL640" s="105"/>
      <c r="MGM640" s="105"/>
      <c r="MGN640" s="105"/>
      <c r="MGO640" s="105"/>
      <c r="MGP640" s="105"/>
      <c r="MGQ640" s="105"/>
      <c r="MGR640" s="105"/>
      <c r="MGS640" s="105"/>
      <c r="MGT640" s="105"/>
      <c r="MGU640" s="105"/>
      <c r="MGV640" s="105"/>
      <c r="MGW640" s="105"/>
      <c r="MGX640" s="105"/>
      <c r="MGY640" s="105"/>
      <c r="MGZ640" s="105"/>
      <c r="MHA640" s="105"/>
      <c r="MHB640" s="105"/>
      <c r="MHC640" s="105"/>
      <c r="MHD640" s="105"/>
      <c r="MHE640" s="105"/>
      <c r="MHF640" s="105"/>
      <c r="MHG640" s="105"/>
      <c r="MHH640" s="105"/>
      <c r="MHI640" s="105"/>
      <c r="MHJ640" s="105"/>
      <c r="MHK640" s="105"/>
      <c r="MHL640" s="105"/>
      <c r="MHM640" s="105"/>
      <c r="MHN640" s="105"/>
      <c r="MHO640" s="105"/>
      <c r="MHP640" s="105"/>
      <c r="MHQ640" s="105"/>
      <c r="MHR640" s="105"/>
      <c r="MHS640" s="105"/>
      <c r="MHT640" s="105"/>
      <c r="MHU640" s="105"/>
      <c r="MHV640" s="105"/>
      <c r="MHW640" s="105"/>
      <c r="MHX640" s="105"/>
      <c r="MHY640" s="105"/>
      <c r="MHZ640" s="105"/>
      <c r="MIA640" s="105"/>
      <c r="MIB640" s="105"/>
      <c r="MIC640" s="105"/>
      <c r="MID640" s="105"/>
      <c r="MIE640" s="105"/>
      <c r="MIF640" s="105"/>
      <c r="MIG640" s="105"/>
      <c r="MIH640" s="105"/>
      <c r="MII640" s="105"/>
      <c r="MIJ640" s="105"/>
      <c r="MIK640" s="105"/>
      <c r="MIL640" s="105"/>
      <c r="MIM640" s="105"/>
      <c r="MIN640" s="105"/>
      <c r="MIO640" s="105"/>
      <c r="MIP640" s="105"/>
      <c r="MIQ640" s="105"/>
      <c r="MIR640" s="105"/>
      <c r="MIS640" s="105"/>
      <c r="MIT640" s="105"/>
      <c r="MIU640" s="105"/>
      <c r="MIV640" s="105"/>
      <c r="MIW640" s="105"/>
      <c r="MIX640" s="105"/>
      <c r="MIY640" s="105"/>
      <c r="MIZ640" s="105"/>
      <c r="MJA640" s="105"/>
      <c r="MJB640" s="105"/>
      <c r="MJC640" s="105"/>
      <c r="MJD640" s="105"/>
      <c r="MJE640" s="105"/>
      <c r="MJF640" s="105"/>
      <c r="MJG640" s="105"/>
      <c r="MJH640" s="105"/>
      <c r="MJI640" s="105"/>
      <c r="MJJ640" s="105"/>
      <c r="MJK640" s="105"/>
      <c r="MJL640" s="105"/>
      <c r="MJM640" s="105"/>
      <c r="MJN640" s="105"/>
      <c r="MJO640" s="105"/>
      <c r="MJP640" s="105"/>
      <c r="MJQ640" s="105"/>
      <c r="MJR640" s="105"/>
      <c r="MJS640" s="105"/>
      <c r="MJT640" s="105"/>
      <c r="MJU640" s="105"/>
      <c r="MJV640" s="105"/>
      <c r="MJW640" s="105"/>
      <c r="MJX640" s="105"/>
      <c r="MJY640" s="105"/>
      <c r="MJZ640" s="105"/>
      <c r="MKA640" s="105"/>
      <c r="MKB640" s="105"/>
      <c r="MKC640" s="105"/>
      <c r="MKD640" s="105"/>
      <c r="MKE640" s="105"/>
      <c r="MKF640" s="105"/>
      <c r="MKG640" s="105"/>
      <c r="MKH640" s="105"/>
      <c r="MKI640" s="105"/>
      <c r="MKJ640" s="105"/>
      <c r="MKK640" s="105"/>
      <c r="MKL640" s="105"/>
      <c r="MKM640" s="105"/>
      <c r="MKN640" s="105"/>
      <c r="MKO640" s="105"/>
      <c r="MKP640" s="105"/>
      <c r="MKQ640" s="105"/>
      <c r="MKR640" s="105"/>
      <c r="MKS640" s="105"/>
      <c r="MKT640" s="105"/>
      <c r="MKU640" s="105"/>
      <c r="MKV640" s="105"/>
      <c r="MKW640" s="105"/>
      <c r="MKX640" s="105"/>
      <c r="MKY640" s="105"/>
      <c r="MKZ640" s="105"/>
      <c r="MLA640" s="105"/>
      <c r="MLB640" s="105"/>
      <c r="MLC640" s="105"/>
      <c r="MLD640" s="105"/>
      <c r="MLE640" s="105"/>
      <c r="MLF640" s="105"/>
      <c r="MLG640" s="105"/>
      <c r="MLH640" s="105"/>
      <c r="MLI640" s="105"/>
      <c r="MLJ640" s="105"/>
      <c r="MLK640" s="105"/>
      <c r="MLL640" s="105"/>
      <c r="MLM640" s="105"/>
      <c r="MLN640" s="105"/>
      <c r="MLO640" s="105"/>
      <c r="MLP640" s="105"/>
      <c r="MLQ640" s="105"/>
      <c r="MLR640" s="105"/>
      <c r="MLS640" s="105"/>
      <c r="MLT640" s="105"/>
      <c r="MLU640" s="105"/>
      <c r="MLV640" s="105"/>
      <c r="MLW640" s="105"/>
      <c r="MLX640" s="105"/>
      <c r="MLY640" s="105"/>
      <c r="MLZ640" s="105"/>
      <c r="MMA640" s="105"/>
      <c r="MMB640" s="105"/>
      <c r="MMC640" s="105"/>
      <c r="MMD640" s="105"/>
      <c r="MME640" s="105"/>
      <c r="MMF640" s="105"/>
      <c r="MMG640" s="105"/>
      <c r="MMH640" s="105"/>
      <c r="MMI640" s="105"/>
      <c r="MMJ640" s="105"/>
      <c r="MMK640" s="105"/>
      <c r="MML640" s="105"/>
      <c r="MMM640" s="105"/>
      <c r="MMN640" s="105"/>
      <c r="MMO640" s="105"/>
      <c r="MMP640" s="105"/>
      <c r="MMQ640" s="105"/>
      <c r="MMR640" s="105"/>
      <c r="MMS640" s="105"/>
      <c r="MMT640" s="105"/>
      <c r="MMU640" s="105"/>
      <c r="MMV640" s="105"/>
      <c r="MMW640" s="105"/>
      <c r="MMX640" s="105"/>
      <c r="MMY640" s="105"/>
      <c r="MMZ640" s="105"/>
      <c r="MNA640" s="105"/>
      <c r="MNB640" s="105"/>
      <c r="MNC640" s="105"/>
      <c r="MND640" s="105"/>
      <c r="MNE640" s="105"/>
      <c r="MNF640" s="105"/>
      <c r="MNG640" s="105"/>
      <c r="MNH640" s="105"/>
      <c r="MNI640" s="105"/>
      <c r="MNJ640" s="105"/>
      <c r="MNK640" s="105"/>
      <c r="MNL640" s="105"/>
      <c r="MNM640" s="105"/>
      <c r="MNN640" s="105"/>
      <c r="MNO640" s="105"/>
      <c r="MNP640" s="105"/>
      <c r="MNQ640" s="105"/>
      <c r="MNR640" s="105"/>
      <c r="MNS640" s="105"/>
      <c r="MNT640" s="105"/>
      <c r="MNU640" s="105"/>
      <c r="MNV640" s="105"/>
      <c r="MNW640" s="105"/>
      <c r="MNX640" s="105"/>
      <c r="MNY640" s="105"/>
      <c r="MNZ640" s="105"/>
      <c r="MOA640" s="105"/>
      <c r="MOB640" s="105"/>
      <c r="MOC640" s="105"/>
      <c r="MOD640" s="105"/>
      <c r="MOE640" s="105"/>
      <c r="MOF640" s="105"/>
      <c r="MOG640" s="105"/>
      <c r="MOH640" s="105"/>
      <c r="MOI640" s="105"/>
      <c r="MOJ640" s="105"/>
      <c r="MOK640" s="105"/>
      <c r="MOL640" s="105"/>
      <c r="MOM640" s="105"/>
      <c r="MON640" s="105"/>
      <c r="MOO640" s="105"/>
      <c r="MOP640" s="105"/>
      <c r="MOQ640" s="105"/>
      <c r="MOR640" s="105"/>
      <c r="MOS640" s="105"/>
      <c r="MOT640" s="105"/>
      <c r="MOU640" s="105"/>
      <c r="MOV640" s="105"/>
      <c r="MOW640" s="105"/>
      <c r="MOX640" s="105"/>
      <c r="MOY640" s="105"/>
      <c r="MOZ640" s="105"/>
      <c r="MPA640" s="105"/>
      <c r="MPB640" s="105"/>
      <c r="MPC640" s="105"/>
      <c r="MPD640" s="105"/>
      <c r="MPE640" s="105"/>
      <c r="MPF640" s="105"/>
      <c r="MPG640" s="105"/>
      <c r="MPH640" s="105"/>
      <c r="MPI640" s="105"/>
      <c r="MPJ640" s="105"/>
      <c r="MPK640" s="105"/>
      <c r="MPL640" s="105"/>
      <c r="MPM640" s="105"/>
      <c r="MPN640" s="105"/>
      <c r="MPO640" s="105"/>
      <c r="MPP640" s="105"/>
      <c r="MPQ640" s="105"/>
      <c r="MPR640" s="105"/>
      <c r="MPS640" s="105"/>
      <c r="MPT640" s="105"/>
      <c r="MPU640" s="105"/>
      <c r="MPV640" s="105"/>
      <c r="MPW640" s="105"/>
      <c r="MPX640" s="105"/>
      <c r="MPY640" s="105"/>
      <c r="MPZ640" s="105"/>
      <c r="MQA640" s="105"/>
      <c r="MQB640" s="105"/>
      <c r="MQC640" s="105"/>
      <c r="MQD640" s="105"/>
      <c r="MQE640" s="105"/>
      <c r="MQF640" s="105"/>
      <c r="MQG640" s="105"/>
      <c r="MQH640" s="105"/>
      <c r="MQI640" s="105"/>
      <c r="MQJ640" s="105"/>
      <c r="MQK640" s="105"/>
      <c r="MQL640" s="105"/>
      <c r="MQM640" s="105"/>
      <c r="MQN640" s="105"/>
      <c r="MQO640" s="105"/>
      <c r="MQP640" s="105"/>
      <c r="MQQ640" s="105"/>
      <c r="MQR640" s="105"/>
      <c r="MQS640" s="105"/>
      <c r="MQT640" s="105"/>
      <c r="MQU640" s="105"/>
      <c r="MQV640" s="105"/>
      <c r="MQW640" s="105"/>
      <c r="MQX640" s="105"/>
      <c r="MQY640" s="105"/>
      <c r="MQZ640" s="105"/>
      <c r="MRA640" s="105"/>
      <c r="MRB640" s="105"/>
      <c r="MRC640" s="105"/>
      <c r="MRD640" s="105"/>
      <c r="MRE640" s="105"/>
      <c r="MRF640" s="105"/>
      <c r="MRG640" s="105"/>
      <c r="MRH640" s="105"/>
      <c r="MRI640" s="105"/>
      <c r="MRJ640" s="105"/>
      <c r="MRK640" s="105"/>
      <c r="MRL640" s="105"/>
      <c r="MRM640" s="105"/>
      <c r="MRN640" s="105"/>
      <c r="MRO640" s="105"/>
      <c r="MRP640" s="105"/>
      <c r="MRQ640" s="105"/>
      <c r="MRR640" s="105"/>
      <c r="MRS640" s="105"/>
      <c r="MRT640" s="105"/>
      <c r="MRU640" s="105"/>
      <c r="MRV640" s="105"/>
      <c r="MRW640" s="105"/>
      <c r="MRX640" s="105"/>
      <c r="MRY640" s="105"/>
      <c r="MRZ640" s="105"/>
      <c r="MSA640" s="105"/>
      <c r="MSB640" s="105"/>
      <c r="MSC640" s="105"/>
      <c r="MSD640" s="105"/>
      <c r="MSE640" s="105"/>
      <c r="MSF640" s="105"/>
      <c r="MSG640" s="105"/>
      <c r="MSH640" s="105"/>
      <c r="MSI640" s="105"/>
      <c r="MSJ640" s="105"/>
      <c r="MSK640" s="105"/>
      <c r="MSL640" s="105"/>
      <c r="MSM640" s="105"/>
      <c r="MSN640" s="105"/>
      <c r="MSO640" s="105"/>
      <c r="MSP640" s="105"/>
      <c r="MSQ640" s="105"/>
      <c r="MSR640" s="105"/>
      <c r="MSS640" s="105"/>
      <c r="MST640" s="105"/>
      <c r="MSU640" s="105"/>
      <c r="MSV640" s="105"/>
      <c r="MSW640" s="105"/>
      <c r="MSX640" s="105"/>
      <c r="MSY640" s="105"/>
      <c r="MSZ640" s="105"/>
      <c r="MTA640" s="105"/>
      <c r="MTB640" s="105"/>
      <c r="MTC640" s="105"/>
      <c r="MTD640" s="105"/>
      <c r="MTE640" s="105"/>
      <c r="MTF640" s="105"/>
      <c r="MTG640" s="105"/>
      <c r="MTH640" s="105"/>
      <c r="MTI640" s="105"/>
      <c r="MTJ640" s="105"/>
      <c r="MTK640" s="105"/>
      <c r="MTL640" s="105"/>
      <c r="MTM640" s="105"/>
      <c r="MTN640" s="105"/>
      <c r="MTO640" s="105"/>
      <c r="MTP640" s="105"/>
      <c r="MTQ640" s="105"/>
      <c r="MTR640" s="105"/>
      <c r="MTS640" s="105"/>
      <c r="MTT640" s="105"/>
      <c r="MTU640" s="105"/>
      <c r="MTV640" s="105"/>
      <c r="MTW640" s="105"/>
      <c r="MTX640" s="105"/>
      <c r="MTY640" s="105"/>
      <c r="MTZ640" s="105"/>
      <c r="MUA640" s="105"/>
      <c r="MUB640" s="105"/>
      <c r="MUC640" s="105"/>
      <c r="MUD640" s="105"/>
      <c r="MUE640" s="105"/>
      <c r="MUF640" s="105"/>
      <c r="MUG640" s="105"/>
      <c r="MUH640" s="105"/>
      <c r="MUI640" s="105"/>
      <c r="MUJ640" s="105"/>
      <c r="MUK640" s="105"/>
      <c r="MUL640" s="105"/>
      <c r="MUM640" s="105"/>
      <c r="MUN640" s="105"/>
      <c r="MUO640" s="105"/>
      <c r="MUP640" s="105"/>
      <c r="MUQ640" s="105"/>
      <c r="MUR640" s="105"/>
      <c r="MUS640" s="105"/>
      <c r="MUT640" s="105"/>
      <c r="MUU640" s="105"/>
      <c r="MUV640" s="105"/>
      <c r="MUW640" s="105"/>
      <c r="MUX640" s="105"/>
      <c r="MUY640" s="105"/>
      <c r="MUZ640" s="105"/>
      <c r="MVA640" s="105"/>
      <c r="MVB640" s="105"/>
      <c r="MVC640" s="105"/>
      <c r="MVD640" s="105"/>
      <c r="MVE640" s="105"/>
      <c r="MVF640" s="105"/>
      <c r="MVG640" s="105"/>
      <c r="MVH640" s="105"/>
      <c r="MVI640" s="105"/>
      <c r="MVJ640" s="105"/>
      <c r="MVK640" s="105"/>
      <c r="MVL640" s="105"/>
      <c r="MVM640" s="105"/>
      <c r="MVN640" s="105"/>
      <c r="MVO640" s="105"/>
      <c r="MVP640" s="105"/>
      <c r="MVQ640" s="105"/>
      <c r="MVR640" s="105"/>
      <c r="MVS640" s="105"/>
      <c r="MVT640" s="105"/>
      <c r="MVU640" s="105"/>
      <c r="MVV640" s="105"/>
      <c r="MVW640" s="105"/>
      <c r="MVX640" s="105"/>
      <c r="MVY640" s="105"/>
      <c r="MVZ640" s="105"/>
      <c r="MWA640" s="105"/>
      <c r="MWB640" s="105"/>
      <c r="MWC640" s="105"/>
      <c r="MWD640" s="105"/>
      <c r="MWE640" s="105"/>
      <c r="MWF640" s="105"/>
      <c r="MWG640" s="105"/>
      <c r="MWH640" s="105"/>
      <c r="MWI640" s="105"/>
      <c r="MWJ640" s="105"/>
      <c r="MWK640" s="105"/>
      <c r="MWL640" s="105"/>
      <c r="MWM640" s="105"/>
      <c r="MWN640" s="105"/>
      <c r="MWO640" s="105"/>
      <c r="MWP640" s="105"/>
      <c r="MWQ640" s="105"/>
      <c r="MWR640" s="105"/>
      <c r="MWS640" s="105"/>
      <c r="MWT640" s="105"/>
      <c r="MWU640" s="105"/>
      <c r="MWV640" s="105"/>
      <c r="MWW640" s="105"/>
      <c r="MWX640" s="105"/>
      <c r="MWY640" s="105"/>
      <c r="MWZ640" s="105"/>
      <c r="MXA640" s="105"/>
      <c r="MXB640" s="105"/>
      <c r="MXC640" s="105"/>
      <c r="MXD640" s="105"/>
      <c r="MXE640" s="105"/>
      <c r="MXF640" s="105"/>
      <c r="MXG640" s="105"/>
      <c r="MXH640" s="105"/>
      <c r="MXI640" s="105"/>
      <c r="MXJ640" s="105"/>
      <c r="MXK640" s="105"/>
      <c r="MXL640" s="105"/>
      <c r="MXM640" s="105"/>
      <c r="MXN640" s="105"/>
      <c r="MXO640" s="105"/>
      <c r="MXP640" s="105"/>
      <c r="MXQ640" s="105"/>
      <c r="MXR640" s="105"/>
      <c r="MXS640" s="105"/>
      <c r="MXT640" s="105"/>
      <c r="MXU640" s="105"/>
      <c r="MXV640" s="105"/>
      <c r="MXW640" s="105"/>
      <c r="MXX640" s="105"/>
      <c r="MXY640" s="105"/>
      <c r="MXZ640" s="105"/>
      <c r="MYA640" s="105"/>
      <c r="MYB640" s="105"/>
      <c r="MYC640" s="105"/>
      <c r="MYD640" s="105"/>
      <c r="MYE640" s="105"/>
      <c r="MYF640" s="105"/>
      <c r="MYG640" s="105"/>
      <c r="MYH640" s="105"/>
      <c r="MYI640" s="105"/>
      <c r="MYJ640" s="105"/>
      <c r="MYK640" s="105"/>
      <c r="MYL640" s="105"/>
      <c r="MYM640" s="105"/>
      <c r="MYN640" s="105"/>
      <c r="MYO640" s="105"/>
      <c r="MYP640" s="105"/>
      <c r="MYQ640" s="105"/>
      <c r="MYR640" s="105"/>
      <c r="MYS640" s="105"/>
      <c r="MYT640" s="105"/>
      <c r="MYU640" s="105"/>
      <c r="MYV640" s="105"/>
      <c r="MYW640" s="105"/>
      <c r="MYX640" s="105"/>
      <c r="MYY640" s="105"/>
      <c r="MYZ640" s="105"/>
      <c r="MZA640" s="105"/>
      <c r="MZB640" s="105"/>
      <c r="MZC640" s="105"/>
      <c r="MZD640" s="105"/>
      <c r="MZE640" s="105"/>
      <c r="MZF640" s="105"/>
      <c r="MZG640" s="105"/>
      <c r="MZH640" s="105"/>
      <c r="MZI640" s="105"/>
      <c r="MZJ640" s="105"/>
      <c r="MZK640" s="105"/>
      <c r="MZL640" s="105"/>
      <c r="MZM640" s="105"/>
      <c r="MZN640" s="105"/>
      <c r="MZO640" s="105"/>
      <c r="MZP640" s="105"/>
      <c r="MZQ640" s="105"/>
      <c r="MZR640" s="105"/>
      <c r="MZS640" s="105"/>
      <c r="MZT640" s="105"/>
      <c r="MZU640" s="105"/>
      <c r="MZV640" s="105"/>
      <c r="MZW640" s="105"/>
      <c r="MZX640" s="105"/>
      <c r="MZY640" s="105"/>
      <c r="MZZ640" s="105"/>
      <c r="NAA640" s="105"/>
      <c r="NAB640" s="105"/>
      <c r="NAC640" s="105"/>
      <c r="NAD640" s="105"/>
      <c r="NAE640" s="105"/>
      <c r="NAF640" s="105"/>
      <c r="NAG640" s="105"/>
      <c r="NAH640" s="105"/>
      <c r="NAI640" s="105"/>
      <c r="NAJ640" s="105"/>
      <c r="NAK640" s="105"/>
      <c r="NAL640" s="105"/>
      <c r="NAM640" s="105"/>
      <c r="NAN640" s="105"/>
      <c r="NAO640" s="105"/>
      <c r="NAP640" s="105"/>
      <c r="NAQ640" s="105"/>
      <c r="NAR640" s="105"/>
      <c r="NAS640" s="105"/>
      <c r="NAT640" s="105"/>
      <c r="NAU640" s="105"/>
      <c r="NAV640" s="105"/>
      <c r="NAW640" s="105"/>
      <c r="NAX640" s="105"/>
      <c r="NAY640" s="105"/>
      <c r="NAZ640" s="105"/>
      <c r="NBA640" s="105"/>
      <c r="NBB640" s="105"/>
      <c r="NBC640" s="105"/>
      <c r="NBD640" s="105"/>
      <c r="NBE640" s="105"/>
      <c r="NBF640" s="105"/>
      <c r="NBG640" s="105"/>
      <c r="NBH640" s="105"/>
      <c r="NBI640" s="105"/>
      <c r="NBJ640" s="105"/>
      <c r="NBK640" s="105"/>
      <c r="NBL640" s="105"/>
      <c r="NBM640" s="105"/>
      <c r="NBN640" s="105"/>
      <c r="NBO640" s="105"/>
      <c r="NBP640" s="105"/>
      <c r="NBQ640" s="105"/>
      <c r="NBR640" s="105"/>
      <c r="NBS640" s="105"/>
      <c r="NBT640" s="105"/>
      <c r="NBU640" s="105"/>
      <c r="NBV640" s="105"/>
      <c r="NBW640" s="105"/>
      <c r="NBX640" s="105"/>
      <c r="NBY640" s="105"/>
      <c r="NBZ640" s="105"/>
      <c r="NCA640" s="105"/>
      <c r="NCB640" s="105"/>
      <c r="NCC640" s="105"/>
      <c r="NCD640" s="105"/>
      <c r="NCE640" s="105"/>
      <c r="NCF640" s="105"/>
      <c r="NCG640" s="105"/>
      <c r="NCH640" s="105"/>
      <c r="NCI640" s="105"/>
      <c r="NCJ640" s="105"/>
      <c r="NCK640" s="105"/>
      <c r="NCL640" s="105"/>
      <c r="NCM640" s="105"/>
      <c r="NCN640" s="105"/>
      <c r="NCO640" s="105"/>
      <c r="NCP640" s="105"/>
      <c r="NCQ640" s="105"/>
      <c r="NCR640" s="105"/>
      <c r="NCS640" s="105"/>
      <c r="NCT640" s="105"/>
      <c r="NCU640" s="105"/>
      <c r="NCV640" s="105"/>
      <c r="NCW640" s="105"/>
      <c r="NCX640" s="105"/>
      <c r="NCY640" s="105"/>
      <c r="NCZ640" s="105"/>
      <c r="NDA640" s="105"/>
      <c r="NDB640" s="105"/>
      <c r="NDC640" s="105"/>
      <c r="NDD640" s="105"/>
      <c r="NDE640" s="105"/>
      <c r="NDF640" s="105"/>
      <c r="NDG640" s="105"/>
      <c r="NDH640" s="105"/>
      <c r="NDI640" s="105"/>
      <c r="NDJ640" s="105"/>
      <c r="NDK640" s="105"/>
      <c r="NDL640" s="105"/>
      <c r="NDM640" s="105"/>
      <c r="NDN640" s="105"/>
      <c r="NDO640" s="105"/>
      <c r="NDP640" s="105"/>
      <c r="NDQ640" s="105"/>
      <c r="NDR640" s="105"/>
      <c r="NDS640" s="105"/>
      <c r="NDT640" s="105"/>
      <c r="NDU640" s="105"/>
      <c r="NDV640" s="105"/>
      <c r="NDW640" s="105"/>
      <c r="NDX640" s="105"/>
      <c r="NDY640" s="105"/>
      <c r="NDZ640" s="105"/>
      <c r="NEA640" s="105"/>
      <c r="NEB640" s="105"/>
      <c r="NEC640" s="105"/>
      <c r="NED640" s="105"/>
      <c r="NEE640" s="105"/>
      <c r="NEF640" s="105"/>
      <c r="NEG640" s="105"/>
      <c r="NEH640" s="105"/>
      <c r="NEI640" s="105"/>
      <c r="NEJ640" s="105"/>
      <c r="NEK640" s="105"/>
      <c r="NEL640" s="105"/>
      <c r="NEM640" s="105"/>
      <c r="NEN640" s="105"/>
      <c r="NEO640" s="105"/>
      <c r="NEP640" s="105"/>
      <c r="NEQ640" s="105"/>
      <c r="NER640" s="105"/>
      <c r="NES640" s="105"/>
      <c r="NET640" s="105"/>
      <c r="NEU640" s="105"/>
      <c r="NEV640" s="105"/>
      <c r="NEW640" s="105"/>
      <c r="NEX640" s="105"/>
      <c r="NEY640" s="105"/>
      <c r="NEZ640" s="105"/>
      <c r="NFA640" s="105"/>
      <c r="NFB640" s="105"/>
      <c r="NFC640" s="105"/>
      <c r="NFD640" s="105"/>
      <c r="NFE640" s="105"/>
      <c r="NFF640" s="105"/>
      <c r="NFG640" s="105"/>
      <c r="NFH640" s="105"/>
      <c r="NFI640" s="105"/>
      <c r="NFJ640" s="105"/>
      <c r="NFK640" s="105"/>
      <c r="NFL640" s="105"/>
      <c r="NFM640" s="105"/>
      <c r="NFN640" s="105"/>
      <c r="NFO640" s="105"/>
      <c r="NFP640" s="105"/>
      <c r="NFQ640" s="105"/>
      <c r="NFR640" s="105"/>
      <c r="NFS640" s="105"/>
      <c r="NFT640" s="105"/>
      <c r="NFU640" s="105"/>
      <c r="NFV640" s="105"/>
      <c r="NFW640" s="105"/>
      <c r="NFX640" s="105"/>
      <c r="NFY640" s="105"/>
      <c r="NFZ640" s="105"/>
      <c r="NGA640" s="105"/>
      <c r="NGB640" s="105"/>
      <c r="NGC640" s="105"/>
      <c r="NGD640" s="105"/>
      <c r="NGE640" s="105"/>
      <c r="NGF640" s="105"/>
      <c r="NGG640" s="105"/>
      <c r="NGH640" s="105"/>
      <c r="NGI640" s="105"/>
      <c r="NGJ640" s="105"/>
      <c r="NGK640" s="105"/>
      <c r="NGL640" s="105"/>
      <c r="NGM640" s="105"/>
      <c r="NGN640" s="105"/>
      <c r="NGO640" s="105"/>
      <c r="NGP640" s="105"/>
      <c r="NGQ640" s="105"/>
      <c r="NGR640" s="105"/>
      <c r="NGS640" s="105"/>
      <c r="NGT640" s="105"/>
      <c r="NGU640" s="105"/>
      <c r="NGV640" s="105"/>
      <c r="NGW640" s="105"/>
      <c r="NGX640" s="105"/>
      <c r="NGY640" s="105"/>
      <c r="NGZ640" s="105"/>
      <c r="NHA640" s="105"/>
      <c r="NHB640" s="105"/>
      <c r="NHC640" s="105"/>
      <c r="NHD640" s="105"/>
      <c r="NHE640" s="105"/>
      <c r="NHF640" s="105"/>
      <c r="NHG640" s="105"/>
      <c r="NHH640" s="105"/>
      <c r="NHI640" s="105"/>
      <c r="NHJ640" s="105"/>
      <c r="NHK640" s="105"/>
      <c r="NHL640" s="105"/>
      <c r="NHM640" s="105"/>
      <c r="NHN640" s="105"/>
      <c r="NHO640" s="105"/>
      <c r="NHP640" s="105"/>
      <c r="NHQ640" s="105"/>
      <c r="NHR640" s="105"/>
      <c r="NHS640" s="105"/>
      <c r="NHT640" s="105"/>
      <c r="NHU640" s="105"/>
      <c r="NHV640" s="105"/>
      <c r="NHW640" s="105"/>
      <c r="NHX640" s="105"/>
      <c r="NHY640" s="105"/>
      <c r="NHZ640" s="105"/>
      <c r="NIA640" s="105"/>
      <c r="NIB640" s="105"/>
      <c r="NIC640" s="105"/>
      <c r="NID640" s="105"/>
      <c r="NIE640" s="105"/>
      <c r="NIF640" s="105"/>
      <c r="NIG640" s="105"/>
      <c r="NIH640" s="105"/>
      <c r="NII640" s="105"/>
      <c r="NIJ640" s="105"/>
      <c r="NIK640" s="105"/>
      <c r="NIL640" s="105"/>
      <c r="NIM640" s="105"/>
      <c r="NIN640" s="105"/>
      <c r="NIO640" s="105"/>
      <c r="NIP640" s="105"/>
      <c r="NIQ640" s="105"/>
      <c r="NIR640" s="105"/>
      <c r="NIS640" s="105"/>
      <c r="NIT640" s="105"/>
      <c r="NIU640" s="105"/>
      <c r="NIV640" s="105"/>
      <c r="NIW640" s="105"/>
      <c r="NIX640" s="105"/>
      <c r="NIY640" s="105"/>
      <c r="NIZ640" s="105"/>
      <c r="NJA640" s="105"/>
      <c r="NJB640" s="105"/>
      <c r="NJC640" s="105"/>
      <c r="NJD640" s="105"/>
      <c r="NJE640" s="105"/>
      <c r="NJF640" s="105"/>
      <c r="NJG640" s="105"/>
      <c r="NJH640" s="105"/>
      <c r="NJI640" s="105"/>
      <c r="NJJ640" s="105"/>
      <c r="NJK640" s="105"/>
      <c r="NJL640" s="105"/>
      <c r="NJM640" s="105"/>
      <c r="NJN640" s="105"/>
      <c r="NJO640" s="105"/>
      <c r="NJP640" s="105"/>
      <c r="NJQ640" s="105"/>
      <c r="NJR640" s="105"/>
      <c r="NJS640" s="105"/>
      <c r="NJT640" s="105"/>
      <c r="NJU640" s="105"/>
      <c r="NJV640" s="105"/>
      <c r="NJW640" s="105"/>
      <c r="NJX640" s="105"/>
      <c r="NJY640" s="105"/>
      <c r="NJZ640" s="105"/>
      <c r="NKA640" s="105"/>
      <c r="NKB640" s="105"/>
      <c r="NKC640" s="105"/>
      <c r="NKD640" s="105"/>
      <c r="NKE640" s="105"/>
      <c r="NKF640" s="105"/>
      <c r="NKG640" s="105"/>
      <c r="NKH640" s="105"/>
      <c r="NKI640" s="105"/>
      <c r="NKJ640" s="105"/>
      <c r="NKK640" s="105"/>
      <c r="NKL640" s="105"/>
      <c r="NKM640" s="105"/>
      <c r="NKN640" s="105"/>
      <c r="NKO640" s="105"/>
      <c r="NKP640" s="105"/>
      <c r="NKQ640" s="105"/>
      <c r="NKR640" s="105"/>
      <c r="NKS640" s="105"/>
      <c r="NKT640" s="105"/>
      <c r="NKU640" s="105"/>
      <c r="NKV640" s="105"/>
      <c r="NKW640" s="105"/>
      <c r="NKX640" s="105"/>
      <c r="NKY640" s="105"/>
      <c r="NKZ640" s="105"/>
      <c r="NLA640" s="105"/>
      <c r="NLB640" s="105"/>
      <c r="NLC640" s="105"/>
      <c r="NLD640" s="105"/>
      <c r="NLE640" s="105"/>
      <c r="NLF640" s="105"/>
      <c r="NLG640" s="105"/>
      <c r="NLH640" s="105"/>
      <c r="NLI640" s="105"/>
      <c r="NLJ640" s="105"/>
      <c r="NLK640" s="105"/>
      <c r="NLL640" s="105"/>
      <c r="NLM640" s="105"/>
      <c r="NLN640" s="105"/>
      <c r="NLO640" s="105"/>
      <c r="NLP640" s="105"/>
      <c r="NLQ640" s="105"/>
      <c r="NLR640" s="105"/>
      <c r="NLS640" s="105"/>
      <c r="NLT640" s="105"/>
      <c r="NLU640" s="105"/>
      <c r="NLV640" s="105"/>
      <c r="NLW640" s="105"/>
      <c r="NLX640" s="105"/>
      <c r="NLY640" s="105"/>
      <c r="NLZ640" s="105"/>
      <c r="NMA640" s="105"/>
      <c r="NMB640" s="105"/>
      <c r="NMC640" s="105"/>
      <c r="NMD640" s="105"/>
      <c r="NME640" s="105"/>
      <c r="NMF640" s="105"/>
      <c r="NMG640" s="105"/>
      <c r="NMH640" s="105"/>
      <c r="NMI640" s="105"/>
      <c r="NMJ640" s="105"/>
      <c r="NMK640" s="105"/>
      <c r="NML640" s="105"/>
      <c r="NMM640" s="105"/>
      <c r="NMN640" s="105"/>
      <c r="NMO640" s="105"/>
      <c r="NMP640" s="105"/>
      <c r="NMQ640" s="105"/>
      <c r="NMR640" s="105"/>
      <c r="NMS640" s="105"/>
      <c r="NMT640" s="105"/>
      <c r="NMU640" s="105"/>
      <c r="NMV640" s="105"/>
      <c r="NMW640" s="105"/>
      <c r="NMX640" s="105"/>
      <c r="NMY640" s="105"/>
      <c r="NMZ640" s="105"/>
      <c r="NNA640" s="105"/>
      <c r="NNB640" s="105"/>
      <c r="NNC640" s="105"/>
      <c r="NND640" s="105"/>
      <c r="NNE640" s="105"/>
      <c r="NNF640" s="105"/>
      <c r="NNG640" s="105"/>
      <c r="NNH640" s="105"/>
      <c r="NNI640" s="105"/>
      <c r="NNJ640" s="105"/>
      <c r="NNK640" s="105"/>
      <c r="NNL640" s="105"/>
      <c r="NNM640" s="105"/>
      <c r="NNN640" s="105"/>
      <c r="NNO640" s="105"/>
      <c r="NNP640" s="105"/>
      <c r="NNQ640" s="105"/>
      <c r="NNR640" s="105"/>
      <c r="NNS640" s="105"/>
      <c r="NNT640" s="105"/>
      <c r="NNU640" s="105"/>
      <c r="NNV640" s="105"/>
      <c r="NNW640" s="105"/>
      <c r="NNX640" s="105"/>
      <c r="NNY640" s="105"/>
      <c r="NNZ640" s="105"/>
      <c r="NOA640" s="105"/>
      <c r="NOB640" s="105"/>
      <c r="NOC640" s="105"/>
      <c r="NOD640" s="105"/>
      <c r="NOE640" s="105"/>
      <c r="NOF640" s="105"/>
      <c r="NOG640" s="105"/>
      <c r="NOH640" s="105"/>
      <c r="NOI640" s="105"/>
      <c r="NOJ640" s="105"/>
      <c r="NOK640" s="105"/>
      <c r="NOL640" s="105"/>
      <c r="NOM640" s="105"/>
      <c r="NON640" s="105"/>
      <c r="NOO640" s="105"/>
      <c r="NOP640" s="105"/>
      <c r="NOQ640" s="105"/>
      <c r="NOR640" s="105"/>
      <c r="NOS640" s="105"/>
      <c r="NOT640" s="105"/>
      <c r="NOU640" s="105"/>
      <c r="NOV640" s="105"/>
      <c r="NOW640" s="105"/>
      <c r="NOX640" s="105"/>
      <c r="NOY640" s="105"/>
      <c r="NOZ640" s="105"/>
      <c r="NPA640" s="105"/>
      <c r="NPB640" s="105"/>
      <c r="NPC640" s="105"/>
      <c r="NPD640" s="105"/>
      <c r="NPE640" s="105"/>
      <c r="NPF640" s="105"/>
      <c r="NPG640" s="105"/>
      <c r="NPH640" s="105"/>
      <c r="NPI640" s="105"/>
      <c r="NPJ640" s="105"/>
      <c r="NPK640" s="105"/>
      <c r="NPL640" s="105"/>
      <c r="NPM640" s="105"/>
      <c r="NPN640" s="105"/>
      <c r="NPO640" s="105"/>
      <c r="NPP640" s="105"/>
      <c r="NPQ640" s="105"/>
      <c r="NPR640" s="105"/>
      <c r="NPS640" s="105"/>
      <c r="NPT640" s="105"/>
      <c r="NPU640" s="105"/>
      <c r="NPV640" s="105"/>
      <c r="NPW640" s="105"/>
      <c r="NPX640" s="105"/>
      <c r="NPY640" s="105"/>
      <c r="NPZ640" s="105"/>
      <c r="NQA640" s="105"/>
      <c r="NQB640" s="105"/>
      <c r="NQC640" s="105"/>
      <c r="NQD640" s="105"/>
      <c r="NQE640" s="105"/>
      <c r="NQF640" s="105"/>
      <c r="NQG640" s="105"/>
      <c r="NQH640" s="105"/>
      <c r="NQI640" s="105"/>
      <c r="NQJ640" s="105"/>
      <c r="NQK640" s="105"/>
      <c r="NQL640" s="105"/>
      <c r="NQM640" s="105"/>
      <c r="NQN640" s="105"/>
      <c r="NQO640" s="105"/>
      <c r="NQP640" s="105"/>
      <c r="NQQ640" s="105"/>
      <c r="NQR640" s="105"/>
      <c r="NQS640" s="105"/>
      <c r="NQT640" s="105"/>
      <c r="NQU640" s="105"/>
      <c r="NQV640" s="105"/>
      <c r="NQW640" s="105"/>
      <c r="NQX640" s="105"/>
      <c r="NQY640" s="105"/>
      <c r="NQZ640" s="105"/>
      <c r="NRA640" s="105"/>
      <c r="NRB640" s="105"/>
      <c r="NRC640" s="105"/>
      <c r="NRD640" s="105"/>
      <c r="NRE640" s="105"/>
      <c r="NRF640" s="105"/>
      <c r="NRG640" s="105"/>
      <c r="NRH640" s="105"/>
      <c r="NRI640" s="105"/>
      <c r="NRJ640" s="105"/>
      <c r="NRK640" s="105"/>
      <c r="NRL640" s="105"/>
      <c r="NRM640" s="105"/>
      <c r="NRN640" s="105"/>
      <c r="NRO640" s="105"/>
      <c r="NRP640" s="105"/>
      <c r="NRQ640" s="105"/>
      <c r="NRR640" s="105"/>
      <c r="NRS640" s="105"/>
      <c r="NRT640" s="105"/>
      <c r="NRU640" s="105"/>
      <c r="NRV640" s="105"/>
      <c r="NRW640" s="105"/>
      <c r="NRX640" s="105"/>
      <c r="NRY640" s="105"/>
      <c r="NRZ640" s="105"/>
      <c r="NSA640" s="105"/>
      <c r="NSB640" s="105"/>
      <c r="NSC640" s="105"/>
      <c r="NSD640" s="105"/>
      <c r="NSE640" s="105"/>
      <c r="NSF640" s="105"/>
      <c r="NSG640" s="105"/>
      <c r="NSH640" s="105"/>
      <c r="NSI640" s="105"/>
      <c r="NSJ640" s="105"/>
      <c r="NSK640" s="105"/>
      <c r="NSL640" s="105"/>
      <c r="NSM640" s="105"/>
      <c r="NSN640" s="105"/>
      <c r="NSO640" s="105"/>
      <c r="NSP640" s="105"/>
      <c r="NSQ640" s="105"/>
      <c r="NSR640" s="105"/>
      <c r="NSS640" s="105"/>
      <c r="NST640" s="105"/>
      <c r="NSU640" s="105"/>
      <c r="NSV640" s="105"/>
      <c r="NSW640" s="105"/>
      <c r="NSX640" s="105"/>
      <c r="NSY640" s="105"/>
      <c r="NSZ640" s="105"/>
      <c r="NTA640" s="105"/>
      <c r="NTB640" s="105"/>
      <c r="NTC640" s="105"/>
      <c r="NTD640" s="105"/>
      <c r="NTE640" s="105"/>
      <c r="NTF640" s="105"/>
      <c r="NTG640" s="105"/>
      <c r="NTH640" s="105"/>
      <c r="NTI640" s="105"/>
      <c r="NTJ640" s="105"/>
      <c r="NTK640" s="105"/>
      <c r="NTL640" s="105"/>
      <c r="NTM640" s="105"/>
      <c r="NTN640" s="105"/>
      <c r="NTO640" s="105"/>
      <c r="NTP640" s="105"/>
      <c r="NTQ640" s="105"/>
      <c r="NTR640" s="105"/>
      <c r="NTS640" s="105"/>
      <c r="NTT640" s="105"/>
      <c r="NTU640" s="105"/>
      <c r="NTV640" s="105"/>
      <c r="NTW640" s="105"/>
      <c r="NTX640" s="105"/>
      <c r="NTY640" s="105"/>
      <c r="NTZ640" s="105"/>
      <c r="NUA640" s="105"/>
      <c r="NUB640" s="105"/>
      <c r="NUC640" s="105"/>
      <c r="NUD640" s="105"/>
      <c r="NUE640" s="105"/>
      <c r="NUF640" s="105"/>
      <c r="NUG640" s="105"/>
      <c r="NUH640" s="105"/>
      <c r="NUI640" s="105"/>
      <c r="NUJ640" s="105"/>
      <c r="NUK640" s="105"/>
      <c r="NUL640" s="105"/>
      <c r="NUM640" s="105"/>
      <c r="NUN640" s="105"/>
      <c r="NUO640" s="105"/>
      <c r="NUP640" s="105"/>
      <c r="NUQ640" s="105"/>
      <c r="NUR640" s="105"/>
      <c r="NUS640" s="105"/>
      <c r="NUT640" s="105"/>
      <c r="NUU640" s="105"/>
      <c r="NUV640" s="105"/>
      <c r="NUW640" s="105"/>
      <c r="NUX640" s="105"/>
      <c r="NUY640" s="105"/>
      <c r="NUZ640" s="105"/>
      <c r="NVA640" s="105"/>
      <c r="NVB640" s="105"/>
      <c r="NVC640" s="105"/>
      <c r="NVD640" s="105"/>
      <c r="NVE640" s="105"/>
      <c r="NVF640" s="105"/>
      <c r="NVG640" s="105"/>
      <c r="NVH640" s="105"/>
      <c r="NVI640" s="105"/>
      <c r="NVJ640" s="105"/>
      <c r="NVK640" s="105"/>
      <c r="NVL640" s="105"/>
      <c r="NVM640" s="105"/>
      <c r="NVN640" s="105"/>
      <c r="NVO640" s="105"/>
      <c r="NVP640" s="105"/>
      <c r="NVQ640" s="105"/>
      <c r="NVR640" s="105"/>
      <c r="NVS640" s="105"/>
      <c r="NVT640" s="105"/>
      <c r="NVU640" s="105"/>
      <c r="NVV640" s="105"/>
      <c r="NVW640" s="105"/>
      <c r="NVX640" s="105"/>
      <c r="NVY640" s="105"/>
      <c r="NVZ640" s="105"/>
      <c r="NWA640" s="105"/>
      <c r="NWB640" s="105"/>
      <c r="NWC640" s="105"/>
      <c r="NWD640" s="105"/>
      <c r="NWE640" s="105"/>
      <c r="NWF640" s="105"/>
      <c r="NWG640" s="105"/>
      <c r="NWH640" s="105"/>
      <c r="NWI640" s="105"/>
      <c r="NWJ640" s="105"/>
      <c r="NWK640" s="105"/>
      <c r="NWL640" s="105"/>
      <c r="NWM640" s="105"/>
      <c r="NWN640" s="105"/>
      <c r="NWO640" s="105"/>
      <c r="NWP640" s="105"/>
      <c r="NWQ640" s="105"/>
      <c r="NWR640" s="105"/>
      <c r="NWS640" s="105"/>
      <c r="NWT640" s="105"/>
      <c r="NWU640" s="105"/>
      <c r="NWV640" s="105"/>
      <c r="NWW640" s="105"/>
      <c r="NWX640" s="105"/>
      <c r="NWY640" s="105"/>
      <c r="NWZ640" s="105"/>
      <c r="NXA640" s="105"/>
      <c r="NXB640" s="105"/>
      <c r="NXC640" s="105"/>
      <c r="NXD640" s="105"/>
      <c r="NXE640" s="105"/>
      <c r="NXF640" s="105"/>
      <c r="NXG640" s="105"/>
      <c r="NXH640" s="105"/>
      <c r="NXI640" s="105"/>
      <c r="NXJ640" s="105"/>
      <c r="NXK640" s="105"/>
      <c r="NXL640" s="105"/>
      <c r="NXM640" s="105"/>
      <c r="NXN640" s="105"/>
      <c r="NXO640" s="105"/>
      <c r="NXP640" s="105"/>
      <c r="NXQ640" s="105"/>
      <c r="NXR640" s="105"/>
      <c r="NXS640" s="105"/>
      <c r="NXT640" s="105"/>
      <c r="NXU640" s="105"/>
      <c r="NXV640" s="105"/>
      <c r="NXW640" s="105"/>
      <c r="NXX640" s="105"/>
      <c r="NXY640" s="105"/>
      <c r="NXZ640" s="105"/>
      <c r="NYA640" s="105"/>
      <c r="NYB640" s="105"/>
      <c r="NYC640" s="105"/>
      <c r="NYD640" s="105"/>
      <c r="NYE640" s="105"/>
      <c r="NYF640" s="105"/>
      <c r="NYG640" s="105"/>
      <c r="NYH640" s="105"/>
      <c r="NYI640" s="105"/>
      <c r="NYJ640" s="105"/>
      <c r="NYK640" s="105"/>
      <c r="NYL640" s="105"/>
      <c r="NYM640" s="105"/>
      <c r="NYN640" s="105"/>
      <c r="NYO640" s="105"/>
      <c r="NYP640" s="105"/>
      <c r="NYQ640" s="105"/>
      <c r="NYR640" s="105"/>
      <c r="NYS640" s="105"/>
      <c r="NYT640" s="105"/>
      <c r="NYU640" s="105"/>
      <c r="NYV640" s="105"/>
      <c r="NYW640" s="105"/>
      <c r="NYX640" s="105"/>
      <c r="NYY640" s="105"/>
      <c r="NYZ640" s="105"/>
      <c r="NZA640" s="105"/>
      <c r="NZB640" s="105"/>
      <c r="NZC640" s="105"/>
      <c r="NZD640" s="105"/>
      <c r="NZE640" s="105"/>
      <c r="NZF640" s="105"/>
      <c r="NZG640" s="105"/>
      <c r="NZH640" s="105"/>
      <c r="NZI640" s="105"/>
      <c r="NZJ640" s="105"/>
      <c r="NZK640" s="105"/>
      <c r="NZL640" s="105"/>
      <c r="NZM640" s="105"/>
      <c r="NZN640" s="105"/>
      <c r="NZO640" s="105"/>
      <c r="NZP640" s="105"/>
      <c r="NZQ640" s="105"/>
      <c r="NZR640" s="105"/>
      <c r="NZS640" s="105"/>
      <c r="NZT640" s="105"/>
      <c r="NZU640" s="105"/>
      <c r="NZV640" s="105"/>
      <c r="NZW640" s="105"/>
      <c r="NZX640" s="105"/>
      <c r="NZY640" s="105"/>
      <c r="NZZ640" s="105"/>
      <c r="OAA640" s="105"/>
      <c r="OAB640" s="105"/>
      <c r="OAC640" s="105"/>
      <c r="OAD640" s="105"/>
      <c r="OAE640" s="105"/>
      <c r="OAF640" s="105"/>
      <c r="OAG640" s="105"/>
      <c r="OAH640" s="105"/>
      <c r="OAI640" s="105"/>
      <c r="OAJ640" s="105"/>
      <c r="OAK640" s="105"/>
      <c r="OAL640" s="105"/>
      <c r="OAM640" s="105"/>
      <c r="OAN640" s="105"/>
      <c r="OAO640" s="105"/>
      <c r="OAP640" s="105"/>
      <c r="OAQ640" s="105"/>
      <c r="OAR640" s="105"/>
      <c r="OAS640" s="105"/>
      <c r="OAT640" s="105"/>
      <c r="OAU640" s="105"/>
      <c r="OAV640" s="105"/>
      <c r="OAW640" s="105"/>
      <c r="OAX640" s="105"/>
      <c r="OAY640" s="105"/>
      <c r="OAZ640" s="105"/>
      <c r="OBA640" s="105"/>
      <c r="OBB640" s="105"/>
      <c r="OBC640" s="105"/>
      <c r="OBD640" s="105"/>
      <c r="OBE640" s="105"/>
      <c r="OBF640" s="105"/>
      <c r="OBG640" s="105"/>
      <c r="OBH640" s="105"/>
      <c r="OBI640" s="105"/>
      <c r="OBJ640" s="105"/>
      <c r="OBK640" s="105"/>
      <c r="OBL640" s="105"/>
      <c r="OBM640" s="105"/>
      <c r="OBN640" s="105"/>
      <c r="OBO640" s="105"/>
      <c r="OBP640" s="105"/>
      <c r="OBQ640" s="105"/>
      <c r="OBR640" s="105"/>
      <c r="OBS640" s="105"/>
      <c r="OBT640" s="105"/>
      <c r="OBU640" s="105"/>
      <c r="OBV640" s="105"/>
      <c r="OBW640" s="105"/>
      <c r="OBX640" s="105"/>
      <c r="OBY640" s="105"/>
      <c r="OBZ640" s="105"/>
      <c r="OCA640" s="105"/>
      <c r="OCB640" s="105"/>
      <c r="OCC640" s="105"/>
      <c r="OCD640" s="105"/>
      <c r="OCE640" s="105"/>
      <c r="OCF640" s="105"/>
      <c r="OCG640" s="105"/>
      <c r="OCH640" s="105"/>
      <c r="OCI640" s="105"/>
      <c r="OCJ640" s="105"/>
      <c r="OCK640" s="105"/>
      <c r="OCL640" s="105"/>
      <c r="OCM640" s="105"/>
      <c r="OCN640" s="105"/>
      <c r="OCO640" s="105"/>
      <c r="OCP640" s="105"/>
      <c r="OCQ640" s="105"/>
      <c r="OCR640" s="105"/>
      <c r="OCS640" s="105"/>
      <c r="OCT640" s="105"/>
      <c r="OCU640" s="105"/>
      <c r="OCV640" s="105"/>
      <c r="OCW640" s="105"/>
      <c r="OCX640" s="105"/>
      <c r="OCY640" s="105"/>
      <c r="OCZ640" s="105"/>
      <c r="ODA640" s="105"/>
      <c r="ODB640" s="105"/>
      <c r="ODC640" s="105"/>
      <c r="ODD640" s="105"/>
      <c r="ODE640" s="105"/>
      <c r="ODF640" s="105"/>
      <c r="ODG640" s="105"/>
      <c r="ODH640" s="105"/>
      <c r="ODI640" s="105"/>
      <c r="ODJ640" s="105"/>
      <c r="ODK640" s="105"/>
      <c r="ODL640" s="105"/>
      <c r="ODM640" s="105"/>
      <c r="ODN640" s="105"/>
      <c r="ODO640" s="105"/>
      <c r="ODP640" s="105"/>
      <c r="ODQ640" s="105"/>
      <c r="ODR640" s="105"/>
      <c r="ODS640" s="105"/>
      <c r="ODT640" s="105"/>
      <c r="ODU640" s="105"/>
      <c r="ODV640" s="105"/>
      <c r="ODW640" s="105"/>
      <c r="ODX640" s="105"/>
      <c r="ODY640" s="105"/>
      <c r="ODZ640" s="105"/>
      <c r="OEA640" s="105"/>
      <c r="OEB640" s="105"/>
      <c r="OEC640" s="105"/>
      <c r="OED640" s="105"/>
      <c r="OEE640" s="105"/>
      <c r="OEF640" s="105"/>
      <c r="OEG640" s="105"/>
      <c r="OEH640" s="105"/>
      <c r="OEI640" s="105"/>
      <c r="OEJ640" s="105"/>
      <c r="OEK640" s="105"/>
      <c r="OEL640" s="105"/>
      <c r="OEM640" s="105"/>
      <c r="OEN640" s="105"/>
      <c r="OEO640" s="105"/>
      <c r="OEP640" s="105"/>
      <c r="OEQ640" s="105"/>
      <c r="OER640" s="105"/>
      <c r="OES640" s="105"/>
      <c r="OET640" s="105"/>
      <c r="OEU640" s="105"/>
      <c r="OEV640" s="105"/>
      <c r="OEW640" s="105"/>
      <c r="OEX640" s="105"/>
      <c r="OEY640" s="105"/>
      <c r="OEZ640" s="105"/>
      <c r="OFA640" s="105"/>
      <c r="OFB640" s="105"/>
      <c r="OFC640" s="105"/>
      <c r="OFD640" s="105"/>
      <c r="OFE640" s="105"/>
      <c r="OFF640" s="105"/>
      <c r="OFG640" s="105"/>
      <c r="OFH640" s="105"/>
      <c r="OFI640" s="105"/>
      <c r="OFJ640" s="105"/>
      <c r="OFK640" s="105"/>
      <c r="OFL640" s="105"/>
      <c r="OFM640" s="105"/>
      <c r="OFN640" s="105"/>
      <c r="OFO640" s="105"/>
      <c r="OFP640" s="105"/>
      <c r="OFQ640" s="105"/>
      <c r="OFR640" s="105"/>
      <c r="OFS640" s="105"/>
      <c r="OFT640" s="105"/>
      <c r="OFU640" s="105"/>
      <c r="OFV640" s="105"/>
      <c r="OFW640" s="105"/>
      <c r="OFX640" s="105"/>
      <c r="OFY640" s="105"/>
      <c r="OFZ640" s="105"/>
      <c r="OGA640" s="105"/>
      <c r="OGB640" s="105"/>
      <c r="OGC640" s="105"/>
      <c r="OGD640" s="105"/>
      <c r="OGE640" s="105"/>
      <c r="OGF640" s="105"/>
      <c r="OGG640" s="105"/>
      <c r="OGH640" s="105"/>
      <c r="OGI640" s="105"/>
      <c r="OGJ640" s="105"/>
      <c r="OGK640" s="105"/>
      <c r="OGL640" s="105"/>
      <c r="OGM640" s="105"/>
      <c r="OGN640" s="105"/>
      <c r="OGO640" s="105"/>
      <c r="OGP640" s="105"/>
      <c r="OGQ640" s="105"/>
      <c r="OGR640" s="105"/>
      <c r="OGS640" s="105"/>
      <c r="OGT640" s="105"/>
      <c r="OGU640" s="105"/>
      <c r="OGV640" s="105"/>
      <c r="OGW640" s="105"/>
      <c r="OGX640" s="105"/>
      <c r="OGY640" s="105"/>
      <c r="OGZ640" s="105"/>
      <c r="OHA640" s="105"/>
      <c r="OHB640" s="105"/>
      <c r="OHC640" s="105"/>
      <c r="OHD640" s="105"/>
      <c r="OHE640" s="105"/>
      <c r="OHF640" s="105"/>
      <c r="OHG640" s="105"/>
      <c r="OHH640" s="105"/>
      <c r="OHI640" s="105"/>
      <c r="OHJ640" s="105"/>
      <c r="OHK640" s="105"/>
      <c r="OHL640" s="105"/>
      <c r="OHM640" s="105"/>
      <c r="OHN640" s="105"/>
      <c r="OHO640" s="105"/>
      <c r="OHP640" s="105"/>
      <c r="OHQ640" s="105"/>
      <c r="OHR640" s="105"/>
      <c r="OHS640" s="105"/>
      <c r="OHT640" s="105"/>
      <c r="OHU640" s="105"/>
      <c r="OHV640" s="105"/>
      <c r="OHW640" s="105"/>
      <c r="OHX640" s="105"/>
      <c r="OHY640" s="105"/>
      <c r="OHZ640" s="105"/>
      <c r="OIA640" s="105"/>
      <c r="OIB640" s="105"/>
      <c r="OIC640" s="105"/>
      <c r="OID640" s="105"/>
      <c r="OIE640" s="105"/>
      <c r="OIF640" s="105"/>
      <c r="OIG640" s="105"/>
      <c r="OIH640" s="105"/>
      <c r="OII640" s="105"/>
      <c r="OIJ640" s="105"/>
      <c r="OIK640" s="105"/>
      <c r="OIL640" s="105"/>
      <c r="OIM640" s="105"/>
      <c r="OIN640" s="105"/>
      <c r="OIO640" s="105"/>
      <c r="OIP640" s="105"/>
      <c r="OIQ640" s="105"/>
      <c r="OIR640" s="105"/>
      <c r="OIS640" s="105"/>
      <c r="OIT640" s="105"/>
      <c r="OIU640" s="105"/>
      <c r="OIV640" s="105"/>
      <c r="OIW640" s="105"/>
      <c r="OIX640" s="105"/>
      <c r="OIY640" s="105"/>
      <c r="OIZ640" s="105"/>
      <c r="OJA640" s="105"/>
      <c r="OJB640" s="105"/>
      <c r="OJC640" s="105"/>
      <c r="OJD640" s="105"/>
      <c r="OJE640" s="105"/>
      <c r="OJF640" s="105"/>
      <c r="OJG640" s="105"/>
      <c r="OJH640" s="105"/>
      <c r="OJI640" s="105"/>
      <c r="OJJ640" s="105"/>
      <c r="OJK640" s="105"/>
      <c r="OJL640" s="105"/>
      <c r="OJM640" s="105"/>
      <c r="OJN640" s="105"/>
      <c r="OJO640" s="105"/>
      <c r="OJP640" s="105"/>
      <c r="OJQ640" s="105"/>
      <c r="OJR640" s="105"/>
      <c r="OJS640" s="105"/>
      <c r="OJT640" s="105"/>
      <c r="OJU640" s="105"/>
      <c r="OJV640" s="105"/>
      <c r="OJW640" s="105"/>
      <c r="OJX640" s="105"/>
      <c r="OJY640" s="105"/>
      <c r="OJZ640" s="105"/>
      <c r="OKA640" s="105"/>
      <c r="OKB640" s="105"/>
      <c r="OKC640" s="105"/>
      <c r="OKD640" s="105"/>
      <c r="OKE640" s="105"/>
      <c r="OKF640" s="105"/>
      <c r="OKG640" s="105"/>
      <c r="OKH640" s="105"/>
      <c r="OKI640" s="105"/>
      <c r="OKJ640" s="105"/>
      <c r="OKK640" s="105"/>
      <c r="OKL640" s="105"/>
      <c r="OKM640" s="105"/>
      <c r="OKN640" s="105"/>
      <c r="OKO640" s="105"/>
      <c r="OKP640" s="105"/>
      <c r="OKQ640" s="105"/>
      <c r="OKR640" s="105"/>
      <c r="OKS640" s="105"/>
      <c r="OKT640" s="105"/>
      <c r="OKU640" s="105"/>
      <c r="OKV640" s="105"/>
      <c r="OKW640" s="105"/>
      <c r="OKX640" s="105"/>
      <c r="OKY640" s="105"/>
      <c r="OKZ640" s="105"/>
      <c r="OLA640" s="105"/>
      <c r="OLB640" s="105"/>
      <c r="OLC640" s="105"/>
      <c r="OLD640" s="105"/>
      <c r="OLE640" s="105"/>
      <c r="OLF640" s="105"/>
      <c r="OLG640" s="105"/>
      <c r="OLH640" s="105"/>
      <c r="OLI640" s="105"/>
      <c r="OLJ640" s="105"/>
      <c r="OLK640" s="105"/>
      <c r="OLL640" s="105"/>
      <c r="OLM640" s="105"/>
      <c r="OLN640" s="105"/>
      <c r="OLO640" s="105"/>
      <c r="OLP640" s="105"/>
      <c r="OLQ640" s="105"/>
      <c r="OLR640" s="105"/>
      <c r="OLS640" s="105"/>
      <c r="OLT640" s="105"/>
      <c r="OLU640" s="105"/>
      <c r="OLV640" s="105"/>
      <c r="OLW640" s="105"/>
      <c r="OLX640" s="105"/>
      <c r="OLY640" s="105"/>
      <c r="OLZ640" s="105"/>
      <c r="OMA640" s="105"/>
      <c r="OMB640" s="105"/>
      <c r="OMC640" s="105"/>
      <c r="OMD640" s="105"/>
      <c r="OME640" s="105"/>
      <c r="OMF640" s="105"/>
      <c r="OMG640" s="105"/>
      <c r="OMH640" s="105"/>
      <c r="OMI640" s="105"/>
      <c r="OMJ640" s="105"/>
      <c r="OMK640" s="105"/>
      <c r="OML640" s="105"/>
      <c r="OMM640" s="105"/>
      <c r="OMN640" s="105"/>
      <c r="OMO640" s="105"/>
      <c r="OMP640" s="105"/>
      <c r="OMQ640" s="105"/>
      <c r="OMR640" s="105"/>
      <c r="OMS640" s="105"/>
      <c r="OMT640" s="105"/>
      <c r="OMU640" s="105"/>
      <c r="OMV640" s="105"/>
      <c r="OMW640" s="105"/>
      <c r="OMX640" s="105"/>
      <c r="OMY640" s="105"/>
      <c r="OMZ640" s="105"/>
      <c r="ONA640" s="105"/>
      <c r="ONB640" s="105"/>
      <c r="ONC640" s="105"/>
      <c r="OND640" s="105"/>
      <c r="ONE640" s="105"/>
      <c r="ONF640" s="105"/>
      <c r="ONG640" s="105"/>
      <c r="ONH640" s="105"/>
      <c r="ONI640" s="105"/>
      <c r="ONJ640" s="105"/>
      <c r="ONK640" s="105"/>
      <c r="ONL640" s="105"/>
      <c r="ONM640" s="105"/>
      <c r="ONN640" s="105"/>
      <c r="ONO640" s="105"/>
      <c r="ONP640" s="105"/>
      <c r="ONQ640" s="105"/>
      <c r="ONR640" s="105"/>
      <c r="ONS640" s="105"/>
      <c r="ONT640" s="105"/>
      <c r="ONU640" s="105"/>
      <c r="ONV640" s="105"/>
      <c r="ONW640" s="105"/>
      <c r="ONX640" s="105"/>
      <c r="ONY640" s="105"/>
      <c r="ONZ640" s="105"/>
      <c r="OOA640" s="105"/>
      <c r="OOB640" s="105"/>
      <c r="OOC640" s="105"/>
      <c r="OOD640" s="105"/>
      <c r="OOE640" s="105"/>
      <c r="OOF640" s="105"/>
      <c r="OOG640" s="105"/>
      <c r="OOH640" s="105"/>
      <c r="OOI640" s="105"/>
      <c r="OOJ640" s="105"/>
      <c r="OOK640" s="105"/>
      <c r="OOL640" s="105"/>
      <c r="OOM640" s="105"/>
      <c r="OON640" s="105"/>
      <c r="OOO640" s="105"/>
      <c r="OOP640" s="105"/>
      <c r="OOQ640" s="105"/>
      <c r="OOR640" s="105"/>
      <c r="OOS640" s="105"/>
      <c r="OOT640" s="105"/>
      <c r="OOU640" s="105"/>
      <c r="OOV640" s="105"/>
      <c r="OOW640" s="105"/>
      <c r="OOX640" s="105"/>
      <c r="OOY640" s="105"/>
      <c r="OOZ640" s="105"/>
      <c r="OPA640" s="105"/>
      <c r="OPB640" s="105"/>
      <c r="OPC640" s="105"/>
      <c r="OPD640" s="105"/>
      <c r="OPE640" s="105"/>
      <c r="OPF640" s="105"/>
      <c r="OPG640" s="105"/>
      <c r="OPH640" s="105"/>
      <c r="OPI640" s="105"/>
      <c r="OPJ640" s="105"/>
      <c r="OPK640" s="105"/>
      <c r="OPL640" s="105"/>
      <c r="OPM640" s="105"/>
      <c r="OPN640" s="105"/>
      <c r="OPO640" s="105"/>
      <c r="OPP640" s="105"/>
      <c r="OPQ640" s="105"/>
      <c r="OPR640" s="105"/>
      <c r="OPS640" s="105"/>
      <c r="OPT640" s="105"/>
      <c r="OPU640" s="105"/>
      <c r="OPV640" s="105"/>
      <c r="OPW640" s="105"/>
      <c r="OPX640" s="105"/>
      <c r="OPY640" s="105"/>
      <c r="OPZ640" s="105"/>
      <c r="OQA640" s="105"/>
      <c r="OQB640" s="105"/>
      <c r="OQC640" s="105"/>
      <c r="OQD640" s="105"/>
      <c r="OQE640" s="105"/>
      <c r="OQF640" s="105"/>
      <c r="OQG640" s="105"/>
      <c r="OQH640" s="105"/>
      <c r="OQI640" s="105"/>
      <c r="OQJ640" s="105"/>
      <c r="OQK640" s="105"/>
      <c r="OQL640" s="105"/>
      <c r="OQM640" s="105"/>
      <c r="OQN640" s="105"/>
      <c r="OQO640" s="105"/>
      <c r="OQP640" s="105"/>
      <c r="OQQ640" s="105"/>
      <c r="OQR640" s="105"/>
      <c r="OQS640" s="105"/>
      <c r="OQT640" s="105"/>
      <c r="OQU640" s="105"/>
      <c r="OQV640" s="105"/>
      <c r="OQW640" s="105"/>
      <c r="OQX640" s="105"/>
      <c r="OQY640" s="105"/>
      <c r="OQZ640" s="105"/>
      <c r="ORA640" s="105"/>
      <c r="ORB640" s="105"/>
      <c r="ORC640" s="105"/>
      <c r="ORD640" s="105"/>
      <c r="ORE640" s="105"/>
      <c r="ORF640" s="105"/>
      <c r="ORG640" s="105"/>
      <c r="ORH640" s="105"/>
      <c r="ORI640" s="105"/>
      <c r="ORJ640" s="105"/>
      <c r="ORK640" s="105"/>
      <c r="ORL640" s="105"/>
      <c r="ORM640" s="105"/>
      <c r="ORN640" s="105"/>
      <c r="ORO640" s="105"/>
      <c r="ORP640" s="105"/>
      <c r="ORQ640" s="105"/>
      <c r="ORR640" s="105"/>
      <c r="ORS640" s="105"/>
      <c r="ORT640" s="105"/>
      <c r="ORU640" s="105"/>
      <c r="ORV640" s="105"/>
      <c r="ORW640" s="105"/>
      <c r="ORX640" s="105"/>
      <c r="ORY640" s="105"/>
      <c r="ORZ640" s="105"/>
      <c r="OSA640" s="105"/>
      <c r="OSB640" s="105"/>
      <c r="OSC640" s="105"/>
      <c r="OSD640" s="105"/>
      <c r="OSE640" s="105"/>
      <c r="OSF640" s="105"/>
      <c r="OSG640" s="105"/>
      <c r="OSH640" s="105"/>
      <c r="OSI640" s="105"/>
      <c r="OSJ640" s="105"/>
      <c r="OSK640" s="105"/>
      <c r="OSL640" s="105"/>
      <c r="OSM640" s="105"/>
      <c r="OSN640" s="105"/>
      <c r="OSO640" s="105"/>
      <c r="OSP640" s="105"/>
      <c r="OSQ640" s="105"/>
      <c r="OSR640" s="105"/>
      <c r="OSS640" s="105"/>
      <c r="OST640" s="105"/>
      <c r="OSU640" s="105"/>
      <c r="OSV640" s="105"/>
      <c r="OSW640" s="105"/>
      <c r="OSX640" s="105"/>
      <c r="OSY640" s="105"/>
      <c r="OSZ640" s="105"/>
      <c r="OTA640" s="105"/>
      <c r="OTB640" s="105"/>
      <c r="OTC640" s="105"/>
      <c r="OTD640" s="105"/>
      <c r="OTE640" s="105"/>
      <c r="OTF640" s="105"/>
      <c r="OTG640" s="105"/>
      <c r="OTH640" s="105"/>
      <c r="OTI640" s="105"/>
      <c r="OTJ640" s="105"/>
      <c r="OTK640" s="105"/>
      <c r="OTL640" s="105"/>
      <c r="OTM640" s="105"/>
      <c r="OTN640" s="105"/>
      <c r="OTO640" s="105"/>
      <c r="OTP640" s="105"/>
      <c r="OTQ640" s="105"/>
      <c r="OTR640" s="105"/>
      <c r="OTS640" s="105"/>
      <c r="OTT640" s="105"/>
      <c r="OTU640" s="105"/>
      <c r="OTV640" s="105"/>
      <c r="OTW640" s="105"/>
      <c r="OTX640" s="105"/>
      <c r="OTY640" s="105"/>
      <c r="OTZ640" s="105"/>
      <c r="OUA640" s="105"/>
      <c r="OUB640" s="105"/>
      <c r="OUC640" s="105"/>
      <c r="OUD640" s="105"/>
      <c r="OUE640" s="105"/>
      <c r="OUF640" s="105"/>
      <c r="OUG640" s="105"/>
      <c r="OUH640" s="105"/>
      <c r="OUI640" s="105"/>
      <c r="OUJ640" s="105"/>
      <c r="OUK640" s="105"/>
      <c r="OUL640" s="105"/>
      <c r="OUM640" s="105"/>
      <c r="OUN640" s="105"/>
      <c r="OUO640" s="105"/>
      <c r="OUP640" s="105"/>
      <c r="OUQ640" s="105"/>
      <c r="OUR640" s="105"/>
      <c r="OUS640" s="105"/>
      <c r="OUT640" s="105"/>
      <c r="OUU640" s="105"/>
      <c r="OUV640" s="105"/>
      <c r="OUW640" s="105"/>
      <c r="OUX640" s="105"/>
      <c r="OUY640" s="105"/>
      <c r="OUZ640" s="105"/>
      <c r="OVA640" s="105"/>
      <c r="OVB640" s="105"/>
      <c r="OVC640" s="105"/>
      <c r="OVD640" s="105"/>
      <c r="OVE640" s="105"/>
      <c r="OVF640" s="105"/>
      <c r="OVG640" s="105"/>
      <c r="OVH640" s="105"/>
      <c r="OVI640" s="105"/>
      <c r="OVJ640" s="105"/>
      <c r="OVK640" s="105"/>
      <c r="OVL640" s="105"/>
      <c r="OVM640" s="105"/>
      <c r="OVN640" s="105"/>
      <c r="OVO640" s="105"/>
      <c r="OVP640" s="105"/>
      <c r="OVQ640" s="105"/>
      <c r="OVR640" s="105"/>
      <c r="OVS640" s="105"/>
      <c r="OVT640" s="105"/>
      <c r="OVU640" s="105"/>
      <c r="OVV640" s="105"/>
      <c r="OVW640" s="105"/>
      <c r="OVX640" s="105"/>
      <c r="OVY640" s="105"/>
      <c r="OVZ640" s="105"/>
      <c r="OWA640" s="105"/>
      <c r="OWB640" s="105"/>
      <c r="OWC640" s="105"/>
      <c r="OWD640" s="105"/>
      <c r="OWE640" s="105"/>
      <c r="OWF640" s="105"/>
      <c r="OWG640" s="105"/>
      <c r="OWH640" s="105"/>
      <c r="OWI640" s="105"/>
      <c r="OWJ640" s="105"/>
      <c r="OWK640" s="105"/>
      <c r="OWL640" s="105"/>
      <c r="OWM640" s="105"/>
      <c r="OWN640" s="105"/>
      <c r="OWO640" s="105"/>
      <c r="OWP640" s="105"/>
      <c r="OWQ640" s="105"/>
      <c r="OWR640" s="105"/>
      <c r="OWS640" s="105"/>
      <c r="OWT640" s="105"/>
      <c r="OWU640" s="105"/>
      <c r="OWV640" s="105"/>
      <c r="OWW640" s="105"/>
      <c r="OWX640" s="105"/>
      <c r="OWY640" s="105"/>
      <c r="OWZ640" s="105"/>
      <c r="OXA640" s="105"/>
      <c r="OXB640" s="105"/>
      <c r="OXC640" s="105"/>
      <c r="OXD640" s="105"/>
      <c r="OXE640" s="105"/>
      <c r="OXF640" s="105"/>
      <c r="OXG640" s="105"/>
      <c r="OXH640" s="105"/>
      <c r="OXI640" s="105"/>
      <c r="OXJ640" s="105"/>
      <c r="OXK640" s="105"/>
      <c r="OXL640" s="105"/>
      <c r="OXM640" s="105"/>
      <c r="OXN640" s="105"/>
      <c r="OXO640" s="105"/>
      <c r="OXP640" s="105"/>
      <c r="OXQ640" s="105"/>
      <c r="OXR640" s="105"/>
      <c r="OXS640" s="105"/>
      <c r="OXT640" s="105"/>
      <c r="OXU640" s="105"/>
      <c r="OXV640" s="105"/>
      <c r="OXW640" s="105"/>
      <c r="OXX640" s="105"/>
      <c r="OXY640" s="105"/>
      <c r="OXZ640" s="105"/>
      <c r="OYA640" s="105"/>
      <c r="OYB640" s="105"/>
      <c r="OYC640" s="105"/>
      <c r="OYD640" s="105"/>
      <c r="OYE640" s="105"/>
      <c r="OYF640" s="105"/>
      <c r="OYG640" s="105"/>
      <c r="OYH640" s="105"/>
      <c r="OYI640" s="105"/>
      <c r="OYJ640" s="105"/>
      <c r="OYK640" s="105"/>
      <c r="OYL640" s="105"/>
      <c r="OYM640" s="105"/>
      <c r="OYN640" s="105"/>
      <c r="OYO640" s="105"/>
      <c r="OYP640" s="105"/>
      <c r="OYQ640" s="105"/>
      <c r="OYR640" s="105"/>
      <c r="OYS640" s="105"/>
      <c r="OYT640" s="105"/>
      <c r="OYU640" s="105"/>
      <c r="OYV640" s="105"/>
      <c r="OYW640" s="105"/>
      <c r="OYX640" s="105"/>
      <c r="OYY640" s="105"/>
      <c r="OYZ640" s="105"/>
      <c r="OZA640" s="105"/>
      <c r="OZB640" s="105"/>
      <c r="OZC640" s="105"/>
      <c r="OZD640" s="105"/>
      <c r="OZE640" s="105"/>
      <c r="OZF640" s="105"/>
      <c r="OZG640" s="105"/>
      <c r="OZH640" s="105"/>
      <c r="OZI640" s="105"/>
      <c r="OZJ640" s="105"/>
      <c r="OZK640" s="105"/>
      <c r="OZL640" s="105"/>
      <c r="OZM640" s="105"/>
      <c r="OZN640" s="105"/>
      <c r="OZO640" s="105"/>
      <c r="OZP640" s="105"/>
      <c r="OZQ640" s="105"/>
      <c r="OZR640" s="105"/>
      <c r="OZS640" s="105"/>
      <c r="OZT640" s="105"/>
      <c r="OZU640" s="105"/>
      <c r="OZV640" s="105"/>
      <c r="OZW640" s="105"/>
      <c r="OZX640" s="105"/>
      <c r="OZY640" s="105"/>
      <c r="OZZ640" s="105"/>
      <c r="PAA640" s="105"/>
      <c r="PAB640" s="105"/>
      <c r="PAC640" s="105"/>
      <c r="PAD640" s="105"/>
      <c r="PAE640" s="105"/>
      <c r="PAF640" s="105"/>
      <c r="PAG640" s="105"/>
      <c r="PAH640" s="105"/>
      <c r="PAI640" s="105"/>
      <c r="PAJ640" s="105"/>
      <c r="PAK640" s="105"/>
      <c r="PAL640" s="105"/>
      <c r="PAM640" s="105"/>
      <c r="PAN640" s="105"/>
      <c r="PAO640" s="105"/>
      <c r="PAP640" s="105"/>
      <c r="PAQ640" s="105"/>
      <c r="PAR640" s="105"/>
      <c r="PAS640" s="105"/>
      <c r="PAT640" s="105"/>
      <c r="PAU640" s="105"/>
      <c r="PAV640" s="105"/>
      <c r="PAW640" s="105"/>
      <c r="PAX640" s="105"/>
      <c r="PAY640" s="105"/>
      <c r="PAZ640" s="105"/>
      <c r="PBA640" s="105"/>
      <c r="PBB640" s="105"/>
      <c r="PBC640" s="105"/>
      <c r="PBD640" s="105"/>
      <c r="PBE640" s="105"/>
      <c r="PBF640" s="105"/>
      <c r="PBG640" s="105"/>
      <c r="PBH640" s="105"/>
      <c r="PBI640" s="105"/>
      <c r="PBJ640" s="105"/>
      <c r="PBK640" s="105"/>
      <c r="PBL640" s="105"/>
      <c r="PBM640" s="105"/>
      <c r="PBN640" s="105"/>
      <c r="PBO640" s="105"/>
      <c r="PBP640" s="105"/>
      <c r="PBQ640" s="105"/>
      <c r="PBR640" s="105"/>
      <c r="PBS640" s="105"/>
      <c r="PBT640" s="105"/>
      <c r="PBU640" s="105"/>
      <c r="PBV640" s="105"/>
      <c r="PBW640" s="105"/>
      <c r="PBX640" s="105"/>
      <c r="PBY640" s="105"/>
      <c r="PBZ640" s="105"/>
      <c r="PCA640" s="105"/>
      <c r="PCB640" s="105"/>
      <c r="PCC640" s="105"/>
      <c r="PCD640" s="105"/>
      <c r="PCE640" s="105"/>
      <c r="PCF640" s="105"/>
      <c r="PCG640" s="105"/>
      <c r="PCH640" s="105"/>
      <c r="PCI640" s="105"/>
      <c r="PCJ640" s="105"/>
      <c r="PCK640" s="105"/>
      <c r="PCL640" s="105"/>
      <c r="PCM640" s="105"/>
      <c r="PCN640" s="105"/>
      <c r="PCO640" s="105"/>
      <c r="PCP640" s="105"/>
      <c r="PCQ640" s="105"/>
      <c r="PCR640" s="105"/>
      <c r="PCS640" s="105"/>
      <c r="PCT640" s="105"/>
      <c r="PCU640" s="105"/>
      <c r="PCV640" s="105"/>
      <c r="PCW640" s="105"/>
      <c r="PCX640" s="105"/>
      <c r="PCY640" s="105"/>
      <c r="PCZ640" s="105"/>
      <c r="PDA640" s="105"/>
      <c r="PDB640" s="105"/>
      <c r="PDC640" s="105"/>
      <c r="PDD640" s="105"/>
      <c r="PDE640" s="105"/>
      <c r="PDF640" s="105"/>
      <c r="PDG640" s="105"/>
      <c r="PDH640" s="105"/>
      <c r="PDI640" s="105"/>
      <c r="PDJ640" s="105"/>
      <c r="PDK640" s="105"/>
      <c r="PDL640" s="105"/>
      <c r="PDM640" s="105"/>
      <c r="PDN640" s="105"/>
      <c r="PDO640" s="105"/>
      <c r="PDP640" s="105"/>
      <c r="PDQ640" s="105"/>
      <c r="PDR640" s="105"/>
      <c r="PDS640" s="105"/>
      <c r="PDT640" s="105"/>
      <c r="PDU640" s="105"/>
      <c r="PDV640" s="105"/>
      <c r="PDW640" s="105"/>
      <c r="PDX640" s="105"/>
      <c r="PDY640" s="105"/>
      <c r="PDZ640" s="105"/>
      <c r="PEA640" s="105"/>
      <c r="PEB640" s="105"/>
      <c r="PEC640" s="105"/>
      <c r="PED640" s="105"/>
      <c r="PEE640" s="105"/>
      <c r="PEF640" s="105"/>
      <c r="PEG640" s="105"/>
      <c r="PEH640" s="105"/>
      <c r="PEI640" s="105"/>
      <c r="PEJ640" s="105"/>
      <c r="PEK640" s="105"/>
      <c r="PEL640" s="105"/>
      <c r="PEM640" s="105"/>
      <c r="PEN640" s="105"/>
      <c r="PEO640" s="105"/>
      <c r="PEP640" s="105"/>
      <c r="PEQ640" s="105"/>
      <c r="PER640" s="105"/>
      <c r="PES640" s="105"/>
      <c r="PET640" s="105"/>
      <c r="PEU640" s="105"/>
      <c r="PEV640" s="105"/>
      <c r="PEW640" s="105"/>
      <c r="PEX640" s="105"/>
      <c r="PEY640" s="105"/>
      <c r="PEZ640" s="105"/>
      <c r="PFA640" s="105"/>
      <c r="PFB640" s="105"/>
      <c r="PFC640" s="105"/>
      <c r="PFD640" s="105"/>
      <c r="PFE640" s="105"/>
      <c r="PFF640" s="105"/>
      <c r="PFG640" s="105"/>
      <c r="PFH640" s="105"/>
      <c r="PFI640" s="105"/>
      <c r="PFJ640" s="105"/>
      <c r="PFK640" s="105"/>
      <c r="PFL640" s="105"/>
      <c r="PFM640" s="105"/>
      <c r="PFN640" s="105"/>
      <c r="PFO640" s="105"/>
      <c r="PFP640" s="105"/>
      <c r="PFQ640" s="105"/>
      <c r="PFR640" s="105"/>
      <c r="PFS640" s="105"/>
      <c r="PFT640" s="105"/>
      <c r="PFU640" s="105"/>
      <c r="PFV640" s="105"/>
      <c r="PFW640" s="105"/>
      <c r="PFX640" s="105"/>
      <c r="PFY640" s="105"/>
      <c r="PFZ640" s="105"/>
      <c r="PGA640" s="105"/>
      <c r="PGB640" s="105"/>
      <c r="PGC640" s="105"/>
      <c r="PGD640" s="105"/>
      <c r="PGE640" s="105"/>
      <c r="PGF640" s="105"/>
      <c r="PGG640" s="105"/>
      <c r="PGH640" s="105"/>
      <c r="PGI640" s="105"/>
      <c r="PGJ640" s="105"/>
      <c r="PGK640" s="105"/>
      <c r="PGL640" s="105"/>
      <c r="PGM640" s="105"/>
      <c r="PGN640" s="105"/>
      <c r="PGO640" s="105"/>
      <c r="PGP640" s="105"/>
      <c r="PGQ640" s="105"/>
      <c r="PGR640" s="105"/>
      <c r="PGS640" s="105"/>
      <c r="PGT640" s="105"/>
      <c r="PGU640" s="105"/>
      <c r="PGV640" s="105"/>
      <c r="PGW640" s="105"/>
      <c r="PGX640" s="105"/>
      <c r="PGY640" s="105"/>
      <c r="PGZ640" s="105"/>
      <c r="PHA640" s="105"/>
      <c r="PHB640" s="105"/>
      <c r="PHC640" s="105"/>
      <c r="PHD640" s="105"/>
      <c r="PHE640" s="105"/>
      <c r="PHF640" s="105"/>
      <c r="PHG640" s="105"/>
      <c r="PHH640" s="105"/>
      <c r="PHI640" s="105"/>
      <c r="PHJ640" s="105"/>
      <c r="PHK640" s="105"/>
      <c r="PHL640" s="105"/>
      <c r="PHM640" s="105"/>
      <c r="PHN640" s="105"/>
      <c r="PHO640" s="105"/>
      <c r="PHP640" s="105"/>
      <c r="PHQ640" s="105"/>
      <c r="PHR640" s="105"/>
      <c r="PHS640" s="105"/>
      <c r="PHT640" s="105"/>
      <c r="PHU640" s="105"/>
      <c r="PHV640" s="105"/>
      <c r="PHW640" s="105"/>
      <c r="PHX640" s="105"/>
      <c r="PHY640" s="105"/>
      <c r="PHZ640" s="105"/>
      <c r="PIA640" s="105"/>
      <c r="PIB640" s="105"/>
      <c r="PIC640" s="105"/>
      <c r="PID640" s="105"/>
      <c r="PIE640" s="105"/>
      <c r="PIF640" s="105"/>
      <c r="PIG640" s="105"/>
      <c r="PIH640" s="105"/>
      <c r="PII640" s="105"/>
      <c r="PIJ640" s="105"/>
      <c r="PIK640" s="105"/>
      <c r="PIL640" s="105"/>
      <c r="PIM640" s="105"/>
      <c r="PIN640" s="105"/>
      <c r="PIO640" s="105"/>
      <c r="PIP640" s="105"/>
      <c r="PIQ640" s="105"/>
      <c r="PIR640" s="105"/>
      <c r="PIS640" s="105"/>
      <c r="PIT640" s="105"/>
      <c r="PIU640" s="105"/>
      <c r="PIV640" s="105"/>
      <c r="PIW640" s="105"/>
      <c r="PIX640" s="105"/>
      <c r="PIY640" s="105"/>
      <c r="PIZ640" s="105"/>
      <c r="PJA640" s="105"/>
      <c r="PJB640" s="105"/>
      <c r="PJC640" s="105"/>
      <c r="PJD640" s="105"/>
      <c r="PJE640" s="105"/>
      <c r="PJF640" s="105"/>
      <c r="PJG640" s="105"/>
      <c r="PJH640" s="105"/>
      <c r="PJI640" s="105"/>
      <c r="PJJ640" s="105"/>
      <c r="PJK640" s="105"/>
      <c r="PJL640" s="105"/>
      <c r="PJM640" s="105"/>
      <c r="PJN640" s="105"/>
      <c r="PJO640" s="105"/>
      <c r="PJP640" s="105"/>
      <c r="PJQ640" s="105"/>
      <c r="PJR640" s="105"/>
      <c r="PJS640" s="105"/>
      <c r="PJT640" s="105"/>
      <c r="PJU640" s="105"/>
      <c r="PJV640" s="105"/>
      <c r="PJW640" s="105"/>
      <c r="PJX640" s="105"/>
      <c r="PJY640" s="105"/>
      <c r="PJZ640" s="105"/>
      <c r="PKA640" s="105"/>
      <c r="PKB640" s="105"/>
      <c r="PKC640" s="105"/>
      <c r="PKD640" s="105"/>
      <c r="PKE640" s="105"/>
      <c r="PKF640" s="105"/>
      <c r="PKG640" s="105"/>
      <c r="PKH640" s="105"/>
      <c r="PKI640" s="105"/>
      <c r="PKJ640" s="105"/>
      <c r="PKK640" s="105"/>
      <c r="PKL640" s="105"/>
      <c r="PKM640" s="105"/>
      <c r="PKN640" s="105"/>
      <c r="PKO640" s="105"/>
      <c r="PKP640" s="105"/>
      <c r="PKQ640" s="105"/>
      <c r="PKR640" s="105"/>
      <c r="PKS640" s="105"/>
      <c r="PKT640" s="105"/>
      <c r="PKU640" s="105"/>
      <c r="PKV640" s="105"/>
      <c r="PKW640" s="105"/>
      <c r="PKX640" s="105"/>
      <c r="PKY640" s="105"/>
      <c r="PKZ640" s="105"/>
      <c r="PLA640" s="105"/>
      <c r="PLB640" s="105"/>
      <c r="PLC640" s="105"/>
      <c r="PLD640" s="105"/>
      <c r="PLE640" s="105"/>
      <c r="PLF640" s="105"/>
      <c r="PLG640" s="105"/>
      <c r="PLH640" s="105"/>
      <c r="PLI640" s="105"/>
      <c r="PLJ640" s="105"/>
      <c r="PLK640" s="105"/>
      <c r="PLL640" s="105"/>
      <c r="PLM640" s="105"/>
      <c r="PLN640" s="105"/>
      <c r="PLO640" s="105"/>
      <c r="PLP640" s="105"/>
      <c r="PLQ640" s="105"/>
      <c r="PLR640" s="105"/>
      <c r="PLS640" s="105"/>
      <c r="PLT640" s="105"/>
      <c r="PLU640" s="105"/>
      <c r="PLV640" s="105"/>
      <c r="PLW640" s="105"/>
      <c r="PLX640" s="105"/>
      <c r="PLY640" s="105"/>
      <c r="PLZ640" s="105"/>
      <c r="PMA640" s="105"/>
      <c r="PMB640" s="105"/>
      <c r="PMC640" s="105"/>
      <c r="PMD640" s="105"/>
      <c r="PME640" s="105"/>
      <c r="PMF640" s="105"/>
      <c r="PMG640" s="105"/>
      <c r="PMH640" s="105"/>
      <c r="PMI640" s="105"/>
      <c r="PMJ640" s="105"/>
      <c r="PMK640" s="105"/>
      <c r="PML640" s="105"/>
      <c r="PMM640" s="105"/>
      <c r="PMN640" s="105"/>
      <c r="PMO640" s="105"/>
      <c r="PMP640" s="105"/>
      <c r="PMQ640" s="105"/>
      <c r="PMR640" s="105"/>
      <c r="PMS640" s="105"/>
      <c r="PMT640" s="105"/>
      <c r="PMU640" s="105"/>
      <c r="PMV640" s="105"/>
      <c r="PMW640" s="105"/>
      <c r="PMX640" s="105"/>
      <c r="PMY640" s="105"/>
      <c r="PMZ640" s="105"/>
      <c r="PNA640" s="105"/>
      <c r="PNB640" s="105"/>
      <c r="PNC640" s="105"/>
      <c r="PND640" s="105"/>
      <c r="PNE640" s="105"/>
      <c r="PNF640" s="105"/>
      <c r="PNG640" s="105"/>
      <c r="PNH640" s="105"/>
      <c r="PNI640" s="105"/>
      <c r="PNJ640" s="105"/>
      <c r="PNK640" s="105"/>
      <c r="PNL640" s="105"/>
      <c r="PNM640" s="105"/>
      <c r="PNN640" s="105"/>
      <c r="PNO640" s="105"/>
      <c r="PNP640" s="105"/>
      <c r="PNQ640" s="105"/>
      <c r="PNR640" s="105"/>
      <c r="PNS640" s="105"/>
      <c r="PNT640" s="105"/>
      <c r="PNU640" s="105"/>
      <c r="PNV640" s="105"/>
      <c r="PNW640" s="105"/>
      <c r="PNX640" s="105"/>
      <c r="PNY640" s="105"/>
      <c r="PNZ640" s="105"/>
      <c r="POA640" s="105"/>
      <c r="POB640" s="105"/>
      <c r="POC640" s="105"/>
      <c r="POD640" s="105"/>
      <c r="POE640" s="105"/>
      <c r="POF640" s="105"/>
      <c r="POG640" s="105"/>
      <c r="POH640" s="105"/>
      <c r="POI640" s="105"/>
      <c r="POJ640" s="105"/>
      <c r="POK640" s="105"/>
      <c r="POL640" s="105"/>
      <c r="POM640" s="105"/>
      <c r="PON640" s="105"/>
      <c r="POO640" s="105"/>
      <c r="POP640" s="105"/>
      <c r="POQ640" s="105"/>
      <c r="POR640" s="105"/>
      <c r="POS640" s="105"/>
      <c r="POT640" s="105"/>
      <c r="POU640" s="105"/>
      <c r="POV640" s="105"/>
      <c r="POW640" s="105"/>
      <c r="POX640" s="105"/>
      <c r="POY640" s="105"/>
      <c r="POZ640" s="105"/>
      <c r="PPA640" s="105"/>
      <c r="PPB640" s="105"/>
      <c r="PPC640" s="105"/>
      <c r="PPD640" s="105"/>
      <c r="PPE640" s="105"/>
      <c r="PPF640" s="105"/>
      <c r="PPG640" s="105"/>
      <c r="PPH640" s="105"/>
      <c r="PPI640" s="105"/>
      <c r="PPJ640" s="105"/>
      <c r="PPK640" s="105"/>
      <c r="PPL640" s="105"/>
      <c r="PPM640" s="105"/>
      <c r="PPN640" s="105"/>
      <c r="PPO640" s="105"/>
      <c r="PPP640" s="105"/>
      <c r="PPQ640" s="105"/>
      <c r="PPR640" s="105"/>
      <c r="PPS640" s="105"/>
      <c r="PPT640" s="105"/>
      <c r="PPU640" s="105"/>
      <c r="PPV640" s="105"/>
      <c r="PPW640" s="105"/>
      <c r="PPX640" s="105"/>
      <c r="PPY640" s="105"/>
      <c r="PPZ640" s="105"/>
      <c r="PQA640" s="105"/>
      <c r="PQB640" s="105"/>
      <c r="PQC640" s="105"/>
      <c r="PQD640" s="105"/>
      <c r="PQE640" s="105"/>
      <c r="PQF640" s="105"/>
      <c r="PQG640" s="105"/>
      <c r="PQH640" s="105"/>
      <c r="PQI640" s="105"/>
      <c r="PQJ640" s="105"/>
      <c r="PQK640" s="105"/>
      <c r="PQL640" s="105"/>
      <c r="PQM640" s="105"/>
      <c r="PQN640" s="105"/>
      <c r="PQO640" s="105"/>
      <c r="PQP640" s="105"/>
      <c r="PQQ640" s="105"/>
      <c r="PQR640" s="105"/>
      <c r="PQS640" s="105"/>
      <c r="PQT640" s="105"/>
      <c r="PQU640" s="105"/>
      <c r="PQV640" s="105"/>
      <c r="PQW640" s="105"/>
      <c r="PQX640" s="105"/>
      <c r="PQY640" s="105"/>
      <c r="PQZ640" s="105"/>
      <c r="PRA640" s="105"/>
      <c r="PRB640" s="105"/>
      <c r="PRC640" s="105"/>
      <c r="PRD640" s="105"/>
      <c r="PRE640" s="105"/>
      <c r="PRF640" s="105"/>
      <c r="PRG640" s="105"/>
      <c r="PRH640" s="105"/>
      <c r="PRI640" s="105"/>
      <c r="PRJ640" s="105"/>
      <c r="PRK640" s="105"/>
      <c r="PRL640" s="105"/>
      <c r="PRM640" s="105"/>
      <c r="PRN640" s="105"/>
      <c r="PRO640" s="105"/>
      <c r="PRP640" s="105"/>
      <c r="PRQ640" s="105"/>
      <c r="PRR640" s="105"/>
      <c r="PRS640" s="105"/>
      <c r="PRT640" s="105"/>
      <c r="PRU640" s="105"/>
      <c r="PRV640" s="105"/>
      <c r="PRW640" s="105"/>
      <c r="PRX640" s="105"/>
      <c r="PRY640" s="105"/>
      <c r="PRZ640" s="105"/>
      <c r="PSA640" s="105"/>
      <c r="PSB640" s="105"/>
      <c r="PSC640" s="105"/>
      <c r="PSD640" s="105"/>
      <c r="PSE640" s="105"/>
      <c r="PSF640" s="105"/>
      <c r="PSG640" s="105"/>
      <c r="PSH640" s="105"/>
      <c r="PSI640" s="105"/>
      <c r="PSJ640" s="105"/>
      <c r="PSK640" s="105"/>
      <c r="PSL640" s="105"/>
      <c r="PSM640" s="105"/>
      <c r="PSN640" s="105"/>
      <c r="PSO640" s="105"/>
      <c r="PSP640" s="105"/>
      <c r="PSQ640" s="105"/>
      <c r="PSR640" s="105"/>
      <c r="PSS640" s="105"/>
      <c r="PST640" s="105"/>
      <c r="PSU640" s="105"/>
      <c r="PSV640" s="105"/>
      <c r="PSW640" s="105"/>
      <c r="PSX640" s="105"/>
      <c r="PSY640" s="105"/>
      <c r="PSZ640" s="105"/>
      <c r="PTA640" s="105"/>
      <c r="PTB640" s="105"/>
      <c r="PTC640" s="105"/>
      <c r="PTD640" s="105"/>
      <c r="PTE640" s="105"/>
      <c r="PTF640" s="105"/>
      <c r="PTG640" s="105"/>
      <c r="PTH640" s="105"/>
      <c r="PTI640" s="105"/>
      <c r="PTJ640" s="105"/>
      <c r="PTK640" s="105"/>
      <c r="PTL640" s="105"/>
      <c r="PTM640" s="105"/>
      <c r="PTN640" s="105"/>
      <c r="PTO640" s="105"/>
      <c r="PTP640" s="105"/>
      <c r="PTQ640" s="105"/>
      <c r="PTR640" s="105"/>
      <c r="PTS640" s="105"/>
      <c r="PTT640" s="105"/>
      <c r="PTU640" s="105"/>
      <c r="PTV640" s="105"/>
      <c r="PTW640" s="105"/>
      <c r="PTX640" s="105"/>
      <c r="PTY640" s="105"/>
      <c r="PTZ640" s="105"/>
      <c r="PUA640" s="105"/>
      <c r="PUB640" s="105"/>
      <c r="PUC640" s="105"/>
      <c r="PUD640" s="105"/>
      <c r="PUE640" s="105"/>
      <c r="PUF640" s="105"/>
      <c r="PUG640" s="105"/>
      <c r="PUH640" s="105"/>
      <c r="PUI640" s="105"/>
      <c r="PUJ640" s="105"/>
      <c r="PUK640" s="105"/>
      <c r="PUL640" s="105"/>
      <c r="PUM640" s="105"/>
      <c r="PUN640" s="105"/>
      <c r="PUO640" s="105"/>
      <c r="PUP640" s="105"/>
      <c r="PUQ640" s="105"/>
      <c r="PUR640" s="105"/>
      <c r="PUS640" s="105"/>
      <c r="PUT640" s="105"/>
      <c r="PUU640" s="105"/>
      <c r="PUV640" s="105"/>
      <c r="PUW640" s="105"/>
      <c r="PUX640" s="105"/>
      <c r="PUY640" s="105"/>
      <c r="PUZ640" s="105"/>
      <c r="PVA640" s="105"/>
      <c r="PVB640" s="105"/>
      <c r="PVC640" s="105"/>
      <c r="PVD640" s="105"/>
      <c r="PVE640" s="105"/>
      <c r="PVF640" s="105"/>
      <c r="PVG640" s="105"/>
      <c r="PVH640" s="105"/>
      <c r="PVI640" s="105"/>
      <c r="PVJ640" s="105"/>
      <c r="PVK640" s="105"/>
      <c r="PVL640" s="105"/>
      <c r="PVM640" s="105"/>
      <c r="PVN640" s="105"/>
      <c r="PVO640" s="105"/>
      <c r="PVP640" s="105"/>
      <c r="PVQ640" s="105"/>
      <c r="PVR640" s="105"/>
      <c r="PVS640" s="105"/>
      <c r="PVT640" s="105"/>
      <c r="PVU640" s="105"/>
      <c r="PVV640" s="105"/>
      <c r="PVW640" s="105"/>
      <c r="PVX640" s="105"/>
      <c r="PVY640" s="105"/>
      <c r="PVZ640" s="105"/>
      <c r="PWA640" s="105"/>
      <c r="PWB640" s="105"/>
      <c r="PWC640" s="105"/>
      <c r="PWD640" s="105"/>
      <c r="PWE640" s="105"/>
      <c r="PWF640" s="105"/>
      <c r="PWG640" s="105"/>
      <c r="PWH640" s="105"/>
      <c r="PWI640" s="105"/>
      <c r="PWJ640" s="105"/>
      <c r="PWK640" s="105"/>
      <c r="PWL640" s="105"/>
      <c r="PWM640" s="105"/>
      <c r="PWN640" s="105"/>
      <c r="PWO640" s="105"/>
      <c r="PWP640" s="105"/>
      <c r="PWQ640" s="105"/>
      <c r="PWR640" s="105"/>
      <c r="PWS640" s="105"/>
      <c r="PWT640" s="105"/>
      <c r="PWU640" s="105"/>
      <c r="PWV640" s="105"/>
      <c r="PWW640" s="105"/>
      <c r="PWX640" s="105"/>
      <c r="PWY640" s="105"/>
      <c r="PWZ640" s="105"/>
      <c r="PXA640" s="105"/>
      <c r="PXB640" s="105"/>
      <c r="PXC640" s="105"/>
      <c r="PXD640" s="105"/>
      <c r="PXE640" s="105"/>
      <c r="PXF640" s="105"/>
      <c r="PXG640" s="105"/>
      <c r="PXH640" s="105"/>
      <c r="PXI640" s="105"/>
      <c r="PXJ640" s="105"/>
      <c r="PXK640" s="105"/>
      <c r="PXL640" s="105"/>
      <c r="PXM640" s="105"/>
      <c r="PXN640" s="105"/>
      <c r="PXO640" s="105"/>
      <c r="PXP640" s="105"/>
      <c r="PXQ640" s="105"/>
      <c r="PXR640" s="105"/>
      <c r="PXS640" s="105"/>
      <c r="PXT640" s="105"/>
      <c r="PXU640" s="105"/>
      <c r="PXV640" s="105"/>
      <c r="PXW640" s="105"/>
      <c r="PXX640" s="105"/>
      <c r="PXY640" s="105"/>
      <c r="PXZ640" s="105"/>
      <c r="PYA640" s="105"/>
      <c r="PYB640" s="105"/>
      <c r="PYC640" s="105"/>
      <c r="PYD640" s="105"/>
      <c r="PYE640" s="105"/>
      <c r="PYF640" s="105"/>
      <c r="PYG640" s="105"/>
      <c r="PYH640" s="105"/>
      <c r="PYI640" s="105"/>
      <c r="PYJ640" s="105"/>
      <c r="PYK640" s="105"/>
      <c r="PYL640" s="105"/>
      <c r="PYM640" s="105"/>
      <c r="PYN640" s="105"/>
      <c r="PYO640" s="105"/>
      <c r="PYP640" s="105"/>
      <c r="PYQ640" s="105"/>
      <c r="PYR640" s="105"/>
      <c r="PYS640" s="105"/>
      <c r="PYT640" s="105"/>
      <c r="PYU640" s="105"/>
      <c r="PYV640" s="105"/>
      <c r="PYW640" s="105"/>
      <c r="PYX640" s="105"/>
      <c r="PYY640" s="105"/>
      <c r="PYZ640" s="105"/>
      <c r="PZA640" s="105"/>
      <c r="PZB640" s="105"/>
      <c r="PZC640" s="105"/>
      <c r="PZD640" s="105"/>
      <c r="PZE640" s="105"/>
      <c r="PZF640" s="105"/>
      <c r="PZG640" s="105"/>
      <c r="PZH640" s="105"/>
      <c r="PZI640" s="105"/>
      <c r="PZJ640" s="105"/>
      <c r="PZK640" s="105"/>
      <c r="PZL640" s="105"/>
      <c r="PZM640" s="105"/>
      <c r="PZN640" s="105"/>
      <c r="PZO640" s="105"/>
      <c r="PZP640" s="105"/>
      <c r="PZQ640" s="105"/>
      <c r="PZR640" s="105"/>
      <c r="PZS640" s="105"/>
      <c r="PZT640" s="105"/>
      <c r="PZU640" s="105"/>
      <c r="PZV640" s="105"/>
      <c r="PZW640" s="105"/>
      <c r="PZX640" s="105"/>
      <c r="PZY640" s="105"/>
      <c r="PZZ640" s="105"/>
      <c r="QAA640" s="105"/>
      <c r="QAB640" s="105"/>
      <c r="QAC640" s="105"/>
      <c r="QAD640" s="105"/>
      <c r="QAE640" s="105"/>
      <c r="QAF640" s="105"/>
      <c r="QAG640" s="105"/>
      <c r="QAH640" s="105"/>
      <c r="QAI640" s="105"/>
      <c r="QAJ640" s="105"/>
      <c r="QAK640" s="105"/>
      <c r="QAL640" s="105"/>
      <c r="QAM640" s="105"/>
      <c r="QAN640" s="105"/>
      <c r="QAO640" s="105"/>
      <c r="QAP640" s="105"/>
      <c r="QAQ640" s="105"/>
      <c r="QAR640" s="105"/>
      <c r="QAS640" s="105"/>
      <c r="QAT640" s="105"/>
      <c r="QAU640" s="105"/>
      <c r="QAV640" s="105"/>
      <c r="QAW640" s="105"/>
      <c r="QAX640" s="105"/>
      <c r="QAY640" s="105"/>
      <c r="QAZ640" s="105"/>
      <c r="QBA640" s="105"/>
      <c r="QBB640" s="105"/>
      <c r="QBC640" s="105"/>
      <c r="QBD640" s="105"/>
      <c r="QBE640" s="105"/>
      <c r="QBF640" s="105"/>
      <c r="QBG640" s="105"/>
      <c r="QBH640" s="105"/>
      <c r="QBI640" s="105"/>
      <c r="QBJ640" s="105"/>
      <c r="QBK640" s="105"/>
      <c r="QBL640" s="105"/>
      <c r="QBM640" s="105"/>
      <c r="QBN640" s="105"/>
      <c r="QBO640" s="105"/>
      <c r="QBP640" s="105"/>
      <c r="QBQ640" s="105"/>
      <c r="QBR640" s="105"/>
      <c r="QBS640" s="105"/>
      <c r="QBT640" s="105"/>
      <c r="QBU640" s="105"/>
      <c r="QBV640" s="105"/>
      <c r="QBW640" s="105"/>
      <c r="QBX640" s="105"/>
      <c r="QBY640" s="105"/>
      <c r="QBZ640" s="105"/>
      <c r="QCA640" s="105"/>
      <c r="QCB640" s="105"/>
      <c r="QCC640" s="105"/>
      <c r="QCD640" s="105"/>
      <c r="QCE640" s="105"/>
      <c r="QCF640" s="105"/>
      <c r="QCG640" s="105"/>
      <c r="QCH640" s="105"/>
      <c r="QCI640" s="105"/>
      <c r="QCJ640" s="105"/>
      <c r="QCK640" s="105"/>
      <c r="QCL640" s="105"/>
      <c r="QCM640" s="105"/>
      <c r="QCN640" s="105"/>
      <c r="QCO640" s="105"/>
      <c r="QCP640" s="105"/>
      <c r="QCQ640" s="105"/>
      <c r="QCR640" s="105"/>
      <c r="QCS640" s="105"/>
      <c r="QCT640" s="105"/>
      <c r="QCU640" s="105"/>
      <c r="QCV640" s="105"/>
      <c r="QCW640" s="105"/>
      <c r="QCX640" s="105"/>
      <c r="QCY640" s="105"/>
      <c r="QCZ640" s="105"/>
      <c r="QDA640" s="105"/>
      <c r="QDB640" s="105"/>
      <c r="QDC640" s="105"/>
      <c r="QDD640" s="105"/>
      <c r="QDE640" s="105"/>
      <c r="QDF640" s="105"/>
      <c r="QDG640" s="105"/>
      <c r="QDH640" s="105"/>
      <c r="QDI640" s="105"/>
      <c r="QDJ640" s="105"/>
      <c r="QDK640" s="105"/>
      <c r="QDL640" s="105"/>
      <c r="QDM640" s="105"/>
      <c r="QDN640" s="105"/>
      <c r="QDO640" s="105"/>
      <c r="QDP640" s="105"/>
      <c r="QDQ640" s="105"/>
      <c r="QDR640" s="105"/>
      <c r="QDS640" s="105"/>
      <c r="QDT640" s="105"/>
      <c r="QDU640" s="105"/>
      <c r="QDV640" s="105"/>
      <c r="QDW640" s="105"/>
      <c r="QDX640" s="105"/>
      <c r="QDY640" s="105"/>
      <c r="QDZ640" s="105"/>
      <c r="QEA640" s="105"/>
      <c r="QEB640" s="105"/>
      <c r="QEC640" s="105"/>
      <c r="QED640" s="105"/>
      <c r="QEE640" s="105"/>
      <c r="QEF640" s="105"/>
      <c r="QEG640" s="105"/>
      <c r="QEH640" s="105"/>
      <c r="QEI640" s="105"/>
      <c r="QEJ640" s="105"/>
      <c r="QEK640" s="105"/>
      <c r="QEL640" s="105"/>
      <c r="QEM640" s="105"/>
      <c r="QEN640" s="105"/>
      <c r="QEO640" s="105"/>
      <c r="QEP640" s="105"/>
      <c r="QEQ640" s="105"/>
      <c r="QER640" s="105"/>
      <c r="QES640" s="105"/>
      <c r="QET640" s="105"/>
      <c r="QEU640" s="105"/>
      <c r="QEV640" s="105"/>
      <c r="QEW640" s="105"/>
      <c r="QEX640" s="105"/>
      <c r="QEY640" s="105"/>
      <c r="QEZ640" s="105"/>
      <c r="QFA640" s="105"/>
      <c r="QFB640" s="105"/>
      <c r="QFC640" s="105"/>
      <c r="QFD640" s="105"/>
      <c r="QFE640" s="105"/>
      <c r="QFF640" s="105"/>
      <c r="QFG640" s="105"/>
      <c r="QFH640" s="105"/>
      <c r="QFI640" s="105"/>
      <c r="QFJ640" s="105"/>
      <c r="QFK640" s="105"/>
      <c r="QFL640" s="105"/>
      <c r="QFM640" s="105"/>
      <c r="QFN640" s="105"/>
      <c r="QFO640" s="105"/>
      <c r="QFP640" s="105"/>
      <c r="QFQ640" s="105"/>
      <c r="QFR640" s="105"/>
      <c r="QFS640" s="105"/>
      <c r="QFT640" s="105"/>
      <c r="QFU640" s="105"/>
      <c r="QFV640" s="105"/>
      <c r="QFW640" s="105"/>
      <c r="QFX640" s="105"/>
      <c r="QFY640" s="105"/>
      <c r="QFZ640" s="105"/>
      <c r="QGA640" s="105"/>
      <c r="QGB640" s="105"/>
      <c r="QGC640" s="105"/>
      <c r="QGD640" s="105"/>
      <c r="QGE640" s="105"/>
      <c r="QGF640" s="105"/>
      <c r="QGG640" s="105"/>
      <c r="QGH640" s="105"/>
      <c r="QGI640" s="105"/>
      <c r="QGJ640" s="105"/>
      <c r="QGK640" s="105"/>
      <c r="QGL640" s="105"/>
      <c r="QGM640" s="105"/>
      <c r="QGN640" s="105"/>
      <c r="QGO640" s="105"/>
      <c r="QGP640" s="105"/>
      <c r="QGQ640" s="105"/>
      <c r="QGR640" s="105"/>
      <c r="QGS640" s="105"/>
      <c r="QGT640" s="105"/>
      <c r="QGU640" s="105"/>
      <c r="QGV640" s="105"/>
      <c r="QGW640" s="105"/>
      <c r="QGX640" s="105"/>
      <c r="QGY640" s="105"/>
      <c r="QGZ640" s="105"/>
      <c r="QHA640" s="105"/>
      <c r="QHB640" s="105"/>
      <c r="QHC640" s="105"/>
      <c r="QHD640" s="105"/>
      <c r="QHE640" s="105"/>
      <c r="QHF640" s="105"/>
      <c r="QHG640" s="105"/>
      <c r="QHH640" s="105"/>
      <c r="QHI640" s="105"/>
      <c r="QHJ640" s="105"/>
      <c r="QHK640" s="105"/>
      <c r="QHL640" s="105"/>
      <c r="QHM640" s="105"/>
      <c r="QHN640" s="105"/>
      <c r="QHO640" s="105"/>
      <c r="QHP640" s="105"/>
      <c r="QHQ640" s="105"/>
      <c r="QHR640" s="105"/>
      <c r="QHS640" s="105"/>
      <c r="QHT640" s="105"/>
      <c r="QHU640" s="105"/>
      <c r="QHV640" s="105"/>
      <c r="QHW640" s="105"/>
      <c r="QHX640" s="105"/>
      <c r="QHY640" s="105"/>
      <c r="QHZ640" s="105"/>
      <c r="QIA640" s="105"/>
      <c r="QIB640" s="105"/>
      <c r="QIC640" s="105"/>
      <c r="QID640" s="105"/>
      <c r="QIE640" s="105"/>
      <c r="QIF640" s="105"/>
      <c r="QIG640" s="105"/>
      <c r="QIH640" s="105"/>
      <c r="QII640" s="105"/>
      <c r="QIJ640" s="105"/>
      <c r="QIK640" s="105"/>
      <c r="QIL640" s="105"/>
      <c r="QIM640" s="105"/>
      <c r="QIN640" s="105"/>
      <c r="QIO640" s="105"/>
      <c r="QIP640" s="105"/>
      <c r="QIQ640" s="105"/>
      <c r="QIR640" s="105"/>
      <c r="QIS640" s="105"/>
      <c r="QIT640" s="105"/>
      <c r="QIU640" s="105"/>
      <c r="QIV640" s="105"/>
      <c r="QIW640" s="105"/>
      <c r="QIX640" s="105"/>
      <c r="QIY640" s="105"/>
      <c r="QIZ640" s="105"/>
      <c r="QJA640" s="105"/>
      <c r="QJB640" s="105"/>
      <c r="QJC640" s="105"/>
      <c r="QJD640" s="105"/>
      <c r="QJE640" s="105"/>
      <c r="QJF640" s="105"/>
      <c r="QJG640" s="105"/>
      <c r="QJH640" s="105"/>
      <c r="QJI640" s="105"/>
      <c r="QJJ640" s="105"/>
      <c r="QJK640" s="105"/>
      <c r="QJL640" s="105"/>
      <c r="QJM640" s="105"/>
      <c r="QJN640" s="105"/>
      <c r="QJO640" s="105"/>
      <c r="QJP640" s="105"/>
      <c r="QJQ640" s="105"/>
      <c r="QJR640" s="105"/>
      <c r="QJS640" s="105"/>
      <c r="QJT640" s="105"/>
      <c r="QJU640" s="105"/>
      <c r="QJV640" s="105"/>
      <c r="QJW640" s="105"/>
      <c r="QJX640" s="105"/>
      <c r="QJY640" s="105"/>
      <c r="QJZ640" s="105"/>
      <c r="QKA640" s="105"/>
      <c r="QKB640" s="105"/>
      <c r="QKC640" s="105"/>
      <c r="QKD640" s="105"/>
      <c r="QKE640" s="105"/>
      <c r="QKF640" s="105"/>
      <c r="QKG640" s="105"/>
      <c r="QKH640" s="105"/>
      <c r="QKI640" s="105"/>
      <c r="QKJ640" s="105"/>
      <c r="QKK640" s="105"/>
      <c r="QKL640" s="105"/>
      <c r="QKM640" s="105"/>
      <c r="QKN640" s="105"/>
      <c r="QKO640" s="105"/>
      <c r="QKP640" s="105"/>
      <c r="QKQ640" s="105"/>
      <c r="QKR640" s="105"/>
      <c r="QKS640" s="105"/>
      <c r="QKT640" s="105"/>
      <c r="QKU640" s="105"/>
      <c r="QKV640" s="105"/>
      <c r="QKW640" s="105"/>
      <c r="QKX640" s="105"/>
      <c r="QKY640" s="105"/>
      <c r="QKZ640" s="105"/>
      <c r="QLA640" s="105"/>
      <c r="QLB640" s="105"/>
      <c r="QLC640" s="105"/>
      <c r="QLD640" s="105"/>
      <c r="QLE640" s="105"/>
      <c r="QLF640" s="105"/>
      <c r="QLG640" s="105"/>
      <c r="QLH640" s="105"/>
      <c r="QLI640" s="105"/>
      <c r="QLJ640" s="105"/>
      <c r="QLK640" s="105"/>
      <c r="QLL640" s="105"/>
      <c r="QLM640" s="105"/>
      <c r="QLN640" s="105"/>
      <c r="QLO640" s="105"/>
      <c r="QLP640" s="105"/>
      <c r="QLQ640" s="105"/>
      <c r="QLR640" s="105"/>
      <c r="QLS640" s="105"/>
      <c r="QLT640" s="105"/>
      <c r="QLU640" s="105"/>
      <c r="QLV640" s="105"/>
      <c r="QLW640" s="105"/>
      <c r="QLX640" s="105"/>
      <c r="QLY640" s="105"/>
      <c r="QLZ640" s="105"/>
      <c r="QMA640" s="105"/>
      <c r="QMB640" s="105"/>
      <c r="QMC640" s="105"/>
      <c r="QMD640" s="105"/>
      <c r="QME640" s="105"/>
      <c r="QMF640" s="105"/>
      <c r="QMG640" s="105"/>
      <c r="QMH640" s="105"/>
      <c r="QMI640" s="105"/>
      <c r="QMJ640" s="105"/>
      <c r="QMK640" s="105"/>
      <c r="QML640" s="105"/>
      <c r="QMM640" s="105"/>
      <c r="QMN640" s="105"/>
      <c r="QMO640" s="105"/>
      <c r="QMP640" s="105"/>
      <c r="QMQ640" s="105"/>
      <c r="QMR640" s="105"/>
      <c r="QMS640" s="105"/>
      <c r="QMT640" s="105"/>
      <c r="QMU640" s="105"/>
      <c r="QMV640" s="105"/>
      <c r="QMW640" s="105"/>
      <c r="QMX640" s="105"/>
      <c r="QMY640" s="105"/>
      <c r="QMZ640" s="105"/>
      <c r="QNA640" s="105"/>
      <c r="QNB640" s="105"/>
      <c r="QNC640" s="105"/>
      <c r="QND640" s="105"/>
      <c r="QNE640" s="105"/>
      <c r="QNF640" s="105"/>
      <c r="QNG640" s="105"/>
      <c r="QNH640" s="105"/>
      <c r="QNI640" s="105"/>
      <c r="QNJ640" s="105"/>
      <c r="QNK640" s="105"/>
      <c r="QNL640" s="105"/>
      <c r="QNM640" s="105"/>
      <c r="QNN640" s="105"/>
      <c r="QNO640" s="105"/>
      <c r="QNP640" s="105"/>
      <c r="QNQ640" s="105"/>
      <c r="QNR640" s="105"/>
      <c r="QNS640" s="105"/>
      <c r="QNT640" s="105"/>
      <c r="QNU640" s="105"/>
      <c r="QNV640" s="105"/>
      <c r="QNW640" s="105"/>
      <c r="QNX640" s="105"/>
      <c r="QNY640" s="105"/>
      <c r="QNZ640" s="105"/>
      <c r="QOA640" s="105"/>
      <c r="QOB640" s="105"/>
      <c r="QOC640" s="105"/>
      <c r="QOD640" s="105"/>
      <c r="QOE640" s="105"/>
      <c r="QOF640" s="105"/>
      <c r="QOG640" s="105"/>
      <c r="QOH640" s="105"/>
      <c r="QOI640" s="105"/>
      <c r="QOJ640" s="105"/>
      <c r="QOK640" s="105"/>
      <c r="QOL640" s="105"/>
      <c r="QOM640" s="105"/>
      <c r="QON640" s="105"/>
      <c r="QOO640" s="105"/>
      <c r="QOP640" s="105"/>
      <c r="QOQ640" s="105"/>
      <c r="QOR640" s="105"/>
      <c r="QOS640" s="105"/>
      <c r="QOT640" s="105"/>
      <c r="QOU640" s="105"/>
      <c r="QOV640" s="105"/>
      <c r="QOW640" s="105"/>
      <c r="QOX640" s="105"/>
      <c r="QOY640" s="105"/>
      <c r="QOZ640" s="105"/>
      <c r="QPA640" s="105"/>
      <c r="QPB640" s="105"/>
      <c r="QPC640" s="105"/>
      <c r="QPD640" s="105"/>
      <c r="QPE640" s="105"/>
      <c r="QPF640" s="105"/>
      <c r="QPG640" s="105"/>
      <c r="QPH640" s="105"/>
      <c r="QPI640" s="105"/>
      <c r="QPJ640" s="105"/>
      <c r="QPK640" s="105"/>
      <c r="QPL640" s="105"/>
      <c r="QPM640" s="105"/>
      <c r="QPN640" s="105"/>
      <c r="QPO640" s="105"/>
      <c r="QPP640" s="105"/>
      <c r="QPQ640" s="105"/>
      <c r="QPR640" s="105"/>
      <c r="QPS640" s="105"/>
      <c r="QPT640" s="105"/>
      <c r="QPU640" s="105"/>
      <c r="QPV640" s="105"/>
      <c r="QPW640" s="105"/>
      <c r="QPX640" s="105"/>
      <c r="QPY640" s="105"/>
      <c r="QPZ640" s="105"/>
      <c r="QQA640" s="105"/>
      <c r="QQB640" s="105"/>
      <c r="QQC640" s="105"/>
      <c r="QQD640" s="105"/>
      <c r="QQE640" s="105"/>
      <c r="QQF640" s="105"/>
      <c r="QQG640" s="105"/>
      <c r="QQH640" s="105"/>
      <c r="QQI640" s="105"/>
      <c r="QQJ640" s="105"/>
      <c r="QQK640" s="105"/>
      <c r="QQL640" s="105"/>
      <c r="QQM640" s="105"/>
      <c r="QQN640" s="105"/>
      <c r="QQO640" s="105"/>
      <c r="QQP640" s="105"/>
      <c r="QQQ640" s="105"/>
      <c r="QQR640" s="105"/>
      <c r="QQS640" s="105"/>
      <c r="QQT640" s="105"/>
      <c r="QQU640" s="105"/>
      <c r="QQV640" s="105"/>
      <c r="QQW640" s="105"/>
      <c r="QQX640" s="105"/>
      <c r="QQY640" s="105"/>
      <c r="QQZ640" s="105"/>
      <c r="QRA640" s="105"/>
      <c r="QRB640" s="105"/>
      <c r="QRC640" s="105"/>
      <c r="QRD640" s="105"/>
      <c r="QRE640" s="105"/>
      <c r="QRF640" s="105"/>
      <c r="QRG640" s="105"/>
      <c r="QRH640" s="105"/>
      <c r="QRI640" s="105"/>
      <c r="QRJ640" s="105"/>
      <c r="QRK640" s="105"/>
      <c r="QRL640" s="105"/>
      <c r="QRM640" s="105"/>
      <c r="QRN640" s="105"/>
      <c r="QRO640" s="105"/>
      <c r="QRP640" s="105"/>
      <c r="QRQ640" s="105"/>
      <c r="QRR640" s="105"/>
      <c r="QRS640" s="105"/>
      <c r="QRT640" s="105"/>
      <c r="QRU640" s="105"/>
      <c r="QRV640" s="105"/>
      <c r="QRW640" s="105"/>
      <c r="QRX640" s="105"/>
      <c r="QRY640" s="105"/>
      <c r="QRZ640" s="105"/>
      <c r="QSA640" s="105"/>
      <c r="QSB640" s="105"/>
      <c r="QSC640" s="105"/>
      <c r="QSD640" s="105"/>
      <c r="QSE640" s="105"/>
      <c r="QSF640" s="105"/>
      <c r="QSG640" s="105"/>
      <c r="QSH640" s="105"/>
      <c r="QSI640" s="105"/>
      <c r="QSJ640" s="105"/>
      <c r="QSK640" s="105"/>
      <c r="QSL640" s="105"/>
      <c r="QSM640" s="105"/>
      <c r="QSN640" s="105"/>
      <c r="QSO640" s="105"/>
      <c r="QSP640" s="105"/>
      <c r="QSQ640" s="105"/>
      <c r="QSR640" s="105"/>
      <c r="QSS640" s="105"/>
      <c r="QST640" s="105"/>
      <c r="QSU640" s="105"/>
      <c r="QSV640" s="105"/>
      <c r="QSW640" s="105"/>
      <c r="QSX640" s="105"/>
      <c r="QSY640" s="105"/>
      <c r="QSZ640" s="105"/>
      <c r="QTA640" s="105"/>
      <c r="QTB640" s="105"/>
      <c r="QTC640" s="105"/>
      <c r="QTD640" s="105"/>
      <c r="QTE640" s="105"/>
      <c r="QTF640" s="105"/>
      <c r="QTG640" s="105"/>
      <c r="QTH640" s="105"/>
      <c r="QTI640" s="105"/>
      <c r="QTJ640" s="105"/>
      <c r="QTK640" s="105"/>
      <c r="QTL640" s="105"/>
      <c r="QTM640" s="105"/>
      <c r="QTN640" s="105"/>
      <c r="QTO640" s="105"/>
      <c r="QTP640" s="105"/>
      <c r="QTQ640" s="105"/>
      <c r="QTR640" s="105"/>
      <c r="QTS640" s="105"/>
      <c r="QTT640" s="105"/>
      <c r="QTU640" s="105"/>
      <c r="QTV640" s="105"/>
      <c r="QTW640" s="105"/>
      <c r="QTX640" s="105"/>
      <c r="QTY640" s="105"/>
      <c r="QTZ640" s="105"/>
      <c r="QUA640" s="105"/>
      <c r="QUB640" s="105"/>
      <c r="QUC640" s="105"/>
      <c r="QUD640" s="105"/>
      <c r="QUE640" s="105"/>
      <c r="QUF640" s="105"/>
      <c r="QUG640" s="105"/>
      <c r="QUH640" s="105"/>
      <c r="QUI640" s="105"/>
      <c r="QUJ640" s="105"/>
      <c r="QUK640" s="105"/>
      <c r="QUL640" s="105"/>
      <c r="QUM640" s="105"/>
      <c r="QUN640" s="105"/>
      <c r="QUO640" s="105"/>
      <c r="QUP640" s="105"/>
      <c r="QUQ640" s="105"/>
      <c r="QUR640" s="105"/>
      <c r="QUS640" s="105"/>
      <c r="QUT640" s="105"/>
      <c r="QUU640" s="105"/>
      <c r="QUV640" s="105"/>
      <c r="QUW640" s="105"/>
      <c r="QUX640" s="105"/>
      <c r="QUY640" s="105"/>
      <c r="QUZ640" s="105"/>
      <c r="QVA640" s="105"/>
      <c r="QVB640" s="105"/>
      <c r="QVC640" s="105"/>
      <c r="QVD640" s="105"/>
      <c r="QVE640" s="105"/>
      <c r="QVF640" s="105"/>
      <c r="QVG640" s="105"/>
      <c r="QVH640" s="105"/>
      <c r="QVI640" s="105"/>
      <c r="QVJ640" s="105"/>
      <c r="QVK640" s="105"/>
      <c r="QVL640" s="105"/>
      <c r="QVM640" s="105"/>
      <c r="QVN640" s="105"/>
      <c r="QVO640" s="105"/>
      <c r="QVP640" s="105"/>
      <c r="QVQ640" s="105"/>
      <c r="QVR640" s="105"/>
      <c r="QVS640" s="105"/>
      <c r="QVT640" s="105"/>
      <c r="QVU640" s="105"/>
      <c r="QVV640" s="105"/>
      <c r="QVW640" s="105"/>
      <c r="QVX640" s="105"/>
      <c r="QVY640" s="105"/>
      <c r="QVZ640" s="105"/>
      <c r="QWA640" s="105"/>
      <c r="QWB640" s="105"/>
      <c r="QWC640" s="105"/>
      <c r="QWD640" s="105"/>
      <c r="QWE640" s="105"/>
      <c r="QWF640" s="105"/>
      <c r="QWG640" s="105"/>
      <c r="QWH640" s="105"/>
      <c r="QWI640" s="105"/>
      <c r="QWJ640" s="105"/>
      <c r="QWK640" s="105"/>
      <c r="QWL640" s="105"/>
      <c r="QWM640" s="105"/>
      <c r="QWN640" s="105"/>
      <c r="QWO640" s="105"/>
      <c r="QWP640" s="105"/>
      <c r="QWQ640" s="105"/>
      <c r="QWR640" s="105"/>
      <c r="QWS640" s="105"/>
      <c r="QWT640" s="105"/>
      <c r="QWU640" s="105"/>
      <c r="QWV640" s="105"/>
      <c r="QWW640" s="105"/>
      <c r="QWX640" s="105"/>
      <c r="QWY640" s="105"/>
      <c r="QWZ640" s="105"/>
      <c r="QXA640" s="105"/>
      <c r="QXB640" s="105"/>
      <c r="QXC640" s="105"/>
      <c r="QXD640" s="105"/>
      <c r="QXE640" s="105"/>
      <c r="QXF640" s="105"/>
      <c r="QXG640" s="105"/>
      <c r="QXH640" s="105"/>
      <c r="QXI640" s="105"/>
      <c r="QXJ640" s="105"/>
      <c r="QXK640" s="105"/>
      <c r="QXL640" s="105"/>
      <c r="QXM640" s="105"/>
      <c r="QXN640" s="105"/>
      <c r="QXO640" s="105"/>
      <c r="QXP640" s="105"/>
      <c r="QXQ640" s="105"/>
      <c r="QXR640" s="105"/>
      <c r="QXS640" s="105"/>
      <c r="QXT640" s="105"/>
      <c r="QXU640" s="105"/>
      <c r="QXV640" s="105"/>
      <c r="QXW640" s="105"/>
      <c r="QXX640" s="105"/>
      <c r="QXY640" s="105"/>
      <c r="QXZ640" s="105"/>
      <c r="QYA640" s="105"/>
      <c r="QYB640" s="105"/>
      <c r="QYC640" s="105"/>
      <c r="QYD640" s="105"/>
      <c r="QYE640" s="105"/>
      <c r="QYF640" s="105"/>
      <c r="QYG640" s="105"/>
      <c r="QYH640" s="105"/>
      <c r="QYI640" s="105"/>
      <c r="QYJ640" s="105"/>
      <c r="QYK640" s="105"/>
      <c r="QYL640" s="105"/>
      <c r="QYM640" s="105"/>
      <c r="QYN640" s="105"/>
      <c r="QYO640" s="105"/>
      <c r="QYP640" s="105"/>
      <c r="QYQ640" s="105"/>
      <c r="QYR640" s="105"/>
      <c r="QYS640" s="105"/>
      <c r="QYT640" s="105"/>
      <c r="QYU640" s="105"/>
      <c r="QYV640" s="105"/>
      <c r="QYW640" s="105"/>
      <c r="QYX640" s="105"/>
      <c r="QYY640" s="105"/>
      <c r="QYZ640" s="105"/>
      <c r="QZA640" s="105"/>
      <c r="QZB640" s="105"/>
      <c r="QZC640" s="105"/>
      <c r="QZD640" s="105"/>
      <c r="QZE640" s="105"/>
      <c r="QZF640" s="105"/>
      <c r="QZG640" s="105"/>
      <c r="QZH640" s="105"/>
      <c r="QZI640" s="105"/>
      <c r="QZJ640" s="105"/>
      <c r="QZK640" s="105"/>
      <c r="QZL640" s="105"/>
      <c r="QZM640" s="105"/>
      <c r="QZN640" s="105"/>
      <c r="QZO640" s="105"/>
      <c r="QZP640" s="105"/>
      <c r="QZQ640" s="105"/>
      <c r="QZR640" s="105"/>
      <c r="QZS640" s="105"/>
      <c r="QZT640" s="105"/>
      <c r="QZU640" s="105"/>
      <c r="QZV640" s="105"/>
      <c r="QZW640" s="105"/>
      <c r="QZX640" s="105"/>
      <c r="QZY640" s="105"/>
      <c r="QZZ640" s="105"/>
      <c r="RAA640" s="105"/>
      <c r="RAB640" s="105"/>
      <c r="RAC640" s="105"/>
      <c r="RAD640" s="105"/>
      <c r="RAE640" s="105"/>
      <c r="RAF640" s="105"/>
      <c r="RAG640" s="105"/>
      <c r="RAH640" s="105"/>
      <c r="RAI640" s="105"/>
      <c r="RAJ640" s="105"/>
      <c r="RAK640" s="105"/>
      <c r="RAL640" s="105"/>
      <c r="RAM640" s="105"/>
      <c r="RAN640" s="105"/>
      <c r="RAO640" s="105"/>
      <c r="RAP640" s="105"/>
      <c r="RAQ640" s="105"/>
      <c r="RAR640" s="105"/>
      <c r="RAS640" s="105"/>
      <c r="RAT640" s="105"/>
      <c r="RAU640" s="105"/>
      <c r="RAV640" s="105"/>
      <c r="RAW640" s="105"/>
      <c r="RAX640" s="105"/>
      <c r="RAY640" s="105"/>
      <c r="RAZ640" s="105"/>
      <c r="RBA640" s="105"/>
      <c r="RBB640" s="105"/>
      <c r="RBC640" s="105"/>
      <c r="RBD640" s="105"/>
      <c r="RBE640" s="105"/>
      <c r="RBF640" s="105"/>
      <c r="RBG640" s="105"/>
      <c r="RBH640" s="105"/>
      <c r="RBI640" s="105"/>
      <c r="RBJ640" s="105"/>
      <c r="RBK640" s="105"/>
      <c r="RBL640" s="105"/>
      <c r="RBM640" s="105"/>
      <c r="RBN640" s="105"/>
      <c r="RBO640" s="105"/>
      <c r="RBP640" s="105"/>
      <c r="RBQ640" s="105"/>
      <c r="RBR640" s="105"/>
      <c r="RBS640" s="105"/>
      <c r="RBT640" s="105"/>
      <c r="RBU640" s="105"/>
      <c r="RBV640" s="105"/>
      <c r="RBW640" s="105"/>
      <c r="RBX640" s="105"/>
      <c r="RBY640" s="105"/>
      <c r="RBZ640" s="105"/>
      <c r="RCA640" s="105"/>
      <c r="RCB640" s="105"/>
      <c r="RCC640" s="105"/>
      <c r="RCD640" s="105"/>
      <c r="RCE640" s="105"/>
      <c r="RCF640" s="105"/>
      <c r="RCG640" s="105"/>
      <c r="RCH640" s="105"/>
      <c r="RCI640" s="105"/>
      <c r="RCJ640" s="105"/>
      <c r="RCK640" s="105"/>
      <c r="RCL640" s="105"/>
      <c r="RCM640" s="105"/>
      <c r="RCN640" s="105"/>
      <c r="RCO640" s="105"/>
      <c r="RCP640" s="105"/>
      <c r="RCQ640" s="105"/>
      <c r="RCR640" s="105"/>
      <c r="RCS640" s="105"/>
      <c r="RCT640" s="105"/>
      <c r="RCU640" s="105"/>
      <c r="RCV640" s="105"/>
      <c r="RCW640" s="105"/>
      <c r="RCX640" s="105"/>
      <c r="RCY640" s="105"/>
      <c r="RCZ640" s="105"/>
      <c r="RDA640" s="105"/>
      <c r="RDB640" s="105"/>
      <c r="RDC640" s="105"/>
      <c r="RDD640" s="105"/>
      <c r="RDE640" s="105"/>
      <c r="RDF640" s="105"/>
      <c r="RDG640" s="105"/>
      <c r="RDH640" s="105"/>
      <c r="RDI640" s="105"/>
      <c r="RDJ640" s="105"/>
      <c r="RDK640" s="105"/>
      <c r="RDL640" s="105"/>
      <c r="RDM640" s="105"/>
      <c r="RDN640" s="105"/>
      <c r="RDO640" s="105"/>
      <c r="RDP640" s="105"/>
      <c r="RDQ640" s="105"/>
      <c r="RDR640" s="105"/>
      <c r="RDS640" s="105"/>
      <c r="RDT640" s="105"/>
      <c r="RDU640" s="105"/>
      <c r="RDV640" s="105"/>
      <c r="RDW640" s="105"/>
      <c r="RDX640" s="105"/>
      <c r="RDY640" s="105"/>
      <c r="RDZ640" s="105"/>
      <c r="REA640" s="105"/>
      <c r="REB640" s="105"/>
      <c r="REC640" s="105"/>
      <c r="RED640" s="105"/>
      <c r="REE640" s="105"/>
      <c r="REF640" s="105"/>
      <c r="REG640" s="105"/>
      <c r="REH640" s="105"/>
      <c r="REI640" s="105"/>
      <c r="REJ640" s="105"/>
      <c r="REK640" s="105"/>
      <c r="REL640" s="105"/>
      <c r="REM640" s="105"/>
      <c r="REN640" s="105"/>
      <c r="REO640" s="105"/>
      <c r="REP640" s="105"/>
      <c r="REQ640" s="105"/>
      <c r="RER640" s="105"/>
      <c r="RES640" s="105"/>
      <c r="RET640" s="105"/>
      <c r="REU640" s="105"/>
      <c r="REV640" s="105"/>
      <c r="REW640" s="105"/>
      <c r="REX640" s="105"/>
      <c r="REY640" s="105"/>
      <c r="REZ640" s="105"/>
      <c r="RFA640" s="105"/>
      <c r="RFB640" s="105"/>
      <c r="RFC640" s="105"/>
      <c r="RFD640" s="105"/>
      <c r="RFE640" s="105"/>
      <c r="RFF640" s="105"/>
      <c r="RFG640" s="105"/>
      <c r="RFH640" s="105"/>
      <c r="RFI640" s="105"/>
      <c r="RFJ640" s="105"/>
      <c r="RFK640" s="105"/>
      <c r="RFL640" s="105"/>
      <c r="RFM640" s="105"/>
      <c r="RFN640" s="105"/>
      <c r="RFO640" s="105"/>
      <c r="RFP640" s="105"/>
      <c r="RFQ640" s="105"/>
      <c r="RFR640" s="105"/>
      <c r="RFS640" s="105"/>
      <c r="RFT640" s="105"/>
      <c r="RFU640" s="105"/>
      <c r="RFV640" s="105"/>
      <c r="RFW640" s="105"/>
      <c r="RFX640" s="105"/>
      <c r="RFY640" s="105"/>
      <c r="RFZ640" s="105"/>
      <c r="RGA640" s="105"/>
      <c r="RGB640" s="105"/>
      <c r="RGC640" s="105"/>
      <c r="RGD640" s="105"/>
      <c r="RGE640" s="105"/>
      <c r="RGF640" s="105"/>
      <c r="RGG640" s="105"/>
      <c r="RGH640" s="105"/>
      <c r="RGI640" s="105"/>
      <c r="RGJ640" s="105"/>
      <c r="RGK640" s="105"/>
      <c r="RGL640" s="105"/>
      <c r="RGM640" s="105"/>
      <c r="RGN640" s="105"/>
      <c r="RGO640" s="105"/>
      <c r="RGP640" s="105"/>
      <c r="RGQ640" s="105"/>
      <c r="RGR640" s="105"/>
      <c r="RGS640" s="105"/>
      <c r="RGT640" s="105"/>
      <c r="RGU640" s="105"/>
      <c r="RGV640" s="105"/>
      <c r="RGW640" s="105"/>
      <c r="RGX640" s="105"/>
      <c r="RGY640" s="105"/>
      <c r="RGZ640" s="105"/>
      <c r="RHA640" s="105"/>
      <c r="RHB640" s="105"/>
      <c r="RHC640" s="105"/>
      <c r="RHD640" s="105"/>
      <c r="RHE640" s="105"/>
      <c r="RHF640" s="105"/>
      <c r="RHG640" s="105"/>
      <c r="RHH640" s="105"/>
      <c r="RHI640" s="105"/>
      <c r="RHJ640" s="105"/>
      <c r="RHK640" s="105"/>
      <c r="RHL640" s="105"/>
      <c r="RHM640" s="105"/>
      <c r="RHN640" s="105"/>
      <c r="RHO640" s="105"/>
      <c r="RHP640" s="105"/>
      <c r="RHQ640" s="105"/>
      <c r="RHR640" s="105"/>
      <c r="RHS640" s="105"/>
      <c r="RHT640" s="105"/>
      <c r="RHU640" s="105"/>
      <c r="RHV640" s="105"/>
      <c r="RHW640" s="105"/>
      <c r="RHX640" s="105"/>
      <c r="RHY640" s="105"/>
      <c r="RHZ640" s="105"/>
      <c r="RIA640" s="105"/>
      <c r="RIB640" s="105"/>
      <c r="RIC640" s="105"/>
      <c r="RID640" s="105"/>
      <c r="RIE640" s="105"/>
      <c r="RIF640" s="105"/>
      <c r="RIG640" s="105"/>
      <c r="RIH640" s="105"/>
      <c r="RII640" s="105"/>
      <c r="RIJ640" s="105"/>
      <c r="RIK640" s="105"/>
      <c r="RIL640" s="105"/>
      <c r="RIM640" s="105"/>
      <c r="RIN640" s="105"/>
      <c r="RIO640" s="105"/>
      <c r="RIP640" s="105"/>
      <c r="RIQ640" s="105"/>
      <c r="RIR640" s="105"/>
      <c r="RIS640" s="105"/>
      <c r="RIT640" s="105"/>
      <c r="RIU640" s="105"/>
      <c r="RIV640" s="105"/>
      <c r="RIW640" s="105"/>
      <c r="RIX640" s="105"/>
      <c r="RIY640" s="105"/>
      <c r="RIZ640" s="105"/>
      <c r="RJA640" s="105"/>
      <c r="RJB640" s="105"/>
      <c r="RJC640" s="105"/>
      <c r="RJD640" s="105"/>
      <c r="RJE640" s="105"/>
      <c r="RJF640" s="105"/>
      <c r="RJG640" s="105"/>
      <c r="RJH640" s="105"/>
      <c r="RJI640" s="105"/>
      <c r="RJJ640" s="105"/>
      <c r="RJK640" s="105"/>
      <c r="RJL640" s="105"/>
      <c r="RJM640" s="105"/>
      <c r="RJN640" s="105"/>
      <c r="RJO640" s="105"/>
      <c r="RJP640" s="105"/>
      <c r="RJQ640" s="105"/>
      <c r="RJR640" s="105"/>
      <c r="RJS640" s="105"/>
      <c r="RJT640" s="105"/>
      <c r="RJU640" s="105"/>
      <c r="RJV640" s="105"/>
      <c r="RJW640" s="105"/>
      <c r="RJX640" s="105"/>
      <c r="RJY640" s="105"/>
      <c r="RJZ640" s="105"/>
      <c r="RKA640" s="105"/>
      <c r="RKB640" s="105"/>
      <c r="RKC640" s="105"/>
      <c r="RKD640" s="105"/>
      <c r="RKE640" s="105"/>
      <c r="RKF640" s="105"/>
      <c r="RKG640" s="105"/>
      <c r="RKH640" s="105"/>
      <c r="RKI640" s="105"/>
      <c r="RKJ640" s="105"/>
      <c r="RKK640" s="105"/>
      <c r="RKL640" s="105"/>
      <c r="RKM640" s="105"/>
      <c r="RKN640" s="105"/>
      <c r="RKO640" s="105"/>
      <c r="RKP640" s="105"/>
      <c r="RKQ640" s="105"/>
      <c r="RKR640" s="105"/>
      <c r="RKS640" s="105"/>
      <c r="RKT640" s="105"/>
      <c r="RKU640" s="105"/>
      <c r="RKV640" s="105"/>
      <c r="RKW640" s="105"/>
      <c r="RKX640" s="105"/>
      <c r="RKY640" s="105"/>
      <c r="RKZ640" s="105"/>
      <c r="RLA640" s="105"/>
      <c r="RLB640" s="105"/>
      <c r="RLC640" s="105"/>
      <c r="RLD640" s="105"/>
      <c r="RLE640" s="105"/>
      <c r="RLF640" s="105"/>
      <c r="RLG640" s="105"/>
      <c r="RLH640" s="105"/>
      <c r="RLI640" s="105"/>
      <c r="RLJ640" s="105"/>
      <c r="RLK640" s="105"/>
      <c r="RLL640" s="105"/>
      <c r="RLM640" s="105"/>
      <c r="RLN640" s="105"/>
      <c r="RLO640" s="105"/>
      <c r="RLP640" s="105"/>
      <c r="RLQ640" s="105"/>
      <c r="RLR640" s="105"/>
      <c r="RLS640" s="105"/>
      <c r="RLT640" s="105"/>
      <c r="RLU640" s="105"/>
      <c r="RLV640" s="105"/>
      <c r="RLW640" s="105"/>
      <c r="RLX640" s="105"/>
      <c r="RLY640" s="105"/>
      <c r="RLZ640" s="105"/>
      <c r="RMA640" s="105"/>
      <c r="RMB640" s="105"/>
      <c r="RMC640" s="105"/>
      <c r="RMD640" s="105"/>
      <c r="RME640" s="105"/>
      <c r="RMF640" s="105"/>
      <c r="RMG640" s="105"/>
      <c r="RMH640" s="105"/>
      <c r="RMI640" s="105"/>
      <c r="RMJ640" s="105"/>
      <c r="RMK640" s="105"/>
      <c r="RML640" s="105"/>
      <c r="RMM640" s="105"/>
      <c r="RMN640" s="105"/>
      <c r="RMO640" s="105"/>
      <c r="RMP640" s="105"/>
      <c r="RMQ640" s="105"/>
      <c r="RMR640" s="105"/>
      <c r="RMS640" s="105"/>
      <c r="RMT640" s="105"/>
      <c r="RMU640" s="105"/>
      <c r="RMV640" s="105"/>
      <c r="RMW640" s="105"/>
      <c r="RMX640" s="105"/>
      <c r="RMY640" s="105"/>
      <c r="RMZ640" s="105"/>
      <c r="RNA640" s="105"/>
      <c r="RNB640" s="105"/>
      <c r="RNC640" s="105"/>
      <c r="RND640" s="105"/>
      <c r="RNE640" s="105"/>
      <c r="RNF640" s="105"/>
      <c r="RNG640" s="105"/>
      <c r="RNH640" s="105"/>
      <c r="RNI640" s="105"/>
      <c r="RNJ640" s="105"/>
      <c r="RNK640" s="105"/>
      <c r="RNL640" s="105"/>
      <c r="RNM640" s="105"/>
      <c r="RNN640" s="105"/>
      <c r="RNO640" s="105"/>
      <c r="RNP640" s="105"/>
      <c r="RNQ640" s="105"/>
      <c r="RNR640" s="105"/>
      <c r="RNS640" s="105"/>
      <c r="RNT640" s="105"/>
      <c r="RNU640" s="105"/>
      <c r="RNV640" s="105"/>
      <c r="RNW640" s="105"/>
      <c r="RNX640" s="105"/>
      <c r="RNY640" s="105"/>
      <c r="RNZ640" s="105"/>
      <c r="ROA640" s="105"/>
      <c r="ROB640" s="105"/>
      <c r="ROC640" s="105"/>
      <c r="ROD640" s="105"/>
      <c r="ROE640" s="105"/>
      <c r="ROF640" s="105"/>
      <c r="ROG640" s="105"/>
      <c r="ROH640" s="105"/>
      <c r="ROI640" s="105"/>
      <c r="ROJ640" s="105"/>
      <c r="ROK640" s="105"/>
      <c r="ROL640" s="105"/>
      <c r="ROM640" s="105"/>
      <c r="RON640" s="105"/>
      <c r="ROO640" s="105"/>
      <c r="ROP640" s="105"/>
      <c r="ROQ640" s="105"/>
      <c r="ROR640" s="105"/>
      <c r="ROS640" s="105"/>
      <c r="ROT640" s="105"/>
      <c r="ROU640" s="105"/>
      <c r="ROV640" s="105"/>
      <c r="ROW640" s="105"/>
      <c r="ROX640" s="105"/>
      <c r="ROY640" s="105"/>
      <c r="ROZ640" s="105"/>
      <c r="RPA640" s="105"/>
      <c r="RPB640" s="105"/>
      <c r="RPC640" s="105"/>
      <c r="RPD640" s="105"/>
      <c r="RPE640" s="105"/>
      <c r="RPF640" s="105"/>
      <c r="RPG640" s="105"/>
      <c r="RPH640" s="105"/>
      <c r="RPI640" s="105"/>
      <c r="RPJ640" s="105"/>
      <c r="RPK640" s="105"/>
      <c r="RPL640" s="105"/>
      <c r="RPM640" s="105"/>
      <c r="RPN640" s="105"/>
      <c r="RPO640" s="105"/>
      <c r="RPP640" s="105"/>
      <c r="RPQ640" s="105"/>
      <c r="RPR640" s="105"/>
      <c r="RPS640" s="105"/>
      <c r="RPT640" s="105"/>
      <c r="RPU640" s="105"/>
      <c r="RPV640" s="105"/>
      <c r="RPW640" s="105"/>
      <c r="RPX640" s="105"/>
      <c r="RPY640" s="105"/>
      <c r="RPZ640" s="105"/>
      <c r="RQA640" s="105"/>
      <c r="RQB640" s="105"/>
      <c r="RQC640" s="105"/>
      <c r="RQD640" s="105"/>
      <c r="RQE640" s="105"/>
      <c r="RQF640" s="105"/>
      <c r="RQG640" s="105"/>
      <c r="RQH640" s="105"/>
      <c r="RQI640" s="105"/>
      <c r="RQJ640" s="105"/>
      <c r="RQK640" s="105"/>
      <c r="RQL640" s="105"/>
      <c r="RQM640" s="105"/>
      <c r="RQN640" s="105"/>
      <c r="RQO640" s="105"/>
      <c r="RQP640" s="105"/>
      <c r="RQQ640" s="105"/>
      <c r="RQR640" s="105"/>
      <c r="RQS640" s="105"/>
      <c r="RQT640" s="105"/>
      <c r="RQU640" s="105"/>
      <c r="RQV640" s="105"/>
      <c r="RQW640" s="105"/>
      <c r="RQX640" s="105"/>
      <c r="RQY640" s="105"/>
      <c r="RQZ640" s="105"/>
      <c r="RRA640" s="105"/>
      <c r="RRB640" s="105"/>
      <c r="RRC640" s="105"/>
      <c r="RRD640" s="105"/>
      <c r="RRE640" s="105"/>
      <c r="RRF640" s="105"/>
      <c r="RRG640" s="105"/>
      <c r="RRH640" s="105"/>
      <c r="RRI640" s="105"/>
      <c r="RRJ640" s="105"/>
      <c r="RRK640" s="105"/>
      <c r="RRL640" s="105"/>
      <c r="RRM640" s="105"/>
      <c r="RRN640" s="105"/>
      <c r="RRO640" s="105"/>
      <c r="RRP640" s="105"/>
      <c r="RRQ640" s="105"/>
      <c r="RRR640" s="105"/>
      <c r="RRS640" s="105"/>
      <c r="RRT640" s="105"/>
      <c r="RRU640" s="105"/>
      <c r="RRV640" s="105"/>
      <c r="RRW640" s="105"/>
      <c r="RRX640" s="105"/>
      <c r="RRY640" s="105"/>
      <c r="RRZ640" s="105"/>
      <c r="RSA640" s="105"/>
      <c r="RSB640" s="105"/>
      <c r="RSC640" s="105"/>
      <c r="RSD640" s="105"/>
      <c r="RSE640" s="105"/>
      <c r="RSF640" s="105"/>
      <c r="RSG640" s="105"/>
      <c r="RSH640" s="105"/>
      <c r="RSI640" s="105"/>
      <c r="RSJ640" s="105"/>
      <c r="RSK640" s="105"/>
      <c r="RSL640" s="105"/>
      <c r="RSM640" s="105"/>
      <c r="RSN640" s="105"/>
      <c r="RSO640" s="105"/>
      <c r="RSP640" s="105"/>
      <c r="RSQ640" s="105"/>
      <c r="RSR640" s="105"/>
      <c r="RSS640" s="105"/>
      <c r="RST640" s="105"/>
      <c r="RSU640" s="105"/>
      <c r="RSV640" s="105"/>
      <c r="RSW640" s="105"/>
      <c r="RSX640" s="105"/>
      <c r="RSY640" s="105"/>
      <c r="RSZ640" s="105"/>
      <c r="RTA640" s="105"/>
      <c r="RTB640" s="105"/>
      <c r="RTC640" s="105"/>
      <c r="RTD640" s="105"/>
      <c r="RTE640" s="105"/>
      <c r="RTF640" s="105"/>
      <c r="RTG640" s="105"/>
      <c r="RTH640" s="105"/>
      <c r="RTI640" s="105"/>
      <c r="RTJ640" s="105"/>
      <c r="RTK640" s="105"/>
      <c r="RTL640" s="105"/>
      <c r="RTM640" s="105"/>
      <c r="RTN640" s="105"/>
      <c r="RTO640" s="105"/>
      <c r="RTP640" s="105"/>
      <c r="RTQ640" s="105"/>
      <c r="RTR640" s="105"/>
      <c r="RTS640" s="105"/>
      <c r="RTT640" s="105"/>
      <c r="RTU640" s="105"/>
      <c r="RTV640" s="105"/>
      <c r="RTW640" s="105"/>
      <c r="RTX640" s="105"/>
      <c r="RTY640" s="105"/>
      <c r="RTZ640" s="105"/>
      <c r="RUA640" s="105"/>
      <c r="RUB640" s="105"/>
      <c r="RUC640" s="105"/>
      <c r="RUD640" s="105"/>
      <c r="RUE640" s="105"/>
      <c r="RUF640" s="105"/>
      <c r="RUG640" s="105"/>
      <c r="RUH640" s="105"/>
      <c r="RUI640" s="105"/>
      <c r="RUJ640" s="105"/>
      <c r="RUK640" s="105"/>
      <c r="RUL640" s="105"/>
      <c r="RUM640" s="105"/>
      <c r="RUN640" s="105"/>
      <c r="RUO640" s="105"/>
      <c r="RUP640" s="105"/>
      <c r="RUQ640" s="105"/>
      <c r="RUR640" s="105"/>
      <c r="RUS640" s="105"/>
      <c r="RUT640" s="105"/>
      <c r="RUU640" s="105"/>
      <c r="RUV640" s="105"/>
      <c r="RUW640" s="105"/>
      <c r="RUX640" s="105"/>
      <c r="RUY640" s="105"/>
      <c r="RUZ640" s="105"/>
      <c r="RVA640" s="105"/>
      <c r="RVB640" s="105"/>
      <c r="RVC640" s="105"/>
      <c r="RVD640" s="105"/>
      <c r="RVE640" s="105"/>
      <c r="RVF640" s="105"/>
      <c r="RVG640" s="105"/>
      <c r="RVH640" s="105"/>
      <c r="RVI640" s="105"/>
      <c r="RVJ640" s="105"/>
      <c r="RVK640" s="105"/>
      <c r="RVL640" s="105"/>
      <c r="RVM640" s="105"/>
      <c r="RVN640" s="105"/>
      <c r="RVO640" s="105"/>
      <c r="RVP640" s="105"/>
      <c r="RVQ640" s="105"/>
      <c r="RVR640" s="105"/>
      <c r="RVS640" s="105"/>
      <c r="RVT640" s="105"/>
      <c r="RVU640" s="105"/>
      <c r="RVV640" s="105"/>
      <c r="RVW640" s="105"/>
      <c r="RVX640" s="105"/>
      <c r="RVY640" s="105"/>
      <c r="RVZ640" s="105"/>
      <c r="RWA640" s="105"/>
      <c r="RWB640" s="105"/>
      <c r="RWC640" s="105"/>
      <c r="RWD640" s="105"/>
      <c r="RWE640" s="105"/>
      <c r="RWF640" s="105"/>
      <c r="RWG640" s="105"/>
      <c r="RWH640" s="105"/>
      <c r="RWI640" s="105"/>
      <c r="RWJ640" s="105"/>
      <c r="RWK640" s="105"/>
      <c r="RWL640" s="105"/>
      <c r="RWM640" s="105"/>
      <c r="RWN640" s="105"/>
      <c r="RWO640" s="105"/>
      <c r="RWP640" s="105"/>
      <c r="RWQ640" s="105"/>
      <c r="RWR640" s="105"/>
      <c r="RWS640" s="105"/>
      <c r="RWT640" s="105"/>
      <c r="RWU640" s="105"/>
      <c r="RWV640" s="105"/>
      <c r="RWW640" s="105"/>
      <c r="RWX640" s="105"/>
      <c r="RWY640" s="105"/>
      <c r="RWZ640" s="105"/>
      <c r="RXA640" s="105"/>
      <c r="RXB640" s="105"/>
      <c r="RXC640" s="105"/>
      <c r="RXD640" s="105"/>
      <c r="RXE640" s="105"/>
      <c r="RXF640" s="105"/>
      <c r="RXG640" s="105"/>
      <c r="RXH640" s="105"/>
      <c r="RXI640" s="105"/>
      <c r="RXJ640" s="105"/>
      <c r="RXK640" s="105"/>
      <c r="RXL640" s="105"/>
      <c r="RXM640" s="105"/>
      <c r="RXN640" s="105"/>
      <c r="RXO640" s="105"/>
      <c r="RXP640" s="105"/>
      <c r="RXQ640" s="105"/>
      <c r="RXR640" s="105"/>
      <c r="RXS640" s="105"/>
      <c r="RXT640" s="105"/>
      <c r="RXU640" s="105"/>
      <c r="RXV640" s="105"/>
      <c r="RXW640" s="105"/>
      <c r="RXX640" s="105"/>
      <c r="RXY640" s="105"/>
      <c r="RXZ640" s="105"/>
      <c r="RYA640" s="105"/>
      <c r="RYB640" s="105"/>
      <c r="RYC640" s="105"/>
      <c r="RYD640" s="105"/>
      <c r="RYE640" s="105"/>
      <c r="RYF640" s="105"/>
      <c r="RYG640" s="105"/>
      <c r="RYH640" s="105"/>
      <c r="RYI640" s="105"/>
      <c r="RYJ640" s="105"/>
      <c r="RYK640" s="105"/>
      <c r="RYL640" s="105"/>
      <c r="RYM640" s="105"/>
      <c r="RYN640" s="105"/>
      <c r="RYO640" s="105"/>
      <c r="RYP640" s="105"/>
      <c r="RYQ640" s="105"/>
      <c r="RYR640" s="105"/>
      <c r="RYS640" s="105"/>
      <c r="RYT640" s="105"/>
      <c r="RYU640" s="105"/>
      <c r="RYV640" s="105"/>
      <c r="RYW640" s="105"/>
      <c r="RYX640" s="105"/>
      <c r="RYY640" s="105"/>
      <c r="RYZ640" s="105"/>
      <c r="RZA640" s="105"/>
      <c r="RZB640" s="105"/>
      <c r="RZC640" s="105"/>
      <c r="RZD640" s="105"/>
      <c r="RZE640" s="105"/>
      <c r="RZF640" s="105"/>
      <c r="RZG640" s="105"/>
      <c r="RZH640" s="105"/>
      <c r="RZI640" s="105"/>
      <c r="RZJ640" s="105"/>
      <c r="RZK640" s="105"/>
      <c r="RZL640" s="105"/>
      <c r="RZM640" s="105"/>
      <c r="RZN640" s="105"/>
      <c r="RZO640" s="105"/>
      <c r="RZP640" s="105"/>
      <c r="RZQ640" s="105"/>
      <c r="RZR640" s="105"/>
      <c r="RZS640" s="105"/>
      <c r="RZT640" s="105"/>
      <c r="RZU640" s="105"/>
      <c r="RZV640" s="105"/>
      <c r="RZW640" s="105"/>
      <c r="RZX640" s="105"/>
      <c r="RZY640" s="105"/>
      <c r="RZZ640" s="105"/>
      <c r="SAA640" s="105"/>
      <c r="SAB640" s="105"/>
      <c r="SAC640" s="105"/>
      <c r="SAD640" s="105"/>
      <c r="SAE640" s="105"/>
      <c r="SAF640" s="105"/>
      <c r="SAG640" s="105"/>
      <c r="SAH640" s="105"/>
      <c r="SAI640" s="105"/>
      <c r="SAJ640" s="105"/>
      <c r="SAK640" s="105"/>
      <c r="SAL640" s="105"/>
      <c r="SAM640" s="105"/>
      <c r="SAN640" s="105"/>
      <c r="SAO640" s="105"/>
      <c r="SAP640" s="105"/>
      <c r="SAQ640" s="105"/>
      <c r="SAR640" s="105"/>
      <c r="SAS640" s="105"/>
      <c r="SAT640" s="105"/>
      <c r="SAU640" s="105"/>
      <c r="SAV640" s="105"/>
      <c r="SAW640" s="105"/>
      <c r="SAX640" s="105"/>
      <c r="SAY640" s="105"/>
      <c r="SAZ640" s="105"/>
      <c r="SBA640" s="105"/>
      <c r="SBB640" s="105"/>
      <c r="SBC640" s="105"/>
      <c r="SBD640" s="105"/>
      <c r="SBE640" s="105"/>
      <c r="SBF640" s="105"/>
      <c r="SBG640" s="105"/>
      <c r="SBH640" s="105"/>
      <c r="SBI640" s="105"/>
      <c r="SBJ640" s="105"/>
      <c r="SBK640" s="105"/>
      <c r="SBL640" s="105"/>
      <c r="SBM640" s="105"/>
      <c r="SBN640" s="105"/>
      <c r="SBO640" s="105"/>
      <c r="SBP640" s="105"/>
      <c r="SBQ640" s="105"/>
      <c r="SBR640" s="105"/>
      <c r="SBS640" s="105"/>
      <c r="SBT640" s="105"/>
      <c r="SBU640" s="105"/>
      <c r="SBV640" s="105"/>
      <c r="SBW640" s="105"/>
      <c r="SBX640" s="105"/>
      <c r="SBY640" s="105"/>
      <c r="SBZ640" s="105"/>
      <c r="SCA640" s="105"/>
      <c r="SCB640" s="105"/>
      <c r="SCC640" s="105"/>
      <c r="SCD640" s="105"/>
      <c r="SCE640" s="105"/>
      <c r="SCF640" s="105"/>
      <c r="SCG640" s="105"/>
      <c r="SCH640" s="105"/>
      <c r="SCI640" s="105"/>
      <c r="SCJ640" s="105"/>
      <c r="SCK640" s="105"/>
      <c r="SCL640" s="105"/>
      <c r="SCM640" s="105"/>
      <c r="SCN640" s="105"/>
      <c r="SCO640" s="105"/>
      <c r="SCP640" s="105"/>
      <c r="SCQ640" s="105"/>
      <c r="SCR640" s="105"/>
      <c r="SCS640" s="105"/>
      <c r="SCT640" s="105"/>
      <c r="SCU640" s="105"/>
      <c r="SCV640" s="105"/>
      <c r="SCW640" s="105"/>
      <c r="SCX640" s="105"/>
      <c r="SCY640" s="105"/>
      <c r="SCZ640" s="105"/>
      <c r="SDA640" s="105"/>
      <c r="SDB640" s="105"/>
      <c r="SDC640" s="105"/>
      <c r="SDD640" s="105"/>
      <c r="SDE640" s="105"/>
      <c r="SDF640" s="105"/>
      <c r="SDG640" s="105"/>
      <c r="SDH640" s="105"/>
      <c r="SDI640" s="105"/>
      <c r="SDJ640" s="105"/>
      <c r="SDK640" s="105"/>
      <c r="SDL640" s="105"/>
      <c r="SDM640" s="105"/>
      <c r="SDN640" s="105"/>
      <c r="SDO640" s="105"/>
      <c r="SDP640" s="105"/>
      <c r="SDQ640" s="105"/>
      <c r="SDR640" s="105"/>
      <c r="SDS640" s="105"/>
      <c r="SDT640" s="105"/>
      <c r="SDU640" s="105"/>
      <c r="SDV640" s="105"/>
      <c r="SDW640" s="105"/>
      <c r="SDX640" s="105"/>
      <c r="SDY640" s="105"/>
      <c r="SDZ640" s="105"/>
      <c r="SEA640" s="105"/>
      <c r="SEB640" s="105"/>
      <c r="SEC640" s="105"/>
      <c r="SED640" s="105"/>
      <c r="SEE640" s="105"/>
      <c r="SEF640" s="105"/>
      <c r="SEG640" s="105"/>
      <c r="SEH640" s="105"/>
      <c r="SEI640" s="105"/>
      <c r="SEJ640" s="105"/>
      <c r="SEK640" s="105"/>
      <c r="SEL640" s="105"/>
      <c r="SEM640" s="105"/>
      <c r="SEN640" s="105"/>
      <c r="SEO640" s="105"/>
      <c r="SEP640" s="105"/>
      <c r="SEQ640" s="105"/>
      <c r="SER640" s="105"/>
      <c r="SES640" s="105"/>
      <c r="SET640" s="105"/>
      <c r="SEU640" s="105"/>
      <c r="SEV640" s="105"/>
      <c r="SEW640" s="105"/>
      <c r="SEX640" s="105"/>
      <c r="SEY640" s="105"/>
      <c r="SEZ640" s="105"/>
      <c r="SFA640" s="105"/>
      <c r="SFB640" s="105"/>
      <c r="SFC640" s="105"/>
      <c r="SFD640" s="105"/>
      <c r="SFE640" s="105"/>
      <c r="SFF640" s="105"/>
      <c r="SFG640" s="105"/>
      <c r="SFH640" s="105"/>
      <c r="SFI640" s="105"/>
      <c r="SFJ640" s="105"/>
      <c r="SFK640" s="105"/>
      <c r="SFL640" s="105"/>
      <c r="SFM640" s="105"/>
      <c r="SFN640" s="105"/>
      <c r="SFO640" s="105"/>
      <c r="SFP640" s="105"/>
      <c r="SFQ640" s="105"/>
      <c r="SFR640" s="105"/>
      <c r="SFS640" s="105"/>
      <c r="SFT640" s="105"/>
      <c r="SFU640" s="105"/>
      <c r="SFV640" s="105"/>
      <c r="SFW640" s="105"/>
      <c r="SFX640" s="105"/>
      <c r="SFY640" s="105"/>
      <c r="SFZ640" s="105"/>
      <c r="SGA640" s="105"/>
      <c r="SGB640" s="105"/>
      <c r="SGC640" s="105"/>
      <c r="SGD640" s="105"/>
      <c r="SGE640" s="105"/>
      <c r="SGF640" s="105"/>
      <c r="SGG640" s="105"/>
      <c r="SGH640" s="105"/>
      <c r="SGI640" s="105"/>
      <c r="SGJ640" s="105"/>
      <c r="SGK640" s="105"/>
      <c r="SGL640" s="105"/>
      <c r="SGM640" s="105"/>
      <c r="SGN640" s="105"/>
      <c r="SGO640" s="105"/>
      <c r="SGP640" s="105"/>
      <c r="SGQ640" s="105"/>
      <c r="SGR640" s="105"/>
      <c r="SGS640" s="105"/>
      <c r="SGT640" s="105"/>
      <c r="SGU640" s="105"/>
      <c r="SGV640" s="105"/>
      <c r="SGW640" s="105"/>
      <c r="SGX640" s="105"/>
      <c r="SGY640" s="105"/>
      <c r="SGZ640" s="105"/>
      <c r="SHA640" s="105"/>
      <c r="SHB640" s="105"/>
      <c r="SHC640" s="105"/>
      <c r="SHD640" s="105"/>
      <c r="SHE640" s="105"/>
      <c r="SHF640" s="105"/>
      <c r="SHG640" s="105"/>
      <c r="SHH640" s="105"/>
      <c r="SHI640" s="105"/>
      <c r="SHJ640" s="105"/>
      <c r="SHK640" s="105"/>
      <c r="SHL640" s="105"/>
      <c r="SHM640" s="105"/>
      <c r="SHN640" s="105"/>
      <c r="SHO640" s="105"/>
      <c r="SHP640" s="105"/>
      <c r="SHQ640" s="105"/>
      <c r="SHR640" s="105"/>
      <c r="SHS640" s="105"/>
      <c r="SHT640" s="105"/>
      <c r="SHU640" s="105"/>
      <c r="SHV640" s="105"/>
      <c r="SHW640" s="105"/>
      <c r="SHX640" s="105"/>
      <c r="SHY640" s="105"/>
      <c r="SHZ640" s="105"/>
      <c r="SIA640" s="105"/>
      <c r="SIB640" s="105"/>
      <c r="SIC640" s="105"/>
      <c r="SID640" s="105"/>
      <c r="SIE640" s="105"/>
      <c r="SIF640" s="105"/>
      <c r="SIG640" s="105"/>
      <c r="SIH640" s="105"/>
      <c r="SII640" s="105"/>
      <c r="SIJ640" s="105"/>
      <c r="SIK640" s="105"/>
      <c r="SIL640" s="105"/>
      <c r="SIM640" s="105"/>
      <c r="SIN640" s="105"/>
      <c r="SIO640" s="105"/>
      <c r="SIP640" s="105"/>
      <c r="SIQ640" s="105"/>
      <c r="SIR640" s="105"/>
      <c r="SIS640" s="105"/>
      <c r="SIT640" s="105"/>
      <c r="SIU640" s="105"/>
      <c r="SIV640" s="105"/>
      <c r="SIW640" s="105"/>
      <c r="SIX640" s="105"/>
      <c r="SIY640" s="105"/>
      <c r="SIZ640" s="105"/>
      <c r="SJA640" s="105"/>
      <c r="SJB640" s="105"/>
      <c r="SJC640" s="105"/>
      <c r="SJD640" s="105"/>
      <c r="SJE640" s="105"/>
      <c r="SJF640" s="105"/>
      <c r="SJG640" s="105"/>
      <c r="SJH640" s="105"/>
      <c r="SJI640" s="105"/>
      <c r="SJJ640" s="105"/>
      <c r="SJK640" s="105"/>
      <c r="SJL640" s="105"/>
      <c r="SJM640" s="105"/>
      <c r="SJN640" s="105"/>
      <c r="SJO640" s="105"/>
      <c r="SJP640" s="105"/>
      <c r="SJQ640" s="105"/>
      <c r="SJR640" s="105"/>
      <c r="SJS640" s="105"/>
      <c r="SJT640" s="105"/>
      <c r="SJU640" s="105"/>
      <c r="SJV640" s="105"/>
      <c r="SJW640" s="105"/>
      <c r="SJX640" s="105"/>
      <c r="SJY640" s="105"/>
      <c r="SJZ640" s="105"/>
      <c r="SKA640" s="105"/>
      <c r="SKB640" s="105"/>
      <c r="SKC640" s="105"/>
      <c r="SKD640" s="105"/>
      <c r="SKE640" s="105"/>
      <c r="SKF640" s="105"/>
      <c r="SKG640" s="105"/>
      <c r="SKH640" s="105"/>
      <c r="SKI640" s="105"/>
      <c r="SKJ640" s="105"/>
      <c r="SKK640" s="105"/>
      <c r="SKL640" s="105"/>
      <c r="SKM640" s="105"/>
      <c r="SKN640" s="105"/>
      <c r="SKO640" s="105"/>
      <c r="SKP640" s="105"/>
      <c r="SKQ640" s="105"/>
      <c r="SKR640" s="105"/>
      <c r="SKS640" s="105"/>
      <c r="SKT640" s="105"/>
      <c r="SKU640" s="105"/>
      <c r="SKV640" s="105"/>
      <c r="SKW640" s="105"/>
      <c r="SKX640" s="105"/>
      <c r="SKY640" s="105"/>
      <c r="SKZ640" s="105"/>
      <c r="SLA640" s="105"/>
      <c r="SLB640" s="105"/>
      <c r="SLC640" s="105"/>
      <c r="SLD640" s="105"/>
      <c r="SLE640" s="105"/>
      <c r="SLF640" s="105"/>
      <c r="SLG640" s="105"/>
      <c r="SLH640" s="105"/>
      <c r="SLI640" s="105"/>
      <c r="SLJ640" s="105"/>
      <c r="SLK640" s="105"/>
      <c r="SLL640" s="105"/>
      <c r="SLM640" s="105"/>
      <c r="SLN640" s="105"/>
      <c r="SLO640" s="105"/>
      <c r="SLP640" s="105"/>
      <c r="SLQ640" s="105"/>
      <c r="SLR640" s="105"/>
      <c r="SLS640" s="105"/>
      <c r="SLT640" s="105"/>
      <c r="SLU640" s="105"/>
      <c r="SLV640" s="105"/>
      <c r="SLW640" s="105"/>
      <c r="SLX640" s="105"/>
      <c r="SLY640" s="105"/>
      <c r="SLZ640" s="105"/>
      <c r="SMA640" s="105"/>
      <c r="SMB640" s="105"/>
      <c r="SMC640" s="105"/>
      <c r="SMD640" s="105"/>
      <c r="SME640" s="105"/>
      <c r="SMF640" s="105"/>
      <c r="SMG640" s="105"/>
      <c r="SMH640" s="105"/>
      <c r="SMI640" s="105"/>
      <c r="SMJ640" s="105"/>
      <c r="SMK640" s="105"/>
      <c r="SML640" s="105"/>
      <c r="SMM640" s="105"/>
      <c r="SMN640" s="105"/>
      <c r="SMO640" s="105"/>
      <c r="SMP640" s="105"/>
      <c r="SMQ640" s="105"/>
      <c r="SMR640" s="105"/>
      <c r="SMS640" s="105"/>
      <c r="SMT640" s="105"/>
      <c r="SMU640" s="105"/>
      <c r="SMV640" s="105"/>
      <c r="SMW640" s="105"/>
      <c r="SMX640" s="105"/>
      <c r="SMY640" s="105"/>
      <c r="SMZ640" s="105"/>
      <c r="SNA640" s="105"/>
      <c r="SNB640" s="105"/>
      <c r="SNC640" s="105"/>
      <c r="SND640" s="105"/>
      <c r="SNE640" s="105"/>
      <c r="SNF640" s="105"/>
      <c r="SNG640" s="105"/>
      <c r="SNH640" s="105"/>
      <c r="SNI640" s="105"/>
      <c r="SNJ640" s="105"/>
      <c r="SNK640" s="105"/>
      <c r="SNL640" s="105"/>
      <c r="SNM640" s="105"/>
      <c r="SNN640" s="105"/>
      <c r="SNO640" s="105"/>
      <c r="SNP640" s="105"/>
      <c r="SNQ640" s="105"/>
      <c r="SNR640" s="105"/>
      <c r="SNS640" s="105"/>
      <c r="SNT640" s="105"/>
      <c r="SNU640" s="105"/>
      <c r="SNV640" s="105"/>
      <c r="SNW640" s="105"/>
      <c r="SNX640" s="105"/>
      <c r="SNY640" s="105"/>
      <c r="SNZ640" s="105"/>
      <c r="SOA640" s="105"/>
      <c r="SOB640" s="105"/>
      <c r="SOC640" s="105"/>
      <c r="SOD640" s="105"/>
      <c r="SOE640" s="105"/>
      <c r="SOF640" s="105"/>
      <c r="SOG640" s="105"/>
      <c r="SOH640" s="105"/>
      <c r="SOI640" s="105"/>
      <c r="SOJ640" s="105"/>
      <c r="SOK640" s="105"/>
      <c r="SOL640" s="105"/>
      <c r="SOM640" s="105"/>
      <c r="SON640" s="105"/>
      <c r="SOO640" s="105"/>
      <c r="SOP640" s="105"/>
      <c r="SOQ640" s="105"/>
      <c r="SOR640" s="105"/>
      <c r="SOS640" s="105"/>
      <c r="SOT640" s="105"/>
      <c r="SOU640" s="105"/>
      <c r="SOV640" s="105"/>
      <c r="SOW640" s="105"/>
      <c r="SOX640" s="105"/>
      <c r="SOY640" s="105"/>
      <c r="SOZ640" s="105"/>
      <c r="SPA640" s="105"/>
      <c r="SPB640" s="105"/>
      <c r="SPC640" s="105"/>
      <c r="SPD640" s="105"/>
      <c r="SPE640" s="105"/>
      <c r="SPF640" s="105"/>
      <c r="SPG640" s="105"/>
      <c r="SPH640" s="105"/>
      <c r="SPI640" s="105"/>
      <c r="SPJ640" s="105"/>
      <c r="SPK640" s="105"/>
      <c r="SPL640" s="105"/>
      <c r="SPM640" s="105"/>
      <c r="SPN640" s="105"/>
      <c r="SPO640" s="105"/>
      <c r="SPP640" s="105"/>
      <c r="SPQ640" s="105"/>
      <c r="SPR640" s="105"/>
      <c r="SPS640" s="105"/>
      <c r="SPT640" s="105"/>
      <c r="SPU640" s="105"/>
      <c r="SPV640" s="105"/>
      <c r="SPW640" s="105"/>
      <c r="SPX640" s="105"/>
      <c r="SPY640" s="105"/>
      <c r="SPZ640" s="105"/>
      <c r="SQA640" s="105"/>
      <c r="SQB640" s="105"/>
      <c r="SQC640" s="105"/>
      <c r="SQD640" s="105"/>
      <c r="SQE640" s="105"/>
      <c r="SQF640" s="105"/>
      <c r="SQG640" s="105"/>
      <c r="SQH640" s="105"/>
      <c r="SQI640" s="105"/>
      <c r="SQJ640" s="105"/>
      <c r="SQK640" s="105"/>
      <c r="SQL640" s="105"/>
      <c r="SQM640" s="105"/>
      <c r="SQN640" s="105"/>
      <c r="SQO640" s="105"/>
      <c r="SQP640" s="105"/>
      <c r="SQQ640" s="105"/>
      <c r="SQR640" s="105"/>
      <c r="SQS640" s="105"/>
      <c r="SQT640" s="105"/>
      <c r="SQU640" s="105"/>
      <c r="SQV640" s="105"/>
      <c r="SQW640" s="105"/>
      <c r="SQX640" s="105"/>
      <c r="SQY640" s="105"/>
      <c r="SQZ640" s="105"/>
      <c r="SRA640" s="105"/>
      <c r="SRB640" s="105"/>
      <c r="SRC640" s="105"/>
      <c r="SRD640" s="105"/>
      <c r="SRE640" s="105"/>
      <c r="SRF640" s="105"/>
      <c r="SRG640" s="105"/>
      <c r="SRH640" s="105"/>
      <c r="SRI640" s="105"/>
      <c r="SRJ640" s="105"/>
      <c r="SRK640" s="105"/>
      <c r="SRL640" s="105"/>
      <c r="SRM640" s="105"/>
      <c r="SRN640" s="105"/>
      <c r="SRO640" s="105"/>
      <c r="SRP640" s="105"/>
      <c r="SRQ640" s="105"/>
      <c r="SRR640" s="105"/>
      <c r="SRS640" s="105"/>
      <c r="SRT640" s="105"/>
      <c r="SRU640" s="105"/>
      <c r="SRV640" s="105"/>
      <c r="SRW640" s="105"/>
      <c r="SRX640" s="105"/>
      <c r="SRY640" s="105"/>
      <c r="SRZ640" s="105"/>
      <c r="SSA640" s="105"/>
      <c r="SSB640" s="105"/>
      <c r="SSC640" s="105"/>
      <c r="SSD640" s="105"/>
      <c r="SSE640" s="105"/>
      <c r="SSF640" s="105"/>
      <c r="SSG640" s="105"/>
      <c r="SSH640" s="105"/>
      <c r="SSI640" s="105"/>
      <c r="SSJ640" s="105"/>
      <c r="SSK640" s="105"/>
      <c r="SSL640" s="105"/>
      <c r="SSM640" s="105"/>
      <c r="SSN640" s="105"/>
      <c r="SSO640" s="105"/>
      <c r="SSP640" s="105"/>
      <c r="SSQ640" s="105"/>
      <c r="SSR640" s="105"/>
      <c r="SSS640" s="105"/>
      <c r="SST640" s="105"/>
      <c r="SSU640" s="105"/>
      <c r="SSV640" s="105"/>
      <c r="SSW640" s="105"/>
      <c r="SSX640" s="105"/>
      <c r="SSY640" s="105"/>
      <c r="SSZ640" s="105"/>
      <c r="STA640" s="105"/>
      <c r="STB640" s="105"/>
      <c r="STC640" s="105"/>
      <c r="STD640" s="105"/>
      <c r="STE640" s="105"/>
      <c r="STF640" s="105"/>
      <c r="STG640" s="105"/>
      <c r="STH640" s="105"/>
      <c r="STI640" s="105"/>
      <c r="STJ640" s="105"/>
      <c r="STK640" s="105"/>
      <c r="STL640" s="105"/>
      <c r="STM640" s="105"/>
      <c r="STN640" s="105"/>
      <c r="STO640" s="105"/>
      <c r="STP640" s="105"/>
      <c r="STQ640" s="105"/>
      <c r="STR640" s="105"/>
      <c r="STS640" s="105"/>
      <c r="STT640" s="105"/>
      <c r="STU640" s="105"/>
      <c r="STV640" s="105"/>
      <c r="STW640" s="105"/>
      <c r="STX640" s="105"/>
      <c r="STY640" s="105"/>
      <c r="STZ640" s="105"/>
      <c r="SUA640" s="105"/>
      <c r="SUB640" s="105"/>
      <c r="SUC640" s="105"/>
      <c r="SUD640" s="105"/>
      <c r="SUE640" s="105"/>
      <c r="SUF640" s="105"/>
      <c r="SUG640" s="105"/>
      <c r="SUH640" s="105"/>
      <c r="SUI640" s="105"/>
      <c r="SUJ640" s="105"/>
      <c r="SUK640" s="105"/>
      <c r="SUL640" s="105"/>
      <c r="SUM640" s="105"/>
      <c r="SUN640" s="105"/>
      <c r="SUO640" s="105"/>
      <c r="SUP640" s="105"/>
      <c r="SUQ640" s="105"/>
      <c r="SUR640" s="105"/>
      <c r="SUS640" s="105"/>
      <c r="SUT640" s="105"/>
      <c r="SUU640" s="105"/>
      <c r="SUV640" s="105"/>
      <c r="SUW640" s="105"/>
      <c r="SUX640" s="105"/>
      <c r="SUY640" s="105"/>
      <c r="SUZ640" s="105"/>
      <c r="SVA640" s="105"/>
      <c r="SVB640" s="105"/>
      <c r="SVC640" s="105"/>
      <c r="SVD640" s="105"/>
      <c r="SVE640" s="105"/>
      <c r="SVF640" s="105"/>
      <c r="SVG640" s="105"/>
      <c r="SVH640" s="105"/>
      <c r="SVI640" s="105"/>
      <c r="SVJ640" s="105"/>
      <c r="SVK640" s="105"/>
      <c r="SVL640" s="105"/>
      <c r="SVM640" s="105"/>
      <c r="SVN640" s="105"/>
      <c r="SVO640" s="105"/>
      <c r="SVP640" s="105"/>
      <c r="SVQ640" s="105"/>
      <c r="SVR640" s="105"/>
      <c r="SVS640" s="105"/>
      <c r="SVT640" s="105"/>
      <c r="SVU640" s="105"/>
      <c r="SVV640" s="105"/>
      <c r="SVW640" s="105"/>
      <c r="SVX640" s="105"/>
      <c r="SVY640" s="105"/>
      <c r="SVZ640" s="105"/>
      <c r="SWA640" s="105"/>
      <c r="SWB640" s="105"/>
      <c r="SWC640" s="105"/>
      <c r="SWD640" s="105"/>
      <c r="SWE640" s="105"/>
      <c r="SWF640" s="105"/>
      <c r="SWG640" s="105"/>
      <c r="SWH640" s="105"/>
      <c r="SWI640" s="105"/>
      <c r="SWJ640" s="105"/>
      <c r="SWK640" s="105"/>
      <c r="SWL640" s="105"/>
      <c r="SWM640" s="105"/>
      <c r="SWN640" s="105"/>
      <c r="SWO640" s="105"/>
      <c r="SWP640" s="105"/>
      <c r="SWQ640" s="105"/>
      <c r="SWR640" s="105"/>
      <c r="SWS640" s="105"/>
      <c r="SWT640" s="105"/>
      <c r="SWU640" s="105"/>
      <c r="SWV640" s="105"/>
      <c r="SWW640" s="105"/>
      <c r="SWX640" s="105"/>
      <c r="SWY640" s="105"/>
      <c r="SWZ640" s="105"/>
      <c r="SXA640" s="105"/>
      <c r="SXB640" s="105"/>
      <c r="SXC640" s="105"/>
      <c r="SXD640" s="105"/>
      <c r="SXE640" s="105"/>
      <c r="SXF640" s="105"/>
      <c r="SXG640" s="105"/>
      <c r="SXH640" s="105"/>
      <c r="SXI640" s="105"/>
      <c r="SXJ640" s="105"/>
      <c r="SXK640" s="105"/>
      <c r="SXL640" s="105"/>
      <c r="SXM640" s="105"/>
      <c r="SXN640" s="105"/>
      <c r="SXO640" s="105"/>
      <c r="SXP640" s="105"/>
      <c r="SXQ640" s="105"/>
      <c r="SXR640" s="105"/>
      <c r="SXS640" s="105"/>
      <c r="SXT640" s="105"/>
      <c r="SXU640" s="105"/>
      <c r="SXV640" s="105"/>
      <c r="SXW640" s="105"/>
      <c r="SXX640" s="105"/>
      <c r="SXY640" s="105"/>
      <c r="SXZ640" s="105"/>
      <c r="SYA640" s="105"/>
      <c r="SYB640" s="105"/>
      <c r="SYC640" s="105"/>
      <c r="SYD640" s="105"/>
      <c r="SYE640" s="105"/>
      <c r="SYF640" s="105"/>
      <c r="SYG640" s="105"/>
      <c r="SYH640" s="105"/>
      <c r="SYI640" s="105"/>
      <c r="SYJ640" s="105"/>
      <c r="SYK640" s="105"/>
      <c r="SYL640" s="105"/>
      <c r="SYM640" s="105"/>
      <c r="SYN640" s="105"/>
      <c r="SYO640" s="105"/>
      <c r="SYP640" s="105"/>
      <c r="SYQ640" s="105"/>
      <c r="SYR640" s="105"/>
      <c r="SYS640" s="105"/>
      <c r="SYT640" s="105"/>
      <c r="SYU640" s="105"/>
      <c r="SYV640" s="105"/>
      <c r="SYW640" s="105"/>
      <c r="SYX640" s="105"/>
      <c r="SYY640" s="105"/>
      <c r="SYZ640" s="105"/>
      <c r="SZA640" s="105"/>
      <c r="SZB640" s="105"/>
      <c r="SZC640" s="105"/>
      <c r="SZD640" s="105"/>
      <c r="SZE640" s="105"/>
      <c r="SZF640" s="105"/>
      <c r="SZG640" s="105"/>
      <c r="SZH640" s="105"/>
      <c r="SZI640" s="105"/>
      <c r="SZJ640" s="105"/>
      <c r="SZK640" s="105"/>
      <c r="SZL640" s="105"/>
      <c r="SZM640" s="105"/>
      <c r="SZN640" s="105"/>
      <c r="SZO640" s="105"/>
      <c r="SZP640" s="105"/>
      <c r="SZQ640" s="105"/>
      <c r="SZR640" s="105"/>
      <c r="SZS640" s="105"/>
      <c r="SZT640" s="105"/>
      <c r="SZU640" s="105"/>
      <c r="SZV640" s="105"/>
      <c r="SZW640" s="105"/>
      <c r="SZX640" s="105"/>
      <c r="SZY640" s="105"/>
      <c r="SZZ640" s="105"/>
      <c r="TAA640" s="105"/>
      <c r="TAB640" s="105"/>
      <c r="TAC640" s="105"/>
      <c r="TAD640" s="105"/>
      <c r="TAE640" s="105"/>
      <c r="TAF640" s="105"/>
      <c r="TAG640" s="105"/>
      <c r="TAH640" s="105"/>
      <c r="TAI640" s="105"/>
      <c r="TAJ640" s="105"/>
      <c r="TAK640" s="105"/>
      <c r="TAL640" s="105"/>
      <c r="TAM640" s="105"/>
      <c r="TAN640" s="105"/>
      <c r="TAO640" s="105"/>
      <c r="TAP640" s="105"/>
      <c r="TAQ640" s="105"/>
      <c r="TAR640" s="105"/>
      <c r="TAS640" s="105"/>
      <c r="TAT640" s="105"/>
      <c r="TAU640" s="105"/>
      <c r="TAV640" s="105"/>
      <c r="TAW640" s="105"/>
      <c r="TAX640" s="105"/>
      <c r="TAY640" s="105"/>
      <c r="TAZ640" s="105"/>
      <c r="TBA640" s="105"/>
      <c r="TBB640" s="105"/>
      <c r="TBC640" s="105"/>
      <c r="TBD640" s="105"/>
      <c r="TBE640" s="105"/>
      <c r="TBF640" s="105"/>
      <c r="TBG640" s="105"/>
      <c r="TBH640" s="105"/>
      <c r="TBI640" s="105"/>
      <c r="TBJ640" s="105"/>
      <c r="TBK640" s="105"/>
      <c r="TBL640" s="105"/>
      <c r="TBM640" s="105"/>
      <c r="TBN640" s="105"/>
      <c r="TBO640" s="105"/>
      <c r="TBP640" s="105"/>
      <c r="TBQ640" s="105"/>
      <c r="TBR640" s="105"/>
      <c r="TBS640" s="105"/>
      <c r="TBT640" s="105"/>
      <c r="TBU640" s="105"/>
      <c r="TBV640" s="105"/>
      <c r="TBW640" s="105"/>
      <c r="TBX640" s="105"/>
      <c r="TBY640" s="105"/>
      <c r="TBZ640" s="105"/>
      <c r="TCA640" s="105"/>
      <c r="TCB640" s="105"/>
      <c r="TCC640" s="105"/>
      <c r="TCD640" s="105"/>
      <c r="TCE640" s="105"/>
      <c r="TCF640" s="105"/>
      <c r="TCG640" s="105"/>
      <c r="TCH640" s="105"/>
      <c r="TCI640" s="105"/>
      <c r="TCJ640" s="105"/>
      <c r="TCK640" s="105"/>
      <c r="TCL640" s="105"/>
      <c r="TCM640" s="105"/>
      <c r="TCN640" s="105"/>
      <c r="TCO640" s="105"/>
      <c r="TCP640" s="105"/>
      <c r="TCQ640" s="105"/>
      <c r="TCR640" s="105"/>
      <c r="TCS640" s="105"/>
      <c r="TCT640" s="105"/>
      <c r="TCU640" s="105"/>
      <c r="TCV640" s="105"/>
      <c r="TCW640" s="105"/>
      <c r="TCX640" s="105"/>
      <c r="TCY640" s="105"/>
      <c r="TCZ640" s="105"/>
      <c r="TDA640" s="105"/>
      <c r="TDB640" s="105"/>
      <c r="TDC640" s="105"/>
      <c r="TDD640" s="105"/>
      <c r="TDE640" s="105"/>
      <c r="TDF640" s="105"/>
      <c r="TDG640" s="105"/>
      <c r="TDH640" s="105"/>
      <c r="TDI640" s="105"/>
      <c r="TDJ640" s="105"/>
      <c r="TDK640" s="105"/>
      <c r="TDL640" s="105"/>
      <c r="TDM640" s="105"/>
      <c r="TDN640" s="105"/>
      <c r="TDO640" s="105"/>
      <c r="TDP640" s="105"/>
      <c r="TDQ640" s="105"/>
      <c r="TDR640" s="105"/>
      <c r="TDS640" s="105"/>
      <c r="TDT640" s="105"/>
      <c r="TDU640" s="105"/>
      <c r="TDV640" s="105"/>
      <c r="TDW640" s="105"/>
      <c r="TDX640" s="105"/>
      <c r="TDY640" s="105"/>
      <c r="TDZ640" s="105"/>
      <c r="TEA640" s="105"/>
      <c r="TEB640" s="105"/>
      <c r="TEC640" s="105"/>
      <c r="TED640" s="105"/>
      <c r="TEE640" s="105"/>
      <c r="TEF640" s="105"/>
      <c r="TEG640" s="105"/>
      <c r="TEH640" s="105"/>
      <c r="TEI640" s="105"/>
      <c r="TEJ640" s="105"/>
      <c r="TEK640" s="105"/>
      <c r="TEL640" s="105"/>
      <c r="TEM640" s="105"/>
      <c r="TEN640" s="105"/>
      <c r="TEO640" s="105"/>
      <c r="TEP640" s="105"/>
      <c r="TEQ640" s="105"/>
      <c r="TER640" s="105"/>
      <c r="TES640" s="105"/>
      <c r="TET640" s="105"/>
      <c r="TEU640" s="105"/>
      <c r="TEV640" s="105"/>
      <c r="TEW640" s="105"/>
      <c r="TEX640" s="105"/>
      <c r="TEY640" s="105"/>
      <c r="TEZ640" s="105"/>
      <c r="TFA640" s="105"/>
      <c r="TFB640" s="105"/>
      <c r="TFC640" s="105"/>
      <c r="TFD640" s="105"/>
      <c r="TFE640" s="105"/>
      <c r="TFF640" s="105"/>
      <c r="TFG640" s="105"/>
      <c r="TFH640" s="105"/>
      <c r="TFI640" s="105"/>
      <c r="TFJ640" s="105"/>
      <c r="TFK640" s="105"/>
      <c r="TFL640" s="105"/>
      <c r="TFM640" s="105"/>
      <c r="TFN640" s="105"/>
      <c r="TFO640" s="105"/>
      <c r="TFP640" s="105"/>
      <c r="TFQ640" s="105"/>
      <c r="TFR640" s="105"/>
      <c r="TFS640" s="105"/>
      <c r="TFT640" s="105"/>
      <c r="TFU640" s="105"/>
      <c r="TFV640" s="105"/>
      <c r="TFW640" s="105"/>
      <c r="TFX640" s="105"/>
      <c r="TFY640" s="105"/>
      <c r="TFZ640" s="105"/>
      <c r="TGA640" s="105"/>
      <c r="TGB640" s="105"/>
      <c r="TGC640" s="105"/>
      <c r="TGD640" s="105"/>
      <c r="TGE640" s="105"/>
      <c r="TGF640" s="105"/>
      <c r="TGG640" s="105"/>
      <c r="TGH640" s="105"/>
      <c r="TGI640" s="105"/>
      <c r="TGJ640" s="105"/>
      <c r="TGK640" s="105"/>
      <c r="TGL640" s="105"/>
      <c r="TGM640" s="105"/>
      <c r="TGN640" s="105"/>
      <c r="TGO640" s="105"/>
      <c r="TGP640" s="105"/>
      <c r="TGQ640" s="105"/>
      <c r="TGR640" s="105"/>
      <c r="TGS640" s="105"/>
      <c r="TGT640" s="105"/>
      <c r="TGU640" s="105"/>
      <c r="TGV640" s="105"/>
      <c r="TGW640" s="105"/>
      <c r="TGX640" s="105"/>
      <c r="TGY640" s="105"/>
      <c r="TGZ640" s="105"/>
      <c r="THA640" s="105"/>
      <c r="THB640" s="105"/>
      <c r="THC640" s="105"/>
      <c r="THD640" s="105"/>
      <c r="THE640" s="105"/>
      <c r="THF640" s="105"/>
      <c r="THG640" s="105"/>
      <c r="THH640" s="105"/>
      <c r="THI640" s="105"/>
      <c r="THJ640" s="105"/>
      <c r="THK640" s="105"/>
      <c r="THL640" s="105"/>
      <c r="THM640" s="105"/>
      <c r="THN640" s="105"/>
      <c r="THO640" s="105"/>
      <c r="THP640" s="105"/>
      <c r="THQ640" s="105"/>
      <c r="THR640" s="105"/>
      <c r="THS640" s="105"/>
      <c r="THT640" s="105"/>
      <c r="THU640" s="105"/>
      <c r="THV640" s="105"/>
      <c r="THW640" s="105"/>
      <c r="THX640" s="105"/>
      <c r="THY640" s="105"/>
      <c r="THZ640" s="105"/>
      <c r="TIA640" s="105"/>
      <c r="TIB640" s="105"/>
      <c r="TIC640" s="105"/>
      <c r="TID640" s="105"/>
      <c r="TIE640" s="105"/>
      <c r="TIF640" s="105"/>
      <c r="TIG640" s="105"/>
      <c r="TIH640" s="105"/>
      <c r="TII640" s="105"/>
      <c r="TIJ640" s="105"/>
      <c r="TIK640" s="105"/>
      <c r="TIL640" s="105"/>
      <c r="TIM640" s="105"/>
      <c r="TIN640" s="105"/>
      <c r="TIO640" s="105"/>
      <c r="TIP640" s="105"/>
      <c r="TIQ640" s="105"/>
      <c r="TIR640" s="105"/>
      <c r="TIS640" s="105"/>
      <c r="TIT640" s="105"/>
      <c r="TIU640" s="105"/>
      <c r="TIV640" s="105"/>
      <c r="TIW640" s="105"/>
      <c r="TIX640" s="105"/>
      <c r="TIY640" s="105"/>
      <c r="TIZ640" s="105"/>
      <c r="TJA640" s="105"/>
      <c r="TJB640" s="105"/>
      <c r="TJC640" s="105"/>
      <c r="TJD640" s="105"/>
      <c r="TJE640" s="105"/>
      <c r="TJF640" s="105"/>
      <c r="TJG640" s="105"/>
      <c r="TJH640" s="105"/>
      <c r="TJI640" s="105"/>
      <c r="TJJ640" s="105"/>
      <c r="TJK640" s="105"/>
      <c r="TJL640" s="105"/>
      <c r="TJM640" s="105"/>
      <c r="TJN640" s="105"/>
      <c r="TJO640" s="105"/>
      <c r="TJP640" s="105"/>
      <c r="TJQ640" s="105"/>
      <c r="TJR640" s="105"/>
      <c r="TJS640" s="105"/>
      <c r="TJT640" s="105"/>
      <c r="TJU640" s="105"/>
      <c r="TJV640" s="105"/>
      <c r="TJW640" s="105"/>
      <c r="TJX640" s="105"/>
      <c r="TJY640" s="105"/>
      <c r="TJZ640" s="105"/>
      <c r="TKA640" s="105"/>
      <c r="TKB640" s="105"/>
      <c r="TKC640" s="105"/>
      <c r="TKD640" s="105"/>
      <c r="TKE640" s="105"/>
      <c r="TKF640" s="105"/>
      <c r="TKG640" s="105"/>
      <c r="TKH640" s="105"/>
      <c r="TKI640" s="105"/>
      <c r="TKJ640" s="105"/>
      <c r="TKK640" s="105"/>
      <c r="TKL640" s="105"/>
      <c r="TKM640" s="105"/>
      <c r="TKN640" s="105"/>
      <c r="TKO640" s="105"/>
      <c r="TKP640" s="105"/>
      <c r="TKQ640" s="105"/>
      <c r="TKR640" s="105"/>
      <c r="TKS640" s="105"/>
      <c r="TKT640" s="105"/>
      <c r="TKU640" s="105"/>
      <c r="TKV640" s="105"/>
      <c r="TKW640" s="105"/>
      <c r="TKX640" s="105"/>
      <c r="TKY640" s="105"/>
      <c r="TKZ640" s="105"/>
      <c r="TLA640" s="105"/>
      <c r="TLB640" s="105"/>
      <c r="TLC640" s="105"/>
      <c r="TLD640" s="105"/>
      <c r="TLE640" s="105"/>
      <c r="TLF640" s="105"/>
      <c r="TLG640" s="105"/>
      <c r="TLH640" s="105"/>
      <c r="TLI640" s="105"/>
      <c r="TLJ640" s="105"/>
      <c r="TLK640" s="105"/>
      <c r="TLL640" s="105"/>
      <c r="TLM640" s="105"/>
      <c r="TLN640" s="105"/>
      <c r="TLO640" s="105"/>
      <c r="TLP640" s="105"/>
      <c r="TLQ640" s="105"/>
      <c r="TLR640" s="105"/>
      <c r="TLS640" s="105"/>
      <c r="TLT640" s="105"/>
      <c r="TLU640" s="105"/>
      <c r="TLV640" s="105"/>
      <c r="TLW640" s="105"/>
      <c r="TLX640" s="105"/>
      <c r="TLY640" s="105"/>
      <c r="TLZ640" s="105"/>
      <c r="TMA640" s="105"/>
      <c r="TMB640" s="105"/>
      <c r="TMC640" s="105"/>
      <c r="TMD640" s="105"/>
      <c r="TME640" s="105"/>
      <c r="TMF640" s="105"/>
      <c r="TMG640" s="105"/>
      <c r="TMH640" s="105"/>
      <c r="TMI640" s="105"/>
      <c r="TMJ640" s="105"/>
      <c r="TMK640" s="105"/>
      <c r="TML640" s="105"/>
      <c r="TMM640" s="105"/>
      <c r="TMN640" s="105"/>
      <c r="TMO640" s="105"/>
      <c r="TMP640" s="105"/>
      <c r="TMQ640" s="105"/>
      <c r="TMR640" s="105"/>
      <c r="TMS640" s="105"/>
      <c r="TMT640" s="105"/>
      <c r="TMU640" s="105"/>
      <c r="TMV640" s="105"/>
      <c r="TMW640" s="105"/>
      <c r="TMX640" s="105"/>
      <c r="TMY640" s="105"/>
      <c r="TMZ640" s="105"/>
      <c r="TNA640" s="105"/>
      <c r="TNB640" s="105"/>
      <c r="TNC640" s="105"/>
      <c r="TND640" s="105"/>
      <c r="TNE640" s="105"/>
      <c r="TNF640" s="105"/>
      <c r="TNG640" s="105"/>
      <c r="TNH640" s="105"/>
      <c r="TNI640" s="105"/>
      <c r="TNJ640" s="105"/>
      <c r="TNK640" s="105"/>
      <c r="TNL640" s="105"/>
      <c r="TNM640" s="105"/>
      <c r="TNN640" s="105"/>
      <c r="TNO640" s="105"/>
      <c r="TNP640" s="105"/>
      <c r="TNQ640" s="105"/>
      <c r="TNR640" s="105"/>
      <c r="TNS640" s="105"/>
      <c r="TNT640" s="105"/>
      <c r="TNU640" s="105"/>
      <c r="TNV640" s="105"/>
      <c r="TNW640" s="105"/>
      <c r="TNX640" s="105"/>
      <c r="TNY640" s="105"/>
      <c r="TNZ640" s="105"/>
      <c r="TOA640" s="105"/>
      <c r="TOB640" s="105"/>
      <c r="TOC640" s="105"/>
      <c r="TOD640" s="105"/>
      <c r="TOE640" s="105"/>
      <c r="TOF640" s="105"/>
      <c r="TOG640" s="105"/>
      <c r="TOH640" s="105"/>
      <c r="TOI640" s="105"/>
      <c r="TOJ640" s="105"/>
      <c r="TOK640" s="105"/>
      <c r="TOL640" s="105"/>
      <c r="TOM640" s="105"/>
      <c r="TON640" s="105"/>
      <c r="TOO640" s="105"/>
      <c r="TOP640" s="105"/>
      <c r="TOQ640" s="105"/>
      <c r="TOR640" s="105"/>
      <c r="TOS640" s="105"/>
      <c r="TOT640" s="105"/>
      <c r="TOU640" s="105"/>
      <c r="TOV640" s="105"/>
      <c r="TOW640" s="105"/>
      <c r="TOX640" s="105"/>
      <c r="TOY640" s="105"/>
      <c r="TOZ640" s="105"/>
      <c r="TPA640" s="105"/>
      <c r="TPB640" s="105"/>
      <c r="TPC640" s="105"/>
      <c r="TPD640" s="105"/>
      <c r="TPE640" s="105"/>
      <c r="TPF640" s="105"/>
      <c r="TPG640" s="105"/>
      <c r="TPH640" s="105"/>
      <c r="TPI640" s="105"/>
      <c r="TPJ640" s="105"/>
      <c r="TPK640" s="105"/>
      <c r="TPL640" s="105"/>
      <c r="TPM640" s="105"/>
      <c r="TPN640" s="105"/>
      <c r="TPO640" s="105"/>
      <c r="TPP640" s="105"/>
      <c r="TPQ640" s="105"/>
      <c r="TPR640" s="105"/>
      <c r="TPS640" s="105"/>
      <c r="TPT640" s="105"/>
      <c r="TPU640" s="105"/>
      <c r="TPV640" s="105"/>
      <c r="TPW640" s="105"/>
      <c r="TPX640" s="105"/>
      <c r="TPY640" s="105"/>
      <c r="TPZ640" s="105"/>
      <c r="TQA640" s="105"/>
      <c r="TQB640" s="105"/>
      <c r="TQC640" s="105"/>
      <c r="TQD640" s="105"/>
      <c r="TQE640" s="105"/>
      <c r="TQF640" s="105"/>
      <c r="TQG640" s="105"/>
      <c r="TQH640" s="105"/>
      <c r="TQI640" s="105"/>
      <c r="TQJ640" s="105"/>
      <c r="TQK640" s="105"/>
      <c r="TQL640" s="105"/>
      <c r="TQM640" s="105"/>
      <c r="TQN640" s="105"/>
      <c r="TQO640" s="105"/>
      <c r="TQP640" s="105"/>
      <c r="TQQ640" s="105"/>
      <c r="TQR640" s="105"/>
      <c r="TQS640" s="105"/>
      <c r="TQT640" s="105"/>
      <c r="TQU640" s="105"/>
      <c r="TQV640" s="105"/>
      <c r="TQW640" s="105"/>
      <c r="TQX640" s="105"/>
      <c r="TQY640" s="105"/>
      <c r="TQZ640" s="105"/>
      <c r="TRA640" s="105"/>
      <c r="TRB640" s="105"/>
      <c r="TRC640" s="105"/>
      <c r="TRD640" s="105"/>
      <c r="TRE640" s="105"/>
      <c r="TRF640" s="105"/>
      <c r="TRG640" s="105"/>
      <c r="TRH640" s="105"/>
      <c r="TRI640" s="105"/>
      <c r="TRJ640" s="105"/>
      <c r="TRK640" s="105"/>
      <c r="TRL640" s="105"/>
      <c r="TRM640" s="105"/>
      <c r="TRN640" s="105"/>
      <c r="TRO640" s="105"/>
      <c r="TRP640" s="105"/>
      <c r="TRQ640" s="105"/>
      <c r="TRR640" s="105"/>
      <c r="TRS640" s="105"/>
      <c r="TRT640" s="105"/>
      <c r="TRU640" s="105"/>
      <c r="TRV640" s="105"/>
      <c r="TRW640" s="105"/>
      <c r="TRX640" s="105"/>
      <c r="TRY640" s="105"/>
      <c r="TRZ640" s="105"/>
      <c r="TSA640" s="105"/>
      <c r="TSB640" s="105"/>
      <c r="TSC640" s="105"/>
      <c r="TSD640" s="105"/>
      <c r="TSE640" s="105"/>
      <c r="TSF640" s="105"/>
      <c r="TSG640" s="105"/>
      <c r="TSH640" s="105"/>
      <c r="TSI640" s="105"/>
      <c r="TSJ640" s="105"/>
      <c r="TSK640" s="105"/>
      <c r="TSL640" s="105"/>
      <c r="TSM640" s="105"/>
      <c r="TSN640" s="105"/>
      <c r="TSO640" s="105"/>
      <c r="TSP640" s="105"/>
      <c r="TSQ640" s="105"/>
      <c r="TSR640" s="105"/>
      <c r="TSS640" s="105"/>
      <c r="TST640" s="105"/>
      <c r="TSU640" s="105"/>
      <c r="TSV640" s="105"/>
      <c r="TSW640" s="105"/>
      <c r="TSX640" s="105"/>
      <c r="TSY640" s="105"/>
      <c r="TSZ640" s="105"/>
      <c r="TTA640" s="105"/>
      <c r="TTB640" s="105"/>
      <c r="TTC640" s="105"/>
      <c r="TTD640" s="105"/>
      <c r="TTE640" s="105"/>
      <c r="TTF640" s="105"/>
      <c r="TTG640" s="105"/>
      <c r="TTH640" s="105"/>
      <c r="TTI640" s="105"/>
      <c r="TTJ640" s="105"/>
      <c r="TTK640" s="105"/>
      <c r="TTL640" s="105"/>
      <c r="TTM640" s="105"/>
      <c r="TTN640" s="105"/>
      <c r="TTO640" s="105"/>
      <c r="TTP640" s="105"/>
      <c r="TTQ640" s="105"/>
      <c r="TTR640" s="105"/>
      <c r="TTS640" s="105"/>
      <c r="TTT640" s="105"/>
      <c r="TTU640" s="105"/>
      <c r="TTV640" s="105"/>
      <c r="TTW640" s="105"/>
      <c r="TTX640" s="105"/>
      <c r="TTY640" s="105"/>
      <c r="TTZ640" s="105"/>
      <c r="TUA640" s="105"/>
      <c r="TUB640" s="105"/>
      <c r="TUC640" s="105"/>
      <c r="TUD640" s="105"/>
      <c r="TUE640" s="105"/>
      <c r="TUF640" s="105"/>
      <c r="TUG640" s="105"/>
      <c r="TUH640" s="105"/>
      <c r="TUI640" s="105"/>
      <c r="TUJ640" s="105"/>
      <c r="TUK640" s="105"/>
      <c r="TUL640" s="105"/>
      <c r="TUM640" s="105"/>
      <c r="TUN640" s="105"/>
      <c r="TUO640" s="105"/>
      <c r="TUP640" s="105"/>
      <c r="TUQ640" s="105"/>
      <c r="TUR640" s="105"/>
      <c r="TUS640" s="105"/>
      <c r="TUT640" s="105"/>
      <c r="TUU640" s="105"/>
      <c r="TUV640" s="105"/>
      <c r="TUW640" s="105"/>
      <c r="TUX640" s="105"/>
      <c r="TUY640" s="105"/>
      <c r="TUZ640" s="105"/>
      <c r="TVA640" s="105"/>
      <c r="TVB640" s="105"/>
      <c r="TVC640" s="105"/>
      <c r="TVD640" s="105"/>
      <c r="TVE640" s="105"/>
      <c r="TVF640" s="105"/>
      <c r="TVG640" s="105"/>
      <c r="TVH640" s="105"/>
      <c r="TVI640" s="105"/>
      <c r="TVJ640" s="105"/>
      <c r="TVK640" s="105"/>
      <c r="TVL640" s="105"/>
      <c r="TVM640" s="105"/>
      <c r="TVN640" s="105"/>
      <c r="TVO640" s="105"/>
      <c r="TVP640" s="105"/>
      <c r="TVQ640" s="105"/>
      <c r="TVR640" s="105"/>
      <c r="TVS640" s="105"/>
      <c r="TVT640" s="105"/>
      <c r="TVU640" s="105"/>
      <c r="TVV640" s="105"/>
      <c r="TVW640" s="105"/>
      <c r="TVX640" s="105"/>
      <c r="TVY640" s="105"/>
      <c r="TVZ640" s="105"/>
      <c r="TWA640" s="105"/>
      <c r="TWB640" s="105"/>
      <c r="TWC640" s="105"/>
      <c r="TWD640" s="105"/>
      <c r="TWE640" s="105"/>
      <c r="TWF640" s="105"/>
      <c r="TWG640" s="105"/>
      <c r="TWH640" s="105"/>
      <c r="TWI640" s="105"/>
      <c r="TWJ640" s="105"/>
      <c r="TWK640" s="105"/>
      <c r="TWL640" s="105"/>
      <c r="TWM640" s="105"/>
      <c r="TWN640" s="105"/>
      <c r="TWO640" s="105"/>
      <c r="TWP640" s="105"/>
      <c r="TWQ640" s="105"/>
      <c r="TWR640" s="105"/>
      <c r="TWS640" s="105"/>
      <c r="TWT640" s="105"/>
      <c r="TWU640" s="105"/>
      <c r="TWV640" s="105"/>
      <c r="TWW640" s="105"/>
      <c r="TWX640" s="105"/>
      <c r="TWY640" s="105"/>
      <c r="TWZ640" s="105"/>
      <c r="TXA640" s="105"/>
      <c r="TXB640" s="105"/>
      <c r="TXC640" s="105"/>
      <c r="TXD640" s="105"/>
      <c r="TXE640" s="105"/>
      <c r="TXF640" s="105"/>
      <c r="TXG640" s="105"/>
      <c r="TXH640" s="105"/>
      <c r="TXI640" s="105"/>
      <c r="TXJ640" s="105"/>
      <c r="TXK640" s="105"/>
      <c r="TXL640" s="105"/>
      <c r="TXM640" s="105"/>
      <c r="TXN640" s="105"/>
      <c r="TXO640" s="105"/>
      <c r="TXP640" s="105"/>
      <c r="TXQ640" s="105"/>
      <c r="TXR640" s="105"/>
      <c r="TXS640" s="105"/>
      <c r="TXT640" s="105"/>
      <c r="TXU640" s="105"/>
      <c r="TXV640" s="105"/>
      <c r="TXW640" s="105"/>
      <c r="TXX640" s="105"/>
      <c r="TXY640" s="105"/>
      <c r="TXZ640" s="105"/>
      <c r="TYA640" s="105"/>
      <c r="TYB640" s="105"/>
      <c r="TYC640" s="105"/>
      <c r="TYD640" s="105"/>
      <c r="TYE640" s="105"/>
      <c r="TYF640" s="105"/>
      <c r="TYG640" s="105"/>
      <c r="TYH640" s="105"/>
      <c r="TYI640" s="105"/>
      <c r="TYJ640" s="105"/>
      <c r="TYK640" s="105"/>
      <c r="TYL640" s="105"/>
      <c r="TYM640" s="105"/>
      <c r="TYN640" s="105"/>
      <c r="TYO640" s="105"/>
      <c r="TYP640" s="105"/>
      <c r="TYQ640" s="105"/>
      <c r="TYR640" s="105"/>
      <c r="TYS640" s="105"/>
      <c r="TYT640" s="105"/>
      <c r="TYU640" s="105"/>
      <c r="TYV640" s="105"/>
      <c r="TYW640" s="105"/>
      <c r="TYX640" s="105"/>
      <c r="TYY640" s="105"/>
      <c r="TYZ640" s="105"/>
      <c r="TZA640" s="105"/>
      <c r="TZB640" s="105"/>
      <c r="TZC640" s="105"/>
      <c r="TZD640" s="105"/>
      <c r="TZE640" s="105"/>
      <c r="TZF640" s="105"/>
      <c r="TZG640" s="105"/>
      <c r="TZH640" s="105"/>
      <c r="TZI640" s="105"/>
      <c r="TZJ640" s="105"/>
      <c r="TZK640" s="105"/>
      <c r="TZL640" s="105"/>
      <c r="TZM640" s="105"/>
      <c r="TZN640" s="105"/>
      <c r="TZO640" s="105"/>
      <c r="TZP640" s="105"/>
      <c r="TZQ640" s="105"/>
      <c r="TZR640" s="105"/>
      <c r="TZS640" s="105"/>
      <c r="TZT640" s="105"/>
      <c r="TZU640" s="105"/>
      <c r="TZV640" s="105"/>
      <c r="TZW640" s="105"/>
      <c r="TZX640" s="105"/>
      <c r="TZY640" s="105"/>
      <c r="TZZ640" s="105"/>
      <c r="UAA640" s="105"/>
      <c r="UAB640" s="105"/>
      <c r="UAC640" s="105"/>
      <c r="UAD640" s="105"/>
      <c r="UAE640" s="105"/>
      <c r="UAF640" s="105"/>
      <c r="UAG640" s="105"/>
      <c r="UAH640" s="105"/>
      <c r="UAI640" s="105"/>
      <c r="UAJ640" s="105"/>
      <c r="UAK640" s="105"/>
      <c r="UAL640" s="105"/>
      <c r="UAM640" s="105"/>
      <c r="UAN640" s="105"/>
      <c r="UAO640" s="105"/>
      <c r="UAP640" s="105"/>
      <c r="UAQ640" s="105"/>
      <c r="UAR640" s="105"/>
      <c r="UAS640" s="105"/>
      <c r="UAT640" s="105"/>
      <c r="UAU640" s="105"/>
      <c r="UAV640" s="105"/>
      <c r="UAW640" s="105"/>
      <c r="UAX640" s="105"/>
      <c r="UAY640" s="105"/>
      <c r="UAZ640" s="105"/>
      <c r="UBA640" s="105"/>
      <c r="UBB640" s="105"/>
      <c r="UBC640" s="105"/>
      <c r="UBD640" s="105"/>
      <c r="UBE640" s="105"/>
      <c r="UBF640" s="105"/>
      <c r="UBG640" s="105"/>
      <c r="UBH640" s="105"/>
      <c r="UBI640" s="105"/>
      <c r="UBJ640" s="105"/>
      <c r="UBK640" s="105"/>
      <c r="UBL640" s="105"/>
      <c r="UBM640" s="105"/>
      <c r="UBN640" s="105"/>
      <c r="UBO640" s="105"/>
      <c r="UBP640" s="105"/>
      <c r="UBQ640" s="105"/>
      <c r="UBR640" s="105"/>
      <c r="UBS640" s="105"/>
      <c r="UBT640" s="105"/>
      <c r="UBU640" s="105"/>
      <c r="UBV640" s="105"/>
      <c r="UBW640" s="105"/>
      <c r="UBX640" s="105"/>
      <c r="UBY640" s="105"/>
      <c r="UBZ640" s="105"/>
      <c r="UCA640" s="105"/>
      <c r="UCB640" s="105"/>
      <c r="UCC640" s="105"/>
      <c r="UCD640" s="105"/>
      <c r="UCE640" s="105"/>
      <c r="UCF640" s="105"/>
      <c r="UCG640" s="105"/>
      <c r="UCH640" s="105"/>
      <c r="UCI640" s="105"/>
      <c r="UCJ640" s="105"/>
      <c r="UCK640" s="105"/>
      <c r="UCL640" s="105"/>
      <c r="UCM640" s="105"/>
      <c r="UCN640" s="105"/>
      <c r="UCO640" s="105"/>
      <c r="UCP640" s="105"/>
      <c r="UCQ640" s="105"/>
      <c r="UCR640" s="105"/>
      <c r="UCS640" s="105"/>
      <c r="UCT640" s="105"/>
      <c r="UCU640" s="105"/>
      <c r="UCV640" s="105"/>
      <c r="UCW640" s="105"/>
      <c r="UCX640" s="105"/>
      <c r="UCY640" s="105"/>
      <c r="UCZ640" s="105"/>
      <c r="UDA640" s="105"/>
      <c r="UDB640" s="105"/>
      <c r="UDC640" s="105"/>
      <c r="UDD640" s="105"/>
      <c r="UDE640" s="105"/>
      <c r="UDF640" s="105"/>
      <c r="UDG640" s="105"/>
      <c r="UDH640" s="105"/>
      <c r="UDI640" s="105"/>
      <c r="UDJ640" s="105"/>
      <c r="UDK640" s="105"/>
      <c r="UDL640" s="105"/>
      <c r="UDM640" s="105"/>
      <c r="UDN640" s="105"/>
      <c r="UDO640" s="105"/>
      <c r="UDP640" s="105"/>
      <c r="UDQ640" s="105"/>
      <c r="UDR640" s="105"/>
      <c r="UDS640" s="105"/>
      <c r="UDT640" s="105"/>
      <c r="UDU640" s="105"/>
      <c r="UDV640" s="105"/>
      <c r="UDW640" s="105"/>
      <c r="UDX640" s="105"/>
      <c r="UDY640" s="105"/>
      <c r="UDZ640" s="105"/>
      <c r="UEA640" s="105"/>
      <c r="UEB640" s="105"/>
      <c r="UEC640" s="105"/>
      <c r="UED640" s="105"/>
      <c r="UEE640" s="105"/>
      <c r="UEF640" s="105"/>
      <c r="UEG640" s="105"/>
      <c r="UEH640" s="105"/>
      <c r="UEI640" s="105"/>
      <c r="UEJ640" s="105"/>
      <c r="UEK640" s="105"/>
      <c r="UEL640" s="105"/>
      <c r="UEM640" s="105"/>
      <c r="UEN640" s="105"/>
      <c r="UEO640" s="105"/>
      <c r="UEP640" s="105"/>
      <c r="UEQ640" s="105"/>
      <c r="UER640" s="105"/>
      <c r="UES640" s="105"/>
      <c r="UET640" s="105"/>
      <c r="UEU640" s="105"/>
      <c r="UEV640" s="105"/>
      <c r="UEW640" s="105"/>
      <c r="UEX640" s="105"/>
      <c r="UEY640" s="105"/>
      <c r="UEZ640" s="105"/>
      <c r="UFA640" s="105"/>
      <c r="UFB640" s="105"/>
      <c r="UFC640" s="105"/>
      <c r="UFD640" s="105"/>
      <c r="UFE640" s="105"/>
      <c r="UFF640" s="105"/>
      <c r="UFG640" s="105"/>
      <c r="UFH640" s="105"/>
      <c r="UFI640" s="105"/>
      <c r="UFJ640" s="105"/>
      <c r="UFK640" s="105"/>
      <c r="UFL640" s="105"/>
      <c r="UFM640" s="105"/>
      <c r="UFN640" s="105"/>
      <c r="UFO640" s="105"/>
      <c r="UFP640" s="105"/>
      <c r="UFQ640" s="105"/>
      <c r="UFR640" s="105"/>
      <c r="UFS640" s="105"/>
      <c r="UFT640" s="105"/>
      <c r="UFU640" s="105"/>
      <c r="UFV640" s="105"/>
      <c r="UFW640" s="105"/>
      <c r="UFX640" s="105"/>
      <c r="UFY640" s="105"/>
      <c r="UFZ640" s="105"/>
      <c r="UGA640" s="105"/>
      <c r="UGB640" s="105"/>
      <c r="UGC640" s="105"/>
      <c r="UGD640" s="105"/>
      <c r="UGE640" s="105"/>
      <c r="UGF640" s="105"/>
      <c r="UGG640" s="105"/>
      <c r="UGH640" s="105"/>
      <c r="UGI640" s="105"/>
      <c r="UGJ640" s="105"/>
      <c r="UGK640" s="105"/>
      <c r="UGL640" s="105"/>
      <c r="UGM640" s="105"/>
      <c r="UGN640" s="105"/>
      <c r="UGO640" s="105"/>
      <c r="UGP640" s="105"/>
      <c r="UGQ640" s="105"/>
      <c r="UGR640" s="105"/>
      <c r="UGS640" s="105"/>
      <c r="UGT640" s="105"/>
      <c r="UGU640" s="105"/>
      <c r="UGV640" s="105"/>
      <c r="UGW640" s="105"/>
      <c r="UGX640" s="105"/>
      <c r="UGY640" s="105"/>
      <c r="UGZ640" s="105"/>
      <c r="UHA640" s="105"/>
      <c r="UHB640" s="105"/>
      <c r="UHC640" s="105"/>
      <c r="UHD640" s="105"/>
      <c r="UHE640" s="105"/>
      <c r="UHF640" s="105"/>
      <c r="UHG640" s="105"/>
      <c r="UHH640" s="105"/>
      <c r="UHI640" s="105"/>
      <c r="UHJ640" s="105"/>
      <c r="UHK640" s="105"/>
      <c r="UHL640" s="105"/>
      <c r="UHM640" s="105"/>
      <c r="UHN640" s="105"/>
      <c r="UHO640" s="105"/>
      <c r="UHP640" s="105"/>
      <c r="UHQ640" s="105"/>
      <c r="UHR640" s="105"/>
      <c r="UHS640" s="105"/>
      <c r="UHT640" s="105"/>
      <c r="UHU640" s="105"/>
      <c r="UHV640" s="105"/>
      <c r="UHW640" s="105"/>
      <c r="UHX640" s="105"/>
      <c r="UHY640" s="105"/>
      <c r="UHZ640" s="105"/>
      <c r="UIA640" s="105"/>
      <c r="UIB640" s="105"/>
      <c r="UIC640" s="105"/>
      <c r="UID640" s="105"/>
      <c r="UIE640" s="105"/>
      <c r="UIF640" s="105"/>
      <c r="UIG640" s="105"/>
      <c r="UIH640" s="105"/>
      <c r="UII640" s="105"/>
      <c r="UIJ640" s="105"/>
      <c r="UIK640" s="105"/>
      <c r="UIL640" s="105"/>
      <c r="UIM640" s="105"/>
      <c r="UIN640" s="105"/>
      <c r="UIO640" s="105"/>
      <c r="UIP640" s="105"/>
      <c r="UIQ640" s="105"/>
      <c r="UIR640" s="105"/>
      <c r="UIS640" s="105"/>
      <c r="UIT640" s="105"/>
      <c r="UIU640" s="105"/>
      <c r="UIV640" s="105"/>
      <c r="UIW640" s="105"/>
      <c r="UIX640" s="105"/>
      <c r="UIY640" s="105"/>
      <c r="UIZ640" s="105"/>
      <c r="UJA640" s="105"/>
      <c r="UJB640" s="105"/>
      <c r="UJC640" s="105"/>
      <c r="UJD640" s="105"/>
      <c r="UJE640" s="105"/>
      <c r="UJF640" s="105"/>
      <c r="UJG640" s="105"/>
      <c r="UJH640" s="105"/>
      <c r="UJI640" s="105"/>
      <c r="UJJ640" s="105"/>
      <c r="UJK640" s="105"/>
      <c r="UJL640" s="105"/>
      <c r="UJM640" s="105"/>
      <c r="UJN640" s="105"/>
      <c r="UJO640" s="105"/>
      <c r="UJP640" s="105"/>
      <c r="UJQ640" s="105"/>
      <c r="UJR640" s="105"/>
      <c r="UJS640" s="105"/>
      <c r="UJT640" s="105"/>
      <c r="UJU640" s="105"/>
      <c r="UJV640" s="105"/>
      <c r="UJW640" s="105"/>
      <c r="UJX640" s="105"/>
      <c r="UJY640" s="105"/>
      <c r="UJZ640" s="105"/>
      <c r="UKA640" s="105"/>
      <c r="UKB640" s="105"/>
      <c r="UKC640" s="105"/>
      <c r="UKD640" s="105"/>
      <c r="UKE640" s="105"/>
      <c r="UKF640" s="105"/>
      <c r="UKG640" s="105"/>
      <c r="UKH640" s="105"/>
      <c r="UKI640" s="105"/>
      <c r="UKJ640" s="105"/>
      <c r="UKK640" s="105"/>
      <c r="UKL640" s="105"/>
      <c r="UKM640" s="105"/>
      <c r="UKN640" s="105"/>
      <c r="UKO640" s="105"/>
      <c r="UKP640" s="105"/>
      <c r="UKQ640" s="105"/>
      <c r="UKR640" s="105"/>
      <c r="UKS640" s="105"/>
      <c r="UKT640" s="105"/>
      <c r="UKU640" s="105"/>
      <c r="UKV640" s="105"/>
      <c r="UKW640" s="105"/>
      <c r="UKX640" s="105"/>
      <c r="UKY640" s="105"/>
      <c r="UKZ640" s="105"/>
      <c r="ULA640" s="105"/>
      <c r="ULB640" s="105"/>
      <c r="ULC640" s="105"/>
      <c r="ULD640" s="105"/>
      <c r="ULE640" s="105"/>
      <c r="ULF640" s="105"/>
      <c r="ULG640" s="105"/>
      <c r="ULH640" s="105"/>
      <c r="ULI640" s="105"/>
      <c r="ULJ640" s="105"/>
      <c r="ULK640" s="105"/>
      <c r="ULL640" s="105"/>
      <c r="ULM640" s="105"/>
      <c r="ULN640" s="105"/>
      <c r="ULO640" s="105"/>
      <c r="ULP640" s="105"/>
      <c r="ULQ640" s="105"/>
      <c r="ULR640" s="105"/>
      <c r="ULS640" s="105"/>
      <c r="ULT640" s="105"/>
      <c r="ULU640" s="105"/>
      <c r="ULV640" s="105"/>
      <c r="ULW640" s="105"/>
      <c r="ULX640" s="105"/>
      <c r="ULY640" s="105"/>
      <c r="ULZ640" s="105"/>
      <c r="UMA640" s="105"/>
      <c r="UMB640" s="105"/>
      <c r="UMC640" s="105"/>
      <c r="UMD640" s="105"/>
      <c r="UME640" s="105"/>
      <c r="UMF640" s="105"/>
      <c r="UMG640" s="105"/>
      <c r="UMH640" s="105"/>
      <c r="UMI640" s="105"/>
      <c r="UMJ640" s="105"/>
      <c r="UMK640" s="105"/>
      <c r="UML640" s="105"/>
      <c r="UMM640" s="105"/>
      <c r="UMN640" s="105"/>
      <c r="UMO640" s="105"/>
      <c r="UMP640" s="105"/>
      <c r="UMQ640" s="105"/>
      <c r="UMR640" s="105"/>
      <c r="UMS640" s="105"/>
      <c r="UMT640" s="105"/>
      <c r="UMU640" s="105"/>
      <c r="UMV640" s="105"/>
      <c r="UMW640" s="105"/>
      <c r="UMX640" s="105"/>
      <c r="UMY640" s="105"/>
      <c r="UMZ640" s="105"/>
      <c r="UNA640" s="105"/>
      <c r="UNB640" s="105"/>
      <c r="UNC640" s="105"/>
      <c r="UND640" s="105"/>
      <c r="UNE640" s="105"/>
      <c r="UNF640" s="105"/>
      <c r="UNG640" s="105"/>
      <c r="UNH640" s="105"/>
      <c r="UNI640" s="105"/>
      <c r="UNJ640" s="105"/>
      <c r="UNK640" s="105"/>
      <c r="UNL640" s="105"/>
      <c r="UNM640" s="105"/>
      <c r="UNN640" s="105"/>
      <c r="UNO640" s="105"/>
      <c r="UNP640" s="105"/>
      <c r="UNQ640" s="105"/>
      <c r="UNR640" s="105"/>
      <c r="UNS640" s="105"/>
      <c r="UNT640" s="105"/>
      <c r="UNU640" s="105"/>
      <c r="UNV640" s="105"/>
      <c r="UNW640" s="105"/>
      <c r="UNX640" s="105"/>
      <c r="UNY640" s="105"/>
      <c r="UNZ640" s="105"/>
      <c r="UOA640" s="105"/>
      <c r="UOB640" s="105"/>
      <c r="UOC640" s="105"/>
      <c r="UOD640" s="105"/>
      <c r="UOE640" s="105"/>
      <c r="UOF640" s="105"/>
      <c r="UOG640" s="105"/>
      <c r="UOH640" s="105"/>
      <c r="UOI640" s="105"/>
      <c r="UOJ640" s="105"/>
      <c r="UOK640" s="105"/>
      <c r="UOL640" s="105"/>
      <c r="UOM640" s="105"/>
      <c r="UON640" s="105"/>
      <c r="UOO640" s="105"/>
      <c r="UOP640" s="105"/>
      <c r="UOQ640" s="105"/>
      <c r="UOR640" s="105"/>
      <c r="UOS640" s="105"/>
      <c r="UOT640" s="105"/>
      <c r="UOU640" s="105"/>
      <c r="UOV640" s="105"/>
      <c r="UOW640" s="105"/>
      <c r="UOX640" s="105"/>
      <c r="UOY640" s="105"/>
      <c r="UOZ640" s="105"/>
      <c r="UPA640" s="105"/>
      <c r="UPB640" s="105"/>
      <c r="UPC640" s="105"/>
      <c r="UPD640" s="105"/>
      <c r="UPE640" s="105"/>
      <c r="UPF640" s="105"/>
      <c r="UPG640" s="105"/>
      <c r="UPH640" s="105"/>
      <c r="UPI640" s="105"/>
      <c r="UPJ640" s="105"/>
      <c r="UPK640" s="105"/>
      <c r="UPL640" s="105"/>
      <c r="UPM640" s="105"/>
      <c r="UPN640" s="105"/>
      <c r="UPO640" s="105"/>
      <c r="UPP640" s="105"/>
      <c r="UPQ640" s="105"/>
      <c r="UPR640" s="105"/>
      <c r="UPS640" s="105"/>
      <c r="UPT640" s="105"/>
      <c r="UPU640" s="105"/>
      <c r="UPV640" s="105"/>
      <c r="UPW640" s="105"/>
      <c r="UPX640" s="105"/>
      <c r="UPY640" s="105"/>
      <c r="UPZ640" s="105"/>
      <c r="UQA640" s="105"/>
      <c r="UQB640" s="105"/>
      <c r="UQC640" s="105"/>
      <c r="UQD640" s="105"/>
      <c r="UQE640" s="105"/>
      <c r="UQF640" s="105"/>
      <c r="UQG640" s="105"/>
      <c r="UQH640" s="105"/>
      <c r="UQI640" s="105"/>
      <c r="UQJ640" s="105"/>
      <c r="UQK640" s="105"/>
      <c r="UQL640" s="105"/>
      <c r="UQM640" s="105"/>
      <c r="UQN640" s="105"/>
      <c r="UQO640" s="105"/>
      <c r="UQP640" s="105"/>
      <c r="UQQ640" s="105"/>
      <c r="UQR640" s="105"/>
      <c r="UQS640" s="105"/>
      <c r="UQT640" s="105"/>
      <c r="UQU640" s="105"/>
      <c r="UQV640" s="105"/>
      <c r="UQW640" s="105"/>
      <c r="UQX640" s="105"/>
      <c r="UQY640" s="105"/>
      <c r="UQZ640" s="105"/>
      <c r="URA640" s="105"/>
      <c r="URB640" s="105"/>
      <c r="URC640" s="105"/>
      <c r="URD640" s="105"/>
      <c r="URE640" s="105"/>
      <c r="URF640" s="105"/>
      <c r="URG640" s="105"/>
      <c r="URH640" s="105"/>
      <c r="URI640" s="105"/>
      <c r="URJ640" s="105"/>
      <c r="URK640" s="105"/>
      <c r="URL640" s="105"/>
      <c r="URM640" s="105"/>
      <c r="URN640" s="105"/>
      <c r="URO640" s="105"/>
      <c r="URP640" s="105"/>
      <c r="URQ640" s="105"/>
      <c r="URR640" s="105"/>
      <c r="URS640" s="105"/>
      <c r="URT640" s="105"/>
      <c r="URU640" s="105"/>
      <c r="URV640" s="105"/>
      <c r="URW640" s="105"/>
      <c r="URX640" s="105"/>
      <c r="URY640" s="105"/>
      <c r="URZ640" s="105"/>
      <c r="USA640" s="105"/>
      <c r="USB640" s="105"/>
      <c r="USC640" s="105"/>
      <c r="USD640" s="105"/>
      <c r="USE640" s="105"/>
      <c r="USF640" s="105"/>
      <c r="USG640" s="105"/>
      <c r="USH640" s="105"/>
      <c r="USI640" s="105"/>
      <c r="USJ640" s="105"/>
      <c r="USK640" s="105"/>
      <c r="USL640" s="105"/>
      <c r="USM640" s="105"/>
      <c r="USN640" s="105"/>
      <c r="USO640" s="105"/>
      <c r="USP640" s="105"/>
      <c r="USQ640" s="105"/>
      <c r="USR640" s="105"/>
      <c r="USS640" s="105"/>
      <c r="UST640" s="105"/>
      <c r="USU640" s="105"/>
      <c r="USV640" s="105"/>
      <c r="USW640" s="105"/>
      <c r="USX640" s="105"/>
      <c r="USY640" s="105"/>
      <c r="USZ640" s="105"/>
      <c r="UTA640" s="105"/>
      <c r="UTB640" s="105"/>
      <c r="UTC640" s="105"/>
      <c r="UTD640" s="105"/>
      <c r="UTE640" s="105"/>
      <c r="UTF640" s="105"/>
      <c r="UTG640" s="105"/>
      <c r="UTH640" s="105"/>
      <c r="UTI640" s="105"/>
      <c r="UTJ640" s="105"/>
      <c r="UTK640" s="105"/>
      <c r="UTL640" s="105"/>
      <c r="UTM640" s="105"/>
      <c r="UTN640" s="105"/>
      <c r="UTO640" s="105"/>
      <c r="UTP640" s="105"/>
      <c r="UTQ640" s="105"/>
      <c r="UTR640" s="105"/>
      <c r="UTS640" s="105"/>
      <c r="UTT640" s="105"/>
      <c r="UTU640" s="105"/>
      <c r="UTV640" s="105"/>
      <c r="UTW640" s="105"/>
      <c r="UTX640" s="105"/>
      <c r="UTY640" s="105"/>
      <c r="UTZ640" s="105"/>
      <c r="UUA640" s="105"/>
      <c r="UUB640" s="105"/>
      <c r="UUC640" s="105"/>
      <c r="UUD640" s="105"/>
      <c r="UUE640" s="105"/>
      <c r="UUF640" s="105"/>
      <c r="UUG640" s="105"/>
      <c r="UUH640" s="105"/>
      <c r="UUI640" s="105"/>
      <c r="UUJ640" s="105"/>
      <c r="UUK640" s="105"/>
      <c r="UUL640" s="105"/>
      <c r="UUM640" s="105"/>
      <c r="UUN640" s="105"/>
      <c r="UUO640" s="105"/>
      <c r="UUP640" s="105"/>
      <c r="UUQ640" s="105"/>
      <c r="UUR640" s="105"/>
      <c r="UUS640" s="105"/>
      <c r="UUT640" s="105"/>
      <c r="UUU640" s="105"/>
      <c r="UUV640" s="105"/>
      <c r="UUW640" s="105"/>
      <c r="UUX640" s="105"/>
      <c r="UUY640" s="105"/>
      <c r="UUZ640" s="105"/>
      <c r="UVA640" s="105"/>
      <c r="UVB640" s="105"/>
      <c r="UVC640" s="105"/>
      <c r="UVD640" s="105"/>
      <c r="UVE640" s="105"/>
      <c r="UVF640" s="105"/>
      <c r="UVG640" s="105"/>
      <c r="UVH640" s="105"/>
      <c r="UVI640" s="105"/>
      <c r="UVJ640" s="105"/>
      <c r="UVK640" s="105"/>
      <c r="UVL640" s="105"/>
      <c r="UVM640" s="105"/>
      <c r="UVN640" s="105"/>
      <c r="UVO640" s="105"/>
      <c r="UVP640" s="105"/>
      <c r="UVQ640" s="105"/>
      <c r="UVR640" s="105"/>
      <c r="UVS640" s="105"/>
      <c r="UVT640" s="105"/>
      <c r="UVU640" s="105"/>
      <c r="UVV640" s="105"/>
      <c r="UVW640" s="105"/>
      <c r="UVX640" s="105"/>
      <c r="UVY640" s="105"/>
      <c r="UVZ640" s="105"/>
      <c r="UWA640" s="105"/>
      <c r="UWB640" s="105"/>
      <c r="UWC640" s="105"/>
      <c r="UWD640" s="105"/>
      <c r="UWE640" s="105"/>
      <c r="UWF640" s="105"/>
      <c r="UWG640" s="105"/>
      <c r="UWH640" s="105"/>
      <c r="UWI640" s="105"/>
      <c r="UWJ640" s="105"/>
      <c r="UWK640" s="105"/>
      <c r="UWL640" s="105"/>
      <c r="UWM640" s="105"/>
      <c r="UWN640" s="105"/>
      <c r="UWO640" s="105"/>
      <c r="UWP640" s="105"/>
      <c r="UWQ640" s="105"/>
      <c r="UWR640" s="105"/>
      <c r="UWS640" s="105"/>
      <c r="UWT640" s="105"/>
      <c r="UWU640" s="105"/>
      <c r="UWV640" s="105"/>
      <c r="UWW640" s="105"/>
      <c r="UWX640" s="105"/>
      <c r="UWY640" s="105"/>
      <c r="UWZ640" s="105"/>
      <c r="UXA640" s="105"/>
      <c r="UXB640" s="105"/>
      <c r="UXC640" s="105"/>
      <c r="UXD640" s="105"/>
      <c r="UXE640" s="105"/>
      <c r="UXF640" s="105"/>
      <c r="UXG640" s="105"/>
      <c r="UXH640" s="105"/>
      <c r="UXI640" s="105"/>
      <c r="UXJ640" s="105"/>
      <c r="UXK640" s="105"/>
      <c r="UXL640" s="105"/>
      <c r="UXM640" s="105"/>
      <c r="UXN640" s="105"/>
      <c r="UXO640" s="105"/>
      <c r="UXP640" s="105"/>
      <c r="UXQ640" s="105"/>
      <c r="UXR640" s="105"/>
      <c r="UXS640" s="105"/>
      <c r="UXT640" s="105"/>
      <c r="UXU640" s="105"/>
      <c r="UXV640" s="105"/>
      <c r="UXW640" s="105"/>
      <c r="UXX640" s="105"/>
      <c r="UXY640" s="105"/>
      <c r="UXZ640" s="105"/>
      <c r="UYA640" s="105"/>
      <c r="UYB640" s="105"/>
      <c r="UYC640" s="105"/>
      <c r="UYD640" s="105"/>
      <c r="UYE640" s="105"/>
      <c r="UYF640" s="105"/>
      <c r="UYG640" s="105"/>
      <c r="UYH640" s="105"/>
      <c r="UYI640" s="105"/>
      <c r="UYJ640" s="105"/>
      <c r="UYK640" s="105"/>
      <c r="UYL640" s="105"/>
      <c r="UYM640" s="105"/>
      <c r="UYN640" s="105"/>
      <c r="UYO640" s="105"/>
      <c r="UYP640" s="105"/>
      <c r="UYQ640" s="105"/>
      <c r="UYR640" s="105"/>
      <c r="UYS640" s="105"/>
      <c r="UYT640" s="105"/>
      <c r="UYU640" s="105"/>
      <c r="UYV640" s="105"/>
      <c r="UYW640" s="105"/>
      <c r="UYX640" s="105"/>
      <c r="UYY640" s="105"/>
      <c r="UYZ640" s="105"/>
      <c r="UZA640" s="105"/>
      <c r="UZB640" s="105"/>
      <c r="UZC640" s="105"/>
      <c r="UZD640" s="105"/>
      <c r="UZE640" s="105"/>
      <c r="UZF640" s="105"/>
      <c r="UZG640" s="105"/>
      <c r="UZH640" s="105"/>
      <c r="UZI640" s="105"/>
      <c r="UZJ640" s="105"/>
      <c r="UZK640" s="105"/>
      <c r="UZL640" s="105"/>
      <c r="UZM640" s="105"/>
      <c r="UZN640" s="105"/>
      <c r="UZO640" s="105"/>
      <c r="UZP640" s="105"/>
      <c r="UZQ640" s="105"/>
      <c r="UZR640" s="105"/>
      <c r="UZS640" s="105"/>
      <c r="UZT640" s="105"/>
      <c r="UZU640" s="105"/>
      <c r="UZV640" s="105"/>
      <c r="UZW640" s="105"/>
      <c r="UZX640" s="105"/>
      <c r="UZY640" s="105"/>
      <c r="UZZ640" s="105"/>
      <c r="VAA640" s="105"/>
      <c r="VAB640" s="105"/>
      <c r="VAC640" s="105"/>
      <c r="VAD640" s="105"/>
      <c r="VAE640" s="105"/>
      <c r="VAF640" s="105"/>
      <c r="VAG640" s="105"/>
      <c r="VAH640" s="105"/>
      <c r="VAI640" s="105"/>
      <c r="VAJ640" s="105"/>
      <c r="VAK640" s="105"/>
      <c r="VAL640" s="105"/>
      <c r="VAM640" s="105"/>
      <c r="VAN640" s="105"/>
      <c r="VAO640" s="105"/>
      <c r="VAP640" s="105"/>
      <c r="VAQ640" s="105"/>
      <c r="VAR640" s="105"/>
      <c r="VAS640" s="105"/>
      <c r="VAT640" s="105"/>
      <c r="VAU640" s="105"/>
      <c r="VAV640" s="105"/>
      <c r="VAW640" s="105"/>
      <c r="VAX640" s="105"/>
      <c r="VAY640" s="105"/>
      <c r="VAZ640" s="105"/>
      <c r="VBA640" s="105"/>
      <c r="VBB640" s="105"/>
      <c r="VBC640" s="105"/>
      <c r="VBD640" s="105"/>
      <c r="VBE640" s="105"/>
      <c r="VBF640" s="105"/>
      <c r="VBG640" s="105"/>
      <c r="VBH640" s="105"/>
      <c r="VBI640" s="105"/>
      <c r="VBJ640" s="105"/>
      <c r="VBK640" s="105"/>
      <c r="VBL640" s="105"/>
      <c r="VBM640" s="105"/>
      <c r="VBN640" s="105"/>
      <c r="VBO640" s="105"/>
      <c r="VBP640" s="105"/>
      <c r="VBQ640" s="105"/>
      <c r="VBR640" s="105"/>
      <c r="VBS640" s="105"/>
      <c r="VBT640" s="105"/>
      <c r="VBU640" s="105"/>
      <c r="VBV640" s="105"/>
      <c r="VBW640" s="105"/>
      <c r="VBX640" s="105"/>
      <c r="VBY640" s="105"/>
      <c r="VBZ640" s="105"/>
      <c r="VCA640" s="105"/>
      <c r="VCB640" s="105"/>
      <c r="VCC640" s="105"/>
      <c r="VCD640" s="105"/>
      <c r="VCE640" s="105"/>
      <c r="VCF640" s="105"/>
      <c r="VCG640" s="105"/>
      <c r="VCH640" s="105"/>
      <c r="VCI640" s="105"/>
      <c r="VCJ640" s="105"/>
      <c r="VCK640" s="105"/>
      <c r="VCL640" s="105"/>
      <c r="VCM640" s="105"/>
      <c r="VCN640" s="105"/>
      <c r="VCO640" s="105"/>
      <c r="VCP640" s="105"/>
      <c r="VCQ640" s="105"/>
      <c r="VCR640" s="105"/>
      <c r="VCS640" s="105"/>
      <c r="VCT640" s="105"/>
      <c r="VCU640" s="105"/>
      <c r="VCV640" s="105"/>
      <c r="VCW640" s="105"/>
      <c r="VCX640" s="105"/>
      <c r="VCY640" s="105"/>
      <c r="VCZ640" s="105"/>
      <c r="VDA640" s="105"/>
      <c r="VDB640" s="105"/>
      <c r="VDC640" s="105"/>
      <c r="VDD640" s="105"/>
      <c r="VDE640" s="105"/>
      <c r="VDF640" s="105"/>
      <c r="VDG640" s="105"/>
      <c r="VDH640" s="105"/>
      <c r="VDI640" s="105"/>
      <c r="VDJ640" s="105"/>
      <c r="VDK640" s="105"/>
      <c r="VDL640" s="105"/>
      <c r="VDM640" s="105"/>
      <c r="VDN640" s="105"/>
      <c r="VDO640" s="105"/>
      <c r="VDP640" s="105"/>
      <c r="VDQ640" s="105"/>
      <c r="VDR640" s="105"/>
      <c r="VDS640" s="105"/>
      <c r="VDT640" s="105"/>
      <c r="VDU640" s="105"/>
      <c r="VDV640" s="105"/>
      <c r="VDW640" s="105"/>
      <c r="VDX640" s="105"/>
      <c r="VDY640" s="105"/>
      <c r="VDZ640" s="105"/>
      <c r="VEA640" s="105"/>
      <c r="VEB640" s="105"/>
      <c r="VEC640" s="105"/>
      <c r="VED640" s="105"/>
      <c r="VEE640" s="105"/>
      <c r="VEF640" s="105"/>
      <c r="VEG640" s="105"/>
      <c r="VEH640" s="105"/>
      <c r="VEI640" s="105"/>
      <c r="VEJ640" s="105"/>
      <c r="VEK640" s="105"/>
      <c r="VEL640" s="105"/>
      <c r="VEM640" s="105"/>
      <c r="VEN640" s="105"/>
      <c r="VEO640" s="105"/>
      <c r="VEP640" s="105"/>
      <c r="VEQ640" s="105"/>
      <c r="VER640" s="105"/>
      <c r="VES640" s="105"/>
      <c r="VET640" s="105"/>
      <c r="VEU640" s="105"/>
      <c r="VEV640" s="105"/>
      <c r="VEW640" s="105"/>
      <c r="VEX640" s="105"/>
      <c r="VEY640" s="105"/>
      <c r="VEZ640" s="105"/>
      <c r="VFA640" s="105"/>
      <c r="VFB640" s="105"/>
      <c r="VFC640" s="105"/>
      <c r="VFD640" s="105"/>
      <c r="VFE640" s="105"/>
      <c r="VFF640" s="105"/>
      <c r="VFG640" s="105"/>
      <c r="VFH640" s="105"/>
      <c r="VFI640" s="105"/>
      <c r="VFJ640" s="105"/>
      <c r="VFK640" s="105"/>
      <c r="VFL640" s="105"/>
      <c r="VFM640" s="105"/>
      <c r="VFN640" s="105"/>
      <c r="VFO640" s="105"/>
      <c r="VFP640" s="105"/>
      <c r="VFQ640" s="105"/>
      <c r="VFR640" s="105"/>
      <c r="VFS640" s="105"/>
      <c r="VFT640" s="105"/>
      <c r="VFU640" s="105"/>
      <c r="VFV640" s="105"/>
      <c r="VFW640" s="105"/>
      <c r="VFX640" s="105"/>
      <c r="VFY640" s="105"/>
      <c r="VFZ640" s="105"/>
      <c r="VGA640" s="105"/>
      <c r="VGB640" s="105"/>
      <c r="VGC640" s="105"/>
      <c r="VGD640" s="105"/>
      <c r="VGE640" s="105"/>
      <c r="VGF640" s="105"/>
      <c r="VGG640" s="105"/>
      <c r="VGH640" s="105"/>
      <c r="VGI640" s="105"/>
      <c r="VGJ640" s="105"/>
      <c r="VGK640" s="105"/>
      <c r="VGL640" s="105"/>
      <c r="VGM640" s="105"/>
      <c r="VGN640" s="105"/>
      <c r="VGO640" s="105"/>
      <c r="VGP640" s="105"/>
      <c r="VGQ640" s="105"/>
      <c r="VGR640" s="105"/>
      <c r="VGS640" s="105"/>
      <c r="VGT640" s="105"/>
      <c r="VGU640" s="105"/>
      <c r="VGV640" s="105"/>
      <c r="VGW640" s="105"/>
      <c r="VGX640" s="105"/>
      <c r="VGY640" s="105"/>
      <c r="VGZ640" s="105"/>
      <c r="VHA640" s="105"/>
      <c r="VHB640" s="105"/>
      <c r="VHC640" s="105"/>
      <c r="VHD640" s="105"/>
      <c r="VHE640" s="105"/>
      <c r="VHF640" s="105"/>
      <c r="VHG640" s="105"/>
      <c r="VHH640" s="105"/>
      <c r="VHI640" s="105"/>
      <c r="VHJ640" s="105"/>
      <c r="VHK640" s="105"/>
      <c r="VHL640" s="105"/>
      <c r="VHM640" s="105"/>
      <c r="VHN640" s="105"/>
      <c r="VHO640" s="105"/>
      <c r="VHP640" s="105"/>
      <c r="VHQ640" s="105"/>
      <c r="VHR640" s="105"/>
      <c r="VHS640" s="105"/>
      <c r="VHT640" s="105"/>
      <c r="VHU640" s="105"/>
      <c r="VHV640" s="105"/>
      <c r="VHW640" s="105"/>
      <c r="VHX640" s="105"/>
      <c r="VHY640" s="105"/>
      <c r="VHZ640" s="105"/>
      <c r="VIA640" s="105"/>
      <c r="VIB640" s="105"/>
      <c r="VIC640" s="105"/>
      <c r="VID640" s="105"/>
      <c r="VIE640" s="105"/>
      <c r="VIF640" s="105"/>
      <c r="VIG640" s="105"/>
      <c r="VIH640" s="105"/>
      <c r="VII640" s="105"/>
      <c r="VIJ640" s="105"/>
      <c r="VIK640" s="105"/>
      <c r="VIL640" s="105"/>
      <c r="VIM640" s="105"/>
      <c r="VIN640" s="105"/>
      <c r="VIO640" s="105"/>
      <c r="VIP640" s="105"/>
      <c r="VIQ640" s="105"/>
      <c r="VIR640" s="105"/>
      <c r="VIS640" s="105"/>
      <c r="VIT640" s="105"/>
      <c r="VIU640" s="105"/>
      <c r="VIV640" s="105"/>
      <c r="VIW640" s="105"/>
      <c r="VIX640" s="105"/>
      <c r="VIY640" s="105"/>
      <c r="VIZ640" s="105"/>
      <c r="VJA640" s="105"/>
      <c r="VJB640" s="105"/>
      <c r="VJC640" s="105"/>
      <c r="VJD640" s="105"/>
      <c r="VJE640" s="105"/>
      <c r="VJF640" s="105"/>
      <c r="VJG640" s="105"/>
      <c r="VJH640" s="105"/>
      <c r="VJI640" s="105"/>
      <c r="VJJ640" s="105"/>
      <c r="VJK640" s="105"/>
      <c r="VJL640" s="105"/>
      <c r="VJM640" s="105"/>
      <c r="VJN640" s="105"/>
      <c r="VJO640" s="105"/>
      <c r="VJP640" s="105"/>
      <c r="VJQ640" s="105"/>
      <c r="VJR640" s="105"/>
      <c r="VJS640" s="105"/>
      <c r="VJT640" s="105"/>
      <c r="VJU640" s="105"/>
      <c r="VJV640" s="105"/>
      <c r="VJW640" s="105"/>
      <c r="VJX640" s="105"/>
      <c r="VJY640" s="105"/>
      <c r="VJZ640" s="105"/>
      <c r="VKA640" s="105"/>
      <c r="VKB640" s="105"/>
      <c r="VKC640" s="105"/>
      <c r="VKD640" s="105"/>
      <c r="VKE640" s="105"/>
      <c r="VKF640" s="105"/>
      <c r="VKG640" s="105"/>
      <c r="VKH640" s="105"/>
      <c r="VKI640" s="105"/>
      <c r="VKJ640" s="105"/>
      <c r="VKK640" s="105"/>
      <c r="VKL640" s="105"/>
      <c r="VKM640" s="105"/>
      <c r="VKN640" s="105"/>
      <c r="VKO640" s="105"/>
      <c r="VKP640" s="105"/>
      <c r="VKQ640" s="105"/>
      <c r="VKR640" s="105"/>
      <c r="VKS640" s="105"/>
      <c r="VKT640" s="105"/>
      <c r="VKU640" s="105"/>
      <c r="VKV640" s="105"/>
      <c r="VKW640" s="105"/>
      <c r="VKX640" s="105"/>
      <c r="VKY640" s="105"/>
      <c r="VKZ640" s="105"/>
      <c r="VLA640" s="105"/>
      <c r="VLB640" s="105"/>
      <c r="VLC640" s="105"/>
      <c r="VLD640" s="105"/>
      <c r="VLE640" s="105"/>
      <c r="VLF640" s="105"/>
      <c r="VLG640" s="105"/>
      <c r="VLH640" s="105"/>
      <c r="VLI640" s="105"/>
      <c r="VLJ640" s="105"/>
      <c r="VLK640" s="105"/>
      <c r="VLL640" s="105"/>
      <c r="VLM640" s="105"/>
      <c r="VLN640" s="105"/>
      <c r="VLO640" s="105"/>
      <c r="VLP640" s="105"/>
      <c r="VLQ640" s="105"/>
      <c r="VLR640" s="105"/>
      <c r="VLS640" s="105"/>
      <c r="VLT640" s="105"/>
      <c r="VLU640" s="105"/>
      <c r="VLV640" s="105"/>
      <c r="VLW640" s="105"/>
      <c r="VLX640" s="105"/>
      <c r="VLY640" s="105"/>
      <c r="VLZ640" s="105"/>
      <c r="VMA640" s="105"/>
      <c r="VMB640" s="105"/>
      <c r="VMC640" s="105"/>
      <c r="VMD640" s="105"/>
      <c r="VME640" s="105"/>
      <c r="VMF640" s="105"/>
      <c r="VMG640" s="105"/>
      <c r="VMH640" s="105"/>
      <c r="VMI640" s="105"/>
      <c r="VMJ640" s="105"/>
      <c r="VMK640" s="105"/>
      <c r="VML640" s="105"/>
      <c r="VMM640" s="105"/>
      <c r="VMN640" s="105"/>
      <c r="VMO640" s="105"/>
      <c r="VMP640" s="105"/>
      <c r="VMQ640" s="105"/>
      <c r="VMR640" s="105"/>
      <c r="VMS640" s="105"/>
      <c r="VMT640" s="105"/>
      <c r="VMU640" s="105"/>
      <c r="VMV640" s="105"/>
      <c r="VMW640" s="105"/>
      <c r="VMX640" s="105"/>
      <c r="VMY640" s="105"/>
      <c r="VMZ640" s="105"/>
      <c r="VNA640" s="105"/>
      <c r="VNB640" s="105"/>
      <c r="VNC640" s="105"/>
      <c r="VND640" s="105"/>
      <c r="VNE640" s="105"/>
      <c r="VNF640" s="105"/>
      <c r="VNG640" s="105"/>
      <c r="VNH640" s="105"/>
      <c r="VNI640" s="105"/>
      <c r="VNJ640" s="105"/>
      <c r="VNK640" s="105"/>
      <c r="VNL640" s="105"/>
      <c r="VNM640" s="105"/>
      <c r="VNN640" s="105"/>
      <c r="VNO640" s="105"/>
      <c r="VNP640" s="105"/>
      <c r="VNQ640" s="105"/>
      <c r="VNR640" s="105"/>
      <c r="VNS640" s="105"/>
      <c r="VNT640" s="105"/>
      <c r="VNU640" s="105"/>
      <c r="VNV640" s="105"/>
      <c r="VNW640" s="105"/>
      <c r="VNX640" s="105"/>
      <c r="VNY640" s="105"/>
      <c r="VNZ640" s="105"/>
      <c r="VOA640" s="105"/>
      <c r="VOB640" s="105"/>
      <c r="VOC640" s="105"/>
      <c r="VOD640" s="105"/>
      <c r="VOE640" s="105"/>
      <c r="VOF640" s="105"/>
      <c r="VOG640" s="105"/>
      <c r="VOH640" s="105"/>
      <c r="VOI640" s="105"/>
      <c r="VOJ640" s="105"/>
      <c r="VOK640" s="105"/>
      <c r="VOL640" s="105"/>
      <c r="VOM640" s="105"/>
      <c r="VON640" s="105"/>
      <c r="VOO640" s="105"/>
      <c r="VOP640" s="105"/>
      <c r="VOQ640" s="105"/>
      <c r="VOR640" s="105"/>
      <c r="VOS640" s="105"/>
      <c r="VOT640" s="105"/>
      <c r="VOU640" s="105"/>
      <c r="VOV640" s="105"/>
      <c r="VOW640" s="105"/>
      <c r="VOX640" s="105"/>
      <c r="VOY640" s="105"/>
      <c r="VOZ640" s="105"/>
      <c r="VPA640" s="105"/>
      <c r="VPB640" s="105"/>
      <c r="VPC640" s="105"/>
      <c r="VPD640" s="105"/>
      <c r="VPE640" s="105"/>
      <c r="VPF640" s="105"/>
      <c r="VPG640" s="105"/>
      <c r="VPH640" s="105"/>
      <c r="VPI640" s="105"/>
      <c r="VPJ640" s="105"/>
      <c r="VPK640" s="105"/>
      <c r="VPL640" s="105"/>
      <c r="VPM640" s="105"/>
      <c r="VPN640" s="105"/>
      <c r="VPO640" s="105"/>
      <c r="VPP640" s="105"/>
      <c r="VPQ640" s="105"/>
      <c r="VPR640" s="105"/>
      <c r="VPS640" s="105"/>
      <c r="VPT640" s="105"/>
      <c r="VPU640" s="105"/>
      <c r="VPV640" s="105"/>
      <c r="VPW640" s="105"/>
      <c r="VPX640" s="105"/>
      <c r="VPY640" s="105"/>
      <c r="VPZ640" s="105"/>
      <c r="VQA640" s="105"/>
      <c r="VQB640" s="105"/>
      <c r="VQC640" s="105"/>
      <c r="VQD640" s="105"/>
      <c r="VQE640" s="105"/>
      <c r="VQF640" s="105"/>
      <c r="VQG640" s="105"/>
      <c r="VQH640" s="105"/>
      <c r="VQI640" s="105"/>
      <c r="VQJ640" s="105"/>
      <c r="VQK640" s="105"/>
      <c r="VQL640" s="105"/>
      <c r="VQM640" s="105"/>
      <c r="VQN640" s="105"/>
      <c r="VQO640" s="105"/>
      <c r="VQP640" s="105"/>
      <c r="VQQ640" s="105"/>
      <c r="VQR640" s="105"/>
      <c r="VQS640" s="105"/>
      <c r="VQT640" s="105"/>
      <c r="VQU640" s="105"/>
      <c r="VQV640" s="105"/>
      <c r="VQW640" s="105"/>
      <c r="VQX640" s="105"/>
      <c r="VQY640" s="105"/>
      <c r="VQZ640" s="105"/>
      <c r="VRA640" s="105"/>
      <c r="VRB640" s="105"/>
      <c r="VRC640" s="105"/>
      <c r="VRD640" s="105"/>
      <c r="VRE640" s="105"/>
      <c r="VRF640" s="105"/>
      <c r="VRG640" s="105"/>
      <c r="VRH640" s="105"/>
      <c r="VRI640" s="105"/>
      <c r="VRJ640" s="105"/>
      <c r="VRK640" s="105"/>
      <c r="VRL640" s="105"/>
      <c r="VRM640" s="105"/>
      <c r="VRN640" s="105"/>
      <c r="VRO640" s="105"/>
      <c r="VRP640" s="105"/>
      <c r="VRQ640" s="105"/>
      <c r="VRR640" s="105"/>
      <c r="VRS640" s="105"/>
      <c r="VRT640" s="105"/>
      <c r="VRU640" s="105"/>
      <c r="VRV640" s="105"/>
      <c r="VRW640" s="105"/>
      <c r="VRX640" s="105"/>
      <c r="VRY640" s="105"/>
      <c r="VRZ640" s="105"/>
      <c r="VSA640" s="105"/>
      <c r="VSB640" s="105"/>
      <c r="VSC640" s="105"/>
      <c r="VSD640" s="105"/>
      <c r="VSE640" s="105"/>
      <c r="VSF640" s="105"/>
      <c r="VSG640" s="105"/>
      <c r="VSH640" s="105"/>
      <c r="VSI640" s="105"/>
      <c r="VSJ640" s="105"/>
      <c r="VSK640" s="105"/>
      <c r="VSL640" s="105"/>
      <c r="VSM640" s="105"/>
      <c r="VSN640" s="105"/>
      <c r="VSO640" s="105"/>
      <c r="VSP640" s="105"/>
      <c r="VSQ640" s="105"/>
      <c r="VSR640" s="105"/>
      <c r="VSS640" s="105"/>
      <c r="VST640" s="105"/>
      <c r="VSU640" s="105"/>
      <c r="VSV640" s="105"/>
      <c r="VSW640" s="105"/>
      <c r="VSX640" s="105"/>
      <c r="VSY640" s="105"/>
      <c r="VSZ640" s="105"/>
      <c r="VTA640" s="105"/>
      <c r="VTB640" s="105"/>
      <c r="VTC640" s="105"/>
      <c r="VTD640" s="105"/>
      <c r="VTE640" s="105"/>
      <c r="VTF640" s="105"/>
      <c r="VTG640" s="105"/>
      <c r="VTH640" s="105"/>
      <c r="VTI640" s="105"/>
      <c r="VTJ640" s="105"/>
      <c r="VTK640" s="105"/>
      <c r="VTL640" s="105"/>
      <c r="VTM640" s="105"/>
      <c r="VTN640" s="105"/>
      <c r="VTO640" s="105"/>
      <c r="VTP640" s="105"/>
      <c r="VTQ640" s="105"/>
      <c r="VTR640" s="105"/>
      <c r="VTS640" s="105"/>
      <c r="VTT640" s="105"/>
      <c r="VTU640" s="105"/>
      <c r="VTV640" s="105"/>
      <c r="VTW640" s="105"/>
      <c r="VTX640" s="105"/>
      <c r="VTY640" s="105"/>
      <c r="VTZ640" s="105"/>
      <c r="VUA640" s="105"/>
      <c r="VUB640" s="105"/>
      <c r="VUC640" s="105"/>
      <c r="VUD640" s="105"/>
      <c r="VUE640" s="105"/>
      <c r="VUF640" s="105"/>
      <c r="VUG640" s="105"/>
      <c r="VUH640" s="105"/>
      <c r="VUI640" s="105"/>
      <c r="VUJ640" s="105"/>
      <c r="VUK640" s="105"/>
      <c r="VUL640" s="105"/>
      <c r="VUM640" s="105"/>
      <c r="VUN640" s="105"/>
      <c r="VUO640" s="105"/>
      <c r="VUP640" s="105"/>
      <c r="VUQ640" s="105"/>
      <c r="VUR640" s="105"/>
      <c r="VUS640" s="105"/>
      <c r="VUT640" s="105"/>
      <c r="VUU640" s="105"/>
      <c r="VUV640" s="105"/>
      <c r="VUW640" s="105"/>
      <c r="VUX640" s="105"/>
      <c r="VUY640" s="105"/>
      <c r="VUZ640" s="105"/>
      <c r="VVA640" s="105"/>
      <c r="VVB640" s="105"/>
      <c r="VVC640" s="105"/>
      <c r="VVD640" s="105"/>
      <c r="VVE640" s="105"/>
      <c r="VVF640" s="105"/>
      <c r="VVG640" s="105"/>
      <c r="VVH640" s="105"/>
      <c r="VVI640" s="105"/>
      <c r="VVJ640" s="105"/>
      <c r="VVK640" s="105"/>
      <c r="VVL640" s="105"/>
      <c r="VVM640" s="105"/>
      <c r="VVN640" s="105"/>
      <c r="VVO640" s="105"/>
      <c r="VVP640" s="105"/>
      <c r="VVQ640" s="105"/>
      <c r="VVR640" s="105"/>
      <c r="VVS640" s="105"/>
      <c r="VVT640" s="105"/>
      <c r="VVU640" s="105"/>
      <c r="VVV640" s="105"/>
      <c r="VVW640" s="105"/>
      <c r="VVX640" s="105"/>
      <c r="VVY640" s="105"/>
      <c r="VVZ640" s="105"/>
      <c r="VWA640" s="105"/>
      <c r="VWB640" s="105"/>
      <c r="VWC640" s="105"/>
      <c r="VWD640" s="105"/>
      <c r="VWE640" s="105"/>
      <c r="VWF640" s="105"/>
      <c r="VWG640" s="105"/>
      <c r="VWH640" s="105"/>
      <c r="VWI640" s="105"/>
      <c r="VWJ640" s="105"/>
      <c r="VWK640" s="105"/>
      <c r="VWL640" s="105"/>
      <c r="VWM640" s="105"/>
      <c r="VWN640" s="105"/>
      <c r="VWO640" s="105"/>
      <c r="VWP640" s="105"/>
      <c r="VWQ640" s="105"/>
      <c r="VWR640" s="105"/>
      <c r="VWS640" s="105"/>
      <c r="VWT640" s="105"/>
      <c r="VWU640" s="105"/>
      <c r="VWV640" s="105"/>
      <c r="VWW640" s="105"/>
      <c r="VWX640" s="105"/>
      <c r="VWY640" s="105"/>
      <c r="VWZ640" s="105"/>
      <c r="VXA640" s="105"/>
      <c r="VXB640" s="105"/>
      <c r="VXC640" s="105"/>
      <c r="VXD640" s="105"/>
      <c r="VXE640" s="105"/>
      <c r="VXF640" s="105"/>
      <c r="VXG640" s="105"/>
      <c r="VXH640" s="105"/>
      <c r="VXI640" s="105"/>
      <c r="VXJ640" s="105"/>
      <c r="VXK640" s="105"/>
      <c r="VXL640" s="105"/>
      <c r="VXM640" s="105"/>
      <c r="VXN640" s="105"/>
      <c r="VXO640" s="105"/>
      <c r="VXP640" s="105"/>
      <c r="VXQ640" s="105"/>
      <c r="VXR640" s="105"/>
      <c r="VXS640" s="105"/>
      <c r="VXT640" s="105"/>
      <c r="VXU640" s="105"/>
      <c r="VXV640" s="105"/>
      <c r="VXW640" s="105"/>
      <c r="VXX640" s="105"/>
      <c r="VXY640" s="105"/>
      <c r="VXZ640" s="105"/>
      <c r="VYA640" s="105"/>
      <c r="VYB640" s="105"/>
      <c r="VYC640" s="105"/>
      <c r="VYD640" s="105"/>
      <c r="VYE640" s="105"/>
      <c r="VYF640" s="105"/>
      <c r="VYG640" s="105"/>
      <c r="VYH640" s="105"/>
      <c r="VYI640" s="105"/>
      <c r="VYJ640" s="105"/>
      <c r="VYK640" s="105"/>
      <c r="VYL640" s="105"/>
      <c r="VYM640" s="105"/>
      <c r="VYN640" s="105"/>
      <c r="VYO640" s="105"/>
      <c r="VYP640" s="105"/>
      <c r="VYQ640" s="105"/>
      <c r="VYR640" s="105"/>
      <c r="VYS640" s="105"/>
      <c r="VYT640" s="105"/>
      <c r="VYU640" s="105"/>
      <c r="VYV640" s="105"/>
      <c r="VYW640" s="105"/>
      <c r="VYX640" s="105"/>
      <c r="VYY640" s="105"/>
      <c r="VYZ640" s="105"/>
      <c r="VZA640" s="105"/>
      <c r="VZB640" s="105"/>
      <c r="VZC640" s="105"/>
      <c r="VZD640" s="105"/>
      <c r="VZE640" s="105"/>
      <c r="VZF640" s="105"/>
      <c r="VZG640" s="105"/>
      <c r="VZH640" s="105"/>
      <c r="VZI640" s="105"/>
      <c r="VZJ640" s="105"/>
      <c r="VZK640" s="105"/>
      <c r="VZL640" s="105"/>
      <c r="VZM640" s="105"/>
      <c r="VZN640" s="105"/>
      <c r="VZO640" s="105"/>
      <c r="VZP640" s="105"/>
      <c r="VZQ640" s="105"/>
      <c r="VZR640" s="105"/>
      <c r="VZS640" s="105"/>
      <c r="VZT640" s="105"/>
      <c r="VZU640" s="105"/>
      <c r="VZV640" s="105"/>
      <c r="VZW640" s="105"/>
      <c r="VZX640" s="105"/>
      <c r="VZY640" s="105"/>
      <c r="VZZ640" s="105"/>
      <c r="WAA640" s="105"/>
      <c r="WAB640" s="105"/>
      <c r="WAC640" s="105"/>
      <c r="WAD640" s="105"/>
      <c r="WAE640" s="105"/>
      <c r="WAF640" s="105"/>
      <c r="WAG640" s="105"/>
      <c r="WAH640" s="105"/>
      <c r="WAI640" s="105"/>
      <c r="WAJ640" s="105"/>
      <c r="WAK640" s="105"/>
      <c r="WAL640" s="105"/>
      <c r="WAM640" s="105"/>
      <c r="WAN640" s="105"/>
      <c r="WAO640" s="105"/>
      <c r="WAP640" s="105"/>
      <c r="WAQ640" s="105"/>
      <c r="WAR640" s="105"/>
      <c r="WAS640" s="105"/>
      <c r="WAT640" s="105"/>
      <c r="WAU640" s="105"/>
      <c r="WAV640" s="105"/>
      <c r="WAW640" s="105"/>
      <c r="WAX640" s="105"/>
      <c r="WAY640" s="105"/>
      <c r="WAZ640" s="105"/>
      <c r="WBA640" s="105"/>
      <c r="WBB640" s="105"/>
      <c r="WBC640" s="105"/>
      <c r="WBD640" s="105"/>
      <c r="WBE640" s="105"/>
      <c r="WBF640" s="105"/>
      <c r="WBG640" s="105"/>
      <c r="WBH640" s="105"/>
      <c r="WBI640" s="105"/>
      <c r="WBJ640" s="105"/>
      <c r="WBK640" s="105"/>
      <c r="WBL640" s="105"/>
      <c r="WBM640" s="105"/>
      <c r="WBN640" s="105"/>
      <c r="WBO640" s="105"/>
      <c r="WBP640" s="105"/>
      <c r="WBQ640" s="105"/>
      <c r="WBR640" s="105"/>
      <c r="WBS640" s="105"/>
      <c r="WBT640" s="105"/>
      <c r="WBU640" s="105"/>
      <c r="WBV640" s="105"/>
      <c r="WBW640" s="105"/>
      <c r="WBX640" s="105"/>
      <c r="WBY640" s="105"/>
      <c r="WBZ640" s="105"/>
      <c r="WCA640" s="105"/>
      <c r="WCB640" s="105"/>
      <c r="WCC640" s="105"/>
      <c r="WCD640" s="105"/>
      <c r="WCE640" s="105"/>
      <c r="WCF640" s="105"/>
      <c r="WCG640" s="105"/>
      <c r="WCH640" s="105"/>
      <c r="WCI640" s="105"/>
      <c r="WCJ640" s="105"/>
      <c r="WCK640" s="105"/>
      <c r="WCL640" s="105"/>
      <c r="WCM640" s="105"/>
      <c r="WCN640" s="105"/>
      <c r="WCO640" s="105"/>
      <c r="WCP640" s="105"/>
      <c r="WCQ640" s="105"/>
      <c r="WCR640" s="105"/>
      <c r="WCS640" s="105"/>
      <c r="WCT640" s="105"/>
      <c r="WCU640" s="105"/>
      <c r="WCV640" s="105"/>
      <c r="WCW640" s="105"/>
      <c r="WCX640" s="105"/>
      <c r="WCY640" s="105"/>
      <c r="WCZ640" s="105"/>
      <c r="WDA640" s="105"/>
      <c r="WDB640" s="105"/>
      <c r="WDC640" s="105"/>
      <c r="WDD640" s="105"/>
      <c r="WDE640" s="105"/>
      <c r="WDF640" s="105"/>
      <c r="WDG640" s="105"/>
      <c r="WDH640" s="105"/>
      <c r="WDI640" s="105"/>
      <c r="WDJ640" s="105"/>
      <c r="WDK640" s="105"/>
      <c r="WDL640" s="105"/>
      <c r="WDM640" s="105"/>
      <c r="WDN640" s="105"/>
      <c r="WDO640" s="105"/>
      <c r="WDP640" s="105"/>
      <c r="WDQ640" s="105"/>
      <c r="WDR640" s="105"/>
      <c r="WDS640" s="105"/>
      <c r="WDT640" s="105"/>
      <c r="WDU640" s="105"/>
      <c r="WDV640" s="105"/>
      <c r="WDW640" s="105"/>
      <c r="WDX640" s="105"/>
      <c r="WDY640" s="105"/>
      <c r="WDZ640" s="105"/>
      <c r="WEA640" s="105"/>
      <c r="WEB640" s="105"/>
      <c r="WEC640" s="105"/>
      <c r="WED640" s="105"/>
      <c r="WEE640" s="105"/>
      <c r="WEF640" s="105"/>
      <c r="WEG640" s="105"/>
      <c r="WEH640" s="105"/>
      <c r="WEI640" s="105"/>
      <c r="WEJ640" s="105"/>
      <c r="WEK640" s="105"/>
      <c r="WEL640" s="105"/>
      <c r="WEM640" s="105"/>
      <c r="WEN640" s="105"/>
      <c r="WEO640" s="105"/>
      <c r="WEP640" s="105"/>
      <c r="WEQ640" s="105"/>
      <c r="WER640" s="105"/>
      <c r="WES640" s="105"/>
      <c r="WET640" s="105"/>
      <c r="WEU640" s="105"/>
      <c r="WEV640" s="105"/>
      <c r="WEW640" s="105"/>
      <c r="WEX640" s="105"/>
      <c r="WEY640" s="105"/>
      <c r="WEZ640" s="105"/>
      <c r="WFA640" s="105"/>
      <c r="WFB640" s="105"/>
      <c r="WFC640" s="105"/>
      <c r="WFD640" s="105"/>
      <c r="WFE640" s="105"/>
      <c r="WFF640" s="105"/>
      <c r="WFG640" s="105"/>
      <c r="WFH640" s="105"/>
      <c r="WFI640" s="105"/>
      <c r="WFJ640" s="105"/>
      <c r="WFK640" s="105"/>
      <c r="WFL640" s="105"/>
      <c r="WFM640" s="105"/>
      <c r="WFN640" s="105"/>
      <c r="WFO640" s="105"/>
      <c r="WFP640" s="105"/>
      <c r="WFQ640" s="105"/>
      <c r="WFR640" s="105"/>
      <c r="WFS640" s="105"/>
      <c r="WFT640" s="105"/>
      <c r="WFU640" s="105"/>
      <c r="WFV640" s="105"/>
      <c r="WFW640" s="105"/>
      <c r="WFX640" s="105"/>
      <c r="WFY640" s="105"/>
      <c r="WFZ640" s="105"/>
      <c r="WGA640" s="105"/>
      <c r="WGB640" s="105"/>
      <c r="WGC640" s="105"/>
      <c r="WGD640" s="105"/>
      <c r="WGE640" s="105"/>
      <c r="WGF640" s="105"/>
      <c r="WGG640" s="105"/>
      <c r="WGH640" s="105"/>
      <c r="WGI640" s="105"/>
      <c r="WGJ640" s="105"/>
      <c r="WGK640" s="105"/>
      <c r="WGL640" s="105"/>
      <c r="WGM640" s="105"/>
      <c r="WGN640" s="105"/>
      <c r="WGO640" s="105"/>
      <c r="WGP640" s="105"/>
      <c r="WGQ640" s="105"/>
      <c r="WGR640" s="105"/>
      <c r="WGS640" s="105"/>
      <c r="WGT640" s="105"/>
      <c r="WGU640" s="105"/>
      <c r="WGV640" s="105"/>
      <c r="WGW640" s="105"/>
      <c r="WGX640" s="105"/>
      <c r="WGY640" s="105"/>
      <c r="WGZ640" s="105"/>
      <c r="WHA640" s="105"/>
      <c r="WHB640" s="105"/>
      <c r="WHC640" s="105"/>
      <c r="WHD640" s="105"/>
      <c r="WHE640" s="105"/>
      <c r="WHF640" s="105"/>
      <c r="WHG640" s="105"/>
      <c r="WHH640" s="105"/>
      <c r="WHI640" s="105"/>
      <c r="WHJ640" s="105"/>
      <c r="WHK640" s="105"/>
      <c r="WHL640" s="105"/>
      <c r="WHM640" s="105"/>
      <c r="WHN640" s="105"/>
      <c r="WHO640" s="105"/>
      <c r="WHP640" s="105"/>
      <c r="WHQ640" s="105"/>
      <c r="WHR640" s="105"/>
      <c r="WHS640" s="105"/>
      <c r="WHT640" s="105"/>
      <c r="WHU640" s="105"/>
      <c r="WHV640" s="105"/>
      <c r="WHW640" s="105"/>
      <c r="WHX640" s="105"/>
      <c r="WHY640" s="105"/>
      <c r="WHZ640" s="105"/>
      <c r="WIA640" s="105"/>
      <c r="WIB640" s="105"/>
      <c r="WIC640" s="105"/>
      <c r="WID640" s="105"/>
      <c r="WIE640" s="105"/>
      <c r="WIF640" s="105"/>
      <c r="WIG640" s="105"/>
      <c r="WIH640" s="105"/>
      <c r="WII640" s="105"/>
      <c r="WIJ640" s="105"/>
      <c r="WIK640" s="105"/>
      <c r="WIL640" s="105"/>
      <c r="WIM640" s="105"/>
      <c r="WIN640" s="105"/>
      <c r="WIO640" s="105"/>
      <c r="WIP640" s="105"/>
      <c r="WIQ640" s="105"/>
      <c r="WIR640" s="105"/>
      <c r="WIS640" s="105"/>
      <c r="WIT640" s="105"/>
      <c r="WIU640" s="105"/>
      <c r="WIV640" s="105"/>
      <c r="WIW640" s="105"/>
      <c r="WIX640" s="105"/>
      <c r="WIY640" s="105"/>
      <c r="WIZ640" s="105"/>
      <c r="WJA640" s="105"/>
      <c r="WJB640" s="105"/>
      <c r="WJC640" s="105"/>
      <c r="WJD640" s="105"/>
      <c r="WJE640" s="105"/>
      <c r="WJF640" s="105"/>
      <c r="WJG640" s="105"/>
      <c r="WJH640" s="105"/>
      <c r="WJI640" s="105"/>
      <c r="WJJ640" s="105"/>
      <c r="WJK640" s="105"/>
      <c r="WJL640" s="105"/>
      <c r="WJM640" s="105"/>
      <c r="WJN640" s="105"/>
      <c r="WJO640" s="105"/>
      <c r="WJP640" s="105"/>
      <c r="WJQ640" s="105"/>
      <c r="WJR640" s="105"/>
      <c r="WJS640" s="105"/>
      <c r="WJT640" s="105"/>
      <c r="WJU640" s="105"/>
      <c r="WJV640" s="105"/>
      <c r="WJW640" s="105"/>
      <c r="WJX640" s="105"/>
      <c r="WJY640" s="105"/>
      <c r="WJZ640" s="105"/>
      <c r="WKA640" s="105"/>
      <c r="WKB640" s="105"/>
      <c r="WKC640" s="105"/>
      <c r="WKD640" s="105"/>
      <c r="WKE640" s="105"/>
      <c r="WKF640" s="105"/>
      <c r="WKG640" s="105"/>
      <c r="WKH640" s="105"/>
      <c r="WKI640" s="105"/>
      <c r="WKJ640" s="105"/>
      <c r="WKK640" s="105"/>
      <c r="WKL640" s="105"/>
      <c r="WKM640" s="105"/>
      <c r="WKN640" s="105"/>
      <c r="WKO640" s="105"/>
      <c r="WKP640" s="105"/>
      <c r="WKQ640" s="105"/>
      <c r="WKR640" s="105"/>
      <c r="WKS640" s="105"/>
      <c r="WKT640" s="105"/>
      <c r="WKU640" s="105"/>
      <c r="WKV640" s="105"/>
      <c r="WKW640" s="105"/>
      <c r="WKX640" s="105"/>
      <c r="WKY640" s="105"/>
      <c r="WKZ640" s="105"/>
      <c r="WLA640" s="105"/>
      <c r="WLB640" s="105"/>
      <c r="WLC640" s="105"/>
      <c r="WLD640" s="105"/>
      <c r="WLE640" s="105"/>
      <c r="WLF640" s="105"/>
      <c r="WLG640" s="105"/>
      <c r="WLH640" s="105"/>
      <c r="WLI640" s="105"/>
      <c r="WLJ640" s="105"/>
      <c r="WLK640" s="105"/>
      <c r="WLL640" s="105"/>
      <c r="WLM640" s="105"/>
      <c r="WLN640" s="105"/>
      <c r="WLO640" s="105"/>
      <c r="WLP640" s="105"/>
      <c r="WLQ640" s="105"/>
      <c r="WLR640" s="105"/>
      <c r="WLS640" s="105"/>
      <c r="WLT640" s="105"/>
      <c r="WLU640" s="105"/>
      <c r="WLV640" s="105"/>
      <c r="WLW640" s="105"/>
      <c r="WLX640" s="105"/>
      <c r="WLY640" s="105"/>
      <c r="WLZ640" s="105"/>
      <c r="WMA640" s="105"/>
      <c r="WMB640" s="105"/>
      <c r="WMC640" s="105"/>
      <c r="WMD640" s="105"/>
      <c r="WME640" s="105"/>
      <c r="WMF640" s="105"/>
      <c r="WMG640" s="105"/>
      <c r="WMH640" s="105"/>
      <c r="WMI640" s="105"/>
      <c r="WMJ640" s="105"/>
      <c r="WMK640" s="105"/>
      <c r="WML640" s="105"/>
      <c r="WMM640" s="105"/>
      <c r="WMN640" s="105"/>
      <c r="WMO640" s="105"/>
      <c r="WMP640" s="105"/>
      <c r="WMQ640" s="105"/>
      <c r="WMR640" s="105"/>
      <c r="WMS640" s="105"/>
      <c r="WMT640" s="105"/>
      <c r="WMU640" s="105"/>
      <c r="WMV640" s="105"/>
      <c r="WMW640" s="105"/>
      <c r="WMX640" s="105"/>
      <c r="WMY640" s="105"/>
      <c r="WMZ640" s="105"/>
      <c r="WNA640" s="105"/>
      <c r="WNB640" s="105"/>
      <c r="WNC640" s="105"/>
      <c r="WND640" s="105"/>
      <c r="WNE640" s="105"/>
      <c r="WNF640" s="105"/>
      <c r="WNG640" s="105"/>
      <c r="WNH640" s="105"/>
      <c r="WNI640" s="105"/>
      <c r="WNJ640" s="105"/>
      <c r="WNK640" s="105"/>
      <c r="WNL640" s="105"/>
      <c r="WNM640" s="105"/>
      <c r="WNN640" s="105"/>
      <c r="WNO640" s="105"/>
      <c r="WNP640" s="105"/>
      <c r="WNQ640" s="105"/>
      <c r="WNR640" s="105"/>
      <c r="WNS640" s="105"/>
      <c r="WNT640" s="105"/>
      <c r="WNU640" s="105"/>
      <c r="WNV640" s="105"/>
      <c r="WNW640" s="105"/>
      <c r="WNX640" s="105"/>
      <c r="WNY640" s="105"/>
      <c r="WNZ640" s="105"/>
      <c r="WOA640" s="105"/>
      <c r="WOB640" s="105"/>
      <c r="WOC640" s="105"/>
      <c r="WOD640" s="105"/>
      <c r="WOE640" s="105"/>
      <c r="WOF640" s="105"/>
      <c r="WOG640" s="105"/>
      <c r="WOH640" s="105"/>
      <c r="WOI640" s="105"/>
      <c r="WOJ640" s="105"/>
      <c r="WOK640" s="105"/>
      <c r="WOL640" s="105"/>
      <c r="WOM640" s="105"/>
      <c r="WON640" s="105"/>
      <c r="WOO640" s="105"/>
      <c r="WOP640" s="105"/>
      <c r="WOQ640" s="105"/>
      <c r="WOR640" s="105"/>
      <c r="WOS640" s="105"/>
      <c r="WOT640" s="105"/>
      <c r="WOU640" s="105"/>
      <c r="WOV640" s="105"/>
      <c r="WOW640" s="105"/>
      <c r="WOX640" s="105"/>
      <c r="WOY640" s="105"/>
      <c r="WOZ640" s="105"/>
      <c r="WPA640" s="105"/>
      <c r="WPB640" s="105"/>
      <c r="WPC640" s="105"/>
      <c r="WPD640" s="105"/>
      <c r="WPE640" s="105"/>
      <c r="WPF640" s="105"/>
      <c r="WPG640" s="105"/>
      <c r="WPH640" s="105"/>
      <c r="WPI640" s="105"/>
      <c r="WPJ640" s="105"/>
      <c r="WPK640" s="105"/>
      <c r="WPL640" s="105"/>
      <c r="WPM640" s="105"/>
      <c r="WPN640" s="105"/>
      <c r="WPO640" s="105"/>
      <c r="WPP640" s="105"/>
      <c r="WPQ640" s="105"/>
      <c r="WPR640" s="105"/>
      <c r="WPS640" s="105"/>
      <c r="WPT640" s="105"/>
      <c r="WPU640" s="105"/>
      <c r="WPV640" s="105"/>
      <c r="WPW640" s="105"/>
      <c r="WPX640" s="105"/>
      <c r="WPY640" s="105"/>
      <c r="WPZ640" s="105"/>
      <c r="WQA640" s="105"/>
      <c r="WQB640" s="105"/>
      <c r="WQC640" s="105"/>
      <c r="WQD640" s="105"/>
      <c r="WQE640" s="105"/>
      <c r="WQF640" s="105"/>
      <c r="WQG640" s="105"/>
      <c r="WQH640" s="105"/>
      <c r="WQI640" s="105"/>
      <c r="WQJ640" s="105"/>
      <c r="WQK640" s="105"/>
      <c r="WQL640" s="105"/>
      <c r="WQM640" s="105"/>
      <c r="WQN640" s="105"/>
      <c r="WQO640" s="105"/>
      <c r="WQP640" s="105"/>
      <c r="WQQ640" s="105"/>
      <c r="WQR640" s="105"/>
      <c r="WQS640" s="105"/>
      <c r="WQT640" s="105"/>
      <c r="WQU640" s="105"/>
      <c r="WQV640" s="105"/>
      <c r="WQW640" s="105"/>
      <c r="WQX640" s="105"/>
      <c r="WQY640" s="105"/>
      <c r="WQZ640" s="105"/>
      <c r="WRA640" s="105"/>
      <c r="WRB640" s="105"/>
      <c r="WRC640" s="105"/>
      <c r="WRD640" s="105"/>
      <c r="WRE640" s="105"/>
      <c r="WRF640" s="105"/>
      <c r="WRG640" s="105"/>
      <c r="WRH640" s="105"/>
      <c r="WRI640" s="105"/>
      <c r="WRJ640" s="105"/>
      <c r="WRK640" s="105"/>
      <c r="WRL640" s="105"/>
      <c r="WRM640" s="105"/>
      <c r="WRN640" s="105"/>
      <c r="WRO640" s="105"/>
      <c r="WRP640" s="105"/>
      <c r="WRQ640" s="105"/>
      <c r="WRR640" s="105"/>
      <c r="WRS640" s="105"/>
      <c r="WRT640" s="105"/>
      <c r="WRU640" s="105"/>
      <c r="WRV640" s="105"/>
      <c r="WRW640" s="105"/>
      <c r="WRX640" s="105"/>
      <c r="WRY640" s="105"/>
      <c r="WRZ640" s="105"/>
      <c r="WSA640" s="105"/>
      <c r="WSB640" s="105"/>
      <c r="WSC640" s="105"/>
      <c r="WSD640" s="105"/>
      <c r="WSE640" s="105"/>
      <c r="WSF640" s="105"/>
      <c r="WSG640" s="105"/>
      <c r="WSH640" s="105"/>
      <c r="WSI640" s="105"/>
      <c r="WSJ640" s="105"/>
      <c r="WSK640" s="105"/>
      <c r="WSL640" s="105"/>
      <c r="WSM640" s="105"/>
      <c r="WSN640" s="105"/>
      <c r="WSO640" s="105"/>
      <c r="WSP640" s="105"/>
      <c r="WSQ640" s="105"/>
      <c r="WSR640" s="105"/>
      <c r="WSS640" s="105"/>
      <c r="WST640" s="105"/>
      <c r="WSU640" s="105"/>
      <c r="WSV640" s="105"/>
      <c r="WSW640" s="105"/>
      <c r="WSX640" s="105"/>
      <c r="WSY640" s="105"/>
      <c r="WSZ640" s="105"/>
      <c r="WTA640" s="105"/>
      <c r="WTB640" s="105"/>
      <c r="WTC640" s="105"/>
      <c r="WTD640" s="105"/>
      <c r="WTE640" s="105"/>
      <c r="WTF640" s="105"/>
      <c r="WTG640" s="105"/>
      <c r="WTH640" s="105"/>
      <c r="WTI640" s="105"/>
      <c r="WTJ640" s="105"/>
      <c r="WTK640" s="105"/>
      <c r="WTL640" s="105"/>
      <c r="WTM640" s="105"/>
      <c r="WTN640" s="105"/>
      <c r="WTO640" s="105"/>
      <c r="WTP640" s="105"/>
      <c r="WTQ640" s="105"/>
      <c r="WTR640" s="105"/>
      <c r="WTS640" s="105"/>
      <c r="WTT640" s="105"/>
      <c r="WTU640" s="105"/>
      <c r="WTV640" s="105"/>
      <c r="WTW640" s="105"/>
      <c r="WTX640" s="105"/>
      <c r="WTY640" s="105"/>
      <c r="WTZ640" s="105"/>
      <c r="WUA640" s="105"/>
      <c r="WUB640" s="105"/>
      <c r="WUC640" s="105"/>
      <c r="WUD640" s="105"/>
      <c r="WUE640" s="105"/>
      <c r="WUF640" s="105"/>
      <c r="WUG640" s="105"/>
      <c r="WUH640" s="105"/>
      <c r="WUI640" s="105"/>
      <c r="WUJ640" s="105"/>
      <c r="WUK640" s="105"/>
      <c r="WUL640" s="105"/>
      <c r="WUM640" s="105"/>
      <c r="WUN640" s="105"/>
      <c r="WUO640" s="105"/>
      <c r="WUP640" s="105"/>
      <c r="WUQ640" s="105"/>
      <c r="WUR640" s="105"/>
      <c r="WUS640" s="105"/>
      <c r="WUT640" s="105"/>
      <c r="WUU640" s="105"/>
      <c r="WUV640" s="105"/>
      <c r="WUW640" s="105"/>
      <c r="WUX640" s="105"/>
      <c r="WUY640" s="105"/>
      <c r="WUZ640" s="105"/>
      <c r="WVA640" s="105"/>
      <c r="WVB640" s="105"/>
      <c r="WVC640" s="105"/>
      <c r="WVD640" s="105"/>
      <c r="WVE640" s="105"/>
      <c r="WVF640" s="105"/>
      <c r="WVG640" s="105"/>
      <c r="WVH640" s="105"/>
      <c r="WVI640" s="105"/>
      <c r="WVJ640" s="105"/>
      <c r="WVK640" s="105"/>
      <c r="WVL640" s="105"/>
      <c r="WVM640" s="105"/>
      <c r="WVN640" s="105"/>
      <c r="WVO640" s="105"/>
      <c r="WVP640" s="105"/>
      <c r="WVQ640" s="105"/>
      <c r="WVR640" s="105"/>
      <c r="WVS640" s="105"/>
      <c r="WVT640" s="105"/>
      <c r="WVU640" s="105"/>
      <c r="WVV640" s="105"/>
      <c r="WVW640" s="105"/>
      <c r="WVX640" s="105"/>
      <c r="WVY640" s="105"/>
      <c r="WVZ640" s="105"/>
      <c r="WWA640" s="105"/>
      <c r="WWB640" s="105"/>
      <c r="WWC640" s="105"/>
      <c r="WWD640" s="105"/>
      <c r="WWE640" s="105"/>
      <c r="WWF640" s="105"/>
      <c r="WWG640" s="105"/>
      <c r="WWH640" s="105"/>
      <c r="WWI640" s="105"/>
      <c r="WWJ640" s="105"/>
      <c r="WWK640" s="105"/>
      <c r="WWL640" s="105"/>
      <c r="WWM640" s="105"/>
      <c r="WWN640" s="105"/>
      <c r="WWO640" s="105"/>
      <c r="WWP640" s="105"/>
      <c r="WWQ640" s="105"/>
      <c r="WWR640" s="105"/>
      <c r="WWS640" s="105"/>
      <c r="WWT640" s="105"/>
      <c r="WWU640" s="105"/>
      <c r="WWV640" s="105"/>
      <c r="WWW640" s="105"/>
      <c r="WWX640" s="105"/>
      <c r="WWY640" s="105"/>
      <c r="WWZ640" s="105"/>
      <c r="WXA640" s="105"/>
      <c r="WXB640" s="105"/>
      <c r="WXC640" s="105"/>
      <c r="WXD640" s="105"/>
      <c r="WXE640" s="105"/>
      <c r="WXF640" s="105"/>
      <c r="WXG640" s="105"/>
      <c r="WXH640" s="105"/>
      <c r="WXI640" s="105"/>
      <c r="WXJ640" s="105"/>
      <c r="WXK640" s="105"/>
      <c r="WXL640" s="105"/>
      <c r="WXM640" s="105"/>
      <c r="WXN640" s="105"/>
      <c r="WXO640" s="105"/>
      <c r="WXP640" s="105"/>
      <c r="WXQ640" s="105"/>
      <c r="WXR640" s="105"/>
      <c r="WXS640" s="105"/>
      <c r="WXT640" s="105"/>
      <c r="WXU640" s="105"/>
      <c r="WXV640" s="105"/>
      <c r="WXW640" s="105"/>
      <c r="WXX640" s="105"/>
      <c r="WXY640" s="105"/>
      <c r="WXZ640" s="105"/>
      <c r="WYA640" s="105"/>
      <c r="WYB640" s="105"/>
      <c r="WYC640" s="105"/>
      <c r="WYD640" s="105"/>
      <c r="WYE640" s="105"/>
      <c r="WYF640" s="105"/>
      <c r="WYG640" s="105"/>
      <c r="WYH640" s="105"/>
      <c r="WYI640" s="105"/>
      <c r="WYJ640" s="105"/>
      <c r="WYK640" s="105"/>
      <c r="WYL640" s="105"/>
      <c r="WYM640" s="105"/>
      <c r="WYN640" s="105"/>
      <c r="WYO640" s="105"/>
      <c r="WYP640" s="105"/>
      <c r="WYQ640" s="105"/>
      <c r="WYR640" s="105"/>
      <c r="WYS640" s="105"/>
      <c r="WYT640" s="105"/>
      <c r="WYU640" s="105"/>
      <c r="WYV640" s="105"/>
      <c r="WYW640" s="105"/>
      <c r="WYX640" s="105"/>
      <c r="WYY640" s="105"/>
      <c r="WYZ640" s="105"/>
      <c r="WZA640" s="105"/>
      <c r="WZB640" s="105"/>
      <c r="WZC640" s="105"/>
      <c r="WZD640" s="105"/>
      <c r="WZE640" s="105"/>
      <c r="WZF640" s="105"/>
      <c r="WZG640" s="105"/>
      <c r="WZH640" s="105"/>
      <c r="WZI640" s="105"/>
      <c r="WZJ640" s="105"/>
      <c r="WZK640" s="105"/>
      <c r="WZL640" s="105"/>
      <c r="WZM640" s="105"/>
      <c r="WZN640" s="105"/>
      <c r="WZO640" s="105"/>
      <c r="WZP640" s="105"/>
      <c r="WZQ640" s="105"/>
      <c r="WZR640" s="105"/>
      <c r="WZS640" s="105"/>
      <c r="WZT640" s="105"/>
      <c r="WZU640" s="105"/>
      <c r="WZV640" s="105"/>
      <c r="WZW640" s="105"/>
      <c r="WZX640" s="105"/>
      <c r="WZY640" s="105"/>
      <c r="WZZ640" s="105"/>
      <c r="XAA640" s="105"/>
      <c r="XAB640" s="105"/>
      <c r="XAC640" s="105"/>
      <c r="XAD640" s="105"/>
      <c r="XAE640" s="105"/>
      <c r="XAF640" s="105"/>
      <c r="XAG640" s="105"/>
      <c r="XAH640" s="105"/>
      <c r="XAI640" s="105"/>
      <c r="XAJ640" s="105"/>
      <c r="XAK640" s="105"/>
      <c r="XAL640" s="105"/>
      <c r="XAM640" s="105"/>
      <c r="XAN640" s="105"/>
      <c r="XAO640" s="105"/>
      <c r="XAP640" s="105"/>
      <c r="XAQ640" s="105"/>
      <c r="XAR640" s="105"/>
      <c r="XAS640" s="105"/>
      <c r="XAT640" s="105"/>
      <c r="XAU640" s="105"/>
      <c r="XAV640" s="105"/>
      <c r="XAW640" s="105"/>
      <c r="XAX640" s="105"/>
      <c r="XAY640" s="105"/>
      <c r="XAZ640" s="105"/>
      <c r="XBA640" s="105"/>
      <c r="XBB640" s="105"/>
      <c r="XBC640" s="105"/>
      <c r="XBD640" s="105"/>
      <c r="XBE640" s="105"/>
      <c r="XBF640" s="105"/>
      <c r="XBG640" s="105"/>
      <c r="XBH640" s="105"/>
      <c r="XBI640" s="105"/>
      <c r="XBJ640" s="105"/>
      <c r="XBK640" s="105"/>
      <c r="XBL640" s="105"/>
      <c r="XBM640" s="105"/>
      <c r="XBN640" s="105"/>
      <c r="XBO640" s="105"/>
      <c r="XBP640" s="105"/>
      <c r="XBQ640" s="105"/>
      <c r="XBR640" s="105"/>
      <c r="XBS640" s="105"/>
      <c r="XBT640" s="105"/>
      <c r="XBU640" s="105"/>
      <c r="XBV640" s="105"/>
      <c r="XBW640" s="105"/>
      <c r="XBX640" s="105"/>
      <c r="XBY640" s="105"/>
      <c r="XBZ640" s="105"/>
      <c r="XCA640" s="105"/>
      <c r="XCB640" s="105"/>
    </row>
    <row r="641" spans="1:46" s="60" customFormat="1" ht="31.5" x14ac:dyDescent="0.2">
      <c r="A641" s="140" t="s">
        <v>771</v>
      </c>
      <c r="B641" s="2">
        <v>912</v>
      </c>
      <c r="C641" s="15" t="s">
        <v>79</v>
      </c>
      <c r="D641" s="15" t="s">
        <v>53</v>
      </c>
      <c r="E641" s="24" t="s">
        <v>517</v>
      </c>
      <c r="F641" s="33"/>
      <c r="G641" s="71">
        <f t="shared" ref="G641:H641" si="162">G642</f>
        <v>12016</v>
      </c>
      <c r="H641" s="82">
        <f t="shared" si="162"/>
        <v>15081</v>
      </c>
      <c r="I641" s="228"/>
      <c r="J641" s="228"/>
      <c r="K641" s="228"/>
      <c r="L641" s="228"/>
      <c r="M641" s="228"/>
      <c r="N641" s="228"/>
      <c r="O641" s="228"/>
      <c r="P641" s="228"/>
      <c r="Q641" s="228"/>
      <c r="R641" s="228"/>
      <c r="S641" s="228"/>
      <c r="T641" s="228"/>
      <c r="U641" s="228"/>
      <c r="V641" s="228"/>
      <c r="W641" s="228"/>
      <c r="X641" s="228"/>
      <c r="Y641" s="228"/>
      <c r="Z641" s="228"/>
      <c r="AA641" s="228"/>
      <c r="AB641" s="228"/>
      <c r="AC641" s="228"/>
      <c r="AD641" s="228"/>
      <c r="AE641" s="228"/>
      <c r="AF641" s="228"/>
      <c r="AG641" s="228"/>
      <c r="AH641" s="228"/>
      <c r="AI641" s="228"/>
      <c r="AJ641" s="228"/>
      <c r="AK641" s="228"/>
      <c r="AL641" s="228"/>
      <c r="AM641" s="228"/>
      <c r="AN641" s="228"/>
      <c r="AO641" s="228"/>
      <c r="AP641" s="228"/>
      <c r="AQ641" s="228"/>
      <c r="AR641" s="228"/>
      <c r="AS641" s="228"/>
      <c r="AT641" s="228"/>
    </row>
    <row r="642" spans="1:46" s="60" customFormat="1" x14ac:dyDescent="0.2">
      <c r="A642" s="136" t="s">
        <v>772</v>
      </c>
      <c r="B642" s="19">
        <v>912</v>
      </c>
      <c r="C642" s="64" t="s">
        <v>79</v>
      </c>
      <c r="D642" s="64" t="s">
        <v>53</v>
      </c>
      <c r="E642" s="25" t="s">
        <v>518</v>
      </c>
      <c r="F642" s="33"/>
      <c r="G642" s="91">
        <f>G643</f>
        <v>12016</v>
      </c>
      <c r="H642" s="92">
        <f>H643</f>
        <v>15081</v>
      </c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S642" s="228"/>
      <c r="T642" s="228"/>
      <c r="U642" s="228"/>
      <c r="V642" s="228"/>
      <c r="W642" s="228"/>
      <c r="X642" s="228"/>
      <c r="Y642" s="228"/>
      <c r="Z642" s="228"/>
      <c r="AA642" s="228"/>
      <c r="AB642" s="228"/>
      <c r="AC642" s="228"/>
      <c r="AD642" s="228"/>
      <c r="AE642" s="228"/>
      <c r="AF642" s="228"/>
      <c r="AG642" s="228"/>
      <c r="AH642" s="228"/>
      <c r="AI642" s="228"/>
      <c r="AJ642" s="228"/>
      <c r="AK642" s="228"/>
      <c r="AL642" s="228"/>
      <c r="AM642" s="228"/>
      <c r="AN642" s="228"/>
      <c r="AO642" s="228"/>
      <c r="AP642" s="228"/>
      <c r="AQ642" s="228"/>
      <c r="AR642" s="228"/>
      <c r="AS642" s="228"/>
      <c r="AT642" s="228"/>
    </row>
    <row r="643" spans="1:46" s="60" customFormat="1" ht="31.5" x14ac:dyDescent="0.2">
      <c r="A643" s="137" t="s">
        <v>22</v>
      </c>
      <c r="B643" s="19">
        <v>912</v>
      </c>
      <c r="C643" s="64" t="s">
        <v>79</v>
      </c>
      <c r="D643" s="64" t="s">
        <v>53</v>
      </c>
      <c r="E643" s="27" t="s">
        <v>518</v>
      </c>
      <c r="F643" s="65">
        <v>200</v>
      </c>
      <c r="G643" s="93">
        <f t="shared" ref="G643:H644" si="163">G644</f>
        <v>12016</v>
      </c>
      <c r="H643" s="94">
        <f t="shared" si="163"/>
        <v>15081</v>
      </c>
      <c r="I643" s="228"/>
      <c r="J643" s="228"/>
      <c r="K643" s="228"/>
      <c r="L643" s="228"/>
      <c r="M643" s="228"/>
      <c r="N643" s="228"/>
      <c r="O643" s="228"/>
      <c r="P643" s="228"/>
      <c r="Q643" s="228"/>
      <c r="R643" s="228"/>
      <c r="S643" s="228"/>
      <c r="T643" s="228"/>
      <c r="U643" s="228"/>
      <c r="V643" s="228"/>
      <c r="W643" s="228"/>
      <c r="X643" s="228"/>
      <c r="Y643" s="228"/>
      <c r="Z643" s="228"/>
      <c r="AA643" s="228"/>
      <c r="AB643" s="228"/>
      <c r="AC643" s="228"/>
      <c r="AD643" s="228"/>
      <c r="AE643" s="228"/>
      <c r="AF643" s="228"/>
      <c r="AG643" s="228"/>
      <c r="AH643" s="228"/>
      <c r="AI643" s="228"/>
      <c r="AJ643" s="228"/>
      <c r="AK643" s="228"/>
      <c r="AL643" s="228"/>
      <c r="AM643" s="228"/>
      <c r="AN643" s="228"/>
      <c r="AO643" s="228"/>
      <c r="AP643" s="228"/>
      <c r="AQ643" s="228"/>
      <c r="AR643" s="228"/>
      <c r="AS643" s="228"/>
      <c r="AT643" s="228"/>
    </row>
    <row r="644" spans="1:46" s="60" customFormat="1" ht="31.5" x14ac:dyDescent="0.2">
      <c r="A644" s="137" t="s">
        <v>17</v>
      </c>
      <c r="B644" s="19">
        <v>912</v>
      </c>
      <c r="C644" s="64" t="s">
        <v>79</v>
      </c>
      <c r="D644" s="64" t="s">
        <v>53</v>
      </c>
      <c r="E644" s="27" t="s">
        <v>518</v>
      </c>
      <c r="F644" s="65">
        <v>240</v>
      </c>
      <c r="G644" s="93">
        <f t="shared" si="163"/>
        <v>12016</v>
      </c>
      <c r="H644" s="94">
        <f t="shared" si="163"/>
        <v>15081</v>
      </c>
      <c r="I644" s="228"/>
      <c r="J644" s="228"/>
      <c r="K644" s="228"/>
      <c r="L644" s="228"/>
      <c r="M644" s="228"/>
      <c r="N644" s="228"/>
      <c r="O644" s="228"/>
      <c r="P644" s="228"/>
      <c r="Q644" s="228"/>
      <c r="R644" s="228"/>
      <c r="S644" s="228"/>
      <c r="T644" s="228"/>
      <c r="U644" s="228"/>
      <c r="V644" s="228"/>
      <c r="W644" s="228"/>
      <c r="X644" s="228"/>
      <c r="Y644" s="228"/>
      <c r="Z644" s="228"/>
      <c r="AA644" s="228"/>
      <c r="AB644" s="228"/>
      <c r="AC644" s="228"/>
      <c r="AD644" s="228"/>
      <c r="AE644" s="228"/>
      <c r="AF644" s="228"/>
      <c r="AG644" s="228"/>
      <c r="AH644" s="228"/>
      <c r="AI644" s="228"/>
      <c r="AJ644" s="228"/>
      <c r="AK644" s="228"/>
      <c r="AL644" s="228"/>
      <c r="AM644" s="228"/>
      <c r="AN644" s="228"/>
      <c r="AO644" s="228"/>
      <c r="AP644" s="228"/>
      <c r="AQ644" s="228"/>
      <c r="AR644" s="228"/>
      <c r="AS644" s="228"/>
      <c r="AT644" s="228"/>
    </row>
    <row r="645" spans="1:46" s="60" customFormat="1" x14ac:dyDescent="0.2">
      <c r="A645" s="137" t="s">
        <v>826</v>
      </c>
      <c r="B645" s="19">
        <v>912</v>
      </c>
      <c r="C645" s="64" t="s">
        <v>79</v>
      </c>
      <c r="D645" s="64" t="s">
        <v>53</v>
      </c>
      <c r="E645" s="64" t="s">
        <v>518</v>
      </c>
      <c r="F645" s="65">
        <v>244</v>
      </c>
      <c r="G645" s="93">
        <f>36016-24000</f>
        <v>12016</v>
      </c>
      <c r="H645" s="94">
        <f>39081-24000</f>
        <v>15081</v>
      </c>
      <c r="I645" s="228"/>
      <c r="J645" s="228"/>
      <c r="K645" s="228"/>
      <c r="L645" s="228"/>
      <c r="M645" s="228"/>
      <c r="N645" s="228"/>
      <c r="O645" s="228"/>
      <c r="P645" s="228"/>
      <c r="Q645" s="228"/>
      <c r="R645" s="228"/>
      <c r="S645" s="228"/>
      <c r="T645" s="228"/>
      <c r="U645" s="228"/>
      <c r="V645" s="228"/>
      <c r="W645" s="228"/>
      <c r="X645" s="228"/>
      <c r="Y645" s="228"/>
      <c r="Z645" s="228"/>
      <c r="AA645" s="228"/>
      <c r="AB645" s="228"/>
      <c r="AC645" s="228"/>
      <c r="AD645" s="228"/>
      <c r="AE645" s="228"/>
      <c r="AF645" s="228"/>
      <c r="AG645" s="228"/>
      <c r="AH645" s="228"/>
      <c r="AI645" s="228"/>
      <c r="AJ645" s="228"/>
      <c r="AK645" s="228"/>
      <c r="AL645" s="228"/>
      <c r="AM645" s="228"/>
      <c r="AN645" s="228"/>
      <c r="AO645" s="228"/>
      <c r="AP645" s="228"/>
      <c r="AQ645" s="228"/>
      <c r="AR645" s="228"/>
      <c r="AS645" s="228"/>
      <c r="AT645" s="228"/>
    </row>
    <row r="646" spans="1:46" s="60" customFormat="1" ht="48" customHeight="1" x14ac:dyDescent="0.2">
      <c r="A646" s="140" t="s">
        <v>303</v>
      </c>
      <c r="B646" s="2">
        <v>912</v>
      </c>
      <c r="C646" s="15" t="s">
        <v>79</v>
      </c>
      <c r="D646" s="15" t="s">
        <v>53</v>
      </c>
      <c r="E646" s="24" t="s">
        <v>519</v>
      </c>
      <c r="F646" s="33"/>
      <c r="G646" s="71">
        <f>G647+G651+G655+G659</f>
        <v>12000</v>
      </c>
      <c r="H646" s="82">
        <f>H647+H651+H655+H659</f>
        <v>13100</v>
      </c>
      <c r="I646" s="228"/>
      <c r="J646" s="228"/>
      <c r="K646" s="228"/>
      <c r="L646" s="228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  <c r="AJ646" s="228"/>
      <c r="AK646" s="228"/>
      <c r="AL646" s="228"/>
      <c r="AM646" s="228"/>
      <c r="AN646" s="228"/>
      <c r="AO646" s="228"/>
      <c r="AP646" s="228"/>
      <c r="AQ646" s="228"/>
      <c r="AR646" s="228"/>
      <c r="AS646" s="228"/>
      <c r="AT646" s="228"/>
    </row>
    <row r="647" spans="1:46" s="60" customFormat="1" x14ac:dyDescent="0.2">
      <c r="A647" s="136" t="s">
        <v>690</v>
      </c>
      <c r="B647" s="19">
        <v>912</v>
      </c>
      <c r="C647" s="64" t="s">
        <v>79</v>
      </c>
      <c r="D647" s="64" t="s">
        <v>53</v>
      </c>
      <c r="E647" s="25" t="s">
        <v>773</v>
      </c>
      <c r="F647" s="33"/>
      <c r="G647" s="91">
        <f t="shared" ref="G647:H649" si="164">G648</f>
        <v>1500</v>
      </c>
      <c r="H647" s="92">
        <f t="shared" si="164"/>
        <v>1500</v>
      </c>
      <c r="I647" s="228"/>
      <c r="J647" s="228"/>
      <c r="K647" s="228"/>
      <c r="L647" s="228"/>
      <c r="M647" s="228"/>
      <c r="N647" s="228"/>
      <c r="O647" s="228"/>
      <c r="P647" s="228"/>
      <c r="Q647" s="228"/>
      <c r="R647" s="228"/>
      <c r="S647" s="228"/>
      <c r="T647" s="228"/>
      <c r="U647" s="228"/>
      <c r="V647" s="228"/>
      <c r="W647" s="228"/>
      <c r="X647" s="228"/>
      <c r="Y647" s="228"/>
      <c r="Z647" s="228"/>
      <c r="AA647" s="228"/>
      <c r="AB647" s="228"/>
      <c r="AC647" s="228"/>
      <c r="AD647" s="228"/>
      <c r="AE647" s="228"/>
      <c r="AF647" s="228"/>
      <c r="AG647" s="228"/>
      <c r="AH647" s="228"/>
      <c r="AI647" s="228"/>
      <c r="AJ647" s="228"/>
      <c r="AK647" s="228"/>
      <c r="AL647" s="228"/>
      <c r="AM647" s="228"/>
      <c r="AN647" s="228"/>
      <c r="AO647" s="228"/>
      <c r="AP647" s="228"/>
      <c r="AQ647" s="228"/>
      <c r="AR647" s="228"/>
      <c r="AS647" s="228"/>
      <c r="AT647" s="228"/>
    </row>
    <row r="648" spans="1:46" s="60" customFormat="1" ht="31.5" x14ac:dyDescent="0.2">
      <c r="A648" s="137" t="s">
        <v>22</v>
      </c>
      <c r="B648" s="19">
        <v>912</v>
      </c>
      <c r="C648" s="64" t="s">
        <v>79</v>
      </c>
      <c r="D648" s="64" t="s">
        <v>53</v>
      </c>
      <c r="E648" s="27" t="s">
        <v>773</v>
      </c>
      <c r="F648" s="65">
        <v>200</v>
      </c>
      <c r="G648" s="93">
        <f t="shared" si="164"/>
        <v>1500</v>
      </c>
      <c r="H648" s="94">
        <f t="shared" si="164"/>
        <v>1500</v>
      </c>
      <c r="I648" s="228"/>
      <c r="J648" s="228"/>
      <c r="K648" s="228"/>
      <c r="L648" s="228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  <c r="AI648" s="228"/>
      <c r="AJ648" s="228"/>
      <c r="AK648" s="228"/>
      <c r="AL648" s="228"/>
      <c r="AM648" s="228"/>
      <c r="AN648" s="228"/>
      <c r="AO648" s="228"/>
      <c r="AP648" s="228"/>
      <c r="AQ648" s="228"/>
      <c r="AR648" s="228"/>
      <c r="AS648" s="228"/>
      <c r="AT648" s="228"/>
    </row>
    <row r="649" spans="1:46" s="60" customFormat="1" ht="31.5" x14ac:dyDescent="0.2">
      <c r="A649" s="137" t="s">
        <v>17</v>
      </c>
      <c r="B649" s="19">
        <v>912</v>
      </c>
      <c r="C649" s="64" t="s">
        <v>79</v>
      </c>
      <c r="D649" s="64" t="s">
        <v>53</v>
      </c>
      <c r="E649" s="27" t="s">
        <v>773</v>
      </c>
      <c r="F649" s="65">
        <v>240</v>
      </c>
      <c r="G649" s="93">
        <f t="shared" si="164"/>
        <v>1500</v>
      </c>
      <c r="H649" s="94">
        <f t="shared" si="164"/>
        <v>1500</v>
      </c>
      <c r="I649" s="228"/>
      <c r="J649" s="228"/>
      <c r="K649" s="228"/>
      <c r="L649" s="228"/>
      <c r="M649" s="228"/>
      <c r="N649" s="228"/>
      <c r="O649" s="228"/>
      <c r="P649" s="228"/>
      <c r="Q649" s="228"/>
      <c r="R649" s="228"/>
      <c r="S649" s="228"/>
      <c r="T649" s="228"/>
      <c r="U649" s="228"/>
      <c r="V649" s="228"/>
      <c r="W649" s="228"/>
      <c r="X649" s="228"/>
      <c r="Y649" s="228"/>
      <c r="Z649" s="228"/>
      <c r="AA649" s="228"/>
      <c r="AB649" s="228"/>
      <c r="AC649" s="228"/>
      <c r="AD649" s="228"/>
      <c r="AE649" s="228"/>
      <c r="AF649" s="228"/>
      <c r="AG649" s="228"/>
      <c r="AH649" s="228"/>
      <c r="AI649" s="228"/>
      <c r="AJ649" s="228"/>
      <c r="AK649" s="228"/>
      <c r="AL649" s="228"/>
      <c r="AM649" s="228"/>
      <c r="AN649" s="228"/>
      <c r="AO649" s="228"/>
      <c r="AP649" s="228"/>
      <c r="AQ649" s="228"/>
      <c r="AR649" s="228"/>
      <c r="AS649" s="228"/>
      <c r="AT649" s="228"/>
    </row>
    <row r="650" spans="1:46" s="60" customFormat="1" x14ac:dyDescent="0.2">
      <c r="A650" s="137" t="s">
        <v>826</v>
      </c>
      <c r="B650" s="19">
        <v>912</v>
      </c>
      <c r="C650" s="64" t="s">
        <v>79</v>
      </c>
      <c r="D650" s="64" t="s">
        <v>53</v>
      </c>
      <c r="E650" s="27" t="s">
        <v>773</v>
      </c>
      <c r="F650" s="65">
        <v>244</v>
      </c>
      <c r="G650" s="93">
        <f t="shared" ref="G650:H650" si="165">3000-500-500-500</f>
        <v>1500</v>
      </c>
      <c r="H650" s="94">
        <f t="shared" si="165"/>
        <v>1500</v>
      </c>
      <c r="I650" s="228"/>
      <c r="J650" s="228"/>
      <c r="K650" s="228"/>
      <c r="L650" s="228"/>
      <c r="M650" s="228"/>
      <c r="N650" s="228"/>
      <c r="O650" s="228"/>
      <c r="P650" s="228"/>
      <c r="Q650" s="228"/>
      <c r="R650" s="228"/>
      <c r="S650" s="228"/>
      <c r="T650" s="228"/>
      <c r="U650" s="228"/>
      <c r="V650" s="228"/>
      <c r="W650" s="228"/>
      <c r="X650" s="228"/>
      <c r="Y650" s="228"/>
      <c r="Z650" s="228"/>
      <c r="AA650" s="228"/>
      <c r="AB650" s="228"/>
      <c r="AC650" s="228"/>
      <c r="AD650" s="228"/>
      <c r="AE650" s="228"/>
      <c r="AF650" s="228"/>
      <c r="AG650" s="228"/>
      <c r="AH650" s="228"/>
      <c r="AI650" s="228"/>
      <c r="AJ650" s="228"/>
      <c r="AK650" s="228"/>
      <c r="AL650" s="228"/>
      <c r="AM650" s="228"/>
      <c r="AN650" s="228"/>
      <c r="AO650" s="228"/>
      <c r="AP650" s="228"/>
      <c r="AQ650" s="228"/>
      <c r="AR650" s="228"/>
      <c r="AS650" s="228"/>
      <c r="AT650" s="228"/>
    </row>
    <row r="651" spans="1:46" s="60" customFormat="1" x14ac:dyDescent="0.2">
      <c r="A651" s="136" t="s">
        <v>804</v>
      </c>
      <c r="B651" s="19">
        <v>912</v>
      </c>
      <c r="C651" s="64" t="s">
        <v>79</v>
      </c>
      <c r="D651" s="64" t="s">
        <v>53</v>
      </c>
      <c r="E651" s="25" t="s">
        <v>774</v>
      </c>
      <c r="F651" s="33"/>
      <c r="G651" s="91">
        <f t="shared" ref="G651:H653" si="166">G652</f>
        <v>9000</v>
      </c>
      <c r="H651" s="92">
        <f t="shared" si="166"/>
        <v>10000</v>
      </c>
      <c r="I651" s="228"/>
      <c r="J651" s="228"/>
      <c r="K651" s="228"/>
      <c r="L651" s="228"/>
      <c r="M651" s="228"/>
      <c r="N651" s="228"/>
      <c r="O651" s="228"/>
      <c r="P651" s="228"/>
      <c r="Q651" s="228"/>
      <c r="R651" s="228"/>
      <c r="S651" s="228"/>
      <c r="T651" s="228"/>
      <c r="U651" s="228"/>
      <c r="V651" s="228"/>
      <c r="W651" s="228"/>
      <c r="X651" s="228"/>
      <c r="Y651" s="228"/>
      <c r="Z651" s="228"/>
      <c r="AA651" s="228"/>
      <c r="AB651" s="228"/>
      <c r="AC651" s="228"/>
      <c r="AD651" s="228"/>
      <c r="AE651" s="228"/>
      <c r="AF651" s="228"/>
      <c r="AG651" s="228"/>
      <c r="AH651" s="228"/>
      <c r="AI651" s="228"/>
      <c r="AJ651" s="228"/>
      <c r="AK651" s="228"/>
      <c r="AL651" s="228"/>
      <c r="AM651" s="228"/>
      <c r="AN651" s="228"/>
      <c r="AO651" s="228"/>
      <c r="AP651" s="228"/>
      <c r="AQ651" s="228"/>
      <c r="AR651" s="228"/>
      <c r="AS651" s="228"/>
      <c r="AT651" s="228"/>
    </row>
    <row r="652" spans="1:46" s="60" customFormat="1" ht="31.5" x14ac:dyDescent="0.2">
      <c r="A652" s="137" t="s">
        <v>22</v>
      </c>
      <c r="B652" s="19">
        <v>912</v>
      </c>
      <c r="C652" s="64" t="s">
        <v>79</v>
      </c>
      <c r="D652" s="64" t="s">
        <v>53</v>
      </c>
      <c r="E652" s="27" t="s">
        <v>774</v>
      </c>
      <c r="F652" s="65">
        <v>200</v>
      </c>
      <c r="G652" s="93">
        <f t="shared" si="166"/>
        <v>9000</v>
      </c>
      <c r="H652" s="94">
        <f t="shared" si="166"/>
        <v>10000</v>
      </c>
      <c r="I652" s="228"/>
      <c r="J652" s="228"/>
      <c r="K652" s="228"/>
      <c r="L652" s="228"/>
      <c r="M652" s="228"/>
      <c r="N652" s="228"/>
      <c r="O652" s="228"/>
      <c r="P652" s="228"/>
      <c r="Q652" s="228"/>
      <c r="R652" s="228"/>
      <c r="S652" s="228"/>
      <c r="T652" s="228"/>
      <c r="U652" s="228"/>
      <c r="V652" s="228"/>
      <c r="W652" s="228"/>
      <c r="X652" s="228"/>
      <c r="Y652" s="228"/>
      <c r="Z652" s="228"/>
      <c r="AA652" s="228"/>
      <c r="AB652" s="228"/>
      <c r="AC652" s="228"/>
      <c r="AD652" s="228"/>
      <c r="AE652" s="228"/>
      <c r="AF652" s="228"/>
      <c r="AG652" s="228"/>
      <c r="AH652" s="228"/>
      <c r="AI652" s="228"/>
      <c r="AJ652" s="228"/>
      <c r="AK652" s="228"/>
      <c r="AL652" s="228"/>
      <c r="AM652" s="228"/>
      <c r="AN652" s="228"/>
      <c r="AO652" s="228"/>
      <c r="AP652" s="228"/>
      <c r="AQ652" s="228"/>
      <c r="AR652" s="228"/>
      <c r="AS652" s="228"/>
      <c r="AT652" s="228"/>
    </row>
    <row r="653" spans="1:46" s="60" customFormat="1" ht="31.5" x14ac:dyDescent="0.2">
      <c r="A653" s="137" t="s">
        <v>17</v>
      </c>
      <c r="B653" s="19">
        <v>912</v>
      </c>
      <c r="C653" s="64" t="s">
        <v>79</v>
      </c>
      <c r="D653" s="64" t="s">
        <v>53</v>
      </c>
      <c r="E653" s="27" t="s">
        <v>774</v>
      </c>
      <c r="F653" s="65">
        <v>240</v>
      </c>
      <c r="G653" s="93">
        <f t="shared" si="166"/>
        <v>9000</v>
      </c>
      <c r="H653" s="94">
        <f t="shared" si="166"/>
        <v>10000</v>
      </c>
      <c r="I653" s="228"/>
      <c r="J653" s="228"/>
      <c r="K653" s="228"/>
      <c r="L653" s="228"/>
      <c r="M653" s="228"/>
      <c r="N653" s="228"/>
      <c r="O653" s="228"/>
      <c r="P653" s="228"/>
      <c r="Q653" s="228"/>
      <c r="R653" s="228"/>
      <c r="S653" s="228"/>
      <c r="T653" s="228"/>
      <c r="U653" s="228"/>
      <c r="V653" s="228"/>
      <c r="W653" s="228"/>
      <c r="X653" s="228"/>
      <c r="Y653" s="228"/>
      <c r="Z653" s="228"/>
      <c r="AA653" s="228"/>
      <c r="AB653" s="228"/>
      <c r="AC653" s="228"/>
      <c r="AD653" s="228"/>
      <c r="AE653" s="228"/>
      <c r="AF653" s="228"/>
      <c r="AG653" s="228"/>
      <c r="AH653" s="228"/>
      <c r="AI653" s="228"/>
      <c r="AJ653" s="228"/>
      <c r="AK653" s="228"/>
      <c r="AL653" s="228"/>
      <c r="AM653" s="228"/>
      <c r="AN653" s="228"/>
      <c r="AO653" s="228"/>
      <c r="AP653" s="228"/>
      <c r="AQ653" s="228"/>
      <c r="AR653" s="228"/>
      <c r="AS653" s="228"/>
      <c r="AT653" s="228"/>
    </row>
    <row r="654" spans="1:46" s="60" customFormat="1" x14ac:dyDescent="0.2">
      <c r="A654" s="137" t="s">
        <v>826</v>
      </c>
      <c r="B654" s="19">
        <v>912</v>
      </c>
      <c r="C654" s="64" t="s">
        <v>79</v>
      </c>
      <c r="D654" s="64" t="s">
        <v>53</v>
      </c>
      <c r="E654" s="27" t="s">
        <v>774</v>
      </c>
      <c r="F654" s="65">
        <v>244</v>
      </c>
      <c r="G654" s="93">
        <v>9000</v>
      </c>
      <c r="H654" s="94">
        <v>10000</v>
      </c>
      <c r="I654" s="228"/>
      <c r="J654" s="228"/>
      <c r="K654" s="228"/>
      <c r="L654" s="228"/>
      <c r="M654" s="228"/>
      <c r="N654" s="228"/>
      <c r="O654" s="228"/>
      <c r="P654" s="228"/>
      <c r="Q654" s="228"/>
      <c r="R654" s="228"/>
      <c r="S654" s="228"/>
      <c r="T654" s="228"/>
      <c r="U654" s="228"/>
      <c r="V654" s="228"/>
      <c r="W654" s="228"/>
      <c r="X654" s="228"/>
      <c r="Y654" s="228"/>
      <c r="Z654" s="228"/>
      <c r="AA654" s="228"/>
      <c r="AB654" s="228"/>
      <c r="AC654" s="228"/>
      <c r="AD654" s="228"/>
      <c r="AE654" s="228"/>
      <c r="AF654" s="228"/>
      <c r="AG654" s="228"/>
      <c r="AH654" s="228"/>
      <c r="AI654" s="228"/>
      <c r="AJ654" s="228"/>
      <c r="AK654" s="228"/>
      <c r="AL654" s="228"/>
      <c r="AM654" s="228"/>
      <c r="AN654" s="228"/>
      <c r="AO654" s="228"/>
      <c r="AP654" s="228"/>
      <c r="AQ654" s="228"/>
      <c r="AR654" s="228"/>
      <c r="AS654" s="228"/>
      <c r="AT654" s="228"/>
    </row>
    <row r="655" spans="1:46" s="60" customFormat="1" x14ac:dyDescent="0.2">
      <c r="A655" s="136" t="s">
        <v>692</v>
      </c>
      <c r="B655" s="19">
        <v>912</v>
      </c>
      <c r="C655" s="64" t="s">
        <v>79</v>
      </c>
      <c r="D655" s="64" t="s">
        <v>53</v>
      </c>
      <c r="E655" s="25" t="s">
        <v>770</v>
      </c>
      <c r="F655" s="33"/>
      <c r="G655" s="91">
        <f>G656</f>
        <v>1000</v>
      </c>
      <c r="H655" s="92">
        <f>H656</f>
        <v>1000</v>
      </c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S655" s="228"/>
      <c r="T655" s="228"/>
      <c r="U655" s="228"/>
      <c r="V655" s="228"/>
      <c r="W655" s="228"/>
      <c r="X655" s="228"/>
      <c r="Y655" s="228"/>
      <c r="Z655" s="228"/>
      <c r="AA655" s="228"/>
      <c r="AB655" s="228"/>
      <c r="AC655" s="228"/>
      <c r="AD655" s="228"/>
      <c r="AE655" s="228"/>
      <c r="AF655" s="228"/>
      <c r="AG655" s="228"/>
      <c r="AH655" s="228"/>
      <c r="AI655" s="228"/>
      <c r="AJ655" s="228"/>
      <c r="AK655" s="228"/>
      <c r="AL655" s="228"/>
      <c r="AM655" s="228"/>
      <c r="AN655" s="228"/>
      <c r="AO655" s="228"/>
      <c r="AP655" s="228"/>
      <c r="AQ655" s="228"/>
      <c r="AR655" s="228"/>
      <c r="AS655" s="228"/>
      <c r="AT655" s="228"/>
    </row>
    <row r="656" spans="1:46" s="60" customFormat="1" ht="31.5" x14ac:dyDescent="0.2">
      <c r="A656" s="137" t="s">
        <v>22</v>
      </c>
      <c r="B656" s="19">
        <v>912</v>
      </c>
      <c r="C656" s="64" t="s">
        <v>79</v>
      </c>
      <c r="D656" s="64" t="s">
        <v>53</v>
      </c>
      <c r="E656" s="27" t="s">
        <v>770</v>
      </c>
      <c r="F656" s="65">
        <v>200</v>
      </c>
      <c r="G656" s="93">
        <f t="shared" ref="G656:H657" si="167">G657</f>
        <v>1000</v>
      </c>
      <c r="H656" s="94">
        <f t="shared" si="167"/>
        <v>1000</v>
      </c>
      <c r="I656" s="228"/>
      <c r="J656" s="228"/>
      <c r="K656" s="228"/>
      <c r="L656" s="228"/>
      <c r="M656" s="228"/>
      <c r="N656" s="228"/>
      <c r="O656" s="228"/>
      <c r="P656" s="228"/>
      <c r="Q656" s="228"/>
      <c r="R656" s="228"/>
      <c r="S656" s="228"/>
      <c r="T656" s="228"/>
      <c r="U656" s="228"/>
      <c r="V656" s="228"/>
      <c r="W656" s="228"/>
      <c r="X656" s="228"/>
      <c r="Y656" s="228"/>
      <c r="Z656" s="228"/>
      <c r="AA656" s="228"/>
      <c r="AB656" s="228"/>
      <c r="AC656" s="228"/>
      <c r="AD656" s="228"/>
      <c r="AE656" s="228"/>
      <c r="AF656" s="228"/>
      <c r="AG656" s="228"/>
      <c r="AH656" s="228"/>
      <c r="AI656" s="228"/>
      <c r="AJ656" s="228"/>
      <c r="AK656" s="228"/>
      <c r="AL656" s="228"/>
      <c r="AM656" s="228"/>
      <c r="AN656" s="228"/>
      <c r="AO656" s="228"/>
      <c r="AP656" s="228"/>
      <c r="AQ656" s="228"/>
      <c r="AR656" s="228"/>
      <c r="AS656" s="228"/>
      <c r="AT656" s="228"/>
    </row>
    <row r="657" spans="1:16303" s="60" customFormat="1" ht="31.5" x14ac:dyDescent="0.2">
      <c r="A657" s="137" t="s">
        <v>17</v>
      </c>
      <c r="B657" s="19">
        <v>912</v>
      </c>
      <c r="C657" s="64" t="s">
        <v>79</v>
      </c>
      <c r="D657" s="64" t="s">
        <v>53</v>
      </c>
      <c r="E657" s="27" t="s">
        <v>770</v>
      </c>
      <c r="F657" s="65">
        <v>240</v>
      </c>
      <c r="G657" s="93">
        <f t="shared" si="167"/>
        <v>1000</v>
      </c>
      <c r="H657" s="94">
        <f t="shared" si="167"/>
        <v>1000</v>
      </c>
      <c r="I657" s="228"/>
      <c r="J657" s="228"/>
      <c r="K657" s="228"/>
      <c r="L657" s="228"/>
      <c r="M657" s="228"/>
      <c r="N657" s="228"/>
      <c r="O657" s="228"/>
      <c r="P657" s="228"/>
      <c r="Q657" s="228"/>
      <c r="R657" s="228"/>
      <c r="S657" s="228"/>
      <c r="T657" s="228"/>
      <c r="U657" s="228"/>
      <c r="V657" s="228"/>
      <c r="W657" s="228"/>
      <c r="X657" s="228"/>
      <c r="Y657" s="228"/>
      <c r="Z657" s="228"/>
      <c r="AA657" s="228"/>
      <c r="AB657" s="228"/>
      <c r="AC657" s="228"/>
      <c r="AD657" s="228"/>
      <c r="AE657" s="228"/>
      <c r="AF657" s="228"/>
      <c r="AG657" s="228"/>
      <c r="AH657" s="228"/>
      <c r="AI657" s="228"/>
      <c r="AJ657" s="228"/>
      <c r="AK657" s="228"/>
      <c r="AL657" s="228"/>
      <c r="AM657" s="228"/>
      <c r="AN657" s="228"/>
      <c r="AO657" s="228"/>
      <c r="AP657" s="228"/>
      <c r="AQ657" s="228"/>
      <c r="AR657" s="228"/>
      <c r="AS657" s="228"/>
      <c r="AT657" s="228"/>
    </row>
    <row r="658" spans="1:16303" s="60" customFormat="1" x14ac:dyDescent="0.2">
      <c r="A658" s="137" t="s">
        <v>826</v>
      </c>
      <c r="B658" s="19">
        <v>912</v>
      </c>
      <c r="C658" s="64" t="s">
        <v>79</v>
      </c>
      <c r="D658" s="64" t="s">
        <v>53</v>
      </c>
      <c r="E658" s="27" t="s">
        <v>770</v>
      </c>
      <c r="F658" s="65">
        <v>244</v>
      </c>
      <c r="G658" s="91">
        <v>1000</v>
      </c>
      <c r="H658" s="92">
        <v>1000</v>
      </c>
      <c r="I658" s="228"/>
      <c r="J658" s="228"/>
      <c r="K658" s="228"/>
      <c r="L658" s="228"/>
      <c r="M658" s="228"/>
      <c r="N658" s="228"/>
      <c r="O658" s="228"/>
      <c r="P658" s="228"/>
      <c r="Q658" s="228"/>
      <c r="R658" s="228"/>
      <c r="S658" s="228"/>
      <c r="T658" s="228"/>
      <c r="U658" s="228"/>
      <c r="V658" s="228"/>
      <c r="W658" s="228"/>
      <c r="X658" s="228"/>
      <c r="Y658" s="228"/>
      <c r="Z658" s="228"/>
      <c r="AA658" s="228"/>
      <c r="AB658" s="228"/>
      <c r="AC658" s="228"/>
      <c r="AD658" s="228"/>
      <c r="AE658" s="228"/>
      <c r="AF658" s="228"/>
      <c r="AG658" s="228"/>
      <c r="AH658" s="228"/>
      <c r="AI658" s="228"/>
      <c r="AJ658" s="228"/>
      <c r="AK658" s="228"/>
      <c r="AL658" s="228"/>
      <c r="AM658" s="228"/>
      <c r="AN658" s="228"/>
      <c r="AO658" s="228"/>
      <c r="AP658" s="228"/>
      <c r="AQ658" s="228"/>
      <c r="AR658" s="228"/>
      <c r="AS658" s="228"/>
      <c r="AT658" s="228"/>
    </row>
    <row r="659" spans="1:16303" s="60" customFormat="1" x14ac:dyDescent="0.2">
      <c r="A659" s="136" t="s">
        <v>691</v>
      </c>
      <c r="B659" s="19">
        <v>912</v>
      </c>
      <c r="C659" s="64" t="s">
        <v>79</v>
      </c>
      <c r="D659" s="64" t="s">
        <v>53</v>
      </c>
      <c r="E659" s="25" t="s">
        <v>775</v>
      </c>
      <c r="F659" s="33"/>
      <c r="G659" s="91">
        <f>G660</f>
        <v>500</v>
      </c>
      <c r="H659" s="92">
        <f>H660</f>
        <v>600</v>
      </c>
      <c r="I659" s="228"/>
      <c r="J659" s="228"/>
      <c r="K659" s="228"/>
      <c r="L659" s="228"/>
      <c r="M659" s="228"/>
      <c r="N659" s="228"/>
      <c r="O659" s="228"/>
      <c r="P659" s="228"/>
      <c r="Q659" s="228"/>
      <c r="R659" s="228"/>
      <c r="S659" s="228"/>
      <c r="T659" s="228"/>
      <c r="U659" s="228"/>
      <c r="V659" s="228"/>
      <c r="W659" s="228"/>
      <c r="X659" s="228"/>
      <c r="Y659" s="228"/>
      <c r="Z659" s="228"/>
      <c r="AA659" s="228"/>
      <c r="AB659" s="228"/>
      <c r="AC659" s="228"/>
      <c r="AD659" s="228"/>
      <c r="AE659" s="228"/>
      <c r="AF659" s="228"/>
      <c r="AG659" s="228"/>
      <c r="AH659" s="228"/>
      <c r="AI659" s="228"/>
      <c r="AJ659" s="228"/>
      <c r="AK659" s="228"/>
      <c r="AL659" s="228"/>
      <c r="AM659" s="228"/>
      <c r="AN659" s="228"/>
      <c r="AO659" s="228"/>
      <c r="AP659" s="228"/>
      <c r="AQ659" s="228"/>
      <c r="AR659" s="228"/>
      <c r="AS659" s="228"/>
      <c r="AT659" s="228"/>
    </row>
    <row r="660" spans="1:16303" s="60" customFormat="1" ht="31.5" x14ac:dyDescent="0.2">
      <c r="A660" s="137" t="s">
        <v>22</v>
      </c>
      <c r="B660" s="19">
        <v>912</v>
      </c>
      <c r="C660" s="64" t="s">
        <v>79</v>
      </c>
      <c r="D660" s="64" t="s">
        <v>53</v>
      </c>
      <c r="E660" s="27" t="s">
        <v>775</v>
      </c>
      <c r="F660" s="65">
        <v>200</v>
      </c>
      <c r="G660" s="93">
        <f t="shared" ref="G660:H660" si="168">G661</f>
        <v>500</v>
      </c>
      <c r="H660" s="94">
        <f t="shared" si="168"/>
        <v>600</v>
      </c>
      <c r="I660" s="228"/>
      <c r="J660" s="228"/>
      <c r="K660" s="228"/>
      <c r="L660" s="228"/>
      <c r="M660" s="228"/>
      <c r="N660" s="228"/>
      <c r="O660" s="228"/>
      <c r="P660" s="228"/>
      <c r="Q660" s="228"/>
      <c r="R660" s="228"/>
      <c r="S660" s="228"/>
      <c r="T660" s="228"/>
      <c r="U660" s="228"/>
      <c r="V660" s="228"/>
      <c r="W660" s="228"/>
      <c r="X660" s="228"/>
      <c r="Y660" s="228"/>
      <c r="Z660" s="228"/>
      <c r="AA660" s="228"/>
      <c r="AB660" s="228"/>
      <c r="AC660" s="228"/>
      <c r="AD660" s="228"/>
      <c r="AE660" s="228"/>
      <c r="AF660" s="228"/>
      <c r="AG660" s="228"/>
      <c r="AH660" s="228"/>
      <c r="AI660" s="228"/>
      <c r="AJ660" s="228"/>
      <c r="AK660" s="228"/>
      <c r="AL660" s="228"/>
      <c r="AM660" s="228"/>
      <c r="AN660" s="228"/>
      <c r="AO660" s="228"/>
      <c r="AP660" s="228"/>
      <c r="AQ660" s="228"/>
      <c r="AR660" s="228"/>
      <c r="AS660" s="228"/>
      <c r="AT660" s="228"/>
    </row>
    <row r="661" spans="1:16303" s="60" customFormat="1" ht="31.5" x14ac:dyDescent="0.2">
      <c r="A661" s="137" t="s">
        <v>17</v>
      </c>
      <c r="B661" s="19">
        <v>912</v>
      </c>
      <c r="C661" s="64" t="s">
        <v>79</v>
      </c>
      <c r="D661" s="64" t="s">
        <v>53</v>
      </c>
      <c r="E661" s="27" t="s">
        <v>775</v>
      </c>
      <c r="F661" s="65">
        <v>240</v>
      </c>
      <c r="G661" s="93">
        <f>G662</f>
        <v>500</v>
      </c>
      <c r="H661" s="94">
        <f>H662</f>
        <v>600</v>
      </c>
      <c r="I661" s="228"/>
      <c r="J661" s="228"/>
      <c r="K661" s="228"/>
      <c r="L661" s="228"/>
      <c r="M661" s="228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  <c r="AJ661" s="228"/>
      <c r="AK661" s="228"/>
      <c r="AL661" s="228"/>
      <c r="AM661" s="228"/>
      <c r="AN661" s="228"/>
      <c r="AO661" s="228"/>
      <c r="AP661" s="228"/>
      <c r="AQ661" s="228"/>
      <c r="AR661" s="228"/>
      <c r="AS661" s="228"/>
      <c r="AT661" s="228"/>
    </row>
    <row r="662" spans="1:16303" s="60" customFormat="1" x14ac:dyDescent="0.2">
      <c r="A662" s="137" t="s">
        <v>826</v>
      </c>
      <c r="B662" s="19">
        <v>912</v>
      </c>
      <c r="C662" s="64" t="s">
        <v>79</v>
      </c>
      <c r="D662" s="64" t="s">
        <v>53</v>
      </c>
      <c r="E662" s="27" t="s">
        <v>775</v>
      </c>
      <c r="F662" s="65">
        <v>244</v>
      </c>
      <c r="G662" s="93">
        <v>500</v>
      </c>
      <c r="H662" s="94">
        <v>600</v>
      </c>
      <c r="I662" s="228"/>
      <c r="J662" s="228"/>
      <c r="K662" s="228"/>
      <c r="L662" s="228"/>
      <c r="M662" s="228"/>
      <c r="N662" s="228"/>
      <c r="O662" s="228"/>
      <c r="P662" s="228"/>
      <c r="Q662" s="228"/>
      <c r="R662" s="228"/>
      <c r="S662" s="228"/>
      <c r="T662" s="228"/>
      <c r="U662" s="228"/>
      <c r="V662" s="228"/>
      <c r="W662" s="228"/>
      <c r="X662" s="228"/>
      <c r="Y662" s="228"/>
      <c r="Z662" s="228"/>
      <c r="AA662" s="228"/>
      <c r="AB662" s="228"/>
      <c r="AC662" s="228"/>
      <c r="AD662" s="228"/>
      <c r="AE662" s="228"/>
      <c r="AF662" s="228"/>
      <c r="AG662" s="228"/>
      <c r="AH662" s="228"/>
      <c r="AI662" s="228"/>
      <c r="AJ662" s="228"/>
      <c r="AK662" s="228"/>
      <c r="AL662" s="228"/>
      <c r="AM662" s="228"/>
      <c r="AN662" s="228"/>
      <c r="AO662" s="228"/>
      <c r="AP662" s="228"/>
      <c r="AQ662" s="228"/>
      <c r="AR662" s="228"/>
      <c r="AS662" s="228"/>
      <c r="AT662" s="228"/>
    </row>
    <row r="663" spans="1:16303" s="60" customFormat="1" x14ac:dyDescent="0.2">
      <c r="A663" s="140" t="s">
        <v>776</v>
      </c>
      <c r="B663" s="2">
        <v>912</v>
      </c>
      <c r="C663" s="15" t="s">
        <v>79</v>
      </c>
      <c r="D663" s="15" t="s">
        <v>53</v>
      </c>
      <c r="E663" s="24" t="s">
        <v>777</v>
      </c>
      <c r="F663" s="33"/>
      <c r="G663" s="71">
        <f t="shared" ref="G663:H663" si="169">G664</f>
        <v>6000</v>
      </c>
      <c r="H663" s="82">
        <f t="shared" si="169"/>
        <v>6000</v>
      </c>
      <c r="I663" s="228"/>
      <c r="J663" s="228"/>
      <c r="K663" s="228"/>
      <c r="L663" s="228"/>
      <c r="M663" s="228"/>
      <c r="N663" s="228"/>
      <c r="O663" s="228"/>
      <c r="P663" s="228"/>
      <c r="Q663" s="228"/>
      <c r="R663" s="228"/>
      <c r="S663" s="228"/>
      <c r="T663" s="228"/>
      <c r="U663" s="228"/>
      <c r="V663" s="228"/>
      <c r="W663" s="228"/>
      <c r="X663" s="228"/>
      <c r="Y663" s="228"/>
      <c r="Z663" s="228"/>
      <c r="AA663" s="228"/>
      <c r="AB663" s="228"/>
      <c r="AC663" s="228"/>
      <c r="AD663" s="228"/>
      <c r="AE663" s="228"/>
      <c r="AF663" s="228"/>
      <c r="AG663" s="228"/>
      <c r="AH663" s="228"/>
      <c r="AI663" s="228"/>
      <c r="AJ663" s="228"/>
      <c r="AK663" s="228"/>
      <c r="AL663" s="228"/>
      <c r="AM663" s="228"/>
      <c r="AN663" s="228"/>
      <c r="AO663" s="228"/>
      <c r="AP663" s="228"/>
      <c r="AQ663" s="228"/>
      <c r="AR663" s="228"/>
      <c r="AS663" s="228"/>
      <c r="AT663" s="228"/>
    </row>
    <row r="664" spans="1:16303" s="60" customFormat="1" ht="31.5" x14ac:dyDescent="0.2">
      <c r="A664" s="136" t="s">
        <v>693</v>
      </c>
      <c r="B664" s="19">
        <v>912</v>
      </c>
      <c r="C664" s="64" t="s">
        <v>79</v>
      </c>
      <c r="D664" s="64" t="s">
        <v>53</v>
      </c>
      <c r="E664" s="25" t="s">
        <v>778</v>
      </c>
      <c r="F664" s="33"/>
      <c r="G664" s="91">
        <f>G665</f>
        <v>6000</v>
      </c>
      <c r="H664" s="92">
        <f>H665</f>
        <v>6000</v>
      </c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S664" s="228"/>
      <c r="T664" s="228"/>
      <c r="U664" s="228"/>
      <c r="V664" s="228"/>
      <c r="W664" s="228"/>
      <c r="X664" s="228"/>
      <c r="Y664" s="228"/>
      <c r="Z664" s="228"/>
      <c r="AA664" s="228"/>
      <c r="AB664" s="228"/>
      <c r="AC664" s="228"/>
      <c r="AD664" s="228"/>
      <c r="AE664" s="228"/>
      <c r="AF664" s="228"/>
      <c r="AG664" s="228"/>
      <c r="AH664" s="228"/>
      <c r="AI664" s="228"/>
      <c r="AJ664" s="228"/>
      <c r="AK664" s="228"/>
      <c r="AL664" s="228"/>
      <c r="AM664" s="228"/>
      <c r="AN664" s="228"/>
      <c r="AO664" s="228"/>
      <c r="AP664" s="228"/>
      <c r="AQ664" s="228"/>
      <c r="AR664" s="228"/>
      <c r="AS664" s="228"/>
      <c r="AT664" s="228"/>
    </row>
    <row r="665" spans="1:16303" s="60" customFormat="1" ht="31.5" x14ac:dyDescent="0.2">
      <c r="A665" s="137" t="s">
        <v>22</v>
      </c>
      <c r="B665" s="19">
        <v>912</v>
      </c>
      <c r="C665" s="64" t="s">
        <v>79</v>
      </c>
      <c r="D665" s="64" t="s">
        <v>53</v>
      </c>
      <c r="E665" s="27" t="s">
        <v>778</v>
      </c>
      <c r="F665" s="65">
        <v>200</v>
      </c>
      <c r="G665" s="93">
        <f t="shared" ref="G665:H666" si="170">G666</f>
        <v>6000</v>
      </c>
      <c r="H665" s="94">
        <f t="shared" si="170"/>
        <v>6000</v>
      </c>
      <c r="I665" s="228"/>
      <c r="J665" s="228"/>
      <c r="K665" s="228"/>
      <c r="L665" s="228"/>
      <c r="M665" s="228"/>
      <c r="N665" s="228"/>
      <c r="O665" s="228"/>
      <c r="P665" s="228"/>
      <c r="Q665" s="228"/>
      <c r="R665" s="228"/>
      <c r="S665" s="228"/>
      <c r="T665" s="228"/>
      <c r="U665" s="228"/>
      <c r="V665" s="228"/>
      <c r="W665" s="228"/>
      <c r="X665" s="228"/>
      <c r="Y665" s="228"/>
      <c r="Z665" s="228"/>
      <c r="AA665" s="228"/>
      <c r="AB665" s="228"/>
      <c r="AC665" s="228"/>
      <c r="AD665" s="228"/>
      <c r="AE665" s="228"/>
      <c r="AF665" s="228"/>
      <c r="AG665" s="228"/>
      <c r="AH665" s="228"/>
      <c r="AI665" s="228"/>
      <c r="AJ665" s="228"/>
      <c r="AK665" s="228"/>
      <c r="AL665" s="228"/>
      <c r="AM665" s="228"/>
      <c r="AN665" s="228"/>
      <c r="AO665" s="228"/>
      <c r="AP665" s="228"/>
      <c r="AQ665" s="228"/>
      <c r="AR665" s="228"/>
      <c r="AS665" s="228"/>
      <c r="AT665" s="228"/>
    </row>
    <row r="666" spans="1:16303" s="60" customFormat="1" ht="31.5" x14ac:dyDescent="0.2">
      <c r="A666" s="137" t="s">
        <v>17</v>
      </c>
      <c r="B666" s="19">
        <v>912</v>
      </c>
      <c r="C666" s="64" t="s">
        <v>79</v>
      </c>
      <c r="D666" s="64" t="s">
        <v>53</v>
      </c>
      <c r="E666" s="27" t="s">
        <v>778</v>
      </c>
      <c r="F666" s="65">
        <v>240</v>
      </c>
      <c r="G666" s="93">
        <f t="shared" si="170"/>
        <v>6000</v>
      </c>
      <c r="H666" s="94">
        <f t="shared" si="170"/>
        <v>6000</v>
      </c>
      <c r="I666" s="228"/>
      <c r="J666" s="228"/>
      <c r="K666" s="228"/>
      <c r="L666" s="228"/>
      <c r="M666" s="228"/>
      <c r="N666" s="228"/>
      <c r="O666" s="228"/>
      <c r="P666" s="228"/>
      <c r="Q666" s="228"/>
      <c r="R666" s="228"/>
      <c r="S666" s="228"/>
      <c r="T666" s="228"/>
      <c r="U666" s="228"/>
      <c r="V666" s="228"/>
      <c r="W666" s="228"/>
      <c r="X666" s="228"/>
      <c r="Y666" s="228"/>
      <c r="Z666" s="228"/>
      <c r="AA666" s="228"/>
      <c r="AB666" s="228"/>
      <c r="AC666" s="228"/>
      <c r="AD666" s="228"/>
      <c r="AE666" s="228"/>
      <c r="AF666" s="228"/>
      <c r="AG666" s="228"/>
      <c r="AH666" s="228"/>
      <c r="AI666" s="228"/>
      <c r="AJ666" s="228"/>
      <c r="AK666" s="228"/>
      <c r="AL666" s="228"/>
      <c r="AM666" s="228"/>
      <c r="AN666" s="228"/>
      <c r="AO666" s="228"/>
      <c r="AP666" s="228"/>
      <c r="AQ666" s="228"/>
      <c r="AR666" s="228"/>
      <c r="AS666" s="228"/>
      <c r="AT666" s="228"/>
    </row>
    <row r="667" spans="1:16303" s="60" customFormat="1" x14ac:dyDescent="0.2">
      <c r="A667" s="137" t="s">
        <v>826</v>
      </c>
      <c r="B667" s="19">
        <v>912</v>
      </c>
      <c r="C667" s="64" t="s">
        <v>79</v>
      </c>
      <c r="D667" s="64" t="s">
        <v>53</v>
      </c>
      <c r="E667" s="27" t="s">
        <v>778</v>
      </c>
      <c r="F667" s="65">
        <v>244</v>
      </c>
      <c r="G667" s="93">
        <v>6000</v>
      </c>
      <c r="H667" s="94">
        <v>6000</v>
      </c>
      <c r="I667" s="228"/>
      <c r="J667" s="228"/>
      <c r="K667" s="228"/>
      <c r="L667" s="228"/>
      <c r="M667" s="228"/>
      <c r="N667" s="228"/>
      <c r="O667" s="228"/>
      <c r="P667" s="228"/>
      <c r="Q667" s="228"/>
      <c r="R667" s="228"/>
      <c r="S667" s="228"/>
      <c r="T667" s="228"/>
      <c r="U667" s="228"/>
      <c r="V667" s="228"/>
      <c r="W667" s="228"/>
      <c r="X667" s="228"/>
      <c r="Y667" s="228"/>
      <c r="Z667" s="228"/>
      <c r="AA667" s="228"/>
      <c r="AB667" s="228"/>
      <c r="AC667" s="228"/>
      <c r="AD667" s="228"/>
      <c r="AE667" s="228"/>
      <c r="AF667" s="228"/>
      <c r="AG667" s="228"/>
      <c r="AH667" s="228"/>
      <c r="AI667" s="228"/>
      <c r="AJ667" s="228"/>
      <c r="AK667" s="228"/>
      <c r="AL667" s="228"/>
      <c r="AM667" s="228"/>
      <c r="AN667" s="228"/>
      <c r="AO667" s="228"/>
      <c r="AP667" s="228"/>
      <c r="AQ667" s="228"/>
      <c r="AR667" s="228"/>
      <c r="AS667" s="228"/>
      <c r="AT667" s="228"/>
    </row>
    <row r="668" spans="1:16303" s="102" customFormat="1" ht="31.5" x14ac:dyDescent="0.2">
      <c r="A668" s="156" t="s">
        <v>758</v>
      </c>
      <c r="B668" s="2">
        <v>912</v>
      </c>
      <c r="C668" s="15" t="s">
        <v>79</v>
      </c>
      <c r="D668" s="15" t="s">
        <v>53</v>
      </c>
      <c r="E668" s="80" t="s">
        <v>575</v>
      </c>
      <c r="F668" s="52"/>
      <c r="G668" s="194">
        <f t="shared" ref="G668:H668" si="171">G669+G674</f>
        <v>29454</v>
      </c>
      <c r="H668" s="195">
        <f t="shared" si="171"/>
        <v>34541</v>
      </c>
      <c r="I668" s="205"/>
      <c r="J668" s="206"/>
      <c r="K668" s="207"/>
      <c r="L668" s="207"/>
      <c r="M668" s="208"/>
      <c r="N668" s="209"/>
      <c r="O668" s="210"/>
      <c r="P668" s="210"/>
      <c r="Q668" s="210"/>
      <c r="R668" s="205"/>
      <c r="S668" s="206"/>
      <c r="T668" s="207"/>
      <c r="U668" s="207"/>
      <c r="V668" s="208"/>
      <c r="W668" s="209"/>
      <c r="X668" s="210"/>
      <c r="Y668" s="210"/>
      <c r="Z668" s="210"/>
      <c r="AA668" s="205"/>
      <c r="AB668" s="206"/>
      <c r="AC668" s="207"/>
      <c r="AD668" s="207"/>
      <c r="AE668" s="208"/>
      <c r="AF668" s="209"/>
      <c r="AG668" s="210"/>
      <c r="AH668" s="210"/>
      <c r="AI668" s="210"/>
      <c r="AJ668" s="205"/>
      <c r="AK668" s="206"/>
      <c r="AL668" s="207"/>
      <c r="AM668" s="207"/>
      <c r="AN668" s="208"/>
      <c r="AO668" s="209"/>
      <c r="AP668" s="210"/>
      <c r="AQ668" s="210"/>
      <c r="AR668" s="210"/>
      <c r="AS668" s="205"/>
      <c r="AT668" s="206"/>
      <c r="AU668" s="221"/>
      <c r="AV668" s="15"/>
      <c r="AW668" s="80"/>
      <c r="AX668" s="52"/>
      <c r="AY668" s="69"/>
      <c r="AZ668" s="69"/>
      <c r="BA668" s="69"/>
      <c r="BB668" s="107"/>
      <c r="BC668" s="2"/>
      <c r="BD668" s="15"/>
      <c r="BE668" s="15"/>
      <c r="BF668" s="80"/>
      <c r="BG668" s="52"/>
      <c r="BH668" s="69"/>
      <c r="BI668" s="69"/>
      <c r="BJ668" s="69"/>
      <c r="BK668" s="107"/>
      <c r="BL668" s="2"/>
      <c r="BM668" s="15"/>
      <c r="BN668" s="15"/>
      <c r="BO668" s="80"/>
      <c r="BP668" s="52"/>
      <c r="BQ668" s="69"/>
      <c r="BR668" s="69"/>
      <c r="BS668" s="69"/>
      <c r="BT668" s="107"/>
      <c r="BU668" s="2"/>
      <c r="BV668" s="15"/>
      <c r="BW668" s="15"/>
      <c r="BX668" s="80"/>
      <c r="BY668" s="52"/>
      <c r="BZ668" s="69"/>
      <c r="CA668" s="69"/>
      <c r="CB668" s="69"/>
      <c r="CC668" s="107"/>
      <c r="CD668" s="2"/>
      <c r="CE668" s="15"/>
      <c r="CF668" s="15"/>
      <c r="CG668" s="80"/>
      <c r="CH668" s="52"/>
      <c r="CI668" s="69"/>
      <c r="CJ668" s="69"/>
      <c r="CK668" s="69"/>
      <c r="CL668" s="107"/>
      <c r="CM668" s="2"/>
      <c r="CN668" s="15"/>
      <c r="CO668" s="15"/>
      <c r="CP668" s="80"/>
      <c r="CQ668" s="52"/>
      <c r="CR668" s="69"/>
      <c r="CS668" s="69"/>
      <c r="CT668" s="69"/>
      <c r="CU668" s="107"/>
      <c r="CV668" s="2"/>
      <c r="CW668" s="15"/>
      <c r="CX668" s="15"/>
      <c r="CY668" s="80"/>
      <c r="CZ668" s="52"/>
      <c r="DA668" s="69"/>
      <c r="DB668" s="69"/>
      <c r="DC668" s="69"/>
      <c r="DD668" s="107"/>
      <c r="DE668" s="2"/>
      <c r="DF668" s="15"/>
      <c r="DG668" s="15"/>
      <c r="DH668" s="80"/>
      <c r="DI668" s="52"/>
      <c r="DJ668" s="69"/>
      <c r="DK668" s="69"/>
      <c r="DL668" s="69"/>
      <c r="DM668" s="107"/>
      <c r="DN668" s="2"/>
      <c r="DO668" s="15"/>
      <c r="DP668" s="15"/>
      <c r="DQ668" s="80"/>
      <c r="DR668" s="52"/>
      <c r="DS668" s="69"/>
      <c r="DT668" s="69"/>
      <c r="DU668" s="69"/>
      <c r="DV668" s="107"/>
      <c r="DW668" s="2"/>
      <c r="DX668" s="15"/>
      <c r="DY668" s="15"/>
      <c r="DZ668" s="80"/>
      <c r="EA668" s="52"/>
      <c r="EB668" s="69"/>
      <c r="EC668" s="69"/>
      <c r="ED668" s="69"/>
      <c r="EE668" s="107"/>
      <c r="EF668" s="2"/>
      <c r="EG668" s="15"/>
      <c r="EH668" s="15"/>
      <c r="EI668" s="80"/>
      <c r="EJ668" s="52"/>
      <c r="EK668" s="69"/>
      <c r="EL668" s="69"/>
      <c r="EM668" s="69"/>
      <c r="EN668" s="107"/>
      <c r="EO668" s="2"/>
      <c r="EP668" s="15"/>
      <c r="EQ668" s="15"/>
      <c r="ER668" s="80"/>
      <c r="ES668" s="52"/>
      <c r="ET668" s="69"/>
      <c r="EU668" s="69"/>
      <c r="EV668" s="69"/>
      <c r="EW668" s="107"/>
      <c r="EX668" s="2"/>
      <c r="EY668" s="15"/>
      <c r="EZ668" s="15"/>
      <c r="FA668" s="80"/>
      <c r="FB668" s="52"/>
      <c r="FC668" s="69"/>
      <c r="FD668" s="69"/>
      <c r="FE668" s="69"/>
      <c r="FF668" s="107"/>
      <c r="FG668" s="2"/>
      <c r="FH668" s="15"/>
      <c r="FI668" s="15"/>
      <c r="FJ668" s="80"/>
      <c r="FK668" s="52"/>
      <c r="FL668" s="69"/>
      <c r="FM668" s="69"/>
      <c r="FN668" s="69"/>
      <c r="FO668" s="107"/>
      <c r="FP668" s="2"/>
      <c r="FQ668" s="15"/>
      <c r="FR668" s="15"/>
      <c r="FS668" s="80"/>
      <c r="FT668" s="52"/>
      <c r="FU668" s="69"/>
      <c r="FV668" s="69"/>
      <c r="FW668" s="69"/>
      <c r="FX668" s="107"/>
      <c r="FY668" s="2"/>
      <c r="FZ668" s="15"/>
      <c r="GA668" s="15"/>
      <c r="GB668" s="80"/>
      <c r="GC668" s="52"/>
      <c r="GD668" s="69"/>
      <c r="GE668" s="69"/>
      <c r="GF668" s="69"/>
      <c r="GG668" s="107"/>
      <c r="GH668" s="2"/>
      <c r="GI668" s="15"/>
      <c r="GJ668" s="15"/>
      <c r="GK668" s="80"/>
      <c r="GL668" s="52"/>
      <c r="GM668" s="69"/>
      <c r="GN668" s="69"/>
      <c r="GO668" s="69"/>
      <c r="GP668" s="107"/>
      <c r="GQ668" s="2"/>
      <c r="GR668" s="15"/>
      <c r="GS668" s="15"/>
      <c r="GT668" s="80"/>
      <c r="GU668" s="52"/>
      <c r="GV668" s="69"/>
      <c r="GW668" s="69"/>
      <c r="GX668" s="69"/>
      <c r="GY668" s="107"/>
      <c r="GZ668" s="2"/>
      <c r="HA668" s="15"/>
      <c r="HB668" s="15"/>
      <c r="HC668" s="80"/>
      <c r="HD668" s="52"/>
      <c r="HE668" s="69"/>
      <c r="HF668" s="69"/>
      <c r="HG668" s="69"/>
      <c r="HH668" s="107"/>
      <c r="HI668" s="2"/>
      <c r="HJ668" s="15"/>
      <c r="HK668" s="15"/>
      <c r="HL668" s="80"/>
      <c r="HM668" s="52"/>
      <c r="HN668" s="69"/>
      <c r="HO668" s="69"/>
      <c r="HP668" s="69"/>
      <c r="HQ668" s="107"/>
      <c r="HR668" s="2"/>
      <c r="HS668" s="15"/>
      <c r="HT668" s="15"/>
      <c r="HU668" s="80"/>
      <c r="HV668" s="52"/>
      <c r="HW668" s="69"/>
      <c r="HX668" s="69"/>
      <c r="HY668" s="69"/>
      <c r="HZ668" s="107"/>
      <c r="IA668" s="2"/>
      <c r="IB668" s="15"/>
      <c r="IC668" s="15"/>
      <c r="ID668" s="80"/>
      <c r="IE668" s="52"/>
      <c r="IF668" s="69"/>
      <c r="IG668" s="69"/>
      <c r="IH668" s="69"/>
      <c r="II668" s="107"/>
      <c r="IJ668" s="2"/>
      <c r="IK668" s="15"/>
      <c r="IL668" s="15"/>
      <c r="IM668" s="80"/>
      <c r="IN668" s="52"/>
      <c r="IO668" s="69"/>
      <c r="IP668" s="69"/>
      <c r="IQ668" s="69"/>
      <c r="IR668" s="107"/>
      <c r="IS668" s="2"/>
      <c r="IT668" s="15"/>
      <c r="IU668" s="15"/>
      <c r="IV668" s="80"/>
      <c r="IW668" s="52"/>
      <c r="IX668" s="69"/>
      <c r="IY668" s="69"/>
      <c r="IZ668" s="69"/>
      <c r="JA668" s="107"/>
      <c r="JB668" s="2"/>
      <c r="JC668" s="15"/>
      <c r="JD668" s="15"/>
      <c r="JE668" s="80"/>
      <c r="JF668" s="52"/>
      <c r="JG668" s="69"/>
      <c r="JH668" s="69"/>
      <c r="JI668" s="69"/>
      <c r="JJ668" s="107"/>
      <c r="JK668" s="2"/>
      <c r="JL668" s="15"/>
      <c r="JM668" s="15"/>
      <c r="JN668" s="80"/>
      <c r="JO668" s="52"/>
      <c r="JP668" s="69"/>
      <c r="JQ668" s="69"/>
      <c r="JR668" s="69"/>
      <c r="JS668" s="107"/>
      <c r="JT668" s="2"/>
      <c r="JU668" s="15"/>
      <c r="JV668" s="15"/>
      <c r="JW668" s="80"/>
      <c r="JX668" s="52"/>
      <c r="JY668" s="69"/>
      <c r="JZ668" s="69"/>
      <c r="KA668" s="69"/>
      <c r="KB668" s="107"/>
      <c r="KC668" s="2"/>
      <c r="KD668" s="15"/>
      <c r="KE668" s="15"/>
      <c r="KF668" s="80"/>
      <c r="KG668" s="52"/>
      <c r="KH668" s="69"/>
      <c r="KI668" s="69"/>
      <c r="KJ668" s="69"/>
      <c r="KK668" s="107"/>
      <c r="KL668" s="2"/>
      <c r="KM668" s="15"/>
      <c r="KN668" s="15"/>
      <c r="KO668" s="80"/>
      <c r="KP668" s="52"/>
      <c r="KQ668" s="69"/>
      <c r="KR668" s="69"/>
      <c r="KS668" s="69"/>
      <c r="KT668" s="107"/>
      <c r="KU668" s="2"/>
      <c r="KV668" s="15"/>
      <c r="KW668" s="15"/>
      <c r="KX668" s="80"/>
      <c r="KY668" s="52"/>
      <c r="KZ668" s="69"/>
      <c r="LA668" s="69"/>
      <c r="LB668" s="69"/>
      <c r="LC668" s="107"/>
      <c r="LD668" s="2"/>
      <c r="LE668" s="15"/>
      <c r="LF668" s="15"/>
      <c r="LG668" s="80"/>
      <c r="LH668" s="52"/>
      <c r="LI668" s="69"/>
      <c r="LJ668" s="69"/>
      <c r="LK668" s="69"/>
      <c r="LL668" s="107"/>
      <c r="LM668" s="2"/>
      <c r="LN668" s="15"/>
      <c r="LO668" s="15"/>
      <c r="LP668" s="80"/>
      <c r="LQ668" s="52"/>
      <c r="LR668" s="69"/>
      <c r="LS668" s="69"/>
      <c r="LT668" s="69"/>
      <c r="LU668" s="107"/>
      <c r="LV668" s="2"/>
      <c r="LW668" s="15"/>
      <c r="LX668" s="15"/>
      <c r="LY668" s="80"/>
      <c r="LZ668" s="52"/>
      <c r="MA668" s="69"/>
      <c r="MB668" s="69"/>
      <c r="MC668" s="69"/>
      <c r="MD668" s="107"/>
      <c r="ME668" s="2"/>
      <c r="MF668" s="15"/>
      <c r="MG668" s="15"/>
      <c r="MH668" s="80"/>
      <c r="MI668" s="52"/>
      <c r="MJ668" s="69"/>
      <c r="MK668" s="69"/>
      <c r="ML668" s="69"/>
      <c r="MM668" s="107"/>
      <c r="MN668" s="2"/>
      <c r="MO668" s="15"/>
      <c r="MP668" s="15"/>
      <c r="MQ668" s="80"/>
      <c r="MR668" s="52"/>
      <c r="MS668" s="69"/>
      <c r="MT668" s="69"/>
      <c r="MU668" s="69"/>
      <c r="MV668" s="107"/>
      <c r="MW668" s="2"/>
      <c r="MX668" s="15"/>
      <c r="MY668" s="15"/>
      <c r="MZ668" s="80"/>
      <c r="NA668" s="52"/>
      <c r="NB668" s="69"/>
      <c r="NC668" s="69"/>
      <c r="ND668" s="69"/>
      <c r="NE668" s="107"/>
      <c r="NF668" s="2"/>
      <c r="NG668" s="15"/>
      <c r="NH668" s="15"/>
      <c r="NI668" s="80"/>
      <c r="NJ668" s="52"/>
      <c r="NK668" s="69"/>
      <c r="NL668" s="69"/>
      <c r="NM668" s="69"/>
      <c r="NN668" s="107"/>
      <c r="NO668" s="2"/>
      <c r="NP668" s="15"/>
      <c r="NQ668" s="15"/>
      <c r="NR668" s="80"/>
      <c r="NS668" s="52"/>
      <c r="NT668" s="69"/>
      <c r="NU668" s="69"/>
      <c r="NV668" s="69"/>
      <c r="NW668" s="107"/>
      <c r="NX668" s="2"/>
      <c r="NY668" s="15"/>
      <c r="NZ668" s="15"/>
      <c r="OA668" s="80"/>
      <c r="OB668" s="52"/>
      <c r="OC668" s="69"/>
      <c r="OD668" s="69"/>
      <c r="OE668" s="69"/>
      <c r="OF668" s="107"/>
      <c r="OG668" s="2"/>
      <c r="OH668" s="15"/>
      <c r="OI668" s="15"/>
      <c r="OJ668" s="80"/>
      <c r="OK668" s="52"/>
      <c r="OL668" s="69"/>
      <c r="OM668" s="69"/>
      <c r="ON668" s="69"/>
      <c r="OO668" s="107"/>
      <c r="OP668" s="2"/>
      <c r="OQ668" s="15"/>
      <c r="OR668" s="15"/>
      <c r="OS668" s="80"/>
      <c r="OT668" s="52"/>
      <c r="OU668" s="69"/>
      <c r="OV668" s="69"/>
      <c r="OW668" s="69"/>
      <c r="OX668" s="107"/>
      <c r="OY668" s="2"/>
      <c r="OZ668" s="15"/>
      <c r="PA668" s="15"/>
      <c r="PB668" s="80"/>
      <c r="PC668" s="52"/>
      <c r="PD668" s="69"/>
      <c r="PE668" s="69"/>
      <c r="PF668" s="69"/>
      <c r="PG668" s="107"/>
      <c r="PH668" s="2"/>
      <c r="PI668" s="15"/>
      <c r="PJ668" s="15"/>
      <c r="PK668" s="80"/>
      <c r="PL668" s="52"/>
      <c r="PM668" s="69"/>
      <c r="PN668" s="69"/>
      <c r="PO668" s="69"/>
      <c r="PP668" s="107"/>
      <c r="PQ668" s="2"/>
      <c r="PR668" s="15"/>
      <c r="PS668" s="15"/>
      <c r="PT668" s="80"/>
      <c r="PU668" s="52"/>
      <c r="PV668" s="69"/>
      <c r="PW668" s="69"/>
      <c r="PX668" s="69"/>
      <c r="PY668" s="107"/>
      <c r="PZ668" s="2"/>
      <c r="QA668" s="15"/>
      <c r="QB668" s="15"/>
      <c r="QC668" s="80"/>
      <c r="QD668" s="52"/>
      <c r="QE668" s="69"/>
      <c r="QF668" s="69"/>
      <c r="QG668" s="69"/>
      <c r="QH668" s="107"/>
      <c r="QI668" s="2"/>
      <c r="QJ668" s="15"/>
      <c r="QK668" s="15"/>
      <c r="QL668" s="80"/>
      <c r="QM668" s="52"/>
      <c r="QN668" s="69"/>
      <c r="QO668" s="69"/>
      <c r="QP668" s="69"/>
      <c r="QQ668" s="107"/>
      <c r="QR668" s="2"/>
      <c r="QS668" s="15"/>
      <c r="QT668" s="15"/>
      <c r="QU668" s="80"/>
      <c r="QV668" s="52"/>
      <c r="QW668" s="69"/>
      <c r="QX668" s="69"/>
      <c r="QY668" s="69"/>
      <c r="QZ668" s="107"/>
      <c r="RA668" s="2"/>
      <c r="RB668" s="15"/>
      <c r="RC668" s="15"/>
      <c r="RD668" s="80"/>
      <c r="RE668" s="52"/>
      <c r="RF668" s="69"/>
      <c r="RG668" s="69"/>
      <c r="RH668" s="69"/>
      <c r="RI668" s="107"/>
      <c r="RJ668" s="2"/>
      <c r="RK668" s="15"/>
      <c r="RL668" s="15"/>
      <c r="RM668" s="80"/>
      <c r="RN668" s="52"/>
      <c r="RO668" s="69"/>
      <c r="RP668" s="69"/>
      <c r="RQ668" s="69"/>
      <c r="RR668" s="107"/>
      <c r="RS668" s="2"/>
      <c r="RT668" s="15"/>
      <c r="RU668" s="15"/>
      <c r="RV668" s="80"/>
      <c r="RW668" s="52"/>
      <c r="RX668" s="69"/>
      <c r="RY668" s="69"/>
      <c r="RZ668" s="69"/>
      <c r="SA668" s="107"/>
      <c r="SB668" s="2"/>
      <c r="SC668" s="15"/>
      <c r="SD668" s="15"/>
      <c r="SE668" s="80"/>
      <c r="SF668" s="52"/>
      <c r="SG668" s="69"/>
      <c r="SH668" s="69"/>
      <c r="SI668" s="69"/>
      <c r="SJ668" s="107"/>
      <c r="SK668" s="2"/>
      <c r="SL668" s="15"/>
      <c r="SM668" s="15"/>
      <c r="SN668" s="80"/>
      <c r="SO668" s="52"/>
      <c r="SP668" s="69"/>
      <c r="SQ668" s="69"/>
      <c r="SR668" s="69"/>
      <c r="SS668" s="107"/>
      <c r="ST668" s="2"/>
      <c r="SU668" s="15"/>
      <c r="SV668" s="15"/>
      <c r="SW668" s="80"/>
      <c r="SX668" s="52"/>
      <c r="SY668" s="69"/>
      <c r="SZ668" s="69"/>
      <c r="TA668" s="69"/>
      <c r="TB668" s="107"/>
      <c r="TC668" s="2"/>
      <c r="TD668" s="15"/>
      <c r="TE668" s="15"/>
      <c r="TF668" s="80"/>
      <c r="TG668" s="52"/>
      <c r="TH668" s="69"/>
      <c r="TI668" s="69"/>
      <c r="TJ668" s="69"/>
      <c r="TK668" s="107"/>
      <c r="TL668" s="2"/>
      <c r="TM668" s="15"/>
      <c r="TN668" s="15"/>
      <c r="TO668" s="80"/>
      <c r="TP668" s="52"/>
      <c r="TQ668" s="69"/>
      <c r="TR668" s="69"/>
      <c r="TS668" s="69"/>
      <c r="TT668" s="107"/>
      <c r="TU668" s="2"/>
      <c r="TV668" s="15"/>
      <c r="TW668" s="15"/>
      <c r="TX668" s="80"/>
      <c r="TY668" s="52"/>
      <c r="TZ668" s="69"/>
      <c r="UA668" s="69"/>
      <c r="UB668" s="69"/>
      <c r="UC668" s="107"/>
      <c r="UD668" s="2"/>
      <c r="UE668" s="15"/>
      <c r="UF668" s="15"/>
      <c r="UG668" s="80"/>
      <c r="UH668" s="52"/>
      <c r="UI668" s="69"/>
      <c r="UJ668" s="69"/>
      <c r="UK668" s="69"/>
      <c r="UL668" s="107"/>
      <c r="UM668" s="2"/>
      <c r="UN668" s="15"/>
      <c r="UO668" s="15"/>
      <c r="UP668" s="80"/>
      <c r="UQ668" s="52"/>
      <c r="UR668" s="69"/>
      <c r="US668" s="69"/>
      <c r="UT668" s="69"/>
      <c r="UU668" s="107"/>
      <c r="UV668" s="2"/>
      <c r="UW668" s="15"/>
      <c r="UX668" s="15"/>
      <c r="UY668" s="80"/>
      <c r="UZ668" s="52"/>
      <c r="VA668" s="69"/>
      <c r="VB668" s="69"/>
      <c r="VC668" s="69"/>
      <c r="VD668" s="107"/>
      <c r="VE668" s="2"/>
      <c r="VF668" s="15"/>
      <c r="VG668" s="15"/>
      <c r="VH668" s="80"/>
      <c r="VI668" s="52"/>
      <c r="VJ668" s="69"/>
      <c r="VK668" s="69"/>
      <c r="VL668" s="69"/>
      <c r="VM668" s="107"/>
      <c r="VN668" s="2"/>
      <c r="VO668" s="15"/>
      <c r="VP668" s="15"/>
      <c r="VQ668" s="80"/>
      <c r="VR668" s="52"/>
      <c r="VS668" s="69"/>
      <c r="VT668" s="69"/>
      <c r="VU668" s="69"/>
      <c r="VV668" s="107"/>
      <c r="VW668" s="2"/>
      <c r="VX668" s="15"/>
      <c r="VY668" s="15"/>
      <c r="VZ668" s="80"/>
      <c r="WA668" s="52"/>
      <c r="WB668" s="69"/>
      <c r="WC668" s="69"/>
      <c r="WD668" s="69"/>
      <c r="WE668" s="107"/>
      <c r="WF668" s="2"/>
      <c r="WG668" s="15"/>
      <c r="WH668" s="15"/>
      <c r="WI668" s="80"/>
      <c r="WJ668" s="52"/>
      <c r="WK668" s="69"/>
      <c r="WL668" s="69"/>
      <c r="WM668" s="69"/>
      <c r="WN668" s="107"/>
      <c r="WO668" s="2"/>
      <c r="WP668" s="15"/>
      <c r="WQ668" s="15"/>
      <c r="WR668" s="80"/>
      <c r="WS668" s="52"/>
      <c r="WT668" s="69"/>
      <c r="WU668" s="69"/>
      <c r="WV668" s="69"/>
      <c r="WW668" s="107"/>
      <c r="WX668" s="2"/>
      <c r="WY668" s="15"/>
      <c r="WZ668" s="15"/>
      <c r="XA668" s="80"/>
      <c r="XB668" s="52"/>
      <c r="XC668" s="69"/>
      <c r="XD668" s="69"/>
      <c r="XE668" s="69"/>
      <c r="XF668" s="107"/>
      <c r="XG668" s="2"/>
      <c r="XH668" s="15"/>
      <c r="XI668" s="15"/>
      <c r="XJ668" s="80"/>
      <c r="XK668" s="52"/>
      <c r="XL668" s="69"/>
      <c r="XM668" s="69"/>
      <c r="XN668" s="69"/>
      <c r="XO668" s="107"/>
      <c r="XP668" s="2"/>
      <c r="XQ668" s="15"/>
      <c r="XR668" s="15"/>
      <c r="XS668" s="80"/>
      <c r="XT668" s="52"/>
      <c r="XU668" s="69"/>
      <c r="XV668" s="69"/>
      <c r="XW668" s="69"/>
      <c r="XX668" s="107"/>
      <c r="XY668" s="2"/>
      <c r="XZ668" s="15"/>
      <c r="YA668" s="15"/>
      <c r="YB668" s="80"/>
      <c r="YC668" s="52"/>
      <c r="YD668" s="69"/>
      <c r="YE668" s="69"/>
      <c r="YF668" s="69"/>
      <c r="YG668" s="107"/>
      <c r="YH668" s="2"/>
      <c r="YI668" s="15"/>
      <c r="YJ668" s="15"/>
      <c r="YK668" s="80"/>
      <c r="YL668" s="52"/>
      <c r="YM668" s="69"/>
      <c r="YN668" s="69"/>
      <c r="YO668" s="69"/>
      <c r="YP668" s="107"/>
      <c r="YQ668" s="2"/>
      <c r="YR668" s="15"/>
      <c r="YS668" s="15"/>
      <c r="YT668" s="80"/>
      <c r="YU668" s="52"/>
      <c r="YV668" s="69"/>
      <c r="YW668" s="69"/>
      <c r="YX668" s="69"/>
      <c r="YY668" s="107"/>
      <c r="YZ668" s="2"/>
      <c r="ZA668" s="15"/>
      <c r="ZB668" s="15"/>
      <c r="ZC668" s="80"/>
      <c r="ZD668" s="52"/>
      <c r="ZE668" s="69"/>
      <c r="ZF668" s="69"/>
      <c r="ZG668" s="69"/>
      <c r="ZH668" s="107"/>
      <c r="ZI668" s="2"/>
      <c r="ZJ668" s="15"/>
      <c r="ZK668" s="15"/>
      <c r="ZL668" s="80"/>
      <c r="ZM668" s="52"/>
      <c r="ZN668" s="69"/>
      <c r="ZO668" s="69"/>
      <c r="ZP668" s="69"/>
      <c r="ZQ668" s="107"/>
      <c r="ZR668" s="2"/>
      <c r="ZS668" s="15"/>
      <c r="ZT668" s="15"/>
      <c r="ZU668" s="80"/>
      <c r="ZV668" s="52"/>
      <c r="ZW668" s="69"/>
      <c r="ZX668" s="69"/>
      <c r="ZY668" s="69"/>
      <c r="ZZ668" s="107"/>
      <c r="AAA668" s="2"/>
      <c r="AAB668" s="15"/>
      <c r="AAC668" s="15"/>
      <c r="AAD668" s="80"/>
      <c r="AAE668" s="52"/>
      <c r="AAF668" s="69"/>
      <c r="AAG668" s="69"/>
      <c r="AAH668" s="69"/>
      <c r="AAI668" s="107"/>
      <c r="AAJ668" s="2"/>
      <c r="AAK668" s="15"/>
      <c r="AAL668" s="15"/>
      <c r="AAM668" s="80"/>
      <c r="AAN668" s="52"/>
      <c r="AAO668" s="69"/>
      <c r="AAP668" s="69"/>
      <c r="AAQ668" s="69"/>
      <c r="AAR668" s="107"/>
      <c r="AAS668" s="2"/>
      <c r="AAT668" s="15"/>
      <c r="AAU668" s="15"/>
      <c r="AAV668" s="80"/>
      <c r="AAW668" s="52"/>
      <c r="AAX668" s="69"/>
      <c r="AAY668" s="69"/>
      <c r="AAZ668" s="69"/>
      <c r="ABA668" s="107"/>
      <c r="ABB668" s="2"/>
      <c r="ABC668" s="15"/>
      <c r="ABD668" s="15"/>
      <c r="ABE668" s="80"/>
      <c r="ABF668" s="52"/>
      <c r="ABG668" s="69"/>
      <c r="ABH668" s="69"/>
      <c r="ABI668" s="69"/>
      <c r="ABJ668" s="107"/>
      <c r="ABK668" s="2"/>
      <c r="ABL668" s="15"/>
      <c r="ABM668" s="15"/>
      <c r="ABN668" s="80"/>
      <c r="ABO668" s="52"/>
      <c r="ABP668" s="69"/>
      <c r="ABQ668" s="69"/>
      <c r="ABR668" s="69"/>
      <c r="ABS668" s="107"/>
      <c r="ABT668" s="2"/>
      <c r="ABU668" s="15"/>
      <c r="ABV668" s="15"/>
      <c r="ABW668" s="80"/>
      <c r="ABX668" s="52"/>
      <c r="ABY668" s="69"/>
      <c r="ABZ668" s="69"/>
      <c r="ACA668" s="69"/>
      <c r="ACB668" s="107"/>
      <c r="ACC668" s="2"/>
      <c r="ACD668" s="15"/>
      <c r="ACE668" s="15"/>
      <c r="ACF668" s="80"/>
      <c r="ACG668" s="52"/>
      <c r="ACH668" s="69"/>
      <c r="ACI668" s="69"/>
      <c r="ACJ668" s="69"/>
      <c r="ACK668" s="107"/>
      <c r="ACL668" s="2"/>
      <c r="ACM668" s="15"/>
      <c r="ACN668" s="15"/>
      <c r="ACO668" s="80"/>
      <c r="ACP668" s="52"/>
      <c r="ACQ668" s="69"/>
      <c r="ACR668" s="69"/>
      <c r="ACS668" s="69"/>
      <c r="ACT668" s="107"/>
      <c r="ACU668" s="2"/>
      <c r="ACV668" s="15"/>
      <c r="ACW668" s="15"/>
      <c r="ACX668" s="80"/>
      <c r="ACY668" s="52"/>
      <c r="ACZ668" s="69"/>
      <c r="ADA668" s="69"/>
      <c r="ADB668" s="69"/>
      <c r="ADC668" s="107"/>
      <c r="ADD668" s="2"/>
      <c r="ADE668" s="15"/>
      <c r="ADF668" s="15"/>
      <c r="ADG668" s="80"/>
      <c r="ADH668" s="52"/>
      <c r="ADI668" s="69"/>
      <c r="ADJ668" s="69"/>
      <c r="ADK668" s="69"/>
      <c r="ADL668" s="107"/>
      <c r="ADM668" s="2"/>
      <c r="ADN668" s="15"/>
      <c r="ADO668" s="15"/>
      <c r="ADP668" s="80"/>
      <c r="ADQ668" s="52"/>
      <c r="ADR668" s="69"/>
      <c r="ADS668" s="69"/>
      <c r="ADT668" s="69"/>
      <c r="ADU668" s="107"/>
      <c r="ADV668" s="2"/>
      <c r="ADW668" s="15"/>
      <c r="ADX668" s="15"/>
      <c r="ADY668" s="80"/>
      <c r="ADZ668" s="52"/>
      <c r="AEA668" s="69"/>
      <c r="AEB668" s="69"/>
      <c r="AEC668" s="69"/>
      <c r="AED668" s="107"/>
      <c r="AEE668" s="2"/>
      <c r="AEF668" s="15"/>
      <c r="AEG668" s="15"/>
      <c r="AEH668" s="80"/>
      <c r="AEI668" s="52"/>
      <c r="AEJ668" s="69"/>
      <c r="AEK668" s="69"/>
      <c r="AEL668" s="69"/>
      <c r="AEM668" s="107"/>
      <c r="AEN668" s="2"/>
      <c r="AEO668" s="15"/>
      <c r="AEP668" s="15"/>
      <c r="AEQ668" s="80"/>
      <c r="AER668" s="52"/>
      <c r="AES668" s="69"/>
      <c r="AET668" s="69"/>
      <c r="AEU668" s="69"/>
      <c r="AEV668" s="107"/>
      <c r="AEW668" s="2"/>
      <c r="AEX668" s="15"/>
      <c r="AEY668" s="15"/>
      <c r="AEZ668" s="80"/>
      <c r="AFA668" s="52"/>
      <c r="AFB668" s="69"/>
      <c r="AFC668" s="69"/>
      <c r="AFD668" s="69"/>
      <c r="AFE668" s="107"/>
      <c r="AFF668" s="2"/>
      <c r="AFG668" s="15"/>
      <c r="AFH668" s="15"/>
      <c r="AFI668" s="80"/>
      <c r="AFJ668" s="52"/>
      <c r="AFK668" s="69"/>
      <c r="AFL668" s="69"/>
      <c r="AFM668" s="69"/>
      <c r="AFN668" s="107"/>
      <c r="AFO668" s="2"/>
      <c r="AFP668" s="15"/>
      <c r="AFQ668" s="15"/>
      <c r="AFR668" s="80"/>
      <c r="AFS668" s="52"/>
      <c r="AFT668" s="69"/>
      <c r="AFU668" s="69"/>
      <c r="AFV668" s="69"/>
      <c r="AFW668" s="107"/>
      <c r="AFX668" s="2"/>
      <c r="AFY668" s="15"/>
      <c r="AFZ668" s="15"/>
      <c r="AGA668" s="80"/>
      <c r="AGB668" s="52"/>
      <c r="AGC668" s="69"/>
      <c r="AGD668" s="69"/>
      <c r="AGE668" s="69"/>
      <c r="AGF668" s="107"/>
      <c r="AGG668" s="2"/>
      <c r="AGH668" s="15"/>
      <c r="AGI668" s="15"/>
      <c r="AGJ668" s="80"/>
      <c r="AGK668" s="52"/>
      <c r="AGL668" s="69"/>
      <c r="AGM668" s="69"/>
      <c r="AGN668" s="69"/>
      <c r="AGO668" s="107"/>
      <c r="AGP668" s="2"/>
      <c r="AGQ668" s="15"/>
      <c r="AGR668" s="15"/>
      <c r="AGS668" s="80"/>
      <c r="AGT668" s="52"/>
      <c r="AGU668" s="69"/>
      <c r="AGV668" s="69"/>
      <c r="AGW668" s="69"/>
      <c r="AGX668" s="107"/>
      <c r="AGY668" s="2"/>
      <c r="AGZ668" s="15"/>
      <c r="AHA668" s="15"/>
      <c r="AHB668" s="80"/>
      <c r="AHC668" s="52"/>
      <c r="AHD668" s="69"/>
      <c r="AHE668" s="69"/>
      <c r="AHF668" s="69"/>
      <c r="AHG668" s="107"/>
      <c r="AHH668" s="2"/>
      <c r="AHI668" s="15"/>
      <c r="AHJ668" s="15"/>
      <c r="AHK668" s="80"/>
      <c r="AHL668" s="52"/>
      <c r="AHM668" s="69"/>
      <c r="AHN668" s="69"/>
      <c r="AHO668" s="69"/>
      <c r="AHP668" s="107"/>
      <c r="AHQ668" s="2"/>
      <c r="AHR668" s="15"/>
      <c r="AHS668" s="15"/>
      <c r="AHT668" s="80"/>
      <c r="AHU668" s="52"/>
      <c r="AHV668" s="69"/>
      <c r="AHW668" s="69"/>
      <c r="AHX668" s="69"/>
      <c r="AHY668" s="107"/>
      <c r="AHZ668" s="2"/>
      <c r="AIA668" s="15"/>
      <c r="AIB668" s="15"/>
      <c r="AIC668" s="80"/>
      <c r="AID668" s="52"/>
      <c r="AIE668" s="69"/>
      <c r="AIF668" s="69"/>
      <c r="AIG668" s="69"/>
      <c r="AIH668" s="107"/>
      <c r="AII668" s="2"/>
      <c r="AIJ668" s="15"/>
      <c r="AIK668" s="15"/>
      <c r="AIL668" s="80"/>
      <c r="AIM668" s="52"/>
      <c r="AIN668" s="69"/>
      <c r="AIO668" s="69"/>
      <c r="AIP668" s="69"/>
      <c r="AIQ668" s="107"/>
      <c r="AIR668" s="2"/>
      <c r="AIS668" s="15"/>
      <c r="AIT668" s="15"/>
      <c r="AIU668" s="80"/>
      <c r="AIV668" s="52"/>
      <c r="AIW668" s="69"/>
      <c r="AIX668" s="69"/>
      <c r="AIY668" s="69"/>
      <c r="AIZ668" s="107"/>
      <c r="AJA668" s="2"/>
      <c r="AJB668" s="15"/>
      <c r="AJC668" s="15"/>
      <c r="AJD668" s="80"/>
      <c r="AJE668" s="52"/>
      <c r="AJF668" s="69"/>
      <c r="AJG668" s="69"/>
      <c r="AJH668" s="69"/>
      <c r="AJI668" s="107"/>
      <c r="AJJ668" s="2"/>
      <c r="AJK668" s="15"/>
      <c r="AJL668" s="15"/>
      <c r="AJM668" s="80"/>
      <c r="AJN668" s="52"/>
      <c r="AJO668" s="69"/>
      <c r="AJP668" s="69"/>
      <c r="AJQ668" s="69"/>
      <c r="AJR668" s="107"/>
      <c r="AJS668" s="2"/>
      <c r="AJT668" s="15"/>
      <c r="AJU668" s="15"/>
      <c r="AJV668" s="80"/>
      <c r="AJW668" s="52"/>
      <c r="AJX668" s="69"/>
      <c r="AJY668" s="69"/>
      <c r="AJZ668" s="69"/>
      <c r="AKA668" s="107"/>
      <c r="AKB668" s="2"/>
      <c r="AKC668" s="15"/>
      <c r="AKD668" s="15"/>
      <c r="AKE668" s="80"/>
      <c r="AKF668" s="52"/>
      <c r="AKG668" s="69"/>
      <c r="AKH668" s="69"/>
      <c r="AKI668" s="69"/>
      <c r="AKJ668" s="107"/>
      <c r="AKK668" s="2"/>
      <c r="AKL668" s="15"/>
      <c r="AKM668" s="15"/>
      <c r="AKN668" s="80"/>
      <c r="AKO668" s="52"/>
      <c r="AKP668" s="69"/>
      <c r="AKQ668" s="69"/>
      <c r="AKR668" s="69"/>
      <c r="AKS668" s="107"/>
      <c r="AKT668" s="2"/>
      <c r="AKU668" s="15"/>
      <c r="AKV668" s="15"/>
      <c r="AKW668" s="80"/>
      <c r="AKX668" s="52"/>
      <c r="AKY668" s="69"/>
      <c r="AKZ668" s="69"/>
      <c r="ALA668" s="69"/>
      <c r="ALB668" s="107"/>
      <c r="ALC668" s="2"/>
      <c r="ALD668" s="15"/>
      <c r="ALE668" s="15"/>
      <c r="ALF668" s="80"/>
      <c r="ALG668" s="52"/>
      <c r="ALH668" s="69"/>
      <c r="ALI668" s="69"/>
      <c r="ALJ668" s="69"/>
      <c r="ALK668" s="107"/>
      <c r="ALL668" s="2"/>
      <c r="ALM668" s="15"/>
      <c r="ALN668" s="15"/>
      <c r="ALO668" s="80"/>
      <c r="ALP668" s="52"/>
      <c r="ALQ668" s="69"/>
      <c r="ALR668" s="69"/>
      <c r="ALS668" s="69"/>
      <c r="ALT668" s="107"/>
      <c r="ALU668" s="2"/>
      <c r="ALV668" s="15"/>
      <c r="ALW668" s="15"/>
      <c r="ALX668" s="80"/>
      <c r="ALY668" s="52"/>
      <c r="ALZ668" s="69"/>
      <c r="AMA668" s="69"/>
      <c r="AMB668" s="69"/>
      <c r="AMC668" s="107"/>
      <c r="AMD668" s="2"/>
      <c r="AME668" s="15"/>
      <c r="AMF668" s="15"/>
      <c r="AMG668" s="80"/>
      <c r="AMH668" s="52"/>
      <c r="AMI668" s="69"/>
      <c r="AMJ668" s="69"/>
      <c r="AMK668" s="69"/>
      <c r="AML668" s="107"/>
      <c r="AMM668" s="2"/>
      <c r="AMN668" s="15"/>
      <c r="AMO668" s="15"/>
      <c r="AMP668" s="80"/>
      <c r="AMQ668" s="52"/>
      <c r="AMR668" s="69"/>
      <c r="AMS668" s="69"/>
      <c r="AMT668" s="69"/>
      <c r="AMU668" s="107"/>
      <c r="AMV668" s="2"/>
      <c r="AMW668" s="15"/>
      <c r="AMX668" s="15"/>
      <c r="AMY668" s="80"/>
      <c r="AMZ668" s="52"/>
      <c r="ANA668" s="69"/>
      <c r="ANB668" s="69"/>
      <c r="ANC668" s="69"/>
      <c r="AND668" s="107"/>
      <c r="ANE668" s="2"/>
      <c r="ANF668" s="15"/>
      <c r="ANG668" s="15"/>
      <c r="ANH668" s="80"/>
      <c r="ANI668" s="52"/>
      <c r="ANJ668" s="69"/>
      <c r="ANK668" s="69"/>
      <c r="ANL668" s="69"/>
      <c r="ANM668" s="107"/>
      <c r="ANN668" s="2"/>
      <c r="ANO668" s="15"/>
      <c r="ANP668" s="15"/>
      <c r="ANQ668" s="80"/>
      <c r="ANR668" s="52"/>
      <c r="ANS668" s="69"/>
      <c r="ANT668" s="69"/>
      <c r="ANU668" s="69"/>
      <c r="ANV668" s="107"/>
      <c r="ANW668" s="2"/>
      <c r="ANX668" s="15"/>
      <c r="ANY668" s="15"/>
      <c r="ANZ668" s="80"/>
      <c r="AOA668" s="52"/>
      <c r="AOB668" s="69"/>
      <c r="AOC668" s="69"/>
      <c r="AOD668" s="69"/>
      <c r="AOE668" s="107"/>
      <c r="AOF668" s="2"/>
      <c r="AOG668" s="15"/>
      <c r="AOH668" s="15"/>
      <c r="AOI668" s="80"/>
      <c r="AOJ668" s="52"/>
      <c r="AOK668" s="69"/>
      <c r="AOL668" s="69"/>
      <c r="AOM668" s="69"/>
      <c r="AON668" s="107"/>
      <c r="AOO668" s="2"/>
      <c r="AOP668" s="15"/>
      <c r="AOQ668" s="15"/>
      <c r="AOR668" s="80"/>
      <c r="AOS668" s="52"/>
      <c r="AOT668" s="69"/>
      <c r="AOU668" s="69"/>
      <c r="AOV668" s="69"/>
      <c r="AOW668" s="107"/>
      <c r="AOX668" s="2"/>
      <c r="AOY668" s="15"/>
      <c r="AOZ668" s="15"/>
      <c r="APA668" s="80"/>
      <c r="APB668" s="52"/>
      <c r="APC668" s="69"/>
      <c r="APD668" s="69"/>
      <c r="APE668" s="69"/>
      <c r="APF668" s="107"/>
      <c r="APG668" s="2"/>
      <c r="APH668" s="15"/>
      <c r="API668" s="15"/>
      <c r="APJ668" s="80"/>
      <c r="APK668" s="52"/>
      <c r="APL668" s="69"/>
      <c r="APM668" s="69"/>
      <c r="APN668" s="69"/>
      <c r="APO668" s="107"/>
      <c r="APP668" s="2"/>
      <c r="APQ668" s="15"/>
      <c r="APR668" s="15"/>
      <c r="APS668" s="80"/>
      <c r="APT668" s="52"/>
      <c r="APU668" s="69"/>
      <c r="APV668" s="69"/>
      <c r="APW668" s="69"/>
      <c r="APX668" s="107"/>
      <c r="APY668" s="2"/>
      <c r="APZ668" s="15"/>
      <c r="AQA668" s="15"/>
      <c r="AQB668" s="80"/>
      <c r="AQC668" s="52"/>
      <c r="AQD668" s="69"/>
      <c r="AQE668" s="69"/>
      <c r="AQF668" s="69"/>
      <c r="AQG668" s="107"/>
      <c r="AQH668" s="2"/>
      <c r="AQI668" s="15"/>
      <c r="AQJ668" s="15"/>
      <c r="AQK668" s="80"/>
      <c r="AQL668" s="52"/>
      <c r="AQM668" s="69"/>
      <c r="AQN668" s="69"/>
      <c r="AQO668" s="69"/>
      <c r="AQP668" s="107"/>
      <c r="AQQ668" s="2"/>
      <c r="AQR668" s="15"/>
      <c r="AQS668" s="15"/>
      <c r="AQT668" s="80"/>
      <c r="AQU668" s="52"/>
      <c r="AQV668" s="69"/>
      <c r="AQW668" s="69"/>
      <c r="AQX668" s="69"/>
      <c r="AQY668" s="107"/>
      <c r="AQZ668" s="2"/>
      <c r="ARA668" s="15"/>
      <c r="ARB668" s="15"/>
      <c r="ARC668" s="80"/>
      <c r="ARD668" s="52"/>
      <c r="ARE668" s="69"/>
      <c r="ARF668" s="69"/>
      <c r="ARG668" s="69"/>
      <c r="ARH668" s="107"/>
      <c r="ARI668" s="2"/>
      <c r="ARJ668" s="15"/>
      <c r="ARK668" s="15"/>
      <c r="ARL668" s="80"/>
      <c r="ARM668" s="52"/>
      <c r="ARN668" s="69"/>
      <c r="ARO668" s="69"/>
      <c r="ARP668" s="69"/>
      <c r="ARQ668" s="107"/>
      <c r="ARR668" s="2"/>
      <c r="ARS668" s="15"/>
      <c r="ART668" s="15"/>
      <c r="ARU668" s="80"/>
      <c r="ARV668" s="52"/>
      <c r="ARW668" s="69"/>
      <c r="ARX668" s="69"/>
      <c r="ARY668" s="69"/>
      <c r="ARZ668" s="107"/>
      <c r="ASA668" s="2"/>
      <c r="ASB668" s="15"/>
      <c r="ASC668" s="15"/>
      <c r="ASD668" s="80"/>
      <c r="ASE668" s="52"/>
      <c r="ASF668" s="69"/>
      <c r="ASG668" s="69"/>
      <c r="ASH668" s="69"/>
      <c r="ASI668" s="107"/>
      <c r="ASJ668" s="2"/>
      <c r="ASK668" s="15"/>
      <c r="ASL668" s="15"/>
      <c r="ASM668" s="80"/>
      <c r="ASN668" s="52"/>
      <c r="ASO668" s="69"/>
      <c r="ASP668" s="69"/>
      <c r="ASQ668" s="69"/>
      <c r="ASR668" s="107"/>
      <c r="ASS668" s="2"/>
      <c r="AST668" s="15"/>
      <c r="ASU668" s="15"/>
      <c r="ASV668" s="80"/>
      <c r="ASW668" s="52"/>
      <c r="ASX668" s="69"/>
      <c r="ASY668" s="69"/>
      <c r="ASZ668" s="69"/>
      <c r="ATA668" s="107"/>
      <c r="ATB668" s="2"/>
      <c r="ATC668" s="15"/>
      <c r="ATD668" s="15"/>
      <c r="ATE668" s="80"/>
      <c r="ATF668" s="52"/>
      <c r="ATG668" s="69"/>
      <c r="ATH668" s="69"/>
      <c r="ATI668" s="69"/>
      <c r="ATJ668" s="107"/>
      <c r="ATK668" s="2"/>
      <c r="ATL668" s="15"/>
      <c r="ATM668" s="15"/>
      <c r="ATN668" s="80"/>
      <c r="ATO668" s="52"/>
      <c r="ATP668" s="69"/>
      <c r="ATQ668" s="69"/>
      <c r="ATR668" s="69"/>
      <c r="ATS668" s="107"/>
      <c r="ATT668" s="2"/>
      <c r="ATU668" s="15"/>
      <c r="ATV668" s="15"/>
      <c r="ATW668" s="80"/>
      <c r="ATX668" s="52"/>
      <c r="ATY668" s="69"/>
      <c r="ATZ668" s="69"/>
      <c r="AUA668" s="69"/>
      <c r="AUB668" s="107"/>
      <c r="AUC668" s="2"/>
      <c r="AUD668" s="15"/>
      <c r="AUE668" s="15"/>
      <c r="AUF668" s="80"/>
      <c r="AUG668" s="52"/>
      <c r="AUH668" s="69"/>
      <c r="AUI668" s="69"/>
      <c r="AUJ668" s="69"/>
      <c r="AUK668" s="107"/>
      <c r="AUL668" s="2"/>
      <c r="AUM668" s="15"/>
      <c r="AUN668" s="15"/>
      <c r="AUO668" s="80"/>
      <c r="AUP668" s="52"/>
      <c r="AUQ668" s="69"/>
      <c r="AUR668" s="69"/>
      <c r="AUS668" s="69"/>
      <c r="AUT668" s="107"/>
      <c r="AUU668" s="2"/>
      <c r="AUV668" s="15"/>
      <c r="AUW668" s="15"/>
      <c r="AUX668" s="80"/>
      <c r="AUY668" s="52"/>
      <c r="AUZ668" s="69"/>
      <c r="AVA668" s="69"/>
      <c r="AVB668" s="69"/>
      <c r="AVC668" s="107"/>
      <c r="AVD668" s="2"/>
      <c r="AVE668" s="15"/>
      <c r="AVF668" s="15"/>
      <c r="AVG668" s="80"/>
      <c r="AVH668" s="52"/>
      <c r="AVI668" s="69"/>
      <c r="AVJ668" s="69"/>
      <c r="AVK668" s="69"/>
      <c r="AVL668" s="107"/>
      <c r="AVM668" s="2"/>
      <c r="AVN668" s="15"/>
      <c r="AVO668" s="15"/>
      <c r="AVP668" s="80"/>
      <c r="AVQ668" s="52"/>
      <c r="AVR668" s="69"/>
      <c r="AVS668" s="69"/>
      <c r="AVT668" s="69"/>
      <c r="AVU668" s="107"/>
      <c r="AVV668" s="2"/>
      <c r="AVW668" s="15"/>
      <c r="AVX668" s="15"/>
      <c r="AVY668" s="80"/>
      <c r="AVZ668" s="52"/>
      <c r="AWA668" s="69"/>
      <c r="AWB668" s="69"/>
      <c r="AWC668" s="69"/>
      <c r="AWD668" s="107"/>
      <c r="AWE668" s="2"/>
      <c r="AWF668" s="15"/>
      <c r="AWG668" s="15"/>
      <c r="AWH668" s="80"/>
      <c r="AWI668" s="52"/>
      <c r="AWJ668" s="69"/>
      <c r="AWK668" s="69"/>
      <c r="AWL668" s="69"/>
      <c r="AWM668" s="107"/>
      <c r="AWN668" s="2"/>
      <c r="AWO668" s="15"/>
      <c r="AWP668" s="15"/>
      <c r="AWQ668" s="80"/>
      <c r="AWR668" s="52"/>
      <c r="AWS668" s="69"/>
      <c r="AWT668" s="69"/>
      <c r="AWU668" s="69"/>
      <c r="AWV668" s="107"/>
      <c r="AWW668" s="2"/>
      <c r="AWX668" s="15"/>
      <c r="AWY668" s="15"/>
      <c r="AWZ668" s="80"/>
      <c r="AXA668" s="52"/>
      <c r="AXB668" s="69"/>
      <c r="AXC668" s="69"/>
      <c r="AXD668" s="69"/>
      <c r="AXE668" s="107"/>
      <c r="AXF668" s="2"/>
      <c r="AXG668" s="15"/>
      <c r="AXH668" s="15"/>
      <c r="AXI668" s="80"/>
      <c r="AXJ668" s="52"/>
      <c r="AXK668" s="69"/>
      <c r="AXL668" s="69"/>
      <c r="AXM668" s="69"/>
      <c r="AXN668" s="107"/>
      <c r="AXO668" s="2"/>
      <c r="AXP668" s="15"/>
      <c r="AXQ668" s="15"/>
      <c r="AXR668" s="80"/>
      <c r="AXS668" s="52"/>
      <c r="AXT668" s="69"/>
      <c r="AXU668" s="69"/>
      <c r="AXV668" s="69"/>
      <c r="AXW668" s="107"/>
      <c r="AXX668" s="2"/>
      <c r="AXY668" s="15"/>
      <c r="AXZ668" s="15"/>
      <c r="AYA668" s="80"/>
      <c r="AYB668" s="52"/>
      <c r="AYC668" s="69"/>
      <c r="AYD668" s="69"/>
      <c r="AYE668" s="69"/>
      <c r="AYF668" s="107"/>
      <c r="AYG668" s="2"/>
      <c r="AYH668" s="15"/>
      <c r="AYI668" s="15"/>
      <c r="AYJ668" s="80"/>
      <c r="AYK668" s="52"/>
      <c r="AYL668" s="69"/>
      <c r="AYM668" s="69"/>
      <c r="AYN668" s="69"/>
      <c r="AYO668" s="107"/>
      <c r="AYP668" s="2"/>
      <c r="AYQ668" s="15"/>
      <c r="AYR668" s="15"/>
      <c r="AYS668" s="80"/>
      <c r="AYT668" s="52"/>
      <c r="AYU668" s="69"/>
      <c r="AYV668" s="69"/>
      <c r="AYW668" s="69"/>
      <c r="AYX668" s="107"/>
      <c r="AYY668" s="2"/>
      <c r="AYZ668" s="15"/>
      <c r="AZA668" s="15"/>
      <c r="AZB668" s="80"/>
      <c r="AZC668" s="52"/>
      <c r="AZD668" s="69"/>
      <c r="AZE668" s="69"/>
      <c r="AZF668" s="69"/>
      <c r="AZG668" s="107"/>
      <c r="AZH668" s="2"/>
      <c r="AZI668" s="15"/>
      <c r="AZJ668" s="15"/>
      <c r="AZK668" s="80"/>
      <c r="AZL668" s="52"/>
      <c r="AZM668" s="69"/>
      <c r="AZN668" s="69"/>
      <c r="AZO668" s="69"/>
      <c r="AZP668" s="107"/>
      <c r="AZQ668" s="2"/>
      <c r="AZR668" s="15"/>
      <c r="AZS668" s="15"/>
      <c r="AZT668" s="80"/>
      <c r="AZU668" s="52"/>
      <c r="AZV668" s="69"/>
      <c r="AZW668" s="69"/>
      <c r="AZX668" s="69"/>
      <c r="AZY668" s="107"/>
      <c r="AZZ668" s="2"/>
      <c r="BAA668" s="15"/>
      <c r="BAB668" s="15"/>
      <c r="BAC668" s="80"/>
      <c r="BAD668" s="52"/>
      <c r="BAE668" s="69"/>
      <c r="BAF668" s="69"/>
      <c r="BAG668" s="69"/>
      <c r="BAH668" s="107"/>
      <c r="BAI668" s="2"/>
      <c r="BAJ668" s="15"/>
      <c r="BAK668" s="15"/>
      <c r="BAL668" s="80"/>
      <c r="BAM668" s="52"/>
      <c r="BAN668" s="69"/>
      <c r="BAO668" s="69"/>
      <c r="BAP668" s="69"/>
      <c r="BAQ668" s="107"/>
      <c r="BAR668" s="2"/>
      <c r="BAS668" s="15"/>
      <c r="BAT668" s="15"/>
      <c r="BAU668" s="80"/>
      <c r="BAV668" s="52"/>
      <c r="BAW668" s="69"/>
      <c r="BAX668" s="69"/>
      <c r="BAY668" s="69"/>
      <c r="BAZ668" s="107"/>
      <c r="BBA668" s="2"/>
      <c r="BBB668" s="15"/>
      <c r="BBC668" s="15"/>
      <c r="BBD668" s="80"/>
      <c r="BBE668" s="52"/>
      <c r="BBF668" s="69"/>
      <c r="BBG668" s="69"/>
      <c r="BBH668" s="69"/>
      <c r="BBI668" s="107"/>
      <c r="BBJ668" s="2"/>
      <c r="BBK668" s="15"/>
      <c r="BBL668" s="15"/>
      <c r="BBM668" s="80"/>
      <c r="BBN668" s="52"/>
      <c r="BBO668" s="69"/>
      <c r="BBP668" s="69"/>
      <c r="BBQ668" s="69"/>
      <c r="BBR668" s="107"/>
      <c r="BBS668" s="2"/>
      <c r="BBT668" s="15"/>
      <c r="BBU668" s="15"/>
      <c r="BBV668" s="80"/>
      <c r="BBW668" s="52"/>
      <c r="BBX668" s="69"/>
      <c r="BBY668" s="69"/>
      <c r="BBZ668" s="69"/>
      <c r="BCA668" s="107"/>
      <c r="BCB668" s="2"/>
      <c r="BCC668" s="15"/>
      <c r="BCD668" s="15"/>
      <c r="BCE668" s="80"/>
      <c r="BCF668" s="52"/>
      <c r="BCG668" s="69"/>
      <c r="BCH668" s="69"/>
      <c r="BCI668" s="69"/>
      <c r="BCJ668" s="107"/>
      <c r="BCK668" s="2"/>
      <c r="BCL668" s="15"/>
      <c r="BCM668" s="15"/>
      <c r="BCN668" s="80"/>
      <c r="BCO668" s="52"/>
      <c r="BCP668" s="69"/>
      <c r="BCQ668" s="69"/>
      <c r="BCR668" s="69"/>
      <c r="BCS668" s="107"/>
      <c r="BCT668" s="2"/>
      <c r="BCU668" s="15"/>
      <c r="BCV668" s="15"/>
      <c r="BCW668" s="80"/>
      <c r="BCX668" s="52"/>
      <c r="BCY668" s="69"/>
      <c r="BCZ668" s="69"/>
      <c r="BDA668" s="69"/>
      <c r="BDB668" s="107"/>
      <c r="BDC668" s="2"/>
      <c r="BDD668" s="15"/>
      <c r="BDE668" s="15"/>
      <c r="BDF668" s="80"/>
      <c r="BDG668" s="52"/>
      <c r="BDH668" s="69"/>
      <c r="BDI668" s="69"/>
      <c r="BDJ668" s="69"/>
      <c r="BDK668" s="107"/>
      <c r="BDL668" s="2"/>
      <c r="BDM668" s="15"/>
      <c r="BDN668" s="15"/>
      <c r="BDO668" s="80"/>
      <c r="BDP668" s="52"/>
      <c r="BDQ668" s="69"/>
      <c r="BDR668" s="69"/>
      <c r="BDS668" s="69"/>
      <c r="BDT668" s="107"/>
      <c r="BDU668" s="2"/>
      <c r="BDV668" s="15"/>
      <c r="BDW668" s="15"/>
      <c r="BDX668" s="80"/>
      <c r="BDY668" s="52"/>
      <c r="BDZ668" s="69"/>
      <c r="BEA668" s="69"/>
      <c r="BEB668" s="69"/>
      <c r="BEC668" s="107"/>
      <c r="BED668" s="2"/>
      <c r="BEE668" s="15"/>
      <c r="BEF668" s="15"/>
      <c r="BEG668" s="80"/>
      <c r="BEH668" s="52"/>
      <c r="BEI668" s="69"/>
      <c r="BEJ668" s="69"/>
      <c r="BEK668" s="69"/>
      <c r="BEL668" s="107"/>
      <c r="BEM668" s="2"/>
      <c r="BEN668" s="15"/>
      <c r="BEO668" s="15"/>
      <c r="BEP668" s="80"/>
      <c r="BEQ668" s="52"/>
      <c r="BER668" s="69"/>
      <c r="BES668" s="69"/>
      <c r="BET668" s="69"/>
      <c r="BEU668" s="107"/>
      <c r="BEV668" s="2"/>
      <c r="BEW668" s="15"/>
      <c r="BEX668" s="15"/>
      <c r="BEY668" s="80"/>
      <c r="BEZ668" s="52"/>
      <c r="BFA668" s="69"/>
      <c r="BFB668" s="69"/>
      <c r="BFC668" s="69"/>
      <c r="BFD668" s="107"/>
      <c r="BFE668" s="2"/>
      <c r="BFF668" s="15"/>
      <c r="BFG668" s="15"/>
      <c r="BFH668" s="80"/>
      <c r="BFI668" s="52"/>
      <c r="BFJ668" s="69"/>
      <c r="BFK668" s="69"/>
      <c r="BFL668" s="69"/>
      <c r="BFM668" s="107"/>
      <c r="BFN668" s="2"/>
      <c r="BFO668" s="15"/>
      <c r="BFP668" s="15"/>
      <c r="BFQ668" s="80"/>
      <c r="BFR668" s="52"/>
      <c r="BFS668" s="69"/>
      <c r="BFT668" s="69"/>
      <c r="BFU668" s="69"/>
      <c r="BFV668" s="107"/>
      <c r="BFW668" s="2"/>
      <c r="BFX668" s="15"/>
      <c r="BFY668" s="15"/>
      <c r="BFZ668" s="80"/>
      <c r="BGA668" s="52"/>
      <c r="BGB668" s="69"/>
      <c r="BGC668" s="69"/>
      <c r="BGD668" s="69"/>
      <c r="BGE668" s="107"/>
      <c r="BGF668" s="2"/>
      <c r="BGG668" s="15"/>
      <c r="BGH668" s="15"/>
      <c r="BGI668" s="80"/>
      <c r="BGJ668" s="52"/>
      <c r="BGK668" s="69"/>
      <c r="BGL668" s="69"/>
      <c r="BGM668" s="69"/>
      <c r="BGN668" s="107"/>
      <c r="BGO668" s="2"/>
      <c r="BGP668" s="15"/>
      <c r="BGQ668" s="15"/>
      <c r="BGR668" s="80"/>
      <c r="BGS668" s="52"/>
      <c r="BGT668" s="69"/>
      <c r="BGU668" s="69"/>
      <c r="BGV668" s="69"/>
      <c r="BGW668" s="107"/>
      <c r="BGX668" s="2"/>
      <c r="BGY668" s="15"/>
      <c r="BGZ668" s="15"/>
      <c r="BHA668" s="80"/>
      <c r="BHB668" s="52"/>
      <c r="BHC668" s="69"/>
      <c r="BHD668" s="69"/>
      <c r="BHE668" s="69"/>
      <c r="BHF668" s="107"/>
      <c r="BHG668" s="2"/>
      <c r="BHH668" s="15"/>
      <c r="BHI668" s="15"/>
      <c r="BHJ668" s="80"/>
      <c r="BHK668" s="52"/>
      <c r="BHL668" s="69"/>
      <c r="BHM668" s="69"/>
      <c r="BHN668" s="69"/>
      <c r="BHO668" s="107"/>
      <c r="BHP668" s="2"/>
      <c r="BHQ668" s="15"/>
      <c r="BHR668" s="15"/>
      <c r="BHS668" s="80"/>
      <c r="BHT668" s="52"/>
      <c r="BHU668" s="69"/>
      <c r="BHV668" s="69"/>
      <c r="BHW668" s="69"/>
      <c r="BHX668" s="107"/>
      <c r="BHY668" s="2"/>
      <c r="BHZ668" s="15"/>
      <c r="BIA668" s="15"/>
      <c r="BIB668" s="80"/>
      <c r="BIC668" s="52"/>
      <c r="BID668" s="69"/>
      <c r="BIE668" s="69"/>
      <c r="BIF668" s="69"/>
      <c r="BIG668" s="107"/>
      <c r="BIH668" s="2"/>
      <c r="BII668" s="15"/>
      <c r="BIJ668" s="15"/>
      <c r="BIK668" s="80"/>
      <c r="BIL668" s="52"/>
      <c r="BIM668" s="69"/>
      <c r="BIN668" s="69"/>
      <c r="BIO668" s="69"/>
      <c r="BIP668" s="107"/>
      <c r="BIQ668" s="2"/>
      <c r="BIR668" s="15"/>
      <c r="BIS668" s="15"/>
      <c r="BIT668" s="80"/>
      <c r="BIU668" s="52"/>
      <c r="BIV668" s="69"/>
      <c r="BIW668" s="69"/>
      <c r="BIX668" s="69"/>
      <c r="BIY668" s="107"/>
      <c r="BIZ668" s="2"/>
      <c r="BJA668" s="15"/>
      <c r="BJB668" s="15"/>
      <c r="BJC668" s="80"/>
      <c r="BJD668" s="52"/>
      <c r="BJE668" s="69"/>
      <c r="BJF668" s="69"/>
      <c r="BJG668" s="69"/>
      <c r="BJH668" s="107"/>
      <c r="BJI668" s="2"/>
      <c r="BJJ668" s="15"/>
      <c r="BJK668" s="15"/>
      <c r="BJL668" s="80"/>
      <c r="BJM668" s="52"/>
      <c r="BJN668" s="69"/>
      <c r="BJO668" s="69"/>
      <c r="BJP668" s="69"/>
      <c r="BJQ668" s="107"/>
      <c r="BJR668" s="2"/>
      <c r="BJS668" s="15"/>
      <c r="BJT668" s="15"/>
      <c r="BJU668" s="80"/>
      <c r="BJV668" s="52"/>
      <c r="BJW668" s="69"/>
      <c r="BJX668" s="69"/>
      <c r="BJY668" s="69"/>
      <c r="BJZ668" s="107"/>
      <c r="BKA668" s="2"/>
      <c r="BKB668" s="15"/>
      <c r="BKC668" s="15"/>
      <c r="BKD668" s="80"/>
      <c r="BKE668" s="52"/>
      <c r="BKF668" s="69"/>
      <c r="BKG668" s="69"/>
      <c r="BKH668" s="69"/>
      <c r="BKI668" s="107"/>
      <c r="BKJ668" s="2"/>
      <c r="BKK668" s="15"/>
      <c r="BKL668" s="15"/>
      <c r="BKM668" s="80"/>
      <c r="BKN668" s="52"/>
      <c r="BKO668" s="69"/>
      <c r="BKP668" s="69"/>
      <c r="BKQ668" s="69"/>
      <c r="BKR668" s="107"/>
      <c r="BKS668" s="2"/>
      <c r="BKT668" s="15"/>
      <c r="BKU668" s="15"/>
      <c r="BKV668" s="80"/>
      <c r="BKW668" s="52"/>
      <c r="BKX668" s="69"/>
      <c r="BKY668" s="69"/>
      <c r="BKZ668" s="69"/>
      <c r="BLA668" s="107"/>
      <c r="BLB668" s="2"/>
      <c r="BLC668" s="15"/>
      <c r="BLD668" s="15"/>
      <c r="BLE668" s="80"/>
      <c r="BLF668" s="52"/>
      <c r="BLG668" s="69"/>
      <c r="BLH668" s="69"/>
      <c r="BLI668" s="69"/>
      <c r="BLJ668" s="107"/>
      <c r="BLK668" s="2"/>
      <c r="BLL668" s="15"/>
      <c r="BLM668" s="15"/>
      <c r="BLN668" s="80"/>
      <c r="BLO668" s="52"/>
      <c r="BLP668" s="69"/>
      <c r="BLQ668" s="69"/>
      <c r="BLR668" s="69"/>
      <c r="BLS668" s="107"/>
      <c r="BLT668" s="2"/>
      <c r="BLU668" s="15"/>
      <c r="BLV668" s="15"/>
      <c r="BLW668" s="80"/>
      <c r="BLX668" s="52"/>
      <c r="BLY668" s="69"/>
      <c r="BLZ668" s="69"/>
      <c r="BMA668" s="69"/>
      <c r="BMB668" s="107"/>
      <c r="BMC668" s="2"/>
      <c r="BMD668" s="15"/>
      <c r="BME668" s="15"/>
      <c r="BMF668" s="80"/>
      <c r="BMG668" s="52"/>
      <c r="BMH668" s="69"/>
      <c r="BMI668" s="69"/>
      <c r="BMJ668" s="69"/>
      <c r="BMK668" s="107"/>
      <c r="BML668" s="2"/>
      <c r="BMM668" s="15"/>
      <c r="BMN668" s="15"/>
      <c r="BMO668" s="80"/>
      <c r="BMP668" s="52"/>
      <c r="BMQ668" s="69"/>
      <c r="BMR668" s="69"/>
      <c r="BMS668" s="69"/>
      <c r="BMT668" s="107"/>
      <c r="BMU668" s="2"/>
      <c r="BMV668" s="15"/>
      <c r="BMW668" s="15"/>
      <c r="BMX668" s="80"/>
      <c r="BMY668" s="52"/>
      <c r="BMZ668" s="69"/>
      <c r="BNA668" s="69"/>
      <c r="BNB668" s="69"/>
      <c r="BNC668" s="107"/>
      <c r="BND668" s="2"/>
      <c r="BNE668" s="15"/>
      <c r="BNF668" s="15"/>
      <c r="BNG668" s="80"/>
      <c r="BNH668" s="52"/>
      <c r="BNI668" s="69"/>
      <c r="BNJ668" s="69"/>
      <c r="BNK668" s="69"/>
      <c r="BNL668" s="107"/>
      <c r="BNM668" s="2"/>
      <c r="BNN668" s="15"/>
      <c r="BNO668" s="15"/>
      <c r="BNP668" s="80"/>
      <c r="BNQ668" s="52"/>
      <c r="BNR668" s="69"/>
      <c r="BNS668" s="69"/>
      <c r="BNT668" s="69"/>
      <c r="BNU668" s="107"/>
      <c r="BNV668" s="2"/>
      <c r="BNW668" s="15"/>
      <c r="BNX668" s="15"/>
      <c r="BNY668" s="80"/>
      <c r="BNZ668" s="52"/>
      <c r="BOA668" s="69"/>
      <c r="BOB668" s="69"/>
      <c r="BOC668" s="69"/>
      <c r="BOD668" s="107"/>
      <c r="BOE668" s="2"/>
      <c r="BOF668" s="15"/>
      <c r="BOG668" s="15"/>
      <c r="BOH668" s="80"/>
      <c r="BOI668" s="52"/>
      <c r="BOJ668" s="69"/>
      <c r="BOK668" s="69"/>
      <c r="BOL668" s="69"/>
      <c r="BOM668" s="107"/>
      <c r="BON668" s="2"/>
      <c r="BOO668" s="15"/>
      <c r="BOP668" s="15"/>
      <c r="BOQ668" s="80"/>
      <c r="BOR668" s="52"/>
      <c r="BOS668" s="69"/>
      <c r="BOT668" s="69"/>
      <c r="BOU668" s="69"/>
      <c r="BOV668" s="107"/>
      <c r="BOW668" s="2"/>
      <c r="BOX668" s="15"/>
      <c r="BOY668" s="15"/>
      <c r="BOZ668" s="80"/>
      <c r="BPA668" s="52"/>
      <c r="BPB668" s="69"/>
      <c r="BPC668" s="69"/>
      <c r="BPD668" s="69"/>
      <c r="BPE668" s="107"/>
      <c r="BPF668" s="2"/>
      <c r="BPG668" s="15"/>
      <c r="BPH668" s="15"/>
      <c r="BPI668" s="80"/>
      <c r="BPJ668" s="52"/>
      <c r="BPK668" s="69"/>
      <c r="BPL668" s="69"/>
      <c r="BPM668" s="69"/>
      <c r="BPN668" s="107"/>
      <c r="BPO668" s="2"/>
      <c r="BPP668" s="15"/>
      <c r="BPQ668" s="15"/>
      <c r="BPR668" s="80"/>
      <c r="BPS668" s="52"/>
      <c r="BPT668" s="69"/>
      <c r="BPU668" s="69"/>
      <c r="BPV668" s="69"/>
      <c r="BPW668" s="107"/>
      <c r="BPX668" s="2"/>
      <c r="BPY668" s="15"/>
      <c r="BPZ668" s="15"/>
      <c r="BQA668" s="80"/>
      <c r="BQB668" s="52"/>
      <c r="BQC668" s="69"/>
      <c r="BQD668" s="69"/>
      <c r="BQE668" s="69"/>
      <c r="BQF668" s="107"/>
      <c r="BQG668" s="2"/>
      <c r="BQH668" s="15"/>
      <c r="BQI668" s="15"/>
      <c r="BQJ668" s="80"/>
      <c r="BQK668" s="52"/>
      <c r="BQL668" s="69"/>
      <c r="BQM668" s="69"/>
      <c r="BQN668" s="69"/>
      <c r="BQO668" s="107"/>
      <c r="BQP668" s="2"/>
      <c r="BQQ668" s="15"/>
      <c r="BQR668" s="15"/>
      <c r="BQS668" s="80"/>
      <c r="BQT668" s="52"/>
      <c r="BQU668" s="69"/>
      <c r="BQV668" s="69"/>
      <c r="BQW668" s="69"/>
      <c r="BQX668" s="107"/>
      <c r="BQY668" s="2"/>
      <c r="BQZ668" s="15"/>
      <c r="BRA668" s="15"/>
      <c r="BRB668" s="80"/>
      <c r="BRC668" s="52"/>
      <c r="BRD668" s="69"/>
      <c r="BRE668" s="69"/>
      <c r="BRF668" s="69"/>
      <c r="BRG668" s="107"/>
      <c r="BRH668" s="2"/>
      <c r="BRI668" s="15"/>
      <c r="BRJ668" s="15"/>
      <c r="BRK668" s="80"/>
      <c r="BRL668" s="52"/>
      <c r="BRM668" s="69"/>
      <c r="BRN668" s="69"/>
      <c r="BRO668" s="69"/>
      <c r="BRP668" s="107"/>
      <c r="BRQ668" s="2"/>
      <c r="BRR668" s="15"/>
      <c r="BRS668" s="15"/>
      <c r="BRT668" s="80"/>
      <c r="BRU668" s="52"/>
      <c r="BRV668" s="69"/>
      <c r="BRW668" s="69"/>
      <c r="BRX668" s="69"/>
      <c r="BRY668" s="107"/>
      <c r="BRZ668" s="2"/>
      <c r="BSA668" s="15"/>
      <c r="BSB668" s="15"/>
      <c r="BSC668" s="80"/>
      <c r="BSD668" s="52"/>
      <c r="BSE668" s="69"/>
      <c r="BSF668" s="69"/>
      <c r="BSG668" s="69"/>
      <c r="BSH668" s="107"/>
      <c r="BSI668" s="2"/>
      <c r="BSJ668" s="15"/>
      <c r="BSK668" s="15"/>
      <c r="BSL668" s="80"/>
      <c r="BSM668" s="52"/>
      <c r="BSN668" s="69"/>
      <c r="BSO668" s="69"/>
      <c r="BSP668" s="69"/>
      <c r="BSQ668" s="107"/>
      <c r="BSR668" s="2"/>
      <c r="BSS668" s="15"/>
      <c r="BST668" s="15"/>
      <c r="BSU668" s="80"/>
      <c r="BSV668" s="52"/>
      <c r="BSW668" s="69"/>
      <c r="BSX668" s="69"/>
      <c r="BSY668" s="69"/>
      <c r="BSZ668" s="107"/>
      <c r="BTA668" s="2"/>
      <c r="BTB668" s="15"/>
      <c r="BTC668" s="15"/>
      <c r="BTD668" s="80"/>
      <c r="BTE668" s="52"/>
      <c r="BTF668" s="69"/>
      <c r="BTG668" s="69"/>
      <c r="BTH668" s="69"/>
      <c r="BTI668" s="107"/>
      <c r="BTJ668" s="2"/>
      <c r="BTK668" s="15"/>
      <c r="BTL668" s="15"/>
      <c r="BTM668" s="80"/>
      <c r="BTN668" s="52"/>
      <c r="BTO668" s="69"/>
      <c r="BTP668" s="69"/>
      <c r="BTQ668" s="69"/>
      <c r="BTR668" s="107"/>
      <c r="BTS668" s="2"/>
      <c r="BTT668" s="15"/>
      <c r="BTU668" s="15"/>
      <c r="BTV668" s="80"/>
      <c r="BTW668" s="52"/>
      <c r="BTX668" s="69"/>
      <c r="BTY668" s="69"/>
      <c r="BTZ668" s="69"/>
      <c r="BUA668" s="107"/>
      <c r="BUB668" s="2"/>
      <c r="BUC668" s="15"/>
      <c r="BUD668" s="15"/>
      <c r="BUE668" s="80"/>
      <c r="BUF668" s="52"/>
      <c r="BUG668" s="69"/>
      <c r="BUH668" s="69"/>
      <c r="BUI668" s="69"/>
      <c r="BUJ668" s="107"/>
      <c r="BUK668" s="2"/>
      <c r="BUL668" s="15"/>
      <c r="BUM668" s="15"/>
      <c r="BUN668" s="80"/>
      <c r="BUO668" s="52"/>
      <c r="BUP668" s="69"/>
      <c r="BUQ668" s="69"/>
      <c r="BUR668" s="69"/>
      <c r="BUS668" s="107"/>
      <c r="BUT668" s="2"/>
      <c r="BUU668" s="15"/>
      <c r="BUV668" s="15"/>
      <c r="BUW668" s="80"/>
      <c r="BUX668" s="52"/>
      <c r="BUY668" s="69"/>
      <c r="BUZ668" s="69"/>
      <c r="BVA668" s="69"/>
      <c r="BVB668" s="107"/>
      <c r="BVC668" s="2"/>
      <c r="BVD668" s="15"/>
      <c r="BVE668" s="15"/>
      <c r="BVF668" s="80"/>
      <c r="BVG668" s="52"/>
      <c r="BVH668" s="69"/>
      <c r="BVI668" s="69"/>
      <c r="BVJ668" s="69"/>
      <c r="BVK668" s="107"/>
      <c r="BVL668" s="2"/>
      <c r="BVM668" s="15"/>
      <c r="BVN668" s="15"/>
      <c r="BVO668" s="80"/>
      <c r="BVP668" s="52"/>
      <c r="BVQ668" s="69"/>
      <c r="BVR668" s="69"/>
      <c r="BVS668" s="69"/>
      <c r="BVT668" s="107"/>
      <c r="BVU668" s="2"/>
      <c r="BVV668" s="15"/>
      <c r="BVW668" s="15"/>
      <c r="BVX668" s="80"/>
      <c r="BVY668" s="52"/>
      <c r="BVZ668" s="69"/>
      <c r="BWA668" s="69"/>
      <c r="BWB668" s="69"/>
      <c r="BWC668" s="107"/>
      <c r="BWD668" s="2"/>
      <c r="BWE668" s="15"/>
      <c r="BWF668" s="15"/>
      <c r="BWG668" s="80"/>
      <c r="BWH668" s="52"/>
      <c r="BWI668" s="69"/>
      <c r="BWJ668" s="69"/>
      <c r="BWK668" s="69"/>
      <c r="BWL668" s="107"/>
      <c r="BWM668" s="2"/>
      <c r="BWN668" s="15"/>
      <c r="BWO668" s="15"/>
      <c r="BWP668" s="80"/>
      <c r="BWQ668" s="52"/>
      <c r="BWR668" s="69"/>
      <c r="BWS668" s="69"/>
      <c r="BWT668" s="69"/>
      <c r="BWU668" s="107"/>
      <c r="BWV668" s="2"/>
      <c r="BWW668" s="15"/>
      <c r="BWX668" s="15"/>
      <c r="BWY668" s="80"/>
      <c r="BWZ668" s="52"/>
      <c r="BXA668" s="69"/>
      <c r="BXB668" s="69"/>
      <c r="BXC668" s="69"/>
      <c r="BXD668" s="107"/>
      <c r="BXE668" s="2"/>
      <c r="BXF668" s="15"/>
      <c r="BXG668" s="15"/>
      <c r="BXH668" s="80"/>
      <c r="BXI668" s="52"/>
      <c r="BXJ668" s="69"/>
      <c r="BXK668" s="69"/>
      <c r="BXL668" s="69"/>
      <c r="BXM668" s="107"/>
      <c r="BXN668" s="2"/>
      <c r="BXO668" s="15"/>
      <c r="BXP668" s="15"/>
      <c r="BXQ668" s="80"/>
      <c r="BXR668" s="52"/>
      <c r="BXS668" s="69"/>
      <c r="BXT668" s="69"/>
      <c r="BXU668" s="69"/>
      <c r="BXV668" s="107"/>
      <c r="BXW668" s="2"/>
      <c r="BXX668" s="15"/>
      <c r="BXY668" s="15"/>
      <c r="BXZ668" s="80"/>
      <c r="BYA668" s="52"/>
      <c r="BYB668" s="69"/>
      <c r="BYC668" s="69"/>
      <c r="BYD668" s="69"/>
      <c r="BYE668" s="107"/>
      <c r="BYF668" s="2"/>
      <c r="BYG668" s="15"/>
      <c r="BYH668" s="15"/>
      <c r="BYI668" s="80"/>
      <c r="BYJ668" s="52"/>
      <c r="BYK668" s="69"/>
      <c r="BYL668" s="69"/>
      <c r="BYM668" s="69"/>
      <c r="BYN668" s="107"/>
      <c r="BYO668" s="2"/>
      <c r="BYP668" s="15"/>
      <c r="BYQ668" s="15"/>
      <c r="BYR668" s="80"/>
      <c r="BYS668" s="52"/>
      <c r="BYT668" s="69"/>
      <c r="BYU668" s="69"/>
      <c r="BYV668" s="69"/>
      <c r="BYW668" s="107"/>
      <c r="BYX668" s="2"/>
      <c r="BYY668" s="15"/>
      <c r="BYZ668" s="15"/>
      <c r="BZA668" s="80"/>
      <c r="BZB668" s="52"/>
      <c r="BZC668" s="69"/>
      <c r="BZD668" s="69"/>
      <c r="BZE668" s="69"/>
      <c r="BZF668" s="107"/>
      <c r="BZG668" s="2"/>
      <c r="BZH668" s="15"/>
      <c r="BZI668" s="15"/>
      <c r="BZJ668" s="80"/>
      <c r="BZK668" s="52"/>
      <c r="BZL668" s="69"/>
      <c r="BZM668" s="69"/>
      <c r="BZN668" s="69"/>
      <c r="BZO668" s="107"/>
      <c r="BZP668" s="2"/>
      <c r="BZQ668" s="15"/>
      <c r="BZR668" s="15"/>
      <c r="BZS668" s="80"/>
      <c r="BZT668" s="52"/>
      <c r="BZU668" s="69"/>
      <c r="BZV668" s="69"/>
      <c r="BZW668" s="69"/>
      <c r="BZX668" s="107"/>
      <c r="BZY668" s="2"/>
      <c r="BZZ668" s="15"/>
      <c r="CAA668" s="15"/>
      <c r="CAB668" s="80"/>
      <c r="CAC668" s="52"/>
      <c r="CAD668" s="69"/>
      <c r="CAE668" s="69"/>
      <c r="CAF668" s="69"/>
      <c r="CAG668" s="107"/>
      <c r="CAH668" s="2"/>
      <c r="CAI668" s="15"/>
      <c r="CAJ668" s="15"/>
      <c r="CAK668" s="80"/>
      <c r="CAL668" s="52"/>
      <c r="CAM668" s="69"/>
      <c r="CAN668" s="69"/>
      <c r="CAO668" s="69"/>
      <c r="CAP668" s="107"/>
      <c r="CAQ668" s="2"/>
      <c r="CAR668" s="15"/>
      <c r="CAS668" s="15"/>
      <c r="CAT668" s="80"/>
      <c r="CAU668" s="52"/>
      <c r="CAV668" s="69"/>
      <c r="CAW668" s="69"/>
      <c r="CAX668" s="69"/>
      <c r="CAY668" s="107"/>
      <c r="CAZ668" s="2"/>
      <c r="CBA668" s="15"/>
      <c r="CBB668" s="15"/>
      <c r="CBC668" s="80"/>
      <c r="CBD668" s="52"/>
      <c r="CBE668" s="69"/>
      <c r="CBF668" s="69"/>
      <c r="CBG668" s="69"/>
      <c r="CBH668" s="107"/>
      <c r="CBI668" s="2"/>
      <c r="CBJ668" s="15"/>
      <c r="CBK668" s="15"/>
      <c r="CBL668" s="80"/>
      <c r="CBM668" s="52"/>
      <c r="CBN668" s="69"/>
      <c r="CBO668" s="69"/>
      <c r="CBP668" s="69"/>
      <c r="CBQ668" s="107"/>
      <c r="CBR668" s="2"/>
      <c r="CBS668" s="15"/>
      <c r="CBT668" s="15"/>
      <c r="CBU668" s="80"/>
      <c r="CBV668" s="52"/>
      <c r="CBW668" s="69"/>
      <c r="CBX668" s="69"/>
      <c r="CBY668" s="69"/>
      <c r="CBZ668" s="107"/>
      <c r="CCA668" s="2"/>
      <c r="CCB668" s="15"/>
      <c r="CCC668" s="15"/>
      <c r="CCD668" s="80"/>
      <c r="CCE668" s="52"/>
      <c r="CCF668" s="69"/>
      <c r="CCG668" s="69"/>
      <c r="CCH668" s="69"/>
      <c r="CCI668" s="107"/>
      <c r="CCJ668" s="2"/>
      <c r="CCK668" s="15"/>
      <c r="CCL668" s="15"/>
      <c r="CCM668" s="80"/>
      <c r="CCN668" s="52"/>
      <c r="CCO668" s="69"/>
      <c r="CCP668" s="69"/>
      <c r="CCQ668" s="69"/>
      <c r="CCR668" s="107"/>
      <c r="CCS668" s="2"/>
      <c r="CCT668" s="15"/>
      <c r="CCU668" s="15"/>
      <c r="CCV668" s="80"/>
      <c r="CCW668" s="52"/>
      <c r="CCX668" s="69"/>
      <c r="CCY668" s="69"/>
      <c r="CCZ668" s="69"/>
      <c r="CDA668" s="107"/>
      <c r="CDB668" s="2"/>
      <c r="CDC668" s="15"/>
      <c r="CDD668" s="15"/>
      <c r="CDE668" s="80"/>
      <c r="CDF668" s="52"/>
      <c r="CDG668" s="69"/>
      <c r="CDH668" s="69"/>
      <c r="CDI668" s="69"/>
      <c r="CDJ668" s="107"/>
      <c r="CDK668" s="2"/>
      <c r="CDL668" s="15"/>
      <c r="CDM668" s="15"/>
      <c r="CDN668" s="80"/>
      <c r="CDO668" s="52"/>
      <c r="CDP668" s="69"/>
      <c r="CDQ668" s="69"/>
      <c r="CDR668" s="69"/>
      <c r="CDS668" s="107"/>
      <c r="CDT668" s="2"/>
      <c r="CDU668" s="15"/>
      <c r="CDV668" s="15"/>
      <c r="CDW668" s="80"/>
      <c r="CDX668" s="52"/>
      <c r="CDY668" s="69"/>
      <c r="CDZ668" s="69"/>
      <c r="CEA668" s="69"/>
      <c r="CEB668" s="107"/>
      <c r="CEC668" s="2"/>
      <c r="CED668" s="15"/>
      <c r="CEE668" s="15"/>
      <c r="CEF668" s="80"/>
      <c r="CEG668" s="52"/>
      <c r="CEH668" s="69"/>
      <c r="CEI668" s="69"/>
      <c r="CEJ668" s="69"/>
      <c r="CEK668" s="107"/>
      <c r="CEL668" s="2"/>
      <c r="CEM668" s="15"/>
      <c r="CEN668" s="15"/>
      <c r="CEO668" s="80"/>
      <c r="CEP668" s="52"/>
      <c r="CEQ668" s="69"/>
      <c r="CER668" s="69"/>
      <c r="CES668" s="69"/>
      <c r="CET668" s="107"/>
      <c r="CEU668" s="2"/>
      <c r="CEV668" s="15"/>
      <c r="CEW668" s="15"/>
      <c r="CEX668" s="80"/>
      <c r="CEY668" s="52"/>
      <c r="CEZ668" s="69"/>
      <c r="CFA668" s="69"/>
      <c r="CFB668" s="69"/>
      <c r="CFC668" s="107"/>
      <c r="CFD668" s="2"/>
      <c r="CFE668" s="15"/>
      <c r="CFF668" s="15"/>
      <c r="CFG668" s="80"/>
      <c r="CFH668" s="52"/>
      <c r="CFI668" s="69"/>
      <c r="CFJ668" s="69"/>
      <c r="CFK668" s="69"/>
      <c r="CFL668" s="107"/>
      <c r="CFM668" s="2"/>
      <c r="CFN668" s="15"/>
      <c r="CFO668" s="15"/>
      <c r="CFP668" s="80"/>
      <c r="CFQ668" s="52"/>
      <c r="CFR668" s="69"/>
      <c r="CFS668" s="69"/>
      <c r="CFT668" s="69"/>
      <c r="CFU668" s="107"/>
      <c r="CFV668" s="2"/>
      <c r="CFW668" s="15"/>
      <c r="CFX668" s="15"/>
      <c r="CFY668" s="80"/>
      <c r="CFZ668" s="52"/>
      <c r="CGA668" s="69"/>
      <c r="CGB668" s="69"/>
      <c r="CGC668" s="69"/>
      <c r="CGD668" s="107"/>
      <c r="CGE668" s="2"/>
      <c r="CGF668" s="15"/>
      <c r="CGG668" s="15"/>
      <c r="CGH668" s="80"/>
      <c r="CGI668" s="52"/>
      <c r="CGJ668" s="69"/>
      <c r="CGK668" s="69"/>
      <c r="CGL668" s="69"/>
      <c r="CGM668" s="107"/>
      <c r="CGN668" s="2"/>
      <c r="CGO668" s="15"/>
      <c r="CGP668" s="15"/>
      <c r="CGQ668" s="80"/>
      <c r="CGR668" s="52"/>
      <c r="CGS668" s="69"/>
      <c r="CGT668" s="69"/>
      <c r="CGU668" s="69"/>
      <c r="CGV668" s="107"/>
      <c r="CGW668" s="2"/>
      <c r="CGX668" s="15"/>
      <c r="CGY668" s="15"/>
      <c r="CGZ668" s="80"/>
      <c r="CHA668" s="52"/>
      <c r="CHB668" s="69"/>
      <c r="CHC668" s="69"/>
      <c r="CHD668" s="69"/>
      <c r="CHE668" s="107"/>
      <c r="CHF668" s="2"/>
      <c r="CHG668" s="15"/>
      <c r="CHH668" s="15"/>
      <c r="CHI668" s="80"/>
      <c r="CHJ668" s="52"/>
      <c r="CHK668" s="69"/>
      <c r="CHL668" s="69"/>
      <c r="CHM668" s="69"/>
      <c r="CHN668" s="107"/>
      <c r="CHO668" s="2"/>
      <c r="CHP668" s="15"/>
      <c r="CHQ668" s="15"/>
      <c r="CHR668" s="80"/>
      <c r="CHS668" s="52"/>
      <c r="CHT668" s="69"/>
      <c r="CHU668" s="69"/>
      <c r="CHV668" s="69"/>
      <c r="CHW668" s="107"/>
      <c r="CHX668" s="2"/>
      <c r="CHY668" s="15"/>
      <c r="CHZ668" s="15"/>
      <c r="CIA668" s="80"/>
      <c r="CIB668" s="52"/>
      <c r="CIC668" s="69"/>
      <c r="CID668" s="69"/>
      <c r="CIE668" s="69"/>
      <c r="CIF668" s="107"/>
      <c r="CIG668" s="2"/>
      <c r="CIH668" s="15"/>
      <c r="CII668" s="15"/>
      <c r="CIJ668" s="80"/>
      <c r="CIK668" s="52"/>
      <c r="CIL668" s="69"/>
      <c r="CIM668" s="69"/>
      <c r="CIN668" s="69"/>
      <c r="CIO668" s="107"/>
      <c r="CIP668" s="2"/>
      <c r="CIQ668" s="15"/>
      <c r="CIR668" s="15"/>
      <c r="CIS668" s="80"/>
      <c r="CIT668" s="52"/>
      <c r="CIU668" s="69"/>
      <c r="CIV668" s="69"/>
      <c r="CIW668" s="69"/>
      <c r="CIX668" s="107"/>
      <c r="CIY668" s="2"/>
      <c r="CIZ668" s="15"/>
      <c r="CJA668" s="15"/>
      <c r="CJB668" s="80"/>
      <c r="CJC668" s="52"/>
      <c r="CJD668" s="69"/>
      <c r="CJE668" s="69"/>
      <c r="CJF668" s="69"/>
      <c r="CJG668" s="107"/>
      <c r="CJH668" s="2"/>
      <c r="CJI668" s="15"/>
      <c r="CJJ668" s="15"/>
      <c r="CJK668" s="80"/>
      <c r="CJL668" s="52"/>
      <c r="CJM668" s="69"/>
      <c r="CJN668" s="69"/>
      <c r="CJO668" s="69"/>
      <c r="CJP668" s="107"/>
      <c r="CJQ668" s="2"/>
      <c r="CJR668" s="15"/>
      <c r="CJS668" s="15"/>
      <c r="CJT668" s="80"/>
      <c r="CJU668" s="52"/>
      <c r="CJV668" s="69"/>
      <c r="CJW668" s="69"/>
      <c r="CJX668" s="69"/>
      <c r="CJY668" s="107"/>
      <c r="CJZ668" s="2"/>
      <c r="CKA668" s="15"/>
      <c r="CKB668" s="15"/>
      <c r="CKC668" s="80"/>
      <c r="CKD668" s="52"/>
      <c r="CKE668" s="69"/>
      <c r="CKF668" s="69"/>
      <c r="CKG668" s="69"/>
      <c r="CKH668" s="107"/>
      <c r="CKI668" s="2"/>
      <c r="CKJ668" s="15"/>
      <c r="CKK668" s="15"/>
      <c r="CKL668" s="80"/>
      <c r="CKM668" s="52"/>
      <c r="CKN668" s="69"/>
      <c r="CKO668" s="69"/>
      <c r="CKP668" s="69"/>
      <c r="CKQ668" s="107"/>
      <c r="CKR668" s="2"/>
      <c r="CKS668" s="15"/>
      <c r="CKT668" s="15"/>
      <c r="CKU668" s="80"/>
      <c r="CKV668" s="52"/>
      <c r="CKW668" s="69"/>
      <c r="CKX668" s="69"/>
      <c r="CKY668" s="69"/>
      <c r="CKZ668" s="107"/>
      <c r="CLA668" s="2"/>
      <c r="CLB668" s="15"/>
      <c r="CLC668" s="15"/>
      <c r="CLD668" s="80"/>
      <c r="CLE668" s="52"/>
      <c r="CLF668" s="69"/>
      <c r="CLG668" s="69"/>
      <c r="CLH668" s="69"/>
      <c r="CLI668" s="107"/>
      <c r="CLJ668" s="2"/>
      <c r="CLK668" s="15"/>
      <c r="CLL668" s="15"/>
      <c r="CLM668" s="80"/>
      <c r="CLN668" s="52"/>
      <c r="CLO668" s="69"/>
      <c r="CLP668" s="69"/>
      <c r="CLQ668" s="69"/>
      <c r="CLR668" s="107"/>
      <c r="CLS668" s="2"/>
      <c r="CLT668" s="15"/>
      <c r="CLU668" s="15"/>
      <c r="CLV668" s="80"/>
      <c r="CLW668" s="52"/>
      <c r="CLX668" s="69"/>
      <c r="CLY668" s="69"/>
      <c r="CLZ668" s="69"/>
      <c r="CMA668" s="107"/>
      <c r="CMB668" s="2"/>
      <c r="CMC668" s="15"/>
      <c r="CMD668" s="15"/>
      <c r="CME668" s="80"/>
      <c r="CMF668" s="52"/>
      <c r="CMG668" s="69"/>
      <c r="CMH668" s="69"/>
      <c r="CMI668" s="69"/>
      <c r="CMJ668" s="107"/>
      <c r="CMK668" s="2"/>
      <c r="CML668" s="15"/>
      <c r="CMM668" s="15"/>
      <c r="CMN668" s="80"/>
      <c r="CMO668" s="52"/>
      <c r="CMP668" s="69"/>
      <c r="CMQ668" s="69"/>
      <c r="CMR668" s="69"/>
      <c r="CMS668" s="107"/>
      <c r="CMT668" s="2"/>
      <c r="CMU668" s="15"/>
      <c r="CMV668" s="15"/>
      <c r="CMW668" s="80"/>
      <c r="CMX668" s="52"/>
      <c r="CMY668" s="69"/>
      <c r="CMZ668" s="69"/>
      <c r="CNA668" s="69"/>
      <c r="CNB668" s="107"/>
      <c r="CNC668" s="2"/>
      <c r="CND668" s="15"/>
      <c r="CNE668" s="15"/>
      <c r="CNF668" s="80"/>
      <c r="CNG668" s="52"/>
      <c r="CNH668" s="69"/>
      <c r="CNI668" s="69"/>
      <c r="CNJ668" s="69"/>
      <c r="CNK668" s="107"/>
      <c r="CNL668" s="2"/>
      <c r="CNM668" s="15"/>
      <c r="CNN668" s="15"/>
      <c r="CNO668" s="80"/>
      <c r="CNP668" s="52"/>
      <c r="CNQ668" s="69"/>
      <c r="CNR668" s="69"/>
      <c r="CNS668" s="69"/>
      <c r="CNT668" s="107"/>
      <c r="CNU668" s="2"/>
      <c r="CNV668" s="15"/>
      <c r="CNW668" s="15"/>
      <c r="CNX668" s="80"/>
      <c r="CNY668" s="52"/>
      <c r="CNZ668" s="69"/>
      <c r="COA668" s="69"/>
      <c r="COB668" s="69"/>
      <c r="COC668" s="107"/>
      <c r="COD668" s="2"/>
      <c r="COE668" s="15"/>
      <c r="COF668" s="15"/>
      <c r="COG668" s="80"/>
      <c r="COH668" s="52"/>
      <c r="COI668" s="69"/>
      <c r="COJ668" s="69"/>
      <c r="COK668" s="69"/>
      <c r="COL668" s="107"/>
      <c r="COM668" s="2"/>
      <c r="CON668" s="15"/>
      <c r="COO668" s="15"/>
      <c r="COP668" s="80"/>
      <c r="COQ668" s="52"/>
      <c r="COR668" s="69"/>
      <c r="COS668" s="69"/>
      <c r="COT668" s="69"/>
      <c r="COU668" s="107"/>
      <c r="COV668" s="2"/>
      <c r="COW668" s="15"/>
      <c r="COX668" s="15"/>
      <c r="COY668" s="80"/>
      <c r="COZ668" s="52"/>
      <c r="CPA668" s="69"/>
      <c r="CPB668" s="69"/>
      <c r="CPC668" s="69"/>
      <c r="CPD668" s="107"/>
      <c r="CPE668" s="2"/>
      <c r="CPF668" s="15"/>
      <c r="CPG668" s="15"/>
      <c r="CPH668" s="80"/>
      <c r="CPI668" s="52"/>
      <c r="CPJ668" s="69"/>
      <c r="CPK668" s="69"/>
      <c r="CPL668" s="69"/>
      <c r="CPM668" s="107"/>
      <c r="CPN668" s="2"/>
      <c r="CPO668" s="15"/>
      <c r="CPP668" s="15"/>
      <c r="CPQ668" s="80"/>
      <c r="CPR668" s="52"/>
      <c r="CPS668" s="69"/>
      <c r="CPT668" s="69"/>
      <c r="CPU668" s="69"/>
      <c r="CPV668" s="107"/>
      <c r="CPW668" s="2"/>
      <c r="CPX668" s="15"/>
      <c r="CPY668" s="15"/>
      <c r="CPZ668" s="80"/>
      <c r="CQA668" s="52"/>
      <c r="CQB668" s="69"/>
      <c r="CQC668" s="69"/>
      <c r="CQD668" s="69"/>
      <c r="CQE668" s="107"/>
      <c r="CQF668" s="2"/>
      <c r="CQG668" s="15"/>
      <c r="CQH668" s="15"/>
      <c r="CQI668" s="80"/>
      <c r="CQJ668" s="52"/>
      <c r="CQK668" s="69"/>
      <c r="CQL668" s="69"/>
      <c r="CQM668" s="69"/>
      <c r="CQN668" s="107"/>
      <c r="CQO668" s="2"/>
      <c r="CQP668" s="15"/>
      <c r="CQQ668" s="15"/>
      <c r="CQR668" s="80"/>
      <c r="CQS668" s="52"/>
      <c r="CQT668" s="69"/>
      <c r="CQU668" s="69"/>
      <c r="CQV668" s="69"/>
      <c r="CQW668" s="107"/>
      <c r="CQX668" s="2"/>
      <c r="CQY668" s="15"/>
      <c r="CQZ668" s="15"/>
      <c r="CRA668" s="80"/>
      <c r="CRB668" s="52"/>
      <c r="CRC668" s="69"/>
      <c r="CRD668" s="69"/>
      <c r="CRE668" s="69"/>
      <c r="CRF668" s="107"/>
      <c r="CRG668" s="2"/>
      <c r="CRH668" s="15"/>
      <c r="CRI668" s="15"/>
      <c r="CRJ668" s="80"/>
      <c r="CRK668" s="52"/>
      <c r="CRL668" s="69"/>
      <c r="CRM668" s="69"/>
      <c r="CRN668" s="69"/>
      <c r="CRO668" s="107"/>
      <c r="CRP668" s="2"/>
      <c r="CRQ668" s="15"/>
      <c r="CRR668" s="15"/>
      <c r="CRS668" s="80"/>
      <c r="CRT668" s="52"/>
      <c r="CRU668" s="69"/>
      <c r="CRV668" s="69"/>
      <c r="CRW668" s="69"/>
      <c r="CRX668" s="107"/>
      <c r="CRY668" s="2"/>
      <c r="CRZ668" s="15"/>
      <c r="CSA668" s="15"/>
      <c r="CSB668" s="80"/>
      <c r="CSC668" s="52"/>
      <c r="CSD668" s="69"/>
      <c r="CSE668" s="69"/>
      <c r="CSF668" s="69"/>
      <c r="CSG668" s="107"/>
      <c r="CSH668" s="2"/>
      <c r="CSI668" s="15"/>
      <c r="CSJ668" s="15"/>
      <c r="CSK668" s="80"/>
      <c r="CSL668" s="52"/>
      <c r="CSM668" s="69"/>
      <c r="CSN668" s="69"/>
      <c r="CSO668" s="69"/>
      <c r="CSP668" s="107"/>
      <c r="CSQ668" s="2"/>
      <c r="CSR668" s="15"/>
      <c r="CSS668" s="15"/>
      <c r="CST668" s="80"/>
      <c r="CSU668" s="52"/>
      <c r="CSV668" s="69"/>
      <c r="CSW668" s="69"/>
      <c r="CSX668" s="69"/>
      <c r="CSY668" s="107"/>
      <c r="CSZ668" s="2"/>
      <c r="CTA668" s="15"/>
      <c r="CTB668" s="15"/>
      <c r="CTC668" s="80"/>
      <c r="CTD668" s="52"/>
      <c r="CTE668" s="69"/>
      <c r="CTF668" s="69"/>
      <c r="CTG668" s="69"/>
      <c r="CTH668" s="107"/>
      <c r="CTI668" s="2"/>
      <c r="CTJ668" s="15"/>
      <c r="CTK668" s="15"/>
      <c r="CTL668" s="80"/>
      <c r="CTM668" s="52"/>
      <c r="CTN668" s="69"/>
      <c r="CTO668" s="69"/>
      <c r="CTP668" s="69"/>
      <c r="CTQ668" s="107"/>
      <c r="CTR668" s="2"/>
      <c r="CTS668" s="15"/>
      <c r="CTT668" s="15"/>
      <c r="CTU668" s="80"/>
      <c r="CTV668" s="52"/>
      <c r="CTW668" s="69"/>
      <c r="CTX668" s="69"/>
      <c r="CTY668" s="69"/>
      <c r="CTZ668" s="107"/>
      <c r="CUA668" s="2"/>
      <c r="CUB668" s="15"/>
      <c r="CUC668" s="15"/>
      <c r="CUD668" s="80"/>
      <c r="CUE668" s="52"/>
      <c r="CUF668" s="69"/>
      <c r="CUG668" s="69"/>
      <c r="CUH668" s="69"/>
      <c r="CUI668" s="107"/>
      <c r="CUJ668" s="2"/>
      <c r="CUK668" s="15"/>
      <c r="CUL668" s="15"/>
      <c r="CUM668" s="80"/>
      <c r="CUN668" s="52"/>
      <c r="CUO668" s="69"/>
      <c r="CUP668" s="69"/>
      <c r="CUQ668" s="69"/>
      <c r="CUR668" s="107"/>
      <c r="CUS668" s="2"/>
      <c r="CUT668" s="15"/>
      <c r="CUU668" s="15"/>
      <c r="CUV668" s="80"/>
      <c r="CUW668" s="52"/>
      <c r="CUX668" s="69"/>
      <c r="CUY668" s="69"/>
      <c r="CUZ668" s="69"/>
      <c r="CVA668" s="107"/>
      <c r="CVB668" s="2"/>
      <c r="CVC668" s="15"/>
      <c r="CVD668" s="15"/>
      <c r="CVE668" s="80"/>
      <c r="CVF668" s="52"/>
      <c r="CVG668" s="69"/>
      <c r="CVH668" s="69"/>
      <c r="CVI668" s="69"/>
      <c r="CVJ668" s="107"/>
      <c r="CVK668" s="2"/>
      <c r="CVL668" s="15"/>
      <c r="CVM668" s="15"/>
      <c r="CVN668" s="80"/>
      <c r="CVO668" s="52"/>
      <c r="CVP668" s="69"/>
      <c r="CVQ668" s="69"/>
      <c r="CVR668" s="69"/>
      <c r="CVS668" s="107"/>
      <c r="CVT668" s="2"/>
      <c r="CVU668" s="15"/>
      <c r="CVV668" s="15"/>
      <c r="CVW668" s="80"/>
      <c r="CVX668" s="52"/>
      <c r="CVY668" s="69"/>
      <c r="CVZ668" s="69"/>
      <c r="CWA668" s="69"/>
      <c r="CWB668" s="107"/>
      <c r="CWC668" s="2"/>
      <c r="CWD668" s="15"/>
      <c r="CWE668" s="15"/>
      <c r="CWF668" s="80"/>
      <c r="CWG668" s="52"/>
      <c r="CWH668" s="69"/>
      <c r="CWI668" s="69"/>
      <c r="CWJ668" s="69"/>
      <c r="CWK668" s="107"/>
      <c r="CWL668" s="2"/>
      <c r="CWM668" s="15"/>
      <c r="CWN668" s="15"/>
      <c r="CWO668" s="80"/>
      <c r="CWP668" s="52"/>
      <c r="CWQ668" s="69"/>
      <c r="CWR668" s="69"/>
      <c r="CWS668" s="69"/>
      <c r="CWT668" s="107"/>
      <c r="CWU668" s="2"/>
      <c r="CWV668" s="15"/>
      <c r="CWW668" s="15"/>
      <c r="CWX668" s="80"/>
      <c r="CWY668" s="52"/>
      <c r="CWZ668" s="69"/>
      <c r="CXA668" s="69"/>
      <c r="CXB668" s="69"/>
      <c r="CXC668" s="107"/>
      <c r="CXD668" s="2"/>
      <c r="CXE668" s="15"/>
      <c r="CXF668" s="15"/>
      <c r="CXG668" s="80"/>
      <c r="CXH668" s="52"/>
      <c r="CXI668" s="69"/>
      <c r="CXJ668" s="69"/>
      <c r="CXK668" s="69"/>
      <c r="CXL668" s="107"/>
      <c r="CXM668" s="2"/>
      <c r="CXN668" s="15"/>
      <c r="CXO668" s="15"/>
      <c r="CXP668" s="80"/>
      <c r="CXQ668" s="52"/>
      <c r="CXR668" s="69"/>
      <c r="CXS668" s="69"/>
      <c r="CXT668" s="69"/>
      <c r="CXU668" s="107"/>
      <c r="CXV668" s="2"/>
      <c r="CXW668" s="15"/>
      <c r="CXX668" s="15"/>
      <c r="CXY668" s="80"/>
      <c r="CXZ668" s="52"/>
      <c r="CYA668" s="69"/>
      <c r="CYB668" s="69"/>
      <c r="CYC668" s="69"/>
      <c r="CYD668" s="107"/>
      <c r="CYE668" s="2"/>
      <c r="CYF668" s="15"/>
      <c r="CYG668" s="15"/>
      <c r="CYH668" s="80"/>
      <c r="CYI668" s="52"/>
      <c r="CYJ668" s="69"/>
      <c r="CYK668" s="69"/>
      <c r="CYL668" s="69"/>
      <c r="CYM668" s="107"/>
      <c r="CYN668" s="2"/>
      <c r="CYO668" s="15"/>
      <c r="CYP668" s="15"/>
      <c r="CYQ668" s="80"/>
      <c r="CYR668" s="52"/>
      <c r="CYS668" s="69"/>
      <c r="CYT668" s="69"/>
      <c r="CYU668" s="69"/>
      <c r="CYV668" s="107"/>
      <c r="CYW668" s="2"/>
      <c r="CYX668" s="15"/>
      <c r="CYY668" s="15"/>
      <c r="CYZ668" s="80"/>
      <c r="CZA668" s="52"/>
      <c r="CZB668" s="69"/>
      <c r="CZC668" s="69"/>
      <c r="CZD668" s="69"/>
      <c r="CZE668" s="107"/>
      <c r="CZF668" s="2"/>
      <c r="CZG668" s="15"/>
      <c r="CZH668" s="15"/>
      <c r="CZI668" s="80"/>
      <c r="CZJ668" s="52"/>
      <c r="CZK668" s="69"/>
      <c r="CZL668" s="69"/>
      <c r="CZM668" s="69"/>
      <c r="CZN668" s="107"/>
      <c r="CZO668" s="2"/>
      <c r="CZP668" s="15"/>
      <c r="CZQ668" s="15"/>
      <c r="CZR668" s="80"/>
      <c r="CZS668" s="52"/>
      <c r="CZT668" s="69"/>
      <c r="CZU668" s="69"/>
      <c r="CZV668" s="69"/>
      <c r="CZW668" s="107"/>
      <c r="CZX668" s="2"/>
      <c r="CZY668" s="15"/>
      <c r="CZZ668" s="15"/>
      <c r="DAA668" s="80"/>
      <c r="DAB668" s="52"/>
      <c r="DAC668" s="69"/>
      <c r="DAD668" s="69"/>
      <c r="DAE668" s="69"/>
      <c r="DAF668" s="107"/>
      <c r="DAG668" s="2"/>
      <c r="DAH668" s="15"/>
      <c r="DAI668" s="15"/>
      <c r="DAJ668" s="80"/>
      <c r="DAK668" s="52"/>
      <c r="DAL668" s="69"/>
      <c r="DAM668" s="69"/>
      <c r="DAN668" s="69"/>
      <c r="DAO668" s="107"/>
      <c r="DAP668" s="2"/>
      <c r="DAQ668" s="15"/>
      <c r="DAR668" s="15"/>
      <c r="DAS668" s="80"/>
      <c r="DAT668" s="52"/>
      <c r="DAU668" s="69"/>
      <c r="DAV668" s="69"/>
      <c r="DAW668" s="69"/>
      <c r="DAX668" s="107"/>
      <c r="DAY668" s="2"/>
      <c r="DAZ668" s="15"/>
      <c r="DBA668" s="15"/>
      <c r="DBB668" s="80"/>
      <c r="DBC668" s="52"/>
      <c r="DBD668" s="69"/>
      <c r="DBE668" s="69"/>
      <c r="DBF668" s="69"/>
      <c r="DBG668" s="107"/>
      <c r="DBH668" s="2"/>
      <c r="DBI668" s="15"/>
      <c r="DBJ668" s="15"/>
      <c r="DBK668" s="80"/>
      <c r="DBL668" s="52"/>
      <c r="DBM668" s="69"/>
      <c r="DBN668" s="69"/>
      <c r="DBO668" s="69"/>
      <c r="DBP668" s="107"/>
      <c r="DBQ668" s="2"/>
      <c r="DBR668" s="15"/>
      <c r="DBS668" s="15"/>
      <c r="DBT668" s="80"/>
      <c r="DBU668" s="52"/>
      <c r="DBV668" s="69"/>
      <c r="DBW668" s="69"/>
      <c r="DBX668" s="69"/>
      <c r="DBY668" s="107"/>
      <c r="DBZ668" s="2"/>
      <c r="DCA668" s="15"/>
      <c r="DCB668" s="15"/>
      <c r="DCC668" s="80"/>
      <c r="DCD668" s="52"/>
      <c r="DCE668" s="69"/>
      <c r="DCF668" s="69"/>
      <c r="DCG668" s="69"/>
      <c r="DCH668" s="107"/>
      <c r="DCI668" s="2"/>
      <c r="DCJ668" s="15"/>
      <c r="DCK668" s="15"/>
      <c r="DCL668" s="80"/>
      <c r="DCM668" s="52"/>
      <c r="DCN668" s="69"/>
      <c r="DCO668" s="69"/>
      <c r="DCP668" s="69"/>
      <c r="DCQ668" s="107"/>
      <c r="DCR668" s="2"/>
      <c r="DCS668" s="15"/>
      <c r="DCT668" s="15"/>
      <c r="DCU668" s="80"/>
      <c r="DCV668" s="52"/>
      <c r="DCW668" s="69"/>
      <c r="DCX668" s="69"/>
      <c r="DCY668" s="69"/>
      <c r="DCZ668" s="107"/>
      <c r="DDA668" s="2"/>
      <c r="DDB668" s="15"/>
      <c r="DDC668" s="15"/>
      <c r="DDD668" s="80"/>
      <c r="DDE668" s="52"/>
      <c r="DDF668" s="69"/>
      <c r="DDG668" s="69"/>
      <c r="DDH668" s="69"/>
      <c r="DDI668" s="107"/>
      <c r="DDJ668" s="2"/>
      <c r="DDK668" s="15"/>
      <c r="DDL668" s="15"/>
      <c r="DDM668" s="80"/>
      <c r="DDN668" s="52"/>
      <c r="DDO668" s="69"/>
      <c r="DDP668" s="69"/>
      <c r="DDQ668" s="69"/>
      <c r="DDR668" s="107"/>
      <c r="DDS668" s="2"/>
      <c r="DDT668" s="15"/>
      <c r="DDU668" s="15"/>
      <c r="DDV668" s="80"/>
      <c r="DDW668" s="52"/>
      <c r="DDX668" s="69"/>
      <c r="DDY668" s="69"/>
      <c r="DDZ668" s="69"/>
      <c r="DEA668" s="107"/>
      <c r="DEB668" s="2"/>
      <c r="DEC668" s="15"/>
      <c r="DED668" s="15"/>
      <c r="DEE668" s="80"/>
      <c r="DEF668" s="52"/>
      <c r="DEG668" s="69"/>
      <c r="DEH668" s="69"/>
      <c r="DEI668" s="69"/>
      <c r="DEJ668" s="107"/>
      <c r="DEK668" s="2"/>
      <c r="DEL668" s="15"/>
      <c r="DEM668" s="15"/>
      <c r="DEN668" s="80"/>
      <c r="DEO668" s="52"/>
      <c r="DEP668" s="69"/>
      <c r="DEQ668" s="69"/>
      <c r="DER668" s="69"/>
      <c r="DES668" s="107"/>
      <c r="DET668" s="2"/>
      <c r="DEU668" s="15"/>
      <c r="DEV668" s="15"/>
      <c r="DEW668" s="80"/>
      <c r="DEX668" s="52"/>
      <c r="DEY668" s="69"/>
      <c r="DEZ668" s="69"/>
      <c r="DFA668" s="69"/>
      <c r="DFB668" s="107"/>
      <c r="DFC668" s="2"/>
      <c r="DFD668" s="15"/>
      <c r="DFE668" s="15"/>
      <c r="DFF668" s="80"/>
      <c r="DFG668" s="52"/>
      <c r="DFH668" s="69"/>
      <c r="DFI668" s="69"/>
      <c r="DFJ668" s="69"/>
      <c r="DFK668" s="107"/>
      <c r="DFL668" s="2"/>
      <c r="DFM668" s="15"/>
      <c r="DFN668" s="15"/>
      <c r="DFO668" s="80"/>
      <c r="DFP668" s="52"/>
      <c r="DFQ668" s="69"/>
      <c r="DFR668" s="69"/>
      <c r="DFS668" s="69"/>
      <c r="DFT668" s="107"/>
      <c r="DFU668" s="2"/>
      <c r="DFV668" s="15"/>
      <c r="DFW668" s="15"/>
      <c r="DFX668" s="80"/>
      <c r="DFY668" s="52"/>
      <c r="DFZ668" s="69"/>
      <c r="DGA668" s="69"/>
      <c r="DGB668" s="69"/>
      <c r="DGC668" s="107"/>
      <c r="DGD668" s="2"/>
      <c r="DGE668" s="15"/>
      <c r="DGF668" s="15"/>
      <c r="DGG668" s="80"/>
      <c r="DGH668" s="52"/>
      <c r="DGI668" s="69"/>
      <c r="DGJ668" s="69"/>
      <c r="DGK668" s="69"/>
      <c r="DGL668" s="107"/>
      <c r="DGM668" s="2"/>
      <c r="DGN668" s="15"/>
      <c r="DGO668" s="15"/>
      <c r="DGP668" s="80"/>
      <c r="DGQ668" s="52"/>
      <c r="DGR668" s="69"/>
      <c r="DGS668" s="69"/>
      <c r="DGT668" s="69"/>
      <c r="DGU668" s="107"/>
      <c r="DGV668" s="2"/>
      <c r="DGW668" s="15"/>
      <c r="DGX668" s="15"/>
      <c r="DGY668" s="80"/>
      <c r="DGZ668" s="52"/>
      <c r="DHA668" s="69"/>
      <c r="DHB668" s="69"/>
      <c r="DHC668" s="69"/>
      <c r="DHD668" s="107"/>
      <c r="DHE668" s="2"/>
      <c r="DHF668" s="15"/>
      <c r="DHG668" s="15"/>
      <c r="DHH668" s="80"/>
      <c r="DHI668" s="52"/>
      <c r="DHJ668" s="69"/>
      <c r="DHK668" s="69"/>
      <c r="DHL668" s="69"/>
      <c r="DHM668" s="107"/>
      <c r="DHN668" s="2"/>
      <c r="DHO668" s="15"/>
      <c r="DHP668" s="15"/>
      <c r="DHQ668" s="80"/>
      <c r="DHR668" s="52"/>
      <c r="DHS668" s="69"/>
      <c r="DHT668" s="69"/>
      <c r="DHU668" s="69"/>
      <c r="DHV668" s="107"/>
      <c r="DHW668" s="2"/>
      <c r="DHX668" s="15"/>
      <c r="DHY668" s="15"/>
      <c r="DHZ668" s="80"/>
      <c r="DIA668" s="52"/>
      <c r="DIB668" s="69"/>
      <c r="DIC668" s="69"/>
      <c r="DID668" s="69"/>
      <c r="DIE668" s="107"/>
      <c r="DIF668" s="2"/>
      <c r="DIG668" s="15"/>
      <c r="DIH668" s="15"/>
      <c r="DII668" s="80"/>
      <c r="DIJ668" s="52"/>
      <c r="DIK668" s="69"/>
      <c r="DIL668" s="69"/>
      <c r="DIM668" s="69"/>
      <c r="DIN668" s="107"/>
      <c r="DIO668" s="2"/>
      <c r="DIP668" s="15"/>
      <c r="DIQ668" s="15"/>
      <c r="DIR668" s="80"/>
      <c r="DIS668" s="52"/>
      <c r="DIT668" s="69"/>
      <c r="DIU668" s="69"/>
      <c r="DIV668" s="69"/>
      <c r="DIW668" s="107"/>
      <c r="DIX668" s="2"/>
      <c r="DIY668" s="15"/>
      <c r="DIZ668" s="15"/>
      <c r="DJA668" s="80"/>
      <c r="DJB668" s="52"/>
      <c r="DJC668" s="69"/>
      <c r="DJD668" s="69"/>
      <c r="DJE668" s="69"/>
      <c r="DJF668" s="107"/>
      <c r="DJG668" s="2"/>
      <c r="DJH668" s="15"/>
      <c r="DJI668" s="15"/>
      <c r="DJJ668" s="80"/>
      <c r="DJK668" s="52"/>
      <c r="DJL668" s="69"/>
      <c r="DJM668" s="69"/>
      <c r="DJN668" s="69"/>
      <c r="DJO668" s="107"/>
      <c r="DJP668" s="2"/>
      <c r="DJQ668" s="15"/>
      <c r="DJR668" s="15"/>
      <c r="DJS668" s="80"/>
      <c r="DJT668" s="52"/>
      <c r="DJU668" s="69"/>
      <c r="DJV668" s="69"/>
      <c r="DJW668" s="69"/>
      <c r="DJX668" s="107"/>
      <c r="DJY668" s="2"/>
      <c r="DJZ668" s="15"/>
      <c r="DKA668" s="15"/>
      <c r="DKB668" s="80"/>
      <c r="DKC668" s="52"/>
      <c r="DKD668" s="69"/>
      <c r="DKE668" s="69"/>
      <c r="DKF668" s="69"/>
      <c r="DKG668" s="107"/>
      <c r="DKH668" s="2"/>
      <c r="DKI668" s="15"/>
      <c r="DKJ668" s="15"/>
      <c r="DKK668" s="80"/>
      <c r="DKL668" s="52"/>
      <c r="DKM668" s="69"/>
      <c r="DKN668" s="69"/>
      <c r="DKO668" s="69"/>
      <c r="DKP668" s="107"/>
      <c r="DKQ668" s="2"/>
      <c r="DKR668" s="15"/>
      <c r="DKS668" s="15"/>
      <c r="DKT668" s="80"/>
      <c r="DKU668" s="52"/>
      <c r="DKV668" s="69"/>
      <c r="DKW668" s="69"/>
      <c r="DKX668" s="69"/>
      <c r="DKY668" s="107"/>
      <c r="DKZ668" s="2"/>
      <c r="DLA668" s="15"/>
      <c r="DLB668" s="15"/>
      <c r="DLC668" s="80"/>
      <c r="DLD668" s="52"/>
      <c r="DLE668" s="69"/>
      <c r="DLF668" s="69"/>
      <c r="DLG668" s="69"/>
      <c r="DLH668" s="107"/>
      <c r="DLI668" s="2"/>
      <c r="DLJ668" s="15"/>
      <c r="DLK668" s="15"/>
      <c r="DLL668" s="80"/>
      <c r="DLM668" s="52"/>
      <c r="DLN668" s="69"/>
      <c r="DLO668" s="69"/>
      <c r="DLP668" s="69"/>
      <c r="DLQ668" s="107"/>
      <c r="DLR668" s="2"/>
      <c r="DLS668" s="15"/>
      <c r="DLT668" s="15"/>
      <c r="DLU668" s="80"/>
      <c r="DLV668" s="52"/>
      <c r="DLW668" s="69"/>
      <c r="DLX668" s="69"/>
      <c r="DLY668" s="69"/>
      <c r="DLZ668" s="107"/>
      <c r="DMA668" s="2"/>
      <c r="DMB668" s="15"/>
      <c r="DMC668" s="15"/>
      <c r="DMD668" s="80"/>
      <c r="DME668" s="52"/>
      <c r="DMF668" s="69"/>
      <c r="DMG668" s="69"/>
      <c r="DMH668" s="69"/>
      <c r="DMI668" s="107"/>
      <c r="DMJ668" s="2"/>
      <c r="DMK668" s="15"/>
      <c r="DML668" s="15"/>
      <c r="DMM668" s="80"/>
      <c r="DMN668" s="52"/>
      <c r="DMO668" s="69"/>
      <c r="DMP668" s="69"/>
      <c r="DMQ668" s="69"/>
      <c r="DMR668" s="107"/>
      <c r="DMS668" s="2"/>
      <c r="DMT668" s="15"/>
      <c r="DMU668" s="15"/>
      <c r="DMV668" s="80"/>
      <c r="DMW668" s="52"/>
      <c r="DMX668" s="69"/>
      <c r="DMY668" s="69"/>
      <c r="DMZ668" s="69"/>
      <c r="DNA668" s="107"/>
      <c r="DNB668" s="2"/>
      <c r="DNC668" s="15"/>
      <c r="DND668" s="15"/>
      <c r="DNE668" s="80"/>
      <c r="DNF668" s="52"/>
      <c r="DNG668" s="69"/>
      <c r="DNH668" s="69"/>
      <c r="DNI668" s="69"/>
      <c r="DNJ668" s="107"/>
      <c r="DNK668" s="2"/>
      <c r="DNL668" s="15"/>
      <c r="DNM668" s="15"/>
      <c r="DNN668" s="80"/>
      <c r="DNO668" s="52"/>
      <c r="DNP668" s="69"/>
      <c r="DNQ668" s="69"/>
      <c r="DNR668" s="69"/>
      <c r="DNS668" s="107"/>
      <c r="DNT668" s="2"/>
      <c r="DNU668" s="15"/>
      <c r="DNV668" s="15"/>
      <c r="DNW668" s="80"/>
      <c r="DNX668" s="52"/>
      <c r="DNY668" s="69"/>
      <c r="DNZ668" s="69"/>
      <c r="DOA668" s="69"/>
      <c r="DOB668" s="107"/>
      <c r="DOC668" s="2"/>
      <c r="DOD668" s="15"/>
      <c r="DOE668" s="15"/>
      <c r="DOF668" s="80"/>
      <c r="DOG668" s="52"/>
      <c r="DOH668" s="69"/>
      <c r="DOI668" s="69"/>
      <c r="DOJ668" s="69"/>
      <c r="DOK668" s="107"/>
      <c r="DOL668" s="2"/>
      <c r="DOM668" s="15"/>
      <c r="DON668" s="15"/>
      <c r="DOO668" s="80"/>
      <c r="DOP668" s="52"/>
      <c r="DOQ668" s="69"/>
      <c r="DOR668" s="69"/>
      <c r="DOS668" s="69"/>
      <c r="DOT668" s="107"/>
      <c r="DOU668" s="2"/>
      <c r="DOV668" s="15"/>
      <c r="DOW668" s="15"/>
      <c r="DOX668" s="80"/>
      <c r="DOY668" s="52"/>
      <c r="DOZ668" s="69"/>
      <c r="DPA668" s="69"/>
      <c r="DPB668" s="69"/>
      <c r="DPC668" s="107"/>
      <c r="DPD668" s="2"/>
      <c r="DPE668" s="15"/>
      <c r="DPF668" s="15"/>
      <c r="DPG668" s="80"/>
      <c r="DPH668" s="52"/>
      <c r="DPI668" s="69"/>
      <c r="DPJ668" s="69"/>
      <c r="DPK668" s="69"/>
      <c r="DPL668" s="107"/>
      <c r="DPM668" s="2"/>
      <c r="DPN668" s="15"/>
      <c r="DPO668" s="15"/>
      <c r="DPP668" s="80"/>
      <c r="DPQ668" s="52"/>
      <c r="DPR668" s="69"/>
      <c r="DPS668" s="69"/>
      <c r="DPT668" s="69"/>
      <c r="DPU668" s="107"/>
      <c r="DPV668" s="2"/>
      <c r="DPW668" s="15"/>
      <c r="DPX668" s="15"/>
      <c r="DPY668" s="80"/>
      <c r="DPZ668" s="52"/>
      <c r="DQA668" s="69"/>
      <c r="DQB668" s="69"/>
      <c r="DQC668" s="69"/>
      <c r="DQD668" s="107"/>
      <c r="DQE668" s="2"/>
      <c r="DQF668" s="15"/>
      <c r="DQG668" s="15"/>
      <c r="DQH668" s="80"/>
      <c r="DQI668" s="52"/>
      <c r="DQJ668" s="69"/>
      <c r="DQK668" s="69"/>
      <c r="DQL668" s="69"/>
      <c r="DQM668" s="107"/>
      <c r="DQN668" s="2"/>
      <c r="DQO668" s="15"/>
      <c r="DQP668" s="15"/>
      <c r="DQQ668" s="80"/>
      <c r="DQR668" s="52"/>
      <c r="DQS668" s="69"/>
      <c r="DQT668" s="69"/>
      <c r="DQU668" s="69"/>
      <c r="DQV668" s="107"/>
      <c r="DQW668" s="2"/>
      <c r="DQX668" s="15"/>
      <c r="DQY668" s="15"/>
      <c r="DQZ668" s="80"/>
      <c r="DRA668" s="52"/>
      <c r="DRB668" s="69"/>
      <c r="DRC668" s="69"/>
      <c r="DRD668" s="69"/>
      <c r="DRE668" s="107"/>
      <c r="DRF668" s="2"/>
      <c r="DRG668" s="15"/>
      <c r="DRH668" s="15"/>
      <c r="DRI668" s="80"/>
      <c r="DRJ668" s="52"/>
      <c r="DRK668" s="69"/>
      <c r="DRL668" s="69"/>
      <c r="DRM668" s="69"/>
      <c r="DRN668" s="107"/>
      <c r="DRO668" s="2"/>
      <c r="DRP668" s="15"/>
      <c r="DRQ668" s="15"/>
      <c r="DRR668" s="80"/>
      <c r="DRS668" s="52"/>
      <c r="DRT668" s="69"/>
      <c r="DRU668" s="69"/>
      <c r="DRV668" s="69"/>
      <c r="DRW668" s="107"/>
      <c r="DRX668" s="2"/>
      <c r="DRY668" s="15"/>
      <c r="DRZ668" s="15"/>
      <c r="DSA668" s="80"/>
      <c r="DSB668" s="52"/>
      <c r="DSC668" s="69"/>
      <c r="DSD668" s="69"/>
      <c r="DSE668" s="69"/>
      <c r="DSF668" s="107"/>
      <c r="DSG668" s="2"/>
      <c r="DSH668" s="15"/>
      <c r="DSI668" s="15"/>
      <c r="DSJ668" s="80"/>
      <c r="DSK668" s="52"/>
      <c r="DSL668" s="69"/>
      <c r="DSM668" s="69"/>
      <c r="DSN668" s="69"/>
      <c r="DSO668" s="107"/>
      <c r="DSP668" s="2"/>
      <c r="DSQ668" s="15"/>
      <c r="DSR668" s="15"/>
      <c r="DSS668" s="80"/>
      <c r="DST668" s="52"/>
      <c r="DSU668" s="69"/>
      <c r="DSV668" s="69"/>
      <c r="DSW668" s="69"/>
      <c r="DSX668" s="107"/>
      <c r="DSY668" s="2"/>
      <c r="DSZ668" s="15"/>
      <c r="DTA668" s="15"/>
      <c r="DTB668" s="80"/>
      <c r="DTC668" s="52"/>
      <c r="DTD668" s="69"/>
      <c r="DTE668" s="69"/>
      <c r="DTF668" s="69"/>
      <c r="DTG668" s="107"/>
      <c r="DTH668" s="2"/>
      <c r="DTI668" s="15"/>
      <c r="DTJ668" s="15"/>
      <c r="DTK668" s="80"/>
      <c r="DTL668" s="52"/>
      <c r="DTM668" s="69"/>
      <c r="DTN668" s="69"/>
      <c r="DTO668" s="69"/>
      <c r="DTP668" s="107"/>
      <c r="DTQ668" s="2"/>
      <c r="DTR668" s="15"/>
      <c r="DTS668" s="15"/>
      <c r="DTT668" s="80"/>
      <c r="DTU668" s="52"/>
      <c r="DTV668" s="69"/>
      <c r="DTW668" s="69"/>
      <c r="DTX668" s="69"/>
      <c r="DTY668" s="107"/>
      <c r="DTZ668" s="2"/>
      <c r="DUA668" s="15"/>
      <c r="DUB668" s="15"/>
      <c r="DUC668" s="80"/>
      <c r="DUD668" s="52"/>
      <c r="DUE668" s="69"/>
      <c r="DUF668" s="69"/>
      <c r="DUG668" s="69"/>
      <c r="DUH668" s="107"/>
      <c r="DUI668" s="2"/>
      <c r="DUJ668" s="15"/>
      <c r="DUK668" s="15"/>
      <c r="DUL668" s="80"/>
      <c r="DUM668" s="52"/>
      <c r="DUN668" s="69"/>
      <c r="DUO668" s="69"/>
      <c r="DUP668" s="69"/>
      <c r="DUQ668" s="107"/>
      <c r="DUR668" s="2"/>
      <c r="DUS668" s="15"/>
      <c r="DUT668" s="15"/>
      <c r="DUU668" s="80"/>
      <c r="DUV668" s="52"/>
      <c r="DUW668" s="69"/>
      <c r="DUX668" s="69"/>
      <c r="DUY668" s="69"/>
      <c r="DUZ668" s="107"/>
      <c r="DVA668" s="2"/>
      <c r="DVB668" s="15"/>
      <c r="DVC668" s="15"/>
      <c r="DVD668" s="80"/>
      <c r="DVE668" s="52"/>
      <c r="DVF668" s="69"/>
      <c r="DVG668" s="69"/>
      <c r="DVH668" s="69"/>
      <c r="DVI668" s="107"/>
      <c r="DVJ668" s="2"/>
      <c r="DVK668" s="15"/>
      <c r="DVL668" s="15"/>
      <c r="DVM668" s="80"/>
      <c r="DVN668" s="52"/>
      <c r="DVO668" s="69"/>
      <c r="DVP668" s="69"/>
      <c r="DVQ668" s="69"/>
      <c r="DVR668" s="107"/>
      <c r="DVS668" s="2"/>
      <c r="DVT668" s="15"/>
      <c r="DVU668" s="15"/>
      <c r="DVV668" s="80"/>
      <c r="DVW668" s="52"/>
      <c r="DVX668" s="69"/>
      <c r="DVY668" s="69"/>
      <c r="DVZ668" s="69"/>
      <c r="DWA668" s="107"/>
      <c r="DWB668" s="2"/>
      <c r="DWC668" s="15"/>
      <c r="DWD668" s="15"/>
      <c r="DWE668" s="80"/>
      <c r="DWF668" s="52"/>
      <c r="DWG668" s="69"/>
      <c r="DWH668" s="69"/>
      <c r="DWI668" s="69"/>
      <c r="DWJ668" s="107"/>
      <c r="DWK668" s="2"/>
      <c r="DWL668" s="15"/>
      <c r="DWM668" s="15"/>
      <c r="DWN668" s="80"/>
      <c r="DWO668" s="52"/>
      <c r="DWP668" s="69"/>
      <c r="DWQ668" s="69"/>
      <c r="DWR668" s="69"/>
      <c r="DWS668" s="107"/>
      <c r="DWT668" s="2"/>
      <c r="DWU668" s="15"/>
      <c r="DWV668" s="15"/>
      <c r="DWW668" s="80"/>
      <c r="DWX668" s="52"/>
      <c r="DWY668" s="69"/>
      <c r="DWZ668" s="69"/>
      <c r="DXA668" s="69"/>
      <c r="DXB668" s="107"/>
      <c r="DXC668" s="2"/>
      <c r="DXD668" s="15"/>
      <c r="DXE668" s="15"/>
      <c r="DXF668" s="80"/>
      <c r="DXG668" s="52"/>
      <c r="DXH668" s="69"/>
      <c r="DXI668" s="69"/>
      <c r="DXJ668" s="69"/>
      <c r="DXK668" s="107"/>
      <c r="DXL668" s="2"/>
      <c r="DXM668" s="15"/>
      <c r="DXN668" s="15"/>
      <c r="DXO668" s="80"/>
      <c r="DXP668" s="52"/>
      <c r="DXQ668" s="69"/>
      <c r="DXR668" s="69"/>
      <c r="DXS668" s="69"/>
      <c r="DXT668" s="107"/>
      <c r="DXU668" s="2"/>
      <c r="DXV668" s="15"/>
      <c r="DXW668" s="15"/>
      <c r="DXX668" s="80"/>
      <c r="DXY668" s="52"/>
      <c r="DXZ668" s="69"/>
      <c r="DYA668" s="69"/>
      <c r="DYB668" s="69"/>
      <c r="DYC668" s="107"/>
      <c r="DYD668" s="2"/>
      <c r="DYE668" s="15"/>
      <c r="DYF668" s="15"/>
      <c r="DYG668" s="80"/>
      <c r="DYH668" s="52"/>
      <c r="DYI668" s="69"/>
      <c r="DYJ668" s="69"/>
      <c r="DYK668" s="69"/>
      <c r="DYL668" s="107"/>
      <c r="DYM668" s="2"/>
      <c r="DYN668" s="15"/>
      <c r="DYO668" s="15"/>
      <c r="DYP668" s="80"/>
      <c r="DYQ668" s="52"/>
      <c r="DYR668" s="69"/>
      <c r="DYS668" s="69"/>
      <c r="DYT668" s="69"/>
      <c r="DYU668" s="107"/>
      <c r="DYV668" s="2"/>
      <c r="DYW668" s="15"/>
      <c r="DYX668" s="15"/>
      <c r="DYY668" s="80"/>
      <c r="DYZ668" s="52"/>
      <c r="DZA668" s="69"/>
      <c r="DZB668" s="69"/>
      <c r="DZC668" s="69"/>
      <c r="DZD668" s="107"/>
      <c r="DZE668" s="2"/>
      <c r="DZF668" s="15"/>
      <c r="DZG668" s="15"/>
      <c r="DZH668" s="80"/>
      <c r="DZI668" s="52"/>
      <c r="DZJ668" s="69"/>
      <c r="DZK668" s="69"/>
      <c r="DZL668" s="69"/>
      <c r="DZM668" s="107"/>
      <c r="DZN668" s="2"/>
      <c r="DZO668" s="15"/>
      <c r="DZP668" s="15"/>
      <c r="DZQ668" s="80"/>
      <c r="DZR668" s="52"/>
      <c r="DZS668" s="69"/>
      <c r="DZT668" s="69"/>
      <c r="DZU668" s="69"/>
      <c r="DZV668" s="107"/>
      <c r="DZW668" s="2"/>
      <c r="DZX668" s="15"/>
      <c r="DZY668" s="15"/>
      <c r="DZZ668" s="80"/>
      <c r="EAA668" s="52"/>
      <c r="EAB668" s="69"/>
      <c r="EAC668" s="69"/>
      <c r="EAD668" s="69"/>
      <c r="EAE668" s="107"/>
      <c r="EAF668" s="2"/>
      <c r="EAG668" s="15"/>
      <c r="EAH668" s="15"/>
      <c r="EAI668" s="80"/>
      <c r="EAJ668" s="52"/>
      <c r="EAK668" s="69"/>
      <c r="EAL668" s="69"/>
      <c r="EAM668" s="69"/>
      <c r="EAN668" s="107"/>
      <c r="EAO668" s="2"/>
      <c r="EAP668" s="15"/>
      <c r="EAQ668" s="15"/>
      <c r="EAR668" s="80"/>
      <c r="EAS668" s="52"/>
      <c r="EAT668" s="69"/>
      <c r="EAU668" s="69"/>
      <c r="EAV668" s="69"/>
      <c r="EAW668" s="107"/>
      <c r="EAX668" s="2"/>
      <c r="EAY668" s="15"/>
      <c r="EAZ668" s="15"/>
      <c r="EBA668" s="80"/>
      <c r="EBB668" s="52"/>
      <c r="EBC668" s="69"/>
      <c r="EBD668" s="69"/>
      <c r="EBE668" s="69"/>
      <c r="EBF668" s="107"/>
      <c r="EBG668" s="2"/>
      <c r="EBH668" s="15"/>
      <c r="EBI668" s="15"/>
      <c r="EBJ668" s="80"/>
      <c r="EBK668" s="52"/>
      <c r="EBL668" s="69"/>
      <c r="EBM668" s="69"/>
      <c r="EBN668" s="69"/>
      <c r="EBO668" s="107"/>
      <c r="EBP668" s="2"/>
      <c r="EBQ668" s="15"/>
      <c r="EBR668" s="15"/>
      <c r="EBS668" s="80"/>
      <c r="EBT668" s="52"/>
      <c r="EBU668" s="69"/>
      <c r="EBV668" s="69"/>
      <c r="EBW668" s="69"/>
      <c r="EBX668" s="107"/>
      <c r="EBY668" s="2"/>
      <c r="EBZ668" s="15"/>
      <c r="ECA668" s="15"/>
      <c r="ECB668" s="80"/>
      <c r="ECC668" s="52"/>
      <c r="ECD668" s="69"/>
      <c r="ECE668" s="69"/>
      <c r="ECF668" s="69"/>
      <c r="ECG668" s="107"/>
      <c r="ECH668" s="2"/>
      <c r="ECI668" s="15"/>
      <c r="ECJ668" s="15"/>
      <c r="ECK668" s="80"/>
      <c r="ECL668" s="52"/>
      <c r="ECM668" s="69"/>
      <c r="ECN668" s="69"/>
      <c r="ECO668" s="69"/>
      <c r="ECP668" s="107"/>
      <c r="ECQ668" s="2"/>
      <c r="ECR668" s="15"/>
      <c r="ECS668" s="15"/>
      <c r="ECT668" s="80"/>
      <c r="ECU668" s="52"/>
      <c r="ECV668" s="69"/>
      <c r="ECW668" s="69"/>
      <c r="ECX668" s="69"/>
      <c r="ECY668" s="107"/>
      <c r="ECZ668" s="2"/>
      <c r="EDA668" s="15"/>
      <c r="EDB668" s="15"/>
      <c r="EDC668" s="80"/>
      <c r="EDD668" s="52"/>
      <c r="EDE668" s="69"/>
      <c r="EDF668" s="69"/>
      <c r="EDG668" s="69"/>
      <c r="EDH668" s="107"/>
      <c r="EDI668" s="2"/>
      <c r="EDJ668" s="15"/>
      <c r="EDK668" s="15"/>
      <c r="EDL668" s="80"/>
      <c r="EDM668" s="52"/>
      <c r="EDN668" s="69"/>
      <c r="EDO668" s="69"/>
      <c r="EDP668" s="69"/>
      <c r="EDQ668" s="107"/>
      <c r="EDR668" s="2"/>
      <c r="EDS668" s="15"/>
      <c r="EDT668" s="15"/>
      <c r="EDU668" s="80"/>
      <c r="EDV668" s="52"/>
      <c r="EDW668" s="69"/>
      <c r="EDX668" s="69"/>
      <c r="EDY668" s="69"/>
      <c r="EDZ668" s="107"/>
      <c r="EEA668" s="2"/>
      <c r="EEB668" s="15"/>
      <c r="EEC668" s="15"/>
      <c r="EED668" s="80"/>
      <c r="EEE668" s="52"/>
      <c r="EEF668" s="69"/>
      <c r="EEG668" s="69"/>
      <c r="EEH668" s="69"/>
      <c r="EEI668" s="107"/>
      <c r="EEJ668" s="2"/>
      <c r="EEK668" s="15"/>
      <c r="EEL668" s="15"/>
      <c r="EEM668" s="80"/>
      <c r="EEN668" s="52"/>
      <c r="EEO668" s="69"/>
      <c r="EEP668" s="69"/>
      <c r="EEQ668" s="69"/>
      <c r="EER668" s="107"/>
      <c r="EES668" s="2"/>
      <c r="EET668" s="15"/>
      <c r="EEU668" s="15"/>
      <c r="EEV668" s="80"/>
      <c r="EEW668" s="52"/>
      <c r="EEX668" s="69"/>
      <c r="EEY668" s="69"/>
      <c r="EEZ668" s="69"/>
      <c r="EFA668" s="107"/>
      <c r="EFB668" s="2"/>
      <c r="EFC668" s="15"/>
      <c r="EFD668" s="15"/>
      <c r="EFE668" s="80"/>
      <c r="EFF668" s="52"/>
      <c r="EFG668" s="69"/>
      <c r="EFH668" s="69"/>
      <c r="EFI668" s="69"/>
      <c r="EFJ668" s="107"/>
      <c r="EFK668" s="2"/>
      <c r="EFL668" s="15"/>
      <c r="EFM668" s="15"/>
      <c r="EFN668" s="80"/>
      <c r="EFO668" s="52"/>
      <c r="EFP668" s="69"/>
      <c r="EFQ668" s="69"/>
      <c r="EFR668" s="69"/>
      <c r="EFS668" s="107"/>
      <c r="EFT668" s="2"/>
      <c r="EFU668" s="15"/>
      <c r="EFV668" s="15"/>
      <c r="EFW668" s="80"/>
      <c r="EFX668" s="52"/>
      <c r="EFY668" s="69"/>
      <c r="EFZ668" s="69"/>
      <c r="EGA668" s="69"/>
      <c r="EGB668" s="107"/>
      <c r="EGC668" s="2"/>
      <c r="EGD668" s="15"/>
      <c r="EGE668" s="15"/>
      <c r="EGF668" s="80"/>
      <c r="EGG668" s="52"/>
      <c r="EGH668" s="69"/>
      <c r="EGI668" s="69"/>
      <c r="EGJ668" s="69"/>
      <c r="EGK668" s="107"/>
      <c r="EGL668" s="2"/>
      <c r="EGM668" s="15"/>
      <c r="EGN668" s="15"/>
      <c r="EGO668" s="80"/>
      <c r="EGP668" s="52"/>
      <c r="EGQ668" s="69"/>
      <c r="EGR668" s="69"/>
      <c r="EGS668" s="69"/>
      <c r="EGT668" s="107"/>
      <c r="EGU668" s="2"/>
      <c r="EGV668" s="15"/>
      <c r="EGW668" s="15"/>
      <c r="EGX668" s="80"/>
      <c r="EGY668" s="52"/>
      <c r="EGZ668" s="69"/>
      <c r="EHA668" s="69"/>
      <c r="EHB668" s="69"/>
      <c r="EHC668" s="107"/>
      <c r="EHD668" s="2"/>
      <c r="EHE668" s="15"/>
      <c r="EHF668" s="15"/>
      <c r="EHG668" s="80"/>
      <c r="EHH668" s="52"/>
      <c r="EHI668" s="69"/>
      <c r="EHJ668" s="69"/>
      <c r="EHK668" s="69"/>
      <c r="EHL668" s="107"/>
      <c r="EHM668" s="2"/>
      <c r="EHN668" s="15"/>
      <c r="EHO668" s="15"/>
      <c r="EHP668" s="80"/>
      <c r="EHQ668" s="52"/>
      <c r="EHR668" s="69"/>
      <c r="EHS668" s="69"/>
      <c r="EHT668" s="69"/>
      <c r="EHU668" s="107"/>
      <c r="EHV668" s="2"/>
      <c r="EHW668" s="15"/>
      <c r="EHX668" s="15"/>
      <c r="EHY668" s="80"/>
      <c r="EHZ668" s="52"/>
      <c r="EIA668" s="69"/>
      <c r="EIB668" s="69"/>
      <c r="EIC668" s="69"/>
      <c r="EID668" s="107"/>
      <c r="EIE668" s="2"/>
      <c r="EIF668" s="15"/>
      <c r="EIG668" s="15"/>
      <c r="EIH668" s="80"/>
      <c r="EII668" s="52"/>
      <c r="EIJ668" s="69"/>
      <c r="EIK668" s="69"/>
      <c r="EIL668" s="69"/>
      <c r="EIM668" s="107"/>
      <c r="EIN668" s="2"/>
      <c r="EIO668" s="15"/>
      <c r="EIP668" s="15"/>
      <c r="EIQ668" s="80"/>
      <c r="EIR668" s="52"/>
      <c r="EIS668" s="69"/>
      <c r="EIT668" s="69"/>
      <c r="EIU668" s="69"/>
      <c r="EIV668" s="107"/>
      <c r="EIW668" s="2"/>
      <c r="EIX668" s="15"/>
      <c r="EIY668" s="15"/>
      <c r="EIZ668" s="80"/>
      <c r="EJA668" s="52"/>
      <c r="EJB668" s="69"/>
      <c r="EJC668" s="69"/>
      <c r="EJD668" s="69"/>
      <c r="EJE668" s="107"/>
      <c r="EJF668" s="2"/>
      <c r="EJG668" s="15"/>
      <c r="EJH668" s="15"/>
      <c r="EJI668" s="80"/>
      <c r="EJJ668" s="52"/>
      <c r="EJK668" s="69"/>
      <c r="EJL668" s="69"/>
      <c r="EJM668" s="69"/>
      <c r="EJN668" s="107"/>
      <c r="EJO668" s="2"/>
      <c r="EJP668" s="15"/>
      <c r="EJQ668" s="15"/>
      <c r="EJR668" s="80"/>
      <c r="EJS668" s="52"/>
      <c r="EJT668" s="69"/>
      <c r="EJU668" s="69"/>
      <c r="EJV668" s="69"/>
      <c r="EJW668" s="107"/>
      <c r="EJX668" s="2"/>
      <c r="EJY668" s="15"/>
      <c r="EJZ668" s="15"/>
      <c r="EKA668" s="80"/>
      <c r="EKB668" s="52"/>
      <c r="EKC668" s="69"/>
      <c r="EKD668" s="69"/>
      <c r="EKE668" s="69"/>
      <c r="EKF668" s="107"/>
      <c r="EKG668" s="2"/>
      <c r="EKH668" s="15"/>
      <c r="EKI668" s="15"/>
      <c r="EKJ668" s="80"/>
      <c r="EKK668" s="52"/>
      <c r="EKL668" s="69"/>
      <c r="EKM668" s="69"/>
      <c r="EKN668" s="69"/>
      <c r="EKO668" s="107"/>
      <c r="EKP668" s="2"/>
      <c r="EKQ668" s="15"/>
      <c r="EKR668" s="15"/>
      <c r="EKS668" s="80"/>
      <c r="EKT668" s="52"/>
      <c r="EKU668" s="69"/>
      <c r="EKV668" s="69"/>
      <c r="EKW668" s="69"/>
      <c r="EKX668" s="107"/>
      <c r="EKY668" s="2"/>
      <c r="EKZ668" s="15"/>
      <c r="ELA668" s="15"/>
      <c r="ELB668" s="80"/>
      <c r="ELC668" s="52"/>
      <c r="ELD668" s="69"/>
      <c r="ELE668" s="69"/>
      <c r="ELF668" s="69"/>
      <c r="ELG668" s="107"/>
      <c r="ELH668" s="2"/>
      <c r="ELI668" s="15"/>
      <c r="ELJ668" s="15"/>
      <c r="ELK668" s="80"/>
      <c r="ELL668" s="52"/>
      <c r="ELM668" s="69"/>
      <c r="ELN668" s="69"/>
      <c r="ELO668" s="69"/>
      <c r="ELP668" s="107"/>
      <c r="ELQ668" s="2"/>
      <c r="ELR668" s="15"/>
      <c r="ELS668" s="15"/>
      <c r="ELT668" s="80"/>
      <c r="ELU668" s="52"/>
      <c r="ELV668" s="69"/>
      <c r="ELW668" s="69"/>
      <c r="ELX668" s="69"/>
      <c r="ELY668" s="107"/>
      <c r="ELZ668" s="2"/>
      <c r="EMA668" s="15"/>
      <c r="EMB668" s="15"/>
      <c r="EMC668" s="80"/>
      <c r="EMD668" s="52"/>
      <c r="EME668" s="69"/>
      <c r="EMF668" s="69"/>
      <c r="EMG668" s="69"/>
      <c r="EMH668" s="107"/>
      <c r="EMI668" s="2"/>
      <c r="EMJ668" s="15"/>
      <c r="EMK668" s="15"/>
      <c r="EML668" s="80"/>
      <c r="EMM668" s="52"/>
      <c r="EMN668" s="69"/>
      <c r="EMO668" s="69"/>
      <c r="EMP668" s="69"/>
      <c r="EMQ668" s="107"/>
      <c r="EMR668" s="2"/>
      <c r="EMS668" s="15"/>
      <c r="EMT668" s="15"/>
      <c r="EMU668" s="80"/>
      <c r="EMV668" s="52"/>
      <c r="EMW668" s="69"/>
      <c r="EMX668" s="69"/>
      <c r="EMY668" s="69"/>
      <c r="EMZ668" s="107"/>
      <c r="ENA668" s="2"/>
      <c r="ENB668" s="15"/>
      <c r="ENC668" s="15"/>
      <c r="END668" s="80"/>
      <c r="ENE668" s="52"/>
      <c r="ENF668" s="69"/>
      <c r="ENG668" s="69"/>
      <c r="ENH668" s="69"/>
      <c r="ENI668" s="107"/>
      <c r="ENJ668" s="2"/>
      <c r="ENK668" s="15"/>
      <c r="ENL668" s="15"/>
      <c r="ENM668" s="80"/>
      <c r="ENN668" s="52"/>
      <c r="ENO668" s="69"/>
      <c r="ENP668" s="69"/>
      <c r="ENQ668" s="69"/>
      <c r="ENR668" s="107"/>
      <c r="ENS668" s="2"/>
      <c r="ENT668" s="15"/>
      <c r="ENU668" s="15"/>
      <c r="ENV668" s="80"/>
      <c r="ENW668" s="52"/>
      <c r="ENX668" s="69"/>
      <c r="ENY668" s="69"/>
      <c r="ENZ668" s="69"/>
      <c r="EOA668" s="107"/>
      <c r="EOB668" s="2"/>
      <c r="EOC668" s="15"/>
      <c r="EOD668" s="15"/>
      <c r="EOE668" s="80"/>
      <c r="EOF668" s="52"/>
      <c r="EOG668" s="69"/>
      <c r="EOH668" s="69"/>
      <c r="EOI668" s="69"/>
      <c r="EOJ668" s="107"/>
      <c r="EOK668" s="2"/>
      <c r="EOL668" s="15"/>
      <c r="EOM668" s="15"/>
      <c r="EON668" s="80"/>
      <c r="EOO668" s="52"/>
      <c r="EOP668" s="69"/>
      <c r="EOQ668" s="69"/>
      <c r="EOR668" s="69"/>
      <c r="EOS668" s="107"/>
      <c r="EOT668" s="2"/>
      <c r="EOU668" s="15"/>
      <c r="EOV668" s="15"/>
      <c r="EOW668" s="80"/>
      <c r="EOX668" s="52"/>
      <c r="EOY668" s="69"/>
      <c r="EOZ668" s="69"/>
      <c r="EPA668" s="69"/>
      <c r="EPB668" s="107"/>
      <c r="EPC668" s="2"/>
      <c r="EPD668" s="15"/>
      <c r="EPE668" s="15"/>
      <c r="EPF668" s="80"/>
      <c r="EPG668" s="52"/>
      <c r="EPH668" s="69"/>
      <c r="EPI668" s="69"/>
      <c r="EPJ668" s="69"/>
      <c r="EPK668" s="107"/>
      <c r="EPL668" s="2"/>
      <c r="EPM668" s="15"/>
      <c r="EPN668" s="15"/>
      <c r="EPO668" s="80"/>
      <c r="EPP668" s="52"/>
      <c r="EPQ668" s="69"/>
      <c r="EPR668" s="69"/>
      <c r="EPS668" s="69"/>
      <c r="EPT668" s="107"/>
      <c r="EPU668" s="2"/>
      <c r="EPV668" s="15"/>
      <c r="EPW668" s="15"/>
      <c r="EPX668" s="80"/>
      <c r="EPY668" s="52"/>
      <c r="EPZ668" s="69"/>
      <c r="EQA668" s="69"/>
      <c r="EQB668" s="69"/>
      <c r="EQC668" s="107"/>
      <c r="EQD668" s="2"/>
      <c r="EQE668" s="15"/>
      <c r="EQF668" s="15"/>
      <c r="EQG668" s="80"/>
      <c r="EQH668" s="52"/>
      <c r="EQI668" s="69"/>
      <c r="EQJ668" s="69"/>
      <c r="EQK668" s="69"/>
      <c r="EQL668" s="107"/>
      <c r="EQM668" s="2"/>
      <c r="EQN668" s="15"/>
      <c r="EQO668" s="15"/>
      <c r="EQP668" s="80"/>
      <c r="EQQ668" s="52"/>
      <c r="EQR668" s="69"/>
      <c r="EQS668" s="69"/>
      <c r="EQT668" s="69"/>
      <c r="EQU668" s="107"/>
      <c r="EQV668" s="2"/>
      <c r="EQW668" s="15"/>
      <c r="EQX668" s="15"/>
      <c r="EQY668" s="80"/>
      <c r="EQZ668" s="52"/>
      <c r="ERA668" s="69"/>
      <c r="ERB668" s="69"/>
      <c r="ERC668" s="69"/>
      <c r="ERD668" s="107"/>
      <c r="ERE668" s="2"/>
      <c r="ERF668" s="15"/>
      <c r="ERG668" s="15"/>
      <c r="ERH668" s="80"/>
      <c r="ERI668" s="52"/>
      <c r="ERJ668" s="69"/>
      <c r="ERK668" s="69"/>
      <c r="ERL668" s="69"/>
      <c r="ERM668" s="107"/>
      <c r="ERN668" s="2"/>
      <c r="ERO668" s="15"/>
      <c r="ERP668" s="15"/>
      <c r="ERQ668" s="80"/>
      <c r="ERR668" s="52"/>
      <c r="ERS668" s="69"/>
      <c r="ERT668" s="69"/>
      <c r="ERU668" s="69"/>
      <c r="ERV668" s="107"/>
      <c r="ERW668" s="2"/>
      <c r="ERX668" s="15"/>
      <c r="ERY668" s="15"/>
      <c r="ERZ668" s="80"/>
      <c r="ESA668" s="52"/>
      <c r="ESB668" s="69"/>
      <c r="ESC668" s="69"/>
      <c r="ESD668" s="69"/>
      <c r="ESE668" s="107"/>
      <c r="ESF668" s="2"/>
      <c r="ESG668" s="15"/>
      <c r="ESH668" s="15"/>
      <c r="ESI668" s="80"/>
      <c r="ESJ668" s="52"/>
      <c r="ESK668" s="69"/>
      <c r="ESL668" s="69"/>
      <c r="ESM668" s="69"/>
      <c r="ESN668" s="107"/>
      <c r="ESO668" s="2"/>
      <c r="ESP668" s="15"/>
      <c r="ESQ668" s="15"/>
      <c r="ESR668" s="80"/>
      <c r="ESS668" s="52"/>
      <c r="EST668" s="69"/>
      <c r="ESU668" s="69"/>
      <c r="ESV668" s="69"/>
      <c r="ESW668" s="107"/>
      <c r="ESX668" s="2"/>
      <c r="ESY668" s="15"/>
      <c r="ESZ668" s="15"/>
      <c r="ETA668" s="80"/>
      <c r="ETB668" s="52"/>
      <c r="ETC668" s="69"/>
      <c r="ETD668" s="69"/>
      <c r="ETE668" s="69"/>
      <c r="ETF668" s="107"/>
      <c r="ETG668" s="2"/>
      <c r="ETH668" s="15"/>
      <c r="ETI668" s="15"/>
      <c r="ETJ668" s="80"/>
      <c r="ETK668" s="52"/>
      <c r="ETL668" s="69"/>
      <c r="ETM668" s="69"/>
      <c r="ETN668" s="69"/>
      <c r="ETO668" s="107"/>
      <c r="ETP668" s="2"/>
      <c r="ETQ668" s="15"/>
      <c r="ETR668" s="15"/>
      <c r="ETS668" s="80"/>
      <c r="ETT668" s="52"/>
      <c r="ETU668" s="69"/>
      <c r="ETV668" s="69"/>
      <c r="ETW668" s="69"/>
      <c r="ETX668" s="107"/>
      <c r="ETY668" s="2"/>
      <c r="ETZ668" s="15"/>
      <c r="EUA668" s="15"/>
      <c r="EUB668" s="80"/>
      <c r="EUC668" s="52"/>
      <c r="EUD668" s="69"/>
      <c r="EUE668" s="69"/>
      <c r="EUF668" s="69"/>
      <c r="EUG668" s="107"/>
      <c r="EUH668" s="2"/>
      <c r="EUI668" s="15"/>
      <c r="EUJ668" s="15"/>
      <c r="EUK668" s="80"/>
      <c r="EUL668" s="52"/>
      <c r="EUM668" s="69"/>
      <c r="EUN668" s="69"/>
      <c r="EUO668" s="69"/>
      <c r="EUP668" s="107"/>
      <c r="EUQ668" s="2"/>
      <c r="EUR668" s="15"/>
      <c r="EUS668" s="15"/>
      <c r="EUT668" s="80"/>
      <c r="EUU668" s="52"/>
      <c r="EUV668" s="69"/>
      <c r="EUW668" s="69"/>
      <c r="EUX668" s="69"/>
      <c r="EUY668" s="107"/>
      <c r="EUZ668" s="2"/>
      <c r="EVA668" s="15"/>
      <c r="EVB668" s="15"/>
      <c r="EVC668" s="80"/>
      <c r="EVD668" s="52"/>
      <c r="EVE668" s="69"/>
      <c r="EVF668" s="69"/>
      <c r="EVG668" s="69"/>
      <c r="EVH668" s="107"/>
      <c r="EVI668" s="2"/>
      <c r="EVJ668" s="15"/>
      <c r="EVK668" s="15"/>
      <c r="EVL668" s="80"/>
      <c r="EVM668" s="52"/>
      <c r="EVN668" s="69"/>
      <c r="EVO668" s="69"/>
      <c r="EVP668" s="69"/>
      <c r="EVQ668" s="107"/>
      <c r="EVR668" s="2"/>
      <c r="EVS668" s="15"/>
      <c r="EVT668" s="15"/>
      <c r="EVU668" s="80"/>
      <c r="EVV668" s="52"/>
      <c r="EVW668" s="69"/>
      <c r="EVX668" s="69"/>
      <c r="EVY668" s="69"/>
      <c r="EVZ668" s="107"/>
      <c r="EWA668" s="2"/>
      <c r="EWB668" s="15"/>
      <c r="EWC668" s="15"/>
      <c r="EWD668" s="80"/>
      <c r="EWE668" s="52"/>
      <c r="EWF668" s="69"/>
      <c r="EWG668" s="69"/>
      <c r="EWH668" s="69"/>
      <c r="EWI668" s="107"/>
      <c r="EWJ668" s="2"/>
      <c r="EWK668" s="15"/>
      <c r="EWL668" s="15"/>
      <c r="EWM668" s="80"/>
      <c r="EWN668" s="52"/>
      <c r="EWO668" s="69"/>
      <c r="EWP668" s="69"/>
      <c r="EWQ668" s="69"/>
      <c r="EWR668" s="107"/>
      <c r="EWS668" s="2"/>
      <c r="EWT668" s="15"/>
      <c r="EWU668" s="15"/>
      <c r="EWV668" s="80"/>
      <c r="EWW668" s="52"/>
      <c r="EWX668" s="69"/>
      <c r="EWY668" s="69"/>
      <c r="EWZ668" s="69"/>
      <c r="EXA668" s="107"/>
      <c r="EXB668" s="2"/>
      <c r="EXC668" s="15"/>
      <c r="EXD668" s="15"/>
      <c r="EXE668" s="80"/>
      <c r="EXF668" s="52"/>
      <c r="EXG668" s="69"/>
      <c r="EXH668" s="69"/>
      <c r="EXI668" s="69"/>
      <c r="EXJ668" s="107"/>
      <c r="EXK668" s="2"/>
      <c r="EXL668" s="15"/>
      <c r="EXM668" s="15"/>
      <c r="EXN668" s="80"/>
      <c r="EXO668" s="52"/>
      <c r="EXP668" s="69"/>
      <c r="EXQ668" s="69"/>
      <c r="EXR668" s="69"/>
      <c r="EXS668" s="107"/>
      <c r="EXT668" s="2"/>
      <c r="EXU668" s="15"/>
      <c r="EXV668" s="15"/>
      <c r="EXW668" s="80"/>
      <c r="EXX668" s="52"/>
      <c r="EXY668" s="69"/>
      <c r="EXZ668" s="69"/>
      <c r="EYA668" s="69"/>
      <c r="EYB668" s="107"/>
      <c r="EYC668" s="2"/>
      <c r="EYD668" s="15"/>
      <c r="EYE668" s="15"/>
      <c r="EYF668" s="80"/>
      <c r="EYG668" s="52"/>
      <c r="EYH668" s="69"/>
      <c r="EYI668" s="69"/>
      <c r="EYJ668" s="69"/>
      <c r="EYK668" s="107"/>
      <c r="EYL668" s="2"/>
      <c r="EYM668" s="15"/>
      <c r="EYN668" s="15"/>
      <c r="EYO668" s="80"/>
      <c r="EYP668" s="52"/>
      <c r="EYQ668" s="69"/>
      <c r="EYR668" s="69"/>
      <c r="EYS668" s="69"/>
      <c r="EYT668" s="107"/>
      <c r="EYU668" s="2"/>
      <c r="EYV668" s="15"/>
      <c r="EYW668" s="15"/>
      <c r="EYX668" s="80"/>
      <c r="EYY668" s="52"/>
      <c r="EYZ668" s="69"/>
      <c r="EZA668" s="69"/>
      <c r="EZB668" s="69"/>
      <c r="EZC668" s="107"/>
      <c r="EZD668" s="2"/>
      <c r="EZE668" s="15"/>
      <c r="EZF668" s="15"/>
      <c r="EZG668" s="80"/>
      <c r="EZH668" s="52"/>
      <c r="EZI668" s="69"/>
      <c r="EZJ668" s="69"/>
      <c r="EZK668" s="69"/>
      <c r="EZL668" s="107"/>
      <c r="EZM668" s="2"/>
      <c r="EZN668" s="15"/>
      <c r="EZO668" s="15"/>
      <c r="EZP668" s="80"/>
      <c r="EZQ668" s="52"/>
      <c r="EZR668" s="69"/>
      <c r="EZS668" s="69"/>
      <c r="EZT668" s="69"/>
      <c r="EZU668" s="107"/>
      <c r="EZV668" s="2"/>
      <c r="EZW668" s="15"/>
      <c r="EZX668" s="15"/>
      <c r="EZY668" s="80"/>
      <c r="EZZ668" s="52"/>
      <c r="FAA668" s="69"/>
      <c r="FAB668" s="69"/>
      <c r="FAC668" s="69"/>
      <c r="FAD668" s="107"/>
      <c r="FAE668" s="2"/>
      <c r="FAF668" s="15"/>
      <c r="FAG668" s="15"/>
      <c r="FAH668" s="80"/>
      <c r="FAI668" s="52"/>
      <c r="FAJ668" s="69"/>
      <c r="FAK668" s="69"/>
      <c r="FAL668" s="69"/>
      <c r="FAM668" s="107"/>
      <c r="FAN668" s="2"/>
      <c r="FAO668" s="15"/>
      <c r="FAP668" s="15"/>
      <c r="FAQ668" s="80"/>
      <c r="FAR668" s="52"/>
      <c r="FAS668" s="69"/>
      <c r="FAT668" s="69"/>
      <c r="FAU668" s="69"/>
      <c r="FAV668" s="107"/>
      <c r="FAW668" s="2"/>
      <c r="FAX668" s="15"/>
      <c r="FAY668" s="15"/>
      <c r="FAZ668" s="80"/>
      <c r="FBA668" s="52"/>
      <c r="FBB668" s="69"/>
      <c r="FBC668" s="69"/>
      <c r="FBD668" s="69"/>
      <c r="FBE668" s="107"/>
      <c r="FBF668" s="2"/>
      <c r="FBG668" s="15"/>
      <c r="FBH668" s="15"/>
      <c r="FBI668" s="80"/>
      <c r="FBJ668" s="52"/>
      <c r="FBK668" s="69"/>
      <c r="FBL668" s="69"/>
      <c r="FBM668" s="69"/>
      <c r="FBN668" s="107"/>
      <c r="FBO668" s="2"/>
      <c r="FBP668" s="15"/>
      <c r="FBQ668" s="15"/>
      <c r="FBR668" s="80"/>
      <c r="FBS668" s="52"/>
      <c r="FBT668" s="69"/>
      <c r="FBU668" s="69"/>
      <c r="FBV668" s="69"/>
      <c r="FBW668" s="107"/>
      <c r="FBX668" s="2"/>
      <c r="FBY668" s="15"/>
      <c r="FBZ668" s="15"/>
      <c r="FCA668" s="80"/>
      <c r="FCB668" s="52"/>
      <c r="FCC668" s="69"/>
      <c r="FCD668" s="69"/>
      <c r="FCE668" s="69"/>
      <c r="FCF668" s="107"/>
      <c r="FCG668" s="2"/>
      <c r="FCH668" s="15"/>
      <c r="FCI668" s="15"/>
      <c r="FCJ668" s="80"/>
      <c r="FCK668" s="52"/>
      <c r="FCL668" s="69"/>
      <c r="FCM668" s="69"/>
      <c r="FCN668" s="69"/>
      <c r="FCO668" s="107"/>
      <c r="FCP668" s="2"/>
      <c r="FCQ668" s="15"/>
      <c r="FCR668" s="15"/>
      <c r="FCS668" s="80"/>
      <c r="FCT668" s="52"/>
      <c r="FCU668" s="69"/>
      <c r="FCV668" s="69"/>
      <c r="FCW668" s="69"/>
      <c r="FCX668" s="107"/>
      <c r="FCY668" s="2"/>
      <c r="FCZ668" s="15"/>
      <c r="FDA668" s="15"/>
      <c r="FDB668" s="80"/>
      <c r="FDC668" s="52"/>
      <c r="FDD668" s="69"/>
      <c r="FDE668" s="69"/>
      <c r="FDF668" s="69"/>
      <c r="FDG668" s="107"/>
      <c r="FDH668" s="2"/>
      <c r="FDI668" s="15"/>
      <c r="FDJ668" s="15"/>
      <c r="FDK668" s="80"/>
      <c r="FDL668" s="52"/>
      <c r="FDM668" s="69"/>
      <c r="FDN668" s="69"/>
      <c r="FDO668" s="69"/>
      <c r="FDP668" s="107"/>
      <c r="FDQ668" s="2"/>
      <c r="FDR668" s="15"/>
      <c r="FDS668" s="15"/>
      <c r="FDT668" s="80"/>
      <c r="FDU668" s="52"/>
      <c r="FDV668" s="69"/>
      <c r="FDW668" s="69"/>
      <c r="FDX668" s="69"/>
      <c r="FDY668" s="107"/>
      <c r="FDZ668" s="2"/>
      <c r="FEA668" s="15"/>
      <c r="FEB668" s="15"/>
      <c r="FEC668" s="80"/>
      <c r="FED668" s="52"/>
      <c r="FEE668" s="69"/>
      <c r="FEF668" s="69"/>
      <c r="FEG668" s="69"/>
      <c r="FEH668" s="107"/>
      <c r="FEI668" s="2"/>
      <c r="FEJ668" s="15"/>
      <c r="FEK668" s="15"/>
      <c r="FEL668" s="80"/>
      <c r="FEM668" s="52"/>
      <c r="FEN668" s="69"/>
      <c r="FEO668" s="69"/>
      <c r="FEP668" s="69"/>
      <c r="FEQ668" s="107"/>
      <c r="FER668" s="2"/>
      <c r="FES668" s="15"/>
      <c r="FET668" s="15"/>
      <c r="FEU668" s="80"/>
      <c r="FEV668" s="52"/>
      <c r="FEW668" s="69"/>
      <c r="FEX668" s="69"/>
      <c r="FEY668" s="69"/>
      <c r="FEZ668" s="107"/>
      <c r="FFA668" s="2"/>
      <c r="FFB668" s="15"/>
      <c r="FFC668" s="15"/>
      <c r="FFD668" s="80"/>
      <c r="FFE668" s="52"/>
      <c r="FFF668" s="69"/>
      <c r="FFG668" s="69"/>
      <c r="FFH668" s="69"/>
      <c r="FFI668" s="107"/>
      <c r="FFJ668" s="2"/>
      <c r="FFK668" s="15"/>
      <c r="FFL668" s="15"/>
      <c r="FFM668" s="80"/>
      <c r="FFN668" s="52"/>
      <c r="FFO668" s="69"/>
      <c r="FFP668" s="69"/>
      <c r="FFQ668" s="69"/>
      <c r="FFR668" s="107"/>
      <c r="FFS668" s="2"/>
      <c r="FFT668" s="15"/>
      <c r="FFU668" s="15"/>
      <c r="FFV668" s="80"/>
      <c r="FFW668" s="52"/>
      <c r="FFX668" s="69"/>
      <c r="FFY668" s="69"/>
      <c r="FFZ668" s="69"/>
      <c r="FGA668" s="107"/>
      <c r="FGB668" s="2"/>
      <c r="FGC668" s="15"/>
      <c r="FGD668" s="15"/>
      <c r="FGE668" s="80"/>
      <c r="FGF668" s="52"/>
      <c r="FGG668" s="69"/>
      <c r="FGH668" s="69"/>
      <c r="FGI668" s="69"/>
      <c r="FGJ668" s="107"/>
      <c r="FGK668" s="2"/>
      <c r="FGL668" s="15"/>
      <c r="FGM668" s="15"/>
      <c r="FGN668" s="80"/>
      <c r="FGO668" s="52"/>
      <c r="FGP668" s="69"/>
      <c r="FGQ668" s="69"/>
      <c r="FGR668" s="69"/>
      <c r="FGS668" s="107"/>
      <c r="FGT668" s="2"/>
      <c r="FGU668" s="15"/>
      <c r="FGV668" s="15"/>
      <c r="FGW668" s="80"/>
      <c r="FGX668" s="52"/>
      <c r="FGY668" s="69"/>
      <c r="FGZ668" s="69"/>
      <c r="FHA668" s="69"/>
      <c r="FHB668" s="107"/>
      <c r="FHC668" s="2"/>
      <c r="FHD668" s="15"/>
      <c r="FHE668" s="15"/>
      <c r="FHF668" s="80"/>
      <c r="FHG668" s="52"/>
      <c r="FHH668" s="69"/>
      <c r="FHI668" s="69"/>
      <c r="FHJ668" s="69"/>
      <c r="FHK668" s="107"/>
      <c r="FHL668" s="2"/>
      <c r="FHM668" s="15"/>
      <c r="FHN668" s="15"/>
      <c r="FHO668" s="80"/>
      <c r="FHP668" s="52"/>
      <c r="FHQ668" s="69"/>
      <c r="FHR668" s="69"/>
      <c r="FHS668" s="69"/>
      <c r="FHT668" s="107"/>
      <c r="FHU668" s="2"/>
      <c r="FHV668" s="15"/>
      <c r="FHW668" s="15"/>
      <c r="FHX668" s="80"/>
      <c r="FHY668" s="52"/>
      <c r="FHZ668" s="69"/>
      <c r="FIA668" s="69"/>
      <c r="FIB668" s="69"/>
      <c r="FIC668" s="107"/>
      <c r="FID668" s="2"/>
      <c r="FIE668" s="15"/>
      <c r="FIF668" s="15"/>
      <c r="FIG668" s="80"/>
      <c r="FIH668" s="52"/>
      <c r="FII668" s="69"/>
      <c r="FIJ668" s="69"/>
      <c r="FIK668" s="69"/>
      <c r="FIL668" s="107"/>
      <c r="FIM668" s="2"/>
      <c r="FIN668" s="15"/>
      <c r="FIO668" s="15"/>
      <c r="FIP668" s="80"/>
      <c r="FIQ668" s="52"/>
      <c r="FIR668" s="69"/>
      <c r="FIS668" s="69"/>
      <c r="FIT668" s="69"/>
      <c r="FIU668" s="107"/>
      <c r="FIV668" s="2"/>
      <c r="FIW668" s="15"/>
      <c r="FIX668" s="15"/>
      <c r="FIY668" s="80"/>
      <c r="FIZ668" s="52"/>
      <c r="FJA668" s="69"/>
      <c r="FJB668" s="69"/>
      <c r="FJC668" s="69"/>
      <c r="FJD668" s="107"/>
      <c r="FJE668" s="2"/>
      <c r="FJF668" s="15"/>
      <c r="FJG668" s="15"/>
      <c r="FJH668" s="80"/>
      <c r="FJI668" s="52"/>
      <c r="FJJ668" s="69"/>
      <c r="FJK668" s="69"/>
      <c r="FJL668" s="69"/>
      <c r="FJM668" s="107"/>
      <c r="FJN668" s="2"/>
      <c r="FJO668" s="15"/>
      <c r="FJP668" s="15"/>
      <c r="FJQ668" s="80"/>
      <c r="FJR668" s="52"/>
      <c r="FJS668" s="69"/>
      <c r="FJT668" s="69"/>
      <c r="FJU668" s="69"/>
      <c r="FJV668" s="107"/>
      <c r="FJW668" s="2"/>
      <c r="FJX668" s="15"/>
      <c r="FJY668" s="15"/>
      <c r="FJZ668" s="80"/>
      <c r="FKA668" s="52"/>
      <c r="FKB668" s="69"/>
      <c r="FKC668" s="69"/>
      <c r="FKD668" s="69"/>
      <c r="FKE668" s="107"/>
      <c r="FKF668" s="2"/>
      <c r="FKG668" s="15"/>
      <c r="FKH668" s="15"/>
      <c r="FKI668" s="80"/>
      <c r="FKJ668" s="52"/>
      <c r="FKK668" s="69"/>
      <c r="FKL668" s="69"/>
      <c r="FKM668" s="69"/>
      <c r="FKN668" s="107"/>
      <c r="FKO668" s="2"/>
      <c r="FKP668" s="15"/>
      <c r="FKQ668" s="15"/>
      <c r="FKR668" s="80"/>
      <c r="FKS668" s="52"/>
      <c r="FKT668" s="69"/>
      <c r="FKU668" s="69"/>
      <c r="FKV668" s="69"/>
      <c r="FKW668" s="107"/>
      <c r="FKX668" s="2"/>
      <c r="FKY668" s="15"/>
      <c r="FKZ668" s="15"/>
      <c r="FLA668" s="80"/>
      <c r="FLB668" s="52"/>
      <c r="FLC668" s="69"/>
      <c r="FLD668" s="69"/>
      <c r="FLE668" s="69"/>
      <c r="FLF668" s="107"/>
      <c r="FLG668" s="2"/>
      <c r="FLH668" s="15"/>
      <c r="FLI668" s="15"/>
      <c r="FLJ668" s="80"/>
      <c r="FLK668" s="52"/>
      <c r="FLL668" s="69"/>
      <c r="FLM668" s="69"/>
      <c r="FLN668" s="69"/>
      <c r="FLO668" s="107"/>
      <c r="FLP668" s="2"/>
      <c r="FLQ668" s="15"/>
      <c r="FLR668" s="15"/>
      <c r="FLS668" s="80"/>
      <c r="FLT668" s="52"/>
      <c r="FLU668" s="69"/>
      <c r="FLV668" s="69"/>
      <c r="FLW668" s="69"/>
      <c r="FLX668" s="107"/>
      <c r="FLY668" s="2"/>
      <c r="FLZ668" s="15"/>
      <c r="FMA668" s="15"/>
      <c r="FMB668" s="80"/>
      <c r="FMC668" s="52"/>
      <c r="FMD668" s="69"/>
      <c r="FME668" s="69"/>
      <c r="FMF668" s="69"/>
      <c r="FMG668" s="107"/>
      <c r="FMH668" s="2"/>
      <c r="FMI668" s="15"/>
      <c r="FMJ668" s="15"/>
      <c r="FMK668" s="80"/>
      <c r="FML668" s="52"/>
      <c r="FMM668" s="69"/>
      <c r="FMN668" s="69"/>
      <c r="FMO668" s="69"/>
      <c r="FMP668" s="107"/>
      <c r="FMQ668" s="2"/>
      <c r="FMR668" s="15"/>
      <c r="FMS668" s="15"/>
      <c r="FMT668" s="80"/>
      <c r="FMU668" s="52"/>
      <c r="FMV668" s="69"/>
      <c r="FMW668" s="69"/>
      <c r="FMX668" s="69"/>
      <c r="FMY668" s="107"/>
      <c r="FMZ668" s="2"/>
      <c r="FNA668" s="15"/>
      <c r="FNB668" s="15"/>
      <c r="FNC668" s="80"/>
      <c r="FND668" s="52"/>
      <c r="FNE668" s="69"/>
      <c r="FNF668" s="69"/>
      <c r="FNG668" s="69"/>
      <c r="FNH668" s="107"/>
      <c r="FNI668" s="2"/>
      <c r="FNJ668" s="15"/>
      <c r="FNK668" s="15"/>
      <c r="FNL668" s="80"/>
      <c r="FNM668" s="52"/>
      <c r="FNN668" s="69"/>
      <c r="FNO668" s="69"/>
      <c r="FNP668" s="69"/>
      <c r="FNQ668" s="107"/>
      <c r="FNR668" s="2"/>
      <c r="FNS668" s="15"/>
      <c r="FNT668" s="15"/>
      <c r="FNU668" s="80"/>
      <c r="FNV668" s="52"/>
      <c r="FNW668" s="69"/>
      <c r="FNX668" s="69"/>
      <c r="FNY668" s="69"/>
      <c r="FNZ668" s="107"/>
      <c r="FOA668" s="2"/>
      <c r="FOB668" s="15"/>
      <c r="FOC668" s="15"/>
      <c r="FOD668" s="80"/>
      <c r="FOE668" s="52"/>
      <c r="FOF668" s="69"/>
      <c r="FOG668" s="69"/>
      <c r="FOH668" s="69"/>
      <c r="FOI668" s="107"/>
      <c r="FOJ668" s="2"/>
      <c r="FOK668" s="15"/>
      <c r="FOL668" s="15"/>
      <c r="FOM668" s="80"/>
      <c r="FON668" s="52"/>
      <c r="FOO668" s="69"/>
      <c r="FOP668" s="69"/>
      <c r="FOQ668" s="69"/>
      <c r="FOR668" s="107"/>
      <c r="FOS668" s="2"/>
      <c r="FOT668" s="15"/>
      <c r="FOU668" s="15"/>
      <c r="FOV668" s="80"/>
      <c r="FOW668" s="52"/>
      <c r="FOX668" s="69"/>
      <c r="FOY668" s="69"/>
      <c r="FOZ668" s="69"/>
      <c r="FPA668" s="107"/>
      <c r="FPB668" s="2"/>
      <c r="FPC668" s="15"/>
      <c r="FPD668" s="15"/>
      <c r="FPE668" s="80"/>
      <c r="FPF668" s="52"/>
      <c r="FPG668" s="69"/>
      <c r="FPH668" s="69"/>
      <c r="FPI668" s="69"/>
      <c r="FPJ668" s="107"/>
      <c r="FPK668" s="2"/>
      <c r="FPL668" s="15"/>
      <c r="FPM668" s="15"/>
      <c r="FPN668" s="80"/>
      <c r="FPO668" s="52"/>
      <c r="FPP668" s="69"/>
      <c r="FPQ668" s="69"/>
      <c r="FPR668" s="69"/>
      <c r="FPS668" s="107"/>
      <c r="FPT668" s="2"/>
      <c r="FPU668" s="15"/>
      <c r="FPV668" s="15"/>
      <c r="FPW668" s="80"/>
      <c r="FPX668" s="52"/>
      <c r="FPY668" s="69"/>
      <c r="FPZ668" s="69"/>
      <c r="FQA668" s="69"/>
      <c r="FQB668" s="107"/>
      <c r="FQC668" s="2"/>
      <c r="FQD668" s="15"/>
      <c r="FQE668" s="15"/>
      <c r="FQF668" s="80"/>
      <c r="FQG668" s="52"/>
      <c r="FQH668" s="69"/>
      <c r="FQI668" s="69"/>
      <c r="FQJ668" s="69"/>
      <c r="FQK668" s="107"/>
      <c r="FQL668" s="2"/>
      <c r="FQM668" s="15"/>
      <c r="FQN668" s="15"/>
      <c r="FQO668" s="80"/>
      <c r="FQP668" s="52"/>
      <c r="FQQ668" s="69"/>
      <c r="FQR668" s="69"/>
      <c r="FQS668" s="69"/>
      <c r="FQT668" s="107"/>
      <c r="FQU668" s="2"/>
      <c r="FQV668" s="15"/>
      <c r="FQW668" s="15"/>
      <c r="FQX668" s="80"/>
      <c r="FQY668" s="52"/>
      <c r="FQZ668" s="69"/>
      <c r="FRA668" s="69"/>
      <c r="FRB668" s="69"/>
      <c r="FRC668" s="107"/>
      <c r="FRD668" s="2"/>
      <c r="FRE668" s="15"/>
      <c r="FRF668" s="15"/>
      <c r="FRG668" s="80"/>
      <c r="FRH668" s="52"/>
      <c r="FRI668" s="69"/>
      <c r="FRJ668" s="69"/>
      <c r="FRK668" s="69"/>
      <c r="FRL668" s="107"/>
      <c r="FRM668" s="2"/>
      <c r="FRN668" s="15"/>
      <c r="FRO668" s="15"/>
      <c r="FRP668" s="80"/>
      <c r="FRQ668" s="52"/>
      <c r="FRR668" s="69"/>
      <c r="FRS668" s="69"/>
      <c r="FRT668" s="69"/>
      <c r="FRU668" s="107"/>
      <c r="FRV668" s="2"/>
      <c r="FRW668" s="15"/>
      <c r="FRX668" s="15"/>
      <c r="FRY668" s="80"/>
      <c r="FRZ668" s="52"/>
      <c r="FSA668" s="69"/>
      <c r="FSB668" s="69"/>
      <c r="FSC668" s="69"/>
      <c r="FSD668" s="107"/>
      <c r="FSE668" s="2"/>
      <c r="FSF668" s="15"/>
      <c r="FSG668" s="15"/>
      <c r="FSH668" s="80"/>
      <c r="FSI668" s="52"/>
      <c r="FSJ668" s="69"/>
      <c r="FSK668" s="69"/>
      <c r="FSL668" s="69"/>
      <c r="FSM668" s="107"/>
      <c r="FSN668" s="2"/>
      <c r="FSO668" s="15"/>
      <c r="FSP668" s="15"/>
      <c r="FSQ668" s="80"/>
      <c r="FSR668" s="52"/>
      <c r="FSS668" s="69"/>
      <c r="FST668" s="69"/>
      <c r="FSU668" s="69"/>
      <c r="FSV668" s="107"/>
      <c r="FSW668" s="2"/>
      <c r="FSX668" s="15"/>
      <c r="FSY668" s="15"/>
      <c r="FSZ668" s="80"/>
      <c r="FTA668" s="52"/>
      <c r="FTB668" s="69"/>
      <c r="FTC668" s="69"/>
      <c r="FTD668" s="69"/>
      <c r="FTE668" s="107"/>
      <c r="FTF668" s="2"/>
      <c r="FTG668" s="15"/>
      <c r="FTH668" s="15"/>
      <c r="FTI668" s="80"/>
      <c r="FTJ668" s="52"/>
      <c r="FTK668" s="69"/>
      <c r="FTL668" s="69"/>
      <c r="FTM668" s="69"/>
      <c r="FTN668" s="107"/>
      <c r="FTO668" s="2"/>
      <c r="FTP668" s="15"/>
      <c r="FTQ668" s="15"/>
      <c r="FTR668" s="80"/>
      <c r="FTS668" s="52"/>
      <c r="FTT668" s="69"/>
      <c r="FTU668" s="69"/>
      <c r="FTV668" s="69"/>
      <c r="FTW668" s="107"/>
      <c r="FTX668" s="2"/>
      <c r="FTY668" s="15"/>
      <c r="FTZ668" s="15"/>
      <c r="FUA668" s="80"/>
      <c r="FUB668" s="52"/>
      <c r="FUC668" s="69"/>
      <c r="FUD668" s="69"/>
      <c r="FUE668" s="69"/>
      <c r="FUF668" s="107"/>
      <c r="FUG668" s="2"/>
      <c r="FUH668" s="15"/>
      <c r="FUI668" s="15"/>
      <c r="FUJ668" s="80"/>
      <c r="FUK668" s="52"/>
      <c r="FUL668" s="69"/>
      <c r="FUM668" s="69"/>
      <c r="FUN668" s="69"/>
      <c r="FUO668" s="107"/>
      <c r="FUP668" s="2"/>
      <c r="FUQ668" s="15"/>
      <c r="FUR668" s="15"/>
      <c r="FUS668" s="80"/>
      <c r="FUT668" s="52"/>
      <c r="FUU668" s="69"/>
      <c r="FUV668" s="69"/>
      <c r="FUW668" s="69"/>
      <c r="FUX668" s="107"/>
      <c r="FUY668" s="2"/>
      <c r="FUZ668" s="15"/>
      <c r="FVA668" s="15"/>
      <c r="FVB668" s="80"/>
      <c r="FVC668" s="52"/>
      <c r="FVD668" s="69"/>
      <c r="FVE668" s="69"/>
      <c r="FVF668" s="69"/>
      <c r="FVG668" s="107"/>
      <c r="FVH668" s="2"/>
      <c r="FVI668" s="15"/>
      <c r="FVJ668" s="15"/>
      <c r="FVK668" s="80"/>
      <c r="FVL668" s="52"/>
      <c r="FVM668" s="69"/>
      <c r="FVN668" s="69"/>
      <c r="FVO668" s="69"/>
      <c r="FVP668" s="107"/>
      <c r="FVQ668" s="2"/>
      <c r="FVR668" s="15"/>
      <c r="FVS668" s="15"/>
      <c r="FVT668" s="80"/>
      <c r="FVU668" s="52"/>
      <c r="FVV668" s="69"/>
      <c r="FVW668" s="69"/>
      <c r="FVX668" s="69"/>
      <c r="FVY668" s="107"/>
      <c r="FVZ668" s="2"/>
      <c r="FWA668" s="15"/>
      <c r="FWB668" s="15"/>
      <c r="FWC668" s="80"/>
      <c r="FWD668" s="52"/>
      <c r="FWE668" s="69"/>
      <c r="FWF668" s="69"/>
      <c r="FWG668" s="69"/>
      <c r="FWH668" s="107"/>
      <c r="FWI668" s="2"/>
      <c r="FWJ668" s="15"/>
      <c r="FWK668" s="15"/>
      <c r="FWL668" s="80"/>
      <c r="FWM668" s="52"/>
      <c r="FWN668" s="69"/>
      <c r="FWO668" s="69"/>
      <c r="FWP668" s="69"/>
      <c r="FWQ668" s="107"/>
      <c r="FWR668" s="2"/>
      <c r="FWS668" s="15"/>
      <c r="FWT668" s="15"/>
      <c r="FWU668" s="80"/>
      <c r="FWV668" s="52"/>
      <c r="FWW668" s="69"/>
      <c r="FWX668" s="69"/>
      <c r="FWY668" s="69"/>
      <c r="FWZ668" s="107"/>
      <c r="FXA668" s="2"/>
      <c r="FXB668" s="15"/>
      <c r="FXC668" s="15"/>
      <c r="FXD668" s="80"/>
      <c r="FXE668" s="52"/>
      <c r="FXF668" s="69"/>
      <c r="FXG668" s="69"/>
      <c r="FXH668" s="69"/>
      <c r="FXI668" s="107"/>
      <c r="FXJ668" s="2"/>
      <c r="FXK668" s="15"/>
      <c r="FXL668" s="15"/>
      <c r="FXM668" s="80"/>
      <c r="FXN668" s="52"/>
      <c r="FXO668" s="69"/>
      <c r="FXP668" s="69"/>
      <c r="FXQ668" s="69"/>
      <c r="FXR668" s="107"/>
      <c r="FXS668" s="2"/>
      <c r="FXT668" s="15"/>
      <c r="FXU668" s="15"/>
      <c r="FXV668" s="80"/>
      <c r="FXW668" s="52"/>
      <c r="FXX668" s="69"/>
      <c r="FXY668" s="69"/>
      <c r="FXZ668" s="69"/>
      <c r="FYA668" s="107"/>
      <c r="FYB668" s="2"/>
      <c r="FYC668" s="15"/>
      <c r="FYD668" s="15"/>
      <c r="FYE668" s="80"/>
      <c r="FYF668" s="52"/>
      <c r="FYG668" s="69"/>
      <c r="FYH668" s="69"/>
      <c r="FYI668" s="69"/>
      <c r="FYJ668" s="107"/>
      <c r="FYK668" s="2"/>
      <c r="FYL668" s="15"/>
      <c r="FYM668" s="15"/>
      <c r="FYN668" s="80"/>
      <c r="FYO668" s="52"/>
      <c r="FYP668" s="69"/>
      <c r="FYQ668" s="69"/>
      <c r="FYR668" s="69"/>
      <c r="FYS668" s="107"/>
      <c r="FYT668" s="2"/>
      <c r="FYU668" s="15"/>
      <c r="FYV668" s="15"/>
      <c r="FYW668" s="80"/>
      <c r="FYX668" s="52"/>
      <c r="FYY668" s="69"/>
      <c r="FYZ668" s="69"/>
      <c r="FZA668" s="69"/>
      <c r="FZB668" s="107"/>
      <c r="FZC668" s="2"/>
      <c r="FZD668" s="15"/>
      <c r="FZE668" s="15"/>
      <c r="FZF668" s="80"/>
      <c r="FZG668" s="52"/>
      <c r="FZH668" s="69"/>
      <c r="FZI668" s="69"/>
      <c r="FZJ668" s="69"/>
      <c r="FZK668" s="107"/>
      <c r="FZL668" s="2"/>
      <c r="FZM668" s="15"/>
      <c r="FZN668" s="15"/>
      <c r="FZO668" s="80"/>
      <c r="FZP668" s="52"/>
      <c r="FZQ668" s="69"/>
      <c r="FZR668" s="69"/>
      <c r="FZS668" s="69"/>
      <c r="FZT668" s="107"/>
      <c r="FZU668" s="2"/>
      <c r="FZV668" s="15"/>
      <c r="FZW668" s="15"/>
      <c r="FZX668" s="80"/>
      <c r="FZY668" s="52"/>
      <c r="FZZ668" s="69"/>
      <c r="GAA668" s="69"/>
      <c r="GAB668" s="69"/>
      <c r="GAC668" s="107"/>
      <c r="GAD668" s="2"/>
      <c r="GAE668" s="15"/>
      <c r="GAF668" s="15"/>
      <c r="GAG668" s="80"/>
      <c r="GAH668" s="52"/>
      <c r="GAI668" s="69"/>
      <c r="GAJ668" s="69"/>
      <c r="GAK668" s="69"/>
      <c r="GAL668" s="107"/>
      <c r="GAM668" s="2"/>
      <c r="GAN668" s="15"/>
      <c r="GAO668" s="15"/>
      <c r="GAP668" s="80"/>
      <c r="GAQ668" s="52"/>
      <c r="GAR668" s="69"/>
      <c r="GAS668" s="69"/>
      <c r="GAT668" s="69"/>
      <c r="GAU668" s="107"/>
      <c r="GAV668" s="2"/>
      <c r="GAW668" s="15"/>
      <c r="GAX668" s="15"/>
      <c r="GAY668" s="80"/>
      <c r="GAZ668" s="52"/>
      <c r="GBA668" s="69"/>
      <c r="GBB668" s="69"/>
      <c r="GBC668" s="69"/>
      <c r="GBD668" s="107"/>
      <c r="GBE668" s="2"/>
      <c r="GBF668" s="15"/>
      <c r="GBG668" s="15"/>
      <c r="GBH668" s="80"/>
      <c r="GBI668" s="52"/>
      <c r="GBJ668" s="69"/>
      <c r="GBK668" s="69"/>
      <c r="GBL668" s="69"/>
      <c r="GBM668" s="107"/>
      <c r="GBN668" s="2"/>
      <c r="GBO668" s="15"/>
      <c r="GBP668" s="15"/>
      <c r="GBQ668" s="80"/>
      <c r="GBR668" s="52"/>
      <c r="GBS668" s="69"/>
      <c r="GBT668" s="69"/>
      <c r="GBU668" s="69"/>
      <c r="GBV668" s="107"/>
      <c r="GBW668" s="2"/>
      <c r="GBX668" s="15"/>
      <c r="GBY668" s="15"/>
      <c r="GBZ668" s="80"/>
      <c r="GCA668" s="52"/>
      <c r="GCB668" s="69"/>
      <c r="GCC668" s="69"/>
      <c r="GCD668" s="69"/>
      <c r="GCE668" s="107"/>
      <c r="GCF668" s="2"/>
      <c r="GCG668" s="15"/>
      <c r="GCH668" s="15"/>
      <c r="GCI668" s="80"/>
      <c r="GCJ668" s="52"/>
      <c r="GCK668" s="69"/>
      <c r="GCL668" s="69"/>
      <c r="GCM668" s="69"/>
      <c r="GCN668" s="107"/>
      <c r="GCO668" s="2"/>
      <c r="GCP668" s="15"/>
      <c r="GCQ668" s="15"/>
      <c r="GCR668" s="80"/>
      <c r="GCS668" s="52"/>
      <c r="GCT668" s="69"/>
      <c r="GCU668" s="69"/>
      <c r="GCV668" s="69"/>
      <c r="GCW668" s="107"/>
      <c r="GCX668" s="2"/>
      <c r="GCY668" s="15"/>
      <c r="GCZ668" s="15"/>
      <c r="GDA668" s="80"/>
      <c r="GDB668" s="52"/>
      <c r="GDC668" s="69"/>
      <c r="GDD668" s="69"/>
      <c r="GDE668" s="69"/>
      <c r="GDF668" s="107"/>
      <c r="GDG668" s="2"/>
      <c r="GDH668" s="15"/>
      <c r="GDI668" s="15"/>
      <c r="GDJ668" s="80"/>
      <c r="GDK668" s="52"/>
      <c r="GDL668" s="69"/>
      <c r="GDM668" s="69"/>
      <c r="GDN668" s="69"/>
      <c r="GDO668" s="107"/>
      <c r="GDP668" s="2"/>
      <c r="GDQ668" s="15"/>
      <c r="GDR668" s="15"/>
      <c r="GDS668" s="80"/>
      <c r="GDT668" s="52"/>
      <c r="GDU668" s="69"/>
      <c r="GDV668" s="69"/>
      <c r="GDW668" s="69"/>
      <c r="GDX668" s="107"/>
      <c r="GDY668" s="2"/>
      <c r="GDZ668" s="15"/>
      <c r="GEA668" s="15"/>
      <c r="GEB668" s="80"/>
      <c r="GEC668" s="52"/>
      <c r="GED668" s="69"/>
      <c r="GEE668" s="69"/>
      <c r="GEF668" s="69"/>
      <c r="GEG668" s="107"/>
      <c r="GEH668" s="2"/>
      <c r="GEI668" s="15"/>
      <c r="GEJ668" s="15"/>
      <c r="GEK668" s="80"/>
      <c r="GEL668" s="52"/>
      <c r="GEM668" s="69"/>
      <c r="GEN668" s="69"/>
      <c r="GEO668" s="69"/>
      <c r="GEP668" s="107"/>
      <c r="GEQ668" s="2"/>
      <c r="GER668" s="15"/>
      <c r="GES668" s="15"/>
      <c r="GET668" s="80"/>
      <c r="GEU668" s="52"/>
      <c r="GEV668" s="69"/>
      <c r="GEW668" s="69"/>
      <c r="GEX668" s="69"/>
      <c r="GEY668" s="107"/>
      <c r="GEZ668" s="2"/>
      <c r="GFA668" s="15"/>
      <c r="GFB668" s="15"/>
      <c r="GFC668" s="80"/>
      <c r="GFD668" s="52"/>
      <c r="GFE668" s="69"/>
      <c r="GFF668" s="69"/>
      <c r="GFG668" s="69"/>
      <c r="GFH668" s="107"/>
      <c r="GFI668" s="2"/>
      <c r="GFJ668" s="15"/>
      <c r="GFK668" s="15"/>
      <c r="GFL668" s="80"/>
      <c r="GFM668" s="52"/>
      <c r="GFN668" s="69"/>
      <c r="GFO668" s="69"/>
      <c r="GFP668" s="69"/>
      <c r="GFQ668" s="107"/>
      <c r="GFR668" s="2"/>
      <c r="GFS668" s="15"/>
      <c r="GFT668" s="15"/>
      <c r="GFU668" s="80"/>
      <c r="GFV668" s="52"/>
      <c r="GFW668" s="69"/>
      <c r="GFX668" s="69"/>
      <c r="GFY668" s="69"/>
      <c r="GFZ668" s="107"/>
      <c r="GGA668" s="2"/>
      <c r="GGB668" s="15"/>
      <c r="GGC668" s="15"/>
      <c r="GGD668" s="80"/>
      <c r="GGE668" s="52"/>
      <c r="GGF668" s="69"/>
      <c r="GGG668" s="69"/>
      <c r="GGH668" s="69"/>
      <c r="GGI668" s="107"/>
      <c r="GGJ668" s="2"/>
      <c r="GGK668" s="15"/>
      <c r="GGL668" s="15"/>
      <c r="GGM668" s="80"/>
      <c r="GGN668" s="52"/>
      <c r="GGO668" s="69"/>
      <c r="GGP668" s="69"/>
      <c r="GGQ668" s="69"/>
      <c r="GGR668" s="107"/>
      <c r="GGS668" s="2"/>
      <c r="GGT668" s="15"/>
      <c r="GGU668" s="15"/>
      <c r="GGV668" s="80"/>
      <c r="GGW668" s="52"/>
      <c r="GGX668" s="69"/>
      <c r="GGY668" s="69"/>
      <c r="GGZ668" s="69"/>
      <c r="GHA668" s="107"/>
      <c r="GHB668" s="2"/>
      <c r="GHC668" s="15"/>
      <c r="GHD668" s="15"/>
      <c r="GHE668" s="80"/>
      <c r="GHF668" s="52"/>
      <c r="GHG668" s="69"/>
      <c r="GHH668" s="69"/>
      <c r="GHI668" s="69"/>
      <c r="GHJ668" s="107"/>
      <c r="GHK668" s="2"/>
      <c r="GHL668" s="15"/>
      <c r="GHM668" s="15"/>
      <c r="GHN668" s="80"/>
      <c r="GHO668" s="52"/>
      <c r="GHP668" s="69"/>
      <c r="GHQ668" s="69"/>
      <c r="GHR668" s="69"/>
      <c r="GHS668" s="107"/>
      <c r="GHT668" s="2"/>
      <c r="GHU668" s="15"/>
      <c r="GHV668" s="15"/>
      <c r="GHW668" s="80"/>
      <c r="GHX668" s="52"/>
      <c r="GHY668" s="69"/>
      <c r="GHZ668" s="69"/>
      <c r="GIA668" s="69"/>
      <c r="GIB668" s="107"/>
      <c r="GIC668" s="2"/>
      <c r="GID668" s="15"/>
      <c r="GIE668" s="15"/>
      <c r="GIF668" s="80"/>
      <c r="GIG668" s="52"/>
      <c r="GIH668" s="69"/>
      <c r="GII668" s="69"/>
      <c r="GIJ668" s="69"/>
      <c r="GIK668" s="107"/>
      <c r="GIL668" s="2"/>
      <c r="GIM668" s="15"/>
      <c r="GIN668" s="15"/>
      <c r="GIO668" s="80"/>
      <c r="GIP668" s="52"/>
      <c r="GIQ668" s="69"/>
      <c r="GIR668" s="69"/>
      <c r="GIS668" s="69"/>
      <c r="GIT668" s="107"/>
      <c r="GIU668" s="2"/>
      <c r="GIV668" s="15"/>
      <c r="GIW668" s="15"/>
      <c r="GIX668" s="80"/>
      <c r="GIY668" s="52"/>
      <c r="GIZ668" s="69"/>
      <c r="GJA668" s="69"/>
      <c r="GJB668" s="69"/>
      <c r="GJC668" s="107"/>
      <c r="GJD668" s="2"/>
      <c r="GJE668" s="15"/>
      <c r="GJF668" s="15"/>
      <c r="GJG668" s="80"/>
      <c r="GJH668" s="52"/>
      <c r="GJI668" s="69"/>
      <c r="GJJ668" s="69"/>
      <c r="GJK668" s="69"/>
      <c r="GJL668" s="107"/>
      <c r="GJM668" s="2"/>
      <c r="GJN668" s="15"/>
      <c r="GJO668" s="15"/>
      <c r="GJP668" s="80"/>
      <c r="GJQ668" s="52"/>
      <c r="GJR668" s="69"/>
      <c r="GJS668" s="69"/>
      <c r="GJT668" s="69"/>
      <c r="GJU668" s="107"/>
      <c r="GJV668" s="2"/>
      <c r="GJW668" s="15"/>
      <c r="GJX668" s="15"/>
      <c r="GJY668" s="80"/>
      <c r="GJZ668" s="52"/>
      <c r="GKA668" s="69"/>
      <c r="GKB668" s="69"/>
      <c r="GKC668" s="69"/>
      <c r="GKD668" s="107"/>
      <c r="GKE668" s="2"/>
      <c r="GKF668" s="15"/>
      <c r="GKG668" s="15"/>
      <c r="GKH668" s="80"/>
      <c r="GKI668" s="52"/>
      <c r="GKJ668" s="69"/>
      <c r="GKK668" s="69"/>
      <c r="GKL668" s="69"/>
      <c r="GKM668" s="107"/>
      <c r="GKN668" s="2"/>
      <c r="GKO668" s="15"/>
      <c r="GKP668" s="15"/>
      <c r="GKQ668" s="80"/>
      <c r="GKR668" s="52"/>
      <c r="GKS668" s="69"/>
      <c r="GKT668" s="69"/>
      <c r="GKU668" s="69"/>
      <c r="GKV668" s="107"/>
      <c r="GKW668" s="2"/>
      <c r="GKX668" s="15"/>
      <c r="GKY668" s="15"/>
      <c r="GKZ668" s="80"/>
      <c r="GLA668" s="52"/>
      <c r="GLB668" s="69"/>
      <c r="GLC668" s="69"/>
      <c r="GLD668" s="69"/>
      <c r="GLE668" s="107"/>
      <c r="GLF668" s="2"/>
      <c r="GLG668" s="15"/>
      <c r="GLH668" s="15"/>
      <c r="GLI668" s="80"/>
      <c r="GLJ668" s="52"/>
      <c r="GLK668" s="69"/>
      <c r="GLL668" s="69"/>
      <c r="GLM668" s="69"/>
      <c r="GLN668" s="107"/>
      <c r="GLO668" s="2"/>
      <c r="GLP668" s="15"/>
      <c r="GLQ668" s="15"/>
      <c r="GLR668" s="80"/>
      <c r="GLS668" s="52"/>
      <c r="GLT668" s="69"/>
      <c r="GLU668" s="69"/>
      <c r="GLV668" s="69"/>
      <c r="GLW668" s="107"/>
      <c r="GLX668" s="2"/>
      <c r="GLY668" s="15"/>
      <c r="GLZ668" s="15"/>
      <c r="GMA668" s="80"/>
      <c r="GMB668" s="52"/>
      <c r="GMC668" s="69"/>
      <c r="GMD668" s="69"/>
      <c r="GME668" s="69"/>
      <c r="GMF668" s="107"/>
      <c r="GMG668" s="2"/>
      <c r="GMH668" s="15"/>
      <c r="GMI668" s="15"/>
      <c r="GMJ668" s="80"/>
      <c r="GMK668" s="52"/>
      <c r="GML668" s="69"/>
      <c r="GMM668" s="69"/>
      <c r="GMN668" s="69"/>
      <c r="GMO668" s="107"/>
      <c r="GMP668" s="2"/>
      <c r="GMQ668" s="15"/>
      <c r="GMR668" s="15"/>
      <c r="GMS668" s="80"/>
      <c r="GMT668" s="52"/>
      <c r="GMU668" s="69"/>
      <c r="GMV668" s="69"/>
      <c r="GMW668" s="69"/>
      <c r="GMX668" s="107"/>
      <c r="GMY668" s="2"/>
      <c r="GMZ668" s="15"/>
      <c r="GNA668" s="15"/>
      <c r="GNB668" s="80"/>
      <c r="GNC668" s="52"/>
      <c r="GND668" s="69"/>
      <c r="GNE668" s="69"/>
      <c r="GNF668" s="69"/>
      <c r="GNG668" s="107"/>
      <c r="GNH668" s="2"/>
      <c r="GNI668" s="15"/>
      <c r="GNJ668" s="15"/>
      <c r="GNK668" s="80"/>
      <c r="GNL668" s="52"/>
      <c r="GNM668" s="69"/>
      <c r="GNN668" s="69"/>
      <c r="GNO668" s="69"/>
      <c r="GNP668" s="107"/>
      <c r="GNQ668" s="2"/>
      <c r="GNR668" s="15"/>
      <c r="GNS668" s="15"/>
      <c r="GNT668" s="80"/>
      <c r="GNU668" s="52"/>
      <c r="GNV668" s="69"/>
      <c r="GNW668" s="69"/>
      <c r="GNX668" s="69"/>
      <c r="GNY668" s="107"/>
      <c r="GNZ668" s="2"/>
      <c r="GOA668" s="15"/>
      <c r="GOB668" s="15"/>
      <c r="GOC668" s="80"/>
      <c r="GOD668" s="52"/>
      <c r="GOE668" s="69"/>
      <c r="GOF668" s="69"/>
      <c r="GOG668" s="69"/>
      <c r="GOH668" s="107"/>
      <c r="GOI668" s="2"/>
      <c r="GOJ668" s="15"/>
      <c r="GOK668" s="15"/>
      <c r="GOL668" s="80"/>
      <c r="GOM668" s="52"/>
      <c r="GON668" s="69"/>
      <c r="GOO668" s="69"/>
      <c r="GOP668" s="69"/>
      <c r="GOQ668" s="107"/>
      <c r="GOR668" s="2"/>
      <c r="GOS668" s="15"/>
      <c r="GOT668" s="15"/>
      <c r="GOU668" s="80"/>
      <c r="GOV668" s="52"/>
      <c r="GOW668" s="69"/>
      <c r="GOX668" s="69"/>
      <c r="GOY668" s="69"/>
      <c r="GOZ668" s="107"/>
      <c r="GPA668" s="2"/>
      <c r="GPB668" s="15"/>
      <c r="GPC668" s="15"/>
      <c r="GPD668" s="80"/>
      <c r="GPE668" s="52"/>
      <c r="GPF668" s="69"/>
      <c r="GPG668" s="69"/>
      <c r="GPH668" s="69"/>
      <c r="GPI668" s="107"/>
      <c r="GPJ668" s="2"/>
      <c r="GPK668" s="15"/>
      <c r="GPL668" s="15"/>
      <c r="GPM668" s="80"/>
      <c r="GPN668" s="52"/>
      <c r="GPO668" s="69"/>
      <c r="GPP668" s="69"/>
      <c r="GPQ668" s="69"/>
      <c r="GPR668" s="107"/>
      <c r="GPS668" s="2"/>
      <c r="GPT668" s="15"/>
      <c r="GPU668" s="15"/>
      <c r="GPV668" s="80"/>
      <c r="GPW668" s="52"/>
      <c r="GPX668" s="69"/>
      <c r="GPY668" s="69"/>
      <c r="GPZ668" s="69"/>
      <c r="GQA668" s="107"/>
      <c r="GQB668" s="2"/>
      <c r="GQC668" s="15"/>
      <c r="GQD668" s="15"/>
      <c r="GQE668" s="80"/>
      <c r="GQF668" s="52"/>
      <c r="GQG668" s="69"/>
      <c r="GQH668" s="69"/>
      <c r="GQI668" s="69"/>
      <c r="GQJ668" s="107"/>
      <c r="GQK668" s="2"/>
      <c r="GQL668" s="15"/>
      <c r="GQM668" s="15"/>
      <c r="GQN668" s="80"/>
      <c r="GQO668" s="52"/>
      <c r="GQP668" s="69"/>
      <c r="GQQ668" s="69"/>
      <c r="GQR668" s="69"/>
      <c r="GQS668" s="107"/>
      <c r="GQT668" s="2"/>
      <c r="GQU668" s="15"/>
      <c r="GQV668" s="15"/>
      <c r="GQW668" s="80"/>
      <c r="GQX668" s="52"/>
      <c r="GQY668" s="69"/>
      <c r="GQZ668" s="69"/>
      <c r="GRA668" s="69"/>
      <c r="GRB668" s="107"/>
      <c r="GRC668" s="2"/>
      <c r="GRD668" s="15"/>
      <c r="GRE668" s="15"/>
      <c r="GRF668" s="80"/>
      <c r="GRG668" s="52"/>
      <c r="GRH668" s="69"/>
      <c r="GRI668" s="69"/>
      <c r="GRJ668" s="69"/>
      <c r="GRK668" s="107"/>
      <c r="GRL668" s="2"/>
      <c r="GRM668" s="15"/>
      <c r="GRN668" s="15"/>
      <c r="GRO668" s="80"/>
      <c r="GRP668" s="52"/>
      <c r="GRQ668" s="69"/>
      <c r="GRR668" s="69"/>
      <c r="GRS668" s="69"/>
      <c r="GRT668" s="107"/>
      <c r="GRU668" s="2"/>
      <c r="GRV668" s="15"/>
      <c r="GRW668" s="15"/>
      <c r="GRX668" s="80"/>
      <c r="GRY668" s="52"/>
      <c r="GRZ668" s="69"/>
      <c r="GSA668" s="69"/>
      <c r="GSB668" s="69"/>
      <c r="GSC668" s="107"/>
      <c r="GSD668" s="2"/>
      <c r="GSE668" s="15"/>
      <c r="GSF668" s="15"/>
      <c r="GSG668" s="80"/>
      <c r="GSH668" s="52"/>
      <c r="GSI668" s="69"/>
      <c r="GSJ668" s="69"/>
      <c r="GSK668" s="69"/>
      <c r="GSL668" s="107"/>
      <c r="GSM668" s="2"/>
      <c r="GSN668" s="15"/>
      <c r="GSO668" s="15"/>
      <c r="GSP668" s="80"/>
      <c r="GSQ668" s="52"/>
      <c r="GSR668" s="69"/>
      <c r="GSS668" s="69"/>
      <c r="GST668" s="69"/>
      <c r="GSU668" s="107"/>
      <c r="GSV668" s="2"/>
      <c r="GSW668" s="15"/>
      <c r="GSX668" s="15"/>
      <c r="GSY668" s="80"/>
      <c r="GSZ668" s="52"/>
      <c r="GTA668" s="69"/>
      <c r="GTB668" s="69"/>
      <c r="GTC668" s="69"/>
      <c r="GTD668" s="107"/>
      <c r="GTE668" s="2"/>
      <c r="GTF668" s="15"/>
      <c r="GTG668" s="15"/>
      <c r="GTH668" s="80"/>
      <c r="GTI668" s="52"/>
      <c r="GTJ668" s="69"/>
      <c r="GTK668" s="69"/>
      <c r="GTL668" s="69"/>
      <c r="GTM668" s="107"/>
      <c r="GTN668" s="2"/>
      <c r="GTO668" s="15"/>
      <c r="GTP668" s="15"/>
      <c r="GTQ668" s="80"/>
      <c r="GTR668" s="52"/>
      <c r="GTS668" s="69"/>
      <c r="GTT668" s="69"/>
      <c r="GTU668" s="69"/>
      <c r="GTV668" s="107"/>
      <c r="GTW668" s="2"/>
      <c r="GTX668" s="15"/>
      <c r="GTY668" s="15"/>
      <c r="GTZ668" s="80"/>
      <c r="GUA668" s="52"/>
      <c r="GUB668" s="69"/>
      <c r="GUC668" s="69"/>
      <c r="GUD668" s="69"/>
      <c r="GUE668" s="107"/>
      <c r="GUF668" s="2"/>
      <c r="GUG668" s="15"/>
      <c r="GUH668" s="15"/>
      <c r="GUI668" s="80"/>
      <c r="GUJ668" s="52"/>
      <c r="GUK668" s="69"/>
      <c r="GUL668" s="69"/>
      <c r="GUM668" s="69"/>
      <c r="GUN668" s="107"/>
      <c r="GUO668" s="2"/>
      <c r="GUP668" s="15"/>
      <c r="GUQ668" s="15"/>
      <c r="GUR668" s="80"/>
      <c r="GUS668" s="52"/>
      <c r="GUT668" s="69"/>
      <c r="GUU668" s="69"/>
      <c r="GUV668" s="69"/>
      <c r="GUW668" s="107"/>
      <c r="GUX668" s="2"/>
      <c r="GUY668" s="15"/>
      <c r="GUZ668" s="15"/>
      <c r="GVA668" s="80"/>
      <c r="GVB668" s="52"/>
      <c r="GVC668" s="69"/>
      <c r="GVD668" s="69"/>
      <c r="GVE668" s="69"/>
      <c r="GVF668" s="107"/>
      <c r="GVG668" s="2"/>
      <c r="GVH668" s="15"/>
      <c r="GVI668" s="15"/>
      <c r="GVJ668" s="80"/>
      <c r="GVK668" s="52"/>
      <c r="GVL668" s="69"/>
      <c r="GVM668" s="69"/>
      <c r="GVN668" s="69"/>
      <c r="GVO668" s="107"/>
      <c r="GVP668" s="2"/>
      <c r="GVQ668" s="15"/>
      <c r="GVR668" s="15"/>
      <c r="GVS668" s="80"/>
      <c r="GVT668" s="52"/>
      <c r="GVU668" s="69"/>
      <c r="GVV668" s="69"/>
      <c r="GVW668" s="69"/>
      <c r="GVX668" s="107"/>
      <c r="GVY668" s="2"/>
      <c r="GVZ668" s="15"/>
      <c r="GWA668" s="15"/>
      <c r="GWB668" s="80"/>
      <c r="GWC668" s="52"/>
      <c r="GWD668" s="69"/>
      <c r="GWE668" s="69"/>
      <c r="GWF668" s="69"/>
      <c r="GWG668" s="107"/>
      <c r="GWH668" s="2"/>
      <c r="GWI668" s="15"/>
      <c r="GWJ668" s="15"/>
      <c r="GWK668" s="80"/>
      <c r="GWL668" s="52"/>
      <c r="GWM668" s="69"/>
      <c r="GWN668" s="69"/>
      <c r="GWO668" s="69"/>
      <c r="GWP668" s="107"/>
      <c r="GWQ668" s="2"/>
      <c r="GWR668" s="15"/>
      <c r="GWS668" s="15"/>
      <c r="GWT668" s="80"/>
      <c r="GWU668" s="52"/>
      <c r="GWV668" s="69"/>
      <c r="GWW668" s="69"/>
      <c r="GWX668" s="69"/>
      <c r="GWY668" s="107"/>
      <c r="GWZ668" s="2"/>
      <c r="GXA668" s="15"/>
      <c r="GXB668" s="15"/>
      <c r="GXC668" s="80"/>
      <c r="GXD668" s="52"/>
      <c r="GXE668" s="69"/>
      <c r="GXF668" s="69"/>
      <c r="GXG668" s="69"/>
      <c r="GXH668" s="107"/>
      <c r="GXI668" s="2"/>
      <c r="GXJ668" s="15"/>
      <c r="GXK668" s="15"/>
      <c r="GXL668" s="80"/>
      <c r="GXM668" s="52"/>
      <c r="GXN668" s="69"/>
      <c r="GXO668" s="69"/>
      <c r="GXP668" s="69"/>
      <c r="GXQ668" s="107"/>
      <c r="GXR668" s="2"/>
      <c r="GXS668" s="15"/>
      <c r="GXT668" s="15"/>
      <c r="GXU668" s="80"/>
      <c r="GXV668" s="52"/>
      <c r="GXW668" s="69"/>
      <c r="GXX668" s="69"/>
      <c r="GXY668" s="69"/>
      <c r="GXZ668" s="107"/>
      <c r="GYA668" s="2"/>
      <c r="GYB668" s="15"/>
      <c r="GYC668" s="15"/>
      <c r="GYD668" s="80"/>
      <c r="GYE668" s="52"/>
      <c r="GYF668" s="69"/>
      <c r="GYG668" s="69"/>
      <c r="GYH668" s="69"/>
      <c r="GYI668" s="107"/>
      <c r="GYJ668" s="2"/>
      <c r="GYK668" s="15"/>
      <c r="GYL668" s="15"/>
      <c r="GYM668" s="80"/>
      <c r="GYN668" s="52"/>
      <c r="GYO668" s="69"/>
      <c r="GYP668" s="69"/>
      <c r="GYQ668" s="69"/>
      <c r="GYR668" s="107"/>
      <c r="GYS668" s="2"/>
      <c r="GYT668" s="15"/>
      <c r="GYU668" s="15"/>
      <c r="GYV668" s="80"/>
      <c r="GYW668" s="52"/>
      <c r="GYX668" s="69"/>
      <c r="GYY668" s="69"/>
      <c r="GYZ668" s="69"/>
      <c r="GZA668" s="107"/>
      <c r="GZB668" s="2"/>
      <c r="GZC668" s="15"/>
      <c r="GZD668" s="15"/>
      <c r="GZE668" s="80"/>
      <c r="GZF668" s="52"/>
      <c r="GZG668" s="69"/>
      <c r="GZH668" s="69"/>
      <c r="GZI668" s="69"/>
      <c r="GZJ668" s="107"/>
      <c r="GZK668" s="2"/>
      <c r="GZL668" s="15"/>
      <c r="GZM668" s="15"/>
      <c r="GZN668" s="80"/>
      <c r="GZO668" s="52"/>
      <c r="GZP668" s="69"/>
      <c r="GZQ668" s="69"/>
      <c r="GZR668" s="69"/>
      <c r="GZS668" s="107"/>
      <c r="GZT668" s="2"/>
      <c r="GZU668" s="15"/>
      <c r="GZV668" s="15"/>
      <c r="GZW668" s="80"/>
      <c r="GZX668" s="52"/>
      <c r="GZY668" s="69"/>
      <c r="GZZ668" s="69"/>
      <c r="HAA668" s="69"/>
      <c r="HAB668" s="107"/>
      <c r="HAC668" s="2"/>
      <c r="HAD668" s="15"/>
      <c r="HAE668" s="15"/>
      <c r="HAF668" s="80"/>
      <c r="HAG668" s="52"/>
      <c r="HAH668" s="69"/>
      <c r="HAI668" s="69"/>
      <c r="HAJ668" s="69"/>
      <c r="HAK668" s="107"/>
      <c r="HAL668" s="2"/>
      <c r="HAM668" s="15"/>
      <c r="HAN668" s="15"/>
      <c r="HAO668" s="80"/>
      <c r="HAP668" s="52"/>
      <c r="HAQ668" s="69"/>
      <c r="HAR668" s="69"/>
      <c r="HAS668" s="69"/>
      <c r="HAT668" s="107"/>
      <c r="HAU668" s="2"/>
      <c r="HAV668" s="15"/>
      <c r="HAW668" s="15"/>
      <c r="HAX668" s="80"/>
      <c r="HAY668" s="52"/>
      <c r="HAZ668" s="69"/>
      <c r="HBA668" s="69"/>
      <c r="HBB668" s="69"/>
      <c r="HBC668" s="107"/>
      <c r="HBD668" s="2"/>
      <c r="HBE668" s="15"/>
      <c r="HBF668" s="15"/>
      <c r="HBG668" s="80"/>
      <c r="HBH668" s="52"/>
      <c r="HBI668" s="69"/>
      <c r="HBJ668" s="69"/>
      <c r="HBK668" s="69"/>
      <c r="HBL668" s="107"/>
      <c r="HBM668" s="2"/>
      <c r="HBN668" s="15"/>
      <c r="HBO668" s="15"/>
      <c r="HBP668" s="80"/>
      <c r="HBQ668" s="52"/>
      <c r="HBR668" s="69"/>
      <c r="HBS668" s="69"/>
      <c r="HBT668" s="69"/>
      <c r="HBU668" s="107"/>
      <c r="HBV668" s="2"/>
      <c r="HBW668" s="15"/>
      <c r="HBX668" s="15"/>
      <c r="HBY668" s="80"/>
      <c r="HBZ668" s="52"/>
      <c r="HCA668" s="69"/>
      <c r="HCB668" s="69"/>
      <c r="HCC668" s="69"/>
      <c r="HCD668" s="107"/>
      <c r="HCE668" s="2"/>
      <c r="HCF668" s="15"/>
      <c r="HCG668" s="15"/>
      <c r="HCH668" s="80"/>
      <c r="HCI668" s="52"/>
      <c r="HCJ668" s="69"/>
      <c r="HCK668" s="69"/>
      <c r="HCL668" s="69"/>
      <c r="HCM668" s="107"/>
      <c r="HCN668" s="2"/>
      <c r="HCO668" s="15"/>
      <c r="HCP668" s="15"/>
      <c r="HCQ668" s="80"/>
      <c r="HCR668" s="52"/>
      <c r="HCS668" s="69"/>
      <c r="HCT668" s="69"/>
      <c r="HCU668" s="69"/>
      <c r="HCV668" s="107"/>
      <c r="HCW668" s="2"/>
      <c r="HCX668" s="15"/>
      <c r="HCY668" s="15"/>
      <c r="HCZ668" s="80"/>
      <c r="HDA668" s="52"/>
      <c r="HDB668" s="69"/>
      <c r="HDC668" s="69"/>
      <c r="HDD668" s="69"/>
      <c r="HDE668" s="107"/>
      <c r="HDF668" s="2"/>
      <c r="HDG668" s="15"/>
      <c r="HDH668" s="15"/>
      <c r="HDI668" s="80"/>
      <c r="HDJ668" s="52"/>
      <c r="HDK668" s="69"/>
      <c r="HDL668" s="69"/>
      <c r="HDM668" s="69"/>
      <c r="HDN668" s="107"/>
      <c r="HDO668" s="2"/>
      <c r="HDP668" s="15"/>
      <c r="HDQ668" s="15"/>
      <c r="HDR668" s="80"/>
      <c r="HDS668" s="52"/>
      <c r="HDT668" s="69"/>
      <c r="HDU668" s="69"/>
      <c r="HDV668" s="69"/>
      <c r="HDW668" s="107"/>
      <c r="HDX668" s="2"/>
      <c r="HDY668" s="15"/>
      <c r="HDZ668" s="15"/>
      <c r="HEA668" s="80"/>
      <c r="HEB668" s="52"/>
      <c r="HEC668" s="69"/>
      <c r="HED668" s="69"/>
      <c r="HEE668" s="69"/>
      <c r="HEF668" s="107"/>
      <c r="HEG668" s="2"/>
      <c r="HEH668" s="15"/>
      <c r="HEI668" s="15"/>
      <c r="HEJ668" s="80"/>
      <c r="HEK668" s="52"/>
      <c r="HEL668" s="69"/>
      <c r="HEM668" s="69"/>
      <c r="HEN668" s="69"/>
      <c r="HEO668" s="107"/>
      <c r="HEP668" s="2"/>
      <c r="HEQ668" s="15"/>
      <c r="HER668" s="15"/>
      <c r="HES668" s="80"/>
      <c r="HET668" s="52"/>
      <c r="HEU668" s="69"/>
      <c r="HEV668" s="69"/>
      <c r="HEW668" s="69"/>
      <c r="HEX668" s="107"/>
      <c r="HEY668" s="2"/>
      <c r="HEZ668" s="15"/>
      <c r="HFA668" s="15"/>
      <c r="HFB668" s="80"/>
      <c r="HFC668" s="52"/>
      <c r="HFD668" s="69"/>
      <c r="HFE668" s="69"/>
      <c r="HFF668" s="69"/>
      <c r="HFG668" s="107"/>
      <c r="HFH668" s="2"/>
      <c r="HFI668" s="15"/>
      <c r="HFJ668" s="15"/>
      <c r="HFK668" s="80"/>
      <c r="HFL668" s="52"/>
      <c r="HFM668" s="69"/>
      <c r="HFN668" s="69"/>
      <c r="HFO668" s="69"/>
      <c r="HFP668" s="107"/>
      <c r="HFQ668" s="2"/>
      <c r="HFR668" s="15"/>
      <c r="HFS668" s="15"/>
      <c r="HFT668" s="80"/>
      <c r="HFU668" s="52"/>
      <c r="HFV668" s="69"/>
      <c r="HFW668" s="69"/>
      <c r="HFX668" s="69"/>
      <c r="HFY668" s="107"/>
      <c r="HFZ668" s="2"/>
      <c r="HGA668" s="15"/>
      <c r="HGB668" s="15"/>
      <c r="HGC668" s="80"/>
      <c r="HGD668" s="52"/>
      <c r="HGE668" s="69"/>
      <c r="HGF668" s="69"/>
      <c r="HGG668" s="69"/>
      <c r="HGH668" s="107"/>
      <c r="HGI668" s="2"/>
      <c r="HGJ668" s="15"/>
      <c r="HGK668" s="15"/>
      <c r="HGL668" s="80"/>
      <c r="HGM668" s="52"/>
      <c r="HGN668" s="69"/>
      <c r="HGO668" s="69"/>
      <c r="HGP668" s="69"/>
      <c r="HGQ668" s="107"/>
      <c r="HGR668" s="2"/>
      <c r="HGS668" s="15"/>
      <c r="HGT668" s="15"/>
      <c r="HGU668" s="80"/>
      <c r="HGV668" s="52"/>
      <c r="HGW668" s="69"/>
      <c r="HGX668" s="69"/>
      <c r="HGY668" s="69"/>
      <c r="HGZ668" s="107"/>
      <c r="HHA668" s="2"/>
      <c r="HHB668" s="15"/>
      <c r="HHC668" s="15"/>
      <c r="HHD668" s="80"/>
      <c r="HHE668" s="52"/>
      <c r="HHF668" s="69"/>
      <c r="HHG668" s="69"/>
      <c r="HHH668" s="69"/>
      <c r="HHI668" s="107"/>
      <c r="HHJ668" s="2"/>
      <c r="HHK668" s="15"/>
      <c r="HHL668" s="15"/>
      <c r="HHM668" s="80"/>
      <c r="HHN668" s="52"/>
      <c r="HHO668" s="69"/>
      <c r="HHP668" s="69"/>
      <c r="HHQ668" s="69"/>
      <c r="HHR668" s="107"/>
      <c r="HHS668" s="2"/>
      <c r="HHT668" s="15"/>
      <c r="HHU668" s="15"/>
      <c r="HHV668" s="80"/>
      <c r="HHW668" s="52"/>
      <c r="HHX668" s="69"/>
      <c r="HHY668" s="69"/>
      <c r="HHZ668" s="69"/>
      <c r="HIA668" s="107"/>
      <c r="HIB668" s="2"/>
      <c r="HIC668" s="15"/>
      <c r="HID668" s="15"/>
      <c r="HIE668" s="80"/>
      <c r="HIF668" s="52"/>
      <c r="HIG668" s="69"/>
      <c r="HIH668" s="69"/>
      <c r="HII668" s="69"/>
      <c r="HIJ668" s="107"/>
      <c r="HIK668" s="2"/>
      <c r="HIL668" s="15"/>
      <c r="HIM668" s="15"/>
      <c r="HIN668" s="80"/>
      <c r="HIO668" s="52"/>
      <c r="HIP668" s="69"/>
      <c r="HIQ668" s="69"/>
      <c r="HIR668" s="69"/>
      <c r="HIS668" s="107"/>
      <c r="HIT668" s="2"/>
      <c r="HIU668" s="15"/>
      <c r="HIV668" s="15"/>
      <c r="HIW668" s="80"/>
      <c r="HIX668" s="52"/>
      <c r="HIY668" s="69"/>
      <c r="HIZ668" s="69"/>
      <c r="HJA668" s="69"/>
      <c r="HJB668" s="107"/>
      <c r="HJC668" s="2"/>
      <c r="HJD668" s="15"/>
      <c r="HJE668" s="15"/>
      <c r="HJF668" s="80"/>
      <c r="HJG668" s="52"/>
      <c r="HJH668" s="69"/>
      <c r="HJI668" s="69"/>
      <c r="HJJ668" s="69"/>
      <c r="HJK668" s="107"/>
      <c r="HJL668" s="2"/>
      <c r="HJM668" s="15"/>
      <c r="HJN668" s="15"/>
      <c r="HJO668" s="80"/>
      <c r="HJP668" s="52"/>
      <c r="HJQ668" s="69"/>
      <c r="HJR668" s="69"/>
      <c r="HJS668" s="69"/>
      <c r="HJT668" s="107"/>
      <c r="HJU668" s="2"/>
      <c r="HJV668" s="15"/>
      <c r="HJW668" s="15"/>
      <c r="HJX668" s="80"/>
      <c r="HJY668" s="52"/>
      <c r="HJZ668" s="69"/>
      <c r="HKA668" s="69"/>
      <c r="HKB668" s="69"/>
      <c r="HKC668" s="107"/>
      <c r="HKD668" s="2"/>
      <c r="HKE668" s="15"/>
      <c r="HKF668" s="15"/>
      <c r="HKG668" s="80"/>
      <c r="HKH668" s="52"/>
      <c r="HKI668" s="69"/>
      <c r="HKJ668" s="69"/>
      <c r="HKK668" s="69"/>
      <c r="HKL668" s="107"/>
      <c r="HKM668" s="2"/>
      <c r="HKN668" s="15"/>
      <c r="HKO668" s="15"/>
      <c r="HKP668" s="80"/>
      <c r="HKQ668" s="52"/>
      <c r="HKR668" s="69"/>
      <c r="HKS668" s="69"/>
      <c r="HKT668" s="69"/>
      <c r="HKU668" s="107"/>
      <c r="HKV668" s="2"/>
      <c r="HKW668" s="15"/>
      <c r="HKX668" s="15"/>
      <c r="HKY668" s="80"/>
      <c r="HKZ668" s="52"/>
      <c r="HLA668" s="69"/>
      <c r="HLB668" s="69"/>
      <c r="HLC668" s="69"/>
      <c r="HLD668" s="107"/>
      <c r="HLE668" s="2"/>
      <c r="HLF668" s="15"/>
      <c r="HLG668" s="15"/>
      <c r="HLH668" s="80"/>
      <c r="HLI668" s="52"/>
      <c r="HLJ668" s="69"/>
      <c r="HLK668" s="69"/>
      <c r="HLL668" s="69"/>
      <c r="HLM668" s="107"/>
      <c r="HLN668" s="2"/>
      <c r="HLO668" s="15"/>
      <c r="HLP668" s="15"/>
      <c r="HLQ668" s="80"/>
      <c r="HLR668" s="52"/>
      <c r="HLS668" s="69"/>
      <c r="HLT668" s="69"/>
      <c r="HLU668" s="69"/>
      <c r="HLV668" s="107"/>
      <c r="HLW668" s="2"/>
      <c r="HLX668" s="15"/>
      <c r="HLY668" s="15"/>
      <c r="HLZ668" s="80"/>
      <c r="HMA668" s="52"/>
      <c r="HMB668" s="69"/>
      <c r="HMC668" s="69"/>
      <c r="HMD668" s="69"/>
      <c r="HME668" s="107"/>
      <c r="HMF668" s="2"/>
      <c r="HMG668" s="15"/>
      <c r="HMH668" s="15"/>
      <c r="HMI668" s="80"/>
      <c r="HMJ668" s="52"/>
      <c r="HMK668" s="69"/>
      <c r="HML668" s="69"/>
      <c r="HMM668" s="69"/>
      <c r="HMN668" s="107"/>
      <c r="HMO668" s="2"/>
      <c r="HMP668" s="15"/>
      <c r="HMQ668" s="15"/>
      <c r="HMR668" s="80"/>
      <c r="HMS668" s="52"/>
      <c r="HMT668" s="69"/>
      <c r="HMU668" s="69"/>
      <c r="HMV668" s="69"/>
      <c r="HMW668" s="107"/>
      <c r="HMX668" s="2"/>
      <c r="HMY668" s="15"/>
      <c r="HMZ668" s="15"/>
      <c r="HNA668" s="80"/>
      <c r="HNB668" s="52"/>
      <c r="HNC668" s="69"/>
      <c r="HND668" s="69"/>
      <c r="HNE668" s="69"/>
      <c r="HNF668" s="107"/>
      <c r="HNG668" s="2"/>
      <c r="HNH668" s="15"/>
      <c r="HNI668" s="15"/>
      <c r="HNJ668" s="80"/>
      <c r="HNK668" s="52"/>
      <c r="HNL668" s="69"/>
      <c r="HNM668" s="69"/>
      <c r="HNN668" s="69"/>
      <c r="HNO668" s="107"/>
      <c r="HNP668" s="2"/>
      <c r="HNQ668" s="15"/>
      <c r="HNR668" s="15"/>
      <c r="HNS668" s="80"/>
      <c r="HNT668" s="52"/>
      <c r="HNU668" s="69"/>
      <c r="HNV668" s="69"/>
      <c r="HNW668" s="69"/>
      <c r="HNX668" s="107"/>
      <c r="HNY668" s="2"/>
      <c r="HNZ668" s="15"/>
      <c r="HOA668" s="15"/>
      <c r="HOB668" s="80"/>
      <c r="HOC668" s="52"/>
      <c r="HOD668" s="69"/>
      <c r="HOE668" s="69"/>
      <c r="HOF668" s="69"/>
      <c r="HOG668" s="107"/>
      <c r="HOH668" s="2"/>
      <c r="HOI668" s="15"/>
      <c r="HOJ668" s="15"/>
      <c r="HOK668" s="80"/>
      <c r="HOL668" s="52"/>
      <c r="HOM668" s="69"/>
      <c r="HON668" s="69"/>
      <c r="HOO668" s="69"/>
      <c r="HOP668" s="107"/>
      <c r="HOQ668" s="2"/>
      <c r="HOR668" s="15"/>
      <c r="HOS668" s="15"/>
      <c r="HOT668" s="80"/>
      <c r="HOU668" s="52"/>
      <c r="HOV668" s="69"/>
      <c r="HOW668" s="69"/>
      <c r="HOX668" s="69"/>
      <c r="HOY668" s="107"/>
      <c r="HOZ668" s="2"/>
      <c r="HPA668" s="15"/>
      <c r="HPB668" s="15"/>
      <c r="HPC668" s="80"/>
      <c r="HPD668" s="52"/>
      <c r="HPE668" s="69"/>
      <c r="HPF668" s="69"/>
      <c r="HPG668" s="69"/>
      <c r="HPH668" s="107"/>
      <c r="HPI668" s="2"/>
      <c r="HPJ668" s="15"/>
      <c r="HPK668" s="15"/>
      <c r="HPL668" s="80"/>
      <c r="HPM668" s="52"/>
      <c r="HPN668" s="69"/>
      <c r="HPO668" s="69"/>
      <c r="HPP668" s="69"/>
      <c r="HPQ668" s="107"/>
      <c r="HPR668" s="2"/>
      <c r="HPS668" s="15"/>
      <c r="HPT668" s="15"/>
      <c r="HPU668" s="80"/>
      <c r="HPV668" s="52"/>
      <c r="HPW668" s="69"/>
      <c r="HPX668" s="69"/>
      <c r="HPY668" s="69"/>
      <c r="HPZ668" s="107"/>
      <c r="HQA668" s="2"/>
      <c r="HQB668" s="15"/>
      <c r="HQC668" s="15"/>
      <c r="HQD668" s="80"/>
      <c r="HQE668" s="52"/>
      <c r="HQF668" s="69"/>
      <c r="HQG668" s="69"/>
      <c r="HQH668" s="69"/>
      <c r="HQI668" s="107"/>
      <c r="HQJ668" s="2"/>
      <c r="HQK668" s="15"/>
      <c r="HQL668" s="15"/>
      <c r="HQM668" s="80"/>
      <c r="HQN668" s="52"/>
      <c r="HQO668" s="69"/>
      <c r="HQP668" s="69"/>
      <c r="HQQ668" s="69"/>
      <c r="HQR668" s="107"/>
      <c r="HQS668" s="2"/>
      <c r="HQT668" s="15"/>
      <c r="HQU668" s="15"/>
      <c r="HQV668" s="80"/>
      <c r="HQW668" s="52"/>
      <c r="HQX668" s="69"/>
      <c r="HQY668" s="69"/>
      <c r="HQZ668" s="69"/>
      <c r="HRA668" s="107"/>
      <c r="HRB668" s="2"/>
      <c r="HRC668" s="15"/>
      <c r="HRD668" s="15"/>
      <c r="HRE668" s="80"/>
      <c r="HRF668" s="52"/>
      <c r="HRG668" s="69"/>
      <c r="HRH668" s="69"/>
      <c r="HRI668" s="69"/>
      <c r="HRJ668" s="107"/>
      <c r="HRK668" s="2"/>
      <c r="HRL668" s="15"/>
      <c r="HRM668" s="15"/>
      <c r="HRN668" s="80"/>
      <c r="HRO668" s="52"/>
      <c r="HRP668" s="69"/>
      <c r="HRQ668" s="69"/>
      <c r="HRR668" s="69"/>
      <c r="HRS668" s="107"/>
      <c r="HRT668" s="2"/>
      <c r="HRU668" s="15"/>
      <c r="HRV668" s="15"/>
      <c r="HRW668" s="80"/>
      <c r="HRX668" s="52"/>
      <c r="HRY668" s="69"/>
      <c r="HRZ668" s="69"/>
      <c r="HSA668" s="69"/>
      <c r="HSB668" s="107"/>
      <c r="HSC668" s="2"/>
      <c r="HSD668" s="15"/>
      <c r="HSE668" s="15"/>
      <c r="HSF668" s="80"/>
      <c r="HSG668" s="52"/>
      <c r="HSH668" s="69"/>
      <c r="HSI668" s="69"/>
      <c r="HSJ668" s="69"/>
      <c r="HSK668" s="107"/>
      <c r="HSL668" s="2"/>
      <c r="HSM668" s="15"/>
      <c r="HSN668" s="15"/>
      <c r="HSO668" s="80"/>
      <c r="HSP668" s="52"/>
      <c r="HSQ668" s="69"/>
      <c r="HSR668" s="69"/>
      <c r="HSS668" s="69"/>
      <c r="HST668" s="107"/>
      <c r="HSU668" s="2"/>
      <c r="HSV668" s="15"/>
      <c r="HSW668" s="15"/>
      <c r="HSX668" s="80"/>
      <c r="HSY668" s="52"/>
      <c r="HSZ668" s="69"/>
      <c r="HTA668" s="69"/>
      <c r="HTB668" s="69"/>
      <c r="HTC668" s="107"/>
      <c r="HTD668" s="2"/>
      <c r="HTE668" s="15"/>
      <c r="HTF668" s="15"/>
      <c r="HTG668" s="80"/>
      <c r="HTH668" s="52"/>
      <c r="HTI668" s="69"/>
      <c r="HTJ668" s="69"/>
      <c r="HTK668" s="69"/>
      <c r="HTL668" s="107"/>
      <c r="HTM668" s="2"/>
      <c r="HTN668" s="15"/>
      <c r="HTO668" s="15"/>
      <c r="HTP668" s="80"/>
      <c r="HTQ668" s="52"/>
      <c r="HTR668" s="69"/>
      <c r="HTS668" s="69"/>
      <c r="HTT668" s="69"/>
      <c r="HTU668" s="107"/>
      <c r="HTV668" s="2"/>
      <c r="HTW668" s="15"/>
      <c r="HTX668" s="15"/>
      <c r="HTY668" s="80"/>
      <c r="HTZ668" s="52"/>
      <c r="HUA668" s="69"/>
      <c r="HUB668" s="69"/>
      <c r="HUC668" s="69"/>
      <c r="HUD668" s="107"/>
      <c r="HUE668" s="2"/>
      <c r="HUF668" s="15"/>
      <c r="HUG668" s="15"/>
      <c r="HUH668" s="80"/>
      <c r="HUI668" s="52"/>
      <c r="HUJ668" s="69"/>
      <c r="HUK668" s="69"/>
      <c r="HUL668" s="69"/>
      <c r="HUM668" s="107"/>
      <c r="HUN668" s="2"/>
      <c r="HUO668" s="15"/>
      <c r="HUP668" s="15"/>
      <c r="HUQ668" s="80"/>
      <c r="HUR668" s="52"/>
      <c r="HUS668" s="69"/>
      <c r="HUT668" s="69"/>
      <c r="HUU668" s="69"/>
      <c r="HUV668" s="107"/>
      <c r="HUW668" s="2"/>
      <c r="HUX668" s="15"/>
      <c r="HUY668" s="15"/>
      <c r="HUZ668" s="80"/>
      <c r="HVA668" s="52"/>
      <c r="HVB668" s="69"/>
      <c r="HVC668" s="69"/>
      <c r="HVD668" s="69"/>
      <c r="HVE668" s="107"/>
      <c r="HVF668" s="2"/>
      <c r="HVG668" s="15"/>
      <c r="HVH668" s="15"/>
      <c r="HVI668" s="80"/>
      <c r="HVJ668" s="52"/>
      <c r="HVK668" s="69"/>
      <c r="HVL668" s="69"/>
      <c r="HVM668" s="69"/>
      <c r="HVN668" s="107"/>
      <c r="HVO668" s="2"/>
      <c r="HVP668" s="15"/>
      <c r="HVQ668" s="15"/>
      <c r="HVR668" s="80"/>
      <c r="HVS668" s="52"/>
      <c r="HVT668" s="69"/>
      <c r="HVU668" s="69"/>
      <c r="HVV668" s="69"/>
      <c r="HVW668" s="107"/>
      <c r="HVX668" s="2"/>
      <c r="HVY668" s="15"/>
      <c r="HVZ668" s="15"/>
      <c r="HWA668" s="80"/>
      <c r="HWB668" s="52"/>
      <c r="HWC668" s="69"/>
      <c r="HWD668" s="69"/>
      <c r="HWE668" s="69"/>
      <c r="HWF668" s="107"/>
      <c r="HWG668" s="2"/>
      <c r="HWH668" s="15"/>
      <c r="HWI668" s="15"/>
      <c r="HWJ668" s="80"/>
      <c r="HWK668" s="52"/>
      <c r="HWL668" s="69"/>
      <c r="HWM668" s="69"/>
      <c r="HWN668" s="69"/>
      <c r="HWO668" s="107"/>
      <c r="HWP668" s="2"/>
      <c r="HWQ668" s="15"/>
      <c r="HWR668" s="15"/>
      <c r="HWS668" s="80"/>
      <c r="HWT668" s="52"/>
      <c r="HWU668" s="69"/>
      <c r="HWV668" s="69"/>
      <c r="HWW668" s="69"/>
      <c r="HWX668" s="107"/>
      <c r="HWY668" s="2"/>
      <c r="HWZ668" s="15"/>
      <c r="HXA668" s="15"/>
      <c r="HXB668" s="80"/>
      <c r="HXC668" s="52"/>
      <c r="HXD668" s="69"/>
      <c r="HXE668" s="69"/>
      <c r="HXF668" s="69"/>
      <c r="HXG668" s="107"/>
      <c r="HXH668" s="2"/>
      <c r="HXI668" s="15"/>
      <c r="HXJ668" s="15"/>
      <c r="HXK668" s="80"/>
      <c r="HXL668" s="52"/>
      <c r="HXM668" s="69"/>
      <c r="HXN668" s="69"/>
      <c r="HXO668" s="69"/>
      <c r="HXP668" s="107"/>
      <c r="HXQ668" s="2"/>
      <c r="HXR668" s="15"/>
      <c r="HXS668" s="15"/>
      <c r="HXT668" s="80"/>
      <c r="HXU668" s="52"/>
      <c r="HXV668" s="69"/>
      <c r="HXW668" s="69"/>
      <c r="HXX668" s="69"/>
      <c r="HXY668" s="107"/>
      <c r="HXZ668" s="2"/>
      <c r="HYA668" s="15"/>
      <c r="HYB668" s="15"/>
      <c r="HYC668" s="80"/>
      <c r="HYD668" s="52"/>
      <c r="HYE668" s="69"/>
      <c r="HYF668" s="69"/>
      <c r="HYG668" s="69"/>
      <c r="HYH668" s="107"/>
      <c r="HYI668" s="2"/>
      <c r="HYJ668" s="15"/>
      <c r="HYK668" s="15"/>
      <c r="HYL668" s="80"/>
      <c r="HYM668" s="52"/>
      <c r="HYN668" s="69"/>
      <c r="HYO668" s="69"/>
      <c r="HYP668" s="69"/>
      <c r="HYQ668" s="107"/>
      <c r="HYR668" s="2"/>
      <c r="HYS668" s="15"/>
      <c r="HYT668" s="15"/>
      <c r="HYU668" s="80"/>
      <c r="HYV668" s="52"/>
      <c r="HYW668" s="69"/>
      <c r="HYX668" s="69"/>
      <c r="HYY668" s="69"/>
      <c r="HYZ668" s="107"/>
      <c r="HZA668" s="2"/>
      <c r="HZB668" s="15"/>
      <c r="HZC668" s="15"/>
      <c r="HZD668" s="80"/>
      <c r="HZE668" s="52"/>
      <c r="HZF668" s="69"/>
      <c r="HZG668" s="69"/>
      <c r="HZH668" s="69"/>
      <c r="HZI668" s="107"/>
      <c r="HZJ668" s="2"/>
      <c r="HZK668" s="15"/>
      <c r="HZL668" s="15"/>
      <c r="HZM668" s="80"/>
      <c r="HZN668" s="52"/>
      <c r="HZO668" s="69"/>
      <c r="HZP668" s="69"/>
      <c r="HZQ668" s="69"/>
      <c r="HZR668" s="107"/>
      <c r="HZS668" s="2"/>
      <c r="HZT668" s="15"/>
      <c r="HZU668" s="15"/>
      <c r="HZV668" s="80"/>
      <c r="HZW668" s="52"/>
      <c r="HZX668" s="69"/>
      <c r="HZY668" s="69"/>
      <c r="HZZ668" s="69"/>
      <c r="IAA668" s="107"/>
      <c r="IAB668" s="2"/>
      <c r="IAC668" s="15"/>
      <c r="IAD668" s="15"/>
      <c r="IAE668" s="80"/>
      <c r="IAF668" s="52"/>
      <c r="IAG668" s="69"/>
      <c r="IAH668" s="69"/>
      <c r="IAI668" s="69"/>
      <c r="IAJ668" s="107"/>
      <c r="IAK668" s="2"/>
      <c r="IAL668" s="15"/>
      <c r="IAM668" s="15"/>
      <c r="IAN668" s="80"/>
      <c r="IAO668" s="52"/>
      <c r="IAP668" s="69"/>
      <c r="IAQ668" s="69"/>
      <c r="IAR668" s="69"/>
      <c r="IAS668" s="107"/>
      <c r="IAT668" s="2"/>
      <c r="IAU668" s="15"/>
      <c r="IAV668" s="15"/>
      <c r="IAW668" s="80"/>
      <c r="IAX668" s="52"/>
      <c r="IAY668" s="69"/>
      <c r="IAZ668" s="69"/>
      <c r="IBA668" s="69"/>
      <c r="IBB668" s="107"/>
      <c r="IBC668" s="2"/>
      <c r="IBD668" s="15"/>
      <c r="IBE668" s="15"/>
      <c r="IBF668" s="80"/>
      <c r="IBG668" s="52"/>
      <c r="IBH668" s="69"/>
      <c r="IBI668" s="69"/>
      <c r="IBJ668" s="69"/>
      <c r="IBK668" s="107"/>
      <c r="IBL668" s="2"/>
      <c r="IBM668" s="15"/>
      <c r="IBN668" s="15"/>
      <c r="IBO668" s="80"/>
      <c r="IBP668" s="52"/>
      <c r="IBQ668" s="69"/>
      <c r="IBR668" s="69"/>
      <c r="IBS668" s="69"/>
      <c r="IBT668" s="107"/>
      <c r="IBU668" s="2"/>
      <c r="IBV668" s="15"/>
      <c r="IBW668" s="15"/>
      <c r="IBX668" s="80"/>
      <c r="IBY668" s="52"/>
      <c r="IBZ668" s="69"/>
      <c r="ICA668" s="69"/>
      <c r="ICB668" s="69"/>
      <c r="ICC668" s="107"/>
      <c r="ICD668" s="2"/>
      <c r="ICE668" s="15"/>
      <c r="ICF668" s="15"/>
      <c r="ICG668" s="80"/>
      <c r="ICH668" s="52"/>
      <c r="ICI668" s="69"/>
      <c r="ICJ668" s="69"/>
      <c r="ICK668" s="69"/>
      <c r="ICL668" s="107"/>
      <c r="ICM668" s="2"/>
      <c r="ICN668" s="15"/>
      <c r="ICO668" s="15"/>
      <c r="ICP668" s="80"/>
      <c r="ICQ668" s="52"/>
      <c r="ICR668" s="69"/>
      <c r="ICS668" s="69"/>
      <c r="ICT668" s="69"/>
      <c r="ICU668" s="107"/>
      <c r="ICV668" s="2"/>
      <c r="ICW668" s="15"/>
      <c r="ICX668" s="15"/>
      <c r="ICY668" s="80"/>
      <c r="ICZ668" s="52"/>
      <c r="IDA668" s="69"/>
      <c r="IDB668" s="69"/>
      <c r="IDC668" s="69"/>
      <c r="IDD668" s="107"/>
      <c r="IDE668" s="2"/>
      <c r="IDF668" s="15"/>
      <c r="IDG668" s="15"/>
      <c r="IDH668" s="80"/>
      <c r="IDI668" s="52"/>
      <c r="IDJ668" s="69"/>
      <c r="IDK668" s="69"/>
      <c r="IDL668" s="69"/>
      <c r="IDM668" s="107"/>
      <c r="IDN668" s="2"/>
      <c r="IDO668" s="15"/>
      <c r="IDP668" s="15"/>
      <c r="IDQ668" s="80"/>
      <c r="IDR668" s="52"/>
      <c r="IDS668" s="69"/>
      <c r="IDT668" s="69"/>
      <c r="IDU668" s="69"/>
      <c r="IDV668" s="107"/>
      <c r="IDW668" s="2"/>
      <c r="IDX668" s="15"/>
      <c r="IDY668" s="15"/>
      <c r="IDZ668" s="80"/>
      <c r="IEA668" s="52"/>
      <c r="IEB668" s="69"/>
      <c r="IEC668" s="69"/>
      <c r="IED668" s="69"/>
      <c r="IEE668" s="107"/>
      <c r="IEF668" s="2"/>
      <c r="IEG668" s="15"/>
      <c r="IEH668" s="15"/>
      <c r="IEI668" s="80"/>
      <c r="IEJ668" s="52"/>
      <c r="IEK668" s="69"/>
      <c r="IEL668" s="69"/>
      <c r="IEM668" s="69"/>
      <c r="IEN668" s="107"/>
      <c r="IEO668" s="2"/>
      <c r="IEP668" s="15"/>
      <c r="IEQ668" s="15"/>
      <c r="IER668" s="80"/>
      <c r="IES668" s="52"/>
      <c r="IET668" s="69"/>
      <c r="IEU668" s="69"/>
      <c r="IEV668" s="69"/>
      <c r="IEW668" s="107"/>
      <c r="IEX668" s="2"/>
      <c r="IEY668" s="15"/>
      <c r="IEZ668" s="15"/>
      <c r="IFA668" s="80"/>
      <c r="IFB668" s="52"/>
      <c r="IFC668" s="69"/>
      <c r="IFD668" s="69"/>
      <c r="IFE668" s="69"/>
      <c r="IFF668" s="107"/>
      <c r="IFG668" s="2"/>
      <c r="IFH668" s="15"/>
      <c r="IFI668" s="15"/>
      <c r="IFJ668" s="80"/>
      <c r="IFK668" s="52"/>
      <c r="IFL668" s="69"/>
      <c r="IFM668" s="69"/>
      <c r="IFN668" s="69"/>
      <c r="IFO668" s="107"/>
      <c r="IFP668" s="2"/>
      <c r="IFQ668" s="15"/>
      <c r="IFR668" s="15"/>
      <c r="IFS668" s="80"/>
      <c r="IFT668" s="52"/>
      <c r="IFU668" s="69"/>
      <c r="IFV668" s="69"/>
      <c r="IFW668" s="69"/>
      <c r="IFX668" s="107"/>
      <c r="IFY668" s="2"/>
      <c r="IFZ668" s="15"/>
      <c r="IGA668" s="15"/>
      <c r="IGB668" s="80"/>
      <c r="IGC668" s="52"/>
      <c r="IGD668" s="69"/>
      <c r="IGE668" s="69"/>
      <c r="IGF668" s="69"/>
      <c r="IGG668" s="107"/>
      <c r="IGH668" s="2"/>
      <c r="IGI668" s="15"/>
      <c r="IGJ668" s="15"/>
      <c r="IGK668" s="80"/>
      <c r="IGL668" s="52"/>
      <c r="IGM668" s="69"/>
      <c r="IGN668" s="69"/>
      <c r="IGO668" s="69"/>
      <c r="IGP668" s="107"/>
      <c r="IGQ668" s="2"/>
      <c r="IGR668" s="15"/>
      <c r="IGS668" s="15"/>
      <c r="IGT668" s="80"/>
      <c r="IGU668" s="52"/>
      <c r="IGV668" s="69"/>
      <c r="IGW668" s="69"/>
      <c r="IGX668" s="69"/>
      <c r="IGY668" s="107"/>
      <c r="IGZ668" s="2"/>
      <c r="IHA668" s="15"/>
      <c r="IHB668" s="15"/>
      <c r="IHC668" s="80"/>
      <c r="IHD668" s="52"/>
      <c r="IHE668" s="69"/>
      <c r="IHF668" s="69"/>
      <c r="IHG668" s="69"/>
      <c r="IHH668" s="107"/>
      <c r="IHI668" s="2"/>
      <c r="IHJ668" s="15"/>
      <c r="IHK668" s="15"/>
      <c r="IHL668" s="80"/>
      <c r="IHM668" s="52"/>
      <c r="IHN668" s="69"/>
      <c r="IHO668" s="69"/>
      <c r="IHP668" s="69"/>
      <c r="IHQ668" s="107"/>
      <c r="IHR668" s="2"/>
      <c r="IHS668" s="15"/>
      <c r="IHT668" s="15"/>
      <c r="IHU668" s="80"/>
      <c r="IHV668" s="52"/>
      <c r="IHW668" s="69"/>
      <c r="IHX668" s="69"/>
      <c r="IHY668" s="69"/>
      <c r="IHZ668" s="107"/>
      <c r="IIA668" s="2"/>
      <c r="IIB668" s="15"/>
      <c r="IIC668" s="15"/>
      <c r="IID668" s="80"/>
      <c r="IIE668" s="52"/>
      <c r="IIF668" s="69"/>
      <c r="IIG668" s="69"/>
      <c r="IIH668" s="69"/>
      <c r="III668" s="107"/>
      <c r="IIJ668" s="2"/>
      <c r="IIK668" s="15"/>
      <c r="IIL668" s="15"/>
      <c r="IIM668" s="80"/>
      <c r="IIN668" s="52"/>
      <c r="IIO668" s="69"/>
      <c r="IIP668" s="69"/>
      <c r="IIQ668" s="69"/>
      <c r="IIR668" s="107"/>
      <c r="IIS668" s="2"/>
      <c r="IIT668" s="15"/>
      <c r="IIU668" s="15"/>
      <c r="IIV668" s="80"/>
      <c r="IIW668" s="52"/>
      <c r="IIX668" s="69"/>
      <c r="IIY668" s="69"/>
      <c r="IIZ668" s="69"/>
      <c r="IJA668" s="107"/>
      <c r="IJB668" s="2"/>
      <c r="IJC668" s="15"/>
      <c r="IJD668" s="15"/>
      <c r="IJE668" s="80"/>
      <c r="IJF668" s="52"/>
      <c r="IJG668" s="69"/>
      <c r="IJH668" s="69"/>
      <c r="IJI668" s="69"/>
      <c r="IJJ668" s="107"/>
      <c r="IJK668" s="2"/>
      <c r="IJL668" s="15"/>
      <c r="IJM668" s="15"/>
      <c r="IJN668" s="80"/>
      <c r="IJO668" s="52"/>
      <c r="IJP668" s="69"/>
      <c r="IJQ668" s="69"/>
      <c r="IJR668" s="69"/>
      <c r="IJS668" s="107"/>
      <c r="IJT668" s="2"/>
      <c r="IJU668" s="15"/>
      <c r="IJV668" s="15"/>
      <c r="IJW668" s="80"/>
      <c r="IJX668" s="52"/>
      <c r="IJY668" s="69"/>
      <c r="IJZ668" s="69"/>
      <c r="IKA668" s="69"/>
      <c r="IKB668" s="107"/>
      <c r="IKC668" s="2"/>
      <c r="IKD668" s="15"/>
      <c r="IKE668" s="15"/>
      <c r="IKF668" s="80"/>
      <c r="IKG668" s="52"/>
      <c r="IKH668" s="69"/>
      <c r="IKI668" s="69"/>
      <c r="IKJ668" s="69"/>
      <c r="IKK668" s="107"/>
      <c r="IKL668" s="2"/>
      <c r="IKM668" s="15"/>
      <c r="IKN668" s="15"/>
      <c r="IKO668" s="80"/>
      <c r="IKP668" s="52"/>
      <c r="IKQ668" s="69"/>
      <c r="IKR668" s="69"/>
      <c r="IKS668" s="69"/>
      <c r="IKT668" s="107"/>
      <c r="IKU668" s="2"/>
      <c r="IKV668" s="15"/>
      <c r="IKW668" s="15"/>
      <c r="IKX668" s="80"/>
      <c r="IKY668" s="52"/>
      <c r="IKZ668" s="69"/>
      <c r="ILA668" s="69"/>
      <c r="ILB668" s="69"/>
      <c r="ILC668" s="107"/>
      <c r="ILD668" s="2"/>
      <c r="ILE668" s="15"/>
      <c r="ILF668" s="15"/>
      <c r="ILG668" s="80"/>
      <c r="ILH668" s="52"/>
      <c r="ILI668" s="69"/>
      <c r="ILJ668" s="69"/>
      <c r="ILK668" s="69"/>
      <c r="ILL668" s="107"/>
      <c r="ILM668" s="2"/>
      <c r="ILN668" s="15"/>
      <c r="ILO668" s="15"/>
      <c r="ILP668" s="80"/>
      <c r="ILQ668" s="52"/>
      <c r="ILR668" s="69"/>
      <c r="ILS668" s="69"/>
      <c r="ILT668" s="69"/>
      <c r="ILU668" s="107"/>
      <c r="ILV668" s="2"/>
      <c r="ILW668" s="15"/>
      <c r="ILX668" s="15"/>
      <c r="ILY668" s="80"/>
      <c r="ILZ668" s="52"/>
      <c r="IMA668" s="69"/>
      <c r="IMB668" s="69"/>
      <c r="IMC668" s="69"/>
      <c r="IMD668" s="107"/>
      <c r="IME668" s="2"/>
      <c r="IMF668" s="15"/>
      <c r="IMG668" s="15"/>
      <c r="IMH668" s="80"/>
      <c r="IMI668" s="52"/>
      <c r="IMJ668" s="69"/>
      <c r="IMK668" s="69"/>
      <c r="IML668" s="69"/>
      <c r="IMM668" s="107"/>
      <c r="IMN668" s="2"/>
      <c r="IMO668" s="15"/>
      <c r="IMP668" s="15"/>
      <c r="IMQ668" s="80"/>
      <c r="IMR668" s="52"/>
      <c r="IMS668" s="69"/>
      <c r="IMT668" s="69"/>
      <c r="IMU668" s="69"/>
      <c r="IMV668" s="107"/>
      <c r="IMW668" s="2"/>
      <c r="IMX668" s="15"/>
      <c r="IMY668" s="15"/>
      <c r="IMZ668" s="80"/>
      <c r="INA668" s="52"/>
      <c r="INB668" s="69"/>
      <c r="INC668" s="69"/>
      <c r="IND668" s="69"/>
      <c r="INE668" s="107"/>
      <c r="INF668" s="2"/>
      <c r="ING668" s="15"/>
      <c r="INH668" s="15"/>
      <c r="INI668" s="80"/>
      <c r="INJ668" s="52"/>
      <c r="INK668" s="69"/>
      <c r="INL668" s="69"/>
      <c r="INM668" s="69"/>
      <c r="INN668" s="107"/>
      <c r="INO668" s="2"/>
      <c r="INP668" s="15"/>
      <c r="INQ668" s="15"/>
      <c r="INR668" s="80"/>
      <c r="INS668" s="52"/>
      <c r="INT668" s="69"/>
      <c r="INU668" s="69"/>
      <c r="INV668" s="69"/>
      <c r="INW668" s="107"/>
      <c r="INX668" s="2"/>
      <c r="INY668" s="15"/>
      <c r="INZ668" s="15"/>
      <c r="IOA668" s="80"/>
      <c r="IOB668" s="52"/>
      <c r="IOC668" s="69"/>
      <c r="IOD668" s="69"/>
      <c r="IOE668" s="69"/>
      <c r="IOF668" s="107"/>
      <c r="IOG668" s="2"/>
      <c r="IOH668" s="15"/>
      <c r="IOI668" s="15"/>
      <c r="IOJ668" s="80"/>
      <c r="IOK668" s="52"/>
      <c r="IOL668" s="69"/>
      <c r="IOM668" s="69"/>
      <c r="ION668" s="69"/>
      <c r="IOO668" s="107"/>
      <c r="IOP668" s="2"/>
      <c r="IOQ668" s="15"/>
      <c r="IOR668" s="15"/>
      <c r="IOS668" s="80"/>
      <c r="IOT668" s="52"/>
      <c r="IOU668" s="69"/>
      <c r="IOV668" s="69"/>
      <c r="IOW668" s="69"/>
      <c r="IOX668" s="107"/>
      <c r="IOY668" s="2"/>
      <c r="IOZ668" s="15"/>
      <c r="IPA668" s="15"/>
      <c r="IPB668" s="80"/>
      <c r="IPC668" s="52"/>
      <c r="IPD668" s="69"/>
      <c r="IPE668" s="69"/>
      <c r="IPF668" s="69"/>
      <c r="IPG668" s="107"/>
      <c r="IPH668" s="2"/>
      <c r="IPI668" s="15"/>
      <c r="IPJ668" s="15"/>
      <c r="IPK668" s="80"/>
      <c r="IPL668" s="52"/>
      <c r="IPM668" s="69"/>
      <c r="IPN668" s="69"/>
      <c r="IPO668" s="69"/>
      <c r="IPP668" s="107"/>
      <c r="IPQ668" s="2"/>
      <c r="IPR668" s="15"/>
      <c r="IPS668" s="15"/>
      <c r="IPT668" s="80"/>
      <c r="IPU668" s="52"/>
      <c r="IPV668" s="69"/>
      <c r="IPW668" s="69"/>
      <c r="IPX668" s="69"/>
      <c r="IPY668" s="107"/>
      <c r="IPZ668" s="2"/>
      <c r="IQA668" s="15"/>
      <c r="IQB668" s="15"/>
      <c r="IQC668" s="80"/>
      <c r="IQD668" s="52"/>
      <c r="IQE668" s="69"/>
      <c r="IQF668" s="69"/>
      <c r="IQG668" s="69"/>
      <c r="IQH668" s="107"/>
      <c r="IQI668" s="2"/>
      <c r="IQJ668" s="15"/>
      <c r="IQK668" s="15"/>
      <c r="IQL668" s="80"/>
      <c r="IQM668" s="52"/>
      <c r="IQN668" s="69"/>
      <c r="IQO668" s="69"/>
      <c r="IQP668" s="69"/>
      <c r="IQQ668" s="107"/>
      <c r="IQR668" s="2"/>
      <c r="IQS668" s="15"/>
      <c r="IQT668" s="15"/>
      <c r="IQU668" s="80"/>
      <c r="IQV668" s="52"/>
      <c r="IQW668" s="69"/>
      <c r="IQX668" s="69"/>
      <c r="IQY668" s="69"/>
      <c r="IQZ668" s="107"/>
      <c r="IRA668" s="2"/>
      <c r="IRB668" s="15"/>
      <c r="IRC668" s="15"/>
      <c r="IRD668" s="80"/>
      <c r="IRE668" s="52"/>
      <c r="IRF668" s="69"/>
      <c r="IRG668" s="69"/>
      <c r="IRH668" s="69"/>
      <c r="IRI668" s="107"/>
      <c r="IRJ668" s="2"/>
      <c r="IRK668" s="15"/>
      <c r="IRL668" s="15"/>
      <c r="IRM668" s="80"/>
      <c r="IRN668" s="52"/>
      <c r="IRO668" s="69"/>
      <c r="IRP668" s="69"/>
      <c r="IRQ668" s="69"/>
      <c r="IRR668" s="107"/>
      <c r="IRS668" s="2"/>
      <c r="IRT668" s="15"/>
      <c r="IRU668" s="15"/>
      <c r="IRV668" s="80"/>
      <c r="IRW668" s="52"/>
      <c r="IRX668" s="69"/>
      <c r="IRY668" s="69"/>
      <c r="IRZ668" s="69"/>
      <c r="ISA668" s="107"/>
      <c r="ISB668" s="2"/>
      <c r="ISC668" s="15"/>
      <c r="ISD668" s="15"/>
      <c r="ISE668" s="80"/>
      <c r="ISF668" s="52"/>
      <c r="ISG668" s="69"/>
      <c r="ISH668" s="69"/>
      <c r="ISI668" s="69"/>
      <c r="ISJ668" s="107"/>
      <c r="ISK668" s="2"/>
      <c r="ISL668" s="15"/>
      <c r="ISM668" s="15"/>
      <c r="ISN668" s="80"/>
      <c r="ISO668" s="52"/>
      <c r="ISP668" s="69"/>
      <c r="ISQ668" s="69"/>
      <c r="ISR668" s="69"/>
      <c r="ISS668" s="107"/>
      <c r="IST668" s="2"/>
      <c r="ISU668" s="15"/>
      <c r="ISV668" s="15"/>
      <c r="ISW668" s="80"/>
      <c r="ISX668" s="52"/>
      <c r="ISY668" s="69"/>
      <c r="ISZ668" s="69"/>
      <c r="ITA668" s="69"/>
      <c r="ITB668" s="107"/>
      <c r="ITC668" s="2"/>
      <c r="ITD668" s="15"/>
      <c r="ITE668" s="15"/>
      <c r="ITF668" s="80"/>
      <c r="ITG668" s="52"/>
      <c r="ITH668" s="69"/>
      <c r="ITI668" s="69"/>
      <c r="ITJ668" s="69"/>
      <c r="ITK668" s="107"/>
      <c r="ITL668" s="2"/>
      <c r="ITM668" s="15"/>
      <c r="ITN668" s="15"/>
      <c r="ITO668" s="80"/>
      <c r="ITP668" s="52"/>
      <c r="ITQ668" s="69"/>
      <c r="ITR668" s="69"/>
      <c r="ITS668" s="69"/>
      <c r="ITT668" s="107"/>
      <c r="ITU668" s="2"/>
      <c r="ITV668" s="15"/>
      <c r="ITW668" s="15"/>
      <c r="ITX668" s="80"/>
      <c r="ITY668" s="52"/>
      <c r="ITZ668" s="69"/>
      <c r="IUA668" s="69"/>
      <c r="IUB668" s="69"/>
      <c r="IUC668" s="107"/>
      <c r="IUD668" s="2"/>
      <c r="IUE668" s="15"/>
      <c r="IUF668" s="15"/>
      <c r="IUG668" s="80"/>
      <c r="IUH668" s="52"/>
      <c r="IUI668" s="69"/>
      <c r="IUJ668" s="69"/>
      <c r="IUK668" s="69"/>
      <c r="IUL668" s="107"/>
      <c r="IUM668" s="2"/>
      <c r="IUN668" s="15"/>
      <c r="IUO668" s="15"/>
      <c r="IUP668" s="80"/>
      <c r="IUQ668" s="52"/>
      <c r="IUR668" s="69"/>
      <c r="IUS668" s="69"/>
      <c r="IUT668" s="69"/>
      <c r="IUU668" s="107"/>
      <c r="IUV668" s="2"/>
      <c r="IUW668" s="15"/>
      <c r="IUX668" s="15"/>
      <c r="IUY668" s="80"/>
      <c r="IUZ668" s="52"/>
      <c r="IVA668" s="69"/>
      <c r="IVB668" s="69"/>
      <c r="IVC668" s="69"/>
      <c r="IVD668" s="107"/>
      <c r="IVE668" s="2"/>
      <c r="IVF668" s="15"/>
      <c r="IVG668" s="15"/>
      <c r="IVH668" s="80"/>
      <c r="IVI668" s="52"/>
      <c r="IVJ668" s="69"/>
      <c r="IVK668" s="69"/>
      <c r="IVL668" s="69"/>
      <c r="IVM668" s="107"/>
      <c r="IVN668" s="2"/>
      <c r="IVO668" s="15"/>
      <c r="IVP668" s="15"/>
      <c r="IVQ668" s="80"/>
      <c r="IVR668" s="52"/>
      <c r="IVS668" s="69"/>
      <c r="IVT668" s="69"/>
      <c r="IVU668" s="69"/>
      <c r="IVV668" s="107"/>
      <c r="IVW668" s="2"/>
      <c r="IVX668" s="15"/>
      <c r="IVY668" s="15"/>
      <c r="IVZ668" s="80"/>
      <c r="IWA668" s="52"/>
      <c r="IWB668" s="69"/>
      <c r="IWC668" s="69"/>
      <c r="IWD668" s="69"/>
      <c r="IWE668" s="107"/>
      <c r="IWF668" s="2"/>
      <c r="IWG668" s="15"/>
      <c r="IWH668" s="15"/>
      <c r="IWI668" s="80"/>
      <c r="IWJ668" s="52"/>
      <c r="IWK668" s="69"/>
      <c r="IWL668" s="69"/>
      <c r="IWM668" s="69"/>
      <c r="IWN668" s="107"/>
      <c r="IWO668" s="2"/>
      <c r="IWP668" s="15"/>
      <c r="IWQ668" s="15"/>
      <c r="IWR668" s="80"/>
      <c r="IWS668" s="52"/>
      <c r="IWT668" s="69"/>
      <c r="IWU668" s="69"/>
      <c r="IWV668" s="69"/>
      <c r="IWW668" s="107"/>
      <c r="IWX668" s="2"/>
      <c r="IWY668" s="15"/>
      <c r="IWZ668" s="15"/>
      <c r="IXA668" s="80"/>
      <c r="IXB668" s="52"/>
      <c r="IXC668" s="69"/>
      <c r="IXD668" s="69"/>
      <c r="IXE668" s="69"/>
      <c r="IXF668" s="107"/>
      <c r="IXG668" s="2"/>
      <c r="IXH668" s="15"/>
      <c r="IXI668" s="15"/>
      <c r="IXJ668" s="80"/>
      <c r="IXK668" s="52"/>
      <c r="IXL668" s="69"/>
      <c r="IXM668" s="69"/>
      <c r="IXN668" s="69"/>
      <c r="IXO668" s="107"/>
      <c r="IXP668" s="2"/>
      <c r="IXQ668" s="15"/>
      <c r="IXR668" s="15"/>
      <c r="IXS668" s="80"/>
      <c r="IXT668" s="52"/>
      <c r="IXU668" s="69"/>
      <c r="IXV668" s="69"/>
      <c r="IXW668" s="69"/>
      <c r="IXX668" s="107"/>
      <c r="IXY668" s="2"/>
      <c r="IXZ668" s="15"/>
      <c r="IYA668" s="15"/>
      <c r="IYB668" s="80"/>
      <c r="IYC668" s="52"/>
      <c r="IYD668" s="69"/>
      <c r="IYE668" s="69"/>
      <c r="IYF668" s="69"/>
      <c r="IYG668" s="107"/>
      <c r="IYH668" s="2"/>
      <c r="IYI668" s="15"/>
      <c r="IYJ668" s="15"/>
      <c r="IYK668" s="80"/>
      <c r="IYL668" s="52"/>
      <c r="IYM668" s="69"/>
      <c r="IYN668" s="69"/>
      <c r="IYO668" s="69"/>
      <c r="IYP668" s="107"/>
      <c r="IYQ668" s="2"/>
      <c r="IYR668" s="15"/>
      <c r="IYS668" s="15"/>
      <c r="IYT668" s="80"/>
      <c r="IYU668" s="52"/>
      <c r="IYV668" s="69"/>
      <c r="IYW668" s="69"/>
      <c r="IYX668" s="69"/>
      <c r="IYY668" s="107"/>
      <c r="IYZ668" s="2"/>
      <c r="IZA668" s="15"/>
      <c r="IZB668" s="15"/>
      <c r="IZC668" s="80"/>
      <c r="IZD668" s="52"/>
      <c r="IZE668" s="69"/>
      <c r="IZF668" s="69"/>
      <c r="IZG668" s="69"/>
      <c r="IZH668" s="107"/>
      <c r="IZI668" s="2"/>
      <c r="IZJ668" s="15"/>
      <c r="IZK668" s="15"/>
      <c r="IZL668" s="80"/>
      <c r="IZM668" s="52"/>
      <c r="IZN668" s="69"/>
      <c r="IZO668" s="69"/>
      <c r="IZP668" s="69"/>
      <c r="IZQ668" s="107"/>
      <c r="IZR668" s="2"/>
      <c r="IZS668" s="15"/>
      <c r="IZT668" s="15"/>
      <c r="IZU668" s="80"/>
      <c r="IZV668" s="52"/>
      <c r="IZW668" s="69"/>
      <c r="IZX668" s="69"/>
      <c r="IZY668" s="69"/>
      <c r="IZZ668" s="107"/>
      <c r="JAA668" s="2"/>
      <c r="JAB668" s="15"/>
      <c r="JAC668" s="15"/>
      <c r="JAD668" s="80"/>
      <c r="JAE668" s="52"/>
      <c r="JAF668" s="69"/>
      <c r="JAG668" s="69"/>
      <c r="JAH668" s="69"/>
      <c r="JAI668" s="107"/>
      <c r="JAJ668" s="2"/>
      <c r="JAK668" s="15"/>
      <c r="JAL668" s="15"/>
      <c r="JAM668" s="80"/>
      <c r="JAN668" s="52"/>
      <c r="JAO668" s="69"/>
      <c r="JAP668" s="69"/>
      <c r="JAQ668" s="69"/>
      <c r="JAR668" s="107"/>
      <c r="JAS668" s="2"/>
      <c r="JAT668" s="15"/>
      <c r="JAU668" s="15"/>
      <c r="JAV668" s="80"/>
      <c r="JAW668" s="52"/>
      <c r="JAX668" s="69"/>
      <c r="JAY668" s="69"/>
      <c r="JAZ668" s="69"/>
      <c r="JBA668" s="107"/>
      <c r="JBB668" s="2"/>
      <c r="JBC668" s="15"/>
      <c r="JBD668" s="15"/>
      <c r="JBE668" s="80"/>
      <c r="JBF668" s="52"/>
      <c r="JBG668" s="69"/>
      <c r="JBH668" s="69"/>
      <c r="JBI668" s="69"/>
      <c r="JBJ668" s="107"/>
      <c r="JBK668" s="2"/>
      <c r="JBL668" s="15"/>
      <c r="JBM668" s="15"/>
      <c r="JBN668" s="80"/>
      <c r="JBO668" s="52"/>
      <c r="JBP668" s="69"/>
      <c r="JBQ668" s="69"/>
      <c r="JBR668" s="69"/>
      <c r="JBS668" s="107"/>
      <c r="JBT668" s="2"/>
      <c r="JBU668" s="15"/>
      <c r="JBV668" s="15"/>
      <c r="JBW668" s="80"/>
      <c r="JBX668" s="52"/>
      <c r="JBY668" s="69"/>
      <c r="JBZ668" s="69"/>
      <c r="JCA668" s="69"/>
      <c r="JCB668" s="107"/>
      <c r="JCC668" s="2"/>
      <c r="JCD668" s="15"/>
      <c r="JCE668" s="15"/>
      <c r="JCF668" s="80"/>
      <c r="JCG668" s="52"/>
      <c r="JCH668" s="69"/>
      <c r="JCI668" s="69"/>
      <c r="JCJ668" s="69"/>
      <c r="JCK668" s="107"/>
      <c r="JCL668" s="2"/>
      <c r="JCM668" s="15"/>
      <c r="JCN668" s="15"/>
      <c r="JCO668" s="80"/>
      <c r="JCP668" s="52"/>
      <c r="JCQ668" s="69"/>
      <c r="JCR668" s="69"/>
      <c r="JCS668" s="69"/>
      <c r="JCT668" s="107"/>
      <c r="JCU668" s="2"/>
      <c r="JCV668" s="15"/>
      <c r="JCW668" s="15"/>
      <c r="JCX668" s="80"/>
      <c r="JCY668" s="52"/>
      <c r="JCZ668" s="69"/>
      <c r="JDA668" s="69"/>
      <c r="JDB668" s="69"/>
      <c r="JDC668" s="107"/>
      <c r="JDD668" s="2"/>
      <c r="JDE668" s="15"/>
      <c r="JDF668" s="15"/>
      <c r="JDG668" s="80"/>
      <c r="JDH668" s="52"/>
      <c r="JDI668" s="69"/>
      <c r="JDJ668" s="69"/>
      <c r="JDK668" s="69"/>
      <c r="JDL668" s="107"/>
      <c r="JDM668" s="2"/>
      <c r="JDN668" s="15"/>
      <c r="JDO668" s="15"/>
      <c r="JDP668" s="80"/>
      <c r="JDQ668" s="52"/>
      <c r="JDR668" s="69"/>
      <c r="JDS668" s="69"/>
      <c r="JDT668" s="69"/>
      <c r="JDU668" s="107"/>
      <c r="JDV668" s="2"/>
      <c r="JDW668" s="15"/>
      <c r="JDX668" s="15"/>
      <c r="JDY668" s="80"/>
      <c r="JDZ668" s="52"/>
      <c r="JEA668" s="69"/>
      <c r="JEB668" s="69"/>
      <c r="JEC668" s="69"/>
      <c r="JED668" s="107"/>
      <c r="JEE668" s="2"/>
      <c r="JEF668" s="15"/>
      <c r="JEG668" s="15"/>
      <c r="JEH668" s="80"/>
      <c r="JEI668" s="52"/>
      <c r="JEJ668" s="69"/>
      <c r="JEK668" s="69"/>
      <c r="JEL668" s="69"/>
      <c r="JEM668" s="107"/>
      <c r="JEN668" s="2"/>
      <c r="JEO668" s="15"/>
      <c r="JEP668" s="15"/>
      <c r="JEQ668" s="80"/>
      <c r="JER668" s="52"/>
      <c r="JES668" s="69"/>
      <c r="JET668" s="69"/>
      <c r="JEU668" s="69"/>
      <c r="JEV668" s="107"/>
      <c r="JEW668" s="2"/>
      <c r="JEX668" s="15"/>
      <c r="JEY668" s="15"/>
      <c r="JEZ668" s="80"/>
      <c r="JFA668" s="52"/>
      <c r="JFB668" s="69"/>
      <c r="JFC668" s="69"/>
      <c r="JFD668" s="69"/>
      <c r="JFE668" s="107"/>
      <c r="JFF668" s="2"/>
      <c r="JFG668" s="15"/>
      <c r="JFH668" s="15"/>
      <c r="JFI668" s="80"/>
      <c r="JFJ668" s="52"/>
      <c r="JFK668" s="69"/>
      <c r="JFL668" s="69"/>
      <c r="JFM668" s="69"/>
      <c r="JFN668" s="107"/>
      <c r="JFO668" s="2"/>
      <c r="JFP668" s="15"/>
      <c r="JFQ668" s="15"/>
      <c r="JFR668" s="80"/>
      <c r="JFS668" s="52"/>
      <c r="JFT668" s="69"/>
      <c r="JFU668" s="69"/>
      <c r="JFV668" s="69"/>
      <c r="JFW668" s="107"/>
      <c r="JFX668" s="2"/>
      <c r="JFY668" s="15"/>
      <c r="JFZ668" s="15"/>
      <c r="JGA668" s="80"/>
      <c r="JGB668" s="52"/>
      <c r="JGC668" s="69"/>
      <c r="JGD668" s="69"/>
      <c r="JGE668" s="69"/>
      <c r="JGF668" s="107"/>
      <c r="JGG668" s="2"/>
      <c r="JGH668" s="15"/>
      <c r="JGI668" s="15"/>
      <c r="JGJ668" s="80"/>
      <c r="JGK668" s="52"/>
      <c r="JGL668" s="69"/>
      <c r="JGM668" s="69"/>
      <c r="JGN668" s="69"/>
      <c r="JGO668" s="107"/>
      <c r="JGP668" s="2"/>
      <c r="JGQ668" s="15"/>
      <c r="JGR668" s="15"/>
      <c r="JGS668" s="80"/>
      <c r="JGT668" s="52"/>
      <c r="JGU668" s="69"/>
      <c r="JGV668" s="69"/>
      <c r="JGW668" s="69"/>
      <c r="JGX668" s="107"/>
      <c r="JGY668" s="2"/>
      <c r="JGZ668" s="15"/>
      <c r="JHA668" s="15"/>
      <c r="JHB668" s="80"/>
      <c r="JHC668" s="52"/>
      <c r="JHD668" s="69"/>
      <c r="JHE668" s="69"/>
      <c r="JHF668" s="69"/>
      <c r="JHG668" s="107"/>
      <c r="JHH668" s="2"/>
      <c r="JHI668" s="15"/>
      <c r="JHJ668" s="15"/>
      <c r="JHK668" s="80"/>
      <c r="JHL668" s="52"/>
      <c r="JHM668" s="69"/>
      <c r="JHN668" s="69"/>
      <c r="JHO668" s="69"/>
      <c r="JHP668" s="107"/>
      <c r="JHQ668" s="2"/>
      <c r="JHR668" s="15"/>
      <c r="JHS668" s="15"/>
      <c r="JHT668" s="80"/>
      <c r="JHU668" s="52"/>
      <c r="JHV668" s="69"/>
      <c r="JHW668" s="69"/>
      <c r="JHX668" s="69"/>
      <c r="JHY668" s="107"/>
      <c r="JHZ668" s="2"/>
      <c r="JIA668" s="15"/>
      <c r="JIB668" s="15"/>
      <c r="JIC668" s="80"/>
      <c r="JID668" s="52"/>
      <c r="JIE668" s="69"/>
      <c r="JIF668" s="69"/>
      <c r="JIG668" s="69"/>
      <c r="JIH668" s="107"/>
      <c r="JII668" s="2"/>
      <c r="JIJ668" s="15"/>
      <c r="JIK668" s="15"/>
      <c r="JIL668" s="80"/>
      <c r="JIM668" s="52"/>
      <c r="JIN668" s="69"/>
      <c r="JIO668" s="69"/>
      <c r="JIP668" s="69"/>
      <c r="JIQ668" s="107"/>
      <c r="JIR668" s="2"/>
      <c r="JIS668" s="15"/>
      <c r="JIT668" s="15"/>
      <c r="JIU668" s="80"/>
      <c r="JIV668" s="52"/>
      <c r="JIW668" s="69"/>
      <c r="JIX668" s="69"/>
      <c r="JIY668" s="69"/>
      <c r="JIZ668" s="107"/>
      <c r="JJA668" s="2"/>
      <c r="JJB668" s="15"/>
      <c r="JJC668" s="15"/>
      <c r="JJD668" s="80"/>
      <c r="JJE668" s="52"/>
      <c r="JJF668" s="69"/>
      <c r="JJG668" s="69"/>
      <c r="JJH668" s="69"/>
      <c r="JJI668" s="107"/>
      <c r="JJJ668" s="2"/>
      <c r="JJK668" s="15"/>
      <c r="JJL668" s="15"/>
      <c r="JJM668" s="80"/>
      <c r="JJN668" s="52"/>
      <c r="JJO668" s="69"/>
      <c r="JJP668" s="69"/>
      <c r="JJQ668" s="69"/>
      <c r="JJR668" s="107"/>
      <c r="JJS668" s="2"/>
      <c r="JJT668" s="15"/>
      <c r="JJU668" s="15"/>
      <c r="JJV668" s="80"/>
      <c r="JJW668" s="52"/>
      <c r="JJX668" s="69"/>
      <c r="JJY668" s="69"/>
      <c r="JJZ668" s="69"/>
      <c r="JKA668" s="107"/>
      <c r="JKB668" s="2"/>
      <c r="JKC668" s="15"/>
      <c r="JKD668" s="15"/>
      <c r="JKE668" s="80"/>
      <c r="JKF668" s="52"/>
      <c r="JKG668" s="69"/>
      <c r="JKH668" s="69"/>
      <c r="JKI668" s="69"/>
      <c r="JKJ668" s="107"/>
      <c r="JKK668" s="2"/>
      <c r="JKL668" s="15"/>
      <c r="JKM668" s="15"/>
      <c r="JKN668" s="80"/>
      <c r="JKO668" s="52"/>
      <c r="JKP668" s="69"/>
      <c r="JKQ668" s="69"/>
      <c r="JKR668" s="69"/>
      <c r="JKS668" s="107"/>
      <c r="JKT668" s="2"/>
      <c r="JKU668" s="15"/>
      <c r="JKV668" s="15"/>
      <c r="JKW668" s="80"/>
      <c r="JKX668" s="52"/>
      <c r="JKY668" s="69"/>
      <c r="JKZ668" s="69"/>
      <c r="JLA668" s="69"/>
      <c r="JLB668" s="107"/>
      <c r="JLC668" s="2"/>
      <c r="JLD668" s="15"/>
      <c r="JLE668" s="15"/>
      <c r="JLF668" s="80"/>
      <c r="JLG668" s="52"/>
      <c r="JLH668" s="69"/>
      <c r="JLI668" s="69"/>
      <c r="JLJ668" s="69"/>
      <c r="JLK668" s="107"/>
      <c r="JLL668" s="2"/>
      <c r="JLM668" s="15"/>
      <c r="JLN668" s="15"/>
      <c r="JLO668" s="80"/>
      <c r="JLP668" s="52"/>
      <c r="JLQ668" s="69"/>
      <c r="JLR668" s="69"/>
      <c r="JLS668" s="69"/>
      <c r="JLT668" s="107"/>
      <c r="JLU668" s="2"/>
      <c r="JLV668" s="15"/>
      <c r="JLW668" s="15"/>
      <c r="JLX668" s="80"/>
      <c r="JLY668" s="52"/>
      <c r="JLZ668" s="69"/>
      <c r="JMA668" s="69"/>
      <c r="JMB668" s="69"/>
      <c r="JMC668" s="107"/>
      <c r="JMD668" s="2"/>
      <c r="JME668" s="15"/>
      <c r="JMF668" s="15"/>
      <c r="JMG668" s="80"/>
      <c r="JMH668" s="52"/>
      <c r="JMI668" s="69"/>
      <c r="JMJ668" s="69"/>
      <c r="JMK668" s="69"/>
      <c r="JML668" s="107"/>
      <c r="JMM668" s="2"/>
      <c r="JMN668" s="15"/>
      <c r="JMO668" s="15"/>
      <c r="JMP668" s="80"/>
      <c r="JMQ668" s="52"/>
      <c r="JMR668" s="69"/>
      <c r="JMS668" s="69"/>
      <c r="JMT668" s="69"/>
      <c r="JMU668" s="107"/>
      <c r="JMV668" s="2"/>
      <c r="JMW668" s="15"/>
      <c r="JMX668" s="15"/>
      <c r="JMY668" s="80"/>
      <c r="JMZ668" s="52"/>
      <c r="JNA668" s="69"/>
      <c r="JNB668" s="69"/>
      <c r="JNC668" s="69"/>
      <c r="JND668" s="107"/>
      <c r="JNE668" s="2"/>
      <c r="JNF668" s="15"/>
      <c r="JNG668" s="15"/>
      <c r="JNH668" s="80"/>
      <c r="JNI668" s="52"/>
      <c r="JNJ668" s="69"/>
      <c r="JNK668" s="69"/>
      <c r="JNL668" s="69"/>
      <c r="JNM668" s="107"/>
      <c r="JNN668" s="2"/>
      <c r="JNO668" s="15"/>
      <c r="JNP668" s="15"/>
      <c r="JNQ668" s="80"/>
      <c r="JNR668" s="52"/>
      <c r="JNS668" s="69"/>
      <c r="JNT668" s="69"/>
      <c r="JNU668" s="69"/>
      <c r="JNV668" s="107"/>
      <c r="JNW668" s="2"/>
      <c r="JNX668" s="15"/>
      <c r="JNY668" s="15"/>
      <c r="JNZ668" s="80"/>
      <c r="JOA668" s="52"/>
      <c r="JOB668" s="69"/>
      <c r="JOC668" s="69"/>
      <c r="JOD668" s="69"/>
      <c r="JOE668" s="107"/>
      <c r="JOF668" s="2"/>
      <c r="JOG668" s="15"/>
      <c r="JOH668" s="15"/>
      <c r="JOI668" s="80"/>
      <c r="JOJ668" s="52"/>
      <c r="JOK668" s="69"/>
      <c r="JOL668" s="69"/>
      <c r="JOM668" s="69"/>
      <c r="JON668" s="107"/>
      <c r="JOO668" s="2"/>
      <c r="JOP668" s="15"/>
      <c r="JOQ668" s="15"/>
      <c r="JOR668" s="80"/>
      <c r="JOS668" s="52"/>
      <c r="JOT668" s="69"/>
      <c r="JOU668" s="69"/>
      <c r="JOV668" s="69"/>
      <c r="JOW668" s="107"/>
      <c r="JOX668" s="2"/>
      <c r="JOY668" s="15"/>
      <c r="JOZ668" s="15"/>
      <c r="JPA668" s="80"/>
      <c r="JPB668" s="52"/>
      <c r="JPC668" s="69"/>
      <c r="JPD668" s="69"/>
      <c r="JPE668" s="69"/>
      <c r="JPF668" s="107"/>
      <c r="JPG668" s="2"/>
      <c r="JPH668" s="15"/>
      <c r="JPI668" s="15"/>
      <c r="JPJ668" s="80"/>
      <c r="JPK668" s="52"/>
      <c r="JPL668" s="69"/>
      <c r="JPM668" s="69"/>
      <c r="JPN668" s="69"/>
      <c r="JPO668" s="107"/>
      <c r="JPP668" s="2"/>
      <c r="JPQ668" s="15"/>
      <c r="JPR668" s="15"/>
      <c r="JPS668" s="80"/>
      <c r="JPT668" s="52"/>
      <c r="JPU668" s="69"/>
      <c r="JPV668" s="69"/>
      <c r="JPW668" s="69"/>
      <c r="JPX668" s="107"/>
      <c r="JPY668" s="2"/>
      <c r="JPZ668" s="15"/>
      <c r="JQA668" s="15"/>
      <c r="JQB668" s="80"/>
      <c r="JQC668" s="52"/>
      <c r="JQD668" s="69"/>
      <c r="JQE668" s="69"/>
      <c r="JQF668" s="69"/>
      <c r="JQG668" s="107"/>
      <c r="JQH668" s="2"/>
      <c r="JQI668" s="15"/>
      <c r="JQJ668" s="15"/>
      <c r="JQK668" s="80"/>
      <c r="JQL668" s="52"/>
      <c r="JQM668" s="69"/>
      <c r="JQN668" s="69"/>
      <c r="JQO668" s="69"/>
      <c r="JQP668" s="107"/>
      <c r="JQQ668" s="2"/>
      <c r="JQR668" s="15"/>
      <c r="JQS668" s="15"/>
      <c r="JQT668" s="80"/>
      <c r="JQU668" s="52"/>
      <c r="JQV668" s="69"/>
      <c r="JQW668" s="69"/>
      <c r="JQX668" s="69"/>
      <c r="JQY668" s="107"/>
      <c r="JQZ668" s="2"/>
      <c r="JRA668" s="15"/>
      <c r="JRB668" s="15"/>
      <c r="JRC668" s="80"/>
      <c r="JRD668" s="52"/>
      <c r="JRE668" s="69"/>
      <c r="JRF668" s="69"/>
      <c r="JRG668" s="69"/>
      <c r="JRH668" s="107"/>
      <c r="JRI668" s="2"/>
      <c r="JRJ668" s="15"/>
      <c r="JRK668" s="15"/>
      <c r="JRL668" s="80"/>
      <c r="JRM668" s="52"/>
      <c r="JRN668" s="69"/>
      <c r="JRO668" s="69"/>
      <c r="JRP668" s="69"/>
      <c r="JRQ668" s="107"/>
      <c r="JRR668" s="2"/>
      <c r="JRS668" s="15"/>
      <c r="JRT668" s="15"/>
      <c r="JRU668" s="80"/>
      <c r="JRV668" s="52"/>
      <c r="JRW668" s="69"/>
      <c r="JRX668" s="69"/>
      <c r="JRY668" s="69"/>
      <c r="JRZ668" s="107"/>
      <c r="JSA668" s="2"/>
      <c r="JSB668" s="15"/>
      <c r="JSC668" s="15"/>
      <c r="JSD668" s="80"/>
      <c r="JSE668" s="52"/>
      <c r="JSF668" s="69"/>
      <c r="JSG668" s="69"/>
      <c r="JSH668" s="69"/>
      <c r="JSI668" s="107"/>
      <c r="JSJ668" s="2"/>
      <c r="JSK668" s="15"/>
      <c r="JSL668" s="15"/>
      <c r="JSM668" s="80"/>
      <c r="JSN668" s="52"/>
      <c r="JSO668" s="69"/>
      <c r="JSP668" s="69"/>
      <c r="JSQ668" s="69"/>
      <c r="JSR668" s="107"/>
      <c r="JSS668" s="2"/>
      <c r="JST668" s="15"/>
      <c r="JSU668" s="15"/>
      <c r="JSV668" s="80"/>
      <c r="JSW668" s="52"/>
      <c r="JSX668" s="69"/>
      <c r="JSY668" s="69"/>
      <c r="JSZ668" s="69"/>
      <c r="JTA668" s="107"/>
      <c r="JTB668" s="2"/>
      <c r="JTC668" s="15"/>
      <c r="JTD668" s="15"/>
      <c r="JTE668" s="80"/>
      <c r="JTF668" s="52"/>
      <c r="JTG668" s="69"/>
      <c r="JTH668" s="69"/>
      <c r="JTI668" s="69"/>
      <c r="JTJ668" s="107"/>
      <c r="JTK668" s="2"/>
      <c r="JTL668" s="15"/>
      <c r="JTM668" s="15"/>
      <c r="JTN668" s="80"/>
      <c r="JTO668" s="52"/>
      <c r="JTP668" s="69"/>
      <c r="JTQ668" s="69"/>
      <c r="JTR668" s="69"/>
      <c r="JTS668" s="107"/>
      <c r="JTT668" s="2"/>
      <c r="JTU668" s="15"/>
      <c r="JTV668" s="15"/>
      <c r="JTW668" s="80"/>
      <c r="JTX668" s="52"/>
      <c r="JTY668" s="69"/>
      <c r="JTZ668" s="69"/>
      <c r="JUA668" s="69"/>
      <c r="JUB668" s="107"/>
      <c r="JUC668" s="2"/>
      <c r="JUD668" s="15"/>
      <c r="JUE668" s="15"/>
      <c r="JUF668" s="80"/>
      <c r="JUG668" s="52"/>
      <c r="JUH668" s="69"/>
      <c r="JUI668" s="69"/>
      <c r="JUJ668" s="69"/>
      <c r="JUK668" s="107"/>
      <c r="JUL668" s="2"/>
      <c r="JUM668" s="15"/>
      <c r="JUN668" s="15"/>
      <c r="JUO668" s="80"/>
      <c r="JUP668" s="52"/>
      <c r="JUQ668" s="69"/>
      <c r="JUR668" s="69"/>
      <c r="JUS668" s="69"/>
      <c r="JUT668" s="107"/>
      <c r="JUU668" s="2"/>
      <c r="JUV668" s="15"/>
      <c r="JUW668" s="15"/>
      <c r="JUX668" s="80"/>
      <c r="JUY668" s="52"/>
      <c r="JUZ668" s="69"/>
      <c r="JVA668" s="69"/>
      <c r="JVB668" s="69"/>
      <c r="JVC668" s="107"/>
      <c r="JVD668" s="2"/>
      <c r="JVE668" s="15"/>
      <c r="JVF668" s="15"/>
      <c r="JVG668" s="80"/>
      <c r="JVH668" s="52"/>
      <c r="JVI668" s="69"/>
      <c r="JVJ668" s="69"/>
      <c r="JVK668" s="69"/>
      <c r="JVL668" s="107"/>
      <c r="JVM668" s="2"/>
      <c r="JVN668" s="15"/>
      <c r="JVO668" s="15"/>
      <c r="JVP668" s="80"/>
      <c r="JVQ668" s="52"/>
      <c r="JVR668" s="69"/>
      <c r="JVS668" s="69"/>
      <c r="JVT668" s="69"/>
      <c r="JVU668" s="107"/>
      <c r="JVV668" s="2"/>
      <c r="JVW668" s="15"/>
      <c r="JVX668" s="15"/>
      <c r="JVY668" s="80"/>
      <c r="JVZ668" s="52"/>
      <c r="JWA668" s="69"/>
      <c r="JWB668" s="69"/>
      <c r="JWC668" s="69"/>
      <c r="JWD668" s="107"/>
      <c r="JWE668" s="2"/>
      <c r="JWF668" s="15"/>
      <c r="JWG668" s="15"/>
      <c r="JWH668" s="80"/>
      <c r="JWI668" s="52"/>
      <c r="JWJ668" s="69"/>
      <c r="JWK668" s="69"/>
      <c r="JWL668" s="69"/>
      <c r="JWM668" s="107"/>
      <c r="JWN668" s="2"/>
      <c r="JWO668" s="15"/>
      <c r="JWP668" s="15"/>
      <c r="JWQ668" s="80"/>
      <c r="JWR668" s="52"/>
      <c r="JWS668" s="69"/>
      <c r="JWT668" s="69"/>
      <c r="JWU668" s="69"/>
      <c r="JWV668" s="107"/>
      <c r="JWW668" s="2"/>
      <c r="JWX668" s="15"/>
      <c r="JWY668" s="15"/>
      <c r="JWZ668" s="80"/>
      <c r="JXA668" s="52"/>
      <c r="JXB668" s="69"/>
      <c r="JXC668" s="69"/>
      <c r="JXD668" s="69"/>
      <c r="JXE668" s="107"/>
      <c r="JXF668" s="2"/>
      <c r="JXG668" s="15"/>
      <c r="JXH668" s="15"/>
      <c r="JXI668" s="80"/>
      <c r="JXJ668" s="52"/>
      <c r="JXK668" s="69"/>
      <c r="JXL668" s="69"/>
      <c r="JXM668" s="69"/>
      <c r="JXN668" s="107"/>
      <c r="JXO668" s="2"/>
      <c r="JXP668" s="15"/>
      <c r="JXQ668" s="15"/>
      <c r="JXR668" s="80"/>
      <c r="JXS668" s="52"/>
      <c r="JXT668" s="69"/>
      <c r="JXU668" s="69"/>
      <c r="JXV668" s="69"/>
      <c r="JXW668" s="107"/>
      <c r="JXX668" s="2"/>
      <c r="JXY668" s="15"/>
      <c r="JXZ668" s="15"/>
      <c r="JYA668" s="80"/>
      <c r="JYB668" s="52"/>
      <c r="JYC668" s="69"/>
      <c r="JYD668" s="69"/>
      <c r="JYE668" s="69"/>
      <c r="JYF668" s="107"/>
      <c r="JYG668" s="2"/>
      <c r="JYH668" s="15"/>
      <c r="JYI668" s="15"/>
      <c r="JYJ668" s="80"/>
      <c r="JYK668" s="52"/>
      <c r="JYL668" s="69"/>
      <c r="JYM668" s="69"/>
      <c r="JYN668" s="69"/>
      <c r="JYO668" s="107"/>
      <c r="JYP668" s="2"/>
      <c r="JYQ668" s="15"/>
      <c r="JYR668" s="15"/>
      <c r="JYS668" s="80"/>
      <c r="JYT668" s="52"/>
      <c r="JYU668" s="69"/>
      <c r="JYV668" s="69"/>
      <c r="JYW668" s="69"/>
      <c r="JYX668" s="107"/>
      <c r="JYY668" s="2"/>
      <c r="JYZ668" s="15"/>
      <c r="JZA668" s="15"/>
      <c r="JZB668" s="80"/>
      <c r="JZC668" s="52"/>
      <c r="JZD668" s="69"/>
      <c r="JZE668" s="69"/>
      <c r="JZF668" s="69"/>
      <c r="JZG668" s="107"/>
      <c r="JZH668" s="2"/>
      <c r="JZI668" s="15"/>
      <c r="JZJ668" s="15"/>
      <c r="JZK668" s="80"/>
      <c r="JZL668" s="52"/>
      <c r="JZM668" s="69"/>
      <c r="JZN668" s="69"/>
      <c r="JZO668" s="69"/>
      <c r="JZP668" s="107"/>
      <c r="JZQ668" s="2"/>
      <c r="JZR668" s="15"/>
      <c r="JZS668" s="15"/>
      <c r="JZT668" s="80"/>
      <c r="JZU668" s="52"/>
      <c r="JZV668" s="69"/>
      <c r="JZW668" s="69"/>
      <c r="JZX668" s="69"/>
      <c r="JZY668" s="107"/>
      <c r="JZZ668" s="2"/>
      <c r="KAA668" s="15"/>
      <c r="KAB668" s="15"/>
      <c r="KAC668" s="80"/>
      <c r="KAD668" s="52"/>
      <c r="KAE668" s="69"/>
      <c r="KAF668" s="69"/>
      <c r="KAG668" s="69"/>
      <c r="KAH668" s="107"/>
      <c r="KAI668" s="2"/>
      <c r="KAJ668" s="15"/>
      <c r="KAK668" s="15"/>
      <c r="KAL668" s="80"/>
      <c r="KAM668" s="52"/>
      <c r="KAN668" s="69"/>
      <c r="KAO668" s="69"/>
      <c r="KAP668" s="69"/>
      <c r="KAQ668" s="107"/>
      <c r="KAR668" s="2"/>
      <c r="KAS668" s="15"/>
      <c r="KAT668" s="15"/>
      <c r="KAU668" s="80"/>
      <c r="KAV668" s="52"/>
      <c r="KAW668" s="69"/>
      <c r="KAX668" s="69"/>
      <c r="KAY668" s="69"/>
      <c r="KAZ668" s="107"/>
      <c r="KBA668" s="2"/>
      <c r="KBB668" s="15"/>
      <c r="KBC668" s="15"/>
      <c r="KBD668" s="80"/>
      <c r="KBE668" s="52"/>
      <c r="KBF668" s="69"/>
      <c r="KBG668" s="69"/>
      <c r="KBH668" s="69"/>
      <c r="KBI668" s="107"/>
      <c r="KBJ668" s="2"/>
      <c r="KBK668" s="15"/>
      <c r="KBL668" s="15"/>
      <c r="KBM668" s="80"/>
      <c r="KBN668" s="52"/>
      <c r="KBO668" s="69"/>
      <c r="KBP668" s="69"/>
      <c r="KBQ668" s="69"/>
      <c r="KBR668" s="107"/>
      <c r="KBS668" s="2"/>
      <c r="KBT668" s="15"/>
      <c r="KBU668" s="15"/>
      <c r="KBV668" s="80"/>
      <c r="KBW668" s="52"/>
      <c r="KBX668" s="69"/>
      <c r="KBY668" s="69"/>
      <c r="KBZ668" s="69"/>
      <c r="KCA668" s="107"/>
      <c r="KCB668" s="2"/>
      <c r="KCC668" s="15"/>
      <c r="KCD668" s="15"/>
      <c r="KCE668" s="80"/>
      <c r="KCF668" s="52"/>
      <c r="KCG668" s="69"/>
      <c r="KCH668" s="69"/>
      <c r="KCI668" s="69"/>
      <c r="KCJ668" s="107"/>
      <c r="KCK668" s="2"/>
      <c r="KCL668" s="15"/>
      <c r="KCM668" s="15"/>
      <c r="KCN668" s="80"/>
      <c r="KCO668" s="52"/>
      <c r="KCP668" s="69"/>
      <c r="KCQ668" s="69"/>
      <c r="KCR668" s="69"/>
      <c r="KCS668" s="107"/>
      <c r="KCT668" s="2"/>
      <c r="KCU668" s="15"/>
      <c r="KCV668" s="15"/>
      <c r="KCW668" s="80"/>
      <c r="KCX668" s="52"/>
      <c r="KCY668" s="69"/>
      <c r="KCZ668" s="69"/>
      <c r="KDA668" s="69"/>
      <c r="KDB668" s="107"/>
      <c r="KDC668" s="2"/>
      <c r="KDD668" s="15"/>
      <c r="KDE668" s="15"/>
      <c r="KDF668" s="80"/>
      <c r="KDG668" s="52"/>
      <c r="KDH668" s="69"/>
      <c r="KDI668" s="69"/>
      <c r="KDJ668" s="69"/>
      <c r="KDK668" s="107"/>
      <c r="KDL668" s="2"/>
      <c r="KDM668" s="15"/>
      <c r="KDN668" s="15"/>
      <c r="KDO668" s="80"/>
      <c r="KDP668" s="52"/>
      <c r="KDQ668" s="69"/>
      <c r="KDR668" s="69"/>
      <c r="KDS668" s="69"/>
      <c r="KDT668" s="107"/>
      <c r="KDU668" s="2"/>
      <c r="KDV668" s="15"/>
      <c r="KDW668" s="15"/>
      <c r="KDX668" s="80"/>
      <c r="KDY668" s="52"/>
      <c r="KDZ668" s="69"/>
      <c r="KEA668" s="69"/>
      <c r="KEB668" s="69"/>
      <c r="KEC668" s="107"/>
      <c r="KED668" s="2"/>
      <c r="KEE668" s="15"/>
      <c r="KEF668" s="15"/>
      <c r="KEG668" s="80"/>
      <c r="KEH668" s="52"/>
      <c r="KEI668" s="69"/>
      <c r="KEJ668" s="69"/>
      <c r="KEK668" s="69"/>
      <c r="KEL668" s="107"/>
      <c r="KEM668" s="2"/>
      <c r="KEN668" s="15"/>
      <c r="KEO668" s="15"/>
      <c r="KEP668" s="80"/>
      <c r="KEQ668" s="52"/>
      <c r="KER668" s="69"/>
      <c r="KES668" s="69"/>
      <c r="KET668" s="69"/>
      <c r="KEU668" s="107"/>
      <c r="KEV668" s="2"/>
      <c r="KEW668" s="15"/>
      <c r="KEX668" s="15"/>
      <c r="KEY668" s="80"/>
      <c r="KEZ668" s="52"/>
      <c r="KFA668" s="69"/>
      <c r="KFB668" s="69"/>
      <c r="KFC668" s="69"/>
      <c r="KFD668" s="107"/>
      <c r="KFE668" s="2"/>
      <c r="KFF668" s="15"/>
      <c r="KFG668" s="15"/>
      <c r="KFH668" s="80"/>
      <c r="KFI668" s="52"/>
      <c r="KFJ668" s="69"/>
      <c r="KFK668" s="69"/>
      <c r="KFL668" s="69"/>
      <c r="KFM668" s="107"/>
      <c r="KFN668" s="2"/>
      <c r="KFO668" s="15"/>
      <c r="KFP668" s="15"/>
      <c r="KFQ668" s="80"/>
      <c r="KFR668" s="52"/>
      <c r="KFS668" s="69"/>
      <c r="KFT668" s="69"/>
      <c r="KFU668" s="69"/>
      <c r="KFV668" s="107"/>
      <c r="KFW668" s="2"/>
      <c r="KFX668" s="15"/>
      <c r="KFY668" s="15"/>
      <c r="KFZ668" s="80"/>
      <c r="KGA668" s="52"/>
      <c r="KGB668" s="69"/>
      <c r="KGC668" s="69"/>
      <c r="KGD668" s="69"/>
      <c r="KGE668" s="107"/>
      <c r="KGF668" s="2"/>
      <c r="KGG668" s="15"/>
      <c r="KGH668" s="15"/>
      <c r="KGI668" s="80"/>
      <c r="KGJ668" s="52"/>
      <c r="KGK668" s="69"/>
      <c r="KGL668" s="69"/>
      <c r="KGM668" s="69"/>
      <c r="KGN668" s="107"/>
      <c r="KGO668" s="2"/>
      <c r="KGP668" s="15"/>
      <c r="KGQ668" s="15"/>
      <c r="KGR668" s="80"/>
      <c r="KGS668" s="52"/>
      <c r="KGT668" s="69"/>
      <c r="KGU668" s="69"/>
      <c r="KGV668" s="69"/>
      <c r="KGW668" s="107"/>
      <c r="KGX668" s="2"/>
      <c r="KGY668" s="15"/>
      <c r="KGZ668" s="15"/>
      <c r="KHA668" s="80"/>
      <c r="KHB668" s="52"/>
      <c r="KHC668" s="69"/>
      <c r="KHD668" s="69"/>
      <c r="KHE668" s="69"/>
      <c r="KHF668" s="107"/>
      <c r="KHG668" s="2"/>
      <c r="KHH668" s="15"/>
      <c r="KHI668" s="15"/>
      <c r="KHJ668" s="80"/>
      <c r="KHK668" s="52"/>
      <c r="KHL668" s="69"/>
      <c r="KHM668" s="69"/>
      <c r="KHN668" s="69"/>
      <c r="KHO668" s="107"/>
      <c r="KHP668" s="2"/>
      <c r="KHQ668" s="15"/>
      <c r="KHR668" s="15"/>
      <c r="KHS668" s="80"/>
      <c r="KHT668" s="52"/>
      <c r="KHU668" s="69"/>
      <c r="KHV668" s="69"/>
      <c r="KHW668" s="69"/>
      <c r="KHX668" s="107"/>
      <c r="KHY668" s="2"/>
      <c r="KHZ668" s="15"/>
      <c r="KIA668" s="15"/>
      <c r="KIB668" s="80"/>
      <c r="KIC668" s="52"/>
      <c r="KID668" s="69"/>
      <c r="KIE668" s="69"/>
      <c r="KIF668" s="69"/>
      <c r="KIG668" s="107"/>
      <c r="KIH668" s="2"/>
      <c r="KII668" s="15"/>
      <c r="KIJ668" s="15"/>
      <c r="KIK668" s="80"/>
      <c r="KIL668" s="52"/>
      <c r="KIM668" s="69"/>
      <c r="KIN668" s="69"/>
      <c r="KIO668" s="69"/>
      <c r="KIP668" s="107"/>
      <c r="KIQ668" s="2"/>
      <c r="KIR668" s="15"/>
      <c r="KIS668" s="15"/>
      <c r="KIT668" s="80"/>
      <c r="KIU668" s="52"/>
      <c r="KIV668" s="69"/>
      <c r="KIW668" s="69"/>
      <c r="KIX668" s="69"/>
      <c r="KIY668" s="107"/>
      <c r="KIZ668" s="2"/>
      <c r="KJA668" s="15"/>
      <c r="KJB668" s="15"/>
      <c r="KJC668" s="80"/>
      <c r="KJD668" s="52"/>
      <c r="KJE668" s="69"/>
      <c r="KJF668" s="69"/>
      <c r="KJG668" s="69"/>
      <c r="KJH668" s="107"/>
      <c r="KJI668" s="2"/>
      <c r="KJJ668" s="15"/>
      <c r="KJK668" s="15"/>
      <c r="KJL668" s="80"/>
      <c r="KJM668" s="52"/>
      <c r="KJN668" s="69"/>
      <c r="KJO668" s="69"/>
      <c r="KJP668" s="69"/>
      <c r="KJQ668" s="107"/>
      <c r="KJR668" s="2"/>
      <c r="KJS668" s="15"/>
      <c r="KJT668" s="15"/>
      <c r="KJU668" s="80"/>
      <c r="KJV668" s="52"/>
      <c r="KJW668" s="69"/>
      <c r="KJX668" s="69"/>
      <c r="KJY668" s="69"/>
      <c r="KJZ668" s="107"/>
      <c r="KKA668" s="2"/>
      <c r="KKB668" s="15"/>
      <c r="KKC668" s="15"/>
      <c r="KKD668" s="80"/>
      <c r="KKE668" s="52"/>
      <c r="KKF668" s="69"/>
      <c r="KKG668" s="69"/>
      <c r="KKH668" s="69"/>
      <c r="KKI668" s="107"/>
      <c r="KKJ668" s="2"/>
      <c r="KKK668" s="15"/>
      <c r="KKL668" s="15"/>
      <c r="KKM668" s="80"/>
      <c r="KKN668" s="52"/>
      <c r="KKO668" s="69"/>
      <c r="KKP668" s="69"/>
      <c r="KKQ668" s="69"/>
      <c r="KKR668" s="107"/>
      <c r="KKS668" s="2"/>
      <c r="KKT668" s="15"/>
      <c r="KKU668" s="15"/>
      <c r="KKV668" s="80"/>
      <c r="KKW668" s="52"/>
      <c r="KKX668" s="69"/>
      <c r="KKY668" s="69"/>
      <c r="KKZ668" s="69"/>
      <c r="KLA668" s="107"/>
      <c r="KLB668" s="2"/>
      <c r="KLC668" s="15"/>
      <c r="KLD668" s="15"/>
      <c r="KLE668" s="80"/>
      <c r="KLF668" s="52"/>
      <c r="KLG668" s="69"/>
      <c r="KLH668" s="69"/>
      <c r="KLI668" s="69"/>
      <c r="KLJ668" s="107"/>
      <c r="KLK668" s="2"/>
      <c r="KLL668" s="15"/>
      <c r="KLM668" s="15"/>
      <c r="KLN668" s="80"/>
      <c r="KLO668" s="52"/>
      <c r="KLP668" s="69"/>
      <c r="KLQ668" s="69"/>
      <c r="KLR668" s="69"/>
      <c r="KLS668" s="107"/>
      <c r="KLT668" s="2"/>
      <c r="KLU668" s="15"/>
      <c r="KLV668" s="15"/>
      <c r="KLW668" s="80"/>
      <c r="KLX668" s="52"/>
      <c r="KLY668" s="69"/>
      <c r="KLZ668" s="69"/>
      <c r="KMA668" s="69"/>
      <c r="KMB668" s="107"/>
      <c r="KMC668" s="2"/>
      <c r="KMD668" s="15"/>
      <c r="KME668" s="15"/>
      <c r="KMF668" s="80"/>
      <c r="KMG668" s="52"/>
      <c r="KMH668" s="69"/>
      <c r="KMI668" s="69"/>
      <c r="KMJ668" s="69"/>
      <c r="KMK668" s="107"/>
      <c r="KML668" s="2"/>
      <c r="KMM668" s="15"/>
      <c r="KMN668" s="15"/>
      <c r="KMO668" s="80"/>
      <c r="KMP668" s="52"/>
      <c r="KMQ668" s="69"/>
      <c r="KMR668" s="69"/>
      <c r="KMS668" s="69"/>
      <c r="KMT668" s="107"/>
      <c r="KMU668" s="2"/>
      <c r="KMV668" s="15"/>
      <c r="KMW668" s="15"/>
      <c r="KMX668" s="80"/>
      <c r="KMY668" s="52"/>
      <c r="KMZ668" s="69"/>
      <c r="KNA668" s="69"/>
      <c r="KNB668" s="69"/>
      <c r="KNC668" s="107"/>
      <c r="KND668" s="2"/>
      <c r="KNE668" s="15"/>
      <c r="KNF668" s="15"/>
      <c r="KNG668" s="80"/>
      <c r="KNH668" s="52"/>
      <c r="KNI668" s="69"/>
      <c r="KNJ668" s="69"/>
      <c r="KNK668" s="69"/>
      <c r="KNL668" s="107"/>
      <c r="KNM668" s="2"/>
      <c r="KNN668" s="15"/>
      <c r="KNO668" s="15"/>
      <c r="KNP668" s="80"/>
      <c r="KNQ668" s="52"/>
      <c r="KNR668" s="69"/>
      <c r="KNS668" s="69"/>
      <c r="KNT668" s="69"/>
      <c r="KNU668" s="107"/>
      <c r="KNV668" s="2"/>
      <c r="KNW668" s="15"/>
      <c r="KNX668" s="15"/>
      <c r="KNY668" s="80"/>
      <c r="KNZ668" s="52"/>
      <c r="KOA668" s="69"/>
      <c r="KOB668" s="69"/>
      <c r="KOC668" s="69"/>
      <c r="KOD668" s="107"/>
      <c r="KOE668" s="2"/>
      <c r="KOF668" s="15"/>
      <c r="KOG668" s="15"/>
      <c r="KOH668" s="80"/>
      <c r="KOI668" s="52"/>
      <c r="KOJ668" s="69"/>
      <c r="KOK668" s="69"/>
      <c r="KOL668" s="69"/>
      <c r="KOM668" s="107"/>
      <c r="KON668" s="2"/>
      <c r="KOO668" s="15"/>
      <c r="KOP668" s="15"/>
      <c r="KOQ668" s="80"/>
      <c r="KOR668" s="52"/>
      <c r="KOS668" s="69"/>
      <c r="KOT668" s="69"/>
      <c r="KOU668" s="69"/>
      <c r="KOV668" s="107"/>
      <c r="KOW668" s="2"/>
      <c r="KOX668" s="15"/>
      <c r="KOY668" s="15"/>
      <c r="KOZ668" s="80"/>
      <c r="KPA668" s="52"/>
      <c r="KPB668" s="69"/>
      <c r="KPC668" s="69"/>
      <c r="KPD668" s="69"/>
      <c r="KPE668" s="107"/>
      <c r="KPF668" s="2"/>
      <c r="KPG668" s="15"/>
      <c r="KPH668" s="15"/>
      <c r="KPI668" s="80"/>
      <c r="KPJ668" s="52"/>
      <c r="KPK668" s="69"/>
      <c r="KPL668" s="69"/>
      <c r="KPM668" s="69"/>
      <c r="KPN668" s="107"/>
      <c r="KPO668" s="2"/>
      <c r="KPP668" s="15"/>
      <c r="KPQ668" s="15"/>
      <c r="KPR668" s="80"/>
      <c r="KPS668" s="52"/>
      <c r="KPT668" s="69"/>
      <c r="KPU668" s="69"/>
      <c r="KPV668" s="69"/>
      <c r="KPW668" s="107"/>
      <c r="KPX668" s="2"/>
      <c r="KPY668" s="15"/>
      <c r="KPZ668" s="15"/>
      <c r="KQA668" s="80"/>
      <c r="KQB668" s="52"/>
      <c r="KQC668" s="69"/>
      <c r="KQD668" s="69"/>
      <c r="KQE668" s="69"/>
      <c r="KQF668" s="107"/>
      <c r="KQG668" s="2"/>
      <c r="KQH668" s="15"/>
      <c r="KQI668" s="15"/>
      <c r="KQJ668" s="80"/>
      <c r="KQK668" s="52"/>
      <c r="KQL668" s="69"/>
      <c r="KQM668" s="69"/>
      <c r="KQN668" s="69"/>
      <c r="KQO668" s="107"/>
      <c r="KQP668" s="2"/>
      <c r="KQQ668" s="15"/>
      <c r="KQR668" s="15"/>
      <c r="KQS668" s="80"/>
      <c r="KQT668" s="52"/>
      <c r="KQU668" s="69"/>
      <c r="KQV668" s="69"/>
      <c r="KQW668" s="69"/>
      <c r="KQX668" s="107"/>
      <c r="KQY668" s="2"/>
      <c r="KQZ668" s="15"/>
      <c r="KRA668" s="15"/>
      <c r="KRB668" s="80"/>
      <c r="KRC668" s="52"/>
      <c r="KRD668" s="69"/>
      <c r="KRE668" s="69"/>
      <c r="KRF668" s="69"/>
      <c r="KRG668" s="107"/>
      <c r="KRH668" s="2"/>
      <c r="KRI668" s="15"/>
      <c r="KRJ668" s="15"/>
      <c r="KRK668" s="80"/>
      <c r="KRL668" s="52"/>
      <c r="KRM668" s="69"/>
      <c r="KRN668" s="69"/>
      <c r="KRO668" s="69"/>
      <c r="KRP668" s="107"/>
      <c r="KRQ668" s="2"/>
      <c r="KRR668" s="15"/>
      <c r="KRS668" s="15"/>
      <c r="KRT668" s="80"/>
      <c r="KRU668" s="52"/>
      <c r="KRV668" s="69"/>
      <c r="KRW668" s="69"/>
      <c r="KRX668" s="69"/>
      <c r="KRY668" s="107"/>
      <c r="KRZ668" s="2"/>
      <c r="KSA668" s="15"/>
      <c r="KSB668" s="15"/>
      <c r="KSC668" s="80"/>
      <c r="KSD668" s="52"/>
      <c r="KSE668" s="69"/>
      <c r="KSF668" s="69"/>
      <c r="KSG668" s="69"/>
      <c r="KSH668" s="107"/>
      <c r="KSI668" s="2"/>
      <c r="KSJ668" s="15"/>
      <c r="KSK668" s="15"/>
      <c r="KSL668" s="80"/>
      <c r="KSM668" s="52"/>
      <c r="KSN668" s="69"/>
      <c r="KSO668" s="69"/>
      <c r="KSP668" s="69"/>
      <c r="KSQ668" s="107"/>
      <c r="KSR668" s="2"/>
      <c r="KSS668" s="15"/>
      <c r="KST668" s="15"/>
      <c r="KSU668" s="80"/>
      <c r="KSV668" s="52"/>
      <c r="KSW668" s="69"/>
      <c r="KSX668" s="69"/>
      <c r="KSY668" s="69"/>
      <c r="KSZ668" s="107"/>
      <c r="KTA668" s="2"/>
      <c r="KTB668" s="15"/>
      <c r="KTC668" s="15"/>
      <c r="KTD668" s="80"/>
      <c r="KTE668" s="52"/>
      <c r="KTF668" s="69"/>
      <c r="KTG668" s="69"/>
      <c r="KTH668" s="69"/>
      <c r="KTI668" s="107"/>
      <c r="KTJ668" s="2"/>
      <c r="KTK668" s="15"/>
      <c r="KTL668" s="15"/>
      <c r="KTM668" s="80"/>
      <c r="KTN668" s="52"/>
      <c r="KTO668" s="69"/>
      <c r="KTP668" s="69"/>
      <c r="KTQ668" s="69"/>
      <c r="KTR668" s="107"/>
      <c r="KTS668" s="2"/>
      <c r="KTT668" s="15"/>
      <c r="KTU668" s="15"/>
      <c r="KTV668" s="80"/>
      <c r="KTW668" s="52"/>
      <c r="KTX668" s="69"/>
      <c r="KTY668" s="69"/>
      <c r="KTZ668" s="69"/>
      <c r="KUA668" s="107"/>
      <c r="KUB668" s="2"/>
      <c r="KUC668" s="15"/>
      <c r="KUD668" s="15"/>
      <c r="KUE668" s="80"/>
      <c r="KUF668" s="52"/>
      <c r="KUG668" s="69"/>
      <c r="KUH668" s="69"/>
      <c r="KUI668" s="69"/>
      <c r="KUJ668" s="107"/>
      <c r="KUK668" s="2"/>
      <c r="KUL668" s="15"/>
      <c r="KUM668" s="15"/>
      <c r="KUN668" s="80"/>
      <c r="KUO668" s="52"/>
      <c r="KUP668" s="69"/>
      <c r="KUQ668" s="69"/>
      <c r="KUR668" s="69"/>
      <c r="KUS668" s="107"/>
      <c r="KUT668" s="2"/>
      <c r="KUU668" s="15"/>
      <c r="KUV668" s="15"/>
      <c r="KUW668" s="80"/>
      <c r="KUX668" s="52"/>
      <c r="KUY668" s="69"/>
      <c r="KUZ668" s="69"/>
      <c r="KVA668" s="69"/>
      <c r="KVB668" s="107"/>
      <c r="KVC668" s="2"/>
      <c r="KVD668" s="15"/>
      <c r="KVE668" s="15"/>
      <c r="KVF668" s="80"/>
      <c r="KVG668" s="52"/>
      <c r="KVH668" s="69"/>
      <c r="KVI668" s="69"/>
      <c r="KVJ668" s="69"/>
      <c r="KVK668" s="107"/>
      <c r="KVL668" s="2"/>
      <c r="KVM668" s="15"/>
      <c r="KVN668" s="15"/>
      <c r="KVO668" s="80"/>
      <c r="KVP668" s="52"/>
      <c r="KVQ668" s="69"/>
      <c r="KVR668" s="69"/>
      <c r="KVS668" s="69"/>
      <c r="KVT668" s="107"/>
      <c r="KVU668" s="2"/>
      <c r="KVV668" s="15"/>
      <c r="KVW668" s="15"/>
      <c r="KVX668" s="80"/>
      <c r="KVY668" s="52"/>
      <c r="KVZ668" s="69"/>
      <c r="KWA668" s="69"/>
      <c r="KWB668" s="69"/>
      <c r="KWC668" s="107"/>
      <c r="KWD668" s="2"/>
      <c r="KWE668" s="15"/>
      <c r="KWF668" s="15"/>
      <c r="KWG668" s="80"/>
      <c r="KWH668" s="52"/>
      <c r="KWI668" s="69"/>
      <c r="KWJ668" s="69"/>
      <c r="KWK668" s="69"/>
      <c r="KWL668" s="107"/>
      <c r="KWM668" s="2"/>
      <c r="KWN668" s="15"/>
      <c r="KWO668" s="15"/>
      <c r="KWP668" s="80"/>
      <c r="KWQ668" s="52"/>
      <c r="KWR668" s="69"/>
      <c r="KWS668" s="69"/>
      <c r="KWT668" s="69"/>
      <c r="KWU668" s="107"/>
      <c r="KWV668" s="2"/>
      <c r="KWW668" s="15"/>
      <c r="KWX668" s="15"/>
      <c r="KWY668" s="80"/>
      <c r="KWZ668" s="52"/>
      <c r="KXA668" s="69"/>
      <c r="KXB668" s="69"/>
      <c r="KXC668" s="69"/>
      <c r="KXD668" s="107"/>
      <c r="KXE668" s="2"/>
      <c r="KXF668" s="15"/>
      <c r="KXG668" s="15"/>
      <c r="KXH668" s="80"/>
      <c r="KXI668" s="52"/>
      <c r="KXJ668" s="69"/>
      <c r="KXK668" s="69"/>
      <c r="KXL668" s="69"/>
      <c r="KXM668" s="107"/>
      <c r="KXN668" s="2"/>
      <c r="KXO668" s="15"/>
      <c r="KXP668" s="15"/>
      <c r="KXQ668" s="80"/>
      <c r="KXR668" s="52"/>
      <c r="KXS668" s="69"/>
      <c r="KXT668" s="69"/>
      <c r="KXU668" s="69"/>
      <c r="KXV668" s="107"/>
      <c r="KXW668" s="2"/>
      <c r="KXX668" s="15"/>
      <c r="KXY668" s="15"/>
      <c r="KXZ668" s="80"/>
      <c r="KYA668" s="52"/>
      <c r="KYB668" s="69"/>
      <c r="KYC668" s="69"/>
      <c r="KYD668" s="69"/>
      <c r="KYE668" s="107"/>
      <c r="KYF668" s="2"/>
      <c r="KYG668" s="15"/>
      <c r="KYH668" s="15"/>
      <c r="KYI668" s="80"/>
      <c r="KYJ668" s="52"/>
      <c r="KYK668" s="69"/>
      <c r="KYL668" s="69"/>
      <c r="KYM668" s="69"/>
      <c r="KYN668" s="107"/>
      <c r="KYO668" s="2"/>
      <c r="KYP668" s="15"/>
      <c r="KYQ668" s="15"/>
      <c r="KYR668" s="80"/>
      <c r="KYS668" s="52"/>
      <c r="KYT668" s="69"/>
      <c r="KYU668" s="69"/>
      <c r="KYV668" s="69"/>
      <c r="KYW668" s="107"/>
      <c r="KYX668" s="2"/>
      <c r="KYY668" s="15"/>
      <c r="KYZ668" s="15"/>
      <c r="KZA668" s="80"/>
      <c r="KZB668" s="52"/>
      <c r="KZC668" s="69"/>
      <c r="KZD668" s="69"/>
      <c r="KZE668" s="69"/>
      <c r="KZF668" s="107"/>
      <c r="KZG668" s="2"/>
      <c r="KZH668" s="15"/>
      <c r="KZI668" s="15"/>
      <c r="KZJ668" s="80"/>
      <c r="KZK668" s="52"/>
      <c r="KZL668" s="69"/>
      <c r="KZM668" s="69"/>
      <c r="KZN668" s="69"/>
      <c r="KZO668" s="107"/>
      <c r="KZP668" s="2"/>
      <c r="KZQ668" s="15"/>
      <c r="KZR668" s="15"/>
      <c r="KZS668" s="80"/>
      <c r="KZT668" s="52"/>
      <c r="KZU668" s="69"/>
      <c r="KZV668" s="69"/>
      <c r="KZW668" s="69"/>
      <c r="KZX668" s="107"/>
      <c r="KZY668" s="2"/>
      <c r="KZZ668" s="15"/>
      <c r="LAA668" s="15"/>
      <c r="LAB668" s="80"/>
      <c r="LAC668" s="52"/>
      <c r="LAD668" s="69"/>
      <c r="LAE668" s="69"/>
      <c r="LAF668" s="69"/>
      <c r="LAG668" s="107"/>
      <c r="LAH668" s="2"/>
      <c r="LAI668" s="15"/>
      <c r="LAJ668" s="15"/>
      <c r="LAK668" s="80"/>
      <c r="LAL668" s="52"/>
      <c r="LAM668" s="69"/>
      <c r="LAN668" s="69"/>
      <c r="LAO668" s="69"/>
      <c r="LAP668" s="107"/>
      <c r="LAQ668" s="2"/>
      <c r="LAR668" s="15"/>
      <c r="LAS668" s="15"/>
      <c r="LAT668" s="80"/>
      <c r="LAU668" s="52"/>
      <c r="LAV668" s="69"/>
      <c r="LAW668" s="69"/>
      <c r="LAX668" s="69"/>
      <c r="LAY668" s="107"/>
      <c r="LAZ668" s="2"/>
      <c r="LBA668" s="15"/>
      <c r="LBB668" s="15"/>
      <c r="LBC668" s="80"/>
      <c r="LBD668" s="52"/>
      <c r="LBE668" s="69"/>
      <c r="LBF668" s="69"/>
      <c r="LBG668" s="69"/>
      <c r="LBH668" s="107"/>
      <c r="LBI668" s="2"/>
      <c r="LBJ668" s="15"/>
      <c r="LBK668" s="15"/>
      <c r="LBL668" s="80"/>
      <c r="LBM668" s="52"/>
      <c r="LBN668" s="69"/>
      <c r="LBO668" s="69"/>
      <c r="LBP668" s="69"/>
      <c r="LBQ668" s="107"/>
      <c r="LBR668" s="2"/>
      <c r="LBS668" s="15"/>
      <c r="LBT668" s="15"/>
      <c r="LBU668" s="80"/>
      <c r="LBV668" s="52"/>
      <c r="LBW668" s="69"/>
      <c r="LBX668" s="69"/>
      <c r="LBY668" s="69"/>
      <c r="LBZ668" s="107"/>
      <c r="LCA668" s="2"/>
      <c r="LCB668" s="15"/>
      <c r="LCC668" s="15"/>
      <c r="LCD668" s="80"/>
      <c r="LCE668" s="52"/>
      <c r="LCF668" s="69"/>
      <c r="LCG668" s="69"/>
      <c r="LCH668" s="69"/>
      <c r="LCI668" s="107"/>
      <c r="LCJ668" s="2"/>
      <c r="LCK668" s="15"/>
      <c r="LCL668" s="15"/>
      <c r="LCM668" s="80"/>
      <c r="LCN668" s="52"/>
      <c r="LCO668" s="69"/>
      <c r="LCP668" s="69"/>
      <c r="LCQ668" s="69"/>
      <c r="LCR668" s="107"/>
      <c r="LCS668" s="2"/>
      <c r="LCT668" s="15"/>
      <c r="LCU668" s="15"/>
      <c r="LCV668" s="80"/>
      <c r="LCW668" s="52"/>
      <c r="LCX668" s="69"/>
      <c r="LCY668" s="69"/>
      <c r="LCZ668" s="69"/>
      <c r="LDA668" s="107"/>
      <c r="LDB668" s="2"/>
      <c r="LDC668" s="15"/>
      <c r="LDD668" s="15"/>
      <c r="LDE668" s="80"/>
      <c r="LDF668" s="52"/>
      <c r="LDG668" s="69"/>
      <c r="LDH668" s="69"/>
      <c r="LDI668" s="69"/>
      <c r="LDJ668" s="107"/>
      <c r="LDK668" s="2"/>
      <c r="LDL668" s="15"/>
      <c r="LDM668" s="15"/>
      <c r="LDN668" s="80"/>
      <c r="LDO668" s="52"/>
      <c r="LDP668" s="69"/>
      <c r="LDQ668" s="69"/>
      <c r="LDR668" s="69"/>
      <c r="LDS668" s="107"/>
      <c r="LDT668" s="2"/>
      <c r="LDU668" s="15"/>
      <c r="LDV668" s="15"/>
      <c r="LDW668" s="80"/>
      <c r="LDX668" s="52"/>
      <c r="LDY668" s="69"/>
      <c r="LDZ668" s="69"/>
      <c r="LEA668" s="69"/>
      <c r="LEB668" s="107"/>
      <c r="LEC668" s="2"/>
      <c r="LED668" s="15"/>
      <c r="LEE668" s="15"/>
      <c r="LEF668" s="80"/>
      <c r="LEG668" s="52"/>
      <c r="LEH668" s="69"/>
      <c r="LEI668" s="69"/>
      <c r="LEJ668" s="69"/>
      <c r="LEK668" s="107"/>
      <c r="LEL668" s="2"/>
      <c r="LEM668" s="15"/>
      <c r="LEN668" s="15"/>
      <c r="LEO668" s="80"/>
      <c r="LEP668" s="52"/>
      <c r="LEQ668" s="69"/>
      <c r="LER668" s="69"/>
      <c r="LES668" s="69"/>
      <c r="LET668" s="107"/>
      <c r="LEU668" s="2"/>
      <c r="LEV668" s="15"/>
      <c r="LEW668" s="15"/>
      <c r="LEX668" s="80"/>
      <c r="LEY668" s="52"/>
      <c r="LEZ668" s="69"/>
      <c r="LFA668" s="69"/>
      <c r="LFB668" s="69"/>
      <c r="LFC668" s="107"/>
      <c r="LFD668" s="2"/>
      <c r="LFE668" s="15"/>
      <c r="LFF668" s="15"/>
      <c r="LFG668" s="80"/>
      <c r="LFH668" s="52"/>
      <c r="LFI668" s="69"/>
      <c r="LFJ668" s="69"/>
      <c r="LFK668" s="69"/>
      <c r="LFL668" s="107"/>
      <c r="LFM668" s="2"/>
      <c r="LFN668" s="15"/>
      <c r="LFO668" s="15"/>
      <c r="LFP668" s="80"/>
      <c r="LFQ668" s="52"/>
      <c r="LFR668" s="69"/>
      <c r="LFS668" s="69"/>
      <c r="LFT668" s="69"/>
      <c r="LFU668" s="107"/>
      <c r="LFV668" s="2"/>
      <c r="LFW668" s="15"/>
      <c r="LFX668" s="15"/>
      <c r="LFY668" s="80"/>
      <c r="LFZ668" s="52"/>
      <c r="LGA668" s="69"/>
      <c r="LGB668" s="69"/>
      <c r="LGC668" s="69"/>
      <c r="LGD668" s="107"/>
      <c r="LGE668" s="2"/>
      <c r="LGF668" s="15"/>
      <c r="LGG668" s="15"/>
      <c r="LGH668" s="80"/>
      <c r="LGI668" s="52"/>
      <c r="LGJ668" s="69"/>
      <c r="LGK668" s="69"/>
      <c r="LGL668" s="69"/>
      <c r="LGM668" s="107"/>
      <c r="LGN668" s="2"/>
      <c r="LGO668" s="15"/>
      <c r="LGP668" s="15"/>
      <c r="LGQ668" s="80"/>
      <c r="LGR668" s="52"/>
      <c r="LGS668" s="69"/>
      <c r="LGT668" s="69"/>
      <c r="LGU668" s="69"/>
      <c r="LGV668" s="107"/>
      <c r="LGW668" s="2"/>
      <c r="LGX668" s="15"/>
      <c r="LGY668" s="15"/>
      <c r="LGZ668" s="80"/>
      <c r="LHA668" s="52"/>
      <c r="LHB668" s="69"/>
      <c r="LHC668" s="69"/>
      <c r="LHD668" s="69"/>
      <c r="LHE668" s="107"/>
      <c r="LHF668" s="2"/>
      <c r="LHG668" s="15"/>
      <c r="LHH668" s="15"/>
      <c r="LHI668" s="80"/>
      <c r="LHJ668" s="52"/>
      <c r="LHK668" s="69"/>
      <c r="LHL668" s="69"/>
      <c r="LHM668" s="69"/>
      <c r="LHN668" s="107"/>
      <c r="LHO668" s="2"/>
      <c r="LHP668" s="15"/>
      <c r="LHQ668" s="15"/>
      <c r="LHR668" s="80"/>
      <c r="LHS668" s="52"/>
      <c r="LHT668" s="69"/>
      <c r="LHU668" s="69"/>
      <c r="LHV668" s="69"/>
      <c r="LHW668" s="107"/>
      <c r="LHX668" s="2"/>
      <c r="LHY668" s="15"/>
      <c r="LHZ668" s="15"/>
      <c r="LIA668" s="80"/>
      <c r="LIB668" s="52"/>
      <c r="LIC668" s="69"/>
      <c r="LID668" s="69"/>
      <c r="LIE668" s="69"/>
      <c r="LIF668" s="107"/>
      <c r="LIG668" s="2"/>
      <c r="LIH668" s="15"/>
      <c r="LII668" s="15"/>
      <c r="LIJ668" s="80"/>
      <c r="LIK668" s="52"/>
      <c r="LIL668" s="69"/>
      <c r="LIM668" s="69"/>
      <c r="LIN668" s="69"/>
      <c r="LIO668" s="107"/>
      <c r="LIP668" s="2"/>
      <c r="LIQ668" s="15"/>
      <c r="LIR668" s="15"/>
      <c r="LIS668" s="80"/>
      <c r="LIT668" s="52"/>
      <c r="LIU668" s="69"/>
      <c r="LIV668" s="69"/>
      <c r="LIW668" s="69"/>
      <c r="LIX668" s="107"/>
      <c r="LIY668" s="2"/>
      <c r="LIZ668" s="15"/>
      <c r="LJA668" s="15"/>
      <c r="LJB668" s="80"/>
      <c r="LJC668" s="52"/>
      <c r="LJD668" s="69"/>
      <c r="LJE668" s="69"/>
      <c r="LJF668" s="69"/>
      <c r="LJG668" s="107"/>
      <c r="LJH668" s="2"/>
      <c r="LJI668" s="15"/>
      <c r="LJJ668" s="15"/>
      <c r="LJK668" s="80"/>
      <c r="LJL668" s="52"/>
      <c r="LJM668" s="69"/>
      <c r="LJN668" s="69"/>
      <c r="LJO668" s="69"/>
      <c r="LJP668" s="107"/>
      <c r="LJQ668" s="2"/>
      <c r="LJR668" s="15"/>
      <c r="LJS668" s="15"/>
      <c r="LJT668" s="80"/>
      <c r="LJU668" s="52"/>
      <c r="LJV668" s="69"/>
      <c r="LJW668" s="69"/>
      <c r="LJX668" s="69"/>
      <c r="LJY668" s="107"/>
      <c r="LJZ668" s="2"/>
      <c r="LKA668" s="15"/>
      <c r="LKB668" s="15"/>
      <c r="LKC668" s="80"/>
      <c r="LKD668" s="52"/>
      <c r="LKE668" s="69"/>
      <c r="LKF668" s="69"/>
      <c r="LKG668" s="69"/>
      <c r="LKH668" s="107"/>
      <c r="LKI668" s="2"/>
      <c r="LKJ668" s="15"/>
      <c r="LKK668" s="15"/>
      <c r="LKL668" s="80"/>
      <c r="LKM668" s="52"/>
      <c r="LKN668" s="69"/>
      <c r="LKO668" s="69"/>
      <c r="LKP668" s="69"/>
      <c r="LKQ668" s="107"/>
      <c r="LKR668" s="2"/>
      <c r="LKS668" s="15"/>
      <c r="LKT668" s="15"/>
      <c r="LKU668" s="80"/>
      <c r="LKV668" s="52"/>
      <c r="LKW668" s="69"/>
      <c r="LKX668" s="69"/>
      <c r="LKY668" s="69"/>
      <c r="LKZ668" s="107"/>
      <c r="LLA668" s="2"/>
      <c r="LLB668" s="15"/>
      <c r="LLC668" s="15"/>
      <c r="LLD668" s="80"/>
      <c r="LLE668" s="52"/>
      <c r="LLF668" s="69"/>
      <c r="LLG668" s="69"/>
      <c r="LLH668" s="69"/>
      <c r="LLI668" s="107"/>
      <c r="LLJ668" s="2"/>
      <c r="LLK668" s="15"/>
      <c r="LLL668" s="15"/>
      <c r="LLM668" s="80"/>
      <c r="LLN668" s="52"/>
      <c r="LLO668" s="69"/>
      <c r="LLP668" s="69"/>
      <c r="LLQ668" s="69"/>
      <c r="LLR668" s="107"/>
      <c r="LLS668" s="2"/>
      <c r="LLT668" s="15"/>
      <c r="LLU668" s="15"/>
      <c r="LLV668" s="80"/>
      <c r="LLW668" s="52"/>
      <c r="LLX668" s="69"/>
      <c r="LLY668" s="69"/>
      <c r="LLZ668" s="69"/>
      <c r="LMA668" s="107"/>
      <c r="LMB668" s="2"/>
      <c r="LMC668" s="15"/>
      <c r="LMD668" s="15"/>
      <c r="LME668" s="80"/>
      <c r="LMF668" s="52"/>
      <c r="LMG668" s="69"/>
      <c r="LMH668" s="69"/>
      <c r="LMI668" s="69"/>
      <c r="LMJ668" s="107"/>
      <c r="LMK668" s="2"/>
      <c r="LML668" s="15"/>
      <c r="LMM668" s="15"/>
      <c r="LMN668" s="80"/>
      <c r="LMO668" s="52"/>
      <c r="LMP668" s="69"/>
      <c r="LMQ668" s="69"/>
      <c r="LMR668" s="69"/>
      <c r="LMS668" s="107"/>
      <c r="LMT668" s="2"/>
      <c r="LMU668" s="15"/>
      <c r="LMV668" s="15"/>
      <c r="LMW668" s="80"/>
      <c r="LMX668" s="52"/>
      <c r="LMY668" s="69"/>
      <c r="LMZ668" s="69"/>
      <c r="LNA668" s="69"/>
      <c r="LNB668" s="107"/>
      <c r="LNC668" s="2"/>
      <c r="LND668" s="15"/>
      <c r="LNE668" s="15"/>
      <c r="LNF668" s="80"/>
      <c r="LNG668" s="52"/>
      <c r="LNH668" s="69"/>
      <c r="LNI668" s="69"/>
      <c r="LNJ668" s="69"/>
      <c r="LNK668" s="107"/>
      <c r="LNL668" s="2"/>
      <c r="LNM668" s="15"/>
      <c r="LNN668" s="15"/>
      <c r="LNO668" s="80"/>
      <c r="LNP668" s="52"/>
      <c r="LNQ668" s="69"/>
      <c r="LNR668" s="69"/>
      <c r="LNS668" s="69"/>
      <c r="LNT668" s="107"/>
      <c r="LNU668" s="2"/>
      <c r="LNV668" s="15"/>
      <c r="LNW668" s="15"/>
      <c r="LNX668" s="80"/>
      <c r="LNY668" s="52"/>
      <c r="LNZ668" s="69"/>
      <c r="LOA668" s="69"/>
      <c r="LOB668" s="69"/>
      <c r="LOC668" s="107"/>
      <c r="LOD668" s="2"/>
      <c r="LOE668" s="15"/>
      <c r="LOF668" s="15"/>
      <c r="LOG668" s="80"/>
      <c r="LOH668" s="52"/>
      <c r="LOI668" s="69"/>
      <c r="LOJ668" s="69"/>
      <c r="LOK668" s="69"/>
      <c r="LOL668" s="107"/>
      <c r="LOM668" s="2"/>
      <c r="LON668" s="15"/>
      <c r="LOO668" s="15"/>
      <c r="LOP668" s="80"/>
      <c r="LOQ668" s="52"/>
      <c r="LOR668" s="69"/>
      <c r="LOS668" s="69"/>
      <c r="LOT668" s="69"/>
      <c r="LOU668" s="107"/>
      <c r="LOV668" s="2"/>
      <c r="LOW668" s="15"/>
      <c r="LOX668" s="15"/>
      <c r="LOY668" s="80"/>
      <c r="LOZ668" s="52"/>
      <c r="LPA668" s="69"/>
      <c r="LPB668" s="69"/>
      <c r="LPC668" s="69"/>
      <c r="LPD668" s="107"/>
      <c r="LPE668" s="2"/>
      <c r="LPF668" s="15"/>
      <c r="LPG668" s="15"/>
      <c r="LPH668" s="80"/>
      <c r="LPI668" s="52"/>
      <c r="LPJ668" s="69"/>
      <c r="LPK668" s="69"/>
      <c r="LPL668" s="69"/>
      <c r="LPM668" s="107"/>
      <c r="LPN668" s="2"/>
      <c r="LPO668" s="15"/>
      <c r="LPP668" s="15"/>
      <c r="LPQ668" s="80"/>
      <c r="LPR668" s="52"/>
      <c r="LPS668" s="69"/>
      <c r="LPT668" s="69"/>
      <c r="LPU668" s="69"/>
      <c r="LPV668" s="107"/>
      <c r="LPW668" s="2"/>
      <c r="LPX668" s="15"/>
      <c r="LPY668" s="15"/>
      <c r="LPZ668" s="80"/>
      <c r="LQA668" s="52"/>
      <c r="LQB668" s="69"/>
      <c r="LQC668" s="69"/>
      <c r="LQD668" s="69"/>
      <c r="LQE668" s="107"/>
      <c r="LQF668" s="2"/>
      <c r="LQG668" s="15"/>
      <c r="LQH668" s="15"/>
      <c r="LQI668" s="80"/>
      <c r="LQJ668" s="52"/>
      <c r="LQK668" s="69"/>
      <c r="LQL668" s="69"/>
      <c r="LQM668" s="69"/>
      <c r="LQN668" s="107"/>
      <c r="LQO668" s="2"/>
      <c r="LQP668" s="15"/>
      <c r="LQQ668" s="15"/>
      <c r="LQR668" s="80"/>
      <c r="LQS668" s="52"/>
      <c r="LQT668" s="69"/>
      <c r="LQU668" s="69"/>
      <c r="LQV668" s="69"/>
      <c r="LQW668" s="107"/>
      <c r="LQX668" s="2"/>
      <c r="LQY668" s="15"/>
      <c r="LQZ668" s="15"/>
      <c r="LRA668" s="80"/>
      <c r="LRB668" s="52"/>
      <c r="LRC668" s="69"/>
      <c r="LRD668" s="69"/>
      <c r="LRE668" s="69"/>
      <c r="LRF668" s="107"/>
      <c r="LRG668" s="2"/>
      <c r="LRH668" s="15"/>
      <c r="LRI668" s="15"/>
      <c r="LRJ668" s="80"/>
      <c r="LRK668" s="52"/>
      <c r="LRL668" s="69"/>
      <c r="LRM668" s="69"/>
      <c r="LRN668" s="69"/>
      <c r="LRO668" s="107"/>
      <c r="LRP668" s="2"/>
      <c r="LRQ668" s="15"/>
      <c r="LRR668" s="15"/>
      <c r="LRS668" s="80"/>
      <c r="LRT668" s="52"/>
      <c r="LRU668" s="69"/>
      <c r="LRV668" s="69"/>
      <c r="LRW668" s="69"/>
      <c r="LRX668" s="107"/>
      <c r="LRY668" s="2"/>
      <c r="LRZ668" s="15"/>
      <c r="LSA668" s="15"/>
      <c r="LSB668" s="80"/>
      <c r="LSC668" s="52"/>
      <c r="LSD668" s="69"/>
      <c r="LSE668" s="69"/>
      <c r="LSF668" s="69"/>
      <c r="LSG668" s="107"/>
      <c r="LSH668" s="2"/>
      <c r="LSI668" s="15"/>
      <c r="LSJ668" s="15"/>
      <c r="LSK668" s="80"/>
      <c r="LSL668" s="52"/>
      <c r="LSM668" s="69"/>
      <c r="LSN668" s="69"/>
      <c r="LSO668" s="69"/>
      <c r="LSP668" s="107"/>
      <c r="LSQ668" s="2"/>
      <c r="LSR668" s="15"/>
      <c r="LSS668" s="15"/>
      <c r="LST668" s="80"/>
      <c r="LSU668" s="52"/>
      <c r="LSV668" s="69"/>
      <c r="LSW668" s="69"/>
      <c r="LSX668" s="69"/>
      <c r="LSY668" s="107"/>
      <c r="LSZ668" s="2"/>
      <c r="LTA668" s="15"/>
      <c r="LTB668" s="15"/>
      <c r="LTC668" s="80"/>
      <c r="LTD668" s="52"/>
      <c r="LTE668" s="69"/>
      <c r="LTF668" s="69"/>
      <c r="LTG668" s="69"/>
      <c r="LTH668" s="107"/>
      <c r="LTI668" s="2"/>
      <c r="LTJ668" s="15"/>
      <c r="LTK668" s="15"/>
      <c r="LTL668" s="80"/>
      <c r="LTM668" s="52"/>
      <c r="LTN668" s="69"/>
      <c r="LTO668" s="69"/>
      <c r="LTP668" s="69"/>
      <c r="LTQ668" s="107"/>
      <c r="LTR668" s="2"/>
      <c r="LTS668" s="15"/>
      <c r="LTT668" s="15"/>
      <c r="LTU668" s="80"/>
      <c r="LTV668" s="52"/>
      <c r="LTW668" s="69"/>
      <c r="LTX668" s="69"/>
      <c r="LTY668" s="69"/>
      <c r="LTZ668" s="107"/>
      <c r="LUA668" s="2"/>
      <c r="LUB668" s="15"/>
      <c r="LUC668" s="15"/>
      <c r="LUD668" s="80"/>
      <c r="LUE668" s="52"/>
      <c r="LUF668" s="69"/>
      <c r="LUG668" s="69"/>
      <c r="LUH668" s="69"/>
      <c r="LUI668" s="107"/>
      <c r="LUJ668" s="2"/>
      <c r="LUK668" s="15"/>
      <c r="LUL668" s="15"/>
      <c r="LUM668" s="80"/>
      <c r="LUN668" s="52"/>
      <c r="LUO668" s="69"/>
      <c r="LUP668" s="69"/>
      <c r="LUQ668" s="69"/>
      <c r="LUR668" s="107"/>
      <c r="LUS668" s="2"/>
      <c r="LUT668" s="15"/>
      <c r="LUU668" s="15"/>
      <c r="LUV668" s="80"/>
      <c r="LUW668" s="52"/>
      <c r="LUX668" s="69"/>
      <c r="LUY668" s="69"/>
      <c r="LUZ668" s="69"/>
      <c r="LVA668" s="107"/>
      <c r="LVB668" s="2"/>
      <c r="LVC668" s="15"/>
      <c r="LVD668" s="15"/>
      <c r="LVE668" s="80"/>
      <c r="LVF668" s="52"/>
      <c r="LVG668" s="69"/>
      <c r="LVH668" s="69"/>
      <c r="LVI668" s="69"/>
      <c r="LVJ668" s="107"/>
      <c r="LVK668" s="2"/>
      <c r="LVL668" s="15"/>
      <c r="LVM668" s="15"/>
      <c r="LVN668" s="80"/>
      <c r="LVO668" s="52"/>
      <c r="LVP668" s="69"/>
      <c r="LVQ668" s="69"/>
      <c r="LVR668" s="69"/>
      <c r="LVS668" s="107"/>
      <c r="LVT668" s="2"/>
      <c r="LVU668" s="15"/>
      <c r="LVV668" s="15"/>
      <c r="LVW668" s="80"/>
      <c r="LVX668" s="52"/>
      <c r="LVY668" s="69"/>
      <c r="LVZ668" s="69"/>
      <c r="LWA668" s="69"/>
      <c r="LWB668" s="107"/>
      <c r="LWC668" s="2"/>
      <c r="LWD668" s="15"/>
      <c r="LWE668" s="15"/>
      <c r="LWF668" s="80"/>
      <c r="LWG668" s="52"/>
      <c r="LWH668" s="69"/>
      <c r="LWI668" s="69"/>
      <c r="LWJ668" s="69"/>
      <c r="LWK668" s="107"/>
      <c r="LWL668" s="2"/>
      <c r="LWM668" s="15"/>
      <c r="LWN668" s="15"/>
      <c r="LWO668" s="80"/>
      <c r="LWP668" s="52"/>
      <c r="LWQ668" s="69"/>
      <c r="LWR668" s="69"/>
      <c r="LWS668" s="69"/>
      <c r="LWT668" s="107"/>
      <c r="LWU668" s="2"/>
      <c r="LWV668" s="15"/>
      <c r="LWW668" s="15"/>
      <c r="LWX668" s="80"/>
      <c r="LWY668" s="52"/>
      <c r="LWZ668" s="69"/>
      <c r="LXA668" s="69"/>
      <c r="LXB668" s="69"/>
      <c r="LXC668" s="107"/>
      <c r="LXD668" s="2"/>
      <c r="LXE668" s="15"/>
      <c r="LXF668" s="15"/>
      <c r="LXG668" s="80"/>
      <c r="LXH668" s="52"/>
      <c r="LXI668" s="69"/>
      <c r="LXJ668" s="69"/>
      <c r="LXK668" s="69"/>
      <c r="LXL668" s="107"/>
      <c r="LXM668" s="2"/>
      <c r="LXN668" s="15"/>
      <c r="LXO668" s="15"/>
      <c r="LXP668" s="80"/>
      <c r="LXQ668" s="52"/>
      <c r="LXR668" s="69"/>
      <c r="LXS668" s="69"/>
      <c r="LXT668" s="69"/>
      <c r="LXU668" s="107"/>
      <c r="LXV668" s="2"/>
      <c r="LXW668" s="15"/>
      <c r="LXX668" s="15"/>
      <c r="LXY668" s="80"/>
      <c r="LXZ668" s="52"/>
      <c r="LYA668" s="69"/>
      <c r="LYB668" s="69"/>
      <c r="LYC668" s="69"/>
      <c r="LYD668" s="107"/>
      <c r="LYE668" s="2"/>
      <c r="LYF668" s="15"/>
      <c r="LYG668" s="15"/>
      <c r="LYH668" s="80"/>
      <c r="LYI668" s="52"/>
      <c r="LYJ668" s="69"/>
      <c r="LYK668" s="69"/>
      <c r="LYL668" s="69"/>
      <c r="LYM668" s="107"/>
      <c r="LYN668" s="2"/>
      <c r="LYO668" s="15"/>
      <c r="LYP668" s="15"/>
      <c r="LYQ668" s="80"/>
      <c r="LYR668" s="52"/>
      <c r="LYS668" s="69"/>
      <c r="LYT668" s="69"/>
      <c r="LYU668" s="69"/>
      <c r="LYV668" s="107"/>
      <c r="LYW668" s="2"/>
      <c r="LYX668" s="15"/>
      <c r="LYY668" s="15"/>
      <c r="LYZ668" s="80"/>
      <c r="LZA668" s="52"/>
      <c r="LZB668" s="69"/>
      <c r="LZC668" s="69"/>
      <c r="LZD668" s="69"/>
      <c r="LZE668" s="107"/>
      <c r="LZF668" s="2"/>
      <c r="LZG668" s="15"/>
      <c r="LZH668" s="15"/>
      <c r="LZI668" s="80"/>
      <c r="LZJ668" s="52"/>
      <c r="LZK668" s="69"/>
      <c r="LZL668" s="69"/>
      <c r="LZM668" s="69"/>
      <c r="LZN668" s="107"/>
      <c r="LZO668" s="2"/>
      <c r="LZP668" s="15"/>
      <c r="LZQ668" s="15"/>
      <c r="LZR668" s="80"/>
      <c r="LZS668" s="52"/>
      <c r="LZT668" s="69"/>
      <c r="LZU668" s="69"/>
      <c r="LZV668" s="69"/>
      <c r="LZW668" s="107"/>
      <c r="LZX668" s="2"/>
      <c r="LZY668" s="15"/>
      <c r="LZZ668" s="15"/>
      <c r="MAA668" s="80"/>
      <c r="MAB668" s="52"/>
      <c r="MAC668" s="69"/>
      <c r="MAD668" s="69"/>
      <c r="MAE668" s="69"/>
      <c r="MAF668" s="107"/>
      <c r="MAG668" s="2"/>
      <c r="MAH668" s="15"/>
      <c r="MAI668" s="15"/>
      <c r="MAJ668" s="80"/>
      <c r="MAK668" s="52"/>
      <c r="MAL668" s="69"/>
      <c r="MAM668" s="69"/>
      <c r="MAN668" s="69"/>
      <c r="MAO668" s="107"/>
      <c r="MAP668" s="2"/>
      <c r="MAQ668" s="15"/>
      <c r="MAR668" s="15"/>
      <c r="MAS668" s="80"/>
      <c r="MAT668" s="52"/>
      <c r="MAU668" s="69"/>
      <c r="MAV668" s="69"/>
      <c r="MAW668" s="69"/>
      <c r="MAX668" s="107"/>
      <c r="MAY668" s="2"/>
      <c r="MAZ668" s="15"/>
      <c r="MBA668" s="15"/>
      <c r="MBB668" s="80"/>
      <c r="MBC668" s="52"/>
      <c r="MBD668" s="69"/>
      <c r="MBE668" s="69"/>
      <c r="MBF668" s="69"/>
      <c r="MBG668" s="107"/>
      <c r="MBH668" s="2"/>
      <c r="MBI668" s="15"/>
      <c r="MBJ668" s="15"/>
      <c r="MBK668" s="80"/>
      <c r="MBL668" s="52"/>
      <c r="MBM668" s="69"/>
      <c r="MBN668" s="69"/>
      <c r="MBO668" s="69"/>
      <c r="MBP668" s="107"/>
      <c r="MBQ668" s="2"/>
      <c r="MBR668" s="15"/>
      <c r="MBS668" s="15"/>
      <c r="MBT668" s="80"/>
      <c r="MBU668" s="52"/>
      <c r="MBV668" s="69"/>
      <c r="MBW668" s="69"/>
      <c r="MBX668" s="69"/>
      <c r="MBY668" s="107"/>
      <c r="MBZ668" s="2"/>
      <c r="MCA668" s="15"/>
      <c r="MCB668" s="15"/>
      <c r="MCC668" s="80"/>
      <c r="MCD668" s="52"/>
      <c r="MCE668" s="69"/>
      <c r="MCF668" s="69"/>
      <c r="MCG668" s="69"/>
      <c r="MCH668" s="107"/>
      <c r="MCI668" s="2"/>
      <c r="MCJ668" s="15"/>
      <c r="MCK668" s="15"/>
      <c r="MCL668" s="80"/>
      <c r="MCM668" s="52"/>
      <c r="MCN668" s="69"/>
      <c r="MCO668" s="69"/>
      <c r="MCP668" s="69"/>
      <c r="MCQ668" s="107"/>
      <c r="MCR668" s="2"/>
      <c r="MCS668" s="15"/>
      <c r="MCT668" s="15"/>
      <c r="MCU668" s="80"/>
      <c r="MCV668" s="52"/>
      <c r="MCW668" s="69"/>
      <c r="MCX668" s="69"/>
      <c r="MCY668" s="69"/>
      <c r="MCZ668" s="107"/>
      <c r="MDA668" s="2"/>
      <c r="MDB668" s="15"/>
      <c r="MDC668" s="15"/>
      <c r="MDD668" s="80"/>
      <c r="MDE668" s="52"/>
      <c r="MDF668" s="69"/>
      <c r="MDG668" s="69"/>
      <c r="MDH668" s="69"/>
      <c r="MDI668" s="107"/>
      <c r="MDJ668" s="2"/>
      <c r="MDK668" s="15"/>
      <c r="MDL668" s="15"/>
      <c r="MDM668" s="80"/>
      <c r="MDN668" s="52"/>
      <c r="MDO668" s="69"/>
      <c r="MDP668" s="69"/>
      <c r="MDQ668" s="69"/>
      <c r="MDR668" s="107"/>
      <c r="MDS668" s="2"/>
      <c r="MDT668" s="15"/>
      <c r="MDU668" s="15"/>
      <c r="MDV668" s="80"/>
      <c r="MDW668" s="52"/>
      <c r="MDX668" s="69"/>
      <c r="MDY668" s="69"/>
      <c r="MDZ668" s="69"/>
      <c r="MEA668" s="107"/>
      <c r="MEB668" s="2"/>
      <c r="MEC668" s="15"/>
      <c r="MED668" s="15"/>
      <c r="MEE668" s="80"/>
      <c r="MEF668" s="52"/>
      <c r="MEG668" s="69"/>
      <c r="MEH668" s="69"/>
      <c r="MEI668" s="69"/>
      <c r="MEJ668" s="107"/>
      <c r="MEK668" s="2"/>
      <c r="MEL668" s="15"/>
      <c r="MEM668" s="15"/>
      <c r="MEN668" s="80"/>
      <c r="MEO668" s="52"/>
      <c r="MEP668" s="69"/>
      <c r="MEQ668" s="69"/>
      <c r="MER668" s="69"/>
      <c r="MES668" s="107"/>
      <c r="MET668" s="2"/>
      <c r="MEU668" s="15"/>
      <c r="MEV668" s="15"/>
      <c r="MEW668" s="80"/>
      <c r="MEX668" s="52"/>
      <c r="MEY668" s="69"/>
      <c r="MEZ668" s="69"/>
      <c r="MFA668" s="69"/>
      <c r="MFB668" s="107"/>
      <c r="MFC668" s="2"/>
      <c r="MFD668" s="15"/>
      <c r="MFE668" s="15"/>
      <c r="MFF668" s="80"/>
      <c r="MFG668" s="52"/>
      <c r="MFH668" s="69"/>
      <c r="MFI668" s="69"/>
      <c r="MFJ668" s="69"/>
      <c r="MFK668" s="107"/>
      <c r="MFL668" s="2"/>
      <c r="MFM668" s="15"/>
      <c r="MFN668" s="15"/>
      <c r="MFO668" s="80"/>
      <c r="MFP668" s="52"/>
      <c r="MFQ668" s="69"/>
      <c r="MFR668" s="69"/>
      <c r="MFS668" s="69"/>
      <c r="MFT668" s="107"/>
      <c r="MFU668" s="2"/>
      <c r="MFV668" s="15"/>
      <c r="MFW668" s="15"/>
      <c r="MFX668" s="80"/>
      <c r="MFY668" s="52"/>
      <c r="MFZ668" s="69"/>
      <c r="MGA668" s="69"/>
      <c r="MGB668" s="69"/>
      <c r="MGC668" s="107"/>
      <c r="MGD668" s="2"/>
      <c r="MGE668" s="15"/>
      <c r="MGF668" s="15"/>
      <c r="MGG668" s="80"/>
      <c r="MGH668" s="52"/>
      <c r="MGI668" s="69"/>
      <c r="MGJ668" s="69"/>
      <c r="MGK668" s="69"/>
      <c r="MGL668" s="107"/>
      <c r="MGM668" s="2"/>
      <c r="MGN668" s="15"/>
      <c r="MGO668" s="15"/>
      <c r="MGP668" s="80"/>
      <c r="MGQ668" s="52"/>
      <c r="MGR668" s="69"/>
      <c r="MGS668" s="69"/>
      <c r="MGT668" s="69"/>
      <c r="MGU668" s="107"/>
      <c r="MGV668" s="2"/>
      <c r="MGW668" s="15"/>
      <c r="MGX668" s="15"/>
      <c r="MGY668" s="80"/>
      <c r="MGZ668" s="52"/>
      <c r="MHA668" s="69"/>
      <c r="MHB668" s="69"/>
      <c r="MHC668" s="69"/>
      <c r="MHD668" s="107"/>
      <c r="MHE668" s="2"/>
      <c r="MHF668" s="15"/>
      <c r="MHG668" s="15"/>
      <c r="MHH668" s="80"/>
      <c r="MHI668" s="52"/>
      <c r="MHJ668" s="69"/>
      <c r="MHK668" s="69"/>
      <c r="MHL668" s="69"/>
      <c r="MHM668" s="107"/>
      <c r="MHN668" s="2"/>
      <c r="MHO668" s="15"/>
      <c r="MHP668" s="15"/>
      <c r="MHQ668" s="80"/>
      <c r="MHR668" s="52"/>
      <c r="MHS668" s="69"/>
      <c r="MHT668" s="69"/>
      <c r="MHU668" s="69"/>
      <c r="MHV668" s="107"/>
      <c r="MHW668" s="2"/>
      <c r="MHX668" s="15"/>
      <c r="MHY668" s="15"/>
      <c r="MHZ668" s="80"/>
      <c r="MIA668" s="52"/>
      <c r="MIB668" s="69"/>
      <c r="MIC668" s="69"/>
      <c r="MID668" s="69"/>
      <c r="MIE668" s="107"/>
      <c r="MIF668" s="2"/>
      <c r="MIG668" s="15"/>
      <c r="MIH668" s="15"/>
      <c r="MII668" s="80"/>
      <c r="MIJ668" s="52"/>
      <c r="MIK668" s="69"/>
      <c r="MIL668" s="69"/>
      <c r="MIM668" s="69"/>
      <c r="MIN668" s="107"/>
      <c r="MIO668" s="2"/>
      <c r="MIP668" s="15"/>
      <c r="MIQ668" s="15"/>
      <c r="MIR668" s="80"/>
      <c r="MIS668" s="52"/>
      <c r="MIT668" s="69"/>
      <c r="MIU668" s="69"/>
      <c r="MIV668" s="69"/>
      <c r="MIW668" s="107"/>
      <c r="MIX668" s="2"/>
      <c r="MIY668" s="15"/>
      <c r="MIZ668" s="15"/>
      <c r="MJA668" s="80"/>
      <c r="MJB668" s="52"/>
      <c r="MJC668" s="69"/>
      <c r="MJD668" s="69"/>
      <c r="MJE668" s="69"/>
      <c r="MJF668" s="107"/>
      <c r="MJG668" s="2"/>
      <c r="MJH668" s="15"/>
      <c r="MJI668" s="15"/>
      <c r="MJJ668" s="80"/>
      <c r="MJK668" s="52"/>
      <c r="MJL668" s="69"/>
      <c r="MJM668" s="69"/>
      <c r="MJN668" s="69"/>
      <c r="MJO668" s="107"/>
      <c r="MJP668" s="2"/>
      <c r="MJQ668" s="15"/>
      <c r="MJR668" s="15"/>
      <c r="MJS668" s="80"/>
      <c r="MJT668" s="52"/>
      <c r="MJU668" s="69"/>
      <c r="MJV668" s="69"/>
      <c r="MJW668" s="69"/>
      <c r="MJX668" s="107"/>
      <c r="MJY668" s="2"/>
      <c r="MJZ668" s="15"/>
      <c r="MKA668" s="15"/>
      <c r="MKB668" s="80"/>
      <c r="MKC668" s="52"/>
      <c r="MKD668" s="69"/>
      <c r="MKE668" s="69"/>
      <c r="MKF668" s="69"/>
      <c r="MKG668" s="107"/>
      <c r="MKH668" s="2"/>
      <c r="MKI668" s="15"/>
      <c r="MKJ668" s="15"/>
      <c r="MKK668" s="80"/>
      <c r="MKL668" s="52"/>
      <c r="MKM668" s="69"/>
      <c r="MKN668" s="69"/>
      <c r="MKO668" s="69"/>
      <c r="MKP668" s="107"/>
      <c r="MKQ668" s="2"/>
      <c r="MKR668" s="15"/>
      <c r="MKS668" s="15"/>
      <c r="MKT668" s="80"/>
      <c r="MKU668" s="52"/>
      <c r="MKV668" s="69"/>
      <c r="MKW668" s="69"/>
      <c r="MKX668" s="69"/>
      <c r="MKY668" s="107"/>
      <c r="MKZ668" s="2"/>
      <c r="MLA668" s="15"/>
      <c r="MLB668" s="15"/>
      <c r="MLC668" s="80"/>
      <c r="MLD668" s="52"/>
      <c r="MLE668" s="69"/>
      <c r="MLF668" s="69"/>
      <c r="MLG668" s="69"/>
      <c r="MLH668" s="107"/>
      <c r="MLI668" s="2"/>
      <c r="MLJ668" s="15"/>
      <c r="MLK668" s="15"/>
      <c r="MLL668" s="80"/>
      <c r="MLM668" s="52"/>
      <c r="MLN668" s="69"/>
      <c r="MLO668" s="69"/>
      <c r="MLP668" s="69"/>
      <c r="MLQ668" s="107"/>
      <c r="MLR668" s="2"/>
      <c r="MLS668" s="15"/>
      <c r="MLT668" s="15"/>
      <c r="MLU668" s="80"/>
      <c r="MLV668" s="52"/>
      <c r="MLW668" s="69"/>
      <c r="MLX668" s="69"/>
      <c r="MLY668" s="69"/>
      <c r="MLZ668" s="107"/>
      <c r="MMA668" s="2"/>
      <c r="MMB668" s="15"/>
      <c r="MMC668" s="15"/>
      <c r="MMD668" s="80"/>
      <c r="MME668" s="52"/>
      <c r="MMF668" s="69"/>
      <c r="MMG668" s="69"/>
      <c r="MMH668" s="69"/>
      <c r="MMI668" s="107"/>
      <c r="MMJ668" s="2"/>
      <c r="MMK668" s="15"/>
      <c r="MML668" s="15"/>
      <c r="MMM668" s="80"/>
      <c r="MMN668" s="52"/>
      <c r="MMO668" s="69"/>
      <c r="MMP668" s="69"/>
      <c r="MMQ668" s="69"/>
      <c r="MMR668" s="107"/>
      <c r="MMS668" s="2"/>
      <c r="MMT668" s="15"/>
      <c r="MMU668" s="15"/>
      <c r="MMV668" s="80"/>
      <c r="MMW668" s="52"/>
      <c r="MMX668" s="69"/>
      <c r="MMY668" s="69"/>
      <c r="MMZ668" s="69"/>
      <c r="MNA668" s="107"/>
      <c r="MNB668" s="2"/>
      <c r="MNC668" s="15"/>
      <c r="MND668" s="15"/>
      <c r="MNE668" s="80"/>
      <c r="MNF668" s="52"/>
      <c r="MNG668" s="69"/>
      <c r="MNH668" s="69"/>
      <c r="MNI668" s="69"/>
      <c r="MNJ668" s="107"/>
      <c r="MNK668" s="2"/>
      <c r="MNL668" s="15"/>
      <c r="MNM668" s="15"/>
      <c r="MNN668" s="80"/>
      <c r="MNO668" s="52"/>
      <c r="MNP668" s="69"/>
      <c r="MNQ668" s="69"/>
      <c r="MNR668" s="69"/>
      <c r="MNS668" s="107"/>
      <c r="MNT668" s="2"/>
      <c r="MNU668" s="15"/>
      <c r="MNV668" s="15"/>
      <c r="MNW668" s="80"/>
      <c r="MNX668" s="52"/>
      <c r="MNY668" s="69"/>
      <c r="MNZ668" s="69"/>
      <c r="MOA668" s="69"/>
      <c r="MOB668" s="107"/>
      <c r="MOC668" s="2"/>
      <c r="MOD668" s="15"/>
      <c r="MOE668" s="15"/>
      <c r="MOF668" s="80"/>
      <c r="MOG668" s="52"/>
      <c r="MOH668" s="69"/>
      <c r="MOI668" s="69"/>
      <c r="MOJ668" s="69"/>
      <c r="MOK668" s="107"/>
      <c r="MOL668" s="2"/>
      <c r="MOM668" s="15"/>
      <c r="MON668" s="15"/>
      <c r="MOO668" s="80"/>
      <c r="MOP668" s="52"/>
      <c r="MOQ668" s="69"/>
      <c r="MOR668" s="69"/>
      <c r="MOS668" s="69"/>
      <c r="MOT668" s="107"/>
      <c r="MOU668" s="2"/>
      <c r="MOV668" s="15"/>
      <c r="MOW668" s="15"/>
      <c r="MOX668" s="80"/>
      <c r="MOY668" s="52"/>
      <c r="MOZ668" s="69"/>
      <c r="MPA668" s="69"/>
      <c r="MPB668" s="69"/>
      <c r="MPC668" s="107"/>
      <c r="MPD668" s="2"/>
      <c r="MPE668" s="15"/>
      <c r="MPF668" s="15"/>
      <c r="MPG668" s="80"/>
      <c r="MPH668" s="52"/>
      <c r="MPI668" s="69"/>
      <c r="MPJ668" s="69"/>
      <c r="MPK668" s="69"/>
      <c r="MPL668" s="107"/>
      <c r="MPM668" s="2"/>
      <c r="MPN668" s="15"/>
      <c r="MPO668" s="15"/>
      <c r="MPP668" s="80"/>
      <c r="MPQ668" s="52"/>
      <c r="MPR668" s="69"/>
      <c r="MPS668" s="69"/>
      <c r="MPT668" s="69"/>
      <c r="MPU668" s="107"/>
      <c r="MPV668" s="2"/>
      <c r="MPW668" s="15"/>
      <c r="MPX668" s="15"/>
      <c r="MPY668" s="80"/>
      <c r="MPZ668" s="52"/>
      <c r="MQA668" s="69"/>
      <c r="MQB668" s="69"/>
      <c r="MQC668" s="69"/>
      <c r="MQD668" s="107"/>
      <c r="MQE668" s="2"/>
      <c r="MQF668" s="15"/>
      <c r="MQG668" s="15"/>
      <c r="MQH668" s="80"/>
      <c r="MQI668" s="52"/>
      <c r="MQJ668" s="69"/>
      <c r="MQK668" s="69"/>
      <c r="MQL668" s="69"/>
      <c r="MQM668" s="107"/>
      <c r="MQN668" s="2"/>
      <c r="MQO668" s="15"/>
      <c r="MQP668" s="15"/>
      <c r="MQQ668" s="80"/>
      <c r="MQR668" s="52"/>
      <c r="MQS668" s="69"/>
      <c r="MQT668" s="69"/>
      <c r="MQU668" s="69"/>
      <c r="MQV668" s="107"/>
      <c r="MQW668" s="2"/>
      <c r="MQX668" s="15"/>
      <c r="MQY668" s="15"/>
      <c r="MQZ668" s="80"/>
      <c r="MRA668" s="52"/>
      <c r="MRB668" s="69"/>
      <c r="MRC668" s="69"/>
      <c r="MRD668" s="69"/>
      <c r="MRE668" s="107"/>
      <c r="MRF668" s="2"/>
      <c r="MRG668" s="15"/>
      <c r="MRH668" s="15"/>
      <c r="MRI668" s="80"/>
      <c r="MRJ668" s="52"/>
      <c r="MRK668" s="69"/>
      <c r="MRL668" s="69"/>
      <c r="MRM668" s="69"/>
      <c r="MRN668" s="107"/>
      <c r="MRO668" s="2"/>
      <c r="MRP668" s="15"/>
      <c r="MRQ668" s="15"/>
      <c r="MRR668" s="80"/>
      <c r="MRS668" s="52"/>
      <c r="MRT668" s="69"/>
      <c r="MRU668" s="69"/>
      <c r="MRV668" s="69"/>
      <c r="MRW668" s="107"/>
      <c r="MRX668" s="2"/>
      <c r="MRY668" s="15"/>
      <c r="MRZ668" s="15"/>
      <c r="MSA668" s="80"/>
      <c r="MSB668" s="52"/>
      <c r="MSC668" s="69"/>
      <c r="MSD668" s="69"/>
      <c r="MSE668" s="69"/>
      <c r="MSF668" s="107"/>
      <c r="MSG668" s="2"/>
      <c r="MSH668" s="15"/>
      <c r="MSI668" s="15"/>
      <c r="MSJ668" s="80"/>
      <c r="MSK668" s="52"/>
      <c r="MSL668" s="69"/>
      <c r="MSM668" s="69"/>
      <c r="MSN668" s="69"/>
      <c r="MSO668" s="107"/>
      <c r="MSP668" s="2"/>
      <c r="MSQ668" s="15"/>
      <c r="MSR668" s="15"/>
      <c r="MSS668" s="80"/>
      <c r="MST668" s="52"/>
      <c r="MSU668" s="69"/>
      <c r="MSV668" s="69"/>
      <c r="MSW668" s="69"/>
      <c r="MSX668" s="107"/>
      <c r="MSY668" s="2"/>
      <c r="MSZ668" s="15"/>
      <c r="MTA668" s="15"/>
      <c r="MTB668" s="80"/>
      <c r="MTC668" s="52"/>
      <c r="MTD668" s="69"/>
      <c r="MTE668" s="69"/>
      <c r="MTF668" s="69"/>
      <c r="MTG668" s="107"/>
      <c r="MTH668" s="2"/>
      <c r="MTI668" s="15"/>
      <c r="MTJ668" s="15"/>
      <c r="MTK668" s="80"/>
      <c r="MTL668" s="52"/>
      <c r="MTM668" s="69"/>
      <c r="MTN668" s="69"/>
      <c r="MTO668" s="69"/>
      <c r="MTP668" s="107"/>
      <c r="MTQ668" s="2"/>
      <c r="MTR668" s="15"/>
      <c r="MTS668" s="15"/>
      <c r="MTT668" s="80"/>
      <c r="MTU668" s="52"/>
      <c r="MTV668" s="69"/>
      <c r="MTW668" s="69"/>
      <c r="MTX668" s="69"/>
      <c r="MTY668" s="107"/>
      <c r="MTZ668" s="2"/>
      <c r="MUA668" s="15"/>
      <c r="MUB668" s="15"/>
      <c r="MUC668" s="80"/>
      <c r="MUD668" s="52"/>
      <c r="MUE668" s="69"/>
      <c r="MUF668" s="69"/>
      <c r="MUG668" s="69"/>
      <c r="MUH668" s="107"/>
      <c r="MUI668" s="2"/>
      <c r="MUJ668" s="15"/>
      <c r="MUK668" s="15"/>
      <c r="MUL668" s="80"/>
      <c r="MUM668" s="52"/>
      <c r="MUN668" s="69"/>
      <c r="MUO668" s="69"/>
      <c r="MUP668" s="69"/>
      <c r="MUQ668" s="107"/>
      <c r="MUR668" s="2"/>
      <c r="MUS668" s="15"/>
      <c r="MUT668" s="15"/>
      <c r="MUU668" s="80"/>
      <c r="MUV668" s="52"/>
      <c r="MUW668" s="69"/>
      <c r="MUX668" s="69"/>
      <c r="MUY668" s="69"/>
      <c r="MUZ668" s="107"/>
      <c r="MVA668" s="2"/>
      <c r="MVB668" s="15"/>
      <c r="MVC668" s="15"/>
      <c r="MVD668" s="80"/>
      <c r="MVE668" s="52"/>
      <c r="MVF668" s="69"/>
      <c r="MVG668" s="69"/>
      <c r="MVH668" s="69"/>
      <c r="MVI668" s="107"/>
      <c r="MVJ668" s="2"/>
      <c r="MVK668" s="15"/>
      <c r="MVL668" s="15"/>
      <c r="MVM668" s="80"/>
      <c r="MVN668" s="52"/>
      <c r="MVO668" s="69"/>
      <c r="MVP668" s="69"/>
      <c r="MVQ668" s="69"/>
      <c r="MVR668" s="107"/>
      <c r="MVS668" s="2"/>
      <c r="MVT668" s="15"/>
      <c r="MVU668" s="15"/>
      <c r="MVV668" s="80"/>
      <c r="MVW668" s="52"/>
      <c r="MVX668" s="69"/>
      <c r="MVY668" s="69"/>
      <c r="MVZ668" s="69"/>
      <c r="MWA668" s="107"/>
      <c r="MWB668" s="2"/>
      <c r="MWC668" s="15"/>
      <c r="MWD668" s="15"/>
      <c r="MWE668" s="80"/>
      <c r="MWF668" s="52"/>
      <c r="MWG668" s="69"/>
      <c r="MWH668" s="69"/>
      <c r="MWI668" s="69"/>
      <c r="MWJ668" s="107"/>
      <c r="MWK668" s="2"/>
      <c r="MWL668" s="15"/>
      <c r="MWM668" s="15"/>
      <c r="MWN668" s="80"/>
      <c r="MWO668" s="52"/>
      <c r="MWP668" s="69"/>
      <c r="MWQ668" s="69"/>
      <c r="MWR668" s="69"/>
      <c r="MWS668" s="107"/>
      <c r="MWT668" s="2"/>
      <c r="MWU668" s="15"/>
      <c r="MWV668" s="15"/>
      <c r="MWW668" s="80"/>
      <c r="MWX668" s="52"/>
      <c r="MWY668" s="69"/>
      <c r="MWZ668" s="69"/>
      <c r="MXA668" s="69"/>
      <c r="MXB668" s="107"/>
      <c r="MXC668" s="2"/>
      <c r="MXD668" s="15"/>
      <c r="MXE668" s="15"/>
      <c r="MXF668" s="80"/>
      <c r="MXG668" s="52"/>
      <c r="MXH668" s="69"/>
      <c r="MXI668" s="69"/>
      <c r="MXJ668" s="69"/>
      <c r="MXK668" s="107"/>
      <c r="MXL668" s="2"/>
      <c r="MXM668" s="15"/>
      <c r="MXN668" s="15"/>
      <c r="MXO668" s="80"/>
      <c r="MXP668" s="52"/>
      <c r="MXQ668" s="69"/>
      <c r="MXR668" s="69"/>
      <c r="MXS668" s="69"/>
      <c r="MXT668" s="107"/>
      <c r="MXU668" s="2"/>
      <c r="MXV668" s="15"/>
      <c r="MXW668" s="15"/>
      <c r="MXX668" s="80"/>
      <c r="MXY668" s="52"/>
      <c r="MXZ668" s="69"/>
      <c r="MYA668" s="69"/>
      <c r="MYB668" s="69"/>
      <c r="MYC668" s="107"/>
      <c r="MYD668" s="2"/>
      <c r="MYE668" s="15"/>
      <c r="MYF668" s="15"/>
      <c r="MYG668" s="80"/>
      <c r="MYH668" s="52"/>
      <c r="MYI668" s="69"/>
      <c r="MYJ668" s="69"/>
      <c r="MYK668" s="69"/>
      <c r="MYL668" s="107"/>
      <c r="MYM668" s="2"/>
      <c r="MYN668" s="15"/>
      <c r="MYO668" s="15"/>
      <c r="MYP668" s="80"/>
      <c r="MYQ668" s="52"/>
      <c r="MYR668" s="69"/>
      <c r="MYS668" s="69"/>
      <c r="MYT668" s="69"/>
      <c r="MYU668" s="107"/>
      <c r="MYV668" s="2"/>
      <c r="MYW668" s="15"/>
      <c r="MYX668" s="15"/>
      <c r="MYY668" s="80"/>
      <c r="MYZ668" s="52"/>
      <c r="MZA668" s="69"/>
      <c r="MZB668" s="69"/>
      <c r="MZC668" s="69"/>
      <c r="MZD668" s="107"/>
      <c r="MZE668" s="2"/>
      <c r="MZF668" s="15"/>
      <c r="MZG668" s="15"/>
      <c r="MZH668" s="80"/>
      <c r="MZI668" s="52"/>
      <c r="MZJ668" s="69"/>
      <c r="MZK668" s="69"/>
      <c r="MZL668" s="69"/>
      <c r="MZM668" s="107"/>
      <c r="MZN668" s="2"/>
      <c r="MZO668" s="15"/>
      <c r="MZP668" s="15"/>
      <c r="MZQ668" s="80"/>
      <c r="MZR668" s="52"/>
      <c r="MZS668" s="69"/>
      <c r="MZT668" s="69"/>
      <c r="MZU668" s="69"/>
      <c r="MZV668" s="107"/>
      <c r="MZW668" s="2"/>
      <c r="MZX668" s="15"/>
      <c r="MZY668" s="15"/>
      <c r="MZZ668" s="80"/>
      <c r="NAA668" s="52"/>
      <c r="NAB668" s="69"/>
      <c r="NAC668" s="69"/>
      <c r="NAD668" s="69"/>
      <c r="NAE668" s="107"/>
      <c r="NAF668" s="2"/>
      <c r="NAG668" s="15"/>
      <c r="NAH668" s="15"/>
      <c r="NAI668" s="80"/>
      <c r="NAJ668" s="52"/>
      <c r="NAK668" s="69"/>
      <c r="NAL668" s="69"/>
      <c r="NAM668" s="69"/>
      <c r="NAN668" s="107"/>
      <c r="NAO668" s="2"/>
      <c r="NAP668" s="15"/>
      <c r="NAQ668" s="15"/>
      <c r="NAR668" s="80"/>
      <c r="NAS668" s="52"/>
      <c r="NAT668" s="69"/>
      <c r="NAU668" s="69"/>
      <c r="NAV668" s="69"/>
      <c r="NAW668" s="107"/>
      <c r="NAX668" s="2"/>
      <c r="NAY668" s="15"/>
      <c r="NAZ668" s="15"/>
      <c r="NBA668" s="80"/>
      <c r="NBB668" s="52"/>
      <c r="NBC668" s="69"/>
      <c r="NBD668" s="69"/>
      <c r="NBE668" s="69"/>
      <c r="NBF668" s="107"/>
      <c r="NBG668" s="2"/>
      <c r="NBH668" s="15"/>
      <c r="NBI668" s="15"/>
      <c r="NBJ668" s="80"/>
      <c r="NBK668" s="52"/>
      <c r="NBL668" s="69"/>
      <c r="NBM668" s="69"/>
      <c r="NBN668" s="69"/>
      <c r="NBO668" s="107"/>
      <c r="NBP668" s="2"/>
      <c r="NBQ668" s="15"/>
      <c r="NBR668" s="15"/>
      <c r="NBS668" s="80"/>
      <c r="NBT668" s="52"/>
      <c r="NBU668" s="69"/>
      <c r="NBV668" s="69"/>
      <c r="NBW668" s="69"/>
      <c r="NBX668" s="107"/>
      <c r="NBY668" s="2"/>
      <c r="NBZ668" s="15"/>
      <c r="NCA668" s="15"/>
      <c r="NCB668" s="80"/>
      <c r="NCC668" s="52"/>
      <c r="NCD668" s="69"/>
      <c r="NCE668" s="69"/>
      <c r="NCF668" s="69"/>
      <c r="NCG668" s="107"/>
      <c r="NCH668" s="2"/>
      <c r="NCI668" s="15"/>
      <c r="NCJ668" s="15"/>
      <c r="NCK668" s="80"/>
      <c r="NCL668" s="52"/>
      <c r="NCM668" s="69"/>
      <c r="NCN668" s="69"/>
      <c r="NCO668" s="69"/>
      <c r="NCP668" s="107"/>
      <c r="NCQ668" s="2"/>
      <c r="NCR668" s="15"/>
      <c r="NCS668" s="15"/>
      <c r="NCT668" s="80"/>
      <c r="NCU668" s="52"/>
      <c r="NCV668" s="69"/>
      <c r="NCW668" s="69"/>
      <c r="NCX668" s="69"/>
      <c r="NCY668" s="107"/>
      <c r="NCZ668" s="2"/>
      <c r="NDA668" s="15"/>
      <c r="NDB668" s="15"/>
      <c r="NDC668" s="80"/>
      <c r="NDD668" s="52"/>
      <c r="NDE668" s="69"/>
      <c r="NDF668" s="69"/>
      <c r="NDG668" s="69"/>
      <c r="NDH668" s="107"/>
      <c r="NDI668" s="2"/>
      <c r="NDJ668" s="15"/>
      <c r="NDK668" s="15"/>
      <c r="NDL668" s="80"/>
      <c r="NDM668" s="52"/>
      <c r="NDN668" s="69"/>
      <c r="NDO668" s="69"/>
      <c r="NDP668" s="69"/>
      <c r="NDQ668" s="107"/>
      <c r="NDR668" s="2"/>
      <c r="NDS668" s="15"/>
      <c r="NDT668" s="15"/>
      <c r="NDU668" s="80"/>
      <c r="NDV668" s="52"/>
      <c r="NDW668" s="69"/>
      <c r="NDX668" s="69"/>
      <c r="NDY668" s="69"/>
      <c r="NDZ668" s="107"/>
      <c r="NEA668" s="2"/>
      <c r="NEB668" s="15"/>
      <c r="NEC668" s="15"/>
      <c r="NED668" s="80"/>
      <c r="NEE668" s="52"/>
      <c r="NEF668" s="69"/>
      <c r="NEG668" s="69"/>
      <c r="NEH668" s="69"/>
      <c r="NEI668" s="107"/>
      <c r="NEJ668" s="2"/>
      <c r="NEK668" s="15"/>
      <c r="NEL668" s="15"/>
      <c r="NEM668" s="80"/>
      <c r="NEN668" s="52"/>
      <c r="NEO668" s="69"/>
      <c r="NEP668" s="69"/>
      <c r="NEQ668" s="69"/>
      <c r="NER668" s="107"/>
      <c r="NES668" s="2"/>
      <c r="NET668" s="15"/>
      <c r="NEU668" s="15"/>
      <c r="NEV668" s="80"/>
      <c r="NEW668" s="52"/>
      <c r="NEX668" s="69"/>
      <c r="NEY668" s="69"/>
      <c r="NEZ668" s="69"/>
      <c r="NFA668" s="107"/>
      <c r="NFB668" s="2"/>
      <c r="NFC668" s="15"/>
      <c r="NFD668" s="15"/>
      <c r="NFE668" s="80"/>
      <c r="NFF668" s="52"/>
      <c r="NFG668" s="69"/>
      <c r="NFH668" s="69"/>
      <c r="NFI668" s="69"/>
      <c r="NFJ668" s="107"/>
      <c r="NFK668" s="2"/>
      <c r="NFL668" s="15"/>
      <c r="NFM668" s="15"/>
      <c r="NFN668" s="80"/>
      <c r="NFO668" s="52"/>
      <c r="NFP668" s="69"/>
      <c r="NFQ668" s="69"/>
      <c r="NFR668" s="69"/>
      <c r="NFS668" s="107"/>
      <c r="NFT668" s="2"/>
      <c r="NFU668" s="15"/>
      <c r="NFV668" s="15"/>
      <c r="NFW668" s="80"/>
      <c r="NFX668" s="52"/>
      <c r="NFY668" s="69"/>
      <c r="NFZ668" s="69"/>
      <c r="NGA668" s="69"/>
      <c r="NGB668" s="107"/>
      <c r="NGC668" s="2"/>
      <c r="NGD668" s="15"/>
      <c r="NGE668" s="15"/>
      <c r="NGF668" s="80"/>
      <c r="NGG668" s="52"/>
      <c r="NGH668" s="69"/>
      <c r="NGI668" s="69"/>
      <c r="NGJ668" s="69"/>
      <c r="NGK668" s="107"/>
      <c r="NGL668" s="2"/>
      <c r="NGM668" s="15"/>
      <c r="NGN668" s="15"/>
      <c r="NGO668" s="80"/>
      <c r="NGP668" s="52"/>
      <c r="NGQ668" s="69"/>
      <c r="NGR668" s="69"/>
      <c r="NGS668" s="69"/>
      <c r="NGT668" s="107"/>
      <c r="NGU668" s="2"/>
      <c r="NGV668" s="15"/>
      <c r="NGW668" s="15"/>
      <c r="NGX668" s="80"/>
      <c r="NGY668" s="52"/>
      <c r="NGZ668" s="69"/>
      <c r="NHA668" s="69"/>
      <c r="NHB668" s="69"/>
      <c r="NHC668" s="107"/>
      <c r="NHD668" s="2"/>
      <c r="NHE668" s="15"/>
      <c r="NHF668" s="15"/>
      <c r="NHG668" s="80"/>
      <c r="NHH668" s="52"/>
      <c r="NHI668" s="69"/>
      <c r="NHJ668" s="69"/>
      <c r="NHK668" s="69"/>
      <c r="NHL668" s="107"/>
      <c r="NHM668" s="2"/>
      <c r="NHN668" s="15"/>
      <c r="NHO668" s="15"/>
      <c r="NHP668" s="80"/>
      <c r="NHQ668" s="52"/>
      <c r="NHR668" s="69"/>
      <c r="NHS668" s="69"/>
      <c r="NHT668" s="69"/>
      <c r="NHU668" s="107"/>
      <c r="NHV668" s="2"/>
      <c r="NHW668" s="15"/>
      <c r="NHX668" s="15"/>
      <c r="NHY668" s="80"/>
      <c r="NHZ668" s="52"/>
      <c r="NIA668" s="69"/>
      <c r="NIB668" s="69"/>
      <c r="NIC668" s="69"/>
      <c r="NID668" s="107"/>
      <c r="NIE668" s="2"/>
      <c r="NIF668" s="15"/>
      <c r="NIG668" s="15"/>
      <c r="NIH668" s="80"/>
      <c r="NII668" s="52"/>
      <c r="NIJ668" s="69"/>
      <c r="NIK668" s="69"/>
      <c r="NIL668" s="69"/>
      <c r="NIM668" s="107"/>
      <c r="NIN668" s="2"/>
      <c r="NIO668" s="15"/>
      <c r="NIP668" s="15"/>
      <c r="NIQ668" s="80"/>
      <c r="NIR668" s="52"/>
      <c r="NIS668" s="69"/>
      <c r="NIT668" s="69"/>
      <c r="NIU668" s="69"/>
      <c r="NIV668" s="107"/>
      <c r="NIW668" s="2"/>
      <c r="NIX668" s="15"/>
      <c r="NIY668" s="15"/>
      <c r="NIZ668" s="80"/>
      <c r="NJA668" s="52"/>
      <c r="NJB668" s="69"/>
      <c r="NJC668" s="69"/>
      <c r="NJD668" s="69"/>
      <c r="NJE668" s="107"/>
      <c r="NJF668" s="2"/>
      <c r="NJG668" s="15"/>
      <c r="NJH668" s="15"/>
      <c r="NJI668" s="80"/>
      <c r="NJJ668" s="52"/>
      <c r="NJK668" s="69"/>
      <c r="NJL668" s="69"/>
      <c r="NJM668" s="69"/>
      <c r="NJN668" s="107"/>
      <c r="NJO668" s="2"/>
      <c r="NJP668" s="15"/>
      <c r="NJQ668" s="15"/>
      <c r="NJR668" s="80"/>
      <c r="NJS668" s="52"/>
      <c r="NJT668" s="69"/>
      <c r="NJU668" s="69"/>
      <c r="NJV668" s="69"/>
      <c r="NJW668" s="107"/>
      <c r="NJX668" s="2"/>
      <c r="NJY668" s="15"/>
      <c r="NJZ668" s="15"/>
      <c r="NKA668" s="80"/>
      <c r="NKB668" s="52"/>
      <c r="NKC668" s="69"/>
      <c r="NKD668" s="69"/>
      <c r="NKE668" s="69"/>
      <c r="NKF668" s="107"/>
      <c r="NKG668" s="2"/>
      <c r="NKH668" s="15"/>
      <c r="NKI668" s="15"/>
      <c r="NKJ668" s="80"/>
      <c r="NKK668" s="52"/>
      <c r="NKL668" s="69"/>
      <c r="NKM668" s="69"/>
      <c r="NKN668" s="69"/>
      <c r="NKO668" s="107"/>
      <c r="NKP668" s="2"/>
      <c r="NKQ668" s="15"/>
      <c r="NKR668" s="15"/>
      <c r="NKS668" s="80"/>
      <c r="NKT668" s="52"/>
      <c r="NKU668" s="69"/>
      <c r="NKV668" s="69"/>
      <c r="NKW668" s="69"/>
      <c r="NKX668" s="107"/>
      <c r="NKY668" s="2"/>
      <c r="NKZ668" s="15"/>
      <c r="NLA668" s="15"/>
      <c r="NLB668" s="80"/>
      <c r="NLC668" s="52"/>
      <c r="NLD668" s="69"/>
      <c r="NLE668" s="69"/>
      <c r="NLF668" s="69"/>
      <c r="NLG668" s="107"/>
      <c r="NLH668" s="2"/>
      <c r="NLI668" s="15"/>
      <c r="NLJ668" s="15"/>
      <c r="NLK668" s="80"/>
      <c r="NLL668" s="52"/>
      <c r="NLM668" s="69"/>
      <c r="NLN668" s="69"/>
      <c r="NLO668" s="69"/>
      <c r="NLP668" s="107"/>
      <c r="NLQ668" s="2"/>
      <c r="NLR668" s="15"/>
      <c r="NLS668" s="15"/>
      <c r="NLT668" s="80"/>
      <c r="NLU668" s="52"/>
      <c r="NLV668" s="69"/>
      <c r="NLW668" s="69"/>
      <c r="NLX668" s="69"/>
      <c r="NLY668" s="107"/>
      <c r="NLZ668" s="2"/>
      <c r="NMA668" s="15"/>
      <c r="NMB668" s="15"/>
      <c r="NMC668" s="80"/>
      <c r="NMD668" s="52"/>
      <c r="NME668" s="69"/>
      <c r="NMF668" s="69"/>
      <c r="NMG668" s="69"/>
      <c r="NMH668" s="107"/>
      <c r="NMI668" s="2"/>
      <c r="NMJ668" s="15"/>
      <c r="NMK668" s="15"/>
      <c r="NML668" s="80"/>
      <c r="NMM668" s="52"/>
      <c r="NMN668" s="69"/>
      <c r="NMO668" s="69"/>
      <c r="NMP668" s="69"/>
      <c r="NMQ668" s="107"/>
      <c r="NMR668" s="2"/>
      <c r="NMS668" s="15"/>
      <c r="NMT668" s="15"/>
      <c r="NMU668" s="80"/>
      <c r="NMV668" s="52"/>
      <c r="NMW668" s="69"/>
      <c r="NMX668" s="69"/>
      <c r="NMY668" s="69"/>
      <c r="NMZ668" s="107"/>
      <c r="NNA668" s="2"/>
      <c r="NNB668" s="15"/>
      <c r="NNC668" s="15"/>
      <c r="NND668" s="80"/>
      <c r="NNE668" s="52"/>
      <c r="NNF668" s="69"/>
      <c r="NNG668" s="69"/>
      <c r="NNH668" s="69"/>
      <c r="NNI668" s="107"/>
      <c r="NNJ668" s="2"/>
      <c r="NNK668" s="15"/>
      <c r="NNL668" s="15"/>
      <c r="NNM668" s="80"/>
      <c r="NNN668" s="52"/>
      <c r="NNO668" s="69"/>
      <c r="NNP668" s="69"/>
      <c r="NNQ668" s="69"/>
      <c r="NNR668" s="107"/>
      <c r="NNS668" s="2"/>
      <c r="NNT668" s="15"/>
      <c r="NNU668" s="15"/>
      <c r="NNV668" s="80"/>
      <c r="NNW668" s="52"/>
      <c r="NNX668" s="69"/>
      <c r="NNY668" s="69"/>
      <c r="NNZ668" s="69"/>
      <c r="NOA668" s="107"/>
      <c r="NOB668" s="2"/>
      <c r="NOC668" s="15"/>
      <c r="NOD668" s="15"/>
      <c r="NOE668" s="80"/>
      <c r="NOF668" s="52"/>
      <c r="NOG668" s="69"/>
      <c r="NOH668" s="69"/>
      <c r="NOI668" s="69"/>
      <c r="NOJ668" s="107"/>
      <c r="NOK668" s="2"/>
      <c r="NOL668" s="15"/>
      <c r="NOM668" s="15"/>
      <c r="NON668" s="80"/>
      <c r="NOO668" s="52"/>
      <c r="NOP668" s="69"/>
      <c r="NOQ668" s="69"/>
      <c r="NOR668" s="69"/>
      <c r="NOS668" s="107"/>
      <c r="NOT668" s="2"/>
      <c r="NOU668" s="15"/>
      <c r="NOV668" s="15"/>
      <c r="NOW668" s="80"/>
      <c r="NOX668" s="52"/>
      <c r="NOY668" s="69"/>
      <c r="NOZ668" s="69"/>
      <c r="NPA668" s="69"/>
      <c r="NPB668" s="107"/>
      <c r="NPC668" s="2"/>
      <c r="NPD668" s="15"/>
      <c r="NPE668" s="15"/>
      <c r="NPF668" s="80"/>
      <c r="NPG668" s="52"/>
      <c r="NPH668" s="69"/>
      <c r="NPI668" s="69"/>
      <c r="NPJ668" s="69"/>
      <c r="NPK668" s="107"/>
      <c r="NPL668" s="2"/>
      <c r="NPM668" s="15"/>
      <c r="NPN668" s="15"/>
      <c r="NPO668" s="80"/>
      <c r="NPP668" s="52"/>
      <c r="NPQ668" s="69"/>
      <c r="NPR668" s="69"/>
      <c r="NPS668" s="69"/>
      <c r="NPT668" s="107"/>
      <c r="NPU668" s="2"/>
      <c r="NPV668" s="15"/>
      <c r="NPW668" s="15"/>
      <c r="NPX668" s="80"/>
      <c r="NPY668" s="52"/>
      <c r="NPZ668" s="69"/>
      <c r="NQA668" s="69"/>
      <c r="NQB668" s="69"/>
      <c r="NQC668" s="107"/>
      <c r="NQD668" s="2"/>
      <c r="NQE668" s="15"/>
      <c r="NQF668" s="15"/>
      <c r="NQG668" s="80"/>
      <c r="NQH668" s="52"/>
      <c r="NQI668" s="69"/>
      <c r="NQJ668" s="69"/>
      <c r="NQK668" s="69"/>
      <c r="NQL668" s="107"/>
      <c r="NQM668" s="2"/>
      <c r="NQN668" s="15"/>
      <c r="NQO668" s="15"/>
      <c r="NQP668" s="80"/>
      <c r="NQQ668" s="52"/>
      <c r="NQR668" s="69"/>
      <c r="NQS668" s="69"/>
      <c r="NQT668" s="69"/>
      <c r="NQU668" s="107"/>
      <c r="NQV668" s="2"/>
      <c r="NQW668" s="15"/>
      <c r="NQX668" s="15"/>
      <c r="NQY668" s="80"/>
      <c r="NQZ668" s="52"/>
      <c r="NRA668" s="69"/>
      <c r="NRB668" s="69"/>
      <c r="NRC668" s="69"/>
      <c r="NRD668" s="107"/>
      <c r="NRE668" s="2"/>
      <c r="NRF668" s="15"/>
      <c r="NRG668" s="15"/>
      <c r="NRH668" s="80"/>
      <c r="NRI668" s="52"/>
      <c r="NRJ668" s="69"/>
      <c r="NRK668" s="69"/>
      <c r="NRL668" s="69"/>
      <c r="NRM668" s="107"/>
      <c r="NRN668" s="2"/>
      <c r="NRO668" s="15"/>
      <c r="NRP668" s="15"/>
      <c r="NRQ668" s="80"/>
      <c r="NRR668" s="52"/>
      <c r="NRS668" s="69"/>
      <c r="NRT668" s="69"/>
      <c r="NRU668" s="69"/>
      <c r="NRV668" s="107"/>
      <c r="NRW668" s="2"/>
      <c r="NRX668" s="15"/>
      <c r="NRY668" s="15"/>
      <c r="NRZ668" s="80"/>
      <c r="NSA668" s="52"/>
      <c r="NSB668" s="69"/>
      <c r="NSC668" s="69"/>
      <c r="NSD668" s="69"/>
      <c r="NSE668" s="107"/>
      <c r="NSF668" s="2"/>
      <c r="NSG668" s="15"/>
      <c r="NSH668" s="15"/>
      <c r="NSI668" s="80"/>
      <c r="NSJ668" s="52"/>
      <c r="NSK668" s="69"/>
      <c r="NSL668" s="69"/>
      <c r="NSM668" s="69"/>
      <c r="NSN668" s="107"/>
      <c r="NSO668" s="2"/>
      <c r="NSP668" s="15"/>
      <c r="NSQ668" s="15"/>
      <c r="NSR668" s="80"/>
      <c r="NSS668" s="52"/>
      <c r="NST668" s="69"/>
      <c r="NSU668" s="69"/>
      <c r="NSV668" s="69"/>
      <c r="NSW668" s="107"/>
      <c r="NSX668" s="2"/>
      <c r="NSY668" s="15"/>
      <c r="NSZ668" s="15"/>
      <c r="NTA668" s="80"/>
      <c r="NTB668" s="52"/>
      <c r="NTC668" s="69"/>
      <c r="NTD668" s="69"/>
      <c r="NTE668" s="69"/>
      <c r="NTF668" s="107"/>
      <c r="NTG668" s="2"/>
      <c r="NTH668" s="15"/>
      <c r="NTI668" s="15"/>
      <c r="NTJ668" s="80"/>
      <c r="NTK668" s="52"/>
      <c r="NTL668" s="69"/>
      <c r="NTM668" s="69"/>
      <c r="NTN668" s="69"/>
      <c r="NTO668" s="107"/>
      <c r="NTP668" s="2"/>
      <c r="NTQ668" s="15"/>
      <c r="NTR668" s="15"/>
      <c r="NTS668" s="80"/>
      <c r="NTT668" s="52"/>
      <c r="NTU668" s="69"/>
      <c r="NTV668" s="69"/>
      <c r="NTW668" s="69"/>
      <c r="NTX668" s="107"/>
      <c r="NTY668" s="2"/>
      <c r="NTZ668" s="15"/>
      <c r="NUA668" s="15"/>
      <c r="NUB668" s="80"/>
      <c r="NUC668" s="52"/>
      <c r="NUD668" s="69"/>
      <c r="NUE668" s="69"/>
      <c r="NUF668" s="69"/>
      <c r="NUG668" s="107"/>
      <c r="NUH668" s="2"/>
      <c r="NUI668" s="15"/>
      <c r="NUJ668" s="15"/>
      <c r="NUK668" s="80"/>
      <c r="NUL668" s="52"/>
      <c r="NUM668" s="69"/>
      <c r="NUN668" s="69"/>
      <c r="NUO668" s="69"/>
      <c r="NUP668" s="107"/>
      <c r="NUQ668" s="2"/>
      <c r="NUR668" s="15"/>
      <c r="NUS668" s="15"/>
      <c r="NUT668" s="80"/>
      <c r="NUU668" s="52"/>
      <c r="NUV668" s="69"/>
      <c r="NUW668" s="69"/>
      <c r="NUX668" s="69"/>
      <c r="NUY668" s="107"/>
      <c r="NUZ668" s="2"/>
      <c r="NVA668" s="15"/>
      <c r="NVB668" s="15"/>
      <c r="NVC668" s="80"/>
      <c r="NVD668" s="52"/>
      <c r="NVE668" s="69"/>
      <c r="NVF668" s="69"/>
      <c r="NVG668" s="69"/>
      <c r="NVH668" s="107"/>
      <c r="NVI668" s="2"/>
      <c r="NVJ668" s="15"/>
      <c r="NVK668" s="15"/>
      <c r="NVL668" s="80"/>
      <c r="NVM668" s="52"/>
      <c r="NVN668" s="69"/>
      <c r="NVO668" s="69"/>
      <c r="NVP668" s="69"/>
      <c r="NVQ668" s="107"/>
      <c r="NVR668" s="2"/>
      <c r="NVS668" s="15"/>
      <c r="NVT668" s="15"/>
      <c r="NVU668" s="80"/>
      <c r="NVV668" s="52"/>
      <c r="NVW668" s="69"/>
      <c r="NVX668" s="69"/>
      <c r="NVY668" s="69"/>
      <c r="NVZ668" s="107"/>
      <c r="NWA668" s="2"/>
      <c r="NWB668" s="15"/>
      <c r="NWC668" s="15"/>
      <c r="NWD668" s="80"/>
      <c r="NWE668" s="52"/>
      <c r="NWF668" s="69"/>
      <c r="NWG668" s="69"/>
      <c r="NWH668" s="69"/>
      <c r="NWI668" s="107"/>
      <c r="NWJ668" s="2"/>
      <c r="NWK668" s="15"/>
      <c r="NWL668" s="15"/>
      <c r="NWM668" s="80"/>
      <c r="NWN668" s="52"/>
      <c r="NWO668" s="69"/>
      <c r="NWP668" s="69"/>
      <c r="NWQ668" s="69"/>
      <c r="NWR668" s="107"/>
      <c r="NWS668" s="2"/>
      <c r="NWT668" s="15"/>
      <c r="NWU668" s="15"/>
      <c r="NWV668" s="80"/>
      <c r="NWW668" s="52"/>
      <c r="NWX668" s="69"/>
      <c r="NWY668" s="69"/>
      <c r="NWZ668" s="69"/>
      <c r="NXA668" s="107"/>
      <c r="NXB668" s="2"/>
      <c r="NXC668" s="15"/>
      <c r="NXD668" s="15"/>
      <c r="NXE668" s="80"/>
      <c r="NXF668" s="52"/>
      <c r="NXG668" s="69"/>
      <c r="NXH668" s="69"/>
      <c r="NXI668" s="69"/>
      <c r="NXJ668" s="107"/>
      <c r="NXK668" s="2"/>
      <c r="NXL668" s="15"/>
      <c r="NXM668" s="15"/>
      <c r="NXN668" s="80"/>
      <c r="NXO668" s="52"/>
      <c r="NXP668" s="69"/>
      <c r="NXQ668" s="69"/>
      <c r="NXR668" s="69"/>
      <c r="NXS668" s="107"/>
      <c r="NXT668" s="2"/>
      <c r="NXU668" s="15"/>
      <c r="NXV668" s="15"/>
      <c r="NXW668" s="80"/>
      <c r="NXX668" s="52"/>
      <c r="NXY668" s="69"/>
      <c r="NXZ668" s="69"/>
      <c r="NYA668" s="69"/>
      <c r="NYB668" s="107"/>
      <c r="NYC668" s="2"/>
      <c r="NYD668" s="15"/>
      <c r="NYE668" s="15"/>
      <c r="NYF668" s="80"/>
      <c r="NYG668" s="52"/>
      <c r="NYH668" s="69"/>
      <c r="NYI668" s="69"/>
      <c r="NYJ668" s="69"/>
      <c r="NYK668" s="107"/>
      <c r="NYL668" s="2"/>
      <c r="NYM668" s="15"/>
      <c r="NYN668" s="15"/>
      <c r="NYO668" s="80"/>
      <c r="NYP668" s="52"/>
      <c r="NYQ668" s="69"/>
      <c r="NYR668" s="69"/>
      <c r="NYS668" s="69"/>
      <c r="NYT668" s="107"/>
      <c r="NYU668" s="2"/>
      <c r="NYV668" s="15"/>
      <c r="NYW668" s="15"/>
      <c r="NYX668" s="80"/>
      <c r="NYY668" s="52"/>
      <c r="NYZ668" s="69"/>
      <c r="NZA668" s="69"/>
      <c r="NZB668" s="69"/>
      <c r="NZC668" s="107"/>
      <c r="NZD668" s="2"/>
      <c r="NZE668" s="15"/>
      <c r="NZF668" s="15"/>
      <c r="NZG668" s="80"/>
      <c r="NZH668" s="52"/>
      <c r="NZI668" s="69"/>
      <c r="NZJ668" s="69"/>
      <c r="NZK668" s="69"/>
      <c r="NZL668" s="107"/>
      <c r="NZM668" s="2"/>
      <c r="NZN668" s="15"/>
      <c r="NZO668" s="15"/>
      <c r="NZP668" s="80"/>
      <c r="NZQ668" s="52"/>
      <c r="NZR668" s="69"/>
      <c r="NZS668" s="69"/>
      <c r="NZT668" s="69"/>
      <c r="NZU668" s="107"/>
      <c r="NZV668" s="2"/>
      <c r="NZW668" s="15"/>
      <c r="NZX668" s="15"/>
      <c r="NZY668" s="80"/>
      <c r="NZZ668" s="52"/>
      <c r="OAA668" s="69"/>
      <c r="OAB668" s="69"/>
      <c r="OAC668" s="69"/>
      <c r="OAD668" s="107"/>
      <c r="OAE668" s="2"/>
      <c r="OAF668" s="15"/>
      <c r="OAG668" s="15"/>
      <c r="OAH668" s="80"/>
      <c r="OAI668" s="52"/>
      <c r="OAJ668" s="69"/>
      <c r="OAK668" s="69"/>
      <c r="OAL668" s="69"/>
      <c r="OAM668" s="107"/>
      <c r="OAN668" s="2"/>
      <c r="OAO668" s="15"/>
      <c r="OAP668" s="15"/>
      <c r="OAQ668" s="80"/>
      <c r="OAR668" s="52"/>
      <c r="OAS668" s="69"/>
      <c r="OAT668" s="69"/>
      <c r="OAU668" s="69"/>
      <c r="OAV668" s="107"/>
      <c r="OAW668" s="2"/>
      <c r="OAX668" s="15"/>
      <c r="OAY668" s="15"/>
      <c r="OAZ668" s="80"/>
      <c r="OBA668" s="52"/>
      <c r="OBB668" s="69"/>
      <c r="OBC668" s="69"/>
      <c r="OBD668" s="69"/>
      <c r="OBE668" s="107"/>
      <c r="OBF668" s="2"/>
      <c r="OBG668" s="15"/>
      <c r="OBH668" s="15"/>
      <c r="OBI668" s="80"/>
      <c r="OBJ668" s="52"/>
      <c r="OBK668" s="69"/>
      <c r="OBL668" s="69"/>
      <c r="OBM668" s="69"/>
      <c r="OBN668" s="107"/>
      <c r="OBO668" s="2"/>
      <c r="OBP668" s="15"/>
      <c r="OBQ668" s="15"/>
      <c r="OBR668" s="80"/>
      <c r="OBS668" s="52"/>
      <c r="OBT668" s="69"/>
      <c r="OBU668" s="69"/>
      <c r="OBV668" s="69"/>
      <c r="OBW668" s="107"/>
      <c r="OBX668" s="2"/>
      <c r="OBY668" s="15"/>
      <c r="OBZ668" s="15"/>
      <c r="OCA668" s="80"/>
      <c r="OCB668" s="52"/>
      <c r="OCC668" s="69"/>
      <c r="OCD668" s="69"/>
      <c r="OCE668" s="69"/>
      <c r="OCF668" s="107"/>
      <c r="OCG668" s="2"/>
      <c r="OCH668" s="15"/>
      <c r="OCI668" s="15"/>
      <c r="OCJ668" s="80"/>
      <c r="OCK668" s="52"/>
      <c r="OCL668" s="69"/>
      <c r="OCM668" s="69"/>
      <c r="OCN668" s="69"/>
      <c r="OCO668" s="107"/>
      <c r="OCP668" s="2"/>
      <c r="OCQ668" s="15"/>
      <c r="OCR668" s="15"/>
      <c r="OCS668" s="80"/>
      <c r="OCT668" s="52"/>
      <c r="OCU668" s="69"/>
      <c r="OCV668" s="69"/>
      <c r="OCW668" s="69"/>
      <c r="OCX668" s="107"/>
      <c r="OCY668" s="2"/>
      <c r="OCZ668" s="15"/>
      <c r="ODA668" s="15"/>
      <c r="ODB668" s="80"/>
      <c r="ODC668" s="52"/>
      <c r="ODD668" s="69"/>
      <c r="ODE668" s="69"/>
      <c r="ODF668" s="69"/>
      <c r="ODG668" s="107"/>
      <c r="ODH668" s="2"/>
      <c r="ODI668" s="15"/>
      <c r="ODJ668" s="15"/>
      <c r="ODK668" s="80"/>
      <c r="ODL668" s="52"/>
      <c r="ODM668" s="69"/>
      <c r="ODN668" s="69"/>
      <c r="ODO668" s="69"/>
      <c r="ODP668" s="107"/>
      <c r="ODQ668" s="2"/>
      <c r="ODR668" s="15"/>
      <c r="ODS668" s="15"/>
      <c r="ODT668" s="80"/>
      <c r="ODU668" s="52"/>
      <c r="ODV668" s="69"/>
      <c r="ODW668" s="69"/>
      <c r="ODX668" s="69"/>
      <c r="ODY668" s="107"/>
      <c r="ODZ668" s="2"/>
      <c r="OEA668" s="15"/>
      <c r="OEB668" s="15"/>
      <c r="OEC668" s="80"/>
      <c r="OED668" s="52"/>
      <c r="OEE668" s="69"/>
      <c r="OEF668" s="69"/>
      <c r="OEG668" s="69"/>
      <c r="OEH668" s="107"/>
      <c r="OEI668" s="2"/>
      <c r="OEJ668" s="15"/>
      <c r="OEK668" s="15"/>
      <c r="OEL668" s="80"/>
      <c r="OEM668" s="52"/>
      <c r="OEN668" s="69"/>
      <c r="OEO668" s="69"/>
      <c r="OEP668" s="69"/>
      <c r="OEQ668" s="107"/>
      <c r="OER668" s="2"/>
      <c r="OES668" s="15"/>
      <c r="OET668" s="15"/>
      <c r="OEU668" s="80"/>
      <c r="OEV668" s="52"/>
      <c r="OEW668" s="69"/>
      <c r="OEX668" s="69"/>
      <c r="OEY668" s="69"/>
      <c r="OEZ668" s="107"/>
      <c r="OFA668" s="2"/>
      <c r="OFB668" s="15"/>
      <c r="OFC668" s="15"/>
      <c r="OFD668" s="80"/>
      <c r="OFE668" s="52"/>
      <c r="OFF668" s="69"/>
      <c r="OFG668" s="69"/>
      <c r="OFH668" s="69"/>
      <c r="OFI668" s="107"/>
      <c r="OFJ668" s="2"/>
      <c r="OFK668" s="15"/>
      <c r="OFL668" s="15"/>
      <c r="OFM668" s="80"/>
      <c r="OFN668" s="52"/>
      <c r="OFO668" s="69"/>
      <c r="OFP668" s="69"/>
      <c r="OFQ668" s="69"/>
      <c r="OFR668" s="107"/>
      <c r="OFS668" s="2"/>
      <c r="OFT668" s="15"/>
      <c r="OFU668" s="15"/>
      <c r="OFV668" s="80"/>
      <c r="OFW668" s="52"/>
      <c r="OFX668" s="69"/>
      <c r="OFY668" s="69"/>
      <c r="OFZ668" s="69"/>
      <c r="OGA668" s="107"/>
      <c r="OGB668" s="2"/>
      <c r="OGC668" s="15"/>
      <c r="OGD668" s="15"/>
      <c r="OGE668" s="80"/>
      <c r="OGF668" s="52"/>
      <c r="OGG668" s="69"/>
      <c r="OGH668" s="69"/>
      <c r="OGI668" s="69"/>
      <c r="OGJ668" s="107"/>
      <c r="OGK668" s="2"/>
      <c r="OGL668" s="15"/>
      <c r="OGM668" s="15"/>
      <c r="OGN668" s="80"/>
      <c r="OGO668" s="52"/>
      <c r="OGP668" s="69"/>
      <c r="OGQ668" s="69"/>
      <c r="OGR668" s="69"/>
      <c r="OGS668" s="107"/>
      <c r="OGT668" s="2"/>
      <c r="OGU668" s="15"/>
      <c r="OGV668" s="15"/>
      <c r="OGW668" s="80"/>
      <c r="OGX668" s="52"/>
      <c r="OGY668" s="69"/>
      <c r="OGZ668" s="69"/>
      <c r="OHA668" s="69"/>
      <c r="OHB668" s="107"/>
      <c r="OHC668" s="2"/>
      <c r="OHD668" s="15"/>
      <c r="OHE668" s="15"/>
      <c r="OHF668" s="80"/>
      <c r="OHG668" s="52"/>
      <c r="OHH668" s="69"/>
      <c r="OHI668" s="69"/>
      <c r="OHJ668" s="69"/>
      <c r="OHK668" s="107"/>
      <c r="OHL668" s="2"/>
      <c r="OHM668" s="15"/>
      <c r="OHN668" s="15"/>
      <c r="OHO668" s="80"/>
      <c r="OHP668" s="52"/>
      <c r="OHQ668" s="69"/>
      <c r="OHR668" s="69"/>
      <c r="OHS668" s="69"/>
      <c r="OHT668" s="107"/>
      <c r="OHU668" s="2"/>
      <c r="OHV668" s="15"/>
      <c r="OHW668" s="15"/>
      <c r="OHX668" s="80"/>
      <c r="OHY668" s="52"/>
      <c r="OHZ668" s="69"/>
      <c r="OIA668" s="69"/>
      <c r="OIB668" s="69"/>
      <c r="OIC668" s="107"/>
      <c r="OID668" s="2"/>
      <c r="OIE668" s="15"/>
      <c r="OIF668" s="15"/>
      <c r="OIG668" s="80"/>
      <c r="OIH668" s="52"/>
      <c r="OII668" s="69"/>
      <c r="OIJ668" s="69"/>
      <c r="OIK668" s="69"/>
      <c r="OIL668" s="107"/>
      <c r="OIM668" s="2"/>
      <c r="OIN668" s="15"/>
      <c r="OIO668" s="15"/>
      <c r="OIP668" s="80"/>
      <c r="OIQ668" s="52"/>
      <c r="OIR668" s="69"/>
      <c r="OIS668" s="69"/>
      <c r="OIT668" s="69"/>
      <c r="OIU668" s="107"/>
      <c r="OIV668" s="2"/>
      <c r="OIW668" s="15"/>
      <c r="OIX668" s="15"/>
      <c r="OIY668" s="80"/>
      <c r="OIZ668" s="52"/>
      <c r="OJA668" s="69"/>
      <c r="OJB668" s="69"/>
      <c r="OJC668" s="69"/>
      <c r="OJD668" s="107"/>
      <c r="OJE668" s="2"/>
      <c r="OJF668" s="15"/>
      <c r="OJG668" s="15"/>
      <c r="OJH668" s="80"/>
      <c r="OJI668" s="52"/>
      <c r="OJJ668" s="69"/>
      <c r="OJK668" s="69"/>
      <c r="OJL668" s="69"/>
      <c r="OJM668" s="107"/>
      <c r="OJN668" s="2"/>
      <c r="OJO668" s="15"/>
      <c r="OJP668" s="15"/>
      <c r="OJQ668" s="80"/>
      <c r="OJR668" s="52"/>
      <c r="OJS668" s="69"/>
      <c r="OJT668" s="69"/>
      <c r="OJU668" s="69"/>
      <c r="OJV668" s="107"/>
      <c r="OJW668" s="2"/>
      <c r="OJX668" s="15"/>
      <c r="OJY668" s="15"/>
      <c r="OJZ668" s="80"/>
      <c r="OKA668" s="52"/>
      <c r="OKB668" s="69"/>
      <c r="OKC668" s="69"/>
      <c r="OKD668" s="69"/>
      <c r="OKE668" s="107"/>
      <c r="OKF668" s="2"/>
      <c r="OKG668" s="15"/>
      <c r="OKH668" s="15"/>
      <c r="OKI668" s="80"/>
      <c r="OKJ668" s="52"/>
      <c r="OKK668" s="69"/>
      <c r="OKL668" s="69"/>
      <c r="OKM668" s="69"/>
      <c r="OKN668" s="107"/>
      <c r="OKO668" s="2"/>
      <c r="OKP668" s="15"/>
      <c r="OKQ668" s="15"/>
      <c r="OKR668" s="80"/>
      <c r="OKS668" s="52"/>
      <c r="OKT668" s="69"/>
      <c r="OKU668" s="69"/>
      <c r="OKV668" s="69"/>
      <c r="OKW668" s="107"/>
      <c r="OKX668" s="2"/>
      <c r="OKY668" s="15"/>
      <c r="OKZ668" s="15"/>
      <c r="OLA668" s="80"/>
      <c r="OLB668" s="52"/>
      <c r="OLC668" s="69"/>
      <c r="OLD668" s="69"/>
      <c r="OLE668" s="69"/>
      <c r="OLF668" s="107"/>
      <c r="OLG668" s="2"/>
      <c r="OLH668" s="15"/>
      <c r="OLI668" s="15"/>
      <c r="OLJ668" s="80"/>
      <c r="OLK668" s="52"/>
      <c r="OLL668" s="69"/>
      <c r="OLM668" s="69"/>
      <c r="OLN668" s="69"/>
      <c r="OLO668" s="107"/>
      <c r="OLP668" s="2"/>
      <c r="OLQ668" s="15"/>
      <c r="OLR668" s="15"/>
      <c r="OLS668" s="80"/>
      <c r="OLT668" s="52"/>
      <c r="OLU668" s="69"/>
      <c r="OLV668" s="69"/>
      <c r="OLW668" s="69"/>
      <c r="OLX668" s="107"/>
      <c r="OLY668" s="2"/>
      <c r="OLZ668" s="15"/>
      <c r="OMA668" s="15"/>
      <c r="OMB668" s="80"/>
      <c r="OMC668" s="52"/>
      <c r="OMD668" s="69"/>
      <c r="OME668" s="69"/>
      <c r="OMF668" s="69"/>
      <c r="OMG668" s="107"/>
      <c r="OMH668" s="2"/>
      <c r="OMI668" s="15"/>
      <c r="OMJ668" s="15"/>
      <c r="OMK668" s="80"/>
      <c r="OML668" s="52"/>
      <c r="OMM668" s="69"/>
      <c r="OMN668" s="69"/>
      <c r="OMO668" s="69"/>
      <c r="OMP668" s="107"/>
      <c r="OMQ668" s="2"/>
      <c r="OMR668" s="15"/>
      <c r="OMS668" s="15"/>
      <c r="OMT668" s="80"/>
      <c r="OMU668" s="52"/>
      <c r="OMV668" s="69"/>
      <c r="OMW668" s="69"/>
      <c r="OMX668" s="69"/>
      <c r="OMY668" s="107"/>
      <c r="OMZ668" s="2"/>
      <c r="ONA668" s="15"/>
      <c r="ONB668" s="15"/>
      <c r="ONC668" s="80"/>
      <c r="OND668" s="52"/>
      <c r="ONE668" s="69"/>
      <c r="ONF668" s="69"/>
      <c r="ONG668" s="69"/>
      <c r="ONH668" s="107"/>
      <c r="ONI668" s="2"/>
      <c r="ONJ668" s="15"/>
      <c r="ONK668" s="15"/>
      <c r="ONL668" s="80"/>
      <c r="ONM668" s="52"/>
      <c r="ONN668" s="69"/>
      <c r="ONO668" s="69"/>
      <c r="ONP668" s="69"/>
      <c r="ONQ668" s="107"/>
      <c r="ONR668" s="2"/>
      <c r="ONS668" s="15"/>
      <c r="ONT668" s="15"/>
      <c r="ONU668" s="80"/>
      <c r="ONV668" s="52"/>
      <c r="ONW668" s="69"/>
      <c r="ONX668" s="69"/>
      <c r="ONY668" s="69"/>
      <c r="ONZ668" s="107"/>
      <c r="OOA668" s="2"/>
      <c r="OOB668" s="15"/>
      <c r="OOC668" s="15"/>
      <c r="OOD668" s="80"/>
      <c r="OOE668" s="52"/>
      <c r="OOF668" s="69"/>
      <c r="OOG668" s="69"/>
      <c r="OOH668" s="69"/>
      <c r="OOI668" s="107"/>
      <c r="OOJ668" s="2"/>
      <c r="OOK668" s="15"/>
      <c r="OOL668" s="15"/>
      <c r="OOM668" s="80"/>
      <c r="OON668" s="52"/>
      <c r="OOO668" s="69"/>
      <c r="OOP668" s="69"/>
      <c r="OOQ668" s="69"/>
      <c r="OOR668" s="107"/>
      <c r="OOS668" s="2"/>
      <c r="OOT668" s="15"/>
      <c r="OOU668" s="15"/>
      <c r="OOV668" s="80"/>
      <c r="OOW668" s="52"/>
      <c r="OOX668" s="69"/>
      <c r="OOY668" s="69"/>
      <c r="OOZ668" s="69"/>
      <c r="OPA668" s="107"/>
      <c r="OPB668" s="2"/>
      <c r="OPC668" s="15"/>
      <c r="OPD668" s="15"/>
      <c r="OPE668" s="80"/>
      <c r="OPF668" s="52"/>
      <c r="OPG668" s="69"/>
      <c r="OPH668" s="69"/>
      <c r="OPI668" s="69"/>
      <c r="OPJ668" s="107"/>
      <c r="OPK668" s="2"/>
      <c r="OPL668" s="15"/>
      <c r="OPM668" s="15"/>
      <c r="OPN668" s="80"/>
      <c r="OPO668" s="52"/>
      <c r="OPP668" s="69"/>
      <c r="OPQ668" s="69"/>
      <c r="OPR668" s="69"/>
      <c r="OPS668" s="107"/>
      <c r="OPT668" s="2"/>
      <c r="OPU668" s="15"/>
      <c r="OPV668" s="15"/>
      <c r="OPW668" s="80"/>
      <c r="OPX668" s="52"/>
      <c r="OPY668" s="69"/>
      <c r="OPZ668" s="69"/>
      <c r="OQA668" s="69"/>
      <c r="OQB668" s="107"/>
      <c r="OQC668" s="2"/>
      <c r="OQD668" s="15"/>
      <c r="OQE668" s="15"/>
      <c r="OQF668" s="80"/>
      <c r="OQG668" s="52"/>
      <c r="OQH668" s="69"/>
      <c r="OQI668" s="69"/>
      <c r="OQJ668" s="69"/>
      <c r="OQK668" s="107"/>
      <c r="OQL668" s="2"/>
      <c r="OQM668" s="15"/>
      <c r="OQN668" s="15"/>
      <c r="OQO668" s="80"/>
      <c r="OQP668" s="52"/>
      <c r="OQQ668" s="69"/>
      <c r="OQR668" s="69"/>
      <c r="OQS668" s="69"/>
      <c r="OQT668" s="107"/>
      <c r="OQU668" s="2"/>
      <c r="OQV668" s="15"/>
      <c r="OQW668" s="15"/>
      <c r="OQX668" s="80"/>
      <c r="OQY668" s="52"/>
      <c r="OQZ668" s="69"/>
      <c r="ORA668" s="69"/>
      <c r="ORB668" s="69"/>
      <c r="ORC668" s="107"/>
      <c r="ORD668" s="2"/>
      <c r="ORE668" s="15"/>
      <c r="ORF668" s="15"/>
      <c r="ORG668" s="80"/>
      <c r="ORH668" s="52"/>
      <c r="ORI668" s="69"/>
      <c r="ORJ668" s="69"/>
      <c r="ORK668" s="69"/>
      <c r="ORL668" s="107"/>
      <c r="ORM668" s="2"/>
      <c r="ORN668" s="15"/>
      <c r="ORO668" s="15"/>
      <c r="ORP668" s="80"/>
      <c r="ORQ668" s="52"/>
      <c r="ORR668" s="69"/>
      <c r="ORS668" s="69"/>
      <c r="ORT668" s="69"/>
      <c r="ORU668" s="107"/>
      <c r="ORV668" s="2"/>
      <c r="ORW668" s="15"/>
      <c r="ORX668" s="15"/>
      <c r="ORY668" s="80"/>
      <c r="ORZ668" s="52"/>
      <c r="OSA668" s="69"/>
      <c r="OSB668" s="69"/>
      <c r="OSC668" s="69"/>
      <c r="OSD668" s="107"/>
      <c r="OSE668" s="2"/>
      <c r="OSF668" s="15"/>
      <c r="OSG668" s="15"/>
      <c r="OSH668" s="80"/>
      <c r="OSI668" s="52"/>
      <c r="OSJ668" s="69"/>
      <c r="OSK668" s="69"/>
      <c r="OSL668" s="69"/>
      <c r="OSM668" s="107"/>
      <c r="OSN668" s="2"/>
      <c r="OSO668" s="15"/>
      <c r="OSP668" s="15"/>
      <c r="OSQ668" s="80"/>
      <c r="OSR668" s="52"/>
      <c r="OSS668" s="69"/>
      <c r="OST668" s="69"/>
      <c r="OSU668" s="69"/>
      <c r="OSV668" s="107"/>
      <c r="OSW668" s="2"/>
      <c r="OSX668" s="15"/>
      <c r="OSY668" s="15"/>
      <c r="OSZ668" s="80"/>
      <c r="OTA668" s="52"/>
      <c r="OTB668" s="69"/>
      <c r="OTC668" s="69"/>
      <c r="OTD668" s="69"/>
      <c r="OTE668" s="107"/>
      <c r="OTF668" s="2"/>
      <c r="OTG668" s="15"/>
      <c r="OTH668" s="15"/>
      <c r="OTI668" s="80"/>
      <c r="OTJ668" s="52"/>
      <c r="OTK668" s="69"/>
      <c r="OTL668" s="69"/>
      <c r="OTM668" s="69"/>
      <c r="OTN668" s="107"/>
      <c r="OTO668" s="2"/>
      <c r="OTP668" s="15"/>
      <c r="OTQ668" s="15"/>
      <c r="OTR668" s="80"/>
      <c r="OTS668" s="52"/>
      <c r="OTT668" s="69"/>
      <c r="OTU668" s="69"/>
      <c r="OTV668" s="69"/>
      <c r="OTW668" s="107"/>
      <c r="OTX668" s="2"/>
      <c r="OTY668" s="15"/>
      <c r="OTZ668" s="15"/>
      <c r="OUA668" s="80"/>
      <c r="OUB668" s="52"/>
      <c r="OUC668" s="69"/>
      <c r="OUD668" s="69"/>
      <c r="OUE668" s="69"/>
      <c r="OUF668" s="107"/>
      <c r="OUG668" s="2"/>
      <c r="OUH668" s="15"/>
      <c r="OUI668" s="15"/>
      <c r="OUJ668" s="80"/>
      <c r="OUK668" s="52"/>
      <c r="OUL668" s="69"/>
      <c r="OUM668" s="69"/>
      <c r="OUN668" s="69"/>
      <c r="OUO668" s="107"/>
      <c r="OUP668" s="2"/>
      <c r="OUQ668" s="15"/>
      <c r="OUR668" s="15"/>
      <c r="OUS668" s="80"/>
      <c r="OUT668" s="52"/>
      <c r="OUU668" s="69"/>
      <c r="OUV668" s="69"/>
      <c r="OUW668" s="69"/>
      <c r="OUX668" s="107"/>
      <c r="OUY668" s="2"/>
      <c r="OUZ668" s="15"/>
      <c r="OVA668" s="15"/>
      <c r="OVB668" s="80"/>
      <c r="OVC668" s="52"/>
      <c r="OVD668" s="69"/>
      <c r="OVE668" s="69"/>
      <c r="OVF668" s="69"/>
      <c r="OVG668" s="107"/>
      <c r="OVH668" s="2"/>
      <c r="OVI668" s="15"/>
      <c r="OVJ668" s="15"/>
      <c r="OVK668" s="80"/>
      <c r="OVL668" s="52"/>
      <c r="OVM668" s="69"/>
      <c r="OVN668" s="69"/>
      <c r="OVO668" s="69"/>
      <c r="OVP668" s="107"/>
      <c r="OVQ668" s="2"/>
      <c r="OVR668" s="15"/>
      <c r="OVS668" s="15"/>
      <c r="OVT668" s="80"/>
      <c r="OVU668" s="52"/>
      <c r="OVV668" s="69"/>
      <c r="OVW668" s="69"/>
      <c r="OVX668" s="69"/>
      <c r="OVY668" s="107"/>
      <c r="OVZ668" s="2"/>
      <c r="OWA668" s="15"/>
      <c r="OWB668" s="15"/>
      <c r="OWC668" s="80"/>
      <c r="OWD668" s="52"/>
      <c r="OWE668" s="69"/>
      <c r="OWF668" s="69"/>
      <c r="OWG668" s="69"/>
      <c r="OWH668" s="107"/>
      <c r="OWI668" s="2"/>
      <c r="OWJ668" s="15"/>
      <c r="OWK668" s="15"/>
      <c r="OWL668" s="80"/>
      <c r="OWM668" s="52"/>
      <c r="OWN668" s="69"/>
      <c r="OWO668" s="69"/>
      <c r="OWP668" s="69"/>
      <c r="OWQ668" s="107"/>
      <c r="OWR668" s="2"/>
      <c r="OWS668" s="15"/>
      <c r="OWT668" s="15"/>
      <c r="OWU668" s="80"/>
      <c r="OWV668" s="52"/>
      <c r="OWW668" s="69"/>
      <c r="OWX668" s="69"/>
      <c r="OWY668" s="69"/>
      <c r="OWZ668" s="107"/>
      <c r="OXA668" s="2"/>
      <c r="OXB668" s="15"/>
      <c r="OXC668" s="15"/>
      <c r="OXD668" s="80"/>
      <c r="OXE668" s="52"/>
      <c r="OXF668" s="69"/>
      <c r="OXG668" s="69"/>
      <c r="OXH668" s="69"/>
      <c r="OXI668" s="107"/>
      <c r="OXJ668" s="2"/>
      <c r="OXK668" s="15"/>
      <c r="OXL668" s="15"/>
      <c r="OXM668" s="80"/>
      <c r="OXN668" s="52"/>
      <c r="OXO668" s="69"/>
      <c r="OXP668" s="69"/>
      <c r="OXQ668" s="69"/>
      <c r="OXR668" s="107"/>
      <c r="OXS668" s="2"/>
      <c r="OXT668" s="15"/>
      <c r="OXU668" s="15"/>
      <c r="OXV668" s="80"/>
      <c r="OXW668" s="52"/>
      <c r="OXX668" s="69"/>
      <c r="OXY668" s="69"/>
      <c r="OXZ668" s="69"/>
      <c r="OYA668" s="107"/>
      <c r="OYB668" s="2"/>
      <c r="OYC668" s="15"/>
      <c r="OYD668" s="15"/>
      <c r="OYE668" s="80"/>
      <c r="OYF668" s="52"/>
      <c r="OYG668" s="69"/>
      <c r="OYH668" s="69"/>
      <c r="OYI668" s="69"/>
      <c r="OYJ668" s="107"/>
      <c r="OYK668" s="2"/>
      <c r="OYL668" s="15"/>
      <c r="OYM668" s="15"/>
      <c r="OYN668" s="80"/>
      <c r="OYO668" s="52"/>
      <c r="OYP668" s="69"/>
      <c r="OYQ668" s="69"/>
      <c r="OYR668" s="69"/>
      <c r="OYS668" s="107"/>
      <c r="OYT668" s="2"/>
      <c r="OYU668" s="15"/>
      <c r="OYV668" s="15"/>
      <c r="OYW668" s="80"/>
      <c r="OYX668" s="52"/>
      <c r="OYY668" s="69"/>
      <c r="OYZ668" s="69"/>
      <c r="OZA668" s="69"/>
      <c r="OZB668" s="107"/>
      <c r="OZC668" s="2"/>
      <c r="OZD668" s="15"/>
      <c r="OZE668" s="15"/>
      <c r="OZF668" s="80"/>
      <c r="OZG668" s="52"/>
      <c r="OZH668" s="69"/>
      <c r="OZI668" s="69"/>
      <c r="OZJ668" s="69"/>
      <c r="OZK668" s="107"/>
      <c r="OZL668" s="2"/>
      <c r="OZM668" s="15"/>
      <c r="OZN668" s="15"/>
      <c r="OZO668" s="80"/>
      <c r="OZP668" s="52"/>
      <c r="OZQ668" s="69"/>
      <c r="OZR668" s="69"/>
      <c r="OZS668" s="69"/>
      <c r="OZT668" s="107"/>
      <c r="OZU668" s="2"/>
      <c r="OZV668" s="15"/>
      <c r="OZW668" s="15"/>
      <c r="OZX668" s="80"/>
      <c r="OZY668" s="52"/>
      <c r="OZZ668" s="69"/>
      <c r="PAA668" s="69"/>
      <c r="PAB668" s="69"/>
      <c r="PAC668" s="107"/>
      <c r="PAD668" s="2"/>
      <c r="PAE668" s="15"/>
      <c r="PAF668" s="15"/>
      <c r="PAG668" s="80"/>
      <c r="PAH668" s="52"/>
      <c r="PAI668" s="69"/>
      <c r="PAJ668" s="69"/>
      <c r="PAK668" s="69"/>
      <c r="PAL668" s="107"/>
      <c r="PAM668" s="2"/>
      <c r="PAN668" s="15"/>
      <c r="PAO668" s="15"/>
      <c r="PAP668" s="80"/>
      <c r="PAQ668" s="52"/>
      <c r="PAR668" s="69"/>
      <c r="PAS668" s="69"/>
      <c r="PAT668" s="69"/>
      <c r="PAU668" s="107"/>
      <c r="PAV668" s="2"/>
      <c r="PAW668" s="15"/>
      <c r="PAX668" s="15"/>
      <c r="PAY668" s="80"/>
      <c r="PAZ668" s="52"/>
      <c r="PBA668" s="69"/>
      <c r="PBB668" s="69"/>
      <c r="PBC668" s="69"/>
      <c r="PBD668" s="107"/>
      <c r="PBE668" s="2"/>
      <c r="PBF668" s="15"/>
      <c r="PBG668" s="15"/>
      <c r="PBH668" s="80"/>
      <c r="PBI668" s="52"/>
      <c r="PBJ668" s="69"/>
      <c r="PBK668" s="69"/>
      <c r="PBL668" s="69"/>
      <c r="PBM668" s="107"/>
      <c r="PBN668" s="2"/>
      <c r="PBO668" s="15"/>
      <c r="PBP668" s="15"/>
      <c r="PBQ668" s="80"/>
      <c r="PBR668" s="52"/>
      <c r="PBS668" s="69"/>
      <c r="PBT668" s="69"/>
      <c r="PBU668" s="69"/>
      <c r="PBV668" s="107"/>
      <c r="PBW668" s="2"/>
      <c r="PBX668" s="15"/>
      <c r="PBY668" s="15"/>
      <c r="PBZ668" s="80"/>
      <c r="PCA668" s="52"/>
      <c r="PCB668" s="69"/>
      <c r="PCC668" s="69"/>
      <c r="PCD668" s="69"/>
      <c r="PCE668" s="107"/>
      <c r="PCF668" s="2"/>
      <c r="PCG668" s="15"/>
      <c r="PCH668" s="15"/>
      <c r="PCI668" s="80"/>
      <c r="PCJ668" s="52"/>
      <c r="PCK668" s="69"/>
      <c r="PCL668" s="69"/>
      <c r="PCM668" s="69"/>
      <c r="PCN668" s="107"/>
      <c r="PCO668" s="2"/>
      <c r="PCP668" s="15"/>
      <c r="PCQ668" s="15"/>
      <c r="PCR668" s="80"/>
      <c r="PCS668" s="52"/>
      <c r="PCT668" s="69"/>
      <c r="PCU668" s="69"/>
      <c r="PCV668" s="69"/>
      <c r="PCW668" s="107"/>
      <c r="PCX668" s="2"/>
      <c r="PCY668" s="15"/>
      <c r="PCZ668" s="15"/>
      <c r="PDA668" s="80"/>
      <c r="PDB668" s="52"/>
      <c r="PDC668" s="69"/>
      <c r="PDD668" s="69"/>
      <c r="PDE668" s="69"/>
      <c r="PDF668" s="107"/>
      <c r="PDG668" s="2"/>
      <c r="PDH668" s="15"/>
      <c r="PDI668" s="15"/>
      <c r="PDJ668" s="80"/>
      <c r="PDK668" s="52"/>
      <c r="PDL668" s="69"/>
      <c r="PDM668" s="69"/>
      <c r="PDN668" s="69"/>
      <c r="PDO668" s="107"/>
      <c r="PDP668" s="2"/>
      <c r="PDQ668" s="15"/>
      <c r="PDR668" s="15"/>
      <c r="PDS668" s="80"/>
      <c r="PDT668" s="52"/>
      <c r="PDU668" s="69"/>
      <c r="PDV668" s="69"/>
      <c r="PDW668" s="69"/>
      <c r="PDX668" s="107"/>
      <c r="PDY668" s="2"/>
      <c r="PDZ668" s="15"/>
      <c r="PEA668" s="15"/>
      <c r="PEB668" s="80"/>
      <c r="PEC668" s="52"/>
      <c r="PED668" s="69"/>
      <c r="PEE668" s="69"/>
      <c r="PEF668" s="69"/>
      <c r="PEG668" s="107"/>
      <c r="PEH668" s="2"/>
      <c r="PEI668" s="15"/>
      <c r="PEJ668" s="15"/>
      <c r="PEK668" s="80"/>
      <c r="PEL668" s="52"/>
      <c r="PEM668" s="69"/>
      <c r="PEN668" s="69"/>
      <c r="PEO668" s="69"/>
      <c r="PEP668" s="107"/>
      <c r="PEQ668" s="2"/>
      <c r="PER668" s="15"/>
      <c r="PES668" s="15"/>
      <c r="PET668" s="80"/>
      <c r="PEU668" s="52"/>
      <c r="PEV668" s="69"/>
      <c r="PEW668" s="69"/>
      <c r="PEX668" s="69"/>
      <c r="PEY668" s="107"/>
      <c r="PEZ668" s="2"/>
      <c r="PFA668" s="15"/>
      <c r="PFB668" s="15"/>
      <c r="PFC668" s="80"/>
      <c r="PFD668" s="52"/>
      <c r="PFE668" s="69"/>
      <c r="PFF668" s="69"/>
      <c r="PFG668" s="69"/>
      <c r="PFH668" s="107"/>
      <c r="PFI668" s="2"/>
      <c r="PFJ668" s="15"/>
      <c r="PFK668" s="15"/>
      <c r="PFL668" s="80"/>
      <c r="PFM668" s="52"/>
      <c r="PFN668" s="69"/>
      <c r="PFO668" s="69"/>
      <c r="PFP668" s="69"/>
      <c r="PFQ668" s="107"/>
      <c r="PFR668" s="2"/>
      <c r="PFS668" s="15"/>
      <c r="PFT668" s="15"/>
      <c r="PFU668" s="80"/>
      <c r="PFV668" s="52"/>
      <c r="PFW668" s="69"/>
      <c r="PFX668" s="69"/>
      <c r="PFY668" s="69"/>
      <c r="PFZ668" s="107"/>
      <c r="PGA668" s="2"/>
      <c r="PGB668" s="15"/>
      <c r="PGC668" s="15"/>
      <c r="PGD668" s="80"/>
      <c r="PGE668" s="52"/>
      <c r="PGF668" s="69"/>
      <c r="PGG668" s="69"/>
      <c r="PGH668" s="69"/>
      <c r="PGI668" s="107"/>
      <c r="PGJ668" s="2"/>
      <c r="PGK668" s="15"/>
      <c r="PGL668" s="15"/>
      <c r="PGM668" s="80"/>
      <c r="PGN668" s="52"/>
      <c r="PGO668" s="69"/>
      <c r="PGP668" s="69"/>
      <c r="PGQ668" s="69"/>
      <c r="PGR668" s="107"/>
      <c r="PGS668" s="2"/>
      <c r="PGT668" s="15"/>
      <c r="PGU668" s="15"/>
      <c r="PGV668" s="80"/>
      <c r="PGW668" s="52"/>
      <c r="PGX668" s="69"/>
      <c r="PGY668" s="69"/>
      <c r="PGZ668" s="69"/>
      <c r="PHA668" s="107"/>
      <c r="PHB668" s="2"/>
      <c r="PHC668" s="15"/>
      <c r="PHD668" s="15"/>
      <c r="PHE668" s="80"/>
      <c r="PHF668" s="52"/>
      <c r="PHG668" s="69"/>
      <c r="PHH668" s="69"/>
      <c r="PHI668" s="69"/>
      <c r="PHJ668" s="107"/>
      <c r="PHK668" s="2"/>
      <c r="PHL668" s="15"/>
      <c r="PHM668" s="15"/>
      <c r="PHN668" s="80"/>
      <c r="PHO668" s="52"/>
      <c r="PHP668" s="69"/>
      <c r="PHQ668" s="69"/>
      <c r="PHR668" s="69"/>
      <c r="PHS668" s="107"/>
      <c r="PHT668" s="2"/>
      <c r="PHU668" s="15"/>
      <c r="PHV668" s="15"/>
      <c r="PHW668" s="80"/>
      <c r="PHX668" s="52"/>
      <c r="PHY668" s="69"/>
      <c r="PHZ668" s="69"/>
      <c r="PIA668" s="69"/>
      <c r="PIB668" s="107"/>
      <c r="PIC668" s="2"/>
      <c r="PID668" s="15"/>
      <c r="PIE668" s="15"/>
      <c r="PIF668" s="80"/>
      <c r="PIG668" s="52"/>
      <c r="PIH668" s="69"/>
      <c r="PII668" s="69"/>
      <c r="PIJ668" s="69"/>
      <c r="PIK668" s="107"/>
      <c r="PIL668" s="2"/>
      <c r="PIM668" s="15"/>
      <c r="PIN668" s="15"/>
      <c r="PIO668" s="80"/>
      <c r="PIP668" s="52"/>
      <c r="PIQ668" s="69"/>
      <c r="PIR668" s="69"/>
      <c r="PIS668" s="69"/>
      <c r="PIT668" s="107"/>
      <c r="PIU668" s="2"/>
      <c r="PIV668" s="15"/>
      <c r="PIW668" s="15"/>
      <c r="PIX668" s="80"/>
      <c r="PIY668" s="52"/>
      <c r="PIZ668" s="69"/>
      <c r="PJA668" s="69"/>
      <c r="PJB668" s="69"/>
      <c r="PJC668" s="107"/>
      <c r="PJD668" s="2"/>
      <c r="PJE668" s="15"/>
      <c r="PJF668" s="15"/>
      <c r="PJG668" s="80"/>
      <c r="PJH668" s="52"/>
      <c r="PJI668" s="69"/>
      <c r="PJJ668" s="69"/>
      <c r="PJK668" s="69"/>
      <c r="PJL668" s="107"/>
      <c r="PJM668" s="2"/>
      <c r="PJN668" s="15"/>
      <c r="PJO668" s="15"/>
      <c r="PJP668" s="80"/>
      <c r="PJQ668" s="52"/>
      <c r="PJR668" s="69"/>
      <c r="PJS668" s="69"/>
      <c r="PJT668" s="69"/>
      <c r="PJU668" s="107"/>
      <c r="PJV668" s="2"/>
      <c r="PJW668" s="15"/>
      <c r="PJX668" s="15"/>
      <c r="PJY668" s="80"/>
      <c r="PJZ668" s="52"/>
      <c r="PKA668" s="69"/>
      <c r="PKB668" s="69"/>
      <c r="PKC668" s="69"/>
      <c r="PKD668" s="107"/>
      <c r="PKE668" s="2"/>
      <c r="PKF668" s="15"/>
      <c r="PKG668" s="15"/>
      <c r="PKH668" s="80"/>
      <c r="PKI668" s="52"/>
      <c r="PKJ668" s="69"/>
      <c r="PKK668" s="69"/>
      <c r="PKL668" s="69"/>
      <c r="PKM668" s="107"/>
      <c r="PKN668" s="2"/>
      <c r="PKO668" s="15"/>
      <c r="PKP668" s="15"/>
      <c r="PKQ668" s="80"/>
      <c r="PKR668" s="52"/>
      <c r="PKS668" s="69"/>
      <c r="PKT668" s="69"/>
      <c r="PKU668" s="69"/>
      <c r="PKV668" s="107"/>
      <c r="PKW668" s="2"/>
      <c r="PKX668" s="15"/>
      <c r="PKY668" s="15"/>
      <c r="PKZ668" s="80"/>
      <c r="PLA668" s="52"/>
      <c r="PLB668" s="69"/>
      <c r="PLC668" s="69"/>
      <c r="PLD668" s="69"/>
      <c r="PLE668" s="107"/>
      <c r="PLF668" s="2"/>
      <c r="PLG668" s="15"/>
      <c r="PLH668" s="15"/>
      <c r="PLI668" s="80"/>
      <c r="PLJ668" s="52"/>
      <c r="PLK668" s="69"/>
      <c r="PLL668" s="69"/>
      <c r="PLM668" s="69"/>
      <c r="PLN668" s="107"/>
      <c r="PLO668" s="2"/>
      <c r="PLP668" s="15"/>
      <c r="PLQ668" s="15"/>
      <c r="PLR668" s="80"/>
      <c r="PLS668" s="52"/>
      <c r="PLT668" s="69"/>
      <c r="PLU668" s="69"/>
      <c r="PLV668" s="69"/>
      <c r="PLW668" s="107"/>
      <c r="PLX668" s="2"/>
      <c r="PLY668" s="15"/>
      <c r="PLZ668" s="15"/>
      <c r="PMA668" s="80"/>
      <c r="PMB668" s="52"/>
      <c r="PMC668" s="69"/>
      <c r="PMD668" s="69"/>
      <c r="PME668" s="69"/>
      <c r="PMF668" s="107"/>
      <c r="PMG668" s="2"/>
      <c r="PMH668" s="15"/>
      <c r="PMI668" s="15"/>
      <c r="PMJ668" s="80"/>
      <c r="PMK668" s="52"/>
      <c r="PML668" s="69"/>
      <c r="PMM668" s="69"/>
      <c r="PMN668" s="69"/>
      <c r="PMO668" s="107"/>
      <c r="PMP668" s="2"/>
      <c r="PMQ668" s="15"/>
      <c r="PMR668" s="15"/>
      <c r="PMS668" s="80"/>
      <c r="PMT668" s="52"/>
      <c r="PMU668" s="69"/>
      <c r="PMV668" s="69"/>
      <c r="PMW668" s="69"/>
      <c r="PMX668" s="107"/>
      <c r="PMY668" s="2"/>
      <c r="PMZ668" s="15"/>
      <c r="PNA668" s="15"/>
      <c r="PNB668" s="80"/>
      <c r="PNC668" s="52"/>
      <c r="PND668" s="69"/>
      <c r="PNE668" s="69"/>
      <c r="PNF668" s="69"/>
      <c r="PNG668" s="107"/>
      <c r="PNH668" s="2"/>
      <c r="PNI668" s="15"/>
      <c r="PNJ668" s="15"/>
      <c r="PNK668" s="80"/>
      <c r="PNL668" s="52"/>
      <c r="PNM668" s="69"/>
      <c r="PNN668" s="69"/>
      <c r="PNO668" s="69"/>
      <c r="PNP668" s="107"/>
      <c r="PNQ668" s="2"/>
      <c r="PNR668" s="15"/>
      <c r="PNS668" s="15"/>
      <c r="PNT668" s="80"/>
      <c r="PNU668" s="52"/>
      <c r="PNV668" s="69"/>
      <c r="PNW668" s="69"/>
      <c r="PNX668" s="69"/>
      <c r="PNY668" s="107"/>
      <c r="PNZ668" s="2"/>
      <c r="POA668" s="15"/>
      <c r="POB668" s="15"/>
      <c r="POC668" s="80"/>
      <c r="POD668" s="52"/>
      <c r="POE668" s="69"/>
      <c r="POF668" s="69"/>
      <c r="POG668" s="69"/>
      <c r="POH668" s="107"/>
      <c r="POI668" s="2"/>
      <c r="POJ668" s="15"/>
      <c r="POK668" s="15"/>
      <c r="POL668" s="80"/>
      <c r="POM668" s="52"/>
      <c r="PON668" s="69"/>
      <c r="POO668" s="69"/>
      <c r="POP668" s="69"/>
      <c r="POQ668" s="107"/>
      <c r="POR668" s="2"/>
      <c r="POS668" s="15"/>
      <c r="POT668" s="15"/>
      <c r="POU668" s="80"/>
      <c r="POV668" s="52"/>
      <c r="POW668" s="69"/>
      <c r="POX668" s="69"/>
      <c r="POY668" s="69"/>
      <c r="POZ668" s="107"/>
      <c r="PPA668" s="2"/>
      <c r="PPB668" s="15"/>
      <c r="PPC668" s="15"/>
      <c r="PPD668" s="80"/>
      <c r="PPE668" s="52"/>
      <c r="PPF668" s="69"/>
      <c r="PPG668" s="69"/>
      <c r="PPH668" s="69"/>
      <c r="PPI668" s="107"/>
      <c r="PPJ668" s="2"/>
      <c r="PPK668" s="15"/>
      <c r="PPL668" s="15"/>
      <c r="PPM668" s="80"/>
      <c r="PPN668" s="52"/>
      <c r="PPO668" s="69"/>
      <c r="PPP668" s="69"/>
      <c r="PPQ668" s="69"/>
      <c r="PPR668" s="107"/>
      <c r="PPS668" s="2"/>
      <c r="PPT668" s="15"/>
      <c r="PPU668" s="15"/>
      <c r="PPV668" s="80"/>
      <c r="PPW668" s="52"/>
      <c r="PPX668" s="69"/>
      <c r="PPY668" s="69"/>
      <c r="PPZ668" s="69"/>
      <c r="PQA668" s="107"/>
      <c r="PQB668" s="2"/>
      <c r="PQC668" s="15"/>
      <c r="PQD668" s="15"/>
      <c r="PQE668" s="80"/>
      <c r="PQF668" s="52"/>
      <c r="PQG668" s="69"/>
      <c r="PQH668" s="69"/>
      <c r="PQI668" s="69"/>
      <c r="PQJ668" s="107"/>
      <c r="PQK668" s="2"/>
      <c r="PQL668" s="15"/>
      <c r="PQM668" s="15"/>
      <c r="PQN668" s="80"/>
      <c r="PQO668" s="52"/>
      <c r="PQP668" s="69"/>
      <c r="PQQ668" s="69"/>
      <c r="PQR668" s="69"/>
      <c r="PQS668" s="107"/>
      <c r="PQT668" s="2"/>
      <c r="PQU668" s="15"/>
      <c r="PQV668" s="15"/>
      <c r="PQW668" s="80"/>
      <c r="PQX668" s="52"/>
      <c r="PQY668" s="69"/>
      <c r="PQZ668" s="69"/>
      <c r="PRA668" s="69"/>
      <c r="PRB668" s="107"/>
      <c r="PRC668" s="2"/>
      <c r="PRD668" s="15"/>
      <c r="PRE668" s="15"/>
      <c r="PRF668" s="80"/>
      <c r="PRG668" s="52"/>
      <c r="PRH668" s="69"/>
      <c r="PRI668" s="69"/>
      <c r="PRJ668" s="69"/>
      <c r="PRK668" s="107"/>
      <c r="PRL668" s="2"/>
      <c r="PRM668" s="15"/>
      <c r="PRN668" s="15"/>
      <c r="PRO668" s="80"/>
      <c r="PRP668" s="52"/>
      <c r="PRQ668" s="69"/>
      <c r="PRR668" s="69"/>
      <c r="PRS668" s="69"/>
      <c r="PRT668" s="107"/>
      <c r="PRU668" s="2"/>
      <c r="PRV668" s="15"/>
      <c r="PRW668" s="15"/>
      <c r="PRX668" s="80"/>
      <c r="PRY668" s="52"/>
      <c r="PRZ668" s="69"/>
      <c r="PSA668" s="69"/>
      <c r="PSB668" s="69"/>
      <c r="PSC668" s="107"/>
      <c r="PSD668" s="2"/>
      <c r="PSE668" s="15"/>
      <c r="PSF668" s="15"/>
      <c r="PSG668" s="80"/>
      <c r="PSH668" s="52"/>
      <c r="PSI668" s="69"/>
      <c r="PSJ668" s="69"/>
      <c r="PSK668" s="69"/>
      <c r="PSL668" s="107"/>
      <c r="PSM668" s="2"/>
      <c r="PSN668" s="15"/>
      <c r="PSO668" s="15"/>
      <c r="PSP668" s="80"/>
      <c r="PSQ668" s="52"/>
      <c r="PSR668" s="69"/>
      <c r="PSS668" s="69"/>
      <c r="PST668" s="69"/>
      <c r="PSU668" s="107"/>
      <c r="PSV668" s="2"/>
      <c r="PSW668" s="15"/>
      <c r="PSX668" s="15"/>
      <c r="PSY668" s="80"/>
      <c r="PSZ668" s="52"/>
      <c r="PTA668" s="69"/>
      <c r="PTB668" s="69"/>
      <c r="PTC668" s="69"/>
      <c r="PTD668" s="107"/>
      <c r="PTE668" s="2"/>
      <c r="PTF668" s="15"/>
      <c r="PTG668" s="15"/>
      <c r="PTH668" s="80"/>
      <c r="PTI668" s="52"/>
      <c r="PTJ668" s="69"/>
      <c r="PTK668" s="69"/>
      <c r="PTL668" s="69"/>
      <c r="PTM668" s="107"/>
      <c r="PTN668" s="2"/>
      <c r="PTO668" s="15"/>
      <c r="PTP668" s="15"/>
      <c r="PTQ668" s="80"/>
      <c r="PTR668" s="52"/>
      <c r="PTS668" s="69"/>
      <c r="PTT668" s="69"/>
      <c r="PTU668" s="69"/>
      <c r="PTV668" s="107"/>
      <c r="PTW668" s="2"/>
      <c r="PTX668" s="15"/>
      <c r="PTY668" s="15"/>
      <c r="PTZ668" s="80"/>
      <c r="PUA668" s="52"/>
      <c r="PUB668" s="69"/>
      <c r="PUC668" s="69"/>
      <c r="PUD668" s="69"/>
      <c r="PUE668" s="107"/>
      <c r="PUF668" s="2"/>
      <c r="PUG668" s="15"/>
      <c r="PUH668" s="15"/>
      <c r="PUI668" s="80"/>
      <c r="PUJ668" s="52"/>
      <c r="PUK668" s="69"/>
      <c r="PUL668" s="69"/>
      <c r="PUM668" s="69"/>
      <c r="PUN668" s="107"/>
      <c r="PUO668" s="2"/>
      <c r="PUP668" s="15"/>
      <c r="PUQ668" s="15"/>
      <c r="PUR668" s="80"/>
      <c r="PUS668" s="52"/>
      <c r="PUT668" s="69"/>
      <c r="PUU668" s="69"/>
      <c r="PUV668" s="69"/>
      <c r="PUW668" s="107"/>
      <c r="PUX668" s="2"/>
      <c r="PUY668" s="15"/>
      <c r="PUZ668" s="15"/>
      <c r="PVA668" s="80"/>
      <c r="PVB668" s="52"/>
      <c r="PVC668" s="69"/>
      <c r="PVD668" s="69"/>
      <c r="PVE668" s="69"/>
      <c r="PVF668" s="107"/>
      <c r="PVG668" s="2"/>
      <c r="PVH668" s="15"/>
      <c r="PVI668" s="15"/>
      <c r="PVJ668" s="80"/>
      <c r="PVK668" s="52"/>
      <c r="PVL668" s="69"/>
      <c r="PVM668" s="69"/>
      <c r="PVN668" s="69"/>
      <c r="PVO668" s="107"/>
      <c r="PVP668" s="2"/>
      <c r="PVQ668" s="15"/>
      <c r="PVR668" s="15"/>
      <c r="PVS668" s="80"/>
      <c r="PVT668" s="52"/>
      <c r="PVU668" s="69"/>
      <c r="PVV668" s="69"/>
      <c r="PVW668" s="69"/>
      <c r="PVX668" s="107"/>
      <c r="PVY668" s="2"/>
      <c r="PVZ668" s="15"/>
      <c r="PWA668" s="15"/>
      <c r="PWB668" s="80"/>
      <c r="PWC668" s="52"/>
      <c r="PWD668" s="69"/>
      <c r="PWE668" s="69"/>
      <c r="PWF668" s="69"/>
      <c r="PWG668" s="107"/>
      <c r="PWH668" s="2"/>
      <c r="PWI668" s="15"/>
      <c r="PWJ668" s="15"/>
      <c r="PWK668" s="80"/>
      <c r="PWL668" s="52"/>
      <c r="PWM668" s="69"/>
      <c r="PWN668" s="69"/>
      <c r="PWO668" s="69"/>
      <c r="PWP668" s="107"/>
      <c r="PWQ668" s="2"/>
      <c r="PWR668" s="15"/>
      <c r="PWS668" s="15"/>
      <c r="PWT668" s="80"/>
      <c r="PWU668" s="52"/>
      <c r="PWV668" s="69"/>
      <c r="PWW668" s="69"/>
      <c r="PWX668" s="69"/>
      <c r="PWY668" s="107"/>
      <c r="PWZ668" s="2"/>
      <c r="PXA668" s="15"/>
      <c r="PXB668" s="15"/>
      <c r="PXC668" s="80"/>
      <c r="PXD668" s="52"/>
      <c r="PXE668" s="69"/>
      <c r="PXF668" s="69"/>
      <c r="PXG668" s="69"/>
      <c r="PXH668" s="107"/>
      <c r="PXI668" s="2"/>
      <c r="PXJ668" s="15"/>
      <c r="PXK668" s="15"/>
      <c r="PXL668" s="80"/>
      <c r="PXM668" s="52"/>
      <c r="PXN668" s="69"/>
      <c r="PXO668" s="69"/>
      <c r="PXP668" s="69"/>
      <c r="PXQ668" s="107"/>
      <c r="PXR668" s="2"/>
      <c r="PXS668" s="15"/>
      <c r="PXT668" s="15"/>
      <c r="PXU668" s="80"/>
      <c r="PXV668" s="52"/>
      <c r="PXW668" s="69"/>
      <c r="PXX668" s="69"/>
      <c r="PXY668" s="69"/>
      <c r="PXZ668" s="107"/>
      <c r="PYA668" s="2"/>
      <c r="PYB668" s="15"/>
      <c r="PYC668" s="15"/>
      <c r="PYD668" s="80"/>
      <c r="PYE668" s="52"/>
      <c r="PYF668" s="69"/>
      <c r="PYG668" s="69"/>
      <c r="PYH668" s="69"/>
      <c r="PYI668" s="107"/>
      <c r="PYJ668" s="2"/>
      <c r="PYK668" s="15"/>
      <c r="PYL668" s="15"/>
      <c r="PYM668" s="80"/>
      <c r="PYN668" s="52"/>
      <c r="PYO668" s="69"/>
      <c r="PYP668" s="69"/>
      <c r="PYQ668" s="69"/>
      <c r="PYR668" s="107"/>
      <c r="PYS668" s="2"/>
      <c r="PYT668" s="15"/>
      <c r="PYU668" s="15"/>
      <c r="PYV668" s="80"/>
      <c r="PYW668" s="52"/>
      <c r="PYX668" s="69"/>
      <c r="PYY668" s="69"/>
      <c r="PYZ668" s="69"/>
      <c r="PZA668" s="107"/>
      <c r="PZB668" s="2"/>
      <c r="PZC668" s="15"/>
      <c r="PZD668" s="15"/>
      <c r="PZE668" s="80"/>
      <c r="PZF668" s="52"/>
      <c r="PZG668" s="69"/>
      <c r="PZH668" s="69"/>
      <c r="PZI668" s="69"/>
      <c r="PZJ668" s="107"/>
      <c r="PZK668" s="2"/>
      <c r="PZL668" s="15"/>
      <c r="PZM668" s="15"/>
      <c r="PZN668" s="80"/>
      <c r="PZO668" s="52"/>
      <c r="PZP668" s="69"/>
      <c r="PZQ668" s="69"/>
      <c r="PZR668" s="69"/>
      <c r="PZS668" s="107"/>
      <c r="PZT668" s="2"/>
      <c r="PZU668" s="15"/>
      <c r="PZV668" s="15"/>
      <c r="PZW668" s="80"/>
      <c r="PZX668" s="52"/>
      <c r="PZY668" s="69"/>
      <c r="PZZ668" s="69"/>
      <c r="QAA668" s="69"/>
      <c r="QAB668" s="107"/>
      <c r="QAC668" s="2"/>
      <c r="QAD668" s="15"/>
      <c r="QAE668" s="15"/>
      <c r="QAF668" s="80"/>
      <c r="QAG668" s="52"/>
      <c r="QAH668" s="69"/>
      <c r="QAI668" s="69"/>
      <c r="QAJ668" s="69"/>
      <c r="QAK668" s="107"/>
      <c r="QAL668" s="2"/>
      <c r="QAM668" s="15"/>
      <c r="QAN668" s="15"/>
      <c r="QAO668" s="80"/>
      <c r="QAP668" s="52"/>
      <c r="QAQ668" s="69"/>
      <c r="QAR668" s="69"/>
      <c r="QAS668" s="69"/>
      <c r="QAT668" s="107"/>
      <c r="QAU668" s="2"/>
      <c r="QAV668" s="15"/>
      <c r="QAW668" s="15"/>
      <c r="QAX668" s="80"/>
      <c r="QAY668" s="52"/>
      <c r="QAZ668" s="69"/>
      <c r="QBA668" s="69"/>
      <c r="QBB668" s="69"/>
      <c r="QBC668" s="107"/>
      <c r="QBD668" s="2"/>
      <c r="QBE668" s="15"/>
      <c r="QBF668" s="15"/>
      <c r="QBG668" s="80"/>
      <c r="QBH668" s="52"/>
      <c r="QBI668" s="69"/>
      <c r="QBJ668" s="69"/>
      <c r="QBK668" s="69"/>
      <c r="QBL668" s="107"/>
      <c r="QBM668" s="2"/>
      <c r="QBN668" s="15"/>
      <c r="QBO668" s="15"/>
      <c r="QBP668" s="80"/>
      <c r="QBQ668" s="52"/>
      <c r="QBR668" s="69"/>
      <c r="QBS668" s="69"/>
      <c r="QBT668" s="69"/>
      <c r="QBU668" s="107"/>
      <c r="QBV668" s="2"/>
      <c r="QBW668" s="15"/>
      <c r="QBX668" s="15"/>
      <c r="QBY668" s="80"/>
      <c r="QBZ668" s="52"/>
      <c r="QCA668" s="69"/>
      <c r="QCB668" s="69"/>
      <c r="QCC668" s="69"/>
      <c r="QCD668" s="107"/>
      <c r="QCE668" s="2"/>
      <c r="QCF668" s="15"/>
      <c r="QCG668" s="15"/>
      <c r="QCH668" s="80"/>
      <c r="QCI668" s="52"/>
      <c r="QCJ668" s="69"/>
      <c r="QCK668" s="69"/>
      <c r="QCL668" s="69"/>
      <c r="QCM668" s="107"/>
      <c r="QCN668" s="2"/>
      <c r="QCO668" s="15"/>
      <c r="QCP668" s="15"/>
      <c r="QCQ668" s="80"/>
      <c r="QCR668" s="52"/>
      <c r="QCS668" s="69"/>
      <c r="QCT668" s="69"/>
      <c r="QCU668" s="69"/>
      <c r="QCV668" s="107"/>
      <c r="QCW668" s="2"/>
      <c r="QCX668" s="15"/>
      <c r="QCY668" s="15"/>
      <c r="QCZ668" s="80"/>
      <c r="QDA668" s="52"/>
      <c r="QDB668" s="69"/>
      <c r="QDC668" s="69"/>
      <c r="QDD668" s="69"/>
      <c r="QDE668" s="107"/>
      <c r="QDF668" s="2"/>
      <c r="QDG668" s="15"/>
      <c r="QDH668" s="15"/>
      <c r="QDI668" s="80"/>
      <c r="QDJ668" s="52"/>
      <c r="QDK668" s="69"/>
      <c r="QDL668" s="69"/>
      <c r="QDM668" s="69"/>
      <c r="QDN668" s="107"/>
      <c r="QDO668" s="2"/>
      <c r="QDP668" s="15"/>
      <c r="QDQ668" s="15"/>
      <c r="QDR668" s="80"/>
      <c r="QDS668" s="52"/>
      <c r="QDT668" s="69"/>
      <c r="QDU668" s="69"/>
      <c r="QDV668" s="69"/>
      <c r="QDW668" s="107"/>
      <c r="QDX668" s="2"/>
      <c r="QDY668" s="15"/>
      <c r="QDZ668" s="15"/>
      <c r="QEA668" s="80"/>
      <c r="QEB668" s="52"/>
      <c r="QEC668" s="69"/>
      <c r="QED668" s="69"/>
      <c r="QEE668" s="69"/>
      <c r="QEF668" s="107"/>
      <c r="QEG668" s="2"/>
      <c r="QEH668" s="15"/>
      <c r="QEI668" s="15"/>
      <c r="QEJ668" s="80"/>
      <c r="QEK668" s="52"/>
      <c r="QEL668" s="69"/>
      <c r="QEM668" s="69"/>
      <c r="QEN668" s="69"/>
      <c r="QEO668" s="107"/>
      <c r="QEP668" s="2"/>
      <c r="QEQ668" s="15"/>
      <c r="QER668" s="15"/>
      <c r="QES668" s="80"/>
      <c r="QET668" s="52"/>
      <c r="QEU668" s="69"/>
      <c r="QEV668" s="69"/>
      <c r="QEW668" s="69"/>
      <c r="QEX668" s="107"/>
      <c r="QEY668" s="2"/>
      <c r="QEZ668" s="15"/>
      <c r="QFA668" s="15"/>
      <c r="QFB668" s="80"/>
      <c r="QFC668" s="52"/>
      <c r="QFD668" s="69"/>
      <c r="QFE668" s="69"/>
      <c r="QFF668" s="69"/>
      <c r="QFG668" s="107"/>
      <c r="QFH668" s="2"/>
      <c r="QFI668" s="15"/>
      <c r="QFJ668" s="15"/>
      <c r="QFK668" s="80"/>
      <c r="QFL668" s="52"/>
      <c r="QFM668" s="69"/>
      <c r="QFN668" s="69"/>
      <c r="QFO668" s="69"/>
      <c r="QFP668" s="107"/>
      <c r="QFQ668" s="2"/>
      <c r="QFR668" s="15"/>
      <c r="QFS668" s="15"/>
      <c r="QFT668" s="80"/>
      <c r="QFU668" s="52"/>
      <c r="QFV668" s="69"/>
      <c r="QFW668" s="69"/>
      <c r="QFX668" s="69"/>
      <c r="QFY668" s="107"/>
      <c r="QFZ668" s="2"/>
      <c r="QGA668" s="15"/>
      <c r="QGB668" s="15"/>
      <c r="QGC668" s="80"/>
      <c r="QGD668" s="52"/>
      <c r="QGE668" s="69"/>
      <c r="QGF668" s="69"/>
      <c r="QGG668" s="69"/>
      <c r="QGH668" s="107"/>
      <c r="QGI668" s="2"/>
      <c r="QGJ668" s="15"/>
      <c r="QGK668" s="15"/>
      <c r="QGL668" s="80"/>
      <c r="QGM668" s="52"/>
      <c r="QGN668" s="69"/>
      <c r="QGO668" s="69"/>
      <c r="QGP668" s="69"/>
      <c r="QGQ668" s="107"/>
      <c r="QGR668" s="2"/>
      <c r="QGS668" s="15"/>
      <c r="QGT668" s="15"/>
      <c r="QGU668" s="80"/>
      <c r="QGV668" s="52"/>
      <c r="QGW668" s="69"/>
      <c r="QGX668" s="69"/>
      <c r="QGY668" s="69"/>
      <c r="QGZ668" s="107"/>
      <c r="QHA668" s="2"/>
      <c r="QHB668" s="15"/>
      <c r="QHC668" s="15"/>
      <c r="QHD668" s="80"/>
      <c r="QHE668" s="52"/>
      <c r="QHF668" s="69"/>
      <c r="QHG668" s="69"/>
      <c r="QHH668" s="69"/>
      <c r="QHI668" s="107"/>
      <c r="QHJ668" s="2"/>
      <c r="QHK668" s="15"/>
      <c r="QHL668" s="15"/>
      <c r="QHM668" s="80"/>
      <c r="QHN668" s="52"/>
      <c r="QHO668" s="69"/>
      <c r="QHP668" s="69"/>
      <c r="QHQ668" s="69"/>
      <c r="QHR668" s="107"/>
      <c r="QHS668" s="2"/>
      <c r="QHT668" s="15"/>
      <c r="QHU668" s="15"/>
      <c r="QHV668" s="80"/>
      <c r="QHW668" s="52"/>
      <c r="QHX668" s="69"/>
      <c r="QHY668" s="69"/>
      <c r="QHZ668" s="69"/>
      <c r="QIA668" s="107"/>
      <c r="QIB668" s="2"/>
      <c r="QIC668" s="15"/>
      <c r="QID668" s="15"/>
      <c r="QIE668" s="80"/>
      <c r="QIF668" s="52"/>
      <c r="QIG668" s="69"/>
      <c r="QIH668" s="69"/>
      <c r="QII668" s="69"/>
      <c r="QIJ668" s="107"/>
      <c r="QIK668" s="2"/>
      <c r="QIL668" s="15"/>
      <c r="QIM668" s="15"/>
      <c r="QIN668" s="80"/>
      <c r="QIO668" s="52"/>
      <c r="QIP668" s="69"/>
      <c r="QIQ668" s="69"/>
      <c r="QIR668" s="69"/>
      <c r="QIS668" s="107"/>
      <c r="QIT668" s="2"/>
      <c r="QIU668" s="15"/>
      <c r="QIV668" s="15"/>
      <c r="QIW668" s="80"/>
      <c r="QIX668" s="52"/>
      <c r="QIY668" s="69"/>
      <c r="QIZ668" s="69"/>
      <c r="QJA668" s="69"/>
      <c r="QJB668" s="107"/>
      <c r="QJC668" s="2"/>
      <c r="QJD668" s="15"/>
      <c r="QJE668" s="15"/>
      <c r="QJF668" s="80"/>
      <c r="QJG668" s="52"/>
      <c r="QJH668" s="69"/>
      <c r="QJI668" s="69"/>
      <c r="QJJ668" s="69"/>
      <c r="QJK668" s="107"/>
      <c r="QJL668" s="2"/>
      <c r="QJM668" s="15"/>
      <c r="QJN668" s="15"/>
      <c r="QJO668" s="80"/>
      <c r="QJP668" s="52"/>
      <c r="QJQ668" s="69"/>
      <c r="QJR668" s="69"/>
      <c r="QJS668" s="69"/>
      <c r="QJT668" s="107"/>
      <c r="QJU668" s="2"/>
      <c r="QJV668" s="15"/>
      <c r="QJW668" s="15"/>
      <c r="QJX668" s="80"/>
      <c r="QJY668" s="52"/>
      <c r="QJZ668" s="69"/>
      <c r="QKA668" s="69"/>
      <c r="QKB668" s="69"/>
      <c r="QKC668" s="107"/>
      <c r="QKD668" s="2"/>
      <c r="QKE668" s="15"/>
      <c r="QKF668" s="15"/>
      <c r="QKG668" s="80"/>
      <c r="QKH668" s="52"/>
      <c r="QKI668" s="69"/>
      <c r="QKJ668" s="69"/>
      <c r="QKK668" s="69"/>
      <c r="QKL668" s="107"/>
      <c r="QKM668" s="2"/>
      <c r="QKN668" s="15"/>
      <c r="QKO668" s="15"/>
      <c r="QKP668" s="80"/>
      <c r="QKQ668" s="52"/>
      <c r="QKR668" s="69"/>
      <c r="QKS668" s="69"/>
      <c r="QKT668" s="69"/>
      <c r="QKU668" s="107"/>
      <c r="QKV668" s="2"/>
      <c r="QKW668" s="15"/>
      <c r="QKX668" s="15"/>
      <c r="QKY668" s="80"/>
      <c r="QKZ668" s="52"/>
      <c r="QLA668" s="69"/>
      <c r="QLB668" s="69"/>
      <c r="QLC668" s="69"/>
      <c r="QLD668" s="107"/>
      <c r="QLE668" s="2"/>
      <c r="QLF668" s="15"/>
      <c r="QLG668" s="15"/>
      <c r="QLH668" s="80"/>
      <c r="QLI668" s="52"/>
      <c r="QLJ668" s="69"/>
      <c r="QLK668" s="69"/>
      <c r="QLL668" s="69"/>
      <c r="QLM668" s="107"/>
      <c r="QLN668" s="2"/>
      <c r="QLO668" s="15"/>
      <c r="QLP668" s="15"/>
      <c r="QLQ668" s="80"/>
      <c r="QLR668" s="52"/>
      <c r="QLS668" s="69"/>
      <c r="QLT668" s="69"/>
      <c r="QLU668" s="69"/>
      <c r="QLV668" s="107"/>
      <c r="QLW668" s="2"/>
      <c r="QLX668" s="15"/>
      <c r="QLY668" s="15"/>
      <c r="QLZ668" s="80"/>
      <c r="QMA668" s="52"/>
      <c r="QMB668" s="69"/>
      <c r="QMC668" s="69"/>
      <c r="QMD668" s="69"/>
      <c r="QME668" s="107"/>
      <c r="QMF668" s="2"/>
      <c r="QMG668" s="15"/>
      <c r="QMH668" s="15"/>
      <c r="QMI668" s="80"/>
      <c r="QMJ668" s="52"/>
      <c r="QMK668" s="69"/>
      <c r="QML668" s="69"/>
      <c r="QMM668" s="69"/>
      <c r="QMN668" s="107"/>
      <c r="QMO668" s="2"/>
      <c r="QMP668" s="15"/>
      <c r="QMQ668" s="15"/>
      <c r="QMR668" s="80"/>
      <c r="QMS668" s="52"/>
      <c r="QMT668" s="69"/>
      <c r="QMU668" s="69"/>
      <c r="QMV668" s="69"/>
      <c r="QMW668" s="107"/>
      <c r="QMX668" s="2"/>
      <c r="QMY668" s="15"/>
      <c r="QMZ668" s="15"/>
      <c r="QNA668" s="80"/>
      <c r="QNB668" s="52"/>
      <c r="QNC668" s="69"/>
      <c r="QND668" s="69"/>
      <c r="QNE668" s="69"/>
      <c r="QNF668" s="107"/>
      <c r="QNG668" s="2"/>
      <c r="QNH668" s="15"/>
      <c r="QNI668" s="15"/>
      <c r="QNJ668" s="80"/>
      <c r="QNK668" s="52"/>
      <c r="QNL668" s="69"/>
      <c r="QNM668" s="69"/>
      <c r="QNN668" s="69"/>
      <c r="QNO668" s="107"/>
      <c r="QNP668" s="2"/>
      <c r="QNQ668" s="15"/>
      <c r="QNR668" s="15"/>
      <c r="QNS668" s="80"/>
      <c r="QNT668" s="52"/>
      <c r="QNU668" s="69"/>
      <c r="QNV668" s="69"/>
      <c r="QNW668" s="69"/>
      <c r="QNX668" s="107"/>
      <c r="QNY668" s="2"/>
      <c r="QNZ668" s="15"/>
      <c r="QOA668" s="15"/>
      <c r="QOB668" s="80"/>
      <c r="QOC668" s="52"/>
      <c r="QOD668" s="69"/>
      <c r="QOE668" s="69"/>
      <c r="QOF668" s="69"/>
      <c r="QOG668" s="107"/>
      <c r="QOH668" s="2"/>
      <c r="QOI668" s="15"/>
      <c r="QOJ668" s="15"/>
      <c r="QOK668" s="80"/>
      <c r="QOL668" s="52"/>
      <c r="QOM668" s="69"/>
      <c r="QON668" s="69"/>
      <c r="QOO668" s="69"/>
      <c r="QOP668" s="107"/>
      <c r="QOQ668" s="2"/>
      <c r="QOR668" s="15"/>
      <c r="QOS668" s="15"/>
      <c r="QOT668" s="80"/>
      <c r="QOU668" s="52"/>
      <c r="QOV668" s="69"/>
      <c r="QOW668" s="69"/>
      <c r="QOX668" s="69"/>
      <c r="QOY668" s="107"/>
      <c r="QOZ668" s="2"/>
      <c r="QPA668" s="15"/>
      <c r="QPB668" s="15"/>
      <c r="QPC668" s="80"/>
      <c r="QPD668" s="52"/>
      <c r="QPE668" s="69"/>
      <c r="QPF668" s="69"/>
      <c r="QPG668" s="69"/>
      <c r="QPH668" s="107"/>
      <c r="QPI668" s="2"/>
      <c r="QPJ668" s="15"/>
      <c r="QPK668" s="15"/>
      <c r="QPL668" s="80"/>
      <c r="QPM668" s="52"/>
      <c r="QPN668" s="69"/>
      <c r="QPO668" s="69"/>
      <c r="QPP668" s="69"/>
      <c r="QPQ668" s="107"/>
      <c r="QPR668" s="2"/>
      <c r="QPS668" s="15"/>
      <c r="QPT668" s="15"/>
      <c r="QPU668" s="80"/>
      <c r="QPV668" s="52"/>
      <c r="QPW668" s="69"/>
      <c r="QPX668" s="69"/>
      <c r="QPY668" s="69"/>
      <c r="QPZ668" s="107"/>
      <c r="QQA668" s="2"/>
      <c r="QQB668" s="15"/>
      <c r="QQC668" s="15"/>
      <c r="QQD668" s="80"/>
      <c r="QQE668" s="52"/>
      <c r="QQF668" s="69"/>
      <c r="QQG668" s="69"/>
      <c r="QQH668" s="69"/>
      <c r="QQI668" s="107"/>
      <c r="QQJ668" s="2"/>
      <c r="QQK668" s="15"/>
      <c r="QQL668" s="15"/>
      <c r="QQM668" s="80"/>
      <c r="QQN668" s="52"/>
      <c r="QQO668" s="69"/>
      <c r="QQP668" s="69"/>
      <c r="QQQ668" s="69"/>
      <c r="QQR668" s="107"/>
      <c r="QQS668" s="2"/>
      <c r="QQT668" s="15"/>
      <c r="QQU668" s="15"/>
      <c r="QQV668" s="80"/>
      <c r="QQW668" s="52"/>
      <c r="QQX668" s="69"/>
      <c r="QQY668" s="69"/>
      <c r="QQZ668" s="69"/>
      <c r="QRA668" s="107"/>
      <c r="QRB668" s="2"/>
      <c r="QRC668" s="15"/>
      <c r="QRD668" s="15"/>
      <c r="QRE668" s="80"/>
      <c r="QRF668" s="52"/>
      <c r="QRG668" s="69"/>
      <c r="QRH668" s="69"/>
      <c r="QRI668" s="69"/>
      <c r="QRJ668" s="107"/>
      <c r="QRK668" s="2"/>
      <c r="QRL668" s="15"/>
      <c r="QRM668" s="15"/>
      <c r="QRN668" s="80"/>
      <c r="QRO668" s="52"/>
      <c r="QRP668" s="69"/>
      <c r="QRQ668" s="69"/>
      <c r="QRR668" s="69"/>
      <c r="QRS668" s="107"/>
      <c r="QRT668" s="2"/>
      <c r="QRU668" s="15"/>
      <c r="QRV668" s="15"/>
      <c r="QRW668" s="80"/>
      <c r="QRX668" s="52"/>
      <c r="QRY668" s="69"/>
      <c r="QRZ668" s="69"/>
      <c r="QSA668" s="69"/>
      <c r="QSB668" s="107"/>
      <c r="QSC668" s="2"/>
      <c r="QSD668" s="15"/>
      <c r="QSE668" s="15"/>
      <c r="QSF668" s="80"/>
      <c r="QSG668" s="52"/>
      <c r="QSH668" s="69"/>
      <c r="QSI668" s="69"/>
      <c r="QSJ668" s="69"/>
      <c r="QSK668" s="107"/>
      <c r="QSL668" s="2"/>
      <c r="QSM668" s="15"/>
      <c r="QSN668" s="15"/>
      <c r="QSO668" s="80"/>
      <c r="QSP668" s="52"/>
      <c r="QSQ668" s="69"/>
      <c r="QSR668" s="69"/>
      <c r="QSS668" s="69"/>
      <c r="QST668" s="107"/>
      <c r="QSU668" s="2"/>
      <c r="QSV668" s="15"/>
      <c r="QSW668" s="15"/>
      <c r="QSX668" s="80"/>
      <c r="QSY668" s="52"/>
      <c r="QSZ668" s="69"/>
      <c r="QTA668" s="69"/>
      <c r="QTB668" s="69"/>
      <c r="QTC668" s="107"/>
      <c r="QTD668" s="2"/>
      <c r="QTE668" s="15"/>
      <c r="QTF668" s="15"/>
      <c r="QTG668" s="80"/>
      <c r="QTH668" s="52"/>
      <c r="QTI668" s="69"/>
      <c r="QTJ668" s="69"/>
      <c r="QTK668" s="69"/>
      <c r="QTL668" s="107"/>
      <c r="QTM668" s="2"/>
      <c r="QTN668" s="15"/>
      <c r="QTO668" s="15"/>
      <c r="QTP668" s="80"/>
      <c r="QTQ668" s="52"/>
      <c r="QTR668" s="69"/>
      <c r="QTS668" s="69"/>
      <c r="QTT668" s="69"/>
      <c r="QTU668" s="107"/>
      <c r="QTV668" s="2"/>
      <c r="QTW668" s="15"/>
      <c r="QTX668" s="15"/>
      <c r="QTY668" s="80"/>
      <c r="QTZ668" s="52"/>
      <c r="QUA668" s="69"/>
      <c r="QUB668" s="69"/>
      <c r="QUC668" s="69"/>
      <c r="QUD668" s="107"/>
      <c r="QUE668" s="2"/>
      <c r="QUF668" s="15"/>
      <c r="QUG668" s="15"/>
      <c r="QUH668" s="80"/>
      <c r="QUI668" s="52"/>
      <c r="QUJ668" s="69"/>
      <c r="QUK668" s="69"/>
      <c r="QUL668" s="69"/>
      <c r="QUM668" s="107"/>
      <c r="QUN668" s="2"/>
      <c r="QUO668" s="15"/>
      <c r="QUP668" s="15"/>
      <c r="QUQ668" s="80"/>
      <c r="QUR668" s="52"/>
      <c r="QUS668" s="69"/>
      <c r="QUT668" s="69"/>
      <c r="QUU668" s="69"/>
      <c r="QUV668" s="107"/>
      <c r="QUW668" s="2"/>
      <c r="QUX668" s="15"/>
      <c r="QUY668" s="15"/>
      <c r="QUZ668" s="80"/>
      <c r="QVA668" s="52"/>
      <c r="QVB668" s="69"/>
      <c r="QVC668" s="69"/>
      <c r="QVD668" s="69"/>
      <c r="QVE668" s="107"/>
      <c r="QVF668" s="2"/>
      <c r="QVG668" s="15"/>
      <c r="QVH668" s="15"/>
      <c r="QVI668" s="80"/>
      <c r="QVJ668" s="52"/>
      <c r="QVK668" s="69"/>
      <c r="QVL668" s="69"/>
      <c r="QVM668" s="69"/>
      <c r="QVN668" s="107"/>
      <c r="QVO668" s="2"/>
      <c r="QVP668" s="15"/>
      <c r="QVQ668" s="15"/>
      <c r="QVR668" s="80"/>
      <c r="QVS668" s="52"/>
      <c r="QVT668" s="69"/>
      <c r="QVU668" s="69"/>
      <c r="QVV668" s="69"/>
      <c r="QVW668" s="107"/>
      <c r="QVX668" s="2"/>
      <c r="QVY668" s="15"/>
      <c r="QVZ668" s="15"/>
      <c r="QWA668" s="80"/>
      <c r="QWB668" s="52"/>
      <c r="QWC668" s="69"/>
      <c r="QWD668" s="69"/>
      <c r="QWE668" s="69"/>
      <c r="QWF668" s="107"/>
      <c r="QWG668" s="2"/>
      <c r="QWH668" s="15"/>
      <c r="QWI668" s="15"/>
      <c r="QWJ668" s="80"/>
      <c r="QWK668" s="52"/>
      <c r="QWL668" s="69"/>
      <c r="QWM668" s="69"/>
      <c r="QWN668" s="69"/>
      <c r="QWO668" s="107"/>
      <c r="QWP668" s="2"/>
      <c r="QWQ668" s="15"/>
      <c r="QWR668" s="15"/>
      <c r="QWS668" s="80"/>
      <c r="QWT668" s="52"/>
      <c r="QWU668" s="69"/>
      <c r="QWV668" s="69"/>
      <c r="QWW668" s="69"/>
      <c r="QWX668" s="107"/>
      <c r="QWY668" s="2"/>
      <c r="QWZ668" s="15"/>
      <c r="QXA668" s="15"/>
      <c r="QXB668" s="80"/>
      <c r="QXC668" s="52"/>
      <c r="QXD668" s="69"/>
      <c r="QXE668" s="69"/>
      <c r="QXF668" s="69"/>
      <c r="QXG668" s="107"/>
      <c r="QXH668" s="2"/>
      <c r="QXI668" s="15"/>
      <c r="QXJ668" s="15"/>
      <c r="QXK668" s="80"/>
      <c r="QXL668" s="52"/>
      <c r="QXM668" s="69"/>
      <c r="QXN668" s="69"/>
      <c r="QXO668" s="69"/>
      <c r="QXP668" s="107"/>
      <c r="QXQ668" s="2"/>
      <c r="QXR668" s="15"/>
      <c r="QXS668" s="15"/>
      <c r="QXT668" s="80"/>
      <c r="QXU668" s="52"/>
      <c r="QXV668" s="69"/>
      <c r="QXW668" s="69"/>
      <c r="QXX668" s="69"/>
      <c r="QXY668" s="107"/>
      <c r="QXZ668" s="2"/>
      <c r="QYA668" s="15"/>
      <c r="QYB668" s="15"/>
      <c r="QYC668" s="80"/>
      <c r="QYD668" s="52"/>
      <c r="QYE668" s="69"/>
      <c r="QYF668" s="69"/>
      <c r="QYG668" s="69"/>
      <c r="QYH668" s="107"/>
      <c r="QYI668" s="2"/>
      <c r="QYJ668" s="15"/>
      <c r="QYK668" s="15"/>
      <c r="QYL668" s="80"/>
      <c r="QYM668" s="52"/>
      <c r="QYN668" s="69"/>
      <c r="QYO668" s="69"/>
      <c r="QYP668" s="69"/>
      <c r="QYQ668" s="107"/>
      <c r="QYR668" s="2"/>
      <c r="QYS668" s="15"/>
      <c r="QYT668" s="15"/>
      <c r="QYU668" s="80"/>
      <c r="QYV668" s="52"/>
      <c r="QYW668" s="69"/>
      <c r="QYX668" s="69"/>
      <c r="QYY668" s="69"/>
      <c r="QYZ668" s="107"/>
      <c r="QZA668" s="2"/>
      <c r="QZB668" s="15"/>
      <c r="QZC668" s="15"/>
      <c r="QZD668" s="80"/>
      <c r="QZE668" s="52"/>
      <c r="QZF668" s="69"/>
      <c r="QZG668" s="69"/>
      <c r="QZH668" s="69"/>
      <c r="QZI668" s="107"/>
      <c r="QZJ668" s="2"/>
      <c r="QZK668" s="15"/>
      <c r="QZL668" s="15"/>
      <c r="QZM668" s="80"/>
      <c r="QZN668" s="52"/>
      <c r="QZO668" s="69"/>
      <c r="QZP668" s="69"/>
      <c r="QZQ668" s="69"/>
      <c r="QZR668" s="107"/>
      <c r="QZS668" s="2"/>
      <c r="QZT668" s="15"/>
      <c r="QZU668" s="15"/>
      <c r="QZV668" s="80"/>
      <c r="QZW668" s="52"/>
      <c r="QZX668" s="69"/>
      <c r="QZY668" s="69"/>
      <c r="QZZ668" s="69"/>
      <c r="RAA668" s="107"/>
      <c r="RAB668" s="2"/>
      <c r="RAC668" s="15"/>
      <c r="RAD668" s="15"/>
      <c r="RAE668" s="80"/>
      <c r="RAF668" s="52"/>
      <c r="RAG668" s="69"/>
      <c r="RAH668" s="69"/>
      <c r="RAI668" s="69"/>
      <c r="RAJ668" s="107"/>
      <c r="RAK668" s="2"/>
      <c r="RAL668" s="15"/>
      <c r="RAM668" s="15"/>
      <c r="RAN668" s="80"/>
      <c r="RAO668" s="52"/>
      <c r="RAP668" s="69"/>
      <c r="RAQ668" s="69"/>
      <c r="RAR668" s="69"/>
      <c r="RAS668" s="107"/>
      <c r="RAT668" s="2"/>
      <c r="RAU668" s="15"/>
      <c r="RAV668" s="15"/>
      <c r="RAW668" s="80"/>
      <c r="RAX668" s="52"/>
      <c r="RAY668" s="69"/>
      <c r="RAZ668" s="69"/>
      <c r="RBA668" s="69"/>
      <c r="RBB668" s="107"/>
      <c r="RBC668" s="2"/>
      <c r="RBD668" s="15"/>
      <c r="RBE668" s="15"/>
      <c r="RBF668" s="80"/>
      <c r="RBG668" s="52"/>
      <c r="RBH668" s="69"/>
      <c r="RBI668" s="69"/>
      <c r="RBJ668" s="69"/>
      <c r="RBK668" s="107"/>
      <c r="RBL668" s="2"/>
      <c r="RBM668" s="15"/>
      <c r="RBN668" s="15"/>
      <c r="RBO668" s="80"/>
      <c r="RBP668" s="52"/>
      <c r="RBQ668" s="69"/>
      <c r="RBR668" s="69"/>
      <c r="RBS668" s="69"/>
      <c r="RBT668" s="107"/>
      <c r="RBU668" s="2"/>
      <c r="RBV668" s="15"/>
      <c r="RBW668" s="15"/>
      <c r="RBX668" s="80"/>
      <c r="RBY668" s="52"/>
      <c r="RBZ668" s="69"/>
      <c r="RCA668" s="69"/>
      <c r="RCB668" s="69"/>
      <c r="RCC668" s="107"/>
      <c r="RCD668" s="2"/>
      <c r="RCE668" s="15"/>
      <c r="RCF668" s="15"/>
      <c r="RCG668" s="80"/>
      <c r="RCH668" s="52"/>
      <c r="RCI668" s="69"/>
      <c r="RCJ668" s="69"/>
      <c r="RCK668" s="69"/>
      <c r="RCL668" s="107"/>
      <c r="RCM668" s="2"/>
      <c r="RCN668" s="15"/>
      <c r="RCO668" s="15"/>
      <c r="RCP668" s="80"/>
      <c r="RCQ668" s="52"/>
      <c r="RCR668" s="69"/>
      <c r="RCS668" s="69"/>
      <c r="RCT668" s="69"/>
      <c r="RCU668" s="107"/>
      <c r="RCV668" s="2"/>
      <c r="RCW668" s="15"/>
      <c r="RCX668" s="15"/>
      <c r="RCY668" s="80"/>
      <c r="RCZ668" s="52"/>
      <c r="RDA668" s="69"/>
      <c r="RDB668" s="69"/>
      <c r="RDC668" s="69"/>
      <c r="RDD668" s="107"/>
      <c r="RDE668" s="2"/>
      <c r="RDF668" s="15"/>
      <c r="RDG668" s="15"/>
      <c r="RDH668" s="80"/>
      <c r="RDI668" s="52"/>
      <c r="RDJ668" s="69"/>
      <c r="RDK668" s="69"/>
      <c r="RDL668" s="69"/>
      <c r="RDM668" s="107"/>
      <c r="RDN668" s="2"/>
      <c r="RDO668" s="15"/>
      <c r="RDP668" s="15"/>
      <c r="RDQ668" s="80"/>
      <c r="RDR668" s="52"/>
      <c r="RDS668" s="69"/>
      <c r="RDT668" s="69"/>
      <c r="RDU668" s="69"/>
      <c r="RDV668" s="107"/>
      <c r="RDW668" s="2"/>
      <c r="RDX668" s="15"/>
      <c r="RDY668" s="15"/>
      <c r="RDZ668" s="80"/>
      <c r="REA668" s="52"/>
      <c r="REB668" s="69"/>
      <c r="REC668" s="69"/>
      <c r="RED668" s="69"/>
      <c r="REE668" s="107"/>
      <c r="REF668" s="2"/>
      <c r="REG668" s="15"/>
      <c r="REH668" s="15"/>
      <c r="REI668" s="80"/>
      <c r="REJ668" s="52"/>
      <c r="REK668" s="69"/>
      <c r="REL668" s="69"/>
      <c r="REM668" s="69"/>
      <c r="REN668" s="107"/>
      <c r="REO668" s="2"/>
      <c r="REP668" s="15"/>
      <c r="REQ668" s="15"/>
      <c r="RER668" s="80"/>
      <c r="RES668" s="52"/>
      <c r="RET668" s="69"/>
      <c r="REU668" s="69"/>
      <c r="REV668" s="69"/>
      <c r="REW668" s="107"/>
      <c r="REX668" s="2"/>
      <c r="REY668" s="15"/>
      <c r="REZ668" s="15"/>
      <c r="RFA668" s="80"/>
      <c r="RFB668" s="52"/>
      <c r="RFC668" s="69"/>
      <c r="RFD668" s="69"/>
      <c r="RFE668" s="69"/>
      <c r="RFF668" s="107"/>
      <c r="RFG668" s="2"/>
      <c r="RFH668" s="15"/>
      <c r="RFI668" s="15"/>
      <c r="RFJ668" s="80"/>
      <c r="RFK668" s="52"/>
      <c r="RFL668" s="69"/>
      <c r="RFM668" s="69"/>
      <c r="RFN668" s="69"/>
      <c r="RFO668" s="107"/>
      <c r="RFP668" s="2"/>
      <c r="RFQ668" s="15"/>
      <c r="RFR668" s="15"/>
      <c r="RFS668" s="80"/>
      <c r="RFT668" s="52"/>
      <c r="RFU668" s="69"/>
      <c r="RFV668" s="69"/>
      <c r="RFW668" s="69"/>
      <c r="RFX668" s="107"/>
      <c r="RFY668" s="2"/>
      <c r="RFZ668" s="15"/>
      <c r="RGA668" s="15"/>
      <c r="RGB668" s="80"/>
      <c r="RGC668" s="52"/>
      <c r="RGD668" s="69"/>
      <c r="RGE668" s="69"/>
      <c r="RGF668" s="69"/>
      <c r="RGG668" s="107"/>
      <c r="RGH668" s="2"/>
      <c r="RGI668" s="15"/>
      <c r="RGJ668" s="15"/>
      <c r="RGK668" s="80"/>
      <c r="RGL668" s="52"/>
      <c r="RGM668" s="69"/>
      <c r="RGN668" s="69"/>
      <c r="RGO668" s="69"/>
      <c r="RGP668" s="107"/>
      <c r="RGQ668" s="2"/>
      <c r="RGR668" s="15"/>
      <c r="RGS668" s="15"/>
      <c r="RGT668" s="80"/>
      <c r="RGU668" s="52"/>
      <c r="RGV668" s="69"/>
      <c r="RGW668" s="69"/>
      <c r="RGX668" s="69"/>
      <c r="RGY668" s="107"/>
      <c r="RGZ668" s="2"/>
      <c r="RHA668" s="15"/>
      <c r="RHB668" s="15"/>
      <c r="RHC668" s="80"/>
      <c r="RHD668" s="52"/>
      <c r="RHE668" s="69"/>
      <c r="RHF668" s="69"/>
      <c r="RHG668" s="69"/>
      <c r="RHH668" s="107"/>
      <c r="RHI668" s="2"/>
      <c r="RHJ668" s="15"/>
      <c r="RHK668" s="15"/>
      <c r="RHL668" s="80"/>
      <c r="RHM668" s="52"/>
      <c r="RHN668" s="69"/>
      <c r="RHO668" s="69"/>
      <c r="RHP668" s="69"/>
      <c r="RHQ668" s="107"/>
      <c r="RHR668" s="2"/>
      <c r="RHS668" s="15"/>
      <c r="RHT668" s="15"/>
      <c r="RHU668" s="80"/>
      <c r="RHV668" s="52"/>
      <c r="RHW668" s="69"/>
      <c r="RHX668" s="69"/>
      <c r="RHY668" s="69"/>
      <c r="RHZ668" s="107"/>
      <c r="RIA668" s="2"/>
      <c r="RIB668" s="15"/>
      <c r="RIC668" s="15"/>
      <c r="RID668" s="80"/>
      <c r="RIE668" s="52"/>
      <c r="RIF668" s="69"/>
      <c r="RIG668" s="69"/>
      <c r="RIH668" s="69"/>
      <c r="RII668" s="107"/>
      <c r="RIJ668" s="2"/>
      <c r="RIK668" s="15"/>
      <c r="RIL668" s="15"/>
      <c r="RIM668" s="80"/>
      <c r="RIN668" s="52"/>
      <c r="RIO668" s="69"/>
      <c r="RIP668" s="69"/>
      <c r="RIQ668" s="69"/>
      <c r="RIR668" s="107"/>
      <c r="RIS668" s="2"/>
      <c r="RIT668" s="15"/>
      <c r="RIU668" s="15"/>
      <c r="RIV668" s="80"/>
      <c r="RIW668" s="52"/>
      <c r="RIX668" s="69"/>
      <c r="RIY668" s="69"/>
      <c r="RIZ668" s="69"/>
      <c r="RJA668" s="107"/>
      <c r="RJB668" s="2"/>
      <c r="RJC668" s="15"/>
      <c r="RJD668" s="15"/>
      <c r="RJE668" s="80"/>
      <c r="RJF668" s="52"/>
      <c r="RJG668" s="69"/>
      <c r="RJH668" s="69"/>
      <c r="RJI668" s="69"/>
      <c r="RJJ668" s="107"/>
      <c r="RJK668" s="2"/>
      <c r="RJL668" s="15"/>
      <c r="RJM668" s="15"/>
      <c r="RJN668" s="80"/>
      <c r="RJO668" s="52"/>
      <c r="RJP668" s="69"/>
      <c r="RJQ668" s="69"/>
      <c r="RJR668" s="69"/>
      <c r="RJS668" s="107"/>
      <c r="RJT668" s="2"/>
      <c r="RJU668" s="15"/>
      <c r="RJV668" s="15"/>
      <c r="RJW668" s="80"/>
      <c r="RJX668" s="52"/>
      <c r="RJY668" s="69"/>
      <c r="RJZ668" s="69"/>
      <c r="RKA668" s="69"/>
      <c r="RKB668" s="107"/>
      <c r="RKC668" s="2"/>
      <c r="RKD668" s="15"/>
      <c r="RKE668" s="15"/>
      <c r="RKF668" s="80"/>
      <c r="RKG668" s="52"/>
      <c r="RKH668" s="69"/>
      <c r="RKI668" s="69"/>
      <c r="RKJ668" s="69"/>
      <c r="RKK668" s="107"/>
      <c r="RKL668" s="2"/>
      <c r="RKM668" s="15"/>
      <c r="RKN668" s="15"/>
      <c r="RKO668" s="80"/>
      <c r="RKP668" s="52"/>
      <c r="RKQ668" s="69"/>
      <c r="RKR668" s="69"/>
      <c r="RKS668" s="69"/>
      <c r="RKT668" s="107"/>
      <c r="RKU668" s="2"/>
      <c r="RKV668" s="15"/>
      <c r="RKW668" s="15"/>
      <c r="RKX668" s="80"/>
      <c r="RKY668" s="52"/>
      <c r="RKZ668" s="69"/>
      <c r="RLA668" s="69"/>
      <c r="RLB668" s="69"/>
      <c r="RLC668" s="107"/>
      <c r="RLD668" s="2"/>
      <c r="RLE668" s="15"/>
      <c r="RLF668" s="15"/>
      <c r="RLG668" s="80"/>
      <c r="RLH668" s="52"/>
      <c r="RLI668" s="69"/>
      <c r="RLJ668" s="69"/>
      <c r="RLK668" s="69"/>
      <c r="RLL668" s="107"/>
      <c r="RLM668" s="2"/>
      <c r="RLN668" s="15"/>
      <c r="RLO668" s="15"/>
      <c r="RLP668" s="80"/>
      <c r="RLQ668" s="52"/>
      <c r="RLR668" s="69"/>
      <c r="RLS668" s="69"/>
      <c r="RLT668" s="69"/>
      <c r="RLU668" s="107"/>
      <c r="RLV668" s="2"/>
      <c r="RLW668" s="15"/>
      <c r="RLX668" s="15"/>
      <c r="RLY668" s="80"/>
      <c r="RLZ668" s="52"/>
      <c r="RMA668" s="69"/>
      <c r="RMB668" s="69"/>
      <c r="RMC668" s="69"/>
      <c r="RMD668" s="107"/>
      <c r="RME668" s="2"/>
      <c r="RMF668" s="15"/>
      <c r="RMG668" s="15"/>
      <c r="RMH668" s="80"/>
      <c r="RMI668" s="52"/>
      <c r="RMJ668" s="69"/>
      <c r="RMK668" s="69"/>
      <c r="RML668" s="69"/>
      <c r="RMM668" s="107"/>
      <c r="RMN668" s="2"/>
      <c r="RMO668" s="15"/>
      <c r="RMP668" s="15"/>
      <c r="RMQ668" s="80"/>
      <c r="RMR668" s="52"/>
      <c r="RMS668" s="69"/>
      <c r="RMT668" s="69"/>
      <c r="RMU668" s="69"/>
      <c r="RMV668" s="107"/>
      <c r="RMW668" s="2"/>
      <c r="RMX668" s="15"/>
      <c r="RMY668" s="15"/>
      <c r="RMZ668" s="80"/>
      <c r="RNA668" s="52"/>
      <c r="RNB668" s="69"/>
      <c r="RNC668" s="69"/>
      <c r="RND668" s="69"/>
      <c r="RNE668" s="107"/>
      <c r="RNF668" s="2"/>
      <c r="RNG668" s="15"/>
      <c r="RNH668" s="15"/>
      <c r="RNI668" s="80"/>
      <c r="RNJ668" s="52"/>
      <c r="RNK668" s="69"/>
      <c r="RNL668" s="69"/>
      <c r="RNM668" s="69"/>
      <c r="RNN668" s="107"/>
      <c r="RNO668" s="2"/>
      <c r="RNP668" s="15"/>
      <c r="RNQ668" s="15"/>
      <c r="RNR668" s="80"/>
      <c r="RNS668" s="52"/>
      <c r="RNT668" s="69"/>
      <c r="RNU668" s="69"/>
      <c r="RNV668" s="69"/>
      <c r="RNW668" s="107"/>
      <c r="RNX668" s="2"/>
      <c r="RNY668" s="15"/>
      <c r="RNZ668" s="15"/>
      <c r="ROA668" s="80"/>
      <c r="ROB668" s="52"/>
      <c r="ROC668" s="69"/>
      <c r="ROD668" s="69"/>
      <c r="ROE668" s="69"/>
      <c r="ROF668" s="107"/>
      <c r="ROG668" s="2"/>
      <c r="ROH668" s="15"/>
      <c r="ROI668" s="15"/>
      <c r="ROJ668" s="80"/>
      <c r="ROK668" s="52"/>
      <c r="ROL668" s="69"/>
      <c r="ROM668" s="69"/>
      <c r="RON668" s="69"/>
      <c r="ROO668" s="107"/>
      <c r="ROP668" s="2"/>
      <c r="ROQ668" s="15"/>
      <c r="ROR668" s="15"/>
      <c r="ROS668" s="80"/>
      <c r="ROT668" s="52"/>
      <c r="ROU668" s="69"/>
      <c r="ROV668" s="69"/>
      <c r="ROW668" s="69"/>
      <c r="ROX668" s="107"/>
      <c r="ROY668" s="2"/>
      <c r="ROZ668" s="15"/>
      <c r="RPA668" s="15"/>
      <c r="RPB668" s="80"/>
      <c r="RPC668" s="52"/>
      <c r="RPD668" s="69"/>
      <c r="RPE668" s="69"/>
      <c r="RPF668" s="69"/>
      <c r="RPG668" s="107"/>
      <c r="RPH668" s="2"/>
      <c r="RPI668" s="15"/>
      <c r="RPJ668" s="15"/>
      <c r="RPK668" s="80"/>
      <c r="RPL668" s="52"/>
      <c r="RPM668" s="69"/>
      <c r="RPN668" s="69"/>
      <c r="RPO668" s="69"/>
      <c r="RPP668" s="107"/>
      <c r="RPQ668" s="2"/>
      <c r="RPR668" s="15"/>
      <c r="RPS668" s="15"/>
      <c r="RPT668" s="80"/>
      <c r="RPU668" s="52"/>
      <c r="RPV668" s="69"/>
      <c r="RPW668" s="69"/>
      <c r="RPX668" s="69"/>
      <c r="RPY668" s="107"/>
      <c r="RPZ668" s="2"/>
      <c r="RQA668" s="15"/>
      <c r="RQB668" s="15"/>
      <c r="RQC668" s="80"/>
      <c r="RQD668" s="52"/>
      <c r="RQE668" s="69"/>
      <c r="RQF668" s="69"/>
      <c r="RQG668" s="69"/>
      <c r="RQH668" s="107"/>
      <c r="RQI668" s="2"/>
      <c r="RQJ668" s="15"/>
      <c r="RQK668" s="15"/>
      <c r="RQL668" s="80"/>
      <c r="RQM668" s="52"/>
      <c r="RQN668" s="69"/>
      <c r="RQO668" s="69"/>
      <c r="RQP668" s="69"/>
      <c r="RQQ668" s="107"/>
      <c r="RQR668" s="2"/>
      <c r="RQS668" s="15"/>
      <c r="RQT668" s="15"/>
      <c r="RQU668" s="80"/>
      <c r="RQV668" s="52"/>
      <c r="RQW668" s="69"/>
      <c r="RQX668" s="69"/>
      <c r="RQY668" s="69"/>
      <c r="RQZ668" s="107"/>
      <c r="RRA668" s="2"/>
      <c r="RRB668" s="15"/>
      <c r="RRC668" s="15"/>
      <c r="RRD668" s="80"/>
      <c r="RRE668" s="52"/>
      <c r="RRF668" s="69"/>
      <c r="RRG668" s="69"/>
      <c r="RRH668" s="69"/>
      <c r="RRI668" s="107"/>
      <c r="RRJ668" s="2"/>
      <c r="RRK668" s="15"/>
      <c r="RRL668" s="15"/>
      <c r="RRM668" s="80"/>
      <c r="RRN668" s="52"/>
      <c r="RRO668" s="69"/>
      <c r="RRP668" s="69"/>
      <c r="RRQ668" s="69"/>
      <c r="RRR668" s="107"/>
      <c r="RRS668" s="2"/>
      <c r="RRT668" s="15"/>
      <c r="RRU668" s="15"/>
      <c r="RRV668" s="80"/>
      <c r="RRW668" s="52"/>
      <c r="RRX668" s="69"/>
      <c r="RRY668" s="69"/>
      <c r="RRZ668" s="69"/>
      <c r="RSA668" s="107"/>
      <c r="RSB668" s="2"/>
      <c r="RSC668" s="15"/>
      <c r="RSD668" s="15"/>
      <c r="RSE668" s="80"/>
      <c r="RSF668" s="52"/>
      <c r="RSG668" s="69"/>
      <c r="RSH668" s="69"/>
      <c r="RSI668" s="69"/>
      <c r="RSJ668" s="107"/>
      <c r="RSK668" s="2"/>
      <c r="RSL668" s="15"/>
      <c r="RSM668" s="15"/>
      <c r="RSN668" s="80"/>
      <c r="RSO668" s="52"/>
      <c r="RSP668" s="69"/>
      <c r="RSQ668" s="69"/>
      <c r="RSR668" s="69"/>
      <c r="RSS668" s="107"/>
      <c r="RST668" s="2"/>
      <c r="RSU668" s="15"/>
      <c r="RSV668" s="15"/>
      <c r="RSW668" s="80"/>
      <c r="RSX668" s="52"/>
      <c r="RSY668" s="69"/>
      <c r="RSZ668" s="69"/>
      <c r="RTA668" s="69"/>
      <c r="RTB668" s="107"/>
      <c r="RTC668" s="2"/>
      <c r="RTD668" s="15"/>
      <c r="RTE668" s="15"/>
      <c r="RTF668" s="80"/>
      <c r="RTG668" s="52"/>
      <c r="RTH668" s="69"/>
      <c r="RTI668" s="69"/>
      <c r="RTJ668" s="69"/>
      <c r="RTK668" s="107"/>
      <c r="RTL668" s="2"/>
      <c r="RTM668" s="15"/>
      <c r="RTN668" s="15"/>
      <c r="RTO668" s="80"/>
      <c r="RTP668" s="52"/>
      <c r="RTQ668" s="69"/>
      <c r="RTR668" s="69"/>
      <c r="RTS668" s="69"/>
      <c r="RTT668" s="107"/>
      <c r="RTU668" s="2"/>
      <c r="RTV668" s="15"/>
      <c r="RTW668" s="15"/>
      <c r="RTX668" s="80"/>
      <c r="RTY668" s="52"/>
      <c r="RTZ668" s="69"/>
      <c r="RUA668" s="69"/>
      <c r="RUB668" s="69"/>
      <c r="RUC668" s="107"/>
      <c r="RUD668" s="2"/>
      <c r="RUE668" s="15"/>
      <c r="RUF668" s="15"/>
      <c r="RUG668" s="80"/>
      <c r="RUH668" s="52"/>
      <c r="RUI668" s="69"/>
      <c r="RUJ668" s="69"/>
      <c r="RUK668" s="69"/>
      <c r="RUL668" s="107"/>
      <c r="RUM668" s="2"/>
      <c r="RUN668" s="15"/>
      <c r="RUO668" s="15"/>
      <c r="RUP668" s="80"/>
      <c r="RUQ668" s="52"/>
      <c r="RUR668" s="69"/>
      <c r="RUS668" s="69"/>
      <c r="RUT668" s="69"/>
      <c r="RUU668" s="107"/>
      <c r="RUV668" s="2"/>
      <c r="RUW668" s="15"/>
      <c r="RUX668" s="15"/>
      <c r="RUY668" s="80"/>
      <c r="RUZ668" s="52"/>
      <c r="RVA668" s="69"/>
      <c r="RVB668" s="69"/>
      <c r="RVC668" s="69"/>
      <c r="RVD668" s="107"/>
      <c r="RVE668" s="2"/>
      <c r="RVF668" s="15"/>
      <c r="RVG668" s="15"/>
      <c r="RVH668" s="80"/>
      <c r="RVI668" s="52"/>
      <c r="RVJ668" s="69"/>
      <c r="RVK668" s="69"/>
      <c r="RVL668" s="69"/>
      <c r="RVM668" s="107"/>
      <c r="RVN668" s="2"/>
      <c r="RVO668" s="15"/>
      <c r="RVP668" s="15"/>
      <c r="RVQ668" s="80"/>
      <c r="RVR668" s="52"/>
      <c r="RVS668" s="69"/>
      <c r="RVT668" s="69"/>
      <c r="RVU668" s="69"/>
      <c r="RVV668" s="107"/>
      <c r="RVW668" s="2"/>
      <c r="RVX668" s="15"/>
      <c r="RVY668" s="15"/>
      <c r="RVZ668" s="80"/>
      <c r="RWA668" s="52"/>
      <c r="RWB668" s="69"/>
      <c r="RWC668" s="69"/>
      <c r="RWD668" s="69"/>
      <c r="RWE668" s="107"/>
      <c r="RWF668" s="2"/>
      <c r="RWG668" s="15"/>
      <c r="RWH668" s="15"/>
      <c r="RWI668" s="80"/>
      <c r="RWJ668" s="52"/>
      <c r="RWK668" s="69"/>
      <c r="RWL668" s="69"/>
      <c r="RWM668" s="69"/>
      <c r="RWN668" s="107"/>
      <c r="RWO668" s="2"/>
      <c r="RWP668" s="15"/>
      <c r="RWQ668" s="15"/>
      <c r="RWR668" s="80"/>
      <c r="RWS668" s="52"/>
      <c r="RWT668" s="69"/>
      <c r="RWU668" s="69"/>
      <c r="RWV668" s="69"/>
      <c r="RWW668" s="107"/>
      <c r="RWX668" s="2"/>
      <c r="RWY668" s="15"/>
      <c r="RWZ668" s="15"/>
      <c r="RXA668" s="80"/>
      <c r="RXB668" s="52"/>
      <c r="RXC668" s="69"/>
      <c r="RXD668" s="69"/>
      <c r="RXE668" s="69"/>
      <c r="RXF668" s="107"/>
      <c r="RXG668" s="2"/>
      <c r="RXH668" s="15"/>
      <c r="RXI668" s="15"/>
      <c r="RXJ668" s="80"/>
      <c r="RXK668" s="52"/>
      <c r="RXL668" s="69"/>
      <c r="RXM668" s="69"/>
      <c r="RXN668" s="69"/>
      <c r="RXO668" s="107"/>
      <c r="RXP668" s="2"/>
      <c r="RXQ668" s="15"/>
      <c r="RXR668" s="15"/>
      <c r="RXS668" s="80"/>
      <c r="RXT668" s="52"/>
      <c r="RXU668" s="69"/>
      <c r="RXV668" s="69"/>
      <c r="RXW668" s="69"/>
      <c r="RXX668" s="107"/>
      <c r="RXY668" s="2"/>
      <c r="RXZ668" s="15"/>
      <c r="RYA668" s="15"/>
      <c r="RYB668" s="80"/>
      <c r="RYC668" s="52"/>
      <c r="RYD668" s="69"/>
      <c r="RYE668" s="69"/>
      <c r="RYF668" s="69"/>
      <c r="RYG668" s="107"/>
      <c r="RYH668" s="2"/>
      <c r="RYI668" s="15"/>
      <c r="RYJ668" s="15"/>
      <c r="RYK668" s="80"/>
      <c r="RYL668" s="52"/>
      <c r="RYM668" s="69"/>
      <c r="RYN668" s="69"/>
      <c r="RYO668" s="69"/>
      <c r="RYP668" s="107"/>
      <c r="RYQ668" s="2"/>
      <c r="RYR668" s="15"/>
      <c r="RYS668" s="15"/>
      <c r="RYT668" s="80"/>
      <c r="RYU668" s="52"/>
      <c r="RYV668" s="69"/>
      <c r="RYW668" s="69"/>
      <c r="RYX668" s="69"/>
      <c r="RYY668" s="107"/>
      <c r="RYZ668" s="2"/>
      <c r="RZA668" s="15"/>
      <c r="RZB668" s="15"/>
      <c r="RZC668" s="80"/>
      <c r="RZD668" s="52"/>
      <c r="RZE668" s="69"/>
      <c r="RZF668" s="69"/>
      <c r="RZG668" s="69"/>
      <c r="RZH668" s="107"/>
      <c r="RZI668" s="2"/>
      <c r="RZJ668" s="15"/>
      <c r="RZK668" s="15"/>
      <c r="RZL668" s="80"/>
      <c r="RZM668" s="52"/>
      <c r="RZN668" s="69"/>
      <c r="RZO668" s="69"/>
      <c r="RZP668" s="69"/>
      <c r="RZQ668" s="107"/>
      <c r="RZR668" s="2"/>
      <c r="RZS668" s="15"/>
      <c r="RZT668" s="15"/>
      <c r="RZU668" s="80"/>
      <c r="RZV668" s="52"/>
      <c r="RZW668" s="69"/>
      <c r="RZX668" s="69"/>
      <c r="RZY668" s="69"/>
      <c r="RZZ668" s="107"/>
      <c r="SAA668" s="2"/>
      <c r="SAB668" s="15"/>
      <c r="SAC668" s="15"/>
      <c r="SAD668" s="80"/>
      <c r="SAE668" s="52"/>
      <c r="SAF668" s="69"/>
      <c r="SAG668" s="69"/>
      <c r="SAH668" s="69"/>
      <c r="SAI668" s="107"/>
      <c r="SAJ668" s="2"/>
      <c r="SAK668" s="15"/>
      <c r="SAL668" s="15"/>
      <c r="SAM668" s="80"/>
      <c r="SAN668" s="52"/>
      <c r="SAO668" s="69"/>
      <c r="SAP668" s="69"/>
      <c r="SAQ668" s="69"/>
      <c r="SAR668" s="107"/>
      <c r="SAS668" s="2"/>
      <c r="SAT668" s="15"/>
      <c r="SAU668" s="15"/>
      <c r="SAV668" s="80"/>
      <c r="SAW668" s="52"/>
      <c r="SAX668" s="69"/>
      <c r="SAY668" s="69"/>
      <c r="SAZ668" s="69"/>
      <c r="SBA668" s="107"/>
      <c r="SBB668" s="2"/>
      <c r="SBC668" s="15"/>
      <c r="SBD668" s="15"/>
      <c r="SBE668" s="80"/>
      <c r="SBF668" s="52"/>
      <c r="SBG668" s="69"/>
      <c r="SBH668" s="69"/>
      <c r="SBI668" s="69"/>
      <c r="SBJ668" s="107"/>
      <c r="SBK668" s="2"/>
      <c r="SBL668" s="15"/>
      <c r="SBM668" s="15"/>
      <c r="SBN668" s="80"/>
      <c r="SBO668" s="52"/>
      <c r="SBP668" s="69"/>
      <c r="SBQ668" s="69"/>
      <c r="SBR668" s="69"/>
      <c r="SBS668" s="107"/>
      <c r="SBT668" s="2"/>
      <c r="SBU668" s="15"/>
      <c r="SBV668" s="15"/>
      <c r="SBW668" s="80"/>
      <c r="SBX668" s="52"/>
      <c r="SBY668" s="69"/>
      <c r="SBZ668" s="69"/>
      <c r="SCA668" s="69"/>
      <c r="SCB668" s="107"/>
      <c r="SCC668" s="2"/>
      <c r="SCD668" s="15"/>
      <c r="SCE668" s="15"/>
      <c r="SCF668" s="80"/>
      <c r="SCG668" s="52"/>
      <c r="SCH668" s="69"/>
      <c r="SCI668" s="69"/>
      <c r="SCJ668" s="69"/>
      <c r="SCK668" s="107"/>
      <c r="SCL668" s="2"/>
      <c r="SCM668" s="15"/>
      <c r="SCN668" s="15"/>
      <c r="SCO668" s="80"/>
      <c r="SCP668" s="52"/>
      <c r="SCQ668" s="69"/>
      <c r="SCR668" s="69"/>
      <c r="SCS668" s="69"/>
      <c r="SCT668" s="107"/>
      <c r="SCU668" s="2"/>
      <c r="SCV668" s="15"/>
      <c r="SCW668" s="15"/>
      <c r="SCX668" s="80"/>
      <c r="SCY668" s="52"/>
      <c r="SCZ668" s="69"/>
      <c r="SDA668" s="69"/>
      <c r="SDB668" s="69"/>
      <c r="SDC668" s="107"/>
      <c r="SDD668" s="2"/>
      <c r="SDE668" s="15"/>
      <c r="SDF668" s="15"/>
      <c r="SDG668" s="80"/>
      <c r="SDH668" s="52"/>
      <c r="SDI668" s="69"/>
      <c r="SDJ668" s="69"/>
      <c r="SDK668" s="69"/>
      <c r="SDL668" s="107"/>
      <c r="SDM668" s="2"/>
      <c r="SDN668" s="15"/>
      <c r="SDO668" s="15"/>
      <c r="SDP668" s="80"/>
      <c r="SDQ668" s="52"/>
      <c r="SDR668" s="69"/>
      <c r="SDS668" s="69"/>
      <c r="SDT668" s="69"/>
      <c r="SDU668" s="107"/>
      <c r="SDV668" s="2"/>
      <c r="SDW668" s="15"/>
      <c r="SDX668" s="15"/>
      <c r="SDY668" s="80"/>
      <c r="SDZ668" s="52"/>
      <c r="SEA668" s="69"/>
      <c r="SEB668" s="69"/>
      <c r="SEC668" s="69"/>
      <c r="SED668" s="107"/>
      <c r="SEE668" s="2"/>
      <c r="SEF668" s="15"/>
      <c r="SEG668" s="15"/>
      <c r="SEH668" s="80"/>
      <c r="SEI668" s="52"/>
      <c r="SEJ668" s="69"/>
      <c r="SEK668" s="69"/>
      <c r="SEL668" s="69"/>
      <c r="SEM668" s="107"/>
      <c r="SEN668" s="2"/>
      <c r="SEO668" s="15"/>
      <c r="SEP668" s="15"/>
      <c r="SEQ668" s="80"/>
      <c r="SER668" s="52"/>
      <c r="SES668" s="69"/>
      <c r="SET668" s="69"/>
      <c r="SEU668" s="69"/>
      <c r="SEV668" s="107"/>
      <c r="SEW668" s="2"/>
      <c r="SEX668" s="15"/>
      <c r="SEY668" s="15"/>
      <c r="SEZ668" s="80"/>
      <c r="SFA668" s="52"/>
      <c r="SFB668" s="69"/>
      <c r="SFC668" s="69"/>
      <c r="SFD668" s="69"/>
      <c r="SFE668" s="107"/>
      <c r="SFF668" s="2"/>
      <c r="SFG668" s="15"/>
      <c r="SFH668" s="15"/>
      <c r="SFI668" s="80"/>
      <c r="SFJ668" s="52"/>
      <c r="SFK668" s="69"/>
      <c r="SFL668" s="69"/>
      <c r="SFM668" s="69"/>
      <c r="SFN668" s="107"/>
      <c r="SFO668" s="2"/>
      <c r="SFP668" s="15"/>
      <c r="SFQ668" s="15"/>
      <c r="SFR668" s="80"/>
      <c r="SFS668" s="52"/>
      <c r="SFT668" s="69"/>
      <c r="SFU668" s="69"/>
      <c r="SFV668" s="69"/>
      <c r="SFW668" s="107"/>
      <c r="SFX668" s="2"/>
      <c r="SFY668" s="15"/>
      <c r="SFZ668" s="15"/>
      <c r="SGA668" s="80"/>
      <c r="SGB668" s="52"/>
      <c r="SGC668" s="69"/>
      <c r="SGD668" s="69"/>
      <c r="SGE668" s="69"/>
      <c r="SGF668" s="107"/>
      <c r="SGG668" s="2"/>
      <c r="SGH668" s="15"/>
      <c r="SGI668" s="15"/>
      <c r="SGJ668" s="80"/>
      <c r="SGK668" s="52"/>
      <c r="SGL668" s="69"/>
      <c r="SGM668" s="69"/>
      <c r="SGN668" s="69"/>
      <c r="SGO668" s="107"/>
      <c r="SGP668" s="2"/>
      <c r="SGQ668" s="15"/>
      <c r="SGR668" s="15"/>
      <c r="SGS668" s="80"/>
      <c r="SGT668" s="52"/>
      <c r="SGU668" s="69"/>
      <c r="SGV668" s="69"/>
      <c r="SGW668" s="69"/>
      <c r="SGX668" s="107"/>
      <c r="SGY668" s="2"/>
      <c r="SGZ668" s="15"/>
      <c r="SHA668" s="15"/>
      <c r="SHB668" s="80"/>
      <c r="SHC668" s="52"/>
      <c r="SHD668" s="69"/>
      <c r="SHE668" s="69"/>
      <c r="SHF668" s="69"/>
      <c r="SHG668" s="107"/>
      <c r="SHH668" s="2"/>
      <c r="SHI668" s="15"/>
      <c r="SHJ668" s="15"/>
      <c r="SHK668" s="80"/>
      <c r="SHL668" s="52"/>
      <c r="SHM668" s="69"/>
      <c r="SHN668" s="69"/>
      <c r="SHO668" s="69"/>
      <c r="SHP668" s="107"/>
      <c r="SHQ668" s="2"/>
      <c r="SHR668" s="15"/>
      <c r="SHS668" s="15"/>
      <c r="SHT668" s="80"/>
      <c r="SHU668" s="52"/>
      <c r="SHV668" s="69"/>
      <c r="SHW668" s="69"/>
      <c r="SHX668" s="69"/>
      <c r="SHY668" s="107"/>
      <c r="SHZ668" s="2"/>
      <c r="SIA668" s="15"/>
      <c r="SIB668" s="15"/>
      <c r="SIC668" s="80"/>
      <c r="SID668" s="52"/>
      <c r="SIE668" s="69"/>
      <c r="SIF668" s="69"/>
      <c r="SIG668" s="69"/>
      <c r="SIH668" s="107"/>
      <c r="SII668" s="2"/>
      <c r="SIJ668" s="15"/>
      <c r="SIK668" s="15"/>
      <c r="SIL668" s="80"/>
      <c r="SIM668" s="52"/>
      <c r="SIN668" s="69"/>
      <c r="SIO668" s="69"/>
      <c r="SIP668" s="69"/>
      <c r="SIQ668" s="107"/>
      <c r="SIR668" s="2"/>
      <c r="SIS668" s="15"/>
      <c r="SIT668" s="15"/>
      <c r="SIU668" s="80"/>
      <c r="SIV668" s="52"/>
      <c r="SIW668" s="69"/>
      <c r="SIX668" s="69"/>
      <c r="SIY668" s="69"/>
      <c r="SIZ668" s="107"/>
      <c r="SJA668" s="2"/>
      <c r="SJB668" s="15"/>
      <c r="SJC668" s="15"/>
      <c r="SJD668" s="80"/>
      <c r="SJE668" s="52"/>
      <c r="SJF668" s="69"/>
      <c r="SJG668" s="69"/>
      <c r="SJH668" s="69"/>
      <c r="SJI668" s="107"/>
      <c r="SJJ668" s="2"/>
      <c r="SJK668" s="15"/>
      <c r="SJL668" s="15"/>
      <c r="SJM668" s="80"/>
      <c r="SJN668" s="52"/>
      <c r="SJO668" s="69"/>
      <c r="SJP668" s="69"/>
      <c r="SJQ668" s="69"/>
      <c r="SJR668" s="107"/>
      <c r="SJS668" s="2"/>
      <c r="SJT668" s="15"/>
      <c r="SJU668" s="15"/>
      <c r="SJV668" s="80"/>
      <c r="SJW668" s="52"/>
      <c r="SJX668" s="69"/>
      <c r="SJY668" s="69"/>
      <c r="SJZ668" s="69"/>
      <c r="SKA668" s="107"/>
      <c r="SKB668" s="2"/>
      <c r="SKC668" s="15"/>
      <c r="SKD668" s="15"/>
      <c r="SKE668" s="80"/>
      <c r="SKF668" s="52"/>
      <c r="SKG668" s="69"/>
      <c r="SKH668" s="69"/>
      <c r="SKI668" s="69"/>
      <c r="SKJ668" s="107"/>
      <c r="SKK668" s="2"/>
      <c r="SKL668" s="15"/>
      <c r="SKM668" s="15"/>
      <c r="SKN668" s="80"/>
      <c r="SKO668" s="52"/>
      <c r="SKP668" s="69"/>
      <c r="SKQ668" s="69"/>
      <c r="SKR668" s="69"/>
      <c r="SKS668" s="107"/>
      <c r="SKT668" s="2"/>
      <c r="SKU668" s="15"/>
      <c r="SKV668" s="15"/>
      <c r="SKW668" s="80"/>
      <c r="SKX668" s="52"/>
      <c r="SKY668" s="69"/>
      <c r="SKZ668" s="69"/>
      <c r="SLA668" s="69"/>
      <c r="SLB668" s="107"/>
      <c r="SLC668" s="2"/>
      <c r="SLD668" s="15"/>
      <c r="SLE668" s="15"/>
      <c r="SLF668" s="80"/>
      <c r="SLG668" s="52"/>
      <c r="SLH668" s="69"/>
      <c r="SLI668" s="69"/>
      <c r="SLJ668" s="69"/>
      <c r="SLK668" s="107"/>
      <c r="SLL668" s="2"/>
      <c r="SLM668" s="15"/>
      <c r="SLN668" s="15"/>
      <c r="SLO668" s="80"/>
      <c r="SLP668" s="52"/>
      <c r="SLQ668" s="69"/>
      <c r="SLR668" s="69"/>
      <c r="SLS668" s="69"/>
      <c r="SLT668" s="107"/>
      <c r="SLU668" s="2"/>
      <c r="SLV668" s="15"/>
      <c r="SLW668" s="15"/>
      <c r="SLX668" s="80"/>
      <c r="SLY668" s="52"/>
      <c r="SLZ668" s="69"/>
      <c r="SMA668" s="69"/>
      <c r="SMB668" s="69"/>
      <c r="SMC668" s="107"/>
      <c r="SMD668" s="2"/>
      <c r="SME668" s="15"/>
      <c r="SMF668" s="15"/>
      <c r="SMG668" s="80"/>
      <c r="SMH668" s="52"/>
      <c r="SMI668" s="69"/>
      <c r="SMJ668" s="69"/>
      <c r="SMK668" s="69"/>
      <c r="SML668" s="107"/>
      <c r="SMM668" s="2"/>
      <c r="SMN668" s="15"/>
      <c r="SMO668" s="15"/>
      <c r="SMP668" s="80"/>
      <c r="SMQ668" s="52"/>
      <c r="SMR668" s="69"/>
      <c r="SMS668" s="69"/>
      <c r="SMT668" s="69"/>
      <c r="SMU668" s="107"/>
      <c r="SMV668" s="2"/>
      <c r="SMW668" s="15"/>
      <c r="SMX668" s="15"/>
      <c r="SMY668" s="80"/>
      <c r="SMZ668" s="52"/>
      <c r="SNA668" s="69"/>
      <c r="SNB668" s="69"/>
      <c r="SNC668" s="69"/>
      <c r="SND668" s="107"/>
      <c r="SNE668" s="2"/>
      <c r="SNF668" s="15"/>
      <c r="SNG668" s="15"/>
      <c r="SNH668" s="80"/>
      <c r="SNI668" s="52"/>
      <c r="SNJ668" s="69"/>
      <c r="SNK668" s="69"/>
      <c r="SNL668" s="69"/>
      <c r="SNM668" s="107"/>
      <c r="SNN668" s="2"/>
      <c r="SNO668" s="15"/>
      <c r="SNP668" s="15"/>
      <c r="SNQ668" s="80"/>
      <c r="SNR668" s="52"/>
      <c r="SNS668" s="69"/>
      <c r="SNT668" s="69"/>
      <c r="SNU668" s="69"/>
      <c r="SNV668" s="107"/>
      <c r="SNW668" s="2"/>
      <c r="SNX668" s="15"/>
      <c r="SNY668" s="15"/>
      <c r="SNZ668" s="80"/>
      <c r="SOA668" s="52"/>
      <c r="SOB668" s="69"/>
      <c r="SOC668" s="69"/>
      <c r="SOD668" s="69"/>
      <c r="SOE668" s="107"/>
      <c r="SOF668" s="2"/>
      <c r="SOG668" s="15"/>
      <c r="SOH668" s="15"/>
      <c r="SOI668" s="80"/>
      <c r="SOJ668" s="52"/>
      <c r="SOK668" s="69"/>
      <c r="SOL668" s="69"/>
      <c r="SOM668" s="69"/>
      <c r="SON668" s="107"/>
      <c r="SOO668" s="2"/>
      <c r="SOP668" s="15"/>
      <c r="SOQ668" s="15"/>
      <c r="SOR668" s="80"/>
      <c r="SOS668" s="52"/>
      <c r="SOT668" s="69"/>
      <c r="SOU668" s="69"/>
      <c r="SOV668" s="69"/>
      <c r="SOW668" s="107"/>
      <c r="SOX668" s="2"/>
      <c r="SOY668" s="15"/>
      <c r="SOZ668" s="15"/>
      <c r="SPA668" s="80"/>
      <c r="SPB668" s="52"/>
      <c r="SPC668" s="69"/>
      <c r="SPD668" s="69"/>
      <c r="SPE668" s="69"/>
      <c r="SPF668" s="107"/>
      <c r="SPG668" s="2"/>
      <c r="SPH668" s="15"/>
      <c r="SPI668" s="15"/>
      <c r="SPJ668" s="80"/>
      <c r="SPK668" s="52"/>
      <c r="SPL668" s="69"/>
      <c r="SPM668" s="69"/>
      <c r="SPN668" s="69"/>
      <c r="SPO668" s="107"/>
      <c r="SPP668" s="2"/>
      <c r="SPQ668" s="15"/>
      <c r="SPR668" s="15"/>
      <c r="SPS668" s="80"/>
      <c r="SPT668" s="52"/>
      <c r="SPU668" s="69"/>
      <c r="SPV668" s="69"/>
      <c r="SPW668" s="69"/>
      <c r="SPX668" s="107"/>
      <c r="SPY668" s="2"/>
      <c r="SPZ668" s="15"/>
      <c r="SQA668" s="15"/>
      <c r="SQB668" s="80"/>
      <c r="SQC668" s="52"/>
      <c r="SQD668" s="69"/>
      <c r="SQE668" s="69"/>
      <c r="SQF668" s="69"/>
      <c r="SQG668" s="107"/>
      <c r="SQH668" s="2"/>
      <c r="SQI668" s="15"/>
      <c r="SQJ668" s="15"/>
      <c r="SQK668" s="80"/>
      <c r="SQL668" s="52"/>
      <c r="SQM668" s="69"/>
      <c r="SQN668" s="69"/>
      <c r="SQO668" s="69"/>
      <c r="SQP668" s="107"/>
      <c r="SQQ668" s="2"/>
      <c r="SQR668" s="15"/>
      <c r="SQS668" s="15"/>
      <c r="SQT668" s="80"/>
      <c r="SQU668" s="52"/>
      <c r="SQV668" s="69"/>
      <c r="SQW668" s="69"/>
      <c r="SQX668" s="69"/>
      <c r="SQY668" s="107"/>
      <c r="SQZ668" s="2"/>
      <c r="SRA668" s="15"/>
      <c r="SRB668" s="15"/>
      <c r="SRC668" s="80"/>
      <c r="SRD668" s="52"/>
      <c r="SRE668" s="69"/>
      <c r="SRF668" s="69"/>
      <c r="SRG668" s="69"/>
      <c r="SRH668" s="107"/>
      <c r="SRI668" s="2"/>
      <c r="SRJ668" s="15"/>
      <c r="SRK668" s="15"/>
      <c r="SRL668" s="80"/>
      <c r="SRM668" s="52"/>
      <c r="SRN668" s="69"/>
      <c r="SRO668" s="69"/>
      <c r="SRP668" s="69"/>
      <c r="SRQ668" s="107"/>
      <c r="SRR668" s="2"/>
      <c r="SRS668" s="15"/>
      <c r="SRT668" s="15"/>
      <c r="SRU668" s="80"/>
      <c r="SRV668" s="52"/>
      <c r="SRW668" s="69"/>
      <c r="SRX668" s="69"/>
      <c r="SRY668" s="69"/>
      <c r="SRZ668" s="107"/>
      <c r="SSA668" s="2"/>
      <c r="SSB668" s="15"/>
      <c r="SSC668" s="15"/>
      <c r="SSD668" s="80"/>
      <c r="SSE668" s="52"/>
      <c r="SSF668" s="69"/>
      <c r="SSG668" s="69"/>
      <c r="SSH668" s="69"/>
      <c r="SSI668" s="107"/>
      <c r="SSJ668" s="2"/>
      <c r="SSK668" s="15"/>
      <c r="SSL668" s="15"/>
      <c r="SSM668" s="80"/>
      <c r="SSN668" s="52"/>
      <c r="SSO668" s="69"/>
      <c r="SSP668" s="69"/>
      <c r="SSQ668" s="69"/>
      <c r="SSR668" s="107"/>
      <c r="SSS668" s="2"/>
      <c r="SST668" s="15"/>
      <c r="SSU668" s="15"/>
      <c r="SSV668" s="80"/>
      <c r="SSW668" s="52"/>
      <c r="SSX668" s="69"/>
      <c r="SSY668" s="69"/>
      <c r="SSZ668" s="69"/>
      <c r="STA668" s="107"/>
      <c r="STB668" s="2"/>
      <c r="STC668" s="15"/>
      <c r="STD668" s="15"/>
      <c r="STE668" s="80"/>
      <c r="STF668" s="52"/>
      <c r="STG668" s="69"/>
      <c r="STH668" s="69"/>
      <c r="STI668" s="69"/>
      <c r="STJ668" s="107"/>
      <c r="STK668" s="2"/>
      <c r="STL668" s="15"/>
      <c r="STM668" s="15"/>
      <c r="STN668" s="80"/>
      <c r="STO668" s="52"/>
      <c r="STP668" s="69"/>
      <c r="STQ668" s="69"/>
      <c r="STR668" s="69"/>
      <c r="STS668" s="107"/>
      <c r="STT668" s="2"/>
      <c r="STU668" s="15"/>
      <c r="STV668" s="15"/>
      <c r="STW668" s="80"/>
      <c r="STX668" s="52"/>
      <c r="STY668" s="69"/>
      <c r="STZ668" s="69"/>
      <c r="SUA668" s="69"/>
      <c r="SUB668" s="107"/>
      <c r="SUC668" s="2"/>
      <c r="SUD668" s="15"/>
      <c r="SUE668" s="15"/>
      <c r="SUF668" s="80"/>
      <c r="SUG668" s="52"/>
      <c r="SUH668" s="69"/>
      <c r="SUI668" s="69"/>
      <c r="SUJ668" s="69"/>
      <c r="SUK668" s="107"/>
      <c r="SUL668" s="2"/>
      <c r="SUM668" s="15"/>
      <c r="SUN668" s="15"/>
      <c r="SUO668" s="80"/>
      <c r="SUP668" s="52"/>
      <c r="SUQ668" s="69"/>
      <c r="SUR668" s="69"/>
      <c r="SUS668" s="69"/>
      <c r="SUT668" s="107"/>
      <c r="SUU668" s="2"/>
      <c r="SUV668" s="15"/>
      <c r="SUW668" s="15"/>
      <c r="SUX668" s="80"/>
      <c r="SUY668" s="52"/>
      <c r="SUZ668" s="69"/>
      <c r="SVA668" s="69"/>
      <c r="SVB668" s="69"/>
      <c r="SVC668" s="107"/>
      <c r="SVD668" s="2"/>
      <c r="SVE668" s="15"/>
      <c r="SVF668" s="15"/>
      <c r="SVG668" s="80"/>
      <c r="SVH668" s="52"/>
      <c r="SVI668" s="69"/>
      <c r="SVJ668" s="69"/>
      <c r="SVK668" s="69"/>
      <c r="SVL668" s="107"/>
      <c r="SVM668" s="2"/>
      <c r="SVN668" s="15"/>
      <c r="SVO668" s="15"/>
      <c r="SVP668" s="80"/>
      <c r="SVQ668" s="52"/>
      <c r="SVR668" s="69"/>
      <c r="SVS668" s="69"/>
      <c r="SVT668" s="69"/>
      <c r="SVU668" s="107"/>
      <c r="SVV668" s="2"/>
      <c r="SVW668" s="15"/>
      <c r="SVX668" s="15"/>
      <c r="SVY668" s="80"/>
      <c r="SVZ668" s="52"/>
      <c r="SWA668" s="69"/>
      <c r="SWB668" s="69"/>
      <c r="SWC668" s="69"/>
      <c r="SWD668" s="107"/>
      <c r="SWE668" s="2"/>
      <c r="SWF668" s="15"/>
      <c r="SWG668" s="15"/>
      <c r="SWH668" s="80"/>
      <c r="SWI668" s="52"/>
      <c r="SWJ668" s="69"/>
      <c r="SWK668" s="69"/>
      <c r="SWL668" s="69"/>
      <c r="SWM668" s="107"/>
      <c r="SWN668" s="2"/>
      <c r="SWO668" s="15"/>
      <c r="SWP668" s="15"/>
      <c r="SWQ668" s="80"/>
      <c r="SWR668" s="52"/>
      <c r="SWS668" s="69"/>
      <c r="SWT668" s="69"/>
      <c r="SWU668" s="69"/>
      <c r="SWV668" s="107"/>
      <c r="SWW668" s="2"/>
      <c r="SWX668" s="15"/>
      <c r="SWY668" s="15"/>
      <c r="SWZ668" s="80"/>
      <c r="SXA668" s="52"/>
      <c r="SXB668" s="69"/>
      <c r="SXC668" s="69"/>
      <c r="SXD668" s="69"/>
      <c r="SXE668" s="107"/>
      <c r="SXF668" s="2"/>
      <c r="SXG668" s="15"/>
      <c r="SXH668" s="15"/>
      <c r="SXI668" s="80"/>
      <c r="SXJ668" s="52"/>
      <c r="SXK668" s="69"/>
      <c r="SXL668" s="69"/>
      <c r="SXM668" s="69"/>
      <c r="SXN668" s="107"/>
      <c r="SXO668" s="2"/>
      <c r="SXP668" s="15"/>
      <c r="SXQ668" s="15"/>
      <c r="SXR668" s="80"/>
      <c r="SXS668" s="52"/>
      <c r="SXT668" s="69"/>
      <c r="SXU668" s="69"/>
      <c r="SXV668" s="69"/>
      <c r="SXW668" s="107"/>
      <c r="SXX668" s="2"/>
      <c r="SXY668" s="15"/>
      <c r="SXZ668" s="15"/>
      <c r="SYA668" s="80"/>
      <c r="SYB668" s="52"/>
      <c r="SYC668" s="69"/>
      <c r="SYD668" s="69"/>
      <c r="SYE668" s="69"/>
      <c r="SYF668" s="107"/>
      <c r="SYG668" s="2"/>
      <c r="SYH668" s="15"/>
      <c r="SYI668" s="15"/>
      <c r="SYJ668" s="80"/>
      <c r="SYK668" s="52"/>
      <c r="SYL668" s="69"/>
      <c r="SYM668" s="69"/>
      <c r="SYN668" s="69"/>
      <c r="SYO668" s="107"/>
      <c r="SYP668" s="2"/>
      <c r="SYQ668" s="15"/>
      <c r="SYR668" s="15"/>
      <c r="SYS668" s="80"/>
      <c r="SYT668" s="52"/>
      <c r="SYU668" s="69"/>
      <c r="SYV668" s="69"/>
      <c r="SYW668" s="69"/>
      <c r="SYX668" s="107"/>
      <c r="SYY668" s="2"/>
      <c r="SYZ668" s="15"/>
      <c r="SZA668" s="15"/>
      <c r="SZB668" s="80"/>
      <c r="SZC668" s="52"/>
      <c r="SZD668" s="69"/>
      <c r="SZE668" s="69"/>
      <c r="SZF668" s="69"/>
      <c r="SZG668" s="107"/>
      <c r="SZH668" s="2"/>
      <c r="SZI668" s="15"/>
      <c r="SZJ668" s="15"/>
      <c r="SZK668" s="80"/>
      <c r="SZL668" s="52"/>
      <c r="SZM668" s="69"/>
      <c r="SZN668" s="69"/>
      <c r="SZO668" s="69"/>
      <c r="SZP668" s="107"/>
      <c r="SZQ668" s="2"/>
      <c r="SZR668" s="15"/>
      <c r="SZS668" s="15"/>
      <c r="SZT668" s="80"/>
      <c r="SZU668" s="52"/>
      <c r="SZV668" s="69"/>
      <c r="SZW668" s="69"/>
      <c r="SZX668" s="69"/>
      <c r="SZY668" s="107"/>
      <c r="SZZ668" s="2"/>
      <c r="TAA668" s="15"/>
      <c r="TAB668" s="15"/>
      <c r="TAC668" s="80"/>
      <c r="TAD668" s="52"/>
      <c r="TAE668" s="69"/>
      <c r="TAF668" s="69"/>
      <c r="TAG668" s="69"/>
      <c r="TAH668" s="107"/>
      <c r="TAI668" s="2"/>
      <c r="TAJ668" s="15"/>
      <c r="TAK668" s="15"/>
      <c r="TAL668" s="80"/>
      <c r="TAM668" s="52"/>
      <c r="TAN668" s="69"/>
      <c r="TAO668" s="69"/>
      <c r="TAP668" s="69"/>
      <c r="TAQ668" s="107"/>
      <c r="TAR668" s="2"/>
      <c r="TAS668" s="15"/>
      <c r="TAT668" s="15"/>
      <c r="TAU668" s="80"/>
      <c r="TAV668" s="52"/>
      <c r="TAW668" s="69"/>
      <c r="TAX668" s="69"/>
      <c r="TAY668" s="69"/>
      <c r="TAZ668" s="107"/>
      <c r="TBA668" s="2"/>
      <c r="TBB668" s="15"/>
      <c r="TBC668" s="15"/>
      <c r="TBD668" s="80"/>
      <c r="TBE668" s="52"/>
      <c r="TBF668" s="69"/>
      <c r="TBG668" s="69"/>
      <c r="TBH668" s="69"/>
      <c r="TBI668" s="107"/>
      <c r="TBJ668" s="2"/>
      <c r="TBK668" s="15"/>
      <c r="TBL668" s="15"/>
      <c r="TBM668" s="80"/>
      <c r="TBN668" s="52"/>
      <c r="TBO668" s="69"/>
      <c r="TBP668" s="69"/>
      <c r="TBQ668" s="69"/>
      <c r="TBR668" s="107"/>
      <c r="TBS668" s="2"/>
      <c r="TBT668" s="15"/>
      <c r="TBU668" s="15"/>
      <c r="TBV668" s="80"/>
      <c r="TBW668" s="52"/>
      <c r="TBX668" s="69"/>
      <c r="TBY668" s="69"/>
      <c r="TBZ668" s="69"/>
      <c r="TCA668" s="107"/>
      <c r="TCB668" s="2"/>
      <c r="TCC668" s="15"/>
      <c r="TCD668" s="15"/>
      <c r="TCE668" s="80"/>
      <c r="TCF668" s="52"/>
      <c r="TCG668" s="69"/>
      <c r="TCH668" s="69"/>
      <c r="TCI668" s="69"/>
      <c r="TCJ668" s="107"/>
      <c r="TCK668" s="2"/>
      <c r="TCL668" s="15"/>
      <c r="TCM668" s="15"/>
      <c r="TCN668" s="80"/>
      <c r="TCO668" s="52"/>
      <c r="TCP668" s="69"/>
      <c r="TCQ668" s="69"/>
      <c r="TCR668" s="69"/>
      <c r="TCS668" s="107"/>
      <c r="TCT668" s="2"/>
      <c r="TCU668" s="15"/>
      <c r="TCV668" s="15"/>
      <c r="TCW668" s="80"/>
      <c r="TCX668" s="52"/>
      <c r="TCY668" s="69"/>
      <c r="TCZ668" s="69"/>
      <c r="TDA668" s="69"/>
      <c r="TDB668" s="107"/>
      <c r="TDC668" s="2"/>
      <c r="TDD668" s="15"/>
      <c r="TDE668" s="15"/>
      <c r="TDF668" s="80"/>
      <c r="TDG668" s="52"/>
      <c r="TDH668" s="69"/>
      <c r="TDI668" s="69"/>
      <c r="TDJ668" s="69"/>
      <c r="TDK668" s="107"/>
      <c r="TDL668" s="2"/>
      <c r="TDM668" s="15"/>
      <c r="TDN668" s="15"/>
      <c r="TDO668" s="80"/>
      <c r="TDP668" s="52"/>
      <c r="TDQ668" s="69"/>
      <c r="TDR668" s="69"/>
      <c r="TDS668" s="69"/>
      <c r="TDT668" s="107"/>
      <c r="TDU668" s="2"/>
      <c r="TDV668" s="15"/>
      <c r="TDW668" s="15"/>
      <c r="TDX668" s="80"/>
      <c r="TDY668" s="52"/>
      <c r="TDZ668" s="69"/>
      <c r="TEA668" s="69"/>
      <c r="TEB668" s="69"/>
      <c r="TEC668" s="107"/>
      <c r="TED668" s="2"/>
      <c r="TEE668" s="15"/>
      <c r="TEF668" s="15"/>
      <c r="TEG668" s="80"/>
      <c r="TEH668" s="52"/>
      <c r="TEI668" s="69"/>
      <c r="TEJ668" s="69"/>
      <c r="TEK668" s="69"/>
      <c r="TEL668" s="107"/>
      <c r="TEM668" s="2"/>
      <c r="TEN668" s="15"/>
      <c r="TEO668" s="15"/>
      <c r="TEP668" s="80"/>
      <c r="TEQ668" s="52"/>
      <c r="TER668" s="69"/>
      <c r="TES668" s="69"/>
      <c r="TET668" s="69"/>
      <c r="TEU668" s="107"/>
      <c r="TEV668" s="2"/>
      <c r="TEW668" s="15"/>
      <c r="TEX668" s="15"/>
      <c r="TEY668" s="80"/>
      <c r="TEZ668" s="52"/>
      <c r="TFA668" s="69"/>
      <c r="TFB668" s="69"/>
      <c r="TFC668" s="69"/>
      <c r="TFD668" s="107"/>
      <c r="TFE668" s="2"/>
      <c r="TFF668" s="15"/>
      <c r="TFG668" s="15"/>
      <c r="TFH668" s="80"/>
      <c r="TFI668" s="52"/>
      <c r="TFJ668" s="69"/>
      <c r="TFK668" s="69"/>
      <c r="TFL668" s="69"/>
      <c r="TFM668" s="107"/>
      <c r="TFN668" s="2"/>
      <c r="TFO668" s="15"/>
      <c r="TFP668" s="15"/>
      <c r="TFQ668" s="80"/>
      <c r="TFR668" s="52"/>
      <c r="TFS668" s="69"/>
      <c r="TFT668" s="69"/>
      <c r="TFU668" s="69"/>
      <c r="TFV668" s="107"/>
      <c r="TFW668" s="2"/>
      <c r="TFX668" s="15"/>
      <c r="TFY668" s="15"/>
      <c r="TFZ668" s="80"/>
      <c r="TGA668" s="52"/>
      <c r="TGB668" s="69"/>
      <c r="TGC668" s="69"/>
      <c r="TGD668" s="69"/>
      <c r="TGE668" s="107"/>
      <c r="TGF668" s="2"/>
      <c r="TGG668" s="15"/>
      <c r="TGH668" s="15"/>
      <c r="TGI668" s="80"/>
      <c r="TGJ668" s="52"/>
      <c r="TGK668" s="69"/>
      <c r="TGL668" s="69"/>
      <c r="TGM668" s="69"/>
      <c r="TGN668" s="107"/>
      <c r="TGO668" s="2"/>
      <c r="TGP668" s="15"/>
      <c r="TGQ668" s="15"/>
      <c r="TGR668" s="80"/>
      <c r="TGS668" s="52"/>
      <c r="TGT668" s="69"/>
      <c r="TGU668" s="69"/>
      <c r="TGV668" s="69"/>
      <c r="TGW668" s="107"/>
      <c r="TGX668" s="2"/>
      <c r="TGY668" s="15"/>
      <c r="TGZ668" s="15"/>
      <c r="THA668" s="80"/>
      <c r="THB668" s="52"/>
      <c r="THC668" s="69"/>
      <c r="THD668" s="69"/>
      <c r="THE668" s="69"/>
      <c r="THF668" s="107"/>
      <c r="THG668" s="2"/>
      <c r="THH668" s="15"/>
      <c r="THI668" s="15"/>
      <c r="THJ668" s="80"/>
      <c r="THK668" s="52"/>
      <c r="THL668" s="69"/>
      <c r="THM668" s="69"/>
      <c r="THN668" s="69"/>
      <c r="THO668" s="107"/>
      <c r="THP668" s="2"/>
      <c r="THQ668" s="15"/>
      <c r="THR668" s="15"/>
      <c r="THS668" s="80"/>
      <c r="THT668" s="52"/>
      <c r="THU668" s="69"/>
      <c r="THV668" s="69"/>
      <c r="THW668" s="69"/>
      <c r="THX668" s="107"/>
      <c r="THY668" s="2"/>
      <c r="THZ668" s="15"/>
      <c r="TIA668" s="15"/>
      <c r="TIB668" s="80"/>
      <c r="TIC668" s="52"/>
      <c r="TID668" s="69"/>
      <c r="TIE668" s="69"/>
      <c r="TIF668" s="69"/>
      <c r="TIG668" s="107"/>
      <c r="TIH668" s="2"/>
      <c r="TII668" s="15"/>
      <c r="TIJ668" s="15"/>
      <c r="TIK668" s="80"/>
      <c r="TIL668" s="52"/>
      <c r="TIM668" s="69"/>
      <c r="TIN668" s="69"/>
      <c r="TIO668" s="69"/>
      <c r="TIP668" s="107"/>
      <c r="TIQ668" s="2"/>
      <c r="TIR668" s="15"/>
      <c r="TIS668" s="15"/>
      <c r="TIT668" s="80"/>
      <c r="TIU668" s="52"/>
      <c r="TIV668" s="69"/>
      <c r="TIW668" s="69"/>
      <c r="TIX668" s="69"/>
      <c r="TIY668" s="107"/>
      <c r="TIZ668" s="2"/>
      <c r="TJA668" s="15"/>
      <c r="TJB668" s="15"/>
      <c r="TJC668" s="80"/>
      <c r="TJD668" s="52"/>
      <c r="TJE668" s="69"/>
      <c r="TJF668" s="69"/>
      <c r="TJG668" s="69"/>
      <c r="TJH668" s="107"/>
      <c r="TJI668" s="2"/>
      <c r="TJJ668" s="15"/>
      <c r="TJK668" s="15"/>
      <c r="TJL668" s="80"/>
      <c r="TJM668" s="52"/>
      <c r="TJN668" s="69"/>
      <c r="TJO668" s="69"/>
      <c r="TJP668" s="69"/>
      <c r="TJQ668" s="107"/>
      <c r="TJR668" s="2"/>
      <c r="TJS668" s="15"/>
      <c r="TJT668" s="15"/>
      <c r="TJU668" s="80"/>
      <c r="TJV668" s="52"/>
      <c r="TJW668" s="69"/>
      <c r="TJX668" s="69"/>
      <c r="TJY668" s="69"/>
      <c r="TJZ668" s="107"/>
      <c r="TKA668" s="2"/>
      <c r="TKB668" s="15"/>
      <c r="TKC668" s="15"/>
      <c r="TKD668" s="80"/>
      <c r="TKE668" s="52"/>
      <c r="TKF668" s="69"/>
      <c r="TKG668" s="69"/>
      <c r="TKH668" s="69"/>
      <c r="TKI668" s="107"/>
      <c r="TKJ668" s="2"/>
      <c r="TKK668" s="15"/>
      <c r="TKL668" s="15"/>
      <c r="TKM668" s="80"/>
      <c r="TKN668" s="52"/>
      <c r="TKO668" s="69"/>
      <c r="TKP668" s="69"/>
      <c r="TKQ668" s="69"/>
      <c r="TKR668" s="107"/>
      <c r="TKS668" s="2"/>
      <c r="TKT668" s="15"/>
      <c r="TKU668" s="15"/>
      <c r="TKV668" s="80"/>
      <c r="TKW668" s="52"/>
      <c r="TKX668" s="69"/>
      <c r="TKY668" s="69"/>
      <c r="TKZ668" s="69"/>
      <c r="TLA668" s="107"/>
      <c r="TLB668" s="2"/>
      <c r="TLC668" s="15"/>
      <c r="TLD668" s="15"/>
      <c r="TLE668" s="80"/>
      <c r="TLF668" s="52"/>
      <c r="TLG668" s="69"/>
      <c r="TLH668" s="69"/>
      <c r="TLI668" s="69"/>
      <c r="TLJ668" s="107"/>
      <c r="TLK668" s="2"/>
      <c r="TLL668" s="15"/>
      <c r="TLM668" s="15"/>
      <c r="TLN668" s="80"/>
      <c r="TLO668" s="52"/>
      <c r="TLP668" s="69"/>
      <c r="TLQ668" s="69"/>
      <c r="TLR668" s="69"/>
      <c r="TLS668" s="107"/>
      <c r="TLT668" s="2"/>
      <c r="TLU668" s="15"/>
      <c r="TLV668" s="15"/>
      <c r="TLW668" s="80"/>
      <c r="TLX668" s="52"/>
      <c r="TLY668" s="69"/>
      <c r="TLZ668" s="69"/>
      <c r="TMA668" s="69"/>
      <c r="TMB668" s="107"/>
      <c r="TMC668" s="2"/>
      <c r="TMD668" s="15"/>
      <c r="TME668" s="15"/>
      <c r="TMF668" s="80"/>
      <c r="TMG668" s="52"/>
      <c r="TMH668" s="69"/>
      <c r="TMI668" s="69"/>
      <c r="TMJ668" s="69"/>
      <c r="TMK668" s="107"/>
      <c r="TML668" s="2"/>
      <c r="TMM668" s="15"/>
      <c r="TMN668" s="15"/>
      <c r="TMO668" s="80"/>
      <c r="TMP668" s="52"/>
      <c r="TMQ668" s="69"/>
      <c r="TMR668" s="69"/>
      <c r="TMS668" s="69"/>
      <c r="TMT668" s="107"/>
      <c r="TMU668" s="2"/>
      <c r="TMV668" s="15"/>
      <c r="TMW668" s="15"/>
      <c r="TMX668" s="80"/>
      <c r="TMY668" s="52"/>
      <c r="TMZ668" s="69"/>
      <c r="TNA668" s="69"/>
      <c r="TNB668" s="69"/>
      <c r="TNC668" s="107"/>
      <c r="TND668" s="2"/>
      <c r="TNE668" s="15"/>
      <c r="TNF668" s="15"/>
      <c r="TNG668" s="80"/>
      <c r="TNH668" s="52"/>
      <c r="TNI668" s="69"/>
      <c r="TNJ668" s="69"/>
      <c r="TNK668" s="69"/>
      <c r="TNL668" s="107"/>
      <c r="TNM668" s="2"/>
      <c r="TNN668" s="15"/>
      <c r="TNO668" s="15"/>
      <c r="TNP668" s="80"/>
      <c r="TNQ668" s="52"/>
      <c r="TNR668" s="69"/>
      <c r="TNS668" s="69"/>
      <c r="TNT668" s="69"/>
      <c r="TNU668" s="107"/>
      <c r="TNV668" s="2"/>
      <c r="TNW668" s="15"/>
      <c r="TNX668" s="15"/>
      <c r="TNY668" s="80"/>
      <c r="TNZ668" s="52"/>
      <c r="TOA668" s="69"/>
      <c r="TOB668" s="69"/>
      <c r="TOC668" s="69"/>
      <c r="TOD668" s="107"/>
      <c r="TOE668" s="2"/>
      <c r="TOF668" s="15"/>
      <c r="TOG668" s="15"/>
      <c r="TOH668" s="80"/>
      <c r="TOI668" s="52"/>
      <c r="TOJ668" s="69"/>
      <c r="TOK668" s="69"/>
      <c r="TOL668" s="69"/>
      <c r="TOM668" s="107"/>
      <c r="TON668" s="2"/>
      <c r="TOO668" s="15"/>
      <c r="TOP668" s="15"/>
      <c r="TOQ668" s="80"/>
      <c r="TOR668" s="52"/>
      <c r="TOS668" s="69"/>
      <c r="TOT668" s="69"/>
      <c r="TOU668" s="69"/>
      <c r="TOV668" s="107"/>
      <c r="TOW668" s="2"/>
      <c r="TOX668" s="15"/>
      <c r="TOY668" s="15"/>
      <c r="TOZ668" s="80"/>
      <c r="TPA668" s="52"/>
      <c r="TPB668" s="69"/>
      <c r="TPC668" s="69"/>
      <c r="TPD668" s="69"/>
      <c r="TPE668" s="107"/>
      <c r="TPF668" s="2"/>
      <c r="TPG668" s="15"/>
      <c r="TPH668" s="15"/>
      <c r="TPI668" s="80"/>
      <c r="TPJ668" s="52"/>
      <c r="TPK668" s="69"/>
      <c r="TPL668" s="69"/>
      <c r="TPM668" s="69"/>
      <c r="TPN668" s="107"/>
      <c r="TPO668" s="2"/>
      <c r="TPP668" s="15"/>
      <c r="TPQ668" s="15"/>
      <c r="TPR668" s="80"/>
      <c r="TPS668" s="52"/>
      <c r="TPT668" s="69"/>
      <c r="TPU668" s="69"/>
      <c r="TPV668" s="69"/>
      <c r="TPW668" s="107"/>
      <c r="TPX668" s="2"/>
      <c r="TPY668" s="15"/>
      <c r="TPZ668" s="15"/>
      <c r="TQA668" s="80"/>
      <c r="TQB668" s="52"/>
      <c r="TQC668" s="69"/>
      <c r="TQD668" s="69"/>
      <c r="TQE668" s="69"/>
      <c r="TQF668" s="107"/>
      <c r="TQG668" s="2"/>
      <c r="TQH668" s="15"/>
      <c r="TQI668" s="15"/>
      <c r="TQJ668" s="80"/>
      <c r="TQK668" s="52"/>
      <c r="TQL668" s="69"/>
      <c r="TQM668" s="69"/>
      <c r="TQN668" s="69"/>
      <c r="TQO668" s="107"/>
      <c r="TQP668" s="2"/>
      <c r="TQQ668" s="15"/>
      <c r="TQR668" s="15"/>
      <c r="TQS668" s="80"/>
      <c r="TQT668" s="52"/>
      <c r="TQU668" s="69"/>
      <c r="TQV668" s="69"/>
      <c r="TQW668" s="69"/>
      <c r="TQX668" s="107"/>
      <c r="TQY668" s="2"/>
      <c r="TQZ668" s="15"/>
      <c r="TRA668" s="15"/>
      <c r="TRB668" s="80"/>
      <c r="TRC668" s="52"/>
      <c r="TRD668" s="69"/>
      <c r="TRE668" s="69"/>
      <c r="TRF668" s="69"/>
      <c r="TRG668" s="107"/>
      <c r="TRH668" s="2"/>
      <c r="TRI668" s="15"/>
      <c r="TRJ668" s="15"/>
      <c r="TRK668" s="80"/>
      <c r="TRL668" s="52"/>
      <c r="TRM668" s="69"/>
      <c r="TRN668" s="69"/>
      <c r="TRO668" s="69"/>
      <c r="TRP668" s="107"/>
      <c r="TRQ668" s="2"/>
      <c r="TRR668" s="15"/>
      <c r="TRS668" s="15"/>
      <c r="TRT668" s="80"/>
      <c r="TRU668" s="52"/>
      <c r="TRV668" s="69"/>
      <c r="TRW668" s="69"/>
      <c r="TRX668" s="69"/>
      <c r="TRY668" s="107"/>
      <c r="TRZ668" s="2"/>
      <c r="TSA668" s="15"/>
      <c r="TSB668" s="15"/>
      <c r="TSC668" s="80"/>
      <c r="TSD668" s="52"/>
      <c r="TSE668" s="69"/>
      <c r="TSF668" s="69"/>
      <c r="TSG668" s="69"/>
      <c r="TSH668" s="107"/>
      <c r="TSI668" s="2"/>
      <c r="TSJ668" s="15"/>
      <c r="TSK668" s="15"/>
      <c r="TSL668" s="80"/>
      <c r="TSM668" s="52"/>
      <c r="TSN668" s="69"/>
      <c r="TSO668" s="69"/>
      <c r="TSP668" s="69"/>
      <c r="TSQ668" s="107"/>
      <c r="TSR668" s="2"/>
      <c r="TSS668" s="15"/>
      <c r="TST668" s="15"/>
      <c r="TSU668" s="80"/>
      <c r="TSV668" s="52"/>
      <c r="TSW668" s="69"/>
      <c r="TSX668" s="69"/>
      <c r="TSY668" s="69"/>
      <c r="TSZ668" s="107"/>
      <c r="TTA668" s="2"/>
      <c r="TTB668" s="15"/>
      <c r="TTC668" s="15"/>
      <c r="TTD668" s="80"/>
      <c r="TTE668" s="52"/>
      <c r="TTF668" s="69"/>
      <c r="TTG668" s="69"/>
      <c r="TTH668" s="69"/>
      <c r="TTI668" s="107"/>
      <c r="TTJ668" s="2"/>
      <c r="TTK668" s="15"/>
      <c r="TTL668" s="15"/>
      <c r="TTM668" s="80"/>
      <c r="TTN668" s="52"/>
      <c r="TTO668" s="69"/>
      <c r="TTP668" s="69"/>
      <c r="TTQ668" s="69"/>
      <c r="TTR668" s="107"/>
      <c r="TTS668" s="2"/>
      <c r="TTT668" s="15"/>
      <c r="TTU668" s="15"/>
      <c r="TTV668" s="80"/>
      <c r="TTW668" s="52"/>
      <c r="TTX668" s="69"/>
      <c r="TTY668" s="69"/>
      <c r="TTZ668" s="69"/>
      <c r="TUA668" s="107"/>
      <c r="TUB668" s="2"/>
      <c r="TUC668" s="15"/>
      <c r="TUD668" s="15"/>
      <c r="TUE668" s="80"/>
      <c r="TUF668" s="52"/>
      <c r="TUG668" s="69"/>
      <c r="TUH668" s="69"/>
      <c r="TUI668" s="69"/>
      <c r="TUJ668" s="107"/>
      <c r="TUK668" s="2"/>
      <c r="TUL668" s="15"/>
      <c r="TUM668" s="15"/>
      <c r="TUN668" s="80"/>
      <c r="TUO668" s="52"/>
      <c r="TUP668" s="69"/>
      <c r="TUQ668" s="69"/>
      <c r="TUR668" s="69"/>
      <c r="TUS668" s="107"/>
      <c r="TUT668" s="2"/>
      <c r="TUU668" s="15"/>
      <c r="TUV668" s="15"/>
      <c r="TUW668" s="80"/>
      <c r="TUX668" s="52"/>
      <c r="TUY668" s="69"/>
      <c r="TUZ668" s="69"/>
      <c r="TVA668" s="69"/>
      <c r="TVB668" s="107"/>
      <c r="TVC668" s="2"/>
      <c r="TVD668" s="15"/>
      <c r="TVE668" s="15"/>
      <c r="TVF668" s="80"/>
      <c r="TVG668" s="52"/>
      <c r="TVH668" s="69"/>
      <c r="TVI668" s="69"/>
      <c r="TVJ668" s="69"/>
      <c r="TVK668" s="107"/>
      <c r="TVL668" s="2"/>
      <c r="TVM668" s="15"/>
      <c r="TVN668" s="15"/>
      <c r="TVO668" s="80"/>
      <c r="TVP668" s="52"/>
      <c r="TVQ668" s="69"/>
      <c r="TVR668" s="69"/>
      <c r="TVS668" s="69"/>
      <c r="TVT668" s="107"/>
      <c r="TVU668" s="2"/>
      <c r="TVV668" s="15"/>
      <c r="TVW668" s="15"/>
      <c r="TVX668" s="80"/>
      <c r="TVY668" s="52"/>
      <c r="TVZ668" s="69"/>
      <c r="TWA668" s="69"/>
      <c r="TWB668" s="69"/>
      <c r="TWC668" s="107"/>
      <c r="TWD668" s="2"/>
      <c r="TWE668" s="15"/>
      <c r="TWF668" s="15"/>
      <c r="TWG668" s="80"/>
      <c r="TWH668" s="52"/>
      <c r="TWI668" s="69"/>
      <c r="TWJ668" s="69"/>
      <c r="TWK668" s="69"/>
      <c r="TWL668" s="107"/>
      <c r="TWM668" s="2"/>
      <c r="TWN668" s="15"/>
      <c r="TWO668" s="15"/>
      <c r="TWP668" s="80"/>
      <c r="TWQ668" s="52"/>
      <c r="TWR668" s="69"/>
      <c r="TWS668" s="69"/>
      <c r="TWT668" s="69"/>
      <c r="TWU668" s="107"/>
      <c r="TWV668" s="2"/>
      <c r="TWW668" s="15"/>
      <c r="TWX668" s="15"/>
      <c r="TWY668" s="80"/>
      <c r="TWZ668" s="52"/>
      <c r="TXA668" s="69"/>
      <c r="TXB668" s="69"/>
      <c r="TXC668" s="69"/>
      <c r="TXD668" s="107"/>
      <c r="TXE668" s="2"/>
      <c r="TXF668" s="15"/>
      <c r="TXG668" s="15"/>
      <c r="TXH668" s="80"/>
      <c r="TXI668" s="52"/>
      <c r="TXJ668" s="69"/>
      <c r="TXK668" s="69"/>
      <c r="TXL668" s="69"/>
      <c r="TXM668" s="107"/>
      <c r="TXN668" s="2"/>
      <c r="TXO668" s="15"/>
      <c r="TXP668" s="15"/>
      <c r="TXQ668" s="80"/>
      <c r="TXR668" s="52"/>
      <c r="TXS668" s="69"/>
      <c r="TXT668" s="69"/>
      <c r="TXU668" s="69"/>
      <c r="TXV668" s="107"/>
      <c r="TXW668" s="2"/>
      <c r="TXX668" s="15"/>
      <c r="TXY668" s="15"/>
      <c r="TXZ668" s="80"/>
      <c r="TYA668" s="52"/>
      <c r="TYB668" s="69"/>
      <c r="TYC668" s="69"/>
      <c r="TYD668" s="69"/>
      <c r="TYE668" s="107"/>
      <c r="TYF668" s="2"/>
      <c r="TYG668" s="15"/>
      <c r="TYH668" s="15"/>
      <c r="TYI668" s="80"/>
      <c r="TYJ668" s="52"/>
      <c r="TYK668" s="69"/>
      <c r="TYL668" s="69"/>
      <c r="TYM668" s="69"/>
      <c r="TYN668" s="107"/>
      <c r="TYO668" s="2"/>
      <c r="TYP668" s="15"/>
      <c r="TYQ668" s="15"/>
      <c r="TYR668" s="80"/>
      <c r="TYS668" s="52"/>
      <c r="TYT668" s="69"/>
      <c r="TYU668" s="69"/>
      <c r="TYV668" s="69"/>
      <c r="TYW668" s="107"/>
      <c r="TYX668" s="2"/>
      <c r="TYY668" s="15"/>
      <c r="TYZ668" s="15"/>
      <c r="TZA668" s="80"/>
      <c r="TZB668" s="52"/>
      <c r="TZC668" s="69"/>
      <c r="TZD668" s="69"/>
      <c r="TZE668" s="69"/>
      <c r="TZF668" s="107"/>
      <c r="TZG668" s="2"/>
      <c r="TZH668" s="15"/>
      <c r="TZI668" s="15"/>
      <c r="TZJ668" s="80"/>
      <c r="TZK668" s="52"/>
      <c r="TZL668" s="69"/>
      <c r="TZM668" s="69"/>
      <c r="TZN668" s="69"/>
      <c r="TZO668" s="107"/>
      <c r="TZP668" s="2"/>
      <c r="TZQ668" s="15"/>
      <c r="TZR668" s="15"/>
      <c r="TZS668" s="80"/>
      <c r="TZT668" s="52"/>
      <c r="TZU668" s="69"/>
      <c r="TZV668" s="69"/>
      <c r="TZW668" s="69"/>
      <c r="TZX668" s="107"/>
      <c r="TZY668" s="2"/>
      <c r="TZZ668" s="15"/>
      <c r="UAA668" s="15"/>
      <c r="UAB668" s="80"/>
      <c r="UAC668" s="52"/>
      <c r="UAD668" s="69"/>
      <c r="UAE668" s="69"/>
      <c r="UAF668" s="69"/>
      <c r="UAG668" s="107"/>
      <c r="UAH668" s="2"/>
      <c r="UAI668" s="15"/>
      <c r="UAJ668" s="15"/>
      <c r="UAK668" s="80"/>
      <c r="UAL668" s="52"/>
      <c r="UAM668" s="69"/>
      <c r="UAN668" s="69"/>
      <c r="UAO668" s="69"/>
      <c r="UAP668" s="107"/>
      <c r="UAQ668" s="2"/>
      <c r="UAR668" s="15"/>
      <c r="UAS668" s="15"/>
      <c r="UAT668" s="80"/>
      <c r="UAU668" s="52"/>
      <c r="UAV668" s="69"/>
      <c r="UAW668" s="69"/>
      <c r="UAX668" s="69"/>
      <c r="UAY668" s="107"/>
      <c r="UAZ668" s="2"/>
      <c r="UBA668" s="15"/>
      <c r="UBB668" s="15"/>
      <c r="UBC668" s="80"/>
      <c r="UBD668" s="52"/>
      <c r="UBE668" s="69"/>
      <c r="UBF668" s="69"/>
      <c r="UBG668" s="69"/>
      <c r="UBH668" s="107"/>
      <c r="UBI668" s="2"/>
      <c r="UBJ668" s="15"/>
      <c r="UBK668" s="15"/>
      <c r="UBL668" s="80"/>
      <c r="UBM668" s="52"/>
      <c r="UBN668" s="69"/>
      <c r="UBO668" s="69"/>
      <c r="UBP668" s="69"/>
      <c r="UBQ668" s="107"/>
      <c r="UBR668" s="2"/>
      <c r="UBS668" s="15"/>
      <c r="UBT668" s="15"/>
      <c r="UBU668" s="80"/>
      <c r="UBV668" s="52"/>
      <c r="UBW668" s="69"/>
      <c r="UBX668" s="69"/>
      <c r="UBY668" s="69"/>
      <c r="UBZ668" s="107"/>
      <c r="UCA668" s="2"/>
      <c r="UCB668" s="15"/>
      <c r="UCC668" s="15"/>
      <c r="UCD668" s="80"/>
      <c r="UCE668" s="52"/>
      <c r="UCF668" s="69"/>
      <c r="UCG668" s="69"/>
      <c r="UCH668" s="69"/>
      <c r="UCI668" s="107"/>
      <c r="UCJ668" s="2"/>
      <c r="UCK668" s="15"/>
      <c r="UCL668" s="15"/>
      <c r="UCM668" s="80"/>
      <c r="UCN668" s="52"/>
      <c r="UCO668" s="69"/>
      <c r="UCP668" s="69"/>
      <c r="UCQ668" s="69"/>
      <c r="UCR668" s="107"/>
      <c r="UCS668" s="2"/>
      <c r="UCT668" s="15"/>
      <c r="UCU668" s="15"/>
      <c r="UCV668" s="80"/>
      <c r="UCW668" s="52"/>
      <c r="UCX668" s="69"/>
      <c r="UCY668" s="69"/>
      <c r="UCZ668" s="69"/>
      <c r="UDA668" s="107"/>
      <c r="UDB668" s="2"/>
      <c r="UDC668" s="15"/>
      <c r="UDD668" s="15"/>
      <c r="UDE668" s="80"/>
      <c r="UDF668" s="52"/>
      <c r="UDG668" s="69"/>
      <c r="UDH668" s="69"/>
      <c r="UDI668" s="69"/>
      <c r="UDJ668" s="107"/>
      <c r="UDK668" s="2"/>
      <c r="UDL668" s="15"/>
      <c r="UDM668" s="15"/>
      <c r="UDN668" s="80"/>
      <c r="UDO668" s="52"/>
      <c r="UDP668" s="69"/>
      <c r="UDQ668" s="69"/>
      <c r="UDR668" s="69"/>
      <c r="UDS668" s="107"/>
      <c r="UDT668" s="2"/>
      <c r="UDU668" s="15"/>
      <c r="UDV668" s="15"/>
      <c r="UDW668" s="80"/>
      <c r="UDX668" s="52"/>
      <c r="UDY668" s="69"/>
      <c r="UDZ668" s="69"/>
      <c r="UEA668" s="69"/>
      <c r="UEB668" s="107"/>
      <c r="UEC668" s="2"/>
      <c r="UED668" s="15"/>
      <c r="UEE668" s="15"/>
      <c r="UEF668" s="80"/>
      <c r="UEG668" s="52"/>
      <c r="UEH668" s="69"/>
      <c r="UEI668" s="69"/>
      <c r="UEJ668" s="69"/>
      <c r="UEK668" s="107"/>
      <c r="UEL668" s="2"/>
      <c r="UEM668" s="15"/>
      <c r="UEN668" s="15"/>
      <c r="UEO668" s="80"/>
      <c r="UEP668" s="52"/>
      <c r="UEQ668" s="69"/>
      <c r="UER668" s="69"/>
      <c r="UES668" s="69"/>
      <c r="UET668" s="107"/>
      <c r="UEU668" s="2"/>
      <c r="UEV668" s="15"/>
      <c r="UEW668" s="15"/>
      <c r="UEX668" s="80"/>
      <c r="UEY668" s="52"/>
      <c r="UEZ668" s="69"/>
      <c r="UFA668" s="69"/>
      <c r="UFB668" s="69"/>
      <c r="UFC668" s="107"/>
      <c r="UFD668" s="2"/>
      <c r="UFE668" s="15"/>
      <c r="UFF668" s="15"/>
      <c r="UFG668" s="80"/>
      <c r="UFH668" s="52"/>
      <c r="UFI668" s="69"/>
      <c r="UFJ668" s="69"/>
      <c r="UFK668" s="69"/>
      <c r="UFL668" s="107"/>
      <c r="UFM668" s="2"/>
      <c r="UFN668" s="15"/>
      <c r="UFO668" s="15"/>
      <c r="UFP668" s="80"/>
      <c r="UFQ668" s="52"/>
      <c r="UFR668" s="69"/>
      <c r="UFS668" s="69"/>
      <c r="UFT668" s="69"/>
      <c r="UFU668" s="107"/>
      <c r="UFV668" s="2"/>
      <c r="UFW668" s="15"/>
      <c r="UFX668" s="15"/>
      <c r="UFY668" s="80"/>
      <c r="UFZ668" s="52"/>
      <c r="UGA668" s="69"/>
      <c r="UGB668" s="69"/>
      <c r="UGC668" s="69"/>
      <c r="UGD668" s="107"/>
      <c r="UGE668" s="2"/>
      <c r="UGF668" s="15"/>
      <c r="UGG668" s="15"/>
      <c r="UGH668" s="80"/>
      <c r="UGI668" s="52"/>
      <c r="UGJ668" s="69"/>
      <c r="UGK668" s="69"/>
      <c r="UGL668" s="69"/>
      <c r="UGM668" s="107"/>
      <c r="UGN668" s="2"/>
      <c r="UGO668" s="15"/>
      <c r="UGP668" s="15"/>
      <c r="UGQ668" s="80"/>
      <c r="UGR668" s="52"/>
      <c r="UGS668" s="69"/>
      <c r="UGT668" s="69"/>
      <c r="UGU668" s="69"/>
      <c r="UGV668" s="107"/>
      <c r="UGW668" s="2"/>
      <c r="UGX668" s="15"/>
      <c r="UGY668" s="15"/>
      <c r="UGZ668" s="80"/>
      <c r="UHA668" s="52"/>
      <c r="UHB668" s="69"/>
      <c r="UHC668" s="69"/>
      <c r="UHD668" s="69"/>
      <c r="UHE668" s="107"/>
      <c r="UHF668" s="2"/>
      <c r="UHG668" s="15"/>
      <c r="UHH668" s="15"/>
      <c r="UHI668" s="80"/>
      <c r="UHJ668" s="52"/>
      <c r="UHK668" s="69"/>
      <c r="UHL668" s="69"/>
      <c r="UHM668" s="69"/>
      <c r="UHN668" s="107"/>
      <c r="UHO668" s="2"/>
      <c r="UHP668" s="15"/>
      <c r="UHQ668" s="15"/>
      <c r="UHR668" s="80"/>
      <c r="UHS668" s="52"/>
      <c r="UHT668" s="69"/>
      <c r="UHU668" s="69"/>
      <c r="UHV668" s="69"/>
      <c r="UHW668" s="107"/>
      <c r="UHX668" s="2"/>
      <c r="UHY668" s="15"/>
      <c r="UHZ668" s="15"/>
      <c r="UIA668" s="80"/>
      <c r="UIB668" s="52"/>
      <c r="UIC668" s="69"/>
      <c r="UID668" s="69"/>
      <c r="UIE668" s="69"/>
      <c r="UIF668" s="107"/>
      <c r="UIG668" s="2"/>
      <c r="UIH668" s="15"/>
      <c r="UII668" s="15"/>
      <c r="UIJ668" s="80"/>
      <c r="UIK668" s="52"/>
      <c r="UIL668" s="69"/>
      <c r="UIM668" s="69"/>
      <c r="UIN668" s="69"/>
      <c r="UIO668" s="107"/>
      <c r="UIP668" s="2"/>
      <c r="UIQ668" s="15"/>
      <c r="UIR668" s="15"/>
      <c r="UIS668" s="80"/>
      <c r="UIT668" s="52"/>
      <c r="UIU668" s="69"/>
      <c r="UIV668" s="69"/>
      <c r="UIW668" s="69"/>
      <c r="UIX668" s="107"/>
      <c r="UIY668" s="2"/>
      <c r="UIZ668" s="15"/>
      <c r="UJA668" s="15"/>
      <c r="UJB668" s="80"/>
      <c r="UJC668" s="52"/>
      <c r="UJD668" s="69"/>
      <c r="UJE668" s="69"/>
      <c r="UJF668" s="69"/>
      <c r="UJG668" s="107"/>
      <c r="UJH668" s="2"/>
      <c r="UJI668" s="15"/>
      <c r="UJJ668" s="15"/>
      <c r="UJK668" s="80"/>
      <c r="UJL668" s="52"/>
      <c r="UJM668" s="69"/>
      <c r="UJN668" s="69"/>
      <c r="UJO668" s="69"/>
      <c r="UJP668" s="107"/>
      <c r="UJQ668" s="2"/>
      <c r="UJR668" s="15"/>
      <c r="UJS668" s="15"/>
      <c r="UJT668" s="80"/>
      <c r="UJU668" s="52"/>
      <c r="UJV668" s="69"/>
      <c r="UJW668" s="69"/>
      <c r="UJX668" s="69"/>
      <c r="UJY668" s="107"/>
      <c r="UJZ668" s="2"/>
      <c r="UKA668" s="15"/>
      <c r="UKB668" s="15"/>
      <c r="UKC668" s="80"/>
      <c r="UKD668" s="52"/>
      <c r="UKE668" s="69"/>
      <c r="UKF668" s="69"/>
      <c r="UKG668" s="69"/>
      <c r="UKH668" s="107"/>
      <c r="UKI668" s="2"/>
      <c r="UKJ668" s="15"/>
      <c r="UKK668" s="15"/>
      <c r="UKL668" s="80"/>
      <c r="UKM668" s="52"/>
      <c r="UKN668" s="69"/>
      <c r="UKO668" s="69"/>
      <c r="UKP668" s="69"/>
      <c r="UKQ668" s="107"/>
      <c r="UKR668" s="2"/>
      <c r="UKS668" s="15"/>
      <c r="UKT668" s="15"/>
      <c r="UKU668" s="80"/>
      <c r="UKV668" s="52"/>
      <c r="UKW668" s="69"/>
      <c r="UKX668" s="69"/>
      <c r="UKY668" s="69"/>
      <c r="UKZ668" s="107"/>
      <c r="ULA668" s="2"/>
      <c r="ULB668" s="15"/>
      <c r="ULC668" s="15"/>
      <c r="ULD668" s="80"/>
      <c r="ULE668" s="52"/>
      <c r="ULF668" s="69"/>
      <c r="ULG668" s="69"/>
      <c r="ULH668" s="69"/>
      <c r="ULI668" s="107"/>
      <c r="ULJ668" s="2"/>
      <c r="ULK668" s="15"/>
      <c r="ULL668" s="15"/>
      <c r="ULM668" s="80"/>
      <c r="ULN668" s="52"/>
      <c r="ULO668" s="69"/>
      <c r="ULP668" s="69"/>
      <c r="ULQ668" s="69"/>
      <c r="ULR668" s="107"/>
      <c r="ULS668" s="2"/>
      <c r="ULT668" s="15"/>
      <c r="ULU668" s="15"/>
      <c r="ULV668" s="80"/>
      <c r="ULW668" s="52"/>
      <c r="ULX668" s="69"/>
      <c r="ULY668" s="69"/>
      <c r="ULZ668" s="69"/>
      <c r="UMA668" s="107"/>
      <c r="UMB668" s="2"/>
      <c r="UMC668" s="15"/>
      <c r="UMD668" s="15"/>
      <c r="UME668" s="80"/>
      <c r="UMF668" s="52"/>
      <c r="UMG668" s="69"/>
      <c r="UMH668" s="69"/>
      <c r="UMI668" s="69"/>
      <c r="UMJ668" s="107"/>
      <c r="UMK668" s="2"/>
      <c r="UML668" s="15"/>
      <c r="UMM668" s="15"/>
      <c r="UMN668" s="80"/>
      <c r="UMO668" s="52"/>
      <c r="UMP668" s="69"/>
      <c r="UMQ668" s="69"/>
      <c r="UMR668" s="69"/>
      <c r="UMS668" s="107"/>
      <c r="UMT668" s="2"/>
      <c r="UMU668" s="15"/>
      <c r="UMV668" s="15"/>
      <c r="UMW668" s="80"/>
      <c r="UMX668" s="52"/>
      <c r="UMY668" s="69"/>
      <c r="UMZ668" s="69"/>
      <c r="UNA668" s="69"/>
      <c r="UNB668" s="107"/>
      <c r="UNC668" s="2"/>
      <c r="UND668" s="15"/>
      <c r="UNE668" s="15"/>
      <c r="UNF668" s="80"/>
      <c r="UNG668" s="52"/>
      <c r="UNH668" s="69"/>
      <c r="UNI668" s="69"/>
      <c r="UNJ668" s="69"/>
      <c r="UNK668" s="107"/>
      <c r="UNL668" s="2"/>
      <c r="UNM668" s="15"/>
      <c r="UNN668" s="15"/>
      <c r="UNO668" s="80"/>
      <c r="UNP668" s="52"/>
      <c r="UNQ668" s="69"/>
      <c r="UNR668" s="69"/>
      <c r="UNS668" s="69"/>
      <c r="UNT668" s="107"/>
      <c r="UNU668" s="2"/>
      <c r="UNV668" s="15"/>
      <c r="UNW668" s="15"/>
      <c r="UNX668" s="80"/>
      <c r="UNY668" s="52"/>
      <c r="UNZ668" s="69"/>
      <c r="UOA668" s="69"/>
      <c r="UOB668" s="69"/>
      <c r="UOC668" s="107"/>
      <c r="UOD668" s="2"/>
      <c r="UOE668" s="15"/>
      <c r="UOF668" s="15"/>
      <c r="UOG668" s="80"/>
      <c r="UOH668" s="52"/>
      <c r="UOI668" s="69"/>
      <c r="UOJ668" s="69"/>
      <c r="UOK668" s="69"/>
      <c r="UOL668" s="107"/>
      <c r="UOM668" s="2"/>
      <c r="UON668" s="15"/>
      <c r="UOO668" s="15"/>
      <c r="UOP668" s="80"/>
      <c r="UOQ668" s="52"/>
      <c r="UOR668" s="69"/>
      <c r="UOS668" s="69"/>
      <c r="UOT668" s="69"/>
      <c r="UOU668" s="107"/>
      <c r="UOV668" s="2"/>
      <c r="UOW668" s="15"/>
      <c r="UOX668" s="15"/>
      <c r="UOY668" s="80"/>
      <c r="UOZ668" s="52"/>
      <c r="UPA668" s="69"/>
      <c r="UPB668" s="69"/>
      <c r="UPC668" s="69"/>
      <c r="UPD668" s="107"/>
      <c r="UPE668" s="2"/>
      <c r="UPF668" s="15"/>
      <c r="UPG668" s="15"/>
      <c r="UPH668" s="80"/>
      <c r="UPI668" s="52"/>
      <c r="UPJ668" s="69"/>
      <c r="UPK668" s="69"/>
      <c r="UPL668" s="69"/>
      <c r="UPM668" s="107"/>
      <c r="UPN668" s="2"/>
      <c r="UPO668" s="15"/>
      <c r="UPP668" s="15"/>
      <c r="UPQ668" s="80"/>
      <c r="UPR668" s="52"/>
      <c r="UPS668" s="69"/>
      <c r="UPT668" s="69"/>
      <c r="UPU668" s="69"/>
      <c r="UPV668" s="107"/>
      <c r="UPW668" s="2"/>
      <c r="UPX668" s="15"/>
      <c r="UPY668" s="15"/>
      <c r="UPZ668" s="80"/>
      <c r="UQA668" s="52"/>
      <c r="UQB668" s="69"/>
      <c r="UQC668" s="69"/>
      <c r="UQD668" s="69"/>
      <c r="UQE668" s="107"/>
      <c r="UQF668" s="2"/>
      <c r="UQG668" s="15"/>
      <c r="UQH668" s="15"/>
      <c r="UQI668" s="80"/>
      <c r="UQJ668" s="52"/>
      <c r="UQK668" s="69"/>
      <c r="UQL668" s="69"/>
      <c r="UQM668" s="69"/>
      <c r="UQN668" s="107"/>
      <c r="UQO668" s="2"/>
      <c r="UQP668" s="15"/>
      <c r="UQQ668" s="15"/>
      <c r="UQR668" s="80"/>
      <c r="UQS668" s="52"/>
      <c r="UQT668" s="69"/>
      <c r="UQU668" s="69"/>
      <c r="UQV668" s="69"/>
      <c r="UQW668" s="107"/>
      <c r="UQX668" s="2"/>
      <c r="UQY668" s="15"/>
      <c r="UQZ668" s="15"/>
      <c r="URA668" s="80"/>
      <c r="URB668" s="52"/>
      <c r="URC668" s="69"/>
      <c r="URD668" s="69"/>
      <c r="URE668" s="69"/>
      <c r="URF668" s="107"/>
      <c r="URG668" s="2"/>
      <c r="URH668" s="15"/>
      <c r="URI668" s="15"/>
      <c r="URJ668" s="80"/>
      <c r="URK668" s="52"/>
      <c r="URL668" s="69"/>
      <c r="URM668" s="69"/>
      <c r="URN668" s="69"/>
      <c r="URO668" s="107"/>
      <c r="URP668" s="2"/>
      <c r="URQ668" s="15"/>
      <c r="URR668" s="15"/>
      <c r="URS668" s="80"/>
      <c r="URT668" s="52"/>
      <c r="URU668" s="69"/>
      <c r="URV668" s="69"/>
      <c r="URW668" s="69"/>
      <c r="URX668" s="107"/>
      <c r="URY668" s="2"/>
      <c r="URZ668" s="15"/>
      <c r="USA668" s="15"/>
      <c r="USB668" s="80"/>
      <c r="USC668" s="52"/>
      <c r="USD668" s="69"/>
      <c r="USE668" s="69"/>
      <c r="USF668" s="69"/>
      <c r="USG668" s="107"/>
      <c r="USH668" s="2"/>
      <c r="USI668" s="15"/>
      <c r="USJ668" s="15"/>
      <c r="USK668" s="80"/>
      <c r="USL668" s="52"/>
      <c r="USM668" s="69"/>
      <c r="USN668" s="69"/>
      <c r="USO668" s="69"/>
      <c r="USP668" s="107"/>
      <c r="USQ668" s="2"/>
      <c r="USR668" s="15"/>
      <c r="USS668" s="15"/>
      <c r="UST668" s="80"/>
      <c r="USU668" s="52"/>
      <c r="USV668" s="69"/>
      <c r="USW668" s="69"/>
      <c r="USX668" s="69"/>
      <c r="USY668" s="107"/>
      <c r="USZ668" s="2"/>
      <c r="UTA668" s="15"/>
      <c r="UTB668" s="15"/>
      <c r="UTC668" s="80"/>
      <c r="UTD668" s="52"/>
      <c r="UTE668" s="69"/>
      <c r="UTF668" s="69"/>
      <c r="UTG668" s="69"/>
      <c r="UTH668" s="107"/>
      <c r="UTI668" s="2"/>
      <c r="UTJ668" s="15"/>
      <c r="UTK668" s="15"/>
      <c r="UTL668" s="80"/>
      <c r="UTM668" s="52"/>
      <c r="UTN668" s="69"/>
      <c r="UTO668" s="69"/>
      <c r="UTP668" s="69"/>
      <c r="UTQ668" s="107"/>
      <c r="UTR668" s="2"/>
      <c r="UTS668" s="15"/>
      <c r="UTT668" s="15"/>
      <c r="UTU668" s="80"/>
      <c r="UTV668" s="52"/>
      <c r="UTW668" s="69"/>
      <c r="UTX668" s="69"/>
      <c r="UTY668" s="69"/>
      <c r="UTZ668" s="107"/>
      <c r="UUA668" s="2"/>
      <c r="UUB668" s="15"/>
      <c r="UUC668" s="15"/>
      <c r="UUD668" s="80"/>
      <c r="UUE668" s="52"/>
      <c r="UUF668" s="69"/>
      <c r="UUG668" s="69"/>
      <c r="UUH668" s="69"/>
      <c r="UUI668" s="107"/>
      <c r="UUJ668" s="2"/>
      <c r="UUK668" s="15"/>
      <c r="UUL668" s="15"/>
      <c r="UUM668" s="80"/>
      <c r="UUN668" s="52"/>
      <c r="UUO668" s="69"/>
      <c r="UUP668" s="69"/>
      <c r="UUQ668" s="69"/>
      <c r="UUR668" s="107"/>
      <c r="UUS668" s="2"/>
      <c r="UUT668" s="15"/>
      <c r="UUU668" s="15"/>
      <c r="UUV668" s="80"/>
      <c r="UUW668" s="52"/>
      <c r="UUX668" s="69"/>
      <c r="UUY668" s="69"/>
      <c r="UUZ668" s="69"/>
      <c r="UVA668" s="107"/>
      <c r="UVB668" s="2"/>
      <c r="UVC668" s="15"/>
      <c r="UVD668" s="15"/>
      <c r="UVE668" s="80"/>
      <c r="UVF668" s="52"/>
      <c r="UVG668" s="69"/>
      <c r="UVH668" s="69"/>
      <c r="UVI668" s="69"/>
      <c r="UVJ668" s="107"/>
      <c r="UVK668" s="2"/>
      <c r="UVL668" s="15"/>
      <c r="UVM668" s="15"/>
      <c r="UVN668" s="80"/>
      <c r="UVO668" s="52"/>
      <c r="UVP668" s="69"/>
      <c r="UVQ668" s="69"/>
      <c r="UVR668" s="69"/>
      <c r="UVS668" s="107"/>
      <c r="UVT668" s="2"/>
      <c r="UVU668" s="15"/>
      <c r="UVV668" s="15"/>
      <c r="UVW668" s="80"/>
      <c r="UVX668" s="52"/>
      <c r="UVY668" s="69"/>
      <c r="UVZ668" s="69"/>
      <c r="UWA668" s="69"/>
      <c r="UWB668" s="107"/>
      <c r="UWC668" s="2"/>
      <c r="UWD668" s="15"/>
      <c r="UWE668" s="15"/>
      <c r="UWF668" s="80"/>
      <c r="UWG668" s="52"/>
      <c r="UWH668" s="69"/>
      <c r="UWI668" s="69"/>
      <c r="UWJ668" s="69"/>
      <c r="UWK668" s="107"/>
      <c r="UWL668" s="2"/>
      <c r="UWM668" s="15"/>
      <c r="UWN668" s="15"/>
      <c r="UWO668" s="80"/>
      <c r="UWP668" s="52"/>
      <c r="UWQ668" s="69"/>
      <c r="UWR668" s="69"/>
      <c r="UWS668" s="69"/>
      <c r="UWT668" s="107"/>
      <c r="UWU668" s="2"/>
      <c r="UWV668" s="15"/>
      <c r="UWW668" s="15"/>
      <c r="UWX668" s="80"/>
      <c r="UWY668" s="52"/>
      <c r="UWZ668" s="69"/>
      <c r="UXA668" s="69"/>
      <c r="UXB668" s="69"/>
      <c r="UXC668" s="107"/>
      <c r="UXD668" s="2"/>
      <c r="UXE668" s="15"/>
      <c r="UXF668" s="15"/>
      <c r="UXG668" s="80"/>
      <c r="UXH668" s="52"/>
      <c r="UXI668" s="69"/>
      <c r="UXJ668" s="69"/>
      <c r="UXK668" s="69"/>
      <c r="UXL668" s="107"/>
      <c r="UXM668" s="2"/>
      <c r="UXN668" s="15"/>
      <c r="UXO668" s="15"/>
      <c r="UXP668" s="80"/>
      <c r="UXQ668" s="52"/>
      <c r="UXR668" s="69"/>
      <c r="UXS668" s="69"/>
      <c r="UXT668" s="69"/>
      <c r="UXU668" s="107"/>
      <c r="UXV668" s="2"/>
      <c r="UXW668" s="15"/>
      <c r="UXX668" s="15"/>
      <c r="UXY668" s="80"/>
      <c r="UXZ668" s="52"/>
      <c r="UYA668" s="69"/>
      <c r="UYB668" s="69"/>
      <c r="UYC668" s="69"/>
      <c r="UYD668" s="107"/>
      <c r="UYE668" s="2"/>
      <c r="UYF668" s="15"/>
      <c r="UYG668" s="15"/>
      <c r="UYH668" s="80"/>
      <c r="UYI668" s="52"/>
      <c r="UYJ668" s="69"/>
      <c r="UYK668" s="69"/>
      <c r="UYL668" s="69"/>
      <c r="UYM668" s="107"/>
      <c r="UYN668" s="2"/>
      <c r="UYO668" s="15"/>
      <c r="UYP668" s="15"/>
      <c r="UYQ668" s="80"/>
      <c r="UYR668" s="52"/>
      <c r="UYS668" s="69"/>
      <c r="UYT668" s="69"/>
      <c r="UYU668" s="69"/>
      <c r="UYV668" s="107"/>
      <c r="UYW668" s="2"/>
      <c r="UYX668" s="15"/>
      <c r="UYY668" s="15"/>
      <c r="UYZ668" s="80"/>
      <c r="UZA668" s="52"/>
      <c r="UZB668" s="69"/>
      <c r="UZC668" s="69"/>
      <c r="UZD668" s="69"/>
      <c r="UZE668" s="107"/>
      <c r="UZF668" s="2"/>
      <c r="UZG668" s="15"/>
      <c r="UZH668" s="15"/>
      <c r="UZI668" s="80"/>
      <c r="UZJ668" s="52"/>
      <c r="UZK668" s="69"/>
      <c r="UZL668" s="69"/>
      <c r="UZM668" s="69"/>
      <c r="UZN668" s="107"/>
      <c r="UZO668" s="2"/>
      <c r="UZP668" s="15"/>
      <c r="UZQ668" s="15"/>
      <c r="UZR668" s="80"/>
      <c r="UZS668" s="52"/>
      <c r="UZT668" s="69"/>
      <c r="UZU668" s="69"/>
      <c r="UZV668" s="69"/>
      <c r="UZW668" s="107"/>
      <c r="UZX668" s="2"/>
      <c r="UZY668" s="15"/>
      <c r="UZZ668" s="15"/>
      <c r="VAA668" s="80"/>
      <c r="VAB668" s="52"/>
      <c r="VAC668" s="69"/>
      <c r="VAD668" s="69"/>
      <c r="VAE668" s="69"/>
      <c r="VAF668" s="107"/>
      <c r="VAG668" s="2"/>
      <c r="VAH668" s="15"/>
      <c r="VAI668" s="15"/>
      <c r="VAJ668" s="80"/>
      <c r="VAK668" s="52"/>
      <c r="VAL668" s="69"/>
      <c r="VAM668" s="69"/>
      <c r="VAN668" s="69"/>
      <c r="VAO668" s="107"/>
      <c r="VAP668" s="2"/>
      <c r="VAQ668" s="15"/>
      <c r="VAR668" s="15"/>
      <c r="VAS668" s="80"/>
      <c r="VAT668" s="52"/>
      <c r="VAU668" s="69"/>
      <c r="VAV668" s="69"/>
      <c r="VAW668" s="69"/>
      <c r="VAX668" s="107"/>
      <c r="VAY668" s="2"/>
      <c r="VAZ668" s="15"/>
      <c r="VBA668" s="15"/>
      <c r="VBB668" s="80"/>
      <c r="VBC668" s="52"/>
      <c r="VBD668" s="69"/>
      <c r="VBE668" s="69"/>
      <c r="VBF668" s="69"/>
      <c r="VBG668" s="107"/>
      <c r="VBH668" s="2"/>
      <c r="VBI668" s="15"/>
      <c r="VBJ668" s="15"/>
      <c r="VBK668" s="80"/>
      <c r="VBL668" s="52"/>
      <c r="VBM668" s="69"/>
      <c r="VBN668" s="69"/>
      <c r="VBO668" s="69"/>
      <c r="VBP668" s="107"/>
      <c r="VBQ668" s="2"/>
      <c r="VBR668" s="15"/>
      <c r="VBS668" s="15"/>
      <c r="VBT668" s="80"/>
      <c r="VBU668" s="52"/>
      <c r="VBV668" s="69"/>
      <c r="VBW668" s="69"/>
      <c r="VBX668" s="69"/>
      <c r="VBY668" s="107"/>
      <c r="VBZ668" s="2"/>
      <c r="VCA668" s="15"/>
      <c r="VCB668" s="15"/>
      <c r="VCC668" s="80"/>
      <c r="VCD668" s="52"/>
      <c r="VCE668" s="69"/>
      <c r="VCF668" s="69"/>
      <c r="VCG668" s="69"/>
      <c r="VCH668" s="107"/>
      <c r="VCI668" s="2"/>
      <c r="VCJ668" s="15"/>
      <c r="VCK668" s="15"/>
      <c r="VCL668" s="80"/>
      <c r="VCM668" s="52"/>
      <c r="VCN668" s="69"/>
      <c r="VCO668" s="69"/>
      <c r="VCP668" s="69"/>
      <c r="VCQ668" s="107"/>
      <c r="VCR668" s="2"/>
      <c r="VCS668" s="15"/>
      <c r="VCT668" s="15"/>
      <c r="VCU668" s="80"/>
      <c r="VCV668" s="52"/>
      <c r="VCW668" s="69"/>
      <c r="VCX668" s="69"/>
      <c r="VCY668" s="69"/>
      <c r="VCZ668" s="107"/>
      <c r="VDA668" s="2"/>
      <c r="VDB668" s="15"/>
      <c r="VDC668" s="15"/>
      <c r="VDD668" s="80"/>
      <c r="VDE668" s="52"/>
      <c r="VDF668" s="69"/>
      <c r="VDG668" s="69"/>
      <c r="VDH668" s="69"/>
      <c r="VDI668" s="107"/>
      <c r="VDJ668" s="2"/>
      <c r="VDK668" s="15"/>
      <c r="VDL668" s="15"/>
      <c r="VDM668" s="80"/>
      <c r="VDN668" s="52"/>
      <c r="VDO668" s="69"/>
      <c r="VDP668" s="69"/>
      <c r="VDQ668" s="69"/>
      <c r="VDR668" s="107"/>
      <c r="VDS668" s="2"/>
      <c r="VDT668" s="15"/>
      <c r="VDU668" s="15"/>
      <c r="VDV668" s="80"/>
      <c r="VDW668" s="52"/>
      <c r="VDX668" s="69"/>
      <c r="VDY668" s="69"/>
      <c r="VDZ668" s="69"/>
      <c r="VEA668" s="107"/>
      <c r="VEB668" s="2"/>
      <c r="VEC668" s="15"/>
      <c r="VED668" s="15"/>
      <c r="VEE668" s="80"/>
      <c r="VEF668" s="52"/>
      <c r="VEG668" s="69"/>
      <c r="VEH668" s="69"/>
      <c r="VEI668" s="69"/>
      <c r="VEJ668" s="107"/>
      <c r="VEK668" s="2"/>
      <c r="VEL668" s="15"/>
      <c r="VEM668" s="15"/>
      <c r="VEN668" s="80"/>
      <c r="VEO668" s="52"/>
      <c r="VEP668" s="69"/>
      <c r="VEQ668" s="69"/>
      <c r="VER668" s="69"/>
      <c r="VES668" s="107"/>
      <c r="VET668" s="2"/>
      <c r="VEU668" s="15"/>
      <c r="VEV668" s="15"/>
      <c r="VEW668" s="80"/>
      <c r="VEX668" s="52"/>
      <c r="VEY668" s="69"/>
      <c r="VEZ668" s="69"/>
      <c r="VFA668" s="69"/>
      <c r="VFB668" s="107"/>
      <c r="VFC668" s="2"/>
      <c r="VFD668" s="15"/>
      <c r="VFE668" s="15"/>
      <c r="VFF668" s="80"/>
      <c r="VFG668" s="52"/>
      <c r="VFH668" s="69"/>
      <c r="VFI668" s="69"/>
      <c r="VFJ668" s="69"/>
      <c r="VFK668" s="107"/>
      <c r="VFL668" s="2"/>
      <c r="VFM668" s="15"/>
      <c r="VFN668" s="15"/>
      <c r="VFO668" s="80"/>
      <c r="VFP668" s="52"/>
      <c r="VFQ668" s="69"/>
      <c r="VFR668" s="69"/>
      <c r="VFS668" s="69"/>
      <c r="VFT668" s="107"/>
      <c r="VFU668" s="2"/>
      <c r="VFV668" s="15"/>
      <c r="VFW668" s="15"/>
      <c r="VFX668" s="80"/>
      <c r="VFY668" s="52"/>
      <c r="VFZ668" s="69"/>
      <c r="VGA668" s="69"/>
      <c r="VGB668" s="69"/>
      <c r="VGC668" s="107"/>
      <c r="VGD668" s="2"/>
      <c r="VGE668" s="15"/>
      <c r="VGF668" s="15"/>
      <c r="VGG668" s="80"/>
      <c r="VGH668" s="52"/>
      <c r="VGI668" s="69"/>
      <c r="VGJ668" s="69"/>
      <c r="VGK668" s="69"/>
      <c r="VGL668" s="107"/>
      <c r="VGM668" s="2"/>
      <c r="VGN668" s="15"/>
      <c r="VGO668" s="15"/>
      <c r="VGP668" s="80"/>
      <c r="VGQ668" s="52"/>
      <c r="VGR668" s="69"/>
      <c r="VGS668" s="69"/>
      <c r="VGT668" s="69"/>
      <c r="VGU668" s="107"/>
      <c r="VGV668" s="2"/>
      <c r="VGW668" s="15"/>
      <c r="VGX668" s="15"/>
      <c r="VGY668" s="80"/>
      <c r="VGZ668" s="52"/>
      <c r="VHA668" s="69"/>
      <c r="VHB668" s="69"/>
      <c r="VHC668" s="69"/>
      <c r="VHD668" s="107"/>
      <c r="VHE668" s="2"/>
      <c r="VHF668" s="15"/>
      <c r="VHG668" s="15"/>
      <c r="VHH668" s="80"/>
      <c r="VHI668" s="52"/>
      <c r="VHJ668" s="69"/>
      <c r="VHK668" s="69"/>
      <c r="VHL668" s="69"/>
      <c r="VHM668" s="107"/>
      <c r="VHN668" s="2"/>
      <c r="VHO668" s="15"/>
      <c r="VHP668" s="15"/>
      <c r="VHQ668" s="80"/>
      <c r="VHR668" s="52"/>
      <c r="VHS668" s="69"/>
      <c r="VHT668" s="69"/>
      <c r="VHU668" s="69"/>
      <c r="VHV668" s="107"/>
      <c r="VHW668" s="2"/>
      <c r="VHX668" s="15"/>
      <c r="VHY668" s="15"/>
      <c r="VHZ668" s="80"/>
      <c r="VIA668" s="52"/>
      <c r="VIB668" s="69"/>
      <c r="VIC668" s="69"/>
      <c r="VID668" s="69"/>
      <c r="VIE668" s="107"/>
      <c r="VIF668" s="2"/>
      <c r="VIG668" s="15"/>
      <c r="VIH668" s="15"/>
      <c r="VII668" s="80"/>
      <c r="VIJ668" s="52"/>
      <c r="VIK668" s="69"/>
      <c r="VIL668" s="69"/>
      <c r="VIM668" s="69"/>
      <c r="VIN668" s="107"/>
      <c r="VIO668" s="2"/>
      <c r="VIP668" s="15"/>
      <c r="VIQ668" s="15"/>
      <c r="VIR668" s="80"/>
      <c r="VIS668" s="52"/>
      <c r="VIT668" s="69"/>
      <c r="VIU668" s="69"/>
      <c r="VIV668" s="69"/>
      <c r="VIW668" s="107"/>
      <c r="VIX668" s="2"/>
      <c r="VIY668" s="15"/>
      <c r="VIZ668" s="15"/>
      <c r="VJA668" s="80"/>
      <c r="VJB668" s="52"/>
      <c r="VJC668" s="69"/>
      <c r="VJD668" s="69"/>
      <c r="VJE668" s="69"/>
      <c r="VJF668" s="107"/>
      <c r="VJG668" s="2"/>
      <c r="VJH668" s="15"/>
      <c r="VJI668" s="15"/>
      <c r="VJJ668" s="80"/>
      <c r="VJK668" s="52"/>
      <c r="VJL668" s="69"/>
      <c r="VJM668" s="69"/>
      <c r="VJN668" s="69"/>
      <c r="VJO668" s="107"/>
      <c r="VJP668" s="2"/>
      <c r="VJQ668" s="15"/>
      <c r="VJR668" s="15"/>
      <c r="VJS668" s="80"/>
      <c r="VJT668" s="52"/>
      <c r="VJU668" s="69"/>
      <c r="VJV668" s="69"/>
      <c r="VJW668" s="69"/>
      <c r="VJX668" s="107"/>
      <c r="VJY668" s="2"/>
      <c r="VJZ668" s="15"/>
      <c r="VKA668" s="15"/>
      <c r="VKB668" s="80"/>
      <c r="VKC668" s="52"/>
      <c r="VKD668" s="69"/>
      <c r="VKE668" s="69"/>
      <c r="VKF668" s="69"/>
      <c r="VKG668" s="107"/>
      <c r="VKH668" s="2"/>
      <c r="VKI668" s="15"/>
      <c r="VKJ668" s="15"/>
      <c r="VKK668" s="80"/>
      <c r="VKL668" s="52"/>
      <c r="VKM668" s="69"/>
      <c r="VKN668" s="69"/>
      <c r="VKO668" s="69"/>
      <c r="VKP668" s="107"/>
      <c r="VKQ668" s="2"/>
      <c r="VKR668" s="15"/>
      <c r="VKS668" s="15"/>
      <c r="VKT668" s="80"/>
      <c r="VKU668" s="52"/>
      <c r="VKV668" s="69"/>
      <c r="VKW668" s="69"/>
      <c r="VKX668" s="69"/>
      <c r="VKY668" s="107"/>
      <c r="VKZ668" s="2"/>
      <c r="VLA668" s="15"/>
      <c r="VLB668" s="15"/>
      <c r="VLC668" s="80"/>
      <c r="VLD668" s="52"/>
      <c r="VLE668" s="69"/>
      <c r="VLF668" s="69"/>
      <c r="VLG668" s="69"/>
      <c r="VLH668" s="107"/>
      <c r="VLI668" s="2"/>
      <c r="VLJ668" s="15"/>
      <c r="VLK668" s="15"/>
      <c r="VLL668" s="80"/>
      <c r="VLM668" s="52"/>
      <c r="VLN668" s="69"/>
      <c r="VLO668" s="69"/>
      <c r="VLP668" s="69"/>
      <c r="VLQ668" s="107"/>
      <c r="VLR668" s="2"/>
      <c r="VLS668" s="15"/>
      <c r="VLT668" s="15"/>
      <c r="VLU668" s="80"/>
      <c r="VLV668" s="52"/>
      <c r="VLW668" s="69"/>
      <c r="VLX668" s="69"/>
      <c r="VLY668" s="69"/>
      <c r="VLZ668" s="107"/>
      <c r="VMA668" s="2"/>
      <c r="VMB668" s="15"/>
      <c r="VMC668" s="15"/>
      <c r="VMD668" s="80"/>
      <c r="VME668" s="52"/>
      <c r="VMF668" s="69"/>
      <c r="VMG668" s="69"/>
      <c r="VMH668" s="69"/>
      <c r="VMI668" s="107"/>
      <c r="VMJ668" s="2"/>
      <c r="VMK668" s="15"/>
      <c r="VML668" s="15"/>
      <c r="VMM668" s="80"/>
      <c r="VMN668" s="52"/>
      <c r="VMO668" s="69"/>
      <c r="VMP668" s="69"/>
      <c r="VMQ668" s="69"/>
      <c r="VMR668" s="107"/>
      <c r="VMS668" s="2"/>
      <c r="VMT668" s="15"/>
      <c r="VMU668" s="15"/>
      <c r="VMV668" s="80"/>
      <c r="VMW668" s="52"/>
      <c r="VMX668" s="69"/>
      <c r="VMY668" s="69"/>
      <c r="VMZ668" s="69"/>
      <c r="VNA668" s="107"/>
      <c r="VNB668" s="2"/>
      <c r="VNC668" s="15"/>
      <c r="VND668" s="15"/>
      <c r="VNE668" s="80"/>
      <c r="VNF668" s="52"/>
      <c r="VNG668" s="69"/>
      <c r="VNH668" s="69"/>
      <c r="VNI668" s="69"/>
      <c r="VNJ668" s="107"/>
      <c r="VNK668" s="2"/>
      <c r="VNL668" s="15"/>
      <c r="VNM668" s="15"/>
      <c r="VNN668" s="80"/>
      <c r="VNO668" s="52"/>
      <c r="VNP668" s="69"/>
      <c r="VNQ668" s="69"/>
      <c r="VNR668" s="69"/>
      <c r="VNS668" s="107"/>
      <c r="VNT668" s="2"/>
      <c r="VNU668" s="15"/>
      <c r="VNV668" s="15"/>
      <c r="VNW668" s="80"/>
      <c r="VNX668" s="52"/>
      <c r="VNY668" s="69"/>
      <c r="VNZ668" s="69"/>
      <c r="VOA668" s="69"/>
      <c r="VOB668" s="107"/>
      <c r="VOC668" s="2"/>
      <c r="VOD668" s="15"/>
      <c r="VOE668" s="15"/>
      <c r="VOF668" s="80"/>
      <c r="VOG668" s="52"/>
      <c r="VOH668" s="69"/>
      <c r="VOI668" s="69"/>
      <c r="VOJ668" s="69"/>
      <c r="VOK668" s="107"/>
      <c r="VOL668" s="2"/>
      <c r="VOM668" s="15"/>
      <c r="VON668" s="15"/>
      <c r="VOO668" s="80"/>
      <c r="VOP668" s="52"/>
      <c r="VOQ668" s="69"/>
      <c r="VOR668" s="69"/>
      <c r="VOS668" s="69"/>
      <c r="VOT668" s="107"/>
      <c r="VOU668" s="2"/>
      <c r="VOV668" s="15"/>
      <c r="VOW668" s="15"/>
      <c r="VOX668" s="80"/>
      <c r="VOY668" s="52"/>
      <c r="VOZ668" s="69"/>
      <c r="VPA668" s="69"/>
      <c r="VPB668" s="69"/>
      <c r="VPC668" s="107"/>
      <c r="VPD668" s="2"/>
      <c r="VPE668" s="15"/>
      <c r="VPF668" s="15"/>
      <c r="VPG668" s="80"/>
      <c r="VPH668" s="52"/>
      <c r="VPI668" s="69"/>
      <c r="VPJ668" s="69"/>
      <c r="VPK668" s="69"/>
      <c r="VPL668" s="107"/>
      <c r="VPM668" s="2"/>
      <c r="VPN668" s="15"/>
      <c r="VPO668" s="15"/>
      <c r="VPP668" s="80"/>
      <c r="VPQ668" s="52"/>
      <c r="VPR668" s="69"/>
      <c r="VPS668" s="69"/>
      <c r="VPT668" s="69"/>
      <c r="VPU668" s="107"/>
      <c r="VPV668" s="2"/>
      <c r="VPW668" s="15"/>
      <c r="VPX668" s="15"/>
      <c r="VPY668" s="80"/>
      <c r="VPZ668" s="52"/>
      <c r="VQA668" s="69"/>
      <c r="VQB668" s="69"/>
      <c r="VQC668" s="69"/>
      <c r="VQD668" s="107"/>
      <c r="VQE668" s="2"/>
      <c r="VQF668" s="15"/>
      <c r="VQG668" s="15"/>
      <c r="VQH668" s="80"/>
      <c r="VQI668" s="52"/>
      <c r="VQJ668" s="69"/>
      <c r="VQK668" s="69"/>
      <c r="VQL668" s="69"/>
      <c r="VQM668" s="107"/>
      <c r="VQN668" s="2"/>
      <c r="VQO668" s="15"/>
      <c r="VQP668" s="15"/>
      <c r="VQQ668" s="80"/>
      <c r="VQR668" s="52"/>
      <c r="VQS668" s="69"/>
      <c r="VQT668" s="69"/>
      <c r="VQU668" s="69"/>
      <c r="VQV668" s="107"/>
      <c r="VQW668" s="2"/>
      <c r="VQX668" s="15"/>
      <c r="VQY668" s="15"/>
      <c r="VQZ668" s="80"/>
      <c r="VRA668" s="52"/>
      <c r="VRB668" s="69"/>
      <c r="VRC668" s="69"/>
      <c r="VRD668" s="69"/>
      <c r="VRE668" s="107"/>
      <c r="VRF668" s="2"/>
      <c r="VRG668" s="15"/>
      <c r="VRH668" s="15"/>
      <c r="VRI668" s="80"/>
      <c r="VRJ668" s="52"/>
      <c r="VRK668" s="69"/>
      <c r="VRL668" s="69"/>
      <c r="VRM668" s="69"/>
      <c r="VRN668" s="107"/>
      <c r="VRO668" s="2"/>
      <c r="VRP668" s="15"/>
      <c r="VRQ668" s="15"/>
      <c r="VRR668" s="80"/>
      <c r="VRS668" s="52"/>
      <c r="VRT668" s="69"/>
      <c r="VRU668" s="69"/>
      <c r="VRV668" s="69"/>
      <c r="VRW668" s="107"/>
      <c r="VRX668" s="2"/>
      <c r="VRY668" s="15"/>
      <c r="VRZ668" s="15"/>
      <c r="VSA668" s="80"/>
      <c r="VSB668" s="52"/>
      <c r="VSC668" s="69"/>
      <c r="VSD668" s="69"/>
      <c r="VSE668" s="69"/>
      <c r="VSF668" s="107"/>
      <c r="VSG668" s="2"/>
      <c r="VSH668" s="15"/>
      <c r="VSI668" s="15"/>
      <c r="VSJ668" s="80"/>
      <c r="VSK668" s="52"/>
      <c r="VSL668" s="69"/>
      <c r="VSM668" s="69"/>
      <c r="VSN668" s="69"/>
      <c r="VSO668" s="107"/>
      <c r="VSP668" s="2"/>
      <c r="VSQ668" s="15"/>
      <c r="VSR668" s="15"/>
      <c r="VSS668" s="80"/>
      <c r="VST668" s="52"/>
      <c r="VSU668" s="69"/>
      <c r="VSV668" s="69"/>
      <c r="VSW668" s="69"/>
      <c r="VSX668" s="107"/>
      <c r="VSY668" s="2"/>
      <c r="VSZ668" s="15"/>
      <c r="VTA668" s="15"/>
      <c r="VTB668" s="80"/>
      <c r="VTC668" s="52"/>
      <c r="VTD668" s="69"/>
      <c r="VTE668" s="69"/>
      <c r="VTF668" s="69"/>
      <c r="VTG668" s="107"/>
      <c r="VTH668" s="2"/>
      <c r="VTI668" s="15"/>
      <c r="VTJ668" s="15"/>
      <c r="VTK668" s="80"/>
      <c r="VTL668" s="52"/>
      <c r="VTM668" s="69"/>
      <c r="VTN668" s="69"/>
      <c r="VTO668" s="69"/>
      <c r="VTP668" s="107"/>
      <c r="VTQ668" s="2"/>
      <c r="VTR668" s="15"/>
      <c r="VTS668" s="15"/>
      <c r="VTT668" s="80"/>
      <c r="VTU668" s="52"/>
      <c r="VTV668" s="69"/>
      <c r="VTW668" s="69"/>
      <c r="VTX668" s="69"/>
      <c r="VTY668" s="107"/>
      <c r="VTZ668" s="2"/>
      <c r="VUA668" s="15"/>
      <c r="VUB668" s="15"/>
      <c r="VUC668" s="80"/>
      <c r="VUD668" s="52"/>
      <c r="VUE668" s="69"/>
      <c r="VUF668" s="69"/>
      <c r="VUG668" s="69"/>
      <c r="VUH668" s="107"/>
      <c r="VUI668" s="2"/>
      <c r="VUJ668" s="15"/>
      <c r="VUK668" s="15"/>
      <c r="VUL668" s="80"/>
      <c r="VUM668" s="52"/>
      <c r="VUN668" s="69"/>
      <c r="VUO668" s="69"/>
      <c r="VUP668" s="69"/>
      <c r="VUQ668" s="107"/>
      <c r="VUR668" s="2"/>
      <c r="VUS668" s="15"/>
      <c r="VUT668" s="15"/>
      <c r="VUU668" s="80"/>
      <c r="VUV668" s="52"/>
      <c r="VUW668" s="69"/>
      <c r="VUX668" s="69"/>
      <c r="VUY668" s="69"/>
      <c r="VUZ668" s="107"/>
      <c r="VVA668" s="2"/>
      <c r="VVB668" s="15"/>
      <c r="VVC668" s="15"/>
      <c r="VVD668" s="80"/>
      <c r="VVE668" s="52"/>
      <c r="VVF668" s="69"/>
      <c r="VVG668" s="69"/>
      <c r="VVH668" s="69"/>
      <c r="VVI668" s="107"/>
      <c r="VVJ668" s="2"/>
      <c r="VVK668" s="15"/>
      <c r="VVL668" s="15"/>
      <c r="VVM668" s="80"/>
      <c r="VVN668" s="52"/>
      <c r="VVO668" s="69"/>
      <c r="VVP668" s="69"/>
      <c r="VVQ668" s="69"/>
      <c r="VVR668" s="107"/>
      <c r="VVS668" s="2"/>
      <c r="VVT668" s="15"/>
      <c r="VVU668" s="15"/>
      <c r="VVV668" s="80"/>
      <c r="VVW668" s="52"/>
      <c r="VVX668" s="69"/>
      <c r="VVY668" s="69"/>
      <c r="VVZ668" s="69"/>
      <c r="VWA668" s="107"/>
      <c r="VWB668" s="2"/>
      <c r="VWC668" s="15"/>
      <c r="VWD668" s="15"/>
      <c r="VWE668" s="80"/>
      <c r="VWF668" s="52"/>
      <c r="VWG668" s="69"/>
      <c r="VWH668" s="69"/>
      <c r="VWI668" s="69"/>
      <c r="VWJ668" s="107"/>
      <c r="VWK668" s="2"/>
      <c r="VWL668" s="15"/>
      <c r="VWM668" s="15"/>
      <c r="VWN668" s="80"/>
      <c r="VWO668" s="52"/>
      <c r="VWP668" s="69"/>
      <c r="VWQ668" s="69"/>
      <c r="VWR668" s="69"/>
      <c r="VWS668" s="107"/>
      <c r="VWT668" s="2"/>
      <c r="VWU668" s="15"/>
      <c r="VWV668" s="15"/>
      <c r="VWW668" s="80"/>
      <c r="VWX668" s="52"/>
      <c r="VWY668" s="69"/>
      <c r="VWZ668" s="69"/>
      <c r="VXA668" s="69"/>
      <c r="VXB668" s="107"/>
      <c r="VXC668" s="2"/>
      <c r="VXD668" s="15"/>
      <c r="VXE668" s="15"/>
      <c r="VXF668" s="80"/>
      <c r="VXG668" s="52"/>
      <c r="VXH668" s="69"/>
      <c r="VXI668" s="69"/>
      <c r="VXJ668" s="69"/>
      <c r="VXK668" s="107"/>
      <c r="VXL668" s="2"/>
      <c r="VXM668" s="15"/>
      <c r="VXN668" s="15"/>
      <c r="VXO668" s="80"/>
      <c r="VXP668" s="52"/>
      <c r="VXQ668" s="69"/>
      <c r="VXR668" s="69"/>
      <c r="VXS668" s="69"/>
      <c r="VXT668" s="107"/>
      <c r="VXU668" s="2"/>
      <c r="VXV668" s="15"/>
      <c r="VXW668" s="15"/>
      <c r="VXX668" s="80"/>
      <c r="VXY668" s="52"/>
      <c r="VXZ668" s="69"/>
      <c r="VYA668" s="69"/>
      <c r="VYB668" s="69"/>
      <c r="VYC668" s="107"/>
      <c r="VYD668" s="2"/>
      <c r="VYE668" s="15"/>
      <c r="VYF668" s="15"/>
      <c r="VYG668" s="80"/>
      <c r="VYH668" s="52"/>
      <c r="VYI668" s="69"/>
      <c r="VYJ668" s="69"/>
      <c r="VYK668" s="69"/>
      <c r="VYL668" s="107"/>
      <c r="VYM668" s="2"/>
      <c r="VYN668" s="15"/>
      <c r="VYO668" s="15"/>
      <c r="VYP668" s="80"/>
      <c r="VYQ668" s="52"/>
      <c r="VYR668" s="69"/>
      <c r="VYS668" s="69"/>
      <c r="VYT668" s="69"/>
      <c r="VYU668" s="107"/>
      <c r="VYV668" s="2"/>
      <c r="VYW668" s="15"/>
      <c r="VYX668" s="15"/>
      <c r="VYY668" s="80"/>
      <c r="VYZ668" s="52"/>
      <c r="VZA668" s="69"/>
      <c r="VZB668" s="69"/>
      <c r="VZC668" s="69"/>
      <c r="VZD668" s="107"/>
      <c r="VZE668" s="2"/>
      <c r="VZF668" s="15"/>
      <c r="VZG668" s="15"/>
      <c r="VZH668" s="80"/>
      <c r="VZI668" s="52"/>
      <c r="VZJ668" s="69"/>
      <c r="VZK668" s="69"/>
      <c r="VZL668" s="69"/>
      <c r="VZM668" s="107"/>
      <c r="VZN668" s="2"/>
      <c r="VZO668" s="15"/>
      <c r="VZP668" s="15"/>
      <c r="VZQ668" s="80"/>
      <c r="VZR668" s="52"/>
      <c r="VZS668" s="69"/>
      <c r="VZT668" s="69"/>
      <c r="VZU668" s="69"/>
      <c r="VZV668" s="107"/>
      <c r="VZW668" s="2"/>
      <c r="VZX668" s="15"/>
      <c r="VZY668" s="15"/>
      <c r="VZZ668" s="80"/>
      <c r="WAA668" s="52"/>
      <c r="WAB668" s="69"/>
      <c r="WAC668" s="69"/>
      <c r="WAD668" s="69"/>
      <c r="WAE668" s="107"/>
      <c r="WAF668" s="2"/>
      <c r="WAG668" s="15"/>
      <c r="WAH668" s="15"/>
      <c r="WAI668" s="80"/>
      <c r="WAJ668" s="52"/>
      <c r="WAK668" s="69"/>
      <c r="WAL668" s="69"/>
      <c r="WAM668" s="69"/>
      <c r="WAN668" s="107"/>
      <c r="WAO668" s="2"/>
      <c r="WAP668" s="15"/>
      <c r="WAQ668" s="15"/>
      <c r="WAR668" s="80"/>
      <c r="WAS668" s="52"/>
      <c r="WAT668" s="69"/>
      <c r="WAU668" s="69"/>
      <c r="WAV668" s="69"/>
      <c r="WAW668" s="107"/>
      <c r="WAX668" s="2"/>
      <c r="WAY668" s="15"/>
      <c r="WAZ668" s="15"/>
      <c r="WBA668" s="80"/>
      <c r="WBB668" s="52"/>
      <c r="WBC668" s="69"/>
      <c r="WBD668" s="69"/>
      <c r="WBE668" s="69"/>
      <c r="WBF668" s="107"/>
      <c r="WBG668" s="2"/>
      <c r="WBH668" s="15"/>
      <c r="WBI668" s="15"/>
      <c r="WBJ668" s="80"/>
      <c r="WBK668" s="52"/>
      <c r="WBL668" s="69"/>
      <c r="WBM668" s="69"/>
      <c r="WBN668" s="69"/>
      <c r="WBO668" s="107"/>
      <c r="WBP668" s="2"/>
      <c r="WBQ668" s="15"/>
      <c r="WBR668" s="15"/>
      <c r="WBS668" s="80"/>
      <c r="WBT668" s="52"/>
      <c r="WBU668" s="69"/>
      <c r="WBV668" s="69"/>
      <c r="WBW668" s="69"/>
      <c r="WBX668" s="107"/>
      <c r="WBY668" s="2"/>
      <c r="WBZ668" s="15"/>
      <c r="WCA668" s="15"/>
      <c r="WCB668" s="80"/>
      <c r="WCC668" s="52"/>
      <c r="WCD668" s="69"/>
      <c r="WCE668" s="69"/>
      <c r="WCF668" s="69"/>
      <c r="WCG668" s="107"/>
      <c r="WCH668" s="2"/>
      <c r="WCI668" s="15"/>
      <c r="WCJ668" s="15"/>
      <c r="WCK668" s="80"/>
      <c r="WCL668" s="52"/>
      <c r="WCM668" s="69"/>
      <c r="WCN668" s="69"/>
      <c r="WCO668" s="69"/>
      <c r="WCP668" s="107"/>
      <c r="WCQ668" s="2"/>
      <c r="WCR668" s="15"/>
      <c r="WCS668" s="15"/>
      <c r="WCT668" s="80"/>
      <c r="WCU668" s="52"/>
      <c r="WCV668" s="69"/>
      <c r="WCW668" s="69"/>
      <c r="WCX668" s="69"/>
      <c r="WCY668" s="107"/>
      <c r="WCZ668" s="2"/>
      <c r="WDA668" s="15"/>
      <c r="WDB668" s="15"/>
      <c r="WDC668" s="80"/>
      <c r="WDD668" s="52"/>
      <c r="WDE668" s="69"/>
      <c r="WDF668" s="69"/>
      <c r="WDG668" s="69"/>
      <c r="WDH668" s="107"/>
      <c r="WDI668" s="2"/>
      <c r="WDJ668" s="15"/>
      <c r="WDK668" s="15"/>
      <c r="WDL668" s="80"/>
      <c r="WDM668" s="52"/>
      <c r="WDN668" s="69"/>
      <c r="WDO668" s="69"/>
      <c r="WDP668" s="69"/>
      <c r="WDQ668" s="107"/>
      <c r="WDR668" s="2"/>
      <c r="WDS668" s="15"/>
      <c r="WDT668" s="15"/>
      <c r="WDU668" s="80"/>
      <c r="WDV668" s="52"/>
      <c r="WDW668" s="69"/>
      <c r="WDX668" s="69"/>
      <c r="WDY668" s="69"/>
      <c r="WDZ668" s="107"/>
      <c r="WEA668" s="2"/>
      <c r="WEB668" s="15"/>
      <c r="WEC668" s="15"/>
      <c r="WED668" s="80"/>
      <c r="WEE668" s="52"/>
      <c r="WEF668" s="69"/>
      <c r="WEG668" s="69"/>
      <c r="WEH668" s="69"/>
      <c r="WEI668" s="107"/>
      <c r="WEJ668" s="2"/>
      <c r="WEK668" s="15"/>
      <c r="WEL668" s="15"/>
      <c r="WEM668" s="80"/>
      <c r="WEN668" s="52"/>
      <c r="WEO668" s="69"/>
      <c r="WEP668" s="69"/>
      <c r="WEQ668" s="69"/>
      <c r="WER668" s="107"/>
      <c r="WES668" s="2"/>
      <c r="WET668" s="15"/>
      <c r="WEU668" s="15"/>
      <c r="WEV668" s="80"/>
      <c r="WEW668" s="52"/>
      <c r="WEX668" s="69"/>
      <c r="WEY668" s="69"/>
      <c r="WEZ668" s="69"/>
      <c r="WFA668" s="107"/>
      <c r="WFB668" s="2"/>
      <c r="WFC668" s="15"/>
      <c r="WFD668" s="15"/>
      <c r="WFE668" s="80"/>
      <c r="WFF668" s="52"/>
      <c r="WFG668" s="69"/>
      <c r="WFH668" s="69"/>
      <c r="WFI668" s="69"/>
      <c r="WFJ668" s="107"/>
      <c r="WFK668" s="2"/>
      <c r="WFL668" s="15"/>
      <c r="WFM668" s="15"/>
      <c r="WFN668" s="80"/>
      <c r="WFO668" s="52"/>
      <c r="WFP668" s="69"/>
      <c r="WFQ668" s="69"/>
      <c r="WFR668" s="69"/>
      <c r="WFS668" s="107"/>
      <c r="WFT668" s="2"/>
      <c r="WFU668" s="15"/>
      <c r="WFV668" s="15"/>
      <c r="WFW668" s="80"/>
      <c r="WFX668" s="52"/>
      <c r="WFY668" s="69"/>
      <c r="WFZ668" s="69"/>
      <c r="WGA668" s="69"/>
      <c r="WGB668" s="107"/>
      <c r="WGC668" s="2"/>
      <c r="WGD668" s="15"/>
      <c r="WGE668" s="15"/>
      <c r="WGF668" s="80"/>
      <c r="WGG668" s="52"/>
      <c r="WGH668" s="69"/>
      <c r="WGI668" s="69"/>
      <c r="WGJ668" s="69"/>
      <c r="WGK668" s="107"/>
      <c r="WGL668" s="2"/>
      <c r="WGM668" s="15"/>
      <c r="WGN668" s="15"/>
      <c r="WGO668" s="80"/>
      <c r="WGP668" s="52"/>
      <c r="WGQ668" s="69"/>
      <c r="WGR668" s="69"/>
      <c r="WGS668" s="69"/>
      <c r="WGT668" s="107"/>
      <c r="WGU668" s="2"/>
      <c r="WGV668" s="15"/>
      <c r="WGW668" s="15"/>
      <c r="WGX668" s="80"/>
      <c r="WGY668" s="52"/>
      <c r="WGZ668" s="69"/>
      <c r="WHA668" s="69"/>
      <c r="WHB668" s="69"/>
      <c r="WHC668" s="107"/>
      <c r="WHD668" s="2"/>
      <c r="WHE668" s="15"/>
      <c r="WHF668" s="15"/>
      <c r="WHG668" s="80"/>
      <c r="WHH668" s="52"/>
      <c r="WHI668" s="69"/>
      <c r="WHJ668" s="69"/>
      <c r="WHK668" s="69"/>
      <c r="WHL668" s="107"/>
      <c r="WHM668" s="2"/>
      <c r="WHN668" s="15"/>
      <c r="WHO668" s="15"/>
      <c r="WHP668" s="80"/>
      <c r="WHQ668" s="52"/>
      <c r="WHR668" s="69"/>
      <c r="WHS668" s="69"/>
      <c r="WHT668" s="69"/>
      <c r="WHU668" s="107"/>
      <c r="WHV668" s="2"/>
      <c r="WHW668" s="15"/>
      <c r="WHX668" s="15"/>
      <c r="WHY668" s="80"/>
      <c r="WHZ668" s="52"/>
      <c r="WIA668" s="69"/>
      <c r="WIB668" s="69"/>
      <c r="WIC668" s="69"/>
      <c r="WID668" s="107"/>
      <c r="WIE668" s="2"/>
      <c r="WIF668" s="15"/>
      <c r="WIG668" s="15"/>
      <c r="WIH668" s="80"/>
      <c r="WII668" s="52"/>
      <c r="WIJ668" s="69"/>
      <c r="WIK668" s="69"/>
      <c r="WIL668" s="69"/>
      <c r="WIM668" s="107"/>
      <c r="WIN668" s="2"/>
      <c r="WIO668" s="15"/>
      <c r="WIP668" s="15"/>
      <c r="WIQ668" s="80"/>
      <c r="WIR668" s="52"/>
      <c r="WIS668" s="69"/>
      <c r="WIT668" s="69"/>
      <c r="WIU668" s="69"/>
      <c r="WIV668" s="107"/>
      <c r="WIW668" s="2"/>
      <c r="WIX668" s="15"/>
      <c r="WIY668" s="15"/>
      <c r="WIZ668" s="80"/>
      <c r="WJA668" s="52"/>
      <c r="WJB668" s="69"/>
      <c r="WJC668" s="69"/>
      <c r="WJD668" s="69"/>
      <c r="WJE668" s="107"/>
      <c r="WJF668" s="2"/>
      <c r="WJG668" s="15"/>
      <c r="WJH668" s="15"/>
      <c r="WJI668" s="80"/>
      <c r="WJJ668" s="52"/>
      <c r="WJK668" s="69"/>
      <c r="WJL668" s="69"/>
      <c r="WJM668" s="69"/>
      <c r="WJN668" s="107"/>
      <c r="WJO668" s="2"/>
      <c r="WJP668" s="15"/>
      <c r="WJQ668" s="15"/>
      <c r="WJR668" s="80"/>
      <c r="WJS668" s="52"/>
      <c r="WJT668" s="69"/>
      <c r="WJU668" s="69"/>
      <c r="WJV668" s="69"/>
      <c r="WJW668" s="107"/>
      <c r="WJX668" s="2"/>
      <c r="WJY668" s="15"/>
      <c r="WJZ668" s="15"/>
      <c r="WKA668" s="80"/>
      <c r="WKB668" s="52"/>
      <c r="WKC668" s="69"/>
      <c r="WKD668" s="69"/>
      <c r="WKE668" s="69"/>
      <c r="WKF668" s="107"/>
      <c r="WKG668" s="2"/>
      <c r="WKH668" s="15"/>
      <c r="WKI668" s="15"/>
      <c r="WKJ668" s="80"/>
      <c r="WKK668" s="52"/>
      <c r="WKL668" s="69"/>
      <c r="WKM668" s="69"/>
      <c r="WKN668" s="69"/>
      <c r="WKO668" s="107"/>
      <c r="WKP668" s="2"/>
      <c r="WKQ668" s="15"/>
      <c r="WKR668" s="15"/>
      <c r="WKS668" s="80"/>
      <c r="WKT668" s="52"/>
      <c r="WKU668" s="69"/>
      <c r="WKV668" s="69"/>
      <c r="WKW668" s="69"/>
      <c r="WKX668" s="107"/>
      <c r="WKY668" s="2"/>
      <c r="WKZ668" s="15"/>
      <c r="WLA668" s="15"/>
      <c r="WLB668" s="80"/>
      <c r="WLC668" s="52"/>
      <c r="WLD668" s="69"/>
      <c r="WLE668" s="69"/>
      <c r="WLF668" s="69"/>
      <c r="WLG668" s="107"/>
      <c r="WLH668" s="2"/>
      <c r="WLI668" s="15"/>
      <c r="WLJ668" s="15"/>
      <c r="WLK668" s="80"/>
      <c r="WLL668" s="52"/>
      <c r="WLM668" s="69"/>
      <c r="WLN668" s="69"/>
      <c r="WLO668" s="69"/>
      <c r="WLP668" s="107"/>
      <c r="WLQ668" s="2"/>
      <c r="WLR668" s="15"/>
      <c r="WLS668" s="15"/>
      <c r="WLT668" s="80"/>
      <c r="WLU668" s="52"/>
      <c r="WLV668" s="69"/>
      <c r="WLW668" s="69"/>
      <c r="WLX668" s="69"/>
      <c r="WLY668" s="107"/>
      <c r="WLZ668" s="2"/>
      <c r="WMA668" s="15"/>
      <c r="WMB668" s="15"/>
      <c r="WMC668" s="80"/>
      <c r="WMD668" s="52"/>
      <c r="WME668" s="69"/>
      <c r="WMF668" s="69"/>
      <c r="WMG668" s="69"/>
      <c r="WMH668" s="107"/>
      <c r="WMI668" s="2"/>
      <c r="WMJ668" s="15"/>
      <c r="WMK668" s="15"/>
      <c r="WML668" s="80"/>
      <c r="WMM668" s="52"/>
      <c r="WMN668" s="69"/>
      <c r="WMO668" s="69"/>
      <c r="WMP668" s="69"/>
      <c r="WMQ668" s="107"/>
      <c r="WMR668" s="2"/>
      <c r="WMS668" s="15"/>
      <c r="WMT668" s="15"/>
      <c r="WMU668" s="80"/>
      <c r="WMV668" s="52"/>
      <c r="WMW668" s="69"/>
      <c r="WMX668" s="69"/>
      <c r="WMY668" s="69"/>
      <c r="WMZ668" s="107"/>
      <c r="WNA668" s="2"/>
      <c r="WNB668" s="15"/>
      <c r="WNC668" s="15"/>
      <c r="WND668" s="80"/>
      <c r="WNE668" s="52"/>
      <c r="WNF668" s="69"/>
      <c r="WNG668" s="69"/>
      <c r="WNH668" s="69"/>
      <c r="WNI668" s="107"/>
      <c r="WNJ668" s="2"/>
      <c r="WNK668" s="15"/>
      <c r="WNL668" s="15"/>
      <c r="WNM668" s="80"/>
      <c r="WNN668" s="52"/>
      <c r="WNO668" s="69"/>
      <c r="WNP668" s="69"/>
      <c r="WNQ668" s="69"/>
      <c r="WNR668" s="107"/>
      <c r="WNS668" s="2"/>
      <c r="WNT668" s="15"/>
      <c r="WNU668" s="15"/>
      <c r="WNV668" s="80"/>
      <c r="WNW668" s="52"/>
      <c r="WNX668" s="69"/>
      <c r="WNY668" s="69"/>
      <c r="WNZ668" s="69"/>
      <c r="WOA668" s="107"/>
      <c r="WOB668" s="2"/>
      <c r="WOC668" s="15"/>
      <c r="WOD668" s="15"/>
      <c r="WOE668" s="80"/>
      <c r="WOF668" s="52"/>
      <c r="WOG668" s="69"/>
      <c r="WOH668" s="69"/>
      <c r="WOI668" s="69"/>
      <c r="WOJ668" s="107"/>
      <c r="WOK668" s="2"/>
      <c r="WOL668" s="15"/>
      <c r="WOM668" s="15"/>
      <c r="WON668" s="80"/>
      <c r="WOO668" s="52"/>
      <c r="WOP668" s="69"/>
      <c r="WOQ668" s="69"/>
      <c r="WOR668" s="69"/>
      <c r="WOS668" s="107"/>
      <c r="WOT668" s="2"/>
      <c r="WOU668" s="15"/>
      <c r="WOV668" s="15"/>
      <c r="WOW668" s="80"/>
      <c r="WOX668" s="52"/>
      <c r="WOY668" s="69"/>
      <c r="WOZ668" s="69"/>
      <c r="WPA668" s="69"/>
      <c r="WPB668" s="107"/>
      <c r="WPC668" s="2"/>
      <c r="WPD668" s="15"/>
      <c r="WPE668" s="15"/>
      <c r="WPF668" s="80"/>
      <c r="WPG668" s="52"/>
      <c r="WPH668" s="69"/>
      <c r="WPI668" s="69"/>
      <c r="WPJ668" s="69"/>
      <c r="WPK668" s="107"/>
      <c r="WPL668" s="2"/>
      <c r="WPM668" s="15"/>
      <c r="WPN668" s="15"/>
      <c r="WPO668" s="80"/>
      <c r="WPP668" s="52"/>
      <c r="WPQ668" s="69"/>
      <c r="WPR668" s="69"/>
      <c r="WPS668" s="69"/>
      <c r="WPT668" s="107"/>
      <c r="WPU668" s="2"/>
      <c r="WPV668" s="15"/>
      <c r="WPW668" s="15"/>
      <c r="WPX668" s="80"/>
      <c r="WPY668" s="52"/>
      <c r="WPZ668" s="69"/>
      <c r="WQA668" s="69"/>
      <c r="WQB668" s="69"/>
      <c r="WQC668" s="107"/>
      <c r="WQD668" s="2"/>
      <c r="WQE668" s="15"/>
      <c r="WQF668" s="15"/>
      <c r="WQG668" s="80"/>
      <c r="WQH668" s="52"/>
      <c r="WQI668" s="69"/>
      <c r="WQJ668" s="69"/>
      <c r="WQK668" s="69"/>
      <c r="WQL668" s="107"/>
      <c r="WQM668" s="2"/>
      <c r="WQN668" s="15"/>
      <c r="WQO668" s="15"/>
      <c r="WQP668" s="80"/>
      <c r="WQQ668" s="52"/>
      <c r="WQR668" s="69"/>
      <c r="WQS668" s="69"/>
      <c r="WQT668" s="69"/>
      <c r="WQU668" s="107"/>
      <c r="WQV668" s="2"/>
      <c r="WQW668" s="15"/>
      <c r="WQX668" s="15"/>
      <c r="WQY668" s="80"/>
      <c r="WQZ668" s="52"/>
      <c r="WRA668" s="69"/>
      <c r="WRB668" s="69"/>
      <c r="WRC668" s="69"/>
      <c r="WRD668" s="107"/>
      <c r="WRE668" s="2"/>
      <c r="WRF668" s="15"/>
      <c r="WRG668" s="15"/>
      <c r="WRH668" s="80"/>
      <c r="WRI668" s="52"/>
      <c r="WRJ668" s="69"/>
      <c r="WRK668" s="69"/>
      <c r="WRL668" s="69"/>
      <c r="WRM668" s="107"/>
      <c r="WRN668" s="2"/>
      <c r="WRO668" s="15"/>
      <c r="WRP668" s="15"/>
      <c r="WRQ668" s="80"/>
      <c r="WRR668" s="52"/>
      <c r="WRS668" s="69"/>
      <c r="WRT668" s="69"/>
      <c r="WRU668" s="69"/>
      <c r="WRV668" s="107"/>
      <c r="WRW668" s="2"/>
      <c r="WRX668" s="15"/>
      <c r="WRY668" s="15"/>
      <c r="WRZ668" s="80"/>
      <c r="WSA668" s="52"/>
      <c r="WSB668" s="69"/>
      <c r="WSC668" s="69"/>
      <c r="WSD668" s="69"/>
      <c r="WSE668" s="107"/>
      <c r="WSF668" s="2"/>
      <c r="WSG668" s="15"/>
      <c r="WSH668" s="15"/>
      <c r="WSI668" s="80"/>
      <c r="WSJ668" s="52"/>
      <c r="WSK668" s="69"/>
      <c r="WSL668" s="69"/>
      <c r="WSM668" s="69"/>
      <c r="WSN668" s="107"/>
      <c r="WSO668" s="2"/>
      <c r="WSP668" s="15"/>
      <c r="WSQ668" s="15"/>
      <c r="WSR668" s="80"/>
      <c r="WSS668" s="52"/>
      <c r="WST668" s="69"/>
      <c r="WSU668" s="69"/>
      <c r="WSV668" s="69"/>
      <c r="WSW668" s="107"/>
      <c r="WSX668" s="2"/>
      <c r="WSY668" s="15"/>
      <c r="WSZ668" s="15"/>
      <c r="WTA668" s="80"/>
      <c r="WTB668" s="52"/>
      <c r="WTC668" s="69"/>
      <c r="WTD668" s="69"/>
      <c r="WTE668" s="69"/>
      <c r="WTF668" s="107"/>
      <c r="WTG668" s="2"/>
      <c r="WTH668" s="15"/>
      <c r="WTI668" s="15"/>
      <c r="WTJ668" s="80"/>
      <c r="WTK668" s="52"/>
      <c r="WTL668" s="69"/>
      <c r="WTM668" s="69"/>
      <c r="WTN668" s="69"/>
      <c r="WTO668" s="107"/>
      <c r="WTP668" s="2"/>
      <c r="WTQ668" s="15"/>
      <c r="WTR668" s="15"/>
      <c r="WTS668" s="80"/>
      <c r="WTT668" s="52"/>
      <c r="WTU668" s="69"/>
      <c r="WTV668" s="69"/>
      <c r="WTW668" s="69"/>
      <c r="WTX668" s="107"/>
      <c r="WTY668" s="2"/>
      <c r="WTZ668" s="15"/>
      <c r="WUA668" s="15"/>
      <c r="WUB668" s="80"/>
      <c r="WUC668" s="52"/>
      <c r="WUD668" s="69"/>
      <c r="WUE668" s="69"/>
      <c r="WUF668" s="69"/>
      <c r="WUG668" s="107"/>
      <c r="WUH668" s="2"/>
      <c r="WUI668" s="15"/>
      <c r="WUJ668" s="15"/>
      <c r="WUK668" s="80"/>
      <c r="WUL668" s="52"/>
      <c r="WUM668" s="69"/>
      <c r="WUN668" s="69"/>
      <c r="WUO668" s="69"/>
      <c r="WUP668" s="107"/>
      <c r="WUQ668" s="2"/>
      <c r="WUR668" s="15"/>
      <c r="WUS668" s="15"/>
      <c r="WUT668" s="80"/>
      <c r="WUU668" s="52"/>
      <c r="WUV668" s="69"/>
      <c r="WUW668" s="69"/>
      <c r="WUX668" s="69"/>
      <c r="WUY668" s="107"/>
      <c r="WUZ668" s="2"/>
      <c r="WVA668" s="15"/>
      <c r="WVB668" s="15"/>
      <c r="WVC668" s="80"/>
      <c r="WVD668" s="52"/>
      <c r="WVE668" s="69"/>
      <c r="WVF668" s="69"/>
      <c r="WVG668" s="69"/>
      <c r="WVH668" s="107"/>
      <c r="WVI668" s="2"/>
      <c r="WVJ668" s="15"/>
      <c r="WVK668" s="15"/>
      <c r="WVL668" s="80"/>
      <c r="WVM668" s="52"/>
      <c r="WVN668" s="69"/>
      <c r="WVO668" s="69"/>
      <c r="WVP668" s="69"/>
      <c r="WVQ668" s="107"/>
      <c r="WVR668" s="2"/>
      <c r="WVS668" s="15"/>
      <c r="WVT668" s="15"/>
      <c r="WVU668" s="80"/>
      <c r="WVV668" s="52"/>
      <c r="WVW668" s="69"/>
      <c r="WVX668" s="69"/>
      <c r="WVY668" s="69"/>
      <c r="WVZ668" s="107"/>
      <c r="WWA668" s="2"/>
      <c r="WWB668" s="15"/>
      <c r="WWC668" s="15"/>
      <c r="WWD668" s="80"/>
      <c r="WWE668" s="52"/>
      <c r="WWF668" s="69"/>
      <c r="WWG668" s="69"/>
      <c r="WWH668" s="69"/>
      <c r="WWI668" s="107"/>
      <c r="WWJ668" s="2"/>
      <c r="WWK668" s="15"/>
      <c r="WWL668" s="15"/>
      <c r="WWM668" s="80"/>
      <c r="WWN668" s="52"/>
      <c r="WWO668" s="69"/>
      <c r="WWP668" s="69"/>
      <c r="WWQ668" s="69"/>
      <c r="WWR668" s="107"/>
      <c r="WWS668" s="2"/>
      <c r="WWT668" s="15"/>
      <c r="WWU668" s="15"/>
      <c r="WWV668" s="80"/>
      <c r="WWW668" s="52"/>
      <c r="WWX668" s="69"/>
      <c r="WWY668" s="69"/>
      <c r="WWZ668" s="69"/>
      <c r="WXA668" s="107"/>
      <c r="WXB668" s="2"/>
      <c r="WXC668" s="15"/>
      <c r="WXD668" s="15"/>
      <c r="WXE668" s="80"/>
      <c r="WXF668" s="52"/>
      <c r="WXG668" s="69"/>
      <c r="WXH668" s="69"/>
      <c r="WXI668" s="69"/>
      <c r="WXJ668" s="107"/>
      <c r="WXK668" s="2"/>
      <c r="WXL668" s="15"/>
      <c r="WXM668" s="15"/>
      <c r="WXN668" s="80"/>
      <c r="WXO668" s="52"/>
      <c r="WXP668" s="69"/>
      <c r="WXQ668" s="69"/>
      <c r="WXR668" s="69"/>
      <c r="WXS668" s="107"/>
      <c r="WXT668" s="2"/>
      <c r="WXU668" s="15"/>
      <c r="WXV668" s="15"/>
      <c r="WXW668" s="80"/>
      <c r="WXX668" s="52"/>
      <c r="WXY668" s="69"/>
      <c r="WXZ668" s="69"/>
      <c r="WYA668" s="69"/>
      <c r="WYB668" s="107"/>
      <c r="WYC668" s="2"/>
      <c r="WYD668" s="15"/>
      <c r="WYE668" s="15"/>
      <c r="WYF668" s="80"/>
      <c r="WYG668" s="52"/>
      <c r="WYH668" s="69"/>
      <c r="WYI668" s="69"/>
      <c r="WYJ668" s="69"/>
      <c r="WYK668" s="107"/>
      <c r="WYL668" s="2"/>
      <c r="WYM668" s="15"/>
      <c r="WYN668" s="15"/>
      <c r="WYO668" s="80"/>
      <c r="WYP668" s="52"/>
      <c r="WYQ668" s="69"/>
      <c r="WYR668" s="69"/>
      <c r="WYS668" s="69"/>
      <c r="WYT668" s="107"/>
      <c r="WYU668" s="2"/>
      <c r="WYV668" s="15"/>
      <c r="WYW668" s="15"/>
      <c r="WYX668" s="80"/>
      <c r="WYY668" s="52"/>
      <c r="WYZ668" s="69"/>
      <c r="WZA668" s="69"/>
      <c r="WZB668" s="69"/>
      <c r="WZC668" s="107"/>
      <c r="WZD668" s="2"/>
      <c r="WZE668" s="15"/>
      <c r="WZF668" s="15"/>
      <c r="WZG668" s="80"/>
      <c r="WZH668" s="52"/>
      <c r="WZI668" s="69"/>
      <c r="WZJ668" s="69"/>
      <c r="WZK668" s="69"/>
      <c r="WZL668" s="107"/>
      <c r="WZM668" s="2"/>
      <c r="WZN668" s="15"/>
      <c r="WZO668" s="15"/>
      <c r="WZP668" s="80"/>
      <c r="WZQ668" s="52"/>
      <c r="WZR668" s="69"/>
      <c r="WZS668" s="69"/>
      <c r="WZT668" s="69"/>
      <c r="WZU668" s="107"/>
      <c r="WZV668" s="2"/>
      <c r="WZW668" s="15"/>
      <c r="WZX668" s="15"/>
      <c r="WZY668" s="80"/>
      <c r="WZZ668" s="52"/>
      <c r="XAA668" s="69"/>
      <c r="XAB668" s="69"/>
      <c r="XAC668" s="69"/>
      <c r="XAD668" s="107"/>
      <c r="XAE668" s="2"/>
      <c r="XAF668" s="15"/>
      <c r="XAG668" s="15"/>
      <c r="XAH668" s="80"/>
      <c r="XAI668" s="52"/>
      <c r="XAJ668" s="69"/>
      <c r="XAK668" s="69"/>
      <c r="XAL668" s="69"/>
      <c r="XAM668" s="107"/>
      <c r="XAN668" s="2"/>
      <c r="XAO668" s="15"/>
      <c r="XAP668" s="15"/>
      <c r="XAQ668" s="80"/>
      <c r="XAR668" s="52"/>
      <c r="XAS668" s="69"/>
      <c r="XAT668" s="69"/>
      <c r="XAU668" s="69"/>
      <c r="XAV668" s="107"/>
      <c r="XAW668" s="2"/>
      <c r="XAX668" s="15"/>
      <c r="XAY668" s="15"/>
      <c r="XAZ668" s="80"/>
      <c r="XBA668" s="52"/>
      <c r="XBB668" s="69"/>
      <c r="XBC668" s="69"/>
      <c r="XBD668" s="69"/>
      <c r="XBE668" s="107"/>
      <c r="XBF668" s="2"/>
      <c r="XBG668" s="15"/>
      <c r="XBH668" s="15"/>
      <c r="XBI668" s="80"/>
      <c r="XBJ668" s="52"/>
      <c r="XBK668" s="69"/>
      <c r="XBL668" s="69"/>
      <c r="XBM668" s="69"/>
      <c r="XBN668" s="107"/>
      <c r="XBO668" s="2"/>
      <c r="XBP668" s="15"/>
      <c r="XBQ668" s="15"/>
      <c r="XBR668" s="80"/>
      <c r="XBS668" s="52"/>
      <c r="XBT668" s="69"/>
      <c r="XBU668" s="69"/>
      <c r="XBV668" s="69"/>
      <c r="XBW668" s="107"/>
      <c r="XBX668" s="2"/>
      <c r="XBY668" s="15"/>
      <c r="XBZ668" s="15"/>
      <c r="XCA668" s="9"/>
    </row>
    <row r="669" spans="1:16303" s="102" customFormat="1" ht="31.5" x14ac:dyDescent="0.2">
      <c r="A669" s="140" t="s">
        <v>759</v>
      </c>
      <c r="B669" s="2">
        <v>912</v>
      </c>
      <c r="C669" s="4" t="s">
        <v>79</v>
      </c>
      <c r="D669" s="4" t="s">
        <v>53</v>
      </c>
      <c r="E669" s="24" t="s">
        <v>761</v>
      </c>
      <c r="F669" s="32"/>
      <c r="G669" s="71">
        <f t="shared" ref="G669:H672" si="172">G670</f>
        <v>300</v>
      </c>
      <c r="H669" s="82">
        <f t="shared" si="172"/>
        <v>300</v>
      </c>
      <c r="I669" s="231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  <c r="AA669" s="231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231"/>
      <c r="AM669" s="231"/>
      <c r="AN669" s="231"/>
      <c r="AO669" s="231"/>
      <c r="AP669" s="231"/>
      <c r="AQ669" s="231"/>
      <c r="AR669" s="231"/>
      <c r="AS669" s="231"/>
      <c r="AT669" s="231"/>
    </row>
    <row r="670" spans="1:16303" s="102" customFormat="1" ht="63" x14ac:dyDescent="0.2">
      <c r="A670" s="136" t="s">
        <v>805</v>
      </c>
      <c r="B670" s="16">
        <v>912</v>
      </c>
      <c r="C670" s="5" t="s">
        <v>79</v>
      </c>
      <c r="D670" s="5" t="s">
        <v>53</v>
      </c>
      <c r="E670" s="17" t="s">
        <v>762</v>
      </c>
      <c r="F670" s="17"/>
      <c r="G670" s="93">
        <f t="shared" si="172"/>
        <v>300</v>
      </c>
      <c r="H670" s="94">
        <f t="shared" si="172"/>
        <v>300</v>
      </c>
      <c r="I670" s="231"/>
      <c r="J670" s="231"/>
      <c r="K670" s="231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1"/>
      <c r="Y670" s="231"/>
      <c r="Z670" s="231"/>
      <c r="AA670" s="231"/>
      <c r="AB670" s="231"/>
      <c r="AC670" s="231"/>
      <c r="AD670" s="231"/>
      <c r="AE670" s="231"/>
      <c r="AF670" s="231"/>
      <c r="AG670" s="231"/>
      <c r="AH670" s="231"/>
      <c r="AI670" s="231"/>
      <c r="AJ670" s="231"/>
      <c r="AK670" s="231"/>
      <c r="AL670" s="231"/>
      <c r="AM670" s="231"/>
      <c r="AN670" s="231"/>
      <c r="AO670" s="231"/>
      <c r="AP670" s="231"/>
      <c r="AQ670" s="231"/>
      <c r="AR670" s="231"/>
      <c r="AS670" s="231"/>
      <c r="AT670" s="231"/>
    </row>
    <row r="671" spans="1:16303" s="102" customFormat="1" ht="31.5" x14ac:dyDescent="0.2">
      <c r="A671" s="142" t="s">
        <v>22</v>
      </c>
      <c r="B671" s="65">
        <v>912</v>
      </c>
      <c r="C671" s="6" t="s">
        <v>79</v>
      </c>
      <c r="D671" s="6" t="s">
        <v>53</v>
      </c>
      <c r="E671" s="64" t="s">
        <v>762</v>
      </c>
      <c r="F671" s="65">
        <v>200</v>
      </c>
      <c r="G671" s="93">
        <f t="shared" si="172"/>
        <v>300</v>
      </c>
      <c r="H671" s="94">
        <f t="shared" si="172"/>
        <v>300</v>
      </c>
      <c r="I671" s="231"/>
      <c r="J671" s="231"/>
      <c r="K671" s="231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1"/>
      <c r="Y671" s="231"/>
      <c r="Z671" s="231"/>
      <c r="AA671" s="231"/>
      <c r="AB671" s="231"/>
      <c r="AC671" s="231"/>
      <c r="AD671" s="231"/>
      <c r="AE671" s="231"/>
      <c r="AF671" s="231"/>
      <c r="AG671" s="231"/>
      <c r="AH671" s="231"/>
      <c r="AI671" s="231"/>
      <c r="AJ671" s="231"/>
      <c r="AK671" s="231"/>
      <c r="AL671" s="231"/>
      <c r="AM671" s="231"/>
      <c r="AN671" s="231"/>
      <c r="AO671" s="231"/>
      <c r="AP671" s="231"/>
      <c r="AQ671" s="231"/>
      <c r="AR671" s="231"/>
      <c r="AS671" s="231"/>
      <c r="AT671" s="231"/>
    </row>
    <row r="672" spans="1:16303" s="102" customFormat="1" ht="31.5" x14ac:dyDescent="0.2">
      <c r="A672" s="142" t="s">
        <v>17</v>
      </c>
      <c r="B672" s="65">
        <v>912</v>
      </c>
      <c r="C672" s="6" t="s">
        <v>79</v>
      </c>
      <c r="D672" s="6" t="s">
        <v>53</v>
      </c>
      <c r="E672" s="64" t="s">
        <v>762</v>
      </c>
      <c r="F672" s="65">
        <v>240</v>
      </c>
      <c r="G672" s="93">
        <f t="shared" si="172"/>
        <v>300</v>
      </c>
      <c r="H672" s="94">
        <f t="shared" si="172"/>
        <v>300</v>
      </c>
      <c r="I672" s="231"/>
      <c r="J672" s="231"/>
      <c r="K672" s="231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1"/>
      <c r="Y672" s="231"/>
      <c r="Z672" s="231"/>
      <c r="AA672" s="231"/>
      <c r="AB672" s="231"/>
      <c r="AC672" s="231"/>
      <c r="AD672" s="231"/>
      <c r="AE672" s="231"/>
      <c r="AF672" s="231"/>
      <c r="AG672" s="231"/>
      <c r="AH672" s="231"/>
      <c r="AI672" s="231"/>
      <c r="AJ672" s="231"/>
      <c r="AK672" s="231"/>
      <c r="AL672" s="231"/>
      <c r="AM672" s="231"/>
      <c r="AN672" s="231"/>
      <c r="AO672" s="231"/>
      <c r="AP672" s="231"/>
      <c r="AQ672" s="231"/>
      <c r="AR672" s="231"/>
      <c r="AS672" s="231"/>
      <c r="AT672" s="231"/>
    </row>
    <row r="673" spans="1:16302" s="102" customFormat="1" ht="18.75" x14ac:dyDescent="0.2">
      <c r="A673" s="137" t="s">
        <v>826</v>
      </c>
      <c r="B673" s="65">
        <v>912</v>
      </c>
      <c r="C673" s="6" t="s">
        <v>79</v>
      </c>
      <c r="D673" s="6" t="s">
        <v>53</v>
      </c>
      <c r="E673" s="64" t="s">
        <v>762</v>
      </c>
      <c r="F673" s="65">
        <v>244</v>
      </c>
      <c r="G673" s="93">
        <v>300</v>
      </c>
      <c r="H673" s="94">
        <v>300</v>
      </c>
      <c r="I673" s="231"/>
      <c r="J673" s="231"/>
      <c r="K673" s="231"/>
      <c r="L673" s="231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1"/>
      <c r="Y673" s="231"/>
      <c r="Z673" s="231"/>
      <c r="AA673" s="231"/>
      <c r="AB673" s="231"/>
      <c r="AC673" s="231"/>
      <c r="AD673" s="231"/>
      <c r="AE673" s="231"/>
      <c r="AF673" s="231"/>
      <c r="AG673" s="231"/>
      <c r="AH673" s="231"/>
      <c r="AI673" s="231"/>
      <c r="AJ673" s="231"/>
      <c r="AK673" s="231"/>
      <c r="AL673" s="231"/>
      <c r="AM673" s="231"/>
      <c r="AN673" s="231"/>
      <c r="AO673" s="231"/>
      <c r="AP673" s="231"/>
      <c r="AQ673" s="231"/>
      <c r="AR673" s="231"/>
      <c r="AS673" s="231"/>
      <c r="AT673" s="231"/>
    </row>
    <row r="674" spans="1:16302" s="102" customFormat="1" ht="31.5" x14ac:dyDescent="0.2">
      <c r="A674" s="140" t="s">
        <v>760</v>
      </c>
      <c r="B674" s="2">
        <v>912</v>
      </c>
      <c r="C674" s="4" t="s">
        <v>79</v>
      </c>
      <c r="D674" s="4" t="s">
        <v>53</v>
      </c>
      <c r="E674" s="24" t="s">
        <v>593</v>
      </c>
      <c r="F674" s="32"/>
      <c r="G674" s="71">
        <f t="shared" ref="G674:H674" si="173">G675+G679+G683</f>
        <v>29154</v>
      </c>
      <c r="H674" s="82">
        <f t="shared" si="173"/>
        <v>34241</v>
      </c>
      <c r="I674" s="231"/>
      <c r="J674" s="231"/>
      <c r="K674" s="231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1"/>
      <c r="Y674" s="231"/>
      <c r="Z674" s="231"/>
      <c r="AA674" s="231"/>
      <c r="AB674" s="231"/>
      <c r="AC674" s="231"/>
      <c r="AD674" s="231"/>
      <c r="AE674" s="231"/>
      <c r="AF674" s="231"/>
      <c r="AG674" s="231"/>
      <c r="AH674" s="231"/>
      <c r="AI674" s="231"/>
      <c r="AJ674" s="231"/>
      <c r="AK674" s="231"/>
      <c r="AL674" s="231"/>
      <c r="AM674" s="231"/>
      <c r="AN674" s="231"/>
      <c r="AO674" s="231"/>
      <c r="AP674" s="231"/>
      <c r="AQ674" s="231"/>
      <c r="AR674" s="231"/>
      <c r="AS674" s="231"/>
      <c r="AT674" s="231"/>
    </row>
    <row r="675" spans="1:16302" s="102" customFormat="1" ht="18.75" x14ac:dyDescent="0.2">
      <c r="A675" s="136" t="s">
        <v>145</v>
      </c>
      <c r="B675" s="16">
        <v>912</v>
      </c>
      <c r="C675" s="5" t="s">
        <v>79</v>
      </c>
      <c r="D675" s="5" t="s">
        <v>53</v>
      </c>
      <c r="E675" s="17" t="s">
        <v>594</v>
      </c>
      <c r="F675" s="17"/>
      <c r="G675" s="91">
        <f t="shared" ref="G675:H677" si="174">G676</f>
        <v>28784</v>
      </c>
      <c r="H675" s="92">
        <f t="shared" si="174"/>
        <v>33871</v>
      </c>
      <c r="I675" s="231"/>
      <c r="J675" s="231"/>
      <c r="K675" s="231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1"/>
      <c r="Y675" s="231"/>
      <c r="Z675" s="231"/>
      <c r="AA675" s="231"/>
      <c r="AB675" s="231"/>
      <c r="AC675" s="231"/>
      <c r="AD675" s="231"/>
      <c r="AE675" s="231"/>
      <c r="AF675" s="231"/>
      <c r="AG675" s="231"/>
      <c r="AH675" s="231"/>
      <c r="AI675" s="231"/>
      <c r="AJ675" s="231"/>
      <c r="AK675" s="231"/>
      <c r="AL675" s="231"/>
      <c r="AM675" s="231"/>
      <c r="AN675" s="231"/>
      <c r="AO675" s="231"/>
      <c r="AP675" s="231"/>
      <c r="AQ675" s="231"/>
      <c r="AR675" s="231"/>
      <c r="AS675" s="231"/>
      <c r="AT675" s="231"/>
    </row>
    <row r="676" spans="1:16302" s="102" customFormat="1" ht="31.5" x14ac:dyDescent="0.2">
      <c r="A676" s="142" t="s">
        <v>22</v>
      </c>
      <c r="B676" s="65">
        <v>912</v>
      </c>
      <c r="C676" s="6" t="s">
        <v>79</v>
      </c>
      <c r="D676" s="6" t="s">
        <v>53</v>
      </c>
      <c r="E676" s="64" t="s">
        <v>594</v>
      </c>
      <c r="F676" s="65">
        <v>200</v>
      </c>
      <c r="G676" s="93">
        <f t="shared" si="174"/>
        <v>28784</v>
      </c>
      <c r="H676" s="94">
        <f t="shared" si="174"/>
        <v>33871</v>
      </c>
      <c r="I676" s="231"/>
      <c r="J676" s="231"/>
      <c r="K676" s="231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1"/>
      <c r="Y676" s="231"/>
      <c r="Z676" s="231"/>
      <c r="AA676" s="231"/>
      <c r="AB676" s="231"/>
      <c r="AC676" s="231"/>
      <c r="AD676" s="231"/>
      <c r="AE676" s="231"/>
      <c r="AF676" s="231"/>
      <c r="AG676" s="231"/>
      <c r="AH676" s="231"/>
      <c r="AI676" s="231"/>
      <c r="AJ676" s="231"/>
      <c r="AK676" s="231"/>
      <c r="AL676" s="231"/>
      <c r="AM676" s="231"/>
      <c r="AN676" s="231"/>
      <c r="AO676" s="231"/>
      <c r="AP676" s="231"/>
      <c r="AQ676" s="231"/>
      <c r="AR676" s="231"/>
      <c r="AS676" s="231"/>
      <c r="AT676" s="231"/>
    </row>
    <row r="677" spans="1:16302" s="102" customFormat="1" ht="31.5" x14ac:dyDescent="0.2">
      <c r="A677" s="142" t="s">
        <v>17</v>
      </c>
      <c r="B677" s="65">
        <v>912</v>
      </c>
      <c r="C677" s="6" t="s">
        <v>79</v>
      </c>
      <c r="D677" s="6" t="s">
        <v>53</v>
      </c>
      <c r="E677" s="64" t="s">
        <v>594</v>
      </c>
      <c r="F677" s="65">
        <v>240</v>
      </c>
      <c r="G677" s="93">
        <f t="shared" si="174"/>
        <v>28784</v>
      </c>
      <c r="H677" s="94">
        <f t="shared" si="174"/>
        <v>33871</v>
      </c>
      <c r="I677" s="231"/>
      <c r="J677" s="231"/>
      <c r="K677" s="231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1"/>
      <c r="Y677" s="231"/>
      <c r="Z677" s="231"/>
      <c r="AA677" s="231"/>
      <c r="AB677" s="231"/>
      <c r="AC677" s="231"/>
      <c r="AD677" s="231"/>
      <c r="AE677" s="231"/>
      <c r="AF677" s="231"/>
      <c r="AG677" s="231"/>
      <c r="AH677" s="231"/>
      <c r="AI677" s="231"/>
      <c r="AJ677" s="231"/>
      <c r="AK677" s="231"/>
      <c r="AL677" s="231"/>
      <c r="AM677" s="231"/>
      <c r="AN677" s="231"/>
      <c r="AO677" s="231"/>
      <c r="AP677" s="231"/>
      <c r="AQ677" s="231"/>
      <c r="AR677" s="231"/>
      <c r="AS677" s="231"/>
      <c r="AT677" s="231"/>
    </row>
    <row r="678" spans="1:16302" s="102" customFormat="1" ht="18.75" x14ac:dyDescent="0.2">
      <c r="A678" s="137" t="s">
        <v>826</v>
      </c>
      <c r="B678" s="65">
        <v>912</v>
      </c>
      <c r="C678" s="6" t="s">
        <v>79</v>
      </c>
      <c r="D678" s="6" t="s">
        <v>53</v>
      </c>
      <c r="E678" s="64" t="s">
        <v>594</v>
      </c>
      <c r="F678" s="65">
        <v>244</v>
      </c>
      <c r="G678" s="93">
        <v>28784</v>
      </c>
      <c r="H678" s="94">
        <v>33871</v>
      </c>
      <c r="I678" s="231"/>
      <c r="J678" s="231"/>
      <c r="K678" s="231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1"/>
      <c r="Y678" s="231"/>
      <c r="Z678" s="231"/>
      <c r="AA678" s="231"/>
      <c r="AB678" s="231"/>
      <c r="AC678" s="231"/>
      <c r="AD678" s="231"/>
      <c r="AE678" s="231"/>
      <c r="AF678" s="231"/>
      <c r="AG678" s="231"/>
      <c r="AH678" s="231"/>
      <c r="AI678" s="231"/>
      <c r="AJ678" s="231"/>
      <c r="AK678" s="231"/>
      <c r="AL678" s="231"/>
      <c r="AM678" s="231"/>
      <c r="AN678" s="231"/>
      <c r="AO678" s="231"/>
      <c r="AP678" s="231"/>
      <c r="AQ678" s="231"/>
      <c r="AR678" s="231"/>
      <c r="AS678" s="231"/>
      <c r="AT678" s="231"/>
    </row>
    <row r="679" spans="1:16302" s="102" customFormat="1" ht="18.75" x14ac:dyDescent="0.2">
      <c r="A679" s="136" t="s">
        <v>261</v>
      </c>
      <c r="B679" s="16">
        <v>912</v>
      </c>
      <c r="C679" s="5" t="s">
        <v>79</v>
      </c>
      <c r="D679" s="5" t="s">
        <v>53</v>
      </c>
      <c r="E679" s="17" t="s">
        <v>595</v>
      </c>
      <c r="F679" s="16"/>
      <c r="G679" s="91">
        <f t="shared" ref="G679:H681" si="175">G680</f>
        <v>68</v>
      </c>
      <c r="H679" s="92">
        <f t="shared" si="175"/>
        <v>68</v>
      </c>
      <c r="I679" s="231"/>
      <c r="J679" s="231"/>
      <c r="K679" s="231"/>
      <c r="L679" s="231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1"/>
      <c r="Y679" s="231"/>
      <c r="Z679" s="231"/>
      <c r="AA679" s="231"/>
      <c r="AB679" s="231"/>
      <c r="AC679" s="231"/>
      <c r="AD679" s="231"/>
      <c r="AE679" s="231"/>
      <c r="AF679" s="231"/>
      <c r="AG679" s="231"/>
      <c r="AH679" s="231"/>
      <c r="AI679" s="231"/>
      <c r="AJ679" s="231"/>
      <c r="AK679" s="231"/>
      <c r="AL679" s="231"/>
      <c r="AM679" s="231"/>
      <c r="AN679" s="231"/>
      <c r="AO679" s="231"/>
      <c r="AP679" s="231"/>
      <c r="AQ679" s="231"/>
      <c r="AR679" s="231"/>
      <c r="AS679" s="231"/>
      <c r="AT679" s="231"/>
    </row>
    <row r="680" spans="1:16302" s="102" customFormat="1" ht="31.5" x14ac:dyDescent="0.2">
      <c r="A680" s="142" t="s">
        <v>22</v>
      </c>
      <c r="B680" s="65">
        <v>912</v>
      </c>
      <c r="C680" s="6" t="s">
        <v>79</v>
      </c>
      <c r="D680" s="6" t="s">
        <v>53</v>
      </c>
      <c r="E680" s="64" t="s">
        <v>595</v>
      </c>
      <c r="F680" s="65">
        <v>200</v>
      </c>
      <c r="G680" s="93">
        <f t="shared" si="175"/>
        <v>68</v>
      </c>
      <c r="H680" s="94">
        <f t="shared" si="175"/>
        <v>68</v>
      </c>
      <c r="I680" s="231"/>
      <c r="J680" s="231"/>
      <c r="K680" s="231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1"/>
      <c r="Y680" s="231"/>
      <c r="Z680" s="231"/>
      <c r="AA680" s="231"/>
      <c r="AB680" s="231"/>
      <c r="AC680" s="231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</row>
    <row r="681" spans="1:16302" s="102" customFormat="1" ht="31.5" x14ac:dyDescent="0.2">
      <c r="A681" s="142" t="s">
        <v>17</v>
      </c>
      <c r="B681" s="65">
        <v>912</v>
      </c>
      <c r="C681" s="6" t="s">
        <v>79</v>
      </c>
      <c r="D681" s="6" t="s">
        <v>53</v>
      </c>
      <c r="E681" s="64" t="s">
        <v>595</v>
      </c>
      <c r="F681" s="65">
        <v>240</v>
      </c>
      <c r="G681" s="93">
        <f t="shared" si="175"/>
        <v>68</v>
      </c>
      <c r="H681" s="94">
        <f t="shared" si="175"/>
        <v>68</v>
      </c>
      <c r="I681" s="231"/>
      <c r="J681" s="231"/>
      <c r="K681" s="231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1"/>
      <c r="Y681" s="231"/>
      <c r="Z681" s="231"/>
      <c r="AA681" s="231"/>
      <c r="AB681" s="231"/>
      <c r="AC681" s="231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</row>
    <row r="682" spans="1:16302" s="102" customFormat="1" ht="18.75" x14ac:dyDescent="0.2">
      <c r="A682" s="137" t="s">
        <v>826</v>
      </c>
      <c r="B682" s="65">
        <v>912</v>
      </c>
      <c r="C682" s="6" t="s">
        <v>79</v>
      </c>
      <c r="D682" s="6" t="s">
        <v>53</v>
      </c>
      <c r="E682" s="64" t="s">
        <v>595</v>
      </c>
      <c r="F682" s="65">
        <v>244</v>
      </c>
      <c r="G682" s="93">
        <v>68</v>
      </c>
      <c r="H682" s="94">
        <v>68</v>
      </c>
      <c r="I682" s="231"/>
      <c r="J682" s="231"/>
      <c r="K682" s="231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1"/>
      <c r="Y682" s="231"/>
      <c r="Z682" s="231"/>
      <c r="AA682" s="231"/>
      <c r="AB682" s="231"/>
      <c r="AC682" s="231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</row>
    <row r="683" spans="1:16302" s="102" customFormat="1" ht="18.75" x14ac:dyDescent="0.2">
      <c r="A683" s="136" t="s">
        <v>424</v>
      </c>
      <c r="B683" s="16">
        <v>912</v>
      </c>
      <c r="C683" s="5" t="s">
        <v>79</v>
      </c>
      <c r="D683" s="5" t="s">
        <v>53</v>
      </c>
      <c r="E683" s="17" t="s">
        <v>596</v>
      </c>
      <c r="F683" s="16"/>
      <c r="G683" s="91">
        <f t="shared" ref="G683:H685" si="176">G684</f>
        <v>302</v>
      </c>
      <c r="H683" s="92">
        <f t="shared" si="176"/>
        <v>302</v>
      </c>
      <c r="I683" s="231"/>
      <c r="J683" s="231"/>
      <c r="K683" s="231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1"/>
      <c r="Y683" s="231"/>
      <c r="Z683" s="231"/>
      <c r="AA683" s="231"/>
      <c r="AB683" s="231"/>
      <c r="AC683" s="231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</row>
    <row r="684" spans="1:16302" s="102" customFormat="1" ht="31.5" x14ac:dyDescent="0.2">
      <c r="A684" s="142" t="s">
        <v>22</v>
      </c>
      <c r="B684" s="65">
        <v>912</v>
      </c>
      <c r="C684" s="6" t="s">
        <v>79</v>
      </c>
      <c r="D684" s="6" t="s">
        <v>53</v>
      </c>
      <c r="E684" s="64" t="s">
        <v>596</v>
      </c>
      <c r="F684" s="65">
        <v>200</v>
      </c>
      <c r="G684" s="93">
        <f t="shared" si="176"/>
        <v>302</v>
      </c>
      <c r="H684" s="94">
        <f t="shared" si="176"/>
        <v>302</v>
      </c>
      <c r="I684" s="231"/>
      <c r="J684" s="231"/>
      <c r="K684" s="231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1"/>
      <c r="Y684" s="231"/>
      <c r="Z684" s="231"/>
      <c r="AA684" s="231"/>
      <c r="AB684" s="231"/>
      <c r="AC684" s="231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</row>
    <row r="685" spans="1:16302" s="102" customFormat="1" ht="31.5" x14ac:dyDescent="0.2">
      <c r="A685" s="142" t="s">
        <v>17</v>
      </c>
      <c r="B685" s="65">
        <v>912</v>
      </c>
      <c r="C685" s="6" t="s">
        <v>79</v>
      </c>
      <c r="D685" s="6" t="s">
        <v>53</v>
      </c>
      <c r="E685" s="64" t="s">
        <v>596</v>
      </c>
      <c r="F685" s="65">
        <v>240</v>
      </c>
      <c r="G685" s="93">
        <f t="shared" si="176"/>
        <v>302</v>
      </c>
      <c r="H685" s="94">
        <f t="shared" si="176"/>
        <v>302</v>
      </c>
      <c r="I685" s="231"/>
      <c r="J685" s="231"/>
      <c r="K685" s="231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1"/>
      <c r="Y685" s="231"/>
      <c r="Z685" s="231"/>
      <c r="AA685" s="231"/>
      <c r="AB685" s="231"/>
      <c r="AC685" s="231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</row>
    <row r="686" spans="1:16302" s="102" customFormat="1" ht="18.75" x14ac:dyDescent="0.2">
      <c r="A686" s="137" t="s">
        <v>826</v>
      </c>
      <c r="B686" s="65">
        <v>912</v>
      </c>
      <c r="C686" s="6" t="s">
        <v>79</v>
      </c>
      <c r="D686" s="6" t="s">
        <v>53</v>
      </c>
      <c r="E686" s="64" t="s">
        <v>596</v>
      </c>
      <c r="F686" s="65">
        <v>244</v>
      </c>
      <c r="G686" s="93">
        <v>302</v>
      </c>
      <c r="H686" s="94">
        <v>302</v>
      </c>
      <c r="I686" s="231"/>
      <c r="J686" s="231"/>
      <c r="K686" s="231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1"/>
      <c r="Y686" s="231"/>
      <c r="Z686" s="231"/>
      <c r="AA686" s="231"/>
      <c r="AB686" s="231"/>
      <c r="AC686" s="231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</row>
    <row r="687" spans="1:16302" s="102" customFormat="1" ht="31.5" x14ac:dyDescent="0.2">
      <c r="A687" s="156" t="s">
        <v>877</v>
      </c>
      <c r="B687" s="2">
        <v>912</v>
      </c>
      <c r="C687" s="15" t="s">
        <v>79</v>
      </c>
      <c r="D687" s="15" t="s">
        <v>53</v>
      </c>
      <c r="E687" s="80" t="s">
        <v>879</v>
      </c>
      <c r="F687" s="52"/>
      <c r="G687" s="194">
        <f>G688+G693+G698+G721</f>
        <v>1014400</v>
      </c>
      <c r="H687" s="195">
        <f>H688+H693+H698+H721</f>
        <v>699788</v>
      </c>
      <c r="I687" s="206"/>
      <c r="J687" s="207"/>
      <c r="K687" s="207"/>
      <c r="L687" s="208"/>
      <c r="M687" s="209"/>
      <c r="N687" s="210"/>
      <c r="O687" s="210"/>
      <c r="P687" s="210"/>
      <c r="Q687" s="205"/>
      <c r="R687" s="206"/>
      <c r="S687" s="207"/>
      <c r="T687" s="207"/>
      <c r="U687" s="208"/>
      <c r="V687" s="209"/>
      <c r="W687" s="210"/>
      <c r="X687" s="210"/>
      <c r="Y687" s="210"/>
      <c r="Z687" s="205"/>
      <c r="AA687" s="206"/>
      <c r="AB687" s="207"/>
      <c r="AC687" s="207"/>
      <c r="AD687" s="208"/>
      <c r="AE687" s="209"/>
      <c r="AF687" s="210"/>
      <c r="AG687" s="210"/>
      <c r="AH687" s="210"/>
      <c r="AI687" s="205"/>
      <c r="AJ687" s="206"/>
      <c r="AK687" s="207"/>
      <c r="AL687" s="207"/>
      <c r="AM687" s="208"/>
      <c r="AN687" s="209"/>
      <c r="AO687" s="210"/>
      <c r="AP687" s="210"/>
      <c r="AQ687" s="210"/>
      <c r="AR687" s="205"/>
      <c r="AS687" s="206"/>
      <c r="AT687" s="207"/>
      <c r="AU687" s="221"/>
      <c r="AV687" s="80"/>
      <c r="AW687" s="52"/>
      <c r="AX687" s="69"/>
      <c r="AY687" s="69"/>
      <c r="AZ687" s="69"/>
      <c r="BA687" s="107"/>
      <c r="BB687" s="2"/>
      <c r="BC687" s="15"/>
      <c r="BD687" s="15"/>
      <c r="BE687" s="80"/>
      <c r="BF687" s="52"/>
      <c r="BG687" s="69"/>
      <c r="BH687" s="69"/>
      <c r="BI687" s="69"/>
      <c r="BJ687" s="107"/>
      <c r="BK687" s="2"/>
      <c r="BL687" s="15"/>
      <c r="BM687" s="15"/>
      <c r="BN687" s="80"/>
      <c r="BO687" s="52"/>
      <c r="BP687" s="69"/>
      <c r="BQ687" s="69"/>
      <c r="BR687" s="69"/>
      <c r="BS687" s="107"/>
      <c r="BT687" s="2"/>
      <c r="BU687" s="15"/>
      <c r="BV687" s="15"/>
      <c r="BW687" s="80"/>
      <c r="BX687" s="52"/>
      <c r="BY687" s="69"/>
      <c r="BZ687" s="69"/>
      <c r="CA687" s="69"/>
      <c r="CB687" s="107"/>
      <c r="CC687" s="2"/>
      <c r="CD687" s="15"/>
      <c r="CE687" s="15"/>
      <c r="CF687" s="80"/>
      <c r="CG687" s="52"/>
      <c r="CH687" s="69"/>
      <c r="CI687" s="69"/>
      <c r="CJ687" s="69"/>
      <c r="CK687" s="107"/>
      <c r="CL687" s="2"/>
      <c r="CM687" s="15"/>
      <c r="CN687" s="15"/>
      <c r="CO687" s="80"/>
      <c r="CP687" s="52"/>
      <c r="CQ687" s="69"/>
      <c r="CR687" s="69"/>
      <c r="CS687" s="69"/>
      <c r="CT687" s="107"/>
      <c r="CU687" s="2"/>
      <c r="CV687" s="15"/>
      <c r="CW687" s="15"/>
      <c r="CX687" s="80"/>
      <c r="CY687" s="52"/>
      <c r="CZ687" s="69"/>
      <c r="DA687" s="69"/>
      <c r="DB687" s="69"/>
      <c r="DC687" s="107"/>
      <c r="DD687" s="2"/>
      <c r="DE687" s="15"/>
      <c r="DF687" s="15"/>
      <c r="DG687" s="80"/>
      <c r="DH687" s="52"/>
      <c r="DI687" s="69"/>
      <c r="DJ687" s="69"/>
      <c r="DK687" s="69"/>
      <c r="DL687" s="107"/>
      <c r="DM687" s="2"/>
      <c r="DN687" s="15"/>
      <c r="DO687" s="15"/>
      <c r="DP687" s="80"/>
      <c r="DQ687" s="52"/>
      <c r="DR687" s="69"/>
      <c r="DS687" s="69"/>
      <c r="DT687" s="69"/>
      <c r="DU687" s="107"/>
      <c r="DV687" s="2"/>
      <c r="DW687" s="15"/>
      <c r="DX687" s="15"/>
      <c r="DY687" s="80"/>
      <c r="DZ687" s="52"/>
      <c r="EA687" s="69"/>
      <c r="EB687" s="69"/>
      <c r="EC687" s="69"/>
      <c r="ED687" s="107"/>
      <c r="EE687" s="2"/>
      <c r="EF687" s="15"/>
      <c r="EG687" s="15"/>
      <c r="EH687" s="80"/>
      <c r="EI687" s="52"/>
      <c r="EJ687" s="69"/>
      <c r="EK687" s="69"/>
      <c r="EL687" s="69"/>
      <c r="EM687" s="107"/>
      <c r="EN687" s="2"/>
      <c r="EO687" s="15"/>
      <c r="EP687" s="15"/>
      <c r="EQ687" s="80"/>
      <c r="ER687" s="52"/>
      <c r="ES687" s="69"/>
      <c r="ET687" s="69"/>
      <c r="EU687" s="69"/>
      <c r="EV687" s="107"/>
      <c r="EW687" s="2"/>
      <c r="EX687" s="15"/>
      <c r="EY687" s="15"/>
      <c r="EZ687" s="80"/>
      <c r="FA687" s="52"/>
      <c r="FB687" s="69"/>
      <c r="FC687" s="69"/>
      <c r="FD687" s="69"/>
      <c r="FE687" s="107"/>
      <c r="FF687" s="2"/>
      <c r="FG687" s="15"/>
      <c r="FH687" s="15"/>
      <c r="FI687" s="80"/>
      <c r="FJ687" s="52"/>
      <c r="FK687" s="69"/>
      <c r="FL687" s="69"/>
      <c r="FM687" s="69"/>
      <c r="FN687" s="107"/>
      <c r="FO687" s="2"/>
      <c r="FP687" s="15"/>
      <c r="FQ687" s="15"/>
      <c r="FR687" s="80"/>
      <c r="FS687" s="52"/>
      <c r="FT687" s="69"/>
      <c r="FU687" s="69"/>
      <c r="FV687" s="69"/>
      <c r="FW687" s="107"/>
      <c r="FX687" s="2"/>
      <c r="FY687" s="15"/>
      <c r="FZ687" s="15"/>
      <c r="GA687" s="80"/>
      <c r="GB687" s="52"/>
      <c r="GC687" s="69"/>
      <c r="GD687" s="69"/>
      <c r="GE687" s="69"/>
      <c r="GF687" s="107"/>
      <c r="GG687" s="2"/>
      <c r="GH687" s="15"/>
      <c r="GI687" s="15"/>
      <c r="GJ687" s="80"/>
      <c r="GK687" s="52"/>
      <c r="GL687" s="69"/>
      <c r="GM687" s="69"/>
      <c r="GN687" s="69"/>
      <c r="GO687" s="107"/>
      <c r="GP687" s="2"/>
      <c r="GQ687" s="15"/>
      <c r="GR687" s="15"/>
      <c r="GS687" s="80"/>
      <c r="GT687" s="52"/>
      <c r="GU687" s="69"/>
      <c r="GV687" s="69"/>
      <c r="GW687" s="69"/>
      <c r="GX687" s="107"/>
      <c r="GY687" s="2"/>
      <c r="GZ687" s="15"/>
      <c r="HA687" s="15"/>
      <c r="HB687" s="80"/>
      <c r="HC687" s="52"/>
      <c r="HD687" s="69"/>
      <c r="HE687" s="69"/>
      <c r="HF687" s="69"/>
      <c r="HG687" s="107"/>
      <c r="HH687" s="2"/>
      <c r="HI687" s="15"/>
      <c r="HJ687" s="15"/>
      <c r="HK687" s="80"/>
      <c r="HL687" s="52"/>
      <c r="HM687" s="69"/>
      <c r="HN687" s="69"/>
      <c r="HO687" s="69"/>
      <c r="HP687" s="107"/>
      <c r="HQ687" s="2"/>
      <c r="HR687" s="15"/>
      <c r="HS687" s="15"/>
      <c r="HT687" s="80"/>
      <c r="HU687" s="52"/>
      <c r="HV687" s="69"/>
      <c r="HW687" s="69"/>
      <c r="HX687" s="69"/>
      <c r="HY687" s="107"/>
      <c r="HZ687" s="2"/>
      <c r="IA687" s="15"/>
      <c r="IB687" s="15"/>
      <c r="IC687" s="80"/>
      <c r="ID687" s="52"/>
      <c r="IE687" s="69"/>
      <c r="IF687" s="69"/>
      <c r="IG687" s="69"/>
      <c r="IH687" s="107"/>
      <c r="II687" s="2"/>
      <c r="IJ687" s="15"/>
      <c r="IK687" s="15"/>
      <c r="IL687" s="80"/>
      <c r="IM687" s="52"/>
      <c r="IN687" s="69"/>
      <c r="IO687" s="69"/>
      <c r="IP687" s="69"/>
      <c r="IQ687" s="107"/>
      <c r="IR687" s="2"/>
      <c r="IS687" s="15"/>
      <c r="IT687" s="15"/>
      <c r="IU687" s="80"/>
      <c r="IV687" s="52"/>
      <c r="IW687" s="69"/>
      <c r="IX687" s="69"/>
      <c r="IY687" s="69"/>
      <c r="IZ687" s="107"/>
      <c r="JA687" s="2"/>
      <c r="JB687" s="15"/>
      <c r="JC687" s="15"/>
      <c r="JD687" s="80"/>
      <c r="JE687" s="52"/>
      <c r="JF687" s="69"/>
      <c r="JG687" s="69"/>
      <c r="JH687" s="69"/>
      <c r="JI687" s="107"/>
      <c r="JJ687" s="2"/>
      <c r="JK687" s="15"/>
      <c r="JL687" s="15"/>
      <c r="JM687" s="80"/>
      <c r="JN687" s="52"/>
      <c r="JO687" s="69"/>
      <c r="JP687" s="69"/>
      <c r="JQ687" s="69"/>
      <c r="JR687" s="107"/>
      <c r="JS687" s="2"/>
      <c r="JT687" s="15"/>
      <c r="JU687" s="15"/>
      <c r="JV687" s="80"/>
      <c r="JW687" s="52"/>
      <c r="JX687" s="69"/>
      <c r="JY687" s="69"/>
      <c r="JZ687" s="69"/>
      <c r="KA687" s="107"/>
      <c r="KB687" s="2"/>
      <c r="KC687" s="15"/>
      <c r="KD687" s="15"/>
      <c r="KE687" s="80"/>
      <c r="KF687" s="52"/>
      <c r="KG687" s="69"/>
      <c r="KH687" s="69"/>
      <c r="KI687" s="69"/>
      <c r="KJ687" s="107"/>
      <c r="KK687" s="2"/>
      <c r="KL687" s="15"/>
      <c r="KM687" s="15"/>
      <c r="KN687" s="80"/>
      <c r="KO687" s="52"/>
      <c r="KP687" s="69"/>
      <c r="KQ687" s="69"/>
      <c r="KR687" s="69"/>
      <c r="KS687" s="107"/>
      <c r="KT687" s="2"/>
      <c r="KU687" s="15"/>
      <c r="KV687" s="15"/>
      <c r="KW687" s="80"/>
      <c r="KX687" s="52"/>
      <c r="KY687" s="69"/>
      <c r="KZ687" s="69"/>
      <c r="LA687" s="69"/>
      <c r="LB687" s="107"/>
      <c r="LC687" s="2"/>
      <c r="LD687" s="15"/>
      <c r="LE687" s="15"/>
      <c r="LF687" s="80"/>
      <c r="LG687" s="52"/>
      <c r="LH687" s="69"/>
      <c r="LI687" s="69"/>
      <c r="LJ687" s="69"/>
      <c r="LK687" s="107"/>
      <c r="LL687" s="2"/>
      <c r="LM687" s="15"/>
      <c r="LN687" s="15"/>
      <c r="LO687" s="80"/>
      <c r="LP687" s="52"/>
      <c r="LQ687" s="69"/>
      <c r="LR687" s="69"/>
      <c r="LS687" s="69"/>
      <c r="LT687" s="107"/>
      <c r="LU687" s="2"/>
      <c r="LV687" s="15"/>
      <c r="LW687" s="15"/>
      <c r="LX687" s="80"/>
      <c r="LY687" s="52"/>
      <c r="LZ687" s="69"/>
      <c r="MA687" s="69"/>
      <c r="MB687" s="69"/>
      <c r="MC687" s="107"/>
      <c r="MD687" s="2"/>
      <c r="ME687" s="15"/>
      <c r="MF687" s="15"/>
      <c r="MG687" s="80"/>
      <c r="MH687" s="52"/>
      <c r="MI687" s="69"/>
      <c r="MJ687" s="69"/>
      <c r="MK687" s="69"/>
      <c r="ML687" s="107"/>
      <c r="MM687" s="2"/>
      <c r="MN687" s="15"/>
      <c r="MO687" s="15"/>
      <c r="MP687" s="80"/>
      <c r="MQ687" s="52"/>
      <c r="MR687" s="69"/>
      <c r="MS687" s="69"/>
      <c r="MT687" s="69"/>
      <c r="MU687" s="107"/>
      <c r="MV687" s="2"/>
      <c r="MW687" s="15"/>
      <c r="MX687" s="15"/>
      <c r="MY687" s="80"/>
      <c r="MZ687" s="52"/>
      <c r="NA687" s="69"/>
      <c r="NB687" s="69"/>
      <c r="NC687" s="69"/>
      <c r="ND687" s="107"/>
      <c r="NE687" s="2"/>
      <c r="NF687" s="15"/>
      <c r="NG687" s="15"/>
      <c r="NH687" s="80"/>
      <c r="NI687" s="52"/>
      <c r="NJ687" s="69"/>
      <c r="NK687" s="69"/>
      <c r="NL687" s="69"/>
      <c r="NM687" s="107"/>
      <c r="NN687" s="2"/>
      <c r="NO687" s="15"/>
      <c r="NP687" s="15"/>
      <c r="NQ687" s="80"/>
      <c r="NR687" s="52"/>
      <c r="NS687" s="69"/>
      <c r="NT687" s="69"/>
      <c r="NU687" s="69"/>
      <c r="NV687" s="107"/>
      <c r="NW687" s="2"/>
      <c r="NX687" s="15"/>
      <c r="NY687" s="15"/>
      <c r="NZ687" s="80"/>
      <c r="OA687" s="52"/>
      <c r="OB687" s="69"/>
      <c r="OC687" s="69"/>
      <c r="OD687" s="69"/>
      <c r="OE687" s="107"/>
      <c r="OF687" s="2"/>
      <c r="OG687" s="15"/>
      <c r="OH687" s="15"/>
      <c r="OI687" s="80"/>
      <c r="OJ687" s="52"/>
      <c r="OK687" s="69"/>
      <c r="OL687" s="69"/>
      <c r="OM687" s="69"/>
      <c r="ON687" s="107"/>
      <c r="OO687" s="2"/>
      <c r="OP687" s="15"/>
      <c r="OQ687" s="15"/>
      <c r="OR687" s="80"/>
      <c r="OS687" s="52"/>
      <c r="OT687" s="69"/>
      <c r="OU687" s="69"/>
      <c r="OV687" s="69"/>
      <c r="OW687" s="107"/>
      <c r="OX687" s="2"/>
      <c r="OY687" s="15"/>
      <c r="OZ687" s="15"/>
      <c r="PA687" s="80"/>
      <c r="PB687" s="52"/>
      <c r="PC687" s="69"/>
      <c r="PD687" s="69"/>
      <c r="PE687" s="69"/>
      <c r="PF687" s="107"/>
      <c r="PG687" s="2"/>
      <c r="PH687" s="15"/>
      <c r="PI687" s="15"/>
      <c r="PJ687" s="80"/>
      <c r="PK687" s="52"/>
      <c r="PL687" s="69"/>
      <c r="PM687" s="69"/>
      <c r="PN687" s="69"/>
      <c r="PO687" s="107"/>
      <c r="PP687" s="2"/>
      <c r="PQ687" s="15"/>
      <c r="PR687" s="15"/>
      <c r="PS687" s="80"/>
      <c r="PT687" s="52"/>
      <c r="PU687" s="69"/>
      <c r="PV687" s="69"/>
      <c r="PW687" s="69"/>
      <c r="PX687" s="107"/>
      <c r="PY687" s="2"/>
      <c r="PZ687" s="15"/>
      <c r="QA687" s="15"/>
      <c r="QB687" s="80"/>
      <c r="QC687" s="52"/>
      <c r="QD687" s="69"/>
      <c r="QE687" s="69"/>
      <c r="QF687" s="69"/>
      <c r="QG687" s="107"/>
      <c r="QH687" s="2"/>
      <c r="QI687" s="15"/>
      <c r="QJ687" s="15"/>
      <c r="QK687" s="80"/>
      <c r="QL687" s="52"/>
      <c r="QM687" s="69"/>
      <c r="QN687" s="69"/>
      <c r="QO687" s="69"/>
      <c r="QP687" s="107"/>
      <c r="QQ687" s="2"/>
      <c r="QR687" s="15"/>
      <c r="QS687" s="15"/>
      <c r="QT687" s="80"/>
      <c r="QU687" s="52"/>
      <c r="QV687" s="69"/>
      <c r="QW687" s="69"/>
      <c r="QX687" s="69"/>
      <c r="QY687" s="107"/>
      <c r="QZ687" s="2"/>
      <c r="RA687" s="15"/>
      <c r="RB687" s="15"/>
      <c r="RC687" s="80"/>
      <c r="RD687" s="52"/>
      <c r="RE687" s="69"/>
      <c r="RF687" s="69"/>
      <c r="RG687" s="69"/>
      <c r="RH687" s="107"/>
      <c r="RI687" s="2"/>
      <c r="RJ687" s="15"/>
      <c r="RK687" s="15"/>
      <c r="RL687" s="80"/>
      <c r="RM687" s="52"/>
      <c r="RN687" s="69"/>
      <c r="RO687" s="69"/>
      <c r="RP687" s="69"/>
      <c r="RQ687" s="107"/>
      <c r="RR687" s="2"/>
      <c r="RS687" s="15"/>
      <c r="RT687" s="15"/>
      <c r="RU687" s="80"/>
      <c r="RV687" s="52"/>
      <c r="RW687" s="69"/>
      <c r="RX687" s="69"/>
      <c r="RY687" s="69"/>
      <c r="RZ687" s="107"/>
      <c r="SA687" s="2"/>
      <c r="SB687" s="15"/>
      <c r="SC687" s="15"/>
      <c r="SD687" s="80"/>
      <c r="SE687" s="52"/>
      <c r="SF687" s="69"/>
      <c r="SG687" s="69"/>
      <c r="SH687" s="69"/>
      <c r="SI687" s="107"/>
      <c r="SJ687" s="2"/>
      <c r="SK687" s="15"/>
      <c r="SL687" s="15"/>
      <c r="SM687" s="80"/>
      <c r="SN687" s="52"/>
      <c r="SO687" s="69"/>
      <c r="SP687" s="69"/>
      <c r="SQ687" s="69"/>
      <c r="SR687" s="107"/>
      <c r="SS687" s="2"/>
      <c r="ST687" s="15"/>
      <c r="SU687" s="15"/>
      <c r="SV687" s="80"/>
      <c r="SW687" s="52"/>
      <c r="SX687" s="69"/>
      <c r="SY687" s="69"/>
      <c r="SZ687" s="69"/>
      <c r="TA687" s="107"/>
      <c r="TB687" s="2"/>
      <c r="TC687" s="15"/>
      <c r="TD687" s="15"/>
      <c r="TE687" s="80"/>
      <c r="TF687" s="52"/>
      <c r="TG687" s="69"/>
      <c r="TH687" s="69"/>
      <c r="TI687" s="69"/>
      <c r="TJ687" s="107"/>
      <c r="TK687" s="2"/>
      <c r="TL687" s="15"/>
      <c r="TM687" s="15"/>
      <c r="TN687" s="80"/>
      <c r="TO687" s="52"/>
      <c r="TP687" s="69"/>
      <c r="TQ687" s="69"/>
      <c r="TR687" s="69"/>
      <c r="TS687" s="107"/>
      <c r="TT687" s="2"/>
      <c r="TU687" s="15"/>
      <c r="TV687" s="15"/>
      <c r="TW687" s="80"/>
      <c r="TX687" s="52"/>
      <c r="TY687" s="69"/>
      <c r="TZ687" s="69"/>
      <c r="UA687" s="69"/>
      <c r="UB687" s="107"/>
      <c r="UC687" s="2"/>
      <c r="UD687" s="15"/>
      <c r="UE687" s="15"/>
      <c r="UF687" s="80"/>
      <c r="UG687" s="52"/>
      <c r="UH687" s="69"/>
      <c r="UI687" s="69"/>
      <c r="UJ687" s="69"/>
      <c r="UK687" s="107"/>
      <c r="UL687" s="2"/>
      <c r="UM687" s="15"/>
      <c r="UN687" s="15"/>
      <c r="UO687" s="80"/>
      <c r="UP687" s="52"/>
      <c r="UQ687" s="69"/>
      <c r="UR687" s="69"/>
      <c r="US687" s="69"/>
      <c r="UT687" s="107"/>
      <c r="UU687" s="2"/>
      <c r="UV687" s="15"/>
      <c r="UW687" s="15"/>
      <c r="UX687" s="80"/>
      <c r="UY687" s="52"/>
      <c r="UZ687" s="69"/>
      <c r="VA687" s="69"/>
      <c r="VB687" s="69"/>
      <c r="VC687" s="107"/>
      <c r="VD687" s="2"/>
      <c r="VE687" s="15"/>
      <c r="VF687" s="15"/>
      <c r="VG687" s="80"/>
      <c r="VH687" s="52"/>
      <c r="VI687" s="69"/>
      <c r="VJ687" s="69"/>
      <c r="VK687" s="69"/>
      <c r="VL687" s="107"/>
      <c r="VM687" s="2"/>
      <c r="VN687" s="15"/>
      <c r="VO687" s="15"/>
      <c r="VP687" s="80"/>
      <c r="VQ687" s="52"/>
      <c r="VR687" s="69"/>
      <c r="VS687" s="69"/>
      <c r="VT687" s="69"/>
      <c r="VU687" s="107"/>
      <c r="VV687" s="2"/>
      <c r="VW687" s="15"/>
      <c r="VX687" s="15"/>
      <c r="VY687" s="80"/>
      <c r="VZ687" s="52"/>
      <c r="WA687" s="69"/>
      <c r="WB687" s="69"/>
      <c r="WC687" s="69"/>
      <c r="WD687" s="107"/>
      <c r="WE687" s="2"/>
      <c r="WF687" s="15"/>
      <c r="WG687" s="15"/>
      <c r="WH687" s="80"/>
      <c r="WI687" s="52"/>
      <c r="WJ687" s="69"/>
      <c r="WK687" s="69"/>
      <c r="WL687" s="69"/>
      <c r="WM687" s="107"/>
      <c r="WN687" s="2"/>
      <c r="WO687" s="15"/>
      <c r="WP687" s="15"/>
      <c r="WQ687" s="80"/>
      <c r="WR687" s="52"/>
      <c r="WS687" s="69"/>
      <c r="WT687" s="69"/>
      <c r="WU687" s="69"/>
      <c r="WV687" s="107"/>
      <c r="WW687" s="2"/>
      <c r="WX687" s="15"/>
      <c r="WY687" s="15"/>
      <c r="WZ687" s="80"/>
      <c r="XA687" s="52"/>
      <c r="XB687" s="69"/>
      <c r="XC687" s="69"/>
      <c r="XD687" s="69"/>
      <c r="XE687" s="107"/>
      <c r="XF687" s="2"/>
      <c r="XG687" s="15"/>
      <c r="XH687" s="15"/>
      <c r="XI687" s="80"/>
      <c r="XJ687" s="52"/>
      <c r="XK687" s="69"/>
      <c r="XL687" s="69"/>
      <c r="XM687" s="69"/>
      <c r="XN687" s="107"/>
      <c r="XO687" s="2"/>
      <c r="XP687" s="15"/>
      <c r="XQ687" s="15"/>
      <c r="XR687" s="80"/>
      <c r="XS687" s="52"/>
      <c r="XT687" s="69"/>
      <c r="XU687" s="69"/>
      <c r="XV687" s="69"/>
      <c r="XW687" s="107"/>
      <c r="XX687" s="2"/>
      <c r="XY687" s="15"/>
      <c r="XZ687" s="15"/>
      <c r="YA687" s="80"/>
      <c r="YB687" s="52"/>
      <c r="YC687" s="69"/>
      <c r="YD687" s="69"/>
      <c r="YE687" s="69"/>
      <c r="YF687" s="107"/>
      <c r="YG687" s="2"/>
      <c r="YH687" s="15"/>
      <c r="YI687" s="15"/>
      <c r="YJ687" s="80"/>
      <c r="YK687" s="52"/>
      <c r="YL687" s="69"/>
      <c r="YM687" s="69"/>
      <c r="YN687" s="69"/>
      <c r="YO687" s="107"/>
      <c r="YP687" s="2"/>
      <c r="YQ687" s="15"/>
      <c r="YR687" s="15"/>
      <c r="YS687" s="80"/>
      <c r="YT687" s="52"/>
      <c r="YU687" s="69"/>
      <c r="YV687" s="69"/>
      <c r="YW687" s="69"/>
      <c r="YX687" s="107"/>
      <c r="YY687" s="2"/>
      <c r="YZ687" s="15"/>
      <c r="ZA687" s="15"/>
      <c r="ZB687" s="80"/>
      <c r="ZC687" s="52"/>
      <c r="ZD687" s="69"/>
      <c r="ZE687" s="69"/>
      <c r="ZF687" s="69"/>
      <c r="ZG687" s="107"/>
      <c r="ZH687" s="2"/>
      <c r="ZI687" s="15"/>
      <c r="ZJ687" s="15"/>
      <c r="ZK687" s="80"/>
      <c r="ZL687" s="52"/>
      <c r="ZM687" s="69"/>
      <c r="ZN687" s="69"/>
      <c r="ZO687" s="69"/>
      <c r="ZP687" s="107"/>
      <c r="ZQ687" s="2"/>
      <c r="ZR687" s="15"/>
      <c r="ZS687" s="15"/>
      <c r="ZT687" s="80"/>
      <c r="ZU687" s="52"/>
      <c r="ZV687" s="69"/>
      <c r="ZW687" s="69"/>
      <c r="ZX687" s="69"/>
      <c r="ZY687" s="107"/>
      <c r="ZZ687" s="2"/>
      <c r="AAA687" s="15"/>
      <c r="AAB687" s="15"/>
      <c r="AAC687" s="80"/>
      <c r="AAD687" s="52"/>
      <c r="AAE687" s="69"/>
      <c r="AAF687" s="69"/>
      <c r="AAG687" s="69"/>
      <c r="AAH687" s="107"/>
      <c r="AAI687" s="2"/>
      <c r="AAJ687" s="15"/>
      <c r="AAK687" s="15"/>
      <c r="AAL687" s="80"/>
      <c r="AAM687" s="52"/>
      <c r="AAN687" s="69"/>
      <c r="AAO687" s="69"/>
      <c r="AAP687" s="69"/>
      <c r="AAQ687" s="107"/>
      <c r="AAR687" s="2"/>
      <c r="AAS687" s="15"/>
      <c r="AAT687" s="15"/>
      <c r="AAU687" s="80"/>
      <c r="AAV687" s="52"/>
      <c r="AAW687" s="69"/>
      <c r="AAX687" s="69"/>
      <c r="AAY687" s="69"/>
      <c r="AAZ687" s="107"/>
      <c r="ABA687" s="2"/>
      <c r="ABB687" s="15"/>
      <c r="ABC687" s="15"/>
      <c r="ABD687" s="80"/>
      <c r="ABE687" s="52"/>
      <c r="ABF687" s="69"/>
      <c r="ABG687" s="69"/>
      <c r="ABH687" s="69"/>
      <c r="ABI687" s="107"/>
      <c r="ABJ687" s="2"/>
      <c r="ABK687" s="15"/>
      <c r="ABL687" s="15"/>
      <c r="ABM687" s="80"/>
      <c r="ABN687" s="52"/>
      <c r="ABO687" s="69"/>
      <c r="ABP687" s="69"/>
      <c r="ABQ687" s="69"/>
      <c r="ABR687" s="107"/>
      <c r="ABS687" s="2"/>
      <c r="ABT687" s="15"/>
      <c r="ABU687" s="15"/>
      <c r="ABV687" s="80"/>
      <c r="ABW687" s="52"/>
      <c r="ABX687" s="69"/>
      <c r="ABY687" s="69"/>
      <c r="ABZ687" s="69"/>
      <c r="ACA687" s="107"/>
      <c r="ACB687" s="2"/>
      <c r="ACC687" s="15"/>
      <c r="ACD687" s="15"/>
      <c r="ACE687" s="80"/>
      <c r="ACF687" s="52"/>
      <c r="ACG687" s="69"/>
      <c r="ACH687" s="69"/>
      <c r="ACI687" s="69"/>
      <c r="ACJ687" s="107"/>
      <c r="ACK687" s="2"/>
      <c r="ACL687" s="15"/>
      <c r="ACM687" s="15"/>
      <c r="ACN687" s="80"/>
      <c r="ACO687" s="52"/>
      <c r="ACP687" s="69"/>
      <c r="ACQ687" s="69"/>
      <c r="ACR687" s="69"/>
      <c r="ACS687" s="107"/>
      <c r="ACT687" s="2"/>
      <c r="ACU687" s="15"/>
      <c r="ACV687" s="15"/>
      <c r="ACW687" s="80"/>
      <c r="ACX687" s="52"/>
      <c r="ACY687" s="69"/>
      <c r="ACZ687" s="69"/>
      <c r="ADA687" s="69"/>
      <c r="ADB687" s="107"/>
      <c r="ADC687" s="2"/>
      <c r="ADD687" s="15"/>
      <c r="ADE687" s="15"/>
      <c r="ADF687" s="80"/>
      <c r="ADG687" s="52"/>
      <c r="ADH687" s="69"/>
      <c r="ADI687" s="69"/>
      <c r="ADJ687" s="69"/>
      <c r="ADK687" s="107"/>
      <c r="ADL687" s="2"/>
      <c r="ADM687" s="15"/>
      <c r="ADN687" s="15"/>
      <c r="ADO687" s="80"/>
      <c r="ADP687" s="52"/>
      <c r="ADQ687" s="69"/>
      <c r="ADR687" s="69"/>
      <c r="ADS687" s="69"/>
      <c r="ADT687" s="107"/>
      <c r="ADU687" s="2"/>
      <c r="ADV687" s="15"/>
      <c r="ADW687" s="15"/>
      <c r="ADX687" s="80"/>
      <c r="ADY687" s="52"/>
      <c r="ADZ687" s="69"/>
      <c r="AEA687" s="69"/>
      <c r="AEB687" s="69"/>
      <c r="AEC687" s="107"/>
      <c r="AED687" s="2"/>
      <c r="AEE687" s="15"/>
      <c r="AEF687" s="15"/>
      <c r="AEG687" s="80"/>
      <c r="AEH687" s="52"/>
      <c r="AEI687" s="69"/>
      <c r="AEJ687" s="69"/>
      <c r="AEK687" s="69"/>
      <c r="AEL687" s="107"/>
      <c r="AEM687" s="2"/>
      <c r="AEN687" s="15"/>
      <c r="AEO687" s="15"/>
      <c r="AEP687" s="80"/>
      <c r="AEQ687" s="52"/>
      <c r="AER687" s="69"/>
      <c r="AES687" s="69"/>
      <c r="AET687" s="69"/>
      <c r="AEU687" s="107"/>
      <c r="AEV687" s="2"/>
      <c r="AEW687" s="15"/>
      <c r="AEX687" s="15"/>
      <c r="AEY687" s="80"/>
      <c r="AEZ687" s="52"/>
      <c r="AFA687" s="69"/>
      <c r="AFB687" s="69"/>
      <c r="AFC687" s="69"/>
      <c r="AFD687" s="107"/>
      <c r="AFE687" s="2"/>
      <c r="AFF687" s="15"/>
      <c r="AFG687" s="15"/>
      <c r="AFH687" s="80"/>
      <c r="AFI687" s="52"/>
      <c r="AFJ687" s="69"/>
      <c r="AFK687" s="69"/>
      <c r="AFL687" s="69"/>
      <c r="AFM687" s="107"/>
      <c r="AFN687" s="2"/>
      <c r="AFO687" s="15"/>
      <c r="AFP687" s="15"/>
      <c r="AFQ687" s="80"/>
      <c r="AFR687" s="52"/>
      <c r="AFS687" s="69"/>
      <c r="AFT687" s="69"/>
      <c r="AFU687" s="69"/>
      <c r="AFV687" s="107"/>
      <c r="AFW687" s="2"/>
      <c r="AFX687" s="15"/>
      <c r="AFY687" s="15"/>
      <c r="AFZ687" s="80"/>
      <c r="AGA687" s="52"/>
      <c r="AGB687" s="69"/>
      <c r="AGC687" s="69"/>
      <c r="AGD687" s="69"/>
      <c r="AGE687" s="107"/>
      <c r="AGF687" s="2"/>
      <c r="AGG687" s="15"/>
      <c r="AGH687" s="15"/>
      <c r="AGI687" s="80"/>
      <c r="AGJ687" s="52"/>
      <c r="AGK687" s="69"/>
      <c r="AGL687" s="69"/>
      <c r="AGM687" s="69"/>
      <c r="AGN687" s="107"/>
      <c r="AGO687" s="2"/>
      <c r="AGP687" s="15"/>
      <c r="AGQ687" s="15"/>
      <c r="AGR687" s="80"/>
      <c r="AGS687" s="52"/>
      <c r="AGT687" s="69"/>
      <c r="AGU687" s="69"/>
      <c r="AGV687" s="69"/>
      <c r="AGW687" s="107"/>
      <c r="AGX687" s="2"/>
      <c r="AGY687" s="15"/>
      <c r="AGZ687" s="15"/>
      <c r="AHA687" s="80"/>
      <c r="AHB687" s="52"/>
      <c r="AHC687" s="69"/>
      <c r="AHD687" s="69"/>
      <c r="AHE687" s="69"/>
      <c r="AHF687" s="107"/>
      <c r="AHG687" s="2"/>
      <c r="AHH687" s="15"/>
      <c r="AHI687" s="15"/>
      <c r="AHJ687" s="80"/>
      <c r="AHK687" s="52"/>
      <c r="AHL687" s="69"/>
      <c r="AHM687" s="69"/>
      <c r="AHN687" s="69"/>
      <c r="AHO687" s="107"/>
      <c r="AHP687" s="2"/>
      <c r="AHQ687" s="15"/>
      <c r="AHR687" s="15"/>
      <c r="AHS687" s="80"/>
      <c r="AHT687" s="52"/>
      <c r="AHU687" s="69"/>
      <c r="AHV687" s="69"/>
      <c r="AHW687" s="69"/>
      <c r="AHX687" s="107"/>
      <c r="AHY687" s="2"/>
      <c r="AHZ687" s="15"/>
      <c r="AIA687" s="15"/>
      <c r="AIB687" s="80"/>
      <c r="AIC687" s="52"/>
      <c r="AID687" s="69"/>
      <c r="AIE687" s="69"/>
      <c r="AIF687" s="69"/>
      <c r="AIG687" s="107"/>
      <c r="AIH687" s="2"/>
      <c r="AII687" s="15"/>
      <c r="AIJ687" s="15"/>
      <c r="AIK687" s="80"/>
      <c r="AIL687" s="52"/>
      <c r="AIM687" s="69"/>
      <c r="AIN687" s="69"/>
      <c r="AIO687" s="69"/>
      <c r="AIP687" s="107"/>
      <c r="AIQ687" s="2"/>
      <c r="AIR687" s="15"/>
      <c r="AIS687" s="15"/>
      <c r="AIT687" s="80"/>
      <c r="AIU687" s="52"/>
      <c r="AIV687" s="69"/>
      <c r="AIW687" s="69"/>
      <c r="AIX687" s="69"/>
      <c r="AIY687" s="107"/>
      <c r="AIZ687" s="2"/>
      <c r="AJA687" s="15"/>
      <c r="AJB687" s="15"/>
      <c r="AJC687" s="80"/>
      <c r="AJD687" s="52"/>
      <c r="AJE687" s="69"/>
      <c r="AJF687" s="69"/>
      <c r="AJG687" s="69"/>
      <c r="AJH687" s="107"/>
      <c r="AJI687" s="2"/>
      <c r="AJJ687" s="15"/>
      <c r="AJK687" s="15"/>
      <c r="AJL687" s="80"/>
      <c r="AJM687" s="52"/>
      <c r="AJN687" s="69"/>
      <c r="AJO687" s="69"/>
      <c r="AJP687" s="69"/>
      <c r="AJQ687" s="107"/>
      <c r="AJR687" s="2"/>
      <c r="AJS687" s="15"/>
      <c r="AJT687" s="15"/>
      <c r="AJU687" s="80"/>
      <c r="AJV687" s="52"/>
      <c r="AJW687" s="69"/>
      <c r="AJX687" s="69"/>
      <c r="AJY687" s="69"/>
      <c r="AJZ687" s="107"/>
      <c r="AKA687" s="2"/>
      <c r="AKB687" s="15"/>
      <c r="AKC687" s="15"/>
      <c r="AKD687" s="80"/>
      <c r="AKE687" s="52"/>
      <c r="AKF687" s="69"/>
      <c r="AKG687" s="69"/>
      <c r="AKH687" s="69"/>
      <c r="AKI687" s="107"/>
      <c r="AKJ687" s="2"/>
      <c r="AKK687" s="15"/>
      <c r="AKL687" s="15"/>
      <c r="AKM687" s="80"/>
      <c r="AKN687" s="52"/>
      <c r="AKO687" s="69"/>
      <c r="AKP687" s="69"/>
      <c r="AKQ687" s="69"/>
      <c r="AKR687" s="107"/>
      <c r="AKS687" s="2"/>
      <c r="AKT687" s="15"/>
      <c r="AKU687" s="15"/>
      <c r="AKV687" s="80"/>
      <c r="AKW687" s="52"/>
      <c r="AKX687" s="69"/>
      <c r="AKY687" s="69"/>
      <c r="AKZ687" s="69"/>
      <c r="ALA687" s="107"/>
      <c r="ALB687" s="2"/>
      <c r="ALC687" s="15"/>
      <c r="ALD687" s="15"/>
      <c r="ALE687" s="80"/>
      <c r="ALF687" s="52"/>
      <c r="ALG687" s="69"/>
      <c r="ALH687" s="69"/>
      <c r="ALI687" s="69"/>
      <c r="ALJ687" s="107"/>
      <c r="ALK687" s="2"/>
      <c r="ALL687" s="15"/>
      <c r="ALM687" s="15"/>
      <c r="ALN687" s="80"/>
      <c r="ALO687" s="52"/>
      <c r="ALP687" s="69"/>
      <c r="ALQ687" s="69"/>
      <c r="ALR687" s="69"/>
      <c r="ALS687" s="107"/>
      <c r="ALT687" s="2"/>
      <c r="ALU687" s="15"/>
      <c r="ALV687" s="15"/>
      <c r="ALW687" s="80"/>
      <c r="ALX687" s="52"/>
      <c r="ALY687" s="69"/>
      <c r="ALZ687" s="69"/>
      <c r="AMA687" s="69"/>
      <c r="AMB687" s="107"/>
      <c r="AMC687" s="2"/>
      <c r="AMD687" s="15"/>
      <c r="AME687" s="15"/>
      <c r="AMF687" s="80"/>
      <c r="AMG687" s="52"/>
      <c r="AMH687" s="69"/>
      <c r="AMI687" s="69"/>
      <c r="AMJ687" s="69"/>
      <c r="AMK687" s="107"/>
      <c r="AML687" s="2"/>
      <c r="AMM687" s="15"/>
      <c r="AMN687" s="15"/>
      <c r="AMO687" s="80"/>
      <c r="AMP687" s="52"/>
      <c r="AMQ687" s="69"/>
      <c r="AMR687" s="69"/>
      <c r="AMS687" s="69"/>
      <c r="AMT687" s="107"/>
      <c r="AMU687" s="2"/>
      <c r="AMV687" s="15"/>
      <c r="AMW687" s="15"/>
      <c r="AMX687" s="80"/>
      <c r="AMY687" s="52"/>
      <c r="AMZ687" s="69"/>
      <c r="ANA687" s="69"/>
      <c r="ANB687" s="69"/>
      <c r="ANC687" s="107"/>
      <c r="AND687" s="2"/>
      <c r="ANE687" s="15"/>
      <c r="ANF687" s="15"/>
      <c r="ANG687" s="80"/>
      <c r="ANH687" s="52"/>
      <c r="ANI687" s="69"/>
      <c r="ANJ687" s="69"/>
      <c r="ANK687" s="69"/>
      <c r="ANL687" s="107"/>
      <c r="ANM687" s="2"/>
      <c r="ANN687" s="15"/>
      <c r="ANO687" s="15"/>
      <c r="ANP687" s="80"/>
      <c r="ANQ687" s="52"/>
      <c r="ANR687" s="69"/>
      <c r="ANS687" s="69"/>
      <c r="ANT687" s="69"/>
      <c r="ANU687" s="107"/>
      <c r="ANV687" s="2"/>
      <c r="ANW687" s="15"/>
      <c r="ANX687" s="15"/>
      <c r="ANY687" s="80"/>
      <c r="ANZ687" s="52"/>
      <c r="AOA687" s="69"/>
      <c r="AOB687" s="69"/>
      <c r="AOC687" s="69"/>
      <c r="AOD687" s="107"/>
      <c r="AOE687" s="2"/>
      <c r="AOF687" s="15"/>
      <c r="AOG687" s="15"/>
      <c r="AOH687" s="80"/>
      <c r="AOI687" s="52"/>
      <c r="AOJ687" s="69"/>
      <c r="AOK687" s="69"/>
      <c r="AOL687" s="69"/>
      <c r="AOM687" s="107"/>
      <c r="AON687" s="2"/>
      <c r="AOO687" s="15"/>
      <c r="AOP687" s="15"/>
      <c r="AOQ687" s="80"/>
      <c r="AOR687" s="52"/>
      <c r="AOS687" s="69"/>
      <c r="AOT687" s="69"/>
      <c r="AOU687" s="69"/>
      <c r="AOV687" s="107"/>
      <c r="AOW687" s="2"/>
      <c r="AOX687" s="15"/>
      <c r="AOY687" s="15"/>
      <c r="AOZ687" s="80"/>
      <c r="APA687" s="52"/>
      <c r="APB687" s="69"/>
      <c r="APC687" s="69"/>
      <c r="APD687" s="69"/>
      <c r="APE687" s="107"/>
      <c r="APF687" s="2"/>
      <c r="APG687" s="15"/>
      <c r="APH687" s="15"/>
      <c r="API687" s="80"/>
      <c r="APJ687" s="52"/>
      <c r="APK687" s="69"/>
      <c r="APL687" s="69"/>
      <c r="APM687" s="69"/>
      <c r="APN687" s="107"/>
      <c r="APO687" s="2"/>
      <c r="APP687" s="15"/>
      <c r="APQ687" s="15"/>
      <c r="APR687" s="80"/>
      <c r="APS687" s="52"/>
      <c r="APT687" s="69"/>
      <c r="APU687" s="69"/>
      <c r="APV687" s="69"/>
      <c r="APW687" s="107"/>
      <c r="APX687" s="2"/>
      <c r="APY687" s="15"/>
      <c r="APZ687" s="15"/>
      <c r="AQA687" s="80"/>
      <c r="AQB687" s="52"/>
      <c r="AQC687" s="69"/>
      <c r="AQD687" s="69"/>
      <c r="AQE687" s="69"/>
      <c r="AQF687" s="107"/>
      <c r="AQG687" s="2"/>
      <c r="AQH687" s="15"/>
      <c r="AQI687" s="15"/>
      <c r="AQJ687" s="80"/>
      <c r="AQK687" s="52"/>
      <c r="AQL687" s="69"/>
      <c r="AQM687" s="69"/>
      <c r="AQN687" s="69"/>
      <c r="AQO687" s="107"/>
      <c r="AQP687" s="2"/>
      <c r="AQQ687" s="15"/>
      <c r="AQR687" s="15"/>
      <c r="AQS687" s="80"/>
      <c r="AQT687" s="52"/>
      <c r="AQU687" s="69"/>
      <c r="AQV687" s="69"/>
      <c r="AQW687" s="69"/>
      <c r="AQX687" s="107"/>
      <c r="AQY687" s="2"/>
      <c r="AQZ687" s="15"/>
      <c r="ARA687" s="15"/>
      <c r="ARB687" s="80"/>
      <c r="ARC687" s="52"/>
      <c r="ARD687" s="69"/>
      <c r="ARE687" s="69"/>
      <c r="ARF687" s="69"/>
      <c r="ARG687" s="107"/>
      <c r="ARH687" s="2"/>
      <c r="ARI687" s="15"/>
      <c r="ARJ687" s="15"/>
      <c r="ARK687" s="80"/>
      <c r="ARL687" s="52"/>
      <c r="ARM687" s="69"/>
      <c r="ARN687" s="69"/>
      <c r="ARO687" s="69"/>
      <c r="ARP687" s="107"/>
      <c r="ARQ687" s="2"/>
      <c r="ARR687" s="15"/>
      <c r="ARS687" s="15"/>
      <c r="ART687" s="80"/>
      <c r="ARU687" s="52"/>
      <c r="ARV687" s="69"/>
      <c r="ARW687" s="69"/>
      <c r="ARX687" s="69"/>
      <c r="ARY687" s="107"/>
      <c r="ARZ687" s="2"/>
      <c r="ASA687" s="15"/>
      <c r="ASB687" s="15"/>
      <c r="ASC687" s="80"/>
      <c r="ASD687" s="52"/>
      <c r="ASE687" s="69"/>
      <c r="ASF687" s="69"/>
      <c r="ASG687" s="69"/>
      <c r="ASH687" s="107"/>
      <c r="ASI687" s="2"/>
      <c r="ASJ687" s="15"/>
      <c r="ASK687" s="15"/>
      <c r="ASL687" s="80"/>
      <c r="ASM687" s="52"/>
      <c r="ASN687" s="69"/>
      <c r="ASO687" s="69"/>
      <c r="ASP687" s="69"/>
      <c r="ASQ687" s="107"/>
      <c r="ASR687" s="2"/>
      <c r="ASS687" s="15"/>
      <c r="AST687" s="15"/>
      <c r="ASU687" s="80"/>
      <c r="ASV687" s="52"/>
      <c r="ASW687" s="69"/>
      <c r="ASX687" s="69"/>
      <c r="ASY687" s="69"/>
      <c r="ASZ687" s="107"/>
      <c r="ATA687" s="2"/>
      <c r="ATB687" s="15"/>
      <c r="ATC687" s="15"/>
      <c r="ATD687" s="80"/>
      <c r="ATE687" s="52"/>
      <c r="ATF687" s="69"/>
      <c r="ATG687" s="69"/>
      <c r="ATH687" s="69"/>
      <c r="ATI687" s="107"/>
      <c r="ATJ687" s="2"/>
      <c r="ATK687" s="15"/>
      <c r="ATL687" s="15"/>
      <c r="ATM687" s="80"/>
      <c r="ATN687" s="52"/>
      <c r="ATO687" s="69"/>
      <c r="ATP687" s="69"/>
      <c r="ATQ687" s="69"/>
      <c r="ATR687" s="107"/>
      <c r="ATS687" s="2"/>
      <c r="ATT687" s="15"/>
      <c r="ATU687" s="15"/>
      <c r="ATV687" s="80"/>
      <c r="ATW687" s="52"/>
      <c r="ATX687" s="69"/>
      <c r="ATY687" s="69"/>
      <c r="ATZ687" s="69"/>
      <c r="AUA687" s="107"/>
      <c r="AUB687" s="2"/>
      <c r="AUC687" s="15"/>
      <c r="AUD687" s="15"/>
      <c r="AUE687" s="80"/>
      <c r="AUF687" s="52"/>
      <c r="AUG687" s="69"/>
      <c r="AUH687" s="69"/>
      <c r="AUI687" s="69"/>
      <c r="AUJ687" s="107"/>
      <c r="AUK687" s="2"/>
      <c r="AUL687" s="15"/>
      <c r="AUM687" s="15"/>
      <c r="AUN687" s="80"/>
      <c r="AUO687" s="52"/>
      <c r="AUP687" s="69"/>
      <c r="AUQ687" s="69"/>
      <c r="AUR687" s="69"/>
      <c r="AUS687" s="107"/>
      <c r="AUT687" s="2"/>
      <c r="AUU687" s="15"/>
      <c r="AUV687" s="15"/>
      <c r="AUW687" s="80"/>
      <c r="AUX687" s="52"/>
      <c r="AUY687" s="69"/>
      <c r="AUZ687" s="69"/>
      <c r="AVA687" s="69"/>
      <c r="AVB687" s="107"/>
      <c r="AVC687" s="2"/>
      <c r="AVD687" s="15"/>
      <c r="AVE687" s="15"/>
      <c r="AVF687" s="80"/>
      <c r="AVG687" s="52"/>
      <c r="AVH687" s="69"/>
      <c r="AVI687" s="69"/>
      <c r="AVJ687" s="69"/>
      <c r="AVK687" s="107"/>
      <c r="AVL687" s="2"/>
      <c r="AVM687" s="15"/>
      <c r="AVN687" s="15"/>
      <c r="AVO687" s="80"/>
      <c r="AVP687" s="52"/>
      <c r="AVQ687" s="69"/>
      <c r="AVR687" s="69"/>
      <c r="AVS687" s="69"/>
      <c r="AVT687" s="107"/>
      <c r="AVU687" s="2"/>
      <c r="AVV687" s="15"/>
      <c r="AVW687" s="15"/>
      <c r="AVX687" s="80"/>
      <c r="AVY687" s="52"/>
      <c r="AVZ687" s="69"/>
      <c r="AWA687" s="69"/>
      <c r="AWB687" s="69"/>
      <c r="AWC687" s="107"/>
      <c r="AWD687" s="2"/>
      <c r="AWE687" s="15"/>
      <c r="AWF687" s="15"/>
      <c r="AWG687" s="80"/>
      <c r="AWH687" s="52"/>
      <c r="AWI687" s="69"/>
      <c r="AWJ687" s="69"/>
      <c r="AWK687" s="69"/>
      <c r="AWL687" s="107"/>
      <c r="AWM687" s="2"/>
      <c r="AWN687" s="15"/>
      <c r="AWO687" s="15"/>
      <c r="AWP687" s="80"/>
      <c r="AWQ687" s="52"/>
      <c r="AWR687" s="69"/>
      <c r="AWS687" s="69"/>
      <c r="AWT687" s="69"/>
      <c r="AWU687" s="107"/>
      <c r="AWV687" s="2"/>
      <c r="AWW687" s="15"/>
      <c r="AWX687" s="15"/>
      <c r="AWY687" s="80"/>
      <c r="AWZ687" s="52"/>
      <c r="AXA687" s="69"/>
      <c r="AXB687" s="69"/>
      <c r="AXC687" s="69"/>
      <c r="AXD687" s="107"/>
      <c r="AXE687" s="2"/>
      <c r="AXF687" s="15"/>
      <c r="AXG687" s="15"/>
      <c r="AXH687" s="80"/>
      <c r="AXI687" s="52"/>
      <c r="AXJ687" s="69"/>
      <c r="AXK687" s="69"/>
      <c r="AXL687" s="69"/>
      <c r="AXM687" s="107"/>
      <c r="AXN687" s="2"/>
      <c r="AXO687" s="15"/>
      <c r="AXP687" s="15"/>
      <c r="AXQ687" s="80"/>
      <c r="AXR687" s="52"/>
      <c r="AXS687" s="69"/>
      <c r="AXT687" s="69"/>
      <c r="AXU687" s="69"/>
      <c r="AXV687" s="107"/>
      <c r="AXW687" s="2"/>
      <c r="AXX687" s="15"/>
      <c r="AXY687" s="15"/>
      <c r="AXZ687" s="80"/>
      <c r="AYA687" s="52"/>
      <c r="AYB687" s="69"/>
      <c r="AYC687" s="69"/>
      <c r="AYD687" s="69"/>
      <c r="AYE687" s="107"/>
      <c r="AYF687" s="2"/>
      <c r="AYG687" s="15"/>
      <c r="AYH687" s="15"/>
      <c r="AYI687" s="80"/>
      <c r="AYJ687" s="52"/>
      <c r="AYK687" s="69"/>
      <c r="AYL687" s="69"/>
      <c r="AYM687" s="69"/>
      <c r="AYN687" s="107"/>
      <c r="AYO687" s="2"/>
      <c r="AYP687" s="15"/>
      <c r="AYQ687" s="15"/>
      <c r="AYR687" s="80"/>
      <c r="AYS687" s="52"/>
      <c r="AYT687" s="69"/>
      <c r="AYU687" s="69"/>
      <c r="AYV687" s="69"/>
      <c r="AYW687" s="107"/>
      <c r="AYX687" s="2"/>
      <c r="AYY687" s="15"/>
      <c r="AYZ687" s="15"/>
      <c r="AZA687" s="80"/>
      <c r="AZB687" s="52"/>
      <c r="AZC687" s="69"/>
      <c r="AZD687" s="69"/>
      <c r="AZE687" s="69"/>
      <c r="AZF687" s="107"/>
      <c r="AZG687" s="2"/>
      <c r="AZH687" s="15"/>
      <c r="AZI687" s="15"/>
      <c r="AZJ687" s="80"/>
      <c r="AZK687" s="52"/>
      <c r="AZL687" s="69"/>
      <c r="AZM687" s="69"/>
      <c r="AZN687" s="69"/>
      <c r="AZO687" s="107"/>
      <c r="AZP687" s="2"/>
      <c r="AZQ687" s="15"/>
      <c r="AZR687" s="15"/>
      <c r="AZS687" s="80"/>
      <c r="AZT687" s="52"/>
      <c r="AZU687" s="69"/>
      <c r="AZV687" s="69"/>
      <c r="AZW687" s="69"/>
      <c r="AZX687" s="107"/>
      <c r="AZY687" s="2"/>
      <c r="AZZ687" s="15"/>
      <c r="BAA687" s="15"/>
      <c r="BAB687" s="80"/>
      <c r="BAC687" s="52"/>
      <c r="BAD687" s="69"/>
      <c r="BAE687" s="69"/>
      <c r="BAF687" s="69"/>
      <c r="BAG687" s="107"/>
      <c r="BAH687" s="2"/>
      <c r="BAI687" s="15"/>
      <c r="BAJ687" s="15"/>
      <c r="BAK687" s="80"/>
      <c r="BAL687" s="52"/>
      <c r="BAM687" s="69"/>
      <c r="BAN687" s="69"/>
      <c r="BAO687" s="69"/>
      <c r="BAP687" s="107"/>
      <c r="BAQ687" s="2"/>
      <c r="BAR687" s="15"/>
      <c r="BAS687" s="15"/>
      <c r="BAT687" s="80"/>
      <c r="BAU687" s="52"/>
      <c r="BAV687" s="69"/>
      <c r="BAW687" s="69"/>
      <c r="BAX687" s="69"/>
      <c r="BAY687" s="107"/>
      <c r="BAZ687" s="2"/>
      <c r="BBA687" s="15"/>
      <c r="BBB687" s="15"/>
      <c r="BBC687" s="80"/>
      <c r="BBD687" s="52"/>
      <c r="BBE687" s="69"/>
      <c r="BBF687" s="69"/>
      <c r="BBG687" s="69"/>
      <c r="BBH687" s="107"/>
      <c r="BBI687" s="2"/>
      <c r="BBJ687" s="15"/>
      <c r="BBK687" s="15"/>
      <c r="BBL687" s="80"/>
      <c r="BBM687" s="52"/>
      <c r="BBN687" s="69"/>
      <c r="BBO687" s="69"/>
      <c r="BBP687" s="69"/>
      <c r="BBQ687" s="107"/>
      <c r="BBR687" s="2"/>
      <c r="BBS687" s="15"/>
      <c r="BBT687" s="15"/>
      <c r="BBU687" s="80"/>
      <c r="BBV687" s="52"/>
      <c r="BBW687" s="69"/>
      <c r="BBX687" s="69"/>
      <c r="BBY687" s="69"/>
      <c r="BBZ687" s="107"/>
      <c r="BCA687" s="2"/>
      <c r="BCB687" s="15"/>
      <c r="BCC687" s="15"/>
      <c r="BCD687" s="80"/>
      <c r="BCE687" s="52"/>
      <c r="BCF687" s="69"/>
      <c r="BCG687" s="69"/>
      <c r="BCH687" s="69"/>
      <c r="BCI687" s="107"/>
      <c r="BCJ687" s="2"/>
      <c r="BCK687" s="15"/>
      <c r="BCL687" s="15"/>
      <c r="BCM687" s="80"/>
      <c r="BCN687" s="52"/>
      <c r="BCO687" s="69"/>
      <c r="BCP687" s="69"/>
      <c r="BCQ687" s="69"/>
      <c r="BCR687" s="107"/>
      <c r="BCS687" s="2"/>
      <c r="BCT687" s="15"/>
      <c r="BCU687" s="15"/>
      <c r="BCV687" s="80"/>
      <c r="BCW687" s="52"/>
      <c r="BCX687" s="69"/>
      <c r="BCY687" s="69"/>
      <c r="BCZ687" s="69"/>
      <c r="BDA687" s="107"/>
      <c r="BDB687" s="2"/>
      <c r="BDC687" s="15"/>
      <c r="BDD687" s="15"/>
      <c r="BDE687" s="80"/>
      <c r="BDF687" s="52"/>
      <c r="BDG687" s="69"/>
      <c r="BDH687" s="69"/>
      <c r="BDI687" s="69"/>
      <c r="BDJ687" s="107"/>
      <c r="BDK687" s="2"/>
      <c r="BDL687" s="15"/>
      <c r="BDM687" s="15"/>
      <c r="BDN687" s="80"/>
      <c r="BDO687" s="52"/>
      <c r="BDP687" s="69"/>
      <c r="BDQ687" s="69"/>
      <c r="BDR687" s="69"/>
      <c r="BDS687" s="107"/>
      <c r="BDT687" s="2"/>
      <c r="BDU687" s="15"/>
      <c r="BDV687" s="15"/>
      <c r="BDW687" s="80"/>
      <c r="BDX687" s="52"/>
      <c r="BDY687" s="69"/>
      <c r="BDZ687" s="69"/>
      <c r="BEA687" s="69"/>
      <c r="BEB687" s="107"/>
      <c r="BEC687" s="2"/>
      <c r="BED687" s="15"/>
      <c r="BEE687" s="15"/>
      <c r="BEF687" s="80"/>
      <c r="BEG687" s="52"/>
      <c r="BEH687" s="69"/>
      <c r="BEI687" s="69"/>
      <c r="BEJ687" s="69"/>
      <c r="BEK687" s="107"/>
      <c r="BEL687" s="2"/>
      <c r="BEM687" s="15"/>
      <c r="BEN687" s="15"/>
      <c r="BEO687" s="80"/>
      <c r="BEP687" s="52"/>
      <c r="BEQ687" s="69"/>
      <c r="BER687" s="69"/>
      <c r="BES687" s="69"/>
      <c r="BET687" s="107"/>
      <c r="BEU687" s="2"/>
      <c r="BEV687" s="15"/>
      <c r="BEW687" s="15"/>
      <c r="BEX687" s="80"/>
      <c r="BEY687" s="52"/>
      <c r="BEZ687" s="69"/>
      <c r="BFA687" s="69"/>
      <c r="BFB687" s="69"/>
      <c r="BFC687" s="107"/>
      <c r="BFD687" s="2"/>
      <c r="BFE687" s="15"/>
      <c r="BFF687" s="15"/>
      <c r="BFG687" s="80"/>
      <c r="BFH687" s="52"/>
      <c r="BFI687" s="69"/>
      <c r="BFJ687" s="69"/>
      <c r="BFK687" s="69"/>
      <c r="BFL687" s="107"/>
      <c r="BFM687" s="2"/>
      <c r="BFN687" s="15"/>
      <c r="BFO687" s="15"/>
      <c r="BFP687" s="80"/>
      <c r="BFQ687" s="52"/>
      <c r="BFR687" s="69"/>
      <c r="BFS687" s="69"/>
      <c r="BFT687" s="69"/>
      <c r="BFU687" s="107"/>
      <c r="BFV687" s="2"/>
      <c r="BFW687" s="15"/>
      <c r="BFX687" s="15"/>
      <c r="BFY687" s="80"/>
      <c r="BFZ687" s="52"/>
      <c r="BGA687" s="69"/>
      <c r="BGB687" s="69"/>
      <c r="BGC687" s="69"/>
      <c r="BGD687" s="107"/>
      <c r="BGE687" s="2"/>
      <c r="BGF687" s="15"/>
      <c r="BGG687" s="15"/>
      <c r="BGH687" s="80"/>
      <c r="BGI687" s="52"/>
      <c r="BGJ687" s="69"/>
      <c r="BGK687" s="69"/>
      <c r="BGL687" s="69"/>
      <c r="BGM687" s="107"/>
      <c r="BGN687" s="2"/>
      <c r="BGO687" s="15"/>
      <c r="BGP687" s="15"/>
      <c r="BGQ687" s="80"/>
      <c r="BGR687" s="52"/>
      <c r="BGS687" s="69"/>
      <c r="BGT687" s="69"/>
      <c r="BGU687" s="69"/>
      <c r="BGV687" s="107"/>
      <c r="BGW687" s="2"/>
      <c r="BGX687" s="15"/>
      <c r="BGY687" s="15"/>
      <c r="BGZ687" s="80"/>
      <c r="BHA687" s="52"/>
      <c r="BHB687" s="69"/>
      <c r="BHC687" s="69"/>
      <c r="BHD687" s="69"/>
      <c r="BHE687" s="107"/>
      <c r="BHF687" s="2"/>
      <c r="BHG687" s="15"/>
      <c r="BHH687" s="15"/>
      <c r="BHI687" s="80"/>
      <c r="BHJ687" s="52"/>
      <c r="BHK687" s="69"/>
      <c r="BHL687" s="69"/>
      <c r="BHM687" s="69"/>
      <c r="BHN687" s="107"/>
      <c r="BHO687" s="2"/>
      <c r="BHP687" s="15"/>
      <c r="BHQ687" s="15"/>
      <c r="BHR687" s="80"/>
      <c r="BHS687" s="52"/>
      <c r="BHT687" s="69"/>
      <c r="BHU687" s="69"/>
      <c r="BHV687" s="69"/>
      <c r="BHW687" s="107"/>
      <c r="BHX687" s="2"/>
      <c r="BHY687" s="15"/>
      <c r="BHZ687" s="15"/>
      <c r="BIA687" s="80"/>
      <c r="BIB687" s="52"/>
      <c r="BIC687" s="69"/>
      <c r="BID687" s="69"/>
      <c r="BIE687" s="69"/>
      <c r="BIF687" s="107"/>
      <c r="BIG687" s="2"/>
      <c r="BIH687" s="15"/>
      <c r="BII687" s="15"/>
      <c r="BIJ687" s="80"/>
      <c r="BIK687" s="52"/>
      <c r="BIL687" s="69"/>
      <c r="BIM687" s="69"/>
      <c r="BIN687" s="69"/>
      <c r="BIO687" s="107"/>
      <c r="BIP687" s="2"/>
      <c r="BIQ687" s="15"/>
      <c r="BIR687" s="15"/>
      <c r="BIS687" s="80"/>
      <c r="BIT687" s="52"/>
      <c r="BIU687" s="69"/>
      <c r="BIV687" s="69"/>
      <c r="BIW687" s="69"/>
      <c r="BIX687" s="107"/>
      <c r="BIY687" s="2"/>
      <c r="BIZ687" s="15"/>
      <c r="BJA687" s="15"/>
      <c r="BJB687" s="80"/>
      <c r="BJC687" s="52"/>
      <c r="BJD687" s="69"/>
      <c r="BJE687" s="69"/>
      <c r="BJF687" s="69"/>
      <c r="BJG687" s="107"/>
      <c r="BJH687" s="2"/>
      <c r="BJI687" s="15"/>
      <c r="BJJ687" s="15"/>
      <c r="BJK687" s="80"/>
      <c r="BJL687" s="52"/>
      <c r="BJM687" s="69"/>
      <c r="BJN687" s="69"/>
      <c r="BJO687" s="69"/>
      <c r="BJP687" s="107"/>
      <c r="BJQ687" s="2"/>
      <c r="BJR687" s="15"/>
      <c r="BJS687" s="15"/>
      <c r="BJT687" s="80"/>
      <c r="BJU687" s="52"/>
      <c r="BJV687" s="69"/>
      <c r="BJW687" s="69"/>
      <c r="BJX687" s="69"/>
      <c r="BJY687" s="107"/>
      <c r="BJZ687" s="2"/>
      <c r="BKA687" s="15"/>
      <c r="BKB687" s="15"/>
      <c r="BKC687" s="80"/>
      <c r="BKD687" s="52"/>
      <c r="BKE687" s="69"/>
      <c r="BKF687" s="69"/>
      <c r="BKG687" s="69"/>
      <c r="BKH687" s="107"/>
      <c r="BKI687" s="2"/>
      <c r="BKJ687" s="15"/>
      <c r="BKK687" s="15"/>
      <c r="BKL687" s="80"/>
      <c r="BKM687" s="52"/>
      <c r="BKN687" s="69"/>
      <c r="BKO687" s="69"/>
      <c r="BKP687" s="69"/>
      <c r="BKQ687" s="107"/>
      <c r="BKR687" s="2"/>
      <c r="BKS687" s="15"/>
      <c r="BKT687" s="15"/>
      <c r="BKU687" s="80"/>
      <c r="BKV687" s="52"/>
      <c r="BKW687" s="69"/>
      <c r="BKX687" s="69"/>
      <c r="BKY687" s="69"/>
      <c r="BKZ687" s="107"/>
      <c r="BLA687" s="2"/>
      <c r="BLB687" s="15"/>
      <c r="BLC687" s="15"/>
      <c r="BLD687" s="80"/>
      <c r="BLE687" s="52"/>
      <c r="BLF687" s="69"/>
      <c r="BLG687" s="69"/>
      <c r="BLH687" s="69"/>
      <c r="BLI687" s="107"/>
      <c r="BLJ687" s="2"/>
      <c r="BLK687" s="15"/>
      <c r="BLL687" s="15"/>
      <c r="BLM687" s="80"/>
      <c r="BLN687" s="52"/>
      <c r="BLO687" s="69"/>
      <c r="BLP687" s="69"/>
      <c r="BLQ687" s="69"/>
      <c r="BLR687" s="107"/>
      <c r="BLS687" s="2"/>
      <c r="BLT687" s="15"/>
      <c r="BLU687" s="15"/>
      <c r="BLV687" s="80"/>
      <c r="BLW687" s="52"/>
      <c r="BLX687" s="69"/>
      <c r="BLY687" s="69"/>
      <c r="BLZ687" s="69"/>
      <c r="BMA687" s="107"/>
      <c r="BMB687" s="2"/>
      <c r="BMC687" s="15"/>
      <c r="BMD687" s="15"/>
      <c r="BME687" s="80"/>
      <c r="BMF687" s="52"/>
      <c r="BMG687" s="69"/>
      <c r="BMH687" s="69"/>
      <c r="BMI687" s="69"/>
      <c r="BMJ687" s="107"/>
      <c r="BMK687" s="2"/>
      <c r="BML687" s="15"/>
      <c r="BMM687" s="15"/>
      <c r="BMN687" s="80"/>
      <c r="BMO687" s="52"/>
      <c r="BMP687" s="69"/>
      <c r="BMQ687" s="69"/>
      <c r="BMR687" s="69"/>
      <c r="BMS687" s="107"/>
      <c r="BMT687" s="2"/>
      <c r="BMU687" s="15"/>
      <c r="BMV687" s="15"/>
      <c r="BMW687" s="80"/>
      <c r="BMX687" s="52"/>
      <c r="BMY687" s="69"/>
      <c r="BMZ687" s="69"/>
      <c r="BNA687" s="69"/>
      <c r="BNB687" s="107"/>
      <c r="BNC687" s="2"/>
      <c r="BND687" s="15"/>
      <c r="BNE687" s="15"/>
      <c r="BNF687" s="80"/>
      <c r="BNG687" s="52"/>
      <c r="BNH687" s="69"/>
      <c r="BNI687" s="69"/>
      <c r="BNJ687" s="69"/>
      <c r="BNK687" s="107"/>
      <c r="BNL687" s="2"/>
      <c r="BNM687" s="15"/>
      <c r="BNN687" s="15"/>
      <c r="BNO687" s="80"/>
      <c r="BNP687" s="52"/>
      <c r="BNQ687" s="69"/>
      <c r="BNR687" s="69"/>
      <c r="BNS687" s="69"/>
      <c r="BNT687" s="107"/>
      <c r="BNU687" s="2"/>
      <c r="BNV687" s="15"/>
      <c r="BNW687" s="15"/>
      <c r="BNX687" s="80"/>
      <c r="BNY687" s="52"/>
      <c r="BNZ687" s="69"/>
      <c r="BOA687" s="69"/>
      <c r="BOB687" s="69"/>
      <c r="BOC687" s="107"/>
      <c r="BOD687" s="2"/>
      <c r="BOE687" s="15"/>
      <c r="BOF687" s="15"/>
      <c r="BOG687" s="80"/>
      <c r="BOH687" s="52"/>
      <c r="BOI687" s="69"/>
      <c r="BOJ687" s="69"/>
      <c r="BOK687" s="69"/>
      <c r="BOL687" s="107"/>
      <c r="BOM687" s="2"/>
      <c r="BON687" s="15"/>
      <c r="BOO687" s="15"/>
      <c r="BOP687" s="80"/>
      <c r="BOQ687" s="52"/>
      <c r="BOR687" s="69"/>
      <c r="BOS687" s="69"/>
      <c r="BOT687" s="69"/>
      <c r="BOU687" s="107"/>
      <c r="BOV687" s="2"/>
      <c r="BOW687" s="15"/>
      <c r="BOX687" s="15"/>
      <c r="BOY687" s="80"/>
      <c r="BOZ687" s="52"/>
      <c r="BPA687" s="69"/>
      <c r="BPB687" s="69"/>
      <c r="BPC687" s="69"/>
      <c r="BPD687" s="107"/>
      <c r="BPE687" s="2"/>
      <c r="BPF687" s="15"/>
      <c r="BPG687" s="15"/>
      <c r="BPH687" s="80"/>
      <c r="BPI687" s="52"/>
      <c r="BPJ687" s="69"/>
      <c r="BPK687" s="69"/>
      <c r="BPL687" s="69"/>
      <c r="BPM687" s="107"/>
      <c r="BPN687" s="2"/>
      <c r="BPO687" s="15"/>
      <c r="BPP687" s="15"/>
      <c r="BPQ687" s="80"/>
      <c r="BPR687" s="52"/>
      <c r="BPS687" s="69"/>
      <c r="BPT687" s="69"/>
      <c r="BPU687" s="69"/>
      <c r="BPV687" s="107"/>
      <c r="BPW687" s="2"/>
      <c r="BPX687" s="15"/>
      <c r="BPY687" s="15"/>
      <c r="BPZ687" s="80"/>
      <c r="BQA687" s="52"/>
      <c r="BQB687" s="69"/>
      <c r="BQC687" s="69"/>
      <c r="BQD687" s="69"/>
      <c r="BQE687" s="107"/>
      <c r="BQF687" s="2"/>
      <c r="BQG687" s="15"/>
      <c r="BQH687" s="15"/>
      <c r="BQI687" s="80"/>
      <c r="BQJ687" s="52"/>
      <c r="BQK687" s="69"/>
      <c r="BQL687" s="69"/>
      <c r="BQM687" s="69"/>
      <c r="BQN687" s="107"/>
      <c r="BQO687" s="2"/>
      <c r="BQP687" s="15"/>
      <c r="BQQ687" s="15"/>
      <c r="BQR687" s="80"/>
      <c r="BQS687" s="52"/>
      <c r="BQT687" s="69"/>
      <c r="BQU687" s="69"/>
      <c r="BQV687" s="69"/>
      <c r="BQW687" s="107"/>
      <c r="BQX687" s="2"/>
      <c r="BQY687" s="15"/>
      <c r="BQZ687" s="15"/>
      <c r="BRA687" s="80"/>
      <c r="BRB687" s="52"/>
      <c r="BRC687" s="69"/>
      <c r="BRD687" s="69"/>
      <c r="BRE687" s="69"/>
      <c r="BRF687" s="107"/>
      <c r="BRG687" s="2"/>
      <c r="BRH687" s="15"/>
      <c r="BRI687" s="15"/>
      <c r="BRJ687" s="80"/>
      <c r="BRK687" s="52"/>
      <c r="BRL687" s="69"/>
      <c r="BRM687" s="69"/>
      <c r="BRN687" s="69"/>
      <c r="BRO687" s="107"/>
      <c r="BRP687" s="2"/>
      <c r="BRQ687" s="15"/>
      <c r="BRR687" s="15"/>
      <c r="BRS687" s="80"/>
      <c r="BRT687" s="52"/>
      <c r="BRU687" s="69"/>
      <c r="BRV687" s="69"/>
      <c r="BRW687" s="69"/>
      <c r="BRX687" s="107"/>
      <c r="BRY687" s="2"/>
      <c r="BRZ687" s="15"/>
      <c r="BSA687" s="15"/>
      <c r="BSB687" s="80"/>
      <c r="BSC687" s="52"/>
      <c r="BSD687" s="69"/>
      <c r="BSE687" s="69"/>
      <c r="BSF687" s="69"/>
      <c r="BSG687" s="107"/>
      <c r="BSH687" s="2"/>
      <c r="BSI687" s="15"/>
      <c r="BSJ687" s="15"/>
      <c r="BSK687" s="80"/>
      <c r="BSL687" s="52"/>
      <c r="BSM687" s="69"/>
      <c r="BSN687" s="69"/>
      <c r="BSO687" s="69"/>
      <c r="BSP687" s="107"/>
      <c r="BSQ687" s="2"/>
      <c r="BSR687" s="15"/>
      <c r="BSS687" s="15"/>
      <c r="BST687" s="80"/>
      <c r="BSU687" s="52"/>
      <c r="BSV687" s="69"/>
      <c r="BSW687" s="69"/>
      <c r="BSX687" s="69"/>
      <c r="BSY687" s="107"/>
      <c r="BSZ687" s="2"/>
      <c r="BTA687" s="15"/>
      <c r="BTB687" s="15"/>
      <c r="BTC687" s="80"/>
      <c r="BTD687" s="52"/>
      <c r="BTE687" s="69"/>
      <c r="BTF687" s="69"/>
      <c r="BTG687" s="69"/>
      <c r="BTH687" s="107"/>
      <c r="BTI687" s="2"/>
      <c r="BTJ687" s="15"/>
      <c r="BTK687" s="15"/>
      <c r="BTL687" s="80"/>
      <c r="BTM687" s="52"/>
      <c r="BTN687" s="69"/>
      <c r="BTO687" s="69"/>
      <c r="BTP687" s="69"/>
      <c r="BTQ687" s="107"/>
      <c r="BTR687" s="2"/>
      <c r="BTS687" s="15"/>
      <c r="BTT687" s="15"/>
      <c r="BTU687" s="80"/>
      <c r="BTV687" s="52"/>
      <c r="BTW687" s="69"/>
      <c r="BTX687" s="69"/>
      <c r="BTY687" s="69"/>
      <c r="BTZ687" s="107"/>
      <c r="BUA687" s="2"/>
      <c r="BUB687" s="15"/>
      <c r="BUC687" s="15"/>
      <c r="BUD687" s="80"/>
      <c r="BUE687" s="52"/>
      <c r="BUF687" s="69"/>
      <c r="BUG687" s="69"/>
      <c r="BUH687" s="69"/>
      <c r="BUI687" s="107"/>
      <c r="BUJ687" s="2"/>
      <c r="BUK687" s="15"/>
      <c r="BUL687" s="15"/>
      <c r="BUM687" s="80"/>
      <c r="BUN687" s="52"/>
      <c r="BUO687" s="69"/>
      <c r="BUP687" s="69"/>
      <c r="BUQ687" s="69"/>
      <c r="BUR687" s="107"/>
      <c r="BUS687" s="2"/>
      <c r="BUT687" s="15"/>
      <c r="BUU687" s="15"/>
      <c r="BUV687" s="80"/>
      <c r="BUW687" s="52"/>
      <c r="BUX687" s="69"/>
      <c r="BUY687" s="69"/>
      <c r="BUZ687" s="69"/>
      <c r="BVA687" s="107"/>
      <c r="BVB687" s="2"/>
      <c r="BVC687" s="15"/>
      <c r="BVD687" s="15"/>
      <c r="BVE687" s="80"/>
      <c r="BVF687" s="52"/>
      <c r="BVG687" s="69"/>
      <c r="BVH687" s="69"/>
      <c r="BVI687" s="69"/>
      <c r="BVJ687" s="107"/>
      <c r="BVK687" s="2"/>
      <c r="BVL687" s="15"/>
      <c r="BVM687" s="15"/>
      <c r="BVN687" s="80"/>
      <c r="BVO687" s="52"/>
      <c r="BVP687" s="69"/>
      <c r="BVQ687" s="69"/>
      <c r="BVR687" s="69"/>
      <c r="BVS687" s="107"/>
      <c r="BVT687" s="2"/>
      <c r="BVU687" s="15"/>
      <c r="BVV687" s="15"/>
      <c r="BVW687" s="80"/>
      <c r="BVX687" s="52"/>
      <c r="BVY687" s="69"/>
      <c r="BVZ687" s="69"/>
      <c r="BWA687" s="69"/>
      <c r="BWB687" s="107"/>
      <c r="BWC687" s="2"/>
      <c r="BWD687" s="15"/>
      <c r="BWE687" s="15"/>
      <c r="BWF687" s="80"/>
      <c r="BWG687" s="52"/>
      <c r="BWH687" s="69"/>
      <c r="BWI687" s="69"/>
      <c r="BWJ687" s="69"/>
      <c r="BWK687" s="107"/>
      <c r="BWL687" s="2"/>
      <c r="BWM687" s="15"/>
      <c r="BWN687" s="15"/>
      <c r="BWO687" s="80"/>
      <c r="BWP687" s="52"/>
      <c r="BWQ687" s="69"/>
      <c r="BWR687" s="69"/>
      <c r="BWS687" s="69"/>
      <c r="BWT687" s="107"/>
      <c r="BWU687" s="2"/>
      <c r="BWV687" s="15"/>
      <c r="BWW687" s="15"/>
      <c r="BWX687" s="80"/>
      <c r="BWY687" s="52"/>
      <c r="BWZ687" s="69"/>
      <c r="BXA687" s="69"/>
      <c r="BXB687" s="69"/>
      <c r="BXC687" s="107"/>
      <c r="BXD687" s="2"/>
      <c r="BXE687" s="15"/>
      <c r="BXF687" s="15"/>
      <c r="BXG687" s="80"/>
      <c r="BXH687" s="52"/>
      <c r="BXI687" s="69"/>
      <c r="BXJ687" s="69"/>
      <c r="BXK687" s="69"/>
      <c r="BXL687" s="107"/>
      <c r="BXM687" s="2"/>
      <c r="BXN687" s="15"/>
      <c r="BXO687" s="15"/>
      <c r="BXP687" s="80"/>
      <c r="BXQ687" s="52"/>
      <c r="BXR687" s="69"/>
      <c r="BXS687" s="69"/>
      <c r="BXT687" s="69"/>
      <c r="BXU687" s="107"/>
      <c r="BXV687" s="2"/>
      <c r="BXW687" s="15"/>
      <c r="BXX687" s="15"/>
      <c r="BXY687" s="80"/>
      <c r="BXZ687" s="52"/>
      <c r="BYA687" s="69"/>
      <c r="BYB687" s="69"/>
      <c r="BYC687" s="69"/>
      <c r="BYD687" s="107"/>
      <c r="BYE687" s="2"/>
      <c r="BYF687" s="15"/>
      <c r="BYG687" s="15"/>
      <c r="BYH687" s="80"/>
      <c r="BYI687" s="52"/>
      <c r="BYJ687" s="69"/>
      <c r="BYK687" s="69"/>
      <c r="BYL687" s="69"/>
      <c r="BYM687" s="107"/>
      <c r="BYN687" s="2"/>
      <c r="BYO687" s="15"/>
      <c r="BYP687" s="15"/>
      <c r="BYQ687" s="80"/>
      <c r="BYR687" s="52"/>
      <c r="BYS687" s="69"/>
      <c r="BYT687" s="69"/>
      <c r="BYU687" s="69"/>
      <c r="BYV687" s="107"/>
      <c r="BYW687" s="2"/>
      <c r="BYX687" s="15"/>
      <c r="BYY687" s="15"/>
      <c r="BYZ687" s="80"/>
      <c r="BZA687" s="52"/>
      <c r="BZB687" s="69"/>
      <c r="BZC687" s="69"/>
      <c r="BZD687" s="69"/>
      <c r="BZE687" s="107"/>
      <c r="BZF687" s="2"/>
      <c r="BZG687" s="15"/>
      <c r="BZH687" s="15"/>
      <c r="BZI687" s="80"/>
      <c r="BZJ687" s="52"/>
      <c r="BZK687" s="69"/>
      <c r="BZL687" s="69"/>
      <c r="BZM687" s="69"/>
      <c r="BZN687" s="107"/>
      <c r="BZO687" s="2"/>
      <c r="BZP687" s="15"/>
      <c r="BZQ687" s="15"/>
      <c r="BZR687" s="80"/>
      <c r="BZS687" s="52"/>
      <c r="BZT687" s="69"/>
      <c r="BZU687" s="69"/>
      <c r="BZV687" s="69"/>
      <c r="BZW687" s="107"/>
      <c r="BZX687" s="2"/>
      <c r="BZY687" s="15"/>
      <c r="BZZ687" s="15"/>
      <c r="CAA687" s="80"/>
      <c r="CAB687" s="52"/>
      <c r="CAC687" s="69"/>
      <c r="CAD687" s="69"/>
      <c r="CAE687" s="69"/>
      <c r="CAF687" s="107"/>
      <c r="CAG687" s="2"/>
      <c r="CAH687" s="15"/>
      <c r="CAI687" s="15"/>
      <c r="CAJ687" s="80"/>
      <c r="CAK687" s="52"/>
      <c r="CAL687" s="69"/>
      <c r="CAM687" s="69"/>
      <c r="CAN687" s="69"/>
      <c r="CAO687" s="107"/>
      <c r="CAP687" s="2"/>
      <c r="CAQ687" s="15"/>
      <c r="CAR687" s="15"/>
      <c r="CAS687" s="80"/>
      <c r="CAT687" s="52"/>
      <c r="CAU687" s="69"/>
      <c r="CAV687" s="69"/>
      <c r="CAW687" s="69"/>
      <c r="CAX687" s="107"/>
      <c r="CAY687" s="2"/>
      <c r="CAZ687" s="15"/>
      <c r="CBA687" s="15"/>
      <c r="CBB687" s="80"/>
      <c r="CBC687" s="52"/>
      <c r="CBD687" s="69"/>
      <c r="CBE687" s="69"/>
      <c r="CBF687" s="69"/>
      <c r="CBG687" s="107"/>
      <c r="CBH687" s="2"/>
      <c r="CBI687" s="15"/>
      <c r="CBJ687" s="15"/>
      <c r="CBK687" s="80"/>
      <c r="CBL687" s="52"/>
      <c r="CBM687" s="69"/>
      <c r="CBN687" s="69"/>
      <c r="CBO687" s="69"/>
      <c r="CBP687" s="107"/>
      <c r="CBQ687" s="2"/>
      <c r="CBR687" s="15"/>
      <c r="CBS687" s="15"/>
      <c r="CBT687" s="80"/>
      <c r="CBU687" s="52"/>
      <c r="CBV687" s="69"/>
      <c r="CBW687" s="69"/>
      <c r="CBX687" s="69"/>
      <c r="CBY687" s="107"/>
      <c r="CBZ687" s="2"/>
      <c r="CCA687" s="15"/>
      <c r="CCB687" s="15"/>
      <c r="CCC687" s="80"/>
      <c r="CCD687" s="52"/>
      <c r="CCE687" s="69"/>
      <c r="CCF687" s="69"/>
      <c r="CCG687" s="69"/>
      <c r="CCH687" s="107"/>
      <c r="CCI687" s="2"/>
      <c r="CCJ687" s="15"/>
      <c r="CCK687" s="15"/>
      <c r="CCL687" s="80"/>
      <c r="CCM687" s="52"/>
      <c r="CCN687" s="69"/>
      <c r="CCO687" s="69"/>
      <c r="CCP687" s="69"/>
      <c r="CCQ687" s="107"/>
      <c r="CCR687" s="2"/>
      <c r="CCS687" s="15"/>
      <c r="CCT687" s="15"/>
      <c r="CCU687" s="80"/>
      <c r="CCV687" s="52"/>
      <c r="CCW687" s="69"/>
      <c r="CCX687" s="69"/>
      <c r="CCY687" s="69"/>
      <c r="CCZ687" s="107"/>
      <c r="CDA687" s="2"/>
      <c r="CDB687" s="15"/>
      <c r="CDC687" s="15"/>
      <c r="CDD687" s="80"/>
      <c r="CDE687" s="52"/>
      <c r="CDF687" s="69"/>
      <c r="CDG687" s="69"/>
      <c r="CDH687" s="69"/>
      <c r="CDI687" s="107"/>
      <c r="CDJ687" s="2"/>
      <c r="CDK687" s="15"/>
      <c r="CDL687" s="15"/>
      <c r="CDM687" s="80"/>
      <c r="CDN687" s="52"/>
      <c r="CDO687" s="69"/>
      <c r="CDP687" s="69"/>
      <c r="CDQ687" s="69"/>
      <c r="CDR687" s="107"/>
      <c r="CDS687" s="2"/>
      <c r="CDT687" s="15"/>
      <c r="CDU687" s="15"/>
      <c r="CDV687" s="80"/>
      <c r="CDW687" s="52"/>
      <c r="CDX687" s="69"/>
      <c r="CDY687" s="69"/>
      <c r="CDZ687" s="69"/>
      <c r="CEA687" s="107"/>
      <c r="CEB687" s="2"/>
      <c r="CEC687" s="15"/>
      <c r="CED687" s="15"/>
      <c r="CEE687" s="80"/>
      <c r="CEF687" s="52"/>
      <c r="CEG687" s="69"/>
      <c r="CEH687" s="69"/>
      <c r="CEI687" s="69"/>
      <c r="CEJ687" s="107"/>
      <c r="CEK687" s="2"/>
      <c r="CEL687" s="15"/>
      <c r="CEM687" s="15"/>
      <c r="CEN687" s="80"/>
      <c r="CEO687" s="52"/>
      <c r="CEP687" s="69"/>
      <c r="CEQ687" s="69"/>
      <c r="CER687" s="69"/>
      <c r="CES687" s="107"/>
      <c r="CET687" s="2"/>
      <c r="CEU687" s="15"/>
      <c r="CEV687" s="15"/>
      <c r="CEW687" s="80"/>
      <c r="CEX687" s="52"/>
      <c r="CEY687" s="69"/>
      <c r="CEZ687" s="69"/>
      <c r="CFA687" s="69"/>
      <c r="CFB687" s="107"/>
      <c r="CFC687" s="2"/>
      <c r="CFD687" s="15"/>
      <c r="CFE687" s="15"/>
      <c r="CFF687" s="80"/>
      <c r="CFG687" s="52"/>
      <c r="CFH687" s="69"/>
      <c r="CFI687" s="69"/>
      <c r="CFJ687" s="69"/>
      <c r="CFK687" s="107"/>
      <c r="CFL687" s="2"/>
      <c r="CFM687" s="15"/>
      <c r="CFN687" s="15"/>
      <c r="CFO687" s="80"/>
      <c r="CFP687" s="52"/>
      <c r="CFQ687" s="69"/>
      <c r="CFR687" s="69"/>
      <c r="CFS687" s="69"/>
      <c r="CFT687" s="107"/>
      <c r="CFU687" s="2"/>
      <c r="CFV687" s="15"/>
      <c r="CFW687" s="15"/>
      <c r="CFX687" s="80"/>
      <c r="CFY687" s="52"/>
      <c r="CFZ687" s="69"/>
      <c r="CGA687" s="69"/>
      <c r="CGB687" s="69"/>
      <c r="CGC687" s="107"/>
      <c r="CGD687" s="2"/>
      <c r="CGE687" s="15"/>
      <c r="CGF687" s="15"/>
      <c r="CGG687" s="80"/>
      <c r="CGH687" s="52"/>
      <c r="CGI687" s="69"/>
      <c r="CGJ687" s="69"/>
      <c r="CGK687" s="69"/>
      <c r="CGL687" s="107"/>
      <c r="CGM687" s="2"/>
      <c r="CGN687" s="15"/>
      <c r="CGO687" s="15"/>
      <c r="CGP687" s="80"/>
      <c r="CGQ687" s="52"/>
      <c r="CGR687" s="69"/>
      <c r="CGS687" s="69"/>
      <c r="CGT687" s="69"/>
      <c r="CGU687" s="107"/>
      <c r="CGV687" s="2"/>
      <c r="CGW687" s="15"/>
      <c r="CGX687" s="15"/>
      <c r="CGY687" s="80"/>
      <c r="CGZ687" s="52"/>
      <c r="CHA687" s="69"/>
      <c r="CHB687" s="69"/>
      <c r="CHC687" s="69"/>
      <c r="CHD687" s="107"/>
      <c r="CHE687" s="2"/>
      <c r="CHF687" s="15"/>
      <c r="CHG687" s="15"/>
      <c r="CHH687" s="80"/>
      <c r="CHI687" s="52"/>
      <c r="CHJ687" s="69"/>
      <c r="CHK687" s="69"/>
      <c r="CHL687" s="69"/>
      <c r="CHM687" s="107"/>
      <c r="CHN687" s="2"/>
      <c r="CHO687" s="15"/>
      <c r="CHP687" s="15"/>
      <c r="CHQ687" s="80"/>
      <c r="CHR687" s="52"/>
      <c r="CHS687" s="69"/>
      <c r="CHT687" s="69"/>
      <c r="CHU687" s="69"/>
      <c r="CHV687" s="107"/>
      <c r="CHW687" s="2"/>
      <c r="CHX687" s="15"/>
      <c r="CHY687" s="15"/>
      <c r="CHZ687" s="80"/>
      <c r="CIA687" s="52"/>
      <c r="CIB687" s="69"/>
      <c r="CIC687" s="69"/>
      <c r="CID687" s="69"/>
      <c r="CIE687" s="107"/>
      <c r="CIF687" s="2"/>
      <c r="CIG687" s="15"/>
      <c r="CIH687" s="15"/>
      <c r="CII687" s="80"/>
      <c r="CIJ687" s="52"/>
      <c r="CIK687" s="69"/>
      <c r="CIL687" s="69"/>
      <c r="CIM687" s="69"/>
      <c r="CIN687" s="107"/>
      <c r="CIO687" s="2"/>
      <c r="CIP687" s="15"/>
      <c r="CIQ687" s="15"/>
      <c r="CIR687" s="80"/>
      <c r="CIS687" s="52"/>
      <c r="CIT687" s="69"/>
      <c r="CIU687" s="69"/>
      <c r="CIV687" s="69"/>
      <c r="CIW687" s="107"/>
      <c r="CIX687" s="2"/>
      <c r="CIY687" s="15"/>
      <c r="CIZ687" s="15"/>
      <c r="CJA687" s="80"/>
      <c r="CJB687" s="52"/>
      <c r="CJC687" s="69"/>
      <c r="CJD687" s="69"/>
      <c r="CJE687" s="69"/>
      <c r="CJF687" s="107"/>
      <c r="CJG687" s="2"/>
      <c r="CJH687" s="15"/>
      <c r="CJI687" s="15"/>
      <c r="CJJ687" s="80"/>
      <c r="CJK687" s="52"/>
      <c r="CJL687" s="69"/>
      <c r="CJM687" s="69"/>
      <c r="CJN687" s="69"/>
      <c r="CJO687" s="107"/>
      <c r="CJP687" s="2"/>
      <c r="CJQ687" s="15"/>
      <c r="CJR687" s="15"/>
      <c r="CJS687" s="80"/>
      <c r="CJT687" s="52"/>
      <c r="CJU687" s="69"/>
      <c r="CJV687" s="69"/>
      <c r="CJW687" s="69"/>
      <c r="CJX687" s="107"/>
      <c r="CJY687" s="2"/>
      <c r="CJZ687" s="15"/>
      <c r="CKA687" s="15"/>
      <c r="CKB687" s="80"/>
      <c r="CKC687" s="52"/>
      <c r="CKD687" s="69"/>
      <c r="CKE687" s="69"/>
      <c r="CKF687" s="69"/>
      <c r="CKG687" s="107"/>
      <c r="CKH687" s="2"/>
      <c r="CKI687" s="15"/>
      <c r="CKJ687" s="15"/>
      <c r="CKK687" s="80"/>
      <c r="CKL687" s="52"/>
      <c r="CKM687" s="69"/>
      <c r="CKN687" s="69"/>
      <c r="CKO687" s="69"/>
      <c r="CKP687" s="107"/>
      <c r="CKQ687" s="2"/>
      <c r="CKR687" s="15"/>
      <c r="CKS687" s="15"/>
      <c r="CKT687" s="80"/>
      <c r="CKU687" s="52"/>
      <c r="CKV687" s="69"/>
      <c r="CKW687" s="69"/>
      <c r="CKX687" s="69"/>
      <c r="CKY687" s="107"/>
      <c r="CKZ687" s="2"/>
      <c r="CLA687" s="15"/>
      <c r="CLB687" s="15"/>
      <c r="CLC687" s="80"/>
      <c r="CLD687" s="52"/>
      <c r="CLE687" s="69"/>
      <c r="CLF687" s="69"/>
      <c r="CLG687" s="69"/>
      <c r="CLH687" s="107"/>
      <c r="CLI687" s="2"/>
      <c r="CLJ687" s="15"/>
      <c r="CLK687" s="15"/>
      <c r="CLL687" s="80"/>
      <c r="CLM687" s="52"/>
      <c r="CLN687" s="69"/>
      <c r="CLO687" s="69"/>
      <c r="CLP687" s="69"/>
      <c r="CLQ687" s="107"/>
      <c r="CLR687" s="2"/>
      <c r="CLS687" s="15"/>
      <c r="CLT687" s="15"/>
      <c r="CLU687" s="80"/>
      <c r="CLV687" s="52"/>
      <c r="CLW687" s="69"/>
      <c r="CLX687" s="69"/>
      <c r="CLY687" s="69"/>
      <c r="CLZ687" s="107"/>
      <c r="CMA687" s="2"/>
      <c r="CMB687" s="15"/>
      <c r="CMC687" s="15"/>
      <c r="CMD687" s="80"/>
      <c r="CME687" s="52"/>
      <c r="CMF687" s="69"/>
      <c r="CMG687" s="69"/>
      <c r="CMH687" s="69"/>
      <c r="CMI687" s="107"/>
      <c r="CMJ687" s="2"/>
      <c r="CMK687" s="15"/>
      <c r="CML687" s="15"/>
      <c r="CMM687" s="80"/>
      <c r="CMN687" s="52"/>
      <c r="CMO687" s="69"/>
      <c r="CMP687" s="69"/>
      <c r="CMQ687" s="69"/>
      <c r="CMR687" s="107"/>
      <c r="CMS687" s="2"/>
      <c r="CMT687" s="15"/>
      <c r="CMU687" s="15"/>
      <c r="CMV687" s="80"/>
      <c r="CMW687" s="52"/>
      <c r="CMX687" s="69"/>
      <c r="CMY687" s="69"/>
      <c r="CMZ687" s="69"/>
      <c r="CNA687" s="107"/>
      <c r="CNB687" s="2"/>
      <c r="CNC687" s="15"/>
      <c r="CND687" s="15"/>
      <c r="CNE687" s="80"/>
      <c r="CNF687" s="52"/>
      <c r="CNG687" s="69"/>
      <c r="CNH687" s="69"/>
      <c r="CNI687" s="69"/>
      <c r="CNJ687" s="107"/>
      <c r="CNK687" s="2"/>
      <c r="CNL687" s="15"/>
      <c r="CNM687" s="15"/>
      <c r="CNN687" s="80"/>
      <c r="CNO687" s="52"/>
      <c r="CNP687" s="69"/>
      <c r="CNQ687" s="69"/>
      <c r="CNR687" s="69"/>
      <c r="CNS687" s="107"/>
      <c r="CNT687" s="2"/>
      <c r="CNU687" s="15"/>
      <c r="CNV687" s="15"/>
      <c r="CNW687" s="80"/>
      <c r="CNX687" s="52"/>
      <c r="CNY687" s="69"/>
      <c r="CNZ687" s="69"/>
      <c r="COA687" s="69"/>
      <c r="COB687" s="107"/>
      <c r="COC687" s="2"/>
      <c r="COD687" s="15"/>
      <c r="COE687" s="15"/>
      <c r="COF687" s="80"/>
      <c r="COG687" s="52"/>
      <c r="COH687" s="69"/>
      <c r="COI687" s="69"/>
      <c r="COJ687" s="69"/>
      <c r="COK687" s="107"/>
      <c r="COL687" s="2"/>
      <c r="COM687" s="15"/>
      <c r="CON687" s="15"/>
      <c r="COO687" s="80"/>
      <c r="COP687" s="52"/>
      <c r="COQ687" s="69"/>
      <c r="COR687" s="69"/>
      <c r="COS687" s="69"/>
      <c r="COT687" s="107"/>
      <c r="COU687" s="2"/>
      <c r="COV687" s="15"/>
      <c r="COW687" s="15"/>
      <c r="COX687" s="80"/>
      <c r="COY687" s="52"/>
      <c r="COZ687" s="69"/>
      <c r="CPA687" s="69"/>
      <c r="CPB687" s="69"/>
      <c r="CPC687" s="107"/>
      <c r="CPD687" s="2"/>
      <c r="CPE687" s="15"/>
      <c r="CPF687" s="15"/>
      <c r="CPG687" s="80"/>
      <c r="CPH687" s="52"/>
      <c r="CPI687" s="69"/>
      <c r="CPJ687" s="69"/>
      <c r="CPK687" s="69"/>
      <c r="CPL687" s="107"/>
      <c r="CPM687" s="2"/>
      <c r="CPN687" s="15"/>
      <c r="CPO687" s="15"/>
      <c r="CPP687" s="80"/>
      <c r="CPQ687" s="52"/>
      <c r="CPR687" s="69"/>
      <c r="CPS687" s="69"/>
      <c r="CPT687" s="69"/>
      <c r="CPU687" s="107"/>
      <c r="CPV687" s="2"/>
      <c r="CPW687" s="15"/>
      <c r="CPX687" s="15"/>
      <c r="CPY687" s="80"/>
      <c r="CPZ687" s="52"/>
      <c r="CQA687" s="69"/>
      <c r="CQB687" s="69"/>
      <c r="CQC687" s="69"/>
      <c r="CQD687" s="107"/>
      <c r="CQE687" s="2"/>
      <c r="CQF687" s="15"/>
      <c r="CQG687" s="15"/>
      <c r="CQH687" s="80"/>
      <c r="CQI687" s="52"/>
      <c r="CQJ687" s="69"/>
      <c r="CQK687" s="69"/>
      <c r="CQL687" s="69"/>
      <c r="CQM687" s="107"/>
      <c r="CQN687" s="2"/>
      <c r="CQO687" s="15"/>
      <c r="CQP687" s="15"/>
      <c r="CQQ687" s="80"/>
      <c r="CQR687" s="52"/>
      <c r="CQS687" s="69"/>
      <c r="CQT687" s="69"/>
      <c r="CQU687" s="69"/>
      <c r="CQV687" s="107"/>
      <c r="CQW687" s="2"/>
      <c r="CQX687" s="15"/>
      <c r="CQY687" s="15"/>
      <c r="CQZ687" s="80"/>
      <c r="CRA687" s="52"/>
      <c r="CRB687" s="69"/>
      <c r="CRC687" s="69"/>
      <c r="CRD687" s="69"/>
      <c r="CRE687" s="107"/>
      <c r="CRF687" s="2"/>
      <c r="CRG687" s="15"/>
      <c r="CRH687" s="15"/>
      <c r="CRI687" s="80"/>
      <c r="CRJ687" s="52"/>
      <c r="CRK687" s="69"/>
      <c r="CRL687" s="69"/>
      <c r="CRM687" s="69"/>
      <c r="CRN687" s="107"/>
      <c r="CRO687" s="2"/>
      <c r="CRP687" s="15"/>
      <c r="CRQ687" s="15"/>
      <c r="CRR687" s="80"/>
      <c r="CRS687" s="52"/>
      <c r="CRT687" s="69"/>
      <c r="CRU687" s="69"/>
      <c r="CRV687" s="69"/>
      <c r="CRW687" s="107"/>
      <c r="CRX687" s="2"/>
      <c r="CRY687" s="15"/>
      <c r="CRZ687" s="15"/>
      <c r="CSA687" s="80"/>
      <c r="CSB687" s="52"/>
      <c r="CSC687" s="69"/>
      <c r="CSD687" s="69"/>
      <c r="CSE687" s="69"/>
      <c r="CSF687" s="107"/>
      <c r="CSG687" s="2"/>
      <c r="CSH687" s="15"/>
      <c r="CSI687" s="15"/>
      <c r="CSJ687" s="80"/>
      <c r="CSK687" s="52"/>
      <c r="CSL687" s="69"/>
      <c r="CSM687" s="69"/>
      <c r="CSN687" s="69"/>
      <c r="CSO687" s="107"/>
      <c r="CSP687" s="2"/>
      <c r="CSQ687" s="15"/>
      <c r="CSR687" s="15"/>
      <c r="CSS687" s="80"/>
      <c r="CST687" s="52"/>
      <c r="CSU687" s="69"/>
      <c r="CSV687" s="69"/>
      <c r="CSW687" s="69"/>
      <c r="CSX687" s="107"/>
      <c r="CSY687" s="2"/>
      <c r="CSZ687" s="15"/>
      <c r="CTA687" s="15"/>
      <c r="CTB687" s="80"/>
      <c r="CTC687" s="52"/>
      <c r="CTD687" s="69"/>
      <c r="CTE687" s="69"/>
      <c r="CTF687" s="69"/>
      <c r="CTG687" s="107"/>
      <c r="CTH687" s="2"/>
      <c r="CTI687" s="15"/>
      <c r="CTJ687" s="15"/>
      <c r="CTK687" s="80"/>
      <c r="CTL687" s="52"/>
      <c r="CTM687" s="69"/>
      <c r="CTN687" s="69"/>
      <c r="CTO687" s="69"/>
      <c r="CTP687" s="107"/>
      <c r="CTQ687" s="2"/>
      <c r="CTR687" s="15"/>
      <c r="CTS687" s="15"/>
      <c r="CTT687" s="80"/>
      <c r="CTU687" s="52"/>
      <c r="CTV687" s="69"/>
      <c r="CTW687" s="69"/>
      <c r="CTX687" s="69"/>
      <c r="CTY687" s="107"/>
      <c r="CTZ687" s="2"/>
      <c r="CUA687" s="15"/>
      <c r="CUB687" s="15"/>
      <c r="CUC687" s="80"/>
      <c r="CUD687" s="52"/>
      <c r="CUE687" s="69"/>
      <c r="CUF687" s="69"/>
      <c r="CUG687" s="69"/>
      <c r="CUH687" s="107"/>
      <c r="CUI687" s="2"/>
      <c r="CUJ687" s="15"/>
      <c r="CUK687" s="15"/>
      <c r="CUL687" s="80"/>
      <c r="CUM687" s="52"/>
      <c r="CUN687" s="69"/>
      <c r="CUO687" s="69"/>
      <c r="CUP687" s="69"/>
      <c r="CUQ687" s="107"/>
      <c r="CUR687" s="2"/>
      <c r="CUS687" s="15"/>
      <c r="CUT687" s="15"/>
      <c r="CUU687" s="80"/>
      <c r="CUV687" s="52"/>
      <c r="CUW687" s="69"/>
      <c r="CUX687" s="69"/>
      <c r="CUY687" s="69"/>
      <c r="CUZ687" s="107"/>
      <c r="CVA687" s="2"/>
      <c r="CVB687" s="15"/>
      <c r="CVC687" s="15"/>
      <c r="CVD687" s="80"/>
      <c r="CVE687" s="52"/>
      <c r="CVF687" s="69"/>
      <c r="CVG687" s="69"/>
      <c r="CVH687" s="69"/>
      <c r="CVI687" s="107"/>
      <c r="CVJ687" s="2"/>
      <c r="CVK687" s="15"/>
      <c r="CVL687" s="15"/>
      <c r="CVM687" s="80"/>
      <c r="CVN687" s="52"/>
      <c r="CVO687" s="69"/>
      <c r="CVP687" s="69"/>
      <c r="CVQ687" s="69"/>
      <c r="CVR687" s="107"/>
      <c r="CVS687" s="2"/>
      <c r="CVT687" s="15"/>
      <c r="CVU687" s="15"/>
      <c r="CVV687" s="80"/>
      <c r="CVW687" s="52"/>
      <c r="CVX687" s="69"/>
      <c r="CVY687" s="69"/>
      <c r="CVZ687" s="69"/>
      <c r="CWA687" s="107"/>
      <c r="CWB687" s="2"/>
      <c r="CWC687" s="15"/>
      <c r="CWD687" s="15"/>
      <c r="CWE687" s="80"/>
      <c r="CWF687" s="52"/>
      <c r="CWG687" s="69"/>
      <c r="CWH687" s="69"/>
      <c r="CWI687" s="69"/>
      <c r="CWJ687" s="107"/>
      <c r="CWK687" s="2"/>
      <c r="CWL687" s="15"/>
      <c r="CWM687" s="15"/>
      <c r="CWN687" s="80"/>
      <c r="CWO687" s="52"/>
      <c r="CWP687" s="69"/>
      <c r="CWQ687" s="69"/>
      <c r="CWR687" s="69"/>
      <c r="CWS687" s="107"/>
      <c r="CWT687" s="2"/>
      <c r="CWU687" s="15"/>
      <c r="CWV687" s="15"/>
      <c r="CWW687" s="80"/>
      <c r="CWX687" s="52"/>
      <c r="CWY687" s="69"/>
      <c r="CWZ687" s="69"/>
      <c r="CXA687" s="69"/>
      <c r="CXB687" s="107"/>
      <c r="CXC687" s="2"/>
      <c r="CXD687" s="15"/>
      <c r="CXE687" s="15"/>
      <c r="CXF687" s="80"/>
      <c r="CXG687" s="52"/>
      <c r="CXH687" s="69"/>
      <c r="CXI687" s="69"/>
      <c r="CXJ687" s="69"/>
      <c r="CXK687" s="107"/>
      <c r="CXL687" s="2"/>
      <c r="CXM687" s="15"/>
      <c r="CXN687" s="15"/>
      <c r="CXO687" s="80"/>
      <c r="CXP687" s="52"/>
      <c r="CXQ687" s="69"/>
      <c r="CXR687" s="69"/>
      <c r="CXS687" s="69"/>
      <c r="CXT687" s="107"/>
      <c r="CXU687" s="2"/>
      <c r="CXV687" s="15"/>
      <c r="CXW687" s="15"/>
      <c r="CXX687" s="80"/>
      <c r="CXY687" s="52"/>
      <c r="CXZ687" s="69"/>
      <c r="CYA687" s="69"/>
      <c r="CYB687" s="69"/>
      <c r="CYC687" s="107"/>
      <c r="CYD687" s="2"/>
      <c r="CYE687" s="15"/>
      <c r="CYF687" s="15"/>
      <c r="CYG687" s="80"/>
      <c r="CYH687" s="52"/>
      <c r="CYI687" s="69"/>
      <c r="CYJ687" s="69"/>
      <c r="CYK687" s="69"/>
      <c r="CYL687" s="107"/>
      <c r="CYM687" s="2"/>
      <c r="CYN687" s="15"/>
      <c r="CYO687" s="15"/>
      <c r="CYP687" s="80"/>
      <c r="CYQ687" s="52"/>
      <c r="CYR687" s="69"/>
      <c r="CYS687" s="69"/>
      <c r="CYT687" s="69"/>
      <c r="CYU687" s="107"/>
      <c r="CYV687" s="2"/>
      <c r="CYW687" s="15"/>
      <c r="CYX687" s="15"/>
      <c r="CYY687" s="80"/>
      <c r="CYZ687" s="52"/>
      <c r="CZA687" s="69"/>
      <c r="CZB687" s="69"/>
      <c r="CZC687" s="69"/>
      <c r="CZD687" s="107"/>
      <c r="CZE687" s="2"/>
      <c r="CZF687" s="15"/>
      <c r="CZG687" s="15"/>
      <c r="CZH687" s="80"/>
      <c r="CZI687" s="52"/>
      <c r="CZJ687" s="69"/>
      <c r="CZK687" s="69"/>
      <c r="CZL687" s="69"/>
      <c r="CZM687" s="107"/>
      <c r="CZN687" s="2"/>
      <c r="CZO687" s="15"/>
      <c r="CZP687" s="15"/>
      <c r="CZQ687" s="80"/>
      <c r="CZR687" s="52"/>
      <c r="CZS687" s="69"/>
      <c r="CZT687" s="69"/>
      <c r="CZU687" s="69"/>
      <c r="CZV687" s="107"/>
      <c r="CZW687" s="2"/>
      <c r="CZX687" s="15"/>
      <c r="CZY687" s="15"/>
      <c r="CZZ687" s="80"/>
      <c r="DAA687" s="52"/>
      <c r="DAB687" s="69"/>
      <c r="DAC687" s="69"/>
      <c r="DAD687" s="69"/>
      <c r="DAE687" s="107"/>
      <c r="DAF687" s="2"/>
      <c r="DAG687" s="15"/>
      <c r="DAH687" s="15"/>
      <c r="DAI687" s="80"/>
      <c r="DAJ687" s="52"/>
      <c r="DAK687" s="69"/>
      <c r="DAL687" s="69"/>
      <c r="DAM687" s="69"/>
      <c r="DAN687" s="107"/>
      <c r="DAO687" s="2"/>
      <c r="DAP687" s="15"/>
      <c r="DAQ687" s="15"/>
      <c r="DAR687" s="80"/>
      <c r="DAS687" s="52"/>
      <c r="DAT687" s="69"/>
      <c r="DAU687" s="69"/>
      <c r="DAV687" s="69"/>
      <c r="DAW687" s="107"/>
      <c r="DAX687" s="2"/>
      <c r="DAY687" s="15"/>
      <c r="DAZ687" s="15"/>
      <c r="DBA687" s="80"/>
      <c r="DBB687" s="52"/>
      <c r="DBC687" s="69"/>
      <c r="DBD687" s="69"/>
      <c r="DBE687" s="69"/>
      <c r="DBF687" s="107"/>
      <c r="DBG687" s="2"/>
      <c r="DBH687" s="15"/>
      <c r="DBI687" s="15"/>
      <c r="DBJ687" s="80"/>
      <c r="DBK687" s="52"/>
      <c r="DBL687" s="69"/>
      <c r="DBM687" s="69"/>
      <c r="DBN687" s="69"/>
      <c r="DBO687" s="107"/>
      <c r="DBP687" s="2"/>
      <c r="DBQ687" s="15"/>
      <c r="DBR687" s="15"/>
      <c r="DBS687" s="80"/>
      <c r="DBT687" s="52"/>
      <c r="DBU687" s="69"/>
      <c r="DBV687" s="69"/>
      <c r="DBW687" s="69"/>
      <c r="DBX687" s="107"/>
      <c r="DBY687" s="2"/>
      <c r="DBZ687" s="15"/>
      <c r="DCA687" s="15"/>
      <c r="DCB687" s="80"/>
      <c r="DCC687" s="52"/>
      <c r="DCD687" s="69"/>
      <c r="DCE687" s="69"/>
      <c r="DCF687" s="69"/>
      <c r="DCG687" s="107"/>
      <c r="DCH687" s="2"/>
      <c r="DCI687" s="15"/>
      <c r="DCJ687" s="15"/>
      <c r="DCK687" s="80"/>
      <c r="DCL687" s="52"/>
      <c r="DCM687" s="69"/>
      <c r="DCN687" s="69"/>
      <c r="DCO687" s="69"/>
      <c r="DCP687" s="107"/>
      <c r="DCQ687" s="2"/>
      <c r="DCR687" s="15"/>
      <c r="DCS687" s="15"/>
      <c r="DCT687" s="80"/>
      <c r="DCU687" s="52"/>
      <c r="DCV687" s="69"/>
      <c r="DCW687" s="69"/>
      <c r="DCX687" s="69"/>
      <c r="DCY687" s="107"/>
      <c r="DCZ687" s="2"/>
      <c r="DDA687" s="15"/>
      <c r="DDB687" s="15"/>
      <c r="DDC687" s="80"/>
      <c r="DDD687" s="52"/>
      <c r="DDE687" s="69"/>
      <c r="DDF687" s="69"/>
      <c r="DDG687" s="69"/>
      <c r="DDH687" s="107"/>
      <c r="DDI687" s="2"/>
      <c r="DDJ687" s="15"/>
      <c r="DDK687" s="15"/>
      <c r="DDL687" s="80"/>
      <c r="DDM687" s="52"/>
      <c r="DDN687" s="69"/>
      <c r="DDO687" s="69"/>
      <c r="DDP687" s="69"/>
      <c r="DDQ687" s="107"/>
      <c r="DDR687" s="2"/>
      <c r="DDS687" s="15"/>
      <c r="DDT687" s="15"/>
      <c r="DDU687" s="80"/>
      <c r="DDV687" s="52"/>
      <c r="DDW687" s="69"/>
      <c r="DDX687" s="69"/>
      <c r="DDY687" s="69"/>
      <c r="DDZ687" s="107"/>
      <c r="DEA687" s="2"/>
      <c r="DEB687" s="15"/>
      <c r="DEC687" s="15"/>
      <c r="DED687" s="80"/>
      <c r="DEE687" s="52"/>
      <c r="DEF687" s="69"/>
      <c r="DEG687" s="69"/>
      <c r="DEH687" s="69"/>
      <c r="DEI687" s="107"/>
      <c r="DEJ687" s="2"/>
      <c r="DEK687" s="15"/>
      <c r="DEL687" s="15"/>
      <c r="DEM687" s="80"/>
      <c r="DEN687" s="52"/>
      <c r="DEO687" s="69"/>
      <c r="DEP687" s="69"/>
      <c r="DEQ687" s="69"/>
      <c r="DER687" s="107"/>
      <c r="DES687" s="2"/>
      <c r="DET687" s="15"/>
      <c r="DEU687" s="15"/>
      <c r="DEV687" s="80"/>
      <c r="DEW687" s="52"/>
      <c r="DEX687" s="69"/>
      <c r="DEY687" s="69"/>
      <c r="DEZ687" s="69"/>
      <c r="DFA687" s="107"/>
      <c r="DFB687" s="2"/>
      <c r="DFC687" s="15"/>
      <c r="DFD687" s="15"/>
      <c r="DFE687" s="80"/>
      <c r="DFF687" s="52"/>
      <c r="DFG687" s="69"/>
      <c r="DFH687" s="69"/>
      <c r="DFI687" s="69"/>
      <c r="DFJ687" s="107"/>
      <c r="DFK687" s="2"/>
      <c r="DFL687" s="15"/>
      <c r="DFM687" s="15"/>
      <c r="DFN687" s="80"/>
      <c r="DFO687" s="52"/>
      <c r="DFP687" s="69"/>
      <c r="DFQ687" s="69"/>
      <c r="DFR687" s="69"/>
      <c r="DFS687" s="107"/>
      <c r="DFT687" s="2"/>
      <c r="DFU687" s="15"/>
      <c r="DFV687" s="15"/>
      <c r="DFW687" s="80"/>
      <c r="DFX687" s="52"/>
      <c r="DFY687" s="69"/>
      <c r="DFZ687" s="69"/>
      <c r="DGA687" s="69"/>
      <c r="DGB687" s="107"/>
      <c r="DGC687" s="2"/>
      <c r="DGD687" s="15"/>
      <c r="DGE687" s="15"/>
      <c r="DGF687" s="80"/>
      <c r="DGG687" s="52"/>
      <c r="DGH687" s="69"/>
      <c r="DGI687" s="69"/>
      <c r="DGJ687" s="69"/>
      <c r="DGK687" s="107"/>
      <c r="DGL687" s="2"/>
      <c r="DGM687" s="15"/>
      <c r="DGN687" s="15"/>
      <c r="DGO687" s="80"/>
      <c r="DGP687" s="52"/>
      <c r="DGQ687" s="69"/>
      <c r="DGR687" s="69"/>
      <c r="DGS687" s="69"/>
      <c r="DGT687" s="107"/>
      <c r="DGU687" s="2"/>
      <c r="DGV687" s="15"/>
      <c r="DGW687" s="15"/>
      <c r="DGX687" s="80"/>
      <c r="DGY687" s="52"/>
      <c r="DGZ687" s="69"/>
      <c r="DHA687" s="69"/>
      <c r="DHB687" s="69"/>
      <c r="DHC687" s="107"/>
      <c r="DHD687" s="2"/>
      <c r="DHE687" s="15"/>
      <c r="DHF687" s="15"/>
      <c r="DHG687" s="80"/>
      <c r="DHH687" s="52"/>
      <c r="DHI687" s="69"/>
      <c r="DHJ687" s="69"/>
      <c r="DHK687" s="69"/>
      <c r="DHL687" s="107"/>
      <c r="DHM687" s="2"/>
      <c r="DHN687" s="15"/>
      <c r="DHO687" s="15"/>
      <c r="DHP687" s="80"/>
      <c r="DHQ687" s="52"/>
      <c r="DHR687" s="69"/>
      <c r="DHS687" s="69"/>
      <c r="DHT687" s="69"/>
      <c r="DHU687" s="107"/>
      <c r="DHV687" s="2"/>
      <c r="DHW687" s="15"/>
      <c r="DHX687" s="15"/>
      <c r="DHY687" s="80"/>
      <c r="DHZ687" s="52"/>
      <c r="DIA687" s="69"/>
      <c r="DIB687" s="69"/>
      <c r="DIC687" s="69"/>
      <c r="DID687" s="107"/>
      <c r="DIE687" s="2"/>
      <c r="DIF687" s="15"/>
      <c r="DIG687" s="15"/>
      <c r="DIH687" s="80"/>
      <c r="DII687" s="52"/>
      <c r="DIJ687" s="69"/>
      <c r="DIK687" s="69"/>
      <c r="DIL687" s="69"/>
      <c r="DIM687" s="107"/>
      <c r="DIN687" s="2"/>
      <c r="DIO687" s="15"/>
      <c r="DIP687" s="15"/>
      <c r="DIQ687" s="80"/>
      <c r="DIR687" s="52"/>
      <c r="DIS687" s="69"/>
      <c r="DIT687" s="69"/>
      <c r="DIU687" s="69"/>
      <c r="DIV687" s="107"/>
      <c r="DIW687" s="2"/>
      <c r="DIX687" s="15"/>
      <c r="DIY687" s="15"/>
      <c r="DIZ687" s="80"/>
      <c r="DJA687" s="52"/>
      <c r="DJB687" s="69"/>
      <c r="DJC687" s="69"/>
      <c r="DJD687" s="69"/>
      <c r="DJE687" s="107"/>
      <c r="DJF687" s="2"/>
      <c r="DJG687" s="15"/>
      <c r="DJH687" s="15"/>
      <c r="DJI687" s="80"/>
      <c r="DJJ687" s="52"/>
      <c r="DJK687" s="69"/>
      <c r="DJL687" s="69"/>
      <c r="DJM687" s="69"/>
      <c r="DJN687" s="107"/>
      <c r="DJO687" s="2"/>
      <c r="DJP687" s="15"/>
      <c r="DJQ687" s="15"/>
      <c r="DJR687" s="80"/>
      <c r="DJS687" s="52"/>
      <c r="DJT687" s="69"/>
      <c r="DJU687" s="69"/>
      <c r="DJV687" s="69"/>
      <c r="DJW687" s="107"/>
      <c r="DJX687" s="2"/>
      <c r="DJY687" s="15"/>
      <c r="DJZ687" s="15"/>
      <c r="DKA687" s="80"/>
      <c r="DKB687" s="52"/>
      <c r="DKC687" s="69"/>
      <c r="DKD687" s="69"/>
      <c r="DKE687" s="69"/>
      <c r="DKF687" s="107"/>
      <c r="DKG687" s="2"/>
      <c r="DKH687" s="15"/>
      <c r="DKI687" s="15"/>
      <c r="DKJ687" s="80"/>
      <c r="DKK687" s="52"/>
      <c r="DKL687" s="69"/>
      <c r="DKM687" s="69"/>
      <c r="DKN687" s="69"/>
      <c r="DKO687" s="107"/>
      <c r="DKP687" s="2"/>
      <c r="DKQ687" s="15"/>
      <c r="DKR687" s="15"/>
      <c r="DKS687" s="80"/>
      <c r="DKT687" s="52"/>
      <c r="DKU687" s="69"/>
      <c r="DKV687" s="69"/>
      <c r="DKW687" s="69"/>
      <c r="DKX687" s="107"/>
      <c r="DKY687" s="2"/>
      <c r="DKZ687" s="15"/>
      <c r="DLA687" s="15"/>
      <c r="DLB687" s="80"/>
      <c r="DLC687" s="52"/>
      <c r="DLD687" s="69"/>
      <c r="DLE687" s="69"/>
      <c r="DLF687" s="69"/>
      <c r="DLG687" s="107"/>
      <c r="DLH687" s="2"/>
      <c r="DLI687" s="15"/>
      <c r="DLJ687" s="15"/>
      <c r="DLK687" s="80"/>
      <c r="DLL687" s="52"/>
      <c r="DLM687" s="69"/>
      <c r="DLN687" s="69"/>
      <c r="DLO687" s="69"/>
      <c r="DLP687" s="107"/>
      <c r="DLQ687" s="2"/>
      <c r="DLR687" s="15"/>
      <c r="DLS687" s="15"/>
      <c r="DLT687" s="80"/>
      <c r="DLU687" s="52"/>
      <c r="DLV687" s="69"/>
      <c r="DLW687" s="69"/>
      <c r="DLX687" s="69"/>
      <c r="DLY687" s="107"/>
      <c r="DLZ687" s="2"/>
      <c r="DMA687" s="15"/>
      <c r="DMB687" s="15"/>
      <c r="DMC687" s="80"/>
      <c r="DMD687" s="52"/>
      <c r="DME687" s="69"/>
      <c r="DMF687" s="69"/>
      <c r="DMG687" s="69"/>
      <c r="DMH687" s="107"/>
      <c r="DMI687" s="2"/>
      <c r="DMJ687" s="15"/>
      <c r="DMK687" s="15"/>
      <c r="DML687" s="80"/>
      <c r="DMM687" s="52"/>
      <c r="DMN687" s="69"/>
      <c r="DMO687" s="69"/>
      <c r="DMP687" s="69"/>
      <c r="DMQ687" s="107"/>
      <c r="DMR687" s="2"/>
      <c r="DMS687" s="15"/>
      <c r="DMT687" s="15"/>
      <c r="DMU687" s="80"/>
      <c r="DMV687" s="52"/>
      <c r="DMW687" s="69"/>
      <c r="DMX687" s="69"/>
      <c r="DMY687" s="69"/>
      <c r="DMZ687" s="107"/>
      <c r="DNA687" s="2"/>
      <c r="DNB687" s="15"/>
      <c r="DNC687" s="15"/>
      <c r="DND687" s="80"/>
      <c r="DNE687" s="52"/>
      <c r="DNF687" s="69"/>
      <c r="DNG687" s="69"/>
      <c r="DNH687" s="69"/>
      <c r="DNI687" s="107"/>
      <c r="DNJ687" s="2"/>
      <c r="DNK687" s="15"/>
      <c r="DNL687" s="15"/>
      <c r="DNM687" s="80"/>
      <c r="DNN687" s="52"/>
      <c r="DNO687" s="69"/>
      <c r="DNP687" s="69"/>
      <c r="DNQ687" s="69"/>
      <c r="DNR687" s="107"/>
      <c r="DNS687" s="2"/>
      <c r="DNT687" s="15"/>
      <c r="DNU687" s="15"/>
      <c r="DNV687" s="80"/>
      <c r="DNW687" s="52"/>
      <c r="DNX687" s="69"/>
      <c r="DNY687" s="69"/>
      <c r="DNZ687" s="69"/>
      <c r="DOA687" s="107"/>
      <c r="DOB687" s="2"/>
      <c r="DOC687" s="15"/>
      <c r="DOD687" s="15"/>
      <c r="DOE687" s="80"/>
      <c r="DOF687" s="52"/>
      <c r="DOG687" s="69"/>
      <c r="DOH687" s="69"/>
      <c r="DOI687" s="69"/>
      <c r="DOJ687" s="107"/>
      <c r="DOK687" s="2"/>
      <c r="DOL687" s="15"/>
      <c r="DOM687" s="15"/>
      <c r="DON687" s="80"/>
      <c r="DOO687" s="52"/>
      <c r="DOP687" s="69"/>
      <c r="DOQ687" s="69"/>
      <c r="DOR687" s="69"/>
      <c r="DOS687" s="107"/>
      <c r="DOT687" s="2"/>
      <c r="DOU687" s="15"/>
      <c r="DOV687" s="15"/>
      <c r="DOW687" s="80"/>
      <c r="DOX687" s="52"/>
      <c r="DOY687" s="69"/>
      <c r="DOZ687" s="69"/>
      <c r="DPA687" s="69"/>
      <c r="DPB687" s="107"/>
      <c r="DPC687" s="2"/>
      <c r="DPD687" s="15"/>
      <c r="DPE687" s="15"/>
      <c r="DPF687" s="80"/>
      <c r="DPG687" s="52"/>
      <c r="DPH687" s="69"/>
      <c r="DPI687" s="69"/>
      <c r="DPJ687" s="69"/>
      <c r="DPK687" s="107"/>
      <c r="DPL687" s="2"/>
      <c r="DPM687" s="15"/>
      <c r="DPN687" s="15"/>
      <c r="DPO687" s="80"/>
      <c r="DPP687" s="52"/>
      <c r="DPQ687" s="69"/>
      <c r="DPR687" s="69"/>
      <c r="DPS687" s="69"/>
      <c r="DPT687" s="107"/>
      <c r="DPU687" s="2"/>
      <c r="DPV687" s="15"/>
      <c r="DPW687" s="15"/>
      <c r="DPX687" s="80"/>
      <c r="DPY687" s="52"/>
      <c r="DPZ687" s="69"/>
      <c r="DQA687" s="69"/>
      <c r="DQB687" s="69"/>
      <c r="DQC687" s="107"/>
      <c r="DQD687" s="2"/>
      <c r="DQE687" s="15"/>
      <c r="DQF687" s="15"/>
      <c r="DQG687" s="80"/>
      <c r="DQH687" s="52"/>
      <c r="DQI687" s="69"/>
      <c r="DQJ687" s="69"/>
      <c r="DQK687" s="69"/>
      <c r="DQL687" s="107"/>
      <c r="DQM687" s="2"/>
      <c r="DQN687" s="15"/>
      <c r="DQO687" s="15"/>
      <c r="DQP687" s="80"/>
      <c r="DQQ687" s="52"/>
      <c r="DQR687" s="69"/>
      <c r="DQS687" s="69"/>
      <c r="DQT687" s="69"/>
      <c r="DQU687" s="107"/>
      <c r="DQV687" s="2"/>
      <c r="DQW687" s="15"/>
      <c r="DQX687" s="15"/>
      <c r="DQY687" s="80"/>
      <c r="DQZ687" s="52"/>
      <c r="DRA687" s="69"/>
      <c r="DRB687" s="69"/>
      <c r="DRC687" s="69"/>
      <c r="DRD687" s="107"/>
      <c r="DRE687" s="2"/>
      <c r="DRF687" s="15"/>
      <c r="DRG687" s="15"/>
      <c r="DRH687" s="80"/>
      <c r="DRI687" s="52"/>
      <c r="DRJ687" s="69"/>
      <c r="DRK687" s="69"/>
      <c r="DRL687" s="69"/>
      <c r="DRM687" s="107"/>
      <c r="DRN687" s="2"/>
      <c r="DRO687" s="15"/>
      <c r="DRP687" s="15"/>
      <c r="DRQ687" s="80"/>
      <c r="DRR687" s="52"/>
      <c r="DRS687" s="69"/>
      <c r="DRT687" s="69"/>
      <c r="DRU687" s="69"/>
      <c r="DRV687" s="107"/>
      <c r="DRW687" s="2"/>
      <c r="DRX687" s="15"/>
      <c r="DRY687" s="15"/>
      <c r="DRZ687" s="80"/>
      <c r="DSA687" s="52"/>
      <c r="DSB687" s="69"/>
      <c r="DSC687" s="69"/>
      <c r="DSD687" s="69"/>
      <c r="DSE687" s="107"/>
      <c r="DSF687" s="2"/>
      <c r="DSG687" s="15"/>
      <c r="DSH687" s="15"/>
      <c r="DSI687" s="80"/>
      <c r="DSJ687" s="52"/>
      <c r="DSK687" s="69"/>
      <c r="DSL687" s="69"/>
      <c r="DSM687" s="69"/>
      <c r="DSN687" s="107"/>
      <c r="DSO687" s="2"/>
      <c r="DSP687" s="15"/>
      <c r="DSQ687" s="15"/>
      <c r="DSR687" s="80"/>
      <c r="DSS687" s="52"/>
      <c r="DST687" s="69"/>
      <c r="DSU687" s="69"/>
      <c r="DSV687" s="69"/>
      <c r="DSW687" s="107"/>
      <c r="DSX687" s="2"/>
      <c r="DSY687" s="15"/>
      <c r="DSZ687" s="15"/>
      <c r="DTA687" s="80"/>
      <c r="DTB687" s="52"/>
      <c r="DTC687" s="69"/>
      <c r="DTD687" s="69"/>
      <c r="DTE687" s="69"/>
      <c r="DTF687" s="107"/>
      <c r="DTG687" s="2"/>
      <c r="DTH687" s="15"/>
      <c r="DTI687" s="15"/>
      <c r="DTJ687" s="80"/>
      <c r="DTK687" s="52"/>
      <c r="DTL687" s="69"/>
      <c r="DTM687" s="69"/>
      <c r="DTN687" s="69"/>
      <c r="DTO687" s="107"/>
      <c r="DTP687" s="2"/>
      <c r="DTQ687" s="15"/>
      <c r="DTR687" s="15"/>
      <c r="DTS687" s="80"/>
      <c r="DTT687" s="52"/>
      <c r="DTU687" s="69"/>
      <c r="DTV687" s="69"/>
      <c r="DTW687" s="69"/>
      <c r="DTX687" s="107"/>
      <c r="DTY687" s="2"/>
      <c r="DTZ687" s="15"/>
      <c r="DUA687" s="15"/>
      <c r="DUB687" s="80"/>
      <c r="DUC687" s="52"/>
      <c r="DUD687" s="69"/>
      <c r="DUE687" s="69"/>
      <c r="DUF687" s="69"/>
      <c r="DUG687" s="107"/>
      <c r="DUH687" s="2"/>
      <c r="DUI687" s="15"/>
      <c r="DUJ687" s="15"/>
      <c r="DUK687" s="80"/>
      <c r="DUL687" s="52"/>
      <c r="DUM687" s="69"/>
      <c r="DUN687" s="69"/>
      <c r="DUO687" s="69"/>
      <c r="DUP687" s="107"/>
      <c r="DUQ687" s="2"/>
      <c r="DUR687" s="15"/>
      <c r="DUS687" s="15"/>
      <c r="DUT687" s="80"/>
      <c r="DUU687" s="52"/>
      <c r="DUV687" s="69"/>
      <c r="DUW687" s="69"/>
      <c r="DUX687" s="69"/>
      <c r="DUY687" s="107"/>
      <c r="DUZ687" s="2"/>
      <c r="DVA687" s="15"/>
      <c r="DVB687" s="15"/>
      <c r="DVC687" s="80"/>
      <c r="DVD687" s="52"/>
      <c r="DVE687" s="69"/>
      <c r="DVF687" s="69"/>
      <c r="DVG687" s="69"/>
      <c r="DVH687" s="107"/>
      <c r="DVI687" s="2"/>
      <c r="DVJ687" s="15"/>
      <c r="DVK687" s="15"/>
      <c r="DVL687" s="80"/>
      <c r="DVM687" s="52"/>
      <c r="DVN687" s="69"/>
      <c r="DVO687" s="69"/>
      <c r="DVP687" s="69"/>
      <c r="DVQ687" s="107"/>
      <c r="DVR687" s="2"/>
      <c r="DVS687" s="15"/>
      <c r="DVT687" s="15"/>
      <c r="DVU687" s="80"/>
      <c r="DVV687" s="52"/>
      <c r="DVW687" s="69"/>
      <c r="DVX687" s="69"/>
      <c r="DVY687" s="69"/>
      <c r="DVZ687" s="107"/>
      <c r="DWA687" s="2"/>
      <c r="DWB687" s="15"/>
      <c r="DWC687" s="15"/>
      <c r="DWD687" s="80"/>
      <c r="DWE687" s="52"/>
      <c r="DWF687" s="69"/>
      <c r="DWG687" s="69"/>
      <c r="DWH687" s="69"/>
      <c r="DWI687" s="107"/>
      <c r="DWJ687" s="2"/>
      <c r="DWK687" s="15"/>
      <c r="DWL687" s="15"/>
      <c r="DWM687" s="80"/>
      <c r="DWN687" s="52"/>
      <c r="DWO687" s="69"/>
      <c r="DWP687" s="69"/>
      <c r="DWQ687" s="69"/>
      <c r="DWR687" s="107"/>
      <c r="DWS687" s="2"/>
      <c r="DWT687" s="15"/>
      <c r="DWU687" s="15"/>
      <c r="DWV687" s="80"/>
      <c r="DWW687" s="52"/>
      <c r="DWX687" s="69"/>
      <c r="DWY687" s="69"/>
      <c r="DWZ687" s="69"/>
      <c r="DXA687" s="107"/>
      <c r="DXB687" s="2"/>
      <c r="DXC687" s="15"/>
      <c r="DXD687" s="15"/>
      <c r="DXE687" s="80"/>
      <c r="DXF687" s="52"/>
      <c r="DXG687" s="69"/>
      <c r="DXH687" s="69"/>
      <c r="DXI687" s="69"/>
      <c r="DXJ687" s="107"/>
      <c r="DXK687" s="2"/>
      <c r="DXL687" s="15"/>
      <c r="DXM687" s="15"/>
      <c r="DXN687" s="80"/>
      <c r="DXO687" s="52"/>
      <c r="DXP687" s="69"/>
      <c r="DXQ687" s="69"/>
      <c r="DXR687" s="69"/>
      <c r="DXS687" s="107"/>
      <c r="DXT687" s="2"/>
      <c r="DXU687" s="15"/>
      <c r="DXV687" s="15"/>
      <c r="DXW687" s="80"/>
      <c r="DXX687" s="52"/>
      <c r="DXY687" s="69"/>
      <c r="DXZ687" s="69"/>
      <c r="DYA687" s="69"/>
      <c r="DYB687" s="107"/>
      <c r="DYC687" s="2"/>
      <c r="DYD687" s="15"/>
      <c r="DYE687" s="15"/>
      <c r="DYF687" s="80"/>
      <c r="DYG687" s="52"/>
      <c r="DYH687" s="69"/>
      <c r="DYI687" s="69"/>
      <c r="DYJ687" s="69"/>
      <c r="DYK687" s="107"/>
      <c r="DYL687" s="2"/>
      <c r="DYM687" s="15"/>
      <c r="DYN687" s="15"/>
      <c r="DYO687" s="80"/>
      <c r="DYP687" s="52"/>
      <c r="DYQ687" s="69"/>
      <c r="DYR687" s="69"/>
      <c r="DYS687" s="69"/>
      <c r="DYT687" s="107"/>
      <c r="DYU687" s="2"/>
      <c r="DYV687" s="15"/>
      <c r="DYW687" s="15"/>
      <c r="DYX687" s="80"/>
      <c r="DYY687" s="52"/>
      <c r="DYZ687" s="69"/>
      <c r="DZA687" s="69"/>
      <c r="DZB687" s="69"/>
      <c r="DZC687" s="107"/>
      <c r="DZD687" s="2"/>
      <c r="DZE687" s="15"/>
      <c r="DZF687" s="15"/>
      <c r="DZG687" s="80"/>
      <c r="DZH687" s="52"/>
      <c r="DZI687" s="69"/>
      <c r="DZJ687" s="69"/>
      <c r="DZK687" s="69"/>
      <c r="DZL687" s="107"/>
      <c r="DZM687" s="2"/>
      <c r="DZN687" s="15"/>
      <c r="DZO687" s="15"/>
      <c r="DZP687" s="80"/>
      <c r="DZQ687" s="52"/>
      <c r="DZR687" s="69"/>
      <c r="DZS687" s="69"/>
      <c r="DZT687" s="69"/>
      <c r="DZU687" s="107"/>
      <c r="DZV687" s="2"/>
      <c r="DZW687" s="15"/>
      <c r="DZX687" s="15"/>
      <c r="DZY687" s="80"/>
      <c r="DZZ687" s="52"/>
      <c r="EAA687" s="69"/>
      <c r="EAB687" s="69"/>
      <c r="EAC687" s="69"/>
      <c r="EAD687" s="107"/>
      <c r="EAE687" s="2"/>
      <c r="EAF687" s="15"/>
      <c r="EAG687" s="15"/>
      <c r="EAH687" s="80"/>
      <c r="EAI687" s="52"/>
      <c r="EAJ687" s="69"/>
      <c r="EAK687" s="69"/>
      <c r="EAL687" s="69"/>
      <c r="EAM687" s="107"/>
      <c r="EAN687" s="2"/>
      <c r="EAO687" s="15"/>
      <c r="EAP687" s="15"/>
      <c r="EAQ687" s="80"/>
      <c r="EAR687" s="52"/>
      <c r="EAS687" s="69"/>
      <c r="EAT687" s="69"/>
      <c r="EAU687" s="69"/>
      <c r="EAV687" s="107"/>
      <c r="EAW687" s="2"/>
      <c r="EAX687" s="15"/>
      <c r="EAY687" s="15"/>
      <c r="EAZ687" s="80"/>
      <c r="EBA687" s="52"/>
      <c r="EBB687" s="69"/>
      <c r="EBC687" s="69"/>
      <c r="EBD687" s="69"/>
      <c r="EBE687" s="107"/>
      <c r="EBF687" s="2"/>
      <c r="EBG687" s="15"/>
      <c r="EBH687" s="15"/>
      <c r="EBI687" s="80"/>
      <c r="EBJ687" s="52"/>
      <c r="EBK687" s="69"/>
      <c r="EBL687" s="69"/>
      <c r="EBM687" s="69"/>
      <c r="EBN687" s="107"/>
      <c r="EBO687" s="2"/>
      <c r="EBP687" s="15"/>
      <c r="EBQ687" s="15"/>
      <c r="EBR687" s="80"/>
      <c r="EBS687" s="52"/>
      <c r="EBT687" s="69"/>
      <c r="EBU687" s="69"/>
      <c r="EBV687" s="69"/>
      <c r="EBW687" s="107"/>
      <c r="EBX687" s="2"/>
      <c r="EBY687" s="15"/>
      <c r="EBZ687" s="15"/>
      <c r="ECA687" s="80"/>
      <c r="ECB687" s="52"/>
      <c r="ECC687" s="69"/>
      <c r="ECD687" s="69"/>
      <c r="ECE687" s="69"/>
      <c r="ECF687" s="107"/>
      <c r="ECG687" s="2"/>
      <c r="ECH687" s="15"/>
      <c r="ECI687" s="15"/>
      <c r="ECJ687" s="80"/>
      <c r="ECK687" s="52"/>
      <c r="ECL687" s="69"/>
      <c r="ECM687" s="69"/>
      <c r="ECN687" s="69"/>
      <c r="ECO687" s="107"/>
      <c r="ECP687" s="2"/>
      <c r="ECQ687" s="15"/>
      <c r="ECR687" s="15"/>
      <c r="ECS687" s="80"/>
      <c r="ECT687" s="52"/>
      <c r="ECU687" s="69"/>
      <c r="ECV687" s="69"/>
      <c r="ECW687" s="69"/>
      <c r="ECX687" s="107"/>
      <c r="ECY687" s="2"/>
      <c r="ECZ687" s="15"/>
      <c r="EDA687" s="15"/>
      <c r="EDB687" s="80"/>
      <c r="EDC687" s="52"/>
      <c r="EDD687" s="69"/>
      <c r="EDE687" s="69"/>
      <c r="EDF687" s="69"/>
      <c r="EDG687" s="107"/>
      <c r="EDH687" s="2"/>
      <c r="EDI687" s="15"/>
      <c r="EDJ687" s="15"/>
      <c r="EDK687" s="80"/>
      <c r="EDL687" s="52"/>
      <c r="EDM687" s="69"/>
      <c r="EDN687" s="69"/>
      <c r="EDO687" s="69"/>
      <c r="EDP687" s="107"/>
      <c r="EDQ687" s="2"/>
      <c r="EDR687" s="15"/>
      <c r="EDS687" s="15"/>
      <c r="EDT687" s="80"/>
      <c r="EDU687" s="52"/>
      <c r="EDV687" s="69"/>
      <c r="EDW687" s="69"/>
      <c r="EDX687" s="69"/>
      <c r="EDY687" s="107"/>
      <c r="EDZ687" s="2"/>
      <c r="EEA687" s="15"/>
      <c r="EEB687" s="15"/>
      <c r="EEC687" s="80"/>
      <c r="EED687" s="52"/>
      <c r="EEE687" s="69"/>
      <c r="EEF687" s="69"/>
      <c r="EEG687" s="69"/>
      <c r="EEH687" s="107"/>
      <c r="EEI687" s="2"/>
      <c r="EEJ687" s="15"/>
      <c r="EEK687" s="15"/>
      <c r="EEL687" s="80"/>
      <c r="EEM687" s="52"/>
      <c r="EEN687" s="69"/>
      <c r="EEO687" s="69"/>
      <c r="EEP687" s="69"/>
      <c r="EEQ687" s="107"/>
      <c r="EER687" s="2"/>
      <c r="EES687" s="15"/>
      <c r="EET687" s="15"/>
      <c r="EEU687" s="80"/>
      <c r="EEV687" s="52"/>
      <c r="EEW687" s="69"/>
      <c r="EEX687" s="69"/>
      <c r="EEY687" s="69"/>
      <c r="EEZ687" s="107"/>
      <c r="EFA687" s="2"/>
      <c r="EFB687" s="15"/>
      <c r="EFC687" s="15"/>
      <c r="EFD687" s="80"/>
      <c r="EFE687" s="52"/>
      <c r="EFF687" s="69"/>
      <c r="EFG687" s="69"/>
      <c r="EFH687" s="69"/>
      <c r="EFI687" s="107"/>
      <c r="EFJ687" s="2"/>
      <c r="EFK687" s="15"/>
      <c r="EFL687" s="15"/>
      <c r="EFM687" s="80"/>
      <c r="EFN687" s="52"/>
      <c r="EFO687" s="69"/>
      <c r="EFP687" s="69"/>
      <c r="EFQ687" s="69"/>
      <c r="EFR687" s="107"/>
      <c r="EFS687" s="2"/>
      <c r="EFT687" s="15"/>
      <c r="EFU687" s="15"/>
      <c r="EFV687" s="80"/>
      <c r="EFW687" s="52"/>
      <c r="EFX687" s="69"/>
      <c r="EFY687" s="69"/>
      <c r="EFZ687" s="69"/>
      <c r="EGA687" s="107"/>
      <c r="EGB687" s="2"/>
      <c r="EGC687" s="15"/>
      <c r="EGD687" s="15"/>
      <c r="EGE687" s="80"/>
      <c r="EGF687" s="52"/>
      <c r="EGG687" s="69"/>
      <c r="EGH687" s="69"/>
      <c r="EGI687" s="69"/>
      <c r="EGJ687" s="107"/>
      <c r="EGK687" s="2"/>
      <c r="EGL687" s="15"/>
      <c r="EGM687" s="15"/>
      <c r="EGN687" s="80"/>
      <c r="EGO687" s="52"/>
      <c r="EGP687" s="69"/>
      <c r="EGQ687" s="69"/>
      <c r="EGR687" s="69"/>
      <c r="EGS687" s="107"/>
      <c r="EGT687" s="2"/>
      <c r="EGU687" s="15"/>
      <c r="EGV687" s="15"/>
      <c r="EGW687" s="80"/>
      <c r="EGX687" s="52"/>
      <c r="EGY687" s="69"/>
      <c r="EGZ687" s="69"/>
      <c r="EHA687" s="69"/>
      <c r="EHB687" s="107"/>
      <c r="EHC687" s="2"/>
      <c r="EHD687" s="15"/>
      <c r="EHE687" s="15"/>
      <c r="EHF687" s="80"/>
      <c r="EHG687" s="52"/>
      <c r="EHH687" s="69"/>
      <c r="EHI687" s="69"/>
      <c r="EHJ687" s="69"/>
      <c r="EHK687" s="107"/>
      <c r="EHL687" s="2"/>
      <c r="EHM687" s="15"/>
      <c r="EHN687" s="15"/>
      <c r="EHO687" s="80"/>
      <c r="EHP687" s="52"/>
      <c r="EHQ687" s="69"/>
      <c r="EHR687" s="69"/>
      <c r="EHS687" s="69"/>
      <c r="EHT687" s="107"/>
      <c r="EHU687" s="2"/>
      <c r="EHV687" s="15"/>
      <c r="EHW687" s="15"/>
      <c r="EHX687" s="80"/>
      <c r="EHY687" s="52"/>
      <c r="EHZ687" s="69"/>
      <c r="EIA687" s="69"/>
      <c r="EIB687" s="69"/>
      <c r="EIC687" s="107"/>
      <c r="EID687" s="2"/>
      <c r="EIE687" s="15"/>
      <c r="EIF687" s="15"/>
      <c r="EIG687" s="80"/>
      <c r="EIH687" s="52"/>
      <c r="EII687" s="69"/>
      <c r="EIJ687" s="69"/>
      <c r="EIK687" s="69"/>
      <c r="EIL687" s="107"/>
      <c r="EIM687" s="2"/>
      <c r="EIN687" s="15"/>
      <c r="EIO687" s="15"/>
      <c r="EIP687" s="80"/>
      <c r="EIQ687" s="52"/>
      <c r="EIR687" s="69"/>
      <c r="EIS687" s="69"/>
      <c r="EIT687" s="69"/>
      <c r="EIU687" s="107"/>
      <c r="EIV687" s="2"/>
      <c r="EIW687" s="15"/>
      <c r="EIX687" s="15"/>
      <c r="EIY687" s="80"/>
      <c r="EIZ687" s="52"/>
      <c r="EJA687" s="69"/>
      <c r="EJB687" s="69"/>
      <c r="EJC687" s="69"/>
      <c r="EJD687" s="107"/>
      <c r="EJE687" s="2"/>
      <c r="EJF687" s="15"/>
      <c r="EJG687" s="15"/>
      <c r="EJH687" s="80"/>
      <c r="EJI687" s="52"/>
      <c r="EJJ687" s="69"/>
      <c r="EJK687" s="69"/>
      <c r="EJL687" s="69"/>
      <c r="EJM687" s="107"/>
      <c r="EJN687" s="2"/>
      <c r="EJO687" s="15"/>
      <c r="EJP687" s="15"/>
      <c r="EJQ687" s="80"/>
      <c r="EJR687" s="52"/>
      <c r="EJS687" s="69"/>
      <c r="EJT687" s="69"/>
      <c r="EJU687" s="69"/>
      <c r="EJV687" s="107"/>
      <c r="EJW687" s="2"/>
      <c r="EJX687" s="15"/>
      <c r="EJY687" s="15"/>
      <c r="EJZ687" s="80"/>
      <c r="EKA687" s="52"/>
      <c r="EKB687" s="69"/>
      <c r="EKC687" s="69"/>
      <c r="EKD687" s="69"/>
      <c r="EKE687" s="107"/>
      <c r="EKF687" s="2"/>
      <c r="EKG687" s="15"/>
      <c r="EKH687" s="15"/>
      <c r="EKI687" s="80"/>
      <c r="EKJ687" s="52"/>
      <c r="EKK687" s="69"/>
      <c r="EKL687" s="69"/>
      <c r="EKM687" s="69"/>
      <c r="EKN687" s="107"/>
      <c r="EKO687" s="2"/>
      <c r="EKP687" s="15"/>
      <c r="EKQ687" s="15"/>
      <c r="EKR687" s="80"/>
      <c r="EKS687" s="52"/>
      <c r="EKT687" s="69"/>
      <c r="EKU687" s="69"/>
      <c r="EKV687" s="69"/>
      <c r="EKW687" s="107"/>
      <c r="EKX687" s="2"/>
      <c r="EKY687" s="15"/>
      <c r="EKZ687" s="15"/>
      <c r="ELA687" s="80"/>
      <c r="ELB687" s="52"/>
      <c r="ELC687" s="69"/>
      <c r="ELD687" s="69"/>
      <c r="ELE687" s="69"/>
      <c r="ELF687" s="107"/>
      <c r="ELG687" s="2"/>
      <c r="ELH687" s="15"/>
      <c r="ELI687" s="15"/>
      <c r="ELJ687" s="80"/>
      <c r="ELK687" s="52"/>
      <c r="ELL687" s="69"/>
      <c r="ELM687" s="69"/>
      <c r="ELN687" s="69"/>
      <c r="ELO687" s="107"/>
      <c r="ELP687" s="2"/>
      <c r="ELQ687" s="15"/>
      <c r="ELR687" s="15"/>
      <c r="ELS687" s="80"/>
      <c r="ELT687" s="52"/>
      <c r="ELU687" s="69"/>
      <c r="ELV687" s="69"/>
      <c r="ELW687" s="69"/>
      <c r="ELX687" s="107"/>
      <c r="ELY687" s="2"/>
      <c r="ELZ687" s="15"/>
      <c r="EMA687" s="15"/>
      <c r="EMB687" s="80"/>
      <c r="EMC687" s="52"/>
      <c r="EMD687" s="69"/>
      <c r="EME687" s="69"/>
      <c r="EMF687" s="69"/>
      <c r="EMG687" s="107"/>
      <c r="EMH687" s="2"/>
      <c r="EMI687" s="15"/>
      <c r="EMJ687" s="15"/>
      <c r="EMK687" s="80"/>
      <c r="EML687" s="52"/>
      <c r="EMM687" s="69"/>
      <c r="EMN687" s="69"/>
      <c r="EMO687" s="69"/>
      <c r="EMP687" s="107"/>
      <c r="EMQ687" s="2"/>
      <c r="EMR687" s="15"/>
      <c r="EMS687" s="15"/>
      <c r="EMT687" s="80"/>
      <c r="EMU687" s="52"/>
      <c r="EMV687" s="69"/>
      <c r="EMW687" s="69"/>
      <c r="EMX687" s="69"/>
      <c r="EMY687" s="107"/>
      <c r="EMZ687" s="2"/>
      <c r="ENA687" s="15"/>
      <c r="ENB687" s="15"/>
      <c r="ENC687" s="80"/>
      <c r="END687" s="52"/>
      <c r="ENE687" s="69"/>
      <c r="ENF687" s="69"/>
      <c r="ENG687" s="69"/>
      <c r="ENH687" s="107"/>
      <c r="ENI687" s="2"/>
      <c r="ENJ687" s="15"/>
      <c r="ENK687" s="15"/>
      <c r="ENL687" s="80"/>
      <c r="ENM687" s="52"/>
      <c r="ENN687" s="69"/>
      <c r="ENO687" s="69"/>
      <c r="ENP687" s="69"/>
      <c r="ENQ687" s="107"/>
      <c r="ENR687" s="2"/>
      <c r="ENS687" s="15"/>
      <c r="ENT687" s="15"/>
      <c r="ENU687" s="80"/>
      <c r="ENV687" s="52"/>
      <c r="ENW687" s="69"/>
      <c r="ENX687" s="69"/>
      <c r="ENY687" s="69"/>
      <c r="ENZ687" s="107"/>
      <c r="EOA687" s="2"/>
      <c r="EOB687" s="15"/>
      <c r="EOC687" s="15"/>
      <c r="EOD687" s="80"/>
      <c r="EOE687" s="52"/>
      <c r="EOF687" s="69"/>
      <c r="EOG687" s="69"/>
      <c r="EOH687" s="69"/>
      <c r="EOI687" s="107"/>
      <c r="EOJ687" s="2"/>
      <c r="EOK687" s="15"/>
      <c r="EOL687" s="15"/>
      <c r="EOM687" s="80"/>
      <c r="EON687" s="52"/>
      <c r="EOO687" s="69"/>
      <c r="EOP687" s="69"/>
      <c r="EOQ687" s="69"/>
      <c r="EOR687" s="107"/>
      <c r="EOS687" s="2"/>
      <c r="EOT687" s="15"/>
      <c r="EOU687" s="15"/>
      <c r="EOV687" s="80"/>
      <c r="EOW687" s="52"/>
      <c r="EOX687" s="69"/>
      <c r="EOY687" s="69"/>
      <c r="EOZ687" s="69"/>
      <c r="EPA687" s="107"/>
      <c r="EPB687" s="2"/>
      <c r="EPC687" s="15"/>
      <c r="EPD687" s="15"/>
      <c r="EPE687" s="80"/>
      <c r="EPF687" s="52"/>
      <c r="EPG687" s="69"/>
      <c r="EPH687" s="69"/>
      <c r="EPI687" s="69"/>
      <c r="EPJ687" s="107"/>
      <c r="EPK687" s="2"/>
      <c r="EPL687" s="15"/>
      <c r="EPM687" s="15"/>
      <c r="EPN687" s="80"/>
      <c r="EPO687" s="52"/>
      <c r="EPP687" s="69"/>
      <c r="EPQ687" s="69"/>
      <c r="EPR687" s="69"/>
      <c r="EPS687" s="107"/>
      <c r="EPT687" s="2"/>
      <c r="EPU687" s="15"/>
      <c r="EPV687" s="15"/>
      <c r="EPW687" s="80"/>
      <c r="EPX687" s="52"/>
      <c r="EPY687" s="69"/>
      <c r="EPZ687" s="69"/>
      <c r="EQA687" s="69"/>
      <c r="EQB687" s="107"/>
      <c r="EQC687" s="2"/>
      <c r="EQD687" s="15"/>
      <c r="EQE687" s="15"/>
      <c r="EQF687" s="80"/>
      <c r="EQG687" s="52"/>
      <c r="EQH687" s="69"/>
      <c r="EQI687" s="69"/>
      <c r="EQJ687" s="69"/>
      <c r="EQK687" s="107"/>
      <c r="EQL687" s="2"/>
      <c r="EQM687" s="15"/>
      <c r="EQN687" s="15"/>
      <c r="EQO687" s="80"/>
      <c r="EQP687" s="52"/>
      <c r="EQQ687" s="69"/>
      <c r="EQR687" s="69"/>
      <c r="EQS687" s="69"/>
      <c r="EQT687" s="107"/>
      <c r="EQU687" s="2"/>
      <c r="EQV687" s="15"/>
      <c r="EQW687" s="15"/>
      <c r="EQX687" s="80"/>
      <c r="EQY687" s="52"/>
      <c r="EQZ687" s="69"/>
      <c r="ERA687" s="69"/>
      <c r="ERB687" s="69"/>
      <c r="ERC687" s="107"/>
      <c r="ERD687" s="2"/>
      <c r="ERE687" s="15"/>
      <c r="ERF687" s="15"/>
      <c r="ERG687" s="80"/>
      <c r="ERH687" s="52"/>
      <c r="ERI687" s="69"/>
      <c r="ERJ687" s="69"/>
      <c r="ERK687" s="69"/>
      <c r="ERL687" s="107"/>
      <c r="ERM687" s="2"/>
      <c r="ERN687" s="15"/>
      <c r="ERO687" s="15"/>
      <c r="ERP687" s="80"/>
      <c r="ERQ687" s="52"/>
      <c r="ERR687" s="69"/>
      <c r="ERS687" s="69"/>
      <c r="ERT687" s="69"/>
      <c r="ERU687" s="107"/>
      <c r="ERV687" s="2"/>
      <c r="ERW687" s="15"/>
      <c r="ERX687" s="15"/>
      <c r="ERY687" s="80"/>
      <c r="ERZ687" s="52"/>
      <c r="ESA687" s="69"/>
      <c r="ESB687" s="69"/>
      <c r="ESC687" s="69"/>
      <c r="ESD687" s="107"/>
      <c r="ESE687" s="2"/>
      <c r="ESF687" s="15"/>
      <c r="ESG687" s="15"/>
      <c r="ESH687" s="80"/>
      <c r="ESI687" s="52"/>
      <c r="ESJ687" s="69"/>
      <c r="ESK687" s="69"/>
      <c r="ESL687" s="69"/>
      <c r="ESM687" s="107"/>
      <c r="ESN687" s="2"/>
      <c r="ESO687" s="15"/>
      <c r="ESP687" s="15"/>
      <c r="ESQ687" s="80"/>
      <c r="ESR687" s="52"/>
      <c r="ESS687" s="69"/>
      <c r="EST687" s="69"/>
      <c r="ESU687" s="69"/>
      <c r="ESV687" s="107"/>
      <c r="ESW687" s="2"/>
      <c r="ESX687" s="15"/>
      <c r="ESY687" s="15"/>
      <c r="ESZ687" s="80"/>
      <c r="ETA687" s="52"/>
      <c r="ETB687" s="69"/>
      <c r="ETC687" s="69"/>
      <c r="ETD687" s="69"/>
      <c r="ETE687" s="107"/>
      <c r="ETF687" s="2"/>
      <c r="ETG687" s="15"/>
      <c r="ETH687" s="15"/>
      <c r="ETI687" s="80"/>
      <c r="ETJ687" s="52"/>
      <c r="ETK687" s="69"/>
      <c r="ETL687" s="69"/>
      <c r="ETM687" s="69"/>
      <c r="ETN687" s="107"/>
      <c r="ETO687" s="2"/>
      <c r="ETP687" s="15"/>
      <c r="ETQ687" s="15"/>
      <c r="ETR687" s="80"/>
      <c r="ETS687" s="52"/>
      <c r="ETT687" s="69"/>
      <c r="ETU687" s="69"/>
      <c r="ETV687" s="69"/>
      <c r="ETW687" s="107"/>
      <c r="ETX687" s="2"/>
      <c r="ETY687" s="15"/>
      <c r="ETZ687" s="15"/>
      <c r="EUA687" s="80"/>
      <c r="EUB687" s="52"/>
      <c r="EUC687" s="69"/>
      <c r="EUD687" s="69"/>
      <c r="EUE687" s="69"/>
      <c r="EUF687" s="107"/>
      <c r="EUG687" s="2"/>
      <c r="EUH687" s="15"/>
      <c r="EUI687" s="15"/>
      <c r="EUJ687" s="80"/>
      <c r="EUK687" s="52"/>
      <c r="EUL687" s="69"/>
      <c r="EUM687" s="69"/>
      <c r="EUN687" s="69"/>
      <c r="EUO687" s="107"/>
      <c r="EUP687" s="2"/>
      <c r="EUQ687" s="15"/>
      <c r="EUR687" s="15"/>
      <c r="EUS687" s="80"/>
      <c r="EUT687" s="52"/>
      <c r="EUU687" s="69"/>
      <c r="EUV687" s="69"/>
      <c r="EUW687" s="69"/>
      <c r="EUX687" s="107"/>
      <c r="EUY687" s="2"/>
      <c r="EUZ687" s="15"/>
      <c r="EVA687" s="15"/>
      <c r="EVB687" s="80"/>
      <c r="EVC687" s="52"/>
      <c r="EVD687" s="69"/>
      <c r="EVE687" s="69"/>
      <c r="EVF687" s="69"/>
      <c r="EVG687" s="107"/>
      <c r="EVH687" s="2"/>
      <c r="EVI687" s="15"/>
      <c r="EVJ687" s="15"/>
      <c r="EVK687" s="80"/>
      <c r="EVL687" s="52"/>
      <c r="EVM687" s="69"/>
      <c r="EVN687" s="69"/>
      <c r="EVO687" s="69"/>
      <c r="EVP687" s="107"/>
      <c r="EVQ687" s="2"/>
      <c r="EVR687" s="15"/>
      <c r="EVS687" s="15"/>
      <c r="EVT687" s="80"/>
      <c r="EVU687" s="52"/>
      <c r="EVV687" s="69"/>
      <c r="EVW687" s="69"/>
      <c r="EVX687" s="69"/>
      <c r="EVY687" s="107"/>
      <c r="EVZ687" s="2"/>
      <c r="EWA687" s="15"/>
      <c r="EWB687" s="15"/>
      <c r="EWC687" s="80"/>
      <c r="EWD687" s="52"/>
      <c r="EWE687" s="69"/>
      <c r="EWF687" s="69"/>
      <c r="EWG687" s="69"/>
      <c r="EWH687" s="107"/>
      <c r="EWI687" s="2"/>
      <c r="EWJ687" s="15"/>
      <c r="EWK687" s="15"/>
      <c r="EWL687" s="80"/>
      <c r="EWM687" s="52"/>
      <c r="EWN687" s="69"/>
      <c r="EWO687" s="69"/>
      <c r="EWP687" s="69"/>
      <c r="EWQ687" s="107"/>
      <c r="EWR687" s="2"/>
      <c r="EWS687" s="15"/>
      <c r="EWT687" s="15"/>
      <c r="EWU687" s="80"/>
      <c r="EWV687" s="52"/>
      <c r="EWW687" s="69"/>
      <c r="EWX687" s="69"/>
      <c r="EWY687" s="69"/>
      <c r="EWZ687" s="107"/>
      <c r="EXA687" s="2"/>
      <c r="EXB687" s="15"/>
      <c r="EXC687" s="15"/>
      <c r="EXD687" s="80"/>
      <c r="EXE687" s="52"/>
      <c r="EXF687" s="69"/>
      <c r="EXG687" s="69"/>
      <c r="EXH687" s="69"/>
      <c r="EXI687" s="107"/>
      <c r="EXJ687" s="2"/>
      <c r="EXK687" s="15"/>
      <c r="EXL687" s="15"/>
      <c r="EXM687" s="80"/>
      <c r="EXN687" s="52"/>
      <c r="EXO687" s="69"/>
      <c r="EXP687" s="69"/>
      <c r="EXQ687" s="69"/>
      <c r="EXR687" s="107"/>
      <c r="EXS687" s="2"/>
      <c r="EXT687" s="15"/>
      <c r="EXU687" s="15"/>
      <c r="EXV687" s="80"/>
      <c r="EXW687" s="52"/>
      <c r="EXX687" s="69"/>
      <c r="EXY687" s="69"/>
      <c r="EXZ687" s="69"/>
      <c r="EYA687" s="107"/>
      <c r="EYB687" s="2"/>
      <c r="EYC687" s="15"/>
      <c r="EYD687" s="15"/>
      <c r="EYE687" s="80"/>
      <c r="EYF687" s="52"/>
      <c r="EYG687" s="69"/>
      <c r="EYH687" s="69"/>
      <c r="EYI687" s="69"/>
      <c r="EYJ687" s="107"/>
      <c r="EYK687" s="2"/>
      <c r="EYL687" s="15"/>
      <c r="EYM687" s="15"/>
      <c r="EYN687" s="80"/>
      <c r="EYO687" s="52"/>
      <c r="EYP687" s="69"/>
      <c r="EYQ687" s="69"/>
      <c r="EYR687" s="69"/>
      <c r="EYS687" s="107"/>
      <c r="EYT687" s="2"/>
      <c r="EYU687" s="15"/>
      <c r="EYV687" s="15"/>
      <c r="EYW687" s="80"/>
      <c r="EYX687" s="52"/>
      <c r="EYY687" s="69"/>
      <c r="EYZ687" s="69"/>
      <c r="EZA687" s="69"/>
      <c r="EZB687" s="107"/>
      <c r="EZC687" s="2"/>
      <c r="EZD687" s="15"/>
      <c r="EZE687" s="15"/>
      <c r="EZF687" s="80"/>
      <c r="EZG687" s="52"/>
      <c r="EZH687" s="69"/>
      <c r="EZI687" s="69"/>
      <c r="EZJ687" s="69"/>
      <c r="EZK687" s="107"/>
      <c r="EZL687" s="2"/>
      <c r="EZM687" s="15"/>
      <c r="EZN687" s="15"/>
      <c r="EZO687" s="80"/>
      <c r="EZP687" s="52"/>
      <c r="EZQ687" s="69"/>
      <c r="EZR687" s="69"/>
      <c r="EZS687" s="69"/>
      <c r="EZT687" s="107"/>
      <c r="EZU687" s="2"/>
      <c r="EZV687" s="15"/>
      <c r="EZW687" s="15"/>
      <c r="EZX687" s="80"/>
      <c r="EZY687" s="52"/>
      <c r="EZZ687" s="69"/>
      <c r="FAA687" s="69"/>
      <c r="FAB687" s="69"/>
      <c r="FAC687" s="107"/>
      <c r="FAD687" s="2"/>
      <c r="FAE687" s="15"/>
      <c r="FAF687" s="15"/>
      <c r="FAG687" s="80"/>
      <c r="FAH687" s="52"/>
      <c r="FAI687" s="69"/>
      <c r="FAJ687" s="69"/>
      <c r="FAK687" s="69"/>
      <c r="FAL687" s="107"/>
      <c r="FAM687" s="2"/>
      <c r="FAN687" s="15"/>
      <c r="FAO687" s="15"/>
      <c r="FAP687" s="80"/>
      <c r="FAQ687" s="52"/>
      <c r="FAR687" s="69"/>
      <c r="FAS687" s="69"/>
      <c r="FAT687" s="69"/>
      <c r="FAU687" s="107"/>
      <c r="FAV687" s="2"/>
      <c r="FAW687" s="15"/>
      <c r="FAX687" s="15"/>
      <c r="FAY687" s="80"/>
      <c r="FAZ687" s="52"/>
      <c r="FBA687" s="69"/>
      <c r="FBB687" s="69"/>
      <c r="FBC687" s="69"/>
      <c r="FBD687" s="107"/>
      <c r="FBE687" s="2"/>
      <c r="FBF687" s="15"/>
      <c r="FBG687" s="15"/>
      <c r="FBH687" s="80"/>
      <c r="FBI687" s="52"/>
      <c r="FBJ687" s="69"/>
      <c r="FBK687" s="69"/>
      <c r="FBL687" s="69"/>
      <c r="FBM687" s="107"/>
      <c r="FBN687" s="2"/>
      <c r="FBO687" s="15"/>
      <c r="FBP687" s="15"/>
      <c r="FBQ687" s="80"/>
      <c r="FBR687" s="52"/>
      <c r="FBS687" s="69"/>
      <c r="FBT687" s="69"/>
      <c r="FBU687" s="69"/>
      <c r="FBV687" s="107"/>
      <c r="FBW687" s="2"/>
      <c r="FBX687" s="15"/>
      <c r="FBY687" s="15"/>
      <c r="FBZ687" s="80"/>
      <c r="FCA687" s="52"/>
      <c r="FCB687" s="69"/>
      <c r="FCC687" s="69"/>
      <c r="FCD687" s="69"/>
      <c r="FCE687" s="107"/>
      <c r="FCF687" s="2"/>
      <c r="FCG687" s="15"/>
      <c r="FCH687" s="15"/>
      <c r="FCI687" s="80"/>
      <c r="FCJ687" s="52"/>
      <c r="FCK687" s="69"/>
      <c r="FCL687" s="69"/>
      <c r="FCM687" s="69"/>
      <c r="FCN687" s="107"/>
      <c r="FCO687" s="2"/>
      <c r="FCP687" s="15"/>
      <c r="FCQ687" s="15"/>
      <c r="FCR687" s="80"/>
      <c r="FCS687" s="52"/>
      <c r="FCT687" s="69"/>
      <c r="FCU687" s="69"/>
      <c r="FCV687" s="69"/>
      <c r="FCW687" s="107"/>
      <c r="FCX687" s="2"/>
      <c r="FCY687" s="15"/>
      <c r="FCZ687" s="15"/>
      <c r="FDA687" s="80"/>
      <c r="FDB687" s="52"/>
      <c r="FDC687" s="69"/>
      <c r="FDD687" s="69"/>
      <c r="FDE687" s="69"/>
      <c r="FDF687" s="107"/>
      <c r="FDG687" s="2"/>
      <c r="FDH687" s="15"/>
      <c r="FDI687" s="15"/>
      <c r="FDJ687" s="80"/>
      <c r="FDK687" s="52"/>
      <c r="FDL687" s="69"/>
      <c r="FDM687" s="69"/>
      <c r="FDN687" s="69"/>
      <c r="FDO687" s="107"/>
      <c r="FDP687" s="2"/>
      <c r="FDQ687" s="15"/>
      <c r="FDR687" s="15"/>
      <c r="FDS687" s="80"/>
      <c r="FDT687" s="52"/>
      <c r="FDU687" s="69"/>
      <c r="FDV687" s="69"/>
      <c r="FDW687" s="69"/>
      <c r="FDX687" s="107"/>
      <c r="FDY687" s="2"/>
      <c r="FDZ687" s="15"/>
      <c r="FEA687" s="15"/>
      <c r="FEB687" s="80"/>
      <c r="FEC687" s="52"/>
      <c r="FED687" s="69"/>
      <c r="FEE687" s="69"/>
      <c r="FEF687" s="69"/>
      <c r="FEG687" s="107"/>
      <c r="FEH687" s="2"/>
      <c r="FEI687" s="15"/>
      <c r="FEJ687" s="15"/>
      <c r="FEK687" s="80"/>
      <c r="FEL687" s="52"/>
      <c r="FEM687" s="69"/>
      <c r="FEN687" s="69"/>
      <c r="FEO687" s="69"/>
      <c r="FEP687" s="107"/>
      <c r="FEQ687" s="2"/>
      <c r="FER687" s="15"/>
      <c r="FES687" s="15"/>
      <c r="FET687" s="80"/>
      <c r="FEU687" s="52"/>
      <c r="FEV687" s="69"/>
      <c r="FEW687" s="69"/>
      <c r="FEX687" s="69"/>
      <c r="FEY687" s="107"/>
      <c r="FEZ687" s="2"/>
      <c r="FFA687" s="15"/>
      <c r="FFB687" s="15"/>
      <c r="FFC687" s="80"/>
      <c r="FFD687" s="52"/>
      <c r="FFE687" s="69"/>
      <c r="FFF687" s="69"/>
      <c r="FFG687" s="69"/>
      <c r="FFH687" s="107"/>
      <c r="FFI687" s="2"/>
      <c r="FFJ687" s="15"/>
      <c r="FFK687" s="15"/>
      <c r="FFL687" s="80"/>
      <c r="FFM687" s="52"/>
      <c r="FFN687" s="69"/>
      <c r="FFO687" s="69"/>
      <c r="FFP687" s="69"/>
      <c r="FFQ687" s="107"/>
      <c r="FFR687" s="2"/>
      <c r="FFS687" s="15"/>
      <c r="FFT687" s="15"/>
      <c r="FFU687" s="80"/>
      <c r="FFV687" s="52"/>
      <c r="FFW687" s="69"/>
      <c r="FFX687" s="69"/>
      <c r="FFY687" s="69"/>
      <c r="FFZ687" s="107"/>
      <c r="FGA687" s="2"/>
      <c r="FGB687" s="15"/>
      <c r="FGC687" s="15"/>
      <c r="FGD687" s="80"/>
      <c r="FGE687" s="52"/>
      <c r="FGF687" s="69"/>
      <c r="FGG687" s="69"/>
      <c r="FGH687" s="69"/>
      <c r="FGI687" s="107"/>
      <c r="FGJ687" s="2"/>
      <c r="FGK687" s="15"/>
      <c r="FGL687" s="15"/>
      <c r="FGM687" s="80"/>
      <c r="FGN687" s="52"/>
      <c r="FGO687" s="69"/>
      <c r="FGP687" s="69"/>
      <c r="FGQ687" s="69"/>
      <c r="FGR687" s="107"/>
      <c r="FGS687" s="2"/>
      <c r="FGT687" s="15"/>
      <c r="FGU687" s="15"/>
      <c r="FGV687" s="80"/>
      <c r="FGW687" s="52"/>
      <c r="FGX687" s="69"/>
      <c r="FGY687" s="69"/>
      <c r="FGZ687" s="69"/>
      <c r="FHA687" s="107"/>
      <c r="FHB687" s="2"/>
      <c r="FHC687" s="15"/>
      <c r="FHD687" s="15"/>
      <c r="FHE687" s="80"/>
      <c r="FHF687" s="52"/>
      <c r="FHG687" s="69"/>
      <c r="FHH687" s="69"/>
      <c r="FHI687" s="69"/>
      <c r="FHJ687" s="107"/>
      <c r="FHK687" s="2"/>
      <c r="FHL687" s="15"/>
      <c r="FHM687" s="15"/>
      <c r="FHN687" s="80"/>
      <c r="FHO687" s="52"/>
      <c r="FHP687" s="69"/>
      <c r="FHQ687" s="69"/>
      <c r="FHR687" s="69"/>
      <c r="FHS687" s="107"/>
      <c r="FHT687" s="2"/>
      <c r="FHU687" s="15"/>
      <c r="FHV687" s="15"/>
      <c r="FHW687" s="80"/>
      <c r="FHX687" s="52"/>
      <c r="FHY687" s="69"/>
      <c r="FHZ687" s="69"/>
      <c r="FIA687" s="69"/>
      <c r="FIB687" s="107"/>
      <c r="FIC687" s="2"/>
      <c r="FID687" s="15"/>
      <c r="FIE687" s="15"/>
      <c r="FIF687" s="80"/>
      <c r="FIG687" s="52"/>
      <c r="FIH687" s="69"/>
      <c r="FII687" s="69"/>
      <c r="FIJ687" s="69"/>
      <c r="FIK687" s="107"/>
      <c r="FIL687" s="2"/>
      <c r="FIM687" s="15"/>
      <c r="FIN687" s="15"/>
      <c r="FIO687" s="80"/>
      <c r="FIP687" s="52"/>
      <c r="FIQ687" s="69"/>
      <c r="FIR687" s="69"/>
      <c r="FIS687" s="69"/>
      <c r="FIT687" s="107"/>
      <c r="FIU687" s="2"/>
      <c r="FIV687" s="15"/>
      <c r="FIW687" s="15"/>
      <c r="FIX687" s="80"/>
      <c r="FIY687" s="52"/>
      <c r="FIZ687" s="69"/>
      <c r="FJA687" s="69"/>
      <c r="FJB687" s="69"/>
      <c r="FJC687" s="107"/>
      <c r="FJD687" s="2"/>
      <c r="FJE687" s="15"/>
      <c r="FJF687" s="15"/>
      <c r="FJG687" s="80"/>
      <c r="FJH687" s="52"/>
      <c r="FJI687" s="69"/>
      <c r="FJJ687" s="69"/>
      <c r="FJK687" s="69"/>
      <c r="FJL687" s="107"/>
      <c r="FJM687" s="2"/>
      <c r="FJN687" s="15"/>
      <c r="FJO687" s="15"/>
      <c r="FJP687" s="80"/>
      <c r="FJQ687" s="52"/>
      <c r="FJR687" s="69"/>
      <c r="FJS687" s="69"/>
      <c r="FJT687" s="69"/>
      <c r="FJU687" s="107"/>
      <c r="FJV687" s="2"/>
      <c r="FJW687" s="15"/>
      <c r="FJX687" s="15"/>
      <c r="FJY687" s="80"/>
      <c r="FJZ687" s="52"/>
      <c r="FKA687" s="69"/>
      <c r="FKB687" s="69"/>
      <c r="FKC687" s="69"/>
      <c r="FKD687" s="107"/>
      <c r="FKE687" s="2"/>
      <c r="FKF687" s="15"/>
      <c r="FKG687" s="15"/>
      <c r="FKH687" s="80"/>
      <c r="FKI687" s="52"/>
      <c r="FKJ687" s="69"/>
      <c r="FKK687" s="69"/>
      <c r="FKL687" s="69"/>
      <c r="FKM687" s="107"/>
      <c r="FKN687" s="2"/>
      <c r="FKO687" s="15"/>
      <c r="FKP687" s="15"/>
      <c r="FKQ687" s="80"/>
      <c r="FKR687" s="52"/>
      <c r="FKS687" s="69"/>
      <c r="FKT687" s="69"/>
      <c r="FKU687" s="69"/>
      <c r="FKV687" s="107"/>
      <c r="FKW687" s="2"/>
      <c r="FKX687" s="15"/>
      <c r="FKY687" s="15"/>
      <c r="FKZ687" s="80"/>
      <c r="FLA687" s="52"/>
      <c r="FLB687" s="69"/>
      <c r="FLC687" s="69"/>
      <c r="FLD687" s="69"/>
      <c r="FLE687" s="107"/>
      <c r="FLF687" s="2"/>
      <c r="FLG687" s="15"/>
      <c r="FLH687" s="15"/>
      <c r="FLI687" s="80"/>
      <c r="FLJ687" s="52"/>
      <c r="FLK687" s="69"/>
      <c r="FLL687" s="69"/>
      <c r="FLM687" s="69"/>
      <c r="FLN687" s="107"/>
      <c r="FLO687" s="2"/>
      <c r="FLP687" s="15"/>
      <c r="FLQ687" s="15"/>
      <c r="FLR687" s="80"/>
      <c r="FLS687" s="52"/>
      <c r="FLT687" s="69"/>
      <c r="FLU687" s="69"/>
      <c r="FLV687" s="69"/>
      <c r="FLW687" s="107"/>
      <c r="FLX687" s="2"/>
      <c r="FLY687" s="15"/>
      <c r="FLZ687" s="15"/>
      <c r="FMA687" s="80"/>
      <c r="FMB687" s="52"/>
      <c r="FMC687" s="69"/>
      <c r="FMD687" s="69"/>
      <c r="FME687" s="69"/>
      <c r="FMF687" s="107"/>
      <c r="FMG687" s="2"/>
      <c r="FMH687" s="15"/>
      <c r="FMI687" s="15"/>
      <c r="FMJ687" s="80"/>
      <c r="FMK687" s="52"/>
      <c r="FML687" s="69"/>
      <c r="FMM687" s="69"/>
      <c r="FMN687" s="69"/>
      <c r="FMO687" s="107"/>
      <c r="FMP687" s="2"/>
      <c r="FMQ687" s="15"/>
      <c r="FMR687" s="15"/>
      <c r="FMS687" s="80"/>
      <c r="FMT687" s="52"/>
      <c r="FMU687" s="69"/>
      <c r="FMV687" s="69"/>
      <c r="FMW687" s="69"/>
      <c r="FMX687" s="107"/>
      <c r="FMY687" s="2"/>
      <c r="FMZ687" s="15"/>
      <c r="FNA687" s="15"/>
      <c r="FNB687" s="80"/>
      <c r="FNC687" s="52"/>
      <c r="FND687" s="69"/>
      <c r="FNE687" s="69"/>
      <c r="FNF687" s="69"/>
      <c r="FNG687" s="107"/>
      <c r="FNH687" s="2"/>
      <c r="FNI687" s="15"/>
      <c r="FNJ687" s="15"/>
      <c r="FNK687" s="80"/>
      <c r="FNL687" s="52"/>
      <c r="FNM687" s="69"/>
      <c r="FNN687" s="69"/>
      <c r="FNO687" s="69"/>
      <c r="FNP687" s="107"/>
      <c r="FNQ687" s="2"/>
      <c r="FNR687" s="15"/>
      <c r="FNS687" s="15"/>
      <c r="FNT687" s="80"/>
      <c r="FNU687" s="52"/>
      <c r="FNV687" s="69"/>
      <c r="FNW687" s="69"/>
      <c r="FNX687" s="69"/>
      <c r="FNY687" s="107"/>
      <c r="FNZ687" s="2"/>
      <c r="FOA687" s="15"/>
      <c r="FOB687" s="15"/>
      <c r="FOC687" s="80"/>
      <c r="FOD687" s="52"/>
      <c r="FOE687" s="69"/>
      <c r="FOF687" s="69"/>
      <c r="FOG687" s="69"/>
      <c r="FOH687" s="107"/>
      <c r="FOI687" s="2"/>
      <c r="FOJ687" s="15"/>
      <c r="FOK687" s="15"/>
      <c r="FOL687" s="80"/>
      <c r="FOM687" s="52"/>
      <c r="FON687" s="69"/>
      <c r="FOO687" s="69"/>
      <c r="FOP687" s="69"/>
      <c r="FOQ687" s="107"/>
      <c r="FOR687" s="2"/>
      <c r="FOS687" s="15"/>
      <c r="FOT687" s="15"/>
      <c r="FOU687" s="80"/>
      <c r="FOV687" s="52"/>
      <c r="FOW687" s="69"/>
      <c r="FOX687" s="69"/>
      <c r="FOY687" s="69"/>
      <c r="FOZ687" s="107"/>
      <c r="FPA687" s="2"/>
      <c r="FPB687" s="15"/>
      <c r="FPC687" s="15"/>
      <c r="FPD687" s="80"/>
      <c r="FPE687" s="52"/>
      <c r="FPF687" s="69"/>
      <c r="FPG687" s="69"/>
      <c r="FPH687" s="69"/>
      <c r="FPI687" s="107"/>
      <c r="FPJ687" s="2"/>
      <c r="FPK687" s="15"/>
      <c r="FPL687" s="15"/>
      <c r="FPM687" s="80"/>
      <c r="FPN687" s="52"/>
      <c r="FPO687" s="69"/>
      <c r="FPP687" s="69"/>
      <c r="FPQ687" s="69"/>
      <c r="FPR687" s="107"/>
      <c r="FPS687" s="2"/>
      <c r="FPT687" s="15"/>
      <c r="FPU687" s="15"/>
      <c r="FPV687" s="80"/>
      <c r="FPW687" s="52"/>
      <c r="FPX687" s="69"/>
      <c r="FPY687" s="69"/>
      <c r="FPZ687" s="69"/>
      <c r="FQA687" s="107"/>
      <c r="FQB687" s="2"/>
      <c r="FQC687" s="15"/>
      <c r="FQD687" s="15"/>
      <c r="FQE687" s="80"/>
      <c r="FQF687" s="52"/>
      <c r="FQG687" s="69"/>
      <c r="FQH687" s="69"/>
      <c r="FQI687" s="69"/>
      <c r="FQJ687" s="107"/>
      <c r="FQK687" s="2"/>
      <c r="FQL687" s="15"/>
      <c r="FQM687" s="15"/>
      <c r="FQN687" s="80"/>
      <c r="FQO687" s="52"/>
      <c r="FQP687" s="69"/>
      <c r="FQQ687" s="69"/>
      <c r="FQR687" s="69"/>
      <c r="FQS687" s="107"/>
      <c r="FQT687" s="2"/>
      <c r="FQU687" s="15"/>
      <c r="FQV687" s="15"/>
      <c r="FQW687" s="80"/>
      <c r="FQX687" s="52"/>
      <c r="FQY687" s="69"/>
      <c r="FQZ687" s="69"/>
      <c r="FRA687" s="69"/>
      <c r="FRB687" s="107"/>
      <c r="FRC687" s="2"/>
      <c r="FRD687" s="15"/>
      <c r="FRE687" s="15"/>
      <c r="FRF687" s="80"/>
      <c r="FRG687" s="52"/>
      <c r="FRH687" s="69"/>
      <c r="FRI687" s="69"/>
      <c r="FRJ687" s="69"/>
      <c r="FRK687" s="107"/>
      <c r="FRL687" s="2"/>
      <c r="FRM687" s="15"/>
      <c r="FRN687" s="15"/>
      <c r="FRO687" s="80"/>
      <c r="FRP687" s="52"/>
      <c r="FRQ687" s="69"/>
      <c r="FRR687" s="69"/>
      <c r="FRS687" s="69"/>
      <c r="FRT687" s="107"/>
      <c r="FRU687" s="2"/>
      <c r="FRV687" s="15"/>
      <c r="FRW687" s="15"/>
      <c r="FRX687" s="80"/>
      <c r="FRY687" s="52"/>
      <c r="FRZ687" s="69"/>
      <c r="FSA687" s="69"/>
      <c r="FSB687" s="69"/>
      <c r="FSC687" s="107"/>
      <c r="FSD687" s="2"/>
      <c r="FSE687" s="15"/>
      <c r="FSF687" s="15"/>
      <c r="FSG687" s="80"/>
      <c r="FSH687" s="52"/>
      <c r="FSI687" s="69"/>
      <c r="FSJ687" s="69"/>
      <c r="FSK687" s="69"/>
      <c r="FSL687" s="107"/>
      <c r="FSM687" s="2"/>
      <c r="FSN687" s="15"/>
      <c r="FSO687" s="15"/>
      <c r="FSP687" s="80"/>
      <c r="FSQ687" s="52"/>
      <c r="FSR687" s="69"/>
      <c r="FSS687" s="69"/>
      <c r="FST687" s="69"/>
      <c r="FSU687" s="107"/>
      <c r="FSV687" s="2"/>
      <c r="FSW687" s="15"/>
      <c r="FSX687" s="15"/>
      <c r="FSY687" s="80"/>
      <c r="FSZ687" s="52"/>
      <c r="FTA687" s="69"/>
      <c r="FTB687" s="69"/>
      <c r="FTC687" s="69"/>
      <c r="FTD687" s="107"/>
      <c r="FTE687" s="2"/>
      <c r="FTF687" s="15"/>
      <c r="FTG687" s="15"/>
      <c r="FTH687" s="80"/>
      <c r="FTI687" s="52"/>
      <c r="FTJ687" s="69"/>
      <c r="FTK687" s="69"/>
      <c r="FTL687" s="69"/>
      <c r="FTM687" s="107"/>
      <c r="FTN687" s="2"/>
      <c r="FTO687" s="15"/>
      <c r="FTP687" s="15"/>
      <c r="FTQ687" s="80"/>
      <c r="FTR687" s="52"/>
      <c r="FTS687" s="69"/>
      <c r="FTT687" s="69"/>
      <c r="FTU687" s="69"/>
      <c r="FTV687" s="107"/>
      <c r="FTW687" s="2"/>
      <c r="FTX687" s="15"/>
      <c r="FTY687" s="15"/>
      <c r="FTZ687" s="80"/>
      <c r="FUA687" s="52"/>
      <c r="FUB687" s="69"/>
      <c r="FUC687" s="69"/>
      <c r="FUD687" s="69"/>
      <c r="FUE687" s="107"/>
      <c r="FUF687" s="2"/>
      <c r="FUG687" s="15"/>
      <c r="FUH687" s="15"/>
      <c r="FUI687" s="80"/>
      <c r="FUJ687" s="52"/>
      <c r="FUK687" s="69"/>
      <c r="FUL687" s="69"/>
      <c r="FUM687" s="69"/>
      <c r="FUN687" s="107"/>
      <c r="FUO687" s="2"/>
      <c r="FUP687" s="15"/>
      <c r="FUQ687" s="15"/>
      <c r="FUR687" s="80"/>
      <c r="FUS687" s="52"/>
      <c r="FUT687" s="69"/>
      <c r="FUU687" s="69"/>
      <c r="FUV687" s="69"/>
      <c r="FUW687" s="107"/>
      <c r="FUX687" s="2"/>
      <c r="FUY687" s="15"/>
      <c r="FUZ687" s="15"/>
      <c r="FVA687" s="80"/>
      <c r="FVB687" s="52"/>
      <c r="FVC687" s="69"/>
      <c r="FVD687" s="69"/>
      <c r="FVE687" s="69"/>
      <c r="FVF687" s="107"/>
      <c r="FVG687" s="2"/>
      <c r="FVH687" s="15"/>
      <c r="FVI687" s="15"/>
      <c r="FVJ687" s="80"/>
      <c r="FVK687" s="52"/>
      <c r="FVL687" s="69"/>
      <c r="FVM687" s="69"/>
      <c r="FVN687" s="69"/>
      <c r="FVO687" s="107"/>
      <c r="FVP687" s="2"/>
      <c r="FVQ687" s="15"/>
      <c r="FVR687" s="15"/>
      <c r="FVS687" s="80"/>
      <c r="FVT687" s="52"/>
      <c r="FVU687" s="69"/>
      <c r="FVV687" s="69"/>
      <c r="FVW687" s="69"/>
      <c r="FVX687" s="107"/>
      <c r="FVY687" s="2"/>
      <c r="FVZ687" s="15"/>
      <c r="FWA687" s="15"/>
      <c r="FWB687" s="80"/>
      <c r="FWC687" s="52"/>
      <c r="FWD687" s="69"/>
      <c r="FWE687" s="69"/>
      <c r="FWF687" s="69"/>
      <c r="FWG687" s="107"/>
      <c r="FWH687" s="2"/>
      <c r="FWI687" s="15"/>
      <c r="FWJ687" s="15"/>
      <c r="FWK687" s="80"/>
      <c r="FWL687" s="52"/>
      <c r="FWM687" s="69"/>
      <c r="FWN687" s="69"/>
      <c r="FWO687" s="69"/>
      <c r="FWP687" s="107"/>
      <c r="FWQ687" s="2"/>
      <c r="FWR687" s="15"/>
      <c r="FWS687" s="15"/>
      <c r="FWT687" s="80"/>
      <c r="FWU687" s="52"/>
      <c r="FWV687" s="69"/>
      <c r="FWW687" s="69"/>
      <c r="FWX687" s="69"/>
      <c r="FWY687" s="107"/>
      <c r="FWZ687" s="2"/>
      <c r="FXA687" s="15"/>
      <c r="FXB687" s="15"/>
      <c r="FXC687" s="80"/>
      <c r="FXD687" s="52"/>
      <c r="FXE687" s="69"/>
      <c r="FXF687" s="69"/>
      <c r="FXG687" s="69"/>
      <c r="FXH687" s="107"/>
      <c r="FXI687" s="2"/>
      <c r="FXJ687" s="15"/>
      <c r="FXK687" s="15"/>
      <c r="FXL687" s="80"/>
      <c r="FXM687" s="52"/>
      <c r="FXN687" s="69"/>
      <c r="FXO687" s="69"/>
      <c r="FXP687" s="69"/>
      <c r="FXQ687" s="107"/>
      <c r="FXR687" s="2"/>
      <c r="FXS687" s="15"/>
      <c r="FXT687" s="15"/>
      <c r="FXU687" s="80"/>
      <c r="FXV687" s="52"/>
      <c r="FXW687" s="69"/>
      <c r="FXX687" s="69"/>
      <c r="FXY687" s="69"/>
      <c r="FXZ687" s="107"/>
      <c r="FYA687" s="2"/>
      <c r="FYB687" s="15"/>
      <c r="FYC687" s="15"/>
      <c r="FYD687" s="80"/>
      <c r="FYE687" s="52"/>
      <c r="FYF687" s="69"/>
      <c r="FYG687" s="69"/>
      <c r="FYH687" s="69"/>
      <c r="FYI687" s="107"/>
      <c r="FYJ687" s="2"/>
      <c r="FYK687" s="15"/>
      <c r="FYL687" s="15"/>
      <c r="FYM687" s="80"/>
      <c r="FYN687" s="52"/>
      <c r="FYO687" s="69"/>
      <c r="FYP687" s="69"/>
      <c r="FYQ687" s="69"/>
      <c r="FYR687" s="107"/>
      <c r="FYS687" s="2"/>
      <c r="FYT687" s="15"/>
      <c r="FYU687" s="15"/>
      <c r="FYV687" s="80"/>
      <c r="FYW687" s="52"/>
      <c r="FYX687" s="69"/>
      <c r="FYY687" s="69"/>
      <c r="FYZ687" s="69"/>
      <c r="FZA687" s="107"/>
      <c r="FZB687" s="2"/>
      <c r="FZC687" s="15"/>
      <c r="FZD687" s="15"/>
      <c r="FZE687" s="80"/>
      <c r="FZF687" s="52"/>
      <c r="FZG687" s="69"/>
      <c r="FZH687" s="69"/>
      <c r="FZI687" s="69"/>
      <c r="FZJ687" s="107"/>
      <c r="FZK687" s="2"/>
      <c r="FZL687" s="15"/>
      <c r="FZM687" s="15"/>
      <c r="FZN687" s="80"/>
      <c r="FZO687" s="52"/>
      <c r="FZP687" s="69"/>
      <c r="FZQ687" s="69"/>
      <c r="FZR687" s="69"/>
      <c r="FZS687" s="107"/>
      <c r="FZT687" s="2"/>
      <c r="FZU687" s="15"/>
      <c r="FZV687" s="15"/>
      <c r="FZW687" s="80"/>
      <c r="FZX687" s="52"/>
      <c r="FZY687" s="69"/>
      <c r="FZZ687" s="69"/>
      <c r="GAA687" s="69"/>
      <c r="GAB687" s="107"/>
      <c r="GAC687" s="2"/>
      <c r="GAD687" s="15"/>
      <c r="GAE687" s="15"/>
      <c r="GAF687" s="80"/>
      <c r="GAG687" s="52"/>
      <c r="GAH687" s="69"/>
      <c r="GAI687" s="69"/>
      <c r="GAJ687" s="69"/>
      <c r="GAK687" s="107"/>
      <c r="GAL687" s="2"/>
      <c r="GAM687" s="15"/>
      <c r="GAN687" s="15"/>
      <c r="GAO687" s="80"/>
      <c r="GAP687" s="52"/>
      <c r="GAQ687" s="69"/>
      <c r="GAR687" s="69"/>
      <c r="GAS687" s="69"/>
      <c r="GAT687" s="107"/>
      <c r="GAU687" s="2"/>
      <c r="GAV687" s="15"/>
      <c r="GAW687" s="15"/>
      <c r="GAX687" s="80"/>
      <c r="GAY687" s="52"/>
      <c r="GAZ687" s="69"/>
      <c r="GBA687" s="69"/>
      <c r="GBB687" s="69"/>
      <c r="GBC687" s="107"/>
      <c r="GBD687" s="2"/>
      <c r="GBE687" s="15"/>
      <c r="GBF687" s="15"/>
      <c r="GBG687" s="80"/>
      <c r="GBH687" s="52"/>
      <c r="GBI687" s="69"/>
      <c r="GBJ687" s="69"/>
      <c r="GBK687" s="69"/>
      <c r="GBL687" s="107"/>
      <c r="GBM687" s="2"/>
      <c r="GBN687" s="15"/>
      <c r="GBO687" s="15"/>
      <c r="GBP687" s="80"/>
      <c r="GBQ687" s="52"/>
      <c r="GBR687" s="69"/>
      <c r="GBS687" s="69"/>
      <c r="GBT687" s="69"/>
      <c r="GBU687" s="107"/>
      <c r="GBV687" s="2"/>
      <c r="GBW687" s="15"/>
      <c r="GBX687" s="15"/>
      <c r="GBY687" s="80"/>
      <c r="GBZ687" s="52"/>
      <c r="GCA687" s="69"/>
      <c r="GCB687" s="69"/>
      <c r="GCC687" s="69"/>
      <c r="GCD687" s="107"/>
      <c r="GCE687" s="2"/>
      <c r="GCF687" s="15"/>
      <c r="GCG687" s="15"/>
      <c r="GCH687" s="80"/>
      <c r="GCI687" s="52"/>
      <c r="GCJ687" s="69"/>
      <c r="GCK687" s="69"/>
      <c r="GCL687" s="69"/>
      <c r="GCM687" s="107"/>
      <c r="GCN687" s="2"/>
      <c r="GCO687" s="15"/>
      <c r="GCP687" s="15"/>
      <c r="GCQ687" s="80"/>
      <c r="GCR687" s="52"/>
      <c r="GCS687" s="69"/>
      <c r="GCT687" s="69"/>
      <c r="GCU687" s="69"/>
      <c r="GCV687" s="107"/>
      <c r="GCW687" s="2"/>
      <c r="GCX687" s="15"/>
      <c r="GCY687" s="15"/>
      <c r="GCZ687" s="80"/>
      <c r="GDA687" s="52"/>
      <c r="GDB687" s="69"/>
      <c r="GDC687" s="69"/>
      <c r="GDD687" s="69"/>
      <c r="GDE687" s="107"/>
      <c r="GDF687" s="2"/>
      <c r="GDG687" s="15"/>
      <c r="GDH687" s="15"/>
      <c r="GDI687" s="80"/>
      <c r="GDJ687" s="52"/>
      <c r="GDK687" s="69"/>
      <c r="GDL687" s="69"/>
      <c r="GDM687" s="69"/>
      <c r="GDN687" s="107"/>
      <c r="GDO687" s="2"/>
      <c r="GDP687" s="15"/>
      <c r="GDQ687" s="15"/>
      <c r="GDR687" s="80"/>
      <c r="GDS687" s="52"/>
      <c r="GDT687" s="69"/>
      <c r="GDU687" s="69"/>
      <c r="GDV687" s="69"/>
      <c r="GDW687" s="107"/>
      <c r="GDX687" s="2"/>
      <c r="GDY687" s="15"/>
      <c r="GDZ687" s="15"/>
      <c r="GEA687" s="80"/>
      <c r="GEB687" s="52"/>
      <c r="GEC687" s="69"/>
      <c r="GED687" s="69"/>
      <c r="GEE687" s="69"/>
      <c r="GEF687" s="107"/>
      <c r="GEG687" s="2"/>
      <c r="GEH687" s="15"/>
      <c r="GEI687" s="15"/>
      <c r="GEJ687" s="80"/>
      <c r="GEK687" s="52"/>
      <c r="GEL687" s="69"/>
      <c r="GEM687" s="69"/>
      <c r="GEN687" s="69"/>
      <c r="GEO687" s="107"/>
      <c r="GEP687" s="2"/>
      <c r="GEQ687" s="15"/>
      <c r="GER687" s="15"/>
      <c r="GES687" s="80"/>
      <c r="GET687" s="52"/>
      <c r="GEU687" s="69"/>
      <c r="GEV687" s="69"/>
      <c r="GEW687" s="69"/>
      <c r="GEX687" s="107"/>
      <c r="GEY687" s="2"/>
      <c r="GEZ687" s="15"/>
      <c r="GFA687" s="15"/>
      <c r="GFB687" s="80"/>
      <c r="GFC687" s="52"/>
      <c r="GFD687" s="69"/>
      <c r="GFE687" s="69"/>
      <c r="GFF687" s="69"/>
      <c r="GFG687" s="107"/>
      <c r="GFH687" s="2"/>
      <c r="GFI687" s="15"/>
      <c r="GFJ687" s="15"/>
      <c r="GFK687" s="80"/>
      <c r="GFL687" s="52"/>
      <c r="GFM687" s="69"/>
      <c r="GFN687" s="69"/>
      <c r="GFO687" s="69"/>
      <c r="GFP687" s="107"/>
      <c r="GFQ687" s="2"/>
      <c r="GFR687" s="15"/>
      <c r="GFS687" s="15"/>
      <c r="GFT687" s="80"/>
      <c r="GFU687" s="52"/>
      <c r="GFV687" s="69"/>
      <c r="GFW687" s="69"/>
      <c r="GFX687" s="69"/>
      <c r="GFY687" s="107"/>
      <c r="GFZ687" s="2"/>
      <c r="GGA687" s="15"/>
      <c r="GGB687" s="15"/>
      <c r="GGC687" s="80"/>
      <c r="GGD687" s="52"/>
      <c r="GGE687" s="69"/>
      <c r="GGF687" s="69"/>
      <c r="GGG687" s="69"/>
      <c r="GGH687" s="107"/>
      <c r="GGI687" s="2"/>
      <c r="GGJ687" s="15"/>
      <c r="GGK687" s="15"/>
      <c r="GGL687" s="80"/>
      <c r="GGM687" s="52"/>
      <c r="GGN687" s="69"/>
      <c r="GGO687" s="69"/>
      <c r="GGP687" s="69"/>
      <c r="GGQ687" s="107"/>
      <c r="GGR687" s="2"/>
      <c r="GGS687" s="15"/>
      <c r="GGT687" s="15"/>
      <c r="GGU687" s="80"/>
      <c r="GGV687" s="52"/>
      <c r="GGW687" s="69"/>
      <c r="GGX687" s="69"/>
      <c r="GGY687" s="69"/>
      <c r="GGZ687" s="107"/>
      <c r="GHA687" s="2"/>
      <c r="GHB687" s="15"/>
      <c r="GHC687" s="15"/>
      <c r="GHD687" s="80"/>
      <c r="GHE687" s="52"/>
      <c r="GHF687" s="69"/>
      <c r="GHG687" s="69"/>
      <c r="GHH687" s="69"/>
      <c r="GHI687" s="107"/>
      <c r="GHJ687" s="2"/>
      <c r="GHK687" s="15"/>
      <c r="GHL687" s="15"/>
      <c r="GHM687" s="80"/>
      <c r="GHN687" s="52"/>
      <c r="GHO687" s="69"/>
      <c r="GHP687" s="69"/>
      <c r="GHQ687" s="69"/>
      <c r="GHR687" s="107"/>
      <c r="GHS687" s="2"/>
      <c r="GHT687" s="15"/>
      <c r="GHU687" s="15"/>
      <c r="GHV687" s="80"/>
      <c r="GHW687" s="52"/>
      <c r="GHX687" s="69"/>
      <c r="GHY687" s="69"/>
      <c r="GHZ687" s="69"/>
      <c r="GIA687" s="107"/>
      <c r="GIB687" s="2"/>
      <c r="GIC687" s="15"/>
      <c r="GID687" s="15"/>
      <c r="GIE687" s="80"/>
      <c r="GIF687" s="52"/>
      <c r="GIG687" s="69"/>
      <c r="GIH687" s="69"/>
      <c r="GII687" s="69"/>
      <c r="GIJ687" s="107"/>
      <c r="GIK687" s="2"/>
      <c r="GIL687" s="15"/>
      <c r="GIM687" s="15"/>
      <c r="GIN687" s="80"/>
      <c r="GIO687" s="52"/>
      <c r="GIP687" s="69"/>
      <c r="GIQ687" s="69"/>
      <c r="GIR687" s="69"/>
      <c r="GIS687" s="107"/>
      <c r="GIT687" s="2"/>
      <c r="GIU687" s="15"/>
      <c r="GIV687" s="15"/>
      <c r="GIW687" s="80"/>
      <c r="GIX687" s="52"/>
      <c r="GIY687" s="69"/>
      <c r="GIZ687" s="69"/>
      <c r="GJA687" s="69"/>
      <c r="GJB687" s="107"/>
      <c r="GJC687" s="2"/>
      <c r="GJD687" s="15"/>
      <c r="GJE687" s="15"/>
      <c r="GJF687" s="80"/>
      <c r="GJG687" s="52"/>
      <c r="GJH687" s="69"/>
      <c r="GJI687" s="69"/>
      <c r="GJJ687" s="69"/>
      <c r="GJK687" s="107"/>
      <c r="GJL687" s="2"/>
      <c r="GJM687" s="15"/>
      <c r="GJN687" s="15"/>
      <c r="GJO687" s="80"/>
      <c r="GJP687" s="52"/>
      <c r="GJQ687" s="69"/>
      <c r="GJR687" s="69"/>
      <c r="GJS687" s="69"/>
      <c r="GJT687" s="107"/>
      <c r="GJU687" s="2"/>
      <c r="GJV687" s="15"/>
      <c r="GJW687" s="15"/>
      <c r="GJX687" s="80"/>
      <c r="GJY687" s="52"/>
      <c r="GJZ687" s="69"/>
      <c r="GKA687" s="69"/>
      <c r="GKB687" s="69"/>
      <c r="GKC687" s="107"/>
      <c r="GKD687" s="2"/>
      <c r="GKE687" s="15"/>
      <c r="GKF687" s="15"/>
      <c r="GKG687" s="80"/>
      <c r="GKH687" s="52"/>
      <c r="GKI687" s="69"/>
      <c r="GKJ687" s="69"/>
      <c r="GKK687" s="69"/>
      <c r="GKL687" s="107"/>
      <c r="GKM687" s="2"/>
      <c r="GKN687" s="15"/>
      <c r="GKO687" s="15"/>
      <c r="GKP687" s="80"/>
      <c r="GKQ687" s="52"/>
      <c r="GKR687" s="69"/>
      <c r="GKS687" s="69"/>
      <c r="GKT687" s="69"/>
      <c r="GKU687" s="107"/>
      <c r="GKV687" s="2"/>
      <c r="GKW687" s="15"/>
      <c r="GKX687" s="15"/>
      <c r="GKY687" s="80"/>
      <c r="GKZ687" s="52"/>
      <c r="GLA687" s="69"/>
      <c r="GLB687" s="69"/>
      <c r="GLC687" s="69"/>
      <c r="GLD687" s="107"/>
      <c r="GLE687" s="2"/>
      <c r="GLF687" s="15"/>
      <c r="GLG687" s="15"/>
      <c r="GLH687" s="80"/>
      <c r="GLI687" s="52"/>
      <c r="GLJ687" s="69"/>
      <c r="GLK687" s="69"/>
      <c r="GLL687" s="69"/>
      <c r="GLM687" s="107"/>
      <c r="GLN687" s="2"/>
      <c r="GLO687" s="15"/>
      <c r="GLP687" s="15"/>
      <c r="GLQ687" s="80"/>
      <c r="GLR687" s="52"/>
      <c r="GLS687" s="69"/>
      <c r="GLT687" s="69"/>
      <c r="GLU687" s="69"/>
      <c r="GLV687" s="107"/>
      <c r="GLW687" s="2"/>
      <c r="GLX687" s="15"/>
      <c r="GLY687" s="15"/>
      <c r="GLZ687" s="80"/>
      <c r="GMA687" s="52"/>
      <c r="GMB687" s="69"/>
      <c r="GMC687" s="69"/>
      <c r="GMD687" s="69"/>
      <c r="GME687" s="107"/>
      <c r="GMF687" s="2"/>
      <c r="GMG687" s="15"/>
      <c r="GMH687" s="15"/>
      <c r="GMI687" s="80"/>
      <c r="GMJ687" s="52"/>
      <c r="GMK687" s="69"/>
      <c r="GML687" s="69"/>
      <c r="GMM687" s="69"/>
      <c r="GMN687" s="107"/>
      <c r="GMO687" s="2"/>
      <c r="GMP687" s="15"/>
      <c r="GMQ687" s="15"/>
      <c r="GMR687" s="80"/>
      <c r="GMS687" s="52"/>
      <c r="GMT687" s="69"/>
      <c r="GMU687" s="69"/>
      <c r="GMV687" s="69"/>
      <c r="GMW687" s="107"/>
      <c r="GMX687" s="2"/>
      <c r="GMY687" s="15"/>
      <c r="GMZ687" s="15"/>
      <c r="GNA687" s="80"/>
      <c r="GNB687" s="52"/>
      <c r="GNC687" s="69"/>
      <c r="GND687" s="69"/>
      <c r="GNE687" s="69"/>
      <c r="GNF687" s="107"/>
      <c r="GNG687" s="2"/>
      <c r="GNH687" s="15"/>
      <c r="GNI687" s="15"/>
      <c r="GNJ687" s="80"/>
      <c r="GNK687" s="52"/>
      <c r="GNL687" s="69"/>
      <c r="GNM687" s="69"/>
      <c r="GNN687" s="69"/>
      <c r="GNO687" s="107"/>
      <c r="GNP687" s="2"/>
      <c r="GNQ687" s="15"/>
      <c r="GNR687" s="15"/>
      <c r="GNS687" s="80"/>
      <c r="GNT687" s="52"/>
      <c r="GNU687" s="69"/>
      <c r="GNV687" s="69"/>
      <c r="GNW687" s="69"/>
      <c r="GNX687" s="107"/>
      <c r="GNY687" s="2"/>
      <c r="GNZ687" s="15"/>
      <c r="GOA687" s="15"/>
      <c r="GOB687" s="80"/>
      <c r="GOC687" s="52"/>
      <c r="GOD687" s="69"/>
      <c r="GOE687" s="69"/>
      <c r="GOF687" s="69"/>
      <c r="GOG687" s="107"/>
      <c r="GOH687" s="2"/>
      <c r="GOI687" s="15"/>
      <c r="GOJ687" s="15"/>
      <c r="GOK687" s="80"/>
      <c r="GOL687" s="52"/>
      <c r="GOM687" s="69"/>
      <c r="GON687" s="69"/>
      <c r="GOO687" s="69"/>
      <c r="GOP687" s="107"/>
      <c r="GOQ687" s="2"/>
      <c r="GOR687" s="15"/>
      <c r="GOS687" s="15"/>
      <c r="GOT687" s="80"/>
      <c r="GOU687" s="52"/>
      <c r="GOV687" s="69"/>
      <c r="GOW687" s="69"/>
      <c r="GOX687" s="69"/>
      <c r="GOY687" s="107"/>
      <c r="GOZ687" s="2"/>
      <c r="GPA687" s="15"/>
      <c r="GPB687" s="15"/>
      <c r="GPC687" s="80"/>
      <c r="GPD687" s="52"/>
      <c r="GPE687" s="69"/>
      <c r="GPF687" s="69"/>
      <c r="GPG687" s="69"/>
      <c r="GPH687" s="107"/>
      <c r="GPI687" s="2"/>
      <c r="GPJ687" s="15"/>
      <c r="GPK687" s="15"/>
      <c r="GPL687" s="80"/>
      <c r="GPM687" s="52"/>
      <c r="GPN687" s="69"/>
      <c r="GPO687" s="69"/>
      <c r="GPP687" s="69"/>
      <c r="GPQ687" s="107"/>
      <c r="GPR687" s="2"/>
      <c r="GPS687" s="15"/>
      <c r="GPT687" s="15"/>
      <c r="GPU687" s="80"/>
      <c r="GPV687" s="52"/>
      <c r="GPW687" s="69"/>
      <c r="GPX687" s="69"/>
      <c r="GPY687" s="69"/>
      <c r="GPZ687" s="107"/>
      <c r="GQA687" s="2"/>
      <c r="GQB687" s="15"/>
      <c r="GQC687" s="15"/>
      <c r="GQD687" s="80"/>
      <c r="GQE687" s="52"/>
      <c r="GQF687" s="69"/>
      <c r="GQG687" s="69"/>
      <c r="GQH687" s="69"/>
      <c r="GQI687" s="107"/>
      <c r="GQJ687" s="2"/>
      <c r="GQK687" s="15"/>
      <c r="GQL687" s="15"/>
      <c r="GQM687" s="80"/>
      <c r="GQN687" s="52"/>
      <c r="GQO687" s="69"/>
      <c r="GQP687" s="69"/>
      <c r="GQQ687" s="69"/>
      <c r="GQR687" s="107"/>
      <c r="GQS687" s="2"/>
      <c r="GQT687" s="15"/>
      <c r="GQU687" s="15"/>
      <c r="GQV687" s="80"/>
      <c r="GQW687" s="52"/>
      <c r="GQX687" s="69"/>
      <c r="GQY687" s="69"/>
      <c r="GQZ687" s="69"/>
      <c r="GRA687" s="107"/>
      <c r="GRB687" s="2"/>
      <c r="GRC687" s="15"/>
      <c r="GRD687" s="15"/>
      <c r="GRE687" s="80"/>
      <c r="GRF687" s="52"/>
      <c r="GRG687" s="69"/>
      <c r="GRH687" s="69"/>
      <c r="GRI687" s="69"/>
      <c r="GRJ687" s="107"/>
      <c r="GRK687" s="2"/>
      <c r="GRL687" s="15"/>
      <c r="GRM687" s="15"/>
      <c r="GRN687" s="80"/>
      <c r="GRO687" s="52"/>
      <c r="GRP687" s="69"/>
      <c r="GRQ687" s="69"/>
      <c r="GRR687" s="69"/>
      <c r="GRS687" s="107"/>
      <c r="GRT687" s="2"/>
      <c r="GRU687" s="15"/>
      <c r="GRV687" s="15"/>
      <c r="GRW687" s="80"/>
      <c r="GRX687" s="52"/>
      <c r="GRY687" s="69"/>
      <c r="GRZ687" s="69"/>
      <c r="GSA687" s="69"/>
      <c r="GSB687" s="107"/>
      <c r="GSC687" s="2"/>
      <c r="GSD687" s="15"/>
      <c r="GSE687" s="15"/>
      <c r="GSF687" s="80"/>
      <c r="GSG687" s="52"/>
      <c r="GSH687" s="69"/>
      <c r="GSI687" s="69"/>
      <c r="GSJ687" s="69"/>
      <c r="GSK687" s="107"/>
      <c r="GSL687" s="2"/>
      <c r="GSM687" s="15"/>
      <c r="GSN687" s="15"/>
      <c r="GSO687" s="80"/>
      <c r="GSP687" s="52"/>
      <c r="GSQ687" s="69"/>
      <c r="GSR687" s="69"/>
      <c r="GSS687" s="69"/>
      <c r="GST687" s="107"/>
      <c r="GSU687" s="2"/>
      <c r="GSV687" s="15"/>
      <c r="GSW687" s="15"/>
      <c r="GSX687" s="80"/>
      <c r="GSY687" s="52"/>
      <c r="GSZ687" s="69"/>
      <c r="GTA687" s="69"/>
      <c r="GTB687" s="69"/>
      <c r="GTC687" s="107"/>
      <c r="GTD687" s="2"/>
      <c r="GTE687" s="15"/>
      <c r="GTF687" s="15"/>
      <c r="GTG687" s="80"/>
      <c r="GTH687" s="52"/>
      <c r="GTI687" s="69"/>
      <c r="GTJ687" s="69"/>
      <c r="GTK687" s="69"/>
      <c r="GTL687" s="107"/>
      <c r="GTM687" s="2"/>
      <c r="GTN687" s="15"/>
      <c r="GTO687" s="15"/>
      <c r="GTP687" s="80"/>
      <c r="GTQ687" s="52"/>
      <c r="GTR687" s="69"/>
      <c r="GTS687" s="69"/>
      <c r="GTT687" s="69"/>
      <c r="GTU687" s="107"/>
      <c r="GTV687" s="2"/>
      <c r="GTW687" s="15"/>
      <c r="GTX687" s="15"/>
      <c r="GTY687" s="80"/>
      <c r="GTZ687" s="52"/>
      <c r="GUA687" s="69"/>
      <c r="GUB687" s="69"/>
      <c r="GUC687" s="69"/>
      <c r="GUD687" s="107"/>
      <c r="GUE687" s="2"/>
      <c r="GUF687" s="15"/>
      <c r="GUG687" s="15"/>
      <c r="GUH687" s="80"/>
      <c r="GUI687" s="52"/>
      <c r="GUJ687" s="69"/>
      <c r="GUK687" s="69"/>
      <c r="GUL687" s="69"/>
      <c r="GUM687" s="107"/>
      <c r="GUN687" s="2"/>
      <c r="GUO687" s="15"/>
      <c r="GUP687" s="15"/>
      <c r="GUQ687" s="80"/>
      <c r="GUR687" s="52"/>
      <c r="GUS687" s="69"/>
      <c r="GUT687" s="69"/>
      <c r="GUU687" s="69"/>
      <c r="GUV687" s="107"/>
      <c r="GUW687" s="2"/>
      <c r="GUX687" s="15"/>
      <c r="GUY687" s="15"/>
      <c r="GUZ687" s="80"/>
      <c r="GVA687" s="52"/>
      <c r="GVB687" s="69"/>
      <c r="GVC687" s="69"/>
      <c r="GVD687" s="69"/>
      <c r="GVE687" s="107"/>
      <c r="GVF687" s="2"/>
      <c r="GVG687" s="15"/>
      <c r="GVH687" s="15"/>
      <c r="GVI687" s="80"/>
      <c r="GVJ687" s="52"/>
      <c r="GVK687" s="69"/>
      <c r="GVL687" s="69"/>
      <c r="GVM687" s="69"/>
      <c r="GVN687" s="107"/>
      <c r="GVO687" s="2"/>
      <c r="GVP687" s="15"/>
      <c r="GVQ687" s="15"/>
      <c r="GVR687" s="80"/>
      <c r="GVS687" s="52"/>
      <c r="GVT687" s="69"/>
      <c r="GVU687" s="69"/>
      <c r="GVV687" s="69"/>
      <c r="GVW687" s="107"/>
      <c r="GVX687" s="2"/>
      <c r="GVY687" s="15"/>
      <c r="GVZ687" s="15"/>
      <c r="GWA687" s="80"/>
      <c r="GWB687" s="52"/>
      <c r="GWC687" s="69"/>
      <c r="GWD687" s="69"/>
      <c r="GWE687" s="69"/>
      <c r="GWF687" s="107"/>
      <c r="GWG687" s="2"/>
      <c r="GWH687" s="15"/>
      <c r="GWI687" s="15"/>
      <c r="GWJ687" s="80"/>
      <c r="GWK687" s="52"/>
      <c r="GWL687" s="69"/>
      <c r="GWM687" s="69"/>
      <c r="GWN687" s="69"/>
      <c r="GWO687" s="107"/>
      <c r="GWP687" s="2"/>
      <c r="GWQ687" s="15"/>
      <c r="GWR687" s="15"/>
      <c r="GWS687" s="80"/>
      <c r="GWT687" s="52"/>
      <c r="GWU687" s="69"/>
      <c r="GWV687" s="69"/>
      <c r="GWW687" s="69"/>
      <c r="GWX687" s="107"/>
      <c r="GWY687" s="2"/>
      <c r="GWZ687" s="15"/>
      <c r="GXA687" s="15"/>
      <c r="GXB687" s="80"/>
      <c r="GXC687" s="52"/>
      <c r="GXD687" s="69"/>
      <c r="GXE687" s="69"/>
      <c r="GXF687" s="69"/>
      <c r="GXG687" s="107"/>
      <c r="GXH687" s="2"/>
      <c r="GXI687" s="15"/>
      <c r="GXJ687" s="15"/>
      <c r="GXK687" s="80"/>
      <c r="GXL687" s="52"/>
      <c r="GXM687" s="69"/>
      <c r="GXN687" s="69"/>
      <c r="GXO687" s="69"/>
      <c r="GXP687" s="107"/>
      <c r="GXQ687" s="2"/>
      <c r="GXR687" s="15"/>
      <c r="GXS687" s="15"/>
      <c r="GXT687" s="80"/>
      <c r="GXU687" s="52"/>
      <c r="GXV687" s="69"/>
      <c r="GXW687" s="69"/>
      <c r="GXX687" s="69"/>
      <c r="GXY687" s="107"/>
      <c r="GXZ687" s="2"/>
      <c r="GYA687" s="15"/>
      <c r="GYB687" s="15"/>
      <c r="GYC687" s="80"/>
      <c r="GYD687" s="52"/>
      <c r="GYE687" s="69"/>
      <c r="GYF687" s="69"/>
      <c r="GYG687" s="69"/>
      <c r="GYH687" s="107"/>
      <c r="GYI687" s="2"/>
      <c r="GYJ687" s="15"/>
      <c r="GYK687" s="15"/>
      <c r="GYL687" s="80"/>
      <c r="GYM687" s="52"/>
      <c r="GYN687" s="69"/>
      <c r="GYO687" s="69"/>
      <c r="GYP687" s="69"/>
      <c r="GYQ687" s="107"/>
      <c r="GYR687" s="2"/>
      <c r="GYS687" s="15"/>
      <c r="GYT687" s="15"/>
      <c r="GYU687" s="80"/>
      <c r="GYV687" s="52"/>
      <c r="GYW687" s="69"/>
      <c r="GYX687" s="69"/>
      <c r="GYY687" s="69"/>
      <c r="GYZ687" s="107"/>
      <c r="GZA687" s="2"/>
      <c r="GZB687" s="15"/>
      <c r="GZC687" s="15"/>
      <c r="GZD687" s="80"/>
      <c r="GZE687" s="52"/>
      <c r="GZF687" s="69"/>
      <c r="GZG687" s="69"/>
      <c r="GZH687" s="69"/>
      <c r="GZI687" s="107"/>
      <c r="GZJ687" s="2"/>
      <c r="GZK687" s="15"/>
      <c r="GZL687" s="15"/>
      <c r="GZM687" s="80"/>
      <c r="GZN687" s="52"/>
      <c r="GZO687" s="69"/>
      <c r="GZP687" s="69"/>
      <c r="GZQ687" s="69"/>
      <c r="GZR687" s="107"/>
      <c r="GZS687" s="2"/>
      <c r="GZT687" s="15"/>
      <c r="GZU687" s="15"/>
      <c r="GZV687" s="80"/>
      <c r="GZW687" s="52"/>
      <c r="GZX687" s="69"/>
      <c r="GZY687" s="69"/>
      <c r="GZZ687" s="69"/>
      <c r="HAA687" s="107"/>
      <c r="HAB687" s="2"/>
      <c r="HAC687" s="15"/>
      <c r="HAD687" s="15"/>
      <c r="HAE687" s="80"/>
      <c r="HAF687" s="52"/>
      <c r="HAG687" s="69"/>
      <c r="HAH687" s="69"/>
      <c r="HAI687" s="69"/>
      <c r="HAJ687" s="107"/>
      <c r="HAK687" s="2"/>
      <c r="HAL687" s="15"/>
      <c r="HAM687" s="15"/>
      <c r="HAN687" s="80"/>
      <c r="HAO687" s="52"/>
      <c r="HAP687" s="69"/>
      <c r="HAQ687" s="69"/>
      <c r="HAR687" s="69"/>
      <c r="HAS687" s="107"/>
      <c r="HAT687" s="2"/>
      <c r="HAU687" s="15"/>
      <c r="HAV687" s="15"/>
      <c r="HAW687" s="80"/>
      <c r="HAX687" s="52"/>
      <c r="HAY687" s="69"/>
      <c r="HAZ687" s="69"/>
      <c r="HBA687" s="69"/>
      <c r="HBB687" s="107"/>
      <c r="HBC687" s="2"/>
      <c r="HBD687" s="15"/>
      <c r="HBE687" s="15"/>
      <c r="HBF687" s="80"/>
      <c r="HBG687" s="52"/>
      <c r="HBH687" s="69"/>
      <c r="HBI687" s="69"/>
      <c r="HBJ687" s="69"/>
      <c r="HBK687" s="107"/>
      <c r="HBL687" s="2"/>
      <c r="HBM687" s="15"/>
      <c r="HBN687" s="15"/>
      <c r="HBO687" s="80"/>
      <c r="HBP687" s="52"/>
      <c r="HBQ687" s="69"/>
      <c r="HBR687" s="69"/>
      <c r="HBS687" s="69"/>
      <c r="HBT687" s="107"/>
      <c r="HBU687" s="2"/>
      <c r="HBV687" s="15"/>
      <c r="HBW687" s="15"/>
      <c r="HBX687" s="80"/>
      <c r="HBY687" s="52"/>
      <c r="HBZ687" s="69"/>
      <c r="HCA687" s="69"/>
      <c r="HCB687" s="69"/>
      <c r="HCC687" s="107"/>
      <c r="HCD687" s="2"/>
      <c r="HCE687" s="15"/>
      <c r="HCF687" s="15"/>
      <c r="HCG687" s="80"/>
      <c r="HCH687" s="52"/>
      <c r="HCI687" s="69"/>
      <c r="HCJ687" s="69"/>
      <c r="HCK687" s="69"/>
      <c r="HCL687" s="107"/>
      <c r="HCM687" s="2"/>
      <c r="HCN687" s="15"/>
      <c r="HCO687" s="15"/>
      <c r="HCP687" s="80"/>
      <c r="HCQ687" s="52"/>
      <c r="HCR687" s="69"/>
      <c r="HCS687" s="69"/>
      <c r="HCT687" s="69"/>
      <c r="HCU687" s="107"/>
      <c r="HCV687" s="2"/>
      <c r="HCW687" s="15"/>
      <c r="HCX687" s="15"/>
      <c r="HCY687" s="80"/>
      <c r="HCZ687" s="52"/>
      <c r="HDA687" s="69"/>
      <c r="HDB687" s="69"/>
      <c r="HDC687" s="69"/>
      <c r="HDD687" s="107"/>
      <c r="HDE687" s="2"/>
      <c r="HDF687" s="15"/>
      <c r="HDG687" s="15"/>
      <c r="HDH687" s="80"/>
      <c r="HDI687" s="52"/>
      <c r="HDJ687" s="69"/>
      <c r="HDK687" s="69"/>
      <c r="HDL687" s="69"/>
      <c r="HDM687" s="107"/>
      <c r="HDN687" s="2"/>
      <c r="HDO687" s="15"/>
      <c r="HDP687" s="15"/>
      <c r="HDQ687" s="80"/>
      <c r="HDR687" s="52"/>
      <c r="HDS687" s="69"/>
      <c r="HDT687" s="69"/>
      <c r="HDU687" s="69"/>
      <c r="HDV687" s="107"/>
      <c r="HDW687" s="2"/>
      <c r="HDX687" s="15"/>
      <c r="HDY687" s="15"/>
      <c r="HDZ687" s="80"/>
      <c r="HEA687" s="52"/>
      <c r="HEB687" s="69"/>
      <c r="HEC687" s="69"/>
      <c r="HED687" s="69"/>
      <c r="HEE687" s="107"/>
      <c r="HEF687" s="2"/>
      <c r="HEG687" s="15"/>
      <c r="HEH687" s="15"/>
      <c r="HEI687" s="80"/>
      <c r="HEJ687" s="52"/>
      <c r="HEK687" s="69"/>
      <c r="HEL687" s="69"/>
      <c r="HEM687" s="69"/>
      <c r="HEN687" s="107"/>
      <c r="HEO687" s="2"/>
      <c r="HEP687" s="15"/>
      <c r="HEQ687" s="15"/>
      <c r="HER687" s="80"/>
      <c r="HES687" s="52"/>
      <c r="HET687" s="69"/>
      <c r="HEU687" s="69"/>
      <c r="HEV687" s="69"/>
      <c r="HEW687" s="107"/>
      <c r="HEX687" s="2"/>
      <c r="HEY687" s="15"/>
      <c r="HEZ687" s="15"/>
      <c r="HFA687" s="80"/>
      <c r="HFB687" s="52"/>
      <c r="HFC687" s="69"/>
      <c r="HFD687" s="69"/>
      <c r="HFE687" s="69"/>
      <c r="HFF687" s="107"/>
      <c r="HFG687" s="2"/>
      <c r="HFH687" s="15"/>
      <c r="HFI687" s="15"/>
      <c r="HFJ687" s="80"/>
      <c r="HFK687" s="52"/>
      <c r="HFL687" s="69"/>
      <c r="HFM687" s="69"/>
      <c r="HFN687" s="69"/>
      <c r="HFO687" s="107"/>
      <c r="HFP687" s="2"/>
      <c r="HFQ687" s="15"/>
      <c r="HFR687" s="15"/>
      <c r="HFS687" s="80"/>
      <c r="HFT687" s="52"/>
      <c r="HFU687" s="69"/>
      <c r="HFV687" s="69"/>
      <c r="HFW687" s="69"/>
      <c r="HFX687" s="107"/>
      <c r="HFY687" s="2"/>
      <c r="HFZ687" s="15"/>
      <c r="HGA687" s="15"/>
      <c r="HGB687" s="80"/>
      <c r="HGC687" s="52"/>
      <c r="HGD687" s="69"/>
      <c r="HGE687" s="69"/>
      <c r="HGF687" s="69"/>
      <c r="HGG687" s="107"/>
      <c r="HGH687" s="2"/>
      <c r="HGI687" s="15"/>
      <c r="HGJ687" s="15"/>
      <c r="HGK687" s="80"/>
      <c r="HGL687" s="52"/>
      <c r="HGM687" s="69"/>
      <c r="HGN687" s="69"/>
      <c r="HGO687" s="69"/>
      <c r="HGP687" s="107"/>
      <c r="HGQ687" s="2"/>
      <c r="HGR687" s="15"/>
      <c r="HGS687" s="15"/>
      <c r="HGT687" s="80"/>
      <c r="HGU687" s="52"/>
      <c r="HGV687" s="69"/>
      <c r="HGW687" s="69"/>
      <c r="HGX687" s="69"/>
      <c r="HGY687" s="107"/>
      <c r="HGZ687" s="2"/>
      <c r="HHA687" s="15"/>
      <c r="HHB687" s="15"/>
      <c r="HHC687" s="80"/>
      <c r="HHD687" s="52"/>
      <c r="HHE687" s="69"/>
      <c r="HHF687" s="69"/>
      <c r="HHG687" s="69"/>
      <c r="HHH687" s="107"/>
      <c r="HHI687" s="2"/>
      <c r="HHJ687" s="15"/>
      <c r="HHK687" s="15"/>
      <c r="HHL687" s="80"/>
      <c r="HHM687" s="52"/>
      <c r="HHN687" s="69"/>
      <c r="HHO687" s="69"/>
      <c r="HHP687" s="69"/>
      <c r="HHQ687" s="107"/>
      <c r="HHR687" s="2"/>
      <c r="HHS687" s="15"/>
      <c r="HHT687" s="15"/>
      <c r="HHU687" s="80"/>
      <c r="HHV687" s="52"/>
      <c r="HHW687" s="69"/>
      <c r="HHX687" s="69"/>
      <c r="HHY687" s="69"/>
      <c r="HHZ687" s="107"/>
      <c r="HIA687" s="2"/>
      <c r="HIB687" s="15"/>
      <c r="HIC687" s="15"/>
      <c r="HID687" s="80"/>
      <c r="HIE687" s="52"/>
      <c r="HIF687" s="69"/>
      <c r="HIG687" s="69"/>
      <c r="HIH687" s="69"/>
      <c r="HII687" s="107"/>
      <c r="HIJ687" s="2"/>
      <c r="HIK687" s="15"/>
      <c r="HIL687" s="15"/>
      <c r="HIM687" s="80"/>
      <c r="HIN687" s="52"/>
      <c r="HIO687" s="69"/>
      <c r="HIP687" s="69"/>
      <c r="HIQ687" s="69"/>
      <c r="HIR687" s="107"/>
      <c r="HIS687" s="2"/>
      <c r="HIT687" s="15"/>
      <c r="HIU687" s="15"/>
      <c r="HIV687" s="80"/>
      <c r="HIW687" s="52"/>
      <c r="HIX687" s="69"/>
      <c r="HIY687" s="69"/>
      <c r="HIZ687" s="69"/>
      <c r="HJA687" s="107"/>
      <c r="HJB687" s="2"/>
      <c r="HJC687" s="15"/>
      <c r="HJD687" s="15"/>
      <c r="HJE687" s="80"/>
      <c r="HJF687" s="52"/>
      <c r="HJG687" s="69"/>
      <c r="HJH687" s="69"/>
      <c r="HJI687" s="69"/>
      <c r="HJJ687" s="107"/>
      <c r="HJK687" s="2"/>
      <c r="HJL687" s="15"/>
      <c r="HJM687" s="15"/>
      <c r="HJN687" s="80"/>
      <c r="HJO687" s="52"/>
      <c r="HJP687" s="69"/>
      <c r="HJQ687" s="69"/>
      <c r="HJR687" s="69"/>
      <c r="HJS687" s="107"/>
      <c r="HJT687" s="2"/>
      <c r="HJU687" s="15"/>
      <c r="HJV687" s="15"/>
      <c r="HJW687" s="80"/>
      <c r="HJX687" s="52"/>
      <c r="HJY687" s="69"/>
      <c r="HJZ687" s="69"/>
      <c r="HKA687" s="69"/>
      <c r="HKB687" s="107"/>
      <c r="HKC687" s="2"/>
      <c r="HKD687" s="15"/>
      <c r="HKE687" s="15"/>
      <c r="HKF687" s="80"/>
      <c r="HKG687" s="52"/>
      <c r="HKH687" s="69"/>
      <c r="HKI687" s="69"/>
      <c r="HKJ687" s="69"/>
      <c r="HKK687" s="107"/>
      <c r="HKL687" s="2"/>
      <c r="HKM687" s="15"/>
      <c r="HKN687" s="15"/>
      <c r="HKO687" s="80"/>
      <c r="HKP687" s="52"/>
      <c r="HKQ687" s="69"/>
      <c r="HKR687" s="69"/>
      <c r="HKS687" s="69"/>
      <c r="HKT687" s="107"/>
      <c r="HKU687" s="2"/>
      <c r="HKV687" s="15"/>
      <c r="HKW687" s="15"/>
      <c r="HKX687" s="80"/>
      <c r="HKY687" s="52"/>
      <c r="HKZ687" s="69"/>
      <c r="HLA687" s="69"/>
      <c r="HLB687" s="69"/>
      <c r="HLC687" s="107"/>
      <c r="HLD687" s="2"/>
      <c r="HLE687" s="15"/>
      <c r="HLF687" s="15"/>
      <c r="HLG687" s="80"/>
      <c r="HLH687" s="52"/>
      <c r="HLI687" s="69"/>
      <c r="HLJ687" s="69"/>
      <c r="HLK687" s="69"/>
      <c r="HLL687" s="107"/>
      <c r="HLM687" s="2"/>
      <c r="HLN687" s="15"/>
      <c r="HLO687" s="15"/>
      <c r="HLP687" s="80"/>
      <c r="HLQ687" s="52"/>
      <c r="HLR687" s="69"/>
      <c r="HLS687" s="69"/>
      <c r="HLT687" s="69"/>
      <c r="HLU687" s="107"/>
      <c r="HLV687" s="2"/>
      <c r="HLW687" s="15"/>
      <c r="HLX687" s="15"/>
      <c r="HLY687" s="80"/>
      <c r="HLZ687" s="52"/>
      <c r="HMA687" s="69"/>
      <c r="HMB687" s="69"/>
      <c r="HMC687" s="69"/>
      <c r="HMD687" s="107"/>
      <c r="HME687" s="2"/>
      <c r="HMF687" s="15"/>
      <c r="HMG687" s="15"/>
      <c r="HMH687" s="80"/>
      <c r="HMI687" s="52"/>
      <c r="HMJ687" s="69"/>
      <c r="HMK687" s="69"/>
      <c r="HML687" s="69"/>
      <c r="HMM687" s="107"/>
      <c r="HMN687" s="2"/>
      <c r="HMO687" s="15"/>
      <c r="HMP687" s="15"/>
      <c r="HMQ687" s="80"/>
      <c r="HMR687" s="52"/>
      <c r="HMS687" s="69"/>
      <c r="HMT687" s="69"/>
      <c r="HMU687" s="69"/>
      <c r="HMV687" s="107"/>
      <c r="HMW687" s="2"/>
      <c r="HMX687" s="15"/>
      <c r="HMY687" s="15"/>
      <c r="HMZ687" s="80"/>
      <c r="HNA687" s="52"/>
      <c r="HNB687" s="69"/>
      <c r="HNC687" s="69"/>
      <c r="HND687" s="69"/>
      <c r="HNE687" s="107"/>
      <c r="HNF687" s="2"/>
      <c r="HNG687" s="15"/>
      <c r="HNH687" s="15"/>
      <c r="HNI687" s="80"/>
      <c r="HNJ687" s="52"/>
      <c r="HNK687" s="69"/>
      <c r="HNL687" s="69"/>
      <c r="HNM687" s="69"/>
      <c r="HNN687" s="107"/>
      <c r="HNO687" s="2"/>
      <c r="HNP687" s="15"/>
      <c r="HNQ687" s="15"/>
      <c r="HNR687" s="80"/>
      <c r="HNS687" s="52"/>
      <c r="HNT687" s="69"/>
      <c r="HNU687" s="69"/>
      <c r="HNV687" s="69"/>
      <c r="HNW687" s="107"/>
      <c r="HNX687" s="2"/>
      <c r="HNY687" s="15"/>
      <c r="HNZ687" s="15"/>
      <c r="HOA687" s="80"/>
      <c r="HOB687" s="52"/>
      <c r="HOC687" s="69"/>
      <c r="HOD687" s="69"/>
      <c r="HOE687" s="69"/>
      <c r="HOF687" s="107"/>
      <c r="HOG687" s="2"/>
      <c r="HOH687" s="15"/>
      <c r="HOI687" s="15"/>
      <c r="HOJ687" s="80"/>
      <c r="HOK687" s="52"/>
      <c r="HOL687" s="69"/>
      <c r="HOM687" s="69"/>
      <c r="HON687" s="69"/>
      <c r="HOO687" s="107"/>
      <c r="HOP687" s="2"/>
      <c r="HOQ687" s="15"/>
      <c r="HOR687" s="15"/>
      <c r="HOS687" s="80"/>
      <c r="HOT687" s="52"/>
      <c r="HOU687" s="69"/>
      <c r="HOV687" s="69"/>
      <c r="HOW687" s="69"/>
      <c r="HOX687" s="107"/>
      <c r="HOY687" s="2"/>
      <c r="HOZ687" s="15"/>
      <c r="HPA687" s="15"/>
      <c r="HPB687" s="80"/>
      <c r="HPC687" s="52"/>
      <c r="HPD687" s="69"/>
      <c r="HPE687" s="69"/>
      <c r="HPF687" s="69"/>
      <c r="HPG687" s="107"/>
      <c r="HPH687" s="2"/>
      <c r="HPI687" s="15"/>
      <c r="HPJ687" s="15"/>
      <c r="HPK687" s="80"/>
      <c r="HPL687" s="52"/>
      <c r="HPM687" s="69"/>
      <c r="HPN687" s="69"/>
      <c r="HPO687" s="69"/>
      <c r="HPP687" s="107"/>
      <c r="HPQ687" s="2"/>
      <c r="HPR687" s="15"/>
      <c r="HPS687" s="15"/>
      <c r="HPT687" s="80"/>
      <c r="HPU687" s="52"/>
      <c r="HPV687" s="69"/>
      <c r="HPW687" s="69"/>
      <c r="HPX687" s="69"/>
      <c r="HPY687" s="107"/>
      <c r="HPZ687" s="2"/>
      <c r="HQA687" s="15"/>
      <c r="HQB687" s="15"/>
      <c r="HQC687" s="80"/>
      <c r="HQD687" s="52"/>
      <c r="HQE687" s="69"/>
      <c r="HQF687" s="69"/>
      <c r="HQG687" s="69"/>
      <c r="HQH687" s="107"/>
      <c r="HQI687" s="2"/>
      <c r="HQJ687" s="15"/>
      <c r="HQK687" s="15"/>
      <c r="HQL687" s="80"/>
      <c r="HQM687" s="52"/>
      <c r="HQN687" s="69"/>
      <c r="HQO687" s="69"/>
      <c r="HQP687" s="69"/>
      <c r="HQQ687" s="107"/>
      <c r="HQR687" s="2"/>
      <c r="HQS687" s="15"/>
      <c r="HQT687" s="15"/>
      <c r="HQU687" s="80"/>
      <c r="HQV687" s="52"/>
      <c r="HQW687" s="69"/>
      <c r="HQX687" s="69"/>
      <c r="HQY687" s="69"/>
      <c r="HQZ687" s="107"/>
      <c r="HRA687" s="2"/>
      <c r="HRB687" s="15"/>
      <c r="HRC687" s="15"/>
      <c r="HRD687" s="80"/>
      <c r="HRE687" s="52"/>
      <c r="HRF687" s="69"/>
      <c r="HRG687" s="69"/>
      <c r="HRH687" s="69"/>
      <c r="HRI687" s="107"/>
      <c r="HRJ687" s="2"/>
      <c r="HRK687" s="15"/>
      <c r="HRL687" s="15"/>
      <c r="HRM687" s="80"/>
      <c r="HRN687" s="52"/>
      <c r="HRO687" s="69"/>
      <c r="HRP687" s="69"/>
      <c r="HRQ687" s="69"/>
      <c r="HRR687" s="107"/>
      <c r="HRS687" s="2"/>
      <c r="HRT687" s="15"/>
      <c r="HRU687" s="15"/>
      <c r="HRV687" s="80"/>
      <c r="HRW687" s="52"/>
      <c r="HRX687" s="69"/>
      <c r="HRY687" s="69"/>
      <c r="HRZ687" s="69"/>
      <c r="HSA687" s="107"/>
      <c r="HSB687" s="2"/>
      <c r="HSC687" s="15"/>
      <c r="HSD687" s="15"/>
      <c r="HSE687" s="80"/>
      <c r="HSF687" s="52"/>
      <c r="HSG687" s="69"/>
      <c r="HSH687" s="69"/>
      <c r="HSI687" s="69"/>
      <c r="HSJ687" s="107"/>
      <c r="HSK687" s="2"/>
      <c r="HSL687" s="15"/>
      <c r="HSM687" s="15"/>
      <c r="HSN687" s="80"/>
      <c r="HSO687" s="52"/>
      <c r="HSP687" s="69"/>
      <c r="HSQ687" s="69"/>
      <c r="HSR687" s="69"/>
      <c r="HSS687" s="107"/>
      <c r="HST687" s="2"/>
      <c r="HSU687" s="15"/>
      <c r="HSV687" s="15"/>
      <c r="HSW687" s="80"/>
      <c r="HSX687" s="52"/>
      <c r="HSY687" s="69"/>
      <c r="HSZ687" s="69"/>
      <c r="HTA687" s="69"/>
      <c r="HTB687" s="107"/>
      <c r="HTC687" s="2"/>
      <c r="HTD687" s="15"/>
      <c r="HTE687" s="15"/>
      <c r="HTF687" s="80"/>
      <c r="HTG687" s="52"/>
      <c r="HTH687" s="69"/>
      <c r="HTI687" s="69"/>
      <c r="HTJ687" s="69"/>
      <c r="HTK687" s="107"/>
      <c r="HTL687" s="2"/>
      <c r="HTM687" s="15"/>
      <c r="HTN687" s="15"/>
      <c r="HTO687" s="80"/>
      <c r="HTP687" s="52"/>
      <c r="HTQ687" s="69"/>
      <c r="HTR687" s="69"/>
      <c r="HTS687" s="69"/>
      <c r="HTT687" s="107"/>
      <c r="HTU687" s="2"/>
      <c r="HTV687" s="15"/>
      <c r="HTW687" s="15"/>
      <c r="HTX687" s="80"/>
      <c r="HTY687" s="52"/>
      <c r="HTZ687" s="69"/>
      <c r="HUA687" s="69"/>
      <c r="HUB687" s="69"/>
      <c r="HUC687" s="107"/>
      <c r="HUD687" s="2"/>
      <c r="HUE687" s="15"/>
      <c r="HUF687" s="15"/>
      <c r="HUG687" s="80"/>
      <c r="HUH687" s="52"/>
      <c r="HUI687" s="69"/>
      <c r="HUJ687" s="69"/>
      <c r="HUK687" s="69"/>
      <c r="HUL687" s="107"/>
      <c r="HUM687" s="2"/>
      <c r="HUN687" s="15"/>
      <c r="HUO687" s="15"/>
      <c r="HUP687" s="80"/>
      <c r="HUQ687" s="52"/>
      <c r="HUR687" s="69"/>
      <c r="HUS687" s="69"/>
      <c r="HUT687" s="69"/>
      <c r="HUU687" s="107"/>
      <c r="HUV687" s="2"/>
      <c r="HUW687" s="15"/>
      <c r="HUX687" s="15"/>
      <c r="HUY687" s="80"/>
      <c r="HUZ687" s="52"/>
      <c r="HVA687" s="69"/>
      <c r="HVB687" s="69"/>
      <c r="HVC687" s="69"/>
      <c r="HVD687" s="107"/>
      <c r="HVE687" s="2"/>
      <c r="HVF687" s="15"/>
      <c r="HVG687" s="15"/>
      <c r="HVH687" s="80"/>
      <c r="HVI687" s="52"/>
      <c r="HVJ687" s="69"/>
      <c r="HVK687" s="69"/>
      <c r="HVL687" s="69"/>
      <c r="HVM687" s="107"/>
      <c r="HVN687" s="2"/>
      <c r="HVO687" s="15"/>
      <c r="HVP687" s="15"/>
      <c r="HVQ687" s="80"/>
      <c r="HVR687" s="52"/>
      <c r="HVS687" s="69"/>
      <c r="HVT687" s="69"/>
      <c r="HVU687" s="69"/>
      <c r="HVV687" s="107"/>
      <c r="HVW687" s="2"/>
      <c r="HVX687" s="15"/>
      <c r="HVY687" s="15"/>
      <c r="HVZ687" s="80"/>
      <c r="HWA687" s="52"/>
      <c r="HWB687" s="69"/>
      <c r="HWC687" s="69"/>
      <c r="HWD687" s="69"/>
      <c r="HWE687" s="107"/>
      <c r="HWF687" s="2"/>
      <c r="HWG687" s="15"/>
      <c r="HWH687" s="15"/>
      <c r="HWI687" s="80"/>
      <c r="HWJ687" s="52"/>
      <c r="HWK687" s="69"/>
      <c r="HWL687" s="69"/>
      <c r="HWM687" s="69"/>
      <c r="HWN687" s="107"/>
      <c r="HWO687" s="2"/>
      <c r="HWP687" s="15"/>
      <c r="HWQ687" s="15"/>
      <c r="HWR687" s="80"/>
      <c r="HWS687" s="52"/>
      <c r="HWT687" s="69"/>
      <c r="HWU687" s="69"/>
      <c r="HWV687" s="69"/>
      <c r="HWW687" s="107"/>
      <c r="HWX687" s="2"/>
      <c r="HWY687" s="15"/>
      <c r="HWZ687" s="15"/>
      <c r="HXA687" s="80"/>
      <c r="HXB687" s="52"/>
      <c r="HXC687" s="69"/>
      <c r="HXD687" s="69"/>
      <c r="HXE687" s="69"/>
      <c r="HXF687" s="107"/>
      <c r="HXG687" s="2"/>
      <c r="HXH687" s="15"/>
      <c r="HXI687" s="15"/>
      <c r="HXJ687" s="80"/>
      <c r="HXK687" s="52"/>
      <c r="HXL687" s="69"/>
      <c r="HXM687" s="69"/>
      <c r="HXN687" s="69"/>
      <c r="HXO687" s="107"/>
      <c r="HXP687" s="2"/>
      <c r="HXQ687" s="15"/>
      <c r="HXR687" s="15"/>
      <c r="HXS687" s="80"/>
      <c r="HXT687" s="52"/>
      <c r="HXU687" s="69"/>
      <c r="HXV687" s="69"/>
      <c r="HXW687" s="69"/>
      <c r="HXX687" s="107"/>
      <c r="HXY687" s="2"/>
      <c r="HXZ687" s="15"/>
      <c r="HYA687" s="15"/>
      <c r="HYB687" s="80"/>
      <c r="HYC687" s="52"/>
      <c r="HYD687" s="69"/>
      <c r="HYE687" s="69"/>
      <c r="HYF687" s="69"/>
      <c r="HYG687" s="107"/>
      <c r="HYH687" s="2"/>
      <c r="HYI687" s="15"/>
      <c r="HYJ687" s="15"/>
      <c r="HYK687" s="80"/>
      <c r="HYL687" s="52"/>
      <c r="HYM687" s="69"/>
      <c r="HYN687" s="69"/>
      <c r="HYO687" s="69"/>
      <c r="HYP687" s="107"/>
      <c r="HYQ687" s="2"/>
      <c r="HYR687" s="15"/>
      <c r="HYS687" s="15"/>
      <c r="HYT687" s="80"/>
      <c r="HYU687" s="52"/>
      <c r="HYV687" s="69"/>
      <c r="HYW687" s="69"/>
      <c r="HYX687" s="69"/>
      <c r="HYY687" s="107"/>
      <c r="HYZ687" s="2"/>
      <c r="HZA687" s="15"/>
      <c r="HZB687" s="15"/>
      <c r="HZC687" s="80"/>
      <c r="HZD687" s="52"/>
      <c r="HZE687" s="69"/>
      <c r="HZF687" s="69"/>
      <c r="HZG687" s="69"/>
      <c r="HZH687" s="107"/>
      <c r="HZI687" s="2"/>
      <c r="HZJ687" s="15"/>
      <c r="HZK687" s="15"/>
      <c r="HZL687" s="80"/>
      <c r="HZM687" s="52"/>
      <c r="HZN687" s="69"/>
      <c r="HZO687" s="69"/>
      <c r="HZP687" s="69"/>
      <c r="HZQ687" s="107"/>
      <c r="HZR687" s="2"/>
      <c r="HZS687" s="15"/>
      <c r="HZT687" s="15"/>
      <c r="HZU687" s="80"/>
      <c r="HZV687" s="52"/>
      <c r="HZW687" s="69"/>
      <c r="HZX687" s="69"/>
      <c r="HZY687" s="69"/>
      <c r="HZZ687" s="107"/>
      <c r="IAA687" s="2"/>
      <c r="IAB687" s="15"/>
      <c r="IAC687" s="15"/>
      <c r="IAD687" s="80"/>
      <c r="IAE687" s="52"/>
      <c r="IAF687" s="69"/>
      <c r="IAG687" s="69"/>
      <c r="IAH687" s="69"/>
      <c r="IAI687" s="107"/>
      <c r="IAJ687" s="2"/>
      <c r="IAK687" s="15"/>
      <c r="IAL687" s="15"/>
      <c r="IAM687" s="80"/>
      <c r="IAN687" s="52"/>
      <c r="IAO687" s="69"/>
      <c r="IAP687" s="69"/>
      <c r="IAQ687" s="69"/>
      <c r="IAR687" s="107"/>
      <c r="IAS687" s="2"/>
      <c r="IAT687" s="15"/>
      <c r="IAU687" s="15"/>
      <c r="IAV687" s="80"/>
      <c r="IAW687" s="52"/>
      <c r="IAX687" s="69"/>
      <c r="IAY687" s="69"/>
      <c r="IAZ687" s="69"/>
      <c r="IBA687" s="107"/>
      <c r="IBB687" s="2"/>
      <c r="IBC687" s="15"/>
      <c r="IBD687" s="15"/>
      <c r="IBE687" s="80"/>
      <c r="IBF687" s="52"/>
      <c r="IBG687" s="69"/>
      <c r="IBH687" s="69"/>
      <c r="IBI687" s="69"/>
      <c r="IBJ687" s="107"/>
      <c r="IBK687" s="2"/>
      <c r="IBL687" s="15"/>
      <c r="IBM687" s="15"/>
      <c r="IBN687" s="80"/>
      <c r="IBO687" s="52"/>
      <c r="IBP687" s="69"/>
      <c r="IBQ687" s="69"/>
      <c r="IBR687" s="69"/>
      <c r="IBS687" s="107"/>
      <c r="IBT687" s="2"/>
      <c r="IBU687" s="15"/>
      <c r="IBV687" s="15"/>
      <c r="IBW687" s="80"/>
      <c r="IBX687" s="52"/>
      <c r="IBY687" s="69"/>
      <c r="IBZ687" s="69"/>
      <c r="ICA687" s="69"/>
      <c r="ICB687" s="107"/>
      <c r="ICC687" s="2"/>
      <c r="ICD687" s="15"/>
      <c r="ICE687" s="15"/>
      <c r="ICF687" s="80"/>
      <c r="ICG687" s="52"/>
      <c r="ICH687" s="69"/>
      <c r="ICI687" s="69"/>
      <c r="ICJ687" s="69"/>
      <c r="ICK687" s="107"/>
      <c r="ICL687" s="2"/>
      <c r="ICM687" s="15"/>
      <c r="ICN687" s="15"/>
      <c r="ICO687" s="80"/>
      <c r="ICP687" s="52"/>
      <c r="ICQ687" s="69"/>
      <c r="ICR687" s="69"/>
      <c r="ICS687" s="69"/>
      <c r="ICT687" s="107"/>
      <c r="ICU687" s="2"/>
      <c r="ICV687" s="15"/>
      <c r="ICW687" s="15"/>
      <c r="ICX687" s="80"/>
      <c r="ICY687" s="52"/>
      <c r="ICZ687" s="69"/>
      <c r="IDA687" s="69"/>
      <c r="IDB687" s="69"/>
      <c r="IDC687" s="107"/>
      <c r="IDD687" s="2"/>
      <c r="IDE687" s="15"/>
      <c r="IDF687" s="15"/>
      <c r="IDG687" s="80"/>
      <c r="IDH687" s="52"/>
      <c r="IDI687" s="69"/>
      <c r="IDJ687" s="69"/>
      <c r="IDK687" s="69"/>
      <c r="IDL687" s="107"/>
      <c r="IDM687" s="2"/>
      <c r="IDN687" s="15"/>
      <c r="IDO687" s="15"/>
      <c r="IDP687" s="80"/>
      <c r="IDQ687" s="52"/>
      <c r="IDR687" s="69"/>
      <c r="IDS687" s="69"/>
      <c r="IDT687" s="69"/>
      <c r="IDU687" s="107"/>
      <c r="IDV687" s="2"/>
      <c r="IDW687" s="15"/>
      <c r="IDX687" s="15"/>
      <c r="IDY687" s="80"/>
      <c r="IDZ687" s="52"/>
      <c r="IEA687" s="69"/>
      <c r="IEB687" s="69"/>
      <c r="IEC687" s="69"/>
      <c r="IED687" s="107"/>
      <c r="IEE687" s="2"/>
      <c r="IEF687" s="15"/>
      <c r="IEG687" s="15"/>
      <c r="IEH687" s="80"/>
      <c r="IEI687" s="52"/>
      <c r="IEJ687" s="69"/>
      <c r="IEK687" s="69"/>
      <c r="IEL687" s="69"/>
      <c r="IEM687" s="107"/>
      <c r="IEN687" s="2"/>
      <c r="IEO687" s="15"/>
      <c r="IEP687" s="15"/>
      <c r="IEQ687" s="80"/>
      <c r="IER687" s="52"/>
      <c r="IES687" s="69"/>
      <c r="IET687" s="69"/>
      <c r="IEU687" s="69"/>
      <c r="IEV687" s="107"/>
      <c r="IEW687" s="2"/>
      <c r="IEX687" s="15"/>
      <c r="IEY687" s="15"/>
      <c r="IEZ687" s="80"/>
      <c r="IFA687" s="52"/>
      <c r="IFB687" s="69"/>
      <c r="IFC687" s="69"/>
      <c r="IFD687" s="69"/>
      <c r="IFE687" s="107"/>
      <c r="IFF687" s="2"/>
      <c r="IFG687" s="15"/>
      <c r="IFH687" s="15"/>
      <c r="IFI687" s="80"/>
      <c r="IFJ687" s="52"/>
      <c r="IFK687" s="69"/>
      <c r="IFL687" s="69"/>
      <c r="IFM687" s="69"/>
      <c r="IFN687" s="107"/>
      <c r="IFO687" s="2"/>
      <c r="IFP687" s="15"/>
      <c r="IFQ687" s="15"/>
      <c r="IFR687" s="80"/>
      <c r="IFS687" s="52"/>
      <c r="IFT687" s="69"/>
      <c r="IFU687" s="69"/>
      <c r="IFV687" s="69"/>
      <c r="IFW687" s="107"/>
      <c r="IFX687" s="2"/>
      <c r="IFY687" s="15"/>
      <c r="IFZ687" s="15"/>
      <c r="IGA687" s="80"/>
      <c r="IGB687" s="52"/>
      <c r="IGC687" s="69"/>
      <c r="IGD687" s="69"/>
      <c r="IGE687" s="69"/>
      <c r="IGF687" s="107"/>
      <c r="IGG687" s="2"/>
      <c r="IGH687" s="15"/>
      <c r="IGI687" s="15"/>
      <c r="IGJ687" s="80"/>
      <c r="IGK687" s="52"/>
      <c r="IGL687" s="69"/>
      <c r="IGM687" s="69"/>
      <c r="IGN687" s="69"/>
      <c r="IGO687" s="107"/>
      <c r="IGP687" s="2"/>
      <c r="IGQ687" s="15"/>
      <c r="IGR687" s="15"/>
      <c r="IGS687" s="80"/>
      <c r="IGT687" s="52"/>
      <c r="IGU687" s="69"/>
      <c r="IGV687" s="69"/>
      <c r="IGW687" s="69"/>
      <c r="IGX687" s="107"/>
      <c r="IGY687" s="2"/>
      <c r="IGZ687" s="15"/>
      <c r="IHA687" s="15"/>
      <c r="IHB687" s="80"/>
      <c r="IHC687" s="52"/>
      <c r="IHD687" s="69"/>
      <c r="IHE687" s="69"/>
      <c r="IHF687" s="69"/>
      <c r="IHG687" s="107"/>
      <c r="IHH687" s="2"/>
      <c r="IHI687" s="15"/>
      <c r="IHJ687" s="15"/>
      <c r="IHK687" s="80"/>
      <c r="IHL687" s="52"/>
      <c r="IHM687" s="69"/>
      <c r="IHN687" s="69"/>
      <c r="IHO687" s="69"/>
      <c r="IHP687" s="107"/>
      <c r="IHQ687" s="2"/>
      <c r="IHR687" s="15"/>
      <c r="IHS687" s="15"/>
      <c r="IHT687" s="80"/>
      <c r="IHU687" s="52"/>
      <c r="IHV687" s="69"/>
      <c r="IHW687" s="69"/>
      <c r="IHX687" s="69"/>
      <c r="IHY687" s="107"/>
      <c r="IHZ687" s="2"/>
      <c r="IIA687" s="15"/>
      <c r="IIB687" s="15"/>
      <c r="IIC687" s="80"/>
      <c r="IID687" s="52"/>
      <c r="IIE687" s="69"/>
      <c r="IIF687" s="69"/>
      <c r="IIG687" s="69"/>
      <c r="IIH687" s="107"/>
      <c r="III687" s="2"/>
      <c r="IIJ687" s="15"/>
      <c r="IIK687" s="15"/>
      <c r="IIL687" s="80"/>
      <c r="IIM687" s="52"/>
      <c r="IIN687" s="69"/>
      <c r="IIO687" s="69"/>
      <c r="IIP687" s="69"/>
      <c r="IIQ687" s="107"/>
      <c r="IIR687" s="2"/>
      <c r="IIS687" s="15"/>
      <c r="IIT687" s="15"/>
      <c r="IIU687" s="80"/>
      <c r="IIV687" s="52"/>
      <c r="IIW687" s="69"/>
      <c r="IIX687" s="69"/>
      <c r="IIY687" s="69"/>
      <c r="IIZ687" s="107"/>
      <c r="IJA687" s="2"/>
      <c r="IJB687" s="15"/>
      <c r="IJC687" s="15"/>
      <c r="IJD687" s="80"/>
      <c r="IJE687" s="52"/>
      <c r="IJF687" s="69"/>
      <c r="IJG687" s="69"/>
      <c r="IJH687" s="69"/>
      <c r="IJI687" s="107"/>
      <c r="IJJ687" s="2"/>
      <c r="IJK687" s="15"/>
      <c r="IJL687" s="15"/>
      <c r="IJM687" s="80"/>
      <c r="IJN687" s="52"/>
      <c r="IJO687" s="69"/>
      <c r="IJP687" s="69"/>
      <c r="IJQ687" s="69"/>
      <c r="IJR687" s="107"/>
      <c r="IJS687" s="2"/>
      <c r="IJT687" s="15"/>
      <c r="IJU687" s="15"/>
      <c r="IJV687" s="80"/>
      <c r="IJW687" s="52"/>
      <c r="IJX687" s="69"/>
      <c r="IJY687" s="69"/>
      <c r="IJZ687" s="69"/>
      <c r="IKA687" s="107"/>
      <c r="IKB687" s="2"/>
      <c r="IKC687" s="15"/>
      <c r="IKD687" s="15"/>
      <c r="IKE687" s="80"/>
      <c r="IKF687" s="52"/>
      <c r="IKG687" s="69"/>
      <c r="IKH687" s="69"/>
      <c r="IKI687" s="69"/>
      <c r="IKJ687" s="107"/>
      <c r="IKK687" s="2"/>
      <c r="IKL687" s="15"/>
      <c r="IKM687" s="15"/>
      <c r="IKN687" s="80"/>
      <c r="IKO687" s="52"/>
      <c r="IKP687" s="69"/>
      <c r="IKQ687" s="69"/>
      <c r="IKR687" s="69"/>
      <c r="IKS687" s="107"/>
      <c r="IKT687" s="2"/>
      <c r="IKU687" s="15"/>
      <c r="IKV687" s="15"/>
      <c r="IKW687" s="80"/>
      <c r="IKX687" s="52"/>
      <c r="IKY687" s="69"/>
      <c r="IKZ687" s="69"/>
      <c r="ILA687" s="69"/>
      <c r="ILB687" s="107"/>
      <c r="ILC687" s="2"/>
      <c r="ILD687" s="15"/>
      <c r="ILE687" s="15"/>
      <c r="ILF687" s="80"/>
      <c r="ILG687" s="52"/>
      <c r="ILH687" s="69"/>
      <c r="ILI687" s="69"/>
      <c r="ILJ687" s="69"/>
      <c r="ILK687" s="107"/>
      <c r="ILL687" s="2"/>
      <c r="ILM687" s="15"/>
      <c r="ILN687" s="15"/>
      <c r="ILO687" s="80"/>
      <c r="ILP687" s="52"/>
      <c r="ILQ687" s="69"/>
      <c r="ILR687" s="69"/>
      <c r="ILS687" s="69"/>
      <c r="ILT687" s="107"/>
      <c r="ILU687" s="2"/>
      <c r="ILV687" s="15"/>
      <c r="ILW687" s="15"/>
      <c r="ILX687" s="80"/>
      <c r="ILY687" s="52"/>
      <c r="ILZ687" s="69"/>
      <c r="IMA687" s="69"/>
      <c r="IMB687" s="69"/>
      <c r="IMC687" s="107"/>
      <c r="IMD687" s="2"/>
      <c r="IME687" s="15"/>
      <c r="IMF687" s="15"/>
      <c r="IMG687" s="80"/>
      <c r="IMH687" s="52"/>
      <c r="IMI687" s="69"/>
      <c r="IMJ687" s="69"/>
      <c r="IMK687" s="69"/>
      <c r="IML687" s="107"/>
      <c r="IMM687" s="2"/>
      <c r="IMN687" s="15"/>
      <c r="IMO687" s="15"/>
      <c r="IMP687" s="80"/>
      <c r="IMQ687" s="52"/>
      <c r="IMR687" s="69"/>
      <c r="IMS687" s="69"/>
      <c r="IMT687" s="69"/>
      <c r="IMU687" s="107"/>
      <c r="IMV687" s="2"/>
      <c r="IMW687" s="15"/>
      <c r="IMX687" s="15"/>
      <c r="IMY687" s="80"/>
      <c r="IMZ687" s="52"/>
      <c r="INA687" s="69"/>
      <c r="INB687" s="69"/>
      <c r="INC687" s="69"/>
      <c r="IND687" s="107"/>
      <c r="INE687" s="2"/>
      <c r="INF687" s="15"/>
      <c r="ING687" s="15"/>
      <c r="INH687" s="80"/>
      <c r="INI687" s="52"/>
      <c r="INJ687" s="69"/>
      <c r="INK687" s="69"/>
      <c r="INL687" s="69"/>
      <c r="INM687" s="107"/>
      <c r="INN687" s="2"/>
      <c r="INO687" s="15"/>
      <c r="INP687" s="15"/>
      <c r="INQ687" s="80"/>
      <c r="INR687" s="52"/>
      <c r="INS687" s="69"/>
      <c r="INT687" s="69"/>
      <c r="INU687" s="69"/>
      <c r="INV687" s="107"/>
      <c r="INW687" s="2"/>
      <c r="INX687" s="15"/>
      <c r="INY687" s="15"/>
      <c r="INZ687" s="80"/>
      <c r="IOA687" s="52"/>
      <c r="IOB687" s="69"/>
      <c r="IOC687" s="69"/>
      <c r="IOD687" s="69"/>
      <c r="IOE687" s="107"/>
      <c r="IOF687" s="2"/>
      <c r="IOG687" s="15"/>
      <c r="IOH687" s="15"/>
      <c r="IOI687" s="80"/>
      <c r="IOJ687" s="52"/>
      <c r="IOK687" s="69"/>
      <c r="IOL687" s="69"/>
      <c r="IOM687" s="69"/>
      <c r="ION687" s="107"/>
      <c r="IOO687" s="2"/>
      <c r="IOP687" s="15"/>
      <c r="IOQ687" s="15"/>
      <c r="IOR687" s="80"/>
      <c r="IOS687" s="52"/>
      <c r="IOT687" s="69"/>
      <c r="IOU687" s="69"/>
      <c r="IOV687" s="69"/>
      <c r="IOW687" s="107"/>
      <c r="IOX687" s="2"/>
      <c r="IOY687" s="15"/>
      <c r="IOZ687" s="15"/>
      <c r="IPA687" s="80"/>
      <c r="IPB687" s="52"/>
      <c r="IPC687" s="69"/>
      <c r="IPD687" s="69"/>
      <c r="IPE687" s="69"/>
      <c r="IPF687" s="107"/>
      <c r="IPG687" s="2"/>
      <c r="IPH687" s="15"/>
      <c r="IPI687" s="15"/>
      <c r="IPJ687" s="80"/>
      <c r="IPK687" s="52"/>
      <c r="IPL687" s="69"/>
      <c r="IPM687" s="69"/>
      <c r="IPN687" s="69"/>
      <c r="IPO687" s="107"/>
      <c r="IPP687" s="2"/>
      <c r="IPQ687" s="15"/>
      <c r="IPR687" s="15"/>
      <c r="IPS687" s="80"/>
      <c r="IPT687" s="52"/>
      <c r="IPU687" s="69"/>
      <c r="IPV687" s="69"/>
      <c r="IPW687" s="69"/>
      <c r="IPX687" s="107"/>
      <c r="IPY687" s="2"/>
      <c r="IPZ687" s="15"/>
      <c r="IQA687" s="15"/>
      <c r="IQB687" s="80"/>
      <c r="IQC687" s="52"/>
      <c r="IQD687" s="69"/>
      <c r="IQE687" s="69"/>
      <c r="IQF687" s="69"/>
      <c r="IQG687" s="107"/>
      <c r="IQH687" s="2"/>
      <c r="IQI687" s="15"/>
      <c r="IQJ687" s="15"/>
      <c r="IQK687" s="80"/>
      <c r="IQL687" s="52"/>
      <c r="IQM687" s="69"/>
      <c r="IQN687" s="69"/>
      <c r="IQO687" s="69"/>
      <c r="IQP687" s="107"/>
      <c r="IQQ687" s="2"/>
      <c r="IQR687" s="15"/>
      <c r="IQS687" s="15"/>
      <c r="IQT687" s="80"/>
      <c r="IQU687" s="52"/>
      <c r="IQV687" s="69"/>
      <c r="IQW687" s="69"/>
      <c r="IQX687" s="69"/>
      <c r="IQY687" s="107"/>
      <c r="IQZ687" s="2"/>
      <c r="IRA687" s="15"/>
      <c r="IRB687" s="15"/>
      <c r="IRC687" s="80"/>
      <c r="IRD687" s="52"/>
      <c r="IRE687" s="69"/>
      <c r="IRF687" s="69"/>
      <c r="IRG687" s="69"/>
      <c r="IRH687" s="107"/>
      <c r="IRI687" s="2"/>
      <c r="IRJ687" s="15"/>
      <c r="IRK687" s="15"/>
      <c r="IRL687" s="80"/>
      <c r="IRM687" s="52"/>
      <c r="IRN687" s="69"/>
      <c r="IRO687" s="69"/>
      <c r="IRP687" s="69"/>
      <c r="IRQ687" s="107"/>
      <c r="IRR687" s="2"/>
      <c r="IRS687" s="15"/>
      <c r="IRT687" s="15"/>
      <c r="IRU687" s="80"/>
      <c r="IRV687" s="52"/>
      <c r="IRW687" s="69"/>
      <c r="IRX687" s="69"/>
      <c r="IRY687" s="69"/>
      <c r="IRZ687" s="107"/>
      <c r="ISA687" s="2"/>
      <c r="ISB687" s="15"/>
      <c r="ISC687" s="15"/>
      <c r="ISD687" s="80"/>
      <c r="ISE687" s="52"/>
      <c r="ISF687" s="69"/>
      <c r="ISG687" s="69"/>
      <c r="ISH687" s="69"/>
      <c r="ISI687" s="107"/>
      <c r="ISJ687" s="2"/>
      <c r="ISK687" s="15"/>
      <c r="ISL687" s="15"/>
      <c r="ISM687" s="80"/>
      <c r="ISN687" s="52"/>
      <c r="ISO687" s="69"/>
      <c r="ISP687" s="69"/>
      <c r="ISQ687" s="69"/>
      <c r="ISR687" s="107"/>
      <c r="ISS687" s="2"/>
      <c r="IST687" s="15"/>
      <c r="ISU687" s="15"/>
      <c r="ISV687" s="80"/>
      <c r="ISW687" s="52"/>
      <c r="ISX687" s="69"/>
      <c r="ISY687" s="69"/>
      <c r="ISZ687" s="69"/>
      <c r="ITA687" s="107"/>
      <c r="ITB687" s="2"/>
      <c r="ITC687" s="15"/>
      <c r="ITD687" s="15"/>
      <c r="ITE687" s="80"/>
      <c r="ITF687" s="52"/>
      <c r="ITG687" s="69"/>
      <c r="ITH687" s="69"/>
      <c r="ITI687" s="69"/>
      <c r="ITJ687" s="107"/>
      <c r="ITK687" s="2"/>
      <c r="ITL687" s="15"/>
      <c r="ITM687" s="15"/>
      <c r="ITN687" s="80"/>
      <c r="ITO687" s="52"/>
      <c r="ITP687" s="69"/>
      <c r="ITQ687" s="69"/>
      <c r="ITR687" s="69"/>
      <c r="ITS687" s="107"/>
      <c r="ITT687" s="2"/>
      <c r="ITU687" s="15"/>
      <c r="ITV687" s="15"/>
      <c r="ITW687" s="80"/>
      <c r="ITX687" s="52"/>
      <c r="ITY687" s="69"/>
      <c r="ITZ687" s="69"/>
      <c r="IUA687" s="69"/>
      <c r="IUB687" s="107"/>
      <c r="IUC687" s="2"/>
      <c r="IUD687" s="15"/>
      <c r="IUE687" s="15"/>
      <c r="IUF687" s="80"/>
      <c r="IUG687" s="52"/>
      <c r="IUH687" s="69"/>
      <c r="IUI687" s="69"/>
      <c r="IUJ687" s="69"/>
      <c r="IUK687" s="107"/>
      <c r="IUL687" s="2"/>
      <c r="IUM687" s="15"/>
      <c r="IUN687" s="15"/>
      <c r="IUO687" s="80"/>
      <c r="IUP687" s="52"/>
      <c r="IUQ687" s="69"/>
      <c r="IUR687" s="69"/>
      <c r="IUS687" s="69"/>
      <c r="IUT687" s="107"/>
      <c r="IUU687" s="2"/>
      <c r="IUV687" s="15"/>
      <c r="IUW687" s="15"/>
      <c r="IUX687" s="80"/>
      <c r="IUY687" s="52"/>
      <c r="IUZ687" s="69"/>
      <c r="IVA687" s="69"/>
      <c r="IVB687" s="69"/>
      <c r="IVC687" s="107"/>
      <c r="IVD687" s="2"/>
      <c r="IVE687" s="15"/>
      <c r="IVF687" s="15"/>
      <c r="IVG687" s="80"/>
      <c r="IVH687" s="52"/>
      <c r="IVI687" s="69"/>
      <c r="IVJ687" s="69"/>
      <c r="IVK687" s="69"/>
      <c r="IVL687" s="107"/>
      <c r="IVM687" s="2"/>
      <c r="IVN687" s="15"/>
      <c r="IVO687" s="15"/>
      <c r="IVP687" s="80"/>
      <c r="IVQ687" s="52"/>
      <c r="IVR687" s="69"/>
      <c r="IVS687" s="69"/>
      <c r="IVT687" s="69"/>
      <c r="IVU687" s="107"/>
      <c r="IVV687" s="2"/>
      <c r="IVW687" s="15"/>
      <c r="IVX687" s="15"/>
      <c r="IVY687" s="80"/>
      <c r="IVZ687" s="52"/>
      <c r="IWA687" s="69"/>
      <c r="IWB687" s="69"/>
      <c r="IWC687" s="69"/>
      <c r="IWD687" s="107"/>
      <c r="IWE687" s="2"/>
      <c r="IWF687" s="15"/>
      <c r="IWG687" s="15"/>
      <c r="IWH687" s="80"/>
      <c r="IWI687" s="52"/>
      <c r="IWJ687" s="69"/>
      <c r="IWK687" s="69"/>
      <c r="IWL687" s="69"/>
      <c r="IWM687" s="107"/>
      <c r="IWN687" s="2"/>
      <c r="IWO687" s="15"/>
      <c r="IWP687" s="15"/>
      <c r="IWQ687" s="80"/>
      <c r="IWR687" s="52"/>
      <c r="IWS687" s="69"/>
      <c r="IWT687" s="69"/>
      <c r="IWU687" s="69"/>
      <c r="IWV687" s="107"/>
      <c r="IWW687" s="2"/>
      <c r="IWX687" s="15"/>
      <c r="IWY687" s="15"/>
      <c r="IWZ687" s="80"/>
      <c r="IXA687" s="52"/>
      <c r="IXB687" s="69"/>
      <c r="IXC687" s="69"/>
      <c r="IXD687" s="69"/>
      <c r="IXE687" s="107"/>
      <c r="IXF687" s="2"/>
      <c r="IXG687" s="15"/>
      <c r="IXH687" s="15"/>
      <c r="IXI687" s="80"/>
      <c r="IXJ687" s="52"/>
      <c r="IXK687" s="69"/>
      <c r="IXL687" s="69"/>
      <c r="IXM687" s="69"/>
      <c r="IXN687" s="107"/>
      <c r="IXO687" s="2"/>
      <c r="IXP687" s="15"/>
      <c r="IXQ687" s="15"/>
      <c r="IXR687" s="80"/>
      <c r="IXS687" s="52"/>
      <c r="IXT687" s="69"/>
      <c r="IXU687" s="69"/>
      <c r="IXV687" s="69"/>
      <c r="IXW687" s="107"/>
      <c r="IXX687" s="2"/>
      <c r="IXY687" s="15"/>
      <c r="IXZ687" s="15"/>
      <c r="IYA687" s="80"/>
      <c r="IYB687" s="52"/>
      <c r="IYC687" s="69"/>
      <c r="IYD687" s="69"/>
      <c r="IYE687" s="69"/>
      <c r="IYF687" s="107"/>
      <c r="IYG687" s="2"/>
      <c r="IYH687" s="15"/>
      <c r="IYI687" s="15"/>
      <c r="IYJ687" s="80"/>
      <c r="IYK687" s="52"/>
      <c r="IYL687" s="69"/>
      <c r="IYM687" s="69"/>
      <c r="IYN687" s="69"/>
      <c r="IYO687" s="107"/>
      <c r="IYP687" s="2"/>
      <c r="IYQ687" s="15"/>
      <c r="IYR687" s="15"/>
      <c r="IYS687" s="80"/>
      <c r="IYT687" s="52"/>
      <c r="IYU687" s="69"/>
      <c r="IYV687" s="69"/>
      <c r="IYW687" s="69"/>
      <c r="IYX687" s="107"/>
      <c r="IYY687" s="2"/>
      <c r="IYZ687" s="15"/>
      <c r="IZA687" s="15"/>
      <c r="IZB687" s="80"/>
      <c r="IZC687" s="52"/>
      <c r="IZD687" s="69"/>
      <c r="IZE687" s="69"/>
      <c r="IZF687" s="69"/>
      <c r="IZG687" s="107"/>
      <c r="IZH687" s="2"/>
      <c r="IZI687" s="15"/>
      <c r="IZJ687" s="15"/>
      <c r="IZK687" s="80"/>
      <c r="IZL687" s="52"/>
      <c r="IZM687" s="69"/>
      <c r="IZN687" s="69"/>
      <c r="IZO687" s="69"/>
      <c r="IZP687" s="107"/>
      <c r="IZQ687" s="2"/>
      <c r="IZR687" s="15"/>
      <c r="IZS687" s="15"/>
      <c r="IZT687" s="80"/>
      <c r="IZU687" s="52"/>
      <c r="IZV687" s="69"/>
      <c r="IZW687" s="69"/>
      <c r="IZX687" s="69"/>
      <c r="IZY687" s="107"/>
      <c r="IZZ687" s="2"/>
      <c r="JAA687" s="15"/>
      <c r="JAB687" s="15"/>
      <c r="JAC687" s="80"/>
      <c r="JAD687" s="52"/>
      <c r="JAE687" s="69"/>
      <c r="JAF687" s="69"/>
      <c r="JAG687" s="69"/>
      <c r="JAH687" s="107"/>
      <c r="JAI687" s="2"/>
      <c r="JAJ687" s="15"/>
      <c r="JAK687" s="15"/>
      <c r="JAL687" s="80"/>
      <c r="JAM687" s="52"/>
      <c r="JAN687" s="69"/>
      <c r="JAO687" s="69"/>
      <c r="JAP687" s="69"/>
      <c r="JAQ687" s="107"/>
      <c r="JAR687" s="2"/>
      <c r="JAS687" s="15"/>
      <c r="JAT687" s="15"/>
      <c r="JAU687" s="80"/>
      <c r="JAV687" s="52"/>
      <c r="JAW687" s="69"/>
      <c r="JAX687" s="69"/>
      <c r="JAY687" s="69"/>
      <c r="JAZ687" s="107"/>
      <c r="JBA687" s="2"/>
      <c r="JBB687" s="15"/>
      <c r="JBC687" s="15"/>
      <c r="JBD687" s="80"/>
      <c r="JBE687" s="52"/>
      <c r="JBF687" s="69"/>
      <c r="JBG687" s="69"/>
      <c r="JBH687" s="69"/>
      <c r="JBI687" s="107"/>
      <c r="JBJ687" s="2"/>
      <c r="JBK687" s="15"/>
      <c r="JBL687" s="15"/>
      <c r="JBM687" s="80"/>
      <c r="JBN687" s="52"/>
      <c r="JBO687" s="69"/>
      <c r="JBP687" s="69"/>
      <c r="JBQ687" s="69"/>
      <c r="JBR687" s="107"/>
      <c r="JBS687" s="2"/>
      <c r="JBT687" s="15"/>
      <c r="JBU687" s="15"/>
      <c r="JBV687" s="80"/>
      <c r="JBW687" s="52"/>
      <c r="JBX687" s="69"/>
      <c r="JBY687" s="69"/>
      <c r="JBZ687" s="69"/>
      <c r="JCA687" s="107"/>
      <c r="JCB687" s="2"/>
      <c r="JCC687" s="15"/>
      <c r="JCD687" s="15"/>
      <c r="JCE687" s="80"/>
      <c r="JCF687" s="52"/>
      <c r="JCG687" s="69"/>
      <c r="JCH687" s="69"/>
      <c r="JCI687" s="69"/>
      <c r="JCJ687" s="107"/>
      <c r="JCK687" s="2"/>
      <c r="JCL687" s="15"/>
      <c r="JCM687" s="15"/>
      <c r="JCN687" s="80"/>
      <c r="JCO687" s="52"/>
      <c r="JCP687" s="69"/>
      <c r="JCQ687" s="69"/>
      <c r="JCR687" s="69"/>
      <c r="JCS687" s="107"/>
      <c r="JCT687" s="2"/>
      <c r="JCU687" s="15"/>
      <c r="JCV687" s="15"/>
      <c r="JCW687" s="80"/>
      <c r="JCX687" s="52"/>
      <c r="JCY687" s="69"/>
      <c r="JCZ687" s="69"/>
      <c r="JDA687" s="69"/>
      <c r="JDB687" s="107"/>
      <c r="JDC687" s="2"/>
      <c r="JDD687" s="15"/>
      <c r="JDE687" s="15"/>
      <c r="JDF687" s="80"/>
      <c r="JDG687" s="52"/>
      <c r="JDH687" s="69"/>
      <c r="JDI687" s="69"/>
      <c r="JDJ687" s="69"/>
      <c r="JDK687" s="107"/>
      <c r="JDL687" s="2"/>
      <c r="JDM687" s="15"/>
      <c r="JDN687" s="15"/>
      <c r="JDO687" s="80"/>
      <c r="JDP687" s="52"/>
      <c r="JDQ687" s="69"/>
      <c r="JDR687" s="69"/>
      <c r="JDS687" s="69"/>
      <c r="JDT687" s="107"/>
      <c r="JDU687" s="2"/>
      <c r="JDV687" s="15"/>
      <c r="JDW687" s="15"/>
      <c r="JDX687" s="80"/>
      <c r="JDY687" s="52"/>
      <c r="JDZ687" s="69"/>
      <c r="JEA687" s="69"/>
      <c r="JEB687" s="69"/>
      <c r="JEC687" s="107"/>
      <c r="JED687" s="2"/>
      <c r="JEE687" s="15"/>
      <c r="JEF687" s="15"/>
      <c r="JEG687" s="80"/>
      <c r="JEH687" s="52"/>
      <c r="JEI687" s="69"/>
      <c r="JEJ687" s="69"/>
      <c r="JEK687" s="69"/>
      <c r="JEL687" s="107"/>
      <c r="JEM687" s="2"/>
      <c r="JEN687" s="15"/>
      <c r="JEO687" s="15"/>
      <c r="JEP687" s="80"/>
      <c r="JEQ687" s="52"/>
      <c r="JER687" s="69"/>
      <c r="JES687" s="69"/>
      <c r="JET687" s="69"/>
      <c r="JEU687" s="107"/>
      <c r="JEV687" s="2"/>
      <c r="JEW687" s="15"/>
      <c r="JEX687" s="15"/>
      <c r="JEY687" s="80"/>
      <c r="JEZ687" s="52"/>
      <c r="JFA687" s="69"/>
      <c r="JFB687" s="69"/>
      <c r="JFC687" s="69"/>
      <c r="JFD687" s="107"/>
      <c r="JFE687" s="2"/>
      <c r="JFF687" s="15"/>
      <c r="JFG687" s="15"/>
      <c r="JFH687" s="80"/>
      <c r="JFI687" s="52"/>
      <c r="JFJ687" s="69"/>
      <c r="JFK687" s="69"/>
      <c r="JFL687" s="69"/>
      <c r="JFM687" s="107"/>
      <c r="JFN687" s="2"/>
      <c r="JFO687" s="15"/>
      <c r="JFP687" s="15"/>
      <c r="JFQ687" s="80"/>
      <c r="JFR687" s="52"/>
      <c r="JFS687" s="69"/>
      <c r="JFT687" s="69"/>
      <c r="JFU687" s="69"/>
      <c r="JFV687" s="107"/>
      <c r="JFW687" s="2"/>
      <c r="JFX687" s="15"/>
      <c r="JFY687" s="15"/>
      <c r="JFZ687" s="80"/>
      <c r="JGA687" s="52"/>
      <c r="JGB687" s="69"/>
      <c r="JGC687" s="69"/>
      <c r="JGD687" s="69"/>
      <c r="JGE687" s="107"/>
      <c r="JGF687" s="2"/>
      <c r="JGG687" s="15"/>
      <c r="JGH687" s="15"/>
      <c r="JGI687" s="80"/>
      <c r="JGJ687" s="52"/>
      <c r="JGK687" s="69"/>
      <c r="JGL687" s="69"/>
      <c r="JGM687" s="69"/>
      <c r="JGN687" s="107"/>
      <c r="JGO687" s="2"/>
      <c r="JGP687" s="15"/>
      <c r="JGQ687" s="15"/>
      <c r="JGR687" s="80"/>
      <c r="JGS687" s="52"/>
      <c r="JGT687" s="69"/>
      <c r="JGU687" s="69"/>
      <c r="JGV687" s="69"/>
      <c r="JGW687" s="107"/>
      <c r="JGX687" s="2"/>
      <c r="JGY687" s="15"/>
      <c r="JGZ687" s="15"/>
      <c r="JHA687" s="80"/>
      <c r="JHB687" s="52"/>
      <c r="JHC687" s="69"/>
      <c r="JHD687" s="69"/>
      <c r="JHE687" s="69"/>
      <c r="JHF687" s="107"/>
      <c r="JHG687" s="2"/>
      <c r="JHH687" s="15"/>
      <c r="JHI687" s="15"/>
      <c r="JHJ687" s="80"/>
      <c r="JHK687" s="52"/>
      <c r="JHL687" s="69"/>
      <c r="JHM687" s="69"/>
      <c r="JHN687" s="69"/>
      <c r="JHO687" s="107"/>
      <c r="JHP687" s="2"/>
      <c r="JHQ687" s="15"/>
      <c r="JHR687" s="15"/>
      <c r="JHS687" s="80"/>
      <c r="JHT687" s="52"/>
      <c r="JHU687" s="69"/>
      <c r="JHV687" s="69"/>
      <c r="JHW687" s="69"/>
      <c r="JHX687" s="107"/>
      <c r="JHY687" s="2"/>
      <c r="JHZ687" s="15"/>
      <c r="JIA687" s="15"/>
      <c r="JIB687" s="80"/>
      <c r="JIC687" s="52"/>
      <c r="JID687" s="69"/>
      <c r="JIE687" s="69"/>
      <c r="JIF687" s="69"/>
      <c r="JIG687" s="107"/>
      <c r="JIH687" s="2"/>
      <c r="JII687" s="15"/>
      <c r="JIJ687" s="15"/>
      <c r="JIK687" s="80"/>
      <c r="JIL687" s="52"/>
      <c r="JIM687" s="69"/>
      <c r="JIN687" s="69"/>
      <c r="JIO687" s="69"/>
      <c r="JIP687" s="107"/>
      <c r="JIQ687" s="2"/>
      <c r="JIR687" s="15"/>
      <c r="JIS687" s="15"/>
      <c r="JIT687" s="80"/>
      <c r="JIU687" s="52"/>
      <c r="JIV687" s="69"/>
      <c r="JIW687" s="69"/>
      <c r="JIX687" s="69"/>
      <c r="JIY687" s="107"/>
      <c r="JIZ687" s="2"/>
      <c r="JJA687" s="15"/>
      <c r="JJB687" s="15"/>
      <c r="JJC687" s="80"/>
      <c r="JJD687" s="52"/>
      <c r="JJE687" s="69"/>
      <c r="JJF687" s="69"/>
      <c r="JJG687" s="69"/>
      <c r="JJH687" s="107"/>
      <c r="JJI687" s="2"/>
      <c r="JJJ687" s="15"/>
      <c r="JJK687" s="15"/>
      <c r="JJL687" s="80"/>
      <c r="JJM687" s="52"/>
      <c r="JJN687" s="69"/>
      <c r="JJO687" s="69"/>
      <c r="JJP687" s="69"/>
      <c r="JJQ687" s="107"/>
      <c r="JJR687" s="2"/>
      <c r="JJS687" s="15"/>
      <c r="JJT687" s="15"/>
      <c r="JJU687" s="80"/>
      <c r="JJV687" s="52"/>
      <c r="JJW687" s="69"/>
      <c r="JJX687" s="69"/>
      <c r="JJY687" s="69"/>
      <c r="JJZ687" s="107"/>
      <c r="JKA687" s="2"/>
      <c r="JKB687" s="15"/>
      <c r="JKC687" s="15"/>
      <c r="JKD687" s="80"/>
      <c r="JKE687" s="52"/>
      <c r="JKF687" s="69"/>
      <c r="JKG687" s="69"/>
      <c r="JKH687" s="69"/>
      <c r="JKI687" s="107"/>
      <c r="JKJ687" s="2"/>
      <c r="JKK687" s="15"/>
      <c r="JKL687" s="15"/>
      <c r="JKM687" s="80"/>
      <c r="JKN687" s="52"/>
      <c r="JKO687" s="69"/>
      <c r="JKP687" s="69"/>
      <c r="JKQ687" s="69"/>
      <c r="JKR687" s="107"/>
      <c r="JKS687" s="2"/>
      <c r="JKT687" s="15"/>
      <c r="JKU687" s="15"/>
      <c r="JKV687" s="80"/>
      <c r="JKW687" s="52"/>
      <c r="JKX687" s="69"/>
      <c r="JKY687" s="69"/>
      <c r="JKZ687" s="69"/>
      <c r="JLA687" s="107"/>
      <c r="JLB687" s="2"/>
      <c r="JLC687" s="15"/>
      <c r="JLD687" s="15"/>
      <c r="JLE687" s="80"/>
      <c r="JLF687" s="52"/>
      <c r="JLG687" s="69"/>
      <c r="JLH687" s="69"/>
      <c r="JLI687" s="69"/>
      <c r="JLJ687" s="107"/>
      <c r="JLK687" s="2"/>
      <c r="JLL687" s="15"/>
      <c r="JLM687" s="15"/>
      <c r="JLN687" s="80"/>
      <c r="JLO687" s="52"/>
      <c r="JLP687" s="69"/>
      <c r="JLQ687" s="69"/>
      <c r="JLR687" s="69"/>
      <c r="JLS687" s="107"/>
      <c r="JLT687" s="2"/>
      <c r="JLU687" s="15"/>
      <c r="JLV687" s="15"/>
      <c r="JLW687" s="80"/>
      <c r="JLX687" s="52"/>
      <c r="JLY687" s="69"/>
      <c r="JLZ687" s="69"/>
      <c r="JMA687" s="69"/>
      <c r="JMB687" s="107"/>
      <c r="JMC687" s="2"/>
      <c r="JMD687" s="15"/>
      <c r="JME687" s="15"/>
      <c r="JMF687" s="80"/>
      <c r="JMG687" s="52"/>
      <c r="JMH687" s="69"/>
      <c r="JMI687" s="69"/>
      <c r="JMJ687" s="69"/>
      <c r="JMK687" s="107"/>
      <c r="JML687" s="2"/>
      <c r="JMM687" s="15"/>
      <c r="JMN687" s="15"/>
      <c r="JMO687" s="80"/>
      <c r="JMP687" s="52"/>
      <c r="JMQ687" s="69"/>
      <c r="JMR687" s="69"/>
      <c r="JMS687" s="69"/>
      <c r="JMT687" s="107"/>
      <c r="JMU687" s="2"/>
      <c r="JMV687" s="15"/>
      <c r="JMW687" s="15"/>
      <c r="JMX687" s="80"/>
      <c r="JMY687" s="52"/>
      <c r="JMZ687" s="69"/>
      <c r="JNA687" s="69"/>
      <c r="JNB687" s="69"/>
      <c r="JNC687" s="107"/>
      <c r="JND687" s="2"/>
      <c r="JNE687" s="15"/>
      <c r="JNF687" s="15"/>
      <c r="JNG687" s="80"/>
      <c r="JNH687" s="52"/>
      <c r="JNI687" s="69"/>
      <c r="JNJ687" s="69"/>
      <c r="JNK687" s="69"/>
      <c r="JNL687" s="107"/>
      <c r="JNM687" s="2"/>
      <c r="JNN687" s="15"/>
      <c r="JNO687" s="15"/>
      <c r="JNP687" s="80"/>
      <c r="JNQ687" s="52"/>
      <c r="JNR687" s="69"/>
      <c r="JNS687" s="69"/>
      <c r="JNT687" s="69"/>
      <c r="JNU687" s="107"/>
      <c r="JNV687" s="2"/>
      <c r="JNW687" s="15"/>
      <c r="JNX687" s="15"/>
      <c r="JNY687" s="80"/>
      <c r="JNZ687" s="52"/>
      <c r="JOA687" s="69"/>
      <c r="JOB687" s="69"/>
      <c r="JOC687" s="69"/>
      <c r="JOD687" s="107"/>
      <c r="JOE687" s="2"/>
      <c r="JOF687" s="15"/>
      <c r="JOG687" s="15"/>
      <c r="JOH687" s="80"/>
      <c r="JOI687" s="52"/>
      <c r="JOJ687" s="69"/>
      <c r="JOK687" s="69"/>
      <c r="JOL687" s="69"/>
      <c r="JOM687" s="107"/>
      <c r="JON687" s="2"/>
      <c r="JOO687" s="15"/>
      <c r="JOP687" s="15"/>
      <c r="JOQ687" s="80"/>
      <c r="JOR687" s="52"/>
      <c r="JOS687" s="69"/>
      <c r="JOT687" s="69"/>
      <c r="JOU687" s="69"/>
      <c r="JOV687" s="107"/>
      <c r="JOW687" s="2"/>
      <c r="JOX687" s="15"/>
      <c r="JOY687" s="15"/>
      <c r="JOZ687" s="80"/>
      <c r="JPA687" s="52"/>
      <c r="JPB687" s="69"/>
      <c r="JPC687" s="69"/>
      <c r="JPD687" s="69"/>
      <c r="JPE687" s="107"/>
      <c r="JPF687" s="2"/>
      <c r="JPG687" s="15"/>
      <c r="JPH687" s="15"/>
      <c r="JPI687" s="80"/>
      <c r="JPJ687" s="52"/>
      <c r="JPK687" s="69"/>
      <c r="JPL687" s="69"/>
      <c r="JPM687" s="69"/>
      <c r="JPN687" s="107"/>
      <c r="JPO687" s="2"/>
      <c r="JPP687" s="15"/>
      <c r="JPQ687" s="15"/>
      <c r="JPR687" s="80"/>
      <c r="JPS687" s="52"/>
      <c r="JPT687" s="69"/>
      <c r="JPU687" s="69"/>
      <c r="JPV687" s="69"/>
      <c r="JPW687" s="107"/>
      <c r="JPX687" s="2"/>
      <c r="JPY687" s="15"/>
      <c r="JPZ687" s="15"/>
      <c r="JQA687" s="80"/>
      <c r="JQB687" s="52"/>
      <c r="JQC687" s="69"/>
      <c r="JQD687" s="69"/>
      <c r="JQE687" s="69"/>
      <c r="JQF687" s="107"/>
      <c r="JQG687" s="2"/>
      <c r="JQH687" s="15"/>
      <c r="JQI687" s="15"/>
      <c r="JQJ687" s="80"/>
      <c r="JQK687" s="52"/>
      <c r="JQL687" s="69"/>
      <c r="JQM687" s="69"/>
      <c r="JQN687" s="69"/>
      <c r="JQO687" s="107"/>
      <c r="JQP687" s="2"/>
      <c r="JQQ687" s="15"/>
      <c r="JQR687" s="15"/>
      <c r="JQS687" s="80"/>
      <c r="JQT687" s="52"/>
      <c r="JQU687" s="69"/>
      <c r="JQV687" s="69"/>
      <c r="JQW687" s="69"/>
      <c r="JQX687" s="107"/>
      <c r="JQY687" s="2"/>
      <c r="JQZ687" s="15"/>
      <c r="JRA687" s="15"/>
      <c r="JRB687" s="80"/>
      <c r="JRC687" s="52"/>
      <c r="JRD687" s="69"/>
      <c r="JRE687" s="69"/>
      <c r="JRF687" s="69"/>
      <c r="JRG687" s="107"/>
      <c r="JRH687" s="2"/>
      <c r="JRI687" s="15"/>
      <c r="JRJ687" s="15"/>
      <c r="JRK687" s="80"/>
      <c r="JRL687" s="52"/>
      <c r="JRM687" s="69"/>
      <c r="JRN687" s="69"/>
      <c r="JRO687" s="69"/>
      <c r="JRP687" s="107"/>
      <c r="JRQ687" s="2"/>
      <c r="JRR687" s="15"/>
      <c r="JRS687" s="15"/>
      <c r="JRT687" s="80"/>
      <c r="JRU687" s="52"/>
      <c r="JRV687" s="69"/>
      <c r="JRW687" s="69"/>
      <c r="JRX687" s="69"/>
      <c r="JRY687" s="107"/>
      <c r="JRZ687" s="2"/>
      <c r="JSA687" s="15"/>
      <c r="JSB687" s="15"/>
      <c r="JSC687" s="80"/>
      <c r="JSD687" s="52"/>
      <c r="JSE687" s="69"/>
      <c r="JSF687" s="69"/>
      <c r="JSG687" s="69"/>
      <c r="JSH687" s="107"/>
      <c r="JSI687" s="2"/>
      <c r="JSJ687" s="15"/>
      <c r="JSK687" s="15"/>
      <c r="JSL687" s="80"/>
      <c r="JSM687" s="52"/>
      <c r="JSN687" s="69"/>
      <c r="JSO687" s="69"/>
      <c r="JSP687" s="69"/>
      <c r="JSQ687" s="107"/>
      <c r="JSR687" s="2"/>
      <c r="JSS687" s="15"/>
      <c r="JST687" s="15"/>
      <c r="JSU687" s="80"/>
      <c r="JSV687" s="52"/>
      <c r="JSW687" s="69"/>
      <c r="JSX687" s="69"/>
      <c r="JSY687" s="69"/>
      <c r="JSZ687" s="107"/>
      <c r="JTA687" s="2"/>
      <c r="JTB687" s="15"/>
      <c r="JTC687" s="15"/>
      <c r="JTD687" s="80"/>
      <c r="JTE687" s="52"/>
      <c r="JTF687" s="69"/>
      <c r="JTG687" s="69"/>
      <c r="JTH687" s="69"/>
      <c r="JTI687" s="107"/>
      <c r="JTJ687" s="2"/>
      <c r="JTK687" s="15"/>
      <c r="JTL687" s="15"/>
      <c r="JTM687" s="80"/>
      <c r="JTN687" s="52"/>
      <c r="JTO687" s="69"/>
      <c r="JTP687" s="69"/>
      <c r="JTQ687" s="69"/>
      <c r="JTR687" s="107"/>
      <c r="JTS687" s="2"/>
      <c r="JTT687" s="15"/>
      <c r="JTU687" s="15"/>
      <c r="JTV687" s="80"/>
      <c r="JTW687" s="52"/>
      <c r="JTX687" s="69"/>
      <c r="JTY687" s="69"/>
      <c r="JTZ687" s="69"/>
      <c r="JUA687" s="107"/>
      <c r="JUB687" s="2"/>
      <c r="JUC687" s="15"/>
      <c r="JUD687" s="15"/>
      <c r="JUE687" s="80"/>
      <c r="JUF687" s="52"/>
      <c r="JUG687" s="69"/>
      <c r="JUH687" s="69"/>
      <c r="JUI687" s="69"/>
      <c r="JUJ687" s="107"/>
      <c r="JUK687" s="2"/>
      <c r="JUL687" s="15"/>
      <c r="JUM687" s="15"/>
      <c r="JUN687" s="80"/>
      <c r="JUO687" s="52"/>
      <c r="JUP687" s="69"/>
      <c r="JUQ687" s="69"/>
      <c r="JUR687" s="69"/>
      <c r="JUS687" s="107"/>
      <c r="JUT687" s="2"/>
      <c r="JUU687" s="15"/>
      <c r="JUV687" s="15"/>
      <c r="JUW687" s="80"/>
      <c r="JUX687" s="52"/>
      <c r="JUY687" s="69"/>
      <c r="JUZ687" s="69"/>
      <c r="JVA687" s="69"/>
      <c r="JVB687" s="107"/>
      <c r="JVC687" s="2"/>
      <c r="JVD687" s="15"/>
      <c r="JVE687" s="15"/>
      <c r="JVF687" s="80"/>
      <c r="JVG687" s="52"/>
      <c r="JVH687" s="69"/>
      <c r="JVI687" s="69"/>
      <c r="JVJ687" s="69"/>
      <c r="JVK687" s="107"/>
      <c r="JVL687" s="2"/>
      <c r="JVM687" s="15"/>
      <c r="JVN687" s="15"/>
      <c r="JVO687" s="80"/>
      <c r="JVP687" s="52"/>
      <c r="JVQ687" s="69"/>
      <c r="JVR687" s="69"/>
      <c r="JVS687" s="69"/>
      <c r="JVT687" s="107"/>
      <c r="JVU687" s="2"/>
      <c r="JVV687" s="15"/>
      <c r="JVW687" s="15"/>
      <c r="JVX687" s="80"/>
      <c r="JVY687" s="52"/>
      <c r="JVZ687" s="69"/>
      <c r="JWA687" s="69"/>
      <c r="JWB687" s="69"/>
      <c r="JWC687" s="107"/>
      <c r="JWD687" s="2"/>
      <c r="JWE687" s="15"/>
      <c r="JWF687" s="15"/>
      <c r="JWG687" s="80"/>
      <c r="JWH687" s="52"/>
      <c r="JWI687" s="69"/>
      <c r="JWJ687" s="69"/>
      <c r="JWK687" s="69"/>
      <c r="JWL687" s="107"/>
      <c r="JWM687" s="2"/>
      <c r="JWN687" s="15"/>
      <c r="JWO687" s="15"/>
      <c r="JWP687" s="80"/>
      <c r="JWQ687" s="52"/>
      <c r="JWR687" s="69"/>
      <c r="JWS687" s="69"/>
      <c r="JWT687" s="69"/>
      <c r="JWU687" s="107"/>
      <c r="JWV687" s="2"/>
      <c r="JWW687" s="15"/>
      <c r="JWX687" s="15"/>
      <c r="JWY687" s="80"/>
      <c r="JWZ687" s="52"/>
      <c r="JXA687" s="69"/>
      <c r="JXB687" s="69"/>
      <c r="JXC687" s="69"/>
      <c r="JXD687" s="107"/>
      <c r="JXE687" s="2"/>
      <c r="JXF687" s="15"/>
      <c r="JXG687" s="15"/>
      <c r="JXH687" s="80"/>
      <c r="JXI687" s="52"/>
      <c r="JXJ687" s="69"/>
      <c r="JXK687" s="69"/>
      <c r="JXL687" s="69"/>
      <c r="JXM687" s="107"/>
      <c r="JXN687" s="2"/>
      <c r="JXO687" s="15"/>
      <c r="JXP687" s="15"/>
      <c r="JXQ687" s="80"/>
      <c r="JXR687" s="52"/>
      <c r="JXS687" s="69"/>
      <c r="JXT687" s="69"/>
      <c r="JXU687" s="69"/>
      <c r="JXV687" s="107"/>
      <c r="JXW687" s="2"/>
      <c r="JXX687" s="15"/>
      <c r="JXY687" s="15"/>
      <c r="JXZ687" s="80"/>
      <c r="JYA687" s="52"/>
      <c r="JYB687" s="69"/>
      <c r="JYC687" s="69"/>
      <c r="JYD687" s="69"/>
      <c r="JYE687" s="107"/>
      <c r="JYF687" s="2"/>
      <c r="JYG687" s="15"/>
      <c r="JYH687" s="15"/>
      <c r="JYI687" s="80"/>
      <c r="JYJ687" s="52"/>
      <c r="JYK687" s="69"/>
      <c r="JYL687" s="69"/>
      <c r="JYM687" s="69"/>
      <c r="JYN687" s="107"/>
      <c r="JYO687" s="2"/>
      <c r="JYP687" s="15"/>
      <c r="JYQ687" s="15"/>
      <c r="JYR687" s="80"/>
      <c r="JYS687" s="52"/>
      <c r="JYT687" s="69"/>
      <c r="JYU687" s="69"/>
      <c r="JYV687" s="69"/>
      <c r="JYW687" s="107"/>
      <c r="JYX687" s="2"/>
      <c r="JYY687" s="15"/>
      <c r="JYZ687" s="15"/>
      <c r="JZA687" s="80"/>
      <c r="JZB687" s="52"/>
      <c r="JZC687" s="69"/>
      <c r="JZD687" s="69"/>
      <c r="JZE687" s="69"/>
      <c r="JZF687" s="107"/>
      <c r="JZG687" s="2"/>
      <c r="JZH687" s="15"/>
      <c r="JZI687" s="15"/>
      <c r="JZJ687" s="80"/>
      <c r="JZK687" s="52"/>
      <c r="JZL687" s="69"/>
      <c r="JZM687" s="69"/>
      <c r="JZN687" s="69"/>
      <c r="JZO687" s="107"/>
      <c r="JZP687" s="2"/>
      <c r="JZQ687" s="15"/>
      <c r="JZR687" s="15"/>
      <c r="JZS687" s="80"/>
      <c r="JZT687" s="52"/>
      <c r="JZU687" s="69"/>
      <c r="JZV687" s="69"/>
      <c r="JZW687" s="69"/>
      <c r="JZX687" s="107"/>
      <c r="JZY687" s="2"/>
      <c r="JZZ687" s="15"/>
      <c r="KAA687" s="15"/>
      <c r="KAB687" s="80"/>
      <c r="KAC687" s="52"/>
      <c r="KAD687" s="69"/>
      <c r="KAE687" s="69"/>
      <c r="KAF687" s="69"/>
      <c r="KAG687" s="107"/>
      <c r="KAH687" s="2"/>
      <c r="KAI687" s="15"/>
      <c r="KAJ687" s="15"/>
      <c r="KAK687" s="80"/>
      <c r="KAL687" s="52"/>
      <c r="KAM687" s="69"/>
      <c r="KAN687" s="69"/>
      <c r="KAO687" s="69"/>
      <c r="KAP687" s="107"/>
      <c r="KAQ687" s="2"/>
      <c r="KAR687" s="15"/>
      <c r="KAS687" s="15"/>
      <c r="KAT687" s="80"/>
      <c r="KAU687" s="52"/>
      <c r="KAV687" s="69"/>
      <c r="KAW687" s="69"/>
      <c r="KAX687" s="69"/>
      <c r="KAY687" s="107"/>
      <c r="KAZ687" s="2"/>
      <c r="KBA687" s="15"/>
      <c r="KBB687" s="15"/>
      <c r="KBC687" s="80"/>
      <c r="KBD687" s="52"/>
      <c r="KBE687" s="69"/>
      <c r="KBF687" s="69"/>
      <c r="KBG687" s="69"/>
      <c r="KBH687" s="107"/>
      <c r="KBI687" s="2"/>
      <c r="KBJ687" s="15"/>
      <c r="KBK687" s="15"/>
      <c r="KBL687" s="80"/>
      <c r="KBM687" s="52"/>
      <c r="KBN687" s="69"/>
      <c r="KBO687" s="69"/>
      <c r="KBP687" s="69"/>
      <c r="KBQ687" s="107"/>
      <c r="KBR687" s="2"/>
      <c r="KBS687" s="15"/>
      <c r="KBT687" s="15"/>
      <c r="KBU687" s="80"/>
      <c r="KBV687" s="52"/>
      <c r="KBW687" s="69"/>
      <c r="KBX687" s="69"/>
      <c r="KBY687" s="69"/>
      <c r="KBZ687" s="107"/>
      <c r="KCA687" s="2"/>
      <c r="KCB687" s="15"/>
      <c r="KCC687" s="15"/>
      <c r="KCD687" s="80"/>
      <c r="KCE687" s="52"/>
      <c r="KCF687" s="69"/>
      <c r="KCG687" s="69"/>
      <c r="KCH687" s="69"/>
      <c r="KCI687" s="107"/>
      <c r="KCJ687" s="2"/>
      <c r="KCK687" s="15"/>
      <c r="KCL687" s="15"/>
      <c r="KCM687" s="80"/>
      <c r="KCN687" s="52"/>
      <c r="KCO687" s="69"/>
      <c r="KCP687" s="69"/>
      <c r="KCQ687" s="69"/>
      <c r="KCR687" s="107"/>
      <c r="KCS687" s="2"/>
      <c r="KCT687" s="15"/>
      <c r="KCU687" s="15"/>
      <c r="KCV687" s="80"/>
      <c r="KCW687" s="52"/>
      <c r="KCX687" s="69"/>
      <c r="KCY687" s="69"/>
      <c r="KCZ687" s="69"/>
      <c r="KDA687" s="107"/>
      <c r="KDB687" s="2"/>
      <c r="KDC687" s="15"/>
      <c r="KDD687" s="15"/>
      <c r="KDE687" s="80"/>
      <c r="KDF687" s="52"/>
      <c r="KDG687" s="69"/>
      <c r="KDH687" s="69"/>
      <c r="KDI687" s="69"/>
      <c r="KDJ687" s="107"/>
      <c r="KDK687" s="2"/>
      <c r="KDL687" s="15"/>
      <c r="KDM687" s="15"/>
      <c r="KDN687" s="80"/>
      <c r="KDO687" s="52"/>
      <c r="KDP687" s="69"/>
      <c r="KDQ687" s="69"/>
      <c r="KDR687" s="69"/>
      <c r="KDS687" s="107"/>
      <c r="KDT687" s="2"/>
      <c r="KDU687" s="15"/>
      <c r="KDV687" s="15"/>
      <c r="KDW687" s="80"/>
      <c r="KDX687" s="52"/>
      <c r="KDY687" s="69"/>
      <c r="KDZ687" s="69"/>
      <c r="KEA687" s="69"/>
      <c r="KEB687" s="107"/>
      <c r="KEC687" s="2"/>
      <c r="KED687" s="15"/>
      <c r="KEE687" s="15"/>
      <c r="KEF687" s="80"/>
      <c r="KEG687" s="52"/>
      <c r="KEH687" s="69"/>
      <c r="KEI687" s="69"/>
      <c r="KEJ687" s="69"/>
      <c r="KEK687" s="107"/>
      <c r="KEL687" s="2"/>
      <c r="KEM687" s="15"/>
      <c r="KEN687" s="15"/>
      <c r="KEO687" s="80"/>
      <c r="KEP687" s="52"/>
      <c r="KEQ687" s="69"/>
      <c r="KER687" s="69"/>
      <c r="KES687" s="69"/>
      <c r="KET687" s="107"/>
      <c r="KEU687" s="2"/>
      <c r="KEV687" s="15"/>
      <c r="KEW687" s="15"/>
      <c r="KEX687" s="80"/>
      <c r="KEY687" s="52"/>
      <c r="KEZ687" s="69"/>
      <c r="KFA687" s="69"/>
      <c r="KFB687" s="69"/>
      <c r="KFC687" s="107"/>
      <c r="KFD687" s="2"/>
      <c r="KFE687" s="15"/>
      <c r="KFF687" s="15"/>
      <c r="KFG687" s="80"/>
      <c r="KFH687" s="52"/>
      <c r="KFI687" s="69"/>
      <c r="KFJ687" s="69"/>
      <c r="KFK687" s="69"/>
      <c r="KFL687" s="107"/>
      <c r="KFM687" s="2"/>
      <c r="KFN687" s="15"/>
      <c r="KFO687" s="15"/>
      <c r="KFP687" s="80"/>
      <c r="KFQ687" s="52"/>
      <c r="KFR687" s="69"/>
      <c r="KFS687" s="69"/>
      <c r="KFT687" s="69"/>
      <c r="KFU687" s="107"/>
      <c r="KFV687" s="2"/>
      <c r="KFW687" s="15"/>
      <c r="KFX687" s="15"/>
      <c r="KFY687" s="80"/>
      <c r="KFZ687" s="52"/>
      <c r="KGA687" s="69"/>
      <c r="KGB687" s="69"/>
      <c r="KGC687" s="69"/>
      <c r="KGD687" s="107"/>
      <c r="KGE687" s="2"/>
      <c r="KGF687" s="15"/>
      <c r="KGG687" s="15"/>
      <c r="KGH687" s="80"/>
      <c r="KGI687" s="52"/>
      <c r="KGJ687" s="69"/>
      <c r="KGK687" s="69"/>
      <c r="KGL687" s="69"/>
      <c r="KGM687" s="107"/>
      <c r="KGN687" s="2"/>
      <c r="KGO687" s="15"/>
      <c r="KGP687" s="15"/>
      <c r="KGQ687" s="80"/>
      <c r="KGR687" s="52"/>
      <c r="KGS687" s="69"/>
      <c r="KGT687" s="69"/>
      <c r="KGU687" s="69"/>
      <c r="KGV687" s="107"/>
      <c r="KGW687" s="2"/>
      <c r="KGX687" s="15"/>
      <c r="KGY687" s="15"/>
      <c r="KGZ687" s="80"/>
      <c r="KHA687" s="52"/>
      <c r="KHB687" s="69"/>
      <c r="KHC687" s="69"/>
      <c r="KHD687" s="69"/>
      <c r="KHE687" s="107"/>
      <c r="KHF687" s="2"/>
      <c r="KHG687" s="15"/>
      <c r="KHH687" s="15"/>
      <c r="KHI687" s="80"/>
      <c r="KHJ687" s="52"/>
      <c r="KHK687" s="69"/>
      <c r="KHL687" s="69"/>
      <c r="KHM687" s="69"/>
      <c r="KHN687" s="107"/>
      <c r="KHO687" s="2"/>
      <c r="KHP687" s="15"/>
      <c r="KHQ687" s="15"/>
      <c r="KHR687" s="80"/>
      <c r="KHS687" s="52"/>
      <c r="KHT687" s="69"/>
      <c r="KHU687" s="69"/>
      <c r="KHV687" s="69"/>
      <c r="KHW687" s="107"/>
      <c r="KHX687" s="2"/>
      <c r="KHY687" s="15"/>
      <c r="KHZ687" s="15"/>
      <c r="KIA687" s="80"/>
      <c r="KIB687" s="52"/>
      <c r="KIC687" s="69"/>
      <c r="KID687" s="69"/>
      <c r="KIE687" s="69"/>
      <c r="KIF687" s="107"/>
      <c r="KIG687" s="2"/>
      <c r="KIH687" s="15"/>
      <c r="KII687" s="15"/>
      <c r="KIJ687" s="80"/>
      <c r="KIK687" s="52"/>
      <c r="KIL687" s="69"/>
      <c r="KIM687" s="69"/>
      <c r="KIN687" s="69"/>
      <c r="KIO687" s="107"/>
      <c r="KIP687" s="2"/>
      <c r="KIQ687" s="15"/>
      <c r="KIR687" s="15"/>
      <c r="KIS687" s="80"/>
      <c r="KIT687" s="52"/>
      <c r="KIU687" s="69"/>
      <c r="KIV687" s="69"/>
      <c r="KIW687" s="69"/>
      <c r="KIX687" s="107"/>
      <c r="KIY687" s="2"/>
      <c r="KIZ687" s="15"/>
      <c r="KJA687" s="15"/>
      <c r="KJB687" s="80"/>
      <c r="KJC687" s="52"/>
      <c r="KJD687" s="69"/>
      <c r="KJE687" s="69"/>
      <c r="KJF687" s="69"/>
      <c r="KJG687" s="107"/>
      <c r="KJH687" s="2"/>
      <c r="KJI687" s="15"/>
      <c r="KJJ687" s="15"/>
      <c r="KJK687" s="80"/>
      <c r="KJL687" s="52"/>
      <c r="KJM687" s="69"/>
      <c r="KJN687" s="69"/>
      <c r="KJO687" s="69"/>
      <c r="KJP687" s="107"/>
      <c r="KJQ687" s="2"/>
      <c r="KJR687" s="15"/>
      <c r="KJS687" s="15"/>
      <c r="KJT687" s="80"/>
      <c r="KJU687" s="52"/>
      <c r="KJV687" s="69"/>
      <c r="KJW687" s="69"/>
      <c r="KJX687" s="69"/>
      <c r="KJY687" s="107"/>
      <c r="KJZ687" s="2"/>
      <c r="KKA687" s="15"/>
      <c r="KKB687" s="15"/>
      <c r="KKC687" s="80"/>
      <c r="KKD687" s="52"/>
      <c r="KKE687" s="69"/>
      <c r="KKF687" s="69"/>
      <c r="KKG687" s="69"/>
      <c r="KKH687" s="107"/>
      <c r="KKI687" s="2"/>
      <c r="KKJ687" s="15"/>
      <c r="KKK687" s="15"/>
      <c r="KKL687" s="80"/>
      <c r="KKM687" s="52"/>
      <c r="KKN687" s="69"/>
      <c r="KKO687" s="69"/>
      <c r="KKP687" s="69"/>
      <c r="KKQ687" s="107"/>
      <c r="KKR687" s="2"/>
      <c r="KKS687" s="15"/>
      <c r="KKT687" s="15"/>
      <c r="KKU687" s="80"/>
      <c r="KKV687" s="52"/>
      <c r="KKW687" s="69"/>
      <c r="KKX687" s="69"/>
      <c r="KKY687" s="69"/>
      <c r="KKZ687" s="107"/>
      <c r="KLA687" s="2"/>
      <c r="KLB687" s="15"/>
      <c r="KLC687" s="15"/>
      <c r="KLD687" s="80"/>
      <c r="KLE687" s="52"/>
      <c r="KLF687" s="69"/>
      <c r="KLG687" s="69"/>
      <c r="KLH687" s="69"/>
      <c r="KLI687" s="107"/>
      <c r="KLJ687" s="2"/>
      <c r="KLK687" s="15"/>
      <c r="KLL687" s="15"/>
      <c r="KLM687" s="80"/>
      <c r="KLN687" s="52"/>
      <c r="KLO687" s="69"/>
      <c r="KLP687" s="69"/>
      <c r="KLQ687" s="69"/>
      <c r="KLR687" s="107"/>
      <c r="KLS687" s="2"/>
      <c r="KLT687" s="15"/>
      <c r="KLU687" s="15"/>
      <c r="KLV687" s="80"/>
      <c r="KLW687" s="52"/>
      <c r="KLX687" s="69"/>
      <c r="KLY687" s="69"/>
      <c r="KLZ687" s="69"/>
      <c r="KMA687" s="107"/>
      <c r="KMB687" s="2"/>
      <c r="KMC687" s="15"/>
      <c r="KMD687" s="15"/>
      <c r="KME687" s="80"/>
      <c r="KMF687" s="52"/>
      <c r="KMG687" s="69"/>
      <c r="KMH687" s="69"/>
      <c r="KMI687" s="69"/>
      <c r="KMJ687" s="107"/>
      <c r="KMK687" s="2"/>
      <c r="KML687" s="15"/>
      <c r="KMM687" s="15"/>
      <c r="KMN687" s="80"/>
      <c r="KMO687" s="52"/>
      <c r="KMP687" s="69"/>
      <c r="KMQ687" s="69"/>
      <c r="KMR687" s="69"/>
      <c r="KMS687" s="107"/>
      <c r="KMT687" s="2"/>
      <c r="KMU687" s="15"/>
      <c r="KMV687" s="15"/>
      <c r="KMW687" s="80"/>
      <c r="KMX687" s="52"/>
      <c r="KMY687" s="69"/>
      <c r="KMZ687" s="69"/>
      <c r="KNA687" s="69"/>
      <c r="KNB687" s="107"/>
      <c r="KNC687" s="2"/>
      <c r="KND687" s="15"/>
      <c r="KNE687" s="15"/>
      <c r="KNF687" s="80"/>
      <c r="KNG687" s="52"/>
      <c r="KNH687" s="69"/>
      <c r="KNI687" s="69"/>
      <c r="KNJ687" s="69"/>
      <c r="KNK687" s="107"/>
      <c r="KNL687" s="2"/>
      <c r="KNM687" s="15"/>
      <c r="KNN687" s="15"/>
      <c r="KNO687" s="80"/>
      <c r="KNP687" s="52"/>
      <c r="KNQ687" s="69"/>
      <c r="KNR687" s="69"/>
      <c r="KNS687" s="69"/>
      <c r="KNT687" s="107"/>
      <c r="KNU687" s="2"/>
      <c r="KNV687" s="15"/>
      <c r="KNW687" s="15"/>
      <c r="KNX687" s="80"/>
      <c r="KNY687" s="52"/>
      <c r="KNZ687" s="69"/>
      <c r="KOA687" s="69"/>
      <c r="KOB687" s="69"/>
      <c r="KOC687" s="107"/>
      <c r="KOD687" s="2"/>
      <c r="KOE687" s="15"/>
      <c r="KOF687" s="15"/>
      <c r="KOG687" s="80"/>
      <c r="KOH687" s="52"/>
      <c r="KOI687" s="69"/>
      <c r="KOJ687" s="69"/>
      <c r="KOK687" s="69"/>
      <c r="KOL687" s="107"/>
      <c r="KOM687" s="2"/>
      <c r="KON687" s="15"/>
      <c r="KOO687" s="15"/>
      <c r="KOP687" s="80"/>
      <c r="KOQ687" s="52"/>
      <c r="KOR687" s="69"/>
      <c r="KOS687" s="69"/>
      <c r="KOT687" s="69"/>
      <c r="KOU687" s="107"/>
      <c r="KOV687" s="2"/>
      <c r="KOW687" s="15"/>
      <c r="KOX687" s="15"/>
      <c r="KOY687" s="80"/>
      <c r="KOZ687" s="52"/>
      <c r="KPA687" s="69"/>
      <c r="KPB687" s="69"/>
      <c r="KPC687" s="69"/>
      <c r="KPD687" s="107"/>
      <c r="KPE687" s="2"/>
      <c r="KPF687" s="15"/>
      <c r="KPG687" s="15"/>
      <c r="KPH687" s="80"/>
      <c r="KPI687" s="52"/>
      <c r="KPJ687" s="69"/>
      <c r="KPK687" s="69"/>
      <c r="KPL687" s="69"/>
      <c r="KPM687" s="107"/>
      <c r="KPN687" s="2"/>
      <c r="KPO687" s="15"/>
      <c r="KPP687" s="15"/>
      <c r="KPQ687" s="80"/>
      <c r="KPR687" s="52"/>
      <c r="KPS687" s="69"/>
      <c r="KPT687" s="69"/>
      <c r="KPU687" s="69"/>
      <c r="KPV687" s="107"/>
      <c r="KPW687" s="2"/>
      <c r="KPX687" s="15"/>
      <c r="KPY687" s="15"/>
      <c r="KPZ687" s="80"/>
      <c r="KQA687" s="52"/>
      <c r="KQB687" s="69"/>
      <c r="KQC687" s="69"/>
      <c r="KQD687" s="69"/>
      <c r="KQE687" s="107"/>
      <c r="KQF687" s="2"/>
      <c r="KQG687" s="15"/>
      <c r="KQH687" s="15"/>
      <c r="KQI687" s="80"/>
      <c r="KQJ687" s="52"/>
      <c r="KQK687" s="69"/>
      <c r="KQL687" s="69"/>
      <c r="KQM687" s="69"/>
      <c r="KQN687" s="107"/>
      <c r="KQO687" s="2"/>
      <c r="KQP687" s="15"/>
      <c r="KQQ687" s="15"/>
      <c r="KQR687" s="80"/>
      <c r="KQS687" s="52"/>
      <c r="KQT687" s="69"/>
      <c r="KQU687" s="69"/>
      <c r="KQV687" s="69"/>
      <c r="KQW687" s="107"/>
      <c r="KQX687" s="2"/>
      <c r="KQY687" s="15"/>
      <c r="KQZ687" s="15"/>
      <c r="KRA687" s="80"/>
      <c r="KRB687" s="52"/>
      <c r="KRC687" s="69"/>
      <c r="KRD687" s="69"/>
      <c r="KRE687" s="69"/>
      <c r="KRF687" s="107"/>
      <c r="KRG687" s="2"/>
      <c r="KRH687" s="15"/>
      <c r="KRI687" s="15"/>
      <c r="KRJ687" s="80"/>
      <c r="KRK687" s="52"/>
      <c r="KRL687" s="69"/>
      <c r="KRM687" s="69"/>
      <c r="KRN687" s="69"/>
      <c r="KRO687" s="107"/>
      <c r="KRP687" s="2"/>
      <c r="KRQ687" s="15"/>
      <c r="KRR687" s="15"/>
      <c r="KRS687" s="80"/>
      <c r="KRT687" s="52"/>
      <c r="KRU687" s="69"/>
      <c r="KRV687" s="69"/>
      <c r="KRW687" s="69"/>
      <c r="KRX687" s="107"/>
      <c r="KRY687" s="2"/>
      <c r="KRZ687" s="15"/>
      <c r="KSA687" s="15"/>
      <c r="KSB687" s="80"/>
      <c r="KSC687" s="52"/>
      <c r="KSD687" s="69"/>
      <c r="KSE687" s="69"/>
      <c r="KSF687" s="69"/>
      <c r="KSG687" s="107"/>
      <c r="KSH687" s="2"/>
      <c r="KSI687" s="15"/>
      <c r="KSJ687" s="15"/>
      <c r="KSK687" s="80"/>
      <c r="KSL687" s="52"/>
      <c r="KSM687" s="69"/>
      <c r="KSN687" s="69"/>
      <c r="KSO687" s="69"/>
      <c r="KSP687" s="107"/>
      <c r="KSQ687" s="2"/>
      <c r="KSR687" s="15"/>
      <c r="KSS687" s="15"/>
      <c r="KST687" s="80"/>
      <c r="KSU687" s="52"/>
      <c r="KSV687" s="69"/>
      <c r="KSW687" s="69"/>
      <c r="KSX687" s="69"/>
      <c r="KSY687" s="107"/>
      <c r="KSZ687" s="2"/>
      <c r="KTA687" s="15"/>
      <c r="KTB687" s="15"/>
      <c r="KTC687" s="80"/>
      <c r="KTD687" s="52"/>
      <c r="KTE687" s="69"/>
      <c r="KTF687" s="69"/>
      <c r="KTG687" s="69"/>
      <c r="KTH687" s="107"/>
      <c r="KTI687" s="2"/>
      <c r="KTJ687" s="15"/>
      <c r="KTK687" s="15"/>
      <c r="KTL687" s="80"/>
      <c r="KTM687" s="52"/>
      <c r="KTN687" s="69"/>
      <c r="KTO687" s="69"/>
      <c r="KTP687" s="69"/>
      <c r="KTQ687" s="107"/>
      <c r="KTR687" s="2"/>
      <c r="KTS687" s="15"/>
      <c r="KTT687" s="15"/>
      <c r="KTU687" s="80"/>
      <c r="KTV687" s="52"/>
      <c r="KTW687" s="69"/>
      <c r="KTX687" s="69"/>
      <c r="KTY687" s="69"/>
      <c r="KTZ687" s="107"/>
      <c r="KUA687" s="2"/>
      <c r="KUB687" s="15"/>
      <c r="KUC687" s="15"/>
      <c r="KUD687" s="80"/>
      <c r="KUE687" s="52"/>
      <c r="KUF687" s="69"/>
      <c r="KUG687" s="69"/>
      <c r="KUH687" s="69"/>
      <c r="KUI687" s="107"/>
      <c r="KUJ687" s="2"/>
      <c r="KUK687" s="15"/>
      <c r="KUL687" s="15"/>
      <c r="KUM687" s="80"/>
      <c r="KUN687" s="52"/>
      <c r="KUO687" s="69"/>
      <c r="KUP687" s="69"/>
      <c r="KUQ687" s="69"/>
      <c r="KUR687" s="107"/>
      <c r="KUS687" s="2"/>
      <c r="KUT687" s="15"/>
      <c r="KUU687" s="15"/>
      <c r="KUV687" s="80"/>
      <c r="KUW687" s="52"/>
      <c r="KUX687" s="69"/>
      <c r="KUY687" s="69"/>
      <c r="KUZ687" s="69"/>
      <c r="KVA687" s="107"/>
      <c r="KVB687" s="2"/>
      <c r="KVC687" s="15"/>
      <c r="KVD687" s="15"/>
      <c r="KVE687" s="80"/>
      <c r="KVF687" s="52"/>
      <c r="KVG687" s="69"/>
      <c r="KVH687" s="69"/>
      <c r="KVI687" s="69"/>
      <c r="KVJ687" s="107"/>
      <c r="KVK687" s="2"/>
      <c r="KVL687" s="15"/>
      <c r="KVM687" s="15"/>
      <c r="KVN687" s="80"/>
      <c r="KVO687" s="52"/>
      <c r="KVP687" s="69"/>
      <c r="KVQ687" s="69"/>
      <c r="KVR687" s="69"/>
      <c r="KVS687" s="107"/>
      <c r="KVT687" s="2"/>
      <c r="KVU687" s="15"/>
      <c r="KVV687" s="15"/>
      <c r="KVW687" s="80"/>
      <c r="KVX687" s="52"/>
      <c r="KVY687" s="69"/>
      <c r="KVZ687" s="69"/>
      <c r="KWA687" s="69"/>
      <c r="KWB687" s="107"/>
      <c r="KWC687" s="2"/>
      <c r="KWD687" s="15"/>
      <c r="KWE687" s="15"/>
      <c r="KWF687" s="80"/>
      <c r="KWG687" s="52"/>
      <c r="KWH687" s="69"/>
      <c r="KWI687" s="69"/>
      <c r="KWJ687" s="69"/>
      <c r="KWK687" s="107"/>
      <c r="KWL687" s="2"/>
      <c r="KWM687" s="15"/>
      <c r="KWN687" s="15"/>
      <c r="KWO687" s="80"/>
      <c r="KWP687" s="52"/>
      <c r="KWQ687" s="69"/>
      <c r="KWR687" s="69"/>
      <c r="KWS687" s="69"/>
      <c r="KWT687" s="107"/>
      <c r="KWU687" s="2"/>
      <c r="KWV687" s="15"/>
      <c r="KWW687" s="15"/>
      <c r="KWX687" s="80"/>
      <c r="KWY687" s="52"/>
      <c r="KWZ687" s="69"/>
      <c r="KXA687" s="69"/>
      <c r="KXB687" s="69"/>
      <c r="KXC687" s="107"/>
      <c r="KXD687" s="2"/>
      <c r="KXE687" s="15"/>
      <c r="KXF687" s="15"/>
      <c r="KXG687" s="80"/>
      <c r="KXH687" s="52"/>
      <c r="KXI687" s="69"/>
      <c r="KXJ687" s="69"/>
      <c r="KXK687" s="69"/>
      <c r="KXL687" s="107"/>
      <c r="KXM687" s="2"/>
      <c r="KXN687" s="15"/>
      <c r="KXO687" s="15"/>
      <c r="KXP687" s="80"/>
      <c r="KXQ687" s="52"/>
      <c r="KXR687" s="69"/>
      <c r="KXS687" s="69"/>
      <c r="KXT687" s="69"/>
      <c r="KXU687" s="107"/>
      <c r="KXV687" s="2"/>
      <c r="KXW687" s="15"/>
      <c r="KXX687" s="15"/>
      <c r="KXY687" s="80"/>
      <c r="KXZ687" s="52"/>
      <c r="KYA687" s="69"/>
      <c r="KYB687" s="69"/>
      <c r="KYC687" s="69"/>
      <c r="KYD687" s="107"/>
      <c r="KYE687" s="2"/>
      <c r="KYF687" s="15"/>
      <c r="KYG687" s="15"/>
      <c r="KYH687" s="80"/>
      <c r="KYI687" s="52"/>
      <c r="KYJ687" s="69"/>
      <c r="KYK687" s="69"/>
      <c r="KYL687" s="69"/>
      <c r="KYM687" s="107"/>
      <c r="KYN687" s="2"/>
      <c r="KYO687" s="15"/>
      <c r="KYP687" s="15"/>
      <c r="KYQ687" s="80"/>
      <c r="KYR687" s="52"/>
      <c r="KYS687" s="69"/>
      <c r="KYT687" s="69"/>
      <c r="KYU687" s="69"/>
      <c r="KYV687" s="107"/>
      <c r="KYW687" s="2"/>
      <c r="KYX687" s="15"/>
      <c r="KYY687" s="15"/>
      <c r="KYZ687" s="80"/>
      <c r="KZA687" s="52"/>
      <c r="KZB687" s="69"/>
      <c r="KZC687" s="69"/>
      <c r="KZD687" s="69"/>
      <c r="KZE687" s="107"/>
      <c r="KZF687" s="2"/>
      <c r="KZG687" s="15"/>
      <c r="KZH687" s="15"/>
      <c r="KZI687" s="80"/>
      <c r="KZJ687" s="52"/>
      <c r="KZK687" s="69"/>
      <c r="KZL687" s="69"/>
      <c r="KZM687" s="69"/>
      <c r="KZN687" s="107"/>
      <c r="KZO687" s="2"/>
      <c r="KZP687" s="15"/>
      <c r="KZQ687" s="15"/>
      <c r="KZR687" s="80"/>
      <c r="KZS687" s="52"/>
      <c r="KZT687" s="69"/>
      <c r="KZU687" s="69"/>
      <c r="KZV687" s="69"/>
      <c r="KZW687" s="107"/>
      <c r="KZX687" s="2"/>
      <c r="KZY687" s="15"/>
      <c r="KZZ687" s="15"/>
      <c r="LAA687" s="80"/>
      <c r="LAB687" s="52"/>
      <c r="LAC687" s="69"/>
      <c r="LAD687" s="69"/>
      <c r="LAE687" s="69"/>
      <c r="LAF687" s="107"/>
      <c r="LAG687" s="2"/>
      <c r="LAH687" s="15"/>
      <c r="LAI687" s="15"/>
      <c r="LAJ687" s="80"/>
      <c r="LAK687" s="52"/>
      <c r="LAL687" s="69"/>
      <c r="LAM687" s="69"/>
      <c r="LAN687" s="69"/>
      <c r="LAO687" s="107"/>
      <c r="LAP687" s="2"/>
      <c r="LAQ687" s="15"/>
      <c r="LAR687" s="15"/>
      <c r="LAS687" s="80"/>
      <c r="LAT687" s="52"/>
      <c r="LAU687" s="69"/>
      <c r="LAV687" s="69"/>
      <c r="LAW687" s="69"/>
      <c r="LAX687" s="107"/>
      <c r="LAY687" s="2"/>
      <c r="LAZ687" s="15"/>
      <c r="LBA687" s="15"/>
      <c r="LBB687" s="80"/>
      <c r="LBC687" s="52"/>
      <c r="LBD687" s="69"/>
      <c r="LBE687" s="69"/>
      <c r="LBF687" s="69"/>
      <c r="LBG687" s="107"/>
      <c r="LBH687" s="2"/>
      <c r="LBI687" s="15"/>
      <c r="LBJ687" s="15"/>
      <c r="LBK687" s="80"/>
      <c r="LBL687" s="52"/>
      <c r="LBM687" s="69"/>
      <c r="LBN687" s="69"/>
      <c r="LBO687" s="69"/>
      <c r="LBP687" s="107"/>
      <c r="LBQ687" s="2"/>
      <c r="LBR687" s="15"/>
      <c r="LBS687" s="15"/>
      <c r="LBT687" s="80"/>
      <c r="LBU687" s="52"/>
      <c r="LBV687" s="69"/>
      <c r="LBW687" s="69"/>
      <c r="LBX687" s="69"/>
      <c r="LBY687" s="107"/>
      <c r="LBZ687" s="2"/>
      <c r="LCA687" s="15"/>
      <c r="LCB687" s="15"/>
      <c r="LCC687" s="80"/>
      <c r="LCD687" s="52"/>
      <c r="LCE687" s="69"/>
      <c r="LCF687" s="69"/>
      <c r="LCG687" s="69"/>
      <c r="LCH687" s="107"/>
      <c r="LCI687" s="2"/>
      <c r="LCJ687" s="15"/>
      <c r="LCK687" s="15"/>
      <c r="LCL687" s="80"/>
      <c r="LCM687" s="52"/>
      <c r="LCN687" s="69"/>
      <c r="LCO687" s="69"/>
      <c r="LCP687" s="69"/>
      <c r="LCQ687" s="107"/>
      <c r="LCR687" s="2"/>
      <c r="LCS687" s="15"/>
      <c r="LCT687" s="15"/>
      <c r="LCU687" s="80"/>
      <c r="LCV687" s="52"/>
      <c r="LCW687" s="69"/>
      <c r="LCX687" s="69"/>
      <c r="LCY687" s="69"/>
      <c r="LCZ687" s="107"/>
      <c r="LDA687" s="2"/>
      <c r="LDB687" s="15"/>
      <c r="LDC687" s="15"/>
      <c r="LDD687" s="80"/>
      <c r="LDE687" s="52"/>
      <c r="LDF687" s="69"/>
      <c r="LDG687" s="69"/>
      <c r="LDH687" s="69"/>
      <c r="LDI687" s="107"/>
      <c r="LDJ687" s="2"/>
      <c r="LDK687" s="15"/>
      <c r="LDL687" s="15"/>
      <c r="LDM687" s="80"/>
      <c r="LDN687" s="52"/>
      <c r="LDO687" s="69"/>
      <c r="LDP687" s="69"/>
      <c r="LDQ687" s="69"/>
      <c r="LDR687" s="107"/>
      <c r="LDS687" s="2"/>
      <c r="LDT687" s="15"/>
      <c r="LDU687" s="15"/>
      <c r="LDV687" s="80"/>
      <c r="LDW687" s="52"/>
      <c r="LDX687" s="69"/>
      <c r="LDY687" s="69"/>
      <c r="LDZ687" s="69"/>
      <c r="LEA687" s="107"/>
      <c r="LEB687" s="2"/>
      <c r="LEC687" s="15"/>
      <c r="LED687" s="15"/>
      <c r="LEE687" s="80"/>
      <c r="LEF687" s="52"/>
      <c r="LEG687" s="69"/>
      <c r="LEH687" s="69"/>
      <c r="LEI687" s="69"/>
      <c r="LEJ687" s="107"/>
      <c r="LEK687" s="2"/>
      <c r="LEL687" s="15"/>
      <c r="LEM687" s="15"/>
      <c r="LEN687" s="80"/>
      <c r="LEO687" s="52"/>
      <c r="LEP687" s="69"/>
      <c r="LEQ687" s="69"/>
      <c r="LER687" s="69"/>
      <c r="LES687" s="107"/>
      <c r="LET687" s="2"/>
      <c r="LEU687" s="15"/>
      <c r="LEV687" s="15"/>
      <c r="LEW687" s="80"/>
      <c r="LEX687" s="52"/>
      <c r="LEY687" s="69"/>
      <c r="LEZ687" s="69"/>
      <c r="LFA687" s="69"/>
      <c r="LFB687" s="107"/>
      <c r="LFC687" s="2"/>
      <c r="LFD687" s="15"/>
      <c r="LFE687" s="15"/>
      <c r="LFF687" s="80"/>
      <c r="LFG687" s="52"/>
      <c r="LFH687" s="69"/>
      <c r="LFI687" s="69"/>
      <c r="LFJ687" s="69"/>
      <c r="LFK687" s="107"/>
      <c r="LFL687" s="2"/>
      <c r="LFM687" s="15"/>
      <c r="LFN687" s="15"/>
      <c r="LFO687" s="80"/>
      <c r="LFP687" s="52"/>
      <c r="LFQ687" s="69"/>
      <c r="LFR687" s="69"/>
      <c r="LFS687" s="69"/>
      <c r="LFT687" s="107"/>
      <c r="LFU687" s="2"/>
      <c r="LFV687" s="15"/>
      <c r="LFW687" s="15"/>
      <c r="LFX687" s="80"/>
      <c r="LFY687" s="52"/>
      <c r="LFZ687" s="69"/>
      <c r="LGA687" s="69"/>
      <c r="LGB687" s="69"/>
      <c r="LGC687" s="107"/>
      <c r="LGD687" s="2"/>
      <c r="LGE687" s="15"/>
      <c r="LGF687" s="15"/>
      <c r="LGG687" s="80"/>
      <c r="LGH687" s="52"/>
      <c r="LGI687" s="69"/>
      <c r="LGJ687" s="69"/>
      <c r="LGK687" s="69"/>
      <c r="LGL687" s="107"/>
      <c r="LGM687" s="2"/>
      <c r="LGN687" s="15"/>
      <c r="LGO687" s="15"/>
      <c r="LGP687" s="80"/>
      <c r="LGQ687" s="52"/>
      <c r="LGR687" s="69"/>
      <c r="LGS687" s="69"/>
      <c r="LGT687" s="69"/>
      <c r="LGU687" s="107"/>
      <c r="LGV687" s="2"/>
      <c r="LGW687" s="15"/>
      <c r="LGX687" s="15"/>
      <c r="LGY687" s="80"/>
      <c r="LGZ687" s="52"/>
      <c r="LHA687" s="69"/>
      <c r="LHB687" s="69"/>
      <c r="LHC687" s="69"/>
      <c r="LHD687" s="107"/>
      <c r="LHE687" s="2"/>
      <c r="LHF687" s="15"/>
      <c r="LHG687" s="15"/>
      <c r="LHH687" s="80"/>
      <c r="LHI687" s="52"/>
      <c r="LHJ687" s="69"/>
      <c r="LHK687" s="69"/>
      <c r="LHL687" s="69"/>
      <c r="LHM687" s="107"/>
      <c r="LHN687" s="2"/>
      <c r="LHO687" s="15"/>
      <c r="LHP687" s="15"/>
      <c r="LHQ687" s="80"/>
      <c r="LHR687" s="52"/>
      <c r="LHS687" s="69"/>
      <c r="LHT687" s="69"/>
      <c r="LHU687" s="69"/>
      <c r="LHV687" s="107"/>
      <c r="LHW687" s="2"/>
      <c r="LHX687" s="15"/>
      <c r="LHY687" s="15"/>
      <c r="LHZ687" s="80"/>
      <c r="LIA687" s="52"/>
      <c r="LIB687" s="69"/>
      <c r="LIC687" s="69"/>
      <c r="LID687" s="69"/>
      <c r="LIE687" s="107"/>
      <c r="LIF687" s="2"/>
      <c r="LIG687" s="15"/>
      <c r="LIH687" s="15"/>
      <c r="LII687" s="80"/>
      <c r="LIJ687" s="52"/>
      <c r="LIK687" s="69"/>
      <c r="LIL687" s="69"/>
      <c r="LIM687" s="69"/>
      <c r="LIN687" s="107"/>
      <c r="LIO687" s="2"/>
      <c r="LIP687" s="15"/>
      <c r="LIQ687" s="15"/>
      <c r="LIR687" s="80"/>
      <c r="LIS687" s="52"/>
      <c r="LIT687" s="69"/>
      <c r="LIU687" s="69"/>
      <c r="LIV687" s="69"/>
      <c r="LIW687" s="107"/>
      <c r="LIX687" s="2"/>
      <c r="LIY687" s="15"/>
      <c r="LIZ687" s="15"/>
      <c r="LJA687" s="80"/>
      <c r="LJB687" s="52"/>
      <c r="LJC687" s="69"/>
      <c r="LJD687" s="69"/>
      <c r="LJE687" s="69"/>
      <c r="LJF687" s="107"/>
      <c r="LJG687" s="2"/>
      <c r="LJH687" s="15"/>
      <c r="LJI687" s="15"/>
      <c r="LJJ687" s="80"/>
      <c r="LJK687" s="52"/>
      <c r="LJL687" s="69"/>
      <c r="LJM687" s="69"/>
      <c r="LJN687" s="69"/>
      <c r="LJO687" s="107"/>
      <c r="LJP687" s="2"/>
      <c r="LJQ687" s="15"/>
      <c r="LJR687" s="15"/>
      <c r="LJS687" s="80"/>
      <c r="LJT687" s="52"/>
      <c r="LJU687" s="69"/>
      <c r="LJV687" s="69"/>
      <c r="LJW687" s="69"/>
      <c r="LJX687" s="107"/>
      <c r="LJY687" s="2"/>
      <c r="LJZ687" s="15"/>
      <c r="LKA687" s="15"/>
      <c r="LKB687" s="80"/>
      <c r="LKC687" s="52"/>
      <c r="LKD687" s="69"/>
      <c r="LKE687" s="69"/>
      <c r="LKF687" s="69"/>
      <c r="LKG687" s="107"/>
      <c r="LKH687" s="2"/>
      <c r="LKI687" s="15"/>
      <c r="LKJ687" s="15"/>
      <c r="LKK687" s="80"/>
      <c r="LKL687" s="52"/>
      <c r="LKM687" s="69"/>
      <c r="LKN687" s="69"/>
      <c r="LKO687" s="69"/>
      <c r="LKP687" s="107"/>
      <c r="LKQ687" s="2"/>
      <c r="LKR687" s="15"/>
      <c r="LKS687" s="15"/>
      <c r="LKT687" s="80"/>
      <c r="LKU687" s="52"/>
      <c r="LKV687" s="69"/>
      <c r="LKW687" s="69"/>
      <c r="LKX687" s="69"/>
      <c r="LKY687" s="107"/>
      <c r="LKZ687" s="2"/>
      <c r="LLA687" s="15"/>
      <c r="LLB687" s="15"/>
      <c r="LLC687" s="80"/>
      <c r="LLD687" s="52"/>
      <c r="LLE687" s="69"/>
      <c r="LLF687" s="69"/>
      <c r="LLG687" s="69"/>
      <c r="LLH687" s="107"/>
      <c r="LLI687" s="2"/>
      <c r="LLJ687" s="15"/>
      <c r="LLK687" s="15"/>
      <c r="LLL687" s="80"/>
      <c r="LLM687" s="52"/>
      <c r="LLN687" s="69"/>
      <c r="LLO687" s="69"/>
      <c r="LLP687" s="69"/>
      <c r="LLQ687" s="107"/>
      <c r="LLR687" s="2"/>
      <c r="LLS687" s="15"/>
      <c r="LLT687" s="15"/>
      <c r="LLU687" s="80"/>
      <c r="LLV687" s="52"/>
      <c r="LLW687" s="69"/>
      <c r="LLX687" s="69"/>
      <c r="LLY687" s="69"/>
      <c r="LLZ687" s="107"/>
      <c r="LMA687" s="2"/>
      <c r="LMB687" s="15"/>
      <c r="LMC687" s="15"/>
      <c r="LMD687" s="80"/>
      <c r="LME687" s="52"/>
      <c r="LMF687" s="69"/>
      <c r="LMG687" s="69"/>
      <c r="LMH687" s="69"/>
      <c r="LMI687" s="107"/>
      <c r="LMJ687" s="2"/>
      <c r="LMK687" s="15"/>
      <c r="LML687" s="15"/>
      <c r="LMM687" s="80"/>
      <c r="LMN687" s="52"/>
      <c r="LMO687" s="69"/>
      <c r="LMP687" s="69"/>
      <c r="LMQ687" s="69"/>
      <c r="LMR687" s="107"/>
      <c r="LMS687" s="2"/>
      <c r="LMT687" s="15"/>
      <c r="LMU687" s="15"/>
      <c r="LMV687" s="80"/>
      <c r="LMW687" s="52"/>
      <c r="LMX687" s="69"/>
      <c r="LMY687" s="69"/>
      <c r="LMZ687" s="69"/>
      <c r="LNA687" s="107"/>
      <c r="LNB687" s="2"/>
      <c r="LNC687" s="15"/>
      <c r="LND687" s="15"/>
      <c r="LNE687" s="80"/>
      <c r="LNF687" s="52"/>
      <c r="LNG687" s="69"/>
      <c r="LNH687" s="69"/>
      <c r="LNI687" s="69"/>
      <c r="LNJ687" s="107"/>
      <c r="LNK687" s="2"/>
      <c r="LNL687" s="15"/>
      <c r="LNM687" s="15"/>
      <c r="LNN687" s="80"/>
      <c r="LNO687" s="52"/>
      <c r="LNP687" s="69"/>
      <c r="LNQ687" s="69"/>
      <c r="LNR687" s="69"/>
      <c r="LNS687" s="107"/>
      <c r="LNT687" s="2"/>
      <c r="LNU687" s="15"/>
      <c r="LNV687" s="15"/>
      <c r="LNW687" s="80"/>
      <c r="LNX687" s="52"/>
      <c r="LNY687" s="69"/>
      <c r="LNZ687" s="69"/>
      <c r="LOA687" s="69"/>
      <c r="LOB687" s="107"/>
      <c r="LOC687" s="2"/>
      <c r="LOD687" s="15"/>
      <c r="LOE687" s="15"/>
      <c r="LOF687" s="80"/>
      <c r="LOG687" s="52"/>
      <c r="LOH687" s="69"/>
      <c r="LOI687" s="69"/>
      <c r="LOJ687" s="69"/>
      <c r="LOK687" s="107"/>
      <c r="LOL687" s="2"/>
      <c r="LOM687" s="15"/>
      <c r="LON687" s="15"/>
      <c r="LOO687" s="80"/>
      <c r="LOP687" s="52"/>
      <c r="LOQ687" s="69"/>
      <c r="LOR687" s="69"/>
      <c r="LOS687" s="69"/>
      <c r="LOT687" s="107"/>
      <c r="LOU687" s="2"/>
      <c r="LOV687" s="15"/>
      <c r="LOW687" s="15"/>
      <c r="LOX687" s="80"/>
      <c r="LOY687" s="52"/>
      <c r="LOZ687" s="69"/>
      <c r="LPA687" s="69"/>
      <c r="LPB687" s="69"/>
      <c r="LPC687" s="107"/>
      <c r="LPD687" s="2"/>
      <c r="LPE687" s="15"/>
      <c r="LPF687" s="15"/>
      <c r="LPG687" s="80"/>
      <c r="LPH687" s="52"/>
      <c r="LPI687" s="69"/>
      <c r="LPJ687" s="69"/>
      <c r="LPK687" s="69"/>
      <c r="LPL687" s="107"/>
      <c r="LPM687" s="2"/>
      <c r="LPN687" s="15"/>
      <c r="LPO687" s="15"/>
      <c r="LPP687" s="80"/>
      <c r="LPQ687" s="52"/>
      <c r="LPR687" s="69"/>
      <c r="LPS687" s="69"/>
      <c r="LPT687" s="69"/>
      <c r="LPU687" s="107"/>
      <c r="LPV687" s="2"/>
      <c r="LPW687" s="15"/>
      <c r="LPX687" s="15"/>
      <c r="LPY687" s="80"/>
      <c r="LPZ687" s="52"/>
      <c r="LQA687" s="69"/>
      <c r="LQB687" s="69"/>
      <c r="LQC687" s="69"/>
      <c r="LQD687" s="107"/>
      <c r="LQE687" s="2"/>
      <c r="LQF687" s="15"/>
      <c r="LQG687" s="15"/>
      <c r="LQH687" s="80"/>
      <c r="LQI687" s="52"/>
      <c r="LQJ687" s="69"/>
      <c r="LQK687" s="69"/>
      <c r="LQL687" s="69"/>
      <c r="LQM687" s="107"/>
      <c r="LQN687" s="2"/>
      <c r="LQO687" s="15"/>
      <c r="LQP687" s="15"/>
      <c r="LQQ687" s="80"/>
      <c r="LQR687" s="52"/>
      <c r="LQS687" s="69"/>
      <c r="LQT687" s="69"/>
      <c r="LQU687" s="69"/>
      <c r="LQV687" s="107"/>
      <c r="LQW687" s="2"/>
      <c r="LQX687" s="15"/>
      <c r="LQY687" s="15"/>
      <c r="LQZ687" s="80"/>
      <c r="LRA687" s="52"/>
      <c r="LRB687" s="69"/>
      <c r="LRC687" s="69"/>
      <c r="LRD687" s="69"/>
      <c r="LRE687" s="107"/>
      <c r="LRF687" s="2"/>
      <c r="LRG687" s="15"/>
      <c r="LRH687" s="15"/>
      <c r="LRI687" s="80"/>
      <c r="LRJ687" s="52"/>
      <c r="LRK687" s="69"/>
      <c r="LRL687" s="69"/>
      <c r="LRM687" s="69"/>
      <c r="LRN687" s="107"/>
      <c r="LRO687" s="2"/>
      <c r="LRP687" s="15"/>
      <c r="LRQ687" s="15"/>
      <c r="LRR687" s="80"/>
      <c r="LRS687" s="52"/>
      <c r="LRT687" s="69"/>
      <c r="LRU687" s="69"/>
      <c r="LRV687" s="69"/>
      <c r="LRW687" s="107"/>
      <c r="LRX687" s="2"/>
      <c r="LRY687" s="15"/>
      <c r="LRZ687" s="15"/>
      <c r="LSA687" s="80"/>
      <c r="LSB687" s="52"/>
      <c r="LSC687" s="69"/>
      <c r="LSD687" s="69"/>
      <c r="LSE687" s="69"/>
      <c r="LSF687" s="107"/>
      <c r="LSG687" s="2"/>
      <c r="LSH687" s="15"/>
      <c r="LSI687" s="15"/>
      <c r="LSJ687" s="80"/>
      <c r="LSK687" s="52"/>
      <c r="LSL687" s="69"/>
      <c r="LSM687" s="69"/>
      <c r="LSN687" s="69"/>
      <c r="LSO687" s="107"/>
      <c r="LSP687" s="2"/>
      <c r="LSQ687" s="15"/>
      <c r="LSR687" s="15"/>
      <c r="LSS687" s="80"/>
      <c r="LST687" s="52"/>
      <c r="LSU687" s="69"/>
      <c r="LSV687" s="69"/>
      <c r="LSW687" s="69"/>
      <c r="LSX687" s="107"/>
      <c r="LSY687" s="2"/>
      <c r="LSZ687" s="15"/>
      <c r="LTA687" s="15"/>
      <c r="LTB687" s="80"/>
      <c r="LTC687" s="52"/>
      <c r="LTD687" s="69"/>
      <c r="LTE687" s="69"/>
      <c r="LTF687" s="69"/>
      <c r="LTG687" s="107"/>
      <c r="LTH687" s="2"/>
      <c r="LTI687" s="15"/>
      <c r="LTJ687" s="15"/>
      <c r="LTK687" s="80"/>
      <c r="LTL687" s="52"/>
      <c r="LTM687" s="69"/>
      <c r="LTN687" s="69"/>
      <c r="LTO687" s="69"/>
      <c r="LTP687" s="107"/>
      <c r="LTQ687" s="2"/>
      <c r="LTR687" s="15"/>
      <c r="LTS687" s="15"/>
      <c r="LTT687" s="80"/>
      <c r="LTU687" s="52"/>
      <c r="LTV687" s="69"/>
      <c r="LTW687" s="69"/>
      <c r="LTX687" s="69"/>
      <c r="LTY687" s="107"/>
      <c r="LTZ687" s="2"/>
      <c r="LUA687" s="15"/>
      <c r="LUB687" s="15"/>
      <c r="LUC687" s="80"/>
      <c r="LUD687" s="52"/>
      <c r="LUE687" s="69"/>
      <c r="LUF687" s="69"/>
      <c r="LUG687" s="69"/>
      <c r="LUH687" s="107"/>
      <c r="LUI687" s="2"/>
      <c r="LUJ687" s="15"/>
      <c r="LUK687" s="15"/>
      <c r="LUL687" s="80"/>
      <c r="LUM687" s="52"/>
      <c r="LUN687" s="69"/>
      <c r="LUO687" s="69"/>
      <c r="LUP687" s="69"/>
      <c r="LUQ687" s="107"/>
      <c r="LUR687" s="2"/>
      <c r="LUS687" s="15"/>
      <c r="LUT687" s="15"/>
      <c r="LUU687" s="80"/>
      <c r="LUV687" s="52"/>
      <c r="LUW687" s="69"/>
      <c r="LUX687" s="69"/>
      <c r="LUY687" s="69"/>
      <c r="LUZ687" s="107"/>
      <c r="LVA687" s="2"/>
      <c r="LVB687" s="15"/>
      <c r="LVC687" s="15"/>
      <c r="LVD687" s="80"/>
      <c r="LVE687" s="52"/>
      <c r="LVF687" s="69"/>
      <c r="LVG687" s="69"/>
      <c r="LVH687" s="69"/>
      <c r="LVI687" s="107"/>
      <c r="LVJ687" s="2"/>
      <c r="LVK687" s="15"/>
      <c r="LVL687" s="15"/>
      <c r="LVM687" s="80"/>
      <c r="LVN687" s="52"/>
      <c r="LVO687" s="69"/>
      <c r="LVP687" s="69"/>
      <c r="LVQ687" s="69"/>
      <c r="LVR687" s="107"/>
      <c r="LVS687" s="2"/>
      <c r="LVT687" s="15"/>
      <c r="LVU687" s="15"/>
      <c r="LVV687" s="80"/>
      <c r="LVW687" s="52"/>
      <c r="LVX687" s="69"/>
      <c r="LVY687" s="69"/>
      <c r="LVZ687" s="69"/>
      <c r="LWA687" s="107"/>
      <c r="LWB687" s="2"/>
      <c r="LWC687" s="15"/>
      <c r="LWD687" s="15"/>
      <c r="LWE687" s="80"/>
      <c r="LWF687" s="52"/>
      <c r="LWG687" s="69"/>
      <c r="LWH687" s="69"/>
      <c r="LWI687" s="69"/>
      <c r="LWJ687" s="107"/>
      <c r="LWK687" s="2"/>
      <c r="LWL687" s="15"/>
      <c r="LWM687" s="15"/>
      <c r="LWN687" s="80"/>
      <c r="LWO687" s="52"/>
      <c r="LWP687" s="69"/>
      <c r="LWQ687" s="69"/>
      <c r="LWR687" s="69"/>
      <c r="LWS687" s="107"/>
      <c r="LWT687" s="2"/>
      <c r="LWU687" s="15"/>
      <c r="LWV687" s="15"/>
      <c r="LWW687" s="80"/>
      <c r="LWX687" s="52"/>
      <c r="LWY687" s="69"/>
      <c r="LWZ687" s="69"/>
      <c r="LXA687" s="69"/>
      <c r="LXB687" s="107"/>
      <c r="LXC687" s="2"/>
      <c r="LXD687" s="15"/>
      <c r="LXE687" s="15"/>
      <c r="LXF687" s="80"/>
      <c r="LXG687" s="52"/>
      <c r="LXH687" s="69"/>
      <c r="LXI687" s="69"/>
      <c r="LXJ687" s="69"/>
      <c r="LXK687" s="107"/>
      <c r="LXL687" s="2"/>
      <c r="LXM687" s="15"/>
      <c r="LXN687" s="15"/>
      <c r="LXO687" s="80"/>
      <c r="LXP687" s="52"/>
      <c r="LXQ687" s="69"/>
      <c r="LXR687" s="69"/>
      <c r="LXS687" s="69"/>
      <c r="LXT687" s="107"/>
      <c r="LXU687" s="2"/>
      <c r="LXV687" s="15"/>
      <c r="LXW687" s="15"/>
      <c r="LXX687" s="80"/>
      <c r="LXY687" s="52"/>
      <c r="LXZ687" s="69"/>
      <c r="LYA687" s="69"/>
      <c r="LYB687" s="69"/>
      <c r="LYC687" s="107"/>
      <c r="LYD687" s="2"/>
      <c r="LYE687" s="15"/>
      <c r="LYF687" s="15"/>
      <c r="LYG687" s="80"/>
      <c r="LYH687" s="52"/>
      <c r="LYI687" s="69"/>
      <c r="LYJ687" s="69"/>
      <c r="LYK687" s="69"/>
      <c r="LYL687" s="107"/>
      <c r="LYM687" s="2"/>
      <c r="LYN687" s="15"/>
      <c r="LYO687" s="15"/>
      <c r="LYP687" s="80"/>
      <c r="LYQ687" s="52"/>
      <c r="LYR687" s="69"/>
      <c r="LYS687" s="69"/>
      <c r="LYT687" s="69"/>
      <c r="LYU687" s="107"/>
      <c r="LYV687" s="2"/>
      <c r="LYW687" s="15"/>
      <c r="LYX687" s="15"/>
      <c r="LYY687" s="80"/>
      <c r="LYZ687" s="52"/>
      <c r="LZA687" s="69"/>
      <c r="LZB687" s="69"/>
      <c r="LZC687" s="69"/>
      <c r="LZD687" s="107"/>
      <c r="LZE687" s="2"/>
      <c r="LZF687" s="15"/>
      <c r="LZG687" s="15"/>
      <c r="LZH687" s="80"/>
      <c r="LZI687" s="52"/>
      <c r="LZJ687" s="69"/>
      <c r="LZK687" s="69"/>
      <c r="LZL687" s="69"/>
      <c r="LZM687" s="107"/>
      <c r="LZN687" s="2"/>
      <c r="LZO687" s="15"/>
      <c r="LZP687" s="15"/>
      <c r="LZQ687" s="80"/>
      <c r="LZR687" s="52"/>
      <c r="LZS687" s="69"/>
      <c r="LZT687" s="69"/>
      <c r="LZU687" s="69"/>
      <c r="LZV687" s="107"/>
      <c r="LZW687" s="2"/>
      <c r="LZX687" s="15"/>
      <c r="LZY687" s="15"/>
      <c r="LZZ687" s="80"/>
      <c r="MAA687" s="52"/>
      <c r="MAB687" s="69"/>
      <c r="MAC687" s="69"/>
      <c r="MAD687" s="69"/>
      <c r="MAE687" s="107"/>
      <c r="MAF687" s="2"/>
      <c r="MAG687" s="15"/>
      <c r="MAH687" s="15"/>
      <c r="MAI687" s="80"/>
      <c r="MAJ687" s="52"/>
      <c r="MAK687" s="69"/>
      <c r="MAL687" s="69"/>
      <c r="MAM687" s="69"/>
      <c r="MAN687" s="107"/>
      <c r="MAO687" s="2"/>
      <c r="MAP687" s="15"/>
      <c r="MAQ687" s="15"/>
      <c r="MAR687" s="80"/>
      <c r="MAS687" s="52"/>
      <c r="MAT687" s="69"/>
      <c r="MAU687" s="69"/>
      <c r="MAV687" s="69"/>
      <c r="MAW687" s="107"/>
      <c r="MAX687" s="2"/>
      <c r="MAY687" s="15"/>
      <c r="MAZ687" s="15"/>
      <c r="MBA687" s="80"/>
      <c r="MBB687" s="52"/>
      <c r="MBC687" s="69"/>
      <c r="MBD687" s="69"/>
      <c r="MBE687" s="69"/>
      <c r="MBF687" s="107"/>
      <c r="MBG687" s="2"/>
      <c r="MBH687" s="15"/>
      <c r="MBI687" s="15"/>
      <c r="MBJ687" s="80"/>
      <c r="MBK687" s="52"/>
      <c r="MBL687" s="69"/>
      <c r="MBM687" s="69"/>
      <c r="MBN687" s="69"/>
      <c r="MBO687" s="107"/>
      <c r="MBP687" s="2"/>
      <c r="MBQ687" s="15"/>
      <c r="MBR687" s="15"/>
      <c r="MBS687" s="80"/>
      <c r="MBT687" s="52"/>
      <c r="MBU687" s="69"/>
      <c r="MBV687" s="69"/>
      <c r="MBW687" s="69"/>
      <c r="MBX687" s="107"/>
      <c r="MBY687" s="2"/>
      <c r="MBZ687" s="15"/>
      <c r="MCA687" s="15"/>
      <c r="MCB687" s="80"/>
      <c r="MCC687" s="52"/>
      <c r="MCD687" s="69"/>
      <c r="MCE687" s="69"/>
      <c r="MCF687" s="69"/>
      <c r="MCG687" s="107"/>
      <c r="MCH687" s="2"/>
      <c r="MCI687" s="15"/>
      <c r="MCJ687" s="15"/>
      <c r="MCK687" s="80"/>
      <c r="MCL687" s="52"/>
      <c r="MCM687" s="69"/>
      <c r="MCN687" s="69"/>
      <c r="MCO687" s="69"/>
      <c r="MCP687" s="107"/>
      <c r="MCQ687" s="2"/>
      <c r="MCR687" s="15"/>
      <c r="MCS687" s="15"/>
      <c r="MCT687" s="80"/>
      <c r="MCU687" s="52"/>
      <c r="MCV687" s="69"/>
      <c r="MCW687" s="69"/>
      <c r="MCX687" s="69"/>
      <c r="MCY687" s="107"/>
      <c r="MCZ687" s="2"/>
      <c r="MDA687" s="15"/>
      <c r="MDB687" s="15"/>
      <c r="MDC687" s="80"/>
      <c r="MDD687" s="52"/>
      <c r="MDE687" s="69"/>
      <c r="MDF687" s="69"/>
      <c r="MDG687" s="69"/>
      <c r="MDH687" s="107"/>
      <c r="MDI687" s="2"/>
      <c r="MDJ687" s="15"/>
      <c r="MDK687" s="15"/>
      <c r="MDL687" s="80"/>
      <c r="MDM687" s="52"/>
      <c r="MDN687" s="69"/>
      <c r="MDO687" s="69"/>
      <c r="MDP687" s="69"/>
      <c r="MDQ687" s="107"/>
      <c r="MDR687" s="2"/>
      <c r="MDS687" s="15"/>
      <c r="MDT687" s="15"/>
      <c r="MDU687" s="80"/>
      <c r="MDV687" s="52"/>
      <c r="MDW687" s="69"/>
      <c r="MDX687" s="69"/>
      <c r="MDY687" s="69"/>
      <c r="MDZ687" s="107"/>
      <c r="MEA687" s="2"/>
      <c r="MEB687" s="15"/>
      <c r="MEC687" s="15"/>
      <c r="MED687" s="80"/>
      <c r="MEE687" s="52"/>
      <c r="MEF687" s="69"/>
      <c r="MEG687" s="69"/>
      <c r="MEH687" s="69"/>
      <c r="MEI687" s="107"/>
      <c r="MEJ687" s="2"/>
      <c r="MEK687" s="15"/>
      <c r="MEL687" s="15"/>
      <c r="MEM687" s="80"/>
      <c r="MEN687" s="52"/>
      <c r="MEO687" s="69"/>
      <c r="MEP687" s="69"/>
      <c r="MEQ687" s="69"/>
      <c r="MER687" s="107"/>
      <c r="MES687" s="2"/>
      <c r="MET687" s="15"/>
      <c r="MEU687" s="15"/>
      <c r="MEV687" s="80"/>
      <c r="MEW687" s="52"/>
      <c r="MEX687" s="69"/>
      <c r="MEY687" s="69"/>
      <c r="MEZ687" s="69"/>
      <c r="MFA687" s="107"/>
      <c r="MFB687" s="2"/>
      <c r="MFC687" s="15"/>
      <c r="MFD687" s="15"/>
      <c r="MFE687" s="80"/>
      <c r="MFF687" s="52"/>
      <c r="MFG687" s="69"/>
      <c r="MFH687" s="69"/>
      <c r="MFI687" s="69"/>
      <c r="MFJ687" s="107"/>
      <c r="MFK687" s="2"/>
      <c r="MFL687" s="15"/>
      <c r="MFM687" s="15"/>
      <c r="MFN687" s="80"/>
      <c r="MFO687" s="52"/>
      <c r="MFP687" s="69"/>
      <c r="MFQ687" s="69"/>
      <c r="MFR687" s="69"/>
      <c r="MFS687" s="107"/>
      <c r="MFT687" s="2"/>
      <c r="MFU687" s="15"/>
      <c r="MFV687" s="15"/>
      <c r="MFW687" s="80"/>
      <c r="MFX687" s="52"/>
      <c r="MFY687" s="69"/>
      <c r="MFZ687" s="69"/>
      <c r="MGA687" s="69"/>
      <c r="MGB687" s="107"/>
      <c r="MGC687" s="2"/>
      <c r="MGD687" s="15"/>
      <c r="MGE687" s="15"/>
      <c r="MGF687" s="80"/>
      <c r="MGG687" s="52"/>
      <c r="MGH687" s="69"/>
      <c r="MGI687" s="69"/>
      <c r="MGJ687" s="69"/>
      <c r="MGK687" s="107"/>
      <c r="MGL687" s="2"/>
      <c r="MGM687" s="15"/>
      <c r="MGN687" s="15"/>
      <c r="MGO687" s="80"/>
      <c r="MGP687" s="52"/>
      <c r="MGQ687" s="69"/>
      <c r="MGR687" s="69"/>
      <c r="MGS687" s="69"/>
      <c r="MGT687" s="107"/>
      <c r="MGU687" s="2"/>
      <c r="MGV687" s="15"/>
      <c r="MGW687" s="15"/>
      <c r="MGX687" s="80"/>
      <c r="MGY687" s="52"/>
      <c r="MGZ687" s="69"/>
      <c r="MHA687" s="69"/>
      <c r="MHB687" s="69"/>
      <c r="MHC687" s="107"/>
      <c r="MHD687" s="2"/>
      <c r="MHE687" s="15"/>
      <c r="MHF687" s="15"/>
      <c r="MHG687" s="80"/>
      <c r="MHH687" s="52"/>
      <c r="MHI687" s="69"/>
      <c r="MHJ687" s="69"/>
      <c r="MHK687" s="69"/>
      <c r="MHL687" s="107"/>
      <c r="MHM687" s="2"/>
      <c r="MHN687" s="15"/>
      <c r="MHO687" s="15"/>
      <c r="MHP687" s="80"/>
      <c r="MHQ687" s="52"/>
      <c r="MHR687" s="69"/>
      <c r="MHS687" s="69"/>
      <c r="MHT687" s="69"/>
      <c r="MHU687" s="107"/>
      <c r="MHV687" s="2"/>
      <c r="MHW687" s="15"/>
      <c r="MHX687" s="15"/>
      <c r="MHY687" s="80"/>
      <c r="MHZ687" s="52"/>
      <c r="MIA687" s="69"/>
      <c r="MIB687" s="69"/>
      <c r="MIC687" s="69"/>
      <c r="MID687" s="107"/>
      <c r="MIE687" s="2"/>
      <c r="MIF687" s="15"/>
      <c r="MIG687" s="15"/>
      <c r="MIH687" s="80"/>
      <c r="MII687" s="52"/>
      <c r="MIJ687" s="69"/>
      <c r="MIK687" s="69"/>
      <c r="MIL687" s="69"/>
      <c r="MIM687" s="107"/>
      <c r="MIN687" s="2"/>
      <c r="MIO687" s="15"/>
      <c r="MIP687" s="15"/>
      <c r="MIQ687" s="80"/>
      <c r="MIR687" s="52"/>
      <c r="MIS687" s="69"/>
      <c r="MIT687" s="69"/>
      <c r="MIU687" s="69"/>
      <c r="MIV687" s="107"/>
      <c r="MIW687" s="2"/>
      <c r="MIX687" s="15"/>
      <c r="MIY687" s="15"/>
      <c r="MIZ687" s="80"/>
      <c r="MJA687" s="52"/>
      <c r="MJB687" s="69"/>
      <c r="MJC687" s="69"/>
      <c r="MJD687" s="69"/>
      <c r="MJE687" s="107"/>
      <c r="MJF687" s="2"/>
      <c r="MJG687" s="15"/>
      <c r="MJH687" s="15"/>
      <c r="MJI687" s="80"/>
      <c r="MJJ687" s="52"/>
      <c r="MJK687" s="69"/>
      <c r="MJL687" s="69"/>
      <c r="MJM687" s="69"/>
      <c r="MJN687" s="107"/>
      <c r="MJO687" s="2"/>
      <c r="MJP687" s="15"/>
      <c r="MJQ687" s="15"/>
      <c r="MJR687" s="80"/>
      <c r="MJS687" s="52"/>
      <c r="MJT687" s="69"/>
      <c r="MJU687" s="69"/>
      <c r="MJV687" s="69"/>
      <c r="MJW687" s="107"/>
      <c r="MJX687" s="2"/>
      <c r="MJY687" s="15"/>
      <c r="MJZ687" s="15"/>
      <c r="MKA687" s="80"/>
      <c r="MKB687" s="52"/>
      <c r="MKC687" s="69"/>
      <c r="MKD687" s="69"/>
      <c r="MKE687" s="69"/>
      <c r="MKF687" s="107"/>
      <c r="MKG687" s="2"/>
      <c r="MKH687" s="15"/>
      <c r="MKI687" s="15"/>
      <c r="MKJ687" s="80"/>
      <c r="MKK687" s="52"/>
      <c r="MKL687" s="69"/>
      <c r="MKM687" s="69"/>
      <c r="MKN687" s="69"/>
      <c r="MKO687" s="107"/>
      <c r="MKP687" s="2"/>
      <c r="MKQ687" s="15"/>
      <c r="MKR687" s="15"/>
      <c r="MKS687" s="80"/>
      <c r="MKT687" s="52"/>
      <c r="MKU687" s="69"/>
      <c r="MKV687" s="69"/>
      <c r="MKW687" s="69"/>
      <c r="MKX687" s="107"/>
      <c r="MKY687" s="2"/>
      <c r="MKZ687" s="15"/>
      <c r="MLA687" s="15"/>
      <c r="MLB687" s="80"/>
      <c r="MLC687" s="52"/>
      <c r="MLD687" s="69"/>
      <c r="MLE687" s="69"/>
      <c r="MLF687" s="69"/>
      <c r="MLG687" s="107"/>
      <c r="MLH687" s="2"/>
      <c r="MLI687" s="15"/>
      <c r="MLJ687" s="15"/>
      <c r="MLK687" s="80"/>
      <c r="MLL687" s="52"/>
      <c r="MLM687" s="69"/>
      <c r="MLN687" s="69"/>
      <c r="MLO687" s="69"/>
      <c r="MLP687" s="107"/>
      <c r="MLQ687" s="2"/>
      <c r="MLR687" s="15"/>
      <c r="MLS687" s="15"/>
      <c r="MLT687" s="80"/>
      <c r="MLU687" s="52"/>
      <c r="MLV687" s="69"/>
      <c r="MLW687" s="69"/>
      <c r="MLX687" s="69"/>
      <c r="MLY687" s="107"/>
      <c r="MLZ687" s="2"/>
      <c r="MMA687" s="15"/>
      <c r="MMB687" s="15"/>
      <c r="MMC687" s="80"/>
      <c r="MMD687" s="52"/>
      <c r="MME687" s="69"/>
      <c r="MMF687" s="69"/>
      <c r="MMG687" s="69"/>
      <c r="MMH687" s="107"/>
      <c r="MMI687" s="2"/>
      <c r="MMJ687" s="15"/>
      <c r="MMK687" s="15"/>
      <c r="MML687" s="80"/>
      <c r="MMM687" s="52"/>
      <c r="MMN687" s="69"/>
      <c r="MMO687" s="69"/>
      <c r="MMP687" s="69"/>
      <c r="MMQ687" s="107"/>
      <c r="MMR687" s="2"/>
      <c r="MMS687" s="15"/>
      <c r="MMT687" s="15"/>
      <c r="MMU687" s="80"/>
      <c r="MMV687" s="52"/>
      <c r="MMW687" s="69"/>
      <c r="MMX687" s="69"/>
      <c r="MMY687" s="69"/>
      <c r="MMZ687" s="107"/>
      <c r="MNA687" s="2"/>
      <c r="MNB687" s="15"/>
      <c r="MNC687" s="15"/>
      <c r="MND687" s="80"/>
      <c r="MNE687" s="52"/>
      <c r="MNF687" s="69"/>
      <c r="MNG687" s="69"/>
      <c r="MNH687" s="69"/>
      <c r="MNI687" s="107"/>
      <c r="MNJ687" s="2"/>
      <c r="MNK687" s="15"/>
      <c r="MNL687" s="15"/>
      <c r="MNM687" s="80"/>
      <c r="MNN687" s="52"/>
      <c r="MNO687" s="69"/>
      <c r="MNP687" s="69"/>
      <c r="MNQ687" s="69"/>
      <c r="MNR687" s="107"/>
      <c r="MNS687" s="2"/>
      <c r="MNT687" s="15"/>
      <c r="MNU687" s="15"/>
      <c r="MNV687" s="80"/>
      <c r="MNW687" s="52"/>
      <c r="MNX687" s="69"/>
      <c r="MNY687" s="69"/>
      <c r="MNZ687" s="69"/>
      <c r="MOA687" s="107"/>
      <c r="MOB687" s="2"/>
      <c r="MOC687" s="15"/>
      <c r="MOD687" s="15"/>
      <c r="MOE687" s="80"/>
      <c r="MOF687" s="52"/>
      <c r="MOG687" s="69"/>
      <c r="MOH687" s="69"/>
      <c r="MOI687" s="69"/>
      <c r="MOJ687" s="107"/>
      <c r="MOK687" s="2"/>
      <c r="MOL687" s="15"/>
      <c r="MOM687" s="15"/>
      <c r="MON687" s="80"/>
      <c r="MOO687" s="52"/>
      <c r="MOP687" s="69"/>
      <c r="MOQ687" s="69"/>
      <c r="MOR687" s="69"/>
      <c r="MOS687" s="107"/>
      <c r="MOT687" s="2"/>
      <c r="MOU687" s="15"/>
      <c r="MOV687" s="15"/>
      <c r="MOW687" s="80"/>
      <c r="MOX687" s="52"/>
      <c r="MOY687" s="69"/>
      <c r="MOZ687" s="69"/>
      <c r="MPA687" s="69"/>
      <c r="MPB687" s="107"/>
      <c r="MPC687" s="2"/>
      <c r="MPD687" s="15"/>
      <c r="MPE687" s="15"/>
      <c r="MPF687" s="80"/>
      <c r="MPG687" s="52"/>
      <c r="MPH687" s="69"/>
      <c r="MPI687" s="69"/>
      <c r="MPJ687" s="69"/>
      <c r="MPK687" s="107"/>
      <c r="MPL687" s="2"/>
      <c r="MPM687" s="15"/>
      <c r="MPN687" s="15"/>
      <c r="MPO687" s="80"/>
      <c r="MPP687" s="52"/>
      <c r="MPQ687" s="69"/>
      <c r="MPR687" s="69"/>
      <c r="MPS687" s="69"/>
      <c r="MPT687" s="107"/>
      <c r="MPU687" s="2"/>
      <c r="MPV687" s="15"/>
      <c r="MPW687" s="15"/>
      <c r="MPX687" s="80"/>
      <c r="MPY687" s="52"/>
      <c r="MPZ687" s="69"/>
      <c r="MQA687" s="69"/>
      <c r="MQB687" s="69"/>
      <c r="MQC687" s="107"/>
      <c r="MQD687" s="2"/>
      <c r="MQE687" s="15"/>
      <c r="MQF687" s="15"/>
      <c r="MQG687" s="80"/>
      <c r="MQH687" s="52"/>
      <c r="MQI687" s="69"/>
      <c r="MQJ687" s="69"/>
      <c r="MQK687" s="69"/>
      <c r="MQL687" s="107"/>
      <c r="MQM687" s="2"/>
      <c r="MQN687" s="15"/>
      <c r="MQO687" s="15"/>
      <c r="MQP687" s="80"/>
      <c r="MQQ687" s="52"/>
      <c r="MQR687" s="69"/>
      <c r="MQS687" s="69"/>
      <c r="MQT687" s="69"/>
      <c r="MQU687" s="107"/>
      <c r="MQV687" s="2"/>
      <c r="MQW687" s="15"/>
      <c r="MQX687" s="15"/>
      <c r="MQY687" s="80"/>
      <c r="MQZ687" s="52"/>
      <c r="MRA687" s="69"/>
      <c r="MRB687" s="69"/>
      <c r="MRC687" s="69"/>
      <c r="MRD687" s="107"/>
      <c r="MRE687" s="2"/>
      <c r="MRF687" s="15"/>
      <c r="MRG687" s="15"/>
      <c r="MRH687" s="80"/>
      <c r="MRI687" s="52"/>
      <c r="MRJ687" s="69"/>
      <c r="MRK687" s="69"/>
      <c r="MRL687" s="69"/>
      <c r="MRM687" s="107"/>
      <c r="MRN687" s="2"/>
      <c r="MRO687" s="15"/>
      <c r="MRP687" s="15"/>
      <c r="MRQ687" s="80"/>
      <c r="MRR687" s="52"/>
      <c r="MRS687" s="69"/>
      <c r="MRT687" s="69"/>
      <c r="MRU687" s="69"/>
      <c r="MRV687" s="107"/>
      <c r="MRW687" s="2"/>
      <c r="MRX687" s="15"/>
      <c r="MRY687" s="15"/>
      <c r="MRZ687" s="80"/>
      <c r="MSA687" s="52"/>
      <c r="MSB687" s="69"/>
      <c r="MSC687" s="69"/>
      <c r="MSD687" s="69"/>
      <c r="MSE687" s="107"/>
      <c r="MSF687" s="2"/>
      <c r="MSG687" s="15"/>
      <c r="MSH687" s="15"/>
      <c r="MSI687" s="80"/>
      <c r="MSJ687" s="52"/>
      <c r="MSK687" s="69"/>
      <c r="MSL687" s="69"/>
      <c r="MSM687" s="69"/>
      <c r="MSN687" s="107"/>
      <c r="MSO687" s="2"/>
      <c r="MSP687" s="15"/>
      <c r="MSQ687" s="15"/>
      <c r="MSR687" s="80"/>
      <c r="MSS687" s="52"/>
      <c r="MST687" s="69"/>
      <c r="MSU687" s="69"/>
      <c r="MSV687" s="69"/>
      <c r="MSW687" s="107"/>
      <c r="MSX687" s="2"/>
      <c r="MSY687" s="15"/>
      <c r="MSZ687" s="15"/>
      <c r="MTA687" s="80"/>
      <c r="MTB687" s="52"/>
      <c r="MTC687" s="69"/>
      <c r="MTD687" s="69"/>
      <c r="MTE687" s="69"/>
      <c r="MTF687" s="107"/>
      <c r="MTG687" s="2"/>
      <c r="MTH687" s="15"/>
      <c r="MTI687" s="15"/>
      <c r="MTJ687" s="80"/>
      <c r="MTK687" s="52"/>
      <c r="MTL687" s="69"/>
      <c r="MTM687" s="69"/>
      <c r="MTN687" s="69"/>
      <c r="MTO687" s="107"/>
      <c r="MTP687" s="2"/>
      <c r="MTQ687" s="15"/>
      <c r="MTR687" s="15"/>
      <c r="MTS687" s="80"/>
      <c r="MTT687" s="52"/>
      <c r="MTU687" s="69"/>
      <c r="MTV687" s="69"/>
      <c r="MTW687" s="69"/>
      <c r="MTX687" s="107"/>
      <c r="MTY687" s="2"/>
      <c r="MTZ687" s="15"/>
      <c r="MUA687" s="15"/>
      <c r="MUB687" s="80"/>
      <c r="MUC687" s="52"/>
      <c r="MUD687" s="69"/>
      <c r="MUE687" s="69"/>
      <c r="MUF687" s="69"/>
      <c r="MUG687" s="107"/>
      <c r="MUH687" s="2"/>
      <c r="MUI687" s="15"/>
      <c r="MUJ687" s="15"/>
      <c r="MUK687" s="80"/>
      <c r="MUL687" s="52"/>
      <c r="MUM687" s="69"/>
      <c r="MUN687" s="69"/>
      <c r="MUO687" s="69"/>
      <c r="MUP687" s="107"/>
      <c r="MUQ687" s="2"/>
      <c r="MUR687" s="15"/>
      <c r="MUS687" s="15"/>
      <c r="MUT687" s="80"/>
      <c r="MUU687" s="52"/>
      <c r="MUV687" s="69"/>
      <c r="MUW687" s="69"/>
      <c r="MUX687" s="69"/>
      <c r="MUY687" s="107"/>
      <c r="MUZ687" s="2"/>
      <c r="MVA687" s="15"/>
      <c r="MVB687" s="15"/>
      <c r="MVC687" s="80"/>
      <c r="MVD687" s="52"/>
      <c r="MVE687" s="69"/>
      <c r="MVF687" s="69"/>
      <c r="MVG687" s="69"/>
      <c r="MVH687" s="107"/>
      <c r="MVI687" s="2"/>
      <c r="MVJ687" s="15"/>
      <c r="MVK687" s="15"/>
      <c r="MVL687" s="80"/>
      <c r="MVM687" s="52"/>
      <c r="MVN687" s="69"/>
      <c r="MVO687" s="69"/>
      <c r="MVP687" s="69"/>
      <c r="MVQ687" s="107"/>
      <c r="MVR687" s="2"/>
      <c r="MVS687" s="15"/>
      <c r="MVT687" s="15"/>
      <c r="MVU687" s="80"/>
      <c r="MVV687" s="52"/>
      <c r="MVW687" s="69"/>
      <c r="MVX687" s="69"/>
      <c r="MVY687" s="69"/>
      <c r="MVZ687" s="107"/>
      <c r="MWA687" s="2"/>
      <c r="MWB687" s="15"/>
      <c r="MWC687" s="15"/>
      <c r="MWD687" s="80"/>
      <c r="MWE687" s="52"/>
      <c r="MWF687" s="69"/>
      <c r="MWG687" s="69"/>
      <c r="MWH687" s="69"/>
      <c r="MWI687" s="107"/>
      <c r="MWJ687" s="2"/>
      <c r="MWK687" s="15"/>
      <c r="MWL687" s="15"/>
      <c r="MWM687" s="80"/>
      <c r="MWN687" s="52"/>
      <c r="MWO687" s="69"/>
      <c r="MWP687" s="69"/>
      <c r="MWQ687" s="69"/>
      <c r="MWR687" s="107"/>
      <c r="MWS687" s="2"/>
      <c r="MWT687" s="15"/>
      <c r="MWU687" s="15"/>
      <c r="MWV687" s="80"/>
      <c r="MWW687" s="52"/>
      <c r="MWX687" s="69"/>
      <c r="MWY687" s="69"/>
      <c r="MWZ687" s="69"/>
      <c r="MXA687" s="107"/>
      <c r="MXB687" s="2"/>
      <c r="MXC687" s="15"/>
      <c r="MXD687" s="15"/>
      <c r="MXE687" s="80"/>
      <c r="MXF687" s="52"/>
      <c r="MXG687" s="69"/>
      <c r="MXH687" s="69"/>
      <c r="MXI687" s="69"/>
      <c r="MXJ687" s="107"/>
      <c r="MXK687" s="2"/>
      <c r="MXL687" s="15"/>
      <c r="MXM687" s="15"/>
      <c r="MXN687" s="80"/>
      <c r="MXO687" s="52"/>
      <c r="MXP687" s="69"/>
      <c r="MXQ687" s="69"/>
      <c r="MXR687" s="69"/>
      <c r="MXS687" s="107"/>
      <c r="MXT687" s="2"/>
      <c r="MXU687" s="15"/>
      <c r="MXV687" s="15"/>
      <c r="MXW687" s="80"/>
      <c r="MXX687" s="52"/>
      <c r="MXY687" s="69"/>
      <c r="MXZ687" s="69"/>
      <c r="MYA687" s="69"/>
      <c r="MYB687" s="107"/>
      <c r="MYC687" s="2"/>
      <c r="MYD687" s="15"/>
      <c r="MYE687" s="15"/>
      <c r="MYF687" s="80"/>
      <c r="MYG687" s="52"/>
      <c r="MYH687" s="69"/>
      <c r="MYI687" s="69"/>
      <c r="MYJ687" s="69"/>
      <c r="MYK687" s="107"/>
      <c r="MYL687" s="2"/>
      <c r="MYM687" s="15"/>
      <c r="MYN687" s="15"/>
      <c r="MYO687" s="80"/>
      <c r="MYP687" s="52"/>
      <c r="MYQ687" s="69"/>
      <c r="MYR687" s="69"/>
      <c r="MYS687" s="69"/>
      <c r="MYT687" s="107"/>
      <c r="MYU687" s="2"/>
      <c r="MYV687" s="15"/>
      <c r="MYW687" s="15"/>
      <c r="MYX687" s="80"/>
      <c r="MYY687" s="52"/>
      <c r="MYZ687" s="69"/>
      <c r="MZA687" s="69"/>
      <c r="MZB687" s="69"/>
      <c r="MZC687" s="107"/>
      <c r="MZD687" s="2"/>
      <c r="MZE687" s="15"/>
      <c r="MZF687" s="15"/>
      <c r="MZG687" s="80"/>
      <c r="MZH687" s="52"/>
      <c r="MZI687" s="69"/>
      <c r="MZJ687" s="69"/>
      <c r="MZK687" s="69"/>
      <c r="MZL687" s="107"/>
      <c r="MZM687" s="2"/>
      <c r="MZN687" s="15"/>
      <c r="MZO687" s="15"/>
      <c r="MZP687" s="80"/>
      <c r="MZQ687" s="52"/>
      <c r="MZR687" s="69"/>
      <c r="MZS687" s="69"/>
      <c r="MZT687" s="69"/>
      <c r="MZU687" s="107"/>
      <c r="MZV687" s="2"/>
      <c r="MZW687" s="15"/>
      <c r="MZX687" s="15"/>
      <c r="MZY687" s="80"/>
      <c r="MZZ687" s="52"/>
      <c r="NAA687" s="69"/>
      <c r="NAB687" s="69"/>
      <c r="NAC687" s="69"/>
      <c r="NAD687" s="107"/>
      <c r="NAE687" s="2"/>
      <c r="NAF687" s="15"/>
      <c r="NAG687" s="15"/>
      <c r="NAH687" s="80"/>
      <c r="NAI687" s="52"/>
      <c r="NAJ687" s="69"/>
      <c r="NAK687" s="69"/>
      <c r="NAL687" s="69"/>
      <c r="NAM687" s="107"/>
      <c r="NAN687" s="2"/>
      <c r="NAO687" s="15"/>
      <c r="NAP687" s="15"/>
      <c r="NAQ687" s="80"/>
      <c r="NAR687" s="52"/>
      <c r="NAS687" s="69"/>
      <c r="NAT687" s="69"/>
      <c r="NAU687" s="69"/>
      <c r="NAV687" s="107"/>
      <c r="NAW687" s="2"/>
      <c r="NAX687" s="15"/>
      <c r="NAY687" s="15"/>
      <c r="NAZ687" s="80"/>
      <c r="NBA687" s="52"/>
      <c r="NBB687" s="69"/>
      <c r="NBC687" s="69"/>
      <c r="NBD687" s="69"/>
      <c r="NBE687" s="107"/>
      <c r="NBF687" s="2"/>
      <c r="NBG687" s="15"/>
      <c r="NBH687" s="15"/>
      <c r="NBI687" s="80"/>
      <c r="NBJ687" s="52"/>
      <c r="NBK687" s="69"/>
      <c r="NBL687" s="69"/>
      <c r="NBM687" s="69"/>
      <c r="NBN687" s="107"/>
      <c r="NBO687" s="2"/>
      <c r="NBP687" s="15"/>
      <c r="NBQ687" s="15"/>
      <c r="NBR687" s="80"/>
      <c r="NBS687" s="52"/>
      <c r="NBT687" s="69"/>
      <c r="NBU687" s="69"/>
      <c r="NBV687" s="69"/>
      <c r="NBW687" s="107"/>
      <c r="NBX687" s="2"/>
      <c r="NBY687" s="15"/>
      <c r="NBZ687" s="15"/>
      <c r="NCA687" s="80"/>
      <c r="NCB687" s="52"/>
      <c r="NCC687" s="69"/>
      <c r="NCD687" s="69"/>
      <c r="NCE687" s="69"/>
      <c r="NCF687" s="107"/>
      <c r="NCG687" s="2"/>
      <c r="NCH687" s="15"/>
      <c r="NCI687" s="15"/>
      <c r="NCJ687" s="80"/>
      <c r="NCK687" s="52"/>
      <c r="NCL687" s="69"/>
      <c r="NCM687" s="69"/>
      <c r="NCN687" s="69"/>
      <c r="NCO687" s="107"/>
      <c r="NCP687" s="2"/>
      <c r="NCQ687" s="15"/>
      <c r="NCR687" s="15"/>
      <c r="NCS687" s="80"/>
      <c r="NCT687" s="52"/>
      <c r="NCU687" s="69"/>
      <c r="NCV687" s="69"/>
      <c r="NCW687" s="69"/>
      <c r="NCX687" s="107"/>
      <c r="NCY687" s="2"/>
      <c r="NCZ687" s="15"/>
      <c r="NDA687" s="15"/>
      <c r="NDB687" s="80"/>
      <c r="NDC687" s="52"/>
      <c r="NDD687" s="69"/>
      <c r="NDE687" s="69"/>
      <c r="NDF687" s="69"/>
      <c r="NDG687" s="107"/>
      <c r="NDH687" s="2"/>
      <c r="NDI687" s="15"/>
      <c r="NDJ687" s="15"/>
      <c r="NDK687" s="80"/>
      <c r="NDL687" s="52"/>
      <c r="NDM687" s="69"/>
      <c r="NDN687" s="69"/>
      <c r="NDO687" s="69"/>
      <c r="NDP687" s="107"/>
      <c r="NDQ687" s="2"/>
      <c r="NDR687" s="15"/>
      <c r="NDS687" s="15"/>
      <c r="NDT687" s="80"/>
      <c r="NDU687" s="52"/>
      <c r="NDV687" s="69"/>
      <c r="NDW687" s="69"/>
      <c r="NDX687" s="69"/>
      <c r="NDY687" s="107"/>
      <c r="NDZ687" s="2"/>
      <c r="NEA687" s="15"/>
      <c r="NEB687" s="15"/>
      <c r="NEC687" s="80"/>
      <c r="NED687" s="52"/>
      <c r="NEE687" s="69"/>
      <c r="NEF687" s="69"/>
      <c r="NEG687" s="69"/>
      <c r="NEH687" s="107"/>
      <c r="NEI687" s="2"/>
      <c r="NEJ687" s="15"/>
      <c r="NEK687" s="15"/>
      <c r="NEL687" s="80"/>
      <c r="NEM687" s="52"/>
      <c r="NEN687" s="69"/>
      <c r="NEO687" s="69"/>
      <c r="NEP687" s="69"/>
      <c r="NEQ687" s="107"/>
      <c r="NER687" s="2"/>
      <c r="NES687" s="15"/>
      <c r="NET687" s="15"/>
      <c r="NEU687" s="80"/>
      <c r="NEV687" s="52"/>
      <c r="NEW687" s="69"/>
      <c r="NEX687" s="69"/>
      <c r="NEY687" s="69"/>
      <c r="NEZ687" s="107"/>
      <c r="NFA687" s="2"/>
      <c r="NFB687" s="15"/>
      <c r="NFC687" s="15"/>
      <c r="NFD687" s="80"/>
      <c r="NFE687" s="52"/>
      <c r="NFF687" s="69"/>
      <c r="NFG687" s="69"/>
      <c r="NFH687" s="69"/>
      <c r="NFI687" s="107"/>
      <c r="NFJ687" s="2"/>
      <c r="NFK687" s="15"/>
      <c r="NFL687" s="15"/>
      <c r="NFM687" s="80"/>
      <c r="NFN687" s="52"/>
      <c r="NFO687" s="69"/>
      <c r="NFP687" s="69"/>
      <c r="NFQ687" s="69"/>
      <c r="NFR687" s="107"/>
      <c r="NFS687" s="2"/>
      <c r="NFT687" s="15"/>
      <c r="NFU687" s="15"/>
      <c r="NFV687" s="80"/>
      <c r="NFW687" s="52"/>
      <c r="NFX687" s="69"/>
      <c r="NFY687" s="69"/>
      <c r="NFZ687" s="69"/>
      <c r="NGA687" s="107"/>
      <c r="NGB687" s="2"/>
      <c r="NGC687" s="15"/>
      <c r="NGD687" s="15"/>
      <c r="NGE687" s="80"/>
      <c r="NGF687" s="52"/>
      <c r="NGG687" s="69"/>
      <c r="NGH687" s="69"/>
      <c r="NGI687" s="69"/>
      <c r="NGJ687" s="107"/>
      <c r="NGK687" s="2"/>
      <c r="NGL687" s="15"/>
      <c r="NGM687" s="15"/>
      <c r="NGN687" s="80"/>
      <c r="NGO687" s="52"/>
      <c r="NGP687" s="69"/>
      <c r="NGQ687" s="69"/>
      <c r="NGR687" s="69"/>
      <c r="NGS687" s="107"/>
      <c r="NGT687" s="2"/>
      <c r="NGU687" s="15"/>
      <c r="NGV687" s="15"/>
      <c r="NGW687" s="80"/>
      <c r="NGX687" s="52"/>
      <c r="NGY687" s="69"/>
      <c r="NGZ687" s="69"/>
      <c r="NHA687" s="69"/>
      <c r="NHB687" s="107"/>
      <c r="NHC687" s="2"/>
      <c r="NHD687" s="15"/>
      <c r="NHE687" s="15"/>
      <c r="NHF687" s="80"/>
      <c r="NHG687" s="52"/>
      <c r="NHH687" s="69"/>
      <c r="NHI687" s="69"/>
      <c r="NHJ687" s="69"/>
      <c r="NHK687" s="107"/>
      <c r="NHL687" s="2"/>
      <c r="NHM687" s="15"/>
      <c r="NHN687" s="15"/>
      <c r="NHO687" s="80"/>
      <c r="NHP687" s="52"/>
      <c r="NHQ687" s="69"/>
      <c r="NHR687" s="69"/>
      <c r="NHS687" s="69"/>
      <c r="NHT687" s="107"/>
      <c r="NHU687" s="2"/>
      <c r="NHV687" s="15"/>
      <c r="NHW687" s="15"/>
      <c r="NHX687" s="80"/>
      <c r="NHY687" s="52"/>
      <c r="NHZ687" s="69"/>
      <c r="NIA687" s="69"/>
      <c r="NIB687" s="69"/>
      <c r="NIC687" s="107"/>
      <c r="NID687" s="2"/>
      <c r="NIE687" s="15"/>
      <c r="NIF687" s="15"/>
      <c r="NIG687" s="80"/>
      <c r="NIH687" s="52"/>
      <c r="NII687" s="69"/>
      <c r="NIJ687" s="69"/>
      <c r="NIK687" s="69"/>
      <c r="NIL687" s="107"/>
      <c r="NIM687" s="2"/>
      <c r="NIN687" s="15"/>
      <c r="NIO687" s="15"/>
      <c r="NIP687" s="80"/>
      <c r="NIQ687" s="52"/>
      <c r="NIR687" s="69"/>
      <c r="NIS687" s="69"/>
      <c r="NIT687" s="69"/>
      <c r="NIU687" s="107"/>
      <c r="NIV687" s="2"/>
      <c r="NIW687" s="15"/>
      <c r="NIX687" s="15"/>
      <c r="NIY687" s="80"/>
      <c r="NIZ687" s="52"/>
      <c r="NJA687" s="69"/>
      <c r="NJB687" s="69"/>
      <c r="NJC687" s="69"/>
      <c r="NJD687" s="107"/>
      <c r="NJE687" s="2"/>
      <c r="NJF687" s="15"/>
      <c r="NJG687" s="15"/>
      <c r="NJH687" s="80"/>
      <c r="NJI687" s="52"/>
      <c r="NJJ687" s="69"/>
      <c r="NJK687" s="69"/>
      <c r="NJL687" s="69"/>
      <c r="NJM687" s="107"/>
      <c r="NJN687" s="2"/>
      <c r="NJO687" s="15"/>
      <c r="NJP687" s="15"/>
      <c r="NJQ687" s="80"/>
      <c r="NJR687" s="52"/>
      <c r="NJS687" s="69"/>
      <c r="NJT687" s="69"/>
      <c r="NJU687" s="69"/>
      <c r="NJV687" s="107"/>
      <c r="NJW687" s="2"/>
      <c r="NJX687" s="15"/>
      <c r="NJY687" s="15"/>
      <c r="NJZ687" s="80"/>
      <c r="NKA687" s="52"/>
      <c r="NKB687" s="69"/>
      <c r="NKC687" s="69"/>
      <c r="NKD687" s="69"/>
      <c r="NKE687" s="107"/>
      <c r="NKF687" s="2"/>
      <c r="NKG687" s="15"/>
      <c r="NKH687" s="15"/>
      <c r="NKI687" s="80"/>
      <c r="NKJ687" s="52"/>
      <c r="NKK687" s="69"/>
      <c r="NKL687" s="69"/>
      <c r="NKM687" s="69"/>
      <c r="NKN687" s="107"/>
      <c r="NKO687" s="2"/>
      <c r="NKP687" s="15"/>
      <c r="NKQ687" s="15"/>
      <c r="NKR687" s="80"/>
      <c r="NKS687" s="52"/>
      <c r="NKT687" s="69"/>
      <c r="NKU687" s="69"/>
      <c r="NKV687" s="69"/>
      <c r="NKW687" s="107"/>
      <c r="NKX687" s="2"/>
      <c r="NKY687" s="15"/>
      <c r="NKZ687" s="15"/>
      <c r="NLA687" s="80"/>
      <c r="NLB687" s="52"/>
      <c r="NLC687" s="69"/>
      <c r="NLD687" s="69"/>
      <c r="NLE687" s="69"/>
      <c r="NLF687" s="107"/>
      <c r="NLG687" s="2"/>
      <c r="NLH687" s="15"/>
      <c r="NLI687" s="15"/>
      <c r="NLJ687" s="80"/>
      <c r="NLK687" s="52"/>
      <c r="NLL687" s="69"/>
      <c r="NLM687" s="69"/>
      <c r="NLN687" s="69"/>
      <c r="NLO687" s="107"/>
      <c r="NLP687" s="2"/>
      <c r="NLQ687" s="15"/>
      <c r="NLR687" s="15"/>
      <c r="NLS687" s="80"/>
      <c r="NLT687" s="52"/>
      <c r="NLU687" s="69"/>
      <c r="NLV687" s="69"/>
      <c r="NLW687" s="69"/>
      <c r="NLX687" s="107"/>
      <c r="NLY687" s="2"/>
      <c r="NLZ687" s="15"/>
      <c r="NMA687" s="15"/>
      <c r="NMB687" s="80"/>
      <c r="NMC687" s="52"/>
      <c r="NMD687" s="69"/>
      <c r="NME687" s="69"/>
      <c r="NMF687" s="69"/>
      <c r="NMG687" s="107"/>
      <c r="NMH687" s="2"/>
      <c r="NMI687" s="15"/>
      <c r="NMJ687" s="15"/>
      <c r="NMK687" s="80"/>
      <c r="NML687" s="52"/>
      <c r="NMM687" s="69"/>
      <c r="NMN687" s="69"/>
      <c r="NMO687" s="69"/>
      <c r="NMP687" s="107"/>
      <c r="NMQ687" s="2"/>
      <c r="NMR687" s="15"/>
      <c r="NMS687" s="15"/>
      <c r="NMT687" s="80"/>
      <c r="NMU687" s="52"/>
      <c r="NMV687" s="69"/>
      <c r="NMW687" s="69"/>
      <c r="NMX687" s="69"/>
      <c r="NMY687" s="107"/>
      <c r="NMZ687" s="2"/>
      <c r="NNA687" s="15"/>
      <c r="NNB687" s="15"/>
      <c r="NNC687" s="80"/>
      <c r="NND687" s="52"/>
      <c r="NNE687" s="69"/>
      <c r="NNF687" s="69"/>
      <c r="NNG687" s="69"/>
      <c r="NNH687" s="107"/>
      <c r="NNI687" s="2"/>
      <c r="NNJ687" s="15"/>
      <c r="NNK687" s="15"/>
      <c r="NNL687" s="80"/>
      <c r="NNM687" s="52"/>
      <c r="NNN687" s="69"/>
      <c r="NNO687" s="69"/>
      <c r="NNP687" s="69"/>
      <c r="NNQ687" s="107"/>
      <c r="NNR687" s="2"/>
      <c r="NNS687" s="15"/>
      <c r="NNT687" s="15"/>
      <c r="NNU687" s="80"/>
      <c r="NNV687" s="52"/>
      <c r="NNW687" s="69"/>
      <c r="NNX687" s="69"/>
      <c r="NNY687" s="69"/>
      <c r="NNZ687" s="107"/>
      <c r="NOA687" s="2"/>
      <c r="NOB687" s="15"/>
      <c r="NOC687" s="15"/>
      <c r="NOD687" s="80"/>
      <c r="NOE687" s="52"/>
      <c r="NOF687" s="69"/>
      <c r="NOG687" s="69"/>
      <c r="NOH687" s="69"/>
      <c r="NOI687" s="107"/>
      <c r="NOJ687" s="2"/>
      <c r="NOK687" s="15"/>
      <c r="NOL687" s="15"/>
      <c r="NOM687" s="80"/>
      <c r="NON687" s="52"/>
      <c r="NOO687" s="69"/>
      <c r="NOP687" s="69"/>
      <c r="NOQ687" s="69"/>
      <c r="NOR687" s="107"/>
      <c r="NOS687" s="2"/>
      <c r="NOT687" s="15"/>
      <c r="NOU687" s="15"/>
      <c r="NOV687" s="80"/>
      <c r="NOW687" s="52"/>
      <c r="NOX687" s="69"/>
      <c r="NOY687" s="69"/>
      <c r="NOZ687" s="69"/>
      <c r="NPA687" s="107"/>
      <c r="NPB687" s="2"/>
      <c r="NPC687" s="15"/>
      <c r="NPD687" s="15"/>
      <c r="NPE687" s="80"/>
      <c r="NPF687" s="52"/>
      <c r="NPG687" s="69"/>
      <c r="NPH687" s="69"/>
      <c r="NPI687" s="69"/>
      <c r="NPJ687" s="107"/>
      <c r="NPK687" s="2"/>
      <c r="NPL687" s="15"/>
      <c r="NPM687" s="15"/>
      <c r="NPN687" s="80"/>
      <c r="NPO687" s="52"/>
      <c r="NPP687" s="69"/>
      <c r="NPQ687" s="69"/>
      <c r="NPR687" s="69"/>
      <c r="NPS687" s="107"/>
      <c r="NPT687" s="2"/>
      <c r="NPU687" s="15"/>
      <c r="NPV687" s="15"/>
      <c r="NPW687" s="80"/>
      <c r="NPX687" s="52"/>
      <c r="NPY687" s="69"/>
      <c r="NPZ687" s="69"/>
      <c r="NQA687" s="69"/>
      <c r="NQB687" s="107"/>
      <c r="NQC687" s="2"/>
      <c r="NQD687" s="15"/>
      <c r="NQE687" s="15"/>
      <c r="NQF687" s="80"/>
      <c r="NQG687" s="52"/>
      <c r="NQH687" s="69"/>
      <c r="NQI687" s="69"/>
      <c r="NQJ687" s="69"/>
      <c r="NQK687" s="107"/>
      <c r="NQL687" s="2"/>
      <c r="NQM687" s="15"/>
      <c r="NQN687" s="15"/>
      <c r="NQO687" s="80"/>
      <c r="NQP687" s="52"/>
      <c r="NQQ687" s="69"/>
      <c r="NQR687" s="69"/>
      <c r="NQS687" s="69"/>
      <c r="NQT687" s="107"/>
      <c r="NQU687" s="2"/>
      <c r="NQV687" s="15"/>
      <c r="NQW687" s="15"/>
      <c r="NQX687" s="80"/>
      <c r="NQY687" s="52"/>
      <c r="NQZ687" s="69"/>
      <c r="NRA687" s="69"/>
      <c r="NRB687" s="69"/>
      <c r="NRC687" s="107"/>
      <c r="NRD687" s="2"/>
      <c r="NRE687" s="15"/>
      <c r="NRF687" s="15"/>
      <c r="NRG687" s="80"/>
      <c r="NRH687" s="52"/>
      <c r="NRI687" s="69"/>
      <c r="NRJ687" s="69"/>
      <c r="NRK687" s="69"/>
      <c r="NRL687" s="107"/>
      <c r="NRM687" s="2"/>
      <c r="NRN687" s="15"/>
      <c r="NRO687" s="15"/>
      <c r="NRP687" s="80"/>
      <c r="NRQ687" s="52"/>
      <c r="NRR687" s="69"/>
      <c r="NRS687" s="69"/>
      <c r="NRT687" s="69"/>
      <c r="NRU687" s="107"/>
      <c r="NRV687" s="2"/>
      <c r="NRW687" s="15"/>
      <c r="NRX687" s="15"/>
      <c r="NRY687" s="80"/>
      <c r="NRZ687" s="52"/>
      <c r="NSA687" s="69"/>
      <c r="NSB687" s="69"/>
      <c r="NSC687" s="69"/>
      <c r="NSD687" s="107"/>
      <c r="NSE687" s="2"/>
      <c r="NSF687" s="15"/>
      <c r="NSG687" s="15"/>
      <c r="NSH687" s="80"/>
      <c r="NSI687" s="52"/>
      <c r="NSJ687" s="69"/>
      <c r="NSK687" s="69"/>
      <c r="NSL687" s="69"/>
      <c r="NSM687" s="107"/>
      <c r="NSN687" s="2"/>
      <c r="NSO687" s="15"/>
      <c r="NSP687" s="15"/>
      <c r="NSQ687" s="80"/>
      <c r="NSR687" s="52"/>
      <c r="NSS687" s="69"/>
      <c r="NST687" s="69"/>
      <c r="NSU687" s="69"/>
      <c r="NSV687" s="107"/>
      <c r="NSW687" s="2"/>
      <c r="NSX687" s="15"/>
      <c r="NSY687" s="15"/>
      <c r="NSZ687" s="80"/>
      <c r="NTA687" s="52"/>
      <c r="NTB687" s="69"/>
      <c r="NTC687" s="69"/>
      <c r="NTD687" s="69"/>
      <c r="NTE687" s="107"/>
      <c r="NTF687" s="2"/>
      <c r="NTG687" s="15"/>
      <c r="NTH687" s="15"/>
      <c r="NTI687" s="80"/>
      <c r="NTJ687" s="52"/>
      <c r="NTK687" s="69"/>
      <c r="NTL687" s="69"/>
      <c r="NTM687" s="69"/>
      <c r="NTN687" s="107"/>
      <c r="NTO687" s="2"/>
      <c r="NTP687" s="15"/>
      <c r="NTQ687" s="15"/>
      <c r="NTR687" s="80"/>
      <c r="NTS687" s="52"/>
      <c r="NTT687" s="69"/>
      <c r="NTU687" s="69"/>
      <c r="NTV687" s="69"/>
      <c r="NTW687" s="107"/>
      <c r="NTX687" s="2"/>
      <c r="NTY687" s="15"/>
      <c r="NTZ687" s="15"/>
      <c r="NUA687" s="80"/>
      <c r="NUB687" s="52"/>
      <c r="NUC687" s="69"/>
      <c r="NUD687" s="69"/>
      <c r="NUE687" s="69"/>
      <c r="NUF687" s="107"/>
      <c r="NUG687" s="2"/>
      <c r="NUH687" s="15"/>
      <c r="NUI687" s="15"/>
      <c r="NUJ687" s="80"/>
      <c r="NUK687" s="52"/>
      <c r="NUL687" s="69"/>
      <c r="NUM687" s="69"/>
      <c r="NUN687" s="69"/>
      <c r="NUO687" s="107"/>
      <c r="NUP687" s="2"/>
      <c r="NUQ687" s="15"/>
      <c r="NUR687" s="15"/>
      <c r="NUS687" s="80"/>
      <c r="NUT687" s="52"/>
      <c r="NUU687" s="69"/>
      <c r="NUV687" s="69"/>
      <c r="NUW687" s="69"/>
      <c r="NUX687" s="107"/>
      <c r="NUY687" s="2"/>
      <c r="NUZ687" s="15"/>
      <c r="NVA687" s="15"/>
      <c r="NVB687" s="80"/>
      <c r="NVC687" s="52"/>
      <c r="NVD687" s="69"/>
      <c r="NVE687" s="69"/>
      <c r="NVF687" s="69"/>
      <c r="NVG687" s="107"/>
      <c r="NVH687" s="2"/>
      <c r="NVI687" s="15"/>
      <c r="NVJ687" s="15"/>
      <c r="NVK687" s="80"/>
      <c r="NVL687" s="52"/>
      <c r="NVM687" s="69"/>
      <c r="NVN687" s="69"/>
      <c r="NVO687" s="69"/>
      <c r="NVP687" s="107"/>
      <c r="NVQ687" s="2"/>
      <c r="NVR687" s="15"/>
      <c r="NVS687" s="15"/>
      <c r="NVT687" s="80"/>
      <c r="NVU687" s="52"/>
      <c r="NVV687" s="69"/>
      <c r="NVW687" s="69"/>
      <c r="NVX687" s="69"/>
      <c r="NVY687" s="107"/>
      <c r="NVZ687" s="2"/>
      <c r="NWA687" s="15"/>
      <c r="NWB687" s="15"/>
      <c r="NWC687" s="80"/>
      <c r="NWD687" s="52"/>
      <c r="NWE687" s="69"/>
      <c r="NWF687" s="69"/>
      <c r="NWG687" s="69"/>
      <c r="NWH687" s="107"/>
      <c r="NWI687" s="2"/>
      <c r="NWJ687" s="15"/>
      <c r="NWK687" s="15"/>
      <c r="NWL687" s="80"/>
      <c r="NWM687" s="52"/>
      <c r="NWN687" s="69"/>
      <c r="NWO687" s="69"/>
      <c r="NWP687" s="69"/>
      <c r="NWQ687" s="107"/>
      <c r="NWR687" s="2"/>
      <c r="NWS687" s="15"/>
      <c r="NWT687" s="15"/>
      <c r="NWU687" s="80"/>
      <c r="NWV687" s="52"/>
      <c r="NWW687" s="69"/>
      <c r="NWX687" s="69"/>
      <c r="NWY687" s="69"/>
      <c r="NWZ687" s="107"/>
      <c r="NXA687" s="2"/>
      <c r="NXB687" s="15"/>
      <c r="NXC687" s="15"/>
      <c r="NXD687" s="80"/>
      <c r="NXE687" s="52"/>
      <c r="NXF687" s="69"/>
      <c r="NXG687" s="69"/>
      <c r="NXH687" s="69"/>
      <c r="NXI687" s="107"/>
      <c r="NXJ687" s="2"/>
      <c r="NXK687" s="15"/>
      <c r="NXL687" s="15"/>
      <c r="NXM687" s="80"/>
      <c r="NXN687" s="52"/>
      <c r="NXO687" s="69"/>
      <c r="NXP687" s="69"/>
      <c r="NXQ687" s="69"/>
      <c r="NXR687" s="107"/>
      <c r="NXS687" s="2"/>
      <c r="NXT687" s="15"/>
      <c r="NXU687" s="15"/>
      <c r="NXV687" s="80"/>
      <c r="NXW687" s="52"/>
      <c r="NXX687" s="69"/>
      <c r="NXY687" s="69"/>
      <c r="NXZ687" s="69"/>
      <c r="NYA687" s="107"/>
      <c r="NYB687" s="2"/>
      <c r="NYC687" s="15"/>
      <c r="NYD687" s="15"/>
      <c r="NYE687" s="80"/>
      <c r="NYF687" s="52"/>
      <c r="NYG687" s="69"/>
      <c r="NYH687" s="69"/>
      <c r="NYI687" s="69"/>
      <c r="NYJ687" s="107"/>
      <c r="NYK687" s="2"/>
      <c r="NYL687" s="15"/>
      <c r="NYM687" s="15"/>
      <c r="NYN687" s="80"/>
      <c r="NYO687" s="52"/>
      <c r="NYP687" s="69"/>
      <c r="NYQ687" s="69"/>
      <c r="NYR687" s="69"/>
      <c r="NYS687" s="107"/>
      <c r="NYT687" s="2"/>
      <c r="NYU687" s="15"/>
      <c r="NYV687" s="15"/>
      <c r="NYW687" s="80"/>
      <c r="NYX687" s="52"/>
      <c r="NYY687" s="69"/>
      <c r="NYZ687" s="69"/>
      <c r="NZA687" s="69"/>
      <c r="NZB687" s="107"/>
      <c r="NZC687" s="2"/>
      <c r="NZD687" s="15"/>
      <c r="NZE687" s="15"/>
      <c r="NZF687" s="80"/>
      <c r="NZG687" s="52"/>
      <c r="NZH687" s="69"/>
      <c r="NZI687" s="69"/>
      <c r="NZJ687" s="69"/>
      <c r="NZK687" s="107"/>
      <c r="NZL687" s="2"/>
      <c r="NZM687" s="15"/>
      <c r="NZN687" s="15"/>
      <c r="NZO687" s="80"/>
      <c r="NZP687" s="52"/>
      <c r="NZQ687" s="69"/>
      <c r="NZR687" s="69"/>
      <c r="NZS687" s="69"/>
      <c r="NZT687" s="107"/>
      <c r="NZU687" s="2"/>
      <c r="NZV687" s="15"/>
      <c r="NZW687" s="15"/>
      <c r="NZX687" s="80"/>
      <c r="NZY687" s="52"/>
      <c r="NZZ687" s="69"/>
      <c r="OAA687" s="69"/>
      <c r="OAB687" s="69"/>
      <c r="OAC687" s="107"/>
      <c r="OAD687" s="2"/>
      <c r="OAE687" s="15"/>
      <c r="OAF687" s="15"/>
      <c r="OAG687" s="80"/>
      <c r="OAH687" s="52"/>
      <c r="OAI687" s="69"/>
      <c r="OAJ687" s="69"/>
      <c r="OAK687" s="69"/>
      <c r="OAL687" s="107"/>
      <c r="OAM687" s="2"/>
      <c r="OAN687" s="15"/>
      <c r="OAO687" s="15"/>
      <c r="OAP687" s="80"/>
      <c r="OAQ687" s="52"/>
      <c r="OAR687" s="69"/>
      <c r="OAS687" s="69"/>
      <c r="OAT687" s="69"/>
      <c r="OAU687" s="107"/>
      <c r="OAV687" s="2"/>
      <c r="OAW687" s="15"/>
      <c r="OAX687" s="15"/>
      <c r="OAY687" s="80"/>
      <c r="OAZ687" s="52"/>
      <c r="OBA687" s="69"/>
      <c r="OBB687" s="69"/>
      <c r="OBC687" s="69"/>
      <c r="OBD687" s="107"/>
      <c r="OBE687" s="2"/>
      <c r="OBF687" s="15"/>
      <c r="OBG687" s="15"/>
      <c r="OBH687" s="80"/>
      <c r="OBI687" s="52"/>
      <c r="OBJ687" s="69"/>
      <c r="OBK687" s="69"/>
      <c r="OBL687" s="69"/>
      <c r="OBM687" s="107"/>
      <c r="OBN687" s="2"/>
      <c r="OBO687" s="15"/>
      <c r="OBP687" s="15"/>
      <c r="OBQ687" s="80"/>
      <c r="OBR687" s="52"/>
      <c r="OBS687" s="69"/>
      <c r="OBT687" s="69"/>
      <c r="OBU687" s="69"/>
      <c r="OBV687" s="107"/>
      <c r="OBW687" s="2"/>
      <c r="OBX687" s="15"/>
      <c r="OBY687" s="15"/>
      <c r="OBZ687" s="80"/>
      <c r="OCA687" s="52"/>
      <c r="OCB687" s="69"/>
      <c r="OCC687" s="69"/>
      <c r="OCD687" s="69"/>
      <c r="OCE687" s="107"/>
      <c r="OCF687" s="2"/>
      <c r="OCG687" s="15"/>
      <c r="OCH687" s="15"/>
      <c r="OCI687" s="80"/>
      <c r="OCJ687" s="52"/>
      <c r="OCK687" s="69"/>
      <c r="OCL687" s="69"/>
      <c r="OCM687" s="69"/>
      <c r="OCN687" s="107"/>
      <c r="OCO687" s="2"/>
      <c r="OCP687" s="15"/>
      <c r="OCQ687" s="15"/>
      <c r="OCR687" s="80"/>
      <c r="OCS687" s="52"/>
      <c r="OCT687" s="69"/>
      <c r="OCU687" s="69"/>
      <c r="OCV687" s="69"/>
      <c r="OCW687" s="107"/>
      <c r="OCX687" s="2"/>
      <c r="OCY687" s="15"/>
      <c r="OCZ687" s="15"/>
      <c r="ODA687" s="80"/>
      <c r="ODB687" s="52"/>
      <c r="ODC687" s="69"/>
      <c r="ODD687" s="69"/>
      <c r="ODE687" s="69"/>
      <c r="ODF687" s="107"/>
      <c r="ODG687" s="2"/>
      <c r="ODH687" s="15"/>
      <c r="ODI687" s="15"/>
      <c r="ODJ687" s="80"/>
      <c r="ODK687" s="52"/>
      <c r="ODL687" s="69"/>
      <c r="ODM687" s="69"/>
      <c r="ODN687" s="69"/>
      <c r="ODO687" s="107"/>
      <c r="ODP687" s="2"/>
      <c r="ODQ687" s="15"/>
      <c r="ODR687" s="15"/>
      <c r="ODS687" s="80"/>
      <c r="ODT687" s="52"/>
      <c r="ODU687" s="69"/>
      <c r="ODV687" s="69"/>
      <c r="ODW687" s="69"/>
      <c r="ODX687" s="107"/>
      <c r="ODY687" s="2"/>
      <c r="ODZ687" s="15"/>
      <c r="OEA687" s="15"/>
      <c r="OEB687" s="80"/>
      <c r="OEC687" s="52"/>
      <c r="OED687" s="69"/>
      <c r="OEE687" s="69"/>
      <c r="OEF687" s="69"/>
      <c r="OEG687" s="107"/>
      <c r="OEH687" s="2"/>
      <c r="OEI687" s="15"/>
      <c r="OEJ687" s="15"/>
      <c r="OEK687" s="80"/>
      <c r="OEL687" s="52"/>
      <c r="OEM687" s="69"/>
      <c r="OEN687" s="69"/>
      <c r="OEO687" s="69"/>
      <c r="OEP687" s="107"/>
      <c r="OEQ687" s="2"/>
      <c r="OER687" s="15"/>
      <c r="OES687" s="15"/>
      <c r="OET687" s="80"/>
      <c r="OEU687" s="52"/>
      <c r="OEV687" s="69"/>
      <c r="OEW687" s="69"/>
      <c r="OEX687" s="69"/>
      <c r="OEY687" s="107"/>
      <c r="OEZ687" s="2"/>
      <c r="OFA687" s="15"/>
      <c r="OFB687" s="15"/>
      <c r="OFC687" s="80"/>
      <c r="OFD687" s="52"/>
      <c r="OFE687" s="69"/>
      <c r="OFF687" s="69"/>
      <c r="OFG687" s="69"/>
      <c r="OFH687" s="107"/>
      <c r="OFI687" s="2"/>
      <c r="OFJ687" s="15"/>
      <c r="OFK687" s="15"/>
      <c r="OFL687" s="80"/>
      <c r="OFM687" s="52"/>
      <c r="OFN687" s="69"/>
      <c r="OFO687" s="69"/>
      <c r="OFP687" s="69"/>
      <c r="OFQ687" s="107"/>
      <c r="OFR687" s="2"/>
      <c r="OFS687" s="15"/>
      <c r="OFT687" s="15"/>
      <c r="OFU687" s="80"/>
      <c r="OFV687" s="52"/>
      <c r="OFW687" s="69"/>
      <c r="OFX687" s="69"/>
      <c r="OFY687" s="69"/>
      <c r="OFZ687" s="107"/>
      <c r="OGA687" s="2"/>
      <c r="OGB687" s="15"/>
      <c r="OGC687" s="15"/>
      <c r="OGD687" s="80"/>
      <c r="OGE687" s="52"/>
      <c r="OGF687" s="69"/>
      <c r="OGG687" s="69"/>
      <c r="OGH687" s="69"/>
      <c r="OGI687" s="107"/>
      <c r="OGJ687" s="2"/>
      <c r="OGK687" s="15"/>
      <c r="OGL687" s="15"/>
      <c r="OGM687" s="80"/>
      <c r="OGN687" s="52"/>
      <c r="OGO687" s="69"/>
      <c r="OGP687" s="69"/>
      <c r="OGQ687" s="69"/>
      <c r="OGR687" s="107"/>
      <c r="OGS687" s="2"/>
      <c r="OGT687" s="15"/>
      <c r="OGU687" s="15"/>
      <c r="OGV687" s="80"/>
      <c r="OGW687" s="52"/>
      <c r="OGX687" s="69"/>
      <c r="OGY687" s="69"/>
      <c r="OGZ687" s="69"/>
      <c r="OHA687" s="107"/>
      <c r="OHB687" s="2"/>
      <c r="OHC687" s="15"/>
      <c r="OHD687" s="15"/>
      <c r="OHE687" s="80"/>
      <c r="OHF687" s="52"/>
      <c r="OHG687" s="69"/>
      <c r="OHH687" s="69"/>
      <c r="OHI687" s="69"/>
      <c r="OHJ687" s="107"/>
      <c r="OHK687" s="2"/>
      <c r="OHL687" s="15"/>
      <c r="OHM687" s="15"/>
      <c r="OHN687" s="80"/>
      <c r="OHO687" s="52"/>
      <c r="OHP687" s="69"/>
      <c r="OHQ687" s="69"/>
      <c r="OHR687" s="69"/>
      <c r="OHS687" s="107"/>
      <c r="OHT687" s="2"/>
      <c r="OHU687" s="15"/>
      <c r="OHV687" s="15"/>
      <c r="OHW687" s="80"/>
      <c r="OHX687" s="52"/>
      <c r="OHY687" s="69"/>
      <c r="OHZ687" s="69"/>
      <c r="OIA687" s="69"/>
      <c r="OIB687" s="107"/>
      <c r="OIC687" s="2"/>
      <c r="OID687" s="15"/>
      <c r="OIE687" s="15"/>
      <c r="OIF687" s="80"/>
      <c r="OIG687" s="52"/>
      <c r="OIH687" s="69"/>
      <c r="OII687" s="69"/>
      <c r="OIJ687" s="69"/>
      <c r="OIK687" s="107"/>
      <c r="OIL687" s="2"/>
      <c r="OIM687" s="15"/>
      <c r="OIN687" s="15"/>
      <c r="OIO687" s="80"/>
      <c r="OIP687" s="52"/>
      <c r="OIQ687" s="69"/>
      <c r="OIR687" s="69"/>
      <c r="OIS687" s="69"/>
      <c r="OIT687" s="107"/>
      <c r="OIU687" s="2"/>
      <c r="OIV687" s="15"/>
      <c r="OIW687" s="15"/>
      <c r="OIX687" s="80"/>
      <c r="OIY687" s="52"/>
      <c r="OIZ687" s="69"/>
      <c r="OJA687" s="69"/>
      <c r="OJB687" s="69"/>
      <c r="OJC687" s="107"/>
      <c r="OJD687" s="2"/>
      <c r="OJE687" s="15"/>
      <c r="OJF687" s="15"/>
      <c r="OJG687" s="80"/>
      <c r="OJH687" s="52"/>
      <c r="OJI687" s="69"/>
      <c r="OJJ687" s="69"/>
      <c r="OJK687" s="69"/>
      <c r="OJL687" s="107"/>
      <c r="OJM687" s="2"/>
      <c r="OJN687" s="15"/>
      <c r="OJO687" s="15"/>
      <c r="OJP687" s="80"/>
      <c r="OJQ687" s="52"/>
      <c r="OJR687" s="69"/>
      <c r="OJS687" s="69"/>
      <c r="OJT687" s="69"/>
      <c r="OJU687" s="107"/>
      <c r="OJV687" s="2"/>
      <c r="OJW687" s="15"/>
      <c r="OJX687" s="15"/>
      <c r="OJY687" s="80"/>
      <c r="OJZ687" s="52"/>
      <c r="OKA687" s="69"/>
      <c r="OKB687" s="69"/>
      <c r="OKC687" s="69"/>
      <c r="OKD687" s="107"/>
      <c r="OKE687" s="2"/>
      <c r="OKF687" s="15"/>
      <c r="OKG687" s="15"/>
      <c r="OKH687" s="80"/>
      <c r="OKI687" s="52"/>
      <c r="OKJ687" s="69"/>
      <c r="OKK687" s="69"/>
      <c r="OKL687" s="69"/>
      <c r="OKM687" s="107"/>
      <c r="OKN687" s="2"/>
      <c r="OKO687" s="15"/>
      <c r="OKP687" s="15"/>
      <c r="OKQ687" s="80"/>
      <c r="OKR687" s="52"/>
      <c r="OKS687" s="69"/>
      <c r="OKT687" s="69"/>
      <c r="OKU687" s="69"/>
      <c r="OKV687" s="107"/>
      <c r="OKW687" s="2"/>
      <c r="OKX687" s="15"/>
      <c r="OKY687" s="15"/>
      <c r="OKZ687" s="80"/>
      <c r="OLA687" s="52"/>
      <c r="OLB687" s="69"/>
      <c r="OLC687" s="69"/>
      <c r="OLD687" s="69"/>
      <c r="OLE687" s="107"/>
      <c r="OLF687" s="2"/>
      <c r="OLG687" s="15"/>
      <c r="OLH687" s="15"/>
      <c r="OLI687" s="80"/>
      <c r="OLJ687" s="52"/>
      <c r="OLK687" s="69"/>
      <c r="OLL687" s="69"/>
      <c r="OLM687" s="69"/>
      <c r="OLN687" s="107"/>
      <c r="OLO687" s="2"/>
      <c r="OLP687" s="15"/>
      <c r="OLQ687" s="15"/>
      <c r="OLR687" s="80"/>
      <c r="OLS687" s="52"/>
      <c r="OLT687" s="69"/>
      <c r="OLU687" s="69"/>
      <c r="OLV687" s="69"/>
      <c r="OLW687" s="107"/>
      <c r="OLX687" s="2"/>
      <c r="OLY687" s="15"/>
      <c r="OLZ687" s="15"/>
      <c r="OMA687" s="80"/>
      <c r="OMB687" s="52"/>
      <c r="OMC687" s="69"/>
      <c r="OMD687" s="69"/>
      <c r="OME687" s="69"/>
      <c r="OMF687" s="107"/>
      <c r="OMG687" s="2"/>
      <c r="OMH687" s="15"/>
      <c r="OMI687" s="15"/>
      <c r="OMJ687" s="80"/>
      <c r="OMK687" s="52"/>
      <c r="OML687" s="69"/>
      <c r="OMM687" s="69"/>
      <c r="OMN687" s="69"/>
      <c r="OMO687" s="107"/>
      <c r="OMP687" s="2"/>
      <c r="OMQ687" s="15"/>
      <c r="OMR687" s="15"/>
      <c r="OMS687" s="80"/>
      <c r="OMT687" s="52"/>
      <c r="OMU687" s="69"/>
      <c r="OMV687" s="69"/>
      <c r="OMW687" s="69"/>
      <c r="OMX687" s="107"/>
      <c r="OMY687" s="2"/>
      <c r="OMZ687" s="15"/>
      <c r="ONA687" s="15"/>
      <c r="ONB687" s="80"/>
      <c r="ONC687" s="52"/>
      <c r="OND687" s="69"/>
      <c r="ONE687" s="69"/>
      <c r="ONF687" s="69"/>
      <c r="ONG687" s="107"/>
      <c r="ONH687" s="2"/>
      <c r="ONI687" s="15"/>
      <c r="ONJ687" s="15"/>
      <c r="ONK687" s="80"/>
      <c r="ONL687" s="52"/>
      <c r="ONM687" s="69"/>
      <c r="ONN687" s="69"/>
      <c r="ONO687" s="69"/>
      <c r="ONP687" s="107"/>
      <c r="ONQ687" s="2"/>
      <c r="ONR687" s="15"/>
      <c r="ONS687" s="15"/>
      <c r="ONT687" s="80"/>
      <c r="ONU687" s="52"/>
      <c r="ONV687" s="69"/>
      <c r="ONW687" s="69"/>
      <c r="ONX687" s="69"/>
      <c r="ONY687" s="107"/>
      <c r="ONZ687" s="2"/>
      <c r="OOA687" s="15"/>
      <c r="OOB687" s="15"/>
      <c r="OOC687" s="80"/>
      <c r="OOD687" s="52"/>
      <c r="OOE687" s="69"/>
      <c r="OOF687" s="69"/>
      <c r="OOG687" s="69"/>
      <c r="OOH687" s="107"/>
      <c r="OOI687" s="2"/>
      <c r="OOJ687" s="15"/>
      <c r="OOK687" s="15"/>
      <c r="OOL687" s="80"/>
      <c r="OOM687" s="52"/>
      <c r="OON687" s="69"/>
      <c r="OOO687" s="69"/>
      <c r="OOP687" s="69"/>
      <c r="OOQ687" s="107"/>
      <c r="OOR687" s="2"/>
      <c r="OOS687" s="15"/>
      <c r="OOT687" s="15"/>
      <c r="OOU687" s="80"/>
      <c r="OOV687" s="52"/>
      <c r="OOW687" s="69"/>
      <c r="OOX687" s="69"/>
      <c r="OOY687" s="69"/>
      <c r="OOZ687" s="107"/>
      <c r="OPA687" s="2"/>
      <c r="OPB687" s="15"/>
      <c r="OPC687" s="15"/>
      <c r="OPD687" s="80"/>
      <c r="OPE687" s="52"/>
      <c r="OPF687" s="69"/>
      <c r="OPG687" s="69"/>
      <c r="OPH687" s="69"/>
      <c r="OPI687" s="107"/>
      <c r="OPJ687" s="2"/>
      <c r="OPK687" s="15"/>
      <c r="OPL687" s="15"/>
      <c r="OPM687" s="80"/>
      <c r="OPN687" s="52"/>
      <c r="OPO687" s="69"/>
      <c r="OPP687" s="69"/>
      <c r="OPQ687" s="69"/>
      <c r="OPR687" s="107"/>
      <c r="OPS687" s="2"/>
      <c r="OPT687" s="15"/>
      <c r="OPU687" s="15"/>
      <c r="OPV687" s="80"/>
      <c r="OPW687" s="52"/>
      <c r="OPX687" s="69"/>
      <c r="OPY687" s="69"/>
      <c r="OPZ687" s="69"/>
      <c r="OQA687" s="107"/>
      <c r="OQB687" s="2"/>
      <c r="OQC687" s="15"/>
      <c r="OQD687" s="15"/>
      <c r="OQE687" s="80"/>
      <c r="OQF687" s="52"/>
      <c r="OQG687" s="69"/>
      <c r="OQH687" s="69"/>
      <c r="OQI687" s="69"/>
      <c r="OQJ687" s="107"/>
      <c r="OQK687" s="2"/>
      <c r="OQL687" s="15"/>
      <c r="OQM687" s="15"/>
      <c r="OQN687" s="80"/>
      <c r="OQO687" s="52"/>
      <c r="OQP687" s="69"/>
      <c r="OQQ687" s="69"/>
      <c r="OQR687" s="69"/>
      <c r="OQS687" s="107"/>
      <c r="OQT687" s="2"/>
      <c r="OQU687" s="15"/>
      <c r="OQV687" s="15"/>
      <c r="OQW687" s="80"/>
      <c r="OQX687" s="52"/>
      <c r="OQY687" s="69"/>
      <c r="OQZ687" s="69"/>
      <c r="ORA687" s="69"/>
      <c r="ORB687" s="107"/>
      <c r="ORC687" s="2"/>
      <c r="ORD687" s="15"/>
      <c r="ORE687" s="15"/>
      <c r="ORF687" s="80"/>
      <c r="ORG687" s="52"/>
      <c r="ORH687" s="69"/>
      <c r="ORI687" s="69"/>
      <c r="ORJ687" s="69"/>
      <c r="ORK687" s="107"/>
      <c r="ORL687" s="2"/>
      <c r="ORM687" s="15"/>
      <c r="ORN687" s="15"/>
      <c r="ORO687" s="80"/>
      <c r="ORP687" s="52"/>
      <c r="ORQ687" s="69"/>
      <c r="ORR687" s="69"/>
      <c r="ORS687" s="69"/>
      <c r="ORT687" s="107"/>
      <c r="ORU687" s="2"/>
      <c r="ORV687" s="15"/>
      <c r="ORW687" s="15"/>
      <c r="ORX687" s="80"/>
      <c r="ORY687" s="52"/>
      <c r="ORZ687" s="69"/>
      <c r="OSA687" s="69"/>
      <c r="OSB687" s="69"/>
      <c r="OSC687" s="107"/>
      <c r="OSD687" s="2"/>
      <c r="OSE687" s="15"/>
      <c r="OSF687" s="15"/>
      <c r="OSG687" s="80"/>
      <c r="OSH687" s="52"/>
      <c r="OSI687" s="69"/>
      <c r="OSJ687" s="69"/>
      <c r="OSK687" s="69"/>
      <c r="OSL687" s="107"/>
      <c r="OSM687" s="2"/>
      <c r="OSN687" s="15"/>
      <c r="OSO687" s="15"/>
      <c r="OSP687" s="80"/>
      <c r="OSQ687" s="52"/>
      <c r="OSR687" s="69"/>
      <c r="OSS687" s="69"/>
      <c r="OST687" s="69"/>
      <c r="OSU687" s="107"/>
      <c r="OSV687" s="2"/>
      <c r="OSW687" s="15"/>
      <c r="OSX687" s="15"/>
      <c r="OSY687" s="80"/>
      <c r="OSZ687" s="52"/>
      <c r="OTA687" s="69"/>
      <c r="OTB687" s="69"/>
      <c r="OTC687" s="69"/>
      <c r="OTD687" s="107"/>
      <c r="OTE687" s="2"/>
      <c r="OTF687" s="15"/>
      <c r="OTG687" s="15"/>
      <c r="OTH687" s="80"/>
      <c r="OTI687" s="52"/>
      <c r="OTJ687" s="69"/>
      <c r="OTK687" s="69"/>
      <c r="OTL687" s="69"/>
      <c r="OTM687" s="107"/>
      <c r="OTN687" s="2"/>
      <c r="OTO687" s="15"/>
      <c r="OTP687" s="15"/>
      <c r="OTQ687" s="80"/>
      <c r="OTR687" s="52"/>
      <c r="OTS687" s="69"/>
      <c r="OTT687" s="69"/>
      <c r="OTU687" s="69"/>
      <c r="OTV687" s="107"/>
      <c r="OTW687" s="2"/>
      <c r="OTX687" s="15"/>
      <c r="OTY687" s="15"/>
      <c r="OTZ687" s="80"/>
      <c r="OUA687" s="52"/>
      <c r="OUB687" s="69"/>
      <c r="OUC687" s="69"/>
      <c r="OUD687" s="69"/>
      <c r="OUE687" s="107"/>
      <c r="OUF687" s="2"/>
      <c r="OUG687" s="15"/>
      <c r="OUH687" s="15"/>
      <c r="OUI687" s="80"/>
      <c r="OUJ687" s="52"/>
      <c r="OUK687" s="69"/>
      <c r="OUL687" s="69"/>
      <c r="OUM687" s="69"/>
      <c r="OUN687" s="107"/>
      <c r="OUO687" s="2"/>
      <c r="OUP687" s="15"/>
      <c r="OUQ687" s="15"/>
      <c r="OUR687" s="80"/>
      <c r="OUS687" s="52"/>
      <c r="OUT687" s="69"/>
      <c r="OUU687" s="69"/>
      <c r="OUV687" s="69"/>
      <c r="OUW687" s="107"/>
      <c r="OUX687" s="2"/>
      <c r="OUY687" s="15"/>
      <c r="OUZ687" s="15"/>
      <c r="OVA687" s="80"/>
      <c r="OVB687" s="52"/>
      <c r="OVC687" s="69"/>
      <c r="OVD687" s="69"/>
      <c r="OVE687" s="69"/>
      <c r="OVF687" s="107"/>
      <c r="OVG687" s="2"/>
      <c r="OVH687" s="15"/>
      <c r="OVI687" s="15"/>
      <c r="OVJ687" s="80"/>
      <c r="OVK687" s="52"/>
      <c r="OVL687" s="69"/>
      <c r="OVM687" s="69"/>
      <c r="OVN687" s="69"/>
      <c r="OVO687" s="107"/>
      <c r="OVP687" s="2"/>
      <c r="OVQ687" s="15"/>
      <c r="OVR687" s="15"/>
      <c r="OVS687" s="80"/>
      <c r="OVT687" s="52"/>
      <c r="OVU687" s="69"/>
      <c r="OVV687" s="69"/>
      <c r="OVW687" s="69"/>
      <c r="OVX687" s="107"/>
      <c r="OVY687" s="2"/>
      <c r="OVZ687" s="15"/>
      <c r="OWA687" s="15"/>
      <c r="OWB687" s="80"/>
      <c r="OWC687" s="52"/>
      <c r="OWD687" s="69"/>
      <c r="OWE687" s="69"/>
      <c r="OWF687" s="69"/>
      <c r="OWG687" s="107"/>
      <c r="OWH687" s="2"/>
      <c r="OWI687" s="15"/>
      <c r="OWJ687" s="15"/>
      <c r="OWK687" s="80"/>
      <c r="OWL687" s="52"/>
      <c r="OWM687" s="69"/>
      <c r="OWN687" s="69"/>
      <c r="OWO687" s="69"/>
      <c r="OWP687" s="107"/>
      <c r="OWQ687" s="2"/>
      <c r="OWR687" s="15"/>
      <c r="OWS687" s="15"/>
      <c r="OWT687" s="80"/>
      <c r="OWU687" s="52"/>
      <c r="OWV687" s="69"/>
      <c r="OWW687" s="69"/>
      <c r="OWX687" s="69"/>
      <c r="OWY687" s="107"/>
      <c r="OWZ687" s="2"/>
      <c r="OXA687" s="15"/>
      <c r="OXB687" s="15"/>
      <c r="OXC687" s="80"/>
      <c r="OXD687" s="52"/>
      <c r="OXE687" s="69"/>
      <c r="OXF687" s="69"/>
      <c r="OXG687" s="69"/>
      <c r="OXH687" s="107"/>
      <c r="OXI687" s="2"/>
      <c r="OXJ687" s="15"/>
      <c r="OXK687" s="15"/>
      <c r="OXL687" s="80"/>
      <c r="OXM687" s="52"/>
      <c r="OXN687" s="69"/>
      <c r="OXO687" s="69"/>
      <c r="OXP687" s="69"/>
      <c r="OXQ687" s="107"/>
      <c r="OXR687" s="2"/>
      <c r="OXS687" s="15"/>
      <c r="OXT687" s="15"/>
      <c r="OXU687" s="80"/>
      <c r="OXV687" s="52"/>
      <c r="OXW687" s="69"/>
      <c r="OXX687" s="69"/>
      <c r="OXY687" s="69"/>
      <c r="OXZ687" s="107"/>
      <c r="OYA687" s="2"/>
      <c r="OYB687" s="15"/>
      <c r="OYC687" s="15"/>
      <c r="OYD687" s="80"/>
      <c r="OYE687" s="52"/>
      <c r="OYF687" s="69"/>
      <c r="OYG687" s="69"/>
      <c r="OYH687" s="69"/>
      <c r="OYI687" s="107"/>
      <c r="OYJ687" s="2"/>
      <c r="OYK687" s="15"/>
      <c r="OYL687" s="15"/>
      <c r="OYM687" s="80"/>
      <c r="OYN687" s="52"/>
      <c r="OYO687" s="69"/>
      <c r="OYP687" s="69"/>
      <c r="OYQ687" s="69"/>
      <c r="OYR687" s="107"/>
      <c r="OYS687" s="2"/>
      <c r="OYT687" s="15"/>
      <c r="OYU687" s="15"/>
      <c r="OYV687" s="80"/>
      <c r="OYW687" s="52"/>
      <c r="OYX687" s="69"/>
      <c r="OYY687" s="69"/>
      <c r="OYZ687" s="69"/>
      <c r="OZA687" s="107"/>
      <c r="OZB687" s="2"/>
      <c r="OZC687" s="15"/>
      <c r="OZD687" s="15"/>
      <c r="OZE687" s="80"/>
      <c r="OZF687" s="52"/>
      <c r="OZG687" s="69"/>
      <c r="OZH687" s="69"/>
      <c r="OZI687" s="69"/>
      <c r="OZJ687" s="107"/>
      <c r="OZK687" s="2"/>
      <c r="OZL687" s="15"/>
      <c r="OZM687" s="15"/>
      <c r="OZN687" s="80"/>
      <c r="OZO687" s="52"/>
      <c r="OZP687" s="69"/>
      <c r="OZQ687" s="69"/>
      <c r="OZR687" s="69"/>
      <c r="OZS687" s="107"/>
      <c r="OZT687" s="2"/>
      <c r="OZU687" s="15"/>
      <c r="OZV687" s="15"/>
      <c r="OZW687" s="80"/>
      <c r="OZX687" s="52"/>
      <c r="OZY687" s="69"/>
      <c r="OZZ687" s="69"/>
      <c r="PAA687" s="69"/>
      <c r="PAB687" s="107"/>
      <c r="PAC687" s="2"/>
      <c r="PAD687" s="15"/>
      <c r="PAE687" s="15"/>
      <c r="PAF687" s="80"/>
      <c r="PAG687" s="52"/>
      <c r="PAH687" s="69"/>
      <c r="PAI687" s="69"/>
      <c r="PAJ687" s="69"/>
      <c r="PAK687" s="107"/>
      <c r="PAL687" s="2"/>
      <c r="PAM687" s="15"/>
      <c r="PAN687" s="15"/>
      <c r="PAO687" s="80"/>
      <c r="PAP687" s="52"/>
      <c r="PAQ687" s="69"/>
      <c r="PAR687" s="69"/>
      <c r="PAS687" s="69"/>
      <c r="PAT687" s="107"/>
      <c r="PAU687" s="2"/>
      <c r="PAV687" s="15"/>
      <c r="PAW687" s="15"/>
      <c r="PAX687" s="80"/>
      <c r="PAY687" s="52"/>
      <c r="PAZ687" s="69"/>
      <c r="PBA687" s="69"/>
      <c r="PBB687" s="69"/>
      <c r="PBC687" s="107"/>
      <c r="PBD687" s="2"/>
      <c r="PBE687" s="15"/>
      <c r="PBF687" s="15"/>
      <c r="PBG687" s="80"/>
      <c r="PBH687" s="52"/>
      <c r="PBI687" s="69"/>
      <c r="PBJ687" s="69"/>
      <c r="PBK687" s="69"/>
      <c r="PBL687" s="107"/>
      <c r="PBM687" s="2"/>
      <c r="PBN687" s="15"/>
      <c r="PBO687" s="15"/>
      <c r="PBP687" s="80"/>
      <c r="PBQ687" s="52"/>
      <c r="PBR687" s="69"/>
      <c r="PBS687" s="69"/>
      <c r="PBT687" s="69"/>
      <c r="PBU687" s="107"/>
      <c r="PBV687" s="2"/>
      <c r="PBW687" s="15"/>
      <c r="PBX687" s="15"/>
      <c r="PBY687" s="80"/>
      <c r="PBZ687" s="52"/>
      <c r="PCA687" s="69"/>
      <c r="PCB687" s="69"/>
      <c r="PCC687" s="69"/>
      <c r="PCD687" s="107"/>
      <c r="PCE687" s="2"/>
      <c r="PCF687" s="15"/>
      <c r="PCG687" s="15"/>
      <c r="PCH687" s="80"/>
      <c r="PCI687" s="52"/>
      <c r="PCJ687" s="69"/>
      <c r="PCK687" s="69"/>
      <c r="PCL687" s="69"/>
      <c r="PCM687" s="107"/>
      <c r="PCN687" s="2"/>
      <c r="PCO687" s="15"/>
      <c r="PCP687" s="15"/>
      <c r="PCQ687" s="80"/>
      <c r="PCR687" s="52"/>
      <c r="PCS687" s="69"/>
      <c r="PCT687" s="69"/>
      <c r="PCU687" s="69"/>
      <c r="PCV687" s="107"/>
      <c r="PCW687" s="2"/>
      <c r="PCX687" s="15"/>
      <c r="PCY687" s="15"/>
      <c r="PCZ687" s="80"/>
      <c r="PDA687" s="52"/>
      <c r="PDB687" s="69"/>
      <c r="PDC687" s="69"/>
      <c r="PDD687" s="69"/>
      <c r="PDE687" s="107"/>
      <c r="PDF687" s="2"/>
      <c r="PDG687" s="15"/>
      <c r="PDH687" s="15"/>
      <c r="PDI687" s="80"/>
      <c r="PDJ687" s="52"/>
      <c r="PDK687" s="69"/>
      <c r="PDL687" s="69"/>
      <c r="PDM687" s="69"/>
      <c r="PDN687" s="107"/>
      <c r="PDO687" s="2"/>
      <c r="PDP687" s="15"/>
      <c r="PDQ687" s="15"/>
      <c r="PDR687" s="80"/>
      <c r="PDS687" s="52"/>
      <c r="PDT687" s="69"/>
      <c r="PDU687" s="69"/>
      <c r="PDV687" s="69"/>
      <c r="PDW687" s="107"/>
      <c r="PDX687" s="2"/>
      <c r="PDY687" s="15"/>
      <c r="PDZ687" s="15"/>
      <c r="PEA687" s="80"/>
      <c r="PEB687" s="52"/>
      <c r="PEC687" s="69"/>
      <c r="PED687" s="69"/>
      <c r="PEE687" s="69"/>
      <c r="PEF687" s="107"/>
      <c r="PEG687" s="2"/>
      <c r="PEH687" s="15"/>
      <c r="PEI687" s="15"/>
      <c r="PEJ687" s="80"/>
      <c r="PEK687" s="52"/>
      <c r="PEL687" s="69"/>
      <c r="PEM687" s="69"/>
      <c r="PEN687" s="69"/>
      <c r="PEO687" s="107"/>
      <c r="PEP687" s="2"/>
      <c r="PEQ687" s="15"/>
      <c r="PER687" s="15"/>
      <c r="PES687" s="80"/>
      <c r="PET687" s="52"/>
      <c r="PEU687" s="69"/>
      <c r="PEV687" s="69"/>
      <c r="PEW687" s="69"/>
      <c r="PEX687" s="107"/>
      <c r="PEY687" s="2"/>
      <c r="PEZ687" s="15"/>
      <c r="PFA687" s="15"/>
      <c r="PFB687" s="80"/>
      <c r="PFC687" s="52"/>
      <c r="PFD687" s="69"/>
      <c r="PFE687" s="69"/>
      <c r="PFF687" s="69"/>
      <c r="PFG687" s="107"/>
      <c r="PFH687" s="2"/>
      <c r="PFI687" s="15"/>
      <c r="PFJ687" s="15"/>
      <c r="PFK687" s="80"/>
      <c r="PFL687" s="52"/>
      <c r="PFM687" s="69"/>
      <c r="PFN687" s="69"/>
      <c r="PFO687" s="69"/>
      <c r="PFP687" s="107"/>
      <c r="PFQ687" s="2"/>
      <c r="PFR687" s="15"/>
      <c r="PFS687" s="15"/>
      <c r="PFT687" s="80"/>
      <c r="PFU687" s="52"/>
      <c r="PFV687" s="69"/>
      <c r="PFW687" s="69"/>
      <c r="PFX687" s="69"/>
      <c r="PFY687" s="107"/>
      <c r="PFZ687" s="2"/>
      <c r="PGA687" s="15"/>
      <c r="PGB687" s="15"/>
      <c r="PGC687" s="80"/>
      <c r="PGD687" s="52"/>
      <c r="PGE687" s="69"/>
      <c r="PGF687" s="69"/>
      <c r="PGG687" s="69"/>
      <c r="PGH687" s="107"/>
      <c r="PGI687" s="2"/>
      <c r="PGJ687" s="15"/>
      <c r="PGK687" s="15"/>
      <c r="PGL687" s="80"/>
      <c r="PGM687" s="52"/>
      <c r="PGN687" s="69"/>
      <c r="PGO687" s="69"/>
      <c r="PGP687" s="69"/>
      <c r="PGQ687" s="107"/>
      <c r="PGR687" s="2"/>
      <c r="PGS687" s="15"/>
      <c r="PGT687" s="15"/>
      <c r="PGU687" s="80"/>
      <c r="PGV687" s="52"/>
      <c r="PGW687" s="69"/>
      <c r="PGX687" s="69"/>
      <c r="PGY687" s="69"/>
      <c r="PGZ687" s="107"/>
      <c r="PHA687" s="2"/>
      <c r="PHB687" s="15"/>
      <c r="PHC687" s="15"/>
      <c r="PHD687" s="80"/>
      <c r="PHE687" s="52"/>
      <c r="PHF687" s="69"/>
      <c r="PHG687" s="69"/>
      <c r="PHH687" s="69"/>
      <c r="PHI687" s="107"/>
      <c r="PHJ687" s="2"/>
      <c r="PHK687" s="15"/>
      <c r="PHL687" s="15"/>
      <c r="PHM687" s="80"/>
      <c r="PHN687" s="52"/>
      <c r="PHO687" s="69"/>
      <c r="PHP687" s="69"/>
      <c r="PHQ687" s="69"/>
      <c r="PHR687" s="107"/>
      <c r="PHS687" s="2"/>
      <c r="PHT687" s="15"/>
      <c r="PHU687" s="15"/>
      <c r="PHV687" s="80"/>
      <c r="PHW687" s="52"/>
      <c r="PHX687" s="69"/>
      <c r="PHY687" s="69"/>
      <c r="PHZ687" s="69"/>
      <c r="PIA687" s="107"/>
      <c r="PIB687" s="2"/>
      <c r="PIC687" s="15"/>
      <c r="PID687" s="15"/>
      <c r="PIE687" s="80"/>
      <c r="PIF687" s="52"/>
      <c r="PIG687" s="69"/>
      <c r="PIH687" s="69"/>
      <c r="PII687" s="69"/>
      <c r="PIJ687" s="107"/>
      <c r="PIK687" s="2"/>
      <c r="PIL687" s="15"/>
      <c r="PIM687" s="15"/>
      <c r="PIN687" s="80"/>
      <c r="PIO687" s="52"/>
      <c r="PIP687" s="69"/>
      <c r="PIQ687" s="69"/>
      <c r="PIR687" s="69"/>
      <c r="PIS687" s="107"/>
      <c r="PIT687" s="2"/>
      <c r="PIU687" s="15"/>
      <c r="PIV687" s="15"/>
      <c r="PIW687" s="80"/>
      <c r="PIX687" s="52"/>
      <c r="PIY687" s="69"/>
      <c r="PIZ687" s="69"/>
      <c r="PJA687" s="69"/>
      <c r="PJB687" s="107"/>
      <c r="PJC687" s="2"/>
      <c r="PJD687" s="15"/>
      <c r="PJE687" s="15"/>
      <c r="PJF687" s="80"/>
      <c r="PJG687" s="52"/>
      <c r="PJH687" s="69"/>
      <c r="PJI687" s="69"/>
      <c r="PJJ687" s="69"/>
      <c r="PJK687" s="107"/>
      <c r="PJL687" s="2"/>
      <c r="PJM687" s="15"/>
      <c r="PJN687" s="15"/>
      <c r="PJO687" s="80"/>
      <c r="PJP687" s="52"/>
      <c r="PJQ687" s="69"/>
      <c r="PJR687" s="69"/>
      <c r="PJS687" s="69"/>
      <c r="PJT687" s="107"/>
      <c r="PJU687" s="2"/>
      <c r="PJV687" s="15"/>
      <c r="PJW687" s="15"/>
      <c r="PJX687" s="80"/>
      <c r="PJY687" s="52"/>
      <c r="PJZ687" s="69"/>
      <c r="PKA687" s="69"/>
      <c r="PKB687" s="69"/>
      <c r="PKC687" s="107"/>
      <c r="PKD687" s="2"/>
      <c r="PKE687" s="15"/>
      <c r="PKF687" s="15"/>
      <c r="PKG687" s="80"/>
      <c r="PKH687" s="52"/>
      <c r="PKI687" s="69"/>
      <c r="PKJ687" s="69"/>
      <c r="PKK687" s="69"/>
      <c r="PKL687" s="107"/>
      <c r="PKM687" s="2"/>
      <c r="PKN687" s="15"/>
      <c r="PKO687" s="15"/>
      <c r="PKP687" s="80"/>
      <c r="PKQ687" s="52"/>
      <c r="PKR687" s="69"/>
      <c r="PKS687" s="69"/>
      <c r="PKT687" s="69"/>
      <c r="PKU687" s="107"/>
      <c r="PKV687" s="2"/>
      <c r="PKW687" s="15"/>
      <c r="PKX687" s="15"/>
      <c r="PKY687" s="80"/>
      <c r="PKZ687" s="52"/>
      <c r="PLA687" s="69"/>
      <c r="PLB687" s="69"/>
      <c r="PLC687" s="69"/>
      <c r="PLD687" s="107"/>
      <c r="PLE687" s="2"/>
      <c r="PLF687" s="15"/>
      <c r="PLG687" s="15"/>
      <c r="PLH687" s="80"/>
      <c r="PLI687" s="52"/>
      <c r="PLJ687" s="69"/>
      <c r="PLK687" s="69"/>
      <c r="PLL687" s="69"/>
      <c r="PLM687" s="107"/>
      <c r="PLN687" s="2"/>
      <c r="PLO687" s="15"/>
      <c r="PLP687" s="15"/>
      <c r="PLQ687" s="80"/>
      <c r="PLR687" s="52"/>
      <c r="PLS687" s="69"/>
      <c r="PLT687" s="69"/>
      <c r="PLU687" s="69"/>
      <c r="PLV687" s="107"/>
      <c r="PLW687" s="2"/>
      <c r="PLX687" s="15"/>
      <c r="PLY687" s="15"/>
      <c r="PLZ687" s="80"/>
      <c r="PMA687" s="52"/>
      <c r="PMB687" s="69"/>
      <c r="PMC687" s="69"/>
      <c r="PMD687" s="69"/>
      <c r="PME687" s="107"/>
      <c r="PMF687" s="2"/>
      <c r="PMG687" s="15"/>
      <c r="PMH687" s="15"/>
      <c r="PMI687" s="80"/>
      <c r="PMJ687" s="52"/>
      <c r="PMK687" s="69"/>
      <c r="PML687" s="69"/>
      <c r="PMM687" s="69"/>
      <c r="PMN687" s="107"/>
      <c r="PMO687" s="2"/>
      <c r="PMP687" s="15"/>
      <c r="PMQ687" s="15"/>
      <c r="PMR687" s="80"/>
      <c r="PMS687" s="52"/>
      <c r="PMT687" s="69"/>
      <c r="PMU687" s="69"/>
      <c r="PMV687" s="69"/>
      <c r="PMW687" s="107"/>
      <c r="PMX687" s="2"/>
      <c r="PMY687" s="15"/>
      <c r="PMZ687" s="15"/>
      <c r="PNA687" s="80"/>
      <c r="PNB687" s="52"/>
      <c r="PNC687" s="69"/>
      <c r="PND687" s="69"/>
      <c r="PNE687" s="69"/>
      <c r="PNF687" s="107"/>
      <c r="PNG687" s="2"/>
      <c r="PNH687" s="15"/>
      <c r="PNI687" s="15"/>
      <c r="PNJ687" s="80"/>
      <c r="PNK687" s="52"/>
      <c r="PNL687" s="69"/>
      <c r="PNM687" s="69"/>
      <c r="PNN687" s="69"/>
      <c r="PNO687" s="107"/>
      <c r="PNP687" s="2"/>
      <c r="PNQ687" s="15"/>
      <c r="PNR687" s="15"/>
      <c r="PNS687" s="80"/>
      <c r="PNT687" s="52"/>
      <c r="PNU687" s="69"/>
      <c r="PNV687" s="69"/>
      <c r="PNW687" s="69"/>
      <c r="PNX687" s="107"/>
      <c r="PNY687" s="2"/>
      <c r="PNZ687" s="15"/>
      <c r="POA687" s="15"/>
      <c r="POB687" s="80"/>
      <c r="POC687" s="52"/>
      <c r="POD687" s="69"/>
      <c r="POE687" s="69"/>
      <c r="POF687" s="69"/>
      <c r="POG687" s="107"/>
      <c r="POH687" s="2"/>
      <c r="POI687" s="15"/>
      <c r="POJ687" s="15"/>
      <c r="POK687" s="80"/>
      <c r="POL687" s="52"/>
      <c r="POM687" s="69"/>
      <c r="PON687" s="69"/>
      <c r="POO687" s="69"/>
      <c r="POP687" s="107"/>
      <c r="POQ687" s="2"/>
      <c r="POR687" s="15"/>
      <c r="POS687" s="15"/>
      <c r="POT687" s="80"/>
      <c r="POU687" s="52"/>
      <c r="POV687" s="69"/>
      <c r="POW687" s="69"/>
      <c r="POX687" s="69"/>
      <c r="POY687" s="107"/>
      <c r="POZ687" s="2"/>
      <c r="PPA687" s="15"/>
      <c r="PPB687" s="15"/>
      <c r="PPC687" s="80"/>
      <c r="PPD687" s="52"/>
      <c r="PPE687" s="69"/>
      <c r="PPF687" s="69"/>
      <c r="PPG687" s="69"/>
      <c r="PPH687" s="107"/>
      <c r="PPI687" s="2"/>
      <c r="PPJ687" s="15"/>
      <c r="PPK687" s="15"/>
      <c r="PPL687" s="80"/>
      <c r="PPM687" s="52"/>
      <c r="PPN687" s="69"/>
      <c r="PPO687" s="69"/>
      <c r="PPP687" s="69"/>
      <c r="PPQ687" s="107"/>
      <c r="PPR687" s="2"/>
      <c r="PPS687" s="15"/>
      <c r="PPT687" s="15"/>
      <c r="PPU687" s="80"/>
      <c r="PPV687" s="52"/>
      <c r="PPW687" s="69"/>
      <c r="PPX687" s="69"/>
      <c r="PPY687" s="69"/>
      <c r="PPZ687" s="107"/>
      <c r="PQA687" s="2"/>
      <c r="PQB687" s="15"/>
      <c r="PQC687" s="15"/>
      <c r="PQD687" s="80"/>
      <c r="PQE687" s="52"/>
      <c r="PQF687" s="69"/>
      <c r="PQG687" s="69"/>
      <c r="PQH687" s="69"/>
      <c r="PQI687" s="107"/>
      <c r="PQJ687" s="2"/>
      <c r="PQK687" s="15"/>
      <c r="PQL687" s="15"/>
      <c r="PQM687" s="80"/>
      <c r="PQN687" s="52"/>
      <c r="PQO687" s="69"/>
      <c r="PQP687" s="69"/>
      <c r="PQQ687" s="69"/>
      <c r="PQR687" s="107"/>
      <c r="PQS687" s="2"/>
      <c r="PQT687" s="15"/>
      <c r="PQU687" s="15"/>
      <c r="PQV687" s="80"/>
      <c r="PQW687" s="52"/>
      <c r="PQX687" s="69"/>
      <c r="PQY687" s="69"/>
      <c r="PQZ687" s="69"/>
      <c r="PRA687" s="107"/>
      <c r="PRB687" s="2"/>
      <c r="PRC687" s="15"/>
      <c r="PRD687" s="15"/>
      <c r="PRE687" s="80"/>
      <c r="PRF687" s="52"/>
      <c r="PRG687" s="69"/>
      <c r="PRH687" s="69"/>
      <c r="PRI687" s="69"/>
      <c r="PRJ687" s="107"/>
      <c r="PRK687" s="2"/>
      <c r="PRL687" s="15"/>
      <c r="PRM687" s="15"/>
      <c r="PRN687" s="80"/>
      <c r="PRO687" s="52"/>
      <c r="PRP687" s="69"/>
      <c r="PRQ687" s="69"/>
      <c r="PRR687" s="69"/>
      <c r="PRS687" s="107"/>
      <c r="PRT687" s="2"/>
      <c r="PRU687" s="15"/>
      <c r="PRV687" s="15"/>
      <c r="PRW687" s="80"/>
      <c r="PRX687" s="52"/>
      <c r="PRY687" s="69"/>
      <c r="PRZ687" s="69"/>
      <c r="PSA687" s="69"/>
      <c r="PSB687" s="107"/>
      <c r="PSC687" s="2"/>
      <c r="PSD687" s="15"/>
      <c r="PSE687" s="15"/>
      <c r="PSF687" s="80"/>
      <c r="PSG687" s="52"/>
      <c r="PSH687" s="69"/>
      <c r="PSI687" s="69"/>
      <c r="PSJ687" s="69"/>
      <c r="PSK687" s="107"/>
      <c r="PSL687" s="2"/>
      <c r="PSM687" s="15"/>
      <c r="PSN687" s="15"/>
      <c r="PSO687" s="80"/>
      <c r="PSP687" s="52"/>
      <c r="PSQ687" s="69"/>
      <c r="PSR687" s="69"/>
      <c r="PSS687" s="69"/>
      <c r="PST687" s="107"/>
      <c r="PSU687" s="2"/>
      <c r="PSV687" s="15"/>
      <c r="PSW687" s="15"/>
      <c r="PSX687" s="80"/>
      <c r="PSY687" s="52"/>
      <c r="PSZ687" s="69"/>
      <c r="PTA687" s="69"/>
      <c r="PTB687" s="69"/>
      <c r="PTC687" s="107"/>
      <c r="PTD687" s="2"/>
      <c r="PTE687" s="15"/>
      <c r="PTF687" s="15"/>
      <c r="PTG687" s="80"/>
      <c r="PTH687" s="52"/>
      <c r="PTI687" s="69"/>
      <c r="PTJ687" s="69"/>
      <c r="PTK687" s="69"/>
      <c r="PTL687" s="107"/>
      <c r="PTM687" s="2"/>
      <c r="PTN687" s="15"/>
      <c r="PTO687" s="15"/>
      <c r="PTP687" s="80"/>
      <c r="PTQ687" s="52"/>
      <c r="PTR687" s="69"/>
      <c r="PTS687" s="69"/>
      <c r="PTT687" s="69"/>
      <c r="PTU687" s="107"/>
      <c r="PTV687" s="2"/>
      <c r="PTW687" s="15"/>
      <c r="PTX687" s="15"/>
      <c r="PTY687" s="80"/>
      <c r="PTZ687" s="52"/>
      <c r="PUA687" s="69"/>
      <c r="PUB687" s="69"/>
      <c r="PUC687" s="69"/>
      <c r="PUD687" s="107"/>
      <c r="PUE687" s="2"/>
      <c r="PUF687" s="15"/>
      <c r="PUG687" s="15"/>
      <c r="PUH687" s="80"/>
      <c r="PUI687" s="52"/>
      <c r="PUJ687" s="69"/>
      <c r="PUK687" s="69"/>
      <c r="PUL687" s="69"/>
      <c r="PUM687" s="107"/>
      <c r="PUN687" s="2"/>
      <c r="PUO687" s="15"/>
      <c r="PUP687" s="15"/>
      <c r="PUQ687" s="80"/>
      <c r="PUR687" s="52"/>
      <c r="PUS687" s="69"/>
      <c r="PUT687" s="69"/>
      <c r="PUU687" s="69"/>
      <c r="PUV687" s="107"/>
      <c r="PUW687" s="2"/>
      <c r="PUX687" s="15"/>
      <c r="PUY687" s="15"/>
      <c r="PUZ687" s="80"/>
      <c r="PVA687" s="52"/>
      <c r="PVB687" s="69"/>
      <c r="PVC687" s="69"/>
      <c r="PVD687" s="69"/>
      <c r="PVE687" s="107"/>
      <c r="PVF687" s="2"/>
      <c r="PVG687" s="15"/>
      <c r="PVH687" s="15"/>
      <c r="PVI687" s="80"/>
      <c r="PVJ687" s="52"/>
      <c r="PVK687" s="69"/>
      <c r="PVL687" s="69"/>
      <c r="PVM687" s="69"/>
      <c r="PVN687" s="107"/>
      <c r="PVO687" s="2"/>
      <c r="PVP687" s="15"/>
      <c r="PVQ687" s="15"/>
      <c r="PVR687" s="80"/>
      <c r="PVS687" s="52"/>
      <c r="PVT687" s="69"/>
      <c r="PVU687" s="69"/>
      <c r="PVV687" s="69"/>
      <c r="PVW687" s="107"/>
      <c r="PVX687" s="2"/>
      <c r="PVY687" s="15"/>
      <c r="PVZ687" s="15"/>
      <c r="PWA687" s="80"/>
      <c r="PWB687" s="52"/>
      <c r="PWC687" s="69"/>
      <c r="PWD687" s="69"/>
      <c r="PWE687" s="69"/>
      <c r="PWF687" s="107"/>
      <c r="PWG687" s="2"/>
      <c r="PWH687" s="15"/>
      <c r="PWI687" s="15"/>
      <c r="PWJ687" s="80"/>
      <c r="PWK687" s="52"/>
      <c r="PWL687" s="69"/>
      <c r="PWM687" s="69"/>
      <c r="PWN687" s="69"/>
      <c r="PWO687" s="107"/>
      <c r="PWP687" s="2"/>
      <c r="PWQ687" s="15"/>
      <c r="PWR687" s="15"/>
      <c r="PWS687" s="80"/>
      <c r="PWT687" s="52"/>
      <c r="PWU687" s="69"/>
      <c r="PWV687" s="69"/>
      <c r="PWW687" s="69"/>
      <c r="PWX687" s="107"/>
      <c r="PWY687" s="2"/>
      <c r="PWZ687" s="15"/>
      <c r="PXA687" s="15"/>
      <c r="PXB687" s="80"/>
      <c r="PXC687" s="52"/>
      <c r="PXD687" s="69"/>
      <c r="PXE687" s="69"/>
      <c r="PXF687" s="69"/>
      <c r="PXG687" s="107"/>
      <c r="PXH687" s="2"/>
      <c r="PXI687" s="15"/>
      <c r="PXJ687" s="15"/>
      <c r="PXK687" s="80"/>
      <c r="PXL687" s="52"/>
      <c r="PXM687" s="69"/>
      <c r="PXN687" s="69"/>
      <c r="PXO687" s="69"/>
      <c r="PXP687" s="107"/>
      <c r="PXQ687" s="2"/>
      <c r="PXR687" s="15"/>
      <c r="PXS687" s="15"/>
      <c r="PXT687" s="80"/>
      <c r="PXU687" s="52"/>
      <c r="PXV687" s="69"/>
      <c r="PXW687" s="69"/>
      <c r="PXX687" s="69"/>
      <c r="PXY687" s="107"/>
      <c r="PXZ687" s="2"/>
      <c r="PYA687" s="15"/>
      <c r="PYB687" s="15"/>
      <c r="PYC687" s="80"/>
      <c r="PYD687" s="52"/>
      <c r="PYE687" s="69"/>
      <c r="PYF687" s="69"/>
      <c r="PYG687" s="69"/>
      <c r="PYH687" s="107"/>
      <c r="PYI687" s="2"/>
      <c r="PYJ687" s="15"/>
      <c r="PYK687" s="15"/>
      <c r="PYL687" s="80"/>
      <c r="PYM687" s="52"/>
      <c r="PYN687" s="69"/>
      <c r="PYO687" s="69"/>
      <c r="PYP687" s="69"/>
      <c r="PYQ687" s="107"/>
      <c r="PYR687" s="2"/>
      <c r="PYS687" s="15"/>
      <c r="PYT687" s="15"/>
      <c r="PYU687" s="80"/>
      <c r="PYV687" s="52"/>
      <c r="PYW687" s="69"/>
      <c r="PYX687" s="69"/>
      <c r="PYY687" s="69"/>
      <c r="PYZ687" s="107"/>
      <c r="PZA687" s="2"/>
      <c r="PZB687" s="15"/>
      <c r="PZC687" s="15"/>
      <c r="PZD687" s="80"/>
      <c r="PZE687" s="52"/>
      <c r="PZF687" s="69"/>
      <c r="PZG687" s="69"/>
      <c r="PZH687" s="69"/>
      <c r="PZI687" s="107"/>
      <c r="PZJ687" s="2"/>
      <c r="PZK687" s="15"/>
      <c r="PZL687" s="15"/>
      <c r="PZM687" s="80"/>
      <c r="PZN687" s="52"/>
      <c r="PZO687" s="69"/>
      <c r="PZP687" s="69"/>
      <c r="PZQ687" s="69"/>
      <c r="PZR687" s="107"/>
      <c r="PZS687" s="2"/>
      <c r="PZT687" s="15"/>
      <c r="PZU687" s="15"/>
      <c r="PZV687" s="80"/>
      <c r="PZW687" s="52"/>
      <c r="PZX687" s="69"/>
      <c r="PZY687" s="69"/>
      <c r="PZZ687" s="69"/>
      <c r="QAA687" s="107"/>
      <c r="QAB687" s="2"/>
      <c r="QAC687" s="15"/>
      <c r="QAD687" s="15"/>
      <c r="QAE687" s="80"/>
      <c r="QAF687" s="52"/>
      <c r="QAG687" s="69"/>
      <c r="QAH687" s="69"/>
      <c r="QAI687" s="69"/>
      <c r="QAJ687" s="107"/>
      <c r="QAK687" s="2"/>
      <c r="QAL687" s="15"/>
      <c r="QAM687" s="15"/>
      <c r="QAN687" s="80"/>
      <c r="QAO687" s="52"/>
      <c r="QAP687" s="69"/>
      <c r="QAQ687" s="69"/>
      <c r="QAR687" s="69"/>
      <c r="QAS687" s="107"/>
      <c r="QAT687" s="2"/>
      <c r="QAU687" s="15"/>
      <c r="QAV687" s="15"/>
      <c r="QAW687" s="80"/>
      <c r="QAX687" s="52"/>
      <c r="QAY687" s="69"/>
      <c r="QAZ687" s="69"/>
      <c r="QBA687" s="69"/>
      <c r="QBB687" s="107"/>
      <c r="QBC687" s="2"/>
      <c r="QBD687" s="15"/>
      <c r="QBE687" s="15"/>
      <c r="QBF687" s="80"/>
      <c r="QBG687" s="52"/>
      <c r="QBH687" s="69"/>
      <c r="QBI687" s="69"/>
      <c r="QBJ687" s="69"/>
      <c r="QBK687" s="107"/>
      <c r="QBL687" s="2"/>
      <c r="QBM687" s="15"/>
      <c r="QBN687" s="15"/>
      <c r="QBO687" s="80"/>
      <c r="QBP687" s="52"/>
      <c r="QBQ687" s="69"/>
      <c r="QBR687" s="69"/>
      <c r="QBS687" s="69"/>
      <c r="QBT687" s="107"/>
      <c r="QBU687" s="2"/>
      <c r="QBV687" s="15"/>
      <c r="QBW687" s="15"/>
      <c r="QBX687" s="80"/>
      <c r="QBY687" s="52"/>
      <c r="QBZ687" s="69"/>
      <c r="QCA687" s="69"/>
      <c r="QCB687" s="69"/>
      <c r="QCC687" s="107"/>
      <c r="QCD687" s="2"/>
      <c r="QCE687" s="15"/>
      <c r="QCF687" s="15"/>
      <c r="QCG687" s="80"/>
      <c r="QCH687" s="52"/>
      <c r="QCI687" s="69"/>
      <c r="QCJ687" s="69"/>
      <c r="QCK687" s="69"/>
      <c r="QCL687" s="107"/>
      <c r="QCM687" s="2"/>
      <c r="QCN687" s="15"/>
      <c r="QCO687" s="15"/>
      <c r="QCP687" s="80"/>
      <c r="QCQ687" s="52"/>
      <c r="QCR687" s="69"/>
      <c r="QCS687" s="69"/>
      <c r="QCT687" s="69"/>
      <c r="QCU687" s="107"/>
      <c r="QCV687" s="2"/>
      <c r="QCW687" s="15"/>
      <c r="QCX687" s="15"/>
      <c r="QCY687" s="80"/>
      <c r="QCZ687" s="52"/>
      <c r="QDA687" s="69"/>
      <c r="QDB687" s="69"/>
      <c r="QDC687" s="69"/>
      <c r="QDD687" s="107"/>
      <c r="QDE687" s="2"/>
      <c r="QDF687" s="15"/>
      <c r="QDG687" s="15"/>
      <c r="QDH687" s="80"/>
      <c r="QDI687" s="52"/>
      <c r="QDJ687" s="69"/>
      <c r="QDK687" s="69"/>
      <c r="QDL687" s="69"/>
      <c r="QDM687" s="107"/>
      <c r="QDN687" s="2"/>
      <c r="QDO687" s="15"/>
      <c r="QDP687" s="15"/>
      <c r="QDQ687" s="80"/>
      <c r="QDR687" s="52"/>
      <c r="QDS687" s="69"/>
      <c r="QDT687" s="69"/>
      <c r="QDU687" s="69"/>
      <c r="QDV687" s="107"/>
      <c r="QDW687" s="2"/>
      <c r="QDX687" s="15"/>
      <c r="QDY687" s="15"/>
      <c r="QDZ687" s="80"/>
      <c r="QEA687" s="52"/>
      <c r="QEB687" s="69"/>
      <c r="QEC687" s="69"/>
      <c r="QED687" s="69"/>
      <c r="QEE687" s="107"/>
      <c r="QEF687" s="2"/>
      <c r="QEG687" s="15"/>
      <c r="QEH687" s="15"/>
      <c r="QEI687" s="80"/>
      <c r="QEJ687" s="52"/>
      <c r="QEK687" s="69"/>
      <c r="QEL687" s="69"/>
      <c r="QEM687" s="69"/>
      <c r="QEN687" s="107"/>
      <c r="QEO687" s="2"/>
      <c r="QEP687" s="15"/>
      <c r="QEQ687" s="15"/>
      <c r="QER687" s="80"/>
      <c r="QES687" s="52"/>
      <c r="QET687" s="69"/>
      <c r="QEU687" s="69"/>
      <c r="QEV687" s="69"/>
      <c r="QEW687" s="107"/>
      <c r="QEX687" s="2"/>
      <c r="QEY687" s="15"/>
      <c r="QEZ687" s="15"/>
      <c r="QFA687" s="80"/>
      <c r="QFB687" s="52"/>
      <c r="QFC687" s="69"/>
      <c r="QFD687" s="69"/>
      <c r="QFE687" s="69"/>
      <c r="QFF687" s="107"/>
      <c r="QFG687" s="2"/>
      <c r="QFH687" s="15"/>
      <c r="QFI687" s="15"/>
      <c r="QFJ687" s="80"/>
      <c r="QFK687" s="52"/>
      <c r="QFL687" s="69"/>
      <c r="QFM687" s="69"/>
      <c r="QFN687" s="69"/>
      <c r="QFO687" s="107"/>
      <c r="QFP687" s="2"/>
      <c r="QFQ687" s="15"/>
      <c r="QFR687" s="15"/>
      <c r="QFS687" s="80"/>
      <c r="QFT687" s="52"/>
      <c r="QFU687" s="69"/>
      <c r="QFV687" s="69"/>
      <c r="QFW687" s="69"/>
      <c r="QFX687" s="107"/>
      <c r="QFY687" s="2"/>
      <c r="QFZ687" s="15"/>
      <c r="QGA687" s="15"/>
      <c r="QGB687" s="80"/>
      <c r="QGC687" s="52"/>
      <c r="QGD687" s="69"/>
      <c r="QGE687" s="69"/>
      <c r="QGF687" s="69"/>
      <c r="QGG687" s="107"/>
      <c r="QGH687" s="2"/>
      <c r="QGI687" s="15"/>
      <c r="QGJ687" s="15"/>
      <c r="QGK687" s="80"/>
      <c r="QGL687" s="52"/>
      <c r="QGM687" s="69"/>
      <c r="QGN687" s="69"/>
      <c r="QGO687" s="69"/>
      <c r="QGP687" s="107"/>
      <c r="QGQ687" s="2"/>
      <c r="QGR687" s="15"/>
      <c r="QGS687" s="15"/>
      <c r="QGT687" s="80"/>
      <c r="QGU687" s="52"/>
      <c r="QGV687" s="69"/>
      <c r="QGW687" s="69"/>
      <c r="QGX687" s="69"/>
      <c r="QGY687" s="107"/>
      <c r="QGZ687" s="2"/>
      <c r="QHA687" s="15"/>
      <c r="QHB687" s="15"/>
      <c r="QHC687" s="80"/>
      <c r="QHD687" s="52"/>
      <c r="QHE687" s="69"/>
      <c r="QHF687" s="69"/>
      <c r="QHG687" s="69"/>
      <c r="QHH687" s="107"/>
      <c r="QHI687" s="2"/>
      <c r="QHJ687" s="15"/>
      <c r="QHK687" s="15"/>
      <c r="QHL687" s="80"/>
      <c r="QHM687" s="52"/>
      <c r="QHN687" s="69"/>
      <c r="QHO687" s="69"/>
      <c r="QHP687" s="69"/>
      <c r="QHQ687" s="107"/>
      <c r="QHR687" s="2"/>
      <c r="QHS687" s="15"/>
      <c r="QHT687" s="15"/>
      <c r="QHU687" s="80"/>
      <c r="QHV687" s="52"/>
      <c r="QHW687" s="69"/>
      <c r="QHX687" s="69"/>
      <c r="QHY687" s="69"/>
      <c r="QHZ687" s="107"/>
      <c r="QIA687" s="2"/>
      <c r="QIB687" s="15"/>
      <c r="QIC687" s="15"/>
      <c r="QID687" s="80"/>
      <c r="QIE687" s="52"/>
      <c r="QIF687" s="69"/>
      <c r="QIG687" s="69"/>
      <c r="QIH687" s="69"/>
      <c r="QII687" s="107"/>
      <c r="QIJ687" s="2"/>
      <c r="QIK687" s="15"/>
      <c r="QIL687" s="15"/>
      <c r="QIM687" s="80"/>
      <c r="QIN687" s="52"/>
      <c r="QIO687" s="69"/>
      <c r="QIP687" s="69"/>
      <c r="QIQ687" s="69"/>
      <c r="QIR687" s="107"/>
      <c r="QIS687" s="2"/>
      <c r="QIT687" s="15"/>
      <c r="QIU687" s="15"/>
      <c r="QIV687" s="80"/>
      <c r="QIW687" s="52"/>
      <c r="QIX687" s="69"/>
      <c r="QIY687" s="69"/>
      <c r="QIZ687" s="69"/>
      <c r="QJA687" s="107"/>
      <c r="QJB687" s="2"/>
      <c r="QJC687" s="15"/>
      <c r="QJD687" s="15"/>
      <c r="QJE687" s="80"/>
      <c r="QJF687" s="52"/>
      <c r="QJG687" s="69"/>
      <c r="QJH687" s="69"/>
      <c r="QJI687" s="69"/>
      <c r="QJJ687" s="107"/>
      <c r="QJK687" s="2"/>
      <c r="QJL687" s="15"/>
      <c r="QJM687" s="15"/>
      <c r="QJN687" s="80"/>
      <c r="QJO687" s="52"/>
      <c r="QJP687" s="69"/>
      <c r="QJQ687" s="69"/>
      <c r="QJR687" s="69"/>
      <c r="QJS687" s="107"/>
      <c r="QJT687" s="2"/>
      <c r="QJU687" s="15"/>
      <c r="QJV687" s="15"/>
      <c r="QJW687" s="80"/>
      <c r="QJX687" s="52"/>
      <c r="QJY687" s="69"/>
      <c r="QJZ687" s="69"/>
      <c r="QKA687" s="69"/>
      <c r="QKB687" s="107"/>
      <c r="QKC687" s="2"/>
      <c r="QKD687" s="15"/>
      <c r="QKE687" s="15"/>
      <c r="QKF687" s="80"/>
      <c r="QKG687" s="52"/>
      <c r="QKH687" s="69"/>
      <c r="QKI687" s="69"/>
      <c r="QKJ687" s="69"/>
      <c r="QKK687" s="107"/>
      <c r="QKL687" s="2"/>
      <c r="QKM687" s="15"/>
      <c r="QKN687" s="15"/>
      <c r="QKO687" s="80"/>
      <c r="QKP687" s="52"/>
      <c r="QKQ687" s="69"/>
      <c r="QKR687" s="69"/>
      <c r="QKS687" s="69"/>
      <c r="QKT687" s="107"/>
      <c r="QKU687" s="2"/>
      <c r="QKV687" s="15"/>
      <c r="QKW687" s="15"/>
      <c r="QKX687" s="80"/>
      <c r="QKY687" s="52"/>
      <c r="QKZ687" s="69"/>
      <c r="QLA687" s="69"/>
      <c r="QLB687" s="69"/>
      <c r="QLC687" s="107"/>
      <c r="QLD687" s="2"/>
      <c r="QLE687" s="15"/>
      <c r="QLF687" s="15"/>
      <c r="QLG687" s="80"/>
      <c r="QLH687" s="52"/>
      <c r="QLI687" s="69"/>
      <c r="QLJ687" s="69"/>
      <c r="QLK687" s="69"/>
      <c r="QLL687" s="107"/>
      <c r="QLM687" s="2"/>
      <c r="QLN687" s="15"/>
      <c r="QLO687" s="15"/>
      <c r="QLP687" s="80"/>
      <c r="QLQ687" s="52"/>
      <c r="QLR687" s="69"/>
      <c r="QLS687" s="69"/>
      <c r="QLT687" s="69"/>
      <c r="QLU687" s="107"/>
      <c r="QLV687" s="2"/>
      <c r="QLW687" s="15"/>
      <c r="QLX687" s="15"/>
      <c r="QLY687" s="80"/>
      <c r="QLZ687" s="52"/>
      <c r="QMA687" s="69"/>
      <c r="QMB687" s="69"/>
      <c r="QMC687" s="69"/>
      <c r="QMD687" s="107"/>
      <c r="QME687" s="2"/>
      <c r="QMF687" s="15"/>
      <c r="QMG687" s="15"/>
      <c r="QMH687" s="80"/>
      <c r="QMI687" s="52"/>
      <c r="QMJ687" s="69"/>
      <c r="QMK687" s="69"/>
      <c r="QML687" s="69"/>
      <c r="QMM687" s="107"/>
      <c r="QMN687" s="2"/>
      <c r="QMO687" s="15"/>
      <c r="QMP687" s="15"/>
      <c r="QMQ687" s="80"/>
      <c r="QMR687" s="52"/>
      <c r="QMS687" s="69"/>
      <c r="QMT687" s="69"/>
      <c r="QMU687" s="69"/>
      <c r="QMV687" s="107"/>
      <c r="QMW687" s="2"/>
      <c r="QMX687" s="15"/>
      <c r="QMY687" s="15"/>
      <c r="QMZ687" s="80"/>
      <c r="QNA687" s="52"/>
      <c r="QNB687" s="69"/>
      <c r="QNC687" s="69"/>
      <c r="QND687" s="69"/>
      <c r="QNE687" s="107"/>
      <c r="QNF687" s="2"/>
      <c r="QNG687" s="15"/>
      <c r="QNH687" s="15"/>
      <c r="QNI687" s="80"/>
      <c r="QNJ687" s="52"/>
      <c r="QNK687" s="69"/>
      <c r="QNL687" s="69"/>
      <c r="QNM687" s="69"/>
      <c r="QNN687" s="107"/>
      <c r="QNO687" s="2"/>
      <c r="QNP687" s="15"/>
      <c r="QNQ687" s="15"/>
      <c r="QNR687" s="80"/>
      <c r="QNS687" s="52"/>
      <c r="QNT687" s="69"/>
      <c r="QNU687" s="69"/>
      <c r="QNV687" s="69"/>
      <c r="QNW687" s="107"/>
      <c r="QNX687" s="2"/>
      <c r="QNY687" s="15"/>
      <c r="QNZ687" s="15"/>
      <c r="QOA687" s="80"/>
      <c r="QOB687" s="52"/>
      <c r="QOC687" s="69"/>
      <c r="QOD687" s="69"/>
      <c r="QOE687" s="69"/>
      <c r="QOF687" s="107"/>
      <c r="QOG687" s="2"/>
      <c r="QOH687" s="15"/>
      <c r="QOI687" s="15"/>
      <c r="QOJ687" s="80"/>
      <c r="QOK687" s="52"/>
      <c r="QOL687" s="69"/>
      <c r="QOM687" s="69"/>
      <c r="QON687" s="69"/>
      <c r="QOO687" s="107"/>
      <c r="QOP687" s="2"/>
      <c r="QOQ687" s="15"/>
      <c r="QOR687" s="15"/>
      <c r="QOS687" s="80"/>
      <c r="QOT687" s="52"/>
      <c r="QOU687" s="69"/>
      <c r="QOV687" s="69"/>
      <c r="QOW687" s="69"/>
      <c r="QOX687" s="107"/>
      <c r="QOY687" s="2"/>
      <c r="QOZ687" s="15"/>
      <c r="QPA687" s="15"/>
      <c r="QPB687" s="80"/>
      <c r="QPC687" s="52"/>
      <c r="QPD687" s="69"/>
      <c r="QPE687" s="69"/>
      <c r="QPF687" s="69"/>
      <c r="QPG687" s="107"/>
      <c r="QPH687" s="2"/>
      <c r="QPI687" s="15"/>
      <c r="QPJ687" s="15"/>
      <c r="QPK687" s="80"/>
      <c r="QPL687" s="52"/>
      <c r="QPM687" s="69"/>
      <c r="QPN687" s="69"/>
      <c r="QPO687" s="69"/>
      <c r="QPP687" s="107"/>
      <c r="QPQ687" s="2"/>
      <c r="QPR687" s="15"/>
      <c r="QPS687" s="15"/>
      <c r="QPT687" s="80"/>
      <c r="QPU687" s="52"/>
      <c r="QPV687" s="69"/>
      <c r="QPW687" s="69"/>
      <c r="QPX687" s="69"/>
      <c r="QPY687" s="107"/>
      <c r="QPZ687" s="2"/>
      <c r="QQA687" s="15"/>
      <c r="QQB687" s="15"/>
      <c r="QQC687" s="80"/>
      <c r="QQD687" s="52"/>
      <c r="QQE687" s="69"/>
      <c r="QQF687" s="69"/>
      <c r="QQG687" s="69"/>
      <c r="QQH687" s="107"/>
      <c r="QQI687" s="2"/>
      <c r="QQJ687" s="15"/>
      <c r="QQK687" s="15"/>
      <c r="QQL687" s="80"/>
      <c r="QQM687" s="52"/>
      <c r="QQN687" s="69"/>
      <c r="QQO687" s="69"/>
      <c r="QQP687" s="69"/>
      <c r="QQQ687" s="107"/>
      <c r="QQR687" s="2"/>
      <c r="QQS687" s="15"/>
      <c r="QQT687" s="15"/>
      <c r="QQU687" s="80"/>
      <c r="QQV687" s="52"/>
      <c r="QQW687" s="69"/>
      <c r="QQX687" s="69"/>
      <c r="QQY687" s="69"/>
      <c r="QQZ687" s="107"/>
      <c r="QRA687" s="2"/>
      <c r="QRB687" s="15"/>
      <c r="QRC687" s="15"/>
      <c r="QRD687" s="80"/>
      <c r="QRE687" s="52"/>
      <c r="QRF687" s="69"/>
      <c r="QRG687" s="69"/>
      <c r="QRH687" s="69"/>
      <c r="QRI687" s="107"/>
      <c r="QRJ687" s="2"/>
      <c r="QRK687" s="15"/>
      <c r="QRL687" s="15"/>
      <c r="QRM687" s="80"/>
      <c r="QRN687" s="52"/>
      <c r="QRO687" s="69"/>
      <c r="QRP687" s="69"/>
      <c r="QRQ687" s="69"/>
      <c r="QRR687" s="107"/>
      <c r="QRS687" s="2"/>
      <c r="QRT687" s="15"/>
      <c r="QRU687" s="15"/>
      <c r="QRV687" s="80"/>
      <c r="QRW687" s="52"/>
      <c r="QRX687" s="69"/>
      <c r="QRY687" s="69"/>
      <c r="QRZ687" s="69"/>
      <c r="QSA687" s="107"/>
      <c r="QSB687" s="2"/>
      <c r="QSC687" s="15"/>
      <c r="QSD687" s="15"/>
      <c r="QSE687" s="80"/>
      <c r="QSF687" s="52"/>
      <c r="QSG687" s="69"/>
      <c r="QSH687" s="69"/>
      <c r="QSI687" s="69"/>
      <c r="QSJ687" s="107"/>
      <c r="QSK687" s="2"/>
      <c r="QSL687" s="15"/>
      <c r="QSM687" s="15"/>
      <c r="QSN687" s="80"/>
      <c r="QSO687" s="52"/>
      <c r="QSP687" s="69"/>
      <c r="QSQ687" s="69"/>
      <c r="QSR687" s="69"/>
      <c r="QSS687" s="107"/>
      <c r="QST687" s="2"/>
      <c r="QSU687" s="15"/>
      <c r="QSV687" s="15"/>
      <c r="QSW687" s="80"/>
      <c r="QSX687" s="52"/>
      <c r="QSY687" s="69"/>
      <c r="QSZ687" s="69"/>
      <c r="QTA687" s="69"/>
      <c r="QTB687" s="107"/>
      <c r="QTC687" s="2"/>
      <c r="QTD687" s="15"/>
      <c r="QTE687" s="15"/>
      <c r="QTF687" s="80"/>
      <c r="QTG687" s="52"/>
      <c r="QTH687" s="69"/>
      <c r="QTI687" s="69"/>
      <c r="QTJ687" s="69"/>
      <c r="QTK687" s="107"/>
      <c r="QTL687" s="2"/>
      <c r="QTM687" s="15"/>
      <c r="QTN687" s="15"/>
      <c r="QTO687" s="80"/>
      <c r="QTP687" s="52"/>
      <c r="QTQ687" s="69"/>
      <c r="QTR687" s="69"/>
      <c r="QTS687" s="69"/>
      <c r="QTT687" s="107"/>
      <c r="QTU687" s="2"/>
      <c r="QTV687" s="15"/>
      <c r="QTW687" s="15"/>
      <c r="QTX687" s="80"/>
      <c r="QTY687" s="52"/>
      <c r="QTZ687" s="69"/>
      <c r="QUA687" s="69"/>
      <c r="QUB687" s="69"/>
      <c r="QUC687" s="107"/>
      <c r="QUD687" s="2"/>
      <c r="QUE687" s="15"/>
      <c r="QUF687" s="15"/>
      <c r="QUG687" s="80"/>
      <c r="QUH687" s="52"/>
      <c r="QUI687" s="69"/>
      <c r="QUJ687" s="69"/>
      <c r="QUK687" s="69"/>
      <c r="QUL687" s="107"/>
      <c r="QUM687" s="2"/>
      <c r="QUN687" s="15"/>
      <c r="QUO687" s="15"/>
      <c r="QUP687" s="80"/>
      <c r="QUQ687" s="52"/>
      <c r="QUR687" s="69"/>
      <c r="QUS687" s="69"/>
      <c r="QUT687" s="69"/>
      <c r="QUU687" s="107"/>
      <c r="QUV687" s="2"/>
      <c r="QUW687" s="15"/>
      <c r="QUX687" s="15"/>
      <c r="QUY687" s="80"/>
      <c r="QUZ687" s="52"/>
      <c r="QVA687" s="69"/>
      <c r="QVB687" s="69"/>
      <c r="QVC687" s="69"/>
      <c r="QVD687" s="107"/>
      <c r="QVE687" s="2"/>
      <c r="QVF687" s="15"/>
      <c r="QVG687" s="15"/>
      <c r="QVH687" s="80"/>
      <c r="QVI687" s="52"/>
      <c r="QVJ687" s="69"/>
      <c r="QVK687" s="69"/>
      <c r="QVL687" s="69"/>
      <c r="QVM687" s="107"/>
      <c r="QVN687" s="2"/>
      <c r="QVO687" s="15"/>
      <c r="QVP687" s="15"/>
      <c r="QVQ687" s="80"/>
      <c r="QVR687" s="52"/>
      <c r="QVS687" s="69"/>
      <c r="QVT687" s="69"/>
      <c r="QVU687" s="69"/>
      <c r="QVV687" s="107"/>
      <c r="QVW687" s="2"/>
      <c r="QVX687" s="15"/>
      <c r="QVY687" s="15"/>
      <c r="QVZ687" s="80"/>
      <c r="QWA687" s="52"/>
      <c r="QWB687" s="69"/>
      <c r="QWC687" s="69"/>
      <c r="QWD687" s="69"/>
      <c r="QWE687" s="107"/>
      <c r="QWF687" s="2"/>
      <c r="QWG687" s="15"/>
      <c r="QWH687" s="15"/>
      <c r="QWI687" s="80"/>
      <c r="QWJ687" s="52"/>
      <c r="QWK687" s="69"/>
      <c r="QWL687" s="69"/>
      <c r="QWM687" s="69"/>
      <c r="QWN687" s="107"/>
      <c r="QWO687" s="2"/>
      <c r="QWP687" s="15"/>
      <c r="QWQ687" s="15"/>
      <c r="QWR687" s="80"/>
      <c r="QWS687" s="52"/>
      <c r="QWT687" s="69"/>
      <c r="QWU687" s="69"/>
      <c r="QWV687" s="69"/>
      <c r="QWW687" s="107"/>
      <c r="QWX687" s="2"/>
      <c r="QWY687" s="15"/>
      <c r="QWZ687" s="15"/>
      <c r="QXA687" s="80"/>
      <c r="QXB687" s="52"/>
      <c r="QXC687" s="69"/>
      <c r="QXD687" s="69"/>
      <c r="QXE687" s="69"/>
      <c r="QXF687" s="107"/>
      <c r="QXG687" s="2"/>
      <c r="QXH687" s="15"/>
      <c r="QXI687" s="15"/>
      <c r="QXJ687" s="80"/>
      <c r="QXK687" s="52"/>
      <c r="QXL687" s="69"/>
      <c r="QXM687" s="69"/>
      <c r="QXN687" s="69"/>
      <c r="QXO687" s="107"/>
      <c r="QXP687" s="2"/>
      <c r="QXQ687" s="15"/>
      <c r="QXR687" s="15"/>
      <c r="QXS687" s="80"/>
      <c r="QXT687" s="52"/>
      <c r="QXU687" s="69"/>
      <c r="QXV687" s="69"/>
      <c r="QXW687" s="69"/>
      <c r="QXX687" s="107"/>
      <c r="QXY687" s="2"/>
      <c r="QXZ687" s="15"/>
      <c r="QYA687" s="15"/>
      <c r="QYB687" s="80"/>
      <c r="QYC687" s="52"/>
      <c r="QYD687" s="69"/>
      <c r="QYE687" s="69"/>
      <c r="QYF687" s="69"/>
      <c r="QYG687" s="107"/>
      <c r="QYH687" s="2"/>
      <c r="QYI687" s="15"/>
      <c r="QYJ687" s="15"/>
      <c r="QYK687" s="80"/>
      <c r="QYL687" s="52"/>
      <c r="QYM687" s="69"/>
      <c r="QYN687" s="69"/>
      <c r="QYO687" s="69"/>
      <c r="QYP687" s="107"/>
      <c r="QYQ687" s="2"/>
      <c r="QYR687" s="15"/>
      <c r="QYS687" s="15"/>
      <c r="QYT687" s="80"/>
      <c r="QYU687" s="52"/>
      <c r="QYV687" s="69"/>
      <c r="QYW687" s="69"/>
      <c r="QYX687" s="69"/>
      <c r="QYY687" s="107"/>
      <c r="QYZ687" s="2"/>
      <c r="QZA687" s="15"/>
      <c r="QZB687" s="15"/>
      <c r="QZC687" s="80"/>
      <c r="QZD687" s="52"/>
      <c r="QZE687" s="69"/>
      <c r="QZF687" s="69"/>
      <c r="QZG687" s="69"/>
      <c r="QZH687" s="107"/>
      <c r="QZI687" s="2"/>
      <c r="QZJ687" s="15"/>
      <c r="QZK687" s="15"/>
      <c r="QZL687" s="80"/>
      <c r="QZM687" s="52"/>
      <c r="QZN687" s="69"/>
      <c r="QZO687" s="69"/>
      <c r="QZP687" s="69"/>
      <c r="QZQ687" s="107"/>
      <c r="QZR687" s="2"/>
      <c r="QZS687" s="15"/>
      <c r="QZT687" s="15"/>
      <c r="QZU687" s="80"/>
      <c r="QZV687" s="52"/>
      <c r="QZW687" s="69"/>
      <c r="QZX687" s="69"/>
      <c r="QZY687" s="69"/>
      <c r="QZZ687" s="107"/>
      <c r="RAA687" s="2"/>
      <c r="RAB687" s="15"/>
      <c r="RAC687" s="15"/>
      <c r="RAD687" s="80"/>
      <c r="RAE687" s="52"/>
      <c r="RAF687" s="69"/>
      <c r="RAG687" s="69"/>
      <c r="RAH687" s="69"/>
      <c r="RAI687" s="107"/>
      <c r="RAJ687" s="2"/>
      <c r="RAK687" s="15"/>
      <c r="RAL687" s="15"/>
      <c r="RAM687" s="80"/>
      <c r="RAN687" s="52"/>
      <c r="RAO687" s="69"/>
      <c r="RAP687" s="69"/>
      <c r="RAQ687" s="69"/>
      <c r="RAR687" s="107"/>
      <c r="RAS687" s="2"/>
      <c r="RAT687" s="15"/>
      <c r="RAU687" s="15"/>
      <c r="RAV687" s="80"/>
      <c r="RAW687" s="52"/>
      <c r="RAX687" s="69"/>
      <c r="RAY687" s="69"/>
      <c r="RAZ687" s="69"/>
      <c r="RBA687" s="107"/>
      <c r="RBB687" s="2"/>
      <c r="RBC687" s="15"/>
      <c r="RBD687" s="15"/>
      <c r="RBE687" s="80"/>
      <c r="RBF687" s="52"/>
      <c r="RBG687" s="69"/>
      <c r="RBH687" s="69"/>
      <c r="RBI687" s="69"/>
      <c r="RBJ687" s="107"/>
      <c r="RBK687" s="2"/>
      <c r="RBL687" s="15"/>
      <c r="RBM687" s="15"/>
      <c r="RBN687" s="80"/>
      <c r="RBO687" s="52"/>
      <c r="RBP687" s="69"/>
      <c r="RBQ687" s="69"/>
      <c r="RBR687" s="69"/>
      <c r="RBS687" s="107"/>
      <c r="RBT687" s="2"/>
      <c r="RBU687" s="15"/>
      <c r="RBV687" s="15"/>
      <c r="RBW687" s="80"/>
      <c r="RBX687" s="52"/>
      <c r="RBY687" s="69"/>
      <c r="RBZ687" s="69"/>
      <c r="RCA687" s="69"/>
      <c r="RCB687" s="107"/>
      <c r="RCC687" s="2"/>
      <c r="RCD687" s="15"/>
      <c r="RCE687" s="15"/>
      <c r="RCF687" s="80"/>
      <c r="RCG687" s="52"/>
      <c r="RCH687" s="69"/>
      <c r="RCI687" s="69"/>
      <c r="RCJ687" s="69"/>
      <c r="RCK687" s="107"/>
      <c r="RCL687" s="2"/>
      <c r="RCM687" s="15"/>
      <c r="RCN687" s="15"/>
      <c r="RCO687" s="80"/>
      <c r="RCP687" s="52"/>
      <c r="RCQ687" s="69"/>
      <c r="RCR687" s="69"/>
      <c r="RCS687" s="69"/>
      <c r="RCT687" s="107"/>
      <c r="RCU687" s="2"/>
      <c r="RCV687" s="15"/>
      <c r="RCW687" s="15"/>
      <c r="RCX687" s="80"/>
      <c r="RCY687" s="52"/>
      <c r="RCZ687" s="69"/>
      <c r="RDA687" s="69"/>
      <c r="RDB687" s="69"/>
      <c r="RDC687" s="107"/>
      <c r="RDD687" s="2"/>
      <c r="RDE687" s="15"/>
      <c r="RDF687" s="15"/>
      <c r="RDG687" s="80"/>
      <c r="RDH687" s="52"/>
      <c r="RDI687" s="69"/>
      <c r="RDJ687" s="69"/>
      <c r="RDK687" s="69"/>
      <c r="RDL687" s="107"/>
      <c r="RDM687" s="2"/>
      <c r="RDN687" s="15"/>
      <c r="RDO687" s="15"/>
      <c r="RDP687" s="80"/>
      <c r="RDQ687" s="52"/>
      <c r="RDR687" s="69"/>
      <c r="RDS687" s="69"/>
      <c r="RDT687" s="69"/>
      <c r="RDU687" s="107"/>
      <c r="RDV687" s="2"/>
      <c r="RDW687" s="15"/>
      <c r="RDX687" s="15"/>
      <c r="RDY687" s="80"/>
      <c r="RDZ687" s="52"/>
      <c r="REA687" s="69"/>
      <c r="REB687" s="69"/>
      <c r="REC687" s="69"/>
      <c r="RED687" s="107"/>
      <c r="REE687" s="2"/>
      <c r="REF687" s="15"/>
      <c r="REG687" s="15"/>
      <c r="REH687" s="80"/>
      <c r="REI687" s="52"/>
      <c r="REJ687" s="69"/>
      <c r="REK687" s="69"/>
      <c r="REL687" s="69"/>
      <c r="REM687" s="107"/>
      <c r="REN687" s="2"/>
      <c r="REO687" s="15"/>
      <c r="REP687" s="15"/>
      <c r="REQ687" s="80"/>
      <c r="RER687" s="52"/>
      <c r="RES687" s="69"/>
      <c r="RET687" s="69"/>
      <c r="REU687" s="69"/>
      <c r="REV687" s="107"/>
      <c r="REW687" s="2"/>
      <c r="REX687" s="15"/>
      <c r="REY687" s="15"/>
      <c r="REZ687" s="80"/>
      <c r="RFA687" s="52"/>
      <c r="RFB687" s="69"/>
      <c r="RFC687" s="69"/>
      <c r="RFD687" s="69"/>
      <c r="RFE687" s="107"/>
      <c r="RFF687" s="2"/>
      <c r="RFG687" s="15"/>
      <c r="RFH687" s="15"/>
      <c r="RFI687" s="80"/>
      <c r="RFJ687" s="52"/>
      <c r="RFK687" s="69"/>
      <c r="RFL687" s="69"/>
      <c r="RFM687" s="69"/>
      <c r="RFN687" s="107"/>
      <c r="RFO687" s="2"/>
      <c r="RFP687" s="15"/>
      <c r="RFQ687" s="15"/>
      <c r="RFR687" s="80"/>
      <c r="RFS687" s="52"/>
      <c r="RFT687" s="69"/>
      <c r="RFU687" s="69"/>
      <c r="RFV687" s="69"/>
      <c r="RFW687" s="107"/>
      <c r="RFX687" s="2"/>
      <c r="RFY687" s="15"/>
      <c r="RFZ687" s="15"/>
      <c r="RGA687" s="80"/>
      <c r="RGB687" s="52"/>
      <c r="RGC687" s="69"/>
      <c r="RGD687" s="69"/>
      <c r="RGE687" s="69"/>
      <c r="RGF687" s="107"/>
      <c r="RGG687" s="2"/>
      <c r="RGH687" s="15"/>
      <c r="RGI687" s="15"/>
      <c r="RGJ687" s="80"/>
      <c r="RGK687" s="52"/>
      <c r="RGL687" s="69"/>
      <c r="RGM687" s="69"/>
      <c r="RGN687" s="69"/>
      <c r="RGO687" s="107"/>
      <c r="RGP687" s="2"/>
      <c r="RGQ687" s="15"/>
      <c r="RGR687" s="15"/>
      <c r="RGS687" s="80"/>
      <c r="RGT687" s="52"/>
      <c r="RGU687" s="69"/>
      <c r="RGV687" s="69"/>
      <c r="RGW687" s="69"/>
      <c r="RGX687" s="107"/>
      <c r="RGY687" s="2"/>
      <c r="RGZ687" s="15"/>
      <c r="RHA687" s="15"/>
      <c r="RHB687" s="80"/>
      <c r="RHC687" s="52"/>
      <c r="RHD687" s="69"/>
      <c r="RHE687" s="69"/>
      <c r="RHF687" s="69"/>
      <c r="RHG687" s="107"/>
      <c r="RHH687" s="2"/>
      <c r="RHI687" s="15"/>
      <c r="RHJ687" s="15"/>
      <c r="RHK687" s="80"/>
      <c r="RHL687" s="52"/>
      <c r="RHM687" s="69"/>
      <c r="RHN687" s="69"/>
      <c r="RHO687" s="69"/>
      <c r="RHP687" s="107"/>
      <c r="RHQ687" s="2"/>
      <c r="RHR687" s="15"/>
      <c r="RHS687" s="15"/>
      <c r="RHT687" s="80"/>
      <c r="RHU687" s="52"/>
      <c r="RHV687" s="69"/>
      <c r="RHW687" s="69"/>
      <c r="RHX687" s="69"/>
      <c r="RHY687" s="107"/>
      <c r="RHZ687" s="2"/>
      <c r="RIA687" s="15"/>
      <c r="RIB687" s="15"/>
      <c r="RIC687" s="80"/>
      <c r="RID687" s="52"/>
      <c r="RIE687" s="69"/>
      <c r="RIF687" s="69"/>
      <c r="RIG687" s="69"/>
      <c r="RIH687" s="107"/>
      <c r="RII687" s="2"/>
      <c r="RIJ687" s="15"/>
      <c r="RIK687" s="15"/>
      <c r="RIL687" s="80"/>
      <c r="RIM687" s="52"/>
      <c r="RIN687" s="69"/>
      <c r="RIO687" s="69"/>
      <c r="RIP687" s="69"/>
      <c r="RIQ687" s="107"/>
      <c r="RIR687" s="2"/>
      <c r="RIS687" s="15"/>
      <c r="RIT687" s="15"/>
      <c r="RIU687" s="80"/>
      <c r="RIV687" s="52"/>
      <c r="RIW687" s="69"/>
      <c r="RIX687" s="69"/>
      <c r="RIY687" s="69"/>
      <c r="RIZ687" s="107"/>
      <c r="RJA687" s="2"/>
      <c r="RJB687" s="15"/>
      <c r="RJC687" s="15"/>
      <c r="RJD687" s="80"/>
      <c r="RJE687" s="52"/>
      <c r="RJF687" s="69"/>
      <c r="RJG687" s="69"/>
      <c r="RJH687" s="69"/>
      <c r="RJI687" s="107"/>
      <c r="RJJ687" s="2"/>
      <c r="RJK687" s="15"/>
      <c r="RJL687" s="15"/>
      <c r="RJM687" s="80"/>
      <c r="RJN687" s="52"/>
      <c r="RJO687" s="69"/>
      <c r="RJP687" s="69"/>
      <c r="RJQ687" s="69"/>
      <c r="RJR687" s="107"/>
      <c r="RJS687" s="2"/>
      <c r="RJT687" s="15"/>
      <c r="RJU687" s="15"/>
      <c r="RJV687" s="80"/>
      <c r="RJW687" s="52"/>
      <c r="RJX687" s="69"/>
      <c r="RJY687" s="69"/>
      <c r="RJZ687" s="69"/>
      <c r="RKA687" s="107"/>
      <c r="RKB687" s="2"/>
      <c r="RKC687" s="15"/>
      <c r="RKD687" s="15"/>
      <c r="RKE687" s="80"/>
      <c r="RKF687" s="52"/>
      <c r="RKG687" s="69"/>
      <c r="RKH687" s="69"/>
      <c r="RKI687" s="69"/>
      <c r="RKJ687" s="107"/>
      <c r="RKK687" s="2"/>
      <c r="RKL687" s="15"/>
      <c r="RKM687" s="15"/>
      <c r="RKN687" s="80"/>
      <c r="RKO687" s="52"/>
      <c r="RKP687" s="69"/>
      <c r="RKQ687" s="69"/>
      <c r="RKR687" s="69"/>
      <c r="RKS687" s="107"/>
      <c r="RKT687" s="2"/>
      <c r="RKU687" s="15"/>
      <c r="RKV687" s="15"/>
      <c r="RKW687" s="80"/>
      <c r="RKX687" s="52"/>
      <c r="RKY687" s="69"/>
      <c r="RKZ687" s="69"/>
      <c r="RLA687" s="69"/>
      <c r="RLB687" s="107"/>
      <c r="RLC687" s="2"/>
      <c r="RLD687" s="15"/>
      <c r="RLE687" s="15"/>
      <c r="RLF687" s="80"/>
      <c r="RLG687" s="52"/>
      <c r="RLH687" s="69"/>
      <c r="RLI687" s="69"/>
      <c r="RLJ687" s="69"/>
      <c r="RLK687" s="107"/>
      <c r="RLL687" s="2"/>
      <c r="RLM687" s="15"/>
      <c r="RLN687" s="15"/>
      <c r="RLO687" s="80"/>
      <c r="RLP687" s="52"/>
      <c r="RLQ687" s="69"/>
      <c r="RLR687" s="69"/>
      <c r="RLS687" s="69"/>
      <c r="RLT687" s="107"/>
      <c r="RLU687" s="2"/>
      <c r="RLV687" s="15"/>
      <c r="RLW687" s="15"/>
      <c r="RLX687" s="80"/>
      <c r="RLY687" s="52"/>
      <c r="RLZ687" s="69"/>
      <c r="RMA687" s="69"/>
      <c r="RMB687" s="69"/>
      <c r="RMC687" s="107"/>
      <c r="RMD687" s="2"/>
      <c r="RME687" s="15"/>
      <c r="RMF687" s="15"/>
      <c r="RMG687" s="80"/>
      <c r="RMH687" s="52"/>
      <c r="RMI687" s="69"/>
      <c r="RMJ687" s="69"/>
      <c r="RMK687" s="69"/>
      <c r="RML687" s="107"/>
      <c r="RMM687" s="2"/>
      <c r="RMN687" s="15"/>
      <c r="RMO687" s="15"/>
      <c r="RMP687" s="80"/>
      <c r="RMQ687" s="52"/>
      <c r="RMR687" s="69"/>
      <c r="RMS687" s="69"/>
      <c r="RMT687" s="69"/>
      <c r="RMU687" s="107"/>
      <c r="RMV687" s="2"/>
      <c r="RMW687" s="15"/>
      <c r="RMX687" s="15"/>
      <c r="RMY687" s="80"/>
      <c r="RMZ687" s="52"/>
      <c r="RNA687" s="69"/>
      <c r="RNB687" s="69"/>
      <c r="RNC687" s="69"/>
      <c r="RND687" s="107"/>
      <c r="RNE687" s="2"/>
      <c r="RNF687" s="15"/>
      <c r="RNG687" s="15"/>
      <c r="RNH687" s="80"/>
      <c r="RNI687" s="52"/>
      <c r="RNJ687" s="69"/>
      <c r="RNK687" s="69"/>
      <c r="RNL687" s="69"/>
      <c r="RNM687" s="107"/>
      <c r="RNN687" s="2"/>
      <c r="RNO687" s="15"/>
      <c r="RNP687" s="15"/>
      <c r="RNQ687" s="80"/>
      <c r="RNR687" s="52"/>
      <c r="RNS687" s="69"/>
      <c r="RNT687" s="69"/>
      <c r="RNU687" s="69"/>
      <c r="RNV687" s="107"/>
      <c r="RNW687" s="2"/>
      <c r="RNX687" s="15"/>
      <c r="RNY687" s="15"/>
      <c r="RNZ687" s="80"/>
      <c r="ROA687" s="52"/>
      <c r="ROB687" s="69"/>
      <c r="ROC687" s="69"/>
      <c r="ROD687" s="69"/>
      <c r="ROE687" s="107"/>
      <c r="ROF687" s="2"/>
      <c r="ROG687" s="15"/>
      <c r="ROH687" s="15"/>
      <c r="ROI687" s="80"/>
      <c r="ROJ687" s="52"/>
      <c r="ROK687" s="69"/>
      <c r="ROL687" s="69"/>
      <c r="ROM687" s="69"/>
      <c r="RON687" s="107"/>
      <c r="ROO687" s="2"/>
      <c r="ROP687" s="15"/>
      <c r="ROQ687" s="15"/>
      <c r="ROR687" s="80"/>
      <c r="ROS687" s="52"/>
      <c r="ROT687" s="69"/>
      <c r="ROU687" s="69"/>
      <c r="ROV687" s="69"/>
      <c r="ROW687" s="107"/>
      <c r="ROX687" s="2"/>
      <c r="ROY687" s="15"/>
      <c r="ROZ687" s="15"/>
      <c r="RPA687" s="80"/>
      <c r="RPB687" s="52"/>
      <c r="RPC687" s="69"/>
      <c r="RPD687" s="69"/>
      <c r="RPE687" s="69"/>
      <c r="RPF687" s="107"/>
      <c r="RPG687" s="2"/>
      <c r="RPH687" s="15"/>
      <c r="RPI687" s="15"/>
      <c r="RPJ687" s="80"/>
      <c r="RPK687" s="52"/>
      <c r="RPL687" s="69"/>
      <c r="RPM687" s="69"/>
      <c r="RPN687" s="69"/>
      <c r="RPO687" s="107"/>
      <c r="RPP687" s="2"/>
      <c r="RPQ687" s="15"/>
      <c r="RPR687" s="15"/>
      <c r="RPS687" s="80"/>
      <c r="RPT687" s="52"/>
      <c r="RPU687" s="69"/>
      <c r="RPV687" s="69"/>
      <c r="RPW687" s="69"/>
      <c r="RPX687" s="107"/>
      <c r="RPY687" s="2"/>
      <c r="RPZ687" s="15"/>
      <c r="RQA687" s="15"/>
      <c r="RQB687" s="80"/>
      <c r="RQC687" s="52"/>
      <c r="RQD687" s="69"/>
      <c r="RQE687" s="69"/>
      <c r="RQF687" s="69"/>
      <c r="RQG687" s="107"/>
      <c r="RQH687" s="2"/>
      <c r="RQI687" s="15"/>
      <c r="RQJ687" s="15"/>
      <c r="RQK687" s="80"/>
      <c r="RQL687" s="52"/>
      <c r="RQM687" s="69"/>
      <c r="RQN687" s="69"/>
      <c r="RQO687" s="69"/>
      <c r="RQP687" s="107"/>
      <c r="RQQ687" s="2"/>
      <c r="RQR687" s="15"/>
      <c r="RQS687" s="15"/>
      <c r="RQT687" s="80"/>
      <c r="RQU687" s="52"/>
      <c r="RQV687" s="69"/>
      <c r="RQW687" s="69"/>
      <c r="RQX687" s="69"/>
      <c r="RQY687" s="107"/>
      <c r="RQZ687" s="2"/>
      <c r="RRA687" s="15"/>
      <c r="RRB687" s="15"/>
      <c r="RRC687" s="80"/>
      <c r="RRD687" s="52"/>
      <c r="RRE687" s="69"/>
      <c r="RRF687" s="69"/>
      <c r="RRG687" s="69"/>
      <c r="RRH687" s="107"/>
      <c r="RRI687" s="2"/>
      <c r="RRJ687" s="15"/>
      <c r="RRK687" s="15"/>
      <c r="RRL687" s="80"/>
      <c r="RRM687" s="52"/>
      <c r="RRN687" s="69"/>
      <c r="RRO687" s="69"/>
      <c r="RRP687" s="69"/>
      <c r="RRQ687" s="107"/>
      <c r="RRR687" s="2"/>
      <c r="RRS687" s="15"/>
      <c r="RRT687" s="15"/>
      <c r="RRU687" s="80"/>
      <c r="RRV687" s="52"/>
      <c r="RRW687" s="69"/>
      <c r="RRX687" s="69"/>
      <c r="RRY687" s="69"/>
      <c r="RRZ687" s="107"/>
      <c r="RSA687" s="2"/>
      <c r="RSB687" s="15"/>
      <c r="RSC687" s="15"/>
      <c r="RSD687" s="80"/>
      <c r="RSE687" s="52"/>
      <c r="RSF687" s="69"/>
      <c r="RSG687" s="69"/>
      <c r="RSH687" s="69"/>
      <c r="RSI687" s="107"/>
      <c r="RSJ687" s="2"/>
      <c r="RSK687" s="15"/>
      <c r="RSL687" s="15"/>
      <c r="RSM687" s="80"/>
      <c r="RSN687" s="52"/>
      <c r="RSO687" s="69"/>
      <c r="RSP687" s="69"/>
      <c r="RSQ687" s="69"/>
      <c r="RSR687" s="107"/>
      <c r="RSS687" s="2"/>
      <c r="RST687" s="15"/>
      <c r="RSU687" s="15"/>
      <c r="RSV687" s="80"/>
      <c r="RSW687" s="52"/>
      <c r="RSX687" s="69"/>
      <c r="RSY687" s="69"/>
      <c r="RSZ687" s="69"/>
      <c r="RTA687" s="107"/>
      <c r="RTB687" s="2"/>
      <c r="RTC687" s="15"/>
      <c r="RTD687" s="15"/>
      <c r="RTE687" s="80"/>
      <c r="RTF687" s="52"/>
      <c r="RTG687" s="69"/>
      <c r="RTH687" s="69"/>
      <c r="RTI687" s="69"/>
      <c r="RTJ687" s="107"/>
      <c r="RTK687" s="2"/>
      <c r="RTL687" s="15"/>
      <c r="RTM687" s="15"/>
      <c r="RTN687" s="80"/>
      <c r="RTO687" s="52"/>
      <c r="RTP687" s="69"/>
      <c r="RTQ687" s="69"/>
      <c r="RTR687" s="69"/>
      <c r="RTS687" s="107"/>
      <c r="RTT687" s="2"/>
      <c r="RTU687" s="15"/>
      <c r="RTV687" s="15"/>
      <c r="RTW687" s="80"/>
      <c r="RTX687" s="52"/>
      <c r="RTY687" s="69"/>
      <c r="RTZ687" s="69"/>
      <c r="RUA687" s="69"/>
      <c r="RUB687" s="107"/>
      <c r="RUC687" s="2"/>
      <c r="RUD687" s="15"/>
      <c r="RUE687" s="15"/>
      <c r="RUF687" s="80"/>
      <c r="RUG687" s="52"/>
      <c r="RUH687" s="69"/>
      <c r="RUI687" s="69"/>
      <c r="RUJ687" s="69"/>
      <c r="RUK687" s="107"/>
      <c r="RUL687" s="2"/>
      <c r="RUM687" s="15"/>
      <c r="RUN687" s="15"/>
      <c r="RUO687" s="80"/>
      <c r="RUP687" s="52"/>
      <c r="RUQ687" s="69"/>
      <c r="RUR687" s="69"/>
      <c r="RUS687" s="69"/>
      <c r="RUT687" s="107"/>
      <c r="RUU687" s="2"/>
      <c r="RUV687" s="15"/>
      <c r="RUW687" s="15"/>
      <c r="RUX687" s="80"/>
      <c r="RUY687" s="52"/>
      <c r="RUZ687" s="69"/>
      <c r="RVA687" s="69"/>
      <c r="RVB687" s="69"/>
      <c r="RVC687" s="107"/>
      <c r="RVD687" s="2"/>
      <c r="RVE687" s="15"/>
      <c r="RVF687" s="15"/>
      <c r="RVG687" s="80"/>
      <c r="RVH687" s="52"/>
      <c r="RVI687" s="69"/>
      <c r="RVJ687" s="69"/>
      <c r="RVK687" s="69"/>
      <c r="RVL687" s="107"/>
      <c r="RVM687" s="2"/>
      <c r="RVN687" s="15"/>
      <c r="RVO687" s="15"/>
      <c r="RVP687" s="80"/>
      <c r="RVQ687" s="52"/>
      <c r="RVR687" s="69"/>
      <c r="RVS687" s="69"/>
      <c r="RVT687" s="69"/>
      <c r="RVU687" s="107"/>
      <c r="RVV687" s="2"/>
      <c r="RVW687" s="15"/>
      <c r="RVX687" s="15"/>
      <c r="RVY687" s="80"/>
      <c r="RVZ687" s="52"/>
      <c r="RWA687" s="69"/>
      <c r="RWB687" s="69"/>
      <c r="RWC687" s="69"/>
      <c r="RWD687" s="107"/>
      <c r="RWE687" s="2"/>
      <c r="RWF687" s="15"/>
      <c r="RWG687" s="15"/>
      <c r="RWH687" s="80"/>
      <c r="RWI687" s="52"/>
      <c r="RWJ687" s="69"/>
      <c r="RWK687" s="69"/>
      <c r="RWL687" s="69"/>
      <c r="RWM687" s="107"/>
      <c r="RWN687" s="2"/>
      <c r="RWO687" s="15"/>
      <c r="RWP687" s="15"/>
      <c r="RWQ687" s="80"/>
      <c r="RWR687" s="52"/>
      <c r="RWS687" s="69"/>
      <c r="RWT687" s="69"/>
      <c r="RWU687" s="69"/>
      <c r="RWV687" s="107"/>
      <c r="RWW687" s="2"/>
      <c r="RWX687" s="15"/>
      <c r="RWY687" s="15"/>
      <c r="RWZ687" s="80"/>
      <c r="RXA687" s="52"/>
      <c r="RXB687" s="69"/>
      <c r="RXC687" s="69"/>
      <c r="RXD687" s="69"/>
      <c r="RXE687" s="107"/>
      <c r="RXF687" s="2"/>
      <c r="RXG687" s="15"/>
      <c r="RXH687" s="15"/>
      <c r="RXI687" s="80"/>
      <c r="RXJ687" s="52"/>
      <c r="RXK687" s="69"/>
      <c r="RXL687" s="69"/>
      <c r="RXM687" s="69"/>
      <c r="RXN687" s="107"/>
      <c r="RXO687" s="2"/>
      <c r="RXP687" s="15"/>
      <c r="RXQ687" s="15"/>
      <c r="RXR687" s="80"/>
      <c r="RXS687" s="52"/>
      <c r="RXT687" s="69"/>
      <c r="RXU687" s="69"/>
      <c r="RXV687" s="69"/>
      <c r="RXW687" s="107"/>
      <c r="RXX687" s="2"/>
      <c r="RXY687" s="15"/>
      <c r="RXZ687" s="15"/>
      <c r="RYA687" s="80"/>
      <c r="RYB687" s="52"/>
      <c r="RYC687" s="69"/>
      <c r="RYD687" s="69"/>
      <c r="RYE687" s="69"/>
      <c r="RYF687" s="107"/>
      <c r="RYG687" s="2"/>
      <c r="RYH687" s="15"/>
      <c r="RYI687" s="15"/>
      <c r="RYJ687" s="80"/>
      <c r="RYK687" s="52"/>
      <c r="RYL687" s="69"/>
      <c r="RYM687" s="69"/>
      <c r="RYN687" s="69"/>
      <c r="RYO687" s="107"/>
      <c r="RYP687" s="2"/>
      <c r="RYQ687" s="15"/>
      <c r="RYR687" s="15"/>
      <c r="RYS687" s="80"/>
      <c r="RYT687" s="52"/>
      <c r="RYU687" s="69"/>
      <c r="RYV687" s="69"/>
      <c r="RYW687" s="69"/>
      <c r="RYX687" s="107"/>
      <c r="RYY687" s="2"/>
      <c r="RYZ687" s="15"/>
      <c r="RZA687" s="15"/>
      <c r="RZB687" s="80"/>
      <c r="RZC687" s="52"/>
      <c r="RZD687" s="69"/>
      <c r="RZE687" s="69"/>
      <c r="RZF687" s="69"/>
      <c r="RZG687" s="107"/>
      <c r="RZH687" s="2"/>
      <c r="RZI687" s="15"/>
      <c r="RZJ687" s="15"/>
      <c r="RZK687" s="80"/>
      <c r="RZL687" s="52"/>
      <c r="RZM687" s="69"/>
      <c r="RZN687" s="69"/>
      <c r="RZO687" s="69"/>
      <c r="RZP687" s="107"/>
      <c r="RZQ687" s="2"/>
      <c r="RZR687" s="15"/>
      <c r="RZS687" s="15"/>
      <c r="RZT687" s="80"/>
      <c r="RZU687" s="52"/>
      <c r="RZV687" s="69"/>
      <c r="RZW687" s="69"/>
      <c r="RZX687" s="69"/>
      <c r="RZY687" s="107"/>
      <c r="RZZ687" s="2"/>
      <c r="SAA687" s="15"/>
      <c r="SAB687" s="15"/>
      <c r="SAC687" s="80"/>
      <c r="SAD687" s="52"/>
      <c r="SAE687" s="69"/>
      <c r="SAF687" s="69"/>
      <c r="SAG687" s="69"/>
      <c r="SAH687" s="107"/>
      <c r="SAI687" s="2"/>
      <c r="SAJ687" s="15"/>
      <c r="SAK687" s="15"/>
      <c r="SAL687" s="80"/>
      <c r="SAM687" s="52"/>
      <c r="SAN687" s="69"/>
      <c r="SAO687" s="69"/>
      <c r="SAP687" s="69"/>
      <c r="SAQ687" s="107"/>
      <c r="SAR687" s="2"/>
      <c r="SAS687" s="15"/>
      <c r="SAT687" s="15"/>
      <c r="SAU687" s="80"/>
      <c r="SAV687" s="52"/>
      <c r="SAW687" s="69"/>
      <c r="SAX687" s="69"/>
      <c r="SAY687" s="69"/>
      <c r="SAZ687" s="107"/>
      <c r="SBA687" s="2"/>
      <c r="SBB687" s="15"/>
      <c r="SBC687" s="15"/>
      <c r="SBD687" s="80"/>
      <c r="SBE687" s="52"/>
      <c r="SBF687" s="69"/>
      <c r="SBG687" s="69"/>
      <c r="SBH687" s="69"/>
      <c r="SBI687" s="107"/>
      <c r="SBJ687" s="2"/>
      <c r="SBK687" s="15"/>
      <c r="SBL687" s="15"/>
      <c r="SBM687" s="80"/>
      <c r="SBN687" s="52"/>
      <c r="SBO687" s="69"/>
      <c r="SBP687" s="69"/>
      <c r="SBQ687" s="69"/>
      <c r="SBR687" s="107"/>
      <c r="SBS687" s="2"/>
      <c r="SBT687" s="15"/>
      <c r="SBU687" s="15"/>
      <c r="SBV687" s="80"/>
      <c r="SBW687" s="52"/>
      <c r="SBX687" s="69"/>
      <c r="SBY687" s="69"/>
      <c r="SBZ687" s="69"/>
      <c r="SCA687" s="107"/>
      <c r="SCB687" s="2"/>
      <c r="SCC687" s="15"/>
      <c r="SCD687" s="15"/>
      <c r="SCE687" s="80"/>
      <c r="SCF687" s="52"/>
      <c r="SCG687" s="69"/>
      <c r="SCH687" s="69"/>
      <c r="SCI687" s="69"/>
      <c r="SCJ687" s="107"/>
      <c r="SCK687" s="2"/>
      <c r="SCL687" s="15"/>
      <c r="SCM687" s="15"/>
      <c r="SCN687" s="80"/>
      <c r="SCO687" s="52"/>
      <c r="SCP687" s="69"/>
      <c r="SCQ687" s="69"/>
      <c r="SCR687" s="69"/>
      <c r="SCS687" s="107"/>
      <c r="SCT687" s="2"/>
      <c r="SCU687" s="15"/>
      <c r="SCV687" s="15"/>
      <c r="SCW687" s="80"/>
      <c r="SCX687" s="52"/>
      <c r="SCY687" s="69"/>
      <c r="SCZ687" s="69"/>
      <c r="SDA687" s="69"/>
      <c r="SDB687" s="107"/>
      <c r="SDC687" s="2"/>
      <c r="SDD687" s="15"/>
      <c r="SDE687" s="15"/>
      <c r="SDF687" s="80"/>
      <c r="SDG687" s="52"/>
      <c r="SDH687" s="69"/>
      <c r="SDI687" s="69"/>
      <c r="SDJ687" s="69"/>
      <c r="SDK687" s="107"/>
      <c r="SDL687" s="2"/>
      <c r="SDM687" s="15"/>
      <c r="SDN687" s="15"/>
      <c r="SDO687" s="80"/>
      <c r="SDP687" s="52"/>
      <c r="SDQ687" s="69"/>
      <c r="SDR687" s="69"/>
      <c r="SDS687" s="69"/>
      <c r="SDT687" s="107"/>
      <c r="SDU687" s="2"/>
      <c r="SDV687" s="15"/>
      <c r="SDW687" s="15"/>
      <c r="SDX687" s="80"/>
      <c r="SDY687" s="52"/>
      <c r="SDZ687" s="69"/>
      <c r="SEA687" s="69"/>
      <c r="SEB687" s="69"/>
      <c r="SEC687" s="107"/>
      <c r="SED687" s="2"/>
      <c r="SEE687" s="15"/>
      <c r="SEF687" s="15"/>
      <c r="SEG687" s="80"/>
      <c r="SEH687" s="52"/>
      <c r="SEI687" s="69"/>
      <c r="SEJ687" s="69"/>
      <c r="SEK687" s="69"/>
      <c r="SEL687" s="107"/>
      <c r="SEM687" s="2"/>
      <c r="SEN687" s="15"/>
      <c r="SEO687" s="15"/>
      <c r="SEP687" s="80"/>
      <c r="SEQ687" s="52"/>
      <c r="SER687" s="69"/>
      <c r="SES687" s="69"/>
      <c r="SET687" s="69"/>
      <c r="SEU687" s="107"/>
      <c r="SEV687" s="2"/>
      <c r="SEW687" s="15"/>
      <c r="SEX687" s="15"/>
      <c r="SEY687" s="80"/>
      <c r="SEZ687" s="52"/>
      <c r="SFA687" s="69"/>
      <c r="SFB687" s="69"/>
      <c r="SFC687" s="69"/>
      <c r="SFD687" s="107"/>
      <c r="SFE687" s="2"/>
      <c r="SFF687" s="15"/>
      <c r="SFG687" s="15"/>
      <c r="SFH687" s="80"/>
      <c r="SFI687" s="52"/>
      <c r="SFJ687" s="69"/>
      <c r="SFK687" s="69"/>
      <c r="SFL687" s="69"/>
      <c r="SFM687" s="107"/>
      <c r="SFN687" s="2"/>
      <c r="SFO687" s="15"/>
      <c r="SFP687" s="15"/>
      <c r="SFQ687" s="80"/>
      <c r="SFR687" s="52"/>
      <c r="SFS687" s="69"/>
      <c r="SFT687" s="69"/>
      <c r="SFU687" s="69"/>
      <c r="SFV687" s="107"/>
      <c r="SFW687" s="2"/>
      <c r="SFX687" s="15"/>
      <c r="SFY687" s="15"/>
      <c r="SFZ687" s="80"/>
      <c r="SGA687" s="52"/>
      <c r="SGB687" s="69"/>
      <c r="SGC687" s="69"/>
      <c r="SGD687" s="69"/>
      <c r="SGE687" s="107"/>
      <c r="SGF687" s="2"/>
      <c r="SGG687" s="15"/>
      <c r="SGH687" s="15"/>
      <c r="SGI687" s="80"/>
      <c r="SGJ687" s="52"/>
      <c r="SGK687" s="69"/>
      <c r="SGL687" s="69"/>
      <c r="SGM687" s="69"/>
      <c r="SGN687" s="107"/>
      <c r="SGO687" s="2"/>
      <c r="SGP687" s="15"/>
      <c r="SGQ687" s="15"/>
      <c r="SGR687" s="80"/>
      <c r="SGS687" s="52"/>
      <c r="SGT687" s="69"/>
      <c r="SGU687" s="69"/>
      <c r="SGV687" s="69"/>
      <c r="SGW687" s="107"/>
      <c r="SGX687" s="2"/>
      <c r="SGY687" s="15"/>
      <c r="SGZ687" s="15"/>
      <c r="SHA687" s="80"/>
      <c r="SHB687" s="52"/>
      <c r="SHC687" s="69"/>
      <c r="SHD687" s="69"/>
      <c r="SHE687" s="69"/>
      <c r="SHF687" s="107"/>
      <c r="SHG687" s="2"/>
      <c r="SHH687" s="15"/>
      <c r="SHI687" s="15"/>
      <c r="SHJ687" s="80"/>
      <c r="SHK687" s="52"/>
      <c r="SHL687" s="69"/>
      <c r="SHM687" s="69"/>
      <c r="SHN687" s="69"/>
      <c r="SHO687" s="107"/>
      <c r="SHP687" s="2"/>
      <c r="SHQ687" s="15"/>
      <c r="SHR687" s="15"/>
      <c r="SHS687" s="80"/>
      <c r="SHT687" s="52"/>
      <c r="SHU687" s="69"/>
      <c r="SHV687" s="69"/>
      <c r="SHW687" s="69"/>
      <c r="SHX687" s="107"/>
      <c r="SHY687" s="2"/>
      <c r="SHZ687" s="15"/>
      <c r="SIA687" s="15"/>
      <c r="SIB687" s="80"/>
      <c r="SIC687" s="52"/>
      <c r="SID687" s="69"/>
      <c r="SIE687" s="69"/>
      <c r="SIF687" s="69"/>
      <c r="SIG687" s="107"/>
      <c r="SIH687" s="2"/>
      <c r="SII687" s="15"/>
      <c r="SIJ687" s="15"/>
      <c r="SIK687" s="80"/>
      <c r="SIL687" s="52"/>
      <c r="SIM687" s="69"/>
      <c r="SIN687" s="69"/>
      <c r="SIO687" s="69"/>
      <c r="SIP687" s="107"/>
      <c r="SIQ687" s="2"/>
      <c r="SIR687" s="15"/>
      <c r="SIS687" s="15"/>
      <c r="SIT687" s="80"/>
      <c r="SIU687" s="52"/>
      <c r="SIV687" s="69"/>
      <c r="SIW687" s="69"/>
      <c r="SIX687" s="69"/>
      <c r="SIY687" s="107"/>
      <c r="SIZ687" s="2"/>
      <c r="SJA687" s="15"/>
      <c r="SJB687" s="15"/>
      <c r="SJC687" s="80"/>
      <c r="SJD687" s="52"/>
      <c r="SJE687" s="69"/>
      <c r="SJF687" s="69"/>
      <c r="SJG687" s="69"/>
      <c r="SJH687" s="107"/>
      <c r="SJI687" s="2"/>
      <c r="SJJ687" s="15"/>
      <c r="SJK687" s="15"/>
      <c r="SJL687" s="80"/>
      <c r="SJM687" s="52"/>
      <c r="SJN687" s="69"/>
      <c r="SJO687" s="69"/>
      <c r="SJP687" s="69"/>
      <c r="SJQ687" s="107"/>
      <c r="SJR687" s="2"/>
      <c r="SJS687" s="15"/>
      <c r="SJT687" s="15"/>
      <c r="SJU687" s="80"/>
      <c r="SJV687" s="52"/>
      <c r="SJW687" s="69"/>
      <c r="SJX687" s="69"/>
      <c r="SJY687" s="69"/>
      <c r="SJZ687" s="107"/>
      <c r="SKA687" s="2"/>
      <c r="SKB687" s="15"/>
      <c r="SKC687" s="15"/>
      <c r="SKD687" s="80"/>
      <c r="SKE687" s="52"/>
      <c r="SKF687" s="69"/>
      <c r="SKG687" s="69"/>
      <c r="SKH687" s="69"/>
      <c r="SKI687" s="107"/>
      <c r="SKJ687" s="2"/>
      <c r="SKK687" s="15"/>
      <c r="SKL687" s="15"/>
      <c r="SKM687" s="80"/>
      <c r="SKN687" s="52"/>
      <c r="SKO687" s="69"/>
      <c r="SKP687" s="69"/>
      <c r="SKQ687" s="69"/>
      <c r="SKR687" s="107"/>
      <c r="SKS687" s="2"/>
      <c r="SKT687" s="15"/>
      <c r="SKU687" s="15"/>
      <c r="SKV687" s="80"/>
      <c r="SKW687" s="52"/>
      <c r="SKX687" s="69"/>
      <c r="SKY687" s="69"/>
      <c r="SKZ687" s="69"/>
      <c r="SLA687" s="107"/>
      <c r="SLB687" s="2"/>
      <c r="SLC687" s="15"/>
      <c r="SLD687" s="15"/>
      <c r="SLE687" s="80"/>
      <c r="SLF687" s="52"/>
      <c r="SLG687" s="69"/>
      <c r="SLH687" s="69"/>
      <c r="SLI687" s="69"/>
      <c r="SLJ687" s="107"/>
      <c r="SLK687" s="2"/>
      <c r="SLL687" s="15"/>
      <c r="SLM687" s="15"/>
      <c r="SLN687" s="80"/>
      <c r="SLO687" s="52"/>
      <c r="SLP687" s="69"/>
      <c r="SLQ687" s="69"/>
      <c r="SLR687" s="69"/>
      <c r="SLS687" s="107"/>
      <c r="SLT687" s="2"/>
      <c r="SLU687" s="15"/>
      <c r="SLV687" s="15"/>
      <c r="SLW687" s="80"/>
      <c r="SLX687" s="52"/>
      <c r="SLY687" s="69"/>
      <c r="SLZ687" s="69"/>
      <c r="SMA687" s="69"/>
      <c r="SMB687" s="107"/>
      <c r="SMC687" s="2"/>
      <c r="SMD687" s="15"/>
      <c r="SME687" s="15"/>
      <c r="SMF687" s="80"/>
      <c r="SMG687" s="52"/>
      <c r="SMH687" s="69"/>
      <c r="SMI687" s="69"/>
      <c r="SMJ687" s="69"/>
      <c r="SMK687" s="107"/>
      <c r="SML687" s="2"/>
      <c r="SMM687" s="15"/>
      <c r="SMN687" s="15"/>
      <c r="SMO687" s="80"/>
      <c r="SMP687" s="52"/>
      <c r="SMQ687" s="69"/>
      <c r="SMR687" s="69"/>
      <c r="SMS687" s="69"/>
      <c r="SMT687" s="107"/>
      <c r="SMU687" s="2"/>
      <c r="SMV687" s="15"/>
      <c r="SMW687" s="15"/>
      <c r="SMX687" s="80"/>
      <c r="SMY687" s="52"/>
      <c r="SMZ687" s="69"/>
      <c r="SNA687" s="69"/>
      <c r="SNB687" s="69"/>
      <c r="SNC687" s="107"/>
      <c r="SND687" s="2"/>
      <c r="SNE687" s="15"/>
      <c r="SNF687" s="15"/>
      <c r="SNG687" s="80"/>
      <c r="SNH687" s="52"/>
      <c r="SNI687" s="69"/>
      <c r="SNJ687" s="69"/>
      <c r="SNK687" s="69"/>
      <c r="SNL687" s="107"/>
      <c r="SNM687" s="2"/>
      <c r="SNN687" s="15"/>
      <c r="SNO687" s="15"/>
      <c r="SNP687" s="80"/>
      <c r="SNQ687" s="52"/>
      <c r="SNR687" s="69"/>
      <c r="SNS687" s="69"/>
      <c r="SNT687" s="69"/>
      <c r="SNU687" s="107"/>
      <c r="SNV687" s="2"/>
      <c r="SNW687" s="15"/>
      <c r="SNX687" s="15"/>
      <c r="SNY687" s="80"/>
      <c r="SNZ687" s="52"/>
      <c r="SOA687" s="69"/>
      <c r="SOB687" s="69"/>
      <c r="SOC687" s="69"/>
      <c r="SOD687" s="107"/>
      <c r="SOE687" s="2"/>
      <c r="SOF687" s="15"/>
      <c r="SOG687" s="15"/>
      <c r="SOH687" s="80"/>
      <c r="SOI687" s="52"/>
      <c r="SOJ687" s="69"/>
      <c r="SOK687" s="69"/>
      <c r="SOL687" s="69"/>
      <c r="SOM687" s="107"/>
      <c r="SON687" s="2"/>
      <c r="SOO687" s="15"/>
      <c r="SOP687" s="15"/>
      <c r="SOQ687" s="80"/>
      <c r="SOR687" s="52"/>
      <c r="SOS687" s="69"/>
      <c r="SOT687" s="69"/>
      <c r="SOU687" s="69"/>
      <c r="SOV687" s="107"/>
      <c r="SOW687" s="2"/>
      <c r="SOX687" s="15"/>
      <c r="SOY687" s="15"/>
      <c r="SOZ687" s="80"/>
      <c r="SPA687" s="52"/>
      <c r="SPB687" s="69"/>
      <c r="SPC687" s="69"/>
      <c r="SPD687" s="69"/>
      <c r="SPE687" s="107"/>
      <c r="SPF687" s="2"/>
      <c r="SPG687" s="15"/>
      <c r="SPH687" s="15"/>
      <c r="SPI687" s="80"/>
      <c r="SPJ687" s="52"/>
      <c r="SPK687" s="69"/>
      <c r="SPL687" s="69"/>
      <c r="SPM687" s="69"/>
      <c r="SPN687" s="107"/>
      <c r="SPO687" s="2"/>
      <c r="SPP687" s="15"/>
      <c r="SPQ687" s="15"/>
      <c r="SPR687" s="80"/>
      <c r="SPS687" s="52"/>
      <c r="SPT687" s="69"/>
      <c r="SPU687" s="69"/>
      <c r="SPV687" s="69"/>
      <c r="SPW687" s="107"/>
      <c r="SPX687" s="2"/>
      <c r="SPY687" s="15"/>
      <c r="SPZ687" s="15"/>
      <c r="SQA687" s="80"/>
      <c r="SQB687" s="52"/>
      <c r="SQC687" s="69"/>
      <c r="SQD687" s="69"/>
      <c r="SQE687" s="69"/>
      <c r="SQF687" s="107"/>
      <c r="SQG687" s="2"/>
      <c r="SQH687" s="15"/>
      <c r="SQI687" s="15"/>
      <c r="SQJ687" s="80"/>
      <c r="SQK687" s="52"/>
      <c r="SQL687" s="69"/>
      <c r="SQM687" s="69"/>
      <c r="SQN687" s="69"/>
      <c r="SQO687" s="107"/>
      <c r="SQP687" s="2"/>
      <c r="SQQ687" s="15"/>
      <c r="SQR687" s="15"/>
      <c r="SQS687" s="80"/>
      <c r="SQT687" s="52"/>
      <c r="SQU687" s="69"/>
      <c r="SQV687" s="69"/>
      <c r="SQW687" s="69"/>
      <c r="SQX687" s="107"/>
      <c r="SQY687" s="2"/>
      <c r="SQZ687" s="15"/>
      <c r="SRA687" s="15"/>
      <c r="SRB687" s="80"/>
      <c r="SRC687" s="52"/>
      <c r="SRD687" s="69"/>
      <c r="SRE687" s="69"/>
      <c r="SRF687" s="69"/>
      <c r="SRG687" s="107"/>
      <c r="SRH687" s="2"/>
      <c r="SRI687" s="15"/>
      <c r="SRJ687" s="15"/>
      <c r="SRK687" s="80"/>
      <c r="SRL687" s="52"/>
      <c r="SRM687" s="69"/>
      <c r="SRN687" s="69"/>
      <c r="SRO687" s="69"/>
      <c r="SRP687" s="107"/>
      <c r="SRQ687" s="2"/>
      <c r="SRR687" s="15"/>
      <c r="SRS687" s="15"/>
      <c r="SRT687" s="80"/>
      <c r="SRU687" s="52"/>
      <c r="SRV687" s="69"/>
      <c r="SRW687" s="69"/>
      <c r="SRX687" s="69"/>
      <c r="SRY687" s="107"/>
      <c r="SRZ687" s="2"/>
      <c r="SSA687" s="15"/>
      <c r="SSB687" s="15"/>
      <c r="SSC687" s="80"/>
      <c r="SSD687" s="52"/>
      <c r="SSE687" s="69"/>
      <c r="SSF687" s="69"/>
      <c r="SSG687" s="69"/>
      <c r="SSH687" s="107"/>
      <c r="SSI687" s="2"/>
      <c r="SSJ687" s="15"/>
      <c r="SSK687" s="15"/>
      <c r="SSL687" s="80"/>
      <c r="SSM687" s="52"/>
      <c r="SSN687" s="69"/>
      <c r="SSO687" s="69"/>
      <c r="SSP687" s="69"/>
      <c r="SSQ687" s="107"/>
      <c r="SSR687" s="2"/>
      <c r="SSS687" s="15"/>
      <c r="SST687" s="15"/>
      <c r="SSU687" s="80"/>
      <c r="SSV687" s="52"/>
      <c r="SSW687" s="69"/>
      <c r="SSX687" s="69"/>
      <c r="SSY687" s="69"/>
      <c r="SSZ687" s="107"/>
      <c r="STA687" s="2"/>
      <c r="STB687" s="15"/>
      <c r="STC687" s="15"/>
      <c r="STD687" s="80"/>
      <c r="STE687" s="52"/>
      <c r="STF687" s="69"/>
      <c r="STG687" s="69"/>
      <c r="STH687" s="69"/>
      <c r="STI687" s="107"/>
      <c r="STJ687" s="2"/>
      <c r="STK687" s="15"/>
      <c r="STL687" s="15"/>
      <c r="STM687" s="80"/>
      <c r="STN687" s="52"/>
      <c r="STO687" s="69"/>
      <c r="STP687" s="69"/>
      <c r="STQ687" s="69"/>
      <c r="STR687" s="107"/>
      <c r="STS687" s="2"/>
      <c r="STT687" s="15"/>
      <c r="STU687" s="15"/>
      <c r="STV687" s="80"/>
      <c r="STW687" s="52"/>
      <c r="STX687" s="69"/>
      <c r="STY687" s="69"/>
      <c r="STZ687" s="69"/>
      <c r="SUA687" s="107"/>
      <c r="SUB687" s="2"/>
      <c r="SUC687" s="15"/>
      <c r="SUD687" s="15"/>
      <c r="SUE687" s="80"/>
      <c r="SUF687" s="52"/>
      <c r="SUG687" s="69"/>
      <c r="SUH687" s="69"/>
      <c r="SUI687" s="69"/>
      <c r="SUJ687" s="107"/>
      <c r="SUK687" s="2"/>
      <c r="SUL687" s="15"/>
      <c r="SUM687" s="15"/>
      <c r="SUN687" s="80"/>
      <c r="SUO687" s="52"/>
      <c r="SUP687" s="69"/>
      <c r="SUQ687" s="69"/>
      <c r="SUR687" s="69"/>
      <c r="SUS687" s="107"/>
      <c r="SUT687" s="2"/>
      <c r="SUU687" s="15"/>
      <c r="SUV687" s="15"/>
      <c r="SUW687" s="80"/>
      <c r="SUX687" s="52"/>
      <c r="SUY687" s="69"/>
      <c r="SUZ687" s="69"/>
      <c r="SVA687" s="69"/>
      <c r="SVB687" s="107"/>
      <c r="SVC687" s="2"/>
      <c r="SVD687" s="15"/>
      <c r="SVE687" s="15"/>
      <c r="SVF687" s="80"/>
      <c r="SVG687" s="52"/>
      <c r="SVH687" s="69"/>
      <c r="SVI687" s="69"/>
      <c r="SVJ687" s="69"/>
      <c r="SVK687" s="107"/>
      <c r="SVL687" s="2"/>
      <c r="SVM687" s="15"/>
      <c r="SVN687" s="15"/>
      <c r="SVO687" s="80"/>
      <c r="SVP687" s="52"/>
      <c r="SVQ687" s="69"/>
      <c r="SVR687" s="69"/>
      <c r="SVS687" s="69"/>
      <c r="SVT687" s="107"/>
      <c r="SVU687" s="2"/>
      <c r="SVV687" s="15"/>
      <c r="SVW687" s="15"/>
      <c r="SVX687" s="80"/>
      <c r="SVY687" s="52"/>
      <c r="SVZ687" s="69"/>
      <c r="SWA687" s="69"/>
      <c r="SWB687" s="69"/>
      <c r="SWC687" s="107"/>
      <c r="SWD687" s="2"/>
      <c r="SWE687" s="15"/>
      <c r="SWF687" s="15"/>
      <c r="SWG687" s="80"/>
      <c r="SWH687" s="52"/>
      <c r="SWI687" s="69"/>
      <c r="SWJ687" s="69"/>
      <c r="SWK687" s="69"/>
      <c r="SWL687" s="107"/>
      <c r="SWM687" s="2"/>
      <c r="SWN687" s="15"/>
      <c r="SWO687" s="15"/>
      <c r="SWP687" s="80"/>
      <c r="SWQ687" s="52"/>
      <c r="SWR687" s="69"/>
      <c r="SWS687" s="69"/>
      <c r="SWT687" s="69"/>
      <c r="SWU687" s="107"/>
      <c r="SWV687" s="2"/>
      <c r="SWW687" s="15"/>
      <c r="SWX687" s="15"/>
      <c r="SWY687" s="80"/>
      <c r="SWZ687" s="52"/>
      <c r="SXA687" s="69"/>
      <c r="SXB687" s="69"/>
      <c r="SXC687" s="69"/>
      <c r="SXD687" s="107"/>
      <c r="SXE687" s="2"/>
      <c r="SXF687" s="15"/>
      <c r="SXG687" s="15"/>
      <c r="SXH687" s="80"/>
      <c r="SXI687" s="52"/>
      <c r="SXJ687" s="69"/>
      <c r="SXK687" s="69"/>
      <c r="SXL687" s="69"/>
      <c r="SXM687" s="107"/>
      <c r="SXN687" s="2"/>
      <c r="SXO687" s="15"/>
      <c r="SXP687" s="15"/>
      <c r="SXQ687" s="80"/>
      <c r="SXR687" s="52"/>
      <c r="SXS687" s="69"/>
      <c r="SXT687" s="69"/>
      <c r="SXU687" s="69"/>
      <c r="SXV687" s="107"/>
      <c r="SXW687" s="2"/>
      <c r="SXX687" s="15"/>
      <c r="SXY687" s="15"/>
      <c r="SXZ687" s="80"/>
      <c r="SYA687" s="52"/>
      <c r="SYB687" s="69"/>
      <c r="SYC687" s="69"/>
      <c r="SYD687" s="69"/>
      <c r="SYE687" s="107"/>
      <c r="SYF687" s="2"/>
      <c r="SYG687" s="15"/>
      <c r="SYH687" s="15"/>
      <c r="SYI687" s="80"/>
      <c r="SYJ687" s="52"/>
      <c r="SYK687" s="69"/>
      <c r="SYL687" s="69"/>
      <c r="SYM687" s="69"/>
      <c r="SYN687" s="107"/>
      <c r="SYO687" s="2"/>
      <c r="SYP687" s="15"/>
      <c r="SYQ687" s="15"/>
      <c r="SYR687" s="80"/>
      <c r="SYS687" s="52"/>
      <c r="SYT687" s="69"/>
      <c r="SYU687" s="69"/>
      <c r="SYV687" s="69"/>
      <c r="SYW687" s="107"/>
      <c r="SYX687" s="2"/>
      <c r="SYY687" s="15"/>
      <c r="SYZ687" s="15"/>
      <c r="SZA687" s="80"/>
      <c r="SZB687" s="52"/>
      <c r="SZC687" s="69"/>
      <c r="SZD687" s="69"/>
      <c r="SZE687" s="69"/>
      <c r="SZF687" s="107"/>
      <c r="SZG687" s="2"/>
      <c r="SZH687" s="15"/>
      <c r="SZI687" s="15"/>
      <c r="SZJ687" s="80"/>
      <c r="SZK687" s="52"/>
      <c r="SZL687" s="69"/>
      <c r="SZM687" s="69"/>
      <c r="SZN687" s="69"/>
      <c r="SZO687" s="107"/>
      <c r="SZP687" s="2"/>
      <c r="SZQ687" s="15"/>
      <c r="SZR687" s="15"/>
      <c r="SZS687" s="80"/>
      <c r="SZT687" s="52"/>
      <c r="SZU687" s="69"/>
      <c r="SZV687" s="69"/>
      <c r="SZW687" s="69"/>
      <c r="SZX687" s="107"/>
      <c r="SZY687" s="2"/>
      <c r="SZZ687" s="15"/>
      <c r="TAA687" s="15"/>
      <c r="TAB687" s="80"/>
      <c r="TAC687" s="52"/>
      <c r="TAD687" s="69"/>
      <c r="TAE687" s="69"/>
      <c r="TAF687" s="69"/>
      <c r="TAG687" s="107"/>
      <c r="TAH687" s="2"/>
      <c r="TAI687" s="15"/>
      <c r="TAJ687" s="15"/>
      <c r="TAK687" s="80"/>
      <c r="TAL687" s="52"/>
      <c r="TAM687" s="69"/>
      <c r="TAN687" s="69"/>
      <c r="TAO687" s="69"/>
      <c r="TAP687" s="107"/>
      <c r="TAQ687" s="2"/>
      <c r="TAR687" s="15"/>
      <c r="TAS687" s="15"/>
      <c r="TAT687" s="80"/>
      <c r="TAU687" s="52"/>
      <c r="TAV687" s="69"/>
      <c r="TAW687" s="69"/>
      <c r="TAX687" s="69"/>
      <c r="TAY687" s="107"/>
      <c r="TAZ687" s="2"/>
      <c r="TBA687" s="15"/>
      <c r="TBB687" s="15"/>
      <c r="TBC687" s="80"/>
      <c r="TBD687" s="52"/>
      <c r="TBE687" s="69"/>
      <c r="TBF687" s="69"/>
      <c r="TBG687" s="69"/>
      <c r="TBH687" s="107"/>
      <c r="TBI687" s="2"/>
      <c r="TBJ687" s="15"/>
      <c r="TBK687" s="15"/>
      <c r="TBL687" s="80"/>
      <c r="TBM687" s="52"/>
      <c r="TBN687" s="69"/>
      <c r="TBO687" s="69"/>
      <c r="TBP687" s="69"/>
      <c r="TBQ687" s="107"/>
      <c r="TBR687" s="2"/>
      <c r="TBS687" s="15"/>
      <c r="TBT687" s="15"/>
      <c r="TBU687" s="80"/>
      <c r="TBV687" s="52"/>
      <c r="TBW687" s="69"/>
      <c r="TBX687" s="69"/>
      <c r="TBY687" s="69"/>
      <c r="TBZ687" s="107"/>
      <c r="TCA687" s="2"/>
      <c r="TCB687" s="15"/>
      <c r="TCC687" s="15"/>
      <c r="TCD687" s="80"/>
      <c r="TCE687" s="52"/>
      <c r="TCF687" s="69"/>
      <c r="TCG687" s="69"/>
      <c r="TCH687" s="69"/>
      <c r="TCI687" s="107"/>
      <c r="TCJ687" s="2"/>
      <c r="TCK687" s="15"/>
      <c r="TCL687" s="15"/>
      <c r="TCM687" s="80"/>
      <c r="TCN687" s="52"/>
      <c r="TCO687" s="69"/>
      <c r="TCP687" s="69"/>
      <c r="TCQ687" s="69"/>
      <c r="TCR687" s="107"/>
      <c r="TCS687" s="2"/>
      <c r="TCT687" s="15"/>
      <c r="TCU687" s="15"/>
      <c r="TCV687" s="80"/>
      <c r="TCW687" s="52"/>
      <c r="TCX687" s="69"/>
      <c r="TCY687" s="69"/>
      <c r="TCZ687" s="69"/>
      <c r="TDA687" s="107"/>
      <c r="TDB687" s="2"/>
      <c r="TDC687" s="15"/>
      <c r="TDD687" s="15"/>
      <c r="TDE687" s="80"/>
      <c r="TDF687" s="52"/>
      <c r="TDG687" s="69"/>
      <c r="TDH687" s="69"/>
      <c r="TDI687" s="69"/>
      <c r="TDJ687" s="107"/>
      <c r="TDK687" s="2"/>
      <c r="TDL687" s="15"/>
      <c r="TDM687" s="15"/>
      <c r="TDN687" s="80"/>
      <c r="TDO687" s="52"/>
      <c r="TDP687" s="69"/>
      <c r="TDQ687" s="69"/>
      <c r="TDR687" s="69"/>
      <c r="TDS687" s="107"/>
      <c r="TDT687" s="2"/>
      <c r="TDU687" s="15"/>
      <c r="TDV687" s="15"/>
      <c r="TDW687" s="80"/>
      <c r="TDX687" s="52"/>
      <c r="TDY687" s="69"/>
      <c r="TDZ687" s="69"/>
      <c r="TEA687" s="69"/>
      <c r="TEB687" s="107"/>
      <c r="TEC687" s="2"/>
      <c r="TED687" s="15"/>
      <c r="TEE687" s="15"/>
      <c r="TEF687" s="80"/>
      <c r="TEG687" s="52"/>
      <c r="TEH687" s="69"/>
      <c r="TEI687" s="69"/>
      <c r="TEJ687" s="69"/>
      <c r="TEK687" s="107"/>
      <c r="TEL687" s="2"/>
      <c r="TEM687" s="15"/>
      <c r="TEN687" s="15"/>
      <c r="TEO687" s="80"/>
      <c r="TEP687" s="52"/>
      <c r="TEQ687" s="69"/>
      <c r="TER687" s="69"/>
      <c r="TES687" s="69"/>
      <c r="TET687" s="107"/>
      <c r="TEU687" s="2"/>
      <c r="TEV687" s="15"/>
      <c r="TEW687" s="15"/>
      <c r="TEX687" s="80"/>
      <c r="TEY687" s="52"/>
      <c r="TEZ687" s="69"/>
      <c r="TFA687" s="69"/>
      <c r="TFB687" s="69"/>
      <c r="TFC687" s="107"/>
      <c r="TFD687" s="2"/>
      <c r="TFE687" s="15"/>
      <c r="TFF687" s="15"/>
      <c r="TFG687" s="80"/>
      <c r="TFH687" s="52"/>
      <c r="TFI687" s="69"/>
      <c r="TFJ687" s="69"/>
      <c r="TFK687" s="69"/>
      <c r="TFL687" s="107"/>
      <c r="TFM687" s="2"/>
      <c r="TFN687" s="15"/>
      <c r="TFO687" s="15"/>
      <c r="TFP687" s="80"/>
      <c r="TFQ687" s="52"/>
      <c r="TFR687" s="69"/>
      <c r="TFS687" s="69"/>
      <c r="TFT687" s="69"/>
      <c r="TFU687" s="107"/>
      <c r="TFV687" s="2"/>
      <c r="TFW687" s="15"/>
      <c r="TFX687" s="15"/>
      <c r="TFY687" s="80"/>
      <c r="TFZ687" s="52"/>
      <c r="TGA687" s="69"/>
      <c r="TGB687" s="69"/>
      <c r="TGC687" s="69"/>
      <c r="TGD687" s="107"/>
      <c r="TGE687" s="2"/>
      <c r="TGF687" s="15"/>
      <c r="TGG687" s="15"/>
      <c r="TGH687" s="80"/>
      <c r="TGI687" s="52"/>
      <c r="TGJ687" s="69"/>
      <c r="TGK687" s="69"/>
      <c r="TGL687" s="69"/>
      <c r="TGM687" s="107"/>
      <c r="TGN687" s="2"/>
      <c r="TGO687" s="15"/>
      <c r="TGP687" s="15"/>
      <c r="TGQ687" s="80"/>
      <c r="TGR687" s="52"/>
      <c r="TGS687" s="69"/>
      <c r="TGT687" s="69"/>
      <c r="TGU687" s="69"/>
      <c r="TGV687" s="107"/>
      <c r="TGW687" s="2"/>
      <c r="TGX687" s="15"/>
      <c r="TGY687" s="15"/>
      <c r="TGZ687" s="80"/>
      <c r="THA687" s="52"/>
      <c r="THB687" s="69"/>
      <c r="THC687" s="69"/>
      <c r="THD687" s="69"/>
      <c r="THE687" s="107"/>
      <c r="THF687" s="2"/>
      <c r="THG687" s="15"/>
      <c r="THH687" s="15"/>
      <c r="THI687" s="80"/>
      <c r="THJ687" s="52"/>
      <c r="THK687" s="69"/>
      <c r="THL687" s="69"/>
      <c r="THM687" s="69"/>
      <c r="THN687" s="107"/>
      <c r="THO687" s="2"/>
      <c r="THP687" s="15"/>
      <c r="THQ687" s="15"/>
      <c r="THR687" s="80"/>
      <c r="THS687" s="52"/>
      <c r="THT687" s="69"/>
      <c r="THU687" s="69"/>
      <c r="THV687" s="69"/>
      <c r="THW687" s="107"/>
      <c r="THX687" s="2"/>
      <c r="THY687" s="15"/>
      <c r="THZ687" s="15"/>
      <c r="TIA687" s="80"/>
      <c r="TIB687" s="52"/>
      <c r="TIC687" s="69"/>
      <c r="TID687" s="69"/>
      <c r="TIE687" s="69"/>
      <c r="TIF687" s="107"/>
      <c r="TIG687" s="2"/>
      <c r="TIH687" s="15"/>
      <c r="TII687" s="15"/>
      <c r="TIJ687" s="80"/>
      <c r="TIK687" s="52"/>
      <c r="TIL687" s="69"/>
      <c r="TIM687" s="69"/>
      <c r="TIN687" s="69"/>
      <c r="TIO687" s="107"/>
      <c r="TIP687" s="2"/>
      <c r="TIQ687" s="15"/>
      <c r="TIR687" s="15"/>
      <c r="TIS687" s="80"/>
      <c r="TIT687" s="52"/>
      <c r="TIU687" s="69"/>
      <c r="TIV687" s="69"/>
      <c r="TIW687" s="69"/>
      <c r="TIX687" s="107"/>
      <c r="TIY687" s="2"/>
      <c r="TIZ687" s="15"/>
      <c r="TJA687" s="15"/>
      <c r="TJB687" s="80"/>
      <c r="TJC687" s="52"/>
      <c r="TJD687" s="69"/>
      <c r="TJE687" s="69"/>
      <c r="TJF687" s="69"/>
      <c r="TJG687" s="107"/>
      <c r="TJH687" s="2"/>
      <c r="TJI687" s="15"/>
      <c r="TJJ687" s="15"/>
      <c r="TJK687" s="80"/>
      <c r="TJL687" s="52"/>
      <c r="TJM687" s="69"/>
      <c r="TJN687" s="69"/>
      <c r="TJO687" s="69"/>
      <c r="TJP687" s="107"/>
      <c r="TJQ687" s="2"/>
      <c r="TJR687" s="15"/>
      <c r="TJS687" s="15"/>
      <c r="TJT687" s="80"/>
      <c r="TJU687" s="52"/>
      <c r="TJV687" s="69"/>
      <c r="TJW687" s="69"/>
      <c r="TJX687" s="69"/>
      <c r="TJY687" s="107"/>
      <c r="TJZ687" s="2"/>
      <c r="TKA687" s="15"/>
      <c r="TKB687" s="15"/>
      <c r="TKC687" s="80"/>
      <c r="TKD687" s="52"/>
      <c r="TKE687" s="69"/>
      <c r="TKF687" s="69"/>
      <c r="TKG687" s="69"/>
      <c r="TKH687" s="107"/>
      <c r="TKI687" s="2"/>
      <c r="TKJ687" s="15"/>
      <c r="TKK687" s="15"/>
      <c r="TKL687" s="80"/>
      <c r="TKM687" s="52"/>
      <c r="TKN687" s="69"/>
      <c r="TKO687" s="69"/>
      <c r="TKP687" s="69"/>
      <c r="TKQ687" s="107"/>
      <c r="TKR687" s="2"/>
      <c r="TKS687" s="15"/>
      <c r="TKT687" s="15"/>
      <c r="TKU687" s="80"/>
      <c r="TKV687" s="52"/>
      <c r="TKW687" s="69"/>
      <c r="TKX687" s="69"/>
      <c r="TKY687" s="69"/>
      <c r="TKZ687" s="107"/>
      <c r="TLA687" s="2"/>
      <c r="TLB687" s="15"/>
      <c r="TLC687" s="15"/>
      <c r="TLD687" s="80"/>
      <c r="TLE687" s="52"/>
      <c r="TLF687" s="69"/>
      <c r="TLG687" s="69"/>
      <c r="TLH687" s="69"/>
      <c r="TLI687" s="107"/>
      <c r="TLJ687" s="2"/>
      <c r="TLK687" s="15"/>
      <c r="TLL687" s="15"/>
      <c r="TLM687" s="80"/>
      <c r="TLN687" s="52"/>
      <c r="TLO687" s="69"/>
      <c r="TLP687" s="69"/>
      <c r="TLQ687" s="69"/>
      <c r="TLR687" s="107"/>
      <c r="TLS687" s="2"/>
      <c r="TLT687" s="15"/>
      <c r="TLU687" s="15"/>
      <c r="TLV687" s="80"/>
      <c r="TLW687" s="52"/>
      <c r="TLX687" s="69"/>
      <c r="TLY687" s="69"/>
      <c r="TLZ687" s="69"/>
      <c r="TMA687" s="107"/>
      <c r="TMB687" s="2"/>
      <c r="TMC687" s="15"/>
      <c r="TMD687" s="15"/>
      <c r="TME687" s="80"/>
      <c r="TMF687" s="52"/>
      <c r="TMG687" s="69"/>
      <c r="TMH687" s="69"/>
      <c r="TMI687" s="69"/>
      <c r="TMJ687" s="107"/>
      <c r="TMK687" s="2"/>
      <c r="TML687" s="15"/>
      <c r="TMM687" s="15"/>
      <c r="TMN687" s="80"/>
      <c r="TMO687" s="52"/>
      <c r="TMP687" s="69"/>
      <c r="TMQ687" s="69"/>
      <c r="TMR687" s="69"/>
      <c r="TMS687" s="107"/>
      <c r="TMT687" s="2"/>
      <c r="TMU687" s="15"/>
      <c r="TMV687" s="15"/>
      <c r="TMW687" s="80"/>
      <c r="TMX687" s="52"/>
      <c r="TMY687" s="69"/>
      <c r="TMZ687" s="69"/>
      <c r="TNA687" s="69"/>
      <c r="TNB687" s="107"/>
      <c r="TNC687" s="2"/>
      <c r="TND687" s="15"/>
      <c r="TNE687" s="15"/>
      <c r="TNF687" s="80"/>
      <c r="TNG687" s="52"/>
      <c r="TNH687" s="69"/>
      <c r="TNI687" s="69"/>
      <c r="TNJ687" s="69"/>
      <c r="TNK687" s="107"/>
      <c r="TNL687" s="2"/>
      <c r="TNM687" s="15"/>
      <c r="TNN687" s="15"/>
      <c r="TNO687" s="80"/>
      <c r="TNP687" s="52"/>
      <c r="TNQ687" s="69"/>
      <c r="TNR687" s="69"/>
      <c r="TNS687" s="69"/>
      <c r="TNT687" s="107"/>
      <c r="TNU687" s="2"/>
      <c r="TNV687" s="15"/>
      <c r="TNW687" s="15"/>
      <c r="TNX687" s="80"/>
      <c r="TNY687" s="52"/>
      <c r="TNZ687" s="69"/>
      <c r="TOA687" s="69"/>
      <c r="TOB687" s="69"/>
      <c r="TOC687" s="107"/>
      <c r="TOD687" s="2"/>
      <c r="TOE687" s="15"/>
      <c r="TOF687" s="15"/>
      <c r="TOG687" s="80"/>
      <c r="TOH687" s="52"/>
      <c r="TOI687" s="69"/>
      <c r="TOJ687" s="69"/>
      <c r="TOK687" s="69"/>
      <c r="TOL687" s="107"/>
      <c r="TOM687" s="2"/>
      <c r="TON687" s="15"/>
      <c r="TOO687" s="15"/>
      <c r="TOP687" s="80"/>
      <c r="TOQ687" s="52"/>
      <c r="TOR687" s="69"/>
      <c r="TOS687" s="69"/>
      <c r="TOT687" s="69"/>
      <c r="TOU687" s="107"/>
      <c r="TOV687" s="2"/>
      <c r="TOW687" s="15"/>
      <c r="TOX687" s="15"/>
      <c r="TOY687" s="80"/>
      <c r="TOZ687" s="52"/>
      <c r="TPA687" s="69"/>
      <c r="TPB687" s="69"/>
      <c r="TPC687" s="69"/>
      <c r="TPD687" s="107"/>
      <c r="TPE687" s="2"/>
      <c r="TPF687" s="15"/>
      <c r="TPG687" s="15"/>
      <c r="TPH687" s="80"/>
      <c r="TPI687" s="52"/>
      <c r="TPJ687" s="69"/>
      <c r="TPK687" s="69"/>
      <c r="TPL687" s="69"/>
      <c r="TPM687" s="107"/>
      <c r="TPN687" s="2"/>
      <c r="TPO687" s="15"/>
      <c r="TPP687" s="15"/>
      <c r="TPQ687" s="80"/>
      <c r="TPR687" s="52"/>
      <c r="TPS687" s="69"/>
      <c r="TPT687" s="69"/>
      <c r="TPU687" s="69"/>
      <c r="TPV687" s="107"/>
      <c r="TPW687" s="2"/>
      <c r="TPX687" s="15"/>
      <c r="TPY687" s="15"/>
      <c r="TPZ687" s="80"/>
      <c r="TQA687" s="52"/>
      <c r="TQB687" s="69"/>
      <c r="TQC687" s="69"/>
      <c r="TQD687" s="69"/>
      <c r="TQE687" s="107"/>
      <c r="TQF687" s="2"/>
      <c r="TQG687" s="15"/>
      <c r="TQH687" s="15"/>
      <c r="TQI687" s="80"/>
      <c r="TQJ687" s="52"/>
      <c r="TQK687" s="69"/>
      <c r="TQL687" s="69"/>
      <c r="TQM687" s="69"/>
      <c r="TQN687" s="107"/>
      <c r="TQO687" s="2"/>
      <c r="TQP687" s="15"/>
      <c r="TQQ687" s="15"/>
      <c r="TQR687" s="80"/>
      <c r="TQS687" s="52"/>
      <c r="TQT687" s="69"/>
      <c r="TQU687" s="69"/>
      <c r="TQV687" s="69"/>
      <c r="TQW687" s="107"/>
      <c r="TQX687" s="2"/>
      <c r="TQY687" s="15"/>
      <c r="TQZ687" s="15"/>
      <c r="TRA687" s="80"/>
      <c r="TRB687" s="52"/>
      <c r="TRC687" s="69"/>
      <c r="TRD687" s="69"/>
      <c r="TRE687" s="69"/>
      <c r="TRF687" s="107"/>
      <c r="TRG687" s="2"/>
      <c r="TRH687" s="15"/>
      <c r="TRI687" s="15"/>
      <c r="TRJ687" s="80"/>
      <c r="TRK687" s="52"/>
      <c r="TRL687" s="69"/>
      <c r="TRM687" s="69"/>
      <c r="TRN687" s="69"/>
      <c r="TRO687" s="107"/>
      <c r="TRP687" s="2"/>
      <c r="TRQ687" s="15"/>
      <c r="TRR687" s="15"/>
      <c r="TRS687" s="80"/>
      <c r="TRT687" s="52"/>
      <c r="TRU687" s="69"/>
      <c r="TRV687" s="69"/>
      <c r="TRW687" s="69"/>
      <c r="TRX687" s="107"/>
      <c r="TRY687" s="2"/>
      <c r="TRZ687" s="15"/>
      <c r="TSA687" s="15"/>
      <c r="TSB687" s="80"/>
      <c r="TSC687" s="52"/>
      <c r="TSD687" s="69"/>
      <c r="TSE687" s="69"/>
      <c r="TSF687" s="69"/>
      <c r="TSG687" s="107"/>
      <c r="TSH687" s="2"/>
      <c r="TSI687" s="15"/>
      <c r="TSJ687" s="15"/>
      <c r="TSK687" s="80"/>
      <c r="TSL687" s="52"/>
      <c r="TSM687" s="69"/>
      <c r="TSN687" s="69"/>
      <c r="TSO687" s="69"/>
      <c r="TSP687" s="107"/>
      <c r="TSQ687" s="2"/>
      <c r="TSR687" s="15"/>
      <c r="TSS687" s="15"/>
      <c r="TST687" s="80"/>
      <c r="TSU687" s="52"/>
      <c r="TSV687" s="69"/>
      <c r="TSW687" s="69"/>
      <c r="TSX687" s="69"/>
      <c r="TSY687" s="107"/>
      <c r="TSZ687" s="2"/>
      <c r="TTA687" s="15"/>
      <c r="TTB687" s="15"/>
      <c r="TTC687" s="80"/>
      <c r="TTD687" s="52"/>
      <c r="TTE687" s="69"/>
      <c r="TTF687" s="69"/>
      <c r="TTG687" s="69"/>
      <c r="TTH687" s="107"/>
      <c r="TTI687" s="2"/>
      <c r="TTJ687" s="15"/>
      <c r="TTK687" s="15"/>
      <c r="TTL687" s="80"/>
      <c r="TTM687" s="52"/>
      <c r="TTN687" s="69"/>
      <c r="TTO687" s="69"/>
      <c r="TTP687" s="69"/>
      <c r="TTQ687" s="107"/>
      <c r="TTR687" s="2"/>
      <c r="TTS687" s="15"/>
      <c r="TTT687" s="15"/>
      <c r="TTU687" s="80"/>
      <c r="TTV687" s="52"/>
      <c r="TTW687" s="69"/>
      <c r="TTX687" s="69"/>
      <c r="TTY687" s="69"/>
      <c r="TTZ687" s="107"/>
      <c r="TUA687" s="2"/>
      <c r="TUB687" s="15"/>
      <c r="TUC687" s="15"/>
      <c r="TUD687" s="80"/>
      <c r="TUE687" s="52"/>
      <c r="TUF687" s="69"/>
      <c r="TUG687" s="69"/>
      <c r="TUH687" s="69"/>
      <c r="TUI687" s="107"/>
      <c r="TUJ687" s="2"/>
      <c r="TUK687" s="15"/>
      <c r="TUL687" s="15"/>
      <c r="TUM687" s="80"/>
      <c r="TUN687" s="52"/>
      <c r="TUO687" s="69"/>
      <c r="TUP687" s="69"/>
      <c r="TUQ687" s="69"/>
      <c r="TUR687" s="107"/>
      <c r="TUS687" s="2"/>
      <c r="TUT687" s="15"/>
      <c r="TUU687" s="15"/>
      <c r="TUV687" s="80"/>
      <c r="TUW687" s="52"/>
      <c r="TUX687" s="69"/>
      <c r="TUY687" s="69"/>
      <c r="TUZ687" s="69"/>
      <c r="TVA687" s="107"/>
      <c r="TVB687" s="2"/>
      <c r="TVC687" s="15"/>
      <c r="TVD687" s="15"/>
      <c r="TVE687" s="80"/>
      <c r="TVF687" s="52"/>
      <c r="TVG687" s="69"/>
      <c r="TVH687" s="69"/>
      <c r="TVI687" s="69"/>
      <c r="TVJ687" s="107"/>
      <c r="TVK687" s="2"/>
      <c r="TVL687" s="15"/>
      <c r="TVM687" s="15"/>
      <c r="TVN687" s="80"/>
      <c r="TVO687" s="52"/>
      <c r="TVP687" s="69"/>
      <c r="TVQ687" s="69"/>
      <c r="TVR687" s="69"/>
      <c r="TVS687" s="107"/>
      <c r="TVT687" s="2"/>
      <c r="TVU687" s="15"/>
      <c r="TVV687" s="15"/>
      <c r="TVW687" s="80"/>
      <c r="TVX687" s="52"/>
      <c r="TVY687" s="69"/>
      <c r="TVZ687" s="69"/>
      <c r="TWA687" s="69"/>
      <c r="TWB687" s="107"/>
      <c r="TWC687" s="2"/>
      <c r="TWD687" s="15"/>
      <c r="TWE687" s="15"/>
      <c r="TWF687" s="80"/>
      <c r="TWG687" s="52"/>
      <c r="TWH687" s="69"/>
      <c r="TWI687" s="69"/>
      <c r="TWJ687" s="69"/>
      <c r="TWK687" s="107"/>
      <c r="TWL687" s="2"/>
      <c r="TWM687" s="15"/>
      <c r="TWN687" s="15"/>
      <c r="TWO687" s="80"/>
      <c r="TWP687" s="52"/>
      <c r="TWQ687" s="69"/>
      <c r="TWR687" s="69"/>
      <c r="TWS687" s="69"/>
      <c r="TWT687" s="107"/>
      <c r="TWU687" s="2"/>
      <c r="TWV687" s="15"/>
      <c r="TWW687" s="15"/>
      <c r="TWX687" s="80"/>
      <c r="TWY687" s="52"/>
      <c r="TWZ687" s="69"/>
      <c r="TXA687" s="69"/>
      <c r="TXB687" s="69"/>
      <c r="TXC687" s="107"/>
      <c r="TXD687" s="2"/>
      <c r="TXE687" s="15"/>
      <c r="TXF687" s="15"/>
      <c r="TXG687" s="80"/>
      <c r="TXH687" s="52"/>
      <c r="TXI687" s="69"/>
      <c r="TXJ687" s="69"/>
      <c r="TXK687" s="69"/>
      <c r="TXL687" s="107"/>
      <c r="TXM687" s="2"/>
      <c r="TXN687" s="15"/>
      <c r="TXO687" s="15"/>
      <c r="TXP687" s="80"/>
      <c r="TXQ687" s="52"/>
      <c r="TXR687" s="69"/>
      <c r="TXS687" s="69"/>
      <c r="TXT687" s="69"/>
      <c r="TXU687" s="107"/>
      <c r="TXV687" s="2"/>
      <c r="TXW687" s="15"/>
      <c r="TXX687" s="15"/>
      <c r="TXY687" s="80"/>
      <c r="TXZ687" s="52"/>
      <c r="TYA687" s="69"/>
      <c r="TYB687" s="69"/>
      <c r="TYC687" s="69"/>
      <c r="TYD687" s="107"/>
      <c r="TYE687" s="2"/>
      <c r="TYF687" s="15"/>
      <c r="TYG687" s="15"/>
      <c r="TYH687" s="80"/>
      <c r="TYI687" s="52"/>
      <c r="TYJ687" s="69"/>
      <c r="TYK687" s="69"/>
      <c r="TYL687" s="69"/>
      <c r="TYM687" s="107"/>
      <c r="TYN687" s="2"/>
      <c r="TYO687" s="15"/>
      <c r="TYP687" s="15"/>
      <c r="TYQ687" s="80"/>
      <c r="TYR687" s="52"/>
      <c r="TYS687" s="69"/>
      <c r="TYT687" s="69"/>
      <c r="TYU687" s="69"/>
      <c r="TYV687" s="107"/>
      <c r="TYW687" s="2"/>
      <c r="TYX687" s="15"/>
      <c r="TYY687" s="15"/>
      <c r="TYZ687" s="80"/>
      <c r="TZA687" s="52"/>
      <c r="TZB687" s="69"/>
      <c r="TZC687" s="69"/>
      <c r="TZD687" s="69"/>
      <c r="TZE687" s="107"/>
      <c r="TZF687" s="2"/>
      <c r="TZG687" s="15"/>
      <c r="TZH687" s="15"/>
      <c r="TZI687" s="80"/>
      <c r="TZJ687" s="52"/>
      <c r="TZK687" s="69"/>
      <c r="TZL687" s="69"/>
      <c r="TZM687" s="69"/>
      <c r="TZN687" s="107"/>
      <c r="TZO687" s="2"/>
      <c r="TZP687" s="15"/>
      <c r="TZQ687" s="15"/>
      <c r="TZR687" s="80"/>
      <c r="TZS687" s="52"/>
      <c r="TZT687" s="69"/>
      <c r="TZU687" s="69"/>
      <c r="TZV687" s="69"/>
      <c r="TZW687" s="107"/>
      <c r="TZX687" s="2"/>
      <c r="TZY687" s="15"/>
      <c r="TZZ687" s="15"/>
      <c r="UAA687" s="80"/>
      <c r="UAB687" s="52"/>
      <c r="UAC687" s="69"/>
      <c r="UAD687" s="69"/>
      <c r="UAE687" s="69"/>
      <c r="UAF687" s="107"/>
      <c r="UAG687" s="2"/>
      <c r="UAH687" s="15"/>
      <c r="UAI687" s="15"/>
      <c r="UAJ687" s="80"/>
      <c r="UAK687" s="52"/>
      <c r="UAL687" s="69"/>
      <c r="UAM687" s="69"/>
      <c r="UAN687" s="69"/>
      <c r="UAO687" s="107"/>
      <c r="UAP687" s="2"/>
      <c r="UAQ687" s="15"/>
      <c r="UAR687" s="15"/>
      <c r="UAS687" s="80"/>
      <c r="UAT687" s="52"/>
      <c r="UAU687" s="69"/>
      <c r="UAV687" s="69"/>
      <c r="UAW687" s="69"/>
      <c r="UAX687" s="107"/>
      <c r="UAY687" s="2"/>
      <c r="UAZ687" s="15"/>
      <c r="UBA687" s="15"/>
      <c r="UBB687" s="80"/>
      <c r="UBC687" s="52"/>
      <c r="UBD687" s="69"/>
      <c r="UBE687" s="69"/>
      <c r="UBF687" s="69"/>
      <c r="UBG687" s="107"/>
      <c r="UBH687" s="2"/>
      <c r="UBI687" s="15"/>
      <c r="UBJ687" s="15"/>
      <c r="UBK687" s="80"/>
      <c r="UBL687" s="52"/>
      <c r="UBM687" s="69"/>
      <c r="UBN687" s="69"/>
      <c r="UBO687" s="69"/>
      <c r="UBP687" s="107"/>
      <c r="UBQ687" s="2"/>
      <c r="UBR687" s="15"/>
      <c r="UBS687" s="15"/>
      <c r="UBT687" s="80"/>
      <c r="UBU687" s="52"/>
      <c r="UBV687" s="69"/>
      <c r="UBW687" s="69"/>
      <c r="UBX687" s="69"/>
      <c r="UBY687" s="107"/>
      <c r="UBZ687" s="2"/>
      <c r="UCA687" s="15"/>
      <c r="UCB687" s="15"/>
      <c r="UCC687" s="80"/>
      <c r="UCD687" s="52"/>
      <c r="UCE687" s="69"/>
      <c r="UCF687" s="69"/>
      <c r="UCG687" s="69"/>
      <c r="UCH687" s="107"/>
      <c r="UCI687" s="2"/>
      <c r="UCJ687" s="15"/>
      <c r="UCK687" s="15"/>
      <c r="UCL687" s="80"/>
      <c r="UCM687" s="52"/>
      <c r="UCN687" s="69"/>
      <c r="UCO687" s="69"/>
      <c r="UCP687" s="69"/>
      <c r="UCQ687" s="107"/>
      <c r="UCR687" s="2"/>
      <c r="UCS687" s="15"/>
      <c r="UCT687" s="15"/>
      <c r="UCU687" s="80"/>
      <c r="UCV687" s="52"/>
      <c r="UCW687" s="69"/>
      <c r="UCX687" s="69"/>
      <c r="UCY687" s="69"/>
      <c r="UCZ687" s="107"/>
      <c r="UDA687" s="2"/>
      <c r="UDB687" s="15"/>
      <c r="UDC687" s="15"/>
      <c r="UDD687" s="80"/>
      <c r="UDE687" s="52"/>
      <c r="UDF687" s="69"/>
      <c r="UDG687" s="69"/>
      <c r="UDH687" s="69"/>
      <c r="UDI687" s="107"/>
      <c r="UDJ687" s="2"/>
      <c r="UDK687" s="15"/>
      <c r="UDL687" s="15"/>
      <c r="UDM687" s="80"/>
      <c r="UDN687" s="52"/>
      <c r="UDO687" s="69"/>
      <c r="UDP687" s="69"/>
      <c r="UDQ687" s="69"/>
      <c r="UDR687" s="107"/>
      <c r="UDS687" s="2"/>
      <c r="UDT687" s="15"/>
      <c r="UDU687" s="15"/>
      <c r="UDV687" s="80"/>
      <c r="UDW687" s="52"/>
      <c r="UDX687" s="69"/>
      <c r="UDY687" s="69"/>
      <c r="UDZ687" s="69"/>
      <c r="UEA687" s="107"/>
      <c r="UEB687" s="2"/>
      <c r="UEC687" s="15"/>
      <c r="UED687" s="15"/>
      <c r="UEE687" s="80"/>
      <c r="UEF687" s="52"/>
      <c r="UEG687" s="69"/>
      <c r="UEH687" s="69"/>
      <c r="UEI687" s="69"/>
      <c r="UEJ687" s="107"/>
      <c r="UEK687" s="2"/>
      <c r="UEL687" s="15"/>
      <c r="UEM687" s="15"/>
      <c r="UEN687" s="80"/>
      <c r="UEO687" s="52"/>
      <c r="UEP687" s="69"/>
      <c r="UEQ687" s="69"/>
      <c r="UER687" s="69"/>
      <c r="UES687" s="107"/>
      <c r="UET687" s="2"/>
      <c r="UEU687" s="15"/>
      <c r="UEV687" s="15"/>
      <c r="UEW687" s="80"/>
      <c r="UEX687" s="52"/>
      <c r="UEY687" s="69"/>
      <c r="UEZ687" s="69"/>
      <c r="UFA687" s="69"/>
      <c r="UFB687" s="107"/>
      <c r="UFC687" s="2"/>
      <c r="UFD687" s="15"/>
      <c r="UFE687" s="15"/>
      <c r="UFF687" s="80"/>
      <c r="UFG687" s="52"/>
      <c r="UFH687" s="69"/>
      <c r="UFI687" s="69"/>
      <c r="UFJ687" s="69"/>
      <c r="UFK687" s="107"/>
      <c r="UFL687" s="2"/>
      <c r="UFM687" s="15"/>
      <c r="UFN687" s="15"/>
      <c r="UFO687" s="80"/>
      <c r="UFP687" s="52"/>
      <c r="UFQ687" s="69"/>
      <c r="UFR687" s="69"/>
      <c r="UFS687" s="69"/>
      <c r="UFT687" s="107"/>
      <c r="UFU687" s="2"/>
      <c r="UFV687" s="15"/>
      <c r="UFW687" s="15"/>
      <c r="UFX687" s="80"/>
      <c r="UFY687" s="52"/>
      <c r="UFZ687" s="69"/>
      <c r="UGA687" s="69"/>
      <c r="UGB687" s="69"/>
      <c r="UGC687" s="107"/>
      <c r="UGD687" s="2"/>
      <c r="UGE687" s="15"/>
      <c r="UGF687" s="15"/>
      <c r="UGG687" s="80"/>
      <c r="UGH687" s="52"/>
      <c r="UGI687" s="69"/>
      <c r="UGJ687" s="69"/>
      <c r="UGK687" s="69"/>
      <c r="UGL687" s="107"/>
      <c r="UGM687" s="2"/>
      <c r="UGN687" s="15"/>
      <c r="UGO687" s="15"/>
      <c r="UGP687" s="80"/>
      <c r="UGQ687" s="52"/>
      <c r="UGR687" s="69"/>
      <c r="UGS687" s="69"/>
      <c r="UGT687" s="69"/>
      <c r="UGU687" s="107"/>
      <c r="UGV687" s="2"/>
      <c r="UGW687" s="15"/>
      <c r="UGX687" s="15"/>
      <c r="UGY687" s="80"/>
      <c r="UGZ687" s="52"/>
      <c r="UHA687" s="69"/>
      <c r="UHB687" s="69"/>
      <c r="UHC687" s="69"/>
      <c r="UHD687" s="107"/>
      <c r="UHE687" s="2"/>
      <c r="UHF687" s="15"/>
      <c r="UHG687" s="15"/>
      <c r="UHH687" s="80"/>
      <c r="UHI687" s="52"/>
      <c r="UHJ687" s="69"/>
      <c r="UHK687" s="69"/>
      <c r="UHL687" s="69"/>
      <c r="UHM687" s="107"/>
      <c r="UHN687" s="2"/>
      <c r="UHO687" s="15"/>
      <c r="UHP687" s="15"/>
      <c r="UHQ687" s="80"/>
      <c r="UHR687" s="52"/>
      <c r="UHS687" s="69"/>
      <c r="UHT687" s="69"/>
      <c r="UHU687" s="69"/>
      <c r="UHV687" s="107"/>
      <c r="UHW687" s="2"/>
      <c r="UHX687" s="15"/>
      <c r="UHY687" s="15"/>
      <c r="UHZ687" s="80"/>
      <c r="UIA687" s="52"/>
      <c r="UIB687" s="69"/>
      <c r="UIC687" s="69"/>
      <c r="UID687" s="69"/>
      <c r="UIE687" s="107"/>
      <c r="UIF687" s="2"/>
      <c r="UIG687" s="15"/>
      <c r="UIH687" s="15"/>
      <c r="UII687" s="80"/>
      <c r="UIJ687" s="52"/>
      <c r="UIK687" s="69"/>
      <c r="UIL687" s="69"/>
      <c r="UIM687" s="69"/>
      <c r="UIN687" s="107"/>
      <c r="UIO687" s="2"/>
      <c r="UIP687" s="15"/>
      <c r="UIQ687" s="15"/>
      <c r="UIR687" s="80"/>
      <c r="UIS687" s="52"/>
      <c r="UIT687" s="69"/>
      <c r="UIU687" s="69"/>
      <c r="UIV687" s="69"/>
      <c r="UIW687" s="107"/>
      <c r="UIX687" s="2"/>
      <c r="UIY687" s="15"/>
      <c r="UIZ687" s="15"/>
      <c r="UJA687" s="80"/>
      <c r="UJB687" s="52"/>
      <c r="UJC687" s="69"/>
      <c r="UJD687" s="69"/>
      <c r="UJE687" s="69"/>
      <c r="UJF687" s="107"/>
      <c r="UJG687" s="2"/>
      <c r="UJH687" s="15"/>
      <c r="UJI687" s="15"/>
      <c r="UJJ687" s="80"/>
      <c r="UJK687" s="52"/>
      <c r="UJL687" s="69"/>
      <c r="UJM687" s="69"/>
      <c r="UJN687" s="69"/>
      <c r="UJO687" s="107"/>
      <c r="UJP687" s="2"/>
      <c r="UJQ687" s="15"/>
      <c r="UJR687" s="15"/>
      <c r="UJS687" s="80"/>
      <c r="UJT687" s="52"/>
      <c r="UJU687" s="69"/>
      <c r="UJV687" s="69"/>
      <c r="UJW687" s="69"/>
      <c r="UJX687" s="107"/>
      <c r="UJY687" s="2"/>
      <c r="UJZ687" s="15"/>
      <c r="UKA687" s="15"/>
      <c r="UKB687" s="80"/>
      <c r="UKC687" s="52"/>
      <c r="UKD687" s="69"/>
      <c r="UKE687" s="69"/>
      <c r="UKF687" s="69"/>
      <c r="UKG687" s="107"/>
      <c r="UKH687" s="2"/>
      <c r="UKI687" s="15"/>
      <c r="UKJ687" s="15"/>
      <c r="UKK687" s="80"/>
      <c r="UKL687" s="52"/>
      <c r="UKM687" s="69"/>
      <c r="UKN687" s="69"/>
      <c r="UKO687" s="69"/>
      <c r="UKP687" s="107"/>
      <c r="UKQ687" s="2"/>
      <c r="UKR687" s="15"/>
      <c r="UKS687" s="15"/>
      <c r="UKT687" s="80"/>
      <c r="UKU687" s="52"/>
      <c r="UKV687" s="69"/>
      <c r="UKW687" s="69"/>
      <c r="UKX687" s="69"/>
      <c r="UKY687" s="107"/>
      <c r="UKZ687" s="2"/>
      <c r="ULA687" s="15"/>
      <c r="ULB687" s="15"/>
      <c r="ULC687" s="80"/>
      <c r="ULD687" s="52"/>
      <c r="ULE687" s="69"/>
      <c r="ULF687" s="69"/>
      <c r="ULG687" s="69"/>
      <c r="ULH687" s="107"/>
      <c r="ULI687" s="2"/>
      <c r="ULJ687" s="15"/>
      <c r="ULK687" s="15"/>
      <c r="ULL687" s="80"/>
      <c r="ULM687" s="52"/>
      <c r="ULN687" s="69"/>
      <c r="ULO687" s="69"/>
      <c r="ULP687" s="69"/>
      <c r="ULQ687" s="107"/>
      <c r="ULR687" s="2"/>
      <c r="ULS687" s="15"/>
      <c r="ULT687" s="15"/>
      <c r="ULU687" s="80"/>
      <c r="ULV687" s="52"/>
      <c r="ULW687" s="69"/>
      <c r="ULX687" s="69"/>
      <c r="ULY687" s="69"/>
      <c r="ULZ687" s="107"/>
      <c r="UMA687" s="2"/>
      <c r="UMB687" s="15"/>
      <c r="UMC687" s="15"/>
      <c r="UMD687" s="80"/>
      <c r="UME687" s="52"/>
      <c r="UMF687" s="69"/>
      <c r="UMG687" s="69"/>
      <c r="UMH687" s="69"/>
      <c r="UMI687" s="107"/>
      <c r="UMJ687" s="2"/>
      <c r="UMK687" s="15"/>
      <c r="UML687" s="15"/>
      <c r="UMM687" s="80"/>
      <c r="UMN687" s="52"/>
      <c r="UMO687" s="69"/>
      <c r="UMP687" s="69"/>
      <c r="UMQ687" s="69"/>
      <c r="UMR687" s="107"/>
      <c r="UMS687" s="2"/>
      <c r="UMT687" s="15"/>
      <c r="UMU687" s="15"/>
      <c r="UMV687" s="80"/>
      <c r="UMW687" s="52"/>
      <c r="UMX687" s="69"/>
      <c r="UMY687" s="69"/>
      <c r="UMZ687" s="69"/>
      <c r="UNA687" s="107"/>
      <c r="UNB687" s="2"/>
      <c r="UNC687" s="15"/>
      <c r="UND687" s="15"/>
      <c r="UNE687" s="80"/>
      <c r="UNF687" s="52"/>
      <c r="UNG687" s="69"/>
      <c r="UNH687" s="69"/>
      <c r="UNI687" s="69"/>
      <c r="UNJ687" s="107"/>
      <c r="UNK687" s="2"/>
      <c r="UNL687" s="15"/>
      <c r="UNM687" s="15"/>
      <c r="UNN687" s="80"/>
      <c r="UNO687" s="52"/>
      <c r="UNP687" s="69"/>
      <c r="UNQ687" s="69"/>
      <c r="UNR687" s="69"/>
      <c r="UNS687" s="107"/>
      <c r="UNT687" s="2"/>
      <c r="UNU687" s="15"/>
      <c r="UNV687" s="15"/>
      <c r="UNW687" s="80"/>
      <c r="UNX687" s="52"/>
      <c r="UNY687" s="69"/>
      <c r="UNZ687" s="69"/>
      <c r="UOA687" s="69"/>
      <c r="UOB687" s="107"/>
      <c r="UOC687" s="2"/>
      <c r="UOD687" s="15"/>
      <c r="UOE687" s="15"/>
      <c r="UOF687" s="80"/>
      <c r="UOG687" s="52"/>
      <c r="UOH687" s="69"/>
      <c r="UOI687" s="69"/>
      <c r="UOJ687" s="69"/>
      <c r="UOK687" s="107"/>
      <c r="UOL687" s="2"/>
      <c r="UOM687" s="15"/>
      <c r="UON687" s="15"/>
      <c r="UOO687" s="80"/>
      <c r="UOP687" s="52"/>
      <c r="UOQ687" s="69"/>
      <c r="UOR687" s="69"/>
      <c r="UOS687" s="69"/>
      <c r="UOT687" s="107"/>
      <c r="UOU687" s="2"/>
      <c r="UOV687" s="15"/>
      <c r="UOW687" s="15"/>
      <c r="UOX687" s="80"/>
      <c r="UOY687" s="52"/>
      <c r="UOZ687" s="69"/>
      <c r="UPA687" s="69"/>
      <c r="UPB687" s="69"/>
      <c r="UPC687" s="107"/>
      <c r="UPD687" s="2"/>
      <c r="UPE687" s="15"/>
      <c r="UPF687" s="15"/>
      <c r="UPG687" s="80"/>
      <c r="UPH687" s="52"/>
      <c r="UPI687" s="69"/>
      <c r="UPJ687" s="69"/>
      <c r="UPK687" s="69"/>
      <c r="UPL687" s="107"/>
      <c r="UPM687" s="2"/>
      <c r="UPN687" s="15"/>
      <c r="UPO687" s="15"/>
      <c r="UPP687" s="80"/>
      <c r="UPQ687" s="52"/>
      <c r="UPR687" s="69"/>
      <c r="UPS687" s="69"/>
      <c r="UPT687" s="69"/>
      <c r="UPU687" s="107"/>
      <c r="UPV687" s="2"/>
      <c r="UPW687" s="15"/>
      <c r="UPX687" s="15"/>
      <c r="UPY687" s="80"/>
      <c r="UPZ687" s="52"/>
      <c r="UQA687" s="69"/>
      <c r="UQB687" s="69"/>
      <c r="UQC687" s="69"/>
      <c r="UQD687" s="107"/>
      <c r="UQE687" s="2"/>
      <c r="UQF687" s="15"/>
      <c r="UQG687" s="15"/>
      <c r="UQH687" s="80"/>
      <c r="UQI687" s="52"/>
      <c r="UQJ687" s="69"/>
      <c r="UQK687" s="69"/>
      <c r="UQL687" s="69"/>
      <c r="UQM687" s="107"/>
      <c r="UQN687" s="2"/>
      <c r="UQO687" s="15"/>
      <c r="UQP687" s="15"/>
      <c r="UQQ687" s="80"/>
      <c r="UQR687" s="52"/>
      <c r="UQS687" s="69"/>
      <c r="UQT687" s="69"/>
      <c r="UQU687" s="69"/>
      <c r="UQV687" s="107"/>
      <c r="UQW687" s="2"/>
      <c r="UQX687" s="15"/>
      <c r="UQY687" s="15"/>
      <c r="UQZ687" s="80"/>
      <c r="URA687" s="52"/>
      <c r="URB687" s="69"/>
      <c r="URC687" s="69"/>
      <c r="URD687" s="69"/>
      <c r="URE687" s="107"/>
      <c r="URF687" s="2"/>
      <c r="URG687" s="15"/>
      <c r="URH687" s="15"/>
      <c r="URI687" s="80"/>
      <c r="URJ687" s="52"/>
      <c r="URK687" s="69"/>
      <c r="URL687" s="69"/>
      <c r="URM687" s="69"/>
      <c r="URN687" s="107"/>
      <c r="URO687" s="2"/>
      <c r="URP687" s="15"/>
      <c r="URQ687" s="15"/>
      <c r="URR687" s="80"/>
      <c r="URS687" s="52"/>
      <c r="URT687" s="69"/>
      <c r="URU687" s="69"/>
      <c r="URV687" s="69"/>
      <c r="URW687" s="107"/>
      <c r="URX687" s="2"/>
      <c r="URY687" s="15"/>
      <c r="URZ687" s="15"/>
      <c r="USA687" s="80"/>
      <c r="USB687" s="52"/>
      <c r="USC687" s="69"/>
      <c r="USD687" s="69"/>
      <c r="USE687" s="69"/>
      <c r="USF687" s="107"/>
      <c r="USG687" s="2"/>
      <c r="USH687" s="15"/>
      <c r="USI687" s="15"/>
      <c r="USJ687" s="80"/>
      <c r="USK687" s="52"/>
      <c r="USL687" s="69"/>
      <c r="USM687" s="69"/>
      <c r="USN687" s="69"/>
      <c r="USO687" s="107"/>
      <c r="USP687" s="2"/>
      <c r="USQ687" s="15"/>
      <c r="USR687" s="15"/>
      <c r="USS687" s="80"/>
      <c r="UST687" s="52"/>
      <c r="USU687" s="69"/>
      <c r="USV687" s="69"/>
      <c r="USW687" s="69"/>
      <c r="USX687" s="107"/>
      <c r="USY687" s="2"/>
      <c r="USZ687" s="15"/>
      <c r="UTA687" s="15"/>
      <c r="UTB687" s="80"/>
      <c r="UTC687" s="52"/>
      <c r="UTD687" s="69"/>
      <c r="UTE687" s="69"/>
      <c r="UTF687" s="69"/>
      <c r="UTG687" s="107"/>
      <c r="UTH687" s="2"/>
      <c r="UTI687" s="15"/>
      <c r="UTJ687" s="15"/>
      <c r="UTK687" s="80"/>
      <c r="UTL687" s="52"/>
      <c r="UTM687" s="69"/>
      <c r="UTN687" s="69"/>
      <c r="UTO687" s="69"/>
      <c r="UTP687" s="107"/>
      <c r="UTQ687" s="2"/>
      <c r="UTR687" s="15"/>
      <c r="UTS687" s="15"/>
      <c r="UTT687" s="80"/>
      <c r="UTU687" s="52"/>
      <c r="UTV687" s="69"/>
      <c r="UTW687" s="69"/>
      <c r="UTX687" s="69"/>
      <c r="UTY687" s="107"/>
      <c r="UTZ687" s="2"/>
      <c r="UUA687" s="15"/>
      <c r="UUB687" s="15"/>
      <c r="UUC687" s="80"/>
      <c r="UUD687" s="52"/>
      <c r="UUE687" s="69"/>
      <c r="UUF687" s="69"/>
      <c r="UUG687" s="69"/>
      <c r="UUH687" s="107"/>
      <c r="UUI687" s="2"/>
      <c r="UUJ687" s="15"/>
      <c r="UUK687" s="15"/>
      <c r="UUL687" s="80"/>
      <c r="UUM687" s="52"/>
      <c r="UUN687" s="69"/>
      <c r="UUO687" s="69"/>
      <c r="UUP687" s="69"/>
      <c r="UUQ687" s="107"/>
      <c r="UUR687" s="2"/>
      <c r="UUS687" s="15"/>
      <c r="UUT687" s="15"/>
      <c r="UUU687" s="80"/>
      <c r="UUV687" s="52"/>
      <c r="UUW687" s="69"/>
      <c r="UUX687" s="69"/>
      <c r="UUY687" s="69"/>
      <c r="UUZ687" s="107"/>
      <c r="UVA687" s="2"/>
      <c r="UVB687" s="15"/>
      <c r="UVC687" s="15"/>
      <c r="UVD687" s="80"/>
      <c r="UVE687" s="52"/>
      <c r="UVF687" s="69"/>
      <c r="UVG687" s="69"/>
      <c r="UVH687" s="69"/>
      <c r="UVI687" s="107"/>
      <c r="UVJ687" s="2"/>
      <c r="UVK687" s="15"/>
      <c r="UVL687" s="15"/>
      <c r="UVM687" s="80"/>
      <c r="UVN687" s="52"/>
      <c r="UVO687" s="69"/>
      <c r="UVP687" s="69"/>
      <c r="UVQ687" s="69"/>
      <c r="UVR687" s="107"/>
      <c r="UVS687" s="2"/>
      <c r="UVT687" s="15"/>
      <c r="UVU687" s="15"/>
      <c r="UVV687" s="80"/>
      <c r="UVW687" s="52"/>
      <c r="UVX687" s="69"/>
      <c r="UVY687" s="69"/>
      <c r="UVZ687" s="69"/>
      <c r="UWA687" s="107"/>
      <c r="UWB687" s="2"/>
      <c r="UWC687" s="15"/>
      <c r="UWD687" s="15"/>
      <c r="UWE687" s="80"/>
      <c r="UWF687" s="52"/>
      <c r="UWG687" s="69"/>
      <c r="UWH687" s="69"/>
      <c r="UWI687" s="69"/>
      <c r="UWJ687" s="107"/>
      <c r="UWK687" s="2"/>
      <c r="UWL687" s="15"/>
      <c r="UWM687" s="15"/>
      <c r="UWN687" s="80"/>
      <c r="UWO687" s="52"/>
      <c r="UWP687" s="69"/>
      <c r="UWQ687" s="69"/>
      <c r="UWR687" s="69"/>
      <c r="UWS687" s="107"/>
      <c r="UWT687" s="2"/>
      <c r="UWU687" s="15"/>
      <c r="UWV687" s="15"/>
      <c r="UWW687" s="80"/>
      <c r="UWX687" s="52"/>
      <c r="UWY687" s="69"/>
      <c r="UWZ687" s="69"/>
      <c r="UXA687" s="69"/>
      <c r="UXB687" s="107"/>
      <c r="UXC687" s="2"/>
      <c r="UXD687" s="15"/>
      <c r="UXE687" s="15"/>
      <c r="UXF687" s="80"/>
      <c r="UXG687" s="52"/>
      <c r="UXH687" s="69"/>
      <c r="UXI687" s="69"/>
      <c r="UXJ687" s="69"/>
      <c r="UXK687" s="107"/>
      <c r="UXL687" s="2"/>
      <c r="UXM687" s="15"/>
      <c r="UXN687" s="15"/>
      <c r="UXO687" s="80"/>
      <c r="UXP687" s="52"/>
      <c r="UXQ687" s="69"/>
      <c r="UXR687" s="69"/>
      <c r="UXS687" s="69"/>
      <c r="UXT687" s="107"/>
      <c r="UXU687" s="2"/>
      <c r="UXV687" s="15"/>
      <c r="UXW687" s="15"/>
      <c r="UXX687" s="80"/>
      <c r="UXY687" s="52"/>
      <c r="UXZ687" s="69"/>
      <c r="UYA687" s="69"/>
      <c r="UYB687" s="69"/>
      <c r="UYC687" s="107"/>
      <c r="UYD687" s="2"/>
      <c r="UYE687" s="15"/>
      <c r="UYF687" s="15"/>
      <c r="UYG687" s="80"/>
      <c r="UYH687" s="52"/>
      <c r="UYI687" s="69"/>
      <c r="UYJ687" s="69"/>
      <c r="UYK687" s="69"/>
      <c r="UYL687" s="107"/>
      <c r="UYM687" s="2"/>
      <c r="UYN687" s="15"/>
      <c r="UYO687" s="15"/>
      <c r="UYP687" s="80"/>
      <c r="UYQ687" s="52"/>
      <c r="UYR687" s="69"/>
      <c r="UYS687" s="69"/>
      <c r="UYT687" s="69"/>
      <c r="UYU687" s="107"/>
      <c r="UYV687" s="2"/>
      <c r="UYW687" s="15"/>
      <c r="UYX687" s="15"/>
      <c r="UYY687" s="80"/>
      <c r="UYZ687" s="52"/>
      <c r="UZA687" s="69"/>
      <c r="UZB687" s="69"/>
      <c r="UZC687" s="69"/>
      <c r="UZD687" s="107"/>
      <c r="UZE687" s="2"/>
      <c r="UZF687" s="15"/>
      <c r="UZG687" s="15"/>
      <c r="UZH687" s="80"/>
      <c r="UZI687" s="52"/>
      <c r="UZJ687" s="69"/>
      <c r="UZK687" s="69"/>
      <c r="UZL687" s="69"/>
      <c r="UZM687" s="107"/>
      <c r="UZN687" s="2"/>
      <c r="UZO687" s="15"/>
      <c r="UZP687" s="15"/>
      <c r="UZQ687" s="80"/>
      <c r="UZR687" s="52"/>
      <c r="UZS687" s="69"/>
      <c r="UZT687" s="69"/>
      <c r="UZU687" s="69"/>
      <c r="UZV687" s="107"/>
      <c r="UZW687" s="2"/>
      <c r="UZX687" s="15"/>
      <c r="UZY687" s="15"/>
      <c r="UZZ687" s="80"/>
      <c r="VAA687" s="52"/>
      <c r="VAB687" s="69"/>
      <c r="VAC687" s="69"/>
      <c r="VAD687" s="69"/>
      <c r="VAE687" s="107"/>
      <c r="VAF687" s="2"/>
      <c r="VAG687" s="15"/>
      <c r="VAH687" s="15"/>
      <c r="VAI687" s="80"/>
      <c r="VAJ687" s="52"/>
      <c r="VAK687" s="69"/>
      <c r="VAL687" s="69"/>
      <c r="VAM687" s="69"/>
      <c r="VAN687" s="107"/>
      <c r="VAO687" s="2"/>
      <c r="VAP687" s="15"/>
      <c r="VAQ687" s="15"/>
      <c r="VAR687" s="80"/>
      <c r="VAS687" s="52"/>
      <c r="VAT687" s="69"/>
      <c r="VAU687" s="69"/>
      <c r="VAV687" s="69"/>
      <c r="VAW687" s="107"/>
      <c r="VAX687" s="2"/>
      <c r="VAY687" s="15"/>
      <c r="VAZ687" s="15"/>
      <c r="VBA687" s="80"/>
      <c r="VBB687" s="52"/>
      <c r="VBC687" s="69"/>
      <c r="VBD687" s="69"/>
      <c r="VBE687" s="69"/>
      <c r="VBF687" s="107"/>
      <c r="VBG687" s="2"/>
      <c r="VBH687" s="15"/>
      <c r="VBI687" s="15"/>
      <c r="VBJ687" s="80"/>
      <c r="VBK687" s="52"/>
      <c r="VBL687" s="69"/>
      <c r="VBM687" s="69"/>
      <c r="VBN687" s="69"/>
      <c r="VBO687" s="107"/>
      <c r="VBP687" s="2"/>
      <c r="VBQ687" s="15"/>
      <c r="VBR687" s="15"/>
      <c r="VBS687" s="80"/>
      <c r="VBT687" s="52"/>
      <c r="VBU687" s="69"/>
      <c r="VBV687" s="69"/>
      <c r="VBW687" s="69"/>
      <c r="VBX687" s="107"/>
      <c r="VBY687" s="2"/>
      <c r="VBZ687" s="15"/>
      <c r="VCA687" s="15"/>
      <c r="VCB687" s="80"/>
      <c r="VCC687" s="52"/>
      <c r="VCD687" s="69"/>
      <c r="VCE687" s="69"/>
      <c r="VCF687" s="69"/>
      <c r="VCG687" s="107"/>
      <c r="VCH687" s="2"/>
      <c r="VCI687" s="15"/>
      <c r="VCJ687" s="15"/>
      <c r="VCK687" s="80"/>
      <c r="VCL687" s="52"/>
      <c r="VCM687" s="69"/>
      <c r="VCN687" s="69"/>
      <c r="VCO687" s="69"/>
      <c r="VCP687" s="107"/>
      <c r="VCQ687" s="2"/>
      <c r="VCR687" s="15"/>
      <c r="VCS687" s="15"/>
      <c r="VCT687" s="80"/>
      <c r="VCU687" s="52"/>
      <c r="VCV687" s="69"/>
      <c r="VCW687" s="69"/>
      <c r="VCX687" s="69"/>
      <c r="VCY687" s="107"/>
      <c r="VCZ687" s="2"/>
      <c r="VDA687" s="15"/>
      <c r="VDB687" s="15"/>
      <c r="VDC687" s="80"/>
      <c r="VDD687" s="52"/>
      <c r="VDE687" s="69"/>
      <c r="VDF687" s="69"/>
      <c r="VDG687" s="69"/>
      <c r="VDH687" s="107"/>
      <c r="VDI687" s="2"/>
      <c r="VDJ687" s="15"/>
      <c r="VDK687" s="15"/>
      <c r="VDL687" s="80"/>
      <c r="VDM687" s="52"/>
      <c r="VDN687" s="69"/>
      <c r="VDO687" s="69"/>
      <c r="VDP687" s="69"/>
      <c r="VDQ687" s="107"/>
      <c r="VDR687" s="2"/>
      <c r="VDS687" s="15"/>
      <c r="VDT687" s="15"/>
      <c r="VDU687" s="80"/>
      <c r="VDV687" s="52"/>
      <c r="VDW687" s="69"/>
      <c r="VDX687" s="69"/>
      <c r="VDY687" s="69"/>
      <c r="VDZ687" s="107"/>
      <c r="VEA687" s="2"/>
      <c r="VEB687" s="15"/>
      <c r="VEC687" s="15"/>
      <c r="VED687" s="80"/>
      <c r="VEE687" s="52"/>
      <c r="VEF687" s="69"/>
      <c r="VEG687" s="69"/>
      <c r="VEH687" s="69"/>
      <c r="VEI687" s="107"/>
      <c r="VEJ687" s="2"/>
      <c r="VEK687" s="15"/>
      <c r="VEL687" s="15"/>
      <c r="VEM687" s="80"/>
      <c r="VEN687" s="52"/>
      <c r="VEO687" s="69"/>
      <c r="VEP687" s="69"/>
      <c r="VEQ687" s="69"/>
      <c r="VER687" s="107"/>
      <c r="VES687" s="2"/>
      <c r="VET687" s="15"/>
      <c r="VEU687" s="15"/>
      <c r="VEV687" s="80"/>
      <c r="VEW687" s="52"/>
      <c r="VEX687" s="69"/>
      <c r="VEY687" s="69"/>
      <c r="VEZ687" s="69"/>
      <c r="VFA687" s="107"/>
      <c r="VFB687" s="2"/>
      <c r="VFC687" s="15"/>
      <c r="VFD687" s="15"/>
      <c r="VFE687" s="80"/>
      <c r="VFF687" s="52"/>
      <c r="VFG687" s="69"/>
      <c r="VFH687" s="69"/>
      <c r="VFI687" s="69"/>
      <c r="VFJ687" s="107"/>
      <c r="VFK687" s="2"/>
      <c r="VFL687" s="15"/>
      <c r="VFM687" s="15"/>
      <c r="VFN687" s="80"/>
      <c r="VFO687" s="52"/>
      <c r="VFP687" s="69"/>
      <c r="VFQ687" s="69"/>
      <c r="VFR687" s="69"/>
      <c r="VFS687" s="107"/>
      <c r="VFT687" s="2"/>
      <c r="VFU687" s="15"/>
      <c r="VFV687" s="15"/>
      <c r="VFW687" s="80"/>
      <c r="VFX687" s="52"/>
      <c r="VFY687" s="69"/>
      <c r="VFZ687" s="69"/>
      <c r="VGA687" s="69"/>
      <c r="VGB687" s="107"/>
      <c r="VGC687" s="2"/>
      <c r="VGD687" s="15"/>
      <c r="VGE687" s="15"/>
      <c r="VGF687" s="80"/>
      <c r="VGG687" s="52"/>
      <c r="VGH687" s="69"/>
      <c r="VGI687" s="69"/>
      <c r="VGJ687" s="69"/>
      <c r="VGK687" s="107"/>
      <c r="VGL687" s="2"/>
      <c r="VGM687" s="15"/>
      <c r="VGN687" s="15"/>
      <c r="VGO687" s="80"/>
      <c r="VGP687" s="52"/>
      <c r="VGQ687" s="69"/>
      <c r="VGR687" s="69"/>
      <c r="VGS687" s="69"/>
      <c r="VGT687" s="107"/>
      <c r="VGU687" s="2"/>
      <c r="VGV687" s="15"/>
      <c r="VGW687" s="15"/>
      <c r="VGX687" s="80"/>
      <c r="VGY687" s="52"/>
      <c r="VGZ687" s="69"/>
      <c r="VHA687" s="69"/>
      <c r="VHB687" s="69"/>
      <c r="VHC687" s="107"/>
      <c r="VHD687" s="2"/>
      <c r="VHE687" s="15"/>
      <c r="VHF687" s="15"/>
      <c r="VHG687" s="80"/>
      <c r="VHH687" s="52"/>
      <c r="VHI687" s="69"/>
      <c r="VHJ687" s="69"/>
      <c r="VHK687" s="69"/>
      <c r="VHL687" s="107"/>
      <c r="VHM687" s="2"/>
      <c r="VHN687" s="15"/>
      <c r="VHO687" s="15"/>
      <c r="VHP687" s="80"/>
      <c r="VHQ687" s="52"/>
      <c r="VHR687" s="69"/>
      <c r="VHS687" s="69"/>
      <c r="VHT687" s="69"/>
      <c r="VHU687" s="107"/>
      <c r="VHV687" s="2"/>
      <c r="VHW687" s="15"/>
      <c r="VHX687" s="15"/>
      <c r="VHY687" s="80"/>
      <c r="VHZ687" s="52"/>
      <c r="VIA687" s="69"/>
      <c r="VIB687" s="69"/>
      <c r="VIC687" s="69"/>
      <c r="VID687" s="107"/>
      <c r="VIE687" s="2"/>
      <c r="VIF687" s="15"/>
      <c r="VIG687" s="15"/>
      <c r="VIH687" s="80"/>
      <c r="VII687" s="52"/>
      <c r="VIJ687" s="69"/>
      <c r="VIK687" s="69"/>
      <c r="VIL687" s="69"/>
      <c r="VIM687" s="107"/>
      <c r="VIN687" s="2"/>
      <c r="VIO687" s="15"/>
      <c r="VIP687" s="15"/>
      <c r="VIQ687" s="80"/>
      <c r="VIR687" s="52"/>
      <c r="VIS687" s="69"/>
      <c r="VIT687" s="69"/>
      <c r="VIU687" s="69"/>
      <c r="VIV687" s="107"/>
      <c r="VIW687" s="2"/>
      <c r="VIX687" s="15"/>
      <c r="VIY687" s="15"/>
      <c r="VIZ687" s="80"/>
      <c r="VJA687" s="52"/>
      <c r="VJB687" s="69"/>
      <c r="VJC687" s="69"/>
      <c r="VJD687" s="69"/>
      <c r="VJE687" s="107"/>
      <c r="VJF687" s="2"/>
      <c r="VJG687" s="15"/>
      <c r="VJH687" s="15"/>
      <c r="VJI687" s="80"/>
      <c r="VJJ687" s="52"/>
      <c r="VJK687" s="69"/>
      <c r="VJL687" s="69"/>
      <c r="VJM687" s="69"/>
      <c r="VJN687" s="107"/>
      <c r="VJO687" s="2"/>
      <c r="VJP687" s="15"/>
      <c r="VJQ687" s="15"/>
      <c r="VJR687" s="80"/>
      <c r="VJS687" s="52"/>
      <c r="VJT687" s="69"/>
      <c r="VJU687" s="69"/>
      <c r="VJV687" s="69"/>
      <c r="VJW687" s="107"/>
      <c r="VJX687" s="2"/>
      <c r="VJY687" s="15"/>
      <c r="VJZ687" s="15"/>
      <c r="VKA687" s="80"/>
      <c r="VKB687" s="52"/>
      <c r="VKC687" s="69"/>
      <c r="VKD687" s="69"/>
      <c r="VKE687" s="69"/>
      <c r="VKF687" s="107"/>
      <c r="VKG687" s="2"/>
      <c r="VKH687" s="15"/>
      <c r="VKI687" s="15"/>
      <c r="VKJ687" s="80"/>
      <c r="VKK687" s="52"/>
      <c r="VKL687" s="69"/>
      <c r="VKM687" s="69"/>
      <c r="VKN687" s="69"/>
      <c r="VKO687" s="107"/>
      <c r="VKP687" s="2"/>
      <c r="VKQ687" s="15"/>
      <c r="VKR687" s="15"/>
      <c r="VKS687" s="80"/>
      <c r="VKT687" s="52"/>
      <c r="VKU687" s="69"/>
      <c r="VKV687" s="69"/>
      <c r="VKW687" s="69"/>
      <c r="VKX687" s="107"/>
      <c r="VKY687" s="2"/>
      <c r="VKZ687" s="15"/>
      <c r="VLA687" s="15"/>
      <c r="VLB687" s="80"/>
      <c r="VLC687" s="52"/>
      <c r="VLD687" s="69"/>
      <c r="VLE687" s="69"/>
      <c r="VLF687" s="69"/>
      <c r="VLG687" s="107"/>
      <c r="VLH687" s="2"/>
      <c r="VLI687" s="15"/>
      <c r="VLJ687" s="15"/>
      <c r="VLK687" s="80"/>
      <c r="VLL687" s="52"/>
      <c r="VLM687" s="69"/>
      <c r="VLN687" s="69"/>
      <c r="VLO687" s="69"/>
      <c r="VLP687" s="107"/>
      <c r="VLQ687" s="2"/>
      <c r="VLR687" s="15"/>
      <c r="VLS687" s="15"/>
      <c r="VLT687" s="80"/>
      <c r="VLU687" s="52"/>
      <c r="VLV687" s="69"/>
      <c r="VLW687" s="69"/>
      <c r="VLX687" s="69"/>
      <c r="VLY687" s="107"/>
      <c r="VLZ687" s="2"/>
      <c r="VMA687" s="15"/>
      <c r="VMB687" s="15"/>
      <c r="VMC687" s="80"/>
      <c r="VMD687" s="52"/>
      <c r="VME687" s="69"/>
      <c r="VMF687" s="69"/>
      <c r="VMG687" s="69"/>
      <c r="VMH687" s="107"/>
      <c r="VMI687" s="2"/>
      <c r="VMJ687" s="15"/>
      <c r="VMK687" s="15"/>
      <c r="VML687" s="80"/>
      <c r="VMM687" s="52"/>
      <c r="VMN687" s="69"/>
      <c r="VMO687" s="69"/>
      <c r="VMP687" s="69"/>
      <c r="VMQ687" s="107"/>
      <c r="VMR687" s="2"/>
      <c r="VMS687" s="15"/>
      <c r="VMT687" s="15"/>
      <c r="VMU687" s="80"/>
      <c r="VMV687" s="52"/>
      <c r="VMW687" s="69"/>
      <c r="VMX687" s="69"/>
      <c r="VMY687" s="69"/>
      <c r="VMZ687" s="107"/>
      <c r="VNA687" s="2"/>
      <c r="VNB687" s="15"/>
      <c r="VNC687" s="15"/>
      <c r="VND687" s="80"/>
      <c r="VNE687" s="52"/>
      <c r="VNF687" s="69"/>
      <c r="VNG687" s="69"/>
      <c r="VNH687" s="69"/>
      <c r="VNI687" s="107"/>
      <c r="VNJ687" s="2"/>
      <c r="VNK687" s="15"/>
      <c r="VNL687" s="15"/>
      <c r="VNM687" s="80"/>
      <c r="VNN687" s="52"/>
      <c r="VNO687" s="69"/>
      <c r="VNP687" s="69"/>
      <c r="VNQ687" s="69"/>
      <c r="VNR687" s="107"/>
      <c r="VNS687" s="2"/>
      <c r="VNT687" s="15"/>
      <c r="VNU687" s="15"/>
      <c r="VNV687" s="80"/>
      <c r="VNW687" s="52"/>
      <c r="VNX687" s="69"/>
      <c r="VNY687" s="69"/>
      <c r="VNZ687" s="69"/>
      <c r="VOA687" s="107"/>
      <c r="VOB687" s="2"/>
      <c r="VOC687" s="15"/>
      <c r="VOD687" s="15"/>
      <c r="VOE687" s="80"/>
      <c r="VOF687" s="52"/>
      <c r="VOG687" s="69"/>
      <c r="VOH687" s="69"/>
      <c r="VOI687" s="69"/>
      <c r="VOJ687" s="107"/>
      <c r="VOK687" s="2"/>
      <c r="VOL687" s="15"/>
      <c r="VOM687" s="15"/>
      <c r="VON687" s="80"/>
      <c r="VOO687" s="52"/>
      <c r="VOP687" s="69"/>
      <c r="VOQ687" s="69"/>
      <c r="VOR687" s="69"/>
      <c r="VOS687" s="107"/>
      <c r="VOT687" s="2"/>
      <c r="VOU687" s="15"/>
      <c r="VOV687" s="15"/>
      <c r="VOW687" s="80"/>
      <c r="VOX687" s="52"/>
      <c r="VOY687" s="69"/>
      <c r="VOZ687" s="69"/>
      <c r="VPA687" s="69"/>
      <c r="VPB687" s="107"/>
      <c r="VPC687" s="2"/>
      <c r="VPD687" s="15"/>
      <c r="VPE687" s="15"/>
      <c r="VPF687" s="80"/>
      <c r="VPG687" s="52"/>
      <c r="VPH687" s="69"/>
      <c r="VPI687" s="69"/>
      <c r="VPJ687" s="69"/>
      <c r="VPK687" s="107"/>
      <c r="VPL687" s="2"/>
      <c r="VPM687" s="15"/>
      <c r="VPN687" s="15"/>
      <c r="VPO687" s="80"/>
      <c r="VPP687" s="52"/>
      <c r="VPQ687" s="69"/>
      <c r="VPR687" s="69"/>
      <c r="VPS687" s="69"/>
      <c r="VPT687" s="107"/>
      <c r="VPU687" s="2"/>
      <c r="VPV687" s="15"/>
      <c r="VPW687" s="15"/>
      <c r="VPX687" s="80"/>
      <c r="VPY687" s="52"/>
      <c r="VPZ687" s="69"/>
      <c r="VQA687" s="69"/>
      <c r="VQB687" s="69"/>
      <c r="VQC687" s="107"/>
      <c r="VQD687" s="2"/>
      <c r="VQE687" s="15"/>
      <c r="VQF687" s="15"/>
      <c r="VQG687" s="80"/>
      <c r="VQH687" s="52"/>
      <c r="VQI687" s="69"/>
      <c r="VQJ687" s="69"/>
      <c r="VQK687" s="69"/>
      <c r="VQL687" s="107"/>
      <c r="VQM687" s="2"/>
      <c r="VQN687" s="15"/>
      <c r="VQO687" s="15"/>
      <c r="VQP687" s="80"/>
      <c r="VQQ687" s="52"/>
      <c r="VQR687" s="69"/>
      <c r="VQS687" s="69"/>
      <c r="VQT687" s="69"/>
      <c r="VQU687" s="107"/>
      <c r="VQV687" s="2"/>
      <c r="VQW687" s="15"/>
      <c r="VQX687" s="15"/>
      <c r="VQY687" s="80"/>
      <c r="VQZ687" s="52"/>
      <c r="VRA687" s="69"/>
      <c r="VRB687" s="69"/>
      <c r="VRC687" s="69"/>
      <c r="VRD687" s="107"/>
      <c r="VRE687" s="2"/>
      <c r="VRF687" s="15"/>
      <c r="VRG687" s="15"/>
      <c r="VRH687" s="80"/>
      <c r="VRI687" s="52"/>
      <c r="VRJ687" s="69"/>
      <c r="VRK687" s="69"/>
      <c r="VRL687" s="69"/>
      <c r="VRM687" s="107"/>
      <c r="VRN687" s="2"/>
      <c r="VRO687" s="15"/>
      <c r="VRP687" s="15"/>
      <c r="VRQ687" s="80"/>
      <c r="VRR687" s="52"/>
      <c r="VRS687" s="69"/>
      <c r="VRT687" s="69"/>
      <c r="VRU687" s="69"/>
      <c r="VRV687" s="107"/>
      <c r="VRW687" s="2"/>
      <c r="VRX687" s="15"/>
      <c r="VRY687" s="15"/>
      <c r="VRZ687" s="80"/>
      <c r="VSA687" s="52"/>
      <c r="VSB687" s="69"/>
      <c r="VSC687" s="69"/>
      <c r="VSD687" s="69"/>
      <c r="VSE687" s="107"/>
      <c r="VSF687" s="2"/>
      <c r="VSG687" s="15"/>
      <c r="VSH687" s="15"/>
      <c r="VSI687" s="80"/>
      <c r="VSJ687" s="52"/>
      <c r="VSK687" s="69"/>
      <c r="VSL687" s="69"/>
      <c r="VSM687" s="69"/>
      <c r="VSN687" s="107"/>
      <c r="VSO687" s="2"/>
      <c r="VSP687" s="15"/>
      <c r="VSQ687" s="15"/>
      <c r="VSR687" s="80"/>
      <c r="VSS687" s="52"/>
      <c r="VST687" s="69"/>
      <c r="VSU687" s="69"/>
      <c r="VSV687" s="69"/>
      <c r="VSW687" s="107"/>
      <c r="VSX687" s="2"/>
      <c r="VSY687" s="15"/>
      <c r="VSZ687" s="15"/>
      <c r="VTA687" s="80"/>
      <c r="VTB687" s="52"/>
      <c r="VTC687" s="69"/>
      <c r="VTD687" s="69"/>
      <c r="VTE687" s="69"/>
      <c r="VTF687" s="107"/>
      <c r="VTG687" s="2"/>
      <c r="VTH687" s="15"/>
      <c r="VTI687" s="15"/>
      <c r="VTJ687" s="80"/>
      <c r="VTK687" s="52"/>
      <c r="VTL687" s="69"/>
      <c r="VTM687" s="69"/>
      <c r="VTN687" s="69"/>
      <c r="VTO687" s="107"/>
      <c r="VTP687" s="2"/>
      <c r="VTQ687" s="15"/>
      <c r="VTR687" s="15"/>
      <c r="VTS687" s="80"/>
      <c r="VTT687" s="52"/>
      <c r="VTU687" s="69"/>
      <c r="VTV687" s="69"/>
      <c r="VTW687" s="69"/>
      <c r="VTX687" s="107"/>
      <c r="VTY687" s="2"/>
      <c r="VTZ687" s="15"/>
      <c r="VUA687" s="15"/>
      <c r="VUB687" s="80"/>
      <c r="VUC687" s="52"/>
      <c r="VUD687" s="69"/>
      <c r="VUE687" s="69"/>
      <c r="VUF687" s="69"/>
      <c r="VUG687" s="107"/>
      <c r="VUH687" s="2"/>
      <c r="VUI687" s="15"/>
      <c r="VUJ687" s="15"/>
      <c r="VUK687" s="80"/>
      <c r="VUL687" s="52"/>
      <c r="VUM687" s="69"/>
      <c r="VUN687" s="69"/>
      <c r="VUO687" s="69"/>
      <c r="VUP687" s="107"/>
      <c r="VUQ687" s="2"/>
      <c r="VUR687" s="15"/>
      <c r="VUS687" s="15"/>
      <c r="VUT687" s="80"/>
      <c r="VUU687" s="52"/>
      <c r="VUV687" s="69"/>
      <c r="VUW687" s="69"/>
      <c r="VUX687" s="69"/>
      <c r="VUY687" s="107"/>
      <c r="VUZ687" s="2"/>
      <c r="VVA687" s="15"/>
      <c r="VVB687" s="15"/>
      <c r="VVC687" s="80"/>
      <c r="VVD687" s="52"/>
      <c r="VVE687" s="69"/>
      <c r="VVF687" s="69"/>
      <c r="VVG687" s="69"/>
      <c r="VVH687" s="107"/>
      <c r="VVI687" s="2"/>
      <c r="VVJ687" s="15"/>
      <c r="VVK687" s="15"/>
      <c r="VVL687" s="80"/>
      <c r="VVM687" s="52"/>
      <c r="VVN687" s="69"/>
      <c r="VVO687" s="69"/>
      <c r="VVP687" s="69"/>
      <c r="VVQ687" s="107"/>
      <c r="VVR687" s="2"/>
      <c r="VVS687" s="15"/>
      <c r="VVT687" s="15"/>
      <c r="VVU687" s="80"/>
      <c r="VVV687" s="52"/>
      <c r="VVW687" s="69"/>
      <c r="VVX687" s="69"/>
      <c r="VVY687" s="69"/>
      <c r="VVZ687" s="107"/>
      <c r="VWA687" s="2"/>
      <c r="VWB687" s="15"/>
      <c r="VWC687" s="15"/>
      <c r="VWD687" s="80"/>
      <c r="VWE687" s="52"/>
      <c r="VWF687" s="69"/>
      <c r="VWG687" s="69"/>
      <c r="VWH687" s="69"/>
      <c r="VWI687" s="107"/>
      <c r="VWJ687" s="2"/>
      <c r="VWK687" s="15"/>
      <c r="VWL687" s="15"/>
      <c r="VWM687" s="80"/>
      <c r="VWN687" s="52"/>
      <c r="VWO687" s="69"/>
      <c r="VWP687" s="69"/>
      <c r="VWQ687" s="69"/>
      <c r="VWR687" s="107"/>
      <c r="VWS687" s="2"/>
      <c r="VWT687" s="15"/>
      <c r="VWU687" s="15"/>
      <c r="VWV687" s="80"/>
      <c r="VWW687" s="52"/>
      <c r="VWX687" s="69"/>
      <c r="VWY687" s="69"/>
      <c r="VWZ687" s="69"/>
      <c r="VXA687" s="107"/>
      <c r="VXB687" s="2"/>
      <c r="VXC687" s="15"/>
      <c r="VXD687" s="15"/>
      <c r="VXE687" s="80"/>
      <c r="VXF687" s="52"/>
      <c r="VXG687" s="69"/>
      <c r="VXH687" s="69"/>
      <c r="VXI687" s="69"/>
      <c r="VXJ687" s="107"/>
      <c r="VXK687" s="2"/>
      <c r="VXL687" s="15"/>
      <c r="VXM687" s="15"/>
      <c r="VXN687" s="80"/>
      <c r="VXO687" s="52"/>
      <c r="VXP687" s="69"/>
      <c r="VXQ687" s="69"/>
      <c r="VXR687" s="69"/>
      <c r="VXS687" s="107"/>
      <c r="VXT687" s="2"/>
      <c r="VXU687" s="15"/>
      <c r="VXV687" s="15"/>
      <c r="VXW687" s="80"/>
      <c r="VXX687" s="52"/>
      <c r="VXY687" s="69"/>
      <c r="VXZ687" s="69"/>
      <c r="VYA687" s="69"/>
      <c r="VYB687" s="107"/>
      <c r="VYC687" s="2"/>
      <c r="VYD687" s="15"/>
      <c r="VYE687" s="15"/>
      <c r="VYF687" s="80"/>
      <c r="VYG687" s="52"/>
      <c r="VYH687" s="69"/>
      <c r="VYI687" s="69"/>
      <c r="VYJ687" s="69"/>
      <c r="VYK687" s="107"/>
      <c r="VYL687" s="2"/>
      <c r="VYM687" s="15"/>
      <c r="VYN687" s="15"/>
      <c r="VYO687" s="80"/>
      <c r="VYP687" s="52"/>
      <c r="VYQ687" s="69"/>
      <c r="VYR687" s="69"/>
      <c r="VYS687" s="69"/>
      <c r="VYT687" s="107"/>
      <c r="VYU687" s="2"/>
      <c r="VYV687" s="15"/>
      <c r="VYW687" s="15"/>
      <c r="VYX687" s="80"/>
      <c r="VYY687" s="52"/>
      <c r="VYZ687" s="69"/>
      <c r="VZA687" s="69"/>
      <c r="VZB687" s="69"/>
      <c r="VZC687" s="107"/>
      <c r="VZD687" s="2"/>
      <c r="VZE687" s="15"/>
      <c r="VZF687" s="15"/>
      <c r="VZG687" s="80"/>
      <c r="VZH687" s="52"/>
      <c r="VZI687" s="69"/>
      <c r="VZJ687" s="69"/>
      <c r="VZK687" s="69"/>
      <c r="VZL687" s="107"/>
      <c r="VZM687" s="2"/>
      <c r="VZN687" s="15"/>
      <c r="VZO687" s="15"/>
      <c r="VZP687" s="80"/>
      <c r="VZQ687" s="52"/>
      <c r="VZR687" s="69"/>
      <c r="VZS687" s="69"/>
      <c r="VZT687" s="69"/>
      <c r="VZU687" s="107"/>
      <c r="VZV687" s="2"/>
      <c r="VZW687" s="15"/>
      <c r="VZX687" s="15"/>
      <c r="VZY687" s="80"/>
      <c r="VZZ687" s="52"/>
      <c r="WAA687" s="69"/>
      <c r="WAB687" s="69"/>
      <c r="WAC687" s="69"/>
      <c r="WAD687" s="107"/>
      <c r="WAE687" s="2"/>
      <c r="WAF687" s="15"/>
      <c r="WAG687" s="15"/>
      <c r="WAH687" s="80"/>
      <c r="WAI687" s="52"/>
      <c r="WAJ687" s="69"/>
      <c r="WAK687" s="69"/>
      <c r="WAL687" s="69"/>
      <c r="WAM687" s="107"/>
      <c r="WAN687" s="2"/>
      <c r="WAO687" s="15"/>
      <c r="WAP687" s="15"/>
      <c r="WAQ687" s="80"/>
      <c r="WAR687" s="52"/>
      <c r="WAS687" s="69"/>
      <c r="WAT687" s="69"/>
      <c r="WAU687" s="69"/>
      <c r="WAV687" s="107"/>
      <c r="WAW687" s="2"/>
      <c r="WAX687" s="15"/>
      <c r="WAY687" s="15"/>
      <c r="WAZ687" s="80"/>
      <c r="WBA687" s="52"/>
      <c r="WBB687" s="69"/>
      <c r="WBC687" s="69"/>
      <c r="WBD687" s="69"/>
      <c r="WBE687" s="107"/>
      <c r="WBF687" s="2"/>
      <c r="WBG687" s="15"/>
      <c r="WBH687" s="15"/>
      <c r="WBI687" s="80"/>
      <c r="WBJ687" s="52"/>
      <c r="WBK687" s="69"/>
      <c r="WBL687" s="69"/>
      <c r="WBM687" s="69"/>
      <c r="WBN687" s="107"/>
      <c r="WBO687" s="2"/>
      <c r="WBP687" s="15"/>
      <c r="WBQ687" s="15"/>
      <c r="WBR687" s="80"/>
      <c r="WBS687" s="52"/>
      <c r="WBT687" s="69"/>
      <c r="WBU687" s="69"/>
      <c r="WBV687" s="69"/>
      <c r="WBW687" s="107"/>
      <c r="WBX687" s="2"/>
      <c r="WBY687" s="15"/>
      <c r="WBZ687" s="15"/>
      <c r="WCA687" s="80"/>
      <c r="WCB687" s="52"/>
      <c r="WCC687" s="69"/>
      <c r="WCD687" s="69"/>
      <c r="WCE687" s="69"/>
      <c r="WCF687" s="107"/>
      <c r="WCG687" s="2"/>
      <c r="WCH687" s="15"/>
      <c r="WCI687" s="15"/>
      <c r="WCJ687" s="80"/>
      <c r="WCK687" s="52"/>
      <c r="WCL687" s="69"/>
      <c r="WCM687" s="69"/>
      <c r="WCN687" s="69"/>
      <c r="WCO687" s="107"/>
      <c r="WCP687" s="2"/>
      <c r="WCQ687" s="15"/>
      <c r="WCR687" s="15"/>
      <c r="WCS687" s="80"/>
      <c r="WCT687" s="52"/>
      <c r="WCU687" s="69"/>
      <c r="WCV687" s="69"/>
      <c r="WCW687" s="69"/>
      <c r="WCX687" s="107"/>
      <c r="WCY687" s="2"/>
      <c r="WCZ687" s="15"/>
      <c r="WDA687" s="15"/>
      <c r="WDB687" s="80"/>
      <c r="WDC687" s="52"/>
      <c r="WDD687" s="69"/>
      <c r="WDE687" s="69"/>
      <c r="WDF687" s="69"/>
      <c r="WDG687" s="107"/>
      <c r="WDH687" s="2"/>
      <c r="WDI687" s="15"/>
      <c r="WDJ687" s="15"/>
      <c r="WDK687" s="80"/>
      <c r="WDL687" s="52"/>
      <c r="WDM687" s="69"/>
      <c r="WDN687" s="69"/>
      <c r="WDO687" s="69"/>
      <c r="WDP687" s="107"/>
      <c r="WDQ687" s="2"/>
      <c r="WDR687" s="15"/>
      <c r="WDS687" s="15"/>
      <c r="WDT687" s="80"/>
      <c r="WDU687" s="52"/>
      <c r="WDV687" s="69"/>
      <c r="WDW687" s="69"/>
      <c r="WDX687" s="69"/>
      <c r="WDY687" s="107"/>
      <c r="WDZ687" s="2"/>
      <c r="WEA687" s="15"/>
      <c r="WEB687" s="15"/>
      <c r="WEC687" s="80"/>
      <c r="WED687" s="52"/>
      <c r="WEE687" s="69"/>
      <c r="WEF687" s="69"/>
      <c r="WEG687" s="69"/>
      <c r="WEH687" s="107"/>
      <c r="WEI687" s="2"/>
      <c r="WEJ687" s="15"/>
      <c r="WEK687" s="15"/>
      <c r="WEL687" s="80"/>
      <c r="WEM687" s="52"/>
      <c r="WEN687" s="69"/>
      <c r="WEO687" s="69"/>
      <c r="WEP687" s="69"/>
      <c r="WEQ687" s="107"/>
      <c r="WER687" s="2"/>
      <c r="WES687" s="15"/>
      <c r="WET687" s="15"/>
      <c r="WEU687" s="80"/>
      <c r="WEV687" s="52"/>
      <c r="WEW687" s="69"/>
      <c r="WEX687" s="69"/>
      <c r="WEY687" s="69"/>
      <c r="WEZ687" s="107"/>
      <c r="WFA687" s="2"/>
      <c r="WFB687" s="15"/>
      <c r="WFC687" s="15"/>
      <c r="WFD687" s="80"/>
      <c r="WFE687" s="52"/>
      <c r="WFF687" s="69"/>
      <c r="WFG687" s="69"/>
      <c r="WFH687" s="69"/>
      <c r="WFI687" s="107"/>
      <c r="WFJ687" s="2"/>
      <c r="WFK687" s="15"/>
      <c r="WFL687" s="15"/>
      <c r="WFM687" s="80"/>
      <c r="WFN687" s="52"/>
      <c r="WFO687" s="69"/>
      <c r="WFP687" s="69"/>
      <c r="WFQ687" s="69"/>
      <c r="WFR687" s="107"/>
      <c r="WFS687" s="2"/>
      <c r="WFT687" s="15"/>
      <c r="WFU687" s="15"/>
      <c r="WFV687" s="80"/>
      <c r="WFW687" s="52"/>
      <c r="WFX687" s="69"/>
      <c r="WFY687" s="69"/>
      <c r="WFZ687" s="69"/>
      <c r="WGA687" s="107"/>
      <c r="WGB687" s="2"/>
      <c r="WGC687" s="15"/>
      <c r="WGD687" s="15"/>
      <c r="WGE687" s="80"/>
      <c r="WGF687" s="52"/>
      <c r="WGG687" s="69"/>
      <c r="WGH687" s="69"/>
      <c r="WGI687" s="69"/>
      <c r="WGJ687" s="107"/>
      <c r="WGK687" s="2"/>
      <c r="WGL687" s="15"/>
      <c r="WGM687" s="15"/>
      <c r="WGN687" s="80"/>
      <c r="WGO687" s="52"/>
      <c r="WGP687" s="69"/>
      <c r="WGQ687" s="69"/>
      <c r="WGR687" s="69"/>
      <c r="WGS687" s="107"/>
      <c r="WGT687" s="2"/>
      <c r="WGU687" s="15"/>
      <c r="WGV687" s="15"/>
      <c r="WGW687" s="80"/>
      <c r="WGX687" s="52"/>
      <c r="WGY687" s="69"/>
      <c r="WGZ687" s="69"/>
      <c r="WHA687" s="69"/>
      <c r="WHB687" s="107"/>
      <c r="WHC687" s="2"/>
      <c r="WHD687" s="15"/>
      <c r="WHE687" s="15"/>
      <c r="WHF687" s="80"/>
      <c r="WHG687" s="52"/>
      <c r="WHH687" s="69"/>
      <c r="WHI687" s="69"/>
      <c r="WHJ687" s="69"/>
      <c r="WHK687" s="107"/>
      <c r="WHL687" s="2"/>
      <c r="WHM687" s="15"/>
      <c r="WHN687" s="15"/>
      <c r="WHO687" s="80"/>
      <c r="WHP687" s="52"/>
      <c r="WHQ687" s="69"/>
      <c r="WHR687" s="69"/>
      <c r="WHS687" s="69"/>
      <c r="WHT687" s="107"/>
      <c r="WHU687" s="2"/>
      <c r="WHV687" s="15"/>
      <c r="WHW687" s="15"/>
      <c r="WHX687" s="80"/>
      <c r="WHY687" s="52"/>
      <c r="WHZ687" s="69"/>
      <c r="WIA687" s="69"/>
      <c r="WIB687" s="69"/>
      <c r="WIC687" s="107"/>
      <c r="WID687" s="2"/>
      <c r="WIE687" s="15"/>
      <c r="WIF687" s="15"/>
      <c r="WIG687" s="80"/>
      <c r="WIH687" s="52"/>
      <c r="WII687" s="69"/>
      <c r="WIJ687" s="69"/>
      <c r="WIK687" s="69"/>
      <c r="WIL687" s="107"/>
      <c r="WIM687" s="2"/>
      <c r="WIN687" s="15"/>
      <c r="WIO687" s="15"/>
      <c r="WIP687" s="80"/>
      <c r="WIQ687" s="52"/>
      <c r="WIR687" s="69"/>
      <c r="WIS687" s="69"/>
      <c r="WIT687" s="69"/>
      <c r="WIU687" s="107"/>
      <c r="WIV687" s="2"/>
      <c r="WIW687" s="15"/>
      <c r="WIX687" s="15"/>
      <c r="WIY687" s="80"/>
      <c r="WIZ687" s="52"/>
      <c r="WJA687" s="69"/>
      <c r="WJB687" s="69"/>
      <c r="WJC687" s="69"/>
      <c r="WJD687" s="107"/>
      <c r="WJE687" s="2"/>
      <c r="WJF687" s="15"/>
      <c r="WJG687" s="15"/>
      <c r="WJH687" s="80"/>
      <c r="WJI687" s="52"/>
      <c r="WJJ687" s="69"/>
      <c r="WJK687" s="69"/>
      <c r="WJL687" s="69"/>
      <c r="WJM687" s="107"/>
      <c r="WJN687" s="2"/>
      <c r="WJO687" s="15"/>
      <c r="WJP687" s="15"/>
      <c r="WJQ687" s="80"/>
      <c r="WJR687" s="52"/>
      <c r="WJS687" s="69"/>
      <c r="WJT687" s="69"/>
      <c r="WJU687" s="69"/>
      <c r="WJV687" s="107"/>
      <c r="WJW687" s="2"/>
      <c r="WJX687" s="15"/>
      <c r="WJY687" s="15"/>
      <c r="WJZ687" s="80"/>
      <c r="WKA687" s="52"/>
      <c r="WKB687" s="69"/>
      <c r="WKC687" s="69"/>
      <c r="WKD687" s="69"/>
      <c r="WKE687" s="107"/>
      <c r="WKF687" s="2"/>
      <c r="WKG687" s="15"/>
      <c r="WKH687" s="15"/>
      <c r="WKI687" s="80"/>
      <c r="WKJ687" s="52"/>
      <c r="WKK687" s="69"/>
      <c r="WKL687" s="69"/>
      <c r="WKM687" s="69"/>
      <c r="WKN687" s="107"/>
      <c r="WKO687" s="2"/>
      <c r="WKP687" s="15"/>
      <c r="WKQ687" s="15"/>
      <c r="WKR687" s="80"/>
      <c r="WKS687" s="52"/>
      <c r="WKT687" s="69"/>
      <c r="WKU687" s="69"/>
      <c r="WKV687" s="69"/>
      <c r="WKW687" s="107"/>
      <c r="WKX687" s="2"/>
      <c r="WKY687" s="15"/>
      <c r="WKZ687" s="15"/>
      <c r="WLA687" s="80"/>
      <c r="WLB687" s="52"/>
      <c r="WLC687" s="69"/>
      <c r="WLD687" s="69"/>
      <c r="WLE687" s="69"/>
      <c r="WLF687" s="107"/>
      <c r="WLG687" s="2"/>
      <c r="WLH687" s="15"/>
      <c r="WLI687" s="15"/>
      <c r="WLJ687" s="80"/>
      <c r="WLK687" s="52"/>
      <c r="WLL687" s="69"/>
      <c r="WLM687" s="69"/>
      <c r="WLN687" s="69"/>
      <c r="WLO687" s="107"/>
      <c r="WLP687" s="2"/>
      <c r="WLQ687" s="15"/>
      <c r="WLR687" s="15"/>
      <c r="WLS687" s="80"/>
      <c r="WLT687" s="52"/>
      <c r="WLU687" s="69"/>
      <c r="WLV687" s="69"/>
      <c r="WLW687" s="69"/>
      <c r="WLX687" s="107"/>
      <c r="WLY687" s="2"/>
      <c r="WLZ687" s="15"/>
      <c r="WMA687" s="15"/>
      <c r="WMB687" s="80"/>
      <c r="WMC687" s="52"/>
      <c r="WMD687" s="69"/>
      <c r="WME687" s="69"/>
      <c r="WMF687" s="69"/>
      <c r="WMG687" s="107"/>
      <c r="WMH687" s="2"/>
      <c r="WMI687" s="15"/>
      <c r="WMJ687" s="15"/>
      <c r="WMK687" s="80"/>
      <c r="WML687" s="52"/>
      <c r="WMM687" s="69"/>
      <c r="WMN687" s="69"/>
      <c r="WMO687" s="69"/>
      <c r="WMP687" s="107"/>
      <c r="WMQ687" s="2"/>
      <c r="WMR687" s="15"/>
      <c r="WMS687" s="15"/>
      <c r="WMT687" s="80"/>
      <c r="WMU687" s="52"/>
      <c r="WMV687" s="69"/>
      <c r="WMW687" s="69"/>
      <c r="WMX687" s="69"/>
      <c r="WMY687" s="107"/>
      <c r="WMZ687" s="2"/>
      <c r="WNA687" s="15"/>
      <c r="WNB687" s="15"/>
      <c r="WNC687" s="80"/>
      <c r="WND687" s="52"/>
      <c r="WNE687" s="69"/>
      <c r="WNF687" s="69"/>
      <c r="WNG687" s="69"/>
      <c r="WNH687" s="107"/>
      <c r="WNI687" s="2"/>
      <c r="WNJ687" s="15"/>
      <c r="WNK687" s="15"/>
      <c r="WNL687" s="80"/>
      <c r="WNM687" s="52"/>
      <c r="WNN687" s="69"/>
      <c r="WNO687" s="69"/>
      <c r="WNP687" s="69"/>
      <c r="WNQ687" s="107"/>
      <c r="WNR687" s="2"/>
      <c r="WNS687" s="15"/>
      <c r="WNT687" s="15"/>
      <c r="WNU687" s="80"/>
      <c r="WNV687" s="52"/>
      <c r="WNW687" s="69"/>
      <c r="WNX687" s="69"/>
      <c r="WNY687" s="69"/>
      <c r="WNZ687" s="107"/>
      <c r="WOA687" s="2"/>
      <c r="WOB687" s="15"/>
      <c r="WOC687" s="15"/>
      <c r="WOD687" s="80"/>
      <c r="WOE687" s="52"/>
      <c r="WOF687" s="69"/>
      <c r="WOG687" s="69"/>
      <c r="WOH687" s="69"/>
      <c r="WOI687" s="107"/>
      <c r="WOJ687" s="2"/>
      <c r="WOK687" s="15"/>
      <c r="WOL687" s="15"/>
      <c r="WOM687" s="80"/>
      <c r="WON687" s="52"/>
      <c r="WOO687" s="69"/>
      <c r="WOP687" s="69"/>
      <c r="WOQ687" s="69"/>
      <c r="WOR687" s="107"/>
      <c r="WOS687" s="2"/>
      <c r="WOT687" s="15"/>
      <c r="WOU687" s="15"/>
      <c r="WOV687" s="80"/>
      <c r="WOW687" s="52"/>
      <c r="WOX687" s="69"/>
      <c r="WOY687" s="69"/>
      <c r="WOZ687" s="69"/>
      <c r="WPA687" s="107"/>
      <c r="WPB687" s="2"/>
      <c r="WPC687" s="15"/>
      <c r="WPD687" s="15"/>
      <c r="WPE687" s="80"/>
      <c r="WPF687" s="52"/>
      <c r="WPG687" s="69"/>
      <c r="WPH687" s="69"/>
      <c r="WPI687" s="69"/>
      <c r="WPJ687" s="107"/>
      <c r="WPK687" s="2"/>
      <c r="WPL687" s="15"/>
      <c r="WPM687" s="15"/>
      <c r="WPN687" s="80"/>
      <c r="WPO687" s="52"/>
      <c r="WPP687" s="69"/>
      <c r="WPQ687" s="69"/>
      <c r="WPR687" s="69"/>
      <c r="WPS687" s="107"/>
      <c r="WPT687" s="2"/>
      <c r="WPU687" s="15"/>
      <c r="WPV687" s="15"/>
      <c r="WPW687" s="80"/>
      <c r="WPX687" s="52"/>
      <c r="WPY687" s="69"/>
      <c r="WPZ687" s="69"/>
      <c r="WQA687" s="69"/>
      <c r="WQB687" s="107"/>
      <c r="WQC687" s="2"/>
      <c r="WQD687" s="15"/>
      <c r="WQE687" s="15"/>
      <c r="WQF687" s="80"/>
      <c r="WQG687" s="52"/>
      <c r="WQH687" s="69"/>
      <c r="WQI687" s="69"/>
      <c r="WQJ687" s="69"/>
      <c r="WQK687" s="107"/>
      <c r="WQL687" s="2"/>
      <c r="WQM687" s="15"/>
      <c r="WQN687" s="15"/>
      <c r="WQO687" s="80"/>
      <c r="WQP687" s="52"/>
      <c r="WQQ687" s="69"/>
      <c r="WQR687" s="69"/>
      <c r="WQS687" s="69"/>
      <c r="WQT687" s="107"/>
      <c r="WQU687" s="2"/>
      <c r="WQV687" s="15"/>
      <c r="WQW687" s="15"/>
      <c r="WQX687" s="80"/>
      <c r="WQY687" s="52"/>
      <c r="WQZ687" s="69"/>
      <c r="WRA687" s="69"/>
      <c r="WRB687" s="69"/>
      <c r="WRC687" s="107"/>
      <c r="WRD687" s="2"/>
      <c r="WRE687" s="15"/>
      <c r="WRF687" s="15"/>
      <c r="WRG687" s="80"/>
      <c r="WRH687" s="52"/>
      <c r="WRI687" s="69"/>
      <c r="WRJ687" s="69"/>
      <c r="WRK687" s="69"/>
      <c r="WRL687" s="107"/>
      <c r="WRM687" s="2"/>
      <c r="WRN687" s="15"/>
      <c r="WRO687" s="15"/>
      <c r="WRP687" s="80"/>
      <c r="WRQ687" s="52"/>
      <c r="WRR687" s="69"/>
      <c r="WRS687" s="69"/>
      <c r="WRT687" s="69"/>
      <c r="WRU687" s="107"/>
      <c r="WRV687" s="2"/>
      <c r="WRW687" s="15"/>
      <c r="WRX687" s="15"/>
      <c r="WRY687" s="80"/>
      <c r="WRZ687" s="52"/>
      <c r="WSA687" s="69"/>
      <c r="WSB687" s="69"/>
      <c r="WSC687" s="69"/>
      <c r="WSD687" s="107"/>
      <c r="WSE687" s="2"/>
      <c r="WSF687" s="15"/>
      <c r="WSG687" s="15"/>
      <c r="WSH687" s="80"/>
      <c r="WSI687" s="52"/>
      <c r="WSJ687" s="69"/>
      <c r="WSK687" s="69"/>
      <c r="WSL687" s="69"/>
      <c r="WSM687" s="107"/>
      <c r="WSN687" s="2"/>
      <c r="WSO687" s="15"/>
      <c r="WSP687" s="15"/>
      <c r="WSQ687" s="80"/>
      <c r="WSR687" s="52"/>
      <c r="WSS687" s="69"/>
      <c r="WST687" s="69"/>
      <c r="WSU687" s="69"/>
      <c r="WSV687" s="107"/>
      <c r="WSW687" s="2"/>
      <c r="WSX687" s="15"/>
      <c r="WSY687" s="15"/>
      <c r="WSZ687" s="80"/>
      <c r="WTA687" s="52"/>
      <c r="WTB687" s="69"/>
      <c r="WTC687" s="69"/>
      <c r="WTD687" s="69"/>
      <c r="WTE687" s="107"/>
      <c r="WTF687" s="2"/>
      <c r="WTG687" s="15"/>
      <c r="WTH687" s="15"/>
      <c r="WTI687" s="80"/>
      <c r="WTJ687" s="52"/>
      <c r="WTK687" s="69"/>
      <c r="WTL687" s="69"/>
      <c r="WTM687" s="69"/>
      <c r="WTN687" s="107"/>
      <c r="WTO687" s="2"/>
      <c r="WTP687" s="15"/>
      <c r="WTQ687" s="15"/>
      <c r="WTR687" s="80"/>
      <c r="WTS687" s="52"/>
      <c r="WTT687" s="69"/>
      <c r="WTU687" s="69"/>
      <c r="WTV687" s="69"/>
      <c r="WTW687" s="107"/>
      <c r="WTX687" s="2"/>
      <c r="WTY687" s="15"/>
      <c r="WTZ687" s="15"/>
      <c r="WUA687" s="80"/>
      <c r="WUB687" s="52"/>
      <c r="WUC687" s="69"/>
      <c r="WUD687" s="69"/>
      <c r="WUE687" s="69"/>
      <c r="WUF687" s="107"/>
      <c r="WUG687" s="2"/>
      <c r="WUH687" s="15"/>
      <c r="WUI687" s="15"/>
      <c r="WUJ687" s="80"/>
      <c r="WUK687" s="52"/>
      <c r="WUL687" s="69"/>
      <c r="WUM687" s="69"/>
      <c r="WUN687" s="69"/>
      <c r="WUO687" s="107"/>
      <c r="WUP687" s="2"/>
      <c r="WUQ687" s="15"/>
      <c r="WUR687" s="15"/>
      <c r="WUS687" s="80"/>
      <c r="WUT687" s="52"/>
      <c r="WUU687" s="69"/>
      <c r="WUV687" s="69"/>
      <c r="WUW687" s="69"/>
      <c r="WUX687" s="107"/>
      <c r="WUY687" s="2"/>
      <c r="WUZ687" s="15"/>
      <c r="WVA687" s="15"/>
      <c r="WVB687" s="80"/>
      <c r="WVC687" s="52"/>
      <c r="WVD687" s="69"/>
      <c r="WVE687" s="69"/>
      <c r="WVF687" s="69"/>
      <c r="WVG687" s="107"/>
      <c r="WVH687" s="2"/>
      <c r="WVI687" s="15"/>
      <c r="WVJ687" s="15"/>
      <c r="WVK687" s="80"/>
      <c r="WVL687" s="52"/>
      <c r="WVM687" s="69"/>
      <c r="WVN687" s="69"/>
      <c r="WVO687" s="69"/>
      <c r="WVP687" s="107"/>
      <c r="WVQ687" s="2"/>
      <c r="WVR687" s="15"/>
      <c r="WVS687" s="15"/>
      <c r="WVT687" s="80"/>
      <c r="WVU687" s="52"/>
      <c r="WVV687" s="69"/>
      <c r="WVW687" s="69"/>
      <c r="WVX687" s="69"/>
      <c r="WVY687" s="107"/>
      <c r="WVZ687" s="2"/>
      <c r="WWA687" s="15"/>
      <c r="WWB687" s="15"/>
      <c r="WWC687" s="80"/>
      <c r="WWD687" s="52"/>
      <c r="WWE687" s="69"/>
      <c r="WWF687" s="69"/>
      <c r="WWG687" s="69"/>
      <c r="WWH687" s="107"/>
      <c r="WWI687" s="2"/>
      <c r="WWJ687" s="15"/>
      <c r="WWK687" s="15"/>
      <c r="WWL687" s="80"/>
      <c r="WWM687" s="52"/>
      <c r="WWN687" s="69"/>
      <c r="WWO687" s="69"/>
      <c r="WWP687" s="69"/>
      <c r="WWQ687" s="107"/>
      <c r="WWR687" s="2"/>
      <c r="WWS687" s="15"/>
      <c r="WWT687" s="15"/>
      <c r="WWU687" s="80"/>
      <c r="WWV687" s="52"/>
      <c r="WWW687" s="69"/>
      <c r="WWX687" s="69"/>
      <c r="WWY687" s="69"/>
      <c r="WWZ687" s="107"/>
      <c r="WXA687" s="2"/>
      <c r="WXB687" s="15"/>
      <c r="WXC687" s="15"/>
      <c r="WXD687" s="80"/>
      <c r="WXE687" s="52"/>
      <c r="WXF687" s="69"/>
      <c r="WXG687" s="69"/>
      <c r="WXH687" s="69"/>
      <c r="WXI687" s="107"/>
      <c r="WXJ687" s="2"/>
      <c r="WXK687" s="15"/>
      <c r="WXL687" s="15"/>
      <c r="WXM687" s="80"/>
      <c r="WXN687" s="52"/>
      <c r="WXO687" s="69"/>
      <c r="WXP687" s="69"/>
      <c r="WXQ687" s="69"/>
      <c r="WXR687" s="107"/>
      <c r="WXS687" s="2"/>
      <c r="WXT687" s="15"/>
      <c r="WXU687" s="15"/>
      <c r="WXV687" s="80"/>
      <c r="WXW687" s="52"/>
      <c r="WXX687" s="69"/>
      <c r="WXY687" s="69"/>
      <c r="WXZ687" s="69"/>
      <c r="WYA687" s="107"/>
      <c r="WYB687" s="2"/>
      <c r="WYC687" s="15"/>
      <c r="WYD687" s="15"/>
      <c r="WYE687" s="80"/>
      <c r="WYF687" s="52"/>
      <c r="WYG687" s="69"/>
      <c r="WYH687" s="69"/>
      <c r="WYI687" s="69"/>
      <c r="WYJ687" s="107"/>
      <c r="WYK687" s="2"/>
      <c r="WYL687" s="15"/>
      <c r="WYM687" s="15"/>
      <c r="WYN687" s="80"/>
      <c r="WYO687" s="52"/>
      <c r="WYP687" s="69"/>
      <c r="WYQ687" s="69"/>
      <c r="WYR687" s="69"/>
      <c r="WYS687" s="107"/>
      <c r="WYT687" s="2"/>
      <c r="WYU687" s="15"/>
      <c r="WYV687" s="15"/>
      <c r="WYW687" s="80"/>
      <c r="WYX687" s="52"/>
      <c r="WYY687" s="69"/>
      <c r="WYZ687" s="69"/>
      <c r="WZA687" s="69"/>
      <c r="WZB687" s="107"/>
      <c r="WZC687" s="2"/>
      <c r="WZD687" s="15"/>
      <c r="WZE687" s="15"/>
      <c r="WZF687" s="80"/>
      <c r="WZG687" s="52"/>
      <c r="WZH687" s="69"/>
      <c r="WZI687" s="69"/>
      <c r="WZJ687" s="69"/>
      <c r="WZK687" s="107"/>
      <c r="WZL687" s="2"/>
      <c r="WZM687" s="15"/>
      <c r="WZN687" s="15"/>
      <c r="WZO687" s="80"/>
      <c r="WZP687" s="52"/>
      <c r="WZQ687" s="69"/>
      <c r="WZR687" s="69"/>
      <c r="WZS687" s="69"/>
      <c r="WZT687" s="107"/>
      <c r="WZU687" s="2"/>
      <c r="WZV687" s="15"/>
      <c r="WZW687" s="15"/>
      <c r="WZX687" s="80"/>
      <c r="WZY687" s="52"/>
      <c r="WZZ687" s="69"/>
      <c r="XAA687" s="69"/>
      <c r="XAB687" s="69"/>
      <c r="XAC687" s="107"/>
      <c r="XAD687" s="2"/>
      <c r="XAE687" s="15"/>
      <c r="XAF687" s="15"/>
      <c r="XAG687" s="80"/>
      <c r="XAH687" s="52"/>
      <c r="XAI687" s="69"/>
      <c r="XAJ687" s="69"/>
      <c r="XAK687" s="69"/>
      <c r="XAL687" s="107"/>
      <c r="XAM687" s="2"/>
      <c r="XAN687" s="15"/>
      <c r="XAO687" s="15"/>
      <c r="XAP687" s="80"/>
      <c r="XAQ687" s="52"/>
      <c r="XAR687" s="69"/>
      <c r="XAS687" s="69"/>
      <c r="XAT687" s="69"/>
      <c r="XAU687" s="107"/>
      <c r="XAV687" s="2"/>
      <c r="XAW687" s="15"/>
      <c r="XAX687" s="15"/>
      <c r="XAY687" s="80"/>
      <c r="XAZ687" s="52"/>
      <c r="XBA687" s="69"/>
      <c r="XBB687" s="69"/>
      <c r="XBC687" s="69"/>
      <c r="XBD687" s="107"/>
      <c r="XBE687" s="2"/>
      <c r="XBF687" s="15"/>
      <c r="XBG687" s="15"/>
      <c r="XBH687" s="80"/>
      <c r="XBI687" s="52"/>
      <c r="XBJ687" s="69"/>
      <c r="XBK687" s="69"/>
      <c r="XBL687" s="69"/>
      <c r="XBM687" s="107"/>
      <c r="XBN687" s="2"/>
      <c r="XBO687" s="15"/>
      <c r="XBP687" s="15"/>
      <c r="XBQ687" s="80"/>
      <c r="XBR687" s="52"/>
      <c r="XBS687" s="69"/>
      <c r="XBT687" s="69"/>
      <c r="XBU687" s="69"/>
      <c r="XBV687" s="107"/>
      <c r="XBW687" s="2"/>
      <c r="XBX687" s="15"/>
      <c r="XBY687" s="15"/>
      <c r="XBZ687" s="9"/>
    </row>
    <row r="688" spans="1:16302" s="102" customFormat="1" ht="31.5" x14ac:dyDescent="0.2">
      <c r="A688" s="140" t="s">
        <v>894</v>
      </c>
      <c r="B688" s="65">
        <v>912</v>
      </c>
      <c r="C688" s="4" t="s">
        <v>79</v>
      </c>
      <c r="D688" s="4" t="s">
        <v>53</v>
      </c>
      <c r="E688" s="15" t="s">
        <v>898</v>
      </c>
      <c r="F688" s="73"/>
      <c r="G688" s="176">
        <f>G689</f>
        <v>376575</v>
      </c>
      <c r="H688" s="177">
        <f>H689</f>
        <v>0</v>
      </c>
      <c r="I688" s="231"/>
      <c r="J688" s="231"/>
      <c r="K688" s="231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1"/>
      <c r="Y688" s="231"/>
      <c r="Z688" s="231"/>
      <c r="AA688" s="231"/>
      <c r="AB688" s="231"/>
      <c r="AC688" s="231"/>
      <c r="AD688" s="231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</row>
    <row r="689" spans="1:46" s="102" customFormat="1" ht="18.75" x14ac:dyDescent="0.2">
      <c r="A689" s="136" t="s">
        <v>949</v>
      </c>
      <c r="B689" s="16">
        <v>912</v>
      </c>
      <c r="C689" s="5" t="s">
        <v>79</v>
      </c>
      <c r="D689" s="5" t="s">
        <v>53</v>
      </c>
      <c r="E689" s="17" t="s">
        <v>950</v>
      </c>
      <c r="F689" s="17"/>
      <c r="G689" s="91">
        <f t="shared" ref="G689:H691" si="177">G690</f>
        <v>376575</v>
      </c>
      <c r="H689" s="92">
        <f t="shared" si="177"/>
        <v>0</v>
      </c>
      <c r="I689" s="231"/>
      <c r="J689" s="231"/>
      <c r="K689" s="231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1"/>
      <c r="Y689" s="231"/>
      <c r="Z689" s="231"/>
      <c r="AA689" s="231"/>
      <c r="AB689" s="231"/>
      <c r="AC689" s="231"/>
      <c r="AD689" s="231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</row>
    <row r="690" spans="1:46" s="102" customFormat="1" ht="31.5" x14ac:dyDescent="0.2">
      <c r="A690" s="139" t="s">
        <v>411</v>
      </c>
      <c r="B690" s="19">
        <v>912</v>
      </c>
      <c r="C690" s="78" t="s">
        <v>79</v>
      </c>
      <c r="D690" s="78" t="s">
        <v>53</v>
      </c>
      <c r="E690" s="64" t="s">
        <v>950</v>
      </c>
      <c r="F690" s="7" t="s">
        <v>36</v>
      </c>
      <c r="G690" s="97">
        <f t="shared" si="177"/>
        <v>376575</v>
      </c>
      <c r="H690" s="98">
        <f t="shared" si="177"/>
        <v>0</v>
      </c>
      <c r="I690" s="231"/>
      <c r="J690" s="231"/>
      <c r="K690" s="231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1"/>
      <c r="Y690" s="231"/>
      <c r="Z690" s="231"/>
      <c r="AA690" s="231"/>
      <c r="AB690" s="231"/>
      <c r="AC690" s="231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</row>
    <row r="691" spans="1:46" s="102" customFormat="1" ht="18.75" x14ac:dyDescent="0.2">
      <c r="A691" s="142" t="s">
        <v>35</v>
      </c>
      <c r="B691" s="19">
        <v>912</v>
      </c>
      <c r="C691" s="78" t="s">
        <v>79</v>
      </c>
      <c r="D691" s="78" t="s">
        <v>53</v>
      </c>
      <c r="E691" s="64" t="s">
        <v>950</v>
      </c>
      <c r="F691" s="7">
        <v>410</v>
      </c>
      <c r="G691" s="97">
        <f t="shared" si="177"/>
        <v>376575</v>
      </c>
      <c r="H691" s="98">
        <f t="shared" si="177"/>
        <v>0</v>
      </c>
      <c r="I691" s="231"/>
      <c r="J691" s="231"/>
      <c r="K691" s="231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1"/>
      <c r="Y691" s="231"/>
      <c r="Z691" s="231"/>
      <c r="AA691" s="231"/>
      <c r="AB691" s="231"/>
      <c r="AC691" s="231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</row>
    <row r="692" spans="1:46" s="102" customFormat="1" ht="31.5" x14ac:dyDescent="0.2">
      <c r="A692" s="142" t="s">
        <v>134</v>
      </c>
      <c r="B692" s="19">
        <v>912</v>
      </c>
      <c r="C692" s="78" t="s">
        <v>79</v>
      </c>
      <c r="D692" s="78" t="s">
        <v>53</v>
      </c>
      <c r="E692" s="64" t="s">
        <v>950</v>
      </c>
      <c r="F692" s="7" t="s">
        <v>135</v>
      </c>
      <c r="G692" s="97">
        <f>353875+8700+14000</f>
        <v>376575</v>
      </c>
      <c r="H692" s="98">
        <v>0</v>
      </c>
      <c r="I692" s="231"/>
      <c r="J692" s="231"/>
      <c r="K692" s="231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1"/>
      <c r="Y692" s="231"/>
      <c r="Z692" s="231"/>
      <c r="AA692" s="231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</row>
    <row r="693" spans="1:46" s="102" customFormat="1" ht="39" customHeight="1" x14ac:dyDescent="0.2">
      <c r="A693" s="140" t="s">
        <v>895</v>
      </c>
      <c r="B693" s="65">
        <v>912</v>
      </c>
      <c r="C693" s="6" t="s">
        <v>79</v>
      </c>
      <c r="D693" s="6" t="s">
        <v>53</v>
      </c>
      <c r="E693" s="15" t="s">
        <v>899</v>
      </c>
      <c r="F693" s="73"/>
      <c r="G693" s="176">
        <f>G694</f>
        <v>856</v>
      </c>
      <c r="H693" s="177">
        <f>H694</f>
        <v>7000</v>
      </c>
      <c r="I693" s="231"/>
      <c r="J693" s="231"/>
      <c r="K693" s="231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1"/>
      <c r="Y693" s="231"/>
      <c r="Z693" s="231"/>
      <c r="AA693" s="231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</row>
    <row r="694" spans="1:46" s="102" customFormat="1" ht="47.25" x14ac:dyDescent="0.2">
      <c r="A694" s="136" t="s">
        <v>896</v>
      </c>
      <c r="B694" s="65">
        <v>912</v>
      </c>
      <c r="C694" s="5" t="s">
        <v>79</v>
      </c>
      <c r="D694" s="5" t="s">
        <v>53</v>
      </c>
      <c r="E694" s="17" t="s">
        <v>900</v>
      </c>
      <c r="F694" s="17"/>
      <c r="G694" s="91">
        <f t="shared" ref="G694:H696" si="178">G695</f>
        <v>856</v>
      </c>
      <c r="H694" s="92">
        <f t="shared" si="178"/>
        <v>7000</v>
      </c>
      <c r="I694" s="231"/>
      <c r="J694" s="231"/>
      <c r="K694" s="231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1"/>
      <c r="Y694" s="231"/>
      <c r="Z694" s="231"/>
      <c r="AA694" s="231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</row>
    <row r="695" spans="1:46" s="102" customFormat="1" ht="31.5" x14ac:dyDescent="0.2">
      <c r="A695" s="142" t="s">
        <v>22</v>
      </c>
      <c r="B695" s="19">
        <v>912</v>
      </c>
      <c r="C695" s="78" t="s">
        <v>79</v>
      </c>
      <c r="D695" s="78" t="s">
        <v>53</v>
      </c>
      <c r="E695" s="64" t="s">
        <v>900</v>
      </c>
      <c r="F695" s="52" t="s">
        <v>15</v>
      </c>
      <c r="G695" s="93">
        <f t="shared" si="178"/>
        <v>856</v>
      </c>
      <c r="H695" s="94">
        <f t="shared" si="178"/>
        <v>7000</v>
      </c>
      <c r="I695" s="231"/>
      <c r="J695" s="231"/>
      <c r="K695" s="231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1"/>
      <c r="Y695" s="231"/>
      <c r="Z695" s="231"/>
      <c r="AA695" s="231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</row>
    <row r="696" spans="1:46" s="102" customFormat="1" ht="31.5" x14ac:dyDescent="0.2">
      <c r="A696" s="142" t="s">
        <v>17</v>
      </c>
      <c r="B696" s="19">
        <v>912</v>
      </c>
      <c r="C696" s="78" t="s">
        <v>79</v>
      </c>
      <c r="D696" s="78" t="s">
        <v>53</v>
      </c>
      <c r="E696" s="64" t="s">
        <v>900</v>
      </c>
      <c r="F696" s="52" t="s">
        <v>16</v>
      </c>
      <c r="G696" s="93">
        <f t="shared" si="178"/>
        <v>856</v>
      </c>
      <c r="H696" s="94">
        <f t="shared" si="178"/>
        <v>7000</v>
      </c>
      <c r="I696" s="231"/>
      <c r="J696" s="231"/>
      <c r="K696" s="231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1"/>
      <c r="Y696" s="231"/>
      <c r="Z696" s="231"/>
      <c r="AA696" s="231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</row>
    <row r="697" spans="1:46" s="102" customFormat="1" ht="18.75" x14ac:dyDescent="0.2">
      <c r="A697" s="137" t="s">
        <v>826</v>
      </c>
      <c r="B697" s="19">
        <v>912</v>
      </c>
      <c r="C697" s="78" t="s">
        <v>79</v>
      </c>
      <c r="D697" s="78" t="s">
        <v>53</v>
      </c>
      <c r="E697" s="64" t="s">
        <v>900</v>
      </c>
      <c r="F697" s="52" t="s">
        <v>126</v>
      </c>
      <c r="G697" s="93">
        <v>856</v>
      </c>
      <c r="H697" s="94">
        <v>7000</v>
      </c>
      <c r="I697" s="231"/>
      <c r="J697" s="231"/>
      <c r="K697" s="231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1"/>
      <c r="Y697" s="231"/>
      <c r="Z697" s="231"/>
      <c r="AA697" s="231"/>
      <c r="AB697" s="231"/>
      <c r="AC697" s="231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</row>
    <row r="698" spans="1:46" s="102" customFormat="1" ht="34.5" customHeight="1" x14ac:dyDescent="0.2">
      <c r="A698" s="140" t="s">
        <v>918</v>
      </c>
      <c r="B698" s="65">
        <v>912</v>
      </c>
      <c r="C698" s="4" t="s">
        <v>79</v>
      </c>
      <c r="D698" s="4" t="s">
        <v>53</v>
      </c>
      <c r="E698" s="15" t="s">
        <v>880</v>
      </c>
      <c r="F698" s="73"/>
      <c r="G698" s="176">
        <f>G699+G706+G713+G717</f>
        <v>520155</v>
      </c>
      <c r="H698" s="177">
        <f>H699+H706+H713+H717</f>
        <v>570494</v>
      </c>
      <c r="I698" s="231"/>
      <c r="J698" s="231"/>
      <c r="K698" s="231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1"/>
      <c r="Y698" s="231"/>
      <c r="Z698" s="231"/>
      <c r="AA698" s="231"/>
      <c r="AB698" s="231"/>
      <c r="AC698" s="231"/>
      <c r="AD698" s="231"/>
      <c r="AE698" s="231"/>
      <c r="AF698" s="231"/>
      <c r="AG698" s="231"/>
      <c r="AH698" s="231"/>
      <c r="AI698" s="231"/>
      <c r="AJ698" s="231"/>
      <c r="AK698" s="231"/>
      <c r="AL698" s="231"/>
      <c r="AM698" s="231"/>
      <c r="AN698" s="231"/>
      <c r="AO698" s="231"/>
      <c r="AP698" s="231"/>
      <c r="AQ698" s="231"/>
      <c r="AR698" s="231"/>
      <c r="AS698" s="231"/>
      <c r="AT698" s="231"/>
    </row>
    <row r="699" spans="1:46" s="102" customFormat="1" ht="18.75" x14ac:dyDescent="0.2">
      <c r="A699" s="136" t="s">
        <v>735</v>
      </c>
      <c r="B699" s="65">
        <v>912</v>
      </c>
      <c r="C699" s="5" t="s">
        <v>79</v>
      </c>
      <c r="D699" s="5" t="s">
        <v>53</v>
      </c>
      <c r="E699" s="17" t="s">
        <v>901</v>
      </c>
      <c r="F699" s="17"/>
      <c r="G699" s="91">
        <f t="shared" ref="G699:H699" si="179">G700+G703</f>
        <v>86000</v>
      </c>
      <c r="H699" s="92">
        <f t="shared" si="179"/>
        <v>86000</v>
      </c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</row>
    <row r="700" spans="1:46" s="102" customFormat="1" ht="31.5" x14ac:dyDescent="0.2">
      <c r="A700" s="142" t="s">
        <v>22</v>
      </c>
      <c r="B700" s="65">
        <v>912</v>
      </c>
      <c r="C700" s="6" t="s">
        <v>79</v>
      </c>
      <c r="D700" s="6" t="s">
        <v>53</v>
      </c>
      <c r="E700" s="64" t="s">
        <v>901</v>
      </c>
      <c r="F700" s="52" t="s">
        <v>15</v>
      </c>
      <c r="G700" s="93">
        <f t="shared" ref="G700:H701" si="180">G701</f>
        <v>10000</v>
      </c>
      <c r="H700" s="94">
        <f t="shared" si="180"/>
        <v>10000</v>
      </c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</row>
    <row r="701" spans="1:46" s="102" customFormat="1" ht="31.5" x14ac:dyDescent="0.2">
      <c r="A701" s="142" t="s">
        <v>17</v>
      </c>
      <c r="B701" s="65">
        <v>912</v>
      </c>
      <c r="C701" s="6" t="s">
        <v>79</v>
      </c>
      <c r="D701" s="6" t="s">
        <v>53</v>
      </c>
      <c r="E701" s="64" t="s">
        <v>901</v>
      </c>
      <c r="F701" s="52" t="s">
        <v>16</v>
      </c>
      <c r="G701" s="93">
        <f t="shared" si="180"/>
        <v>10000</v>
      </c>
      <c r="H701" s="94">
        <f t="shared" si="180"/>
        <v>10000</v>
      </c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</row>
    <row r="702" spans="1:46" s="102" customFormat="1" ht="18.75" x14ac:dyDescent="0.2">
      <c r="A702" s="137" t="s">
        <v>826</v>
      </c>
      <c r="B702" s="65">
        <v>912</v>
      </c>
      <c r="C702" s="6" t="s">
        <v>79</v>
      </c>
      <c r="D702" s="6" t="s">
        <v>53</v>
      </c>
      <c r="E702" s="64" t="s">
        <v>901</v>
      </c>
      <c r="F702" s="52" t="s">
        <v>126</v>
      </c>
      <c r="G702" s="97">
        <v>10000</v>
      </c>
      <c r="H702" s="98">
        <v>10000</v>
      </c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</row>
    <row r="703" spans="1:46" s="102" customFormat="1" ht="31.5" x14ac:dyDescent="0.2">
      <c r="A703" s="137" t="s">
        <v>18</v>
      </c>
      <c r="B703" s="65">
        <v>912</v>
      </c>
      <c r="C703" s="6" t="s">
        <v>79</v>
      </c>
      <c r="D703" s="6" t="s">
        <v>53</v>
      </c>
      <c r="E703" s="64" t="s">
        <v>901</v>
      </c>
      <c r="F703" s="65">
        <v>600</v>
      </c>
      <c r="G703" s="97">
        <f t="shared" ref="G703:H704" si="181">G704</f>
        <v>76000</v>
      </c>
      <c r="H703" s="98">
        <f t="shared" si="181"/>
        <v>76000</v>
      </c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</row>
    <row r="704" spans="1:46" s="102" customFormat="1" ht="18.75" x14ac:dyDescent="0.2">
      <c r="A704" s="159" t="s">
        <v>25</v>
      </c>
      <c r="B704" s="65">
        <v>912</v>
      </c>
      <c r="C704" s="6" t="s">
        <v>79</v>
      </c>
      <c r="D704" s="6" t="s">
        <v>53</v>
      </c>
      <c r="E704" s="64" t="s">
        <v>901</v>
      </c>
      <c r="F704" s="65">
        <v>610</v>
      </c>
      <c r="G704" s="97">
        <f t="shared" si="181"/>
        <v>76000</v>
      </c>
      <c r="H704" s="98">
        <f t="shared" si="181"/>
        <v>76000</v>
      </c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</row>
    <row r="705" spans="1:46" s="102" customFormat="1" ht="47.25" x14ac:dyDescent="0.2">
      <c r="A705" s="137" t="s">
        <v>142</v>
      </c>
      <c r="B705" s="65">
        <v>912</v>
      </c>
      <c r="C705" s="6" t="s">
        <v>79</v>
      </c>
      <c r="D705" s="6" t="s">
        <v>53</v>
      </c>
      <c r="E705" s="64" t="s">
        <v>901</v>
      </c>
      <c r="F705" s="65">
        <v>611</v>
      </c>
      <c r="G705" s="97">
        <v>76000</v>
      </c>
      <c r="H705" s="98">
        <v>76000</v>
      </c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</row>
    <row r="706" spans="1:46" s="102" customFormat="1" ht="18.75" x14ac:dyDescent="0.2">
      <c r="A706" s="136" t="s">
        <v>734</v>
      </c>
      <c r="B706" s="65">
        <v>912</v>
      </c>
      <c r="C706" s="5" t="s">
        <v>79</v>
      </c>
      <c r="D706" s="5" t="s">
        <v>53</v>
      </c>
      <c r="E706" s="17" t="s">
        <v>902</v>
      </c>
      <c r="F706" s="17"/>
      <c r="G706" s="91">
        <f t="shared" ref="G706:H706" si="182">G707+G710</f>
        <v>431530</v>
      </c>
      <c r="H706" s="92">
        <f t="shared" si="182"/>
        <v>481530</v>
      </c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</row>
    <row r="707" spans="1:46" s="102" customFormat="1" ht="31.5" x14ac:dyDescent="0.2">
      <c r="A707" s="142" t="s">
        <v>22</v>
      </c>
      <c r="B707" s="65">
        <v>912</v>
      </c>
      <c r="C707" s="6" t="s">
        <v>79</v>
      </c>
      <c r="D707" s="6" t="s">
        <v>53</v>
      </c>
      <c r="E707" s="64" t="s">
        <v>902</v>
      </c>
      <c r="F707" s="52" t="s">
        <v>15</v>
      </c>
      <c r="G707" s="97">
        <f t="shared" ref="G707:H708" si="183">G708</f>
        <v>202595.28</v>
      </c>
      <c r="H707" s="98">
        <f t="shared" si="183"/>
        <v>252595.28</v>
      </c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</row>
    <row r="708" spans="1:46" s="102" customFormat="1" ht="31.5" x14ac:dyDescent="0.2">
      <c r="A708" s="142" t="s">
        <v>17</v>
      </c>
      <c r="B708" s="65">
        <v>912</v>
      </c>
      <c r="C708" s="6" t="s">
        <v>79</v>
      </c>
      <c r="D708" s="6" t="s">
        <v>53</v>
      </c>
      <c r="E708" s="64" t="s">
        <v>902</v>
      </c>
      <c r="F708" s="52" t="s">
        <v>16</v>
      </c>
      <c r="G708" s="97">
        <f t="shared" si="183"/>
        <v>202595.28</v>
      </c>
      <c r="H708" s="98">
        <f t="shared" si="183"/>
        <v>252595.28</v>
      </c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</row>
    <row r="709" spans="1:46" s="102" customFormat="1" ht="18.75" x14ac:dyDescent="0.2">
      <c r="A709" s="137" t="s">
        <v>826</v>
      </c>
      <c r="B709" s="65">
        <v>912</v>
      </c>
      <c r="C709" s="6" t="s">
        <v>79</v>
      </c>
      <c r="D709" s="6" t="s">
        <v>53</v>
      </c>
      <c r="E709" s="64" t="s">
        <v>902</v>
      </c>
      <c r="F709" s="52" t="s">
        <v>126</v>
      </c>
      <c r="G709" s="97">
        <f>201000+1595.28</f>
        <v>202595.28</v>
      </c>
      <c r="H709" s="98">
        <f>251000+1595.28</f>
        <v>252595.28</v>
      </c>
      <c r="I709" s="231"/>
      <c r="J709" s="231"/>
      <c r="K709" s="231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</row>
    <row r="710" spans="1:46" s="102" customFormat="1" ht="31.5" x14ac:dyDescent="0.2">
      <c r="A710" s="137" t="s">
        <v>18</v>
      </c>
      <c r="B710" s="65">
        <v>912</v>
      </c>
      <c r="C710" s="6" t="s">
        <v>79</v>
      </c>
      <c r="D710" s="6" t="s">
        <v>53</v>
      </c>
      <c r="E710" s="64" t="s">
        <v>902</v>
      </c>
      <c r="F710" s="65">
        <v>600</v>
      </c>
      <c r="G710" s="97">
        <f t="shared" ref="G710:H711" si="184">G711</f>
        <v>228934.72</v>
      </c>
      <c r="H710" s="98">
        <f t="shared" si="184"/>
        <v>228934.72</v>
      </c>
      <c r="I710" s="231"/>
      <c r="J710" s="231"/>
      <c r="K710" s="231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</row>
    <row r="711" spans="1:46" s="102" customFormat="1" ht="18.75" x14ac:dyDescent="0.2">
      <c r="A711" s="159" t="s">
        <v>25</v>
      </c>
      <c r="B711" s="65">
        <v>912</v>
      </c>
      <c r="C711" s="6" t="s">
        <v>79</v>
      </c>
      <c r="D711" s="6" t="s">
        <v>53</v>
      </c>
      <c r="E711" s="64" t="s">
        <v>902</v>
      </c>
      <c r="F711" s="65">
        <v>610</v>
      </c>
      <c r="G711" s="97">
        <f t="shared" si="184"/>
        <v>228934.72</v>
      </c>
      <c r="H711" s="98">
        <f t="shared" si="184"/>
        <v>228934.72</v>
      </c>
      <c r="I711" s="231"/>
      <c r="J711" s="231"/>
      <c r="K711" s="231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  <c r="AA711" s="231"/>
      <c r="AB711" s="231"/>
      <c r="AC711" s="231"/>
      <c r="AD711" s="231"/>
      <c r="AE711" s="231"/>
      <c r="AF711" s="231"/>
      <c r="AG711" s="231"/>
      <c r="AH711" s="231"/>
      <c r="AI711" s="231"/>
      <c r="AJ711" s="231"/>
      <c r="AK711" s="231"/>
      <c r="AL711" s="231"/>
      <c r="AM711" s="231"/>
      <c r="AN711" s="231"/>
      <c r="AO711" s="231"/>
      <c r="AP711" s="231"/>
      <c r="AQ711" s="231"/>
      <c r="AR711" s="231"/>
      <c r="AS711" s="231"/>
      <c r="AT711" s="231"/>
    </row>
    <row r="712" spans="1:46" s="102" customFormat="1" ht="47.25" x14ac:dyDescent="0.2">
      <c r="A712" s="137" t="s">
        <v>142</v>
      </c>
      <c r="B712" s="65">
        <v>912</v>
      </c>
      <c r="C712" s="6" t="s">
        <v>79</v>
      </c>
      <c r="D712" s="6" t="s">
        <v>53</v>
      </c>
      <c r="E712" s="64" t="s">
        <v>902</v>
      </c>
      <c r="F712" s="65">
        <v>611</v>
      </c>
      <c r="G712" s="97">
        <f>230530-1595.28</f>
        <v>228934.72</v>
      </c>
      <c r="H712" s="98">
        <f>230530-1595.28</f>
        <v>228934.72</v>
      </c>
      <c r="I712" s="231"/>
      <c r="J712" s="231"/>
      <c r="K712" s="231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  <c r="AC712" s="231"/>
      <c r="AD712" s="231"/>
      <c r="AE712" s="231"/>
      <c r="AF712" s="231"/>
      <c r="AG712" s="231"/>
      <c r="AH712" s="231"/>
      <c r="AI712" s="231"/>
      <c r="AJ712" s="231"/>
      <c r="AK712" s="231"/>
      <c r="AL712" s="231"/>
      <c r="AM712" s="231"/>
      <c r="AN712" s="231"/>
      <c r="AO712" s="231"/>
      <c r="AP712" s="231"/>
      <c r="AQ712" s="231"/>
      <c r="AR712" s="231"/>
      <c r="AS712" s="231"/>
      <c r="AT712" s="231"/>
    </row>
    <row r="713" spans="1:46" s="102" customFormat="1" ht="18.75" x14ac:dyDescent="0.2">
      <c r="A713" s="136" t="s">
        <v>823</v>
      </c>
      <c r="B713" s="65">
        <v>912</v>
      </c>
      <c r="C713" s="5" t="s">
        <v>79</v>
      </c>
      <c r="D713" s="5" t="s">
        <v>53</v>
      </c>
      <c r="E713" s="17" t="s">
        <v>903</v>
      </c>
      <c r="F713" s="39"/>
      <c r="G713" s="91">
        <f>G714</f>
        <v>0</v>
      </c>
      <c r="H713" s="92">
        <f>H714</f>
        <v>339</v>
      </c>
      <c r="I713" s="231"/>
      <c r="J713" s="231"/>
      <c r="K713" s="231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31"/>
      <c r="AH713" s="231"/>
      <c r="AI713" s="231"/>
      <c r="AJ713" s="231"/>
      <c r="AK713" s="231"/>
      <c r="AL713" s="231"/>
      <c r="AM713" s="231"/>
      <c r="AN713" s="231"/>
      <c r="AO713" s="231"/>
      <c r="AP713" s="231"/>
      <c r="AQ713" s="231"/>
      <c r="AR713" s="231"/>
      <c r="AS713" s="231"/>
      <c r="AT713" s="231"/>
    </row>
    <row r="714" spans="1:46" s="102" customFormat="1" ht="31.5" x14ac:dyDescent="0.2">
      <c r="A714" s="139" t="s">
        <v>411</v>
      </c>
      <c r="B714" s="65">
        <v>912</v>
      </c>
      <c r="C714" s="6" t="s">
        <v>79</v>
      </c>
      <c r="D714" s="6" t="s">
        <v>53</v>
      </c>
      <c r="E714" s="64" t="s">
        <v>903</v>
      </c>
      <c r="F714" s="7" t="s">
        <v>36</v>
      </c>
      <c r="G714" s="93">
        <f t="shared" ref="G714:H715" si="185">G715</f>
        <v>0</v>
      </c>
      <c r="H714" s="94">
        <f t="shared" si="185"/>
        <v>339</v>
      </c>
      <c r="I714" s="231"/>
      <c r="J714" s="231"/>
      <c r="K714" s="231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  <c r="AC714" s="231"/>
      <c r="AD714" s="231"/>
      <c r="AE714" s="231"/>
      <c r="AF714" s="231"/>
      <c r="AG714" s="231"/>
      <c r="AH714" s="231"/>
      <c r="AI714" s="231"/>
      <c r="AJ714" s="231"/>
      <c r="AK714" s="231"/>
      <c r="AL714" s="231"/>
      <c r="AM714" s="231"/>
      <c r="AN714" s="231"/>
      <c r="AO714" s="231"/>
      <c r="AP714" s="231"/>
      <c r="AQ714" s="231"/>
      <c r="AR714" s="231"/>
      <c r="AS714" s="231"/>
      <c r="AT714" s="231"/>
    </row>
    <row r="715" spans="1:46" s="102" customFormat="1" ht="18.75" x14ac:dyDescent="0.2">
      <c r="A715" s="142" t="s">
        <v>35</v>
      </c>
      <c r="B715" s="65">
        <v>912</v>
      </c>
      <c r="C715" s="6" t="s">
        <v>79</v>
      </c>
      <c r="D715" s="6" t="s">
        <v>53</v>
      </c>
      <c r="E715" s="64" t="s">
        <v>903</v>
      </c>
      <c r="F715" s="7">
        <v>410</v>
      </c>
      <c r="G715" s="93">
        <f t="shared" si="185"/>
        <v>0</v>
      </c>
      <c r="H715" s="94">
        <f t="shared" si="185"/>
        <v>339</v>
      </c>
      <c r="I715" s="231"/>
      <c r="J715" s="231"/>
      <c r="K715" s="231"/>
      <c r="L715" s="231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</row>
    <row r="716" spans="1:46" s="102" customFormat="1" ht="31.5" x14ac:dyDescent="0.2">
      <c r="A716" s="142" t="s">
        <v>134</v>
      </c>
      <c r="B716" s="65">
        <v>912</v>
      </c>
      <c r="C716" s="6" t="s">
        <v>79</v>
      </c>
      <c r="D716" s="6" t="s">
        <v>53</v>
      </c>
      <c r="E716" s="64" t="s">
        <v>903</v>
      </c>
      <c r="F716" s="7" t="s">
        <v>135</v>
      </c>
      <c r="G716" s="93">
        <v>0</v>
      </c>
      <c r="H716" s="94">
        <v>339</v>
      </c>
      <c r="I716" s="231"/>
      <c r="J716" s="231"/>
      <c r="K716" s="231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</row>
    <row r="717" spans="1:46" s="102" customFormat="1" ht="31.5" x14ac:dyDescent="0.2">
      <c r="A717" s="136" t="s">
        <v>878</v>
      </c>
      <c r="B717" s="65">
        <v>912</v>
      </c>
      <c r="C717" s="6" t="s">
        <v>79</v>
      </c>
      <c r="D717" s="6" t="s">
        <v>53</v>
      </c>
      <c r="E717" s="17" t="s">
        <v>881</v>
      </c>
      <c r="F717" s="33"/>
      <c r="G717" s="91">
        <f t="shared" ref="G717:H717" si="186">G718</f>
        <v>2625</v>
      </c>
      <c r="H717" s="92">
        <f t="shared" si="186"/>
        <v>2625</v>
      </c>
      <c r="I717" s="231"/>
      <c r="J717" s="231"/>
      <c r="K717" s="231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</row>
    <row r="718" spans="1:46" s="102" customFormat="1" ht="31.5" x14ac:dyDescent="0.2">
      <c r="A718" s="142" t="s">
        <v>22</v>
      </c>
      <c r="B718" s="65">
        <v>912</v>
      </c>
      <c r="C718" s="6" t="s">
        <v>79</v>
      </c>
      <c r="D718" s="6" t="s">
        <v>53</v>
      </c>
      <c r="E718" s="64" t="s">
        <v>881</v>
      </c>
      <c r="F718" s="52" t="s">
        <v>15</v>
      </c>
      <c r="G718" s="93">
        <f t="shared" ref="G718:H719" si="187">G719</f>
        <v>2625</v>
      </c>
      <c r="H718" s="94">
        <f t="shared" si="187"/>
        <v>2625</v>
      </c>
      <c r="I718" s="231"/>
      <c r="J718" s="231"/>
      <c r="K718" s="231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</row>
    <row r="719" spans="1:46" s="102" customFormat="1" ht="31.5" x14ac:dyDescent="0.2">
      <c r="A719" s="142" t="s">
        <v>17</v>
      </c>
      <c r="B719" s="65">
        <v>912</v>
      </c>
      <c r="C719" s="6" t="s">
        <v>79</v>
      </c>
      <c r="D719" s="6" t="s">
        <v>53</v>
      </c>
      <c r="E719" s="64" t="s">
        <v>881</v>
      </c>
      <c r="F719" s="52" t="s">
        <v>16</v>
      </c>
      <c r="G719" s="93">
        <f t="shared" si="187"/>
        <v>2625</v>
      </c>
      <c r="H719" s="94">
        <f t="shared" si="187"/>
        <v>2625</v>
      </c>
      <c r="I719" s="231"/>
      <c r="J719" s="231"/>
      <c r="K719" s="231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</row>
    <row r="720" spans="1:46" s="102" customFormat="1" ht="18.75" x14ac:dyDescent="0.2">
      <c r="A720" s="137" t="s">
        <v>826</v>
      </c>
      <c r="B720" s="65">
        <v>912</v>
      </c>
      <c r="C720" s="6" t="s">
        <v>79</v>
      </c>
      <c r="D720" s="6" t="s">
        <v>53</v>
      </c>
      <c r="E720" s="64" t="s">
        <v>881</v>
      </c>
      <c r="F720" s="52" t="s">
        <v>126</v>
      </c>
      <c r="G720" s="191">
        <v>2625</v>
      </c>
      <c r="H720" s="192">
        <v>2625</v>
      </c>
      <c r="I720" s="231"/>
      <c r="J720" s="231"/>
      <c r="K720" s="231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</row>
    <row r="721" spans="1:46" s="102" customFormat="1" ht="31.5" x14ac:dyDescent="0.2">
      <c r="A721" s="140" t="s">
        <v>897</v>
      </c>
      <c r="B721" s="65">
        <v>912</v>
      </c>
      <c r="C721" s="6" t="s">
        <v>79</v>
      </c>
      <c r="D721" s="6" t="s">
        <v>53</v>
      </c>
      <c r="E721" s="15" t="s">
        <v>904</v>
      </c>
      <c r="F721" s="73"/>
      <c r="G721" s="71">
        <f>G722+G726+G730+G734</f>
        <v>116814</v>
      </c>
      <c r="H721" s="82">
        <f>H722+H726+H730+H734</f>
        <v>122294</v>
      </c>
      <c r="I721" s="231"/>
      <c r="J721" s="231"/>
      <c r="K721" s="231"/>
      <c r="L721" s="231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</row>
    <row r="722" spans="1:46" s="102" customFormat="1" ht="18.75" x14ac:dyDescent="0.2">
      <c r="A722" s="136" t="s">
        <v>922</v>
      </c>
      <c r="B722" s="16">
        <v>912</v>
      </c>
      <c r="C722" s="5" t="s">
        <v>79</v>
      </c>
      <c r="D722" s="5" t="s">
        <v>53</v>
      </c>
      <c r="E722" s="17" t="s">
        <v>905</v>
      </c>
      <c r="F722" s="65"/>
      <c r="G722" s="91">
        <f t="shared" ref="G722:H724" si="188">G723</f>
        <v>0</v>
      </c>
      <c r="H722" s="92">
        <f t="shared" si="188"/>
        <v>12815</v>
      </c>
      <c r="I722" s="231"/>
      <c r="J722" s="231"/>
      <c r="K722" s="231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</row>
    <row r="723" spans="1:46" s="102" customFormat="1" ht="31.5" x14ac:dyDescent="0.2">
      <c r="A723" s="139" t="s">
        <v>411</v>
      </c>
      <c r="B723" s="65">
        <v>912</v>
      </c>
      <c r="C723" s="6" t="s">
        <v>79</v>
      </c>
      <c r="D723" s="6" t="s">
        <v>53</v>
      </c>
      <c r="E723" s="64" t="s">
        <v>905</v>
      </c>
      <c r="F723" s="7" t="s">
        <v>36</v>
      </c>
      <c r="G723" s="93">
        <f t="shared" si="188"/>
        <v>0</v>
      </c>
      <c r="H723" s="94">
        <f t="shared" si="188"/>
        <v>12815</v>
      </c>
      <c r="I723" s="231"/>
      <c r="J723" s="231"/>
      <c r="K723" s="231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</row>
    <row r="724" spans="1:46" s="102" customFormat="1" ht="18.75" x14ac:dyDescent="0.2">
      <c r="A724" s="142" t="s">
        <v>35</v>
      </c>
      <c r="B724" s="65">
        <v>912</v>
      </c>
      <c r="C724" s="6" t="s">
        <v>79</v>
      </c>
      <c r="D724" s="6" t="s">
        <v>53</v>
      </c>
      <c r="E724" s="64" t="s">
        <v>905</v>
      </c>
      <c r="F724" s="7">
        <v>410</v>
      </c>
      <c r="G724" s="93">
        <f t="shared" si="188"/>
        <v>0</v>
      </c>
      <c r="H724" s="94">
        <f t="shared" si="188"/>
        <v>12815</v>
      </c>
      <c r="I724" s="231"/>
      <c r="J724" s="231"/>
      <c r="K724" s="231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  <c r="AC724" s="231"/>
      <c r="AD724" s="231"/>
      <c r="AE724" s="231"/>
      <c r="AF724" s="231"/>
      <c r="AG724" s="231"/>
      <c r="AH724" s="231"/>
      <c r="AI724" s="231"/>
      <c r="AJ724" s="231"/>
      <c r="AK724" s="231"/>
      <c r="AL724" s="231"/>
      <c r="AM724" s="231"/>
      <c r="AN724" s="231"/>
      <c r="AO724" s="231"/>
      <c r="AP724" s="231"/>
      <c r="AQ724" s="231"/>
      <c r="AR724" s="231"/>
      <c r="AS724" s="231"/>
      <c r="AT724" s="231"/>
    </row>
    <row r="725" spans="1:46" s="102" customFormat="1" ht="31.5" x14ac:dyDescent="0.2">
      <c r="A725" s="142" t="s">
        <v>134</v>
      </c>
      <c r="B725" s="65">
        <v>912</v>
      </c>
      <c r="C725" s="6" t="s">
        <v>79</v>
      </c>
      <c r="D725" s="6" t="s">
        <v>53</v>
      </c>
      <c r="E725" s="64" t="s">
        <v>905</v>
      </c>
      <c r="F725" s="7" t="s">
        <v>135</v>
      </c>
      <c r="G725" s="93">
        <v>0</v>
      </c>
      <c r="H725" s="94">
        <v>12815</v>
      </c>
      <c r="I725" s="231"/>
      <c r="J725" s="231"/>
      <c r="K725" s="231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  <c r="AA725" s="231"/>
      <c r="AB725" s="231"/>
      <c r="AC725" s="231"/>
      <c r="AD725" s="231"/>
      <c r="AE725" s="231"/>
      <c r="AF725" s="231"/>
      <c r="AG725" s="231"/>
      <c r="AH725" s="231"/>
      <c r="AI725" s="231"/>
      <c r="AJ725" s="231"/>
      <c r="AK725" s="231"/>
      <c r="AL725" s="231"/>
      <c r="AM725" s="231"/>
      <c r="AN725" s="231"/>
      <c r="AO725" s="231"/>
      <c r="AP725" s="231"/>
      <c r="AQ725" s="231"/>
      <c r="AR725" s="231"/>
      <c r="AS725" s="231"/>
      <c r="AT725" s="231"/>
    </row>
    <row r="726" spans="1:46" s="102" customFormat="1" x14ac:dyDescent="0.2">
      <c r="A726" s="136" t="s">
        <v>724</v>
      </c>
      <c r="B726" s="17">
        <v>912</v>
      </c>
      <c r="C726" s="17" t="s">
        <v>79</v>
      </c>
      <c r="D726" s="17" t="s">
        <v>53</v>
      </c>
      <c r="E726" s="17" t="s">
        <v>906</v>
      </c>
      <c r="F726" s="64"/>
      <c r="G726" s="91">
        <f t="shared" ref="G726:H736" si="189">G727</f>
        <v>69498</v>
      </c>
      <c r="H726" s="92">
        <f t="shared" si="189"/>
        <v>60163</v>
      </c>
      <c r="I726" s="231"/>
      <c r="J726" s="231"/>
      <c r="K726" s="231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  <c r="AA726" s="231"/>
      <c r="AB726" s="231"/>
      <c r="AC726" s="231"/>
      <c r="AD726" s="231"/>
      <c r="AE726" s="231"/>
      <c r="AF726" s="231"/>
      <c r="AG726" s="231"/>
      <c r="AH726" s="231"/>
      <c r="AI726" s="231"/>
      <c r="AJ726" s="231"/>
      <c r="AK726" s="231"/>
      <c r="AL726" s="231"/>
      <c r="AM726" s="231"/>
      <c r="AN726" s="231"/>
      <c r="AO726" s="231"/>
      <c r="AP726" s="231"/>
      <c r="AQ726" s="231"/>
      <c r="AR726" s="231"/>
      <c r="AS726" s="231"/>
      <c r="AT726" s="231"/>
    </row>
    <row r="727" spans="1:46" s="102" customFormat="1" ht="31.5" x14ac:dyDescent="0.2">
      <c r="A727" s="137" t="s">
        <v>22</v>
      </c>
      <c r="B727" s="64">
        <v>912</v>
      </c>
      <c r="C727" s="64" t="s">
        <v>79</v>
      </c>
      <c r="D727" s="64" t="s">
        <v>53</v>
      </c>
      <c r="E727" s="64" t="s">
        <v>906</v>
      </c>
      <c r="F727" s="65">
        <v>200</v>
      </c>
      <c r="G727" s="93">
        <f t="shared" si="189"/>
        <v>69498</v>
      </c>
      <c r="H727" s="94">
        <f t="shared" si="189"/>
        <v>60163</v>
      </c>
      <c r="I727" s="231"/>
      <c r="J727" s="231"/>
      <c r="K727" s="231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  <c r="AA727" s="231"/>
      <c r="AB727" s="231"/>
      <c r="AC727" s="231"/>
      <c r="AD727" s="231"/>
      <c r="AE727" s="231"/>
      <c r="AF727" s="231"/>
      <c r="AG727" s="231"/>
      <c r="AH727" s="231"/>
      <c r="AI727" s="231"/>
      <c r="AJ727" s="231"/>
      <c r="AK727" s="231"/>
      <c r="AL727" s="231"/>
      <c r="AM727" s="231"/>
      <c r="AN727" s="231"/>
      <c r="AO727" s="231"/>
      <c r="AP727" s="231"/>
      <c r="AQ727" s="231"/>
      <c r="AR727" s="231"/>
      <c r="AS727" s="231"/>
      <c r="AT727" s="231"/>
    </row>
    <row r="728" spans="1:46" s="102" customFormat="1" ht="31.5" x14ac:dyDescent="0.2">
      <c r="A728" s="137" t="s">
        <v>17</v>
      </c>
      <c r="B728" s="64">
        <v>912</v>
      </c>
      <c r="C728" s="64" t="s">
        <v>79</v>
      </c>
      <c r="D728" s="64" t="s">
        <v>53</v>
      </c>
      <c r="E728" s="64" t="s">
        <v>906</v>
      </c>
      <c r="F728" s="65">
        <v>240</v>
      </c>
      <c r="G728" s="93">
        <f t="shared" si="189"/>
        <v>69498</v>
      </c>
      <c r="H728" s="94">
        <f t="shared" si="189"/>
        <v>60163</v>
      </c>
      <c r="I728" s="231"/>
      <c r="J728" s="231"/>
      <c r="K728" s="231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  <c r="AA728" s="231"/>
      <c r="AB728" s="231"/>
      <c r="AC728" s="231"/>
      <c r="AD728" s="231"/>
      <c r="AE728" s="231"/>
      <c r="AF728" s="231"/>
      <c r="AG728" s="231"/>
      <c r="AH728" s="231"/>
      <c r="AI728" s="231"/>
      <c r="AJ728" s="231"/>
      <c r="AK728" s="231"/>
      <c r="AL728" s="231"/>
      <c r="AM728" s="231"/>
      <c r="AN728" s="231"/>
      <c r="AO728" s="231"/>
      <c r="AP728" s="231"/>
      <c r="AQ728" s="231"/>
      <c r="AR728" s="231"/>
      <c r="AS728" s="231"/>
      <c r="AT728" s="231"/>
    </row>
    <row r="729" spans="1:46" s="102" customFormat="1" x14ac:dyDescent="0.2">
      <c r="A729" s="137" t="s">
        <v>826</v>
      </c>
      <c r="B729" s="64">
        <v>912</v>
      </c>
      <c r="C729" s="64" t="s">
        <v>79</v>
      </c>
      <c r="D729" s="64" t="s">
        <v>53</v>
      </c>
      <c r="E729" s="64" t="s">
        <v>906</v>
      </c>
      <c r="F729" s="65">
        <v>244</v>
      </c>
      <c r="G729" s="93">
        <v>69498</v>
      </c>
      <c r="H729" s="94">
        <v>60163</v>
      </c>
      <c r="I729" s="231"/>
      <c r="J729" s="231"/>
      <c r="K729" s="231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1"/>
      <c r="Y729" s="231"/>
      <c r="Z729" s="231"/>
      <c r="AA729" s="231"/>
      <c r="AB729" s="231"/>
      <c r="AC729" s="231"/>
      <c r="AD729" s="231"/>
      <c r="AE729" s="231"/>
      <c r="AF729" s="231"/>
      <c r="AG729" s="231"/>
      <c r="AH729" s="231"/>
      <c r="AI729" s="231"/>
      <c r="AJ729" s="231"/>
      <c r="AK729" s="231"/>
      <c r="AL729" s="231"/>
      <c r="AM729" s="231"/>
      <c r="AN729" s="231"/>
      <c r="AO729" s="231"/>
      <c r="AP729" s="231"/>
      <c r="AQ729" s="231"/>
      <c r="AR729" s="231"/>
      <c r="AS729" s="231"/>
      <c r="AT729" s="231"/>
    </row>
    <row r="730" spans="1:46" s="102" customFormat="1" x14ac:dyDescent="0.2">
      <c r="A730" s="136" t="s">
        <v>725</v>
      </c>
      <c r="B730" s="64">
        <v>912</v>
      </c>
      <c r="C730" s="64" t="s">
        <v>79</v>
      </c>
      <c r="D730" s="64" t="s">
        <v>53</v>
      </c>
      <c r="E730" s="17" t="s">
        <v>907</v>
      </c>
      <c r="F730" s="64"/>
      <c r="G730" s="91">
        <f t="shared" si="189"/>
        <v>47216</v>
      </c>
      <c r="H730" s="92">
        <f t="shared" si="189"/>
        <v>49216</v>
      </c>
      <c r="I730" s="231"/>
      <c r="J730" s="231"/>
      <c r="K730" s="231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1"/>
      <c r="Y730" s="231"/>
      <c r="Z730" s="231"/>
      <c r="AA730" s="231"/>
      <c r="AB730" s="231"/>
      <c r="AC730" s="231"/>
      <c r="AD730" s="231"/>
      <c r="AE730" s="231"/>
      <c r="AF730" s="231"/>
      <c r="AG730" s="231"/>
      <c r="AH730" s="231"/>
      <c r="AI730" s="231"/>
      <c r="AJ730" s="231"/>
      <c r="AK730" s="231"/>
      <c r="AL730" s="231"/>
      <c r="AM730" s="231"/>
      <c r="AN730" s="231"/>
      <c r="AO730" s="231"/>
      <c r="AP730" s="231"/>
      <c r="AQ730" s="231"/>
      <c r="AR730" s="231"/>
      <c r="AS730" s="231"/>
      <c r="AT730" s="231"/>
    </row>
    <row r="731" spans="1:46" s="102" customFormat="1" ht="31.5" x14ac:dyDescent="0.2">
      <c r="A731" s="137" t="s">
        <v>22</v>
      </c>
      <c r="B731" s="64">
        <v>912</v>
      </c>
      <c r="C731" s="64" t="s">
        <v>79</v>
      </c>
      <c r="D731" s="64" t="s">
        <v>53</v>
      </c>
      <c r="E731" s="64" t="s">
        <v>907</v>
      </c>
      <c r="F731" s="65">
        <v>200</v>
      </c>
      <c r="G731" s="93">
        <f t="shared" si="189"/>
        <v>47216</v>
      </c>
      <c r="H731" s="94">
        <f t="shared" si="189"/>
        <v>49216</v>
      </c>
      <c r="I731" s="231"/>
      <c r="J731" s="231"/>
      <c r="K731" s="231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1"/>
      <c r="Y731" s="231"/>
      <c r="Z731" s="231"/>
      <c r="AA731" s="231"/>
      <c r="AB731" s="231"/>
      <c r="AC731" s="231"/>
      <c r="AD731" s="231"/>
      <c r="AE731" s="231"/>
      <c r="AF731" s="231"/>
      <c r="AG731" s="231"/>
      <c r="AH731" s="231"/>
      <c r="AI731" s="231"/>
      <c r="AJ731" s="231"/>
      <c r="AK731" s="231"/>
      <c r="AL731" s="231"/>
      <c r="AM731" s="231"/>
      <c r="AN731" s="231"/>
      <c r="AO731" s="231"/>
      <c r="AP731" s="231"/>
      <c r="AQ731" s="231"/>
      <c r="AR731" s="231"/>
      <c r="AS731" s="231"/>
      <c r="AT731" s="231"/>
    </row>
    <row r="732" spans="1:46" s="102" customFormat="1" ht="31.5" x14ac:dyDescent="0.2">
      <c r="A732" s="137" t="s">
        <v>17</v>
      </c>
      <c r="B732" s="64">
        <v>912</v>
      </c>
      <c r="C732" s="64" t="s">
        <v>79</v>
      </c>
      <c r="D732" s="64" t="s">
        <v>53</v>
      </c>
      <c r="E732" s="64" t="s">
        <v>907</v>
      </c>
      <c r="F732" s="65">
        <v>240</v>
      </c>
      <c r="G732" s="93">
        <f t="shared" si="189"/>
        <v>47216</v>
      </c>
      <c r="H732" s="94">
        <f t="shared" si="189"/>
        <v>49216</v>
      </c>
      <c r="I732" s="231"/>
      <c r="J732" s="231"/>
      <c r="K732" s="231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1"/>
      <c r="Y732" s="231"/>
      <c r="Z732" s="231"/>
      <c r="AA732" s="231"/>
      <c r="AB732" s="231"/>
      <c r="AC732" s="231"/>
      <c r="AD732" s="231"/>
      <c r="AE732" s="231"/>
      <c r="AF732" s="231"/>
      <c r="AG732" s="231"/>
      <c r="AH732" s="231"/>
      <c r="AI732" s="231"/>
      <c r="AJ732" s="231"/>
      <c r="AK732" s="231"/>
      <c r="AL732" s="231"/>
      <c r="AM732" s="231"/>
      <c r="AN732" s="231"/>
      <c r="AO732" s="231"/>
      <c r="AP732" s="231"/>
      <c r="AQ732" s="231"/>
      <c r="AR732" s="231"/>
      <c r="AS732" s="231"/>
      <c r="AT732" s="231"/>
    </row>
    <row r="733" spans="1:46" s="102" customFormat="1" x14ac:dyDescent="0.2">
      <c r="A733" s="137" t="s">
        <v>826</v>
      </c>
      <c r="B733" s="64">
        <v>912</v>
      </c>
      <c r="C733" s="64" t="s">
        <v>79</v>
      </c>
      <c r="D733" s="64" t="s">
        <v>53</v>
      </c>
      <c r="E733" s="64" t="s">
        <v>907</v>
      </c>
      <c r="F733" s="65">
        <v>244</v>
      </c>
      <c r="G733" s="93">
        <v>47216</v>
      </c>
      <c r="H733" s="94">
        <v>49216</v>
      </c>
      <c r="I733" s="231"/>
      <c r="J733" s="231"/>
      <c r="K733" s="231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1"/>
      <c r="Y733" s="231"/>
      <c r="Z733" s="231"/>
      <c r="AA733" s="231"/>
      <c r="AB733" s="231"/>
      <c r="AC733" s="231"/>
      <c r="AD733" s="231"/>
      <c r="AE733" s="231"/>
      <c r="AF733" s="231"/>
      <c r="AG733" s="231"/>
      <c r="AH733" s="231"/>
      <c r="AI733" s="231"/>
      <c r="AJ733" s="231"/>
      <c r="AK733" s="231"/>
      <c r="AL733" s="231"/>
      <c r="AM733" s="231"/>
      <c r="AN733" s="231"/>
      <c r="AO733" s="231"/>
      <c r="AP733" s="231"/>
      <c r="AQ733" s="231"/>
      <c r="AR733" s="231"/>
      <c r="AS733" s="231"/>
      <c r="AT733" s="231"/>
    </row>
    <row r="734" spans="1:46" s="102" customFormat="1" x14ac:dyDescent="0.2">
      <c r="A734" s="136" t="s">
        <v>726</v>
      </c>
      <c r="B734" s="17">
        <v>912</v>
      </c>
      <c r="C734" s="17" t="s">
        <v>79</v>
      </c>
      <c r="D734" s="17" t="s">
        <v>53</v>
      </c>
      <c r="E734" s="17" t="s">
        <v>908</v>
      </c>
      <c r="F734" s="65"/>
      <c r="G734" s="91">
        <f t="shared" si="189"/>
        <v>100</v>
      </c>
      <c r="H734" s="92">
        <f t="shared" si="189"/>
        <v>100</v>
      </c>
      <c r="I734" s="231"/>
      <c r="J734" s="231"/>
      <c r="K734" s="231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1"/>
      <c r="Y734" s="231"/>
      <c r="Z734" s="231"/>
      <c r="AA734" s="231"/>
      <c r="AB734" s="231"/>
      <c r="AC734" s="231"/>
      <c r="AD734" s="231"/>
      <c r="AE734" s="231"/>
      <c r="AF734" s="231"/>
      <c r="AG734" s="231"/>
      <c r="AH734" s="231"/>
      <c r="AI734" s="231"/>
      <c r="AJ734" s="231"/>
      <c r="AK734" s="231"/>
      <c r="AL734" s="231"/>
      <c r="AM734" s="231"/>
      <c r="AN734" s="231"/>
      <c r="AO734" s="231"/>
      <c r="AP734" s="231"/>
      <c r="AQ734" s="231"/>
      <c r="AR734" s="231"/>
      <c r="AS734" s="231"/>
      <c r="AT734" s="231"/>
    </row>
    <row r="735" spans="1:46" s="102" customFormat="1" ht="31.5" x14ac:dyDescent="0.2">
      <c r="A735" s="137" t="s">
        <v>22</v>
      </c>
      <c r="B735" s="64">
        <v>912</v>
      </c>
      <c r="C735" s="64" t="s">
        <v>79</v>
      </c>
      <c r="D735" s="64" t="s">
        <v>53</v>
      </c>
      <c r="E735" s="64" t="s">
        <v>908</v>
      </c>
      <c r="F735" s="65">
        <v>200</v>
      </c>
      <c r="G735" s="93">
        <f t="shared" si="189"/>
        <v>100</v>
      </c>
      <c r="H735" s="94">
        <f t="shared" si="189"/>
        <v>100</v>
      </c>
      <c r="I735" s="231"/>
      <c r="J735" s="231"/>
      <c r="K735" s="231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1"/>
      <c r="Y735" s="231"/>
      <c r="Z735" s="231"/>
      <c r="AA735" s="231"/>
      <c r="AB735" s="231"/>
      <c r="AC735" s="231"/>
      <c r="AD735" s="231"/>
      <c r="AE735" s="231"/>
      <c r="AF735" s="231"/>
      <c r="AG735" s="231"/>
      <c r="AH735" s="231"/>
      <c r="AI735" s="231"/>
      <c r="AJ735" s="231"/>
      <c r="AK735" s="231"/>
      <c r="AL735" s="231"/>
      <c r="AM735" s="231"/>
      <c r="AN735" s="231"/>
      <c r="AO735" s="231"/>
      <c r="AP735" s="231"/>
      <c r="AQ735" s="231"/>
      <c r="AR735" s="231"/>
      <c r="AS735" s="231"/>
      <c r="AT735" s="231"/>
    </row>
    <row r="736" spans="1:46" s="102" customFormat="1" ht="31.5" x14ac:dyDescent="0.2">
      <c r="A736" s="137" t="s">
        <v>17</v>
      </c>
      <c r="B736" s="64">
        <v>912</v>
      </c>
      <c r="C736" s="64" t="s">
        <v>79</v>
      </c>
      <c r="D736" s="64" t="s">
        <v>53</v>
      </c>
      <c r="E736" s="64" t="s">
        <v>908</v>
      </c>
      <c r="F736" s="65">
        <v>240</v>
      </c>
      <c r="G736" s="93">
        <f t="shared" si="189"/>
        <v>100</v>
      </c>
      <c r="H736" s="94">
        <f t="shared" si="189"/>
        <v>100</v>
      </c>
      <c r="I736" s="231"/>
      <c r="J736" s="231"/>
      <c r="K736" s="231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1"/>
      <c r="Y736" s="231"/>
      <c r="Z736" s="231"/>
      <c r="AA736" s="231"/>
      <c r="AB736" s="231"/>
      <c r="AC736" s="231"/>
      <c r="AD736" s="231"/>
      <c r="AE736" s="231"/>
      <c r="AF736" s="231"/>
      <c r="AG736" s="231"/>
      <c r="AH736" s="231"/>
      <c r="AI736" s="231"/>
      <c r="AJ736" s="231"/>
      <c r="AK736" s="231"/>
      <c r="AL736" s="231"/>
      <c r="AM736" s="231"/>
      <c r="AN736" s="231"/>
      <c r="AO736" s="231"/>
      <c r="AP736" s="231"/>
      <c r="AQ736" s="231"/>
      <c r="AR736" s="231"/>
      <c r="AS736" s="231"/>
      <c r="AT736" s="231"/>
    </row>
    <row r="737" spans="1:16304" s="102" customFormat="1" x14ac:dyDescent="0.2">
      <c r="A737" s="137" t="s">
        <v>826</v>
      </c>
      <c r="B737" s="64">
        <v>912</v>
      </c>
      <c r="C737" s="64" t="s">
        <v>79</v>
      </c>
      <c r="D737" s="64" t="s">
        <v>53</v>
      </c>
      <c r="E737" s="64" t="s">
        <v>908</v>
      </c>
      <c r="F737" s="65">
        <v>244</v>
      </c>
      <c r="G737" s="93">
        <v>100</v>
      </c>
      <c r="H737" s="94">
        <v>100</v>
      </c>
      <c r="I737" s="231"/>
      <c r="J737" s="231"/>
      <c r="K737" s="231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1"/>
      <c r="Y737" s="231"/>
      <c r="Z737" s="231"/>
      <c r="AA737" s="231"/>
      <c r="AB737" s="231"/>
      <c r="AC737" s="231"/>
      <c r="AD737" s="231"/>
      <c r="AE737" s="231"/>
      <c r="AF737" s="231"/>
      <c r="AG737" s="231"/>
      <c r="AH737" s="231"/>
      <c r="AI737" s="231"/>
      <c r="AJ737" s="231"/>
      <c r="AK737" s="231"/>
      <c r="AL737" s="231"/>
      <c r="AM737" s="231"/>
      <c r="AN737" s="231"/>
      <c r="AO737" s="231"/>
      <c r="AP737" s="231"/>
      <c r="AQ737" s="231"/>
      <c r="AR737" s="231"/>
      <c r="AS737" s="231"/>
      <c r="AT737" s="231"/>
    </row>
    <row r="738" spans="1:16304" s="109" customFormat="1" x14ac:dyDescent="0.2">
      <c r="A738" s="135" t="s">
        <v>200</v>
      </c>
      <c r="B738" s="2">
        <v>912</v>
      </c>
      <c r="C738" s="15" t="s">
        <v>79</v>
      </c>
      <c r="D738" s="15" t="s">
        <v>79</v>
      </c>
      <c r="E738" s="15"/>
      <c r="F738" s="15"/>
      <c r="G738" s="71">
        <f>G739+G755</f>
        <v>160934</v>
      </c>
      <c r="H738" s="82">
        <f>H739+H755</f>
        <v>160934</v>
      </c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</row>
    <row r="739" spans="1:16304" s="102" customFormat="1" ht="31.5" x14ac:dyDescent="0.2">
      <c r="A739" s="156" t="s">
        <v>758</v>
      </c>
      <c r="B739" s="2">
        <v>912</v>
      </c>
      <c r="C739" s="15" t="s">
        <v>79</v>
      </c>
      <c r="D739" s="15" t="s">
        <v>79</v>
      </c>
      <c r="E739" s="80" t="s">
        <v>575</v>
      </c>
      <c r="F739" s="52"/>
      <c r="G739" s="194">
        <f t="shared" ref="G739:H740" si="190">G740</f>
        <v>39825</v>
      </c>
      <c r="H739" s="195">
        <f t="shared" si="190"/>
        <v>39825</v>
      </c>
      <c r="I739" s="207"/>
      <c r="J739" s="208"/>
      <c r="K739" s="209"/>
      <c r="L739" s="210"/>
      <c r="M739" s="210"/>
      <c r="N739" s="210"/>
      <c r="O739" s="205"/>
      <c r="P739" s="206"/>
      <c r="Q739" s="207"/>
      <c r="R739" s="207"/>
      <c r="S739" s="208"/>
      <c r="T739" s="209"/>
      <c r="U739" s="210"/>
      <c r="V739" s="210"/>
      <c r="W739" s="210"/>
      <c r="X739" s="205"/>
      <c r="Y739" s="206"/>
      <c r="Z739" s="207"/>
      <c r="AA739" s="207"/>
      <c r="AB739" s="208"/>
      <c r="AC739" s="209"/>
      <c r="AD739" s="210"/>
      <c r="AE739" s="210"/>
      <c r="AF739" s="210"/>
      <c r="AG739" s="205"/>
      <c r="AH739" s="206"/>
      <c r="AI739" s="207"/>
      <c r="AJ739" s="207"/>
      <c r="AK739" s="208"/>
      <c r="AL739" s="209"/>
      <c r="AM739" s="210"/>
      <c r="AN739" s="210"/>
      <c r="AO739" s="210"/>
      <c r="AP739" s="205"/>
      <c r="AQ739" s="206"/>
      <c r="AR739" s="207"/>
      <c r="AS739" s="207"/>
      <c r="AT739" s="208"/>
      <c r="AU739" s="218"/>
      <c r="AV739" s="69"/>
      <c r="AW739" s="69"/>
      <c r="AX739" s="69"/>
      <c r="AY739" s="107"/>
      <c r="AZ739" s="2"/>
      <c r="BA739" s="15"/>
      <c r="BB739" s="15"/>
      <c r="BC739" s="80"/>
      <c r="BD739" s="52"/>
      <c r="BE739" s="69"/>
      <c r="BF739" s="69"/>
      <c r="BG739" s="69"/>
      <c r="BH739" s="107"/>
      <c r="BI739" s="2"/>
      <c r="BJ739" s="15"/>
      <c r="BK739" s="15"/>
      <c r="BL739" s="80"/>
      <c r="BM739" s="52"/>
      <c r="BN739" s="69"/>
      <c r="BO739" s="69"/>
      <c r="BP739" s="69"/>
      <c r="BQ739" s="107"/>
      <c r="BR739" s="2"/>
      <c r="BS739" s="15"/>
      <c r="BT739" s="15"/>
      <c r="BU739" s="80"/>
      <c r="BV739" s="52"/>
      <c r="BW739" s="69"/>
      <c r="BX739" s="69"/>
      <c r="BY739" s="69"/>
      <c r="BZ739" s="107"/>
      <c r="CA739" s="2"/>
      <c r="CB739" s="15"/>
      <c r="CC739" s="15"/>
      <c r="CD739" s="80"/>
      <c r="CE739" s="52"/>
      <c r="CF739" s="69"/>
      <c r="CG739" s="69"/>
      <c r="CH739" s="69"/>
      <c r="CI739" s="107"/>
      <c r="CJ739" s="2"/>
      <c r="CK739" s="15"/>
      <c r="CL739" s="15"/>
      <c r="CM739" s="80"/>
      <c r="CN739" s="52"/>
      <c r="CO739" s="69"/>
      <c r="CP739" s="69"/>
      <c r="CQ739" s="69"/>
      <c r="CR739" s="107"/>
      <c r="CS739" s="2"/>
      <c r="CT739" s="15"/>
      <c r="CU739" s="15"/>
      <c r="CV739" s="80"/>
      <c r="CW739" s="52"/>
      <c r="CX739" s="69"/>
      <c r="CY739" s="69"/>
      <c r="CZ739" s="69"/>
      <c r="DA739" s="107"/>
      <c r="DB739" s="2"/>
      <c r="DC739" s="15"/>
      <c r="DD739" s="15"/>
      <c r="DE739" s="80"/>
      <c r="DF739" s="52"/>
      <c r="DG739" s="69"/>
      <c r="DH739" s="69"/>
      <c r="DI739" s="69"/>
      <c r="DJ739" s="107"/>
      <c r="DK739" s="2"/>
      <c r="DL739" s="15"/>
      <c r="DM739" s="15"/>
      <c r="DN739" s="80"/>
      <c r="DO739" s="52"/>
      <c r="DP739" s="69"/>
      <c r="DQ739" s="69"/>
      <c r="DR739" s="69"/>
      <c r="DS739" s="107"/>
      <c r="DT739" s="2"/>
      <c r="DU739" s="15"/>
      <c r="DV739" s="15"/>
      <c r="DW739" s="80"/>
      <c r="DX739" s="52"/>
      <c r="DY739" s="69"/>
      <c r="DZ739" s="69"/>
      <c r="EA739" s="69"/>
      <c r="EB739" s="107"/>
      <c r="EC739" s="2"/>
      <c r="ED739" s="15"/>
      <c r="EE739" s="15"/>
      <c r="EF739" s="80"/>
      <c r="EG739" s="52"/>
      <c r="EH739" s="69"/>
      <c r="EI739" s="69"/>
      <c r="EJ739" s="69"/>
      <c r="EK739" s="107"/>
      <c r="EL739" s="2"/>
      <c r="EM739" s="15"/>
      <c r="EN739" s="15"/>
      <c r="EO739" s="80"/>
      <c r="EP739" s="52"/>
      <c r="EQ739" s="69"/>
      <c r="ER739" s="69"/>
      <c r="ES739" s="69"/>
      <c r="ET739" s="107"/>
      <c r="EU739" s="2"/>
      <c r="EV739" s="15"/>
      <c r="EW739" s="15"/>
      <c r="EX739" s="80"/>
      <c r="EY739" s="52"/>
      <c r="EZ739" s="69"/>
      <c r="FA739" s="69"/>
      <c r="FB739" s="69"/>
      <c r="FC739" s="107"/>
      <c r="FD739" s="2"/>
      <c r="FE739" s="15"/>
      <c r="FF739" s="15"/>
      <c r="FG739" s="80"/>
      <c r="FH739" s="52"/>
      <c r="FI739" s="69"/>
      <c r="FJ739" s="69"/>
      <c r="FK739" s="69"/>
      <c r="FL739" s="107"/>
      <c r="FM739" s="2"/>
      <c r="FN739" s="15"/>
      <c r="FO739" s="15"/>
      <c r="FP739" s="80"/>
      <c r="FQ739" s="52"/>
      <c r="FR739" s="69"/>
      <c r="FS739" s="69"/>
      <c r="FT739" s="69"/>
      <c r="FU739" s="107"/>
      <c r="FV739" s="2"/>
      <c r="FW739" s="15"/>
      <c r="FX739" s="15"/>
      <c r="FY739" s="80"/>
      <c r="FZ739" s="52"/>
      <c r="GA739" s="69"/>
      <c r="GB739" s="69"/>
      <c r="GC739" s="69"/>
      <c r="GD739" s="107"/>
      <c r="GE739" s="2"/>
      <c r="GF739" s="15"/>
      <c r="GG739" s="15"/>
      <c r="GH739" s="80"/>
      <c r="GI739" s="52"/>
      <c r="GJ739" s="69"/>
      <c r="GK739" s="69"/>
      <c r="GL739" s="69"/>
      <c r="GM739" s="107"/>
      <c r="GN739" s="2"/>
      <c r="GO739" s="15"/>
      <c r="GP739" s="15"/>
      <c r="GQ739" s="80"/>
      <c r="GR739" s="52"/>
      <c r="GS739" s="69"/>
      <c r="GT739" s="69"/>
      <c r="GU739" s="69"/>
      <c r="GV739" s="107"/>
      <c r="GW739" s="2"/>
      <c r="GX739" s="15"/>
      <c r="GY739" s="15"/>
      <c r="GZ739" s="80"/>
      <c r="HA739" s="52"/>
      <c r="HB739" s="69"/>
      <c r="HC739" s="69"/>
      <c r="HD739" s="69"/>
      <c r="HE739" s="107"/>
      <c r="HF739" s="2"/>
      <c r="HG739" s="15"/>
      <c r="HH739" s="15"/>
      <c r="HI739" s="80"/>
      <c r="HJ739" s="52"/>
      <c r="HK739" s="69"/>
      <c r="HL739" s="69"/>
      <c r="HM739" s="69"/>
      <c r="HN739" s="107"/>
      <c r="HO739" s="2"/>
      <c r="HP739" s="15"/>
      <c r="HQ739" s="15"/>
      <c r="HR739" s="80"/>
      <c r="HS739" s="52"/>
      <c r="HT739" s="69"/>
      <c r="HU739" s="69"/>
      <c r="HV739" s="69"/>
      <c r="HW739" s="107"/>
      <c r="HX739" s="2"/>
      <c r="HY739" s="15"/>
      <c r="HZ739" s="15"/>
      <c r="IA739" s="80"/>
      <c r="IB739" s="52"/>
      <c r="IC739" s="69"/>
      <c r="ID739" s="69"/>
      <c r="IE739" s="69"/>
      <c r="IF739" s="107"/>
      <c r="IG739" s="2"/>
      <c r="IH739" s="15"/>
      <c r="II739" s="15"/>
      <c r="IJ739" s="80"/>
      <c r="IK739" s="52"/>
      <c r="IL739" s="69"/>
      <c r="IM739" s="69"/>
      <c r="IN739" s="69"/>
      <c r="IO739" s="107"/>
      <c r="IP739" s="2"/>
      <c r="IQ739" s="15"/>
      <c r="IR739" s="15"/>
      <c r="IS739" s="80"/>
      <c r="IT739" s="52"/>
      <c r="IU739" s="69"/>
      <c r="IV739" s="69"/>
      <c r="IW739" s="69"/>
      <c r="IX739" s="107"/>
      <c r="IY739" s="2"/>
      <c r="IZ739" s="15"/>
      <c r="JA739" s="15"/>
      <c r="JB739" s="80"/>
      <c r="JC739" s="52"/>
      <c r="JD739" s="69"/>
      <c r="JE739" s="69"/>
      <c r="JF739" s="69"/>
      <c r="JG739" s="107"/>
      <c r="JH739" s="2"/>
      <c r="JI739" s="15"/>
      <c r="JJ739" s="15"/>
      <c r="JK739" s="80"/>
      <c r="JL739" s="52"/>
      <c r="JM739" s="69"/>
      <c r="JN739" s="69"/>
      <c r="JO739" s="69"/>
      <c r="JP739" s="107"/>
      <c r="JQ739" s="2"/>
      <c r="JR739" s="15"/>
      <c r="JS739" s="15"/>
      <c r="JT739" s="80"/>
      <c r="JU739" s="52"/>
      <c r="JV739" s="69"/>
      <c r="JW739" s="69"/>
      <c r="JX739" s="69"/>
      <c r="JY739" s="107"/>
      <c r="JZ739" s="2"/>
      <c r="KA739" s="15"/>
      <c r="KB739" s="15"/>
      <c r="KC739" s="80"/>
      <c r="KD739" s="52"/>
      <c r="KE739" s="69"/>
      <c r="KF739" s="69"/>
      <c r="KG739" s="69"/>
      <c r="KH739" s="107"/>
      <c r="KI739" s="2"/>
      <c r="KJ739" s="15"/>
      <c r="KK739" s="15"/>
      <c r="KL739" s="80"/>
      <c r="KM739" s="52"/>
      <c r="KN739" s="69"/>
      <c r="KO739" s="69"/>
      <c r="KP739" s="69"/>
      <c r="KQ739" s="107"/>
      <c r="KR739" s="2"/>
      <c r="KS739" s="15"/>
      <c r="KT739" s="15"/>
      <c r="KU739" s="80"/>
      <c r="KV739" s="52"/>
      <c r="KW739" s="69"/>
      <c r="KX739" s="69"/>
      <c r="KY739" s="69"/>
      <c r="KZ739" s="107"/>
      <c r="LA739" s="2"/>
      <c r="LB739" s="15"/>
      <c r="LC739" s="15"/>
      <c r="LD739" s="80"/>
      <c r="LE739" s="52"/>
      <c r="LF739" s="69"/>
      <c r="LG739" s="69"/>
      <c r="LH739" s="69"/>
      <c r="LI739" s="107"/>
      <c r="LJ739" s="2"/>
      <c r="LK739" s="15"/>
      <c r="LL739" s="15"/>
      <c r="LM739" s="80"/>
      <c r="LN739" s="52"/>
      <c r="LO739" s="69"/>
      <c r="LP739" s="69"/>
      <c r="LQ739" s="69"/>
      <c r="LR739" s="107"/>
      <c r="LS739" s="2"/>
      <c r="LT739" s="15"/>
      <c r="LU739" s="15"/>
      <c r="LV739" s="80"/>
      <c r="LW739" s="52"/>
      <c r="LX739" s="69"/>
      <c r="LY739" s="69"/>
      <c r="LZ739" s="69"/>
      <c r="MA739" s="107"/>
      <c r="MB739" s="2"/>
      <c r="MC739" s="15"/>
      <c r="MD739" s="15"/>
      <c r="ME739" s="80"/>
      <c r="MF739" s="52"/>
      <c r="MG739" s="69"/>
      <c r="MH739" s="69"/>
      <c r="MI739" s="69"/>
      <c r="MJ739" s="107"/>
      <c r="MK739" s="2"/>
      <c r="ML739" s="15"/>
      <c r="MM739" s="15"/>
      <c r="MN739" s="80"/>
      <c r="MO739" s="52"/>
      <c r="MP739" s="69"/>
      <c r="MQ739" s="69"/>
      <c r="MR739" s="69"/>
      <c r="MS739" s="107"/>
      <c r="MT739" s="2"/>
      <c r="MU739" s="15"/>
      <c r="MV739" s="15"/>
      <c r="MW739" s="80"/>
      <c r="MX739" s="52"/>
      <c r="MY739" s="69"/>
      <c r="MZ739" s="69"/>
      <c r="NA739" s="69"/>
      <c r="NB739" s="107"/>
      <c r="NC739" s="2"/>
      <c r="ND739" s="15"/>
      <c r="NE739" s="15"/>
      <c r="NF739" s="80"/>
      <c r="NG739" s="52"/>
      <c r="NH739" s="69"/>
      <c r="NI739" s="69"/>
      <c r="NJ739" s="69"/>
      <c r="NK739" s="107"/>
      <c r="NL739" s="2"/>
      <c r="NM739" s="15"/>
      <c r="NN739" s="15"/>
      <c r="NO739" s="80"/>
      <c r="NP739" s="52"/>
      <c r="NQ739" s="69"/>
      <c r="NR739" s="69"/>
      <c r="NS739" s="69"/>
      <c r="NT739" s="107"/>
      <c r="NU739" s="2"/>
      <c r="NV739" s="15"/>
      <c r="NW739" s="15"/>
      <c r="NX739" s="80"/>
      <c r="NY739" s="52"/>
      <c r="NZ739" s="69"/>
      <c r="OA739" s="69"/>
      <c r="OB739" s="69"/>
      <c r="OC739" s="107"/>
      <c r="OD739" s="2"/>
      <c r="OE739" s="15"/>
      <c r="OF739" s="15"/>
      <c r="OG739" s="80"/>
      <c r="OH739" s="52"/>
      <c r="OI739" s="69"/>
      <c r="OJ739" s="69"/>
      <c r="OK739" s="69"/>
      <c r="OL739" s="107"/>
      <c r="OM739" s="2"/>
      <c r="ON739" s="15"/>
      <c r="OO739" s="15"/>
      <c r="OP739" s="80"/>
      <c r="OQ739" s="52"/>
      <c r="OR739" s="69"/>
      <c r="OS739" s="69"/>
      <c r="OT739" s="69"/>
      <c r="OU739" s="107"/>
      <c r="OV739" s="2"/>
      <c r="OW739" s="15"/>
      <c r="OX739" s="15"/>
      <c r="OY739" s="80"/>
      <c r="OZ739" s="52"/>
      <c r="PA739" s="69"/>
      <c r="PB739" s="69"/>
      <c r="PC739" s="69"/>
      <c r="PD739" s="107"/>
      <c r="PE739" s="2"/>
      <c r="PF739" s="15"/>
      <c r="PG739" s="15"/>
      <c r="PH739" s="80"/>
      <c r="PI739" s="52"/>
      <c r="PJ739" s="69"/>
      <c r="PK739" s="69"/>
      <c r="PL739" s="69"/>
      <c r="PM739" s="107"/>
      <c r="PN739" s="2"/>
      <c r="PO739" s="15"/>
      <c r="PP739" s="15"/>
      <c r="PQ739" s="80"/>
      <c r="PR739" s="52"/>
      <c r="PS739" s="69"/>
      <c r="PT739" s="69"/>
      <c r="PU739" s="69"/>
      <c r="PV739" s="107"/>
      <c r="PW739" s="2"/>
      <c r="PX739" s="15"/>
      <c r="PY739" s="15"/>
      <c r="PZ739" s="80"/>
      <c r="QA739" s="52"/>
      <c r="QB739" s="69"/>
      <c r="QC739" s="69"/>
      <c r="QD739" s="69"/>
      <c r="QE739" s="107"/>
      <c r="QF739" s="2"/>
      <c r="QG739" s="15"/>
      <c r="QH739" s="15"/>
      <c r="QI739" s="80"/>
      <c r="QJ739" s="52"/>
      <c r="QK739" s="69"/>
      <c r="QL739" s="69"/>
      <c r="QM739" s="69"/>
      <c r="QN739" s="107"/>
      <c r="QO739" s="2"/>
      <c r="QP739" s="15"/>
      <c r="QQ739" s="15"/>
      <c r="QR739" s="80"/>
      <c r="QS739" s="52"/>
      <c r="QT739" s="69"/>
      <c r="QU739" s="69"/>
      <c r="QV739" s="69"/>
      <c r="QW739" s="107"/>
      <c r="QX739" s="2"/>
      <c r="QY739" s="15"/>
      <c r="QZ739" s="15"/>
      <c r="RA739" s="80"/>
      <c r="RB739" s="52"/>
      <c r="RC739" s="69"/>
      <c r="RD739" s="69"/>
      <c r="RE739" s="69"/>
      <c r="RF739" s="107"/>
      <c r="RG739" s="2"/>
      <c r="RH739" s="15"/>
      <c r="RI739" s="15"/>
      <c r="RJ739" s="80"/>
      <c r="RK739" s="52"/>
      <c r="RL739" s="69"/>
      <c r="RM739" s="69"/>
      <c r="RN739" s="69"/>
      <c r="RO739" s="107"/>
      <c r="RP739" s="2"/>
      <c r="RQ739" s="15"/>
      <c r="RR739" s="15"/>
      <c r="RS739" s="80"/>
      <c r="RT739" s="52"/>
      <c r="RU739" s="69"/>
      <c r="RV739" s="69"/>
      <c r="RW739" s="69"/>
      <c r="RX739" s="107"/>
      <c r="RY739" s="2"/>
      <c r="RZ739" s="15"/>
      <c r="SA739" s="15"/>
      <c r="SB739" s="80"/>
      <c r="SC739" s="52"/>
      <c r="SD739" s="69"/>
      <c r="SE739" s="69"/>
      <c r="SF739" s="69"/>
      <c r="SG739" s="107"/>
      <c r="SH739" s="2"/>
      <c r="SI739" s="15"/>
      <c r="SJ739" s="15"/>
      <c r="SK739" s="80"/>
      <c r="SL739" s="52"/>
      <c r="SM739" s="69"/>
      <c r="SN739" s="69"/>
      <c r="SO739" s="69"/>
      <c r="SP739" s="107"/>
      <c r="SQ739" s="2"/>
      <c r="SR739" s="15"/>
      <c r="SS739" s="15"/>
      <c r="ST739" s="80"/>
      <c r="SU739" s="52"/>
      <c r="SV739" s="69"/>
      <c r="SW739" s="69"/>
      <c r="SX739" s="69"/>
      <c r="SY739" s="107"/>
      <c r="SZ739" s="2"/>
      <c r="TA739" s="15"/>
      <c r="TB739" s="15"/>
      <c r="TC739" s="80"/>
      <c r="TD739" s="52"/>
      <c r="TE739" s="69"/>
      <c r="TF739" s="69"/>
      <c r="TG739" s="69"/>
      <c r="TH739" s="107"/>
      <c r="TI739" s="2"/>
      <c r="TJ739" s="15"/>
      <c r="TK739" s="15"/>
      <c r="TL739" s="80"/>
      <c r="TM739" s="52"/>
      <c r="TN739" s="69"/>
      <c r="TO739" s="69"/>
      <c r="TP739" s="69"/>
      <c r="TQ739" s="107"/>
      <c r="TR739" s="2"/>
      <c r="TS739" s="15"/>
      <c r="TT739" s="15"/>
      <c r="TU739" s="80"/>
      <c r="TV739" s="52"/>
      <c r="TW739" s="69"/>
      <c r="TX739" s="69"/>
      <c r="TY739" s="69"/>
      <c r="TZ739" s="107"/>
      <c r="UA739" s="2"/>
      <c r="UB739" s="15"/>
      <c r="UC739" s="15"/>
      <c r="UD739" s="80"/>
      <c r="UE739" s="52"/>
      <c r="UF739" s="69"/>
      <c r="UG739" s="69"/>
      <c r="UH739" s="69"/>
      <c r="UI739" s="107"/>
      <c r="UJ739" s="2"/>
      <c r="UK739" s="15"/>
      <c r="UL739" s="15"/>
      <c r="UM739" s="80"/>
      <c r="UN739" s="52"/>
      <c r="UO739" s="69"/>
      <c r="UP739" s="69"/>
      <c r="UQ739" s="69"/>
      <c r="UR739" s="107"/>
      <c r="US739" s="2"/>
      <c r="UT739" s="15"/>
      <c r="UU739" s="15"/>
      <c r="UV739" s="80"/>
      <c r="UW739" s="52"/>
      <c r="UX739" s="69"/>
      <c r="UY739" s="69"/>
      <c r="UZ739" s="69"/>
      <c r="VA739" s="107"/>
      <c r="VB739" s="2"/>
      <c r="VC739" s="15"/>
      <c r="VD739" s="15"/>
      <c r="VE739" s="80"/>
      <c r="VF739" s="52"/>
      <c r="VG739" s="69"/>
      <c r="VH739" s="69"/>
      <c r="VI739" s="69"/>
      <c r="VJ739" s="107"/>
      <c r="VK739" s="2"/>
      <c r="VL739" s="15"/>
      <c r="VM739" s="15"/>
      <c r="VN739" s="80"/>
      <c r="VO739" s="52"/>
      <c r="VP739" s="69"/>
      <c r="VQ739" s="69"/>
      <c r="VR739" s="69"/>
      <c r="VS739" s="107"/>
      <c r="VT739" s="2"/>
      <c r="VU739" s="15"/>
      <c r="VV739" s="15"/>
      <c r="VW739" s="80"/>
      <c r="VX739" s="52"/>
      <c r="VY739" s="69"/>
      <c r="VZ739" s="69"/>
      <c r="WA739" s="69"/>
      <c r="WB739" s="107"/>
      <c r="WC739" s="2"/>
      <c r="WD739" s="15"/>
      <c r="WE739" s="15"/>
      <c r="WF739" s="80"/>
      <c r="WG739" s="52"/>
      <c r="WH739" s="69"/>
      <c r="WI739" s="69"/>
      <c r="WJ739" s="69"/>
      <c r="WK739" s="107"/>
      <c r="WL739" s="2"/>
      <c r="WM739" s="15"/>
      <c r="WN739" s="15"/>
      <c r="WO739" s="80"/>
      <c r="WP739" s="52"/>
      <c r="WQ739" s="69"/>
      <c r="WR739" s="69"/>
      <c r="WS739" s="69"/>
      <c r="WT739" s="107"/>
      <c r="WU739" s="2"/>
      <c r="WV739" s="15"/>
      <c r="WW739" s="15"/>
      <c r="WX739" s="80"/>
      <c r="WY739" s="52"/>
      <c r="WZ739" s="69"/>
      <c r="XA739" s="69"/>
      <c r="XB739" s="69"/>
      <c r="XC739" s="107"/>
      <c r="XD739" s="2"/>
      <c r="XE739" s="15"/>
      <c r="XF739" s="15"/>
      <c r="XG739" s="80"/>
      <c r="XH739" s="52"/>
      <c r="XI739" s="69"/>
      <c r="XJ739" s="69"/>
      <c r="XK739" s="69"/>
      <c r="XL739" s="107"/>
      <c r="XM739" s="2"/>
      <c r="XN739" s="15"/>
      <c r="XO739" s="15"/>
      <c r="XP739" s="80"/>
      <c r="XQ739" s="52"/>
      <c r="XR739" s="69"/>
      <c r="XS739" s="69"/>
      <c r="XT739" s="69"/>
      <c r="XU739" s="107"/>
      <c r="XV739" s="2"/>
      <c r="XW739" s="15"/>
      <c r="XX739" s="15"/>
      <c r="XY739" s="80"/>
      <c r="XZ739" s="52"/>
      <c r="YA739" s="69"/>
      <c r="YB739" s="69"/>
      <c r="YC739" s="69"/>
      <c r="YD739" s="107"/>
      <c r="YE739" s="2"/>
      <c r="YF739" s="15"/>
      <c r="YG739" s="15"/>
      <c r="YH739" s="80"/>
      <c r="YI739" s="52"/>
      <c r="YJ739" s="69"/>
      <c r="YK739" s="69"/>
      <c r="YL739" s="69"/>
      <c r="YM739" s="107"/>
      <c r="YN739" s="2"/>
      <c r="YO739" s="15"/>
      <c r="YP739" s="15"/>
      <c r="YQ739" s="80"/>
      <c r="YR739" s="52"/>
      <c r="YS739" s="69"/>
      <c r="YT739" s="69"/>
      <c r="YU739" s="69"/>
      <c r="YV739" s="107"/>
      <c r="YW739" s="2"/>
      <c r="YX739" s="15"/>
      <c r="YY739" s="15"/>
      <c r="YZ739" s="80"/>
      <c r="ZA739" s="52"/>
      <c r="ZB739" s="69"/>
      <c r="ZC739" s="69"/>
      <c r="ZD739" s="69"/>
      <c r="ZE739" s="107"/>
      <c r="ZF739" s="2"/>
      <c r="ZG739" s="15"/>
      <c r="ZH739" s="15"/>
      <c r="ZI739" s="80"/>
      <c r="ZJ739" s="52"/>
      <c r="ZK739" s="69"/>
      <c r="ZL739" s="69"/>
      <c r="ZM739" s="69"/>
      <c r="ZN739" s="107"/>
      <c r="ZO739" s="2"/>
      <c r="ZP739" s="15"/>
      <c r="ZQ739" s="15"/>
      <c r="ZR739" s="80"/>
      <c r="ZS739" s="52"/>
      <c r="ZT739" s="69"/>
      <c r="ZU739" s="69"/>
      <c r="ZV739" s="69"/>
      <c r="ZW739" s="107"/>
      <c r="ZX739" s="2"/>
      <c r="ZY739" s="15"/>
      <c r="ZZ739" s="15"/>
      <c r="AAA739" s="80"/>
      <c r="AAB739" s="52"/>
      <c r="AAC739" s="69"/>
      <c r="AAD739" s="69"/>
      <c r="AAE739" s="69"/>
      <c r="AAF739" s="107"/>
      <c r="AAG739" s="2"/>
      <c r="AAH739" s="15"/>
      <c r="AAI739" s="15"/>
      <c r="AAJ739" s="80"/>
      <c r="AAK739" s="52"/>
      <c r="AAL739" s="69"/>
      <c r="AAM739" s="69"/>
      <c r="AAN739" s="69"/>
      <c r="AAO739" s="107"/>
      <c r="AAP739" s="2"/>
      <c r="AAQ739" s="15"/>
      <c r="AAR739" s="15"/>
      <c r="AAS739" s="80"/>
      <c r="AAT739" s="52"/>
      <c r="AAU739" s="69"/>
      <c r="AAV739" s="69"/>
      <c r="AAW739" s="69"/>
      <c r="AAX739" s="107"/>
      <c r="AAY739" s="2"/>
      <c r="AAZ739" s="15"/>
      <c r="ABA739" s="15"/>
      <c r="ABB739" s="80"/>
      <c r="ABC739" s="52"/>
      <c r="ABD739" s="69"/>
      <c r="ABE739" s="69"/>
      <c r="ABF739" s="69"/>
      <c r="ABG739" s="107"/>
      <c r="ABH739" s="2"/>
      <c r="ABI739" s="15"/>
      <c r="ABJ739" s="15"/>
      <c r="ABK739" s="80"/>
      <c r="ABL739" s="52"/>
      <c r="ABM739" s="69"/>
      <c r="ABN739" s="69"/>
      <c r="ABO739" s="69"/>
      <c r="ABP739" s="107"/>
      <c r="ABQ739" s="2"/>
      <c r="ABR739" s="15"/>
      <c r="ABS739" s="15"/>
      <c r="ABT739" s="80"/>
      <c r="ABU739" s="52"/>
      <c r="ABV739" s="69"/>
      <c r="ABW739" s="69"/>
      <c r="ABX739" s="69"/>
      <c r="ABY739" s="107"/>
      <c r="ABZ739" s="2"/>
      <c r="ACA739" s="15"/>
      <c r="ACB739" s="15"/>
      <c r="ACC739" s="80"/>
      <c r="ACD739" s="52"/>
      <c r="ACE739" s="69"/>
      <c r="ACF739" s="69"/>
      <c r="ACG739" s="69"/>
      <c r="ACH739" s="107"/>
      <c r="ACI739" s="2"/>
      <c r="ACJ739" s="15"/>
      <c r="ACK739" s="15"/>
      <c r="ACL739" s="80"/>
      <c r="ACM739" s="52"/>
      <c r="ACN739" s="69"/>
      <c r="ACO739" s="69"/>
      <c r="ACP739" s="69"/>
      <c r="ACQ739" s="107"/>
      <c r="ACR739" s="2"/>
      <c r="ACS739" s="15"/>
      <c r="ACT739" s="15"/>
      <c r="ACU739" s="80"/>
      <c r="ACV739" s="52"/>
      <c r="ACW739" s="69"/>
      <c r="ACX739" s="69"/>
      <c r="ACY739" s="69"/>
      <c r="ACZ739" s="107"/>
      <c r="ADA739" s="2"/>
      <c r="ADB739" s="15"/>
      <c r="ADC739" s="15"/>
      <c r="ADD739" s="80"/>
      <c r="ADE739" s="52"/>
      <c r="ADF739" s="69"/>
      <c r="ADG739" s="69"/>
      <c r="ADH739" s="69"/>
      <c r="ADI739" s="107"/>
      <c r="ADJ739" s="2"/>
      <c r="ADK739" s="15"/>
      <c r="ADL739" s="15"/>
      <c r="ADM739" s="80"/>
      <c r="ADN739" s="52"/>
      <c r="ADO739" s="69"/>
      <c r="ADP739" s="69"/>
      <c r="ADQ739" s="69"/>
      <c r="ADR739" s="107"/>
      <c r="ADS739" s="2"/>
      <c r="ADT739" s="15"/>
      <c r="ADU739" s="15"/>
      <c r="ADV739" s="80"/>
      <c r="ADW739" s="52"/>
      <c r="ADX739" s="69"/>
      <c r="ADY739" s="69"/>
      <c r="ADZ739" s="69"/>
      <c r="AEA739" s="107"/>
      <c r="AEB739" s="2"/>
      <c r="AEC739" s="15"/>
      <c r="AED739" s="15"/>
      <c r="AEE739" s="80"/>
      <c r="AEF739" s="52"/>
      <c r="AEG739" s="69"/>
      <c r="AEH739" s="69"/>
      <c r="AEI739" s="69"/>
      <c r="AEJ739" s="107"/>
      <c r="AEK739" s="2"/>
      <c r="AEL739" s="15"/>
      <c r="AEM739" s="15"/>
      <c r="AEN739" s="80"/>
      <c r="AEO739" s="52"/>
      <c r="AEP739" s="69"/>
      <c r="AEQ739" s="69"/>
      <c r="AER739" s="69"/>
      <c r="AES739" s="107"/>
      <c r="AET739" s="2"/>
      <c r="AEU739" s="15"/>
      <c r="AEV739" s="15"/>
      <c r="AEW739" s="80"/>
      <c r="AEX739" s="52"/>
      <c r="AEY739" s="69"/>
      <c r="AEZ739" s="69"/>
      <c r="AFA739" s="69"/>
      <c r="AFB739" s="107"/>
      <c r="AFC739" s="2"/>
      <c r="AFD739" s="15"/>
      <c r="AFE739" s="15"/>
      <c r="AFF739" s="80"/>
      <c r="AFG739" s="52"/>
      <c r="AFH739" s="69"/>
      <c r="AFI739" s="69"/>
      <c r="AFJ739" s="69"/>
      <c r="AFK739" s="107"/>
      <c r="AFL739" s="2"/>
      <c r="AFM739" s="15"/>
      <c r="AFN739" s="15"/>
      <c r="AFO739" s="80"/>
      <c r="AFP739" s="52"/>
      <c r="AFQ739" s="69"/>
      <c r="AFR739" s="69"/>
      <c r="AFS739" s="69"/>
      <c r="AFT739" s="107"/>
      <c r="AFU739" s="2"/>
      <c r="AFV739" s="15"/>
      <c r="AFW739" s="15"/>
      <c r="AFX739" s="80"/>
      <c r="AFY739" s="52"/>
      <c r="AFZ739" s="69"/>
      <c r="AGA739" s="69"/>
      <c r="AGB739" s="69"/>
      <c r="AGC739" s="107"/>
      <c r="AGD739" s="2"/>
      <c r="AGE739" s="15"/>
      <c r="AGF739" s="15"/>
      <c r="AGG739" s="80"/>
      <c r="AGH739" s="52"/>
      <c r="AGI739" s="69"/>
      <c r="AGJ739" s="69"/>
      <c r="AGK739" s="69"/>
      <c r="AGL739" s="107"/>
      <c r="AGM739" s="2"/>
      <c r="AGN739" s="15"/>
      <c r="AGO739" s="15"/>
      <c r="AGP739" s="80"/>
      <c r="AGQ739" s="52"/>
      <c r="AGR739" s="69"/>
      <c r="AGS739" s="69"/>
      <c r="AGT739" s="69"/>
      <c r="AGU739" s="107"/>
      <c r="AGV739" s="2"/>
      <c r="AGW739" s="15"/>
      <c r="AGX739" s="15"/>
      <c r="AGY739" s="80"/>
      <c r="AGZ739" s="52"/>
      <c r="AHA739" s="69"/>
      <c r="AHB739" s="69"/>
      <c r="AHC739" s="69"/>
      <c r="AHD739" s="107"/>
      <c r="AHE739" s="2"/>
      <c r="AHF739" s="15"/>
      <c r="AHG739" s="15"/>
      <c r="AHH739" s="80"/>
      <c r="AHI739" s="52"/>
      <c r="AHJ739" s="69"/>
      <c r="AHK739" s="69"/>
      <c r="AHL739" s="69"/>
      <c r="AHM739" s="107"/>
      <c r="AHN739" s="2"/>
      <c r="AHO739" s="15"/>
      <c r="AHP739" s="15"/>
      <c r="AHQ739" s="80"/>
      <c r="AHR739" s="52"/>
      <c r="AHS739" s="69"/>
      <c r="AHT739" s="69"/>
      <c r="AHU739" s="69"/>
      <c r="AHV739" s="107"/>
      <c r="AHW739" s="2"/>
      <c r="AHX739" s="15"/>
      <c r="AHY739" s="15"/>
      <c r="AHZ739" s="80"/>
      <c r="AIA739" s="52"/>
      <c r="AIB739" s="69"/>
      <c r="AIC739" s="69"/>
      <c r="AID739" s="69"/>
      <c r="AIE739" s="107"/>
      <c r="AIF739" s="2"/>
      <c r="AIG739" s="15"/>
      <c r="AIH739" s="15"/>
      <c r="AII739" s="80"/>
      <c r="AIJ739" s="52"/>
      <c r="AIK739" s="69"/>
      <c r="AIL739" s="69"/>
      <c r="AIM739" s="69"/>
      <c r="AIN739" s="107"/>
      <c r="AIO739" s="2"/>
      <c r="AIP739" s="15"/>
      <c r="AIQ739" s="15"/>
      <c r="AIR739" s="80"/>
      <c r="AIS739" s="52"/>
      <c r="AIT739" s="69"/>
      <c r="AIU739" s="69"/>
      <c r="AIV739" s="69"/>
      <c r="AIW739" s="107"/>
      <c r="AIX739" s="2"/>
      <c r="AIY739" s="15"/>
      <c r="AIZ739" s="15"/>
      <c r="AJA739" s="80"/>
      <c r="AJB739" s="52"/>
      <c r="AJC739" s="69"/>
      <c r="AJD739" s="69"/>
      <c r="AJE739" s="69"/>
      <c r="AJF739" s="107"/>
      <c r="AJG739" s="2"/>
      <c r="AJH739" s="15"/>
      <c r="AJI739" s="15"/>
      <c r="AJJ739" s="80"/>
      <c r="AJK739" s="52"/>
      <c r="AJL739" s="69"/>
      <c r="AJM739" s="69"/>
      <c r="AJN739" s="69"/>
      <c r="AJO739" s="107"/>
      <c r="AJP739" s="2"/>
      <c r="AJQ739" s="15"/>
      <c r="AJR739" s="15"/>
      <c r="AJS739" s="80"/>
      <c r="AJT739" s="52"/>
      <c r="AJU739" s="69"/>
      <c r="AJV739" s="69"/>
      <c r="AJW739" s="69"/>
      <c r="AJX739" s="107"/>
      <c r="AJY739" s="2"/>
      <c r="AJZ739" s="15"/>
      <c r="AKA739" s="15"/>
      <c r="AKB739" s="80"/>
      <c r="AKC739" s="52"/>
      <c r="AKD739" s="69"/>
      <c r="AKE739" s="69"/>
      <c r="AKF739" s="69"/>
      <c r="AKG739" s="107"/>
      <c r="AKH739" s="2"/>
      <c r="AKI739" s="15"/>
      <c r="AKJ739" s="15"/>
      <c r="AKK739" s="80"/>
      <c r="AKL739" s="52"/>
      <c r="AKM739" s="69"/>
      <c r="AKN739" s="69"/>
      <c r="AKO739" s="69"/>
      <c r="AKP739" s="107"/>
      <c r="AKQ739" s="2"/>
      <c r="AKR739" s="15"/>
      <c r="AKS739" s="15"/>
      <c r="AKT739" s="80"/>
      <c r="AKU739" s="52"/>
      <c r="AKV739" s="69"/>
      <c r="AKW739" s="69"/>
      <c r="AKX739" s="69"/>
      <c r="AKY739" s="107"/>
      <c r="AKZ739" s="2"/>
      <c r="ALA739" s="15"/>
      <c r="ALB739" s="15"/>
      <c r="ALC739" s="80"/>
      <c r="ALD739" s="52"/>
      <c r="ALE739" s="69"/>
      <c r="ALF739" s="69"/>
      <c r="ALG739" s="69"/>
      <c r="ALH739" s="107"/>
      <c r="ALI739" s="2"/>
      <c r="ALJ739" s="15"/>
      <c r="ALK739" s="15"/>
      <c r="ALL739" s="80"/>
      <c r="ALM739" s="52"/>
      <c r="ALN739" s="69"/>
      <c r="ALO739" s="69"/>
      <c r="ALP739" s="69"/>
      <c r="ALQ739" s="107"/>
      <c r="ALR739" s="2"/>
      <c r="ALS739" s="15"/>
      <c r="ALT739" s="15"/>
      <c r="ALU739" s="80"/>
      <c r="ALV739" s="52"/>
      <c r="ALW739" s="69"/>
      <c r="ALX739" s="69"/>
      <c r="ALY739" s="69"/>
      <c r="ALZ739" s="107"/>
      <c r="AMA739" s="2"/>
      <c r="AMB739" s="15"/>
      <c r="AMC739" s="15"/>
      <c r="AMD739" s="80"/>
      <c r="AME739" s="52"/>
      <c r="AMF739" s="69"/>
      <c r="AMG739" s="69"/>
      <c r="AMH739" s="69"/>
      <c r="AMI739" s="107"/>
      <c r="AMJ739" s="2"/>
      <c r="AMK739" s="15"/>
      <c r="AML739" s="15"/>
      <c r="AMM739" s="80"/>
      <c r="AMN739" s="52"/>
      <c r="AMO739" s="69"/>
      <c r="AMP739" s="69"/>
      <c r="AMQ739" s="69"/>
      <c r="AMR739" s="107"/>
      <c r="AMS739" s="2"/>
      <c r="AMT739" s="15"/>
      <c r="AMU739" s="15"/>
      <c r="AMV739" s="80"/>
      <c r="AMW739" s="52"/>
      <c r="AMX739" s="69"/>
      <c r="AMY739" s="69"/>
      <c r="AMZ739" s="69"/>
      <c r="ANA739" s="107"/>
      <c r="ANB739" s="2"/>
      <c r="ANC739" s="15"/>
      <c r="AND739" s="15"/>
      <c r="ANE739" s="80"/>
      <c r="ANF739" s="52"/>
      <c r="ANG739" s="69"/>
      <c r="ANH739" s="69"/>
      <c r="ANI739" s="69"/>
      <c r="ANJ739" s="107"/>
      <c r="ANK739" s="2"/>
      <c r="ANL739" s="15"/>
      <c r="ANM739" s="15"/>
      <c r="ANN739" s="80"/>
      <c r="ANO739" s="52"/>
      <c r="ANP739" s="69"/>
      <c r="ANQ739" s="69"/>
      <c r="ANR739" s="69"/>
      <c r="ANS739" s="107"/>
      <c r="ANT739" s="2"/>
      <c r="ANU739" s="15"/>
      <c r="ANV739" s="15"/>
      <c r="ANW739" s="80"/>
      <c r="ANX739" s="52"/>
      <c r="ANY739" s="69"/>
      <c r="ANZ739" s="69"/>
      <c r="AOA739" s="69"/>
      <c r="AOB739" s="107"/>
      <c r="AOC739" s="2"/>
      <c r="AOD739" s="15"/>
      <c r="AOE739" s="15"/>
      <c r="AOF739" s="80"/>
      <c r="AOG739" s="52"/>
      <c r="AOH739" s="69"/>
      <c r="AOI739" s="69"/>
      <c r="AOJ739" s="69"/>
      <c r="AOK739" s="107"/>
      <c r="AOL739" s="2"/>
      <c r="AOM739" s="15"/>
      <c r="AON739" s="15"/>
      <c r="AOO739" s="80"/>
      <c r="AOP739" s="52"/>
      <c r="AOQ739" s="69"/>
      <c r="AOR739" s="69"/>
      <c r="AOS739" s="69"/>
      <c r="AOT739" s="107"/>
      <c r="AOU739" s="2"/>
      <c r="AOV739" s="15"/>
      <c r="AOW739" s="15"/>
      <c r="AOX739" s="80"/>
      <c r="AOY739" s="52"/>
      <c r="AOZ739" s="69"/>
      <c r="APA739" s="69"/>
      <c r="APB739" s="69"/>
      <c r="APC739" s="107"/>
      <c r="APD739" s="2"/>
      <c r="APE739" s="15"/>
      <c r="APF739" s="15"/>
      <c r="APG739" s="80"/>
      <c r="APH739" s="52"/>
      <c r="API739" s="69"/>
      <c r="APJ739" s="69"/>
      <c r="APK739" s="69"/>
      <c r="APL739" s="107"/>
      <c r="APM739" s="2"/>
      <c r="APN739" s="15"/>
      <c r="APO739" s="15"/>
      <c r="APP739" s="80"/>
      <c r="APQ739" s="52"/>
      <c r="APR739" s="69"/>
      <c r="APS739" s="69"/>
      <c r="APT739" s="69"/>
      <c r="APU739" s="107"/>
      <c r="APV739" s="2"/>
      <c r="APW739" s="15"/>
      <c r="APX739" s="15"/>
      <c r="APY739" s="80"/>
      <c r="APZ739" s="52"/>
      <c r="AQA739" s="69"/>
      <c r="AQB739" s="69"/>
      <c r="AQC739" s="69"/>
      <c r="AQD739" s="107"/>
      <c r="AQE739" s="2"/>
      <c r="AQF739" s="15"/>
      <c r="AQG739" s="15"/>
      <c r="AQH739" s="80"/>
      <c r="AQI739" s="52"/>
      <c r="AQJ739" s="69"/>
      <c r="AQK739" s="69"/>
      <c r="AQL739" s="69"/>
      <c r="AQM739" s="107"/>
      <c r="AQN739" s="2"/>
      <c r="AQO739" s="15"/>
      <c r="AQP739" s="15"/>
      <c r="AQQ739" s="80"/>
      <c r="AQR739" s="52"/>
      <c r="AQS739" s="69"/>
      <c r="AQT739" s="69"/>
      <c r="AQU739" s="69"/>
      <c r="AQV739" s="107"/>
      <c r="AQW739" s="2"/>
      <c r="AQX739" s="15"/>
      <c r="AQY739" s="15"/>
      <c r="AQZ739" s="80"/>
      <c r="ARA739" s="52"/>
      <c r="ARB739" s="69"/>
      <c r="ARC739" s="69"/>
      <c r="ARD739" s="69"/>
      <c r="ARE739" s="107"/>
      <c r="ARF739" s="2"/>
      <c r="ARG739" s="15"/>
      <c r="ARH739" s="15"/>
      <c r="ARI739" s="80"/>
      <c r="ARJ739" s="52"/>
      <c r="ARK739" s="69"/>
      <c r="ARL739" s="69"/>
      <c r="ARM739" s="69"/>
      <c r="ARN739" s="107"/>
      <c r="ARO739" s="2"/>
      <c r="ARP739" s="15"/>
      <c r="ARQ739" s="15"/>
      <c r="ARR739" s="80"/>
      <c r="ARS739" s="52"/>
      <c r="ART739" s="69"/>
      <c r="ARU739" s="69"/>
      <c r="ARV739" s="69"/>
      <c r="ARW739" s="107"/>
      <c r="ARX739" s="2"/>
      <c r="ARY739" s="15"/>
      <c r="ARZ739" s="15"/>
      <c r="ASA739" s="80"/>
      <c r="ASB739" s="52"/>
      <c r="ASC739" s="69"/>
      <c r="ASD739" s="69"/>
      <c r="ASE739" s="69"/>
      <c r="ASF739" s="107"/>
      <c r="ASG739" s="2"/>
      <c r="ASH739" s="15"/>
      <c r="ASI739" s="15"/>
      <c r="ASJ739" s="80"/>
      <c r="ASK739" s="52"/>
      <c r="ASL739" s="69"/>
      <c r="ASM739" s="69"/>
      <c r="ASN739" s="69"/>
      <c r="ASO739" s="107"/>
      <c r="ASP739" s="2"/>
      <c r="ASQ739" s="15"/>
      <c r="ASR739" s="15"/>
      <c r="ASS739" s="80"/>
      <c r="AST739" s="52"/>
      <c r="ASU739" s="69"/>
      <c r="ASV739" s="69"/>
      <c r="ASW739" s="69"/>
      <c r="ASX739" s="107"/>
      <c r="ASY739" s="2"/>
      <c r="ASZ739" s="15"/>
      <c r="ATA739" s="15"/>
      <c r="ATB739" s="80"/>
      <c r="ATC739" s="52"/>
      <c r="ATD739" s="69"/>
      <c r="ATE739" s="69"/>
      <c r="ATF739" s="69"/>
      <c r="ATG739" s="107"/>
      <c r="ATH739" s="2"/>
      <c r="ATI739" s="15"/>
      <c r="ATJ739" s="15"/>
      <c r="ATK739" s="80"/>
      <c r="ATL739" s="52"/>
      <c r="ATM739" s="69"/>
      <c r="ATN739" s="69"/>
      <c r="ATO739" s="69"/>
      <c r="ATP739" s="107"/>
      <c r="ATQ739" s="2"/>
      <c r="ATR739" s="15"/>
      <c r="ATS739" s="15"/>
      <c r="ATT739" s="80"/>
      <c r="ATU739" s="52"/>
      <c r="ATV739" s="69"/>
      <c r="ATW739" s="69"/>
      <c r="ATX739" s="69"/>
      <c r="ATY739" s="107"/>
      <c r="ATZ739" s="2"/>
      <c r="AUA739" s="15"/>
      <c r="AUB739" s="15"/>
      <c r="AUC739" s="80"/>
      <c r="AUD739" s="52"/>
      <c r="AUE739" s="69"/>
      <c r="AUF739" s="69"/>
      <c r="AUG739" s="69"/>
      <c r="AUH739" s="107"/>
      <c r="AUI739" s="2"/>
      <c r="AUJ739" s="15"/>
      <c r="AUK739" s="15"/>
      <c r="AUL739" s="80"/>
      <c r="AUM739" s="52"/>
      <c r="AUN739" s="69"/>
      <c r="AUO739" s="69"/>
      <c r="AUP739" s="69"/>
      <c r="AUQ739" s="107"/>
      <c r="AUR739" s="2"/>
      <c r="AUS739" s="15"/>
      <c r="AUT739" s="15"/>
      <c r="AUU739" s="80"/>
      <c r="AUV739" s="52"/>
      <c r="AUW739" s="69"/>
      <c r="AUX739" s="69"/>
      <c r="AUY739" s="69"/>
      <c r="AUZ739" s="107"/>
      <c r="AVA739" s="2"/>
      <c r="AVB739" s="15"/>
      <c r="AVC739" s="15"/>
      <c r="AVD739" s="80"/>
      <c r="AVE739" s="52"/>
      <c r="AVF739" s="69"/>
      <c r="AVG739" s="69"/>
      <c r="AVH739" s="69"/>
      <c r="AVI739" s="107"/>
      <c r="AVJ739" s="2"/>
      <c r="AVK739" s="15"/>
      <c r="AVL739" s="15"/>
      <c r="AVM739" s="80"/>
      <c r="AVN739" s="52"/>
      <c r="AVO739" s="69"/>
      <c r="AVP739" s="69"/>
      <c r="AVQ739" s="69"/>
      <c r="AVR739" s="107"/>
      <c r="AVS739" s="2"/>
      <c r="AVT739" s="15"/>
      <c r="AVU739" s="15"/>
      <c r="AVV739" s="80"/>
      <c r="AVW739" s="52"/>
      <c r="AVX739" s="69"/>
      <c r="AVY739" s="69"/>
      <c r="AVZ739" s="69"/>
      <c r="AWA739" s="107"/>
      <c r="AWB739" s="2"/>
      <c r="AWC739" s="15"/>
      <c r="AWD739" s="15"/>
      <c r="AWE739" s="80"/>
      <c r="AWF739" s="52"/>
      <c r="AWG739" s="69"/>
      <c r="AWH739" s="69"/>
      <c r="AWI739" s="69"/>
      <c r="AWJ739" s="107"/>
      <c r="AWK739" s="2"/>
      <c r="AWL739" s="15"/>
      <c r="AWM739" s="15"/>
      <c r="AWN739" s="80"/>
      <c r="AWO739" s="52"/>
      <c r="AWP739" s="69"/>
      <c r="AWQ739" s="69"/>
      <c r="AWR739" s="69"/>
      <c r="AWS739" s="107"/>
      <c r="AWT739" s="2"/>
      <c r="AWU739" s="15"/>
      <c r="AWV739" s="15"/>
      <c r="AWW739" s="80"/>
      <c r="AWX739" s="52"/>
      <c r="AWY739" s="69"/>
      <c r="AWZ739" s="69"/>
      <c r="AXA739" s="69"/>
      <c r="AXB739" s="107"/>
      <c r="AXC739" s="2"/>
      <c r="AXD739" s="15"/>
      <c r="AXE739" s="15"/>
      <c r="AXF739" s="80"/>
      <c r="AXG739" s="52"/>
      <c r="AXH739" s="69"/>
      <c r="AXI739" s="69"/>
      <c r="AXJ739" s="69"/>
      <c r="AXK739" s="107"/>
      <c r="AXL739" s="2"/>
      <c r="AXM739" s="15"/>
      <c r="AXN739" s="15"/>
      <c r="AXO739" s="80"/>
      <c r="AXP739" s="52"/>
      <c r="AXQ739" s="69"/>
      <c r="AXR739" s="69"/>
      <c r="AXS739" s="69"/>
      <c r="AXT739" s="107"/>
      <c r="AXU739" s="2"/>
      <c r="AXV739" s="15"/>
      <c r="AXW739" s="15"/>
      <c r="AXX739" s="80"/>
      <c r="AXY739" s="52"/>
      <c r="AXZ739" s="69"/>
      <c r="AYA739" s="69"/>
      <c r="AYB739" s="69"/>
      <c r="AYC739" s="107"/>
      <c r="AYD739" s="2"/>
      <c r="AYE739" s="15"/>
      <c r="AYF739" s="15"/>
      <c r="AYG739" s="80"/>
      <c r="AYH739" s="52"/>
      <c r="AYI739" s="69"/>
      <c r="AYJ739" s="69"/>
      <c r="AYK739" s="69"/>
      <c r="AYL739" s="107"/>
      <c r="AYM739" s="2"/>
      <c r="AYN739" s="15"/>
      <c r="AYO739" s="15"/>
      <c r="AYP739" s="80"/>
      <c r="AYQ739" s="52"/>
      <c r="AYR739" s="69"/>
      <c r="AYS739" s="69"/>
      <c r="AYT739" s="69"/>
      <c r="AYU739" s="107"/>
      <c r="AYV739" s="2"/>
      <c r="AYW739" s="15"/>
      <c r="AYX739" s="15"/>
      <c r="AYY739" s="80"/>
      <c r="AYZ739" s="52"/>
      <c r="AZA739" s="69"/>
      <c r="AZB739" s="69"/>
      <c r="AZC739" s="69"/>
      <c r="AZD739" s="107"/>
      <c r="AZE739" s="2"/>
      <c r="AZF739" s="15"/>
      <c r="AZG739" s="15"/>
      <c r="AZH739" s="80"/>
      <c r="AZI739" s="52"/>
      <c r="AZJ739" s="69"/>
      <c r="AZK739" s="69"/>
      <c r="AZL739" s="69"/>
      <c r="AZM739" s="107"/>
      <c r="AZN739" s="2"/>
      <c r="AZO739" s="15"/>
      <c r="AZP739" s="15"/>
      <c r="AZQ739" s="80"/>
      <c r="AZR739" s="52"/>
      <c r="AZS739" s="69"/>
      <c r="AZT739" s="69"/>
      <c r="AZU739" s="69"/>
      <c r="AZV739" s="107"/>
      <c r="AZW739" s="2"/>
      <c r="AZX739" s="15"/>
      <c r="AZY739" s="15"/>
      <c r="AZZ739" s="80"/>
      <c r="BAA739" s="52"/>
      <c r="BAB739" s="69"/>
      <c r="BAC739" s="69"/>
      <c r="BAD739" s="69"/>
      <c r="BAE739" s="107"/>
      <c r="BAF739" s="2"/>
      <c r="BAG739" s="15"/>
      <c r="BAH739" s="15"/>
      <c r="BAI739" s="80"/>
      <c r="BAJ739" s="52"/>
      <c r="BAK739" s="69"/>
      <c r="BAL739" s="69"/>
      <c r="BAM739" s="69"/>
      <c r="BAN739" s="107"/>
      <c r="BAO739" s="2"/>
      <c r="BAP739" s="15"/>
      <c r="BAQ739" s="15"/>
      <c r="BAR739" s="80"/>
      <c r="BAS739" s="52"/>
      <c r="BAT739" s="69"/>
      <c r="BAU739" s="69"/>
      <c r="BAV739" s="69"/>
      <c r="BAW739" s="107"/>
      <c r="BAX739" s="2"/>
      <c r="BAY739" s="15"/>
      <c r="BAZ739" s="15"/>
      <c r="BBA739" s="80"/>
      <c r="BBB739" s="52"/>
      <c r="BBC739" s="69"/>
      <c r="BBD739" s="69"/>
      <c r="BBE739" s="69"/>
      <c r="BBF739" s="107"/>
      <c r="BBG739" s="2"/>
      <c r="BBH739" s="15"/>
      <c r="BBI739" s="15"/>
      <c r="BBJ739" s="80"/>
      <c r="BBK739" s="52"/>
      <c r="BBL739" s="69"/>
      <c r="BBM739" s="69"/>
      <c r="BBN739" s="69"/>
      <c r="BBO739" s="107"/>
      <c r="BBP739" s="2"/>
      <c r="BBQ739" s="15"/>
      <c r="BBR739" s="15"/>
      <c r="BBS739" s="80"/>
      <c r="BBT739" s="52"/>
      <c r="BBU739" s="69"/>
      <c r="BBV739" s="69"/>
      <c r="BBW739" s="69"/>
      <c r="BBX739" s="107"/>
      <c r="BBY739" s="2"/>
      <c r="BBZ739" s="15"/>
      <c r="BCA739" s="15"/>
      <c r="BCB739" s="80"/>
      <c r="BCC739" s="52"/>
      <c r="BCD739" s="69"/>
      <c r="BCE739" s="69"/>
      <c r="BCF739" s="69"/>
      <c r="BCG739" s="107"/>
      <c r="BCH739" s="2"/>
      <c r="BCI739" s="15"/>
      <c r="BCJ739" s="15"/>
      <c r="BCK739" s="80"/>
      <c r="BCL739" s="52"/>
      <c r="BCM739" s="69"/>
      <c r="BCN739" s="69"/>
      <c r="BCO739" s="69"/>
      <c r="BCP739" s="107"/>
      <c r="BCQ739" s="2"/>
      <c r="BCR739" s="15"/>
      <c r="BCS739" s="15"/>
      <c r="BCT739" s="80"/>
      <c r="BCU739" s="52"/>
      <c r="BCV739" s="69"/>
      <c r="BCW739" s="69"/>
      <c r="BCX739" s="69"/>
      <c r="BCY739" s="107"/>
      <c r="BCZ739" s="2"/>
      <c r="BDA739" s="15"/>
      <c r="BDB739" s="15"/>
      <c r="BDC739" s="80"/>
      <c r="BDD739" s="52"/>
      <c r="BDE739" s="69"/>
      <c r="BDF739" s="69"/>
      <c r="BDG739" s="69"/>
      <c r="BDH739" s="107"/>
      <c r="BDI739" s="2"/>
      <c r="BDJ739" s="15"/>
      <c r="BDK739" s="15"/>
      <c r="BDL739" s="80"/>
      <c r="BDM739" s="52"/>
      <c r="BDN739" s="69"/>
      <c r="BDO739" s="69"/>
      <c r="BDP739" s="69"/>
      <c r="BDQ739" s="107"/>
      <c r="BDR739" s="2"/>
      <c r="BDS739" s="15"/>
      <c r="BDT739" s="15"/>
      <c r="BDU739" s="80"/>
      <c r="BDV739" s="52"/>
      <c r="BDW739" s="69"/>
      <c r="BDX739" s="69"/>
      <c r="BDY739" s="69"/>
      <c r="BDZ739" s="107"/>
      <c r="BEA739" s="2"/>
      <c r="BEB739" s="15"/>
      <c r="BEC739" s="15"/>
      <c r="BED739" s="80"/>
      <c r="BEE739" s="52"/>
      <c r="BEF739" s="69"/>
      <c r="BEG739" s="69"/>
      <c r="BEH739" s="69"/>
      <c r="BEI739" s="107"/>
      <c r="BEJ739" s="2"/>
      <c r="BEK739" s="15"/>
      <c r="BEL739" s="15"/>
      <c r="BEM739" s="80"/>
      <c r="BEN739" s="52"/>
      <c r="BEO739" s="69"/>
      <c r="BEP739" s="69"/>
      <c r="BEQ739" s="69"/>
      <c r="BER739" s="107"/>
      <c r="BES739" s="2"/>
      <c r="BET739" s="15"/>
      <c r="BEU739" s="15"/>
      <c r="BEV739" s="80"/>
      <c r="BEW739" s="52"/>
      <c r="BEX739" s="69"/>
      <c r="BEY739" s="69"/>
      <c r="BEZ739" s="69"/>
      <c r="BFA739" s="107"/>
      <c r="BFB739" s="2"/>
      <c r="BFC739" s="15"/>
      <c r="BFD739" s="15"/>
      <c r="BFE739" s="80"/>
      <c r="BFF739" s="52"/>
      <c r="BFG739" s="69"/>
      <c r="BFH739" s="69"/>
      <c r="BFI739" s="69"/>
      <c r="BFJ739" s="107"/>
      <c r="BFK739" s="2"/>
      <c r="BFL739" s="15"/>
      <c r="BFM739" s="15"/>
      <c r="BFN739" s="80"/>
      <c r="BFO739" s="52"/>
      <c r="BFP739" s="69"/>
      <c r="BFQ739" s="69"/>
      <c r="BFR739" s="69"/>
      <c r="BFS739" s="107"/>
      <c r="BFT739" s="2"/>
      <c r="BFU739" s="15"/>
      <c r="BFV739" s="15"/>
      <c r="BFW739" s="80"/>
      <c r="BFX739" s="52"/>
      <c r="BFY739" s="69"/>
      <c r="BFZ739" s="69"/>
      <c r="BGA739" s="69"/>
      <c r="BGB739" s="107"/>
      <c r="BGC739" s="2"/>
      <c r="BGD739" s="15"/>
      <c r="BGE739" s="15"/>
      <c r="BGF739" s="80"/>
      <c r="BGG739" s="52"/>
      <c r="BGH739" s="69"/>
      <c r="BGI739" s="69"/>
      <c r="BGJ739" s="69"/>
      <c r="BGK739" s="107"/>
      <c r="BGL739" s="2"/>
      <c r="BGM739" s="15"/>
      <c r="BGN739" s="15"/>
      <c r="BGO739" s="80"/>
      <c r="BGP739" s="52"/>
      <c r="BGQ739" s="69"/>
      <c r="BGR739" s="69"/>
      <c r="BGS739" s="69"/>
      <c r="BGT739" s="107"/>
      <c r="BGU739" s="2"/>
      <c r="BGV739" s="15"/>
      <c r="BGW739" s="15"/>
      <c r="BGX739" s="80"/>
      <c r="BGY739" s="52"/>
      <c r="BGZ739" s="69"/>
      <c r="BHA739" s="69"/>
      <c r="BHB739" s="69"/>
      <c r="BHC739" s="107"/>
      <c r="BHD739" s="2"/>
      <c r="BHE739" s="15"/>
      <c r="BHF739" s="15"/>
      <c r="BHG739" s="80"/>
      <c r="BHH739" s="52"/>
      <c r="BHI739" s="69"/>
      <c r="BHJ739" s="69"/>
      <c r="BHK739" s="69"/>
      <c r="BHL739" s="107"/>
      <c r="BHM739" s="2"/>
      <c r="BHN739" s="15"/>
      <c r="BHO739" s="15"/>
      <c r="BHP739" s="80"/>
      <c r="BHQ739" s="52"/>
      <c r="BHR739" s="69"/>
      <c r="BHS739" s="69"/>
      <c r="BHT739" s="69"/>
      <c r="BHU739" s="107"/>
      <c r="BHV739" s="2"/>
      <c r="BHW739" s="15"/>
      <c r="BHX739" s="15"/>
      <c r="BHY739" s="80"/>
      <c r="BHZ739" s="52"/>
      <c r="BIA739" s="69"/>
      <c r="BIB739" s="69"/>
      <c r="BIC739" s="69"/>
      <c r="BID739" s="107"/>
      <c r="BIE739" s="2"/>
      <c r="BIF739" s="15"/>
      <c r="BIG739" s="15"/>
      <c r="BIH739" s="80"/>
      <c r="BII739" s="52"/>
      <c r="BIJ739" s="69"/>
      <c r="BIK739" s="69"/>
      <c r="BIL739" s="69"/>
      <c r="BIM739" s="107"/>
      <c r="BIN739" s="2"/>
      <c r="BIO739" s="15"/>
      <c r="BIP739" s="15"/>
      <c r="BIQ739" s="80"/>
      <c r="BIR739" s="52"/>
      <c r="BIS739" s="69"/>
      <c r="BIT739" s="69"/>
      <c r="BIU739" s="69"/>
      <c r="BIV739" s="107"/>
      <c r="BIW739" s="2"/>
      <c r="BIX739" s="15"/>
      <c r="BIY739" s="15"/>
      <c r="BIZ739" s="80"/>
      <c r="BJA739" s="52"/>
      <c r="BJB739" s="69"/>
      <c r="BJC739" s="69"/>
      <c r="BJD739" s="69"/>
      <c r="BJE739" s="107"/>
      <c r="BJF739" s="2"/>
      <c r="BJG739" s="15"/>
      <c r="BJH739" s="15"/>
      <c r="BJI739" s="80"/>
      <c r="BJJ739" s="52"/>
      <c r="BJK739" s="69"/>
      <c r="BJL739" s="69"/>
      <c r="BJM739" s="69"/>
      <c r="BJN739" s="107"/>
      <c r="BJO739" s="2"/>
      <c r="BJP739" s="15"/>
      <c r="BJQ739" s="15"/>
      <c r="BJR739" s="80"/>
      <c r="BJS739" s="52"/>
      <c r="BJT739" s="69"/>
      <c r="BJU739" s="69"/>
      <c r="BJV739" s="69"/>
      <c r="BJW739" s="107"/>
      <c r="BJX739" s="2"/>
      <c r="BJY739" s="15"/>
      <c r="BJZ739" s="15"/>
      <c r="BKA739" s="80"/>
      <c r="BKB739" s="52"/>
      <c r="BKC739" s="69"/>
      <c r="BKD739" s="69"/>
      <c r="BKE739" s="69"/>
      <c r="BKF739" s="107"/>
      <c r="BKG739" s="2"/>
      <c r="BKH739" s="15"/>
      <c r="BKI739" s="15"/>
      <c r="BKJ739" s="80"/>
      <c r="BKK739" s="52"/>
      <c r="BKL739" s="69"/>
      <c r="BKM739" s="69"/>
      <c r="BKN739" s="69"/>
      <c r="BKO739" s="107"/>
      <c r="BKP739" s="2"/>
      <c r="BKQ739" s="15"/>
      <c r="BKR739" s="15"/>
      <c r="BKS739" s="80"/>
      <c r="BKT739" s="52"/>
      <c r="BKU739" s="69"/>
      <c r="BKV739" s="69"/>
      <c r="BKW739" s="69"/>
      <c r="BKX739" s="107"/>
      <c r="BKY739" s="2"/>
      <c r="BKZ739" s="15"/>
      <c r="BLA739" s="15"/>
      <c r="BLB739" s="80"/>
      <c r="BLC739" s="52"/>
      <c r="BLD739" s="69"/>
      <c r="BLE739" s="69"/>
      <c r="BLF739" s="69"/>
      <c r="BLG739" s="107"/>
      <c r="BLH739" s="2"/>
      <c r="BLI739" s="15"/>
      <c r="BLJ739" s="15"/>
      <c r="BLK739" s="80"/>
      <c r="BLL739" s="52"/>
      <c r="BLM739" s="69"/>
      <c r="BLN739" s="69"/>
      <c r="BLO739" s="69"/>
      <c r="BLP739" s="107"/>
      <c r="BLQ739" s="2"/>
      <c r="BLR739" s="15"/>
      <c r="BLS739" s="15"/>
      <c r="BLT739" s="80"/>
      <c r="BLU739" s="52"/>
      <c r="BLV739" s="69"/>
      <c r="BLW739" s="69"/>
      <c r="BLX739" s="69"/>
      <c r="BLY739" s="107"/>
      <c r="BLZ739" s="2"/>
      <c r="BMA739" s="15"/>
      <c r="BMB739" s="15"/>
      <c r="BMC739" s="80"/>
      <c r="BMD739" s="52"/>
      <c r="BME739" s="69"/>
      <c r="BMF739" s="69"/>
      <c r="BMG739" s="69"/>
      <c r="BMH739" s="107"/>
      <c r="BMI739" s="2"/>
      <c r="BMJ739" s="15"/>
      <c r="BMK739" s="15"/>
      <c r="BML739" s="80"/>
      <c r="BMM739" s="52"/>
      <c r="BMN739" s="69"/>
      <c r="BMO739" s="69"/>
      <c r="BMP739" s="69"/>
      <c r="BMQ739" s="107"/>
      <c r="BMR739" s="2"/>
      <c r="BMS739" s="15"/>
      <c r="BMT739" s="15"/>
      <c r="BMU739" s="80"/>
      <c r="BMV739" s="52"/>
      <c r="BMW739" s="69"/>
      <c r="BMX739" s="69"/>
      <c r="BMY739" s="69"/>
      <c r="BMZ739" s="107"/>
      <c r="BNA739" s="2"/>
      <c r="BNB739" s="15"/>
      <c r="BNC739" s="15"/>
      <c r="BND739" s="80"/>
      <c r="BNE739" s="52"/>
      <c r="BNF739" s="69"/>
      <c r="BNG739" s="69"/>
      <c r="BNH739" s="69"/>
      <c r="BNI739" s="107"/>
      <c r="BNJ739" s="2"/>
      <c r="BNK739" s="15"/>
      <c r="BNL739" s="15"/>
      <c r="BNM739" s="80"/>
      <c r="BNN739" s="52"/>
      <c r="BNO739" s="69"/>
      <c r="BNP739" s="69"/>
      <c r="BNQ739" s="69"/>
      <c r="BNR739" s="107"/>
      <c r="BNS739" s="2"/>
      <c r="BNT739" s="15"/>
      <c r="BNU739" s="15"/>
      <c r="BNV739" s="80"/>
      <c r="BNW739" s="52"/>
      <c r="BNX739" s="69"/>
      <c r="BNY739" s="69"/>
      <c r="BNZ739" s="69"/>
      <c r="BOA739" s="107"/>
      <c r="BOB739" s="2"/>
      <c r="BOC739" s="15"/>
      <c r="BOD739" s="15"/>
      <c r="BOE739" s="80"/>
      <c r="BOF739" s="52"/>
      <c r="BOG739" s="69"/>
      <c r="BOH739" s="69"/>
      <c r="BOI739" s="69"/>
      <c r="BOJ739" s="107"/>
      <c r="BOK739" s="2"/>
      <c r="BOL739" s="15"/>
      <c r="BOM739" s="15"/>
      <c r="BON739" s="80"/>
      <c r="BOO739" s="52"/>
      <c r="BOP739" s="69"/>
      <c r="BOQ739" s="69"/>
      <c r="BOR739" s="69"/>
      <c r="BOS739" s="107"/>
      <c r="BOT739" s="2"/>
      <c r="BOU739" s="15"/>
      <c r="BOV739" s="15"/>
      <c r="BOW739" s="80"/>
      <c r="BOX739" s="52"/>
      <c r="BOY739" s="69"/>
      <c r="BOZ739" s="69"/>
      <c r="BPA739" s="69"/>
      <c r="BPB739" s="107"/>
      <c r="BPC739" s="2"/>
      <c r="BPD739" s="15"/>
      <c r="BPE739" s="15"/>
      <c r="BPF739" s="80"/>
      <c r="BPG739" s="52"/>
      <c r="BPH739" s="69"/>
      <c r="BPI739" s="69"/>
      <c r="BPJ739" s="69"/>
      <c r="BPK739" s="107"/>
      <c r="BPL739" s="2"/>
      <c r="BPM739" s="15"/>
      <c r="BPN739" s="15"/>
      <c r="BPO739" s="80"/>
      <c r="BPP739" s="52"/>
      <c r="BPQ739" s="69"/>
      <c r="BPR739" s="69"/>
      <c r="BPS739" s="69"/>
      <c r="BPT739" s="107"/>
      <c r="BPU739" s="2"/>
      <c r="BPV739" s="15"/>
      <c r="BPW739" s="15"/>
      <c r="BPX739" s="80"/>
      <c r="BPY739" s="52"/>
      <c r="BPZ739" s="69"/>
      <c r="BQA739" s="69"/>
      <c r="BQB739" s="69"/>
      <c r="BQC739" s="107"/>
      <c r="BQD739" s="2"/>
      <c r="BQE739" s="15"/>
      <c r="BQF739" s="15"/>
      <c r="BQG739" s="80"/>
      <c r="BQH739" s="52"/>
      <c r="BQI739" s="69"/>
      <c r="BQJ739" s="69"/>
      <c r="BQK739" s="69"/>
      <c r="BQL739" s="107"/>
      <c r="BQM739" s="2"/>
      <c r="BQN739" s="15"/>
      <c r="BQO739" s="15"/>
      <c r="BQP739" s="80"/>
      <c r="BQQ739" s="52"/>
      <c r="BQR739" s="69"/>
      <c r="BQS739" s="69"/>
      <c r="BQT739" s="69"/>
      <c r="BQU739" s="107"/>
      <c r="BQV739" s="2"/>
      <c r="BQW739" s="15"/>
      <c r="BQX739" s="15"/>
      <c r="BQY739" s="80"/>
      <c r="BQZ739" s="52"/>
      <c r="BRA739" s="69"/>
      <c r="BRB739" s="69"/>
      <c r="BRC739" s="69"/>
      <c r="BRD739" s="107"/>
      <c r="BRE739" s="2"/>
      <c r="BRF739" s="15"/>
      <c r="BRG739" s="15"/>
      <c r="BRH739" s="80"/>
      <c r="BRI739" s="52"/>
      <c r="BRJ739" s="69"/>
      <c r="BRK739" s="69"/>
      <c r="BRL739" s="69"/>
      <c r="BRM739" s="107"/>
      <c r="BRN739" s="2"/>
      <c r="BRO739" s="15"/>
      <c r="BRP739" s="15"/>
      <c r="BRQ739" s="80"/>
      <c r="BRR739" s="52"/>
      <c r="BRS739" s="69"/>
      <c r="BRT739" s="69"/>
      <c r="BRU739" s="69"/>
      <c r="BRV739" s="107"/>
      <c r="BRW739" s="2"/>
      <c r="BRX739" s="15"/>
      <c r="BRY739" s="15"/>
      <c r="BRZ739" s="80"/>
      <c r="BSA739" s="52"/>
      <c r="BSB739" s="69"/>
      <c r="BSC739" s="69"/>
      <c r="BSD739" s="69"/>
      <c r="BSE739" s="107"/>
      <c r="BSF739" s="2"/>
      <c r="BSG739" s="15"/>
      <c r="BSH739" s="15"/>
      <c r="BSI739" s="80"/>
      <c r="BSJ739" s="52"/>
      <c r="BSK739" s="69"/>
      <c r="BSL739" s="69"/>
      <c r="BSM739" s="69"/>
      <c r="BSN739" s="107"/>
      <c r="BSO739" s="2"/>
      <c r="BSP739" s="15"/>
      <c r="BSQ739" s="15"/>
      <c r="BSR739" s="80"/>
      <c r="BSS739" s="52"/>
      <c r="BST739" s="69"/>
      <c r="BSU739" s="69"/>
      <c r="BSV739" s="69"/>
      <c r="BSW739" s="107"/>
      <c r="BSX739" s="2"/>
      <c r="BSY739" s="15"/>
      <c r="BSZ739" s="15"/>
      <c r="BTA739" s="80"/>
      <c r="BTB739" s="52"/>
      <c r="BTC739" s="69"/>
      <c r="BTD739" s="69"/>
      <c r="BTE739" s="69"/>
      <c r="BTF739" s="107"/>
      <c r="BTG739" s="2"/>
      <c r="BTH739" s="15"/>
      <c r="BTI739" s="15"/>
      <c r="BTJ739" s="80"/>
      <c r="BTK739" s="52"/>
      <c r="BTL739" s="69"/>
      <c r="BTM739" s="69"/>
      <c r="BTN739" s="69"/>
      <c r="BTO739" s="107"/>
      <c r="BTP739" s="2"/>
      <c r="BTQ739" s="15"/>
      <c r="BTR739" s="15"/>
      <c r="BTS739" s="80"/>
      <c r="BTT739" s="52"/>
      <c r="BTU739" s="69"/>
      <c r="BTV739" s="69"/>
      <c r="BTW739" s="69"/>
      <c r="BTX739" s="107"/>
      <c r="BTY739" s="2"/>
      <c r="BTZ739" s="15"/>
      <c r="BUA739" s="15"/>
      <c r="BUB739" s="80"/>
      <c r="BUC739" s="52"/>
      <c r="BUD739" s="69"/>
      <c r="BUE739" s="69"/>
      <c r="BUF739" s="69"/>
      <c r="BUG739" s="107"/>
      <c r="BUH739" s="2"/>
      <c r="BUI739" s="15"/>
      <c r="BUJ739" s="15"/>
      <c r="BUK739" s="80"/>
      <c r="BUL739" s="52"/>
      <c r="BUM739" s="69"/>
      <c r="BUN739" s="69"/>
      <c r="BUO739" s="69"/>
      <c r="BUP739" s="107"/>
      <c r="BUQ739" s="2"/>
      <c r="BUR739" s="15"/>
      <c r="BUS739" s="15"/>
      <c r="BUT739" s="80"/>
      <c r="BUU739" s="52"/>
      <c r="BUV739" s="69"/>
      <c r="BUW739" s="69"/>
      <c r="BUX739" s="69"/>
      <c r="BUY739" s="107"/>
      <c r="BUZ739" s="2"/>
      <c r="BVA739" s="15"/>
      <c r="BVB739" s="15"/>
      <c r="BVC739" s="80"/>
      <c r="BVD739" s="52"/>
      <c r="BVE739" s="69"/>
      <c r="BVF739" s="69"/>
      <c r="BVG739" s="69"/>
      <c r="BVH739" s="107"/>
      <c r="BVI739" s="2"/>
      <c r="BVJ739" s="15"/>
      <c r="BVK739" s="15"/>
      <c r="BVL739" s="80"/>
      <c r="BVM739" s="52"/>
      <c r="BVN739" s="69"/>
      <c r="BVO739" s="69"/>
      <c r="BVP739" s="69"/>
      <c r="BVQ739" s="107"/>
      <c r="BVR739" s="2"/>
      <c r="BVS739" s="15"/>
      <c r="BVT739" s="15"/>
      <c r="BVU739" s="80"/>
      <c r="BVV739" s="52"/>
      <c r="BVW739" s="69"/>
      <c r="BVX739" s="69"/>
      <c r="BVY739" s="69"/>
      <c r="BVZ739" s="107"/>
      <c r="BWA739" s="2"/>
      <c r="BWB739" s="15"/>
      <c r="BWC739" s="15"/>
      <c r="BWD739" s="80"/>
      <c r="BWE739" s="52"/>
      <c r="BWF739" s="69"/>
      <c r="BWG739" s="69"/>
      <c r="BWH739" s="69"/>
      <c r="BWI739" s="107"/>
      <c r="BWJ739" s="2"/>
      <c r="BWK739" s="15"/>
      <c r="BWL739" s="15"/>
      <c r="BWM739" s="80"/>
      <c r="BWN739" s="52"/>
      <c r="BWO739" s="69"/>
      <c r="BWP739" s="69"/>
      <c r="BWQ739" s="69"/>
      <c r="BWR739" s="107"/>
      <c r="BWS739" s="2"/>
      <c r="BWT739" s="15"/>
      <c r="BWU739" s="15"/>
      <c r="BWV739" s="80"/>
      <c r="BWW739" s="52"/>
      <c r="BWX739" s="69"/>
      <c r="BWY739" s="69"/>
      <c r="BWZ739" s="69"/>
      <c r="BXA739" s="107"/>
      <c r="BXB739" s="2"/>
      <c r="BXC739" s="15"/>
      <c r="BXD739" s="15"/>
      <c r="BXE739" s="80"/>
      <c r="BXF739" s="52"/>
      <c r="BXG739" s="69"/>
      <c r="BXH739" s="69"/>
      <c r="BXI739" s="69"/>
      <c r="BXJ739" s="107"/>
      <c r="BXK739" s="2"/>
      <c r="BXL739" s="15"/>
      <c r="BXM739" s="15"/>
      <c r="BXN739" s="80"/>
      <c r="BXO739" s="52"/>
      <c r="BXP739" s="69"/>
      <c r="BXQ739" s="69"/>
      <c r="BXR739" s="69"/>
      <c r="BXS739" s="107"/>
      <c r="BXT739" s="2"/>
      <c r="BXU739" s="15"/>
      <c r="BXV739" s="15"/>
      <c r="BXW739" s="80"/>
      <c r="BXX739" s="52"/>
      <c r="BXY739" s="69"/>
      <c r="BXZ739" s="69"/>
      <c r="BYA739" s="69"/>
      <c r="BYB739" s="107"/>
      <c r="BYC739" s="2"/>
      <c r="BYD739" s="15"/>
      <c r="BYE739" s="15"/>
      <c r="BYF739" s="80"/>
      <c r="BYG739" s="52"/>
      <c r="BYH739" s="69"/>
      <c r="BYI739" s="69"/>
      <c r="BYJ739" s="69"/>
      <c r="BYK739" s="107"/>
      <c r="BYL739" s="2"/>
      <c r="BYM739" s="15"/>
      <c r="BYN739" s="15"/>
      <c r="BYO739" s="80"/>
      <c r="BYP739" s="52"/>
      <c r="BYQ739" s="69"/>
      <c r="BYR739" s="69"/>
      <c r="BYS739" s="69"/>
      <c r="BYT739" s="107"/>
      <c r="BYU739" s="2"/>
      <c r="BYV739" s="15"/>
      <c r="BYW739" s="15"/>
      <c r="BYX739" s="80"/>
      <c r="BYY739" s="52"/>
      <c r="BYZ739" s="69"/>
      <c r="BZA739" s="69"/>
      <c r="BZB739" s="69"/>
      <c r="BZC739" s="107"/>
      <c r="BZD739" s="2"/>
      <c r="BZE739" s="15"/>
      <c r="BZF739" s="15"/>
      <c r="BZG739" s="80"/>
      <c r="BZH739" s="52"/>
      <c r="BZI739" s="69"/>
      <c r="BZJ739" s="69"/>
      <c r="BZK739" s="69"/>
      <c r="BZL739" s="107"/>
      <c r="BZM739" s="2"/>
      <c r="BZN739" s="15"/>
      <c r="BZO739" s="15"/>
      <c r="BZP739" s="80"/>
      <c r="BZQ739" s="52"/>
      <c r="BZR739" s="69"/>
      <c r="BZS739" s="69"/>
      <c r="BZT739" s="69"/>
      <c r="BZU739" s="107"/>
      <c r="BZV739" s="2"/>
      <c r="BZW739" s="15"/>
      <c r="BZX739" s="15"/>
      <c r="BZY739" s="80"/>
      <c r="BZZ739" s="52"/>
      <c r="CAA739" s="69"/>
      <c r="CAB739" s="69"/>
      <c r="CAC739" s="69"/>
      <c r="CAD739" s="107"/>
      <c r="CAE739" s="2"/>
      <c r="CAF739" s="15"/>
      <c r="CAG739" s="15"/>
      <c r="CAH739" s="80"/>
      <c r="CAI739" s="52"/>
      <c r="CAJ739" s="69"/>
      <c r="CAK739" s="69"/>
      <c r="CAL739" s="69"/>
      <c r="CAM739" s="107"/>
      <c r="CAN739" s="2"/>
      <c r="CAO739" s="15"/>
      <c r="CAP739" s="15"/>
      <c r="CAQ739" s="80"/>
      <c r="CAR739" s="52"/>
      <c r="CAS739" s="69"/>
      <c r="CAT739" s="69"/>
      <c r="CAU739" s="69"/>
      <c r="CAV739" s="107"/>
      <c r="CAW739" s="2"/>
      <c r="CAX739" s="15"/>
      <c r="CAY739" s="15"/>
      <c r="CAZ739" s="80"/>
      <c r="CBA739" s="52"/>
      <c r="CBB739" s="69"/>
      <c r="CBC739" s="69"/>
      <c r="CBD739" s="69"/>
      <c r="CBE739" s="107"/>
      <c r="CBF739" s="2"/>
      <c r="CBG739" s="15"/>
      <c r="CBH739" s="15"/>
      <c r="CBI739" s="80"/>
      <c r="CBJ739" s="52"/>
      <c r="CBK739" s="69"/>
      <c r="CBL739" s="69"/>
      <c r="CBM739" s="69"/>
      <c r="CBN739" s="107"/>
      <c r="CBO739" s="2"/>
      <c r="CBP739" s="15"/>
      <c r="CBQ739" s="15"/>
      <c r="CBR739" s="80"/>
      <c r="CBS739" s="52"/>
      <c r="CBT739" s="69"/>
      <c r="CBU739" s="69"/>
      <c r="CBV739" s="69"/>
      <c r="CBW739" s="107"/>
      <c r="CBX739" s="2"/>
      <c r="CBY739" s="15"/>
      <c r="CBZ739" s="15"/>
      <c r="CCA739" s="80"/>
      <c r="CCB739" s="52"/>
      <c r="CCC739" s="69"/>
      <c r="CCD739" s="69"/>
      <c r="CCE739" s="69"/>
      <c r="CCF739" s="107"/>
      <c r="CCG739" s="2"/>
      <c r="CCH739" s="15"/>
      <c r="CCI739" s="15"/>
      <c r="CCJ739" s="80"/>
      <c r="CCK739" s="52"/>
      <c r="CCL739" s="69"/>
      <c r="CCM739" s="69"/>
      <c r="CCN739" s="69"/>
      <c r="CCO739" s="107"/>
      <c r="CCP739" s="2"/>
      <c r="CCQ739" s="15"/>
      <c r="CCR739" s="15"/>
      <c r="CCS739" s="80"/>
      <c r="CCT739" s="52"/>
      <c r="CCU739" s="69"/>
      <c r="CCV739" s="69"/>
      <c r="CCW739" s="69"/>
      <c r="CCX739" s="107"/>
      <c r="CCY739" s="2"/>
      <c r="CCZ739" s="15"/>
      <c r="CDA739" s="15"/>
      <c r="CDB739" s="80"/>
      <c r="CDC739" s="52"/>
      <c r="CDD739" s="69"/>
      <c r="CDE739" s="69"/>
      <c r="CDF739" s="69"/>
      <c r="CDG739" s="107"/>
      <c r="CDH739" s="2"/>
      <c r="CDI739" s="15"/>
      <c r="CDJ739" s="15"/>
      <c r="CDK739" s="80"/>
      <c r="CDL739" s="52"/>
      <c r="CDM739" s="69"/>
      <c r="CDN739" s="69"/>
      <c r="CDO739" s="69"/>
      <c r="CDP739" s="107"/>
      <c r="CDQ739" s="2"/>
      <c r="CDR739" s="15"/>
      <c r="CDS739" s="15"/>
      <c r="CDT739" s="80"/>
      <c r="CDU739" s="52"/>
      <c r="CDV739" s="69"/>
      <c r="CDW739" s="69"/>
      <c r="CDX739" s="69"/>
      <c r="CDY739" s="107"/>
      <c r="CDZ739" s="2"/>
      <c r="CEA739" s="15"/>
      <c r="CEB739" s="15"/>
      <c r="CEC739" s="80"/>
      <c r="CED739" s="52"/>
      <c r="CEE739" s="69"/>
      <c r="CEF739" s="69"/>
      <c r="CEG739" s="69"/>
      <c r="CEH739" s="107"/>
      <c r="CEI739" s="2"/>
      <c r="CEJ739" s="15"/>
      <c r="CEK739" s="15"/>
      <c r="CEL739" s="80"/>
      <c r="CEM739" s="52"/>
      <c r="CEN739" s="69"/>
      <c r="CEO739" s="69"/>
      <c r="CEP739" s="69"/>
      <c r="CEQ739" s="107"/>
      <c r="CER739" s="2"/>
      <c r="CES739" s="15"/>
      <c r="CET739" s="15"/>
      <c r="CEU739" s="80"/>
      <c r="CEV739" s="52"/>
      <c r="CEW739" s="69"/>
      <c r="CEX739" s="69"/>
      <c r="CEY739" s="69"/>
      <c r="CEZ739" s="107"/>
      <c r="CFA739" s="2"/>
      <c r="CFB739" s="15"/>
      <c r="CFC739" s="15"/>
      <c r="CFD739" s="80"/>
      <c r="CFE739" s="52"/>
      <c r="CFF739" s="69"/>
      <c r="CFG739" s="69"/>
      <c r="CFH739" s="69"/>
      <c r="CFI739" s="107"/>
      <c r="CFJ739" s="2"/>
      <c r="CFK739" s="15"/>
      <c r="CFL739" s="15"/>
      <c r="CFM739" s="80"/>
      <c r="CFN739" s="52"/>
      <c r="CFO739" s="69"/>
      <c r="CFP739" s="69"/>
      <c r="CFQ739" s="69"/>
      <c r="CFR739" s="107"/>
      <c r="CFS739" s="2"/>
      <c r="CFT739" s="15"/>
      <c r="CFU739" s="15"/>
      <c r="CFV739" s="80"/>
      <c r="CFW739" s="52"/>
      <c r="CFX739" s="69"/>
      <c r="CFY739" s="69"/>
      <c r="CFZ739" s="69"/>
      <c r="CGA739" s="107"/>
      <c r="CGB739" s="2"/>
      <c r="CGC739" s="15"/>
      <c r="CGD739" s="15"/>
      <c r="CGE739" s="80"/>
      <c r="CGF739" s="52"/>
      <c r="CGG739" s="69"/>
      <c r="CGH739" s="69"/>
      <c r="CGI739" s="69"/>
      <c r="CGJ739" s="107"/>
      <c r="CGK739" s="2"/>
      <c r="CGL739" s="15"/>
      <c r="CGM739" s="15"/>
      <c r="CGN739" s="80"/>
      <c r="CGO739" s="52"/>
      <c r="CGP739" s="69"/>
      <c r="CGQ739" s="69"/>
      <c r="CGR739" s="69"/>
      <c r="CGS739" s="107"/>
      <c r="CGT739" s="2"/>
      <c r="CGU739" s="15"/>
      <c r="CGV739" s="15"/>
      <c r="CGW739" s="80"/>
      <c r="CGX739" s="52"/>
      <c r="CGY739" s="69"/>
      <c r="CGZ739" s="69"/>
      <c r="CHA739" s="69"/>
      <c r="CHB739" s="107"/>
      <c r="CHC739" s="2"/>
      <c r="CHD739" s="15"/>
      <c r="CHE739" s="15"/>
      <c r="CHF739" s="80"/>
      <c r="CHG739" s="52"/>
      <c r="CHH739" s="69"/>
      <c r="CHI739" s="69"/>
      <c r="CHJ739" s="69"/>
      <c r="CHK739" s="107"/>
      <c r="CHL739" s="2"/>
      <c r="CHM739" s="15"/>
      <c r="CHN739" s="15"/>
      <c r="CHO739" s="80"/>
      <c r="CHP739" s="52"/>
      <c r="CHQ739" s="69"/>
      <c r="CHR739" s="69"/>
      <c r="CHS739" s="69"/>
      <c r="CHT739" s="107"/>
      <c r="CHU739" s="2"/>
      <c r="CHV739" s="15"/>
      <c r="CHW739" s="15"/>
      <c r="CHX739" s="80"/>
      <c r="CHY739" s="52"/>
      <c r="CHZ739" s="69"/>
      <c r="CIA739" s="69"/>
      <c r="CIB739" s="69"/>
      <c r="CIC739" s="107"/>
      <c r="CID739" s="2"/>
      <c r="CIE739" s="15"/>
      <c r="CIF739" s="15"/>
      <c r="CIG739" s="80"/>
      <c r="CIH739" s="52"/>
      <c r="CII739" s="69"/>
      <c r="CIJ739" s="69"/>
      <c r="CIK739" s="69"/>
      <c r="CIL739" s="107"/>
      <c r="CIM739" s="2"/>
      <c r="CIN739" s="15"/>
      <c r="CIO739" s="15"/>
      <c r="CIP739" s="80"/>
      <c r="CIQ739" s="52"/>
      <c r="CIR739" s="69"/>
      <c r="CIS739" s="69"/>
      <c r="CIT739" s="69"/>
      <c r="CIU739" s="107"/>
      <c r="CIV739" s="2"/>
      <c r="CIW739" s="15"/>
      <c r="CIX739" s="15"/>
      <c r="CIY739" s="80"/>
      <c r="CIZ739" s="52"/>
      <c r="CJA739" s="69"/>
      <c r="CJB739" s="69"/>
      <c r="CJC739" s="69"/>
      <c r="CJD739" s="107"/>
      <c r="CJE739" s="2"/>
      <c r="CJF739" s="15"/>
      <c r="CJG739" s="15"/>
      <c r="CJH739" s="80"/>
      <c r="CJI739" s="52"/>
      <c r="CJJ739" s="69"/>
      <c r="CJK739" s="69"/>
      <c r="CJL739" s="69"/>
      <c r="CJM739" s="107"/>
      <c r="CJN739" s="2"/>
      <c r="CJO739" s="15"/>
      <c r="CJP739" s="15"/>
      <c r="CJQ739" s="80"/>
      <c r="CJR739" s="52"/>
      <c r="CJS739" s="69"/>
      <c r="CJT739" s="69"/>
      <c r="CJU739" s="69"/>
      <c r="CJV739" s="107"/>
      <c r="CJW739" s="2"/>
      <c r="CJX739" s="15"/>
      <c r="CJY739" s="15"/>
      <c r="CJZ739" s="80"/>
      <c r="CKA739" s="52"/>
      <c r="CKB739" s="69"/>
      <c r="CKC739" s="69"/>
      <c r="CKD739" s="69"/>
      <c r="CKE739" s="107"/>
      <c r="CKF739" s="2"/>
      <c r="CKG739" s="15"/>
      <c r="CKH739" s="15"/>
      <c r="CKI739" s="80"/>
      <c r="CKJ739" s="52"/>
      <c r="CKK739" s="69"/>
      <c r="CKL739" s="69"/>
      <c r="CKM739" s="69"/>
      <c r="CKN739" s="107"/>
      <c r="CKO739" s="2"/>
      <c r="CKP739" s="15"/>
      <c r="CKQ739" s="15"/>
      <c r="CKR739" s="80"/>
      <c r="CKS739" s="52"/>
      <c r="CKT739" s="69"/>
      <c r="CKU739" s="69"/>
      <c r="CKV739" s="69"/>
      <c r="CKW739" s="107"/>
      <c r="CKX739" s="2"/>
      <c r="CKY739" s="15"/>
      <c r="CKZ739" s="15"/>
      <c r="CLA739" s="80"/>
      <c r="CLB739" s="52"/>
      <c r="CLC739" s="69"/>
      <c r="CLD739" s="69"/>
      <c r="CLE739" s="69"/>
      <c r="CLF739" s="107"/>
      <c r="CLG739" s="2"/>
      <c r="CLH739" s="15"/>
      <c r="CLI739" s="15"/>
      <c r="CLJ739" s="80"/>
      <c r="CLK739" s="52"/>
      <c r="CLL739" s="69"/>
      <c r="CLM739" s="69"/>
      <c r="CLN739" s="69"/>
      <c r="CLO739" s="107"/>
      <c r="CLP739" s="2"/>
      <c r="CLQ739" s="15"/>
      <c r="CLR739" s="15"/>
      <c r="CLS739" s="80"/>
      <c r="CLT739" s="52"/>
      <c r="CLU739" s="69"/>
      <c r="CLV739" s="69"/>
      <c r="CLW739" s="69"/>
      <c r="CLX739" s="107"/>
      <c r="CLY739" s="2"/>
      <c r="CLZ739" s="15"/>
      <c r="CMA739" s="15"/>
      <c r="CMB739" s="80"/>
      <c r="CMC739" s="52"/>
      <c r="CMD739" s="69"/>
      <c r="CME739" s="69"/>
      <c r="CMF739" s="69"/>
      <c r="CMG739" s="107"/>
      <c r="CMH739" s="2"/>
      <c r="CMI739" s="15"/>
      <c r="CMJ739" s="15"/>
      <c r="CMK739" s="80"/>
      <c r="CML739" s="52"/>
      <c r="CMM739" s="69"/>
      <c r="CMN739" s="69"/>
      <c r="CMO739" s="69"/>
      <c r="CMP739" s="107"/>
      <c r="CMQ739" s="2"/>
      <c r="CMR739" s="15"/>
      <c r="CMS739" s="15"/>
      <c r="CMT739" s="80"/>
      <c r="CMU739" s="52"/>
      <c r="CMV739" s="69"/>
      <c r="CMW739" s="69"/>
      <c r="CMX739" s="69"/>
      <c r="CMY739" s="107"/>
      <c r="CMZ739" s="2"/>
      <c r="CNA739" s="15"/>
      <c r="CNB739" s="15"/>
      <c r="CNC739" s="80"/>
      <c r="CND739" s="52"/>
      <c r="CNE739" s="69"/>
      <c r="CNF739" s="69"/>
      <c r="CNG739" s="69"/>
      <c r="CNH739" s="107"/>
      <c r="CNI739" s="2"/>
      <c r="CNJ739" s="15"/>
      <c r="CNK739" s="15"/>
      <c r="CNL739" s="80"/>
      <c r="CNM739" s="52"/>
      <c r="CNN739" s="69"/>
      <c r="CNO739" s="69"/>
      <c r="CNP739" s="69"/>
      <c r="CNQ739" s="107"/>
      <c r="CNR739" s="2"/>
      <c r="CNS739" s="15"/>
      <c r="CNT739" s="15"/>
      <c r="CNU739" s="80"/>
      <c r="CNV739" s="52"/>
      <c r="CNW739" s="69"/>
      <c r="CNX739" s="69"/>
      <c r="CNY739" s="69"/>
      <c r="CNZ739" s="107"/>
      <c r="COA739" s="2"/>
      <c r="COB739" s="15"/>
      <c r="COC739" s="15"/>
      <c r="COD739" s="80"/>
      <c r="COE739" s="52"/>
      <c r="COF739" s="69"/>
      <c r="COG739" s="69"/>
      <c r="COH739" s="69"/>
      <c r="COI739" s="107"/>
      <c r="COJ739" s="2"/>
      <c r="COK739" s="15"/>
      <c r="COL739" s="15"/>
      <c r="COM739" s="80"/>
      <c r="CON739" s="52"/>
      <c r="COO739" s="69"/>
      <c r="COP739" s="69"/>
      <c r="COQ739" s="69"/>
      <c r="COR739" s="107"/>
      <c r="COS739" s="2"/>
      <c r="COT739" s="15"/>
      <c r="COU739" s="15"/>
      <c r="COV739" s="80"/>
      <c r="COW739" s="52"/>
      <c r="COX739" s="69"/>
      <c r="COY739" s="69"/>
      <c r="COZ739" s="69"/>
      <c r="CPA739" s="107"/>
      <c r="CPB739" s="2"/>
      <c r="CPC739" s="15"/>
      <c r="CPD739" s="15"/>
      <c r="CPE739" s="80"/>
      <c r="CPF739" s="52"/>
      <c r="CPG739" s="69"/>
      <c r="CPH739" s="69"/>
      <c r="CPI739" s="69"/>
      <c r="CPJ739" s="107"/>
      <c r="CPK739" s="2"/>
      <c r="CPL739" s="15"/>
      <c r="CPM739" s="15"/>
      <c r="CPN739" s="80"/>
      <c r="CPO739" s="52"/>
      <c r="CPP739" s="69"/>
      <c r="CPQ739" s="69"/>
      <c r="CPR739" s="69"/>
      <c r="CPS739" s="107"/>
      <c r="CPT739" s="2"/>
      <c r="CPU739" s="15"/>
      <c r="CPV739" s="15"/>
      <c r="CPW739" s="80"/>
      <c r="CPX739" s="52"/>
      <c r="CPY739" s="69"/>
      <c r="CPZ739" s="69"/>
      <c r="CQA739" s="69"/>
      <c r="CQB739" s="107"/>
      <c r="CQC739" s="2"/>
      <c r="CQD739" s="15"/>
      <c r="CQE739" s="15"/>
      <c r="CQF739" s="80"/>
      <c r="CQG739" s="52"/>
      <c r="CQH739" s="69"/>
      <c r="CQI739" s="69"/>
      <c r="CQJ739" s="69"/>
      <c r="CQK739" s="107"/>
      <c r="CQL739" s="2"/>
      <c r="CQM739" s="15"/>
      <c r="CQN739" s="15"/>
      <c r="CQO739" s="80"/>
      <c r="CQP739" s="52"/>
      <c r="CQQ739" s="69"/>
      <c r="CQR739" s="69"/>
      <c r="CQS739" s="69"/>
      <c r="CQT739" s="107"/>
      <c r="CQU739" s="2"/>
      <c r="CQV739" s="15"/>
      <c r="CQW739" s="15"/>
      <c r="CQX739" s="80"/>
      <c r="CQY739" s="52"/>
      <c r="CQZ739" s="69"/>
      <c r="CRA739" s="69"/>
      <c r="CRB739" s="69"/>
      <c r="CRC739" s="107"/>
      <c r="CRD739" s="2"/>
      <c r="CRE739" s="15"/>
      <c r="CRF739" s="15"/>
      <c r="CRG739" s="80"/>
      <c r="CRH739" s="52"/>
      <c r="CRI739" s="69"/>
      <c r="CRJ739" s="69"/>
      <c r="CRK739" s="69"/>
      <c r="CRL739" s="107"/>
      <c r="CRM739" s="2"/>
      <c r="CRN739" s="15"/>
      <c r="CRO739" s="15"/>
      <c r="CRP739" s="80"/>
      <c r="CRQ739" s="52"/>
      <c r="CRR739" s="69"/>
      <c r="CRS739" s="69"/>
      <c r="CRT739" s="69"/>
      <c r="CRU739" s="107"/>
      <c r="CRV739" s="2"/>
      <c r="CRW739" s="15"/>
      <c r="CRX739" s="15"/>
      <c r="CRY739" s="80"/>
      <c r="CRZ739" s="52"/>
      <c r="CSA739" s="69"/>
      <c r="CSB739" s="69"/>
      <c r="CSC739" s="69"/>
      <c r="CSD739" s="107"/>
      <c r="CSE739" s="2"/>
      <c r="CSF739" s="15"/>
      <c r="CSG739" s="15"/>
      <c r="CSH739" s="80"/>
      <c r="CSI739" s="52"/>
      <c r="CSJ739" s="69"/>
      <c r="CSK739" s="69"/>
      <c r="CSL739" s="69"/>
      <c r="CSM739" s="107"/>
      <c r="CSN739" s="2"/>
      <c r="CSO739" s="15"/>
      <c r="CSP739" s="15"/>
      <c r="CSQ739" s="80"/>
      <c r="CSR739" s="52"/>
      <c r="CSS739" s="69"/>
      <c r="CST739" s="69"/>
      <c r="CSU739" s="69"/>
      <c r="CSV739" s="107"/>
      <c r="CSW739" s="2"/>
      <c r="CSX739" s="15"/>
      <c r="CSY739" s="15"/>
      <c r="CSZ739" s="80"/>
      <c r="CTA739" s="52"/>
      <c r="CTB739" s="69"/>
      <c r="CTC739" s="69"/>
      <c r="CTD739" s="69"/>
      <c r="CTE739" s="107"/>
      <c r="CTF739" s="2"/>
      <c r="CTG739" s="15"/>
      <c r="CTH739" s="15"/>
      <c r="CTI739" s="80"/>
      <c r="CTJ739" s="52"/>
      <c r="CTK739" s="69"/>
      <c r="CTL739" s="69"/>
      <c r="CTM739" s="69"/>
      <c r="CTN739" s="107"/>
      <c r="CTO739" s="2"/>
      <c r="CTP739" s="15"/>
      <c r="CTQ739" s="15"/>
      <c r="CTR739" s="80"/>
      <c r="CTS739" s="52"/>
      <c r="CTT739" s="69"/>
      <c r="CTU739" s="69"/>
      <c r="CTV739" s="69"/>
      <c r="CTW739" s="107"/>
      <c r="CTX739" s="2"/>
      <c r="CTY739" s="15"/>
      <c r="CTZ739" s="15"/>
      <c r="CUA739" s="80"/>
      <c r="CUB739" s="52"/>
      <c r="CUC739" s="69"/>
      <c r="CUD739" s="69"/>
      <c r="CUE739" s="69"/>
      <c r="CUF739" s="107"/>
      <c r="CUG739" s="2"/>
      <c r="CUH739" s="15"/>
      <c r="CUI739" s="15"/>
      <c r="CUJ739" s="80"/>
      <c r="CUK739" s="52"/>
      <c r="CUL739" s="69"/>
      <c r="CUM739" s="69"/>
      <c r="CUN739" s="69"/>
      <c r="CUO739" s="107"/>
      <c r="CUP739" s="2"/>
      <c r="CUQ739" s="15"/>
      <c r="CUR739" s="15"/>
      <c r="CUS739" s="80"/>
      <c r="CUT739" s="52"/>
      <c r="CUU739" s="69"/>
      <c r="CUV739" s="69"/>
      <c r="CUW739" s="69"/>
      <c r="CUX739" s="107"/>
      <c r="CUY739" s="2"/>
      <c r="CUZ739" s="15"/>
      <c r="CVA739" s="15"/>
      <c r="CVB739" s="80"/>
      <c r="CVC739" s="52"/>
      <c r="CVD739" s="69"/>
      <c r="CVE739" s="69"/>
      <c r="CVF739" s="69"/>
      <c r="CVG739" s="107"/>
      <c r="CVH739" s="2"/>
      <c r="CVI739" s="15"/>
      <c r="CVJ739" s="15"/>
      <c r="CVK739" s="80"/>
      <c r="CVL739" s="52"/>
      <c r="CVM739" s="69"/>
      <c r="CVN739" s="69"/>
      <c r="CVO739" s="69"/>
      <c r="CVP739" s="107"/>
      <c r="CVQ739" s="2"/>
      <c r="CVR739" s="15"/>
      <c r="CVS739" s="15"/>
      <c r="CVT739" s="80"/>
      <c r="CVU739" s="52"/>
      <c r="CVV739" s="69"/>
      <c r="CVW739" s="69"/>
      <c r="CVX739" s="69"/>
      <c r="CVY739" s="107"/>
      <c r="CVZ739" s="2"/>
      <c r="CWA739" s="15"/>
      <c r="CWB739" s="15"/>
      <c r="CWC739" s="80"/>
      <c r="CWD739" s="52"/>
      <c r="CWE739" s="69"/>
      <c r="CWF739" s="69"/>
      <c r="CWG739" s="69"/>
      <c r="CWH739" s="107"/>
      <c r="CWI739" s="2"/>
      <c r="CWJ739" s="15"/>
      <c r="CWK739" s="15"/>
      <c r="CWL739" s="80"/>
      <c r="CWM739" s="52"/>
      <c r="CWN739" s="69"/>
      <c r="CWO739" s="69"/>
      <c r="CWP739" s="69"/>
      <c r="CWQ739" s="107"/>
      <c r="CWR739" s="2"/>
      <c r="CWS739" s="15"/>
      <c r="CWT739" s="15"/>
      <c r="CWU739" s="80"/>
      <c r="CWV739" s="52"/>
      <c r="CWW739" s="69"/>
      <c r="CWX739" s="69"/>
      <c r="CWY739" s="69"/>
      <c r="CWZ739" s="107"/>
      <c r="CXA739" s="2"/>
      <c r="CXB739" s="15"/>
      <c r="CXC739" s="15"/>
      <c r="CXD739" s="80"/>
      <c r="CXE739" s="52"/>
      <c r="CXF739" s="69"/>
      <c r="CXG739" s="69"/>
      <c r="CXH739" s="69"/>
      <c r="CXI739" s="107"/>
      <c r="CXJ739" s="2"/>
      <c r="CXK739" s="15"/>
      <c r="CXL739" s="15"/>
      <c r="CXM739" s="80"/>
      <c r="CXN739" s="52"/>
      <c r="CXO739" s="69"/>
      <c r="CXP739" s="69"/>
      <c r="CXQ739" s="69"/>
      <c r="CXR739" s="107"/>
      <c r="CXS739" s="2"/>
      <c r="CXT739" s="15"/>
      <c r="CXU739" s="15"/>
      <c r="CXV739" s="80"/>
      <c r="CXW739" s="52"/>
      <c r="CXX739" s="69"/>
      <c r="CXY739" s="69"/>
      <c r="CXZ739" s="69"/>
      <c r="CYA739" s="107"/>
      <c r="CYB739" s="2"/>
      <c r="CYC739" s="15"/>
      <c r="CYD739" s="15"/>
      <c r="CYE739" s="80"/>
      <c r="CYF739" s="52"/>
      <c r="CYG739" s="69"/>
      <c r="CYH739" s="69"/>
      <c r="CYI739" s="69"/>
      <c r="CYJ739" s="107"/>
      <c r="CYK739" s="2"/>
      <c r="CYL739" s="15"/>
      <c r="CYM739" s="15"/>
      <c r="CYN739" s="80"/>
      <c r="CYO739" s="52"/>
      <c r="CYP739" s="69"/>
      <c r="CYQ739" s="69"/>
      <c r="CYR739" s="69"/>
      <c r="CYS739" s="107"/>
      <c r="CYT739" s="2"/>
      <c r="CYU739" s="15"/>
      <c r="CYV739" s="15"/>
      <c r="CYW739" s="80"/>
      <c r="CYX739" s="52"/>
      <c r="CYY739" s="69"/>
      <c r="CYZ739" s="69"/>
      <c r="CZA739" s="69"/>
      <c r="CZB739" s="107"/>
      <c r="CZC739" s="2"/>
      <c r="CZD739" s="15"/>
      <c r="CZE739" s="15"/>
      <c r="CZF739" s="80"/>
      <c r="CZG739" s="52"/>
      <c r="CZH739" s="69"/>
      <c r="CZI739" s="69"/>
      <c r="CZJ739" s="69"/>
      <c r="CZK739" s="107"/>
      <c r="CZL739" s="2"/>
      <c r="CZM739" s="15"/>
      <c r="CZN739" s="15"/>
      <c r="CZO739" s="80"/>
      <c r="CZP739" s="52"/>
      <c r="CZQ739" s="69"/>
      <c r="CZR739" s="69"/>
      <c r="CZS739" s="69"/>
      <c r="CZT739" s="107"/>
      <c r="CZU739" s="2"/>
      <c r="CZV739" s="15"/>
      <c r="CZW739" s="15"/>
      <c r="CZX739" s="80"/>
      <c r="CZY739" s="52"/>
      <c r="CZZ739" s="69"/>
      <c r="DAA739" s="69"/>
      <c r="DAB739" s="69"/>
      <c r="DAC739" s="107"/>
      <c r="DAD739" s="2"/>
      <c r="DAE739" s="15"/>
      <c r="DAF739" s="15"/>
      <c r="DAG739" s="80"/>
      <c r="DAH739" s="52"/>
      <c r="DAI739" s="69"/>
      <c r="DAJ739" s="69"/>
      <c r="DAK739" s="69"/>
      <c r="DAL739" s="107"/>
      <c r="DAM739" s="2"/>
      <c r="DAN739" s="15"/>
      <c r="DAO739" s="15"/>
      <c r="DAP739" s="80"/>
      <c r="DAQ739" s="52"/>
      <c r="DAR739" s="69"/>
      <c r="DAS739" s="69"/>
      <c r="DAT739" s="69"/>
      <c r="DAU739" s="107"/>
      <c r="DAV739" s="2"/>
      <c r="DAW739" s="15"/>
      <c r="DAX739" s="15"/>
      <c r="DAY739" s="80"/>
      <c r="DAZ739" s="52"/>
      <c r="DBA739" s="69"/>
      <c r="DBB739" s="69"/>
      <c r="DBC739" s="69"/>
      <c r="DBD739" s="107"/>
      <c r="DBE739" s="2"/>
      <c r="DBF739" s="15"/>
      <c r="DBG739" s="15"/>
      <c r="DBH739" s="80"/>
      <c r="DBI739" s="52"/>
      <c r="DBJ739" s="69"/>
      <c r="DBK739" s="69"/>
      <c r="DBL739" s="69"/>
      <c r="DBM739" s="107"/>
      <c r="DBN739" s="2"/>
      <c r="DBO739" s="15"/>
      <c r="DBP739" s="15"/>
      <c r="DBQ739" s="80"/>
      <c r="DBR739" s="52"/>
      <c r="DBS739" s="69"/>
      <c r="DBT739" s="69"/>
      <c r="DBU739" s="69"/>
      <c r="DBV739" s="107"/>
      <c r="DBW739" s="2"/>
      <c r="DBX739" s="15"/>
      <c r="DBY739" s="15"/>
      <c r="DBZ739" s="80"/>
      <c r="DCA739" s="52"/>
      <c r="DCB739" s="69"/>
      <c r="DCC739" s="69"/>
      <c r="DCD739" s="69"/>
      <c r="DCE739" s="107"/>
      <c r="DCF739" s="2"/>
      <c r="DCG739" s="15"/>
      <c r="DCH739" s="15"/>
      <c r="DCI739" s="80"/>
      <c r="DCJ739" s="52"/>
      <c r="DCK739" s="69"/>
      <c r="DCL739" s="69"/>
      <c r="DCM739" s="69"/>
      <c r="DCN739" s="107"/>
      <c r="DCO739" s="2"/>
      <c r="DCP739" s="15"/>
      <c r="DCQ739" s="15"/>
      <c r="DCR739" s="80"/>
      <c r="DCS739" s="52"/>
      <c r="DCT739" s="69"/>
      <c r="DCU739" s="69"/>
      <c r="DCV739" s="69"/>
      <c r="DCW739" s="107"/>
      <c r="DCX739" s="2"/>
      <c r="DCY739" s="15"/>
      <c r="DCZ739" s="15"/>
      <c r="DDA739" s="80"/>
      <c r="DDB739" s="52"/>
      <c r="DDC739" s="69"/>
      <c r="DDD739" s="69"/>
      <c r="DDE739" s="69"/>
      <c r="DDF739" s="107"/>
      <c r="DDG739" s="2"/>
      <c r="DDH739" s="15"/>
      <c r="DDI739" s="15"/>
      <c r="DDJ739" s="80"/>
      <c r="DDK739" s="52"/>
      <c r="DDL739" s="69"/>
      <c r="DDM739" s="69"/>
      <c r="DDN739" s="69"/>
      <c r="DDO739" s="107"/>
      <c r="DDP739" s="2"/>
      <c r="DDQ739" s="15"/>
      <c r="DDR739" s="15"/>
      <c r="DDS739" s="80"/>
      <c r="DDT739" s="52"/>
      <c r="DDU739" s="69"/>
      <c r="DDV739" s="69"/>
      <c r="DDW739" s="69"/>
      <c r="DDX739" s="107"/>
      <c r="DDY739" s="2"/>
      <c r="DDZ739" s="15"/>
      <c r="DEA739" s="15"/>
      <c r="DEB739" s="80"/>
      <c r="DEC739" s="52"/>
      <c r="DED739" s="69"/>
      <c r="DEE739" s="69"/>
      <c r="DEF739" s="69"/>
      <c r="DEG739" s="107"/>
      <c r="DEH739" s="2"/>
      <c r="DEI739" s="15"/>
      <c r="DEJ739" s="15"/>
      <c r="DEK739" s="80"/>
      <c r="DEL739" s="52"/>
      <c r="DEM739" s="69"/>
      <c r="DEN739" s="69"/>
      <c r="DEO739" s="69"/>
      <c r="DEP739" s="107"/>
      <c r="DEQ739" s="2"/>
      <c r="DER739" s="15"/>
      <c r="DES739" s="15"/>
      <c r="DET739" s="80"/>
      <c r="DEU739" s="52"/>
      <c r="DEV739" s="69"/>
      <c r="DEW739" s="69"/>
      <c r="DEX739" s="69"/>
      <c r="DEY739" s="107"/>
      <c r="DEZ739" s="2"/>
      <c r="DFA739" s="15"/>
      <c r="DFB739" s="15"/>
      <c r="DFC739" s="80"/>
      <c r="DFD739" s="52"/>
      <c r="DFE739" s="69"/>
      <c r="DFF739" s="69"/>
      <c r="DFG739" s="69"/>
      <c r="DFH739" s="107"/>
      <c r="DFI739" s="2"/>
      <c r="DFJ739" s="15"/>
      <c r="DFK739" s="15"/>
      <c r="DFL739" s="80"/>
      <c r="DFM739" s="52"/>
      <c r="DFN739" s="69"/>
      <c r="DFO739" s="69"/>
      <c r="DFP739" s="69"/>
      <c r="DFQ739" s="107"/>
      <c r="DFR739" s="2"/>
      <c r="DFS739" s="15"/>
      <c r="DFT739" s="15"/>
      <c r="DFU739" s="80"/>
      <c r="DFV739" s="52"/>
      <c r="DFW739" s="69"/>
      <c r="DFX739" s="69"/>
      <c r="DFY739" s="69"/>
      <c r="DFZ739" s="107"/>
      <c r="DGA739" s="2"/>
      <c r="DGB739" s="15"/>
      <c r="DGC739" s="15"/>
      <c r="DGD739" s="80"/>
      <c r="DGE739" s="52"/>
      <c r="DGF739" s="69"/>
      <c r="DGG739" s="69"/>
      <c r="DGH739" s="69"/>
      <c r="DGI739" s="107"/>
      <c r="DGJ739" s="2"/>
      <c r="DGK739" s="15"/>
      <c r="DGL739" s="15"/>
      <c r="DGM739" s="80"/>
      <c r="DGN739" s="52"/>
      <c r="DGO739" s="69"/>
      <c r="DGP739" s="69"/>
      <c r="DGQ739" s="69"/>
      <c r="DGR739" s="107"/>
      <c r="DGS739" s="2"/>
      <c r="DGT739" s="15"/>
      <c r="DGU739" s="15"/>
      <c r="DGV739" s="80"/>
      <c r="DGW739" s="52"/>
      <c r="DGX739" s="69"/>
      <c r="DGY739" s="69"/>
      <c r="DGZ739" s="69"/>
      <c r="DHA739" s="107"/>
      <c r="DHB739" s="2"/>
      <c r="DHC739" s="15"/>
      <c r="DHD739" s="15"/>
      <c r="DHE739" s="80"/>
      <c r="DHF739" s="52"/>
      <c r="DHG739" s="69"/>
      <c r="DHH739" s="69"/>
      <c r="DHI739" s="69"/>
      <c r="DHJ739" s="107"/>
      <c r="DHK739" s="2"/>
      <c r="DHL739" s="15"/>
      <c r="DHM739" s="15"/>
      <c r="DHN739" s="80"/>
      <c r="DHO739" s="52"/>
      <c r="DHP739" s="69"/>
      <c r="DHQ739" s="69"/>
      <c r="DHR739" s="69"/>
      <c r="DHS739" s="107"/>
      <c r="DHT739" s="2"/>
      <c r="DHU739" s="15"/>
      <c r="DHV739" s="15"/>
      <c r="DHW739" s="80"/>
      <c r="DHX739" s="52"/>
      <c r="DHY739" s="69"/>
      <c r="DHZ739" s="69"/>
      <c r="DIA739" s="69"/>
      <c r="DIB739" s="107"/>
      <c r="DIC739" s="2"/>
      <c r="DID739" s="15"/>
      <c r="DIE739" s="15"/>
      <c r="DIF739" s="80"/>
      <c r="DIG739" s="52"/>
      <c r="DIH739" s="69"/>
      <c r="DII739" s="69"/>
      <c r="DIJ739" s="69"/>
      <c r="DIK739" s="107"/>
      <c r="DIL739" s="2"/>
      <c r="DIM739" s="15"/>
      <c r="DIN739" s="15"/>
      <c r="DIO739" s="80"/>
      <c r="DIP739" s="52"/>
      <c r="DIQ739" s="69"/>
      <c r="DIR739" s="69"/>
      <c r="DIS739" s="69"/>
      <c r="DIT739" s="107"/>
      <c r="DIU739" s="2"/>
      <c r="DIV739" s="15"/>
      <c r="DIW739" s="15"/>
      <c r="DIX739" s="80"/>
      <c r="DIY739" s="52"/>
      <c r="DIZ739" s="69"/>
      <c r="DJA739" s="69"/>
      <c r="DJB739" s="69"/>
      <c r="DJC739" s="107"/>
      <c r="DJD739" s="2"/>
      <c r="DJE739" s="15"/>
      <c r="DJF739" s="15"/>
      <c r="DJG739" s="80"/>
      <c r="DJH739" s="52"/>
      <c r="DJI739" s="69"/>
      <c r="DJJ739" s="69"/>
      <c r="DJK739" s="69"/>
      <c r="DJL739" s="107"/>
      <c r="DJM739" s="2"/>
      <c r="DJN739" s="15"/>
      <c r="DJO739" s="15"/>
      <c r="DJP739" s="80"/>
      <c r="DJQ739" s="52"/>
      <c r="DJR739" s="69"/>
      <c r="DJS739" s="69"/>
      <c r="DJT739" s="69"/>
      <c r="DJU739" s="107"/>
      <c r="DJV739" s="2"/>
      <c r="DJW739" s="15"/>
      <c r="DJX739" s="15"/>
      <c r="DJY739" s="80"/>
      <c r="DJZ739" s="52"/>
      <c r="DKA739" s="69"/>
      <c r="DKB739" s="69"/>
      <c r="DKC739" s="69"/>
      <c r="DKD739" s="107"/>
      <c r="DKE739" s="2"/>
      <c r="DKF739" s="15"/>
      <c r="DKG739" s="15"/>
      <c r="DKH739" s="80"/>
      <c r="DKI739" s="52"/>
      <c r="DKJ739" s="69"/>
      <c r="DKK739" s="69"/>
      <c r="DKL739" s="69"/>
      <c r="DKM739" s="107"/>
      <c r="DKN739" s="2"/>
      <c r="DKO739" s="15"/>
      <c r="DKP739" s="15"/>
      <c r="DKQ739" s="80"/>
      <c r="DKR739" s="52"/>
      <c r="DKS739" s="69"/>
      <c r="DKT739" s="69"/>
      <c r="DKU739" s="69"/>
      <c r="DKV739" s="107"/>
      <c r="DKW739" s="2"/>
      <c r="DKX739" s="15"/>
      <c r="DKY739" s="15"/>
      <c r="DKZ739" s="80"/>
      <c r="DLA739" s="52"/>
      <c r="DLB739" s="69"/>
      <c r="DLC739" s="69"/>
      <c r="DLD739" s="69"/>
      <c r="DLE739" s="107"/>
      <c r="DLF739" s="2"/>
      <c r="DLG739" s="15"/>
      <c r="DLH739" s="15"/>
      <c r="DLI739" s="80"/>
      <c r="DLJ739" s="52"/>
      <c r="DLK739" s="69"/>
      <c r="DLL739" s="69"/>
      <c r="DLM739" s="69"/>
      <c r="DLN739" s="107"/>
      <c r="DLO739" s="2"/>
      <c r="DLP739" s="15"/>
      <c r="DLQ739" s="15"/>
      <c r="DLR739" s="80"/>
      <c r="DLS739" s="52"/>
      <c r="DLT739" s="69"/>
      <c r="DLU739" s="69"/>
      <c r="DLV739" s="69"/>
      <c r="DLW739" s="107"/>
      <c r="DLX739" s="2"/>
      <c r="DLY739" s="15"/>
      <c r="DLZ739" s="15"/>
      <c r="DMA739" s="80"/>
      <c r="DMB739" s="52"/>
      <c r="DMC739" s="69"/>
      <c r="DMD739" s="69"/>
      <c r="DME739" s="69"/>
      <c r="DMF739" s="107"/>
      <c r="DMG739" s="2"/>
      <c r="DMH739" s="15"/>
      <c r="DMI739" s="15"/>
      <c r="DMJ739" s="80"/>
      <c r="DMK739" s="52"/>
      <c r="DML739" s="69"/>
      <c r="DMM739" s="69"/>
      <c r="DMN739" s="69"/>
      <c r="DMO739" s="107"/>
      <c r="DMP739" s="2"/>
      <c r="DMQ739" s="15"/>
      <c r="DMR739" s="15"/>
      <c r="DMS739" s="80"/>
      <c r="DMT739" s="52"/>
      <c r="DMU739" s="69"/>
      <c r="DMV739" s="69"/>
      <c r="DMW739" s="69"/>
      <c r="DMX739" s="107"/>
      <c r="DMY739" s="2"/>
      <c r="DMZ739" s="15"/>
      <c r="DNA739" s="15"/>
      <c r="DNB739" s="80"/>
      <c r="DNC739" s="52"/>
      <c r="DND739" s="69"/>
      <c r="DNE739" s="69"/>
      <c r="DNF739" s="69"/>
      <c r="DNG739" s="107"/>
      <c r="DNH739" s="2"/>
      <c r="DNI739" s="15"/>
      <c r="DNJ739" s="15"/>
      <c r="DNK739" s="80"/>
      <c r="DNL739" s="52"/>
      <c r="DNM739" s="69"/>
      <c r="DNN739" s="69"/>
      <c r="DNO739" s="69"/>
      <c r="DNP739" s="107"/>
      <c r="DNQ739" s="2"/>
      <c r="DNR739" s="15"/>
      <c r="DNS739" s="15"/>
      <c r="DNT739" s="80"/>
      <c r="DNU739" s="52"/>
      <c r="DNV739" s="69"/>
      <c r="DNW739" s="69"/>
      <c r="DNX739" s="69"/>
      <c r="DNY739" s="107"/>
      <c r="DNZ739" s="2"/>
      <c r="DOA739" s="15"/>
      <c r="DOB739" s="15"/>
      <c r="DOC739" s="80"/>
      <c r="DOD739" s="52"/>
      <c r="DOE739" s="69"/>
      <c r="DOF739" s="69"/>
      <c r="DOG739" s="69"/>
      <c r="DOH739" s="107"/>
      <c r="DOI739" s="2"/>
      <c r="DOJ739" s="15"/>
      <c r="DOK739" s="15"/>
      <c r="DOL739" s="80"/>
      <c r="DOM739" s="52"/>
      <c r="DON739" s="69"/>
      <c r="DOO739" s="69"/>
      <c r="DOP739" s="69"/>
      <c r="DOQ739" s="107"/>
      <c r="DOR739" s="2"/>
      <c r="DOS739" s="15"/>
      <c r="DOT739" s="15"/>
      <c r="DOU739" s="80"/>
      <c r="DOV739" s="52"/>
      <c r="DOW739" s="69"/>
      <c r="DOX739" s="69"/>
      <c r="DOY739" s="69"/>
      <c r="DOZ739" s="107"/>
      <c r="DPA739" s="2"/>
      <c r="DPB739" s="15"/>
      <c r="DPC739" s="15"/>
      <c r="DPD739" s="80"/>
      <c r="DPE739" s="52"/>
      <c r="DPF739" s="69"/>
      <c r="DPG739" s="69"/>
      <c r="DPH739" s="69"/>
      <c r="DPI739" s="107"/>
      <c r="DPJ739" s="2"/>
      <c r="DPK739" s="15"/>
      <c r="DPL739" s="15"/>
      <c r="DPM739" s="80"/>
      <c r="DPN739" s="52"/>
      <c r="DPO739" s="69"/>
      <c r="DPP739" s="69"/>
      <c r="DPQ739" s="69"/>
      <c r="DPR739" s="107"/>
      <c r="DPS739" s="2"/>
      <c r="DPT739" s="15"/>
      <c r="DPU739" s="15"/>
      <c r="DPV739" s="80"/>
      <c r="DPW739" s="52"/>
      <c r="DPX739" s="69"/>
      <c r="DPY739" s="69"/>
      <c r="DPZ739" s="69"/>
      <c r="DQA739" s="107"/>
      <c r="DQB739" s="2"/>
      <c r="DQC739" s="15"/>
      <c r="DQD739" s="15"/>
      <c r="DQE739" s="80"/>
      <c r="DQF739" s="52"/>
      <c r="DQG739" s="69"/>
      <c r="DQH739" s="69"/>
      <c r="DQI739" s="69"/>
      <c r="DQJ739" s="107"/>
      <c r="DQK739" s="2"/>
      <c r="DQL739" s="15"/>
      <c r="DQM739" s="15"/>
      <c r="DQN739" s="80"/>
      <c r="DQO739" s="52"/>
      <c r="DQP739" s="69"/>
      <c r="DQQ739" s="69"/>
      <c r="DQR739" s="69"/>
      <c r="DQS739" s="107"/>
      <c r="DQT739" s="2"/>
      <c r="DQU739" s="15"/>
      <c r="DQV739" s="15"/>
      <c r="DQW739" s="80"/>
      <c r="DQX739" s="52"/>
      <c r="DQY739" s="69"/>
      <c r="DQZ739" s="69"/>
      <c r="DRA739" s="69"/>
      <c r="DRB739" s="107"/>
      <c r="DRC739" s="2"/>
      <c r="DRD739" s="15"/>
      <c r="DRE739" s="15"/>
      <c r="DRF739" s="80"/>
      <c r="DRG739" s="52"/>
      <c r="DRH739" s="69"/>
      <c r="DRI739" s="69"/>
      <c r="DRJ739" s="69"/>
      <c r="DRK739" s="107"/>
      <c r="DRL739" s="2"/>
      <c r="DRM739" s="15"/>
      <c r="DRN739" s="15"/>
      <c r="DRO739" s="80"/>
      <c r="DRP739" s="52"/>
      <c r="DRQ739" s="69"/>
      <c r="DRR739" s="69"/>
      <c r="DRS739" s="69"/>
      <c r="DRT739" s="107"/>
      <c r="DRU739" s="2"/>
      <c r="DRV739" s="15"/>
      <c r="DRW739" s="15"/>
      <c r="DRX739" s="80"/>
      <c r="DRY739" s="52"/>
      <c r="DRZ739" s="69"/>
      <c r="DSA739" s="69"/>
      <c r="DSB739" s="69"/>
      <c r="DSC739" s="107"/>
      <c r="DSD739" s="2"/>
      <c r="DSE739" s="15"/>
      <c r="DSF739" s="15"/>
      <c r="DSG739" s="80"/>
      <c r="DSH739" s="52"/>
      <c r="DSI739" s="69"/>
      <c r="DSJ739" s="69"/>
      <c r="DSK739" s="69"/>
      <c r="DSL739" s="107"/>
      <c r="DSM739" s="2"/>
      <c r="DSN739" s="15"/>
      <c r="DSO739" s="15"/>
      <c r="DSP739" s="80"/>
      <c r="DSQ739" s="52"/>
      <c r="DSR739" s="69"/>
      <c r="DSS739" s="69"/>
      <c r="DST739" s="69"/>
      <c r="DSU739" s="107"/>
      <c r="DSV739" s="2"/>
      <c r="DSW739" s="15"/>
      <c r="DSX739" s="15"/>
      <c r="DSY739" s="80"/>
      <c r="DSZ739" s="52"/>
      <c r="DTA739" s="69"/>
      <c r="DTB739" s="69"/>
      <c r="DTC739" s="69"/>
      <c r="DTD739" s="107"/>
      <c r="DTE739" s="2"/>
      <c r="DTF739" s="15"/>
      <c r="DTG739" s="15"/>
      <c r="DTH739" s="80"/>
      <c r="DTI739" s="52"/>
      <c r="DTJ739" s="69"/>
      <c r="DTK739" s="69"/>
      <c r="DTL739" s="69"/>
      <c r="DTM739" s="107"/>
      <c r="DTN739" s="2"/>
      <c r="DTO739" s="15"/>
      <c r="DTP739" s="15"/>
      <c r="DTQ739" s="80"/>
      <c r="DTR739" s="52"/>
      <c r="DTS739" s="69"/>
      <c r="DTT739" s="69"/>
      <c r="DTU739" s="69"/>
      <c r="DTV739" s="107"/>
      <c r="DTW739" s="2"/>
      <c r="DTX739" s="15"/>
      <c r="DTY739" s="15"/>
      <c r="DTZ739" s="80"/>
      <c r="DUA739" s="52"/>
      <c r="DUB739" s="69"/>
      <c r="DUC739" s="69"/>
      <c r="DUD739" s="69"/>
      <c r="DUE739" s="107"/>
      <c r="DUF739" s="2"/>
      <c r="DUG739" s="15"/>
      <c r="DUH739" s="15"/>
      <c r="DUI739" s="80"/>
      <c r="DUJ739" s="52"/>
      <c r="DUK739" s="69"/>
      <c r="DUL739" s="69"/>
      <c r="DUM739" s="69"/>
      <c r="DUN739" s="107"/>
      <c r="DUO739" s="2"/>
      <c r="DUP739" s="15"/>
      <c r="DUQ739" s="15"/>
      <c r="DUR739" s="80"/>
      <c r="DUS739" s="52"/>
      <c r="DUT739" s="69"/>
      <c r="DUU739" s="69"/>
      <c r="DUV739" s="69"/>
      <c r="DUW739" s="107"/>
      <c r="DUX739" s="2"/>
      <c r="DUY739" s="15"/>
      <c r="DUZ739" s="15"/>
      <c r="DVA739" s="80"/>
      <c r="DVB739" s="52"/>
      <c r="DVC739" s="69"/>
      <c r="DVD739" s="69"/>
      <c r="DVE739" s="69"/>
      <c r="DVF739" s="107"/>
      <c r="DVG739" s="2"/>
      <c r="DVH739" s="15"/>
      <c r="DVI739" s="15"/>
      <c r="DVJ739" s="80"/>
      <c r="DVK739" s="52"/>
      <c r="DVL739" s="69"/>
      <c r="DVM739" s="69"/>
      <c r="DVN739" s="69"/>
      <c r="DVO739" s="107"/>
      <c r="DVP739" s="2"/>
      <c r="DVQ739" s="15"/>
      <c r="DVR739" s="15"/>
      <c r="DVS739" s="80"/>
      <c r="DVT739" s="52"/>
      <c r="DVU739" s="69"/>
      <c r="DVV739" s="69"/>
      <c r="DVW739" s="69"/>
      <c r="DVX739" s="107"/>
      <c r="DVY739" s="2"/>
      <c r="DVZ739" s="15"/>
      <c r="DWA739" s="15"/>
      <c r="DWB739" s="80"/>
      <c r="DWC739" s="52"/>
      <c r="DWD739" s="69"/>
      <c r="DWE739" s="69"/>
      <c r="DWF739" s="69"/>
      <c r="DWG739" s="107"/>
      <c r="DWH739" s="2"/>
      <c r="DWI739" s="15"/>
      <c r="DWJ739" s="15"/>
      <c r="DWK739" s="80"/>
      <c r="DWL739" s="52"/>
      <c r="DWM739" s="69"/>
      <c r="DWN739" s="69"/>
      <c r="DWO739" s="69"/>
      <c r="DWP739" s="107"/>
      <c r="DWQ739" s="2"/>
      <c r="DWR739" s="15"/>
      <c r="DWS739" s="15"/>
      <c r="DWT739" s="80"/>
      <c r="DWU739" s="52"/>
      <c r="DWV739" s="69"/>
      <c r="DWW739" s="69"/>
      <c r="DWX739" s="69"/>
      <c r="DWY739" s="107"/>
      <c r="DWZ739" s="2"/>
      <c r="DXA739" s="15"/>
      <c r="DXB739" s="15"/>
      <c r="DXC739" s="80"/>
      <c r="DXD739" s="52"/>
      <c r="DXE739" s="69"/>
      <c r="DXF739" s="69"/>
      <c r="DXG739" s="69"/>
      <c r="DXH739" s="107"/>
      <c r="DXI739" s="2"/>
      <c r="DXJ739" s="15"/>
      <c r="DXK739" s="15"/>
      <c r="DXL739" s="80"/>
      <c r="DXM739" s="52"/>
      <c r="DXN739" s="69"/>
      <c r="DXO739" s="69"/>
      <c r="DXP739" s="69"/>
      <c r="DXQ739" s="107"/>
      <c r="DXR739" s="2"/>
      <c r="DXS739" s="15"/>
      <c r="DXT739" s="15"/>
      <c r="DXU739" s="80"/>
      <c r="DXV739" s="52"/>
      <c r="DXW739" s="69"/>
      <c r="DXX739" s="69"/>
      <c r="DXY739" s="69"/>
      <c r="DXZ739" s="107"/>
      <c r="DYA739" s="2"/>
      <c r="DYB739" s="15"/>
      <c r="DYC739" s="15"/>
      <c r="DYD739" s="80"/>
      <c r="DYE739" s="52"/>
      <c r="DYF739" s="69"/>
      <c r="DYG739" s="69"/>
      <c r="DYH739" s="69"/>
      <c r="DYI739" s="107"/>
      <c r="DYJ739" s="2"/>
      <c r="DYK739" s="15"/>
      <c r="DYL739" s="15"/>
      <c r="DYM739" s="80"/>
      <c r="DYN739" s="52"/>
      <c r="DYO739" s="69"/>
      <c r="DYP739" s="69"/>
      <c r="DYQ739" s="69"/>
      <c r="DYR739" s="107"/>
      <c r="DYS739" s="2"/>
      <c r="DYT739" s="15"/>
      <c r="DYU739" s="15"/>
      <c r="DYV739" s="80"/>
      <c r="DYW739" s="52"/>
      <c r="DYX739" s="69"/>
      <c r="DYY739" s="69"/>
      <c r="DYZ739" s="69"/>
      <c r="DZA739" s="107"/>
      <c r="DZB739" s="2"/>
      <c r="DZC739" s="15"/>
      <c r="DZD739" s="15"/>
      <c r="DZE739" s="80"/>
      <c r="DZF739" s="52"/>
      <c r="DZG739" s="69"/>
      <c r="DZH739" s="69"/>
      <c r="DZI739" s="69"/>
      <c r="DZJ739" s="107"/>
      <c r="DZK739" s="2"/>
      <c r="DZL739" s="15"/>
      <c r="DZM739" s="15"/>
      <c r="DZN739" s="80"/>
      <c r="DZO739" s="52"/>
      <c r="DZP739" s="69"/>
      <c r="DZQ739" s="69"/>
      <c r="DZR739" s="69"/>
      <c r="DZS739" s="107"/>
      <c r="DZT739" s="2"/>
      <c r="DZU739" s="15"/>
      <c r="DZV739" s="15"/>
      <c r="DZW739" s="80"/>
      <c r="DZX739" s="52"/>
      <c r="DZY739" s="69"/>
      <c r="DZZ739" s="69"/>
      <c r="EAA739" s="69"/>
      <c r="EAB739" s="107"/>
      <c r="EAC739" s="2"/>
      <c r="EAD739" s="15"/>
      <c r="EAE739" s="15"/>
      <c r="EAF739" s="80"/>
      <c r="EAG739" s="52"/>
      <c r="EAH739" s="69"/>
      <c r="EAI739" s="69"/>
      <c r="EAJ739" s="69"/>
      <c r="EAK739" s="107"/>
      <c r="EAL739" s="2"/>
      <c r="EAM739" s="15"/>
      <c r="EAN739" s="15"/>
      <c r="EAO739" s="80"/>
      <c r="EAP739" s="52"/>
      <c r="EAQ739" s="69"/>
      <c r="EAR739" s="69"/>
      <c r="EAS739" s="69"/>
      <c r="EAT739" s="107"/>
      <c r="EAU739" s="2"/>
      <c r="EAV739" s="15"/>
      <c r="EAW739" s="15"/>
      <c r="EAX739" s="80"/>
      <c r="EAY739" s="52"/>
      <c r="EAZ739" s="69"/>
      <c r="EBA739" s="69"/>
      <c r="EBB739" s="69"/>
      <c r="EBC739" s="107"/>
      <c r="EBD739" s="2"/>
      <c r="EBE739" s="15"/>
      <c r="EBF739" s="15"/>
      <c r="EBG739" s="80"/>
      <c r="EBH739" s="52"/>
      <c r="EBI739" s="69"/>
      <c r="EBJ739" s="69"/>
      <c r="EBK739" s="69"/>
      <c r="EBL739" s="107"/>
      <c r="EBM739" s="2"/>
      <c r="EBN739" s="15"/>
      <c r="EBO739" s="15"/>
      <c r="EBP739" s="80"/>
      <c r="EBQ739" s="52"/>
      <c r="EBR739" s="69"/>
      <c r="EBS739" s="69"/>
      <c r="EBT739" s="69"/>
      <c r="EBU739" s="107"/>
      <c r="EBV739" s="2"/>
      <c r="EBW739" s="15"/>
      <c r="EBX739" s="15"/>
      <c r="EBY739" s="80"/>
      <c r="EBZ739" s="52"/>
      <c r="ECA739" s="69"/>
      <c r="ECB739" s="69"/>
      <c r="ECC739" s="69"/>
      <c r="ECD739" s="107"/>
      <c r="ECE739" s="2"/>
      <c r="ECF739" s="15"/>
      <c r="ECG739" s="15"/>
      <c r="ECH739" s="80"/>
      <c r="ECI739" s="52"/>
      <c r="ECJ739" s="69"/>
      <c r="ECK739" s="69"/>
      <c r="ECL739" s="69"/>
      <c r="ECM739" s="107"/>
      <c r="ECN739" s="2"/>
      <c r="ECO739" s="15"/>
      <c r="ECP739" s="15"/>
      <c r="ECQ739" s="80"/>
      <c r="ECR739" s="52"/>
      <c r="ECS739" s="69"/>
      <c r="ECT739" s="69"/>
      <c r="ECU739" s="69"/>
      <c r="ECV739" s="107"/>
      <c r="ECW739" s="2"/>
      <c r="ECX739" s="15"/>
      <c r="ECY739" s="15"/>
      <c r="ECZ739" s="80"/>
      <c r="EDA739" s="52"/>
      <c r="EDB739" s="69"/>
      <c r="EDC739" s="69"/>
      <c r="EDD739" s="69"/>
      <c r="EDE739" s="107"/>
      <c r="EDF739" s="2"/>
      <c r="EDG739" s="15"/>
      <c r="EDH739" s="15"/>
      <c r="EDI739" s="80"/>
      <c r="EDJ739" s="52"/>
      <c r="EDK739" s="69"/>
      <c r="EDL739" s="69"/>
      <c r="EDM739" s="69"/>
      <c r="EDN739" s="107"/>
      <c r="EDO739" s="2"/>
      <c r="EDP739" s="15"/>
      <c r="EDQ739" s="15"/>
      <c r="EDR739" s="80"/>
      <c r="EDS739" s="52"/>
      <c r="EDT739" s="69"/>
      <c r="EDU739" s="69"/>
      <c r="EDV739" s="69"/>
      <c r="EDW739" s="107"/>
      <c r="EDX739" s="2"/>
      <c r="EDY739" s="15"/>
      <c r="EDZ739" s="15"/>
      <c r="EEA739" s="80"/>
      <c r="EEB739" s="52"/>
      <c r="EEC739" s="69"/>
      <c r="EED739" s="69"/>
      <c r="EEE739" s="69"/>
      <c r="EEF739" s="107"/>
      <c r="EEG739" s="2"/>
      <c r="EEH739" s="15"/>
      <c r="EEI739" s="15"/>
      <c r="EEJ739" s="80"/>
      <c r="EEK739" s="52"/>
      <c r="EEL739" s="69"/>
      <c r="EEM739" s="69"/>
      <c r="EEN739" s="69"/>
      <c r="EEO739" s="107"/>
      <c r="EEP739" s="2"/>
      <c r="EEQ739" s="15"/>
      <c r="EER739" s="15"/>
      <c r="EES739" s="80"/>
      <c r="EET739" s="52"/>
      <c r="EEU739" s="69"/>
      <c r="EEV739" s="69"/>
      <c r="EEW739" s="69"/>
      <c r="EEX739" s="107"/>
      <c r="EEY739" s="2"/>
      <c r="EEZ739" s="15"/>
      <c r="EFA739" s="15"/>
      <c r="EFB739" s="80"/>
      <c r="EFC739" s="52"/>
      <c r="EFD739" s="69"/>
      <c r="EFE739" s="69"/>
      <c r="EFF739" s="69"/>
      <c r="EFG739" s="107"/>
      <c r="EFH739" s="2"/>
      <c r="EFI739" s="15"/>
      <c r="EFJ739" s="15"/>
      <c r="EFK739" s="80"/>
      <c r="EFL739" s="52"/>
      <c r="EFM739" s="69"/>
      <c r="EFN739" s="69"/>
      <c r="EFO739" s="69"/>
      <c r="EFP739" s="107"/>
      <c r="EFQ739" s="2"/>
      <c r="EFR739" s="15"/>
      <c r="EFS739" s="15"/>
      <c r="EFT739" s="80"/>
      <c r="EFU739" s="52"/>
      <c r="EFV739" s="69"/>
      <c r="EFW739" s="69"/>
      <c r="EFX739" s="69"/>
      <c r="EFY739" s="107"/>
      <c r="EFZ739" s="2"/>
      <c r="EGA739" s="15"/>
      <c r="EGB739" s="15"/>
      <c r="EGC739" s="80"/>
      <c r="EGD739" s="52"/>
      <c r="EGE739" s="69"/>
      <c r="EGF739" s="69"/>
      <c r="EGG739" s="69"/>
      <c r="EGH739" s="107"/>
      <c r="EGI739" s="2"/>
      <c r="EGJ739" s="15"/>
      <c r="EGK739" s="15"/>
      <c r="EGL739" s="80"/>
      <c r="EGM739" s="52"/>
      <c r="EGN739" s="69"/>
      <c r="EGO739" s="69"/>
      <c r="EGP739" s="69"/>
      <c r="EGQ739" s="107"/>
      <c r="EGR739" s="2"/>
      <c r="EGS739" s="15"/>
      <c r="EGT739" s="15"/>
      <c r="EGU739" s="80"/>
      <c r="EGV739" s="52"/>
      <c r="EGW739" s="69"/>
      <c r="EGX739" s="69"/>
      <c r="EGY739" s="69"/>
      <c r="EGZ739" s="107"/>
      <c r="EHA739" s="2"/>
      <c r="EHB739" s="15"/>
      <c r="EHC739" s="15"/>
      <c r="EHD739" s="80"/>
      <c r="EHE739" s="52"/>
      <c r="EHF739" s="69"/>
      <c r="EHG739" s="69"/>
      <c r="EHH739" s="69"/>
      <c r="EHI739" s="107"/>
      <c r="EHJ739" s="2"/>
      <c r="EHK739" s="15"/>
      <c r="EHL739" s="15"/>
      <c r="EHM739" s="80"/>
      <c r="EHN739" s="52"/>
      <c r="EHO739" s="69"/>
      <c r="EHP739" s="69"/>
      <c r="EHQ739" s="69"/>
      <c r="EHR739" s="107"/>
      <c r="EHS739" s="2"/>
      <c r="EHT739" s="15"/>
      <c r="EHU739" s="15"/>
      <c r="EHV739" s="80"/>
      <c r="EHW739" s="52"/>
      <c r="EHX739" s="69"/>
      <c r="EHY739" s="69"/>
      <c r="EHZ739" s="69"/>
      <c r="EIA739" s="107"/>
      <c r="EIB739" s="2"/>
      <c r="EIC739" s="15"/>
      <c r="EID739" s="15"/>
      <c r="EIE739" s="80"/>
      <c r="EIF739" s="52"/>
      <c r="EIG739" s="69"/>
      <c r="EIH739" s="69"/>
      <c r="EII739" s="69"/>
      <c r="EIJ739" s="107"/>
      <c r="EIK739" s="2"/>
      <c r="EIL739" s="15"/>
      <c r="EIM739" s="15"/>
      <c r="EIN739" s="80"/>
      <c r="EIO739" s="52"/>
      <c r="EIP739" s="69"/>
      <c r="EIQ739" s="69"/>
      <c r="EIR739" s="69"/>
      <c r="EIS739" s="107"/>
      <c r="EIT739" s="2"/>
      <c r="EIU739" s="15"/>
      <c r="EIV739" s="15"/>
      <c r="EIW739" s="80"/>
      <c r="EIX739" s="52"/>
      <c r="EIY739" s="69"/>
      <c r="EIZ739" s="69"/>
      <c r="EJA739" s="69"/>
      <c r="EJB739" s="107"/>
      <c r="EJC739" s="2"/>
      <c r="EJD739" s="15"/>
      <c r="EJE739" s="15"/>
      <c r="EJF739" s="80"/>
      <c r="EJG739" s="52"/>
      <c r="EJH739" s="69"/>
      <c r="EJI739" s="69"/>
      <c r="EJJ739" s="69"/>
      <c r="EJK739" s="107"/>
      <c r="EJL739" s="2"/>
      <c r="EJM739" s="15"/>
      <c r="EJN739" s="15"/>
      <c r="EJO739" s="80"/>
      <c r="EJP739" s="52"/>
      <c r="EJQ739" s="69"/>
      <c r="EJR739" s="69"/>
      <c r="EJS739" s="69"/>
      <c r="EJT739" s="107"/>
      <c r="EJU739" s="2"/>
      <c r="EJV739" s="15"/>
      <c r="EJW739" s="15"/>
      <c r="EJX739" s="80"/>
      <c r="EJY739" s="52"/>
      <c r="EJZ739" s="69"/>
      <c r="EKA739" s="69"/>
      <c r="EKB739" s="69"/>
      <c r="EKC739" s="107"/>
      <c r="EKD739" s="2"/>
      <c r="EKE739" s="15"/>
      <c r="EKF739" s="15"/>
      <c r="EKG739" s="80"/>
      <c r="EKH739" s="52"/>
      <c r="EKI739" s="69"/>
      <c r="EKJ739" s="69"/>
      <c r="EKK739" s="69"/>
      <c r="EKL739" s="107"/>
      <c r="EKM739" s="2"/>
      <c r="EKN739" s="15"/>
      <c r="EKO739" s="15"/>
      <c r="EKP739" s="80"/>
      <c r="EKQ739" s="52"/>
      <c r="EKR739" s="69"/>
      <c r="EKS739" s="69"/>
      <c r="EKT739" s="69"/>
      <c r="EKU739" s="107"/>
      <c r="EKV739" s="2"/>
      <c r="EKW739" s="15"/>
      <c r="EKX739" s="15"/>
      <c r="EKY739" s="80"/>
      <c r="EKZ739" s="52"/>
      <c r="ELA739" s="69"/>
      <c r="ELB739" s="69"/>
      <c r="ELC739" s="69"/>
      <c r="ELD739" s="107"/>
      <c r="ELE739" s="2"/>
      <c r="ELF739" s="15"/>
      <c r="ELG739" s="15"/>
      <c r="ELH739" s="80"/>
      <c r="ELI739" s="52"/>
      <c r="ELJ739" s="69"/>
      <c r="ELK739" s="69"/>
      <c r="ELL739" s="69"/>
      <c r="ELM739" s="107"/>
      <c r="ELN739" s="2"/>
      <c r="ELO739" s="15"/>
      <c r="ELP739" s="15"/>
      <c r="ELQ739" s="80"/>
      <c r="ELR739" s="52"/>
      <c r="ELS739" s="69"/>
      <c r="ELT739" s="69"/>
      <c r="ELU739" s="69"/>
      <c r="ELV739" s="107"/>
      <c r="ELW739" s="2"/>
      <c r="ELX739" s="15"/>
      <c r="ELY739" s="15"/>
      <c r="ELZ739" s="80"/>
      <c r="EMA739" s="52"/>
      <c r="EMB739" s="69"/>
      <c r="EMC739" s="69"/>
      <c r="EMD739" s="69"/>
      <c r="EME739" s="107"/>
      <c r="EMF739" s="2"/>
      <c r="EMG739" s="15"/>
      <c r="EMH739" s="15"/>
      <c r="EMI739" s="80"/>
      <c r="EMJ739" s="52"/>
      <c r="EMK739" s="69"/>
      <c r="EML739" s="69"/>
      <c r="EMM739" s="69"/>
      <c r="EMN739" s="107"/>
      <c r="EMO739" s="2"/>
      <c r="EMP739" s="15"/>
      <c r="EMQ739" s="15"/>
      <c r="EMR739" s="80"/>
      <c r="EMS739" s="52"/>
      <c r="EMT739" s="69"/>
      <c r="EMU739" s="69"/>
      <c r="EMV739" s="69"/>
      <c r="EMW739" s="107"/>
      <c r="EMX739" s="2"/>
      <c r="EMY739" s="15"/>
      <c r="EMZ739" s="15"/>
      <c r="ENA739" s="80"/>
      <c r="ENB739" s="52"/>
      <c r="ENC739" s="69"/>
      <c r="END739" s="69"/>
      <c r="ENE739" s="69"/>
      <c r="ENF739" s="107"/>
      <c r="ENG739" s="2"/>
      <c r="ENH739" s="15"/>
      <c r="ENI739" s="15"/>
      <c r="ENJ739" s="80"/>
      <c r="ENK739" s="52"/>
      <c r="ENL739" s="69"/>
      <c r="ENM739" s="69"/>
      <c r="ENN739" s="69"/>
      <c r="ENO739" s="107"/>
      <c r="ENP739" s="2"/>
      <c r="ENQ739" s="15"/>
      <c r="ENR739" s="15"/>
      <c r="ENS739" s="80"/>
      <c r="ENT739" s="52"/>
      <c r="ENU739" s="69"/>
      <c r="ENV739" s="69"/>
      <c r="ENW739" s="69"/>
      <c r="ENX739" s="107"/>
      <c r="ENY739" s="2"/>
      <c r="ENZ739" s="15"/>
      <c r="EOA739" s="15"/>
      <c r="EOB739" s="80"/>
      <c r="EOC739" s="52"/>
      <c r="EOD739" s="69"/>
      <c r="EOE739" s="69"/>
      <c r="EOF739" s="69"/>
      <c r="EOG739" s="107"/>
      <c r="EOH739" s="2"/>
      <c r="EOI739" s="15"/>
      <c r="EOJ739" s="15"/>
      <c r="EOK739" s="80"/>
      <c r="EOL739" s="52"/>
      <c r="EOM739" s="69"/>
      <c r="EON739" s="69"/>
      <c r="EOO739" s="69"/>
      <c r="EOP739" s="107"/>
      <c r="EOQ739" s="2"/>
      <c r="EOR739" s="15"/>
      <c r="EOS739" s="15"/>
      <c r="EOT739" s="80"/>
      <c r="EOU739" s="52"/>
      <c r="EOV739" s="69"/>
      <c r="EOW739" s="69"/>
      <c r="EOX739" s="69"/>
      <c r="EOY739" s="107"/>
      <c r="EOZ739" s="2"/>
      <c r="EPA739" s="15"/>
      <c r="EPB739" s="15"/>
      <c r="EPC739" s="80"/>
      <c r="EPD739" s="52"/>
      <c r="EPE739" s="69"/>
      <c r="EPF739" s="69"/>
      <c r="EPG739" s="69"/>
      <c r="EPH739" s="107"/>
      <c r="EPI739" s="2"/>
      <c r="EPJ739" s="15"/>
      <c r="EPK739" s="15"/>
      <c r="EPL739" s="80"/>
      <c r="EPM739" s="52"/>
      <c r="EPN739" s="69"/>
      <c r="EPO739" s="69"/>
      <c r="EPP739" s="69"/>
      <c r="EPQ739" s="107"/>
      <c r="EPR739" s="2"/>
      <c r="EPS739" s="15"/>
      <c r="EPT739" s="15"/>
      <c r="EPU739" s="80"/>
      <c r="EPV739" s="52"/>
      <c r="EPW739" s="69"/>
      <c r="EPX739" s="69"/>
      <c r="EPY739" s="69"/>
      <c r="EPZ739" s="107"/>
      <c r="EQA739" s="2"/>
      <c r="EQB739" s="15"/>
      <c r="EQC739" s="15"/>
      <c r="EQD739" s="80"/>
      <c r="EQE739" s="52"/>
      <c r="EQF739" s="69"/>
      <c r="EQG739" s="69"/>
      <c r="EQH739" s="69"/>
      <c r="EQI739" s="107"/>
      <c r="EQJ739" s="2"/>
      <c r="EQK739" s="15"/>
      <c r="EQL739" s="15"/>
      <c r="EQM739" s="80"/>
      <c r="EQN739" s="52"/>
      <c r="EQO739" s="69"/>
      <c r="EQP739" s="69"/>
      <c r="EQQ739" s="69"/>
      <c r="EQR739" s="107"/>
      <c r="EQS739" s="2"/>
      <c r="EQT739" s="15"/>
      <c r="EQU739" s="15"/>
      <c r="EQV739" s="80"/>
      <c r="EQW739" s="52"/>
      <c r="EQX739" s="69"/>
      <c r="EQY739" s="69"/>
      <c r="EQZ739" s="69"/>
      <c r="ERA739" s="107"/>
      <c r="ERB739" s="2"/>
      <c r="ERC739" s="15"/>
      <c r="ERD739" s="15"/>
      <c r="ERE739" s="80"/>
      <c r="ERF739" s="52"/>
      <c r="ERG739" s="69"/>
      <c r="ERH739" s="69"/>
      <c r="ERI739" s="69"/>
      <c r="ERJ739" s="107"/>
      <c r="ERK739" s="2"/>
      <c r="ERL739" s="15"/>
      <c r="ERM739" s="15"/>
      <c r="ERN739" s="80"/>
      <c r="ERO739" s="52"/>
      <c r="ERP739" s="69"/>
      <c r="ERQ739" s="69"/>
      <c r="ERR739" s="69"/>
      <c r="ERS739" s="107"/>
      <c r="ERT739" s="2"/>
      <c r="ERU739" s="15"/>
      <c r="ERV739" s="15"/>
      <c r="ERW739" s="80"/>
      <c r="ERX739" s="52"/>
      <c r="ERY739" s="69"/>
      <c r="ERZ739" s="69"/>
      <c r="ESA739" s="69"/>
      <c r="ESB739" s="107"/>
      <c r="ESC739" s="2"/>
      <c r="ESD739" s="15"/>
      <c r="ESE739" s="15"/>
      <c r="ESF739" s="80"/>
      <c r="ESG739" s="52"/>
      <c r="ESH739" s="69"/>
      <c r="ESI739" s="69"/>
      <c r="ESJ739" s="69"/>
      <c r="ESK739" s="107"/>
      <c r="ESL739" s="2"/>
      <c r="ESM739" s="15"/>
      <c r="ESN739" s="15"/>
      <c r="ESO739" s="80"/>
      <c r="ESP739" s="52"/>
      <c r="ESQ739" s="69"/>
      <c r="ESR739" s="69"/>
      <c r="ESS739" s="69"/>
      <c r="EST739" s="107"/>
      <c r="ESU739" s="2"/>
      <c r="ESV739" s="15"/>
      <c r="ESW739" s="15"/>
      <c r="ESX739" s="80"/>
      <c r="ESY739" s="52"/>
      <c r="ESZ739" s="69"/>
      <c r="ETA739" s="69"/>
      <c r="ETB739" s="69"/>
      <c r="ETC739" s="107"/>
      <c r="ETD739" s="2"/>
      <c r="ETE739" s="15"/>
      <c r="ETF739" s="15"/>
      <c r="ETG739" s="80"/>
      <c r="ETH739" s="52"/>
      <c r="ETI739" s="69"/>
      <c r="ETJ739" s="69"/>
      <c r="ETK739" s="69"/>
      <c r="ETL739" s="107"/>
      <c r="ETM739" s="2"/>
      <c r="ETN739" s="15"/>
      <c r="ETO739" s="15"/>
      <c r="ETP739" s="80"/>
      <c r="ETQ739" s="52"/>
      <c r="ETR739" s="69"/>
      <c r="ETS739" s="69"/>
      <c r="ETT739" s="69"/>
      <c r="ETU739" s="107"/>
      <c r="ETV739" s="2"/>
      <c r="ETW739" s="15"/>
      <c r="ETX739" s="15"/>
      <c r="ETY739" s="80"/>
      <c r="ETZ739" s="52"/>
      <c r="EUA739" s="69"/>
      <c r="EUB739" s="69"/>
      <c r="EUC739" s="69"/>
      <c r="EUD739" s="107"/>
      <c r="EUE739" s="2"/>
      <c r="EUF739" s="15"/>
      <c r="EUG739" s="15"/>
      <c r="EUH739" s="80"/>
      <c r="EUI739" s="52"/>
      <c r="EUJ739" s="69"/>
      <c r="EUK739" s="69"/>
      <c r="EUL739" s="69"/>
      <c r="EUM739" s="107"/>
      <c r="EUN739" s="2"/>
      <c r="EUO739" s="15"/>
      <c r="EUP739" s="15"/>
      <c r="EUQ739" s="80"/>
      <c r="EUR739" s="52"/>
      <c r="EUS739" s="69"/>
      <c r="EUT739" s="69"/>
      <c r="EUU739" s="69"/>
      <c r="EUV739" s="107"/>
      <c r="EUW739" s="2"/>
      <c r="EUX739" s="15"/>
      <c r="EUY739" s="15"/>
      <c r="EUZ739" s="80"/>
      <c r="EVA739" s="52"/>
      <c r="EVB739" s="69"/>
      <c r="EVC739" s="69"/>
      <c r="EVD739" s="69"/>
      <c r="EVE739" s="107"/>
      <c r="EVF739" s="2"/>
      <c r="EVG739" s="15"/>
      <c r="EVH739" s="15"/>
      <c r="EVI739" s="80"/>
      <c r="EVJ739" s="52"/>
      <c r="EVK739" s="69"/>
      <c r="EVL739" s="69"/>
      <c r="EVM739" s="69"/>
      <c r="EVN739" s="107"/>
      <c r="EVO739" s="2"/>
      <c r="EVP739" s="15"/>
      <c r="EVQ739" s="15"/>
      <c r="EVR739" s="80"/>
      <c r="EVS739" s="52"/>
      <c r="EVT739" s="69"/>
      <c r="EVU739" s="69"/>
      <c r="EVV739" s="69"/>
      <c r="EVW739" s="107"/>
      <c r="EVX739" s="2"/>
      <c r="EVY739" s="15"/>
      <c r="EVZ739" s="15"/>
      <c r="EWA739" s="80"/>
      <c r="EWB739" s="52"/>
      <c r="EWC739" s="69"/>
      <c r="EWD739" s="69"/>
      <c r="EWE739" s="69"/>
      <c r="EWF739" s="107"/>
      <c r="EWG739" s="2"/>
      <c r="EWH739" s="15"/>
      <c r="EWI739" s="15"/>
      <c r="EWJ739" s="80"/>
      <c r="EWK739" s="52"/>
      <c r="EWL739" s="69"/>
      <c r="EWM739" s="69"/>
      <c r="EWN739" s="69"/>
      <c r="EWO739" s="107"/>
      <c r="EWP739" s="2"/>
      <c r="EWQ739" s="15"/>
      <c r="EWR739" s="15"/>
      <c r="EWS739" s="80"/>
      <c r="EWT739" s="52"/>
      <c r="EWU739" s="69"/>
      <c r="EWV739" s="69"/>
      <c r="EWW739" s="69"/>
      <c r="EWX739" s="107"/>
      <c r="EWY739" s="2"/>
      <c r="EWZ739" s="15"/>
      <c r="EXA739" s="15"/>
      <c r="EXB739" s="80"/>
      <c r="EXC739" s="52"/>
      <c r="EXD739" s="69"/>
      <c r="EXE739" s="69"/>
      <c r="EXF739" s="69"/>
      <c r="EXG739" s="107"/>
      <c r="EXH739" s="2"/>
      <c r="EXI739" s="15"/>
      <c r="EXJ739" s="15"/>
      <c r="EXK739" s="80"/>
      <c r="EXL739" s="52"/>
      <c r="EXM739" s="69"/>
      <c r="EXN739" s="69"/>
      <c r="EXO739" s="69"/>
      <c r="EXP739" s="107"/>
      <c r="EXQ739" s="2"/>
      <c r="EXR739" s="15"/>
      <c r="EXS739" s="15"/>
      <c r="EXT739" s="80"/>
      <c r="EXU739" s="52"/>
      <c r="EXV739" s="69"/>
      <c r="EXW739" s="69"/>
      <c r="EXX739" s="69"/>
      <c r="EXY739" s="107"/>
      <c r="EXZ739" s="2"/>
      <c r="EYA739" s="15"/>
      <c r="EYB739" s="15"/>
      <c r="EYC739" s="80"/>
      <c r="EYD739" s="52"/>
      <c r="EYE739" s="69"/>
      <c r="EYF739" s="69"/>
      <c r="EYG739" s="69"/>
      <c r="EYH739" s="107"/>
      <c r="EYI739" s="2"/>
      <c r="EYJ739" s="15"/>
      <c r="EYK739" s="15"/>
      <c r="EYL739" s="80"/>
      <c r="EYM739" s="52"/>
      <c r="EYN739" s="69"/>
      <c r="EYO739" s="69"/>
      <c r="EYP739" s="69"/>
      <c r="EYQ739" s="107"/>
      <c r="EYR739" s="2"/>
      <c r="EYS739" s="15"/>
      <c r="EYT739" s="15"/>
      <c r="EYU739" s="80"/>
      <c r="EYV739" s="52"/>
      <c r="EYW739" s="69"/>
      <c r="EYX739" s="69"/>
      <c r="EYY739" s="69"/>
      <c r="EYZ739" s="107"/>
      <c r="EZA739" s="2"/>
      <c r="EZB739" s="15"/>
      <c r="EZC739" s="15"/>
      <c r="EZD739" s="80"/>
      <c r="EZE739" s="52"/>
      <c r="EZF739" s="69"/>
      <c r="EZG739" s="69"/>
      <c r="EZH739" s="69"/>
      <c r="EZI739" s="107"/>
      <c r="EZJ739" s="2"/>
      <c r="EZK739" s="15"/>
      <c r="EZL739" s="15"/>
      <c r="EZM739" s="80"/>
      <c r="EZN739" s="52"/>
      <c r="EZO739" s="69"/>
      <c r="EZP739" s="69"/>
      <c r="EZQ739" s="69"/>
      <c r="EZR739" s="107"/>
      <c r="EZS739" s="2"/>
      <c r="EZT739" s="15"/>
      <c r="EZU739" s="15"/>
      <c r="EZV739" s="80"/>
      <c r="EZW739" s="52"/>
      <c r="EZX739" s="69"/>
      <c r="EZY739" s="69"/>
      <c r="EZZ739" s="69"/>
      <c r="FAA739" s="107"/>
      <c r="FAB739" s="2"/>
      <c r="FAC739" s="15"/>
      <c r="FAD739" s="15"/>
      <c r="FAE739" s="80"/>
      <c r="FAF739" s="52"/>
      <c r="FAG739" s="69"/>
      <c r="FAH739" s="69"/>
      <c r="FAI739" s="69"/>
      <c r="FAJ739" s="107"/>
      <c r="FAK739" s="2"/>
      <c r="FAL739" s="15"/>
      <c r="FAM739" s="15"/>
      <c r="FAN739" s="80"/>
      <c r="FAO739" s="52"/>
      <c r="FAP739" s="69"/>
      <c r="FAQ739" s="69"/>
      <c r="FAR739" s="69"/>
      <c r="FAS739" s="107"/>
      <c r="FAT739" s="2"/>
      <c r="FAU739" s="15"/>
      <c r="FAV739" s="15"/>
      <c r="FAW739" s="80"/>
      <c r="FAX739" s="52"/>
      <c r="FAY739" s="69"/>
      <c r="FAZ739" s="69"/>
      <c r="FBA739" s="69"/>
      <c r="FBB739" s="107"/>
      <c r="FBC739" s="2"/>
      <c r="FBD739" s="15"/>
      <c r="FBE739" s="15"/>
      <c r="FBF739" s="80"/>
      <c r="FBG739" s="52"/>
      <c r="FBH739" s="69"/>
      <c r="FBI739" s="69"/>
      <c r="FBJ739" s="69"/>
      <c r="FBK739" s="107"/>
      <c r="FBL739" s="2"/>
      <c r="FBM739" s="15"/>
      <c r="FBN739" s="15"/>
      <c r="FBO739" s="80"/>
      <c r="FBP739" s="52"/>
      <c r="FBQ739" s="69"/>
      <c r="FBR739" s="69"/>
      <c r="FBS739" s="69"/>
      <c r="FBT739" s="107"/>
      <c r="FBU739" s="2"/>
      <c r="FBV739" s="15"/>
      <c r="FBW739" s="15"/>
      <c r="FBX739" s="80"/>
      <c r="FBY739" s="52"/>
      <c r="FBZ739" s="69"/>
      <c r="FCA739" s="69"/>
      <c r="FCB739" s="69"/>
      <c r="FCC739" s="107"/>
      <c r="FCD739" s="2"/>
      <c r="FCE739" s="15"/>
      <c r="FCF739" s="15"/>
      <c r="FCG739" s="80"/>
      <c r="FCH739" s="52"/>
      <c r="FCI739" s="69"/>
      <c r="FCJ739" s="69"/>
      <c r="FCK739" s="69"/>
      <c r="FCL739" s="107"/>
      <c r="FCM739" s="2"/>
      <c r="FCN739" s="15"/>
      <c r="FCO739" s="15"/>
      <c r="FCP739" s="80"/>
      <c r="FCQ739" s="52"/>
      <c r="FCR739" s="69"/>
      <c r="FCS739" s="69"/>
      <c r="FCT739" s="69"/>
      <c r="FCU739" s="107"/>
      <c r="FCV739" s="2"/>
      <c r="FCW739" s="15"/>
      <c r="FCX739" s="15"/>
      <c r="FCY739" s="80"/>
      <c r="FCZ739" s="52"/>
      <c r="FDA739" s="69"/>
      <c r="FDB739" s="69"/>
      <c r="FDC739" s="69"/>
      <c r="FDD739" s="107"/>
      <c r="FDE739" s="2"/>
      <c r="FDF739" s="15"/>
      <c r="FDG739" s="15"/>
      <c r="FDH739" s="80"/>
      <c r="FDI739" s="52"/>
      <c r="FDJ739" s="69"/>
      <c r="FDK739" s="69"/>
      <c r="FDL739" s="69"/>
      <c r="FDM739" s="107"/>
      <c r="FDN739" s="2"/>
      <c r="FDO739" s="15"/>
      <c r="FDP739" s="15"/>
      <c r="FDQ739" s="80"/>
      <c r="FDR739" s="52"/>
      <c r="FDS739" s="69"/>
      <c r="FDT739" s="69"/>
      <c r="FDU739" s="69"/>
      <c r="FDV739" s="107"/>
      <c r="FDW739" s="2"/>
      <c r="FDX739" s="15"/>
      <c r="FDY739" s="15"/>
      <c r="FDZ739" s="80"/>
      <c r="FEA739" s="52"/>
      <c r="FEB739" s="69"/>
      <c r="FEC739" s="69"/>
      <c r="FED739" s="69"/>
      <c r="FEE739" s="107"/>
      <c r="FEF739" s="2"/>
      <c r="FEG739" s="15"/>
      <c r="FEH739" s="15"/>
      <c r="FEI739" s="80"/>
      <c r="FEJ739" s="52"/>
      <c r="FEK739" s="69"/>
      <c r="FEL739" s="69"/>
      <c r="FEM739" s="69"/>
      <c r="FEN739" s="107"/>
      <c r="FEO739" s="2"/>
      <c r="FEP739" s="15"/>
      <c r="FEQ739" s="15"/>
      <c r="FER739" s="80"/>
      <c r="FES739" s="52"/>
      <c r="FET739" s="69"/>
      <c r="FEU739" s="69"/>
      <c r="FEV739" s="69"/>
      <c r="FEW739" s="107"/>
      <c r="FEX739" s="2"/>
      <c r="FEY739" s="15"/>
      <c r="FEZ739" s="15"/>
      <c r="FFA739" s="80"/>
      <c r="FFB739" s="52"/>
      <c r="FFC739" s="69"/>
      <c r="FFD739" s="69"/>
      <c r="FFE739" s="69"/>
      <c r="FFF739" s="107"/>
      <c r="FFG739" s="2"/>
      <c r="FFH739" s="15"/>
      <c r="FFI739" s="15"/>
      <c r="FFJ739" s="80"/>
      <c r="FFK739" s="52"/>
      <c r="FFL739" s="69"/>
      <c r="FFM739" s="69"/>
      <c r="FFN739" s="69"/>
      <c r="FFO739" s="107"/>
      <c r="FFP739" s="2"/>
      <c r="FFQ739" s="15"/>
      <c r="FFR739" s="15"/>
      <c r="FFS739" s="80"/>
      <c r="FFT739" s="52"/>
      <c r="FFU739" s="69"/>
      <c r="FFV739" s="69"/>
      <c r="FFW739" s="69"/>
      <c r="FFX739" s="107"/>
      <c r="FFY739" s="2"/>
      <c r="FFZ739" s="15"/>
      <c r="FGA739" s="15"/>
      <c r="FGB739" s="80"/>
      <c r="FGC739" s="52"/>
      <c r="FGD739" s="69"/>
      <c r="FGE739" s="69"/>
      <c r="FGF739" s="69"/>
      <c r="FGG739" s="107"/>
      <c r="FGH739" s="2"/>
      <c r="FGI739" s="15"/>
      <c r="FGJ739" s="15"/>
      <c r="FGK739" s="80"/>
      <c r="FGL739" s="52"/>
      <c r="FGM739" s="69"/>
      <c r="FGN739" s="69"/>
      <c r="FGO739" s="69"/>
      <c r="FGP739" s="107"/>
      <c r="FGQ739" s="2"/>
      <c r="FGR739" s="15"/>
      <c r="FGS739" s="15"/>
      <c r="FGT739" s="80"/>
      <c r="FGU739" s="52"/>
      <c r="FGV739" s="69"/>
      <c r="FGW739" s="69"/>
      <c r="FGX739" s="69"/>
      <c r="FGY739" s="107"/>
      <c r="FGZ739" s="2"/>
      <c r="FHA739" s="15"/>
      <c r="FHB739" s="15"/>
      <c r="FHC739" s="80"/>
      <c r="FHD739" s="52"/>
      <c r="FHE739" s="69"/>
      <c r="FHF739" s="69"/>
      <c r="FHG739" s="69"/>
      <c r="FHH739" s="107"/>
      <c r="FHI739" s="2"/>
      <c r="FHJ739" s="15"/>
      <c r="FHK739" s="15"/>
      <c r="FHL739" s="80"/>
      <c r="FHM739" s="52"/>
      <c r="FHN739" s="69"/>
      <c r="FHO739" s="69"/>
      <c r="FHP739" s="69"/>
      <c r="FHQ739" s="107"/>
      <c r="FHR739" s="2"/>
      <c r="FHS739" s="15"/>
      <c r="FHT739" s="15"/>
      <c r="FHU739" s="80"/>
      <c r="FHV739" s="52"/>
      <c r="FHW739" s="69"/>
      <c r="FHX739" s="69"/>
      <c r="FHY739" s="69"/>
      <c r="FHZ739" s="107"/>
      <c r="FIA739" s="2"/>
      <c r="FIB739" s="15"/>
      <c r="FIC739" s="15"/>
      <c r="FID739" s="80"/>
      <c r="FIE739" s="52"/>
      <c r="FIF739" s="69"/>
      <c r="FIG739" s="69"/>
      <c r="FIH739" s="69"/>
      <c r="FII739" s="107"/>
      <c r="FIJ739" s="2"/>
      <c r="FIK739" s="15"/>
      <c r="FIL739" s="15"/>
      <c r="FIM739" s="80"/>
      <c r="FIN739" s="52"/>
      <c r="FIO739" s="69"/>
      <c r="FIP739" s="69"/>
      <c r="FIQ739" s="69"/>
      <c r="FIR739" s="107"/>
      <c r="FIS739" s="2"/>
      <c r="FIT739" s="15"/>
      <c r="FIU739" s="15"/>
      <c r="FIV739" s="80"/>
      <c r="FIW739" s="52"/>
      <c r="FIX739" s="69"/>
      <c r="FIY739" s="69"/>
      <c r="FIZ739" s="69"/>
      <c r="FJA739" s="107"/>
      <c r="FJB739" s="2"/>
      <c r="FJC739" s="15"/>
      <c r="FJD739" s="15"/>
      <c r="FJE739" s="80"/>
      <c r="FJF739" s="52"/>
      <c r="FJG739" s="69"/>
      <c r="FJH739" s="69"/>
      <c r="FJI739" s="69"/>
      <c r="FJJ739" s="107"/>
      <c r="FJK739" s="2"/>
      <c r="FJL739" s="15"/>
      <c r="FJM739" s="15"/>
      <c r="FJN739" s="80"/>
      <c r="FJO739" s="52"/>
      <c r="FJP739" s="69"/>
      <c r="FJQ739" s="69"/>
      <c r="FJR739" s="69"/>
      <c r="FJS739" s="107"/>
      <c r="FJT739" s="2"/>
      <c r="FJU739" s="15"/>
      <c r="FJV739" s="15"/>
      <c r="FJW739" s="80"/>
      <c r="FJX739" s="52"/>
      <c r="FJY739" s="69"/>
      <c r="FJZ739" s="69"/>
      <c r="FKA739" s="69"/>
      <c r="FKB739" s="107"/>
      <c r="FKC739" s="2"/>
      <c r="FKD739" s="15"/>
      <c r="FKE739" s="15"/>
      <c r="FKF739" s="80"/>
      <c r="FKG739" s="52"/>
      <c r="FKH739" s="69"/>
      <c r="FKI739" s="69"/>
      <c r="FKJ739" s="69"/>
      <c r="FKK739" s="107"/>
      <c r="FKL739" s="2"/>
      <c r="FKM739" s="15"/>
      <c r="FKN739" s="15"/>
      <c r="FKO739" s="80"/>
      <c r="FKP739" s="52"/>
      <c r="FKQ739" s="69"/>
      <c r="FKR739" s="69"/>
      <c r="FKS739" s="69"/>
      <c r="FKT739" s="107"/>
      <c r="FKU739" s="2"/>
      <c r="FKV739" s="15"/>
      <c r="FKW739" s="15"/>
      <c r="FKX739" s="80"/>
      <c r="FKY739" s="52"/>
      <c r="FKZ739" s="69"/>
      <c r="FLA739" s="69"/>
      <c r="FLB739" s="69"/>
      <c r="FLC739" s="107"/>
      <c r="FLD739" s="2"/>
      <c r="FLE739" s="15"/>
      <c r="FLF739" s="15"/>
      <c r="FLG739" s="80"/>
      <c r="FLH739" s="52"/>
      <c r="FLI739" s="69"/>
      <c r="FLJ739" s="69"/>
      <c r="FLK739" s="69"/>
      <c r="FLL739" s="107"/>
      <c r="FLM739" s="2"/>
      <c r="FLN739" s="15"/>
      <c r="FLO739" s="15"/>
      <c r="FLP739" s="80"/>
      <c r="FLQ739" s="52"/>
      <c r="FLR739" s="69"/>
      <c r="FLS739" s="69"/>
      <c r="FLT739" s="69"/>
      <c r="FLU739" s="107"/>
      <c r="FLV739" s="2"/>
      <c r="FLW739" s="15"/>
      <c r="FLX739" s="15"/>
      <c r="FLY739" s="80"/>
      <c r="FLZ739" s="52"/>
      <c r="FMA739" s="69"/>
      <c r="FMB739" s="69"/>
      <c r="FMC739" s="69"/>
      <c r="FMD739" s="107"/>
      <c r="FME739" s="2"/>
      <c r="FMF739" s="15"/>
      <c r="FMG739" s="15"/>
      <c r="FMH739" s="80"/>
      <c r="FMI739" s="52"/>
      <c r="FMJ739" s="69"/>
      <c r="FMK739" s="69"/>
      <c r="FML739" s="69"/>
      <c r="FMM739" s="107"/>
      <c r="FMN739" s="2"/>
      <c r="FMO739" s="15"/>
      <c r="FMP739" s="15"/>
      <c r="FMQ739" s="80"/>
      <c r="FMR739" s="52"/>
      <c r="FMS739" s="69"/>
      <c r="FMT739" s="69"/>
      <c r="FMU739" s="69"/>
      <c r="FMV739" s="107"/>
      <c r="FMW739" s="2"/>
      <c r="FMX739" s="15"/>
      <c r="FMY739" s="15"/>
      <c r="FMZ739" s="80"/>
      <c r="FNA739" s="52"/>
      <c r="FNB739" s="69"/>
      <c r="FNC739" s="69"/>
      <c r="FND739" s="69"/>
      <c r="FNE739" s="107"/>
      <c r="FNF739" s="2"/>
      <c r="FNG739" s="15"/>
      <c r="FNH739" s="15"/>
      <c r="FNI739" s="80"/>
      <c r="FNJ739" s="52"/>
      <c r="FNK739" s="69"/>
      <c r="FNL739" s="69"/>
      <c r="FNM739" s="69"/>
      <c r="FNN739" s="107"/>
      <c r="FNO739" s="2"/>
      <c r="FNP739" s="15"/>
      <c r="FNQ739" s="15"/>
      <c r="FNR739" s="80"/>
      <c r="FNS739" s="52"/>
      <c r="FNT739" s="69"/>
      <c r="FNU739" s="69"/>
      <c r="FNV739" s="69"/>
      <c r="FNW739" s="107"/>
      <c r="FNX739" s="2"/>
      <c r="FNY739" s="15"/>
      <c r="FNZ739" s="15"/>
      <c r="FOA739" s="80"/>
      <c r="FOB739" s="52"/>
      <c r="FOC739" s="69"/>
      <c r="FOD739" s="69"/>
      <c r="FOE739" s="69"/>
      <c r="FOF739" s="107"/>
      <c r="FOG739" s="2"/>
      <c r="FOH739" s="15"/>
      <c r="FOI739" s="15"/>
      <c r="FOJ739" s="80"/>
      <c r="FOK739" s="52"/>
      <c r="FOL739" s="69"/>
      <c r="FOM739" s="69"/>
      <c r="FON739" s="69"/>
      <c r="FOO739" s="107"/>
      <c r="FOP739" s="2"/>
      <c r="FOQ739" s="15"/>
      <c r="FOR739" s="15"/>
      <c r="FOS739" s="80"/>
      <c r="FOT739" s="52"/>
      <c r="FOU739" s="69"/>
      <c r="FOV739" s="69"/>
      <c r="FOW739" s="69"/>
      <c r="FOX739" s="107"/>
      <c r="FOY739" s="2"/>
      <c r="FOZ739" s="15"/>
      <c r="FPA739" s="15"/>
      <c r="FPB739" s="80"/>
      <c r="FPC739" s="52"/>
      <c r="FPD739" s="69"/>
      <c r="FPE739" s="69"/>
      <c r="FPF739" s="69"/>
      <c r="FPG739" s="107"/>
      <c r="FPH739" s="2"/>
      <c r="FPI739" s="15"/>
      <c r="FPJ739" s="15"/>
      <c r="FPK739" s="80"/>
      <c r="FPL739" s="52"/>
      <c r="FPM739" s="69"/>
      <c r="FPN739" s="69"/>
      <c r="FPO739" s="69"/>
      <c r="FPP739" s="107"/>
      <c r="FPQ739" s="2"/>
      <c r="FPR739" s="15"/>
      <c r="FPS739" s="15"/>
      <c r="FPT739" s="80"/>
      <c r="FPU739" s="52"/>
      <c r="FPV739" s="69"/>
      <c r="FPW739" s="69"/>
      <c r="FPX739" s="69"/>
      <c r="FPY739" s="107"/>
      <c r="FPZ739" s="2"/>
      <c r="FQA739" s="15"/>
      <c r="FQB739" s="15"/>
      <c r="FQC739" s="80"/>
      <c r="FQD739" s="52"/>
      <c r="FQE739" s="69"/>
      <c r="FQF739" s="69"/>
      <c r="FQG739" s="69"/>
      <c r="FQH739" s="107"/>
      <c r="FQI739" s="2"/>
      <c r="FQJ739" s="15"/>
      <c r="FQK739" s="15"/>
      <c r="FQL739" s="80"/>
      <c r="FQM739" s="52"/>
      <c r="FQN739" s="69"/>
      <c r="FQO739" s="69"/>
      <c r="FQP739" s="69"/>
      <c r="FQQ739" s="107"/>
      <c r="FQR739" s="2"/>
      <c r="FQS739" s="15"/>
      <c r="FQT739" s="15"/>
      <c r="FQU739" s="80"/>
      <c r="FQV739" s="52"/>
      <c r="FQW739" s="69"/>
      <c r="FQX739" s="69"/>
      <c r="FQY739" s="69"/>
      <c r="FQZ739" s="107"/>
      <c r="FRA739" s="2"/>
      <c r="FRB739" s="15"/>
      <c r="FRC739" s="15"/>
      <c r="FRD739" s="80"/>
      <c r="FRE739" s="52"/>
      <c r="FRF739" s="69"/>
      <c r="FRG739" s="69"/>
      <c r="FRH739" s="69"/>
      <c r="FRI739" s="107"/>
      <c r="FRJ739" s="2"/>
      <c r="FRK739" s="15"/>
      <c r="FRL739" s="15"/>
      <c r="FRM739" s="80"/>
      <c r="FRN739" s="52"/>
      <c r="FRO739" s="69"/>
      <c r="FRP739" s="69"/>
      <c r="FRQ739" s="69"/>
      <c r="FRR739" s="107"/>
      <c r="FRS739" s="2"/>
      <c r="FRT739" s="15"/>
      <c r="FRU739" s="15"/>
      <c r="FRV739" s="80"/>
      <c r="FRW739" s="52"/>
      <c r="FRX739" s="69"/>
      <c r="FRY739" s="69"/>
      <c r="FRZ739" s="69"/>
      <c r="FSA739" s="107"/>
      <c r="FSB739" s="2"/>
      <c r="FSC739" s="15"/>
      <c r="FSD739" s="15"/>
      <c r="FSE739" s="80"/>
      <c r="FSF739" s="52"/>
      <c r="FSG739" s="69"/>
      <c r="FSH739" s="69"/>
      <c r="FSI739" s="69"/>
      <c r="FSJ739" s="107"/>
      <c r="FSK739" s="2"/>
      <c r="FSL739" s="15"/>
      <c r="FSM739" s="15"/>
      <c r="FSN739" s="80"/>
      <c r="FSO739" s="52"/>
      <c r="FSP739" s="69"/>
      <c r="FSQ739" s="69"/>
      <c r="FSR739" s="69"/>
      <c r="FSS739" s="107"/>
      <c r="FST739" s="2"/>
      <c r="FSU739" s="15"/>
      <c r="FSV739" s="15"/>
      <c r="FSW739" s="80"/>
      <c r="FSX739" s="52"/>
      <c r="FSY739" s="69"/>
      <c r="FSZ739" s="69"/>
      <c r="FTA739" s="69"/>
      <c r="FTB739" s="107"/>
      <c r="FTC739" s="2"/>
      <c r="FTD739" s="15"/>
      <c r="FTE739" s="15"/>
      <c r="FTF739" s="80"/>
      <c r="FTG739" s="52"/>
      <c r="FTH739" s="69"/>
      <c r="FTI739" s="69"/>
      <c r="FTJ739" s="69"/>
      <c r="FTK739" s="107"/>
      <c r="FTL739" s="2"/>
      <c r="FTM739" s="15"/>
      <c r="FTN739" s="15"/>
      <c r="FTO739" s="80"/>
      <c r="FTP739" s="52"/>
      <c r="FTQ739" s="69"/>
      <c r="FTR739" s="69"/>
      <c r="FTS739" s="69"/>
      <c r="FTT739" s="107"/>
      <c r="FTU739" s="2"/>
      <c r="FTV739" s="15"/>
      <c r="FTW739" s="15"/>
      <c r="FTX739" s="80"/>
      <c r="FTY739" s="52"/>
      <c r="FTZ739" s="69"/>
      <c r="FUA739" s="69"/>
      <c r="FUB739" s="69"/>
      <c r="FUC739" s="107"/>
      <c r="FUD739" s="2"/>
      <c r="FUE739" s="15"/>
      <c r="FUF739" s="15"/>
      <c r="FUG739" s="80"/>
      <c r="FUH739" s="52"/>
      <c r="FUI739" s="69"/>
      <c r="FUJ739" s="69"/>
      <c r="FUK739" s="69"/>
      <c r="FUL739" s="107"/>
      <c r="FUM739" s="2"/>
      <c r="FUN739" s="15"/>
      <c r="FUO739" s="15"/>
      <c r="FUP739" s="80"/>
      <c r="FUQ739" s="52"/>
      <c r="FUR739" s="69"/>
      <c r="FUS739" s="69"/>
      <c r="FUT739" s="69"/>
      <c r="FUU739" s="107"/>
      <c r="FUV739" s="2"/>
      <c r="FUW739" s="15"/>
      <c r="FUX739" s="15"/>
      <c r="FUY739" s="80"/>
      <c r="FUZ739" s="52"/>
      <c r="FVA739" s="69"/>
      <c r="FVB739" s="69"/>
      <c r="FVC739" s="69"/>
      <c r="FVD739" s="107"/>
      <c r="FVE739" s="2"/>
      <c r="FVF739" s="15"/>
      <c r="FVG739" s="15"/>
      <c r="FVH739" s="80"/>
      <c r="FVI739" s="52"/>
      <c r="FVJ739" s="69"/>
      <c r="FVK739" s="69"/>
      <c r="FVL739" s="69"/>
      <c r="FVM739" s="107"/>
      <c r="FVN739" s="2"/>
      <c r="FVO739" s="15"/>
      <c r="FVP739" s="15"/>
      <c r="FVQ739" s="80"/>
      <c r="FVR739" s="52"/>
      <c r="FVS739" s="69"/>
      <c r="FVT739" s="69"/>
      <c r="FVU739" s="69"/>
      <c r="FVV739" s="107"/>
      <c r="FVW739" s="2"/>
      <c r="FVX739" s="15"/>
      <c r="FVY739" s="15"/>
      <c r="FVZ739" s="80"/>
      <c r="FWA739" s="52"/>
      <c r="FWB739" s="69"/>
      <c r="FWC739" s="69"/>
      <c r="FWD739" s="69"/>
      <c r="FWE739" s="107"/>
      <c r="FWF739" s="2"/>
      <c r="FWG739" s="15"/>
      <c r="FWH739" s="15"/>
      <c r="FWI739" s="80"/>
      <c r="FWJ739" s="52"/>
      <c r="FWK739" s="69"/>
      <c r="FWL739" s="69"/>
      <c r="FWM739" s="69"/>
      <c r="FWN739" s="107"/>
      <c r="FWO739" s="2"/>
      <c r="FWP739" s="15"/>
      <c r="FWQ739" s="15"/>
      <c r="FWR739" s="80"/>
      <c r="FWS739" s="52"/>
      <c r="FWT739" s="69"/>
      <c r="FWU739" s="69"/>
      <c r="FWV739" s="69"/>
      <c r="FWW739" s="107"/>
      <c r="FWX739" s="2"/>
      <c r="FWY739" s="15"/>
      <c r="FWZ739" s="15"/>
      <c r="FXA739" s="80"/>
      <c r="FXB739" s="52"/>
      <c r="FXC739" s="69"/>
      <c r="FXD739" s="69"/>
      <c r="FXE739" s="69"/>
      <c r="FXF739" s="107"/>
      <c r="FXG739" s="2"/>
      <c r="FXH739" s="15"/>
      <c r="FXI739" s="15"/>
      <c r="FXJ739" s="80"/>
      <c r="FXK739" s="52"/>
      <c r="FXL739" s="69"/>
      <c r="FXM739" s="69"/>
      <c r="FXN739" s="69"/>
      <c r="FXO739" s="107"/>
      <c r="FXP739" s="2"/>
      <c r="FXQ739" s="15"/>
      <c r="FXR739" s="15"/>
      <c r="FXS739" s="80"/>
      <c r="FXT739" s="52"/>
      <c r="FXU739" s="69"/>
      <c r="FXV739" s="69"/>
      <c r="FXW739" s="69"/>
      <c r="FXX739" s="107"/>
      <c r="FXY739" s="2"/>
      <c r="FXZ739" s="15"/>
      <c r="FYA739" s="15"/>
      <c r="FYB739" s="80"/>
      <c r="FYC739" s="52"/>
      <c r="FYD739" s="69"/>
      <c r="FYE739" s="69"/>
      <c r="FYF739" s="69"/>
      <c r="FYG739" s="107"/>
      <c r="FYH739" s="2"/>
      <c r="FYI739" s="15"/>
      <c r="FYJ739" s="15"/>
      <c r="FYK739" s="80"/>
      <c r="FYL739" s="52"/>
      <c r="FYM739" s="69"/>
      <c r="FYN739" s="69"/>
      <c r="FYO739" s="69"/>
      <c r="FYP739" s="107"/>
      <c r="FYQ739" s="2"/>
      <c r="FYR739" s="15"/>
      <c r="FYS739" s="15"/>
      <c r="FYT739" s="80"/>
      <c r="FYU739" s="52"/>
      <c r="FYV739" s="69"/>
      <c r="FYW739" s="69"/>
      <c r="FYX739" s="69"/>
      <c r="FYY739" s="107"/>
      <c r="FYZ739" s="2"/>
      <c r="FZA739" s="15"/>
      <c r="FZB739" s="15"/>
      <c r="FZC739" s="80"/>
      <c r="FZD739" s="52"/>
      <c r="FZE739" s="69"/>
      <c r="FZF739" s="69"/>
      <c r="FZG739" s="69"/>
      <c r="FZH739" s="107"/>
      <c r="FZI739" s="2"/>
      <c r="FZJ739" s="15"/>
      <c r="FZK739" s="15"/>
      <c r="FZL739" s="80"/>
      <c r="FZM739" s="52"/>
      <c r="FZN739" s="69"/>
      <c r="FZO739" s="69"/>
      <c r="FZP739" s="69"/>
      <c r="FZQ739" s="107"/>
      <c r="FZR739" s="2"/>
      <c r="FZS739" s="15"/>
      <c r="FZT739" s="15"/>
      <c r="FZU739" s="80"/>
      <c r="FZV739" s="52"/>
      <c r="FZW739" s="69"/>
      <c r="FZX739" s="69"/>
      <c r="FZY739" s="69"/>
      <c r="FZZ739" s="107"/>
      <c r="GAA739" s="2"/>
      <c r="GAB739" s="15"/>
      <c r="GAC739" s="15"/>
      <c r="GAD739" s="80"/>
      <c r="GAE739" s="52"/>
      <c r="GAF739" s="69"/>
      <c r="GAG739" s="69"/>
      <c r="GAH739" s="69"/>
      <c r="GAI739" s="107"/>
      <c r="GAJ739" s="2"/>
      <c r="GAK739" s="15"/>
      <c r="GAL739" s="15"/>
      <c r="GAM739" s="80"/>
      <c r="GAN739" s="52"/>
      <c r="GAO739" s="69"/>
      <c r="GAP739" s="69"/>
      <c r="GAQ739" s="69"/>
      <c r="GAR739" s="107"/>
      <c r="GAS739" s="2"/>
      <c r="GAT739" s="15"/>
      <c r="GAU739" s="15"/>
      <c r="GAV739" s="80"/>
      <c r="GAW739" s="52"/>
      <c r="GAX739" s="69"/>
      <c r="GAY739" s="69"/>
      <c r="GAZ739" s="69"/>
      <c r="GBA739" s="107"/>
      <c r="GBB739" s="2"/>
      <c r="GBC739" s="15"/>
      <c r="GBD739" s="15"/>
      <c r="GBE739" s="80"/>
      <c r="GBF739" s="52"/>
      <c r="GBG739" s="69"/>
      <c r="GBH739" s="69"/>
      <c r="GBI739" s="69"/>
      <c r="GBJ739" s="107"/>
      <c r="GBK739" s="2"/>
      <c r="GBL739" s="15"/>
      <c r="GBM739" s="15"/>
      <c r="GBN739" s="80"/>
      <c r="GBO739" s="52"/>
      <c r="GBP739" s="69"/>
      <c r="GBQ739" s="69"/>
      <c r="GBR739" s="69"/>
      <c r="GBS739" s="107"/>
      <c r="GBT739" s="2"/>
      <c r="GBU739" s="15"/>
      <c r="GBV739" s="15"/>
      <c r="GBW739" s="80"/>
      <c r="GBX739" s="52"/>
      <c r="GBY739" s="69"/>
      <c r="GBZ739" s="69"/>
      <c r="GCA739" s="69"/>
      <c r="GCB739" s="107"/>
      <c r="GCC739" s="2"/>
      <c r="GCD739" s="15"/>
      <c r="GCE739" s="15"/>
      <c r="GCF739" s="80"/>
      <c r="GCG739" s="52"/>
      <c r="GCH739" s="69"/>
      <c r="GCI739" s="69"/>
      <c r="GCJ739" s="69"/>
      <c r="GCK739" s="107"/>
      <c r="GCL739" s="2"/>
      <c r="GCM739" s="15"/>
      <c r="GCN739" s="15"/>
      <c r="GCO739" s="80"/>
      <c r="GCP739" s="52"/>
      <c r="GCQ739" s="69"/>
      <c r="GCR739" s="69"/>
      <c r="GCS739" s="69"/>
      <c r="GCT739" s="107"/>
      <c r="GCU739" s="2"/>
      <c r="GCV739" s="15"/>
      <c r="GCW739" s="15"/>
      <c r="GCX739" s="80"/>
      <c r="GCY739" s="52"/>
      <c r="GCZ739" s="69"/>
      <c r="GDA739" s="69"/>
      <c r="GDB739" s="69"/>
      <c r="GDC739" s="107"/>
      <c r="GDD739" s="2"/>
      <c r="GDE739" s="15"/>
      <c r="GDF739" s="15"/>
      <c r="GDG739" s="80"/>
      <c r="GDH739" s="52"/>
      <c r="GDI739" s="69"/>
      <c r="GDJ739" s="69"/>
      <c r="GDK739" s="69"/>
      <c r="GDL739" s="107"/>
      <c r="GDM739" s="2"/>
      <c r="GDN739" s="15"/>
      <c r="GDO739" s="15"/>
      <c r="GDP739" s="80"/>
      <c r="GDQ739" s="52"/>
      <c r="GDR739" s="69"/>
      <c r="GDS739" s="69"/>
      <c r="GDT739" s="69"/>
      <c r="GDU739" s="107"/>
      <c r="GDV739" s="2"/>
      <c r="GDW739" s="15"/>
      <c r="GDX739" s="15"/>
      <c r="GDY739" s="80"/>
      <c r="GDZ739" s="52"/>
      <c r="GEA739" s="69"/>
      <c r="GEB739" s="69"/>
      <c r="GEC739" s="69"/>
      <c r="GED739" s="107"/>
      <c r="GEE739" s="2"/>
      <c r="GEF739" s="15"/>
      <c r="GEG739" s="15"/>
      <c r="GEH739" s="80"/>
      <c r="GEI739" s="52"/>
      <c r="GEJ739" s="69"/>
      <c r="GEK739" s="69"/>
      <c r="GEL739" s="69"/>
      <c r="GEM739" s="107"/>
      <c r="GEN739" s="2"/>
      <c r="GEO739" s="15"/>
      <c r="GEP739" s="15"/>
      <c r="GEQ739" s="80"/>
      <c r="GER739" s="52"/>
      <c r="GES739" s="69"/>
      <c r="GET739" s="69"/>
      <c r="GEU739" s="69"/>
      <c r="GEV739" s="107"/>
      <c r="GEW739" s="2"/>
      <c r="GEX739" s="15"/>
      <c r="GEY739" s="15"/>
      <c r="GEZ739" s="80"/>
      <c r="GFA739" s="52"/>
      <c r="GFB739" s="69"/>
      <c r="GFC739" s="69"/>
      <c r="GFD739" s="69"/>
      <c r="GFE739" s="107"/>
      <c r="GFF739" s="2"/>
      <c r="GFG739" s="15"/>
      <c r="GFH739" s="15"/>
      <c r="GFI739" s="80"/>
      <c r="GFJ739" s="52"/>
      <c r="GFK739" s="69"/>
      <c r="GFL739" s="69"/>
      <c r="GFM739" s="69"/>
      <c r="GFN739" s="107"/>
      <c r="GFO739" s="2"/>
      <c r="GFP739" s="15"/>
      <c r="GFQ739" s="15"/>
      <c r="GFR739" s="80"/>
      <c r="GFS739" s="52"/>
      <c r="GFT739" s="69"/>
      <c r="GFU739" s="69"/>
      <c r="GFV739" s="69"/>
      <c r="GFW739" s="107"/>
      <c r="GFX739" s="2"/>
      <c r="GFY739" s="15"/>
      <c r="GFZ739" s="15"/>
      <c r="GGA739" s="80"/>
      <c r="GGB739" s="52"/>
      <c r="GGC739" s="69"/>
      <c r="GGD739" s="69"/>
      <c r="GGE739" s="69"/>
      <c r="GGF739" s="107"/>
      <c r="GGG739" s="2"/>
      <c r="GGH739" s="15"/>
      <c r="GGI739" s="15"/>
      <c r="GGJ739" s="80"/>
      <c r="GGK739" s="52"/>
      <c r="GGL739" s="69"/>
      <c r="GGM739" s="69"/>
      <c r="GGN739" s="69"/>
      <c r="GGO739" s="107"/>
      <c r="GGP739" s="2"/>
      <c r="GGQ739" s="15"/>
      <c r="GGR739" s="15"/>
      <c r="GGS739" s="80"/>
      <c r="GGT739" s="52"/>
      <c r="GGU739" s="69"/>
      <c r="GGV739" s="69"/>
      <c r="GGW739" s="69"/>
      <c r="GGX739" s="107"/>
      <c r="GGY739" s="2"/>
      <c r="GGZ739" s="15"/>
      <c r="GHA739" s="15"/>
      <c r="GHB739" s="80"/>
      <c r="GHC739" s="52"/>
      <c r="GHD739" s="69"/>
      <c r="GHE739" s="69"/>
      <c r="GHF739" s="69"/>
      <c r="GHG739" s="107"/>
      <c r="GHH739" s="2"/>
      <c r="GHI739" s="15"/>
      <c r="GHJ739" s="15"/>
      <c r="GHK739" s="80"/>
      <c r="GHL739" s="52"/>
      <c r="GHM739" s="69"/>
      <c r="GHN739" s="69"/>
      <c r="GHO739" s="69"/>
      <c r="GHP739" s="107"/>
      <c r="GHQ739" s="2"/>
      <c r="GHR739" s="15"/>
      <c r="GHS739" s="15"/>
      <c r="GHT739" s="80"/>
      <c r="GHU739" s="52"/>
      <c r="GHV739" s="69"/>
      <c r="GHW739" s="69"/>
      <c r="GHX739" s="69"/>
      <c r="GHY739" s="107"/>
      <c r="GHZ739" s="2"/>
      <c r="GIA739" s="15"/>
      <c r="GIB739" s="15"/>
      <c r="GIC739" s="80"/>
      <c r="GID739" s="52"/>
      <c r="GIE739" s="69"/>
      <c r="GIF739" s="69"/>
      <c r="GIG739" s="69"/>
      <c r="GIH739" s="107"/>
      <c r="GII739" s="2"/>
      <c r="GIJ739" s="15"/>
      <c r="GIK739" s="15"/>
      <c r="GIL739" s="80"/>
      <c r="GIM739" s="52"/>
      <c r="GIN739" s="69"/>
      <c r="GIO739" s="69"/>
      <c r="GIP739" s="69"/>
      <c r="GIQ739" s="107"/>
      <c r="GIR739" s="2"/>
      <c r="GIS739" s="15"/>
      <c r="GIT739" s="15"/>
      <c r="GIU739" s="80"/>
      <c r="GIV739" s="52"/>
      <c r="GIW739" s="69"/>
      <c r="GIX739" s="69"/>
      <c r="GIY739" s="69"/>
      <c r="GIZ739" s="107"/>
      <c r="GJA739" s="2"/>
      <c r="GJB739" s="15"/>
      <c r="GJC739" s="15"/>
      <c r="GJD739" s="80"/>
      <c r="GJE739" s="52"/>
      <c r="GJF739" s="69"/>
      <c r="GJG739" s="69"/>
      <c r="GJH739" s="69"/>
      <c r="GJI739" s="107"/>
      <c r="GJJ739" s="2"/>
      <c r="GJK739" s="15"/>
      <c r="GJL739" s="15"/>
      <c r="GJM739" s="80"/>
      <c r="GJN739" s="52"/>
      <c r="GJO739" s="69"/>
      <c r="GJP739" s="69"/>
      <c r="GJQ739" s="69"/>
      <c r="GJR739" s="107"/>
      <c r="GJS739" s="2"/>
      <c r="GJT739" s="15"/>
      <c r="GJU739" s="15"/>
      <c r="GJV739" s="80"/>
      <c r="GJW739" s="52"/>
      <c r="GJX739" s="69"/>
      <c r="GJY739" s="69"/>
      <c r="GJZ739" s="69"/>
      <c r="GKA739" s="107"/>
      <c r="GKB739" s="2"/>
      <c r="GKC739" s="15"/>
      <c r="GKD739" s="15"/>
      <c r="GKE739" s="80"/>
      <c r="GKF739" s="52"/>
      <c r="GKG739" s="69"/>
      <c r="GKH739" s="69"/>
      <c r="GKI739" s="69"/>
      <c r="GKJ739" s="107"/>
      <c r="GKK739" s="2"/>
      <c r="GKL739" s="15"/>
      <c r="GKM739" s="15"/>
      <c r="GKN739" s="80"/>
      <c r="GKO739" s="52"/>
      <c r="GKP739" s="69"/>
      <c r="GKQ739" s="69"/>
      <c r="GKR739" s="69"/>
      <c r="GKS739" s="107"/>
      <c r="GKT739" s="2"/>
      <c r="GKU739" s="15"/>
      <c r="GKV739" s="15"/>
      <c r="GKW739" s="80"/>
      <c r="GKX739" s="52"/>
      <c r="GKY739" s="69"/>
      <c r="GKZ739" s="69"/>
      <c r="GLA739" s="69"/>
      <c r="GLB739" s="107"/>
      <c r="GLC739" s="2"/>
      <c r="GLD739" s="15"/>
      <c r="GLE739" s="15"/>
      <c r="GLF739" s="80"/>
      <c r="GLG739" s="52"/>
      <c r="GLH739" s="69"/>
      <c r="GLI739" s="69"/>
      <c r="GLJ739" s="69"/>
      <c r="GLK739" s="107"/>
      <c r="GLL739" s="2"/>
      <c r="GLM739" s="15"/>
      <c r="GLN739" s="15"/>
      <c r="GLO739" s="80"/>
      <c r="GLP739" s="52"/>
      <c r="GLQ739" s="69"/>
      <c r="GLR739" s="69"/>
      <c r="GLS739" s="69"/>
      <c r="GLT739" s="107"/>
      <c r="GLU739" s="2"/>
      <c r="GLV739" s="15"/>
      <c r="GLW739" s="15"/>
      <c r="GLX739" s="80"/>
      <c r="GLY739" s="52"/>
      <c r="GLZ739" s="69"/>
      <c r="GMA739" s="69"/>
      <c r="GMB739" s="69"/>
      <c r="GMC739" s="107"/>
      <c r="GMD739" s="2"/>
      <c r="GME739" s="15"/>
      <c r="GMF739" s="15"/>
      <c r="GMG739" s="80"/>
      <c r="GMH739" s="52"/>
      <c r="GMI739" s="69"/>
      <c r="GMJ739" s="69"/>
      <c r="GMK739" s="69"/>
      <c r="GML739" s="107"/>
      <c r="GMM739" s="2"/>
      <c r="GMN739" s="15"/>
      <c r="GMO739" s="15"/>
      <c r="GMP739" s="80"/>
      <c r="GMQ739" s="52"/>
      <c r="GMR739" s="69"/>
      <c r="GMS739" s="69"/>
      <c r="GMT739" s="69"/>
      <c r="GMU739" s="107"/>
      <c r="GMV739" s="2"/>
      <c r="GMW739" s="15"/>
      <c r="GMX739" s="15"/>
      <c r="GMY739" s="80"/>
      <c r="GMZ739" s="52"/>
      <c r="GNA739" s="69"/>
      <c r="GNB739" s="69"/>
      <c r="GNC739" s="69"/>
      <c r="GND739" s="107"/>
      <c r="GNE739" s="2"/>
      <c r="GNF739" s="15"/>
      <c r="GNG739" s="15"/>
      <c r="GNH739" s="80"/>
      <c r="GNI739" s="52"/>
      <c r="GNJ739" s="69"/>
      <c r="GNK739" s="69"/>
      <c r="GNL739" s="69"/>
      <c r="GNM739" s="107"/>
      <c r="GNN739" s="2"/>
      <c r="GNO739" s="15"/>
      <c r="GNP739" s="15"/>
      <c r="GNQ739" s="80"/>
      <c r="GNR739" s="52"/>
      <c r="GNS739" s="69"/>
      <c r="GNT739" s="69"/>
      <c r="GNU739" s="69"/>
      <c r="GNV739" s="107"/>
      <c r="GNW739" s="2"/>
      <c r="GNX739" s="15"/>
      <c r="GNY739" s="15"/>
      <c r="GNZ739" s="80"/>
      <c r="GOA739" s="52"/>
      <c r="GOB739" s="69"/>
      <c r="GOC739" s="69"/>
      <c r="GOD739" s="69"/>
      <c r="GOE739" s="107"/>
      <c r="GOF739" s="2"/>
      <c r="GOG739" s="15"/>
      <c r="GOH739" s="15"/>
      <c r="GOI739" s="80"/>
      <c r="GOJ739" s="52"/>
      <c r="GOK739" s="69"/>
      <c r="GOL739" s="69"/>
      <c r="GOM739" s="69"/>
      <c r="GON739" s="107"/>
      <c r="GOO739" s="2"/>
      <c r="GOP739" s="15"/>
      <c r="GOQ739" s="15"/>
      <c r="GOR739" s="80"/>
      <c r="GOS739" s="52"/>
      <c r="GOT739" s="69"/>
      <c r="GOU739" s="69"/>
      <c r="GOV739" s="69"/>
      <c r="GOW739" s="107"/>
      <c r="GOX739" s="2"/>
      <c r="GOY739" s="15"/>
      <c r="GOZ739" s="15"/>
      <c r="GPA739" s="80"/>
      <c r="GPB739" s="52"/>
      <c r="GPC739" s="69"/>
      <c r="GPD739" s="69"/>
      <c r="GPE739" s="69"/>
      <c r="GPF739" s="107"/>
      <c r="GPG739" s="2"/>
      <c r="GPH739" s="15"/>
      <c r="GPI739" s="15"/>
      <c r="GPJ739" s="80"/>
      <c r="GPK739" s="52"/>
      <c r="GPL739" s="69"/>
      <c r="GPM739" s="69"/>
      <c r="GPN739" s="69"/>
      <c r="GPO739" s="107"/>
      <c r="GPP739" s="2"/>
      <c r="GPQ739" s="15"/>
      <c r="GPR739" s="15"/>
      <c r="GPS739" s="80"/>
      <c r="GPT739" s="52"/>
      <c r="GPU739" s="69"/>
      <c r="GPV739" s="69"/>
      <c r="GPW739" s="69"/>
      <c r="GPX739" s="107"/>
      <c r="GPY739" s="2"/>
      <c r="GPZ739" s="15"/>
      <c r="GQA739" s="15"/>
      <c r="GQB739" s="80"/>
      <c r="GQC739" s="52"/>
      <c r="GQD739" s="69"/>
      <c r="GQE739" s="69"/>
      <c r="GQF739" s="69"/>
      <c r="GQG739" s="107"/>
      <c r="GQH739" s="2"/>
      <c r="GQI739" s="15"/>
      <c r="GQJ739" s="15"/>
      <c r="GQK739" s="80"/>
      <c r="GQL739" s="52"/>
      <c r="GQM739" s="69"/>
      <c r="GQN739" s="69"/>
      <c r="GQO739" s="69"/>
      <c r="GQP739" s="107"/>
      <c r="GQQ739" s="2"/>
      <c r="GQR739" s="15"/>
      <c r="GQS739" s="15"/>
      <c r="GQT739" s="80"/>
      <c r="GQU739" s="52"/>
      <c r="GQV739" s="69"/>
      <c r="GQW739" s="69"/>
      <c r="GQX739" s="69"/>
      <c r="GQY739" s="107"/>
      <c r="GQZ739" s="2"/>
      <c r="GRA739" s="15"/>
      <c r="GRB739" s="15"/>
      <c r="GRC739" s="80"/>
      <c r="GRD739" s="52"/>
      <c r="GRE739" s="69"/>
      <c r="GRF739" s="69"/>
      <c r="GRG739" s="69"/>
      <c r="GRH739" s="107"/>
      <c r="GRI739" s="2"/>
      <c r="GRJ739" s="15"/>
      <c r="GRK739" s="15"/>
      <c r="GRL739" s="80"/>
      <c r="GRM739" s="52"/>
      <c r="GRN739" s="69"/>
      <c r="GRO739" s="69"/>
      <c r="GRP739" s="69"/>
      <c r="GRQ739" s="107"/>
      <c r="GRR739" s="2"/>
      <c r="GRS739" s="15"/>
      <c r="GRT739" s="15"/>
      <c r="GRU739" s="80"/>
      <c r="GRV739" s="52"/>
      <c r="GRW739" s="69"/>
      <c r="GRX739" s="69"/>
      <c r="GRY739" s="69"/>
      <c r="GRZ739" s="107"/>
      <c r="GSA739" s="2"/>
      <c r="GSB739" s="15"/>
      <c r="GSC739" s="15"/>
      <c r="GSD739" s="80"/>
      <c r="GSE739" s="52"/>
      <c r="GSF739" s="69"/>
      <c r="GSG739" s="69"/>
      <c r="GSH739" s="69"/>
      <c r="GSI739" s="107"/>
      <c r="GSJ739" s="2"/>
      <c r="GSK739" s="15"/>
      <c r="GSL739" s="15"/>
      <c r="GSM739" s="80"/>
      <c r="GSN739" s="52"/>
      <c r="GSO739" s="69"/>
      <c r="GSP739" s="69"/>
      <c r="GSQ739" s="69"/>
      <c r="GSR739" s="107"/>
      <c r="GSS739" s="2"/>
      <c r="GST739" s="15"/>
      <c r="GSU739" s="15"/>
      <c r="GSV739" s="80"/>
      <c r="GSW739" s="52"/>
      <c r="GSX739" s="69"/>
      <c r="GSY739" s="69"/>
      <c r="GSZ739" s="69"/>
      <c r="GTA739" s="107"/>
      <c r="GTB739" s="2"/>
      <c r="GTC739" s="15"/>
      <c r="GTD739" s="15"/>
      <c r="GTE739" s="80"/>
      <c r="GTF739" s="52"/>
      <c r="GTG739" s="69"/>
      <c r="GTH739" s="69"/>
      <c r="GTI739" s="69"/>
      <c r="GTJ739" s="107"/>
      <c r="GTK739" s="2"/>
      <c r="GTL739" s="15"/>
      <c r="GTM739" s="15"/>
      <c r="GTN739" s="80"/>
      <c r="GTO739" s="52"/>
      <c r="GTP739" s="69"/>
      <c r="GTQ739" s="69"/>
      <c r="GTR739" s="69"/>
      <c r="GTS739" s="107"/>
      <c r="GTT739" s="2"/>
      <c r="GTU739" s="15"/>
      <c r="GTV739" s="15"/>
      <c r="GTW739" s="80"/>
      <c r="GTX739" s="52"/>
      <c r="GTY739" s="69"/>
      <c r="GTZ739" s="69"/>
      <c r="GUA739" s="69"/>
      <c r="GUB739" s="107"/>
      <c r="GUC739" s="2"/>
      <c r="GUD739" s="15"/>
      <c r="GUE739" s="15"/>
      <c r="GUF739" s="80"/>
      <c r="GUG739" s="52"/>
      <c r="GUH739" s="69"/>
      <c r="GUI739" s="69"/>
      <c r="GUJ739" s="69"/>
      <c r="GUK739" s="107"/>
      <c r="GUL739" s="2"/>
      <c r="GUM739" s="15"/>
      <c r="GUN739" s="15"/>
      <c r="GUO739" s="80"/>
      <c r="GUP739" s="52"/>
      <c r="GUQ739" s="69"/>
      <c r="GUR739" s="69"/>
      <c r="GUS739" s="69"/>
      <c r="GUT739" s="107"/>
      <c r="GUU739" s="2"/>
      <c r="GUV739" s="15"/>
      <c r="GUW739" s="15"/>
      <c r="GUX739" s="80"/>
      <c r="GUY739" s="52"/>
      <c r="GUZ739" s="69"/>
      <c r="GVA739" s="69"/>
      <c r="GVB739" s="69"/>
      <c r="GVC739" s="107"/>
      <c r="GVD739" s="2"/>
      <c r="GVE739" s="15"/>
      <c r="GVF739" s="15"/>
      <c r="GVG739" s="80"/>
      <c r="GVH739" s="52"/>
      <c r="GVI739" s="69"/>
      <c r="GVJ739" s="69"/>
      <c r="GVK739" s="69"/>
      <c r="GVL739" s="107"/>
      <c r="GVM739" s="2"/>
      <c r="GVN739" s="15"/>
      <c r="GVO739" s="15"/>
      <c r="GVP739" s="80"/>
      <c r="GVQ739" s="52"/>
      <c r="GVR739" s="69"/>
      <c r="GVS739" s="69"/>
      <c r="GVT739" s="69"/>
      <c r="GVU739" s="107"/>
      <c r="GVV739" s="2"/>
      <c r="GVW739" s="15"/>
      <c r="GVX739" s="15"/>
      <c r="GVY739" s="80"/>
      <c r="GVZ739" s="52"/>
      <c r="GWA739" s="69"/>
      <c r="GWB739" s="69"/>
      <c r="GWC739" s="69"/>
      <c r="GWD739" s="107"/>
      <c r="GWE739" s="2"/>
      <c r="GWF739" s="15"/>
      <c r="GWG739" s="15"/>
      <c r="GWH739" s="80"/>
      <c r="GWI739" s="52"/>
      <c r="GWJ739" s="69"/>
      <c r="GWK739" s="69"/>
      <c r="GWL739" s="69"/>
      <c r="GWM739" s="107"/>
      <c r="GWN739" s="2"/>
      <c r="GWO739" s="15"/>
      <c r="GWP739" s="15"/>
      <c r="GWQ739" s="80"/>
      <c r="GWR739" s="52"/>
      <c r="GWS739" s="69"/>
      <c r="GWT739" s="69"/>
      <c r="GWU739" s="69"/>
      <c r="GWV739" s="107"/>
      <c r="GWW739" s="2"/>
      <c r="GWX739" s="15"/>
      <c r="GWY739" s="15"/>
      <c r="GWZ739" s="80"/>
      <c r="GXA739" s="52"/>
      <c r="GXB739" s="69"/>
      <c r="GXC739" s="69"/>
      <c r="GXD739" s="69"/>
      <c r="GXE739" s="107"/>
      <c r="GXF739" s="2"/>
      <c r="GXG739" s="15"/>
      <c r="GXH739" s="15"/>
      <c r="GXI739" s="80"/>
      <c r="GXJ739" s="52"/>
      <c r="GXK739" s="69"/>
      <c r="GXL739" s="69"/>
      <c r="GXM739" s="69"/>
      <c r="GXN739" s="107"/>
      <c r="GXO739" s="2"/>
      <c r="GXP739" s="15"/>
      <c r="GXQ739" s="15"/>
      <c r="GXR739" s="80"/>
      <c r="GXS739" s="52"/>
      <c r="GXT739" s="69"/>
      <c r="GXU739" s="69"/>
      <c r="GXV739" s="69"/>
      <c r="GXW739" s="107"/>
      <c r="GXX739" s="2"/>
      <c r="GXY739" s="15"/>
      <c r="GXZ739" s="15"/>
      <c r="GYA739" s="80"/>
      <c r="GYB739" s="52"/>
      <c r="GYC739" s="69"/>
      <c r="GYD739" s="69"/>
      <c r="GYE739" s="69"/>
      <c r="GYF739" s="107"/>
      <c r="GYG739" s="2"/>
      <c r="GYH739" s="15"/>
      <c r="GYI739" s="15"/>
      <c r="GYJ739" s="80"/>
      <c r="GYK739" s="52"/>
      <c r="GYL739" s="69"/>
      <c r="GYM739" s="69"/>
      <c r="GYN739" s="69"/>
      <c r="GYO739" s="107"/>
      <c r="GYP739" s="2"/>
      <c r="GYQ739" s="15"/>
      <c r="GYR739" s="15"/>
      <c r="GYS739" s="80"/>
      <c r="GYT739" s="52"/>
      <c r="GYU739" s="69"/>
      <c r="GYV739" s="69"/>
      <c r="GYW739" s="69"/>
      <c r="GYX739" s="107"/>
      <c r="GYY739" s="2"/>
      <c r="GYZ739" s="15"/>
      <c r="GZA739" s="15"/>
      <c r="GZB739" s="80"/>
      <c r="GZC739" s="52"/>
      <c r="GZD739" s="69"/>
      <c r="GZE739" s="69"/>
      <c r="GZF739" s="69"/>
      <c r="GZG739" s="107"/>
      <c r="GZH739" s="2"/>
      <c r="GZI739" s="15"/>
      <c r="GZJ739" s="15"/>
      <c r="GZK739" s="80"/>
      <c r="GZL739" s="52"/>
      <c r="GZM739" s="69"/>
      <c r="GZN739" s="69"/>
      <c r="GZO739" s="69"/>
      <c r="GZP739" s="107"/>
      <c r="GZQ739" s="2"/>
      <c r="GZR739" s="15"/>
      <c r="GZS739" s="15"/>
      <c r="GZT739" s="80"/>
      <c r="GZU739" s="52"/>
      <c r="GZV739" s="69"/>
      <c r="GZW739" s="69"/>
      <c r="GZX739" s="69"/>
      <c r="GZY739" s="107"/>
      <c r="GZZ739" s="2"/>
      <c r="HAA739" s="15"/>
      <c r="HAB739" s="15"/>
      <c r="HAC739" s="80"/>
      <c r="HAD739" s="52"/>
      <c r="HAE739" s="69"/>
      <c r="HAF739" s="69"/>
      <c r="HAG739" s="69"/>
      <c r="HAH739" s="107"/>
      <c r="HAI739" s="2"/>
      <c r="HAJ739" s="15"/>
      <c r="HAK739" s="15"/>
      <c r="HAL739" s="80"/>
      <c r="HAM739" s="52"/>
      <c r="HAN739" s="69"/>
      <c r="HAO739" s="69"/>
      <c r="HAP739" s="69"/>
      <c r="HAQ739" s="107"/>
      <c r="HAR739" s="2"/>
      <c r="HAS739" s="15"/>
      <c r="HAT739" s="15"/>
      <c r="HAU739" s="80"/>
      <c r="HAV739" s="52"/>
      <c r="HAW739" s="69"/>
      <c r="HAX739" s="69"/>
      <c r="HAY739" s="69"/>
      <c r="HAZ739" s="107"/>
      <c r="HBA739" s="2"/>
      <c r="HBB739" s="15"/>
      <c r="HBC739" s="15"/>
      <c r="HBD739" s="80"/>
      <c r="HBE739" s="52"/>
      <c r="HBF739" s="69"/>
      <c r="HBG739" s="69"/>
      <c r="HBH739" s="69"/>
      <c r="HBI739" s="107"/>
      <c r="HBJ739" s="2"/>
      <c r="HBK739" s="15"/>
      <c r="HBL739" s="15"/>
      <c r="HBM739" s="80"/>
      <c r="HBN739" s="52"/>
      <c r="HBO739" s="69"/>
      <c r="HBP739" s="69"/>
      <c r="HBQ739" s="69"/>
      <c r="HBR739" s="107"/>
      <c r="HBS739" s="2"/>
      <c r="HBT739" s="15"/>
      <c r="HBU739" s="15"/>
      <c r="HBV739" s="80"/>
      <c r="HBW739" s="52"/>
      <c r="HBX739" s="69"/>
      <c r="HBY739" s="69"/>
      <c r="HBZ739" s="69"/>
      <c r="HCA739" s="107"/>
      <c r="HCB739" s="2"/>
      <c r="HCC739" s="15"/>
      <c r="HCD739" s="15"/>
      <c r="HCE739" s="80"/>
      <c r="HCF739" s="52"/>
      <c r="HCG739" s="69"/>
      <c r="HCH739" s="69"/>
      <c r="HCI739" s="69"/>
      <c r="HCJ739" s="107"/>
      <c r="HCK739" s="2"/>
      <c r="HCL739" s="15"/>
      <c r="HCM739" s="15"/>
      <c r="HCN739" s="80"/>
      <c r="HCO739" s="52"/>
      <c r="HCP739" s="69"/>
      <c r="HCQ739" s="69"/>
      <c r="HCR739" s="69"/>
      <c r="HCS739" s="107"/>
      <c r="HCT739" s="2"/>
      <c r="HCU739" s="15"/>
      <c r="HCV739" s="15"/>
      <c r="HCW739" s="80"/>
      <c r="HCX739" s="52"/>
      <c r="HCY739" s="69"/>
      <c r="HCZ739" s="69"/>
      <c r="HDA739" s="69"/>
      <c r="HDB739" s="107"/>
      <c r="HDC739" s="2"/>
      <c r="HDD739" s="15"/>
      <c r="HDE739" s="15"/>
      <c r="HDF739" s="80"/>
      <c r="HDG739" s="52"/>
      <c r="HDH739" s="69"/>
      <c r="HDI739" s="69"/>
      <c r="HDJ739" s="69"/>
      <c r="HDK739" s="107"/>
      <c r="HDL739" s="2"/>
      <c r="HDM739" s="15"/>
      <c r="HDN739" s="15"/>
      <c r="HDO739" s="80"/>
      <c r="HDP739" s="52"/>
      <c r="HDQ739" s="69"/>
      <c r="HDR739" s="69"/>
      <c r="HDS739" s="69"/>
      <c r="HDT739" s="107"/>
      <c r="HDU739" s="2"/>
      <c r="HDV739" s="15"/>
      <c r="HDW739" s="15"/>
      <c r="HDX739" s="80"/>
      <c r="HDY739" s="52"/>
      <c r="HDZ739" s="69"/>
      <c r="HEA739" s="69"/>
      <c r="HEB739" s="69"/>
      <c r="HEC739" s="107"/>
      <c r="HED739" s="2"/>
      <c r="HEE739" s="15"/>
      <c r="HEF739" s="15"/>
      <c r="HEG739" s="80"/>
      <c r="HEH739" s="52"/>
      <c r="HEI739" s="69"/>
      <c r="HEJ739" s="69"/>
      <c r="HEK739" s="69"/>
      <c r="HEL739" s="107"/>
      <c r="HEM739" s="2"/>
      <c r="HEN739" s="15"/>
      <c r="HEO739" s="15"/>
      <c r="HEP739" s="80"/>
      <c r="HEQ739" s="52"/>
      <c r="HER739" s="69"/>
      <c r="HES739" s="69"/>
      <c r="HET739" s="69"/>
      <c r="HEU739" s="107"/>
      <c r="HEV739" s="2"/>
      <c r="HEW739" s="15"/>
      <c r="HEX739" s="15"/>
      <c r="HEY739" s="80"/>
      <c r="HEZ739" s="52"/>
      <c r="HFA739" s="69"/>
      <c r="HFB739" s="69"/>
      <c r="HFC739" s="69"/>
      <c r="HFD739" s="107"/>
      <c r="HFE739" s="2"/>
      <c r="HFF739" s="15"/>
      <c r="HFG739" s="15"/>
      <c r="HFH739" s="80"/>
      <c r="HFI739" s="52"/>
      <c r="HFJ739" s="69"/>
      <c r="HFK739" s="69"/>
      <c r="HFL739" s="69"/>
      <c r="HFM739" s="107"/>
      <c r="HFN739" s="2"/>
      <c r="HFO739" s="15"/>
      <c r="HFP739" s="15"/>
      <c r="HFQ739" s="80"/>
      <c r="HFR739" s="52"/>
      <c r="HFS739" s="69"/>
      <c r="HFT739" s="69"/>
      <c r="HFU739" s="69"/>
      <c r="HFV739" s="107"/>
      <c r="HFW739" s="2"/>
      <c r="HFX739" s="15"/>
      <c r="HFY739" s="15"/>
      <c r="HFZ739" s="80"/>
      <c r="HGA739" s="52"/>
      <c r="HGB739" s="69"/>
      <c r="HGC739" s="69"/>
      <c r="HGD739" s="69"/>
      <c r="HGE739" s="107"/>
      <c r="HGF739" s="2"/>
      <c r="HGG739" s="15"/>
      <c r="HGH739" s="15"/>
      <c r="HGI739" s="80"/>
      <c r="HGJ739" s="52"/>
      <c r="HGK739" s="69"/>
      <c r="HGL739" s="69"/>
      <c r="HGM739" s="69"/>
      <c r="HGN739" s="107"/>
      <c r="HGO739" s="2"/>
      <c r="HGP739" s="15"/>
      <c r="HGQ739" s="15"/>
      <c r="HGR739" s="80"/>
      <c r="HGS739" s="52"/>
      <c r="HGT739" s="69"/>
      <c r="HGU739" s="69"/>
      <c r="HGV739" s="69"/>
      <c r="HGW739" s="107"/>
      <c r="HGX739" s="2"/>
      <c r="HGY739" s="15"/>
      <c r="HGZ739" s="15"/>
      <c r="HHA739" s="80"/>
      <c r="HHB739" s="52"/>
      <c r="HHC739" s="69"/>
      <c r="HHD739" s="69"/>
      <c r="HHE739" s="69"/>
      <c r="HHF739" s="107"/>
      <c r="HHG739" s="2"/>
      <c r="HHH739" s="15"/>
      <c r="HHI739" s="15"/>
      <c r="HHJ739" s="80"/>
      <c r="HHK739" s="52"/>
      <c r="HHL739" s="69"/>
      <c r="HHM739" s="69"/>
      <c r="HHN739" s="69"/>
      <c r="HHO739" s="107"/>
      <c r="HHP739" s="2"/>
      <c r="HHQ739" s="15"/>
      <c r="HHR739" s="15"/>
      <c r="HHS739" s="80"/>
      <c r="HHT739" s="52"/>
      <c r="HHU739" s="69"/>
      <c r="HHV739" s="69"/>
      <c r="HHW739" s="69"/>
      <c r="HHX739" s="107"/>
      <c r="HHY739" s="2"/>
      <c r="HHZ739" s="15"/>
      <c r="HIA739" s="15"/>
      <c r="HIB739" s="80"/>
      <c r="HIC739" s="52"/>
      <c r="HID739" s="69"/>
      <c r="HIE739" s="69"/>
      <c r="HIF739" s="69"/>
      <c r="HIG739" s="107"/>
      <c r="HIH739" s="2"/>
      <c r="HII739" s="15"/>
      <c r="HIJ739" s="15"/>
      <c r="HIK739" s="80"/>
      <c r="HIL739" s="52"/>
      <c r="HIM739" s="69"/>
      <c r="HIN739" s="69"/>
      <c r="HIO739" s="69"/>
      <c r="HIP739" s="107"/>
      <c r="HIQ739" s="2"/>
      <c r="HIR739" s="15"/>
      <c r="HIS739" s="15"/>
      <c r="HIT739" s="80"/>
      <c r="HIU739" s="52"/>
      <c r="HIV739" s="69"/>
      <c r="HIW739" s="69"/>
      <c r="HIX739" s="69"/>
      <c r="HIY739" s="107"/>
      <c r="HIZ739" s="2"/>
      <c r="HJA739" s="15"/>
      <c r="HJB739" s="15"/>
      <c r="HJC739" s="80"/>
      <c r="HJD739" s="52"/>
      <c r="HJE739" s="69"/>
      <c r="HJF739" s="69"/>
      <c r="HJG739" s="69"/>
      <c r="HJH739" s="107"/>
      <c r="HJI739" s="2"/>
      <c r="HJJ739" s="15"/>
      <c r="HJK739" s="15"/>
      <c r="HJL739" s="80"/>
      <c r="HJM739" s="52"/>
      <c r="HJN739" s="69"/>
      <c r="HJO739" s="69"/>
      <c r="HJP739" s="69"/>
      <c r="HJQ739" s="107"/>
      <c r="HJR739" s="2"/>
      <c r="HJS739" s="15"/>
      <c r="HJT739" s="15"/>
      <c r="HJU739" s="80"/>
      <c r="HJV739" s="52"/>
      <c r="HJW739" s="69"/>
      <c r="HJX739" s="69"/>
      <c r="HJY739" s="69"/>
      <c r="HJZ739" s="107"/>
      <c r="HKA739" s="2"/>
      <c r="HKB739" s="15"/>
      <c r="HKC739" s="15"/>
      <c r="HKD739" s="80"/>
      <c r="HKE739" s="52"/>
      <c r="HKF739" s="69"/>
      <c r="HKG739" s="69"/>
      <c r="HKH739" s="69"/>
      <c r="HKI739" s="107"/>
      <c r="HKJ739" s="2"/>
      <c r="HKK739" s="15"/>
      <c r="HKL739" s="15"/>
      <c r="HKM739" s="80"/>
      <c r="HKN739" s="52"/>
      <c r="HKO739" s="69"/>
      <c r="HKP739" s="69"/>
      <c r="HKQ739" s="69"/>
      <c r="HKR739" s="107"/>
      <c r="HKS739" s="2"/>
      <c r="HKT739" s="15"/>
      <c r="HKU739" s="15"/>
      <c r="HKV739" s="80"/>
      <c r="HKW739" s="52"/>
      <c r="HKX739" s="69"/>
      <c r="HKY739" s="69"/>
      <c r="HKZ739" s="69"/>
      <c r="HLA739" s="107"/>
      <c r="HLB739" s="2"/>
      <c r="HLC739" s="15"/>
      <c r="HLD739" s="15"/>
      <c r="HLE739" s="80"/>
      <c r="HLF739" s="52"/>
      <c r="HLG739" s="69"/>
      <c r="HLH739" s="69"/>
      <c r="HLI739" s="69"/>
      <c r="HLJ739" s="107"/>
      <c r="HLK739" s="2"/>
      <c r="HLL739" s="15"/>
      <c r="HLM739" s="15"/>
      <c r="HLN739" s="80"/>
      <c r="HLO739" s="52"/>
      <c r="HLP739" s="69"/>
      <c r="HLQ739" s="69"/>
      <c r="HLR739" s="69"/>
      <c r="HLS739" s="107"/>
      <c r="HLT739" s="2"/>
      <c r="HLU739" s="15"/>
      <c r="HLV739" s="15"/>
      <c r="HLW739" s="80"/>
      <c r="HLX739" s="52"/>
      <c r="HLY739" s="69"/>
      <c r="HLZ739" s="69"/>
      <c r="HMA739" s="69"/>
      <c r="HMB739" s="107"/>
      <c r="HMC739" s="2"/>
      <c r="HMD739" s="15"/>
      <c r="HME739" s="15"/>
      <c r="HMF739" s="80"/>
      <c r="HMG739" s="52"/>
      <c r="HMH739" s="69"/>
      <c r="HMI739" s="69"/>
      <c r="HMJ739" s="69"/>
      <c r="HMK739" s="107"/>
      <c r="HML739" s="2"/>
      <c r="HMM739" s="15"/>
      <c r="HMN739" s="15"/>
      <c r="HMO739" s="80"/>
      <c r="HMP739" s="52"/>
      <c r="HMQ739" s="69"/>
      <c r="HMR739" s="69"/>
      <c r="HMS739" s="69"/>
      <c r="HMT739" s="107"/>
      <c r="HMU739" s="2"/>
      <c r="HMV739" s="15"/>
      <c r="HMW739" s="15"/>
      <c r="HMX739" s="80"/>
      <c r="HMY739" s="52"/>
      <c r="HMZ739" s="69"/>
      <c r="HNA739" s="69"/>
      <c r="HNB739" s="69"/>
      <c r="HNC739" s="107"/>
      <c r="HND739" s="2"/>
      <c r="HNE739" s="15"/>
      <c r="HNF739" s="15"/>
      <c r="HNG739" s="80"/>
      <c r="HNH739" s="52"/>
      <c r="HNI739" s="69"/>
      <c r="HNJ739" s="69"/>
      <c r="HNK739" s="69"/>
      <c r="HNL739" s="107"/>
      <c r="HNM739" s="2"/>
      <c r="HNN739" s="15"/>
      <c r="HNO739" s="15"/>
      <c r="HNP739" s="80"/>
      <c r="HNQ739" s="52"/>
      <c r="HNR739" s="69"/>
      <c r="HNS739" s="69"/>
      <c r="HNT739" s="69"/>
      <c r="HNU739" s="107"/>
      <c r="HNV739" s="2"/>
      <c r="HNW739" s="15"/>
      <c r="HNX739" s="15"/>
      <c r="HNY739" s="80"/>
      <c r="HNZ739" s="52"/>
      <c r="HOA739" s="69"/>
      <c r="HOB739" s="69"/>
      <c r="HOC739" s="69"/>
      <c r="HOD739" s="107"/>
      <c r="HOE739" s="2"/>
      <c r="HOF739" s="15"/>
      <c r="HOG739" s="15"/>
      <c r="HOH739" s="80"/>
      <c r="HOI739" s="52"/>
      <c r="HOJ739" s="69"/>
      <c r="HOK739" s="69"/>
      <c r="HOL739" s="69"/>
      <c r="HOM739" s="107"/>
      <c r="HON739" s="2"/>
      <c r="HOO739" s="15"/>
      <c r="HOP739" s="15"/>
      <c r="HOQ739" s="80"/>
      <c r="HOR739" s="52"/>
      <c r="HOS739" s="69"/>
      <c r="HOT739" s="69"/>
      <c r="HOU739" s="69"/>
      <c r="HOV739" s="107"/>
      <c r="HOW739" s="2"/>
      <c r="HOX739" s="15"/>
      <c r="HOY739" s="15"/>
      <c r="HOZ739" s="80"/>
      <c r="HPA739" s="52"/>
      <c r="HPB739" s="69"/>
      <c r="HPC739" s="69"/>
      <c r="HPD739" s="69"/>
      <c r="HPE739" s="107"/>
      <c r="HPF739" s="2"/>
      <c r="HPG739" s="15"/>
      <c r="HPH739" s="15"/>
      <c r="HPI739" s="80"/>
      <c r="HPJ739" s="52"/>
      <c r="HPK739" s="69"/>
      <c r="HPL739" s="69"/>
      <c r="HPM739" s="69"/>
      <c r="HPN739" s="107"/>
      <c r="HPO739" s="2"/>
      <c r="HPP739" s="15"/>
      <c r="HPQ739" s="15"/>
      <c r="HPR739" s="80"/>
      <c r="HPS739" s="52"/>
      <c r="HPT739" s="69"/>
      <c r="HPU739" s="69"/>
      <c r="HPV739" s="69"/>
      <c r="HPW739" s="107"/>
      <c r="HPX739" s="2"/>
      <c r="HPY739" s="15"/>
      <c r="HPZ739" s="15"/>
      <c r="HQA739" s="80"/>
      <c r="HQB739" s="52"/>
      <c r="HQC739" s="69"/>
      <c r="HQD739" s="69"/>
      <c r="HQE739" s="69"/>
      <c r="HQF739" s="107"/>
      <c r="HQG739" s="2"/>
      <c r="HQH739" s="15"/>
      <c r="HQI739" s="15"/>
      <c r="HQJ739" s="80"/>
      <c r="HQK739" s="52"/>
      <c r="HQL739" s="69"/>
      <c r="HQM739" s="69"/>
      <c r="HQN739" s="69"/>
      <c r="HQO739" s="107"/>
      <c r="HQP739" s="2"/>
      <c r="HQQ739" s="15"/>
      <c r="HQR739" s="15"/>
      <c r="HQS739" s="80"/>
      <c r="HQT739" s="52"/>
      <c r="HQU739" s="69"/>
      <c r="HQV739" s="69"/>
      <c r="HQW739" s="69"/>
      <c r="HQX739" s="107"/>
      <c r="HQY739" s="2"/>
      <c r="HQZ739" s="15"/>
      <c r="HRA739" s="15"/>
      <c r="HRB739" s="80"/>
      <c r="HRC739" s="52"/>
      <c r="HRD739" s="69"/>
      <c r="HRE739" s="69"/>
      <c r="HRF739" s="69"/>
      <c r="HRG739" s="107"/>
      <c r="HRH739" s="2"/>
      <c r="HRI739" s="15"/>
      <c r="HRJ739" s="15"/>
      <c r="HRK739" s="80"/>
      <c r="HRL739" s="52"/>
      <c r="HRM739" s="69"/>
      <c r="HRN739" s="69"/>
      <c r="HRO739" s="69"/>
      <c r="HRP739" s="107"/>
      <c r="HRQ739" s="2"/>
      <c r="HRR739" s="15"/>
      <c r="HRS739" s="15"/>
      <c r="HRT739" s="80"/>
      <c r="HRU739" s="52"/>
      <c r="HRV739" s="69"/>
      <c r="HRW739" s="69"/>
      <c r="HRX739" s="69"/>
      <c r="HRY739" s="107"/>
      <c r="HRZ739" s="2"/>
      <c r="HSA739" s="15"/>
      <c r="HSB739" s="15"/>
      <c r="HSC739" s="80"/>
      <c r="HSD739" s="52"/>
      <c r="HSE739" s="69"/>
      <c r="HSF739" s="69"/>
      <c r="HSG739" s="69"/>
      <c r="HSH739" s="107"/>
      <c r="HSI739" s="2"/>
      <c r="HSJ739" s="15"/>
      <c r="HSK739" s="15"/>
      <c r="HSL739" s="80"/>
      <c r="HSM739" s="52"/>
      <c r="HSN739" s="69"/>
      <c r="HSO739" s="69"/>
      <c r="HSP739" s="69"/>
      <c r="HSQ739" s="107"/>
      <c r="HSR739" s="2"/>
      <c r="HSS739" s="15"/>
      <c r="HST739" s="15"/>
      <c r="HSU739" s="80"/>
      <c r="HSV739" s="52"/>
      <c r="HSW739" s="69"/>
      <c r="HSX739" s="69"/>
      <c r="HSY739" s="69"/>
      <c r="HSZ739" s="107"/>
      <c r="HTA739" s="2"/>
      <c r="HTB739" s="15"/>
      <c r="HTC739" s="15"/>
      <c r="HTD739" s="80"/>
      <c r="HTE739" s="52"/>
      <c r="HTF739" s="69"/>
      <c r="HTG739" s="69"/>
      <c r="HTH739" s="69"/>
      <c r="HTI739" s="107"/>
      <c r="HTJ739" s="2"/>
      <c r="HTK739" s="15"/>
      <c r="HTL739" s="15"/>
      <c r="HTM739" s="80"/>
      <c r="HTN739" s="52"/>
      <c r="HTO739" s="69"/>
      <c r="HTP739" s="69"/>
      <c r="HTQ739" s="69"/>
      <c r="HTR739" s="107"/>
      <c r="HTS739" s="2"/>
      <c r="HTT739" s="15"/>
      <c r="HTU739" s="15"/>
      <c r="HTV739" s="80"/>
      <c r="HTW739" s="52"/>
      <c r="HTX739" s="69"/>
      <c r="HTY739" s="69"/>
      <c r="HTZ739" s="69"/>
      <c r="HUA739" s="107"/>
      <c r="HUB739" s="2"/>
      <c r="HUC739" s="15"/>
      <c r="HUD739" s="15"/>
      <c r="HUE739" s="80"/>
      <c r="HUF739" s="52"/>
      <c r="HUG739" s="69"/>
      <c r="HUH739" s="69"/>
      <c r="HUI739" s="69"/>
      <c r="HUJ739" s="107"/>
      <c r="HUK739" s="2"/>
      <c r="HUL739" s="15"/>
      <c r="HUM739" s="15"/>
      <c r="HUN739" s="80"/>
      <c r="HUO739" s="52"/>
      <c r="HUP739" s="69"/>
      <c r="HUQ739" s="69"/>
      <c r="HUR739" s="69"/>
      <c r="HUS739" s="107"/>
      <c r="HUT739" s="2"/>
      <c r="HUU739" s="15"/>
      <c r="HUV739" s="15"/>
      <c r="HUW739" s="80"/>
      <c r="HUX739" s="52"/>
      <c r="HUY739" s="69"/>
      <c r="HUZ739" s="69"/>
      <c r="HVA739" s="69"/>
      <c r="HVB739" s="107"/>
      <c r="HVC739" s="2"/>
      <c r="HVD739" s="15"/>
      <c r="HVE739" s="15"/>
      <c r="HVF739" s="80"/>
      <c r="HVG739" s="52"/>
      <c r="HVH739" s="69"/>
      <c r="HVI739" s="69"/>
      <c r="HVJ739" s="69"/>
      <c r="HVK739" s="107"/>
      <c r="HVL739" s="2"/>
      <c r="HVM739" s="15"/>
      <c r="HVN739" s="15"/>
      <c r="HVO739" s="80"/>
      <c r="HVP739" s="52"/>
      <c r="HVQ739" s="69"/>
      <c r="HVR739" s="69"/>
      <c r="HVS739" s="69"/>
      <c r="HVT739" s="107"/>
      <c r="HVU739" s="2"/>
      <c r="HVV739" s="15"/>
      <c r="HVW739" s="15"/>
      <c r="HVX739" s="80"/>
      <c r="HVY739" s="52"/>
      <c r="HVZ739" s="69"/>
      <c r="HWA739" s="69"/>
      <c r="HWB739" s="69"/>
      <c r="HWC739" s="107"/>
      <c r="HWD739" s="2"/>
      <c r="HWE739" s="15"/>
      <c r="HWF739" s="15"/>
      <c r="HWG739" s="80"/>
      <c r="HWH739" s="52"/>
      <c r="HWI739" s="69"/>
      <c r="HWJ739" s="69"/>
      <c r="HWK739" s="69"/>
      <c r="HWL739" s="107"/>
      <c r="HWM739" s="2"/>
      <c r="HWN739" s="15"/>
      <c r="HWO739" s="15"/>
      <c r="HWP739" s="80"/>
      <c r="HWQ739" s="52"/>
      <c r="HWR739" s="69"/>
      <c r="HWS739" s="69"/>
      <c r="HWT739" s="69"/>
      <c r="HWU739" s="107"/>
      <c r="HWV739" s="2"/>
      <c r="HWW739" s="15"/>
      <c r="HWX739" s="15"/>
      <c r="HWY739" s="80"/>
      <c r="HWZ739" s="52"/>
      <c r="HXA739" s="69"/>
      <c r="HXB739" s="69"/>
      <c r="HXC739" s="69"/>
      <c r="HXD739" s="107"/>
      <c r="HXE739" s="2"/>
      <c r="HXF739" s="15"/>
      <c r="HXG739" s="15"/>
      <c r="HXH739" s="80"/>
      <c r="HXI739" s="52"/>
      <c r="HXJ739" s="69"/>
      <c r="HXK739" s="69"/>
      <c r="HXL739" s="69"/>
      <c r="HXM739" s="107"/>
      <c r="HXN739" s="2"/>
      <c r="HXO739" s="15"/>
      <c r="HXP739" s="15"/>
      <c r="HXQ739" s="80"/>
      <c r="HXR739" s="52"/>
      <c r="HXS739" s="69"/>
      <c r="HXT739" s="69"/>
      <c r="HXU739" s="69"/>
      <c r="HXV739" s="107"/>
      <c r="HXW739" s="2"/>
      <c r="HXX739" s="15"/>
      <c r="HXY739" s="15"/>
      <c r="HXZ739" s="80"/>
      <c r="HYA739" s="52"/>
      <c r="HYB739" s="69"/>
      <c r="HYC739" s="69"/>
      <c r="HYD739" s="69"/>
      <c r="HYE739" s="107"/>
      <c r="HYF739" s="2"/>
      <c r="HYG739" s="15"/>
      <c r="HYH739" s="15"/>
      <c r="HYI739" s="80"/>
      <c r="HYJ739" s="52"/>
      <c r="HYK739" s="69"/>
      <c r="HYL739" s="69"/>
      <c r="HYM739" s="69"/>
      <c r="HYN739" s="107"/>
      <c r="HYO739" s="2"/>
      <c r="HYP739" s="15"/>
      <c r="HYQ739" s="15"/>
      <c r="HYR739" s="80"/>
      <c r="HYS739" s="52"/>
      <c r="HYT739" s="69"/>
      <c r="HYU739" s="69"/>
      <c r="HYV739" s="69"/>
      <c r="HYW739" s="107"/>
      <c r="HYX739" s="2"/>
      <c r="HYY739" s="15"/>
      <c r="HYZ739" s="15"/>
      <c r="HZA739" s="80"/>
      <c r="HZB739" s="52"/>
      <c r="HZC739" s="69"/>
      <c r="HZD739" s="69"/>
      <c r="HZE739" s="69"/>
      <c r="HZF739" s="107"/>
      <c r="HZG739" s="2"/>
      <c r="HZH739" s="15"/>
      <c r="HZI739" s="15"/>
      <c r="HZJ739" s="80"/>
      <c r="HZK739" s="52"/>
      <c r="HZL739" s="69"/>
      <c r="HZM739" s="69"/>
      <c r="HZN739" s="69"/>
      <c r="HZO739" s="107"/>
      <c r="HZP739" s="2"/>
      <c r="HZQ739" s="15"/>
      <c r="HZR739" s="15"/>
      <c r="HZS739" s="80"/>
      <c r="HZT739" s="52"/>
      <c r="HZU739" s="69"/>
      <c r="HZV739" s="69"/>
      <c r="HZW739" s="69"/>
      <c r="HZX739" s="107"/>
      <c r="HZY739" s="2"/>
      <c r="HZZ739" s="15"/>
      <c r="IAA739" s="15"/>
      <c r="IAB739" s="80"/>
      <c r="IAC739" s="52"/>
      <c r="IAD739" s="69"/>
      <c r="IAE739" s="69"/>
      <c r="IAF739" s="69"/>
      <c r="IAG739" s="107"/>
      <c r="IAH739" s="2"/>
      <c r="IAI739" s="15"/>
      <c r="IAJ739" s="15"/>
      <c r="IAK739" s="80"/>
      <c r="IAL739" s="52"/>
      <c r="IAM739" s="69"/>
      <c r="IAN739" s="69"/>
      <c r="IAO739" s="69"/>
      <c r="IAP739" s="107"/>
      <c r="IAQ739" s="2"/>
      <c r="IAR739" s="15"/>
      <c r="IAS739" s="15"/>
      <c r="IAT739" s="80"/>
      <c r="IAU739" s="52"/>
      <c r="IAV739" s="69"/>
      <c r="IAW739" s="69"/>
      <c r="IAX739" s="69"/>
      <c r="IAY739" s="107"/>
      <c r="IAZ739" s="2"/>
      <c r="IBA739" s="15"/>
      <c r="IBB739" s="15"/>
      <c r="IBC739" s="80"/>
      <c r="IBD739" s="52"/>
      <c r="IBE739" s="69"/>
      <c r="IBF739" s="69"/>
      <c r="IBG739" s="69"/>
      <c r="IBH739" s="107"/>
      <c r="IBI739" s="2"/>
      <c r="IBJ739" s="15"/>
      <c r="IBK739" s="15"/>
      <c r="IBL739" s="80"/>
      <c r="IBM739" s="52"/>
      <c r="IBN739" s="69"/>
      <c r="IBO739" s="69"/>
      <c r="IBP739" s="69"/>
      <c r="IBQ739" s="107"/>
      <c r="IBR739" s="2"/>
      <c r="IBS739" s="15"/>
      <c r="IBT739" s="15"/>
      <c r="IBU739" s="80"/>
      <c r="IBV739" s="52"/>
      <c r="IBW739" s="69"/>
      <c r="IBX739" s="69"/>
      <c r="IBY739" s="69"/>
      <c r="IBZ739" s="107"/>
      <c r="ICA739" s="2"/>
      <c r="ICB739" s="15"/>
      <c r="ICC739" s="15"/>
      <c r="ICD739" s="80"/>
      <c r="ICE739" s="52"/>
      <c r="ICF739" s="69"/>
      <c r="ICG739" s="69"/>
      <c r="ICH739" s="69"/>
      <c r="ICI739" s="107"/>
      <c r="ICJ739" s="2"/>
      <c r="ICK739" s="15"/>
      <c r="ICL739" s="15"/>
      <c r="ICM739" s="80"/>
      <c r="ICN739" s="52"/>
      <c r="ICO739" s="69"/>
      <c r="ICP739" s="69"/>
      <c r="ICQ739" s="69"/>
      <c r="ICR739" s="107"/>
      <c r="ICS739" s="2"/>
      <c r="ICT739" s="15"/>
      <c r="ICU739" s="15"/>
      <c r="ICV739" s="80"/>
      <c r="ICW739" s="52"/>
      <c r="ICX739" s="69"/>
      <c r="ICY739" s="69"/>
      <c r="ICZ739" s="69"/>
      <c r="IDA739" s="107"/>
      <c r="IDB739" s="2"/>
      <c r="IDC739" s="15"/>
      <c r="IDD739" s="15"/>
      <c r="IDE739" s="80"/>
      <c r="IDF739" s="52"/>
      <c r="IDG739" s="69"/>
      <c r="IDH739" s="69"/>
      <c r="IDI739" s="69"/>
      <c r="IDJ739" s="107"/>
      <c r="IDK739" s="2"/>
      <c r="IDL739" s="15"/>
      <c r="IDM739" s="15"/>
      <c r="IDN739" s="80"/>
      <c r="IDO739" s="52"/>
      <c r="IDP739" s="69"/>
      <c r="IDQ739" s="69"/>
      <c r="IDR739" s="69"/>
      <c r="IDS739" s="107"/>
      <c r="IDT739" s="2"/>
      <c r="IDU739" s="15"/>
      <c r="IDV739" s="15"/>
      <c r="IDW739" s="80"/>
      <c r="IDX739" s="52"/>
      <c r="IDY739" s="69"/>
      <c r="IDZ739" s="69"/>
      <c r="IEA739" s="69"/>
      <c r="IEB739" s="107"/>
      <c r="IEC739" s="2"/>
      <c r="IED739" s="15"/>
      <c r="IEE739" s="15"/>
      <c r="IEF739" s="80"/>
      <c r="IEG739" s="52"/>
      <c r="IEH739" s="69"/>
      <c r="IEI739" s="69"/>
      <c r="IEJ739" s="69"/>
      <c r="IEK739" s="107"/>
      <c r="IEL739" s="2"/>
      <c r="IEM739" s="15"/>
      <c r="IEN739" s="15"/>
      <c r="IEO739" s="80"/>
      <c r="IEP739" s="52"/>
      <c r="IEQ739" s="69"/>
      <c r="IER739" s="69"/>
      <c r="IES739" s="69"/>
      <c r="IET739" s="107"/>
      <c r="IEU739" s="2"/>
      <c r="IEV739" s="15"/>
      <c r="IEW739" s="15"/>
      <c r="IEX739" s="80"/>
      <c r="IEY739" s="52"/>
      <c r="IEZ739" s="69"/>
      <c r="IFA739" s="69"/>
      <c r="IFB739" s="69"/>
      <c r="IFC739" s="107"/>
      <c r="IFD739" s="2"/>
      <c r="IFE739" s="15"/>
      <c r="IFF739" s="15"/>
      <c r="IFG739" s="80"/>
      <c r="IFH739" s="52"/>
      <c r="IFI739" s="69"/>
      <c r="IFJ739" s="69"/>
      <c r="IFK739" s="69"/>
      <c r="IFL739" s="107"/>
      <c r="IFM739" s="2"/>
      <c r="IFN739" s="15"/>
      <c r="IFO739" s="15"/>
      <c r="IFP739" s="80"/>
      <c r="IFQ739" s="52"/>
      <c r="IFR739" s="69"/>
      <c r="IFS739" s="69"/>
      <c r="IFT739" s="69"/>
      <c r="IFU739" s="107"/>
      <c r="IFV739" s="2"/>
      <c r="IFW739" s="15"/>
      <c r="IFX739" s="15"/>
      <c r="IFY739" s="80"/>
      <c r="IFZ739" s="52"/>
      <c r="IGA739" s="69"/>
      <c r="IGB739" s="69"/>
      <c r="IGC739" s="69"/>
      <c r="IGD739" s="107"/>
      <c r="IGE739" s="2"/>
      <c r="IGF739" s="15"/>
      <c r="IGG739" s="15"/>
      <c r="IGH739" s="80"/>
      <c r="IGI739" s="52"/>
      <c r="IGJ739" s="69"/>
      <c r="IGK739" s="69"/>
      <c r="IGL739" s="69"/>
      <c r="IGM739" s="107"/>
      <c r="IGN739" s="2"/>
      <c r="IGO739" s="15"/>
      <c r="IGP739" s="15"/>
      <c r="IGQ739" s="80"/>
      <c r="IGR739" s="52"/>
      <c r="IGS739" s="69"/>
      <c r="IGT739" s="69"/>
      <c r="IGU739" s="69"/>
      <c r="IGV739" s="107"/>
      <c r="IGW739" s="2"/>
      <c r="IGX739" s="15"/>
      <c r="IGY739" s="15"/>
      <c r="IGZ739" s="80"/>
      <c r="IHA739" s="52"/>
      <c r="IHB739" s="69"/>
      <c r="IHC739" s="69"/>
      <c r="IHD739" s="69"/>
      <c r="IHE739" s="107"/>
      <c r="IHF739" s="2"/>
      <c r="IHG739" s="15"/>
      <c r="IHH739" s="15"/>
      <c r="IHI739" s="80"/>
      <c r="IHJ739" s="52"/>
      <c r="IHK739" s="69"/>
      <c r="IHL739" s="69"/>
      <c r="IHM739" s="69"/>
      <c r="IHN739" s="107"/>
      <c r="IHO739" s="2"/>
      <c r="IHP739" s="15"/>
      <c r="IHQ739" s="15"/>
      <c r="IHR739" s="80"/>
      <c r="IHS739" s="52"/>
      <c r="IHT739" s="69"/>
      <c r="IHU739" s="69"/>
      <c r="IHV739" s="69"/>
      <c r="IHW739" s="107"/>
      <c r="IHX739" s="2"/>
      <c r="IHY739" s="15"/>
      <c r="IHZ739" s="15"/>
      <c r="IIA739" s="80"/>
      <c r="IIB739" s="52"/>
      <c r="IIC739" s="69"/>
      <c r="IID739" s="69"/>
      <c r="IIE739" s="69"/>
      <c r="IIF739" s="107"/>
      <c r="IIG739" s="2"/>
      <c r="IIH739" s="15"/>
      <c r="III739" s="15"/>
      <c r="IIJ739" s="80"/>
      <c r="IIK739" s="52"/>
      <c r="IIL739" s="69"/>
      <c r="IIM739" s="69"/>
      <c r="IIN739" s="69"/>
      <c r="IIO739" s="107"/>
      <c r="IIP739" s="2"/>
      <c r="IIQ739" s="15"/>
      <c r="IIR739" s="15"/>
      <c r="IIS739" s="80"/>
      <c r="IIT739" s="52"/>
      <c r="IIU739" s="69"/>
      <c r="IIV739" s="69"/>
      <c r="IIW739" s="69"/>
      <c r="IIX739" s="107"/>
      <c r="IIY739" s="2"/>
      <c r="IIZ739" s="15"/>
      <c r="IJA739" s="15"/>
      <c r="IJB739" s="80"/>
      <c r="IJC739" s="52"/>
      <c r="IJD739" s="69"/>
      <c r="IJE739" s="69"/>
      <c r="IJF739" s="69"/>
      <c r="IJG739" s="107"/>
      <c r="IJH739" s="2"/>
      <c r="IJI739" s="15"/>
      <c r="IJJ739" s="15"/>
      <c r="IJK739" s="80"/>
      <c r="IJL739" s="52"/>
      <c r="IJM739" s="69"/>
      <c r="IJN739" s="69"/>
      <c r="IJO739" s="69"/>
      <c r="IJP739" s="107"/>
      <c r="IJQ739" s="2"/>
      <c r="IJR739" s="15"/>
      <c r="IJS739" s="15"/>
      <c r="IJT739" s="80"/>
      <c r="IJU739" s="52"/>
      <c r="IJV739" s="69"/>
      <c r="IJW739" s="69"/>
      <c r="IJX739" s="69"/>
      <c r="IJY739" s="107"/>
      <c r="IJZ739" s="2"/>
      <c r="IKA739" s="15"/>
      <c r="IKB739" s="15"/>
      <c r="IKC739" s="80"/>
      <c r="IKD739" s="52"/>
      <c r="IKE739" s="69"/>
      <c r="IKF739" s="69"/>
      <c r="IKG739" s="69"/>
      <c r="IKH739" s="107"/>
      <c r="IKI739" s="2"/>
      <c r="IKJ739" s="15"/>
      <c r="IKK739" s="15"/>
      <c r="IKL739" s="80"/>
      <c r="IKM739" s="52"/>
      <c r="IKN739" s="69"/>
      <c r="IKO739" s="69"/>
      <c r="IKP739" s="69"/>
      <c r="IKQ739" s="107"/>
      <c r="IKR739" s="2"/>
      <c r="IKS739" s="15"/>
      <c r="IKT739" s="15"/>
      <c r="IKU739" s="80"/>
      <c r="IKV739" s="52"/>
      <c r="IKW739" s="69"/>
      <c r="IKX739" s="69"/>
      <c r="IKY739" s="69"/>
      <c r="IKZ739" s="107"/>
      <c r="ILA739" s="2"/>
      <c r="ILB739" s="15"/>
      <c r="ILC739" s="15"/>
      <c r="ILD739" s="80"/>
      <c r="ILE739" s="52"/>
      <c r="ILF739" s="69"/>
      <c r="ILG739" s="69"/>
      <c r="ILH739" s="69"/>
      <c r="ILI739" s="107"/>
      <c r="ILJ739" s="2"/>
      <c r="ILK739" s="15"/>
      <c r="ILL739" s="15"/>
      <c r="ILM739" s="80"/>
      <c r="ILN739" s="52"/>
      <c r="ILO739" s="69"/>
      <c r="ILP739" s="69"/>
      <c r="ILQ739" s="69"/>
      <c r="ILR739" s="107"/>
      <c r="ILS739" s="2"/>
      <c r="ILT739" s="15"/>
      <c r="ILU739" s="15"/>
      <c r="ILV739" s="80"/>
      <c r="ILW739" s="52"/>
      <c r="ILX739" s="69"/>
      <c r="ILY739" s="69"/>
      <c r="ILZ739" s="69"/>
      <c r="IMA739" s="107"/>
      <c r="IMB739" s="2"/>
      <c r="IMC739" s="15"/>
      <c r="IMD739" s="15"/>
      <c r="IME739" s="80"/>
      <c r="IMF739" s="52"/>
      <c r="IMG739" s="69"/>
      <c r="IMH739" s="69"/>
      <c r="IMI739" s="69"/>
      <c r="IMJ739" s="107"/>
      <c r="IMK739" s="2"/>
      <c r="IML739" s="15"/>
      <c r="IMM739" s="15"/>
      <c r="IMN739" s="80"/>
      <c r="IMO739" s="52"/>
      <c r="IMP739" s="69"/>
      <c r="IMQ739" s="69"/>
      <c r="IMR739" s="69"/>
      <c r="IMS739" s="107"/>
      <c r="IMT739" s="2"/>
      <c r="IMU739" s="15"/>
      <c r="IMV739" s="15"/>
      <c r="IMW739" s="80"/>
      <c r="IMX739" s="52"/>
      <c r="IMY739" s="69"/>
      <c r="IMZ739" s="69"/>
      <c r="INA739" s="69"/>
      <c r="INB739" s="107"/>
      <c r="INC739" s="2"/>
      <c r="IND739" s="15"/>
      <c r="INE739" s="15"/>
      <c r="INF739" s="80"/>
      <c r="ING739" s="52"/>
      <c r="INH739" s="69"/>
      <c r="INI739" s="69"/>
      <c r="INJ739" s="69"/>
      <c r="INK739" s="107"/>
      <c r="INL739" s="2"/>
      <c r="INM739" s="15"/>
      <c r="INN739" s="15"/>
      <c r="INO739" s="80"/>
      <c r="INP739" s="52"/>
      <c r="INQ739" s="69"/>
      <c r="INR739" s="69"/>
      <c r="INS739" s="69"/>
      <c r="INT739" s="107"/>
      <c r="INU739" s="2"/>
      <c r="INV739" s="15"/>
      <c r="INW739" s="15"/>
      <c r="INX739" s="80"/>
      <c r="INY739" s="52"/>
      <c r="INZ739" s="69"/>
      <c r="IOA739" s="69"/>
      <c r="IOB739" s="69"/>
      <c r="IOC739" s="107"/>
      <c r="IOD739" s="2"/>
      <c r="IOE739" s="15"/>
      <c r="IOF739" s="15"/>
      <c r="IOG739" s="80"/>
      <c r="IOH739" s="52"/>
      <c r="IOI739" s="69"/>
      <c r="IOJ739" s="69"/>
      <c r="IOK739" s="69"/>
      <c r="IOL739" s="107"/>
      <c r="IOM739" s="2"/>
      <c r="ION739" s="15"/>
      <c r="IOO739" s="15"/>
      <c r="IOP739" s="80"/>
      <c r="IOQ739" s="52"/>
      <c r="IOR739" s="69"/>
      <c r="IOS739" s="69"/>
      <c r="IOT739" s="69"/>
      <c r="IOU739" s="107"/>
      <c r="IOV739" s="2"/>
      <c r="IOW739" s="15"/>
      <c r="IOX739" s="15"/>
      <c r="IOY739" s="80"/>
      <c r="IOZ739" s="52"/>
      <c r="IPA739" s="69"/>
      <c r="IPB739" s="69"/>
      <c r="IPC739" s="69"/>
      <c r="IPD739" s="107"/>
      <c r="IPE739" s="2"/>
      <c r="IPF739" s="15"/>
      <c r="IPG739" s="15"/>
      <c r="IPH739" s="80"/>
      <c r="IPI739" s="52"/>
      <c r="IPJ739" s="69"/>
      <c r="IPK739" s="69"/>
      <c r="IPL739" s="69"/>
      <c r="IPM739" s="107"/>
      <c r="IPN739" s="2"/>
      <c r="IPO739" s="15"/>
      <c r="IPP739" s="15"/>
      <c r="IPQ739" s="80"/>
      <c r="IPR739" s="52"/>
      <c r="IPS739" s="69"/>
      <c r="IPT739" s="69"/>
      <c r="IPU739" s="69"/>
      <c r="IPV739" s="107"/>
      <c r="IPW739" s="2"/>
      <c r="IPX739" s="15"/>
      <c r="IPY739" s="15"/>
      <c r="IPZ739" s="80"/>
      <c r="IQA739" s="52"/>
      <c r="IQB739" s="69"/>
      <c r="IQC739" s="69"/>
      <c r="IQD739" s="69"/>
      <c r="IQE739" s="107"/>
      <c r="IQF739" s="2"/>
      <c r="IQG739" s="15"/>
      <c r="IQH739" s="15"/>
      <c r="IQI739" s="80"/>
      <c r="IQJ739" s="52"/>
      <c r="IQK739" s="69"/>
      <c r="IQL739" s="69"/>
      <c r="IQM739" s="69"/>
      <c r="IQN739" s="107"/>
      <c r="IQO739" s="2"/>
      <c r="IQP739" s="15"/>
      <c r="IQQ739" s="15"/>
      <c r="IQR739" s="80"/>
      <c r="IQS739" s="52"/>
      <c r="IQT739" s="69"/>
      <c r="IQU739" s="69"/>
      <c r="IQV739" s="69"/>
      <c r="IQW739" s="107"/>
      <c r="IQX739" s="2"/>
      <c r="IQY739" s="15"/>
      <c r="IQZ739" s="15"/>
      <c r="IRA739" s="80"/>
      <c r="IRB739" s="52"/>
      <c r="IRC739" s="69"/>
      <c r="IRD739" s="69"/>
      <c r="IRE739" s="69"/>
      <c r="IRF739" s="107"/>
      <c r="IRG739" s="2"/>
      <c r="IRH739" s="15"/>
      <c r="IRI739" s="15"/>
      <c r="IRJ739" s="80"/>
      <c r="IRK739" s="52"/>
      <c r="IRL739" s="69"/>
      <c r="IRM739" s="69"/>
      <c r="IRN739" s="69"/>
      <c r="IRO739" s="107"/>
      <c r="IRP739" s="2"/>
      <c r="IRQ739" s="15"/>
      <c r="IRR739" s="15"/>
      <c r="IRS739" s="80"/>
      <c r="IRT739" s="52"/>
      <c r="IRU739" s="69"/>
      <c r="IRV739" s="69"/>
      <c r="IRW739" s="69"/>
      <c r="IRX739" s="107"/>
      <c r="IRY739" s="2"/>
      <c r="IRZ739" s="15"/>
      <c r="ISA739" s="15"/>
      <c r="ISB739" s="80"/>
      <c r="ISC739" s="52"/>
      <c r="ISD739" s="69"/>
      <c r="ISE739" s="69"/>
      <c r="ISF739" s="69"/>
      <c r="ISG739" s="107"/>
      <c r="ISH739" s="2"/>
      <c r="ISI739" s="15"/>
      <c r="ISJ739" s="15"/>
      <c r="ISK739" s="80"/>
      <c r="ISL739" s="52"/>
      <c r="ISM739" s="69"/>
      <c r="ISN739" s="69"/>
      <c r="ISO739" s="69"/>
      <c r="ISP739" s="107"/>
      <c r="ISQ739" s="2"/>
      <c r="ISR739" s="15"/>
      <c r="ISS739" s="15"/>
      <c r="IST739" s="80"/>
      <c r="ISU739" s="52"/>
      <c r="ISV739" s="69"/>
      <c r="ISW739" s="69"/>
      <c r="ISX739" s="69"/>
      <c r="ISY739" s="107"/>
      <c r="ISZ739" s="2"/>
      <c r="ITA739" s="15"/>
      <c r="ITB739" s="15"/>
      <c r="ITC739" s="80"/>
      <c r="ITD739" s="52"/>
      <c r="ITE739" s="69"/>
      <c r="ITF739" s="69"/>
      <c r="ITG739" s="69"/>
      <c r="ITH739" s="107"/>
      <c r="ITI739" s="2"/>
      <c r="ITJ739" s="15"/>
      <c r="ITK739" s="15"/>
      <c r="ITL739" s="80"/>
      <c r="ITM739" s="52"/>
      <c r="ITN739" s="69"/>
      <c r="ITO739" s="69"/>
      <c r="ITP739" s="69"/>
      <c r="ITQ739" s="107"/>
      <c r="ITR739" s="2"/>
      <c r="ITS739" s="15"/>
      <c r="ITT739" s="15"/>
      <c r="ITU739" s="80"/>
      <c r="ITV739" s="52"/>
      <c r="ITW739" s="69"/>
      <c r="ITX739" s="69"/>
      <c r="ITY739" s="69"/>
      <c r="ITZ739" s="107"/>
      <c r="IUA739" s="2"/>
      <c r="IUB739" s="15"/>
      <c r="IUC739" s="15"/>
      <c r="IUD739" s="80"/>
      <c r="IUE739" s="52"/>
      <c r="IUF739" s="69"/>
      <c r="IUG739" s="69"/>
      <c r="IUH739" s="69"/>
      <c r="IUI739" s="107"/>
      <c r="IUJ739" s="2"/>
      <c r="IUK739" s="15"/>
      <c r="IUL739" s="15"/>
      <c r="IUM739" s="80"/>
      <c r="IUN739" s="52"/>
      <c r="IUO739" s="69"/>
      <c r="IUP739" s="69"/>
      <c r="IUQ739" s="69"/>
      <c r="IUR739" s="107"/>
      <c r="IUS739" s="2"/>
      <c r="IUT739" s="15"/>
      <c r="IUU739" s="15"/>
      <c r="IUV739" s="80"/>
      <c r="IUW739" s="52"/>
      <c r="IUX739" s="69"/>
      <c r="IUY739" s="69"/>
      <c r="IUZ739" s="69"/>
      <c r="IVA739" s="107"/>
      <c r="IVB739" s="2"/>
      <c r="IVC739" s="15"/>
      <c r="IVD739" s="15"/>
      <c r="IVE739" s="80"/>
      <c r="IVF739" s="52"/>
      <c r="IVG739" s="69"/>
      <c r="IVH739" s="69"/>
      <c r="IVI739" s="69"/>
      <c r="IVJ739" s="107"/>
      <c r="IVK739" s="2"/>
      <c r="IVL739" s="15"/>
      <c r="IVM739" s="15"/>
      <c r="IVN739" s="80"/>
      <c r="IVO739" s="52"/>
      <c r="IVP739" s="69"/>
      <c r="IVQ739" s="69"/>
      <c r="IVR739" s="69"/>
      <c r="IVS739" s="107"/>
      <c r="IVT739" s="2"/>
      <c r="IVU739" s="15"/>
      <c r="IVV739" s="15"/>
      <c r="IVW739" s="80"/>
      <c r="IVX739" s="52"/>
      <c r="IVY739" s="69"/>
      <c r="IVZ739" s="69"/>
      <c r="IWA739" s="69"/>
      <c r="IWB739" s="107"/>
      <c r="IWC739" s="2"/>
      <c r="IWD739" s="15"/>
      <c r="IWE739" s="15"/>
      <c r="IWF739" s="80"/>
      <c r="IWG739" s="52"/>
      <c r="IWH739" s="69"/>
      <c r="IWI739" s="69"/>
      <c r="IWJ739" s="69"/>
      <c r="IWK739" s="107"/>
      <c r="IWL739" s="2"/>
      <c r="IWM739" s="15"/>
      <c r="IWN739" s="15"/>
      <c r="IWO739" s="80"/>
      <c r="IWP739" s="52"/>
      <c r="IWQ739" s="69"/>
      <c r="IWR739" s="69"/>
      <c r="IWS739" s="69"/>
      <c r="IWT739" s="107"/>
      <c r="IWU739" s="2"/>
      <c r="IWV739" s="15"/>
      <c r="IWW739" s="15"/>
      <c r="IWX739" s="80"/>
      <c r="IWY739" s="52"/>
      <c r="IWZ739" s="69"/>
      <c r="IXA739" s="69"/>
      <c r="IXB739" s="69"/>
      <c r="IXC739" s="107"/>
      <c r="IXD739" s="2"/>
      <c r="IXE739" s="15"/>
      <c r="IXF739" s="15"/>
      <c r="IXG739" s="80"/>
      <c r="IXH739" s="52"/>
      <c r="IXI739" s="69"/>
      <c r="IXJ739" s="69"/>
      <c r="IXK739" s="69"/>
      <c r="IXL739" s="107"/>
      <c r="IXM739" s="2"/>
      <c r="IXN739" s="15"/>
      <c r="IXO739" s="15"/>
      <c r="IXP739" s="80"/>
      <c r="IXQ739" s="52"/>
      <c r="IXR739" s="69"/>
      <c r="IXS739" s="69"/>
      <c r="IXT739" s="69"/>
      <c r="IXU739" s="107"/>
      <c r="IXV739" s="2"/>
      <c r="IXW739" s="15"/>
      <c r="IXX739" s="15"/>
      <c r="IXY739" s="80"/>
      <c r="IXZ739" s="52"/>
      <c r="IYA739" s="69"/>
      <c r="IYB739" s="69"/>
      <c r="IYC739" s="69"/>
      <c r="IYD739" s="107"/>
      <c r="IYE739" s="2"/>
      <c r="IYF739" s="15"/>
      <c r="IYG739" s="15"/>
      <c r="IYH739" s="80"/>
      <c r="IYI739" s="52"/>
      <c r="IYJ739" s="69"/>
      <c r="IYK739" s="69"/>
      <c r="IYL739" s="69"/>
      <c r="IYM739" s="107"/>
      <c r="IYN739" s="2"/>
      <c r="IYO739" s="15"/>
      <c r="IYP739" s="15"/>
      <c r="IYQ739" s="80"/>
      <c r="IYR739" s="52"/>
      <c r="IYS739" s="69"/>
      <c r="IYT739" s="69"/>
      <c r="IYU739" s="69"/>
      <c r="IYV739" s="107"/>
      <c r="IYW739" s="2"/>
      <c r="IYX739" s="15"/>
      <c r="IYY739" s="15"/>
      <c r="IYZ739" s="80"/>
      <c r="IZA739" s="52"/>
      <c r="IZB739" s="69"/>
      <c r="IZC739" s="69"/>
      <c r="IZD739" s="69"/>
      <c r="IZE739" s="107"/>
      <c r="IZF739" s="2"/>
      <c r="IZG739" s="15"/>
      <c r="IZH739" s="15"/>
      <c r="IZI739" s="80"/>
      <c r="IZJ739" s="52"/>
      <c r="IZK739" s="69"/>
      <c r="IZL739" s="69"/>
      <c r="IZM739" s="69"/>
      <c r="IZN739" s="107"/>
      <c r="IZO739" s="2"/>
      <c r="IZP739" s="15"/>
      <c r="IZQ739" s="15"/>
      <c r="IZR739" s="80"/>
      <c r="IZS739" s="52"/>
      <c r="IZT739" s="69"/>
      <c r="IZU739" s="69"/>
      <c r="IZV739" s="69"/>
      <c r="IZW739" s="107"/>
      <c r="IZX739" s="2"/>
      <c r="IZY739" s="15"/>
      <c r="IZZ739" s="15"/>
      <c r="JAA739" s="80"/>
      <c r="JAB739" s="52"/>
      <c r="JAC739" s="69"/>
      <c r="JAD739" s="69"/>
      <c r="JAE739" s="69"/>
      <c r="JAF739" s="107"/>
      <c r="JAG739" s="2"/>
      <c r="JAH739" s="15"/>
      <c r="JAI739" s="15"/>
      <c r="JAJ739" s="80"/>
      <c r="JAK739" s="52"/>
      <c r="JAL739" s="69"/>
      <c r="JAM739" s="69"/>
      <c r="JAN739" s="69"/>
      <c r="JAO739" s="107"/>
      <c r="JAP739" s="2"/>
      <c r="JAQ739" s="15"/>
      <c r="JAR739" s="15"/>
      <c r="JAS739" s="80"/>
      <c r="JAT739" s="52"/>
      <c r="JAU739" s="69"/>
      <c r="JAV739" s="69"/>
      <c r="JAW739" s="69"/>
      <c r="JAX739" s="107"/>
      <c r="JAY739" s="2"/>
      <c r="JAZ739" s="15"/>
      <c r="JBA739" s="15"/>
      <c r="JBB739" s="80"/>
      <c r="JBC739" s="52"/>
      <c r="JBD739" s="69"/>
      <c r="JBE739" s="69"/>
      <c r="JBF739" s="69"/>
      <c r="JBG739" s="107"/>
      <c r="JBH739" s="2"/>
      <c r="JBI739" s="15"/>
      <c r="JBJ739" s="15"/>
      <c r="JBK739" s="80"/>
      <c r="JBL739" s="52"/>
      <c r="JBM739" s="69"/>
      <c r="JBN739" s="69"/>
      <c r="JBO739" s="69"/>
      <c r="JBP739" s="107"/>
      <c r="JBQ739" s="2"/>
      <c r="JBR739" s="15"/>
      <c r="JBS739" s="15"/>
      <c r="JBT739" s="80"/>
      <c r="JBU739" s="52"/>
      <c r="JBV739" s="69"/>
      <c r="JBW739" s="69"/>
      <c r="JBX739" s="69"/>
      <c r="JBY739" s="107"/>
      <c r="JBZ739" s="2"/>
      <c r="JCA739" s="15"/>
      <c r="JCB739" s="15"/>
      <c r="JCC739" s="80"/>
      <c r="JCD739" s="52"/>
      <c r="JCE739" s="69"/>
      <c r="JCF739" s="69"/>
      <c r="JCG739" s="69"/>
      <c r="JCH739" s="107"/>
      <c r="JCI739" s="2"/>
      <c r="JCJ739" s="15"/>
      <c r="JCK739" s="15"/>
      <c r="JCL739" s="80"/>
      <c r="JCM739" s="52"/>
      <c r="JCN739" s="69"/>
      <c r="JCO739" s="69"/>
      <c r="JCP739" s="69"/>
      <c r="JCQ739" s="107"/>
      <c r="JCR739" s="2"/>
      <c r="JCS739" s="15"/>
      <c r="JCT739" s="15"/>
      <c r="JCU739" s="80"/>
      <c r="JCV739" s="52"/>
      <c r="JCW739" s="69"/>
      <c r="JCX739" s="69"/>
      <c r="JCY739" s="69"/>
      <c r="JCZ739" s="107"/>
      <c r="JDA739" s="2"/>
      <c r="JDB739" s="15"/>
      <c r="JDC739" s="15"/>
      <c r="JDD739" s="80"/>
      <c r="JDE739" s="52"/>
      <c r="JDF739" s="69"/>
      <c r="JDG739" s="69"/>
      <c r="JDH739" s="69"/>
      <c r="JDI739" s="107"/>
      <c r="JDJ739" s="2"/>
      <c r="JDK739" s="15"/>
      <c r="JDL739" s="15"/>
      <c r="JDM739" s="80"/>
      <c r="JDN739" s="52"/>
      <c r="JDO739" s="69"/>
      <c r="JDP739" s="69"/>
      <c r="JDQ739" s="69"/>
      <c r="JDR739" s="107"/>
      <c r="JDS739" s="2"/>
      <c r="JDT739" s="15"/>
      <c r="JDU739" s="15"/>
      <c r="JDV739" s="80"/>
      <c r="JDW739" s="52"/>
      <c r="JDX739" s="69"/>
      <c r="JDY739" s="69"/>
      <c r="JDZ739" s="69"/>
      <c r="JEA739" s="107"/>
      <c r="JEB739" s="2"/>
      <c r="JEC739" s="15"/>
      <c r="JED739" s="15"/>
      <c r="JEE739" s="80"/>
      <c r="JEF739" s="52"/>
      <c r="JEG739" s="69"/>
      <c r="JEH739" s="69"/>
      <c r="JEI739" s="69"/>
      <c r="JEJ739" s="107"/>
      <c r="JEK739" s="2"/>
      <c r="JEL739" s="15"/>
      <c r="JEM739" s="15"/>
      <c r="JEN739" s="80"/>
      <c r="JEO739" s="52"/>
      <c r="JEP739" s="69"/>
      <c r="JEQ739" s="69"/>
      <c r="JER739" s="69"/>
      <c r="JES739" s="107"/>
      <c r="JET739" s="2"/>
      <c r="JEU739" s="15"/>
      <c r="JEV739" s="15"/>
      <c r="JEW739" s="80"/>
      <c r="JEX739" s="52"/>
      <c r="JEY739" s="69"/>
      <c r="JEZ739" s="69"/>
      <c r="JFA739" s="69"/>
      <c r="JFB739" s="107"/>
      <c r="JFC739" s="2"/>
      <c r="JFD739" s="15"/>
      <c r="JFE739" s="15"/>
      <c r="JFF739" s="80"/>
      <c r="JFG739" s="52"/>
      <c r="JFH739" s="69"/>
      <c r="JFI739" s="69"/>
      <c r="JFJ739" s="69"/>
      <c r="JFK739" s="107"/>
      <c r="JFL739" s="2"/>
      <c r="JFM739" s="15"/>
      <c r="JFN739" s="15"/>
      <c r="JFO739" s="80"/>
      <c r="JFP739" s="52"/>
      <c r="JFQ739" s="69"/>
      <c r="JFR739" s="69"/>
      <c r="JFS739" s="69"/>
      <c r="JFT739" s="107"/>
      <c r="JFU739" s="2"/>
      <c r="JFV739" s="15"/>
      <c r="JFW739" s="15"/>
      <c r="JFX739" s="80"/>
      <c r="JFY739" s="52"/>
      <c r="JFZ739" s="69"/>
      <c r="JGA739" s="69"/>
      <c r="JGB739" s="69"/>
      <c r="JGC739" s="107"/>
      <c r="JGD739" s="2"/>
      <c r="JGE739" s="15"/>
      <c r="JGF739" s="15"/>
      <c r="JGG739" s="80"/>
      <c r="JGH739" s="52"/>
      <c r="JGI739" s="69"/>
      <c r="JGJ739" s="69"/>
      <c r="JGK739" s="69"/>
      <c r="JGL739" s="107"/>
      <c r="JGM739" s="2"/>
      <c r="JGN739" s="15"/>
      <c r="JGO739" s="15"/>
      <c r="JGP739" s="80"/>
      <c r="JGQ739" s="52"/>
      <c r="JGR739" s="69"/>
      <c r="JGS739" s="69"/>
      <c r="JGT739" s="69"/>
      <c r="JGU739" s="107"/>
      <c r="JGV739" s="2"/>
      <c r="JGW739" s="15"/>
      <c r="JGX739" s="15"/>
      <c r="JGY739" s="80"/>
      <c r="JGZ739" s="52"/>
      <c r="JHA739" s="69"/>
      <c r="JHB739" s="69"/>
      <c r="JHC739" s="69"/>
      <c r="JHD739" s="107"/>
      <c r="JHE739" s="2"/>
      <c r="JHF739" s="15"/>
      <c r="JHG739" s="15"/>
      <c r="JHH739" s="80"/>
      <c r="JHI739" s="52"/>
      <c r="JHJ739" s="69"/>
      <c r="JHK739" s="69"/>
      <c r="JHL739" s="69"/>
      <c r="JHM739" s="107"/>
      <c r="JHN739" s="2"/>
      <c r="JHO739" s="15"/>
      <c r="JHP739" s="15"/>
      <c r="JHQ739" s="80"/>
      <c r="JHR739" s="52"/>
      <c r="JHS739" s="69"/>
      <c r="JHT739" s="69"/>
      <c r="JHU739" s="69"/>
      <c r="JHV739" s="107"/>
      <c r="JHW739" s="2"/>
      <c r="JHX739" s="15"/>
      <c r="JHY739" s="15"/>
      <c r="JHZ739" s="80"/>
      <c r="JIA739" s="52"/>
      <c r="JIB739" s="69"/>
      <c r="JIC739" s="69"/>
      <c r="JID739" s="69"/>
      <c r="JIE739" s="107"/>
      <c r="JIF739" s="2"/>
      <c r="JIG739" s="15"/>
      <c r="JIH739" s="15"/>
      <c r="JII739" s="80"/>
      <c r="JIJ739" s="52"/>
      <c r="JIK739" s="69"/>
      <c r="JIL739" s="69"/>
      <c r="JIM739" s="69"/>
      <c r="JIN739" s="107"/>
      <c r="JIO739" s="2"/>
      <c r="JIP739" s="15"/>
      <c r="JIQ739" s="15"/>
      <c r="JIR739" s="80"/>
      <c r="JIS739" s="52"/>
      <c r="JIT739" s="69"/>
      <c r="JIU739" s="69"/>
      <c r="JIV739" s="69"/>
      <c r="JIW739" s="107"/>
      <c r="JIX739" s="2"/>
      <c r="JIY739" s="15"/>
      <c r="JIZ739" s="15"/>
      <c r="JJA739" s="80"/>
      <c r="JJB739" s="52"/>
      <c r="JJC739" s="69"/>
      <c r="JJD739" s="69"/>
      <c r="JJE739" s="69"/>
      <c r="JJF739" s="107"/>
      <c r="JJG739" s="2"/>
      <c r="JJH739" s="15"/>
      <c r="JJI739" s="15"/>
      <c r="JJJ739" s="80"/>
      <c r="JJK739" s="52"/>
      <c r="JJL739" s="69"/>
      <c r="JJM739" s="69"/>
      <c r="JJN739" s="69"/>
      <c r="JJO739" s="107"/>
      <c r="JJP739" s="2"/>
      <c r="JJQ739" s="15"/>
      <c r="JJR739" s="15"/>
      <c r="JJS739" s="80"/>
      <c r="JJT739" s="52"/>
      <c r="JJU739" s="69"/>
      <c r="JJV739" s="69"/>
      <c r="JJW739" s="69"/>
      <c r="JJX739" s="107"/>
      <c r="JJY739" s="2"/>
      <c r="JJZ739" s="15"/>
      <c r="JKA739" s="15"/>
      <c r="JKB739" s="80"/>
      <c r="JKC739" s="52"/>
      <c r="JKD739" s="69"/>
      <c r="JKE739" s="69"/>
      <c r="JKF739" s="69"/>
      <c r="JKG739" s="107"/>
      <c r="JKH739" s="2"/>
      <c r="JKI739" s="15"/>
      <c r="JKJ739" s="15"/>
      <c r="JKK739" s="80"/>
      <c r="JKL739" s="52"/>
      <c r="JKM739" s="69"/>
      <c r="JKN739" s="69"/>
      <c r="JKO739" s="69"/>
      <c r="JKP739" s="107"/>
      <c r="JKQ739" s="2"/>
      <c r="JKR739" s="15"/>
      <c r="JKS739" s="15"/>
      <c r="JKT739" s="80"/>
      <c r="JKU739" s="52"/>
      <c r="JKV739" s="69"/>
      <c r="JKW739" s="69"/>
      <c r="JKX739" s="69"/>
      <c r="JKY739" s="107"/>
      <c r="JKZ739" s="2"/>
      <c r="JLA739" s="15"/>
      <c r="JLB739" s="15"/>
      <c r="JLC739" s="80"/>
      <c r="JLD739" s="52"/>
      <c r="JLE739" s="69"/>
      <c r="JLF739" s="69"/>
      <c r="JLG739" s="69"/>
      <c r="JLH739" s="107"/>
      <c r="JLI739" s="2"/>
      <c r="JLJ739" s="15"/>
      <c r="JLK739" s="15"/>
      <c r="JLL739" s="80"/>
      <c r="JLM739" s="52"/>
      <c r="JLN739" s="69"/>
      <c r="JLO739" s="69"/>
      <c r="JLP739" s="69"/>
      <c r="JLQ739" s="107"/>
      <c r="JLR739" s="2"/>
      <c r="JLS739" s="15"/>
      <c r="JLT739" s="15"/>
      <c r="JLU739" s="80"/>
      <c r="JLV739" s="52"/>
      <c r="JLW739" s="69"/>
      <c r="JLX739" s="69"/>
      <c r="JLY739" s="69"/>
      <c r="JLZ739" s="107"/>
      <c r="JMA739" s="2"/>
      <c r="JMB739" s="15"/>
      <c r="JMC739" s="15"/>
      <c r="JMD739" s="80"/>
      <c r="JME739" s="52"/>
      <c r="JMF739" s="69"/>
      <c r="JMG739" s="69"/>
      <c r="JMH739" s="69"/>
      <c r="JMI739" s="107"/>
      <c r="JMJ739" s="2"/>
      <c r="JMK739" s="15"/>
      <c r="JML739" s="15"/>
      <c r="JMM739" s="80"/>
      <c r="JMN739" s="52"/>
      <c r="JMO739" s="69"/>
      <c r="JMP739" s="69"/>
      <c r="JMQ739" s="69"/>
      <c r="JMR739" s="107"/>
      <c r="JMS739" s="2"/>
      <c r="JMT739" s="15"/>
      <c r="JMU739" s="15"/>
      <c r="JMV739" s="80"/>
      <c r="JMW739" s="52"/>
      <c r="JMX739" s="69"/>
      <c r="JMY739" s="69"/>
      <c r="JMZ739" s="69"/>
      <c r="JNA739" s="107"/>
      <c r="JNB739" s="2"/>
      <c r="JNC739" s="15"/>
      <c r="JND739" s="15"/>
      <c r="JNE739" s="80"/>
      <c r="JNF739" s="52"/>
      <c r="JNG739" s="69"/>
      <c r="JNH739" s="69"/>
      <c r="JNI739" s="69"/>
      <c r="JNJ739" s="107"/>
      <c r="JNK739" s="2"/>
      <c r="JNL739" s="15"/>
      <c r="JNM739" s="15"/>
      <c r="JNN739" s="80"/>
      <c r="JNO739" s="52"/>
      <c r="JNP739" s="69"/>
      <c r="JNQ739" s="69"/>
      <c r="JNR739" s="69"/>
      <c r="JNS739" s="107"/>
      <c r="JNT739" s="2"/>
      <c r="JNU739" s="15"/>
      <c r="JNV739" s="15"/>
      <c r="JNW739" s="80"/>
      <c r="JNX739" s="52"/>
      <c r="JNY739" s="69"/>
      <c r="JNZ739" s="69"/>
      <c r="JOA739" s="69"/>
      <c r="JOB739" s="107"/>
      <c r="JOC739" s="2"/>
      <c r="JOD739" s="15"/>
      <c r="JOE739" s="15"/>
      <c r="JOF739" s="80"/>
      <c r="JOG739" s="52"/>
      <c r="JOH739" s="69"/>
      <c r="JOI739" s="69"/>
      <c r="JOJ739" s="69"/>
      <c r="JOK739" s="107"/>
      <c r="JOL739" s="2"/>
      <c r="JOM739" s="15"/>
      <c r="JON739" s="15"/>
      <c r="JOO739" s="80"/>
      <c r="JOP739" s="52"/>
      <c r="JOQ739" s="69"/>
      <c r="JOR739" s="69"/>
      <c r="JOS739" s="69"/>
      <c r="JOT739" s="107"/>
      <c r="JOU739" s="2"/>
      <c r="JOV739" s="15"/>
      <c r="JOW739" s="15"/>
      <c r="JOX739" s="80"/>
      <c r="JOY739" s="52"/>
      <c r="JOZ739" s="69"/>
      <c r="JPA739" s="69"/>
      <c r="JPB739" s="69"/>
      <c r="JPC739" s="107"/>
      <c r="JPD739" s="2"/>
      <c r="JPE739" s="15"/>
      <c r="JPF739" s="15"/>
      <c r="JPG739" s="80"/>
      <c r="JPH739" s="52"/>
      <c r="JPI739" s="69"/>
      <c r="JPJ739" s="69"/>
      <c r="JPK739" s="69"/>
      <c r="JPL739" s="107"/>
      <c r="JPM739" s="2"/>
      <c r="JPN739" s="15"/>
      <c r="JPO739" s="15"/>
      <c r="JPP739" s="80"/>
      <c r="JPQ739" s="52"/>
      <c r="JPR739" s="69"/>
      <c r="JPS739" s="69"/>
      <c r="JPT739" s="69"/>
      <c r="JPU739" s="107"/>
      <c r="JPV739" s="2"/>
      <c r="JPW739" s="15"/>
      <c r="JPX739" s="15"/>
      <c r="JPY739" s="80"/>
      <c r="JPZ739" s="52"/>
      <c r="JQA739" s="69"/>
      <c r="JQB739" s="69"/>
      <c r="JQC739" s="69"/>
      <c r="JQD739" s="107"/>
      <c r="JQE739" s="2"/>
      <c r="JQF739" s="15"/>
      <c r="JQG739" s="15"/>
      <c r="JQH739" s="80"/>
      <c r="JQI739" s="52"/>
      <c r="JQJ739" s="69"/>
      <c r="JQK739" s="69"/>
      <c r="JQL739" s="69"/>
      <c r="JQM739" s="107"/>
      <c r="JQN739" s="2"/>
      <c r="JQO739" s="15"/>
      <c r="JQP739" s="15"/>
      <c r="JQQ739" s="80"/>
      <c r="JQR739" s="52"/>
      <c r="JQS739" s="69"/>
      <c r="JQT739" s="69"/>
      <c r="JQU739" s="69"/>
      <c r="JQV739" s="107"/>
      <c r="JQW739" s="2"/>
      <c r="JQX739" s="15"/>
      <c r="JQY739" s="15"/>
      <c r="JQZ739" s="80"/>
      <c r="JRA739" s="52"/>
      <c r="JRB739" s="69"/>
      <c r="JRC739" s="69"/>
      <c r="JRD739" s="69"/>
      <c r="JRE739" s="107"/>
      <c r="JRF739" s="2"/>
      <c r="JRG739" s="15"/>
      <c r="JRH739" s="15"/>
      <c r="JRI739" s="80"/>
      <c r="JRJ739" s="52"/>
      <c r="JRK739" s="69"/>
      <c r="JRL739" s="69"/>
      <c r="JRM739" s="69"/>
      <c r="JRN739" s="107"/>
      <c r="JRO739" s="2"/>
      <c r="JRP739" s="15"/>
      <c r="JRQ739" s="15"/>
      <c r="JRR739" s="80"/>
      <c r="JRS739" s="52"/>
      <c r="JRT739" s="69"/>
      <c r="JRU739" s="69"/>
      <c r="JRV739" s="69"/>
      <c r="JRW739" s="107"/>
      <c r="JRX739" s="2"/>
      <c r="JRY739" s="15"/>
      <c r="JRZ739" s="15"/>
      <c r="JSA739" s="80"/>
      <c r="JSB739" s="52"/>
      <c r="JSC739" s="69"/>
      <c r="JSD739" s="69"/>
      <c r="JSE739" s="69"/>
      <c r="JSF739" s="107"/>
      <c r="JSG739" s="2"/>
      <c r="JSH739" s="15"/>
      <c r="JSI739" s="15"/>
      <c r="JSJ739" s="80"/>
      <c r="JSK739" s="52"/>
      <c r="JSL739" s="69"/>
      <c r="JSM739" s="69"/>
      <c r="JSN739" s="69"/>
      <c r="JSO739" s="107"/>
      <c r="JSP739" s="2"/>
      <c r="JSQ739" s="15"/>
      <c r="JSR739" s="15"/>
      <c r="JSS739" s="80"/>
      <c r="JST739" s="52"/>
      <c r="JSU739" s="69"/>
      <c r="JSV739" s="69"/>
      <c r="JSW739" s="69"/>
      <c r="JSX739" s="107"/>
      <c r="JSY739" s="2"/>
      <c r="JSZ739" s="15"/>
      <c r="JTA739" s="15"/>
      <c r="JTB739" s="80"/>
      <c r="JTC739" s="52"/>
      <c r="JTD739" s="69"/>
      <c r="JTE739" s="69"/>
      <c r="JTF739" s="69"/>
      <c r="JTG739" s="107"/>
      <c r="JTH739" s="2"/>
      <c r="JTI739" s="15"/>
      <c r="JTJ739" s="15"/>
      <c r="JTK739" s="80"/>
      <c r="JTL739" s="52"/>
      <c r="JTM739" s="69"/>
      <c r="JTN739" s="69"/>
      <c r="JTO739" s="69"/>
      <c r="JTP739" s="107"/>
      <c r="JTQ739" s="2"/>
      <c r="JTR739" s="15"/>
      <c r="JTS739" s="15"/>
      <c r="JTT739" s="80"/>
      <c r="JTU739" s="52"/>
      <c r="JTV739" s="69"/>
      <c r="JTW739" s="69"/>
      <c r="JTX739" s="69"/>
      <c r="JTY739" s="107"/>
      <c r="JTZ739" s="2"/>
      <c r="JUA739" s="15"/>
      <c r="JUB739" s="15"/>
      <c r="JUC739" s="80"/>
      <c r="JUD739" s="52"/>
      <c r="JUE739" s="69"/>
      <c r="JUF739" s="69"/>
      <c r="JUG739" s="69"/>
      <c r="JUH739" s="107"/>
      <c r="JUI739" s="2"/>
      <c r="JUJ739" s="15"/>
      <c r="JUK739" s="15"/>
      <c r="JUL739" s="80"/>
      <c r="JUM739" s="52"/>
      <c r="JUN739" s="69"/>
      <c r="JUO739" s="69"/>
      <c r="JUP739" s="69"/>
      <c r="JUQ739" s="107"/>
      <c r="JUR739" s="2"/>
      <c r="JUS739" s="15"/>
      <c r="JUT739" s="15"/>
      <c r="JUU739" s="80"/>
      <c r="JUV739" s="52"/>
      <c r="JUW739" s="69"/>
      <c r="JUX739" s="69"/>
      <c r="JUY739" s="69"/>
      <c r="JUZ739" s="107"/>
      <c r="JVA739" s="2"/>
      <c r="JVB739" s="15"/>
      <c r="JVC739" s="15"/>
      <c r="JVD739" s="80"/>
      <c r="JVE739" s="52"/>
      <c r="JVF739" s="69"/>
      <c r="JVG739" s="69"/>
      <c r="JVH739" s="69"/>
      <c r="JVI739" s="107"/>
      <c r="JVJ739" s="2"/>
      <c r="JVK739" s="15"/>
      <c r="JVL739" s="15"/>
      <c r="JVM739" s="80"/>
      <c r="JVN739" s="52"/>
      <c r="JVO739" s="69"/>
      <c r="JVP739" s="69"/>
      <c r="JVQ739" s="69"/>
      <c r="JVR739" s="107"/>
      <c r="JVS739" s="2"/>
      <c r="JVT739" s="15"/>
      <c r="JVU739" s="15"/>
      <c r="JVV739" s="80"/>
      <c r="JVW739" s="52"/>
      <c r="JVX739" s="69"/>
      <c r="JVY739" s="69"/>
      <c r="JVZ739" s="69"/>
      <c r="JWA739" s="107"/>
      <c r="JWB739" s="2"/>
      <c r="JWC739" s="15"/>
      <c r="JWD739" s="15"/>
      <c r="JWE739" s="80"/>
      <c r="JWF739" s="52"/>
      <c r="JWG739" s="69"/>
      <c r="JWH739" s="69"/>
      <c r="JWI739" s="69"/>
      <c r="JWJ739" s="107"/>
      <c r="JWK739" s="2"/>
      <c r="JWL739" s="15"/>
      <c r="JWM739" s="15"/>
      <c r="JWN739" s="80"/>
      <c r="JWO739" s="52"/>
      <c r="JWP739" s="69"/>
      <c r="JWQ739" s="69"/>
      <c r="JWR739" s="69"/>
      <c r="JWS739" s="107"/>
      <c r="JWT739" s="2"/>
      <c r="JWU739" s="15"/>
      <c r="JWV739" s="15"/>
      <c r="JWW739" s="80"/>
      <c r="JWX739" s="52"/>
      <c r="JWY739" s="69"/>
      <c r="JWZ739" s="69"/>
      <c r="JXA739" s="69"/>
      <c r="JXB739" s="107"/>
      <c r="JXC739" s="2"/>
      <c r="JXD739" s="15"/>
      <c r="JXE739" s="15"/>
      <c r="JXF739" s="80"/>
      <c r="JXG739" s="52"/>
      <c r="JXH739" s="69"/>
      <c r="JXI739" s="69"/>
      <c r="JXJ739" s="69"/>
      <c r="JXK739" s="107"/>
      <c r="JXL739" s="2"/>
      <c r="JXM739" s="15"/>
      <c r="JXN739" s="15"/>
      <c r="JXO739" s="80"/>
      <c r="JXP739" s="52"/>
      <c r="JXQ739" s="69"/>
      <c r="JXR739" s="69"/>
      <c r="JXS739" s="69"/>
      <c r="JXT739" s="107"/>
      <c r="JXU739" s="2"/>
      <c r="JXV739" s="15"/>
      <c r="JXW739" s="15"/>
      <c r="JXX739" s="80"/>
      <c r="JXY739" s="52"/>
      <c r="JXZ739" s="69"/>
      <c r="JYA739" s="69"/>
      <c r="JYB739" s="69"/>
      <c r="JYC739" s="107"/>
      <c r="JYD739" s="2"/>
      <c r="JYE739" s="15"/>
      <c r="JYF739" s="15"/>
      <c r="JYG739" s="80"/>
      <c r="JYH739" s="52"/>
      <c r="JYI739" s="69"/>
      <c r="JYJ739" s="69"/>
      <c r="JYK739" s="69"/>
      <c r="JYL739" s="107"/>
      <c r="JYM739" s="2"/>
      <c r="JYN739" s="15"/>
      <c r="JYO739" s="15"/>
      <c r="JYP739" s="80"/>
      <c r="JYQ739" s="52"/>
      <c r="JYR739" s="69"/>
      <c r="JYS739" s="69"/>
      <c r="JYT739" s="69"/>
      <c r="JYU739" s="107"/>
      <c r="JYV739" s="2"/>
      <c r="JYW739" s="15"/>
      <c r="JYX739" s="15"/>
      <c r="JYY739" s="80"/>
      <c r="JYZ739" s="52"/>
      <c r="JZA739" s="69"/>
      <c r="JZB739" s="69"/>
      <c r="JZC739" s="69"/>
      <c r="JZD739" s="107"/>
      <c r="JZE739" s="2"/>
      <c r="JZF739" s="15"/>
      <c r="JZG739" s="15"/>
      <c r="JZH739" s="80"/>
      <c r="JZI739" s="52"/>
      <c r="JZJ739" s="69"/>
      <c r="JZK739" s="69"/>
      <c r="JZL739" s="69"/>
      <c r="JZM739" s="107"/>
      <c r="JZN739" s="2"/>
      <c r="JZO739" s="15"/>
      <c r="JZP739" s="15"/>
      <c r="JZQ739" s="80"/>
      <c r="JZR739" s="52"/>
      <c r="JZS739" s="69"/>
      <c r="JZT739" s="69"/>
      <c r="JZU739" s="69"/>
      <c r="JZV739" s="107"/>
      <c r="JZW739" s="2"/>
      <c r="JZX739" s="15"/>
      <c r="JZY739" s="15"/>
      <c r="JZZ739" s="80"/>
      <c r="KAA739" s="52"/>
      <c r="KAB739" s="69"/>
      <c r="KAC739" s="69"/>
      <c r="KAD739" s="69"/>
      <c r="KAE739" s="107"/>
      <c r="KAF739" s="2"/>
      <c r="KAG739" s="15"/>
      <c r="KAH739" s="15"/>
      <c r="KAI739" s="80"/>
      <c r="KAJ739" s="52"/>
      <c r="KAK739" s="69"/>
      <c r="KAL739" s="69"/>
      <c r="KAM739" s="69"/>
      <c r="KAN739" s="107"/>
      <c r="KAO739" s="2"/>
      <c r="KAP739" s="15"/>
      <c r="KAQ739" s="15"/>
      <c r="KAR739" s="80"/>
      <c r="KAS739" s="52"/>
      <c r="KAT739" s="69"/>
      <c r="KAU739" s="69"/>
      <c r="KAV739" s="69"/>
      <c r="KAW739" s="107"/>
      <c r="KAX739" s="2"/>
      <c r="KAY739" s="15"/>
      <c r="KAZ739" s="15"/>
      <c r="KBA739" s="80"/>
      <c r="KBB739" s="52"/>
      <c r="KBC739" s="69"/>
      <c r="KBD739" s="69"/>
      <c r="KBE739" s="69"/>
      <c r="KBF739" s="107"/>
      <c r="KBG739" s="2"/>
      <c r="KBH739" s="15"/>
      <c r="KBI739" s="15"/>
      <c r="KBJ739" s="80"/>
      <c r="KBK739" s="52"/>
      <c r="KBL739" s="69"/>
      <c r="KBM739" s="69"/>
      <c r="KBN739" s="69"/>
      <c r="KBO739" s="107"/>
      <c r="KBP739" s="2"/>
      <c r="KBQ739" s="15"/>
      <c r="KBR739" s="15"/>
      <c r="KBS739" s="80"/>
      <c r="KBT739" s="52"/>
      <c r="KBU739" s="69"/>
      <c r="KBV739" s="69"/>
      <c r="KBW739" s="69"/>
      <c r="KBX739" s="107"/>
      <c r="KBY739" s="2"/>
      <c r="KBZ739" s="15"/>
      <c r="KCA739" s="15"/>
      <c r="KCB739" s="80"/>
      <c r="KCC739" s="52"/>
      <c r="KCD739" s="69"/>
      <c r="KCE739" s="69"/>
      <c r="KCF739" s="69"/>
      <c r="KCG739" s="107"/>
      <c r="KCH739" s="2"/>
      <c r="KCI739" s="15"/>
      <c r="KCJ739" s="15"/>
      <c r="KCK739" s="80"/>
      <c r="KCL739" s="52"/>
      <c r="KCM739" s="69"/>
      <c r="KCN739" s="69"/>
      <c r="KCO739" s="69"/>
      <c r="KCP739" s="107"/>
      <c r="KCQ739" s="2"/>
      <c r="KCR739" s="15"/>
      <c r="KCS739" s="15"/>
      <c r="KCT739" s="80"/>
      <c r="KCU739" s="52"/>
      <c r="KCV739" s="69"/>
      <c r="KCW739" s="69"/>
      <c r="KCX739" s="69"/>
      <c r="KCY739" s="107"/>
      <c r="KCZ739" s="2"/>
      <c r="KDA739" s="15"/>
      <c r="KDB739" s="15"/>
      <c r="KDC739" s="80"/>
      <c r="KDD739" s="52"/>
      <c r="KDE739" s="69"/>
      <c r="KDF739" s="69"/>
      <c r="KDG739" s="69"/>
      <c r="KDH739" s="107"/>
      <c r="KDI739" s="2"/>
      <c r="KDJ739" s="15"/>
      <c r="KDK739" s="15"/>
      <c r="KDL739" s="80"/>
      <c r="KDM739" s="52"/>
      <c r="KDN739" s="69"/>
      <c r="KDO739" s="69"/>
      <c r="KDP739" s="69"/>
      <c r="KDQ739" s="107"/>
      <c r="KDR739" s="2"/>
      <c r="KDS739" s="15"/>
      <c r="KDT739" s="15"/>
      <c r="KDU739" s="80"/>
      <c r="KDV739" s="52"/>
      <c r="KDW739" s="69"/>
      <c r="KDX739" s="69"/>
      <c r="KDY739" s="69"/>
      <c r="KDZ739" s="107"/>
      <c r="KEA739" s="2"/>
      <c r="KEB739" s="15"/>
      <c r="KEC739" s="15"/>
      <c r="KED739" s="80"/>
      <c r="KEE739" s="52"/>
      <c r="KEF739" s="69"/>
      <c r="KEG739" s="69"/>
      <c r="KEH739" s="69"/>
      <c r="KEI739" s="107"/>
      <c r="KEJ739" s="2"/>
      <c r="KEK739" s="15"/>
      <c r="KEL739" s="15"/>
      <c r="KEM739" s="80"/>
      <c r="KEN739" s="52"/>
      <c r="KEO739" s="69"/>
      <c r="KEP739" s="69"/>
      <c r="KEQ739" s="69"/>
      <c r="KER739" s="107"/>
      <c r="KES739" s="2"/>
      <c r="KET739" s="15"/>
      <c r="KEU739" s="15"/>
      <c r="KEV739" s="80"/>
      <c r="KEW739" s="52"/>
      <c r="KEX739" s="69"/>
      <c r="KEY739" s="69"/>
      <c r="KEZ739" s="69"/>
      <c r="KFA739" s="107"/>
      <c r="KFB739" s="2"/>
      <c r="KFC739" s="15"/>
      <c r="KFD739" s="15"/>
      <c r="KFE739" s="80"/>
      <c r="KFF739" s="52"/>
      <c r="KFG739" s="69"/>
      <c r="KFH739" s="69"/>
      <c r="KFI739" s="69"/>
      <c r="KFJ739" s="107"/>
      <c r="KFK739" s="2"/>
      <c r="KFL739" s="15"/>
      <c r="KFM739" s="15"/>
      <c r="KFN739" s="80"/>
      <c r="KFO739" s="52"/>
      <c r="KFP739" s="69"/>
      <c r="KFQ739" s="69"/>
      <c r="KFR739" s="69"/>
      <c r="KFS739" s="107"/>
      <c r="KFT739" s="2"/>
      <c r="KFU739" s="15"/>
      <c r="KFV739" s="15"/>
      <c r="KFW739" s="80"/>
      <c r="KFX739" s="52"/>
      <c r="KFY739" s="69"/>
      <c r="KFZ739" s="69"/>
      <c r="KGA739" s="69"/>
      <c r="KGB739" s="107"/>
      <c r="KGC739" s="2"/>
      <c r="KGD739" s="15"/>
      <c r="KGE739" s="15"/>
      <c r="KGF739" s="80"/>
      <c r="KGG739" s="52"/>
      <c r="KGH739" s="69"/>
      <c r="KGI739" s="69"/>
      <c r="KGJ739" s="69"/>
      <c r="KGK739" s="107"/>
      <c r="KGL739" s="2"/>
      <c r="KGM739" s="15"/>
      <c r="KGN739" s="15"/>
      <c r="KGO739" s="80"/>
      <c r="KGP739" s="52"/>
      <c r="KGQ739" s="69"/>
      <c r="KGR739" s="69"/>
      <c r="KGS739" s="69"/>
      <c r="KGT739" s="107"/>
      <c r="KGU739" s="2"/>
      <c r="KGV739" s="15"/>
      <c r="KGW739" s="15"/>
      <c r="KGX739" s="80"/>
      <c r="KGY739" s="52"/>
      <c r="KGZ739" s="69"/>
      <c r="KHA739" s="69"/>
      <c r="KHB739" s="69"/>
      <c r="KHC739" s="107"/>
      <c r="KHD739" s="2"/>
      <c r="KHE739" s="15"/>
      <c r="KHF739" s="15"/>
      <c r="KHG739" s="80"/>
      <c r="KHH739" s="52"/>
      <c r="KHI739" s="69"/>
      <c r="KHJ739" s="69"/>
      <c r="KHK739" s="69"/>
      <c r="KHL739" s="107"/>
      <c r="KHM739" s="2"/>
      <c r="KHN739" s="15"/>
      <c r="KHO739" s="15"/>
      <c r="KHP739" s="80"/>
      <c r="KHQ739" s="52"/>
      <c r="KHR739" s="69"/>
      <c r="KHS739" s="69"/>
      <c r="KHT739" s="69"/>
      <c r="KHU739" s="107"/>
      <c r="KHV739" s="2"/>
      <c r="KHW739" s="15"/>
      <c r="KHX739" s="15"/>
      <c r="KHY739" s="80"/>
      <c r="KHZ739" s="52"/>
      <c r="KIA739" s="69"/>
      <c r="KIB739" s="69"/>
      <c r="KIC739" s="69"/>
      <c r="KID739" s="107"/>
      <c r="KIE739" s="2"/>
      <c r="KIF739" s="15"/>
      <c r="KIG739" s="15"/>
      <c r="KIH739" s="80"/>
      <c r="KII739" s="52"/>
      <c r="KIJ739" s="69"/>
      <c r="KIK739" s="69"/>
      <c r="KIL739" s="69"/>
      <c r="KIM739" s="107"/>
      <c r="KIN739" s="2"/>
      <c r="KIO739" s="15"/>
      <c r="KIP739" s="15"/>
      <c r="KIQ739" s="80"/>
      <c r="KIR739" s="52"/>
      <c r="KIS739" s="69"/>
      <c r="KIT739" s="69"/>
      <c r="KIU739" s="69"/>
      <c r="KIV739" s="107"/>
      <c r="KIW739" s="2"/>
      <c r="KIX739" s="15"/>
      <c r="KIY739" s="15"/>
      <c r="KIZ739" s="80"/>
      <c r="KJA739" s="52"/>
      <c r="KJB739" s="69"/>
      <c r="KJC739" s="69"/>
      <c r="KJD739" s="69"/>
      <c r="KJE739" s="107"/>
      <c r="KJF739" s="2"/>
      <c r="KJG739" s="15"/>
      <c r="KJH739" s="15"/>
      <c r="KJI739" s="80"/>
      <c r="KJJ739" s="52"/>
      <c r="KJK739" s="69"/>
      <c r="KJL739" s="69"/>
      <c r="KJM739" s="69"/>
      <c r="KJN739" s="107"/>
      <c r="KJO739" s="2"/>
      <c r="KJP739" s="15"/>
      <c r="KJQ739" s="15"/>
      <c r="KJR739" s="80"/>
      <c r="KJS739" s="52"/>
      <c r="KJT739" s="69"/>
      <c r="KJU739" s="69"/>
      <c r="KJV739" s="69"/>
      <c r="KJW739" s="107"/>
      <c r="KJX739" s="2"/>
      <c r="KJY739" s="15"/>
      <c r="KJZ739" s="15"/>
      <c r="KKA739" s="80"/>
      <c r="KKB739" s="52"/>
      <c r="KKC739" s="69"/>
      <c r="KKD739" s="69"/>
      <c r="KKE739" s="69"/>
      <c r="KKF739" s="107"/>
      <c r="KKG739" s="2"/>
      <c r="KKH739" s="15"/>
      <c r="KKI739" s="15"/>
      <c r="KKJ739" s="80"/>
      <c r="KKK739" s="52"/>
      <c r="KKL739" s="69"/>
      <c r="KKM739" s="69"/>
      <c r="KKN739" s="69"/>
      <c r="KKO739" s="107"/>
      <c r="KKP739" s="2"/>
      <c r="KKQ739" s="15"/>
      <c r="KKR739" s="15"/>
      <c r="KKS739" s="80"/>
      <c r="KKT739" s="52"/>
      <c r="KKU739" s="69"/>
      <c r="KKV739" s="69"/>
      <c r="KKW739" s="69"/>
      <c r="KKX739" s="107"/>
      <c r="KKY739" s="2"/>
      <c r="KKZ739" s="15"/>
      <c r="KLA739" s="15"/>
      <c r="KLB739" s="80"/>
      <c r="KLC739" s="52"/>
      <c r="KLD739" s="69"/>
      <c r="KLE739" s="69"/>
      <c r="KLF739" s="69"/>
      <c r="KLG739" s="107"/>
      <c r="KLH739" s="2"/>
      <c r="KLI739" s="15"/>
      <c r="KLJ739" s="15"/>
      <c r="KLK739" s="80"/>
      <c r="KLL739" s="52"/>
      <c r="KLM739" s="69"/>
      <c r="KLN739" s="69"/>
      <c r="KLO739" s="69"/>
      <c r="KLP739" s="107"/>
      <c r="KLQ739" s="2"/>
      <c r="KLR739" s="15"/>
      <c r="KLS739" s="15"/>
      <c r="KLT739" s="80"/>
      <c r="KLU739" s="52"/>
      <c r="KLV739" s="69"/>
      <c r="KLW739" s="69"/>
      <c r="KLX739" s="69"/>
      <c r="KLY739" s="107"/>
      <c r="KLZ739" s="2"/>
      <c r="KMA739" s="15"/>
      <c r="KMB739" s="15"/>
      <c r="KMC739" s="80"/>
      <c r="KMD739" s="52"/>
      <c r="KME739" s="69"/>
      <c r="KMF739" s="69"/>
      <c r="KMG739" s="69"/>
      <c r="KMH739" s="107"/>
      <c r="KMI739" s="2"/>
      <c r="KMJ739" s="15"/>
      <c r="KMK739" s="15"/>
      <c r="KML739" s="80"/>
      <c r="KMM739" s="52"/>
      <c r="KMN739" s="69"/>
      <c r="KMO739" s="69"/>
      <c r="KMP739" s="69"/>
      <c r="KMQ739" s="107"/>
      <c r="KMR739" s="2"/>
      <c r="KMS739" s="15"/>
      <c r="KMT739" s="15"/>
      <c r="KMU739" s="80"/>
      <c r="KMV739" s="52"/>
      <c r="KMW739" s="69"/>
      <c r="KMX739" s="69"/>
      <c r="KMY739" s="69"/>
      <c r="KMZ739" s="107"/>
      <c r="KNA739" s="2"/>
      <c r="KNB739" s="15"/>
      <c r="KNC739" s="15"/>
      <c r="KND739" s="80"/>
      <c r="KNE739" s="52"/>
      <c r="KNF739" s="69"/>
      <c r="KNG739" s="69"/>
      <c r="KNH739" s="69"/>
      <c r="KNI739" s="107"/>
      <c r="KNJ739" s="2"/>
      <c r="KNK739" s="15"/>
      <c r="KNL739" s="15"/>
      <c r="KNM739" s="80"/>
      <c r="KNN739" s="52"/>
      <c r="KNO739" s="69"/>
      <c r="KNP739" s="69"/>
      <c r="KNQ739" s="69"/>
      <c r="KNR739" s="107"/>
      <c r="KNS739" s="2"/>
      <c r="KNT739" s="15"/>
      <c r="KNU739" s="15"/>
      <c r="KNV739" s="80"/>
      <c r="KNW739" s="52"/>
      <c r="KNX739" s="69"/>
      <c r="KNY739" s="69"/>
      <c r="KNZ739" s="69"/>
      <c r="KOA739" s="107"/>
      <c r="KOB739" s="2"/>
      <c r="KOC739" s="15"/>
      <c r="KOD739" s="15"/>
      <c r="KOE739" s="80"/>
      <c r="KOF739" s="52"/>
      <c r="KOG739" s="69"/>
      <c r="KOH739" s="69"/>
      <c r="KOI739" s="69"/>
      <c r="KOJ739" s="107"/>
      <c r="KOK739" s="2"/>
      <c r="KOL739" s="15"/>
      <c r="KOM739" s="15"/>
      <c r="KON739" s="80"/>
      <c r="KOO739" s="52"/>
      <c r="KOP739" s="69"/>
      <c r="KOQ739" s="69"/>
      <c r="KOR739" s="69"/>
      <c r="KOS739" s="107"/>
      <c r="KOT739" s="2"/>
      <c r="KOU739" s="15"/>
      <c r="KOV739" s="15"/>
      <c r="KOW739" s="80"/>
      <c r="KOX739" s="52"/>
      <c r="KOY739" s="69"/>
      <c r="KOZ739" s="69"/>
      <c r="KPA739" s="69"/>
      <c r="KPB739" s="107"/>
      <c r="KPC739" s="2"/>
      <c r="KPD739" s="15"/>
      <c r="KPE739" s="15"/>
      <c r="KPF739" s="80"/>
      <c r="KPG739" s="52"/>
      <c r="KPH739" s="69"/>
      <c r="KPI739" s="69"/>
      <c r="KPJ739" s="69"/>
      <c r="KPK739" s="107"/>
      <c r="KPL739" s="2"/>
      <c r="KPM739" s="15"/>
      <c r="KPN739" s="15"/>
      <c r="KPO739" s="80"/>
      <c r="KPP739" s="52"/>
      <c r="KPQ739" s="69"/>
      <c r="KPR739" s="69"/>
      <c r="KPS739" s="69"/>
      <c r="KPT739" s="107"/>
      <c r="KPU739" s="2"/>
      <c r="KPV739" s="15"/>
      <c r="KPW739" s="15"/>
      <c r="KPX739" s="80"/>
      <c r="KPY739" s="52"/>
      <c r="KPZ739" s="69"/>
      <c r="KQA739" s="69"/>
      <c r="KQB739" s="69"/>
      <c r="KQC739" s="107"/>
      <c r="KQD739" s="2"/>
      <c r="KQE739" s="15"/>
      <c r="KQF739" s="15"/>
      <c r="KQG739" s="80"/>
      <c r="KQH739" s="52"/>
      <c r="KQI739" s="69"/>
      <c r="KQJ739" s="69"/>
      <c r="KQK739" s="69"/>
      <c r="KQL739" s="107"/>
      <c r="KQM739" s="2"/>
      <c r="KQN739" s="15"/>
      <c r="KQO739" s="15"/>
      <c r="KQP739" s="80"/>
      <c r="KQQ739" s="52"/>
      <c r="KQR739" s="69"/>
      <c r="KQS739" s="69"/>
      <c r="KQT739" s="69"/>
      <c r="KQU739" s="107"/>
      <c r="KQV739" s="2"/>
      <c r="KQW739" s="15"/>
      <c r="KQX739" s="15"/>
      <c r="KQY739" s="80"/>
      <c r="KQZ739" s="52"/>
      <c r="KRA739" s="69"/>
      <c r="KRB739" s="69"/>
      <c r="KRC739" s="69"/>
      <c r="KRD739" s="107"/>
      <c r="KRE739" s="2"/>
      <c r="KRF739" s="15"/>
      <c r="KRG739" s="15"/>
      <c r="KRH739" s="80"/>
      <c r="KRI739" s="52"/>
      <c r="KRJ739" s="69"/>
      <c r="KRK739" s="69"/>
      <c r="KRL739" s="69"/>
      <c r="KRM739" s="107"/>
      <c r="KRN739" s="2"/>
      <c r="KRO739" s="15"/>
      <c r="KRP739" s="15"/>
      <c r="KRQ739" s="80"/>
      <c r="KRR739" s="52"/>
      <c r="KRS739" s="69"/>
      <c r="KRT739" s="69"/>
      <c r="KRU739" s="69"/>
      <c r="KRV739" s="107"/>
      <c r="KRW739" s="2"/>
      <c r="KRX739" s="15"/>
      <c r="KRY739" s="15"/>
      <c r="KRZ739" s="80"/>
      <c r="KSA739" s="52"/>
      <c r="KSB739" s="69"/>
      <c r="KSC739" s="69"/>
      <c r="KSD739" s="69"/>
      <c r="KSE739" s="107"/>
      <c r="KSF739" s="2"/>
      <c r="KSG739" s="15"/>
      <c r="KSH739" s="15"/>
      <c r="KSI739" s="80"/>
      <c r="KSJ739" s="52"/>
      <c r="KSK739" s="69"/>
      <c r="KSL739" s="69"/>
      <c r="KSM739" s="69"/>
      <c r="KSN739" s="107"/>
      <c r="KSO739" s="2"/>
      <c r="KSP739" s="15"/>
      <c r="KSQ739" s="15"/>
      <c r="KSR739" s="80"/>
      <c r="KSS739" s="52"/>
      <c r="KST739" s="69"/>
      <c r="KSU739" s="69"/>
      <c r="KSV739" s="69"/>
      <c r="KSW739" s="107"/>
      <c r="KSX739" s="2"/>
      <c r="KSY739" s="15"/>
      <c r="KSZ739" s="15"/>
      <c r="KTA739" s="80"/>
      <c r="KTB739" s="52"/>
      <c r="KTC739" s="69"/>
      <c r="KTD739" s="69"/>
      <c r="KTE739" s="69"/>
      <c r="KTF739" s="107"/>
      <c r="KTG739" s="2"/>
      <c r="KTH739" s="15"/>
      <c r="KTI739" s="15"/>
      <c r="KTJ739" s="80"/>
      <c r="KTK739" s="52"/>
      <c r="KTL739" s="69"/>
      <c r="KTM739" s="69"/>
      <c r="KTN739" s="69"/>
      <c r="KTO739" s="107"/>
      <c r="KTP739" s="2"/>
      <c r="KTQ739" s="15"/>
      <c r="KTR739" s="15"/>
      <c r="KTS739" s="80"/>
      <c r="KTT739" s="52"/>
      <c r="KTU739" s="69"/>
      <c r="KTV739" s="69"/>
      <c r="KTW739" s="69"/>
      <c r="KTX739" s="107"/>
      <c r="KTY739" s="2"/>
      <c r="KTZ739" s="15"/>
      <c r="KUA739" s="15"/>
      <c r="KUB739" s="80"/>
      <c r="KUC739" s="52"/>
      <c r="KUD739" s="69"/>
      <c r="KUE739" s="69"/>
      <c r="KUF739" s="69"/>
      <c r="KUG739" s="107"/>
      <c r="KUH739" s="2"/>
      <c r="KUI739" s="15"/>
      <c r="KUJ739" s="15"/>
      <c r="KUK739" s="80"/>
      <c r="KUL739" s="52"/>
      <c r="KUM739" s="69"/>
      <c r="KUN739" s="69"/>
      <c r="KUO739" s="69"/>
      <c r="KUP739" s="107"/>
      <c r="KUQ739" s="2"/>
      <c r="KUR739" s="15"/>
      <c r="KUS739" s="15"/>
      <c r="KUT739" s="80"/>
      <c r="KUU739" s="52"/>
      <c r="KUV739" s="69"/>
      <c r="KUW739" s="69"/>
      <c r="KUX739" s="69"/>
      <c r="KUY739" s="107"/>
      <c r="KUZ739" s="2"/>
      <c r="KVA739" s="15"/>
      <c r="KVB739" s="15"/>
      <c r="KVC739" s="80"/>
      <c r="KVD739" s="52"/>
      <c r="KVE739" s="69"/>
      <c r="KVF739" s="69"/>
      <c r="KVG739" s="69"/>
      <c r="KVH739" s="107"/>
      <c r="KVI739" s="2"/>
      <c r="KVJ739" s="15"/>
      <c r="KVK739" s="15"/>
      <c r="KVL739" s="80"/>
      <c r="KVM739" s="52"/>
      <c r="KVN739" s="69"/>
      <c r="KVO739" s="69"/>
      <c r="KVP739" s="69"/>
      <c r="KVQ739" s="107"/>
      <c r="KVR739" s="2"/>
      <c r="KVS739" s="15"/>
      <c r="KVT739" s="15"/>
      <c r="KVU739" s="80"/>
      <c r="KVV739" s="52"/>
      <c r="KVW739" s="69"/>
      <c r="KVX739" s="69"/>
      <c r="KVY739" s="69"/>
      <c r="KVZ739" s="107"/>
      <c r="KWA739" s="2"/>
      <c r="KWB739" s="15"/>
      <c r="KWC739" s="15"/>
      <c r="KWD739" s="80"/>
      <c r="KWE739" s="52"/>
      <c r="KWF739" s="69"/>
      <c r="KWG739" s="69"/>
      <c r="KWH739" s="69"/>
      <c r="KWI739" s="107"/>
      <c r="KWJ739" s="2"/>
      <c r="KWK739" s="15"/>
      <c r="KWL739" s="15"/>
      <c r="KWM739" s="80"/>
      <c r="KWN739" s="52"/>
      <c r="KWO739" s="69"/>
      <c r="KWP739" s="69"/>
      <c r="KWQ739" s="69"/>
      <c r="KWR739" s="107"/>
      <c r="KWS739" s="2"/>
      <c r="KWT739" s="15"/>
      <c r="KWU739" s="15"/>
      <c r="KWV739" s="80"/>
      <c r="KWW739" s="52"/>
      <c r="KWX739" s="69"/>
      <c r="KWY739" s="69"/>
      <c r="KWZ739" s="69"/>
      <c r="KXA739" s="107"/>
      <c r="KXB739" s="2"/>
      <c r="KXC739" s="15"/>
      <c r="KXD739" s="15"/>
      <c r="KXE739" s="80"/>
      <c r="KXF739" s="52"/>
      <c r="KXG739" s="69"/>
      <c r="KXH739" s="69"/>
      <c r="KXI739" s="69"/>
      <c r="KXJ739" s="107"/>
      <c r="KXK739" s="2"/>
      <c r="KXL739" s="15"/>
      <c r="KXM739" s="15"/>
      <c r="KXN739" s="80"/>
      <c r="KXO739" s="52"/>
      <c r="KXP739" s="69"/>
      <c r="KXQ739" s="69"/>
      <c r="KXR739" s="69"/>
      <c r="KXS739" s="107"/>
      <c r="KXT739" s="2"/>
      <c r="KXU739" s="15"/>
      <c r="KXV739" s="15"/>
      <c r="KXW739" s="80"/>
      <c r="KXX739" s="52"/>
      <c r="KXY739" s="69"/>
      <c r="KXZ739" s="69"/>
      <c r="KYA739" s="69"/>
      <c r="KYB739" s="107"/>
      <c r="KYC739" s="2"/>
      <c r="KYD739" s="15"/>
      <c r="KYE739" s="15"/>
      <c r="KYF739" s="80"/>
      <c r="KYG739" s="52"/>
      <c r="KYH739" s="69"/>
      <c r="KYI739" s="69"/>
      <c r="KYJ739" s="69"/>
      <c r="KYK739" s="107"/>
      <c r="KYL739" s="2"/>
      <c r="KYM739" s="15"/>
      <c r="KYN739" s="15"/>
      <c r="KYO739" s="80"/>
      <c r="KYP739" s="52"/>
      <c r="KYQ739" s="69"/>
      <c r="KYR739" s="69"/>
      <c r="KYS739" s="69"/>
      <c r="KYT739" s="107"/>
      <c r="KYU739" s="2"/>
      <c r="KYV739" s="15"/>
      <c r="KYW739" s="15"/>
      <c r="KYX739" s="80"/>
      <c r="KYY739" s="52"/>
      <c r="KYZ739" s="69"/>
      <c r="KZA739" s="69"/>
      <c r="KZB739" s="69"/>
      <c r="KZC739" s="107"/>
      <c r="KZD739" s="2"/>
      <c r="KZE739" s="15"/>
      <c r="KZF739" s="15"/>
      <c r="KZG739" s="80"/>
      <c r="KZH739" s="52"/>
      <c r="KZI739" s="69"/>
      <c r="KZJ739" s="69"/>
      <c r="KZK739" s="69"/>
      <c r="KZL739" s="107"/>
      <c r="KZM739" s="2"/>
      <c r="KZN739" s="15"/>
      <c r="KZO739" s="15"/>
      <c r="KZP739" s="80"/>
      <c r="KZQ739" s="52"/>
      <c r="KZR739" s="69"/>
      <c r="KZS739" s="69"/>
      <c r="KZT739" s="69"/>
      <c r="KZU739" s="107"/>
      <c r="KZV739" s="2"/>
      <c r="KZW739" s="15"/>
      <c r="KZX739" s="15"/>
      <c r="KZY739" s="80"/>
      <c r="KZZ739" s="52"/>
      <c r="LAA739" s="69"/>
      <c r="LAB739" s="69"/>
      <c r="LAC739" s="69"/>
      <c r="LAD739" s="107"/>
      <c r="LAE739" s="2"/>
      <c r="LAF739" s="15"/>
      <c r="LAG739" s="15"/>
      <c r="LAH739" s="80"/>
      <c r="LAI739" s="52"/>
      <c r="LAJ739" s="69"/>
      <c r="LAK739" s="69"/>
      <c r="LAL739" s="69"/>
      <c r="LAM739" s="107"/>
      <c r="LAN739" s="2"/>
      <c r="LAO739" s="15"/>
      <c r="LAP739" s="15"/>
      <c r="LAQ739" s="80"/>
      <c r="LAR739" s="52"/>
      <c r="LAS739" s="69"/>
      <c r="LAT739" s="69"/>
      <c r="LAU739" s="69"/>
      <c r="LAV739" s="107"/>
      <c r="LAW739" s="2"/>
      <c r="LAX739" s="15"/>
      <c r="LAY739" s="15"/>
      <c r="LAZ739" s="80"/>
      <c r="LBA739" s="52"/>
      <c r="LBB739" s="69"/>
      <c r="LBC739" s="69"/>
      <c r="LBD739" s="69"/>
      <c r="LBE739" s="107"/>
      <c r="LBF739" s="2"/>
      <c r="LBG739" s="15"/>
      <c r="LBH739" s="15"/>
      <c r="LBI739" s="80"/>
      <c r="LBJ739" s="52"/>
      <c r="LBK739" s="69"/>
      <c r="LBL739" s="69"/>
      <c r="LBM739" s="69"/>
      <c r="LBN739" s="107"/>
      <c r="LBO739" s="2"/>
      <c r="LBP739" s="15"/>
      <c r="LBQ739" s="15"/>
      <c r="LBR739" s="80"/>
      <c r="LBS739" s="52"/>
      <c r="LBT739" s="69"/>
      <c r="LBU739" s="69"/>
      <c r="LBV739" s="69"/>
      <c r="LBW739" s="107"/>
      <c r="LBX739" s="2"/>
      <c r="LBY739" s="15"/>
      <c r="LBZ739" s="15"/>
      <c r="LCA739" s="80"/>
      <c r="LCB739" s="52"/>
      <c r="LCC739" s="69"/>
      <c r="LCD739" s="69"/>
      <c r="LCE739" s="69"/>
      <c r="LCF739" s="107"/>
      <c r="LCG739" s="2"/>
      <c r="LCH739" s="15"/>
      <c r="LCI739" s="15"/>
      <c r="LCJ739" s="80"/>
      <c r="LCK739" s="52"/>
      <c r="LCL739" s="69"/>
      <c r="LCM739" s="69"/>
      <c r="LCN739" s="69"/>
      <c r="LCO739" s="107"/>
      <c r="LCP739" s="2"/>
      <c r="LCQ739" s="15"/>
      <c r="LCR739" s="15"/>
      <c r="LCS739" s="80"/>
      <c r="LCT739" s="52"/>
      <c r="LCU739" s="69"/>
      <c r="LCV739" s="69"/>
      <c r="LCW739" s="69"/>
      <c r="LCX739" s="107"/>
      <c r="LCY739" s="2"/>
      <c r="LCZ739" s="15"/>
      <c r="LDA739" s="15"/>
      <c r="LDB739" s="80"/>
      <c r="LDC739" s="52"/>
      <c r="LDD739" s="69"/>
      <c r="LDE739" s="69"/>
      <c r="LDF739" s="69"/>
      <c r="LDG739" s="107"/>
      <c r="LDH739" s="2"/>
      <c r="LDI739" s="15"/>
      <c r="LDJ739" s="15"/>
      <c r="LDK739" s="80"/>
      <c r="LDL739" s="52"/>
      <c r="LDM739" s="69"/>
      <c r="LDN739" s="69"/>
      <c r="LDO739" s="69"/>
      <c r="LDP739" s="107"/>
      <c r="LDQ739" s="2"/>
      <c r="LDR739" s="15"/>
      <c r="LDS739" s="15"/>
      <c r="LDT739" s="80"/>
      <c r="LDU739" s="52"/>
      <c r="LDV739" s="69"/>
      <c r="LDW739" s="69"/>
      <c r="LDX739" s="69"/>
      <c r="LDY739" s="107"/>
      <c r="LDZ739" s="2"/>
      <c r="LEA739" s="15"/>
      <c r="LEB739" s="15"/>
      <c r="LEC739" s="80"/>
      <c r="LED739" s="52"/>
      <c r="LEE739" s="69"/>
      <c r="LEF739" s="69"/>
      <c r="LEG739" s="69"/>
      <c r="LEH739" s="107"/>
      <c r="LEI739" s="2"/>
      <c r="LEJ739" s="15"/>
      <c r="LEK739" s="15"/>
      <c r="LEL739" s="80"/>
      <c r="LEM739" s="52"/>
      <c r="LEN739" s="69"/>
      <c r="LEO739" s="69"/>
      <c r="LEP739" s="69"/>
      <c r="LEQ739" s="107"/>
      <c r="LER739" s="2"/>
      <c r="LES739" s="15"/>
      <c r="LET739" s="15"/>
      <c r="LEU739" s="80"/>
      <c r="LEV739" s="52"/>
      <c r="LEW739" s="69"/>
      <c r="LEX739" s="69"/>
      <c r="LEY739" s="69"/>
      <c r="LEZ739" s="107"/>
      <c r="LFA739" s="2"/>
      <c r="LFB739" s="15"/>
      <c r="LFC739" s="15"/>
      <c r="LFD739" s="80"/>
      <c r="LFE739" s="52"/>
      <c r="LFF739" s="69"/>
      <c r="LFG739" s="69"/>
      <c r="LFH739" s="69"/>
      <c r="LFI739" s="107"/>
      <c r="LFJ739" s="2"/>
      <c r="LFK739" s="15"/>
      <c r="LFL739" s="15"/>
      <c r="LFM739" s="80"/>
      <c r="LFN739" s="52"/>
      <c r="LFO739" s="69"/>
      <c r="LFP739" s="69"/>
      <c r="LFQ739" s="69"/>
      <c r="LFR739" s="107"/>
      <c r="LFS739" s="2"/>
      <c r="LFT739" s="15"/>
      <c r="LFU739" s="15"/>
      <c r="LFV739" s="80"/>
      <c r="LFW739" s="52"/>
      <c r="LFX739" s="69"/>
      <c r="LFY739" s="69"/>
      <c r="LFZ739" s="69"/>
      <c r="LGA739" s="107"/>
      <c r="LGB739" s="2"/>
      <c r="LGC739" s="15"/>
      <c r="LGD739" s="15"/>
      <c r="LGE739" s="80"/>
      <c r="LGF739" s="52"/>
      <c r="LGG739" s="69"/>
      <c r="LGH739" s="69"/>
      <c r="LGI739" s="69"/>
      <c r="LGJ739" s="107"/>
      <c r="LGK739" s="2"/>
      <c r="LGL739" s="15"/>
      <c r="LGM739" s="15"/>
      <c r="LGN739" s="80"/>
      <c r="LGO739" s="52"/>
      <c r="LGP739" s="69"/>
      <c r="LGQ739" s="69"/>
      <c r="LGR739" s="69"/>
      <c r="LGS739" s="107"/>
      <c r="LGT739" s="2"/>
      <c r="LGU739" s="15"/>
      <c r="LGV739" s="15"/>
      <c r="LGW739" s="80"/>
      <c r="LGX739" s="52"/>
      <c r="LGY739" s="69"/>
      <c r="LGZ739" s="69"/>
      <c r="LHA739" s="69"/>
      <c r="LHB739" s="107"/>
      <c r="LHC739" s="2"/>
      <c r="LHD739" s="15"/>
      <c r="LHE739" s="15"/>
      <c r="LHF739" s="80"/>
      <c r="LHG739" s="52"/>
      <c r="LHH739" s="69"/>
      <c r="LHI739" s="69"/>
      <c r="LHJ739" s="69"/>
      <c r="LHK739" s="107"/>
      <c r="LHL739" s="2"/>
      <c r="LHM739" s="15"/>
      <c r="LHN739" s="15"/>
      <c r="LHO739" s="80"/>
      <c r="LHP739" s="52"/>
      <c r="LHQ739" s="69"/>
      <c r="LHR739" s="69"/>
      <c r="LHS739" s="69"/>
      <c r="LHT739" s="107"/>
      <c r="LHU739" s="2"/>
      <c r="LHV739" s="15"/>
      <c r="LHW739" s="15"/>
      <c r="LHX739" s="80"/>
      <c r="LHY739" s="52"/>
      <c r="LHZ739" s="69"/>
      <c r="LIA739" s="69"/>
      <c r="LIB739" s="69"/>
      <c r="LIC739" s="107"/>
      <c r="LID739" s="2"/>
      <c r="LIE739" s="15"/>
      <c r="LIF739" s="15"/>
      <c r="LIG739" s="80"/>
      <c r="LIH739" s="52"/>
      <c r="LII739" s="69"/>
      <c r="LIJ739" s="69"/>
      <c r="LIK739" s="69"/>
      <c r="LIL739" s="107"/>
      <c r="LIM739" s="2"/>
      <c r="LIN739" s="15"/>
      <c r="LIO739" s="15"/>
      <c r="LIP739" s="80"/>
      <c r="LIQ739" s="52"/>
      <c r="LIR739" s="69"/>
      <c r="LIS739" s="69"/>
      <c r="LIT739" s="69"/>
      <c r="LIU739" s="107"/>
      <c r="LIV739" s="2"/>
      <c r="LIW739" s="15"/>
      <c r="LIX739" s="15"/>
      <c r="LIY739" s="80"/>
      <c r="LIZ739" s="52"/>
      <c r="LJA739" s="69"/>
      <c r="LJB739" s="69"/>
      <c r="LJC739" s="69"/>
      <c r="LJD739" s="107"/>
      <c r="LJE739" s="2"/>
      <c r="LJF739" s="15"/>
      <c r="LJG739" s="15"/>
      <c r="LJH739" s="80"/>
      <c r="LJI739" s="52"/>
      <c r="LJJ739" s="69"/>
      <c r="LJK739" s="69"/>
      <c r="LJL739" s="69"/>
      <c r="LJM739" s="107"/>
      <c r="LJN739" s="2"/>
      <c r="LJO739" s="15"/>
      <c r="LJP739" s="15"/>
      <c r="LJQ739" s="80"/>
      <c r="LJR739" s="52"/>
      <c r="LJS739" s="69"/>
      <c r="LJT739" s="69"/>
      <c r="LJU739" s="69"/>
      <c r="LJV739" s="107"/>
      <c r="LJW739" s="2"/>
      <c r="LJX739" s="15"/>
      <c r="LJY739" s="15"/>
      <c r="LJZ739" s="80"/>
      <c r="LKA739" s="52"/>
      <c r="LKB739" s="69"/>
      <c r="LKC739" s="69"/>
      <c r="LKD739" s="69"/>
      <c r="LKE739" s="107"/>
      <c r="LKF739" s="2"/>
      <c r="LKG739" s="15"/>
      <c r="LKH739" s="15"/>
      <c r="LKI739" s="80"/>
      <c r="LKJ739" s="52"/>
      <c r="LKK739" s="69"/>
      <c r="LKL739" s="69"/>
      <c r="LKM739" s="69"/>
      <c r="LKN739" s="107"/>
      <c r="LKO739" s="2"/>
      <c r="LKP739" s="15"/>
      <c r="LKQ739" s="15"/>
      <c r="LKR739" s="80"/>
      <c r="LKS739" s="52"/>
      <c r="LKT739" s="69"/>
      <c r="LKU739" s="69"/>
      <c r="LKV739" s="69"/>
      <c r="LKW739" s="107"/>
      <c r="LKX739" s="2"/>
      <c r="LKY739" s="15"/>
      <c r="LKZ739" s="15"/>
      <c r="LLA739" s="80"/>
      <c r="LLB739" s="52"/>
      <c r="LLC739" s="69"/>
      <c r="LLD739" s="69"/>
      <c r="LLE739" s="69"/>
      <c r="LLF739" s="107"/>
      <c r="LLG739" s="2"/>
      <c r="LLH739" s="15"/>
      <c r="LLI739" s="15"/>
      <c r="LLJ739" s="80"/>
      <c r="LLK739" s="52"/>
      <c r="LLL739" s="69"/>
      <c r="LLM739" s="69"/>
      <c r="LLN739" s="69"/>
      <c r="LLO739" s="107"/>
      <c r="LLP739" s="2"/>
      <c r="LLQ739" s="15"/>
      <c r="LLR739" s="15"/>
      <c r="LLS739" s="80"/>
      <c r="LLT739" s="52"/>
      <c r="LLU739" s="69"/>
      <c r="LLV739" s="69"/>
      <c r="LLW739" s="69"/>
      <c r="LLX739" s="107"/>
      <c r="LLY739" s="2"/>
      <c r="LLZ739" s="15"/>
      <c r="LMA739" s="15"/>
      <c r="LMB739" s="80"/>
      <c r="LMC739" s="52"/>
      <c r="LMD739" s="69"/>
      <c r="LME739" s="69"/>
      <c r="LMF739" s="69"/>
      <c r="LMG739" s="107"/>
      <c r="LMH739" s="2"/>
      <c r="LMI739" s="15"/>
      <c r="LMJ739" s="15"/>
      <c r="LMK739" s="80"/>
      <c r="LML739" s="52"/>
      <c r="LMM739" s="69"/>
      <c r="LMN739" s="69"/>
      <c r="LMO739" s="69"/>
      <c r="LMP739" s="107"/>
      <c r="LMQ739" s="2"/>
      <c r="LMR739" s="15"/>
      <c r="LMS739" s="15"/>
      <c r="LMT739" s="80"/>
      <c r="LMU739" s="52"/>
      <c r="LMV739" s="69"/>
      <c r="LMW739" s="69"/>
      <c r="LMX739" s="69"/>
      <c r="LMY739" s="107"/>
      <c r="LMZ739" s="2"/>
      <c r="LNA739" s="15"/>
      <c r="LNB739" s="15"/>
      <c r="LNC739" s="80"/>
      <c r="LND739" s="52"/>
      <c r="LNE739" s="69"/>
      <c r="LNF739" s="69"/>
      <c r="LNG739" s="69"/>
      <c r="LNH739" s="107"/>
      <c r="LNI739" s="2"/>
      <c r="LNJ739" s="15"/>
      <c r="LNK739" s="15"/>
      <c r="LNL739" s="80"/>
      <c r="LNM739" s="52"/>
      <c r="LNN739" s="69"/>
      <c r="LNO739" s="69"/>
      <c r="LNP739" s="69"/>
      <c r="LNQ739" s="107"/>
      <c r="LNR739" s="2"/>
      <c r="LNS739" s="15"/>
      <c r="LNT739" s="15"/>
      <c r="LNU739" s="80"/>
      <c r="LNV739" s="52"/>
      <c r="LNW739" s="69"/>
      <c r="LNX739" s="69"/>
      <c r="LNY739" s="69"/>
      <c r="LNZ739" s="107"/>
      <c r="LOA739" s="2"/>
      <c r="LOB739" s="15"/>
      <c r="LOC739" s="15"/>
      <c r="LOD739" s="80"/>
      <c r="LOE739" s="52"/>
      <c r="LOF739" s="69"/>
      <c r="LOG739" s="69"/>
      <c r="LOH739" s="69"/>
      <c r="LOI739" s="107"/>
      <c r="LOJ739" s="2"/>
      <c r="LOK739" s="15"/>
      <c r="LOL739" s="15"/>
      <c r="LOM739" s="80"/>
      <c r="LON739" s="52"/>
      <c r="LOO739" s="69"/>
      <c r="LOP739" s="69"/>
      <c r="LOQ739" s="69"/>
      <c r="LOR739" s="107"/>
      <c r="LOS739" s="2"/>
      <c r="LOT739" s="15"/>
      <c r="LOU739" s="15"/>
      <c r="LOV739" s="80"/>
      <c r="LOW739" s="52"/>
      <c r="LOX739" s="69"/>
      <c r="LOY739" s="69"/>
      <c r="LOZ739" s="69"/>
      <c r="LPA739" s="107"/>
      <c r="LPB739" s="2"/>
      <c r="LPC739" s="15"/>
      <c r="LPD739" s="15"/>
      <c r="LPE739" s="80"/>
      <c r="LPF739" s="52"/>
      <c r="LPG739" s="69"/>
      <c r="LPH739" s="69"/>
      <c r="LPI739" s="69"/>
      <c r="LPJ739" s="107"/>
      <c r="LPK739" s="2"/>
      <c r="LPL739" s="15"/>
      <c r="LPM739" s="15"/>
      <c r="LPN739" s="80"/>
      <c r="LPO739" s="52"/>
      <c r="LPP739" s="69"/>
      <c r="LPQ739" s="69"/>
      <c r="LPR739" s="69"/>
      <c r="LPS739" s="107"/>
      <c r="LPT739" s="2"/>
      <c r="LPU739" s="15"/>
      <c r="LPV739" s="15"/>
      <c r="LPW739" s="80"/>
      <c r="LPX739" s="52"/>
      <c r="LPY739" s="69"/>
      <c r="LPZ739" s="69"/>
      <c r="LQA739" s="69"/>
      <c r="LQB739" s="107"/>
      <c r="LQC739" s="2"/>
      <c r="LQD739" s="15"/>
      <c r="LQE739" s="15"/>
      <c r="LQF739" s="80"/>
      <c r="LQG739" s="52"/>
      <c r="LQH739" s="69"/>
      <c r="LQI739" s="69"/>
      <c r="LQJ739" s="69"/>
      <c r="LQK739" s="107"/>
      <c r="LQL739" s="2"/>
      <c r="LQM739" s="15"/>
      <c r="LQN739" s="15"/>
      <c r="LQO739" s="80"/>
      <c r="LQP739" s="52"/>
      <c r="LQQ739" s="69"/>
      <c r="LQR739" s="69"/>
      <c r="LQS739" s="69"/>
      <c r="LQT739" s="107"/>
      <c r="LQU739" s="2"/>
      <c r="LQV739" s="15"/>
      <c r="LQW739" s="15"/>
      <c r="LQX739" s="80"/>
      <c r="LQY739" s="52"/>
      <c r="LQZ739" s="69"/>
      <c r="LRA739" s="69"/>
      <c r="LRB739" s="69"/>
      <c r="LRC739" s="107"/>
      <c r="LRD739" s="2"/>
      <c r="LRE739" s="15"/>
      <c r="LRF739" s="15"/>
      <c r="LRG739" s="80"/>
      <c r="LRH739" s="52"/>
      <c r="LRI739" s="69"/>
      <c r="LRJ739" s="69"/>
      <c r="LRK739" s="69"/>
      <c r="LRL739" s="107"/>
      <c r="LRM739" s="2"/>
      <c r="LRN739" s="15"/>
      <c r="LRO739" s="15"/>
      <c r="LRP739" s="80"/>
      <c r="LRQ739" s="52"/>
      <c r="LRR739" s="69"/>
      <c r="LRS739" s="69"/>
      <c r="LRT739" s="69"/>
      <c r="LRU739" s="107"/>
      <c r="LRV739" s="2"/>
      <c r="LRW739" s="15"/>
      <c r="LRX739" s="15"/>
      <c r="LRY739" s="80"/>
      <c r="LRZ739" s="52"/>
      <c r="LSA739" s="69"/>
      <c r="LSB739" s="69"/>
      <c r="LSC739" s="69"/>
      <c r="LSD739" s="107"/>
      <c r="LSE739" s="2"/>
      <c r="LSF739" s="15"/>
      <c r="LSG739" s="15"/>
      <c r="LSH739" s="80"/>
      <c r="LSI739" s="52"/>
      <c r="LSJ739" s="69"/>
      <c r="LSK739" s="69"/>
      <c r="LSL739" s="69"/>
      <c r="LSM739" s="107"/>
      <c r="LSN739" s="2"/>
      <c r="LSO739" s="15"/>
      <c r="LSP739" s="15"/>
      <c r="LSQ739" s="80"/>
      <c r="LSR739" s="52"/>
      <c r="LSS739" s="69"/>
      <c r="LST739" s="69"/>
      <c r="LSU739" s="69"/>
      <c r="LSV739" s="107"/>
      <c r="LSW739" s="2"/>
      <c r="LSX739" s="15"/>
      <c r="LSY739" s="15"/>
      <c r="LSZ739" s="80"/>
      <c r="LTA739" s="52"/>
      <c r="LTB739" s="69"/>
      <c r="LTC739" s="69"/>
      <c r="LTD739" s="69"/>
      <c r="LTE739" s="107"/>
      <c r="LTF739" s="2"/>
      <c r="LTG739" s="15"/>
      <c r="LTH739" s="15"/>
      <c r="LTI739" s="80"/>
      <c r="LTJ739" s="52"/>
      <c r="LTK739" s="69"/>
      <c r="LTL739" s="69"/>
      <c r="LTM739" s="69"/>
      <c r="LTN739" s="107"/>
      <c r="LTO739" s="2"/>
      <c r="LTP739" s="15"/>
      <c r="LTQ739" s="15"/>
      <c r="LTR739" s="80"/>
      <c r="LTS739" s="52"/>
      <c r="LTT739" s="69"/>
      <c r="LTU739" s="69"/>
      <c r="LTV739" s="69"/>
      <c r="LTW739" s="107"/>
      <c r="LTX739" s="2"/>
      <c r="LTY739" s="15"/>
      <c r="LTZ739" s="15"/>
      <c r="LUA739" s="80"/>
      <c r="LUB739" s="52"/>
      <c r="LUC739" s="69"/>
      <c r="LUD739" s="69"/>
      <c r="LUE739" s="69"/>
      <c r="LUF739" s="107"/>
      <c r="LUG739" s="2"/>
      <c r="LUH739" s="15"/>
      <c r="LUI739" s="15"/>
      <c r="LUJ739" s="80"/>
      <c r="LUK739" s="52"/>
      <c r="LUL739" s="69"/>
      <c r="LUM739" s="69"/>
      <c r="LUN739" s="69"/>
      <c r="LUO739" s="107"/>
      <c r="LUP739" s="2"/>
      <c r="LUQ739" s="15"/>
      <c r="LUR739" s="15"/>
      <c r="LUS739" s="80"/>
      <c r="LUT739" s="52"/>
      <c r="LUU739" s="69"/>
      <c r="LUV739" s="69"/>
      <c r="LUW739" s="69"/>
      <c r="LUX739" s="107"/>
      <c r="LUY739" s="2"/>
      <c r="LUZ739" s="15"/>
      <c r="LVA739" s="15"/>
      <c r="LVB739" s="80"/>
      <c r="LVC739" s="52"/>
      <c r="LVD739" s="69"/>
      <c r="LVE739" s="69"/>
      <c r="LVF739" s="69"/>
      <c r="LVG739" s="107"/>
      <c r="LVH739" s="2"/>
      <c r="LVI739" s="15"/>
      <c r="LVJ739" s="15"/>
      <c r="LVK739" s="80"/>
      <c r="LVL739" s="52"/>
      <c r="LVM739" s="69"/>
      <c r="LVN739" s="69"/>
      <c r="LVO739" s="69"/>
      <c r="LVP739" s="107"/>
      <c r="LVQ739" s="2"/>
      <c r="LVR739" s="15"/>
      <c r="LVS739" s="15"/>
      <c r="LVT739" s="80"/>
      <c r="LVU739" s="52"/>
      <c r="LVV739" s="69"/>
      <c r="LVW739" s="69"/>
      <c r="LVX739" s="69"/>
      <c r="LVY739" s="107"/>
      <c r="LVZ739" s="2"/>
      <c r="LWA739" s="15"/>
      <c r="LWB739" s="15"/>
      <c r="LWC739" s="80"/>
      <c r="LWD739" s="52"/>
      <c r="LWE739" s="69"/>
      <c r="LWF739" s="69"/>
      <c r="LWG739" s="69"/>
      <c r="LWH739" s="107"/>
      <c r="LWI739" s="2"/>
      <c r="LWJ739" s="15"/>
      <c r="LWK739" s="15"/>
      <c r="LWL739" s="80"/>
      <c r="LWM739" s="52"/>
      <c r="LWN739" s="69"/>
      <c r="LWO739" s="69"/>
      <c r="LWP739" s="69"/>
      <c r="LWQ739" s="107"/>
      <c r="LWR739" s="2"/>
      <c r="LWS739" s="15"/>
      <c r="LWT739" s="15"/>
      <c r="LWU739" s="80"/>
      <c r="LWV739" s="52"/>
      <c r="LWW739" s="69"/>
      <c r="LWX739" s="69"/>
      <c r="LWY739" s="69"/>
      <c r="LWZ739" s="107"/>
      <c r="LXA739" s="2"/>
      <c r="LXB739" s="15"/>
      <c r="LXC739" s="15"/>
      <c r="LXD739" s="80"/>
      <c r="LXE739" s="52"/>
      <c r="LXF739" s="69"/>
      <c r="LXG739" s="69"/>
      <c r="LXH739" s="69"/>
      <c r="LXI739" s="107"/>
      <c r="LXJ739" s="2"/>
      <c r="LXK739" s="15"/>
      <c r="LXL739" s="15"/>
      <c r="LXM739" s="80"/>
      <c r="LXN739" s="52"/>
      <c r="LXO739" s="69"/>
      <c r="LXP739" s="69"/>
      <c r="LXQ739" s="69"/>
      <c r="LXR739" s="107"/>
      <c r="LXS739" s="2"/>
      <c r="LXT739" s="15"/>
      <c r="LXU739" s="15"/>
      <c r="LXV739" s="80"/>
      <c r="LXW739" s="52"/>
      <c r="LXX739" s="69"/>
      <c r="LXY739" s="69"/>
      <c r="LXZ739" s="69"/>
      <c r="LYA739" s="107"/>
      <c r="LYB739" s="2"/>
      <c r="LYC739" s="15"/>
      <c r="LYD739" s="15"/>
      <c r="LYE739" s="80"/>
      <c r="LYF739" s="52"/>
      <c r="LYG739" s="69"/>
      <c r="LYH739" s="69"/>
      <c r="LYI739" s="69"/>
      <c r="LYJ739" s="107"/>
      <c r="LYK739" s="2"/>
      <c r="LYL739" s="15"/>
      <c r="LYM739" s="15"/>
      <c r="LYN739" s="80"/>
      <c r="LYO739" s="52"/>
      <c r="LYP739" s="69"/>
      <c r="LYQ739" s="69"/>
      <c r="LYR739" s="69"/>
      <c r="LYS739" s="107"/>
      <c r="LYT739" s="2"/>
      <c r="LYU739" s="15"/>
      <c r="LYV739" s="15"/>
      <c r="LYW739" s="80"/>
      <c r="LYX739" s="52"/>
      <c r="LYY739" s="69"/>
      <c r="LYZ739" s="69"/>
      <c r="LZA739" s="69"/>
      <c r="LZB739" s="107"/>
      <c r="LZC739" s="2"/>
      <c r="LZD739" s="15"/>
      <c r="LZE739" s="15"/>
      <c r="LZF739" s="80"/>
      <c r="LZG739" s="52"/>
      <c r="LZH739" s="69"/>
      <c r="LZI739" s="69"/>
      <c r="LZJ739" s="69"/>
      <c r="LZK739" s="107"/>
      <c r="LZL739" s="2"/>
      <c r="LZM739" s="15"/>
      <c r="LZN739" s="15"/>
      <c r="LZO739" s="80"/>
      <c r="LZP739" s="52"/>
      <c r="LZQ739" s="69"/>
      <c r="LZR739" s="69"/>
      <c r="LZS739" s="69"/>
      <c r="LZT739" s="107"/>
      <c r="LZU739" s="2"/>
      <c r="LZV739" s="15"/>
      <c r="LZW739" s="15"/>
      <c r="LZX739" s="80"/>
      <c r="LZY739" s="52"/>
      <c r="LZZ739" s="69"/>
      <c r="MAA739" s="69"/>
      <c r="MAB739" s="69"/>
      <c r="MAC739" s="107"/>
      <c r="MAD739" s="2"/>
      <c r="MAE739" s="15"/>
      <c r="MAF739" s="15"/>
      <c r="MAG739" s="80"/>
      <c r="MAH739" s="52"/>
      <c r="MAI739" s="69"/>
      <c r="MAJ739" s="69"/>
      <c r="MAK739" s="69"/>
      <c r="MAL739" s="107"/>
      <c r="MAM739" s="2"/>
      <c r="MAN739" s="15"/>
      <c r="MAO739" s="15"/>
      <c r="MAP739" s="80"/>
      <c r="MAQ739" s="52"/>
      <c r="MAR739" s="69"/>
      <c r="MAS739" s="69"/>
      <c r="MAT739" s="69"/>
      <c r="MAU739" s="107"/>
      <c r="MAV739" s="2"/>
      <c r="MAW739" s="15"/>
      <c r="MAX739" s="15"/>
      <c r="MAY739" s="80"/>
      <c r="MAZ739" s="52"/>
      <c r="MBA739" s="69"/>
      <c r="MBB739" s="69"/>
      <c r="MBC739" s="69"/>
      <c r="MBD739" s="107"/>
      <c r="MBE739" s="2"/>
      <c r="MBF739" s="15"/>
      <c r="MBG739" s="15"/>
      <c r="MBH739" s="80"/>
      <c r="MBI739" s="52"/>
      <c r="MBJ739" s="69"/>
      <c r="MBK739" s="69"/>
      <c r="MBL739" s="69"/>
      <c r="MBM739" s="107"/>
      <c r="MBN739" s="2"/>
      <c r="MBO739" s="15"/>
      <c r="MBP739" s="15"/>
      <c r="MBQ739" s="80"/>
      <c r="MBR739" s="52"/>
      <c r="MBS739" s="69"/>
      <c r="MBT739" s="69"/>
      <c r="MBU739" s="69"/>
      <c r="MBV739" s="107"/>
      <c r="MBW739" s="2"/>
      <c r="MBX739" s="15"/>
      <c r="MBY739" s="15"/>
      <c r="MBZ739" s="80"/>
      <c r="MCA739" s="52"/>
      <c r="MCB739" s="69"/>
      <c r="MCC739" s="69"/>
      <c r="MCD739" s="69"/>
      <c r="MCE739" s="107"/>
      <c r="MCF739" s="2"/>
      <c r="MCG739" s="15"/>
      <c r="MCH739" s="15"/>
      <c r="MCI739" s="80"/>
      <c r="MCJ739" s="52"/>
      <c r="MCK739" s="69"/>
      <c r="MCL739" s="69"/>
      <c r="MCM739" s="69"/>
      <c r="MCN739" s="107"/>
      <c r="MCO739" s="2"/>
      <c r="MCP739" s="15"/>
      <c r="MCQ739" s="15"/>
      <c r="MCR739" s="80"/>
      <c r="MCS739" s="52"/>
      <c r="MCT739" s="69"/>
      <c r="MCU739" s="69"/>
      <c r="MCV739" s="69"/>
      <c r="MCW739" s="107"/>
      <c r="MCX739" s="2"/>
      <c r="MCY739" s="15"/>
      <c r="MCZ739" s="15"/>
      <c r="MDA739" s="80"/>
      <c r="MDB739" s="52"/>
      <c r="MDC739" s="69"/>
      <c r="MDD739" s="69"/>
      <c r="MDE739" s="69"/>
      <c r="MDF739" s="107"/>
      <c r="MDG739" s="2"/>
      <c r="MDH739" s="15"/>
      <c r="MDI739" s="15"/>
      <c r="MDJ739" s="80"/>
      <c r="MDK739" s="52"/>
      <c r="MDL739" s="69"/>
      <c r="MDM739" s="69"/>
      <c r="MDN739" s="69"/>
      <c r="MDO739" s="107"/>
      <c r="MDP739" s="2"/>
      <c r="MDQ739" s="15"/>
      <c r="MDR739" s="15"/>
      <c r="MDS739" s="80"/>
      <c r="MDT739" s="52"/>
      <c r="MDU739" s="69"/>
      <c r="MDV739" s="69"/>
      <c r="MDW739" s="69"/>
      <c r="MDX739" s="107"/>
      <c r="MDY739" s="2"/>
      <c r="MDZ739" s="15"/>
      <c r="MEA739" s="15"/>
      <c r="MEB739" s="80"/>
      <c r="MEC739" s="52"/>
      <c r="MED739" s="69"/>
      <c r="MEE739" s="69"/>
      <c r="MEF739" s="69"/>
      <c r="MEG739" s="107"/>
      <c r="MEH739" s="2"/>
      <c r="MEI739" s="15"/>
      <c r="MEJ739" s="15"/>
      <c r="MEK739" s="80"/>
      <c r="MEL739" s="52"/>
      <c r="MEM739" s="69"/>
      <c r="MEN739" s="69"/>
      <c r="MEO739" s="69"/>
      <c r="MEP739" s="107"/>
      <c r="MEQ739" s="2"/>
      <c r="MER739" s="15"/>
      <c r="MES739" s="15"/>
      <c r="MET739" s="80"/>
      <c r="MEU739" s="52"/>
      <c r="MEV739" s="69"/>
      <c r="MEW739" s="69"/>
      <c r="MEX739" s="69"/>
      <c r="MEY739" s="107"/>
      <c r="MEZ739" s="2"/>
      <c r="MFA739" s="15"/>
      <c r="MFB739" s="15"/>
      <c r="MFC739" s="80"/>
      <c r="MFD739" s="52"/>
      <c r="MFE739" s="69"/>
      <c r="MFF739" s="69"/>
      <c r="MFG739" s="69"/>
      <c r="MFH739" s="107"/>
      <c r="MFI739" s="2"/>
      <c r="MFJ739" s="15"/>
      <c r="MFK739" s="15"/>
      <c r="MFL739" s="80"/>
      <c r="MFM739" s="52"/>
      <c r="MFN739" s="69"/>
      <c r="MFO739" s="69"/>
      <c r="MFP739" s="69"/>
      <c r="MFQ739" s="107"/>
      <c r="MFR739" s="2"/>
      <c r="MFS739" s="15"/>
      <c r="MFT739" s="15"/>
      <c r="MFU739" s="80"/>
      <c r="MFV739" s="52"/>
      <c r="MFW739" s="69"/>
      <c r="MFX739" s="69"/>
      <c r="MFY739" s="69"/>
      <c r="MFZ739" s="107"/>
      <c r="MGA739" s="2"/>
      <c r="MGB739" s="15"/>
      <c r="MGC739" s="15"/>
      <c r="MGD739" s="80"/>
      <c r="MGE739" s="52"/>
      <c r="MGF739" s="69"/>
      <c r="MGG739" s="69"/>
      <c r="MGH739" s="69"/>
      <c r="MGI739" s="107"/>
      <c r="MGJ739" s="2"/>
      <c r="MGK739" s="15"/>
      <c r="MGL739" s="15"/>
      <c r="MGM739" s="80"/>
      <c r="MGN739" s="52"/>
      <c r="MGO739" s="69"/>
      <c r="MGP739" s="69"/>
      <c r="MGQ739" s="69"/>
      <c r="MGR739" s="107"/>
      <c r="MGS739" s="2"/>
      <c r="MGT739" s="15"/>
      <c r="MGU739" s="15"/>
      <c r="MGV739" s="80"/>
      <c r="MGW739" s="52"/>
      <c r="MGX739" s="69"/>
      <c r="MGY739" s="69"/>
      <c r="MGZ739" s="69"/>
      <c r="MHA739" s="107"/>
      <c r="MHB739" s="2"/>
      <c r="MHC739" s="15"/>
      <c r="MHD739" s="15"/>
      <c r="MHE739" s="80"/>
      <c r="MHF739" s="52"/>
      <c r="MHG739" s="69"/>
      <c r="MHH739" s="69"/>
      <c r="MHI739" s="69"/>
      <c r="MHJ739" s="107"/>
      <c r="MHK739" s="2"/>
      <c r="MHL739" s="15"/>
      <c r="MHM739" s="15"/>
      <c r="MHN739" s="80"/>
      <c r="MHO739" s="52"/>
      <c r="MHP739" s="69"/>
      <c r="MHQ739" s="69"/>
      <c r="MHR739" s="69"/>
      <c r="MHS739" s="107"/>
      <c r="MHT739" s="2"/>
      <c r="MHU739" s="15"/>
      <c r="MHV739" s="15"/>
      <c r="MHW739" s="80"/>
      <c r="MHX739" s="52"/>
      <c r="MHY739" s="69"/>
      <c r="MHZ739" s="69"/>
      <c r="MIA739" s="69"/>
      <c r="MIB739" s="107"/>
      <c r="MIC739" s="2"/>
      <c r="MID739" s="15"/>
      <c r="MIE739" s="15"/>
      <c r="MIF739" s="80"/>
      <c r="MIG739" s="52"/>
      <c r="MIH739" s="69"/>
      <c r="MII739" s="69"/>
      <c r="MIJ739" s="69"/>
      <c r="MIK739" s="107"/>
      <c r="MIL739" s="2"/>
      <c r="MIM739" s="15"/>
      <c r="MIN739" s="15"/>
      <c r="MIO739" s="80"/>
      <c r="MIP739" s="52"/>
      <c r="MIQ739" s="69"/>
      <c r="MIR739" s="69"/>
      <c r="MIS739" s="69"/>
      <c r="MIT739" s="107"/>
      <c r="MIU739" s="2"/>
      <c r="MIV739" s="15"/>
      <c r="MIW739" s="15"/>
      <c r="MIX739" s="80"/>
      <c r="MIY739" s="52"/>
      <c r="MIZ739" s="69"/>
      <c r="MJA739" s="69"/>
      <c r="MJB739" s="69"/>
      <c r="MJC739" s="107"/>
      <c r="MJD739" s="2"/>
      <c r="MJE739" s="15"/>
      <c r="MJF739" s="15"/>
      <c r="MJG739" s="80"/>
      <c r="MJH739" s="52"/>
      <c r="MJI739" s="69"/>
      <c r="MJJ739" s="69"/>
      <c r="MJK739" s="69"/>
      <c r="MJL739" s="107"/>
      <c r="MJM739" s="2"/>
      <c r="MJN739" s="15"/>
      <c r="MJO739" s="15"/>
      <c r="MJP739" s="80"/>
      <c r="MJQ739" s="52"/>
      <c r="MJR739" s="69"/>
      <c r="MJS739" s="69"/>
      <c r="MJT739" s="69"/>
      <c r="MJU739" s="107"/>
      <c r="MJV739" s="2"/>
      <c r="MJW739" s="15"/>
      <c r="MJX739" s="15"/>
      <c r="MJY739" s="80"/>
      <c r="MJZ739" s="52"/>
      <c r="MKA739" s="69"/>
      <c r="MKB739" s="69"/>
      <c r="MKC739" s="69"/>
      <c r="MKD739" s="107"/>
      <c r="MKE739" s="2"/>
      <c r="MKF739" s="15"/>
      <c r="MKG739" s="15"/>
      <c r="MKH739" s="80"/>
      <c r="MKI739" s="52"/>
      <c r="MKJ739" s="69"/>
      <c r="MKK739" s="69"/>
      <c r="MKL739" s="69"/>
      <c r="MKM739" s="107"/>
      <c r="MKN739" s="2"/>
      <c r="MKO739" s="15"/>
      <c r="MKP739" s="15"/>
      <c r="MKQ739" s="80"/>
      <c r="MKR739" s="52"/>
      <c r="MKS739" s="69"/>
      <c r="MKT739" s="69"/>
      <c r="MKU739" s="69"/>
      <c r="MKV739" s="107"/>
      <c r="MKW739" s="2"/>
      <c r="MKX739" s="15"/>
      <c r="MKY739" s="15"/>
      <c r="MKZ739" s="80"/>
      <c r="MLA739" s="52"/>
      <c r="MLB739" s="69"/>
      <c r="MLC739" s="69"/>
      <c r="MLD739" s="69"/>
      <c r="MLE739" s="107"/>
      <c r="MLF739" s="2"/>
      <c r="MLG739" s="15"/>
      <c r="MLH739" s="15"/>
      <c r="MLI739" s="80"/>
      <c r="MLJ739" s="52"/>
      <c r="MLK739" s="69"/>
      <c r="MLL739" s="69"/>
      <c r="MLM739" s="69"/>
      <c r="MLN739" s="107"/>
      <c r="MLO739" s="2"/>
      <c r="MLP739" s="15"/>
      <c r="MLQ739" s="15"/>
      <c r="MLR739" s="80"/>
      <c r="MLS739" s="52"/>
      <c r="MLT739" s="69"/>
      <c r="MLU739" s="69"/>
      <c r="MLV739" s="69"/>
      <c r="MLW739" s="107"/>
      <c r="MLX739" s="2"/>
      <c r="MLY739" s="15"/>
      <c r="MLZ739" s="15"/>
      <c r="MMA739" s="80"/>
      <c r="MMB739" s="52"/>
      <c r="MMC739" s="69"/>
      <c r="MMD739" s="69"/>
      <c r="MME739" s="69"/>
      <c r="MMF739" s="107"/>
      <c r="MMG739" s="2"/>
      <c r="MMH739" s="15"/>
      <c r="MMI739" s="15"/>
      <c r="MMJ739" s="80"/>
      <c r="MMK739" s="52"/>
      <c r="MML739" s="69"/>
      <c r="MMM739" s="69"/>
      <c r="MMN739" s="69"/>
      <c r="MMO739" s="107"/>
      <c r="MMP739" s="2"/>
      <c r="MMQ739" s="15"/>
      <c r="MMR739" s="15"/>
      <c r="MMS739" s="80"/>
      <c r="MMT739" s="52"/>
      <c r="MMU739" s="69"/>
      <c r="MMV739" s="69"/>
      <c r="MMW739" s="69"/>
      <c r="MMX739" s="107"/>
      <c r="MMY739" s="2"/>
      <c r="MMZ739" s="15"/>
      <c r="MNA739" s="15"/>
      <c r="MNB739" s="80"/>
      <c r="MNC739" s="52"/>
      <c r="MND739" s="69"/>
      <c r="MNE739" s="69"/>
      <c r="MNF739" s="69"/>
      <c r="MNG739" s="107"/>
      <c r="MNH739" s="2"/>
      <c r="MNI739" s="15"/>
      <c r="MNJ739" s="15"/>
      <c r="MNK739" s="80"/>
      <c r="MNL739" s="52"/>
      <c r="MNM739" s="69"/>
      <c r="MNN739" s="69"/>
      <c r="MNO739" s="69"/>
      <c r="MNP739" s="107"/>
      <c r="MNQ739" s="2"/>
      <c r="MNR739" s="15"/>
      <c r="MNS739" s="15"/>
      <c r="MNT739" s="80"/>
      <c r="MNU739" s="52"/>
      <c r="MNV739" s="69"/>
      <c r="MNW739" s="69"/>
      <c r="MNX739" s="69"/>
      <c r="MNY739" s="107"/>
      <c r="MNZ739" s="2"/>
      <c r="MOA739" s="15"/>
      <c r="MOB739" s="15"/>
      <c r="MOC739" s="80"/>
      <c r="MOD739" s="52"/>
      <c r="MOE739" s="69"/>
      <c r="MOF739" s="69"/>
      <c r="MOG739" s="69"/>
      <c r="MOH739" s="107"/>
      <c r="MOI739" s="2"/>
      <c r="MOJ739" s="15"/>
      <c r="MOK739" s="15"/>
      <c r="MOL739" s="80"/>
      <c r="MOM739" s="52"/>
      <c r="MON739" s="69"/>
      <c r="MOO739" s="69"/>
      <c r="MOP739" s="69"/>
      <c r="MOQ739" s="107"/>
      <c r="MOR739" s="2"/>
      <c r="MOS739" s="15"/>
      <c r="MOT739" s="15"/>
      <c r="MOU739" s="80"/>
      <c r="MOV739" s="52"/>
      <c r="MOW739" s="69"/>
      <c r="MOX739" s="69"/>
      <c r="MOY739" s="69"/>
      <c r="MOZ739" s="107"/>
      <c r="MPA739" s="2"/>
      <c r="MPB739" s="15"/>
      <c r="MPC739" s="15"/>
      <c r="MPD739" s="80"/>
      <c r="MPE739" s="52"/>
      <c r="MPF739" s="69"/>
      <c r="MPG739" s="69"/>
      <c r="MPH739" s="69"/>
      <c r="MPI739" s="107"/>
      <c r="MPJ739" s="2"/>
      <c r="MPK739" s="15"/>
      <c r="MPL739" s="15"/>
      <c r="MPM739" s="80"/>
      <c r="MPN739" s="52"/>
      <c r="MPO739" s="69"/>
      <c r="MPP739" s="69"/>
      <c r="MPQ739" s="69"/>
      <c r="MPR739" s="107"/>
      <c r="MPS739" s="2"/>
      <c r="MPT739" s="15"/>
      <c r="MPU739" s="15"/>
      <c r="MPV739" s="80"/>
      <c r="MPW739" s="52"/>
      <c r="MPX739" s="69"/>
      <c r="MPY739" s="69"/>
      <c r="MPZ739" s="69"/>
      <c r="MQA739" s="107"/>
      <c r="MQB739" s="2"/>
      <c r="MQC739" s="15"/>
      <c r="MQD739" s="15"/>
      <c r="MQE739" s="80"/>
      <c r="MQF739" s="52"/>
      <c r="MQG739" s="69"/>
      <c r="MQH739" s="69"/>
      <c r="MQI739" s="69"/>
      <c r="MQJ739" s="107"/>
      <c r="MQK739" s="2"/>
      <c r="MQL739" s="15"/>
      <c r="MQM739" s="15"/>
      <c r="MQN739" s="80"/>
      <c r="MQO739" s="52"/>
      <c r="MQP739" s="69"/>
      <c r="MQQ739" s="69"/>
      <c r="MQR739" s="69"/>
      <c r="MQS739" s="107"/>
      <c r="MQT739" s="2"/>
      <c r="MQU739" s="15"/>
      <c r="MQV739" s="15"/>
      <c r="MQW739" s="80"/>
      <c r="MQX739" s="52"/>
      <c r="MQY739" s="69"/>
      <c r="MQZ739" s="69"/>
      <c r="MRA739" s="69"/>
      <c r="MRB739" s="107"/>
      <c r="MRC739" s="2"/>
      <c r="MRD739" s="15"/>
      <c r="MRE739" s="15"/>
      <c r="MRF739" s="80"/>
      <c r="MRG739" s="52"/>
      <c r="MRH739" s="69"/>
      <c r="MRI739" s="69"/>
      <c r="MRJ739" s="69"/>
      <c r="MRK739" s="107"/>
      <c r="MRL739" s="2"/>
      <c r="MRM739" s="15"/>
      <c r="MRN739" s="15"/>
      <c r="MRO739" s="80"/>
      <c r="MRP739" s="52"/>
      <c r="MRQ739" s="69"/>
      <c r="MRR739" s="69"/>
      <c r="MRS739" s="69"/>
      <c r="MRT739" s="107"/>
      <c r="MRU739" s="2"/>
      <c r="MRV739" s="15"/>
      <c r="MRW739" s="15"/>
      <c r="MRX739" s="80"/>
      <c r="MRY739" s="52"/>
      <c r="MRZ739" s="69"/>
      <c r="MSA739" s="69"/>
      <c r="MSB739" s="69"/>
      <c r="MSC739" s="107"/>
      <c r="MSD739" s="2"/>
      <c r="MSE739" s="15"/>
      <c r="MSF739" s="15"/>
      <c r="MSG739" s="80"/>
      <c r="MSH739" s="52"/>
      <c r="MSI739" s="69"/>
      <c r="MSJ739" s="69"/>
      <c r="MSK739" s="69"/>
      <c r="MSL739" s="107"/>
      <c r="MSM739" s="2"/>
      <c r="MSN739" s="15"/>
      <c r="MSO739" s="15"/>
      <c r="MSP739" s="80"/>
      <c r="MSQ739" s="52"/>
      <c r="MSR739" s="69"/>
      <c r="MSS739" s="69"/>
      <c r="MST739" s="69"/>
      <c r="MSU739" s="107"/>
      <c r="MSV739" s="2"/>
      <c r="MSW739" s="15"/>
      <c r="MSX739" s="15"/>
      <c r="MSY739" s="80"/>
      <c r="MSZ739" s="52"/>
      <c r="MTA739" s="69"/>
      <c r="MTB739" s="69"/>
      <c r="MTC739" s="69"/>
      <c r="MTD739" s="107"/>
      <c r="MTE739" s="2"/>
      <c r="MTF739" s="15"/>
      <c r="MTG739" s="15"/>
      <c r="MTH739" s="80"/>
      <c r="MTI739" s="52"/>
      <c r="MTJ739" s="69"/>
      <c r="MTK739" s="69"/>
      <c r="MTL739" s="69"/>
      <c r="MTM739" s="107"/>
      <c r="MTN739" s="2"/>
      <c r="MTO739" s="15"/>
      <c r="MTP739" s="15"/>
      <c r="MTQ739" s="80"/>
      <c r="MTR739" s="52"/>
      <c r="MTS739" s="69"/>
      <c r="MTT739" s="69"/>
      <c r="MTU739" s="69"/>
      <c r="MTV739" s="107"/>
      <c r="MTW739" s="2"/>
      <c r="MTX739" s="15"/>
      <c r="MTY739" s="15"/>
      <c r="MTZ739" s="80"/>
      <c r="MUA739" s="52"/>
      <c r="MUB739" s="69"/>
      <c r="MUC739" s="69"/>
      <c r="MUD739" s="69"/>
      <c r="MUE739" s="107"/>
      <c r="MUF739" s="2"/>
      <c r="MUG739" s="15"/>
      <c r="MUH739" s="15"/>
      <c r="MUI739" s="80"/>
      <c r="MUJ739" s="52"/>
      <c r="MUK739" s="69"/>
      <c r="MUL739" s="69"/>
      <c r="MUM739" s="69"/>
      <c r="MUN739" s="107"/>
      <c r="MUO739" s="2"/>
      <c r="MUP739" s="15"/>
      <c r="MUQ739" s="15"/>
      <c r="MUR739" s="80"/>
      <c r="MUS739" s="52"/>
      <c r="MUT739" s="69"/>
      <c r="MUU739" s="69"/>
      <c r="MUV739" s="69"/>
      <c r="MUW739" s="107"/>
      <c r="MUX739" s="2"/>
      <c r="MUY739" s="15"/>
      <c r="MUZ739" s="15"/>
      <c r="MVA739" s="80"/>
      <c r="MVB739" s="52"/>
      <c r="MVC739" s="69"/>
      <c r="MVD739" s="69"/>
      <c r="MVE739" s="69"/>
      <c r="MVF739" s="107"/>
      <c r="MVG739" s="2"/>
      <c r="MVH739" s="15"/>
      <c r="MVI739" s="15"/>
      <c r="MVJ739" s="80"/>
      <c r="MVK739" s="52"/>
      <c r="MVL739" s="69"/>
      <c r="MVM739" s="69"/>
      <c r="MVN739" s="69"/>
      <c r="MVO739" s="107"/>
      <c r="MVP739" s="2"/>
      <c r="MVQ739" s="15"/>
      <c r="MVR739" s="15"/>
      <c r="MVS739" s="80"/>
      <c r="MVT739" s="52"/>
      <c r="MVU739" s="69"/>
      <c r="MVV739" s="69"/>
      <c r="MVW739" s="69"/>
      <c r="MVX739" s="107"/>
      <c r="MVY739" s="2"/>
      <c r="MVZ739" s="15"/>
      <c r="MWA739" s="15"/>
      <c r="MWB739" s="80"/>
      <c r="MWC739" s="52"/>
      <c r="MWD739" s="69"/>
      <c r="MWE739" s="69"/>
      <c r="MWF739" s="69"/>
      <c r="MWG739" s="107"/>
      <c r="MWH739" s="2"/>
      <c r="MWI739" s="15"/>
      <c r="MWJ739" s="15"/>
      <c r="MWK739" s="80"/>
      <c r="MWL739" s="52"/>
      <c r="MWM739" s="69"/>
      <c r="MWN739" s="69"/>
      <c r="MWO739" s="69"/>
      <c r="MWP739" s="107"/>
      <c r="MWQ739" s="2"/>
      <c r="MWR739" s="15"/>
      <c r="MWS739" s="15"/>
      <c r="MWT739" s="80"/>
      <c r="MWU739" s="52"/>
      <c r="MWV739" s="69"/>
      <c r="MWW739" s="69"/>
      <c r="MWX739" s="69"/>
      <c r="MWY739" s="107"/>
      <c r="MWZ739" s="2"/>
      <c r="MXA739" s="15"/>
      <c r="MXB739" s="15"/>
      <c r="MXC739" s="80"/>
      <c r="MXD739" s="52"/>
      <c r="MXE739" s="69"/>
      <c r="MXF739" s="69"/>
      <c r="MXG739" s="69"/>
      <c r="MXH739" s="107"/>
      <c r="MXI739" s="2"/>
      <c r="MXJ739" s="15"/>
      <c r="MXK739" s="15"/>
      <c r="MXL739" s="80"/>
      <c r="MXM739" s="52"/>
      <c r="MXN739" s="69"/>
      <c r="MXO739" s="69"/>
      <c r="MXP739" s="69"/>
      <c r="MXQ739" s="107"/>
      <c r="MXR739" s="2"/>
      <c r="MXS739" s="15"/>
      <c r="MXT739" s="15"/>
      <c r="MXU739" s="80"/>
      <c r="MXV739" s="52"/>
      <c r="MXW739" s="69"/>
      <c r="MXX739" s="69"/>
      <c r="MXY739" s="69"/>
      <c r="MXZ739" s="107"/>
      <c r="MYA739" s="2"/>
      <c r="MYB739" s="15"/>
      <c r="MYC739" s="15"/>
      <c r="MYD739" s="80"/>
      <c r="MYE739" s="52"/>
      <c r="MYF739" s="69"/>
      <c r="MYG739" s="69"/>
      <c r="MYH739" s="69"/>
      <c r="MYI739" s="107"/>
      <c r="MYJ739" s="2"/>
      <c r="MYK739" s="15"/>
      <c r="MYL739" s="15"/>
      <c r="MYM739" s="80"/>
      <c r="MYN739" s="52"/>
      <c r="MYO739" s="69"/>
      <c r="MYP739" s="69"/>
      <c r="MYQ739" s="69"/>
      <c r="MYR739" s="107"/>
      <c r="MYS739" s="2"/>
      <c r="MYT739" s="15"/>
      <c r="MYU739" s="15"/>
      <c r="MYV739" s="80"/>
      <c r="MYW739" s="52"/>
      <c r="MYX739" s="69"/>
      <c r="MYY739" s="69"/>
      <c r="MYZ739" s="69"/>
      <c r="MZA739" s="107"/>
      <c r="MZB739" s="2"/>
      <c r="MZC739" s="15"/>
      <c r="MZD739" s="15"/>
      <c r="MZE739" s="80"/>
      <c r="MZF739" s="52"/>
      <c r="MZG739" s="69"/>
      <c r="MZH739" s="69"/>
      <c r="MZI739" s="69"/>
      <c r="MZJ739" s="107"/>
      <c r="MZK739" s="2"/>
      <c r="MZL739" s="15"/>
      <c r="MZM739" s="15"/>
      <c r="MZN739" s="80"/>
      <c r="MZO739" s="52"/>
      <c r="MZP739" s="69"/>
      <c r="MZQ739" s="69"/>
      <c r="MZR739" s="69"/>
      <c r="MZS739" s="107"/>
      <c r="MZT739" s="2"/>
      <c r="MZU739" s="15"/>
      <c r="MZV739" s="15"/>
      <c r="MZW739" s="80"/>
      <c r="MZX739" s="52"/>
      <c r="MZY739" s="69"/>
      <c r="MZZ739" s="69"/>
      <c r="NAA739" s="69"/>
      <c r="NAB739" s="107"/>
      <c r="NAC739" s="2"/>
      <c r="NAD739" s="15"/>
      <c r="NAE739" s="15"/>
      <c r="NAF739" s="80"/>
      <c r="NAG739" s="52"/>
      <c r="NAH739" s="69"/>
      <c r="NAI739" s="69"/>
      <c r="NAJ739" s="69"/>
      <c r="NAK739" s="107"/>
      <c r="NAL739" s="2"/>
      <c r="NAM739" s="15"/>
      <c r="NAN739" s="15"/>
      <c r="NAO739" s="80"/>
      <c r="NAP739" s="52"/>
      <c r="NAQ739" s="69"/>
      <c r="NAR739" s="69"/>
      <c r="NAS739" s="69"/>
      <c r="NAT739" s="107"/>
      <c r="NAU739" s="2"/>
      <c r="NAV739" s="15"/>
      <c r="NAW739" s="15"/>
      <c r="NAX739" s="80"/>
      <c r="NAY739" s="52"/>
      <c r="NAZ739" s="69"/>
      <c r="NBA739" s="69"/>
      <c r="NBB739" s="69"/>
      <c r="NBC739" s="107"/>
      <c r="NBD739" s="2"/>
      <c r="NBE739" s="15"/>
      <c r="NBF739" s="15"/>
      <c r="NBG739" s="80"/>
      <c r="NBH739" s="52"/>
      <c r="NBI739" s="69"/>
      <c r="NBJ739" s="69"/>
      <c r="NBK739" s="69"/>
      <c r="NBL739" s="107"/>
      <c r="NBM739" s="2"/>
      <c r="NBN739" s="15"/>
      <c r="NBO739" s="15"/>
      <c r="NBP739" s="80"/>
      <c r="NBQ739" s="52"/>
      <c r="NBR739" s="69"/>
      <c r="NBS739" s="69"/>
      <c r="NBT739" s="69"/>
      <c r="NBU739" s="107"/>
      <c r="NBV739" s="2"/>
      <c r="NBW739" s="15"/>
      <c r="NBX739" s="15"/>
      <c r="NBY739" s="80"/>
      <c r="NBZ739" s="52"/>
      <c r="NCA739" s="69"/>
      <c r="NCB739" s="69"/>
      <c r="NCC739" s="69"/>
      <c r="NCD739" s="107"/>
      <c r="NCE739" s="2"/>
      <c r="NCF739" s="15"/>
      <c r="NCG739" s="15"/>
      <c r="NCH739" s="80"/>
      <c r="NCI739" s="52"/>
      <c r="NCJ739" s="69"/>
      <c r="NCK739" s="69"/>
      <c r="NCL739" s="69"/>
      <c r="NCM739" s="107"/>
      <c r="NCN739" s="2"/>
      <c r="NCO739" s="15"/>
      <c r="NCP739" s="15"/>
      <c r="NCQ739" s="80"/>
      <c r="NCR739" s="52"/>
      <c r="NCS739" s="69"/>
      <c r="NCT739" s="69"/>
      <c r="NCU739" s="69"/>
      <c r="NCV739" s="107"/>
      <c r="NCW739" s="2"/>
      <c r="NCX739" s="15"/>
      <c r="NCY739" s="15"/>
      <c r="NCZ739" s="80"/>
      <c r="NDA739" s="52"/>
      <c r="NDB739" s="69"/>
      <c r="NDC739" s="69"/>
      <c r="NDD739" s="69"/>
      <c r="NDE739" s="107"/>
      <c r="NDF739" s="2"/>
      <c r="NDG739" s="15"/>
      <c r="NDH739" s="15"/>
      <c r="NDI739" s="80"/>
      <c r="NDJ739" s="52"/>
      <c r="NDK739" s="69"/>
      <c r="NDL739" s="69"/>
      <c r="NDM739" s="69"/>
      <c r="NDN739" s="107"/>
      <c r="NDO739" s="2"/>
      <c r="NDP739" s="15"/>
      <c r="NDQ739" s="15"/>
      <c r="NDR739" s="80"/>
      <c r="NDS739" s="52"/>
      <c r="NDT739" s="69"/>
      <c r="NDU739" s="69"/>
      <c r="NDV739" s="69"/>
      <c r="NDW739" s="107"/>
      <c r="NDX739" s="2"/>
      <c r="NDY739" s="15"/>
      <c r="NDZ739" s="15"/>
      <c r="NEA739" s="80"/>
      <c r="NEB739" s="52"/>
      <c r="NEC739" s="69"/>
      <c r="NED739" s="69"/>
      <c r="NEE739" s="69"/>
      <c r="NEF739" s="107"/>
      <c r="NEG739" s="2"/>
      <c r="NEH739" s="15"/>
      <c r="NEI739" s="15"/>
      <c r="NEJ739" s="80"/>
      <c r="NEK739" s="52"/>
      <c r="NEL739" s="69"/>
      <c r="NEM739" s="69"/>
      <c r="NEN739" s="69"/>
      <c r="NEO739" s="107"/>
      <c r="NEP739" s="2"/>
      <c r="NEQ739" s="15"/>
      <c r="NER739" s="15"/>
      <c r="NES739" s="80"/>
      <c r="NET739" s="52"/>
      <c r="NEU739" s="69"/>
      <c r="NEV739" s="69"/>
      <c r="NEW739" s="69"/>
      <c r="NEX739" s="107"/>
      <c r="NEY739" s="2"/>
      <c r="NEZ739" s="15"/>
      <c r="NFA739" s="15"/>
      <c r="NFB739" s="80"/>
      <c r="NFC739" s="52"/>
      <c r="NFD739" s="69"/>
      <c r="NFE739" s="69"/>
      <c r="NFF739" s="69"/>
      <c r="NFG739" s="107"/>
      <c r="NFH739" s="2"/>
      <c r="NFI739" s="15"/>
      <c r="NFJ739" s="15"/>
      <c r="NFK739" s="80"/>
      <c r="NFL739" s="52"/>
      <c r="NFM739" s="69"/>
      <c r="NFN739" s="69"/>
      <c r="NFO739" s="69"/>
      <c r="NFP739" s="107"/>
      <c r="NFQ739" s="2"/>
      <c r="NFR739" s="15"/>
      <c r="NFS739" s="15"/>
      <c r="NFT739" s="80"/>
      <c r="NFU739" s="52"/>
      <c r="NFV739" s="69"/>
      <c r="NFW739" s="69"/>
      <c r="NFX739" s="69"/>
      <c r="NFY739" s="107"/>
      <c r="NFZ739" s="2"/>
      <c r="NGA739" s="15"/>
      <c r="NGB739" s="15"/>
      <c r="NGC739" s="80"/>
      <c r="NGD739" s="52"/>
      <c r="NGE739" s="69"/>
      <c r="NGF739" s="69"/>
      <c r="NGG739" s="69"/>
      <c r="NGH739" s="107"/>
      <c r="NGI739" s="2"/>
      <c r="NGJ739" s="15"/>
      <c r="NGK739" s="15"/>
      <c r="NGL739" s="80"/>
      <c r="NGM739" s="52"/>
      <c r="NGN739" s="69"/>
      <c r="NGO739" s="69"/>
      <c r="NGP739" s="69"/>
      <c r="NGQ739" s="107"/>
      <c r="NGR739" s="2"/>
      <c r="NGS739" s="15"/>
      <c r="NGT739" s="15"/>
      <c r="NGU739" s="80"/>
      <c r="NGV739" s="52"/>
      <c r="NGW739" s="69"/>
      <c r="NGX739" s="69"/>
      <c r="NGY739" s="69"/>
      <c r="NGZ739" s="107"/>
      <c r="NHA739" s="2"/>
      <c r="NHB739" s="15"/>
      <c r="NHC739" s="15"/>
      <c r="NHD739" s="80"/>
      <c r="NHE739" s="52"/>
      <c r="NHF739" s="69"/>
      <c r="NHG739" s="69"/>
      <c r="NHH739" s="69"/>
      <c r="NHI739" s="107"/>
      <c r="NHJ739" s="2"/>
      <c r="NHK739" s="15"/>
      <c r="NHL739" s="15"/>
      <c r="NHM739" s="80"/>
      <c r="NHN739" s="52"/>
      <c r="NHO739" s="69"/>
      <c r="NHP739" s="69"/>
      <c r="NHQ739" s="69"/>
      <c r="NHR739" s="107"/>
      <c r="NHS739" s="2"/>
      <c r="NHT739" s="15"/>
      <c r="NHU739" s="15"/>
      <c r="NHV739" s="80"/>
      <c r="NHW739" s="52"/>
      <c r="NHX739" s="69"/>
      <c r="NHY739" s="69"/>
      <c r="NHZ739" s="69"/>
      <c r="NIA739" s="107"/>
      <c r="NIB739" s="2"/>
      <c r="NIC739" s="15"/>
      <c r="NID739" s="15"/>
      <c r="NIE739" s="80"/>
      <c r="NIF739" s="52"/>
      <c r="NIG739" s="69"/>
      <c r="NIH739" s="69"/>
      <c r="NII739" s="69"/>
      <c r="NIJ739" s="107"/>
      <c r="NIK739" s="2"/>
      <c r="NIL739" s="15"/>
      <c r="NIM739" s="15"/>
      <c r="NIN739" s="80"/>
      <c r="NIO739" s="52"/>
      <c r="NIP739" s="69"/>
      <c r="NIQ739" s="69"/>
      <c r="NIR739" s="69"/>
      <c r="NIS739" s="107"/>
      <c r="NIT739" s="2"/>
      <c r="NIU739" s="15"/>
      <c r="NIV739" s="15"/>
      <c r="NIW739" s="80"/>
      <c r="NIX739" s="52"/>
      <c r="NIY739" s="69"/>
      <c r="NIZ739" s="69"/>
      <c r="NJA739" s="69"/>
      <c r="NJB739" s="107"/>
      <c r="NJC739" s="2"/>
      <c r="NJD739" s="15"/>
      <c r="NJE739" s="15"/>
      <c r="NJF739" s="80"/>
      <c r="NJG739" s="52"/>
      <c r="NJH739" s="69"/>
      <c r="NJI739" s="69"/>
      <c r="NJJ739" s="69"/>
      <c r="NJK739" s="107"/>
      <c r="NJL739" s="2"/>
      <c r="NJM739" s="15"/>
      <c r="NJN739" s="15"/>
      <c r="NJO739" s="80"/>
      <c r="NJP739" s="52"/>
      <c r="NJQ739" s="69"/>
      <c r="NJR739" s="69"/>
      <c r="NJS739" s="69"/>
      <c r="NJT739" s="107"/>
      <c r="NJU739" s="2"/>
      <c r="NJV739" s="15"/>
      <c r="NJW739" s="15"/>
      <c r="NJX739" s="80"/>
      <c r="NJY739" s="52"/>
      <c r="NJZ739" s="69"/>
      <c r="NKA739" s="69"/>
      <c r="NKB739" s="69"/>
      <c r="NKC739" s="107"/>
      <c r="NKD739" s="2"/>
      <c r="NKE739" s="15"/>
      <c r="NKF739" s="15"/>
      <c r="NKG739" s="80"/>
      <c r="NKH739" s="52"/>
      <c r="NKI739" s="69"/>
      <c r="NKJ739" s="69"/>
      <c r="NKK739" s="69"/>
      <c r="NKL739" s="107"/>
      <c r="NKM739" s="2"/>
      <c r="NKN739" s="15"/>
      <c r="NKO739" s="15"/>
      <c r="NKP739" s="80"/>
      <c r="NKQ739" s="52"/>
      <c r="NKR739" s="69"/>
      <c r="NKS739" s="69"/>
      <c r="NKT739" s="69"/>
      <c r="NKU739" s="107"/>
      <c r="NKV739" s="2"/>
      <c r="NKW739" s="15"/>
      <c r="NKX739" s="15"/>
      <c r="NKY739" s="80"/>
      <c r="NKZ739" s="52"/>
      <c r="NLA739" s="69"/>
      <c r="NLB739" s="69"/>
      <c r="NLC739" s="69"/>
      <c r="NLD739" s="107"/>
      <c r="NLE739" s="2"/>
      <c r="NLF739" s="15"/>
      <c r="NLG739" s="15"/>
      <c r="NLH739" s="80"/>
      <c r="NLI739" s="52"/>
      <c r="NLJ739" s="69"/>
      <c r="NLK739" s="69"/>
      <c r="NLL739" s="69"/>
      <c r="NLM739" s="107"/>
      <c r="NLN739" s="2"/>
      <c r="NLO739" s="15"/>
      <c r="NLP739" s="15"/>
      <c r="NLQ739" s="80"/>
      <c r="NLR739" s="52"/>
      <c r="NLS739" s="69"/>
      <c r="NLT739" s="69"/>
      <c r="NLU739" s="69"/>
      <c r="NLV739" s="107"/>
      <c r="NLW739" s="2"/>
      <c r="NLX739" s="15"/>
      <c r="NLY739" s="15"/>
      <c r="NLZ739" s="80"/>
      <c r="NMA739" s="52"/>
      <c r="NMB739" s="69"/>
      <c r="NMC739" s="69"/>
      <c r="NMD739" s="69"/>
      <c r="NME739" s="107"/>
      <c r="NMF739" s="2"/>
      <c r="NMG739" s="15"/>
      <c r="NMH739" s="15"/>
      <c r="NMI739" s="80"/>
      <c r="NMJ739" s="52"/>
      <c r="NMK739" s="69"/>
      <c r="NML739" s="69"/>
      <c r="NMM739" s="69"/>
      <c r="NMN739" s="107"/>
      <c r="NMO739" s="2"/>
      <c r="NMP739" s="15"/>
      <c r="NMQ739" s="15"/>
      <c r="NMR739" s="80"/>
      <c r="NMS739" s="52"/>
      <c r="NMT739" s="69"/>
      <c r="NMU739" s="69"/>
      <c r="NMV739" s="69"/>
      <c r="NMW739" s="107"/>
      <c r="NMX739" s="2"/>
      <c r="NMY739" s="15"/>
      <c r="NMZ739" s="15"/>
      <c r="NNA739" s="80"/>
      <c r="NNB739" s="52"/>
      <c r="NNC739" s="69"/>
      <c r="NND739" s="69"/>
      <c r="NNE739" s="69"/>
      <c r="NNF739" s="107"/>
      <c r="NNG739" s="2"/>
      <c r="NNH739" s="15"/>
      <c r="NNI739" s="15"/>
      <c r="NNJ739" s="80"/>
      <c r="NNK739" s="52"/>
      <c r="NNL739" s="69"/>
      <c r="NNM739" s="69"/>
      <c r="NNN739" s="69"/>
      <c r="NNO739" s="107"/>
      <c r="NNP739" s="2"/>
      <c r="NNQ739" s="15"/>
      <c r="NNR739" s="15"/>
      <c r="NNS739" s="80"/>
      <c r="NNT739" s="52"/>
      <c r="NNU739" s="69"/>
      <c r="NNV739" s="69"/>
      <c r="NNW739" s="69"/>
      <c r="NNX739" s="107"/>
      <c r="NNY739" s="2"/>
      <c r="NNZ739" s="15"/>
      <c r="NOA739" s="15"/>
      <c r="NOB739" s="80"/>
      <c r="NOC739" s="52"/>
      <c r="NOD739" s="69"/>
      <c r="NOE739" s="69"/>
      <c r="NOF739" s="69"/>
      <c r="NOG739" s="107"/>
      <c r="NOH739" s="2"/>
      <c r="NOI739" s="15"/>
      <c r="NOJ739" s="15"/>
      <c r="NOK739" s="80"/>
      <c r="NOL739" s="52"/>
      <c r="NOM739" s="69"/>
      <c r="NON739" s="69"/>
      <c r="NOO739" s="69"/>
      <c r="NOP739" s="107"/>
      <c r="NOQ739" s="2"/>
      <c r="NOR739" s="15"/>
      <c r="NOS739" s="15"/>
      <c r="NOT739" s="80"/>
      <c r="NOU739" s="52"/>
      <c r="NOV739" s="69"/>
      <c r="NOW739" s="69"/>
      <c r="NOX739" s="69"/>
      <c r="NOY739" s="107"/>
      <c r="NOZ739" s="2"/>
      <c r="NPA739" s="15"/>
      <c r="NPB739" s="15"/>
      <c r="NPC739" s="80"/>
      <c r="NPD739" s="52"/>
      <c r="NPE739" s="69"/>
      <c r="NPF739" s="69"/>
      <c r="NPG739" s="69"/>
      <c r="NPH739" s="107"/>
      <c r="NPI739" s="2"/>
      <c r="NPJ739" s="15"/>
      <c r="NPK739" s="15"/>
      <c r="NPL739" s="80"/>
      <c r="NPM739" s="52"/>
      <c r="NPN739" s="69"/>
      <c r="NPO739" s="69"/>
      <c r="NPP739" s="69"/>
      <c r="NPQ739" s="107"/>
      <c r="NPR739" s="2"/>
      <c r="NPS739" s="15"/>
      <c r="NPT739" s="15"/>
      <c r="NPU739" s="80"/>
      <c r="NPV739" s="52"/>
      <c r="NPW739" s="69"/>
      <c r="NPX739" s="69"/>
      <c r="NPY739" s="69"/>
      <c r="NPZ739" s="107"/>
      <c r="NQA739" s="2"/>
      <c r="NQB739" s="15"/>
      <c r="NQC739" s="15"/>
      <c r="NQD739" s="80"/>
      <c r="NQE739" s="52"/>
      <c r="NQF739" s="69"/>
      <c r="NQG739" s="69"/>
      <c r="NQH739" s="69"/>
      <c r="NQI739" s="107"/>
      <c r="NQJ739" s="2"/>
      <c r="NQK739" s="15"/>
      <c r="NQL739" s="15"/>
      <c r="NQM739" s="80"/>
      <c r="NQN739" s="52"/>
      <c r="NQO739" s="69"/>
      <c r="NQP739" s="69"/>
      <c r="NQQ739" s="69"/>
      <c r="NQR739" s="107"/>
      <c r="NQS739" s="2"/>
      <c r="NQT739" s="15"/>
      <c r="NQU739" s="15"/>
      <c r="NQV739" s="80"/>
      <c r="NQW739" s="52"/>
      <c r="NQX739" s="69"/>
      <c r="NQY739" s="69"/>
      <c r="NQZ739" s="69"/>
      <c r="NRA739" s="107"/>
      <c r="NRB739" s="2"/>
      <c r="NRC739" s="15"/>
      <c r="NRD739" s="15"/>
      <c r="NRE739" s="80"/>
      <c r="NRF739" s="52"/>
      <c r="NRG739" s="69"/>
      <c r="NRH739" s="69"/>
      <c r="NRI739" s="69"/>
      <c r="NRJ739" s="107"/>
      <c r="NRK739" s="2"/>
      <c r="NRL739" s="15"/>
      <c r="NRM739" s="15"/>
      <c r="NRN739" s="80"/>
      <c r="NRO739" s="52"/>
      <c r="NRP739" s="69"/>
      <c r="NRQ739" s="69"/>
      <c r="NRR739" s="69"/>
      <c r="NRS739" s="107"/>
      <c r="NRT739" s="2"/>
      <c r="NRU739" s="15"/>
      <c r="NRV739" s="15"/>
      <c r="NRW739" s="80"/>
      <c r="NRX739" s="52"/>
      <c r="NRY739" s="69"/>
      <c r="NRZ739" s="69"/>
      <c r="NSA739" s="69"/>
      <c r="NSB739" s="107"/>
      <c r="NSC739" s="2"/>
      <c r="NSD739" s="15"/>
      <c r="NSE739" s="15"/>
      <c r="NSF739" s="80"/>
      <c r="NSG739" s="52"/>
      <c r="NSH739" s="69"/>
      <c r="NSI739" s="69"/>
      <c r="NSJ739" s="69"/>
      <c r="NSK739" s="107"/>
      <c r="NSL739" s="2"/>
      <c r="NSM739" s="15"/>
      <c r="NSN739" s="15"/>
      <c r="NSO739" s="80"/>
      <c r="NSP739" s="52"/>
      <c r="NSQ739" s="69"/>
      <c r="NSR739" s="69"/>
      <c r="NSS739" s="69"/>
      <c r="NST739" s="107"/>
      <c r="NSU739" s="2"/>
      <c r="NSV739" s="15"/>
      <c r="NSW739" s="15"/>
      <c r="NSX739" s="80"/>
      <c r="NSY739" s="52"/>
      <c r="NSZ739" s="69"/>
      <c r="NTA739" s="69"/>
      <c r="NTB739" s="69"/>
      <c r="NTC739" s="107"/>
      <c r="NTD739" s="2"/>
      <c r="NTE739" s="15"/>
      <c r="NTF739" s="15"/>
      <c r="NTG739" s="80"/>
      <c r="NTH739" s="52"/>
      <c r="NTI739" s="69"/>
      <c r="NTJ739" s="69"/>
      <c r="NTK739" s="69"/>
      <c r="NTL739" s="107"/>
      <c r="NTM739" s="2"/>
      <c r="NTN739" s="15"/>
      <c r="NTO739" s="15"/>
      <c r="NTP739" s="80"/>
      <c r="NTQ739" s="52"/>
      <c r="NTR739" s="69"/>
      <c r="NTS739" s="69"/>
      <c r="NTT739" s="69"/>
      <c r="NTU739" s="107"/>
      <c r="NTV739" s="2"/>
      <c r="NTW739" s="15"/>
      <c r="NTX739" s="15"/>
      <c r="NTY739" s="80"/>
      <c r="NTZ739" s="52"/>
      <c r="NUA739" s="69"/>
      <c r="NUB739" s="69"/>
      <c r="NUC739" s="69"/>
      <c r="NUD739" s="107"/>
      <c r="NUE739" s="2"/>
      <c r="NUF739" s="15"/>
      <c r="NUG739" s="15"/>
      <c r="NUH739" s="80"/>
      <c r="NUI739" s="52"/>
      <c r="NUJ739" s="69"/>
      <c r="NUK739" s="69"/>
      <c r="NUL739" s="69"/>
      <c r="NUM739" s="107"/>
      <c r="NUN739" s="2"/>
      <c r="NUO739" s="15"/>
      <c r="NUP739" s="15"/>
      <c r="NUQ739" s="80"/>
      <c r="NUR739" s="52"/>
      <c r="NUS739" s="69"/>
      <c r="NUT739" s="69"/>
      <c r="NUU739" s="69"/>
      <c r="NUV739" s="107"/>
      <c r="NUW739" s="2"/>
      <c r="NUX739" s="15"/>
      <c r="NUY739" s="15"/>
      <c r="NUZ739" s="80"/>
      <c r="NVA739" s="52"/>
      <c r="NVB739" s="69"/>
      <c r="NVC739" s="69"/>
      <c r="NVD739" s="69"/>
      <c r="NVE739" s="107"/>
      <c r="NVF739" s="2"/>
      <c r="NVG739" s="15"/>
      <c r="NVH739" s="15"/>
      <c r="NVI739" s="80"/>
      <c r="NVJ739" s="52"/>
      <c r="NVK739" s="69"/>
      <c r="NVL739" s="69"/>
      <c r="NVM739" s="69"/>
      <c r="NVN739" s="107"/>
      <c r="NVO739" s="2"/>
      <c r="NVP739" s="15"/>
      <c r="NVQ739" s="15"/>
      <c r="NVR739" s="80"/>
      <c r="NVS739" s="52"/>
      <c r="NVT739" s="69"/>
      <c r="NVU739" s="69"/>
      <c r="NVV739" s="69"/>
      <c r="NVW739" s="107"/>
      <c r="NVX739" s="2"/>
      <c r="NVY739" s="15"/>
      <c r="NVZ739" s="15"/>
      <c r="NWA739" s="80"/>
      <c r="NWB739" s="52"/>
      <c r="NWC739" s="69"/>
      <c r="NWD739" s="69"/>
      <c r="NWE739" s="69"/>
      <c r="NWF739" s="107"/>
      <c r="NWG739" s="2"/>
      <c r="NWH739" s="15"/>
      <c r="NWI739" s="15"/>
      <c r="NWJ739" s="80"/>
      <c r="NWK739" s="52"/>
      <c r="NWL739" s="69"/>
      <c r="NWM739" s="69"/>
      <c r="NWN739" s="69"/>
      <c r="NWO739" s="107"/>
      <c r="NWP739" s="2"/>
      <c r="NWQ739" s="15"/>
      <c r="NWR739" s="15"/>
      <c r="NWS739" s="80"/>
      <c r="NWT739" s="52"/>
      <c r="NWU739" s="69"/>
      <c r="NWV739" s="69"/>
      <c r="NWW739" s="69"/>
      <c r="NWX739" s="107"/>
      <c r="NWY739" s="2"/>
      <c r="NWZ739" s="15"/>
      <c r="NXA739" s="15"/>
      <c r="NXB739" s="80"/>
      <c r="NXC739" s="52"/>
      <c r="NXD739" s="69"/>
      <c r="NXE739" s="69"/>
      <c r="NXF739" s="69"/>
      <c r="NXG739" s="107"/>
      <c r="NXH739" s="2"/>
      <c r="NXI739" s="15"/>
      <c r="NXJ739" s="15"/>
      <c r="NXK739" s="80"/>
      <c r="NXL739" s="52"/>
      <c r="NXM739" s="69"/>
      <c r="NXN739" s="69"/>
      <c r="NXO739" s="69"/>
      <c r="NXP739" s="107"/>
      <c r="NXQ739" s="2"/>
      <c r="NXR739" s="15"/>
      <c r="NXS739" s="15"/>
      <c r="NXT739" s="80"/>
      <c r="NXU739" s="52"/>
      <c r="NXV739" s="69"/>
      <c r="NXW739" s="69"/>
      <c r="NXX739" s="69"/>
      <c r="NXY739" s="107"/>
      <c r="NXZ739" s="2"/>
      <c r="NYA739" s="15"/>
      <c r="NYB739" s="15"/>
      <c r="NYC739" s="80"/>
      <c r="NYD739" s="52"/>
      <c r="NYE739" s="69"/>
      <c r="NYF739" s="69"/>
      <c r="NYG739" s="69"/>
      <c r="NYH739" s="107"/>
      <c r="NYI739" s="2"/>
      <c r="NYJ739" s="15"/>
      <c r="NYK739" s="15"/>
      <c r="NYL739" s="80"/>
      <c r="NYM739" s="52"/>
      <c r="NYN739" s="69"/>
      <c r="NYO739" s="69"/>
      <c r="NYP739" s="69"/>
      <c r="NYQ739" s="107"/>
      <c r="NYR739" s="2"/>
      <c r="NYS739" s="15"/>
      <c r="NYT739" s="15"/>
      <c r="NYU739" s="80"/>
      <c r="NYV739" s="52"/>
      <c r="NYW739" s="69"/>
      <c r="NYX739" s="69"/>
      <c r="NYY739" s="69"/>
      <c r="NYZ739" s="107"/>
      <c r="NZA739" s="2"/>
      <c r="NZB739" s="15"/>
      <c r="NZC739" s="15"/>
      <c r="NZD739" s="80"/>
      <c r="NZE739" s="52"/>
      <c r="NZF739" s="69"/>
      <c r="NZG739" s="69"/>
      <c r="NZH739" s="69"/>
      <c r="NZI739" s="107"/>
      <c r="NZJ739" s="2"/>
      <c r="NZK739" s="15"/>
      <c r="NZL739" s="15"/>
      <c r="NZM739" s="80"/>
      <c r="NZN739" s="52"/>
      <c r="NZO739" s="69"/>
      <c r="NZP739" s="69"/>
      <c r="NZQ739" s="69"/>
      <c r="NZR739" s="107"/>
      <c r="NZS739" s="2"/>
      <c r="NZT739" s="15"/>
      <c r="NZU739" s="15"/>
      <c r="NZV739" s="80"/>
      <c r="NZW739" s="52"/>
      <c r="NZX739" s="69"/>
      <c r="NZY739" s="69"/>
      <c r="NZZ739" s="69"/>
      <c r="OAA739" s="107"/>
      <c r="OAB739" s="2"/>
      <c r="OAC739" s="15"/>
      <c r="OAD739" s="15"/>
      <c r="OAE739" s="80"/>
      <c r="OAF739" s="52"/>
      <c r="OAG739" s="69"/>
      <c r="OAH739" s="69"/>
      <c r="OAI739" s="69"/>
      <c r="OAJ739" s="107"/>
      <c r="OAK739" s="2"/>
      <c r="OAL739" s="15"/>
      <c r="OAM739" s="15"/>
      <c r="OAN739" s="80"/>
      <c r="OAO739" s="52"/>
      <c r="OAP739" s="69"/>
      <c r="OAQ739" s="69"/>
      <c r="OAR739" s="69"/>
      <c r="OAS739" s="107"/>
      <c r="OAT739" s="2"/>
      <c r="OAU739" s="15"/>
      <c r="OAV739" s="15"/>
      <c r="OAW739" s="80"/>
      <c r="OAX739" s="52"/>
      <c r="OAY739" s="69"/>
      <c r="OAZ739" s="69"/>
      <c r="OBA739" s="69"/>
      <c r="OBB739" s="107"/>
      <c r="OBC739" s="2"/>
      <c r="OBD739" s="15"/>
      <c r="OBE739" s="15"/>
      <c r="OBF739" s="80"/>
      <c r="OBG739" s="52"/>
      <c r="OBH739" s="69"/>
      <c r="OBI739" s="69"/>
      <c r="OBJ739" s="69"/>
      <c r="OBK739" s="107"/>
      <c r="OBL739" s="2"/>
      <c r="OBM739" s="15"/>
      <c r="OBN739" s="15"/>
      <c r="OBO739" s="80"/>
      <c r="OBP739" s="52"/>
      <c r="OBQ739" s="69"/>
      <c r="OBR739" s="69"/>
      <c r="OBS739" s="69"/>
      <c r="OBT739" s="107"/>
      <c r="OBU739" s="2"/>
      <c r="OBV739" s="15"/>
      <c r="OBW739" s="15"/>
      <c r="OBX739" s="80"/>
      <c r="OBY739" s="52"/>
      <c r="OBZ739" s="69"/>
      <c r="OCA739" s="69"/>
      <c r="OCB739" s="69"/>
      <c r="OCC739" s="107"/>
      <c r="OCD739" s="2"/>
      <c r="OCE739" s="15"/>
      <c r="OCF739" s="15"/>
      <c r="OCG739" s="80"/>
      <c r="OCH739" s="52"/>
      <c r="OCI739" s="69"/>
      <c r="OCJ739" s="69"/>
      <c r="OCK739" s="69"/>
      <c r="OCL739" s="107"/>
      <c r="OCM739" s="2"/>
      <c r="OCN739" s="15"/>
      <c r="OCO739" s="15"/>
      <c r="OCP739" s="80"/>
      <c r="OCQ739" s="52"/>
      <c r="OCR739" s="69"/>
      <c r="OCS739" s="69"/>
      <c r="OCT739" s="69"/>
      <c r="OCU739" s="107"/>
      <c r="OCV739" s="2"/>
      <c r="OCW739" s="15"/>
      <c r="OCX739" s="15"/>
      <c r="OCY739" s="80"/>
      <c r="OCZ739" s="52"/>
      <c r="ODA739" s="69"/>
      <c r="ODB739" s="69"/>
      <c r="ODC739" s="69"/>
      <c r="ODD739" s="107"/>
      <c r="ODE739" s="2"/>
      <c r="ODF739" s="15"/>
      <c r="ODG739" s="15"/>
      <c r="ODH739" s="80"/>
      <c r="ODI739" s="52"/>
      <c r="ODJ739" s="69"/>
      <c r="ODK739" s="69"/>
      <c r="ODL739" s="69"/>
      <c r="ODM739" s="107"/>
      <c r="ODN739" s="2"/>
      <c r="ODO739" s="15"/>
      <c r="ODP739" s="15"/>
      <c r="ODQ739" s="80"/>
      <c r="ODR739" s="52"/>
      <c r="ODS739" s="69"/>
      <c r="ODT739" s="69"/>
      <c r="ODU739" s="69"/>
      <c r="ODV739" s="107"/>
      <c r="ODW739" s="2"/>
      <c r="ODX739" s="15"/>
      <c r="ODY739" s="15"/>
      <c r="ODZ739" s="80"/>
      <c r="OEA739" s="52"/>
      <c r="OEB739" s="69"/>
      <c r="OEC739" s="69"/>
      <c r="OED739" s="69"/>
      <c r="OEE739" s="107"/>
      <c r="OEF739" s="2"/>
      <c r="OEG739" s="15"/>
      <c r="OEH739" s="15"/>
      <c r="OEI739" s="80"/>
      <c r="OEJ739" s="52"/>
      <c r="OEK739" s="69"/>
      <c r="OEL739" s="69"/>
      <c r="OEM739" s="69"/>
      <c r="OEN739" s="107"/>
      <c r="OEO739" s="2"/>
      <c r="OEP739" s="15"/>
      <c r="OEQ739" s="15"/>
      <c r="OER739" s="80"/>
      <c r="OES739" s="52"/>
      <c r="OET739" s="69"/>
      <c r="OEU739" s="69"/>
      <c r="OEV739" s="69"/>
      <c r="OEW739" s="107"/>
      <c r="OEX739" s="2"/>
      <c r="OEY739" s="15"/>
      <c r="OEZ739" s="15"/>
      <c r="OFA739" s="80"/>
      <c r="OFB739" s="52"/>
      <c r="OFC739" s="69"/>
      <c r="OFD739" s="69"/>
      <c r="OFE739" s="69"/>
      <c r="OFF739" s="107"/>
      <c r="OFG739" s="2"/>
      <c r="OFH739" s="15"/>
      <c r="OFI739" s="15"/>
      <c r="OFJ739" s="80"/>
      <c r="OFK739" s="52"/>
      <c r="OFL739" s="69"/>
      <c r="OFM739" s="69"/>
      <c r="OFN739" s="69"/>
      <c r="OFO739" s="107"/>
      <c r="OFP739" s="2"/>
      <c r="OFQ739" s="15"/>
      <c r="OFR739" s="15"/>
      <c r="OFS739" s="80"/>
      <c r="OFT739" s="52"/>
      <c r="OFU739" s="69"/>
      <c r="OFV739" s="69"/>
      <c r="OFW739" s="69"/>
      <c r="OFX739" s="107"/>
      <c r="OFY739" s="2"/>
      <c r="OFZ739" s="15"/>
      <c r="OGA739" s="15"/>
      <c r="OGB739" s="80"/>
      <c r="OGC739" s="52"/>
      <c r="OGD739" s="69"/>
      <c r="OGE739" s="69"/>
      <c r="OGF739" s="69"/>
      <c r="OGG739" s="107"/>
      <c r="OGH739" s="2"/>
      <c r="OGI739" s="15"/>
      <c r="OGJ739" s="15"/>
      <c r="OGK739" s="80"/>
      <c r="OGL739" s="52"/>
      <c r="OGM739" s="69"/>
      <c r="OGN739" s="69"/>
      <c r="OGO739" s="69"/>
      <c r="OGP739" s="107"/>
      <c r="OGQ739" s="2"/>
      <c r="OGR739" s="15"/>
      <c r="OGS739" s="15"/>
      <c r="OGT739" s="80"/>
      <c r="OGU739" s="52"/>
      <c r="OGV739" s="69"/>
      <c r="OGW739" s="69"/>
      <c r="OGX739" s="69"/>
      <c r="OGY739" s="107"/>
      <c r="OGZ739" s="2"/>
      <c r="OHA739" s="15"/>
      <c r="OHB739" s="15"/>
      <c r="OHC739" s="80"/>
      <c r="OHD739" s="52"/>
      <c r="OHE739" s="69"/>
      <c r="OHF739" s="69"/>
      <c r="OHG739" s="69"/>
      <c r="OHH739" s="107"/>
      <c r="OHI739" s="2"/>
      <c r="OHJ739" s="15"/>
      <c r="OHK739" s="15"/>
      <c r="OHL739" s="80"/>
      <c r="OHM739" s="52"/>
      <c r="OHN739" s="69"/>
      <c r="OHO739" s="69"/>
      <c r="OHP739" s="69"/>
      <c r="OHQ739" s="107"/>
      <c r="OHR739" s="2"/>
      <c r="OHS739" s="15"/>
      <c r="OHT739" s="15"/>
      <c r="OHU739" s="80"/>
      <c r="OHV739" s="52"/>
      <c r="OHW739" s="69"/>
      <c r="OHX739" s="69"/>
      <c r="OHY739" s="69"/>
      <c r="OHZ739" s="107"/>
      <c r="OIA739" s="2"/>
      <c r="OIB739" s="15"/>
      <c r="OIC739" s="15"/>
      <c r="OID739" s="80"/>
      <c r="OIE739" s="52"/>
      <c r="OIF739" s="69"/>
      <c r="OIG739" s="69"/>
      <c r="OIH739" s="69"/>
      <c r="OII739" s="107"/>
      <c r="OIJ739" s="2"/>
      <c r="OIK739" s="15"/>
      <c r="OIL739" s="15"/>
      <c r="OIM739" s="80"/>
      <c r="OIN739" s="52"/>
      <c r="OIO739" s="69"/>
      <c r="OIP739" s="69"/>
      <c r="OIQ739" s="69"/>
      <c r="OIR739" s="107"/>
      <c r="OIS739" s="2"/>
      <c r="OIT739" s="15"/>
      <c r="OIU739" s="15"/>
      <c r="OIV739" s="80"/>
      <c r="OIW739" s="52"/>
      <c r="OIX739" s="69"/>
      <c r="OIY739" s="69"/>
      <c r="OIZ739" s="69"/>
      <c r="OJA739" s="107"/>
      <c r="OJB739" s="2"/>
      <c r="OJC739" s="15"/>
      <c r="OJD739" s="15"/>
      <c r="OJE739" s="80"/>
      <c r="OJF739" s="52"/>
      <c r="OJG739" s="69"/>
      <c r="OJH739" s="69"/>
      <c r="OJI739" s="69"/>
      <c r="OJJ739" s="107"/>
      <c r="OJK739" s="2"/>
      <c r="OJL739" s="15"/>
      <c r="OJM739" s="15"/>
      <c r="OJN739" s="80"/>
      <c r="OJO739" s="52"/>
      <c r="OJP739" s="69"/>
      <c r="OJQ739" s="69"/>
      <c r="OJR739" s="69"/>
      <c r="OJS739" s="107"/>
      <c r="OJT739" s="2"/>
      <c r="OJU739" s="15"/>
      <c r="OJV739" s="15"/>
      <c r="OJW739" s="80"/>
      <c r="OJX739" s="52"/>
      <c r="OJY739" s="69"/>
      <c r="OJZ739" s="69"/>
      <c r="OKA739" s="69"/>
      <c r="OKB739" s="107"/>
      <c r="OKC739" s="2"/>
      <c r="OKD739" s="15"/>
      <c r="OKE739" s="15"/>
      <c r="OKF739" s="80"/>
      <c r="OKG739" s="52"/>
      <c r="OKH739" s="69"/>
      <c r="OKI739" s="69"/>
      <c r="OKJ739" s="69"/>
      <c r="OKK739" s="107"/>
      <c r="OKL739" s="2"/>
      <c r="OKM739" s="15"/>
      <c r="OKN739" s="15"/>
      <c r="OKO739" s="80"/>
      <c r="OKP739" s="52"/>
      <c r="OKQ739" s="69"/>
      <c r="OKR739" s="69"/>
      <c r="OKS739" s="69"/>
      <c r="OKT739" s="107"/>
      <c r="OKU739" s="2"/>
      <c r="OKV739" s="15"/>
      <c r="OKW739" s="15"/>
      <c r="OKX739" s="80"/>
      <c r="OKY739" s="52"/>
      <c r="OKZ739" s="69"/>
      <c r="OLA739" s="69"/>
      <c r="OLB739" s="69"/>
      <c r="OLC739" s="107"/>
      <c r="OLD739" s="2"/>
      <c r="OLE739" s="15"/>
      <c r="OLF739" s="15"/>
      <c r="OLG739" s="80"/>
      <c r="OLH739" s="52"/>
      <c r="OLI739" s="69"/>
      <c r="OLJ739" s="69"/>
      <c r="OLK739" s="69"/>
      <c r="OLL739" s="107"/>
      <c r="OLM739" s="2"/>
      <c r="OLN739" s="15"/>
      <c r="OLO739" s="15"/>
      <c r="OLP739" s="80"/>
      <c r="OLQ739" s="52"/>
      <c r="OLR739" s="69"/>
      <c r="OLS739" s="69"/>
      <c r="OLT739" s="69"/>
      <c r="OLU739" s="107"/>
      <c r="OLV739" s="2"/>
      <c r="OLW739" s="15"/>
      <c r="OLX739" s="15"/>
      <c r="OLY739" s="80"/>
      <c r="OLZ739" s="52"/>
      <c r="OMA739" s="69"/>
      <c r="OMB739" s="69"/>
      <c r="OMC739" s="69"/>
      <c r="OMD739" s="107"/>
      <c r="OME739" s="2"/>
      <c r="OMF739" s="15"/>
      <c r="OMG739" s="15"/>
      <c r="OMH739" s="80"/>
      <c r="OMI739" s="52"/>
      <c r="OMJ739" s="69"/>
      <c r="OMK739" s="69"/>
      <c r="OML739" s="69"/>
      <c r="OMM739" s="107"/>
      <c r="OMN739" s="2"/>
      <c r="OMO739" s="15"/>
      <c r="OMP739" s="15"/>
      <c r="OMQ739" s="80"/>
      <c r="OMR739" s="52"/>
      <c r="OMS739" s="69"/>
      <c r="OMT739" s="69"/>
      <c r="OMU739" s="69"/>
      <c r="OMV739" s="107"/>
      <c r="OMW739" s="2"/>
      <c r="OMX739" s="15"/>
      <c r="OMY739" s="15"/>
      <c r="OMZ739" s="80"/>
      <c r="ONA739" s="52"/>
      <c r="ONB739" s="69"/>
      <c r="ONC739" s="69"/>
      <c r="OND739" s="69"/>
      <c r="ONE739" s="107"/>
      <c r="ONF739" s="2"/>
      <c r="ONG739" s="15"/>
      <c r="ONH739" s="15"/>
      <c r="ONI739" s="80"/>
      <c r="ONJ739" s="52"/>
      <c r="ONK739" s="69"/>
      <c r="ONL739" s="69"/>
      <c r="ONM739" s="69"/>
      <c r="ONN739" s="107"/>
      <c r="ONO739" s="2"/>
      <c r="ONP739" s="15"/>
      <c r="ONQ739" s="15"/>
      <c r="ONR739" s="80"/>
      <c r="ONS739" s="52"/>
      <c r="ONT739" s="69"/>
      <c r="ONU739" s="69"/>
      <c r="ONV739" s="69"/>
      <c r="ONW739" s="107"/>
      <c r="ONX739" s="2"/>
      <c r="ONY739" s="15"/>
      <c r="ONZ739" s="15"/>
      <c r="OOA739" s="80"/>
      <c r="OOB739" s="52"/>
      <c r="OOC739" s="69"/>
      <c r="OOD739" s="69"/>
      <c r="OOE739" s="69"/>
      <c r="OOF739" s="107"/>
      <c r="OOG739" s="2"/>
      <c r="OOH739" s="15"/>
      <c r="OOI739" s="15"/>
      <c r="OOJ739" s="80"/>
      <c r="OOK739" s="52"/>
      <c r="OOL739" s="69"/>
      <c r="OOM739" s="69"/>
      <c r="OON739" s="69"/>
      <c r="OOO739" s="107"/>
      <c r="OOP739" s="2"/>
      <c r="OOQ739" s="15"/>
      <c r="OOR739" s="15"/>
      <c r="OOS739" s="80"/>
      <c r="OOT739" s="52"/>
      <c r="OOU739" s="69"/>
      <c r="OOV739" s="69"/>
      <c r="OOW739" s="69"/>
      <c r="OOX739" s="107"/>
      <c r="OOY739" s="2"/>
      <c r="OOZ739" s="15"/>
      <c r="OPA739" s="15"/>
      <c r="OPB739" s="80"/>
      <c r="OPC739" s="52"/>
      <c r="OPD739" s="69"/>
      <c r="OPE739" s="69"/>
      <c r="OPF739" s="69"/>
      <c r="OPG739" s="107"/>
      <c r="OPH739" s="2"/>
      <c r="OPI739" s="15"/>
      <c r="OPJ739" s="15"/>
      <c r="OPK739" s="80"/>
      <c r="OPL739" s="52"/>
      <c r="OPM739" s="69"/>
      <c r="OPN739" s="69"/>
      <c r="OPO739" s="69"/>
      <c r="OPP739" s="107"/>
      <c r="OPQ739" s="2"/>
      <c r="OPR739" s="15"/>
      <c r="OPS739" s="15"/>
      <c r="OPT739" s="80"/>
      <c r="OPU739" s="52"/>
      <c r="OPV739" s="69"/>
      <c r="OPW739" s="69"/>
      <c r="OPX739" s="69"/>
      <c r="OPY739" s="107"/>
      <c r="OPZ739" s="2"/>
      <c r="OQA739" s="15"/>
      <c r="OQB739" s="15"/>
      <c r="OQC739" s="80"/>
      <c r="OQD739" s="52"/>
      <c r="OQE739" s="69"/>
      <c r="OQF739" s="69"/>
      <c r="OQG739" s="69"/>
      <c r="OQH739" s="107"/>
      <c r="OQI739" s="2"/>
      <c r="OQJ739" s="15"/>
      <c r="OQK739" s="15"/>
      <c r="OQL739" s="80"/>
      <c r="OQM739" s="52"/>
      <c r="OQN739" s="69"/>
      <c r="OQO739" s="69"/>
      <c r="OQP739" s="69"/>
      <c r="OQQ739" s="107"/>
      <c r="OQR739" s="2"/>
      <c r="OQS739" s="15"/>
      <c r="OQT739" s="15"/>
      <c r="OQU739" s="80"/>
      <c r="OQV739" s="52"/>
      <c r="OQW739" s="69"/>
      <c r="OQX739" s="69"/>
      <c r="OQY739" s="69"/>
      <c r="OQZ739" s="107"/>
      <c r="ORA739" s="2"/>
      <c r="ORB739" s="15"/>
      <c r="ORC739" s="15"/>
      <c r="ORD739" s="80"/>
      <c r="ORE739" s="52"/>
      <c r="ORF739" s="69"/>
      <c r="ORG739" s="69"/>
      <c r="ORH739" s="69"/>
      <c r="ORI739" s="107"/>
      <c r="ORJ739" s="2"/>
      <c r="ORK739" s="15"/>
      <c r="ORL739" s="15"/>
      <c r="ORM739" s="80"/>
      <c r="ORN739" s="52"/>
      <c r="ORO739" s="69"/>
      <c r="ORP739" s="69"/>
      <c r="ORQ739" s="69"/>
      <c r="ORR739" s="107"/>
      <c r="ORS739" s="2"/>
      <c r="ORT739" s="15"/>
      <c r="ORU739" s="15"/>
      <c r="ORV739" s="80"/>
      <c r="ORW739" s="52"/>
      <c r="ORX739" s="69"/>
      <c r="ORY739" s="69"/>
      <c r="ORZ739" s="69"/>
      <c r="OSA739" s="107"/>
      <c r="OSB739" s="2"/>
      <c r="OSC739" s="15"/>
      <c r="OSD739" s="15"/>
      <c r="OSE739" s="80"/>
      <c r="OSF739" s="52"/>
      <c r="OSG739" s="69"/>
      <c r="OSH739" s="69"/>
      <c r="OSI739" s="69"/>
      <c r="OSJ739" s="107"/>
      <c r="OSK739" s="2"/>
      <c r="OSL739" s="15"/>
      <c r="OSM739" s="15"/>
      <c r="OSN739" s="80"/>
      <c r="OSO739" s="52"/>
      <c r="OSP739" s="69"/>
      <c r="OSQ739" s="69"/>
      <c r="OSR739" s="69"/>
      <c r="OSS739" s="107"/>
      <c r="OST739" s="2"/>
      <c r="OSU739" s="15"/>
      <c r="OSV739" s="15"/>
      <c r="OSW739" s="80"/>
      <c r="OSX739" s="52"/>
      <c r="OSY739" s="69"/>
      <c r="OSZ739" s="69"/>
      <c r="OTA739" s="69"/>
      <c r="OTB739" s="107"/>
      <c r="OTC739" s="2"/>
      <c r="OTD739" s="15"/>
      <c r="OTE739" s="15"/>
      <c r="OTF739" s="80"/>
      <c r="OTG739" s="52"/>
      <c r="OTH739" s="69"/>
      <c r="OTI739" s="69"/>
      <c r="OTJ739" s="69"/>
      <c r="OTK739" s="107"/>
      <c r="OTL739" s="2"/>
      <c r="OTM739" s="15"/>
      <c r="OTN739" s="15"/>
      <c r="OTO739" s="80"/>
      <c r="OTP739" s="52"/>
      <c r="OTQ739" s="69"/>
      <c r="OTR739" s="69"/>
      <c r="OTS739" s="69"/>
      <c r="OTT739" s="107"/>
      <c r="OTU739" s="2"/>
      <c r="OTV739" s="15"/>
      <c r="OTW739" s="15"/>
      <c r="OTX739" s="80"/>
      <c r="OTY739" s="52"/>
      <c r="OTZ739" s="69"/>
      <c r="OUA739" s="69"/>
      <c r="OUB739" s="69"/>
      <c r="OUC739" s="107"/>
      <c r="OUD739" s="2"/>
      <c r="OUE739" s="15"/>
      <c r="OUF739" s="15"/>
      <c r="OUG739" s="80"/>
      <c r="OUH739" s="52"/>
      <c r="OUI739" s="69"/>
      <c r="OUJ739" s="69"/>
      <c r="OUK739" s="69"/>
      <c r="OUL739" s="107"/>
      <c r="OUM739" s="2"/>
      <c r="OUN739" s="15"/>
      <c r="OUO739" s="15"/>
      <c r="OUP739" s="80"/>
      <c r="OUQ739" s="52"/>
      <c r="OUR739" s="69"/>
      <c r="OUS739" s="69"/>
      <c r="OUT739" s="69"/>
      <c r="OUU739" s="107"/>
      <c r="OUV739" s="2"/>
      <c r="OUW739" s="15"/>
      <c r="OUX739" s="15"/>
      <c r="OUY739" s="80"/>
      <c r="OUZ739" s="52"/>
      <c r="OVA739" s="69"/>
      <c r="OVB739" s="69"/>
      <c r="OVC739" s="69"/>
      <c r="OVD739" s="107"/>
      <c r="OVE739" s="2"/>
      <c r="OVF739" s="15"/>
      <c r="OVG739" s="15"/>
      <c r="OVH739" s="80"/>
      <c r="OVI739" s="52"/>
      <c r="OVJ739" s="69"/>
      <c r="OVK739" s="69"/>
      <c r="OVL739" s="69"/>
      <c r="OVM739" s="107"/>
      <c r="OVN739" s="2"/>
      <c r="OVO739" s="15"/>
      <c r="OVP739" s="15"/>
      <c r="OVQ739" s="80"/>
      <c r="OVR739" s="52"/>
      <c r="OVS739" s="69"/>
      <c r="OVT739" s="69"/>
      <c r="OVU739" s="69"/>
      <c r="OVV739" s="107"/>
      <c r="OVW739" s="2"/>
      <c r="OVX739" s="15"/>
      <c r="OVY739" s="15"/>
      <c r="OVZ739" s="80"/>
      <c r="OWA739" s="52"/>
      <c r="OWB739" s="69"/>
      <c r="OWC739" s="69"/>
      <c r="OWD739" s="69"/>
      <c r="OWE739" s="107"/>
      <c r="OWF739" s="2"/>
      <c r="OWG739" s="15"/>
      <c r="OWH739" s="15"/>
      <c r="OWI739" s="80"/>
      <c r="OWJ739" s="52"/>
      <c r="OWK739" s="69"/>
      <c r="OWL739" s="69"/>
      <c r="OWM739" s="69"/>
      <c r="OWN739" s="107"/>
      <c r="OWO739" s="2"/>
      <c r="OWP739" s="15"/>
      <c r="OWQ739" s="15"/>
      <c r="OWR739" s="80"/>
      <c r="OWS739" s="52"/>
      <c r="OWT739" s="69"/>
      <c r="OWU739" s="69"/>
      <c r="OWV739" s="69"/>
      <c r="OWW739" s="107"/>
      <c r="OWX739" s="2"/>
      <c r="OWY739" s="15"/>
      <c r="OWZ739" s="15"/>
      <c r="OXA739" s="80"/>
      <c r="OXB739" s="52"/>
      <c r="OXC739" s="69"/>
      <c r="OXD739" s="69"/>
      <c r="OXE739" s="69"/>
      <c r="OXF739" s="107"/>
      <c r="OXG739" s="2"/>
      <c r="OXH739" s="15"/>
      <c r="OXI739" s="15"/>
      <c r="OXJ739" s="80"/>
      <c r="OXK739" s="52"/>
      <c r="OXL739" s="69"/>
      <c r="OXM739" s="69"/>
      <c r="OXN739" s="69"/>
      <c r="OXO739" s="107"/>
      <c r="OXP739" s="2"/>
      <c r="OXQ739" s="15"/>
      <c r="OXR739" s="15"/>
      <c r="OXS739" s="80"/>
      <c r="OXT739" s="52"/>
      <c r="OXU739" s="69"/>
      <c r="OXV739" s="69"/>
      <c r="OXW739" s="69"/>
      <c r="OXX739" s="107"/>
      <c r="OXY739" s="2"/>
      <c r="OXZ739" s="15"/>
      <c r="OYA739" s="15"/>
      <c r="OYB739" s="80"/>
      <c r="OYC739" s="52"/>
      <c r="OYD739" s="69"/>
      <c r="OYE739" s="69"/>
      <c r="OYF739" s="69"/>
      <c r="OYG739" s="107"/>
      <c r="OYH739" s="2"/>
      <c r="OYI739" s="15"/>
      <c r="OYJ739" s="15"/>
      <c r="OYK739" s="80"/>
      <c r="OYL739" s="52"/>
      <c r="OYM739" s="69"/>
      <c r="OYN739" s="69"/>
      <c r="OYO739" s="69"/>
      <c r="OYP739" s="107"/>
      <c r="OYQ739" s="2"/>
      <c r="OYR739" s="15"/>
      <c r="OYS739" s="15"/>
      <c r="OYT739" s="80"/>
      <c r="OYU739" s="52"/>
      <c r="OYV739" s="69"/>
      <c r="OYW739" s="69"/>
      <c r="OYX739" s="69"/>
      <c r="OYY739" s="107"/>
      <c r="OYZ739" s="2"/>
      <c r="OZA739" s="15"/>
      <c r="OZB739" s="15"/>
      <c r="OZC739" s="80"/>
      <c r="OZD739" s="52"/>
      <c r="OZE739" s="69"/>
      <c r="OZF739" s="69"/>
      <c r="OZG739" s="69"/>
      <c r="OZH739" s="107"/>
      <c r="OZI739" s="2"/>
      <c r="OZJ739" s="15"/>
      <c r="OZK739" s="15"/>
      <c r="OZL739" s="80"/>
      <c r="OZM739" s="52"/>
      <c r="OZN739" s="69"/>
      <c r="OZO739" s="69"/>
      <c r="OZP739" s="69"/>
      <c r="OZQ739" s="107"/>
      <c r="OZR739" s="2"/>
      <c r="OZS739" s="15"/>
      <c r="OZT739" s="15"/>
      <c r="OZU739" s="80"/>
      <c r="OZV739" s="52"/>
      <c r="OZW739" s="69"/>
      <c r="OZX739" s="69"/>
      <c r="OZY739" s="69"/>
      <c r="OZZ739" s="107"/>
      <c r="PAA739" s="2"/>
      <c r="PAB739" s="15"/>
      <c r="PAC739" s="15"/>
      <c r="PAD739" s="80"/>
      <c r="PAE739" s="52"/>
      <c r="PAF739" s="69"/>
      <c r="PAG739" s="69"/>
      <c r="PAH739" s="69"/>
      <c r="PAI739" s="107"/>
      <c r="PAJ739" s="2"/>
      <c r="PAK739" s="15"/>
      <c r="PAL739" s="15"/>
      <c r="PAM739" s="80"/>
      <c r="PAN739" s="52"/>
      <c r="PAO739" s="69"/>
      <c r="PAP739" s="69"/>
      <c r="PAQ739" s="69"/>
      <c r="PAR739" s="107"/>
      <c r="PAS739" s="2"/>
      <c r="PAT739" s="15"/>
      <c r="PAU739" s="15"/>
      <c r="PAV739" s="80"/>
      <c r="PAW739" s="52"/>
      <c r="PAX739" s="69"/>
      <c r="PAY739" s="69"/>
      <c r="PAZ739" s="69"/>
      <c r="PBA739" s="107"/>
      <c r="PBB739" s="2"/>
      <c r="PBC739" s="15"/>
      <c r="PBD739" s="15"/>
      <c r="PBE739" s="80"/>
      <c r="PBF739" s="52"/>
      <c r="PBG739" s="69"/>
      <c r="PBH739" s="69"/>
      <c r="PBI739" s="69"/>
      <c r="PBJ739" s="107"/>
      <c r="PBK739" s="2"/>
      <c r="PBL739" s="15"/>
      <c r="PBM739" s="15"/>
      <c r="PBN739" s="80"/>
      <c r="PBO739" s="52"/>
      <c r="PBP739" s="69"/>
      <c r="PBQ739" s="69"/>
      <c r="PBR739" s="69"/>
      <c r="PBS739" s="107"/>
      <c r="PBT739" s="2"/>
      <c r="PBU739" s="15"/>
      <c r="PBV739" s="15"/>
      <c r="PBW739" s="80"/>
      <c r="PBX739" s="52"/>
      <c r="PBY739" s="69"/>
      <c r="PBZ739" s="69"/>
      <c r="PCA739" s="69"/>
      <c r="PCB739" s="107"/>
      <c r="PCC739" s="2"/>
      <c r="PCD739" s="15"/>
      <c r="PCE739" s="15"/>
      <c r="PCF739" s="80"/>
      <c r="PCG739" s="52"/>
      <c r="PCH739" s="69"/>
      <c r="PCI739" s="69"/>
      <c r="PCJ739" s="69"/>
      <c r="PCK739" s="107"/>
      <c r="PCL739" s="2"/>
      <c r="PCM739" s="15"/>
      <c r="PCN739" s="15"/>
      <c r="PCO739" s="80"/>
      <c r="PCP739" s="52"/>
      <c r="PCQ739" s="69"/>
      <c r="PCR739" s="69"/>
      <c r="PCS739" s="69"/>
      <c r="PCT739" s="107"/>
      <c r="PCU739" s="2"/>
      <c r="PCV739" s="15"/>
      <c r="PCW739" s="15"/>
      <c r="PCX739" s="80"/>
      <c r="PCY739" s="52"/>
      <c r="PCZ739" s="69"/>
      <c r="PDA739" s="69"/>
      <c r="PDB739" s="69"/>
      <c r="PDC739" s="107"/>
      <c r="PDD739" s="2"/>
      <c r="PDE739" s="15"/>
      <c r="PDF739" s="15"/>
      <c r="PDG739" s="80"/>
      <c r="PDH739" s="52"/>
      <c r="PDI739" s="69"/>
      <c r="PDJ739" s="69"/>
      <c r="PDK739" s="69"/>
      <c r="PDL739" s="107"/>
      <c r="PDM739" s="2"/>
      <c r="PDN739" s="15"/>
      <c r="PDO739" s="15"/>
      <c r="PDP739" s="80"/>
      <c r="PDQ739" s="52"/>
      <c r="PDR739" s="69"/>
      <c r="PDS739" s="69"/>
      <c r="PDT739" s="69"/>
      <c r="PDU739" s="107"/>
      <c r="PDV739" s="2"/>
      <c r="PDW739" s="15"/>
      <c r="PDX739" s="15"/>
      <c r="PDY739" s="80"/>
      <c r="PDZ739" s="52"/>
      <c r="PEA739" s="69"/>
      <c r="PEB739" s="69"/>
      <c r="PEC739" s="69"/>
      <c r="PED739" s="107"/>
      <c r="PEE739" s="2"/>
      <c r="PEF739" s="15"/>
      <c r="PEG739" s="15"/>
      <c r="PEH739" s="80"/>
      <c r="PEI739" s="52"/>
      <c r="PEJ739" s="69"/>
      <c r="PEK739" s="69"/>
      <c r="PEL739" s="69"/>
      <c r="PEM739" s="107"/>
      <c r="PEN739" s="2"/>
      <c r="PEO739" s="15"/>
      <c r="PEP739" s="15"/>
      <c r="PEQ739" s="80"/>
      <c r="PER739" s="52"/>
      <c r="PES739" s="69"/>
      <c r="PET739" s="69"/>
      <c r="PEU739" s="69"/>
      <c r="PEV739" s="107"/>
      <c r="PEW739" s="2"/>
      <c r="PEX739" s="15"/>
      <c r="PEY739" s="15"/>
      <c r="PEZ739" s="80"/>
      <c r="PFA739" s="52"/>
      <c r="PFB739" s="69"/>
      <c r="PFC739" s="69"/>
      <c r="PFD739" s="69"/>
      <c r="PFE739" s="107"/>
      <c r="PFF739" s="2"/>
      <c r="PFG739" s="15"/>
      <c r="PFH739" s="15"/>
      <c r="PFI739" s="80"/>
      <c r="PFJ739" s="52"/>
      <c r="PFK739" s="69"/>
      <c r="PFL739" s="69"/>
      <c r="PFM739" s="69"/>
      <c r="PFN739" s="107"/>
      <c r="PFO739" s="2"/>
      <c r="PFP739" s="15"/>
      <c r="PFQ739" s="15"/>
      <c r="PFR739" s="80"/>
      <c r="PFS739" s="52"/>
      <c r="PFT739" s="69"/>
      <c r="PFU739" s="69"/>
      <c r="PFV739" s="69"/>
      <c r="PFW739" s="107"/>
      <c r="PFX739" s="2"/>
      <c r="PFY739" s="15"/>
      <c r="PFZ739" s="15"/>
      <c r="PGA739" s="80"/>
      <c r="PGB739" s="52"/>
      <c r="PGC739" s="69"/>
      <c r="PGD739" s="69"/>
      <c r="PGE739" s="69"/>
      <c r="PGF739" s="107"/>
      <c r="PGG739" s="2"/>
      <c r="PGH739" s="15"/>
      <c r="PGI739" s="15"/>
      <c r="PGJ739" s="80"/>
      <c r="PGK739" s="52"/>
      <c r="PGL739" s="69"/>
      <c r="PGM739" s="69"/>
      <c r="PGN739" s="69"/>
      <c r="PGO739" s="107"/>
      <c r="PGP739" s="2"/>
      <c r="PGQ739" s="15"/>
      <c r="PGR739" s="15"/>
      <c r="PGS739" s="80"/>
      <c r="PGT739" s="52"/>
      <c r="PGU739" s="69"/>
      <c r="PGV739" s="69"/>
      <c r="PGW739" s="69"/>
      <c r="PGX739" s="107"/>
      <c r="PGY739" s="2"/>
      <c r="PGZ739" s="15"/>
      <c r="PHA739" s="15"/>
      <c r="PHB739" s="80"/>
      <c r="PHC739" s="52"/>
      <c r="PHD739" s="69"/>
      <c r="PHE739" s="69"/>
      <c r="PHF739" s="69"/>
      <c r="PHG739" s="107"/>
      <c r="PHH739" s="2"/>
      <c r="PHI739" s="15"/>
      <c r="PHJ739" s="15"/>
      <c r="PHK739" s="80"/>
      <c r="PHL739" s="52"/>
      <c r="PHM739" s="69"/>
      <c r="PHN739" s="69"/>
      <c r="PHO739" s="69"/>
      <c r="PHP739" s="107"/>
      <c r="PHQ739" s="2"/>
      <c r="PHR739" s="15"/>
      <c r="PHS739" s="15"/>
      <c r="PHT739" s="80"/>
      <c r="PHU739" s="52"/>
      <c r="PHV739" s="69"/>
      <c r="PHW739" s="69"/>
      <c r="PHX739" s="69"/>
      <c r="PHY739" s="107"/>
      <c r="PHZ739" s="2"/>
      <c r="PIA739" s="15"/>
      <c r="PIB739" s="15"/>
      <c r="PIC739" s="80"/>
      <c r="PID739" s="52"/>
      <c r="PIE739" s="69"/>
      <c r="PIF739" s="69"/>
      <c r="PIG739" s="69"/>
      <c r="PIH739" s="107"/>
      <c r="PII739" s="2"/>
      <c r="PIJ739" s="15"/>
      <c r="PIK739" s="15"/>
      <c r="PIL739" s="80"/>
      <c r="PIM739" s="52"/>
      <c r="PIN739" s="69"/>
      <c r="PIO739" s="69"/>
      <c r="PIP739" s="69"/>
      <c r="PIQ739" s="107"/>
      <c r="PIR739" s="2"/>
      <c r="PIS739" s="15"/>
      <c r="PIT739" s="15"/>
      <c r="PIU739" s="80"/>
      <c r="PIV739" s="52"/>
      <c r="PIW739" s="69"/>
      <c r="PIX739" s="69"/>
      <c r="PIY739" s="69"/>
      <c r="PIZ739" s="107"/>
      <c r="PJA739" s="2"/>
      <c r="PJB739" s="15"/>
      <c r="PJC739" s="15"/>
      <c r="PJD739" s="80"/>
      <c r="PJE739" s="52"/>
      <c r="PJF739" s="69"/>
      <c r="PJG739" s="69"/>
      <c r="PJH739" s="69"/>
      <c r="PJI739" s="107"/>
      <c r="PJJ739" s="2"/>
      <c r="PJK739" s="15"/>
      <c r="PJL739" s="15"/>
      <c r="PJM739" s="80"/>
      <c r="PJN739" s="52"/>
      <c r="PJO739" s="69"/>
      <c r="PJP739" s="69"/>
      <c r="PJQ739" s="69"/>
      <c r="PJR739" s="107"/>
      <c r="PJS739" s="2"/>
      <c r="PJT739" s="15"/>
      <c r="PJU739" s="15"/>
      <c r="PJV739" s="80"/>
      <c r="PJW739" s="52"/>
      <c r="PJX739" s="69"/>
      <c r="PJY739" s="69"/>
      <c r="PJZ739" s="69"/>
      <c r="PKA739" s="107"/>
      <c r="PKB739" s="2"/>
      <c r="PKC739" s="15"/>
      <c r="PKD739" s="15"/>
      <c r="PKE739" s="80"/>
      <c r="PKF739" s="52"/>
      <c r="PKG739" s="69"/>
      <c r="PKH739" s="69"/>
      <c r="PKI739" s="69"/>
      <c r="PKJ739" s="107"/>
      <c r="PKK739" s="2"/>
      <c r="PKL739" s="15"/>
      <c r="PKM739" s="15"/>
      <c r="PKN739" s="80"/>
      <c r="PKO739" s="52"/>
      <c r="PKP739" s="69"/>
      <c r="PKQ739" s="69"/>
      <c r="PKR739" s="69"/>
      <c r="PKS739" s="107"/>
      <c r="PKT739" s="2"/>
      <c r="PKU739" s="15"/>
      <c r="PKV739" s="15"/>
      <c r="PKW739" s="80"/>
      <c r="PKX739" s="52"/>
      <c r="PKY739" s="69"/>
      <c r="PKZ739" s="69"/>
      <c r="PLA739" s="69"/>
      <c r="PLB739" s="107"/>
      <c r="PLC739" s="2"/>
      <c r="PLD739" s="15"/>
      <c r="PLE739" s="15"/>
      <c r="PLF739" s="80"/>
      <c r="PLG739" s="52"/>
      <c r="PLH739" s="69"/>
      <c r="PLI739" s="69"/>
      <c r="PLJ739" s="69"/>
      <c r="PLK739" s="107"/>
      <c r="PLL739" s="2"/>
      <c r="PLM739" s="15"/>
      <c r="PLN739" s="15"/>
      <c r="PLO739" s="80"/>
      <c r="PLP739" s="52"/>
      <c r="PLQ739" s="69"/>
      <c r="PLR739" s="69"/>
      <c r="PLS739" s="69"/>
      <c r="PLT739" s="107"/>
      <c r="PLU739" s="2"/>
      <c r="PLV739" s="15"/>
      <c r="PLW739" s="15"/>
      <c r="PLX739" s="80"/>
      <c r="PLY739" s="52"/>
      <c r="PLZ739" s="69"/>
      <c r="PMA739" s="69"/>
      <c r="PMB739" s="69"/>
      <c r="PMC739" s="107"/>
      <c r="PMD739" s="2"/>
      <c r="PME739" s="15"/>
      <c r="PMF739" s="15"/>
      <c r="PMG739" s="80"/>
      <c r="PMH739" s="52"/>
      <c r="PMI739" s="69"/>
      <c r="PMJ739" s="69"/>
      <c r="PMK739" s="69"/>
      <c r="PML739" s="107"/>
      <c r="PMM739" s="2"/>
      <c r="PMN739" s="15"/>
      <c r="PMO739" s="15"/>
      <c r="PMP739" s="80"/>
      <c r="PMQ739" s="52"/>
      <c r="PMR739" s="69"/>
      <c r="PMS739" s="69"/>
      <c r="PMT739" s="69"/>
      <c r="PMU739" s="107"/>
      <c r="PMV739" s="2"/>
      <c r="PMW739" s="15"/>
      <c r="PMX739" s="15"/>
      <c r="PMY739" s="80"/>
      <c r="PMZ739" s="52"/>
      <c r="PNA739" s="69"/>
      <c r="PNB739" s="69"/>
      <c r="PNC739" s="69"/>
      <c r="PND739" s="107"/>
      <c r="PNE739" s="2"/>
      <c r="PNF739" s="15"/>
      <c r="PNG739" s="15"/>
      <c r="PNH739" s="80"/>
      <c r="PNI739" s="52"/>
      <c r="PNJ739" s="69"/>
      <c r="PNK739" s="69"/>
      <c r="PNL739" s="69"/>
      <c r="PNM739" s="107"/>
      <c r="PNN739" s="2"/>
      <c r="PNO739" s="15"/>
      <c r="PNP739" s="15"/>
      <c r="PNQ739" s="80"/>
      <c r="PNR739" s="52"/>
      <c r="PNS739" s="69"/>
      <c r="PNT739" s="69"/>
      <c r="PNU739" s="69"/>
      <c r="PNV739" s="107"/>
      <c r="PNW739" s="2"/>
      <c r="PNX739" s="15"/>
      <c r="PNY739" s="15"/>
      <c r="PNZ739" s="80"/>
      <c r="POA739" s="52"/>
      <c r="POB739" s="69"/>
      <c r="POC739" s="69"/>
      <c r="POD739" s="69"/>
      <c r="POE739" s="107"/>
      <c r="POF739" s="2"/>
      <c r="POG739" s="15"/>
      <c r="POH739" s="15"/>
      <c r="POI739" s="80"/>
      <c r="POJ739" s="52"/>
      <c r="POK739" s="69"/>
      <c r="POL739" s="69"/>
      <c r="POM739" s="69"/>
      <c r="PON739" s="107"/>
      <c r="POO739" s="2"/>
      <c r="POP739" s="15"/>
      <c r="POQ739" s="15"/>
      <c r="POR739" s="80"/>
      <c r="POS739" s="52"/>
      <c r="POT739" s="69"/>
      <c r="POU739" s="69"/>
      <c r="POV739" s="69"/>
      <c r="POW739" s="107"/>
      <c r="POX739" s="2"/>
      <c r="POY739" s="15"/>
      <c r="POZ739" s="15"/>
      <c r="PPA739" s="80"/>
      <c r="PPB739" s="52"/>
      <c r="PPC739" s="69"/>
      <c r="PPD739" s="69"/>
      <c r="PPE739" s="69"/>
      <c r="PPF739" s="107"/>
      <c r="PPG739" s="2"/>
      <c r="PPH739" s="15"/>
      <c r="PPI739" s="15"/>
      <c r="PPJ739" s="80"/>
      <c r="PPK739" s="52"/>
      <c r="PPL739" s="69"/>
      <c r="PPM739" s="69"/>
      <c r="PPN739" s="69"/>
      <c r="PPO739" s="107"/>
      <c r="PPP739" s="2"/>
      <c r="PPQ739" s="15"/>
      <c r="PPR739" s="15"/>
      <c r="PPS739" s="80"/>
      <c r="PPT739" s="52"/>
      <c r="PPU739" s="69"/>
      <c r="PPV739" s="69"/>
      <c r="PPW739" s="69"/>
      <c r="PPX739" s="107"/>
      <c r="PPY739" s="2"/>
      <c r="PPZ739" s="15"/>
      <c r="PQA739" s="15"/>
      <c r="PQB739" s="80"/>
      <c r="PQC739" s="52"/>
      <c r="PQD739" s="69"/>
      <c r="PQE739" s="69"/>
      <c r="PQF739" s="69"/>
      <c r="PQG739" s="107"/>
      <c r="PQH739" s="2"/>
      <c r="PQI739" s="15"/>
      <c r="PQJ739" s="15"/>
      <c r="PQK739" s="80"/>
      <c r="PQL739" s="52"/>
      <c r="PQM739" s="69"/>
      <c r="PQN739" s="69"/>
      <c r="PQO739" s="69"/>
      <c r="PQP739" s="107"/>
      <c r="PQQ739" s="2"/>
      <c r="PQR739" s="15"/>
      <c r="PQS739" s="15"/>
      <c r="PQT739" s="80"/>
      <c r="PQU739" s="52"/>
      <c r="PQV739" s="69"/>
      <c r="PQW739" s="69"/>
      <c r="PQX739" s="69"/>
      <c r="PQY739" s="107"/>
      <c r="PQZ739" s="2"/>
      <c r="PRA739" s="15"/>
      <c r="PRB739" s="15"/>
      <c r="PRC739" s="80"/>
      <c r="PRD739" s="52"/>
      <c r="PRE739" s="69"/>
      <c r="PRF739" s="69"/>
      <c r="PRG739" s="69"/>
      <c r="PRH739" s="107"/>
      <c r="PRI739" s="2"/>
      <c r="PRJ739" s="15"/>
      <c r="PRK739" s="15"/>
      <c r="PRL739" s="80"/>
      <c r="PRM739" s="52"/>
      <c r="PRN739" s="69"/>
      <c r="PRO739" s="69"/>
      <c r="PRP739" s="69"/>
      <c r="PRQ739" s="107"/>
      <c r="PRR739" s="2"/>
      <c r="PRS739" s="15"/>
      <c r="PRT739" s="15"/>
      <c r="PRU739" s="80"/>
      <c r="PRV739" s="52"/>
      <c r="PRW739" s="69"/>
      <c r="PRX739" s="69"/>
      <c r="PRY739" s="69"/>
      <c r="PRZ739" s="107"/>
      <c r="PSA739" s="2"/>
      <c r="PSB739" s="15"/>
      <c r="PSC739" s="15"/>
      <c r="PSD739" s="80"/>
      <c r="PSE739" s="52"/>
      <c r="PSF739" s="69"/>
      <c r="PSG739" s="69"/>
      <c r="PSH739" s="69"/>
      <c r="PSI739" s="107"/>
      <c r="PSJ739" s="2"/>
      <c r="PSK739" s="15"/>
      <c r="PSL739" s="15"/>
      <c r="PSM739" s="80"/>
      <c r="PSN739" s="52"/>
      <c r="PSO739" s="69"/>
      <c r="PSP739" s="69"/>
      <c r="PSQ739" s="69"/>
      <c r="PSR739" s="107"/>
      <c r="PSS739" s="2"/>
      <c r="PST739" s="15"/>
      <c r="PSU739" s="15"/>
      <c r="PSV739" s="80"/>
      <c r="PSW739" s="52"/>
      <c r="PSX739" s="69"/>
      <c r="PSY739" s="69"/>
      <c r="PSZ739" s="69"/>
      <c r="PTA739" s="107"/>
      <c r="PTB739" s="2"/>
      <c r="PTC739" s="15"/>
      <c r="PTD739" s="15"/>
      <c r="PTE739" s="80"/>
      <c r="PTF739" s="52"/>
      <c r="PTG739" s="69"/>
      <c r="PTH739" s="69"/>
      <c r="PTI739" s="69"/>
      <c r="PTJ739" s="107"/>
      <c r="PTK739" s="2"/>
      <c r="PTL739" s="15"/>
      <c r="PTM739" s="15"/>
      <c r="PTN739" s="80"/>
      <c r="PTO739" s="52"/>
      <c r="PTP739" s="69"/>
      <c r="PTQ739" s="69"/>
      <c r="PTR739" s="69"/>
      <c r="PTS739" s="107"/>
      <c r="PTT739" s="2"/>
      <c r="PTU739" s="15"/>
      <c r="PTV739" s="15"/>
      <c r="PTW739" s="80"/>
      <c r="PTX739" s="52"/>
      <c r="PTY739" s="69"/>
      <c r="PTZ739" s="69"/>
      <c r="PUA739" s="69"/>
      <c r="PUB739" s="107"/>
      <c r="PUC739" s="2"/>
      <c r="PUD739" s="15"/>
      <c r="PUE739" s="15"/>
      <c r="PUF739" s="80"/>
      <c r="PUG739" s="52"/>
      <c r="PUH739" s="69"/>
      <c r="PUI739" s="69"/>
      <c r="PUJ739" s="69"/>
      <c r="PUK739" s="107"/>
      <c r="PUL739" s="2"/>
      <c r="PUM739" s="15"/>
      <c r="PUN739" s="15"/>
      <c r="PUO739" s="80"/>
      <c r="PUP739" s="52"/>
      <c r="PUQ739" s="69"/>
      <c r="PUR739" s="69"/>
      <c r="PUS739" s="69"/>
      <c r="PUT739" s="107"/>
      <c r="PUU739" s="2"/>
      <c r="PUV739" s="15"/>
      <c r="PUW739" s="15"/>
      <c r="PUX739" s="80"/>
      <c r="PUY739" s="52"/>
      <c r="PUZ739" s="69"/>
      <c r="PVA739" s="69"/>
      <c r="PVB739" s="69"/>
      <c r="PVC739" s="107"/>
      <c r="PVD739" s="2"/>
      <c r="PVE739" s="15"/>
      <c r="PVF739" s="15"/>
      <c r="PVG739" s="80"/>
      <c r="PVH739" s="52"/>
      <c r="PVI739" s="69"/>
      <c r="PVJ739" s="69"/>
      <c r="PVK739" s="69"/>
      <c r="PVL739" s="107"/>
      <c r="PVM739" s="2"/>
      <c r="PVN739" s="15"/>
      <c r="PVO739" s="15"/>
      <c r="PVP739" s="80"/>
      <c r="PVQ739" s="52"/>
      <c r="PVR739" s="69"/>
      <c r="PVS739" s="69"/>
      <c r="PVT739" s="69"/>
      <c r="PVU739" s="107"/>
      <c r="PVV739" s="2"/>
      <c r="PVW739" s="15"/>
      <c r="PVX739" s="15"/>
      <c r="PVY739" s="80"/>
      <c r="PVZ739" s="52"/>
      <c r="PWA739" s="69"/>
      <c r="PWB739" s="69"/>
      <c r="PWC739" s="69"/>
      <c r="PWD739" s="107"/>
      <c r="PWE739" s="2"/>
      <c r="PWF739" s="15"/>
      <c r="PWG739" s="15"/>
      <c r="PWH739" s="80"/>
      <c r="PWI739" s="52"/>
      <c r="PWJ739" s="69"/>
      <c r="PWK739" s="69"/>
      <c r="PWL739" s="69"/>
      <c r="PWM739" s="107"/>
      <c r="PWN739" s="2"/>
      <c r="PWO739" s="15"/>
      <c r="PWP739" s="15"/>
      <c r="PWQ739" s="80"/>
      <c r="PWR739" s="52"/>
      <c r="PWS739" s="69"/>
      <c r="PWT739" s="69"/>
      <c r="PWU739" s="69"/>
      <c r="PWV739" s="107"/>
      <c r="PWW739" s="2"/>
      <c r="PWX739" s="15"/>
      <c r="PWY739" s="15"/>
      <c r="PWZ739" s="80"/>
      <c r="PXA739" s="52"/>
      <c r="PXB739" s="69"/>
      <c r="PXC739" s="69"/>
      <c r="PXD739" s="69"/>
      <c r="PXE739" s="107"/>
      <c r="PXF739" s="2"/>
      <c r="PXG739" s="15"/>
      <c r="PXH739" s="15"/>
      <c r="PXI739" s="80"/>
      <c r="PXJ739" s="52"/>
      <c r="PXK739" s="69"/>
      <c r="PXL739" s="69"/>
      <c r="PXM739" s="69"/>
      <c r="PXN739" s="107"/>
      <c r="PXO739" s="2"/>
      <c r="PXP739" s="15"/>
      <c r="PXQ739" s="15"/>
      <c r="PXR739" s="80"/>
      <c r="PXS739" s="52"/>
      <c r="PXT739" s="69"/>
      <c r="PXU739" s="69"/>
      <c r="PXV739" s="69"/>
      <c r="PXW739" s="107"/>
      <c r="PXX739" s="2"/>
      <c r="PXY739" s="15"/>
      <c r="PXZ739" s="15"/>
      <c r="PYA739" s="80"/>
      <c r="PYB739" s="52"/>
      <c r="PYC739" s="69"/>
      <c r="PYD739" s="69"/>
      <c r="PYE739" s="69"/>
      <c r="PYF739" s="107"/>
      <c r="PYG739" s="2"/>
      <c r="PYH739" s="15"/>
      <c r="PYI739" s="15"/>
      <c r="PYJ739" s="80"/>
      <c r="PYK739" s="52"/>
      <c r="PYL739" s="69"/>
      <c r="PYM739" s="69"/>
      <c r="PYN739" s="69"/>
      <c r="PYO739" s="107"/>
      <c r="PYP739" s="2"/>
      <c r="PYQ739" s="15"/>
      <c r="PYR739" s="15"/>
      <c r="PYS739" s="80"/>
      <c r="PYT739" s="52"/>
      <c r="PYU739" s="69"/>
      <c r="PYV739" s="69"/>
      <c r="PYW739" s="69"/>
      <c r="PYX739" s="107"/>
      <c r="PYY739" s="2"/>
      <c r="PYZ739" s="15"/>
      <c r="PZA739" s="15"/>
      <c r="PZB739" s="80"/>
      <c r="PZC739" s="52"/>
      <c r="PZD739" s="69"/>
      <c r="PZE739" s="69"/>
      <c r="PZF739" s="69"/>
      <c r="PZG739" s="107"/>
      <c r="PZH739" s="2"/>
      <c r="PZI739" s="15"/>
      <c r="PZJ739" s="15"/>
      <c r="PZK739" s="80"/>
      <c r="PZL739" s="52"/>
      <c r="PZM739" s="69"/>
      <c r="PZN739" s="69"/>
      <c r="PZO739" s="69"/>
      <c r="PZP739" s="107"/>
      <c r="PZQ739" s="2"/>
      <c r="PZR739" s="15"/>
      <c r="PZS739" s="15"/>
      <c r="PZT739" s="80"/>
      <c r="PZU739" s="52"/>
      <c r="PZV739" s="69"/>
      <c r="PZW739" s="69"/>
      <c r="PZX739" s="69"/>
      <c r="PZY739" s="107"/>
      <c r="PZZ739" s="2"/>
      <c r="QAA739" s="15"/>
      <c r="QAB739" s="15"/>
      <c r="QAC739" s="80"/>
      <c r="QAD739" s="52"/>
      <c r="QAE739" s="69"/>
      <c r="QAF739" s="69"/>
      <c r="QAG739" s="69"/>
      <c r="QAH739" s="107"/>
      <c r="QAI739" s="2"/>
      <c r="QAJ739" s="15"/>
      <c r="QAK739" s="15"/>
      <c r="QAL739" s="80"/>
      <c r="QAM739" s="52"/>
      <c r="QAN739" s="69"/>
      <c r="QAO739" s="69"/>
      <c r="QAP739" s="69"/>
      <c r="QAQ739" s="107"/>
      <c r="QAR739" s="2"/>
      <c r="QAS739" s="15"/>
      <c r="QAT739" s="15"/>
      <c r="QAU739" s="80"/>
      <c r="QAV739" s="52"/>
      <c r="QAW739" s="69"/>
      <c r="QAX739" s="69"/>
      <c r="QAY739" s="69"/>
      <c r="QAZ739" s="107"/>
      <c r="QBA739" s="2"/>
      <c r="QBB739" s="15"/>
      <c r="QBC739" s="15"/>
      <c r="QBD739" s="80"/>
      <c r="QBE739" s="52"/>
      <c r="QBF739" s="69"/>
      <c r="QBG739" s="69"/>
      <c r="QBH739" s="69"/>
      <c r="QBI739" s="107"/>
      <c r="QBJ739" s="2"/>
      <c r="QBK739" s="15"/>
      <c r="QBL739" s="15"/>
      <c r="QBM739" s="80"/>
      <c r="QBN739" s="52"/>
      <c r="QBO739" s="69"/>
      <c r="QBP739" s="69"/>
      <c r="QBQ739" s="69"/>
      <c r="QBR739" s="107"/>
      <c r="QBS739" s="2"/>
      <c r="QBT739" s="15"/>
      <c r="QBU739" s="15"/>
      <c r="QBV739" s="80"/>
      <c r="QBW739" s="52"/>
      <c r="QBX739" s="69"/>
      <c r="QBY739" s="69"/>
      <c r="QBZ739" s="69"/>
      <c r="QCA739" s="107"/>
      <c r="QCB739" s="2"/>
      <c r="QCC739" s="15"/>
      <c r="QCD739" s="15"/>
      <c r="QCE739" s="80"/>
      <c r="QCF739" s="52"/>
      <c r="QCG739" s="69"/>
      <c r="QCH739" s="69"/>
      <c r="QCI739" s="69"/>
      <c r="QCJ739" s="107"/>
      <c r="QCK739" s="2"/>
      <c r="QCL739" s="15"/>
      <c r="QCM739" s="15"/>
      <c r="QCN739" s="80"/>
      <c r="QCO739" s="52"/>
      <c r="QCP739" s="69"/>
      <c r="QCQ739" s="69"/>
      <c r="QCR739" s="69"/>
      <c r="QCS739" s="107"/>
      <c r="QCT739" s="2"/>
      <c r="QCU739" s="15"/>
      <c r="QCV739" s="15"/>
      <c r="QCW739" s="80"/>
      <c r="QCX739" s="52"/>
      <c r="QCY739" s="69"/>
      <c r="QCZ739" s="69"/>
      <c r="QDA739" s="69"/>
      <c r="QDB739" s="107"/>
      <c r="QDC739" s="2"/>
      <c r="QDD739" s="15"/>
      <c r="QDE739" s="15"/>
      <c r="QDF739" s="80"/>
      <c r="QDG739" s="52"/>
      <c r="QDH739" s="69"/>
      <c r="QDI739" s="69"/>
      <c r="QDJ739" s="69"/>
      <c r="QDK739" s="107"/>
      <c r="QDL739" s="2"/>
      <c r="QDM739" s="15"/>
      <c r="QDN739" s="15"/>
      <c r="QDO739" s="80"/>
      <c r="QDP739" s="52"/>
      <c r="QDQ739" s="69"/>
      <c r="QDR739" s="69"/>
      <c r="QDS739" s="69"/>
      <c r="QDT739" s="107"/>
      <c r="QDU739" s="2"/>
      <c r="QDV739" s="15"/>
      <c r="QDW739" s="15"/>
      <c r="QDX739" s="80"/>
      <c r="QDY739" s="52"/>
      <c r="QDZ739" s="69"/>
      <c r="QEA739" s="69"/>
      <c r="QEB739" s="69"/>
      <c r="QEC739" s="107"/>
      <c r="QED739" s="2"/>
      <c r="QEE739" s="15"/>
      <c r="QEF739" s="15"/>
      <c r="QEG739" s="80"/>
      <c r="QEH739" s="52"/>
      <c r="QEI739" s="69"/>
      <c r="QEJ739" s="69"/>
      <c r="QEK739" s="69"/>
      <c r="QEL739" s="107"/>
      <c r="QEM739" s="2"/>
      <c r="QEN739" s="15"/>
      <c r="QEO739" s="15"/>
      <c r="QEP739" s="80"/>
      <c r="QEQ739" s="52"/>
      <c r="QER739" s="69"/>
      <c r="QES739" s="69"/>
      <c r="QET739" s="69"/>
      <c r="QEU739" s="107"/>
      <c r="QEV739" s="2"/>
      <c r="QEW739" s="15"/>
      <c r="QEX739" s="15"/>
      <c r="QEY739" s="80"/>
      <c r="QEZ739" s="52"/>
      <c r="QFA739" s="69"/>
      <c r="QFB739" s="69"/>
      <c r="QFC739" s="69"/>
      <c r="QFD739" s="107"/>
      <c r="QFE739" s="2"/>
      <c r="QFF739" s="15"/>
      <c r="QFG739" s="15"/>
      <c r="QFH739" s="80"/>
      <c r="QFI739" s="52"/>
      <c r="QFJ739" s="69"/>
      <c r="QFK739" s="69"/>
      <c r="QFL739" s="69"/>
      <c r="QFM739" s="107"/>
      <c r="QFN739" s="2"/>
      <c r="QFO739" s="15"/>
      <c r="QFP739" s="15"/>
      <c r="QFQ739" s="80"/>
      <c r="QFR739" s="52"/>
      <c r="QFS739" s="69"/>
      <c r="QFT739" s="69"/>
      <c r="QFU739" s="69"/>
      <c r="QFV739" s="107"/>
      <c r="QFW739" s="2"/>
      <c r="QFX739" s="15"/>
      <c r="QFY739" s="15"/>
      <c r="QFZ739" s="80"/>
      <c r="QGA739" s="52"/>
      <c r="QGB739" s="69"/>
      <c r="QGC739" s="69"/>
      <c r="QGD739" s="69"/>
      <c r="QGE739" s="107"/>
      <c r="QGF739" s="2"/>
      <c r="QGG739" s="15"/>
      <c r="QGH739" s="15"/>
      <c r="QGI739" s="80"/>
      <c r="QGJ739" s="52"/>
      <c r="QGK739" s="69"/>
      <c r="QGL739" s="69"/>
      <c r="QGM739" s="69"/>
      <c r="QGN739" s="107"/>
      <c r="QGO739" s="2"/>
      <c r="QGP739" s="15"/>
      <c r="QGQ739" s="15"/>
      <c r="QGR739" s="80"/>
      <c r="QGS739" s="52"/>
      <c r="QGT739" s="69"/>
      <c r="QGU739" s="69"/>
      <c r="QGV739" s="69"/>
      <c r="QGW739" s="107"/>
      <c r="QGX739" s="2"/>
      <c r="QGY739" s="15"/>
      <c r="QGZ739" s="15"/>
      <c r="QHA739" s="80"/>
      <c r="QHB739" s="52"/>
      <c r="QHC739" s="69"/>
      <c r="QHD739" s="69"/>
      <c r="QHE739" s="69"/>
      <c r="QHF739" s="107"/>
      <c r="QHG739" s="2"/>
      <c r="QHH739" s="15"/>
      <c r="QHI739" s="15"/>
      <c r="QHJ739" s="80"/>
      <c r="QHK739" s="52"/>
      <c r="QHL739" s="69"/>
      <c r="QHM739" s="69"/>
      <c r="QHN739" s="69"/>
      <c r="QHO739" s="107"/>
      <c r="QHP739" s="2"/>
      <c r="QHQ739" s="15"/>
      <c r="QHR739" s="15"/>
      <c r="QHS739" s="80"/>
      <c r="QHT739" s="52"/>
      <c r="QHU739" s="69"/>
      <c r="QHV739" s="69"/>
      <c r="QHW739" s="69"/>
      <c r="QHX739" s="107"/>
      <c r="QHY739" s="2"/>
      <c r="QHZ739" s="15"/>
      <c r="QIA739" s="15"/>
      <c r="QIB739" s="80"/>
      <c r="QIC739" s="52"/>
      <c r="QID739" s="69"/>
      <c r="QIE739" s="69"/>
      <c r="QIF739" s="69"/>
      <c r="QIG739" s="107"/>
      <c r="QIH739" s="2"/>
      <c r="QII739" s="15"/>
      <c r="QIJ739" s="15"/>
      <c r="QIK739" s="80"/>
      <c r="QIL739" s="52"/>
      <c r="QIM739" s="69"/>
      <c r="QIN739" s="69"/>
      <c r="QIO739" s="69"/>
      <c r="QIP739" s="107"/>
      <c r="QIQ739" s="2"/>
      <c r="QIR739" s="15"/>
      <c r="QIS739" s="15"/>
      <c r="QIT739" s="80"/>
      <c r="QIU739" s="52"/>
      <c r="QIV739" s="69"/>
      <c r="QIW739" s="69"/>
      <c r="QIX739" s="69"/>
      <c r="QIY739" s="107"/>
      <c r="QIZ739" s="2"/>
      <c r="QJA739" s="15"/>
      <c r="QJB739" s="15"/>
      <c r="QJC739" s="80"/>
      <c r="QJD739" s="52"/>
      <c r="QJE739" s="69"/>
      <c r="QJF739" s="69"/>
      <c r="QJG739" s="69"/>
      <c r="QJH739" s="107"/>
      <c r="QJI739" s="2"/>
      <c r="QJJ739" s="15"/>
      <c r="QJK739" s="15"/>
      <c r="QJL739" s="80"/>
      <c r="QJM739" s="52"/>
      <c r="QJN739" s="69"/>
      <c r="QJO739" s="69"/>
      <c r="QJP739" s="69"/>
      <c r="QJQ739" s="107"/>
      <c r="QJR739" s="2"/>
      <c r="QJS739" s="15"/>
      <c r="QJT739" s="15"/>
      <c r="QJU739" s="80"/>
      <c r="QJV739" s="52"/>
      <c r="QJW739" s="69"/>
      <c r="QJX739" s="69"/>
      <c r="QJY739" s="69"/>
      <c r="QJZ739" s="107"/>
      <c r="QKA739" s="2"/>
      <c r="QKB739" s="15"/>
      <c r="QKC739" s="15"/>
      <c r="QKD739" s="80"/>
      <c r="QKE739" s="52"/>
      <c r="QKF739" s="69"/>
      <c r="QKG739" s="69"/>
      <c r="QKH739" s="69"/>
      <c r="QKI739" s="107"/>
      <c r="QKJ739" s="2"/>
      <c r="QKK739" s="15"/>
      <c r="QKL739" s="15"/>
      <c r="QKM739" s="80"/>
      <c r="QKN739" s="52"/>
      <c r="QKO739" s="69"/>
      <c r="QKP739" s="69"/>
      <c r="QKQ739" s="69"/>
      <c r="QKR739" s="107"/>
      <c r="QKS739" s="2"/>
      <c r="QKT739" s="15"/>
      <c r="QKU739" s="15"/>
      <c r="QKV739" s="80"/>
      <c r="QKW739" s="52"/>
      <c r="QKX739" s="69"/>
      <c r="QKY739" s="69"/>
      <c r="QKZ739" s="69"/>
      <c r="QLA739" s="107"/>
      <c r="QLB739" s="2"/>
      <c r="QLC739" s="15"/>
      <c r="QLD739" s="15"/>
      <c r="QLE739" s="80"/>
      <c r="QLF739" s="52"/>
      <c r="QLG739" s="69"/>
      <c r="QLH739" s="69"/>
      <c r="QLI739" s="69"/>
      <c r="QLJ739" s="107"/>
      <c r="QLK739" s="2"/>
      <c r="QLL739" s="15"/>
      <c r="QLM739" s="15"/>
      <c r="QLN739" s="80"/>
      <c r="QLO739" s="52"/>
      <c r="QLP739" s="69"/>
      <c r="QLQ739" s="69"/>
      <c r="QLR739" s="69"/>
      <c r="QLS739" s="107"/>
      <c r="QLT739" s="2"/>
      <c r="QLU739" s="15"/>
      <c r="QLV739" s="15"/>
      <c r="QLW739" s="80"/>
      <c r="QLX739" s="52"/>
      <c r="QLY739" s="69"/>
      <c r="QLZ739" s="69"/>
      <c r="QMA739" s="69"/>
      <c r="QMB739" s="107"/>
      <c r="QMC739" s="2"/>
      <c r="QMD739" s="15"/>
      <c r="QME739" s="15"/>
      <c r="QMF739" s="80"/>
      <c r="QMG739" s="52"/>
      <c r="QMH739" s="69"/>
      <c r="QMI739" s="69"/>
      <c r="QMJ739" s="69"/>
      <c r="QMK739" s="107"/>
      <c r="QML739" s="2"/>
      <c r="QMM739" s="15"/>
      <c r="QMN739" s="15"/>
      <c r="QMO739" s="80"/>
      <c r="QMP739" s="52"/>
      <c r="QMQ739" s="69"/>
      <c r="QMR739" s="69"/>
      <c r="QMS739" s="69"/>
      <c r="QMT739" s="107"/>
      <c r="QMU739" s="2"/>
      <c r="QMV739" s="15"/>
      <c r="QMW739" s="15"/>
      <c r="QMX739" s="80"/>
      <c r="QMY739" s="52"/>
      <c r="QMZ739" s="69"/>
      <c r="QNA739" s="69"/>
      <c r="QNB739" s="69"/>
      <c r="QNC739" s="107"/>
      <c r="QND739" s="2"/>
      <c r="QNE739" s="15"/>
      <c r="QNF739" s="15"/>
      <c r="QNG739" s="80"/>
      <c r="QNH739" s="52"/>
      <c r="QNI739" s="69"/>
      <c r="QNJ739" s="69"/>
      <c r="QNK739" s="69"/>
      <c r="QNL739" s="107"/>
      <c r="QNM739" s="2"/>
      <c r="QNN739" s="15"/>
      <c r="QNO739" s="15"/>
      <c r="QNP739" s="80"/>
      <c r="QNQ739" s="52"/>
      <c r="QNR739" s="69"/>
      <c r="QNS739" s="69"/>
      <c r="QNT739" s="69"/>
      <c r="QNU739" s="107"/>
      <c r="QNV739" s="2"/>
      <c r="QNW739" s="15"/>
      <c r="QNX739" s="15"/>
      <c r="QNY739" s="80"/>
      <c r="QNZ739" s="52"/>
      <c r="QOA739" s="69"/>
      <c r="QOB739" s="69"/>
      <c r="QOC739" s="69"/>
      <c r="QOD739" s="107"/>
      <c r="QOE739" s="2"/>
      <c r="QOF739" s="15"/>
      <c r="QOG739" s="15"/>
      <c r="QOH739" s="80"/>
      <c r="QOI739" s="52"/>
      <c r="QOJ739" s="69"/>
      <c r="QOK739" s="69"/>
      <c r="QOL739" s="69"/>
      <c r="QOM739" s="107"/>
      <c r="QON739" s="2"/>
      <c r="QOO739" s="15"/>
      <c r="QOP739" s="15"/>
      <c r="QOQ739" s="80"/>
      <c r="QOR739" s="52"/>
      <c r="QOS739" s="69"/>
      <c r="QOT739" s="69"/>
      <c r="QOU739" s="69"/>
      <c r="QOV739" s="107"/>
      <c r="QOW739" s="2"/>
      <c r="QOX739" s="15"/>
      <c r="QOY739" s="15"/>
      <c r="QOZ739" s="80"/>
      <c r="QPA739" s="52"/>
      <c r="QPB739" s="69"/>
      <c r="QPC739" s="69"/>
      <c r="QPD739" s="69"/>
      <c r="QPE739" s="107"/>
      <c r="QPF739" s="2"/>
      <c r="QPG739" s="15"/>
      <c r="QPH739" s="15"/>
      <c r="QPI739" s="80"/>
      <c r="QPJ739" s="52"/>
      <c r="QPK739" s="69"/>
      <c r="QPL739" s="69"/>
      <c r="QPM739" s="69"/>
      <c r="QPN739" s="107"/>
      <c r="QPO739" s="2"/>
      <c r="QPP739" s="15"/>
      <c r="QPQ739" s="15"/>
      <c r="QPR739" s="80"/>
      <c r="QPS739" s="52"/>
      <c r="QPT739" s="69"/>
      <c r="QPU739" s="69"/>
      <c r="QPV739" s="69"/>
      <c r="QPW739" s="107"/>
      <c r="QPX739" s="2"/>
      <c r="QPY739" s="15"/>
      <c r="QPZ739" s="15"/>
      <c r="QQA739" s="80"/>
      <c r="QQB739" s="52"/>
      <c r="QQC739" s="69"/>
      <c r="QQD739" s="69"/>
      <c r="QQE739" s="69"/>
      <c r="QQF739" s="107"/>
      <c r="QQG739" s="2"/>
      <c r="QQH739" s="15"/>
      <c r="QQI739" s="15"/>
      <c r="QQJ739" s="80"/>
      <c r="QQK739" s="52"/>
      <c r="QQL739" s="69"/>
      <c r="QQM739" s="69"/>
      <c r="QQN739" s="69"/>
      <c r="QQO739" s="107"/>
      <c r="QQP739" s="2"/>
      <c r="QQQ739" s="15"/>
      <c r="QQR739" s="15"/>
      <c r="QQS739" s="80"/>
      <c r="QQT739" s="52"/>
      <c r="QQU739" s="69"/>
      <c r="QQV739" s="69"/>
      <c r="QQW739" s="69"/>
      <c r="QQX739" s="107"/>
      <c r="QQY739" s="2"/>
      <c r="QQZ739" s="15"/>
      <c r="QRA739" s="15"/>
      <c r="QRB739" s="80"/>
      <c r="QRC739" s="52"/>
      <c r="QRD739" s="69"/>
      <c r="QRE739" s="69"/>
      <c r="QRF739" s="69"/>
      <c r="QRG739" s="107"/>
      <c r="QRH739" s="2"/>
      <c r="QRI739" s="15"/>
      <c r="QRJ739" s="15"/>
      <c r="QRK739" s="80"/>
      <c r="QRL739" s="52"/>
      <c r="QRM739" s="69"/>
      <c r="QRN739" s="69"/>
      <c r="QRO739" s="69"/>
      <c r="QRP739" s="107"/>
      <c r="QRQ739" s="2"/>
      <c r="QRR739" s="15"/>
      <c r="QRS739" s="15"/>
      <c r="QRT739" s="80"/>
      <c r="QRU739" s="52"/>
      <c r="QRV739" s="69"/>
      <c r="QRW739" s="69"/>
      <c r="QRX739" s="69"/>
      <c r="QRY739" s="107"/>
      <c r="QRZ739" s="2"/>
      <c r="QSA739" s="15"/>
      <c r="QSB739" s="15"/>
      <c r="QSC739" s="80"/>
      <c r="QSD739" s="52"/>
      <c r="QSE739" s="69"/>
      <c r="QSF739" s="69"/>
      <c r="QSG739" s="69"/>
      <c r="QSH739" s="107"/>
      <c r="QSI739" s="2"/>
      <c r="QSJ739" s="15"/>
      <c r="QSK739" s="15"/>
      <c r="QSL739" s="80"/>
      <c r="QSM739" s="52"/>
      <c r="QSN739" s="69"/>
      <c r="QSO739" s="69"/>
      <c r="QSP739" s="69"/>
      <c r="QSQ739" s="107"/>
      <c r="QSR739" s="2"/>
      <c r="QSS739" s="15"/>
      <c r="QST739" s="15"/>
      <c r="QSU739" s="80"/>
      <c r="QSV739" s="52"/>
      <c r="QSW739" s="69"/>
      <c r="QSX739" s="69"/>
      <c r="QSY739" s="69"/>
      <c r="QSZ739" s="107"/>
      <c r="QTA739" s="2"/>
      <c r="QTB739" s="15"/>
      <c r="QTC739" s="15"/>
      <c r="QTD739" s="80"/>
      <c r="QTE739" s="52"/>
      <c r="QTF739" s="69"/>
      <c r="QTG739" s="69"/>
      <c r="QTH739" s="69"/>
      <c r="QTI739" s="107"/>
      <c r="QTJ739" s="2"/>
      <c r="QTK739" s="15"/>
      <c r="QTL739" s="15"/>
      <c r="QTM739" s="80"/>
      <c r="QTN739" s="52"/>
      <c r="QTO739" s="69"/>
      <c r="QTP739" s="69"/>
      <c r="QTQ739" s="69"/>
      <c r="QTR739" s="107"/>
      <c r="QTS739" s="2"/>
      <c r="QTT739" s="15"/>
      <c r="QTU739" s="15"/>
      <c r="QTV739" s="80"/>
      <c r="QTW739" s="52"/>
      <c r="QTX739" s="69"/>
      <c r="QTY739" s="69"/>
      <c r="QTZ739" s="69"/>
      <c r="QUA739" s="107"/>
      <c r="QUB739" s="2"/>
      <c r="QUC739" s="15"/>
      <c r="QUD739" s="15"/>
      <c r="QUE739" s="80"/>
      <c r="QUF739" s="52"/>
      <c r="QUG739" s="69"/>
      <c r="QUH739" s="69"/>
      <c r="QUI739" s="69"/>
      <c r="QUJ739" s="107"/>
      <c r="QUK739" s="2"/>
      <c r="QUL739" s="15"/>
      <c r="QUM739" s="15"/>
      <c r="QUN739" s="80"/>
      <c r="QUO739" s="52"/>
      <c r="QUP739" s="69"/>
      <c r="QUQ739" s="69"/>
      <c r="QUR739" s="69"/>
      <c r="QUS739" s="107"/>
      <c r="QUT739" s="2"/>
      <c r="QUU739" s="15"/>
      <c r="QUV739" s="15"/>
      <c r="QUW739" s="80"/>
      <c r="QUX739" s="52"/>
      <c r="QUY739" s="69"/>
      <c r="QUZ739" s="69"/>
      <c r="QVA739" s="69"/>
      <c r="QVB739" s="107"/>
      <c r="QVC739" s="2"/>
      <c r="QVD739" s="15"/>
      <c r="QVE739" s="15"/>
      <c r="QVF739" s="80"/>
      <c r="QVG739" s="52"/>
      <c r="QVH739" s="69"/>
      <c r="QVI739" s="69"/>
      <c r="QVJ739" s="69"/>
      <c r="QVK739" s="107"/>
      <c r="QVL739" s="2"/>
      <c r="QVM739" s="15"/>
      <c r="QVN739" s="15"/>
      <c r="QVO739" s="80"/>
      <c r="QVP739" s="52"/>
      <c r="QVQ739" s="69"/>
      <c r="QVR739" s="69"/>
      <c r="QVS739" s="69"/>
      <c r="QVT739" s="107"/>
      <c r="QVU739" s="2"/>
      <c r="QVV739" s="15"/>
      <c r="QVW739" s="15"/>
      <c r="QVX739" s="80"/>
      <c r="QVY739" s="52"/>
      <c r="QVZ739" s="69"/>
      <c r="QWA739" s="69"/>
      <c r="QWB739" s="69"/>
      <c r="QWC739" s="107"/>
      <c r="QWD739" s="2"/>
      <c r="QWE739" s="15"/>
      <c r="QWF739" s="15"/>
      <c r="QWG739" s="80"/>
      <c r="QWH739" s="52"/>
      <c r="QWI739" s="69"/>
      <c r="QWJ739" s="69"/>
      <c r="QWK739" s="69"/>
      <c r="QWL739" s="107"/>
      <c r="QWM739" s="2"/>
      <c r="QWN739" s="15"/>
      <c r="QWO739" s="15"/>
      <c r="QWP739" s="80"/>
      <c r="QWQ739" s="52"/>
      <c r="QWR739" s="69"/>
      <c r="QWS739" s="69"/>
      <c r="QWT739" s="69"/>
      <c r="QWU739" s="107"/>
      <c r="QWV739" s="2"/>
      <c r="QWW739" s="15"/>
      <c r="QWX739" s="15"/>
      <c r="QWY739" s="80"/>
      <c r="QWZ739" s="52"/>
      <c r="QXA739" s="69"/>
      <c r="QXB739" s="69"/>
      <c r="QXC739" s="69"/>
      <c r="QXD739" s="107"/>
      <c r="QXE739" s="2"/>
      <c r="QXF739" s="15"/>
      <c r="QXG739" s="15"/>
      <c r="QXH739" s="80"/>
      <c r="QXI739" s="52"/>
      <c r="QXJ739" s="69"/>
      <c r="QXK739" s="69"/>
      <c r="QXL739" s="69"/>
      <c r="QXM739" s="107"/>
      <c r="QXN739" s="2"/>
      <c r="QXO739" s="15"/>
      <c r="QXP739" s="15"/>
      <c r="QXQ739" s="80"/>
      <c r="QXR739" s="52"/>
      <c r="QXS739" s="69"/>
      <c r="QXT739" s="69"/>
      <c r="QXU739" s="69"/>
      <c r="QXV739" s="107"/>
      <c r="QXW739" s="2"/>
      <c r="QXX739" s="15"/>
      <c r="QXY739" s="15"/>
      <c r="QXZ739" s="80"/>
      <c r="QYA739" s="52"/>
      <c r="QYB739" s="69"/>
      <c r="QYC739" s="69"/>
      <c r="QYD739" s="69"/>
      <c r="QYE739" s="107"/>
      <c r="QYF739" s="2"/>
      <c r="QYG739" s="15"/>
      <c r="QYH739" s="15"/>
      <c r="QYI739" s="80"/>
      <c r="QYJ739" s="52"/>
      <c r="QYK739" s="69"/>
      <c r="QYL739" s="69"/>
      <c r="QYM739" s="69"/>
      <c r="QYN739" s="107"/>
      <c r="QYO739" s="2"/>
      <c r="QYP739" s="15"/>
      <c r="QYQ739" s="15"/>
      <c r="QYR739" s="80"/>
      <c r="QYS739" s="52"/>
      <c r="QYT739" s="69"/>
      <c r="QYU739" s="69"/>
      <c r="QYV739" s="69"/>
      <c r="QYW739" s="107"/>
      <c r="QYX739" s="2"/>
      <c r="QYY739" s="15"/>
      <c r="QYZ739" s="15"/>
      <c r="QZA739" s="80"/>
      <c r="QZB739" s="52"/>
      <c r="QZC739" s="69"/>
      <c r="QZD739" s="69"/>
      <c r="QZE739" s="69"/>
      <c r="QZF739" s="107"/>
      <c r="QZG739" s="2"/>
      <c r="QZH739" s="15"/>
      <c r="QZI739" s="15"/>
      <c r="QZJ739" s="80"/>
      <c r="QZK739" s="52"/>
      <c r="QZL739" s="69"/>
      <c r="QZM739" s="69"/>
      <c r="QZN739" s="69"/>
      <c r="QZO739" s="107"/>
      <c r="QZP739" s="2"/>
      <c r="QZQ739" s="15"/>
      <c r="QZR739" s="15"/>
      <c r="QZS739" s="80"/>
      <c r="QZT739" s="52"/>
      <c r="QZU739" s="69"/>
      <c r="QZV739" s="69"/>
      <c r="QZW739" s="69"/>
      <c r="QZX739" s="107"/>
      <c r="QZY739" s="2"/>
      <c r="QZZ739" s="15"/>
      <c r="RAA739" s="15"/>
      <c r="RAB739" s="80"/>
      <c r="RAC739" s="52"/>
      <c r="RAD739" s="69"/>
      <c r="RAE739" s="69"/>
      <c r="RAF739" s="69"/>
      <c r="RAG739" s="107"/>
      <c r="RAH739" s="2"/>
      <c r="RAI739" s="15"/>
      <c r="RAJ739" s="15"/>
      <c r="RAK739" s="80"/>
      <c r="RAL739" s="52"/>
      <c r="RAM739" s="69"/>
      <c r="RAN739" s="69"/>
      <c r="RAO739" s="69"/>
      <c r="RAP739" s="107"/>
      <c r="RAQ739" s="2"/>
      <c r="RAR739" s="15"/>
      <c r="RAS739" s="15"/>
      <c r="RAT739" s="80"/>
      <c r="RAU739" s="52"/>
      <c r="RAV739" s="69"/>
      <c r="RAW739" s="69"/>
      <c r="RAX739" s="69"/>
      <c r="RAY739" s="107"/>
      <c r="RAZ739" s="2"/>
      <c r="RBA739" s="15"/>
      <c r="RBB739" s="15"/>
      <c r="RBC739" s="80"/>
      <c r="RBD739" s="52"/>
      <c r="RBE739" s="69"/>
      <c r="RBF739" s="69"/>
      <c r="RBG739" s="69"/>
      <c r="RBH739" s="107"/>
      <c r="RBI739" s="2"/>
      <c r="RBJ739" s="15"/>
      <c r="RBK739" s="15"/>
      <c r="RBL739" s="80"/>
      <c r="RBM739" s="52"/>
      <c r="RBN739" s="69"/>
      <c r="RBO739" s="69"/>
      <c r="RBP739" s="69"/>
      <c r="RBQ739" s="107"/>
      <c r="RBR739" s="2"/>
      <c r="RBS739" s="15"/>
      <c r="RBT739" s="15"/>
      <c r="RBU739" s="80"/>
      <c r="RBV739" s="52"/>
      <c r="RBW739" s="69"/>
      <c r="RBX739" s="69"/>
      <c r="RBY739" s="69"/>
      <c r="RBZ739" s="107"/>
      <c r="RCA739" s="2"/>
      <c r="RCB739" s="15"/>
      <c r="RCC739" s="15"/>
      <c r="RCD739" s="80"/>
      <c r="RCE739" s="52"/>
      <c r="RCF739" s="69"/>
      <c r="RCG739" s="69"/>
      <c r="RCH739" s="69"/>
      <c r="RCI739" s="107"/>
      <c r="RCJ739" s="2"/>
      <c r="RCK739" s="15"/>
      <c r="RCL739" s="15"/>
      <c r="RCM739" s="80"/>
      <c r="RCN739" s="52"/>
      <c r="RCO739" s="69"/>
      <c r="RCP739" s="69"/>
      <c r="RCQ739" s="69"/>
      <c r="RCR739" s="107"/>
      <c r="RCS739" s="2"/>
      <c r="RCT739" s="15"/>
      <c r="RCU739" s="15"/>
      <c r="RCV739" s="80"/>
      <c r="RCW739" s="52"/>
      <c r="RCX739" s="69"/>
      <c r="RCY739" s="69"/>
      <c r="RCZ739" s="69"/>
      <c r="RDA739" s="107"/>
      <c r="RDB739" s="2"/>
      <c r="RDC739" s="15"/>
      <c r="RDD739" s="15"/>
      <c r="RDE739" s="80"/>
      <c r="RDF739" s="52"/>
      <c r="RDG739" s="69"/>
      <c r="RDH739" s="69"/>
      <c r="RDI739" s="69"/>
      <c r="RDJ739" s="107"/>
      <c r="RDK739" s="2"/>
      <c r="RDL739" s="15"/>
      <c r="RDM739" s="15"/>
      <c r="RDN739" s="80"/>
      <c r="RDO739" s="52"/>
      <c r="RDP739" s="69"/>
      <c r="RDQ739" s="69"/>
      <c r="RDR739" s="69"/>
      <c r="RDS739" s="107"/>
      <c r="RDT739" s="2"/>
      <c r="RDU739" s="15"/>
      <c r="RDV739" s="15"/>
      <c r="RDW739" s="80"/>
      <c r="RDX739" s="52"/>
      <c r="RDY739" s="69"/>
      <c r="RDZ739" s="69"/>
      <c r="REA739" s="69"/>
      <c r="REB739" s="107"/>
      <c r="REC739" s="2"/>
      <c r="RED739" s="15"/>
      <c r="REE739" s="15"/>
      <c r="REF739" s="80"/>
      <c r="REG739" s="52"/>
      <c r="REH739" s="69"/>
      <c r="REI739" s="69"/>
      <c r="REJ739" s="69"/>
      <c r="REK739" s="107"/>
      <c r="REL739" s="2"/>
      <c r="REM739" s="15"/>
      <c r="REN739" s="15"/>
      <c r="REO739" s="80"/>
      <c r="REP739" s="52"/>
      <c r="REQ739" s="69"/>
      <c r="RER739" s="69"/>
      <c r="RES739" s="69"/>
      <c r="RET739" s="107"/>
      <c r="REU739" s="2"/>
      <c r="REV739" s="15"/>
      <c r="REW739" s="15"/>
      <c r="REX739" s="80"/>
      <c r="REY739" s="52"/>
      <c r="REZ739" s="69"/>
      <c r="RFA739" s="69"/>
      <c r="RFB739" s="69"/>
      <c r="RFC739" s="107"/>
      <c r="RFD739" s="2"/>
      <c r="RFE739" s="15"/>
      <c r="RFF739" s="15"/>
      <c r="RFG739" s="80"/>
      <c r="RFH739" s="52"/>
      <c r="RFI739" s="69"/>
      <c r="RFJ739" s="69"/>
      <c r="RFK739" s="69"/>
      <c r="RFL739" s="107"/>
      <c r="RFM739" s="2"/>
      <c r="RFN739" s="15"/>
      <c r="RFO739" s="15"/>
      <c r="RFP739" s="80"/>
      <c r="RFQ739" s="52"/>
      <c r="RFR739" s="69"/>
      <c r="RFS739" s="69"/>
      <c r="RFT739" s="69"/>
      <c r="RFU739" s="107"/>
      <c r="RFV739" s="2"/>
      <c r="RFW739" s="15"/>
      <c r="RFX739" s="15"/>
      <c r="RFY739" s="80"/>
      <c r="RFZ739" s="52"/>
      <c r="RGA739" s="69"/>
      <c r="RGB739" s="69"/>
      <c r="RGC739" s="69"/>
      <c r="RGD739" s="107"/>
      <c r="RGE739" s="2"/>
      <c r="RGF739" s="15"/>
      <c r="RGG739" s="15"/>
      <c r="RGH739" s="80"/>
      <c r="RGI739" s="52"/>
      <c r="RGJ739" s="69"/>
      <c r="RGK739" s="69"/>
      <c r="RGL739" s="69"/>
      <c r="RGM739" s="107"/>
      <c r="RGN739" s="2"/>
      <c r="RGO739" s="15"/>
      <c r="RGP739" s="15"/>
      <c r="RGQ739" s="80"/>
      <c r="RGR739" s="52"/>
      <c r="RGS739" s="69"/>
      <c r="RGT739" s="69"/>
      <c r="RGU739" s="69"/>
      <c r="RGV739" s="107"/>
      <c r="RGW739" s="2"/>
      <c r="RGX739" s="15"/>
      <c r="RGY739" s="15"/>
      <c r="RGZ739" s="80"/>
      <c r="RHA739" s="52"/>
      <c r="RHB739" s="69"/>
      <c r="RHC739" s="69"/>
      <c r="RHD739" s="69"/>
      <c r="RHE739" s="107"/>
      <c r="RHF739" s="2"/>
      <c r="RHG739" s="15"/>
      <c r="RHH739" s="15"/>
      <c r="RHI739" s="80"/>
      <c r="RHJ739" s="52"/>
      <c r="RHK739" s="69"/>
      <c r="RHL739" s="69"/>
      <c r="RHM739" s="69"/>
      <c r="RHN739" s="107"/>
      <c r="RHO739" s="2"/>
      <c r="RHP739" s="15"/>
      <c r="RHQ739" s="15"/>
      <c r="RHR739" s="80"/>
      <c r="RHS739" s="52"/>
      <c r="RHT739" s="69"/>
      <c r="RHU739" s="69"/>
      <c r="RHV739" s="69"/>
      <c r="RHW739" s="107"/>
      <c r="RHX739" s="2"/>
      <c r="RHY739" s="15"/>
      <c r="RHZ739" s="15"/>
      <c r="RIA739" s="80"/>
      <c r="RIB739" s="52"/>
      <c r="RIC739" s="69"/>
      <c r="RID739" s="69"/>
      <c r="RIE739" s="69"/>
      <c r="RIF739" s="107"/>
      <c r="RIG739" s="2"/>
      <c r="RIH739" s="15"/>
      <c r="RII739" s="15"/>
      <c r="RIJ739" s="80"/>
      <c r="RIK739" s="52"/>
      <c r="RIL739" s="69"/>
      <c r="RIM739" s="69"/>
      <c r="RIN739" s="69"/>
      <c r="RIO739" s="107"/>
      <c r="RIP739" s="2"/>
      <c r="RIQ739" s="15"/>
      <c r="RIR739" s="15"/>
      <c r="RIS739" s="80"/>
      <c r="RIT739" s="52"/>
      <c r="RIU739" s="69"/>
      <c r="RIV739" s="69"/>
      <c r="RIW739" s="69"/>
      <c r="RIX739" s="107"/>
      <c r="RIY739" s="2"/>
      <c r="RIZ739" s="15"/>
      <c r="RJA739" s="15"/>
      <c r="RJB739" s="80"/>
      <c r="RJC739" s="52"/>
      <c r="RJD739" s="69"/>
      <c r="RJE739" s="69"/>
      <c r="RJF739" s="69"/>
      <c r="RJG739" s="107"/>
      <c r="RJH739" s="2"/>
      <c r="RJI739" s="15"/>
      <c r="RJJ739" s="15"/>
      <c r="RJK739" s="80"/>
      <c r="RJL739" s="52"/>
      <c r="RJM739" s="69"/>
      <c r="RJN739" s="69"/>
      <c r="RJO739" s="69"/>
      <c r="RJP739" s="107"/>
      <c r="RJQ739" s="2"/>
      <c r="RJR739" s="15"/>
      <c r="RJS739" s="15"/>
      <c r="RJT739" s="80"/>
      <c r="RJU739" s="52"/>
      <c r="RJV739" s="69"/>
      <c r="RJW739" s="69"/>
      <c r="RJX739" s="69"/>
      <c r="RJY739" s="107"/>
      <c r="RJZ739" s="2"/>
      <c r="RKA739" s="15"/>
      <c r="RKB739" s="15"/>
      <c r="RKC739" s="80"/>
      <c r="RKD739" s="52"/>
      <c r="RKE739" s="69"/>
      <c r="RKF739" s="69"/>
      <c r="RKG739" s="69"/>
      <c r="RKH739" s="107"/>
      <c r="RKI739" s="2"/>
      <c r="RKJ739" s="15"/>
      <c r="RKK739" s="15"/>
      <c r="RKL739" s="80"/>
      <c r="RKM739" s="52"/>
      <c r="RKN739" s="69"/>
      <c r="RKO739" s="69"/>
      <c r="RKP739" s="69"/>
      <c r="RKQ739" s="107"/>
      <c r="RKR739" s="2"/>
      <c r="RKS739" s="15"/>
      <c r="RKT739" s="15"/>
      <c r="RKU739" s="80"/>
      <c r="RKV739" s="52"/>
      <c r="RKW739" s="69"/>
      <c r="RKX739" s="69"/>
      <c r="RKY739" s="69"/>
      <c r="RKZ739" s="107"/>
      <c r="RLA739" s="2"/>
      <c r="RLB739" s="15"/>
      <c r="RLC739" s="15"/>
      <c r="RLD739" s="80"/>
      <c r="RLE739" s="52"/>
      <c r="RLF739" s="69"/>
      <c r="RLG739" s="69"/>
      <c r="RLH739" s="69"/>
      <c r="RLI739" s="107"/>
      <c r="RLJ739" s="2"/>
      <c r="RLK739" s="15"/>
      <c r="RLL739" s="15"/>
      <c r="RLM739" s="80"/>
      <c r="RLN739" s="52"/>
      <c r="RLO739" s="69"/>
      <c r="RLP739" s="69"/>
      <c r="RLQ739" s="69"/>
      <c r="RLR739" s="107"/>
      <c r="RLS739" s="2"/>
      <c r="RLT739" s="15"/>
      <c r="RLU739" s="15"/>
      <c r="RLV739" s="80"/>
      <c r="RLW739" s="52"/>
      <c r="RLX739" s="69"/>
      <c r="RLY739" s="69"/>
      <c r="RLZ739" s="69"/>
      <c r="RMA739" s="107"/>
      <c r="RMB739" s="2"/>
      <c r="RMC739" s="15"/>
      <c r="RMD739" s="15"/>
      <c r="RME739" s="80"/>
      <c r="RMF739" s="52"/>
      <c r="RMG739" s="69"/>
      <c r="RMH739" s="69"/>
      <c r="RMI739" s="69"/>
      <c r="RMJ739" s="107"/>
      <c r="RMK739" s="2"/>
      <c r="RML739" s="15"/>
      <c r="RMM739" s="15"/>
      <c r="RMN739" s="80"/>
      <c r="RMO739" s="52"/>
      <c r="RMP739" s="69"/>
      <c r="RMQ739" s="69"/>
      <c r="RMR739" s="69"/>
      <c r="RMS739" s="107"/>
      <c r="RMT739" s="2"/>
      <c r="RMU739" s="15"/>
      <c r="RMV739" s="15"/>
      <c r="RMW739" s="80"/>
      <c r="RMX739" s="52"/>
      <c r="RMY739" s="69"/>
      <c r="RMZ739" s="69"/>
      <c r="RNA739" s="69"/>
      <c r="RNB739" s="107"/>
      <c r="RNC739" s="2"/>
      <c r="RND739" s="15"/>
      <c r="RNE739" s="15"/>
      <c r="RNF739" s="80"/>
      <c r="RNG739" s="52"/>
      <c r="RNH739" s="69"/>
      <c r="RNI739" s="69"/>
      <c r="RNJ739" s="69"/>
      <c r="RNK739" s="107"/>
      <c r="RNL739" s="2"/>
      <c r="RNM739" s="15"/>
      <c r="RNN739" s="15"/>
      <c r="RNO739" s="80"/>
      <c r="RNP739" s="52"/>
      <c r="RNQ739" s="69"/>
      <c r="RNR739" s="69"/>
      <c r="RNS739" s="69"/>
      <c r="RNT739" s="107"/>
      <c r="RNU739" s="2"/>
      <c r="RNV739" s="15"/>
      <c r="RNW739" s="15"/>
      <c r="RNX739" s="80"/>
      <c r="RNY739" s="52"/>
      <c r="RNZ739" s="69"/>
      <c r="ROA739" s="69"/>
      <c r="ROB739" s="69"/>
      <c r="ROC739" s="107"/>
      <c r="ROD739" s="2"/>
      <c r="ROE739" s="15"/>
      <c r="ROF739" s="15"/>
      <c r="ROG739" s="80"/>
      <c r="ROH739" s="52"/>
      <c r="ROI739" s="69"/>
      <c r="ROJ739" s="69"/>
      <c r="ROK739" s="69"/>
      <c r="ROL739" s="107"/>
      <c r="ROM739" s="2"/>
      <c r="RON739" s="15"/>
      <c r="ROO739" s="15"/>
      <c r="ROP739" s="80"/>
      <c r="ROQ739" s="52"/>
      <c r="ROR739" s="69"/>
      <c r="ROS739" s="69"/>
      <c r="ROT739" s="69"/>
      <c r="ROU739" s="107"/>
      <c r="ROV739" s="2"/>
      <c r="ROW739" s="15"/>
      <c r="ROX739" s="15"/>
      <c r="ROY739" s="80"/>
      <c r="ROZ739" s="52"/>
      <c r="RPA739" s="69"/>
      <c r="RPB739" s="69"/>
      <c r="RPC739" s="69"/>
      <c r="RPD739" s="107"/>
      <c r="RPE739" s="2"/>
      <c r="RPF739" s="15"/>
      <c r="RPG739" s="15"/>
      <c r="RPH739" s="80"/>
      <c r="RPI739" s="52"/>
      <c r="RPJ739" s="69"/>
      <c r="RPK739" s="69"/>
      <c r="RPL739" s="69"/>
      <c r="RPM739" s="107"/>
      <c r="RPN739" s="2"/>
      <c r="RPO739" s="15"/>
      <c r="RPP739" s="15"/>
      <c r="RPQ739" s="80"/>
      <c r="RPR739" s="52"/>
      <c r="RPS739" s="69"/>
      <c r="RPT739" s="69"/>
      <c r="RPU739" s="69"/>
      <c r="RPV739" s="107"/>
      <c r="RPW739" s="2"/>
      <c r="RPX739" s="15"/>
      <c r="RPY739" s="15"/>
      <c r="RPZ739" s="80"/>
      <c r="RQA739" s="52"/>
      <c r="RQB739" s="69"/>
      <c r="RQC739" s="69"/>
      <c r="RQD739" s="69"/>
      <c r="RQE739" s="107"/>
      <c r="RQF739" s="2"/>
      <c r="RQG739" s="15"/>
      <c r="RQH739" s="15"/>
      <c r="RQI739" s="80"/>
      <c r="RQJ739" s="52"/>
      <c r="RQK739" s="69"/>
      <c r="RQL739" s="69"/>
      <c r="RQM739" s="69"/>
      <c r="RQN739" s="107"/>
      <c r="RQO739" s="2"/>
      <c r="RQP739" s="15"/>
      <c r="RQQ739" s="15"/>
      <c r="RQR739" s="80"/>
      <c r="RQS739" s="52"/>
      <c r="RQT739" s="69"/>
      <c r="RQU739" s="69"/>
      <c r="RQV739" s="69"/>
      <c r="RQW739" s="107"/>
      <c r="RQX739" s="2"/>
      <c r="RQY739" s="15"/>
      <c r="RQZ739" s="15"/>
      <c r="RRA739" s="80"/>
      <c r="RRB739" s="52"/>
      <c r="RRC739" s="69"/>
      <c r="RRD739" s="69"/>
      <c r="RRE739" s="69"/>
      <c r="RRF739" s="107"/>
      <c r="RRG739" s="2"/>
      <c r="RRH739" s="15"/>
      <c r="RRI739" s="15"/>
      <c r="RRJ739" s="80"/>
      <c r="RRK739" s="52"/>
      <c r="RRL739" s="69"/>
      <c r="RRM739" s="69"/>
      <c r="RRN739" s="69"/>
      <c r="RRO739" s="107"/>
      <c r="RRP739" s="2"/>
      <c r="RRQ739" s="15"/>
      <c r="RRR739" s="15"/>
      <c r="RRS739" s="80"/>
      <c r="RRT739" s="52"/>
      <c r="RRU739" s="69"/>
      <c r="RRV739" s="69"/>
      <c r="RRW739" s="69"/>
      <c r="RRX739" s="107"/>
      <c r="RRY739" s="2"/>
      <c r="RRZ739" s="15"/>
      <c r="RSA739" s="15"/>
      <c r="RSB739" s="80"/>
      <c r="RSC739" s="52"/>
      <c r="RSD739" s="69"/>
      <c r="RSE739" s="69"/>
      <c r="RSF739" s="69"/>
      <c r="RSG739" s="107"/>
      <c r="RSH739" s="2"/>
      <c r="RSI739" s="15"/>
      <c r="RSJ739" s="15"/>
      <c r="RSK739" s="80"/>
      <c r="RSL739" s="52"/>
      <c r="RSM739" s="69"/>
      <c r="RSN739" s="69"/>
      <c r="RSO739" s="69"/>
      <c r="RSP739" s="107"/>
      <c r="RSQ739" s="2"/>
      <c r="RSR739" s="15"/>
      <c r="RSS739" s="15"/>
      <c r="RST739" s="80"/>
      <c r="RSU739" s="52"/>
      <c r="RSV739" s="69"/>
      <c r="RSW739" s="69"/>
      <c r="RSX739" s="69"/>
      <c r="RSY739" s="107"/>
      <c r="RSZ739" s="2"/>
      <c r="RTA739" s="15"/>
      <c r="RTB739" s="15"/>
      <c r="RTC739" s="80"/>
      <c r="RTD739" s="52"/>
      <c r="RTE739" s="69"/>
      <c r="RTF739" s="69"/>
      <c r="RTG739" s="69"/>
      <c r="RTH739" s="107"/>
      <c r="RTI739" s="2"/>
      <c r="RTJ739" s="15"/>
      <c r="RTK739" s="15"/>
      <c r="RTL739" s="80"/>
      <c r="RTM739" s="52"/>
      <c r="RTN739" s="69"/>
      <c r="RTO739" s="69"/>
      <c r="RTP739" s="69"/>
      <c r="RTQ739" s="107"/>
      <c r="RTR739" s="2"/>
      <c r="RTS739" s="15"/>
      <c r="RTT739" s="15"/>
      <c r="RTU739" s="80"/>
      <c r="RTV739" s="52"/>
      <c r="RTW739" s="69"/>
      <c r="RTX739" s="69"/>
      <c r="RTY739" s="69"/>
      <c r="RTZ739" s="107"/>
      <c r="RUA739" s="2"/>
      <c r="RUB739" s="15"/>
      <c r="RUC739" s="15"/>
      <c r="RUD739" s="80"/>
      <c r="RUE739" s="52"/>
      <c r="RUF739" s="69"/>
      <c r="RUG739" s="69"/>
      <c r="RUH739" s="69"/>
      <c r="RUI739" s="107"/>
      <c r="RUJ739" s="2"/>
      <c r="RUK739" s="15"/>
      <c r="RUL739" s="15"/>
      <c r="RUM739" s="80"/>
      <c r="RUN739" s="52"/>
      <c r="RUO739" s="69"/>
      <c r="RUP739" s="69"/>
      <c r="RUQ739" s="69"/>
      <c r="RUR739" s="107"/>
      <c r="RUS739" s="2"/>
      <c r="RUT739" s="15"/>
      <c r="RUU739" s="15"/>
      <c r="RUV739" s="80"/>
      <c r="RUW739" s="52"/>
      <c r="RUX739" s="69"/>
      <c r="RUY739" s="69"/>
      <c r="RUZ739" s="69"/>
      <c r="RVA739" s="107"/>
      <c r="RVB739" s="2"/>
      <c r="RVC739" s="15"/>
      <c r="RVD739" s="15"/>
      <c r="RVE739" s="80"/>
      <c r="RVF739" s="52"/>
      <c r="RVG739" s="69"/>
      <c r="RVH739" s="69"/>
      <c r="RVI739" s="69"/>
      <c r="RVJ739" s="107"/>
      <c r="RVK739" s="2"/>
      <c r="RVL739" s="15"/>
      <c r="RVM739" s="15"/>
      <c r="RVN739" s="80"/>
      <c r="RVO739" s="52"/>
      <c r="RVP739" s="69"/>
      <c r="RVQ739" s="69"/>
      <c r="RVR739" s="69"/>
      <c r="RVS739" s="107"/>
      <c r="RVT739" s="2"/>
      <c r="RVU739" s="15"/>
      <c r="RVV739" s="15"/>
      <c r="RVW739" s="80"/>
      <c r="RVX739" s="52"/>
      <c r="RVY739" s="69"/>
      <c r="RVZ739" s="69"/>
      <c r="RWA739" s="69"/>
      <c r="RWB739" s="107"/>
      <c r="RWC739" s="2"/>
      <c r="RWD739" s="15"/>
      <c r="RWE739" s="15"/>
      <c r="RWF739" s="80"/>
      <c r="RWG739" s="52"/>
      <c r="RWH739" s="69"/>
      <c r="RWI739" s="69"/>
      <c r="RWJ739" s="69"/>
      <c r="RWK739" s="107"/>
      <c r="RWL739" s="2"/>
      <c r="RWM739" s="15"/>
      <c r="RWN739" s="15"/>
      <c r="RWO739" s="80"/>
      <c r="RWP739" s="52"/>
      <c r="RWQ739" s="69"/>
      <c r="RWR739" s="69"/>
      <c r="RWS739" s="69"/>
      <c r="RWT739" s="107"/>
      <c r="RWU739" s="2"/>
      <c r="RWV739" s="15"/>
      <c r="RWW739" s="15"/>
      <c r="RWX739" s="80"/>
      <c r="RWY739" s="52"/>
      <c r="RWZ739" s="69"/>
      <c r="RXA739" s="69"/>
      <c r="RXB739" s="69"/>
      <c r="RXC739" s="107"/>
      <c r="RXD739" s="2"/>
      <c r="RXE739" s="15"/>
      <c r="RXF739" s="15"/>
      <c r="RXG739" s="80"/>
      <c r="RXH739" s="52"/>
      <c r="RXI739" s="69"/>
      <c r="RXJ739" s="69"/>
      <c r="RXK739" s="69"/>
      <c r="RXL739" s="107"/>
      <c r="RXM739" s="2"/>
      <c r="RXN739" s="15"/>
      <c r="RXO739" s="15"/>
      <c r="RXP739" s="80"/>
      <c r="RXQ739" s="52"/>
      <c r="RXR739" s="69"/>
      <c r="RXS739" s="69"/>
      <c r="RXT739" s="69"/>
      <c r="RXU739" s="107"/>
      <c r="RXV739" s="2"/>
      <c r="RXW739" s="15"/>
      <c r="RXX739" s="15"/>
      <c r="RXY739" s="80"/>
      <c r="RXZ739" s="52"/>
      <c r="RYA739" s="69"/>
      <c r="RYB739" s="69"/>
      <c r="RYC739" s="69"/>
      <c r="RYD739" s="107"/>
      <c r="RYE739" s="2"/>
      <c r="RYF739" s="15"/>
      <c r="RYG739" s="15"/>
      <c r="RYH739" s="80"/>
      <c r="RYI739" s="52"/>
      <c r="RYJ739" s="69"/>
      <c r="RYK739" s="69"/>
      <c r="RYL739" s="69"/>
      <c r="RYM739" s="107"/>
      <c r="RYN739" s="2"/>
      <c r="RYO739" s="15"/>
      <c r="RYP739" s="15"/>
      <c r="RYQ739" s="80"/>
      <c r="RYR739" s="52"/>
      <c r="RYS739" s="69"/>
      <c r="RYT739" s="69"/>
      <c r="RYU739" s="69"/>
      <c r="RYV739" s="107"/>
      <c r="RYW739" s="2"/>
      <c r="RYX739" s="15"/>
      <c r="RYY739" s="15"/>
      <c r="RYZ739" s="80"/>
      <c r="RZA739" s="52"/>
      <c r="RZB739" s="69"/>
      <c r="RZC739" s="69"/>
      <c r="RZD739" s="69"/>
      <c r="RZE739" s="107"/>
      <c r="RZF739" s="2"/>
      <c r="RZG739" s="15"/>
      <c r="RZH739" s="15"/>
      <c r="RZI739" s="80"/>
      <c r="RZJ739" s="52"/>
      <c r="RZK739" s="69"/>
      <c r="RZL739" s="69"/>
      <c r="RZM739" s="69"/>
      <c r="RZN739" s="107"/>
      <c r="RZO739" s="2"/>
      <c r="RZP739" s="15"/>
      <c r="RZQ739" s="15"/>
      <c r="RZR739" s="80"/>
      <c r="RZS739" s="52"/>
      <c r="RZT739" s="69"/>
      <c r="RZU739" s="69"/>
      <c r="RZV739" s="69"/>
      <c r="RZW739" s="107"/>
      <c r="RZX739" s="2"/>
      <c r="RZY739" s="15"/>
      <c r="RZZ739" s="15"/>
      <c r="SAA739" s="80"/>
      <c r="SAB739" s="52"/>
      <c r="SAC739" s="69"/>
      <c r="SAD739" s="69"/>
      <c r="SAE739" s="69"/>
      <c r="SAF739" s="107"/>
      <c r="SAG739" s="2"/>
      <c r="SAH739" s="15"/>
      <c r="SAI739" s="15"/>
      <c r="SAJ739" s="80"/>
      <c r="SAK739" s="52"/>
      <c r="SAL739" s="69"/>
      <c r="SAM739" s="69"/>
      <c r="SAN739" s="69"/>
      <c r="SAO739" s="107"/>
      <c r="SAP739" s="2"/>
      <c r="SAQ739" s="15"/>
      <c r="SAR739" s="15"/>
      <c r="SAS739" s="80"/>
      <c r="SAT739" s="52"/>
      <c r="SAU739" s="69"/>
      <c r="SAV739" s="69"/>
      <c r="SAW739" s="69"/>
      <c r="SAX739" s="107"/>
      <c r="SAY739" s="2"/>
      <c r="SAZ739" s="15"/>
      <c r="SBA739" s="15"/>
      <c r="SBB739" s="80"/>
      <c r="SBC739" s="52"/>
      <c r="SBD739" s="69"/>
      <c r="SBE739" s="69"/>
      <c r="SBF739" s="69"/>
      <c r="SBG739" s="107"/>
      <c r="SBH739" s="2"/>
      <c r="SBI739" s="15"/>
      <c r="SBJ739" s="15"/>
      <c r="SBK739" s="80"/>
      <c r="SBL739" s="52"/>
      <c r="SBM739" s="69"/>
      <c r="SBN739" s="69"/>
      <c r="SBO739" s="69"/>
      <c r="SBP739" s="107"/>
      <c r="SBQ739" s="2"/>
      <c r="SBR739" s="15"/>
      <c r="SBS739" s="15"/>
      <c r="SBT739" s="80"/>
      <c r="SBU739" s="52"/>
      <c r="SBV739" s="69"/>
      <c r="SBW739" s="69"/>
      <c r="SBX739" s="69"/>
      <c r="SBY739" s="107"/>
      <c r="SBZ739" s="2"/>
      <c r="SCA739" s="15"/>
      <c r="SCB739" s="15"/>
      <c r="SCC739" s="80"/>
      <c r="SCD739" s="52"/>
      <c r="SCE739" s="69"/>
      <c r="SCF739" s="69"/>
      <c r="SCG739" s="69"/>
      <c r="SCH739" s="107"/>
      <c r="SCI739" s="2"/>
      <c r="SCJ739" s="15"/>
      <c r="SCK739" s="15"/>
      <c r="SCL739" s="80"/>
      <c r="SCM739" s="52"/>
      <c r="SCN739" s="69"/>
      <c r="SCO739" s="69"/>
      <c r="SCP739" s="69"/>
      <c r="SCQ739" s="107"/>
      <c r="SCR739" s="2"/>
      <c r="SCS739" s="15"/>
      <c r="SCT739" s="15"/>
      <c r="SCU739" s="80"/>
      <c r="SCV739" s="52"/>
      <c r="SCW739" s="69"/>
      <c r="SCX739" s="69"/>
      <c r="SCY739" s="69"/>
      <c r="SCZ739" s="107"/>
      <c r="SDA739" s="2"/>
      <c r="SDB739" s="15"/>
      <c r="SDC739" s="15"/>
      <c r="SDD739" s="80"/>
      <c r="SDE739" s="52"/>
      <c r="SDF739" s="69"/>
      <c r="SDG739" s="69"/>
      <c r="SDH739" s="69"/>
      <c r="SDI739" s="107"/>
      <c r="SDJ739" s="2"/>
      <c r="SDK739" s="15"/>
      <c r="SDL739" s="15"/>
      <c r="SDM739" s="80"/>
      <c r="SDN739" s="52"/>
      <c r="SDO739" s="69"/>
      <c r="SDP739" s="69"/>
      <c r="SDQ739" s="69"/>
      <c r="SDR739" s="107"/>
      <c r="SDS739" s="2"/>
      <c r="SDT739" s="15"/>
      <c r="SDU739" s="15"/>
      <c r="SDV739" s="80"/>
      <c r="SDW739" s="52"/>
      <c r="SDX739" s="69"/>
      <c r="SDY739" s="69"/>
      <c r="SDZ739" s="69"/>
      <c r="SEA739" s="107"/>
      <c r="SEB739" s="2"/>
      <c r="SEC739" s="15"/>
      <c r="SED739" s="15"/>
      <c r="SEE739" s="80"/>
      <c r="SEF739" s="52"/>
      <c r="SEG739" s="69"/>
      <c r="SEH739" s="69"/>
      <c r="SEI739" s="69"/>
      <c r="SEJ739" s="107"/>
      <c r="SEK739" s="2"/>
      <c r="SEL739" s="15"/>
      <c r="SEM739" s="15"/>
      <c r="SEN739" s="80"/>
      <c r="SEO739" s="52"/>
      <c r="SEP739" s="69"/>
      <c r="SEQ739" s="69"/>
      <c r="SER739" s="69"/>
      <c r="SES739" s="107"/>
      <c r="SET739" s="2"/>
      <c r="SEU739" s="15"/>
      <c r="SEV739" s="15"/>
      <c r="SEW739" s="80"/>
      <c r="SEX739" s="52"/>
      <c r="SEY739" s="69"/>
      <c r="SEZ739" s="69"/>
      <c r="SFA739" s="69"/>
      <c r="SFB739" s="107"/>
      <c r="SFC739" s="2"/>
      <c r="SFD739" s="15"/>
      <c r="SFE739" s="15"/>
      <c r="SFF739" s="80"/>
      <c r="SFG739" s="52"/>
      <c r="SFH739" s="69"/>
      <c r="SFI739" s="69"/>
      <c r="SFJ739" s="69"/>
      <c r="SFK739" s="107"/>
      <c r="SFL739" s="2"/>
      <c r="SFM739" s="15"/>
      <c r="SFN739" s="15"/>
      <c r="SFO739" s="80"/>
      <c r="SFP739" s="52"/>
      <c r="SFQ739" s="69"/>
      <c r="SFR739" s="69"/>
      <c r="SFS739" s="69"/>
      <c r="SFT739" s="107"/>
      <c r="SFU739" s="2"/>
      <c r="SFV739" s="15"/>
      <c r="SFW739" s="15"/>
      <c r="SFX739" s="80"/>
      <c r="SFY739" s="52"/>
      <c r="SFZ739" s="69"/>
      <c r="SGA739" s="69"/>
      <c r="SGB739" s="69"/>
      <c r="SGC739" s="107"/>
      <c r="SGD739" s="2"/>
      <c r="SGE739" s="15"/>
      <c r="SGF739" s="15"/>
      <c r="SGG739" s="80"/>
      <c r="SGH739" s="52"/>
      <c r="SGI739" s="69"/>
      <c r="SGJ739" s="69"/>
      <c r="SGK739" s="69"/>
      <c r="SGL739" s="107"/>
      <c r="SGM739" s="2"/>
      <c r="SGN739" s="15"/>
      <c r="SGO739" s="15"/>
      <c r="SGP739" s="80"/>
      <c r="SGQ739" s="52"/>
      <c r="SGR739" s="69"/>
      <c r="SGS739" s="69"/>
      <c r="SGT739" s="69"/>
      <c r="SGU739" s="107"/>
      <c r="SGV739" s="2"/>
      <c r="SGW739" s="15"/>
      <c r="SGX739" s="15"/>
      <c r="SGY739" s="80"/>
      <c r="SGZ739" s="52"/>
      <c r="SHA739" s="69"/>
      <c r="SHB739" s="69"/>
      <c r="SHC739" s="69"/>
      <c r="SHD739" s="107"/>
      <c r="SHE739" s="2"/>
      <c r="SHF739" s="15"/>
      <c r="SHG739" s="15"/>
      <c r="SHH739" s="80"/>
      <c r="SHI739" s="52"/>
      <c r="SHJ739" s="69"/>
      <c r="SHK739" s="69"/>
      <c r="SHL739" s="69"/>
      <c r="SHM739" s="107"/>
      <c r="SHN739" s="2"/>
      <c r="SHO739" s="15"/>
      <c r="SHP739" s="15"/>
      <c r="SHQ739" s="80"/>
      <c r="SHR739" s="52"/>
      <c r="SHS739" s="69"/>
      <c r="SHT739" s="69"/>
      <c r="SHU739" s="69"/>
      <c r="SHV739" s="107"/>
      <c r="SHW739" s="2"/>
      <c r="SHX739" s="15"/>
      <c r="SHY739" s="15"/>
      <c r="SHZ739" s="80"/>
      <c r="SIA739" s="52"/>
      <c r="SIB739" s="69"/>
      <c r="SIC739" s="69"/>
      <c r="SID739" s="69"/>
      <c r="SIE739" s="107"/>
      <c r="SIF739" s="2"/>
      <c r="SIG739" s="15"/>
      <c r="SIH739" s="15"/>
      <c r="SII739" s="80"/>
      <c r="SIJ739" s="52"/>
      <c r="SIK739" s="69"/>
      <c r="SIL739" s="69"/>
      <c r="SIM739" s="69"/>
      <c r="SIN739" s="107"/>
      <c r="SIO739" s="2"/>
      <c r="SIP739" s="15"/>
      <c r="SIQ739" s="15"/>
      <c r="SIR739" s="80"/>
      <c r="SIS739" s="52"/>
      <c r="SIT739" s="69"/>
      <c r="SIU739" s="69"/>
      <c r="SIV739" s="69"/>
      <c r="SIW739" s="107"/>
      <c r="SIX739" s="2"/>
      <c r="SIY739" s="15"/>
      <c r="SIZ739" s="15"/>
      <c r="SJA739" s="80"/>
      <c r="SJB739" s="52"/>
      <c r="SJC739" s="69"/>
      <c r="SJD739" s="69"/>
      <c r="SJE739" s="69"/>
      <c r="SJF739" s="107"/>
      <c r="SJG739" s="2"/>
      <c r="SJH739" s="15"/>
      <c r="SJI739" s="15"/>
      <c r="SJJ739" s="80"/>
      <c r="SJK739" s="52"/>
      <c r="SJL739" s="69"/>
      <c r="SJM739" s="69"/>
      <c r="SJN739" s="69"/>
      <c r="SJO739" s="107"/>
      <c r="SJP739" s="2"/>
      <c r="SJQ739" s="15"/>
      <c r="SJR739" s="15"/>
      <c r="SJS739" s="80"/>
      <c r="SJT739" s="52"/>
      <c r="SJU739" s="69"/>
      <c r="SJV739" s="69"/>
      <c r="SJW739" s="69"/>
      <c r="SJX739" s="107"/>
      <c r="SJY739" s="2"/>
      <c r="SJZ739" s="15"/>
      <c r="SKA739" s="15"/>
      <c r="SKB739" s="80"/>
      <c r="SKC739" s="52"/>
      <c r="SKD739" s="69"/>
      <c r="SKE739" s="69"/>
      <c r="SKF739" s="69"/>
      <c r="SKG739" s="107"/>
      <c r="SKH739" s="2"/>
      <c r="SKI739" s="15"/>
      <c r="SKJ739" s="15"/>
      <c r="SKK739" s="80"/>
      <c r="SKL739" s="52"/>
      <c r="SKM739" s="69"/>
      <c r="SKN739" s="69"/>
      <c r="SKO739" s="69"/>
      <c r="SKP739" s="107"/>
      <c r="SKQ739" s="2"/>
      <c r="SKR739" s="15"/>
      <c r="SKS739" s="15"/>
      <c r="SKT739" s="80"/>
      <c r="SKU739" s="52"/>
      <c r="SKV739" s="69"/>
      <c r="SKW739" s="69"/>
      <c r="SKX739" s="69"/>
      <c r="SKY739" s="107"/>
      <c r="SKZ739" s="2"/>
      <c r="SLA739" s="15"/>
      <c r="SLB739" s="15"/>
      <c r="SLC739" s="80"/>
      <c r="SLD739" s="52"/>
      <c r="SLE739" s="69"/>
      <c r="SLF739" s="69"/>
      <c r="SLG739" s="69"/>
      <c r="SLH739" s="107"/>
      <c r="SLI739" s="2"/>
      <c r="SLJ739" s="15"/>
      <c r="SLK739" s="15"/>
      <c r="SLL739" s="80"/>
      <c r="SLM739" s="52"/>
      <c r="SLN739" s="69"/>
      <c r="SLO739" s="69"/>
      <c r="SLP739" s="69"/>
      <c r="SLQ739" s="107"/>
      <c r="SLR739" s="2"/>
      <c r="SLS739" s="15"/>
      <c r="SLT739" s="15"/>
      <c r="SLU739" s="80"/>
      <c r="SLV739" s="52"/>
      <c r="SLW739" s="69"/>
      <c r="SLX739" s="69"/>
      <c r="SLY739" s="69"/>
      <c r="SLZ739" s="107"/>
      <c r="SMA739" s="2"/>
      <c r="SMB739" s="15"/>
      <c r="SMC739" s="15"/>
      <c r="SMD739" s="80"/>
      <c r="SME739" s="52"/>
      <c r="SMF739" s="69"/>
      <c r="SMG739" s="69"/>
      <c r="SMH739" s="69"/>
      <c r="SMI739" s="107"/>
      <c r="SMJ739" s="2"/>
      <c r="SMK739" s="15"/>
      <c r="SML739" s="15"/>
      <c r="SMM739" s="80"/>
      <c r="SMN739" s="52"/>
      <c r="SMO739" s="69"/>
      <c r="SMP739" s="69"/>
      <c r="SMQ739" s="69"/>
      <c r="SMR739" s="107"/>
      <c r="SMS739" s="2"/>
      <c r="SMT739" s="15"/>
      <c r="SMU739" s="15"/>
      <c r="SMV739" s="80"/>
      <c r="SMW739" s="52"/>
      <c r="SMX739" s="69"/>
      <c r="SMY739" s="69"/>
      <c r="SMZ739" s="69"/>
      <c r="SNA739" s="107"/>
      <c r="SNB739" s="2"/>
      <c r="SNC739" s="15"/>
      <c r="SND739" s="15"/>
      <c r="SNE739" s="80"/>
      <c r="SNF739" s="52"/>
      <c r="SNG739" s="69"/>
      <c r="SNH739" s="69"/>
      <c r="SNI739" s="69"/>
      <c r="SNJ739" s="107"/>
      <c r="SNK739" s="2"/>
      <c r="SNL739" s="15"/>
      <c r="SNM739" s="15"/>
      <c r="SNN739" s="80"/>
      <c r="SNO739" s="52"/>
      <c r="SNP739" s="69"/>
      <c r="SNQ739" s="69"/>
      <c r="SNR739" s="69"/>
      <c r="SNS739" s="107"/>
      <c r="SNT739" s="2"/>
      <c r="SNU739" s="15"/>
      <c r="SNV739" s="15"/>
      <c r="SNW739" s="80"/>
      <c r="SNX739" s="52"/>
      <c r="SNY739" s="69"/>
      <c r="SNZ739" s="69"/>
      <c r="SOA739" s="69"/>
      <c r="SOB739" s="107"/>
      <c r="SOC739" s="2"/>
      <c r="SOD739" s="15"/>
      <c r="SOE739" s="15"/>
      <c r="SOF739" s="80"/>
      <c r="SOG739" s="52"/>
      <c r="SOH739" s="69"/>
      <c r="SOI739" s="69"/>
      <c r="SOJ739" s="69"/>
      <c r="SOK739" s="107"/>
      <c r="SOL739" s="2"/>
      <c r="SOM739" s="15"/>
      <c r="SON739" s="15"/>
      <c r="SOO739" s="80"/>
      <c r="SOP739" s="52"/>
      <c r="SOQ739" s="69"/>
      <c r="SOR739" s="69"/>
      <c r="SOS739" s="69"/>
      <c r="SOT739" s="107"/>
      <c r="SOU739" s="2"/>
      <c r="SOV739" s="15"/>
      <c r="SOW739" s="15"/>
      <c r="SOX739" s="80"/>
      <c r="SOY739" s="52"/>
      <c r="SOZ739" s="69"/>
      <c r="SPA739" s="69"/>
      <c r="SPB739" s="69"/>
      <c r="SPC739" s="107"/>
      <c r="SPD739" s="2"/>
      <c r="SPE739" s="15"/>
      <c r="SPF739" s="15"/>
      <c r="SPG739" s="80"/>
      <c r="SPH739" s="52"/>
      <c r="SPI739" s="69"/>
      <c r="SPJ739" s="69"/>
      <c r="SPK739" s="69"/>
      <c r="SPL739" s="107"/>
      <c r="SPM739" s="2"/>
      <c r="SPN739" s="15"/>
      <c r="SPO739" s="15"/>
      <c r="SPP739" s="80"/>
      <c r="SPQ739" s="52"/>
      <c r="SPR739" s="69"/>
      <c r="SPS739" s="69"/>
      <c r="SPT739" s="69"/>
      <c r="SPU739" s="107"/>
      <c r="SPV739" s="2"/>
      <c r="SPW739" s="15"/>
      <c r="SPX739" s="15"/>
      <c r="SPY739" s="80"/>
      <c r="SPZ739" s="52"/>
      <c r="SQA739" s="69"/>
      <c r="SQB739" s="69"/>
      <c r="SQC739" s="69"/>
      <c r="SQD739" s="107"/>
      <c r="SQE739" s="2"/>
      <c r="SQF739" s="15"/>
      <c r="SQG739" s="15"/>
      <c r="SQH739" s="80"/>
      <c r="SQI739" s="52"/>
      <c r="SQJ739" s="69"/>
      <c r="SQK739" s="69"/>
      <c r="SQL739" s="69"/>
      <c r="SQM739" s="107"/>
      <c r="SQN739" s="2"/>
      <c r="SQO739" s="15"/>
      <c r="SQP739" s="15"/>
      <c r="SQQ739" s="80"/>
      <c r="SQR739" s="52"/>
      <c r="SQS739" s="69"/>
      <c r="SQT739" s="69"/>
      <c r="SQU739" s="69"/>
      <c r="SQV739" s="107"/>
      <c r="SQW739" s="2"/>
      <c r="SQX739" s="15"/>
      <c r="SQY739" s="15"/>
      <c r="SQZ739" s="80"/>
      <c r="SRA739" s="52"/>
      <c r="SRB739" s="69"/>
      <c r="SRC739" s="69"/>
      <c r="SRD739" s="69"/>
      <c r="SRE739" s="107"/>
      <c r="SRF739" s="2"/>
      <c r="SRG739" s="15"/>
      <c r="SRH739" s="15"/>
      <c r="SRI739" s="80"/>
      <c r="SRJ739" s="52"/>
      <c r="SRK739" s="69"/>
      <c r="SRL739" s="69"/>
      <c r="SRM739" s="69"/>
      <c r="SRN739" s="107"/>
      <c r="SRO739" s="2"/>
      <c r="SRP739" s="15"/>
      <c r="SRQ739" s="15"/>
      <c r="SRR739" s="80"/>
      <c r="SRS739" s="52"/>
      <c r="SRT739" s="69"/>
      <c r="SRU739" s="69"/>
      <c r="SRV739" s="69"/>
      <c r="SRW739" s="107"/>
      <c r="SRX739" s="2"/>
      <c r="SRY739" s="15"/>
      <c r="SRZ739" s="15"/>
      <c r="SSA739" s="80"/>
      <c r="SSB739" s="52"/>
      <c r="SSC739" s="69"/>
      <c r="SSD739" s="69"/>
      <c r="SSE739" s="69"/>
      <c r="SSF739" s="107"/>
      <c r="SSG739" s="2"/>
      <c r="SSH739" s="15"/>
      <c r="SSI739" s="15"/>
      <c r="SSJ739" s="80"/>
      <c r="SSK739" s="52"/>
      <c r="SSL739" s="69"/>
      <c r="SSM739" s="69"/>
      <c r="SSN739" s="69"/>
      <c r="SSO739" s="107"/>
      <c r="SSP739" s="2"/>
      <c r="SSQ739" s="15"/>
      <c r="SSR739" s="15"/>
      <c r="SSS739" s="80"/>
      <c r="SST739" s="52"/>
      <c r="SSU739" s="69"/>
      <c r="SSV739" s="69"/>
      <c r="SSW739" s="69"/>
      <c r="SSX739" s="107"/>
      <c r="SSY739" s="2"/>
      <c r="SSZ739" s="15"/>
      <c r="STA739" s="15"/>
      <c r="STB739" s="80"/>
      <c r="STC739" s="52"/>
      <c r="STD739" s="69"/>
      <c r="STE739" s="69"/>
      <c r="STF739" s="69"/>
      <c r="STG739" s="107"/>
      <c r="STH739" s="2"/>
      <c r="STI739" s="15"/>
      <c r="STJ739" s="15"/>
      <c r="STK739" s="80"/>
      <c r="STL739" s="52"/>
      <c r="STM739" s="69"/>
      <c r="STN739" s="69"/>
      <c r="STO739" s="69"/>
      <c r="STP739" s="107"/>
      <c r="STQ739" s="2"/>
      <c r="STR739" s="15"/>
      <c r="STS739" s="15"/>
      <c r="STT739" s="80"/>
      <c r="STU739" s="52"/>
      <c r="STV739" s="69"/>
      <c r="STW739" s="69"/>
      <c r="STX739" s="69"/>
      <c r="STY739" s="107"/>
      <c r="STZ739" s="2"/>
      <c r="SUA739" s="15"/>
      <c r="SUB739" s="15"/>
      <c r="SUC739" s="80"/>
      <c r="SUD739" s="52"/>
      <c r="SUE739" s="69"/>
      <c r="SUF739" s="69"/>
      <c r="SUG739" s="69"/>
      <c r="SUH739" s="107"/>
      <c r="SUI739" s="2"/>
      <c r="SUJ739" s="15"/>
      <c r="SUK739" s="15"/>
      <c r="SUL739" s="80"/>
      <c r="SUM739" s="52"/>
      <c r="SUN739" s="69"/>
      <c r="SUO739" s="69"/>
      <c r="SUP739" s="69"/>
      <c r="SUQ739" s="107"/>
      <c r="SUR739" s="2"/>
      <c r="SUS739" s="15"/>
      <c r="SUT739" s="15"/>
      <c r="SUU739" s="80"/>
      <c r="SUV739" s="52"/>
      <c r="SUW739" s="69"/>
      <c r="SUX739" s="69"/>
      <c r="SUY739" s="69"/>
      <c r="SUZ739" s="107"/>
      <c r="SVA739" s="2"/>
      <c r="SVB739" s="15"/>
      <c r="SVC739" s="15"/>
      <c r="SVD739" s="80"/>
      <c r="SVE739" s="52"/>
      <c r="SVF739" s="69"/>
      <c r="SVG739" s="69"/>
      <c r="SVH739" s="69"/>
      <c r="SVI739" s="107"/>
      <c r="SVJ739" s="2"/>
      <c r="SVK739" s="15"/>
      <c r="SVL739" s="15"/>
      <c r="SVM739" s="80"/>
      <c r="SVN739" s="52"/>
      <c r="SVO739" s="69"/>
      <c r="SVP739" s="69"/>
      <c r="SVQ739" s="69"/>
      <c r="SVR739" s="107"/>
      <c r="SVS739" s="2"/>
      <c r="SVT739" s="15"/>
      <c r="SVU739" s="15"/>
      <c r="SVV739" s="80"/>
      <c r="SVW739" s="52"/>
      <c r="SVX739" s="69"/>
      <c r="SVY739" s="69"/>
      <c r="SVZ739" s="69"/>
      <c r="SWA739" s="107"/>
      <c r="SWB739" s="2"/>
      <c r="SWC739" s="15"/>
      <c r="SWD739" s="15"/>
      <c r="SWE739" s="80"/>
      <c r="SWF739" s="52"/>
      <c r="SWG739" s="69"/>
      <c r="SWH739" s="69"/>
      <c r="SWI739" s="69"/>
      <c r="SWJ739" s="107"/>
      <c r="SWK739" s="2"/>
      <c r="SWL739" s="15"/>
      <c r="SWM739" s="15"/>
      <c r="SWN739" s="80"/>
      <c r="SWO739" s="52"/>
      <c r="SWP739" s="69"/>
      <c r="SWQ739" s="69"/>
      <c r="SWR739" s="69"/>
      <c r="SWS739" s="107"/>
      <c r="SWT739" s="2"/>
      <c r="SWU739" s="15"/>
      <c r="SWV739" s="15"/>
      <c r="SWW739" s="80"/>
      <c r="SWX739" s="52"/>
      <c r="SWY739" s="69"/>
      <c r="SWZ739" s="69"/>
      <c r="SXA739" s="69"/>
      <c r="SXB739" s="107"/>
      <c r="SXC739" s="2"/>
      <c r="SXD739" s="15"/>
      <c r="SXE739" s="15"/>
      <c r="SXF739" s="80"/>
      <c r="SXG739" s="52"/>
      <c r="SXH739" s="69"/>
      <c r="SXI739" s="69"/>
      <c r="SXJ739" s="69"/>
      <c r="SXK739" s="107"/>
      <c r="SXL739" s="2"/>
      <c r="SXM739" s="15"/>
      <c r="SXN739" s="15"/>
      <c r="SXO739" s="80"/>
      <c r="SXP739" s="52"/>
      <c r="SXQ739" s="69"/>
      <c r="SXR739" s="69"/>
      <c r="SXS739" s="69"/>
      <c r="SXT739" s="107"/>
      <c r="SXU739" s="2"/>
      <c r="SXV739" s="15"/>
      <c r="SXW739" s="15"/>
      <c r="SXX739" s="80"/>
      <c r="SXY739" s="52"/>
      <c r="SXZ739" s="69"/>
      <c r="SYA739" s="69"/>
      <c r="SYB739" s="69"/>
      <c r="SYC739" s="107"/>
      <c r="SYD739" s="2"/>
      <c r="SYE739" s="15"/>
      <c r="SYF739" s="15"/>
      <c r="SYG739" s="80"/>
      <c r="SYH739" s="52"/>
      <c r="SYI739" s="69"/>
      <c r="SYJ739" s="69"/>
      <c r="SYK739" s="69"/>
      <c r="SYL739" s="107"/>
      <c r="SYM739" s="2"/>
      <c r="SYN739" s="15"/>
      <c r="SYO739" s="15"/>
      <c r="SYP739" s="80"/>
      <c r="SYQ739" s="52"/>
      <c r="SYR739" s="69"/>
      <c r="SYS739" s="69"/>
      <c r="SYT739" s="69"/>
      <c r="SYU739" s="107"/>
      <c r="SYV739" s="2"/>
      <c r="SYW739" s="15"/>
      <c r="SYX739" s="15"/>
      <c r="SYY739" s="80"/>
      <c r="SYZ739" s="52"/>
      <c r="SZA739" s="69"/>
      <c r="SZB739" s="69"/>
      <c r="SZC739" s="69"/>
      <c r="SZD739" s="107"/>
      <c r="SZE739" s="2"/>
      <c r="SZF739" s="15"/>
      <c r="SZG739" s="15"/>
      <c r="SZH739" s="80"/>
      <c r="SZI739" s="52"/>
      <c r="SZJ739" s="69"/>
      <c r="SZK739" s="69"/>
      <c r="SZL739" s="69"/>
      <c r="SZM739" s="107"/>
      <c r="SZN739" s="2"/>
      <c r="SZO739" s="15"/>
      <c r="SZP739" s="15"/>
      <c r="SZQ739" s="80"/>
      <c r="SZR739" s="52"/>
      <c r="SZS739" s="69"/>
      <c r="SZT739" s="69"/>
      <c r="SZU739" s="69"/>
      <c r="SZV739" s="107"/>
      <c r="SZW739" s="2"/>
      <c r="SZX739" s="15"/>
      <c r="SZY739" s="15"/>
      <c r="SZZ739" s="80"/>
      <c r="TAA739" s="52"/>
      <c r="TAB739" s="69"/>
      <c r="TAC739" s="69"/>
      <c r="TAD739" s="69"/>
      <c r="TAE739" s="107"/>
      <c r="TAF739" s="2"/>
      <c r="TAG739" s="15"/>
      <c r="TAH739" s="15"/>
      <c r="TAI739" s="80"/>
      <c r="TAJ739" s="52"/>
      <c r="TAK739" s="69"/>
      <c r="TAL739" s="69"/>
      <c r="TAM739" s="69"/>
      <c r="TAN739" s="107"/>
      <c r="TAO739" s="2"/>
      <c r="TAP739" s="15"/>
      <c r="TAQ739" s="15"/>
      <c r="TAR739" s="80"/>
      <c r="TAS739" s="52"/>
      <c r="TAT739" s="69"/>
      <c r="TAU739" s="69"/>
      <c r="TAV739" s="69"/>
      <c r="TAW739" s="107"/>
      <c r="TAX739" s="2"/>
      <c r="TAY739" s="15"/>
      <c r="TAZ739" s="15"/>
      <c r="TBA739" s="80"/>
      <c r="TBB739" s="52"/>
      <c r="TBC739" s="69"/>
      <c r="TBD739" s="69"/>
      <c r="TBE739" s="69"/>
      <c r="TBF739" s="107"/>
      <c r="TBG739" s="2"/>
      <c r="TBH739" s="15"/>
      <c r="TBI739" s="15"/>
      <c r="TBJ739" s="80"/>
      <c r="TBK739" s="52"/>
      <c r="TBL739" s="69"/>
      <c r="TBM739" s="69"/>
      <c r="TBN739" s="69"/>
      <c r="TBO739" s="107"/>
      <c r="TBP739" s="2"/>
      <c r="TBQ739" s="15"/>
      <c r="TBR739" s="15"/>
      <c r="TBS739" s="80"/>
      <c r="TBT739" s="52"/>
      <c r="TBU739" s="69"/>
      <c r="TBV739" s="69"/>
      <c r="TBW739" s="69"/>
      <c r="TBX739" s="107"/>
      <c r="TBY739" s="2"/>
      <c r="TBZ739" s="15"/>
      <c r="TCA739" s="15"/>
      <c r="TCB739" s="80"/>
      <c r="TCC739" s="52"/>
      <c r="TCD739" s="69"/>
      <c r="TCE739" s="69"/>
      <c r="TCF739" s="69"/>
      <c r="TCG739" s="107"/>
      <c r="TCH739" s="2"/>
      <c r="TCI739" s="15"/>
      <c r="TCJ739" s="15"/>
      <c r="TCK739" s="80"/>
      <c r="TCL739" s="52"/>
      <c r="TCM739" s="69"/>
      <c r="TCN739" s="69"/>
      <c r="TCO739" s="69"/>
      <c r="TCP739" s="107"/>
      <c r="TCQ739" s="2"/>
      <c r="TCR739" s="15"/>
      <c r="TCS739" s="15"/>
      <c r="TCT739" s="80"/>
      <c r="TCU739" s="52"/>
      <c r="TCV739" s="69"/>
      <c r="TCW739" s="69"/>
      <c r="TCX739" s="69"/>
      <c r="TCY739" s="107"/>
      <c r="TCZ739" s="2"/>
      <c r="TDA739" s="15"/>
      <c r="TDB739" s="15"/>
      <c r="TDC739" s="80"/>
      <c r="TDD739" s="52"/>
      <c r="TDE739" s="69"/>
      <c r="TDF739" s="69"/>
      <c r="TDG739" s="69"/>
      <c r="TDH739" s="107"/>
      <c r="TDI739" s="2"/>
      <c r="TDJ739" s="15"/>
      <c r="TDK739" s="15"/>
      <c r="TDL739" s="80"/>
      <c r="TDM739" s="52"/>
      <c r="TDN739" s="69"/>
      <c r="TDO739" s="69"/>
      <c r="TDP739" s="69"/>
      <c r="TDQ739" s="107"/>
      <c r="TDR739" s="2"/>
      <c r="TDS739" s="15"/>
      <c r="TDT739" s="15"/>
      <c r="TDU739" s="80"/>
      <c r="TDV739" s="52"/>
      <c r="TDW739" s="69"/>
      <c r="TDX739" s="69"/>
      <c r="TDY739" s="69"/>
      <c r="TDZ739" s="107"/>
      <c r="TEA739" s="2"/>
      <c r="TEB739" s="15"/>
      <c r="TEC739" s="15"/>
      <c r="TED739" s="80"/>
      <c r="TEE739" s="52"/>
      <c r="TEF739" s="69"/>
      <c r="TEG739" s="69"/>
      <c r="TEH739" s="69"/>
      <c r="TEI739" s="107"/>
      <c r="TEJ739" s="2"/>
      <c r="TEK739" s="15"/>
      <c r="TEL739" s="15"/>
      <c r="TEM739" s="80"/>
      <c r="TEN739" s="52"/>
      <c r="TEO739" s="69"/>
      <c r="TEP739" s="69"/>
      <c r="TEQ739" s="69"/>
      <c r="TER739" s="107"/>
      <c r="TES739" s="2"/>
      <c r="TET739" s="15"/>
      <c r="TEU739" s="15"/>
      <c r="TEV739" s="80"/>
      <c r="TEW739" s="52"/>
      <c r="TEX739" s="69"/>
      <c r="TEY739" s="69"/>
      <c r="TEZ739" s="69"/>
      <c r="TFA739" s="107"/>
      <c r="TFB739" s="2"/>
      <c r="TFC739" s="15"/>
      <c r="TFD739" s="15"/>
      <c r="TFE739" s="80"/>
      <c r="TFF739" s="52"/>
      <c r="TFG739" s="69"/>
      <c r="TFH739" s="69"/>
      <c r="TFI739" s="69"/>
      <c r="TFJ739" s="107"/>
      <c r="TFK739" s="2"/>
      <c r="TFL739" s="15"/>
      <c r="TFM739" s="15"/>
      <c r="TFN739" s="80"/>
      <c r="TFO739" s="52"/>
      <c r="TFP739" s="69"/>
      <c r="TFQ739" s="69"/>
      <c r="TFR739" s="69"/>
      <c r="TFS739" s="107"/>
      <c r="TFT739" s="2"/>
      <c r="TFU739" s="15"/>
      <c r="TFV739" s="15"/>
      <c r="TFW739" s="80"/>
      <c r="TFX739" s="52"/>
      <c r="TFY739" s="69"/>
      <c r="TFZ739" s="69"/>
      <c r="TGA739" s="69"/>
      <c r="TGB739" s="107"/>
      <c r="TGC739" s="2"/>
      <c r="TGD739" s="15"/>
      <c r="TGE739" s="15"/>
      <c r="TGF739" s="80"/>
      <c r="TGG739" s="52"/>
      <c r="TGH739" s="69"/>
      <c r="TGI739" s="69"/>
      <c r="TGJ739" s="69"/>
      <c r="TGK739" s="107"/>
      <c r="TGL739" s="2"/>
      <c r="TGM739" s="15"/>
      <c r="TGN739" s="15"/>
      <c r="TGO739" s="80"/>
      <c r="TGP739" s="52"/>
      <c r="TGQ739" s="69"/>
      <c r="TGR739" s="69"/>
      <c r="TGS739" s="69"/>
      <c r="TGT739" s="107"/>
      <c r="TGU739" s="2"/>
      <c r="TGV739" s="15"/>
      <c r="TGW739" s="15"/>
      <c r="TGX739" s="80"/>
      <c r="TGY739" s="52"/>
      <c r="TGZ739" s="69"/>
      <c r="THA739" s="69"/>
      <c r="THB739" s="69"/>
      <c r="THC739" s="107"/>
      <c r="THD739" s="2"/>
      <c r="THE739" s="15"/>
      <c r="THF739" s="15"/>
      <c r="THG739" s="80"/>
      <c r="THH739" s="52"/>
      <c r="THI739" s="69"/>
      <c r="THJ739" s="69"/>
      <c r="THK739" s="69"/>
      <c r="THL739" s="107"/>
      <c r="THM739" s="2"/>
      <c r="THN739" s="15"/>
      <c r="THO739" s="15"/>
      <c r="THP739" s="80"/>
      <c r="THQ739" s="52"/>
      <c r="THR739" s="69"/>
      <c r="THS739" s="69"/>
      <c r="THT739" s="69"/>
      <c r="THU739" s="107"/>
      <c r="THV739" s="2"/>
      <c r="THW739" s="15"/>
      <c r="THX739" s="15"/>
      <c r="THY739" s="80"/>
      <c r="THZ739" s="52"/>
      <c r="TIA739" s="69"/>
      <c r="TIB739" s="69"/>
      <c r="TIC739" s="69"/>
      <c r="TID739" s="107"/>
      <c r="TIE739" s="2"/>
      <c r="TIF739" s="15"/>
      <c r="TIG739" s="15"/>
      <c r="TIH739" s="80"/>
      <c r="TII739" s="52"/>
      <c r="TIJ739" s="69"/>
      <c r="TIK739" s="69"/>
      <c r="TIL739" s="69"/>
      <c r="TIM739" s="107"/>
      <c r="TIN739" s="2"/>
      <c r="TIO739" s="15"/>
      <c r="TIP739" s="15"/>
      <c r="TIQ739" s="80"/>
      <c r="TIR739" s="52"/>
      <c r="TIS739" s="69"/>
      <c r="TIT739" s="69"/>
      <c r="TIU739" s="69"/>
      <c r="TIV739" s="107"/>
      <c r="TIW739" s="2"/>
      <c r="TIX739" s="15"/>
      <c r="TIY739" s="15"/>
      <c r="TIZ739" s="80"/>
      <c r="TJA739" s="52"/>
      <c r="TJB739" s="69"/>
      <c r="TJC739" s="69"/>
      <c r="TJD739" s="69"/>
      <c r="TJE739" s="107"/>
      <c r="TJF739" s="2"/>
      <c r="TJG739" s="15"/>
      <c r="TJH739" s="15"/>
      <c r="TJI739" s="80"/>
      <c r="TJJ739" s="52"/>
      <c r="TJK739" s="69"/>
      <c r="TJL739" s="69"/>
      <c r="TJM739" s="69"/>
      <c r="TJN739" s="107"/>
      <c r="TJO739" s="2"/>
      <c r="TJP739" s="15"/>
      <c r="TJQ739" s="15"/>
      <c r="TJR739" s="80"/>
      <c r="TJS739" s="52"/>
      <c r="TJT739" s="69"/>
      <c r="TJU739" s="69"/>
      <c r="TJV739" s="69"/>
      <c r="TJW739" s="107"/>
      <c r="TJX739" s="2"/>
      <c r="TJY739" s="15"/>
      <c r="TJZ739" s="15"/>
      <c r="TKA739" s="80"/>
      <c r="TKB739" s="52"/>
      <c r="TKC739" s="69"/>
      <c r="TKD739" s="69"/>
      <c r="TKE739" s="69"/>
      <c r="TKF739" s="107"/>
      <c r="TKG739" s="2"/>
      <c r="TKH739" s="15"/>
      <c r="TKI739" s="15"/>
      <c r="TKJ739" s="80"/>
      <c r="TKK739" s="52"/>
      <c r="TKL739" s="69"/>
      <c r="TKM739" s="69"/>
      <c r="TKN739" s="69"/>
      <c r="TKO739" s="107"/>
      <c r="TKP739" s="2"/>
      <c r="TKQ739" s="15"/>
      <c r="TKR739" s="15"/>
      <c r="TKS739" s="80"/>
      <c r="TKT739" s="52"/>
      <c r="TKU739" s="69"/>
      <c r="TKV739" s="69"/>
      <c r="TKW739" s="69"/>
      <c r="TKX739" s="107"/>
      <c r="TKY739" s="2"/>
      <c r="TKZ739" s="15"/>
      <c r="TLA739" s="15"/>
      <c r="TLB739" s="80"/>
      <c r="TLC739" s="52"/>
      <c r="TLD739" s="69"/>
      <c r="TLE739" s="69"/>
      <c r="TLF739" s="69"/>
      <c r="TLG739" s="107"/>
      <c r="TLH739" s="2"/>
      <c r="TLI739" s="15"/>
      <c r="TLJ739" s="15"/>
      <c r="TLK739" s="80"/>
      <c r="TLL739" s="52"/>
      <c r="TLM739" s="69"/>
      <c r="TLN739" s="69"/>
      <c r="TLO739" s="69"/>
      <c r="TLP739" s="107"/>
      <c r="TLQ739" s="2"/>
      <c r="TLR739" s="15"/>
      <c r="TLS739" s="15"/>
      <c r="TLT739" s="80"/>
      <c r="TLU739" s="52"/>
      <c r="TLV739" s="69"/>
      <c r="TLW739" s="69"/>
      <c r="TLX739" s="69"/>
      <c r="TLY739" s="107"/>
      <c r="TLZ739" s="2"/>
      <c r="TMA739" s="15"/>
      <c r="TMB739" s="15"/>
      <c r="TMC739" s="80"/>
      <c r="TMD739" s="52"/>
      <c r="TME739" s="69"/>
      <c r="TMF739" s="69"/>
      <c r="TMG739" s="69"/>
      <c r="TMH739" s="107"/>
      <c r="TMI739" s="2"/>
      <c r="TMJ739" s="15"/>
      <c r="TMK739" s="15"/>
      <c r="TML739" s="80"/>
      <c r="TMM739" s="52"/>
      <c r="TMN739" s="69"/>
      <c r="TMO739" s="69"/>
      <c r="TMP739" s="69"/>
      <c r="TMQ739" s="107"/>
      <c r="TMR739" s="2"/>
      <c r="TMS739" s="15"/>
      <c r="TMT739" s="15"/>
      <c r="TMU739" s="80"/>
      <c r="TMV739" s="52"/>
      <c r="TMW739" s="69"/>
      <c r="TMX739" s="69"/>
      <c r="TMY739" s="69"/>
      <c r="TMZ739" s="107"/>
      <c r="TNA739" s="2"/>
      <c r="TNB739" s="15"/>
      <c r="TNC739" s="15"/>
      <c r="TND739" s="80"/>
      <c r="TNE739" s="52"/>
      <c r="TNF739" s="69"/>
      <c r="TNG739" s="69"/>
      <c r="TNH739" s="69"/>
      <c r="TNI739" s="107"/>
      <c r="TNJ739" s="2"/>
      <c r="TNK739" s="15"/>
      <c r="TNL739" s="15"/>
      <c r="TNM739" s="80"/>
      <c r="TNN739" s="52"/>
      <c r="TNO739" s="69"/>
      <c r="TNP739" s="69"/>
      <c r="TNQ739" s="69"/>
      <c r="TNR739" s="107"/>
      <c r="TNS739" s="2"/>
      <c r="TNT739" s="15"/>
      <c r="TNU739" s="15"/>
      <c r="TNV739" s="80"/>
      <c r="TNW739" s="52"/>
      <c r="TNX739" s="69"/>
      <c r="TNY739" s="69"/>
      <c r="TNZ739" s="69"/>
      <c r="TOA739" s="107"/>
      <c r="TOB739" s="2"/>
      <c r="TOC739" s="15"/>
      <c r="TOD739" s="15"/>
      <c r="TOE739" s="80"/>
      <c r="TOF739" s="52"/>
      <c r="TOG739" s="69"/>
      <c r="TOH739" s="69"/>
      <c r="TOI739" s="69"/>
      <c r="TOJ739" s="107"/>
      <c r="TOK739" s="2"/>
      <c r="TOL739" s="15"/>
      <c r="TOM739" s="15"/>
      <c r="TON739" s="80"/>
      <c r="TOO739" s="52"/>
      <c r="TOP739" s="69"/>
      <c r="TOQ739" s="69"/>
      <c r="TOR739" s="69"/>
      <c r="TOS739" s="107"/>
      <c r="TOT739" s="2"/>
      <c r="TOU739" s="15"/>
      <c r="TOV739" s="15"/>
      <c r="TOW739" s="80"/>
      <c r="TOX739" s="52"/>
      <c r="TOY739" s="69"/>
      <c r="TOZ739" s="69"/>
      <c r="TPA739" s="69"/>
      <c r="TPB739" s="107"/>
      <c r="TPC739" s="2"/>
      <c r="TPD739" s="15"/>
      <c r="TPE739" s="15"/>
      <c r="TPF739" s="80"/>
      <c r="TPG739" s="52"/>
      <c r="TPH739" s="69"/>
      <c r="TPI739" s="69"/>
      <c r="TPJ739" s="69"/>
      <c r="TPK739" s="107"/>
      <c r="TPL739" s="2"/>
      <c r="TPM739" s="15"/>
      <c r="TPN739" s="15"/>
      <c r="TPO739" s="80"/>
      <c r="TPP739" s="52"/>
      <c r="TPQ739" s="69"/>
      <c r="TPR739" s="69"/>
      <c r="TPS739" s="69"/>
      <c r="TPT739" s="107"/>
      <c r="TPU739" s="2"/>
      <c r="TPV739" s="15"/>
      <c r="TPW739" s="15"/>
      <c r="TPX739" s="80"/>
      <c r="TPY739" s="52"/>
      <c r="TPZ739" s="69"/>
      <c r="TQA739" s="69"/>
      <c r="TQB739" s="69"/>
      <c r="TQC739" s="107"/>
      <c r="TQD739" s="2"/>
      <c r="TQE739" s="15"/>
      <c r="TQF739" s="15"/>
      <c r="TQG739" s="80"/>
      <c r="TQH739" s="52"/>
      <c r="TQI739" s="69"/>
      <c r="TQJ739" s="69"/>
      <c r="TQK739" s="69"/>
      <c r="TQL739" s="107"/>
      <c r="TQM739" s="2"/>
      <c r="TQN739" s="15"/>
      <c r="TQO739" s="15"/>
      <c r="TQP739" s="80"/>
      <c r="TQQ739" s="52"/>
      <c r="TQR739" s="69"/>
      <c r="TQS739" s="69"/>
      <c r="TQT739" s="69"/>
      <c r="TQU739" s="107"/>
      <c r="TQV739" s="2"/>
      <c r="TQW739" s="15"/>
      <c r="TQX739" s="15"/>
      <c r="TQY739" s="80"/>
      <c r="TQZ739" s="52"/>
      <c r="TRA739" s="69"/>
      <c r="TRB739" s="69"/>
      <c r="TRC739" s="69"/>
      <c r="TRD739" s="107"/>
      <c r="TRE739" s="2"/>
      <c r="TRF739" s="15"/>
      <c r="TRG739" s="15"/>
      <c r="TRH739" s="80"/>
      <c r="TRI739" s="52"/>
      <c r="TRJ739" s="69"/>
      <c r="TRK739" s="69"/>
      <c r="TRL739" s="69"/>
      <c r="TRM739" s="107"/>
      <c r="TRN739" s="2"/>
      <c r="TRO739" s="15"/>
      <c r="TRP739" s="15"/>
      <c r="TRQ739" s="80"/>
      <c r="TRR739" s="52"/>
      <c r="TRS739" s="69"/>
      <c r="TRT739" s="69"/>
      <c r="TRU739" s="69"/>
      <c r="TRV739" s="107"/>
      <c r="TRW739" s="2"/>
      <c r="TRX739" s="15"/>
      <c r="TRY739" s="15"/>
      <c r="TRZ739" s="80"/>
      <c r="TSA739" s="52"/>
      <c r="TSB739" s="69"/>
      <c r="TSC739" s="69"/>
      <c r="TSD739" s="69"/>
      <c r="TSE739" s="107"/>
      <c r="TSF739" s="2"/>
      <c r="TSG739" s="15"/>
      <c r="TSH739" s="15"/>
      <c r="TSI739" s="80"/>
      <c r="TSJ739" s="52"/>
      <c r="TSK739" s="69"/>
      <c r="TSL739" s="69"/>
      <c r="TSM739" s="69"/>
      <c r="TSN739" s="107"/>
      <c r="TSO739" s="2"/>
      <c r="TSP739" s="15"/>
      <c r="TSQ739" s="15"/>
      <c r="TSR739" s="80"/>
      <c r="TSS739" s="52"/>
      <c r="TST739" s="69"/>
      <c r="TSU739" s="69"/>
      <c r="TSV739" s="69"/>
      <c r="TSW739" s="107"/>
      <c r="TSX739" s="2"/>
      <c r="TSY739" s="15"/>
      <c r="TSZ739" s="15"/>
      <c r="TTA739" s="80"/>
      <c r="TTB739" s="52"/>
      <c r="TTC739" s="69"/>
      <c r="TTD739" s="69"/>
      <c r="TTE739" s="69"/>
      <c r="TTF739" s="107"/>
      <c r="TTG739" s="2"/>
      <c r="TTH739" s="15"/>
      <c r="TTI739" s="15"/>
      <c r="TTJ739" s="80"/>
      <c r="TTK739" s="52"/>
      <c r="TTL739" s="69"/>
      <c r="TTM739" s="69"/>
      <c r="TTN739" s="69"/>
      <c r="TTO739" s="107"/>
      <c r="TTP739" s="2"/>
      <c r="TTQ739" s="15"/>
      <c r="TTR739" s="15"/>
      <c r="TTS739" s="80"/>
      <c r="TTT739" s="52"/>
      <c r="TTU739" s="69"/>
      <c r="TTV739" s="69"/>
      <c r="TTW739" s="69"/>
      <c r="TTX739" s="107"/>
      <c r="TTY739" s="2"/>
      <c r="TTZ739" s="15"/>
      <c r="TUA739" s="15"/>
      <c r="TUB739" s="80"/>
      <c r="TUC739" s="52"/>
      <c r="TUD739" s="69"/>
      <c r="TUE739" s="69"/>
      <c r="TUF739" s="69"/>
      <c r="TUG739" s="107"/>
      <c r="TUH739" s="2"/>
      <c r="TUI739" s="15"/>
      <c r="TUJ739" s="15"/>
      <c r="TUK739" s="80"/>
      <c r="TUL739" s="52"/>
      <c r="TUM739" s="69"/>
      <c r="TUN739" s="69"/>
      <c r="TUO739" s="69"/>
      <c r="TUP739" s="107"/>
      <c r="TUQ739" s="2"/>
      <c r="TUR739" s="15"/>
      <c r="TUS739" s="15"/>
      <c r="TUT739" s="80"/>
      <c r="TUU739" s="52"/>
      <c r="TUV739" s="69"/>
      <c r="TUW739" s="69"/>
      <c r="TUX739" s="69"/>
      <c r="TUY739" s="107"/>
      <c r="TUZ739" s="2"/>
      <c r="TVA739" s="15"/>
      <c r="TVB739" s="15"/>
      <c r="TVC739" s="80"/>
      <c r="TVD739" s="52"/>
      <c r="TVE739" s="69"/>
      <c r="TVF739" s="69"/>
      <c r="TVG739" s="69"/>
      <c r="TVH739" s="107"/>
      <c r="TVI739" s="2"/>
      <c r="TVJ739" s="15"/>
      <c r="TVK739" s="15"/>
      <c r="TVL739" s="80"/>
      <c r="TVM739" s="52"/>
      <c r="TVN739" s="69"/>
      <c r="TVO739" s="69"/>
      <c r="TVP739" s="69"/>
      <c r="TVQ739" s="107"/>
      <c r="TVR739" s="2"/>
      <c r="TVS739" s="15"/>
      <c r="TVT739" s="15"/>
      <c r="TVU739" s="80"/>
      <c r="TVV739" s="52"/>
      <c r="TVW739" s="69"/>
      <c r="TVX739" s="69"/>
      <c r="TVY739" s="69"/>
      <c r="TVZ739" s="107"/>
      <c r="TWA739" s="2"/>
      <c r="TWB739" s="15"/>
      <c r="TWC739" s="15"/>
      <c r="TWD739" s="80"/>
      <c r="TWE739" s="52"/>
      <c r="TWF739" s="69"/>
      <c r="TWG739" s="69"/>
      <c r="TWH739" s="69"/>
      <c r="TWI739" s="107"/>
      <c r="TWJ739" s="2"/>
      <c r="TWK739" s="15"/>
      <c r="TWL739" s="15"/>
      <c r="TWM739" s="80"/>
      <c r="TWN739" s="52"/>
      <c r="TWO739" s="69"/>
      <c r="TWP739" s="69"/>
      <c r="TWQ739" s="69"/>
      <c r="TWR739" s="107"/>
      <c r="TWS739" s="2"/>
      <c r="TWT739" s="15"/>
      <c r="TWU739" s="15"/>
      <c r="TWV739" s="80"/>
      <c r="TWW739" s="52"/>
      <c r="TWX739" s="69"/>
      <c r="TWY739" s="69"/>
      <c r="TWZ739" s="69"/>
      <c r="TXA739" s="107"/>
      <c r="TXB739" s="2"/>
      <c r="TXC739" s="15"/>
      <c r="TXD739" s="15"/>
      <c r="TXE739" s="80"/>
      <c r="TXF739" s="52"/>
      <c r="TXG739" s="69"/>
      <c r="TXH739" s="69"/>
      <c r="TXI739" s="69"/>
      <c r="TXJ739" s="107"/>
      <c r="TXK739" s="2"/>
      <c r="TXL739" s="15"/>
      <c r="TXM739" s="15"/>
      <c r="TXN739" s="80"/>
      <c r="TXO739" s="52"/>
      <c r="TXP739" s="69"/>
      <c r="TXQ739" s="69"/>
      <c r="TXR739" s="69"/>
      <c r="TXS739" s="107"/>
      <c r="TXT739" s="2"/>
      <c r="TXU739" s="15"/>
      <c r="TXV739" s="15"/>
      <c r="TXW739" s="80"/>
      <c r="TXX739" s="52"/>
      <c r="TXY739" s="69"/>
      <c r="TXZ739" s="69"/>
      <c r="TYA739" s="69"/>
      <c r="TYB739" s="107"/>
      <c r="TYC739" s="2"/>
      <c r="TYD739" s="15"/>
      <c r="TYE739" s="15"/>
      <c r="TYF739" s="80"/>
      <c r="TYG739" s="52"/>
      <c r="TYH739" s="69"/>
      <c r="TYI739" s="69"/>
      <c r="TYJ739" s="69"/>
      <c r="TYK739" s="107"/>
      <c r="TYL739" s="2"/>
      <c r="TYM739" s="15"/>
      <c r="TYN739" s="15"/>
      <c r="TYO739" s="80"/>
      <c r="TYP739" s="52"/>
      <c r="TYQ739" s="69"/>
      <c r="TYR739" s="69"/>
      <c r="TYS739" s="69"/>
      <c r="TYT739" s="107"/>
      <c r="TYU739" s="2"/>
      <c r="TYV739" s="15"/>
      <c r="TYW739" s="15"/>
      <c r="TYX739" s="80"/>
      <c r="TYY739" s="52"/>
      <c r="TYZ739" s="69"/>
      <c r="TZA739" s="69"/>
      <c r="TZB739" s="69"/>
      <c r="TZC739" s="107"/>
      <c r="TZD739" s="2"/>
      <c r="TZE739" s="15"/>
      <c r="TZF739" s="15"/>
      <c r="TZG739" s="80"/>
      <c r="TZH739" s="52"/>
      <c r="TZI739" s="69"/>
      <c r="TZJ739" s="69"/>
      <c r="TZK739" s="69"/>
      <c r="TZL739" s="107"/>
      <c r="TZM739" s="2"/>
      <c r="TZN739" s="15"/>
      <c r="TZO739" s="15"/>
      <c r="TZP739" s="80"/>
      <c r="TZQ739" s="52"/>
      <c r="TZR739" s="69"/>
      <c r="TZS739" s="69"/>
      <c r="TZT739" s="69"/>
      <c r="TZU739" s="107"/>
      <c r="TZV739" s="2"/>
      <c r="TZW739" s="15"/>
      <c r="TZX739" s="15"/>
      <c r="TZY739" s="80"/>
      <c r="TZZ739" s="52"/>
      <c r="UAA739" s="69"/>
      <c r="UAB739" s="69"/>
      <c r="UAC739" s="69"/>
      <c r="UAD739" s="107"/>
      <c r="UAE739" s="2"/>
      <c r="UAF739" s="15"/>
      <c r="UAG739" s="15"/>
      <c r="UAH739" s="80"/>
      <c r="UAI739" s="52"/>
      <c r="UAJ739" s="69"/>
      <c r="UAK739" s="69"/>
      <c r="UAL739" s="69"/>
      <c r="UAM739" s="107"/>
      <c r="UAN739" s="2"/>
      <c r="UAO739" s="15"/>
      <c r="UAP739" s="15"/>
      <c r="UAQ739" s="80"/>
      <c r="UAR739" s="52"/>
      <c r="UAS739" s="69"/>
      <c r="UAT739" s="69"/>
      <c r="UAU739" s="69"/>
      <c r="UAV739" s="107"/>
      <c r="UAW739" s="2"/>
      <c r="UAX739" s="15"/>
      <c r="UAY739" s="15"/>
      <c r="UAZ739" s="80"/>
      <c r="UBA739" s="52"/>
      <c r="UBB739" s="69"/>
      <c r="UBC739" s="69"/>
      <c r="UBD739" s="69"/>
      <c r="UBE739" s="107"/>
      <c r="UBF739" s="2"/>
      <c r="UBG739" s="15"/>
      <c r="UBH739" s="15"/>
      <c r="UBI739" s="80"/>
      <c r="UBJ739" s="52"/>
      <c r="UBK739" s="69"/>
      <c r="UBL739" s="69"/>
      <c r="UBM739" s="69"/>
      <c r="UBN739" s="107"/>
      <c r="UBO739" s="2"/>
      <c r="UBP739" s="15"/>
      <c r="UBQ739" s="15"/>
      <c r="UBR739" s="80"/>
      <c r="UBS739" s="52"/>
      <c r="UBT739" s="69"/>
      <c r="UBU739" s="69"/>
      <c r="UBV739" s="69"/>
      <c r="UBW739" s="107"/>
      <c r="UBX739" s="2"/>
      <c r="UBY739" s="15"/>
      <c r="UBZ739" s="15"/>
      <c r="UCA739" s="80"/>
      <c r="UCB739" s="52"/>
      <c r="UCC739" s="69"/>
      <c r="UCD739" s="69"/>
      <c r="UCE739" s="69"/>
      <c r="UCF739" s="107"/>
      <c r="UCG739" s="2"/>
      <c r="UCH739" s="15"/>
      <c r="UCI739" s="15"/>
      <c r="UCJ739" s="80"/>
      <c r="UCK739" s="52"/>
      <c r="UCL739" s="69"/>
      <c r="UCM739" s="69"/>
      <c r="UCN739" s="69"/>
      <c r="UCO739" s="107"/>
      <c r="UCP739" s="2"/>
      <c r="UCQ739" s="15"/>
      <c r="UCR739" s="15"/>
      <c r="UCS739" s="80"/>
      <c r="UCT739" s="52"/>
      <c r="UCU739" s="69"/>
      <c r="UCV739" s="69"/>
      <c r="UCW739" s="69"/>
      <c r="UCX739" s="107"/>
      <c r="UCY739" s="2"/>
      <c r="UCZ739" s="15"/>
      <c r="UDA739" s="15"/>
      <c r="UDB739" s="80"/>
      <c r="UDC739" s="52"/>
      <c r="UDD739" s="69"/>
      <c r="UDE739" s="69"/>
      <c r="UDF739" s="69"/>
      <c r="UDG739" s="107"/>
      <c r="UDH739" s="2"/>
      <c r="UDI739" s="15"/>
      <c r="UDJ739" s="15"/>
      <c r="UDK739" s="80"/>
      <c r="UDL739" s="52"/>
      <c r="UDM739" s="69"/>
      <c r="UDN739" s="69"/>
      <c r="UDO739" s="69"/>
      <c r="UDP739" s="107"/>
      <c r="UDQ739" s="2"/>
      <c r="UDR739" s="15"/>
      <c r="UDS739" s="15"/>
      <c r="UDT739" s="80"/>
      <c r="UDU739" s="52"/>
      <c r="UDV739" s="69"/>
      <c r="UDW739" s="69"/>
      <c r="UDX739" s="69"/>
      <c r="UDY739" s="107"/>
      <c r="UDZ739" s="2"/>
      <c r="UEA739" s="15"/>
      <c r="UEB739" s="15"/>
      <c r="UEC739" s="80"/>
      <c r="UED739" s="52"/>
      <c r="UEE739" s="69"/>
      <c r="UEF739" s="69"/>
      <c r="UEG739" s="69"/>
      <c r="UEH739" s="107"/>
      <c r="UEI739" s="2"/>
      <c r="UEJ739" s="15"/>
      <c r="UEK739" s="15"/>
      <c r="UEL739" s="80"/>
      <c r="UEM739" s="52"/>
      <c r="UEN739" s="69"/>
      <c r="UEO739" s="69"/>
      <c r="UEP739" s="69"/>
      <c r="UEQ739" s="107"/>
      <c r="UER739" s="2"/>
      <c r="UES739" s="15"/>
      <c r="UET739" s="15"/>
      <c r="UEU739" s="80"/>
      <c r="UEV739" s="52"/>
      <c r="UEW739" s="69"/>
      <c r="UEX739" s="69"/>
      <c r="UEY739" s="69"/>
      <c r="UEZ739" s="107"/>
      <c r="UFA739" s="2"/>
      <c r="UFB739" s="15"/>
      <c r="UFC739" s="15"/>
      <c r="UFD739" s="80"/>
      <c r="UFE739" s="52"/>
      <c r="UFF739" s="69"/>
      <c r="UFG739" s="69"/>
      <c r="UFH739" s="69"/>
      <c r="UFI739" s="107"/>
      <c r="UFJ739" s="2"/>
      <c r="UFK739" s="15"/>
      <c r="UFL739" s="15"/>
      <c r="UFM739" s="80"/>
      <c r="UFN739" s="52"/>
      <c r="UFO739" s="69"/>
      <c r="UFP739" s="69"/>
      <c r="UFQ739" s="69"/>
      <c r="UFR739" s="107"/>
      <c r="UFS739" s="2"/>
      <c r="UFT739" s="15"/>
      <c r="UFU739" s="15"/>
      <c r="UFV739" s="80"/>
      <c r="UFW739" s="52"/>
      <c r="UFX739" s="69"/>
      <c r="UFY739" s="69"/>
      <c r="UFZ739" s="69"/>
      <c r="UGA739" s="107"/>
      <c r="UGB739" s="2"/>
      <c r="UGC739" s="15"/>
      <c r="UGD739" s="15"/>
      <c r="UGE739" s="80"/>
      <c r="UGF739" s="52"/>
      <c r="UGG739" s="69"/>
      <c r="UGH739" s="69"/>
      <c r="UGI739" s="69"/>
      <c r="UGJ739" s="107"/>
      <c r="UGK739" s="2"/>
      <c r="UGL739" s="15"/>
      <c r="UGM739" s="15"/>
      <c r="UGN739" s="80"/>
      <c r="UGO739" s="52"/>
      <c r="UGP739" s="69"/>
      <c r="UGQ739" s="69"/>
      <c r="UGR739" s="69"/>
      <c r="UGS739" s="107"/>
      <c r="UGT739" s="2"/>
      <c r="UGU739" s="15"/>
      <c r="UGV739" s="15"/>
      <c r="UGW739" s="80"/>
      <c r="UGX739" s="52"/>
      <c r="UGY739" s="69"/>
      <c r="UGZ739" s="69"/>
      <c r="UHA739" s="69"/>
      <c r="UHB739" s="107"/>
      <c r="UHC739" s="2"/>
      <c r="UHD739" s="15"/>
      <c r="UHE739" s="15"/>
      <c r="UHF739" s="80"/>
      <c r="UHG739" s="52"/>
      <c r="UHH739" s="69"/>
      <c r="UHI739" s="69"/>
      <c r="UHJ739" s="69"/>
      <c r="UHK739" s="107"/>
      <c r="UHL739" s="2"/>
      <c r="UHM739" s="15"/>
      <c r="UHN739" s="15"/>
      <c r="UHO739" s="80"/>
      <c r="UHP739" s="52"/>
      <c r="UHQ739" s="69"/>
      <c r="UHR739" s="69"/>
      <c r="UHS739" s="69"/>
      <c r="UHT739" s="107"/>
      <c r="UHU739" s="2"/>
      <c r="UHV739" s="15"/>
      <c r="UHW739" s="15"/>
      <c r="UHX739" s="80"/>
      <c r="UHY739" s="52"/>
      <c r="UHZ739" s="69"/>
      <c r="UIA739" s="69"/>
      <c r="UIB739" s="69"/>
      <c r="UIC739" s="107"/>
      <c r="UID739" s="2"/>
      <c r="UIE739" s="15"/>
      <c r="UIF739" s="15"/>
      <c r="UIG739" s="80"/>
      <c r="UIH739" s="52"/>
      <c r="UII739" s="69"/>
      <c r="UIJ739" s="69"/>
      <c r="UIK739" s="69"/>
      <c r="UIL739" s="107"/>
      <c r="UIM739" s="2"/>
      <c r="UIN739" s="15"/>
      <c r="UIO739" s="15"/>
      <c r="UIP739" s="80"/>
      <c r="UIQ739" s="52"/>
      <c r="UIR739" s="69"/>
      <c r="UIS739" s="69"/>
      <c r="UIT739" s="69"/>
      <c r="UIU739" s="107"/>
      <c r="UIV739" s="2"/>
      <c r="UIW739" s="15"/>
      <c r="UIX739" s="15"/>
      <c r="UIY739" s="80"/>
      <c r="UIZ739" s="52"/>
      <c r="UJA739" s="69"/>
      <c r="UJB739" s="69"/>
      <c r="UJC739" s="69"/>
      <c r="UJD739" s="107"/>
      <c r="UJE739" s="2"/>
      <c r="UJF739" s="15"/>
      <c r="UJG739" s="15"/>
      <c r="UJH739" s="80"/>
      <c r="UJI739" s="52"/>
      <c r="UJJ739" s="69"/>
      <c r="UJK739" s="69"/>
      <c r="UJL739" s="69"/>
      <c r="UJM739" s="107"/>
      <c r="UJN739" s="2"/>
      <c r="UJO739" s="15"/>
      <c r="UJP739" s="15"/>
      <c r="UJQ739" s="80"/>
      <c r="UJR739" s="52"/>
      <c r="UJS739" s="69"/>
      <c r="UJT739" s="69"/>
      <c r="UJU739" s="69"/>
      <c r="UJV739" s="107"/>
      <c r="UJW739" s="2"/>
      <c r="UJX739" s="15"/>
      <c r="UJY739" s="15"/>
      <c r="UJZ739" s="80"/>
      <c r="UKA739" s="52"/>
      <c r="UKB739" s="69"/>
      <c r="UKC739" s="69"/>
      <c r="UKD739" s="69"/>
      <c r="UKE739" s="107"/>
      <c r="UKF739" s="2"/>
      <c r="UKG739" s="15"/>
      <c r="UKH739" s="15"/>
      <c r="UKI739" s="80"/>
      <c r="UKJ739" s="52"/>
      <c r="UKK739" s="69"/>
      <c r="UKL739" s="69"/>
      <c r="UKM739" s="69"/>
      <c r="UKN739" s="107"/>
      <c r="UKO739" s="2"/>
      <c r="UKP739" s="15"/>
      <c r="UKQ739" s="15"/>
      <c r="UKR739" s="80"/>
      <c r="UKS739" s="52"/>
      <c r="UKT739" s="69"/>
      <c r="UKU739" s="69"/>
      <c r="UKV739" s="69"/>
      <c r="UKW739" s="107"/>
      <c r="UKX739" s="2"/>
      <c r="UKY739" s="15"/>
      <c r="UKZ739" s="15"/>
      <c r="ULA739" s="80"/>
      <c r="ULB739" s="52"/>
      <c r="ULC739" s="69"/>
      <c r="ULD739" s="69"/>
      <c r="ULE739" s="69"/>
      <c r="ULF739" s="107"/>
      <c r="ULG739" s="2"/>
      <c r="ULH739" s="15"/>
      <c r="ULI739" s="15"/>
      <c r="ULJ739" s="80"/>
      <c r="ULK739" s="52"/>
      <c r="ULL739" s="69"/>
      <c r="ULM739" s="69"/>
      <c r="ULN739" s="69"/>
      <c r="ULO739" s="107"/>
      <c r="ULP739" s="2"/>
      <c r="ULQ739" s="15"/>
      <c r="ULR739" s="15"/>
      <c r="ULS739" s="80"/>
      <c r="ULT739" s="52"/>
      <c r="ULU739" s="69"/>
      <c r="ULV739" s="69"/>
      <c r="ULW739" s="69"/>
      <c r="ULX739" s="107"/>
      <c r="ULY739" s="2"/>
      <c r="ULZ739" s="15"/>
      <c r="UMA739" s="15"/>
      <c r="UMB739" s="80"/>
      <c r="UMC739" s="52"/>
      <c r="UMD739" s="69"/>
      <c r="UME739" s="69"/>
      <c r="UMF739" s="69"/>
      <c r="UMG739" s="107"/>
      <c r="UMH739" s="2"/>
      <c r="UMI739" s="15"/>
      <c r="UMJ739" s="15"/>
      <c r="UMK739" s="80"/>
      <c r="UML739" s="52"/>
      <c r="UMM739" s="69"/>
      <c r="UMN739" s="69"/>
      <c r="UMO739" s="69"/>
      <c r="UMP739" s="107"/>
      <c r="UMQ739" s="2"/>
      <c r="UMR739" s="15"/>
      <c r="UMS739" s="15"/>
      <c r="UMT739" s="80"/>
      <c r="UMU739" s="52"/>
      <c r="UMV739" s="69"/>
      <c r="UMW739" s="69"/>
      <c r="UMX739" s="69"/>
      <c r="UMY739" s="107"/>
      <c r="UMZ739" s="2"/>
      <c r="UNA739" s="15"/>
      <c r="UNB739" s="15"/>
      <c r="UNC739" s="80"/>
      <c r="UND739" s="52"/>
      <c r="UNE739" s="69"/>
      <c r="UNF739" s="69"/>
      <c r="UNG739" s="69"/>
      <c r="UNH739" s="107"/>
      <c r="UNI739" s="2"/>
      <c r="UNJ739" s="15"/>
      <c r="UNK739" s="15"/>
      <c r="UNL739" s="80"/>
      <c r="UNM739" s="52"/>
      <c r="UNN739" s="69"/>
      <c r="UNO739" s="69"/>
      <c r="UNP739" s="69"/>
      <c r="UNQ739" s="107"/>
      <c r="UNR739" s="2"/>
      <c r="UNS739" s="15"/>
      <c r="UNT739" s="15"/>
      <c r="UNU739" s="80"/>
      <c r="UNV739" s="52"/>
      <c r="UNW739" s="69"/>
      <c r="UNX739" s="69"/>
      <c r="UNY739" s="69"/>
      <c r="UNZ739" s="107"/>
      <c r="UOA739" s="2"/>
      <c r="UOB739" s="15"/>
      <c r="UOC739" s="15"/>
      <c r="UOD739" s="80"/>
      <c r="UOE739" s="52"/>
      <c r="UOF739" s="69"/>
      <c r="UOG739" s="69"/>
      <c r="UOH739" s="69"/>
      <c r="UOI739" s="107"/>
      <c r="UOJ739" s="2"/>
      <c r="UOK739" s="15"/>
      <c r="UOL739" s="15"/>
      <c r="UOM739" s="80"/>
      <c r="UON739" s="52"/>
      <c r="UOO739" s="69"/>
      <c r="UOP739" s="69"/>
      <c r="UOQ739" s="69"/>
      <c r="UOR739" s="107"/>
      <c r="UOS739" s="2"/>
      <c r="UOT739" s="15"/>
      <c r="UOU739" s="15"/>
      <c r="UOV739" s="80"/>
      <c r="UOW739" s="52"/>
      <c r="UOX739" s="69"/>
      <c r="UOY739" s="69"/>
      <c r="UOZ739" s="69"/>
      <c r="UPA739" s="107"/>
      <c r="UPB739" s="2"/>
      <c r="UPC739" s="15"/>
      <c r="UPD739" s="15"/>
      <c r="UPE739" s="80"/>
      <c r="UPF739" s="52"/>
      <c r="UPG739" s="69"/>
      <c r="UPH739" s="69"/>
      <c r="UPI739" s="69"/>
      <c r="UPJ739" s="107"/>
      <c r="UPK739" s="2"/>
      <c r="UPL739" s="15"/>
      <c r="UPM739" s="15"/>
      <c r="UPN739" s="80"/>
      <c r="UPO739" s="52"/>
      <c r="UPP739" s="69"/>
      <c r="UPQ739" s="69"/>
      <c r="UPR739" s="69"/>
      <c r="UPS739" s="107"/>
      <c r="UPT739" s="2"/>
      <c r="UPU739" s="15"/>
      <c r="UPV739" s="15"/>
      <c r="UPW739" s="80"/>
      <c r="UPX739" s="52"/>
      <c r="UPY739" s="69"/>
      <c r="UPZ739" s="69"/>
      <c r="UQA739" s="69"/>
      <c r="UQB739" s="107"/>
      <c r="UQC739" s="2"/>
      <c r="UQD739" s="15"/>
      <c r="UQE739" s="15"/>
      <c r="UQF739" s="80"/>
      <c r="UQG739" s="52"/>
      <c r="UQH739" s="69"/>
      <c r="UQI739" s="69"/>
      <c r="UQJ739" s="69"/>
      <c r="UQK739" s="107"/>
      <c r="UQL739" s="2"/>
      <c r="UQM739" s="15"/>
      <c r="UQN739" s="15"/>
      <c r="UQO739" s="80"/>
      <c r="UQP739" s="52"/>
      <c r="UQQ739" s="69"/>
      <c r="UQR739" s="69"/>
      <c r="UQS739" s="69"/>
      <c r="UQT739" s="107"/>
      <c r="UQU739" s="2"/>
      <c r="UQV739" s="15"/>
      <c r="UQW739" s="15"/>
      <c r="UQX739" s="80"/>
      <c r="UQY739" s="52"/>
      <c r="UQZ739" s="69"/>
      <c r="URA739" s="69"/>
      <c r="URB739" s="69"/>
      <c r="URC739" s="107"/>
      <c r="URD739" s="2"/>
      <c r="URE739" s="15"/>
      <c r="URF739" s="15"/>
      <c r="URG739" s="80"/>
      <c r="URH739" s="52"/>
      <c r="URI739" s="69"/>
      <c r="URJ739" s="69"/>
      <c r="URK739" s="69"/>
      <c r="URL739" s="107"/>
      <c r="URM739" s="2"/>
      <c r="URN739" s="15"/>
      <c r="URO739" s="15"/>
      <c r="URP739" s="80"/>
      <c r="URQ739" s="52"/>
      <c r="URR739" s="69"/>
      <c r="URS739" s="69"/>
      <c r="URT739" s="69"/>
      <c r="URU739" s="107"/>
      <c r="URV739" s="2"/>
      <c r="URW739" s="15"/>
      <c r="URX739" s="15"/>
      <c r="URY739" s="80"/>
      <c r="URZ739" s="52"/>
      <c r="USA739" s="69"/>
      <c r="USB739" s="69"/>
      <c r="USC739" s="69"/>
      <c r="USD739" s="107"/>
      <c r="USE739" s="2"/>
      <c r="USF739" s="15"/>
      <c r="USG739" s="15"/>
      <c r="USH739" s="80"/>
      <c r="USI739" s="52"/>
      <c r="USJ739" s="69"/>
      <c r="USK739" s="69"/>
      <c r="USL739" s="69"/>
      <c r="USM739" s="107"/>
      <c r="USN739" s="2"/>
      <c r="USO739" s="15"/>
      <c r="USP739" s="15"/>
      <c r="USQ739" s="80"/>
      <c r="USR739" s="52"/>
      <c r="USS739" s="69"/>
      <c r="UST739" s="69"/>
      <c r="USU739" s="69"/>
      <c r="USV739" s="107"/>
      <c r="USW739" s="2"/>
      <c r="USX739" s="15"/>
      <c r="USY739" s="15"/>
      <c r="USZ739" s="80"/>
      <c r="UTA739" s="52"/>
      <c r="UTB739" s="69"/>
      <c r="UTC739" s="69"/>
      <c r="UTD739" s="69"/>
      <c r="UTE739" s="107"/>
      <c r="UTF739" s="2"/>
      <c r="UTG739" s="15"/>
      <c r="UTH739" s="15"/>
      <c r="UTI739" s="80"/>
      <c r="UTJ739" s="52"/>
      <c r="UTK739" s="69"/>
      <c r="UTL739" s="69"/>
      <c r="UTM739" s="69"/>
      <c r="UTN739" s="107"/>
      <c r="UTO739" s="2"/>
      <c r="UTP739" s="15"/>
      <c r="UTQ739" s="15"/>
      <c r="UTR739" s="80"/>
      <c r="UTS739" s="52"/>
      <c r="UTT739" s="69"/>
      <c r="UTU739" s="69"/>
      <c r="UTV739" s="69"/>
      <c r="UTW739" s="107"/>
      <c r="UTX739" s="2"/>
      <c r="UTY739" s="15"/>
      <c r="UTZ739" s="15"/>
      <c r="UUA739" s="80"/>
      <c r="UUB739" s="52"/>
      <c r="UUC739" s="69"/>
      <c r="UUD739" s="69"/>
      <c r="UUE739" s="69"/>
      <c r="UUF739" s="107"/>
      <c r="UUG739" s="2"/>
      <c r="UUH739" s="15"/>
      <c r="UUI739" s="15"/>
      <c r="UUJ739" s="80"/>
      <c r="UUK739" s="52"/>
      <c r="UUL739" s="69"/>
      <c r="UUM739" s="69"/>
      <c r="UUN739" s="69"/>
      <c r="UUO739" s="107"/>
      <c r="UUP739" s="2"/>
      <c r="UUQ739" s="15"/>
      <c r="UUR739" s="15"/>
      <c r="UUS739" s="80"/>
      <c r="UUT739" s="52"/>
      <c r="UUU739" s="69"/>
      <c r="UUV739" s="69"/>
      <c r="UUW739" s="69"/>
      <c r="UUX739" s="107"/>
      <c r="UUY739" s="2"/>
      <c r="UUZ739" s="15"/>
      <c r="UVA739" s="15"/>
      <c r="UVB739" s="80"/>
      <c r="UVC739" s="52"/>
      <c r="UVD739" s="69"/>
      <c r="UVE739" s="69"/>
      <c r="UVF739" s="69"/>
      <c r="UVG739" s="107"/>
      <c r="UVH739" s="2"/>
      <c r="UVI739" s="15"/>
      <c r="UVJ739" s="15"/>
      <c r="UVK739" s="80"/>
      <c r="UVL739" s="52"/>
      <c r="UVM739" s="69"/>
      <c r="UVN739" s="69"/>
      <c r="UVO739" s="69"/>
      <c r="UVP739" s="107"/>
      <c r="UVQ739" s="2"/>
      <c r="UVR739" s="15"/>
      <c r="UVS739" s="15"/>
      <c r="UVT739" s="80"/>
      <c r="UVU739" s="52"/>
      <c r="UVV739" s="69"/>
      <c r="UVW739" s="69"/>
      <c r="UVX739" s="69"/>
      <c r="UVY739" s="107"/>
      <c r="UVZ739" s="2"/>
      <c r="UWA739" s="15"/>
      <c r="UWB739" s="15"/>
      <c r="UWC739" s="80"/>
      <c r="UWD739" s="52"/>
      <c r="UWE739" s="69"/>
      <c r="UWF739" s="69"/>
      <c r="UWG739" s="69"/>
      <c r="UWH739" s="107"/>
      <c r="UWI739" s="2"/>
      <c r="UWJ739" s="15"/>
      <c r="UWK739" s="15"/>
      <c r="UWL739" s="80"/>
      <c r="UWM739" s="52"/>
      <c r="UWN739" s="69"/>
      <c r="UWO739" s="69"/>
      <c r="UWP739" s="69"/>
      <c r="UWQ739" s="107"/>
      <c r="UWR739" s="2"/>
      <c r="UWS739" s="15"/>
      <c r="UWT739" s="15"/>
      <c r="UWU739" s="80"/>
      <c r="UWV739" s="52"/>
      <c r="UWW739" s="69"/>
      <c r="UWX739" s="69"/>
      <c r="UWY739" s="69"/>
      <c r="UWZ739" s="107"/>
      <c r="UXA739" s="2"/>
      <c r="UXB739" s="15"/>
      <c r="UXC739" s="15"/>
      <c r="UXD739" s="80"/>
      <c r="UXE739" s="52"/>
      <c r="UXF739" s="69"/>
      <c r="UXG739" s="69"/>
      <c r="UXH739" s="69"/>
      <c r="UXI739" s="107"/>
      <c r="UXJ739" s="2"/>
      <c r="UXK739" s="15"/>
      <c r="UXL739" s="15"/>
      <c r="UXM739" s="80"/>
      <c r="UXN739" s="52"/>
      <c r="UXO739" s="69"/>
      <c r="UXP739" s="69"/>
      <c r="UXQ739" s="69"/>
      <c r="UXR739" s="107"/>
      <c r="UXS739" s="2"/>
      <c r="UXT739" s="15"/>
      <c r="UXU739" s="15"/>
      <c r="UXV739" s="80"/>
      <c r="UXW739" s="52"/>
      <c r="UXX739" s="69"/>
      <c r="UXY739" s="69"/>
      <c r="UXZ739" s="69"/>
      <c r="UYA739" s="107"/>
      <c r="UYB739" s="2"/>
      <c r="UYC739" s="15"/>
      <c r="UYD739" s="15"/>
      <c r="UYE739" s="80"/>
      <c r="UYF739" s="52"/>
      <c r="UYG739" s="69"/>
      <c r="UYH739" s="69"/>
      <c r="UYI739" s="69"/>
      <c r="UYJ739" s="107"/>
      <c r="UYK739" s="2"/>
      <c r="UYL739" s="15"/>
      <c r="UYM739" s="15"/>
      <c r="UYN739" s="80"/>
      <c r="UYO739" s="52"/>
      <c r="UYP739" s="69"/>
      <c r="UYQ739" s="69"/>
      <c r="UYR739" s="69"/>
      <c r="UYS739" s="107"/>
      <c r="UYT739" s="2"/>
      <c r="UYU739" s="15"/>
      <c r="UYV739" s="15"/>
      <c r="UYW739" s="80"/>
      <c r="UYX739" s="52"/>
      <c r="UYY739" s="69"/>
      <c r="UYZ739" s="69"/>
      <c r="UZA739" s="69"/>
      <c r="UZB739" s="107"/>
      <c r="UZC739" s="2"/>
      <c r="UZD739" s="15"/>
      <c r="UZE739" s="15"/>
      <c r="UZF739" s="80"/>
      <c r="UZG739" s="52"/>
      <c r="UZH739" s="69"/>
      <c r="UZI739" s="69"/>
      <c r="UZJ739" s="69"/>
      <c r="UZK739" s="107"/>
      <c r="UZL739" s="2"/>
      <c r="UZM739" s="15"/>
      <c r="UZN739" s="15"/>
      <c r="UZO739" s="80"/>
      <c r="UZP739" s="52"/>
      <c r="UZQ739" s="69"/>
      <c r="UZR739" s="69"/>
      <c r="UZS739" s="69"/>
      <c r="UZT739" s="107"/>
      <c r="UZU739" s="2"/>
      <c r="UZV739" s="15"/>
      <c r="UZW739" s="15"/>
      <c r="UZX739" s="80"/>
      <c r="UZY739" s="52"/>
      <c r="UZZ739" s="69"/>
      <c r="VAA739" s="69"/>
      <c r="VAB739" s="69"/>
      <c r="VAC739" s="107"/>
      <c r="VAD739" s="2"/>
      <c r="VAE739" s="15"/>
      <c r="VAF739" s="15"/>
      <c r="VAG739" s="80"/>
      <c r="VAH739" s="52"/>
      <c r="VAI739" s="69"/>
      <c r="VAJ739" s="69"/>
      <c r="VAK739" s="69"/>
      <c r="VAL739" s="107"/>
      <c r="VAM739" s="2"/>
      <c r="VAN739" s="15"/>
      <c r="VAO739" s="15"/>
      <c r="VAP739" s="80"/>
      <c r="VAQ739" s="52"/>
      <c r="VAR739" s="69"/>
      <c r="VAS739" s="69"/>
      <c r="VAT739" s="69"/>
      <c r="VAU739" s="107"/>
      <c r="VAV739" s="2"/>
      <c r="VAW739" s="15"/>
      <c r="VAX739" s="15"/>
      <c r="VAY739" s="80"/>
      <c r="VAZ739" s="52"/>
      <c r="VBA739" s="69"/>
      <c r="VBB739" s="69"/>
      <c r="VBC739" s="69"/>
      <c r="VBD739" s="107"/>
      <c r="VBE739" s="2"/>
      <c r="VBF739" s="15"/>
      <c r="VBG739" s="15"/>
      <c r="VBH739" s="80"/>
      <c r="VBI739" s="52"/>
      <c r="VBJ739" s="69"/>
      <c r="VBK739" s="69"/>
      <c r="VBL739" s="69"/>
      <c r="VBM739" s="107"/>
      <c r="VBN739" s="2"/>
      <c r="VBO739" s="15"/>
      <c r="VBP739" s="15"/>
      <c r="VBQ739" s="80"/>
      <c r="VBR739" s="52"/>
      <c r="VBS739" s="69"/>
      <c r="VBT739" s="69"/>
      <c r="VBU739" s="69"/>
      <c r="VBV739" s="107"/>
      <c r="VBW739" s="2"/>
      <c r="VBX739" s="15"/>
      <c r="VBY739" s="15"/>
      <c r="VBZ739" s="80"/>
      <c r="VCA739" s="52"/>
      <c r="VCB739" s="69"/>
      <c r="VCC739" s="69"/>
      <c r="VCD739" s="69"/>
      <c r="VCE739" s="107"/>
      <c r="VCF739" s="2"/>
      <c r="VCG739" s="15"/>
      <c r="VCH739" s="15"/>
      <c r="VCI739" s="80"/>
      <c r="VCJ739" s="52"/>
      <c r="VCK739" s="69"/>
      <c r="VCL739" s="69"/>
      <c r="VCM739" s="69"/>
      <c r="VCN739" s="107"/>
      <c r="VCO739" s="2"/>
      <c r="VCP739" s="15"/>
      <c r="VCQ739" s="15"/>
      <c r="VCR739" s="80"/>
      <c r="VCS739" s="52"/>
      <c r="VCT739" s="69"/>
      <c r="VCU739" s="69"/>
      <c r="VCV739" s="69"/>
      <c r="VCW739" s="107"/>
      <c r="VCX739" s="2"/>
      <c r="VCY739" s="15"/>
      <c r="VCZ739" s="15"/>
      <c r="VDA739" s="80"/>
      <c r="VDB739" s="52"/>
      <c r="VDC739" s="69"/>
      <c r="VDD739" s="69"/>
      <c r="VDE739" s="69"/>
      <c r="VDF739" s="107"/>
      <c r="VDG739" s="2"/>
      <c r="VDH739" s="15"/>
      <c r="VDI739" s="15"/>
      <c r="VDJ739" s="80"/>
      <c r="VDK739" s="52"/>
      <c r="VDL739" s="69"/>
      <c r="VDM739" s="69"/>
      <c r="VDN739" s="69"/>
      <c r="VDO739" s="107"/>
      <c r="VDP739" s="2"/>
      <c r="VDQ739" s="15"/>
      <c r="VDR739" s="15"/>
      <c r="VDS739" s="80"/>
      <c r="VDT739" s="52"/>
      <c r="VDU739" s="69"/>
      <c r="VDV739" s="69"/>
      <c r="VDW739" s="69"/>
      <c r="VDX739" s="107"/>
      <c r="VDY739" s="2"/>
      <c r="VDZ739" s="15"/>
      <c r="VEA739" s="15"/>
      <c r="VEB739" s="80"/>
      <c r="VEC739" s="52"/>
      <c r="VED739" s="69"/>
      <c r="VEE739" s="69"/>
      <c r="VEF739" s="69"/>
      <c r="VEG739" s="107"/>
      <c r="VEH739" s="2"/>
      <c r="VEI739" s="15"/>
      <c r="VEJ739" s="15"/>
      <c r="VEK739" s="80"/>
      <c r="VEL739" s="52"/>
      <c r="VEM739" s="69"/>
      <c r="VEN739" s="69"/>
      <c r="VEO739" s="69"/>
      <c r="VEP739" s="107"/>
      <c r="VEQ739" s="2"/>
      <c r="VER739" s="15"/>
      <c r="VES739" s="15"/>
      <c r="VET739" s="80"/>
      <c r="VEU739" s="52"/>
      <c r="VEV739" s="69"/>
      <c r="VEW739" s="69"/>
      <c r="VEX739" s="69"/>
      <c r="VEY739" s="107"/>
      <c r="VEZ739" s="2"/>
      <c r="VFA739" s="15"/>
      <c r="VFB739" s="15"/>
      <c r="VFC739" s="80"/>
      <c r="VFD739" s="52"/>
      <c r="VFE739" s="69"/>
      <c r="VFF739" s="69"/>
      <c r="VFG739" s="69"/>
      <c r="VFH739" s="107"/>
      <c r="VFI739" s="2"/>
      <c r="VFJ739" s="15"/>
      <c r="VFK739" s="15"/>
      <c r="VFL739" s="80"/>
      <c r="VFM739" s="52"/>
      <c r="VFN739" s="69"/>
      <c r="VFO739" s="69"/>
      <c r="VFP739" s="69"/>
      <c r="VFQ739" s="107"/>
      <c r="VFR739" s="2"/>
      <c r="VFS739" s="15"/>
      <c r="VFT739" s="15"/>
      <c r="VFU739" s="80"/>
      <c r="VFV739" s="52"/>
      <c r="VFW739" s="69"/>
      <c r="VFX739" s="69"/>
      <c r="VFY739" s="69"/>
      <c r="VFZ739" s="107"/>
      <c r="VGA739" s="2"/>
      <c r="VGB739" s="15"/>
      <c r="VGC739" s="15"/>
      <c r="VGD739" s="80"/>
      <c r="VGE739" s="52"/>
      <c r="VGF739" s="69"/>
      <c r="VGG739" s="69"/>
      <c r="VGH739" s="69"/>
      <c r="VGI739" s="107"/>
      <c r="VGJ739" s="2"/>
      <c r="VGK739" s="15"/>
      <c r="VGL739" s="15"/>
      <c r="VGM739" s="80"/>
      <c r="VGN739" s="52"/>
      <c r="VGO739" s="69"/>
      <c r="VGP739" s="69"/>
      <c r="VGQ739" s="69"/>
      <c r="VGR739" s="107"/>
      <c r="VGS739" s="2"/>
      <c r="VGT739" s="15"/>
      <c r="VGU739" s="15"/>
      <c r="VGV739" s="80"/>
      <c r="VGW739" s="52"/>
      <c r="VGX739" s="69"/>
      <c r="VGY739" s="69"/>
      <c r="VGZ739" s="69"/>
      <c r="VHA739" s="107"/>
      <c r="VHB739" s="2"/>
      <c r="VHC739" s="15"/>
      <c r="VHD739" s="15"/>
      <c r="VHE739" s="80"/>
      <c r="VHF739" s="52"/>
      <c r="VHG739" s="69"/>
      <c r="VHH739" s="69"/>
      <c r="VHI739" s="69"/>
      <c r="VHJ739" s="107"/>
      <c r="VHK739" s="2"/>
      <c r="VHL739" s="15"/>
      <c r="VHM739" s="15"/>
      <c r="VHN739" s="80"/>
      <c r="VHO739" s="52"/>
      <c r="VHP739" s="69"/>
      <c r="VHQ739" s="69"/>
      <c r="VHR739" s="69"/>
      <c r="VHS739" s="107"/>
      <c r="VHT739" s="2"/>
      <c r="VHU739" s="15"/>
      <c r="VHV739" s="15"/>
      <c r="VHW739" s="80"/>
      <c r="VHX739" s="52"/>
      <c r="VHY739" s="69"/>
      <c r="VHZ739" s="69"/>
      <c r="VIA739" s="69"/>
      <c r="VIB739" s="107"/>
      <c r="VIC739" s="2"/>
      <c r="VID739" s="15"/>
      <c r="VIE739" s="15"/>
      <c r="VIF739" s="80"/>
      <c r="VIG739" s="52"/>
      <c r="VIH739" s="69"/>
      <c r="VII739" s="69"/>
      <c r="VIJ739" s="69"/>
      <c r="VIK739" s="107"/>
      <c r="VIL739" s="2"/>
      <c r="VIM739" s="15"/>
      <c r="VIN739" s="15"/>
      <c r="VIO739" s="80"/>
      <c r="VIP739" s="52"/>
      <c r="VIQ739" s="69"/>
      <c r="VIR739" s="69"/>
      <c r="VIS739" s="69"/>
      <c r="VIT739" s="107"/>
      <c r="VIU739" s="2"/>
      <c r="VIV739" s="15"/>
      <c r="VIW739" s="15"/>
      <c r="VIX739" s="80"/>
      <c r="VIY739" s="52"/>
      <c r="VIZ739" s="69"/>
      <c r="VJA739" s="69"/>
      <c r="VJB739" s="69"/>
      <c r="VJC739" s="107"/>
      <c r="VJD739" s="2"/>
      <c r="VJE739" s="15"/>
      <c r="VJF739" s="15"/>
      <c r="VJG739" s="80"/>
      <c r="VJH739" s="52"/>
      <c r="VJI739" s="69"/>
      <c r="VJJ739" s="69"/>
      <c r="VJK739" s="69"/>
      <c r="VJL739" s="107"/>
      <c r="VJM739" s="2"/>
      <c r="VJN739" s="15"/>
      <c r="VJO739" s="15"/>
      <c r="VJP739" s="80"/>
      <c r="VJQ739" s="52"/>
      <c r="VJR739" s="69"/>
      <c r="VJS739" s="69"/>
      <c r="VJT739" s="69"/>
      <c r="VJU739" s="107"/>
      <c r="VJV739" s="2"/>
      <c r="VJW739" s="15"/>
      <c r="VJX739" s="15"/>
      <c r="VJY739" s="80"/>
      <c r="VJZ739" s="52"/>
      <c r="VKA739" s="69"/>
      <c r="VKB739" s="69"/>
      <c r="VKC739" s="69"/>
      <c r="VKD739" s="107"/>
      <c r="VKE739" s="2"/>
      <c r="VKF739" s="15"/>
      <c r="VKG739" s="15"/>
      <c r="VKH739" s="80"/>
      <c r="VKI739" s="52"/>
      <c r="VKJ739" s="69"/>
      <c r="VKK739" s="69"/>
      <c r="VKL739" s="69"/>
      <c r="VKM739" s="107"/>
      <c r="VKN739" s="2"/>
      <c r="VKO739" s="15"/>
      <c r="VKP739" s="15"/>
      <c r="VKQ739" s="80"/>
      <c r="VKR739" s="52"/>
      <c r="VKS739" s="69"/>
      <c r="VKT739" s="69"/>
      <c r="VKU739" s="69"/>
      <c r="VKV739" s="107"/>
      <c r="VKW739" s="2"/>
      <c r="VKX739" s="15"/>
      <c r="VKY739" s="15"/>
      <c r="VKZ739" s="80"/>
      <c r="VLA739" s="52"/>
      <c r="VLB739" s="69"/>
      <c r="VLC739" s="69"/>
      <c r="VLD739" s="69"/>
      <c r="VLE739" s="107"/>
      <c r="VLF739" s="2"/>
      <c r="VLG739" s="15"/>
      <c r="VLH739" s="15"/>
      <c r="VLI739" s="80"/>
      <c r="VLJ739" s="52"/>
      <c r="VLK739" s="69"/>
      <c r="VLL739" s="69"/>
      <c r="VLM739" s="69"/>
      <c r="VLN739" s="107"/>
      <c r="VLO739" s="2"/>
      <c r="VLP739" s="15"/>
      <c r="VLQ739" s="15"/>
      <c r="VLR739" s="80"/>
      <c r="VLS739" s="52"/>
      <c r="VLT739" s="69"/>
      <c r="VLU739" s="69"/>
      <c r="VLV739" s="69"/>
      <c r="VLW739" s="107"/>
      <c r="VLX739" s="2"/>
      <c r="VLY739" s="15"/>
      <c r="VLZ739" s="15"/>
      <c r="VMA739" s="80"/>
      <c r="VMB739" s="52"/>
      <c r="VMC739" s="69"/>
      <c r="VMD739" s="69"/>
      <c r="VME739" s="69"/>
      <c r="VMF739" s="107"/>
      <c r="VMG739" s="2"/>
      <c r="VMH739" s="15"/>
      <c r="VMI739" s="15"/>
      <c r="VMJ739" s="80"/>
      <c r="VMK739" s="52"/>
      <c r="VML739" s="69"/>
      <c r="VMM739" s="69"/>
      <c r="VMN739" s="69"/>
      <c r="VMO739" s="107"/>
      <c r="VMP739" s="2"/>
      <c r="VMQ739" s="15"/>
      <c r="VMR739" s="15"/>
      <c r="VMS739" s="80"/>
      <c r="VMT739" s="52"/>
      <c r="VMU739" s="69"/>
      <c r="VMV739" s="69"/>
      <c r="VMW739" s="69"/>
      <c r="VMX739" s="107"/>
      <c r="VMY739" s="2"/>
      <c r="VMZ739" s="15"/>
      <c r="VNA739" s="15"/>
      <c r="VNB739" s="80"/>
      <c r="VNC739" s="52"/>
      <c r="VND739" s="69"/>
      <c r="VNE739" s="69"/>
      <c r="VNF739" s="69"/>
      <c r="VNG739" s="107"/>
      <c r="VNH739" s="2"/>
      <c r="VNI739" s="15"/>
      <c r="VNJ739" s="15"/>
      <c r="VNK739" s="80"/>
      <c r="VNL739" s="52"/>
      <c r="VNM739" s="69"/>
      <c r="VNN739" s="69"/>
      <c r="VNO739" s="69"/>
      <c r="VNP739" s="107"/>
      <c r="VNQ739" s="2"/>
      <c r="VNR739" s="15"/>
      <c r="VNS739" s="15"/>
      <c r="VNT739" s="80"/>
      <c r="VNU739" s="52"/>
      <c r="VNV739" s="69"/>
      <c r="VNW739" s="69"/>
      <c r="VNX739" s="69"/>
      <c r="VNY739" s="107"/>
      <c r="VNZ739" s="2"/>
      <c r="VOA739" s="15"/>
      <c r="VOB739" s="15"/>
      <c r="VOC739" s="80"/>
      <c r="VOD739" s="52"/>
      <c r="VOE739" s="69"/>
      <c r="VOF739" s="69"/>
      <c r="VOG739" s="69"/>
      <c r="VOH739" s="107"/>
      <c r="VOI739" s="2"/>
      <c r="VOJ739" s="15"/>
      <c r="VOK739" s="15"/>
      <c r="VOL739" s="80"/>
      <c r="VOM739" s="52"/>
      <c r="VON739" s="69"/>
      <c r="VOO739" s="69"/>
      <c r="VOP739" s="69"/>
      <c r="VOQ739" s="107"/>
      <c r="VOR739" s="2"/>
      <c r="VOS739" s="15"/>
      <c r="VOT739" s="15"/>
      <c r="VOU739" s="80"/>
      <c r="VOV739" s="52"/>
      <c r="VOW739" s="69"/>
      <c r="VOX739" s="69"/>
      <c r="VOY739" s="69"/>
      <c r="VOZ739" s="107"/>
      <c r="VPA739" s="2"/>
      <c r="VPB739" s="15"/>
      <c r="VPC739" s="15"/>
      <c r="VPD739" s="80"/>
      <c r="VPE739" s="52"/>
      <c r="VPF739" s="69"/>
      <c r="VPG739" s="69"/>
      <c r="VPH739" s="69"/>
      <c r="VPI739" s="107"/>
      <c r="VPJ739" s="2"/>
      <c r="VPK739" s="15"/>
      <c r="VPL739" s="15"/>
      <c r="VPM739" s="80"/>
      <c r="VPN739" s="52"/>
      <c r="VPO739" s="69"/>
      <c r="VPP739" s="69"/>
      <c r="VPQ739" s="69"/>
      <c r="VPR739" s="107"/>
      <c r="VPS739" s="2"/>
      <c r="VPT739" s="15"/>
      <c r="VPU739" s="15"/>
      <c r="VPV739" s="80"/>
      <c r="VPW739" s="52"/>
      <c r="VPX739" s="69"/>
      <c r="VPY739" s="69"/>
      <c r="VPZ739" s="69"/>
      <c r="VQA739" s="107"/>
      <c r="VQB739" s="2"/>
      <c r="VQC739" s="15"/>
      <c r="VQD739" s="15"/>
      <c r="VQE739" s="80"/>
      <c r="VQF739" s="52"/>
      <c r="VQG739" s="69"/>
      <c r="VQH739" s="69"/>
      <c r="VQI739" s="69"/>
      <c r="VQJ739" s="107"/>
      <c r="VQK739" s="2"/>
      <c r="VQL739" s="15"/>
      <c r="VQM739" s="15"/>
      <c r="VQN739" s="80"/>
      <c r="VQO739" s="52"/>
      <c r="VQP739" s="69"/>
      <c r="VQQ739" s="69"/>
      <c r="VQR739" s="69"/>
      <c r="VQS739" s="107"/>
      <c r="VQT739" s="2"/>
      <c r="VQU739" s="15"/>
      <c r="VQV739" s="15"/>
      <c r="VQW739" s="80"/>
      <c r="VQX739" s="52"/>
      <c r="VQY739" s="69"/>
      <c r="VQZ739" s="69"/>
      <c r="VRA739" s="69"/>
      <c r="VRB739" s="107"/>
      <c r="VRC739" s="2"/>
      <c r="VRD739" s="15"/>
      <c r="VRE739" s="15"/>
      <c r="VRF739" s="80"/>
      <c r="VRG739" s="52"/>
      <c r="VRH739" s="69"/>
      <c r="VRI739" s="69"/>
      <c r="VRJ739" s="69"/>
      <c r="VRK739" s="107"/>
      <c r="VRL739" s="2"/>
      <c r="VRM739" s="15"/>
      <c r="VRN739" s="15"/>
      <c r="VRO739" s="80"/>
      <c r="VRP739" s="52"/>
      <c r="VRQ739" s="69"/>
      <c r="VRR739" s="69"/>
      <c r="VRS739" s="69"/>
      <c r="VRT739" s="107"/>
      <c r="VRU739" s="2"/>
      <c r="VRV739" s="15"/>
      <c r="VRW739" s="15"/>
      <c r="VRX739" s="80"/>
      <c r="VRY739" s="52"/>
      <c r="VRZ739" s="69"/>
      <c r="VSA739" s="69"/>
      <c r="VSB739" s="69"/>
      <c r="VSC739" s="107"/>
      <c r="VSD739" s="2"/>
      <c r="VSE739" s="15"/>
      <c r="VSF739" s="15"/>
      <c r="VSG739" s="80"/>
      <c r="VSH739" s="52"/>
      <c r="VSI739" s="69"/>
      <c r="VSJ739" s="69"/>
      <c r="VSK739" s="69"/>
      <c r="VSL739" s="107"/>
      <c r="VSM739" s="2"/>
      <c r="VSN739" s="15"/>
      <c r="VSO739" s="15"/>
      <c r="VSP739" s="80"/>
      <c r="VSQ739" s="52"/>
      <c r="VSR739" s="69"/>
      <c r="VSS739" s="69"/>
      <c r="VST739" s="69"/>
      <c r="VSU739" s="107"/>
      <c r="VSV739" s="2"/>
      <c r="VSW739" s="15"/>
      <c r="VSX739" s="15"/>
      <c r="VSY739" s="80"/>
      <c r="VSZ739" s="52"/>
      <c r="VTA739" s="69"/>
      <c r="VTB739" s="69"/>
      <c r="VTC739" s="69"/>
      <c r="VTD739" s="107"/>
      <c r="VTE739" s="2"/>
      <c r="VTF739" s="15"/>
      <c r="VTG739" s="15"/>
      <c r="VTH739" s="80"/>
      <c r="VTI739" s="52"/>
      <c r="VTJ739" s="69"/>
      <c r="VTK739" s="69"/>
      <c r="VTL739" s="69"/>
      <c r="VTM739" s="107"/>
      <c r="VTN739" s="2"/>
      <c r="VTO739" s="15"/>
      <c r="VTP739" s="15"/>
      <c r="VTQ739" s="80"/>
      <c r="VTR739" s="52"/>
      <c r="VTS739" s="69"/>
      <c r="VTT739" s="69"/>
      <c r="VTU739" s="69"/>
      <c r="VTV739" s="107"/>
      <c r="VTW739" s="2"/>
      <c r="VTX739" s="15"/>
      <c r="VTY739" s="15"/>
      <c r="VTZ739" s="80"/>
      <c r="VUA739" s="52"/>
      <c r="VUB739" s="69"/>
      <c r="VUC739" s="69"/>
      <c r="VUD739" s="69"/>
      <c r="VUE739" s="107"/>
      <c r="VUF739" s="2"/>
      <c r="VUG739" s="15"/>
      <c r="VUH739" s="15"/>
      <c r="VUI739" s="80"/>
      <c r="VUJ739" s="52"/>
      <c r="VUK739" s="69"/>
      <c r="VUL739" s="69"/>
      <c r="VUM739" s="69"/>
      <c r="VUN739" s="107"/>
      <c r="VUO739" s="2"/>
      <c r="VUP739" s="15"/>
      <c r="VUQ739" s="15"/>
      <c r="VUR739" s="80"/>
      <c r="VUS739" s="52"/>
      <c r="VUT739" s="69"/>
      <c r="VUU739" s="69"/>
      <c r="VUV739" s="69"/>
      <c r="VUW739" s="107"/>
      <c r="VUX739" s="2"/>
      <c r="VUY739" s="15"/>
      <c r="VUZ739" s="15"/>
      <c r="VVA739" s="80"/>
      <c r="VVB739" s="52"/>
      <c r="VVC739" s="69"/>
      <c r="VVD739" s="69"/>
      <c r="VVE739" s="69"/>
      <c r="VVF739" s="107"/>
      <c r="VVG739" s="2"/>
      <c r="VVH739" s="15"/>
      <c r="VVI739" s="15"/>
      <c r="VVJ739" s="80"/>
      <c r="VVK739" s="52"/>
      <c r="VVL739" s="69"/>
      <c r="VVM739" s="69"/>
      <c r="VVN739" s="69"/>
      <c r="VVO739" s="107"/>
      <c r="VVP739" s="2"/>
      <c r="VVQ739" s="15"/>
      <c r="VVR739" s="15"/>
      <c r="VVS739" s="80"/>
      <c r="VVT739" s="52"/>
      <c r="VVU739" s="69"/>
      <c r="VVV739" s="69"/>
      <c r="VVW739" s="69"/>
      <c r="VVX739" s="107"/>
      <c r="VVY739" s="2"/>
      <c r="VVZ739" s="15"/>
      <c r="VWA739" s="15"/>
      <c r="VWB739" s="80"/>
      <c r="VWC739" s="52"/>
      <c r="VWD739" s="69"/>
      <c r="VWE739" s="69"/>
      <c r="VWF739" s="69"/>
      <c r="VWG739" s="107"/>
      <c r="VWH739" s="2"/>
      <c r="VWI739" s="15"/>
      <c r="VWJ739" s="15"/>
      <c r="VWK739" s="80"/>
      <c r="VWL739" s="52"/>
      <c r="VWM739" s="69"/>
      <c r="VWN739" s="69"/>
      <c r="VWO739" s="69"/>
      <c r="VWP739" s="107"/>
      <c r="VWQ739" s="2"/>
      <c r="VWR739" s="15"/>
      <c r="VWS739" s="15"/>
      <c r="VWT739" s="80"/>
      <c r="VWU739" s="52"/>
      <c r="VWV739" s="69"/>
      <c r="VWW739" s="69"/>
      <c r="VWX739" s="69"/>
      <c r="VWY739" s="107"/>
      <c r="VWZ739" s="2"/>
      <c r="VXA739" s="15"/>
      <c r="VXB739" s="15"/>
      <c r="VXC739" s="80"/>
      <c r="VXD739" s="52"/>
      <c r="VXE739" s="69"/>
      <c r="VXF739" s="69"/>
      <c r="VXG739" s="69"/>
      <c r="VXH739" s="107"/>
      <c r="VXI739" s="2"/>
      <c r="VXJ739" s="15"/>
      <c r="VXK739" s="15"/>
      <c r="VXL739" s="80"/>
      <c r="VXM739" s="52"/>
      <c r="VXN739" s="69"/>
      <c r="VXO739" s="69"/>
      <c r="VXP739" s="69"/>
      <c r="VXQ739" s="107"/>
      <c r="VXR739" s="2"/>
      <c r="VXS739" s="15"/>
      <c r="VXT739" s="15"/>
      <c r="VXU739" s="80"/>
      <c r="VXV739" s="52"/>
      <c r="VXW739" s="69"/>
      <c r="VXX739" s="69"/>
      <c r="VXY739" s="69"/>
      <c r="VXZ739" s="107"/>
      <c r="VYA739" s="2"/>
      <c r="VYB739" s="15"/>
      <c r="VYC739" s="15"/>
      <c r="VYD739" s="80"/>
      <c r="VYE739" s="52"/>
      <c r="VYF739" s="69"/>
      <c r="VYG739" s="69"/>
      <c r="VYH739" s="69"/>
      <c r="VYI739" s="107"/>
      <c r="VYJ739" s="2"/>
      <c r="VYK739" s="15"/>
      <c r="VYL739" s="15"/>
      <c r="VYM739" s="80"/>
      <c r="VYN739" s="52"/>
      <c r="VYO739" s="69"/>
      <c r="VYP739" s="69"/>
      <c r="VYQ739" s="69"/>
      <c r="VYR739" s="107"/>
      <c r="VYS739" s="2"/>
      <c r="VYT739" s="15"/>
      <c r="VYU739" s="15"/>
      <c r="VYV739" s="80"/>
      <c r="VYW739" s="52"/>
      <c r="VYX739" s="69"/>
      <c r="VYY739" s="69"/>
      <c r="VYZ739" s="69"/>
      <c r="VZA739" s="107"/>
      <c r="VZB739" s="2"/>
      <c r="VZC739" s="15"/>
      <c r="VZD739" s="15"/>
      <c r="VZE739" s="80"/>
      <c r="VZF739" s="52"/>
      <c r="VZG739" s="69"/>
      <c r="VZH739" s="69"/>
      <c r="VZI739" s="69"/>
      <c r="VZJ739" s="107"/>
      <c r="VZK739" s="2"/>
      <c r="VZL739" s="15"/>
      <c r="VZM739" s="15"/>
      <c r="VZN739" s="80"/>
      <c r="VZO739" s="52"/>
      <c r="VZP739" s="69"/>
      <c r="VZQ739" s="69"/>
      <c r="VZR739" s="69"/>
      <c r="VZS739" s="107"/>
      <c r="VZT739" s="2"/>
      <c r="VZU739" s="15"/>
      <c r="VZV739" s="15"/>
      <c r="VZW739" s="80"/>
      <c r="VZX739" s="52"/>
      <c r="VZY739" s="69"/>
      <c r="VZZ739" s="69"/>
      <c r="WAA739" s="69"/>
      <c r="WAB739" s="107"/>
      <c r="WAC739" s="2"/>
      <c r="WAD739" s="15"/>
      <c r="WAE739" s="15"/>
      <c r="WAF739" s="80"/>
      <c r="WAG739" s="52"/>
      <c r="WAH739" s="69"/>
      <c r="WAI739" s="69"/>
      <c r="WAJ739" s="69"/>
      <c r="WAK739" s="107"/>
      <c r="WAL739" s="2"/>
      <c r="WAM739" s="15"/>
      <c r="WAN739" s="15"/>
      <c r="WAO739" s="80"/>
      <c r="WAP739" s="52"/>
      <c r="WAQ739" s="69"/>
      <c r="WAR739" s="69"/>
      <c r="WAS739" s="69"/>
      <c r="WAT739" s="107"/>
      <c r="WAU739" s="2"/>
      <c r="WAV739" s="15"/>
      <c r="WAW739" s="15"/>
      <c r="WAX739" s="80"/>
      <c r="WAY739" s="52"/>
      <c r="WAZ739" s="69"/>
      <c r="WBA739" s="69"/>
      <c r="WBB739" s="69"/>
      <c r="WBC739" s="107"/>
      <c r="WBD739" s="2"/>
      <c r="WBE739" s="15"/>
      <c r="WBF739" s="15"/>
      <c r="WBG739" s="80"/>
      <c r="WBH739" s="52"/>
      <c r="WBI739" s="69"/>
      <c r="WBJ739" s="69"/>
      <c r="WBK739" s="69"/>
      <c r="WBL739" s="107"/>
      <c r="WBM739" s="2"/>
      <c r="WBN739" s="15"/>
      <c r="WBO739" s="15"/>
      <c r="WBP739" s="80"/>
      <c r="WBQ739" s="52"/>
      <c r="WBR739" s="69"/>
      <c r="WBS739" s="69"/>
      <c r="WBT739" s="69"/>
      <c r="WBU739" s="107"/>
      <c r="WBV739" s="2"/>
      <c r="WBW739" s="15"/>
      <c r="WBX739" s="15"/>
      <c r="WBY739" s="80"/>
      <c r="WBZ739" s="52"/>
      <c r="WCA739" s="69"/>
      <c r="WCB739" s="69"/>
      <c r="WCC739" s="69"/>
      <c r="WCD739" s="107"/>
      <c r="WCE739" s="2"/>
      <c r="WCF739" s="15"/>
      <c r="WCG739" s="15"/>
      <c r="WCH739" s="80"/>
      <c r="WCI739" s="52"/>
      <c r="WCJ739" s="69"/>
      <c r="WCK739" s="69"/>
      <c r="WCL739" s="69"/>
      <c r="WCM739" s="107"/>
      <c r="WCN739" s="2"/>
      <c r="WCO739" s="15"/>
      <c r="WCP739" s="15"/>
      <c r="WCQ739" s="80"/>
      <c r="WCR739" s="52"/>
      <c r="WCS739" s="69"/>
      <c r="WCT739" s="69"/>
      <c r="WCU739" s="69"/>
      <c r="WCV739" s="107"/>
      <c r="WCW739" s="2"/>
      <c r="WCX739" s="15"/>
      <c r="WCY739" s="15"/>
      <c r="WCZ739" s="80"/>
      <c r="WDA739" s="52"/>
      <c r="WDB739" s="69"/>
      <c r="WDC739" s="69"/>
      <c r="WDD739" s="69"/>
      <c r="WDE739" s="107"/>
      <c r="WDF739" s="2"/>
      <c r="WDG739" s="15"/>
      <c r="WDH739" s="15"/>
      <c r="WDI739" s="80"/>
      <c r="WDJ739" s="52"/>
      <c r="WDK739" s="69"/>
      <c r="WDL739" s="69"/>
      <c r="WDM739" s="69"/>
      <c r="WDN739" s="107"/>
      <c r="WDO739" s="2"/>
      <c r="WDP739" s="15"/>
      <c r="WDQ739" s="15"/>
      <c r="WDR739" s="80"/>
      <c r="WDS739" s="52"/>
      <c r="WDT739" s="69"/>
      <c r="WDU739" s="69"/>
      <c r="WDV739" s="69"/>
      <c r="WDW739" s="107"/>
      <c r="WDX739" s="2"/>
      <c r="WDY739" s="15"/>
      <c r="WDZ739" s="15"/>
      <c r="WEA739" s="80"/>
      <c r="WEB739" s="52"/>
      <c r="WEC739" s="69"/>
      <c r="WED739" s="69"/>
      <c r="WEE739" s="69"/>
      <c r="WEF739" s="107"/>
      <c r="WEG739" s="2"/>
      <c r="WEH739" s="15"/>
      <c r="WEI739" s="15"/>
      <c r="WEJ739" s="80"/>
      <c r="WEK739" s="52"/>
      <c r="WEL739" s="69"/>
      <c r="WEM739" s="69"/>
      <c r="WEN739" s="69"/>
      <c r="WEO739" s="107"/>
      <c r="WEP739" s="2"/>
      <c r="WEQ739" s="15"/>
      <c r="WER739" s="15"/>
      <c r="WES739" s="80"/>
      <c r="WET739" s="52"/>
      <c r="WEU739" s="69"/>
      <c r="WEV739" s="69"/>
      <c r="WEW739" s="69"/>
      <c r="WEX739" s="107"/>
      <c r="WEY739" s="2"/>
      <c r="WEZ739" s="15"/>
      <c r="WFA739" s="15"/>
      <c r="WFB739" s="80"/>
      <c r="WFC739" s="52"/>
      <c r="WFD739" s="69"/>
      <c r="WFE739" s="69"/>
      <c r="WFF739" s="69"/>
      <c r="WFG739" s="107"/>
      <c r="WFH739" s="2"/>
      <c r="WFI739" s="15"/>
      <c r="WFJ739" s="15"/>
      <c r="WFK739" s="80"/>
      <c r="WFL739" s="52"/>
      <c r="WFM739" s="69"/>
      <c r="WFN739" s="69"/>
      <c r="WFO739" s="69"/>
      <c r="WFP739" s="107"/>
      <c r="WFQ739" s="2"/>
      <c r="WFR739" s="15"/>
      <c r="WFS739" s="15"/>
      <c r="WFT739" s="80"/>
      <c r="WFU739" s="52"/>
      <c r="WFV739" s="69"/>
      <c r="WFW739" s="69"/>
      <c r="WFX739" s="69"/>
      <c r="WFY739" s="107"/>
      <c r="WFZ739" s="2"/>
      <c r="WGA739" s="15"/>
      <c r="WGB739" s="15"/>
      <c r="WGC739" s="80"/>
      <c r="WGD739" s="52"/>
      <c r="WGE739" s="69"/>
      <c r="WGF739" s="69"/>
      <c r="WGG739" s="69"/>
      <c r="WGH739" s="107"/>
      <c r="WGI739" s="2"/>
      <c r="WGJ739" s="15"/>
      <c r="WGK739" s="15"/>
      <c r="WGL739" s="80"/>
      <c r="WGM739" s="52"/>
      <c r="WGN739" s="69"/>
      <c r="WGO739" s="69"/>
      <c r="WGP739" s="69"/>
      <c r="WGQ739" s="107"/>
      <c r="WGR739" s="2"/>
      <c r="WGS739" s="15"/>
      <c r="WGT739" s="15"/>
      <c r="WGU739" s="80"/>
      <c r="WGV739" s="52"/>
      <c r="WGW739" s="69"/>
      <c r="WGX739" s="69"/>
      <c r="WGY739" s="69"/>
      <c r="WGZ739" s="107"/>
      <c r="WHA739" s="2"/>
      <c r="WHB739" s="15"/>
      <c r="WHC739" s="15"/>
      <c r="WHD739" s="80"/>
      <c r="WHE739" s="52"/>
      <c r="WHF739" s="69"/>
      <c r="WHG739" s="69"/>
      <c r="WHH739" s="69"/>
      <c r="WHI739" s="107"/>
      <c r="WHJ739" s="2"/>
      <c r="WHK739" s="15"/>
      <c r="WHL739" s="15"/>
      <c r="WHM739" s="80"/>
      <c r="WHN739" s="52"/>
      <c r="WHO739" s="69"/>
      <c r="WHP739" s="69"/>
      <c r="WHQ739" s="69"/>
      <c r="WHR739" s="107"/>
      <c r="WHS739" s="2"/>
      <c r="WHT739" s="15"/>
      <c r="WHU739" s="15"/>
      <c r="WHV739" s="80"/>
      <c r="WHW739" s="52"/>
      <c r="WHX739" s="69"/>
      <c r="WHY739" s="69"/>
      <c r="WHZ739" s="69"/>
      <c r="WIA739" s="107"/>
      <c r="WIB739" s="2"/>
      <c r="WIC739" s="15"/>
      <c r="WID739" s="15"/>
      <c r="WIE739" s="80"/>
      <c r="WIF739" s="52"/>
      <c r="WIG739" s="69"/>
      <c r="WIH739" s="69"/>
      <c r="WII739" s="69"/>
      <c r="WIJ739" s="107"/>
      <c r="WIK739" s="2"/>
      <c r="WIL739" s="15"/>
      <c r="WIM739" s="15"/>
      <c r="WIN739" s="80"/>
      <c r="WIO739" s="52"/>
      <c r="WIP739" s="69"/>
      <c r="WIQ739" s="69"/>
      <c r="WIR739" s="69"/>
      <c r="WIS739" s="107"/>
      <c r="WIT739" s="2"/>
      <c r="WIU739" s="15"/>
      <c r="WIV739" s="15"/>
      <c r="WIW739" s="80"/>
      <c r="WIX739" s="52"/>
      <c r="WIY739" s="69"/>
      <c r="WIZ739" s="69"/>
      <c r="WJA739" s="69"/>
      <c r="WJB739" s="107"/>
      <c r="WJC739" s="2"/>
      <c r="WJD739" s="15"/>
      <c r="WJE739" s="15"/>
      <c r="WJF739" s="80"/>
      <c r="WJG739" s="52"/>
      <c r="WJH739" s="69"/>
      <c r="WJI739" s="69"/>
      <c r="WJJ739" s="69"/>
      <c r="WJK739" s="107"/>
      <c r="WJL739" s="2"/>
      <c r="WJM739" s="15"/>
      <c r="WJN739" s="15"/>
      <c r="WJO739" s="80"/>
      <c r="WJP739" s="52"/>
      <c r="WJQ739" s="69"/>
      <c r="WJR739" s="69"/>
      <c r="WJS739" s="69"/>
      <c r="WJT739" s="107"/>
      <c r="WJU739" s="2"/>
      <c r="WJV739" s="15"/>
      <c r="WJW739" s="15"/>
      <c r="WJX739" s="80"/>
      <c r="WJY739" s="52"/>
      <c r="WJZ739" s="69"/>
      <c r="WKA739" s="69"/>
      <c r="WKB739" s="69"/>
      <c r="WKC739" s="107"/>
      <c r="WKD739" s="2"/>
      <c r="WKE739" s="15"/>
      <c r="WKF739" s="15"/>
      <c r="WKG739" s="80"/>
      <c r="WKH739" s="52"/>
      <c r="WKI739" s="69"/>
      <c r="WKJ739" s="69"/>
      <c r="WKK739" s="69"/>
      <c r="WKL739" s="107"/>
      <c r="WKM739" s="2"/>
      <c r="WKN739" s="15"/>
      <c r="WKO739" s="15"/>
      <c r="WKP739" s="80"/>
      <c r="WKQ739" s="52"/>
      <c r="WKR739" s="69"/>
      <c r="WKS739" s="69"/>
      <c r="WKT739" s="69"/>
      <c r="WKU739" s="107"/>
      <c r="WKV739" s="2"/>
      <c r="WKW739" s="15"/>
      <c r="WKX739" s="15"/>
      <c r="WKY739" s="80"/>
      <c r="WKZ739" s="52"/>
      <c r="WLA739" s="69"/>
      <c r="WLB739" s="69"/>
      <c r="WLC739" s="69"/>
      <c r="WLD739" s="107"/>
      <c r="WLE739" s="2"/>
      <c r="WLF739" s="15"/>
      <c r="WLG739" s="15"/>
      <c r="WLH739" s="80"/>
      <c r="WLI739" s="52"/>
      <c r="WLJ739" s="69"/>
      <c r="WLK739" s="69"/>
      <c r="WLL739" s="69"/>
      <c r="WLM739" s="107"/>
      <c r="WLN739" s="2"/>
      <c r="WLO739" s="15"/>
      <c r="WLP739" s="15"/>
      <c r="WLQ739" s="80"/>
      <c r="WLR739" s="52"/>
      <c r="WLS739" s="69"/>
      <c r="WLT739" s="69"/>
      <c r="WLU739" s="69"/>
      <c r="WLV739" s="107"/>
      <c r="WLW739" s="2"/>
      <c r="WLX739" s="15"/>
      <c r="WLY739" s="15"/>
      <c r="WLZ739" s="80"/>
      <c r="WMA739" s="52"/>
      <c r="WMB739" s="69"/>
      <c r="WMC739" s="69"/>
      <c r="WMD739" s="69"/>
      <c r="WME739" s="107"/>
      <c r="WMF739" s="2"/>
      <c r="WMG739" s="15"/>
      <c r="WMH739" s="15"/>
      <c r="WMI739" s="80"/>
      <c r="WMJ739" s="52"/>
      <c r="WMK739" s="69"/>
      <c r="WML739" s="69"/>
      <c r="WMM739" s="69"/>
      <c r="WMN739" s="107"/>
      <c r="WMO739" s="2"/>
      <c r="WMP739" s="15"/>
      <c r="WMQ739" s="15"/>
      <c r="WMR739" s="80"/>
      <c r="WMS739" s="52"/>
      <c r="WMT739" s="69"/>
      <c r="WMU739" s="69"/>
      <c r="WMV739" s="69"/>
      <c r="WMW739" s="107"/>
      <c r="WMX739" s="2"/>
      <c r="WMY739" s="15"/>
      <c r="WMZ739" s="15"/>
      <c r="WNA739" s="80"/>
      <c r="WNB739" s="52"/>
      <c r="WNC739" s="69"/>
      <c r="WND739" s="69"/>
      <c r="WNE739" s="69"/>
      <c r="WNF739" s="107"/>
      <c r="WNG739" s="2"/>
      <c r="WNH739" s="15"/>
      <c r="WNI739" s="15"/>
      <c r="WNJ739" s="80"/>
      <c r="WNK739" s="52"/>
      <c r="WNL739" s="69"/>
      <c r="WNM739" s="69"/>
      <c r="WNN739" s="69"/>
      <c r="WNO739" s="107"/>
      <c r="WNP739" s="2"/>
      <c r="WNQ739" s="15"/>
      <c r="WNR739" s="15"/>
      <c r="WNS739" s="80"/>
      <c r="WNT739" s="52"/>
      <c r="WNU739" s="69"/>
      <c r="WNV739" s="69"/>
      <c r="WNW739" s="69"/>
      <c r="WNX739" s="107"/>
      <c r="WNY739" s="2"/>
      <c r="WNZ739" s="15"/>
      <c r="WOA739" s="15"/>
      <c r="WOB739" s="80"/>
      <c r="WOC739" s="52"/>
      <c r="WOD739" s="69"/>
      <c r="WOE739" s="69"/>
      <c r="WOF739" s="69"/>
      <c r="WOG739" s="107"/>
      <c r="WOH739" s="2"/>
      <c r="WOI739" s="15"/>
      <c r="WOJ739" s="15"/>
      <c r="WOK739" s="80"/>
      <c r="WOL739" s="52"/>
      <c r="WOM739" s="69"/>
      <c r="WON739" s="69"/>
      <c r="WOO739" s="69"/>
      <c r="WOP739" s="107"/>
      <c r="WOQ739" s="2"/>
      <c r="WOR739" s="15"/>
      <c r="WOS739" s="15"/>
      <c r="WOT739" s="80"/>
      <c r="WOU739" s="52"/>
      <c r="WOV739" s="69"/>
      <c r="WOW739" s="69"/>
      <c r="WOX739" s="69"/>
      <c r="WOY739" s="107"/>
      <c r="WOZ739" s="2"/>
      <c r="WPA739" s="15"/>
      <c r="WPB739" s="15"/>
      <c r="WPC739" s="80"/>
      <c r="WPD739" s="52"/>
      <c r="WPE739" s="69"/>
      <c r="WPF739" s="69"/>
      <c r="WPG739" s="69"/>
      <c r="WPH739" s="107"/>
      <c r="WPI739" s="2"/>
      <c r="WPJ739" s="15"/>
      <c r="WPK739" s="15"/>
      <c r="WPL739" s="80"/>
      <c r="WPM739" s="52"/>
      <c r="WPN739" s="69"/>
      <c r="WPO739" s="69"/>
      <c r="WPP739" s="69"/>
      <c r="WPQ739" s="107"/>
      <c r="WPR739" s="2"/>
      <c r="WPS739" s="15"/>
      <c r="WPT739" s="15"/>
      <c r="WPU739" s="80"/>
      <c r="WPV739" s="52"/>
      <c r="WPW739" s="69"/>
      <c r="WPX739" s="69"/>
      <c r="WPY739" s="69"/>
      <c r="WPZ739" s="107"/>
      <c r="WQA739" s="2"/>
      <c r="WQB739" s="15"/>
      <c r="WQC739" s="15"/>
      <c r="WQD739" s="80"/>
      <c r="WQE739" s="52"/>
      <c r="WQF739" s="69"/>
      <c r="WQG739" s="69"/>
      <c r="WQH739" s="69"/>
      <c r="WQI739" s="107"/>
      <c r="WQJ739" s="2"/>
      <c r="WQK739" s="15"/>
      <c r="WQL739" s="15"/>
      <c r="WQM739" s="80"/>
      <c r="WQN739" s="52"/>
      <c r="WQO739" s="69"/>
      <c r="WQP739" s="69"/>
      <c r="WQQ739" s="69"/>
      <c r="WQR739" s="107"/>
      <c r="WQS739" s="2"/>
      <c r="WQT739" s="15"/>
      <c r="WQU739" s="15"/>
      <c r="WQV739" s="80"/>
      <c r="WQW739" s="52"/>
      <c r="WQX739" s="69"/>
      <c r="WQY739" s="69"/>
      <c r="WQZ739" s="69"/>
      <c r="WRA739" s="107"/>
      <c r="WRB739" s="2"/>
      <c r="WRC739" s="15"/>
      <c r="WRD739" s="15"/>
      <c r="WRE739" s="80"/>
      <c r="WRF739" s="52"/>
      <c r="WRG739" s="69"/>
      <c r="WRH739" s="69"/>
      <c r="WRI739" s="69"/>
      <c r="WRJ739" s="107"/>
      <c r="WRK739" s="2"/>
      <c r="WRL739" s="15"/>
      <c r="WRM739" s="15"/>
      <c r="WRN739" s="80"/>
      <c r="WRO739" s="52"/>
      <c r="WRP739" s="69"/>
      <c r="WRQ739" s="69"/>
      <c r="WRR739" s="69"/>
      <c r="WRS739" s="107"/>
      <c r="WRT739" s="2"/>
      <c r="WRU739" s="15"/>
      <c r="WRV739" s="15"/>
      <c r="WRW739" s="80"/>
      <c r="WRX739" s="52"/>
      <c r="WRY739" s="69"/>
      <c r="WRZ739" s="69"/>
      <c r="WSA739" s="69"/>
      <c r="WSB739" s="107"/>
      <c r="WSC739" s="2"/>
      <c r="WSD739" s="15"/>
      <c r="WSE739" s="15"/>
      <c r="WSF739" s="80"/>
      <c r="WSG739" s="52"/>
      <c r="WSH739" s="69"/>
      <c r="WSI739" s="69"/>
      <c r="WSJ739" s="69"/>
      <c r="WSK739" s="107"/>
      <c r="WSL739" s="2"/>
      <c r="WSM739" s="15"/>
      <c r="WSN739" s="15"/>
      <c r="WSO739" s="80"/>
      <c r="WSP739" s="52"/>
      <c r="WSQ739" s="69"/>
      <c r="WSR739" s="69"/>
      <c r="WSS739" s="69"/>
      <c r="WST739" s="107"/>
      <c r="WSU739" s="2"/>
      <c r="WSV739" s="15"/>
      <c r="WSW739" s="15"/>
      <c r="WSX739" s="80"/>
      <c r="WSY739" s="52"/>
      <c r="WSZ739" s="69"/>
      <c r="WTA739" s="69"/>
      <c r="WTB739" s="69"/>
      <c r="WTC739" s="107"/>
      <c r="WTD739" s="2"/>
      <c r="WTE739" s="15"/>
      <c r="WTF739" s="15"/>
      <c r="WTG739" s="80"/>
      <c r="WTH739" s="52"/>
      <c r="WTI739" s="69"/>
      <c r="WTJ739" s="69"/>
      <c r="WTK739" s="69"/>
      <c r="WTL739" s="107"/>
      <c r="WTM739" s="2"/>
      <c r="WTN739" s="15"/>
      <c r="WTO739" s="15"/>
      <c r="WTP739" s="80"/>
      <c r="WTQ739" s="52"/>
      <c r="WTR739" s="69"/>
      <c r="WTS739" s="69"/>
      <c r="WTT739" s="69"/>
      <c r="WTU739" s="107"/>
      <c r="WTV739" s="2"/>
      <c r="WTW739" s="15"/>
      <c r="WTX739" s="15"/>
      <c r="WTY739" s="80"/>
      <c r="WTZ739" s="52"/>
      <c r="WUA739" s="69"/>
      <c r="WUB739" s="69"/>
      <c r="WUC739" s="69"/>
      <c r="WUD739" s="107"/>
      <c r="WUE739" s="2"/>
      <c r="WUF739" s="15"/>
      <c r="WUG739" s="15"/>
      <c r="WUH739" s="80"/>
      <c r="WUI739" s="52"/>
      <c r="WUJ739" s="69"/>
      <c r="WUK739" s="69"/>
      <c r="WUL739" s="69"/>
      <c r="WUM739" s="107"/>
      <c r="WUN739" s="2"/>
      <c r="WUO739" s="15"/>
      <c r="WUP739" s="15"/>
      <c r="WUQ739" s="80"/>
      <c r="WUR739" s="52"/>
      <c r="WUS739" s="69"/>
      <c r="WUT739" s="69"/>
      <c r="WUU739" s="69"/>
      <c r="WUV739" s="107"/>
      <c r="WUW739" s="2"/>
      <c r="WUX739" s="15"/>
      <c r="WUY739" s="15"/>
      <c r="WUZ739" s="80"/>
      <c r="WVA739" s="52"/>
      <c r="WVB739" s="69"/>
      <c r="WVC739" s="69"/>
      <c r="WVD739" s="69"/>
      <c r="WVE739" s="107"/>
      <c r="WVF739" s="2"/>
      <c r="WVG739" s="15"/>
      <c r="WVH739" s="15"/>
      <c r="WVI739" s="80"/>
      <c r="WVJ739" s="52"/>
      <c r="WVK739" s="69"/>
      <c r="WVL739" s="69"/>
      <c r="WVM739" s="69"/>
      <c r="WVN739" s="107"/>
      <c r="WVO739" s="2"/>
      <c r="WVP739" s="15"/>
      <c r="WVQ739" s="15"/>
      <c r="WVR739" s="80"/>
      <c r="WVS739" s="52"/>
      <c r="WVT739" s="69"/>
      <c r="WVU739" s="69"/>
      <c r="WVV739" s="69"/>
      <c r="WVW739" s="107"/>
      <c r="WVX739" s="2"/>
      <c r="WVY739" s="15"/>
      <c r="WVZ739" s="15"/>
      <c r="WWA739" s="80"/>
      <c r="WWB739" s="52"/>
      <c r="WWC739" s="69"/>
      <c r="WWD739" s="69"/>
      <c r="WWE739" s="69"/>
      <c r="WWF739" s="107"/>
      <c r="WWG739" s="2"/>
      <c r="WWH739" s="15"/>
      <c r="WWI739" s="15"/>
      <c r="WWJ739" s="80"/>
      <c r="WWK739" s="52"/>
      <c r="WWL739" s="69"/>
      <c r="WWM739" s="69"/>
      <c r="WWN739" s="69"/>
      <c r="WWO739" s="107"/>
      <c r="WWP739" s="2"/>
      <c r="WWQ739" s="15"/>
      <c r="WWR739" s="15"/>
      <c r="WWS739" s="80"/>
      <c r="WWT739" s="52"/>
      <c r="WWU739" s="69"/>
      <c r="WWV739" s="69"/>
      <c r="WWW739" s="69"/>
      <c r="WWX739" s="107"/>
      <c r="WWY739" s="2"/>
      <c r="WWZ739" s="15"/>
      <c r="WXA739" s="15"/>
      <c r="WXB739" s="80"/>
      <c r="WXC739" s="52"/>
      <c r="WXD739" s="69"/>
      <c r="WXE739" s="69"/>
      <c r="WXF739" s="69"/>
      <c r="WXG739" s="107"/>
      <c r="WXH739" s="2"/>
      <c r="WXI739" s="15"/>
      <c r="WXJ739" s="15"/>
      <c r="WXK739" s="80"/>
      <c r="WXL739" s="52"/>
      <c r="WXM739" s="69"/>
      <c r="WXN739" s="69"/>
      <c r="WXO739" s="69"/>
      <c r="WXP739" s="107"/>
      <c r="WXQ739" s="2"/>
      <c r="WXR739" s="15"/>
      <c r="WXS739" s="15"/>
      <c r="WXT739" s="80"/>
      <c r="WXU739" s="52"/>
      <c r="WXV739" s="69"/>
      <c r="WXW739" s="69"/>
      <c r="WXX739" s="69"/>
      <c r="WXY739" s="107"/>
      <c r="WXZ739" s="2"/>
      <c r="WYA739" s="15"/>
      <c r="WYB739" s="15"/>
      <c r="WYC739" s="80"/>
      <c r="WYD739" s="52"/>
      <c r="WYE739" s="69"/>
      <c r="WYF739" s="69"/>
      <c r="WYG739" s="69"/>
      <c r="WYH739" s="107"/>
      <c r="WYI739" s="2"/>
      <c r="WYJ739" s="15"/>
      <c r="WYK739" s="15"/>
      <c r="WYL739" s="80"/>
      <c r="WYM739" s="52"/>
      <c r="WYN739" s="69"/>
      <c r="WYO739" s="69"/>
      <c r="WYP739" s="69"/>
      <c r="WYQ739" s="107"/>
      <c r="WYR739" s="2"/>
      <c r="WYS739" s="15"/>
      <c r="WYT739" s="15"/>
      <c r="WYU739" s="80"/>
      <c r="WYV739" s="52"/>
      <c r="WYW739" s="69"/>
      <c r="WYX739" s="69"/>
      <c r="WYY739" s="69"/>
      <c r="WYZ739" s="107"/>
      <c r="WZA739" s="2"/>
      <c r="WZB739" s="15"/>
      <c r="WZC739" s="15"/>
      <c r="WZD739" s="80"/>
      <c r="WZE739" s="52"/>
      <c r="WZF739" s="69"/>
      <c r="WZG739" s="69"/>
      <c r="WZH739" s="69"/>
      <c r="WZI739" s="107"/>
      <c r="WZJ739" s="2"/>
      <c r="WZK739" s="15"/>
      <c r="WZL739" s="15"/>
      <c r="WZM739" s="80"/>
      <c r="WZN739" s="52"/>
      <c r="WZO739" s="69"/>
      <c r="WZP739" s="69"/>
      <c r="WZQ739" s="69"/>
      <c r="WZR739" s="107"/>
      <c r="WZS739" s="2"/>
      <c r="WZT739" s="15"/>
      <c r="WZU739" s="15"/>
      <c r="WZV739" s="80"/>
      <c r="WZW739" s="52"/>
      <c r="WZX739" s="69"/>
      <c r="WZY739" s="69"/>
      <c r="WZZ739" s="69"/>
      <c r="XAA739" s="107"/>
      <c r="XAB739" s="2"/>
      <c r="XAC739" s="15"/>
      <c r="XAD739" s="15"/>
      <c r="XAE739" s="80"/>
      <c r="XAF739" s="52"/>
      <c r="XAG739" s="69"/>
      <c r="XAH739" s="69"/>
      <c r="XAI739" s="69"/>
      <c r="XAJ739" s="107"/>
      <c r="XAK739" s="2"/>
      <c r="XAL739" s="15"/>
      <c r="XAM739" s="15"/>
      <c r="XAN739" s="80"/>
      <c r="XAO739" s="52"/>
      <c r="XAP739" s="69"/>
      <c r="XAQ739" s="69"/>
      <c r="XAR739" s="69"/>
      <c r="XAS739" s="107"/>
      <c r="XAT739" s="2"/>
      <c r="XAU739" s="15"/>
      <c r="XAV739" s="15"/>
      <c r="XAW739" s="80"/>
      <c r="XAX739" s="52"/>
      <c r="XAY739" s="69"/>
      <c r="XAZ739" s="69"/>
      <c r="XBA739" s="69"/>
      <c r="XBB739" s="107"/>
      <c r="XBC739" s="2"/>
      <c r="XBD739" s="15"/>
      <c r="XBE739" s="15"/>
      <c r="XBF739" s="80"/>
      <c r="XBG739" s="52"/>
      <c r="XBH739" s="69"/>
      <c r="XBI739" s="69"/>
      <c r="XBJ739" s="69"/>
      <c r="XBK739" s="107"/>
      <c r="XBL739" s="2"/>
      <c r="XBM739" s="15"/>
      <c r="XBN739" s="15"/>
      <c r="XBO739" s="80"/>
      <c r="XBP739" s="52"/>
      <c r="XBQ739" s="69"/>
      <c r="XBR739" s="69"/>
      <c r="XBS739" s="69"/>
      <c r="XBT739" s="107"/>
      <c r="XBU739" s="2"/>
      <c r="XBV739" s="15"/>
      <c r="XBW739" s="15"/>
      <c r="XBX739" s="9"/>
      <c r="XCB739" s="109"/>
    </row>
    <row r="740" spans="1:16304" s="102" customFormat="1" ht="31.5" x14ac:dyDescent="0.2">
      <c r="A740" s="140" t="s">
        <v>760</v>
      </c>
      <c r="B740" s="2">
        <v>912</v>
      </c>
      <c r="C740" s="4" t="s">
        <v>79</v>
      </c>
      <c r="D740" s="4" t="s">
        <v>79</v>
      </c>
      <c r="E740" s="24" t="s">
        <v>593</v>
      </c>
      <c r="F740" s="32"/>
      <c r="G740" s="71">
        <f t="shared" si="190"/>
        <v>39825</v>
      </c>
      <c r="H740" s="82">
        <f t="shared" si="190"/>
        <v>39825</v>
      </c>
      <c r="I740" s="231"/>
      <c r="J740" s="231"/>
      <c r="K740" s="231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1"/>
      <c r="Y740" s="231"/>
      <c r="Z740" s="231"/>
      <c r="AA740" s="231"/>
      <c r="AB740" s="231"/>
      <c r="AC740" s="231"/>
      <c r="AD740" s="231"/>
      <c r="AE740" s="231"/>
      <c r="AF740" s="231"/>
      <c r="AG740" s="231"/>
      <c r="AH740" s="231"/>
      <c r="AI740" s="231"/>
      <c r="AJ740" s="231"/>
      <c r="AK740" s="231"/>
      <c r="AL740" s="231"/>
      <c r="AM740" s="231"/>
      <c r="AN740" s="231"/>
      <c r="AO740" s="231"/>
      <c r="AP740" s="231"/>
      <c r="AQ740" s="231"/>
      <c r="AR740" s="231"/>
      <c r="AS740" s="231"/>
      <c r="AT740" s="231"/>
    </row>
    <row r="741" spans="1:16304" s="102" customFormat="1" ht="31.5" x14ac:dyDescent="0.2">
      <c r="A741" s="136" t="s">
        <v>576</v>
      </c>
      <c r="B741" s="16">
        <v>912</v>
      </c>
      <c r="C741" s="5" t="s">
        <v>79</v>
      </c>
      <c r="D741" s="5" t="s">
        <v>79</v>
      </c>
      <c r="E741" s="17" t="s">
        <v>597</v>
      </c>
      <c r="F741" s="17"/>
      <c r="G741" s="91">
        <f t="shared" ref="G741:H741" si="191">G742+G747+G751</f>
        <v>39825</v>
      </c>
      <c r="H741" s="92">
        <f t="shared" si="191"/>
        <v>39825</v>
      </c>
      <c r="I741" s="231"/>
      <c r="J741" s="231"/>
      <c r="K741" s="231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1"/>
      <c r="Y741" s="231"/>
      <c r="Z741" s="231"/>
      <c r="AA741" s="231"/>
      <c r="AB741" s="231"/>
      <c r="AC741" s="231"/>
      <c r="AD741" s="231"/>
      <c r="AE741" s="231"/>
      <c r="AF741" s="231"/>
      <c r="AG741" s="231"/>
      <c r="AH741" s="231"/>
      <c r="AI741" s="231"/>
      <c r="AJ741" s="231"/>
      <c r="AK741" s="231"/>
      <c r="AL741" s="231"/>
      <c r="AM741" s="231"/>
      <c r="AN741" s="231"/>
      <c r="AO741" s="231"/>
      <c r="AP741" s="231"/>
      <c r="AQ741" s="231"/>
      <c r="AR741" s="231"/>
      <c r="AS741" s="231"/>
      <c r="AT741" s="231"/>
    </row>
    <row r="742" spans="1:16304" s="102" customFormat="1" ht="63" x14ac:dyDescent="0.2">
      <c r="A742" s="142" t="s">
        <v>29</v>
      </c>
      <c r="B742" s="65">
        <v>912</v>
      </c>
      <c r="C742" s="6" t="s">
        <v>79</v>
      </c>
      <c r="D742" s="6" t="s">
        <v>79</v>
      </c>
      <c r="E742" s="64" t="s">
        <v>597</v>
      </c>
      <c r="F742" s="64" t="s">
        <v>30</v>
      </c>
      <c r="G742" s="93">
        <f t="shared" ref="G742:H742" si="192">SUM(G743)</f>
        <v>37543</v>
      </c>
      <c r="H742" s="94">
        <f t="shared" si="192"/>
        <v>37543</v>
      </c>
      <c r="I742" s="231"/>
      <c r="J742" s="231"/>
      <c r="K742" s="231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1"/>
      <c r="Y742" s="231"/>
      <c r="Z742" s="231"/>
      <c r="AA742" s="231"/>
      <c r="AB742" s="231"/>
      <c r="AC742" s="231"/>
      <c r="AD742" s="231"/>
      <c r="AE742" s="231"/>
      <c r="AF742" s="231"/>
      <c r="AG742" s="231"/>
      <c r="AH742" s="231"/>
      <c r="AI742" s="231"/>
      <c r="AJ742" s="231"/>
      <c r="AK742" s="231"/>
      <c r="AL742" s="231"/>
      <c r="AM742" s="231"/>
      <c r="AN742" s="231"/>
      <c r="AO742" s="231"/>
      <c r="AP742" s="231"/>
      <c r="AQ742" s="231"/>
      <c r="AR742" s="231"/>
      <c r="AS742" s="231"/>
      <c r="AT742" s="231"/>
    </row>
    <row r="743" spans="1:16304" s="102" customFormat="1" ht="18.75" x14ac:dyDescent="0.2">
      <c r="A743" s="142" t="s">
        <v>32</v>
      </c>
      <c r="B743" s="65">
        <v>912</v>
      </c>
      <c r="C743" s="6" t="s">
        <v>79</v>
      </c>
      <c r="D743" s="6" t="s">
        <v>79</v>
      </c>
      <c r="E743" s="64" t="s">
        <v>597</v>
      </c>
      <c r="F743" s="64" t="s">
        <v>31</v>
      </c>
      <c r="G743" s="93">
        <f t="shared" ref="G743:H743" si="193">SUM(G744:G746)</f>
        <v>37543</v>
      </c>
      <c r="H743" s="94">
        <f t="shared" si="193"/>
        <v>37543</v>
      </c>
      <c r="I743" s="231"/>
      <c r="J743" s="231"/>
      <c r="K743" s="231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1"/>
      <c r="Y743" s="231"/>
      <c r="Z743" s="231"/>
      <c r="AA743" s="231"/>
      <c r="AB743" s="231"/>
      <c r="AC743" s="231"/>
      <c r="AD743" s="231"/>
      <c r="AE743" s="231"/>
      <c r="AF743" s="231"/>
      <c r="AG743" s="231"/>
      <c r="AH743" s="231"/>
      <c r="AI743" s="231"/>
      <c r="AJ743" s="231"/>
      <c r="AK743" s="231"/>
      <c r="AL743" s="231"/>
      <c r="AM743" s="231"/>
      <c r="AN743" s="231"/>
      <c r="AO743" s="231"/>
      <c r="AP743" s="231"/>
      <c r="AQ743" s="231"/>
      <c r="AR743" s="231"/>
      <c r="AS743" s="231"/>
      <c r="AT743" s="231"/>
    </row>
    <row r="744" spans="1:16304" s="102" customFormat="1" ht="18.75" x14ac:dyDescent="0.2">
      <c r="A744" s="137" t="s">
        <v>215</v>
      </c>
      <c r="B744" s="65">
        <v>912</v>
      </c>
      <c r="C744" s="6" t="s">
        <v>79</v>
      </c>
      <c r="D744" s="6" t="s">
        <v>79</v>
      </c>
      <c r="E744" s="64" t="s">
        <v>597</v>
      </c>
      <c r="F744" s="64" t="s">
        <v>130</v>
      </c>
      <c r="G744" s="93">
        <v>26777</v>
      </c>
      <c r="H744" s="94">
        <v>26777</v>
      </c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</row>
    <row r="745" spans="1:16304" s="102" customFormat="1" ht="31.5" x14ac:dyDescent="0.2">
      <c r="A745" s="137" t="s">
        <v>129</v>
      </c>
      <c r="B745" s="65">
        <v>912</v>
      </c>
      <c r="C745" s="6" t="s">
        <v>79</v>
      </c>
      <c r="D745" s="6" t="s">
        <v>79</v>
      </c>
      <c r="E745" s="64" t="s">
        <v>597</v>
      </c>
      <c r="F745" s="64" t="s">
        <v>131</v>
      </c>
      <c r="G745" s="93">
        <v>2058</v>
      </c>
      <c r="H745" s="94">
        <v>2058</v>
      </c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</row>
    <row r="746" spans="1:16304" s="102" customFormat="1" ht="47.25" x14ac:dyDescent="0.2">
      <c r="A746" s="137" t="s">
        <v>219</v>
      </c>
      <c r="B746" s="65">
        <v>912</v>
      </c>
      <c r="C746" s="6" t="s">
        <v>79</v>
      </c>
      <c r="D746" s="6" t="s">
        <v>79</v>
      </c>
      <c r="E746" s="64" t="s">
        <v>597</v>
      </c>
      <c r="F746" s="64" t="s">
        <v>229</v>
      </c>
      <c r="G746" s="93">
        <v>8708</v>
      </c>
      <c r="H746" s="94">
        <v>8708</v>
      </c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</row>
    <row r="747" spans="1:16304" s="102" customFormat="1" ht="31.5" x14ac:dyDescent="0.2">
      <c r="A747" s="142" t="s">
        <v>22</v>
      </c>
      <c r="B747" s="65">
        <v>912</v>
      </c>
      <c r="C747" s="6" t="s">
        <v>79</v>
      </c>
      <c r="D747" s="6" t="s">
        <v>79</v>
      </c>
      <c r="E747" s="64" t="s">
        <v>597</v>
      </c>
      <c r="F747" s="64" t="s">
        <v>15</v>
      </c>
      <c r="G747" s="93">
        <f t="shared" ref="G747:H747" si="194">G748</f>
        <v>1782</v>
      </c>
      <c r="H747" s="94">
        <f t="shared" si="194"/>
        <v>1782</v>
      </c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</row>
    <row r="748" spans="1:16304" s="102" customFormat="1" ht="31.5" x14ac:dyDescent="0.2">
      <c r="A748" s="142" t="s">
        <v>17</v>
      </c>
      <c r="B748" s="65">
        <v>912</v>
      </c>
      <c r="C748" s="6" t="s">
        <v>79</v>
      </c>
      <c r="D748" s="6" t="s">
        <v>79</v>
      </c>
      <c r="E748" s="64" t="s">
        <v>597</v>
      </c>
      <c r="F748" s="64" t="s">
        <v>16</v>
      </c>
      <c r="G748" s="93">
        <f t="shared" ref="G748:H748" si="195">G749+G750</f>
        <v>1782</v>
      </c>
      <c r="H748" s="94">
        <f t="shared" si="195"/>
        <v>1782</v>
      </c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</row>
    <row r="749" spans="1:16304" s="102" customFormat="1" ht="31.5" x14ac:dyDescent="0.2">
      <c r="A749" s="142" t="s">
        <v>539</v>
      </c>
      <c r="B749" s="65">
        <v>912</v>
      </c>
      <c r="C749" s="6" t="s">
        <v>79</v>
      </c>
      <c r="D749" s="6" t="s">
        <v>79</v>
      </c>
      <c r="E749" s="64" t="s">
        <v>597</v>
      </c>
      <c r="F749" s="64" t="s">
        <v>468</v>
      </c>
      <c r="G749" s="93">
        <v>987</v>
      </c>
      <c r="H749" s="94">
        <v>987</v>
      </c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</row>
    <row r="750" spans="1:16304" s="102" customFormat="1" ht="18.75" x14ac:dyDescent="0.2">
      <c r="A750" s="137" t="s">
        <v>826</v>
      </c>
      <c r="B750" s="65">
        <v>912</v>
      </c>
      <c r="C750" s="6" t="s">
        <v>79</v>
      </c>
      <c r="D750" s="6" t="s">
        <v>79</v>
      </c>
      <c r="E750" s="64" t="s">
        <v>597</v>
      </c>
      <c r="F750" s="64" t="s">
        <v>126</v>
      </c>
      <c r="G750" s="93">
        <v>795</v>
      </c>
      <c r="H750" s="94">
        <v>795</v>
      </c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</row>
    <row r="751" spans="1:16304" s="102" customFormat="1" ht="18.75" x14ac:dyDescent="0.2">
      <c r="A751" s="137" t="s">
        <v>13</v>
      </c>
      <c r="B751" s="65">
        <v>912</v>
      </c>
      <c r="C751" s="6" t="s">
        <v>79</v>
      </c>
      <c r="D751" s="6" t="s">
        <v>79</v>
      </c>
      <c r="E751" s="64" t="s">
        <v>597</v>
      </c>
      <c r="F751" s="64" t="s">
        <v>14</v>
      </c>
      <c r="G751" s="93">
        <f t="shared" ref="G751:H751" si="196">G752</f>
        <v>500</v>
      </c>
      <c r="H751" s="94">
        <f t="shared" si="196"/>
        <v>500</v>
      </c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</row>
    <row r="752" spans="1:16304" s="102" customFormat="1" ht="18.75" x14ac:dyDescent="0.2">
      <c r="A752" s="137" t="s">
        <v>34</v>
      </c>
      <c r="B752" s="65">
        <v>912</v>
      </c>
      <c r="C752" s="6" t="s">
        <v>79</v>
      </c>
      <c r="D752" s="6" t="s">
        <v>79</v>
      </c>
      <c r="E752" s="64" t="s">
        <v>597</v>
      </c>
      <c r="F752" s="64" t="s">
        <v>33</v>
      </c>
      <c r="G752" s="93">
        <f>SUM(G753:G754)</f>
        <v>500</v>
      </c>
      <c r="H752" s="94">
        <f>SUM(H753:H754)</f>
        <v>500</v>
      </c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</row>
    <row r="753" spans="1:16303" s="102" customFormat="1" ht="18.75" x14ac:dyDescent="0.2">
      <c r="A753" s="137" t="s">
        <v>123</v>
      </c>
      <c r="B753" s="65">
        <v>912</v>
      </c>
      <c r="C753" s="6" t="s">
        <v>79</v>
      </c>
      <c r="D753" s="6" t="s">
        <v>79</v>
      </c>
      <c r="E753" s="64" t="s">
        <v>597</v>
      </c>
      <c r="F753" s="64" t="s">
        <v>127</v>
      </c>
      <c r="G753" s="93">
        <v>498</v>
      </c>
      <c r="H753" s="94">
        <v>498</v>
      </c>
      <c r="I753" s="231"/>
      <c r="J753" s="231"/>
      <c r="K753" s="231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1"/>
      <c r="Y753" s="231"/>
      <c r="Z753" s="231"/>
      <c r="AA753" s="231"/>
      <c r="AB753" s="231"/>
      <c r="AC753" s="231"/>
      <c r="AD753" s="231"/>
      <c r="AE753" s="231"/>
      <c r="AF753" s="231"/>
      <c r="AG753" s="231"/>
      <c r="AH753" s="231"/>
      <c r="AI753" s="231"/>
      <c r="AJ753" s="231"/>
      <c r="AK753" s="231"/>
      <c r="AL753" s="231"/>
      <c r="AM753" s="231"/>
      <c r="AN753" s="231"/>
      <c r="AO753" s="231"/>
      <c r="AP753" s="231"/>
      <c r="AQ753" s="231"/>
      <c r="AR753" s="231"/>
      <c r="AS753" s="231"/>
      <c r="AT753" s="231"/>
    </row>
    <row r="754" spans="1:16303" s="102" customFormat="1" ht="18.75" x14ac:dyDescent="0.2">
      <c r="A754" s="137" t="s">
        <v>132</v>
      </c>
      <c r="B754" s="65">
        <v>912</v>
      </c>
      <c r="C754" s="6" t="s">
        <v>79</v>
      </c>
      <c r="D754" s="6" t="s">
        <v>79</v>
      </c>
      <c r="E754" s="64" t="s">
        <v>597</v>
      </c>
      <c r="F754" s="64" t="s">
        <v>133</v>
      </c>
      <c r="G754" s="93">
        <v>2</v>
      </c>
      <c r="H754" s="94">
        <v>2</v>
      </c>
      <c r="I754" s="231"/>
      <c r="J754" s="231"/>
      <c r="K754" s="231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1"/>
      <c r="Y754" s="231"/>
      <c r="Z754" s="231"/>
      <c r="AA754" s="231"/>
      <c r="AB754" s="231"/>
      <c r="AC754" s="231"/>
      <c r="AD754" s="231"/>
      <c r="AE754" s="231"/>
      <c r="AF754" s="231"/>
      <c r="AG754" s="231"/>
      <c r="AH754" s="231"/>
      <c r="AI754" s="231"/>
      <c r="AJ754" s="231"/>
      <c r="AK754" s="231"/>
      <c r="AL754" s="231"/>
      <c r="AM754" s="231"/>
      <c r="AN754" s="231"/>
      <c r="AO754" s="231"/>
      <c r="AP754" s="231"/>
      <c r="AQ754" s="231"/>
      <c r="AR754" s="231"/>
      <c r="AS754" s="231"/>
      <c r="AT754" s="231"/>
    </row>
    <row r="755" spans="1:16303" s="102" customFormat="1" ht="31.5" x14ac:dyDescent="0.2">
      <c r="A755" s="156" t="s">
        <v>877</v>
      </c>
      <c r="B755" s="2">
        <v>912</v>
      </c>
      <c r="C755" s="15" t="s">
        <v>79</v>
      </c>
      <c r="D755" s="15" t="s">
        <v>79</v>
      </c>
      <c r="E755" s="80" t="s">
        <v>879</v>
      </c>
      <c r="F755" s="52"/>
      <c r="G755" s="194">
        <f t="shared" ref="G755:H756" si="197">G756</f>
        <v>121109</v>
      </c>
      <c r="H755" s="195">
        <f t="shared" si="197"/>
        <v>121109</v>
      </c>
      <c r="I755" s="208"/>
      <c r="J755" s="209"/>
      <c r="K755" s="210"/>
      <c r="L755" s="210"/>
      <c r="M755" s="210"/>
      <c r="N755" s="205"/>
      <c r="O755" s="206"/>
      <c r="P755" s="207"/>
      <c r="Q755" s="207"/>
      <c r="R755" s="208"/>
      <c r="S755" s="209"/>
      <c r="T755" s="210"/>
      <c r="U755" s="210"/>
      <c r="V755" s="210"/>
      <c r="W755" s="205"/>
      <c r="X755" s="206"/>
      <c r="Y755" s="207"/>
      <c r="Z755" s="207"/>
      <c r="AA755" s="208"/>
      <c r="AB755" s="209"/>
      <c r="AC755" s="210"/>
      <c r="AD755" s="210"/>
      <c r="AE755" s="210"/>
      <c r="AF755" s="205"/>
      <c r="AG755" s="206"/>
      <c r="AH755" s="207"/>
      <c r="AI755" s="207"/>
      <c r="AJ755" s="208"/>
      <c r="AK755" s="209"/>
      <c r="AL755" s="210"/>
      <c r="AM755" s="210"/>
      <c r="AN755" s="210"/>
      <c r="AO755" s="205"/>
      <c r="AP755" s="206"/>
      <c r="AQ755" s="207"/>
      <c r="AR755" s="207"/>
      <c r="AS755" s="208"/>
      <c r="AT755" s="209"/>
      <c r="AU755" s="219"/>
      <c r="AV755" s="69"/>
      <c r="AW755" s="69"/>
      <c r="AX755" s="107"/>
      <c r="AY755" s="2"/>
      <c r="AZ755" s="15"/>
      <c r="BA755" s="15"/>
      <c r="BB755" s="80"/>
      <c r="BC755" s="52"/>
      <c r="BD755" s="69"/>
      <c r="BE755" s="69"/>
      <c r="BF755" s="69"/>
      <c r="BG755" s="107"/>
      <c r="BH755" s="2"/>
      <c r="BI755" s="15"/>
      <c r="BJ755" s="15"/>
      <c r="BK755" s="80"/>
      <c r="BL755" s="52"/>
      <c r="BM755" s="69"/>
      <c r="BN755" s="69"/>
      <c r="BO755" s="69"/>
      <c r="BP755" s="107"/>
      <c r="BQ755" s="2"/>
      <c r="BR755" s="15"/>
      <c r="BS755" s="15"/>
      <c r="BT755" s="80"/>
      <c r="BU755" s="52"/>
      <c r="BV755" s="69"/>
      <c r="BW755" s="69"/>
      <c r="BX755" s="69"/>
      <c r="BY755" s="107"/>
      <c r="BZ755" s="2"/>
      <c r="CA755" s="15"/>
      <c r="CB755" s="15"/>
      <c r="CC755" s="80"/>
      <c r="CD755" s="52"/>
      <c r="CE755" s="69"/>
      <c r="CF755" s="69"/>
      <c r="CG755" s="69"/>
      <c r="CH755" s="107"/>
      <c r="CI755" s="2"/>
      <c r="CJ755" s="15"/>
      <c r="CK755" s="15"/>
      <c r="CL755" s="80"/>
      <c r="CM755" s="52"/>
      <c r="CN755" s="69"/>
      <c r="CO755" s="69"/>
      <c r="CP755" s="69"/>
      <c r="CQ755" s="107"/>
      <c r="CR755" s="2"/>
      <c r="CS755" s="15"/>
      <c r="CT755" s="15"/>
      <c r="CU755" s="80"/>
      <c r="CV755" s="52"/>
      <c r="CW755" s="69"/>
      <c r="CX755" s="69"/>
      <c r="CY755" s="69"/>
      <c r="CZ755" s="107"/>
      <c r="DA755" s="2"/>
      <c r="DB755" s="15"/>
      <c r="DC755" s="15"/>
      <c r="DD755" s="80"/>
      <c r="DE755" s="52"/>
      <c r="DF755" s="69"/>
      <c r="DG755" s="69"/>
      <c r="DH755" s="69"/>
      <c r="DI755" s="107"/>
      <c r="DJ755" s="2"/>
      <c r="DK755" s="15"/>
      <c r="DL755" s="15"/>
      <c r="DM755" s="80"/>
      <c r="DN755" s="52"/>
      <c r="DO755" s="69"/>
      <c r="DP755" s="69"/>
      <c r="DQ755" s="69"/>
      <c r="DR755" s="107"/>
      <c r="DS755" s="2"/>
      <c r="DT755" s="15"/>
      <c r="DU755" s="15"/>
      <c r="DV755" s="80"/>
      <c r="DW755" s="52"/>
      <c r="DX755" s="69"/>
      <c r="DY755" s="69"/>
      <c r="DZ755" s="69"/>
      <c r="EA755" s="107"/>
      <c r="EB755" s="2"/>
      <c r="EC755" s="15"/>
      <c r="ED755" s="15"/>
      <c r="EE755" s="80"/>
      <c r="EF755" s="52"/>
      <c r="EG755" s="69"/>
      <c r="EH755" s="69"/>
      <c r="EI755" s="69"/>
      <c r="EJ755" s="107"/>
      <c r="EK755" s="2"/>
      <c r="EL755" s="15"/>
      <c r="EM755" s="15"/>
      <c r="EN755" s="80"/>
      <c r="EO755" s="52"/>
      <c r="EP755" s="69"/>
      <c r="EQ755" s="69"/>
      <c r="ER755" s="69"/>
      <c r="ES755" s="107"/>
      <c r="ET755" s="2"/>
      <c r="EU755" s="15"/>
      <c r="EV755" s="15"/>
      <c r="EW755" s="80"/>
      <c r="EX755" s="52"/>
      <c r="EY755" s="69"/>
      <c r="EZ755" s="69"/>
      <c r="FA755" s="69"/>
      <c r="FB755" s="107"/>
      <c r="FC755" s="2"/>
      <c r="FD755" s="15"/>
      <c r="FE755" s="15"/>
      <c r="FF755" s="80"/>
      <c r="FG755" s="52"/>
      <c r="FH755" s="69"/>
      <c r="FI755" s="69"/>
      <c r="FJ755" s="69"/>
      <c r="FK755" s="107"/>
      <c r="FL755" s="2"/>
      <c r="FM755" s="15"/>
      <c r="FN755" s="15"/>
      <c r="FO755" s="80"/>
      <c r="FP755" s="52"/>
      <c r="FQ755" s="69"/>
      <c r="FR755" s="69"/>
      <c r="FS755" s="69"/>
      <c r="FT755" s="107"/>
      <c r="FU755" s="2"/>
      <c r="FV755" s="15"/>
      <c r="FW755" s="15"/>
      <c r="FX755" s="80"/>
      <c r="FY755" s="52"/>
      <c r="FZ755" s="69"/>
      <c r="GA755" s="69"/>
      <c r="GB755" s="69"/>
      <c r="GC755" s="107"/>
      <c r="GD755" s="2"/>
      <c r="GE755" s="15"/>
      <c r="GF755" s="15"/>
      <c r="GG755" s="80"/>
      <c r="GH755" s="52"/>
      <c r="GI755" s="69"/>
      <c r="GJ755" s="69"/>
      <c r="GK755" s="69"/>
      <c r="GL755" s="107"/>
      <c r="GM755" s="2"/>
      <c r="GN755" s="15"/>
      <c r="GO755" s="15"/>
      <c r="GP755" s="80"/>
      <c r="GQ755" s="52"/>
      <c r="GR755" s="69"/>
      <c r="GS755" s="69"/>
      <c r="GT755" s="69"/>
      <c r="GU755" s="107"/>
      <c r="GV755" s="2"/>
      <c r="GW755" s="15"/>
      <c r="GX755" s="15"/>
      <c r="GY755" s="80"/>
      <c r="GZ755" s="52"/>
      <c r="HA755" s="69"/>
      <c r="HB755" s="69"/>
      <c r="HC755" s="69"/>
      <c r="HD755" s="107"/>
      <c r="HE755" s="2"/>
      <c r="HF755" s="15"/>
      <c r="HG755" s="15"/>
      <c r="HH755" s="80"/>
      <c r="HI755" s="52"/>
      <c r="HJ755" s="69"/>
      <c r="HK755" s="69"/>
      <c r="HL755" s="69"/>
      <c r="HM755" s="107"/>
      <c r="HN755" s="2"/>
      <c r="HO755" s="15"/>
      <c r="HP755" s="15"/>
      <c r="HQ755" s="80"/>
      <c r="HR755" s="52"/>
      <c r="HS755" s="69"/>
      <c r="HT755" s="69"/>
      <c r="HU755" s="69"/>
      <c r="HV755" s="107"/>
      <c r="HW755" s="2"/>
      <c r="HX755" s="15"/>
      <c r="HY755" s="15"/>
      <c r="HZ755" s="80"/>
      <c r="IA755" s="52"/>
      <c r="IB755" s="69"/>
      <c r="IC755" s="69"/>
      <c r="ID755" s="69"/>
      <c r="IE755" s="107"/>
      <c r="IF755" s="2"/>
      <c r="IG755" s="15"/>
      <c r="IH755" s="15"/>
      <c r="II755" s="80"/>
      <c r="IJ755" s="52"/>
      <c r="IK755" s="69"/>
      <c r="IL755" s="69"/>
      <c r="IM755" s="69"/>
      <c r="IN755" s="107"/>
      <c r="IO755" s="2"/>
      <c r="IP755" s="15"/>
      <c r="IQ755" s="15"/>
      <c r="IR755" s="80"/>
      <c r="IS755" s="52"/>
      <c r="IT755" s="69"/>
      <c r="IU755" s="69"/>
      <c r="IV755" s="69"/>
      <c r="IW755" s="107"/>
      <c r="IX755" s="2"/>
      <c r="IY755" s="15"/>
      <c r="IZ755" s="15"/>
      <c r="JA755" s="80"/>
      <c r="JB755" s="52"/>
      <c r="JC755" s="69"/>
      <c r="JD755" s="69"/>
      <c r="JE755" s="69"/>
      <c r="JF755" s="107"/>
      <c r="JG755" s="2"/>
      <c r="JH755" s="15"/>
      <c r="JI755" s="15"/>
      <c r="JJ755" s="80"/>
      <c r="JK755" s="52"/>
      <c r="JL755" s="69"/>
      <c r="JM755" s="69"/>
      <c r="JN755" s="69"/>
      <c r="JO755" s="107"/>
      <c r="JP755" s="2"/>
      <c r="JQ755" s="15"/>
      <c r="JR755" s="15"/>
      <c r="JS755" s="80"/>
      <c r="JT755" s="52"/>
      <c r="JU755" s="69"/>
      <c r="JV755" s="69"/>
      <c r="JW755" s="69"/>
      <c r="JX755" s="107"/>
      <c r="JY755" s="2"/>
      <c r="JZ755" s="15"/>
      <c r="KA755" s="15"/>
      <c r="KB755" s="80"/>
      <c r="KC755" s="52"/>
      <c r="KD755" s="69"/>
      <c r="KE755" s="69"/>
      <c r="KF755" s="69"/>
      <c r="KG755" s="107"/>
      <c r="KH755" s="2"/>
      <c r="KI755" s="15"/>
      <c r="KJ755" s="15"/>
      <c r="KK755" s="80"/>
      <c r="KL755" s="52"/>
      <c r="KM755" s="69"/>
      <c r="KN755" s="69"/>
      <c r="KO755" s="69"/>
      <c r="KP755" s="107"/>
      <c r="KQ755" s="2"/>
      <c r="KR755" s="15"/>
      <c r="KS755" s="15"/>
      <c r="KT755" s="80"/>
      <c r="KU755" s="52"/>
      <c r="KV755" s="69"/>
      <c r="KW755" s="69"/>
      <c r="KX755" s="69"/>
      <c r="KY755" s="107"/>
      <c r="KZ755" s="2"/>
      <c r="LA755" s="15"/>
      <c r="LB755" s="15"/>
      <c r="LC755" s="80"/>
      <c r="LD755" s="52"/>
      <c r="LE755" s="69"/>
      <c r="LF755" s="69"/>
      <c r="LG755" s="69"/>
      <c r="LH755" s="107"/>
      <c r="LI755" s="2"/>
      <c r="LJ755" s="15"/>
      <c r="LK755" s="15"/>
      <c r="LL755" s="80"/>
      <c r="LM755" s="52"/>
      <c r="LN755" s="69"/>
      <c r="LO755" s="69"/>
      <c r="LP755" s="69"/>
      <c r="LQ755" s="107"/>
      <c r="LR755" s="2"/>
      <c r="LS755" s="15"/>
      <c r="LT755" s="15"/>
      <c r="LU755" s="80"/>
      <c r="LV755" s="52"/>
      <c r="LW755" s="69"/>
      <c r="LX755" s="69"/>
      <c r="LY755" s="69"/>
      <c r="LZ755" s="107"/>
      <c r="MA755" s="2"/>
      <c r="MB755" s="15"/>
      <c r="MC755" s="15"/>
      <c r="MD755" s="80"/>
      <c r="ME755" s="52"/>
      <c r="MF755" s="69"/>
      <c r="MG755" s="69"/>
      <c r="MH755" s="69"/>
      <c r="MI755" s="107"/>
      <c r="MJ755" s="2"/>
      <c r="MK755" s="15"/>
      <c r="ML755" s="15"/>
      <c r="MM755" s="80"/>
      <c r="MN755" s="52"/>
      <c r="MO755" s="69"/>
      <c r="MP755" s="69"/>
      <c r="MQ755" s="69"/>
      <c r="MR755" s="107"/>
      <c r="MS755" s="2"/>
      <c r="MT755" s="15"/>
      <c r="MU755" s="15"/>
      <c r="MV755" s="80"/>
      <c r="MW755" s="52"/>
      <c r="MX755" s="69"/>
      <c r="MY755" s="69"/>
      <c r="MZ755" s="69"/>
      <c r="NA755" s="107"/>
      <c r="NB755" s="2"/>
      <c r="NC755" s="15"/>
      <c r="ND755" s="15"/>
      <c r="NE755" s="80"/>
      <c r="NF755" s="52"/>
      <c r="NG755" s="69"/>
      <c r="NH755" s="69"/>
      <c r="NI755" s="69"/>
      <c r="NJ755" s="107"/>
      <c r="NK755" s="2"/>
      <c r="NL755" s="15"/>
      <c r="NM755" s="15"/>
      <c r="NN755" s="80"/>
      <c r="NO755" s="52"/>
      <c r="NP755" s="69"/>
      <c r="NQ755" s="69"/>
      <c r="NR755" s="69"/>
      <c r="NS755" s="107"/>
      <c r="NT755" s="2"/>
      <c r="NU755" s="15"/>
      <c r="NV755" s="15"/>
      <c r="NW755" s="80"/>
      <c r="NX755" s="52"/>
      <c r="NY755" s="69"/>
      <c r="NZ755" s="69"/>
      <c r="OA755" s="69"/>
      <c r="OB755" s="107"/>
      <c r="OC755" s="2"/>
      <c r="OD755" s="15"/>
      <c r="OE755" s="15"/>
      <c r="OF755" s="80"/>
      <c r="OG755" s="52"/>
      <c r="OH755" s="69"/>
      <c r="OI755" s="69"/>
      <c r="OJ755" s="69"/>
      <c r="OK755" s="107"/>
      <c r="OL755" s="2"/>
      <c r="OM755" s="15"/>
      <c r="ON755" s="15"/>
      <c r="OO755" s="80"/>
      <c r="OP755" s="52"/>
      <c r="OQ755" s="69"/>
      <c r="OR755" s="69"/>
      <c r="OS755" s="69"/>
      <c r="OT755" s="107"/>
      <c r="OU755" s="2"/>
      <c r="OV755" s="15"/>
      <c r="OW755" s="15"/>
      <c r="OX755" s="80"/>
      <c r="OY755" s="52"/>
      <c r="OZ755" s="69"/>
      <c r="PA755" s="69"/>
      <c r="PB755" s="69"/>
      <c r="PC755" s="107"/>
      <c r="PD755" s="2"/>
      <c r="PE755" s="15"/>
      <c r="PF755" s="15"/>
      <c r="PG755" s="80"/>
      <c r="PH755" s="52"/>
      <c r="PI755" s="69"/>
      <c r="PJ755" s="69"/>
      <c r="PK755" s="69"/>
      <c r="PL755" s="107"/>
      <c r="PM755" s="2"/>
      <c r="PN755" s="15"/>
      <c r="PO755" s="15"/>
      <c r="PP755" s="80"/>
      <c r="PQ755" s="52"/>
      <c r="PR755" s="69"/>
      <c r="PS755" s="69"/>
      <c r="PT755" s="69"/>
      <c r="PU755" s="107"/>
      <c r="PV755" s="2"/>
      <c r="PW755" s="15"/>
      <c r="PX755" s="15"/>
      <c r="PY755" s="80"/>
      <c r="PZ755" s="52"/>
      <c r="QA755" s="69"/>
      <c r="QB755" s="69"/>
      <c r="QC755" s="69"/>
      <c r="QD755" s="107"/>
      <c r="QE755" s="2"/>
      <c r="QF755" s="15"/>
      <c r="QG755" s="15"/>
      <c r="QH755" s="80"/>
      <c r="QI755" s="52"/>
      <c r="QJ755" s="69"/>
      <c r="QK755" s="69"/>
      <c r="QL755" s="69"/>
      <c r="QM755" s="107"/>
      <c r="QN755" s="2"/>
      <c r="QO755" s="15"/>
      <c r="QP755" s="15"/>
      <c r="QQ755" s="80"/>
      <c r="QR755" s="52"/>
      <c r="QS755" s="69"/>
      <c r="QT755" s="69"/>
      <c r="QU755" s="69"/>
      <c r="QV755" s="107"/>
      <c r="QW755" s="2"/>
      <c r="QX755" s="15"/>
      <c r="QY755" s="15"/>
      <c r="QZ755" s="80"/>
      <c r="RA755" s="52"/>
      <c r="RB755" s="69"/>
      <c r="RC755" s="69"/>
      <c r="RD755" s="69"/>
      <c r="RE755" s="107"/>
      <c r="RF755" s="2"/>
      <c r="RG755" s="15"/>
      <c r="RH755" s="15"/>
      <c r="RI755" s="80"/>
      <c r="RJ755" s="52"/>
      <c r="RK755" s="69"/>
      <c r="RL755" s="69"/>
      <c r="RM755" s="69"/>
      <c r="RN755" s="107"/>
      <c r="RO755" s="2"/>
      <c r="RP755" s="15"/>
      <c r="RQ755" s="15"/>
      <c r="RR755" s="80"/>
      <c r="RS755" s="52"/>
      <c r="RT755" s="69"/>
      <c r="RU755" s="69"/>
      <c r="RV755" s="69"/>
      <c r="RW755" s="107"/>
      <c r="RX755" s="2"/>
      <c r="RY755" s="15"/>
      <c r="RZ755" s="15"/>
      <c r="SA755" s="80"/>
      <c r="SB755" s="52"/>
      <c r="SC755" s="69"/>
      <c r="SD755" s="69"/>
      <c r="SE755" s="69"/>
      <c r="SF755" s="107"/>
      <c r="SG755" s="2"/>
      <c r="SH755" s="15"/>
      <c r="SI755" s="15"/>
      <c r="SJ755" s="80"/>
      <c r="SK755" s="52"/>
      <c r="SL755" s="69"/>
      <c r="SM755" s="69"/>
      <c r="SN755" s="69"/>
      <c r="SO755" s="107"/>
      <c r="SP755" s="2"/>
      <c r="SQ755" s="15"/>
      <c r="SR755" s="15"/>
      <c r="SS755" s="80"/>
      <c r="ST755" s="52"/>
      <c r="SU755" s="69"/>
      <c r="SV755" s="69"/>
      <c r="SW755" s="69"/>
      <c r="SX755" s="107"/>
      <c r="SY755" s="2"/>
      <c r="SZ755" s="15"/>
      <c r="TA755" s="15"/>
      <c r="TB755" s="80"/>
      <c r="TC755" s="52"/>
      <c r="TD755" s="69"/>
      <c r="TE755" s="69"/>
      <c r="TF755" s="69"/>
      <c r="TG755" s="107"/>
      <c r="TH755" s="2"/>
      <c r="TI755" s="15"/>
      <c r="TJ755" s="15"/>
      <c r="TK755" s="80"/>
      <c r="TL755" s="52"/>
      <c r="TM755" s="69"/>
      <c r="TN755" s="69"/>
      <c r="TO755" s="69"/>
      <c r="TP755" s="107"/>
      <c r="TQ755" s="2"/>
      <c r="TR755" s="15"/>
      <c r="TS755" s="15"/>
      <c r="TT755" s="80"/>
      <c r="TU755" s="52"/>
      <c r="TV755" s="69"/>
      <c r="TW755" s="69"/>
      <c r="TX755" s="69"/>
      <c r="TY755" s="107"/>
      <c r="TZ755" s="2"/>
      <c r="UA755" s="15"/>
      <c r="UB755" s="15"/>
      <c r="UC755" s="80"/>
      <c r="UD755" s="52"/>
      <c r="UE755" s="69"/>
      <c r="UF755" s="69"/>
      <c r="UG755" s="69"/>
      <c r="UH755" s="107"/>
      <c r="UI755" s="2"/>
      <c r="UJ755" s="15"/>
      <c r="UK755" s="15"/>
      <c r="UL755" s="80"/>
      <c r="UM755" s="52"/>
      <c r="UN755" s="69"/>
      <c r="UO755" s="69"/>
      <c r="UP755" s="69"/>
      <c r="UQ755" s="107"/>
      <c r="UR755" s="2"/>
      <c r="US755" s="15"/>
      <c r="UT755" s="15"/>
      <c r="UU755" s="80"/>
      <c r="UV755" s="52"/>
      <c r="UW755" s="69"/>
      <c r="UX755" s="69"/>
      <c r="UY755" s="69"/>
      <c r="UZ755" s="107"/>
      <c r="VA755" s="2"/>
      <c r="VB755" s="15"/>
      <c r="VC755" s="15"/>
      <c r="VD755" s="80"/>
      <c r="VE755" s="52"/>
      <c r="VF755" s="69"/>
      <c r="VG755" s="69"/>
      <c r="VH755" s="69"/>
      <c r="VI755" s="107"/>
      <c r="VJ755" s="2"/>
      <c r="VK755" s="15"/>
      <c r="VL755" s="15"/>
      <c r="VM755" s="80"/>
      <c r="VN755" s="52"/>
      <c r="VO755" s="69"/>
      <c r="VP755" s="69"/>
      <c r="VQ755" s="69"/>
      <c r="VR755" s="107"/>
      <c r="VS755" s="2"/>
      <c r="VT755" s="15"/>
      <c r="VU755" s="15"/>
      <c r="VV755" s="80"/>
      <c r="VW755" s="52"/>
      <c r="VX755" s="69"/>
      <c r="VY755" s="69"/>
      <c r="VZ755" s="69"/>
      <c r="WA755" s="107"/>
      <c r="WB755" s="2"/>
      <c r="WC755" s="15"/>
      <c r="WD755" s="15"/>
      <c r="WE755" s="80"/>
      <c r="WF755" s="52"/>
      <c r="WG755" s="69"/>
      <c r="WH755" s="69"/>
      <c r="WI755" s="69"/>
      <c r="WJ755" s="107"/>
      <c r="WK755" s="2"/>
      <c r="WL755" s="15"/>
      <c r="WM755" s="15"/>
      <c r="WN755" s="80"/>
      <c r="WO755" s="52"/>
      <c r="WP755" s="69"/>
      <c r="WQ755" s="69"/>
      <c r="WR755" s="69"/>
      <c r="WS755" s="107"/>
      <c r="WT755" s="2"/>
      <c r="WU755" s="15"/>
      <c r="WV755" s="15"/>
      <c r="WW755" s="80"/>
      <c r="WX755" s="52"/>
      <c r="WY755" s="69"/>
      <c r="WZ755" s="69"/>
      <c r="XA755" s="69"/>
      <c r="XB755" s="107"/>
      <c r="XC755" s="2"/>
      <c r="XD755" s="15"/>
      <c r="XE755" s="15"/>
      <c r="XF755" s="80"/>
      <c r="XG755" s="52"/>
      <c r="XH755" s="69"/>
      <c r="XI755" s="69"/>
      <c r="XJ755" s="69"/>
      <c r="XK755" s="107"/>
      <c r="XL755" s="2"/>
      <c r="XM755" s="15"/>
      <c r="XN755" s="15"/>
      <c r="XO755" s="80"/>
      <c r="XP755" s="52"/>
      <c r="XQ755" s="69"/>
      <c r="XR755" s="69"/>
      <c r="XS755" s="69"/>
      <c r="XT755" s="107"/>
      <c r="XU755" s="2"/>
      <c r="XV755" s="15"/>
      <c r="XW755" s="15"/>
      <c r="XX755" s="80"/>
      <c r="XY755" s="52"/>
      <c r="XZ755" s="69"/>
      <c r="YA755" s="69"/>
      <c r="YB755" s="69"/>
      <c r="YC755" s="107"/>
      <c r="YD755" s="2"/>
      <c r="YE755" s="15"/>
      <c r="YF755" s="15"/>
      <c r="YG755" s="80"/>
      <c r="YH755" s="52"/>
      <c r="YI755" s="69"/>
      <c r="YJ755" s="69"/>
      <c r="YK755" s="69"/>
      <c r="YL755" s="107"/>
      <c r="YM755" s="2"/>
      <c r="YN755" s="15"/>
      <c r="YO755" s="15"/>
      <c r="YP755" s="80"/>
      <c r="YQ755" s="52"/>
      <c r="YR755" s="69"/>
      <c r="YS755" s="69"/>
      <c r="YT755" s="69"/>
      <c r="YU755" s="107"/>
      <c r="YV755" s="2"/>
      <c r="YW755" s="15"/>
      <c r="YX755" s="15"/>
      <c r="YY755" s="80"/>
      <c r="YZ755" s="52"/>
      <c r="ZA755" s="69"/>
      <c r="ZB755" s="69"/>
      <c r="ZC755" s="69"/>
      <c r="ZD755" s="107"/>
      <c r="ZE755" s="2"/>
      <c r="ZF755" s="15"/>
      <c r="ZG755" s="15"/>
      <c r="ZH755" s="80"/>
      <c r="ZI755" s="52"/>
      <c r="ZJ755" s="69"/>
      <c r="ZK755" s="69"/>
      <c r="ZL755" s="69"/>
      <c r="ZM755" s="107"/>
      <c r="ZN755" s="2"/>
      <c r="ZO755" s="15"/>
      <c r="ZP755" s="15"/>
      <c r="ZQ755" s="80"/>
      <c r="ZR755" s="52"/>
      <c r="ZS755" s="69"/>
      <c r="ZT755" s="69"/>
      <c r="ZU755" s="69"/>
      <c r="ZV755" s="107"/>
      <c r="ZW755" s="2"/>
      <c r="ZX755" s="15"/>
      <c r="ZY755" s="15"/>
      <c r="ZZ755" s="80"/>
      <c r="AAA755" s="52"/>
      <c r="AAB755" s="69"/>
      <c r="AAC755" s="69"/>
      <c r="AAD755" s="69"/>
      <c r="AAE755" s="107"/>
      <c r="AAF755" s="2"/>
      <c r="AAG755" s="15"/>
      <c r="AAH755" s="15"/>
      <c r="AAI755" s="80"/>
      <c r="AAJ755" s="52"/>
      <c r="AAK755" s="69"/>
      <c r="AAL755" s="69"/>
      <c r="AAM755" s="69"/>
      <c r="AAN755" s="107"/>
      <c r="AAO755" s="2"/>
      <c r="AAP755" s="15"/>
      <c r="AAQ755" s="15"/>
      <c r="AAR755" s="80"/>
      <c r="AAS755" s="52"/>
      <c r="AAT755" s="69"/>
      <c r="AAU755" s="69"/>
      <c r="AAV755" s="69"/>
      <c r="AAW755" s="107"/>
      <c r="AAX755" s="2"/>
      <c r="AAY755" s="15"/>
      <c r="AAZ755" s="15"/>
      <c r="ABA755" s="80"/>
      <c r="ABB755" s="52"/>
      <c r="ABC755" s="69"/>
      <c r="ABD755" s="69"/>
      <c r="ABE755" s="69"/>
      <c r="ABF755" s="107"/>
      <c r="ABG755" s="2"/>
      <c r="ABH755" s="15"/>
      <c r="ABI755" s="15"/>
      <c r="ABJ755" s="80"/>
      <c r="ABK755" s="52"/>
      <c r="ABL755" s="69"/>
      <c r="ABM755" s="69"/>
      <c r="ABN755" s="69"/>
      <c r="ABO755" s="107"/>
      <c r="ABP755" s="2"/>
      <c r="ABQ755" s="15"/>
      <c r="ABR755" s="15"/>
      <c r="ABS755" s="80"/>
      <c r="ABT755" s="52"/>
      <c r="ABU755" s="69"/>
      <c r="ABV755" s="69"/>
      <c r="ABW755" s="69"/>
      <c r="ABX755" s="107"/>
      <c r="ABY755" s="2"/>
      <c r="ABZ755" s="15"/>
      <c r="ACA755" s="15"/>
      <c r="ACB755" s="80"/>
      <c r="ACC755" s="52"/>
      <c r="ACD755" s="69"/>
      <c r="ACE755" s="69"/>
      <c r="ACF755" s="69"/>
      <c r="ACG755" s="107"/>
      <c r="ACH755" s="2"/>
      <c r="ACI755" s="15"/>
      <c r="ACJ755" s="15"/>
      <c r="ACK755" s="80"/>
      <c r="ACL755" s="52"/>
      <c r="ACM755" s="69"/>
      <c r="ACN755" s="69"/>
      <c r="ACO755" s="69"/>
      <c r="ACP755" s="107"/>
      <c r="ACQ755" s="2"/>
      <c r="ACR755" s="15"/>
      <c r="ACS755" s="15"/>
      <c r="ACT755" s="80"/>
      <c r="ACU755" s="52"/>
      <c r="ACV755" s="69"/>
      <c r="ACW755" s="69"/>
      <c r="ACX755" s="69"/>
      <c r="ACY755" s="107"/>
      <c r="ACZ755" s="2"/>
      <c r="ADA755" s="15"/>
      <c r="ADB755" s="15"/>
      <c r="ADC755" s="80"/>
      <c r="ADD755" s="52"/>
      <c r="ADE755" s="69"/>
      <c r="ADF755" s="69"/>
      <c r="ADG755" s="69"/>
      <c r="ADH755" s="107"/>
      <c r="ADI755" s="2"/>
      <c r="ADJ755" s="15"/>
      <c r="ADK755" s="15"/>
      <c r="ADL755" s="80"/>
      <c r="ADM755" s="52"/>
      <c r="ADN755" s="69"/>
      <c r="ADO755" s="69"/>
      <c r="ADP755" s="69"/>
      <c r="ADQ755" s="107"/>
      <c r="ADR755" s="2"/>
      <c r="ADS755" s="15"/>
      <c r="ADT755" s="15"/>
      <c r="ADU755" s="80"/>
      <c r="ADV755" s="52"/>
      <c r="ADW755" s="69"/>
      <c r="ADX755" s="69"/>
      <c r="ADY755" s="69"/>
      <c r="ADZ755" s="107"/>
      <c r="AEA755" s="2"/>
      <c r="AEB755" s="15"/>
      <c r="AEC755" s="15"/>
      <c r="AED755" s="80"/>
      <c r="AEE755" s="52"/>
      <c r="AEF755" s="69"/>
      <c r="AEG755" s="69"/>
      <c r="AEH755" s="69"/>
      <c r="AEI755" s="107"/>
      <c r="AEJ755" s="2"/>
      <c r="AEK755" s="15"/>
      <c r="AEL755" s="15"/>
      <c r="AEM755" s="80"/>
      <c r="AEN755" s="52"/>
      <c r="AEO755" s="69"/>
      <c r="AEP755" s="69"/>
      <c r="AEQ755" s="69"/>
      <c r="AER755" s="107"/>
      <c r="AES755" s="2"/>
      <c r="AET755" s="15"/>
      <c r="AEU755" s="15"/>
      <c r="AEV755" s="80"/>
      <c r="AEW755" s="52"/>
      <c r="AEX755" s="69"/>
      <c r="AEY755" s="69"/>
      <c r="AEZ755" s="69"/>
      <c r="AFA755" s="107"/>
      <c r="AFB755" s="2"/>
      <c r="AFC755" s="15"/>
      <c r="AFD755" s="15"/>
      <c r="AFE755" s="80"/>
      <c r="AFF755" s="52"/>
      <c r="AFG755" s="69"/>
      <c r="AFH755" s="69"/>
      <c r="AFI755" s="69"/>
      <c r="AFJ755" s="107"/>
      <c r="AFK755" s="2"/>
      <c r="AFL755" s="15"/>
      <c r="AFM755" s="15"/>
      <c r="AFN755" s="80"/>
      <c r="AFO755" s="52"/>
      <c r="AFP755" s="69"/>
      <c r="AFQ755" s="69"/>
      <c r="AFR755" s="69"/>
      <c r="AFS755" s="107"/>
      <c r="AFT755" s="2"/>
      <c r="AFU755" s="15"/>
      <c r="AFV755" s="15"/>
      <c r="AFW755" s="80"/>
      <c r="AFX755" s="52"/>
      <c r="AFY755" s="69"/>
      <c r="AFZ755" s="69"/>
      <c r="AGA755" s="69"/>
      <c r="AGB755" s="107"/>
      <c r="AGC755" s="2"/>
      <c r="AGD755" s="15"/>
      <c r="AGE755" s="15"/>
      <c r="AGF755" s="80"/>
      <c r="AGG755" s="52"/>
      <c r="AGH755" s="69"/>
      <c r="AGI755" s="69"/>
      <c r="AGJ755" s="69"/>
      <c r="AGK755" s="107"/>
      <c r="AGL755" s="2"/>
      <c r="AGM755" s="15"/>
      <c r="AGN755" s="15"/>
      <c r="AGO755" s="80"/>
      <c r="AGP755" s="52"/>
      <c r="AGQ755" s="69"/>
      <c r="AGR755" s="69"/>
      <c r="AGS755" s="69"/>
      <c r="AGT755" s="107"/>
      <c r="AGU755" s="2"/>
      <c r="AGV755" s="15"/>
      <c r="AGW755" s="15"/>
      <c r="AGX755" s="80"/>
      <c r="AGY755" s="52"/>
      <c r="AGZ755" s="69"/>
      <c r="AHA755" s="69"/>
      <c r="AHB755" s="69"/>
      <c r="AHC755" s="107"/>
      <c r="AHD755" s="2"/>
      <c r="AHE755" s="15"/>
      <c r="AHF755" s="15"/>
      <c r="AHG755" s="80"/>
      <c r="AHH755" s="52"/>
      <c r="AHI755" s="69"/>
      <c r="AHJ755" s="69"/>
      <c r="AHK755" s="69"/>
      <c r="AHL755" s="107"/>
      <c r="AHM755" s="2"/>
      <c r="AHN755" s="15"/>
      <c r="AHO755" s="15"/>
      <c r="AHP755" s="80"/>
      <c r="AHQ755" s="52"/>
      <c r="AHR755" s="69"/>
      <c r="AHS755" s="69"/>
      <c r="AHT755" s="69"/>
      <c r="AHU755" s="107"/>
      <c r="AHV755" s="2"/>
      <c r="AHW755" s="15"/>
      <c r="AHX755" s="15"/>
      <c r="AHY755" s="80"/>
      <c r="AHZ755" s="52"/>
      <c r="AIA755" s="69"/>
      <c r="AIB755" s="69"/>
      <c r="AIC755" s="69"/>
      <c r="AID755" s="107"/>
      <c r="AIE755" s="2"/>
      <c r="AIF755" s="15"/>
      <c r="AIG755" s="15"/>
      <c r="AIH755" s="80"/>
      <c r="AII755" s="52"/>
      <c r="AIJ755" s="69"/>
      <c r="AIK755" s="69"/>
      <c r="AIL755" s="69"/>
      <c r="AIM755" s="107"/>
      <c r="AIN755" s="2"/>
      <c r="AIO755" s="15"/>
      <c r="AIP755" s="15"/>
      <c r="AIQ755" s="80"/>
      <c r="AIR755" s="52"/>
      <c r="AIS755" s="69"/>
      <c r="AIT755" s="69"/>
      <c r="AIU755" s="69"/>
      <c r="AIV755" s="107"/>
      <c r="AIW755" s="2"/>
      <c r="AIX755" s="15"/>
      <c r="AIY755" s="15"/>
      <c r="AIZ755" s="80"/>
      <c r="AJA755" s="52"/>
      <c r="AJB755" s="69"/>
      <c r="AJC755" s="69"/>
      <c r="AJD755" s="69"/>
      <c r="AJE755" s="107"/>
      <c r="AJF755" s="2"/>
      <c r="AJG755" s="15"/>
      <c r="AJH755" s="15"/>
      <c r="AJI755" s="80"/>
      <c r="AJJ755" s="52"/>
      <c r="AJK755" s="69"/>
      <c r="AJL755" s="69"/>
      <c r="AJM755" s="69"/>
      <c r="AJN755" s="107"/>
      <c r="AJO755" s="2"/>
      <c r="AJP755" s="15"/>
      <c r="AJQ755" s="15"/>
      <c r="AJR755" s="80"/>
      <c r="AJS755" s="52"/>
      <c r="AJT755" s="69"/>
      <c r="AJU755" s="69"/>
      <c r="AJV755" s="69"/>
      <c r="AJW755" s="107"/>
      <c r="AJX755" s="2"/>
      <c r="AJY755" s="15"/>
      <c r="AJZ755" s="15"/>
      <c r="AKA755" s="80"/>
      <c r="AKB755" s="52"/>
      <c r="AKC755" s="69"/>
      <c r="AKD755" s="69"/>
      <c r="AKE755" s="69"/>
      <c r="AKF755" s="107"/>
      <c r="AKG755" s="2"/>
      <c r="AKH755" s="15"/>
      <c r="AKI755" s="15"/>
      <c r="AKJ755" s="80"/>
      <c r="AKK755" s="52"/>
      <c r="AKL755" s="69"/>
      <c r="AKM755" s="69"/>
      <c r="AKN755" s="69"/>
      <c r="AKO755" s="107"/>
      <c r="AKP755" s="2"/>
      <c r="AKQ755" s="15"/>
      <c r="AKR755" s="15"/>
      <c r="AKS755" s="80"/>
      <c r="AKT755" s="52"/>
      <c r="AKU755" s="69"/>
      <c r="AKV755" s="69"/>
      <c r="AKW755" s="69"/>
      <c r="AKX755" s="107"/>
      <c r="AKY755" s="2"/>
      <c r="AKZ755" s="15"/>
      <c r="ALA755" s="15"/>
      <c r="ALB755" s="80"/>
      <c r="ALC755" s="52"/>
      <c r="ALD755" s="69"/>
      <c r="ALE755" s="69"/>
      <c r="ALF755" s="69"/>
      <c r="ALG755" s="107"/>
      <c r="ALH755" s="2"/>
      <c r="ALI755" s="15"/>
      <c r="ALJ755" s="15"/>
      <c r="ALK755" s="80"/>
      <c r="ALL755" s="52"/>
      <c r="ALM755" s="69"/>
      <c r="ALN755" s="69"/>
      <c r="ALO755" s="69"/>
      <c r="ALP755" s="107"/>
      <c r="ALQ755" s="2"/>
      <c r="ALR755" s="15"/>
      <c r="ALS755" s="15"/>
      <c r="ALT755" s="80"/>
      <c r="ALU755" s="52"/>
      <c r="ALV755" s="69"/>
      <c r="ALW755" s="69"/>
      <c r="ALX755" s="69"/>
      <c r="ALY755" s="107"/>
      <c r="ALZ755" s="2"/>
      <c r="AMA755" s="15"/>
      <c r="AMB755" s="15"/>
      <c r="AMC755" s="80"/>
      <c r="AMD755" s="52"/>
      <c r="AME755" s="69"/>
      <c r="AMF755" s="69"/>
      <c r="AMG755" s="69"/>
      <c r="AMH755" s="107"/>
      <c r="AMI755" s="2"/>
      <c r="AMJ755" s="15"/>
      <c r="AMK755" s="15"/>
      <c r="AML755" s="80"/>
      <c r="AMM755" s="52"/>
      <c r="AMN755" s="69"/>
      <c r="AMO755" s="69"/>
      <c r="AMP755" s="69"/>
      <c r="AMQ755" s="107"/>
      <c r="AMR755" s="2"/>
      <c r="AMS755" s="15"/>
      <c r="AMT755" s="15"/>
      <c r="AMU755" s="80"/>
      <c r="AMV755" s="52"/>
      <c r="AMW755" s="69"/>
      <c r="AMX755" s="69"/>
      <c r="AMY755" s="69"/>
      <c r="AMZ755" s="107"/>
      <c r="ANA755" s="2"/>
      <c r="ANB755" s="15"/>
      <c r="ANC755" s="15"/>
      <c r="AND755" s="80"/>
      <c r="ANE755" s="52"/>
      <c r="ANF755" s="69"/>
      <c r="ANG755" s="69"/>
      <c r="ANH755" s="69"/>
      <c r="ANI755" s="107"/>
      <c r="ANJ755" s="2"/>
      <c r="ANK755" s="15"/>
      <c r="ANL755" s="15"/>
      <c r="ANM755" s="80"/>
      <c r="ANN755" s="52"/>
      <c r="ANO755" s="69"/>
      <c r="ANP755" s="69"/>
      <c r="ANQ755" s="69"/>
      <c r="ANR755" s="107"/>
      <c r="ANS755" s="2"/>
      <c r="ANT755" s="15"/>
      <c r="ANU755" s="15"/>
      <c r="ANV755" s="80"/>
      <c r="ANW755" s="52"/>
      <c r="ANX755" s="69"/>
      <c r="ANY755" s="69"/>
      <c r="ANZ755" s="69"/>
      <c r="AOA755" s="107"/>
      <c r="AOB755" s="2"/>
      <c r="AOC755" s="15"/>
      <c r="AOD755" s="15"/>
      <c r="AOE755" s="80"/>
      <c r="AOF755" s="52"/>
      <c r="AOG755" s="69"/>
      <c r="AOH755" s="69"/>
      <c r="AOI755" s="69"/>
      <c r="AOJ755" s="107"/>
      <c r="AOK755" s="2"/>
      <c r="AOL755" s="15"/>
      <c r="AOM755" s="15"/>
      <c r="AON755" s="80"/>
      <c r="AOO755" s="52"/>
      <c r="AOP755" s="69"/>
      <c r="AOQ755" s="69"/>
      <c r="AOR755" s="69"/>
      <c r="AOS755" s="107"/>
      <c r="AOT755" s="2"/>
      <c r="AOU755" s="15"/>
      <c r="AOV755" s="15"/>
      <c r="AOW755" s="80"/>
      <c r="AOX755" s="52"/>
      <c r="AOY755" s="69"/>
      <c r="AOZ755" s="69"/>
      <c r="APA755" s="69"/>
      <c r="APB755" s="107"/>
      <c r="APC755" s="2"/>
      <c r="APD755" s="15"/>
      <c r="APE755" s="15"/>
      <c r="APF755" s="80"/>
      <c r="APG755" s="52"/>
      <c r="APH755" s="69"/>
      <c r="API755" s="69"/>
      <c r="APJ755" s="69"/>
      <c r="APK755" s="107"/>
      <c r="APL755" s="2"/>
      <c r="APM755" s="15"/>
      <c r="APN755" s="15"/>
      <c r="APO755" s="80"/>
      <c r="APP755" s="52"/>
      <c r="APQ755" s="69"/>
      <c r="APR755" s="69"/>
      <c r="APS755" s="69"/>
      <c r="APT755" s="107"/>
      <c r="APU755" s="2"/>
      <c r="APV755" s="15"/>
      <c r="APW755" s="15"/>
      <c r="APX755" s="80"/>
      <c r="APY755" s="52"/>
      <c r="APZ755" s="69"/>
      <c r="AQA755" s="69"/>
      <c r="AQB755" s="69"/>
      <c r="AQC755" s="107"/>
      <c r="AQD755" s="2"/>
      <c r="AQE755" s="15"/>
      <c r="AQF755" s="15"/>
      <c r="AQG755" s="80"/>
      <c r="AQH755" s="52"/>
      <c r="AQI755" s="69"/>
      <c r="AQJ755" s="69"/>
      <c r="AQK755" s="69"/>
      <c r="AQL755" s="107"/>
      <c r="AQM755" s="2"/>
      <c r="AQN755" s="15"/>
      <c r="AQO755" s="15"/>
      <c r="AQP755" s="80"/>
      <c r="AQQ755" s="52"/>
      <c r="AQR755" s="69"/>
      <c r="AQS755" s="69"/>
      <c r="AQT755" s="69"/>
      <c r="AQU755" s="107"/>
      <c r="AQV755" s="2"/>
      <c r="AQW755" s="15"/>
      <c r="AQX755" s="15"/>
      <c r="AQY755" s="80"/>
      <c r="AQZ755" s="52"/>
      <c r="ARA755" s="69"/>
      <c r="ARB755" s="69"/>
      <c r="ARC755" s="69"/>
      <c r="ARD755" s="107"/>
      <c r="ARE755" s="2"/>
      <c r="ARF755" s="15"/>
      <c r="ARG755" s="15"/>
      <c r="ARH755" s="80"/>
      <c r="ARI755" s="52"/>
      <c r="ARJ755" s="69"/>
      <c r="ARK755" s="69"/>
      <c r="ARL755" s="69"/>
      <c r="ARM755" s="107"/>
      <c r="ARN755" s="2"/>
      <c r="ARO755" s="15"/>
      <c r="ARP755" s="15"/>
      <c r="ARQ755" s="80"/>
      <c r="ARR755" s="52"/>
      <c r="ARS755" s="69"/>
      <c r="ART755" s="69"/>
      <c r="ARU755" s="69"/>
      <c r="ARV755" s="107"/>
      <c r="ARW755" s="2"/>
      <c r="ARX755" s="15"/>
      <c r="ARY755" s="15"/>
      <c r="ARZ755" s="80"/>
      <c r="ASA755" s="52"/>
      <c r="ASB755" s="69"/>
      <c r="ASC755" s="69"/>
      <c r="ASD755" s="69"/>
      <c r="ASE755" s="107"/>
      <c r="ASF755" s="2"/>
      <c r="ASG755" s="15"/>
      <c r="ASH755" s="15"/>
      <c r="ASI755" s="80"/>
      <c r="ASJ755" s="52"/>
      <c r="ASK755" s="69"/>
      <c r="ASL755" s="69"/>
      <c r="ASM755" s="69"/>
      <c r="ASN755" s="107"/>
      <c r="ASO755" s="2"/>
      <c r="ASP755" s="15"/>
      <c r="ASQ755" s="15"/>
      <c r="ASR755" s="80"/>
      <c r="ASS755" s="52"/>
      <c r="AST755" s="69"/>
      <c r="ASU755" s="69"/>
      <c r="ASV755" s="69"/>
      <c r="ASW755" s="107"/>
      <c r="ASX755" s="2"/>
      <c r="ASY755" s="15"/>
      <c r="ASZ755" s="15"/>
      <c r="ATA755" s="80"/>
      <c r="ATB755" s="52"/>
      <c r="ATC755" s="69"/>
      <c r="ATD755" s="69"/>
      <c r="ATE755" s="69"/>
      <c r="ATF755" s="107"/>
      <c r="ATG755" s="2"/>
      <c r="ATH755" s="15"/>
      <c r="ATI755" s="15"/>
      <c r="ATJ755" s="80"/>
      <c r="ATK755" s="52"/>
      <c r="ATL755" s="69"/>
      <c r="ATM755" s="69"/>
      <c r="ATN755" s="69"/>
      <c r="ATO755" s="107"/>
      <c r="ATP755" s="2"/>
      <c r="ATQ755" s="15"/>
      <c r="ATR755" s="15"/>
      <c r="ATS755" s="80"/>
      <c r="ATT755" s="52"/>
      <c r="ATU755" s="69"/>
      <c r="ATV755" s="69"/>
      <c r="ATW755" s="69"/>
      <c r="ATX755" s="107"/>
      <c r="ATY755" s="2"/>
      <c r="ATZ755" s="15"/>
      <c r="AUA755" s="15"/>
      <c r="AUB755" s="80"/>
      <c r="AUC755" s="52"/>
      <c r="AUD755" s="69"/>
      <c r="AUE755" s="69"/>
      <c r="AUF755" s="69"/>
      <c r="AUG755" s="107"/>
      <c r="AUH755" s="2"/>
      <c r="AUI755" s="15"/>
      <c r="AUJ755" s="15"/>
      <c r="AUK755" s="80"/>
      <c r="AUL755" s="52"/>
      <c r="AUM755" s="69"/>
      <c r="AUN755" s="69"/>
      <c r="AUO755" s="69"/>
      <c r="AUP755" s="107"/>
      <c r="AUQ755" s="2"/>
      <c r="AUR755" s="15"/>
      <c r="AUS755" s="15"/>
      <c r="AUT755" s="80"/>
      <c r="AUU755" s="52"/>
      <c r="AUV755" s="69"/>
      <c r="AUW755" s="69"/>
      <c r="AUX755" s="69"/>
      <c r="AUY755" s="107"/>
      <c r="AUZ755" s="2"/>
      <c r="AVA755" s="15"/>
      <c r="AVB755" s="15"/>
      <c r="AVC755" s="80"/>
      <c r="AVD755" s="52"/>
      <c r="AVE755" s="69"/>
      <c r="AVF755" s="69"/>
      <c r="AVG755" s="69"/>
      <c r="AVH755" s="107"/>
      <c r="AVI755" s="2"/>
      <c r="AVJ755" s="15"/>
      <c r="AVK755" s="15"/>
      <c r="AVL755" s="80"/>
      <c r="AVM755" s="52"/>
      <c r="AVN755" s="69"/>
      <c r="AVO755" s="69"/>
      <c r="AVP755" s="69"/>
      <c r="AVQ755" s="107"/>
      <c r="AVR755" s="2"/>
      <c r="AVS755" s="15"/>
      <c r="AVT755" s="15"/>
      <c r="AVU755" s="80"/>
      <c r="AVV755" s="52"/>
      <c r="AVW755" s="69"/>
      <c r="AVX755" s="69"/>
      <c r="AVY755" s="69"/>
      <c r="AVZ755" s="107"/>
      <c r="AWA755" s="2"/>
      <c r="AWB755" s="15"/>
      <c r="AWC755" s="15"/>
      <c r="AWD755" s="80"/>
      <c r="AWE755" s="52"/>
      <c r="AWF755" s="69"/>
      <c r="AWG755" s="69"/>
      <c r="AWH755" s="69"/>
      <c r="AWI755" s="107"/>
      <c r="AWJ755" s="2"/>
      <c r="AWK755" s="15"/>
      <c r="AWL755" s="15"/>
      <c r="AWM755" s="80"/>
      <c r="AWN755" s="52"/>
      <c r="AWO755" s="69"/>
      <c r="AWP755" s="69"/>
      <c r="AWQ755" s="69"/>
      <c r="AWR755" s="107"/>
      <c r="AWS755" s="2"/>
      <c r="AWT755" s="15"/>
      <c r="AWU755" s="15"/>
      <c r="AWV755" s="80"/>
      <c r="AWW755" s="52"/>
      <c r="AWX755" s="69"/>
      <c r="AWY755" s="69"/>
      <c r="AWZ755" s="69"/>
      <c r="AXA755" s="107"/>
      <c r="AXB755" s="2"/>
      <c r="AXC755" s="15"/>
      <c r="AXD755" s="15"/>
      <c r="AXE755" s="80"/>
      <c r="AXF755" s="52"/>
      <c r="AXG755" s="69"/>
      <c r="AXH755" s="69"/>
      <c r="AXI755" s="69"/>
      <c r="AXJ755" s="107"/>
      <c r="AXK755" s="2"/>
      <c r="AXL755" s="15"/>
      <c r="AXM755" s="15"/>
      <c r="AXN755" s="80"/>
      <c r="AXO755" s="52"/>
      <c r="AXP755" s="69"/>
      <c r="AXQ755" s="69"/>
      <c r="AXR755" s="69"/>
      <c r="AXS755" s="107"/>
      <c r="AXT755" s="2"/>
      <c r="AXU755" s="15"/>
      <c r="AXV755" s="15"/>
      <c r="AXW755" s="80"/>
      <c r="AXX755" s="52"/>
      <c r="AXY755" s="69"/>
      <c r="AXZ755" s="69"/>
      <c r="AYA755" s="69"/>
      <c r="AYB755" s="107"/>
      <c r="AYC755" s="2"/>
      <c r="AYD755" s="15"/>
      <c r="AYE755" s="15"/>
      <c r="AYF755" s="80"/>
      <c r="AYG755" s="52"/>
      <c r="AYH755" s="69"/>
      <c r="AYI755" s="69"/>
      <c r="AYJ755" s="69"/>
      <c r="AYK755" s="107"/>
      <c r="AYL755" s="2"/>
      <c r="AYM755" s="15"/>
      <c r="AYN755" s="15"/>
      <c r="AYO755" s="80"/>
      <c r="AYP755" s="52"/>
      <c r="AYQ755" s="69"/>
      <c r="AYR755" s="69"/>
      <c r="AYS755" s="69"/>
      <c r="AYT755" s="107"/>
      <c r="AYU755" s="2"/>
      <c r="AYV755" s="15"/>
      <c r="AYW755" s="15"/>
      <c r="AYX755" s="80"/>
      <c r="AYY755" s="52"/>
      <c r="AYZ755" s="69"/>
      <c r="AZA755" s="69"/>
      <c r="AZB755" s="69"/>
      <c r="AZC755" s="107"/>
      <c r="AZD755" s="2"/>
      <c r="AZE755" s="15"/>
      <c r="AZF755" s="15"/>
      <c r="AZG755" s="80"/>
      <c r="AZH755" s="52"/>
      <c r="AZI755" s="69"/>
      <c r="AZJ755" s="69"/>
      <c r="AZK755" s="69"/>
      <c r="AZL755" s="107"/>
      <c r="AZM755" s="2"/>
      <c r="AZN755" s="15"/>
      <c r="AZO755" s="15"/>
      <c r="AZP755" s="80"/>
      <c r="AZQ755" s="52"/>
      <c r="AZR755" s="69"/>
      <c r="AZS755" s="69"/>
      <c r="AZT755" s="69"/>
      <c r="AZU755" s="107"/>
      <c r="AZV755" s="2"/>
      <c r="AZW755" s="15"/>
      <c r="AZX755" s="15"/>
      <c r="AZY755" s="80"/>
      <c r="AZZ755" s="52"/>
      <c r="BAA755" s="69"/>
      <c r="BAB755" s="69"/>
      <c r="BAC755" s="69"/>
      <c r="BAD755" s="107"/>
      <c r="BAE755" s="2"/>
      <c r="BAF755" s="15"/>
      <c r="BAG755" s="15"/>
      <c r="BAH755" s="80"/>
      <c r="BAI755" s="52"/>
      <c r="BAJ755" s="69"/>
      <c r="BAK755" s="69"/>
      <c r="BAL755" s="69"/>
      <c r="BAM755" s="107"/>
      <c r="BAN755" s="2"/>
      <c r="BAO755" s="15"/>
      <c r="BAP755" s="15"/>
      <c r="BAQ755" s="80"/>
      <c r="BAR755" s="52"/>
      <c r="BAS755" s="69"/>
      <c r="BAT755" s="69"/>
      <c r="BAU755" s="69"/>
      <c r="BAV755" s="107"/>
      <c r="BAW755" s="2"/>
      <c r="BAX755" s="15"/>
      <c r="BAY755" s="15"/>
      <c r="BAZ755" s="80"/>
      <c r="BBA755" s="52"/>
      <c r="BBB755" s="69"/>
      <c r="BBC755" s="69"/>
      <c r="BBD755" s="69"/>
      <c r="BBE755" s="107"/>
      <c r="BBF755" s="2"/>
      <c r="BBG755" s="15"/>
      <c r="BBH755" s="15"/>
      <c r="BBI755" s="80"/>
      <c r="BBJ755" s="52"/>
      <c r="BBK755" s="69"/>
      <c r="BBL755" s="69"/>
      <c r="BBM755" s="69"/>
      <c r="BBN755" s="107"/>
      <c r="BBO755" s="2"/>
      <c r="BBP755" s="15"/>
      <c r="BBQ755" s="15"/>
      <c r="BBR755" s="80"/>
      <c r="BBS755" s="52"/>
      <c r="BBT755" s="69"/>
      <c r="BBU755" s="69"/>
      <c r="BBV755" s="69"/>
      <c r="BBW755" s="107"/>
      <c r="BBX755" s="2"/>
      <c r="BBY755" s="15"/>
      <c r="BBZ755" s="15"/>
      <c r="BCA755" s="80"/>
      <c r="BCB755" s="52"/>
      <c r="BCC755" s="69"/>
      <c r="BCD755" s="69"/>
      <c r="BCE755" s="69"/>
      <c r="BCF755" s="107"/>
      <c r="BCG755" s="2"/>
      <c r="BCH755" s="15"/>
      <c r="BCI755" s="15"/>
      <c r="BCJ755" s="80"/>
      <c r="BCK755" s="52"/>
      <c r="BCL755" s="69"/>
      <c r="BCM755" s="69"/>
      <c r="BCN755" s="69"/>
      <c r="BCO755" s="107"/>
      <c r="BCP755" s="2"/>
      <c r="BCQ755" s="15"/>
      <c r="BCR755" s="15"/>
      <c r="BCS755" s="80"/>
      <c r="BCT755" s="52"/>
      <c r="BCU755" s="69"/>
      <c r="BCV755" s="69"/>
      <c r="BCW755" s="69"/>
      <c r="BCX755" s="107"/>
      <c r="BCY755" s="2"/>
      <c r="BCZ755" s="15"/>
      <c r="BDA755" s="15"/>
      <c r="BDB755" s="80"/>
      <c r="BDC755" s="52"/>
      <c r="BDD755" s="69"/>
      <c r="BDE755" s="69"/>
      <c r="BDF755" s="69"/>
      <c r="BDG755" s="107"/>
      <c r="BDH755" s="2"/>
      <c r="BDI755" s="15"/>
      <c r="BDJ755" s="15"/>
      <c r="BDK755" s="80"/>
      <c r="BDL755" s="52"/>
      <c r="BDM755" s="69"/>
      <c r="BDN755" s="69"/>
      <c r="BDO755" s="69"/>
      <c r="BDP755" s="107"/>
      <c r="BDQ755" s="2"/>
      <c r="BDR755" s="15"/>
      <c r="BDS755" s="15"/>
      <c r="BDT755" s="80"/>
      <c r="BDU755" s="52"/>
      <c r="BDV755" s="69"/>
      <c r="BDW755" s="69"/>
      <c r="BDX755" s="69"/>
      <c r="BDY755" s="107"/>
      <c r="BDZ755" s="2"/>
      <c r="BEA755" s="15"/>
      <c r="BEB755" s="15"/>
      <c r="BEC755" s="80"/>
      <c r="BED755" s="52"/>
      <c r="BEE755" s="69"/>
      <c r="BEF755" s="69"/>
      <c r="BEG755" s="69"/>
      <c r="BEH755" s="107"/>
      <c r="BEI755" s="2"/>
      <c r="BEJ755" s="15"/>
      <c r="BEK755" s="15"/>
      <c r="BEL755" s="80"/>
      <c r="BEM755" s="52"/>
      <c r="BEN755" s="69"/>
      <c r="BEO755" s="69"/>
      <c r="BEP755" s="69"/>
      <c r="BEQ755" s="107"/>
      <c r="BER755" s="2"/>
      <c r="BES755" s="15"/>
      <c r="BET755" s="15"/>
      <c r="BEU755" s="80"/>
      <c r="BEV755" s="52"/>
      <c r="BEW755" s="69"/>
      <c r="BEX755" s="69"/>
      <c r="BEY755" s="69"/>
      <c r="BEZ755" s="107"/>
      <c r="BFA755" s="2"/>
      <c r="BFB755" s="15"/>
      <c r="BFC755" s="15"/>
      <c r="BFD755" s="80"/>
      <c r="BFE755" s="52"/>
      <c r="BFF755" s="69"/>
      <c r="BFG755" s="69"/>
      <c r="BFH755" s="69"/>
      <c r="BFI755" s="107"/>
      <c r="BFJ755" s="2"/>
      <c r="BFK755" s="15"/>
      <c r="BFL755" s="15"/>
      <c r="BFM755" s="80"/>
      <c r="BFN755" s="52"/>
      <c r="BFO755" s="69"/>
      <c r="BFP755" s="69"/>
      <c r="BFQ755" s="69"/>
      <c r="BFR755" s="107"/>
      <c r="BFS755" s="2"/>
      <c r="BFT755" s="15"/>
      <c r="BFU755" s="15"/>
      <c r="BFV755" s="80"/>
      <c r="BFW755" s="52"/>
      <c r="BFX755" s="69"/>
      <c r="BFY755" s="69"/>
      <c r="BFZ755" s="69"/>
      <c r="BGA755" s="107"/>
      <c r="BGB755" s="2"/>
      <c r="BGC755" s="15"/>
      <c r="BGD755" s="15"/>
      <c r="BGE755" s="80"/>
      <c r="BGF755" s="52"/>
      <c r="BGG755" s="69"/>
      <c r="BGH755" s="69"/>
      <c r="BGI755" s="69"/>
      <c r="BGJ755" s="107"/>
      <c r="BGK755" s="2"/>
      <c r="BGL755" s="15"/>
      <c r="BGM755" s="15"/>
      <c r="BGN755" s="80"/>
      <c r="BGO755" s="52"/>
      <c r="BGP755" s="69"/>
      <c r="BGQ755" s="69"/>
      <c r="BGR755" s="69"/>
      <c r="BGS755" s="107"/>
      <c r="BGT755" s="2"/>
      <c r="BGU755" s="15"/>
      <c r="BGV755" s="15"/>
      <c r="BGW755" s="80"/>
      <c r="BGX755" s="52"/>
      <c r="BGY755" s="69"/>
      <c r="BGZ755" s="69"/>
      <c r="BHA755" s="69"/>
      <c r="BHB755" s="107"/>
      <c r="BHC755" s="2"/>
      <c r="BHD755" s="15"/>
      <c r="BHE755" s="15"/>
      <c r="BHF755" s="80"/>
      <c r="BHG755" s="52"/>
      <c r="BHH755" s="69"/>
      <c r="BHI755" s="69"/>
      <c r="BHJ755" s="69"/>
      <c r="BHK755" s="107"/>
      <c r="BHL755" s="2"/>
      <c r="BHM755" s="15"/>
      <c r="BHN755" s="15"/>
      <c r="BHO755" s="80"/>
      <c r="BHP755" s="52"/>
      <c r="BHQ755" s="69"/>
      <c r="BHR755" s="69"/>
      <c r="BHS755" s="69"/>
      <c r="BHT755" s="107"/>
      <c r="BHU755" s="2"/>
      <c r="BHV755" s="15"/>
      <c r="BHW755" s="15"/>
      <c r="BHX755" s="80"/>
      <c r="BHY755" s="52"/>
      <c r="BHZ755" s="69"/>
      <c r="BIA755" s="69"/>
      <c r="BIB755" s="69"/>
      <c r="BIC755" s="107"/>
      <c r="BID755" s="2"/>
      <c r="BIE755" s="15"/>
      <c r="BIF755" s="15"/>
      <c r="BIG755" s="80"/>
      <c r="BIH755" s="52"/>
      <c r="BII755" s="69"/>
      <c r="BIJ755" s="69"/>
      <c r="BIK755" s="69"/>
      <c r="BIL755" s="107"/>
      <c r="BIM755" s="2"/>
      <c r="BIN755" s="15"/>
      <c r="BIO755" s="15"/>
      <c r="BIP755" s="80"/>
      <c r="BIQ755" s="52"/>
      <c r="BIR755" s="69"/>
      <c r="BIS755" s="69"/>
      <c r="BIT755" s="69"/>
      <c r="BIU755" s="107"/>
      <c r="BIV755" s="2"/>
      <c r="BIW755" s="15"/>
      <c r="BIX755" s="15"/>
      <c r="BIY755" s="80"/>
      <c r="BIZ755" s="52"/>
      <c r="BJA755" s="69"/>
      <c r="BJB755" s="69"/>
      <c r="BJC755" s="69"/>
      <c r="BJD755" s="107"/>
      <c r="BJE755" s="2"/>
      <c r="BJF755" s="15"/>
      <c r="BJG755" s="15"/>
      <c r="BJH755" s="80"/>
      <c r="BJI755" s="52"/>
      <c r="BJJ755" s="69"/>
      <c r="BJK755" s="69"/>
      <c r="BJL755" s="69"/>
      <c r="BJM755" s="107"/>
      <c r="BJN755" s="2"/>
      <c r="BJO755" s="15"/>
      <c r="BJP755" s="15"/>
      <c r="BJQ755" s="80"/>
      <c r="BJR755" s="52"/>
      <c r="BJS755" s="69"/>
      <c r="BJT755" s="69"/>
      <c r="BJU755" s="69"/>
      <c r="BJV755" s="107"/>
      <c r="BJW755" s="2"/>
      <c r="BJX755" s="15"/>
      <c r="BJY755" s="15"/>
      <c r="BJZ755" s="80"/>
      <c r="BKA755" s="52"/>
      <c r="BKB755" s="69"/>
      <c r="BKC755" s="69"/>
      <c r="BKD755" s="69"/>
      <c r="BKE755" s="107"/>
      <c r="BKF755" s="2"/>
      <c r="BKG755" s="15"/>
      <c r="BKH755" s="15"/>
      <c r="BKI755" s="80"/>
      <c r="BKJ755" s="52"/>
      <c r="BKK755" s="69"/>
      <c r="BKL755" s="69"/>
      <c r="BKM755" s="69"/>
      <c r="BKN755" s="107"/>
      <c r="BKO755" s="2"/>
      <c r="BKP755" s="15"/>
      <c r="BKQ755" s="15"/>
      <c r="BKR755" s="80"/>
      <c r="BKS755" s="52"/>
      <c r="BKT755" s="69"/>
      <c r="BKU755" s="69"/>
      <c r="BKV755" s="69"/>
      <c r="BKW755" s="107"/>
      <c r="BKX755" s="2"/>
      <c r="BKY755" s="15"/>
      <c r="BKZ755" s="15"/>
      <c r="BLA755" s="80"/>
      <c r="BLB755" s="52"/>
      <c r="BLC755" s="69"/>
      <c r="BLD755" s="69"/>
      <c r="BLE755" s="69"/>
      <c r="BLF755" s="107"/>
      <c r="BLG755" s="2"/>
      <c r="BLH755" s="15"/>
      <c r="BLI755" s="15"/>
      <c r="BLJ755" s="80"/>
      <c r="BLK755" s="52"/>
      <c r="BLL755" s="69"/>
      <c r="BLM755" s="69"/>
      <c r="BLN755" s="69"/>
      <c r="BLO755" s="107"/>
      <c r="BLP755" s="2"/>
      <c r="BLQ755" s="15"/>
      <c r="BLR755" s="15"/>
      <c r="BLS755" s="80"/>
      <c r="BLT755" s="52"/>
      <c r="BLU755" s="69"/>
      <c r="BLV755" s="69"/>
      <c r="BLW755" s="69"/>
      <c r="BLX755" s="107"/>
      <c r="BLY755" s="2"/>
      <c r="BLZ755" s="15"/>
      <c r="BMA755" s="15"/>
      <c r="BMB755" s="80"/>
      <c r="BMC755" s="52"/>
      <c r="BMD755" s="69"/>
      <c r="BME755" s="69"/>
      <c r="BMF755" s="69"/>
      <c r="BMG755" s="107"/>
      <c r="BMH755" s="2"/>
      <c r="BMI755" s="15"/>
      <c r="BMJ755" s="15"/>
      <c r="BMK755" s="80"/>
      <c r="BML755" s="52"/>
      <c r="BMM755" s="69"/>
      <c r="BMN755" s="69"/>
      <c r="BMO755" s="69"/>
      <c r="BMP755" s="107"/>
      <c r="BMQ755" s="2"/>
      <c r="BMR755" s="15"/>
      <c r="BMS755" s="15"/>
      <c r="BMT755" s="80"/>
      <c r="BMU755" s="52"/>
      <c r="BMV755" s="69"/>
      <c r="BMW755" s="69"/>
      <c r="BMX755" s="69"/>
      <c r="BMY755" s="107"/>
      <c r="BMZ755" s="2"/>
      <c r="BNA755" s="15"/>
      <c r="BNB755" s="15"/>
      <c r="BNC755" s="80"/>
      <c r="BND755" s="52"/>
      <c r="BNE755" s="69"/>
      <c r="BNF755" s="69"/>
      <c r="BNG755" s="69"/>
      <c r="BNH755" s="107"/>
      <c r="BNI755" s="2"/>
      <c r="BNJ755" s="15"/>
      <c r="BNK755" s="15"/>
      <c r="BNL755" s="80"/>
      <c r="BNM755" s="52"/>
      <c r="BNN755" s="69"/>
      <c r="BNO755" s="69"/>
      <c r="BNP755" s="69"/>
      <c r="BNQ755" s="107"/>
      <c r="BNR755" s="2"/>
      <c r="BNS755" s="15"/>
      <c r="BNT755" s="15"/>
      <c r="BNU755" s="80"/>
      <c r="BNV755" s="52"/>
      <c r="BNW755" s="69"/>
      <c r="BNX755" s="69"/>
      <c r="BNY755" s="69"/>
      <c r="BNZ755" s="107"/>
      <c r="BOA755" s="2"/>
      <c r="BOB755" s="15"/>
      <c r="BOC755" s="15"/>
      <c r="BOD755" s="80"/>
      <c r="BOE755" s="52"/>
      <c r="BOF755" s="69"/>
      <c r="BOG755" s="69"/>
      <c r="BOH755" s="69"/>
      <c r="BOI755" s="107"/>
      <c r="BOJ755" s="2"/>
      <c r="BOK755" s="15"/>
      <c r="BOL755" s="15"/>
      <c r="BOM755" s="80"/>
      <c r="BON755" s="52"/>
      <c r="BOO755" s="69"/>
      <c r="BOP755" s="69"/>
      <c r="BOQ755" s="69"/>
      <c r="BOR755" s="107"/>
      <c r="BOS755" s="2"/>
      <c r="BOT755" s="15"/>
      <c r="BOU755" s="15"/>
      <c r="BOV755" s="80"/>
      <c r="BOW755" s="52"/>
      <c r="BOX755" s="69"/>
      <c r="BOY755" s="69"/>
      <c r="BOZ755" s="69"/>
      <c r="BPA755" s="107"/>
      <c r="BPB755" s="2"/>
      <c r="BPC755" s="15"/>
      <c r="BPD755" s="15"/>
      <c r="BPE755" s="80"/>
      <c r="BPF755" s="52"/>
      <c r="BPG755" s="69"/>
      <c r="BPH755" s="69"/>
      <c r="BPI755" s="69"/>
      <c r="BPJ755" s="107"/>
      <c r="BPK755" s="2"/>
      <c r="BPL755" s="15"/>
      <c r="BPM755" s="15"/>
      <c r="BPN755" s="80"/>
      <c r="BPO755" s="52"/>
      <c r="BPP755" s="69"/>
      <c r="BPQ755" s="69"/>
      <c r="BPR755" s="69"/>
      <c r="BPS755" s="107"/>
      <c r="BPT755" s="2"/>
      <c r="BPU755" s="15"/>
      <c r="BPV755" s="15"/>
      <c r="BPW755" s="80"/>
      <c r="BPX755" s="52"/>
      <c r="BPY755" s="69"/>
      <c r="BPZ755" s="69"/>
      <c r="BQA755" s="69"/>
      <c r="BQB755" s="107"/>
      <c r="BQC755" s="2"/>
      <c r="BQD755" s="15"/>
      <c r="BQE755" s="15"/>
      <c r="BQF755" s="80"/>
      <c r="BQG755" s="52"/>
      <c r="BQH755" s="69"/>
      <c r="BQI755" s="69"/>
      <c r="BQJ755" s="69"/>
      <c r="BQK755" s="107"/>
      <c r="BQL755" s="2"/>
      <c r="BQM755" s="15"/>
      <c r="BQN755" s="15"/>
      <c r="BQO755" s="80"/>
      <c r="BQP755" s="52"/>
      <c r="BQQ755" s="69"/>
      <c r="BQR755" s="69"/>
      <c r="BQS755" s="69"/>
      <c r="BQT755" s="107"/>
      <c r="BQU755" s="2"/>
      <c r="BQV755" s="15"/>
      <c r="BQW755" s="15"/>
      <c r="BQX755" s="80"/>
      <c r="BQY755" s="52"/>
      <c r="BQZ755" s="69"/>
      <c r="BRA755" s="69"/>
      <c r="BRB755" s="69"/>
      <c r="BRC755" s="107"/>
      <c r="BRD755" s="2"/>
      <c r="BRE755" s="15"/>
      <c r="BRF755" s="15"/>
      <c r="BRG755" s="80"/>
      <c r="BRH755" s="52"/>
      <c r="BRI755" s="69"/>
      <c r="BRJ755" s="69"/>
      <c r="BRK755" s="69"/>
      <c r="BRL755" s="107"/>
      <c r="BRM755" s="2"/>
      <c r="BRN755" s="15"/>
      <c r="BRO755" s="15"/>
      <c r="BRP755" s="80"/>
      <c r="BRQ755" s="52"/>
      <c r="BRR755" s="69"/>
      <c r="BRS755" s="69"/>
      <c r="BRT755" s="69"/>
      <c r="BRU755" s="107"/>
      <c r="BRV755" s="2"/>
      <c r="BRW755" s="15"/>
      <c r="BRX755" s="15"/>
      <c r="BRY755" s="80"/>
      <c r="BRZ755" s="52"/>
      <c r="BSA755" s="69"/>
      <c r="BSB755" s="69"/>
      <c r="BSC755" s="69"/>
      <c r="BSD755" s="107"/>
      <c r="BSE755" s="2"/>
      <c r="BSF755" s="15"/>
      <c r="BSG755" s="15"/>
      <c r="BSH755" s="80"/>
      <c r="BSI755" s="52"/>
      <c r="BSJ755" s="69"/>
      <c r="BSK755" s="69"/>
      <c r="BSL755" s="69"/>
      <c r="BSM755" s="107"/>
      <c r="BSN755" s="2"/>
      <c r="BSO755" s="15"/>
      <c r="BSP755" s="15"/>
      <c r="BSQ755" s="80"/>
      <c r="BSR755" s="52"/>
      <c r="BSS755" s="69"/>
      <c r="BST755" s="69"/>
      <c r="BSU755" s="69"/>
      <c r="BSV755" s="107"/>
      <c r="BSW755" s="2"/>
      <c r="BSX755" s="15"/>
      <c r="BSY755" s="15"/>
      <c r="BSZ755" s="80"/>
      <c r="BTA755" s="52"/>
      <c r="BTB755" s="69"/>
      <c r="BTC755" s="69"/>
      <c r="BTD755" s="69"/>
      <c r="BTE755" s="107"/>
      <c r="BTF755" s="2"/>
      <c r="BTG755" s="15"/>
      <c r="BTH755" s="15"/>
      <c r="BTI755" s="80"/>
      <c r="BTJ755" s="52"/>
      <c r="BTK755" s="69"/>
      <c r="BTL755" s="69"/>
      <c r="BTM755" s="69"/>
      <c r="BTN755" s="107"/>
      <c r="BTO755" s="2"/>
      <c r="BTP755" s="15"/>
      <c r="BTQ755" s="15"/>
      <c r="BTR755" s="80"/>
      <c r="BTS755" s="52"/>
      <c r="BTT755" s="69"/>
      <c r="BTU755" s="69"/>
      <c r="BTV755" s="69"/>
      <c r="BTW755" s="107"/>
      <c r="BTX755" s="2"/>
      <c r="BTY755" s="15"/>
      <c r="BTZ755" s="15"/>
      <c r="BUA755" s="80"/>
      <c r="BUB755" s="52"/>
      <c r="BUC755" s="69"/>
      <c r="BUD755" s="69"/>
      <c r="BUE755" s="69"/>
      <c r="BUF755" s="107"/>
      <c r="BUG755" s="2"/>
      <c r="BUH755" s="15"/>
      <c r="BUI755" s="15"/>
      <c r="BUJ755" s="80"/>
      <c r="BUK755" s="52"/>
      <c r="BUL755" s="69"/>
      <c r="BUM755" s="69"/>
      <c r="BUN755" s="69"/>
      <c r="BUO755" s="107"/>
      <c r="BUP755" s="2"/>
      <c r="BUQ755" s="15"/>
      <c r="BUR755" s="15"/>
      <c r="BUS755" s="80"/>
      <c r="BUT755" s="52"/>
      <c r="BUU755" s="69"/>
      <c r="BUV755" s="69"/>
      <c r="BUW755" s="69"/>
      <c r="BUX755" s="107"/>
      <c r="BUY755" s="2"/>
      <c r="BUZ755" s="15"/>
      <c r="BVA755" s="15"/>
      <c r="BVB755" s="80"/>
      <c r="BVC755" s="52"/>
      <c r="BVD755" s="69"/>
      <c r="BVE755" s="69"/>
      <c r="BVF755" s="69"/>
      <c r="BVG755" s="107"/>
      <c r="BVH755" s="2"/>
      <c r="BVI755" s="15"/>
      <c r="BVJ755" s="15"/>
      <c r="BVK755" s="80"/>
      <c r="BVL755" s="52"/>
      <c r="BVM755" s="69"/>
      <c r="BVN755" s="69"/>
      <c r="BVO755" s="69"/>
      <c r="BVP755" s="107"/>
      <c r="BVQ755" s="2"/>
      <c r="BVR755" s="15"/>
      <c r="BVS755" s="15"/>
      <c r="BVT755" s="80"/>
      <c r="BVU755" s="52"/>
      <c r="BVV755" s="69"/>
      <c r="BVW755" s="69"/>
      <c r="BVX755" s="69"/>
      <c r="BVY755" s="107"/>
      <c r="BVZ755" s="2"/>
      <c r="BWA755" s="15"/>
      <c r="BWB755" s="15"/>
      <c r="BWC755" s="80"/>
      <c r="BWD755" s="52"/>
      <c r="BWE755" s="69"/>
      <c r="BWF755" s="69"/>
      <c r="BWG755" s="69"/>
      <c r="BWH755" s="107"/>
      <c r="BWI755" s="2"/>
      <c r="BWJ755" s="15"/>
      <c r="BWK755" s="15"/>
      <c r="BWL755" s="80"/>
      <c r="BWM755" s="52"/>
      <c r="BWN755" s="69"/>
      <c r="BWO755" s="69"/>
      <c r="BWP755" s="69"/>
      <c r="BWQ755" s="107"/>
      <c r="BWR755" s="2"/>
      <c r="BWS755" s="15"/>
      <c r="BWT755" s="15"/>
      <c r="BWU755" s="80"/>
      <c r="BWV755" s="52"/>
      <c r="BWW755" s="69"/>
      <c r="BWX755" s="69"/>
      <c r="BWY755" s="69"/>
      <c r="BWZ755" s="107"/>
      <c r="BXA755" s="2"/>
      <c r="BXB755" s="15"/>
      <c r="BXC755" s="15"/>
      <c r="BXD755" s="80"/>
      <c r="BXE755" s="52"/>
      <c r="BXF755" s="69"/>
      <c r="BXG755" s="69"/>
      <c r="BXH755" s="69"/>
      <c r="BXI755" s="107"/>
      <c r="BXJ755" s="2"/>
      <c r="BXK755" s="15"/>
      <c r="BXL755" s="15"/>
      <c r="BXM755" s="80"/>
      <c r="BXN755" s="52"/>
      <c r="BXO755" s="69"/>
      <c r="BXP755" s="69"/>
      <c r="BXQ755" s="69"/>
      <c r="BXR755" s="107"/>
      <c r="BXS755" s="2"/>
      <c r="BXT755" s="15"/>
      <c r="BXU755" s="15"/>
      <c r="BXV755" s="80"/>
      <c r="BXW755" s="52"/>
      <c r="BXX755" s="69"/>
      <c r="BXY755" s="69"/>
      <c r="BXZ755" s="69"/>
      <c r="BYA755" s="107"/>
      <c r="BYB755" s="2"/>
      <c r="BYC755" s="15"/>
      <c r="BYD755" s="15"/>
      <c r="BYE755" s="80"/>
      <c r="BYF755" s="52"/>
      <c r="BYG755" s="69"/>
      <c r="BYH755" s="69"/>
      <c r="BYI755" s="69"/>
      <c r="BYJ755" s="107"/>
      <c r="BYK755" s="2"/>
      <c r="BYL755" s="15"/>
      <c r="BYM755" s="15"/>
      <c r="BYN755" s="80"/>
      <c r="BYO755" s="52"/>
      <c r="BYP755" s="69"/>
      <c r="BYQ755" s="69"/>
      <c r="BYR755" s="69"/>
      <c r="BYS755" s="107"/>
      <c r="BYT755" s="2"/>
      <c r="BYU755" s="15"/>
      <c r="BYV755" s="15"/>
      <c r="BYW755" s="80"/>
      <c r="BYX755" s="52"/>
      <c r="BYY755" s="69"/>
      <c r="BYZ755" s="69"/>
      <c r="BZA755" s="69"/>
      <c r="BZB755" s="107"/>
      <c r="BZC755" s="2"/>
      <c r="BZD755" s="15"/>
      <c r="BZE755" s="15"/>
      <c r="BZF755" s="80"/>
      <c r="BZG755" s="52"/>
      <c r="BZH755" s="69"/>
      <c r="BZI755" s="69"/>
      <c r="BZJ755" s="69"/>
      <c r="BZK755" s="107"/>
      <c r="BZL755" s="2"/>
      <c r="BZM755" s="15"/>
      <c r="BZN755" s="15"/>
      <c r="BZO755" s="80"/>
      <c r="BZP755" s="52"/>
      <c r="BZQ755" s="69"/>
      <c r="BZR755" s="69"/>
      <c r="BZS755" s="69"/>
      <c r="BZT755" s="107"/>
      <c r="BZU755" s="2"/>
      <c r="BZV755" s="15"/>
      <c r="BZW755" s="15"/>
      <c r="BZX755" s="80"/>
      <c r="BZY755" s="52"/>
      <c r="BZZ755" s="69"/>
      <c r="CAA755" s="69"/>
      <c r="CAB755" s="69"/>
      <c r="CAC755" s="107"/>
      <c r="CAD755" s="2"/>
      <c r="CAE755" s="15"/>
      <c r="CAF755" s="15"/>
      <c r="CAG755" s="80"/>
      <c r="CAH755" s="52"/>
      <c r="CAI755" s="69"/>
      <c r="CAJ755" s="69"/>
      <c r="CAK755" s="69"/>
      <c r="CAL755" s="107"/>
      <c r="CAM755" s="2"/>
      <c r="CAN755" s="15"/>
      <c r="CAO755" s="15"/>
      <c r="CAP755" s="80"/>
      <c r="CAQ755" s="52"/>
      <c r="CAR755" s="69"/>
      <c r="CAS755" s="69"/>
      <c r="CAT755" s="69"/>
      <c r="CAU755" s="107"/>
      <c r="CAV755" s="2"/>
      <c r="CAW755" s="15"/>
      <c r="CAX755" s="15"/>
      <c r="CAY755" s="80"/>
      <c r="CAZ755" s="52"/>
      <c r="CBA755" s="69"/>
      <c r="CBB755" s="69"/>
      <c r="CBC755" s="69"/>
      <c r="CBD755" s="107"/>
      <c r="CBE755" s="2"/>
      <c r="CBF755" s="15"/>
      <c r="CBG755" s="15"/>
      <c r="CBH755" s="80"/>
      <c r="CBI755" s="52"/>
      <c r="CBJ755" s="69"/>
      <c r="CBK755" s="69"/>
      <c r="CBL755" s="69"/>
      <c r="CBM755" s="107"/>
      <c r="CBN755" s="2"/>
      <c r="CBO755" s="15"/>
      <c r="CBP755" s="15"/>
      <c r="CBQ755" s="80"/>
      <c r="CBR755" s="52"/>
      <c r="CBS755" s="69"/>
      <c r="CBT755" s="69"/>
      <c r="CBU755" s="69"/>
      <c r="CBV755" s="107"/>
      <c r="CBW755" s="2"/>
      <c r="CBX755" s="15"/>
      <c r="CBY755" s="15"/>
      <c r="CBZ755" s="80"/>
      <c r="CCA755" s="52"/>
      <c r="CCB755" s="69"/>
      <c r="CCC755" s="69"/>
      <c r="CCD755" s="69"/>
      <c r="CCE755" s="107"/>
      <c r="CCF755" s="2"/>
      <c r="CCG755" s="15"/>
      <c r="CCH755" s="15"/>
      <c r="CCI755" s="80"/>
      <c r="CCJ755" s="52"/>
      <c r="CCK755" s="69"/>
      <c r="CCL755" s="69"/>
      <c r="CCM755" s="69"/>
      <c r="CCN755" s="107"/>
      <c r="CCO755" s="2"/>
      <c r="CCP755" s="15"/>
      <c r="CCQ755" s="15"/>
      <c r="CCR755" s="80"/>
      <c r="CCS755" s="52"/>
      <c r="CCT755" s="69"/>
      <c r="CCU755" s="69"/>
      <c r="CCV755" s="69"/>
      <c r="CCW755" s="107"/>
      <c r="CCX755" s="2"/>
      <c r="CCY755" s="15"/>
      <c r="CCZ755" s="15"/>
      <c r="CDA755" s="80"/>
      <c r="CDB755" s="52"/>
      <c r="CDC755" s="69"/>
      <c r="CDD755" s="69"/>
      <c r="CDE755" s="69"/>
      <c r="CDF755" s="107"/>
      <c r="CDG755" s="2"/>
      <c r="CDH755" s="15"/>
      <c r="CDI755" s="15"/>
      <c r="CDJ755" s="80"/>
      <c r="CDK755" s="52"/>
      <c r="CDL755" s="69"/>
      <c r="CDM755" s="69"/>
      <c r="CDN755" s="69"/>
      <c r="CDO755" s="107"/>
      <c r="CDP755" s="2"/>
      <c r="CDQ755" s="15"/>
      <c r="CDR755" s="15"/>
      <c r="CDS755" s="80"/>
      <c r="CDT755" s="52"/>
      <c r="CDU755" s="69"/>
      <c r="CDV755" s="69"/>
      <c r="CDW755" s="69"/>
      <c r="CDX755" s="107"/>
      <c r="CDY755" s="2"/>
      <c r="CDZ755" s="15"/>
      <c r="CEA755" s="15"/>
      <c r="CEB755" s="80"/>
      <c r="CEC755" s="52"/>
      <c r="CED755" s="69"/>
      <c r="CEE755" s="69"/>
      <c r="CEF755" s="69"/>
      <c r="CEG755" s="107"/>
      <c r="CEH755" s="2"/>
      <c r="CEI755" s="15"/>
      <c r="CEJ755" s="15"/>
      <c r="CEK755" s="80"/>
      <c r="CEL755" s="52"/>
      <c r="CEM755" s="69"/>
      <c r="CEN755" s="69"/>
      <c r="CEO755" s="69"/>
      <c r="CEP755" s="107"/>
      <c r="CEQ755" s="2"/>
      <c r="CER755" s="15"/>
      <c r="CES755" s="15"/>
      <c r="CET755" s="80"/>
      <c r="CEU755" s="52"/>
      <c r="CEV755" s="69"/>
      <c r="CEW755" s="69"/>
      <c r="CEX755" s="69"/>
      <c r="CEY755" s="107"/>
      <c r="CEZ755" s="2"/>
      <c r="CFA755" s="15"/>
      <c r="CFB755" s="15"/>
      <c r="CFC755" s="80"/>
      <c r="CFD755" s="52"/>
      <c r="CFE755" s="69"/>
      <c r="CFF755" s="69"/>
      <c r="CFG755" s="69"/>
      <c r="CFH755" s="107"/>
      <c r="CFI755" s="2"/>
      <c r="CFJ755" s="15"/>
      <c r="CFK755" s="15"/>
      <c r="CFL755" s="80"/>
      <c r="CFM755" s="52"/>
      <c r="CFN755" s="69"/>
      <c r="CFO755" s="69"/>
      <c r="CFP755" s="69"/>
      <c r="CFQ755" s="107"/>
      <c r="CFR755" s="2"/>
      <c r="CFS755" s="15"/>
      <c r="CFT755" s="15"/>
      <c r="CFU755" s="80"/>
      <c r="CFV755" s="52"/>
      <c r="CFW755" s="69"/>
      <c r="CFX755" s="69"/>
      <c r="CFY755" s="69"/>
      <c r="CFZ755" s="107"/>
      <c r="CGA755" s="2"/>
      <c r="CGB755" s="15"/>
      <c r="CGC755" s="15"/>
      <c r="CGD755" s="80"/>
      <c r="CGE755" s="52"/>
      <c r="CGF755" s="69"/>
      <c r="CGG755" s="69"/>
      <c r="CGH755" s="69"/>
      <c r="CGI755" s="107"/>
      <c r="CGJ755" s="2"/>
      <c r="CGK755" s="15"/>
      <c r="CGL755" s="15"/>
      <c r="CGM755" s="80"/>
      <c r="CGN755" s="52"/>
      <c r="CGO755" s="69"/>
      <c r="CGP755" s="69"/>
      <c r="CGQ755" s="69"/>
      <c r="CGR755" s="107"/>
      <c r="CGS755" s="2"/>
      <c r="CGT755" s="15"/>
      <c r="CGU755" s="15"/>
      <c r="CGV755" s="80"/>
      <c r="CGW755" s="52"/>
      <c r="CGX755" s="69"/>
      <c r="CGY755" s="69"/>
      <c r="CGZ755" s="69"/>
      <c r="CHA755" s="107"/>
      <c r="CHB755" s="2"/>
      <c r="CHC755" s="15"/>
      <c r="CHD755" s="15"/>
      <c r="CHE755" s="80"/>
      <c r="CHF755" s="52"/>
      <c r="CHG755" s="69"/>
      <c r="CHH755" s="69"/>
      <c r="CHI755" s="69"/>
      <c r="CHJ755" s="107"/>
      <c r="CHK755" s="2"/>
      <c r="CHL755" s="15"/>
      <c r="CHM755" s="15"/>
      <c r="CHN755" s="80"/>
      <c r="CHO755" s="52"/>
      <c r="CHP755" s="69"/>
      <c r="CHQ755" s="69"/>
      <c r="CHR755" s="69"/>
      <c r="CHS755" s="107"/>
      <c r="CHT755" s="2"/>
      <c r="CHU755" s="15"/>
      <c r="CHV755" s="15"/>
      <c r="CHW755" s="80"/>
      <c r="CHX755" s="52"/>
      <c r="CHY755" s="69"/>
      <c r="CHZ755" s="69"/>
      <c r="CIA755" s="69"/>
      <c r="CIB755" s="107"/>
      <c r="CIC755" s="2"/>
      <c r="CID755" s="15"/>
      <c r="CIE755" s="15"/>
      <c r="CIF755" s="80"/>
      <c r="CIG755" s="52"/>
      <c r="CIH755" s="69"/>
      <c r="CII755" s="69"/>
      <c r="CIJ755" s="69"/>
      <c r="CIK755" s="107"/>
      <c r="CIL755" s="2"/>
      <c r="CIM755" s="15"/>
      <c r="CIN755" s="15"/>
      <c r="CIO755" s="80"/>
      <c r="CIP755" s="52"/>
      <c r="CIQ755" s="69"/>
      <c r="CIR755" s="69"/>
      <c r="CIS755" s="69"/>
      <c r="CIT755" s="107"/>
      <c r="CIU755" s="2"/>
      <c r="CIV755" s="15"/>
      <c r="CIW755" s="15"/>
      <c r="CIX755" s="80"/>
      <c r="CIY755" s="52"/>
      <c r="CIZ755" s="69"/>
      <c r="CJA755" s="69"/>
      <c r="CJB755" s="69"/>
      <c r="CJC755" s="107"/>
      <c r="CJD755" s="2"/>
      <c r="CJE755" s="15"/>
      <c r="CJF755" s="15"/>
      <c r="CJG755" s="80"/>
      <c r="CJH755" s="52"/>
      <c r="CJI755" s="69"/>
      <c r="CJJ755" s="69"/>
      <c r="CJK755" s="69"/>
      <c r="CJL755" s="107"/>
      <c r="CJM755" s="2"/>
      <c r="CJN755" s="15"/>
      <c r="CJO755" s="15"/>
      <c r="CJP755" s="80"/>
      <c r="CJQ755" s="52"/>
      <c r="CJR755" s="69"/>
      <c r="CJS755" s="69"/>
      <c r="CJT755" s="69"/>
      <c r="CJU755" s="107"/>
      <c r="CJV755" s="2"/>
      <c r="CJW755" s="15"/>
      <c r="CJX755" s="15"/>
      <c r="CJY755" s="80"/>
      <c r="CJZ755" s="52"/>
      <c r="CKA755" s="69"/>
      <c r="CKB755" s="69"/>
      <c r="CKC755" s="69"/>
      <c r="CKD755" s="107"/>
      <c r="CKE755" s="2"/>
      <c r="CKF755" s="15"/>
      <c r="CKG755" s="15"/>
      <c r="CKH755" s="80"/>
      <c r="CKI755" s="52"/>
      <c r="CKJ755" s="69"/>
      <c r="CKK755" s="69"/>
      <c r="CKL755" s="69"/>
      <c r="CKM755" s="107"/>
      <c r="CKN755" s="2"/>
      <c r="CKO755" s="15"/>
      <c r="CKP755" s="15"/>
      <c r="CKQ755" s="80"/>
      <c r="CKR755" s="52"/>
      <c r="CKS755" s="69"/>
      <c r="CKT755" s="69"/>
      <c r="CKU755" s="69"/>
      <c r="CKV755" s="107"/>
      <c r="CKW755" s="2"/>
      <c r="CKX755" s="15"/>
      <c r="CKY755" s="15"/>
      <c r="CKZ755" s="80"/>
      <c r="CLA755" s="52"/>
      <c r="CLB755" s="69"/>
      <c r="CLC755" s="69"/>
      <c r="CLD755" s="69"/>
      <c r="CLE755" s="107"/>
      <c r="CLF755" s="2"/>
      <c r="CLG755" s="15"/>
      <c r="CLH755" s="15"/>
      <c r="CLI755" s="80"/>
      <c r="CLJ755" s="52"/>
      <c r="CLK755" s="69"/>
      <c r="CLL755" s="69"/>
      <c r="CLM755" s="69"/>
      <c r="CLN755" s="107"/>
      <c r="CLO755" s="2"/>
      <c r="CLP755" s="15"/>
      <c r="CLQ755" s="15"/>
      <c r="CLR755" s="80"/>
      <c r="CLS755" s="52"/>
      <c r="CLT755" s="69"/>
      <c r="CLU755" s="69"/>
      <c r="CLV755" s="69"/>
      <c r="CLW755" s="107"/>
      <c r="CLX755" s="2"/>
      <c r="CLY755" s="15"/>
      <c r="CLZ755" s="15"/>
      <c r="CMA755" s="80"/>
      <c r="CMB755" s="52"/>
      <c r="CMC755" s="69"/>
      <c r="CMD755" s="69"/>
      <c r="CME755" s="69"/>
      <c r="CMF755" s="107"/>
      <c r="CMG755" s="2"/>
      <c r="CMH755" s="15"/>
      <c r="CMI755" s="15"/>
      <c r="CMJ755" s="80"/>
      <c r="CMK755" s="52"/>
      <c r="CML755" s="69"/>
      <c r="CMM755" s="69"/>
      <c r="CMN755" s="69"/>
      <c r="CMO755" s="107"/>
      <c r="CMP755" s="2"/>
      <c r="CMQ755" s="15"/>
      <c r="CMR755" s="15"/>
      <c r="CMS755" s="80"/>
      <c r="CMT755" s="52"/>
      <c r="CMU755" s="69"/>
      <c r="CMV755" s="69"/>
      <c r="CMW755" s="69"/>
      <c r="CMX755" s="107"/>
      <c r="CMY755" s="2"/>
      <c r="CMZ755" s="15"/>
      <c r="CNA755" s="15"/>
      <c r="CNB755" s="80"/>
      <c r="CNC755" s="52"/>
      <c r="CND755" s="69"/>
      <c r="CNE755" s="69"/>
      <c r="CNF755" s="69"/>
      <c r="CNG755" s="107"/>
      <c r="CNH755" s="2"/>
      <c r="CNI755" s="15"/>
      <c r="CNJ755" s="15"/>
      <c r="CNK755" s="80"/>
      <c r="CNL755" s="52"/>
      <c r="CNM755" s="69"/>
      <c r="CNN755" s="69"/>
      <c r="CNO755" s="69"/>
      <c r="CNP755" s="107"/>
      <c r="CNQ755" s="2"/>
      <c r="CNR755" s="15"/>
      <c r="CNS755" s="15"/>
      <c r="CNT755" s="80"/>
      <c r="CNU755" s="52"/>
      <c r="CNV755" s="69"/>
      <c r="CNW755" s="69"/>
      <c r="CNX755" s="69"/>
      <c r="CNY755" s="107"/>
      <c r="CNZ755" s="2"/>
      <c r="COA755" s="15"/>
      <c r="COB755" s="15"/>
      <c r="COC755" s="80"/>
      <c r="COD755" s="52"/>
      <c r="COE755" s="69"/>
      <c r="COF755" s="69"/>
      <c r="COG755" s="69"/>
      <c r="COH755" s="107"/>
      <c r="COI755" s="2"/>
      <c r="COJ755" s="15"/>
      <c r="COK755" s="15"/>
      <c r="COL755" s="80"/>
      <c r="COM755" s="52"/>
      <c r="CON755" s="69"/>
      <c r="COO755" s="69"/>
      <c r="COP755" s="69"/>
      <c r="COQ755" s="107"/>
      <c r="COR755" s="2"/>
      <c r="COS755" s="15"/>
      <c r="COT755" s="15"/>
      <c r="COU755" s="80"/>
      <c r="COV755" s="52"/>
      <c r="COW755" s="69"/>
      <c r="COX755" s="69"/>
      <c r="COY755" s="69"/>
      <c r="COZ755" s="107"/>
      <c r="CPA755" s="2"/>
      <c r="CPB755" s="15"/>
      <c r="CPC755" s="15"/>
      <c r="CPD755" s="80"/>
      <c r="CPE755" s="52"/>
      <c r="CPF755" s="69"/>
      <c r="CPG755" s="69"/>
      <c r="CPH755" s="69"/>
      <c r="CPI755" s="107"/>
      <c r="CPJ755" s="2"/>
      <c r="CPK755" s="15"/>
      <c r="CPL755" s="15"/>
      <c r="CPM755" s="80"/>
      <c r="CPN755" s="52"/>
      <c r="CPO755" s="69"/>
      <c r="CPP755" s="69"/>
      <c r="CPQ755" s="69"/>
      <c r="CPR755" s="107"/>
      <c r="CPS755" s="2"/>
      <c r="CPT755" s="15"/>
      <c r="CPU755" s="15"/>
      <c r="CPV755" s="80"/>
      <c r="CPW755" s="52"/>
      <c r="CPX755" s="69"/>
      <c r="CPY755" s="69"/>
      <c r="CPZ755" s="69"/>
      <c r="CQA755" s="107"/>
      <c r="CQB755" s="2"/>
      <c r="CQC755" s="15"/>
      <c r="CQD755" s="15"/>
      <c r="CQE755" s="80"/>
      <c r="CQF755" s="52"/>
      <c r="CQG755" s="69"/>
      <c r="CQH755" s="69"/>
      <c r="CQI755" s="69"/>
      <c r="CQJ755" s="107"/>
      <c r="CQK755" s="2"/>
      <c r="CQL755" s="15"/>
      <c r="CQM755" s="15"/>
      <c r="CQN755" s="80"/>
      <c r="CQO755" s="52"/>
      <c r="CQP755" s="69"/>
      <c r="CQQ755" s="69"/>
      <c r="CQR755" s="69"/>
      <c r="CQS755" s="107"/>
      <c r="CQT755" s="2"/>
      <c r="CQU755" s="15"/>
      <c r="CQV755" s="15"/>
      <c r="CQW755" s="80"/>
      <c r="CQX755" s="52"/>
      <c r="CQY755" s="69"/>
      <c r="CQZ755" s="69"/>
      <c r="CRA755" s="69"/>
      <c r="CRB755" s="107"/>
      <c r="CRC755" s="2"/>
      <c r="CRD755" s="15"/>
      <c r="CRE755" s="15"/>
      <c r="CRF755" s="80"/>
      <c r="CRG755" s="52"/>
      <c r="CRH755" s="69"/>
      <c r="CRI755" s="69"/>
      <c r="CRJ755" s="69"/>
      <c r="CRK755" s="107"/>
      <c r="CRL755" s="2"/>
      <c r="CRM755" s="15"/>
      <c r="CRN755" s="15"/>
      <c r="CRO755" s="80"/>
      <c r="CRP755" s="52"/>
      <c r="CRQ755" s="69"/>
      <c r="CRR755" s="69"/>
      <c r="CRS755" s="69"/>
      <c r="CRT755" s="107"/>
      <c r="CRU755" s="2"/>
      <c r="CRV755" s="15"/>
      <c r="CRW755" s="15"/>
      <c r="CRX755" s="80"/>
      <c r="CRY755" s="52"/>
      <c r="CRZ755" s="69"/>
      <c r="CSA755" s="69"/>
      <c r="CSB755" s="69"/>
      <c r="CSC755" s="107"/>
      <c r="CSD755" s="2"/>
      <c r="CSE755" s="15"/>
      <c r="CSF755" s="15"/>
      <c r="CSG755" s="80"/>
      <c r="CSH755" s="52"/>
      <c r="CSI755" s="69"/>
      <c r="CSJ755" s="69"/>
      <c r="CSK755" s="69"/>
      <c r="CSL755" s="107"/>
      <c r="CSM755" s="2"/>
      <c r="CSN755" s="15"/>
      <c r="CSO755" s="15"/>
      <c r="CSP755" s="80"/>
      <c r="CSQ755" s="52"/>
      <c r="CSR755" s="69"/>
      <c r="CSS755" s="69"/>
      <c r="CST755" s="69"/>
      <c r="CSU755" s="107"/>
      <c r="CSV755" s="2"/>
      <c r="CSW755" s="15"/>
      <c r="CSX755" s="15"/>
      <c r="CSY755" s="80"/>
      <c r="CSZ755" s="52"/>
      <c r="CTA755" s="69"/>
      <c r="CTB755" s="69"/>
      <c r="CTC755" s="69"/>
      <c r="CTD755" s="107"/>
      <c r="CTE755" s="2"/>
      <c r="CTF755" s="15"/>
      <c r="CTG755" s="15"/>
      <c r="CTH755" s="80"/>
      <c r="CTI755" s="52"/>
      <c r="CTJ755" s="69"/>
      <c r="CTK755" s="69"/>
      <c r="CTL755" s="69"/>
      <c r="CTM755" s="107"/>
      <c r="CTN755" s="2"/>
      <c r="CTO755" s="15"/>
      <c r="CTP755" s="15"/>
      <c r="CTQ755" s="80"/>
      <c r="CTR755" s="52"/>
      <c r="CTS755" s="69"/>
      <c r="CTT755" s="69"/>
      <c r="CTU755" s="69"/>
      <c r="CTV755" s="107"/>
      <c r="CTW755" s="2"/>
      <c r="CTX755" s="15"/>
      <c r="CTY755" s="15"/>
      <c r="CTZ755" s="80"/>
      <c r="CUA755" s="52"/>
      <c r="CUB755" s="69"/>
      <c r="CUC755" s="69"/>
      <c r="CUD755" s="69"/>
      <c r="CUE755" s="107"/>
      <c r="CUF755" s="2"/>
      <c r="CUG755" s="15"/>
      <c r="CUH755" s="15"/>
      <c r="CUI755" s="80"/>
      <c r="CUJ755" s="52"/>
      <c r="CUK755" s="69"/>
      <c r="CUL755" s="69"/>
      <c r="CUM755" s="69"/>
      <c r="CUN755" s="107"/>
      <c r="CUO755" s="2"/>
      <c r="CUP755" s="15"/>
      <c r="CUQ755" s="15"/>
      <c r="CUR755" s="80"/>
      <c r="CUS755" s="52"/>
      <c r="CUT755" s="69"/>
      <c r="CUU755" s="69"/>
      <c r="CUV755" s="69"/>
      <c r="CUW755" s="107"/>
      <c r="CUX755" s="2"/>
      <c r="CUY755" s="15"/>
      <c r="CUZ755" s="15"/>
      <c r="CVA755" s="80"/>
      <c r="CVB755" s="52"/>
      <c r="CVC755" s="69"/>
      <c r="CVD755" s="69"/>
      <c r="CVE755" s="69"/>
      <c r="CVF755" s="107"/>
      <c r="CVG755" s="2"/>
      <c r="CVH755" s="15"/>
      <c r="CVI755" s="15"/>
      <c r="CVJ755" s="80"/>
      <c r="CVK755" s="52"/>
      <c r="CVL755" s="69"/>
      <c r="CVM755" s="69"/>
      <c r="CVN755" s="69"/>
      <c r="CVO755" s="107"/>
      <c r="CVP755" s="2"/>
      <c r="CVQ755" s="15"/>
      <c r="CVR755" s="15"/>
      <c r="CVS755" s="80"/>
      <c r="CVT755" s="52"/>
      <c r="CVU755" s="69"/>
      <c r="CVV755" s="69"/>
      <c r="CVW755" s="69"/>
      <c r="CVX755" s="107"/>
      <c r="CVY755" s="2"/>
      <c r="CVZ755" s="15"/>
      <c r="CWA755" s="15"/>
      <c r="CWB755" s="80"/>
      <c r="CWC755" s="52"/>
      <c r="CWD755" s="69"/>
      <c r="CWE755" s="69"/>
      <c r="CWF755" s="69"/>
      <c r="CWG755" s="107"/>
      <c r="CWH755" s="2"/>
      <c r="CWI755" s="15"/>
      <c r="CWJ755" s="15"/>
      <c r="CWK755" s="80"/>
      <c r="CWL755" s="52"/>
      <c r="CWM755" s="69"/>
      <c r="CWN755" s="69"/>
      <c r="CWO755" s="69"/>
      <c r="CWP755" s="107"/>
      <c r="CWQ755" s="2"/>
      <c r="CWR755" s="15"/>
      <c r="CWS755" s="15"/>
      <c r="CWT755" s="80"/>
      <c r="CWU755" s="52"/>
      <c r="CWV755" s="69"/>
      <c r="CWW755" s="69"/>
      <c r="CWX755" s="69"/>
      <c r="CWY755" s="107"/>
      <c r="CWZ755" s="2"/>
      <c r="CXA755" s="15"/>
      <c r="CXB755" s="15"/>
      <c r="CXC755" s="80"/>
      <c r="CXD755" s="52"/>
      <c r="CXE755" s="69"/>
      <c r="CXF755" s="69"/>
      <c r="CXG755" s="69"/>
      <c r="CXH755" s="107"/>
      <c r="CXI755" s="2"/>
      <c r="CXJ755" s="15"/>
      <c r="CXK755" s="15"/>
      <c r="CXL755" s="80"/>
      <c r="CXM755" s="52"/>
      <c r="CXN755" s="69"/>
      <c r="CXO755" s="69"/>
      <c r="CXP755" s="69"/>
      <c r="CXQ755" s="107"/>
      <c r="CXR755" s="2"/>
      <c r="CXS755" s="15"/>
      <c r="CXT755" s="15"/>
      <c r="CXU755" s="80"/>
      <c r="CXV755" s="52"/>
      <c r="CXW755" s="69"/>
      <c r="CXX755" s="69"/>
      <c r="CXY755" s="69"/>
      <c r="CXZ755" s="107"/>
      <c r="CYA755" s="2"/>
      <c r="CYB755" s="15"/>
      <c r="CYC755" s="15"/>
      <c r="CYD755" s="80"/>
      <c r="CYE755" s="52"/>
      <c r="CYF755" s="69"/>
      <c r="CYG755" s="69"/>
      <c r="CYH755" s="69"/>
      <c r="CYI755" s="107"/>
      <c r="CYJ755" s="2"/>
      <c r="CYK755" s="15"/>
      <c r="CYL755" s="15"/>
      <c r="CYM755" s="80"/>
      <c r="CYN755" s="52"/>
      <c r="CYO755" s="69"/>
      <c r="CYP755" s="69"/>
      <c r="CYQ755" s="69"/>
      <c r="CYR755" s="107"/>
      <c r="CYS755" s="2"/>
      <c r="CYT755" s="15"/>
      <c r="CYU755" s="15"/>
      <c r="CYV755" s="80"/>
      <c r="CYW755" s="52"/>
      <c r="CYX755" s="69"/>
      <c r="CYY755" s="69"/>
      <c r="CYZ755" s="69"/>
      <c r="CZA755" s="107"/>
      <c r="CZB755" s="2"/>
      <c r="CZC755" s="15"/>
      <c r="CZD755" s="15"/>
      <c r="CZE755" s="80"/>
      <c r="CZF755" s="52"/>
      <c r="CZG755" s="69"/>
      <c r="CZH755" s="69"/>
      <c r="CZI755" s="69"/>
      <c r="CZJ755" s="107"/>
      <c r="CZK755" s="2"/>
      <c r="CZL755" s="15"/>
      <c r="CZM755" s="15"/>
      <c r="CZN755" s="80"/>
      <c r="CZO755" s="52"/>
      <c r="CZP755" s="69"/>
      <c r="CZQ755" s="69"/>
      <c r="CZR755" s="69"/>
      <c r="CZS755" s="107"/>
      <c r="CZT755" s="2"/>
      <c r="CZU755" s="15"/>
      <c r="CZV755" s="15"/>
      <c r="CZW755" s="80"/>
      <c r="CZX755" s="52"/>
      <c r="CZY755" s="69"/>
      <c r="CZZ755" s="69"/>
      <c r="DAA755" s="69"/>
      <c r="DAB755" s="107"/>
      <c r="DAC755" s="2"/>
      <c r="DAD755" s="15"/>
      <c r="DAE755" s="15"/>
      <c r="DAF755" s="80"/>
      <c r="DAG755" s="52"/>
      <c r="DAH755" s="69"/>
      <c r="DAI755" s="69"/>
      <c r="DAJ755" s="69"/>
      <c r="DAK755" s="107"/>
      <c r="DAL755" s="2"/>
      <c r="DAM755" s="15"/>
      <c r="DAN755" s="15"/>
      <c r="DAO755" s="80"/>
      <c r="DAP755" s="52"/>
      <c r="DAQ755" s="69"/>
      <c r="DAR755" s="69"/>
      <c r="DAS755" s="69"/>
      <c r="DAT755" s="107"/>
      <c r="DAU755" s="2"/>
      <c r="DAV755" s="15"/>
      <c r="DAW755" s="15"/>
      <c r="DAX755" s="80"/>
      <c r="DAY755" s="52"/>
      <c r="DAZ755" s="69"/>
      <c r="DBA755" s="69"/>
      <c r="DBB755" s="69"/>
      <c r="DBC755" s="107"/>
      <c r="DBD755" s="2"/>
      <c r="DBE755" s="15"/>
      <c r="DBF755" s="15"/>
      <c r="DBG755" s="80"/>
      <c r="DBH755" s="52"/>
      <c r="DBI755" s="69"/>
      <c r="DBJ755" s="69"/>
      <c r="DBK755" s="69"/>
      <c r="DBL755" s="107"/>
      <c r="DBM755" s="2"/>
      <c r="DBN755" s="15"/>
      <c r="DBO755" s="15"/>
      <c r="DBP755" s="80"/>
      <c r="DBQ755" s="52"/>
      <c r="DBR755" s="69"/>
      <c r="DBS755" s="69"/>
      <c r="DBT755" s="69"/>
      <c r="DBU755" s="107"/>
      <c r="DBV755" s="2"/>
      <c r="DBW755" s="15"/>
      <c r="DBX755" s="15"/>
      <c r="DBY755" s="80"/>
      <c r="DBZ755" s="52"/>
      <c r="DCA755" s="69"/>
      <c r="DCB755" s="69"/>
      <c r="DCC755" s="69"/>
      <c r="DCD755" s="107"/>
      <c r="DCE755" s="2"/>
      <c r="DCF755" s="15"/>
      <c r="DCG755" s="15"/>
      <c r="DCH755" s="80"/>
      <c r="DCI755" s="52"/>
      <c r="DCJ755" s="69"/>
      <c r="DCK755" s="69"/>
      <c r="DCL755" s="69"/>
      <c r="DCM755" s="107"/>
      <c r="DCN755" s="2"/>
      <c r="DCO755" s="15"/>
      <c r="DCP755" s="15"/>
      <c r="DCQ755" s="80"/>
      <c r="DCR755" s="52"/>
      <c r="DCS755" s="69"/>
      <c r="DCT755" s="69"/>
      <c r="DCU755" s="69"/>
      <c r="DCV755" s="107"/>
      <c r="DCW755" s="2"/>
      <c r="DCX755" s="15"/>
      <c r="DCY755" s="15"/>
      <c r="DCZ755" s="80"/>
      <c r="DDA755" s="52"/>
      <c r="DDB755" s="69"/>
      <c r="DDC755" s="69"/>
      <c r="DDD755" s="69"/>
      <c r="DDE755" s="107"/>
      <c r="DDF755" s="2"/>
      <c r="DDG755" s="15"/>
      <c r="DDH755" s="15"/>
      <c r="DDI755" s="80"/>
      <c r="DDJ755" s="52"/>
      <c r="DDK755" s="69"/>
      <c r="DDL755" s="69"/>
      <c r="DDM755" s="69"/>
      <c r="DDN755" s="107"/>
      <c r="DDO755" s="2"/>
      <c r="DDP755" s="15"/>
      <c r="DDQ755" s="15"/>
      <c r="DDR755" s="80"/>
      <c r="DDS755" s="52"/>
      <c r="DDT755" s="69"/>
      <c r="DDU755" s="69"/>
      <c r="DDV755" s="69"/>
      <c r="DDW755" s="107"/>
      <c r="DDX755" s="2"/>
      <c r="DDY755" s="15"/>
      <c r="DDZ755" s="15"/>
      <c r="DEA755" s="80"/>
      <c r="DEB755" s="52"/>
      <c r="DEC755" s="69"/>
      <c r="DED755" s="69"/>
      <c r="DEE755" s="69"/>
      <c r="DEF755" s="107"/>
      <c r="DEG755" s="2"/>
      <c r="DEH755" s="15"/>
      <c r="DEI755" s="15"/>
      <c r="DEJ755" s="80"/>
      <c r="DEK755" s="52"/>
      <c r="DEL755" s="69"/>
      <c r="DEM755" s="69"/>
      <c r="DEN755" s="69"/>
      <c r="DEO755" s="107"/>
      <c r="DEP755" s="2"/>
      <c r="DEQ755" s="15"/>
      <c r="DER755" s="15"/>
      <c r="DES755" s="80"/>
      <c r="DET755" s="52"/>
      <c r="DEU755" s="69"/>
      <c r="DEV755" s="69"/>
      <c r="DEW755" s="69"/>
      <c r="DEX755" s="107"/>
      <c r="DEY755" s="2"/>
      <c r="DEZ755" s="15"/>
      <c r="DFA755" s="15"/>
      <c r="DFB755" s="80"/>
      <c r="DFC755" s="52"/>
      <c r="DFD755" s="69"/>
      <c r="DFE755" s="69"/>
      <c r="DFF755" s="69"/>
      <c r="DFG755" s="107"/>
      <c r="DFH755" s="2"/>
      <c r="DFI755" s="15"/>
      <c r="DFJ755" s="15"/>
      <c r="DFK755" s="80"/>
      <c r="DFL755" s="52"/>
      <c r="DFM755" s="69"/>
      <c r="DFN755" s="69"/>
      <c r="DFO755" s="69"/>
      <c r="DFP755" s="107"/>
      <c r="DFQ755" s="2"/>
      <c r="DFR755" s="15"/>
      <c r="DFS755" s="15"/>
      <c r="DFT755" s="80"/>
      <c r="DFU755" s="52"/>
      <c r="DFV755" s="69"/>
      <c r="DFW755" s="69"/>
      <c r="DFX755" s="69"/>
      <c r="DFY755" s="107"/>
      <c r="DFZ755" s="2"/>
      <c r="DGA755" s="15"/>
      <c r="DGB755" s="15"/>
      <c r="DGC755" s="80"/>
      <c r="DGD755" s="52"/>
      <c r="DGE755" s="69"/>
      <c r="DGF755" s="69"/>
      <c r="DGG755" s="69"/>
      <c r="DGH755" s="107"/>
      <c r="DGI755" s="2"/>
      <c r="DGJ755" s="15"/>
      <c r="DGK755" s="15"/>
      <c r="DGL755" s="80"/>
      <c r="DGM755" s="52"/>
      <c r="DGN755" s="69"/>
      <c r="DGO755" s="69"/>
      <c r="DGP755" s="69"/>
      <c r="DGQ755" s="107"/>
      <c r="DGR755" s="2"/>
      <c r="DGS755" s="15"/>
      <c r="DGT755" s="15"/>
      <c r="DGU755" s="80"/>
      <c r="DGV755" s="52"/>
      <c r="DGW755" s="69"/>
      <c r="DGX755" s="69"/>
      <c r="DGY755" s="69"/>
      <c r="DGZ755" s="107"/>
      <c r="DHA755" s="2"/>
      <c r="DHB755" s="15"/>
      <c r="DHC755" s="15"/>
      <c r="DHD755" s="80"/>
      <c r="DHE755" s="52"/>
      <c r="DHF755" s="69"/>
      <c r="DHG755" s="69"/>
      <c r="DHH755" s="69"/>
      <c r="DHI755" s="107"/>
      <c r="DHJ755" s="2"/>
      <c r="DHK755" s="15"/>
      <c r="DHL755" s="15"/>
      <c r="DHM755" s="80"/>
      <c r="DHN755" s="52"/>
      <c r="DHO755" s="69"/>
      <c r="DHP755" s="69"/>
      <c r="DHQ755" s="69"/>
      <c r="DHR755" s="107"/>
      <c r="DHS755" s="2"/>
      <c r="DHT755" s="15"/>
      <c r="DHU755" s="15"/>
      <c r="DHV755" s="80"/>
      <c r="DHW755" s="52"/>
      <c r="DHX755" s="69"/>
      <c r="DHY755" s="69"/>
      <c r="DHZ755" s="69"/>
      <c r="DIA755" s="107"/>
      <c r="DIB755" s="2"/>
      <c r="DIC755" s="15"/>
      <c r="DID755" s="15"/>
      <c r="DIE755" s="80"/>
      <c r="DIF755" s="52"/>
      <c r="DIG755" s="69"/>
      <c r="DIH755" s="69"/>
      <c r="DII755" s="69"/>
      <c r="DIJ755" s="107"/>
      <c r="DIK755" s="2"/>
      <c r="DIL755" s="15"/>
      <c r="DIM755" s="15"/>
      <c r="DIN755" s="80"/>
      <c r="DIO755" s="52"/>
      <c r="DIP755" s="69"/>
      <c r="DIQ755" s="69"/>
      <c r="DIR755" s="69"/>
      <c r="DIS755" s="107"/>
      <c r="DIT755" s="2"/>
      <c r="DIU755" s="15"/>
      <c r="DIV755" s="15"/>
      <c r="DIW755" s="80"/>
      <c r="DIX755" s="52"/>
      <c r="DIY755" s="69"/>
      <c r="DIZ755" s="69"/>
      <c r="DJA755" s="69"/>
      <c r="DJB755" s="107"/>
      <c r="DJC755" s="2"/>
      <c r="DJD755" s="15"/>
      <c r="DJE755" s="15"/>
      <c r="DJF755" s="80"/>
      <c r="DJG755" s="52"/>
      <c r="DJH755" s="69"/>
      <c r="DJI755" s="69"/>
      <c r="DJJ755" s="69"/>
      <c r="DJK755" s="107"/>
      <c r="DJL755" s="2"/>
      <c r="DJM755" s="15"/>
      <c r="DJN755" s="15"/>
      <c r="DJO755" s="80"/>
      <c r="DJP755" s="52"/>
      <c r="DJQ755" s="69"/>
      <c r="DJR755" s="69"/>
      <c r="DJS755" s="69"/>
      <c r="DJT755" s="107"/>
      <c r="DJU755" s="2"/>
      <c r="DJV755" s="15"/>
      <c r="DJW755" s="15"/>
      <c r="DJX755" s="80"/>
      <c r="DJY755" s="52"/>
      <c r="DJZ755" s="69"/>
      <c r="DKA755" s="69"/>
      <c r="DKB755" s="69"/>
      <c r="DKC755" s="107"/>
      <c r="DKD755" s="2"/>
      <c r="DKE755" s="15"/>
      <c r="DKF755" s="15"/>
      <c r="DKG755" s="80"/>
      <c r="DKH755" s="52"/>
      <c r="DKI755" s="69"/>
      <c r="DKJ755" s="69"/>
      <c r="DKK755" s="69"/>
      <c r="DKL755" s="107"/>
      <c r="DKM755" s="2"/>
      <c r="DKN755" s="15"/>
      <c r="DKO755" s="15"/>
      <c r="DKP755" s="80"/>
      <c r="DKQ755" s="52"/>
      <c r="DKR755" s="69"/>
      <c r="DKS755" s="69"/>
      <c r="DKT755" s="69"/>
      <c r="DKU755" s="107"/>
      <c r="DKV755" s="2"/>
      <c r="DKW755" s="15"/>
      <c r="DKX755" s="15"/>
      <c r="DKY755" s="80"/>
      <c r="DKZ755" s="52"/>
      <c r="DLA755" s="69"/>
      <c r="DLB755" s="69"/>
      <c r="DLC755" s="69"/>
      <c r="DLD755" s="107"/>
      <c r="DLE755" s="2"/>
      <c r="DLF755" s="15"/>
      <c r="DLG755" s="15"/>
      <c r="DLH755" s="80"/>
      <c r="DLI755" s="52"/>
      <c r="DLJ755" s="69"/>
      <c r="DLK755" s="69"/>
      <c r="DLL755" s="69"/>
      <c r="DLM755" s="107"/>
      <c r="DLN755" s="2"/>
      <c r="DLO755" s="15"/>
      <c r="DLP755" s="15"/>
      <c r="DLQ755" s="80"/>
      <c r="DLR755" s="52"/>
      <c r="DLS755" s="69"/>
      <c r="DLT755" s="69"/>
      <c r="DLU755" s="69"/>
      <c r="DLV755" s="107"/>
      <c r="DLW755" s="2"/>
      <c r="DLX755" s="15"/>
      <c r="DLY755" s="15"/>
      <c r="DLZ755" s="80"/>
      <c r="DMA755" s="52"/>
      <c r="DMB755" s="69"/>
      <c r="DMC755" s="69"/>
      <c r="DMD755" s="69"/>
      <c r="DME755" s="107"/>
      <c r="DMF755" s="2"/>
      <c r="DMG755" s="15"/>
      <c r="DMH755" s="15"/>
      <c r="DMI755" s="80"/>
      <c r="DMJ755" s="52"/>
      <c r="DMK755" s="69"/>
      <c r="DML755" s="69"/>
      <c r="DMM755" s="69"/>
      <c r="DMN755" s="107"/>
      <c r="DMO755" s="2"/>
      <c r="DMP755" s="15"/>
      <c r="DMQ755" s="15"/>
      <c r="DMR755" s="80"/>
      <c r="DMS755" s="52"/>
      <c r="DMT755" s="69"/>
      <c r="DMU755" s="69"/>
      <c r="DMV755" s="69"/>
      <c r="DMW755" s="107"/>
      <c r="DMX755" s="2"/>
      <c r="DMY755" s="15"/>
      <c r="DMZ755" s="15"/>
      <c r="DNA755" s="80"/>
      <c r="DNB755" s="52"/>
      <c r="DNC755" s="69"/>
      <c r="DND755" s="69"/>
      <c r="DNE755" s="69"/>
      <c r="DNF755" s="107"/>
      <c r="DNG755" s="2"/>
      <c r="DNH755" s="15"/>
      <c r="DNI755" s="15"/>
      <c r="DNJ755" s="80"/>
      <c r="DNK755" s="52"/>
      <c r="DNL755" s="69"/>
      <c r="DNM755" s="69"/>
      <c r="DNN755" s="69"/>
      <c r="DNO755" s="107"/>
      <c r="DNP755" s="2"/>
      <c r="DNQ755" s="15"/>
      <c r="DNR755" s="15"/>
      <c r="DNS755" s="80"/>
      <c r="DNT755" s="52"/>
      <c r="DNU755" s="69"/>
      <c r="DNV755" s="69"/>
      <c r="DNW755" s="69"/>
      <c r="DNX755" s="107"/>
      <c r="DNY755" s="2"/>
      <c r="DNZ755" s="15"/>
      <c r="DOA755" s="15"/>
      <c r="DOB755" s="80"/>
      <c r="DOC755" s="52"/>
      <c r="DOD755" s="69"/>
      <c r="DOE755" s="69"/>
      <c r="DOF755" s="69"/>
      <c r="DOG755" s="107"/>
      <c r="DOH755" s="2"/>
      <c r="DOI755" s="15"/>
      <c r="DOJ755" s="15"/>
      <c r="DOK755" s="80"/>
      <c r="DOL755" s="52"/>
      <c r="DOM755" s="69"/>
      <c r="DON755" s="69"/>
      <c r="DOO755" s="69"/>
      <c r="DOP755" s="107"/>
      <c r="DOQ755" s="2"/>
      <c r="DOR755" s="15"/>
      <c r="DOS755" s="15"/>
      <c r="DOT755" s="80"/>
      <c r="DOU755" s="52"/>
      <c r="DOV755" s="69"/>
      <c r="DOW755" s="69"/>
      <c r="DOX755" s="69"/>
      <c r="DOY755" s="107"/>
      <c r="DOZ755" s="2"/>
      <c r="DPA755" s="15"/>
      <c r="DPB755" s="15"/>
      <c r="DPC755" s="80"/>
      <c r="DPD755" s="52"/>
      <c r="DPE755" s="69"/>
      <c r="DPF755" s="69"/>
      <c r="DPG755" s="69"/>
      <c r="DPH755" s="107"/>
      <c r="DPI755" s="2"/>
      <c r="DPJ755" s="15"/>
      <c r="DPK755" s="15"/>
      <c r="DPL755" s="80"/>
      <c r="DPM755" s="52"/>
      <c r="DPN755" s="69"/>
      <c r="DPO755" s="69"/>
      <c r="DPP755" s="69"/>
      <c r="DPQ755" s="107"/>
      <c r="DPR755" s="2"/>
      <c r="DPS755" s="15"/>
      <c r="DPT755" s="15"/>
      <c r="DPU755" s="80"/>
      <c r="DPV755" s="52"/>
      <c r="DPW755" s="69"/>
      <c r="DPX755" s="69"/>
      <c r="DPY755" s="69"/>
      <c r="DPZ755" s="107"/>
      <c r="DQA755" s="2"/>
      <c r="DQB755" s="15"/>
      <c r="DQC755" s="15"/>
      <c r="DQD755" s="80"/>
      <c r="DQE755" s="52"/>
      <c r="DQF755" s="69"/>
      <c r="DQG755" s="69"/>
      <c r="DQH755" s="69"/>
      <c r="DQI755" s="107"/>
      <c r="DQJ755" s="2"/>
      <c r="DQK755" s="15"/>
      <c r="DQL755" s="15"/>
      <c r="DQM755" s="80"/>
      <c r="DQN755" s="52"/>
      <c r="DQO755" s="69"/>
      <c r="DQP755" s="69"/>
      <c r="DQQ755" s="69"/>
      <c r="DQR755" s="107"/>
      <c r="DQS755" s="2"/>
      <c r="DQT755" s="15"/>
      <c r="DQU755" s="15"/>
      <c r="DQV755" s="80"/>
      <c r="DQW755" s="52"/>
      <c r="DQX755" s="69"/>
      <c r="DQY755" s="69"/>
      <c r="DQZ755" s="69"/>
      <c r="DRA755" s="107"/>
      <c r="DRB755" s="2"/>
      <c r="DRC755" s="15"/>
      <c r="DRD755" s="15"/>
      <c r="DRE755" s="80"/>
      <c r="DRF755" s="52"/>
      <c r="DRG755" s="69"/>
      <c r="DRH755" s="69"/>
      <c r="DRI755" s="69"/>
      <c r="DRJ755" s="107"/>
      <c r="DRK755" s="2"/>
      <c r="DRL755" s="15"/>
      <c r="DRM755" s="15"/>
      <c r="DRN755" s="80"/>
      <c r="DRO755" s="52"/>
      <c r="DRP755" s="69"/>
      <c r="DRQ755" s="69"/>
      <c r="DRR755" s="69"/>
      <c r="DRS755" s="107"/>
      <c r="DRT755" s="2"/>
      <c r="DRU755" s="15"/>
      <c r="DRV755" s="15"/>
      <c r="DRW755" s="80"/>
      <c r="DRX755" s="52"/>
      <c r="DRY755" s="69"/>
      <c r="DRZ755" s="69"/>
      <c r="DSA755" s="69"/>
      <c r="DSB755" s="107"/>
      <c r="DSC755" s="2"/>
      <c r="DSD755" s="15"/>
      <c r="DSE755" s="15"/>
      <c r="DSF755" s="80"/>
      <c r="DSG755" s="52"/>
      <c r="DSH755" s="69"/>
      <c r="DSI755" s="69"/>
      <c r="DSJ755" s="69"/>
      <c r="DSK755" s="107"/>
      <c r="DSL755" s="2"/>
      <c r="DSM755" s="15"/>
      <c r="DSN755" s="15"/>
      <c r="DSO755" s="80"/>
      <c r="DSP755" s="52"/>
      <c r="DSQ755" s="69"/>
      <c r="DSR755" s="69"/>
      <c r="DSS755" s="69"/>
      <c r="DST755" s="107"/>
      <c r="DSU755" s="2"/>
      <c r="DSV755" s="15"/>
      <c r="DSW755" s="15"/>
      <c r="DSX755" s="80"/>
      <c r="DSY755" s="52"/>
      <c r="DSZ755" s="69"/>
      <c r="DTA755" s="69"/>
      <c r="DTB755" s="69"/>
      <c r="DTC755" s="107"/>
      <c r="DTD755" s="2"/>
      <c r="DTE755" s="15"/>
      <c r="DTF755" s="15"/>
      <c r="DTG755" s="80"/>
      <c r="DTH755" s="52"/>
      <c r="DTI755" s="69"/>
      <c r="DTJ755" s="69"/>
      <c r="DTK755" s="69"/>
      <c r="DTL755" s="107"/>
      <c r="DTM755" s="2"/>
      <c r="DTN755" s="15"/>
      <c r="DTO755" s="15"/>
      <c r="DTP755" s="80"/>
      <c r="DTQ755" s="52"/>
      <c r="DTR755" s="69"/>
      <c r="DTS755" s="69"/>
      <c r="DTT755" s="69"/>
      <c r="DTU755" s="107"/>
      <c r="DTV755" s="2"/>
      <c r="DTW755" s="15"/>
      <c r="DTX755" s="15"/>
      <c r="DTY755" s="80"/>
      <c r="DTZ755" s="52"/>
      <c r="DUA755" s="69"/>
      <c r="DUB755" s="69"/>
      <c r="DUC755" s="69"/>
      <c r="DUD755" s="107"/>
      <c r="DUE755" s="2"/>
      <c r="DUF755" s="15"/>
      <c r="DUG755" s="15"/>
      <c r="DUH755" s="80"/>
      <c r="DUI755" s="52"/>
      <c r="DUJ755" s="69"/>
      <c r="DUK755" s="69"/>
      <c r="DUL755" s="69"/>
      <c r="DUM755" s="107"/>
      <c r="DUN755" s="2"/>
      <c r="DUO755" s="15"/>
      <c r="DUP755" s="15"/>
      <c r="DUQ755" s="80"/>
      <c r="DUR755" s="52"/>
      <c r="DUS755" s="69"/>
      <c r="DUT755" s="69"/>
      <c r="DUU755" s="69"/>
      <c r="DUV755" s="107"/>
      <c r="DUW755" s="2"/>
      <c r="DUX755" s="15"/>
      <c r="DUY755" s="15"/>
      <c r="DUZ755" s="80"/>
      <c r="DVA755" s="52"/>
      <c r="DVB755" s="69"/>
      <c r="DVC755" s="69"/>
      <c r="DVD755" s="69"/>
      <c r="DVE755" s="107"/>
      <c r="DVF755" s="2"/>
      <c r="DVG755" s="15"/>
      <c r="DVH755" s="15"/>
      <c r="DVI755" s="80"/>
      <c r="DVJ755" s="52"/>
      <c r="DVK755" s="69"/>
      <c r="DVL755" s="69"/>
      <c r="DVM755" s="69"/>
      <c r="DVN755" s="107"/>
      <c r="DVO755" s="2"/>
      <c r="DVP755" s="15"/>
      <c r="DVQ755" s="15"/>
      <c r="DVR755" s="80"/>
      <c r="DVS755" s="52"/>
      <c r="DVT755" s="69"/>
      <c r="DVU755" s="69"/>
      <c r="DVV755" s="69"/>
      <c r="DVW755" s="107"/>
      <c r="DVX755" s="2"/>
      <c r="DVY755" s="15"/>
      <c r="DVZ755" s="15"/>
      <c r="DWA755" s="80"/>
      <c r="DWB755" s="52"/>
      <c r="DWC755" s="69"/>
      <c r="DWD755" s="69"/>
      <c r="DWE755" s="69"/>
      <c r="DWF755" s="107"/>
      <c r="DWG755" s="2"/>
      <c r="DWH755" s="15"/>
      <c r="DWI755" s="15"/>
      <c r="DWJ755" s="80"/>
      <c r="DWK755" s="52"/>
      <c r="DWL755" s="69"/>
      <c r="DWM755" s="69"/>
      <c r="DWN755" s="69"/>
      <c r="DWO755" s="107"/>
      <c r="DWP755" s="2"/>
      <c r="DWQ755" s="15"/>
      <c r="DWR755" s="15"/>
      <c r="DWS755" s="80"/>
      <c r="DWT755" s="52"/>
      <c r="DWU755" s="69"/>
      <c r="DWV755" s="69"/>
      <c r="DWW755" s="69"/>
      <c r="DWX755" s="107"/>
      <c r="DWY755" s="2"/>
      <c r="DWZ755" s="15"/>
      <c r="DXA755" s="15"/>
      <c r="DXB755" s="80"/>
      <c r="DXC755" s="52"/>
      <c r="DXD755" s="69"/>
      <c r="DXE755" s="69"/>
      <c r="DXF755" s="69"/>
      <c r="DXG755" s="107"/>
      <c r="DXH755" s="2"/>
      <c r="DXI755" s="15"/>
      <c r="DXJ755" s="15"/>
      <c r="DXK755" s="80"/>
      <c r="DXL755" s="52"/>
      <c r="DXM755" s="69"/>
      <c r="DXN755" s="69"/>
      <c r="DXO755" s="69"/>
      <c r="DXP755" s="107"/>
      <c r="DXQ755" s="2"/>
      <c r="DXR755" s="15"/>
      <c r="DXS755" s="15"/>
      <c r="DXT755" s="80"/>
      <c r="DXU755" s="52"/>
      <c r="DXV755" s="69"/>
      <c r="DXW755" s="69"/>
      <c r="DXX755" s="69"/>
      <c r="DXY755" s="107"/>
      <c r="DXZ755" s="2"/>
      <c r="DYA755" s="15"/>
      <c r="DYB755" s="15"/>
      <c r="DYC755" s="80"/>
      <c r="DYD755" s="52"/>
      <c r="DYE755" s="69"/>
      <c r="DYF755" s="69"/>
      <c r="DYG755" s="69"/>
      <c r="DYH755" s="107"/>
      <c r="DYI755" s="2"/>
      <c r="DYJ755" s="15"/>
      <c r="DYK755" s="15"/>
      <c r="DYL755" s="80"/>
      <c r="DYM755" s="52"/>
      <c r="DYN755" s="69"/>
      <c r="DYO755" s="69"/>
      <c r="DYP755" s="69"/>
      <c r="DYQ755" s="107"/>
      <c r="DYR755" s="2"/>
      <c r="DYS755" s="15"/>
      <c r="DYT755" s="15"/>
      <c r="DYU755" s="80"/>
      <c r="DYV755" s="52"/>
      <c r="DYW755" s="69"/>
      <c r="DYX755" s="69"/>
      <c r="DYY755" s="69"/>
      <c r="DYZ755" s="107"/>
      <c r="DZA755" s="2"/>
      <c r="DZB755" s="15"/>
      <c r="DZC755" s="15"/>
      <c r="DZD755" s="80"/>
      <c r="DZE755" s="52"/>
      <c r="DZF755" s="69"/>
      <c r="DZG755" s="69"/>
      <c r="DZH755" s="69"/>
      <c r="DZI755" s="107"/>
      <c r="DZJ755" s="2"/>
      <c r="DZK755" s="15"/>
      <c r="DZL755" s="15"/>
      <c r="DZM755" s="80"/>
      <c r="DZN755" s="52"/>
      <c r="DZO755" s="69"/>
      <c r="DZP755" s="69"/>
      <c r="DZQ755" s="69"/>
      <c r="DZR755" s="107"/>
      <c r="DZS755" s="2"/>
      <c r="DZT755" s="15"/>
      <c r="DZU755" s="15"/>
      <c r="DZV755" s="80"/>
      <c r="DZW755" s="52"/>
      <c r="DZX755" s="69"/>
      <c r="DZY755" s="69"/>
      <c r="DZZ755" s="69"/>
      <c r="EAA755" s="107"/>
      <c r="EAB755" s="2"/>
      <c r="EAC755" s="15"/>
      <c r="EAD755" s="15"/>
      <c r="EAE755" s="80"/>
      <c r="EAF755" s="52"/>
      <c r="EAG755" s="69"/>
      <c r="EAH755" s="69"/>
      <c r="EAI755" s="69"/>
      <c r="EAJ755" s="107"/>
      <c r="EAK755" s="2"/>
      <c r="EAL755" s="15"/>
      <c r="EAM755" s="15"/>
      <c r="EAN755" s="80"/>
      <c r="EAO755" s="52"/>
      <c r="EAP755" s="69"/>
      <c r="EAQ755" s="69"/>
      <c r="EAR755" s="69"/>
      <c r="EAS755" s="107"/>
      <c r="EAT755" s="2"/>
      <c r="EAU755" s="15"/>
      <c r="EAV755" s="15"/>
      <c r="EAW755" s="80"/>
      <c r="EAX755" s="52"/>
      <c r="EAY755" s="69"/>
      <c r="EAZ755" s="69"/>
      <c r="EBA755" s="69"/>
      <c r="EBB755" s="107"/>
      <c r="EBC755" s="2"/>
      <c r="EBD755" s="15"/>
      <c r="EBE755" s="15"/>
      <c r="EBF755" s="80"/>
      <c r="EBG755" s="52"/>
      <c r="EBH755" s="69"/>
      <c r="EBI755" s="69"/>
      <c r="EBJ755" s="69"/>
      <c r="EBK755" s="107"/>
      <c r="EBL755" s="2"/>
      <c r="EBM755" s="15"/>
      <c r="EBN755" s="15"/>
      <c r="EBO755" s="80"/>
      <c r="EBP755" s="52"/>
      <c r="EBQ755" s="69"/>
      <c r="EBR755" s="69"/>
      <c r="EBS755" s="69"/>
      <c r="EBT755" s="107"/>
      <c r="EBU755" s="2"/>
      <c r="EBV755" s="15"/>
      <c r="EBW755" s="15"/>
      <c r="EBX755" s="80"/>
      <c r="EBY755" s="52"/>
      <c r="EBZ755" s="69"/>
      <c r="ECA755" s="69"/>
      <c r="ECB755" s="69"/>
      <c r="ECC755" s="107"/>
      <c r="ECD755" s="2"/>
      <c r="ECE755" s="15"/>
      <c r="ECF755" s="15"/>
      <c r="ECG755" s="80"/>
      <c r="ECH755" s="52"/>
      <c r="ECI755" s="69"/>
      <c r="ECJ755" s="69"/>
      <c r="ECK755" s="69"/>
      <c r="ECL755" s="107"/>
      <c r="ECM755" s="2"/>
      <c r="ECN755" s="15"/>
      <c r="ECO755" s="15"/>
      <c r="ECP755" s="80"/>
      <c r="ECQ755" s="52"/>
      <c r="ECR755" s="69"/>
      <c r="ECS755" s="69"/>
      <c r="ECT755" s="69"/>
      <c r="ECU755" s="107"/>
      <c r="ECV755" s="2"/>
      <c r="ECW755" s="15"/>
      <c r="ECX755" s="15"/>
      <c r="ECY755" s="80"/>
      <c r="ECZ755" s="52"/>
      <c r="EDA755" s="69"/>
      <c r="EDB755" s="69"/>
      <c r="EDC755" s="69"/>
      <c r="EDD755" s="107"/>
      <c r="EDE755" s="2"/>
      <c r="EDF755" s="15"/>
      <c r="EDG755" s="15"/>
      <c r="EDH755" s="80"/>
      <c r="EDI755" s="52"/>
      <c r="EDJ755" s="69"/>
      <c r="EDK755" s="69"/>
      <c r="EDL755" s="69"/>
      <c r="EDM755" s="107"/>
      <c r="EDN755" s="2"/>
      <c r="EDO755" s="15"/>
      <c r="EDP755" s="15"/>
      <c r="EDQ755" s="80"/>
      <c r="EDR755" s="52"/>
      <c r="EDS755" s="69"/>
      <c r="EDT755" s="69"/>
      <c r="EDU755" s="69"/>
      <c r="EDV755" s="107"/>
      <c r="EDW755" s="2"/>
      <c r="EDX755" s="15"/>
      <c r="EDY755" s="15"/>
      <c r="EDZ755" s="80"/>
      <c r="EEA755" s="52"/>
      <c r="EEB755" s="69"/>
      <c r="EEC755" s="69"/>
      <c r="EED755" s="69"/>
      <c r="EEE755" s="107"/>
      <c r="EEF755" s="2"/>
      <c r="EEG755" s="15"/>
      <c r="EEH755" s="15"/>
      <c r="EEI755" s="80"/>
      <c r="EEJ755" s="52"/>
      <c r="EEK755" s="69"/>
      <c r="EEL755" s="69"/>
      <c r="EEM755" s="69"/>
      <c r="EEN755" s="107"/>
      <c r="EEO755" s="2"/>
      <c r="EEP755" s="15"/>
      <c r="EEQ755" s="15"/>
      <c r="EER755" s="80"/>
      <c r="EES755" s="52"/>
      <c r="EET755" s="69"/>
      <c r="EEU755" s="69"/>
      <c r="EEV755" s="69"/>
      <c r="EEW755" s="107"/>
      <c r="EEX755" s="2"/>
      <c r="EEY755" s="15"/>
      <c r="EEZ755" s="15"/>
      <c r="EFA755" s="80"/>
      <c r="EFB755" s="52"/>
      <c r="EFC755" s="69"/>
      <c r="EFD755" s="69"/>
      <c r="EFE755" s="69"/>
      <c r="EFF755" s="107"/>
      <c r="EFG755" s="2"/>
      <c r="EFH755" s="15"/>
      <c r="EFI755" s="15"/>
      <c r="EFJ755" s="80"/>
      <c r="EFK755" s="52"/>
      <c r="EFL755" s="69"/>
      <c r="EFM755" s="69"/>
      <c r="EFN755" s="69"/>
      <c r="EFO755" s="107"/>
      <c r="EFP755" s="2"/>
      <c r="EFQ755" s="15"/>
      <c r="EFR755" s="15"/>
      <c r="EFS755" s="80"/>
      <c r="EFT755" s="52"/>
      <c r="EFU755" s="69"/>
      <c r="EFV755" s="69"/>
      <c r="EFW755" s="69"/>
      <c r="EFX755" s="107"/>
      <c r="EFY755" s="2"/>
      <c r="EFZ755" s="15"/>
      <c r="EGA755" s="15"/>
      <c r="EGB755" s="80"/>
      <c r="EGC755" s="52"/>
      <c r="EGD755" s="69"/>
      <c r="EGE755" s="69"/>
      <c r="EGF755" s="69"/>
      <c r="EGG755" s="107"/>
      <c r="EGH755" s="2"/>
      <c r="EGI755" s="15"/>
      <c r="EGJ755" s="15"/>
      <c r="EGK755" s="80"/>
      <c r="EGL755" s="52"/>
      <c r="EGM755" s="69"/>
      <c r="EGN755" s="69"/>
      <c r="EGO755" s="69"/>
      <c r="EGP755" s="107"/>
      <c r="EGQ755" s="2"/>
      <c r="EGR755" s="15"/>
      <c r="EGS755" s="15"/>
      <c r="EGT755" s="80"/>
      <c r="EGU755" s="52"/>
      <c r="EGV755" s="69"/>
      <c r="EGW755" s="69"/>
      <c r="EGX755" s="69"/>
      <c r="EGY755" s="107"/>
      <c r="EGZ755" s="2"/>
      <c r="EHA755" s="15"/>
      <c r="EHB755" s="15"/>
      <c r="EHC755" s="80"/>
      <c r="EHD755" s="52"/>
      <c r="EHE755" s="69"/>
      <c r="EHF755" s="69"/>
      <c r="EHG755" s="69"/>
      <c r="EHH755" s="107"/>
      <c r="EHI755" s="2"/>
      <c r="EHJ755" s="15"/>
      <c r="EHK755" s="15"/>
      <c r="EHL755" s="80"/>
      <c r="EHM755" s="52"/>
      <c r="EHN755" s="69"/>
      <c r="EHO755" s="69"/>
      <c r="EHP755" s="69"/>
      <c r="EHQ755" s="107"/>
      <c r="EHR755" s="2"/>
      <c r="EHS755" s="15"/>
      <c r="EHT755" s="15"/>
      <c r="EHU755" s="80"/>
      <c r="EHV755" s="52"/>
      <c r="EHW755" s="69"/>
      <c r="EHX755" s="69"/>
      <c r="EHY755" s="69"/>
      <c r="EHZ755" s="107"/>
      <c r="EIA755" s="2"/>
      <c r="EIB755" s="15"/>
      <c r="EIC755" s="15"/>
      <c r="EID755" s="80"/>
      <c r="EIE755" s="52"/>
      <c r="EIF755" s="69"/>
      <c r="EIG755" s="69"/>
      <c r="EIH755" s="69"/>
      <c r="EII755" s="107"/>
      <c r="EIJ755" s="2"/>
      <c r="EIK755" s="15"/>
      <c r="EIL755" s="15"/>
      <c r="EIM755" s="80"/>
      <c r="EIN755" s="52"/>
      <c r="EIO755" s="69"/>
      <c r="EIP755" s="69"/>
      <c r="EIQ755" s="69"/>
      <c r="EIR755" s="107"/>
      <c r="EIS755" s="2"/>
      <c r="EIT755" s="15"/>
      <c r="EIU755" s="15"/>
      <c r="EIV755" s="80"/>
      <c r="EIW755" s="52"/>
      <c r="EIX755" s="69"/>
      <c r="EIY755" s="69"/>
      <c r="EIZ755" s="69"/>
      <c r="EJA755" s="107"/>
      <c r="EJB755" s="2"/>
      <c r="EJC755" s="15"/>
      <c r="EJD755" s="15"/>
      <c r="EJE755" s="80"/>
      <c r="EJF755" s="52"/>
      <c r="EJG755" s="69"/>
      <c r="EJH755" s="69"/>
      <c r="EJI755" s="69"/>
      <c r="EJJ755" s="107"/>
      <c r="EJK755" s="2"/>
      <c r="EJL755" s="15"/>
      <c r="EJM755" s="15"/>
      <c r="EJN755" s="80"/>
      <c r="EJO755" s="52"/>
      <c r="EJP755" s="69"/>
      <c r="EJQ755" s="69"/>
      <c r="EJR755" s="69"/>
      <c r="EJS755" s="107"/>
      <c r="EJT755" s="2"/>
      <c r="EJU755" s="15"/>
      <c r="EJV755" s="15"/>
      <c r="EJW755" s="80"/>
      <c r="EJX755" s="52"/>
      <c r="EJY755" s="69"/>
      <c r="EJZ755" s="69"/>
      <c r="EKA755" s="69"/>
      <c r="EKB755" s="107"/>
      <c r="EKC755" s="2"/>
      <c r="EKD755" s="15"/>
      <c r="EKE755" s="15"/>
      <c r="EKF755" s="80"/>
      <c r="EKG755" s="52"/>
      <c r="EKH755" s="69"/>
      <c r="EKI755" s="69"/>
      <c r="EKJ755" s="69"/>
      <c r="EKK755" s="107"/>
      <c r="EKL755" s="2"/>
      <c r="EKM755" s="15"/>
      <c r="EKN755" s="15"/>
      <c r="EKO755" s="80"/>
      <c r="EKP755" s="52"/>
      <c r="EKQ755" s="69"/>
      <c r="EKR755" s="69"/>
      <c r="EKS755" s="69"/>
      <c r="EKT755" s="107"/>
      <c r="EKU755" s="2"/>
      <c r="EKV755" s="15"/>
      <c r="EKW755" s="15"/>
      <c r="EKX755" s="80"/>
      <c r="EKY755" s="52"/>
      <c r="EKZ755" s="69"/>
      <c r="ELA755" s="69"/>
      <c r="ELB755" s="69"/>
      <c r="ELC755" s="107"/>
      <c r="ELD755" s="2"/>
      <c r="ELE755" s="15"/>
      <c r="ELF755" s="15"/>
      <c r="ELG755" s="80"/>
      <c r="ELH755" s="52"/>
      <c r="ELI755" s="69"/>
      <c r="ELJ755" s="69"/>
      <c r="ELK755" s="69"/>
      <c r="ELL755" s="107"/>
      <c r="ELM755" s="2"/>
      <c r="ELN755" s="15"/>
      <c r="ELO755" s="15"/>
      <c r="ELP755" s="80"/>
      <c r="ELQ755" s="52"/>
      <c r="ELR755" s="69"/>
      <c r="ELS755" s="69"/>
      <c r="ELT755" s="69"/>
      <c r="ELU755" s="107"/>
      <c r="ELV755" s="2"/>
      <c r="ELW755" s="15"/>
      <c r="ELX755" s="15"/>
      <c r="ELY755" s="80"/>
      <c r="ELZ755" s="52"/>
      <c r="EMA755" s="69"/>
      <c r="EMB755" s="69"/>
      <c r="EMC755" s="69"/>
      <c r="EMD755" s="107"/>
      <c r="EME755" s="2"/>
      <c r="EMF755" s="15"/>
      <c r="EMG755" s="15"/>
      <c r="EMH755" s="80"/>
      <c r="EMI755" s="52"/>
      <c r="EMJ755" s="69"/>
      <c r="EMK755" s="69"/>
      <c r="EML755" s="69"/>
      <c r="EMM755" s="107"/>
      <c r="EMN755" s="2"/>
      <c r="EMO755" s="15"/>
      <c r="EMP755" s="15"/>
      <c r="EMQ755" s="80"/>
      <c r="EMR755" s="52"/>
      <c r="EMS755" s="69"/>
      <c r="EMT755" s="69"/>
      <c r="EMU755" s="69"/>
      <c r="EMV755" s="107"/>
      <c r="EMW755" s="2"/>
      <c r="EMX755" s="15"/>
      <c r="EMY755" s="15"/>
      <c r="EMZ755" s="80"/>
      <c r="ENA755" s="52"/>
      <c r="ENB755" s="69"/>
      <c r="ENC755" s="69"/>
      <c r="END755" s="69"/>
      <c r="ENE755" s="107"/>
      <c r="ENF755" s="2"/>
      <c r="ENG755" s="15"/>
      <c r="ENH755" s="15"/>
      <c r="ENI755" s="80"/>
      <c r="ENJ755" s="52"/>
      <c r="ENK755" s="69"/>
      <c r="ENL755" s="69"/>
      <c r="ENM755" s="69"/>
      <c r="ENN755" s="107"/>
      <c r="ENO755" s="2"/>
      <c r="ENP755" s="15"/>
      <c r="ENQ755" s="15"/>
      <c r="ENR755" s="80"/>
      <c r="ENS755" s="52"/>
      <c r="ENT755" s="69"/>
      <c r="ENU755" s="69"/>
      <c r="ENV755" s="69"/>
      <c r="ENW755" s="107"/>
      <c r="ENX755" s="2"/>
      <c r="ENY755" s="15"/>
      <c r="ENZ755" s="15"/>
      <c r="EOA755" s="80"/>
      <c r="EOB755" s="52"/>
      <c r="EOC755" s="69"/>
      <c r="EOD755" s="69"/>
      <c r="EOE755" s="69"/>
      <c r="EOF755" s="107"/>
      <c r="EOG755" s="2"/>
      <c r="EOH755" s="15"/>
      <c r="EOI755" s="15"/>
      <c r="EOJ755" s="80"/>
      <c r="EOK755" s="52"/>
      <c r="EOL755" s="69"/>
      <c r="EOM755" s="69"/>
      <c r="EON755" s="69"/>
      <c r="EOO755" s="107"/>
      <c r="EOP755" s="2"/>
      <c r="EOQ755" s="15"/>
      <c r="EOR755" s="15"/>
      <c r="EOS755" s="80"/>
      <c r="EOT755" s="52"/>
      <c r="EOU755" s="69"/>
      <c r="EOV755" s="69"/>
      <c r="EOW755" s="69"/>
      <c r="EOX755" s="107"/>
      <c r="EOY755" s="2"/>
      <c r="EOZ755" s="15"/>
      <c r="EPA755" s="15"/>
      <c r="EPB755" s="80"/>
      <c r="EPC755" s="52"/>
      <c r="EPD755" s="69"/>
      <c r="EPE755" s="69"/>
      <c r="EPF755" s="69"/>
      <c r="EPG755" s="107"/>
      <c r="EPH755" s="2"/>
      <c r="EPI755" s="15"/>
      <c r="EPJ755" s="15"/>
      <c r="EPK755" s="80"/>
      <c r="EPL755" s="52"/>
      <c r="EPM755" s="69"/>
      <c r="EPN755" s="69"/>
      <c r="EPO755" s="69"/>
      <c r="EPP755" s="107"/>
      <c r="EPQ755" s="2"/>
      <c r="EPR755" s="15"/>
      <c r="EPS755" s="15"/>
      <c r="EPT755" s="80"/>
      <c r="EPU755" s="52"/>
      <c r="EPV755" s="69"/>
      <c r="EPW755" s="69"/>
      <c r="EPX755" s="69"/>
      <c r="EPY755" s="107"/>
      <c r="EPZ755" s="2"/>
      <c r="EQA755" s="15"/>
      <c r="EQB755" s="15"/>
      <c r="EQC755" s="80"/>
      <c r="EQD755" s="52"/>
      <c r="EQE755" s="69"/>
      <c r="EQF755" s="69"/>
      <c r="EQG755" s="69"/>
      <c r="EQH755" s="107"/>
      <c r="EQI755" s="2"/>
      <c r="EQJ755" s="15"/>
      <c r="EQK755" s="15"/>
      <c r="EQL755" s="80"/>
      <c r="EQM755" s="52"/>
      <c r="EQN755" s="69"/>
      <c r="EQO755" s="69"/>
      <c r="EQP755" s="69"/>
      <c r="EQQ755" s="107"/>
      <c r="EQR755" s="2"/>
      <c r="EQS755" s="15"/>
      <c r="EQT755" s="15"/>
      <c r="EQU755" s="80"/>
      <c r="EQV755" s="52"/>
      <c r="EQW755" s="69"/>
      <c r="EQX755" s="69"/>
      <c r="EQY755" s="69"/>
      <c r="EQZ755" s="107"/>
      <c r="ERA755" s="2"/>
      <c r="ERB755" s="15"/>
      <c r="ERC755" s="15"/>
      <c r="ERD755" s="80"/>
      <c r="ERE755" s="52"/>
      <c r="ERF755" s="69"/>
      <c r="ERG755" s="69"/>
      <c r="ERH755" s="69"/>
      <c r="ERI755" s="107"/>
      <c r="ERJ755" s="2"/>
      <c r="ERK755" s="15"/>
      <c r="ERL755" s="15"/>
      <c r="ERM755" s="80"/>
      <c r="ERN755" s="52"/>
      <c r="ERO755" s="69"/>
      <c r="ERP755" s="69"/>
      <c r="ERQ755" s="69"/>
      <c r="ERR755" s="107"/>
      <c r="ERS755" s="2"/>
      <c r="ERT755" s="15"/>
      <c r="ERU755" s="15"/>
      <c r="ERV755" s="80"/>
      <c r="ERW755" s="52"/>
      <c r="ERX755" s="69"/>
      <c r="ERY755" s="69"/>
      <c r="ERZ755" s="69"/>
      <c r="ESA755" s="107"/>
      <c r="ESB755" s="2"/>
      <c r="ESC755" s="15"/>
      <c r="ESD755" s="15"/>
      <c r="ESE755" s="80"/>
      <c r="ESF755" s="52"/>
      <c r="ESG755" s="69"/>
      <c r="ESH755" s="69"/>
      <c r="ESI755" s="69"/>
      <c r="ESJ755" s="107"/>
      <c r="ESK755" s="2"/>
      <c r="ESL755" s="15"/>
      <c r="ESM755" s="15"/>
      <c r="ESN755" s="80"/>
      <c r="ESO755" s="52"/>
      <c r="ESP755" s="69"/>
      <c r="ESQ755" s="69"/>
      <c r="ESR755" s="69"/>
      <c r="ESS755" s="107"/>
      <c r="EST755" s="2"/>
      <c r="ESU755" s="15"/>
      <c r="ESV755" s="15"/>
      <c r="ESW755" s="80"/>
      <c r="ESX755" s="52"/>
      <c r="ESY755" s="69"/>
      <c r="ESZ755" s="69"/>
      <c r="ETA755" s="69"/>
      <c r="ETB755" s="107"/>
      <c r="ETC755" s="2"/>
      <c r="ETD755" s="15"/>
      <c r="ETE755" s="15"/>
      <c r="ETF755" s="80"/>
      <c r="ETG755" s="52"/>
      <c r="ETH755" s="69"/>
      <c r="ETI755" s="69"/>
      <c r="ETJ755" s="69"/>
      <c r="ETK755" s="107"/>
      <c r="ETL755" s="2"/>
      <c r="ETM755" s="15"/>
      <c r="ETN755" s="15"/>
      <c r="ETO755" s="80"/>
      <c r="ETP755" s="52"/>
      <c r="ETQ755" s="69"/>
      <c r="ETR755" s="69"/>
      <c r="ETS755" s="69"/>
      <c r="ETT755" s="107"/>
      <c r="ETU755" s="2"/>
      <c r="ETV755" s="15"/>
      <c r="ETW755" s="15"/>
      <c r="ETX755" s="80"/>
      <c r="ETY755" s="52"/>
      <c r="ETZ755" s="69"/>
      <c r="EUA755" s="69"/>
      <c r="EUB755" s="69"/>
      <c r="EUC755" s="107"/>
      <c r="EUD755" s="2"/>
      <c r="EUE755" s="15"/>
      <c r="EUF755" s="15"/>
      <c r="EUG755" s="80"/>
      <c r="EUH755" s="52"/>
      <c r="EUI755" s="69"/>
      <c r="EUJ755" s="69"/>
      <c r="EUK755" s="69"/>
      <c r="EUL755" s="107"/>
      <c r="EUM755" s="2"/>
      <c r="EUN755" s="15"/>
      <c r="EUO755" s="15"/>
      <c r="EUP755" s="80"/>
      <c r="EUQ755" s="52"/>
      <c r="EUR755" s="69"/>
      <c r="EUS755" s="69"/>
      <c r="EUT755" s="69"/>
      <c r="EUU755" s="107"/>
      <c r="EUV755" s="2"/>
      <c r="EUW755" s="15"/>
      <c r="EUX755" s="15"/>
      <c r="EUY755" s="80"/>
      <c r="EUZ755" s="52"/>
      <c r="EVA755" s="69"/>
      <c r="EVB755" s="69"/>
      <c r="EVC755" s="69"/>
      <c r="EVD755" s="107"/>
      <c r="EVE755" s="2"/>
      <c r="EVF755" s="15"/>
      <c r="EVG755" s="15"/>
      <c r="EVH755" s="80"/>
      <c r="EVI755" s="52"/>
      <c r="EVJ755" s="69"/>
      <c r="EVK755" s="69"/>
      <c r="EVL755" s="69"/>
      <c r="EVM755" s="107"/>
      <c r="EVN755" s="2"/>
      <c r="EVO755" s="15"/>
      <c r="EVP755" s="15"/>
      <c r="EVQ755" s="80"/>
      <c r="EVR755" s="52"/>
      <c r="EVS755" s="69"/>
      <c r="EVT755" s="69"/>
      <c r="EVU755" s="69"/>
      <c r="EVV755" s="107"/>
      <c r="EVW755" s="2"/>
      <c r="EVX755" s="15"/>
      <c r="EVY755" s="15"/>
      <c r="EVZ755" s="80"/>
      <c r="EWA755" s="52"/>
      <c r="EWB755" s="69"/>
      <c r="EWC755" s="69"/>
      <c r="EWD755" s="69"/>
      <c r="EWE755" s="107"/>
      <c r="EWF755" s="2"/>
      <c r="EWG755" s="15"/>
      <c r="EWH755" s="15"/>
      <c r="EWI755" s="80"/>
      <c r="EWJ755" s="52"/>
      <c r="EWK755" s="69"/>
      <c r="EWL755" s="69"/>
      <c r="EWM755" s="69"/>
      <c r="EWN755" s="107"/>
      <c r="EWO755" s="2"/>
      <c r="EWP755" s="15"/>
      <c r="EWQ755" s="15"/>
      <c r="EWR755" s="80"/>
      <c r="EWS755" s="52"/>
      <c r="EWT755" s="69"/>
      <c r="EWU755" s="69"/>
      <c r="EWV755" s="69"/>
      <c r="EWW755" s="107"/>
      <c r="EWX755" s="2"/>
      <c r="EWY755" s="15"/>
      <c r="EWZ755" s="15"/>
      <c r="EXA755" s="80"/>
      <c r="EXB755" s="52"/>
      <c r="EXC755" s="69"/>
      <c r="EXD755" s="69"/>
      <c r="EXE755" s="69"/>
      <c r="EXF755" s="107"/>
      <c r="EXG755" s="2"/>
      <c r="EXH755" s="15"/>
      <c r="EXI755" s="15"/>
      <c r="EXJ755" s="80"/>
      <c r="EXK755" s="52"/>
      <c r="EXL755" s="69"/>
      <c r="EXM755" s="69"/>
      <c r="EXN755" s="69"/>
      <c r="EXO755" s="107"/>
      <c r="EXP755" s="2"/>
      <c r="EXQ755" s="15"/>
      <c r="EXR755" s="15"/>
      <c r="EXS755" s="80"/>
      <c r="EXT755" s="52"/>
      <c r="EXU755" s="69"/>
      <c r="EXV755" s="69"/>
      <c r="EXW755" s="69"/>
      <c r="EXX755" s="107"/>
      <c r="EXY755" s="2"/>
      <c r="EXZ755" s="15"/>
      <c r="EYA755" s="15"/>
      <c r="EYB755" s="80"/>
      <c r="EYC755" s="52"/>
      <c r="EYD755" s="69"/>
      <c r="EYE755" s="69"/>
      <c r="EYF755" s="69"/>
      <c r="EYG755" s="107"/>
      <c r="EYH755" s="2"/>
      <c r="EYI755" s="15"/>
      <c r="EYJ755" s="15"/>
      <c r="EYK755" s="80"/>
      <c r="EYL755" s="52"/>
      <c r="EYM755" s="69"/>
      <c r="EYN755" s="69"/>
      <c r="EYO755" s="69"/>
      <c r="EYP755" s="107"/>
      <c r="EYQ755" s="2"/>
      <c r="EYR755" s="15"/>
      <c r="EYS755" s="15"/>
      <c r="EYT755" s="80"/>
      <c r="EYU755" s="52"/>
      <c r="EYV755" s="69"/>
      <c r="EYW755" s="69"/>
      <c r="EYX755" s="69"/>
      <c r="EYY755" s="107"/>
      <c r="EYZ755" s="2"/>
      <c r="EZA755" s="15"/>
      <c r="EZB755" s="15"/>
      <c r="EZC755" s="80"/>
      <c r="EZD755" s="52"/>
      <c r="EZE755" s="69"/>
      <c r="EZF755" s="69"/>
      <c r="EZG755" s="69"/>
      <c r="EZH755" s="107"/>
      <c r="EZI755" s="2"/>
      <c r="EZJ755" s="15"/>
      <c r="EZK755" s="15"/>
      <c r="EZL755" s="80"/>
      <c r="EZM755" s="52"/>
      <c r="EZN755" s="69"/>
      <c r="EZO755" s="69"/>
      <c r="EZP755" s="69"/>
      <c r="EZQ755" s="107"/>
      <c r="EZR755" s="2"/>
      <c r="EZS755" s="15"/>
      <c r="EZT755" s="15"/>
      <c r="EZU755" s="80"/>
      <c r="EZV755" s="52"/>
      <c r="EZW755" s="69"/>
      <c r="EZX755" s="69"/>
      <c r="EZY755" s="69"/>
      <c r="EZZ755" s="107"/>
      <c r="FAA755" s="2"/>
      <c r="FAB755" s="15"/>
      <c r="FAC755" s="15"/>
      <c r="FAD755" s="80"/>
      <c r="FAE755" s="52"/>
      <c r="FAF755" s="69"/>
      <c r="FAG755" s="69"/>
      <c r="FAH755" s="69"/>
      <c r="FAI755" s="107"/>
      <c r="FAJ755" s="2"/>
      <c r="FAK755" s="15"/>
      <c r="FAL755" s="15"/>
      <c r="FAM755" s="80"/>
      <c r="FAN755" s="52"/>
      <c r="FAO755" s="69"/>
      <c r="FAP755" s="69"/>
      <c r="FAQ755" s="69"/>
      <c r="FAR755" s="107"/>
      <c r="FAS755" s="2"/>
      <c r="FAT755" s="15"/>
      <c r="FAU755" s="15"/>
      <c r="FAV755" s="80"/>
      <c r="FAW755" s="52"/>
      <c r="FAX755" s="69"/>
      <c r="FAY755" s="69"/>
      <c r="FAZ755" s="69"/>
      <c r="FBA755" s="107"/>
      <c r="FBB755" s="2"/>
      <c r="FBC755" s="15"/>
      <c r="FBD755" s="15"/>
      <c r="FBE755" s="80"/>
      <c r="FBF755" s="52"/>
      <c r="FBG755" s="69"/>
      <c r="FBH755" s="69"/>
      <c r="FBI755" s="69"/>
      <c r="FBJ755" s="107"/>
      <c r="FBK755" s="2"/>
      <c r="FBL755" s="15"/>
      <c r="FBM755" s="15"/>
      <c r="FBN755" s="80"/>
      <c r="FBO755" s="52"/>
      <c r="FBP755" s="69"/>
      <c r="FBQ755" s="69"/>
      <c r="FBR755" s="69"/>
      <c r="FBS755" s="107"/>
      <c r="FBT755" s="2"/>
      <c r="FBU755" s="15"/>
      <c r="FBV755" s="15"/>
      <c r="FBW755" s="80"/>
      <c r="FBX755" s="52"/>
      <c r="FBY755" s="69"/>
      <c r="FBZ755" s="69"/>
      <c r="FCA755" s="69"/>
      <c r="FCB755" s="107"/>
      <c r="FCC755" s="2"/>
      <c r="FCD755" s="15"/>
      <c r="FCE755" s="15"/>
      <c r="FCF755" s="80"/>
      <c r="FCG755" s="52"/>
      <c r="FCH755" s="69"/>
      <c r="FCI755" s="69"/>
      <c r="FCJ755" s="69"/>
      <c r="FCK755" s="107"/>
      <c r="FCL755" s="2"/>
      <c r="FCM755" s="15"/>
      <c r="FCN755" s="15"/>
      <c r="FCO755" s="80"/>
      <c r="FCP755" s="52"/>
      <c r="FCQ755" s="69"/>
      <c r="FCR755" s="69"/>
      <c r="FCS755" s="69"/>
      <c r="FCT755" s="107"/>
      <c r="FCU755" s="2"/>
      <c r="FCV755" s="15"/>
      <c r="FCW755" s="15"/>
      <c r="FCX755" s="80"/>
      <c r="FCY755" s="52"/>
      <c r="FCZ755" s="69"/>
      <c r="FDA755" s="69"/>
      <c r="FDB755" s="69"/>
      <c r="FDC755" s="107"/>
      <c r="FDD755" s="2"/>
      <c r="FDE755" s="15"/>
      <c r="FDF755" s="15"/>
      <c r="FDG755" s="80"/>
      <c r="FDH755" s="52"/>
      <c r="FDI755" s="69"/>
      <c r="FDJ755" s="69"/>
      <c r="FDK755" s="69"/>
      <c r="FDL755" s="107"/>
      <c r="FDM755" s="2"/>
      <c r="FDN755" s="15"/>
      <c r="FDO755" s="15"/>
      <c r="FDP755" s="80"/>
      <c r="FDQ755" s="52"/>
      <c r="FDR755" s="69"/>
      <c r="FDS755" s="69"/>
      <c r="FDT755" s="69"/>
      <c r="FDU755" s="107"/>
      <c r="FDV755" s="2"/>
      <c r="FDW755" s="15"/>
      <c r="FDX755" s="15"/>
      <c r="FDY755" s="80"/>
      <c r="FDZ755" s="52"/>
      <c r="FEA755" s="69"/>
      <c r="FEB755" s="69"/>
      <c r="FEC755" s="69"/>
      <c r="FED755" s="107"/>
      <c r="FEE755" s="2"/>
      <c r="FEF755" s="15"/>
      <c r="FEG755" s="15"/>
      <c r="FEH755" s="80"/>
      <c r="FEI755" s="52"/>
      <c r="FEJ755" s="69"/>
      <c r="FEK755" s="69"/>
      <c r="FEL755" s="69"/>
      <c r="FEM755" s="107"/>
      <c r="FEN755" s="2"/>
      <c r="FEO755" s="15"/>
      <c r="FEP755" s="15"/>
      <c r="FEQ755" s="80"/>
      <c r="FER755" s="52"/>
      <c r="FES755" s="69"/>
      <c r="FET755" s="69"/>
      <c r="FEU755" s="69"/>
      <c r="FEV755" s="107"/>
      <c r="FEW755" s="2"/>
      <c r="FEX755" s="15"/>
      <c r="FEY755" s="15"/>
      <c r="FEZ755" s="80"/>
      <c r="FFA755" s="52"/>
      <c r="FFB755" s="69"/>
      <c r="FFC755" s="69"/>
      <c r="FFD755" s="69"/>
      <c r="FFE755" s="107"/>
      <c r="FFF755" s="2"/>
      <c r="FFG755" s="15"/>
      <c r="FFH755" s="15"/>
      <c r="FFI755" s="80"/>
      <c r="FFJ755" s="52"/>
      <c r="FFK755" s="69"/>
      <c r="FFL755" s="69"/>
      <c r="FFM755" s="69"/>
      <c r="FFN755" s="107"/>
      <c r="FFO755" s="2"/>
      <c r="FFP755" s="15"/>
      <c r="FFQ755" s="15"/>
      <c r="FFR755" s="80"/>
      <c r="FFS755" s="52"/>
      <c r="FFT755" s="69"/>
      <c r="FFU755" s="69"/>
      <c r="FFV755" s="69"/>
      <c r="FFW755" s="107"/>
      <c r="FFX755" s="2"/>
      <c r="FFY755" s="15"/>
      <c r="FFZ755" s="15"/>
      <c r="FGA755" s="80"/>
      <c r="FGB755" s="52"/>
      <c r="FGC755" s="69"/>
      <c r="FGD755" s="69"/>
      <c r="FGE755" s="69"/>
      <c r="FGF755" s="107"/>
      <c r="FGG755" s="2"/>
      <c r="FGH755" s="15"/>
      <c r="FGI755" s="15"/>
      <c r="FGJ755" s="80"/>
      <c r="FGK755" s="52"/>
      <c r="FGL755" s="69"/>
      <c r="FGM755" s="69"/>
      <c r="FGN755" s="69"/>
      <c r="FGO755" s="107"/>
      <c r="FGP755" s="2"/>
      <c r="FGQ755" s="15"/>
      <c r="FGR755" s="15"/>
      <c r="FGS755" s="80"/>
      <c r="FGT755" s="52"/>
      <c r="FGU755" s="69"/>
      <c r="FGV755" s="69"/>
      <c r="FGW755" s="69"/>
      <c r="FGX755" s="107"/>
      <c r="FGY755" s="2"/>
      <c r="FGZ755" s="15"/>
      <c r="FHA755" s="15"/>
      <c r="FHB755" s="80"/>
      <c r="FHC755" s="52"/>
      <c r="FHD755" s="69"/>
      <c r="FHE755" s="69"/>
      <c r="FHF755" s="69"/>
      <c r="FHG755" s="107"/>
      <c r="FHH755" s="2"/>
      <c r="FHI755" s="15"/>
      <c r="FHJ755" s="15"/>
      <c r="FHK755" s="80"/>
      <c r="FHL755" s="52"/>
      <c r="FHM755" s="69"/>
      <c r="FHN755" s="69"/>
      <c r="FHO755" s="69"/>
      <c r="FHP755" s="107"/>
      <c r="FHQ755" s="2"/>
      <c r="FHR755" s="15"/>
      <c r="FHS755" s="15"/>
      <c r="FHT755" s="80"/>
      <c r="FHU755" s="52"/>
      <c r="FHV755" s="69"/>
      <c r="FHW755" s="69"/>
      <c r="FHX755" s="69"/>
      <c r="FHY755" s="107"/>
      <c r="FHZ755" s="2"/>
      <c r="FIA755" s="15"/>
      <c r="FIB755" s="15"/>
      <c r="FIC755" s="80"/>
      <c r="FID755" s="52"/>
      <c r="FIE755" s="69"/>
      <c r="FIF755" s="69"/>
      <c r="FIG755" s="69"/>
      <c r="FIH755" s="107"/>
      <c r="FII755" s="2"/>
      <c r="FIJ755" s="15"/>
      <c r="FIK755" s="15"/>
      <c r="FIL755" s="80"/>
      <c r="FIM755" s="52"/>
      <c r="FIN755" s="69"/>
      <c r="FIO755" s="69"/>
      <c r="FIP755" s="69"/>
      <c r="FIQ755" s="107"/>
      <c r="FIR755" s="2"/>
      <c r="FIS755" s="15"/>
      <c r="FIT755" s="15"/>
      <c r="FIU755" s="80"/>
      <c r="FIV755" s="52"/>
      <c r="FIW755" s="69"/>
      <c r="FIX755" s="69"/>
      <c r="FIY755" s="69"/>
      <c r="FIZ755" s="107"/>
      <c r="FJA755" s="2"/>
      <c r="FJB755" s="15"/>
      <c r="FJC755" s="15"/>
      <c r="FJD755" s="80"/>
      <c r="FJE755" s="52"/>
      <c r="FJF755" s="69"/>
      <c r="FJG755" s="69"/>
      <c r="FJH755" s="69"/>
      <c r="FJI755" s="107"/>
      <c r="FJJ755" s="2"/>
      <c r="FJK755" s="15"/>
      <c r="FJL755" s="15"/>
      <c r="FJM755" s="80"/>
      <c r="FJN755" s="52"/>
      <c r="FJO755" s="69"/>
      <c r="FJP755" s="69"/>
      <c r="FJQ755" s="69"/>
      <c r="FJR755" s="107"/>
      <c r="FJS755" s="2"/>
      <c r="FJT755" s="15"/>
      <c r="FJU755" s="15"/>
      <c r="FJV755" s="80"/>
      <c r="FJW755" s="52"/>
      <c r="FJX755" s="69"/>
      <c r="FJY755" s="69"/>
      <c r="FJZ755" s="69"/>
      <c r="FKA755" s="107"/>
      <c r="FKB755" s="2"/>
      <c r="FKC755" s="15"/>
      <c r="FKD755" s="15"/>
      <c r="FKE755" s="80"/>
      <c r="FKF755" s="52"/>
      <c r="FKG755" s="69"/>
      <c r="FKH755" s="69"/>
      <c r="FKI755" s="69"/>
      <c r="FKJ755" s="107"/>
      <c r="FKK755" s="2"/>
      <c r="FKL755" s="15"/>
      <c r="FKM755" s="15"/>
      <c r="FKN755" s="80"/>
      <c r="FKO755" s="52"/>
      <c r="FKP755" s="69"/>
      <c r="FKQ755" s="69"/>
      <c r="FKR755" s="69"/>
      <c r="FKS755" s="107"/>
      <c r="FKT755" s="2"/>
      <c r="FKU755" s="15"/>
      <c r="FKV755" s="15"/>
      <c r="FKW755" s="80"/>
      <c r="FKX755" s="52"/>
      <c r="FKY755" s="69"/>
      <c r="FKZ755" s="69"/>
      <c r="FLA755" s="69"/>
      <c r="FLB755" s="107"/>
      <c r="FLC755" s="2"/>
      <c r="FLD755" s="15"/>
      <c r="FLE755" s="15"/>
      <c r="FLF755" s="80"/>
      <c r="FLG755" s="52"/>
      <c r="FLH755" s="69"/>
      <c r="FLI755" s="69"/>
      <c r="FLJ755" s="69"/>
      <c r="FLK755" s="107"/>
      <c r="FLL755" s="2"/>
      <c r="FLM755" s="15"/>
      <c r="FLN755" s="15"/>
      <c r="FLO755" s="80"/>
      <c r="FLP755" s="52"/>
      <c r="FLQ755" s="69"/>
      <c r="FLR755" s="69"/>
      <c r="FLS755" s="69"/>
      <c r="FLT755" s="107"/>
      <c r="FLU755" s="2"/>
      <c r="FLV755" s="15"/>
      <c r="FLW755" s="15"/>
      <c r="FLX755" s="80"/>
      <c r="FLY755" s="52"/>
      <c r="FLZ755" s="69"/>
      <c r="FMA755" s="69"/>
      <c r="FMB755" s="69"/>
      <c r="FMC755" s="107"/>
      <c r="FMD755" s="2"/>
      <c r="FME755" s="15"/>
      <c r="FMF755" s="15"/>
      <c r="FMG755" s="80"/>
      <c r="FMH755" s="52"/>
      <c r="FMI755" s="69"/>
      <c r="FMJ755" s="69"/>
      <c r="FMK755" s="69"/>
      <c r="FML755" s="107"/>
      <c r="FMM755" s="2"/>
      <c r="FMN755" s="15"/>
      <c r="FMO755" s="15"/>
      <c r="FMP755" s="80"/>
      <c r="FMQ755" s="52"/>
      <c r="FMR755" s="69"/>
      <c r="FMS755" s="69"/>
      <c r="FMT755" s="69"/>
      <c r="FMU755" s="107"/>
      <c r="FMV755" s="2"/>
      <c r="FMW755" s="15"/>
      <c r="FMX755" s="15"/>
      <c r="FMY755" s="80"/>
      <c r="FMZ755" s="52"/>
      <c r="FNA755" s="69"/>
      <c r="FNB755" s="69"/>
      <c r="FNC755" s="69"/>
      <c r="FND755" s="107"/>
      <c r="FNE755" s="2"/>
      <c r="FNF755" s="15"/>
      <c r="FNG755" s="15"/>
      <c r="FNH755" s="80"/>
      <c r="FNI755" s="52"/>
      <c r="FNJ755" s="69"/>
      <c r="FNK755" s="69"/>
      <c r="FNL755" s="69"/>
      <c r="FNM755" s="107"/>
      <c r="FNN755" s="2"/>
      <c r="FNO755" s="15"/>
      <c r="FNP755" s="15"/>
      <c r="FNQ755" s="80"/>
      <c r="FNR755" s="52"/>
      <c r="FNS755" s="69"/>
      <c r="FNT755" s="69"/>
      <c r="FNU755" s="69"/>
      <c r="FNV755" s="107"/>
      <c r="FNW755" s="2"/>
      <c r="FNX755" s="15"/>
      <c r="FNY755" s="15"/>
      <c r="FNZ755" s="80"/>
      <c r="FOA755" s="52"/>
      <c r="FOB755" s="69"/>
      <c r="FOC755" s="69"/>
      <c r="FOD755" s="69"/>
      <c r="FOE755" s="107"/>
      <c r="FOF755" s="2"/>
      <c r="FOG755" s="15"/>
      <c r="FOH755" s="15"/>
      <c r="FOI755" s="80"/>
      <c r="FOJ755" s="52"/>
      <c r="FOK755" s="69"/>
      <c r="FOL755" s="69"/>
      <c r="FOM755" s="69"/>
      <c r="FON755" s="107"/>
      <c r="FOO755" s="2"/>
      <c r="FOP755" s="15"/>
      <c r="FOQ755" s="15"/>
      <c r="FOR755" s="80"/>
      <c r="FOS755" s="52"/>
      <c r="FOT755" s="69"/>
      <c r="FOU755" s="69"/>
      <c r="FOV755" s="69"/>
      <c r="FOW755" s="107"/>
      <c r="FOX755" s="2"/>
      <c r="FOY755" s="15"/>
      <c r="FOZ755" s="15"/>
      <c r="FPA755" s="80"/>
      <c r="FPB755" s="52"/>
      <c r="FPC755" s="69"/>
      <c r="FPD755" s="69"/>
      <c r="FPE755" s="69"/>
      <c r="FPF755" s="107"/>
      <c r="FPG755" s="2"/>
      <c r="FPH755" s="15"/>
      <c r="FPI755" s="15"/>
      <c r="FPJ755" s="80"/>
      <c r="FPK755" s="52"/>
      <c r="FPL755" s="69"/>
      <c r="FPM755" s="69"/>
      <c r="FPN755" s="69"/>
      <c r="FPO755" s="107"/>
      <c r="FPP755" s="2"/>
      <c r="FPQ755" s="15"/>
      <c r="FPR755" s="15"/>
      <c r="FPS755" s="80"/>
      <c r="FPT755" s="52"/>
      <c r="FPU755" s="69"/>
      <c r="FPV755" s="69"/>
      <c r="FPW755" s="69"/>
      <c r="FPX755" s="107"/>
      <c r="FPY755" s="2"/>
      <c r="FPZ755" s="15"/>
      <c r="FQA755" s="15"/>
      <c r="FQB755" s="80"/>
      <c r="FQC755" s="52"/>
      <c r="FQD755" s="69"/>
      <c r="FQE755" s="69"/>
      <c r="FQF755" s="69"/>
      <c r="FQG755" s="107"/>
      <c r="FQH755" s="2"/>
      <c r="FQI755" s="15"/>
      <c r="FQJ755" s="15"/>
      <c r="FQK755" s="80"/>
      <c r="FQL755" s="52"/>
      <c r="FQM755" s="69"/>
      <c r="FQN755" s="69"/>
      <c r="FQO755" s="69"/>
      <c r="FQP755" s="107"/>
      <c r="FQQ755" s="2"/>
      <c r="FQR755" s="15"/>
      <c r="FQS755" s="15"/>
      <c r="FQT755" s="80"/>
      <c r="FQU755" s="52"/>
      <c r="FQV755" s="69"/>
      <c r="FQW755" s="69"/>
      <c r="FQX755" s="69"/>
      <c r="FQY755" s="107"/>
      <c r="FQZ755" s="2"/>
      <c r="FRA755" s="15"/>
      <c r="FRB755" s="15"/>
      <c r="FRC755" s="80"/>
      <c r="FRD755" s="52"/>
      <c r="FRE755" s="69"/>
      <c r="FRF755" s="69"/>
      <c r="FRG755" s="69"/>
      <c r="FRH755" s="107"/>
      <c r="FRI755" s="2"/>
      <c r="FRJ755" s="15"/>
      <c r="FRK755" s="15"/>
      <c r="FRL755" s="80"/>
      <c r="FRM755" s="52"/>
      <c r="FRN755" s="69"/>
      <c r="FRO755" s="69"/>
      <c r="FRP755" s="69"/>
      <c r="FRQ755" s="107"/>
      <c r="FRR755" s="2"/>
      <c r="FRS755" s="15"/>
      <c r="FRT755" s="15"/>
      <c r="FRU755" s="80"/>
      <c r="FRV755" s="52"/>
      <c r="FRW755" s="69"/>
      <c r="FRX755" s="69"/>
      <c r="FRY755" s="69"/>
      <c r="FRZ755" s="107"/>
      <c r="FSA755" s="2"/>
      <c r="FSB755" s="15"/>
      <c r="FSC755" s="15"/>
      <c r="FSD755" s="80"/>
      <c r="FSE755" s="52"/>
      <c r="FSF755" s="69"/>
      <c r="FSG755" s="69"/>
      <c r="FSH755" s="69"/>
      <c r="FSI755" s="107"/>
      <c r="FSJ755" s="2"/>
      <c r="FSK755" s="15"/>
      <c r="FSL755" s="15"/>
      <c r="FSM755" s="80"/>
      <c r="FSN755" s="52"/>
      <c r="FSO755" s="69"/>
      <c r="FSP755" s="69"/>
      <c r="FSQ755" s="69"/>
      <c r="FSR755" s="107"/>
      <c r="FSS755" s="2"/>
      <c r="FST755" s="15"/>
      <c r="FSU755" s="15"/>
      <c r="FSV755" s="80"/>
      <c r="FSW755" s="52"/>
      <c r="FSX755" s="69"/>
      <c r="FSY755" s="69"/>
      <c r="FSZ755" s="69"/>
      <c r="FTA755" s="107"/>
      <c r="FTB755" s="2"/>
      <c r="FTC755" s="15"/>
      <c r="FTD755" s="15"/>
      <c r="FTE755" s="80"/>
      <c r="FTF755" s="52"/>
      <c r="FTG755" s="69"/>
      <c r="FTH755" s="69"/>
      <c r="FTI755" s="69"/>
      <c r="FTJ755" s="107"/>
      <c r="FTK755" s="2"/>
      <c r="FTL755" s="15"/>
      <c r="FTM755" s="15"/>
      <c r="FTN755" s="80"/>
      <c r="FTO755" s="52"/>
      <c r="FTP755" s="69"/>
      <c r="FTQ755" s="69"/>
      <c r="FTR755" s="69"/>
      <c r="FTS755" s="107"/>
      <c r="FTT755" s="2"/>
      <c r="FTU755" s="15"/>
      <c r="FTV755" s="15"/>
      <c r="FTW755" s="80"/>
      <c r="FTX755" s="52"/>
      <c r="FTY755" s="69"/>
      <c r="FTZ755" s="69"/>
      <c r="FUA755" s="69"/>
      <c r="FUB755" s="107"/>
      <c r="FUC755" s="2"/>
      <c r="FUD755" s="15"/>
      <c r="FUE755" s="15"/>
      <c r="FUF755" s="80"/>
      <c r="FUG755" s="52"/>
      <c r="FUH755" s="69"/>
      <c r="FUI755" s="69"/>
      <c r="FUJ755" s="69"/>
      <c r="FUK755" s="107"/>
      <c r="FUL755" s="2"/>
      <c r="FUM755" s="15"/>
      <c r="FUN755" s="15"/>
      <c r="FUO755" s="80"/>
      <c r="FUP755" s="52"/>
      <c r="FUQ755" s="69"/>
      <c r="FUR755" s="69"/>
      <c r="FUS755" s="69"/>
      <c r="FUT755" s="107"/>
      <c r="FUU755" s="2"/>
      <c r="FUV755" s="15"/>
      <c r="FUW755" s="15"/>
      <c r="FUX755" s="80"/>
      <c r="FUY755" s="52"/>
      <c r="FUZ755" s="69"/>
      <c r="FVA755" s="69"/>
      <c r="FVB755" s="69"/>
      <c r="FVC755" s="107"/>
      <c r="FVD755" s="2"/>
      <c r="FVE755" s="15"/>
      <c r="FVF755" s="15"/>
      <c r="FVG755" s="80"/>
      <c r="FVH755" s="52"/>
      <c r="FVI755" s="69"/>
      <c r="FVJ755" s="69"/>
      <c r="FVK755" s="69"/>
      <c r="FVL755" s="107"/>
      <c r="FVM755" s="2"/>
      <c r="FVN755" s="15"/>
      <c r="FVO755" s="15"/>
      <c r="FVP755" s="80"/>
      <c r="FVQ755" s="52"/>
      <c r="FVR755" s="69"/>
      <c r="FVS755" s="69"/>
      <c r="FVT755" s="69"/>
      <c r="FVU755" s="107"/>
      <c r="FVV755" s="2"/>
      <c r="FVW755" s="15"/>
      <c r="FVX755" s="15"/>
      <c r="FVY755" s="80"/>
      <c r="FVZ755" s="52"/>
      <c r="FWA755" s="69"/>
      <c r="FWB755" s="69"/>
      <c r="FWC755" s="69"/>
      <c r="FWD755" s="107"/>
      <c r="FWE755" s="2"/>
      <c r="FWF755" s="15"/>
      <c r="FWG755" s="15"/>
      <c r="FWH755" s="80"/>
      <c r="FWI755" s="52"/>
      <c r="FWJ755" s="69"/>
      <c r="FWK755" s="69"/>
      <c r="FWL755" s="69"/>
      <c r="FWM755" s="107"/>
      <c r="FWN755" s="2"/>
      <c r="FWO755" s="15"/>
      <c r="FWP755" s="15"/>
      <c r="FWQ755" s="80"/>
      <c r="FWR755" s="52"/>
      <c r="FWS755" s="69"/>
      <c r="FWT755" s="69"/>
      <c r="FWU755" s="69"/>
      <c r="FWV755" s="107"/>
      <c r="FWW755" s="2"/>
      <c r="FWX755" s="15"/>
      <c r="FWY755" s="15"/>
      <c r="FWZ755" s="80"/>
      <c r="FXA755" s="52"/>
      <c r="FXB755" s="69"/>
      <c r="FXC755" s="69"/>
      <c r="FXD755" s="69"/>
      <c r="FXE755" s="107"/>
      <c r="FXF755" s="2"/>
      <c r="FXG755" s="15"/>
      <c r="FXH755" s="15"/>
      <c r="FXI755" s="80"/>
      <c r="FXJ755" s="52"/>
      <c r="FXK755" s="69"/>
      <c r="FXL755" s="69"/>
      <c r="FXM755" s="69"/>
      <c r="FXN755" s="107"/>
      <c r="FXO755" s="2"/>
      <c r="FXP755" s="15"/>
      <c r="FXQ755" s="15"/>
      <c r="FXR755" s="80"/>
      <c r="FXS755" s="52"/>
      <c r="FXT755" s="69"/>
      <c r="FXU755" s="69"/>
      <c r="FXV755" s="69"/>
      <c r="FXW755" s="107"/>
      <c r="FXX755" s="2"/>
      <c r="FXY755" s="15"/>
      <c r="FXZ755" s="15"/>
      <c r="FYA755" s="80"/>
      <c r="FYB755" s="52"/>
      <c r="FYC755" s="69"/>
      <c r="FYD755" s="69"/>
      <c r="FYE755" s="69"/>
      <c r="FYF755" s="107"/>
      <c r="FYG755" s="2"/>
      <c r="FYH755" s="15"/>
      <c r="FYI755" s="15"/>
      <c r="FYJ755" s="80"/>
      <c r="FYK755" s="52"/>
      <c r="FYL755" s="69"/>
      <c r="FYM755" s="69"/>
      <c r="FYN755" s="69"/>
      <c r="FYO755" s="107"/>
      <c r="FYP755" s="2"/>
      <c r="FYQ755" s="15"/>
      <c r="FYR755" s="15"/>
      <c r="FYS755" s="80"/>
      <c r="FYT755" s="52"/>
      <c r="FYU755" s="69"/>
      <c r="FYV755" s="69"/>
      <c r="FYW755" s="69"/>
      <c r="FYX755" s="107"/>
      <c r="FYY755" s="2"/>
      <c r="FYZ755" s="15"/>
      <c r="FZA755" s="15"/>
      <c r="FZB755" s="80"/>
      <c r="FZC755" s="52"/>
      <c r="FZD755" s="69"/>
      <c r="FZE755" s="69"/>
      <c r="FZF755" s="69"/>
      <c r="FZG755" s="107"/>
      <c r="FZH755" s="2"/>
      <c r="FZI755" s="15"/>
      <c r="FZJ755" s="15"/>
      <c r="FZK755" s="80"/>
      <c r="FZL755" s="52"/>
      <c r="FZM755" s="69"/>
      <c r="FZN755" s="69"/>
      <c r="FZO755" s="69"/>
      <c r="FZP755" s="107"/>
      <c r="FZQ755" s="2"/>
      <c r="FZR755" s="15"/>
      <c r="FZS755" s="15"/>
      <c r="FZT755" s="80"/>
      <c r="FZU755" s="52"/>
      <c r="FZV755" s="69"/>
      <c r="FZW755" s="69"/>
      <c r="FZX755" s="69"/>
      <c r="FZY755" s="107"/>
      <c r="FZZ755" s="2"/>
      <c r="GAA755" s="15"/>
      <c r="GAB755" s="15"/>
      <c r="GAC755" s="80"/>
      <c r="GAD755" s="52"/>
      <c r="GAE755" s="69"/>
      <c r="GAF755" s="69"/>
      <c r="GAG755" s="69"/>
      <c r="GAH755" s="107"/>
      <c r="GAI755" s="2"/>
      <c r="GAJ755" s="15"/>
      <c r="GAK755" s="15"/>
      <c r="GAL755" s="80"/>
      <c r="GAM755" s="52"/>
      <c r="GAN755" s="69"/>
      <c r="GAO755" s="69"/>
      <c r="GAP755" s="69"/>
      <c r="GAQ755" s="107"/>
      <c r="GAR755" s="2"/>
      <c r="GAS755" s="15"/>
      <c r="GAT755" s="15"/>
      <c r="GAU755" s="80"/>
      <c r="GAV755" s="52"/>
      <c r="GAW755" s="69"/>
      <c r="GAX755" s="69"/>
      <c r="GAY755" s="69"/>
      <c r="GAZ755" s="107"/>
      <c r="GBA755" s="2"/>
      <c r="GBB755" s="15"/>
      <c r="GBC755" s="15"/>
      <c r="GBD755" s="80"/>
      <c r="GBE755" s="52"/>
      <c r="GBF755" s="69"/>
      <c r="GBG755" s="69"/>
      <c r="GBH755" s="69"/>
      <c r="GBI755" s="107"/>
      <c r="GBJ755" s="2"/>
      <c r="GBK755" s="15"/>
      <c r="GBL755" s="15"/>
      <c r="GBM755" s="80"/>
      <c r="GBN755" s="52"/>
      <c r="GBO755" s="69"/>
      <c r="GBP755" s="69"/>
      <c r="GBQ755" s="69"/>
      <c r="GBR755" s="107"/>
      <c r="GBS755" s="2"/>
      <c r="GBT755" s="15"/>
      <c r="GBU755" s="15"/>
      <c r="GBV755" s="80"/>
      <c r="GBW755" s="52"/>
      <c r="GBX755" s="69"/>
      <c r="GBY755" s="69"/>
      <c r="GBZ755" s="69"/>
      <c r="GCA755" s="107"/>
      <c r="GCB755" s="2"/>
      <c r="GCC755" s="15"/>
      <c r="GCD755" s="15"/>
      <c r="GCE755" s="80"/>
      <c r="GCF755" s="52"/>
      <c r="GCG755" s="69"/>
      <c r="GCH755" s="69"/>
      <c r="GCI755" s="69"/>
      <c r="GCJ755" s="107"/>
      <c r="GCK755" s="2"/>
      <c r="GCL755" s="15"/>
      <c r="GCM755" s="15"/>
      <c r="GCN755" s="80"/>
      <c r="GCO755" s="52"/>
      <c r="GCP755" s="69"/>
      <c r="GCQ755" s="69"/>
      <c r="GCR755" s="69"/>
      <c r="GCS755" s="107"/>
      <c r="GCT755" s="2"/>
      <c r="GCU755" s="15"/>
      <c r="GCV755" s="15"/>
      <c r="GCW755" s="80"/>
      <c r="GCX755" s="52"/>
      <c r="GCY755" s="69"/>
      <c r="GCZ755" s="69"/>
      <c r="GDA755" s="69"/>
      <c r="GDB755" s="107"/>
      <c r="GDC755" s="2"/>
      <c r="GDD755" s="15"/>
      <c r="GDE755" s="15"/>
      <c r="GDF755" s="80"/>
      <c r="GDG755" s="52"/>
      <c r="GDH755" s="69"/>
      <c r="GDI755" s="69"/>
      <c r="GDJ755" s="69"/>
      <c r="GDK755" s="107"/>
      <c r="GDL755" s="2"/>
      <c r="GDM755" s="15"/>
      <c r="GDN755" s="15"/>
      <c r="GDO755" s="80"/>
      <c r="GDP755" s="52"/>
      <c r="GDQ755" s="69"/>
      <c r="GDR755" s="69"/>
      <c r="GDS755" s="69"/>
      <c r="GDT755" s="107"/>
      <c r="GDU755" s="2"/>
      <c r="GDV755" s="15"/>
      <c r="GDW755" s="15"/>
      <c r="GDX755" s="80"/>
      <c r="GDY755" s="52"/>
      <c r="GDZ755" s="69"/>
      <c r="GEA755" s="69"/>
      <c r="GEB755" s="69"/>
      <c r="GEC755" s="107"/>
      <c r="GED755" s="2"/>
      <c r="GEE755" s="15"/>
      <c r="GEF755" s="15"/>
      <c r="GEG755" s="80"/>
      <c r="GEH755" s="52"/>
      <c r="GEI755" s="69"/>
      <c r="GEJ755" s="69"/>
      <c r="GEK755" s="69"/>
      <c r="GEL755" s="107"/>
      <c r="GEM755" s="2"/>
      <c r="GEN755" s="15"/>
      <c r="GEO755" s="15"/>
      <c r="GEP755" s="80"/>
      <c r="GEQ755" s="52"/>
      <c r="GER755" s="69"/>
      <c r="GES755" s="69"/>
      <c r="GET755" s="69"/>
      <c r="GEU755" s="107"/>
      <c r="GEV755" s="2"/>
      <c r="GEW755" s="15"/>
      <c r="GEX755" s="15"/>
      <c r="GEY755" s="80"/>
      <c r="GEZ755" s="52"/>
      <c r="GFA755" s="69"/>
      <c r="GFB755" s="69"/>
      <c r="GFC755" s="69"/>
      <c r="GFD755" s="107"/>
      <c r="GFE755" s="2"/>
      <c r="GFF755" s="15"/>
      <c r="GFG755" s="15"/>
      <c r="GFH755" s="80"/>
      <c r="GFI755" s="52"/>
      <c r="GFJ755" s="69"/>
      <c r="GFK755" s="69"/>
      <c r="GFL755" s="69"/>
      <c r="GFM755" s="107"/>
      <c r="GFN755" s="2"/>
      <c r="GFO755" s="15"/>
      <c r="GFP755" s="15"/>
      <c r="GFQ755" s="80"/>
      <c r="GFR755" s="52"/>
      <c r="GFS755" s="69"/>
      <c r="GFT755" s="69"/>
      <c r="GFU755" s="69"/>
      <c r="GFV755" s="107"/>
      <c r="GFW755" s="2"/>
      <c r="GFX755" s="15"/>
      <c r="GFY755" s="15"/>
      <c r="GFZ755" s="80"/>
      <c r="GGA755" s="52"/>
      <c r="GGB755" s="69"/>
      <c r="GGC755" s="69"/>
      <c r="GGD755" s="69"/>
      <c r="GGE755" s="107"/>
      <c r="GGF755" s="2"/>
      <c r="GGG755" s="15"/>
      <c r="GGH755" s="15"/>
      <c r="GGI755" s="80"/>
      <c r="GGJ755" s="52"/>
      <c r="GGK755" s="69"/>
      <c r="GGL755" s="69"/>
      <c r="GGM755" s="69"/>
      <c r="GGN755" s="107"/>
      <c r="GGO755" s="2"/>
      <c r="GGP755" s="15"/>
      <c r="GGQ755" s="15"/>
      <c r="GGR755" s="80"/>
      <c r="GGS755" s="52"/>
      <c r="GGT755" s="69"/>
      <c r="GGU755" s="69"/>
      <c r="GGV755" s="69"/>
      <c r="GGW755" s="107"/>
      <c r="GGX755" s="2"/>
      <c r="GGY755" s="15"/>
      <c r="GGZ755" s="15"/>
      <c r="GHA755" s="80"/>
      <c r="GHB755" s="52"/>
      <c r="GHC755" s="69"/>
      <c r="GHD755" s="69"/>
      <c r="GHE755" s="69"/>
      <c r="GHF755" s="107"/>
      <c r="GHG755" s="2"/>
      <c r="GHH755" s="15"/>
      <c r="GHI755" s="15"/>
      <c r="GHJ755" s="80"/>
      <c r="GHK755" s="52"/>
      <c r="GHL755" s="69"/>
      <c r="GHM755" s="69"/>
      <c r="GHN755" s="69"/>
      <c r="GHO755" s="107"/>
      <c r="GHP755" s="2"/>
      <c r="GHQ755" s="15"/>
      <c r="GHR755" s="15"/>
      <c r="GHS755" s="80"/>
      <c r="GHT755" s="52"/>
      <c r="GHU755" s="69"/>
      <c r="GHV755" s="69"/>
      <c r="GHW755" s="69"/>
      <c r="GHX755" s="107"/>
      <c r="GHY755" s="2"/>
      <c r="GHZ755" s="15"/>
      <c r="GIA755" s="15"/>
      <c r="GIB755" s="80"/>
      <c r="GIC755" s="52"/>
      <c r="GID755" s="69"/>
      <c r="GIE755" s="69"/>
      <c r="GIF755" s="69"/>
      <c r="GIG755" s="107"/>
      <c r="GIH755" s="2"/>
      <c r="GII755" s="15"/>
      <c r="GIJ755" s="15"/>
      <c r="GIK755" s="80"/>
      <c r="GIL755" s="52"/>
      <c r="GIM755" s="69"/>
      <c r="GIN755" s="69"/>
      <c r="GIO755" s="69"/>
      <c r="GIP755" s="107"/>
      <c r="GIQ755" s="2"/>
      <c r="GIR755" s="15"/>
      <c r="GIS755" s="15"/>
      <c r="GIT755" s="80"/>
      <c r="GIU755" s="52"/>
      <c r="GIV755" s="69"/>
      <c r="GIW755" s="69"/>
      <c r="GIX755" s="69"/>
      <c r="GIY755" s="107"/>
      <c r="GIZ755" s="2"/>
      <c r="GJA755" s="15"/>
      <c r="GJB755" s="15"/>
      <c r="GJC755" s="80"/>
      <c r="GJD755" s="52"/>
      <c r="GJE755" s="69"/>
      <c r="GJF755" s="69"/>
      <c r="GJG755" s="69"/>
      <c r="GJH755" s="107"/>
      <c r="GJI755" s="2"/>
      <c r="GJJ755" s="15"/>
      <c r="GJK755" s="15"/>
      <c r="GJL755" s="80"/>
      <c r="GJM755" s="52"/>
      <c r="GJN755" s="69"/>
      <c r="GJO755" s="69"/>
      <c r="GJP755" s="69"/>
      <c r="GJQ755" s="107"/>
      <c r="GJR755" s="2"/>
      <c r="GJS755" s="15"/>
      <c r="GJT755" s="15"/>
      <c r="GJU755" s="80"/>
      <c r="GJV755" s="52"/>
      <c r="GJW755" s="69"/>
      <c r="GJX755" s="69"/>
      <c r="GJY755" s="69"/>
      <c r="GJZ755" s="107"/>
      <c r="GKA755" s="2"/>
      <c r="GKB755" s="15"/>
      <c r="GKC755" s="15"/>
      <c r="GKD755" s="80"/>
      <c r="GKE755" s="52"/>
      <c r="GKF755" s="69"/>
      <c r="GKG755" s="69"/>
      <c r="GKH755" s="69"/>
      <c r="GKI755" s="107"/>
      <c r="GKJ755" s="2"/>
      <c r="GKK755" s="15"/>
      <c r="GKL755" s="15"/>
      <c r="GKM755" s="80"/>
      <c r="GKN755" s="52"/>
      <c r="GKO755" s="69"/>
      <c r="GKP755" s="69"/>
      <c r="GKQ755" s="69"/>
      <c r="GKR755" s="107"/>
      <c r="GKS755" s="2"/>
      <c r="GKT755" s="15"/>
      <c r="GKU755" s="15"/>
      <c r="GKV755" s="80"/>
      <c r="GKW755" s="52"/>
      <c r="GKX755" s="69"/>
      <c r="GKY755" s="69"/>
      <c r="GKZ755" s="69"/>
      <c r="GLA755" s="107"/>
      <c r="GLB755" s="2"/>
      <c r="GLC755" s="15"/>
      <c r="GLD755" s="15"/>
      <c r="GLE755" s="80"/>
      <c r="GLF755" s="52"/>
      <c r="GLG755" s="69"/>
      <c r="GLH755" s="69"/>
      <c r="GLI755" s="69"/>
      <c r="GLJ755" s="107"/>
      <c r="GLK755" s="2"/>
      <c r="GLL755" s="15"/>
      <c r="GLM755" s="15"/>
      <c r="GLN755" s="80"/>
      <c r="GLO755" s="52"/>
      <c r="GLP755" s="69"/>
      <c r="GLQ755" s="69"/>
      <c r="GLR755" s="69"/>
      <c r="GLS755" s="107"/>
      <c r="GLT755" s="2"/>
      <c r="GLU755" s="15"/>
      <c r="GLV755" s="15"/>
      <c r="GLW755" s="80"/>
      <c r="GLX755" s="52"/>
      <c r="GLY755" s="69"/>
      <c r="GLZ755" s="69"/>
      <c r="GMA755" s="69"/>
      <c r="GMB755" s="107"/>
      <c r="GMC755" s="2"/>
      <c r="GMD755" s="15"/>
      <c r="GME755" s="15"/>
      <c r="GMF755" s="80"/>
      <c r="GMG755" s="52"/>
      <c r="GMH755" s="69"/>
      <c r="GMI755" s="69"/>
      <c r="GMJ755" s="69"/>
      <c r="GMK755" s="107"/>
      <c r="GML755" s="2"/>
      <c r="GMM755" s="15"/>
      <c r="GMN755" s="15"/>
      <c r="GMO755" s="80"/>
      <c r="GMP755" s="52"/>
      <c r="GMQ755" s="69"/>
      <c r="GMR755" s="69"/>
      <c r="GMS755" s="69"/>
      <c r="GMT755" s="107"/>
      <c r="GMU755" s="2"/>
      <c r="GMV755" s="15"/>
      <c r="GMW755" s="15"/>
      <c r="GMX755" s="80"/>
      <c r="GMY755" s="52"/>
      <c r="GMZ755" s="69"/>
      <c r="GNA755" s="69"/>
      <c r="GNB755" s="69"/>
      <c r="GNC755" s="107"/>
      <c r="GND755" s="2"/>
      <c r="GNE755" s="15"/>
      <c r="GNF755" s="15"/>
      <c r="GNG755" s="80"/>
      <c r="GNH755" s="52"/>
      <c r="GNI755" s="69"/>
      <c r="GNJ755" s="69"/>
      <c r="GNK755" s="69"/>
      <c r="GNL755" s="107"/>
      <c r="GNM755" s="2"/>
      <c r="GNN755" s="15"/>
      <c r="GNO755" s="15"/>
      <c r="GNP755" s="80"/>
      <c r="GNQ755" s="52"/>
      <c r="GNR755" s="69"/>
      <c r="GNS755" s="69"/>
      <c r="GNT755" s="69"/>
      <c r="GNU755" s="107"/>
      <c r="GNV755" s="2"/>
      <c r="GNW755" s="15"/>
      <c r="GNX755" s="15"/>
      <c r="GNY755" s="80"/>
      <c r="GNZ755" s="52"/>
      <c r="GOA755" s="69"/>
      <c r="GOB755" s="69"/>
      <c r="GOC755" s="69"/>
      <c r="GOD755" s="107"/>
      <c r="GOE755" s="2"/>
      <c r="GOF755" s="15"/>
      <c r="GOG755" s="15"/>
      <c r="GOH755" s="80"/>
      <c r="GOI755" s="52"/>
      <c r="GOJ755" s="69"/>
      <c r="GOK755" s="69"/>
      <c r="GOL755" s="69"/>
      <c r="GOM755" s="107"/>
      <c r="GON755" s="2"/>
      <c r="GOO755" s="15"/>
      <c r="GOP755" s="15"/>
      <c r="GOQ755" s="80"/>
      <c r="GOR755" s="52"/>
      <c r="GOS755" s="69"/>
      <c r="GOT755" s="69"/>
      <c r="GOU755" s="69"/>
      <c r="GOV755" s="107"/>
      <c r="GOW755" s="2"/>
      <c r="GOX755" s="15"/>
      <c r="GOY755" s="15"/>
      <c r="GOZ755" s="80"/>
      <c r="GPA755" s="52"/>
      <c r="GPB755" s="69"/>
      <c r="GPC755" s="69"/>
      <c r="GPD755" s="69"/>
      <c r="GPE755" s="107"/>
      <c r="GPF755" s="2"/>
      <c r="GPG755" s="15"/>
      <c r="GPH755" s="15"/>
      <c r="GPI755" s="80"/>
      <c r="GPJ755" s="52"/>
      <c r="GPK755" s="69"/>
      <c r="GPL755" s="69"/>
      <c r="GPM755" s="69"/>
      <c r="GPN755" s="107"/>
      <c r="GPO755" s="2"/>
      <c r="GPP755" s="15"/>
      <c r="GPQ755" s="15"/>
      <c r="GPR755" s="80"/>
      <c r="GPS755" s="52"/>
      <c r="GPT755" s="69"/>
      <c r="GPU755" s="69"/>
      <c r="GPV755" s="69"/>
      <c r="GPW755" s="107"/>
      <c r="GPX755" s="2"/>
      <c r="GPY755" s="15"/>
      <c r="GPZ755" s="15"/>
      <c r="GQA755" s="80"/>
      <c r="GQB755" s="52"/>
      <c r="GQC755" s="69"/>
      <c r="GQD755" s="69"/>
      <c r="GQE755" s="69"/>
      <c r="GQF755" s="107"/>
      <c r="GQG755" s="2"/>
      <c r="GQH755" s="15"/>
      <c r="GQI755" s="15"/>
      <c r="GQJ755" s="80"/>
      <c r="GQK755" s="52"/>
      <c r="GQL755" s="69"/>
      <c r="GQM755" s="69"/>
      <c r="GQN755" s="69"/>
      <c r="GQO755" s="107"/>
      <c r="GQP755" s="2"/>
      <c r="GQQ755" s="15"/>
      <c r="GQR755" s="15"/>
      <c r="GQS755" s="80"/>
      <c r="GQT755" s="52"/>
      <c r="GQU755" s="69"/>
      <c r="GQV755" s="69"/>
      <c r="GQW755" s="69"/>
      <c r="GQX755" s="107"/>
      <c r="GQY755" s="2"/>
      <c r="GQZ755" s="15"/>
      <c r="GRA755" s="15"/>
      <c r="GRB755" s="80"/>
      <c r="GRC755" s="52"/>
      <c r="GRD755" s="69"/>
      <c r="GRE755" s="69"/>
      <c r="GRF755" s="69"/>
      <c r="GRG755" s="107"/>
      <c r="GRH755" s="2"/>
      <c r="GRI755" s="15"/>
      <c r="GRJ755" s="15"/>
      <c r="GRK755" s="80"/>
      <c r="GRL755" s="52"/>
      <c r="GRM755" s="69"/>
      <c r="GRN755" s="69"/>
      <c r="GRO755" s="69"/>
      <c r="GRP755" s="107"/>
      <c r="GRQ755" s="2"/>
      <c r="GRR755" s="15"/>
      <c r="GRS755" s="15"/>
      <c r="GRT755" s="80"/>
      <c r="GRU755" s="52"/>
      <c r="GRV755" s="69"/>
      <c r="GRW755" s="69"/>
      <c r="GRX755" s="69"/>
      <c r="GRY755" s="107"/>
      <c r="GRZ755" s="2"/>
      <c r="GSA755" s="15"/>
      <c r="GSB755" s="15"/>
      <c r="GSC755" s="80"/>
      <c r="GSD755" s="52"/>
      <c r="GSE755" s="69"/>
      <c r="GSF755" s="69"/>
      <c r="GSG755" s="69"/>
      <c r="GSH755" s="107"/>
      <c r="GSI755" s="2"/>
      <c r="GSJ755" s="15"/>
      <c r="GSK755" s="15"/>
      <c r="GSL755" s="80"/>
      <c r="GSM755" s="52"/>
      <c r="GSN755" s="69"/>
      <c r="GSO755" s="69"/>
      <c r="GSP755" s="69"/>
      <c r="GSQ755" s="107"/>
      <c r="GSR755" s="2"/>
      <c r="GSS755" s="15"/>
      <c r="GST755" s="15"/>
      <c r="GSU755" s="80"/>
      <c r="GSV755" s="52"/>
      <c r="GSW755" s="69"/>
      <c r="GSX755" s="69"/>
      <c r="GSY755" s="69"/>
      <c r="GSZ755" s="107"/>
      <c r="GTA755" s="2"/>
      <c r="GTB755" s="15"/>
      <c r="GTC755" s="15"/>
      <c r="GTD755" s="80"/>
      <c r="GTE755" s="52"/>
      <c r="GTF755" s="69"/>
      <c r="GTG755" s="69"/>
      <c r="GTH755" s="69"/>
      <c r="GTI755" s="107"/>
      <c r="GTJ755" s="2"/>
      <c r="GTK755" s="15"/>
      <c r="GTL755" s="15"/>
      <c r="GTM755" s="80"/>
      <c r="GTN755" s="52"/>
      <c r="GTO755" s="69"/>
      <c r="GTP755" s="69"/>
      <c r="GTQ755" s="69"/>
      <c r="GTR755" s="107"/>
      <c r="GTS755" s="2"/>
      <c r="GTT755" s="15"/>
      <c r="GTU755" s="15"/>
      <c r="GTV755" s="80"/>
      <c r="GTW755" s="52"/>
      <c r="GTX755" s="69"/>
      <c r="GTY755" s="69"/>
      <c r="GTZ755" s="69"/>
      <c r="GUA755" s="107"/>
      <c r="GUB755" s="2"/>
      <c r="GUC755" s="15"/>
      <c r="GUD755" s="15"/>
      <c r="GUE755" s="80"/>
      <c r="GUF755" s="52"/>
      <c r="GUG755" s="69"/>
      <c r="GUH755" s="69"/>
      <c r="GUI755" s="69"/>
      <c r="GUJ755" s="107"/>
      <c r="GUK755" s="2"/>
      <c r="GUL755" s="15"/>
      <c r="GUM755" s="15"/>
      <c r="GUN755" s="80"/>
      <c r="GUO755" s="52"/>
      <c r="GUP755" s="69"/>
      <c r="GUQ755" s="69"/>
      <c r="GUR755" s="69"/>
      <c r="GUS755" s="107"/>
      <c r="GUT755" s="2"/>
      <c r="GUU755" s="15"/>
      <c r="GUV755" s="15"/>
      <c r="GUW755" s="80"/>
      <c r="GUX755" s="52"/>
      <c r="GUY755" s="69"/>
      <c r="GUZ755" s="69"/>
      <c r="GVA755" s="69"/>
      <c r="GVB755" s="107"/>
      <c r="GVC755" s="2"/>
      <c r="GVD755" s="15"/>
      <c r="GVE755" s="15"/>
      <c r="GVF755" s="80"/>
      <c r="GVG755" s="52"/>
      <c r="GVH755" s="69"/>
      <c r="GVI755" s="69"/>
      <c r="GVJ755" s="69"/>
      <c r="GVK755" s="107"/>
      <c r="GVL755" s="2"/>
      <c r="GVM755" s="15"/>
      <c r="GVN755" s="15"/>
      <c r="GVO755" s="80"/>
      <c r="GVP755" s="52"/>
      <c r="GVQ755" s="69"/>
      <c r="GVR755" s="69"/>
      <c r="GVS755" s="69"/>
      <c r="GVT755" s="107"/>
      <c r="GVU755" s="2"/>
      <c r="GVV755" s="15"/>
      <c r="GVW755" s="15"/>
      <c r="GVX755" s="80"/>
      <c r="GVY755" s="52"/>
      <c r="GVZ755" s="69"/>
      <c r="GWA755" s="69"/>
      <c r="GWB755" s="69"/>
      <c r="GWC755" s="107"/>
      <c r="GWD755" s="2"/>
      <c r="GWE755" s="15"/>
      <c r="GWF755" s="15"/>
      <c r="GWG755" s="80"/>
      <c r="GWH755" s="52"/>
      <c r="GWI755" s="69"/>
      <c r="GWJ755" s="69"/>
      <c r="GWK755" s="69"/>
      <c r="GWL755" s="107"/>
      <c r="GWM755" s="2"/>
      <c r="GWN755" s="15"/>
      <c r="GWO755" s="15"/>
      <c r="GWP755" s="80"/>
      <c r="GWQ755" s="52"/>
      <c r="GWR755" s="69"/>
      <c r="GWS755" s="69"/>
      <c r="GWT755" s="69"/>
      <c r="GWU755" s="107"/>
      <c r="GWV755" s="2"/>
      <c r="GWW755" s="15"/>
      <c r="GWX755" s="15"/>
      <c r="GWY755" s="80"/>
      <c r="GWZ755" s="52"/>
      <c r="GXA755" s="69"/>
      <c r="GXB755" s="69"/>
      <c r="GXC755" s="69"/>
      <c r="GXD755" s="107"/>
      <c r="GXE755" s="2"/>
      <c r="GXF755" s="15"/>
      <c r="GXG755" s="15"/>
      <c r="GXH755" s="80"/>
      <c r="GXI755" s="52"/>
      <c r="GXJ755" s="69"/>
      <c r="GXK755" s="69"/>
      <c r="GXL755" s="69"/>
      <c r="GXM755" s="107"/>
      <c r="GXN755" s="2"/>
      <c r="GXO755" s="15"/>
      <c r="GXP755" s="15"/>
      <c r="GXQ755" s="80"/>
      <c r="GXR755" s="52"/>
      <c r="GXS755" s="69"/>
      <c r="GXT755" s="69"/>
      <c r="GXU755" s="69"/>
      <c r="GXV755" s="107"/>
      <c r="GXW755" s="2"/>
      <c r="GXX755" s="15"/>
      <c r="GXY755" s="15"/>
      <c r="GXZ755" s="80"/>
      <c r="GYA755" s="52"/>
      <c r="GYB755" s="69"/>
      <c r="GYC755" s="69"/>
      <c r="GYD755" s="69"/>
      <c r="GYE755" s="107"/>
      <c r="GYF755" s="2"/>
      <c r="GYG755" s="15"/>
      <c r="GYH755" s="15"/>
      <c r="GYI755" s="80"/>
      <c r="GYJ755" s="52"/>
      <c r="GYK755" s="69"/>
      <c r="GYL755" s="69"/>
      <c r="GYM755" s="69"/>
      <c r="GYN755" s="107"/>
      <c r="GYO755" s="2"/>
      <c r="GYP755" s="15"/>
      <c r="GYQ755" s="15"/>
      <c r="GYR755" s="80"/>
      <c r="GYS755" s="52"/>
      <c r="GYT755" s="69"/>
      <c r="GYU755" s="69"/>
      <c r="GYV755" s="69"/>
      <c r="GYW755" s="107"/>
      <c r="GYX755" s="2"/>
      <c r="GYY755" s="15"/>
      <c r="GYZ755" s="15"/>
      <c r="GZA755" s="80"/>
      <c r="GZB755" s="52"/>
      <c r="GZC755" s="69"/>
      <c r="GZD755" s="69"/>
      <c r="GZE755" s="69"/>
      <c r="GZF755" s="107"/>
      <c r="GZG755" s="2"/>
      <c r="GZH755" s="15"/>
      <c r="GZI755" s="15"/>
      <c r="GZJ755" s="80"/>
      <c r="GZK755" s="52"/>
      <c r="GZL755" s="69"/>
      <c r="GZM755" s="69"/>
      <c r="GZN755" s="69"/>
      <c r="GZO755" s="107"/>
      <c r="GZP755" s="2"/>
      <c r="GZQ755" s="15"/>
      <c r="GZR755" s="15"/>
      <c r="GZS755" s="80"/>
      <c r="GZT755" s="52"/>
      <c r="GZU755" s="69"/>
      <c r="GZV755" s="69"/>
      <c r="GZW755" s="69"/>
      <c r="GZX755" s="107"/>
      <c r="GZY755" s="2"/>
      <c r="GZZ755" s="15"/>
      <c r="HAA755" s="15"/>
      <c r="HAB755" s="80"/>
      <c r="HAC755" s="52"/>
      <c r="HAD755" s="69"/>
      <c r="HAE755" s="69"/>
      <c r="HAF755" s="69"/>
      <c r="HAG755" s="107"/>
      <c r="HAH755" s="2"/>
      <c r="HAI755" s="15"/>
      <c r="HAJ755" s="15"/>
      <c r="HAK755" s="80"/>
      <c r="HAL755" s="52"/>
      <c r="HAM755" s="69"/>
      <c r="HAN755" s="69"/>
      <c r="HAO755" s="69"/>
      <c r="HAP755" s="107"/>
      <c r="HAQ755" s="2"/>
      <c r="HAR755" s="15"/>
      <c r="HAS755" s="15"/>
      <c r="HAT755" s="80"/>
      <c r="HAU755" s="52"/>
      <c r="HAV755" s="69"/>
      <c r="HAW755" s="69"/>
      <c r="HAX755" s="69"/>
      <c r="HAY755" s="107"/>
      <c r="HAZ755" s="2"/>
      <c r="HBA755" s="15"/>
      <c r="HBB755" s="15"/>
      <c r="HBC755" s="80"/>
      <c r="HBD755" s="52"/>
      <c r="HBE755" s="69"/>
      <c r="HBF755" s="69"/>
      <c r="HBG755" s="69"/>
      <c r="HBH755" s="107"/>
      <c r="HBI755" s="2"/>
      <c r="HBJ755" s="15"/>
      <c r="HBK755" s="15"/>
      <c r="HBL755" s="80"/>
      <c r="HBM755" s="52"/>
      <c r="HBN755" s="69"/>
      <c r="HBO755" s="69"/>
      <c r="HBP755" s="69"/>
      <c r="HBQ755" s="107"/>
      <c r="HBR755" s="2"/>
      <c r="HBS755" s="15"/>
      <c r="HBT755" s="15"/>
      <c r="HBU755" s="80"/>
      <c r="HBV755" s="52"/>
      <c r="HBW755" s="69"/>
      <c r="HBX755" s="69"/>
      <c r="HBY755" s="69"/>
      <c r="HBZ755" s="107"/>
      <c r="HCA755" s="2"/>
      <c r="HCB755" s="15"/>
      <c r="HCC755" s="15"/>
      <c r="HCD755" s="80"/>
      <c r="HCE755" s="52"/>
      <c r="HCF755" s="69"/>
      <c r="HCG755" s="69"/>
      <c r="HCH755" s="69"/>
      <c r="HCI755" s="107"/>
      <c r="HCJ755" s="2"/>
      <c r="HCK755" s="15"/>
      <c r="HCL755" s="15"/>
      <c r="HCM755" s="80"/>
      <c r="HCN755" s="52"/>
      <c r="HCO755" s="69"/>
      <c r="HCP755" s="69"/>
      <c r="HCQ755" s="69"/>
      <c r="HCR755" s="107"/>
      <c r="HCS755" s="2"/>
      <c r="HCT755" s="15"/>
      <c r="HCU755" s="15"/>
      <c r="HCV755" s="80"/>
      <c r="HCW755" s="52"/>
      <c r="HCX755" s="69"/>
      <c r="HCY755" s="69"/>
      <c r="HCZ755" s="69"/>
      <c r="HDA755" s="107"/>
      <c r="HDB755" s="2"/>
      <c r="HDC755" s="15"/>
      <c r="HDD755" s="15"/>
      <c r="HDE755" s="80"/>
      <c r="HDF755" s="52"/>
      <c r="HDG755" s="69"/>
      <c r="HDH755" s="69"/>
      <c r="HDI755" s="69"/>
      <c r="HDJ755" s="107"/>
      <c r="HDK755" s="2"/>
      <c r="HDL755" s="15"/>
      <c r="HDM755" s="15"/>
      <c r="HDN755" s="80"/>
      <c r="HDO755" s="52"/>
      <c r="HDP755" s="69"/>
      <c r="HDQ755" s="69"/>
      <c r="HDR755" s="69"/>
      <c r="HDS755" s="107"/>
      <c r="HDT755" s="2"/>
      <c r="HDU755" s="15"/>
      <c r="HDV755" s="15"/>
      <c r="HDW755" s="80"/>
      <c r="HDX755" s="52"/>
      <c r="HDY755" s="69"/>
      <c r="HDZ755" s="69"/>
      <c r="HEA755" s="69"/>
      <c r="HEB755" s="107"/>
      <c r="HEC755" s="2"/>
      <c r="HED755" s="15"/>
      <c r="HEE755" s="15"/>
      <c r="HEF755" s="80"/>
      <c r="HEG755" s="52"/>
      <c r="HEH755" s="69"/>
      <c r="HEI755" s="69"/>
      <c r="HEJ755" s="69"/>
      <c r="HEK755" s="107"/>
      <c r="HEL755" s="2"/>
      <c r="HEM755" s="15"/>
      <c r="HEN755" s="15"/>
      <c r="HEO755" s="80"/>
      <c r="HEP755" s="52"/>
      <c r="HEQ755" s="69"/>
      <c r="HER755" s="69"/>
      <c r="HES755" s="69"/>
      <c r="HET755" s="107"/>
      <c r="HEU755" s="2"/>
      <c r="HEV755" s="15"/>
      <c r="HEW755" s="15"/>
      <c r="HEX755" s="80"/>
      <c r="HEY755" s="52"/>
      <c r="HEZ755" s="69"/>
      <c r="HFA755" s="69"/>
      <c r="HFB755" s="69"/>
      <c r="HFC755" s="107"/>
      <c r="HFD755" s="2"/>
      <c r="HFE755" s="15"/>
      <c r="HFF755" s="15"/>
      <c r="HFG755" s="80"/>
      <c r="HFH755" s="52"/>
      <c r="HFI755" s="69"/>
      <c r="HFJ755" s="69"/>
      <c r="HFK755" s="69"/>
      <c r="HFL755" s="107"/>
      <c r="HFM755" s="2"/>
      <c r="HFN755" s="15"/>
      <c r="HFO755" s="15"/>
      <c r="HFP755" s="80"/>
      <c r="HFQ755" s="52"/>
      <c r="HFR755" s="69"/>
      <c r="HFS755" s="69"/>
      <c r="HFT755" s="69"/>
      <c r="HFU755" s="107"/>
      <c r="HFV755" s="2"/>
      <c r="HFW755" s="15"/>
      <c r="HFX755" s="15"/>
      <c r="HFY755" s="80"/>
      <c r="HFZ755" s="52"/>
      <c r="HGA755" s="69"/>
      <c r="HGB755" s="69"/>
      <c r="HGC755" s="69"/>
      <c r="HGD755" s="107"/>
      <c r="HGE755" s="2"/>
      <c r="HGF755" s="15"/>
      <c r="HGG755" s="15"/>
      <c r="HGH755" s="80"/>
      <c r="HGI755" s="52"/>
      <c r="HGJ755" s="69"/>
      <c r="HGK755" s="69"/>
      <c r="HGL755" s="69"/>
      <c r="HGM755" s="107"/>
      <c r="HGN755" s="2"/>
      <c r="HGO755" s="15"/>
      <c r="HGP755" s="15"/>
      <c r="HGQ755" s="80"/>
      <c r="HGR755" s="52"/>
      <c r="HGS755" s="69"/>
      <c r="HGT755" s="69"/>
      <c r="HGU755" s="69"/>
      <c r="HGV755" s="107"/>
      <c r="HGW755" s="2"/>
      <c r="HGX755" s="15"/>
      <c r="HGY755" s="15"/>
      <c r="HGZ755" s="80"/>
      <c r="HHA755" s="52"/>
      <c r="HHB755" s="69"/>
      <c r="HHC755" s="69"/>
      <c r="HHD755" s="69"/>
      <c r="HHE755" s="107"/>
      <c r="HHF755" s="2"/>
      <c r="HHG755" s="15"/>
      <c r="HHH755" s="15"/>
      <c r="HHI755" s="80"/>
      <c r="HHJ755" s="52"/>
      <c r="HHK755" s="69"/>
      <c r="HHL755" s="69"/>
      <c r="HHM755" s="69"/>
      <c r="HHN755" s="107"/>
      <c r="HHO755" s="2"/>
      <c r="HHP755" s="15"/>
      <c r="HHQ755" s="15"/>
      <c r="HHR755" s="80"/>
      <c r="HHS755" s="52"/>
      <c r="HHT755" s="69"/>
      <c r="HHU755" s="69"/>
      <c r="HHV755" s="69"/>
      <c r="HHW755" s="107"/>
      <c r="HHX755" s="2"/>
      <c r="HHY755" s="15"/>
      <c r="HHZ755" s="15"/>
      <c r="HIA755" s="80"/>
      <c r="HIB755" s="52"/>
      <c r="HIC755" s="69"/>
      <c r="HID755" s="69"/>
      <c r="HIE755" s="69"/>
      <c r="HIF755" s="107"/>
      <c r="HIG755" s="2"/>
      <c r="HIH755" s="15"/>
      <c r="HII755" s="15"/>
      <c r="HIJ755" s="80"/>
      <c r="HIK755" s="52"/>
      <c r="HIL755" s="69"/>
      <c r="HIM755" s="69"/>
      <c r="HIN755" s="69"/>
      <c r="HIO755" s="107"/>
      <c r="HIP755" s="2"/>
      <c r="HIQ755" s="15"/>
      <c r="HIR755" s="15"/>
      <c r="HIS755" s="80"/>
      <c r="HIT755" s="52"/>
      <c r="HIU755" s="69"/>
      <c r="HIV755" s="69"/>
      <c r="HIW755" s="69"/>
      <c r="HIX755" s="107"/>
      <c r="HIY755" s="2"/>
      <c r="HIZ755" s="15"/>
      <c r="HJA755" s="15"/>
      <c r="HJB755" s="80"/>
      <c r="HJC755" s="52"/>
      <c r="HJD755" s="69"/>
      <c r="HJE755" s="69"/>
      <c r="HJF755" s="69"/>
      <c r="HJG755" s="107"/>
      <c r="HJH755" s="2"/>
      <c r="HJI755" s="15"/>
      <c r="HJJ755" s="15"/>
      <c r="HJK755" s="80"/>
      <c r="HJL755" s="52"/>
      <c r="HJM755" s="69"/>
      <c r="HJN755" s="69"/>
      <c r="HJO755" s="69"/>
      <c r="HJP755" s="107"/>
      <c r="HJQ755" s="2"/>
      <c r="HJR755" s="15"/>
      <c r="HJS755" s="15"/>
      <c r="HJT755" s="80"/>
      <c r="HJU755" s="52"/>
      <c r="HJV755" s="69"/>
      <c r="HJW755" s="69"/>
      <c r="HJX755" s="69"/>
      <c r="HJY755" s="107"/>
      <c r="HJZ755" s="2"/>
      <c r="HKA755" s="15"/>
      <c r="HKB755" s="15"/>
      <c r="HKC755" s="80"/>
      <c r="HKD755" s="52"/>
      <c r="HKE755" s="69"/>
      <c r="HKF755" s="69"/>
      <c r="HKG755" s="69"/>
      <c r="HKH755" s="107"/>
      <c r="HKI755" s="2"/>
      <c r="HKJ755" s="15"/>
      <c r="HKK755" s="15"/>
      <c r="HKL755" s="80"/>
      <c r="HKM755" s="52"/>
      <c r="HKN755" s="69"/>
      <c r="HKO755" s="69"/>
      <c r="HKP755" s="69"/>
      <c r="HKQ755" s="107"/>
      <c r="HKR755" s="2"/>
      <c r="HKS755" s="15"/>
      <c r="HKT755" s="15"/>
      <c r="HKU755" s="80"/>
      <c r="HKV755" s="52"/>
      <c r="HKW755" s="69"/>
      <c r="HKX755" s="69"/>
      <c r="HKY755" s="69"/>
      <c r="HKZ755" s="107"/>
      <c r="HLA755" s="2"/>
      <c r="HLB755" s="15"/>
      <c r="HLC755" s="15"/>
      <c r="HLD755" s="80"/>
      <c r="HLE755" s="52"/>
      <c r="HLF755" s="69"/>
      <c r="HLG755" s="69"/>
      <c r="HLH755" s="69"/>
      <c r="HLI755" s="107"/>
      <c r="HLJ755" s="2"/>
      <c r="HLK755" s="15"/>
      <c r="HLL755" s="15"/>
      <c r="HLM755" s="80"/>
      <c r="HLN755" s="52"/>
      <c r="HLO755" s="69"/>
      <c r="HLP755" s="69"/>
      <c r="HLQ755" s="69"/>
      <c r="HLR755" s="107"/>
      <c r="HLS755" s="2"/>
      <c r="HLT755" s="15"/>
      <c r="HLU755" s="15"/>
      <c r="HLV755" s="80"/>
      <c r="HLW755" s="52"/>
      <c r="HLX755" s="69"/>
      <c r="HLY755" s="69"/>
      <c r="HLZ755" s="69"/>
      <c r="HMA755" s="107"/>
      <c r="HMB755" s="2"/>
      <c r="HMC755" s="15"/>
      <c r="HMD755" s="15"/>
      <c r="HME755" s="80"/>
      <c r="HMF755" s="52"/>
      <c r="HMG755" s="69"/>
      <c r="HMH755" s="69"/>
      <c r="HMI755" s="69"/>
      <c r="HMJ755" s="107"/>
      <c r="HMK755" s="2"/>
      <c r="HML755" s="15"/>
      <c r="HMM755" s="15"/>
      <c r="HMN755" s="80"/>
      <c r="HMO755" s="52"/>
      <c r="HMP755" s="69"/>
      <c r="HMQ755" s="69"/>
      <c r="HMR755" s="69"/>
      <c r="HMS755" s="107"/>
      <c r="HMT755" s="2"/>
      <c r="HMU755" s="15"/>
      <c r="HMV755" s="15"/>
      <c r="HMW755" s="80"/>
      <c r="HMX755" s="52"/>
      <c r="HMY755" s="69"/>
      <c r="HMZ755" s="69"/>
      <c r="HNA755" s="69"/>
      <c r="HNB755" s="107"/>
      <c r="HNC755" s="2"/>
      <c r="HND755" s="15"/>
      <c r="HNE755" s="15"/>
      <c r="HNF755" s="80"/>
      <c r="HNG755" s="52"/>
      <c r="HNH755" s="69"/>
      <c r="HNI755" s="69"/>
      <c r="HNJ755" s="69"/>
      <c r="HNK755" s="107"/>
      <c r="HNL755" s="2"/>
      <c r="HNM755" s="15"/>
      <c r="HNN755" s="15"/>
      <c r="HNO755" s="80"/>
      <c r="HNP755" s="52"/>
      <c r="HNQ755" s="69"/>
      <c r="HNR755" s="69"/>
      <c r="HNS755" s="69"/>
      <c r="HNT755" s="107"/>
      <c r="HNU755" s="2"/>
      <c r="HNV755" s="15"/>
      <c r="HNW755" s="15"/>
      <c r="HNX755" s="80"/>
      <c r="HNY755" s="52"/>
      <c r="HNZ755" s="69"/>
      <c r="HOA755" s="69"/>
      <c r="HOB755" s="69"/>
      <c r="HOC755" s="107"/>
      <c r="HOD755" s="2"/>
      <c r="HOE755" s="15"/>
      <c r="HOF755" s="15"/>
      <c r="HOG755" s="80"/>
      <c r="HOH755" s="52"/>
      <c r="HOI755" s="69"/>
      <c r="HOJ755" s="69"/>
      <c r="HOK755" s="69"/>
      <c r="HOL755" s="107"/>
      <c r="HOM755" s="2"/>
      <c r="HON755" s="15"/>
      <c r="HOO755" s="15"/>
      <c r="HOP755" s="80"/>
      <c r="HOQ755" s="52"/>
      <c r="HOR755" s="69"/>
      <c r="HOS755" s="69"/>
      <c r="HOT755" s="69"/>
      <c r="HOU755" s="107"/>
      <c r="HOV755" s="2"/>
      <c r="HOW755" s="15"/>
      <c r="HOX755" s="15"/>
      <c r="HOY755" s="80"/>
      <c r="HOZ755" s="52"/>
      <c r="HPA755" s="69"/>
      <c r="HPB755" s="69"/>
      <c r="HPC755" s="69"/>
      <c r="HPD755" s="107"/>
      <c r="HPE755" s="2"/>
      <c r="HPF755" s="15"/>
      <c r="HPG755" s="15"/>
      <c r="HPH755" s="80"/>
      <c r="HPI755" s="52"/>
      <c r="HPJ755" s="69"/>
      <c r="HPK755" s="69"/>
      <c r="HPL755" s="69"/>
      <c r="HPM755" s="107"/>
      <c r="HPN755" s="2"/>
      <c r="HPO755" s="15"/>
      <c r="HPP755" s="15"/>
      <c r="HPQ755" s="80"/>
      <c r="HPR755" s="52"/>
      <c r="HPS755" s="69"/>
      <c r="HPT755" s="69"/>
      <c r="HPU755" s="69"/>
      <c r="HPV755" s="107"/>
      <c r="HPW755" s="2"/>
      <c r="HPX755" s="15"/>
      <c r="HPY755" s="15"/>
      <c r="HPZ755" s="80"/>
      <c r="HQA755" s="52"/>
      <c r="HQB755" s="69"/>
      <c r="HQC755" s="69"/>
      <c r="HQD755" s="69"/>
      <c r="HQE755" s="107"/>
      <c r="HQF755" s="2"/>
      <c r="HQG755" s="15"/>
      <c r="HQH755" s="15"/>
      <c r="HQI755" s="80"/>
      <c r="HQJ755" s="52"/>
      <c r="HQK755" s="69"/>
      <c r="HQL755" s="69"/>
      <c r="HQM755" s="69"/>
      <c r="HQN755" s="107"/>
      <c r="HQO755" s="2"/>
      <c r="HQP755" s="15"/>
      <c r="HQQ755" s="15"/>
      <c r="HQR755" s="80"/>
      <c r="HQS755" s="52"/>
      <c r="HQT755" s="69"/>
      <c r="HQU755" s="69"/>
      <c r="HQV755" s="69"/>
      <c r="HQW755" s="107"/>
      <c r="HQX755" s="2"/>
      <c r="HQY755" s="15"/>
      <c r="HQZ755" s="15"/>
      <c r="HRA755" s="80"/>
      <c r="HRB755" s="52"/>
      <c r="HRC755" s="69"/>
      <c r="HRD755" s="69"/>
      <c r="HRE755" s="69"/>
      <c r="HRF755" s="107"/>
      <c r="HRG755" s="2"/>
      <c r="HRH755" s="15"/>
      <c r="HRI755" s="15"/>
      <c r="HRJ755" s="80"/>
      <c r="HRK755" s="52"/>
      <c r="HRL755" s="69"/>
      <c r="HRM755" s="69"/>
      <c r="HRN755" s="69"/>
      <c r="HRO755" s="107"/>
      <c r="HRP755" s="2"/>
      <c r="HRQ755" s="15"/>
      <c r="HRR755" s="15"/>
      <c r="HRS755" s="80"/>
      <c r="HRT755" s="52"/>
      <c r="HRU755" s="69"/>
      <c r="HRV755" s="69"/>
      <c r="HRW755" s="69"/>
      <c r="HRX755" s="107"/>
      <c r="HRY755" s="2"/>
      <c r="HRZ755" s="15"/>
      <c r="HSA755" s="15"/>
      <c r="HSB755" s="80"/>
      <c r="HSC755" s="52"/>
      <c r="HSD755" s="69"/>
      <c r="HSE755" s="69"/>
      <c r="HSF755" s="69"/>
      <c r="HSG755" s="107"/>
      <c r="HSH755" s="2"/>
      <c r="HSI755" s="15"/>
      <c r="HSJ755" s="15"/>
      <c r="HSK755" s="80"/>
      <c r="HSL755" s="52"/>
      <c r="HSM755" s="69"/>
      <c r="HSN755" s="69"/>
      <c r="HSO755" s="69"/>
      <c r="HSP755" s="107"/>
      <c r="HSQ755" s="2"/>
      <c r="HSR755" s="15"/>
      <c r="HSS755" s="15"/>
      <c r="HST755" s="80"/>
      <c r="HSU755" s="52"/>
      <c r="HSV755" s="69"/>
      <c r="HSW755" s="69"/>
      <c r="HSX755" s="69"/>
      <c r="HSY755" s="107"/>
      <c r="HSZ755" s="2"/>
      <c r="HTA755" s="15"/>
      <c r="HTB755" s="15"/>
      <c r="HTC755" s="80"/>
      <c r="HTD755" s="52"/>
      <c r="HTE755" s="69"/>
      <c r="HTF755" s="69"/>
      <c r="HTG755" s="69"/>
      <c r="HTH755" s="107"/>
      <c r="HTI755" s="2"/>
      <c r="HTJ755" s="15"/>
      <c r="HTK755" s="15"/>
      <c r="HTL755" s="80"/>
      <c r="HTM755" s="52"/>
      <c r="HTN755" s="69"/>
      <c r="HTO755" s="69"/>
      <c r="HTP755" s="69"/>
      <c r="HTQ755" s="107"/>
      <c r="HTR755" s="2"/>
      <c r="HTS755" s="15"/>
      <c r="HTT755" s="15"/>
      <c r="HTU755" s="80"/>
      <c r="HTV755" s="52"/>
      <c r="HTW755" s="69"/>
      <c r="HTX755" s="69"/>
      <c r="HTY755" s="69"/>
      <c r="HTZ755" s="107"/>
      <c r="HUA755" s="2"/>
      <c r="HUB755" s="15"/>
      <c r="HUC755" s="15"/>
      <c r="HUD755" s="80"/>
      <c r="HUE755" s="52"/>
      <c r="HUF755" s="69"/>
      <c r="HUG755" s="69"/>
      <c r="HUH755" s="69"/>
      <c r="HUI755" s="107"/>
      <c r="HUJ755" s="2"/>
      <c r="HUK755" s="15"/>
      <c r="HUL755" s="15"/>
      <c r="HUM755" s="80"/>
      <c r="HUN755" s="52"/>
      <c r="HUO755" s="69"/>
      <c r="HUP755" s="69"/>
      <c r="HUQ755" s="69"/>
      <c r="HUR755" s="107"/>
      <c r="HUS755" s="2"/>
      <c r="HUT755" s="15"/>
      <c r="HUU755" s="15"/>
      <c r="HUV755" s="80"/>
      <c r="HUW755" s="52"/>
      <c r="HUX755" s="69"/>
      <c r="HUY755" s="69"/>
      <c r="HUZ755" s="69"/>
      <c r="HVA755" s="107"/>
      <c r="HVB755" s="2"/>
      <c r="HVC755" s="15"/>
      <c r="HVD755" s="15"/>
      <c r="HVE755" s="80"/>
      <c r="HVF755" s="52"/>
      <c r="HVG755" s="69"/>
      <c r="HVH755" s="69"/>
      <c r="HVI755" s="69"/>
      <c r="HVJ755" s="107"/>
      <c r="HVK755" s="2"/>
      <c r="HVL755" s="15"/>
      <c r="HVM755" s="15"/>
      <c r="HVN755" s="80"/>
      <c r="HVO755" s="52"/>
      <c r="HVP755" s="69"/>
      <c r="HVQ755" s="69"/>
      <c r="HVR755" s="69"/>
      <c r="HVS755" s="107"/>
      <c r="HVT755" s="2"/>
      <c r="HVU755" s="15"/>
      <c r="HVV755" s="15"/>
      <c r="HVW755" s="80"/>
      <c r="HVX755" s="52"/>
      <c r="HVY755" s="69"/>
      <c r="HVZ755" s="69"/>
      <c r="HWA755" s="69"/>
      <c r="HWB755" s="107"/>
      <c r="HWC755" s="2"/>
      <c r="HWD755" s="15"/>
      <c r="HWE755" s="15"/>
      <c r="HWF755" s="80"/>
      <c r="HWG755" s="52"/>
      <c r="HWH755" s="69"/>
      <c r="HWI755" s="69"/>
      <c r="HWJ755" s="69"/>
      <c r="HWK755" s="107"/>
      <c r="HWL755" s="2"/>
      <c r="HWM755" s="15"/>
      <c r="HWN755" s="15"/>
      <c r="HWO755" s="80"/>
      <c r="HWP755" s="52"/>
      <c r="HWQ755" s="69"/>
      <c r="HWR755" s="69"/>
      <c r="HWS755" s="69"/>
      <c r="HWT755" s="107"/>
      <c r="HWU755" s="2"/>
      <c r="HWV755" s="15"/>
      <c r="HWW755" s="15"/>
      <c r="HWX755" s="80"/>
      <c r="HWY755" s="52"/>
      <c r="HWZ755" s="69"/>
      <c r="HXA755" s="69"/>
      <c r="HXB755" s="69"/>
      <c r="HXC755" s="107"/>
      <c r="HXD755" s="2"/>
      <c r="HXE755" s="15"/>
      <c r="HXF755" s="15"/>
      <c r="HXG755" s="80"/>
      <c r="HXH755" s="52"/>
      <c r="HXI755" s="69"/>
      <c r="HXJ755" s="69"/>
      <c r="HXK755" s="69"/>
      <c r="HXL755" s="107"/>
      <c r="HXM755" s="2"/>
      <c r="HXN755" s="15"/>
      <c r="HXO755" s="15"/>
      <c r="HXP755" s="80"/>
      <c r="HXQ755" s="52"/>
      <c r="HXR755" s="69"/>
      <c r="HXS755" s="69"/>
      <c r="HXT755" s="69"/>
      <c r="HXU755" s="107"/>
      <c r="HXV755" s="2"/>
      <c r="HXW755" s="15"/>
      <c r="HXX755" s="15"/>
      <c r="HXY755" s="80"/>
      <c r="HXZ755" s="52"/>
      <c r="HYA755" s="69"/>
      <c r="HYB755" s="69"/>
      <c r="HYC755" s="69"/>
      <c r="HYD755" s="107"/>
      <c r="HYE755" s="2"/>
      <c r="HYF755" s="15"/>
      <c r="HYG755" s="15"/>
      <c r="HYH755" s="80"/>
      <c r="HYI755" s="52"/>
      <c r="HYJ755" s="69"/>
      <c r="HYK755" s="69"/>
      <c r="HYL755" s="69"/>
      <c r="HYM755" s="107"/>
      <c r="HYN755" s="2"/>
      <c r="HYO755" s="15"/>
      <c r="HYP755" s="15"/>
      <c r="HYQ755" s="80"/>
      <c r="HYR755" s="52"/>
      <c r="HYS755" s="69"/>
      <c r="HYT755" s="69"/>
      <c r="HYU755" s="69"/>
      <c r="HYV755" s="107"/>
      <c r="HYW755" s="2"/>
      <c r="HYX755" s="15"/>
      <c r="HYY755" s="15"/>
      <c r="HYZ755" s="80"/>
      <c r="HZA755" s="52"/>
      <c r="HZB755" s="69"/>
      <c r="HZC755" s="69"/>
      <c r="HZD755" s="69"/>
      <c r="HZE755" s="107"/>
      <c r="HZF755" s="2"/>
      <c r="HZG755" s="15"/>
      <c r="HZH755" s="15"/>
      <c r="HZI755" s="80"/>
      <c r="HZJ755" s="52"/>
      <c r="HZK755" s="69"/>
      <c r="HZL755" s="69"/>
      <c r="HZM755" s="69"/>
      <c r="HZN755" s="107"/>
      <c r="HZO755" s="2"/>
      <c r="HZP755" s="15"/>
      <c r="HZQ755" s="15"/>
      <c r="HZR755" s="80"/>
      <c r="HZS755" s="52"/>
      <c r="HZT755" s="69"/>
      <c r="HZU755" s="69"/>
      <c r="HZV755" s="69"/>
      <c r="HZW755" s="107"/>
      <c r="HZX755" s="2"/>
      <c r="HZY755" s="15"/>
      <c r="HZZ755" s="15"/>
      <c r="IAA755" s="80"/>
      <c r="IAB755" s="52"/>
      <c r="IAC755" s="69"/>
      <c r="IAD755" s="69"/>
      <c r="IAE755" s="69"/>
      <c r="IAF755" s="107"/>
      <c r="IAG755" s="2"/>
      <c r="IAH755" s="15"/>
      <c r="IAI755" s="15"/>
      <c r="IAJ755" s="80"/>
      <c r="IAK755" s="52"/>
      <c r="IAL755" s="69"/>
      <c r="IAM755" s="69"/>
      <c r="IAN755" s="69"/>
      <c r="IAO755" s="107"/>
      <c r="IAP755" s="2"/>
      <c r="IAQ755" s="15"/>
      <c r="IAR755" s="15"/>
      <c r="IAS755" s="80"/>
      <c r="IAT755" s="52"/>
      <c r="IAU755" s="69"/>
      <c r="IAV755" s="69"/>
      <c r="IAW755" s="69"/>
      <c r="IAX755" s="107"/>
      <c r="IAY755" s="2"/>
      <c r="IAZ755" s="15"/>
      <c r="IBA755" s="15"/>
      <c r="IBB755" s="80"/>
      <c r="IBC755" s="52"/>
      <c r="IBD755" s="69"/>
      <c r="IBE755" s="69"/>
      <c r="IBF755" s="69"/>
      <c r="IBG755" s="107"/>
      <c r="IBH755" s="2"/>
      <c r="IBI755" s="15"/>
      <c r="IBJ755" s="15"/>
      <c r="IBK755" s="80"/>
      <c r="IBL755" s="52"/>
      <c r="IBM755" s="69"/>
      <c r="IBN755" s="69"/>
      <c r="IBO755" s="69"/>
      <c r="IBP755" s="107"/>
      <c r="IBQ755" s="2"/>
      <c r="IBR755" s="15"/>
      <c r="IBS755" s="15"/>
      <c r="IBT755" s="80"/>
      <c r="IBU755" s="52"/>
      <c r="IBV755" s="69"/>
      <c r="IBW755" s="69"/>
      <c r="IBX755" s="69"/>
      <c r="IBY755" s="107"/>
      <c r="IBZ755" s="2"/>
      <c r="ICA755" s="15"/>
      <c r="ICB755" s="15"/>
      <c r="ICC755" s="80"/>
      <c r="ICD755" s="52"/>
      <c r="ICE755" s="69"/>
      <c r="ICF755" s="69"/>
      <c r="ICG755" s="69"/>
      <c r="ICH755" s="107"/>
      <c r="ICI755" s="2"/>
      <c r="ICJ755" s="15"/>
      <c r="ICK755" s="15"/>
      <c r="ICL755" s="80"/>
      <c r="ICM755" s="52"/>
      <c r="ICN755" s="69"/>
      <c r="ICO755" s="69"/>
      <c r="ICP755" s="69"/>
      <c r="ICQ755" s="107"/>
      <c r="ICR755" s="2"/>
      <c r="ICS755" s="15"/>
      <c r="ICT755" s="15"/>
      <c r="ICU755" s="80"/>
      <c r="ICV755" s="52"/>
      <c r="ICW755" s="69"/>
      <c r="ICX755" s="69"/>
      <c r="ICY755" s="69"/>
      <c r="ICZ755" s="107"/>
      <c r="IDA755" s="2"/>
      <c r="IDB755" s="15"/>
      <c r="IDC755" s="15"/>
      <c r="IDD755" s="80"/>
      <c r="IDE755" s="52"/>
      <c r="IDF755" s="69"/>
      <c r="IDG755" s="69"/>
      <c r="IDH755" s="69"/>
      <c r="IDI755" s="107"/>
      <c r="IDJ755" s="2"/>
      <c r="IDK755" s="15"/>
      <c r="IDL755" s="15"/>
      <c r="IDM755" s="80"/>
      <c r="IDN755" s="52"/>
      <c r="IDO755" s="69"/>
      <c r="IDP755" s="69"/>
      <c r="IDQ755" s="69"/>
      <c r="IDR755" s="107"/>
      <c r="IDS755" s="2"/>
      <c r="IDT755" s="15"/>
      <c r="IDU755" s="15"/>
      <c r="IDV755" s="80"/>
      <c r="IDW755" s="52"/>
      <c r="IDX755" s="69"/>
      <c r="IDY755" s="69"/>
      <c r="IDZ755" s="69"/>
      <c r="IEA755" s="107"/>
      <c r="IEB755" s="2"/>
      <c r="IEC755" s="15"/>
      <c r="IED755" s="15"/>
      <c r="IEE755" s="80"/>
      <c r="IEF755" s="52"/>
      <c r="IEG755" s="69"/>
      <c r="IEH755" s="69"/>
      <c r="IEI755" s="69"/>
      <c r="IEJ755" s="107"/>
      <c r="IEK755" s="2"/>
      <c r="IEL755" s="15"/>
      <c r="IEM755" s="15"/>
      <c r="IEN755" s="80"/>
      <c r="IEO755" s="52"/>
      <c r="IEP755" s="69"/>
      <c r="IEQ755" s="69"/>
      <c r="IER755" s="69"/>
      <c r="IES755" s="107"/>
      <c r="IET755" s="2"/>
      <c r="IEU755" s="15"/>
      <c r="IEV755" s="15"/>
      <c r="IEW755" s="80"/>
      <c r="IEX755" s="52"/>
      <c r="IEY755" s="69"/>
      <c r="IEZ755" s="69"/>
      <c r="IFA755" s="69"/>
      <c r="IFB755" s="107"/>
      <c r="IFC755" s="2"/>
      <c r="IFD755" s="15"/>
      <c r="IFE755" s="15"/>
      <c r="IFF755" s="80"/>
      <c r="IFG755" s="52"/>
      <c r="IFH755" s="69"/>
      <c r="IFI755" s="69"/>
      <c r="IFJ755" s="69"/>
      <c r="IFK755" s="107"/>
      <c r="IFL755" s="2"/>
      <c r="IFM755" s="15"/>
      <c r="IFN755" s="15"/>
      <c r="IFO755" s="80"/>
      <c r="IFP755" s="52"/>
      <c r="IFQ755" s="69"/>
      <c r="IFR755" s="69"/>
      <c r="IFS755" s="69"/>
      <c r="IFT755" s="107"/>
      <c r="IFU755" s="2"/>
      <c r="IFV755" s="15"/>
      <c r="IFW755" s="15"/>
      <c r="IFX755" s="80"/>
      <c r="IFY755" s="52"/>
      <c r="IFZ755" s="69"/>
      <c r="IGA755" s="69"/>
      <c r="IGB755" s="69"/>
      <c r="IGC755" s="107"/>
      <c r="IGD755" s="2"/>
      <c r="IGE755" s="15"/>
      <c r="IGF755" s="15"/>
      <c r="IGG755" s="80"/>
      <c r="IGH755" s="52"/>
      <c r="IGI755" s="69"/>
      <c r="IGJ755" s="69"/>
      <c r="IGK755" s="69"/>
      <c r="IGL755" s="107"/>
      <c r="IGM755" s="2"/>
      <c r="IGN755" s="15"/>
      <c r="IGO755" s="15"/>
      <c r="IGP755" s="80"/>
      <c r="IGQ755" s="52"/>
      <c r="IGR755" s="69"/>
      <c r="IGS755" s="69"/>
      <c r="IGT755" s="69"/>
      <c r="IGU755" s="107"/>
      <c r="IGV755" s="2"/>
      <c r="IGW755" s="15"/>
      <c r="IGX755" s="15"/>
      <c r="IGY755" s="80"/>
      <c r="IGZ755" s="52"/>
      <c r="IHA755" s="69"/>
      <c r="IHB755" s="69"/>
      <c r="IHC755" s="69"/>
      <c r="IHD755" s="107"/>
      <c r="IHE755" s="2"/>
      <c r="IHF755" s="15"/>
      <c r="IHG755" s="15"/>
      <c r="IHH755" s="80"/>
      <c r="IHI755" s="52"/>
      <c r="IHJ755" s="69"/>
      <c r="IHK755" s="69"/>
      <c r="IHL755" s="69"/>
      <c r="IHM755" s="107"/>
      <c r="IHN755" s="2"/>
      <c r="IHO755" s="15"/>
      <c r="IHP755" s="15"/>
      <c r="IHQ755" s="80"/>
      <c r="IHR755" s="52"/>
      <c r="IHS755" s="69"/>
      <c r="IHT755" s="69"/>
      <c r="IHU755" s="69"/>
      <c r="IHV755" s="107"/>
      <c r="IHW755" s="2"/>
      <c r="IHX755" s="15"/>
      <c r="IHY755" s="15"/>
      <c r="IHZ755" s="80"/>
      <c r="IIA755" s="52"/>
      <c r="IIB755" s="69"/>
      <c r="IIC755" s="69"/>
      <c r="IID755" s="69"/>
      <c r="IIE755" s="107"/>
      <c r="IIF755" s="2"/>
      <c r="IIG755" s="15"/>
      <c r="IIH755" s="15"/>
      <c r="III755" s="80"/>
      <c r="IIJ755" s="52"/>
      <c r="IIK755" s="69"/>
      <c r="IIL755" s="69"/>
      <c r="IIM755" s="69"/>
      <c r="IIN755" s="107"/>
      <c r="IIO755" s="2"/>
      <c r="IIP755" s="15"/>
      <c r="IIQ755" s="15"/>
      <c r="IIR755" s="80"/>
      <c r="IIS755" s="52"/>
      <c r="IIT755" s="69"/>
      <c r="IIU755" s="69"/>
      <c r="IIV755" s="69"/>
      <c r="IIW755" s="107"/>
      <c r="IIX755" s="2"/>
      <c r="IIY755" s="15"/>
      <c r="IIZ755" s="15"/>
      <c r="IJA755" s="80"/>
      <c r="IJB755" s="52"/>
      <c r="IJC755" s="69"/>
      <c r="IJD755" s="69"/>
      <c r="IJE755" s="69"/>
      <c r="IJF755" s="107"/>
      <c r="IJG755" s="2"/>
      <c r="IJH755" s="15"/>
      <c r="IJI755" s="15"/>
      <c r="IJJ755" s="80"/>
      <c r="IJK755" s="52"/>
      <c r="IJL755" s="69"/>
      <c r="IJM755" s="69"/>
      <c r="IJN755" s="69"/>
      <c r="IJO755" s="107"/>
      <c r="IJP755" s="2"/>
      <c r="IJQ755" s="15"/>
      <c r="IJR755" s="15"/>
      <c r="IJS755" s="80"/>
      <c r="IJT755" s="52"/>
      <c r="IJU755" s="69"/>
      <c r="IJV755" s="69"/>
      <c r="IJW755" s="69"/>
      <c r="IJX755" s="107"/>
      <c r="IJY755" s="2"/>
      <c r="IJZ755" s="15"/>
      <c r="IKA755" s="15"/>
      <c r="IKB755" s="80"/>
      <c r="IKC755" s="52"/>
      <c r="IKD755" s="69"/>
      <c r="IKE755" s="69"/>
      <c r="IKF755" s="69"/>
      <c r="IKG755" s="107"/>
      <c r="IKH755" s="2"/>
      <c r="IKI755" s="15"/>
      <c r="IKJ755" s="15"/>
      <c r="IKK755" s="80"/>
      <c r="IKL755" s="52"/>
      <c r="IKM755" s="69"/>
      <c r="IKN755" s="69"/>
      <c r="IKO755" s="69"/>
      <c r="IKP755" s="107"/>
      <c r="IKQ755" s="2"/>
      <c r="IKR755" s="15"/>
      <c r="IKS755" s="15"/>
      <c r="IKT755" s="80"/>
      <c r="IKU755" s="52"/>
      <c r="IKV755" s="69"/>
      <c r="IKW755" s="69"/>
      <c r="IKX755" s="69"/>
      <c r="IKY755" s="107"/>
      <c r="IKZ755" s="2"/>
      <c r="ILA755" s="15"/>
      <c r="ILB755" s="15"/>
      <c r="ILC755" s="80"/>
      <c r="ILD755" s="52"/>
      <c r="ILE755" s="69"/>
      <c r="ILF755" s="69"/>
      <c r="ILG755" s="69"/>
      <c r="ILH755" s="107"/>
      <c r="ILI755" s="2"/>
      <c r="ILJ755" s="15"/>
      <c r="ILK755" s="15"/>
      <c r="ILL755" s="80"/>
      <c r="ILM755" s="52"/>
      <c r="ILN755" s="69"/>
      <c r="ILO755" s="69"/>
      <c r="ILP755" s="69"/>
      <c r="ILQ755" s="107"/>
      <c r="ILR755" s="2"/>
      <c r="ILS755" s="15"/>
      <c r="ILT755" s="15"/>
      <c r="ILU755" s="80"/>
      <c r="ILV755" s="52"/>
      <c r="ILW755" s="69"/>
      <c r="ILX755" s="69"/>
      <c r="ILY755" s="69"/>
      <c r="ILZ755" s="107"/>
      <c r="IMA755" s="2"/>
      <c r="IMB755" s="15"/>
      <c r="IMC755" s="15"/>
      <c r="IMD755" s="80"/>
      <c r="IME755" s="52"/>
      <c r="IMF755" s="69"/>
      <c r="IMG755" s="69"/>
      <c r="IMH755" s="69"/>
      <c r="IMI755" s="107"/>
      <c r="IMJ755" s="2"/>
      <c r="IMK755" s="15"/>
      <c r="IML755" s="15"/>
      <c r="IMM755" s="80"/>
      <c r="IMN755" s="52"/>
      <c r="IMO755" s="69"/>
      <c r="IMP755" s="69"/>
      <c r="IMQ755" s="69"/>
      <c r="IMR755" s="107"/>
      <c r="IMS755" s="2"/>
      <c r="IMT755" s="15"/>
      <c r="IMU755" s="15"/>
      <c r="IMV755" s="80"/>
      <c r="IMW755" s="52"/>
      <c r="IMX755" s="69"/>
      <c r="IMY755" s="69"/>
      <c r="IMZ755" s="69"/>
      <c r="INA755" s="107"/>
      <c r="INB755" s="2"/>
      <c r="INC755" s="15"/>
      <c r="IND755" s="15"/>
      <c r="INE755" s="80"/>
      <c r="INF755" s="52"/>
      <c r="ING755" s="69"/>
      <c r="INH755" s="69"/>
      <c r="INI755" s="69"/>
      <c r="INJ755" s="107"/>
      <c r="INK755" s="2"/>
      <c r="INL755" s="15"/>
      <c r="INM755" s="15"/>
      <c r="INN755" s="80"/>
      <c r="INO755" s="52"/>
      <c r="INP755" s="69"/>
      <c r="INQ755" s="69"/>
      <c r="INR755" s="69"/>
      <c r="INS755" s="107"/>
      <c r="INT755" s="2"/>
      <c r="INU755" s="15"/>
      <c r="INV755" s="15"/>
      <c r="INW755" s="80"/>
      <c r="INX755" s="52"/>
      <c r="INY755" s="69"/>
      <c r="INZ755" s="69"/>
      <c r="IOA755" s="69"/>
      <c r="IOB755" s="107"/>
      <c r="IOC755" s="2"/>
      <c r="IOD755" s="15"/>
      <c r="IOE755" s="15"/>
      <c r="IOF755" s="80"/>
      <c r="IOG755" s="52"/>
      <c r="IOH755" s="69"/>
      <c r="IOI755" s="69"/>
      <c r="IOJ755" s="69"/>
      <c r="IOK755" s="107"/>
      <c r="IOL755" s="2"/>
      <c r="IOM755" s="15"/>
      <c r="ION755" s="15"/>
      <c r="IOO755" s="80"/>
      <c r="IOP755" s="52"/>
      <c r="IOQ755" s="69"/>
      <c r="IOR755" s="69"/>
      <c r="IOS755" s="69"/>
      <c r="IOT755" s="107"/>
      <c r="IOU755" s="2"/>
      <c r="IOV755" s="15"/>
      <c r="IOW755" s="15"/>
      <c r="IOX755" s="80"/>
      <c r="IOY755" s="52"/>
      <c r="IOZ755" s="69"/>
      <c r="IPA755" s="69"/>
      <c r="IPB755" s="69"/>
      <c r="IPC755" s="107"/>
      <c r="IPD755" s="2"/>
      <c r="IPE755" s="15"/>
      <c r="IPF755" s="15"/>
      <c r="IPG755" s="80"/>
      <c r="IPH755" s="52"/>
      <c r="IPI755" s="69"/>
      <c r="IPJ755" s="69"/>
      <c r="IPK755" s="69"/>
      <c r="IPL755" s="107"/>
      <c r="IPM755" s="2"/>
      <c r="IPN755" s="15"/>
      <c r="IPO755" s="15"/>
      <c r="IPP755" s="80"/>
      <c r="IPQ755" s="52"/>
      <c r="IPR755" s="69"/>
      <c r="IPS755" s="69"/>
      <c r="IPT755" s="69"/>
      <c r="IPU755" s="107"/>
      <c r="IPV755" s="2"/>
      <c r="IPW755" s="15"/>
      <c r="IPX755" s="15"/>
      <c r="IPY755" s="80"/>
      <c r="IPZ755" s="52"/>
      <c r="IQA755" s="69"/>
      <c r="IQB755" s="69"/>
      <c r="IQC755" s="69"/>
      <c r="IQD755" s="107"/>
      <c r="IQE755" s="2"/>
      <c r="IQF755" s="15"/>
      <c r="IQG755" s="15"/>
      <c r="IQH755" s="80"/>
      <c r="IQI755" s="52"/>
      <c r="IQJ755" s="69"/>
      <c r="IQK755" s="69"/>
      <c r="IQL755" s="69"/>
      <c r="IQM755" s="107"/>
      <c r="IQN755" s="2"/>
      <c r="IQO755" s="15"/>
      <c r="IQP755" s="15"/>
      <c r="IQQ755" s="80"/>
      <c r="IQR755" s="52"/>
      <c r="IQS755" s="69"/>
      <c r="IQT755" s="69"/>
      <c r="IQU755" s="69"/>
      <c r="IQV755" s="107"/>
      <c r="IQW755" s="2"/>
      <c r="IQX755" s="15"/>
      <c r="IQY755" s="15"/>
      <c r="IQZ755" s="80"/>
      <c r="IRA755" s="52"/>
      <c r="IRB755" s="69"/>
      <c r="IRC755" s="69"/>
      <c r="IRD755" s="69"/>
      <c r="IRE755" s="107"/>
      <c r="IRF755" s="2"/>
      <c r="IRG755" s="15"/>
      <c r="IRH755" s="15"/>
      <c r="IRI755" s="80"/>
      <c r="IRJ755" s="52"/>
      <c r="IRK755" s="69"/>
      <c r="IRL755" s="69"/>
      <c r="IRM755" s="69"/>
      <c r="IRN755" s="107"/>
      <c r="IRO755" s="2"/>
      <c r="IRP755" s="15"/>
      <c r="IRQ755" s="15"/>
      <c r="IRR755" s="80"/>
      <c r="IRS755" s="52"/>
      <c r="IRT755" s="69"/>
      <c r="IRU755" s="69"/>
      <c r="IRV755" s="69"/>
      <c r="IRW755" s="107"/>
      <c r="IRX755" s="2"/>
      <c r="IRY755" s="15"/>
      <c r="IRZ755" s="15"/>
      <c r="ISA755" s="80"/>
      <c r="ISB755" s="52"/>
      <c r="ISC755" s="69"/>
      <c r="ISD755" s="69"/>
      <c r="ISE755" s="69"/>
      <c r="ISF755" s="107"/>
      <c r="ISG755" s="2"/>
      <c r="ISH755" s="15"/>
      <c r="ISI755" s="15"/>
      <c r="ISJ755" s="80"/>
      <c r="ISK755" s="52"/>
      <c r="ISL755" s="69"/>
      <c r="ISM755" s="69"/>
      <c r="ISN755" s="69"/>
      <c r="ISO755" s="107"/>
      <c r="ISP755" s="2"/>
      <c r="ISQ755" s="15"/>
      <c r="ISR755" s="15"/>
      <c r="ISS755" s="80"/>
      <c r="IST755" s="52"/>
      <c r="ISU755" s="69"/>
      <c r="ISV755" s="69"/>
      <c r="ISW755" s="69"/>
      <c r="ISX755" s="107"/>
      <c r="ISY755" s="2"/>
      <c r="ISZ755" s="15"/>
      <c r="ITA755" s="15"/>
      <c r="ITB755" s="80"/>
      <c r="ITC755" s="52"/>
      <c r="ITD755" s="69"/>
      <c r="ITE755" s="69"/>
      <c r="ITF755" s="69"/>
      <c r="ITG755" s="107"/>
      <c r="ITH755" s="2"/>
      <c r="ITI755" s="15"/>
      <c r="ITJ755" s="15"/>
      <c r="ITK755" s="80"/>
      <c r="ITL755" s="52"/>
      <c r="ITM755" s="69"/>
      <c r="ITN755" s="69"/>
      <c r="ITO755" s="69"/>
      <c r="ITP755" s="107"/>
      <c r="ITQ755" s="2"/>
      <c r="ITR755" s="15"/>
      <c r="ITS755" s="15"/>
      <c r="ITT755" s="80"/>
      <c r="ITU755" s="52"/>
      <c r="ITV755" s="69"/>
      <c r="ITW755" s="69"/>
      <c r="ITX755" s="69"/>
      <c r="ITY755" s="107"/>
      <c r="ITZ755" s="2"/>
      <c r="IUA755" s="15"/>
      <c r="IUB755" s="15"/>
      <c r="IUC755" s="80"/>
      <c r="IUD755" s="52"/>
      <c r="IUE755" s="69"/>
      <c r="IUF755" s="69"/>
      <c r="IUG755" s="69"/>
      <c r="IUH755" s="107"/>
      <c r="IUI755" s="2"/>
      <c r="IUJ755" s="15"/>
      <c r="IUK755" s="15"/>
      <c r="IUL755" s="80"/>
      <c r="IUM755" s="52"/>
      <c r="IUN755" s="69"/>
      <c r="IUO755" s="69"/>
      <c r="IUP755" s="69"/>
      <c r="IUQ755" s="107"/>
      <c r="IUR755" s="2"/>
      <c r="IUS755" s="15"/>
      <c r="IUT755" s="15"/>
      <c r="IUU755" s="80"/>
      <c r="IUV755" s="52"/>
      <c r="IUW755" s="69"/>
      <c r="IUX755" s="69"/>
      <c r="IUY755" s="69"/>
      <c r="IUZ755" s="107"/>
      <c r="IVA755" s="2"/>
      <c r="IVB755" s="15"/>
      <c r="IVC755" s="15"/>
      <c r="IVD755" s="80"/>
      <c r="IVE755" s="52"/>
      <c r="IVF755" s="69"/>
      <c r="IVG755" s="69"/>
      <c r="IVH755" s="69"/>
      <c r="IVI755" s="107"/>
      <c r="IVJ755" s="2"/>
      <c r="IVK755" s="15"/>
      <c r="IVL755" s="15"/>
      <c r="IVM755" s="80"/>
      <c r="IVN755" s="52"/>
      <c r="IVO755" s="69"/>
      <c r="IVP755" s="69"/>
      <c r="IVQ755" s="69"/>
      <c r="IVR755" s="107"/>
      <c r="IVS755" s="2"/>
      <c r="IVT755" s="15"/>
      <c r="IVU755" s="15"/>
      <c r="IVV755" s="80"/>
      <c r="IVW755" s="52"/>
      <c r="IVX755" s="69"/>
      <c r="IVY755" s="69"/>
      <c r="IVZ755" s="69"/>
      <c r="IWA755" s="107"/>
      <c r="IWB755" s="2"/>
      <c r="IWC755" s="15"/>
      <c r="IWD755" s="15"/>
      <c r="IWE755" s="80"/>
      <c r="IWF755" s="52"/>
      <c r="IWG755" s="69"/>
      <c r="IWH755" s="69"/>
      <c r="IWI755" s="69"/>
      <c r="IWJ755" s="107"/>
      <c r="IWK755" s="2"/>
      <c r="IWL755" s="15"/>
      <c r="IWM755" s="15"/>
      <c r="IWN755" s="80"/>
      <c r="IWO755" s="52"/>
      <c r="IWP755" s="69"/>
      <c r="IWQ755" s="69"/>
      <c r="IWR755" s="69"/>
      <c r="IWS755" s="107"/>
      <c r="IWT755" s="2"/>
      <c r="IWU755" s="15"/>
      <c r="IWV755" s="15"/>
      <c r="IWW755" s="80"/>
      <c r="IWX755" s="52"/>
      <c r="IWY755" s="69"/>
      <c r="IWZ755" s="69"/>
      <c r="IXA755" s="69"/>
      <c r="IXB755" s="107"/>
      <c r="IXC755" s="2"/>
      <c r="IXD755" s="15"/>
      <c r="IXE755" s="15"/>
      <c r="IXF755" s="80"/>
      <c r="IXG755" s="52"/>
      <c r="IXH755" s="69"/>
      <c r="IXI755" s="69"/>
      <c r="IXJ755" s="69"/>
      <c r="IXK755" s="107"/>
      <c r="IXL755" s="2"/>
      <c r="IXM755" s="15"/>
      <c r="IXN755" s="15"/>
      <c r="IXO755" s="80"/>
      <c r="IXP755" s="52"/>
      <c r="IXQ755" s="69"/>
      <c r="IXR755" s="69"/>
      <c r="IXS755" s="69"/>
      <c r="IXT755" s="107"/>
      <c r="IXU755" s="2"/>
      <c r="IXV755" s="15"/>
      <c r="IXW755" s="15"/>
      <c r="IXX755" s="80"/>
      <c r="IXY755" s="52"/>
      <c r="IXZ755" s="69"/>
      <c r="IYA755" s="69"/>
      <c r="IYB755" s="69"/>
      <c r="IYC755" s="107"/>
      <c r="IYD755" s="2"/>
      <c r="IYE755" s="15"/>
      <c r="IYF755" s="15"/>
      <c r="IYG755" s="80"/>
      <c r="IYH755" s="52"/>
      <c r="IYI755" s="69"/>
      <c r="IYJ755" s="69"/>
      <c r="IYK755" s="69"/>
      <c r="IYL755" s="107"/>
      <c r="IYM755" s="2"/>
      <c r="IYN755" s="15"/>
      <c r="IYO755" s="15"/>
      <c r="IYP755" s="80"/>
      <c r="IYQ755" s="52"/>
      <c r="IYR755" s="69"/>
      <c r="IYS755" s="69"/>
      <c r="IYT755" s="69"/>
      <c r="IYU755" s="107"/>
      <c r="IYV755" s="2"/>
      <c r="IYW755" s="15"/>
      <c r="IYX755" s="15"/>
      <c r="IYY755" s="80"/>
      <c r="IYZ755" s="52"/>
      <c r="IZA755" s="69"/>
      <c r="IZB755" s="69"/>
      <c r="IZC755" s="69"/>
      <c r="IZD755" s="107"/>
      <c r="IZE755" s="2"/>
      <c r="IZF755" s="15"/>
      <c r="IZG755" s="15"/>
      <c r="IZH755" s="80"/>
      <c r="IZI755" s="52"/>
      <c r="IZJ755" s="69"/>
      <c r="IZK755" s="69"/>
      <c r="IZL755" s="69"/>
      <c r="IZM755" s="107"/>
      <c r="IZN755" s="2"/>
      <c r="IZO755" s="15"/>
      <c r="IZP755" s="15"/>
      <c r="IZQ755" s="80"/>
      <c r="IZR755" s="52"/>
      <c r="IZS755" s="69"/>
      <c r="IZT755" s="69"/>
      <c r="IZU755" s="69"/>
      <c r="IZV755" s="107"/>
      <c r="IZW755" s="2"/>
      <c r="IZX755" s="15"/>
      <c r="IZY755" s="15"/>
      <c r="IZZ755" s="80"/>
      <c r="JAA755" s="52"/>
      <c r="JAB755" s="69"/>
      <c r="JAC755" s="69"/>
      <c r="JAD755" s="69"/>
      <c r="JAE755" s="107"/>
      <c r="JAF755" s="2"/>
      <c r="JAG755" s="15"/>
      <c r="JAH755" s="15"/>
      <c r="JAI755" s="80"/>
      <c r="JAJ755" s="52"/>
      <c r="JAK755" s="69"/>
      <c r="JAL755" s="69"/>
      <c r="JAM755" s="69"/>
      <c r="JAN755" s="107"/>
      <c r="JAO755" s="2"/>
      <c r="JAP755" s="15"/>
      <c r="JAQ755" s="15"/>
      <c r="JAR755" s="80"/>
      <c r="JAS755" s="52"/>
      <c r="JAT755" s="69"/>
      <c r="JAU755" s="69"/>
      <c r="JAV755" s="69"/>
      <c r="JAW755" s="107"/>
      <c r="JAX755" s="2"/>
      <c r="JAY755" s="15"/>
      <c r="JAZ755" s="15"/>
      <c r="JBA755" s="80"/>
      <c r="JBB755" s="52"/>
      <c r="JBC755" s="69"/>
      <c r="JBD755" s="69"/>
      <c r="JBE755" s="69"/>
      <c r="JBF755" s="107"/>
      <c r="JBG755" s="2"/>
      <c r="JBH755" s="15"/>
      <c r="JBI755" s="15"/>
      <c r="JBJ755" s="80"/>
      <c r="JBK755" s="52"/>
      <c r="JBL755" s="69"/>
      <c r="JBM755" s="69"/>
      <c r="JBN755" s="69"/>
      <c r="JBO755" s="107"/>
      <c r="JBP755" s="2"/>
      <c r="JBQ755" s="15"/>
      <c r="JBR755" s="15"/>
      <c r="JBS755" s="80"/>
      <c r="JBT755" s="52"/>
      <c r="JBU755" s="69"/>
      <c r="JBV755" s="69"/>
      <c r="JBW755" s="69"/>
      <c r="JBX755" s="107"/>
      <c r="JBY755" s="2"/>
      <c r="JBZ755" s="15"/>
      <c r="JCA755" s="15"/>
      <c r="JCB755" s="80"/>
      <c r="JCC755" s="52"/>
      <c r="JCD755" s="69"/>
      <c r="JCE755" s="69"/>
      <c r="JCF755" s="69"/>
      <c r="JCG755" s="107"/>
      <c r="JCH755" s="2"/>
      <c r="JCI755" s="15"/>
      <c r="JCJ755" s="15"/>
      <c r="JCK755" s="80"/>
      <c r="JCL755" s="52"/>
      <c r="JCM755" s="69"/>
      <c r="JCN755" s="69"/>
      <c r="JCO755" s="69"/>
      <c r="JCP755" s="107"/>
      <c r="JCQ755" s="2"/>
      <c r="JCR755" s="15"/>
      <c r="JCS755" s="15"/>
      <c r="JCT755" s="80"/>
      <c r="JCU755" s="52"/>
      <c r="JCV755" s="69"/>
      <c r="JCW755" s="69"/>
      <c r="JCX755" s="69"/>
      <c r="JCY755" s="107"/>
      <c r="JCZ755" s="2"/>
      <c r="JDA755" s="15"/>
      <c r="JDB755" s="15"/>
      <c r="JDC755" s="80"/>
      <c r="JDD755" s="52"/>
      <c r="JDE755" s="69"/>
      <c r="JDF755" s="69"/>
      <c r="JDG755" s="69"/>
      <c r="JDH755" s="107"/>
      <c r="JDI755" s="2"/>
      <c r="JDJ755" s="15"/>
      <c r="JDK755" s="15"/>
      <c r="JDL755" s="80"/>
      <c r="JDM755" s="52"/>
      <c r="JDN755" s="69"/>
      <c r="JDO755" s="69"/>
      <c r="JDP755" s="69"/>
      <c r="JDQ755" s="107"/>
      <c r="JDR755" s="2"/>
      <c r="JDS755" s="15"/>
      <c r="JDT755" s="15"/>
      <c r="JDU755" s="80"/>
      <c r="JDV755" s="52"/>
      <c r="JDW755" s="69"/>
      <c r="JDX755" s="69"/>
      <c r="JDY755" s="69"/>
      <c r="JDZ755" s="107"/>
      <c r="JEA755" s="2"/>
      <c r="JEB755" s="15"/>
      <c r="JEC755" s="15"/>
      <c r="JED755" s="80"/>
      <c r="JEE755" s="52"/>
      <c r="JEF755" s="69"/>
      <c r="JEG755" s="69"/>
      <c r="JEH755" s="69"/>
      <c r="JEI755" s="107"/>
      <c r="JEJ755" s="2"/>
      <c r="JEK755" s="15"/>
      <c r="JEL755" s="15"/>
      <c r="JEM755" s="80"/>
      <c r="JEN755" s="52"/>
      <c r="JEO755" s="69"/>
      <c r="JEP755" s="69"/>
      <c r="JEQ755" s="69"/>
      <c r="JER755" s="107"/>
      <c r="JES755" s="2"/>
      <c r="JET755" s="15"/>
      <c r="JEU755" s="15"/>
      <c r="JEV755" s="80"/>
      <c r="JEW755" s="52"/>
      <c r="JEX755" s="69"/>
      <c r="JEY755" s="69"/>
      <c r="JEZ755" s="69"/>
      <c r="JFA755" s="107"/>
      <c r="JFB755" s="2"/>
      <c r="JFC755" s="15"/>
      <c r="JFD755" s="15"/>
      <c r="JFE755" s="80"/>
      <c r="JFF755" s="52"/>
      <c r="JFG755" s="69"/>
      <c r="JFH755" s="69"/>
      <c r="JFI755" s="69"/>
      <c r="JFJ755" s="107"/>
      <c r="JFK755" s="2"/>
      <c r="JFL755" s="15"/>
      <c r="JFM755" s="15"/>
      <c r="JFN755" s="80"/>
      <c r="JFO755" s="52"/>
      <c r="JFP755" s="69"/>
      <c r="JFQ755" s="69"/>
      <c r="JFR755" s="69"/>
      <c r="JFS755" s="107"/>
      <c r="JFT755" s="2"/>
      <c r="JFU755" s="15"/>
      <c r="JFV755" s="15"/>
      <c r="JFW755" s="80"/>
      <c r="JFX755" s="52"/>
      <c r="JFY755" s="69"/>
      <c r="JFZ755" s="69"/>
      <c r="JGA755" s="69"/>
      <c r="JGB755" s="107"/>
      <c r="JGC755" s="2"/>
      <c r="JGD755" s="15"/>
      <c r="JGE755" s="15"/>
      <c r="JGF755" s="80"/>
      <c r="JGG755" s="52"/>
      <c r="JGH755" s="69"/>
      <c r="JGI755" s="69"/>
      <c r="JGJ755" s="69"/>
      <c r="JGK755" s="107"/>
      <c r="JGL755" s="2"/>
      <c r="JGM755" s="15"/>
      <c r="JGN755" s="15"/>
      <c r="JGO755" s="80"/>
      <c r="JGP755" s="52"/>
      <c r="JGQ755" s="69"/>
      <c r="JGR755" s="69"/>
      <c r="JGS755" s="69"/>
      <c r="JGT755" s="107"/>
      <c r="JGU755" s="2"/>
      <c r="JGV755" s="15"/>
      <c r="JGW755" s="15"/>
      <c r="JGX755" s="80"/>
      <c r="JGY755" s="52"/>
      <c r="JGZ755" s="69"/>
      <c r="JHA755" s="69"/>
      <c r="JHB755" s="69"/>
      <c r="JHC755" s="107"/>
      <c r="JHD755" s="2"/>
      <c r="JHE755" s="15"/>
      <c r="JHF755" s="15"/>
      <c r="JHG755" s="80"/>
      <c r="JHH755" s="52"/>
      <c r="JHI755" s="69"/>
      <c r="JHJ755" s="69"/>
      <c r="JHK755" s="69"/>
      <c r="JHL755" s="107"/>
      <c r="JHM755" s="2"/>
      <c r="JHN755" s="15"/>
      <c r="JHO755" s="15"/>
      <c r="JHP755" s="80"/>
      <c r="JHQ755" s="52"/>
      <c r="JHR755" s="69"/>
      <c r="JHS755" s="69"/>
      <c r="JHT755" s="69"/>
      <c r="JHU755" s="107"/>
      <c r="JHV755" s="2"/>
      <c r="JHW755" s="15"/>
      <c r="JHX755" s="15"/>
      <c r="JHY755" s="80"/>
      <c r="JHZ755" s="52"/>
      <c r="JIA755" s="69"/>
      <c r="JIB755" s="69"/>
      <c r="JIC755" s="69"/>
      <c r="JID755" s="107"/>
      <c r="JIE755" s="2"/>
      <c r="JIF755" s="15"/>
      <c r="JIG755" s="15"/>
      <c r="JIH755" s="80"/>
      <c r="JII755" s="52"/>
      <c r="JIJ755" s="69"/>
      <c r="JIK755" s="69"/>
      <c r="JIL755" s="69"/>
      <c r="JIM755" s="107"/>
      <c r="JIN755" s="2"/>
      <c r="JIO755" s="15"/>
      <c r="JIP755" s="15"/>
      <c r="JIQ755" s="80"/>
      <c r="JIR755" s="52"/>
      <c r="JIS755" s="69"/>
      <c r="JIT755" s="69"/>
      <c r="JIU755" s="69"/>
      <c r="JIV755" s="107"/>
      <c r="JIW755" s="2"/>
      <c r="JIX755" s="15"/>
      <c r="JIY755" s="15"/>
      <c r="JIZ755" s="80"/>
      <c r="JJA755" s="52"/>
      <c r="JJB755" s="69"/>
      <c r="JJC755" s="69"/>
      <c r="JJD755" s="69"/>
      <c r="JJE755" s="107"/>
      <c r="JJF755" s="2"/>
      <c r="JJG755" s="15"/>
      <c r="JJH755" s="15"/>
      <c r="JJI755" s="80"/>
      <c r="JJJ755" s="52"/>
      <c r="JJK755" s="69"/>
      <c r="JJL755" s="69"/>
      <c r="JJM755" s="69"/>
      <c r="JJN755" s="107"/>
      <c r="JJO755" s="2"/>
      <c r="JJP755" s="15"/>
      <c r="JJQ755" s="15"/>
      <c r="JJR755" s="80"/>
      <c r="JJS755" s="52"/>
      <c r="JJT755" s="69"/>
      <c r="JJU755" s="69"/>
      <c r="JJV755" s="69"/>
      <c r="JJW755" s="107"/>
      <c r="JJX755" s="2"/>
      <c r="JJY755" s="15"/>
      <c r="JJZ755" s="15"/>
      <c r="JKA755" s="80"/>
      <c r="JKB755" s="52"/>
      <c r="JKC755" s="69"/>
      <c r="JKD755" s="69"/>
      <c r="JKE755" s="69"/>
      <c r="JKF755" s="107"/>
      <c r="JKG755" s="2"/>
      <c r="JKH755" s="15"/>
      <c r="JKI755" s="15"/>
      <c r="JKJ755" s="80"/>
      <c r="JKK755" s="52"/>
      <c r="JKL755" s="69"/>
      <c r="JKM755" s="69"/>
      <c r="JKN755" s="69"/>
      <c r="JKO755" s="107"/>
      <c r="JKP755" s="2"/>
      <c r="JKQ755" s="15"/>
      <c r="JKR755" s="15"/>
      <c r="JKS755" s="80"/>
      <c r="JKT755" s="52"/>
      <c r="JKU755" s="69"/>
      <c r="JKV755" s="69"/>
      <c r="JKW755" s="69"/>
      <c r="JKX755" s="107"/>
      <c r="JKY755" s="2"/>
      <c r="JKZ755" s="15"/>
      <c r="JLA755" s="15"/>
      <c r="JLB755" s="80"/>
      <c r="JLC755" s="52"/>
      <c r="JLD755" s="69"/>
      <c r="JLE755" s="69"/>
      <c r="JLF755" s="69"/>
      <c r="JLG755" s="107"/>
      <c r="JLH755" s="2"/>
      <c r="JLI755" s="15"/>
      <c r="JLJ755" s="15"/>
      <c r="JLK755" s="80"/>
      <c r="JLL755" s="52"/>
      <c r="JLM755" s="69"/>
      <c r="JLN755" s="69"/>
      <c r="JLO755" s="69"/>
      <c r="JLP755" s="107"/>
      <c r="JLQ755" s="2"/>
      <c r="JLR755" s="15"/>
      <c r="JLS755" s="15"/>
      <c r="JLT755" s="80"/>
      <c r="JLU755" s="52"/>
      <c r="JLV755" s="69"/>
      <c r="JLW755" s="69"/>
      <c r="JLX755" s="69"/>
      <c r="JLY755" s="107"/>
      <c r="JLZ755" s="2"/>
      <c r="JMA755" s="15"/>
      <c r="JMB755" s="15"/>
      <c r="JMC755" s="80"/>
      <c r="JMD755" s="52"/>
      <c r="JME755" s="69"/>
      <c r="JMF755" s="69"/>
      <c r="JMG755" s="69"/>
      <c r="JMH755" s="107"/>
      <c r="JMI755" s="2"/>
      <c r="JMJ755" s="15"/>
      <c r="JMK755" s="15"/>
      <c r="JML755" s="80"/>
      <c r="JMM755" s="52"/>
      <c r="JMN755" s="69"/>
      <c r="JMO755" s="69"/>
      <c r="JMP755" s="69"/>
      <c r="JMQ755" s="107"/>
      <c r="JMR755" s="2"/>
      <c r="JMS755" s="15"/>
      <c r="JMT755" s="15"/>
      <c r="JMU755" s="80"/>
      <c r="JMV755" s="52"/>
      <c r="JMW755" s="69"/>
      <c r="JMX755" s="69"/>
      <c r="JMY755" s="69"/>
      <c r="JMZ755" s="107"/>
      <c r="JNA755" s="2"/>
      <c r="JNB755" s="15"/>
      <c r="JNC755" s="15"/>
      <c r="JND755" s="80"/>
      <c r="JNE755" s="52"/>
      <c r="JNF755" s="69"/>
      <c r="JNG755" s="69"/>
      <c r="JNH755" s="69"/>
      <c r="JNI755" s="107"/>
      <c r="JNJ755" s="2"/>
      <c r="JNK755" s="15"/>
      <c r="JNL755" s="15"/>
      <c r="JNM755" s="80"/>
      <c r="JNN755" s="52"/>
      <c r="JNO755" s="69"/>
      <c r="JNP755" s="69"/>
      <c r="JNQ755" s="69"/>
      <c r="JNR755" s="107"/>
      <c r="JNS755" s="2"/>
      <c r="JNT755" s="15"/>
      <c r="JNU755" s="15"/>
      <c r="JNV755" s="80"/>
      <c r="JNW755" s="52"/>
      <c r="JNX755" s="69"/>
      <c r="JNY755" s="69"/>
      <c r="JNZ755" s="69"/>
      <c r="JOA755" s="107"/>
      <c r="JOB755" s="2"/>
      <c r="JOC755" s="15"/>
      <c r="JOD755" s="15"/>
      <c r="JOE755" s="80"/>
      <c r="JOF755" s="52"/>
      <c r="JOG755" s="69"/>
      <c r="JOH755" s="69"/>
      <c r="JOI755" s="69"/>
      <c r="JOJ755" s="107"/>
      <c r="JOK755" s="2"/>
      <c r="JOL755" s="15"/>
      <c r="JOM755" s="15"/>
      <c r="JON755" s="80"/>
      <c r="JOO755" s="52"/>
      <c r="JOP755" s="69"/>
      <c r="JOQ755" s="69"/>
      <c r="JOR755" s="69"/>
      <c r="JOS755" s="107"/>
      <c r="JOT755" s="2"/>
      <c r="JOU755" s="15"/>
      <c r="JOV755" s="15"/>
      <c r="JOW755" s="80"/>
      <c r="JOX755" s="52"/>
      <c r="JOY755" s="69"/>
      <c r="JOZ755" s="69"/>
      <c r="JPA755" s="69"/>
      <c r="JPB755" s="107"/>
      <c r="JPC755" s="2"/>
      <c r="JPD755" s="15"/>
      <c r="JPE755" s="15"/>
      <c r="JPF755" s="80"/>
      <c r="JPG755" s="52"/>
      <c r="JPH755" s="69"/>
      <c r="JPI755" s="69"/>
      <c r="JPJ755" s="69"/>
      <c r="JPK755" s="107"/>
      <c r="JPL755" s="2"/>
      <c r="JPM755" s="15"/>
      <c r="JPN755" s="15"/>
      <c r="JPO755" s="80"/>
      <c r="JPP755" s="52"/>
      <c r="JPQ755" s="69"/>
      <c r="JPR755" s="69"/>
      <c r="JPS755" s="69"/>
      <c r="JPT755" s="107"/>
      <c r="JPU755" s="2"/>
      <c r="JPV755" s="15"/>
      <c r="JPW755" s="15"/>
      <c r="JPX755" s="80"/>
      <c r="JPY755" s="52"/>
      <c r="JPZ755" s="69"/>
      <c r="JQA755" s="69"/>
      <c r="JQB755" s="69"/>
      <c r="JQC755" s="107"/>
      <c r="JQD755" s="2"/>
      <c r="JQE755" s="15"/>
      <c r="JQF755" s="15"/>
      <c r="JQG755" s="80"/>
      <c r="JQH755" s="52"/>
      <c r="JQI755" s="69"/>
      <c r="JQJ755" s="69"/>
      <c r="JQK755" s="69"/>
      <c r="JQL755" s="107"/>
      <c r="JQM755" s="2"/>
      <c r="JQN755" s="15"/>
      <c r="JQO755" s="15"/>
      <c r="JQP755" s="80"/>
      <c r="JQQ755" s="52"/>
      <c r="JQR755" s="69"/>
      <c r="JQS755" s="69"/>
      <c r="JQT755" s="69"/>
      <c r="JQU755" s="107"/>
      <c r="JQV755" s="2"/>
      <c r="JQW755" s="15"/>
      <c r="JQX755" s="15"/>
      <c r="JQY755" s="80"/>
      <c r="JQZ755" s="52"/>
      <c r="JRA755" s="69"/>
      <c r="JRB755" s="69"/>
      <c r="JRC755" s="69"/>
      <c r="JRD755" s="107"/>
      <c r="JRE755" s="2"/>
      <c r="JRF755" s="15"/>
      <c r="JRG755" s="15"/>
      <c r="JRH755" s="80"/>
      <c r="JRI755" s="52"/>
      <c r="JRJ755" s="69"/>
      <c r="JRK755" s="69"/>
      <c r="JRL755" s="69"/>
      <c r="JRM755" s="107"/>
      <c r="JRN755" s="2"/>
      <c r="JRO755" s="15"/>
      <c r="JRP755" s="15"/>
      <c r="JRQ755" s="80"/>
      <c r="JRR755" s="52"/>
      <c r="JRS755" s="69"/>
      <c r="JRT755" s="69"/>
      <c r="JRU755" s="69"/>
      <c r="JRV755" s="107"/>
      <c r="JRW755" s="2"/>
      <c r="JRX755" s="15"/>
      <c r="JRY755" s="15"/>
      <c r="JRZ755" s="80"/>
      <c r="JSA755" s="52"/>
      <c r="JSB755" s="69"/>
      <c r="JSC755" s="69"/>
      <c r="JSD755" s="69"/>
      <c r="JSE755" s="107"/>
      <c r="JSF755" s="2"/>
      <c r="JSG755" s="15"/>
      <c r="JSH755" s="15"/>
      <c r="JSI755" s="80"/>
      <c r="JSJ755" s="52"/>
      <c r="JSK755" s="69"/>
      <c r="JSL755" s="69"/>
      <c r="JSM755" s="69"/>
      <c r="JSN755" s="107"/>
      <c r="JSO755" s="2"/>
      <c r="JSP755" s="15"/>
      <c r="JSQ755" s="15"/>
      <c r="JSR755" s="80"/>
      <c r="JSS755" s="52"/>
      <c r="JST755" s="69"/>
      <c r="JSU755" s="69"/>
      <c r="JSV755" s="69"/>
      <c r="JSW755" s="107"/>
      <c r="JSX755" s="2"/>
      <c r="JSY755" s="15"/>
      <c r="JSZ755" s="15"/>
      <c r="JTA755" s="80"/>
      <c r="JTB755" s="52"/>
      <c r="JTC755" s="69"/>
      <c r="JTD755" s="69"/>
      <c r="JTE755" s="69"/>
      <c r="JTF755" s="107"/>
      <c r="JTG755" s="2"/>
      <c r="JTH755" s="15"/>
      <c r="JTI755" s="15"/>
      <c r="JTJ755" s="80"/>
      <c r="JTK755" s="52"/>
      <c r="JTL755" s="69"/>
      <c r="JTM755" s="69"/>
      <c r="JTN755" s="69"/>
      <c r="JTO755" s="107"/>
      <c r="JTP755" s="2"/>
      <c r="JTQ755" s="15"/>
      <c r="JTR755" s="15"/>
      <c r="JTS755" s="80"/>
      <c r="JTT755" s="52"/>
      <c r="JTU755" s="69"/>
      <c r="JTV755" s="69"/>
      <c r="JTW755" s="69"/>
      <c r="JTX755" s="107"/>
      <c r="JTY755" s="2"/>
      <c r="JTZ755" s="15"/>
      <c r="JUA755" s="15"/>
      <c r="JUB755" s="80"/>
      <c r="JUC755" s="52"/>
      <c r="JUD755" s="69"/>
      <c r="JUE755" s="69"/>
      <c r="JUF755" s="69"/>
      <c r="JUG755" s="107"/>
      <c r="JUH755" s="2"/>
      <c r="JUI755" s="15"/>
      <c r="JUJ755" s="15"/>
      <c r="JUK755" s="80"/>
      <c r="JUL755" s="52"/>
      <c r="JUM755" s="69"/>
      <c r="JUN755" s="69"/>
      <c r="JUO755" s="69"/>
      <c r="JUP755" s="107"/>
      <c r="JUQ755" s="2"/>
      <c r="JUR755" s="15"/>
      <c r="JUS755" s="15"/>
      <c r="JUT755" s="80"/>
      <c r="JUU755" s="52"/>
      <c r="JUV755" s="69"/>
      <c r="JUW755" s="69"/>
      <c r="JUX755" s="69"/>
      <c r="JUY755" s="107"/>
      <c r="JUZ755" s="2"/>
      <c r="JVA755" s="15"/>
      <c r="JVB755" s="15"/>
      <c r="JVC755" s="80"/>
      <c r="JVD755" s="52"/>
      <c r="JVE755" s="69"/>
      <c r="JVF755" s="69"/>
      <c r="JVG755" s="69"/>
      <c r="JVH755" s="107"/>
      <c r="JVI755" s="2"/>
      <c r="JVJ755" s="15"/>
      <c r="JVK755" s="15"/>
      <c r="JVL755" s="80"/>
      <c r="JVM755" s="52"/>
      <c r="JVN755" s="69"/>
      <c r="JVO755" s="69"/>
      <c r="JVP755" s="69"/>
      <c r="JVQ755" s="107"/>
      <c r="JVR755" s="2"/>
      <c r="JVS755" s="15"/>
      <c r="JVT755" s="15"/>
      <c r="JVU755" s="80"/>
      <c r="JVV755" s="52"/>
      <c r="JVW755" s="69"/>
      <c r="JVX755" s="69"/>
      <c r="JVY755" s="69"/>
      <c r="JVZ755" s="107"/>
      <c r="JWA755" s="2"/>
      <c r="JWB755" s="15"/>
      <c r="JWC755" s="15"/>
      <c r="JWD755" s="80"/>
      <c r="JWE755" s="52"/>
      <c r="JWF755" s="69"/>
      <c r="JWG755" s="69"/>
      <c r="JWH755" s="69"/>
      <c r="JWI755" s="107"/>
      <c r="JWJ755" s="2"/>
      <c r="JWK755" s="15"/>
      <c r="JWL755" s="15"/>
      <c r="JWM755" s="80"/>
      <c r="JWN755" s="52"/>
      <c r="JWO755" s="69"/>
      <c r="JWP755" s="69"/>
      <c r="JWQ755" s="69"/>
      <c r="JWR755" s="107"/>
      <c r="JWS755" s="2"/>
      <c r="JWT755" s="15"/>
      <c r="JWU755" s="15"/>
      <c r="JWV755" s="80"/>
      <c r="JWW755" s="52"/>
      <c r="JWX755" s="69"/>
      <c r="JWY755" s="69"/>
      <c r="JWZ755" s="69"/>
      <c r="JXA755" s="107"/>
      <c r="JXB755" s="2"/>
      <c r="JXC755" s="15"/>
      <c r="JXD755" s="15"/>
      <c r="JXE755" s="80"/>
      <c r="JXF755" s="52"/>
      <c r="JXG755" s="69"/>
      <c r="JXH755" s="69"/>
      <c r="JXI755" s="69"/>
      <c r="JXJ755" s="107"/>
      <c r="JXK755" s="2"/>
      <c r="JXL755" s="15"/>
      <c r="JXM755" s="15"/>
      <c r="JXN755" s="80"/>
      <c r="JXO755" s="52"/>
      <c r="JXP755" s="69"/>
      <c r="JXQ755" s="69"/>
      <c r="JXR755" s="69"/>
      <c r="JXS755" s="107"/>
      <c r="JXT755" s="2"/>
      <c r="JXU755" s="15"/>
      <c r="JXV755" s="15"/>
      <c r="JXW755" s="80"/>
      <c r="JXX755" s="52"/>
      <c r="JXY755" s="69"/>
      <c r="JXZ755" s="69"/>
      <c r="JYA755" s="69"/>
      <c r="JYB755" s="107"/>
      <c r="JYC755" s="2"/>
      <c r="JYD755" s="15"/>
      <c r="JYE755" s="15"/>
      <c r="JYF755" s="80"/>
      <c r="JYG755" s="52"/>
      <c r="JYH755" s="69"/>
      <c r="JYI755" s="69"/>
      <c r="JYJ755" s="69"/>
      <c r="JYK755" s="107"/>
      <c r="JYL755" s="2"/>
      <c r="JYM755" s="15"/>
      <c r="JYN755" s="15"/>
      <c r="JYO755" s="80"/>
      <c r="JYP755" s="52"/>
      <c r="JYQ755" s="69"/>
      <c r="JYR755" s="69"/>
      <c r="JYS755" s="69"/>
      <c r="JYT755" s="107"/>
      <c r="JYU755" s="2"/>
      <c r="JYV755" s="15"/>
      <c r="JYW755" s="15"/>
      <c r="JYX755" s="80"/>
      <c r="JYY755" s="52"/>
      <c r="JYZ755" s="69"/>
      <c r="JZA755" s="69"/>
      <c r="JZB755" s="69"/>
      <c r="JZC755" s="107"/>
      <c r="JZD755" s="2"/>
      <c r="JZE755" s="15"/>
      <c r="JZF755" s="15"/>
      <c r="JZG755" s="80"/>
      <c r="JZH755" s="52"/>
      <c r="JZI755" s="69"/>
      <c r="JZJ755" s="69"/>
      <c r="JZK755" s="69"/>
      <c r="JZL755" s="107"/>
      <c r="JZM755" s="2"/>
      <c r="JZN755" s="15"/>
      <c r="JZO755" s="15"/>
      <c r="JZP755" s="80"/>
      <c r="JZQ755" s="52"/>
      <c r="JZR755" s="69"/>
      <c r="JZS755" s="69"/>
      <c r="JZT755" s="69"/>
      <c r="JZU755" s="107"/>
      <c r="JZV755" s="2"/>
      <c r="JZW755" s="15"/>
      <c r="JZX755" s="15"/>
      <c r="JZY755" s="80"/>
      <c r="JZZ755" s="52"/>
      <c r="KAA755" s="69"/>
      <c r="KAB755" s="69"/>
      <c r="KAC755" s="69"/>
      <c r="KAD755" s="107"/>
      <c r="KAE755" s="2"/>
      <c r="KAF755" s="15"/>
      <c r="KAG755" s="15"/>
      <c r="KAH755" s="80"/>
      <c r="KAI755" s="52"/>
      <c r="KAJ755" s="69"/>
      <c r="KAK755" s="69"/>
      <c r="KAL755" s="69"/>
      <c r="KAM755" s="107"/>
      <c r="KAN755" s="2"/>
      <c r="KAO755" s="15"/>
      <c r="KAP755" s="15"/>
      <c r="KAQ755" s="80"/>
      <c r="KAR755" s="52"/>
      <c r="KAS755" s="69"/>
      <c r="KAT755" s="69"/>
      <c r="KAU755" s="69"/>
      <c r="KAV755" s="107"/>
      <c r="KAW755" s="2"/>
      <c r="KAX755" s="15"/>
      <c r="KAY755" s="15"/>
      <c r="KAZ755" s="80"/>
      <c r="KBA755" s="52"/>
      <c r="KBB755" s="69"/>
      <c r="KBC755" s="69"/>
      <c r="KBD755" s="69"/>
      <c r="KBE755" s="107"/>
      <c r="KBF755" s="2"/>
      <c r="KBG755" s="15"/>
      <c r="KBH755" s="15"/>
      <c r="KBI755" s="80"/>
      <c r="KBJ755" s="52"/>
      <c r="KBK755" s="69"/>
      <c r="KBL755" s="69"/>
      <c r="KBM755" s="69"/>
      <c r="KBN755" s="107"/>
      <c r="KBO755" s="2"/>
      <c r="KBP755" s="15"/>
      <c r="KBQ755" s="15"/>
      <c r="KBR755" s="80"/>
      <c r="KBS755" s="52"/>
      <c r="KBT755" s="69"/>
      <c r="KBU755" s="69"/>
      <c r="KBV755" s="69"/>
      <c r="KBW755" s="107"/>
      <c r="KBX755" s="2"/>
      <c r="KBY755" s="15"/>
      <c r="KBZ755" s="15"/>
      <c r="KCA755" s="80"/>
      <c r="KCB755" s="52"/>
      <c r="KCC755" s="69"/>
      <c r="KCD755" s="69"/>
      <c r="KCE755" s="69"/>
      <c r="KCF755" s="107"/>
      <c r="KCG755" s="2"/>
      <c r="KCH755" s="15"/>
      <c r="KCI755" s="15"/>
      <c r="KCJ755" s="80"/>
      <c r="KCK755" s="52"/>
      <c r="KCL755" s="69"/>
      <c r="KCM755" s="69"/>
      <c r="KCN755" s="69"/>
      <c r="KCO755" s="107"/>
      <c r="KCP755" s="2"/>
      <c r="KCQ755" s="15"/>
      <c r="KCR755" s="15"/>
      <c r="KCS755" s="80"/>
      <c r="KCT755" s="52"/>
      <c r="KCU755" s="69"/>
      <c r="KCV755" s="69"/>
      <c r="KCW755" s="69"/>
      <c r="KCX755" s="107"/>
      <c r="KCY755" s="2"/>
      <c r="KCZ755" s="15"/>
      <c r="KDA755" s="15"/>
      <c r="KDB755" s="80"/>
      <c r="KDC755" s="52"/>
      <c r="KDD755" s="69"/>
      <c r="KDE755" s="69"/>
      <c r="KDF755" s="69"/>
      <c r="KDG755" s="107"/>
      <c r="KDH755" s="2"/>
      <c r="KDI755" s="15"/>
      <c r="KDJ755" s="15"/>
      <c r="KDK755" s="80"/>
      <c r="KDL755" s="52"/>
      <c r="KDM755" s="69"/>
      <c r="KDN755" s="69"/>
      <c r="KDO755" s="69"/>
      <c r="KDP755" s="107"/>
      <c r="KDQ755" s="2"/>
      <c r="KDR755" s="15"/>
      <c r="KDS755" s="15"/>
      <c r="KDT755" s="80"/>
      <c r="KDU755" s="52"/>
      <c r="KDV755" s="69"/>
      <c r="KDW755" s="69"/>
      <c r="KDX755" s="69"/>
      <c r="KDY755" s="107"/>
      <c r="KDZ755" s="2"/>
      <c r="KEA755" s="15"/>
      <c r="KEB755" s="15"/>
      <c r="KEC755" s="80"/>
      <c r="KED755" s="52"/>
      <c r="KEE755" s="69"/>
      <c r="KEF755" s="69"/>
      <c r="KEG755" s="69"/>
      <c r="KEH755" s="107"/>
      <c r="KEI755" s="2"/>
      <c r="KEJ755" s="15"/>
      <c r="KEK755" s="15"/>
      <c r="KEL755" s="80"/>
      <c r="KEM755" s="52"/>
      <c r="KEN755" s="69"/>
      <c r="KEO755" s="69"/>
      <c r="KEP755" s="69"/>
      <c r="KEQ755" s="107"/>
      <c r="KER755" s="2"/>
      <c r="KES755" s="15"/>
      <c r="KET755" s="15"/>
      <c r="KEU755" s="80"/>
      <c r="KEV755" s="52"/>
      <c r="KEW755" s="69"/>
      <c r="KEX755" s="69"/>
      <c r="KEY755" s="69"/>
      <c r="KEZ755" s="107"/>
      <c r="KFA755" s="2"/>
      <c r="KFB755" s="15"/>
      <c r="KFC755" s="15"/>
      <c r="KFD755" s="80"/>
      <c r="KFE755" s="52"/>
      <c r="KFF755" s="69"/>
      <c r="KFG755" s="69"/>
      <c r="KFH755" s="69"/>
      <c r="KFI755" s="107"/>
      <c r="KFJ755" s="2"/>
      <c r="KFK755" s="15"/>
      <c r="KFL755" s="15"/>
      <c r="KFM755" s="80"/>
      <c r="KFN755" s="52"/>
      <c r="KFO755" s="69"/>
      <c r="KFP755" s="69"/>
      <c r="KFQ755" s="69"/>
      <c r="KFR755" s="107"/>
      <c r="KFS755" s="2"/>
      <c r="KFT755" s="15"/>
      <c r="KFU755" s="15"/>
      <c r="KFV755" s="80"/>
      <c r="KFW755" s="52"/>
      <c r="KFX755" s="69"/>
      <c r="KFY755" s="69"/>
      <c r="KFZ755" s="69"/>
      <c r="KGA755" s="107"/>
      <c r="KGB755" s="2"/>
      <c r="KGC755" s="15"/>
      <c r="KGD755" s="15"/>
      <c r="KGE755" s="80"/>
      <c r="KGF755" s="52"/>
      <c r="KGG755" s="69"/>
      <c r="KGH755" s="69"/>
      <c r="KGI755" s="69"/>
      <c r="KGJ755" s="107"/>
      <c r="KGK755" s="2"/>
      <c r="KGL755" s="15"/>
      <c r="KGM755" s="15"/>
      <c r="KGN755" s="80"/>
      <c r="KGO755" s="52"/>
      <c r="KGP755" s="69"/>
      <c r="KGQ755" s="69"/>
      <c r="KGR755" s="69"/>
      <c r="KGS755" s="107"/>
      <c r="KGT755" s="2"/>
      <c r="KGU755" s="15"/>
      <c r="KGV755" s="15"/>
      <c r="KGW755" s="80"/>
      <c r="KGX755" s="52"/>
      <c r="KGY755" s="69"/>
      <c r="KGZ755" s="69"/>
      <c r="KHA755" s="69"/>
      <c r="KHB755" s="107"/>
      <c r="KHC755" s="2"/>
      <c r="KHD755" s="15"/>
      <c r="KHE755" s="15"/>
      <c r="KHF755" s="80"/>
      <c r="KHG755" s="52"/>
      <c r="KHH755" s="69"/>
      <c r="KHI755" s="69"/>
      <c r="KHJ755" s="69"/>
      <c r="KHK755" s="107"/>
      <c r="KHL755" s="2"/>
      <c r="KHM755" s="15"/>
      <c r="KHN755" s="15"/>
      <c r="KHO755" s="80"/>
      <c r="KHP755" s="52"/>
      <c r="KHQ755" s="69"/>
      <c r="KHR755" s="69"/>
      <c r="KHS755" s="69"/>
      <c r="KHT755" s="107"/>
      <c r="KHU755" s="2"/>
      <c r="KHV755" s="15"/>
      <c r="KHW755" s="15"/>
      <c r="KHX755" s="80"/>
      <c r="KHY755" s="52"/>
      <c r="KHZ755" s="69"/>
      <c r="KIA755" s="69"/>
      <c r="KIB755" s="69"/>
      <c r="KIC755" s="107"/>
      <c r="KID755" s="2"/>
      <c r="KIE755" s="15"/>
      <c r="KIF755" s="15"/>
      <c r="KIG755" s="80"/>
      <c r="KIH755" s="52"/>
      <c r="KII755" s="69"/>
      <c r="KIJ755" s="69"/>
      <c r="KIK755" s="69"/>
      <c r="KIL755" s="107"/>
      <c r="KIM755" s="2"/>
      <c r="KIN755" s="15"/>
      <c r="KIO755" s="15"/>
      <c r="KIP755" s="80"/>
      <c r="KIQ755" s="52"/>
      <c r="KIR755" s="69"/>
      <c r="KIS755" s="69"/>
      <c r="KIT755" s="69"/>
      <c r="KIU755" s="107"/>
      <c r="KIV755" s="2"/>
      <c r="KIW755" s="15"/>
      <c r="KIX755" s="15"/>
      <c r="KIY755" s="80"/>
      <c r="KIZ755" s="52"/>
      <c r="KJA755" s="69"/>
      <c r="KJB755" s="69"/>
      <c r="KJC755" s="69"/>
      <c r="KJD755" s="107"/>
      <c r="KJE755" s="2"/>
      <c r="KJF755" s="15"/>
      <c r="KJG755" s="15"/>
      <c r="KJH755" s="80"/>
      <c r="KJI755" s="52"/>
      <c r="KJJ755" s="69"/>
      <c r="KJK755" s="69"/>
      <c r="KJL755" s="69"/>
      <c r="KJM755" s="107"/>
      <c r="KJN755" s="2"/>
      <c r="KJO755" s="15"/>
      <c r="KJP755" s="15"/>
      <c r="KJQ755" s="80"/>
      <c r="KJR755" s="52"/>
      <c r="KJS755" s="69"/>
      <c r="KJT755" s="69"/>
      <c r="KJU755" s="69"/>
      <c r="KJV755" s="107"/>
      <c r="KJW755" s="2"/>
      <c r="KJX755" s="15"/>
      <c r="KJY755" s="15"/>
      <c r="KJZ755" s="80"/>
      <c r="KKA755" s="52"/>
      <c r="KKB755" s="69"/>
      <c r="KKC755" s="69"/>
      <c r="KKD755" s="69"/>
      <c r="KKE755" s="107"/>
      <c r="KKF755" s="2"/>
      <c r="KKG755" s="15"/>
      <c r="KKH755" s="15"/>
      <c r="KKI755" s="80"/>
      <c r="KKJ755" s="52"/>
      <c r="KKK755" s="69"/>
      <c r="KKL755" s="69"/>
      <c r="KKM755" s="69"/>
      <c r="KKN755" s="107"/>
      <c r="KKO755" s="2"/>
      <c r="KKP755" s="15"/>
      <c r="KKQ755" s="15"/>
      <c r="KKR755" s="80"/>
      <c r="KKS755" s="52"/>
      <c r="KKT755" s="69"/>
      <c r="KKU755" s="69"/>
      <c r="KKV755" s="69"/>
      <c r="KKW755" s="107"/>
      <c r="KKX755" s="2"/>
      <c r="KKY755" s="15"/>
      <c r="KKZ755" s="15"/>
      <c r="KLA755" s="80"/>
      <c r="KLB755" s="52"/>
      <c r="KLC755" s="69"/>
      <c r="KLD755" s="69"/>
      <c r="KLE755" s="69"/>
      <c r="KLF755" s="107"/>
      <c r="KLG755" s="2"/>
      <c r="KLH755" s="15"/>
      <c r="KLI755" s="15"/>
      <c r="KLJ755" s="80"/>
      <c r="KLK755" s="52"/>
      <c r="KLL755" s="69"/>
      <c r="KLM755" s="69"/>
      <c r="KLN755" s="69"/>
      <c r="KLO755" s="107"/>
      <c r="KLP755" s="2"/>
      <c r="KLQ755" s="15"/>
      <c r="KLR755" s="15"/>
      <c r="KLS755" s="80"/>
      <c r="KLT755" s="52"/>
      <c r="KLU755" s="69"/>
      <c r="KLV755" s="69"/>
      <c r="KLW755" s="69"/>
      <c r="KLX755" s="107"/>
      <c r="KLY755" s="2"/>
      <c r="KLZ755" s="15"/>
      <c r="KMA755" s="15"/>
      <c r="KMB755" s="80"/>
      <c r="KMC755" s="52"/>
      <c r="KMD755" s="69"/>
      <c r="KME755" s="69"/>
      <c r="KMF755" s="69"/>
      <c r="KMG755" s="107"/>
      <c r="KMH755" s="2"/>
      <c r="KMI755" s="15"/>
      <c r="KMJ755" s="15"/>
      <c r="KMK755" s="80"/>
      <c r="KML755" s="52"/>
      <c r="KMM755" s="69"/>
      <c r="KMN755" s="69"/>
      <c r="KMO755" s="69"/>
      <c r="KMP755" s="107"/>
      <c r="KMQ755" s="2"/>
      <c r="KMR755" s="15"/>
      <c r="KMS755" s="15"/>
      <c r="KMT755" s="80"/>
      <c r="KMU755" s="52"/>
      <c r="KMV755" s="69"/>
      <c r="KMW755" s="69"/>
      <c r="KMX755" s="69"/>
      <c r="KMY755" s="107"/>
      <c r="KMZ755" s="2"/>
      <c r="KNA755" s="15"/>
      <c r="KNB755" s="15"/>
      <c r="KNC755" s="80"/>
      <c r="KND755" s="52"/>
      <c r="KNE755" s="69"/>
      <c r="KNF755" s="69"/>
      <c r="KNG755" s="69"/>
      <c r="KNH755" s="107"/>
      <c r="KNI755" s="2"/>
      <c r="KNJ755" s="15"/>
      <c r="KNK755" s="15"/>
      <c r="KNL755" s="80"/>
      <c r="KNM755" s="52"/>
      <c r="KNN755" s="69"/>
      <c r="KNO755" s="69"/>
      <c r="KNP755" s="69"/>
      <c r="KNQ755" s="107"/>
      <c r="KNR755" s="2"/>
      <c r="KNS755" s="15"/>
      <c r="KNT755" s="15"/>
      <c r="KNU755" s="80"/>
      <c r="KNV755" s="52"/>
      <c r="KNW755" s="69"/>
      <c r="KNX755" s="69"/>
      <c r="KNY755" s="69"/>
      <c r="KNZ755" s="107"/>
      <c r="KOA755" s="2"/>
      <c r="KOB755" s="15"/>
      <c r="KOC755" s="15"/>
      <c r="KOD755" s="80"/>
      <c r="KOE755" s="52"/>
      <c r="KOF755" s="69"/>
      <c r="KOG755" s="69"/>
      <c r="KOH755" s="69"/>
      <c r="KOI755" s="107"/>
      <c r="KOJ755" s="2"/>
      <c r="KOK755" s="15"/>
      <c r="KOL755" s="15"/>
      <c r="KOM755" s="80"/>
      <c r="KON755" s="52"/>
      <c r="KOO755" s="69"/>
      <c r="KOP755" s="69"/>
      <c r="KOQ755" s="69"/>
      <c r="KOR755" s="107"/>
      <c r="KOS755" s="2"/>
      <c r="KOT755" s="15"/>
      <c r="KOU755" s="15"/>
      <c r="KOV755" s="80"/>
      <c r="KOW755" s="52"/>
      <c r="KOX755" s="69"/>
      <c r="KOY755" s="69"/>
      <c r="KOZ755" s="69"/>
      <c r="KPA755" s="107"/>
      <c r="KPB755" s="2"/>
      <c r="KPC755" s="15"/>
      <c r="KPD755" s="15"/>
      <c r="KPE755" s="80"/>
      <c r="KPF755" s="52"/>
      <c r="KPG755" s="69"/>
      <c r="KPH755" s="69"/>
      <c r="KPI755" s="69"/>
      <c r="KPJ755" s="107"/>
      <c r="KPK755" s="2"/>
      <c r="KPL755" s="15"/>
      <c r="KPM755" s="15"/>
      <c r="KPN755" s="80"/>
      <c r="KPO755" s="52"/>
      <c r="KPP755" s="69"/>
      <c r="KPQ755" s="69"/>
      <c r="KPR755" s="69"/>
      <c r="KPS755" s="107"/>
      <c r="KPT755" s="2"/>
      <c r="KPU755" s="15"/>
      <c r="KPV755" s="15"/>
      <c r="KPW755" s="80"/>
      <c r="KPX755" s="52"/>
      <c r="KPY755" s="69"/>
      <c r="KPZ755" s="69"/>
      <c r="KQA755" s="69"/>
      <c r="KQB755" s="107"/>
      <c r="KQC755" s="2"/>
      <c r="KQD755" s="15"/>
      <c r="KQE755" s="15"/>
      <c r="KQF755" s="80"/>
      <c r="KQG755" s="52"/>
      <c r="KQH755" s="69"/>
      <c r="KQI755" s="69"/>
      <c r="KQJ755" s="69"/>
      <c r="KQK755" s="107"/>
      <c r="KQL755" s="2"/>
      <c r="KQM755" s="15"/>
      <c r="KQN755" s="15"/>
      <c r="KQO755" s="80"/>
      <c r="KQP755" s="52"/>
      <c r="KQQ755" s="69"/>
      <c r="KQR755" s="69"/>
      <c r="KQS755" s="69"/>
      <c r="KQT755" s="107"/>
      <c r="KQU755" s="2"/>
      <c r="KQV755" s="15"/>
      <c r="KQW755" s="15"/>
      <c r="KQX755" s="80"/>
      <c r="KQY755" s="52"/>
      <c r="KQZ755" s="69"/>
      <c r="KRA755" s="69"/>
      <c r="KRB755" s="69"/>
      <c r="KRC755" s="107"/>
      <c r="KRD755" s="2"/>
      <c r="KRE755" s="15"/>
      <c r="KRF755" s="15"/>
      <c r="KRG755" s="80"/>
      <c r="KRH755" s="52"/>
      <c r="KRI755" s="69"/>
      <c r="KRJ755" s="69"/>
      <c r="KRK755" s="69"/>
      <c r="KRL755" s="107"/>
      <c r="KRM755" s="2"/>
      <c r="KRN755" s="15"/>
      <c r="KRO755" s="15"/>
      <c r="KRP755" s="80"/>
      <c r="KRQ755" s="52"/>
      <c r="KRR755" s="69"/>
      <c r="KRS755" s="69"/>
      <c r="KRT755" s="69"/>
      <c r="KRU755" s="107"/>
      <c r="KRV755" s="2"/>
      <c r="KRW755" s="15"/>
      <c r="KRX755" s="15"/>
      <c r="KRY755" s="80"/>
      <c r="KRZ755" s="52"/>
      <c r="KSA755" s="69"/>
      <c r="KSB755" s="69"/>
      <c r="KSC755" s="69"/>
      <c r="KSD755" s="107"/>
      <c r="KSE755" s="2"/>
      <c r="KSF755" s="15"/>
      <c r="KSG755" s="15"/>
      <c r="KSH755" s="80"/>
      <c r="KSI755" s="52"/>
      <c r="KSJ755" s="69"/>
      <c r="KSK755" s="69"/>
      <c r="KSL755" s="69"/>
      <c r="KSM755" s="107"/>
      <c r="KSN755" s="2"/>
      <c r="KSO755" s="15"/>
      <c r="KSP755" s="15"/>
      <c r="KSQ755" s="80"/>
      <c r="KSR755" s="52"/>
      <c r="KSS755" s="69"/>
      <c r="KST755" s="69"/>
      <c r="KSU755" s="69"/>
      <c r="KSV755" s="107"/>
      <c r="KSW755" s="2"/>
      <c r="KSX755" s="15"/>
      <c r="KSY755" s="15"/>
      <c r="KSZ755" s="80"/>
      <c r="KTA755" s="52"/>
      <c r="KTB755" s="69"/>
      <c r="KTC755" s="69"/>
      <c r="KTD755" s="69"/>
      <c r="KTE755" s="107"/>
      <c r="KTF755" s="2"/>
      <c r="KTG755" s="15"/>
      <c r="KTH755" s="15"/>
      <c r="KTI755" s="80"/>
      <c r="KTJ755" s="52"/>
      <c r="KTK755" s="69"/>
      <c r="KTL755" s="69"/>
      <c r="KTM755" s="69"/>
      <c r="KTN755" s="107"/>
      <c r="KTO755" s="2"/>
      <c r="KTP755" s="15"/>
      <c r="KTQ755" s="15"/>
      <c r="KTR755" s="80"/>
      <c r="KTS755" s="52"/>
      <c r="KTT755" s="69"/>
      <c r="KTU755" s="69"/>
      <c r="KTV755" s="69"/>
      <c r="KTW755" s="107"/>
      <c r="KTX755" s="2"/>
      <c r="KTY755" s="15"/>
      <c r="KTZ755" s="15"/>
      <c r="KUA755" s="80"/>
      <c r="KUB755" s="52"/>
      <c r="KUC755" s="69"/>
      <c r="KUD755" s="69"/>
      <c r="KUE755" s="69"/>
      <c r="KUF755" s="107"/>
      <c r="KUG755" s="2"/>
      <c r="KUH755" s="15"/>
      <c r="KUI755" s="15"/>
      <c r="KUJ755" s="80"/>
      <c r="KUK755" s="52"/>
      <c r="KUL755" s="69"/>
      <c r="KUM755" s="69"/>
      <c r="KUN755" s="69"/>
      <c r="KUO755" s="107"/>
      <c r="KUP755" s="2"/>
      <c r="KUQ755" s="15"/>
      <c r="KUR755" s="15"/>
      <c r="KUS755" s="80"/>
      <c r="KUT755" s="52"/>
      <c r="KUU755" s="69"/>
      <c r="KUV755" s="69"/>
      <c r="KUW755" s="69"/>
      <c r="KUX755" s="107"/>
      <c r="KUY755" s="2"/>
      <c r="KUZ755" s="15"/>
      <c r="KVA755" s="15"/>
      <c r="KVB755" s="80"/>
      <c r="KVC755" s="52"/>
      <c r="KVD755" s="69"/>
      <c r="KVE755" s="69"/>
      <c r="KVF755" s="69"/>
      <c r="KVG755" s="107"/>
      <c r="KVH755" s="2"/>
      <c r="KVI755" s="15"/>
      <c r="KVJ755" s="15"/>
      <c r="KVK755" s="80"/>
      <c r="KVL755" s="52"/>
      <c r="KVM755" s="69"/>
      <c r="KVN755" s="69"/>
      <c r="KVO755" s="69"/>
      <c r="KVP755" s="107"/>
      <c r="KVQ755" s="2"/>
      <c r="KVR755" s="15"/>
      <c r="KVS755" s="15"/>
      <c r="KVT755" s="80"/>
      <c r="KVU755" s="52"/>
      <c r="KVV755" s="69"/>
      <c r="KVW755" s="69"/>
      <c r="KVX755" s="69"/>
      <c r="KVY755" s="107"/>
      <c r="KVZ755" s="2"/>
      <c r="KWA755" s="15"/>
      <c r="KWB755" s="15"/>
      <c r="KWC755" s="80"/>
      <c r="KWD755" s="52"/>
      <c r="KWE755" s="69"/>
      <c r="KWF755" s="69"/>
      <c r="KWG755" s="69"/>
      <c r="KWH755" s="107"/>
      <c r="KWI755" s="2"/>
      <c r="KWJ755" s="15"/>
      <c r="KWK755" s="15"/>
      <c r="KWL755" s="80"/>
      <c r="KWM755" s="52"/>
      <c r="KWN755" s="69"/>
      <c r="KWO755" s="69"/>
      <c r="KWP755" s="69"/>
      <c r="KWQ755" s="107"/>
      <c r="KWR755" s="2"/>
      <c r="KWS755" s="15"/>
      <c r="KWT755" s="15"/>
      <c r="KWU755" s="80"/>
      <c r="KWV755" s="52"/>
      <c r="KWW755" s="69"/>
      <c r="KWX755" s="69"/>
      <c r="KWY755" s="69"/>
      <c r="KWZ755" s="107"/>
      <c r="KXA755" s="2"/>
      <c r="KXB755" s="15"/>
      <c r="KXC755" s="15"/>
      <c r="KXD755" s="80"/>
      <c r="KXE755" s="52"/>
      <c r="KXF755" s="69"/>
      <c r="KXG755" s="69"/>
      <c r="KXH755" s="69"/>
      <c r="KXI755" s="107"/>
      <c r="KXJ755" s="2"/>
      <c r="KXK755" s="15"/>
      <c r="KXL755" s="15"/>
      <c r="KXM755" s="80"/>
      <c r="KXN755" s="52"/>
      <c r="KXO755" s="69"/>
      <c r="KXP755" s="69"/>
      <c r="KXQ755" s="69"/>
      <c r="KXR755" s="107"/>
      <c r="KXS755" s="2"/>
      <c r="KXT755" s="15"/>
      <c r="KXU755" s="15"/>
      <c r="KXV755" s="80"/>
      <c r="KXW755" s="52"/>
      <c r="KXX755" s="69"/>
      <c r="KXY755" s="69"/>
      <c r="KXZ755" s="69"/>
      <c r="KYA755" s="107"/>
      <c r="KYB755" s="2"/>
      <c r="KYC755" s="15"/>
      <c r="KYD755" s="15"/>
      <c r="KYE755" s="80"/>
      <c r="KYF755" s="52"/>
      <c r="KYG755" s="69"/>
      <c r="KYH755" s="69"/>
      <c r="KYI755" s="69"/>
      <c r="KYJ755" s="107"/>
      <c r="KYK755" s="2"/>
      <c r="KYL755" s="15"/>
      <c r="KYM755" s="15"/>
      <c r="KYN755" s="80"/>
      <c r="KYO755" s="52"/>
      <c r="KYP755" s="69"/>
      <c r="KYQ755" s="69"/>
      <c r="KYR755" s="69"/>
      <c r="KYS755" s="107"/>
      <c r="KYT755" s="2"/>
      <c r="KYU755" s="15"/>
      <c r="KYV755" s="15"/>
      <c r="KYW755" s="80"/>
      <c r="KYX755" s="52"/>
      <c r="KYY755" s="69"/>
      <c r="KYZ755" s="69"/>
      <c r="KZA755" s="69"/>
      <c r="KZB755" s="107"/>
      <c r="KZC755" s="2"/>
      <c r="KZD755" s="15"/>
      <c r="KZE755" s="15"/>
      <c r="KZF755" s="80"/>
      <c r="KZG755" s="52"/>
      <c r="KZH755" s="69"/>
      <c r="KZI755" s="69"/>
      <c r="KZJ755" s="69"/>
      <c r="KZK755" s="107"/>
      <c r="KZL755" s="2"/>
      <c r="KZM755" s="15"/>
      <c r="KZN755" s="15"/>
      <c r="KZO755" s="80"/>
      <c r="KZP755" s="52"/>
      <c r="KZQ755" s="69"/>
      <c r="KZR755" s="69"/>
      <c r="KZS755" s="69"/>
      <c r="KZT755" s="107"/>
      <c r="KZU755" s="2"/>
      <c r="KZV755" s="15"/>
      <c r="KZW755" s="15"/>
      <c r="KZX755" s="80"/>
      <c r="KZY755" s="52"/>
      <c r="KZZ755" s="69"/>
      <c r="LAA755" s="69"/>
      <c r="LAB755" s="69"/>
      <c r="LAC755" s="107"/>
      <c r="LAD755" s="2"/>
      <c r="LAE755" s="15"/>
      <c r="LAF755" s="15"/>
      <c r="LAG755" s="80"/>
      <c r="LAH755" s="52"/>
      <c r="LAI755" s="69"/>
      <c r="LAJ755" s="69"/>
      <c r="LAK755" s="69"/>
      <c r="LAL755" s="107"/>
      <c r="LAM755" s="2"/>
      <c r="LAN755" s="15"/>
      <c r="LAO755" s="15"/>
      <c r="LAP755" s="80"/>
      <c r="LAQ755" s="52"/>
      <c r="LAR755" s="69"/>
      <c r="LAS755" s="69"/>
      <c r="LAT755" s="69"/>
      <c r="LAU755" s="107"/>
      <c r="LAV755" s="2"/>
      <c r="LAW755" s="15"/>
      <c r="LAX755" s="15"/>
      <c r="LAY755" s="80"/>
      <c r="LAZ755" s="52"/>
      <c r="LBA755" s="69"/>
      <c r="LBB755" s="69"/>
      <c r="LBC755" s="69"/>
      <c r="LBD755" s="107"/>
      <c r="LBE755" s="2"/>
      <c r="LBF755" s="15"/>
      <c r="LBG755" s="15"/>
      <c r="LBH755" s="80"/>
      <c r="LBI755" s="52"/>
      <c r="LBJ755" s="69"/>
      <c r="LBK755" s="69"/>
      <c r="LBL755" s="69"/>
      <c r="LBM755" s="107"/>
      <c r="LBN755" s="2"/>
      <c r="LBO755" s="15"/>
      <c r="LBP755" s="15"/>
      <c r="LBQ755" s="80"/>
      <c r="LBR755" s="52"/>
      <c r="LBS755" s="69"/>
      <c r="LBT755" s="69"/>
      <c r="LBU755" s="69"/>
      <c r="LBV755" s="107"/>
      <c r="LBW755" s="2"/>
      <c r="LBX755" s="15"/>
      <c r="LBY755" s="15"/>
      <c r="LBZ755" s="80"/>
      <c r="LCA755" s="52"/>
      <c r="LCB755" s="69"/>
      <c r="LCC755" s="69"/>
      <c r="LCD755" s="69"/>
      <c r="LCE755" s="107"/>
      <c r="LCF755" s="2"/>
      <c r="LCG755" s="15"/>
      <c r="LCH755" s="15"/>
      <c r="LCI755" s="80"/>
      <c r="LCJ755" s="52"/>
      <c r="LCK755" s="69"/>
      <c r="LCL755" s="69"/>
      <c r="LCM755" s="69"/>
      <c r="LCN755" s="107"/>
      <c r="LCO755" s="2"/>
      <c r="LCP755" s="15"/>
      <c r="LCQ755" s="15"/>
      <c r="LCR755" s="80"/>
      <c r="LCS755" s="52"/>
      <c r="LCT755" s="69"/>
      <c r="LCU755" s="69"/>
      <c r="LCV755" s="69"/>
      <c r="LCW755" s="107"/>
      <c r="LCX755" s="2"/>
      <c r="LCY755" s="15"/>
      <c r="LCZ755" s="15"/>
      <c r="LDA755" s="80"/>
      <c r="LDB755" s="52"/>
      <c r="LDC755" s="69"/>
      <c r="LDD755" s="69"/>
      <c r="LDE755" s="69"/>
      <c r="LDF755" s="107"/>
      <c r="LDG755" s="2"/>
      <c r="LDH755" s="15"/>
      <c r="LDI755" s="15"/>
      <c r="LDJ755" s="80"/>
      <c r="LDK755" s="52"/>
      <c r="LDL755" s="69"/>
      <c r="LDM755" s="69"/>
      <c r="LDN755" s="69"/>
      <c r="LDO755" s="107"/>
      <c r="LDP755" s="2"/>
      <c r="LDQ755" s="15"/>
      <c r="LDR755" s="15"/>
      <c r="LDS755" s="80"/>
      <c r="LDT755" s="52"/>
      <c r="LDU755" s="69"/>
      <c r="LDV755" s="69"/>
      <c r="LDW755" s="69"/>
      <c r="LDX755" s="107"/>
      <c r="LDY755" s="2"/>
      <c r="LDZ755" s="15"/>
      <c r="LEA755" s="15"/>
      <c r="LEB755" s="80"/>
      <c r="LEC755" s="52"/>
      <c r="LED755" s="69"/>
      <c r="LEE755" s="69"/>
      <c r="LEF755" s="69"/>
      <c r="LEG755" s="107"/>
      <c r="LEH755" s="2"/>
      <c r="LEI755" s="15"/>
      <c r="LEJ755" s="15"/>
      <c r="LEK755" s="80"/>
      <c r="LEL755" s="52"/>
      <c r="LEM755" s="69"/>
      <c r="LEN755" s="69"/>
      <c r="LEO755" s="69"/>
      <c r="LEP755" s="107"/>
      <c r="LEQ755" s="2"/>
      <c r="LER755" s="15"/>
      <c r="LES755" s="15"/>
      <c r="LET755" s="80"/>
      <c r="LEU755" s="52"/>
      <c r="LEV755" s="69"/>
      <c r="LEW755" s="69"/>
      <c r="LEX755" s="69"/>
      <c r="LEY755" s="107"/>
      <c r="LEZ755" s="2"/>
      <c r="LFA755" s="15"/>
      <c r="LFB755" s="15"/>
      <c r="LFC755" s="80"/>
      <c r="LFD755" s="52"/>
      <c r="LFE755" s="69"/>
      <c r="LFF755" s="69"/>
      <c r="LFG755" s="69"/>
      <c r="LFH755" s="107"/>
      <c r="LFI755" s="2"/>
      <c r="LFJ755" s="15"/>
      <c r="LFK755" s="15"/>
      <c r="LFL755" s="80"/>
      <c r="LFM755" s="52"/>
      <c r="LFN755" s="69"/>
      <c r="LFO755" s="69"/>
      <c r="LFP755" s="69"/>
      <c r="LFQ755" s="107"/>
      <c r="LFR755" s="2"/>
      <c r="LFS755" s="15"/>
      <c r="LFT755" s="15"/>
      <c r="LFU755" s="80"/>
      <c r="LFV755" s="52"/>
      <c r="LFW755" s="69"/>
      <c r="LFX755" s="69"/>
      <c r="LFY755" s="69"/>
      <c r="LFZ755" s="107"/>
      <c r="LGA755" s="2"/>
      <c r="LGB755" s="15"/>
      <c r="LGC755" s="15"/>
      <c r="LGD755" s="80"/>
      <c r="LGE755" s="52"/>
      <c r="LGF755" s="69"/>
      <c r="LGG755" s="69"/>
      <c r="LGH755" s="69"/>
      <c r="LGI755" s="107"/>
      <c r="LGJ755" s="2"/>
      <c r="LGK755" s="15"/>
      <c r="LGL755" s="15"/>
      <c r="LGM755" s="80"/>
      <c r="LGN755" s="52"/>
      <c r="LGO755" s="69"/>
      <c r="LGP755" s="69"/>
      <c r="LGQ755" s="69"/>
      <c r="LGR755" s="107"/>
      <c r="LGS755" s="2"/>
      <c r="LGT755" s="15"/>
      <c r="LGU755" s="15"/>
      <c r="LGV755" s="80"/>
      <c r="LGW755" s="52"/>
      <c r="LGX755" s="69"/>
      <c r="LGY755" s="69"/>
      <c r="LGZ755" s="69"/>
      <c r="LHA755" s="107"/>
      <c r="LHB755" s="2"/>
      <c r="LHC755" s="15"/>
      <c r="LHD755" s="15"/>
      <c r="LHE755" s="80"/>
      <c r="LHF755" s="52"/>
      <c r="LHG755" s="69"/>
      <c r="LHH755" s="69"/>
      <c r="LHI755" s="69"/>
      <c r="LHJ755" s="107"/>
      <c r="LHK755" s="2"/>
      <c r="LHL755" s="15"/>
      <c r="LHM755" s="15"/>
      <c r="LHN755" s="80"/>
      <c r="LHO755" s="52"/>
      <c r="LHP755" s="69"/>
      <c r="LHQ755" s="69"/>
      <c r="LHR755" s="69"/>
      <c r="LHS755" s="107"/>
      <c r="LHT755" s="2"/>
      <c r="LHU755" s="15"/>
      <c r="LHV755" s="15"/>
      <c r="LHW755" s="80"/>
      <c r="LHX755" s="52"/>
      <c r="LHY755" s="69"/>
      <c r="LHZ755" s="69"/>
      <c r="LIA755" s="69"/>
      <c r="LIB755" s="107"/>
      <c r="LIC755" s="2"/>
      <c r="LID755" s="15"/>
      <c r="LIE755" s="15"/>
      <c r="LIF755" s="80"/>
      <c r="LIG755" s="52"/>
      <c r="LIH755" s="69"/>
      <c r="LII755" s="69"/>
      <c r="LIJ755" s="69"/>
      <c r="LIK755" s="107"/>
      <c r="LIL755" s="2"/>
      <c r="LIM755" s="15"/>
      <c r="LIN755" s="15"/>
      <c r="LIO755" s="80"/>
      <c r="LIP755" s="52"/>
      <c r="LIQ755" s="69"/>
      <c r="LIR755" s="69"/>
      <c r="LIS755" s="69"/>
      <c r="LIT755" s="107"/>
      <c r="LIU755" s="2"/>
      <c r="LIV755" s="15"/>
      <c r="LIW755" s="15"/>
      <c r="LIX755" s="80"/>
      <c r="LIY755" s="52"/>
      <c r="LIZ755" s="69"/>
      <c r="LJA755" s="69"/>
      <c r="LJB755" s="69"/>
      <c r="LJC755" s="107"/>
      <c r="LJD755" s="2"/>
      <c r="LJE755" s="15"/>
      <c r="LJF755" s="15"/>
      <c r="LJG755" s="80"/>
      <c r="LJH755" s="52"/>
      <c r="LJI755" s="69"/>
      <c r="LJJ755" s="69"/>
      <c r="LJK755" s="69"/>
      <c r="LJL755" s="107"/>
      <c r="LJM755" s="2"/>
      <c r="LJN755" s="15"/>
      <c r="LJO755" s="15"/>
      <c r="LJP755" s="80"/>
      <c r="LJQ755" s="52"/>
      <c r="LJR755" s="69"/>
      <c r="LJS755" s="69"/>
      <c r="LJT755" s="69"/>
      <c r="LJU755" s="107"/>
      <c r="LJV755" s="2"/>
      <c r="LJW755" s="15"/>
      <c r="LJX755" s="15"/>
      <c r="LJY755" s="80"/>
      <c r="LJZ755" s="52"/>
      <c r="LKA755" s="69"/>
      <c r="LKB755" s="69"/>
      <c r="LKC755" s="69"/>
      <c r="LKD755" s="107"/>
      <c r="LKE755" s="2"/>
      <c r="LKF755" s="15"/>
      <c r="LKG755" s="15"/>
      <c r="LKH755" s="80"/>
      <c r="LKI755" s="52"/>
      <c r="LKJ755" s="69"/>
      <c r="LKK755" s="69"/>
      <c r="LKL755" s="69"/>
      <c r="LKM755" s="107"/>
      <c r="LKN755" s="2"/>
      <c r="LKO755" s="15"/>
      <c r="LKP755" s="15"/>
      <c r="LKQ755" s="80"/>
      <c r="LKR755" s="52"/>
      <c r="LKS755" s="69"/>
      <c r="LKT755" s="69"/>
      <c r="LKU755" s="69"/>
      <c r="LKV755" s="107"/>
      <c r="LKW755" s="2"/>
      <c r="LKX755" s="15"/>
      <c r="LKY755" s="15"/>
      <c r="LKZ755" s="80"/>
      <c r="LLA755" s="52"/>
      <c r="LLB755" s="69"/>
      <c r="LLC755" s="69"/>
      <c r="LLD755" s="69"/>
      <c r="LLE755" s="107"/>
      <c r="LLF755" s="2"/>
      <c r="LLG755" s="15"/>
      <c r="LLH755" s="15"/>
      <c r="LLI755" s="80"/>
      <c r="LLJ755" s="52"/>
      <c r="LLK755" s="69"/>
      <c r="LLL755" s="69"/>
      <c r="LLM755" s="69"/>
      <c r="LLN755" s="107"/>
      <c r="LLO755" s="2"/>
      <c r="LLP755" s="15"/>
      <c r="LLQ755" s="15"/>
      <c r="LLR755" s="80"/>
      <c r="LLS755" s="52"/>
      <c r="LLT755" s="69"/>
      <c r="LLU755" s="69"/>
      <c r="LLV755" s="69"/>
      <c r="LLW755" s="107"/>
      <c r="LLX755" s="2"/>
      <c r="LLY755" s="15"/>
      <c r="LLZ755" s="15"/>
      <c r="LMA755" s="80"/>
      <c r="LMB755" s="52"/>
      <c r="LMC755" s="69"/>
      <c r="LMD755" s="69"/>
      <c r="LME755" s="69"/>
      <c r="LMF755" s="107"/>
      <c r="LMG755" s="2"/>
      <c r="LMH755" s="15"/>
      <c r="LMI755" s="15"/>
      <c r="LMJ755" s="80"/>
      <c r="LMK755" s="52"/>
      <c r="LML755" s="69"/>
      <c r="LMM755" s="69"/>
      <c r="LMN755" s="69"/>
      <c r="LMO755" s="107"/>
      <c r="LMP755" s="2"/>
      <c r="LMQ755" s="15"/>
      <c r="LMR755" s="15"/>
      <c r="LMS755" s="80"/>
      <c r="LMT755" s="52"/>
      <c r="LMU755" s="69"/>
      <c r="LMV755" s="69"/>
      <c r="LMW755" s="69"/>
      <c r="LMX755" s="107"/>
      <c r="LMY755" s="2"/>
      <c r="LMZ755" s="15"/>
      <c r="LNA755" s="15"/>
      <c r="LNB755" s="80"/>
      <c r="LNC755" s="52"/>
      <c r="LND755" s="69"/>
      <c r="LNE755" s="69"/>
      <c r="LNF755" s="69"/>
      <c r="LNG755" s="107"/>
      <c r="LNH755" s="2"/>
      <c r="LNI755" s="15"/>
      <c r="LNJ755" s="15"/>
      <c r="LNK755" s="80"/>
      <c r="LNL755" s="52"/>
      <c r="LNM755" s="69"/>
      <c r="LNN755" s="69"/>
      <c r="LNO755" s="69"/>
      <c r="LNP755" s="107"/>
      <c r="LNQ755" s="2"/>
      <c r="LNR755" s="15"/>
      <c r="LNS755" s="15"/>
      <c r="LNT755" s="80"/>
      <c r="LNU755" s="52"/>
      <c r="LNV755" s="69"/>
      <c r="LNW755" s="69"/>
      <c r="LNX755" s="69"/>
      <c r="LNY755" s="107"/>
      <c r="LNZ755" s="2"/>
      <c r="LOA755" s="15"/>
      <c r="LOB755" s="15"/>
      <c r="LOC755" s="80"/>
      <c r="LOD755" s="52"/>
      <c r="LOE755" s="69"/>
      <c r="LOF755" s="69"/>
      <c r="LOG755" s="69"/>
      <c r="LOH755" s="107"/>
      <c r="LOI755" s="2"/>
      <c r="LOJ755" s="15"/>
      <c r="LOK755" s="15"/>
      <c r="LOL755" s="80"/>
      <c r="LOM755" s="52"/>
      <c r="LON755" s="69"/>
      <c r="LOO755" s="69"/>
      <c r="LOP755" s="69"/>
      <c r="LOQ755" s="107"/>
      <c r="LOR755" s="2"/>
      <c r="LOS755" s="15"/>
      <c r="LOT755" s="15"/>
      <c r="LOU755" s="80"/>
      <c r="LOV755" s="52"/>
      <c r="LOW755" s="69"/>
      <c r="LOX755" s="69"/>
      <c r="LOY755" s="69"/>
      <c r="LOZ755" s="107"/>
      <c r="LPA755" s="2"/>
      <c r="LPB755" s="15"/>
      <c r="LPC755" s="15"/>
      <c r="LPD755" s="80"/>
      <c r="LPE755" s="52"/>
      <c r="LPF755" s="69"/>
      <c r="LPG755" s="69"/>
      <c r="LPH755" s="69"/>
      <c r="LPI755" s="107"/>
      <c r="LPJ755" s="2"/>
      <c r="LPK755" s="15"/>
      <c r="LPL755" s="15"/>
      <c r="LPM755" s="80"/>
      <c r="LPN755" s="52"/>
      <c r="LPO755" s="69"/>
      <c r="LPP755" s="69"/>
      <c r="LPQ755" s="69"/>
      <c r="LPR755" s="107"/>
      <c r="LPS755" s="2"/>
      <c r="LPT755" s="15"/>
      <c r="LPU755" s="15"/>
      <c r="LPV755" s="80"/>
      <c r="LPW755" s="52"/>
      <c r="LPX755" s="69"/>
      <c r="LPY755" s="69"/>
      <c r="LPZ755" s="69"/>
      <c r="LQA755" s="107"/>
      <c r="LQB755" s="2"/>
      <c r="LQC755" s="15"/>
      <c r="LQD755" s="15"/>
      <c r="LQE755" s="80"/>
      <c r="LQF755" s="52"/>
      <c r="LQG755" s="69"/>
      <c r="LQH755" s="69"/>
      <c r="LQI755" s="69"/>
      <c r="LQJ755" s="107"/>
      <c r="LQK755" s="2"/>
      <c r="LQL755" s="15"/>
      <c r="LQM755" s="15"/>
      <c r="LQN755" s="80"/>
      <c r="LQO755" s="52"/>
      <c r="LQP755" s="69"/>
      <c r="LQQ755" s="69"/>
      <c r="LQR755" s="69"/>
      <c r="LQS755" s="107"/>
      <c r="LQT755" s="2"/>
      <c r="LQU755" s="15"/>
      <c r="LQV755" s="15"/>
      <c r="LQW755" s="80"/>
      <c r="LQX755" s="52"/>
      <c r="LQY755" s="69"/>
      <c r="LQZ755" s="69"/>
      <c r="LRA755" s="69"/>
      <c r="LRB755" s="107"/>
      <c r="LRC755" s="2"/>
      <c r="LRD755" s="15"/>
      <c r="LRE755" s="15"/>
      <c r="LRF755" s="80"/>
      <c r="LRG755" s="52"/>
      <c r="LRH755" s="69"/>
      <c r="LRI755" s="69"/>
      <c r="LRJ755" s="69"/>
      <c r="LRK755" s="107"/>
      <c r="LRL755" s="2"/>
      <c r="LRM755" s="15"/>
      <c r="LRN755" s="15"/>
      <c r="LRO755" s="80"/>
      <c r="LRP755" s="52"/>
      <c r="LRQ755" s="69"/>
      <c r="LRR755" s="69"/>
      <c r="LRS755" s="69"/>
      <c r="LRT755" s="107"/>
      <c r="LRU755" s="2"/>
      <c r="LRV755" s="15"/>
      <c r="LRW755" s="15"/>
      <c r="LRX755" s="80"/>
      <c r="LRY755" s="52"/>
      <c r="LRZ755" s="69"/>
      <c r="LSA755" s="69"/>
      <c r="LSB755" s="69"/>
      <c r="LSC755" s="107"/>
      <c r="LSD755" s="2"/>
      <c r="LSE755" s="15"/>
      <c r="LSF755" s="15"/>
      <c r="LSG755" s="80"/>
      <c r="LSH755" s="52"/>
      <c r="LSI755" s="69"/>
      <c r="LSJ755" s="69"/>
      <c r="LSK755" s="69"/>
      <c r="LSL755" s="107"/>
      <c r="LSM755" s="2"/>
      <c r="LSN755" s="15"/>
      <c r="LSO755" s="15"/>
      <c r="LSP755" s="80"/>
      <c r="LSQ755" s="52"/>
      <c r="LSR755" s="69"/>
      <c r="LSS755" s="69"/>
      <c r="LST755" s="69"/>
      <c r="LSU755" s="107"/>
      <c r="LSV755" s="2"/>
      <c r="LSW755" s="15"/>
      <c r="LSX755" s="15"/>
      <c r="LSY755" s="80"/>
      <c r="LSZ755" s="52"/>
      <c r="LTA755" s="69"/>
      <c r="LTB755" s="69"/>
      <c r="LTC755" s="69"/>
      <c r="LTD755" s="107"/>
      <c r="LTE755" s="2"/>
      <c r="LTF755" s="15"/>
      <c r="LTG755" s="15"/>
      <c r="LTH755" s="80"/>
      <c r="LTI755" s="52"/>
      <c r="LTJ755" s="69"/>
      <c r="LTK755" s="69"/>
      <c r="LTL755" s="69"/>
      <c r="LTM755" s="107"/>
      <c r="LTN755" s="2"/>
      <c r="LTO755" s="15"/>
      <c r="LTP755" s="15"/>
      <c r="LTQ755" s="80"/>
      <c r="LTR755" s="52"/>
      <c r="LTS755" s="69"/>
      <c r="LTT755" s="69"/>
      <c r="LTU755" s="69"/>
      <c r="LTV755" s="107"/>
      <c r="LTW755" s="2"/>
      <c r="LTX755" s="15"/>
      <c r="LTY755" s="15"/>
      <c r="LTZ755" s="80"/>
      <c r="LUA755" s="52"/>
      <c r="LUB755" s="69"/>
      <c r="LUC755" s="69"/>
      <c r="LUD755" s="69"/>
      <c r="LUE755" s="107"/>
      <c r="LUF755" s="2"/>
      <c r="LUG755" s="15"/>
      <c r="LUH755" s="15"/>
      <c r="LUI755" s="80"/>
      <c r="LUJ755" s="52"/>
      <c r="LUK755" s="69"/>
      <c r="LUL755" s="69"/>
      <c r="LUM755" s="69"/>
      <c r="LUN755" s="107"/>
      <c r="LUO755" s="2"/>
      <c r="LUP755" s="15"/>
      <c r="LUQ755" s="15"/>
      <c r="LUR755" s="80"/>
      <c r="LUS755" s="52"/>
      <c r="LUT755" s="69"/>
      <c r="LUU755" s="69"/>
      <c r="LUV755" s="69"/>
      <c r="LUW755" s="107"/>
      <c r="LUX755" s="2"/>
      <c r="LUY755" s="15"/>
      <c r="LUZ755" s="15"/>
      <c r="LVA755" s="80"/>
      <c r="LVB755" s="52"/>
      <c r="LVC755" s="69"/>
      <c r="LVD755" s="69"/>
      <c r="LVE755" s="69"/>
      <c r="LVF755" s="107"/>
      <c r="LVG755" s="2"/>
      <c r="LVH755" s="15"/>
      <c r="LVI755" s="15"/>
      <c r="LVJ755" s="80"/>
      <c r="LVK755" s="52"/>
      <c r="LVL755" s="69"/>
      <c r="LVM755" s="69"/>
      <c r="LVN755" s="69"/>
      <c r="LVO755" s="107"/>
      <c r="LVP755" s="2"/>
      <c r="LVQ755" s="15"/>
      <c r="LVR755" s="15"/>
      <c r="LVS755" s="80"/>
      <c r="LVT755" s="52"/>
      <c r="LVU755" s="69"/>
      <c r="LVV755" s="69"/>
      <c r="LVW755" s="69"/>
      <c r="LVX755" s="107"/>
      <c r="LVY755" s="2"/>
      <c r="LVZ755" s="15"/>
      <c r="LWA755" s="15"/>
      <c r="LWB755" s="80"/>
      <c r="LWC755" s="52"/>
      <c r="LWD755" s="69"/>
      <c r="LWE755" s="69"/>
      <c r="LWF755" s="69"/>
      <c r="LWG755" s="107"/>
      <c r="LWH755" s="2"/>
      <c r="LWI755" s="15"/>
      <c r="LWJ755" s="15"/>
      <c r="LWK755" s="80"/>
      <c r="LWL755" s="52"/>
      <c r="LWM755" s="69"/>
      <c r="LWN755" s="69"/>
      <c r="LWO755" s="69"/>
      <c r="LWP755" s="107"/>
      <c r="LWQ755" s="2"/>
      <c r="LWR755" s="15"/>
      <c r="LWS755" s="15"/>
      <c r="LWT755" s="80"/>
      <c r="LWU755" s="52"/>
      <c r="LWV755" s="69"/>
      <c r="LWW755" s="69"/>
      <c r="LWX755" s="69"/>
      <c r="LWY755" s="107"/>
      <c r="LWZ755" s="2"/>
      <c r="LXA755" s="15"/>
      <c r="LXB755" s="15"/>
      <c r="LXC755" s="80"/>
      <c r="LXD755" s="52"/>
      <c r="LXE755" s="69"/>
      <c r="LXF755" s="69"/>
      <c r="LXG755" s="69"/>
      <c r="LXH755" s="107"/>
      <c r="LXI755" s="2"/>
      <c r="LXJ755" s="15"/>
      <c r="LXK755" s="15"/>
      <c r="LXL755" s="80"/>
      <c r="LXM755" s="52"/>
      <c r="LXN755" s="69"/>
      <c r="LXO755" s="69"/>
      <c r="LXP755" s="69"/>
      <c r="LXQ755" s="107"/>
      <c r="LXR755" s="2"/>
      <c r="LXS755" s="15"/>
      <c r="LXT755" s="15"/>
      <c r="LXU755" s="80"/>
      <c r="LXV755" s="52"/>
      <c r="LXW755" s="69"/>
      <c r="LXX755" s="69"/>
      <c r="LXY755" s="69"/>
      <c r="LXZ755" s="107"/>
      <c r="LYA755" s="2"/>
      <c r="LYB755" s="15"/>
      <c r="LYC755" s="15"/>
      <c r="LYD755" s="80"/>
      <c r="LYE755" s="52"/>
      <c r="LYF755" s="69"/>
      <c r="LYG755" s="69"/>
      <c r="LYH755" s="69"/>
      <c r="LYI755" s="107"/>
      <c r="LYJ755" s="2"/>
      <c r="LYK755" s="15"/>
      <c r="LYL755" s="15"/>
      <c r="LYM755" s="80"/>
      <c r="LYN755" s="52"/>
      <c r="LYO755" s="69"/>
      <c r="LYP755" s="69"/>
      <c r="LYQ755" s="69"/>
      <c r="LYR755" s="107"/>
      <c r="LYS755" s="2"/>
      <c r="LYT755" s="15"/>
      <c r="LYU755" s="15"/>
      <c r="LYV755" s="80"/>
      <c r="LYW755" s="52"/>
      <c r="LYX755" s="69"/>
      <c r="LYY755" s="69"/>
      <c r="LYZ755" s="69"/>
      <c r="LZA755" s="107"/>
      <c r="LZB755" s="2"/>
      <c r="LZC755" s="15"/>
      <c r="LZD755" s="15"/>
      <c r="LZE755" s="80"/>
      <c r="LZF755" s="52"/>
      <c r="LZG755" s="69"/>
      <c r="LZH755" s="69"/>
      <c r="LZI755" s="69"/>
      <c r="LZJ755" s="107"/>
      <c r="LZK755" s="2"/>
      <c r="LZL755" s="15"/>
      <c r="LZM755" s="15"/>
      <c r="LZN755" s="80"/>
      <c r="LZO755" s="52"/>
      <c r="LZP755" s="69"/>
      <c r="LZQ755" s="69"/>
      <c r="LZR755" s="69"/>
      <c r="LZS755" s="107"/>
      <c r="LZT755" s="2"/>
      <c r="LZU755" s="15"/>
      <c r="LZV755" s="15"/>
      <c r="LZW755" s="80"/>
      <c r="LZX755" s="52"/>
      <c r="LZY755" s="69"/>
      <c r="LZZ755" s="69"/>
      <c r="MAA755" s="69"/>
      <c r="MAB755" s="107"/>
      <c r="MAC755" s="2"/>
      <c r="MAD755" s="15"/>
      <c r="MAE755" s="15"/>
      <c r="MAF755" s="80"/>
      <c r="MAG755" s="52"/>
      <c r="MAH755" s="69"/>
      <c r="MAI755" s="69"/>
      <c r="MAJ755" s="69"/>
      <c r="MAK755" s="107"/>
      <c r="MAL755" s="2"/>
      <c r="MAM755" s="15"/>
      <c r="MAN755" s="15"/>
      <c r="MAO755" s="80"/>
      <c r="MAP755" s="52"/>
      <c r="MAQ755" s="69"/>
      <c r="MAR755" s="69"/>
      <c r="MAS755" s="69"/>
      <c r="MAT755" s="107"/>
      <c r="MAU755" s="2"/>
      <c r="MAV755" s="15"/>
      <c r="MAW755" s="15"/>
      <c r="MAX755" s="80"/>
      <c r="MAY755" s="52"/>
      <c r="MAZ755" s="69"/>
      <c r="MBA755" s="69"/>
      <c r="MBB755" s="69"/>
      <c r="MBC755" s="107"/>
      <c r="MBD755" s="2"/>
      <c r="MBE755" s="15"/>
      <c r="MBF755" s="15"/>
      <c r="MBG755" s="80"/>
      <c r="MBH755" s="52"/>
      <c r="MBI755" s="69"/>
      <c r="MBJ755" s="69"/>
      <c r="MBK755" s="69"/>
      <c r="MBL755" s="107"/>
      <c r="MBM755" s="2"/>
      <c r="MBN755" s="15"/>
      <c r="MBO755" s="15"/>
      <c r="MBP755" s="80"/>
      <c r="MBQ755" s="52"/>
      <c r="MBR755" s="69"/>
      <c r="MBS755" s="69"/>
      <c r="MBT755" s="69"/>
      <c r="MBU755" s="107"/>
      <c r="MBV755" s="2"/>
      <c r="MBW755" s="15"/>
      <c r="MBX755" s="15"/>
      <c r="MBY755" s="80"/>
      <c r="MBZ755" s="52"/>
      <c r="MCA755" s="69"/>
      <c r="MCB755" s="69"/>
      <c r="MCC755" s="69"/>
      <c r="MCD755" s="107"/>
      <c r="MCE755" s="2"/>
      <c r="MCF755" s="15"/>
      <c r="MCG755" s="15"/>
      <c r="MCH755" s="80"/>
      <c r="MCI755" s="52"/>
      <c r="MCJ755" s="69"/>
      <c r="MCK755" s="69"/>
      <c r="MCL755" s="69"/>
      <c r="MCM755" s="107"/>
      <c r="MCN755" s="2"/>
      <c r="MCO755" s="15"/>
      <c r="MCP755" s="15"/>
      <c r="MCQ755" s="80"/>
      <c r="MCR755" s="52"/>
      <c r="MCS755" s="69"/>
      <c r="MCT755" s="69"/>
      <c r="MCU755" s="69"/>
      <c r="MCV755" s="107"/>
      <c r="MCW755" s="2"/>
      <c r="MCX755" s="15"/>
      <c r="MCY755" s="15"/>
      <c r="MCZ755" s="80"/>
      <c r="MDA755" s="52"/>
      <c r="MDB755" s="69"/>
      <c r="MDC755" s="69"/>
      <c r="MDD755" s="69"/>
      <c r="MDE755" s="107"/>
      <c r="MDF755" s="2"/>
      <c r="MDG755" s="15"/>
      <c r="MDH755" s="15"/>
      <c r="MDI755" s="80"/>
      <c r="MDJ755" s="52"/>
      <c r="MDK755" s="69"/>
      <c r="MDL755" s="69"/>
      <c r="MDM755" s="69"/>
      <c r="MDN755" s="107"/>
      <c r="MDO755" s="2"/>
      <c r="MDP755" s="15"/>
      <c r="MDQ755" s="15"/>
      <c r="MDR755" s="80"/>
      <c r="MDS755" s="52"/>
      <c r="MDT755" s="69"/>
      <c r="MDU755" s="69"/>
      <c r="MDV755" s="69"/>
      <c r="MDW755" s="107"/>
      <c r="MDX755" s="2"/>
      <c r="MDY755" s="15"/>
      <c r="MDZ755" s="15"/>
      <c r="MEA755" s="80"/>
      <c r="MEB755" s="52"/>
      <c r="MEC755" s="69"/>
      <c r="MED755" s="69"/>
      <c r="MEE755" s="69"/>
      <c r="MEF755" s="107"/>
      <c r="MEG755" s="2"/>
      <c r="MEH755" s="15"/>
      <c r="MEI755" s="15"/>
      <c r="MEJ755" s="80"/>
      <c r="MEK755" s="52"/>
      <c r="MEL755" s="69"/>
      <c r="MEM755" s="69"/>
      <c r="MEN755" s="69"/>
      <c r="MEO755" s="107"/>
      <c r="MEP755" s="2"/>
      <c r="MEQ755" s="15"/>
      <c r="MER755" s="15"/>
      <c r="MES755" s="80"/>
      <c r="MET755" s="52"/>
      <c r="MEU755" s="69"/>
      <c r="MEV755" s="69"/>
      <c r="MEW755" s="69"/>
      <c r="MEX755" s="107"/>
      <c r="MEY755" s="2"/>
      <c r="MEZ755" s="15"/>
      <c r="MFA755" s="15"/>
      <c r="MFB755" s="80"/>
      <c r="MFC755" s="52"/>
      <c r="MFD755" s="69"/>
      <c r="MFE755" s="69"/>
      <c r="MFF755" s="69"/>
      <c r="MFG755" s="107"/>
      <c r="MFH755" s="2"/>
      <c r="MFI755" s="15"/>
      <c r="MFJ755" s="15"/>
      <c r="MFK755" s="80"/>
      <c r="MFL755" s="52"/>
      <c r="MFM755" s="69"/>
      <c r="MFN755" s="69"/>
      <c r="MFO755" s="69"/>
      <c r="MFP755" s="107"/>
      <c r="MFQ755" s="2"/>
      <c r="MFR755" s="15"/>
      <c r="MFS755" s="15"/>
      <c r="MFT755" s="80"/>
      <c r="MFU755" s="52"/>
      <c r="MFV755" s="69"/>
      <c r="MFW755" s="69"/>
      <c r="MFX755" s="69"/>
      <c r="MFY755" s="107"/>
      <c r="MFZ755" s="2"/>
      <c r="MGA755" s="15"/>
      <c r="MGB755" s="15"/>
      <c r="MGC755" s="80"/>
      <c r="MGD755" s="52"/>
      <c r="MGE755" s="69"/>
      <c r="MGF755" s="69"/>
      <c r="MGG755" s="69"/>
      <c r="MGH755" s="107"/>
      <c r="MGI755" s="2"/>
      <c r="MGJ755" s="15"/>
      <c r="MGK755" s="15"/>
      <c r="MGL755" s="80"/>
      <c r="MGM755" s="52"/>
      <c r="MGN755" s="69"/>
      <c r="MGO755" s="69"/>
      <c r="MGP755" s="69"/>
      <c r="MGQ755" s="107"/>
      <c r="MGR755" s="2"/>
      <c r="MGS755" s="15"/>
      <c r="MGT755" s="15"/>
      <c r="MGU755" s="80"/>
      <c r="MGV755" s="52"/>
      <c r="MGW755" s="69"/>
      <c r="MGX755" s="69"/>
      <c r="MGY755" s="69"/>
      <c r="MGZ755" s="107"/>
      <c r="MHA755" s="2"/>
      <c r="MHB755" s="15"/>
      <c r="MHC755" s="15"/>
      <c r="MHD755" s="80"/>
      <c r="MHE755" s="52"/>
      <c r="MHF755" s="69"/>
      <c r="MHG755" s="69"/>
      <c r="MHH755" s="69"/>
      <c r="MHI755" s="107"/>
      <c r="MHJ755" s="2"/>
      <c r="MHK755" s="15"/>
      <c r="MHL755" s="15"/>
      <c r="MHM755" s="80"/>
      <c r="MHN755" s="52"/>
      <c r="MHO755" s="69"/>
      <c r="MHP755" s="69"/>
      <c r="MHQ755" s="69"/>
      <c r="MHR755" s="107"/>
      <c r="MHS755" s="2"/>
      <c r="MHT755" s="15"/>
      <c r="MHU755" s="15"/>
      <c r="MHV755" s="80"/>
      <c r="MHW755" s="52"/>
      <c r="MHX755" s="69"/>
      <c r="MHY755" s="69"/>
      <c r="MHZ755" s="69"/>
      <c r="MIA755" s="107"/>
      <c r="MIB755" s="2"/>
      <c r="MIC755" s="15"/>
      <c r="MID755" s="15"/>
      <c r="MIE755" s="80"/>
      <c r="MIF755" s="52"/>
      <c r="MIG755" s="69"/>
      <c r="MIH755" s="69"/>
      <c r="MII755" s="69"/>
      <c r="MIJ755" s="107"/>
      <c r="MIK755" s="2"/>
      <c r="MIL755" s="15"/>
      <c r="MIM755" s="15"/>
      <c r="MIN755" s="80"/>
      <c r="MIO755" s="52"/>
      <c r="MIP755" s="69"/>
      <c r="MIQ755" s="69"/>
      <c r="MIR755" s="69"/>
      <c r="MIS755" s="107"/>
      <c r="MIT755" s="2"/>
      <c r="MIU755" s="15"/>
      <c r="MIV755" s="15"/>
      <c r="MIW755" s="80"/>
      <c r="MIX755" s="52"/>
      <c r="MIY755" s="69"/>
      <c r="MIZ755" s="69"/>
      <c r="MJA755" s="69"/>
      <c r="MJB755" s="107"/>
      <c r="MJC755" s="2"/>
      <c r="MJD755" s="15"/>
      <c r="MJE755" s="15"/>
      <c r="MJF755" s="80"/>
      <c r="MJG755" s="52"/>
      <c r="MJH755" s="69"/>
      <c r="MJI755" s="69"/>
      <c r="MJJ755" s="69"/>
      <c r="MJK755" s="107"/>
      <c r="MJL755" s="2"/>
      <c r="MJM755" s="15"/>
      <c r="MJN755" s="15"/>
      <c r="MJO755" s="80"/>
      <c r="MJP755" s="52"/>
      <c r="MJQ755" s="69"/>
      <c r="MJR755" s="69"/>
      <c r="MJS755" s="69"/>
      <c r="MJT755" s="107"/>
      <c r="MJU755" s="2"/>
      <c r="MJV755" s="15"/>
      <c r="MJW755" s="15"/>
      <c r="MJX755" s="80"/>
      <c r="MJY755" s="52"/>
      <c r="MJZ755" s="69"/>
      <c r="MKA755" s="69"/>
      <c r="MKB755" s="69"/>
      <c r="MKC755" s="107"/>
      <c r="MKD755" s="2"/>
      <c r="MKE755" s="15"/>
      <c r="MKF755" s="15"/>
      <c r="MKG755" s="80"/>
      <c r="MKH755" s="52"/>
      <c r="MKI755" s="69"/>
      <c r="MKJ755" s="69"/>
      <c r="MKK755" s="69"/>
      <c r="MKL755" s="107"/>
      <c r="MKM755" s="2"/>
      <c r="MKN755" s="15"/>
      <c r="MKO755" s="15"/>
      <c r="MKP755" s="80"/>
      <c r="MKQ755" s="52"/>
      <c r="MKR755" s="69"/>
      <c r="MKS755" s="69"/>
      <c r="MKT755" s="69"/>
      <c r="MKU755" s="107"/>
      <c r="MKV755" s="2"/>
      <c r="MKW755" s="15"/>
      <c r="MKX755" s="15"/>
      <c r="MKY755" s="80"/>
      <c r="MKZ755" s="52"/>
      <c r="MLA755" s="69"/>
      <c r="MLB755" s="69"/>
      <c r="MLC755" s="69"/>
      <c r="MLD755" s="107"/>
      <c r="MLE755" s="2"/>
      <c r="MLF755" s="15"/>
      <c r="MLG755" s="15"/>
      <c r="MLH755" s="80"/>
      <c r="MLI755" s="52"/>
      <c r="MLJ755" s="69"/>
      <c r="MLK755" s="69"/>
      <c r="MLL755" s="69"/>
      <c r="MLM755" s="107"/>
      <c r="MLN755" s="2"/>
      <c r="MLO755" s="15"/>
      <c r="MLP755" s="15"/>
      <c r="MLQ755" s="80"/>
      <c r="MLR755" s="52"/>
      <c r="MLS755" s="69"/>
      <c r="MLT755" s="69"/>
      <c r="MLU755" s="69"/>
      <c r="MLV755" s="107"/>
      <c r="MLW755" s="2"/>
      <c r="MLX755" s="15"/>
      <c r="MLY755" s="15"/>
      <c r="MLZ755" s="80"/>
      <c r="MMA755" s="52"/>
      <c r="MMB755" s="69"/>
      <c r="MMC755" s="69"/>
      <c r="MMD755" s="69"/>
      <c r="MME755" s="107"/>
      <c r="MMF755" s="2"/>
      <c r="MMG755" s="15"/>
      <c r="MMH755" s="15"/>
      <c r="MMI755" s="80"/>
      <c r="MMJ755" s="52"/>
      <c r="MMK755" s="69"/>
      <c r="MML755" s="69"/>
      <c r="MMM755" s="69"/>
      <c r="MMN755" s="107"/>
      <c r="MMO755" s="2"/>
      <c r="MMP755" s="15"/>
      <c r="MMQ755" s="15"/>
      <c r="MMR755" s="80"/>
      <c r="MMS755" s="52"/>
      <c r="MMT755" s="69"/>
      <c r="MMU755" s="69"/>
      <c r="MMV755" s="69"/>
      <c r="MMW755" s="107"/>
      <c r="MMX755" s="2"/>
      <c r="MMY755" s="15"/>
      <c r="MMZ755" s="15"/>
      <c r="MNA755" s="80"/>
      <c r="MNB755" s="52"/>
      <c r="MNC755" s="69"/>
      <c r="MND755" s="69"/>
      <c r="MNE755" s="69"/>
      <c r="MNF755" s="107"/>
      <c r="MNG755" s="2"/>
      <c r="MNH755" s="15"/>
      <c r="MNI755" s="15"/>
      <c r="MNJ755" s="80"/>
      <c r="MNK755" s="52"/>
      <c r="MNL755" s="69"/>
      <c r="MNM755" s="69"/>
      <c r="MNN755" s="69"/>
      <c r="MNO755" s="107"/>
      <c r="MNP755" s="2"/>
      <c r="MNQ755" s="15"/>
      <c r="MNR755" s="15"/>
      <c r="MNS755" s="80"/>
      <c r="MNT755" s="52"/>
      <c r="MNU755" s="69"/>
      <c r="MNV755" s="69"/>
      <c r="MNW755" s="69"/>
      <c r="MNX755" s="107"/>
      <c r="MNY755" s="2"/>
      <c r="MNZ755" s="15"/>
      <c r="MOA755" s="15"/>
      <c r="MOB755" s="80"/>
      <c r="MOC755" s="52"/>
      <c r="MOD755" s="69"/>
      <c r="MOE755" s="69"/>
      <c r="MOF755" s="69"/>
      <c r="MOG755" s="107"/>
      <c r="MOH755" s="2"/>
      <c r="MOI755" s="15"/>
      <c r="MOJ755" s="15"/>
      <c r="MOK755" s="80"/>
      <c r="MOL755" s="52"/>
      <c r="MOM755" s="69"/>
      <c r="MON755" s="69"/>
      <c r="MOO755" s="69"/>
      <c r="MOP755" s="107"/>
      <c r="MOQ755" s="2"/>
      <c r="MOR755" s="15"/>
      <c r="MOS755" s="15"/>
      <c r="MOT755" s="80"/>
      <c r="MOU755" s="52"/>
      <c r="MOV755" s="69"/>
      <c r="MOW755" s="69"/>
      <c r="MOX755" s="69"/>
      <c r="MOY755" s="107"/>
      <c r="MOZ755" s="2"/>
      <c r="MPA755" s="15"/>
      <c r="MPB755" s="15"/>
      <c r="MPC755" s="80"/>
      <c r="MPD755" s="52"/>
      <c r="MPE755" s="69"/>
      <c r="MPF755" s="69"/>
      <c r="MPG755" s="69"/>
      <c r="MPH755" s="107"/>
      <c r="MPI755" s="2"/>
      <c r="MPJ755" s="15"/>
      <c r="MPK755" s="15"/>
      <c r="MPL755" s="80"/>
      <c r="MPM755" s="52"/>
      <c r="MPN755" s="69"/>
      <c r="MPO755" s="69"/>
      <c r="MPP755" s="69"/>
      <c r="MPQ755" s="107"/>
      <c r="MPR755" s="2"/>
      <c r="MPS755" s="15"/>
      <c r="MPT755" s="15"/>
      <c r="MPU755" s="80"/>
      <c r="MPV755" s="52"/>
      <c r="MPW755" s="69"/>
      <c r="MPX755" s="69"/>
      <c r="MPY755" s="69"/>
      <c r="MPZ755" s="107"/>
      <c r="MQA755" s="2"/>
      <c r="MQB755" s="15"/>
      <c r="MQC755" s="15"/>
      <c r="MQD755" s="80"/>
      <c r="MQE755" s="52"/>
      <c r="MQF755" s="69"/>
      <c r="MQG755" s="69"/>
      <c r="MQH755" s="69"/>
      <c r="MQI755" s="107"/>
      <c r="MQJ755" s="2"/>
      <c r="MQK755" s="15"/>
      <c r="MQL755" s="15"/>
      <c r="MQM755" s="80"/>
      <c r="MQN755" s="52"/>
      <c r="MQO755" s="69"/>
      <c r="MQP755" s="69"/>
      <c r="MQQ755" s="69"/>
      <c r="MQR755" s="107"/>
      <c r="MQS755" s="2"/>
      <c r="MQT755" s="15"/>
      <c r="MQU755" s="15"/>
      <c r="MQV755" s="80"/>
      <c r="MQW755" s="52"/>
      <c r="MQX755" s="69"/>
      <c r="MQY755" s="69"/>
      <c r="MQZ755" s="69"/>
      <c r="MRA755" s="107"/>
      <c r="MRB755" s="2"/>
      <c r="MRC755" s="15"/>
      <c r="MRD755" s="15"/>
      <c r="MRE755" s="80"/>
      <c r="MRF755" s="52"/>
      <c r="MRG755" s="69"/>
      <c r="MRH755" s="69"/>
      <c r="MRI755" s="69"/>
      <c r="MRJ755" s="107"/>
      <c r="MRK755" s="2"/>
      <c r="MRL755" s="15"/>
      <c r="MRM755" s="15"/>
      <c r="MRN755" s="80"/>
      <c r="MRO755" s="52"/>
      <c r="MRP755" s="69"/>
      <c r="MRQ755" s="69"/>
      <c r="MRR755" s="69"/>
      <c r="MRS755" s="107"/>
      <c r="MRT755" s="2"/>
      <c r="MRU755" s="15"/>
      <c r="MRV755" s="15"/>
      <c r="MRW755" s="80"/>
      <c r="MRX755" s="52"/>
      <c r="MRY755" s="69"/>
      <c r="MRZ755" s="69"/>
      <c r="MSA755" s="69"/>
      <c r="MSB755" s="107"/>
      <c r="MSC755" s="2"/>
      <c r="MSD755" s="15"/>
      <c r="MSE755" s="15"/>
      <c r="MSF755" s="80"/>
      <c r="MSG755" s="52"/>
      <c r="MSH755" s="69"/>
      <c r="MSI755" s="69"/>
      <c r="MSJ755" s="69"/>
      <c r="MSK755" s="107"/>
      <c r="MSL755" s="2"/>
      <c r="MSM755" s="15"/>
      <c r="MSN755" s="15"/>
      <c r="MSO755" s="80"/>
      <c r="MSP755" s="52"/>
      <c r="MSQ755" s="69"/>
      <c r="MSR755" s="69"/>
      <c r="MSS755" s="69"/>
      <c r="MST755" s="107"/>
      <c r="MSU755" s="2"/>
      <c r="MSV755" s="15"/>
      <c r="MSW755" s="15"/>
      <c r="MSX755" s="80"/>
      <c r="MSY755" s="52"/>
      <c r="MSZ755" s="69"/>
      <c r="MTA755" s="69"/>
      <c r="MTB755" s="69"/>
      <c r="MTC755" s="107"/>
      <c r="MTD755" s="2"/>
      <c r="MTE755" s="15"/>
      <c r="MTF755" s="15"/>
      <c r="MTG755" s="80"/>
      <c r="MTH755" s="52"/>
      <c r="MTI755" s="69"/>
      <c r="MTJ755" s="69"/>
      <c r="MTK755" s="69"/>
      <c r="MTL755" s="107"/>
      <c r="MTM755" s="2"/>
      <c r="MTN755" s="15"/>
      <c r="MTO755" s="15"/>
      <c r="MTP755" s="80"/>
      <c r="MTQ755" s="52"/>
      <c r="MTR755" s="69"/>
      <c r="MTS755" s="69"/>
      <c r="MTT755" s="69"/>
      <c r="MTU755" s="107"/>
      <c r="MTV755" s="2"/>
      <c r="MTW755" s="15"/>
      <c r="MTX755" s="15"/>
      <c r="MTY755" s="80"/>
      <c r="MTZ755" s="52"/>
      <c r="MUA755" s="69"/>
      <c r="MUB755" s="69"/>
      <c r="MUC755" s="69"/>
      <c r="MUD755" s="107"/>
      <c r="MUE755" s="2"/>
      <c r="MUF755" s="15"/>
      <c r="MUG755" s="15"/>
      <c r="MUH755" s="80"/>
      <c r="MUI755" s="52"/>
      <c r="MUJ755" s="69"/>
      <c r="MUK755" s="69"/>
      <c r="MUL755" s="69"/>
      <c r="MUM755" s="107"/>
      <c r="MUN755" s="2"/>
      <c r="MUO755" s="15"/>
      <c r="MUP755" s="15"/>
      <c r="MUQ755" s="80"/>
      <c r="MUR755" s="52"/>
      <c r="MUS755" s="69"/>
      <c r="MUT755" s="69"/>
      <c r="MUU755" s="69"/>
      <c r="MUV755" s="107"/>
      <c r="MUW755" s="2"/>
      <c r="MUX755" s="15"/>
      <c r="MUY755" s="15"/>
      <c r="MUZ755" s="80"/>
      <c r="MVA755" s="52"/>
      <c r="MVB755" s="69"/>
      <c r="MVC755" s="69"/>
      <c r="MVD755" s="69"/>
      <c r="MVE755" s="107"/>
      <c r="MVF755" s="2"/>
      <c r="MVG755" s="15"/>
      <c r="MVH755" s="15"/>
      <c r="MVI755" s="80"/>
      <c r="MVJ755" s="52"/>
      <c r="MVK755" s="69"/>
      <c r="MVL755" s="69"/>
      <c r="MVM755" s="69"/>
      <c r="MVN755" s="107"/>
      <c r="MVO755" s="2"/>
      <c r="MVP755" s="15"/>
      <c r="MVQ755" s="15"/>
      <c r="MVR755" s="80"/>
      <c r="MVS755" s="52"/>
      <c r="MVT755" s="69"/>
      <c r="MVU755" s="69"/>
      <c r="MVV755" s="69"/>
      <c r="MVW755" s="107"/>
      <c r="MVX755" s="2"/>
      <c r="MVY755" s="15"/>
      <c r="MVZ755" s="15"/>
      <c r="MWA755" s="80"/>
      <c r="MWB755" s="52"/>
      <c r="MWC755" s="69"/>
      <c r="MWD755" s="69"/>
      <c r="MWE755" s="69"/>
      <c r="MWF755" s="107"/>
      <c r="MWG755" s="2"/>
      <c r="MWH755" s="15"/>
      <c r="MWI755" s="15"/>
      <c r="MWJ755" s="80"/>
      <c r="MWK755" s="52"/>
      <c r="MWL755" s="69"/>
      <c r="MWM755" s="69"/>
      <c r="MWN755" s="69"/>
      <c r="MWO755" s="107"/>
      <c r="MWP755" s="2"/>
      <c r="MWQ755" s="15"/>
      <c r="MWR755" s="15"/>
      <c r="MWS755" s="80"/>
      <c r="MWT755" s="52"/>
      <c r="MWU755" s="69"/>
      <c r="MWV755" s="69"/>
      <c r="MWW755" s="69"/>
      <c r="MWX755" s="107"/>
      <c r="MWY755" s="2"/>
      <c r="MWZ755" s="15"/>
      <c r="MXA755" s="15"/>
      <c r="MXB755" s="80"/>
      <c r="MXC755" s="52"/>
      <c r="MXD755" s="69"/>
      <c r="MXE755" s="69"/>
      <c r="MXF755" s="69"/>
      <c r="MXG755" s="107"/>
      <c r="MXH755" s="2"/>
      <c r="MXI755" s="15"/>
      <c r="MXJ755" s="15"/>
      <c r="MXK755" s="80"/>
      <c r="MXL755" s="52"/>
      <c r="MXM755" s="69"/>
      <c r="MXN755" s="69"/>
      <c r="MXO755" s="69"/>
      <c r="MXP755" s="107"/>
      <c r="MXQ755" s="2"/>
      <c r="MXR755" s="15"/>
      <c r="MXS755" s="15"/>
      <c r="MXT755" s="80"/>
      <c r="MXU755" s="52"/>
      <c r="MXV755" s="69"/>
      <c r="MXW755" s="69"/>
      <c r="MXX755" s="69"/>
      <c r="MXY755" s="107"/>
      <c r="MXZ755" s="2"/>
      <c r="MYA755" s="15"/>
      <c r="MYB755" s="15"/>
      <c r="MYC755" s="80"/>
      <c r="MYD755" s="52"/>
      <c r="MYE755" s="69"/>
      <c r="MYF755" s="69"/>
      <c r="MYG755" s="69"/>
      <c r="MYH755" s="107"/>
      <c r="MYI755" s="2"/>
      <c r="MYJ755" s="15"/>
      <c r="MYK755" s="15"/>
      <c r="MYL755" s="80"/>
      <c r="MYM755" s="52"/>
      <c r="MYN755" s="69"/>
      <c r="MYO755" s="69"/>
      <c r="MYP755" s="69"/>
      <c r="MYQ755" s="107"/>
      <c r="MYR755" s="2"/>
      <c r="MYS755" s="15"/>
      <c r="MYT755" s="15"/>
      <c r="MYU755" s="80"/>
      <c r="MYV755" s="52"/>
      <c r="MYW755" s="69"/>
      <c r="MYX755" s="69"/>
      <c r="MYY755" s="69"/>
      <c r="MYZ755" s="107"/>
      <c r="MZA755" s="2"/>
      <c r="MZB755" s="15"/>
      <c r="MZC755" s="15"/>
      <c r="MZD755" s="80"/>
      <c r="MZE755" s="52"/>
      <c r="MZF755" s="69"/>
      <c r="MZG755" s="69"/>
      <c r="MZH755" s="69"/>
      <c r="MZI755" s="107"/>
      <c r="MZJ755" s="2"/>
      <c r="MZK755" s="15"/>
      <c r="MZL755" s="15"/>
      <c r="MZM755" s="80"/>
      <c r="MZN755" s="52"/>
      <c r="MZO755" s="69"/>
      <c r="MZP755" s="69"/>
      <c r="MZQ755" s="69"/>
      <c r="MZR755" s="107"/>
      <c r="MZS755" s="2"/>
      <c r="MZT755" s="15"/>
      <c r="MZU755" s="15"/>
      <c r="MZV755" s="80"/>
      <c r="MZW755" s="52"/>
      <c r="MZX755" s="69"/>
      <c r="MZY755" s="69"/>
      <c r="MZZ755" s="69"/>
      <c r="NAA755" s="107"/>
      <c r="NAB755" s="2"/>
      <c r="NAC755" s="15"/>
      <c r="NAD755" s="15"/>
      <c r="NAE755" s="80"/>
      <c r="NAF755" s="52"/>
      <c r="NAG755" s="69"/>
      <c r="NAH755" s="69"/>
      <c r="NAI755" s="69"/>
      <c r="NAJ755" s="107"/>
      <c r="NAK755" s="2"/>
      <c r="NAL755" s="15"/>
      <c r="NAM755" s="15"/>
      <c r="NAN755" s="80"/>
      <c r="NAO755" s="52"/>
      <c r="NAP755" s="69"/>
      <c r="NAQ755" s="69"/>
      <c r="NAR755" s="69"/>
      <c r="NAS755" s="107"/>
      <c r="NAT755" s="2"/>
      <c r="NAU755" s="15"/>
      <c r="NAV755" s="15"/>
      <c r="NAW755" s="80"/>
      <c r="NAX755" s="52"/>
      <c r="NAY755" s="69"/>
      <c r="NAZ755" s="69"/>
      <c r="NBA755" s="69"/>
      <c r="NBB755" s="107"/>
      <c r="NBC755" s="2"/>
      <c r="NBD755" s="15"/>
      <c r="NBE755" s="15"/>
      <c r="NBF755" s="80"/>
      <c r="NBG755" s="52"/>
      <c r="NBH755" s="69"/>
      <c r="NBI755" s="69"/>
      <c r="NBJ755" s="69"/>
      <c r="NBK755" s="107"/>
      <c r="NBL755" s="2"/>
      <c r="NBM755" s="15"/>
      <c r="NBN755" s="15"/>
      <c r="NBO755" s="80"/>
      <c r="NBP755" s="52"/>
      <c r="NBQ755" s="69"/>
      <c r="NBR755" s="69"/>
      <c r="NBS755" s="69"/>
      <c r="NBT755" s="107"/>
      <c r="NBU755" s="2"/>
      <c r="NBV755" s="15"/>
      <c r="NBW755" s="15"/>
      <c r="NBX755" s="80"/>
      <c r="NBY755" s="52"/>
      <c r="NBZ755" s="69"/>
      <c r="NCA755" s="69"/>
      <c r="NCB755" s="69"/>
      <c r="NCC755" s="107"/>
      <c r="NCD755" s="2"/>
      <c r="NCE755" s="15"/>
      <c r="NCF755" s="15"/>
      <c r="NCG755" s="80"/>
      <c r="NCH755" s="52"/>
      <c r="NCI755" s="69"/>
      <c r="NCJ755" s="69"/>
      <c r="NCK755" s="69"/>
      <c r="NCL755" s="107"/>
      <c r="NCM755" s="2"/>
      <c r="NCN755" s="15"/>
      <c r="NCO755" s="15"/>
      <c r="NCP755" s="80"/>
      <c r="NCQ755" s="52"/>
      <c r="NCR755" s="69"/>
      <c r="NCS755" s="69"/>
      <c r="NCT755" s="69"/>
      <c r="NCU755" s="107"/>
      <c r="NCV755" s="2"/>
      <c r="NCW755" s="15"/>
      <c r="NCX755" s="15"/>
      <c r="NCY755" s="80"/>
      <c r="NCZ755" s="52"/>
      <c r="NDA755" s="69"/>
      <c r="NDB755" s="69"/>
      <c r="NDC755" s="69"/>
      <c r="NDD755" s="107"/>
      <c r="NDE755" s="2"/>
      <c r="NDF755" s="15"/>
      <c r="NDG755" s="15"/>
      <c r="NDH755" s="80"/>
      <c r="NDI755" s="52"/>
      <c r="NDJ755" s="69"/>
      <c r="NDK755" s="69"/>
      <c r="NDL755" s="69"/>
      <c r="NDM755" s="107"/>
      <c r="NDN755" s="2"/>
      <c r="NDO755" s="15"/>
      <c r="NDP755" s="15"/>
      <c r="NDQ755" s="80"/>
      <c r="NDR755" s="52"/>
      <c r="NDS755" s="69"/>
      <c r="NDT755" s="69"/>
      <c r="NDU755" s="69"/>
      <c r="NDV755" s="107"/>
      <c r="NDW755" s="2"/>
      <c r="NDX755" s="15"/>
      <c r="NDY755" s="15"/>
      <c r="NDZ755" s="80"/>
      <c r="NEA755" s="52"/>
      <c r="NEB755" s="69"/>
      <c r="NEC755" s="69"/>
      <c r="NED755" s="69"/>
      <c r="NEE755" s="107"/>
      <c r="NEF755" s="2"/>
      <c r="NEG755" s="15"/>
      <c r="NEH755" s="15"/>
      <c r="NEI755" s="80"/>
      <c r="NEJ755" s="52"/>
      <c r="NEK755" s="69"/>
      <c r="NEL755" s="69"/>
      <c r="NEM755" s="69"/>
      <c r="NEN755" s="107"/>
      <c r="NEO755" s="2"/>
      <c r="NEP755" s="15"/>
      <c r="NEQ755" s="15"/>
      <c r="NER755" s="80"/>
      <c r="NES755" s="52"/>
      <c r="NET755" s="69"/>
      <c r="NEU755" s="69"/>
      <c r="NEV755" s="69"/>
      <c r="NEW755" s="107"/>
      <c r="NEX755" s="2"/>
      <c r="NEY755" s="15"/>
      <c r="NEZ755" s="15"/>
      <c r="NFA755" s="80"/>
      <c r="NFB755" s="52"/>
      <c r="NFC755" s="69"/>
      <c r="NFD755" s="69"/>
      <c r="NFE755" s="69"/>
      <c r="NFF755" s="107"/>
      <c r="NFG755" s="2"/>
      <c r="NFH755" s="15"/>
      <c r="NFI755" s="15"/>
      <c r="NFJ755" s="80"/>
      <c r="NFK755" s="52"/>
      <c r="NFL755" s="69"/>
      <c r="NFM755" s="69"/>
      <c r="NFN755" s="69"/>
      <c r="NFO755" s="107"/>
      <c r="NFP755" s="2"/>
      <c r="NFQ755" s="15"/>
      <c r="NFR755" s="15"/>
      <c r="NFS755" s="80"/>
      <c r="NFT755" s="52"/>
      <c r="NFU755" s="69"/>
      <c r="NFV755" s="69"/>
      <c r="NFW755" s="69"/>
      <c r="NFX755" s="107"/>
      <c r="NFY755" s="2"/>
      <c r="NFZ755" s="15"/>
      <c r="NGA755" s="15"/>
      <c r="NGB755" s="80"/>
      <c r="NGC755" s="52"/>
      <c r="NGD755" s="69"/>
      <c r="NGE755" s="69"/>
      <c r="NGF755" s="69"/>
      <c r="NGG755" s="107"/>
      <c r="NGH755" s="2"/>
      <c r="NGI755" s="15"/>
      <c r="NGJ755" s="15"/>
      <c r="NGK755" s="80"/>
      <c r="NGL755" s="52"/>
      <c r="NGM755" s="69"/>
      <c r="NGN755" s="69"/>
      <c r="NGO755" s="69"/>
      <c r="NGP755" s="107"/>
      <c r="NGQ755" s="2"/>
      <c r="NGR755" s="15"/>
      <c r="NGS755" s="15"/>
      <c r="NGT755" s="80"/>
      <c r="NGU755" s="52"/>
      <c r="NGV755" s="69"/>
      <c r="NGW755" s="69"/>
      <c r="NGX755" s="69"/>
      <c r="NGY755" s="107"/>
      <c r="NGZ755" s="2"/>
      <c r="NHA755" s="15"/>
      <c r="NHB755" s="15"/>
      <c r="NHC755" s="80"/>
      <c r="NHD755" s="52"/>
      <c r="NHE755" s="69"/>
      <c r="NHF755" s="69"/>
      <c r="NHG755" s="69"/>
      <c r="NHH755" s="107"/>
      <c r="NHI755" s="2"/>
      <c r="NHJ755" s="15"/>
      <c r="NHK755" s="15"/>
      <c r="NHL755" s="80"/>
      <c r="NHM755" s="52"/>
      <c r="NHN755" s="69"/>
      <c r="NHO755" s="69"/>
      <c r="NHP755" s="69"/>
      <c r="NHQ755" s="107"/>
      <c r="NHR755" s="2"/>
      <c r="NHS755" s="15"/>
      <c r="NHT755" s="15"/>
      <c r="NHU755" s="80"/>
      <c r="NHV755" s="52"/>
      <c r="NHW755" s="69"/>
      <c r="NHX755" s="69"/>
      <c r="NHY755" s="69"/>
      <c r="NHZ755" s="107"/>
      <c r="NIA755" s="2"/>
      <c r="NIB755" s="15"/>
      <c r="NIC755" s="15"/>
      <c r="NID755" s="80"/>
      <c r="NIE755" s="52"/>
      <c r="NIF755" s="69"/>
      <c r="NIG755" s="69"/>
      <c r="NIH755" s="69"/>
      <c r="NII755" s="107"/>
      <c r="NIJ755" s="2"/>
      <c r="NIK755" s="15"/>
      <c r="NIL755" s="15"/>
      <c r="NIM755" s="80"/>
      <c r="NIN755" s="52"/>
      <c r="NIO755" s="69"/>
      <c r="NIP755" s="69"/>
      <c r="NIQ755" s="69"/>
      <c r="NIR755" s="107"/>
      <c r="NIS755" s="2"/>
      <c r="NIT755" s="15"/>
      <c r="NIU755" s="15"/>
      <c r="NIV755" s="80"/>
      <c r="NIW755" s="52"/>
      <c r="NIX755" s="69"/>
      <c r="NIY755" s="69"/>
      <c r="NIZ755" s="69"/>
      <c r="NJA755" s="107"/>
      <c r="NJB755" s="2"/>
      <c r="NJC755" s="15"/>
      <c r="NJD755" s="15"/>
      <c r="NJE755" s="80"/>
      <c r="NJF755" s="52"/>
      <c r="NJG755" s="69"/>
      <c r="NJH755" s="69"/>
      <c r="NJI755" s="69"/>
      <c r="NJJ755" s="107"/>
      <c r="NJK755" s="2"/>
      <c r="NJL755" s="15"/>
      <c r="NJM755" s="15"/>
      <c r="NJN755" s="80"/>
      <c r="NJO755" s="52"/>
      <c r="NJP755" s="69"/>
      <c r="NJQ755" s="69"/>
      <c r="NJR755" s="69"/>
      <c r="NJS755" s="107"/>
      <c r="NJT755" s="2"/>
      <c r="NJU755" s="15"/>
      <c r="NJV755" s="15"/>
      <c r="NJW755" s="80"/>
      <c r="NJX755" s="52"/>
      <c r="NJY755" s="69"/>
      <c r="NJZ755" s="69"/>
      <c r="NKA755" s="69"/>
      <c r="NKB755" s="107"/>
      <c r="NKC755" s="2"/>
      <c r="NKD755" s="15"/>
      <c r="NKE755" s="15"/>
      <c r="NKF755" s="80"/>
      <c r="NKG755" s="52"/>
      <c r="NKH755" s="69"/>
      <c r="NKI755" s="69"/>
      <c r="NKJ755" s="69"/>
      <c r="NKK755" s="107"/>
      <c r="NKL755" s="2"/>
      <c r="NKM755" s="15"/>
      <c r="NKN755" s="15"/>
      <c r="NKO755" s="80"/>
      <c r="NKP755" s="52"/>
      <c r="NKQ755" s="69"/>
      <c r="NKR755" s="69"/>
      <c r="NKS755" s="69"/>
      <c r="NKT755" s="107"/>
      <c r="NKU755" s="2"/>
      <c r="NKV755" s="15"/>
      <c r="NKW755" s="15"/>
      <c r="NKX755" s="80"/>
      <c r="NKY755" s="52"/>
      <c r="NKZ755" s="69"/>
      <c r="NLA755" s="69"/>
      <c r="NLB755" s="69"/>
      <c r="NLC755" s="107"/>
      <c r="NLD755" s="2"/>
      <c r="NLE755" s="15"/>
      <c r="NLF755" s="15"/>
      <c r="NLG755" s="80"/>
      <c r="NLH755" s="52"/>
      <c r="NLI755" s="69"/>
      <c r="NLJ755" s="69"/>
      <c r="NLK755" s="69"/>
      <c r="NLL755" s="107"/>
      <c r="NLM755" s="2"/>
      <c r="NLN755" s="15"/>
      <c r="NLO755" s="15"/>
      <c r="NLP755" s="80"/>
      <c r="NLQ755" s="52"/>
      <c r="NLR755" s="69"/>
      <c r="NLS755" s="69"/>
      <c r="NLT755" s="69"/>
      <c r="NLU755" s="107"/>
      <c r="NLV755" s="2"/>
      <c r="NLW755" s="15"/>
      <c r="NLX755" s="15"/>
      <c r="NLY755" s="80"/>
      <c r="NLZ755" s="52"/>
      <c r="NMA755" s="69"/>
      <c r="NMB755" s="69"/>
      <c r="NMC755" s="69"/>
      <c r="NMD755" s="107"/>
      <c r="NME755" s="2"/>
      <c r="NMF755" s="15"/>
      <c r="NMG755" s="15"/>
      <c r="NMH755" s="80"/>
      <c r="NMI755" s="52"/>
      <c r="NMJ755" s="69"/>
      <c r="NMK755" s="69"/>
      <c r="NML755" s="69"/>
      <c r="NMM755" s="107"/>
      <c r="NMN755" s="2"/>
      <c r="NMO755" s="15"/>
      <c r="NMP755" s="15"/>
      <c r="NMQ755" s="80"/>
      <c r="NMR755" s="52"/>
      <c r="NMS755" s="69"/>
      <c r="NMT755" s="69"/>
      <c r="NMU755" s="69"/>
      <c r="NMV755" s="107"/>
      <c r="NMW755" s="2"/>
      <c r="NMX755" s="15"/>
      <c r="NMY755" s="15"/>
      <c r="NMZ755" s="80"/>
      <c r="NNA755" s="52"/>
      <c r="NNB755" s="69"/>
      <c r="NNC755" s="69"/>
      <c r="NND755" s="69"/>
      <c r="NNE755" s="107"/>
      <c r="NNF755" s="2"/>
      <c r="NNG755" s="15"/>
      <c r="NNH755" s="15"/>
      <c r="NNI755" s="80"/>
      <c r="NNJ755" s="52"/>
      <c r="NNK755" s="69"/>
      <c r="NNL755" s="69"/>
      <c r="NNM755" s="69"/>
      <c r="NNN755" s="107"/>
      <c r="NNO755" s="2"/>
      <c r="NNP755" s="15"/>
      <c r="NNQ755" s="15"/>
      <c r="NNR755" s="80"/>
      <c r="NNS755" s="52"/>
      <c r="NNT755" s="69"/>
      <c r="NNU755" s="69"/>
      <c r="NNV755" s="69"/>
      <c r="NNW755" s="107"/>
      <c r="NNX755" s="2"/>
      <c r="NNY755" s="15"/>
      <c r="NNZ755" s="15"/>
      <c r="NOA755" s="80"/>
      <c r="NOB755" s="52"/>
      <c r="NOC755" s="69"/>
      <c r="NOD755" s="69"/>
      <c r="NOE755" s="69"/>
      <c r="NOF755" s="107"/>
      <c r="NOG755" s="2"/>
      <c r="NOH755" s="15"/>
      <c r="NOI755" s="15"/>
      <c r="NOJ755" s="80"/>
      <c r="NOK755" s="52"/>
      <c r="NOL755" s="69"/>
      <c r="NOM755" s="69"/>
      <c r="NON755" s="69"/>
      <c r="NOO755" s="107"/>
      <c r="NOP755" s="2"/>
      <c r="NOQ755" s="15"/>
      <c r="NOR755" s="15"/>
      <c r="NOS755" s="80"/>
      <c r="NOT755" s="52"/>
      <c r="NOU755" s="69"/>
      <c r="NOV755" s="69"/>
      <c r="NOW755" s="69"/>
      <c r="NOX755" s="107"/>
      <c r="NOY755" s="2"/>
      <c r="NOZ755" s="15"/>
      <c r="NPA755" s="15"/>
      <c r="NPB755" s="80"/>
      <c r="NPC755" s="52"/>
      <c r="NPD755" s="69"/>
      <c r="NPE755" s="69"/>
      <c r="NPF755" s="69"/>
      <c r="NPG755" s="107"/>
      <c r="NPH755" s="2"/>
      <c r="NPI755" s="15"/>
      <c r="NPJ755" s="15"/>
      <c r="NPK755" s="80"/>
      <c r="NPL755" s="52"/>
      <c r="NPM755" s="69"/>
      <c r="NPN755" s="69"/>
      <c r="NPO755" s="69"/>
      <c r="NPP755" s="107"/>
      <c r="NPQ755" s="2"/>
      <c r="NPR755" s="15"/>
      <c r="NPS755" s="15"/>
      <c r="NPT755" s="80"/>
      <c r="NPU755" s="52"/>
      <c r="NPV755" s="69"/>
      <c r="NPW755" s="69"/>
      <c r="NPX755" s="69"/>
      <c r="NPY755" s="107"/>
      <c r="NPZ755" s="2"/>
      <c r="NQA755" s="15"/>
      <c r="NQB755" s="15"/>
      <c r="NQC755" s="80"/>
      <c r="NQD755" s="52"/>
      <c r="NQE755" s="69"/>
      <c r="NQF755" s="69"/>
      <c r="NQG755" s="69"/>
      <c r="NQH755" s="107"/>
      <c r="NQI755" s="2"/>
      <c r="NQJ755" s="15"/>
      <c r="NQK755" s="15"/>
      <c r="NQL755" s="80"/>
      <c r="NQM755" s="52"/>
      <c r="NQN755" s="69"/>
      <c r="NQO755" s="69"/>
      <c r="NQP755" s="69"/>
      <c r="NQQ755" s="107"/>
      <c r="NQR755" s="2"/>
      <c r="NQS755" s="15"/>
      <c r="NQT755" s="15"/>
      <c r="NQU755" s="80"/>
      <c r="NQV755" s="52"/>
      <c r="NQW755" s="69"/>
      <c r="NQX755" s="69"/>
      <c r="NQY755" s="69"/>
      <c r="NQZ755" s="107"/>
      <c r="NRA755" s="2"/>
      <c r="NRB755" s="15"/>
      <c r="NRC755" s="15"/>
      <c r="NRD755" s="80"/>
      <c r="NRE755" s="52"/>
      <c r="NRF755" s="69"/>
      <c r="NRG755" s="69"/>
      <c r="NRH755" s="69"/>
      <c r="NRI755" s="107"/>
      <c r="NRJ755" s="2"/>
      <c r="NRK755" s="15"/>
      <c r="NRL755" s="15"/>
      <c r="NRM755" s="80"/>
      <c r="NRN755" s="52"/>
      <c r="NRO755" s="69"/>
      <c r="NRP755" s="69"/>
      <c r="NRQ755" s="69"/>
      <c r="NRR755" s="107"/>
      <c r="NRS755" s="2"/>
      <c r="NRT755" s="15"/>
      <c r="NRU755" s="15"/>
      <c r="NRV755" s="80"/>
      <c r="NRW755" s="52"/>
      <c r="NRX755" s="69"/>
      <c r="NRY755" s="69"/>
      <c r="NRZ755" s="69"/>
      <c r="NSA755" s="107"/>
      <c r="NSB755" s="2"/>
      <c r="NSC755" s="15"/>
      <c r="NSD755" s="15"/>
      <c r="NSE755" s="80"/>
      <c r="NSF755" s="52"/>
      <c r="NSG755" s="69"/>
      <c r="NSH755" s="69"/>
      <c r="NSI755" s="69"/>
      <c r="NSJ755" s="107"/>
      <c r="NSK755" s="2"/>
      <c r="NSL755" s="15"/>
      <c r="NSM755" s="15"/>
      <c r="NSN755" s="80"/>
      <c r="NSO755" s="52"/>
      <c r="NSP755" s="69"/>
      <c r="NSQ755" s="69"/>
      <c r="NSR755" s="69"/>
      <c r="NSS755" s="107"/>
      <c r="NST755" s="2"/>
      <c r="NSU755" s="15"/>
      <c r="NSV755" s="15"/>
      <c r="NSW755" s="80"/>
      <c r="NSX755" s="52"/>
      <c r="NSY755" s="69"/>
      <c r="NSZ755" s="69"/>
      <c r="NTA755" s="69"/>
      <c r="NTB755" s="107"/>
      <c r="NTC755" s="2"/>
      <c r="NTD755" s="15"/>
      <c r="NTE755" s="15"/>
      <c r="NTF755" s="80"/>
      <c r="NTG755" s="52"/>
      <c r="NTH755" s="69"/>
      <c r="NTI755" s="69"/>
      <c r="NTJ755" s="69"/>
      <c r="NTK755" s="107"/>
      <c r="NTL755" s="2"/>
      <c r="NTM755" s="15"/>
      <c r="NTN755" s="15"/>
      <c r="NTO755" s="80"/>
      <c r="NTP755" s="52"/>
      <c r="NTQ755" s="69"/>
      <c r="NTR755" s="69"/>
      <c r="NTS755" s="69"/>
      <c r="NTT755" s="107"/>
      <c r="NTU755" s="2"/>
      <c r="NTV755" s="15"/>
      <c r="NTW755" s="15"/>
      <c r="NTX755" s="80"/>
      <c r="NTY755" s="52"/>
      <c r="NTZ755" s="69"/>
      <c r="NUA755" s="69"/>
      <c r="NUB755" s="69"/>
      <c r="NUC755" s="107"/>
      <c r="NUD755" s="2"/>
      <c r="NUE755" s="15"/>
      <c r="NUF755" s="15"/>
      <c r="NUG755" s="80"/>
      <c r="NUH755" s="52"/>
      <c r="NUI755" s="69"/>
      <c r="NUJ755" s="69"/>
      <c r="NUK755" s="69"/>
      <c r="NUL755" s="107"/>
      <c r="NUM755" s="2"/>
      <c r="NUN755" s="15"/>
      <c r="NUO755" s="15"/>
      <c r="NUP755" s="80"/>
      <c r="NUQ755" s="52"/>
      <c r="NUR755" s="69"/>
      <c r="NUS755" s="69"/>
      <c r="NUT755" s="69"/>
      <c r="NUU755" s="107"/>
      <c r="NUV755" s="2"/>
      <c r="NUW755" s="15"/>
      <c r="NUX755" s="15"/>
      <c r="NUY755" s="80"/>
      <c r="NUZ755" s="52"/>
      <c r="NVA755" s="69"/>
      <c r="NVB755" s="69"/>
      <c r="NVC755" s="69"/>
      <c r="NVD755" s="107"/>
      <c r="NVE755" s="2"/>
      <c r="NVF755" s="15"/>
      <c r="NVG755" s="15"/>
      <c r="NVH755" s="80"/>
      <c r="NVI755" s="52"/>
      <c r="NVJ755" s="69"/>
      <c r="NVK755" s="69"/>
      <c r="NVL755" s="69"/>
      <c r="NVM755" s="107"/>
      <c r="NVN755" s="2"/>
      <c r="NVO755" s="15"/>
      <c r="NVP755" s="15"/>
      <c r="NVQ755" s="80"/>
      <c r="NVR755" s="52"/>
      <c r="NVS755" s="69"/>
      <c r="NVT755" s="69"/>
      <c r="NVU755" s="69"/>
      <c r="NVV755" s="107"/>
      <c r="NVW755" s="2"/>
      <c r="NVX755" s="15"/>
      <c r="NVY755" s="15"/>
      <c r="NVZ755" s="80"/>
      <c r="NWA755" s="52"/>
      <c r="NWB755" s="69"/>
      <c r="NWC755" s="69"/>
      <c r="NWD755" s="69"/>
      <c r="NWE755" s="107"/>
      <c r="NWF755" s="2"/>
      <c r="NWG755" s="15"/>
      <c r="NWH755" s="15"/>
      <c r="NWI755" s="80"/>
      <c r="NWJ755" s="52"/>
      <c r="NWK755" s="69"/>
      <c r="NWL755" s="69"/>
      <c r="NWM755" s="69"/>
      <c r="NWN755" s="107"/>
      <c r="NWO755" s="2"/>
      <c r="NWP755" s="15"/>
      <c r="NWQ755" s="15"/>
      <c r="NWR755" s="80"/>
      <c r="NWS755" s="52"/>
      <c r="NWT755" s="69"/>
      <c r="NWU755" s="69"/>
      <c r="NWV755" s="69"/>
      <c r="NWW755" s="107"/>
      <c r="NWX755" s="2"/>
      <c r="NWY755" s="15"/>
      <c r="NWZ755" s="15"/>
      <c r="NXA755" s="80"/>
      <c r="NXB755" s="52"/>
      <c r="NXC755" s="69"/>
      <c r="NXD755" s="69"/>
      <c r="NXE755" s="69"/>
      <c r="NXF755" s="107"/>
      <c r="NXG755" s="2"/>
      <c r="NXH755" s="15"/>
      <c r="NXI755" s="15"/>
      <c r="NXJ755" s="80"/>
      <c r="NXK755" s="52"/>
      <c r="NXL755" s="69"/>
      <c r="NXM755" s="69"/>
      <c r="NXN755" s="69"/>
      <c r="NXO755" s="107"/>
      <c r="NXP755" s="2"/>
      <c r="NXQ755" s="15"/>
      <c r="NXR755" s="15"/>
      <c r="NXS755" s="80"/>
      <c r="NXT755" s="52"/>
      <c r="NXU755" s="69"/>
      <c r="NXV755" s="69"/>
      <c r="NXW755" s="69"/>
      <c r="NXX755" s="107"/>
      <c r="NXY755" s="2"/>
      <c r="NXZ755" s="15"/>
      <c r="NYA755" s="15"/>
      <c r="NYB755" s="80"/>
      <c r="NYC755" s="52"/>
      <c r="NYD755" s="69"/>
      <c r="NYE755" s="69"/>
      <c r="NYF755" s="69"/>
      <c r="NYG755" s="107"/>
      <c r="NYH755" s="2"/>
      <c r="NYI755" s="15"/>
      <c r="NYJ755" s="15"/>
      <c r="NYK755" s="80"/>
      <c r="NYL755" s="52"/>
      <c r="NYM755" s="69"/>
      <c r="NYN755" s="69"/>
      <c r="NYO755" s="69"/>
      <c r="NYP755" s="107"/>
      <c r="NYQ755" s="2"/>
      <c r="NYR755" s="15"/>
      <c r="NYS755" s="15"/>
      <c r="NYT755" s="80"/>
      <c r="NYU755" s="52"/>
      <c r="NYV755" s="69"/>
      <c r="NYW755" s="69"/>
      <c r="NYX755" s="69"/>
      <c r="NYY755" s="107"/>
      <c r="NYZ755" s="2"/>
      <c r="NZA755" s="15"/>
      <c r="NZB755" s="15"/>
      <c r="NZC755" s="80"/>
      <c r="NZD755" s="52"/>
      <c r="NZE755" s="69"/>
      <c r="NZF755" s="69"/>
      <c r="NZG755" s="69"/>
      <c r="NZH755" s="107"/>
      <c r="NZI755" s="2"/>
      <c r="NZJ755" s="15"/>
      <c r="NZK755" s="15"/>
      <c r="NZL755" s="80"/>
      <c r="NZM755" s="52"/>
      <c r="NZN755" s="69"/>
      <c r="NZO755" s="69"/>
      <c r="NZP755" s="69"/>
      <c r="NZQ755" s="107"/>
      <c r="NZR755" s="2"/>
      <c r="NZS755" s="15"/>
      <c r="NZT755" s="15"/>
      <c r="NZU755" s="80"/>
      <c r="NZV755" s="52"/>
      <c r="NZW755" s="69"/>
      <c r="NZX755" s="69"/>
      <c r="NZY755" s="69"/>
      <c r="NZZ755" s="107"/>
      <c r="OAA755" s="2"/>
      <c r="OAB755" s="15"/>
      <c r="OAC755" s="15"/>
      <c r="OAD755" s="80"/>
      <c r="OAE755" s="52"/>
      <c r="OAF755" s="69"/>
      <c r="OAG755" s="69"/>
      <c r="OAH755" s="69"/>
      <c r="OAI755" s="107"/>
      <c r="OAJ755" s="2"/>
      <c r="OAK755" s="15"/>
      <c r="OAL755" s="15"/>
      <c r="OAM755" s="80"/>
      <c r="OAN755" s="52"/>
      <c r="OAO755" s="69"/>
      <c r="OAP755" s="69"/>
      <c r="OAQ755" s="69"/>
      <c r="OAR755" s="107"/>
      <c r="OAS755" s="2"/>
      <c r="OAT755" s="15"/>
      <c r="OAU755" s="15"/>
      <c r="OAV755" s="80"/>
      <c r="OAW755" s="52"/>
      <c r="OAX755" s="69"/>
      <c r="OAY755" s="69"/>
      <c r="OAZ755" s="69"/>
      <c r="OBA755" s="107"/>
      <c r="OBB755" s="2"/>
      <c r="OBC755" s="15"/>
      <c r="OBD755" s="15"/>
      <c r="OBE755" s="80"/>
      <c r="OBF755" s="52"/>
      <c r="OBG755" s="69"/>
      <c r="OBH755" s="69"/>
      <c r="OBI755" s="69"/>
      <c r="OBJ755" s="107"/>
      <c r="OBK755" s="2"/>
      <c r="OBL755" s="15"/>
      <c r="OBM755" s="15"/>
      <c r="OBN755" s="80"/>
      <c r="OBO755" s="52"/>
      <c r="OBP755" s="69"/>
      <c r="OBQ755" s="69"/>
      <c r="OBR755" s="69"/>
      <c r="OBS755" s="107"/>
      <c r="OBT755" s="2"/>
      <c r="OBU755" s="15"/>
      <c r="OBV755" s="15"/>
      <c r="OBW755" s="80"/>
      <c r="OBX755" s="52"/>
      <c r="OBY755" s="69"/>
      <c r="OBZ755" s="69"/>
      <c r="OCA755" s="69"/>
      <c r="OCB755" s="107"/>
      <c r="OCC755" s="2"/>
      <c r="OCD755" s="15"/>
      <c r="OCE755" s="15"/>
      <c r="OCF755" s="80"/>
      <c r="OCG755" s="52"/>
      <c r="OCH755" s="69"/>
      <c r="OCI755" s="69"/>
      <c r="OCJ755" s="69"/>
      <c r="OCK755" s="107"/>
      <c r="OCL755" s="2"/>
      <c r="OCM755" s="15"/>
      <c r="OCN755" s="15"/>
      <c r="OCO755" s="80"/>
      <c r="OCP755" s="52"/>
      <c r="OCQ755" s="69"/>
      <c r="OCR755" s="69"/>
      <c r="OCS755" s="69"/>
      <c r="OCT755" s="107"/>
      <c r="OCU755" s="2"/>
      <c r="OCV755" s="15"/>
      <c r="OCW755" s="15"/>
      <c r="OCX755" s="80"/>
      <c r="OCY755" s="52"/>
      <c r="OCZ755" s="69"/>
      <c r="ODA755" s="69"/>
      <c r="ODB755" s="69"/>
      <c r="ODC755" s="107"/>
      <c r="ODD755" s="2"/>
      <c r="ODE755" s="15"/>
      <c r="ODF755" s="15"/>
      <c r="ODG755" s="80"/>
      <c r="ODH755" s="52"/>
      <c r="ODI755" s="69"/>
      <c r="ODJ755" s="69"/>
      <c r="ODK755" s="69"/>
      <c r="ODL755" s="107"/>
      <c r="ODM755" s="2"/>
      <c r="ODN755" s="15"/>
      <c r="ODO755" s="15"/>
      <c r="ODP755" s="80"/>
      <c r="ODQ755" s="52"/>
      <c r="ODR755" s="69"/>
      <c r="ODS755" s="69"/>
      <c r="ODT755" s="69"/>
      <c r="ODU755" s="107"/>
      <c r="ODV755" s="2"/>
      <c r="ODW755" s="15"/>
      <c r="ODX755" s="15"/>
      <c r="ODY755" s="80"/>
      <c r="ODZ755" s="52"/>
      <c r="OEA755" s="69"/>
      <c r="OEB755" s="69"/>
      <c r="OEC755" s="69"/>
      <c r="OED755" s="107"/>
      <c r="OEE755" s="2"/>
      <c r="OEF755" s="15"/>
      <c r="OEG755" s="15"/>
      <c r="OEH755" s="80"/>
      <c r="OEI755" s="52"/>
      <c r="OEJ755" s="69"/>
      <c r="OEK755" s="69"/>
      <c r="OEL755" s="69"/>
      <c r="OEM755" s="107"/>
      <c r="OEN755" s="2"/>
      <c r="OEO755" s="15"/>
      <c r="OEP755" s="15"/>
      <c r="OEQ755" s="80"/>
      <c r="OER755" s="52"/>
      <c r="OES755" s="69"/>
      <c r="OET755" s="69"/>
      <c r="OEU755" s="69"/>
      <c r="OEV755" s="107"/>
      <c r="OEW755" s="2"/>
      <c r="OEX755" s="15"/>
      <c r="OEY755" s="15"/>
      <c r="OEZ755" s="80"/>
      <c r="OFA755" s="52"/>
      <c r="OFB755" s="69"/>
      <c r="OFC755" s="69"/>
      <c r="OFD755" s="69"/>
      <c r="OFE755" s="107"/>
      <c r="OFF755" s="2"/>
      <c r="OFG755" s="15"/>
      <c r="OFH755" s="15"/>
      <c r="OFI755" s="80"/>
      <c r="OFJ755" s="52"/>
      <c r="OFK755" s="69"/>
      <c r="OFL755" s="69"/>
      <c r="OFM755" s="69"/>
      <c r="OFN755" s="107"/>
      <c r="OFO755" s="2"/>
      <c r="OFP755" s="15"/>
      <c r="OFQ755" s="15"/>
      <c r="OFR755" s="80"/>
      <c r="OFS755" s="52"/>
      <c r="OFT755" s="69"/>
      <c r="OFU755" s="69"/>
      <c r="OFV755" s="69"/>
      <c r="OFW755" s="107"/>
      <c r="OFX755" s="2"/>
      <c r="OFY755" s="15"/>
      <c r="OFZ755" s="15"/>
      <c r="OGA755" s="80"/>
      <c r="OGB755" s="52"/>
      <c r="OGC755" s="69"/>
      <c r="OGD755" s="69"/>
      <c r="OGE755" s="69"/>
      <c r="OGF755" s="107"/>
      <c r="OGG755" s="2"/>
      <c r="OGH755" s="15"/>
      <c r="OGI755" s="15"/>
      <c r="OGJ755" s="80"/>
      <c r="OGK755" s="52"/>
      <c r="OGL755" s="69"/>
      <c r="OGM755" s="69"/>
      <c r="OGN755" s="69"/>
      <c r="OGO755" s="107"/>
      <c r="OGP755" s="2"/>
      <c r="OGQ755" s="15"/>
      <c r="OGR755" s="15"/>
      <c r="OGS755" s="80"/>
      <c r="OGT755" s="52"/>
      <c r="OGU755" s="69"/>
      <c r="OGV755" s="69"/>
      <c r="OGW755" s="69"/>
      <c r="OGX755" s="107"/>
      <c r="OGY755" s="2"/>
      <c r="OGZ755" s="15"/>
      <c r="OHA755" s="15"/>
      <c r="OHB755" s="80"/>
      <c r="OHC755" s="52"/>
      <c r="OHD755" s="69"/>
      <c r="OHE755" s="69"/>
      <c r="OHF755" s="69"/>
      <c r="OHG755" s="107"/>
      <c r="OHH755" s="2"/>
      <c r="OHI755" s="15"/>
      <c r="OHJ755" s="15"/>
      <c r="OHK755" s="80"/>
      <c r="OHL755" s="52"/>
      <c r="OHM755" s="69"/>
      <c r="OHN755" s="69"/>
      <c r="OHO755" s="69"/>
      <c r="OHP755" s="107"/>
      <c r="OHQ755" s="2"/>
      <c r="OHR755" s="15"/>
      <c r="OHS755" s="15"/>
      <c r="OHT755" s="80"/>
      <c r="OHU755" s="52"/>
      <c r="OHV755" s="69"/>
      <c r="OHW755" s="69"/>
      <c r="OHX755" s="69"/>
      <c r="OHY755" s="107"/>
      <c r="OHZ755" s="2"/>
      <c r="OIA755" s="15"/>
      <c r="OIB755" s="15"/>
      <c r="OIC755" s="80"/>
      <c r="OID755" s="52"/>
      <c r="OIE755" s="69"/>
      <c r="OIF755" s="69"/>
      <c r="OIG755" s="69"/>
      <c r="OIH755" s="107"/>
      <c r="OII755" s="2"/>
      <c r="OIJ755" s="15"/>
      <c r="OIK755" s="15"/>
      <c r="OIL755" s="80"/>
      <c r="OIM755" s="52"/>
      <c r="OIN755" s="69"/>
      <c r="OIO755" s="69"/>
      <c r="OIP755" s="69"/>
      <c r="OIQ755" s="107"/>
      <c r="OIR755" s="2"/>
      <c r="OIS755" s="15"/>
      <c r="OIT755" s="15"/>
      <c r="OIU755" s="80"/>
      <c r="OIV755" s="52"/>
      <c r="OIW755" s="69"/>
      <c r="OIX755" s="69"/>
      <c r="OIY755" s="69"/>
      <c r="OIZ755" s="107"/>
      <c r="OJA755" s="2"/>
      <c r="OJB755" s="15"/>
      <c r="OJC755" s="15"/>
      <c r="OJD755" s="80"/>
      <c r="OJE755" s="52"/>
      <c r="OJF755" s="69"/>
      <c r="OJG755" s="69"/>
      <c r="OJH755" s="69"/>
      <c r="OJI755" s="107"/>
      <c r="OJJ755" s="2"/>
      <c r="OJK755" s="15"/>
      <c r="OJL755" s="15"/>
      <c r="OJM755" s="80"/>
      <c r="OJN755" s="52"/>
      <c r="OJO755" s="69"/>
      <c r="OJP755" s="69"/>
      <c r="OJQ755" s="69"/>
      <c r="OJR755" s="107"/>
      <c r="OJS755" s="2"/>
      <c r="OJT755" s="15"/>
      <c r="OJU755" s="15"/>
      <c r="OJV755" s="80"/>
      <c r="OJW755" s="52"/>
      <c r="OJX755" s="69"/>
      <c r="OJY755" s="69"/>
      <c r="OJZ755" s="69"/>
      <c r="OKA755" s="107"/>
      <c r="OKB755" s="2"/>
      <c r="OKC755" s="15"/>
      <c r="OKD755" s="15"/>
      <c r="OKE755" s="80"/>
      <c r="OKF755" s="52"/>
      <c r="OKG755" s="69"/>
      <c r="OKH755" s="69"/>
      <c r="OKI755" s="69"/>
      <c r="OKJ755" s="107"/>
      <c r="OKK755" s="2"/>
      <c r="OKL755" s="15"/>
      <c r="OKM755" s="15"/>
      <c r="OKN755" s="80"/>
      <c r="OKO755" s="52"/>
      <c r="OKP755" s="69"/>
      <c r="OKQ755" s="69"/>
      <c r="OKR755" s="69"/>
      <c r="OKS755" s="107"/>
      <c r="OKT755" s="2"/>
      <c r="OKU755" s="15"/>
      <c r="OKV755" s="15"/>
      <c r="OKW755" s="80"/>
      <c r="OKX755" s="52"/>
      <c r="OKY755" s="69"/>
      <c r="OKZ755" s="69"/>
      <c r="OLA755" s="69"/>
      <c r="OLB755" s="107"/>
      <c r="OLC755" s="2"/>
      <c r="OLD755" s="15"/>
      <c r="OLE755" s="15"/>
      <c r="OLF755" s="80"/>
      <c r="OLG755" s="52"/>
      <c r="OLH755" s="69"/>
      <c r="OLI755" s="69"/>
      <c r="OLJ755" s="69"/>
      <c r="OLK755" s="107"/>
      <c r="OLL755" s="2"/>
      <c r="OLM755" s="15"/>
      <c r="OLN755" s="15"/>
      <c r="OLO755" s="80"/>
      <c r="OLP755" s="52"/>
      <c r="OLQ755" s="69"/>
      <c r="OLR755" s="69"/>
      <c r="OLS755" s="69"/>
      <c r="OLT755" s="107"/>
      <c r="OLU755" s="2"/>
      <c r="OLV755" s="15"/>
      <c r="OLW755" s="15"/>
      <c r="OLX755" s="80"/>
      <c r="OLY755" s="52"/>
      <c r="OLZ755" s="69"/>
      <c r="OMA755" s="69"/>
      <c r="OMB755" s="69"/>
      <c r="OMC755" s="107"/>
      <c r="OMD755" s="2"/>
      <c r="OME755" s="15"/>
      <c r="OMF755" s="15"/>
      <c r="OMG755" s="80"/>
      <c r="OMH755" s="52"/>
      <c r="OMI755" s="69"/>
      <c r="OMJ755" s="69"/>
      <c r="OMK755" s="69"/>
      <c r="OML755" s="107"/>
      <c r="OMM755" s="2"/>
      <c r="OMN755" s="15"/>
      <c r="OMO755" s="15"/>
      <c r="OMP755" s="80"/>
      <c r="OMQ755" s="52"/>
      <c r="OMR755" s="69"/>
      <c r="OMS755" s="69"/>
      <c r="OMT755" s="69"/>
      <c r="OMU755" s="107"/>
      <c r="OMV755" s="2"/>
      <c r="OMW755" s="15"/>
      <c r="OMX755" s="15"/>
      <c r="OMY755" s="80"/>
      <c r="OMZ755" s="52"/>
      <c r="ONA755" s="69"/>
      <c r="ONB755" s="69"/>
      <c r="ONC755" s="69"/>
      <c r="OND755" s="107"/>
      <c r="ONE755" s="2"/>
      <c r="ONF755" s="15"/>
      <c r="ONG755" s="15"/>
      <c r="ONH755" s="80"/>
      <c r="ONI755" s="52"/>
      <c r="ONJ755" s="69"/>
      <c r="ONK755" s="69"/>
      <c r="ONL755" s="69"/>
      <c r="ONM755" s="107"/>
      <c r="ONN755" s="2"/>
      <c r="ONO755" s="15"/>
      <c r="ONP755" s="15"/>
      <c r="ONQ755" s="80"/>
      <c r="ONR755" s="52"/>
      <c r="ONS755" s="69"/>
      <c r="ONT755" s="69"/>
      <c r="ONU755" s="69"/>
      <c r="ONV755" s="107"/>
      <c r="ONW755" s="2"/>
      <c r="ONX755" s="15"/>
      <c r="ONY755" s="15"/>
      <c r="ONZ755" s="80"/>
      <c r="OOA755" s="52"/>
      <c r="OOB755" s="69"/>
      <c r="OOC755" s="69"/>
      <c r="OOD755" s="69"/>
      <c r="OOE755" s="107"/>
      <c r="OOF755" s="2"/>
      <c r="OOG755" s="15"/>
      <c r="OOH755" s="15"/>
      <c r="OOI755" s="80"/>
      <c r="OOJ755" s="52"/>
      <c r="OOK755" s="69"/>
      <c r="OOL755" s="69"/>
      <c r="OOM755" s="69"/>
      <c r="OON755" s="107"/>
      <c r="OOO755" s="2"/>
      <c r="OOP755" s="15"/>
      <c r="OOQ755" s="15"/>
      <c r="OOR755" s="80"/>
      <c r="OOS755" s="52"/>
      <c r="OOT755" s="69"/>
      <c r="OOU755" s="69"/>
      <c r="OOV755" s="69"/>
      <c r="OOW755" s="107"/>
      <c r="OOX755" s="2"/>
      <c r="OOY755" s="15"/>
      <c r="OOZ755" s="15"/>
      <c r="OPA755" s="80"/>
      <c r="OPB755" s="52"/>
      <c r="OPC755" s="69"/>
      <c r="OPD755" s="69"/>
      <c r="OPE755" s="69"/>
      <c r="OPF755" s="107"/>
      <c r="OPG755" s="2"/>
      <c r="OPH755" s="15"/>
      <c r="OPI755" s="15"/>
      <c r="OPJ755" s="80"/>
      <c r="OPK755" s="52"/>
      <c r="OPL755" s="69"/>
      <c r="OPM755" s="69"/>
      <c r="OPN755" s="69"/>
      <c r="OPO755" s="107"/>
      <c r="OPP755" s="2"/>
      <c r="OPQ755" s="15"/>
      <c r="OPR755" s="15"/>
      <c r="OPS755" s="80"/>
      <c r="OPT755" s="52"/>
      <c r="OPU755" s="69"/>
      <c r="OPV755" s="69"/>
      <c r="OPW755" s="69"/>
      <c r="OPX755" s="107"/>
      <c r="OPY755" s="2"/>
      <c r="OPZ755" s="15"/>
      <c r="OQA755" s="15"/>
      <c r="OQB755" s="80"/>
      <c r="OQC755" s="52"/>
      <c r="OQD755" s="69"/>
      <c r="OQE755" s="69"/>
      <c r="OQF755" s="69"/>
      <c r="OQG755" s="107"/>
      <c r="OQH755" s="2"/>
      <c r="OQI755" s="15"/>
      <c r="OQJ755" s="15"/>
      <c r="OQK755" s="80"/>
      <c r="OQL755" s="52"/>
      <c r="OQM755" s="69"/>
      <c r="OQN755" s="69"/>
      <c r="OQO755" s="69"/>
      <c r="OQP755" s="107"/>
      <c r="OQQ755" s="2"/>
      <c r="OQR755" s="15"/>
      <c r="OQS755" s="15"/>
      <c r="OQT755" s="80"/>
      <c r="OQU755" s="52"/>
      <c r="OQV755" s="69"/>
      <c r="OQW755" s="69"/>
      <c r="OQX755" s="69"/>
      <c r="OQY755" s="107"/>
      <c r="OQZ755" s="2"/>
      <c r="ORA755" s="15"/>
      <c r="ORB755" s="15"/>
      <c r="ORC755" s="80"/>
      <c r="ORD755" s="52"/>
      <c r="ORE755" s="69"/>
      <c r="ORF755" s="69"/>
      <c r="ORG755" s="69"/>
      <c r="ORH755" s="107"/>
      <c r="ORI755" s="2"/>
      <c r="ORJ755" s="15"/>
      <c r="ORK755" s="15"/>
      <c r="ORL755" s="80"/>
      <c r="ORM755" s="52"/>
      <c r="ORN755" s="69"/>
      <c r="ORO755" s="69"/>
      <c r="ORP755" s="69"/>
      <c r="ORQ755" s="107"/>
      <c r="ORR755" s="2"/>
      <c r="ORS755" s="15"/>
      <c r="ORT755" s="15"/>
      <c r="ORU755" s="80"/>
      <c r="ORV755" s="52"/>
      <c r="ORW755" s="69"/>
      <c r="ORX755" s="69"/>
      <c r="ORY755" s="69"/>
      <c r="ORZ755" s="107"/>
      <c r="OSA755" s="2"/>
      <c r="OSB755" s="15"/>
      <c r="OSC755" s="15"/>
      <c r="OSD755" s="80"/>
      <c r="OSE755" s="52"/>
      <c r="OSF755" s="69"/>
      <c r="OSG755" s="69"/>
      <c r="OSH755" s="69"/>
      <c r="OSI755" s="107"/>
      <c r="OSJ755" s="2"/>
      <c r="OSK755" s="15"/>
      <c r="OSL755" s="15"/>
      <c r="OSM755" s="80"/>
      <c r="OSN755" s="52"/>
      <c r="OSO755" s="69"/>
      <c r="OSP755" s="69"/>
      <c r="OSQ755" s="69"/>
      <c r="OSR755" s="107"/>
      <c r="OSS755" s="2"/>
      <c r="OST755" s="15"/>
      <c r="OSU755" s="15"/>
      <c r="OSV755" s="80"/>
      <c r="OSW755" s="52"/>
      <c r="OSX755" s="69"/>
      <c r="OSY755" s="69"/>
      <c r="OSZ755" s="69"/>
      <c r="OTA755" s="107"/>
      <c r="OTB755" s="2"/>
      <c r="OTC755" s="15"/>
      <c r="OTD755" s="15"/>
      <c r="OTE755" s="80"/>
      <c r="OTF755" s="52"/>
      <c r="OTG755" s="69"/>
      <c r="OTH755" s="69"/>
      <c r="OTI755" s="69"/>
      <c r="OTJ755" s="107"/>
      <c r="OTK755" s="2"/>
      <c r="OTL755" s="15"/>
      <c r="OTM755" s="15"/>
      <c r="OTN755" s="80"/>
      <c r="OTO755" s="52"/>
      <c r="OTP755" s="69"/>
      <c r="OTQ755" s="69"/>
      <c r="OTR755" s="69"/>
      <c r="OTS755" s="107"/>
      <c r="OTT755" s="2"/>
      <c r="OTU755" s="15"/>
      <c r="OTV755" s="15"/>
      <c r="OTW755" s="80"/>
      <c r="OTX755" s="52"/>
      <c r="OTY755" s="69"/>
      <c r="OTZ755" s="69"/>
      <c r="OUA755" s="69"/>
      <c r="OUB755" s="107"/>
      <c r="OUC755" s="2"/>
      <c r="OUD755" s="15"/>
      <c r="OUE755" s="15"/>
      <c r="OUF755" s="80"/>
      <c r="OUG755" s="52"/>
      <c r="OUH755" s="69"/>
      <c r="OUI755" s="69"/>
      <c r="OUJ755" s="69"/>
      <c r="OUK755" s="107"/>
      <c r="OUL755" s="2"/>
      <c r="OUM755" s="15"/>
      <c r="OUN755" s="15"/>
      <c r="OUO755" s="80"/>
      <c r="OUP755" s="52"/>
      <c r="OUQ755" s="69"/>
      <c r="OUR755" s="69"/>
      <c r="OUS755" s="69"/>
      <c r="OUT755" s="107"/>
      <c r="OUU755" s="2"/>
      <c r="OUV755" s="15"/>
      <c r="OUW755" s="15"/>
      <c r="OUX755" s="80"/>
      <c r="OUY755" s="52"/>
      <c r="OUZ755" s="69"/>
      <c r="OVA755" s="69"/>
      <c r="OVB755" s="69"/>
      <c r="OVC755" s="107"/>
      <c r="OVD755" s="2"/>
      <c r="OVE755" s="15"/>
      <c r="OVF755" s="15"/>
      <c r="OVG755" s="80"/>
      <c r="OVH755" s="52"/>
      <c r="OVI755" s="69"/>
      <c r="OVJ755" s="69"/>
      <c r="OVK755" s="69"/>
      <c r="OVL755" s="107"/>
      <c r="OVM755" s="2"/>
      <c r="OVN755" s="15"/>
      <c r="OVO755" s="15"/>
      <c r="OVP755" s="80"/>
      <c r="OVQ755" s="52"/>
      <c r="OVR755" s="69"/>
      <c r="OVS755" s="69"/>
      <c r="OVT755" s="69"/>
      <c r="OVU755" s="107"/>
      <c r="OVV755" s="2"/>
      <c r="OVW755" s="15"/>
      <c r="OVX755" s="15"/>
      <c r="OVY755" s="80"/>
      <c r="OVZ755" s="52"/>
      <c r="OWA755" s="69"/>
      <c r="OWB755" s="69"/>
      <c r="OWC755" s="69"/>
      <c r="OWD755" s="107"/>
      <c r="OWE755" s="2"/>
      <c r="OWF755" s="15"/>
      <c r="OWG755" s="15"/>
      <c r="OWH755" s="80"/>
      <c r="OWI755" s="52"/>
      <c r="OWJ755" s="69"/>
      <c r="OWK755" s="69"/>
      <c r="OWL755" s="69"/>
      <c r="OWM755" s="107"/>
      <c r="OWN755" s="2"/>
      <c r="OWO755" s="15"/>
      <c r="OWP755" s="15"/>
      <c r="OWQ755" s="80"/>
      <c r="OWR755" s="52"/>
      <c r="OWS755" s="69"/>
      <c r="OWT755" s="69"/>
      <c r="OWU755" s="69"/>
      <c r="OWV755" s="107"/>
      <c r="OWW755" s="2"/>
      <c r="OWX755" s="15"/>
      <c r="OWY755" s="15"/>
      <c r="OWZ755" s="80"/>
      <c r="OXA755" s="52"/>
      <c r="OXB755" s="69"/>
      <c r="OXC755" s="69"/>
      <c r="OXD755" s="69"/>
      <c r="OXE755" s="107"/>
      <c r="OXF755" s="2"/>
      <c r="OXG755" s="15"/>
      <c r="OXH755" s="15"/>
      <c r="OXI755" s="80"/>
      <c r="OXJ755" s="52"/>
      <c r="OXK755" s="69"/>
      <c r="OXL755" s="69"/>
      <c r="OXM755" s="69"/>
      <c r="OXN755" s="107"/>
      <c r="OXO755" s="2"/>
      <c r="OXP755" s="15"/>
      <c r="OXQ755" s="15"/>
      <c r="OXR755" s="80"/>
      <c r="OXS755" s="52"/>
      <c r="OXT755" s="69"/>
      <c r="OXU755" s="69"/>
      <c r="OXV755" s="69"/>
      <c r="OXW755" s="107"/>
      <c r="OXX755" s="2"/>
      <c r="OXY755" s="15"/>
      <c r="OXZ755" s="15"/>
      <c r="OYA755" s="80"/>
      <c r="OYB755" s="52"/>
      <c r="OYC755" s="69"/>
      <c r="OYD755" s="69"/>
      <c r="OYE755" s="69"/>
      <c r="OYF755" s="107"/>
      <c r="OYG755" s="2"/>
      <c r="OYH755" s="15"/>
      <c r="OYI755" s="15"/>
      <c r="OYJ755" s="80"/>
      <c r="OYK755" s="52"/>
      <c r="OYL755" s="69"/>
      <c r="OYM755" s="69"/>
      <c r="OYN755" s="69"/>
      <c r="OYO755" s="107"/>
      <c r="OYP755" s="2"/>
      <c r="OYQ755" s="15"/>
      <c r="OYR755" s="15"/>
      <c r="OYS755" s="80"/>
      <c r="OYT755" s="52"/>
      <c r="OYU755" s="69"/>
      <c r="OYV755" s="69"/>
      <c r="OYW755" s="69"/>
      <c r="OYX755" s="107"/>
      <c r="OYY755" s="2"/>
      <c r="OYZ755" s="15"/>
      <c r="OZA755" s="15"/>
      <c r="OZB755" s="80"/>
      <c r="OZC755" s="52"/>
      <c r="OZD755" s="69"/>
      <c r="OZE755" s="69"/>
      <c r="OZF755" s="69"/>
      <c r="OZG755" s="107"/>
      <c r="OZH755" s="2"/>
      <c r="OZI755" s="15"/>
      <c r="OZJ755" s="15"/>
      <c r="OZK755" s="80"/>
      <c r="OZL755" s="52"/>
      <c r="OZM755" s="69"/>
      <c r="OZN755" s="69"/>
      <c r="OZO755" s="69"/>
      <c r="OZP755" s="107"/>
      <c r="OZQ755" s="2"/>
      <c r="OZR755" s="15"/>
      <c r="OZS755" s="15"/>
      <c r="OZT755" s="80"/>
      <c r="OZU755" s="52"/>
      <c r="OZV755" s="69"/>
      <c r="OZW755" s="69"/>
      <c r="OZX755" s="69"/>
      <c r="OZY755" s="107"/>
      <c r="OZZ755" s="2"/>
      <c r="PAA755" s="15"/>
      <c r="PAB755" s="15"/>
      <c r="PAC755" s="80"/>
      <c r="PAD755" s="52"/>
      <c r="PAE755" s="69"/>
      <c r="PAF755" s="69"/>
      <c r="PAG755" s="69"/>
      <c r="PAH755" s="107"/>
      <c r="PAI755" s="2"/>
      <c r="PAJ755" s="15"/>
      <c r="PAK755" s="15"/>
      <c r="PAL755" s="80"/>
      <c r="PAM755" s="52"/>
      <c r="PAN755" s="69"/>
      <c r="PAO755" s="69"/>
      <c r="PAP755" s="69"/>
      <c r="PAQ755" s="107"/>
      <c r="PAR755" s="2"/>
      <c r="PAS755" s="15"/>
      <c r="PAT755" s="15"/>
      <c r="PAU755" s="80"/>
      <c r="PAV755" s="52"/>
      <c r="PAW755" s="69"/>
      <c r="PAX755" s="69"/>
      <c r="PAY755" s="69"/>
      <c r="PAZ755" s="107"/>
      <c r="PBA755" s="2"/>
      <c r="PBB755" s="15"/>
      <c r="PBC755" s="15"/>
      <c r="PBD755" s="80"/>
      <c r="PBE755" s="52"/>
      <c r="PBF755" s="69"/>
      <c r="PBG755" s="69"/>
      <c r="PBH755" s="69"/>
      <c r="PBI755" s="107"/>
      <c r="PBJ755" s="2"/>
      <c r="PBK755" s="15"/>
      <c r="PBL755" s="15"/>
      <c r="PBM755" s="80"/>
      <c r="PBN755" s="52"/>
      <c r="PBO755" s="69"/>
      <c r="PBP755" s="69"/>
      <c r="PBQ755" s="69"/>
      <c r="PBR755" s="107"/>
      <c r="PBS755" s="2"/>
      <c r="PBT755" s="15"/>
      <c r="PBU755" s="15"/>
      <c r="PBV755" s="80"/>
      <c r="PBW755" s="52"/>
      <c r="PBX755" s="69"/>
      <c r="PBY755" s="69"/>
      <c r="PBZ755" s="69"/>
      <c r="PCA755" s="107"/>
      <c r="PCB755" s="2"/>
      <c r="PCC755" s="15"/>
      <c r="PCD755" s="15"/>
      <c r="PCE755" s="80"/>
      <c r="PCF755" s="52"/>
      <c r="PCG755" s="69"/>
      <c r="PCH755" s="69"/>
      <c r="PCI755" s="69"/>
      <c r="PCJ755" s="107"/>
      <c r="PCK755" s="2"/>
      <c r="PCL755" s="15"/>
      <c r="PCM755" s="15"/>
      <c r="PCN755" s="80"/>
      <c r="PCO755" s="52"/>
      <c r="PCP755" s="69"/>
      <c r="PCQ755" s="69"/>
      <c r="PCR755" s="69"/>
      <c r="PCS755" s="107"/>
      <c r="PCT755" s="2"/>
      <c r="PCU755" s="15"/>
      <c r="PCV755" s="15"/>
      <c r="PCW755" s="80"/>
      <c r="PCX755" s="52"/>
      <c r="PCY755" s="69"/>
      <c r="PCZ755" s="69"/>
      <c r="PDA755" s="69"/>
      <c r="PDB755" s="107"/>
      <c r="PDC755" s="2"/>
      <c r="PDD755" s="15"/>
      <c r="PDE755" s="15"/>
      <c r="PDF755" s="80"/>
      <c r="PDG755" s="52"/>
      <c r="PDH755" s="69"/>
      <c r="PDI755" s="69"/>
      <c r="PDJ755" s="69"/>
      <c r="PDK755" s="107"/>
      <c r="PDL755" s="2"/>
      <c r="PDM755" s="15"/>
      <c r="PDN755" s="15"/>
      <c r="PDO755" s="80"/>
      <c r="PDP755" s="52"/>
      <c r="PDQ755" s="69"/>
      <c r="PDR755" s="69"/>
      <c r="PDS755" s="69"/>
      <c r="PDT755" s="107"/>
      <c r="PDU755" s="2"/>
      <c r="PDV755" s="15"/>
      <c r="PDW755" s="15"/>
      <c r="PDX755" s="80"/>
      <c r="PDY755" s="52"/>
      <c r="PDZ755" s="69"/>
      <c r="PEA755" s="69"/>
      <c r="PEB755" s="69"/>
      <c r="PEC755" s="107"/>
      <c r="PED755" s="2"/>
      <c r="PEE755" s="15"/>
      <c r="PEF755" s="15"/>
      <c r="PEG755" s="80"/>
      <c r="PEH755" s="52"/>
      <c r="PEI755" s="69"/>
      <c r="PEJ755" s="69"/>
      <c r="PEK755" s="69"/>
      <c r="PEL755" s="107"/>
      <c r="PEM755" s="2"/>
      <c r="PEN755" s="15"/>
      <c r="PEO755" s="15"/>
      <c r="PEP755" s="80"/>
      <c r="PEQ755" s="52"/>
      <c r="PER755" s="69"/>
      <c r="PES755" s="69"/>
      <c r="PET755" s="69"/>
      <c r="PEU755" s="107"/>
      <c r="PEV755" s="2"/>
      <c r="PEW755" s="15"/>
      <c r="PEX755" s="15"/>
      <c r="PEY755" s="80"/>
      <c r="PEZ755" s="52"/>
      <c r="PFA755" s="69"/>
      <c r="PFB755" s="69"/>
      <c r="PFC755" s="69"/>
      <c r="PFD755" s="107"/>
      <c r="PFE755" s="2"/>
      <c r="PFF755" s="15"/>
      <c r="PFG755" s="15"/>
      <c r="PFH755" s="80"/>
      <c r="PFI755" s="52"/>
      <c r="PFJ755" s="69"/>
      <c r="PFK755" s="69"/>
      <c r="PFL755" s="69"/>
      <c r="PFM755" s="107"/>
      <c r="PFN755" s="2"/>
      <c r="PFO755" s="15"/>
      <c r="PFP755" s="15"/>
      <c r="PFQ755" s="80"/>
      <c r="PFR755" s="52"/>
      <c r="PFS755" s="69"/>
      <c r="PFT755" s="69"/>
      <c r="PFU755" s="69"/>
      <c r="PFV755" s="107"/>
      <c r="PFW755" s="2"/>
      <c r="PFX755" s="15"/>
      <c r="PFY755" s="15"/>
      <c r="PFZ755" s="80"/>
      <c r="PGA755" s="52"/>
      <c r="PGB755" s="69"/>
      <c r="PGC755" s="69"/>
      <c r="PGD755" s="69"/>
      <c r="PGE755" s="107"/>
      <c r="PGF755" s="2"/>
      <c r="PGG755" s="15"/>
      <c r="PGH755" s="15"/>
      <c r="PGI755" s="80"/>
      <c r="PGJ755" s="52"/>
      <c r="PGK755" s="69"/>
      <c r="PGL755" s="69"/>
      <c r="PGM755" s="69"/>
      <c r="PGN755" s="107"/>
      <c r="PGO755" s="2"/>
      <c r="PGP755" s="15"/>
      <c r="PGQ755" s="15"/>
      <c r="PGR755" s="80"/>
      <c r="PGS755" s="52"/>
      <c r="PGT755" s="69"/>
      <c r="PGU755" s="69"/>
      <c r="PGV755" s="69"/>
      <c r="PGW755" s="107"/>
      <c r="PGX755" s="2"/>
      <c r="PGY755" s="15"/>
      <c r="PGZ755" s="15"/>
      <c r="PHA755" s="80"/>
      <c r="PHB755" s="52"/>
      <c r="PHC755" s="69"/>
      <c r="PHD755" s="69"/>
      <c r="PHE755" s="69"/>
      <c r="PHF755" s="107"/>
      <c r="PHG755" s="2"/>
      <c r="PHH755" s="15"/>
      <c r="PHI755" s="15"/>
      <c r="PHJ755" s="80"/>
      <c r="PHK755" s="52"/>
      <c r="PHL755" s="69"/>
      <c r="PHM755" s="69"/>
      <c r="PHN755" s="69"/>
      <c r="PHO755" s="107"/>
      <c r="PHP755" s="2"/>
      <c r="PHQ755" s="15"/>
      <c r="PHR755" s="15"/>
      <c r="PHS755" s="80"/>
      <c r="PHT755" s="52"/>
      <c r="PHU755" s="69"/>
      <c r="PHV755" s="69"/>
      <c r="PHW755" s="69"/>
      <c r="PHX755" s="107"/>
      <c r="PHY755" s="2"/>
      <c r="PHZ755" s="15"/>
      <c r="PIA755" s="15"/>
      <c r="PIB755" s="80"/>
      <c r="PIC755" s="52"/>
      <c r="PID755" s="69"/>
      <c r="PIE755" s="69"/>
      <c r="PIF755" s="69"/>
      <c r="PIG755" s="107"/>
      <c r="PIH755" s="2"/>
      <c r="PII755" s="15"/>
      <c r="PIJ755" s="15"/>
      <c r="PIK755" s="80"/>
      <c r="PIL755" s="52"/>
      <c r="PIM755" s="69"/>
      <c r="PIN755" s="69"/>
      <c r="PIO755" s="69"/>
      <c r="PIP755" s="107"/>
      <c r="PIQ755" s="2"/>
      <c r="PIR755" s="15"/>
      <c r="PIS755" s="15"/>
      <c r="PIT755" s="80"/>
      <c r="PIU755" s="52"/>
      <c r="PIV755" s="69"/>
      <c r="PIW755" s="69"/>
      <c r="PIX755" s="69"/>
      <c r="PIY755" s="107"/>
      <c r="PIZ755" s="2"/>
      <c r="PJA755" s="15"/>
      <c r="PJB755" s="15"/>
      <c r="PJC755" s="80"/>
      <c r="PJD755" s="52"/>
      <c r="PJE755" s="69"/>
      <c r="PJF755" s="69"/>
      <c r="PJG755" s="69"/>
      <c r="PJH755" s="107"/>
      <c r="PJI755" s="2"/>
      <c r="PJJ755" s="15"/>
      <c r="PJK755" s="15"/>
      <c r="PJL755" s="80"/>
      <c r="PJM755" s="52"/>
      <c r="PJN755" s="69"/>
      <c r="PJO755" s="69"/>
      <c r="PJP755" s="69"/>
      <c r="PJQ755" s="107"/>
      <c r="PJR755" s="2"/>
      <c r="PJS755" s="15"/>
      <c r="PJT755" s="15"/>
      <c r="PJU755" s="80"/>
      <c r="PJV755" s="52"/>
      <c r="PJW755" s="69"/>
      <c r="PJX755" s="69"/>
      <c r="PJY755" s="69"/>
      <c r="PJZ755" s="107"/>
      <c r="PKA755" s="2"/>
      <c r="PKB755" s="15"/>
      <c r="PKC755" s="15"/>
      <c r="PKD755" s="80"/>
      <c r="PKE755" s="52"/>
      <c r="PKF755" s="69"/>
      <c r="PKG755" s="69"/>
      <c r="PKH755" s="69"/>
      <c r="PKI755" s="107"/>
      <c r="PKJ755" s="2"/>
      <c r="PKK755" s="15"/>
      <c r="PKL755" s="15"/>
      <c r="PKM755" s="80"/>
      <c r="PKN755" s="52"/>
      <c r="PKO755" s="69"/>
      <c r="PKP755" s="69"/>
      <c r="PKQ755" s="69"/>
      <c r="PKR755" s="107"/>
      <c r="PKS755" s="2"/>
      <c r="PKT755" s="15"/>
      <c r="PKU755" s="15"/>
      <c r="PKV755" s="80"/>
      <c r="PKW755" s="52"/>
      <c r="PKX755" s="69"/>
      <c r="PKY755" s="69"/>
      <c r="PKZ755" s="69"/>
      <c r="PLA755" s="107"/>
      <c r="PLB755" s="2"/>
      <c r="PLC755" s="15"/>
      <c r="PLD755" s="15"/>
      <c r="PLE755" s="80"/>
      <c r="PLF755" s="52"/>
      <c r="PLG755" s="69"/>
      <c r="PLH755" s="69"/>
      <c r="PLI755" s="69"/>
      <c r="PLJ755" s="107"/>
      <c r="PLK755" s="2"/>
      <c r="PLL755" s="15"/>
      <c r="PLM755" s="15"/>
      <c r="PLN755" s="80"/>
      <c r="PLO755" s="52"/>
      <c r="PLP755" s="69"/>
      <c r="PLQ755" s="69"/>
      <c r="PLR755" s="69"/>
      <c r="PLS755" s="107"/>
      <c r="PLT755" s="2"/>
      <c r="PLU755" s="15"/>
      <c r="PLV755" s="15"/>
      <c r="PLW755" s="80"/>
      <c r="PLX755" s="52"/>
      <c r="PLY755" s="69"/>
      <c r="PLZ755" s="69"/>
      <c r="PMA755" s="69"/>
      <c r="PMB755" s="107"/>
      <c r="PMC755" s="2"/>
      <c r="PMD755" s="15"/>
      <c r="PME755" s="15"/>
      <c r="PMF755" s="80"/>
      <c r="PMG755" s="52"/>
      <c r="PMH755" s="69"/>
      <c r="PMI755" s="69"/>
      <c r="PMJ755" s="69"/>
      <c r="PMK755" s="107"/>
      <c r="PML755" s="2"/>
      <c r="PMM755" s="15"/>
      <c r="PMN755" s="15"/>
      <c r="PMO755" s="80"/>
      <c r="PMP755" s="52"/>
      <c r="PMQ755" s="69"/>
      <c r="PMR755" s="69"/>
      <c r="PMS755" s="69"/>
      <c r="PMT755" s="107"/>
      <c r="PMU755" s="2"/>
      <c r="PMV755" s="15"/>
      <c r="PMW755" s="15"/>
      <c r="PMX755" s="80"/>
      <c r="PMY755" s="52"/>
      <c r="PMZ755" s="69"/>
      <c r="PNA755" s="69"/>
      <c r="PNB755" s="69"/>
      <c r="PNC755" s="107"/>
      <c r="PND755" s="2"/>
      <c r="PNE755" s="15"/>
      <c r="PNF755" s="15"/>
      <c r="PNG755" s="80"/>
      <c r="PNH755" s="52"/>
      <c r="PNI755" s="69"/>
      <c r="PNJ755" s="69"/>
      <c r="PNK755" s="69"/>
      <c r="PNL755" s="107"/>
      <c r="PNM755" s="2"/>
      <c r="PNN755" s="15"/>
      <c r="PNO755" s="15"/>
      <c r="PNP755" s="80"/>
      <c r="PNQ755" s="52"/>
      <c r="PNR755" s="69"/>
      <c r="PNS755" s="69"/>
      <c r="PNT755" s="69"/>
      <c r="PNU755" s="107"/>
      <c r="PNV755" s="2"/>
      <c r="PNW755" s="15"/>
      <c r="PNX755" s="15"/>
      <c r="PNY755" s="80"/>
      <c r="PNZ755" s="52"/>
      <c r="POA755" s="69"/>
      <c r="POB755" s="69"/>
      <c r="POC755" s="69"/>
      <c r="POD755" s="107"/>
      <c r="POE755" s="2"/>
      <c r="POF755" s="15"/>
      <c r="POG755" s="15"/>
      <c r="POH755" s="80"/>
      <c r="POI755" s="52"/>
      <c r="POJ755" s="69"/>
      <c r="POK755" s="69"/>
      <c r="POL755" s="69"/>
      <c r="POM755" s="107"/>
      <c r="PON755" s="2"/>
      <c r="POO755" s="15"/>
      <c r="POP755" s="15"/>
      <c r="POQ755" s="80"/>
      <c r="POR755" s="52"/>
      <c r="POS755" s="69"/>
      <c r="POT755" s="69"/>
      <c r="POU755" s="69"/>
      <c r="POV755" s="107"/>
      <c r="POW755" s="2"/>
      <c r="POX755" s="15"/>
      <c r="POY755" s="15"/>
      <c r="POZ755" s="80"/>
      <c r="PPA755" s="52"/>
      <c r="PPB755" s="69"/>
      <c r="PPC755" s="69"/>
      <c r="PPD755" s="69"/>
      <c r="PPE755" s="107"/>
      <c r="PPF755" s="2"/>
      <c r="PPG755" s="15"/>
      <c r="PPH755" s="15"/>
      <c r="PPI755" s="80"/>
      <c r="PPJ755" s="52"/>
      <c r="PPK755" s="69"/>
      <c r="PPL755" s="69"/>
      <c r="PPM755" s="69"/>
      <c r="PPN755" s="107"/>
      <c r="PPO755" s="2"/>
      <c r="PPP755" s="15"/>
      <c r="PPQ755" s="15"/>
      <c r="PPR755" s="80"/>
      <c r="PPS755" s="52"/>
      <c r="PPT755" s="69"/>
      <c r="PPU755" s="69"/>
      <c r="PPV755" s="69"/>
      <c r="PPW755" s="107"/>
      <c r="PPX755" s="2"/>
      <c r="PPY755" s="15"/>
      <c r="PPZ755" s="15"/>
      <c r="PQA755" s="80"/>
      <c r="PQB755" s="52"/>
      <c r="PQC755" s="69"/>
      <c r="PQD755" s="69"/>
      <c r="PQE755" s="69"/>
      <c r="PQF755" s="107"/>
      <c r="PQG755" s="2"/>
      <c r="PQH755" s="15"/>
      <c r="PQI755" s="15"/>
      <c r="PQJ755" s="80"/>
      <c r="PQK755" s="52"/>
      <c r="PQL755" s="69"/>
      <c r="PQM755" s="69"/>
      <c r="PQN755" s="69"/>
      <c r="PQO755" s="107"/>
      <c r="PQP755" s="2"/>
      <c r="PQQ755" s="15"/>
      <c r="PQR755" s="15"/>
      <c r="PQS755" s="80"/>
      <c r="PQT755" s="52"/>
      <c r="PQU755" s="69"/>
      <c r="PQV755" s="69"/>
      <c r="PQW755" s="69"/>
      <c r="PQX755" s="107"/>
      <c r="PQY755" s="2"/>
      <c r="PQZ755" s="15"/>
      <c r="PRA755" s="15"/>
      <c r="PRB755" s="80"/>
      <c r="PRC755" s="52"/>
      <c r="PRD755" s="69"/>
      <c r="PRE755" s="69"/>
      <c r="PRF755" s="69"/>
      <c r="PRG755" s="107"/>
      <c r="PRH755" s="2"/>
      <c r="PRI755" s="15"/>
      <c r="PRJ755" s="15"/>
      <c r="PRK755" s="80"/>
      <c r="PRL755" s="52"/>
      <c r="PRM755" s="69"/>
      <c r="PRN755" s="69"/>
      <c r="PRO755" s="69"/>
      <c r="PRP755" s="107"/>
      <c r="PRQ755" s="2"/>
      <c r="PRR755" s="15"/>
      <c r="PRS755" s="15"/>
      <c r="PRT755" s="80"/>
      <c r="PRU755" s="52"/>
      <c r="PRV755" s="69"/>
      <c r="PRW755" s="69"/>
      <c r="PRX755" s="69"/>
      <c r="PRY755" s="107"/>
      <c r="PRZ755" s="2"/>
      <c r="PSA755" s="15"/>
      <c r="PSB755" s="15"/>
      <c r="PSC755" s="80"/>
      <c r="PSD755" s="52"/>
      <c r="PSE755" s="69"/>
      <c r="PSF755" s="69"/>
      <c r="PSG755" s="69"/>
      <c r="PSH755" s="107"/>
      <c r="PSI755" s="2"/>
      <c r="PSJ755" s="15"/>
      <c r="PSK755" s="15"/>
      <c r="PSL755" s="80"/>
      <c r="PSM755" s="52"/>
      <c r="PSN755" s="69"/>
      <c r="PSO755" s="69"/>
      <c r="PSP755" s="69"/>
      <c r="PSQ755" s="107"/>
      <c r="PSR755" s="2"/>
      <c r="PSS755" s="15"/>
      <c r="PST755" s="15"/>
      <c r="PSU755" s="80"/>
      <c r="PSV755" s="52"/>
      <c r="PSW755" s="69"/>
      <c r="PSX755" s="69"/>
      <c r="PSY755" s="69"/>
      <c r="PSZ755" s="107"/>
      <c r="PTA755" s="2"/>
      <c r="PTB755" s="15"/>
      <c r="PTC755" s="15"/>
      <c r="PTD755" s="80"/>
      <c r="PTE755" s="52"/>
      <c r="PTF755" s="69"/>
      <c r="PTG755" s="69"/>
      <c r="PTH755" s="69"/>
      <c r="PTI755" s="107"/>
      <c r="PTJ755" s="2"/>
      <c r="PTK755" s="15"/>
      <c r="PTL755" s="15"/>
      <c r="PTM755" s="80"/>
      <c r="PTN755" s="52"/>
      <c r="PTO755" s="69"/>
      <c r="PTP755" s="69"/>
      <c r="PTQ755" s="69"/>
      <c r="PTR755" s="107"/>
      <c r="PTS755" s="2"/>
      <c r="PTT755" s="15"/>
      <c r="PTU755" s="15"/>
      <c r="PTV755" s="80"/>
      <c r="PTW755" s="52"/>
      <c r="PTX755" s="69"/>
      <c r="PTY755" s="69"/>
      <c r="PTZ755" s="69"/>
      <c r="PUA755" s="107"/>
      <c r="PUB755" s="2"/>
      <c r="PUC755" s="15"/>
      <c r="PUD755" s="15"/>
      <c r="PUE755" s="80"/>
      <c r="PUF755" s="52"/>
      <c r="PUG755" s="69"/>
      <c r="PUH755" s="69"/>
      <c r="PUI755" s="69"/>
      <c r="PUJ755" s="107"/>
      <c r="PUK755" s="2"/>
      <c r="PUL755" s="15"/>
      <c r="PUM755" s="15"/>
      <c r="PUN755" s="80"/>
      <c r="PUO755" s="52"/>
      <c r="PUP755" s="69"/>
      <c r="PUQ755" s="69"/>
      <c r="PUR755" s="69"/>
      <c r="PUS755" s="107"/>
      <c r="PUT755" s="2"/>
      <c r="PUU755" s="15"/>
      <c r="PUV755" s="15"/>
      <c r="PUW755" s="80"/>
      <c r="PUX755" s="52"/>
      <c r="PUY755" s="69"/>
      <c r="PUZ755" s="69"/>
      <c r="PVA755" s="69"/>
      <c r="PVB755" s="107"/>
      <c r="PVC755" s="2"/>
      <c r="PVD755" s="15"/>
      <c r="PVE755" s="15"/>
      <c r="PVF755" s="80"/>
      <c r="PVG755" s="52"/>
      <c r="PVH755" s="69"/>
      <c r="PVI755" s="69"/>
      <c r="PVJ755" s="69"/>
      <c r="PVK755" s="107"/>
      <c r="PVL755" s="2"/>
      <c r="PVM755" s="15"/>
      <c r="PVN755" s="15"/>
      <c r="PVO755" s="80"/>
      <c r="PVP755" s="52"/>
      <c r="PVQ755" s="69"/>
      <c r="PVR755" s="69"/>
      <c r="PVS755" s="69"/>
      <c r="PVT755" s="107"/>
      <c r="PVU755" s="2"/>
      <c r="PVV755" s="15"/>
      <c r="PVW755" s="15"/>
      <c r="PVX755" s="80"/>
      <c r="PVY755" s="52"/>
      <c r="PVZ755" s="69"/>
      <c r="PWA755" s="69"/>
      <c r="PWB755" s="69"/>
      <c r="PWC755" s="107"/>
      <c r="PWD755" s="2"/>
      <c r="PWE755" s="15"/>
      <c r="PWF755" s="15"/>
      <c r="PWG755" s="80"/>
      <c r="PWH755" s="52"/>
      <c r="PWI755" s="69"/>
      <c r="PWJ755" s="69"/>
      <c r="PWK755" s="69"/>
      <c r="PWL755" s="107"/>
      <c r="PWM755" s="2"/>
      <c r="PWN755" s="15"/>
      <c r="PWO755" s="15"/>
      <c r="PWP755" s="80"/>
      <c r="PWQ755" s="52"/>
      <c r="PWR755" s="69"/>
      <c r="PWS755" s="69"/>
      <c r="PWT755" s="69"/>
      <c r="PWU755" s="107"/>
      <c r="PWV755" s="2"/>
      <c r="PWW755" s="15"/>
      <c r="PWX755" s="15"/>
      <c r="PWY755" s="80"/>
      <c r="PWZ755" s="52"/>
      <c r="PXA755" s="69"/>
      <c r="PXB755" s="69"/>
      <c r="PXC755" s="69"/>
      <c r="PXD755" s="107"/>
      <c r="PXE755" s="2"/>
      <c r="PXF755" s="15"/>
      <c r="PXG755" s="15"/>
      <c r="PXH755" s="80"/>
      <c r="PXI755" s="52"/>
      <c r="PXJ755" s="69"/>
      <c r="PXK755" s="69"/>
      <c r="PXL755" s="69"/>
      <c r="PXM755" s="107"/>
      <c r="PXN755" s="2"/>
      <c r="PXO755" s="15"/>
      <c r="PXP755" s="15"/>
      <c r="PXQ755" s="80"/>
      <c r="PXR755" s="52"/>
      <c r="PXS755" s="69"/>
      <c r="PXT755" s="69"/>
      <c r="PXU755" s="69"/>
      <c r="PXV755" s="107"/>
      <c r="PXW755" s="2"/>
      <c r="PXX755" s="15"/>
      <c r="PXY755" s="15"/>
      <c r="PXZ755" s="80"/>
      <c r="PYA755" s="52"/>
      <c r="PYB755" s="69"/>
      <c r="PYC755" s="69"/>
      <c r="PYD755" s="69"/>
      <c r="PYE755" s="107"/>
      <c r="PYF755" s="2"/>
      <c r="PYG755" s="15"/>
      <c r="PYH755" s="15"/>
      <c r="PYI755" s="80"/>
      <c r="PYJ755" s="52"/>
      <c r="PYK755" s="69"/>
      <c r="PYL755" s="69"/>
      <c r="PYM755" s="69"/>
      <c r="PYN755" s="107"/>
      <c r="PYO755" s="2"/>
      <c r="PYP755" s="15"/>
      <c r="PYQ755" s="15"/>
      <c r="PYR755" s="80"/>
      <c r="PYS755" s="52"/>
      <c r="PYT755" s="69"/>
      <c r="PYU755" s="69"/>
      <c r="PYV755" s="69"/>
      <c r="PYW755" s="107"/>
      <c r="PYX755" s="2"/>
      <c r="PYY755" s="15"/>
      <c r="PYZ755" s="15"/>
      <c r="PZA755" s="80"/>
      <c r="PZB755" s="52"/>
      <c r="PZC755" s="69"/>
      <c r="PZD755" s="69"/>
      <c r="PZE755" s="69"/>
      <c r="PZF755" s="107"/>
      <c r="PZG755" s="2"/>
      <c r="PZH755" s="15"/>
      <c r="PZI755" s="15"/>
      <c r="PZJ755" s="80"/>
      <c r="PZK755" s="52"/>
      <c r="PZL755" s="69"/>
      <c r="PZM755" s="69"/>
      <c r="PZN755" s="69"/>
      <c r="PZO755" s="107"/>
      <c r="PZP755" s="2"/>
      <c r="PZQ755" s="15"/>
      <c r="PZR755" s="15"/>
      <c r="PZS755" s="80"/>
      <c r="PZT755" s="52"/>
      <c r="PZU755" s="69"/>
      <c r="PZV755" s="69"/>
      <c r="PZW755" s="69"/>
      <c r="PZX755" s="107"/>
      <c r="PZY755" s="2"/>
      <c r="PZZ755" s="15"/>
      <c r="QAA755" s="15"/>
      <c r="QAB755" s="80"/>
      <c r="QAC755" s="52"/>
      <c r="QAD755" s="69"/>
      <c r="QAE755" s="69"/>
      <c r="QAF755" s="69"/>
      <c r="QAG755" s="107"/>
      <c r="QAH755" s="2"/>
      <c r="QAI755" s="15"/>
      <c r="QAJ755" s="15"/>
      <c r="QAK755" s="80"/>
      <c r="QAL755" s="52"/>
      <c r="QAM755" s="69"/>
      <c r="QAN755" s="69"/>
      <c r="QAO755" s="69"/>
      <c r="QAP755" s="107"/>
      <c r="QAQ755" s="2"/>
      <c r="QAR755" s="15"/>
      <c r="QAS755" s="15"/>
      <c r="QAT755" s="80"/>
      <c r="QAU755" s="52"/>
      <c r="QAV755" s="69"/>
      <c r="QAW755" s="69"/>
      <c r="QAX755" s="69"/>
      <c r="QAY755" s="107"/>
      <c r="QAZ755" s="2"/>
      <c r="QBA755" s="15"/>
      <c r="QBB755" s="15"/>
      <c r="QBC755" s="80"/>
      <c r="QBD755" s="52"/>
      <c r="QBE755" s="69"/>
      <c r="QBF755" s="69"/>
      <c r="QBG755" s="69"/>
      <c r="QBH755" s="107"/>
      <c r="QBI755" s="2"/>
      <c r="QBJ755" s="15"/>
      <c r="QBK755" s="15"/>
      <c r="QBL755" s="80"/>
      <c r="QBM755" s="52"/>
      <c r="QBN755" s="69"/>
      <c r="QBO755" s="69"/>
      <c r="QBP755" s="69"/>
      <c r="QBQ755" s="107"/>
      <c r="QBR755" s="2"/>
      <c r="QBS755" s="15"/>
      <c r="QBT755" s="15"/>
      <c r="QBU755" s="80"/>
      <c r="QBV755" s="52"/>
      <c r="QBW755" s="69"/>
      <c r="QBX755" s="69"/>
      <c r="QBY755" s="69"/>
      <c r="QBZ755" s="107"/>
      <c r="QCA755" s="2"/>
      <c r="QCB755" s="15"/>
      <c r="QCC755" s="15"/>
      <c r="QCD755" s="80"/>
      <c r="QCE755" s="52"/>
      <c r="QCF755" s="69"/>
      <c r="QCG755" s="69"/>
      <c r="QCH755" s="69"/>
      <c r="QCI755" s="107"/>
      <c r="QCJ755" s="2"/>
      <c r="QCK755" s="15"/>
      <c r="QCL755" s="15"/>
      <c r="QCM755" s="80"/>
      <c r="QCN755" s="52"/>
      <c r="QCO755" s="69"/>
      <c r="QCP755" s="69"/>
      <c r="QCQ755" s="69"/>
      <c r="QCR755" s="107"/>
      <c r="QCS755" s="2"/>
      <c r="QCT755" s="15"/>
      <c r="QCU755" s="15"/>
      <c r="QCV755" s="80"/>
      <c r="QCW755" s="52"/>
      <c r="QCX755" s="69"/>
      <c r="QCY755" s="69"/>
      <c r="QCZ755" s="69"/>
      <c r="QDA755" s="107"/>
      <c r="QDB755" s="2"/>
      <c r="QDC755" s="15"/>
      <c r="QDD755" s="15"/>
      <c r="QDE755" s="80"/>
      <c r="QDF755" s="52"/>
      <c r="QDG755" s="69"/>
      <c r="QDH755" s="69"/>
      <c r="QDI755" s="69"/>
      <c r="QDJ755" s="107"/>
      <c r="QDK755" s="2"/>
      <c r="QDL755" s="15"/>
      <c r="QDM755" s="15"/>
      <c r="QDN755" s="80"/>
      <c r="QDO755" s="52"/>
      <c r="QDP755" s="69"/>
      <c r="QDQ755" s="69"/>
      <c r="QDR755" s="69"/>
      <c r="QDS755" s="107"/>
      <c r="QDT755" s="2"/>
      <c r="QDU755" s="15"/>
      <c r="QDV755" s="15"/>
      <c r="QDW755" s="80"/>
      <c r="QDX755" s="52"/>
      <c r="QDY755" s="69"/>
      <c r="QDZ755" s="69"/>
      <c r="QEA755" s="69"/>
      <c r="QEB755" s="107"/>
      <c r="QEC755" s="2"/>
      <c r="QED755" s="15"/>
      <c r="QEE755" s="15"/>
      <c r="QEF755" s="80"/>
      <c r="QEG755" s="52"/>
      <c r="QEH755" s="69"/>
      <c r="QEI755" s="69"/>
      <c r="QEJ755" s="69"/>
      <c r="QEK755" s="107"/>
      <c r="QEL755" s="2"/>
      <c r="QEM755" s="15"/>
      <c r="QEN755" s="15"/>
      <c r="QEO755" s="80"/>
      <c r="QEP755" s="52"/>
      <c r="QEQ755" s="69"/>
      <c r="QER755" s="69"/>
      <c r="QES755" s="69"/>
      <c r="QET755" s="107"/>
      <c r="QEU755" s="2"/>
      <c r="QEV755" s="15"/>
      <c r="QEW755" s="15"/>
      <c r="QEX755" s="80"/>
      <c r="QEY755" s="52"/>
      <c r="QEZ755" s="69"/>
      <c r="QFA755" s="69"/>
      <c r="QFB755" s="69"/>
      <c r="QFC755" s="107"/>
      <c r="QFD755" s="2"/>
      <c r="QFE755" s="15"/>
      <c r="QFF755" s="15"/>
      <c r="QFG755" s="80"/>
      <c r="QFH755" s="52"/>
      <c r="QFI755" s="69"/>
      <c r="QFJ755" s="69"/>
      <c r="QFK755" s="69"/>
      <c r="QFL755" s="107"/>
      <c r="QFM755" s="2"/>
      <c r="QFN755" s="15"/>
      <c r="QFO755" s="15"/>
      <c r="QFP755" s="80"/>
      <c r="QFQ755" s="52"/>
      <c r="QFR755" s="69"/>
      <c r="QFS755" s="69"/>
      <c r="QFT755" s="69"/>
      <c r="QFU755" s="107"/>
      <c r="QFV755" s="2"/>
      <c r="QFW755" s="15"/>
      <c r="QFX755" s="15"/>
      <c r="QFY755" s="80"/>
      <c r="QFZ755" s="52"/>
      <c r="QGA755" s="69"/>
      <c r="QGB755" s="69"/>
      <c r="QGC755" s="69"/>
      <c r="QGD755" s="107"/>
      <c r="QGE755" s="2"/>
      <c r="QGF755" s="15"/>
      <c r="QGG755" s="15"/>
      <c r="QGH755" s="80"/>
      <c r="QGI755" s="52"/>
      <c r="QGJ755" s="69"/>
      <c r="QGK755" s="69"/>
      <c r="QGL755" s="69"/>
      <c r="QGM755" s="107"/>
      <c r="QGN755" s="2"/>
      <c r="QGO755" s="15"/>
      <c r="QGP755" s="15"/>
      <c r="QGQ755" s="80"/>
      <c r="QGR755" s="52"/>
      <c r="QGS755" s="69"/>
      <c r="QGT755" s="69"/>
      <c r="QGU755" s="69"/>
      <c r="QGV755" s="107"/>
      <c r="QGW755" s="2"/>
      <c r="QGX755" s="15"/>
      <c r="QGY755" s="15"/>
      <c r="QGZ755" s="80"/>
      <c r="QHA755" s="52"/>
      <c r="QHB755" s="69"/>
      <c r="QHC755" s="69"/>
      <c r="QHD755" s="69"/>
      <c r="QHE755" s="107"/>
      <c r="QHF755" s="2"/>
      <c r="QHG755" s="15"/>
      <c r="QHH755" s="15"/>
      <c r="QHI755" s="80"/>
      <c r="QHJ755" s="52"/>
      <c r="QHK755" s="69"/>
      <c r="QHL755" s="69"/>
      <c r="QHM755" s="69"/>
      <c r="QHN755" s="107"/>
      <c r="QHO755" s="2"/>
      <c r="QHP755" s="15"/>
      <c r="QHQ755" s="15"/>
      <c r="QHR755" s="80"/>
      <c r="QHS755" s="52"/>
      <c r="QHT755" s="69"/>
      <c r="QHU755" s="69"/>
      <c r="QHV755" s="69"/>
      <c r="QHW755" s="107"/>
      <c r="QHX755" s="2"/>
      <c r="QHY755" s="15"/>
      <c r="QHZ755" s="15"/>
      <c r="QIA755" s="80"/>
      <c r="QIB755" s="52"/>
      <c r="QIC755" s="69"/>
      <c r="QID755" s="69"/>
      <c r="QIE755" s="69"/>
      <c r="QIF755" s="107"/>
      <c r="QIG755" s="2"/>
      <c r="QIH755" s="15"/>
      <c r="QII755" s="15"/>
      <c r="QIJ755" s="80"/>
      <c r="QIK755" s="52"/>
      <c r="QIL755" s="69"/>
      <c r="QIM755" s="69"/>
      <c r="QIN755" s="69"/>
      <c r="QIO755" s="107"/>
      <c r="QIP755" s="2"/>
      <c r="QIQ755" s="15"/>
      <c r="QIR755" s="15"/>
      <c r="QIS755" s="80"/>
      <c r="QIT755" s="52"/>
      <c r="QIU755" s="69"/>
      <c r="QIV755" s="69"/>
      <c r="QIW755" s="69"/>
      <c r="QIX755" s="107"/>
      <c r="QIY755" s="2"/>
      <c r="QIZ755" s="15"/>
      <c r="QJA755" s="15"/>
      <c r="QJB755" s="80"/>
      <c r="QJC755" s="52"/>
      <c r="QJD755" s="69"/>
      <c r="QJE755" s="69"/>
      <c r="QJF755" s="69"/>
      <c r="QJG755" s="107"/>
      <c r="QJH755" s="2"/>
      <c r="QJI755" s="15"/>
      <c r="QJJ755" s="15"/>
      <c r="QJK755" s="80"/>
      <c r="QJL755" s="52"/>
      <c r="QJM755" s="69"/>
      <c r="QJN755" s="69"/>
      <c r="QJO755" s="69"/>
      <c r="QJP755" s="107"/>
      <c r="QJQ755" s="2"/>
      <c r="QJR755" s="15"/>
      <c r="QJS755" s="15"/>
      <c r="QJT755" s="80"/>
      <c r="QJU755" s="52"/>
      <c r="QJV755" s="69"/>
      <c r="QJW755" s="69"/>
      <c r="QJX755" s="69"/>
      <c r="QJY755" s="107"/>
      <c r="QJZ755" s="2"/>
      <c r="QKA755" s="15"/>
      <c r="QKB755" s="15"/>
      <c r="QKC755" s="80"/>
      <c r="QKD755" s="52"/>
      <c r="QKE755" s="69"/>
      <c r="QKF755" s="69"/>
      <c r="QKG755" s="69"/>
      <c r="QKH755" s="107"/>
      <c r="QKI755" s="2"/>
      <c r="QKJ755" s="15"/>
      <c r="QKK755" s="15"/>
      <c r="QKL755" s="80"/>
      <c r="QKM755" s="52"/>
      <c r="QKN755" s="69"/>
      <c r="QKO755" s="69"/>
      <c r="QKP755" s="69"/>
      <c r="QKQ755" s="107"/>
      <c r="QKR755" s="2"/>
      <c r="QKS755" s="15"/>
      <c r="QKT755" s="15"/>
      <c r="QKU755" s="80"/>
      <c r="QKV755" s="52"/>
      <c r="QKW755" s="69"/>
      <c r="QKX755" s="69"/>
      <c r="QKY755" s="69"/>
      <c r="QKZ755" s="107"/>
      <c r="QLA755" s="2"/>
      <c r="QLB755" s="15"/>
      <c r="QLC755" s="15"/>
      <c r="QLD755" s="80"/>
      <c r="QLE755" s="52"/>
      <c r="QLF755" s="69"/>
      <c r="QLG755" s="69"/>
      <c r="QLH755" s="69"/>
      <c r="QLI755" s="107"/>
      <c r="QLJ755" s="2"/>
      <c r="QLK755" s="15"/>
      <c r="QLL755" s="15"/>
      <c r="QLM755" s="80"/>
      <c r="QLN755" s="52"/>
      <c r="QLO755" s="69"/>
      <c r="QLP755" s="69"/>
      <c r="QLQ755" s="69"/>
      <c r="QLR755" s="107"/>
      <c r="QLS755" s="2"/>
      <c r="QLT755" s="15"/>
      <c r="QLU755" s="15"/>
      <c r="QLV755" s="80"/>
      <c r="QLW755" s="52"/>
      <c r="QLX755" s="69"/>
      <c r="QLY755" s="69"/>
      <c r="QLZ755" s="69"/>
      <c r="QMA755" s="107"/>
      <c r="QMB755" s="2"/>
      <c r="QMC755" s="15"/>
      <c r="QMD755" s="15"/>
      <c r="QME755" s="80"/>
      <c r="QMF755" s="52"/>
      <c r="QMG755" s="69"/>
      <c r="QMH755" s="69"/>
      <c r="QMI755" s="69"/>
      <c r="QMJ755" s="107"/>
      <c r="QMK755" s="2"/>
      <c r="QML755" s="15"/>
      <c r="QMM755" s="15"/>
      <c r="QMN755" s="80"/>
      <c r="QMO755" s="52"/>
      <c r="QMP755" s="69"/>
      <c r="QMQ755" s="69"/>
      <c r="QMR755" s="69"/>
      <c r="QMS755" s="107"/>
      <c r="QMT755" s="2"/>
      <c r="QMU755" s="15"/>
      <c r="QMV755" s="15"/>
      <c r="QMW755" s="80"/>
      <c r="QMX755" s="52"/>
      <c r="QMY755" s="69"/>
      <c r="QMZ755" s="69"/>
      <c r="QNA755" s="69"/>
      <c r="QNB755" s="107"/>
      <c r="QNC755" s="2"/>
      <c r="QND755" s="15"/>
      <c r="QNE755" s="15"/>
      <c r="QNF755" s="80"/>
      <c r="QNG755" s="52"/>
      <c r="QNH755" s="69"/>
      <c r="QNI755" s="69"/>
      <c r="QNJ755" s="69"/>
      <c r="QNK755" s="107"/>
      <c r="QNL755" s="2"/>
      <c r="QNM755" s="15"/>
      <c r="QNN755" s="15"/>
      <c r="QNO755" s="80"/>
      <c r="QNP755" s="52"/>
      <c r="QNQ755" s="69"/>
      <c r="QNR755" s="69"/>
      <c r="QNS755" s="69"/>
      <c r="QNT755" s="107"/>
      <c r="QNU755" s="2"/>
      <c r="QNV755" s="15"/>
      <c r="QNW755" s="15"/>
      <c r="QNX755" s="80"/>
      <c r="QNY755" s="52"/>
      <c r="QNZ755" s="69"/>
      <c r="QOA755" s="69"/>
      <c r="QOB755" s="69"/>
      <c r="QOC755" s="107"/>
      <c r="QOD755" s="2"/>
      <c r="QOE755" s="15"/>
      <c r="QOF755" s="15"/>
      <c r="QOG755" s="80"/>
      <c r="QOH755" s="52"/>
      <c r="QOI755" s="69"/>
      <c r="QOJ755" s="69"/>
      <c r="QOK755" s="69"/>
      <c r="QOL755" s="107"/>
      <c r="QOM755" s="2"/>
      <c r="QON755" s="15"/>
      <c r="QOO755" s="15"/>
      <c r="QOP755" s="80"/>
      <c r="QOQ755" s="52"/>
      <c r="QOR755" s="69"/>
      <c r="QOS755" s="69"/>
      <c r="QOT755" s="69"/>
      <c r="QOU755" s="107"/>
      <c r="QOV755" s="2"/>
      <c r="QOW755" s="15"/>
      <c r="QOX755" s="15"/>
      <c r="QOY755" s="80"/>
      <c r="QOZ755" s="52"/>
      <c r="QPA755" s="69"/>
      <c r="QPB755" s="69"/>
      <c r="QPC755" s="69"/>
      <c r="QPD755" s="107"/>
      <c r="QPE755" s="2"/>
      <c r="QPF755" s="15"/>
      <c r="QPG755" s="15"/>
      <c r="QPH755" s="80"/>
      <c r="QPI755" s="52"/>
      <c r="QPJ755" s="69"/>
      <c r="QPK755" s="69"/>
      <c r="QPL755" s="69"/>
      <c r="QPM755" s="107"/>
      <c r="QPN755" s="2"/>
      <c r="QPO755" s="15"/>
      <c r="QPP755" s="15"/>
      <c r="QPQ755" s="80"/>
      <c r="QPR755" s="52"/>
      <c r="QPS755" s="69"/>
      <c r="QPT755" s="69"/>
      <c r="QPU755" s="69"/>
      <c r="QPV755" s="107"/>
      <c r="QPW755" s="2"/>
      <c r="QPX755" s="15"/>
      <c r="QPY755" s="15"/>
      <c r="QPZ755" s="80"/>
      <c r="QQA755" s="52"/>
      <c r="QQB755" s="69"/>
      <c r="QQC755" s="69"/>
      <c r="QQD755" s="69"/>
      <c r="QQE755" s="107"/>
      <c r="QQF755" s="2"/>
      <c r="QQG755" s="15"/>
      <c r="QQH755" s="15"/>
      <c r="QQI755" s="80"/>
      <c r="QQJ755" s="52"/>
      <c r="QQK755" s="69"/>
      <c r="QQL755" s="69"/>
      <c r="QQM755" s="69"/>
      <c r="QQN755" s="107"/>
      <c r="QQO755" s="2"/>
      <c r="QQP755" s="15"/>
      <c r="QQQ755" s="15"/>
      <c r="QQR755" s="80"/>
      <c r="QQS755" s="52"/>
      <c r="QQT755" s="69"/>
      <c r="QQU755" s="69"/>
      <c r="QQV755" s="69"/>
      <c r="QQW755" s="107"/>
      <c r="QQX755" s="2"/>
      <c r="QQY755" s="15"/>
      <c r="QQZ755" s="15"/>
      <c r="QRA755" s="80"/>
      <c r="QRB755" s="52"/>
      <c r="QRC755" s="69"/>
      <c r="QRD755" s="69"/>
      <c r="QRE755" s="69"/>
      <c r="QRF755" s="107"/>
      <c r="QRG755" s="2"/>
      <c r="QRH755" s="15"/>
      <c r="QRI755" s="15"/>
      <c r="QRJ755" s="80"/>
      <c r="QRK755" s="52"/>
      <c r="QRL755" s="69"/>
      <c r="QRM755" s="69"/>
      <c r="QRN755" s="69"/>
      <c r="QRO755" s="107"/>
      <c r="QRP755" s="2"/>
      <c r="QRQ755" s="15"/>
      <c r="QRR755" s="15"/>
      <c r="QRS755" s="80"/>
      <c r="QRT755" s="52"/>
      <c r="QRU755" s="69"/>
      <c r="QRV755" s="69"/>
      <c r="QRW755" s="69"/>
      <c r="QRX755" s="107"/>
      <c r="QRY755" s="2"/>
      <c r="QRZ755" s="15"/>
      <c r="QSA755" s="15"/>
      <c r="QSB755" s="80"/>
      <c r="QSC755" s="52"/>
      <c r="QSD755" s="69"/>
      <c r="QSE755" s="69"/>
      <c r="QSF755" s="69"/>
      <c r="QSG755" s="107"/>
      <c r="QSH755" s="2"/>
      <c r="QSI755" s="15"/>
      <c r="QSJ755" s="15"/>
      <c r="QSK755" s="80"/>
      <c r="QSL755" s="52"/>
      <c r="QSM755" s="69"/>
      <c r="QSN755" s="69"/>
      <c r="QSO755" s="69"/>
      <c r="QSP755" s="107"/>
      <c r="QSQ755" s="2"/>
      <c r="QSR755" s="15"/>
      <c r="QSS755" s="15"/>
      <c r="QST755" s="80"/>
      <c r="QSU755" s="52"/>
      <c r="QSV755" s="69"/>
      <c r="QSW755" s="69"/>
      <c r="QSX755" s="69"/>
      <c r="QSY755" s="107"/>
      <c r="QSZ755" s="2"/>
      <c r="QTA755" s="15"/>
      <c r="QTB755" s="15"/>
      <c r="QTC755" s="80"/>
      <c r="QTD755" s="52"/>
      <c r="QTE755" s="69"/>
      <c r="QTF755" s="69"/>
      <c r="QTG755" s="69"/>
      <c r="QTH755" s="107"/>
      <c r="QTI755" s="2"/>
      <c r="QTJ755" s="15"/>
      <c r="QTK755" s="15"/>
      <c r="QTL755" s="80"/>
      <c r="QTM755" s="52"/>
      <c r="QTN755" s="69"/>
      <c r="QTO755" s="69"/>
      <c r="QTP755" s="69"/>
      <c r="QTQ755" s="107"/>
      <c r="QTR755" s="2"/>
      <c r="QTS755" s="15"/>
      <c r="QTT755" s="15"/>
      <c r="QTU755" s="80"/>
      <c r="QTV755" s="52"/>
      <c r="QTW755" s="69"/>
      <c r="QTX755" s="69"/>
      <c r="QTY755" s="69"/>
      <c r="QTZ755" s="107"/>
      <c r="QUA755" s="2"/>
      <c r="QUB755" s="15"/>
      <c r="QUC755" s="15"/>
      <c r="QUD755" s="80"/>
      <c r="QUE755" s="52"/>
      <c r="QUF755" s="69"/>
      <c r="QUG755" s="69"/>
      <c r="QUH755" s="69"/>
      <c r="QUI755" s="107"/>
      <c r="QUJ755" s="2"/>
      <c r="QUK755" s="15"/>
      <c r="QUL755" s="15"/>
      <c r="QUM755" s="80"/>
      <c r="QUN755" s="52"/>
      <c r="QUO755" s="69"/>
      <c r="QUP755" s="69"/>
      <c r="QUQ755" s="69"/>
      <c r="QUR755" s="107"/>
      <c r="QUS755" s="2"/>
      <c r="QUT755" s="15"/>
      <c r="QUU755" s="15"/>
      <c r="QUV755" s="80"/>
      <c r="QUW755" s="52"/>
      <c r="QUX755" s="69"/>
      <c r="QUY755" s="69"/>
      <c r="QUZ755" s="69"/>
      <c r="QVA755" s="107"/>
      <c r="QVB755" s="2"/>
      <c r="QVC755" s="15"/>
      <c r="QVD755" s="15"/>
      <c r="QVE755" s="80"/>
      <c r="QVF755" s="52"/>
      <c r="QVG755" s="69"/>
      <c r="QVH755" s="69"/>
      <c r="QVI755" s="69"/>
      <c r="QVJ755" s="107"/>
      <c r="QVK755" s="2"/>
      <c r="QVL755" s="15"/>
      <c r="QVM755" s="15"/>
      <c r="QVN755" s="80"/>
      <c r="QVO755" s="52"/>
      <c r="QVP755" s="69"/>
      <c r="QVQ755" s="69"/>
      <c r="QVR755" s="69"/>
      <c r="QVS755" s="107"/>
      <c r="QVT755" s="2"/>
      <c r="QVU755" s="15"/>
      <c r="QVV755" s="15"/>
      <c r="QVW755" s="80"/>
      <c r="QVX755" s="52"/>
      <c r="QVY755" s="69"/>
      <c r="QVZ755" s="69"/>
      <c r="QWA755" s="69"/>
      <c r="QWB755" s="107"/>
      <c r="QWC755" s="2"/>
      <c r="QWD755" s="15"/>
      <c r="QWE755" s="15"/>
      <c r="QWF755" s="80"/>
      <c r="QWG755" s="52"/>
      <c r="QWH755" s="69"/>
      <c r="QWI755" s="69"/>
      <c r="QWJ755" s="69"/>
      <c r="QWK755" s="107"/>
      <c r="QWL755" s="2"/>
      <c r="QWM755" s="15"/>
      <c r="QWN755" s="15"/>
      <c r="QWO755" s="80"/>
      <c r="QWP755" s="52"/>
      <c r="QWQ755" s="69"/>
      <c r="QWR755" s="69"/>
      <c r="QWS755" s="69"/>
      <c r="QWT755" s="107"/>
      <c r="QWU755" s="2"/>
      <c r="QWV755" s="15"/>
      <c r="QWW755" s="15"/>
      <c r="QWX755" s="80"/>
      <c r="QWY755" s="52"/>
      <c r="QWZ755" s="69"/>
      <c r="QXA755" s="69"/>
      <c r="QXB755" s="69"/>
      <c r="QXC755" s="107"/>
      <c r="QXD755" s="2"/>
      <c r="QXE755" s="15"/>
      <c r="QXF755" s="15"/>
      <c r="QXG755" s="80"/>
      <c r="QXH755" s="52"/>
      <c r="QXI755" s="69"/>
      <c r="QXJ755" s="69"/>
      <c r="QXK755" s="69"/>
      <c r="QXL755" s="107"/>
      <c r="QXM755" s="2"/>
      <c r="QXN755" s="15"/>
      <c r="QXO755" s="15"/>
      <c r="QXP755" s="80"/>
      <c r="QXQ755" s="52"/>
      <c r="QXR755" s="69"/>
      <c r="QXS755" s="69"/>
      <c r="QXT755" s="69"/>
      <c r="QXU755" s="107"/>
      <c r="QXV755" s="2"/>
      <c r="QXW755" s="15"/>
      <c r="QXX755" s="15"/>
      <c r="QXY755" s="80"/>
      <c r="QXZ755" s="52"/>
      <c r="QYA755" s="69"/>
      <c r="QYB755" s="69"/>
      <c r="QYC755" s="69"/>
      <c r="QYD755" s="107"/>
      <c r="QYE755" s="2"/>
      <c r="QYF755" s="15"/>
      <c r="QYG755" s="15"/>
      <c r="QYH755" s="80"/>
      <c r="QYI755" s="52"/>
      <c r="QYJ755" s="69"/>
      <c r="QYK755" s="69"/>
      <c r="QYL755" s="69"/>
      <c r="QYM755" s="107"/>
      <c r="QYN755" s="2"/>
      <c r="QYO755" s="15"/>
      <c r="QYP755" s="15"/>
      <c r="QYQ755" s="80"/>
      <c r="QYR755" s="52"/>
      <c r="QYS755" s="69"/>
      <c r="QYT755" s="69"/>
      <c r="QYU755" s="69"/>
      <c r="QYV755" s="107"/>
      <c r="QYW755" s="2"/>
      <c r="QYX755" s="15"/>
      <c r="QYY755" s="15"/>
      <c r="QYZ755" s="80"/>
      <c r="QZA755" s="52"/>
      <c r="QZB755" s="69"/>
      <c r="QZC755" s="69"/>
      <c r="QZD755" s="69"/>
      <c r="QZE755" s="107"/>
      <c r="QZF755" s="2"/>
      <c r="QZG755" s="15"/>
      <c r="QZH755" s="15"/>
      <c r="QZI755" s="80"/>
      <c r="QZJ755" s="52"/>
      <c r="QZK755" s="69"/>
      <c r="QZL755" s="69"/>
      <c r="QZM755" s="69"/>
      <c r="QZN755" s="107"/>
      <c r="QZO755" s="2"/>
      <c r="QZP755" s="15"/>
      <c r="QZQ755" s="15"/>
      <c r="QZR755" s="80"/>
      <c r="QZS755" s="52"/>
      <c r="QZT755" s="69"/>
      <c r="QZU755" s="69"/>
      <c r="QZV755" s="69"/>
      <c r="QZW755" s="107"/>
      <c r="QZX755" s="2"/>
      <c r="QZY755" s="15"/>
      <c r="QZZ755" s="15"/>
      <c r="RAA755" s="80"/>
      <c r="RAB755" s="52"/>
      <c r="RAC755" s="69"/>
      <c r="RAD755" s="69"/>
      <c r="RAE755" s="69"/>
      <c r="RAF755" s="107"/>
      <c r="RAG755" s="2"/>
      <c r="RAH755" s="15"/>
      <c r="RAI755" s="15"/>
      <c r="RAJ755" s="80"/>
      <c r="RAK755" s="52"/>
      <c r="RAL755" s="69"/>
      <c r="RAM755" s="69"/>
      <c r="RAN755" s="69"/>
      <c r="RAO755" s="107"/>
      <c r="RAP755" s="2"/>
      <c r="RAQ755" s="15"/>
      <c r="RAR755" s="15"/>
      <c r="RAS755" s="80"/>
      <c r="RAT755" s="52"/>
      <c r="RAU755" s="69"/>
      <c r="RAV755" s="69"/>
      <c r="RAW755" s="69"/>
      <c r="RAX755" s="107"/>
      <c r="RAY755" s="2"/>
      <c r="RAZ755" s="15"/>
      <c r="RBA755" s="15"/>
      <c r="RBB755" s="80"/>
      <c r="RBC755" s="52"/>
      <c r="RBD755" s="69"/>
      <c r="RBE755" s="69"/>
      <c r="RBF755" s="69"/>
      <c r="RBG755" s="107"/>
      <c r="RBH755" s="2"/>
      <c r="RBI755" s="15"/>
      <c r="RBJ755" s="15"/>
      <c r="RBK755" s="80"/>
      <c r="RBL755" s="52"/>
      <c r="RBM755" s="69"/>
      <c r="RBN755" s="69"/>
      <c r="RBO755" s="69"/>
      <c r="RBP755" s="107"/>
      <c r="RBQ755" s="2"/>
      <c r="RBR755" s="15"/>
      <c r="RBS755" s="15"/>
      <c r="RBT755" s="80"/>
      <c r="RBU755" s="52"/>
      <c r="RBV755" s="69"/>
      <c r="RBW755" s="69"/>
      <c r="RBX755" s="69"/>
      <c r="RBY755" s="107"/>
      <c r="RBZ755" s="2"/>
      <c r="RCA755" s="15"/>
      <c r="RCB755" s="15"/>
      <c r="RCC755" s="80"/>
      <c r="RCD755" s="52"/>
      <c r="RCE755" s="69"/>
      <c r="RCF755" s="69"/>
      <c r="RCG755" s="69"/>
      <c r="RCH755" s="107"/>
      <c r="RCI755" s="2"/>
      <c r="RCJ755" s="15"/>
      <c r="RCK755" s="15"/>
      <c r="RCL755" s="80"/>
      <c r="RCM755" s="52"/>
      <c r="RCN755" s="69"/>
      <c r="RCO755" s="69"/>
      <c r="RCP755" s="69"/>
      <c r="RCQ755" s="107"/>
      <c r="RCR755" s="2"/>
      <c r="RCS755" s="15"/>
      <c r="RCT755" s="15"/>
      <c r="RCU755" s="80"/>
      <c r="RCV755" s="52"/>
      <c r="RCW755" s="69"/>
      <c r="RCX755" s="69"/>
      <c r="RCY755" s="69"/>
      <c r="RCZ755" s="107"/>
      <c r="RDA755" s="2"/>
      <c r="RDB755" s="15"/>
      <c r="RDC755" s="15"/>
      <c r="RDD755" s="80"/>
      <c r="RDE755" s="52"/>
      <c r="RDF755" s="69"/>
      <c r="RDG755" s="69"/>
      <c r="RDH755" s="69"/>
      <c r="RDI755" s="107"/>
      <c r="RDJ755" s="2"/>
      <c r="RDK755" s="15"/>
      <c r="RDL755" s="15"/>
      <c r="RDM755" s="80"/>
      <c r="RDN755" s="52"/>
      <c r="RDO755" s="69"/>
      <c r="RDP755" s="69"/>
      <c r="RDQ755" s="69"/>
      <c r="RDR755" s="107"/>
      <c r="RDS755" s="2"/>
      <c r="RDT755" s="15"/>
      <c r="RDU755" s="15"/>
      <c r="RDV755" s="80"/>
      <c r="RDW755" s="52"/>
      <c r="RDX755" s="69"/>
      <c r="RDY755" s="69"/>
      <c r="RDZ755" s="69"/>
      <c r="REA755" s="107"/>
      <c r="REB755" s="2"/>
      <c r="REC755" s="15"/>
      <c r="RED755" s="15"/>
      <c r="REE755" s="80"/>
      <c r="REF755" s="52"/>
      <c r="REG755" s="69"/>
      <c r="REH755" s="69"/>
      <c r="REI755" s="69"/>
      <c r="REJ755" s="107"/>
      <c r="REK755" s="2"/>
      <c r="REL755" s="15"/>
      <c r="REM755" s="15"/>
      <c r="REN755" s="80"/>
      <c r="REO755" s="52"/>
      <c r="REP755" s="69"/>
      <c r="REQ755" s="69"/>
      <c r="RER755" s="69"/>
      <c r="RES755" s="107"/>
      <c r="RET755" s="2"/>
      <c r="REU755" s="15"/>
      <c r="REV755" s="15"/>
      <c r="REW755" s="80"/>
      <c r="REX755" s="52"/>
      <c r="REY755" s="69"/>
      <c r="REZ755" s="69"/>
      <c r="RFA755" s="69"/>
      <c r="RFB755" s="107"/>
      <c r="RFC755" s="2"/>
      <c r="RFD755" s="15"/>
      <c r="RFE755" s="15"/>
      <c r="RFF755" s="80"/>
      <c r="RFG755" s="52"/>
      <c r="RFH755" s="69"/>
      <c r="RFI755" s="69"/>
      <c r="RFJ755" s="69"/>
      <c r="RFK755" s="107"/>
      <c r="RFL755" s="2"/>
      <c r="RFM755" s="15"/>
      <c r="RFN755" s="15"/>
      <c r="RFO755" s="80"/>
      <c r="RFP755" s="52"/>
      <c r="RFQ755" s="69"/>
      <c r="RFR755" s="69"/>
      <c r="RFS755" s="69"/>
      <c r="RFT755" s="107"/>
      <c r="RFU755" s="2"/>
      <c r="RFV755" s="15"/>
      <c r="RFW755" s="15"/>
      <c r="RFX755" s="80"/>
      <c r="RFY755" s="52"/>
      <c r="RFZ755" s="69"/>
      <c r="RGA755" s="69"/>
      <c r="RGB755" s="69"/>
      <c r="RGC755" s="107"/>
      <c r="RGD755" s="2"/>
      <c r="RGE755" s="15"/>
      <c r="RGF755" s="15"/>
      <c r="RGG755" s="80"/>
      <c r="RGH755" s="52"/>
      <c r="RGI755" s="69"/>
      <c r="RGJ755" s="69"/>
      <c r="RGK755" s="69"/>
      <c r="RGL755" s="107"/>
      <c r="RGM755" s="2"/>
      <c r="RGN755" s="15"/>
      <c r="RGO755" s="15"/>
      <c r="RGP755" s="80"/>
      <c r="RGQ755" s="52"/>
      <c r="RGR755" s="69"/>
      <c r="RGS755" s="69"/>
      <c r="RGT755" s="69"/>
      <c r="RGU755" s="107"/>
      <c r="RGV755" s="2"/>
      <c r="RGW755" s="15"/>
      <c r="RGX755" s="15"/>
      <c r="RGY755" s="80"/>
      <c r="RGZ755" s="52"/>
      <c r="RHA755" s="69"/>
      <c r="RHB755" s="69"/>
      <c r="RHC755" s="69"/>
      <c r="RHD755" s="107"/>
      <c r="RHE755" s="2"/>
      <c r="RHF755" s="15"/>
      <c r="RHG755" s="15"/>
      <c r="RHH755" s="80"/>
      <c r="RHI755" s="52"/>
      <c r="RHJ755" s="69"/>
      <c r="RHK755" s="69"/>
      <c r="RHL755" s="69"/>
      <c r="RHM755" s="107"/>
      <c r="RHN755" s="2"/>
      <c r="RHO755" s="15"/>
      <c r="RHP755" s="15"/>
      <c r="RHQ755" s="80"/>
      <c r="RHR755" s="52"/>
      <c r="RHS755" s="69"/>
      <c r="RHT755" s="69"/>
      <c r="RHU755" s="69"/>
      <c r="RHV755" s="107"/>
      <c r="RHW755" s="2"/>
      <c r="RHX755" s="15"/>
      <c r="RHY755" s="15"/>
      <c r="RHZ755" s="80"/>
      <c r="RIA755" s="52"/>
      <c r="RIB755" s="69"/>
      <c r="RIC755" s="69"/>
      <c r="RID755" s="69"/>
      <c r="RIE755" s="107"/>
      <c r="RIF755" s="2"/>
      <c r="RIG755" s="15"/>
      <c r="RIH755" s="15"/>
      <c r="RII755" s="80"/>
      <c r="RIJ755" s="52"/>
      <c r="RIK755" s="69"/>
      <c r="RIL755" s="69"/>
      <c r="RIM755" s="69"/>
      <c r="RIN755" s="107"/>
      <c r="RIO755" s="2"/>
      <c r="RIP755" s="15"/>
      <c r="RIQ755" s="15"/>
      <c r="RIR755" s="80"/>
      <c r="RIS755" s="52"/>
      <c r="RIT755" s="69"/>
      <c r="RIU755" s="69"/>
      <c r="RIV755" s="69"/>
      <c r="RIW755" s="107"/>
      <c r="RIX755" s="2"/>
      <c r="RIY755" s="15"/>
      <c r="RIZ755" s="15"/>
      <c r="RJA755" s="80"/>
      <c r="RJB755" s="52"/>
      <c r="RJC755" s="69"/>
      <c r="RJD755" s="69"/>
      <c r="RJE755" s="69"/>
      <c r="RJF755" s="107"/>
      <c r="RJG755" s="2"/>
      <c r="RJH755" s="15"/>
      <c r="RJI755" s="15"/>
      <c r="RJJ755" s="80"/>
      <c r="RJK755" s="52"/>
      <c r="RJL755" s="69"/>
      <c r="RJM755" s="69"/>
      <c r="RJN755" s="69"/>
      <c r="RJO755" s="107"/>
      <c r="RJP755" s="2"/>
      <c r="RJQ755" s="15"/>
      <c r="RJR755" s="15"/>
      <c r="RJS755" s="80"/>
      <c r="RJT755" s="52"/>
      <c r="RJU755" s="69"/>
      <c r="RJV755" s="69"/>
      <c r="RJW755" s="69"/>
      <c r="RJX755" s="107"/>
      <c r="RJY755" s="2"/>
      <c r="RJZ755" s="15"/>
      <c r="RKA755" s="15"/>
      <c r="RKB755" s="80"/>
      <c r="RKC755" s="52"/>
      <c r="RKD755" s="69"/>
      <c r="RKE755" s="69"/>
      <c r="RKF755" s="69"/>
      <c r="RKG755" s="107"/>
      <c r="RKH755" s="2"/>
      <c r="RKI755" s="15"/>
      <c r="RKJ755" s="15"/>
      <c r="RKK755" s="80"/>
      <c r="RKL755" s="52"/>
      <c r="RKM755" s="69"/>
      <c r="RKN755" s="69"/>
      <c r="RKO755" s="69"/>
      <c r="RKP755" s="107"/>
      <c r="RKQ755" s="2"/>
      <c r="RKR755" s="15"/>
      <c r="RKS755" s="15"/>
      <c r="RKT755" s="80"/>
      <c r="RKU755" s="52"/>
      <c r="RKV755" s="69"/>
      <c r="RKW755" s="69"/>
      <c r="RKX755" s="69"/>
      <c r="RKY755" s="107"/>
      <c r="RKZ755" s="2"/>
      <c r="RLA755" s="15"/>
      <c r="RLB755" s="15"/>
      <c r="RLC755" s="80"/>
      <c r="RLD755" s="52"/>
      <c r="RLE755" s="69"/>
      <c r="RLF755" s="69"/>
      <c r="RLG755" s="69"/>
      <c r="RLH755" s="107"/>
      <c r="RLI755" s="2"/>
      <c r="RLJ755" s="15"/>
      <c r="RLK755" s="15"/>
      <c r="RLL755" s="80"/>
      <c r="RLM755" s="52"/>
      <c r="RLN755" s="69"/>
      <c r="RLO755" s="69"/>
      <c r="RLP755" s="69"/>
      <c r="RLQ755" s="107"/>
      <c r="RLR755" s="2"/>
      <c r="RLS755" s="15"/>
      <c r="RLT755" s="15"/>
      <c r="RLU755" s="80"/>
      <c r="RLV755" s="52"/>
      <c r="RLW755" s="69"/>
      <c r="RLX755" s="69"/>
      <c r="RLY755" s="69"/>
      <c r="RLZ755" s="107"/>
      <c r="RMA755" s="2"/>
      <c r="RMB755" s="15"/>
      <c r="RMC755" s="15"/>
      <c r="RMD755" s="80"/>
      <c r="RME755" s="52"/>
      <c r="RMF755" s="69"/>
      <c r="RMG755" s="69"/>
      <c r="RMH755" s="69"/>
      <c r="RMI755" s="107"/>
      <c r="RMJ755" s="2"/>
      <c r="RMK755" s="15"/>
      <c r="RML755" s="15"/>
      <c r="RMM755" s="80"/>
      <c r="RMN755" s="52"/>
      <c r="RMO755" s="69"/>
      <c r="RMP755" s="69"/>
      <c r="RMQ755" s="69"/>
      <c r="RMR755" s="107"/>
      <c r="RMS755" s="2"/>
      <c r="RMT755" s="15"/>
      <c r="RMU755" s="15"/>
      <c r="RMV755" s="80"/>
      <c r="RMW755" s="52"/>
      <c r="RMX755" s="69"/>
      <c r="RMY755" s="69"/>
      <c r="RMZ755" s="69"/>
      <c r="RNA755" s="107"/>
      <c r="RNB755" s="2"/>
      <c r="RNC755" s="15"/>
      <c r="RND755" s="15"/>
      <c r="RNE755" s="80"/>
      <c r="RNF755" s="52"/>
      <c r="RNG755" s="69"/>
      <c r="RNH755" s="69"/>
      <c r="RNI755" s="69"/>
      <c r="RNJ755" s="107"/>
      <c r="RNK755" s="2"/>
      <c r="RNL755" s="15"/>
      <c r="RNM755" s="15"/>
      <c r="RNN755" s="80"/>
      <c r="RNO755" s="52"/>
      <c r="RNP755" s="69"/>
      <c r="RNQ755" s="69"/>
      <c r="RNR755" s="69"/>
      <c r="RNS755" s="107"/>
      <c r="RNT755" s="2"/>
      <c r="RNU755" s="15"/>
      <c r="RNV755" s="15"/>
      <c r="RNW755" s="80"/>
      <c r="RNX755" s="52"/>
      <c r="RNY755" s="69"/>
      <c r="RNZ755" s="69"/>
      <c r="ROA755" s="69"/>
      <c r="ROB755" s="107"/>
      <c r="ROC755" s="2"/>
      <c r="ROD755" s="15"/>
      <c r="ROE755" s="15"/>
      <c r="ROF755" s="80"/>
      <c r="ROG755" s="52"/>
      <c r="ROH755" s="69"/>
      <c r="ROI755" s="69"/>
      <c r="ROJ755" s="69"/>
      <c r="ROK755" s="107"/>
      <c r="ROL755" s="2"/>
      <c r="ROM755" s="15"/>
      <c r="RON755" s="15"/>
      <c r="ROO755" s="80"/>
      <c r="ROP755" s="52"/>
      <c r="ROQ755" s="69"/>
      <c r="ROR755" s="69"/>
      <c r="ROS755" s="69"/>
      <c r="ROT755" s="107"/>
      <c r="ROU755" s="2"/>
      <c r="ROV755" s="15"/>
      <c r="ROW755" s="15"/>
      <c r="ROX755" s="80"/>
      <c r="ROY755" s="52"/>
      <c r="ROZ755" s="69"/>
      <c r="RPA755" s="69"/>
      <c r="RPB755" s="69"/>
      <c r="RPC755" s="107"/>
      <c r="RPD755" s="2"/>
      <c r="RPE755" s="15"/>
      <c r="RPF755" s="15"/>
      <c r="RPG755" s="80"/>
      <c r="RPH755" s="52"/>
      <c r="RPI755" s="69"/>
      <c r="RPJ755" s="69"/>
      <c r="RPK755" s="69"/>
      <c r="RPL755" s="107"/>
      <c r="RPM755" s="2"/>
      <c r="RPN755" s="15"/>
      <c r="RPO755" s="15"/>
      <c r="RPP755" s="80"/>
      <c r="RPQ755" s="52"/>
      <c r="RPR755" s="69"/>
      <c r="RPS755" s="69"/>
      <c r="RPT755" s="69"/>
      <c r="RPU755" s="107"/>
      <c r="RPV755" s="2"/>
      <c r="RPW755" s="15"/>
      <c r="RPX755" s="15"/>
      <c r="RPY755" s="80"/>
      <c r="RPZ755" s="52"/>
      <c r="RQA755" s="69"/>
      <c r="RQB755" s="69"/>
      <c r="RQC755" s="69"/>
      <c r="RQD755" s="107"/>
      <c r="RQE755" s="2"/>
      <c r="RQF755" s="15"/>
      <c r="RQG755" s="15"/>
      <c r="RQH755" s="80"/>
      <c r="RQI755" s="52"/>
      <c r="RQJ755" s="69"/>
      <c r="RQK755" s="69"/>
      <c r="RQL755" s="69"/>
      <c r="RQM755" s="107"/>
      <c r="RQN755" s="2"/>
      <c r="RQO755" s="15"/>
      <c r="RQP755" s="15"/>
      <c r="RQQ755" s="80"/>
      <c r="RQR755" s="52"/>
      <c r="RQS755" s="69"/>
      <c r="RQT755" s="69"/>
      <c r="RQU755" s="69"/>
      <c r="RQV755" s="107"/>
      <c r="RQW755" s="2"/>
      <c r="RQX755" s="15"/>
      <c r="RQY755" s="15"/>
      <c r="RQZ755" s="80"/>
      <c r="RRA755" s="52"/>
      <c r="RRB755" s="69"/>
      <c r="RRC755" s="69"/>
      <c r="RRD755" s="69"/>
      <c r="RRE755" s="107"/>
      <c r="RRF755" s="2"/>
      <c r="RRG755" s="15"/>
      <c r="RRH755" s="15"/>
      <c r="RRI755" s="80"/>
      <c r="RRJ755" s="52"/>
      <c r="RRK755" s="69"/>
      <c r="RRL755" s="69"/>
      <c r="RRM755" s="69"/>
      <c r="RRN755" s="107"/>
      <c r="RRO755" s="2"/>
      <c r="RRP755" s="15"/>
      <c r="RRQ755" s="15"/>
      <c r="RRR755" s="80"/>
      <c r="RRS755" s="52"/>
      <c r="RRT755" s="69"/>
      <c r="RRU755" s="69"/>
      <c r="RRV755" s="69"/>
      <c r="RRW755" s="107"/>
      <c r="RRX755" s="2"/>
      <c r="RRY755" s="15"/>
      <c r="RRZ755" s="15"/>
      <c r="RSA755" s="80"/>
      <c r="RSB755" s="52"/>
      <c r="RSC755" s="69"/>
      <c r="RSD755" s="69"/>
      <c r="RSE755" s="69"/>
      <c r="RSF755" s="107"/>
      <c r="RSG755" s="2"/>
      <c r="RSH755" s="15"/>
      <c r="RSI755" s="15"/>
      <c r="RSJ755" s="80"/>
      <c r="RSK755" s="52"/>
      <c r="RSL755" s="69"/>
      <c r="RSM755" s="69"/>
      <c r="RSN755" s="69"/>
      <c r="RSO755" s="107"/>
      <c r="RSP755" s="2"/>
      <c r="RSQ755" s="15"/>
      <c r="RSR755" s="15"/>
      <c r="RSS755" s="80"/>
      <c r="RST755" s="52"/>
      <c r="RSU755" s="69"/>
      <c r="RSV755" s="69"/>
      <c r="RSW755" s="69"/>
      <c r="RSX755" s="107"/>
      <c r="RSY755" s="2"/>
      <c r="RSZ755" s="15"/>
      <c r="RTA755" s="15"/>
      <c r="RTB755" s="80"/>
      <c r="RTC755" s="52"/>
      <c r="RTD755" s="69"/>
      <c r="RTE755" s="69"/>
      <c r="RTF755" s="69"/>
      <c r="RTG755" s="107"/>
      <c r="RTH755" s="2"/>
      <c r="RTI755" s="15"/>
      <c r="RTJ755" s="15"/>
      <c r="RTK755" s="80"/>
      <c r="RTL755" s="52"/>
      <c r="RTM755" s="69"/>
      <c r="RTN755" s="69"/>
      <c r="RTO755" s="69"/>
      <c r="RTP755" s="107"/>
      <c r="RTQ755" s="2"/>
      <c r="RTR755" s="15"/>
      <c r="RTS755" s="15"/>
      <c r="RTT755" s="80"/>
      <c r="RTU755" s="52"/>
      <c r="RTV755" s="69"/>
      <c r="RTW755" s="69"/>
      <c r="RTX755" s="69"/>
      <c r="RTY755" s="107"/>
      <c r="RTZ755" s="2"/>
      <c r="RUA755" s="15"/>
      <c r="RUB755" s="15"/>
      <c r="RUC755" s="80"/>
      <c r="RUD755" s="52"/>
      <c r="RUE755" s="69"/>
      <c r="RUF755" s="69"/>
      <c r="RUG755" s="69"/>
      <c r="RUH755" s="107"/>
      <c r="RUI755" s="2"/>
      <c r="RUJ755" s="15"/>
      <c r="RUK755" s="15"/>
      <c r="RUL755" s="80"/>
      <c r="RUM755" s="52"/>
      <c r="RUN755" s="69"/>
      <c r="RUO755" s="69"/>
      <c r="RUP755" s="69"/>
      <c r="RUQ755" s="107"/>
      <c r="RUR755" s="2"/>
      <c r="RUS755" s="15"/>
      <c r="RUT755" s="15"/>
      <c r="RUU755" s="80"/>
      <c r="RUV755" s="52"/>
      <c r="RUW755" s="69"/>
      <c r="RUX755" s="69"/>
      <c r="RUY755" s="69"/>
      <c r="RUZ755" s="107"/>
      <c r="RVA755" s="2"/>
      <c r="RVB755" s="15"/>
      <c r="RVC755" s="15"/>
      <c r="RVD755" s="80"/>
      <c r="RVE755" s="52"/>
      <c r="RVF755" s="69"/>
      <c r="RVG755" s="69"/>
      <c r="RVH755" s="69"/>
      <c r="RVI755" s="107"/>
      <c r="RVJ755" s="2"/>
      <c r="RVK755" s="15"/>
      <c r="RVL755" s="15"/>
      <c r="RVM755" s="80"/>
      <c r="RVN755" s="52"/>
      <c r="RVO755" s="69"/>
      <c r="RVP755" s="69"/>
      <c r="RVQ755" s="69"/>
      <c r="RVR755" s="107"/>
      <c r="RVS755" s="2"/>
      <c r="RVT755" s="15"/>
      <c r="RVU755" s="15"/>
      <c r="RVV755" s="80"/>
      <c r="RVW755" s="52"/>
      <c r="RVX755" s="69"/>
      <c r="RVY755" s="69"/>
      <c r="RVZ755" s="69"/>
      <c r="RWA755" s="107"/>
      <c r="RWB755" s="2"/>
      <c r="RWC755" s="15"/>
      <c r="RWD755" s="15"/>
      <c r="RWE755" s="80"/>
      <c r="RWF755" s="52"/>
      <c r="RWG755" s="69"/>
      <c r="RWH755" s="69"/>
      <c r="RWI755" s="69"/>
      <c r="RWJ755" s="107"/>
      <c r="RWK755" s="2"/>
      <c r="RWL755" s="15"/>
      <c r="RWM755" s="15"/>
      <c r="RWN755" s="80"/>
      <c r="RWO755" s="52"/>
      <c r="RWP755" s="69"/>
      <c r="RWQ755" s="69"/>
      <c r="RWR755" s="69"/>
      <c r="RWS755" s="107"/>
      <c r="RWT755" s="2"/>
      <c r="RWU755" s="15"/>
      <c r="RWV755" s="15"/>
      <c r="RWW755" s="80"/>
      <c r="RWX755" s="52"/>
      <c r="RWY755" s="69"/>
      <c r="RWZ755" s="69"/>
      <c r="RXA755" s="69"/>
      <c r="RXB755" s="107"/>
      <c r="RXC755" s="2"/>
      <c r="RXD755" s="15"/>
      <c r="RXE755" s="15"/>
      <c r="RXF755" s="80"/>
      <c r="RXG755" s="52"/>
      <c r="RXH755" s="69"/>
      <c r="RXI755" s="69"/>
      <c r="RXJ755" s="69"/>
      <c r="RXK755" s="107"/>
      <c r="RXL755" s="2"/>
      <c r="RXM755" s="15"/>
      <c r="RXN755" s="15"/>
      <c r="RXO755" s="80"/>
      <c r="RXP755" s="52"/>
      <c r="RXQ755" s="69"/>
      <c r="RXR755" s="69"/>
      <c r="RXS755" s="69"/>
      <c r="RXT755" s="107"/>
      <c r="RXU755" s="2"/>
      <c r="RXV755" s="15"/>
      <c r="RXW755" s="15"/>
      <c r="RXX755" s="80"/>
      <c r="RXY755" s="52"/>
      <c r="RXZ755" s="69"/>
      <c r="RYA755" s="69"/>
      <c r="RYB755" s="69"/>
      <c r="RYC755" s="107"/>
      <c r="RYD755" s="2"/>
      <c r="RYE755" s="15"/>
      <c r="RYF755" s="15"/>
      <c r="RYG755" s="80"/>
      <c r="RYH755" s="52"/>
      <c r="RYI755" s="69"/>
      <c r="RYJ755" s="69"/>
      <c r="RYK755" s="69"/>
      <c r="RYL755" s="107"/>
      <c r="RYM755" s="2"/>
      <c r="RYN755" s="15"/>
      <c r="RYO755" s="15"/>
      <c r="RYP755" s="80"/>
      <c r="RYQ755" s="52"/>
      <c r="RYR755" s="69"/>
      <c r="RYS755" s="69"/>
      <c r="RYT755" s="69"/>
      <c r="RYU755" s="107"/>
      <c r="RYV755" s="2"/>
      <c r="RYW755" s="15"/>
      <c r="RYX755" s="15"/>
      <c r="RYY755" s="80"/>
      <c r="RYZ755" s="52"/>
      <c r="RZA755" s="69"/>
      <c r="RZB755" s="69"/>
      <c r="RZC755" s="69"/>
      <c r="RZD755" s="107"/>
      <c r="RZE755" s="2"/>
      <c r="RZF755" s="15"/>
      <c r="RZG755" s="15"/>
      <c r="RZH755" s="80"/>
      <c r="RZI755" s="52"/>
      <c r="RZJ755" s="69"/>
      <c r="RZK755" s="69"/>
      <c r="RZL755" s="69"/>
      <c r="RZM755" s="107"/>
      <c r="RZN755" s="2"/>
      <c r="RZO755" s="15"/>
      <c r="RZP755" s="15"/>
      <c r="RZQ755" s="80"/>
      <c r="RZR755" s="52"/>
      <c r="RZS755" s="69"/>
      <c r="RZT755" s="69"/>
      <c r="RZU755" s="69"/>
      <c r="RZV755" s="107"/>
      <c r="RZW755" s="2"/>
      <c r="RZX755" s="15"/>
      <c r="RZY755" s="15"/>
      <c r="RZZ755" s="80"/>
      <c r="SAA755" s="52"/>
      <c r="SAB755" s="69"/>
      <c r="SAC755" s="69"/>
      <c r="SAD755" s="69"/>
      <c r="SAE755" s="107"/>
      <c r="SAF755" s="2"/>
      <c r="SAG755" s="15"/>
      <c r="SAH755" s="15"/>
      <c r="SAI755" s="80"/>
      <c r="SAJ755" s="52"/>
      <c r="SAK755" s="69"/>
      <c r="SAL755" s="69"/>
      <c r="SAM755" s="69"/>
      <c r="SAN755" s="107"/>
      <c r="SAO755" s="2"/>
      <c r="SAP755" s="15"/>
      <c r="SAQ755" s="15"/>
      <c r="SAR755" s="80"/>
      <c r="SAS755" s="52"/>
      <c r="SAT755" s="69"/>
      <c r="SAU755" s="69"/>
      <c r="SAV755" s="69"/>
      <c r="SAW755" s="107"/>
      <c r="SAX755" s="2"/>
      <c r="SAY755" s="15"/>
      <c r="SAZ755" s="15"/>
      <c r="SBA755" s="80"/>
      <c r="SBB755" s="52"/>
      <c r="SBC755" s="69"/>
      <c r="SBD755" s="69"/>
      <c r="SBE755" s="69"/>
      <c r="SBF755" s="107"/>
      <c r="SBG755" s="2"/>
      <c r="SBH755" s="15"/>
      <c r="SBI755" s="15"/>
      <c r="SBJ755" s="80"/>
      <c r="SBK755" s="52"/>
      <c r="SBL755" s="69"/>
      <c r="SBM755" s="69"/>
      <c r="SBN755" s="69"/>
      <c r="SBO755" s="107"/>
      <c r="SBP755" s="2"/>
      <c r="SBQ755" s="15"/>
      <c r="SBR755" s="15"/>
      <c r="SBS755" s="80"/>
      <c r="SBT755" s="52"/>
      <c r="SBU755" s="69"/>
      <c r="SBV755" s="69"/>
      <c r="SBW755" s="69"/>
      <c r="SBX755" s="107"/>
      <c r="SBY755" s="2"/>
      <c r="SBZ755" s="15"/>
      <c r="SCA755" s="15"/>
      <c r="SCB755" s="80"/>
      <c r="SCC755" s="52"/>
      <c r="SCD755" s="69"/>
      <c r="SCE755" s="69"/>
      <c r="SCF755" s="69"/>
      <c r="SCG755" s="107"/>
      <c r="SCH755" s="2"/>
      <c r="SCI755" s="15"/>
      <c r="SCJ755" s="15"/>
      <c r="SCK755" s="80"/>
      <c r="SCL755" s="52"/>
      <c r="SCM755" s="69"/>
      <c r="SCN755" s="69"/>
      <c r="SCO755" s="69"/>
      <c r="SCP755" s="107"/>
      <c r="SCQ755" s="2"/>
      <c r="SCR755" s="15"/>
      <c r="SCS755" s="15"/>
      <c r="SCT755" s="80"/>
      <c r="SCU755" s="52"/>
      <c r="SCV755" s="69"/>
      <c r="SCW755" s="69"/>
      <c r="SCX755" s="69"/>
      <c r="SCY755" s="107"/>
      <c r="SCZ755" s="2"/>
      <c r="SDA755" s="15"/>
      <c r="SDB755" s="15"/>
      <c r="SDC755" s="80"/>
      <c r="SDD755" s="52"/>
      <c r="SDE755" s="69"/>
      <c r="SDF755" s="69"/>
      <c r="SDG755" s="69"/>
      <c r="SDH755" s="107"/>
      <c r="SDI755" s="2"/>
      <c r="SDJ755" s="15"/>
      <c r="SDK755" s="15"/>
      <c r="SDL755" s="80"/>
      <c r="SDM755" s="52"/>
      <c r="SDN755" s="69"/>
      <c r="SDO755" s="69"/>
      <c r="SDP755" s="69"/>
      <c r="SDQ755" s="107"/>
      <c r="SDR755" s="2"/>
      <c r="SDS755" s="15"/>
      <c r="SDT755" s="15"/>
      <c r="SDU755" s="80"/>
      <c r="SDV755" s="52"/>
      <c r="SDW755" s="69"/>
      <c r="SDX755" s="69"/>
      <c r="SDY755" s="69"/>
      <c r="SDZ755" s="107"/>
      <c r="SEA755" s="2"/>
      <c r="SEB755" s="15"/>
      <c r="SEC755" s="15"/>
      <c r="SED755" s="80"/>
      <c r="SEE755" s="52"/>
      <c r="SEF755" s="69"/>
      <c r="SEG755" s="69"/>
      <c r="SEH755" s="69"/>
      <c r="SEI755" s="107"/>
      <c r="SEJ755" s="2"/>
      <c r="SEK755" s="15"/>
      <c r="SEL755" s="15"/>
      <c r="SEM755" s="80"/>
      <c r="SEN755" s="52"/>
      <c r="SEO755" s="69"/>
      <c r="SEP755" s="69"/>
      <c r="SEQ755" s="69"/>
      <c r="SER755" s="107"/>
      <c r="SES755" s="2"/>
      <c r="SET755" s="15"/>
      <c r="SEU755" s="15"/>
      <c r="SEV755" s="80"/>
      <c r="SEW755" s="52"/>
      <c r="SEX755" s="69"/>
      <c r="SEY755" s="69"/>
      <c r="SEZ755" s="69"/>
      <c r="SFA755" s="107"/>
      <c r="SFB755" s="2"/>
      <c r="SFC755" s="15"/>
      <c r="SFD755" s="15"/>
      <c r="SFE755" s="80"/>
      <c r="SFF755" s="52"/>
      <c r="SFG755" s="69"/>
      <c r="SFH755" s="69"/>
      <c r="SFI755" s="69"/>
      <c r="SFJ755" s="107"/>
      <c r="SFK755" s="2"/>
      <c r="SFL755" s="15"/>
      <c r="SFM755" s="15"/>
      <c r="SFN755" s="80"/>
      <c r="SFO755" s="52"/>
      <c r="SFP755" s="69"/>
      <c r="SFQ755" s="69"/>
      <c r="SFR755" s="69"/>
      <c r="SFS755" s="107"/>
      <c r="SFT755" s="2"/>
      <c r="SFU755" s="15"/>
      <c r="SFV755" s="15"/>
      <c r="SFW755" s="80"/>
      <c r="SFX755" s="52"/>
      <c r="SFY755" s="69"/>
      <c r="SFZ755" s="69"/>
      <c r="SGA755" s="69"/>
      <c r="SGB755" s="107"/>
      <c r="SGC755" s="2"/>
      <c r="SGD755" s="15"/>
      <c r="SGE755" s="15"/>
      <c r="SGF755" s="80"/>
      <c r="SGG755" s="52"/>
      <c r="SGH755" s="69"/>
      <c r="SGI755" s="69"/>
      <c r="SGJ755" s="69"/>
      <c r="SGK755" s="107"/>
      <c r="SGL755" s="2"/>
      <c r="SGM755" s="15"/>
      <c r="SGN755" s="15"/>
      <c r="SGO755" s="80"/>
      <c r="SGP755" s="52"/>
      <c r="SGQ755" s="69"/>
      <c r="SGR755" s="69"/>
      <c r="SGS755" s="69"/>
      <c r="SGT755" s="107"/>
      <c r="SGU755" s="2"/>
      <c r="SGV755" s="15"/>
      <c r="SGW755" s="15"/>
      <c r="SGX755" s="80"/>
      <c r="SGY755" s="52"/>
      <c r="SGZ755" s="69"/>
      <c r="SHA755" s="69"/>
      <c r="SHB755" s="69"/>
      <c r="SHC755" s="107"/>
      <c r="SHD755" s="2"/>
      <c r="SHE755" s="15"/>
      <c r="SHF755" s="15"/>
      <c r="SHG755" s="80"/>
      <c r="SHH755" s="52"/>
      <c r="SHI755" s="69"/>
      <c r="SHJ755" s="69"/>
      <c r="SHK755" s="69"/>
      <c r="SHL755" s="107"/>
      <c r="SHM755" s="2"/>
      <c r="SHN755" s="15"/>
      <c r="SHO755" s="15"/>
      <c r="SHP755" s="80"/>
      <c r="SHQ755" s="52"/>
      <c r="SHR755" s="69"/>
      <c r="SHS755" s="69"/>
      <c r="SHT755" s="69"/>
      <c r="SHU755" s="107"/>
      <c r="SHV755" s="2"/>
      <c r="SHW755" s="15"/>
      <c r="SHX755" s="15"/>
      <c r="SHY755" s="80"/>
      <c r="SHZ755" s="52"/>
      <c r="SIA755" s="69"/>
      <c r="SIB755" s="69"/>
      <c r="SIC755" s="69"/>
      <c r="SID755" s="107"/>
      <c r="SIE755" s="2"/>
      <c r="SIF755" s="15"/>
      <c r="SIG755" s="15"/>
      <c r="SIH755" s="80"/>
      <c r="SII755" s="52"/>
      <c r="SIJ755" s="69"/>
      <c r="SIK755" s="69"/>
      <c r="SIL755" s="69"/>
      <c r="SIM755" s="107"/>
      <c r="SIN755" s="2"/>
      <c r="SIO755" s="15"/>
      <c r="SIP755" s="15"/>
      <c r="SIQ755" s="80"/>
      <c r="SIR755" s="52"/>
      <c r="SIS755" s="69"/>
      <c r="SIT755" s="69"/>
      <c r="SIU755" s="69"/>
      <c r="SIV755" s="107"/>
      <c r="SIW755" s="2"/>
      <c r="SIX755" s="15"/>
      <c r="SIY755" s="15"/>
      <c r="SIZ755" s="80"/>
      <c r="SJA755" s="52"/>
      <c r="SJB755" s="69"/>
      <c r="SJC755" s="69"/>
      <c r="SJD755" s="69"/>
      <c r="SJE755" s="107"/>
      <c r="SJF755" s="2"/>
      <c r="SJG755" s="15"/>
      <c r="SJH755" s="15"/>
      <c r="SJI755" s="80"/>
      <c r="SJJ755" s="52"/>
      <c r="SJK755" s="69"/>
      <c r="SJL755" s="69"/>
      <c r="SJM755" s="69"/>
      <c r="SJN755" s="107"/>
      <c r="SJO755" s="2"/>
      <c r="SJP755" s="15"/>
      <c r="SJQ755" s="15"/>
      <c r="SJR755" s="80"/>
      <c r="SJS755" s="52"/>
      <c r="SJT755" s="69"/>
      <c r="SJU755" s="69"/>
      <c r="SJV755" s="69"/>
      <c r="SJW755" s="107"/>
      <c r="SJX755" s="2"/>
      <c r="SJY755" s="15"/>
      <c r="SJZ755" s="15"/>
      <c r="SKA755" s="80"/>
      <c r="SKB755" s="52"/>
      <c r="SKC755" s="69"/>
      <c r="SKD755" s="69"/>
      <c r="SKE755" s="69"/>
      <c r="SKF755" s="107"/>
      <c r="SKG755" s="2"/>
      <c r="SKH755" s="15"/>
      <c r="SKI755" s="15"/>
      <c r="SKJ755" s="80"/>
      <c r="SKK755" s="52"/>
      <c r="SKL755" s="69"/>
      <c r="SKM755" s="69"/>
      <c r="SKN755" s="69"/>
      <c r="SKO755" s="107"/>
      <c r="SKP755" s="2"/>
      <c r="SKQ755" s="15"/>
      <c r="SKR755" s="15"/>
      <c r="SKS755" s="80"/>
      <c r="SKT755" s="52"/>
      <c r="SKU755" s="69"/>
      <c r="SKV755" s="69"/>
      <c r="SKW755" s="69"/>
      <c r="SKX755" s="107"/>
      <c r="SKY755" s="2"/>
      <c r="SKZ755" s="15"/>
      <c r="SLA755" s="15"/>
      <c r="SLB755" s="80"/>
      <c r="SLC755" s="52"/>
      <c r="SLD755" s="69"/>
      <c r="SLE755" s="69"/>
      <c r="SLF755" s="69"/>
      <c r="SLG755" s="107"/>
      <c r="SLH755" s="2"/>
      <c r="SLI755" s="15"/>
      <c r="SLJ755" s="15"/>
      <c r="SLK755" s="80"/>
      <c r="SLL755" s="52"/>
      <c r="SLM755" s="69"/>
      <c r="SLN755" s="69"/>
      <c r="SLO755" s="69"/>
      <c r="SLP755" s="107"/>
      <c r="SLQ755" s="2"/>
      <c r="SLR755" s="15"/>
      <c r="SLS755" s="15"/>
      <c r="SLT755" s="80"/>
      <c r="SLU755" s="52"/>
      <c r="SLV755" s="69"/>
      <c r="SLW755" s="69"/>
      <c r="SLX755" s="69"/>
      <c r="SLY755" s="107"/>
      <c r="SLZ755" s="2"/>
      <c r="SMA755" s="15"/>
      <c r="SMB755" s="15"/>
      <c r="SMC755" s="80"/>
      <c r="SMD755" s="52"/>
      <c r="SME755" s="69"/>
      <c r="SMF755" s="69"/>
      <c r="SMG755" s="69"/>
      <c r="SMH755" s="107"/>
      <c r="SMI755" s="2"/>
      <c r="SMJ755" s="15"/>
      <c r="SMK755" s="15"/>
      <c r="SML755" s="80"/>
      <c r="SMM755" s="52"/>
      <c r="SMN755" s="69"/>
      <c r="SMO755" s="69"/>
      <c r="SMP755" s="69"/>
      <c r="SMQ755" s="107"/>
      <c r="SMR755" s="2"/>
      <c r="SMS755" s="15"/>
      <c r="SMT755" s="15"/>
      <c r="SMU755" s="80"/>
      <c r="SMV755" s="52"/>
      <c r="SMW755" s="69"/>
      <c r="SMX755" s="69"/>
      <c r="SMY755" s="69"/>
      <c r="SMZ755" s="107"/>
      <c r="SNA755" s="2"/>
      <c r="SNB755" s="15"/>
      <c r="SNC755" s="15"/>
      <c r="SND755" s="80"/>
      <c r="SNE755" s="52"/>
      <c r="SNF755" s="69"/>
      <c r="SNG755" s="69"/>
      <c r="SNH755" s="69"/>
      <c r="SNI755" s="107"/>
      <c r="SNJ755" s="2"/>
      <c r="SNK755" s="15"/>
      <c r="SNL755" s="15"/>
      <c r="SNM755" s="80"/>
      <c r="SNN755" s="52"/>
      <c r="SNO755" s="69"/>
      <c r="SNP755" s="69"/>
      <c r="SNQ755" s="69"/>
      <c r="SNR755" s="107"/>
      <c r="SNS755" s="2"/>
      <c r="SNT755" s="15"/>
      <c r="SNU755" s="15"/>
      <c r="SNV755" s="80"/>
      <c r="SNW755" s="52"/>
      <c r="SNX755" s="69"/>
      <c r="SNY755" s="69"/>
      <c r="SNZ755" s="69"/>
      <c r="SOA755" s="107"/>
      <c r="SOB755" s="2"/>
      <c r="SOC755" s="15"/>
      <c r="SOD755" s="15"/>
      <c r="SOE755" s="80"/>
      <c r="SOF755" s="52"/>
      <c r="SOG755" s="69"/>
      <c r="SOH755" s="69"/>
      <c r="SOI755" s="69"/>
      <c r="SOJ755" s="107"/>
      <c r="SOK755" s="2"/>
      <c r="SOL755" s="15"/>
      <c r="SOM755" s="15"/>
      <c r="SON755" s="80"/>
      <c r="SOO755" s="52"/>
      <c r="SOP755" s="69"/>
      <c r="SOQ755" s="69"/>
      <c r="SOR755" s="69"/>
      <c r="SOS755" s="107"/>
      <c r="SOT755" s="2"/>
      <c r="SOU755" s="15"/>
      <c r="SOV755" s="15"/>
      <c r="SOW755" s="80"/>
      <c r="SOX755" s="52"/>
      <c r="SOY755" s="69"/>
      <c r="SOZ755" s="69"/>
      <c r="SPA755" s="69"/>
      <c r="SPB755" s="107"/>
      <c r="SPC755" s="2"/>
      <c r="SPD755" s="15"/>
      <c r="SPE755" s="15"/>
      <c r="SPF755" s="80"/>
      <c r="SPG755" s="52"/>
      <c r="SPH755" s="69"/>
      <c r="SPI755" s="69"/>
      <c r="SPJ755" s="69"/>
      <c r="SPK755" s="107"/>
      <c r="SPL755" s="2"/>
      <c r="SPM755" s="15"/>
      <c r="SPN755" s="15"/>
      <c r="SPO755" s="80"/>
      <c r="SPP755" s="52"/>
      <c r="SPQ755" s="69"/>
      <c r="SPR755" s="69"/>
      <c r="SPS755" s="69"/>
      <c r="SPT755" s="107"/>
      <c r="SPU755" s="2"/>
      <c r="SPV755" s="15"/>
      <c r="SPW755" s="15"/>
      <c r="SPX755" s="80"/>
      <c r="SPY755" s="52"/>
      <c r="SPZ755" s="69"/>
      <c r="SQA755" s="69"/>
      <c r="SQB755" s="69"/>
      <c r="SQC755" s="107"/>
      <c r="SQD755" s="2"/>
      <c r="SQE755" s="15"/>
      <c r="SQF755" s="15"/>
      <c r="SQG755" s="80"/>
      <c r="SQH755" s="52"/>
      <c r="SQI755" s="69"/>
      <c r="SQJ755" s="69"/>
      <c r="SQK755" s="69"/>
      <c r="SQL755" s="107"/>
      <c r="SQM755" s="2"/>
      <c r="SQN755" s="15"/>
      <c r="SQO755" s="15"/>
      <c r="SQP755" s="80"/>
      <c r="SQQ755" s="52"/>
      <c r="SQR755" s="69"/>
      <c r="SQS755" s="69"/>
      <c r="SQT755" s="69"/>
      <c r="SQU755" s="107"/>
      <c r="SQV755" s="2"/>
      <c r="SQW755" s="15"/>
      <c r="SQX755" s="15"/>
      <c r="SQY755" s="80"/>
      <c r="SQZ755" s="52"/>
      <c r="SRA755" s="69"/>
      <c r="SRB755" s="69"/>
      <c r="SRC755" s="69"/>
      <c r="SRD755" s="107"/>
      <c r="SRE755" s="2"/>
      <c r="SRF755" s="15"/>
      <c r="SRG755" s="15"/>
      <c r="SRH755" s="80"/>
      <c r="SRI755" s="52"/>
      <c r="SRJ755" s="69"/>
      <c r="SRK755" s="69"/>
      <c r="SRL755" s="69"/>
      <c r="SRM755" s="107"/>
      <c r="SRN755" s="2"/>
      <c r="SRO755" s="15"/>
      <c r="SRP755" s="15"/>
      <c r="SRQ755" s="80"/>
      <c r="SRR755" s="52"/>
      <c r="SRS755" s="69"/>
      <c r="SRT755" s="69"/>
      <c r="SRU755" s="69"/>
      <c r="SRV755" s="107"/>
      <c r="SRW755" s="2"/>
      <c r="SRX755" s="15"/>
      <c r="SRY755" s="15"/>
      <c r="SRZ755" s="80"/>
      <c r="SSA755" s="52"/>
      <c r="SSB755" s="69"/>
      <c r="SSC755" s="69"/>
      <c r="SSD755" s="69"/>
      <c r="SSE755" s="107"/>
      <c r="SSF755" s="2"/>
      <c r="SSG755" s="15"/>
      <c r="SSH755" s="15"/>
      <c r="SSI755" s="80"/>
      <c r="SSJ755" s="52"/>
      <c r="SSK755" s="69"/>
      <c r="SSL755" s="69"/>
      <c r="SSM755" s="69"/>
      <c r="SSN755" s="107"/>
      <c r="SSO755" s="2"/>
      <c r="SSP755" s="15"/>
      <c r="SSQ755" s="15"/>
      <c r="SSR755" s="80"/>
      <c r="SSS755" s="52"/>
      <c r="SST755" s="69"/>
      <c r="SSU755" s="69"/>
      <c r="SSV755" s="69"/>
      <c r="SSW755" s="107"/>
      <c r="SSX755" s="2"/>
      <c r="SSY755" s="15"/>
      <c r="SSZ755" s="15"/>
      <c r="STA755" s="80"/>
      <c r="STB755" s="52"/>
      <c r="STC755" s="69"/>
      <c r="STD755" s="69"/>
      <c r="STE755" s="69"/>
      <c r="STF755" s="107"/>
      <c r="STG755" s="2"/>
      <c r="STH755" s="15"/>
      <c r="STI755" s="15"/>
      <c r="STJ755" s="80"/>
      <c r="STK755" s="52"/>
      <c r="STL755" s="69"/>
      <c r="STM755" s="69"/>
      <c r="STN755" s="69"/>
      <c r="STO755" s="107"/>
      <c r="STP755" s="2"/>
      <c r="STQ755" s="15"/>
      <c r="STR755" s="15"/>
      <c r="STS755" s="80"/>
      <c r="STT755" s="52"/>
      <c r="STU755" s="69"/>
      <c r="STV755" s="69"/>
      <c r="STW755" s="69"/>
      <c r="STX755" s="107"/>
      <c r="STY755" s="2"/>
      <c r="STZ755" s="15"/>
      <c r="SUA755" s="15"/>
      <c r="SUB755" s="80"/>
      <c r="SUC755" s="52"/>
      <c r="SUD755" s="69"/>
      <c r="SUE755" s="69"/>
      <c r="SUF755" s="69"/>
      <c r="SUG755" s="107"/>
      <c r="SUH755" s="2"/>
      <c r="SUI755" s="15"/>
      <c r="SUJ755" s="15"/>
      <c r="SUK755" s="80"/>
      <c r="SUL755" s="52"/>
      <c r="SUM755" s="69"/>
      <c r="SUN755" s="69"/>
      <c r="SUO755" s="69"/>
      <c r="SUP755" s="107"/>
      <c r="SUQ755" s="2"/>
      <c r="SUR755" s="15"/>
      <c r="SUS755" s="15"/>
      <c r="SUT755" s="80"/>
      <c r="SUU755" s="52"/>
      <c r="SUV755" s="69"/>
      <c r="SUW755" s="69"/>
      <c r="SUX755" s="69"/>
      <c r="SUY755" s="107"/>
      <c r="SUZ755" s="2"/>
      <c r="SVA755" s="15"/>
      <c r="SVB755" s="15"/>
      <c r="SVC755" s="80"/>
      <c r="SVD755" s="52"/>
      <c r="SVE755" s="69"/>
      <c r="SVF755" s="69"/>
      <c r="SVG755" s="69"/>
      <c r="SVH755" s="107"/>
      <c r="SVI755" s="2"/>
      <c r="SVJ755" s="15"/>
      <c r="SVK755" s="15"/>
      <c r="SVL755" s="80"/>
      <c r="SVM755" s="52"/>
      <c r="SVN755" s="69"/>
      <c r="SVO755" s="69"/>
      <c r="SVP755" s="69"/>
      <c r="SVQ755" s="107"/>
      <c r="SVR755" s="2"/>
      <c r="SVS755" s="15"/>
      <c r="SVT755" s="15"/>
      <c r="SVU755" s="80"/>
      <c r="SVV755" s="52"/>
      <c r="SVW755" s="69"/>
      <c r="SVX755" s="69"/>
      <c r="SVY755" s="69"/>
      <c r="SVZ755" s="107"/>
      <c r="SWA755" s="2"/>
      <c r="SWB755" s="15"/>
      <c r="SWC755" s="15"/>
      <c r="SWD755" s="80"/>
      <c r="SWE755" s="52"/>
      <c r="SWF755" s="69"/>
      <c r="SWG755" s="69"/>
      <c r="SWH755" s="69"/>
      <c r="SWI755" s="107"/>
      <c r="SWJ755" s="2"/>
      <c r="SWK755" s="15"/>
      <c r="SWL755" s="15"/>
      <c r="SWM755" s="80"/>
      <c r="SWN755" s="52"/>
      <c r="SWO755" s="69"/>
      <c r="SWP755" s="69"/>
      <c r="SWQ755" s="69"/>
      <c r="SWR755" s="107"/>
      <c r="SWS755" s="2"/>
      <c r="SWT755" s="15"/>
      <c r="SWU755" s="15"/>
      <c r="SWV755" s="80"/>
      <c r="SWW755" s="52"/>
      <c r="SWX755" s="69"/>
      <c r="SWY755" s="69"/>
      <c r="SWZ755" s="69"/>
      <c r="SXA755" s="107"/>
      <c r="SXB755" s="2"/>
      <c r="SXC755" s="15"/>
      <c r="SXD755" s="15"/>
      <c r="SXE755" s="80"/>
      <c r="SXF755" s="52"/>
      <c r="SXG755" s="69"/>
      <c r="SXH755" s="69"/>
      <c r="SXI755" s="69"/>
      <c r="SXJ755" s="107"/>
      <c r="SXK755" s="2"/>
      <c r="SXL755" s="15"/>
      <c r="SXM755" s="15"/>
      <c r="SXN755" s="80"/>
      <c r="SXO755" s="52"/>
      <c r="SXP755" s="69"/>
      <c r="SXQ755" s="69"/>
      <c r="SXR755" s="69"/>
      <c r="SXS755" s="107"/>
      <c r="SXT755" s="2"/>
      <c r="SXU755" s="15"/>
      <c r="SXV755" s="15"/>
      <c r="SXW755" s="80"/>
      <c r="SXX755" s="52"/>
      <c r="SXY755" s="69"/>
      <c r="SXZ755" s="69"/>
      <c r="SYA755" s="69"/>
      <c r="SYB755" s="107"/>
      <c r="SYC755" s="2"/>
      <c r="SYD755" s="15"/>
      <c r="SYE755" s="15"/>
      <c r="SYF755" s="80"/>
      <c r="SYG755" s="52"/>
      <c r="SYH755" s="69"/>
      <c r="SYI755" s="69"/>
      <c r="SYJ755" s="69"/>
      <c r="SYK755" s="107"/>
      <c r="SYL755" s="2"/>
      <c r="SYM755" s="15"/>
      <c r="SYN755" s="15"/>
      <c r="SYO755" s="80"/>
      <c r="SYP755" s="52"/>
      <c r="SYQ755" s="69"/>
      <c r="SYR755" s="69"/>
      <c r="SYS755" s="69"/>
      <c r="SYT755" s="107"/>
      <c r="SYU755" s="2"/>
      <c r="SYV755" s="15"/>
      <c r="SYW755" s="15"/>
      <c r="SYX755" s="80"/>
      <c r="SYY755" s="52"/>
      <c r="SYZ755" s="69"/>
      <c r="SZA755" s="69"/>
      <c r="SZB755" s="69"/>
      <c r="SZC755" s="107"/>
      <c r="SZD755" s="2"/>
      <c r="SZE755" s="15"/>
      <c r="SZF755" s="15"/>
      <c r="SZG755" s="80"/>
      <c r="SZH755" s="52"/>
      <c r="SZI755" s="69"/>
      <c r="SZJ755" s="69"/>
      <c r="SZK755" s="69"/>
      <c r="SZL755" s="107"/>
      <c r="SZM755" s="2"/>
      <c r="SZN755" s="15"/>
      <c r="SZO755" s="15"/>
      <c r="SZP755" s="80"/>
      <c r="SZQ755" s="52"/>
      <c r="SZR755" s="69"/>
      <c r="SZS755" s="69"/>
      <c r="SZT755" s="69"/>
      <c r="SZU755" s="107"/>
      <c r="SZV755" s="2"/>
      <c r="SZW755" s="15"/>
      <c r="SZX755" s="15"/>
      <c r="SZY755" s="80"/>
      <c r="SZZ755" s="52"/>
      <c r="TAA755" s="69"/>
      <c r="TAB755" s="69"/>
      <c r="TAC755" s="69"/>
      <c r="TAD755" s="107"/>
      <c r="TAE755" s="2"/>
      <c r="TAF755" s="15"/>
      <c r="TAG755" s="15"/>
      <c r="TAH755" s="80"/>
      <c r="TAI755" s="52"/>
      <c r="TAJ755" s="69"/>
      <c r="TAK755" s="69"/>
      <c r="TAL755" s="69"/>
      <c r="TAM755" s="107"/>
      <c r="TAN755" s="2"/>
      <c r="TAO755" s="15"/>
      <c r="TAP755" s="15"/>
      <c r="TAQ755" s="80"/>
      <c r="TAR755" s="52"/>
      <c r="TAS755" s="69"/>
      <c r="TAT755" s="69"/>
      <c r="TAU755" s="69"/>
      <c r="TAV755" s="107"/>
      <c r="TAW755" s="2"/>
      <c r="TAX755" s="15"/>
      <c r="TAY755" s="15"/>
      <c r="TAZ755" s="80"/>
      <c r="TBA755" s="52"/>
      <c r="TBB755" s="69"/>
      <c r="TBC755" s="69"/>
      <c r="TBD755" s="69"/>
      <c r="TBE755" s="107"/>
      <c r="TBF755" s="2"/>
      <c r="TBG755" s="15"/>
      <c r="TBH755" s="15"/>
      <c r="TBI755" s="80"/>
      <c r="TBJ755" s="52"/>
      <c r="TBK755" s="69"/>
      <c r="TBL755" s="69"/>
      <c r="TBM755" s="69"/>
      <c r="TBN755" s="107"/>
      <c r="TBO755" s="2"/>
      <c r="TBP755" s="15"/>
      <c r="TBQ755" s="15"/>
      <c r="TBR755" s="80"/>
      <c r="TBS755" s="52"/>
      <c r="TBT755" s="69"/>
      <c r="TBU755" s="69"/>
      <c r="TBV755" s="69"/>
      <c r="TBW755" s="107"/>
      <c r="TBX755" s="2"/>
      <c r="TBY755" s="15"/>
      <c r="TBZ755" s="15"/>
      <c r="TCA755" s="80"/>
      <c r="TCB755" s="52"/>
      <c r="TCC755" s="69"/>
      <c r="TCD755" s="69"/>
      <c r="TCE755" s="69"/>
      <c r="TCF755" s="107"/>
      <c r="TCG755" s="2"/>
      <c r="TCH755" s="15"/>
      <c r="TCI755" s="15"/>
      <c r="TCJ755" s="80"/>
      <c r="TCK755" s="52"/>
      <c r="TCL755" s="69"/>
      <c r="TCM755" s="69"/>
      <c r="TCN755" s="69"/>
      <c r="TCO755" s="107"/>
      <c r="TCP755" s="2"/>
      <c r="TCQ755" s="15"/>
      <c r="TCR755" s="15"/>
      <c r="TCS755" s="80"/>
      <c r="TCT755" s="52"/>
      <c r="TCU755" s="69"/>
      <c r="TCV755" s="69"/>
      <c r="TCW755" s="69"/>
      <c r="TCX755" s="107"/>
      <c r="TCY755" s="2"/>
      <c r="TCZ755" s="15"/>
      <c r="TDA755" s="15"/>
      <c r="TDB755" s="80"/>
      <c r="TDC755" s="52"/>
      <c r="TDD755" s="69"/>
      <c r="TDE755" s="69"/>
      <c r="TDF755" s="69"/>
      <c r="TDG755" s="107"/>
      <c r="TDH755" s="2"/>
      <c r="TDI755" s="15"/>
      <c r="TDJ755" s="15"/>
      <c r="TDK755" s="80"/>
      <c r="TDL755" s="52"/>
      <c r="TDM755" s="69"/>
      <c r="TDN755" s="69"/>
      <c r="TDO755" s="69"/>
      <c r="TDP755" s="107"/>
      <c r="TDQ755" s="2"/>
      <c r="TDR755" s="15"/>
      <c r="TDS755" s="15"/>
      <c r="TDT755" s="80"/>
      <c r="TDU755" s="52"/>
      <c r="TDV755" s="69"/>
      <c r="TDW755" s="69"/>
      <c r="TDX755" s="69"/>
      <c r="TDY755" s="107"/>
      <c r="TDZ755" s="2"/>
      <c r="TEA755" s="15"/>
      <c r="TEB755" s="15"/>
      <c r="TEC755" s="80"/>
      <c r="TED755" s="52"/>
      <c r="TEE755" s="69"/>
      <c r="TEF755" s="69"/>
      <c r="TEG755" s="69"/>
      <c r="TEH755" s="107"/>
      <c r="TEI755" s="2"/>
      <c r="TEJ755" s="15"/>
      <c r="TEK755" s="15"/>
      <c r="TEL755" s="80"/>
      <c r="TEM755" s="52"/>
      <c r="TEN755" s="69"/>
      <c r="TEO755" s="69"/>
      <c r="TEP755" s="69"/>
      <c r="TEQ755" s="107"/>
      <c r="TER755" s="2"/>
      <c r="TES755" s="15"/>
      <c r="TET755" s="15"/>
      <c r="TEU755" s="80"/>
      <c r="TEV755" s="52"/>
      <c r="TEW755" s="69"/>
      <c r="TEX755" s="69"/>
      <c r="TEY755" s="69"/>
      <c r="TEZ755" s="107"/>
      <c r="TFA755" s="2"/>
      <c r="TFB755" s="15"/>
      <c r="TFC755" s="15"/>
      <c r="TFD755" s="80"/>
      <c r="TFE755" s="52"/>
      <c r="TFF755" s="69"/>
      <c r="TFG755" s="69"/>
      <c r="TFH755" s="69"/>
      <c r="TFI755" s="107"/>
      <c r="TFJ755" s="2"/>
      <c r="TFK755" s="15"/>
      <c r="TFL755" s="15"/>
      <c r="TFM755" s="80"/>
      <c r="TFN755" s="52"/>
      <c r="TFO755" s="69"/>
      <c r="TFP755" s="69"/>
      <c r="TFQ755" s="69"/>
      <c r="TFR755" s="107"/>
      <c r="TFS755" s="2"/>
      <c r="TFT755" s="15"/>
      <c r="TFU755" s="15"/>
      <c r="TFV755" s="80"/>
      <c r="TFW755" s="52"/>
      <c r="TFX755" s="69"/>
      <c r="TFY755" s="69"/>
      <c r="TFZ755" s="69"/>
      <c r="TGA755" s="107"/>
      <c r="TGB755" s="2"/>
      <c r="TGC755" s="15"/>
      <c r="TGD755" s="15"/>
      <c r="TGE755" s="80"/>
      <c r="TGF755" s="52"/>
      <c r="TGG755" s="69"/>
      <c r="TGH755" s="69"/>
      <c r="TGI755" s="69"/>
      <c r="TGJ755" s="107"/>
      <c r="TGK755" s="2"/>
      <c r="TGL755" s="15"/>
      <c r="TGM755" s="15"/>
      <c r="TGN755" s="80"/>
      <c r="TGO755" s="52"/>
      <c r="TGP755" s="69"/>
      <c r="TGQ755" s="69"/>
      <c r="TGR755" s="69"/>
      <c r="TGS755" s="107"/>
      <c r="TGT755" s="2"/>
      <c r="TGU755" s="15"/>
      <c r="TGV755" s="15"/>
      <c r="TGW755" s="80"/>
      <c r="TGX755" s="52"/>
      <c r="TGY755" s="69"/>
      <c r="TGZ755" s="69"/>
      <c r="THA755" s="69"/>
      <c r="THB755" s="107"/>
      <c r="THC755" s="2"/>
      <c r="THD755" s="15"/>
      <c r="THE755" s="15"/>
      <c r="THF755" s="80"/>
      <c r="THG755" s="52"/>
      <c r="THH755" s="69"/>
      <c r="THI755" s="69"/>
      <c r="THJ755" s="69"/>
      <c r="THK755" s="107"/>
      <c r="THL755" s="2"/>
      <c r="THM755" s="15"/>
      <c r="THN755" s="15"/>
      <c r="THO755" s="80"/>
      <c r="THP755" s="52"/>
      <c r="THQ755" s="69"/>
      <c r="THR755" s="69"/>
      <c r="THS755" s="69"/>
      <c r="THT755" s="107"/>
      <c r="THU755" s="2"/>
      <c r="THV755" s="15"/>
      <c r="THW755" s="15"/>
      <c r="THX755" s="80"/>
      <c r="THY755" s="52"/>
      <c r="THZ755" s="69"/>
      <c r="TIA755" s="69"/>
      <c r="TIB755" s="69"/>
      <c r="TIC755" s="107"/>
      <c r="TID755" s="2"/>
      <c r="TIE755" s="15"/>
      <c r="TIF755" s="15"/>
      <c r="TIG755" s="80"/>
      <c r="TIH755" s="52"/>
      <c r="TII755" s="69"/>
      <c r="TIJ755" s="69"/>
      <c r="TIK755" s="69"/>
      <c r="TIL755" s="107"/>
      <c r="TIM755" s="2"/>
      <c r="TIN755" s="15"/>
      <c r="TIO755" s="15"/>
      <c r="TIP755" s="80"/>
      <c r="TIQ755" s="52"/>
      <c r="TIR755" s="69"/>
      <c r="TIS755" s="69"/>
      <c r="TIT755" s="69"/>
      <c r="TIU755" s="107"/>
      <c r="TIV755" s="2"/>
      <c r="TIW755" s="15"/>
      <c r="TIX755" s="15"/>
      <c r="TIY755" s="80"/>
      <c r="TIZ755" s="52"/>
      <c r="TJA755" s="69"/>
      <c r="TJB755" s="69"/>
      <c r="TJC755" s="69"/>
      <c r="TJD755" s="107"/>
      <c r="TJE755" s="2"/>
      <c r="TJF755" s="15"/>
      <c r="TJG755" s="15"/>
      <c r="TJH755" s="80"/>
      <c r="TJI755" s="52"/>
      <c r="TJJ755" s="69"/>
      <c r="TJK755" s="69"/>
      <c r="TJL755" s="69"/>
      <c r="TJM755" s="107"/>
      <c r="TJN755" s="2"/>
      <c r="TJO755" s="15"/>
      <c r="TJP755" s="15"/>
      <c r="TJQ755" s="80"/>
      <c r="TJR755" s="52"/>
      <c r="TJS755" s="69"/>
      <c r="TJT755" s="69"/>
      <c r="TJU755" s="69"/>
      <c r="TJV755" s="107"/>
      <c r="TJW755" s="2"/>
      <c r="TJX755" s="15"/>
      <c r="TJY755" s="15"/>
      <c r="TJZ755" s="80"/>
      <c r="TKA755" s="52"/>
      <c r="TKB755" s="69"/>
      <c r="TKC755" s="69"/>
      <c r="TKD755" s="69"/>
      <c r="TKE755" s="107"/>
      <c r="TKF755" s="2"/>
      <c r="TKG755" s="15"/>
      <c r="TKH755" s="15"/>
      <c r="TKI755" s="80"/>
      <c r="TKJ755" s="52"/>
      <c r="TKK755" s="69"/>
      <c r="TKL755" s="69"/>
      <c r="TKM755" s="69"/>
      <c r="TKN755" s="107"/>
      <c r="TKO755" s="2"/>
      <c r="TKP755" s="15"/>
      <c r="TKQ755" s="15"/>
      <c r="TKR755" s="80"/>
      <c r="TKS755" s="52"/>
      <c r="TKT755" s="69"/>
      <c r="TKU755" s="69"/>
      <c r="TKV755" s="69"/>
      <c r="TKW755" s="107"/>
      <c r="TKX755" s="2"/>
      <c r="TKY755" s="15"/>
      <c r="TKZ755" s="15"/>
      <c r="TLA755" s="80"/>
      <c r="TLB755" s="52"/>
      <c r="TLC755" s="69"/>
      <c r="TLD755" s="69"/>
      <c r="TLE755" s="69"/>
      <c r="TLF755" s="107"/>
      <c r="TLG755" s="2"/>
      <c r="TLH755" s="15"/>
      <c r="TLI755" s="15"/>
      <c r="TLJ755" s="80"/>
      <c r="TLK755" s="52"/>
      <c r="TLL755" s="69"/>
      <c r="TLM755" s="69"/>
      <c r="TLN755" s="69"/>
      <c r="TLO755" s="107"/>
      <c r="TLP755" s="2"/>
      <c r="TLQ755" s="15"/>
      <c r="TLR755" s="15"/>
      <c r="TLS755" s="80"/>
      <c r="TLT755" s="52"/>
      <c r="TLU755" s="69"/>
      <c r="TLV755" s="69"/>
      <c r="TLW755" s="69"/>
      <c r="TLX755" s="107"/>
      <c r="TLY755" s="2"/>
      <c r="TLZ755" s="15"/>
      <c r="TMA755" s="15"/>
      <c r="TMB755" s="80"/>
      <c r="TMC755" s="52"/>
      <c r="TMD755" s="69"/>
      <c r="TME755" s="69"/>
      <c r="TMF755" s="69"/>
      <c r="TMG755" s="107"/>
      <c r="TMH755" s="2"/>
      <c r="TMI755" s="15"/>
      <c r="TMJ755" s="15"/>
      <c r="TMK755" s="80"/>
      <c r="TML755" s="52"/>
      <c r="TMM755" s="69"/>
      <c r="TMN755" s="69"/>
      <c r="TMO755" s="69"/>
      <c r="TMP755" s="107"/>
      <c r="TMQ755" s="2"/>
      <c r="TMR755" s="15"/>
      <c r="TMS755" s="15"/>
      <c r="TMT755" s="80"/>
      <c r="TMU755" s="52"/>
      <c r="TMV755" s="69"/>
      <c r="TMW755" s="69"/>
      <c r="TMX755" s="69"/>
      <c r="TMY755" s="107"/>
      <c r="TMZ755" s="2"/>
      <c r="TNA755" s="15"/>
      <c r="TNB755" s="15"/>
      <c r="TNC755" s="80"/>
      <c r="TND755" s="52"/>
      <c r="TNE755" s="69"/>
      <c r="TNF755" s="69"/>
      <c r="TNG755" s="69"/>
      <c r="TNH755" s="107"/>
      <c r="TNI755" s="2"/>
      <c r="TNJ755" s="15"/>
      <c r="TNK755" s="15"/>
      <c r="TNL755" s="80"/>
      <c r="TNM755" s="52"/>
      <c r="TNN755" s="69"/>
      <c r="TNO755" s="69"/>
      <c r="TNP755" s="69"/>
      <c r="TNQ755" s="107"/>
      <c r="TNR755" s="2"/>
      <c r="TNS755" s="15"/>
      <c r="TNT755" s="15"/>
      <c r="TNU755" s="80"/>
      <c r="TNV755" s="52"/>
      <c r="TNW755" s="69"/>
      <c r="TNX755" s="69"/>
      <c r="TNY755" s="69"/>
      <c r="TNZ755" s="107"/>
      <c r="TOA755" s="2"/>
      <c r="TOB755" s="15"/>
      <c r="TOC755" s="15"/>
      <c r="TOD755" s="80"/>
      <c r="TOE755" s="52"/>
      <c r="TOF755" s="69"/>
      <c r="TOG755" s="69"/>
      <c r="TOH755" s="69"/>
      <c r="TOI755" s="107"/>
      <c r="TOJ755" s="2"/>
      <c r="TOK755" s="15"/>
      <c r="TOL755" s="15"/>
      <c r="TOM755" s="80"/>
      <c r="TON755" s="52"/>
      <c r="TOO755" s="69"/>
      <c r="TOP755" s="69"/>
      <c r="TOQ755" s="69"/>
      <c r="TOR755" s="107"/>
      <c r="TOS755" s="2"/>
      <c r="TOT755" s="15"/>
      <c r="TOU755" s="15"/>
      <c r="TOV755" s="80"/>
      <c r="TOW755" s="52"/>
      <c r="TOX755" s="69"/>
      <c r="TOY755" s="69"/>
      <c r="TOZ755" s="69"/>
      <c r="TPA755" s="107"/>
      <c r="TPB755" s="2"/>
      <c r="TPC755" s="15"/>
      <c r="TPD755" s="15"/>
      <c r="TPE755" s="80"/>
      <c r="TPF755" s="52"/>
      <c r="TPG755" s="69"/>
      <c r="TPH755" s="69"/>
      <c r="TPI755" s="69"/>
      <c r="TPJ755" s="107"/>
      <c r="TPK755" s="2"/>
      <c r="TPL755" s="15"/>
      <c r="TPM755" s="15"/>
      <c r="TPN755" s="80"/>
      <c r="TPO755" s="52"/>
      <c r="TPP755" s="69"/>
      <c r="TPQ755" s="69"/>
      <c r="TPR755" s="69"/>
      <c r="TPS755" s="107"/>
      <c r="TPT755" s="2"/>
      <c r="TPU755" s="15"/>
      <c r="TPV755" s="15"/>
      <c r="TPW755" s="80"/>
      <c r="TPX755" s="52"/>
      <c r="TPY755" s="69"/>
      <c r="TPZ755" s="69"/>
      <c r="TQA755" s="69"/>
      <c r="TQB755" s="107"/>
      <c r="TQC755" s="2"/>
      <c r="TQD755" s="15"/>
      <c r="TQE755" s="15"/>
      <c r="TQF755" s="80"/>
      <c r="TQG755" s="52"/>
      <c r="TQH755" s="69"/>
      <c r="TQI755" s="69"/>
      <c r="TQJ755" s="69"/>
      <c r="TQK755" s="107"/>
      <c r="TQL755" s="2"/>
      <c r="TQM755" s="15"/>
      <c r="TQN755" s="15"/>
      <c r="TQO755" s="80"/>
      <c r="TQP755" s="52"/>
      <c r="TQQ755" s="69"/>
      <c r="TQR755" s="69"/>
      <c r="TQS755" s="69"/>
      <c r="TQT755" s="107"/>
      <c r="TQU755" s="2"/>
      <c r="TQV755" s="15"/>
      <c r="TQW755" s="15"/>
      <c r="TQX755" s="80"/>
      <c r="TQY755" s="52"/>
      <c r="TQZ755" s="69"/>
      <c r="TRA755" s="69"/>
      <c r="TRB755" s="69"/>
      <c r="TRC755" s="107"/>
      <c r="TRD755" s="2"/>
      <c r="TRE755" s="15"/>
      <c r="TRF755" s="15"/>
      <c r="TRG755" s="80"/>
      <c r="TRH755" s="52"/>
      <c r="TRI755" s="69"/>
      <c r="TRJ755" s="69"/>
      <c r="TRK755" s="69"/>
      <c r="TRL755" s="107"/>
      <c r="TRM755" s="2"/>
      <c r="TRN755" s="15"/>
      <c r="TRO755" s="15"/>
      <c r="TRP755" s="80"/>
      <c r="TRQ755" s="52"/>
      <c r="TRR755" s="69"/>
      <c r="TRS755" s="69"/>
      <c r="TRT755" s="69"/>
      <c r="TRU755" s="107"/>
      <c r="TRV755" s="2"/>
      <c r="TRW755" s="15"/>
      <c r="TRX755" s="15"/>
      <c r="TRY755" s="80"/>
      <c r="TRZ755" s="52"/>
      <c r="TSA755" s="69"/>
      <c r="TSB755" s="69"/>
      <c r="TSC755" s="69"/>
      <c r="TSD755" s="107"/>
      <c r="TSE755" s="2"/>
      <c r="TSF755" s="15"/>
      <c r="TSG755" s="15"/>
      <c r="TSH755" s="80"/>
      <c r="TSI755" s="52"/>
      <c r="TSJ755" s="69"/>
      <c r="TSK755" s="69"/>
      <c r="TSL755" s="69"/>
      <c r="TSM755" s="107"/>
      <c r="TSN755" s="2"/>
      <c r="TSO755" s="15"/>
      <c r="TSP755" s="15"/>
      <c r="TSQ755" s="80"/>
      <c r="TSR755" s="52"/>
      <c r="TSS755" s="69"/>
      <c r="TST755" s="69"/>
      <c r="TSU755" s="69"/>
      <c r="TSV755" s="107"/>
      <c r="TSW755" s="2"/>
      <c r="TSX755" s="15"/>
      <c r="TSY755" s="15"/>
      <c r="TSZ755" s="80"/>
      <c r="TTA755" s="52"/>
      <c r="TTB755" s="69"/>
      <c r="TTC755" s="69"/>
      <c r="TTD755" s="69"/>
      <c r="TTE755" s="107"/>
      <c r="TTF755" s="2"/>
      <c r="TTG755" s="15"/>
      <c r="TTH755" s="15"/>
      <c r="TTI755" s="80"/>
      <c r="TTJ755" s="52"/>
      <c r="TTK755" s="69"/>
      <c r="TTL755" s="69"/>
      <c r="TTM755" s="69"/>
      <c r="TTN755" s="107"/>
      <c r="TTO755" s="2"/>
      <c r="TTP755" s="15"/>
      <c r="TTQ755" s="15"/>
      <c r="TTR755" s="80"/>
      <c r="TTS755" s="52"/>
      <c r="TTT755" s="69"/>
      <c r="TTU755" s="69"/>
      <c r="TTV755" s="69"/>
      <c r="TTW755" s="107"/>
      <c r="TTX755" s="2"/>
      <c r="TTY755" s="15"/>
      <c r="TTZ755" s="15"/>
      <c r="TUA755" s="80"/>
      <c r="TUB755" s="52"/>
      <c r="TUC755" s="69"/>
      <c r="TUD755" s="69"/>
      <c r="TUE755" s="69"/>
      <c r="TUF755" s="107"/>
      <c r="TUG755" s="2"/>
      <c r="TUH755" s="15"/>
      <c r="TUI755" s="15"/>
      <c r="TUJ755" s="80"/>
      <c r="TUK755" s="52"/>
      <c r="TUL755" s="69"/>
      <c r="TUM755" s="69"/>
      <c r="TUN755" s="69"/>
      <c r="TUO755" s="107"/>
      <c r="TUP755" s="2"/>
      <c r="TUQ755" s="15"/>
      <c r="TUR755" s="15"/>
      <c r="TUS755" s="80"/>
      <c r="TUT755" s="52"/>
      <c r="TUU755" s="69"/>
      <c r="TUV755" s="69"/>
      <c r="TUW755" s="69"/>
      <c r="TUX755" s="107"/>
      <c r="TUY755" s="2"/>
      <c r="TUZ755" s="15"/>
      <c r="TVA755" s="15"/>
      <c r="TVB755" s="80"/>
      <c r="TVC755" s="52"/>
      <c r="TVD755" s="69"/>
      <c r="TVE755" s="69"/>
      <c r="TVF755" s="69"/>
      <c r="TVG755" s="107"/>
      <c r="TVH755" s="2"/>
      <c r="TVI755" s="15"/>
      <c r="TVJ755" s="15"/>
      <c r="TVK755" s="80"/>
      <c r="TVL755" s="52"/>
      <c r="TVM755" s="69"/>
      <c r="TVN755" s="69"/>
      <c r="TVO755" s="69"/>
      <c r="TVP755" s="107"/>
      <c r="TVQ755" s="2"/>
      <c r="TVR755" s="15"/>
      <c r="TVS755" s="15"/>
      <c r="TVT755" s="80"/>
      <c r="TVU755" s="52"/>
      <c r="TVV755" s="69"/>
      <c r="TVW755" s="69"/>
      <c r="TVX755" s="69"/>
      <c r="TVY755" s="107"/>
      <c r="TVZ755" s="2"/>
      <c r="TWA755" s="15"/>
      <c r="TWB755" s="15"/>
      <c r="TWC755" s="80"/>
      <c r="TWD755" s="52"/>
      <c r="TWE755" s="69"/>
      <c r="TWF755" s="69"/>
      <c r="TWG755" s="69"/>
      <c r="TWH755" s="107"/>
      <c r="TWI755" s="2"/>
      <c r="TWJ755" s="15"/>
      <c r="TWK755" s="15"/>
      <c r="TWL755" s="80"/>
      <c r="TWM755" s="52"/>
      <c r="TWN755" s="69"/>
      <c r="TWO755" s="69"/>
      <c r="TWP755" s="69"/>
      <c r="TWQ755" s="107"/>
      <c r="TWR755" s="2"/>
      <c r="TWS755" s="15"/>
      <c r="TWT755" s="15"/>
      <c r="TWU755" s="80"/>
      <c r="TWV755" s="52"/>
      <c r="TWW755" s="69"/>
      <c r="TWX755" s="69"/>
      <c r="TWY755" s="69"/>
      <c r="TWZ755" s="107"/>
      <c r="TXA755" s="2"/>
      <c r="TXB755" s="15"/>
      <c r="TXC755" s="15"/>
      <c r="TXD755" s="80"/>
      <c r="TXE755" s="52"/>
      <c r="TXF755" s="69"/>
      <c r="TXG755" s="69"/>
      <c r="TXH755" s="69"/>
      <c r="TXI755" s="107"/>
      <c r="TXJ755" s="2"/>
      <c r="TXK755" s="15"/>
      <c r="TXL755" s="15"/>
      <c r="TXM755" s="80"/>
      <c r="TXN755" s="52"/>
      <c r="TXO755" s="69"/>
      <c r="TXP755" s="69"/>
      <c r="TXQ755" s="69"/>
      <c r="TXR755" s="107"/>
      <c r="TXS755" s="2"/>
      <c r="TXT755" s="15"/>
      <c r="TXU755" s="15"/>
      <c r="TXV755" s="80"/>
      <c r="TXW755" s="52"/>
      <c r="TXX755" s="69"/>
      <c r="TXY755" s="69"/>
      <c r="TXZ755" s="69"/>
      <c r="TYA755" s="107"/>
      <c r="TYB755" s="2"/>
      <c r="TYC755" s="15"/>
      <c r="TYD755" s="15"/>
      <c r="TYE755" s="80"/>
      <c r="TYF755" s="52"/>
      <c r="TYG755" s="69"/>
      <c r="TYH755" s="69"/>
      <c r="TYI755" s="69"/>
      <c r="TYJ755" s="107"/>
      <c r="TYK755" s="2"/>
      <c r="TYL755" s="15"/>
      <c r="TYM755" s="15"/>
      <c r="TYN755" s="80"/>
      <c r="TYO755" s="52"/>
      <c r="TYP755" s="69"/>
      <c r="TYQ755" s="69"/>
      <c r="TYR755" s="69"/>
      <c r="TYS755" s="107"/>
      <c r="TYT755" s="2"/>
      <c r="TYU755" s="15"/>
      <c r="TYV755" s="15"/>
      <c r="TYW755" s="80"/>
      <c r="TYX755" s="52"/>
      <c r="TYY755" s="69"/>
      <c r="TYZ755" s="69"/>
      <c r="TZA755" s="69"/>
      <c r="TZB755" s="107"/>
      <c r="TZC755" s="2"/>
      <c r="TZD755" s="15"/>
      <c r="TZE755" s="15"/>
      <c r="TZF755" s="80"/>
      <c r="TZG755" s="52"/>
      <c r="TZH755" s="69"/>
      <c r="TZI755" s="69"/>
      <c r="TZJ755" s="69"/>
      <c r="TZK755" s="107"/>
      <c r="TZL755" s="2"/>
      <c r="TZM755" s="15"/>
      <c r="TZN755" s="15"/>
      <c r="TZO755" s="80"/>
      <c r="TZP755" s="52"/>
      <c r="TZQ755" s="69"/>
      <c r="TZR755" s="69"/>
      <c r="TZS755" s="69"/>
      <c r="TZT755" s="107"/>
      <c r="TZU755" s="2"/>
      <c r="TZV755" s="15"/>
      <c r="TZW755" s="15"/>
      <c r="TZX755" s="80"/>
      <c r="TZY755" s="52"/>
      <c r="TZZ755" s="69"/>
      <c r="UAA755" s="69"/>
      <c r="UAB755" s="69"/>
      <c r="UAC755" s="107"/>
      <c r="UAD755" s="2"/>
      <c r="UAE755" s="15"/>
      <c r="UAF755" s="15"/>
      <c r="UAG755" s="80"/>
      <c r="UAH755" s="52"/>
      <c r="UAI755" s="69"/>
      <c r="UAJ755" s="69"/>
      <c r="UAK755" s="69"/>
      <c r="UAL755" s="107"/>
      <c r="UAM755" s="2"/>
      <c r="UAN755" s="15"/>
      <c r="UAO755" s="15"/>
      <c r="UAP755" s="80"/>
      <c r="UAQ755" s="52"/>
      <c r="UAR755" s="69"/>
      <c r="UAS755" s="69"/>
      <c r="UAT755" s="69"/>
      <c r="UAU755" s="107"/>
      <c r="UAV755" s="2"/>
      <c r="UAW755" s="15"/>
      <c r="UAX755" s="15"/>
      <c r="UAY755" s="80"/>
      <c r="UAZ755" s="52"/>
      <c r="UBA755" s="69"/>
      <c r="UBB755" s="69"/>
      <c r="UBC755" s="69"/>
      <c r="UBD755" s="107"/>
      <c r="UBE755" s="2"/>
      <c r="UBF755" s="15"/>
      <c r="UBG755" s="15"/>
      <c r="UBH755" s="80"/>
      <c r="UBI755" s="52"/>
      <c r="UBJ755" s="69"/>
      <c r="UBK755" s="69"/>
      <c r="UBL755" s="69"/>
      <c r="UBM755" s="107"/>
      <c r="UBN755" s="2"/>
      <c r="UBO755" s="15"/>
      <c r="UBP755" s="15"/>
      <c r="UBQ755" s="80"/>
      <c r="UBR755" s="52"/>
      <c r="UBS755" s="69"/>
      <c r="UBT755" s="69"/>
      <c r="UBU755" s="69"/>
      <c r="UBV755" s="107"/>
      <c r="UBW755" s="2"/>
      <c r="UBX755" s="15"/>
      <c r="UBY755" s="15"/>
      <c r="UBZ755" s="80"/>
      <c r="UCA755" s="52"/>
      <c r="UCB755" s="69"/>
      <c r="UCC755" s="69"/>
      <c r="UCD755" s="69"/>
      <c r="UCE755" s="107"/>
      <c r="UCF755" s="2"/>
      <c r="UCG755" s="15"/>
      <c r="UCH755" s="15"/>
      <c r="UCI755" s="80"/>
      <c r="UCJ755" s="52"/>
      <c r="UCK755" s="69"/>
      <c r="UCL755" s="69"/>
      <c r="UCM755" s="69"/>
      <c r="UCN755" s="107"/>
      <c r="UCO755" s="2"/>
      <c r="UCP755" s="15"/>
      <c r="UCQ755" s="15"/>
      <c r="UCR755" s="80"/>
      <c r="UCS755" s="52"/>
      <c r="UCT755" s="69"/>
      <c r="UCU755" s="69"/>
      <c r="UCV755" s="69"/>
      <c r="UCW755" s="107"/>
      <c r="UCX755" s="2"/>
      <c r="UCY755" s="15"/>
      <c r="UCZ755" s="15"/>
      <c r="UDA755" s="80"/>
      <c r="UDB755" s="52"/>
      <c r="UDC755" s="69"/>
      <c r="UDD755" s="69"/>
      <c r="UDE755" s="69"/>
      <c r="UDF755" s="107"/>
      <c r="UDG755" s="2"/>
      <c r="UDH755" s="15"/>
      <c r="UDI755" s="15"/>
      <c r="UDJ755" s="80"/>
      <c r="UDK755" s="52"/>
      <c r="UDL755" s="69"/>
      <c r="UDM755" s="69"/>
      <c r="UDN755" s="69"/>
      <c r="UDO755" s="107"/>
      <c r="UDP755" s="2"/>
      <c r="UDQ755" s="15"/>
      <c r="UDR755" s="15"/>
      <c r="UDS755" s="80"/>
      <c r="UDT755" s="52"/>
      <c r="UDU755" s="69"/>
      <c r="UDV755" s="69"/>
      <c r="UDW755" s="69"/>
      <c r="UDX755" s="107"/>
      <c r="UDY755" s="2"/>
      <c r="UDZ755" s="15"/>
      <c r="UEA755" s="15"/>
      <c r="UEB755" s="80"/>
      <c r="UEC755" s="52"/>
      <c r="UED755" s="69"/>
      <c r="UEE755" s="69"/>
      <c r="UEF755" s="69"/>
      <c r="UEG755" s="107"/>
      <c r="UEH755" s="2"/>
      <c r="UEI755" s="15"/>
      <c r="UEJ755" s="15"/>
      <c r="UEK755" s="80"/>
      <c r="UEL755" s="52"/>
      <c r="UEM755" s="69"/>
      <c r="UEN755" s="69"/>
      <c r="UEO755" s="69"/>
      <c r="UEP755" s="107"/>
      <c r="UEQ755" s="2"/>
      <c r="UER755" s="15"/>
      <c r="UES755" s="15"/>
      <c r="UET755" s="80"/>
      <c r="UEU755" s="52"/>
      <c r="UEV755" s="69"/>
      <c r="UEW755" s="69"/>
      <c r="UEX755" s="69"/>
      <c r="UEY755" s="107"/>
      <c r="UEZ755" s="2"/>
      <c r="UFA755" s="15"/>
      <c r="UFB755" s="15"/>
      <c r="UFC755" s="80"/>
      <c r="UFD755" s="52"/>
      <c r="UFE755" s="69"/>
      <c r="UFF755" s="69"/>
      <c r="UFG755" s="69"/>
      <c r="UFH755" s="107"/>
      <c r="UFI755" s="2"/>
      <c r="UFJ755" s="15"/>
      <c r="UFK755" s="15"/>
      <c r="UFL755" s="80"/>
      <c r="UFM755" s="52"/>
      <c r="UFN755" s="69"/>
      <c r="UFO755" s="69"/>
      <c r="UFP755" s="69"/>
      <c r="UFQ755" s="107"/>
      <c r="UFR755" s="2"/>
      <c r="UFS755" s="15"/>
      <c r="UFT755" s="15"/>
      <c r="UFU755" s="80"/>
      <c r="UFV755" s="52"/>
      <c r="UFW755" s="69"/>
      <c r="UFX755" s="69"/>
      <c r="UFY755" s="69"/>
      <c r="UFZ755" s="107"/>
      <c r="UGA755" s="2"/>
      <c r="UGB755" s="15"/>
      <c r="UGC755" s="15"/>
      <c r="UGD755" s="80"/>
      <c r="UGE755" s="52"/>
      <c r="UGF755" s="69"/>
      <c r="UGG755" s="69"/>
      <c r="UGH755" s="69"/>
      <c r="UGI755" s="107"/>
      <c r="UGJ755" s="2"/>
      <c r="UGK755" s="15"/>
      <c r="UGL755" s="15"/>
      <c r="UGM755" s="80"/>
      <c r="UGN755" s="52"/>
      <c r="UGO755" s="69"/>
      <c r="UGP755" s="69"/>
      <c r="UGQ755" s="69"/>
      <c r="UGR755" s="107"/>
      <c r="UGS755" s="2"/>
      <c r="UGT755" s="15"/>
      <c r="UGU755" s="15"/>
      <c r="UGV755" s="80"/>
      <c r="UGW755" s="52"/>
      <c r="UGX755" s="69"/>
      <c r="UGY755" s="69"/>
      <c r="UGZ755" s="69"/>
      <c r="UHA755" s="107"/>
      <c r="UHB755" s="2"/>
      <c r="UHC755" s="15"/>
      <c r="UHD755" s="15"/>
      <c r="UHE755" s="80"/>
      <c r="UHF755" s="52"/>
      <c r="UHG755" s="69"/>
      <c r="UHH755" s="69"/>
      <c r="UHI755" s="69"/>
      <c r="UHJ755" s="107"/>
      <c r="UHK755" s="2"/>
      <c r="UHL755" s="15"/>
      <c r="UHM755" s="15"/>
      <c r="UHN755" s="80"/>
      <c r="UHO755" s="52"/>
      <c r="UHP755" s="69"/>
      <c r="UHQ755" s="69"/>
      <c r="UHR755" s="69"/>
      <c r="UHS755" s="107"/>
      <c r="UHT755" s="2"/>
      <c r="UHU755" s="15"/>
      <c r="UHV755" s="15"/>
      <c r="UHW755" s="80"/>
      <c r="UHX755" s="52"/>
      <c r="UHY755" s="69"/>
      <c r="UHZ755" s="69"/>
      <c r="UIA755" s="69"/>
      <c r="UIB755" s="107"/>
      <c r="UIC755" s="2"/>
      <c r="UID755" s="15"/>
      <c r="UIE755" s="15"/>
      <c r="UIF755" s="80"/>
      <c r="UIG755" s="52"/>
      <c r="UIH755" s="69"/>
      <c r="UII755" s="69"/>
      <c r="UIJ755" s="69"/>
      <c r="UIK755" s="107"/>
      <c r="UIL755" s="2"/>
      <c r="UIM755" s="15"/>
      <c r="UIN755" s="15"/>
      <c r="UIO755" s="80"/>
      <c r="UIP755" s="52"/>
      <c r="UIQ755" s="69"/>
      <c r="UIR755" s="69"/>
      <c r="UIS755" s="69"/>
      <c r="UIT755" s="107"/>
      <c r="UIU755" s="2"/>
      <c r="UIV755" s="15"/>
      <c r="UIW755" s="15"/>
      <c r="UIX755" s="80"/>
      <c r="UIY755" s="52"/>
      <c r="UIZ755" s="69"/>
      <c r="UJA755" s="69"/>
      <c r="UJB755" s="69"/>
      <c r="UJC755" s="107"/>
      <c r="UJD755" s="2"/>
      <c r="UJE755" s="15"/>
      <c r="UJF755" s="15"/>
      <c r="UJG755" s="80"/>
      <c r="UJH755" s="52"/>
      <c r="UJI755" s="69"/>
      <c r="UJJ755" s="69"/>
      <c r="UJK755" s="69"/>
      <c r="UJL755" s="107"/>
      <c r="UJM755" s="2"/>
      <c r="UJN755" s="15"/>
      <c r="UJO755" s="15"/>
      <c r="UJP755" s="80"/>
      <c r="UJQ755" s="52"/>
      <c r="UJR755" s="69"/>
      <c r="UJS755" s="69"/>
      <c r="UJT755" s="69"/>
      <c r="UJU755" s="107"/>
      <c r="UJV755" s="2"/>
      <c r="UJW755" s="15"/>
      <c r="UJX755" s="15"/>
      <c r="UJY755" s="80"/>
      <c r="UJZ755" s="52"/>
      <c r="UKA755" s="69"/>
      <c r="UKB755" s="69"/>
      <c r="UKC755" s="69"/>
      <c r="UKD755" s="107"/>
      <c r="UKE755" s="2"/>
      <c r="UKF755" s="15"/>
      <c r="UKG755" s="15"/>
      <c r="UKH755" s="80"/>
      <c r="UKI755" s="52"/>
      <c r="UKJ755" s="69"/>
      <c r="UKK755" s="69"/>
      <c r="UKL755" s="69"/>
      <c r="UKM755" s="107"/>
      <c r="UKN755" s="2"/>
      <c r="UKO755" s="15"/>
      <c r="UKP755" s="15"/>
      <c r="UKQ755" s="80"/>
      <c r="UKR755" s="52"/>
      <c r="UKS755" s="69"/>
      <c r="UKT755" s="69"/>
      <c r="UKU755" s="69"/>
      <c r="UKV755" s="107"/>
      <c r="UKW755" s="2"/>
      <c r="UKX755" s="15"/>
      <c r="UKY755" s="15"/>
      <c r="UKZ755" s="80"/>
      <c r="ULA755" s="52"/>
      <c r="ULB755" s="69"/>
      <c r="ULC755" s="69"/>
      <c r="ULD755" s="69"/>
      <c r="ULE755" s="107"/>
      <c r="ULF755" s="2"/>
      <c r="ULG755" s="15"/>
      <c r="ULH755" s="15"/>
      <c r="ULI755" s="80"/>
      <c r="ULJ755" s="52"/>
      <c r="ULK755" s="69"/>
      <c r="ULL755" s="69"/>
      <c r="ULM755" s="69"/>
      <c r="ULN755" s="107"/>
      <c r="ULO755" s="2"/>
      <c r="ULP755" s="15"/>
      <c r="ULQ755" s="15"/>
      <c r="ULR755" s="80"/>
      <c r="ULS755" s="52"/>
      <c r="ULT755" s="69"/>
      <c r="ULU755" s="69"/>
      <c r="ULV755" s="69"/>
      <c r="ULW755" s="107"/>
      <c r="ULX755" s="2"/>
      <c r="ULY755" s="15"/>
      <c r="ULZ755" s="15"/>
      <c r="UMA755" s="80"/>
      <c r="UMB755" s="52"/>
      <c r="UMC755" s="69"/>
      <c r="UMD755" s="69"/>
      <c r="UME755" s="69"/>
      <c r="UMF755" s="107"/>
      <c r="UMG755" s="2"/>
      <c r="UMH755" s="15"/>
      <c r="UMI755" s="15"/>
      <c r="UMJ755" s="80"/>
      <c r="UMK755" s="52"/>
      <c r="UML755" s="69"/>
      <c r="UMM755" s="69"/>
      <c r="UMN755" s="69"/>
      <c r="UMO755" s="107"/>
      <c r="UMP755" s="2"/>
      <c r="UMQ755" s="15"/>
      <c r="UMR755" s="15"/>
      <c r="UMS755" s="80"/>
      <c r="UMT755" s="52"/>
      <c r="UMU755" s="69"/>
      <c r="UMV755" s="69"/>
      <c r="UMW755" s="69"/>
      <c r="UMX755" s="107"/>
      <c r="UMY755" s="2"/>
      <c r="UMZ755" s="15"/>
      <c r="UNA755" s="15"/>
      <c r="UNB755" s="80"/>
      <c r="UNC755" s="52"/>
      <c r="UND755" s="69"/>
      <c r="UNE755" s="69"/>
      <c r="UNF755" s="69"/>
      <c r="UNG755" s="107"/>
      <c r="UNH755" s="2"/>
      <c r="UNI755" s="15"/>
      <c r="UNJ755" s="15"/>
      <c r="UNK755" s="80"/>
      <c r="UNL755" s="52"/>
      <c r="UNM755" s="69"/>
      <c r="UNN755" s="69"/>
      <c r="UNO755" s="69"/>
      <c r="UNP755" s="107"/>
      <c r="UNQ755" s="2"/>
      <c r="UNR755" s="15"/>
      <c r="UNS755" s="15"/>
      <c r="UNT755" s="80"/>
      <c r="UNU755" s="52"/>
      <c r="UNV755" s="69"/>
      <c r="UNW755" s="69"/>
      <c r="UNX755" s="69"/>
      <c r="UNY755" s="107"/>
      <c r="UNZ755" s="2"/>
      <c r="UOA755" s="15"/>
      <c r="UOB755" s="15"/>
      <c r="UOC755" s="80"/>
      <c r="UOD755" s="52"/>
      <c r="UOE755" s="69"/>
      <c r="UOF755" s="69"/>
      <c r="UOG755" s="69"/>
      <c r="UOH755" s="107"/>
      <c r="UOI755" s="2"/>
      <c r="UOJ755" s="15"/>
      <c r="UOK755" s="15"/>
      <c r="UOL755" s="80"/>
      <c r="UOM755" s="52"/>
      <c r="UON755" s="69"/>
      <c r="UOO755" s="69"/>
      <c r="UOP755" s="69"/>
      <c r="UOQ755" s="107"/>
      <c r="UOR755" s="2"/>
      <c r="UOS755" s="15"/>
      <c r="UOT755" s="15"/>
      <c r="UOU755" s="80"/>
      <c r="UOV755" s="52"/>
      <c r="UOW755" s="69"/>
      <c r="UOX755" s="69"/>
      <c r="UOY755" s="69"/>
      <c r="UOZ755" s="107"/>
      <c r="UPA755" s="2"/>
      <c r="UPB755" s="15"/>
      <c r="UPC755" s="15"/>
      <c r="UPD755" s="80"/>
      <c r="UPE755" s="52"/>
      <c r="UPF755" s="69"/>
      <c r="UPG755" s="69"/>
      <c r="UPH755" s="69"/>
      <c r="UPI755" s="107"/>
      <c r="UPJ755" s="2"/>
      <c r="UPK755" s="15"/>
      <c r="UPL755" s="15"/>
      <c r="UPM755" s="80"/>
      <c r="UPN755" s="52"/>
      <c r="UPO755" s="69"/>
      <c r="UPP755" s="69"/>
      <c r="UPQ755" s="69"/>
      <c r="UPR755" s="107"/>
      <c r="UPS755" s="2"/>
      <c r="UPT755" s="15"/>
      <c r="UPU755" s="15"/>
      <c r="UPV755" s="80"/>
      <c r="UPW755" s="52"/>
      <c r="UPX755" s="69"/>
      <c r="UPY755" s="69"/>
      <c r="UPZ755" s="69"/>
      <c r="UQA755" s="107"/>
      <c r="UQB755" s="2"/>
      <c r="UQC755" s="15"/>
      <c r="UQD755" s="15"/>
      <c r="UQE755" s="80"/>
      <c r="UQF755" s="52"/>
      <c r="UQG755" s="69"/>
      <c r="UQH755" s="69"/>
      <c r="UQI755" s="69"/>
      <c r="UQJ755" s="107"/>
      <c r="UQK755" s="2"/>
      <c r="UQL755" s="15"/>
      <c r="UQM755" s="15"/>
      <c r="UQN755" s="80"/>
      <c r="UQO755" s="52"/>
      <c r="UQP755" s="69"/>
      <c r="UQQ755" s="69"/>
      <c r="UQR755" s="69"/>
      <c r="UQS755" s="107"/>
      <c r="UQT755" s="2"/>
      <c r="UQU755" s="15"/>
      <c r="UQV755" s="15"/>
      <c r="UQW755" s="80"/>
      <c r="UQX755" s="52"/>
      <c r="UQY755" s="69"/>
      <c r="UQZ755" s="69"/>
      <c r="URA755" s="69"/>
      <c r="URB755" s="107"/>
      <c r="URC755" s="2"/>
      <c r="URD755" s="15"/>
      <c r="URE755" s="15"/>
      <c r="URF755" s="80"/>
      <c r="URG755" s="52"/>
      <c r="URH755" s="69"/>
      <c r="URI755" s="69"/>
      <c r="URJ755" s="69"/>
      <c r="URK755" s="107"/>
      <c r="URL755" s="2"/>
      <c r="URM755" s="15"/>
      <c r="URN755" s="15"/>
      <c r="URO755" s="80"/>
      <c r="URP755" s="52"/>
      <c r="URQ755" s="69"/>
      <c r="URR755" s="69"/>
      <c r="URS755" s="69"/>
      <c r="URT755" s="107"/>
      <c r="URU755" s="2"/>
      <c r="URV755" s="15"/>
      <c r="URW755" s="15"/>
      <c r="URX755" s="80"/>
      <c r="URY755" s="52"/>
      <c r="URZ755" s="69"/>
      <c r="USA755" s="69"/>
      <c r="USB755" s="69"/>
      <c r="USC755" s="107"/>
      <c r="USD755" s="2"/>
      <c r="USE755" s="15"/>
      <c r="USF755" s="15"/>
      <c r="USG755" s="80"/>
      <c r="USH755" s="52"/>
      <c r="USI755" s="69"/>
      <c r="USJ755" s="69"/>
      <c r="USK755" s="69"/>
      <c r="USL755" s="107"/>
      <c r="USM755" s="2"/>
      <c r="USN755" s="15"/>
      <c r="USO755" s="15"/>
      <c r="USP755" s="80"/>
      <c r="USQ755" s="52"/>
      <c r="USR755" s="69"/>
      <c r="USS755" s="69"/>
      <c r="UST755" s="69"/>
      <c r="USU755" s="107"/>
      <c r="USV755" s="2"/>
      <c r="USW755" s="15"/>
      <c r="USX755" s="15"/>
      <c r="USY755" s="80"/>
      <c r="USZ755" s="52"/>
      <c r="UTA755" s="69"/>
      <c r="UTB755" s="69"/>
      <c r="UTC755" s="69"/>
      <c r="UTD755" s="107"/>
      <c r="UTE755" s="2"/>
      <c r="UTF755" s="15"/>
      <c r="UTG755" s="15"/>
      <c r="UTH755" s="80"/>
      <c r="UTI755" s="52"/>
      <c r="UTJ755" s="69"/>
      <c r="UTK755" s="69"/>
      <c r="UTL755" s="69"/>
      <c r="UTM755" s="107"/>
      <c r="UTN755" s="2"/>
      <c r="UTO755" s="15"/>
      <c r="UTP755" s="15"/>
      <c r="UTQ755" s="80"/>
      <c r="UTR755" s="52"/>
      <c r="UTS755" s="69"/>
      <c r="UTT755" s="69"/>
      <c r="UTU755" s="69"/>
      <c r="UTV755" s="107"/>
      <c r="UTW755" s="2"/>
      <c r="UTX755" s="15"/>
      <c r="UTY755" s="15"/>
      <c r="UTZ755" s="80"/>
      <c r="UUA755" s="52"/>
      <c r="UUB755" s="69"/>
      <c r="UUC755" s="69"/>
      <c r="UUD755" s="69"/>
      <c r="UUE755" s="107"/>
      <c r="UUF755" s="2"/>
      <c r="UUG755" s="15"/>
      <c r="UUH755" s="15"/>
      <c r="UUI755" s="80"/>
      <c r="UUJ755" s="52"/>
      <c r="UUK755" s="69"/>
      <c r="UUL755" s="69"/>
      <c r="UUM755" s="69"/>
      <c r="UUN755" s="107"/>
      <c r="UUO755" s="2"/>
      <c r="UUP755" s="15"/>
      <c r="UUQ755" s="15"/>
      <c r="UUR755" s="80"/>
      <c r="UUS755" s="52"/>
      <c r="UUT755" s="69"/>
      <c r="UUU755" s="69"/>
      <c r="UUV755" s="69"/>
      <c r="UUW755" s="107"/>
      <c r="UUX755" s="2"/>
      <c r="UUY755" s="15"/>
      <c r="UUZ755" s="15"/>
      <c r="UVA755" s="80"/>
      <c r="UVB755" s="52"/>
      <c r="UVC755" s="69"/>
      <c r="UVD755" s="69"/>
      <c r="UVE755" s="69"/>
      <c r="UVF755" s="107"/>
      <c r="UVG755" s="2"/>
      <c r="UVH755" s="15"/>
      <c r="UVI755" s="15"/>
      <c r="UVJ755" s="80"/>
      <c r="UVK755" s="52"/>
      <c r="UVL755" s="69"/>
      <c r="UVM755" s="69"/>
      <c r="UVN755" s="69"/>
      <c r="UVO755" s="107"/>
      <c r="UVP755" s="2"/>
      <c r="UVQ755" s="15"/>
      <c r="UVR755" s="15"/>
      <c r="UVS755" s="80"/>
      <c r="UVT755" s="52"/>
      <c r="UVU755" s="69"/>
      <c r="UVV755" s="69"/>
      <c r="UVW755" s="69"/>
      <c r="UVX755" s="107"/>
      <c r="UVY755" s="2"/>
      <c r="UVZ755" s="15"/>
      <c r="UWA755" s="15"/>
      <c r="UWB755" s="80"/>
      <c r="UWC755" s="52"/>
      <c r="UWD755" s="69"/>
      <c r="UWE755" s="69"/>
      <c r="UWF755" s="69"/>
      <c r="UWG755" s="107"/>
      <c r="UWH755" s="2"/>
      <c r="UWI755" s="15"/>
      <c r="UWJ755" s="15"/>
      <c r="UWK755" s="80"/>
      <c r="UWL755" s="52"/>
      <c r="UWM755" s="69"/>
      <c r="UWN755" s="69"/>
      <c r="UWO755" s="69"/>
      <c r="UWP755" s="107"/>
      <c r="UWQ755" s="2"/>
      <c r="UWR755" s="15"/>
      <c r="UWS755" s="15"/>
      <c r="UWT755" s="80"/>
      <c r="UWU755" s="52"/>
      <c r="UWV755" s="69"/>
      <c r="UWW755" s="69"/>
      <c r="UWX755" s="69"/>
      <c r="UWY755" s="107"/>
      <c r="UWZ755" s="2"/>
      <c r="UXA755" s="15"/>
      <c r="UXB755" s="15"/>
      <c r="UXC755" s="80"/>
      <c r="UXD755" s="52"/>
      <c r="UXE755" s="69"/>
      <c r="UXF755" s="69"/>
      <c r="UXG755" s="69"/>
      <c r="UXH755" s="107"/>
      <c r="UXI755" s="2"/>
      <c r="UXJ755" s="15"/>
      <c r="UXK755" s="15"/>
      <c r="UXL755" s="80"/>
      <c r="UXM755" s="52"/>
      <c r="UXN755" s="69"/>
      <c r="UXO755" s="69"/>
      <c r="UXP755" s="69"/>
      <c r="UXQ755" s="107"/>
      <c r="UXR755" s="2"/>
      <c r="UXS755" s="15"/>
      <c r="UXT755" s="15"/>
      <c r="UXU755" s="80"/>
      <c r="UXV755" s="52"/>
      <c r="UXW755" s="69"/>
      <c r="UXX755" s="69"/>
      <c r="UXY755" s="69"/>
      <c r="UXZ755" s="107"/>
      <c r="UYA755" s="2"/>
      <c r="UYB755" s="15"/>
      <c r="UYC755" s="15"/>
      <c r="UYD755" s="80"/>
      <c r="UYE755" s="52"/>
      <c r="UYF755" s="69"/>
      <c r="UYG755" s="69"/>
      <c r="UYH755" s="69"/>
      <c r="UYI755" s="107"/>
      <c r="UYJ755" s="2"/>
      <c r="UYK755" s="15"/>
      <c r="UYL755" s="15"/>
      <c r="UYM755" s="80"/>
      <c r="UYN755" s="52"/>
      <c r="UYO755" s="69"/>
      <c r="UYP755" s="69"/>
      <c r="UYQ755" s="69"/>
      <c r="UYR755" s="107"/>
      <c r="UYS755" s="2"/>
      <c r="UYT755" s="15"/>
      <c r="UYU755" s="15"/>
      <c r="UYV755" s="80"/>
      <c r="UYW755" s="52"/>
      <c r="UYX755" s="69"/>
      <c r="UYY755" s="69"/>
      <c r="UYZ755" s="69"/>
      <c r="UZA755" s="107"/>
      <c r="UZB755" s="2"/>
      <c r="UZC755" s="15"/>
      <c r="UZD755" s="15"/>
      <c r="UZE755" s="80"/>
      <c r="UZF755" s="52"/>
      <c r="UZG755" s="69"/>
      <c r="UZH755" s="69"/>
      <c r="UZI755" s="69"/>
      <c r="UZJ755" s="107"/>
      <c r="UZK755" s="2"/>
      <c r="UZL755" s="15"/>
      <c r="UZM755" s="15"/>
      <c r="UZN755" s="80"/>
      <c r="UZO755" s="52"/>
      <c r="UZP755" s="69"/>
      <c r="UZQ755" s="69"/>
      <c r="UZR755" s="69"/>
      <c r="UZS755" s="107"/>
      <c r="UZT755" s="2"/>
      <c r="UZU755" s="15"/>
      <c r="UZV755" s="15"/>
      <c r="UZW755" s="80"/>
      <c r="UZX755" s="52"/>
      <c r="UZY755" s="69"/>
      <c r="UZZ755" s="69"/>
      <c r="VAA755" s="69"/>
      <c r="VAB755" s="107"/>
      <c r="VAC755" s="2"/>
      <c r="VAD755" s="15"/>
      <c r="VAE755" s="15"/>
      <c r="VAF755" s="80"/>
      <c r="VAG755" s="52"/>
      <c r="VAH755" s="69"/>
      <c r="VAI755" s="69"/>
      <c r="VAJ755" s="69"/>
      <c r="VAK755" s="107"/>
      <c r="VAL755" s="2"/>
      <c r="VAM755" s="15"/>
      <c r="VAN755" s="15"/>
      <c r="VAO755" s="80"/>
      <c r="VAP755" s="52"/>
      <c r="VAQ755" s="69"/>
      <c r="VAR755" s="69"/>
      <c r="VAS755" s="69"/>
      <c r="VAT755" s="107"/>
      <c r="VAU755" s="2"/>
      <c r="VAV755" s="15"/>
      <c r="VAW755" s="15"/>
      <c r="VAX755" s="80"/>
      <c r="VAY755" s="52"/>
      <c r="VAZ755" s="69"/>
      <c r="VBA755" s="69"/>
      <c r="VBB755" s="69"/>
      <c r="VBC755" s="107"/>
      <c r="VBD755" s="2"/>
      <c r="VBE755" s="15"/>
      <c r="VBF755" s="15"/>
      <c r="VBG755" s="80"/>
      <c r="VBH755" s="52"/>
      <c r="VBI755" s="69"/>
      <c r="VBJ755" s="69"/>
      <c r="VBK755" s="69"/>
      <c r="VBL755" s="107"/>
      <c r="VBM755" s="2"/>
      <c r="VBN755" s="15"/>
      <c r="VBO755" s="15"/>
      <c r="VBP755" s="80"/>
      <c r="VBQ755" s="52"/>
      <c r="VBR755" s="69"/>
      <c r="VBS755" s="69"/>
      <c r="VBT755" s="69"/>
      <c r="VBU755" s="107"/>
      <c r="VBV755" s="2"/>
      <c r="VBW755" s="15"/>
      <c r="VBX755" s="15"/>
      <c r="VBY755" s="80"/>
      <c r="VBZ755" s="52"/>
      <c r="VCA755" s="69"/>
      <c r="VCB755" s="69"/>
      <c r="VCC755" s="69"/>
      <c r="VCD755" s="107"/>
      <c r="VCE755" s="2"/>
      <c r="VCF755" s="15"/>
      <c r="VCG755" s="15"/>
      <c r="VCH755" s="80"/>
      <c r="VCI755" s="52"/>
      <c r="VCJ755" s="69"/>
      <c r="VCK755" s="69"/>
      <c r="VCL755" s="69"/>
      <c r="VCM755" s="107"/>
      <c r="VCN755" s="2"/>
      <c r="VCO755" s="15"/>
      <c r="VCP755" s="15"/>
      <c r="VCQ755" s="80"/>
      <c r="VCR755" s="52"/>
      <c r="VCS755" s="69"/>
      <c r="VCT755" s="69"/>
      <c r="VCU755" s="69"/>
      <c r="VCV755" s="107"/>
      <c r="VCW755" s="2"/>
      <c r="VCX755" s="15"/>
      <c r="VCY755" s="15"/>
      <c r="VCZ755" s="80"/>
      <c r="VDA755" s="52"/>
      <c r="VDB755" s="69"/>
      <c r="VDC755" s="69"/>
      <c r="VDD755" s="69"/>
      <c r="VDE755" s="107"/>
      <c r="VDF755" s="2"/>
      <c r="VDG755" s="15"/>
      <c r="VDH755" s="15"/>
      <c r="VDI755" s="80"/>
      <c r="VDJ755" s="52"/>
      <c r="VDK755" s="69"/>
      <c r="VDL755" s="69"/>
      <c r="VDM755" s="69"/>
      <c r="VDN755" s="107"/>
      <c r="VDO755" s="2"/>
      <c r="VDP755" s="15"/>
      <c r="VDQ755" s="15"/>
      <c r="VDR755" s="80"/>
      <c r="VDS755" s="52"/>
      <c r="VDT755" s="69"/>
      <c r="VDU755" s="69"/>
      <c r="VDV755" s="69"/>
      <c r="VDW755" s="107"/>
      <c r="VDX755" s="2"/>
      <c r="VDY755" s="15"/>
      <c r="VDZ755" s="15"/>
      <c r="VEA755" s="80"/>
      <c r="VEB755" s="52"/>
      <c r="VEC755" s="69"/>
      <c r="VED755" s="69"/>
      <c r="VEE755" s="69"/>
      <c r="VEF755" s="107"/>
      <c r="VEG755" s="2"/>
      <c r="VEH755" s="15"/>
      <c r="VEI755" s="15"/>
      <c r="VEJ755" s="80"/>
      <c r="VEK755" s="52"/>
      <c r="VEL755" s="69"/>
      <c r="VEM755" s="69"/>
      <c r="VEN755" s="69"/>
      <c r="VEO755" s="107"/>
      <c r="VEP755" s="2"/>
      <c r="VEQ755" s="15"/>
      <c r="VER755" s="15"/>
      <c r="VES755" s="80"/>
      <c r="VET755" s="52"/>
      <c r="VEU755" s="69"/>
      <c r="VEV755" s="69"/>
      <c r="VEW755" s="69"/>
      <c r="VEX755" s="107"/>
      <c r="VEY755" s="2"/>
      <c r="VEZ755" s="15"/>
      <c r="VFA755" s="15"/>
      <c r="VFB755" s="80"/>
      <c r="VFC755" s="52"/>
      <c r="VFD755" s="69"/>
      <c r="VFE755" s="69"/>
      <c r="VFF755" s="69"/>
      <c r="VFG755" s="107"/>
      <c r="VFH755" s="2"/>
      <c r="VFI755" s="15"/>
      <c r="VFJ755" s="15"/>
      <c r="VFK755" s="80"/>
      <c r="VFL755" s="52"/>
      <c r="VFM755" s="69"/>
      <c r="VFN755" s="69"/>
      <c r="VFO755" s="69"/>
      <c r="VFP755" s="107"/>
      <c r="VFQ755" s="2"/>
      <c r="VFR755" s="15"/>
      <c r="VFS755" s="15"/>
      <c r="VFT755" s="80"/>
      <c r="VFU755" s="52"/>
      <c r="VFV755" s="69"/>
      <c r="VFW755" s="69"/>
      <c r="VFX755" s="69"/>
      <c r="VFY755" s="107"/>
      <c r="VFZ755" s="2"/>
      <c r="VGA755" s="15"/>
      <c r="VGB755" s="15"/>
      <c r="VGC755" s="80"/>
      <c r="VGD755" s="52"/>
      <c r="VGE755" s="69"/>
      <c r="VGF755" s="69"/>
      <c r="VGG755" s="69"/>
      <c r="VGH755" s="107"/>
      <c r="VGI755" s="2"/>
      <c r="VGJ755" s="15"/>
      <c r="VGK755" s="15"/>
      <c r="VGL755" s="80"/>
      <c r="VGM755" s="52"/>
      <c r="VGN755" s="69"/>
      <c r="VGO755" s="69"/>
      <c r="VGP755" s="69"/>
      <c r="VGQ755" s="107"/>
      <c r="VGR755" s="2"/>
      <c r="VGS755" s="15"/>
      <c r="VGT755" s="15"/>
      <c r="VGU755" s="80"/>
      <c r="VGV755" s="52"/>
      <c r="VGW755" s="69"/>
      <c r="VGX755" s="69"/>
      <c r="VGY755" s="69"/>
      <c r="VGZ755" s="107"/>
      <c r="VHA755" s="2"/>
      <c r="VHB755" s="15"/>
      <c r="VHC755" s="15"/>
      <c r="VHD755" s="80"/>
      <c r="VHE755" s="52"/>
      <c r="VHF755" s="69"/>
      <c r="VHG755" s="69"/>
      <c r="VHH755" s="69"/>
      <c r="VHI755" s="107"/>
      <c r="VHJ755" s="2"/>
      <c r="VHK755" s="15"/>
      <c r="VHL755" s="15"/>
      <c r="VHM755" s="80"/>
      <c r="VHN755" s="52"/>
      <c r="VHO755" s="69"/>
      <c r="VHP755" s="69"/>
      <c r="VHQ755" s="69"/>
      <c r="VHR755" s="107"/>
      <c r="VHS755" s="2"/>
      <c r="VHT755" s="15"/>
      <c r="VHU755" s="15"/>
      <c r="VHV755" s="80"/>
      <c r="VHW755" s="52"/>
      <c r="VHX755" s="69"/>
      <c r="VHY755" s="69"/>
      <c r="VHZ755" s="69"/>
      <c r="VIA755" s="107"/>
      <c r="VIB755" s="2"/>
      <c r="VIC755" s="15"/>
      <c r="VID755" s="15"/>
      <c r="VIE755" s="80"/>
      <c r="VIF755" s="52"/>
      <c r="VIG755" s="69"/>
      <c r="VIH755" s="69"/>
      <c r="VII755" s="69"/>
      <c r="VIJ755" s="107"/>
      <c r="VIK755" s="2"/>
      <c r="VIL755" s="15"/>
      <c r="VIM755" s="15"/>
      <c r="VIN755" s="80"/>
      <c r="VIO755" s="52"/>
      <c r="VIP755" s="69"/>
      <c r="VIQ755" s="69"/>
      <c r="VIR755" s="69"/>
      <c r="VIS755" s="107"/>
      <c r="VIT755" s="2"/>
      <c r="VIU755" s="15"/>
      <c r="VIV755" s="15"/>
      <c r="VIW755" s="80"/>
      <c r="VIX755" s="52"/>
      <c r="VIY755" s="69"/>
      <c r="VIZ755" s="69"/>
      <c r="VJA755" s="69"/>
      <c r="VJB755" s="107"/>
      <c r="VJC755" s="2"/>
      <c r="VJD755" s="15"/>
      <c r="VJE755" s="15"/>
      <c r="VJF755" s="80"/>
      <c r="VJG755" s="52"/>
      <c r="VJH755" s="69"/>
      <c r="VJI755" s="69"/>
      <c r="VJJ755" s="69"/>
      <c r="VJK755" s="107"/>
      <c r="VJL755" s="2"/>
      <c r="VJM755" s="15"/>
      <c r="VJN755" s="15"/>
      <c r="VJO755" s="80"/>
      <c r="VJP755" s="52"/>
      <c r="VJQ755" s="69"/>
      <c r="VJR755" s="69"/>
      <c r="VJS755" s="69"/>
      <c r="VJT755" s="107"/>
      <c r="VJU755" s="2"/>
      <c r="VJV755" s="15"/>
      <c r="VJW755" s="15"/>
      <c r="VJX755" s="80"/>
      <c r="VJY755" s="52"/>
      <c r="VJZ755" s="69"/>
      <c r="VKA755" s="69"/>
      <c r="VKB755" s="69"/>
      <c r="VKC755" s="107"/>
      <c r="VKD755" s="2"/>
      <c r="VKE755" s="15"/>
      <c r="VKF755" s="15"/>
      <c r="VKG755" s="80"/>
      <c r="VKH755" s="52"/>
      <c r="VKI755" s="69"/>
      <c r="VKJ755" s="69"/>
      <c r="VKK755" s="69"/>
      <c r="VKL755" s="107"/>
      <c r="VKM755" s="2"/>
      <c r="VKN755" s="15"/>
      <c r="VKO755" s="15"/>
      <c r="VKP755" s="80"/>
      <c r="VKQ755" s="52"/>
      <c r="VKR755" s="69"/>
      <c r="VKS755" s="69"/>
      <c r="VKT755" s="69"/>
      <c r="VKU755" s="107"/>
      <c r="VKV755" s="2"/>
      <c r="VKW755" s="15"/>
      <c r="VKX755" s="15"/>
      <c r="VKY755" s="80"/>
      <c r="VKZ755" s="52"/>
      <c r="VLA755" s="69"/>
      <c r="VLB755" s="69"/>
      <c r="VLC755" s="69"/>
      <c r="VLD755" s="107"/>
      <c r="VLE755" s="2"/>
      <c r="VLF755" s="15"/>
      <c r="VLG755" s="15"/>
      <c r="VLH755" s="80"/>
      <c r="VLI755" s="52"/>
      <c r="VLJ755" s="69"/>
      <c r="VLK755" s="69"/>
      <c r="VLL755" s="69"/>
      <c r="VLM755" s="107"/>
      <c r="VLN755" s="2"/>
      <c r="VLO755" s="15"/>
      <c r="VLP755" s="15"/>
      <c r="VLQ755" s="80"/>
      <c r="VLR755" s="52"/>
      <c r="VLS755" s="69"/>
      <c r="VLT755" s="69"/>
      <c r="VLU755" s="69"/>
      <c r="VLV755" s="107"/>
      <c r="VLW755" s="2"/>
      <c r="VLX755" s="15"/>
      <c r="VLY755" s="15"/>
      <c r="VLZ755" s="80"/>
      <c r="VMA755" s="52"/>
      <c r="VMB755" s="69"/>
      <c r="VMC755" s="69"/>
      <c r="VMD755" s="69"/>
      <c r="VME755" s="107"/>
      <c r="VMF755" s="2"/>
      <c r="VMG755" s="15"/>
      <c r="VMH755" s="15"/>
      <c r="VMI755" s="80"/>
      <c r="VMJ755" s="52"/>
      <c r="VMK755" s="69"/>
      <c r="VML755" s="69"/>
      <c r="VMM755" s="69"/>
      <c r="VMN755" s="107"/>
      <c r="VMO755" s="2"/>
      <c r="VMP755" s="15"/>
      <c r="VMQ755" s="15"/>
      <c r="VMR755" s="80"/>
      <c r="VMS755" s="52"/>
      <c r="VMT755" s="69"/>
      <c r="VMU755" s="69"/>
      <c r="VMV755" s="69"/>
      <c r="VMW755" s="107"/>
      <c r="VMX755" s="2"/>
      <c r="VMY755" s="15"/>
      <c r="VMZ755" s="15"/>
      <c r="VNA755" s="80"/>
      <c r="VNB755" s="52"/>
      <c r="VNC755" s="69"/>
      <c r="VND755" s="69"/>
      <c r="VNE755" s="69"/>
      <c r="VNF755" s="107"/>
      <c r="VNG755" s="2"/>
      <c r="VNH755" s="15"/>
      <c r="VNI755" s="15"/>
      <c r="VNJ755" s="80"/>
      <c r="VNK755" s="52"/>
      <c r="VNL755" s="69"/>
      <c r="VNM755" s="69"/>
      <c r="VNN755" s="69"/>
      <c r="VNO755" s="107"/>
      <c r="VNP755" s="2"/>
      <c r="VNQ755" s="15"/>
      <c r="VNR755" s="15"/>
      <c r="VNS755" s="80"/>
      <c r="VNT755" s="52"/>
      <c r="VNU755" s="69"/>
      <c r="VNV755" s="69"/>
      <c r="VNW755" s="69"/>
      <c r="VNX755" s="107"/>
      <c r="VNY755" s="2"/>
      <c r="VNZ755" s="15"/>
      <c r="VOA755" s="15"/>
      <c r="VOB755" s="80"/>
      <c r="VOC755" s="52"/>
      <c r="VOD755" s="69"/>
      <c r="VOE755" s="69"/>
      <c r="VOF755" s="69"/>
      <c r="VOG755" s="107"/>
      <c r="VOH755" s="2"/>
      <c r="VOI755" s="15"/>
      <c r="VOJ755" s="15"/>
      <c r="VOK755" s="80"/>
      <c r="VOL755" s="52"/>
      <c r="VOM755" s="69"/>
      <c r="VON755" s="69"/>
      <c r="VOO755" s="69"/>
      <c r="VOP755" s="107"/>
      <c r="VOQ755" s="2"/>
      <c r="VOR755" s="15"/>
      <c r="VOS755" s="15"/>
      <c r="VOT755" s="80"/>
      <c r="VOU755" s="52"/>
      <c r="VOV755" s="69"/>
      <c r="VOW755" s="69"/>
      <c r="VOX755" s="69"/>
      <c r="VOY755" s="107"/>
      <c r="VOZ755" s="2"/>
      <c r="VPA755" s="15"/>
      <c r="VPB755" s="15"/>
      <c r="VPC755" s="80"/>
      <c r="VPD755" s="52"/>
      <c r="VPE755" s="69"/>
      <c r="VPF755" s="69"/>
      <c r="VPG755" s="69"/>
      <c r="VPH755" s="107"/>
      <c r="VPI755" s="2"/>
      <c r="VPJ755" s="15"/>
      <c r="VPK755" s="15"/>
      <c r="VPL755" s="80"/>
      <c r="VPM755" s="52"/>
      <c r="VPN755" s="69"/>
      <c r="VPO755" s="69"/>
      <c r="VPP755" s="69"/>
      <c r="VPQ755" s="107"/>
      <c r="VPR755" s="2"/>
      <c r="VPS755" s="15"/>
      <c r="VPT755" s="15"/>
      <c r="VPU755" s="80"/>
      <c r="VPV755" s="52"/>
      <c r="VPW755" s="69"/>
      <c r="VPX755" s="69"/>
      <c r="VPY755" s="69"/>
      <c r="VPZ755" s="107"/>
      <c r="VQA755" s="2"/>
      <c r="VQB755" s="15"/>
      <c r="VQC755" s="15"/>
      <c r="VQD755" s="80"/>
      <c r="VQE755" s="52"/>
      <c r="VQF755" s="69"/>
      <c r="VQG755" s="69"/>
      <c r="VQH755" s="69"/>
      <c r="VQI755" s="107"/>
      <c r="VQJ755" s="2"/>
      <c r="VQK755" s="15"/>
      <c r="VQL755" s="15"/>
      <c r="VQM755" s="80"/>
      <c r="VQN755" s="52"/>
      <c r="VQO755" s="69"/>
      <c r="VQP755" s="69"/>
      <c r="VQQ755" s="69"/>
      <c r="VQR755" s="107"/>
      <c r="VQS755" s="2"/>
      <c r="VQT755" s="15"/>
      <c r="VQU755" s="15"/>
      <c r="VQV755" s="80"/>
      <c r="VQW755" s="52"/>
      <c r="VQX755" s="69"/>
      <c r="VQY755" s="69"/>
      <c r="VQZ755" s="69"/>
      <c r="VRA755" s="107"/>
      <c r="VRB755" s="2"/>
      <c r="VRC755" s="15"/>
      <c r="VRD755" s="15"/>
      <c r="VRE755" s="80"/>
      <c r="VRF755" s="52"/>
      <c r="VRG755" s="69"/>
      <c r="VRH755" s="69"/>
      <c r="VRI755" s="69"/>
      <c r="VRJ755" s="107"/>
      <c r="VRK755" s="2"/>
      <c r="VRL755" s="15"/>
      <c r="VRM755" s="15"/>
      <c r="VRN755" s="80"/>
      <c r="VRO755" s="52"/>
      <c r="VRP755" s="69"/>
      <c r="VRQ755" s="69"/>
      <c r="VRR755" s="69"/>
      <c r="VRS755" s="107"/>
      <c r="VRT755" s="2"/>
      <c r="VRU755" s="15"/>
      <c r="VRV755" s="15"/>
      <c r="VRW755" s="80"/>
      <c r="VRX755" s="52"/>
      <c r="VRY755" s="69"/>
      <c r="VRZ755" s="69"/>
      <c r="VSA755" s="69"/>
      <c r="VSB755" s="107"/>
      <c r="VSC755" s="2"/>
      <c r="VSD755" s="15"/>
      <c r="VSE755" s="15"/>
      <c r="VSF755" s="80"/>
      <c r="VSG755" s="52"/>
      <c r="VSH755" s="69"/>
      <c r="VSI755" s="69"/>
      <c r="VSJ755" s="69"/>
      <c r="VSK755" s="107"/>
      <c r="VSL755" s="2"/>
      <c r="VSM755" s="15"/>
      <c r="VSN755" s="15"/>
      <c r="VSO755" s="80"/>
      <c r="VSP755" s="52"/>
      <c r="VSQ755" s="69"/>
      <c r="VSR755" s="69"/>
      <c r="VSS755" s="69"/>
      <c r="VST755" s="107"/>
      <c r="VSU755" s="2"/>
      <c r="VSV755" s="15"/>
      <c r="VSW755" s="15"/>
      <c r="VSX755" s="80"/>
      <c r="VSY755" s="52"/>
      <c r="VSZ755" s="69"/>
      <c r="VTA755" s="69"/>
      <c r="VTB755" s="69"/>
      <c r="VTC755" s="107"/>
      <c r="VTD755" s="2"/>
      <c r="VTE755" s="15"/>
      <c r="VTF755" s="15"/>
      <c r="VTG755" s="80"/>
      <c r="VTH755" s="52"/>
      <c r="VTI755" s="69"/>
      <c r="VTJ755" s="69"/>
      <c r="VTK755" s="69"/>
      <c r="VTL755" s="107"/>
      <c r="VTM755" s="2"/>
      <c r="VTN755" s="15"/>
      <c r="VTO755" s="15"/>
      <c r="VTP755" s="80"/>
      <c r="VTQ755" s="52"/>
      <c r="VTR755" s="69"/>
      <c r="VTS755" s="69"/>
      <c r="VTT755" s="69"/>
      <c r="VTU755" s="107"/>
      <c r="VTV755" s="2"/>
      <c r="VTW755" s="15"/>
      <c r="VTX755" s="15"/>
      <c r="VTY755" s="80"/>
      <c r="VTZ755" s="52"/>
      <c r="VUA755" s="69"/>
      <c r="VUB755" s="69"/>
      <c r="VUC755" s="69"/>
      <c r="VUD755" s="107"/>
      <c r="VUE755" s="2"/>
      <c r="VUF755" s="15"/>
      <c r="VUG755" s="15"/>
      <c r="VUH755" s="80"/>
      <c r="VUI755" s="52"/>
      <c r="VUJ755" s="69"/>
      <c r="VUK755" s="69"/>
      <c r="VUL755" s="69"/>
      <c r="VUM755" s="107"/>
      <c r="VUN755" s="2"/>
      <c r="VUO755" s="15"/>
      <c r="VUP755" s="15"/>
      <c r="VUQ755" s="80"/>
      <c r="VUR755" s="52"/>
      <c r="VUS755" s="69"/>
      <c r="VUT755" s="69"/>
      <c r="VUU755" s="69"/>
      <c r="VUV755" s="107"/>
      <c r="VUW755" s="2"/>
      <c r="VUX755" s="15"/>
      <c r="VUY755" s="15"/>
      <c r="VUZ755" s="80"/>
      <c r="VVA755" s="52"/>
      <c r="VVB755" s="69"/>
      <c r="VVC755" s="69"/>
      <c r="VVD755" s="69"/>
      <c r="VVE755" s="107"/>
      <c r="VVF755" s="2"/>
      <c r="VVG755" s="15"/>
      <c r="VVH755" s="15"/>
      <c r="VVI755" s="80"/>
      <c r="VVJ755" s="52"/>
      <c r="VVK755" s="69"/>
      <c r="VVL755" s="69"/>
      <c r="VVM755" s="69"/>
      <c r="VVN755" s="107"/>
      <c r="VVO755" s="2"/>
      <c r="VVP755" s="15"/>
      <c r="VVQ755" s="15"/>
      <c r="VVR755" s="80"/>
      <c r="VVS755" s="52"/>
      <c r="VVT755" s="69"/>
      <c r="VVU755" s="69"/>
      <c r="VVV755" s="69"/>
      <c r="VVW755" s="107"/>
      <c r="VVX755" s="2"/>
      <c r="VVY755" s="15"/>
      <c r="VVZ755" s="15"/>
      <c r="VWA755" s="80"/>
      <c r="VWB755" s="52"/>
      <c r="VWC755" s="69"/>
      <c r="VWD755" s="69"/>
      <c r="VWE755" s="69"/>
      <c r="VWF755" s="107"/>
      <c r="VWG755" s="2"/>
      <c r="VWH755" s="15"/>
      <c r="VWI755" s="15"/>
      <c r="VWJ755" s="80"/>
      <c r="VWK755" s="52"/>
      <c r="VWL755" s="69"/>
      <c r="VWM755" s="69"/>
      <c r="VWN755" s="69"/>
      <c r="VWO755" s="107"/>
      <c r="VWP755" s="2"/>
      <c r="VWQ755" s="15"/>
      <c r="VWR755" s="15"/>
      <c r="VWS755" s="80"/>
      <c r="VWT755" s="52"/>
      <c r="VWU755" s="69"/>
      <c r="VWV755" s="69"/>
      <c r="VWW755" s="69"/>
      <c r="VWX755" s="107"/>
      <c r="VWY755" s="2"/>
      <c r="VWZ755" s="15"/>
      <c r="VXA755" s="15"/>
      <c r="VXB755" s="80"/>
      <c r="VXC755" s="52"/>
      <c r="VXD755" s="69"/>
      <c r="VXE755" s="69"/>
      <c r="VXF755" s="69"/>
      <c r="VXG755" s="107"/>
      <c r="VXH755" s="2"/>
      <c r="VXI755" s="15"/>
      <c r="VXJ755" s="15"/>
      <c r="VXK755" s="80"/>
      <c r="VXL755" s="52"/>
      <c r="VXM755" s="69"/>
      <c r="VXN755" s="69"/>
      <c r="VXO755" s="69"/>
      <c r="VXP755" s="107"/>
      <c r="VXQ755" s="2"/>
      <c r="VXR755" s="15"/>
      <c r="VXS755" s="15"/>
      <c r="VXT755" s="80"/>
      <c r="VXU755" s="52"/>
      <c r="VXV755" s="69"/>
      <c r="VXW755" s="69"/>
      <c r="VXX755" s="69"/>
      <c r="VXY755" s="107"/>
      <c r="VXZ755" s="2"/>
      <c r="VYA755" s="15"/>
      <c r="VYB755" s="15"/>
      <c r="VYC755" s="80"/>
      <c r="VYD755" s="52"/>
      <c r="VYE755" s="69"/>
      <c r="VYF755" s="69"/>
      <c r="VYG755" s="69"/>
      <c r="VYH755" s="107"/>
      <c r="VYI755" s="2"/>
      <c r="VYJ755" s="15"/>
      <c r="VYK755" s="15"/>
      <c r="VYL755" s="80"/>
      <c r="VYM755" s="52"/>
      <c r="VYN755" s="69"/>
      <c r="VYO755" s="69"/>
      <c r="VYP755" s="69"/>
      <c r="VYQ755" s="107"/>
      <c r="VYR755" s="2"/>
      <c r="VYS755" s="15"/>
      <c r="VYT755" s="15"/>
      <c r="VYU755" s="80"/>
      <c r="VYV755" s="52"/>
      <c r="VYW755" s="69"/>
      <c r="VYX755" s="69"/>
      <c r="VYY755" s="69"/>
      <c r="VYZ755" s="107"/>
      <c r="VZA755" s="2"/>
      <c r="VZB755" s="15"/>
      <c r="VZC755" s="15"/>
      <c r="VZD755" s="80"/>
      <c r="VZE755" s="52"/>
      <c r="VZF755" s="69"/>
      <c r="VZG755" s="69"/>
      <c r="VZH755" s="69"/>
      <c r="VZI755" s="107"/>
      <c r="VZJ755" s="2"/>
      <c r="VZK755" s="15"/>
      <c r="VZL755" s="15"/>
      <c r="VZM755" s="80"/>
      <c r="VZN755" s="52"/>
      <c r="VZO755" s="69"/>
      <c r="VZP755" s="69"/>
      <c r="VZQ755" s="69"/>
      <c r="VZR755" s="107"/>
      <c r="VZS755" s="2"/>
      <c r="VZT755" s="15"/>
      <c r="VZU755" s="15"/>
      <c r="VZV755" s="80"/>
      <c r="VZW755" s="52"/>
      <c r="VZX755" s="69"/>
      <c r="VZY755" s="69"/>
      <c r="VZZ755" s="69"/>
      <c r="WAA755" s="107"/>
      <c r="WAB755" s="2"/>
      <c r="WAC755" s="15"/>
      <c r="WAD755" s="15"/>
      <c r="WAE755" s="80"/>
      <c r="WAF755" s="52"/>
      <c r="WAG755" s="69"/>
      <c r="WAH755" s="69"/>
      <c r="WAI755" s="69"/>
      <c r="WAJ755" s="107"/>
      <c r="WAK755" s="2"/>
      <c r="WAL755" s="15"/>
      <c r="WAM755" s="15"/>
      <c r="WAN755" s="80"/>
      <c r="WAO755" s="52"/>
      <c r="WAP755" s="69"/>
      <c r="WAQ755" s="69"/>
      <c r="WAR755" s="69"/>
      <c r="WAS755" s="107"/>
      <c r="WAT755" s="2"/>
      <c r="WAU755" s="15"/>
      <c r="WAV755" s="15"/>
      <c r="WAW755" s="80"/>
      <c r="WAX755" s="52"/>
      <c r="WAY755" s="69"/>
      <c r="WAZ755" s="69"/>
      <c r="WBA755" s="69"/>
      <c r="WBB755" s="107"/>
      <c r="WBC755" s="2"/>
      <c r="WBD755" s="15"/>
      <c r="WBE755" s="15"/>
      <c r="WBF755" s="80"/>
      <c r="WBG755" s="52"/>
      <c r="WBH755" s="69"/>
      <c r="WBI755" s="69"/>
      <c r="WBJ755" s="69"/>
      <c r="WBK755" s="107"/>
      <c r="WBL755" s="2"/>
      <c r="WBM755" s="15"/>
      <c r="WBN755" s="15"/>
      <c r="WBO755" s="80"/>
      <c r="WBP755" s="52"/>
      <c r="WBQ755" s="69"/>
      <c r="WBR755" s="69"/>
      <c r="WBS755" s="69"/>
      <c r="WBT755" s="107"/>
      <c r="WBU755" s="2"/>
      <c r="WBV755" s="15"/>
      <c r="WBW755" s="15"/>
      <c r="WBX755" s="80"/>
      <c r="WBY755" s="52"/>
      <c r="WBZ755" s="69"/>
      <c r="WCA755" s="69"/>
      <c r="WCB755" s="69"/>
      <c r="WCC755" s="107"/>
      <c r="WCD755" s="2"/>
      <c r="WCE755" s="15"/>
      <c r="WCF755" s="15"/>
      <c r="WCG755" s="80"/>
      <c r="WCH755" s="52"/>
      <c r="WCI755" s="69"/>
      <c r="WCJ755" s="69"/>
      <c r="WCK755" s="69"/>
      <c r="WCL755" s="107"/>
      <c r="WCM755" s="2"/>
      <c r="WCN755" s="15"/>
      <c r="WCO755" s="15"/>
      <c r="WCP755" s="80"/>
      <c r="WCQ755" s="52"/>
      <c r="WCR755" s="69"/>
      <c r="WCS755" s="69"/>
      <c r="WCT755" s="69"/>
      <c r="WCU755" s="107"/>
      <c r="WCV755" s="2"/>
      <c r="WCW755" s="15"/>
      <c r="WCX755" s="15"/>
      <c r="WCY755" s="80"/>
      <c r="WCZ755" s="52"/>
      <c r="WDA755" s="69"/>
      <c r="WDB755" s="69"/>
      <c r="WDC755" s="69"/>
      <c r="WDD755" s="107"/>
      <c r="WDE755" s="2"/>
      <c r="WDF755" s="15"/>
      <c r="WDG755" s="15"/>
      <c r="WDH755" s="80"/>
      <c r="WDI755" s="52"/>
      <c r="WDJ755" s="69"/>
      <c r="WDK755" s="69"/>
      <c r="WDL755" s="69"/>
      <c r="WDM755" s="107"/>
      <c r="WDN755" s="2"/>
      <c r="WDO755" s="15"/>
      <c r="WDP755" s="15"/>
      <c r="WDQ755" s="80"/>
      <c r="WDR755" s="52"/>
      <c r="WDS755" s="69"/>
      <c r="WDT755" s="69"/>
      <c r="WDU755" s="69"/>
      <c r="WDV755" s="107"/>
      <c r="WDW755" s="2"/>
      <c r="WDX755" s="15"/>
      <c r="WDY755" s="15"/>
      <c r="WDZ755" s="80"/>
      <c r="WEA755" s="52"/>
      <c r="WEB755" s="69"/>
      <c r="WEC755" s="69"/>
      <c r="WED755" s="69"/>
      <c r="WEE755" s="107"/>
      <c r="WEF755" s="2"/>
      <c r="WEG755" s="15"/>
      <c r="WEH755" s="15"/>
      <c r="WEI755" s="80"/>
      <c r="WEJ755" s="52"/>
      <c r="WEK755" s="69"/>
      <c r="WEL755" s="69"/>
      <c r="WEM755" s="69"/>
      <c r="WEN755" s="107"/>
      <c r="WEO755" s="2"/>
      <c r="WEP755" s="15"/>
      <c r="WEQ755" s="15"/>
      <c r="WER755" s="80"/>
      <c r="WES755" s="52"/>
      <c r="WET755" s="69"/>
      <c r="WEU755" s="69"/>
      <c r="WEV755" s="69"/>
      <c r="WEW755" s="107"/>
      <c r="WEX755" s="2"/>
      <c r="WEY755" s="15"/>
      <c r="WEZ755" s="15"/>
      <c r="WFA755" s="80"/>
      <c r="WFB755" s="52"/>
      <c r="WFC755" s="69"/>
      <c r="WFD755" s="69"/>
      <c r="WFE755" s="69"/>
      <c r="WFF755" s="107"/>
      <c r="WFG755" s="2"/>
      <c r="WFH755" s="15"/>
      <c r="WFI755" s="15"/>
      <c r="WFJ755" s="80"/>
      <c r="WFK755" s="52"/>
      <c r="WFL755" s="69"/>
      <c r="WFM755" s="69"/>
      <c r="WFN755" s="69"/>
      <c r="WFO755" s="107"/>
      <c r="WFP755" s="2"/>
      <c r="WFQ755" s="15"/>
      <c r="WFR755" s="15"/>
      <c r="WFS755" s="80"/>
      <c r="WFT755" s="52"/>
      <c r="WFU755" s="69"/>
      <c r="WFV755" s="69"/>
      <c r="WFW755" s="69"/>
      <c r="WFX755" s="107"/>
      <c r="WFY755" s="2"/>
      <c r="WFZ755" s="15"/>
      <c r="WGA755" s="15"/>
      <c r="WGB755" s="80"/>
      <c r="WGC755" s="52"/>
      <c r="WGD755" s="69"/>
      <c r="WGE755" s="69"/>
      <c r="WGF755" s="69"/>
      <c r="WGG755" s="107"/>
      <c r="WGH755" s="2"/>
      <c r="WGI755" s="15"/>
      <c r="WGJ755" s="15"/>
      <c r="WGK755" s="80"/>
      <c r="WGL755" s="52"/>
      <c r="WGM755" s="69"/>
      <c r="WGN755" s="69"/>
      <c r="WGO755" s="69"/>
      <c r="WGP755" s="107"/>
      <c r="WGQ755" s="2"/>
      <c r="WGR755" s="15"/>
      <c r="WGS755" s="15"/>
      <c r="WGT755" s="80"/>
      <c r="WGU755" s="52"/>
      <c r="WGV755" s="69"/>
      <c r="WGW755" s="69"/>
      <c r="WGX755" s="69"/>
      <c r="WGY755" s="107"/>
      <c r="WGZ755" s="2"/>
      <c r="WHA755" s="15"/>
      <c r="WHB755" s="15"/>
      <c r="WHC755" s="80"/>
      <c r="WHD755" s="52"/>
      <c r="WHE755" s="69"/>
      <c r="WHF755" s="69"/>
      <c r="WHG755" s="69"/>
      <c r="WHH755" s="107"/>
      <c r="WHI755" s="2"/>
      <c r="WHJ755" s="15"/>
      <c r="WHK755" s="15"/>
      <c r="WHL755" s="80"/>
      <c r="WHM755" s="52"/>
      <c r="WHN755" s="69"/>
      <c r="WHO755" s="69"/>
      <c r="WHP755" s="69"/>
      <c r="WHQ755" s="107"/>
      <c r="WHR755" s="2"/>
      <c r="WHS755" s="15"/>
      <c r="WHT755" s="15"/>
      <c r="WHU755" s="80"/>
      <c r="WHV755" s="52"/>
      <c r="WHW755" s="69"/>
      <c r="WHX755" s="69"/>
      <c r="WHY755" s="69"/>
      <c r="WHZ755" s="107"/>
      <c r="WIA755" s="2"/>
      <c r="WIB755" s="15"/>
      <c r="WIC755" s="15"/>
      <c r="WID755" s="80"/>
      <c r="WIE755" s="52"/>
      <c r="WIF755" s="69"/>
      <c r="WIG755" s="69"/>
      <c r="WIH755" s="69"/>
      <c r="WII755" s="107"/>
      <c r="WIJ755" s="2"/>
      <c r="WIK755" s="15"/>
      <c r="WIL755" s="15"/>
      <c r="WIM755" s="80"/>
      <c r="WIN755" s="52"/>
      <c r="WIO755" s="69"/>
      <c r="WIP755" s="69"/>
      <c r="WIQ755" s="69"/>
      <c r="WIR755" s="107"/>
      <c r="WIS755" s="2"/>
      <c r="WIT755" s="15"/>
      <c r="WIU755" s="15"/>
      <c r="WIV755" s="80"/>
      <c r="WIW755" s="52"/>
      <c r="WIX755" s="69"/>
      <c r="WIY755" s="69"/>
      <c r="WIZ755" s="69"/>
      <c r="WJA755" s="107"/>
      <c r="WJB755" s="2"/>
      <c r="WJC755" s="15"/>
      <c r="WJD755" s="15"/>
      <c r="WJE755" s="80"/>
      <c r="WJF755" s="52"/>
      <c r="WJG755" s="69"/>
      <c r="WJH755" s="69"/>
      <c r="WJI755" s="69"/>
      <c r="WJJ755" s="107"/>
      <c r="WJK755" s="2"/>
      <c r="WJL755" s="15"/>
      <c r="WJM755" s="15"/>
      <c r="WJN755" s="80"/>
      <c r="WJO755" s="52"/>
      <c r="WJP755" s="69"/>
      <c r="WJQ755" s="69"/>
      <c r="WJR755" s="69"/>
      <c r="WJS755" s="107"/>
      <c r="WJT755" s="2"/>
      <c r="WJU755" s="15"/>
      <c r="WJV755" s="15"/>
      <c r="WJW755" s="80"/>
      <c r="WJX755" s="52"/>
      <c r="WJY755" s="69"/>
      <c r="WJZ755" s="69"/>
      <c r="WKA755" s="69"/>
      <c r="WKB755" s="107"/>
      <c r="WKC755" s="2"/>
      <c r="WKD755" s="15"/>
      <c r="WKE755" s="15"/>
      <c r="WKF755" s="80"/>
      <c r="WKG755" s="52"/>
      <c r="WKH755" s="69"/>
      <c r="WKI755" s="69"/>
      <c r="WKJ755" s="69"/>
      <c r="WKK755" s="107"/>
      <c r="WKL755" s="2"/>
      <c r="WKM755" s="15"/>
      <c r="WKN755" s="15"/>
      <c r="WKO755" s="80"/>
      <c r="WKP755" s="52"/>
      <c r="WKQ755" s="69"/>
      <c r="WKR755" s="69"/>
      <c r="WKS755" s="69"/>
      <c r="WKT755" s="107"/>
      <c r="WKU755" s="2"/>
      <c r="WKV755" s="15"/>
      <c r="WKW755" s="15"/>
      <c r="WKX755" s="80"/>
      <c r="WKY755" s="52"/>
      <c r="WKZ755" s="69"/>
      <c r="WLA755" s="69"/>
      <c r="WLB755" s="69"/>
      <c r="WLC755" s="107"/>
      <c r="WLD755" s="2"/>
      <c r="WLE755" s="15"/>
      <c r="WLF755" s="15"/>
      <c r="WLG755" s="80"/>
      <c r="WLH755" s="52"/>
      <c r="WLI755" s="69"/>
      <c r="WLJ755" s="69"/>
      <c r="WLK755" s="69"/>
      <c r="WLL755" s="107"/>
      <c r="WLM755" s="2"/>
      <c r="WLN755" s="15"/>
      <c r="WLO755" s="15"/>
      <c r="WLP755" s="80"/>
      <c r="WLQ755" s="52"/>
      <c r="WLR755" s="69"/>
      <c r="WLS755" s="69"/>
      <c r="WLT755" s="69"/>
      <c r="WLU755" s="107"/>
      <c r="WLV755" s="2"/>
      <c r="WLW755" s="15"/>
      <c r="WLX755" s="15"/>
      <c r="WLY755" s="80"/>
      <c r="WLZ755" s="52"/>
      <c r="WMA755" s="69"/>
      <c r="WMB755" s="69"/>
      <c r="WMC755" s="69"/>
      <c r="WMD755" s="107"/>
      <c r="WME755" s="2"/>
      <c r="WMF755" s="15"/>
      <c r="WMG755" s="15"/>
      <c r="WMH755" s="80"/>
      <c r="WMI755" s="52"/>
      <c r="WMJ755" s="69"/>
      <c r="WMK755" s="69"/>
      <c r="WML755" s="69"/>
      <c r="WMM755" s="107"/>
      <c r="WMN755" s="2"/>
      <c r="WMO755" s="15"/>
      <c r="WMP755" s="15"/>
      <c r="WMQ755" s="80"/>
      <c r="WMR755" s="52"/>
      <c r="WMS755" s="69"/>
      <c r="WMT755" s="69"/>
      <c r="WMU755" s="69"/>
      <c r="WMV755" s="107"/>
      <c r="WMW755" s="2"/>
      <c r="WMX755" s="15"/>
      <c r="WMY755" s="15"/>
      <c r="WMZ755" s="80"/>
      <c r="WNA755" s="52"/>
      <c r="WNB755" s="69"/>
      <c r="WNC755" s="69"/>
      <c r="WND755" s="69"/>
      <c r="WNE755" s="107"/>
      <c r="WNF755" s="2"/>
      <c r="WNG755" s="15"/>
      <c r="WNH755" s="15"/>
      <c r="WNI755" s="80"/>
      <c r="WNJ755" s="52"/>
      <c r="WNK755" s="69"/>
      <c r="WNL755" s="69"/>
      <c r="WNM755" s="69"/>
      <c r="WNN755" s="107"/>
      <c r="WNO755" s="2"/>
      <c r="WNP755" s="15"/>
      <c r="WNQ755" s="15"/>
      <c r="WNR755" s="80"/>
      <c r="WNS755" s="52"/>
      <c r="WNT755" s="69"/>
      <c r="WNU755" s="69"/>
      <c r="WNV755" s="69"/>
      <c r="WNW755" s="107"/>
      <c r="WNX755" s="2"/>
      <c r="WNY755" s="15"/>
      <c r="WNZ755" s="15"/>
      <c r="WOA755" s="80"/>
      <c r="WOB755" s="52"/>
      <c r="WOC755" s="69"/>
      <c r="WOD755" s="69"/>
      <c r="WOE755" s="69"/>
      <c r="WOF755" s="107"/>
      <c r="WOG755" s="2"/>
      <c r="WOH755" s="15"/>
      <c r="WOI755" s="15"/>
      <c r="WOJ755" s="80"/>
      <c r="WOK755" s="52"/>
      <c r="WOL755" s="69"/>
      <c r="WOM755" s="69"/>
      <c r="WON755" s="69"/>
      <c r="WOO755" s="107"/>
      <c r="WOP755" s="2"/>
      <c r="WOQ755" s="15"/>
      <c r="WOR755" s="15"/>
      <c r="WOS755" s="80"/>
      <c r="WOT755" s="52"/>
      <c r="WOU755" s="69"/>
      <c r="WOV755" s="69"/>
      <c r="WOW755" s="69"/>
      <c r="WOX755" s="107"/>
      <c r="WOY755" s="2"/>
      <c r="WOZ755" s="15"/>
      <c r="WPA755" s="15"/>
      <c r="WPB755" s="80"/>
      <c r="WPC755" s="52"/>
      <c r="WPD755" s="69"/>
      <c r="WPE755" s="69"/>
      <c r="WPF755" s="69"/>
      <c r="WPG755" s="107"/>
      <c r="WPH755" s="2"/>
      <c r="WPI755" s="15"/>
      <c r="WPJ755" s="15"/>
      <c r="WPK755" s="80"/>
      <c r="WPL755" s="52"/>
      <c r="WPM755" s="69"/>
      <c r="WPN755" s="69"/>
      <c r="WPO755" s="69"/>
      <c r="WPP755" s="107"/>
      <c r="WPQ755" s="2"/>
      <c r="WPR755" s="15"/>
      <c r="WPS755" s="15"/>
      <c r="WPT755" s="80"/>
      <c r="WPU755" s="52"/>
      <c r="WPV755" s="69"/>
      <c r="WPW755" s="69"/>
      <c r="WPX755" s="69"/>
      <c r="WPY755" s="107"/>
      <c r="WPZ755" s="2"/>
      <c r="WQA755" s="15"/>
      <c r="WQB755" s="15"/>
      <c r="WQC755" s="80"/>
      <c r="WQD755" s="52"/>
      <c r="WQE755" s="69"/>
      <c r="WQF755" s="69"/>
      <c r="WQG755" s="69"/>
      <c r="WQH755" s="107"/>
      <c r="WQI755" s="2"/>
      <c r="WQJ755" s="15"/>
      <c r="WQK755" s="15"/>
      <c r="WQL755" s="80"/>
      <c r="WQM755" s="52"/>
      <c r="WQN755" s="69"/>
      <c r="WQO755" s="69"/>
      <c r="WQP755" s="69"/>
      <c r="WQQ755" s="107"/>
      <c r="WQR755" s="2"/>
      <c r="WQS755" s="15"/>
      <c r="WQT755" s="15"/>
      <c r="WQU755" s="80"/>
      <c r="WQV755" s="52"/>
      <c r="WQW755" s="69"/>
      <c r="WQX755" s="69"/>
      <c r="WQY755" s="69"/>
      <c r="WQZ755" s="107"/>
      <c r="WRA755" s="2"/>
      <c r="WRB755" s="15"/>
      <c r="WRC755" s="15"/>
      <c r="WRD755" s="80"/>
      <c r="WRE755" s="52"/>
      <c r="WRF755" s="69"/>
      <c r="WRG755" s="69"/>
      <c r="WRH755" s="69"/>
      <c r="WRI755" s="107"/>
      <c r="WRJ755" s="2"/>
      <c r="WRK755" s="15"/>
      <c r="WRL755" s="15"/>
      <c r="WRM755" s="80"/>
      <c r="WRN755" s="52"/>
      <c r="WRO755" s="69"/>
      <c r="WRP755" s="69"/>
      <c r="WRQ755" s="69"/>
      <c r="WRR755" s="107"/>
      <c r="WRS755" s="2"/>
      <c r="WRT755" s="15"/>
      <c r="WRU755" s="15"/>
      <c r="WRV755" s="80"/>
      <c r="WRW755" s="52"/>
      <c r="WRX755" s="69"/>
      <c r="WRY755" s="69"/>
      <c r="WRZ755" s="69"/>
      <c r="WSA755" s="107"/>
      <c r="WSB755" s="2"/>
      <c r="WSC755" s="15"/>
      <c r="WSD755" s="15"/>
      <c r="WSE755" s="80"/>
      <c r="WSF755" s="52"/>
      <c r="WSG755" s="69"/>
      <c r="WSH755" s="69"/>
      <c r="WSI755" s="69"/>
      <c r="WSJ755" s="107"/>
      <c r="WSK755" s="2"/>
      <c r="WSL755" s="15"/>
      <c r="WSM755" s="15"/>
      <c r="WSN755" s="80"/>
      <c r="WSO755" s="52"/>
      <c r="WSP755" s="69"/>
      <c r="WSQ755" s="69"/>
      <c r="WSR755" s="69"/>
      <c r="WSS755" s="107"/>
      <c r="WST755" s="2"/>
      <c r="WSU755" s="15"/>
      <c r="WSV755" s="15"/>
      <c r="WSW755" s="80"/>
      <c r="WSX755" s="52"/>
      <c r="WSY755" s="69"/>
      <c r="WSZ755" s="69"/>
      <c r="WTA755" s="69"/>
      <c r="WTB755" s="107"/>
      <c r="WTC755" s="2"/>
      <c r="WTD755" s="15"/>
      <c r="WTE755" s="15"/>
      <c r="WTF755" s="80"/>
      <c r="WTG755" s="52"/>
      <c r="WTH755" s="69"/>
      <c r="WTI755" s="69"/>
      <c r="WTJ755" s="69"/>
      <c r="WTK755" s="107"/>
      <c r="WTL755" s="2"/>
      <c r="WTM755" s="15"/>
      <c r="WTN755" s="15"/>
      <c r="WTO755" s="80"/>
      <c r="WTP755" s="52"/>
      <c r="WTQ755" s="69"/>
      <c r="WTR755" s="69"/>
      <c r="WTS755" s="69"/>
      <c r="WTT755" s="107"/>
      <c r="WTU755" s="2"/>
      <c r="WTV755" s="15"/>
      <c r="WTW755" s="15"/>
      <c r="WTX755" s="80"/>
      <c r="WTY755" s="52"/>
      <c r="WTZ755" s="69"/>
      <c r="WUA755" s="69"/>
      <c r="WUB755" s="69"/>
      <c r="WUC755" s="107"/>
      <c r="WUD755" s="2"/>
      <c r="WUE755" s="15"/>
      <c r="WUF755" s="15"/>
      <c r="WUG755" s="80"/>
      <c r="WUH755" s="52"/>
      <c r="WUI755" s="69"/>
      <c r="WUJ755" s="69"/>
      <c r="WUK755" s="69"/>
      <c r="WUL755" s="107"/>
      <c r="WUM755" s="2"/>
      <c r="WUN755" s="15"/>
      <c r="WUO755" s="15"/>
      <c r="WUP755" s="80"/>
      <c r="WUQ755" s="52"/>
      <c r="WUR755" s="69"/>
      <c r="WUS755" s="69"/>
      <c r="WUT755" s="69"/>
      <c r="WUU755" s="107"/>
      <c r="WUV755" s="2"/>
      <c r="WUW755" s="15"/>
      <c r="WUX755" s="15"/>
      <c r="WUY755" s="80"/>
      <c r="WUZ755" s="52"/>
      <c r="WVA755" s="69"/>
      <c r="WVB755" s="69"/>
      <c r="WVC755" s="69"/>
      <c r="WVD755" s="107"/>
      <c r="WVE755" s="2"/>
      <c r="WVF755" s="15"/>
      <c r="WVG755" s="15"/>
      <c r="WVH755" s="80"/>
      <c r="WVI755" s="52"/>
      <c r="WVJ755" s="69"/>
      <c r="WVK755" s="69"/>
      <c r="WVL755" s="69"/>
      <c r="WVM755" s="107"/>
      <c r="WVN755" s="2"/>
      <c r="WVO755" s="15"/>
      <c r="WVP755" s="15"/>
      <c r="WVQ755" s="80"/>
      <c r="WVR755" s="52"/>
      <c r="WVS755" s="69"/>
      <c r="WVT755" s="69"/>
      <c r="WVU755" s="69"/>
      <c r="WVV755" s="107"/>
      <c r="WVW755" s="2"/>
      <c r="WVX755" s="15"/>
      <c r="WVY755" s="15"/>
      <c r="WVZ755" s="80"/>
      <c r="WWA755" s="52"/>
      <c r="WWB755" s="69"/>
      <c r="WWC755" s="69"/>
      <c r="WWD755" s="69"/>
      <c r="WWE755" s="107"/>
      <c r="WWF755" s="2"/>
      <c r="WWG755" s="15"/>
      <c r="WWH755" s="15"/>
      <c r="WWI755" s="80"/>
      <c r="WWJ755" s="52"/>
      <c r="WWK755" s="69"/>
      <c r="WWL755" s="69"/>
      <c r="WWM755" s="69"/>
      <c r="WWN755" s="107"/>
      <c r="WWO755" s="2"/>
      <c r="WWP755" s="15"/>
      <c r="WWQ755" s="15"/>
      <c r="WWR755" s="80"/>
      <c r="WWS755" s="52"/>
      <c r="WWT755" s="69"/>
      <c r="WWU755" s="69"/>
      <c r="WWV755" s="69"/>
      <c r="WWW755" s="107"/>
      <c r="WWX755" s="2"/>
      <c r="WWY755" s="15"/>
      <c r="WWZ755" s="15"/>
      <c r="WXA755" s="80"/>
      <c r="WXB755" s="52"/>
      <c r="WXC755" s="69"/>
      <c r="WXD755" s="69"/>
      <c r="WXE755" s="69"/>
      <c r="WXF755" s="107"/>
      <c r="WXG755" s="2"/>
      <c r="WXH755" s="15"/>
      <c r="WXI755" s="15"/>
      <c r="WXJ755" s="80"/>
      <c r="WXK755" s="52"/>
      <c r="WXL755" s="69"/>
      <c r="WXM755" s="69"/>
      <c r="WXN755" s="69"/>
      <c r="WXO755" s="107"/>
      <c r="WXP755" s="2"/>
      <c r="WXQ755" s="15"/>
      <c r="WXR755" s="15"/>
      <c r="WXS755" s="80"/>
      <c r="WXT755" s="52"/>
      <c r="WXU755" s="69"/>
      <c r="WXV755" s="69"/>
      <c r="WXW755" s="69"/>
      <c r="WXX755" s="107"/>
      <c r="WXY755" s="2"/>
      <c r="WXZ755" s="15"/>
      <c r="WYA755" s="15"/>
      <c r="WYB755" s="80"/>
      <c r="WYC755" s="52"/>
      <c r="WYD755" s="69"/>
      <c r="WYE755" s="69"/>
      <c r="WYF755" s="69"/>
      <c r="WYG755" s="107"/>
      <c r="WYH755" s="2"/>
      <c r="WYI755" s="15"/>
      <c r="WYJ755" s="15"/>
      <c r="WYK755" s="80"/>
      <c r="WYL755" s="52"/>
      <c r="WYM755" s="69"/>
      <c r="WYN755" s="69"/>
      <c r="WYO755" s="69"/>
      <c r="WYP755" s="107"/>
      <c r="WYQ755" s="2"/>
      <c r="WYR755" s="15"/>
      <c r="WYS755" s="15"/>
      <c r="WYT755" s="80"/>
      <c r="WYU755" s="52"/>
      <c r="WYV755" s="69"/>
      <c r="WYW755" s="69"/>
      <c r="WYX755" s="69"/>
      <c r="WYY755" s="107"/>
      <c r="WYZ755" s="2"/>
      <c r="WZA755" s="15"/>
      <c r="WZB755" s="15"/>
      <c r="WZC755" s="80"/>
      <c r="WZD755" s="52"/>
      <c r="WZE755" s="69"/>
      <c r="WZF755" s="69"/>
      <c r="WZG755" s="69"/>
      <c r="WZH755" s="107"/>
      <c r="WZI755" s="2"/>
      <c r="WZJ755" s="15"/>
      <c r="WZK755" s="15"/>
      <c r="WZL755" s="80"/>
      <c r="WZM755" s="52"/>
      <c r="WZN755" s="69"/>
      <c r="WZO755" s="69"/>
      <c r="WZP755" s="69"/>
      <c r="WZQ755" s="107"/>
      <c r="WZR755" s="2"/>
      <c r="WZS755" s="15"/>
      <c r="WZT755" s="15"/>
      <c r="WZU755" s="80"/>
      <c r="WZV755" s="52"/>
      <c r="WZW755" s="69"/>
      <c r="WZX755" s="69"/>
      <c r="WZY755" s="69"/>
      <c r="WZZ755" s="107"/>
      <c r="XAA755" s="2"/>
      <c r="XAB755" s="15"/>
      <c r="XAC755" s="15"/>
      <c r="XAD755" s="80"/>
      <c r="XAE755" s="52"/>
      <c r="XAF755" s="69"/>
      <c r="XAG755" s="69"/>
      <c r="XAH755" s="69"/>
      <c r="XAI755" s="107"/>
      <c r="XAJ755" s="2"/>
      <c r="XAK755" s="15"/>
      <c r="XAL755" s="15"/>
      <c r="XAM755" s="80"/>
      <c r="XAN755" s="52"/>
      <c r="XAO755" s="69"/>
      <c r="XAP755" s="69"/>
      <c r="XAQ755" s="69"/>
      <c r="XAR755" s="107"/>
      <c r="XAS755" s="2"/>
      <c r="XAT755" s="15"/>
      <c r="XAU755" s="15"/>
      <c r="XAV755" s="80"/>
      <c r="XAW755" s="52"/>
      <c r="XAX755" s="69"/>
      <c r="XAY755" s="69"/>
      <c r="XAZ755" s="69"/>
      <c r="XBA755" s="107"/>
      <c r="XBB755" s="2"/>
      <c r="XBC755" s="15"/>
      <c r="XBD755" s="15"/>
      <c r="XBE755" s="80"/>
      <c r="XBF755" s="52"/>
      <c r="XBG755" s="69"/>
      <c r="XBH755" s="69"/>
      <c r="XBI755" s="69"/>
      <c r="XBJ755" s="107"/>
      <c r="XBK755" s="2"/>
      <c r="XBL755" s="15"/>
      <c r="XBM755" s="15"/>
      <c r="XBN755" s="80"/>
      <c r="XBO755" s="52"/>
      <c r="XBP755" s="69"/>
      <c r="XBQ755" s="69"/>
      <c r="XBR755" s="69"/>
      <c r="XBS755" s="107"/>
      <c r="XBT755" s="2"/>
      <c r="XBU755" s="15"/>
      <c r="XBV755" s="15"/>
      <c r="XBW755" s="9"/>
      <c r="XCA755" s="109"/>
    </row>
    <row r="756" spans="1:16303" s="102" customFormat="1" ht="30.75" customHeight="1" x14ac:dyDescent="0.2">
      <c r="A756" s="140" t="s">
        <v>918</v>
      </c>
      <c r="B756" s="2">
        <v>912</v>
      </c>
      <c r="C756" s="4" t="s">
        <v>79</v>
      </c>
      <c r="D756" s="4" t="s">
        <v>79</v>
      </c>
      <c r="E756" s="15" t="s">
        <v>880</v>
      </c>
      <c r="F756" s="15"/>
      <c r="G756" s="71">
        <f t="shared" si="197"/>
        <v>121109</v>
      </c>
      <c r="H756" s="82">
        <f t="shared" si="197"/>
        <v>121109</v>
      </c>
      <c r="I756" s="231"/>
      <c r="J756" s="231"/>
      <c r="K756" s="231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1"/>
      <c r="Y756" s="231"/>
      <c r="Z756" s="231"/>
      <c r="AA756" s="231"/>
      <c r="AB756" s="231"/>
      <c r="AC756" s="231"/>
      <c r="AD756" s="231"/>
      <c r="AE756" s="231"/>
      <c r="AF756" s="231"/>
      <c r="AG756" s="231"/>
      <c r="AH756" s="231"/>
      <c r="AI756" s="231"/>
      <c r="AJ756" s="231"/>
      <c r="AK756" s="231"/>
      <c r="AL756" s="231"/>
      <c r="AM756" s="231"/>
      <c r="AN756" s="231"/>
      <c r="AO756" s="231"/>
      <c r="AP756" s="231"/>
      <c r="AQ756" s="231"/>
      <c r="AR756" s="231"/>
      <c r="AS756" s="231"/>
      <c r="AT756" s="231"/>
    </row>
    <row r="757" spans="1:16303" s="102" customFormat="1" ht="18.75" x14ac:dyDescent="0.2">
      <c r="A757" s="136" t="s">
        <v>736</v>
      </c>
      <c r="B757" s="16">
        <v>912</v>
      </c>
      <c r="C757" s="5" t="s">
        <v>79</v>
      </c>
      <c r="D757" s="5" t="s">
        <v>79</v>
      </c>
      <c r="E757" s="17" t="s">
        <v>910</v>
      </c>
      <c r="F757" s="39"/>
      <c r="G757" s="91">
        <f t="shared" ref="G757:H757" si="198">G758+G763+G767</f>
        <v>121109</v>
      </c>
      <c r="H757" s="92">
        <f t="shared" si="198"/>
        <v>121109</v>
      </c>
      <c r="I757" s="231"/>
      <c r="J757" s="231"/>
      <c r="K757" s="231"/>
      <c r="L757" s="231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1"/>
      <c r="Y757" s="231"/>
      <c r="Z757" s="231"/>
      <c r="AA757" s="231"/>
      <c r="AB757" s="231"/>
      <c r="AC757" s="231"/>
      <c r="AD757" s="231"/>
      <c r="AE757" s="231"/>
      <c r="AF757" s="231"/>
      <c r="AG757" s="231"/>
      <c r="AH757" s="231"/>
      <c r="AI757" s="231"/>
      <c r="AJ757" s="231"/>
      <c r="AK757" s="231"/>
      <c r="AL757" s="231"/>
      <c r="AM757" s="231"/>
      <c r="AN757" s="231"/>
      <c r="AO757" s="231"/>
      <c r="AP757" s="231"/>
      <c r="AQ757" s="231"/>
      <c r="AR757" s="231"/>
      <c r="AS757" s="231"/>
      <c r="AT757" s="231"/>
    </row>
    <row r="758" spans="1:16303" s="102" customFormat="1" ht="63" x14ac:dyDescent="0.2">
      <c r="A758" s="142" t="s">
        <v>29</v>
      </c>
      <c r="B758" s="65">
        <v>912</v>
      </c>
      <c r="C758" s="6" t="s">
        <v>79</v>
      </c>
      <c r="D758" s="6" t="s">
        <v>79</v>
      </c>
      <c r="E758" s="64" t="s">
        <v>910</v>
      </c>
      <c r="F758" s="64" t="s">
        <v>30</v>
      </c>
      <c r="G758" s="93">
        <f t="shared" ref="G758:H758" si="199">G759</f>
        <v>113894</v>
      </c>
      <c r="H758" s="94">
        <f t="shared" si="199"/>
        <v>113894</v>
      </c>
      <c r="I758" s="231"/>
      <c r="J758" s="231"/>
      <c r="K758" s="231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1"/>
      <c r="Y758" s="231"/>
      <c r="Z758" s="231"/>
      <c r="AA758" s="231"/>
      <c r="AB758" s="231"/>
      <c r="AC758" s="231"/>
      <c r="AD758" s="231"/>
      <c r="AE758" s="231"/>
      <c r="AF758" s="231"/>
      <c r="AG758" s="231"/>
      <c r="AH758" s="231"/>
      <c r="AI758" s="231"/>
      <c r="AJ758" s="231"/>
      <c r="AK758" s="231"/>
      <c r="AL758" s="231"/>
      <c r="AM758" s="231"/>
      <c r="AN758" s="231"/>
      <c r="AO758" s="231"/>
      <c r="AP758" s="231"/>
      <c r="AQ758" s="231"/>
      <c r="AR758" s="231"/>
      <c r="AS758" s="231"/>
      <c r="AT758" s="231"/>
    </row>
    <row r="759" spans="1:16303" s="102" customFormat="1" ht="18.75" x14ac:dyDescent="0.2">
      <c r="A759" s="142" t="s">
        <v>32</v>
      </c>
      <c r="B759" s="65">
        <v>912</v>
      </c>
      <c r="C759" s="6" t="s">
        <v>79</v>
      </c>
      <c r="D759" s="6" t="s">
        <v>79</v>
      </c>
      <c r="E759" s="64" t="s">
        <v>910</v>
      </c>
      <c r="F759" s="64" t="s">
        <v>31</v>
      </c>
      <c r="G759" s="93">
        <f t="shared" ref="G759:H759" si="200">G760+G761+G762</f>
        <v>113894</v>
      </c>
      <c r="H759" s="94">
        <f t="shared" si="200"/>
        <v>113894</v>
      </c>
      <c r="I759" s="231"/>
      <c r="J759" s="231"/>
      <c r="K759" s="231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1"/>
      <c r="Y759" s="231"/>
      <c r="Z759" s="231"/>
      <c r="AA759" s="231"/>
      <c r="AB759" s="231"/>
      <c r="AC759" s="231"/>
      <c r="AD759" s="231"/>
      <c r="AE759" s="231"/>
      <c r="AF759" s="231"/>
      <c r="AG759" s="231"/>
      <c r="AH759" s="231"/>
      <c r="AI759" s="231"/>
      <c r="AJ759" s="231"/>
      <c r="AK759" s="231"/>
      <c r="AL759" s="231"/>
      <c r="AM759" s="231"/>
      <c r="AN759" s="231"/>
      <c r="AO759" s="231"/>
      <c r="AP759" s="231"/>
      <c r="AQ759" s="231"/>
      <c r="AR759" s="231"/>
      <c r="AS759" s="231"/>
      <c r="AT759" s="231"/>
    </row>
    <row r="760" spans="1:16303" s="102" customFormat="1" ht="18.75" x14ac:dyDescent="0.2">
      <c r="A760" s="137" t="s">
        <v>215</v>
      </c>
      <c r="B760" s="65">
        <v>912</v>
      </c>
      <c r="C760" s="6" t="s">
        <v>79</v>
      </c>
      <c r="D760" s="6" t="s">
        <v>79</v>
      </c>
      <c r="E760" s="64" t="s">
        <v>910</v>
      </c>
      <c r="F760" s="64" t="s">
        <v>130</v>
      </c>
      <c r="G760" s="93">
        <f>85093-13701</f>
        <v>71392</v>
      </c>
      <c r="H760" s="94">
        <f>85093-13701</f>
        <v>71392</v>
      </c>
      <c r="I760" s="231"/>
      <c r="J760" s="231"/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31"/>
      <c r="AS760" s="231"/>
      <c r="AT760" s="231"/>
    </row>
    <row r="761" spans="1:16303" s="102" customFormat="1" ht="31.5" x14ac:dyDescent="0.2">
      <c r="A761" s="137" t="s">
        <v>129</v>
      </c>
      <c r="B761" s="65">
        <v>912</v>
      </c>
      <c r="C761" s="6" t="s">
        <v>79</v>
      </c>
      <c r="D761" s="6" t="s">
        <v>79</v>
      </c>
      <c r="E761" s="64" t="s">
        <v>910</v>
      </c>
      <c r="F761" s="64" t="s">
        <v>131</v>
      </c>
      <c r="G761" s="93">
        <f>18484-2400</f>
        <v>16084</v>
      </c>
      <c r="H761" s="94">
        <f>18484-2400</f>
        <v>16084</v>
      </c>
      <c r="I761" s="231"/>
      <c r="J761" s="231"/>
      <c r="K761" s="231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</row>
    <row r="762" spans="1:16303" s="102" customFormat="1" ht="47.25" x14ac:dyDescent="0.2">
      <c r="A762" s="137" t="s">
        <v>219</v>
      </c>
      <c r="B762" s="65">
        <v>912</v>
      </c>
      <c r="C762" s="6" t="s">
        <v>79</v>
      </c>
      <c r="D762" s="6" t="s">
        <v>79</v>
      </c>
      <c r="E762" s="64" t="s">
        <v>910</v>
      </c>
      <c r="F762" s="64" t="s">
        <v>229</v>
      </c>
      <c r="G762" s="93">
        <f>31280-4862</f>
        <v>26418</v>
      </c>
      <c r="H762" s="94">
        <f>31280-4862</f>
        <v>26418</v>
      </c>
      <c r="I762" s="231"/>
      <c r="J762" s="231"/>
      <c r="K762" s="231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1"/>
      <c r="Y762" s="231"/>
      <c r="Z762" s="231"/>
      <c r="AA762" s="231"/>
      <c r="AB762" s="231"/>
      <c r="AC762" s="231"/>
      <c r="AD762" s="231"/>
      <c r="AE762" s="231"/>
      <c r="AF762" s="231"/>
      <c r="AG762" s="231"/>
      <c r="AH762" s="231"/>
      <c r="AI762" s="231"/>
      <c r="AJ762" s="231"/>
      <c r="AK762" s="231"/>
      <c r="AL762" s="231"/>
      <c r="AM762" s="231"/>
      <c r="AN762" s="231"/>
      <c r="AO762" s="231"/>
      <c r="AP762" s="231"/>
      <c r="AQ762" s="231"/>
      <c r="AR762" s="231"/>
      <c r="AS762" s="231"/>
      <c r="AT762" s="231"/>
    </row>
    <row r="763" spans="1:16303" s="102" customFormat="1" ht="31.5" x14ac:dyDescent="0.2">
      <c r="A763" s="142" t="s">
        <v>22</v>
      </c>
      <c r="B763" s="65">
        <v>912</v>
      </c>
      <c r="C763" s="6" t="s">
        <v>79</v>
      </c>
      <c r="D763" s="6" t="s">
        <v>79</v>
      </c>
      <c r="E763" s="64" t="s">
        <v>910</v>
      </c>
      <c r="F763" s="64" t="s">
        <v>15</v>
      </c>
      <c r="G763" s="93">
        <f t="shared" ref="G763:H763" si="201">G764</f>
        <v>7100</v>
      </c>
      <c r="H763" s="94">
        <f t="shared" si="201"/>
        <v>7100</v>
      </c>
      <c r="I763" s="231"/>
      <c r="J763" s="231"/>
      <c r="K763" s="231"/>
      <c r="L763" s="231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1"/>
      <c r="Y763" s="231"/>
      <c r="Z763" s="231"/>
      <c r="AA763" s="231"/>
      <c r="AB763" s="231"/>
      <c r="AC763" s="231"/>
      <c r="AD763" s="231"/>
      <c r="AE763" s="231"/>
      <c r="AF763" s="231"/>
      <c r="AG763" s="231"/>
      <c r="AH763" s="231"/>
      <c r="AI763" s="231"/>
      <c r="AJ763" s="231"/>
      <c r="AK763" s="231"/>
      <c r="AL763" s="231"/>
      <c r="AM763" s="231"/>
      <c r="AN763" s="231"/>
      <c r="AO763" s="231"/>
      <c r="AP763" s="231"/>
      <c r="AQ763" s="231"/>
      <c r="AR763" s="231"/>
      <c r="AS763" s="231"/>
      <c r="AT763" s="231"/>
    </row>
    <row r="764" spans="1:16303" s="102" customFormat="1" ht="31.5" x14ac:dyDescent="0.2">
      <c r="A764" s="142" t="s">
        <v>17</v>
      </c>
      <c r="B764" s="65">
        <v>912</v>
      </c>
      <c r="C764" s="6" t="s">
        <v>79</v>
      </c>
      <c r="D764" s="6" t="s">
        <v>79</v>
      </c>
      <c r="E764" s="64" t="s">
        <v>910</v>
      </c>
      <c r="F764" s="64" t="s">
        <v>16</v>
      </c>
      <c r="G764" s="93">
        <f t="shared" ref="G764:H764" si="202">G765+G766</f>
        <v>7100</v>
      </c>
      <c r="H764" s="94">
        <f t="shared" si="202"/>
        <v>7100</v>
      </c>
      <c r="I764" s="231"/>
      <c r="J764" s="231"/>
      <c r="K764" s="231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1"/>
      <c r="Y764" s="231"/>
      <c r="Z764" s="231"/>
      <c r="AA764" s="231"/>
      <c r="AB764" s="231"/>
      <c r="AC764" s="231"/>
      <c r="AD764" s="231"/>
      <c r="AE764" s="231"/>
      <c r="AF764" s="231"/>
      <c r="AG764" s="231"/>
      <c r="AH764" s="231"/>
      <c r="AI764" s="231"/>
      <c r="AJ764" s="231"/>
      <c r="AK764" s="231"/>
      <c r="AL764" s="231"/>
      <c r="AM764" s="231"/>
      <c r="AN764" s="231"/>
      <c r="AO764" s="231"/>
      <c r="AP764" s="231"/>
      <c r="AQ764" s="231"/>
      <c r="AR764" s="231"/>
      <c r="AS764" s="231"/>
      <c r="AT764" s="231"/>
    </row>
    <row r="765" spans="1:16303" s="102" customFormat="1" ht="31.5" x14ac:dyDescent="0.2">
      <c r="A765" s="142" t="s">
        <v>539</v>
      </c>
      <c r="B765" s="65">
        <v>912</v>
      </c>
      <c r="C765" s="6" t="s">
        <v>79</v>
      </c>
      <c r="D765" s="6" t="s">
        <v>79</v>
      </c>
      <c r="E765" s="64" t="s">
        <v>910</v>
      </c>
      <c r="F765" s="64" t="s">
        <v>468</v>
      </c>
      <c r="G765" s="93">
        <f t="shared" ref="G765:H765" si="203">4297+814</f>
        <v>5111</v>
      </c>
      <c r="H765" s="94">
        <f t="shared" si="203"/>
        <v>5111</v>
      </c>
      <c r="I765" s="231"/>
      <c r="J765" s="231"/>
      <c r="K765" s="231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1"/>
      <c r="Y765" s="231"/>
      <c r="Z765" s="231"/>
      <c r="AA765" s="231"/>
      <c r="AB765" s="231"/>
      <c r="AC765" s="231"/>
      <c r="AD765" s="231"/>
      <c r="AE765" s="231"/>
      <c r="AF765" s="231"/>
      <c r="AG765" s="231"/>
      <c r="AH765" s="231"/>
      <c r="AI765" s="231"/>
      <c r="AJ765" s="231"/>
      <c r="AK765" s="231"/>
      <c r="AL765" s="231"/>
      <c r="AM765" s="231"/>
      <c r="AN765" s="231"/>
      <c r="AO765" s="231"/>
      <c r="AP765" s="231"/>
      <c r="AQ765" s="231"/>
      <c r="AR765" s="231"/>
      <c r="AS765" s="231"/>
      <c r="AT765" s="231"/>
    </row>
    <row r="766" spans="1:16303" s="102" customFormat="1" ht="18.75" x14ac:dyDescent="0.2">
      <c r="A766" s="137" t="s">
        <v>826</v>
      </c>
      <c r="B766" s="65">
        <v>912</v>
      </c>
      <c r="C766" s="6" t="s">
        <v>79</v>
      </c>
      <c r="D766" s="6" t="s">
        <v>79</v>
      </c>
      <c r="E766" s="64" t="s">
        <v>910</v>
      </c>
      <c r="F766" s="64" t="s">
        <v>126</v>
      </c>
      <c r="G766" s="93">
        <f>1561+6326+428-6326</f>
        <v>1989</v>
      </c>
      <c r="H766" s="94">
        <f>1561+6326+428-6326</f>
        <v>1989</v>
      </c>
      <c r="I766" s="231"/>
      <c r="J766" s="231"/>
      <c r="K766" s="231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1"/>
      <c r="Y766" s="231"/>
      <c r="Z766" s="231"/>
      <c r="AA766" s="231"/>
      <c r="AB766" s="231"/>
      <c r="AC766" s="231"/>
      <c r="AD766" s="231"/>
      <c r="AE766" s="231"/>
      <c r="AF766" s="231"/>
      <c r="AG766" s="231"/>
      <c r="AH766" s="231"/>
      <c r="AI766" s="231"/>
      <c r="AJ766" s="231"/>
      <c r="AK766" s="231"/>
      <c r="AL766" s="231"/>
      <c r="AM766" s="231"/>
      <c r="AN766" s="231"/>
      <c r="AO766" s="231"/>
      <c r="AP766" s="231"/>
      <c r="AQ766" s="231"/>
      <c r="AR766" s="231"/>
      <c r="AS766" s="231"/>
      <c r="AT766" s="231"/>
    </row>
    <row r="767" spans="1:16303" s="102" customFormat="1" ht="18.75" x14ac:dyDescent="0.2">
      <c r="A767" s="137" t="s">
        <v>13</v>
      </c>
      <c r="B767" s="65">
        <v>912</v>
      </c>
      <c r="C767" s="6" t="s">
        <v>79</v>
      </c>
      <c r="D767" s="6" t="s">
        <v>79</v>
      </c>
      <c r="E767" s="64" t="s">
        <v>910</v>
      </c>
      <c r="F767" s="64" t="s">
        <v>14</v>
      </c>
      <c r="G767" s="93">
        <f t="shared" ref="G767:H767" si="204">G768</f>
        <v>115</v>
      </c>
      <c r="H767" s="94">
        <f t="shared" si="204"/>
        <v>115</v>
      </c>
      <c r="I767" s="231"/>
      <c r="J767" s="231"/>
      <c r="K767" s="231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1"/>
      <c r="Y767" s="231"/>
      <c r="Z767" s="231"/>
      <c r="AA767" s="231"/>
      <c r="AB767" s="231"/>
      <c r="AC767" s="231"/>
      <c r="AD767" s="231"/>
      <c r="AE767" s="231"/>
      <c r="AF767" s="231"/>
      <c r="AG767" s="231"/>
      <c r="AH767" s="231"/>
      <c r="AI767" s="231"/>
      <c r="AJ767" s="231"/>
      <c r="AK767" s="231"/>
      <c r="AL767" s="231"/>
      <c r="AM767" s="231"/>
      <c r="AN767" s="231"/>
      <c r="AO767" s="231"/>
      <c r="AP767" s="231"/>
      <c r="AQ767" s="231"/>
      <c r="AR767" s="231"/>
      <c r="AS767" s="231"/>
      <c r="AT767" s="231"/>
    </row>
    <row r="768" spans="1:16303" s="102" customFormat="1" ht="18.75" x14ac:dyDescent="0.2">
      <c r="A768" s="137" t="s">
        <v>34</v>
      </c>
      <c r="B768" s="65">
        <v>912</v>
      </c>
      <c r="C768" s="6" t="s">
        <v>79</v>
      </c>
      <c r="D768" s="6" t="s">
        <v>79</v>
      </c>
      <c r="E768" s="64" t="s">
        <v>910</v>
      </c>
      <c r="F768" s="64" t="s">
        <v>33</v>
      </c>
      <c r="G768" s="93">
        <f t="shared" ref="G768:H768" si="205">G769+G770</f>
        <v>115</v>
      </c>
      <c r="H768" s="94">
        <f t="shared" si="205"/>
        <v>115</v>
      </c>
      <c r="I768" s="231"/>
      <c r="J768" s="231"/>
      <c r="K768" s="231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1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</row>
    <row r="769" spans="1:46" s="102" customFormat="1" ht="18.75" x14ac:dyDescent="0.2">
      <c r="A769" s="137" t="s">
        <v>123</v>
      </c>
      <c r="B769" s="65">
        <v>912</v>
      </c>
      <c r="C769" s="6" t="s">
        <v>79</v>
      </c>
      <c r="D769" s="6" t="s">
        <v>79</v>
      </c>
      <c r="E769" s="64" t="s">
        <v>910</v>
      </c>
      <c r="F769" s="64" t="s">
        <v>127</v>
      </c>
      <c r="G769" s="93">
        <f t="shared" ref="G769:H769" si="206">100+5</f>
        <v>105</v>
      </c>
      <c r="H769" s="94">
        <f t="shared" si="206"/>
        <v>105</v>
      </c>
      <c r="I769" s="231"/>
      <c r="J769" s="231"/>
      <c r="K769" s="231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</row>
    <row r="770" spans="1:46" s="102" customFormat="1" ht="18.75" x14ac:dyDescent="0.2">
      <c r="A770" s="137" t="s">
        <v>132</v>
      </c>
      <c r="B770" s="65">
        <v>912</v>
      </c>
      <c r="C770" s="6" t="s">
        <v>79</v>
      </c>
      <c r="D770" s="6" t="s">
        <v>79</v>
      </c>
      <c r="E770" s="64" t="s">
        <v>910</v>
      </c>
      <c r="F770" s="64" t="s">
        <v>133</v>
      </c>
      <c r="G770" s="93">
        <f>5+5+190-190</f>
        <v>10</v>
      </c>
      <c r="H770" s="94">
        <f>5+5+190-190</f>
        <v>10</v>
      </c>
      <c r="I770" s="231"/>
      <c r="J770" s="231"/>
      <c r="K770" s="231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</row>
    <row r="771" spans="1:46" s="59" customFormat="1" x14ac:dyDescent="0.2">
      <c r="A771" s="140" t="s">
        <v>187</v>
      </c>
      <c r="B771" s="2">
        <v>912</v>
      </c>
      <c r="C771" s="15" t="s">
        <v>57</v>
      </c>
      <c r="D771" s="64"/>
      <c r="E771" s="64"/>
      <c r="F771" s="65"/>
      <c r="G771" s="71">
        <f t="shared" ref="G771:H773" si="207">G772</f>
        <v>1200</v>
      </c>
      <c r="H771" s="82">
        <f t="shared" si="207"/>
        <v>1200</v>
      </c>
      <c r="I771" s="227"/>
      <c r="J771" s="227"/>
      <c r="K771" s="227"/>
      <c r="L771" s="227"/>
      <c r="M771" s="227"/>
      <c r="N771" s="227"/>
      <c r="O771" s="227"/>
      <c r="P771" s="227"/>
      <c r="Q771" s="227"/>
      <c r="R771" s="227"/>
      <c r="S771" s="227"/>
      <c r="T771" s="227"/>
      <c r="U771" s="227"/>
      <c r="V771" s="227"/>
      <c r="W771" s="227"/>
      <c r="X771" s="227"/>
      <c r="Y771" s="227"/>
      <c r="Z771" s="227"/>
      <c r="AA771" s="227"/>
      <c r="AB771" s="227"/>
      <c r="AC771" s="227"/>
      <c r="AD771" s="227"/>
      <c r="AE771" s="227"/>
      <c r="AF771" s="227"/>
      <c r="AG771" s="227"/>
      <c r="AH771" s="227"/>
      <c r="AI771" s="227"/>
      <c r="AJ771" s="227"/>
      <c r="AK771" s="227"/>
      <c r="AL771" s="227"/>
      <c r="AM771" s="227"/>
      <c r="AN771" s="227"/>
      <c r="AO771" s="227"/>
      <c r="AP771" s="227"/>
      <c r="AQ771" s="227"/>
      <c r="AR771" s="227"/>
      <c r="AS771" s="227"/>
      <c r="AT771" s="227"/>
    </row>
    <row r="772" spans="1:46" s="59" customFormat="1" x14ac:dyDescent="0.2">
      <c r="A772" s="135" t="s">
        <v>300</v>
      </c>
      <c r="B772" s="2">
        <v>912</v>
      </c>
      <c r="C772" s="15" t="s">
        <v>57</v>
      </c>
      <c r="D772" s="15" t="s">
        <v>79</v>
      </c>
      <c r="E772" s="15"/>
      <c r="F772" s="15"/>
      <c r="G772" s="71">
        <f t="shared" si="207"/>
        <v>1200</v>
      </c>
      <c r="H772" s="82">
        <f t="shared" si="207"/>
        <v>1200</v>
      </c>
      <c r="I772" s="227"/>
      <c r="J772" s="227"/>
      <c r="K772" s="227"/>
      <c r="L772" s="227"/>
      <c r="M772" s="227"/>
      <c r="N772" s="227"/>
      <c r="O772" s="227"/>
      <c r="P772" s="227"/>
      <c r="Q772" s="227"/>
      <c r="R772" s="227"/>
      <c r="S772" s="227"/>
      <c r="T772" s="227"/>
      <c r="U772" s="227"/>
      <c r="V772" s="227"/>
      <c r="W772" s="227"/>
      <c r="X772" s="227"/>
      <c r="Y772" s="227"/>
      <c r="Z772" s="227"/>
      <c r="AA772" s="227"/>
      <c r="AB772" s="227"/>
      <c r="AC772" s="227"/>
      <c r="AD772" s="227"/>
      <c r="AE772" s="227"/>
      <c r="AF772" s="227"/>
      <c r="AG772" s="227"/>
      <c r="AH772" s="227"/>
      <c r="AI772" s="227"/>
      <c r="AJ772" s="227"/>
      <c r="AK772" s="227"/>
      <c r="AL772" s="227"/>
      <c r="AM772" s="227"/>
      <c r="AN772" s="227"/>
      <c r="AO772" s="227"/>
      <c r="AP772" s="227"/>
      <c r="AQ772" s="227"/>
      <c r="AR772" s="227"/>
      <c r="AS772" s="227"/>
      <c r="AT772" s="227"/>
    </row>
    <row r="773" spans="1:46" s="59" customFormat="1" ht="47.25" x14ac:dyDescent="0.2">
      <c r="A773" s="140" t="s">
        <v>688</v>
      </c>
      <c r="B773" s="2">
        <v>912</v>
      </c>
      <c r="C773" s="15" t="s">
        <v>57</v>
      </c>
      <c r="D773" s="15" t="s">
        <v>79</v>
      </c>
      <c r="E773" s="15" t="s">
        <v>301</v>
      </c>
      <c r="F773" s="15"/>
      <c r="G773" s="71">
        <f t="shared" si="207"/>
        <v>1200</v>
      </c>
      <c r="H773" s="82">
        <f t="shared" si="207"/>
        <v>1200</v>
      </c>
      <c r="I773" s="227"/>
      <c r="J773" s="227"/>
      <c r="K773" s="227"/>
      <c r="L773" s="227"/>
      <c r="M773" s="227"/>
      <c r="N773" s="227"/>
      <c r="O773" s="227"/>
      <c r="P773" s="227"/>
      <c r="Q773" s="227"/>
      <c r="R773" s="227"/>
      <c r="S773" s="227"/>
      <c r="T773" s="227"/>
      <c r="U773" s="227"/>
      <c r="V773" s="227"/>
      <c r="W773" s="227"/>
      <c r="X773" s="227"/>
      <c r="Y773" s="227"/>
      <c r="Z773" s="227"/>
      <c r="AA773" s="227"/>
      <c r="AB773" s="227"/>
      <c r="AC773" s="227"/>
      <c r="AD773" s="227"/>
      <c r="AE773" s="227"/>
      <c r="AF773" s="227"/>
      <c r="AG773" s="227"/>
      <c r="AH773" s="227"/>
      <c r="AI773" s="227"/>
      <c r="AJ773" s="227"/>
      <c r="AK773" s="227"/>
      <c r="AL773" s="227"/>
      <c r="AM773" s="227"/>
      <c r="AN773" s="227"/>
      <c r="AO773" s="227"/>
      <c r="AP773" s="227"/>
      <c r="AQ773" s="227"/>
      <c r="AR773" s="227"/>
      <c r="AS773" s="227"/>
      <c r="AT773" s="227"/>
    </row>
    <row r="774" spans="1:46" s="105" customFormat="1" ht="31.5" x14ac:dyDescent="0.2">
      <c r="A774" s="141" t="s">
        <v>779</v>
      </c>
      <c r="B774" s="1">
        <v>912</v>
      </c>
      <c r="C774" s="63" t="s">
        <v>57</v>
      </c>
      <c r="D774" s="63" t="s">
        <v>79</v>
      </c>
      <c r="E774" s="63" t="s">
        <v>687</v>
      </c>
      <c r="F774" s="63"/>
      <c r="G774" s="100">
        <f t="shared" ref="G774:H774" si="208">G775+G780</f>
        <v>1200</v>
      </c>
      <c r="H774" s="101">
        <f t="shared" si="208"/>
        <v>1200</v>
      </c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29"/>
      <c r="AN774" s="229"/>
      <c r="AO774" s="229"/>
      <c r="AP774" s="229"/>
      <c r="AQ774" s="229"/>
      <c r="AR774" s="229"/>
      <c r="AS774" s="229"/>
      <c r="AT774" s="229"/>
    </row>
    <row r="775" spans="1:46" s="59" customFormat="1" ht="47.25" x14ac:dyDescent="0.2">
      <c r="A775" s="140" t="s">
        <v>303</v>
      </c>
      <c r="B775" s="2">
        <v>912</v>
      </c>
      <c r="C775" s="15" t="s">
        <v>57</v>
      </c>
      <c r="D775" s="15" t="s">
        <v>79</v>
      </c>
      <c r="E775" s="24" t="s">
        <v>519</v>
      </c>
      <c r="F775" s="16"/>
      <c r="G775" s="71">
        <f t="shared" ref="G775:H778" si="209">G776</f>
        <v>600</v>
      </c>
      <c r="H775" s="82">
        <f t="shared" si="209"/>
        <v>600</v>
      </c>
      <c r="I775" s="227"/>
      <c r="J775" s="227"/>
      <c r="K775" s="227"/>
      <c r="L775" s="227"/>
      <c r="M775" s="227"/>
      <c r="N775" s="227"/>
      <c r="O775" s="227"/>
      <c r="P775" s="227"/>
      <c r="Q775" s="227"/>
      <c r="R775" s="227"/>
      <c r="S775" s="227"/>
      <c r="T775" s="227"/>
      <c r="U775" s="227"/>
      <c r="V775" s="227"/>
      <c r="W775" s="227"/>
      <c r="X775" s="227"/>
      <c r="Y775" s="227"/>
      <c r="Z775" s="227"/>
      <c r="AA775" s="227"/>
      <c r="AB775" s="227"/>
      <c r="AC775" s="227"/>
      <c r="AD775" s="227"/>
      <c r="AE775" s="227"/>
      <c r="AF775" s="227"/>
      <c r="AG775" s="227"/>
      <c r="AH775" s="227"/>
      <c r="AI775" s="227"/>
      <c r="AJ775" s="227"/>
      <c r="AK775" s="227"/>
      <c r="AL775" s="227"/>
      <c r="AM775" s="227"/>
      <c r="AN775" s="227"/>
      <c r="AO775" s="227"/>
      <c r="AP775" s="227"/>
      <c r="AQ775" s="227"/>
      <c r="AR775" s="227"/>
      <c r="AS775" s="227"/>
      <c r="AT775" s="227"/>
    </row>
    <row r="776" spans="1:46" s="59" customFormat="1" ht="47.25" x14ac:dyDescent="0.2">
      <c r="A776" s="136" t="s">
        <v>780</v>
      </c>
      <c r="B776" s="16">
        <v>912</v>
      </c>
      <c r="C776" s="17" t="s">
        <v>57</v>
      </c>
      <c r="D776" s="17" t="s">
        <v>79</v>
      </c>
      <c r="E776" s="25" t="s">
        <v>520</v>
      </c>
      <c r="F776" s="16"/>
      <c r="G776" s="91">
        <f t="shared" si="209"/>
        <v>600</v>
      </c>
      <c r="H776" s="92">
        <f t="shared" si="209"/>
        <v>600</v>
      </c>
      <c r="I776" s="227"/>
      <c r="J776" s="227"/>
      <c r="K776" s="227"/>
      <c r="L776" s="227"/>
      <c r="M776" s="227"/>
      <c r="N776" s="227"/>
      <c r="O776" s="227"/>
      <c r="P776" s="227"/>
      <c r="Q776" s="227"/>
      <c r="R776" s="227"/>
      <c r="S776" s="227"/>
      <c r="T776" s="227"/>
      <c r="U776" s="227"/>
      <c r="V776" s="227"/>
      <c r="W776" s="227"/>
      <c r="X776" s="227"/>
      <c r="Y776" s="227"/>
      <c r="Z776" s="227"/>
      <c r="AA776" s="227"/>
      <c r="AB776" s="227"/>
      <c r="AC776" s="227"/>
      <c r="AD776" s="227"/>
      <c r="AE776" s="227"/>
      <c r="AF776" s="227"/>
      <c r="AG776" s="227"/>
      <c r="AH776" s="227"/>
      <c r="AI776" s="227"/>
      <c r="AJ776" s="227"/>
      <c r="AK776" s="227"/>
      <c r="AL776" s="227"/>
      <c r="AM776" s="227"/>
      <c r="AN776" s="227"/>
      <c r="AO776" s="227"/>
      <c r="AP776" s="227"/>
      <c r="AQ776" s="227"/>
      <c r="AR776" s="227"/>
      <c r="AS776" s="227"/>
      <c r="AT776" s="227"/>
    </row>
    <row r="777" spans="1:46" s="59" customFormat="1" ht="31.5" x14ac:dyDescent="0.2">
      <c r="A777" s="137" t="s">
        <v>22</v>
      </c>
      <c r="B777" s="65">
        <v>912</v>
      </c>
      <c r="C777" s="64" t="s">
        <v>57</v>
      </c>
      <c r="D777" s="64" t="s">
        <v>79</v>
      </c>
      <c r="E777" s="64" t="s">
        <v>520</v>
      </c>
      <c r="F777" s="65">
        <v>200</v>
      </c>
      <c r="G777" s="93">
        <f t="shared" si="209"/>
        <v>600</v>
      </c>
      <c r="H777" s="94">
        <f t="shared" si="209"/>
        <v>600</v>
      </c>
      <c r="I777" s="227"/>
      <c r="J777" s="227"/>
      <c r="K777" s="227"/>
      <c r="L777" s="227"/>
      <c r="M777" s="227"/>
      <c r="N777" s="227"/>
      <c r="O777" s="227"/>
      <c r="P777" s="227"/>
      <c r="Q777" s="227"/>
      <c r="R777" s="227"/>
      <c r="S777" s="227"/>
      <c r="T777" s="227"/>
      <c r="U777" s="227"/>
      <c r="V777" s="227"/>
      <c r="W777" s="227"/>
      <c r="X777" s="227"/>
      <c r="Y777" s="227"/>
      <c r="Z777" s="227"/>
      <c r="AA777" s="227"/>
      <c r="AB777" s="227"/>
      <c r="AC777" s="227"/>
      <c r="AD777" s="227"/>
      <c r="AE777" s="227"/>
      <c r="AF777" s="227"/>
      <c r="AG777" s="227"/>
      <c r="AH777" s="227"/>
      <c r="AI777" s="227"/>
      <c r="AJ777" s="227"/>
      <c r="AK777" s="227"/>
      <c r="AL777" s="227"/>
      <c r="AM777" s="227"/>
      <c r="AN777" s="227"/>
      <c r="AO777" s="227"/>
      <c r="AP777" s="227"/>
      <c r="AQ777" s="227"/>
      <c r="AR777" s="227"/>
      <c r="AS777" s="227"/>
      <c r="AT777" s="227"/>
    </row>
    <row r="778" spans="1:46" s="59" customFormat="1" ht="31.5" x14ac:dyDescent="0.2">
      <c r="A778" s="137" t="s">
        <v>17</v>
      </c>
      <c r="B778" s="65">
        <v>912</v>
      </c>
      <c r="C778" s="64" t="s">
        <v>57</v>
      </c>
      <c r="D778" s="64" t="s">
        <v>79</v>
      </c>
      <c r="E778" s="64" t="s">
        <v>520</v>
      </c>
      <c r="F778" s="65">
        <v>240</v>
      </c>
      <c r="G778" s="93">
        <f t="shared" si="209"/>
        <v>600</v>
      </c>
      <c r="H778" s="94">
        <f t="shared" si="209"/>
        <v>600</v>
      </c>
      <c r="I778" s="227"/>
      <c r="J778" s="227"/>
      <c r="K778" s="227"/>
      <c r="L778" s="227"/>
      <c r="M778" s="227"/>
      <c r="N778" s="227"/>
      <c r="O778" s="227"/>
      <c r="P778" s="227"/>
      <c r="Q778" s="227"/>
      <c r="R778" s="227"/>
      <c r="S778" s="227"/>
      <c r="T778" s="227"/>
      <c r="U778" s="227"/>
      <c r="V778" s="227"/>
      <c r="W778" s="227"/>
      <c r="X778" s="227"/>
      <c r="Y778" s="227"/>
      <c r="Z778" s="227"/>
      <c r="AA778" s="227"/>
      <c r="AB778" s="227"/>
      <c r="AC778" s="227"/>
      <c r="AD778" s="227"/>
      <c r="AE778" s="227"/>
      <c r="AF778" s="227"/>
      <c r="AG778" s="227"/>
      <c r="AH778" s="227"/>
      <c r="AI778" s="227"/>
      <c r="AJ778" s="227"/>
      <c r="AK778" s="227"/>
      <c r="AL778" s="227"/>
      <c r="AM778" s="227"/>
      <c r="AN778" s="227"/>
      <c r="AO778" s="227"/>
      <c r="AP778" s="227"/>
      <c r="AQ778" s="227"/>
      <c r="AR778" s="227"/>
      <c r="AS778" s="227"/>
      <c r="AT778" s="227"/>
    </row>
    <row r="779" spans="1:46" s="59" customFormat="1" x14ac:dyDescent="0.2">
      <c r="A779" s="137" t="s">
        <v>826</v>
      </c>
      <c r="B779" s="65">
        <v>912</v>
      </c>
      <c r="C779" s="64" t="s">
        <v>57</v>
      </c>
      <c r="D779" s="64" t="s">
        <v>79</v>
      </c>
      <c r="E779" s="64" t="s">
        <v>520</v>
      </c>
      <c r="F779" s="65">
        <v>244</v>
      </c>
      <c r="G779" s="93">
        <v>600</v>
      </c>
      <c r="H779" s="94">
        <v>600</v>
      </c>
      <c r="I779" s="227"/>
      <c r="J779" s="227"/>
      <c r="K779" s="227"/>
      <c r="L779" s="227"/>
      <c r="M779" s="227"/>
      <c r="N779" s="227"/>
      <c r="O779" s="227"/>
      <c r="P779" s="227"/>
      <c r="Q779" s="227"/>
      <c r="R779" s="227"/>
      <c r="S779" s="227"/>
      <c r="T779" s="227"/>
      <c r="U779" s="227"/>
      <c r="V779" s="227"/>
      <c r="W779" s="227"/>
      <c r="X779" s="227"/>
      <c r="Y779" s="227"/>
      <c r="Z779" s="227"/>
      <c r="AA779" s="227"/>
      <c r="AB779" s="227"/>
      <c r="AC779" s="227"/>
      <c r="AD779" s="227"/>
      <c r="AE779" s="227"/>
      <c r="AF779" s="227"/>
      <c r="AG779" s="227"/>
      <c r="AH779" s="227"/>
      <c r="AI779" s="227"/>
      <c r="AJ779" s="227"/>
      <c r="AK779" s="227"/>
      <c r="AL779" s="227"/>
      <c r="AM779" s="227"/>
      <c r="AN779" s="227"/>
      <c r="AO779" s="227"/>
      <c r="AP779" s="227"/>
      <c r="AQ779" s="227"/>
      <c r="AR779" s="227"/>
      <c r="AS779" s="227"/>
      <c r="AT779" s="227"/>
    </row>
    <row r="780" spans="1:46" s="59" customFormat="1" x14ac:dyDescent="0.2">
      <c r="A780" s="140" t="s">
        <v>302</v>
      </c>
      <c r="B780" s="2">
        <v>912</v>
      </c>
      <c r="C780" s="15" t="s">
        <v>57</v>
      </c>
      <c r="D780" s="15" t="s">
        <v>79</v>
      </c>
      <c r="E780" s="24" t="s">
        <v>946</v>
      </c>
      <c r="F780" s="1"/>
      <c r="G780" s="71">
        <f t="shared" ref="G780:H783" si="210">G781</f>
        <v>600</v>
      </c>
      <c r="H780" s="82">
        <f t="shared" si="210"/>
        <v>600</v>
      </c>
      <c r="I780" s="227"/>
      <c r="J780" s="227"/>
      <c r="K780" s="227"/>
      <c r="L780" s="227"/>
      <c r="M780" s="227"/>
      <c r="N780" s="227"/>
      <c r="O780" s="227"/>
      <c r="P780" s="227"/>
      <c r="Q780" s="227"/>
      <c r="R780" s="227"/>
      <c r="S780" s="227"/>
      <c r="T780" s="227"/>
      <c r="U780" s="227"/>
      <c r="V780" s="227"/>
      <c r="W780" s="227"/>
      <c r="X780" s="227"/>
      <c r="Y780" s="227"/>
      <c r="Z780" s="227"/>
      <c r="AA780" s="227"/>
      <c r="AB780" s="227"/>
      <c r="AC780" s="227"/>
      <c r="AD780" s="227"/>
      <c r="AE780" s="227"/>
      <c r="AF780" s="227"/>
      <c r="AG780" s="227"/>
      <c r="AH780" s="227"/>
      <c r="AI780" s="227"/>
      <c r="AJ780" s="227"/>
      <c r="AK780" s="227"/>
      <c r="AL780" s="227"/>
      <c r="AM780" s="227"/>
      <c r="AN780" s="227"/>
      <c r="AO780" s="227"/>
      <c r="AP780" s="227"/>
      <c r="AQ780" s="227"/>
      <c r="AR780" s="227"/>
      <c r="AS780" s="227"/>
      <c r="AT780" s="227"/>
    </row>
    <row r="781" spans="1:46" s="59" customFormat="1" x14ac:dyDescent="0.2">
      <c r="A781" s="136" t="s">
        <v>516</v>
      </c>
      <c r="B781" s="16">
        <v>912</v>
      </c>
      <c r="C781" s="17" t="s">
        <v>57</v>
      </c>
      <c r="D781" s="17" t="s">
        <v>79</v>
      </c>
      <c r="E781" s="25" t="s">
        <v>945</v>
      </c>
      <c r="F781" s="17"/>
      <c r="G781" s="91">
        <f t="shared" si="210"/>
        <v>600</v>
      </c>
      <c r="H781" s="92">
        <f t="shared" si="210"/>
        <v>600</v>
      </c>
      <c r="I781" s="227"/>
      <c r="J781" s="227"/>
      <c r="K781" s="227"/>
      <c r="L781" s="227"/>
      <c r="M781" s="227"/>
      <c r="N781" s="227"/>
      <c r="O781" s="227"/>
      <c r="P781" s="227"/>
      <c r="Q781" s="227"/>
      <c r="R781" s="227"/>
      <c r="S781" s="227"/>
      <c r="T781" s="227"/>
      <c r="U781" s="227"/>
      <c r="V781" s="227"/>
      <c r="W781" s="227"/>
      <c r="X781" s="227"/>
      <c r="Y781" s="227"/>
      <c r="Z781" s="227"/>
      <c r="AA781" s="227"/>
      <c r="AB781" s="227"/>
      <c r="AC781" s="227"/>
      <c r="AD781" s="227"/>
      <c r="AE781" s="227"/>
      <c r="AF781" s="227"/>
      <c r="AG781" s="227"/>
      <c r="AH781" s="227"/>
      <c r="AI781" s="227"/>
      <c r="AJ781" s="227"/>
      <c r="AK781" s="227"/>
      <c r="AL781" s="227"/>
      <c r="AM781" s="227"/>
      <c r="AN781" s="227"/>
      <c r="AO781" s="227"/>
      <c r="AP781" s="227"/>
      <c r="AQ781" s="227"/>
      <c r="AR781" s="227"/>
      <c r="AS781" s="227"/>
      <c r="AT781" s="227"/>
    </row>
    <row r="782" spans="1:46" s="59" customFormat="1" ht="31.5" x14ac:dyDescent="0.2">
      <c r="A782" s="137" t="s">
        <v>22</v>
      </c>
      <c r="B782" s="65">
        <v>912</v>
      </c>
      <c r="C782" s="64" t="s">
        <v>57</v>
      </c>
      <c r="D782" s="64" t="s">
        <v>79</v>
      </c>
      <c r="E782" s="27" t="s">
        <v>945</v>
      </c>
      <c r="F782" s="65">
        <v>200</v>
      </c>
      <c r="G782" s="93">
        <f t="shared" si="210"/>
        <v>600</v>
      </c>
      <c r="H782" s="94">
        <f t="shared" si="210"/>
        <v>600</v>
      </c>
      <c r="I782" s="227"/>
      <c r="J782" s="227"/>
      <c r="K782" s="227"/>
      <c r="L782" s="227"/>
      <c r="M782" s="227"/>
      <c r="N782" s="227"/>
      <c r="O782" s="227"/>
      <c r="P782" s="227"/>
      <c r="Q782" s="227"/>
      <c r="R782" s="227"/>
      <c r="S782" s="227"/>
      <c r="T782" s="227"/>
      <c r="U782" s="227"/>
      <c r="V782" s="227"/>
      <c r="W782" s="227"/>
      <c r="X782" s="227"/>
      <c r="Y782" s="227"/>
      <c r="Z782" s="227"/>
      <c r="AA782" s="227"/>
      <c r="AB782" s="227"/>
      <c r="AC782" s="227"/>
      <c r="AD782" s="227"/>
      <c r="AE782" s="227"/>
      <c r="AF782" s="227"/>
      <c r="AG782" s="227"/>
      <c r="AH782" s="227"/>
      <c r="AI782" s="227"/>
      <c r="AJ782" s="227"/>
      <c r="AK782" s="227"/>
      <c r="AL782" s="227"/>
      <c r="AM782" s="227"/>
      <c r="AN782" s="227"/>
      <c r="AO782" s="227"/>
      <c r="AP782" s="227"/>
      <c r="AQ782" s="227"/>
      <c r="AR782" s="227"/>
      <c r="AS782" s="227"/>
      <c r="AT782" s="227"/>
    </row>
    <row r="783" spans="1:46" s="59" customFormat="1" ht="31.5" x14ac:dyDescent="0.2">
      <c r="A783" s="137" t="s">
        <v>17</v>
      </c>
      <c r="B783" s="65">
        <v>912</v>
      </c>
      <c r="C783" s="64" t="s">
        <v>57</v>
      </c>
      <c r="D783" s="64" t="s">
        <v>79</v>
      </c>
      <c r="E783" s="27" t="s">
        <v>945</v>
      </c>
      <c r="F783" s="65">
        <v>240</v>
      </c>
      <c r="G783" s="93">
        <f t="shared" si="210"/>
        <v>600</v>
      </c>
      <c r="H783" s="94">
        <f t="shared" si="210"/>
        <v>600</v>
      </c>
      <c r="I783" s="227"/>
      <c r="J783" s="227"/>
      <c r="K783" s="227"/>
      <c r="L783" s="227"/>
      <c r="M783" s="227"/>
      <c r="N783" s="227"/>
      <c r="O783" s="227"/>
      <c r="P783" s="227"/>
      <c r="Q783" s="227"/>
      <c r="R783" s="227"/>
      <c r="S783" s="227"/>
      <c r="T783" s="227"/>
      <c r="U783" s="227"/>
      <c r="V783" s="227"/>
      <c r="W783" s="227"/>
      <c r="X783" s="227"/>
      <c r="Y783" s="227"/>
      <c r="Z783" s="227"/>
      <c r="AA783" s="227"/>
      <c r="AB783" s="227"/>
      <c r="AC783" s="227"/>
      <c r="AD783" s="227"/>
      <c r="AE783" s="227"/>
      <c r="AF783" s="227"/>
      <c r="AG783" s="227"/>
      <c r="AH783" s="227"/>
      <c r="AI783" s="227"/>
      <c r="AJ783" s="227"/>
      <c r="AK783" s="227"/>
      <c r="AL783" s="227"/>
      <c r="AM783" s="227"/>
      <c r="AN783" s="227"/>
      <c r="AO783" s="227"/>
      <c r="AP783" s="227"/>
      <c r="AQ783" s="227"/>
      <c r="AR783" s="227"/>
      <c r="AS783" s="227"/>
      <c r="AT783" s="227"/>
    </row>
    <row r="784" spans="1:46" s="59" customFormat="1" x14ac:dyDescent="0.2">
      <c r="A784" s="137" t="s">
        <v>826</v>
      </c>
      <c r="B784" s="65">
        <v>912</v>
      </c>
      <c r="C784" s="64" t="s">
        <v>57</v>
      </c>
      <c r="D784" s="64" t="s">
        <v>79</v>
      </c>
      <c r="E784" s="27" t="s">
        <v>945</v>
      </c>
      <c r="F784" s="65">
        <v>244</v>
      </c>
      <c r="G784" s="93">
        <v>600</v>
      </c>
      <c r="H784" s="94">
        <v>600</v>
      </c>
      <c r="I784" s="227"/>
      <c r="J784" s="227"/>
      <c r="K784" s="227"/>
      <c r="L784" s="227"/>
      <c r="M784" s="227"/>
      <c r="N784" s="227"/>
      <c r="O784" s="227"/>
      <c r="P784" s="227"/>
      <c r="Q784" s="227"/>
      <c r="R784" s="227"/>
      <c r="S784" s="227"/>
      <c r="T784" s="227"/>
      <c r="U784" s="227"/>
      <c r="V784" s="227"/>
      <c r="W784" s="227"/>
      <c r="X784" s="227"/>
      <c r="Y784" s="227"/>
      <c r="Z784" s="227"/>
      <c r="AA784" s="227"/>
      <c r="AB784" s="227"/>
      <c r="AC784" s="227"/>
      <c r="AD784" s="227"/>
      <c r="AE784" s="227"/>
      <c r="AF784" s="227"/>
      <c r="AG784" s="227"/>
      <c r="AH784" s="227"/>
      <c r="AI784" s="227"/>
      <c r="AJ784" s="227"/>
      <c r="AK784" s="227"/>
      <c r="AL784" s="227"/>
      <c r="AM784" s="227"/>
      <c r="AN784" s="227"/>
      <c r="AO784" s="227"/>
      <c r="AP784" s="227"/>
      <c r="AQ784" s="227"/>
      <c r="AR784" s="227"/>
      <c r="AS784" s="227"/>
      <c r="AT784" s="227"/>
    </row>
    <row r="785" spans="1:8" ht="18.75" x14ac:dyDescent="0.2">
      <c r="A785" s="134" t="s">
        <v>64</v>
      </c>
      <c r="B785" s="2">
        <v>912</v>
      </c>
      <c r="C785" s="4" t="s">
        <v>63</v>
      </c>
      <c r="D785" s="4"/>
      <c r="E785" s="4"/>
      <c r="F785" s="4"/>
      <c r="G785" s="70">
        <f>G786+G795+G861+G870</f>
        <v>940794.2</v>
      </c>
      <c r="H785" s="81">
        <f>H786+H795+H861+H870</f>
        <v>1043795.8799999999</v>
      </c>
    </row>
    <row r="786" spans="1:8" x14ac:dyDescent="0.2">
      <c r="A786" s="151" t="s">
        <v>62</v>
      </c>
      <c r="B786" s="2">
        <v>912</v>
      </c>
      <c r="C786" s="15" t="s">
        <v>63</v>
      </c>
      <c r="D786" s="15" t="s">
        <v>60</v>
      </c>
      <c r="E786" s="20"/>
      <c r="F786" s="7"/>
      <c r="G786" s="71">
        <f>G787</f>
        <v>184716.51</v>
      </c>
      <c r="H786" s="82">
        <f>H787</f>
        <v>0</v>
      </c>
    </row>
    <row r="787" spans="1:8" ht="31.5" x14ac:dyDescent="0.2">
      <c r="A787" s="140" t="s">
        <v>642</v>
      </c>
      <c r="B787" s="2">
        <v>912</v>
      </c>
      <c r="C787" s="15" t="s">
        <v>63</v>
      </c>
      <c r="D787" s="15" t="s">
        <v>60</v>
      </c>
      <c r="E787" s="15" t="s">
        <v>268</v>
      </c>
      <c r="F787" s="15"/>
      <c r="G787" s="71">
        <f t="shared" ref="G787:H787" si="211">G788</f>
        <v>184716.51</v>
      </c>
      <c r="H787" s="82">
        <f t="shared" si="211"/>
        <v>0</v>
      </c>
    </row>
    <row r="788" spans="1:8" x14ac:dyDescent="0.2">
      <c r="A788" s="141" t="s">
        <v>6</v>
      </c>
      <c r="B788" s="1">
        <v>912</v>
      </c>
      <c r="C788" s="63" t="s">
        <v>63</v>
      </c>
      <c r="D788" s="63" t="s">
        <v>60</v>
      </c>
      <c r="E788" s="63" t="s">
        <v>269</v>
      </c>
      <c r="F788" s="63"/>
      <c r="G788" s="100">
        <f t="shared" ref="G788:H789" si="212">G789</f>
        <v>184716.51</v>
      </c>
      <c r="H788" s="101">
        <f t="shared" si="212"/>
        <v>0</v>
      </c>
    </row>
    <row r="789" spans="1:8" ht="47.25" x14ac:dyDescent="0.2">
      <c r="A789" s="140" t="s">
        <v>413</v>
      </c>
      <c r="B789" s="2">
        <v>912</v>
      </c>
      <c r="C789" s="15" t="s">
        <v>63</v>
      </c>
      <c r="D789" s="15" t="s">
        <v>60</v>
      </c>
      <c r="E789" s="24" t="s">
        <v>221</v>
      </c>
      <c r="F789" s="63"/>
      <c r="G789" s="71">
        <f t="shared" si="212"/>
        <v>184716.51</v>
      </c>
      <c r="H789" s="82">
        <f t="shared" si="212"/>
        <v>0</v>
      </c>
    </row>
    <row r="790" spans="1:8" ht="31.5" x14ac:dyDescent="0.2">
      <c r="A790" s="150" t="s">
        <v>426</v>
      </c>
      <c r="B790" s="16">
        <v>912</v>
      </c>
      <c r="C790" s="17" t="s">
        <v>63</v>
      </c>
      <c r="D790" s="17" t="s">
        <v>60</v>
      </c>
      <c r="E790" s="39" t="s">
        <v>395</v>
      </c>
      <c r="F790" s="64"/>
      <c r="G790" s="91">
        <f>G791</f>
        <v>184716.51</v>
      </c>
      <c r="H790" s="92">
        <f>H791</f>
        <v>0</v>
      </c>
    </row>
    <row r="791" spans="1:8" ht="31.5" x14ac:dyDescent="0.25">
      <c r="A791" s="198" t="s">
        <v>943</v>
      </c>
      <c r="B791" s="42">
        <v>912</v>
      </c>
      <c r="C791" s="84" t="s">
        <v>63</v>
      </c>
      <c r="D791" s="84" t="s">
        <v>60</v>
      </c>
      <c r="E791" s="199" t="s">
        <v>944</v>
      </c>
      <c r="F791" s="84"/>
      <c r="G791" s="200">
        <f t="shared" ref="G791:H793" si="213">G792</f>
        <v>184716.51</v>
      </c>
      <c r="H791" s="214">
        <f t="shared" si="213"/>
        <v>0</v>
      </c>
    </row>
    <row r="792" spans="1:8" ht="31.5" x14ac:dyDescent="0.25">
      <c r="A792" s="201" t="s">
        <v>414</v>
      </c>
      <c r="B792" s="65">
        <v>912</v>
      </c>
      <c r="C792" s="85" t="s">
        <v>63</v>
      </c>
      <c r="D792" s="85" t="s">
        <v>60</v>
      </c>
      <c r="E792" s="87" t="s">
        <v>944</v>
      </c>
      <c r="F792" s="88" t="s">
        <v>36</v>
      </c>
      <c r="G792" s="202">
        <f t="shared" si="213"/>
        <v>184716.51</v>
      </c>
      <c r="H792" s="215">
        <f t="shared" si="213"/>
        <v>0</v>
      </c>
    </row>
    <row r="793" spans="1:8" x14ac:dyDescent="0.25">
      <c r="A793" s="154" t="s">
        <v>35</v>
      </c>
      <c r="B793" s="65">
        <v>912</v>
      </c>
      <c r="C793" s="85" t="s">
        <v>63</v>
      </c>
      <c r="D793" s="85" t="s">
        <v>60</v>
      </c>
      <c r="E793" s="87" t="s">
        <v>944</v>
      </c>
      <c r="F793" s="88">
        <v>410</v>
      </c>
      <c r="G793" s="202">
        <f t="shared" si="213"/>
        <v>184716.51</v>
      </c>
      <c r="H793" s="215">
        <f t="shared" si="213"/>
        <v>0</v>
      </c>
    </row>
    <row r="794" spans="1:8" ht="31.5" x14ac:dyDescent="0.25">
      <c r="A794" s="154" t="s">
        <v>134</v>
      </c>
      <c r="B794" s="65">
        <v>912</v>
      </c>
      <c r="C794" s="85" t="s">
        <v>63</v>
      </c>
      <c r="D794" s="85" t="s">
        <v>60</v>
      </c>
      <c r="E794" s="87" t="s">
        <v>944</v>
      </c>
      <c r="F794" s="88" t="s">
        <v>135</v>
      </c>
      <c r="G794" s="202">
        <f>67175.53+78858.23+38682.75</f>
        <v>184716.51</v>
      </c>
      <c r="H794" s="215">
        <v>0</v>
      </c>
    </row>
    <row r="795" spans="1:8" ht="21.75" customHeight="1" x14ac:dyDescent="0.2">
      <c r="A795" s="151" t="s">
        <v>93</v>
      </c>
      <c r="B795" s="2">
        <v>912</v>
      </c>
      <c r="C795" s="15" t="s">
        <v>63</v>
      </c>
      <c r="D795" s="15" t="s">
        <v>50</v>
      </c>
      <c r="E795" s="20" t="s">
        <v>90</v>
      </c>
      <c r="F795" s="7"/>
      <c r="G795" s="71">
        <f>G796</f>
        <v>711112.69</v>
      </c>
      <c r="H795" s="82">
        <f>H796</f>
        <v>1040609.8799999999</v>
      </c>
    </row>
    <row r="796" spans="1:8" ht="31.5" x14ac:dyDescent="0.2">
      <c r="A796" s="140" t="s">
        <v>642</v>
      </c>
      <c r="B796" s="2">
        <v>912</v>
      </c>
      <c r="C796" s="15" t="s">
        <v>63</v>
      </c>
      <c r="D796" s="2" t="s">
        <v>50</v>
      </c>
      <c r="E796" s="15" t="s">
        <v>268</v>
      </c>
      <c r="F796" s="15"/>
      <c r="G796" s="71">
        <f t="shared" ref="G796:H797" si="214">G797</f>
        <v>711112.69</v>
      </c>
      <c r="H796" s="82">
        <f t="shared" si="214"/>
        <v>1040609.8799999999</v>
      </c>
    </row>
    <row r="797" spans="1:8" x14ac:dyDescent="0.2">
      <c r="A797" s="141" t="s">
        <v>7</v>
      </c>
      <c r="B797" s="1">
        <v>912</v>
      </c>
      <c r="C797" s="63" t="s">
        <v>63</v>
      </c>
      <c r="D797" s="63" t="s">
        <v>50</v>
      </c>
      <c r="E797" s="63" t="s">
        <v>327</v>
      </c>
      <c r="F797" s="63"/>
      <c r="G797" s="100">
        <f t="shared" si="214"/>
        <v>711112.69</v>
      </c>
      <c r="H797" s="101">
        <f t="shared" si="214"/>
        <v>1040609.8799999999</v>
      </c>
    </row>
    <row r="798" spans="1:8" ht="63" x14ac:dyDescent="0.2">
      <c r="A798" s="140" t="s">
        <v>328</v>
      </c>
      <c r="B798" s="2">
        <v>912</v>
      </c>
      <c r="C798" s="15" t="s">
        <v>63</v>
      </c>
      <c r="D798" s="15" t="s">
        <v>50</v>
      </c>
      <c r="E798" s="24" t="s">
        <v>329</v>
      </c>
      <c r="F798" s="32"/>
      <c r="G798" s="71">
        <f>G799+G824+G841+G853+G857</f>
        <v>711112.69</v>
      </c>
      <c r="H798" s="82">
        <f>H799+H824+H841+H853+H857</f>
        <v>1040609.8799999999</v>
      </c>
    </row>
    <row r="799" spans="1:8" ht="28.5" x14ac:dyDescent="0.2">
      <c r="A799" s="140" t="s">
        <v>845</v>
      </c>
      <c r="B799" s="1">
        <v>912</v>
      </c>
      <c r="C799" s="41" t="s">
        <v>63</v>
      </c>
      <c r="D799" s="41" t="s">
        <v>50</v>
      </c>
      <c r="E799" s="63" t="s">
        <v>654</v>
      </c>
      <c r="F799" s="63"/>
      <c r="G799" s="71">
        <f t="shared" ref="G799:H799" si="215">G800+G812</f>
        <v>25873</v>
      </c>
      <c r="H799" s="82">
        <f t="shared" si="215"/>
        <v>25873</v>
      </c>
    </row>
    <row r="800" spans="1:8" ht="63" x14ac:dyDescent="0.2">
      <c r="A800" s="136" t="s">
        <v>846</v>
      </c>
      <c r="B800" s="16">
        <v>912</v>
      </c>
      <c r="C800" s="17" t="s">
        <v>63</v>
      </c>
      <c r="D800" s="17" t="s">
        <v>50</v>
      </c>
      <c r="E800" s="17" t="s">
        <v>811</v>
      </c>
      <c r="F800" s="17"/>
      <c r="G800" s="93">
        <f t="shared" ref="G800:H800" si="216">G801+G806+G809</f>
        <v>4338</v>
      </c>
      <c r="H800" s="94">
        <f t="shared" si="216"/>
        <v>4338</v>
      </c>
    </row>
    <row r="801" spans="1:8" ht="63" x14ac:dyDescent="0.2">
      <c r="A801" s="137" t="s">
        <v>29</v>
      </c>
      <c r="B801" s="65">
        <v>912</v>
      </c>
      <c r="C801" s="64" t="s">
        <v>63</v>
      </c>
      <c r="D801" s="64" t="s">
        <v>50</v>
      </c>
      <c r="E801" s="64" t="s">
        <v>811</v>
      </c>
      <c r="F801" s="64" t="s">
        <v>30</v>
      </c>
      <c r="G801" s="93">
        <f>G802</f>
        <v>1897</v>
      </c>
      <c r="H801" s="94">
        <f>H802</f>
        <v>1897</v>
      </c>
    </row>
    <row r="802" spans="1:8" x14ac:dyDescent="0.2">
      <c r="A802" s="137" t="s">
        <v>32</v>
      </c>
      <c r="B802" s="65">
        <v>912</v>
      </c>
      <c r="C802" s="64" t="s">
        <v>63</v>
      </c>
      <c r="D802" s="64" t="s">
        <v>50</v>
      </c>
      <c r="E802" s="64" t="s">
        <v>811</v>
      </c>
      <c r="F802" s="64" t="s">
        <v>31</v>
      </c>
      <c r="G802" s="93">
        <f>SUM(G803:G805)</f>
        <v>1897</v>
      </c>
      <c r="H802" s="94">
        <f>SUM(H803:H805)</f>
        <v>1897</v>
      </c>
    </row>
    <row r="803" spans="1:8" x14ac:dyDescent="0.2">
      <c r="A803" s="137" t="s">
        <v>215</v>
      </c>
      <c r="B803" s="65">
        <v>912</v>
      </c>
      <c r="C803" s="64" t="s">
        <v>63</v>
      </c>
      <c r="D803" s="64" t="s">
        <v>50</v>
      </c>
      <c r="E803" s="64" t="s">
        <v>811</v>
      </c>
      <c r="F803" s="64" t="s">
        <v>130</v>
      </c>
      <c r="G803" s="93">
        <v>1097</v>
      </c>
      <c r="H803" s="94">
        <v>1097</v>
      </c>
    </row>
    <row r="804" spans="1:8" ht="31.5" x14ac:dyDescent="0.2">
      <c r="A804" s="137" t="s">
        <v>129</v>
      </c>
      <c r="B804" s="65">
        <v>912</v>
      </c>
      <c r="C804" s="64" t="s">
        <v>63</v>
      </c>
      <c r="D804" s="64" t="s">
        <v>50</v>
      </c>
      <c r="E804" s="64" t="s">
        <v>811</v>
      </c>
      <c r="F804" s="64" t="s">
        <v>131</v>
      </c>
      <c r="G804" s="93">
        <v>360</v>
      </c>
      <c r="H804" s="94">
        <v>360</v>
      </c>
    </row>
    <row r="805" spans="1:8" ht="47.25" x14ac:dyDescent="0.2">
      <c r="A805" s="137" t="s">
        <v>219</v>
      </c>
      <c r="B805" s="65">
        <v>912</v>
      </c>
      <c r="C805" s="64" t="s">
        <v>63</v>
      </c>
      <c r="D805" s="64" t="s">
        <v>50</v>
      </c>
      <c r="E805" s="64" t="s">
        <v>811</v>
      </c>
      <c r="F805" s="64" t="s">
        <v>229</v>
      </c>
      <c r="G805" s="93">
        <v>440</v>
      </c>
      <c r="H805" s="94">
        <v>440</v>
      </c>
    </row>
    <row r="806" spans="1:8" ht="31.5" x14ac:dyDescent="0.2">
      <c r="A806" s="137" t="s">
        <v>22</v>
      </c>
      <c r="B806" s="65">
        <v>912</v>
      </c>
      <c r="C806" s="64" t="s">
        <v>63</v>
      </c>
      <c r="D806" s="64" t="s">
        <v>50</v>
      </c>
      <c r="E806" s="64" t="s">
        <v>811</v>
      </c>
      <c r="F806" s="64" t="s">
        <v>15</v>
      </c>
      <c r="G806" s="93">
        <f t="shared" ref="G806:H807" si="217">G807</f>
        <v>2408</v>
      </c>
      <c r="H806" s="94">
        <f t="shared" si="217"/>
        <v>2408</v>
      </c>
    </row>
    <row r="807" spans="1:8" ht="31.5" x14ac:dyDescent="0.2">
      <c r="A807" s="137" t="s">
        <v>17</v>
      </c>
      <c r="B807" s="65">
        <v>912</v>
      </c>
      <c r="C807" s="64" t="s">
        <v>63</v>
      </c>
      <c r="D807" s="64" t="s">
        <v>50</v>
      </c>
      <c r="E807" s="64" t="s">
        <v>811</v>
      </c>
      <c r="F807" s="64" t="s">
        <v>16</v>
      </c>
      <c r="G807" s="93">
        <f t="shared" si="217"/>
        <v>2408</v>
      </c>
      <c r="H807" s="94">
        <f t="shared" si="217"/>
        <v>2408</v>
      </c>
    </row>
    <row r="808" spans="1:8" x14ac:dyDescent="0.2">
      <c r="A808" s="137" t="s">
        <v>826</v>
      </c>
      <c r="B808" s="65">
        <v>912</v>
      </c>
      <c r="C808" s="64" t="s">
        <v>63</v>
      </c>
      <c r="D808" s="64" t="s">
        <v>50</v>
      </c>
      <c r="E808" s="64" t="s">
        <v>811</v>
      </c>
      <c r="F808" s="64" t="s">
        <v>126</v>
      </c>
      <c r="G808" s="93">
        <v>2408</v>
      </c>
      <c r="H808" s="94">
        <v>2408</v>
      </c>
    </row>
    <row r="809" spans="1:8" x14ac:dyDescent="0.2">
      <c r="A809" s="137" t="s">
        <v>13</v>
      </c>
      <c r="B809" s="65">
        <v>912</v>
      </c>
      <c r="C809" s="64" t="s">
        <v>63</v>
      </c>
      <c r="D809" s="64" t="s">
        <v>50</v>
      </c>
      <c r="E809" s="64" t="s">
        <v>811</v>
      </c>
      <c r="F809" s="64" t="s">
        <v>14</v>
      </c>
      <c r="G809" s="93">
        <f t="shared" ref="G809:H810" si="218">G810</f>
        <v>33</v>
      </c>
      <c r="H809" s="94">
        <f t="shared" si="218"/>
        <v>33</v>
      </c>
    </row>
    <row r="810" spans="1:8" x14ac:dyDescent="0.2">
      <c r="A810" s="137" t="s">
        <v>34</v>
      </c>
      <c r="B810" s="65">
        <v>912</v>
      </c>
      <c r="C810" s="64" t="s">
        <v>63</v>
      </c>
      <c r="D810" s="64" t="s">
        <v>50</v>
      </c>
      <c r="E810" s="64" t="s">
        <v>811</v>
      </c>
      <c r="F810" s="64" t="s">
        <v>33</v>
      </c>
      <c r="G810" s="93">
        <f t="shared" si="218"/>
        <v>33</v>
      </c>
      <c r="H810" s="94">
        <f t="shared" si="218"/>
        <v>33</v>
      </c>
    </row>
    <row r="811" spans="1:8" x14ac:dyDescent="0.2">
      <c r="A811" s="137" t="s">
        <v>132</v>
      </c>
      <c r="B811" s="65">
        <v>912</v>
      </c>
      <c r="C811" s="64" t="s">
        <v>63</v>
      </c>
      <c r="D811" s="64" t="s">
        <v>50</v>
      </c>
      <c r="E811" s="64" t="s">
        <v>811</v>
      </c>
      <c r="F811" s="64" t="s">
        <v>133</v>
      </c>
      <c r="G811" s="93">
        <v>33</v>
      </c>
      <c r="H811" s="94">
        <v>33</v>
      </c>
    </row>
    <row r="812" spans="1:8" ht="31.5" x14ac:dyDescent="0.2">
      <c r="A812" s="136" t="s">
        <v>847</v>
      </c>
      <c r="B812" s="16">
        <v>912</v>
      </c>
      <c r="C812" s="17" t="s">
        <v>63</v>
      </c>
      <c r="D812" s="17" t="s">
        <v>50</v>
      </c>
      <c r="E812" s="17" t="s">
        <v>812</v>
      </c>
      <c r="F812" s="17"/>
      <c r="G812" s="93">
        <f t="shared" ref="G812:H812" si="219">G813+G818+G821</f>
        <v>21535</v>
      </c>
      <c r="H812" s="94">
        <f t="shared" si="219"/>
        <v>21535</v>
      </c>
    </row>
    <row r="813" spans="1:8" ht="63" x14ac:dyDescent="0.2">
      <c r="A813" s="137" t="s">
        <v>29</v>
      </c>
      <c r="B813" s="65">
        <v>912</v>
      </c>
      <c r="C813" s="64" t="s">
        <v>63</v>
      </c>
      <c r="D813" s="64" t="s">
        <v>50</v>
      </c>
      <c r="E813" s="64" t="s">
        <v>812</v>
      </c>
      <c r="F813" s="64" t="s">
        <v>30</v>
      </c>
      <c r="G813" s="93">
        <f>G814</f>
        <v>11625</v>
      </c>
      <c r="H813" s="94">
        <f>H814</f>
        <v>11625</v>
      </c>
    </row>
    <row r="814" spans="1:8" x14ac:dyDescent="0.2">
      <c r="A814" s="137" t="s">
        <v>32</v>
      </c>
      <c r="B814" s="65">
        <v>912</v>
      </c>
      <c r="C814" s="64" t="s">
        <v>63</v>
      </c>
      <c r="D814" s="64" t="s">
        <v>50</v>
      </c>
      <c r="E814" s="64" t="s">
        <v>812</v>
      </c>
      <c r="F814" s="64" t="s">
        <v>31</v>
      </c>
      <c r="G814" s="93">
        <f>SUM(G815:G817)</f>
        <v>11625</v>
      </c>
      <c r="H814" s="94">
        <f>SUM(H815:H817)</f>
        <v>11625</v>
      </c>
    </row>
    <row r="815" spans="1:8" x14ac:dyDescent="0.2">
      <c r="A815" s="137" t="s">
        <v>215</v>
      </c>
      <c r="B815" s="65">
        <v>912</v>
      </c>
      <c r="C815" s="64" t="s">
        <v>63</v>
      </c>
      <c r="D815" s="64" t="s">
        <v>50</v>
      </c>
      <c r="E815" s="64" t="s">
        <v>812</v>
      </c>
      <c r="F815" s="64" t="s">
        <v>130</v>
      </c>
      <c r="G815" s="93">
        <v>7128</v>
      </c>
      <c r="H815" s="94">
        <v>7128</v>
      </c>
    </row>
    <row r="816" spans="1:8" ht="31.5" x14ac:dyDescent="0.2">
      <c r="A816" s="137" t="s">
        <v>129</v>
      </c>
      <c r="B816" s="65">
        <v>912</v>
      </c>
      <c r="C816" s="64" t="s">
        <v>63</v>
      </c>
      <c r="D816" s="64" t="s">
        <v>50</v>
      </c>
      <c r="E816" s="64" t="s">
        <v>812</v>
      </c>
      <c r="F816" s="64" t="s">
        <v>131</v>
      </c>
      <c r="G816" s="93">
        <v>1800</v>
      </c>
      <c r="H816" s="94">
        <v>1800</v>
      </c>
    </row>
    <row r="817" spans="1:46" ht="47.25" x14ac:dyDescent="0.2">
      <c r="A817" s="137" t="s">
        <v>219</v>
      </c>
      <c r="B817" s="65">
        <v>912</v>
      </c>
      <c r="C817" s="64" t="s">
        <v>63</v>
      </c>
      <c r="D817" s="64" t="s">
        <v>50</v>
      </c>
      <c r="E817" s="64" t="s">
        <v>812</v>
      </c>
      <c r="F817" s="64" t="s">
        <v>229</v>
      </c>
      <c r="G817" s="93">
        <v>2697</v>
      </c>
      <c r="H817" s="94">
        <v>2697</v>
      </c>
    </row>
    <row r="818" spans="1:46" ht="31.5" x14ac:dyDescent="0.2">
      <c r="A818" s="137" t="s">
        <v>22</v>
      </c>
      <c r="B818" s="65">
        <v>912</v>
      </c>
      <c r="C818" s="64" t="s">
        <v>63</v>
      </c>
      <c r="D818" s="64" t="s">
        <v>50</v>
      </c>
      <c r="E818" s="64" t="s">
        <v>812</v>
      </c>
      <c r="F818" s="64" t="s">
        <v>15</v>
      </c>
      <c r="G818" s="93">
        <f t="shared" ref="G818:H819" si="220">G819</f>
        <v>9756</v>
      </c>
      <c r="H818" s="94">
        <f t="shared" si="220"/>
        <v>9756</v>
      </c>
    </row>
    <row r="819" spans="1:46" ht="31.5" x14ac:dyDescent="0.2">
      <c r="A819" s="137" t="s">
        <v>17</v>
      </c>
      <c r="B819" s="65">
        <v>912</v>
      </c>
      <c r="C819" s="64" t="s">
        <v>63</v>
      </c>
      <c r="D819" s="64" t="s">
        <v>50</v>
      </c>
      <c r="E819" s="64" t="s">
        <v>812</v>
      </c>
      <c r="F819" s="64" t="s">
        <v>16</v>
      </c>
      <c r="G819" s="93">
        <f t="shared" si="220"/>
        <v>9756</v>
      </c>
      <c r="H819" s="94">
        <f t="shared" si="220"/>
        <v>9756</v>
      </c>
    </row>
    <row r="820" spans="1:46" x14ac:dyDescent="0.2">
      <c r="A820" s="137" t="s">
        <v>826</v>
      </c>
      <c r="B820" s="65">
        <v>912</v>
      </c>
      <c r="C820" s="64" t="s">
        <v>63</v>
      </c>
      <c r="D820" s="64" t="s">
        <v>50</v>
      </c>
      <c r="E820" s="64" t="s">
        <v>812</v>
      </c>
      <c r="F820" s="64" t="s">
        <v>126</v>
      </c>
      <c r="G820" s="93">
        <v>9756</v>
      </c>
      <c r="H820" s="94">
        <v>9756</v>
      </c>
    </row>
    <row r="821" spans="1:46" x14ac:dyDescent="0.2">
      <c r="A821" s="137" t="s">
        <v>13</v>
      </c>
      <c r="B821" s="65">
        <v>912</v>
      </c>
      <c r="C821" s="64" t="s">
        <v>63</v>
      </c>
      <c r="D821" s="64" t="s">
        <v>50</v>
      </c>
      <c r="E821" s="64" t="s">
        <v>812</v>
      </c>
      <c r="F821" s="64" t="s">
        <v>14</v>
      </c>
      <c r="G821" s="93">
        <f t="shared" ref="G821:H821" si="221">G822</f>
        <v>154</v>
      </c>
      <c r="H821" s="94">
        <f t="shared" si="221"/>
        <v>154</v>
      </c>
    </row>
    <row r="822" spans="1:46" x14ac:dyDescent="0.2">
      <c r="A822" s="137" t="s">
        <v>34</v>
      </c>
      <c r="B822" s="65">
        <v>912</v>
      </c>
      <c r="C822" s="64" t="s">
        <v>63</v>
      </c>
      <c r="D822" s="64" t="s">
        <v>50</v>
      </c>
      <c r="E822" s="64" t="s">
        <v>812</v>
      </c>
      <c r="F822" s="64" t="s">
        <v>33</v>
      </c>
      <c r="G822" s="93">
        <f>G823</f>
        <v>154</v>
      </c>
      <c r="H822" s="94">
        <f>H823</f>
        <v>154</v>
      </c>
    </row>
    <row r="823" spans="1:46" x14ac:dyDescent="0.2">
      <c r="A823" s="137" t="s">
        <v>132</v>
      </c>
      <c r="B823" s="65">
        <v>912</v>
      </c>
      <c r="C823" s="64" t="s">
        <v>63</v>
      </c>
      <c r="D823" s="64" t="s">
        <v>50</v>
      </c>
      <c r="E823" s="64" t="s">
        <v>812</v>
      </c>
      <c r="F823" s="64" t="s">
        <v>133</v>
      </c>
      <c r="G823" s="93">
        <v>154</v>
      </c>
      <c r="H823" s="94">
        <v>154</v>
      </c>
    </row>
    <row r="824" spans="1:46" s="60" customFormat="1" ht="31.5" x14ac:dyDescent="0.2">
      <c r="A824" s="136" t="s">
        <v>191</v>
      </c>
      <c r="B824" s="16">
        <v>912</v>
      </c>
      <c r="C824" s="17" t="s">
        <v>63</v>
      </c>
      <c r="D824" s="17" t="s">
        <v>50</v>
      </c>
      <c r="E824" s="25" t="s">
        <v>644</v>
      </c>
      <c r="F824" s="17"/>
      <c r="G824" s="91">
        <f>G825+G829+G833+G837</f>
        <v>427941.94</v>
      </c>
      <c r="H824" s="92">
        <f>H825+H829+H833+H837</f>
        <v>647772.97</v>
      </c>
      <c r="I824" s="228"/>
      <c r="J824" s="228"/>
      <c r="K824" s="228"/>
      <c r="L824" s="228"/>
      <c r="M824" s="228"/>
      <c r="N824" s="228"/>
      <c r="O824" s="228"/>
      <c r="P824" s="228"/>
      <c r="Q824" s="228"/>
      <c r="R824" s="228"/>
      <c r="S824" s="228"/>
      <c r="T824" s="228"/>
      <c r="U824" s="228"/>
      <c r="V824" s="228"/>
      <c r="W824" s="228"/>
      <c r="X824" s="228"/>
      <c r="Y824" s="228"/>
      <c r="Z824" s="228"/>
      <c r="AA824" s="228"/>
      <c r="AB824" s="228"/>
      <c r="AC824" s="228"/>
      <c r="AD824" s="228"/>
      <c r="AE824" s="228"/>
      <c r="AF824" s="228"/>
      <c r="AG824" s="228"/>
      <c r="AH824" s="228"/>
      <c r="AI824" s="228"/>
      <c r="AJ824" s="228"/>
      <c r="AK824" s="228"/>
      <c r="AL824" s="228"/>
      <c r="AM824" s="228"/>
      <c r="AN824" s="228"/>
      <c r="AO824" s="228"/>
      <c r="AP824" s="228"/>
      <c r="AQ824" s="228"/>
      <c r="AR824" s="228"/>
      <c r="AS824" s="228"/>
      <c r="AT824" s="228"/>
    </row>
    <row r="825" spans="1:46" ht="47.25" x14ac:dyDescent="0.2">
      <c r="A825" s="160" t="s">
        <v>848</v>
      </c>
      <c r="B825" s="65">
        <v>912</v>
      </c>
      <c r="C825" s="64" t="s">
        <v>63</v>
      </c>
      <c r="D825" s="64" t="s">
        <v>50</v>
      </c>
      <c r="E825" s="27" t="s">
        <v>330</v>
      </c>
      <c r="F825" s="17"/>
      <c r="G825" s="91">
        <f t="shared" ref="G825:H827" si="222">G826</f>
        <v>20000</v>
      </c>
      <c r="H825" s="92">
        <f t="shared" si="222"/>
        <v>280000</v>
      </c>
    </row>
    <row r="826" spans="1:46" ht="31.5" x14ac:dyDescent="0.2">
      <c r="A826" s="139" t="s">
        <v>418</v>
      </c>
      <c r="B826" s="65">
        <v>912</v>
      </c>
      <c r="C826" s="64" t="s">
        <v>63</v>
      </c>
      <c r="D826" s="64" t="s">
        <v>50</v>
      </c>
      <c r="E826" s="20" t="s">
        <v>330</v>
      </c>
      <c r="F826" s="7" t="s">
        <v>36</v>
      </c>
      <c r="G826" s="93">
        <f t="shared" si="222"/>
        <v>20000</v>
      </c>
      <c r="H826" s="94">
        <f t="shared" si="222"/>
        <v>280000</v>
      </c>
    </row>
    <row r="827" spans="1:46" x14ac:dyDescent="0.2">
      <c r="A827" s="142" t="s">
        <v>35</v>
      </c>
      <c r="B827" s="65">
        <v>912</v>
      </c>
      <c r="C827" s="64" t="s">
        <v>63</v>
      </c>
      <c r="D827" s="64" t="s">
        <v>50</v>
      </c>
      <c r="E827" s="20" t="s">
        <v>330</v>
      </c>
      <c r="F827" s="7">
        <v>410</v>
      </c>
      <c r="G827" s="93">
        <f t="shared" si="222"/>
        <v>20000</v>
      </c>
      <c r="H827" s="94">
        <f t="shared" si="222"/>
        <v>280000</v>
      </c>
    </row>
    <row r="828" spans="1:46" ht="31.5" x14ac:dyDescent="0.2">
      <c r="A828" s="142" t="s">
        <v>134</v>
      </c>
      <c r="B828" s="65">
        <v>912</v>
      </c>
      <c r="C828" s="64" t="s">
        <v>63</v>
      </c>
      <c r="D828" s="64" t="s">
        <v>50</v>
      </c>
      <c r="E828" s="20" t="s">
        <v>330</v>
      </c>
      <c r="F828" s="7" t="s">
        <v>135</v>
      </c>
      <c r="G828" s="93">
        <f>200000-200000+20000</f>
        <v>20000</v>
      </c>
      <c r="H828" s="94">
        <v>280000</v>
      </c>
    </row>
    <row r="829" spans="1:46" ht="47.25" x14ac:dyDescent="0.2">
      <c r="A829" s="160" t="s">
        <v>781</v>
      </c>
      <c r="B829" s="65">
        <v>912</v>
      </c>
      <c r="C829" s="64" t="s">
        <v>63</v>
      </c>
      <c r="D829" s="64" t="s">
        <v>50</v>
      </c>
      <c r="E829" s="27" t="s">
        <v>645</v>
      </c>
      <c r="F829" s="17"/>
      <c r="G829" s="115">
        <f t="shared" ref="G829:H831" si="223">G830</f>
        <v>90974.5</v>
      </c>
      <c r="H829" s="116">
        <f t="shared" si="223"/>
        <v>128610.99</v>
      </c>
    </row>
    <row r="830" spans="1:46" ht="31.5" x14ac:dyDescent="0.2">
      <c r="A830" s="139" t="s">
        <v>418</v>
      </c>
      <c r="B830" s="65">
        <v>912</v>
      </c>
      <c r="C830" s="64" t="s">
        <v>63</v>
      </c>
      <c r="D830" s="64" t="s">
        <v>50</v>
      </c>
      <c r="E830" s="20" t="s">
        <v>645</v>
      </c>
      <c r="F830" s="7" t="s">
        <v>36</v>
      </c>
      <c r="G830" s="97">
        <f t="shared" si="223"/>
        <v>90974.5</v>
      </c>
      <c r="H830" s="98">
        <f t="shared" si="223"/>
        <v>128610.99</v>
      </c>
    </row>
    <row r="831" spans="1:46" x14ac:dyDescent="0.2">
      <c r="A831" s="142" t="s">
        <v>35</v>
      </c>
      <c r="B831" s="65">
        <v>912</v>
      </c>
      <c r="C831" s="64" t="s">
        <v>63</v>
      </c>
      <c r="D831" s="64" t="s">
        <v>50</v>
      </c>
      <c r="E831" s="20" t="s">
        <v>645</v>
      </c>
      <c r="F831" s="7">
        <v>410</v>
      </c>
      <c r="G831" s="97">
        <f t="shared" si="223"/>
        <v>90974.5</v>
      </c>
      <c r="H831" s="98">
        <f t="shared" si="223"/>
        <v>128610.99</v>
      </c>
    </row>
    <row r="832" spans="1:46" ht="31.5" x14ac:dyDescent="0.2">
      <c r="A832" s="142" t="s">
        <v>134</v>
      </c>
      <c r="B832" s="65">
        <v>912</v>
      </c>
      <c r="C832" s="64" t="s">
        <v>63</v>
      </c>
      <c r="D832" s="64" t="s">
        <v>50</v>
      </c>
      <c r="E832" s="20" t="s">
        <v>645</v>
      </c>
      <c r="F832" s="7" t="s">
        <v>135</v>
      </c>
      <c r="G832" s="97">
        <f>122920+200000-231945.5</f>
        <v>90974.5</v>
      </c>
      <c r="H832" s="98">
        <f>0+128610.99</f>
        <v>128610.99</v>
      </c>
    </row>
    <row r="833" spans="1:8" ht="47.25" x14ac:dyDescent="0.2">
      <c r="A833" s="160" t="s">
        <v>782</v>
      </c>
      <c r="B833" s="65">
        <v>912</v>
      </c>
      <c r="C833" s="64" t="s">
        <v>63</v>
      </c>
      <c r="D833" s="64" t="s">
        <v>50</v>
      </c>
      <c r="E833" s="27" t="s">
        <v>646</v>
      </c>
      <c r="F833" s="17"/>
      <c r="G833" s="115">
        <f t="shared" ref="G833:H835" si="224">G834</f>
        <v>26967.439999999999</v>
      </c>
      <c r="H833" s="116">
        <f t="shared" si="224"/>
        <v>39161.979999999996</v>
      </c>
    </row>
    <row r="834" spans="1:8" ht="31.5" x14ac:dyDescent="0.2">
      <c r="A834" s="139" t="s">
        <v>418</v>
      </c>
      <c r="B834" s="65">
        <v>912</v>
      </c>
      <c r="C834" s="64" t="s">
        <v>63</v>
      </c>
      <c r="D834" s="64" t="s">
        <v>50</v>
      </c>
      <c r="E834" s="20" t="s">
        <v>646</v>
      </c>
      <c r="F834" s="7" t="s">
        <v>36</v>
      </c>
      <c r="G834" s="97">
        <f t="shared" si="224"/>
        <v>26967.439999999999</v>
      </c>
      <c r="H834" s="98">
        <f t="shared" si="224"/>
        <v>39161.979999999996</v>
      </c>
    </row>
    <row r="835" spans="1:8" x14ac:dyDescent="0.2">
      <c r="A835" s="142" t="s">
        <v>35</v>
      </c>
      <c r="B835" s="65">
        <v>912</v>
      </c>
      <c r="C835" s="64" t="s">
        <v>63</v>
      </c>
      <c r="D835" s="64" t="s">
        <v>50</v>
      </c>
      <c r="E835" s="20" t="s">
        <v>646</v>
      </c>
      <c r="F835" s="7">
        <v>410</v>
      </c>
      <c r="G835" s="97">
        <f t="shared" si="224"/>
        <v>26967.439999999999</v>
      </c>
      <c r="H835" s="98">
        <f t="shared" si="224"/>
        <v>39161.979999999996</v>
      </c>
    </row>
    <row r="836" spans="1:8" ht="31.5" x14ac:dyDescent="0.2">
      <c r="A836" s="142" t="s">
        <v>134</v>
      </c>
      <c r="B836" s="65">
        <v>912</v>
      </c>
      <c r="C836" s="64" t="s">
        <v>63</v>
      </c>
      <c r="D836" s="64" t="s">
        <v>50</v>
      </c>
      <c r="E836" s="20" t="s">
        <v>646</v>
      </c>
      <c r="F836" s="7" t="s">
        <v>135</v>
      </c>
      <c r="G836" s="97">
        <f>20264.16+6703.28</f>
        <v>26967.439999999999</v>
      </c>
      <c r="H836" s="98">
        <f>44512.25-5350.27</f>
        <v>39161.979999999996</v>
      </c>
    </row>
    <row r="837" spans="1:8" ht="47.25" x14ac:dyDescent="0.2">
      <c r="A837" s="160" t="s">
        <v>783</v>
      </c>
      <c r="B837" s="65">
        <v>912</v>
      </c>
      <c r="C837" s="64" t="s">
        <v>63</v>
      </c>
      <c r="D837" s="64" t="s">
        <v>50</v>
      </c>
      <c r="E837" s="27" t="s">
        <v>647</v>
      </c>
      <c r="F837" s="17"/>
      <c r="G837" s="115">
        <f t="shared" ref="G837:H839" si="225">G838</f>
        <v>290000</v>
      </c>
      <c r="H837" s="116">
        <f t="shared" si="225"/>
        <v>200000</v>
      </c>
    </row>
    <row r="838" spans="1:8" ht="31.5" x14ac:dyDescent="0.2">
      <c r="A838" s="139" t="s">
        <v>418</v>
      </c>
      <c r="B838" s="65">
        <v>912</v>
      </c>
      <c r="C838" s="64" t="s">
        <v>63</v>
      </c>
      <c r="D838" s="64" t="s">
        <v>50</v>
      </c>
      <c r="E838" s="20" t="s">
        <v>647</v>
      </c>
      <c r="F838" s="7" t="s">
        <v>36</v>
      </c>
      <c r="G838" s="97">
        <f t="shared" si="225"/>
        <v>290000</v>
      </c>
      <c r="H838" s="98">
        <f t="shared" si="225"/>
        <v>200000</v>
      </c>
    </row>
    <row r="839" spans="1:8" x14ac:dyDescent="0.2">
      <c r="A839" s="142" t="s">
        <v>35</v>
      </c>
      <c r="B839" s="65">
        <v>912</v>
      </c>
      <c r="C839" s="64" t="s">
        <v>63</v>
      </c>
      <c r="D839" s="64" t="s">
        <v>50</v>
      </c>
      <c r="E839" s="20" t="s">
        <v>647</v>
      </c>
      <c r="F839" s="7">
        <v>410</v>
      </c>
      <c r="G839" s="97">
        <f t="shared" si="225"/>
        <v>290000</v>
      </c>
      <c r="H839" s="98">
        <f t="shared" si="225"/>
        <v>200000</v>
      </c>
    </row>
    <row r="840" spans="1:8" ht="31.5" x14ac:dyDescent="0.2">
      <c r="A840" s="142" t="s">
        <v>134</v>
      </c>
      <c r="B840" s="65">
        <v>912</v>
      </c>
      <c r="C840" s="64" t="s">
        <v>63</v>
      </c>
      <c r="D840" s="64" t="s">
        <v>50</v>
      </c>
      <c r="E840" s="20" t="s">
        <v>647</v>
      </c>
      <c r="F840" s="7" t="s">
        <v>135</v>
      </c>
      <c r="G840" s="97">
        <f>270000+20000</f>
        <v>290000</v>
      </c>
      <c r="H840" s="98">
        <v>200000</v>
      </c>
    </row>
    <row r="841" spans="1:8" ht="63" x14ac:dyDescent="0.2">
      <c r="A841" s="141" t="s">
        <v>912</v>
      </c>
      <c r="B841" s="16">
        <v>912</v>
      </c>
      <c r="C841" s="17" t="s">
        <v>63</v>
      </c>
      <c r="D841" s="17" t="s">
        <v>50</v>
      </c>
      <c r="E841" s="17" t="s">
        <v>655</v>
      </c>
      <c r="F841" s="16"/>
      <c r="G841" s="91">
        <f>G842+G847+G850</f>
        <v>2249</v>
      </c>
      <c r="H841" s="92">
        <f>H842+H847+H850</f>
        <v>2249</v>
      </c>
    </row>
    <row r="842" spans="1:8" ht="63" x14ac:dyDescent="0.2">
      <c r="A842" s="137" t="s">
        <v>29</v>
      </c>
      <c r="B842" s="65">
        <v>912</v>
      </c>
      <c r="C842" s="64" t="s">
        <v>63</v>
      </c>
      <c r="D842" s="64" t="s">
        <v>50</v>
      </c>
      <c r="E842" s="64" t="s">
        <v>655</v>
      </c>
      <c r="F842" s="64" t="s">
        <v>30</v>
      </c>
      <c r="G842" s="93">
        <f>G843</f>
        <v>911</v>
      </c>
      <c r="H842" s="94">
        <f>H843</f>
        <v>911</v>
      </c>
    </row>
    <row r="843" spans="1:8" x14ac:dyDescent="0.2">
      <c r="A843" s="137" t="s">
        <v>32</v>
      </c>
      <c r="B843" s="65">
        <v>912</v>
      </c>
      <c r="C843" s="64" t="s">
        <v>63</v>
      </c>
      <c r="D843" s="64" t="s">
        <v>50</v>
      </c>
      <c r="E843" s="64" t="s">
        <v>655</v>
      </c>
      <c r="F843" s="64" t="s">
        <v>31</v>
      </c>
      <c r="G843" s="93">
        <f>SUM(G844:G846)</f>
        <v>911</v>
      </c>
      <c r="H843" s="94">
        <f>SUM(H844:H846)</f>
        <v>911</v>
      </c>
    </row>
    <row r="844" spans="1:8" x14ac:dyDescent="0.2">
      <c r="A844" s="137" t="s">
        <v>215</v>
      </c>
      <c r="B844" s="65">
        <v>912</v>
      </c>
      <c r="C844" s="64" t="s">
        <v>63</v>
      </c>
      <c r="D844" s="64" t="s">
        <v>50</v>
      </c>
      <c r="E844" s="64" t="s">
        <v>655</v>
      </c>
      <c r="F844" s="64" t="s">
        <v>130</v>
      </c>
      <c r="G844" s="93">
        <v>520</v>
      </c>
      <c r="H844" s="94">
        <v>520</v>
      </c>
    </row>
    <row r="845" spans="1:8" ht="31.5" x14ac:dyDescent="0.2">
      <c r="A845" s="137" t="s">
        <v>129</v>
      </c>
      <c r="B845" s="65">
        <v>912</v>
      </c>
      <c r="C845" s="64" t="s">
        <v>63</v>
      </c>
      <c r="D845" s="64" t="s">
        <v>50</v>
      </c>
      <c r="E845" s="64" t="s">
        <v>655</v>
      </c>
      <c r="F845" s="64" t="s">
        <v>131</v>
      </c>
      <c r="G845" s="93">
        <v>180</v>
      </c>
      <c r="H845" s="94">
        <v>180</v>
      </c>
    </row>
    <row r="846" spans="1:8" ht="47.25" x14ac:dyDescent="0.2">
      <c r="A846" s="137" t="s">
        <v>219</v>
      </c>
      <c r="B846" s="65">
        <v>912</v>
      </c>
      <c r="C846" s="64" t="s">
        <v>63</v>
      </c>
      <c r="D846" s="64" t="s">
        <v>50</v>
      </c>
      <c r="E846" s="64" t="s">
        <v>655</v>
      </c>
      <c r="F846" s="64" t="s">
        <v>229</v>
      </c>
      <c r="G846" s="93">
        <v>211</v>
      </c>
      <c r="H846" s="94">
        <v>211</v>
      </c>
    </row>
    <row r="847" spans="1:8" ht="31.5" x14ac:dyDescent="0.2">
      <c r="A847" s="137" t="s">
        <v>22</v>
      </c>
      <c r="B847" s="65">
        <v>912</v>
      </c>
      <c r="C847" s="64" t="s">
        <v>63</v>
      </c>
      <c r="D847" s="64" t="s">
        <v>50</v>
      </c>
      <c r="E847" s="64" t="s">
        <v>655</v>
      </c>
      <c r="F847" s="64" t="s">
        <v>15</v>
      </c>
      <c r="G847" s="93">
        <f t="shared" ref="G847:H848" si="226">G848</f>
        <v>1322</v>
      </c>
      <c r="H847" s="94">
        <f t="shared" si="226"/>
        <v>1322</v>
      </c>
    </row>
    <row r="848" spans="1:8" ht="31.5" x14ac:dyDescent="0.2">
      <c r="A848" s="137" t="s">
        <v>17</v>
      </c>
      <c r="B848" s="65">
        <v>912</v>
      </c>
      <c r="C848" s="64" t="s">
        <v>63</v>
      </c>
      <c r="D848" s="64" t="s">
        <v>50</v>
      </c>
      <c r="E848" s="64" t="s">
        <v>655</v>
      </c>
      <c r="F848" s="64" t="s">
        <v>16</v>
      </c>
      <c r="G848" s="93">
        <f t="shared" si="226"/>
        <v>1322</v>
      </c>
      <c r="H848" s="94">
        <f t="shared" si="226"/>
        <v>1322</v>
      </c>
    </row>
    <row r="849" spans="1:8" x14ac:dyDescent="0.2">
      <c r="A849" s="137" t="s">
        <v>826</v>
      </c>
      <c r="B849" s="65">
        <v>912</v>
      </c>
      <c r="C849" s="64" t="s">
        <v>63</v>
      </c>
      <c r="D849" s="64" t="s">
        <v>50</v>
      </c>
      <c r="E849" s="64" t="s">
        <v>655</v>
      </c>
      <c r="F849" s="64" t="s">
        <v>126</v>
      </c>
      <c r="G849" s="93">
        <f t="shared" ref="G849:H849" si="227">1203+119</f>
        <v>1322</v>
      </c>
      <c r="H849" s="94">
        <f t="shared" si="227"/>
        <v>1322</v>
      </c>
    </row>
    <row r="850" spans="1:8" x14ac:dyDescent="0.2">
      <c r="A850" s="137" t="s">
        <v>13</v>
      </c>
      <c r="B850" s="65">
        <v>912</v>
      </c>
      <c r="C850" s="64" t="s">
        <v>63</v>
      </c>
      <c r="D850" s="64" t="s">
        <v>50</v>
      </c>
      <c r="E850" s="64" t="s">
        <v>655</v>
      </c>
      <c r="F850" s="64" t="s">
        <v>14</v>
      </c>
      <c r="G850" s="93">
        <f t="shared" ref="G850:H851" si="228">G851</f>
        <v>16</v>
      </c>
      <c r="H850" s="94">
        <f t="shared" si="228"/>
        <v>16</v>
      </c>
    </row>
    <row r="851" spans="1:8" x14ac:dyDescent="0.2">
      <c r="A851" s="137" t="s">
        <v>34</v>
      </c>
      <c r="B851" s="65">
        <v>912</v>
      </c>
      <c r="C851" s="64" t="s">
        <v>63</v>
      </c>
      <c r="D851" s="64" t="s">
        <v>50</v>
      </c>
      <c r="E851" s="64" t="s">
        <v>655</v>
      </c>
      <c r="F851" s="64" t="s">
        <v>33</v>
      </c>
      <c r="G851" s="93">
        <f t="shared" si="228"/>
        <v>16</v>
      </c>
      <c r="H851" s="94">
        <f t="shared" si="228"/>
        <v>16</v>
      </c>
    </row>
    <row r="852" spans="1:8" x14ac:dyDescent="0.2">
      <c r="A852" s="137" t="s">
        <v>132</v>
      </c>
      <c r="B852" s="65">
        <v>912</v>
      </c>
      <c r="C852" s="64" t="s">
        <v>63</v>
      </c>
      <c r="D852" s="64" t="s">
        <v>50</v>
      </c>
      <c r="E852" s="64" t="s">
        <v>655</v>
      </c>
      <c r="F852" s="64" t="s">
        <v>133</v>
      </c>
      <c r="G852" s="93">
        <v>16</v>
      </c>
      <c r="H852" s="94">
        <v>16</v>
      </c>
    </row>
    <row r="853" spans="1:8" ht="56.25" customHeight="1" x14ac:dyDescent="0.25">
      <c r="A853" s="172" t="s">
        <v>938</v>
      </c>
      <c r="B853" s="16">
        <v>912</v>
      </c>
      <c r="C853" s="17" t="s">
        <v>63</v>
      </c>
      <c r="D853" s="17" t="s">
        <v>50</v>
      </c>
      <c r="E853" s="25" t="s">
        <v>939</v>
      </c>
      <c r="F853" s="51"/>
      <c r="G853" s="91">
        <f t="shared" ref="G853:H855" si="229">G854</f>
        <v>147179</v>
      </c>
      <c r="H853" s="92">
        <f t="shared" si="229"/>
        <v>208067</v>
      </c>
    </row>
    <row r="854" spans="1:8" ht="31.5" x14ac:dyDescent="0.25">
      <c r="A854" s="173" t="s">
        <v>418</v>
      </c>
      <c r="B854" s="65">
        <v>912</v>
      </c>
      <c r="C854" s="64" t="s">
        <v>63</v>
      </c>
      <c r="D854" s="64" t="s">
        <v>50</v>
      </c>
      <c r="E854" s="20" t="s">
        <v>939</v>
      </c>
      <c r="F854" s="76" t="s">
        <v>36</v>
      </c>
      <c r="G854" s="93">
        <f t="shared" si="229"/>
        <v>147179</v>
      </c>
      <c r="H854" s="94">
        <f t="shared" si="229"/>
        <v>208067</v>
      </c>
    </row>
    <row r="855" spans="1:8" x14ac:dyDescent="0.25">
      <c r="A855" s="174" t="s">
        <v>35</v>
      </c>
      <c r="B855" s="65">
        <v>912</v>
      </c>
      <c r="C855" s="64" t="s">
        <v>63</v>
      </c>
      <c r="D855" s="64" t="s">
        <v>50</v>
      </c>
      <c r="E855" s="20" t="s">
        <v>939</v>
      </c>
      <c r="F855" s="76">
        <v>410</v>
      </c>
      <c r="G855" s="93">
        <f t="shared" si="229"/>
        <v>147179</v>
      </c>
      <c r="H855" s="94">
        <f t="shared" si="229"/>
        <v>208067</v>
      </c>
    </row>
    <row r="856" spans="1:8" ht="31.5" x14ac:dyDescent="0.25">
      <c r="A856" s="174" t="s">
        <v>134</v>
      </c>
      <c r="B856" s="65">
        <v>912</v>
      </c>
      <c r="C856" s="64" t="s">
        <v>63</v>
      </c>
      <c r="D856" s="64" t="s">
        <v>50</v>
      </c>
      <c r="E856" s="20" t="s">
        <v>939</v>
      </c>
      <c r="F856" s="76" t="s">
        <v>135</v>
      </c>
      <c r="G856" s="97">
        <v>147179</v>
      </c>
      <c r="H856" s="98">
        <v>208067</v>
      </c>
    </row>
    <row r="857" spans="1:8" ht="47.25" x14ac:dyDescent="0.2">
      <c r="A857" s="161" t="s">
        <v>802</v>
      </c>
      <c r="B857" s="16">
        <v>912</v>
      </c>
      <c r="C857" s="17" t="s">
        <v>63</v>
      </c>
      <c r="D857" s="17" t="s">
        <v>50</v>
      </c>
      <c r="E857" s="25" t="s">
        <v>608</v>
      </c>
      <c r="F857" s="17"/>
      <c r="G857" s="91">
        <f t="shared" ref="G857:H858" si="230">G858</f>
        <v>107869.75</v>
      </c>
      <c r="H857" s="92">
        <f t="shared" si="230"/>
        <v>156647.90999999997</v>
      </c>
    </row>
    <row r="858" spans="1:8" ht="31.5" x14ac:dyDescent="0.2">
      <c r="A858" s="139" t="s">
        <v>418</v>
      </c>
      <c r="B858" s="65">
        <v>912</v>
      </c>
      <c r="C858" s="64" t="s">
        <v>63</v>
      </c>
      <c r="D858" s="64" t="s">
        <v>50</v>
      </c>
      <c r="E858" s="20" t="s">
        <v>608</v>
      </c>
      <c r="F858" s="7" t="s">
        <v>36</v>
      </c>
      <c r="G858" s="93">
        <f t="shared" si="230"/>
        <v>107869.75</v>
      </c>
      <c r="H858" s="94">
        <f t="shared" si="230"/>
        <v>156647.90999999997</v>
      </c>
    </row>
    <row r="859" spans="1:8" x14ac:dyDescent="0.2">
      <c r="A859" s="142" t="s">
        <v>35</v>
      </c>
      <c r="B859" s="65">
        <v>912</v>
      </c>
      <c r="C859" s="64" t="s">
        <v>63</v>
      </c>
      <c r="D859" s="64" t="s">
        <v>50</v>
      </c>
      <c r="E859" s="20" t="s">
        <v>608</v>
      </c>
      <c r="F859" s="7">
        <v>410</v>
      </c>
      <c r="G859" s="93">
        <f>G860</f>
        <v>107869.75</v>
      </c>
      <c r="H859" s="94">
        <f>H860</f>
        <v>156647.90999999997</v>
      </c>
    </row>
    <row r="860" spans="1:8" ht="31.5" x14ac:dyDescent="0.2">
      <c r="A860" s="142" t="s">
        <v>134</v>
      </c>
      <c r="B860" s="65">
        <v>912</v>
      </c>
      <c r="C860" s="64" t="s">
        <v>63</v>
      </c>
      <c r="D860" s="64" t="s">
        <v>50</v>
      </c>
      <c r="E860" s="20" t="s">
        <v>608</v>
      </c>
      <c r="F860" s="7" t="s">
        <v>135</v>
      </c>
      <c r="G860" s="93">
        <f>81056.63-154.32+26967.44</f>
        <v>107869.75</v>
      </c>
      <c r="H860" s="94">
        <f>178048.99-1188.45-20212.63</f>
        <v>156647.90999999997</v>
      </c>
    </row>
    <row r="861" spans="1:8" x14ac:dyDescent="0.2">
      <c r="A861" s="151" t="s">
        <v>466</v>
      </c>
      <c r="B861" s="2">
        <v>912</v>
      </c>
      <c r="C861" s="45" t="s">
        <v>63</v>
      </c>
      <c r="D861" s="45" t="s">
        <v>53</v>
      </c>
      <c r="E861" s="45" t="s">
        <v>90</v>
      </c>
      <c r="F861" s="46"/>
      <c r="G861" s="110">
        <f t="shared" ref="G861:H864" si="231">G862</f>
        <v>41779</v>
      </c>
      <c r="H861" s="129">
        <f t="shared" si="231"/>
        <v>0</v>
      </c>
    </row>
    <row r="862" spans="1:8" ht="31.5" x14ac:dyDescent="0.2">
      <c r="A862" s="135" t="s">
        <v>642</v>
      </c>
      <c r="B862" s="2">
        <v>912</v>
      </c>
      <c r="C862" s="15" t="s">
        <v>63</v>
      </c>
      <c r="D862" s="15" t="s">
        <v>53</v>
      </c>
      <c r="E862" s="15" t="s">
        <v>268</v>
      </c>
      <c r="F862" s="15"/>
      <c r="G862" s="71">
        <f t="shared" si="231"/>
        <v>41779</v>
      </c>
      <c r="H862" s="82">
        <f t="shared" si="231"/>
        <v>0</v>
      </c>
    </row>
    <row r="863" spans="1:8" ht="31.5" x14ac:dyDescent="0.2">
      <c r="A863" s="162" t="s">
        <v>94</v>
      </c>
      <c r="B863" s="65">
        <v>912</v>
      </c>
      <c r="C863" s="63" t="s">
        <v>63</v>
      </c>
      <c r="D863" s="63" t="s">
        <v>53</v>
      </c>
      <c r="E863" s="63" t="s">
        <v>271</v>
      </c>
      <c r="F863" s="63"/>
      <c r="G863" s="100">
        <f t="shared" si="231"/>
        <v>41779</v>
      </c>
      <c r="H863" s="101">
        <f t="shared" si="231"/>
        <v>0</v>
      </c>
    </row>
    <row r="864" spans="1:8" ht="63" x14ac:dyDescent="0.2">
      <c r="A864" s="140" t="s">
        <v>270</v>
      </c>
      <c r="B864" s="65">
        <v>912</v>
      </c>
      <c r="C864" s="15" t="s">
        <v>63</v>
      </c>
      <c r="D864" s="15" t="s">
        <v>53</v>
      </c>
      <c r="E864" s="24" t="s">
        <v>272</v>
      </c>
      <c r="F864" s="32"/>
      <c r="G864" s="71">
        <f t="shared" si="231"/>
        <v>41779</v>
      </c>
      <c r="H864" s="82">
        <f t="shared" si="231"/>
        <v>0</v>
      </c>
    </row>
    <row r="865" spans="1:8" x14ac:dyDescent="0.2">
      <c r="A865" s="141" t="s">
        <v>176</v>
      </c>
      <c r="B865" s="63" t="s">
        <v>111</v>
      </c>
      <c r="C865" s="63" t="s">
        <v>63</v>
      </c>
      <c r="D865" s="63" t="s">
        <v>53</v>
      </c>
      <c r="E865" s="30" t="s">
        <v>343</v>
      </c>
      <c r="F865" s="7"/>
      <c r="G865" s="100">
        <f>G866</f>
        <v>41779</v>
      </c>
      <c r="H865" s="101">
        <f>H866</f>
        <v>0</v>
      </c>
    </row>
    <row r="866" spans="1:8" ht="78.75" x14ac:dyDescent="0.2">
      <c r="A866" s="162" t="s">
        <v>685</v>
      </c>
      <c r="B866" s="17" t="s">
        <v>111</v>
      </c>
      <c r="C866" s="17" t="s">
        <v>63</v>
      </c>
      <c r="D866" s="17" t="s">
        <v>53</v>
      </c>
      <c r="E866" s="25" t="s">
        <v>425</v>
      </c>
      <c r="F866" s="17"/>
      <c r="G866" s="91">
        <f t="shared" ref="G866:H868" si="232">G867</f>
        <v>41779</v>
      </c>
      <c r="H866" s="92">
        <f t="shared" si="232"/>
        <v>0</v>
      </c>
    </row>
    <row r="867" spans="1:8" ht="31.5" x14ac:dyDescent="0.2">
      <c r="A867" s="139" t="s">
        <v>418</v>
      </c>
      <c r="B867" s="64" t="s">
        <v>111</v>
      </c>
      <c r="C867" s="64" t="s">
        <v>63</v>
      </c>
      <c r="D867" s="64" t="s">
        <v>53</v>
      </c>
      <c r="E867" s="27" t="s">
        <v>425</v>
      </c>
      <c r="F867" s="7" t="s">
        <v>36</v>
      </c>
      <c r="G867" s="97">
        <f t="shared" si="232"/>
        <v>41779</v>
      </c>
      <c r="H867" s="98">
        <f t="shared" si="232"/>
        <v>0</v>
      </c>
    </row>
    <row r="868" spans="1:8" x14ac:dyDescent="0.2">
      <c r="A868" s="142" t="s">
        <v>35</v>
      </c>
      <c r="B868" s="64" t="s">
        <v>111</v>
      </c>
      <c r="C868" s="64" t="s">
        <v>63</v>
      </c>
      <c r="D868" s="64" t="s">
        <v>53</v>
      </c>
      <c r="E868" s="27" t="s">
        <v>425</v>
      </c>
      <c r="F868" s="7" t="s">
        <v>162</v>
      </c>
      <c r="G868" s="97">
        <f t="shared" si="232"/>
        <v>41779</v>
      </c>
      <c r="H868" s="98">
        <f t="shared" si="232"/>
        <v>0</v>
      </c>
    </row>
    <row r="869" spans="1:8" ht="31.5" x14ac:dyDescent="0.2">
      <c r="A869" s="142" t="s">
        <v>134</v>
      </c>
      <c r="B869" s="64" t="s">
        <v>111</v>
      </c>
      <c r="C869" s="64" t="s">
        <v>63</v>
      </c>
      <c r="D869" s="64" t="s">
        <v>53</v>
      </c>
      <c r="E869" s="27" t="s">
        <v>425</v>
      </c>
      <c r="F869" s="7" t="s">
        <v>135</v>
      </c>
      <c r="G869" s="97">
        <f>0+41779</f>
        <v>41779</v>
      </c>
      <c r="H869" s="98">
        <v>0</v>
      </c>
    </row>
    <row r="870" spans="1:8" x14ac:dyDescent="0.2">
      <c r="A870" s="163" t="s">
        <v>66</v>
      </c>
      <c r="B870" s="2">
        <v>912</v>
      </c>
      <c r="C870" s="45" t="s">
        <v>63</v>
      </c>
      <c r="D870" s="45" t="s">
        <v>63</v>
      </c>
      <c r="E870" s="63"/>
      <c r="F870" s="63"/>
      <c r="G870" s="100">
        <f>G871</f>
        <v>3186</v>
      </c>
      <c r="H870" s="101">
        <f>H871</f>
        <v>3186</v>
      </c>
    </row>
    <row r="871" spans="1:8" ht="31.5" x14ac:dyDescent="0.2">
      <c r="A871" s="140" t="s">
        <v>650</v>
      </c>
      <c r="B871" s="2">
        <v>912</v>
      </c>
      <c r="C871" s="15" t="s">
        <v>63</v>
      </c>
      <c r="D871" s="15" t="s">
        <v>63</v>
      </c>
      <c r="E871" s="15" t="s">
        <v>349</v>
      </c>
      <c r="F871" s="15"/>
      <c r="G871" s="71">
        <f>G872+G891</f>
        <v>3186</v>
      </c>
      <c r="H871" s="82">
        <f>H872+H891</f>
        <v>3186</v>
      </c>
    </row>
    <row r="872" spans="1:8" x14ac:dyDescent="0.2">
      <c r="A872" s="140" t="s">
        <v>112</v>
      </c>
      <c r="B872" s="2">
        <v>912</v>
      </c>
      <c r="C872" s="15" t="s">
        <v>63</v>
      </c>
      <c r="D872" s="15" t="s">
        <v>63</v>
      </c>
      <c r="E872" s="24" t="s">
        <v>372</v>
      </c>
      <c r="F872" s="32"/>
      <c r="G872" s="71">
        <f>G873+G878</f>
        <v>1951</v>
      </c>
      <c r="H872" s="82">
        <f>H873+H878</f>
        <v>1951</v>
      </c>
    </row>
    <row r="873" spans="1:8" ht="31.5" x14ac:dyDescent="0.2">
      <c r="A873" s="140" t="s">
        <v>402</v>
      </c>
      <c r="B873" s="2">
        <v>912</v>
      </c>
      <c r="C873" s="15" t="s">
        <v>63</v>
      </c>
      <c r="D873" s="15" t="s">
        <v>63</v>
      </c>
      <c r="E873" s="24" t="s">
        <v>374</v>
      </c>
      <c r="F873" s="32"/>
      <c r="G873" s="71">
        <f t="shared" ref="G873:H874" si="233">G874</f>
        <v>816</v>
      </c>
      <c r="H873" s="82">
        <f t="shared" si="233"/>
        <v>816</v>
      </c>
    </row>
    <row r="874" spans="1:8" ht="31.5" x14ac:dyDescent="0.2">
      <c r="A874" s="136" t="s">
        <v>620</v>
      </c>
      <c r="B874" s="16">
        <v>912</v>
      </c>
      <c r="C874" s="17" t="s">
        <v>63</v>
      </c>
      <c r="D874" s="17" t="s">
        <v>63</v>
      </c>
      <c r="E874" s="17" t="s">
        <v>373</v>
      </c>
      <c r="F874" s="17"/>
      <c r="G874" s="91">
        <f t="shared" si="233"/>
        <v>816</v>
      </c>
      <c r="H874" s="92">
        <f t="shared" si="233"/>
        <v>816</v>
      </c>
    </row>
    <row r="875" spans="1:8" ht="31.5" x14ac:dyDescent="0.2">
      <c r="A875" s="142" t="s">
        <v>18</v>
      </c>
      <c r="B875" s="19">
        <v>912</v>
      </c>
      <c r="C875" s="64" t="s">
        <v>63</v>
      </c>
      <c r="D875" s="64" t="s">
        <v>63</v>
      </c>
      <c r="E875" s="64" t="s">
        <v>373</v>
      </c>
      <c r="F875" s="35" t="s">
        <v>20</v>
      </c>
      <c r="G875" s="93">
        <f t="shared" ref="G875:H876" si="234">G876</f>
        <v>816</v>
      </c>
      <c r="H875" s="94">
        <f t="shared" si="234"/>
        <v>816</v>
      </c>
    </row>
    <row r="876" spans="1:8" x14ac:dyDescent="0.2">
      <c r="A876" s="137" t="s">
        <v>19</v>
      </c>
      <c r="B876" s="19">
        <v>912</v>
      </c>
      <c r="C876" s="64" t="s">
        <v>63</v>
      </c>
      <c r="D876" s="64" t="s">
        <v>63</v>
      </c>
      <c r="E876" s="64" t="s">
        <v>373</v>
      </c>
      <c r="F876" s="35" t="s">
        <v>21</v>
      </c>
      <c r="G876" s="93">
        <f t="shared" si="234"/>
        <v>816</v>
      </c>
      <c r="H876" s="94">
        <f t="shared" si="234"/>
        <v>816</v>
      </c>
    </row>
    <row r="877" spans="1:8" x14ac:dyDescent="0.2">
      <c r="A877" s="137" t="s">
        <v>147</v>
      </c>
      <c r="B877" s="19">
        <v>912</v>
      </c>
      <c r="C877" s="64" t="s">
        <v>63</v>
      </c>
      <c r="D877" s="64" t="s">
        <v>63</v>
      </c>
      <c r="E877" s="64" t="s">
        <v>373</v>
      </c>
      <c r="F877" s="35" t="s">
        <v>148</v>
      </c>
      <c r="G877" s="93">
        <v>816</v>
      </c>
      <c r="H877" s="94">
        <v>816</v>
      </c>
    </row>
    <row r="878" spans="1:8" ht="31.5" x14ac:dyDescent="0.2">
      <c r="A878" s="140" t="s">
        <v>375</v>
      </c>
      <c r="B878" s="2">
        <v>912</v>
      </c>
      <c r="C878" s="15" t="s">
        <v>63</v>
      </c>
      <c r="D878" s="15" t="s">
        <v>63</v>
      </c>
      <c r="E878" s="24" t="s">
        <v>377</v>
      </c>
      <c r="F878" s="32"/>
      <c r="G878" s="71">
        <f>G879+G883+G887</f>
        <v>1135</v>
      </c>
      <c r="H878" s="82">
        <f>H879+H883+H887</f>
        <v>1135</v>
      </c>
    </row>
    <row r="879" spans="1:8" x14ac:dyDescent="0.2">
      <c r="A879" s="136" t="s">
        <v>376</v>
      </c>
      <c r="B879" s="16">
        <v>912</v>
      </c>
      <c r="C879" s="17" t="s">
        <v>63</v>
      </c>
      <c r="D879" s="17" t="s">
        <v>63</v>
      </c>
      <c r="E879" s="17" t="s">
        <v>431</v>
      </c>
      <c r="F879" s="17"/>
      <c r="G879" s="91">
        <f t="shared" ref="G879:H881" si="235">G880</f>
        <v>700</v>
      </c>
      <c r="H879" s="92">
        <f t="shared" si="235"/>
        <v>700</v>
      </c>
    </row>
    <row r="880" spans="1:8" ht="31.5" x14ac:dyDescent="0.2">
      <c r="A880" s="142" t="s">
        <v>18</v>
      </c>
      <c r="B880" s="19">
        <v>912</v>
      </c>
      <c r="C880" s="64" t="s">
        <v>63</v>
      </c>
      <c r="D880" s="64" t="s">
        <v>63</v>
      </c>
      <c r="E880" s="64" t="s">
        <v>431</v>
      </c>
      <c r="F880" s="35" t="s">
        <v>20</v>
      </c>
      <c r="G880" s="93">
        <f t="shared" si="235"/>
        <v>700</v>
      </c>
      <c r="H880" s="94">
        <f t="shared" si="235"/>
        <v>700</v>
      </c>
    </row>
    <row r="881" spans="1:8" x14ac:dyDescent="0.2">
      <c r="A881" s="137" t="s">
        <v>19</v>
      </c>
      <c r="B881" s="19">
        <v>912</v>
      </c>
      <c r="C881" s="64" t="s">
        <v>63</v>
      </c>
      <c r="D881" s="64" t="s">
        <v>63</v>
      </c>
      <c r="E881" s="64" t="s">
        <v>431</v>
      </c>
      <c r="F881" s="35" t="s">
        <v>21</v>
      </c>
      <c r="G881" s="93">
        <f t="shared" si="235"/>
        <v>700</v>
      </c>
      <c r="H881" s="94">
        <f t="shared" si="235"/>
        <v>700</v>
      </c>
    </row>
    <row r="882" spans="1:8" x14ac:dyDescent="0.2">
      <c r="A882" s="137" t="s">
        <v>147</v>
      </c>
      <c r="B882" s="19">
        <v>912</v>
      </c>
      <c r="C882" s="64" t="s">
        <v>63</v>
      </c>
      <c r="D882" s="64" t="s">
        <v>63</v>
      </c>
      <c r="E882" s="64" t="s">
        <v>431</v>
      </c>
      <c r="F882" s="35" t="s">
        <v>148</v>
      </c>
      <c r="G882" s="93">
        <v>700</v>
      </c>
      <c r="H882" s="94">
        <v>700</v>
      </c>
    </row>
    <row r="883" spans="1:8" ht="47.25" x14ac:dyDescent="0.2">
      <c r="A883" s="136" t="s">
        <v>429</v>
      </c>
      <c r="B883" s="16">
        <v>912</v>
      </c>
      <c r="C883" s="17" t="s">
        <v>63</v>
      </c>
      <c r="D883" s="17" t="s">
        <v>63</v>
      </c>
      <c r="E883" s="17" t="s">
        <v>462</v>
      </c>
      <c r="F883" s="63"/>
      <c r="G883" s="91">
        <f t="shared" ref="G883:H885" si="236">G884</f>
        <v>230</v>
      </c>
      <c r="H883" s="92">
        <f t="shared" si="236"/>
        <v>230</v>
      </c>
    </row>
    <row r="884" spans="1:8" ht="31.5" x14ac:dyDescent="0.2">
      <c r="A884" s="142" t="s">
        <v>18</v>
      </c>
      <c r="B884" s="19">
        <v>912</v>
      </c>
      <c r="C884" s="64" t="s">
        <v>63</v>
      </c>
      <c r="D884" s="64" t="s">
        <v>63</v>
      </c>
      <c r="E884" s="64" t="s">
        <v>462</v>
      </c>
      <c r="F884" s="35" t="s">
        <v>20</v>
      </c>
      <c r="G884" s="93">
        <f t="shared" si="236"/>
        <v>230</v>
      </c>
      <c r="H884" s="94">
        <f t="shared" si="236"/>
        <v>230</v>
      </c>
    </row>
    <row r="885" spans="1:8" x14ac:dyDescent="0.2">
      <c r="A885" s="137" t="s">
        <v>19</v>
      </c>
      <c r="B885" s="19">
        <v>912</v>
      </c>
      <c r="C885" s="64" t="s">
        <v>63</v>
      </c>
      <c r="D885" s="64" t="s">
        <v>63</v>
      </c>
      <c r="E885" s="64" t="s">
        <v>462</v>
      </c>
      <c r="F885" s="35" t="s">
        <v>21</v>
      </c>
      <c r="G885" s="93">
        <f t="shared" si="236"/>
        <v>230</v>
      </c>
      <c r="H885" s="94">
        <f t="shared" si="236"/>
        <v>230</v>
      </c>
    </row>
    <row r="886" spans="1:8" x14ac:dyDescent="0.2">
      <c r="A886" s="137" t="s">
        <v>147</v>
      </c>
      <c r="B886" s="19">
        <v>912</v>
      </c>
      <c r="C886" s="64" t="s">
        <v>63</v>
      </c>
      <c r="D886" s="64" t="s">
        <v>63</v>
      </c>
      <c r="E886" s="64" t="s">
        <v>462</v>
      </c>
      <c r="F886" s="35" t="s">
        <v>148</v>
      </c>
      <c r="G886" s="93">
        <v>230</v>
      </c>
      <c r="H886" s="94">
        <v>230</v>
      </c>
    </row>
    <row r="887" spans="1:8" ht="31.5" x14ac:dyDescent="0.2">
      <c r="A887" s="136" t="s">
        <v>430</v>
      </c>
      <c r="B887" s="16">
        <v>912</v>
      </c>
      <c r="C887" s="17" t="s">
        <v>63</v>
      </c>
      <c r="D887" s="17" t="s">
        <v>63</v>
      </c>
      <c r="E887" s="17" t="s">
        <v>463</v>
      </c>
      <c r="F887" s="63"/>
      <c r="G887" s="91">
        <f t="shared" ref="G887:H889" si="237">G888</f>
        <v>205</v>
      </c>
      <c r="H887" s="92">
        <f t="shared" si="237"/>
        <v>205</v>
      </c>
    </row>
    <row r="888" spans="1:8" ht="31.5" x14ac:dyDescent="0.2">
      <c r="A888" s="137" t="s">
        <v>18</v>
      </c>
      <c r="B888" s="19">
        <v>912</v>
      </c>
      <c r="C888" s="64" t="s">
        <v>63</v>
      </c>
      <c r="D888" s="64" t="s">
        <v>63</v>
      </c>
      <c r="E888" s="64" t="s">
        <v>463</v>
      </c>
      <c r="F888" s="64" t="s">
        <v>20</v>
      </c>
      <c r="G888" s="93">
        <f t="shared" si="237"/>
        <v>205</v>
      </c>
      <c r="H888" s="94">
        <f t="shared" si="237"/>
        <v>205</v>
      </c>
    </row>
    <row r="889" spans="1:8" x14ac:dyDescent="0.2">
      <c r="A889" s="137" t="s">
        <v>19</v>
      </c>
      <c r="B889" s="19">
        <v>912</v>
      </c>
      <c r="C889" s="64" t="s">
        <v>63</v>
      </c>
      <c r="D889" s="64" t="s">
        <v>63</v>
      </c>
      <c r="E889" s="64" t="s">
        <v>463</v>
      </c>
      <c r="F889" s="64" t="s">
        <v>21</v>
      </c>
      <c r="G889" s="93">
        <f t="shared" si="237"/>
        <v>205</v>
      </c>
      <c r="H889" s="94">
        <f t="shared" si="237"/>
        <v>205</v>
      </c>
    </row>
    <row r="890" spans="1:8" x14ac:dyDescent="0.2">
      <c r="A890" s="137" t="s">
        <v>147</v>
      </c>
      <c r="B890" s="19">
        <v>912</v>
      </c>
      <c r="C890" s="64" t="s">
        <v>63</v>
      </c>
      <c r="D890" s="64" t="s">
        <v>63</v>
      </c>
      <c r="E890" s="64" t="s">
        <v>463</v>
      </c>
      <c r="F890" s="64" t="s">
        <v>148</v>
      </c>
      <c r="G890" s="93">
        <v>205</v>
      </c>
      <c r="H890" s="94">
        <v>205</v>
      </c>
    </row>
    <row r="891" spans="1:8" ht="47.25" x14ac:dyDescent="0.2">
      <c r="A891" s="141" t="s">
        <v>705</v>
      </c>
      <c r="B891" s="1">
        <v>912</v>
      </c>
      <c r="C891" s="63" t="s">
        <v>63</v>
      </c>
      <c r="D891" s="63" t="s">
        <v>63</v>
      </c>
      <c r="E891" s="30" t="s">
        <v>350</v>
      </c>
      <c r="F891" s="31"/>
      <c r="G891" s="100">
        <f t="shared" ref="G891:H895" si="238">G892</f>
        <v>1235</v>
      </c>
      <c r="H891" s="101">
        <f t="shared" si="238"/>
        <v>1235</v>
      </c>
    </row>
    <row r="892" spans="1:8" ht="31.5" x14ac:dyDescent="0.2">
      <c r="A892" s="140" t="s">
        <v>351</v>
      </c>
      <c r="B892" s="2">
        <v>912</v>
      </c>
      <c r="C892" s="15" t="s">
        <v>63</v>
      </c>
      <c r="D892" s="15" t="s">
        <v>63</v>
      </c>
      <c r="E892" s="24" t="s">
        <v>352</v>
      </c>
      <c r="F892" s="32"/>
      <c r="G892" s="71">
        <f t="shared" si="238"/>
        <v>1235</v>
      </c>
      <c r="H892" s="82">
        <f t="shared" si="238"/>
        <v>1235</v>
      </c>
    </row>
    <row r="893" spans="1:8" x14ac:dyDescent="0.2">
      <c r="A893" s="136" t="s">
        <v>91</v>
      </c>
      <c r="B893" s="16">
        <v>912</v>
      </c>
      <c r="C893" s="17" t="s">
        <v>63</v>
      </c>
      <c r="D893" s="17" t="s">
        <v>63</v>
      </c>
      <c r="E893" s="17" t="s">
        <v>353</v>
      </c>
      <c r="F893" s="17"/>
      <c r="G893" s="91">
        <f t="shared" si="238"/>
        <v>1235</v>
      </c>
      <c r="H893" s="92">
        <f t="shared" si="238"/>
        <v>1235</v>
      </c>
    </row>
    <row r="894" spans="1:8" ht="31.5" x14ac:dyDescent="0.2">
      <c r="A894" s="137" t="s">
        <v>18</v>
      </c>
      <c r="B894" s="19">
        <v>912</v>
      </c>
      <c r="C894" s="64" t="s">
        <v>63</v>
      </c>
      <c r="D894" s="64" t="s">
        <v>63</v>
      </c>
      <c r="E894" s="64" t="s">
        <v>353</v>
      </c>
      <c r="F894" s="64" t="s">
        <v>20</v>
      </c>
      <c r="G894" s="93">
        <f t="shared" si="238"/>
        <v>1235</v>
      </c>
      <c r="H894" s="94">
        <f t="shared" si="238"/>
        <v>1235</v>
      </c>
    </row>
    <row r="895" spans="1:8" x14ac:dyDescent="0.2">
      <c r="A895" s="137" t="s">
        <v>25</v>
      </c>
      <c r="B895" s="19">
        <v>912</v>
      </c>
      <c r="C895" s="64" t="s">
        <v>63</v>
      </c>
      <c r="D895" s="64" t="s">
        <v>63</v>
      </c>
      <c r="E895" s="64" t="s">
        <v>353</v>
      </c>
      <c r="F895" s="64" t="s">
        <v>26</v>
      </c>
      <c r="G895" s="93">
        <f t="shared" si="238"/>
        <v>1235</v>
      </c>
      <c r="H895" s="94">
        <f t="shared" si="238"/>
        <v>1235</v>
      </c>
    </row>
    <row r="896" spans="1:8" x14ac:dyDescent="0.2">
      <c r="A896" s="142" t="s">
        <v>136</v>
      </c>
      <c r="B896" s="19">
        <v>912</v>
      </c>
      <c r="C896" s="64" t="s">
        <v>63</v>
      </c>
      <c r="D896" s="64" t="s">
        <v>63</v>
      </c>
      <c r="E896" s="64" t="s">
        <v>353</v>
      </c>
      <c r="F896" s="35" t="s">
        <v>143</v>
      </c>
      <c r="G896" s="93">
        <v>1235</v>
      </c>
      <c r="H896" s="94">
        <v>1235</v>
      </c>
    </row>
    <row r="897" spans="1:46" s="102" customFormat="1" ht="18.75" x14ac:dyDescent="0.2">
      <c r="A897" s="134" t="s">
        <v>58</v>
      </c>
      <c r="B897" s="2">
        <v>912</v>
      </c>
      <c r="C897" s="4" t="s">
        <v>59</v>
      </c>
      <c r="D897" s="4"/>
      <c r="E897" s="4"/>
      <c r="F897" s="4"/>
      <c r="G897" s="70">
        <f t="shared" ref="G897:H897" si="239">G898</f>
        <v>209587</v>
      </c>
      <c r="H897" s="81">
        <f t="shared" si="239"/>
        <v>186247</v>
      </c>
      <c r="I897" s="231"/>
      <c r="J897" s="231"/>
      <c r="K897" s="231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1"/>
      <c r="Y897" s="231"/>
      <c r="Z897" s="231"/>
      <c r="AA897" s="231"/>
      <c r="AB897" s="231"/>
      <c r="AC897" s="231"/>
      <c r="AD897" s="231"/>
      <c r="AE897" s="231"/>
      <c r="AF897" s="231"/>
      <c r="AG897" s="231"/>
      <c r="AH897" s="231"/>
      <c r="AI897" s="231"/>
      <c r="AJ897" s="231"/>
      <c r="AK897" s="231"/>
      <c r="AL897" s="231"/>
      <c r="AM897" s="231"/>
      <c r="AN897" s="231"/>
      <c r="AO897" s="231"/>
      <c r="AP897" s="231"/>
      <c r="AQ897" s="231"/>
      <c r="AR897" s="231"/>
      <c r="AS897" s="231"/>
      <c r="AT897" s="231"/>
    </row>
    <row r="898" spans="1:46" s="102" customFormat="1" ht="21" customHeight="1" x14ac:dyDescent="0.2">
      <c r="A898" s="151" t="s">
        <v>61</v>
      </c>
      <c r="B898" s="2">
        <v>912</v>
      </c>
      <c r="C898" s="15" t="s">
        <v>59</v>
      </c>
      <c r="D898" s="15" t="s">
        <v>60</v>
      </c>
      <c r="E898" s="20"/>
      <c r="F898" s="7"/>
      <c r="G898" s="71">
        <f t="shared" ref="G898:H904" si="240">G899</f>
        <v>209587</v>
      </c>
      <c r="H898" s="82">
        <f t="shared" si="240"/>
        <v>186247</v>
      </c>
      <c r="I898" s="231"/>
      <c r="J898" s="231"/>
      <c r="K898" s="231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1"/>
      <c r="Y898" s="231"/>
      <c r="Z898" s="231"/>
      <c r="AA898" s="231"/>
      <c r="AB898" s="231"/>
      <c r="AC898" s="231"/>
      <c r="AD898" s="231"/>
      <c r="AE898" s="231"/>
      <c r="AF898" s="231"/>
      <c r="AG898" s="231"/>
      <c r="AH898" s="231"/>
      <c r="AI898" s="231"/>
      <c r="AJ898" s="231"/>
      <c r="AK898" s="231"/>
      <c r="AL898" s="231"/>
      <c r="AM898" s="231"/>
      <c r="AN898" s="231"/>
      <c r="AO898" s="231"/>
      <c r="AP898" s="231"/>
      <c r="AQ898" s="231"/>
      <c r="AR898" s="231"/>
      <c r="AS898" s="231"/>
      <c r="AT898" s="231"/>
    </row>
    <row r="899" spans="1:46" s="102" customFormat="1" ht="31.5" x14ac:dyDescent="0.2">
      <c r="A899" s="140" t="s">
        <v>704</v>
      </c>
      <c r="B899" s="2">
        <v>912</v>
      </c>
      <c r="C899" s="15" t="s">
        <v>59</v>
      </c>
      <c r="D899" s="2" t="s">
        <v>60</v>
      </c>
      <c r="E899" s="15" t="s">
        <v>363</v>
      </c>
      <c r="F899" s="15"/>
      <c r="G899" s="71">
        <f>G900+G911</f>
        <v>209587</v>
      </c>
      <c r="H899" s="82">
        <f>H900+H911</f>
        <v>186247</v>
      </c>
      <c r="I899" s="231"/>
      <c r="J899" s="231"/>
      <c r="K899" s="231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1"/>
      <c r="Y899" s="231"/>
      <c r="Z899" s="231"/>
      <c r="AA899" s="231"/>
      <c r="AB899" s="231"/>
      <c r="AC899" s="231"/>
      <c r="AD899" s="231"/>
      <c r="AE899" s="231"/>
      <c r="AF899" s="231"/>
      <c r="AG899" s="231"/>
      <c r="AH899" s="231"/>
      <c r="AI899" s="231"/>
      <c r="AJ899" s="231"/>
      <c r="AK899" s="231"/>
      <c r="AL899" s="231"/>
      <c r="AM899" s="231"/>
      <c r="AN899" s="231"/>
      <c r="AO899" s="231"/>
      <c r="AP899" s="231"/>
      <c r="AQ899" s="231"/>
      <c r="AR899" s="231"/>
      <c r="AS899" s="231"/>
      <c r="AT899" s="231"/>
    </row>
    <row r="900" spans="1:46" s="102" customFormat="1" ht="47.25" x14ac:dyDescent="0.2">
      <c r="A900" s="140" t="s">
        <v>360</v>
      </c>
      <c r="B900" s="2" t="s">
        <v>111</v>
      </c>
      <c r="C900" s="15" t="s">
        <v>59</v>
      </c>
      <c r="D900" s="15" t="s">
        <v>60</v>
      </c>
      <c r="E900" s="24" t="s">
        <v>361</v>
      </c>
      <c r="F900" s="32"/>
      <c r="G900" s="71">
        <f>G901+G906</f>
        <v>24300</v>
      </c>
      <c r="H900" s="82">
        <f t="shared" si="240"/>
        <v>960</v>
      </c>
      <c r="I900" s="231"/>
      <c r="J900" s="231"/>
      <c r="K900" s="231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1"/>
      <c r="Y900" s="231"/>
      <c r="Z900" s="231"/>
      <c r="AA900" s="231"/>
      <c r="AB900" s="231"/>
      <c r="AC900" s="231"/>
      <c r="AD900" s="231"/>
      <c r="AE900" s="231"/>
      <c r="AF900" s="231"/>
      <c r="AG900" s="231"/>
      <c r="AH900" s="231"/>
      <c r="AI900" s="231"/>
      <c r="AJ900" s="231"/>
      <c r="AK900" s="231"/>
      <c r="AL900" s="231"/>
      <c r="AM900" s="231"/>
      <c r="AN900" s="231"/>
      <c r="AO900" s="231"/>
      <c r="AP900" s="231"/>
      <c r="AQ900" s="231"/>
      <c r="AR900" s="231"/>
      <c r="AS900" s="231"/>
      <c r="AT900" s="231"/>
    </row>
    <row r="901" spans="1:46" s="102" customFormat="1" x14ac:dyDescent="0.2">
      <c r="A901" s="136" t="s">
        <v>38</v>
      </c>
      <c r="B901" s="19">
        <v>912</v>
      </c>
      <c r="C901" s="7" t="s">
        <v>59</v>
      </c>
      <c r="D901" s="19" t="s">
        <v>60</v>
      </c>
      <c r="E901" s="7" t="s">
        <v>390</v>
      </c>
      <c r="F901" s="7"/>
      <c r="G901" s="93">
        <f t="shared" si="240"/>
        <v>960</v>
      </c>
      <c r="H901" s="94">
        <f t="shared" si="240"/>
        <v>960</v>
      </c>
      <c r="I901" s="231"/>
      <c r="J901" s="231"/>
      <c r="K901" s="231"/>
      <c r="L901" s="231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1"/>
      <c r="Y901" s="231"/>
      <c r="Z901" s="231"/>
      <c r="AA901" s="231"/>
      <c r="AB901" s="231"/>
      <c r="AC901" s="231"/>
      <c r="AD901" s="231"/>
      <c r="AE901" s="231"/>
      <c r="AF901" s="231"/>
      <c r="AG901" s="231"/>
      <c r="AH901" s="231"/>
      <c r="AI901" s="231"/>
      <c r="AJ901" s="231"/>
      <c r="AK901" s="231"/>
      <c r="AL901" s="231"/>
      <c r="AM901" s="231"/>
      <c r="AN901" s="231"/>
      <c r="AO901" s="231"/>
      <c r="AP901" s="231"/>
      <c r="AQ901" s="231"/>
      <c r="AR901" s="231"/>
      <c r="AS901" s="231"/>
      <c r="AT901" s="231"/>
    </row>
    <row r="902" spans="1:46" s="102" customFormat="1" x14ac:dyDescent="0.2">
      <c r="A902" s="136" t="s">
        <v>43</v>
      </c>
      <c r="B902" s="19">
        <v>912</v>
      </c>
      <c r="C902" s="7" t="s">
        <v>59</v>
      </c>
      <c r="D902" s="19" t="s">
        <v>60</v>
      </c>
      <c r="E902" s="7" t="s">
        <v>362</v>
      </c>
      <c r="F902" s="7"/>
      <c r="G902" s="93">
        <f t="shared" si="240"/>
        <v>960</v>
      </c>
      <c r="H902" s="94">
        <f t="shared" si="240"/>
        <v>960</v>
      </c>
      <c r="I902" s="231"/>
      <c r="J902" s="231"/>
      <c r="K902" s="231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1"/>
      <c r="Y902" s="231"/>
      <c r="Z902" s="231"/>
      <c r="AA902" s="231"/>
      <c r="AB902" s="231"/>
      <c r="AC902" s="231"/>
      <c r="AD902" s="231"/>
      <c r="AE902" s="231"/>
      <c r="AF902" s="231"/>
      <c r="AG902" s="231"/>
      <c r="AH902" s="231"/>
      <c r="AI902" s="231"/>
      <c r="AJ902" s="231"/>
      <c r="AK902" s="231"/>
      <c r="AL902" s="231"/>
      <c r="AM902" s="231"/>
      <c r="AN902" s="231"/>
      <c r="AO902" s="231"/>
      <c r="AP902" s="231"/>
      <c r="AQ902" s="231"/>
      <c r="AR902" s="231"/>
      <c r="AS902" s="231"/>
      <c r="AT902" s="231"/>
    </row>
    <row r="903" spans="1:46" s="102" customFormat="1" ht="31.5" x14ac:dyDescent="0.2">
      <c r="A903" s="137" t="s">
        <v>22</v>
      </c>
      <c r="B903" s="19">
        <v>912</v>
      </c>
      <c r="C903" s="7" t="s">
        <v>59</v>
      </c>
      <c r="D903" s="19" t="s">
        <v>60</v>
      </c>
      <c r="E903" s="7" t="s">
        <v>362</v>
      </c>
      <c r="F903" s="7" t="s">
        <v>15</v>
      </c>
      <c r="G903" s="93">
        <f t="shared" si="240"/>
        <v>960</v>
      </c>
      <c r="H903" s="94">
        <f t="shared" si="240"/>
        <v>960</v>
      </c>
      <c r="I903" s="231"/>
      <c r="J903" s="231"/>
      <c r="K903" s="231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1"/>
      <c r="Y903" s="231"/>
      <c r="Z903" s="231"/>
      <c r="AA903" s="231"/>
      <c r="AB903" s="231"/>
      <c r="AC903" s="231"/>
      <c r="AD903" s="231"/>
      <c r="AE903" s="231"/>
      <c r="AF903" s="231"/>
      <c r="AG903" s="231"/>
      <c r="AH903" s="231"/>
      <c r="AI903" s="231"/>
      <c r="AJ903" s="231"/>
      <c r="AK903" s="231"/>
      <c r="AL903" s="231"/>
      <c r="AM903" s="231"/>
      <c r="AN903" s="231"/>
      <c r="AO903" s="231"/>
      <c r="AP903" s="231"/>
      <c r="AQ903" s="231"/>
      <c r="AR903" s="231"/>
      <c r="AS903" s="231"/>
      <c r="AT903" s="231"/>
    </row>
    <row r="904" spans="1:46" s="102" customFormat="1" ht="31.5" x14ac:dyDescent="0.2">
      <c r="A904" s="142" t="s">
        <v>17</v>
      </c>
      <c r="B904" s="19">
        <v>912</v>
      </c>
      <c r="C904" s="7" t="s">
        <v>59</v>
      </c>
      <c r="D904" s="19" t="s">
        <v>60</v>
      </c>
      <c r="E904" s="7" t="s">
        <v>362</v>
      </c>
      <c r="F904" s="7" t="s">
        <v>16</v>
      </c>
      <c r="G904" s="93">
        <f t="shared" si="240"/>
        <v>960</v>
      </c>
      <c r="H904" s="94">
        <f t="shared" si="240"/>
        <v>960</v>
      </c>
      <c r="I904" s="231"/>
      <c r="J904" s="231"/>
      <c r="K904" s="231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1"/>
      <c r="Y904" s="231"/>
      <c r="Z904" s="231"/>
      <c r="AA904" s="231"/>
      <c r="AB904" s="231"/>
      <c r="AC904" s="231"/>
      <c r="AD904" s="231"/>
      <c r="AE904" s="231"/>
      <c r="AF904" s="231"/>
      <c r="AG904" s="231"/>
      <c r="AH904" s="231"/>
      <c r="AI904" s="231"/>
      <c r="AJ904" s="231"/>
      <c r="AK904" s="231"/>
      <c r="AL904" s="231"/>
      <c r="AM904" s="231"/>
      <c r="AN904" s="231"/>
      <c r="AO904" s="231"/>
      <c r="AP904" s="231"/>
      <c r="AQ904" s="231"/>
      <c r="AR904" s="231"/>
      <c r="AS904" s="231"/>
      <c r="AT904" s="231"/>
    </row>
    <row r="905" spans="1:46" s="102" customFormat="1" x14ac:dyDescent="0.2">
      <c r="A905" s="137" t="s">
        <v>826</v>
      </c>
      <c r="B905" s="19">
        <v>912</v>
      </c>
      <c r="C905" s="7" t="s">
        <v>59</v>
      </c>
      <c r="D905" s="19" t="s">
        <v>60</v>
      </c>
      <c r="E905" s="7" t="s">
        <v>362</v>
      </c>
      <c r="F905" s="7" t="s">
        <v>126</v>
      </c>
      <c r="G905" s="93">
        <v>960</v>
      </c>
      <c r="H905" s="94">
        <v>960</v>
      </c>
      <c r="I905" s="231"/>
      <c r="J905" s="231"/>
      <c r="K905" s="231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1"/>
      <c r="Y905" s="231"/>
      <c r="Z905" s="231"/>
      <c r="AA905" s="231"/>
      <c r="AB905" s="231"/>
      <c r="AC905" s="231"/>
      <c r="AD905" s="231"/>
      <c r="AE905" s="231"/>
      <c r="AF905" s="231"/>
      <c r="AG905" s="231"/>
      <c r="AH905" s="231"/>
      <c r="AI905" s="231"/>
      <c r="AJ905" s="231"/>
      <c r="AK905" s="231"/>
      <c r="AL905" s="231"/>
      <c r="AM905" s="231"/>
      <c r="AN905" s="231"/>
      <c r="AO905" s="231"/>
      <c r="AP905" s="231"/>
      <c r="AQ905" s="231"/>
      <c r="AR905" s="231"/>
      <c r="AS905" s="231"/>
      <c r="AT905" s="231"/>
    </row>
    <row r="906" spans="1:46" s="102" customFormat="1" x14ac:dyDescent="0.2">
      <c r="A906" s="136" t="s">
        <v>164</v>
      </c>
      <c r="B906" s="16">
        <v>912</v>
      </c>
      <c r="C906" s="17" t="s">
        <v>59</v>
      </c>
      <c r="D906" s="16" t="s">
        <v>60</v>
      </c>
      <c r="E906" s="25" t="s">
        <v>392</v>
      </c>
      <c r="F906" s="17"/>
      <c r="G906" s="91">
        <f>G907</f>
        <v>23340</v>
      </c>
      <c r="H906" s="92">
        <f>H907</f>
        <v>0</v>
      </c>
      <c r="I906" s="231"/>
      <c r="J906" s="231"/>
      <c r="K906" s="231"/>
      <c r="L906" s="231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1"/>
      <c r="Y906" s="231"/>
      <c r="Z906" s="231"/>
      <c r="AA906" s="231"/>
      <c r="AB906" s="231"/>
      <c r="AC906" s="231"/>
      <c r="AD906" s="231"/>
      <c r="AE906" s="231"/>
      <c r="AF906" s="231"/>
      <c r="AG906" s="231"/>
      <c r="AH906" s="231"/>
      <c r="AI906" s="231"/>
      <c r="AJ906" s="231"/>
      <c r="AK906" s="231"/>
      <c r="AL906" s="231"/>
      <c r="AM906" s="231"/>
      <c r="AN906" s="231"/>
      <c r="AO906" s="231"/>
      <c r="AP906" s="231"/>
      <c r="AQ906" s="231"/>
      <c r="AR906" s="231"/>
      <c r="AS906" s="231"/>
      <c r="AT906" s="231"/>
    </row>
    <row r="907" spans="1:46" s="102" customFormat="1" ht="31.5" x14ac:dyDescent="0.2">
      <c r="A907" s="136" t="s">
        <v>940</v>
      </c>
      <c r="B907" s="16">
        <v>912</v>
      </c>
      <c r="C907" s="17" t="s">
        <v>59</v>
      </c>
      <c r="D907" s="16" t="s">
        <v>60</v>
      </c>
      <c r="E907" s="17" t="s">
        <v>686</v>
      </c>
      <c r="F907" s="17"/>
      <c r="G907" s="91">
        <f t="shared" ref="G907:H909" si="241">G908</f>
        <v>23340</v>
      </c>
      <c r="H907" s="92">
        <f>H908</f>
        <v>0</v>
      </c>
      <c r="I907" s="231"/>
      <c r="J907" s="231"/>
      <c r="K907" s="231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1"/>
      <c r="Y907" s="231"/>
      <c r="Z907" s="231"/>
      <c r="AA907" s="231"/>
      <c r="AB907" s="231"/>
      <c r="AC907" s="231"/>
      <c r="AD907" s="231"/>
      <c r="AE907" s="231"/>
      <c r="AF907" s="231"/>
      <c r="AG907" s="231"/>
      <c r="AH907" s="231"/>
      <c r="AI907" s="231"/>
      <c r="AJ907" s="231"/>
      <c r="AK907" s="231"/>
      <c r="AL907" s="231"/>
      <c r="AM907" s="231"/>
      <c r="AN907" s="231"/>
      <c r="AO907" s="231"/>
      <c r="AP907" s="231"/>
      <c r="AQ907" s="231"/>
      <c r="AR907" s="231"/>
      <c r="AS907" s="231"/>
      <c r="AT907" s="231"/>
    </row>
    <row r="908" spans="1:46" s="102" customFormat="1" ht="31.5" x14ac:dyDescent="0.2">
      <c r="A908" s="139" t="s">
        <v>411</v>
      </c>
      <c r="B908" s="19">
        <v>912</v>
      </c>
      <c r="C908" s="7" t="s">
        <v>59</v>
      </c>
      <c r="D908" s="19" t="s">
        <v>60</v>
      </c>
      <c r="E908" s="64" t="s">
        <v>686</v>
      </c>
      <c r="F908" s="64" t="s">
        <v>36</v>
      </c>
      <c r="G908" s="93">
        <f t="shared" si="241"/>
        <v>23340</v>
      </c>
      <c r="H908" s="94">
        <f t="shared" si="241"/>
        <v>0</v>
      </c>
      <c r="I908" s="231"/>
      <c r="J908" s="231"/>
      <c r="K908" s="231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1"/>
      <c r="Y908" s="231"/>
      <c r="Z908" s="231"/>
      <c r="AA908" s="231"/>
      <c r="AB908" s="231"/>
      <c r="AC908" s="231"/>
      <c r="AD908" s="231"/>
      <c r="AE908" s="231"/>
      <c r="AF908" s="231"/>
      <c r="AG908" s="231"/>
      <c r="AH908" s="231"/>
      <c r="AI908" s="231"/>
      <c r="AJ908" s="231"/>
      <c r="AK908" s="231"/>
      <c r="AL908" s="231"/>
      <c r="AM908" s="231"/>
      <c r="AN908" s="231"/>
      <c r="AO908" s="231"/>
      <c r="AP908" s="231"/>
      <c r="AQ908" s="231"/>
      <c r="AR908" s="231"/>
      <c r="AS908" s="231"/>
      <c r="AT908" s="231"/>
    </row>
    <row r="909" spans="1:46" s="102" customFormat="1" x14ac:dyDescent="0.2">
      <c r="A909" s="142" t="s">
        <v>35</v>
      </c>
      <c r="B909" s="19">
        <v>912</v>
      </c>
      <c r="C909" s="7" t="s">
        <v>59</v>
      </c>
      <c r="D909" s="19" t="s">
        <v>60</v>
      </c>
      <c r="E909" s="64" t="s">
        <v>686</v>
      </c>
      <c r="F909" s="64" t="s">
        <v>162</v>
      </c>
      <c r="G909" s="93">
        <f t="shared" si="241"/>
        <v>23340</v>
      </c>
      <c r="H909" s="94">
        <f t="shared" si="241"/>
        <v>0</v>
      </c>
      <c r="I909" s="231"/>
      <c r="J909" s="231"/>
      <c r="K909" s="231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1"/>
      <c r="Y909" s="231"/>
      <c r="Z909" s="231"/>
      <c r="AA909" s="231"/>
      <c r="AB909" s="231"/>
      <c r="AC909" s="231"/>
      <c r="AD909" s="231"/>
      <c r="AE909" s="231"/>
      <c r="AF909" s="231"/>
      <c r="AG909" s="231"/>
      <c r="AH909" s="231"/>
      <c r="AI909" s="231"/>
      <c r="AJ909" s="231"/>
      <c r="AK909" s="231"/>
      <c r="AL909" s="231"/>
      <c r="AM909" s="231"/>
      <c r="AN909" s="231"/>
      <c r="AO909" s="231"/>
      <c r="AP909" s="231"/>
      <c r="AQ909" s="231"/>
      <c r="AR909" s="231"/>
      <c r="AS909" s="231"/>
      <c r="AT909" s="231"/>
    </row>
    <row r="910" spans="1:46" s="102" customFormat="1" ht="31.5" x14ac:dyDescent="0.2">
      <c r="A910" s="142" t="s">
        <v>134</v>
      </c>
      <c r="B910" s="19">
        <v>912</v>
      </c>
      <c r="C910" s="7" t="s">
        <v>59</v>
      </c>
      <c r="D910" s="19" t="s">
        <v>60</v>
      </c>
      <c r="E910" s="64" t="s">
        <v>686</v>
      </c>
      <c r="F910" s="64" t="s">
        <v>135</v>
      </c>
      <c r="G910" s="93">
        <v>23340</v>
      </c>
      <c r="H910" s="94">
        <v>0</v>
      </c>
      <c r="I910" s="231"/>
      <c r="J910" s="231"/>
      <c r="K910" s="231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1"/>
      <c r="Y910" s="231"/>
      <c r="Z910" s="231"/>
      <c r="AA910" s="231"/>
      <c r="AB910" s="231"/>
      <c r="AC910" s="231"/>
      <c r="AD910" s="231"/>
      <c r="AE910" s="231"/>
      <c r="AF910" s="231"/>
      <c r="AG910" s="231"/>
      <c r="AH910" s="231"/>
      <c r="AI910" s="231"/>
      <c r="AJ910" s="231"/>
      <c r="AK910" s="231"/>
      <c r="AL910" s="231"/>
      <c r="AM910" s="231"/>
      <c r="AN910" s="231"/>
      <c r="AO910" s="231"/>
      <c r="AP910" s="231"/>
      <c r="AQ910" s="231"/>
      <c r="AR910" s="231"/>
      <c r="AS910" s="231"/>
      <c r="AT910" s="231"/>
    </row>
    <row r="911" spans="1:46" s="102" customFormat="1" ht="31.5" x14ac:dyDescent="0.2">
      <c r="A911" s="140" t="s">
        <v>694</v>
      </c>
      <c r="B911" s="2">
        <v>912</v>
      </c>
      <c r="C911" s="15" t="s">
        <v>59</v>
      </c>
      <c r="D911" s="2" t="s">
        <v>60</v>
      </c>
      <c r="E911" s="24" t="s">
        <v>699</v>
      </c>
      <c r="F911" s="32"/>
      <c r="G911" s="71">
        <f>G912</f>
        <v>185287</v>
      </c>
      <c r="H911" s="82">
        <f>H912</f>
        <v>185287</v>
      </c>
      <c r="I911" s="231"/>
      <c r="J911" s="231"/>
      <c r="K911" s="231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1"/>
      <c r="Y911" s="231"/>
      <c r="Z911" s="231"/>
      <c r="AA911" s="231"/>
      <c r="AB911" s="231"/>
      <c r="AC911" s="231"/>
      <c r="AD911" s="231"/>
      <c r="AE911" s="231"/>
      <c r="AF911" s="231"/>
      <c r="AG911" s="231"/>
      <c r="AH911" s="231"/>
      <c r="AI911" s="231"/>
      <c r="AJ911" s="231"/>
      <c r="AK911" s="231"/>
      <c r="AL911" s="231"/>
      <c r="AM911" s="231"/>
      <c r="AN911" s="231"/>
      <c r="AO911" s="231"/>
      <c r="AP911" s="231"/>
      <c r="AQ911" s="231"/>
      <c r="AR911" s="231"/>
      <c r="AS911" s="231"/>
      <c r="AT911" s="231"/>
    </row>
    <row r="912" spans="1:46" s="102" customFormat="1" x14ac:dyDescent="0.2">
      <c r="A912" s="136" t="s">
        <v>695</v>
      </c>
      <c r="B912" s="16">
        <v>912</v>
      </c>
      <c r="C912" s="17" t="s">
        <v>59</v>
      </c>
      <c r="D912" s="16" t="s">
        <v>60</v>
      </c>
      <c r="E912" s="17" t="s">
        <v>700</v>
      </c>
      <c r="F912" s="64"/>
      <c r="G912" s="91">
        <f>G913+G917+G921+G925</f>
        <v>185287</v>
      </c>
      <c r="H912" s="92">
        <f>H913+H917+H921+H925</f>
        <v>185287</v>
      </c>
      <c r="I912" s="231"/>
      <c r="J912" s="231"/>
      <c r="K912" s="231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1"/>
      <c r="Y912" s="231"/>
      <c r="Z912" s="231"/>
      <c r="AA912" s="231"/>
      <c r="AB912" s="231"/>
      <c r="AC912" s="231"/>
      <c r="AD912" s="231"/>
      <c r="AE912" s="231"/>
      <c r="AF912" s="231"/>
      <c r="AG912" s="231"/>
      <c r="AH912" s="231"/>
      <c r="AI912" s="231"/>
      <c r="AJ912" s="231"/>
      <c r="AK912" s="231"/>
      <c r="AL912" s="231"/>
      <c r="AM912" s="231"/>
      <c r="AN912" s="231"/>
      <c r="AO912" s="231"/>
      <c r="AP912" s="231"/>
      <c r="AQ912" s="231"/>
      <c r="AR912" s="231"/>
      <c r="AS912" s="231"/>
      <c r="AT912" s="231"/>
    </row>
    <row r="913" spans="1:46" s="102" customFormat="1" ht="31.5" x14ac:dyDescent="0.2">
      <c r="A913" s="136" t="s">
        <v>928</v>
      </c>
      <c r="B913" s="16">
        <v>912</v>
      </c>
      <c r="C913" s="17" t="s">
        <v>59</v>
      </c>
      <c r="D913" s="16" t="s">
        <v>60</v>
      </c>
      <c r="E913" s="17" t="s">
        <v>701</v>
      </c>
      <c r="F913" s="64"/>
      <c r="G913" s="91">
        <f t="shared" ref="G913:H915" si="242">G914</f>
        <v>50</v>
      </c>
      <c r="H913" s="92">
        <f t="shared" si="242"/>
        <v>50</v>
      </c>
      <c r="I913" s="231"/>
      <c r="J913" s="231"/>
      <c r="K913" s="231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1"/>
      <c r="Y913" s="231"/>
      <c r="Z913" s="231"/>
      <c r="AA913" s="231"/>
      <c r="AB913" s="231"/>
      <c r="AC913" s="231"/>
      <c r="AD913" s="231"/>
      <c r="AE913" s="231"/>
      <c r="AF913" s="231"/>
      <c r="AG913" s="231"/>
      <c r="AH913" s="231"/>
      <c r="AI913" s="231"/>
      <c r="AJ913" s="231"/>
      <c r="AK913" s="231"/>
      <c r="AL913" s="231"/>
      <c r="AM913" s="231"/>
      <c r="AN913" s="231"/>
      <c r="AO913" s="231"/>
      <c r="AP913" s="231"/>
      <c r="AQ913" s="231"/>
      <c r="AR913" s="231"/>
      <c r="AS913" s="231"/>
      <c r="AT913" s="231"/>
    </row>
    <row r="914" spans="1:46" s="102" customFormat="1" ht="31.5" x14ac:dyDescent="0.2">
      <c r="A914" s="137" t="s">
        <v>18</v>
      </c>
      <c r="B914" s="19">
        <v>912</v>
      </c>
      <c r="C914" s="7" t="s">
        <v>59</v>
      </c>
      <c r="D914" s="19" t="s">
        <v>60</v>
      </c>
      <c r="E914" s="64" t="s">
        <v>701</v>
      </c>
      <c r="F914" s="64" t="s">
        <v>20</v>
      </c>
      <c r="G914" s="93">
        <f t="shared" si="242"/>
        <v>50</v>
      </c>
      <c r="H914" s="94">
        <f t="shared" si="242"/>
        <v>50</v>
      </c>
      <c r="I914" s="231"/>
      <c r="J914" s="231"/>
      <c r="K914" s="231"/>
      <c r="L914" s="231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1"/>
      <c r="Y914" s="231"/>
      <c r="Z914" s="231"/>
      <c r="AA914" s="231"/>
      <c r="AB914" s="231"/>
      <c r="AC914" s="231"/>
      <c r="AD914" s="231"/>
      <c r="AE914" s="231"/>
      <c r="AF914" s="231"/>
      <c r="AG914" s="231"/>
      <c r="AH914" s="231"/>
      <c r="AI914" s="231"/>
      <c r="AJ914" s="231"/>
      <c r="AK914" s="231"/>
      <c r="AL914" s="231"/>
      <c r="AM914" s="231"/>
      <c r="AN914" s="231"/>
      <c r="AO914" s="231"/>
      <c r="AP914" s="231"/>
      <c r="AQ914" s="231"/>
      <c r="AR914" s="231"/>
      <c r="AS914" s="231"/>
      <c r="AT914" s="231"/>
    </row>
    <row r="915" spans="1:46" s="102" customFormat="1" x14ac:dyDescent="0.2">
      <c r="A915" s="137" t="s">
        <v>19</v>
      </c>
      <c r="B915" s="19">
        <v>912</v>
      </c>
      <c r="C915" s="7" t="s">
        <v>59</v>
      </c>
      <c r="D915" s="19" t="s">
        <v>60</v>
      </c>
      <c r="E915" s="64" t="s">
        <v>701</v>
      </c>
      <c r="F915" s="64" t="s">
        <v>21</v>
      </c>
      <c r="G915" s="93">
        <f t="shared" si="242"/>
        <v>50</v>
      </c>
      <c r="H915" s="94">
        <f t="shared" si="242"/>
        <v>50</v>
      </c>
      <c r="I915" s="231"/>
      <c r="J915" s="231"/>
      <c r="K915" s="231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1"/>
      <c r="Y915" s="231"/>
      <c r="Z915" s="231"/>
      <c r="AA915" s="231"/>
      <c r="AB915" s="231"/>
      <c r="AC915" s="231"/>
      <c r="AD915" s="231"/>
      <c r="AE915" s="231"/>
      <c r="AF915" s="231"/>
      <c r="AG915" s="231"/>
      <c r="AH915" s="231"/>
      <c r="AI915" s="231"/>
      <c r="AJ915" s="231"/>
      <c r="AK915" s="231"/>
      <c r="AL915" s="231"/>
      <c r="AM915" s="231"/>
      <c r="AN915" s="231"/>
      <c r="AO915" s="231"/>
      <c r="AP915" s="231"/>
      <c r="AQ915" s="231"/>
      <c r="AR915" s="231"/>
      <c r="AS915" s="231"/>
      <c r="AT915" s="231"/>
    </row>
    <row r="916" spans="1:46" s="102" customFormat="1" x14ac:dyDescent="0.2">
      <c r="A916" s="137" t="s">
        <v>147</v>
      </c>
      <c r="B916" s="19">
        <v>912</v>
      </c>
      <c r="C916" s="7" t="s">
        <v>59</v>
      </c>
      <c r="D916" s="19" t="s">
        <v>60</v>
      </c>
      <c r="E916" s="64" t="s">
        <v>701</v>
      </c>
      <c r="F916" s="64" t="s">
        <v>148</v>
      </c>
      <c r="G916" s="93">
        <v>50</v>
      </c>
      <c r="H916" s="94">
        <v>50</v>
      </c>
      <c r="I916" s="231"/>
      <c r="J916" s="231"/>
      <c r="K916" s="231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1"/>
      <c r="Y916" s="231"/>
      <c r="Z916" s="231"/>
      <c r="AA916" s="231"/>
      <c r="AB916" s="231"/>
      <c r="AC916" s="231"/>
      <c r="AD916" s="231"/>
      <c r="AE916" s="231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</row>
    <row r="917" spans="1:46" s="102" customFormat="1" x14ac:dyDescent="0.2">
      <c r="A917" s="136" t="s">
        <v>696</v>
      </c>
      <c r="B917" s="16">
        <v>912</v>
      </c>
      <c r="C917" s="17" t="s">
        <v>59</v>
      </c>
      <c r="D917" s="16" t="s">
        <v>60</v>
      </c>
      <c r="E917" s="17" t="s">
        <v>702</v>
      </c>
      <c r="F917" s="64"/>
      <c r="G917" s="91">
        <f t="shared" ref="G917:H919" si="243">G918</f>
        <v>100</v>
      </c>
      <c r="H917" s="92">
        <f t="shared" si="243"/>
        <v>100</v>
      </c>
      <c r="I917" s="231"/>
      <c r="J917" s="231"/>
      <c r="K917" s="231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1"/>
      <c r="Y917" s="231"/>
      <c r="Z917" s="231"/>
      <c r="AA917" s="231"/>
      <c r="AB917" s="231"/>
      <c r="AC917" s="231"/>
      <c r="AD917" s="231"/>
      <c r="AE917" s="231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</row>
    <row r="918" spans="1:46" s="102" customFormat="1" ht="31.5" x14ac:dyDescent="0.2">
      <c r="A918" s="137" t="s">
        <v>18</v>
      </c>
      <c r="B918" s="19">
        <v>912</v>
      </c>
      <c r="C918" s="7" t="s">
        <v>59</v>
      </c>
      <c r="D918" s="19" t="s">
        <v>60</v>
      </c>
      <c r="E918" s="64" t="s">
        <v>702</v>
      </c>
      <c r="F918" s="64" t="s">
        <v>20</v>
      </c>
      <c r="G918" s="93">
        <f t="shared" si="243"/>
        <v>100</v>
      </c>
      <c r="H918" s="94">
        <f t="shared" si="243"/>
        <v>100</v>
      </c>
      <c r="I918" s="231"/>
      <c r="J918" s="231"/>
      <c r="K918" s="231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1"/>
      <c r="Y918" s="231"/>
      <c r="Z918" s="231"/>
      <c r="AA918" s="231"/>
      <c r="AB918" s="231"/>
      <c r="AC918" s="231"/>
      <c r="AD918" s="231"/>
      <c r="AE918" s="231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</row>
    <row r="919" spans="1:46" s="102" customFormat="1" x14ac:dyDescent="0.2">
      <c r="A919" s="137" t="s">
        <v>19</v>
      </c>
      <c r="B919" s="19">
        <v>912</v>
      </c>
      <c r="C919" s="7" t="s">
        <v>59</v>
      </c>
      <c r="D919" s="19" t="s">
        <v>60</v>
      </c>
      <c r="E919" s="64" t="s">
        <v>702</v>
      </c>
      <c r="F919" s="64" t="s">
        <v>21</v>
      </c>
      <c r="G919" s="93">
        <f t="shared" si="243"/>
        <v>100</v>
      </c>
      <c r="H919" s="94">
        <f t="shared" si="243"/>
        <v>100</v>
      </c>
      <c r="I919" s="231"/>
      <c r="J919" s="231"/>
      <c r="K919" s="231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1"/>
      <c r="Y919" s="231"/>
      <c r="Z919" s="231"/>
      <c r="AA919" s="231"/>
      <c r="AB919" s="231"/>
      <c r="AC919" s="231"/>
      <c r="AD919" s="231"/>
      <c r="AE919" s="231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</row>
    <row r="920" spans="1:46" s="102" customFormat="1" x14ac:dyDescent="0.2">
      <c r="A920" s="137" t="s">
        <v>147</v>
      </c>
      <c r="B920" s="19">
        <v>912</v>
      </c>
      <c r="C920" s="7" t="s">
        <v>59</v>
      </c>
      <c r="D920" s="19" t="s">
        <v>60</v>
      </c>
      <c r="E920" s="64" t="s">
        <v>702</v>
      </c>
      <c r="F920" s="64" t="s">
        <v>148</v>
      </c>
      <c r="G920" s="93">
        <v>100</v>
      </c>
      <c r="H920" s="94">
        <v>100</v>
      </c>
      <c r="I920" s="231"/>
      <c r="J920" s="231"/>
      <c r="K920" s="231"/>
      <c r="L920" s="231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1"/>
      <c r="Y920" s="231"/>
      <c r="Z920" s="231"/>
      <c r="AA920" s="231"/>
      <c r="AB920" s="231"/>
      <c r="AC920" s="231"/>
      <c r="AD920" s="231"/>
      <c r="AE920" s="231"/>
      <c r="AF920" s="231"/>
      <c r="AG920" s="231"/>
      <c r="AH920" s="231"/>
      <c r="AI920" s="231"/>
      <c r="AJ920" s="231"/>
      <c r="AK920" s="231"/>
      <c r="AL920" s="231"/>
      <c r="AM920" s="231"/>
      <c r="AN920" s="231"/>
      <c r="AO920" s="231"/>
      <c r="AP920" s="231"/>
      <c r="AQ920" s="231"/>
      <c r="AR920" s="231"/>
      <c r="AS920" s="231"/>
      <c r="AT920" s="231"/>
    </row>
    <row r="921" spans="1:46" s="102" customFormat="1" ht="31.5" x14ac:dyDescent="0.2">
      <c r="A921" s="136" t="s">
        <v>697</v>
      </c>
      <c r="B921" s="16">
        <v>912</v>
      </c>
      <c r="C921" s="17" t="s">
        <v>59</v>
      </c>
      <c r="D921" s="16" t="s">
        <v>60</v>
      </c>
      <c r="E921" s="17" t="s">
        <v>703</v>
      </c>
      <c r="F921" s="64"/>
      <c r="G921" s="91">
        <f t="shared" ref="G921:H923" si="244">G922</f>
        <v>3000</v>
      </c>
      <c r="H921" s="92">
        <f t="shared" si="244"/>
        <v>3000</v>
      </c>
      <c r="I921" s="231"/>
      <c r="J921" s="231"/>
      <c r="K921" s="231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1"/>
      <c r="Y921" s="231"/>
      <c r="Z921" s="231"/>
      <c r="AA921" s="231"/>
      <c r="AB921" s="231"/>
      <c r="AC921" s="231"/>
      <c r="AD921" s="231"/>
      <c r="AE921" s="231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</row>
    <row r="922" spans="1:46" s="102" customFormat="1" ht="31.5" x14ac:dyDescent="0.2">
      <c r="A922" s="137" t="s">
        <v>18</v>
      </c>
      <c r="B922" s="19">
        <v>912</v>
      </c>
      <c r="C922" s="7" t="s">
        <v>59</v>
      </c>
      <c r="D922" s="19" t="s">
        <v>60</v>
      </c>
      <c r="E922" s="64" t="s">
        <v>703</v>
      </c>
      <c r="F922" s="64" t="s">
        <v>20</v>
      </c>
      <c r="G922" s="93">
        <f t="shared" si="244"/>
        <v>3000</v>
      </c>
      <c r="H922" s="94">
        <f t="shared" si="244"/>
        <v>3000</v>
      </c>
      <c r="I922" s="231"/>
      <c r="J922" s="231"/>
      <c r="K922" s="231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1"/>
      <c r="Y922" s="231"/>
      <c r="Z922" s="231"/>
      <c r="AA922" s="231"/>
      <c r="AB922" s="231"/>
      <c r="AC922" s="231"/>
      <c r="AD922" s="231"/>
      <c r="AE922" s="231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</row>
    <row r="923" spans="1:46" s="102" customFormat="1" x14ac:dyDescent="0.2">
      <c r="A923" s="137" t="s">
        <v>19</v>
      </c>
      <c r="B923" s="19">
        <v>912</v>
      </c>
      <c r="C923" s="7" t="s">
        <v>59</v>
      </c>
      <c r="D923" s="19" t="s">
        <v>60</v>
      </c>
      <c r="E923" s="64" t="s">
        <v>703</v>
      </c>
      <c r="F923" s="64" t="s">
        <v>21</v>
      </c>
      <c r="G923" s="93">
        <f t="shared" si="244"/>
        <v>3000</v>
      </c>
      <c r="H923" s="94">
        <f t="shared" si="244"/>
        <v>3000</v>
      </c>
      <c r="I923" s="231"/>
      <c r="J923" s="231"/>
      <c r="K923" s="231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1"/>
      <c r="Y923" s="231"/>
      <c r="Z923" s="231"/>
      <c r="AA923" s="231"/>
      <c r="AB923" s="231"/>
      <c r="AC923" s="231"/>
      <c r="AD923" s="231"/>
      <c r="AE923" s="231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</row>
    <row r="924" spans="1:46" s="102" customFormat="1" x14ac:dyDescent="0.2">
      <c r="A924" s="137" t="s">
        <v>147</v>
      </c>
      <c r="B924" s="19">
        <v>912</v>
      </c>
      <c r="C924" s="7" t="s">
        <v>59</v>
      </c>
      <c r="D924" s="19" t="s">
        <v>60</v>
      </c>
      <c r="E924" s="64" t="s">
        <v>703</v>
      </c>
      <c r="F924" s="64" t="s">
        <v>148</v>
      </c>
      <c r="G924" s="93">
        <v>3000</v>
      </c>
      <c r="H924" s="94">
        <v>3000</v>
      </c>
      <c r="I924" s="231"/>
      <c r="J924" s="231"/>
      <c r="K924" s="231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1"/>
      <c r="Y924" s="231"/>
      <c r="Z924" s="231"/>
      <c r="AA924" s="231"/>
      <c r="AB924" s="231"/>
      <c r="AC924" s="231"/>
      <c r="AD924" s="231"/>
      <c r="AE924" s="231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</row>
    <row r="925" spans="1:46" s="102" customFormat="1" ht="31.5" x14ac:dyDescent="0.2">
      <c r="A925" s="136" t="s">
        <v>698</v>
      </c>
      <c r="B925" s="16">
        <v>912</v>
      </c>
      <c r="C925" s="17" t="s">
        <v>59</v>
      </c>
      <c r="D925" s="16" t="s">
        <v>60</v>
      </c>
      <c r="E925" s="17" t="s">
        <v>730</v>
      </c>
      <c r="F925" s="64"/>
      <c r="G925" s="91">
        <f t="shared" ref="G925:H927" si="245">G926</f>
        <v>182137</v>
      </c>
      <c r="H925" s="92">
        <f t="shared" si="245"/>
        <v>182137</v>
      </c>
      <c r="I925" s="231"/>
      <c r="J925" s="231"/>
      <c r="K925" s="231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1"/>
      <c r="Y925" s="231"/>
      <c r="Z925" s="231"/>
      <c r="AA925" s="231"/>
      <c r="AB925" s="231"/>
      <c r="AC925" s="231"/>
      <c r="AD925" s="231"/>
      <c r="AE925" s="231"/>
      <c r="AF925" s="231"/>
      <c r="AG925" s="231"/>
      <c r="AH925" s="231"/>
      <c r="AI925" s="231"/>
      <c r="AJ925" s="231"/>
      <c r="AK925" s="231"/>
      <c r="AL925" s="231"/>
      <c r="AM925" s="231"/>
      <c r="AN925" s="231"/>
      <c r="AO925" s="231"/>
      <c r="AP925" s="231"/>
      <c r="AQ925" s="231"/>
      <c r="AR925" s="231"/>
      <c r="AS925" s="231"/>
      <c r="AT925" s="231"/>
    </row>
    <row r="926" spans="1:46" s="102" customFormat="1" ht="31.5" x14ac:dyDescent="0.2">
      <c r="A926" s="137" t="s">
        <v>18</v>
      </c>
      <c r="B926" s="19">
        <v>912</v>
      </c>
      <c r="C926" s="7" t="s">
        <v>59</v>
      </c>
      <c r="D926" s="19" t="s">
        <v>60</v>
      </c>
      <c r="E926" s="64" t="s">
        <v>730</v>
      </c>
      <c r="F926" s="64" t="s">
        <v>20</v>
      </c>
      <c r="G926" s="93">
        <f t="shared" si="245"/>
        <v>182137</v>
      </c>
      <c r="H926" s="94">
        <f t="shared" si="245"/>
        <v>182137</v>
      </c>
      <c r="I926" s="231"/>
      <c r="J926" s="231"/>
      <c r="K926" s="231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1"/>
      <c r="Y926" s="231"/>
      <c r="Z926" s="231"/>
      <c r="AA926" s="231"/>
      <c r="AB926" s="231"/>
      <c r="AC926" s="231"/>
      <c r="AD926" s="231"/>
      <c r="AE926" s="231"/>
      <c r="AF926" s="231"/>
      <c r="AG926" s="231"/>
      <c r="AH926" s="231"/>
      <c r="AI926" s="231"/>
      <c r="AJ926" s="231"/>
      <c r="AK926" s="231"/>
      <c r="AL926" s="231"/>
      <c r="AM926" s="231"/>
      <c r="AN926" s="231"/>
      <c r="AO926" s="231"/>
      <c r="AP926" s="231"/>
      <c r="AQ926" s="231"/>
      <c r="AR926" s="231"/>
      <c r="AS926" s="231"/>
      <c r="AT926" s="231"/>
    </row>
    <row r="927" spans="1:46" s="102" customFormat="1" x14ac:dyDescent="0.2">
      <c r="A927" s="137" t="s">
        <v>19</v>
      </c>
      <c r="B927" s="19">
        <v>912</v>
      </c>
      <c r="C927" s="7" t="s">
        <v>59</v>
      </c>
      <c r="D927" s="19" t="s">
        <v>60</v>
      </c>
      <c r="E927" s="64" t="s">
        <v>730</v>
      </c>
      <c r="F927" s="64" t="s">
        <v>21</v>
      </c>
      <c r="G927" s="93">
        <f t="shared" si="245"/>
        <v>182137</v>
      </c>
      <c r="H927" s="94">
        <f t="shared" si="245"/>
        <v>182137</v>
      </c>
      <c r="I927" s="231"/>
      <c r="J927" s="231"/>
      <c r="K927" s="231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1"/>
      <c r="Y927" s="231"/>
      <c r="Z927" s="231"/>
      <c r="AA927" s="231"/>
      <c r="AB927" s="231"/>
      <c r="AC927" s="231"/>
      <c r="AD927" s="231"/>
      <c r="AE927" s="231"/>
      <c r="AF927" s="231"/>
      <c r="AG927" s="231"/>
      <c r="AH927" s="231"/>
      <c r="AI927" s="231"/>
      <c r="AJ927" s="231"/>
      <c r="AK927" s="231"/>
      <c r="AL927" s="231"/>
      <c r="AM927" s="231"/>
      <c r="AN927" s="231"/>
      <c r="AO927" s="231"/>
      <c r="AP927" s="231"/>
      <c r="AQ927" s="231"/>
      <c r="AR927" s="231"/>
      <c r="AS927" s="231"/>
      <c r="AT927" s="231"/>
    </row>
    <row r="928" spans="1:46" s="102" customFormat="1" ht="47.25" x14ac:dyDescent="0.2">
      <c r="A928" s="137" t="s">
        <v>163</v>
      </c>
      <c r="B928" s="19">
        <v>912</v>
      </c>
      <c r="C928" s="7" t="s">
        <v>59</v>
      </c>
      <c r="D928" s="19" t="s">
        <v>60</v>
      </c>
      <c r="E928" s="64" t="s">
        <v>730</v>
      </c>
      <c r="F928" s="64" t="s">
        <v>149</v>
      </c>
      <c r="G928" s="93">
        <v>182137</v>
      </c>
      <c r="H928" s="94">
        <v>182137</v>
      </c>
      <c r="I928" s="231"/>
      <c r="J928" s="231"/>
      <c r="K928" s="231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1"/>
      <c r="Y928" s="231"/>
      <c r="Z928" s="231"/>
      <c r="AA928" s="231"/>
      <c r="AB928" s="231"/>
      <c r="AC928" s="231"/>
      <c r="AD928" s="231"/>
      <c r="AE928" s="231"/>
      <c r="AF928" s="231"/>
      <c r="AG928" s="231"/>
      <c r="AH928" s="231"/>
      <c r="AI928" s="231"/>
      <c r="AJ928" s="231"/>
      <c r="AK928" s="231"/>
      <c r="AL928" s="231"/>
      <c r="AM928" s="231"/>
      <c r="AN928" s="231"/>
      <c r="AO928" s="231"/>
      <c r="AP928" s="231"/>
      <c r="AQ928" s="231"/>
      <c r="AR928" s="231"/>
      <c r="AS928" s="231"/>
      <c r="AT928" s="231"/>
    </row>
    <row r="929" spans="1:16300" s="109" customFormat="1" x14ac:dyDescent="0.2">
      <c r="A929" s="135" t="s">
        <v>85</v>
      </c>
      <c r="B929" s="2">
        <v>912</v>
      </c>
      <c r="C929" s="15" t="s">
        <v>73</v>
      </c>
      <c r="D929" s="15"/>
      <c r="E929" s="15"/>
      <c r="F929" s="15"/>
      <c r="G929" s="71">
        <f>G930</f>
        <v>7500</v>
      </c>
      <c r="H929" s="82">
        <f>H930</f>
        <v>7500</v>
      </c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</row>
    <row r="930" spans="1:16300" s="102" customFormat="1" x14ac:dyDescent="0.2">
      <c r="A930" s="135" t="s">
        <v>193</v>
      </c>
      <c r="B930" s="2">
        <v>912</v>
      </c>
      <c r="C930" s="15" t="s">
        <v>73</v>
      </c>
      <c r="D930" s="15" t="s">
        <v>73</v>
      </c>
      <c r="E930" s="15"/>
      <c r="F930" s="15"/>
      <c r="G930" s="71">
        <f t="shared" ref="G930:H930" si="246">G931</f>
        <v>7500</v>
      </c>
      <c r="H930" s="82">
        <f t="shared" si="246"/>
        <v>7500</v>
      </c>
      <c r="I930" s="231"/>
      <c r="J930" s="231"/>
      <c r="K930" s="231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1"/>
      <c r="Y930" s="231"/>
      <c r="Z930" s="231"/>
      <c r="AA930" s="231"/>
      <c r="AB930" s="231"/>
      <c r="AC930" s="231"/>
      <c r="AD930" s="231"/>
      <c r="AE930" s="231"/>
      <c r="AF930" s="231"/>
      <c r="AG930" s="231"/>
      <c r="AH930" s="231"/>
      <c r="AI930" s="231"/>
      <c r="AJ930" s="231"/>
      <c r="AK930" s="231"/>
      <c r="AL930" s="231"/>
      <c r="AM930" s="231"/>
      <c r="AN930" s="231"/>
      <c r="AO930" s="231"/>
      <c r="AP930" s="231"/>
      <c r="AQ930" s="231"/>
      <c r="AR930" s="231"/>
      <c r="AS930" s="231"/>
      <c r="AT930" s="231"/>
    </row>
    <row r="931" spans="1:16300" s="102" customFormat="1" ht="31.5" x14ac:dyDescent="0.2">
      <c r="A931" s="140" t="s">
        <v>651</v>
      </c>
      <c r="B931" s="2">
        <v>912</v>
      </c>
      <c r="C931" s="15" t="s">
        <v>73</v>
      </c>
      <c r="D931" s="15" t="s">
        <v>73</v>
      </c>
      <c r="E931" s="24" t="s">
        <v>359</v>
      </c>
      <c r="F931" s="47"/>
      <c r="G931" s="111">
        <f t="shared" ref="G931:H933" si="247">G932</f>
        <v>7500</v>
      </c>
      <c r="H931" s="112">
        <f t="shared" si="247"/>
        <v>7500</v>
      </c>
      <c r="I931" s="231"/>
      <c r="J931" s="231"/>
      <c r="K931" s="231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1"/>
      <c r="Y931" s="231"/>
      <c r="Z931" s="231"/>
      <c r="AA931" s="231"/>
      <c r="AB931" s="231"/>
      <c r="AC931" s="231"/>
      <c r="AD931" s="231"/>
      <c r="AE931" s="231"/>
      <c r="AF931" s="231"/>
      <c r="AG931" s="231"/>
      <c r="AH931" s="231"/>
      <c r="AI931" s="231"/>
      <c r="AJ931" s="231"/>
      <c r="AK931" s="231"/>
      <c r="AL931" s="231"/>
      <c r="AM931" s="231"/>
      <c r="AN931" s="231"/>
      <c r="AO931" s="231"/>
      <c r="AP931" s="231"/>
      <c r="AQ931" s="231"/>
      <c r="AR931" s="231"/>
      <c r="AS931" s="231"/>
      <c r="AT931" s="231"/>
    </row>
    <row r="932" spans="1:16300" s="102" customFormat="1" x14ac:dyDescent="0.2">
      <c r="A932" s="140" t="s">
        <v>471</v>
      </c>
      <c r="B932" s="2">
        <v>912</v>
      </c>
      <c r="C932" s="15" t="s">
        <v>73</v>
      </c>
      <c r="D932" s="15" t="s">
        <v>73</v>
      </c>
      <c r="E932" s="24" t="s">
        <v>461</v>
      </c>
      <c r="F932" s="48"/>
      <c r="G932" s="111">
        <f t="shared" si="247"/>
        <v>7500</v>
      </c>
      <c r="H932" s="112">
        <f t="shared" si="247"/>
        <v>7500</v>
      </c>
      <c r="I932" s="231"/>
      <c r="J932" s="231"/>
      <c r="K932" s="231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1"/>
      <c r="Y932" s="231"/>
      <c r="Z932" s="231"/>
      <c r="AA932" s="231"/>
      <c r="AB932" s="231"/>
      <c r="AC932" s="231"/>
      <c r="AD932" s="231"/>
      <c r="AE932" s="231"/>
      <c r="AF932" s="231"/>
      <c r="AG932" s="231"/>
      <c r="AH932" s="231"/>
      <c r="AI932" s="231"/>
      <c r="AJ932" s="231"/>
      <c r="AK932" s="231"/>
      <c r="AL932" s="231"/>
      <c r="AM932" s="231"/>
      <c r="AN932" s="231"/>
      <c r="AO932" s="231"/>
      <c r="AP932" s="231"/>
      <c r="AQ932" s="231"/>
      <c r="AR932" s="231"/>
      <c r="AS932" s="231"/>
      <c r="AT932" s="231"/>
    </row>
    <row r="933" spans="1:16300" s="102" customFormat="1" ht="63" x14ac:dyDescent="0.2">
      <c r="A933" s="140" t="s">
        <v>815</v>
      </c>
      <c r="B933" s="2">
        <v>912</v>
      </c>
      <c r="C933" s="15" t="s">
        <v>73</v>
      </c>
      <c r="D933" s="15" t="s">
        <v>73</v>
      </c>
      <c r="E933" s="15" t="s">
        <v>472</v>
      </c>
      <c r="F933" s="15"/>
      <c r="G933" s="71">
        <f t="shared" si="247"/>
        <v>7500</v>
      </c>
      <c r="H933" s="82">
        <f t="shared" si="247"/>
        <v>7500</v>
      </c>
      <c r="I933" s="231"/>
      <c r="J933" s="231"/>
      <c r="K933" s="231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1"/>
      <c r="Y933" s="231"/>
      <c r="Z933" s="231"/>
      <c r="AA933" s="231"/>
      <c r="AB933" s="231"/>
      <c r="AC933" s="231"/>
      <c r="AD933" s="231"/>
      <c r="AE933" s="231"/>
      <c r="AF933" s="231"/>
      <c r="AG933" s="231"/>
      <c r="AH933" s="231"/>
      <c r="AI933" s="231"/>
      <c r="AJ933" s="231"/>
      <c r="AK933" s="231"/>
      <c r="AL933" s="231"/>
      <c r="AM933" s="231"/>
      <c r="AN933" s="231"/>
      <c r="AO933" s="231"/>
      <c r="AP933" s="231"/>
      <c r="AQ933" s="231"/>
      <c r="AR933" s="231"/>
      <c r="AS933" s="231"/>
      <c r="AT933" s="231"/>
    </row>
    <row r="934" spans="1:16300" s="102" customFormat="1" ht="63" x14ac:dyDescent="0.2">
      <c r="A934" s="136" t="s">
        <v>816</v>
      </c>
      <c r="B934" s="16">
        <v>912</v>
      </c>
      <c r="C934" s="17" t="s">
        <v>73</v>
      </c>
      <c r="D934" s="17" t="s">
        <v>73</v>
      </c>
      <c r="E934" s="17" t="s">
        <v>473</v>
      </c>
      <c r="F934" s="17"/>
      <c r="G934" s="91">
        <f>G935+G938</f>
        <v>7500</v>
      </c>
      <c r="H934" s="92">
        <f>H935+H938</f>
        <v>7500</v>
      </c>
      <c r="I934" s="231"/>
      <c r="J934" s="231"/>
      <c r="K934" s="231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1"/>
      <c r="Y934" s="231"/>
      <c r="Z934" s="231"/>
      <c r="AA934" s="231"/>
      <c r="AB934" s="231"/>
      <c r="AC934" s="231"/>
      <c r="AD934" s="231"/>
      <c r="AE934" s="231"/>
      <c r="AF934" s="231"/>
      <c r="AG934" s="231"/>
      <c r="AH934" s="231"/>
      <c r="AI934" s="231"/>
      <c r="AJ934" s="231"/>
      <c r="AK934" s="231"/>
      <c r="AL934" s="231"/>
      <c r="AM934" s="231"/>
      <c r="AN934" s="231"/>
      <c r="AO934" s="231"/>
      <c r="AP934" s="231"/>
      <c r="AQ934" s="231"/>
      <c r="AR934" s="231"/>
      <c r="AS934" s="231"/>
      <c r="AT934" s="231"/>
    </row>
    <row r="935" spans="1:16300" s="102" customFormat="1" ht="31.5" x14ac:dyDescent="0.2">
      <c r="A935" s="137" t="s">
        <v>22</v>
      </c>
      <c r="B935" s="65">
        <v>912</v>
      </c>
      <c r="C935" s="64" t="s">
        <v>73</v>
      </c>
      <c r="D935" s="64" t="s">
        <v>73</v>
      </c>
      <c r="E935" s="64" t="s">
        <v>473</v>
      </c>
      <c r="F935" s="64" t="s">
        <v>15</v>
      </c>
      <c r="G935" s="91">
        <f t="shared" ref="G935:H936" si="248">G936</f>
        <v>36</v>
      </c>
      <c r="H935" s="92">
        <f t="shared" si="248"/>
        <v>36</v>
      </c>
      <c r="I935" s="231"/>
      <c r="J935" s="231"/>
      <c r="K935" s="231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1"/>
      <c r="Y935" s="231"/>
      <c r="Z935" s="231"/>
      <c r="AA935" s="231"/>
      <c r="AB935" s="231"/>
      <c r="AC935" s="231"/>
      <c r="AD935" s="231"/>
      <c r="AE935" s="231"/>
      <c r="AF935" s="231"/>
      <c r="AG935" s="231"/>
      <c r="AH935" s="231"/>
      <c r="AI935" s="231"/>
      <c r="AJ935" s="231"/>
      <c r="AK935" s="231"/>
      <c r="AL935" s="231"/>
      <c r="AM935" s="231"/>
      <c r="AN935" s="231"/>
      <c r="AO935" s="231"/>
      <c r="AP935" s="231"/>
      <c r="AQ935" s="231"/>
      <c r="AR935" s="231"/>
      <c r="AS935" s="231"/>
      <c r="AT935" s="231"/>
    </row>
    <row r="936" spans="1:16300" s="102" customFormat="1" ht="31.5" x14ac:dyDescent="0.2">
      <c r="A936" s="142" t="s">
        <v>17</v>
      </c>
      <c r="B936" s="65">
        <v>912</v>
      </c>
      <c r="C936" s="64" t="s">
        <v>73</v>
      </c>
      <c r="D936" s="64" t="s">
        <v>73</v>
      </c>
      <c r="E936" s="64" t="s">
        <v>473</v>
      </c>
      <c r="F936" s="64" t="s">
        <v>16</v>
      </c>
      <c r="G936" s="91">
        <f t="shared" si="248"/>
        <v>36</v>
      </c>
      <c r="H936" s="92">
        <f t="shared" si="248"/>
        <v>36</v>
      </c>
      <c r="I936" s="231"/>
      <c r="J936" s="231"/>
      <c r="K936" s="231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1"/>
      <c r="Y936" s="231"/>
      <c r="Z936" s="231"/>
      <c r="AA936" s="231"/>
      <c r="AB936" s="231"/>
      <c r="AC936" s="231"/>
      <c r="AD936" s="231"/>
      <c r="AE936" s="231"/>
      <c r="AF936" s="231"/>
      <c r="AG936" s="231"/>
      <c r="AH936" s="231"/>
      <c r="AI936" s="231"/>
      <c r="AJ936" s="231"/>
      <c r="AK936" s="231"/>
      <c r="AL936" s="231"/>
      <c r="AM936" s="231"/>
      <c r="AN936" s="231"/>
      <c r="AO936" s="231"/>
      <c r="AP936" s="231"/>
      <c r="AQ936" s="231"/>
      <c r="AR936" s="231"/>
      <c r="AS936" s="231"/>
      <c r="AT936" s="231"/>
    </row>
    <row r="937" spans="1:16300" s="102" customFormat="1" x14ac:dyDescent="0.2">
      <c r="A937" s="142" t="s">
        <v>827</v>
      </c>
      <c r="B937" s="65">
        <v>912</v>
      </c>
      <c r="C937" s="64" t="s">
        <v>73</v>
      </c>
      <c r="D937" s="64" t="s">
        <v>73</v>
      </c>
      <c r="E937" s="64" t="s">
        <v>473</v>
      </c>
      <c r="F937" s="64" t="s">
        <v>126</v>
      </c>
      <c r="G937" s="91">
        <v>36</v>
      </c>
      <c r="H937" s="92">
        <v>36</v>
      </c>
      <c r="I937" s="231"/>
      <c r="J937" s="231"/>
      <c r="K937" s="231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1"/>
      <c r="Y937" s="231"/>
      <c r="Z937" s="231"/>
      <c r="AA937" s="231"/>
      <c r="AB937" s="231"/>
      <c r="AC937" s="231"/>
      <c r="AD937" s="231"/>
      <c r="AE937" s="231"/>
      <c r="AF937" s="231"/>
      <c r="AG937" s="231"/>
      <c r="AH937" s="231"/>
      <c r="AI937" s="231"/>
      <c r="AJ937" s="231"/>
      <c r="AK937" s="231"/>
      <c r="AL937" s="231"/>
      <c r="AM937" s="231"/>
      <c r="AN937" s="231"/>
      <c r="AO937" s="231"/>
      <c r="AP937" s="231"/>
      <c r="AQ937" s="231"/>
      <c r="AR937" s="231"/>
      <c r="AS937" s="231"/>
      <c r="AT937" s="231"/>
    </row>
    <row r="938" spans="1:16300" s="102" customFormat="1" x14ac:dyDescent="0.2">
      <c r="A938" s="142" t="s">
        <v>23</v>
      </c>
      <c r="B938" s="65">
        <v>912</v>
      </c>
      <c r="C938" s="64" t="s">
        <v>73</v>
      </c>
      <c r="D938" s="64" t="s">
        <v>73</v>
      </c>
      <c r="E938" s="64" t="s">
        <v>473</v>
      </c>
      <c r="F938" s="64" t="s">
        <v>24</v>
      </c>
      <c r="G938" s="93">
        <f t="shared" ref="G938:H938" si="249">G939</f>
        <v>7464</v>
      </c>
      <c r="H938" s="94">
        <f t="shared" si="249"/>
        <v>7464</v>
      </c>
      <c r="I938" s="231"/>
      <c r="J938" s="231"/>
      <c r="K938" s="231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1"/>
      <c r="Y938" s="231"/>
      <c r="Z938" s="231"/>
      <c r="AA938" s="231"/>
      <c r="AB938" s="231"/>
      <c r="AC938" s="231"/>
      <c r="AD938" s="231"/>
      <c r="AE938" s="231"/>
      <c r="AF938" s="231"/>
      <c r="AG938" s="231"/>
      <c r="AH938" s="231"/>
      <c r="AI938" s="231"/>
      <c r="AJ938" s="231"/>
      <c r="AK938" s="231"/>
      <c r="AL938" s="231"/>
      <c r="AM938" s="231"/>
      <c r="AN938" s="231"/>
      <c r="AO938" s="231"/>
      <c r="AP938" s="231"/>
      <c r="AQ938" s="231"/>
      <c r="AR938" s="231"/>
      <c r="AS938" s="231"/>
      <c r="AT938" s="231"/>
    </row>
    <row r="939" spans="1:16300" s="102" customFormat="1" ht="31.5" x14ac:dyDescent="0.2">
      <c r="A939" s="137" t="s">
        <v>156</v>
      </c>
      <c r="B939" s="65">
        <v>912</v>
      </c>
      <c r="C939" s="64" t="s">
        <v>73</v>
      </c>
      <c r="D939" s="64" t="s">
        <v>73</v>
      </c>
      <c r="E939" s="64" t="s">
        <v>473</v>
      </c>
      <c r="F939" s="64" t="s">
        <v>160</v>
      </c>
      <c r="G939" s="93">
        <f>G940</f>
        <v>7464</v>
      </c>
      <c r="H939" s="94">
        <f>H940</f>
        <v>7464</v>
      </c>
      <c r="I939" s="231"/>
      <c r="J939" s="231"/>
      <c r="K939" s="231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1"/>
      <c r="Y939" s="231"/>
      <c r="Z939" s="231"/>
      <c r="AA939" s="231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</row>
    <row r="940" spans="1:16300" s="102" customFormat="1" ht="31.5" x14ac:dyDescent="0.2">
      <c r="A940" s="137" t="s">
        <v>196</v>
      </c>
      <c r="B940" s="65">
        <v>912</v>
      </c>
      <c r="C940" s="15" t="s">
        <v>73</v>
      </c>
      <c r="D940" s="15" t="s">
        <v>73</v>
      </c>
      <c r="E940" s="64" t="s">
        <v>473</v>
      </c>
      <c r="F940" s="64" t="s">
        <v>161</v>
      </c>
      <c r="G940" s="93">
        <v>7464</v>
      </c>
      <c r="H940" s="94">
        <v>7464</v>
      </c>
      <c r="I940" s="231"/>
      <c r="J940" s="231"/>
      <c r="K940" s="231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1"/>
      <c r="Y940" s="231"/>
      <c r="Z940" s="231"/>
      <c r="AA940" s="231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</row>
    <row r="941" spans="1:16300" s="102" customFormat="1" x14ac:dyDescent="0.2">
      <c r="A941" s="140" t="s">
        <v>103</v>
      </c>
      <c r="B941" s="2">
        <v>912</v>
      </c>
      <c r="C941" s="15">
        <v>10</v>
      </c>
      <c r="D941" s="64"/>
      <c r="E941" s="64"/>
      <c r="F941" s="33"/>
      <c r="G941" s="71">
        <f>G942+G953+G1083</f>
        <v>185067</v>
      </c>
      <c r="H941" s="82">
        <f>H942+H953+H1083</f>
        <v>178068</v>
      </c>
      <c r="I941" s="223"/>
      <c r="J941" s="223"/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  <c r="AA941" s="223"/>
      <c r="AB941" s="223"/>
      <c r="AC941" s="223"/>
      <c r="AD941" s="223"/>
      <c r="AE941" s="223"/>
      <c r="AF941" s="223"/>
      <c r="AG941" s="223"/>
      <c r="AH941" s="223"/>
      <c r="AI941" s="223"/>
      <c r="AJ941" s="223"/>
      <c r="AK941" s="223"/>
      <c r="AL941" s="223"/>
      <c r="AM941" s="223"/>
      <c r="AN941" s="223"/>
      <c r="AO941" s="223"/>
      <c r="AP941" s="223"/>
      <c r="AQ941" s="223"/>
      <c r="AR941" s="223"/>
      <c r="AS941" s="223"/>
      <c r="AT941" s="223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  <c r="JW941" s="9"/>
      <c r="JX941" s="9"/>
      <c r="JY941" s="9"/>
      <c r="JZ941" s="9"/>
      <c r="KA941" s="9"/>
      <c r="KB941" s="9"/>
      <c r="KC941" s="9"/>
      <c r="KD941" s="9"/>
      <c r="KE941" s="9"/>
      <c r="KF941" s="9"/>
      <c r="KG941" s="9"/>
      <c r="KH941" s="9"/>
      <c r="KI941" s="9"/>
      <c r="KJ941" s="9"/>
      <c r="KK941" s="9"/>
      <c r="KL941" s="9"/>
      <c r="KM941" s="9"/>
      <c r="KN941" s="9"/>
      <c r="KO941" s="9"/>
      <c r="KP941" s="9"/>
      <c r="KQ941" s="9"/>
      <c r="KR941" s="9"/>
      <c r="KS941" s="9"/>
      <c r="KT941" s="9"/>
      <c r="KU941" s="9"/>
      <c r="KV941" s="9"/>
      <c r="KW941" s="9"/>
      <c r="KX941" s="9"/>
      <c r="KY941" s="9"/>
      <c r="KZ941" s="9"/>
      <c r="LA941" s="9"/>
      <c r="LB941" s="9"/>
      <c r="LC941" s="9"/>
      <c r="LD941" s="9"/>
      <c r="LE941" s="9"/>
      <c r="LF941" s="9"/>
      <c r="LG941" s="9"/>
      <c r="LH941" s="9"/>
      <c r="LI941" s="9"/>
      <c r="LJ941" s="9"/>
      <c r="LK941" s="9"/>
      <c r="LL941" s="9"/>
      <c r="LM941" s="9"/>
      <c r="LN941" s="9"/>
      <c r="LO941" s="9"/>
      <c r="LP941" s="9"/>
      <c r="LQ941" s="9"/>
      <c r="LR941" s="9"/>
      <c r="LS941" s="9"/>
      <c r="LT941" s="9"/>
      <c r="LU941" s="9"/>
      <c r="LV941" s="9"/>
      <c r="LW941" s="9"/>
      <c r="LX941" s="9"/>
      <c r="LY941" s="9"/>
      <c r="LZ941" s="9"/>
      <c r="MA941" s="9"/>
      <c r="MB941" s="9"/>
      <c r="MC941" s="9"/>
      <c r="MD941" s="9"/>
      <c r="ME941" s="9"/>
      <c r="MF941" s="9"/>
      <c r="MG941" s="9"/>
      <c r="MH941" s="9"/>
      <c r="MI941" s="9"/>
      <c r="MJ941" s="9"/>
      <c r="MK941" s="9"/>
      <c r="ML941" s="9"/>
      <c r="MM941" s="9"/>
      <c r="MN941" s="9"/>
      <c r="MO941" s="9"/>
      <c r="MP941" s="9"/>
      <c r="MQ941" s="9"/>
      <c r="MR941" s="9"/>
      <c r="MS941" s="9"/>
      <c r="MT941" s="9"/>
      <c r="MU941" s="9"/>
      <c r="MV941" s="9"/>
      <c r="MW941" s="9"/>
      <c r="MX941" s="9"/>
      <c r="MY941" s="9"/>
      <c r="MZ941" s="9"/>
      <c r="NA941" s="9"/>
      <c r="NB941" s="9"/>
      <c r="NC941" s="9"/>
      <c r="ND941" s="9"/>
      <c r="NE941" s="9"/>
      <c r="NF941" s="9"/>
      <c r="NG941" s="9"/>
      <c r="NH941" s="9"/>
      <c r="NI941" s="9"/>
      <c r="NJ941" s="9"/>
      <c r="NK941" s="9"/>
      <c r="NL941" s="9"/>
      <c r="NM941" s="9"/>
      <c r="NN941" s="9"/>
      <c r="NO941" s="9"/>
      <c r="NP941" s="9"/>
      <c r="NQ941" s="9"/>
      <c r="NR941" s="9"/>
      <c r="NS941" s="9"/>
      <c r="NT941" s="9"/>
      <c r="NU941" s="9"/>
      <c r="NV941" s="9"/>
      <c r="NW941" s="9"/>
      <c r="NX941" s="9"/>
      <c r="NY941" s="9"/>
      <c r="NZ941" s="9"/>
      <c r="OA941" s="9"/>
      <c r="OB941" s="9"/>
      <c r="OC941" s="9"/>
      <c r="OD941" s="9"/>
      <c r="OE941" s="9"/>
      <c r="OF941" s="9"/>
      <c r="OG941" s="9"/>
      <c r="OH941" s="9"/>
      <c r="OI941" s="9"/>
      <c r="OJ941" s="9"/>
      <c r="OK941" s="9"/>
      <c r="OL941" s="9"/>
      <c r="OM941" s="9"/>
      <c r="ON941" s="9"/>
      <c r="OO941" s="9"/>
      <c r="OP941" s="9"/>
      <c r="OQ941" s="9"/>
      <c r="OR941" s="9"/>
      <c r="OS941" s="9"/>
      <c r="OT941" s="9"/>
      <c r="OU941" s="9"/>
      <c r="OV941" s="9"/>
      <c r="OW941" s="9"/>
      <c r="OX941" s="9"/>
      <c r="OY941" s="9"/>
      <c r="OZ941" s="9"/>
      <c r="PA941" s="9"/>
      <c r="PB941" s="9"/>
      <c r="PC941" s="9"/>
      <c r="PD941" s="9"/>
      <c r="PE941" s="9"/>
      <c r="PF941" s="9"/>
      <c r="PG941" s="9"/>
      <c r="PH941" s="9"/>
      <c r="PI941" s="9"/>
      <c r="PJ941" s="9"/>
      <c r="PK941" s="9"/>
      <c r="PL941" s="9"/>
      <c r="PM941" s="9"/>
      <c r="PN941" s="9"/>
      <c r="PO941" s="9"/>
      <c r="PP941" s="9"/>
      <c r="PQ941" s="9"/>
      <c r="PR941" s="9"/>
      <c r="PS941" s="9"/>
      <c r="PT941" s="9"/>
      <c r="PU941" s="9"/>
      <c r="PV941" s="9"/>
      <c r="PW941" s="9"/>
      <c r="PX941" s="9"/>
      <c r="PY941" s="9"/>
      <c r="PZ941" s="9"/>
      <c r="QA941" s="9"/>
      <c r="QB941" s="9"/>
      <c r="QC941" s="9"/>
      <c r="QD941" s="9"/>
      <c r="QE941" s="9"/>
      <c r="QF941" s="9"/>
      <c r="QG941" s="9"/>
      <c r="QH941" s="9"/>
      <c r="QI941" s="9"/>
      <c r="QJ941" s="9"/>
      <c r="QK941" s="9"/>
      <c r="QL941" s="9"/>
      <c r="QM941" s="9"/>
      <c r="QN941" s="9"/>
      <c r="QO941" s="9"/>
      <c r="QP941" s="9"/>
      <c r="QQ941" s="9"/>
      <c r="QR941" s="9"/>
      <c r="QS941" s="9"/>
      <c r="QT941" s="9"/>
      <c r="QU941" s="9"/>
      <c r="QV941" s="9"/>
      <c r="QW941" s="9"/>
      <c r="QX941" s="9"/>
      <c r="QY941" s="9"/>
      <c r="QZ941" s="9"/>
      <c r="RA941" s="9"/>
      <c r="RB941" s="9"/>
      <c r="RC941" s="9"/>
      <c r="RD941" s="9"/>
      <c r="RE941" s="9"/>
      <c r="RF941" s="9"/>
      <c r="RG941" s="9"/>
      <c r="RH941" s="9"/>
      <c r="RI941" s="9"/>
      <c r="RJ941" s="9"/>
      <c r="RK941" s="9"/>
      <c r="RL941" s="9"/>
      <c r="RM941" s="9"/>
      <c r="RN941" s="9"/>
      <c r="RO941" s="9"/>
      <c r="RP941" s="9"/>
      <c r="RQ941" s="9"/>
      <c r="RR941" s="9"/>
      <c r="RS941" s="9"/>
      <c r="RT941" s="9"/>
      <c r="RU941" s="9"/>
      <c r="RV941" s="9"/>
      <c r="RW941" s="9"/>
      <c r="RX941" s="9"/>
      <c r="RY941" s="9"/>
      <c r="RZ941" s="9"/>
      <c r="SA941" s="9"/>
      <c r="SB941" s="9"/>
      <c r="SC941" s="9"/>
      <c r="SD941" s="9"/>
      <c r="SE941" s="9"/>
      <c r="SF941" s="9"/>
      <c r="SG941" s="9"/>
      <c r="SH941" s="9"/>
      <c r="SI941" s="9"/>
      <c r="SJ941" s="9"/>
      <c r="SK941" s="9"/>
      <c r="SL941" s="9"/>
      <c r="SM941" s="9"/>
      <c r="SN941" s="9"/>
      <c r="SO941" s="9"/>
      <c r="SP941" s="9"/>
      <c r="SQ941" s="9"/>
      <c r="SR941" s="9"/>
      <c r="SS941" s="9"/>
      <c r="ST941" s="9"/>
      <c r="SU941" s="9"/>
      <c r="SV941" s="9"/>
      <c r="SW941" s="9"/>
      <c r="SX941" s="9"/>
      <c r="SY941" s="9"/>
      <c r="SZ941" s="9"/>
      <c r="TA941" s="9"/>
      <c r="TB941" s="9"/>
      <c r="TC941" s="9"/>
      <c r="TD941" s="9"/>
      <c r="TE941" s="9"/>
      <c r="TF941" s="9"/>
      <c r="TG941" s="9"/>
      <c r="TH941" s="9"/>
      <c r="TI941" s="9"/>
      <c r="TJ941" s="9"/>
      <c r="TK941" s="9"/>
      <c r="TL941" s="9"/>
      <c r="TM941" s="9"/>
      <c r="TN941" s="9"/>
      <c r="TO941" s="9"/>
      <c r="TP941" s="9"/>
      <c r="TQ941" s="9"/>
      <c r="TR941" s="9"/>
      <c r="TS941" s="9"/>
      <c r="TT941" s="9"/>
      <c r="TU941" s="9"/>
      <c r="TV941" s="9"/>
      <c r="TW941" s="9"/>
      <c r="TX941" s="9"/>
      <c r="TY941" s="9"/>
      <c r="TZ941" s="9"/>
      <c r="UA941" s="9"/>
      <c r="UB941" s="9"/>
      <c r="UC941" s="9"/>
      <c r="UD941" s="9"/>
      <c r="UE941" s="9"/>
      <c r="UF941" s="9"/>
      <c r="UG941" s="9"/>
      <c r="UH941" s="9"/>
      <c r="UI941" s="9"/>
      <c r="UJ941" s="9"/>
      <c r="UK941" s="9"/>
      <c r="UL941" s="9"/>
      <c r="UM941" s="9"/>
      <c r="UN941" s="9"/>
      <c r="UO941" s="9"/>
      <c r="UP941" s="9"/>
      <c r="UQ941" s="9"/>
      <c r="UR941" s="9"/>
      <c r="US941" s="9"/>
      <c r="UT941" s="9"/>
      <c r="UU941" s="9"/>
      <c r="UV941" s="9"/>
      <c r="UW941" s="9"/>
      <c r="UX941" s="9"/>
      <c r="UY941" s="9"/>
      <c r="UZ941" s="9"/>
      <c r="VA941" s="9"/>
      <c r="VB941" s="9"/>
      <c r="VC941" s="9"/>
      <c r="VD941" s="9"/>
      <c r="VE941" s="9"/>
      <c r="VF941" s="9"/>
      <c r="VG941" s="9"/>
      <c r="VH941" s="9"/>
      <c r="VI941" s="9"/>
      <c r="VJ941" s="9"/>
      <c r="VK941" s="9"/>
      <c r="VL941" s="9"/>
      <c r="VM941" s="9"/>
      <c r="VN941" s="9"/>
      <c r="VO941" s="9"/>
      <c r="VP941" s="9"/>
      <c r="VQ941" s="9"/>
      <c r="VR941" s="9"/>
      <c r="VS941" s="9"/>
      <c r="VT941" s="9"/>
      <c r="VU941" s="9"/>
      <c r="VV941" s="9"/>
      <c r="VW941" s="9"/>
      <c r="VX941" s="9"/>
      <c r="VY941" s="9"/>
      <c r="VZ941" s="9"/>
      <c r="WA941" s="9"/>
      <c r="WB941" s="9"/>
      <c r="WC941" s="9"/>
      <c r="WD941" s="9"/>
      <c r="WE941" s="9"/>
      <c r="WF941" s="9"/>
      <c r="WG941" s="9"/>
      <c r="WH941" s="9"/>
      <c r="WI941" s="9"/>
      <c r="WJ941" s="9"/>
      <c r="WK941" s="9"/>
      <c r="WL941" s="9"/>
      <c r="WM941" s="9"/>
      <c r="WN941" s="9"/>
      <c r="WO941" s="9"/>
      <c r="WP941" s="9"/>
      <c r="WQ941" s="9"/>
      <c r="WR941" s="9"/>
      <c r="WS941" s="9"/>
      <c r="WT941" s="9"/>
      <c r="WU941" s="9"/>
      <c r="WV941" s="9"/>
      <c r="WW941" s="9"/>
      <c r="WX941" s="9"/>
      <c r="WY941" s="9"/>
      <c r="WZ941" s="9"/>
      <c r="XA941" s="9"/>
      <c r="XB941" s="9"/>
      <c r="XC941" s="9"/>
      <c r="XD941" s="9"/>
      <c r="XE941" s="9"/>
      <c r="XF941" s="9"/>
      <c r="XG941" s="9"/>
      <c r="XH941" s="9"/>
      <c r="XI941" s="9"/>
      <c r="XJ941" s="9"/>
      <c r="XK941" s="9"/>
      <c r="XL941" s="9"/>
      <c r="XM941" s="9"/>
      <c r="XN941" s="9"/>
      <c r="XO941" s="9"/>
      <c r="XP941" s="9"/>
      <c r="XQ941" s="9"/>
      <c r="XR941" s="9"/>
      <c r="XS941" s="9"/>
      <c r="XT941" s="9"/>
      <c r="XU941" s="9"/>
      <c r="XV941" s="9"/>
      <c r="XW941" s="9"/>
      <c r="XX941" s="9"/>
      <c r="XY941" s="9"/>
      <c r="XZ941" s="9"/>
      <c r="YA941" s="9"/>
      <c r="YB941" s="9"/>
      <c r="YC941" s="9"/>
      <c r="YD941" s="9"/>
      <c r="YE941" s="9"/>
      <c r="YF941" s="9"/>
      <c r="YG941" s="9"/>
      <c r="YH941" s="9"/>
      <c r="YI941" s="9"/>
      <c r="YJ941" s="9"/>
      <c r="YK941" s="9"/>
      <c r="YL941" s="9"/>
      <c r="YM941" s="9"/>
      <c r="YN941" s="9"/>
      <c r="YO941" s="9"/>
      <c r="YP941" s="9"/>
      <c r="YQ941" s="9"/>
      <c r="YR941" s="9"/>
      <c r="YS941" s="9"/>
      <c r="YT941" s="9"/>
      <c r="YU941" s="9"/>
      <c r="YV941" s="9"/>
      <c r="YW941" s="9"/>
      <c r="YX941" s="9"/>
      <c r="YY941" s="9"/>
      <c r="YZ941" s="9"/>
      <c r="ZA941" s="9"/>
      <c r="ZB941" s="9"/>
      <c r="ZC941" s="9"/>
      <c r="ZD941" s="9"/>
      <c r="ZE941" s="9"/>
      <c r="ZF941" s="9"/>
      <c r="ZG941" s="9"/>
      <c r="ZH941" s="9"/>
      <c r="ZI941" s="9"/>
      <c r="ZJ941" s="9"/>
      <c r="ZK941" s="9"/>
      <c r="ZL941" s="9"/>
      <c r="ZM941" s="9"/>
      <c r="ZN941" s="9"/>
      <c r="ZO941" s="9"/>
      <c r="ZP941" s="9"/>
      <c r="ZQ941" s="9"/>
      <c r="ZR941" s="9"/>
      <c r="ZS941" s="9"/>
      <c r="ZT941" s="9"/>
      <c r="ZU941" s="9"/>
      <c r="ZV941" s="9"/>
      <c r="ZW941" s="9"/>
      <c r="ZX941" s="9"/>
      <c r="ZY941" s="9"/>
      <c r="ZZ941" s="9"/>
      <c r="AAA941" s="9"/>
      <c r="AAB941" s="9"/>
      <c r="AAC941" s="9"/>
      <c r="AAD941" s="9"/>
      <c r="AAE941" s="9"/>
      <c r="AAF941" s="9"/>
      <c r="AAG941" s="9"/>
      <c r="AAH941" s="9"/>
      <c r="AAI941" s="9"/>
      <c r="AAJ941" s="9"/>
      <c r="AAK941" s="9"/>
      <c r="AAL941" s="9"/>
      <c r="AAM941" s="9"/>
      <c r="AAN941" s="9"/>
      <c r="AAO941" s="9"/>
      <c r="AAP941" s="9"/>
      <c r="AAQ941" s="9"/>
      <c r="AAR941" s="9"/>
      <c r="AAS941" s="9"/>
      <c r="AAT941" s="9"/>
      <c r="AAU941" s="9"/>
      <c r="AAV941" s="9"/>
      <c r="AAW941" s="9"/>
      <c r="AAX941" s="9"/>
      <c r="AAY941" s="9"/>
      <c r="AAZ941" s="9"/>
      <c r="ABA941" s="9"/>
      <c r="ABB941" s="9"/>
      <c r="ABC941" s="9"/>
      <c r="ABD941" s="9"/>
      <c r="ABE941" s="9"/>
      <c r="ABF941" s="9"/>
      <c r="ABG941" s="9"/>
      <c r="ABH941" s="9"/>
      <c r="ABI941" s="9"/>
      <c r="ABJ941" s="9"/>
      <c r="ABK941" s="9"/>
      <c r="ABL941" s="9"/>
      <c r="ABM941" s="9"/>
      <c r="ABN941" s="9"/>
      <c r="ABO941" s="9"/>
      <c r="ABP941" s="9"/>
      <c r="ABQ941" s="9"/>
      <c r="ABR941" s="9"/>
      <c r="ABS941" s="9"/>
      <c r="ABT941" s="9"/>
      <c r="ABU941" s="9"/>
      <c r="ABV941" s="9"/>
      <c r="ABW941" s="9"/>
      <c r="ABX941" s="9"/>
      <c r="ABY941" s="9"/>
      <c r="ABZ941" s="9"/>
      <c r="ACA941" s="9"/>
      <c r="ACB941" s="9"/>
      <c r="ACC941" s="9"/>
      <c r="ACD941" s="9"/>
      <c r="ACE941" s="9"/>
      <c r="ACF941" s="9"/>
      <c r="ACG941" s="9"/>
      <c r="ACH941" s="9"/>
      <c r="ACI941" s="9"/>
      <c r="ACJ941" s="9"/>
      <c r="ACK941" s="9"/>
      <c r="ACL941" s="9"/>
      <c r="ACM941" s="9"/>
      <c r="ACN941" s="9"/>
      <c r="ACO941" s="9"/>
      <c r="ACP941" s="9"/>
      <c r="ACQ941" s="9"/>
      <c r="ACR941" s="9"/>
      <c r="ACS941" s="9"/>
      <c r="ACT941" s="9"/>
      <c r="ACU941" s="9"/>
      <c r="ACV941" s="9"/>
      <c r="ACW941" s="9"/>
      <c r="ACX941" s="9"/>
      <c r="ACY941" s="9"/>
      <c r="ACZ941" s="9"/>
      <c r="ADA941" s="9"/>
      <c r="ADB941" s="9"/>
      <c r="ADC941" s="9"/>
      <c r="ADD941" s="9"/>
      <c r="ADE941" s="9"/>
      <c r="ADF941" s="9"/>
      <c r="ADG941" s="9"/>
      <c r="ADH941" s="9"/>
      <c r="ADI941" s="9"/>
      <c r="ADJ941" s="9"/>
      <c r="ADK941" s="9"/>
      <c r="ADL941" s="9"/>
      <c r="ADM941" s="9"/>
      <c r="ADN941" s="9"/>
      <c r="ADO941" s="9"/>
      <c r="ADP941" s="9"/>
      <c r="ADQ941" s="9"/>
      <c r="ADR941" s="9"/>
      <c r="ADS941" s="9"/>
      <c r="ADT941" s="9"/>
      <c r="ADU941" s="9"/>
      <c r="ADV941" s="9"/>
      <c r="ADW941" s="9"/>
      <c r="ADX941" s="9"/>
      <c r="ADY941" s="9"/>
      <c r="ADZ941" s="9"/>
      <c r="AEA941" s="9"/>
      <c r="AEB941" s="9"/>
      <c r="AEC941" s="9"/>
      <c r="AED941" s="9"/>
      <c r="AEE941" s="9"/>
      <c r="AEF941" s="9"/>
      <c r="AEG941" s="9"/>
      <c r="AEH941" s="9"/>
      <c r="AEI941" s="9"/>
      <c r="AEJ941" s="9"/>
      <c r="AEK941" s="9"/>
      <c r="AEL941" s="9"/>
      <c r="AEM941" s="9"/>
      <c r="AEN941" s="9"/>
      <c r="AEO941" s="9"/>
      <c r="AEP941" s="9"/>
      <c r="AEQ941" s="9"/>
      <c r="AER941" s="9"/>
      <c r="AES941" s="9"/>
      <c r="AET941" s="9"/>
      <c r="AEU941" s="9"/>
      <c r="AEV941" s="9"/>
      <c r="AEW941" s="9"/>
      <c r="AEX941" s="9"/>
      <c r="AEY941" s="9"/>
      <c r="AEZ941" s="9"/>
      <c r="AFA941" s="9"/>
      <c r="AFB941" s="9"/>
      <c r="AFC941" s="9"/>
      <c r="AFD941" s="9"/>
      <c r="AFE941" s="9"/>
      <c r="AFF941" s="9"/>
      <c r="AFG941" s="9"/>
      <c r="AFH941" s="9"/>
      <c r="AFI941" s="9"/>
      <c r="AFJ941" s="9"/>
      <c r="AFK941" s="9"/>
      <c r="AFL941" s="9"/>
      <c r="AFM941" s="9"/>
      <c r="AFN941" s="9"/>
      <c r="AFO941" s="9"/>
      <c r="AFP941" s="9"/>
      <c r="AFQ941" s="9"/>
      <c r="AFR941" s="9"/>
      <c r="AFS941" s="9"/>
      <c r="AFT941" s="9"/>
      <c r="AFU941" s="9"/>
      <c r="AFV941" s="9"/>
      <c r="AFW941" s="9"/>
      <c r="AFX941" s="9"/>
      <c r="AFY941" s="9"/>
      <c r="AFZ941" s="9"/>
      <c r="AGA941" s="9"/>
      <c r="AGB941" s="9"/>
      <c r="AGC941" s="9"/>
      <c r="AGD941" s="9"/>
      <c r="AGE941" s="9"/>
      <c r="AGF941" s="9"/>
      <c r="AGG941" s="9"/>
      <c r="AGH941" s="9"/>
      <c r="AGI941" s="9"/>
      <c r="AGJ941" s="9"/>
      <c r="AGK941" s="9"/>
      <c r="AGL941" s="9"/>
      <c r="AGM941" s="9"/>
      <c r="AGN941" s="9"/>
      <c r="AGO941" s="9"/>
      <c r="AGP941" s="9"/>
      <c r="AGQ941" s="9"/>
      <c r="AGR941" s="9"/>
      <c r="AGS941" s="9"/>
      <c r="AGT941" s="9"/>
      <c r="AGU941" s="9"/>
      <c r="AGV941" s="9"/>
      <c r="AGW941" s="9"/>
      <c r="AGX941" s="9"/>
      <c r="AGY941" s="9"/>
      <c r="AGZ941" s="9"/>
      <c r="AHA941" s="9"/>
      <c r="AHB941" s="9"/>
      <c r="AHC941" s="9"/>
      <c r="AHD941" s="9"/>
      <c r="AHE941" s="9"/>
      <c r="AHF941" s="9"/>
      <c r="AHG941" s="9"/>
      <c r="AHH941" s="9"/>
      <c r="AHI941" s="9"/>
      <c r="AHJ941" s="9"/>
      <c r="AHK941" s="9"/>
      <c r="AHL941" s="9"/>
      <c r="AHM941" s="9"/>
      <c r="AHN941" s="9"/>
      <c r="AHO941" s="9"/>
      <c r="AHP941" s="9"/>
      <c r="AHQ941" s="9"/>
      <c r="AHR941" s="9"/>
      <c r="AHS941" s="9"/>
      <c r="AHT941" s="9"/>
      <c r="AHU941" s="9"/>
      <c r="AHV941" s="9"/>
      <c r="AHW941" s="9"/>
      <c r="AHX941" s="9"/>
      <c r="AHY941" s="9"/>
      <c r="AHZ941" s="9"/>
      <c r="AIA941" s="9"/>
      <c r="AIB941" s="9"/>
      <c r="AIC941" s="9"/>
      <c r="AID941" s="9"/>
      <c r="AIE941" s="9"/>
      <c r="AIF941" s="9"/>
      <c r="AIG941" s="9"/>
      <c r="AIH941" s="9"/>
      <c r="AII941" s="9"/>
      <c r="AIJ941" s="9"/>
      <c r="AIK941" s="9"/>
      <c r="AIL941" s="9"/>
      <c r="AIM941" s="9"/>
      <c r="AIN941" s="9"/>
      <c r="AIO941" s="9"/>
      <c r="AIP941" s="9"/>
      <c r="AIQ941" s="9"/>
      <c r="AIR941" s="9"/>
      <c r="AIS941" s="9"/>
      <c r="AIT941" s="9"/>
      <c r="AIU941" s="9"/>
      <c r="AIV941" s="9"/>
      <c r="AIW941" s="9"/>
      <c r="AIX941" s="9"/>
      <c r="AIY941" s="9"/>
      <c r="AIZ941" s="9"/>
      <c r="AJA941" s="9"/>
      <c r="AJB941" s="9"/>
      <c r="AJC941" s="9"/>
      <c r="AJD941" s="9"/>
      <c r="AJE941" s="9"/>
      <c r="AJF941" s="9"/>
      <c r="AJG941" s="9"/>
      <c r="AJH941" s="9"/>
      <c r="AJI941" s="9"/>
      <c r="AJJ941" s="9"/>
      <c r="AJK941" s="9"/>
      <c r="AJL941" s="9"/>
      <c r="AJM941" s="9"/>
      <c r="AJN941" s="9"/>
      <c r="AJO941" s="9"/>
      <c r="AJP941" s="9"/>
      <c r="AJQ941" s="9"/>
      <c r="AJR941" s="9"/>
      <c r="AJS941" s="9"/>
      <c r="AJT941" s="9"/>
      <c r="AJU941" s="9"/>
      <c r="AJV941" s="9"/>
      <c r="AJW941" s="9"/>
      <c r="AJX941" s="9"/>
      <c r="AJY941" s="9"/>
      <c r="AJZ941" s="9"/>
      <c r="AKA941" s="9"/>
      <c r="AKB941" s="9"/>
      <c r="AKC941" s="9"/>
      <c r="AKD941" s="9"/>
      <c r="AKE941" s="9"/>
      <c r="AKF941" s="9"/>
      <c r="AKG941" s="9"/>
      <c r="AKH941" s="9"/>
      <c r="AKI941" s="9"/>
      <c r="AKJ941" s="9"/>
      <c r="AKK941" s="9"/>
      <c r="AKL941" s="9"/>
      <c r="AKM941" s="9"/>
      <c r="AKN941" s="9"/>
      <c r="AKO941" s="9"/>
      <c r="AKP941" s="9"/>
      <c r="AKQ941" s="9"/>
      <c r="AKR941" s="9"/>
      <c r="AKS941" s="9"/>
      <c r="AKT941" s="9"/>
      <c r="AKU941" s="9"/>
      <c r="AKV941" s="9"/>
      <c r="AKW941" s="9"/>
      <c r="AKX941" s="9"/>
      <c r="AKY941" s="9"/>
      <c r="AKZ941" s="9"/>
      <c r="ALA941" s="9"/>
      <c r="ALB941" s="9"/>
      <c r="ALC941" s="9"/>
      <c r="ALD941" s="9"/>
      <c r="ALE941" s="9"/>
      <c r="ALF941" s="9"/>
      <c r="ALG941" s="9"/>
      <c r="ALH941" s="9"/>
      <c r="ALI941" s="9"/>
      <c r="ALJ941" s="9"/>
      <c r="ALK941" s="9"/>
      <c r="ALL941" s="9"/>
      <c r="ALM941" s="9"/>
      <c r="ALN941" s="9"/>
      <c r="ALO941" s="9"/>
      <c r="ALP941" s="9"/>
      <c r="ALQ941" s="9"/>
      <c r="ALR941" s="9"/>
      <c r="ALS941" s="9"/>
      <c r="ALT941" s="9"/>
      <c r="ALU941" s="9"/>
      <c r="ALV941" s="9"/>
      <c r="ALW941" s="9"/>
      <c r="ALX941" s="9"/>
      <c r="ALY941" s="9"/>
      <c r="ALZ941" s="9"/>
      <c r="AMA941" s="9"/>
      <c r="AMB941" s="9"/>
      <c r="AMC941" s="9"/>
      <c r="AMD941" s="9"/>
      <c r="AME941" s="9"/>
      <c r="AMF941" s="9"/>
      <c r="AMG941" s="9"/>
      <c r="AMH941" s="9"/>
      <c r="AMI941" s="9"/>
      <c r="AMJ941" s="9"/>
      <c r="AMK941" s="9"/>
      <c r="AML941" s="9"/>
      <c r="AMM941" s="9"/>
      <c r="AMN941" s="9"/>
      <c r="AMO941" s="9"/>
      <c r="AMP941" s="9"/>
      <c r="AMQ941" s="9"/>
      <c r="AMR941" s="9"/>
      <c r="AMS941" s="9"/>
      <c r="AMT941" s="9"/>
      <c r="AMU941" s="9"/>
      <c r="AMV941" s="9"/>
      <c r="AMW941" s="9"/>
      <c r="AMX941" s="9"/>
      <c r="AMY941" s="9"/>
      <c r="AMZ941" s="9"/>
      <c r="ANA941" s="9"/>
      <c r="ANB941" s="9"/>
      <c r="ANC941" s="9"/>
      <c r="AND941" s="9"/>
      <c r="ANE941" s="9"/>
      <c r="ANF941" s="9"/>
      <c r="ANG941" s="9"/>
      <c r="ANH941" s="9"/>
      <c r="ANI941" s="9"/>
      <c r="ANJ941" s="9"/>
      <c r="ANK941" s="9"/>
      <c r="ANL941" s="9"/>
      <c r="ANM941" s="9"/>
      <c r="ANN941" s="9"/>
      <c r="ANO941" s="9"/>
      <c r="ANP941" s="9"/>
      <c r="ANQ941" s="9"/>
      <c r="ANR941" s="9"/>
      <c r="ANS941" s="9"/>
      <c r="ANT941" s="9"/>
      <c r="ANU941" s="9"/>
      <c r="ANV941" s="9"/>
      <c r="ANW941" s="9"/>
      <c r="ANX941" s="9"/>
      <c r="ANY941" s="9"/>
      <c r="ANZ941" s="9"/>
      <c r="AOA941" s="9"/>
      <c r="AOB941" s="9"/>
      <c r="AOC941" s="9"/>
      <c r="AOD941" s="9"/>
      <c r="AOE941" s="9"/>
      <c r="AOF941" s="9"/>
      <c r="AOG941" s="9"/>
      <c r="AOH941" s="9"/>
      <c r="AOI941" s="9"/>
      <c r="AOJ941" s="9"/>
      <c r="AOK941" s="9"/>
      <c r="AOL941" s="9"/>
      <c r="AOM941" s="9"/>
      <c r="AON941" s="9"/>
      <c r="AOO941" s="9"/>
      <c r="AOP941" s="9"/>
      <c r="AOQ941" s="9"/>
      <c r="AOR941" s="9"/>
      <c r="AOS941" s="9"/>
      <c r="AOT941" s="9"/>
      <c r="AOU941" s="9"/>
      <c r="AOV941" s="9"/>
      <c r="AOW941" s="9"/>
      <c r="AOX941" s="9"/>
      <c r="AOY941" s="9"/>
      <c r="AOZ941" s="9"/>
      <c r="APA941" s="9"/>
      <c r="APB941" s="9"/>
      <c r="APC941" s="9"/>
      <c r="APD941" s="9"/>
      <c r="APE941" s="9"/>
      <c r="APF941" s="9"/>
      <c r="APG941" s="9"/>
      <c r="APH941" s="9"/>
      <c r="API941" s="9"/>
      <c r="APJ941" s="9"/>
      <c r="APK941" s="9"/>
      <c r="APL941" s="9"/>
      <c r="APM941" s="9"/>
      <c r="APN941" s="9"/>
      <c r="APO941" s="9"/>
      <c r="APP941" s="9"/>
      <c r="APQ941" s="9"/>
      <c r="APR941" s="9"/>
      <c r="APS941" s="9"/>
      <c r="APT941" s="9"/>
      <c r="APU941" s="9"/>
      <c r="APV941" s="9"/>
      <c r="APW941" s="9"/>
      <c r="APX941" s="9"/>
      <c r="APY941" s="9"/>
      <c r="APZ941" s="9"/>
      <c r="AQA941" s="9"/>
      <c r="AQB941" s="9"/>
      <c r="AQC941" s="9"/>
      <c r="AQD941" s="9"/>
      <c r="AQE941" s="9"/>
      <c r="AQF941" s="9"/>
      <c r="AQG941" s="9"/>
      <c r="AQH941" s="9"/>
      <c r="AQI941" s="9"/>
      <c r="AQJ941" s="9"/>
      <c r="AQK941" s="9"/>
      <c r="AQL941" s="9"/>
      <c r="AQM941" s="9"/>
      <c r="AQN941" s="9"/>
      <c r="AQO941" s="9"/>
      <c r="AQP941" s="9"/>
      <c r="AQQ941" s="9"/>
      <c r="AQR941" s="9"/>
      <c r="AQS941" s="9"/>
      <c r="AQT941" s="9"/>
      <c r="AQU941" s="9"/>
      <c r="AQV941" s="9"/>
      <c r="AQW941" s="9"/>
      <c r="AQX941" s="9"/>
      <c r="AQY941" s="9"/>
      <c r="AQZ941" s="9"/>
      <c r="ARA941" s="9"/>
      <c r="ARB941" s="9"/>
      <c r="ARC941" s="9"/>
      <c r="ARD941" s="9"/>
      <c r="ARE941" s="9"/>
      <c r="ARF941" s="9"/>
      <c r="ARG941" s="9"/>
      <c r="ARH941" s="9"/>
      <c r="ARI941" s="9"/>
      <c r="ARJ941" s="9"/>
      <c r="ARK941" s="9"/>
      <c r="ARL941" s="9"/>
      <c r="ARM941" s="9"/>
      <c r="ARN941" s="9"/>
      <c r="ARO941" s="9"/>
      <c r="ARP941" s="9"/>
      <c r="ARQ941" s="9"/>
      <c r="ARR941" s="9"/>
      <c r="ARS941" s="9"/>
      <c r="ART941" s="9"/>
      <c r="ARU941" s="9"/>
      <c r="ARV941" s="9"/>
      <c r="ARW941" s="9"/>
      <c r="ARX941" s="9"/>
      <c r="ARY941" s="9"/>
      <c r="ARZ941" s="9"/>
      <c r="ASA941" s="9"/>
      <c r="ASB941" s="9"/>
      <c r="ASC941" s="9"/>
      <c r="ASD941" s="9"/>
      <c r="ASE941" s="9"/>
      <c r="ASF941" s="9"/>
      <c r="ASG941" s="9"/>
      <c r="ASH941" s="9"/>
      <c r="ASI941" s="9"/>
      <c r="ASJ941" s="9"/>
      <c r="ASK941" s="9"/>
      <c r="ASL941" s="9"/>
      <c r="ASM941" s="9"/>
      <c r="ASN941" s="9"/>
      <c r="ASO941" s="9"/>
      <c r="ASP941" s="9"/>
      <c r="ASQ941" s="9"/>
      <c r="ASR941" s="9"/>
      <c r="ASS941" s="9"/>
      <c r="AST941" s="9"/>
      <c r="ASU941" s="9"/>
      <c r="ASV941" s="9"/>
      <c r="ASW941" s="9"/>
      <c r="ASX941" s="9"/>
      <c r="ASY941" s="9"/>
      <c r="ASZ941" s="9"/>
      <c r="ATA941" s="9"/>
      <c r="ATB941" s="9"/>
      <c r="ATC941" s="9"/>
      <c r="ATD941" s="9"/>
      <c r="ATE941" s="9"/>
      <c r="ATF941" s="9"/>
      <c r="ATG941" s="9"/>
      <c r="ATH941" s="9"/>
      <c r="ATI941" s="9"/>
      <c r="ATJ941" s="9"/>
      <c r="ATK941" s="9"/>
      <c r="ATL941" s="9"/>
      <c r="ATM941" s="9"/>
      <c r="ATN941" s="9"/>
      <c r="ATO941" s="9"/>
      <c r="ATP941" s="9"/>
      <c r="ATQ941" s="9"/>
      <c r="ATR941" s="9"/>
      <c r="ATS941" s="9"/>
      <c r="ATT941" s="9"/>
      <c r="ATU941" s="9"/>
      <c r="ATV941" s="9"/>
      <c r="ATW941" s="9"/>
      <c r="ATX941" s="9"/>
      <c r="ATY941" s="9"/>
      <c r="ATZ941" s="9"/>
      <c r="AUA941" s="9"/>
      <c r="AUB941" s="9"/>
      <c r="AUC941" s="9"/>
      <c r="AUD941" s="9"/>
      <c r="AUE941" s="9"/>
      <c r="AUF941" s="9"/>
      <c r="AUG941" s="9"/>
      <c r="AUH941" s="9"/>
      <c r="AUI941" s="9"/>
      <c r="AUJ941" s="9"/>
      <c r="AUK941" s="9"/>
      <c r="AUL941" s="9"/>
      <c r="AUM941" s="9"/>
      <c r="AUN941" s="9"/>
      <c r="AUO941" s="9"/>
      <c r="AUP941" s="9"/>
      <c r="AUQ941" s="9"/>
      <c r="AUR941" s="9"/>
      <c r="AUS941" s="9"/>
      <c r="AUT941" s="9"/>
      <c r="AUU941" s="9"/>
      <c r="AUV941" s="9"/>
      <c r="AUW941" s="9"/>
      <c r="AUX941" s="9"/>
      <c r="AUY941" s="9"/>
      <c r="AUZ941" s="9"/>
      <c r="AVA941" s="9"/>
      <c r="AVB941" s="9"/>
      <c r="AVC941" s="9"/>
      <c r="AVD941" s="9"/>
      <c r="AVE941" s="9"/>
      <c r="AVF941" s="9"/>
      <c r="AVG941" s="9"/>
      <c r="AVH941" s="9"/>
      <c r="AVI941" s="9"/>
      <c r="AVJ941" s="9"/>
      <c r="AVK941" s="9"/>
      <c r="AVL941" s="9"/>
      <c r="AVM941" s="9"/>
      <c r="AVN941" s="9"/>
      <c r="AVO941" s="9"/>
      <c r="AVP941" s="9"/>
      <c r="AVQ941" s="9"/>
      <c r="AVR941" s="9"/>
      <c r="AVS941" s="9"/>
      <c r="AVT941" s="9"/>
      <c r="AVU941" s="9"/>
      <c r="AVV941" s="9"/>
      <c r="AVW941" s="9"/>
      <c r="AVX941" s="9"/>
      <c r="AVY941" s="9"/>
      <c r="AVZ941" s="9"/>
      <c r="AWA941" s="9"/>
      <c r="AWB941" s="9"/>
      <c r="AWC941" s="9"/>
      <c r="AWD941" s="9"/>
      <c r="AWE941" s="9"/>
      <c r="AWF941" s="9"/>
      <c r="AWG941" s="9"/>
      <c r="AWH941" s="9"/>
      <c r="AWI941" s="9"/>
      <c r="AWJ941" s="9"/>
      <c r="AWK941" s="9"/>
      <c r="AWL941" s="9"/>
      <c r="AWM941" s="9"/>
      <c r="AWN941" s="9"/>
      <c r="AWO941" s="9"/>
      <c r="AWP941" s="9"/>
      <c r="AWQ941" s="9"/>
      <c r="AWR941" s="9"/>
      <c r="AWS941" s="9"/>
      <c r="AWT941" s="9"/>
      <c r="AWU941" s="9"/>
      <c r="AWV941" s="9"/>
      <c r="AWW941" s="9"/>
      <c r="AWX941" s="9"/>
      <c r="AWY941" s="9"/>
      <c r="AWZ941" s="9"/>
      <c r="AXA941" s="9"/>
      <c r="AXB941" s="9"/>
      <c r="AXC941" s="9"/>
      <c r="AXD941" s="9"/>
      <c r="AXE941" s="9"/>
      <c r="AXF941" s="9"/>
      <c r="AXG941" s="9"/>
      <c r="AXH941" s="9"/>
      <c r="AXI941" s="9"/>
      <c r="AXJ941" s="9"/>
      <c r="AXK941" s="9"/>
      <c r="AXL941" s="9"/>
      <c r="AXM941" s="9"/>
      <c r="AXN941" s="9"/>
      <c r="AXO941" s="9"/>
      <c r="AXP941" s="9"/>
      <c r="AXQ941" s="9"/>
      <c r="AXR941" s="9"/>
      <c r="AXS941" s="9"/>
      <c r="AXT941" s="9"/>
      <c r="AXU941" s="9"/>
      <c r="AXV941" s="9"/>
      <c r="AXW941" s="9"/>
      <c r="AXX941" s="9"/>
      <c r="AXY941" s="9"/>
      <c r="AXZ941" s="9"/>
      <c r="AYA941" s="9"/>
      <c r="AYB941" s="9"/>
      <c r="AYC941" s="9"/>
      <c r="AYD941" s="9"/>
      <c r="AYE941" s="9"/>
      <c r="AYF941" s="9"/>
      <c r="AYG941" s="9"/>
      <c r="AYH941" s="9"/>
      <c r="AYI941" s="9"/>
      <c r="AYJ941" s="9"/>
      <c r="AYK941" s="9"/>
      <c r="AYL941" s="9"/>
      <c r="AYM941" s="9"/>
      <c r="AYN941" s="9"/>
      <c r="AYO941" s="9"/>
      <c r="AYP941" s="9"/>
      <c r="AYQ941" s="9"/>
      <c r="AYR941" s="9"/>
      <c r="AYS941" s="9"/>
      <c r="AYT941" s="9"/>
      <c r="AYU941" s="9"/>
      <c r="AYV941" s="9"/>
      <c r="AYW941" s="9"/>
      <c r="AYX941" s="9"/>
      <c r="AYY941" s="9"/>
      <c r="AYZ941" s="9"/>
      <c r="AZA941" s="9"/>
      <c r="AZB941" s="9"/>
      <c r="AZC941" s="9"/>
      <c r="AZD941" s="9"/>
      <c r="AZE941" s="9"/>
      <c r="AZF941" s="9"/>
      <c r="AZG941" s="9"/>
      <c r="AZH941" s="9"/>
      <c r="AZI941" s="9"/>
      <c r="AZJ941" s="9"/>
      <c r="AZK941" s="9"/>
      <c r="AZL941" s="9"/>
      <c r="AZM941" s="9"/>
      <c r="AZN941" s="9"/>
      <c r="AZO941" s="9"/>
      <c r="AZP941" s="9"/>
      <c r="AZQ941" s="9"/>
      <c r="AZR941" s="9"/>
      <c r="AZS941" s="9"/>
      <c r="AZT941" s="9"/>
      <c r="AZU941" s="9"/>
      <c r="AZV941" s="9"/>
      <c r="AZW941" s="9"/>
      <c r="AZX941" s="9"/>
      <c r="AZY941" s="9"/>
      <c r="AZZ941" s="9"/>
      <c r="BAA941" s="9"/>
      <c r="BAB941" s="9"/>
      <c r="BAC941" s="9"/>
      <c r="BAD941" s="9"/>
      <c r="BAE941" s="9"/>
      <c r="BAF941" s="9"/>
      <c r="BAG941" s="9"/>
      <c r="BAH941" s="9"/>
      <c r="BAI941" s="9"/>
      <c r="BAJ941" s="9"/>
      <c r="BAK941" s="9"/>
      <c r="BAL941" s="9"/>
      <c r="BAM941" s="9"/>
      <c r="BAN941" s="9"/>
      <c r="BAO941" s="9"/>
      <c r="BAP941" s="9"/>
      <c r="BAQ941" s="9"/>
      <c r="BAR941" s="9"/>
      <c r="BAS941" s="9"/>
      <c r="BAT941" s="9"/>
      <c r="BAU941" s="9"/>
      <c r="BAV941" s="9"/>
      <c r="BAW941" s="9"/>
      <c r="BAX941" s="9"/>
      <c r="BAY941" s="9"/>
      <c r="BAZ941" s="9"/>
      <c r="BBA941" s="9"/>
      <c r="BBB941" s="9"/>
      <c r="BBC941" s="9"/>
      <c r="BBD941" s="9"/>
      <c r="BBE941" s="9"/>
      <c r="BBF941" s="9"/>
      <c r="BBG941" s="9"/>
      <c r="BBH941" s="9"/>
      <c r="BBI941" s="9"/>
      <c r="BBJ941" s="9"/>
      <c r="BBK941" s="9"/>
      <c r="BBL941" s="9"/>
      <c r="BBM941" s="9"/>
      <c r="BBN941" s="9"/>
      <c r="BBO941" s="9"/>
      <c r="BBP941" s="9"/>
      <c r="BBQ941" s="9"/>
      <c r="BBR941" s="9"/>
      <c r="BBS941" s="9"/>
      <c r="BBT941" s="9"/>
      <c r="BBU941" s="9"/>
      <c r="BBV941" s="9"/>
      <c r="BBW941" s="9"/>
      <c r="BBX941" s="9"/>
      <c r="BBY941" s="9"/>
      <c r="BBZ941" s="9"/>
      <c r="BCA941" s="9"/>
      <c r="BCB941" s="9"/>
      <c r="BCC941" s="9"/>
      <c r="BCD941" s="9"/>
      <c r="BCE941" s="9"/>
      <c r="BCF941" s="9"/>
      <c r="BCG941" s="9"/>
      <c r="BCH941" s="9"/>
      <c r="BCI941" s="9"/>
      <c r="BCJ941" s="9"/>
      <c r="BCK941" s="9"/>
      <c r="BCL941" s="9"/>
      <c r="BCM941" s="9"/>
      <c r="BCN941" s="9"/>
      <c r="BCO941" s="9"/>
      <c r="BCP941" s="9"/>
      <c r="BCQ941" s="9"/>
      <c r="BCR941" s="9"/>
      <c r="BCS941" s="9"/>
      <c r="BCT941" s="9"/>
      <c r="BCU941" s="9"/>
      <c r="BCV941" s="9"/>
      <c r="BCW941" s="9"/>
      <c r="BCX941" s="9"/>
      <c r="BCY941" s="9"/>
      <c r="BCZ941" s="9"/>
      <c r="BDA941" s="9"/>
      <c r="BDB941" s="9"/>
      <c r="BDC941" s="9"/>
      <c r="BDD941" s="9"/>
      <c r="BDE941" s="9"/>
      <c r="BDF941" s="9"/>
      <c r="BDG941" s="9"/>
      <c r="BDH941" s="9"/>
      <c r="BDI941" s="9"/>
      <c r="BDJ941" s="9"/>
      <c r="BDK941" s="9"/>
      <c r="BDL941" s="9"/>
      <c r="BDM941" s="9"/>
      <c r="BDN941" s="9"/>
      <c r="BDO941" s="9"/>
      <c r="BDP941" s="9"/>
      <c r="BDQ941" s="9"/>
      <c r="BDR941" s="9"/>
      <c r="BDS941" s="9"/>
      <c r="BDT941" s="9"/>
      <c r="BDU941" s="9"/>
      <c r="BDV941" s="9"/>
      <c r="BDW941" s="9"/>
      <c r="BDX941" s="9"/>
      <c r="BDY941" s="9"/>
      <c r="BDZ941" s="9"/>
      <c r="BEA941" s="9"/>
      <c r="BEB941" s="9"/>
      <c r="BEC941" s="9"/>
      <c r="BED941" s="9"/>
      <c r="BEE941" s="9"/>
      <c r="BEF941" s="9"/>
      <c r="BEG941" s="9"/>
      <c r="BEH941" s="9"/>
      <c r="BEI941" s="9"/>
      <c r="BEJ941" s="9"/>
      <c r="BEK941" s="9"/>
      <c r="BEL941" s="9"/>
      <c r="BEM941" s="9"/>
      <c r="BEN941" s="9"/>
      <c r="BEO941" s="9"/>
      <c r="BEP941" s="9"/>
      <c r="BEQ941" s="9"/>
      <c r="BER941" s="9"/>
      <c r="BES941" s="9"/>
      <c r="BET941" s="9"/>
      <c r="BEU941" s="9"/>
      <c r="BEV941" s="9"/>
      <c r="BEW941" s="9"/>
      <c r="BEX941" s="9"/>
      <c r="BEY941" s="9"/>
      <c r="BEZ941" s="9"/>
      <c r="BFA941" s="9"/>
      <c r="BFB941" s="9"/>
      <c r="BFC941" s="9"/>
      <c r="BFD941" s="9"/>
      <c r="BFE941" s="9"/>
      <c r="BFF941" s="9"/>
      <c r="BFG941" s="9"/>
      <c r="BFH941" s="9"/>
      <c r="BFI941" s="9"/>
      <c r="BFJ941" s="9"/>
      <c r="BFK941" s="9"/>
      <c r="BFL941" s="9"/>
      <c r="BFM941" s="9"/>
      <c r="BFN941" s="9"/>
      <c r="BFO941" s="9"/>
      <c r="BFP941" s="9"/>
      <c r="BFQ941" s="9"/>
      <c r="BFR941" s="9"/>
      <c r="BFS941" s="9"/>
      <c r="BFT941" s="9"/>
      <c r="BFU941" s="9"/>
      <c r="BFV941" s="9"/>
      <c r="BFW941" s="9"/>
      <c r="BFX941" s="9"/>
      <c r="BFY941" s="9"/>
      <c r="BFZ941" s="9"/>
      <c r="BGA941" s="9"/>
      <c r="BGB941" s="9"/>
      <c r="BGC941" s="9"/>
      <c r="BGD941" s="9"/>
      <c r="BGE941" s="9"/>
      <c r="BGF941" s="9"/>
      <c r="BGG941" s="9"/>
      <c r="BGH941" s="9"/>
      <c r="BGI941" s="9"/>
      <c r="BGJ941" s="9"/>
      <c r="BGK941" s="9"/>
      <c r="BGL941" s="9"/>
      <c r="BGM941" s="9"/>
      <c r="BGN941" s="9"/>
      <c r="BGO941" s="9"/>
      <c r="BGP941" s="9"/>
      <c r="BGQ941" s="9"/>
      <c r="BGR941" s="9"/>
      <c r="BGS941" s="9"/>
      <c r="BGT941" s="9"/>
      <c r="BGU941" s="9"/>
      <c r="BGV941" s="9"/>
      <c r="BGW941" s="9"/>
      <c r="BGX941" s="9"/>
      <c r="BGY941" s="9"/>
      <c r="BGZ941" s="9"/>
      <c r="BHA941" s="9"/>
      <c r="BHB941" s="9"/>
      <c r="BHC941" s="9"/>
      <c r="BHD941" s="9"/>
      <c r="BHE941" s="9"/>
      <c r="BHF941" s="9"/>
      <c r="BHG941" s="9"/>
      <c r="BHH941" s="9"/>
      <c r="BHI941" s="9"/>
      <c r="BHJ941" s="9"/>
      <c r="BHK941" s="9"/>
      <c r="BHL941" s="9"/>
      <c r="BHM941" s="9"/>
      <c r="BHN941" s="9"/>
      <c r="BHO941" s="9"/>
      <c r="BHP941" s="9"/>
      <c r="BHQ941" s="9"/>
      <c r="BHR941" s="9"/>
      <c r="BHS941" s="9"/>
      <c r="BHT941" s="9"/>
      <c r="BHU941" s="9"/>
      <c r="BHV941" s="9"/>
      <c r="BHW941" s="9"/>
      <c r="BHX941" s="9"/>
      <c r="BHY941" s="9"/>
      <c r="BHZ941" s="9"/>
      <c r="BIA941" s="9"/>
      <c r="BIB941" s="9"/>
      <c r="BIC941" s="9"/>
      <c r="BID941" s="9"/>
      <c r="BIE941" s="9"/>
      <c r="BIF941" s="9"/>
      <c r="BIG941" s="9"/>
      <c r="BIH941" s="9"/>
      <c r="BII941" s="9"/>
      <c r="BIJ941" s="9"/>
      <c r="BIK941" s="9"/>
      <c r="BIL941" s="9"/>
      <c r="BIM941" s="9"/>
      <c r="BIN941" s="9"/>
      <c r="BIO941" s="9"/>
      <c r="BIP941" s="9"/>
      <c r="BIQ941" s="9"/>
      <c r="BIR941" s="9"/>
      <c r="BIS941" s="9"/>
      <c r="BIT941" s="9"/>
      <c r="BIU941" s="9"/>
      <c r="BIV941" s="9"/>
      <c r="BIW941" s="9"/>
      <c r="BIX941" s="9"/>
      <c r="BIY941" s="9"/>
      <c r="BIZ941" s="9"/>
      <c r="BJA941" s="9"/>
      <c r="BJB941" s="9"/>
      <c r="BJC941" s="9"/>
      <c r="BJD941" s="9"/>
      <c r="BJE941" s="9"/>
      <c r="BJF941" s="9"/>
      <c r="BJG941" s="9"/>
      <c r="BJH941" s="9"/>
      <c r="BJI941" s="9"/>
      <c r="BJJ941" s="9"/>
      <c r="BJK941" s="9"/>
      <c r="BJL941" s="9"/>
      <c r="BJM941" s="9"/>
      <c r="BJN941" s="9"/>
      <c r="BJO941" s="9"/>
      <c r="BJP941" s="9"/>
      <c r="BJQ941" s="9"/>
      <c r="BJR941" s="9"/>
      <c r="BJS941" s="9"/>
      <c r="BJT941" s="9"/>
      <c r="BJU941" s="9"/>
      <c r="BJV941" s="9"/>
      <c r="BJW941" s="9"/>
      <c r="BJX941" s="9"/>
      <c r="BJY941" s="9"/>
      <c r="BJZ941" s="9"/>
      <c r="BKA941" s="9"/>
      <c r="BKB941" s="9"/>
      <c r="BKC941" s="9"/>
      <c r="BKD941" s="9"/>
      <c r="BKE941" s="9"/>
      <c r="BKF941" s="9"/>
      <c r="BKG941" s="9"/>
      <c r="BKH941" s="9"/>
      <c r="BKI941" s="9"/>
      <c r="BKJ941" s="9"/>
      <c r="BKK941" s="9"/>
      <c r="BKL941" s="9"/>
      <c r="BKM941" s="9"/>
      <c r="BKN941" s="9"/>
      <c r="BKO941" s="9"/>
      <c r="BKP941" s="9"/>
      <c r="BKQ941" s="9"/>
      <c r="BKR941" s="9"/>
      <c r="BKS941" s="9"/>
      <c r="BKT941" s="9"/>
      <c r="BKU941" s="9"/>
      <c r="BKV941" s="9"/>
      <c r="BKW941" s="9"/>
      <c r="BKX941" s="9"/>
      <c r="BKY941" s="9"/>
      <c r="BKZ941" s="9"/>
      <c r="BLA941" s="9"/>
      <c r="BLB941" s="9"/>
      <c r="BLC941" s="9"/>
      <c r="BLD941" s="9"/>
      <c r="BLE941" s="9"/>
      <c r="BLF941" s="9"/>
      <c r="BLG941" s="9"/>
      <c r="BLH941" s="9"/>
      <c r="BLI941" s="9"/>
      <c r="BLJ941" s="9"/>
      <c r="BLK941" s="9"/>
      <c r="BLL941" s="9"/>
      <c r="BLM941" s="9"/>
      <c r="BLN941" s="9"/>
      <c r="BLO941" s="9"/>
      <c r="BLP941" s="9"/>
      <c r="BLQ941" s="9"/>
      <c r="BLR941" s="9"/>
      <c r="BLS941" s="9"/>
      <c r="BLT941" s="9"/>
      <c r="BLU941" s="9"/>
      <c r="BLV941" s="9"/>
      <c r="BLW941" s="9"/>
      <c r="BLX941" s="9"/>
      <c r="BLY941" s="9"/>
      <c r="BLZ941" s="9"/>
      <c r="BMA941" s="9"/>
      <c r="BMB941" s="9"/>
      <c r="BMC941" s="9"/>
      <c r="BMD941" s="9"/>
      <c r="BME941" s="9"/>
      <c r="BMF941" s="9"/>
      <c r="BMG941" s="9"/>
      <c r="BMH941" s="9"/>
      <c r="BMI941" s="9"/>
      <c r="BMJ941" s="9"/>
      <c r="BMK941" s="9"/>
      <c r="BML941" s="9"/>
      <c r="BMM941" s="9"/>
      <c r="BMN941" s="9"/>
      <c r="BMO941" s="9"/>
      <c r="BMP941" s="9"/>
      <c r="BMQ941" s="9"/>
      <c r="BMR941" s="9"/>
      <c r="BMS941" s="9"/>
      <c r="BMT941" s="9"/>
      <c r="BMU941" s="9"/>
      <c r="BMV941" s="9"/>
      <c r="BMW941" s="9"/>
      <c r="BMX941" s="9"/>
      <c r="BMY941" s="9"/>
      <c r="BMZ941" s="9"/>
      <c r="BNA941" s="9"/>
      <c r="BNB941" s="9"/>
      <c r="BNC941" s="9"/>
      <c r="BND941" s="9"/>
      <c r="BNE941" s="9"/>
      <c r="BNF941" s="9"/>
      <c r="BNG941" s="9"/>
      <c r="BNH941" s="9"/>
      <c r="BNI941" s="9"/>
      <c r="BNJ941" s="9"/>
      <c r="BNK941" s="9"/>
      <c r="BNL941" s="9"/>
      <c r="BNM941" s="9"/>
      <c r="BNN941" s="9"/>
      <c r="BNO941" s="9"/>
      <c r="BNP941" s="9"/>
      <c r="BNQ941" s="9"/>
      <c r="BNR941" s="9"/>
      <c r="BNS941" s="9"/>
      <c r="BNT941" s="9"/>
      <c r="BNU941" s="9"/>
      <c r="BNV941" s="9"/>
      <c r="BNW941" s="9"/>
      <c r="BNX941" s="9"/>
      <c r="BNY941" s="9"/>
      <c r="BNZ941" s="9"/>
      <c r="BOA941" s="9"/>
      <c r="BOB941" s="9"/>
      <c r="BOC941" s="9"/>
      <c r="BOD941" s="9"/>
      <c r="BOE941" s="9"/>
      <c r="BOF941" s="9"/>
      <c r="BOG941" s="9"/>
      <c r="BOH941" s="9"/>
      <c r="BOI941" s="9"/>
      <c r="BOJ941" s="9"/>
      <c r="BOK941" s="9"/>
      <c r="BOL941" s="9"/>
      <c r="BOM941" s="9"/>
      <c r="BON941" s="9"/>
      <c r="BOO941" s="9"/>
      <c r="BOP941" s="9"/>
      <c r="BOQ941" s="9"/>
      <c r="BOR941" s="9"/>
      <c r="BOS941" s="9"/>
      <c r="BOT941" s="9"/>
      <c r="BOU941" s="9"/>
      <c r="BOV941" s="9"/>
      <c r="BOW941" s="9"/>
      <c r="BOX941" s="9"/>
      <c r="BOY941" s="9"/>
      <c r="BOZ941" s="9"/>
      <c r="BPA941" s="9"/>
      <c r="BPB941" s="9"/>
      <c r="BPC941" s="9"/>
      <c r="BPD941" s="9"/>
      <c r="BPE941" s="9"/>
      <c r="BPF941" s="9"/>
      <c r="BPG941" s="9"/>
      <c r="BPH941" s="9"/>
      <c r="BPI941" s="9"/>
      <c r="BPJ941" s="9"/>
      <c r="BPK941" s="9"/>
      <c r="BPL941" s="9"/>
      <c r="BPM941" s="9"/>
      <c r="BPN941" s="9"/>
      <c r="BPO941" s="9"/>
      <c r="BPP941" s="9"/>
      <c r="BPQ941" s="9"/>
      <c r="BPR941" s="9"/>
      <c r="BPS941" s="9"/>
      <c r="BPT941" s="9"/>
      <c r="BPU941" s="9"/>
      <c r="BPV941" s="9"/>
      <c r="BPW941" s="9"/>
      <c r="BPX941" s="9"/>
      <c r="BPY941" s="9"/>
      <c r="BPZ941" s="9"/>
      <c r="BQA941" s="9"/>
      <c r="BQB941" s="9"/>
      <c r="BQC941" s="9"/>
      <c r="BQD941" s="9"/>
      <c r="BQE941" s="9"/>
      <c r="BQF941" s="9"/>
      <c r="BQG941" s="9"/>
      <c r="BQH941" s="9"/>
      <c r="BQI941" s="9"/>
      <c r="BQJ941" s="9"/>
      <c r="BQK941" s="9"/>
      <c r="BQL941" s="9"/>
      <c r="BQM941" s="9"/>
      <c r="BQN941" s="9"/>
      <c r="BQO941" s="9"/>
      <c r="BQP941" s="9"/>
      <c r="BQQ941" s="9"/>
      <c r="BQR941" s="9"/>
      <c r="BQS941" s="9"/>
      <c r="BQT941" s="9"/>
      <c r="BQU941" s="9"/>
      <c r="BQV941" s="9"/>
      <c r="BQW941" s="9"/>
      <c r="BQX941" s="9"/>
      <c r="BQY941" s="9"/>
      <c r="BQZ941" s="9"/>
      <c r="BRA941" s="9"/>
      <c r="BRB941" s="9"/>
      <c r="BRC941" s="9"/>
      <c r="BRD941" s="9"/>
      <c r="BRE941" s="9"/>
      <c r="BRF941" s="9"/>
      <c r="BRG941" s="9"/>
      <c r="BRH941" s="9"/>
      <c r="BRI941" s="9"/>
      <c r="BRJ941" s="9"/>
      <c r="BRK941" s="9"/>
      <c r="BRL941" s="9"/>
      <c r="BRM941" s="9"/>
      <c r="BRN941" s="9"/>
      <c r="BRO941" s="9"/>
      <c r="BRP941" s="9"/>
      <c r="BRQ941" s="9"/>
      <c r="BRR941" s="9"/>
      <c r="BRS941" s="9"/>
      <c r="BRT941" s="9"/>
      <c r="BRU941" s="9"/>
      <c r="BRV941" s="9"/>
      <c r="BRW941" s="9"/>
      <c r="BRX941" s="9"/>
      <c r="BRY941" s="9"/>
      <c r="BRZ941" s="9"/>
      <c r="BSA941" s="9"/>
      <c r="BSB941" s="9"/>
      <c r="BSC941" s="9"/>
      <c r="BSD941" s="9"/>
      <c r="BSE941" s="9"/>
      <c r="BSF941" s="9"/>
      <c r="BSG941" s="9"/>
      <c r="BSH941" s="9"/>
      <c r="BSI941" s="9"/>
      <c r="BSJ941" s="9"/>
      <c r="BSK941" s="9"/>
      <c r="BSL941" s="9"/>
      <c r="BSM941" s="9"/>
      <c r="BSN941" s="9"/>
      <c r="BSO941" s="9"/>
      <c r="BSP941" s="9"/>
      <c r="BSQ941" s="9"/>
      <c r="BSR941" s="9"/>
      <c r="BSS941" s="9"/>
      <c r="BST941" s="9"/>
      <c r="BSU941" s="9"/>
      <c r="BSV941" s="9"/>
      <c r="BSW941" s="9"/>
      <c r="BSX941" s="9"/>
      <c r="BSY941" s="9"/>
      <c r="BSZ941" s="9"/>
      <c r="BTA941" s="9"/>
      <c r="BTB941" s="9"/>
      <c r="BTC941" s="9"/>
      <c r="BTD941" s="9"/>
      <c r="BTE941" s="9"/>
      <c r="BTF941" s="9"/>
      <c r="BTG941" s="9"/>
      <c r="BTH941" s="9"/>
      <c r="BTI941" s="9"/>
      <c r="BTJ941" s="9"/>
      <c r="BTK941" s="9"/>
      <c r="BTL941" s="9"/>
      <c r="BTM941" s="9"/>
      <c r="BTN941" s="9"/>
      <c r="BTO941" s="9"/>
      <c r="BTP941" s="9"/>
      <c r="BTQ941" s="9"/>
      <c r="BTR941" s="9"/>
      <c r="BTS941" s="9"/>
      <c r="BTT941" s="9"/>
      <c r="BTU941" s="9"/>
      <c r="BTV941" s="9"/>
      <c r="BTW941" s="9"/>
      <c r="BTX941" s="9"/>
      <c r="BTY941" s="9"/>
      <c r="BTZ941" s="9"/>
      <c r="BUA941" s="9"/>
      <c r="BUB941" s="9"/>
      <c r="BUC941" s="9"/>
      <c r="BUD941" s="9"/>
      <c r="BUE941" s="9"/>
      <c r="BUF941" s="9"/>
      <c r="BUG941" s="9"/>
      <c r="BUH941" s="9"/>
      <c r="BUI941" s="9"/>
      <c r="BUJ941" s="9"/>
      <c r="BUK941" s="9"/>
      <c r="BUL941" s="9"/>
      <c r="BUM941" s="9"/>
      <c r="BUN941" s="9"/>
      <c r="BUO941" s="9"/>
      <c r="BUP941" s="9"/>
      <c r="BUQ941" s="9"/>
      <c r="BUR941" s="9"/>
      <c r="BUS941" s="9"/>
      <c r="BUT941" s="9"/>
      <c r="BUU941" s="9"/>
      <c r="BUV941" s="9"/>
      <c r="BUW941" s="9"/>
      <c r="BUX941" s="9"/>
      <c r="BUY941" s="9"/>
      <c r="BUZ941" s="9"/>
      <c r="BVA941" s="9"/>
      <c r="BVB941" s="9"/>
      <c r="BVC941" s="9"/>
      <c r="BVD941" s="9"/>
      <c r="BVE941" s="9"/>
      <c r="BVF941" s="9"/>
      <c r="BVG941" s="9"/>
      <c r="BVH941" s="9"/>
      <c r="BVI941" s="9"/>
      <c r="BVJ941" s="9"/>
      <c r="BVK941" s="9"/>
      <c r="BVL941" s="9"/>
      <c r="BVM941" s="9"/>
      <c r="BVN941" s="9"/>
      <c r="BVO941" s="9"/>
      <c r="BVP941" s="9"/>
      <c r="BVQ941" s="9"/>
      <c r="BVR941" s="9"/>
      <c r="BVS941" s="9"/>
      <c r="BVT941" s="9"/>
      <c r="BVU941" s="9"/>
      <c r="BVV941" s="9"/>
      <c r="BVW941" s="9"/>
      <c r="BVX941" s="9"/>
      <c r="BVY941" s="9"/>
      <c r="BVZ941" s="9"/>
      <c r="BWA941" s="9"/>
      <c r="BWB941" s="9"/>
      <c r="BWC941" s="9"/>
      <c r="BWD941" s="9"/>
      <c r="BWE941" s="9"/>
      <c r="BWF941" s="9"/>
      <c r="BWG941" s="9"/>
      <c r="BWH941" s="9"/>
      <c r="BWI941" s="9"/>
      <c r="BWJ941" s="9"/>
      <c r="BWK941" s="9"/>
      <c r="BWL941" s="9"/>
      <c r="BWM941" s="9"/>
      <c r="BWN941" s="9"/>
      <c r="BWO941" s="9"/>
      <c r="BWP941" s="9"/>
      <c r="BWQ941" s="9"/>
      <c r="BWR941" s="9"/>
      <c r="BWS941" s="9"/>
      <c r="BWT941" s="9"/>
      <c r="BWU941" s="9"/>
      <c r="BWV941" s="9"/>
      <c r="BWW941" s="9"/>
      <c r="BWX941" s="9"/>
      <c r="BWY941" s="9"/>
      <c r="BWZ941" s="9"/>
      <c r="BXA941" s="9"/>
      <c r="BXB941" s="9"/>
      <c r="BXC941" s="9"/>
      <c r="BXD941" s="9"/>
      <c r="BXE941" s="9"/>
      <c r="BXF941" s="9"/>
      <c r="BXG941" s="9"/>
      <c r="BXH941" s="9"/>
      <c r="BXI941" s="9"/>
      <c r="BXJ941" s="9"/>
      <c r="BXK941" s="9"/>
      <c r="BXL941" s="9"/>
      <c r="BXM941" s="9"/>
      <c r="BXN941" s="9"/>
      <c r="BXO941" s="9"/>
      <c r="BXP941" s="9"/>
      <c r="BXQ941" s="9"/>
      <c r="BXR941" s="9"/>
      <c r="BXS941" s="9"/>
      <c r="BXT941" s="9"/>
      <c r="BXU941" s="9"/>
      <c r="BXV941" s="9"/>
      <c r="BXW941" s="9"/>
      <c r="BXX941" s="9"/>
      <c r="BXY941" s="9"/>
      <c r="BXZ941" s="9"/>
      <c r="BYA941" s="9"/>
      <c r="BYB941" s="9"/>
      <c r="BYC941" s="9"/>
      <c r="BYD941" s="9"/>
      <c r="BYE941" s="9"/>
      <c r="BYF941" s="9"/>
      <c r="BYG941" s="9"/>
      <c r="BYH941" s="9"/>
      <c r="BYI941" s="9"/>
      <c r="BYJ941" s="9"/>
      <c r="BYK941" s="9"/>
      <c r="BYL941" s="9"/>
      <c r="BYM941" s="9"/>
      <c r="BYN941" s="9"/>
      <c r="BYO941" s="9"/>
      <c r="BYP941" s="9"/>
      <c r="BYQ941" s="9"/>
      <c r="BYR941" s="9"/>
      <c r="BYS941" s="9"/>
      <c r="BYT941" s="9"/>
      <c r="BYU941" s="9"/>
      <c r="BYV941" s="9"/>
      <c r="BYW941" s="9"/>
      <c r="BYX941" s="9"/>
      <c r="BYY941" s="9"/>
      <c r="BYZ941" s="9"/>
      <c r="BZA941" s="9"/>
      <c r="BZB941" s="9"/>
      <c r="BZC941" s="9"/>
      <c r="BZD941" s="9"/>
      <c r="BZE941" s="9"/>
      <c r="BZF941" s="9"/>
      <c r="BZG941" s="9"/>
      <c r="BZH941" s="9"/>
      <c r="BZI941" s="9"/>
      <c r="BZJ941" s="9"/>
      <c r="BZK941" s="9"/>
      <c r="BZL941" s="9"/>
      <c r="BZM941" s="9"/>
      <c r="BZN941" s="9"/>
      <c r="BZO941" s="9"/>
      <c r="BZP941" s="9"/>
      <c r="BZQ941" s="9"/>
      <c r="BZR941" s="9"/>
      <c r="BZS941" s="9"/>
      <c r="BZT941" s="9"/>
      <c r="BZU941" s="9"/>
      <c r="BZV941" s="9"/>
      <c r="BZW941" s="9"/>
      <c r="BZX941" s="9"/>
      <c r="BZY941" s="9"/>
      <c r="BZZ941" s="9"/>
      <c r="CAA941" s="9"/>
      <c r="CAB941" s="9"/>
      <c r="CAC941" s="9"/>
      <c r="CAD941" s="9"/>
      <c r="CAE941" s="9"/>
      <c r="CAF941" s="9"/>
      <c r="CAG941" s="9"/>
      <c r="CAH941" s="9"/>
      <c r="CAI941" s="9"/>
      <c r="CAJ941" s="9"/>
      <c r="CAK941" s="9"/>
      <c r="CAL941" s="9"/>
      <c r="CAM941" s="9"/>
      <c r="CAN941" s="9"/>
      <c r="CAO941" s="9"/>
      <c r="CAP941" s="9"/>
      <c r="CAQ941" s="9"/>
      <c r="CAR941" s="9"/>
      <c r="CAS941" s="9"/>
      <c r="CAT941" s="9"/>
      <c r="CAU941" s="9"/>
      <c r="CAV941" s="9"/>
      <c r="CAW941" s="9"/>
      <c r="CAX941" s="9"/>
      <c r="CAY941" s="9"/>
      <c r="CAZ941" s="9"/>
      <c r="CBA941" s="9"/>
      <c r="CBB941" s="9"/>
      <c r="CBC941" s="9"/>
      <c r="CBD941" s="9"/>
      <c r="CBE941" s="9"/>
      <c r="CBF941" s="9"/>
      <c r="CBG941" s="9"/>
      <c r="CBH941" s="9"/>
      <c r="CBI941" s="9"/>
      <c r="CBJ941" s="9"/>
      <c r="CBK941" s="9"/>
      <c r="CBL941" s="9"/>
      <c r="CBM941" s="9"/>
      <c r="CBN941" s="9"/>
      <c r="CBO941" s="9"/>
      <c r="CBP941" s="9"/>
      <c r="CBQ941" s="9"/>
      <c r="CBR941" s="9"/>
      <c r="CBS941" s="9"/>
      <c r="CBT941" s="9"/>
      <c r="CBU941" s="9"/>
      <c r="CBV941" s="9"/>
      <c r="CBW941" s="9"/>
      <c r="CBX941" s="9"/>
      <c r="CBY941" s="9"/>
      <c r="CBZ941" s="9"/>
      <c r="CCA941" s="9"/>
      <c r="CCB941" s="9"/>
      <c r="CCC941" s="9"/>
      <c r="CCD941" s="9"/>
      <c r="CCE941" s="9"/>
      <c r="CCF941" s="9"/>
      <c r="CCG941" s="9"/>
      <c r="CCH941" s="9"/>
      <c r="CCI941" s="9"/>
      <c r="CCJ941" s="9"/>
      <c r="CCK941" s="9"/>
      <c r="CCL941" s="9"/>
      <c r="CCM941" s="9"/>
      <c r="CCN941" s="9"/>
      <c r="CCO941" s="9"/>
      <c r="CCP941" s="9"/>
      <c r="CCQ941" s="9"/>
      <c r="CCR941" s="9"/>
      <c r="CCS941" s="9"/>
      <c r="CCT941" s="9"/>
      <c r="CCU941" s="9"/>
      <c r="CCV941" s="9"/>
      <c r="CCW941" s="9"/>
      <c r="CCX941" s="9"/>
      <c r="CCY941" s="9"/>
      <c r="CCZ941" s="9"/>
      <c r="CDA941" s="9"/>
      <c r="CDB941" s="9"/>
      <c r="CDC941" s="9"/>
      <c r="CDD941" s="9"/>
      <c r="CDE941" s="9"/>
      <c r="CDF941" s="9"/>
      <c r="CDG941" s="9"/>
      <c r="CDH941" s="9"/>
      <c r="CDI941" s="9"/>
      <c r="CDJ941" s="9"/>
      <c r="CDK941" s="9"/>
      <c r="CDL941" s="9"/>
      <c r="CDM941" s="9"/>
      <c r="CDN941" s="9"/>
      <c r="CDO941" s="9"/>
      <c r="CDP941" s="9"/>
      <c r="CDQ941" s="9"/>
      <c r="CDR941" s="9"/>
      <c r="CDS941" s="9"/>
      <c r="CDT941" s="9"/>
      <c r="CDU941" s="9"/>
      <c r="CDV941" s="9"/>
      <c r="CDW941" s="9"/>
      <c r="CDX941" s="9"/>
      <c r="CDY941" s="9"/>
      <c r="CDZ941" s="9"/>
      <c r="CEA941" s="9"/>
      <c r="CEB941" s="9"/>
      <c r="CEC941" s="9"/>
      <c r="CED941" s="9"/>
      <c r="CEE941" s="9"/>
      <c r="CEF941" s="9"/>
      <c r="CEG941" s="9"/>
      <c r="CEH941" s="9"/>
      <c r="CEI941" s="9"/>
      <c r="CEJ941" s="9"/>
      <c r="CEK941" s="9"/>
      <c r="CEL941" s="9"/>
      <c r="CEM941" s="9"/>
      <c r="CEN941" s="9"/>
      <c r="CEO941" s="9"/>
      <c r="CEP941" s="9"/>
      <c r="CEQ941" s="9"/>
      <c r="CER941" s="9"/>
      <c r="CES941" s="9"/>
      <c r="CET941" s="9"/>
      <c r="CEU941" s="9"/>
      <c r="CEV941" s="9"/>
      <c r="CEW941" s="9"/>
      <c r="CEX941" s="9"/>
      <c r="CEY941" s="9"/>
      <c r="CEZ941" s="9"/>
      <c r="CFA941" s="9"/>
      <c r="CFB941" s="9"/>
      <c r="CFC941" s="9"/>
      <c r="CFD941" s="9"/>
      <c r="CFE941" s="9"/>
      <c r="CFF941" s="9"/>
      <c r="CFG941" s="9"/>
      <c r="CFH941" s="9"/>
      <c r="CFI941" s="9"/>
      <c r="CFJ941" s="9"/>
      <c r="CFK941" s="9"/>
      <c r="CFL941" s="9"/>
      <c r="CFM941" s="9"/>
      <c r="CFN941" s="9"/>
      <c r="CFO941" s="9"/>
      <c r="CFP941" s="9"/>
      <c r="CFQ941" s="9"/>
      <c r="CFR941" s="9"/>
      <c r="CFS941" s="9"/>
      <c r="CFT941" s="9"/>
      <c r="CFU941" s="9"/>
      <c r="CFV941" s="9"/>
      <c r="CFW941" s="9"/>
      <c r="CFX941" s="9"/>
      <c r="CFY941" s="9"/>
      <c r="CFZ941" s="9"/>
      <c r="CGA941" s="9"/>
      <c r="CGB941" s="9"/>
      <c r="CGC941" s="9"/>
      <c r="CGD941" s="9"/>
      <c r="CGE941" s="9"/>
      <c r="CGF941" s="9"/>
      <c r="CGG941" s="9"/>
      <c r="CGH941" s="9"/>
      <c r="CGI941" s="9"/>
      <c r="CGJ941" s="9"/>
      <c r="CGK941" s="9"/>
      <c r="CGL941" s="9"/>
      <c r="CGM941" s="9"/>
      <c r="CGN941" s="9"/>
      <c r="CGO941" s="9"/>
      <c r="CGP941" s="9"/>
      <c r="CGQ941" s="9"/>
      <c r="CGR941" s="9"/>
      <c r="CGS941" s="9"/>
      <c r="CGT941" s="9"/>
      <c r="CGU941" s="9"/>
      <c r="CGV941" s="9"/>
      <c r="CGW941" s="9"/>
      <c r="CGX941" s="9"/>
      <c r="CGY941" s="9"/>
      <c r="CGZ941" s="9"/>
      <c r="CHA941" s="9"/>
      <c r="CHB941" s="9"/>
      <c r="CHC941" s="9"/>
      <c r="CHD941" s="9"/>
      <c r="CHE941" s="9"/>
      <c r="CHF941" s="9"/>
      <c r="CHG941" s="9"/>
      <c r="CHH941" s="9"/>
      <c r="CHI941" s="9"/>
      <c r="CHJ941" s="9"/>
      <c r="CHK941" s="9"/>
      <c r="CHL941" s="9"/>
      <c r="CHM941" s="9"/>
      <c r="CHN941" s="9"/>
      <c r="CHO941" s="9"/>
      <c r="CHP941" s="9"/>
      <c r="CHQ941" s="9"/>
      <c r="CHR941" s="9"/>
      <c r="CHS941" s="9"/>
      <c r="CHT941" s="9"/>
      <c r="CHU941" s="9"/>
      <c r="CHV941" s="9"/>
      <c r="CHW941" s="9"/>
      <c r="CHX941" s="9"/>
      <c r="CHY941" s="9"/>
      <c r="CHZ941" s="9"/>
      <c r="CIA941" s="9"/>
      <c r="CIB941" s="9"/>
      <c r="CIC941" s="9"/>
      <c r="CID941" s="9"/>
      <c r="CIE941" s="9"/>
      <c r="CIF941" s="9"/>
      <c r="CIG941" s="9"/>
      <c r="CIH941" s="9"/>
      <c r="CII941" s="9"/>
      <c r="CIJ941" s="9"/>
      <c r="CIK941" s="9"/>
      <c r="CIL941" s="9"/>
      <c r="CIM941" s="9"/>
      <c r="CIN941" s="9"/>
      <c r="CIO941" s="9"/>
      <c r="CIP941" s="9"/>
      <c r="CIQ941" s="9"/>
      <c r="CIR941" s="9"/>
      <c r="CIS941" s="9"/>
      <c r="CIT941" s="9"/>
      <c r="CIU941" s="9"/>
      <c r="CIV941" s="9"/>
      <c r="CIW941" s="9"/>
      <c r="CIX941" s="9"/>
      <c r="CIY941" s="9"/>
      <c r="CIZ941" s="9"/>
      <c r="CJA941" s="9"/>
      <c r="CJB941" s="9"/>
      <c r="CJC941" s="9"/>
      <c r="CJD941" s="9"/>
      <c r="CJE941" s="9"/>
      <c r="CJF941" s="9"/>
      <c r="CJG941" s="9"/>
      <c r="CJH941" s="9"/>
      <c r="CJI941" s="9"/>
      <c r="CJJ941" s="9"/>
      <c r="CJK941" s="9"/>
      <c r="CJL941" s="9"/>
      <c r="CJM941" s="9"/>
      <c r="CJN941" s="9"/>
      <c r="CJO941" s="9"/>
      <c r="CJP941" s="9"/>
      <c r="CJQ941" s="9"/>
      <c r="CJR941" s="9"/>
      <c r="CJS941" s="9"/>
      <c r="CJT941" s="9"/>
      <c r="CJU941" s="9"/>
      <c r="CJV941" s="9"/>
      <c r="CJW941" s="9"/>
      <c r="CJX941" s="9"/>
      <c r="CJY941" s="9"/>
      <c r="CJZ941" s="9"/>
      <c r="CKA941" s="9"/>
      <c r="CKB941" s="9"/>
      <c r="CKC941" s="9"/>
      <c r="CKD941" s="9"/>
      <c r="CKE941" s="9"/>
      <c r="CKF941" s="9"/>
      <c r="CKG941" s="9"/>
      <c r="CKH941" s="9"/>
      <c r="CKI941" s="9"/>
      <c r="CKJ941" s="9"/>
      <c r="CKK941" s="9"/>
      <c r="CKL941" s="9"/>
      <c r="CKM941" s="9"/>
      <c r="CKN941" s="9"/>
      <c r="CKO941" s="9"/>
      <c r="CKP941" s="9"/>
      <c r="CKQ941" s="9"/>
      <c r="CKR941" s="9"/>
      <c r="CKS941" s="9"/>
      <c r="CKT941" s="9"/>
      <c r="CKU941" s="9"/>
      <c r="CKV941" s="9"/>
      <c r="CKW941" s="9"/>
      <c r="CKX941" s="9"/>
      <c r="CKY941" s="9"/>
      <c r="CKZ941" s="9"/>
      <c r="CLA941" s="9"/>
      <c r="CLB941" s="9"/>
      <c r="CLC941" s="9"/>
      <c r="CLD941" s="9"/>
      <c r="CLE941" s="9"/>
      <c r="CLF941" s="9"/>
      <c r="CLG941" s="9"/>
      <c r="CLH941" s="9"/>
      <c r="CLI941" s="9"/>
      <c r="CLJ941" s="9"/>
      <c r="CLK941" s="9"/>
      <c r="CLL941" s="9"/>
      <c r="CLM941" s="9"/>
      <c r="CLN941" s="9"/>
      <c r="CLO941" s="9"/>
      <c r="CLP941" s="9"/>
      <c r="CLQ941" s="9"/>
      <c r="CLR941" s="9"/>
      <c r="CLS941" s="9"/>
      <c r="CLT941" s="9"/>
      <c r="CLU941" s="9"/>
      <c r="CLV941" s="9"/>
      <c r="CLW941" s="9"/>
      <c r="CLX941" s="9"/>
      <c r="CLY941" s="9"/>
      <c r="CLZ941" s="9"/>
      <c r="CMA941" s="9"/>
      <c r="CMB941" s="9"/>
      <c r="CMC941" s="9"/>
      <c r="CMD941" s="9"/>
      <c r="CME941" s="9"/>
      <c r="CMF941" s="9"/>
      <c r="CMG941" s="9"/>
      <c r="CMH941" s="9"/>
      <c r="CMI941" s="9"/>
      <c r="CMJ941" s="9"/>
      <c r="CMK941" s="9"/>
      <c r="CML941" s="9"/>
      <c r="CMM941" s="9"/>
      <c r="CMN941" s="9"/>
      <c r="CMO941" s="9"/>
      <c r="CMP941" s="9"/>
      <c r="CMQ941" s="9"/>
      <c r="CMR941" s="9"/>
      <c r="CMS941" s="9"/>
      <c r="CMT941" s="9"/>
      <c r="CMU941" s="9"/>
      <c r="CMV941" s="9"/>
      <c r="CMW941" s="9"/>
      <c r="CMX941" s="9"/>
      <c r="CMY941" s="9"/>
      <c r="CMZ941" s="9"/>
      <c r="CNA941" s="9"/>
      <c r="CNB941" s="9"/>
      <c r="CNC941" s="9"/>
      <c r="CND941" s="9"/>
      <c r="CNE941" s="9"/>
      <c r="CNF941" s="9"/>
      <c r="CNG941" s="9"/>
      <c r="CNH941" s="9"/>
      <c r="CNI941" s="9"/>
      <c r="CNJ941" s="9"/>
      <c r="CNK941" s="9"/>
      <c r="CNL941" s="9"/>
      <c r="CNM941" s="9"/>
      <c r="CNN941" s="9"/>
      <c r="CNO941" s="9"/>
      <c r="CNP941" s="9"/>
      <c r="CNQ941" s="9"/>
      <c r="CNR941" s="9"/>
      <c r="CNS941" s="9"/>
      <c r="CNT941" s="9"/>
      <c r="CNU941" s="9"/>
      <c r="CNV941" s="9"/>
      <c r="CNW941" s="9"/>
      <c r="CNX941" s="9"/>
      <c r="CNY941" s="9"/>
      <c r="CNZ941" s="9"/>
      <c r="COA941" s="9"/>
      <c r="COB941" s="9"/>
      <c r="COC941" s="9"/>
      <c r="COD941" s="9"/>
      <c r="COE941" s="9"/>
      <c r="COF941" s="9"/>
      <c r="COG941" s="9"/>
      <c r="COH941" s="9"/>
      <c r="COI941" s="9"/>
      <c r="COJ941" s="9"/>
      <c r="COK941" s="9"/>
      <c r="COL941" s="9"/>
      <c r="COM941" s="9"/>
      <c r="CON941" s="9"/>
      <c r="COO941" s="9"/>
      <c r="COP941" s="9"/>
      <c r="COQ941" s="9"/>
      <c r="COR941" s="9"/>
      <c r="COS941" s="9"/>
      <c r="COT941" s="9"/>
      <c r="COU941" s="9"/>
      <c r="COV941" s="9"/>
      <c r="COW941" s="9"/>
      <c r="COX941" s="9"/>
      <c r="COY941" s="9"/>
      <c r="COZ941" s="9"/>
      <c r="CPA941" s="9"/>
      <c r="CPB941" s="9"/>
      <c r="CPC941" s="9"/>
      <c r="CPD941" s="9"/>
      <c r="CPE941" s="9"/>
      <c r="CPF941" s="9"/>
      <c r="CPG941" s="9"/>
      <c r="CPH941" s="9"/>
      <c r="CPI941" s="9"/>
      <c r="CPJ941" s="9"/>
      <c r="CPK941" s="9"/>
      <c r="CPL941" s="9"/>
      <c r="CPM941" s="9"/>
      <c r="CPN941" s="9"/>
      <c r="CPO941" s="9"/>
      <c r="CPP941" s="9"/>
      <c r="CPQ941" s="9"/>
      <c r="CPR941" s="9"/>
      <c r="CPS941" s="9"/>
      <c r="CPT941" s="9"/>
      <c r="CPU941" s="9"/>
      <c r="CPV941" s="9"/>
      <c r="CPW941" s="9"/>
      <c r="CPX941" s="9"/>
      <c r="CPY941" s="9"/>
      <c r="CPZ941" s="9"/>
      <c r="CQA941" s="9"/>
      <c r="CQB941" s="9"/>
      <c r="CQC941" s="9"/>
      <c r="CQD941" s="9"/>
      <c r="CQE941" s="9"/>
      <c r="CQF941" s="9"/>
      <c r="CQG941" s="9"/>
      <c r="CQH941" s="9"/>
      <c r="CQI941" s="9"/>
      <c r="CQJ941" s="9"/>
      <c r="CQK941" s="9"/>
      <c r="CQL941" s="9"/>
      <c r="CQM941" s="9"/>
      <c r="CQN941" s="9"/>
      <c r="CQO941" s="9"/>
      <c r="CQP941" s="9"/>
      <c r="CQQ941" s="9"/>
      <c r="CQR941" s="9"/>
      <c r="CQS941" s="9"/>
      <c r="CQT941" s="9"/>
      <c r="CQU941" s="9"/>
      <c r="CQV941" s="9"/>
      <c r="CQW941" s="9"/>
      <c r="CQX941" s="9"/>
      <c r="CQY941" s="9"/>
      <c r="CQZ941" s="9"/>
      <c r="CRA941" s="9"/>
      <c r="CRB941" s="9"/>
      <c r="CRC941" s="9"/>
      <c r="CRD941" s="9"/>
      <c r="CRE941" s="9"/>
      <c r="CRF941" s="9"/>
      <c r="CRG941" s="9"/>
      <c r="CRH941" s="9"/>
      <c r="CRI941" s="9"/>
      <c r="CRJ941" s="9"/>
      <c r="CRK941" s="9"/>
      <c r="CRL941" s="9"/>
      <c r="CRM941" s="9"/>
      <c r="CRN941" s="9"/>
      <c r="CRO941" s="9"/>
      <c r="CRP941" s="9"/>
      <c r="CRQ941" s="9"/>
      <c r="CRR941" s="9"/>
      <c r="CRS941" s="9"/>
      <c r="CRT941" s="9"/>
      <c r="CRU941" s="9"/>
      <c r="CRV941" s="9"/>
      <c r="CRW941" s="9"/>
      <c r="CRX941" s="9"/>
      <c r="CRY941" s="9"/>
      <c r="CRZ941" s="9"/>
      <c r="CSA941" s="9"/>
      <c r="CSB941" s="9"/>
      <c r="CSC941" s="9"/>
      <c r="CSD941" s="9"/>
      <c r="CSE941" s="9"/>
      <c r="CSF941" s="9"/>
      <c r="CSG941" s="9"/>
      <c r="CSH941" s="9"/>
      <c r="CSI941" s="9"/>
      <c r="CSJ941" s="9"/>
      <c r="CSK941" s="9"/>
      <c r="CSL941" s="9"/>
      <c r="CSM941" s="9"/>
      <c r="CSN941" s="9"/>
      <c r="CSO941" s="9"/>
      <c r="CSP941" s="9"/>
      <c r="CSQ941" s="9"/>
      <c r="CSR941" s="9"/>
      <c r="CSS941" s="9"/>
      <c r="CST941" s="9"/>
      <c r="CSU941" s="9"/>
      <c r="CSV941" s="9"/>
      <c r="CSW941" s="9"/>
      <c r="CSX941" s="9"/>
      <c r="CSY941" s="9"/>
      <c r="CSZ941" s="9"/>
      <c r="CTA941" s="9"/>
      <c r="CTB941" s="9"/>
      <c r="CTC941" s="9"/>
      <c r="CTD941" s="9"/>
      <c r="CTE941" s="9"/>
      <c r="CTF941" s="9"/>
      <c r="CTG941" s="9"/>
      <c r="CTH941" s="9"/>
      <c r="CTI941" s="9"/>
      <c r="CTJ941" s="9"/>
      <c r="CTK941" s="9"/>
      <c r="CTL941" s="9"/>
      <c r="CTM941" s="9"/>
      <c r="CTN941" s="9"/>
      <c r="CTO941" s="9"/>
      <c r="CTP941" s="9"/>
      <c r="CTQ941" s="9"/>
      <c r="CTR941" s="9"/>
      <c r="CTS941" s="9"/>
      <c r="CTT941" s="9"/>
      <c r="CTU941" s="9"/>
      <c r="CTV941" s="9"/>
      <c r="CTW941" s="9"/>
      <c r="CTX941" s="9"/>
      <c r="CTY941" s="9"/>
      <c r="CTZ941" s="9"/>
      <c r="CUA941" s="9"/>
      <c r="CUB941" s="9"/>
      <c r="CUC941" s="9"/>
      <c r="CUD941" s="9"/>
      <c r="CUE941" s="9"/>
      <c r="CUF941" s="9"/>
      <c r="CUG941" s="9"/>
      <c r="CUH941" s="9"/>
      <c r="CUI941" s="9"/>
      <c r="CUJ941" s="9"/>
      <c r="CUK941" s="9"/>
      <c r="CUL941" s="9"/>
      <c r="CUM941" s="9"/>
      <c r="CUN941" s="9"/>
      <c r="CUO941" s="9"/>
      <c r="CUP941" s="9"/>
      <c r="CUQ941" s="9"/>
      <c r="CUR941" s="9"/>
      <c r="CUS941" s="9"/>
      <c r="CUT941" s="9"/>
      <c r="CUU941" s="9"/>
      <c r="CUV941" s="9"/>
      <c r="CUW941" s="9"/>
      <c r="CUX941" s="9"/>
      <c r="CUY941" s="9"/>
      <c r="CUZ941" s="9"/>
      <c r="CVA941" s="9"/>
      <c r="CVB941" s="9"/>
      <c r="CVC941" s="9"/>
      <c r="CVD941" s="9"/>
      <c r="CVE941" s="9"/>
      <c r="CVF941" s="9"/>
      <c r="CVG941" s="9"/>
      <c r="CVH941" s="9"/>
      <c r="CVI941" s="9"/>
      <c r="CVJ941" s="9"/>
      <c r="CVK941" s="9"/>
      <c r="CVL941" s="9"/>
      <c r="CVM941" s="9"/>
      <c r="CVN941" s="9"/>
      <c r="CVO941" s="9"/>
      <c r="CVP941" s="9"/>
      <c r="CVQ941" s="9"/>
      <c r="CVR941" s="9"/>
      <c r="CVS941" s="9"/>
      <c r="CVT941" s="9"/>
      <c r="CVU941" s="9"/>
      <c r="CVV941" s="9"/>
      <c r="CVW941" s="9"/>
      <c r="CVX941" s="9"/>
      <c r="CVY941" s="9"/>
      <c r="CVZ941" s="9"/>
      <c r="CWA941" s="9"/>
      <c r="CWB941" s="9"/>
      <c r="CWC941" s="9"/>
      <c r="CWD941" s="9"/>
      <c r="CWE941" s="9"/>
      <c r="CWF941" s="9"/>
      <c r="CWG941" s="9"/>
      <c r="CWH941" s="9"/>
      <c r="CWI941" s="9"/>
      <c r="CWJ941" s="9"/>
      <c r="CWK941" s="9"/>
      <c r="CWL941" s="9"/>
      <c r="CWM941" s="9"/>
      <c r="CWN941" s="9"/>
      <c r="CWO941" s="9"/>
      <c r="CWP941" s="9"/>
      <c r="CWQ941" s="9"/>
      <c r="CWR941" s="9"/>
      <c r="CWS941" s="9"/>
      <c r="CWT941" s="9"/>
      <c r="CWU941" s="9"/>
      <c r="CWV941" s="9"/>
      <c r="CWW941" s="9"/>
      <c r="CWX941" s="9"/>
      <c r="CWY941" s="9"/>
      <c r="CWZ941" s="9"/>
      <c r="CXA941" s="9"/>
      <c r="CXB941" s="9"/>
      <c r="CXC941" s="9"/>
      <c r="CXD941" s="9"/>
      <c r="CXE941" s="9"/>
      <c r="CXF941" s="9"/>
      <c r="CXG941" s="9"/>
      <c r="CXH941" s="9"/>
      <c r="CXI941" s="9"/>
      <c r="CXJ941" s="9"/>
      <c r="CXK941" s="9"/>
      <c r="CXL941" s="9"/>
      <c r="CXM941" s="9"/>
      <c r="CXN941" s="9"/>
      <c r="CXO941" s="9"/>
      <c r="CXP941" s="9"/>
      <c r="CXQ941" s="9"/>
      <c r="CXR941" s="9"/>
      <c r="CXS941" s="9"/>
      <c r="CXT941" s="9"/>
      <c r="CXU941" s="9"/>
      <c r="CXV941" s="9"/>
      <c r="CXW941" s="9"/>
      <c r="CXX941" s="9"/>
      <c r="CXY941" s="9"/>
      <c r="CXZ941" s="9"/>
      <c r="CYA941" s="9"/>
      <c r="CYB941" s="9"/>
      <c r="CYC941" s="9"/>
      <c r="CYD941" s="9"/>
      <c r="CYE941" s="9"/>
      <c r="CYF941" s="9"/>
      <c r="CYG941" s="9"/>
      <c r="CYH941" s="9"/>
      <c r="CYI941" s="9"/>
      <c r="CYJ941" s="9"/>
      <c r="CYK941" s="9"/>
      <c r="CYL941" s="9"/>
      <c r="CYM941" s="9"/>
      <c r="CYN941" s="9"/>
      <c r="CYO941" s="9"/>
      <c r="CYP941" s="9"/>
      <c r="CYQ941" s="9"/>
      <c r="CYR941" s="9"/>
      <c r="CYS941" s="9"/>
      <c r="CYT941" s="9"/>
      <c r="CYU941" s="9"/>
      <c r="CYV941" s="9"/>
      <c r="CYW941" s="9"/>
      <c r="CYX941" s="9"/>
      <c r="CYY941" s="9"/>
      <c r="CYZ941" s="9"/>
      <c r="CZA941" s="9"/>
      <c r="CZB941" s="9"/>
      <c r="CZC941" s="9"/>
      <c r="CZD941" s="9"/>
      <c r="CZE941" s="9"/>
      <c r="CZF941" s="9"/>
      <c r="CZG941" s="9"/>
      <c r="CZH941" s="9"/>
      <c r="CZI941" s="9"/>
      <c r="CZJ941" s="9"/>
      <c r="CZK941" s="9"/>
      <c r="CZL941" s="9"/>
      <c r="CZM941" s="9"/>
      <c r="CZN941" s="9"/>
      <c r="CZO941" s="9"/>
      <c r="CZP941" s="9"/>
      <c r="CZQ941" s="9"/>
      <c r="CZR941" s="9"/>
      <c r="CZS941" s="9"/>
      <c r="CZT941" s="9"/>
      <c r="CZU941" s="9"/>
      <c r="CZV941" s="9"/>
      <c r="CZW941" s="9"/>
      <c r="CZX941" s="9"/>
      <c r="CZY941" s="9"/>
      <c r="CZZ941" s="9"/>
      <c r="DAA941" s="9"/>
      <c r="DAB941" s="9"/>
      <c r="DAC941" s="9"/>
      <c r="DAD941" s="9"/>
      <c r="DAE941" s="9"/>
      <c r="DAF941" s="9"/>
      <c r="DAG941" s="9"/>
      <c r="DAH941" s="9"/>
      <c r="DAI941" s="9"/>
      <c r="DAJ941" s="9"/>
      <c r="DAK941" s="9"/>
      <c r="DAL941" s="9"/>
      <c r="DAM941" s="9"/>
      <c r="DAN941" s="9"/>
      <c r="DAO941" s="9"/>
      <c r="DAP941" s="9"/>
      <c r="DAQ941" s="9"/>
      <c r="DAR941" s="9"/>
      <c r="DAS941" s="9"/>
      <c r="DAT941" s="9"/>
      <c r="DAU941" s="9"/>
      <c r="DAV941" s="9"/>
      <c r="DAW941" s="9"/>
      <c r="DAX941" s="9"/>
      <c r="DAY941" s="9"/>
      <c r="DAZ941" s="9"/>
      <c r="DBA941" s="9"/>
      <c r="DBB941" s="9"/>
      <c r="DBC941" s="9"/>
      <c r="DBD941" s="9"/>
      <c r="DBE941" s="9"/>
      <c r="DBF941" s="9"/>
      <c r="DBG941" s="9"/>
      <c r="DBH941" s="9"/>
      <c r="DBI941" s="9"/>
      <c r="DBJ941" s="9"/>
      <c r="DBK941" s="9"/>
      <c r="DBL941" s="9"/>
      <c r="DBM941" s="9"/>
      <c r="DBN941" s="9"/>
      <c r="DBO941" s="9"/>
      <c r="DBP941" s="9"/>
      <c r="DBQ941" s="9"/>
      <c r="DBR941" s="9"/>
      <c r="DBS941" s="9"/>
      <c r="DBT941" s="9"/>
      <c r="DBU941" s="9"/>
      <c r="DBV941" s="9"/>
      <c r="DBW941" s="9"/>
      <c r="DBX941" s="9"/>
      <c r="DBY941" s="9"/>
      <c r="DBZ941" s="9"/>
      <c r="DCA941" s="9"/>
      <c r="DCB941" s="9"/>
      <c r="DCC941" s="9"/>
      <c r="DCD941" s="9"/>
      <c r="DCE941" s="9"/>
      <c r="DCF941" s="9"/>
      <c r="DCG941" s="9"/>
      <c r="DCH941" s="9"/>
      <c r="DCI941" s="9"/>
      <c r="DCJ941" s="9"/>
      <c r="DCK941" s="9"/>
      <c r="DCL941" s="9"/>
      <c r="DCM941" s="9"/>
      <c r="DCN941" s="9"/>
      <c r="DCO941" s="9"/>
      <c r="DCP941" s="9"/>
      <c r="DCQ941" s="9"/>
      <c r="DCR941" s="9"/>
      <c r="DCS941" s="9"/>
      <c r="DCT941" s="9"/>
      <c r="DCU941" s="9"/>
      <c r="DCV941" s="9"/>
      <c r="DCW941" s="9"/>
      <c r="DCX941" s="9"/>
      <c r="DCY941" s="9"/>
      <c r="DCZ941" s="9"/>
      <c r="DDA941" s="9"/>
      <c r="DDB941" s="9"/>
      <c r="DDC941" s="9"/>
      <c r="DDD941" s="9"/>
      <c r="DDE941" s="9"/>
      <c r="DDF941" s="9"/>
      <c r="DDG941" s="9"/>
      <c r="DDH941" s="9"/>
      <c r="DDI941" s="9"/>
      <c r="DDJ941" s="9"/>
      <c r="DDK941" s="9"/>
      <c r="DDL941" s="9"/>
      <c r="DDM941" s="9"/>
      <c r="DDN941" s="9"/>
      <c r="DDO941" s="9"/>
      <c r="DDP941" s="9"/>
      <c r="DDQ941" s="9"/>
      <c r="DDR941" s="9"/>
      <c r="DDS941" s="9"/>
      <c r="DDT941" s="9"/>
      <c r="DDU941" s="9"/>
      <c r="DDV941" s="9"/>
      <c r="DDW941" s="9"/>
      <c r="DDX941" s="9"/>
      <c r="DDY941" s="9"/>
      <c r="DDZ941" s="9"/>
      <c r="DEA941" s="9"/>
      <c r="DEB941" s="9"/>
      <c r="DEC941" s="9"/>
      <c r="DED941" s="9"/>
      <c r="DEE941" s="9"/>
      <c r="DEF941" s="9"/>
      <c r="DEG941" s="9"/>
      <c r="DEH941" s="9"/>
      <c r="DEI941" s="9"/>
      <c r="DEJ941" s="9"/>
      <c r="DEK941" s="9"/>
      <c r="DEL941" s="9"/>
      <c r="DEM941" s="9"/>
      <c r="DEN941" s="9"/>
      <c r="DEO941" s="9"/>
      <c r="DEP941" s="9"/>
      <c r="DEQ941" s="9"/>
      <c r="DER941" s="9"/>
      <c r="DES941" s="9"/>
      <c r="DET941" s="9"/>
      <c r="DEU941" s="9"/>
      <c r="DEV941" s="9"/>
      <c r="DEW941" s="9"/>
      <c r="DEX941" s="9"/>
      <c r="DEY941" s="9"/>
      <c r="DEZ941" s="9"/>
      <c r="DFA941" s="9"/>
      <c r="DFB941" s="9"/>
      <c r="DFC941" s="9"/>
      <c r="DFD941" s="9"/>
      <c r="DFE941" s="9"/>
      <c r="DFF941" s="9"/>
      <c r="DFG941" s="9"/>
      <c r="DFH941" s="9"/>
      <c r="DFI941" s="9"/>
      <c r="DFJ941" s="9"/>
      <c r="DFK941" s="9"/>
      <c r="DFL941" s="9"/>
      <c r="DFM941" s="9"/>
      <c r="DFN941" s="9"/>
      <c r="DFO941" s="9"/>
      <c r="DFP941" s="9"/>
      <c r="DFQ941" s="9"/>
      <c r="DFR941" s="9"/>
      <c r="DFS941" s="9"/>
      <c r="DFT941" s="9"/>
      <c r="DFU941" s="9"/>
      <c r="DFV941" s="9"/>
      <c r="DFW941" s="9"/>
      <c r="DFX941" s="9"/>
      <c r="DFY941" s="9"/>
      <c r="DFZ941" s="9"/>
      <c r="DGA941" s="9"/>
      <c r="DGB941" s="9"/>
      <c r="DGC941" s="9"/>
      <c r="DGD941" s="9"/>
      <c r="DGE941" s="9"/>
      <c r="DGF941" s="9"/>
      <c r="DGG941" s="9"/>
      <c r="DGH941" s="9"/>
      <c r="DGI941" s="9"/>
      <c r="DGJ941" s="9"/>
      <c r="DGK941" s="9"/>
      <c r="DGL941" s="9"/>
      <c r="DGM941" s="9"/>
      <c r="DGN941" s="9"/>
      <c r="DGO941" s="9"/>
      <c r="DGP941" s="9"/>
      <c r="DGQ941" s="9"/>
      <c r="DGR941" s="9"/>
      <c r="DGS941" s="9"/>
      <c r="DGT941" s="9"/>
      <c r="DGU941" s="9"/>
      <c r="DGV941" s="9"/>
      <c r="DGW941" s="9"/>
      <c r="DGX941" s="9"/>
      <c r="DGY941" s="9"/>
      <c r="DGZ941" s="9"/>
      <c r="DHA941" s="9"/>
      <c r="DHB941" s="9"/>
      <c r="DHC941" s="9"/>
      <c r="DHD941" s="9"/>
      <c r="DHE941" s="9"/>
      <c r="DHF941" s="9"/>
      <c r="DHG941" s="9"/>
      <c r="DHH941" s="9"/>
      <c r="DHI941" s="9"/>
      <c r="DHJ941" s="9"/>
      <c r="DHK941" s="9"/>
      <c r="DHL941" s="9"/>
      <c r="DHM941" s="9"/>
      <c r="DHN941" s="9"/>
      <c r="DHO941" s="9"/>
      <c r="DHP941" s="9"/>
      <c r="DHQ941" s="9"/>
      <c r="DHR941" s="9"/>
      <c r="DHS941" s="9"/>
      <c r="DHT941" s="9"/>
      <c r="DHU941" s="9"/>
      <c r="DHV941" s="9"/>
      <c r="DHW941" s="9"/>
      <c r="DHX941" s="9"/>
      <c r="DHY941" s="9"/>
      <c r="DHZ941" s="9"/>
      <c r="DIA941" s="9"/>
      <c r="DIB941" s="9"/>
      <c r="DIC941" s="9"/>
      <c r="DID941" s="9"/>
      <c r="DIE941" s="9"/>
      <c r="DIF941" s="9"/>
      <c r="DIG941" s="9"/>
      <c r="DIH941" s="9"/>
      <c r="DII941" s="9"/>
      <c r="DIJ941" s="9"/>
      <c r="DIK941" s="9"/>
      <c r="DIL941" s="9"/>
      <c r="DIM941" s="9"/>
      <c r="DIN941" s="9"/>
      <c r="DIO941" s="9"/>
      <c r="DIP941" s="9"/>
      <c r="DIQ941" s="9"/>
      <c r="DIR941" s="9"/>
      <c r="DIS941" s="9"/>
      <c r="DIT941" s="9"/>
      <c r="DIU941" s="9"/>
      <c r="DIV941" s="9"/>
      <c r="DIW941" s="9"/>
      <c r="DIX941" s="9"/>
      <c r="DIY941" s="9"/>
      <c r="DIZ941" s="9"/>
      <c r="DJA941" s="9"/>
      <c r="DJB941" s="9"/>
      <c r="DJC941" s="9"/>
      <c r="DJD941" s="9"/>
      <c r="DJE941" s="9"/>
      <c r="DJF941" s="9"/>
      <c r="DJG941" s="9"/>
      <c r="DJH941" s="9"/>
      <c r="DJI941" s="9"/>
      <c r="DJJ941" s="9"/>
      <c r="DJK941" s="9"/>
      <c r="DJL941" s="9"/>
      <c r="DJM941" s="9"/>
      <c r="DJN941" s="9"/>
      <c r="DJO941" s="9"/>
      <c r="DJP941" s="9"/>
      <c r="DJQ941" s="9"/>
      <c r="DJR941" s="9"/>
      <c r="DJS941" s="9"/>
      <c r="DJT941" s="9"/>
      <c r="DJU941" s="9"/>
      <c r="DJV941" s="9"/>
      <c r="DJW941" s="9"/>
      <c r="DJX941" s="9"/>
      <c r="DJY941" s="9"/>
      <c r="DJZ941" s="9"/>
      <c r="DKA941" s="9"/>
      <c r="DKB941" s="9"/>
      <c r="DKC941" s="9"/>
      <c r="DKD941" s="9"/>
      <c r="DKE941" s="9"/>
      <c r="DKF941" s="9"/>
      <c r="DKG941" s="9"/>
      <c r="DKH941" s="9"/>
      <c r="DKI941" s="9"/>
      <c r="DKJ941" s="9"/>
      <c r="DKK941" s="9"/>
      <c r="DKL941" s="9"/>
      <c r="DKM941" s="9"/>
      <c r="DKN941" s="9"/>
      <c r="DKO941" s="9"/>
      <c r="DKP941" s="9"/>
      <c r="DKQ941" s="9"/>
      <c r="DKR941" s="9"/>
      <c r="DKS941" s="9"/>
      <c r="DKT941" s="9"/>
      <c r="DKU941" s="9"/>
      <c r="DKV941" s="9"/>
      <c r="DKW941" s="9"/>
      <c r="DKX941" s="9"/>
      <c r="DKY941" s="9"/>
      <c r="DKZ941" s="9"/>
      <c r="DLA941" s="9"/>
      <c r="DLB941" s="9"/>
      <c r="DLC941" s="9"/>
      <c r="DLD941" s="9"/>
      <c r="DLE941" s="9"/>
      <c r="DLF941" s="9"/>
      <c r="DLG941" s="9"/>
      <c r="DLH941" s="9"/>
      <c r="DLI941" s="9"/>
      <c r="DLJ941" s="9"/>
      <c r="DLK941" s="9"/>
      <c r="DLL941" s="9"/>
      <c r="DLM941" s="9"/>
      <c r="DLN941" s="9"/>
      <c r="DLO941" s="9"/>
      <c r="DLP941" s="9"/>
      <c r="DLQ941" s="9"/>
      <c r="DLR941" s="9"/>
      <c r="DLS941" s="9"/>
      <c r="DLT941" s="9"/>
      <c r="DLU941" s="9"/>
      <c r="DLV941" s="9"/>
      <c r="DLW941" s="9"/>
      <c r="DLX941" s="9"/>
      <c r="DLY941" s="9"/>
      <c r="DLZ941" s="9"/>
      <c r="DMA941" s="9"/>
      <c r="DMB941" s="9"/>
      <c r="DMC941" s="9"/>
      <c r="DMD941" s="9"/>
      <c r="DME941" s="9"/>
      <c r="DMF941" s="9"/>
      <c r="DMG941" s="9"/>
      <c r="DMH941" s="9"/>
      <c r="DMI941" s="9"/>
      <c r="DMJ941" s="9"/>
      <c r="DMK941" s="9"/>
      <c r="DML941" s="9"/>
      <c r="DMM941" s="9"/>
      <c r="DMN941" s="9"/>
      <c r="DMO941" s="9"/>
      <c r="DMP941" s="9"/>
      <c r="DMQ941" s="9"/>
      <c r="DMR941" s="9"/>
      <c r="DMS941" s="9"/>
      <c r="DMT941" s="9"/>
      <c r="DMU941" s="9"/>
      <c r="DMV941" s="9"/>
      <c r="DMW941" s="9"/>
      <c r="DMX941" s="9"/>
      <c r="DMY941" s="9"/>
      <c r="DMZ941" s="9"/>
      <c r="DNA941" s="9"/>
      <c r="DNB941" s="9"/>
      <c r="DNC941" s="9"/>
      <c r="DND941" s="9"/>
      <c r="DNE941" s="9"/>
      <c r="DNF941" s="9"/>
      <c r="DNG941" s="9"/>
      <c r="DNH941" s="9"/>
      <c r="DNI941" s="9"/>
      <c r="DNJ941" s="9"/>
      <c r="DNK941" s="9"/>
      <c r="DNL941" s="9"/>
      <c r="DNM941" s="9"/>
      <c r="DNN941" s="9"/>
      <c r="DNO941" s="9"/>
      <c r="DNP941" s="9"/>
      <c r="DNQ941" s="9"/>
      <c r="DNR941" s="9"/>
      <c r="DNS941" s="9"/>
      <c r="DNT941" s="9"/>
      <c r="DNU941" s="9"/>
      <c r="DNV941" s="9"/>
      <c r="DNW941" s="9"/>
      <c r="DNX941" s="9"/>
      <c r="DNY941" s="9"/>
      <c r="DNZ941" s="9"/>
      <c r="DOA941" s="9"/>
      <c r="DOB941" s="9"/>
      <c r="DOC941" s="9"/>
      <c r="DOD941" s="9"/>
      <c r="DOE941" s="9"/>
      <c r="DOF941" s="9"/>
      <c r="DOG941" s="9"/>
      <c r="DOH941" s="9"/>
      <c r="DOI941" s="9"/>
      <c r="DOJ941" s="9"/>
      <c r="DOK941" s="9"/>
      <c r="DOL941" s="9"/>
      <c r="DOM941" s="9"/>
      <c r="DON941" s="9"/>
      <c r="DOO941" s="9"/>
      <c r="DOP941" s="9"/>
      <c r="DOQ941" s="9"/>
      <c r="DOR941" s="9"/>
      <c r="DOS941" s="9"/>
      <c r="DOT941" s="9"/>
      <c r="DOU941" s="9"/>
      <c r="DOV941" s="9"/>
      <c r="DOW941" s="9"/>
      <c r="DOX941" s="9"/>
      <c r="DOY941" s="9"/>
      <c r="DOZ941" s="9"/>
      <c r="DPA941" s="9"/>
      <c r="DPB941" s="9"/>
      <c r="DPC941" s="9"/>
      <c r="DPD941" s="9"/>
      <c r="DPE941" s="9"/>
      <c r="DPF941" s="9"/>
      <c r="DPG941" s="9"/>
      <c r="DPH941" s="9"/>
      <c r="DPI941" s="9"/>
      <c r="DPJ941" s="9"/>
      <c r="DPK941" s="9"/>
      <c r="DPL941" s="9"/>
      <c r="DPM941" s="9"/>
      <c r="DPN941" s="9"/>
      <c r="DPO941" s="9"/>
      <c r="DPP941" s="9"/>
      <c r="DPQ941" s="9"/>
      <c r="DPR941" s="9"/>
      <c r="DPS941" s="9"/>
      <c r="DPT941" s="9"/>
      <c r="DPU941" s="9"/>
      <c r="DPV941" s="9"/>
      <c r="DPW941" s="9"/>
      <c r="DPX941" s="9"/>
      <c r="DPY941" s="9"/>
      <c r="DPZ941" s="9"/>
      <c r="DQA941" s="9"/>
      <c r="DQB941" s="9"/>
      <c r="DQC941" s="9"/>
      <c r="DQD941" s="9"/>
      <c r="DQE941" s="9"/>
      <c r="DQF941" s="9"/>
      <c r="DQG941" s="9"/>
      <c r="DQH941" s="9"/>
      <c r="DQI941" s="9"/>
      <c r="DQJ941" s="9"/>
      <c r="DQK941" s="9"/>
      <c r="DQL941" s="9"/>
      <c r="DQM941" s="9"/>
      <c r="DQN941" s="9"/>
      <c r="DQO941" s="9"/>
      <c r="DQP941" s="9"/>
      <c r="DQQ941" s="9"/>
      <c r="DQR941" s="9"/>
      <c r="DQS941" s="9"/>
      <c r="DQT941" s="9"/>
      <c r="DQU941" s="9"/>
      <c r="DQV941" s="9"/>
      <c r="DQW941" s="9"/>
      <c r="DQX941" s="9"/>
      <c r="DQY941" s="9"/>
      <c r="DQZ941" s="9"/>
      <c r="DRA941" s="9"/>
      <c r="DRB941" s="9"/>
      <c r="DRC941" s="9"/>
      <c r="DRD941" s="9"/>
      <c r="DRE941" s="9"/>
      <c r="DRF941" s="9"/>
      <c r="DRG941" s="9"/>
      <c r="DRH941" s="9"/>
      <c r="DRI941" s="9"/>
      <c r="DRJ941" s="9"/>
      <c r="DRK941" s="9"/>
      <c r="DRL941" s="9"/>
      <c r="DRM941" s="9"/>
      <c r="DRN941" s="9"/>
      <c r="DRO941" s="9"/>
      <c r="DRP941" s="9"/>
      <c r="DRQ941" s="9"/>
      <c r="DRR941" s="9"/>
      <c r="DRS941" s="9"/>
      <c r="DRT941" s="9"/>
      <c r="DRU941" s="9"/>
      <c r="DRV941" s="9"/>
      <c r="DRW941" s="9"/>
      <c r="DRX941" s="9"/>
      <c r="DRY941" s="9"/>
      <c r="DRZ941" s="9"/>
      <c r="DSA941" s="9"/>
      <c r="DSB941" s="9"/>
      <c r="DSC941" s="9"/>
      <c r="DSD941" s="9"/>
      <c r="DSE941" s="9"/>
      <c r="DSF941" s="9"/>
      <c r="DSG941" s="9"/>
      <c r="DSH941" s="9"/>
      <c r="DSI941" s="9"/>
      <c r="DSJ941" s="9"/>
      <c r="DSK941" s="9"/>
      <c r="DSL941" s="9"/>
      <c r="DSM941" s="9"/>
      <c r="DSN941" s="9"/>
      <c r="DSO941" s="9"/>
      <c r="DSP941" s="9"/>
      <c r="DSQ941" s="9"/>
      <c r="DSR941" s="9"/>
      <c r="DSS941" s="9"/>
      <c r="DST941" s="9"/>
      <c r="DSU941" s="9"/>
      <c r="DSV941" s="9"/>
      <c r="DSW941" s="9"/>
      <c r="DSX941" s="9"/>
      <c r="DSY941" s="9"/>
      <c r="DSZ941" s="9"/>
      <c r="DTA941" s="9"/>
      <c r="DTB941" s="9"/>
      <c r="DTC941" s="9"/>
      <c r="DTD941" s="9"/>
      <c r="DTE941" s="9"/>
      <c r="DTF941" s="9"/>
      <c r="DTG941" s="9"/>
      <c r="DTH941" s="9"/>
      <c r="DTI941" s="9"/>
      <c r="DTJ941" s="9"/>
      <c r="DTK941" s="9"/>
      <c r="DTL941" s="9"/>
      <c r="DTM941" s="9"/>
      <c r="DTN941" s="9"/>
      <c r="DTO941" s="9"/>
      <c r="DTP941" s="9"/>
      <c r="DTQ941" s="9"/>
      <c r="DTR941" s="9"/>
      <c r="DTS941" s="9"/>
      <c r="DTT941" s="9"/>
      <c r="DTU941" s="9"/>
      <c r="DTV941" s="9"/>
      <c r="DTW941" s="9"/>
      <c r="DTX941" s="9"/>
      <c r="DTY941" s="9"/>
      <c r="DTZ941" s="9"/>
      <c r="DUA941" s="9"/>
      <c r="DUB941" s="9"/>
      <c r="DUC941" s="9"/>
      <c r="DUD941" s="9"/>
      <c r="DUE941" s="9"/>
      <c r="DUF941" s="9"/>
      <c r="DUG941" s="9"/>
      <c r="DUH941" s="9"/>
      <c r="DUI941" s="9"/>
      <c r="DUJ941" s="9"/>
      <c r="DUK941" s="9"/>
      <c r="DUL941" s="9"/>
      <c r="DUM941" s="9"/>
      <c r="DUN941" s="9"/>
      <c r="DUO941" s="9"/>
      <c r="DUP941" s="9"/>
      <c r="DUQ941" s="9"/>
      <c r="DUR941" s="9"/>
      <c r="DUS941" s="9"/>
      <c r="DUT941" s="9"/>
      <c r="DUU941" s="9"/>
      <c r="DUV941" s="9"/>
      <c r="DUW941" s="9"/>
      <c r="DUX941" s="9"/>
      <c r="DUY941" s="9"/>
      <c r="DUZ941" s="9"/>
      <c r="DVA941" s="9"/>
      <c r="DVB941" s="9"/>
      <c r="DVC941" s="9"/>
      <c r="DVD941" s="9"/>
      <c r="DVE941" s="9"/>
      <c r="DVF941" s="9"/>
      <c r="DVG941" s="9"/>
      <c r="DVH941" s="9"/>
      <c r="DVI941" s="9"/>
      <c r="DVJ941" s="9"/>
      <c r="DVK941" s="9"/>
      <c r="DVL941" s="9"/>
      <c r="DVM941" s="9"/>
      <c r="DVN941" s="9"/>
      <c r="DVO941" s="9"/>
      <c r="DVP941" s="9"/>
      <c r="DVQ941" s="9"/>
      <c r="DVR941" s="9"/>
      <c r="DVS941" s="9"/>
      <c r="DVT941" s="9"/>
      <c r="DVU941" s="9"/>
      <c r="DVV941" s="9"/>
      <c r="DVW941" s="9"/>
      <c r="DVX941" s="9"/>
      <c r="DVY941" s="9"/>
      <c r="DVZ941" s="9"/>
      <c r="DWA941" s="9"/>
      <c r="DWB941" s="9"/>
      <c r="DWC941" s="9"/>
      <c r="DWD941" s="9"/>
      <c r="DWE941" s="9"/>
      <c r="DWF941" s="9"/>
      <c r="DWG941" s="9"/>
      <c r="DWH941" s="9"/>
      <c r="DWI941" s="9"/>
      <c r="DWJ941" s="9"/>
      <c r="DWK941" s="9"/>
      <c r="DWL941" s="9"/>
      <c r="DWM941" s="9"/>
      <c r="DWN941" s="9"/>
      <c r="DWO941" s="9"/>
      <c r="DWP941" s="9"/>
      <c r="DWQ941" s="9"/>
      <c r="DWR941" s="9"/>
      <c r="DWS941" s="9"/>
      <c r="DWT941" s="9"/>
      <c r="DWU941" s="9"/>
      <c r="DWV941" s="9"/>
      <c r="DWW941" s="9"/>
      <c r="DWX941" s="9"/>
      <c r="DWY941" s="9"/>
      <c r="DWZ941" s="9"/>
      <c r="DXA941" s="9"/>
      <c r="DXB941" s="9"/>
      <c r="DXC941" s="9"/>
      <c r="DXD941" s="9"/>
      <c r="DXE941" s="9"/>
      <c r="DXF941" s="9"/>
      <c r="DXG941" s="9"/>
      <c r="DXH941" s="9"/>
      <c r="DXI941" s="9"/>
      <c r="DXJ941" s="9"/>
      <c r="DXK941" s="9"/>
      <c r="DXL941" s="9"/>
      <c r="DXM941" s="9"/>
      <c r="DXN941" s="9"/>
      <c r="DXO941" s="9"/>
      <c r="DXP941" s="9"/>
      <c r="DXQ941" s="9"/>
      <c r="DXR941" s="9"/>
      <c r="DXS941" s="9"/>
      <c r="DXT941" s="9"/>
      <c r="DXU941" s="9"/>
      <c r="DXV941" s="9"/>
      <c r="DXW941" s="9"/>
      <c r="DXX941" s="9"/>
      <c r="DXY941" s="9"/>
      <c r="DXZ941" s="9"/>
      <c r="DYA941" s="9"/>
      <c r="DYB941" s="9"/>
      <c r="DYC941" s="9"/>
      <c r="DYD941" s="9"/>
      <c r="DYE941" s="9"/>
      <c r="DYF941" s="9"/>
      <c r="DYG941" s="9"/>
      <c r="DYH941" s="9"/>
      <c r="DYI941" s="9"/>
      <c r="DYJ941" s="9"/>
      <c r="DYK941" s="9"/>
      <c r="DYL941" s="9"/>
      <c r="DYM941" s="9"/>
      <c r="DYN941" s="9"/>
      <c r="DYO941" s="9"/>
      <c r="DYP941" s="9"/>
      <c r="DYQ941" s="9"/>
      <c r="DYR941" s="9"/>
      <c r="DYS941" s="9"/>
      <c r="DYT941" s="9"/>
      <c r="DYU941" s="9"/>
      <c r="DYV941" s="9"/>
      <c r="DYW941" s="9"/>
      <c r="DYX941" s="9"/>
      <c r="DYY941" s="9"/>
      <c r="DYZ941" s="9"/>
      <c r="DZA941" s="9"/>
      <c r="DZB941" s="9"/>
      <c r="DZC941" s="9"/>
      <c r="DZD941" s="9"/>
      <c r="DZE941" s="9"/>
      <c r="DZF941" s="9"/>
      <c r="DZG941" s="9"/>
      <c r="DZH941" s="9"/>
      <c r="DZI941" s="9"/>
      <c r="DZJ941" s="9"/>
      <c r="DZK941" s="9"/>
      <c r="DZL941" s="9"/>
      <c r="DZM941" s="9"/>
      <c r="DZN941" s="9"/>
      <c r="DZO941" s="9"/>
      <c r="DZP941" s="9"/>
      <c r="DZQ941" s="9"/>
      <c r="DZR941" s="9"/>
      <c r="DZS941" s="9"/>
      <c r="DZT941" s="9"/>
      <c r="DZU941" s="9"/>
      <c r="DZV941" s="9"/>
      <c r="DZW941" s="9"/>
      <c r="DZX941" s="9"/>
      <c r="DZY941" s="9"/>
      <c r="DZZ941" s="9"/>
      <c r="EAA941" s="9"/>
      <c r="EAB941" s="9"/>
      <c r="EAC941" s="9"/>
      <c r="EAD941" s="9"/>
      <c r="EAE941" s="9"/>
      <c r="EAF941" s="9"/>
      <c r="EAG941" s="9"/>
      <c r="EAH941" s="9"/>
      <c r="EAI941" s="9"/>
      <c r="EAJ941" s="9"/>
      <c r="EAK941" s="9"/>
      <c r="EAL941" s="9"/>
      <c r="EAM941" s="9"/>
      <c r="EAN941" s="9"/>
      <c r="EAO941" s="9"/>
      <c r="EAP941" s="9"/>
      <c r="EAQ941" s="9"/>
      <c r="EAR941" s="9"/>
      <c r="EAS941" s="9"/>
      <c r="EAT941" s="9"/>
      <c r="EAU941" s="9"/>
      <c r="EAV941" s="9"/>
      <c r="EAW941" s="9"/>
      <c r="EAX941" s="9"/>
      <c r="EAY941" s="9"/>
      <c r="EAZ941" s="9"/>
      <c r="EBA941" s="9"/>
      <c r="EBB941" s="9"/>
      <c r="EBC941" s="9"/>
      <c r="EBD941" s="9"/>
      <c r="EBE941" s="9"/>
      <c r="EBF941" s="9"/>
      <c r="EBG941" s="9"/>
      <c r="EBH941" s="9"/>
      <c r="EBI941" s="9"/>
      <c r="EBJ941" s="9"/>
      <c r="EBK941" s="9"/>
      <c r="EBL941" s="9"/>
      <c r="EBM941" s="9"/>
      <c r="EBN941" s="9"/>
      <c r="EBO941" s="9"/>
      <c r="EBP941" s="9"/>
      <c r="EBQ941" s="9"/>
      <c r="EBR941" s="9"/>
      <c r="EBS941" s="9"/>
      <c r="EBT941" s="9"/>
      <c r="EBU941" s="9"/>
      <c r="EBV941" s="9"/>
      <c r="EBW941" s="9"/>
      <c r="EBX941" s="9"/>
      <c r="EBY941" s="9"/>
      <c r="EBZ941" s="9"/>
      <c r="ECA941" s="9"/>
      <c r="ECB941" s="9"/>
      <c r="ECC941" s="9"/>
      <c r="ECD941" s="9"/>
      <c r="ECE941" s="9"/>
      <c r="ECF941" s="9"/>
      <c r="ECG941" s="9"/>
      <c r="ECH941" s="9"/>
      <c r="ECI941" s="9"/>
      <c r="ECJ941" s="9"/>
      <c r="ECK941" s="9"/>
      <c r="ECL941" s="9"/>
      <c r="ECM941" s="9"/>
      <c r="ECN941" s="9"/>
      <c r="ECO941" s="9"/>
      <c r="ECP941" s="9"/>
      <c r="ECQ941" s="9"/>
      <c r="ECR941" s="9"/>
      <c r="ECS941" s="9"/>
      <c r="ECT941" s="9"/>
      <c r="ECU941" s="9"/>
      <c r="ECV941" s="9"/>
      <c r="ECW941" s="9"/>
      <c r="ECX941" s="9"/>
      <c r="ECY941" s="9"/>
      <c r="ECZ941" s="9"/>
      <c r="EDA941" s="9"/>
      <c r="EDB941" s="9"/>
      <c r="EDC941" s="9"/>
      <c r="EDD941" s="9"/>
      <c r="EDE941" s="9"/>
      <c r="EDF941" s="9"/>
      <c r="EDG941" s="9"/>
      <c r="EDH941" s="9"/>
      <c r="EDI941" s="9"/>
      <c r="EDJ941" s="9"/>
      <c r="EDK941" s="9"/>
      <c r="EDL941" s="9"/>
      <c r="EDM941" s="9"/>
      <c r="EDN941" s="9"/>
      <c r="EDO941" s="9"/>
      <c r="EDP941" s="9"/>
      <c r="EDQ941" s="9"/>
      <c r="EDR941" s="9"/>
      <c r="EDS941" s="9"/>
      <c r="EDT941" s="9"/>
      <c r="EDU941" s="9"/>
      <c r="EDV941" s="9"/>
      <c r="EDW941" s="9"/>
      <c r="EDX941" s="9"/>
      <c r="EDY941" s="9"/>
      <c r="EDZ941" s="9"/>
      <c r="EEA941" s="9"/>
      <c r="EEB941" s="9"/>
      <c r="EEC941" s="9"/>
      <c r="EED941" s="9"/>
      <c r="EEE941" s="9"/>
      <c r="EEF941" s="9"/>
      <c r="EEG941" s="9"/>
      <c r="EEH941" s="9"/>
      <c r="EEI941" s="9"/>
      <c r="EEJ941" s="9"/>
      <c r="EEK941" s="9"/>
      <c r="EEL941" s="9"/>
      <c r="EEM941" s="9"/>
      <c r="EEN941" s="9"/>
      <c r="EEO941" s="9"/>
      <c r="EEP941" s="9"/>
      <c r="EEQ941" s="9"/>
      <c r="EER941" s="9"/>
      <c r="EES941" s="9"/>
      <c r="EET941" s="9"/>
      <c r="EEU941" s="9"/>
      <c r="EEV941" s="9"/>
      <c r="EEW941" s="9"/>
      <c r="EEX941" s="9"/>
      <c r="EEY941" s="9"/>
      <c r="EEZ941" s="9"/>
      <c r="EFA941" s="9"/>
      <c r="EFB941" s="9"/>
      <c r="EFC941" s="9"/>
      <c r="EFD941" s="9"/>
      <c r="EFE941" s="9"/>
      <c r="EFF941" s="9"/>
      <c r="EFG941" s="9"/>
      <c r="EFH941" s="9"/>
      <c r="EFI941" s="9"/>
      <c r="EFJ941" s="9"/>
      <c r="EFK941" s="9"/>
      <c r="EFL941" s="9"/>
      <c r="EFM941" s="9"/>
      <c r="EFN941" s="9"/>
      <c r="EFO941" s="9"/>
      <c r="EFP941" s="9"/>
      <c r="EFQ941" s="9"/>
      <c r="EFR941" s="9"/>
      <c r="EFS941" s="9"/>
      <c r="EFT941" s="9"/>
      <c r="EFU941" s="9"/>
      <c r="EFV941" s="9"/>
      <c r="EFW941" s="9"/>
      <c r="EFX941" s="9"/>
      <c r="EFY941" s="9"/>
      <c r="EFZ941" s="9"/>
      <c r="EGA941" s="9"/>
      <c r="EGB941" s="9"/>
      <c r="EGC941" s="9"/>
      <c r="EGD941" s="9"/>
      <c r="EGE941" s="9"/>
      <c r="EGF941" s="9"/>
      <c r="EGG941" s="9"/>
      <c r="EGH941" s="9"/>
      <c r="EGI941" s="9"/>
      <c r="EGJ941" s="9"/>
      <c r="EGK941" s="9"/>
      <c r="EGL941" s="9"/>
      <c r="EGM941" s="9"/>
      <c r="EGN941" s="9"/>
      <c r="EGO941" s="9"/>
      <c r="EGP941" s="9"/>
      <c r="EGQ941" s="9"/>
      <c r="EGR941" s="9"/>
      <c r="EGS941" s="9"/>
      <c r="EGT941" s="9"/>
      <c r="EGU941" s="9"/>
      <c r="EGV941" s="9"/>
      <c r="EGW941" s="9"/>
      <c r="EGX941" s="9"/>
      <c r="EGY941" s="9"/>
      <c r="EGZ941" s="9"/>
      <c r="EHA941" s="9"/>
      <c r="EHB941" s="9"/>
      <c r="EHC941" s="9"/>
      <c r="EHD941" s="9"/>
      <c r="EHE941" s="9"/>
      <c r="EHF941" s="9"/>
      <c r="EHG941" s="9"/>
      <c r="EHH941" s="9"/>
      <c r="EHI941" s="9"/>
      <c r="EHJ941" s="9"/>
      <c r="EHK941" s="9"/>
      <c r="EHL941" s="9"/>
      <c r="EHM941" s="9"/>
      <c r="EHN941" s="9"/>
      <c r="EHO941" s="9"/>
      <c r="EHP941" s="9"/>
      <c r="EHQ941" s="9"/>
      <c r="EHR941" s="9"/>
      <c r="EHS941" s="9"/>
      <c r="EHT941" s="9"/>
      <c r="EHU941" s="9"/>
      <c r="EHV941" s="9"/>
      <c r="EHW941" s="9"/>
      <c r="EHX941" s="9"/>
      <c r="EHY941" s="9"/>
      <c r="EHZ941" s="9"/>
      <c r="EIA941" s="9"/>
      <c r="EIB941" s="9"/>
      <c r="EIC941" s="9"/>
      <c r="EID941" s="9"/>
      <c r="EIE941" s="9"/>
      <c r="EIF941" s="9"/>
      <c r="EIG941" s="9"/>
      <c r="EIH941" s="9"/>
      <c r="EII941" s="9"/>
      <c r="EIJ941" s="9"/>
      <c r="EIK941" s="9"/>
      <c r="EIL941" s="9"/>
      <c r="EIM941" s="9"/>
      <c r="EIN941" s="9"/>
      <c r="EIO941" s="9"/>
      <c r="EIP941" s="9"/>
      <c r="EIQ941" s="9"/>
      <c r="EIR941" s="9"/>
      <c r="EIS941" s="9"/>
      <c r="EIT941" s="9"/>
      <c r="EIU941" s="9"/>
      <c r="EIV941" s="9"/>
      <c r="EIW941" s="9"/>
      <c r="EIX941" s="9"/>
      <c r="EIY941" s="9"/>
      <c r="EIZ941" s="9"/>
      <c r="EJA941" s="9"/>
      <c r="EJB941" s="9"/>
      <c r="EJC941" s="9"/>
      <c r="EJD941" s="9"/>
      <c r="EJE941" s="9"/>
      <c r="EJF941" s="9"/>
      <c r="EJG941" s="9"/>
      <c r="EJH941" s="9"/>
      <c r="EJI941" s="9"/>
      <c r="EJJ941" s="9"/>
      <c r="EJK941" s="9"/>
      <c r="EJL941" s="9"/>
      <c r="EJM941" s="9"/>
      <c r="EJN941" s="9"/>
      <c r="EJO941" s="9"/>
      <c r="EJP941" s="9"/>
      <c r="EJQ941" s="9"/>
      <c r="EJR941" s="9"/>
      <c r="EJS941" s="9"/>
      <c r="EJT941" s="9"/>
      <c r="EJU941" s="9"/>
      <c r="EJV941" s="9"/>
      <c r="EJW941" s="9"/>
      <c r="EJX941" s="9"/>
      <c r="EJY941" s="9"/>
      <c r="EJZ941" s="9"/>
      <c r="EKA941" s="9"/>
      <c r="EKB941" s="9"/>
      <c r="EKC941" s="9"/>
      <c r="EKD941" s="9"/>
      <c r="EKE941" s="9"/>
      <c r="EKF941" s="9"/>
      <c r="EKG941" s="9"/>
      <c r="EKH941" s="9"/>
      <c r="EKI941" s="9"/>
      <c r="EKJ941" s="9"/>
      <c r="EKK941" s="9"/>
      <c r="EKL941" s="9"/>
      <c r="EKM941" s="9"/>
      <c r="EKN941" s="9"/>
      <c r="EKO941" s="9"/>
      <c r="EKP941" s="9"/>
      <c r="EKQ941" s="9"/>
      <c r="EKR941" s="9"/>
      <c r="EKS941" s="9"/>
      <c r="EKT941" s="9"/>
      <c r="EKU941" s="9"/>
      <c r="EKV941" s="9"/>
      <c r="EKW941" s="9"/>
      <c r="EKX941" s="9"/>
      <c r="EKY941" s="9"/>
      <c r="EKZ941" s="9"/>
      <c r="ELA941" s="9"/>
      <c r="ELB941" s="9"/>
      <c r="ELC941" s="9"/>
      <c r="ELD941" s="9"/>
      <c r="ELE941" s="9"/>
      <c r="ELF941" s="9"/>
      <c r="ELG941" s="9"/>
      <c r="ELH941" s="9"/>
      <c r="ELI941" s="9"/>
      <c r="ELJ941" s="9"/>
      <c r="ELK941" s="9"/>
      <c r="ELL941" s="9"/>
      <c r="ELM941" s="9"/>
      <c r="ELN941" s="9"/>
      <c r="ELO941" s="9"/>
      <c r="ELP941" s="9"/>
      <c r="ELQ941" s="9"/>
      <c r="ELR941" s="9"/>
      <c r="ELS941" s="9"/>
      <c r="ELT941" s="9"/>
      <c r="ELU941" s="9"/>
      <c r="ELV941" s="9"/>
      <c r="ELW941" s="9"/>
      <c r="ELX941" s="9"/>
      <c r="ELY941" s="9"/>
      <c r="ELZ941" s="9"/>
      <c r="EMA941" s="9"/>
      <c r="EMB941" s="9"/>
      <c r="EMC941" s="9"/>
      <c r="EMD941" s="9"/>
      <c r="EME941" s="9"/>
      <c r="EMF941" s="9"/>
      <c r="EMG941" s="9"/>
      <c r="EMH941" s="9"/>
      <c r="EMI941" s="9"/>
      <c r="EMJ941" s="9"/>
      <c r="EMK941" s="9"/>
      <c r="EML941" s="9"/>
      <c r="EMM941" s="9"/>
      <c r="EMN941" s="9"/>
      <c r="EMO941" s="9"/>
      <c r="EMP941" s="9"/>
      <c r="EMQ941" s="9"/>
      <c r="EMR941" s="9"/>
      <c r="EMS941" s="9"/>
      <c r="EMT941" s="9"/>
      <c r="EMU941" s="9"/>
      <c r="EMV941" s="9"/>
      <c r="EMW941" s="9"/>
      <c r="EMX941" s="9"/>
      <c r="EMY941" s="9"/>
      <c r="EMZ941" s="9"/>
      <c r="ENA941" s="9"/>
      <c r="ENB941" s="9"/>
      <c r="ENC941" s="9"/>
      <c r="END941" s="9"/>
      <c r="ENE941" s="9"/>
      <c r="ENF941" s="9"/>
      <c r="ENG941" s="9"/>
      <c r="ENH941" s="9"/>
      <c r="ENI941" s="9"/>
      <c r="ENJ941" s="9"/>
      <c r="ENK941" s="9"/>
      <c r="ENL941" s="9"/>
      <c r="ENM941" s="9"/>
      <c r="ENN941" s="9"/>
      <c r="ENO941" s="9"/>
      <c r="ENP941" s="9"/>
      <c r="ENQ941" s="9"/>
      <c r="ENR941" s="9"/>
      <c r="ENS941" s="9"/>
      <c r="ENT941" s="9"/>
      <c r="ENU941" s="9"/>
      <c r="ENV941" s="9"/>
      <c r="ENW941" s="9"/>
      <c r="ENX941" s="9"/>
      <c r="ENY941" s="9"/>
      <c r="ENZ941" s="9"/>
      <c r="EOA941" s="9"/>
      <c r="EOB941" s="9"/>
      <c r="EOC941" s="9"/>
      <c r="EOD941" s="9"/>
      <c r="EOE941" s="9"/>
      <c r="EOF941" s="9"/>
      <c r="EOG941" s="9"/>
      <c r="EOH941" s="9"/>
      <c r="EOI941" s="9"/>
      <c r="EOJ941" s="9"/>
      <c r="EOK941" s="9"/>
      <c r="EOL941" s="9"/>
      <c r="EOM941" s="9"/>
      <c r="EON941" s="9"/>
      <c r="EOO941" s="9"/>
      <c r="EOP941" s="9"/>
      <c r="EOQ941" s="9"/>
      <c r="EOR941" s="9"/>
      <c r="EOS941" s="9"/>
      <c r="EOT941" s="9"/>
      <c r="EOU941" s="9"/>
      <c r="EOV941" s="9"/>
      <c r="EOW941" s="9"/>
      <c r="EOX941" s="9"/>
      <c r="EOY941" s="9"/>
      <c r="EOZ941" s="9"/>
      <c r="EPA941" s="9"/>
      <c r="EPB941" s="9"/>
      <c r="EPC941" s="9"/>
      <c r="EPD941" s="9"/>
      <c r="EPE941" s="9"/>
      <c r="EPF941" s="9"/>
      <c r="EPG941" s="9"/>
      <c r="EPH941" s="9"/>
      <c r="EPI941" s="9"/>
      <c r="EPJ941" s="9"/>
      <c r="EPK941" s="9"/>
      <c r="EPL941" s="9"/>
      <c r="EPM941" s="9"/>
      <c r="EPN941" s="9"/>
      <c r="EPO941" s="9"/>
      <c r="EPP941" s="9"/>
      <c r="EPQ941" s="9"/>
      <c r="EPR941" s="9"/>
      <c r="EPS941" s="9"/>
      <c r="EPT941" s="9"/>
      <c r="EPU941" s="9"/>
      <c r="EPV941" s="9"/>
      <c r="EPW941" s="9"/>
      <c r="EPX941" s="9"/>
      <c r="EPY941" s="9"/>
      <c r="EPZ941" s="9"/>
      <c r="EQA941" s="9"/>
      <c r="EQB941" s="9"/>
      <c r="EQC941" s="9"/>
      <c r="EQD941" s="9"/>
      <c r="EQE941" s="9"/>
      <c r="EQF941" s="9"/>
      <c r="EQG941" s="9"/>
      <c r="EQH941" s="9"/>
      <c r="EQI941" s="9"/>
      <c r="EQJ941" s="9"/>
      <c r="EQK941" s="9"/>
      <c r="EQL941" s="9"/>
      <c r="EQM941" s="9"/>
      <c r="EQN941" s="9"/>
      <c r="EQO941" s="9"/>
      <c r="EQP941" s="9"/>
      <c r="EQQ941" s="9"/>
      <c r="EQR941" s="9"/>
      <c r="EQS941" s="9"/>
      <c r="EQT941" s="9"/>
      <c r="EQU941" s="9"/>
      <c r="EQV941" s="9"/>
      <c r="EQW941" s="9"/>
      <c r="EQX941" s="9"/>
      <c r="EQY941" s="9"/>
      <c r="EQZ941" s="9"/>
      <c r="ERA941" s="9"/>
      <c r="ERB941" s="9"/>
      <c r="ERC941" s="9"/>
      <c r="ERD941" s="9"/>
      <c r="ERE941" s="9"/>
      <c r="ERF941" s="9"/>
      <c r="ERG941" s="9"/>
      <c r="ERH941" s="9"/>
      <c r="ERI941" s="9"/>
      <c r="ERJ941" s="9"/>
      <c r="ERK941" s="9"/>
      <c r="ERL941" s="9"/>
      <c r="ERM941" s="9"/>
      <c r="ERN941" s="9"/>
      <c r="ERO941" s="9"/>
      <c r="ERP941" s="9"/>
      <c r="ERQ941" s="9"/>
      <c r="ERR941" s="9"/>
      <c r="ERS941" s="9"/>
      <c r="ERT941" s="9"/>
      <c r="ERU941" s="9"/>
      <c r="ERV941" s="9"/>
      <c r="ERW941" s="9"/>
      <c r="ERX941" s="9"/>
      <c r="ERY941" s="9"/>
      <c r="ERZ941" s="9"/>
      <c r="ESA941" s="9"/>
      <c r="ESB941" s="9"/>
      <c r="ESC941" s="9"/>
      <c r="ESD941" s="9"/>
      <c r="ESE941" s="9"/>
      <c r="ESF941" s="9"/>
      <c r="ESG941" s="9"/>
      <c r="ESH941" s="9"/>
      <c r="ESI941" s="9"/>
      <c r="ESJ941" s="9"/>
      <c r="ESK941" s="9"/>
      <c r="ESL941" s="9"/>
      <c r="ESM941" s="9"/>
      <c r="ESN941" s="9"/>
      <c r="ESO941" s="9"/>
      <c r="ESP941" s="9"/>
      <c r="ESQ941" s="9"/>
      <c r="ESR941" s="9"/>
      <c r="ESS941" s="9"/>
      <c r="EST941" s="9"/>
      <c r="ESU941" s="9"/>
      <c r="ESV941" s="9"/>
      <c r="ESW941" s="9"/>
      <c r="ESX941" s="9"/>
      <c r="ESY941" s="9"/>
      <c r="ESZ941" s="9"/>
      <c r="ETA941" s="9"/>
      <c r="ETB941" s="9"/>
      <c r="ETC941" s="9"/>
      <c r="ETD941" s="9"/>
      <c r="ETE941" s="9"/>
      <c r="ETF941" s="9"/>
      <c r="ETG941" s="9"/>
      <c r="ETH941" s="9"/>
      <c r="ETI941" s="9"/>
      <c r="ETJ941" s="9"/>
      <c r="ETK941" s="9"/>
      <c r="ETL941" s="9"/>
      <c r="ETM941" s="9"/>
      <c r="ETN941" s="9"/>
      <c r="ETO941" s="9"/>
      <c r="ETP941" s="9"/>
      <c r="ETQ941" s="9"/>
      <c r="ETR941" s="9"/>
      <c r="ETS941" s="9"/>
      <c r="ETT941" s="9"/>
      <c r="ETU941" s="9"/>
      <c r="ETV941" s="9"/>
      <c r="ETW941" s="9"/>
      <c r="ETX941" s="9"/>
      <c r="ETY941" s="9"/>
      <c r="ETZ941" s="9"/>
      <c r="EUA941" s="9"/>
      <c r="EUB941" s="9"/>
      <c r="EUC941" s="9"/>
      <c r="EUD941" s="9"/>
      <c r="EUE941" s="9"/>
      <c r="EUF941" s="9"/>
      <c r="EUG941" s="9"/>
      <c r="EUH941" s="9"/>
      <c r="EUI941" s="9"/>
      <c r="EUJ941" s="9"/>
      <c r="EUK941" s="9"/>
      <c r="EUL941" s="9"/>
      <c r="EUM941" s="9"/>
      <c r="EUN941" s="9"/>
      <c r="EUO941" s="9"/>
      <c r="EUP941" s="9"/>
      <c r="EUQ941" s="9"/>
      <c r="EUR941" s="9"/>
      <c r="EUS941" s="9"/>
      <c r="EUT941" s="9"/>
      <c r="EUU941" s="9"/>
      <c r="EUV941" s="9"/>
      <c r="EUW941" s="9"/>
      <c r="EUX941" s="9"/>
      <c r="EUY941" s="9"/>
      <c r="EUZ941" s="9"/>
      <c r="EVA941" s="9"/>
      <c r="EVB941" s="9"/>
      <c r="EVC941" s="9"/>
      <c r="EVD941" s="9"/>
      <c r="EVE941" s="9"/>
      <c r="EVF941" s="9"/>
      <c r="EVG941" s="9"/>
      <c r="EVH941" s="9"/>
      <c r="EVI941" s="9"/>
      <c r="EVJ941" s="9"/>
      <c r="EVK941" s="9"/>
      <c r="EVL941" s="9"/>
      <c r="EVM941" s="9"/>
      <c r="EVN941" s="9"/>
      <c r="EVO941" s="9"/>
      <c r="EVP941" s="9"/>
      <c r="EVQ941" s="9"/>
      <c r="EVR941" s="9"/>
      <c r="EVS941" s="9"/>
      <c r="EVT941" s="9"/>
      <c r="EVU941" s="9"/>
      <c r="EVV941" s="9"/>
      <c r="EVW941" s="9"/>
      <c r="EVX941" s="9"/>
      <c r="EVY941" s="9"/>
      <c r="EVZ941" s="9"/>
      <c r="EWA941" s="9"/>
      <c r="EWB941" s="9"/>
      <c r="EWC941" s="9"/>
      <c r="EWD941" s="9"/>
      <c r="EWE941" s="9"/>
      <c r="EWF941" s="9"/>
      <c r="EWG941" s="9"/>
      <c r="EWH941" s="9"/>
      <c r="EWI941" s="9"/>
      <c r="EWJ941" s="9"/>
      <c r="EWK941" s="9"/>
      <c r="EWL941" s="9"/>
      <c r="EWM941" s="9"/>
      <c r="EWN941" s="9"/>
      <c r="EWO941" s="9"/>
      <c r="EWP941" s="9"/>
      <c r="EWQ941" s="9"/>
      <c r="EWR941" s="9"/>
      <c r="EWS941" s="9"/>
      <c r="EWT941" s="9"/>
      <c r="EWU941" s="9"/>
      <c r="EWV941" s="9"/>
      <c r="EWW941" s="9"/>
      <c r="EWX941" s="9"/>
      <c r="EWY941" s="9"/>
      <c r="EWZ941" s="9"/>
      <c r="EXA941" s="9"/>
      <c r="EXB941" s="9"/>
      <c r="EXC941" s="9"/>
      <c r="EXD941" s="9"/>
      <c r="EXE941" s="9"/>
      <c r="EXF941" s="9"/>
      <c r="EXG941" s="9"/>
      <c r="EXH941" s="9"/>
      <c r="EXI941" s="9"/>
      <c r="EXJ941" s="9"/>
      <c r="EXK941" s="9"/>
      <c r="EXL941" s="9"/>
      <c r="EXM941" s="9"/>
      <c r="EXN941" s="9"/>
      <c r="EXO941" s="9"/>
      <c r="EXP941" s="9"/>
      <c r="EXQ941" s="9"/>
      <c r="EXR941" s="9"/>
      <c r="EXS941" s="9"/>
      <c r="EXT941" s="9"/>
      <c r="EXU941" s="9"/>
      <c r="EXV941" s="9"/>
      <c r="EXW941" s="9"/>
      <c r="EXX941" s="9"/>
      <c r="EXY941" s="9"/>
      <c r="EXZ941" s="9"/>
      <c r="EYA941" s="9"/>
      <c r="EYB941" s="9"/>
      <c r="EYC941" s="9"/>
      <c r="EYD941" s="9"/>
      <c r="EYE941" s="9"/>
      <c r="EYF941" s="9"/>
      <c r="EYG941" s="9"/>
      <c r="EYH941" s="9"/>
      <c r="EYI941" s="9"/>
      <c r="EYJ941" s="9"/>
      <c r="EYK941" s="9"/>
      <c r="EYL941" s="9"/>
      <c r="EYM941" s="9"/>
      <c r="EYN941" s="9"/>
      <c r="EYO941" s="9"/>
      <c r="EYP941" s="9"/>
      <c r="EYQ941" s="9"/>
      <c r="EYR941" s="9"/>
      <c r="EYS941" s="9"/>
      <c r="EYT941" s="9"/>
      <c r="EYU941" s="9"/>
      <c r="EYV941" s="9"/>
      <c r="EYW941" s="9"/>
      <c r="EYX941" s="9"/>
      <c r="EYY941" s="9"/>
      <c r="EYZ941" s="9"/>
      <c r="EZA941" s="9"/>
      <c r="EZB941" s="9"/>
      <c r="EZC941" s="9"/>
      <c r="EZD941" s="9"/>
      <c r="EZE941" s="9"/>
      <c r="EZF941" s="9"/>
      <c r="EZG941" s="9"/>
      <c r="EZH941" s="9"/>
      <c r="EZI941" s="9"/>
      <c r="EZJ941" s="9"/>
      <c r="EZK941" s="9"/>
      <c r="EZL941" s="9"/>
      <c r="EZM941" s="9"/>
      <c r="EZN941" s="9"/>
      <c r="EZO941" s="9"/>
      <c r="EZP941" s="9"/>
      <c r="EZQ941" s="9"/>
      <c r="EZR941" s="9"/>
      <c r="EZS941" s="9"/>
      <c r="EZT941" s="9"/>
      <c r="EZU941" s="9"/>
      <c r="EZV941" s="9"/>
      <c r="EZW941" s="9"/>
      <c r="EZX941" s="9"/>
      <c r="EZY941" s="9"/>
      <c r="EZZ941" s="9"/>
      <c r="FAA941" s="9"/>
      <c r="FAB941" s="9"/>
      <c r="FAC941" s="9"/>
      <c r="FAD941" s="9"/>
      <c r="FAE941" s="9"/>
      <c r="FAF941" s="9"/>
      <c r="FAG941" s="9"/>
      <c r="FAH941" s="9"/>
      <c r="FAI941" s="9"/>
      <c r="FAJ941" s="9"/>
      <c r="FAK941" s="9"/>
      <c r="FAL941" s="9"/>
      <c r="FAM941" s="9"/>
      <c r="FAN941" s="9"/>
      <c r="FAO941" s="9"/>
      <c r="FAP941" s="9"/>
      <c r="FAQ941" s="9"/>
      <c r="FAR941" s="9"/>
      <c r="FAS941" s="9"/>
      <c r="FAT941" s="9"/>
      <c r="FAU941" s="9"/>
      <c r="FAV941" s="9"/>
      <c r="FAW941" s="9"/>
      <c r="FAX941" s="9"/>
      <c r="FAY941" s="9"/>
      <c r="FAZ941" s="9"/>
      <c r="FBA941" s="9"/>
      <c r="FBB941" s="9"/>
      <c r="FBC941" s="9"/>
      <c r="FBD941" s="9"/>
      <c r="FBE941" s="9"/>
      <c r="FBF941" s="9"/>
      <c r="FBG941" s="9"/>
      <c r="FBH941" s="9"/>
      <c r="FBI941" s="9"/>
      <c r="FBJ941" s="9"/>
      <c r="FBK941" s="9"/>
      <c r="FBL941" s="9"/>
      <c r="FBM941" s="9"/>
      <c r="FBN941" s="9"/>
      <c r="FBO941" s="9"/>
      <c r="FBP941" s="9"/>
      <c r="FBQ941" s="9"/>
      <c r="FBR941" s="9"/>
      <c r="FBS941" s="9"/>
      <c r="FBT941" s="9"/>
      <c r="FBU941" s="9"/>
      <c r="FBV941" s="9"/>
      <c r="FBW941" s="9"/>
      <c r="FBX941" s="9"/>
      <c r="FBY941" s="9"/>
      <c r="FBZ941" s="9"/>
      <c r="FCA941" s="9"/>
      <c r="FCB941" s="9"/>
      <c r="FCC941" s="9"/>
      <c r="FCD941" s="9"/>
      <c r="FCE941" s="9"/>
      <c r="FCF941" s="9"/>
      <c r="FCG941" s="9"/>
      <c r="FCH941" s="9"/>
      <c r="FCI941" s="9"/>
      <c r="FCJ941" s="9"/>
      <c r="FCK941" s="9"/>
      <c r="FCL941" s="9"/>
      <c r="FCM941" s="9"/>
      <c r="FCN941" s="9"/>
      <c r="FCO941" s="9"/>
      <c r="FCP941" s="9"/>
      <c r="FCQ941" s="9"/>
      <c r="FCR941" s="9"/>
      <c r="FCS941" s="9"/>
      <c r="FCT941" s="9"/>
      <c r="FCU941" s="9"/>
      <c r="FCV941" s="9"/>
      <c r="FCW941" s="9"/>
      <c r="FCX941" s="9"/>
      <c r="FCY941" s="9"/>
      <c r="FCZ941" s="9"/>
      <c r="FDA941" s="9"/>
      <c r="FDB941" s="9"/>
      <c r="FDC941" s="9"/>
      <c r="FDD941" s="9"/>
      <c r="FDE941" s="9"/>
      <c r="FDF941" s="9"/>
      <c r="FDG941" s="9"/>
      <c r="FDH941" s="9"/>
      <c r="FDI941" s="9"/>
      <c r="FDJ941" s="9"/>
      <c r="FDK941" s="9"/>
      <c r="FDL941" s="9"/>
      <c r="FDM941" s="9"/>
      <c r="FDN941" s="9"/>
      <c r="FDO941" s="9"/>
      <c r="FDP941" s="9"/>
      <c r="FDQ941" s="9"/>
      <c r="FDR941" s="9"/>
      <c r="FDS941" s="9"/>
      <c r="FDT941" s="9"/>
      <c r="FDU941" s="9"/>
      <c r="FDV941" s="9"/>
      <c r="FDW941" s="9"/>
      <c r="FDX941" s="9"/>
      <c r="FDY941" s="9"/>
      <c r="FDZ941" s="9"/>
      <c r="FEA941" s="9"/>
      <c r="FEB941" s="9"/>
      <c r="FEC941" s="9"/>
      <c r="FED941" s="9"/>
      <c r="FEE941" s="9"/>
      <c r="FEF941" s="9"/>
      <c r="FEG941" s="9"/>
      <c r="FEH941" s="9"/>
      <c r="FEI941" s="9"/>
      <c r="FEJ941" s="9"/>
      <c r="FEK941" s="9"/>
      <c r="FEL941" s="9"/>
      <c r="FEM941" s="9"/>
      <c r="FEN941" s="9"/>
      <c r="FEO941" s="9"/>
      <c r="FEP941" s="9"/>
      <c r="FEQ941" s="9"/>
      <c r="FER941" s="9"/>
      <c r="FES941" s="9"/>
      <c r="FET941" s="9"/>
      <c r="FEU941" s="9"/>
      <c r="FEV941" s="9"/>
      <c r="FEW941" s="9"/>
      <c r="FEX941" s="9"/>
      <c r="FEY941" s="9"/>
      <c r="FEZ941" s="9"/>
      <c r="FFA941" s="9"/>
      <c r="FFB941" s="9"/>
      <c r="FFC941" s="9"/>
      <c r="FFD941" s="9"/>
      <c r="FFE941" s="9"/>
      <c r="FFF941" s="9"/>
      <c r="FFG941" s="9"/>
      <c r="FFH941" s="9"/>
      <c r="FFI941" s="9"/>
      <c r="FFJ941" s="9"/>
      <c r="FFK941" s="9"/>
      <c r="FFL941" s="9"/>
      <c r="FFM941" s="9"/>
      <c r="FFN941" s="9"/>
      <c r="FFO941" s="9"/>
      <c r="FFP941" s="9"/>
      <c r="FFQ941" s="9"/>
      <c r="FFR941" s="9"/>
      <c r="FFS941" s="9"/>
      <c r="FFT941" s="9"/>
      <c r="FFU941" s="9"/>
      <c r="FFV941" s="9"/>
      <c r="FFW941" s="9"/>
      <c r="FFX941" s="9"/>
      <c r="FFY941" s="9"/>
      <c r="FFZ941" s="9"/>
      <c r="FGA941" s="9"/>
      <c r="FGB941" s="9"/>
      <c r="FGC941" s="9"/>
      <c r="FGD941" s="9"/>
      <c r="FGE941" s="9"/>
      <c r="FGF941" s="9"/>
      <c r="FGG941" s="9"/>
      <c r="FGH941" s="9"/>
      <c r="FGI941" s="9"/>
      <c r="FGJ941" s="9"/>
      <c r="FGK941" s="9"/>
      <c r="FGL941" s="9"/>
      <c r="FGM941" s="9"/>
      <c r="FGN941" s="9"/>
      <c r="FGO941" s="9"/>
      <c r="FGP941" s="9"/>
      <c r="FGQ941" s="9"/>
      <c r="FGR941" s="9"/>
      <c r="FGS941" s="9"/>
      <c r="FGT941" s="9"/>
      <c r="FGU941" s="9"/>
      <c r="FGV941" s="9"/>
      <c r="FGW941" s="9"/>
      <c r="FGX941" s="9"/>
      <c r="FGY941" s="9"/>
      <c r="FGZ941" s="9"/>
      <c r="FHA941" s="9"/>
      <c r="FHB941" s="9"/>
      <c r="FHC941" s="9"/>
      <c r="FHD941" s="9"/>
      <c r="FHE941" s="9"/>
      <c r="FHF941" s="9"/>
      <c r="FHG941" s="9"/>
      <c r="FHH941" s="9"/>
      <c r="FHI941" s="9"/>
      <c r="FHJ941" s="9"/>
      <c r="FHK941" s="9"/>
      <c r="FHL941" s="9"/>
      <c r="FHM941" s="9"/>
      <c r="FHN941" s="9"/>
      <c r="FHO941" s="9"/>
      <c r="FHP941" s="9"/>
      <c r="FHQ941" s="9"/>
      <c r="FHR941" s="9"/>
      <c r="FHS941" s="9"/>
      <c r="FHT941" s="9"/>
      <c r="FHU941" s="9"/>
      <c r="FHV941" s="9"/>
      <c r="FHW941" s="9"/>
      <c r="FHX941" s="9"/>
      <c r="FHY941" s="9"/>
      <c r="FHZ941" s="9"/>
      <c r="FIA941" s="9"/>
      <c r="FIB941" s="9"/>
      <c r="FIC941" s="9"/>
      <c r="FID941" s="9"/>
      <c r="FIE941" s="9"/>
      <c r="FIF941" s="9"/>
      <c r="FIG941" s="9"/>
      <c r="FIH941" s="9"/>
      <c r="FII941" s="9"/>
      <c r="FIJ941" s="9"/>
      <c r="FIK941" s="9"/>
      <c r="FIL941" s="9"/>
      <c r="FIM941" s="9"/>
      <c r="FIN941" s="9"/>
      <c r="FIO941" s="9"/>
      <c r="FIP941" s="9"/>
      <c r="FIQ941" s="9"/>
      <c r="FIR941" s="9"/>
      <c r="FIS941" s="9"/>
      <c r="FIT941" s="9"/>
      <c r="FIU941" s="9"/>
      <c r="FIV941" s="9"/>
      <c r="FIW941" s="9"/>
      <c r="FIX941" s="9"/>
      <c r="FIY941" s="9"/>
      <c r="FIZ941" s="9"/>
      <c r="FJA941" s="9"/>
      <c r="FJB941" s="9"/>
      <c r="FJC941" s="9"/>
      <c r="FJD941" s="9"/>
      <c r="FJE941" s="9"/>
      <c r="FJF941" s="9"/>
      <c r="FJG941" s="9"/>
      <c r="FJH941" s="9"/>
      <c r="FJI941" s="9"/>
      <c r="FJJ941" s="9"/>
      <c r="FJK941" s="9"/>
      <c r="FJL941" s="9"/>
      <c r="FJM941" s="9"/>
      <c r="FJN941" s="9"/>
      <c r="FJO941" s="9"/>
      <c r="FJP941" s="9"/>
      <c r="FJQ941" s="9"/>
      <c r="FJR941" s="9"/>
      <c r="FJS941" s="9"/>
      <c r="FJT941" s="9"/>
      <c r="FJU941" s="9"/>
      <c r="FJV941" s="9"/>
      <c r="FJW941" s="9"/>
      <c r="FJX941" s="9"/>
      <c r="FJY941" s="9"/>
      <c r="FJZ941" s="9"/>
      <c r="FKA941" s="9"/>
      <c r="FKB941" s="9"/>
      <c r="FKC941" s="9"/>
      <c r="FKD941" s="9"/>
      <c r="FKE941" s="9"/>
      <c r="FKF941" s="9"/>
      <c r="FKG941" s="9"/>
      <c r="FKH941" s="9"/>
      <c r="FKI941" s="9"/>
      <c r="FKJ941" s="9"/>
      <c r="FKK941" s="9"/>
      <c r="FKL941" s="9"/>
      <c r="FKM941" s="9"/>
      <c r="FKN941" s="9"/>
      <c r="FKO941" s="9"/>
      <c r="FKP941" s="9"/>
      <c r="FKQ941" s="9"/>
      <c r="FKR941" s="9"/>
      <c r="FKS941" s="9"/>
      <c r="FKT941" s="9"/>
      <c r="FKU941" s="9"/>
      <c r="FKV941" s="9"/>
      <c r="FKW941" s="9"/>
      <c r="FKX941" s="9"/>
      <c r="FKY941" s="9"/>
      <c r="FKZ941" s="9"/>
      <c r="FLA941" s="9"/>
      <c r="FLB941" s="9"/>
      <c r="FLC941" s="9"/>
      <c r="FLD941" s="9"/>
      <c r="FLE941" s="9"/>
      <c r="FLF941" s="9"/>
      <c r="FLG941" s="9"/>
      <c r="FLH941" s="9"/>
      <c r="FLI941" s="9"/>
      <c r="FLJ941" s="9"/>
      <c r="FLK941" s="9"/>
      <c r="FLL941" s="9"/>
      <c r="FLM941" s="9"/>
      <c r="FLN941" s="9"/>
      <c r="FLO941" s="9"/>
      <c r="FLP941" s="9"/>
      <c r="FLQ941" s="9"/>
      <c r="FLR941" s="9"/>
      <c r="FLS941" s="9"/>
      <c r="FLT941" s="9"/>
      <c r="FLU941" s="9"/>
      <c r="FLV941" s="9"/>
      <c r="FLW941" s="9"/>
      <c r="FLX941" s="9"/>
      <c r="FLY941" s="9"/>
      <c r="FLZ941" s="9"/>
      <c r="FMA941" s="9"/>
      <c r="FMB941" s="9"/>
      <c r="FMC941" s="9"/>
      <c r="FMD941" s="9"/>
      <c r="FME941" s="9"/>
      <c r="FMF941" s="9"/>
      <c r="FMG941" s="9"/>
      <c r="FMH941" s="9"/>
      <c r="FMI941" s="9"/>
      <c r="FMJ941" s="9"/>
      <c r="FMK941" s="9"/>
      <c r="FML941" s="9"/>
      <c r="FMM941" s="9"/>
      <c r="FMN941" s="9"/>
      <c r="FMO941" s="9"/>
      <c r="FMP941" s="9"/>
      <c r="FMQ941" s="9"/>
      <c r="FMR941" s="9"/>
      <c r="FMS941" s="9"/>
      <c r="FMT941" s="9"/>
      <c r="FMU941" s="9"/>
      <c r="FMV941" s="9"/>
      <c r="FMW941" s="9"/>
      <c r="FMX941" s="9"/>
      <c r="FMY941" s="9"/>
      <c r="FMZ941" s="9"/>
      <c r="FNA941" s="9"/>
      <c r="FNB941" s="9"/>
      <c r="FNC941" s="9"/>
      <c r="FND941" s="9"/>
      <c r="FNE941" s="9"/>
      <c r="FNF941" s="9"/>
      <c r="FNG941" s="9"/>
      <c r="FNH941" s="9"/>
      <c r="FNI941" s="9"/>
      <c r="FNJ941" s="9"/>
      <c r="FNK941" s="9"/>
      <c r="FNL941" s="9"/>
      <c r="FNM941" s="9"/>
      <c r="FNN941" s="9"/>
      <c r="FNO941" s="9"/>
      <c r="FNP941" s="9"/>
      <c r="FNQ941" s="9"/>
      <c r="FNR941" s="9"/>
      <c r="FNS941" s="9"/>
      <c r="FNT941" s="9"/>
      <c r="FNU941" s="9"/>
      <c r="FNV941" s="9"/>
      <c r="FNW941" s="9"/>
      <c r="FNX941" s="9"/>
      <c r="FNY941" s="9"/>
      <c r="FNZ941" s="9"/>
      <c r="FOA941" s="9"/>
      <c r="FOB941" s="9"/>
      <c r="FOC941" s="9"/>
      <c r="FOD941" s="9"/>
      <c r="FOE941" s="9"/>
      <c r="FOF941" s="9"/>
      <c r="FOG941" s="9"/>
      <c r="FOH941" s="9"/>
      <c r="FOI941" s="9"/>
      <c r="FOJ941" s="9"/>
      <c r="FOK941" s="9"/>
      <c r="FOL941" s="9"/>
      <c r="FOM941" s="9"/>
      <c r="FON941" s="9"/>
      <c r="FOO941" s="9"/>
      <c r="FOP941" s="9"/>
      <c r="FOQ941" s="9"/>
      <c r="FOR941" s="9"/>
      <c r="FOS941" s="9"/>
      <c r="FOT941" s="9"/>
      <c r="FOU941" s="9"/>
      <c r="FOV941" s="9"/>
      <c r="FOW941" s="9"/>
      <c r="FOX941" s="9"/>
      <c r="FOY941" s="9"/>
      <c r="FOZ941" s="9"/>
      <c r="FPA941" s="9"/>
      <c r="FPB941" s="9"/>
      <c r="FPC941" s="9"/>
      <c r="FPD941" s="9"/>
      <c r="FPE941" s="9"/>
      <c r="FPF941" s="9"/>
      <c r="FPG941" s="9"/>
      <c r="FPH941" s="9"/>
      <c r="FPI941" s="9"/>
      <c r="FPJ941" s="9"/>
      <c r="FPK941" s="9"/>
      <c r="FPL941" s="9"/>
      <c r="FPM941" s="9"/>
      <c r="FPN941" s="9"/>
      <c r="FPO941" s="9"/>
      <c r="FPP941" s="9"/>
      <c r="FPQ941" s="9"/>
      <c r="FPR941" s="9"/>
      <c r="FPS941" s="9"/>
      <c r="FPT941" s="9"/>
      <c r="FPU941" s="9"/>
      <c r="FPV941" s="9"/>
      <c r="FPW941" s="9"/>
      <c r="FPX941" s="9"/>
      <c r="FPY941" s="9"/>
      <c r="FPZ941" s="9"/>
      <c r="FQA941" s="9"/>
      <c r="FQB941" s="9"/>
      <c r="FQC941" s="9"/>
      <c r="FQD941" s="9"/>
      <c r="FQE941" s="9"/>
      <c r="FQF941" s="9"/>
      <c r="FQG941" s="9"/>
      <c r="FQH941" s="9"/>
      <c r="FQI941" s="9"/>
      <c r="FQJ941" s="9"/>
      <c r="FQK941" s="9"/>
      <c r="FQL941" s="9"/>
      <c r="FQM941" s="9"/>
      <c r="FQN941" s="9"/>
      <c r="FQO941" s="9"/>
      <c r="FQP941" s="9"/>
      <c r="FQQ941" s="9"/>
      <c r="FQR941" s="9"/>
      <c r="FQS941" s="9"/>
      <c r="FQT941" s="9"/>
      <c r="FQU941" s="9"/>
      <c r="FQV941" s="9"/>
      <c r="FQW941" s="9"/>
      <c r="FQX941" s="9"/>
      <c r="FQY941" s="9"/>
      <c r="FQZ941" s="9"/>
      <c r="FRA941" s="9"/>
      <c r="FRB941" s="9"/>
      <c r="FRC941" s="9"/>
      <c r="FRD941" s="9"/>
      <c r="FRE941" s="9"/>
      <c r="FRF941" s="9"/>
      <c r="FRG941" s="9"/>
      <c r="FRH941" s="9"/>
      <c r="FRI941" s="9"/>
      <c r="FRJ941" s="9"/>
      <c r="FRK941" s="9"/>
      <c r="FRL941" s="9"/>
      <c r="FRM941" s="9"/>
      <c r="FRN941" s="9"/>
      <c r="FRO941" s="9"/>
      <c r="FRP941" s="9"/>
      <c r="FRQ941" s="9"/>
      <c r="FRR941" s="9"/>
      <c r="FRS941" s="9"/>
      <c r="FRT941" s="9"/>
      <c r="FRU941" s="9"/>
      <c r="FRV941" s="9"/>
      <c r="FRW941" s="9"/>
      <c r="FRX941" s="9"/>
      <c r="FRY941" s="9"/>
      <c r="FRZ941" s="9"/>
      <c r="FSA941" s="9"/>
      <c r="FSB941" s="9"/>
      <c r="FSC941" s="9"/>
      <c r="FSD941" s="9"/>
      <c r="FSE941" s="9"/>
      <c r="FSF941" s="9"/>
      <c r="FSG941" s="9"/>
      <c r="FSH941" s="9"/>
      <c r="FSI941" s="9"/>
      <c r="FSJ941" s="9"/>
      <c r="FSK941" s="9"/>
      <c r="FSL941" s="9"/>
      <c r="FSM941" s="9"/>
      <c r="FSN941" s="9"/>
      <c r="FSO941" s="9"/>
      <c r="FSP941" s="9"/>
      <c r="FSQ941" s="9"/>
      <c r="FSR941" s="9"/>
      <c r="FSS941" s="9"/>
      <c r="FST941" s="9"/>
      <c r="FSU941" s="9"/>
      <c r="FSV941" s="9"/>
      <c r="FSW941" s="9"/>
      <c r="FSX941" s="9"/>
      <c r="FSY941" s="9"/>
      <c r="FSZ941" s="9"/>
      <c r="FTA941" s="9"/>
      <c r="FTB941" s="9"/>
      <c r="FTC941" s="9"/>
      <c r="FTD941" s="9"/>
      <c r="FTE941" s="9"/>
      <c r="FTF941" s="9"/>
      <c r="FTG941" s="9"/>
      <c r="FTH941" s="9"/>
      <c r="FTI941" s="9"/>
      <c r="FTJ941" s="9"/>
      <c r="FTK941" s="9"/>
      <c r="FTL941" s="9"/>
      <c r="FTM941" s="9"/>
      <c r="FTN941" s="9"/>
      <c r="FTO941" s="9"/>
      <c r="FTP941" s="9"/>
      <c r="FTQ941" s="9"/>
      <c r="FTR941" s="9"/>
      <c r="FTS941" s="9"/>
      <c r="FTT941" s="9"/>
      <c r="FTU941" s="9"/>
      <c r="FTV941" s="9"/>
      <c r="FTW941" s="9"/>
      <c r="FTX941" s="9"/>
      <c r="FTY941" s="9"/>
      <c r="FTZ941" s="9"/>
      <c r="FUA941" s="9"/>
      <c r="FUB941" s="9"/>
      <c r="FUC941" s="9"/>
      <c r="FUD941" s="9"/>
      <c r="FUE941" s="9"/>
      <c r="FUF941" s="9"/>
      <c r="FUG941" s="9"/>
      <c r="FUH941" s="9"/>
      <c r="FUI941" s="9"/>
      <c r="FUJ941" s="9"/>
      <c r="FUK941" s="9"/>
      <c r="FUL941" s="9"/>
      <c r="FUM941" s="9"/>
      <c r="FUN941" s="9"/>
      <c r="FUO941" s="9"/>
      <c r="FUP941" s="9"/>
      <c r="FUQ941" s="9"/>
      <c r="FUR941" s="9"/>
      <c r="FUS941" s="9"/>
      <c r="FUT941" s="9"/>
      <c r="FUU941" s="9"/>
      <c r="FUV941" s="9"/>
      <c r="FUW941" s="9"/>
      <c r="FUX941" s="9"/>
      <c r="FUY941" s="9"/>
      <c r="FUZ941" s="9"/>
      <c r="FVA941" s="9"/>
      <c r="FVB941" s="9"/>
      <c r="FVC941" s="9"/>
      <c r="FVD941" s="9"/>
      <c r="FVE941" s="9"/>
      <c r="FVF941" s="9"/>
      <c r="FVG941" s="9"/>
      <c r="FVH941" s="9"/>
      <c r="FVI941" s="9"/>
      <c r="FVJ941" s="9"/>
      <c r="FVK941" s="9"/>
      <c r="FVL941" s="9"/>
      <c r="FVM941" s="9"/>
      <c r="FVN941" s="9"/>
      <c r="FVO941" s="9"/>
      <c r="FVP941" s="9"/>
      <c r="FVQ941" s="9"/>
      <c r="FVR941" s="9"/>
      <c r="FVS941" s="9"/>
      <c r="FVT941" s="9"/>
      <c r="FVU941" s="9"/>
      <c r="FVV941" s="9"/>
      <c r="FVW941" s="9"/>
      <c r="FVX941" s="9"/>
      <c r="FVY941" s="9"/>
      <c r="FVZ941" s="9"/>
      <c r="FWA941" s="9"/>
      <c r="FWB941" s="9"/>
      <c r="FWC941" s="9"/>
      <c r="FWD941" s="9"/>
      <c r="FWE941" s="9"/>
      <c r="FWF941" s="9"/>
      <c r="FWG941" s="9"/>
      <c r="FWH941" s="9"/>
      <c r="FWI941" s="9"/>
      <c r="FWJ941" s="9"/>
      <c r="FWK941" s="9"/>
      <c r="FWL941" s="9"/>
      <c r="FWM941" s="9"/>
      <c r="FWN941" s="9"/>
      <c r="FWO941" s="9"/>
      <c r="FWP941" s="9"/>
      <c r="FWQ941" s="9"/>
      <c r="FWR941" s="9"/>
      <c r="FWS941" s="9"/>
      <c r="FWT941" s="9"/>
      <c r="FWU941" s="9"/>
      <c r="FWV941" s="9"/>
      <c r="FWW941" s="9"/>
      <c r="FWX941" s="9"/>
      <c r="FWY941" s="9"/>
      <c r="FWZ941" s="9"/>
      <c r="FXA941" s="9"/>
      <c r="FXB941" s="9"/>
      <c r="FXC941" s="9"/>
      <c r="FXD941" s="9"/>
      <c r="FXE941" s="9"/>
      <c r="FXF941" s="9"/>
      <c r="FXG941" s="9"/>
      <c r="FXH941" s="9"/>
      <c r="FXI941" s="9"/>
      <c r="FXJ941" s="9"/>
      <c r="FXK941" s="9"/>
      <c r="FXL941" s="9"/>
      <c r="FXM941" s="9"/>
      <c r="FXN941" s="9"/>
      <c r="FXO941" s="9"/>
      <c r="FXP941" s="9"/>
      <c r="FXQ941" s="9"/>
      <c r="FXR941" s="9"/>
      <c r="FXS941" s="9"/>
      <c r="FXT941" s="9"/>
      <c r="FXU941" s="9"/>
      <c r="FXV941" s="9"/>
      <c r="FXW941" s="9"/>
      <c r="FXX941" s="9"/>
      <c r="FXY941" s="9"/>
      <c r="FXZ941" s="9"/>
      <c r="FYA941" s="9"/>
      <c r="FYB941" s="9"/>
      <c r="FYC941" s="9"/>
      <c r="FYD941" s="9"/>
      <c r="FYE941" s="9"/>
      <c r="FYF941" s="9"/>
      <c r="FYG941" s="9"/>
      <c r="FYH941" s="9"/>
      <c r="FYI941" s="9"/>
      <c r="FYJ941" s="9"/>
      <c r="FYK941" s="9"/>
      <c r="FYL941" s="9"/>
      <c r="FYM941" s="9"/>
      <c r="FYN941" s="9"/>
      <c r="FYO941" s="9"/>
      <c r="FYP941" s="9"/>
      <c r="FYQ941" s="9"/>
      <c r="FYR941" s="9"/>
      <c r="FYS941" s="9"/>
      <c r="FYT941" s="9"/>
      <c r="FYU941" s="9"/>
      <c r="FYV941" s="9"/>
      <c r="FYW941" s="9"/>
      <c r="FYX941" s="9"/>
      <c r="FYY941" s="9"/>
      <c r="FYZ941" s="9"/>
      <c r="FZA941" s="9"/>
      <c r="FZB941" s="9"/>
      <c r="FZC941" s="9"/>
      <c r="FZD941" s="9"/>
      <c r="FZE941" s="9"/>
      <c r="FZF941" s="9"/>
      <c r="FZG941" s="9"/>
      <c r="FZH941" s="9"/>
      <c r="FZI941" s="9"/>
      <c r="FZJ941" s="9"/>
      <c r="FZK941" s="9"/>
      <c r="FZL941" s="9"/>
      <c r="FZM941" s="9"/>
      <c r="FZN941" s="9"/>
      <c r="FZO941" s="9"/>
      <c r="FZP941" s="9"/>
      <c r="FZQ941" s="9"/>
      <c r="FZR941" s="9"/>
      <c r="FZS941" s="9"/>
      <c r="FZT941" s="9"/>
      <c r="FZU941" s="9"/>
      <c r="FZV941" s="9"/>
      <c r="FZW941" s="9"/>
      <c r="FZX941" s="9"/>
      <c r="FZY941" s="9"/>
      <c r="FZZ941" s="9"/>
      <c r="GAA941" s="9"/>
      <c r="GAB941" s="9"/>
      <c r="GAC941" s="9"/>
      <c r="GAD941" s="9"/>
      <c r="GAE941" s="9"/>
      <c r="GAF941" s="9"/>
      <c r="GAG941" s="9"/>
      <c r="GAH941" s="9"/>
      <c r="GAI941" s="9"/>
      <c r="GAJ941" s="9"/>
      <c r="GAK941" s="9"/>
      <c r="GAL941" s="9"/>
      <c r="GAM941" s="9"/>
      <c r="GAN941" s="9"/>
      <c r="GAO941" s="9"/>
      <c r="GAP941" s="9"/>
      <c r="GAQ941" s="9"/>
      <c r="GAR941" s="9"/>
      <c r="GAS941" s="9"/>
      <c r="GAT941" s="9"/>
      <c r="GAU941" s="9"/>
      <c r="GAV941" s="9"/>
      <c r="GAW941" s="9"/>
      <c r="GAX941" s="9"/>
      <c r="GAY941" s="9"/>
      <c r="GAZ941" s="9"/>
      <c r="GBA941" s="9"/>
      <c r="GBB941" s="9"/>
      <c r="GBC941" s="9"/>
      <c r="GBD941" s="9"/>
      <c r="GBE941" s="9"/>
      <c r="GBF941" s="9"/>
      <c r="GBG941" s="9"/>
      <c r="GBH941" s="9"/>
      <c r="GBI941" s="9"/>
      <c r="GBJ941" s="9"/>
      <c r="GBK941" s="9"/>
      <c r="GBL941" s="9"/>
      <c r="GBM941" s="9"/>
      <c r="GBN941" s="9"/>
      <c r="GBO941" s="9"/>
      <c r="GBP941" s="9"/>
      <c r="GBQ941" s="9"/>
      <c r="GBR941" s="9"/>
      <c r="GBS941" s="9"/>
      <c r="GBT941" s="9"/>
      <c r="GBU941" s="9"/>
      <c r="GBV941" s="9"/>
      <c r="GBW941" s="9"/>
      <c r="GBX941" s="9"/>
      <c r="GBY941" s="9"/>
      <c r="GBZ941" s="9"/>
      <c r="GCA941" s="9"/>
      <c r="GCB941" s="9"/>
      <c r="GCC941" s="9"/>
      <c r="GCD941" s="9"/>
      <c r="GCE941" s="9"/>
      <c r="GCF941" s="9"/>
      <c r="GCG941" s="9"/>
      <c r="GCH941" s="9"/>
      <c r="GCI941" s="9"/>
      <c r="GCJ941" s="9"/>
      <c r="GCK941" s="9"/>
      <c r="GCL941" s="9"/>
      <c r="GCM941" s="9"/>
      <c r="GCN941" s="9"/>
      <c r="GCO941" s="9"/>
      <c r="GCP941" s="9"/>
      <c r="GCQ941" s="9"/>
      <c r="GCR941" s="9"/>
      <c r="GCS941" s="9"/>
      <c r="GCT941" s="9"/>
      <c r="GCU941" s="9"/>
      <c r="GCV941" s="9"/>
      <c r="GCW941" s="9"/>
      <c r="GCX941" s="9"/>
      <c r="GCY941" s="9"/>
      <c r="GCZ941" s="9"/>
      <c r="GDA941" s="9"/>
      <c r="GDB941" s="9"/>
      <c r="GDC941" s="9"/>
      <c r="GDD941" s="9"/>
      <c r="GDE941" s="9"/>
      <c r="GDF941" s="9"/>
      <c r="GDG941" s="9"/>
      <c r="GDH941" s="9"/>
      <c r="GDI941" s="9"/>
      <c r="GDJ941" s="9"/>
      <c r="GDK941" s="9"/>
      <c r="GDL941" s="9"/>
      <c r="GDM941" s="9"/>
      <c r="GDN941" s="9"/>
      <c r="GDO941" s="9"/>
      <c r="GDP941" s="9"/>
      <c r="GDQ941" s="9"/>
      <c r="GDR941" s="9"/>
      <c r="GDS941" s="9"/>
      <c r="GDT941" s="9"/>
      <c r="GDU941" s="9"/>
      <c r="GDV941" s="9"/>
      <c r="GDW941" s="9"/>
      <c r="GDX941" s="9"/>
      <c r="GDY941" s="9"/>
      <c r="GDZ941" s="9"/>
      <c r="GEA941" s="9"/>
      <c r="GEB941" s="9"/>
      <c r="GEC941" s="9"/>
      <c r="GED941" s="9"/>
      <c r="GEE941" s="9"/>
      <c r="GEF941" s="9"/>
      <c r="GEG941" s="9"/>
      <c r="GEH941" s="9"/>
      <c r="GEI941" s="9"/>
      <c r="GEJ941" s="9"/>
      <c r="GEK941" s="9"/>
      <c r="GEL941" s="9"/>
      <c r="GEM941" s="9"/>
      <c r="GEN941" s="9"/>
      <c r="GEO941" s="9"/>
      <c r="GEP941" s="9"/>
      <c r="GEQ941" s="9"/>
      <c r="GER941" s="9"/>
      <c r="GES941" s="9"/>
      <c r="GET941" s="9"/>
      <c r="GEU941" s="9"/>
      <c r="GEV941" s="9"/>
      <c r="GEW941" s="9"/>
      <c r="GEX941" s="9"/>
      <c r="GEY941" s="9"/>
      <c r="GEZ941" s="9"/>
      <c r="GFA941" s="9"/>
      <c r="GFB941" s="9"/>
      <c r="GFC941" s="9"/>
      <c r="GFD941" s="9"/>
      <c r="GFE941" s="9"/>
      <c r="GFF941" s="9"/>
      <c r="GFG941" s="9"/>
      <c r="GFH941" s="9"/>
      <c r="GFI941" s="9"/>
      <c r="GFJ941" s="9"/>
      <c r="GFK941" s="9"/>
      <c r="GFL941" s="9"/>
      <c r="GFM941" s="9"/>
      <c r="GFN941" s="9"/>
      <c r="GFO941" s="9"/>
      <c r="GFP941" s="9"/>
      <c r="GFQ941" s="9"/>
      <c r="GFR941" s="9"/>
      <c r="GFS941" s="9"/>
      <c r="GFT941" s="9"/>
      <c r="GFU941" s="9"/>
      <c r="GFV941" s="9"/>
      <c r="GFW941" s="9"/>
      <c r="GFX941" s="9"/>
      <c r="GFY941" s="9"/>
      <c r="GFZ941" s="9"/>
      <c r="GGA941" s="9"/>
      <c r="GGB941" s="9"/>
      <c r="GGC941" s="9"/>
      <c r="GGD941" s="9"/>
      <c r="GGE941" s="9"/>
      <c r="GGF941" s="9"/>
      <c r="GGG941" s="9"/>
      <c r="GGH941" s="9"/>
      <c r="GGI941" s="9"/>
      <c r="GGJ941" s="9"/>
      <c r="GGK941" s="9"/>
      <c r="GGL941" s="9"/>
      <c r="GGM941" s="9"/>
      <c r="GGN941" s="9"/>
      <c r="GGO941" s="9"/>
      <c r="GGP941" s="9"/>
      <c r="GGQ941" s="9"/>
      <c r="GGR941" s="9"/>
      <c r="GGS941" s="9"/>
      <c r="GGT941" s="9"/>
      <c r="GGU941" s="9"/>
      <c r="GGV941" s="9"/>
      <c r="GGW941" s="9"/>
      <c r="GGX941" s="9"/>
      <c r="GGY941" s="9"/>
      <c r="GGZ941" s="9"/>
      <c r="GHA941" s="9"/>
      <c r="GHB941" s="9"/>
      <c r="GHC941" s="9"/>
      <c r="GHD941" s="9"/>
      <c r="GHE941" s="9"/>
      <c r="GHF941" s="9"/>
      <c r="GHG941" s="9"/>
      <c r="GHH941" s="9"/>
      <c r="GHI941" s="9"/>
      <c r="GHJ941" s="9"/>
      <c r="GHK941" s="9"/>
      <c r="GHL941" s="9"/>
      <c r="GHM941" s="9"/>
      <c r="GHN941" s="9"/>
      <c r="GHO941" s="9"/>
      <c r="GHP941" s="9"/>
      <c r="GHQ941" s="9"/>
      <c r="GHR941" s="9"/>
      <c r="GHS941" s="9"/>
      <c r="GHT941" s="9"/>
      <c r="GHU941" s="9"/>
      <c r="GHV941" s="9"/>
      <c r="GHW941" s="9"/>
      <c r="GHX941" s="9"/>
      <c r="GHY941" s="9"/>
      <c r="GHZ941" s="9"/>
      <c r="GIA941" s="9"/>
      <c r="GIB941" s="9"/>
      <c r="GIC941" s="9"/>
      <c r="GID941" s="9"/>
      <c r="GIE941" s="9"/>
      <c r="GIF941" s="9"/>
      <c r="GIG941" s="9"/>
      <c r="GIH941" s="9"/>
      <c r="GII941" s="9"/>
      <c r="GIJ941" s="9"/>
      <c r="GIK941" s="9"/>
      <c r="GIL941" s="9"/>
      <c r="GIM941" s="9"/>
      <c r="GIN941" s="9"/>
      <c r="GIO941" s="9"/>
      <c r="GIP941" s="9"/>
      <c r="GIQ941" s="9"/>
      <c r="GIR941" s="9"/>
      <c r="GIS941" s="9"/>
      <c r="GIT941" s="9"/>
      <c r="GIU941" s="9"/>
      <c r="GIV941" s="9"/>
      <c r="GIW941" s="9"/>
      <c r="GIX941" s="9"/>
      <c r="GIY941" s="9"/>
      <c r="GIZ941" s="9"/>
      <c r="GJA941" s="9"/>
      <c r="GJB941" s="9"/>
      <c r="GJC941" s="9"/>
      <c r="GJD941" s="9"/>
      <c r="GJE941" s="9"/>
      <c r="GJF941" s="9"/>
      <c r="GJG941" s="9"/>
      <c r="GJH941" s="9"/>
      <c r="GJI941" s="9"/>
      <c r="GJJ941" s="9"/>
      <c r="GJK941" s="9"/>
      <c r="GJL941" s="9"/>
      <c r="GJM941" s="9"/>
      <c r="GJN941" s="9"/>
      <c r="GJO941" s="9"/>
      <c r="GJP941" s="9"/>
      <c r="GJQ941" s="9"/>
      <c r="GJR941" s="9"/>
      <c r="GJS941" s="9"/>
      <c r="GJT941" s="9"/>
      <c r="GJU941" s="9"/>
      <c r="GJV941" s="9"/>
      <c r="GJW941" s="9"/>
      <c r="GJX941" s="9"/>
      <c r="GJY941" s="9"/>
      <c r="GJZ941" s="9"/>
      <c r="GKA941" s="9"/>
      <c r="GKB941" s="9"/>
      <c r="GKC941" s="9"/>
      <c r="GKD941" s="9"/>
      <c r="GKE941" s="9"/>
      <c r="GKF941" s="9"/>
      <c r="GKG941" s="9"/>
      <c r="GKH941" s="9"/>
      <c r="GKI941" s="9"/>
      <c r="GKJ941" s="9"/>
      <c r="GKK941" s="9"/>
      <c r="GKL941" s="9"/>
      <c r="GKM941" s="9"/>
      <c r="GKN941" s="9"/>
      <c r="GKO941" s="9"/>
      <c r="GKP941" s="9"/>
      <c r="GKQ941" s="9"/>
      <c r="GKR941" s="9"/>
      <c r="GKS941" s="9"/>
      <c r="GKT941" s="9"/>
      <c r="GKU941" s="9"/>
      <c r="GKV941" s="9"/>
      <c r="GKW941" s="9"/>
      <c r="GKX941" s="9"/>
      <c r="GKY941" s="9"/>
      <c r="GKZ941" s="9"/>
      <c r="GLA941" s="9"/>
      <c r="GLB941" s="9"/>
      <c r="GLC941" s="9"/>
      <c r="GLD941" s="9"/>
      <c r="GLE941" s="9"/>
      <c r="GLF941" s="9"/>
      <c r="GLG941" s="9"/>
      <c r="GLH941" s="9"/>
      <c r="GLI941" s="9"/>
      <c r="GLJ941" s="9"/>
      <c r="GLK941" s="9"/>
      <c r="GLL941" s="9"/>
      <c r="GLM941" s="9"/>
      <c r="GLN941" s="9"/>
      <c r="GLO941" s="9"/>
      <c r="GLP941" s="9"/>
      <c r="GLQ941" s="9"/>
      <c r="GLR941" s="9"/>
      <c r="GLS941" s="9"/>
      <c r="GLT941" s="9"/>
      <c r="GLU941" s="9"/>
      <c r="GLV941" s="9"/>
      <c r="GLW941" s="9"/>
      <c r="GLX941" s="9"/>
      <c r="GLY941" s="9"/>
      <c r="GLZ941" s="9"/>
      <c r="GMA941" s="9"/>
      <c r="GMB941" s="9"/>
      <c r="GMC941" s="9"/>
      <c r="GMD941" s="9"/>
      <c r="GME941" s="9"/>
      <c r="GMF941" s="9"/>
      <c r="GMG941" s="9"/>
      <c r="GMH941" s="9"/>
      <c r="GMI941" s="9"/>
      <c r="GMJ941" s="9"/>
      <c r="GMK941" s="9"/>
      <c r="GML941" s="9"/>
      <c r="GMM941" s="9"/>
      <c r="GMN941" s="9"/>
      <c r="GMO941" s="9"/>
      <c r="GMP941" s="9"/>
      <c r="GMQ941" s="9"/>
      <c r="GMR941" s="9"/>
      <c r="GMS941" s="9"/>
      <c r="GMT941" s="9"/>
      <c r="GMU941" s="9"/>
      <c r="GMV941" s="9"/>
      <c r="GMW941" s="9"/>
      <c r="GMX941" s="9"/>
      <c r="GMY941" s="9"/>
      <c r="GMZ941" s="9"/>
      <c r="GNA941" s="9"/>
      <c r="GNB941" s="9"/>
      <c r="GNC941" s="9"/>
      <c r="GND941" s="9"/>
      <c r="GNE941" s="9"/>
      <c r="GNF941" s="9"/>
      <c r="GNG941" s="9"/>
      <c r="GNH941" s="9"/>
      <c r="GNI941" s="9"/>
      <c r="GNJ941" s="9"/>
      <c r="GNK941" s="9"/>
      <c r="GNL941" s="9"/>
      <c r="GNM941" s="9"/>
      <c r="GNN941" s="9"/>
      <c r="GNO941" s="9"/>
      <c r="GNP941" s="9"/>
      <c r="GNQ941" s="9"/>
      <c r="GNR941" s="9"/>
      <c r="GNS941" s="9"/>
      <c r="GNT941" s="9"/>
      <c r="GNU941" s="9"/>
      <c r="GNV941" s="9"/>
      <c r="GNW941" s="9"/>
      <c r="GNX941" s="9"/>
      <c r="GNY941" s="9"/>
      <c r="GNZ941" s="9"/>
      <c r="GOA941" s="9"/>
      <c r="GOB941" s="9"/>
      <c r="GOC941" s="9"/>
      <c r="GOD941" s="9"/>
      <c r="GOE941" s="9"/>
      <c r="GOF941" s="9"/>
      <c r="GOG941" s="9"/>
      <c r="GOH941" s="9"/>
      <c r="GOI941" s="9"/>
      <c r="GOJ941" s="9"/>
      <c r="GOK941" s="9"/>
      <c r="GOL941" s="9"/>
      <c r="GOM941" s="9"/>
      <c r="GON941" s="9"/>
      <c r="GOO941" s="9"/>
      <c r="GOP941" s="9"/>
      <c r="GOQ941" s="9"/>
      <c r="GOR941" s="9"/>
      <c r="GOS941" s="9"/>
      <c r="GOT941" s="9"/>
      <c r="GOU941" s="9"/>
      <c r="GOV941" s="9"/>
      <c r="GOW941" s="9"/>
      <c r="GOX941" s="9"/>
      <c r="GOY941" s="9"/>
      <c r="GOZ941" s="9"/>
      <c r="GPA941" s="9"/>
      <c r="GPB941" s="9"/>
      <c r="GPC941" s="9"/>
      <c r="GPD941" s="9"/>
      <c r="GPE941" s="9"/>
      <c r="GPF941" s="9"/>
      <c r="GPG941" s="9"/>
      <c r="GPH941" s="9"/>
      <c r="GPI941" s="9"/>
      <c r="GPJ941" s="9"/>
      <c r="GPK941" s="9"/>
      <c r="GPL941" s="9"/>
      <c r="GPM941" s="9"/>
      <c r="GPN941" s="9"/>
      <c r="GPO941" s="9"/>
      <c r="GPP941" s="9"/>
      <c r="GPQ941" s="9"/>
      <c r="GPR941" s="9"/>
      <c r="GPS941" s="9"/>
      <c r="GPT941" s="9"/>
      <c r="GPU941" s="9"/>
      <c r="GPV941" s="9"/>
      <c r="GPW941" s="9"/>
      <c r="GPX941" s="9"/>
      <c r="GPY941" s="9"/>
      <c r="GPZ941" s="9"/>
      <c r="GQA941" s="9"/>
      <c r="GQB941" s="9"/>
      <c r="GQC941" s="9"/>
      <c r="GQD941" s="9"/>
      <c r="GQE941" s="9"/>
      <c r="GQF941" s="9"/>
      <c r="GQG941" s="9"/>
      <c r="GQH941" s="9"/>
      <c r="GQI941" s="9"/>
      <c r="GQJ941" s="9"/>
      <c r="GQK941" s="9"/>
      <c r="GQL941" s="9"/>
      <c r="GQM941" s="9"/>
      <c r="GQN941" s="9"/>
      <c r="GQO941" s="9"/>
      <c r="GQP941" s="9"/>
      <c r="GQQ941" s="9"/>
      <c r="GQR941" s="9"/>
      <c r="GQS941" s="9"/>
      <c r="GQT941" s="9"/>
      <c r="GQU941" s="9"/>
      <c r="GQV941" s="9"/>
      <c r="GQW941" s="9"/>
      <c r="GQX941" s="9"/>
      <c r="GQY941" s="9"/>
      <c r="GQZ941" s="9"/>
      <c r="GRA941" s="9"/>
      <c r="GRB941" s="9"/>
      <c r="GRC941" s="9"/>
      <c r="GRD941" s="9"/>
      <c r="GRE941" s="9"/>
      <c r="GRF941" s="9"/>
      <c r="GRG941" s="9"/>
      <c r="GRH941" s="9"/>
      <c r="GRI941" s="9"/>
      <c r="GRJ941" s="9"/>
      <c r="GRK941" s="9"/>
      <c r="GRL941" s="9"/>
      <c r="GRM941" s="9"/>
      <c r="GRN941" s="9"/>
      <c r="GRO941" s="9"/>
      <c r="GRP941" s="9"/>
      <c r="GRQ941" s="9"/>
      <c r="GRR941" s="9"/>
      <c r="GRS941" s="9"/>
      <c r="GRT941" s="9"/>
      <c r="GRU941" s="9"/>
      <c r="GRV941" s="9"/>
      <c r="GRW941" s="9"/>
      <c r="GRX941" s="9"/>
      <c r="GRY941" s="9"/>
      <c r="GRZ941" s="9"/>
      <c r="GSA941" s="9"/>
      <c r="GSB941" s="9"/>
      <c r="GSC941" s="9"/>
      <c r="GSD941" s="9"/>
      <c r="GSE941" s="9"/>
      <c r="GSF941" s="9"/>
      <c r="GSG941" s="9"/>
      <c r="GSH941" s="9"/>
      <c r="GSI941" s="9"/>
      <c r="GSJ941" s="9"/>
      <c r="GSK941" s="9"/>
      <c r="GSL941" s="9"/>
      <c r="GSM941" s="9"/>
      <c r="GSN941" s="9"/>
      <c r="GSO941" s="9"/>
      <c r="GSP941" s="9"/>
      <c r="GSQ941" s="9"/>
      <c r="GSR941" s="9"/>
      <c r="GSS941" s="9"/>
      <c r="GST941" s="9"/>
      <c r="GSU941" s="9"/>
      <c r="GSV941" s="9"/>
      <c r="GSW941" s="9"/>
      <c r="GSX941" s="9"/>
      <c r="GSY941" s="9"/>
      <c r="GSZ941" s="9"/>
      <c r="GTA941" s="9"/>
      <c r="GTB941" s="9"/>
      <c r="GTC941" s="9"/>
      <c r="GTD941" s="9"/>
      <c r="GTE941" s="9"/>
      <c r="GTF941" s="9"/>
      <c r="GTG941" s="9"/>
      <c r="GTH941" s="9"/>
      <c r="GTI941" s="9"/>
      <c r="GTJ941" s="9"/>
      <c r="GTK941" s="9"/>
      <c r="GTL941" s="9"/>
      <c r="GTM941" s="9"/>
      <c r="GTN941" s="9"/>
      <c r="GTO941" s="9"/>
      <c r="GTP941" s="9"/>
      <c r="GTQ941" s="9"/>
      <c r="GTR941" s="9"/>
      <c r="GTS941" s="9"/>
      <c r="GTT941" s="9"/>
      <c r="GTU941" s="9"/>
      <c r="GTV941" s="9"/>
      <c r="GTW941" s="9"/>
      <c r="GTX941" s="9"/>
      <c r="GTY941" s="9"/>
      <c r="GTZ941" s="9"/>
      <c r="GUA941" s="9"/>
      <c r="GUB941" s="9"/>
      <c r="GUC941" s="9"/>
      <c r="GUD941" s="9"/>
      <c r="GUE941" s="9"/>
      <c r="GUF941" s="9"/>
      <c r="GUG941" s="9"/>
      <c r="GUH941" s="9"/>
      <c r="GUI941" s="9"/>
      <c r="GUJ941" s="9"/>
      <c r="GUK941" s="9"/>
      <c r="GUL941" s="9"/>
      <c r="GUM941" s="9"/>
      <c r="GUN941" s="9"/>
      <c r="GUO941" s="9"/>
      <c r="GUP941" s="9"/>
      <c r="GUQ941" s="9"/>
      <c r="GUR941" s="9"/>
      <c r="GUS941" s="9"/>
      <c r="GUT941" s="9"/>
      <c r="GUU941" s="9"/>
      <c r="GUV941" s="9"/>
      <c r="GUW941" s="9"/>
      <c r="GUX941" s="9"/>
      <c r="GUY941" s="9"/>
      <c r="GUZ941" s="9"/>
      <c r="GVA941" s="9"/>
      <c r="GVB941" s="9"/>
      <c r="GVC941" s="9"/>
      <c r="GVD941" s="9"/>
      <c r="GVE941" s="9"/>
      <c r="GVF941" s="9"/>
      <c r="GVG941" s="9"/>
      <c r="GVH941" s="9"/>
      <c r="GVI941" s="9"/>
      <c r="GVJ941" s="9"/>
      <c r="GVK941" s="9"/>
      <c r="GVL941" s="9"/>
      <c r="GVM941" s="9"/>
      <c r="GVN941" s="9"/>
      <c r="GVO941" s="9"/>
      <c r="GVP941" s="9"/>
      <c r="GVQ941" s="9"/>
      <c r="GVR941" s="9"/>
      <c r="GVS941" s="9"/>
      <c r="GVT941" s="9"/>
      <c r="GVU941" s="9"/>
      <c r="GVV941" s="9"/>
      <c r="GVW941" s="9"/>
      <c r="GVX941" s="9"/>
      <c r="GVY941" s="9"/>
      <c r="GVZ941" s="9"/>
      <c r="GWA941" s="9"/>
      <c r="GWB941" s="9"/>
      <c r="GWC941" s="9"/>
      <c r="GWD941" s="9"/>
      <c r="GWE941" s="9"/>
      <c r="GWF941" s="9"/>
      <c r="GWG941" s="9"/>
      <c r="GWH941" s="9"/>
      <c r="GWI941" s="9"/>
      <c r="GWJ941" s="9"/>
      <c r="GWK941" s="9"/>
      <c r="GWL941" s="9"/>
      <c r="GWM941" s="9"/>
      <c r="GWN941" s="9"/>
      <c r="GWO941" s="9"/>
      <c r="GWP941" s="9"/>
      <c r="GWQ941" s="9"/>
      <c r="GWR941" s="9"/>
      <c r="GWS941" s="9"/>
      <c r="GWT941" s="9"/>
      <c r="GWU941" s="9"/>
      <c r="GWV941" s="9"/>
      <c r="GWW941" s="9"/>
      <c r="GWX941" s="9"/>
      <c r="GWY941" s="9"/>
      <c r="GWZ941" s="9"/>
      <c r="GXA941" s="9"/>
      <c r="GXB941" s="9"/>
      <c r="GXC941" s="9"/>
      <c r="GXD941" s="9"/>
      <c r="GXE941" s="9"/>
      <c r="GXF941" s="9"/>
      <c r="GXG941" s="9"/>
      <c r="GXH941" s="9"/>
      <c r="GXI941" s="9"/>
      <c r="GXJ941" s="9"/>
      <c r="GXK941" s="9"/>
      <c r="GXL941" s="9"/>
      <c r="GXM941" s="9"/>
      <c r="GXN941" s="9"/>
      <c r="GXO941" s="9"/>
      <c r="GXP941" s="9"/>
      <c r="GXQ941" s="9"/>
      <c r="GXR941" s="9"/>
      <c r="GXS941" s="9"/>
      <c r="GXT941" s="9"/>
      <c r="GXU941" s="9"/>
      <c r="GXV941" s="9"/>
      <c r="GXW941" s="9"/>
      <c r="GXX941" s="9"/>
      <c r="GXY941" s="9"/>
      <c r="GXZ941" s="9"/>
      <c r="GYA941" s="9"/>
      <c r="GYB941" s="9"/>
      <c r="GYC941" s="9"/>
      <c r="GYD941" s="9"/>
      <c r="GYE941" s="9"/>
      <c r="GYF941" s="9"/>
      <c r="GYG941" s="9"/>
      <c r="GYH941" s="9"/>
      <c r="GYI941" s="9"/>
      <c r="GYJ941" s="9"/>
      <c r="GYK941" s="9"/>
      <c r="GYL941" s="9"/>
      <c r="GYM941" s="9"/>
      <c r="GYN941" s="9"/>
      <c r="GYO941" s="9"/>
      <c r="GYP941" s="9"/>
      <c r="GYQ941" s="9"/>
      <c r="GYR941" s="9"/>
      <c r="GYS941" s="9"/>
      <c r="GYT941" s="9"/>
      <c r="GYU941" s="9"/>
      <c r="GYV941" s="9"/>
      <c r="GYW941" s="9"/>
      <c r="GYX941" s="9"/>
      <c r="GYY941" s="9"/>
      <c r="GYZ941" s="9"/>
      <c r="GZA941" s="9"/>
      <c r="GZB941" s="9"/>
      <c r="GZC941" s="9"/>
      <c r="GZD941" s="9"/>
      <c r="GZE941" s="9"/>
      <c r="GZF941" s="9"/>
      <c r="GZG941" s="9"/>
      <c r="GZH941" s="9"/>
      <c r="GZI941" s="9"/>
      <c r="GZJ941" s="9"/>
      <c r="GZK941" s="9"/>
      <c r="GZL941" s="9"/>
      <c r="GZM941" s="9"/>
      <c r="GZN941" s="9"/>
      <c r="GZO941" s="9"/>
      <c r="GZP941" s="9"/>
      <c r="GZQ941" s="9"/>
      <c r="GZR941" s="9"/>
      <c r="GZS941" s="9"/>
      <c r="GZT941" s="9"/>
      <c r="GZU941" s="9"/>
      <c r="GZV941" s="9"/>
      <c r="GZW941" s="9"/>
      <c r="GZX941" s="9"/>
      <c r="GZY941" s="9"/>
      <c r="GZZ941" s="9"/>
      <c r="HAA941" s="9"/>
      <c r="HAB941" s="9"/>
      <c r="HAC941" s="9"/>
      <c r="HAD941" s="9"/>
      <c r="HAE941" s="9"/>
      <c r="HAF941" s="9"/>
      <c r="HAG941" s="9"/>
      <c r="HAH941" s="9"/>
      <c r="HAI941" s="9"/>
      <c r="HAJ941" s="9"/>
      <c r="HAK941" s="9"/>
      <c r="HAL941" s="9"/>
      <c r="HAM941" s="9"/>
      <c r="HAN941" s="9"/>
      <c r="HAO941" s="9"/>
      <c r="HAP941" s="9"/>
      <c r="HAQ941" s="9"/>
      <c r="HAR941" s="9"/>
      <c r="HAS941" s="9"/>
      <c r="HAT941" s="9"/>
      <c r="HAU941" s="9"/>
      <c r="HAV941" s="9"/>
      <c r="HAW941" s="9"/>
      <c r="HAX941" s="9"/>
      <c r="HAY941" s="9"/>
      <c r="HAZ941" s="9"/>
      <c r="HBA941" s="9"/>
      <c r="HBB941" s="9"/>
      <c r="HBC941" s="9"/>
      <c r="HBD941" s="9"/>
      <c r="HBE941" s="9"/>
      <c r="HBF941" s="9"/>
      <c r="HBG941" s="9"/>
      <c r="HBH941" s="9"/>
      <c r="HBI941" s="9"/>
      <c r="HBJ941" s="9"/>
      <c r="HBK941" s="9"/>
      <c r="HBL941" s="9"/>
      <c r="HBM941" s="9"/>
      <c r="HBN941" s="9"/>
      <c r="HBO941" s="9"/>
      <c r="HBP941" s="9"/>
      <c r="HBQ941" s="9"/>
      <c r="HBR941" s="9"/>
      <c r="HBS941" s="9"/>
      <c r="HBT941" s="9"/>
      <c r="HBU941" s="9"/>
      <c r="HBV941" s="9"/>
      <c r="HBW941" s="9"/>
      <c r="HBX941" s="9"/>
      <c r="HBY941" s="9"/>
      <c r="HBZ941" s="9"/>
      <c r="HCA941" s="9"/>
      <c r="HCB941" s="9"/>
      <c r="HCC941" s="9"/>
      <c r="HCD941" s="9"/>
      <c r="HCE941" s="9"/>
      <c r="HCF941" s="9"/>
      <c r="HCG941" s="9"/>
      <c r="HCH941" s="9"/>
      <c r="HCI941" s="9"/>
      <c r="HCJ941" s="9"/>
      <c r="HCK941" s="9"/>
      <c r="HCL941" s="9"/>
      <c r="HCM941" s="9"/>
      <c r="HCN941" s="9"/>
      <c r="HCO941" s="9"/>
      <c r="HCP941" s="9"/>
      <c r="HCQ941" s="9"/>
      <c r="HCR941" s="9"/>
      <c r="HCS941" s="9"/>
      <c r="HCT941" s="9"/>
      <c r="HCU941" s="9"/>
      <c r="HCV941" s="9"/>
      <c r="HCW941" s="9"/>
      <c r="HCX941" s="9"/>
      <c r="HCY941" s="9"/>
      <c r="HCZ941" s="9"/>
      <c r="HDA941" s="9"/>
      <c r="HDB941" s="9"/>
      <c r="HDC941" s="9"/>
      <c r="HDD941" s="9"/>
      <c r="HDE941" s="9"/>
      <c r="HDF941" s="9"/>
      <c r="HDG941" s="9"/>
      <c r="HDH941" s="9"/>
      <c r="HDI941" s="9"/>
      <c r="HDJ941" s="9"/>
      <c r="HDK941" s="9"/>
      <c r="HDL941" s="9"/>
      <c r="HDM941" s="9"/>
      <c r="HDN941" s="9"/>
      <c r="HDO941" s="9"/>
      <c r="HDP941" s="9"/>
      <c r="HDQ941" s="9"/>
      <c r="HDR941" s="9"/>
      <c r="HDS941" s="9"/>
      <c r="HDT941" s="9"/>
      <c r="HDU941" s="9"/>
      <c r="HDV941" s="9"/>
      <c r="HDW941" s="9"/>
      <c r="HDX941" s="9"/>
      <c r="HDY941" s="9"/>
      <c r="HDZ941" s="9"/>
      <c r="HEA941" s="9"/>
      <c r="HEB941" s="9"/>
      <c r="HEC941" s="9"/>
      <c r="HED941" s="9"/>
      <c r="HEE941" s="9"/>
      <c r="HEF941" s="9"/>
      <c r="HEG941" s="9"/>
      <c r="HEH941" s="9"/>
      <c r="HEI941" s="9"/>
      <c r="HEJ941" s="9"/>
      <c r="HEK941" s="9"/>
      <c r="HEL941" s="9"/>
      <c r="HEM941" s="9"/>
      <c r="HEN941" s="9"/>
      <c r="HEO941" s="9"/>
      <c r="HEP941" s="9"/>
      <c r="HEQ941" s="9"/>
      <c r="HER941" s="9"/>
      <c r="HES941" s="9"/>
      <c r="HET941" s="9"/>
      <c r="HEU941" s="9"/>
      <c r="HEV941" s="9"/>
      <c r="HEW941" s="9"/>
      <c r="HEX941" s="9"/>
      <c r="HEY941" s="9"/>
      <c r="HEZ941" s="9"/>
      <c r="HFA941" s="9"/>
      <c r="HFB941" s="9"/>
      <c r="HFC941" s="9"/>
      <c r="HFD941" s="9"/>
      <c r="HFE941" s="9"/>
      <c r="HFF941" s="9"/>
      <c r="HFG941" s="9"/>
      <c r="HFH941" s="9"/>
      <c r="HFI941" s="9"/>
      <c r="HFJ941" s="9"/>
      <c r="HFK941" s="9"/>
      <c r="HFL941" s="9"/>
      <c r="HFM941" s="9"/>
      <c r="HFN941" s="9"/>
      <c r="HFO941" s="9"/>
      <c r="HFP941" s="9"/>
      <c r="HFQ941" s="9"/>
      <c r="HFR941" s="9"/>
      <c r="HFS941" s="9"/>
      <c r="HFT941" s="9"/>
      <c r="HFU941" s="9"/>
      <c r="HFV941" s="9"/>
      <c r="HFW941" s="9"/>
      <c r="HFX941" s="9"/>
      <c r="HFY941" s="9"/>
      <c r="HFZ941" s="9"/>
      <c r="HGA941" s="9"/>
      <c r="HGB941" s="9"/>
      <c r="HGC941" s="9"/>
      <c r="HGD941" s="9"/>
      <c r="HGE941" s="9"/>
      <c r="HGF941" s="9"/>
      <c r="HGG941" s="9"/>
      <c r="HGH941" s="9"/>
      <c r="HGI941" s="9"/>
      <c r="HGJ941" s="9"/>
      <c r="HGK941" s="9"/>
      <c r="HGL941" s="9"/>
      <c r="HGM941" s="9"/>
      <c r="HGN941" s="9"/>
      <c r="HGO941" s="9"/>
      <c r="HGP941" s="9"/>
      <c r="HGQ941" s="9"/>
      <c r="HGR941" s="9"/>
      <c r="HGS941" s="9"/>
      <c r="HGT941" s="9"/>
      <c r="HGU941" s="9"/>
      <c r="HGV941" s="9"/>
      <c r="HGW941" s="9"/>
      <c r="HGX941" s="9"/>
      <c r="HGY941" s="9"/>
      <c r="HGZ941" s="9"/>
      <c r="HHA941" s="9"/>
      <c r="HHB941" s="9"/>
      <c r="HHC941" s="9"/>
      <c r="HHD941" s="9"/>
      <c r="HHE941" s="9"/>
      <c r="HHF941" s="9"/>
      <c r="HHG941" s="9"/>
      <c r="HHH941" s="9"/>
      <c r="HHI941" s="9"/>
      <c r="HHJ941" s="9"/>
      <c r="HHK941" s="9"/>
      <c r="HHL941" s="9"/>
      <c r="HHM941" s="9"/>
      <c r="HHN941" s="9"/>
      <c r="HHO941" s="9"/>
      <c r="HHP941" s="9"/>
      <c r="HHQ941" s="9"/>
      <c r="HHR941" s="9"/>
      <c r="HHS941" s="9"/>
      <c r="HHT941" s="9"/>
      <c r="HHU941" s="9"/>
      <c r="HHV941" s="9"/>
      <c r="HHW941" s="9"/>
      <c r="HHX941" s="9"/>
      <c r="HHY941" s="9"/>
      <c r="HHZ941" s="9"/>
      <c r="HIA941" s="9"/>
      <c r="HIB941" s="9"/>
      <c r="HIC941" s="9"/>
      <c r="HID941" s="9"/>
      <c r="HIE941" s="9"/>
      <c r="HIF941" s="9"/>
      <c r="HIG941" s="9"/>
      <c r="HIH941" s="9"/>
      <c r="HII941" s="9"/>
      <c r="HIJ941" s="9"/>
      <c r="HIK941" s="9"/>
      <c r="HIL941" s="9"/>
      <c r="HIM941" s="9"/>
      <c r="HIN941" s="9"/>
      <c r="HIO941" s="9"/>
      <c r="HIP941" s="9"/>
      <c r="HIQ941" s="9"/>
      <c r="HIR941" s="9"/>
      <c r="HIS941" s="9"/>
      <c r="HIT941" s="9"/>
      <c r="HIU941" s="9"/>
      <c r="HIV941" s="9"/>
      <c r="HIW941" s="9"/>
      <c r="HIX941" s="9"/>
      <c r="HIY941" s="9"/>
      <c r="HIZ941" s="9"/>
      <c r="HJA941" s="9"/>
      <c r="HJB941" s="9"/>
      <c r="HJC941" s="9"/>
      <c r="HJD941" s="9"/>
      <c r="HJE941" s="9"/>
      <c r="HJF941" s="9"/>
      <c r="HJG941" s="9"/>
      <c r="HJH941" s="9"/>
      <c r="HJI941" s="9"/>
      <c r="HJJ941" s="9"/>
      <c r="HJK941" s="9"/>
      <c r="HJL941" s="9"/>
      <c r="HJM941" s="9"/>
      <c r="HJN941" s="9"/>
      <c r="HJO941" s="9"/>
      <c r="HJP941" s="9"/>
      <c r="HJQ941" s="9"/>
      <c r="HJR941" s="9"/>
      <c r="HJS941" s="9"/>
      <c r="HJT941" s="9"/>
      <c r="HJU941" s="9"/>
      <c r="HJV941" s="9"/>
      <c r="HJW941" s="9"/>
      <c r="HJX941" s="9"/>
      <c r="HJY941" s="9"/>
      <c r="HJZ941" s="9"/>
      <c r="HKA941" s="9"/>
      <c r="HKB941" s="9"/>
      <c r="HKC941" s="9"/>
      <c r="HKD941" s="9"/>
      <c r="HKE941" s="9"/>
      <c r="HKF941" s="9"/>
      <c r="HKG941" s="9"/>
      <c r="HKH941" s="9"/>
      <c r="HKI941" s="9"/>
      <c r="HKJ941" s="9"/>
      <c r="HKK941" s="9"/>
      <c r="HKL941" s="9"/>
      <c r="HKM941" s="9"/>
      <c r="HKN941" s="9"/>
      <c r="HKO941" s="9"/>
      <c r="HKP941" s="9"/>
      <c r="HKQ941" s="9"/>
      <c r="HKR941" s="9"/>
      <c r="HKS941" s="9"/>
      <c r="HKT941" s="9"/>
      <c r="HKU941" s="9"/>
      <c r="HKV941" s="9"/>
      <c r="HKW941" s="9"/>
      <c r="HKX941" s="9"/>
      <c r="HKY941" s="9"/>
      <c r="HKZ941" s="9"/>
      <c r="HLA941" s="9"/>
      <c r="HLB941" s="9"/>
      <c r="HLC941" s="9"/>
      <c r="HLD941" s="9"/>
      <c r="HLE941" s="9"/>
      <c r="HLF941" s="9"/>
      <c r="HLG941" s="9"/>
      <c r="HLH941" s="9"/>
      <c r="HLI941" s="9"/>
      <c r="HLJ941" s="9"/>
      <c r="HLK941" s="9"/>
      <c r="HLL941" s="9"/>
      <c r="HLM941" s="9"/>
      <c r="HLN941" s="9"/>
      <c r="HLO941" s="9"/>
      <c r="HLP941" s="9"/>
      <c r="HLQ941" s="9"/>
      <c r="HLR941" s="9"/>
      <c r="HLS941" s="9"/>
      <c r="HLT941" s="9"/>
      <c r="HLU941" s="9"/>
      <c r="HLV941" s="9"/>
      <c r="HLW941" s="9"/>
      <c r="HLX941" s="9"/>
      <c r="HLY941" s="9"/>
      <c r="HLZ941" s="9"/>
      <c r="HMA941" s="9"/>
      <c r="HMB941" s="9"/>
      <c r="HMC941" s="9"/>
      <c r="HMD941" s="9"/>
      <c r="HME941" s="9"/>
      <c r="HMF941" s="9"/>
      <c r="HMG941" s="9"/>
      <c r="HMH941" s="9"/>
      <c r="HMI941" s="9"/>
      <c r="HMJ941" s="9"/>
      <c r="HMK941" s="9"/>
      <c r="HML941" s="9"/>
      <c r="HMM941" s="9"/>
      <c r="HMN941" s="9"/>
      <c r="HMO941" s="9"/>
      <c r="HMP941" s="9"/>
      <c r="HMQ941" s="9"/>
      <c r="HMR941" s="9"/>
      <c r="HMS941" s="9"/>
      <c r="HMT941" s="9"/>
      <c r="HMU941" s="9"/>
      <c r="HMV941" s="9"/>
      <c r="HMW941" s="9"/>
      <c r="HMX941" s="9"/>
      <c r="HMY941" s="9"/>
      <c r="HMZ941" s="9"/>
      <c r="HNA941" s="9"/>
      <c r="HNB941" s="9"/>
      <c r="HNC941" s="9"/>
      <c r="HND941" s="9"/>
      <c r="HNE941" s="9"/>
      <c r="HNF941" s="9"/>
      <c r="HNG941" s="9"/>
      <c r="HNH941" s="9"/>
      <c r="HNI941" s="9"/>
      <c r="HNJ941" s="9"/>
      <c r="HNK941" s="9"/>
      <c r="HNL941" s="9"/>
      <c r="HNM941" s="9"/>
      <c r="HNN941" s="9"/>
      <c r="HNO941" s="9"/>
      <c r="HNP941" s="9"/>
      <c r="HNQ941" s="9"/>
      <c r="HNR941" s="9"/>
      <c r="HNS941" s="9"/>
      <c r="HNT941" s="9"/>
      <c r="HNU941" s="9"/>
      <c r="HNV941" s="9"/>
      <c r="HNW941" s="9"/>
      <c r="HNX941" s="9"/>
      <c r="HNY941" s="9"/>
      <c r="HNZ941" s="9"/>
      <c r="HOA941" s="9"/>
      <c r="HOB941" s="9"/>
      <c r="HOC941" s="9"/>
      <c r="HOD941" s="9"/>
      <c r="HOE941" s="9"/>
      <c r="HOF941" s="9"/>
      <c r="HOG941" s="9"/>
      <c r="HOH941" s="9"/>
      <c r="HOI941" s="9"/>
      <c r="HOJ941" s="9"/>
      <c r="HOK941" s="9"/>
      <c r="HOL941" s="9"/>
      <c r="HOM941" s="9"/>
      <c r="HON941" s="9"/>
      <c r="HOO941" s="9"/>
      <c r="HOP941" s="9"/>
      <c r="HOQ941" s="9"/>
      <c r="HOR941" s="9"/>
      <c r="HOS941" s="9"/>
      <c r="HOT941" s="9"/>
      <c r="HOU941" s="9"/>
      <c r="HOV941" s="9"/>
      <c r="HOW941" s="9"/>
      <c r="HOX941" s="9"/>
      <c r="HOY941" s="9"/>
      <c r="HOZ941" s="9"/>
      <c r="HPA941" s="9"/>
      <c r="HPB941" s="9"/>
      <c r="HPC941" s="9"/>
      <c r="HPD941" s="9"/>
      <c r="HPE941" s="9"/>
      <c r="HPF941" s="9"/>
      <c r="HPG941" s="9"/>
      <c r="HPH941" s="9"/>
      <c r="HPI941" s="9"/>
      <c r="HPJ941" s="9"/>
      <c r="HPK941" s="9"/>
      <c r="HPL941" s="9"/>
      <c r="HPM941" s="9"/>
      <c r="HPN941" s="9"/>
      <c r="HPO941" s="9"/>
      <c r="HPP941" s="9"/>
      <c r="HPQ941" s="9"/>
      <c r="HPR941" s="9"/>
      <c r="HPS941" s="9"/>
      <c r="HPT941" s="9"/>
      <c r="HPU941" s="9"/>
      <c r="HPV941" s="9"/>
      <c r="HPW941" s="9"/>
      <c r="HPX941" s="9"/>
      <c r="HPY941" s="9"/>
      <c r="HPZ941" s="9"/>
      <c r="HQA941" s="9"/>
      <c r="HQB941" s="9"/>
      <c r="HQC941" s="9"/>
      <c r="HQD941" s="9"/>
      <c r="HQE941" s="9"/>
      <c r="HQF941" s="9"/>
      <c r="HQG941" s="9"/>
      <c r="HQH941" s="9"/>
      <c r="HQI941" s="9"/>
      <c r="HQJ941" s="9"/>
      <c r="HQK941" s="9"/>
      <c r="HQL941" s="9"/>
      <c r="HQM941" s="9"/>
      <c r="HQN941" s="9"/>
      <c r="HQO941" s="9"/>
      <c r="HQP941" s="9"/>
      <c r="HQQ941" s="9"/>
      <c r="HQR941" s="9"/>
      <c r="HQS941" s="9"/>
      <c r="HQT941" s="9"/>
      <c r="HQU941" s="9"/>
      <c r="HQV941" s="9"/>
      <c r="HQW941" s="9"/>
      <c r="HQX941" s="9"/>
      <c r="HQY941" s="9"/>
      <c r="HQZ941" s="9"/>
      <c r="HRA941" s="9"/>
      <c r="HRB941" s="9"/>
      <c r="HRC941" s="9"/>
      <c r="HRD941" s="9"/>
      <c r="HRE941" s="9"/>
      <c r="HRF941" s="9"/>
      <c r="HRG941" s="9"/>
      <c r="HRH941" s="9"/>
      <c r="HRI941" s="9"/>
      <c r="HRJ941" s="9"/>
      <c r="HRK941" s="9"/>
      <c r="HRL941" s="9"/>
      <c r="HRM941" s="9"/>
      <c r="HRN941" s="9"/>
      <c r="HRO941" s="9"/>
      <c r="HRP941" s="9"/>
      <c r="HRQ941" s="9"/>
      <c r="HRR941" s="9"/>
      <c r="HRS941" s="9"/>
      <c r="HRT941" s="9"/>
      <c r="HRU941" s="9"/>
      <c r="HRV941" s="9"/>
      <c r="HRW941" s="9"/>
      <c r="HRX941" s="9"/>
      <c r="HRY941" s="9"/>
      <c r="HRZ941" s="9"/>
      <c r="HSA941" s="9"/>
      <c r="HSB941" s="9"/>
      <c r="HSC941" s="9"/>
      <c r="HSD941" s="9"/>
      <c r="HSE941" s="9"/>
      <c r="HSF941" s="9"/>
      <c r="HSG941" s="9"/>
      <c r="HSH941" s="9"/>
      <c r="HSI941" s="9"/>
      <c r="HSJ941" s="9"/>
      <c r="HSK941" s="9"/>
      <c r="HSL941" s="9"/>
      <c r="HSM941" s="9"/>
      <c r="HSN941" s="9"/>
      <c r="HSO941" s="9"/>
      <c r="HSP941" s="9"/>
      <c r="HSQ941" s="9"/>
      <c r="HSR941" s="9"/>
      <c r="HSS941" s="9"/>
      <c r="HST941" s="9"/>
      <c r="HSU941" s="9"/>
      <c r="HSV941" s="9"/>
      <c r="HSW941" s="9"/>
      <c r="HSX941" s="9"/>
      <c r="HSY941" s="9"/>
      <c r="HSZ941" s="9"/>
      <c r="HTA941" s="9"/>
      <c r="HTB941" s="9"/>
      <c r="HTC941" s="9"/>
      <c r="HTD941" s="9"/>
      <c r="HTE941" s="9"/>
      <c r="HTF941" s="9"/>
      <c r="HTG941" s="9"/>
      <c r="HTH941" s="9"/>
      <c r="HTI941" s="9"/>
      <c r="HTJ941" s="9"/>
      <c r="HTK941" s="9"/>
      <c r="HTL941" s="9"/>
      <c r="HTM941" s="9"/>
      <c r="HTN941" s="9"/>
      <c r="HTO941" s="9"/>
      <c r="HTP941" s="9"/>
      <c r="HTQ941" s="9"/>
      <c r="HTR941" s="9"/>
      <c r="HTS941" s="9"/>
      <c r="HTT941" s="9"/>
      <c r="HTU941" s="9"/>
      <c r="HTV941" s="9"/>
      <c r="HTW941" s="9"/>
      <c r="HTX941" s="9"/>
      <c r="HTY941" s="9"/>
      <c r="HTZ941" s="9"/>
      <c r="HUA941" s="9"/>
      <c r="HUB941" s="9"/>
      <c r="HUC941" s="9"/>
      <c r="HUD941" s="9"/>
      <c r="HUE941" s="9"/>
      <c r="HUF941" s="9"/>
      <c r="HUG941" s="9"/>
      <c r="HUH941" s="9"/>
      <c r="HUI941" s="9"/>
      <c r="HUJ941" s="9"/>
      <c r="HUK941" s="9"/>
      <c r="HUL941" s="9"/>
      <c r="HUM941" s="9"/>
      <c r="HUN941" s="9"/>
      <c r="HUO941" s="9"/>
      <c r="HUP941" s="9"/>
      <c r="HUQ941" s="9"/>
      <c r="HUR941" s="9"/>
      <c r="HUS941" s="9"/>
      <c r="HUT941" s="9"/>
      <c r="HUU941" s="9"/>
      <c r="HUV941" s="9"/>
      <c r="HUW941" s="9"/>
      <c r="HUX941" s="9"/>
      <c r="HUY941" s="9"/>
      <c r="HUZ941" s="9"/>
      <c r="HVA941" s="9"/>
      <c r="HVB941" s="9"/>
      <c r="HVC941" s="9"/>
      <c r="HVD941" s="9"/>
      <c r="HVE941" s="9"/>
      <c r="HVF941" s="9"/>
      <c r="HVG941" s="9"/>
      <c r="HVH941" s="9"/>
      <c r="HVI941" s="9"/>
      <c r="HVJ941" s="9"/>
      <c r="HVK941" s="9"/>
      <c r="HVL941" s="9"/>
      <c r="HVM941" s="9"/>
      <c r="HVN941" s="9"/>
      <c r="HVO941" s="9"/>
      <c r="HVP941" s="9"/>
      <c r="HVQ941" s="9"/>
      <c r="HVR941" s="9"/>
      <c r="HVS941" s="9"/>
      <c r="HVT941" s="9"/>
      <c r="HVU941" s="9"/>
      <c r="HVV941" s="9"/>
      <c r="HVW941" s="9"/>
      <c r="HVX941" s="9"/>
      <c r="HVY941" s="9"/>
      <c r="HVZ941" s="9"/>
      <c r="HWA941" s="9"/>
      <c r="HWB941" s="9"/>
      <c r="HWC941" s="9"/>
      <c r="HWD941" s="9"/>
      <c r="HWE941" s="9"/>
      <c r="HWF941" s="9"/>
      <c r="HWG941" s="9"/>
      <c r="HWH941" s="9"/>
      <c r="HWI941" s="9"/>
      <c r="HWJ941" s="9"/>
      <c r="HWK941" s="9"/>
      <c r="HWL941" s="9"/>
      <c r="HWM941" s="9"/>
      <c r="HWN941" s="9"/>
      <c r="HWO941" s="9"/>
      <c r="HWP941" s="9"/>
      <c r="HWQ941" s="9"/>
      <c r="HWR941" s="9"/>
      <c r="HWS941" s="9"/>
      <c r="HWT941" s="9"/>
      <c r="HWU941" s="9"/>
      <c r="HWV941" s="9"/>
      <c r="HWW941" s="9"/>
      <c r="HWX941" s="9"/>
      <c r="HWY941" s="9"/>
      <c r="HWZ941" s="9"/>
      <c r="HXA941" s="9"/>
      <c r="HXB941" s="9"/>
      <c r="HXC941" s="9"/>
      <c r="HXD941" s="9"/>
      <c r="HXE941" s="9"/>
      <c r="HXF941" s="9"/>
      <c r="HXG941" s="9"/>
      <c r="HXH941" s="9"/>
      <c r="HXI941" s="9"/>
      <c r="HXJ941" s="9"/>
      <c r="HXK941" s="9"/>
      <c r="HXL941" s="9"/>
      <c r="HXM941" s="9"/>
      <c r="HXN941" s="9"/>
      <c r="HXO941" s="9"/>
      <c r="HXP941" s="9"/>
      <c r="HXQ941" s="9"/>
      <c r="HXR941" s="9"/>
      <c r="HXS941" s="9"/>
      <c r="HXT941" s="9"/>
      <c r="HXU941" s="9"/>
      <c r="HXV941" s="9"/>
      <c r="HXW941" s="9"/>
      <c r="HXX941" s="9"/>
      <c r="HXY941" s="9"/>
      <c r="HXZ941" s="9"/>
      <c r="HYA941" s="9"/>
      <c r="HYB941" s="9"/>
      <c r="HYC941" s="9"/>
      <c r="HYD941" s="9"/>
      <c r="HYE941" s="9"/>
      <c r="HYF941" s="9"/>
      <c r="HYG941" s="9"/>
      <c r="HYH941" s="9"/>
      <c r="HYI941" s="9"/>
      <c r="HYJ941" s="9"/>
      <c r="HYK941" s="9"/>
      <c r="HYL941" s="9"/>
      <c r="HYM941" s="9"/>
      <c r="HYN941" s="9"/>
      <c r="HYO941" s="9"/>
      <c r="HYP941" s="9"/>
      <c r="HYQ941" s="9"/>
      <c r="HYR941" s="9"/>
      <c r="HYS941" s="9"/>
      <c r="HYT941" s="9"/>
      <c r="HYU941" s="9"/>
      <c r="HYV941" s="9"/>
      <c r="HYW941" s="9"/>
      <c r="HYX941" s="9"/>
      <c r="HYY941" s="9"/>
      <c r="HYZ941" s="9"/>
      <c r="HZA941" s="9"/>
      <c r="HZB941" s="9"/>
      <c r="HZC941" s="9"/>
      <c r="HZD941" s="9"/>
      <c r="HZE941" s="9"/>
      <c r="HZF941" s="9"/>
      <c r="HZG941" s="9"/>
      <c r="HZH941" s="9"/>
      <c r="HZI941" s="9"/>
      <c r="HZJ941" s="9"/>
      <c r="HZK941" s="9"/>
      <c r="HZL941" s="9"/>
      <c r="HZM941" s="9"/>
      <c r="HZN941" s="9"/>
      <c r="HZO941" s="9"/>
      <c r="HZP941" s="9"/>
      <c r="HZQ941" s="9"/>
      <c r="HZR941" s="9"/>
      <c r="HZS941" s="9"/>
      <c r="HZT941" s="9"/>
      <c r="HZU941" s="9"/>
      <c r="HZV941" s="9"/>
      <c r="HZW941" s="9"/>
      <c r="HZX941" s="9"/>
      <c r="HZY941" s="9"/>
      <c r="HZZ941" s="9"/>
      <c r="IAA941" s="9"/>
      <c r="IAB941" s="9"/>
      <c r="IAC941" s="9"/>
      <c r="IAD941" s="9"/>
      <c r="IAE941" s="9"/>
      <c r="IAF941" s="9"/>
      <c r="IAG941" s="9"/>
      <c r="IAH941" s="9"/>
      <c r="IAI941" s="9"/>
      <c r="IAJ941" s="9"/>
      <c r="IAK941" s="9"/>
      <c r="IAL941" s="9"/>
      <c r="IAM941" s="9"/>
      <c r="IAN941" s="9"/>
      <c r="IAO941" s="9"/>
      <c r="IAP941" s="9"/>
      <c r="IAQ941" s="9"/>
      <c r="IAR941" s="9"/>
      <c r="IAS941" s="9"/>
      <c r="IAT941" s="9"/>
      <c r="IAU941" s="9"/>
      <c r="IAV941" s="9"/>
      <c r="IAW941" s="9"/>
      <c r="IAX941" s="9"/>
      <c r="IAY941" s="9"/>
      <c r="IAZ941" s="9"/>
      <c r="IBA941" s="9"/>
      <c r="IBB941" s="9"/>
      <c r="IBC941" s="9"/>
      <c r="IBD941" s="9"/>
      <c r="IBE941" s="9"/>
      <c r="IBF941" s="9"/>
      <c r="IBG941" s="9"/>
      <c r="IBH941" s="9"/>
      <c r="IBI941" s="9"/>
      <c r="IBJ941" s="9"/>
      <c r="IBK941" s="9"/>
      <c r="IBL941" s="9"/>
      <c r="IBM941" s="9"/>
      <c r="IBN941" s="9"/>
      <c r="IBO941" s="9"/>
      <c r="IBP941" s="9"/>
      <c r="IBQ941" s="9"/>
      <c r="IBR941" s="9"/>
      <c r="IBS941" s="9"/>
      <c r="IBT941" s="9"/>
      <c r="IBU941" s="9"/>
      <c r="IBV941" s="9"/>
      <c r="IBW941" s="9"/>
      <c r="IBX941" s="9"/>
      <c r="IBY941" s="9"/>
      <c r="IBZ941" s="9"/>
      <c r="ICA941" s="9"/>
      <c r="ICB941" s="9"/>
      <c r="ICC941" s="9"/>
      <c r="ICD941" s="9"/>
      <c r="ICE941" s="9"/>
      <c r="ICF941" s="9"/>
      <c r="ICG941" s="9"/>
      <c r="ICH941" s="9"/>
      <c r="ICI941" s="9"/>
      <c r="ICJ941" s="9"/>
      <c r="ICK941" s="9"/>
      <c r="ICL941" s="9"/>
      <c r="ICM941" s="9"/>
      <c r="ICN941" s="9"/>
      <c r="ICO941" s="9"/>
      <c r="ICP941" s="9"/>
      <c r="ICQ941" s="9"/>
      <c r="ICR941" s="9"/>
      <c r="ICS941" s="9"/>
      <c r="ICT941" s="9"/>
      <c r="ICU941" s="9"/>
      <c r="ICV941" s="9"/>
      <c r="ICW941" s="9"/>
      <c r="ICX941" s="9"/>
      <c r="ICY941" s="9"/>
      <c r="ICZ941" s="9"/>
      <c r="IDA941" s="9"/>
      <c r="IDB941" s="9"/>
      <c r="IDC941" s="9"/>
      <c r="IDD941" s="9"/>
      <c r="IDE941" s="9"/>
      <c r="IDF941" s="9"/>
      <c r="IDG941" s="9"/>
      <c r="IDH941" s="9"/>
      <c r="IDI941" s="9"/>
      <c r="IDJ941" s="9"/>
      <c r="IDK941" s="9"/>
      <c r="IDL941" s="9"/>
      <c r="IDM941" s="9"/>
      <c r="IDN941" s="9"/>
      <c r="IDO941" s="9"/>
      <c r="IDP941" s="9"/>
      <c r="IDQ941" s="9"/>
      <c r="IDR941" s="9"/>
      <c r="IDS941" s="9"/>
      <c r="IDT941" s="9"/>
      <c r="IDU941" s="9"/>
      <c r="IDV941" s="9"/>
      <c r="IDW941" s="9"/>
      <c r="IDX941" s="9"/>
      <c r="IDY941" s="9"/>
      <c r="IDZ941" s="9"/>
      <c r="IEA941" s="9"/>
      <c r="IEB941" s="9"/>
      <c r="IEC941" s="9"/>
      <c r="IED941" s="9"/>
      <c r="IEE941" s="9"/>
      <c r="IEF941" s="9"/>
      <c r="IEG941" s="9"/>
      <c r="IEH941" s="9"/>
      <c r="IEI941" s="9"/>
      <c r="IEJ941" s="9"/>
      <c r="IEK941" s="9"/>
      <c r="IEL941" s="9"/>
      <c r="IEM941" s="9"/>
      <c r="IEN941" s="9"/>
      <c r="IEO941" s="9"/>
      <c r="IEP941" s="9"/>
      <c r="IEQ941" s="9"/>
      <c r="IER941" s="9"/>
      <c r="IES941" s="9"/>
      <c r="IET941" s="9"/>
      <c r="IEU941" s="9"/>
      <c r="IEV941" s="9"/>
      <c r="IEW941" s="9"/>
      <c r="IEX941" s="9"/>
      <c r="IEY941" s="9"/>
      <c r="IEZ941" s="9"/>
      <c r="IFA941" s="9"/>
      <c r="IFB941" s="9"/>
      <c r="IFC941" s="9"/>
      <c r="IFD941" s="9"/>
      <c r="IFE941" s="9"/>
      <c r="IFF941" s="9"/>
      <c r="IFG941" s="9"/>
      <c r="IFH941" s="9"/>
      <c r="IFI941" s="9"/>
      <c r="IFJ941" s="9"/>
      <c r="IFK941" s="9"/>
      <c r="IFL941" s="9"/>
      <c r="IFM941" s="9"/>
      <c r="IFN941" s="9"/>
      <c r="IFO941" s="9"/>
      <c r="IFP941" s="9"/>
      <c r="IFQ941" s="9"/>
      <c r="IFR941" s="9"/>
      <c r="IFS941" s="9"/>
      <c r="IFT941" s="9"/>
      <c r="IFU941" s="9"/>
      <c r="IFV941" s="9"/>
      <c r="IFW941" s="9"/>
      <c r="IFX941" s="9"/>
      <c r="IFY941" s="9"/>
      <c r="IFZ941" s="9"/>
      <c r="IGA941" s="9"/>
      <c r="IGB941" s="9"/>
      <c r="IGC941" s="9"/>
      <c r="IGD941" s="9"/>
      <c r="IGE941" s="9"/>
      <c r="IGF941" s="9"/>
      <c r="IGG941" s="9"/>
      <c r="IGH941" s="9"/>
      <c r="IGI941" s="9"/>
      <c r="IGJ941" s="9"/>
      <c r="IGK941" s="9"/>
      <c r="IGL941" s="9"/>
      <c r="IGM941" s="9"/>
      <c r="IGN941" s="9"/>
      <c r="IGO941" s="9"/>
      <c r="IGP941" s="9"/>
      <c r="IGQ941" s="9"/>
      <c r="IGR941" s="9"/>
      <c r="IGS941" s="9"/>
      <c r="IGT941" s="9"/>
      <c r="IGU941" s="9"/>
      <c r="IGV941" s="9"/>
      <c r="IGW941" s="9"/>
      <c r="IGX941" s="9"/>
      <c r="IGY941" s="9"/>
      <c r="IGZ941" s="9"/>
      <c r="IHA941" s="9"/>
      <c r="IHB941" s="9"/>
      <c r="IHC941" s="9"/>
      <c r="IHD941" s="9"/>
      <c r="IHE941" s="9"/>
      <c r="IHF941" s="9"/>
      <c r="IHG941" s="9"/>
      <c r="IHH941" s="9"/>
      <c r="IHI941" s="9"/>
      <c r="IHJ941" s="9"/>
      <c r="IHK941" s="9"/>
      <c r="IHL941" s="9"/>
      <c r="IHM941" s="9"/>
      <c r="IHN941" s="9"/>
      <c r="IHO941" s="9"/>
      <c r="IHP941" s="9"/>
      <c r="IHQ941" s="9"/>
      <c r="IHR941" s="9"/>
      <c r="IHS941" s="9"/>
      <c r="IHT941" s="9"/>
      <c r="IHU941" s="9"/>
      <c r="IHV941" s="9"/>
      <c r="IHW941" s="9"/>
      <c r="IHX941" s="9"/>
      <c r="IHY941" s="9"/>
      <c r="IHZ941" s="9"/>
      <c r="IIA941" s="9"/>
      <c r="IIB941" s="9"/>
      <c r="IIC941" s="9"/>
      <c r="IID941" s="9"/>
      <c r="IIE941" s="9"/>
      <c r="IIF941" s="9"/>
      <c r="IIG941" s="9"/>
      <c r="IIH941" s="9"/>
      <c r="III941" s="9"/>
      <c r="IIJ941" s="9"/>
      <c r="IIK941" s="9"/>
      <c r="IIL941" s="9"/>
      <c r="IIM941" s="9"/>
      <c r="IIN941" s="9"/>
      <c r="IIO941" s="9"/>
      <c r="IIP941" s="9"/>
      <c r="IIQ941" s="9"/>
      <c r="IIR941" s="9"/>
      <c r="IIS941" s="9"/>
      <c r="IIT941" s="9"/>
      <c r="IIU941" s="9"/>
      <c r="IIV941" s="9"/>
      <c r="IIW941" s="9"/>
      <c r="IIX941" s="9"/>
      <c r="IIY941" s="9"/>
      <c r="IIZ941" s="9"/>
      <c r="IJA941" s="9"/>
      <c r="IJB941" s="9"/>
      <c r="IJC941" s="9"/>
      <c r="IJD941" s="9"/>
      <c r="IJE941" s="9"/>
      <c r="IJF941" s="9"/>
      <c r="IJG941" s="9"/>
      <c r="IJH941" s="9"/>
      <c r="IJI941" s="9"/>
      <c r="IJJ941" s="9"/>
      <c r="IJK941" s="9"/>
      <c r="IJL941" s="9"/>
      <c r="IJM941" s="9"/>
      <c r="IJN941" s="9"/>
      <c r="IJO941" s="9"/>
      <c r="IJP941" s="9"/>
      <c r="IJQ941" s="9"/>
      <c r="IJR941" s="9"/>
      <c r="IJS941" s="9"/>
      <c r="IJT941" s="9"/>
      <c r="IJU941" s="9"/>
      <c r="IJV941" s="9"/>
      <c r="IJW941" s="9"/>
      <c r="IJX941" s="9"/>
      <c r="IJY941" s="9"/>
      <c r="IJZ941" s="9"/>
      <c r="IKA941" s="9"/>
      <c r="IKB941" s="9"/>
      <c r="IKC941" s="9"/>
      <c r="IKD941" s="9"/>
      <c r="IKE941" s="9"/>
      <c r="IKF941" s="9"/>
      <c r="IKG941" s="9"/>
      <c r="IKH941" s="9"/>
      <c r="IKI941" s="9"/>
      <c r="IKJ941" s="9"/>
      <c r="IKK941" s="9"/>
      <c r="IKL941" s="9"/>
      <c r="IKM941" s="9"/>
      <c r="IKN941" s="9"/>
      <c r="IKO941" s="9"/>
      <c r="IKP941" s="9"/>
      <c r="IKQ941" s="9"/>
      <c r="IKR941" s="9"/>
      <c r="IKS941" s="9"/>
      <c r="IKT941" s="9"/>
      <c r="IKU941" s="9"/>
      <c r="IKV941" s="9"/>
      <c r="IKW941" s="9"/>
      <c r="IKX941" s="9"/>
      <c r="IKY941" s="9"/>
      <c r="IKZ941" s="9"/>
      <c r="ILA941" s="9"/>
      <c r="ILB941" s="9"/>
      <c r="ILC941" s="9"/>
      <c r="ILD941" s="9"/>
      <c r="ILE941" s="9"/>
      <c r="ILF941" s="9"/>
      <c r="ILG941" s="9"/>
      <c r="ILH941" s="9"/>
      <c r="ILI941" s="9"/>
      <c r="ILJ941" s="9"/>
      <c r="ILK941" s="9"/>
      <c r="ILL941" s="9"/>
      <c r="ILM941" s="9"/>
      <c r="ILN941" s="9"/>
      <c r="ILO941" s="9"/>
      <c r="ILP941" s="9"/>
      <c r="ILQ941" s="9"/>
      <c r="ILR941" s="9"/>
      <c r="ILS941" s="9"/>
      <c r="ILT941" s="9"/>
      <c r="ILU941" s="9"/>
      <c r="ILV941" s="9"/>
      <c r="ILW941" s="9"/>
      <c r="ILX941" s="9"/>
      <c r="ILY941" s="9"/>
      <c r="ILZ941" s="9"/>
      <c r="IMA941" s="9"/>
      <c r="IMB941" s="9"/>
      <c r="IMC941" s="9"/>
      <c r="IMD941" s="9"/>
      <c r="IME941" s="9"/>
      <c r="IMF941" s="9"/>
      <c r="IMG941" s="9"/>
      <c r="IMH941" s="9"/>
      <c r="IMI941" s="9"/>
      <c r="IMJ941" s="9"/>
      <c r="IMK941" s="9"/>
      <c r="IML941" s="9"/>
      <c r="IMM941" s="9"/>
      <c r="IMN941" s="9"/>
      <c r="IMO941" s="9"/>
      <c r="IMP941" s="9"/>
      <c r="IMQ941" s="9"/>
      <c r="IMR941" s="9"/>
      <c r="IMS941" s="9"/>
      <c r="IMT941" s="9"/>
      <c r="IMU941" s="9"/>
      <c r="IMV941" s="9"/>
      <c r="IMW941" s="9"/>
      <c r="IMX941" s="9"/>
      <c r="IMY941" s="9"/>
      <c r="IMZ941" s="9"/>
      <c r="INA941" s="9"/>
      <c r="INB941" s="9"/>
      <c r="INC941" s="9"/>
      <c r="IND941" s="9"/>
      <c r="INE941" s="9"/>
      <c r="INF941" s="9"/>
      <c r="ING941" s="9"/>
      <c r="INH941" s="9"/>
      <c r="INI941" s="9"/>
      <c r="INJ941" s="9"/>
      <c r="INK941" s="9"/>
      <c r="INL941" s="9"/>
      <c r="INM941" s="9"/>
      <c r="INN941" s="9"/>
      <c r="INO941" s="9"/>
      <c r="INP941" s="9"/>
      <c r="INQ941" s="9"/>
      <c r="INR941" s="9"/>
      <c r="INS941" s="9"/>
      <c r="INT941" s="9"/>
      <c r="INU941" s="9"/>
      <c r="INV941" s="9"/>
      <c r="INW941" s="9"/>
      <c r="INX941" s="9"/>
      <c r="INY941" s="9"/>
      <c r="INZ941" s="9"/>
      <c r="IOA941" s="9"/>
      <c r="IOB941" s="9"/>
      <c r="IOC941" s="9"/>
      <c r="IOD941" s="9"/>
      <c r="IOE941" s="9"/>
      <c r="IOF941" s="9"/>
      <c r="IOG941" s="9"/>
      <c r="IOH941" s="9"/>
      <c r="IOI941" s="9"/>
      <c r="IOJ941" s="9"/>
      <c r="IOK941" s="9"/>
      <c r="IOL941" s="9"/>
      <c r="IOM941" s="9"/>
      <c r="ION941" s="9"/>
      <c r="IOO941" s="9"/>
      <c r="IOP941" s="9"/>
      <c r="IOQ941" s="9"/>
      <c r="IOR941" s="9"/>
      <c r="IOS941" s="9"/>
      <c r="IOT941" s="9"/>
      <c r="IOU941" s="9"/>
      <c r="IOV941" s="9"/>
      <c r="IOW941" s="9"/>
      <c r="IOX941" s="9"/>
      <c r="IOY941" s="9"/>
      <c r="IOZ941" s="9"/>
      <c r="IPA941" s="9"/>
      <c r="IPB941" s="9"/>
      <c r="IPC941" s="9"/>
      <c r="IPD941" s="9"/>
      <c r="IPE941" s="9"/>
      <c r="IPF941" s="9"/>
      <c r="IPG941" s="9"/>
      <c r="IPH941" s="9"/>
      <c r="IPI941" s="9"/>
      <c r="IPJ941" s="9"/>
      <c r="IPK941" s="9"/>
      <c r="IPL941" s="9"/>
      <c r="IPM941" s="9"/>
      <c r="IPN941" s="9"/>
      <c r="IPO941" s="9"/>
      <c r="IPP941" s="9"/>
      <c r="IPQ941" s="9"/>
      <c r="IPR941" s="9"/>
      <c r="IPS941" s="9"/>
      <c r="IPT941" s="9"/>
      <c r="IPU941" s="9"/>
      <c r="IPV941" s="9"/>
      <c r="IPW941" s="9"/>
      <c r="IPX941" s="9"/>
      <c r="IPY941" s="9"/>
      <c r="IPZ941" s="9"/>
      <c r="IQA941" s="9"/>
      <c r="IQB941" s="9"/>
      <c r="IQC941" s="9"/>
      <c r="IQD941" s="9"/>
      <c r="IQE941" s="9"/>
      <c r="IQF941" s="9"/>
      <c r="IQG941" s="9"/>
      <c r="IQH941" s="9"/>
      <c r="IQI941" s="9"/>
      <c r="IQJ941" s="9"/>
      <c r="IQK941" s="9"/>
      <c r="IQL941" s="9"/>
      <c r="IQM941" s="9"/>
      <c r="IQN941" s="9"/>
      <c r="IQO941" s="9"/>
      <c r="IQP941" s="9"/>
      <c r="IQQ941" s="9"/>
      <c r="IQR941" s="9"/>
      <c r="IQS941" s="9"/>
      <c r="IQT941" s="9"/>
      <c r="IQU941" s="9"/>
      <c r="IQV941" s="9"/>
      <c r="IQW941" s="9"/>
      <c r="IQX941" s="9"/>
      <c r="IQY941" s="9"/>
      <c r="IQZ941" s="9"/>
      <c r="IRA941" s="9"/>
      <c r="IRB941" s="9"/>
      <c r="IRC941" s="9"/>
      <c r="IRD941" s="9"/>
      <c r="IRE941" s="9"/>
      <c r="IRF941" s="9"/>
      <c r="IRG941" s="9"/>
      <c r="IRH941" s="9"/>
      <c r="IRI941" s="9"/>
      <c r="IRJ941" s="9"/>
      <c r="IRK941" s="9"/>
      <c r="IRL941" s="9"/>
      <c r="IRM941" s="9"/>
      <c r="IRN941" s="9"/>
      <c r="IRO941" s="9"/>
      <c r="IRP941" s="9"/>
      <c r="IRQ941" s="9"/>
      <c r="IRR941" s="9"/>
      <c r="IRS941" s="9"/>
      <c r="IRT941" s="9"/>
      <c r="IRU941" s="9"/>
      <c r="IRV941" s="9"/>
      <c r="IRW941" s="9"/>
      <c r="IRX941" s="9"/>
      <c r="IRY941" s="9"/>
      <c r="IRZ941" s="9"/>
      <c r="ISA941" s="9"/>
      <c r="ISB941" s="9"/>
      <c r="ISC941" s="9"/>
      <c r="ISD941" s="9"/>
      <c r="ISE941" s="9"/>
      <c r="ISF941" s="9"/>
      <c r="ISG941" s="9"/>
      <c r="ISH941" s="9"/>
      <c r="ISI941" s="9"/>
      <c r="ISJ941" s="9"/>
      <c r="ISK941" s="9"/>
      <c r="ISL941" s="9"/>
      <c r="ISM941" s="9"/>
      <c r="ISN941" s="9"/>
      <c r="ISO941" s="9"/>
      <c r="ISP941" s="9"/>
      <c r="ISQ941" s="9"/>
      <c r="ISR941" s="9"/>
      <c r="ISS941" s="9"/>
      <c r="IST941" s="9"/>
      <c r="ISU941" s="9"/>
      <c r="ISV941" s="9"/>
      <c r="ISW941" s="9"/>
      <c r="ISX941" s="9"/>
      <c r="ISY941" s="9"/>
      <c r="ISZ941" s="9"/>
      <c r="ITA941" s="9"/>
      <c r="ITB941" s="9"/>
      <c r="ITC941" s="9"/>
      <c r="ITD941" s="9"/>
      <c r="ITE941" s="9"/>
      <c r="ITF941" s="9"/>
      <c r="ITG941" s="9"/>
      <c r="ITH941" s="9"/>
      <c r="ITI941" s="9"/>
      <c r="ITJ941" s="9"/>
      <c r="ITK941" s="9"/>
      <c r="ITL941" s="9"/>
      <c r="ITM941" s="9"/>
      <c r="ITN941" s="9"/>
      <c r="ITO941" s="9"/>
      <c r="ITP941" s="9"/>
      <c r="ITQ941" s="9"/>
      <c r="ITR941" s="9"/>
      <c r="ITS941" s="9"/>
      <c r="ITT941" s="9"/>
      <c r="ITU941" s="9"/>
      <c r="ITV941" s="9"/>
      <c r="ITW941" s="9"/>
      <c r="ITX941" s="9"/>
      <c r="ITY941" s="9"/>
      <c r="ITZ941" s="9"/>
      <c r="IUA941" s="9"/>
      <c r="IUB941" s="9"/>
      <c r="IUC941" s="9"/>
      <c r="IUD941" s="9"/>
      <c r="IUE941" s="9"/>
      <c r="IUF941" s="9"/>
      <c r="IUG941" s="9"/>
      <c r="IUH941" s="9"/>
      <c r="IUI941" s="9"/>
      <c r="IUJ941" s="9"/>
      <c r="IUK941" s="9"/>
      <c r="IUL941" s="9"/>
      <c r="IUM941" s="9"/>
      <c r="IUN941" s="9"/>
      <c r="IUO941" s="9"/>
      <c r="IUP941" s="9"/>
      <c r="IUQ941" s="9"/>
      <c r="IUR941" s="9"/>
      <c r="IUS941" s="9"/>
      <c r="IUT941" s="9"/>
      <c r="IUU941" s="9"/>
      <c r="IUV941" s="9"/>
      <c r="IUW941" s="9"/>
      <c r="IUX941" s="9"/>
      <c r="IUY941" s="9"/>
      <c r="IUZ941" s="9"/>
      <c r="IVA941" s="9"/>
      <c r="IVB941" s="9"/>
      <c r="IVC941" s="9"/>
      <c r="IVD941" s="9"/>
      <c r="IVE941" s="9"/>
      <c r="IVF941" s="9"/>
      <c r="IVG941" s="9"/>
      <c r="IVH941" s="9"/>
      <c r="IVI941" s="9"/>
      <c r="IVJ941" s="9"/>
      <c r="IVK941" s="9"/>
      <c r="IVL941" s="9"/>
      <c r="IVM941" s="9"/>
      <c r="IVN941" s="9"/>
      <c r="IVO941" s="9"/>
      <c r="IVP941" s="9"/>
      <c r="IVQ941" s="9"/>
      <c r="IVR941" s="9"/>
      <c r="IVS941" s="9"/>
      <c r="IVT941" s="9"/>
      <c r="IVU941" s="9"/>
      <c r="IVV941" s="9"/>
      <c r="IVW941" s="9"/>
      <c r="IVX941" s="9"/>
      <c r="IVY941" s="9"/>
      <c r="IVZ941" s="9"/>
      <c r="IWA941" s="9"/>
      <c r="IWB941" s="9"/>
      <c r="IWC941" s="9"/>
      <c r="IWD941" s="9"/>
      <c r="IWE941" s="9"/>
      <c r="IWF941" s="9"/>
      <c r="IWG941" s="9"/>
      <c r="IWH941" s="9"/>
      <c r="IWI941" s="9"/>
      <c r="IWJ941" s="9"/>
      <c r="IWK941" s="9"/>
      <c r="IWL941" s="9"/>
      <c r="IWM941" s="9"/>
      <c r="IWN941" s="9"/>
      <c r="IWO941" s="9"/>
      <c r="IWP941" s="9"/>
      <c r="IWQ941" s="9"/>
      <c r="IWR941" s="9"/>
      <c r="IWS941" s="9"/>
      <c r="IWT941" s="9"/>
      <c r="IWU941" s="9"/>
      <c r="IWV941" s="9"/>
      <c r="IWW941" s="9"/>
      <c r="IWX941" s="9"/>
      <c r="IWY941" s="9"/>
      <c r="IWZ941" s="9"/>
      <c r="IXA941" s="9"/>
      <c r="IXB941" s="9"/>
      <c r="IXC941" s="9"/>
      <c r="IXD941" s="9"/>
      <c r="IXE941" s="9"/>
      <c r="IXF941" s="9"/>
      <c r="IXG941" s="9"/>
      <c r="IXH941" s="9"/>
      <c r="IXI941" s="9"/>
      <c r="IXJ941" s="9"/>
      <c r="IXK941" s="9"/>
      <c r="IXL941" s="9"/>
      <c r="IXM941" s="9"/>
      <c r="IXN941" s="9"/>
      <c r="IXO941" s="9"/>
      <c r="IXP941" s="9"/>
      <c r="IXQ941" s="9"/>
      <c r="IXR941" s="9"/>
      <c r="IXS941" s="9"/>
      <c r="IXT941" s="9"/>
      <c r="IXU941" s="9"/>
      <c r="IXV941" s="9"/>
      <c r="IXW941" s="9"/>
      <c r="IXX941" s="9"/>
      <c r="IXY941" s="9"/>
      <c r="IXZ941" s="9"/>
      <c r="IYA941" s="9"/>
      <c r="IYB941" s="9"/>
      <c r="IYC941" s="9"/>
      <c r="IYD941" s="9"/>
      <c r="IYE941" s="9"/>
      <c r="IYF941" s="9"/>
      <c r="IYG941" s="9"/>
      <c r="IYH941" s="9"/>
      <c r="IYI941" s="9"/>
      <c r="IYJ941" s="9"/>
      <c r="IYK941" s="9"/>
      <c r="IYL941" s="9"/>
      <c r="IYM941" s="9"/>
      <c r="IYN941" s="9"/>
      <c r="IYO941" s="9"/>
      <c r="IYP941" s="9"/>
      <c r="IYQ941" s="9"/>
      <c r="IYR941" s="9"/>
      <c r="IYS941" s="9"/>
      <c r="IYT941" s="9"/>
      <c r="IYU941" s="9"/>
      <c r="IYV941" s="9"/>
      <c r="IYW941" s="9"/>
      <c r="IYX941" s="9"/>
      <c r="IYY941" s="9"/>
      <c r="IYZ941" s="9"/>
      <c r="IZA941" s="9"/>
      <c r="IZB941" s="9"/>
      <c r="IZC941" s="9"/>
      <c r="IZD941" s="9"/>
      <c r="IZE941" s="9"/>
      <c r="IZF941" s="9"/>
      <c r="IZG941" s="9"/>
      <c r="IZH941" s="9"/>
      <c r="IZI941" s="9"/>
      <c r="IZJ941" s="9"/>
      <c r="IZK941" s="9"/>
      <c r="IZL941" s="9"/>
      <c r="IZM941" s="9"/>
      <c r="IZN941" s="9"/>
      <c r="IZO941" s="9"/>
      <c r="IZP941" s="9"/>
      <c r="IZQ941" s="9"/>
      <c r="IZR941" s="9"/>
      <c r="IZS941" s="9"/>
      <c r="IZT941" s="9"/>
      <c r="IZU941" s="9"/>
      <c r="IZV941" s="9"/>
      <c r="IZW941" s="9"/>
      <c r="IZX941" s="9"/>
      <c r="IZY941" s="9"/>
      <c r="IZZ941" s="9"/>
      <c r="JAA941" s="9"/>
      <c r="JAB941" s="9"/>
      <c r="JAC941" s="9"/>
      <c r="JAD941" s="9"/>
      <c r="JAE941" s="9"/>
      <c r="JAF941" s="9"/>
      <c r="JAG941" s="9"/>
      <c r="JAH941" s="9"/>
      <c r="JAI941" s="9"/>
      <c r="JAJ941" s="9"/>
      <c r="JAK941" s="9"/>
      <c r="JAL941" s="9"/>
      <c r="JAM941" s="9"/>
      <c r="JAN941" s="9"/>
      <c r="JAO941" s="9"/>
      <c r="JAP941" s="9"/>
      <c r="JAQ941" s="9"/>
      <c r="JAR941" s="9"/>
      <c r="JAS941" s="9"/>
      <c r="JAT941" s="9"/>
      <c r="JAU941" s="9"/>
      <c r="JAV941" s="9"/>
      <c r="JAW941" s="9"/>
      <c r="JAX941" s="9"/>
      <c r="JAY941" s="9"/>
      <c r="JAZ941" s="9"/>
      <c r="JBA941" s="9"/>
      <c r="JBB941" s="9"/>
      <c r="JBC941" s="9"/>
      <c r="JBD941" s="9"/>
      <c r="JBE941" s="9"/>
      <c r="JBF941" s="9"/>
      <c r="JBG941" s="9"/>
      <c r="JBH941" s="9"/>
      <c r="JBI941" s="9"/>
      <c r="JBJ941" s="9"/>
      <c r="JBK941" s="9"/>
      <c r="JBL941" s="9"/>
      <c r="JBM941" s="9"/>
      <c r="JBN941" s="9"/>
      <c r="JBO941" s="9"/>
      <c r="JBP941" s="9"/>
      <c r="JBQ941" s="9"/>
      <c r="JBR941" s="9"/>
      <c r="JBS941" s="9"/>
      <c r="JBT941" s="9"/>
      <c r="JBU941" s="9"/>
      <c r="JBV941" s="9"/>
      <c r="JBW941" s="9"/>
      <c r="JBX941" s="9"/>
      <c r="JBY941" s="9"/>
      <c r="JBZ941" s="9"/>
      <c r="JCA941" s="9"/>
      <c r="JCB941" s="9"/>
      <c r="JCC941" s="9"/>
      <c r="JCD941" s="9"/>
      <c r="JCE941" s="9"/>
      <c r="JCF941" s="9"/>
      <c r="JCG941" s="9"/>
      <c r="JCH941" s="9"/>
      <c r="JCI941" s="9"/>
      <c r="JCJ941" s="9"/>
      <c r="JCK941" s="9"/>
      <c r="JCL941" s="9"/>
      <c r="JCM941" s="9"/>
      <c r="JCN941" s="9"/>
      <c r="JCO941" s="9"/>
      <c r="JCP941" s="9"/>
      <c r="JCQ941" s="9"/>
      <c r="JCR941" s="9"/>
      <c r="JCS941" s="9"/>
      <c r="JCT941" s="9"/>
      <c r="JCU941" s="9"/>
      <c r="JCV941" s="9"/>
      <c r="JCW941" s="9"/>
      <c r="JCX941" s="9"/>
      <c r="JCY941" s="9"/>
      <c r="JCZ941" s="9"/>
      <c r="JDA941" s="9"/>
      <c r="JDB941" s="9"/>
      <c r="JDC941" s="9"/>
      <c r="JDD941" s="9"/>
      <c r="JDE941" s="9"/>
      <c r="JDF941" s="9"/>
      <c r="JDG941" s="9"/>
      <c r="JDH941" s="9"/>
      <c r="JDI941" s="9"/>
      <c r="JDJ941" s="9"/>
      <c r="JDK941" s="9"/>
      <c r="JDL941" s="9"/>
      <c r="JDM941" s="9"/>
      <c r="JDN941" s="9"/>
      <c r="JDO941" s="9"/>
      <c r="JDP941" s="9"/>
      <c r="JDQ941" s="9"/>
      <c r="JDR941" s="9"/>
      <c r="JDS941" s="9"/>
      <c r="JDT941" s="9"/>
      <c r="JDU941" s="9"/>
      <c r="JDV941" s="9"/>
      <c r="JDW941" s="9"/>
      <c r="JDX941" s="9"/>
      <c r="JDY941" s="9"/>
      <c r="JDZ941" s="9"/>
      <c r="JEA941" s="9"/>
      <c r="JEB941" s="9"/>
      <c r="JEC941" s="9"/>
      <c r="JED941" s="9"/>
      <c r="JEE941" s="9"/>
      <c r="JEF941" s="9"/>
      <c r="JEG941" s="9"/>
      <c r="JEH941" s="9"/>
      <c r="JEI941" s="9"/>
      <c r="JEJ941" s="9"/>
      <c r="JEK941" s="9"/>
      <c r="JEL941" s="9"/>
      <c r="JEM941" s="9"/>
      <c r="JEN941" s="9"/>
      <c r="JEO941" s="9"/>
      <c r="JEP941" s="9"/>
      <c r="JEQ941" s="9"/>
      <c r="JER941" s="9"/>
      <c r="JES941" s="9"/>
      <c r="JET941" s="9"/>
      <c r="JEU941" s="9"/>
      <c r="JEV941" s="9"/>
      <c r="JEW941" s="9"/>
      <c r="JEX941" s="9"/>
      <c r="JEY941" s="9"/>
      <c r="JEZ941" s="9"/>
      <c r="JFA941" s="9"/>
      <c r="JFB941" s="9"/>
      <c r="JFC941" s="9"/>
      <c r="JFD941" s="9"/>
      <c r="JFE941" s="9"/>
      <c r="JFF941" s="9"/>
      <c r="JFG941" s="9"/>
      <c r="JFH941" s="9"/>
      <c r="JFI941" s="9"/>
      <c r="JFJ941" s="9"/>
      <c r="JFK941" s="9"/>
      <c r="JFL941" s="9"/>
      <c r="JFM941" s="9"/>
      <c r="JFN941" s="9"/>
      <c r="JFO941" s="9"/>
      <c r="JFP941" s="9"/>
      <c r="JFQ941" s="9"/>
      <c r="JFR941" s="9"/>
      <c r="JFS941" s="9"/>
      <c r="JFT941" s="9"/>
      <c r="JFU941" s="9"/>
      <c r="JFV941" s="9"/>
      <c r="JFW941" s="9"/>
      <c r="JFX941" s="9"/>
      <c r="JFY941" s="9"/>
      <c r="JFZ941" s="9"/>
      <c r="JGA941" s="9"/>
      <c r="JGB941" s="9"/>
      <c r="JGC941" s="9"/>
      <c r="JGD941" s="9"/>
      <c r="JGE941" s="9"/>
      <c r="JGF941" s="9"/>
      <c r="JGG941" s="9"/>
      <c r="JGH941" s="9"/>
      <c r="JGI941" s="9"/>
      <c r="JGJ941" s="9"/>
      <c r="JGK941" s="9"/>
      <c r="JGL941" s="9"/>
      <c r="JGM941" s="9"/>
      <c r="JGN941" s="9"/>
      <c r="JGO941" s="9"/>
      <c r="JGP941" s="9"/>
      <c r="JGQ941" s="9"/>
      <c r="JGR941" s="9"/>
      <c r="JGS941" s="9"/>
      <c r="JGT941" s="9"/>
      <c r="JGU941" s="9"/>
      <c r="JGV941" s="9"/>
      <c r="JGW941" s="9"/>
      <c r="JGX941" s="9"/>
      <c r="JGY941" s="9"/>
      <c r="JGZ941" s="9"/>
      <c r="JHA941" s="9"/>
      <c r="JHB941" s="9"/>
      <c r="JHC941" s="9"/>
      <c r="JHD941" s="9"/>
      <c r="JHE941" s="9"/>
      <c r="JHF941" s="9"/>
      <c r="JHG941" s="9"/>
      <c r="JHH941" s="9"/>
      <c r="JHI941" s="9"/>
      <c r="JHJ941" s="9"/>
      <c r="JHK941" s="9"/>
      <c r="JHL941" s="9"/>
      <c r="JHM941" s="9"/>
      <c r="JHN941" s="9"/>
      <c r="JHO941" s="9"/>
      <c r="JHP941" s="9"/>
      <c r="JHQ941" s="9"/>
      <c r="JHR941" s="9"/>
      <c r="JHS941" s="9"/>
      <c r="JHT941" s="9"/>
      <c r="JHU941" s="9"/>
      <c r="JHV941" s="9"/>
      <c r="JHW941" s="9"/>
      <c r="JHX941" s="9"/>
      <c r="JHY941" s="9"/>
      <c r="JHZ941" s="9"/>
      <c r="JIA941" s="9"/>
      <c r="JIB941" s="9"/>
      <c r="JIC941" s="9"/>
      <c r="JID941" s="9"/>
      <c r="JIE941" s="9"/>
      <c r="JIF941" s="9"/>
      <c r="JIG941" s="9"/>
      <c r="JIH941" s="9"/>
      <c r="JII941" s="9"/>
      <c r="JIJ941" s="9"/>
      <c r="JIK941" s="9"/>
      <c r="JIL941" s="9"/>
      <c r="JIM941" s="9"/>
      <c r="JIN941" s="9"/>
      <c r="JIO941" s="9"/>
      <c r="JIP941" s="9"/>
      <c r="JIQ941" s="9"/>
      <c r="JIR941" s="9"/>
      <c r="JIS941" s="9"/>
      <c r="JIT941" s="9"/>
      <c r="JIU941" s="9"/>
      <c r="JIV941" s="9"/>
      <c r="JIW941" s="9"/>
      <c r="JIX941" s="9"/>
      <c r="JIY941" s="9"/>
      <c r="JIZ941" s="9"/>
      <c r="JJA941" s="9"/>
      <c r="JJB941" s="9"/>
      <c r="JJC941" s="9"/>
      <c r="JJD941" s="9"/>
      <c r="JJE941" s="9"/>
      <c r="JJF941" s="9"/>
      <c r="JJG941" s="9"/>
      <c r="JJH941" s="9"/>
      <c r="JJI941" s="9"/>
      <c r="JJJ941" s="9"/>
      <c r="JJK941" s="9"/>
      <c r="JJL941" s="9"/>
      <c r="JJM941" s="9"/>
      <c r="JJN941" s="9"/>
      <c r="JJO941" s="9"/>
      <c r="JJP941" s="9"/>
      <c r="JJQ941" s="9"/>
      <c r="JJR941" s="9"/>
      <c r="JJS941" s="9"/>
      <c r="JJT941" s="9"/>
      <c r="JJU941" s="9"/>
      <c r="JJV941" s="9"/>
      <c r="JJW941" s="9"/>
      <c r="JJX941" s="9"/>
      <c r="JJY941" s="9"/>
      <c r="JJZ941" s="9"/>
      <c r="JKA941" s="9"/>
      <c r="JKB941" s="9"/>
      <c r="JKC941" s="9"/>
      <c r="JKD941" s="9"/>
      <c r="JKE941" s="9"/>
      <c r="JKF941" s="9"/>
      <c r="JKG941" s="9"/>
      <c r="JKH941" s="9"/>
      <c r="JKI941" s="9"/>
      <c r="JKJ941" s="9"/>
      <c r="JKK941" s="9"/>
      <c r="JKL941" s="9"/>
      <c r="JKM941" s="9"/>
      <c r="JKN941" s="9"/>
      <c r="JKO941" s="9"/>
      <c r="JKP941" s="9"/>
      <c r="JKQ941" s="9"/>
      <c r="JKR941" s="9"/>
      <c r="JKS941" s="9"/>
      <c r="JKT941" s="9"/>
      <c r="JKU941" s="9"/>
      <c r="JKV941" s="9"/>
      <c r="JKW941" s="9"/>
      <c r="JKX941" s="9"/>
      <c r="JKY941" s="9"/>
      <c r="JKZ941" s="9"/>
      <c r="JLA941" s="9"/>
      <c r="JLB941" s="9"/>
      <c r="JLC941" s="9"/>
      <c r="JLD941" s="9"/>
      <c r="JLE941" s="9"/>
      <c r="JLF941" s="9"/>
      <c r="JLG941" s="9"/>
      <c r="JLH941" s="9"/>
      <c r="JLI941" s="9"/>
      <c r="JLJ941" s="9"/>
      <c r="JLK941" s="9"/>
      <c r="JLL941" s="9"/>
      <c r="JLM941" s="9"/>
      <c r="JLN941" s="9"/>
      <c r="JLO941" s="9"/>
      <c r="JLP941" s="9"/>
      <c r="JLQ941" s="9"/>
      <c r="JLR941" s="9"/>
      <c r="JLS941" s="9"/>
      <c r="JLT941" s="9"/>
      <c r="JLU941" s="9"/>
      <c r="JLV941" s="9"/>
      <c r="JLW941" s="9"/>
      <c r="JLX941" s="9"/>
      <c r="JLY941" s="9"/>
      <c r="JLZ941" s="9"/>
      <c r="JMA941" s="9"/>
      <c r="JMB941" s="9"/>
      <c r="JMC941" s="9"/>
      <c r="JMD941" s="9"/>
      <c r="JME941" s="9"/>
      <c r="JMF941" s="9"/>
      <c r="JMG941" s="9"/>
      <c r="JMH941" s="9"/>
      <c r="JMI941" s="9"/>
      <c r="JMJ941" s="9"/>
      <c r="JMK941" s="9"/>
      <c r="JML941" s="9"/>
      <c r="JMM941" s="9"/>
      <c r="JMN941" s="9"/>
      <c r="JMO941" s="9"/>
      <c r="JMP941" s="9"/>
      <c r="JMQ941" s="9"/>
      <c r="JMR941" s="9"/>
      <c r="JMS941" s="9"/>
      <c r="JMT941" s="9"/>
      <c r="JMU941" s="9"/>
      <c r="JMV941" s="9"/>
      <c r="JMW941" s="9"/>
      <c r="JMX941" s="9"/>
      <c r="JMY941" s="9"/>
      <c r="JMZ941" s="9"/>
      <c r="JNA941" s="9"/>
      <c r="JNB941" s="9"/>
      <c r="JNC941" s="9"/>
      <c r="JND941" s="9"/>
      <c r="JNE941" s="9"/>
      <c r="JNF941" s="9"/>
      <c r="JNG941" s="9"/>
      <c r="JNH941" s="9"/>
      <c r="JNI941" s="9"/>
      <c r="JNJ941" s="9"/>
      <c r="JNK941" s="9"/>
      <c r="JNL941" s="9"/>
      <c r="JNM941" s="9"/>
      <c r="JNN941" s="9"/>
      <c r="JNO941" s="9"/>
      <c r="JNP941" s="9"/>
      <c r="JNQ941" s="9"/>
      <c r="JNR941" s="9"/>
      <c r="JNS941" s="9"/>
      <c r="JNT941" s="9"/>
      <c r="JNU941" s="9"/>
      <c r="JNV941" s="9"/>
      <c r="JNW941" s="9"/>
      <c r="JNX941" s="9"/>
      <c r="JNY941" s="9"/>
      <c r="JNZ941" s="9"/>
      <c r="JOA941" s="9"/>
      <c r="JOB941" s="9"/>
      <c r="JOC941" s="9"/>
      <c r="JOD941" s="9"/>
      <c r="JOE941" s="9"/>
      <c r="JOF941" s="9"/>
      <c r="JOG941" s="9"/>
      <c r="JOH941" s="9"/>
      <c r="JOI941" s="9"/>
      <c r="JOJ941" s="9"/>
      <c r="JOK941" s="9"/>
      <c r="JOL941" s="9"/>
      <c r="JOM941" s="9"/>
      <c r="JON941" s="9"/>
      <c r="JOO941" s="9"/>
      <c r="JOP941" s="9"/>
      <c r="JOQ941" s="9"/>
      <c r="JOR941" s="9"/>
      <c r="JOS941" s="9"/>
      <c r="JOT941" s="9"/>
      <c r="JOU941" s="9"/>
      <c r="JOV941" s="9"/>
      <c r="JOW941" s="9"/>
      <c r="JOX941" s="9"/>
      <c r="JOY941" s="9"/>
      <c r="JOZ941" s="9"/>
      <c r="JPA941" s="9"/>
      <c r="JPB941" s="9"/>
      <c r="JPC941" s="9"/>
      <c r="JPD941" s="9"/>
      <c r="JPE941" s="9"/>
      <c r="JPF941" s="9"/>
      <c r="JPG941" s="9"/>
      <c r="JPH941" s="9"/>
      <c r="JPI941" s="9"/>
      <c r="JPJ941" s="9"/>
      <c r="JPK941" s="9"/>
      <c r="JPL941" s="9"/>
      <c r="JPM941" s="9"/>
      <c r="JPN941" s="9"/>
      <c r="JPO941" s="9"/>
      <c r="JPP941" s="9"/>
      <c r="JPQ941" s="9"/>
      <c r="JPR941" s="9"/>
      <c r="JPS941" s="9"/>
      <c r="JPT941" s="9"/>
      <c r="JPU941" s="9"/>
      <c r="JPV941" s="9"/>
      <c r="JPW941" s="9"/>
      <c r="JPX941" s="9"/>
      <c r="JPY941" s="9"/>
      <c r="JPZ941" s="9"/>
      <c r="JQA941" s="9"/>
      <c r="JQB941" s="9"/>
      <c r="JQC941" s="9"/>
      <c r="JQD941" s="9"/>
      <c r="JQE941" s="9"/>
      <c r="JQF941" s="9"/>
      <c r="JQG941" s="9"/>
      <c r="JQH941" s="9"/>
      <c r="JQI941" s="9"/>
      <c r="JQJ941" s="9"/>
      <c r="JQK941" s="9"/>
      <c r="JQL941" s="9"/>
      <c r="JQM941" s="9"/>
      <c r="JQN941" s="9"/>
      <c r="JQO941" s="9"/>
      <c r="JQP941" s="9"/>
      <c r="JQQ941" s="9"/>
      <c r="JQR941" s="9"/>
      <c r="JQS941" s="9"/>
      <c r="JQT941" s="9"/>
      <c r="JQU941" s="9"/>
      <c r="JQV941" s="9"/>
      <c r="JQW941" s="9"/>
      <c r="JQX941" s="9"/>
      <c r="JQY941" s="9"/>
      <c r="JQZ941" s="9"/>
      <c r="JRA941" s="9"/>
      <c r="JRB941" s="9"/>
      <c r="JRC941" s="9"/>
      <c r="JRD941" s="9"/>
      <c r="JRE941" s="9"/>
      <c r="JRF941" s="9"/>
      <c r="JRG941" s="9"/>
      <c r="JRH941" s="9"/>
      <c r="JRI941" s="9"/>
      <c r="JRJ941" s="9"/>
      <c r="JRK941" s="9"/>
      <c r="JRL941" s="9"/>
      <c r="JRM941" s="9"/>
      <c r="JRN941" s="9"/>
      <c r="JRO941" s="9"/>
      <c r="JRP941" s="9"/>
      <c r="JRQ941" s="9"/>
      <c r="JRR941" s="9"/>
      <c r="JRS941" s="9"/>
      <c r="JRT941" s="9"/>
      <c r="JRU941" s="9"/>
      <c r="JRV941" s="9"/>
      <c r="JRW941" s="9"/>
      <c r="JRX941" s="9"/>
      <c r="JRY941" s="9"/>
      <c r="JRZ941" s="9"/>
      <c r="JSA941" s="9"/>
      <c r="JSB941" s="9"/>
      <c r="JSC941" s="9"/>
      <c r="JSD941" s="9"/>
      <c r="JSE941" s="9"/>
      <c r="JSF941" s="9"/>
      <c r="JSG941" s="9"/>
      <c r="JSH941" s="9"/>
      <c r="JSI941" s="9"/>
      <c r="JSJ941" s="9"/>
      <c r="JSK941" s="9"/>
      <c r="JSL941" s="9"/>
      <c r="JSM941" s="9"/>
      <c r="JSN941" s="9"/>
      <c r="JSO941" s="9"/>
      <c r="JSP941" s="9"/>
      <c r="JSQ941" s="9"/>
      <c r="JSR941" s="9"/>
      <c r="JSS941" s="9"/>
      <c r="JST941" s="9"/>
      <c r="JSU941" s="9"/>
      <c r="JSV941" s="9"/>
      <c r="JSW941" s="9"/>
      <c r="JSX941" s="9"/>
      <c r="JSY941" s="9"/>
      <c r="JSZ941" s="9"/>
      <c r="JTA941" s="9"/>
      <c r="JTB941" s="9"/>
      <c r="JTC941" s="9"/>
      <c r="JTD941" s="9"/>
      <c r="JTE941" s="9"/>
      <c r="JTF941" s="9"/>
      <c r="JTG941" s="9"/>
      <c r="JTH941" s="9"/>
      <c r="JTI941" s="9"/>
      <c r="JTJ941" s="9"/>
      <c r="JTK941" s="9"/>
      <c r="JTL941" s="9"/>
      <c r="JTM941" s="9"/>
      <c r="JTN941" s="9"/>
      <c r="JTO941" s="9"/>
      <c r="JTP941" s="9"/>
      <c r="JTQ941" s="9"/>
      <c r="JTR941" s="9"/>
      <c r="JTS941" s="9"/>
      <c r="JTT941" s="9"/>
      <c r="JTU941" s="9"/>
      <c r="JTV941" s="9"/>
      <c r="JTW941" s="9"/>
      <c r="JTX941" s="9"/>
      <c r="JTY941" s="9"/>
      <c r="JTZ941" s="9"/>
      <c r="JUA941" s="9"/>
      <c r="JUB941" s="9"/>
      <c r="JUC941" s="9"/>
      <c r="JUD941" s="9"/>
      <c r="JUE941" s="9"/>
      <c r="JUF941" s="9"/>
      <c r="JUG941" s="9"/>
      <c r="JUH941" s="9"/>
      <c r="JUI941" s="9"/>
      <c r="JUJ941" s="9"/>
      <c r="JUK941" s="9"/>
      <c r="JUL941" s="9"/>
      <c r="JUM941" s="9"/>
      <c r="JUN941" s="9"/>
      <c r="JUO941" s="9"/>
      <c r="JUP941" s="9"/>
      <c r="JUQ941" s="9"/>
      <c r="JUR941" s="9"/>
      <c r="JUS941" s="9"/>
      <c r="JUT941" s="9"/>
      <c r="JUU941" s="9"/>
      <c r="JUV941" s="9"/>
      <c r="JUW941" s="9"/>
      <c r="JUX941" s="9"/>
      <c r="JUY941" s="9"/>
      <c r="JUZ941" s="9"/>
      <c r="JVA941" s="9"/>
      <c r="JVB941" s="9"/>
      <c r="JVC941" s="9"/>
      <c r="JVD941" s="9"/>
      <c r="JVE941" s="9"/>
      <c r="JVF941" s="9"/>
      <c r="JVG941" s="9"/>
      <c r="JVH941" s="9"/>
      <c r="JVI941" s="9"/>
      <c r="JVJ941" s="9"/>
      <c r="JVK941" s="9"/>
      <c r="JVL941" s="9"/>
      <c r="JVM941" s="9"/>
      <c r="JVN941" s="9"/>
      <c r="JVO941" s="9"/>
      <c r="JVP941" s="9"/>
      <c r="JVQ941" s="9"/>
      <c r="JVR941" s="9"/>
      <c r="JVS941" s="9"/>
      <c r="JVT941" s="9"/>
      <c r="JVU941" s="9"/>
      <c r="JVV941" s="9"/>
      <c r="JVW941" s="9"/>
      <c r="JVX941" s="9"/>
      <c r="JVY941" s="9"/>
      <c r="JVZ941" s="9"/>
      <c r="JWA941" s="9"/>
      <c r="JWB941" s="9"/>
      <c r="JWC941" s="9"/>
      <c r="JWD941" s="9"/>
      <c r="JWE941" s="9"/>
      <c r="JWF941" s="9"/>
      <c r="JWG941" s="9"/>
      <c r="JWH941" s="9"/>
      <c r="JWI941" s="9"/>
      <c r="JWJ941" s="9"/>
      <c r="JWK941" s="9"/>
      <c r="JWL941" s="9"/>
      <c r="JWM941" s="9"/>
      <c r="JWN941" s="9"/>
      <c r="JWO941" s="9"/>
      <c r="JWP941" s="9"/>
      <c r="JWQ941" s="9"/>
      <c r="JWR941" s="9"/>
      <c r="JWS941" s="9"/>
      <c r="JWT941" s="9"/>
      <c r="JWU941" s="9"/>
      <c r="JWV941" s="9"/>
      <c r="JWW941" s="9"/>
      <c r="JWX941" s="9"/>
      <c r="JWY941" s="9"/>
      <c r="JWZ941" s="9"/>
      <c r="JXA941" s="9"/>
      <c r="JXB941" s="9"/>
      <c r="JXC941" s="9"/>
      <c r="JXD941" s="9"/>
      <c r="JXE941" s="9"/>
      <c r="JXF941" s="9"/>
      <c r="JXG941" s="9"/>
      <c r="JXH941" s="9"/>
      <c r="JXI941" s="9"/>
      <c r="JXJ941" s="9"/>
      <c r="JXK941" s="9"/>
      <c r="JXL941" s="9"/>
      <c r="JXM941" s="9"/>
      <c r="JXN941" s="9"/>
      <c r="JXO941" s="9"/>
      <c r="JXP941" s="9"/>
      <c r="JXQ941" s="9"/>
      <c r="JXR941" s="9"/>
      <c r="JXS941" s="9"/>
      <c r="JXT941" s="9"/>
      <c r="JXU941" s="9"/>
      <c r="JXV941" s="9"/>
      <c r="JXW941" s="9"/>
      <c r="JXX941" s="9"/>
      <c r="JXY941" s="9"/>
      <c r="JXZ941" s="9"/>
      <c r="JYA941" s="9"/>
      <c r="JYB941" s="9"/>
      <c r="JYC941" s="9"/>
      <c r="JYD941" s="9"/>
      <c r="JYE941" s="9"/>
      <c r="JYF941" s="9"/>
      <c r="JYG941" s="9"/>
      <c r="JYH941" s="9"/>
      <c r="JYI941" s="9"/>
      <c r="JYJ941" s="9"/>
      <c r="JYK941" s="9"/>
      <c r="JYL941" s="9"/>
      <c r="JYM941" s="9"/>
      <c r="JYN941" s="9"/>
      <c r="JYO941" s="9"/>
      <c r="JYP941" s="9"/>
      <c r="JYQ941" s="9"/>
      <c r="JYR941" s="9"/>
      <c r="JYS941" s="9"/>
      <c r="JYT941" s="9"/>
      <c r="JYU941" s="9"/>
      <c r="JYV941" s="9"/>
      <c r="JYW941" s="9"/>
      <c r="JYX941" s="9"/>
      <c r="JYY941" s="9"/>
      <c r="JYZ941" s="9"/>
      <c r="JZA941" s="9"/>
      <c r="JZB941" s="9"/>
      <c r="JZC941" s="9"/>
      <c r="JZD941" s="9"/>
      <c r="JZE941" s="9"/>
      <c r="JZF941" s="9"/>
      <c r="JZG941" s="9"/>
      <c r="JZH941" s="9"/>
      <c r="JZI941" s="9"/>
      <c r="JZJ941" s="9"/>
      <c r="JZK941" s="9"/>
      <c r="JZL941" s="9"/>
      <c r="JZM941" s="9"/>
      <c r="JZN941" s="9"/>
      <c r="JZO941" s="9"/>
      <c r="JZP941" s="9"/>
      <c r="JZQ941" s="9"/>
      <c r="JZR941" s="9"/>
      <c r="JZS941" s="9"/>
      <c r="JZT941" s="9"/>
      <c r="JZU941" s="9"/>
      <c r="JZV941" s="9"/>
      <c r="JZW941" s="9"/>
      <c r="JZX941" s="9"/>
      <c r="JZY941" s="9"/>
      <c r="JZZ941" s="9"/>
      <c r="KAA941" s="9"/>
      <c r="KAB941" s="9"/>
      <c r="KAC941" s="9"/>
      <c r="KAD941" s="9"/>
      <c r="KAE941" s="9"/>
      <c r="KAF941" s="9"/>
      <c r="KAG941" s="9"/>
      <c r="KAH941" s="9"/>
      <c r="KAI941" s="9"/>
      <c r="KAJ941" s="9"/>
      <c r="KAK941" s="9"/>
      <c r="KAL941" s="9"/>
      <c r="KAM941" s="9"/>
      <c r="KAN941" s="9"/>
      <c r="KAO941" s="9"/>
      <c r="KAP941" s="9"/>
      <c r="KAQ941" s="9"/>
      <c r="KAR941" s="9"/>
      <c r="KAS941" s="9"/>
      <c r="KAT941" s="9"/>
      <c r="KAU941" s="9"/>
      <c r="KAV941" s="9"/>
      <c r="KAW941" s="9"/>
      <c r="KAX941" s="9"/>
      <c r="KAY941" s="9"/>
      <c r="KAZ941" s="9"/>
      <c r="KBA941" s="9"/>
      <c r="KBB941" s="9"/>
      <c r="KBC941" s="9"/>
      <c r="KBD941" s="9"/>
      <c r="KBE941" s="9"/>
      <c r="KBF941" s="9"/>
      <c r="KBG941" s="9"/>
      <c r="KBH941" s="9"/>
      <c r="KBI941" s="9"/>
      <c r="KBJ941" s="9"/>
      <c r="KBK941" s="9"/>
      <c r="KBL941" s="9"/>
      <c r="KBM941" s="9"/>
      <c r="KBN941" s="9"/>
      <c r="KBO941" s="9"/>
      <c r="KBP941" s="9"/>
      <c r="KBQ941" s="9"/>
      <c r="KBR941" s="9"/>
      <c r="KBS941" s="9"/>
      <c r="KBT941" s="9"/>
      <c r="KBU941" s="9"/>
      <c r="KBV941" s="9"/>
      <c r="KBW941" s="9"/>
      <c r="KBX941" s="9"/>
      <c r="KBY941" s="9"/>
      <c r="KBZ941" s="9"/>
      <c r="KCA941" s="9"/>
      <c r="KCB941" s="9"/>
      <c r="KCC941" s="9"/>
      <c r="KCD941" s="9"/>
      <c r="KCE941" s="9"/>
      <c r="KCF941" s="9"/>
      <c r="KCG941" s="9"/>
      <c r="KCH941" s="9"/>
      <c r="KCI941" s="9"/>
      <c r="KCJ941" s="9"/>
      <c r="KCK941" s="9"/>
      <c r="KCL941" s="9"/>
      <c r="KCM941" s="9"/>
      <c r="KCN941" s="9"/>
      <c r="KCO941" s="9"/>
      <c r="KCP941" s="9"/>
      <c r="KCQ941" s="9"/>
      <c r="KCR941" s="9"/>
      <c r="KCS941" s="9"/>
      <c r="KCT941" s="9"/>
      <c r="KCU941" s="9"/>
      <c r="KCV941" s="9"/>
      <c r="KCW941" s="9"/>
      <c r="KCX941" s="9"/>
      <c r="KCY941" s="9"/>
      <c r="KCZ941" s="9"/>
      <c r="KDA941" s="9"/>
      <c r="KDB941" s="9"/>
      <c r="KDC941" s="9"/>
      <c r="KDD941" s="9"/>
      <c r="KDE941" s="9"/>
      <c r="KDF941" s="9"/>
      <c r="KDG941" s="9"/>
      <c r="KDH941" s="9"/>
      <c r="KDI941" s="9"/>
      <c r="KDJ941" s="9"/>
      <c r="KDK941" s="9"/>
      <c r="KDL941" s="9"/>
      <c r="KDM941" s="9"/>
      <c r="KDN941" s="9"/>
      <c r="KDO941" s="9"/>
      <c r="KDP941" s="9"/>
      <c r="KDQ941" s="9"/>
      <c r="KDR941" s="9"/>
      <c r="KDS941" s="9"/>
      <c r="KDT941" s="9"/>
      <c r="KDU941" s="9"/>
      <c r="KDV941" s="9"/>
      <c r="KDW941" s="9"/>
      <c r="KDX941" s="9"/>
      <c r="KDY941" s="9"/>
      <c r="KDZ941" s="9"/>
      <c r="KEA941" s="9"/>
      <c r="KEB941" s="9"/>
      <c r="KEC941" s="9"/>
      <c r="KED941" s="9"/>
      <c r="KEE941" s="9"/>
      <c r="KEF941" s="9"/>
      <c r="KEG941" s="9"/>
      <c r="KEH941" s="9"/>
      <c r="KEI941" s="9"/>
      <c r="KEJ941" s="9"/>
      <c r="KEK941" s="9"/>
      <c r="KEL941" s="9"/>
      <c r="KEM941" s="9"/>
      <c r="KEN941" s="9"/>
      <c r="KEO941" s="9"/>
      <c r="KEP941" s="9"/>
      <c r="KEQ941" s="9"/>
      <c r="KER941" s="9"/>
      <c r="KES941" s="9"/>
      <c r="KET941" s="9"/>
      <c r="KEU941" s="9"/>
      <c r="KEV941" s="9"/>
      <c r="KEW941" s="9"/>
      <c r="KEX941" s="9"/>
      <c r="KEY941" s="9"/>
      <c r="KEZ941" s="9"/>
      <c r="KFA941" s="9"/>
      <c r="KFB941" s="9"/>
      <c r="KFC941" s="9"/>
      <c r="KFD941" s="9"/>
      <c r="KFE941" s="9"/>
      <c r="KFF941" s="9"/>
      <c r="KFG941" s="9"/>
      <c r="KFH941" s="9"/>
      <c r="KFI941" s="9"/>
      <c r="KFJ941" s="9"/>
      <c r="KFK941" s="9"/>
      <c r="KFL941" s="9"/>
      <c r="KFM941" s="9"/>
      <c r="KFN941" s="9"/>
      <c r="KFO941" s="9"/>
      <c r="KFP941" s="9"/>
      <c r="KFQ941" s="9"/>
      <c r="KFR941" s="9"/>
      <c r="KFS941" s="9"/>
      <c r="KFT941" s="9"/>
      <c r="KFU941" s="9"/>
      <c r="KFV941" s="9"/>
      <c r="KFW941" s="9"/>
      <c r="KFX941" s="9"/>
      <c r="KFY941" s="9"/>
      <c r="KFZ941" s="9"/>
      <c r="KGA941" s="9"/>
      <c r="KGB941" s="9"/>
      <c r="KGC941" s="9"/>
      <c r="KGD941" s="9"/>
      <c r="KGE941" s="9"/>
      <c r="KGF941" s="9"/>
      <c r="KGG941" s="9"/>
      <c r="KGH941" s="9"/>
      <c r="KGI941" s="9"/>
      <c r="KGJ941" s="9"/>
      <c r="KGK941" s="9"/>
      <c r="KGL941" s="9"/>
      <c r="KGM941" s="9"/>
      <c r="KGN941" s="9"/>
      <c r="KGO941" s="9"/>
      <c r="KGP941" s="9"/>
      <c r="KGQ941" s="9"/>
      <c r="KGR941" s="9"/>
      <c r="KGS941" s="9"/>
      <c r="KGT941" s="9"/>
      <c r="KGU941" s="9"/>
      <c r="KGV941" s="9"/>
      <c r="KGW941" s="9"/>
      <c r="KGX941" s="9"/>
      <c r="KGY941" s="9"/>
      <c r="KGZ941" s="9"/>
      <c r="KHA941" s="9"/>
      <c r="KHB941" s="9"/>
      <c r="KHC941" s="9"/>
      <c r="KHD941" s="9"/>
      <c r="KHE941" s="9"/>
      <c r="KHF941" s="9"/>
      <c r="KHG941" s="9"/>
      <c r="KHH941" s="9"/>
      <c r="KHI941" s="9"/>
      <c r="KHJ941" s="9"/>
      <c r="KHK941" s="9"/>
      <c r="KHL941" s="9"/>
      <c r="KHM941" s="9"/>
      <c r="KHN941" s="9"/>
      <c r="KHO941" s="9"/>
      <c r="KHP941" s="9"/>
      <c r="KHQ941" s="9"/>
      <c r="KHR941" s="9"/>
      <c r="KHS941" s="9"/>
      <c r="KHT941" s="9"/>
      <c r="KHU941" s="9"/>
      <c r="KHV941" s="9"/>
      <c r="KHW941" s="9"/>
      <c r="KHX941" s="9"/>
      <c r="KHY941" s="9"/>
      <c r="KHZ941" s="9"/>
      <c r="KIA941" s="9"/>
      <c r="KIB941" s="9"/>
      <c r="KIC941" s="9"/>
      <c r="KID941" s="9"/>
      <c r="KIE941" s="9"/>
      <c r="KIF941" s="9"/>
      <c r="KIG941" s="9"/>
      <c r="KIH941" s="9"/>
      <c r="KII941" s="9"/>
      <c r="KIJ941" s="9"/>
      <c r="KIK941" s="9"/>
      <c r="KIL941" s="9"/>
      <c r="KIM941" s="9"/>
      <c r="KIN941" s="9"/>
      <c r="KIO941" s="9"/>
      <c r="KIP941" s="9"/>
      <c r="KIQ941" s="9"/>
      <c r="KIR941" s="9"/>
      <c r="KIS941" s="9"/>
      <c r="KIT941" s="9"/>
      <c r="KIU941" s="9"/>
      <c r="KIV941" s="9"/>
      <c r="KIW941" s="9"/>
      <c r="KIX941" s="9"/>
      <c r="KIY941" s="9"/>
      <c r="KIZ941" s="9"/>
      <c r="KJA941" s="9"/>
      <c r="KJB941" s="9"/>
      <c r="KJC941" s="9"/>
      <c r="KJD941" s="9"/>
      <c r="KJE941" s="9"/>
      <c r="KJF941" s="9"/>
      <c r="KJG941" s="9"/>
      <c r="KJH941" s="9"/>
      <c r="KJI941" s="9"/>
      <c r="KJJ941" s="9"/>
      <c r="KJK941" s="9"/>
      <c r="KJL941" s="9"/>
      <c r="KJM941" s="9"/>
      <c r="KJN941" s="9"/>
      <c r="KJO941" s="9"/>
      <c r="KJP941" s="9"/>
      <c r="KJQ941" s="9"/>
      <c r="KJR941" s="9"/>
      <c r="KJS941" s="9"/>
      <c r="KJT941" s="9"/>
      <c r="KJU941" s="9"/>
      <c r="KJV941" s="9"/>
      <c r="KJW941" s="9"/>
      <c r="KJX941" s="9"/>
      <c r="KJY941" s="9"/>
      <c r="KJZ941" s="9"/>
      <c r="KKA941" s="9"/>
      <c r="KKB941" s="9"/>
      <c r="KKC941" s="9"/>
      <c r="KKD941" s="9"/>
      <c r="KKE941" s="9"/>
      <c r="KKF941" s="9"/>
      <c r="KKG941" s="9"/>
      <c r="KKH941" s="9"/>
      <c r="KKI941" s="9"/>
      <c r="KKJ941" s="9"/>
      <c r="KKK941" s="9"/>
      <c r="KKL941" s="9"/>
      <c r="KKM941" s="9"/>
      <c r="KKN941" s="9"/>
      <c r="KKO941" s="9"/>
      <c r="KKP941" s="9"/>
      <c r="KKQ941" s="9"/>
      <c r="KKR941" s="9"/>
      <c r="KKS941" s="9"/>
      <c r="KKT941" s="9"/>
      <c r="KKU941" s="9"/>
      <c r="KKV941" s="9"/>
      <c r="KKW941" s="9"/>
      <c r="KKX941" s="9"/>
      <c r="KKY941" s="9"/>
      <c r="KKZ941" s="9"/>
      <c r="KLA941" s="9"/>
      <c r="KLB941" s="9"/>
      <c r="KLC941" s="9"/>
      <c r="KLD941" s="9"/>
      <c r="KLE941" s="9"/>
      <c r="KLF941" s="9"/>
      <c r="KLG941" s="9"/>
      <c r="KLH941" s="9"/>
      <c r="KLI941" s="9"/>
      <c r="KLJ941" s="9"/>
      <c r="KLK941" s="9"/>
      <c r="KLL941" s="9"/>
      <c r="KLM941" s="9"/>
      <c r="KLN941" s="9"/>
      <c r="KLO941" s="9"/>
      <c r="KLP941" s="9"/>
      <c r="KLQ941" s="9"/>
      <c r="KLR941" s="9"/>
      <c r="KLS941" s="9"/>
      <c r="KLT941" s="9"/>
      <c r="KLU941" s="9"/>
      <c r="KLV941" s="9"/>
      <c r="KLW941" s="9"/>
      <c r="KLX941" s="9"/>
      <c r="KLY941" s="9"/>
      <c r="KLZ941" s="9"/>
      <c r="KMA941" s="9"/>
      <c r="KMB941" s="9"/>
      <c r="KMC941" s="9"/>
      <c r="KMD941" s="9"/>
      <c r="KME941" s="9"/>
      <c r="KMF941" s="9"/>
      <c r="KMG941" s="9"/>
      <c r="KMH941" s="9"/>
      <c r="KMI941" s="9"/>
      <c r="KMJ941" s="9"/>
      <c r="KMK941" s="9"/>
      <c r="KML941" s="9"/>
      <c r="KMM941" s="9"/>
      <c r="KMN941" s="9"/>
      <c r="KMO941" s="9"/>
      <c r="KMP941" s="9"/>
      <c r="KMQ941" s="9"/>
      <c r="KMR941" s="9"/>
      <c r="KMS941" s="9"/>
      <c r="KMT941" s="9"/>
      <c r="KMU941" s="9"/>
      <c r="KMV941" s="9"/>
      <c r="KMW941" s="9"/>
      <c r="KMX941" s="9"/>
      <c r="KMY941" s="9"/>
      <c r="KMZ941" s="9"/>
      <c r="KNA941" s="9"/>
      <c r="KNB941" s="9"/>
      <c r="KNC941" s="9"/>
      <c r="KND941" s="9"/>
      <c r="KNE941" s="9"/>
      <c r="KNF941" s="9"/>
      <c r="KNG941" s="9"/>
      <c r="KNH941" s="9"/>
      <c r="KNI941" s="9"/>
      <c r="KNJ941" s="9"/>
      <c r="KNK941" s="9"/>
      <c r="KNL941" s="9"/>
      <c r="KNM941" s="9"/>
      <c r="KNN941" s="9"/>
      <c r="KNO941" s="9"/>
      <c r="KNP941" s="9"/>
      <c r="KNQ941" s="9"/>
      <c r="KNR941" s="9"/>
      <c r="KNS941" s="9"/>
      <c r="KNT941" s="9"/>
      <c r="KNU941" s="9"/>
      <c r="KNV941" s="9"/>
      <c r="KNW941" s="9"/>
      <c r="KNX941" s="9"/>
      <c r="KNY941" s="9"/>
      <c r="KNZ941" s="9"/>
      <c r="KOA941" s="9"/>
      <c r="KOB941" s="9"/>
      <c r="KOC941" s="9"/>
      <c r="KOD941" s="9"/>
      <c r="KOE941" s="9"/>
      <c r="KOF941" s="9"/>
      <c r="KOG941" s="9"/>
      <c r="KOH941" s="9"/>
      <c r="KOI941" s="9"/>
      <c r="KOJ941" s="9"/>
      <c r="KOK941" s="9"/>
      <c r="KOL941" s="9"/>
      <c r="KOM941" s="9"/>
      <c r="KON941" s="9"/>
      <c r="KOO941" s="9"/>
      <c r="KOP941" s="9"/>
      <c r="KOQ941" s="9"/>
      <c r="KOR941" s="9"/>
      <c r="KOS941" s="9"/>
      <c r="KOT941" s="9"/>
      <c r="KOU941" s="9"/>
      <c r="KOV941" s="9"/>
      <c r="KOW941" s="9"/>
      <c r="KOX941" s="9"/>
      <c r="KOY941" s="9"/>
      <c r="KOZ941" s="9"/>
      <c r="KPA941" s="9"/>
      <c r="KPB941" s="9"/>
      <c r="KPC941" s="9"/>
      <c r="KPD941" s="9"/>
      <c r="KPE941" s="9"/>
      <c r="KPF941" s="9"/>
      <c r="KPG941" s="9"/>
      <c r="KPH941" s="9"/>
      <c r="KPI941" s="9"/>
      <c r="KPJ941" s="9"/>
      <c r="KPK941" s="9"/>
      <c r="KPL941" s="9"/>
      <c r="KPM941" s="9"/>
      <c r="KPN941" s="9"/>
      <c r="KPO941" s="9"/>
      <c r="KPP941" s="9"/>
      <c r="KPQ941" s="9"/>
      <c r="KPR941" s="9"/>
      <c r="KPS941" s="9"/>
      <c r="KPT941" s="9"/>
      <c r="KPU941" s="9"/>
      <c r="KPV941" s="9"/>
      <c r="KPW941" s="9"/>
      <c r="KPX941" s="9"/>
      <c r="KPY941" s="9"/>
      <c r="KPZ941" s="9"/>
      <c r="KQA941" s="9"/>
      <c r="KQB941" s="9"/>
      <c r="KQC941" s="9"/>
      <c r="KQD941" s="9"/>
      <c r="KQE941" s="9"/>
      <c r="KQF941" s="9"/>
      <c r="KQG941" s="9"/>
      <c r="KQH941" s="9"/>
      <c r="KQI941" s="9"/>
      <c r="KQJ941" s="9"/>
      <c r="KQK941" s="9"/>
      <c r="KQL941" s="9"/>
      <c r="KQM941" s="9"/>
      <c r="KQN941" s="9"/>
      <c r="KQO941" s="9"/>
      <c r="KQP941" s="9"/>
      <c r="KQQ941" s="9"/>
      <c r="KQR941" s="9"/>
      <c r="KQS941" s="9"/>
      <c r="KQT941" s="9"/>
      <c r="KQU941" s="9"/>
      <c r="KQV941" s="9"/>
      <c r="KQW941" s="9"/>
      <c r="KQX941" s="9"/>
      <c r="KQY941" s="9"/>
      <c r="KQZ941" s="9"/>
      <c r="KRA941" s="9"/>
      <c r="KRB941" s="9"/>
      <c r="KRC941" s="9"/>
      <c r="KRD941" s="9"/>
      <c r="KRE941" s="9"/>
      <c r="KRF941" s="9"/>
      <c r="KRG941" s="9"/>
      <c r="KRH941" s="9"/>
      <c r="KRI941" s="9"/>
      <c r="KRJ941" s="9"/>
      <c r="KRK941" s="9"/>
      <c r="KRL941" s="9"/>
      <c r="KRM941" s="9"/>
      <c r="KRN941" s="9"/>
      <c r="KRO941" s="9"/>
      <c r="KRP941" s="9"/>
      <c r="KRQ941" s="9"/>
      <c r="KRR941" s="9"/>
      <c r="KRS941" s="9"/>
      <c r="KRT941" s="9"/>
      <c r="KRU941" s="9"/>
      <c r="KRV941" s="9"/>
      <c r="KRW941" s="9"/>
      <c r="KRX941" s="9"/>
      <c r="KRY941" s="9"/>
      <c r="KRZ941" s="9"/>
      <c r="KSA941" s="9"/>
      <c r="KSB941" s="9"/>
      <c r="KSC941" s="9"/>
      <c r="KSD941" s="9"/>
      <c r="KSE941" s="9"/>
      <c r="KSF941" s="9"/>
      <c r="KSG941" s="9"/>
      <c r="KSH941" s="9"/>
      <c r="KSI941" s="9"/>
      <c r="KSJ941" s="9"/>
      <c r="KSK941" s="9"/>
      <c r="KSL941" s="9"/>
      <c r="KSM941" s="9"/>
      <c r="KSN941" s="9"/>
      <c r="KSO941" s="9"/>
      <c r="KSP941" s="9"/>
      <c r="KSQ941" s="9"/>
      <c r="KSR941" s="9"/>
      <c r="KSS941" s="9"/>
      <c r="KST941" s="9"/>
      <c r="KSU941" s="9"/>
      <c r="KSV941" s="9"/>
      <c r="KSW941" s="9"/>
      <c r="KSX941" s="9"/>
      <c r="KSY941" s="9"/>
      <c r="KSZ941" s="9"/>
      <c r="KTA941" s="9"/>
      <c r="KTB941" s="9"/>
      <c r="KTC941" s="9"/>
      <c r="KTD941" s="9"/>
      <c r="KTE941" s="9"/>
      <c r="KTF941" s="9"/>
      <c r="KTG941" s="9"/>
      <c r="KTH941" s="9"/>
      <c r="KTI941" s="9"/>
      <c r="KTJ941" s="9"/>
      <c r="KTK941" s="9"/>
      <c r="KTL941" s="9"/>
      <c r="KTM941" s="9"/>
      <c r="KTN941" s="9"/>
      <c r="KTO941" s="9"/>
      <c r="KTP941" s="9"/>
      <c r="KTQ941" s="9"/>
      <c r="KTR941" s="9"/>
      <c r="KTS941" s="9"/>
      <c r="KTT941" s="9"/>
      <c r="KTU941" s="9"/>
      <c r="KTV941" s="9"/>
      <c r="KTW941" s="9"/>
      <c r="KTX941" s="9"/>
      <c r="KTY941" s="9"/>
      <c r="KTZ941" s="9"/>
      <c r="KUA941" s="9"/>
      <c r="KUB941" s="9"/>
      <c r="KUC941" s="9"/>
      <c r="KUD941" s="9"/>
      <c r="KUE941" s="9"/>
      <c r="KUF941" s="9"/>
      <c r="KUG941" s="9"/>
      <c r="KUH941" s="9"/>
      <c r="KUI941" s="9"/>
      <c r="KUJ941" s="9"/>
      <c r="KUK941" s="9"/>
      <c r="KUL941" s="9"/>
      <c r="KUM941" s="9"/>
      <c r="KUN941" s="9"/>
      <c r="KUO941" s="9"/>
      <c r="KUP941" s="9"/>
      <c r="KUQ941" s="9"/>
      <c r="KUR941" s="9"/>
      <c r="KUS941" s="9"/>
      <c r="KUT941" s="9"/>
      <c r="KUU941" s="9"/>
      <c r="KUV941" s="9"/>
      <c r="KUW941" s="9"/>
      <c r="KUX941" s="9"/>
      <c r="KUY941" s="9"/>
      <c r="KUZ941" s="9"/>
      <c r="KVA941" s="9"/>
      <c r="KVB941" s="9"/>
      <c r="KVC941" s="9"/>
      <c r="KVD941" s="9"/>
      <c r="KVE941" s="9"/>
      <c r="KVF941" s="9"/>
      <c r="KVG941" s="9"/>
      <c r="KVH941" s="9"/>
      <c r="KVI941" s="9"/>
      <c r="KVJ941" s="9"/>
      <c r="KVK941" s="9"/>
      <c r="KVL941" s="9"/>
      <c r="KVM941" s="9"/>
      <c r="KVN941" s="9"/>
      <c r="KVO941" s="9"/>
      <c r="KVP941" s="9"/>
      <c r="KVQ941" s="9"/>
      <c r="KVR941" s="9"/>
      <c r="KVS941" s="9"/>
      <c r="KVT941" s="9"/>
      <c r="KVU941" s="9"/>
      <c r="KVV941" s="9"/>
      <c r="KVW941" s="9"/>
      <c r="KVX941" s="9"/>
      <c r="KVY941" s="9"/>
      <c r="KVZ941" s="9"/>
      <c r="KWA941" s="9"/>
      <c r="KWB941" s="9"/>
      <c r="KWC941" s="9"/>
      <c r="KWD941" s="9"/>
      <c r="KWE941" s="9"/>
      <c r="KWF941" s="9"/>
      <c r="KWG941" s="9"/>
      <c r="KWH941" s="9"/>
      <c r="KWI941" s="9"/>
      <c r="KWJ941" s="9"/>
      <c r="KWK941" s="9"/>
      <c r="KWL941" s="9"/>
      <c r="KWM941" s="9"/>
      <c r="KWN941" s="9"/>
      <c r="KWO941" s="9"/>
      <c r="KWP941" s="9"/>
      <c r="KWQ941" s="9"/>
      <c r="KWR941" s="9"/>
      <c r="KWS941" s="9"/>
      <c r="KWT941" s="9"/>
      <c r="KWU941" s="9"/>
      <c r="KWV941" s="9"/>
      <c r="KWW941" s="9"/>
      <c r="KWX941" s="9"/>
      <c r="KWY941" s="9"/>
      <c r="KWZ941" s="9"/>
      <c r="KXA941" s="9"/>
      <c r="KXB941" s="9"/>
      <c r="KXC941" s="9"/>
      <c r="KXD941" s="9"/>
      <c r="KXE941" s="9"/>
      <c r="KXF941" s="9"/>
      <c r="KXG941" s="9"/>
      <c r="KXH941" s="9"/>
      <c r="KXI941" s="9"/>
      <c r="KXJ941" s="9"/>
      <c r="KXK941" s="9"/>
      <c r="KXL941" s="9"/>
      <c r="KXM941" s="9"/>
      <c r="KXN941" s="9"/>
      <c r="KXO941" s="9"/>
      <c r="KXP941" s="9"/>
      <c r="KXQ941" s="9"/>
      <c r="KXR941" s="9"/>
      <c r="KXS941" s="9"/>
      <c r="KXT941" s="9"/>
      <c r="KXU941" s="9"/>
      <c r="KXV941" s="9"/>
      <c r="KXW941" s="9"/>
      <c r="KXX941" s="9"/>
      <c r="KXY941" s="9"/>
      <c r="KXZ941" s="9"/>
      <c r="KYA941" s="9"/>
      <c r="KYB941" s="9"/>
      <c r="KYC941" s="9"/>
      <c r="KYD941" s="9"/>
      <c r="KYE941" s="9"/>
      <c r="KYF941" s="9"/>
      <c r="KYG941" s="9"/>
      <c r="KYH941" s="9"/>
      <c r="KYI941" s="9"/>
      <c r="KYJ941" s="9"/>
      <c r="KYK941" s="9"/>
      <c r="KYL941" s="9"/>
      <c r="KYM941" s="9"/>
      <c r="KYN941" s="9"/>
      <c r="KYO941" s="9"/>
      <c r="KYP941" s="9"/>
      <c r="KYQ941" s="9"/>
      <c r="KYR941" s="9"/>
      <c r="KYS941" s="9"/>
      <c r="KYT941" s="9"/>
      <c r="KYU941" s="9"/>
      <c r="KYV941" s="9"/>
      <c r="KYW941" s="9"/>
      <c r="KYX941" s="9"/>
      <c r="KYY941" s="9"/>
      <c r="KYZ941" s="9"/>
      <c r="KZA941" s="9"/>
      <c r="KZB941" s="9"/>
      <c r="KZC941" s="9"/>
      <c r="KZD941" s="9"/>
      <c r="KZE941" s="9"/>
      <c r="KZF941" s="9"/>
      <c r="KZG941" s="9"/>
      <c r="KZH941" s="9"/>
      <c r="KZI941" s="9"/>
      <c r="KZJ941" s="9"/>
      <c r="KZK941" s="9"/>
      <c r="KZL941" s="9"/>
      <c r="KZM941" s="9"/>
      <c r="KZN941" s="9"/>
      <c r="KZO941" s="9"/>
      <c r="KZP941" s="9"/>
      <c r="KZQ941" s="9"/>
      <c r="KZR941" s="9"/>
      <c r="KZS941" s="9"/>
      <c r="KZT941" s="9"/>
      <c r="KZU941" s="9"/>
      <c r="KZV941" s="9"/>
      <c r="KZW941" s="9"/>
      <c r="KZX941" s="9"/>
      <c r="KZY941" s="9"/>
      <c r="KZZ941" s="9"/>
      <c r="LAA941" s="9"/>
      <c r="LAB941" s="9"/>
      <c r="LAC941" s="9"/>
      <c r="LAD941" s="9"/>
      <c r="LAE941" s="9"/>
      <c r="LAF941" s="9"/>
      <c r="LAG941" s="9"/>
      <c r="LAH941" s="9"/>
      <c r="LAI941" s="9"/>
      <c r="LAJ941" s="9"/>
      <c r="LAK941" s="9"/>
      <c r="LAL941" s="9"/>
      <c r="LAM941" s="9"/>
      <c r="LAN941" s="9"/>
      <c r="LAO941" s="9"/>
      <c r="LAP941" s="9"/>
      <c r="LAQ941" s="9"/>
      <c r="LAR941" s="9"/>
      <c r="LAS941" s="9"/>
      <c r="LAT941" s="9"/>
      <c r="LAU941" s="9"/>
      <c r="LAV941" s="9"/>
      <c r="LAW941" s="9"/>
      <c r="LAX941" s="9"/>
      <c r="LAY941" s="9"/>
      <c r="LAZ941" s="9"/>
      <c r="LBA941" s="9"/>
      <c r="LBB941" s="9"/>
      <c r="LBC941" s="9"/>
      <c r="LBD941" s="9"/>
      <c r="LBE941" s="9"/>
      <c r="LBF941" s="9"/>
      <c r="LBG941" s="9"/>
      <c r="LBH941" s="9"/>
      <c r="LBI941" s="9"/>
      <c r="LBJ941" s="9"/>
      <c r="LBK941" s="9"/>
      <c r="LBL941" s="9"/>
      <c r="LBM941" s="9"/>
      <c r="LBN941" s="9"/>
      <c r="LBO941" s="9"/>
      <c r="LBP941" s="9"/>
      <c r="LBQ941" s="9"/>
      <c r="LBR941" s="9"/>
      <c r="LBS941" s="9"/>
      <c r="LBT941" s="9"/>
      <c r="LBU941" s="9"/>
      <c r="LBV941" s="9"/>
      <c r="LBW941" s="9"/>
      <c r="LBX941" s="9"/>
      <c r="LBY941" s="9"/>
      <c r="LBZ941" s="9"/>
      <c r="LCA941" s="9"/>
      <c r="LCB941" s="9"/>
      <c r="LCC941" s="9"/>
      <c r="LCD941" s="9"/>
      <c r="LCE941" s="9"/>
      <c r="LCF941" s="9"/>
      <c r="LCG941" s="9"/>
      <c r="LCH941" s="9"/>
      <c r="LCI941" s="9"/>
      <c r="LCJ941" s="9"/>
      <c r="LCK941" s="9"/>
      <c r="LCL941" s="9"/>
      <c r="LCM941" s="9"/>
      <c r="LCN941" s="9"/>
      <c r="LCO941" s="9"/>
      <c r="LCP941" s="9"/>
      <c r="LCQ941" s="9"/>
      <c r="LCR941" s="9"/>
      <c r="LCS941" s="9"/>
      <c r="LCT941" s="9"/>
      <c r="LCU941" s="9"/>
      <c r="LCV941" s="9"/>
      <c r="LCW941" s="9"/>
      <c r="LCX941" s="9"/>
      <c r="LCY941" s="9"/>
      <c r="LCZ941" s="9"/>
      <c r="LDA941" s="9"/>
      <c r="LDB941" s="9"/>
      <c r="LDC941" s="9"/>
      <c r="LDD941" s="9"/>
      <c r="LDE941" s="9"/>
      <c r="LDF941" s="9"/>
      <c r="LDG941" s="9"/>
      <c r="LDH941" s="9"/>
      <c r="LDI941" s="9"/>
      <c r="LDJ941" s="9"/>
      <c r="LDK941" s="9"/>
      <c r="LDL941" s="9"/>
      <c r="LDM941" s="9"/>
      <c r="LDN941" s="9"/>
      <c r="LDO941" s="9"/>
      <c r="LDP941" s="9"/>
      <c r="LDQ941" s="9"/>
      <c r="LDR941" s="9"/>
      <c r="LDS941" s="9"/>
      <c r="LDT941" s="9"/>
      <c r="LDU941" s="9"/>
      <c r="LDV941" s="9"/>
      <c r="LDW941" s="9"/>
      <c r="LDX941" s="9"/>
      <c r="LDY941" s="9"/>
      <c r="LDZ941" s="9"/>
      <c r="LEA941" s="9"/>
      <c r="LEB941" s="9"/>
      <c r="LEC941" s="9"/>
      <c r="LED941" s="9"/>
      <c r="LEE941" s="9"/>
      <c r="LEF941" s="9"/>
      <c r="LEG941" s="9"/>
      <c r="LEH941" s="9"/>
      <c r="LEI941" s="9"/>
      <c r="LEJ941" s="9"/>
      <c r="LEK941" s="9"/>
      <c r="LEL941" s="9"/>
      <c r="LEM941" s="9"/>
      <c r="LEN941" s="9"/>
      <c r="LEO941" s="9"/>
      <c r="LEP941" s="9"/>
      <c r="LEQ941" s="9"/>
      <c r="LER941" s="9"/>
      <c r="LES941" s="9"/>
      <c r="LET941" s="9"/>
      <c r="LEU941" s="9"/>
      <c r="LEV941" s="9"/>
      <c r="LEW941" s="9"/>
      <c r="LEX941" s="9"/>
      <c r="LEY941" s="9"/>
      <c r="LEZ941" s="9"/>
      <c r="LFA941" s="9"/>
      <c r="LFB941" s="9"/>
      <c r="LFC941" s="9"/>
      <c r="LFD941" s="9"/>
      <c r="LFE941" s="9"/>
      <c r="LFF941" s="9"/>
      <c r="LFG941" s="9"/>
      <c r="LFH941" s="9"/>
      <c r="LFI941" s="9"/>
      <c r="LFJ941" s="9"/>
      <c r="LFK941" s="9"/>
      <c r="LFL941" s="9"/>
      <c r="LFM941" s="9"/>
      <c r="LFN941" s="9"/>
      <c r="LFO941" s="9"/>
      <c r="LFP941" s="9"/>
      <c r="LFQ941" s="9"/>
      <c r="LFR941" s="9"/>
      <c r="LFS941" s="9"/>
      <c r="LFT941" s="9"/>
      <c r="LFU941" s="9"/>
      <c r="LFV941" s="9"/>
      <c r="LFW941" s="9"/>
      <c r="LFX941" s="9"/>
      <c r="LFY941" s="9"/>
      <c r="LFZ941" s="9"/>
      <c r="LGA941" s="9"/>
      <c r="LGB941" s="9"/>
      <c r="LGC941" s="9"/>
      <c r="LGD941" s="9"/>
      <c r="LGE941" s="9"/>
      <c r="LGF941" s="9"/>
      <c r="LGG941" s="9"/>
      <c r="LGH941" s="9"/>
      <c r="LGI941" s="9"/>
      <c r="LGJ941" s="9"/>
      <c r="LGK941" s="9"/>
      <c r="LGL941" s="9"/>
      <c r="LGM941" s="9"/>
      <c r="LGN941" s="9"/>
      <c r="LGO941" s="9"/>
      <c r="LGP941" s="9"/>
      <c r="LGQ941" s="9"/>
      <c r="LGR941" s="9"/>
      <c r="LGS941" s="9"/>
      <c r="LGT941" s="9"/>
      <c r="LGU941" s="9"/>
      <c r="LGV941" s="9"/>
      <c r="LGW941" s="9"/>
      <c r="LGX941" s="9"/>
      <c r="LGY941" s="9"/>
      <c r="LGZ941" s="9"/>
      <c r="LHA941" s="9"/>
      <c r="LHB941" s="9"/>
      <c r="LHC941" s="9"/>
      <c r="LHD941" s="9"/>
      <c r="LHE941" s="9"/>
      <c r="LHF941" s="9"/>
      <c r="LHG941" s="9"/>
      <c r="LHH941" s="9"/>
      <c r="LHI941" s="9"/>
      <c r="LHJ941" s="9"/>
      <c r="LHK941" s="9"/>
      <c r="LHL941" s="9"/>
      <c r="LHM941" s="9"/>
      <c r="LHN941" s="9"/>
      <c r="LHO941" s="9"/>
      <c r="LHP941" s="9"/>
      <c r="LHQ941" s="9"/>
      <c r="LHR941" s="9"/>
      <c r="LHS941" s="9"/>
      <c r="LHT941" s="9"/>
      <c r="LHU941" s="9"/>
      <c r="LHV941" s="9"/>
      <c r="LHW941" s="9"/>
      <c r="LHX941" s="9"/>
      <c r="LHY941" s="9"/>
      <c r="LHZ941" s="9"/>
      <c r="LIA941" s="9"/>
      <c r="LIB941" s="9"/>
      <c r="LIC941" s="9"/>
      <c r="LID941" s="9"/>
      <c r="LIE941" s="9"/>
      <c r="LIF941" s="9"/>
      <c r="LIG941" s="9"/>
      <c r="LIH941" s="9"/>
      <c r="LII941" s="9"/>
      <c r="LIJ941" s="9"/>
      <c r="LIK941" s="9"/>
      <c r="LIL941" s="9"/>
      <c r="LIM941" s="9"/>
      <c r="LIN941" s="9"/>
      <c r="LIO941" s="9"/>
      <c r="LIP941" s="9"/>
      <c r="LIQ941" s="9"/>
      <c r="LIR941" s="9"/>
      <c r="LIS941" s="9"/>
      <c r="LIT941" s="9"/>
      <c r="LIU941" s="9"/>
      <c r="LIV941" s="9"/>
      <c r="LIW941" s="9"/>
      <c r="LIX941" s="9"/>
      <c r="LIY941" s="9"/>
      <c r="LIZ941" s="9"/>
      <c r="LJA941" s="9"/>
      <c r="LJB941" s="9"/>
      <c r="LJC941" s="9"/>
      <c r="LJD941" s="9"/>
      <c r="LJE941" s="9"/>
      <c r="LJF941" s="9"/>
      <c r="LJG941" s="9"/>
      <c r="LJH941" s="9"/>
      <c r="LJI941" s="9"/>
      <c r="LJJ941" s="9"/>
      <c r="LJK941" s="9"/>
      <c r="LJL941" s="9"/>
      <c r="LJM941" s="9"/>
      <c r="LJN941" s="9"/>
      <c r="LJO941" s="9"/>
      <c r="LJP941" s="9"/>
      <c r="LJQ941" s="9"/>
      <c r="LJR941" s="9"/>
      <c r="LJS941" s="9"/>
      <c r="LJT941" s="9"/>
      <c r="LJU941" s="9"/>
      <c r="LJV941" s="9"/>
      <c r="LJW941" s="9"/>
      <c r="LJX941" s="9"/>
      <c r="LJY941" s="9"/>
      <c r="LJZ941" s="9"/>
      <c r="LKA941" s="9"/>
      <c r="LKB941" s="9"/>
      <c r="LKC941" s="9"/>
      <c r="LKD941" s="9"/>
      <c r="LKE941" s="9"/>
      <c r="LKF941" s="9"/>
      <c r="LKG941" s="9"/>
      <c r="LKH941" s="9"/>
      <c r="LKI941" s="9"/>
      <c r="LKJ941" s="9"/>
      <c r="LKK941" s="9"/>
      <c r="LKL941" s="9"/>
      <c r="LKM941" s="9"/>
      <c r="LKN941" s="9"/>
      <c r="LKO941" s="9"/>
      <c r="LKP941" s="9"/>
      <c r="LKQ941" s="9"/>
      <c r="LKR941" s="9"/>
      <c r="LKS941" s="9"/>
      <c r="LKT941" s="9"/>
      <c r="LKU941" s="9"/>
      <c r="LKV941" s="9"/>
      <c r="LKW941" s="9"/>
      <c r="LKX941" s="9"/>
      <c r="LKY941" s="9"/>
      <c r="LKZ941" s="9"/>
      <c r="LLA941" s="9"/>
      <c r="LLB941" s="9"/>
      <c r="LLC941" s="9"/>
      <c r="LLD941" s="9"/>
      <c r="LLE941" s="9"/>
      <c r="LLF941" s="9"/>
      <c r="LLG941" s="9"/>
      <c r="LLH941" s="9"/>
      <c r="LLI941" s="9"/>
      <c r="LLJ941" s="9"/>
      <c r="LLK941" s="9"/>
      <c r="LLL941" s="9"/>
      <c r="LLM941" s="9"/>
      <c r="LLN941" s="9"/>
      <c r="LLO941" s="9"/>
      <c r="LLP941" s="9"/>
      <c r="LLQ941" s="9"/>
      <c r="LLR941" s="9"/>
      <c r="LLS941" s="9"/>
      <c r="LLT941" s="9"/>
      <c r="LLU941" s="9"/>
      <c r="LLV941" s="9"/>
      <c r="LLW941" s="9"/>
      <c r="LLX941" s="9"/>
      <c r="LLY941" s="9"/>
      <c r="LLZ941" s="9"/>
      <c r="LMA941" s="9"/>
      <c r="LMB941" s="9"/>
      <c r="LMC941" s="9"/>
      <c r="LMD941" s="9"/>
      <c r="LME941" s="9"/>
      <c r="LMF941" s="9"/>
      <c r="LMG941" s="9"/>
      <c r="LMH941" s="9"/>
      <c r="LMI941" s="9"/>
      <c r="LMJ941" s="9"/>
      <c r="LMK941" s="9"/>
      <c r="LML941" s="9"/>
      <c r="LMM941" s="9"/>
      <c r="LMN941" s="9"/>
      <c r="LMO941" s="9"/>
      <c r="LMP941" s="9"/>
      <c r="LMQ941" s="9"/>
      <c r="LMR941" s="9"/>
      <c r="LMS941" s="9"/>
      <c r="LMT941" s="9"/>
      <c r="LMU941" s="9"/>
      <c r="LMV941" s="9"/>
      <c r="LMW941" s="9"/>
      <c r="LMX941" s="9"/>
      <c r="LMY941" s="9"/>
      <c r="LMZ941" s="9"/>
      <c r="LNA941" s="9"/>
      <c r="LNB941" s="9"/>
      <c r="LNC941" s="9"/>
      <c r="LND941" s="9"/>
      <c r="LNE941" s="9"/>
      <c r="LNF941" s="9"/>
      <c r="LNG941" s="9"/>
      <c r="LNH941" s="9"/>
      <c r="LNI941" s="9"/>
      <c r="LNJ941" s="9"/>
      <c r="LNK941" s="9"/>
      <c r="LNL941" s="9"/>
      <c r="LNM941" s="9"/>
      <c r="LNN941" s="9"/>
      <c r="LNO941" s="9"/>
      <c r="LNP941" s="9"/>
      <c r="LNQ941" s="9"/>
      <c r="LNR941" s="9"/>
      <c r="LNS941" s="9"/>
      <c r="LNT941" s="9"/>
      <c r="LNU941" s="9"/>
      <c r="LNV941" s="9"/>
      <c r="LNW941" s="9"/>
      <c r="LNX941" s="9"/>
      <c r="LNY941" s="9"/>
      <c r="LNZ941" s="9"/>
      <c r="LOA941" s="9"/>
      <c r="LOB941" s="9"/>
      <c r="LOC941" s="9"/>
      <c r="LOD941" s="9"/>
      <c r="LOE941" s="9"/>
      <c r="LOF941" s="9"/>
      <c r="LOG941" s="9"/>
      <c r="LOH941" s="9"/>
      <c r="LOI941" s="9"/>
      <c r="LOJ941" s="9"/>
      <c r="LOK941" s="9"/>
      <c r="LOL941" s="9"/>
      <c r="LOM941" s="9"/>
      <c r="LON941" s="9"/>
      <c r="LOO941" s="9"/>
      <c r="LOP941" s="9"/>
      <c r="LOQ941" s="9"/>
      <c r="LOR941" s="9"/>
      <c r="LOS941" s="9"/>
      <c r="LOT941" s="9"/>
      <c r="LOU941" s="9"/>
      <c r="LOV941" s="9"/>
      <c r="LOW941" s="9"/>
      <c r="LOX941" s="9"/>
      <c r="LOY941" s="9"/>
      <c r="LOZ941" s="9"/>
      <c r="LPA941" s="9"/>
      <c r="LPB941" s="9"/>
      <c r="LPC941" s="9"/>
      <c r="LPD941" s="9"/>
      <c r="LPE941" s="9"/>
      <c r="LPF941" s="9"/>
      <c r="LPG941" s="9"/>
      <c r="LPH941" s="9"/>
      <c r="LPI941" s="9"/>
      <c r="LPJ941" s="9"/>
      <c r="LPK941" s="9"/>
      <c r="LPL941" s="9"/>
      <c r="LPM941" s="9"/>
      <c r="LPN941" s="9"/>
      <c r="LPO941" s="9"/>
      <c r="LPP941" s="9"/>
      <c r="LPQ941" s="9"/>
      <c r="LPR941" s="9"/>
      <c r="LPS941" s="9"/>
      <c r="LPT941" s="9"/>
      <c r="LPU941" s="9"/>
      <c r="LPV941" s="9"/>
      <c r="LPW941" s="9"/>
      <c r="LPX941" s="9"/>
      <c r="LPY941" s="9"/>
      <c r="LPZ941" s="9"/>
      <c r="LQA941" s="9"/>
      <c r="LQB941" s="9"/>
      <c r="LQC941" s="9"/>
      <c r="LQD941" s="9"/>
      <c r="LQE941" s="9"/>
      <c r="LQF941" s="9"/>
      <c r="LQG941" s="9"/>
      <c r="LQH941" s="9"/>
      <c r="LQI941" s="9"/>
      <c r="LQJ941" s="9"/>
      <c r="LQK941" s="9"/>
      <c r="LQL941" s="9"/>
      <c r="LQM941" s="9"/>
      <c r="LQN941" s="9"/>
      <c r="LQO941" s="9"/>
      <c r="LQP941" s="9"/>
      <c r="LQQ941" s="9"/>
      <c r="LQR941" s="9"/>
      <c r="LQS941" s="9"/>
      <c r="LQT941" s="9"/>
      <c r="LQU941" s="9"/>
      <c r="LQV941" s="9"/>
      <c r="LQW941" s="9"/>
      <c r="LQX941" s="9"/>
      <c r="LQY941" s="9"/>
      <c r="LQZ941" s="9"/>
      <c r="LRA941" s="9"/>
      <c r="LRB941" s="9"/>
      <c r="LRC941" s="9"/>
      <c r="LRD941" s="9"/>
      <c r="LRE941" s="9"/>
      <c r="LRF941" s="9"/>
      <c r="LRG941" s="9"/>
      <c r="LRH941" s="9"/>
      <c r="LRI941" s="9"/>
      <c r="LRJ941" s="9"/>
      <c r="LRK941" s="9"/>
      <c r="LRL941" s="9"/>
      <c r="LRM941" s="9"/>
      <c r="LRN941" s="9"/>
      <c r="LRO941" s="9"/>
      <c r="LRP941" s="9"/>
      <c r="LRQ941" s="9"/>
      <c r="LRR941" s="9"/>
      <c r="LRS941" s="9"/>
      <c r="LRT941" s="9"/>
      <c r="LRU941" s="9"/>
      <c r="LRV941" s="9"/>
      <c r="LRW941" s="9"/>
      <c r="LRX941" s="9"/>
      <c r="LRY941" s="9"/>
      <c r="LRZ941" s="9"/>
      <c r="LSA941" s="9"/>
      <c r="LSB941" s="9"/>
      <c r="LSC941" s="9"/>
      <c r="LSD941" s="9"/>
      <c r="LSE941" s="9"/>
      <c r="LSF941" s="9"/>
      <c r="LSG941" s="9"/>
      <c r="LSH941" s="9"/>
      <c r="LSI941" s="9"/>
      <c r="LSJ941" s="9"/>
      <c r="LSK941" s="9"/>
      <c r="LSL941" s="9"/>
      <c r="LSM941" s="9"/>
      <c r="LSN941" s="9"/>
      <c r="LSO941" s="9"/>
      <c r="LSP941" s="9"/>
      <c r="LSQ941" s="9"/>
      <c r="LSR941" s="9"/>
      <c r="LSS941" s="9"/>
      <c r="LST941" s="9"/>
      <c r="LSU941" s="9"/>
      <c r="LSV941" s="9"/>
      <c r="LSW941" s="9"/>
      <c r="LSX941" s="9"/>
      <c r="LSY941" s="9"/>
      <c r="LSZ941" s="9"/>
      <c r="LTA941" s="9"/>
      <c r="LTB941" s="9"/>
      <c r="LTC941" s="9"/>
      <c r="LTD941" s="9"/>
      <c r="LTE941" s="9"/>
      <c r="LTF941" s="9"/>
      <c r="LTG941" s="9"/>
      <c r="LTH941" s="9"/>
      <c r="LTI941" s="9"/>
      <c r="LTJ941" s="9"/>
      <c r="LTK941" s="9"/>
      <c r="LTL941" s="9"/>
      <c r="LTM941" s="9"/>
      <c r="LTN941" s="9"/>
      <c r="LTO941" s="9"/>
      <c r="LTP941" s="9"/>
      <c r="LTQ941" s="9"/>
      <c r="LTR941" s="9"/>
      <c r="LTS941" s="9"/>
      <c r="LTT941" s="9"/>
      <c r="LTU941" s="9"/>
      <c r="LTV941" s="9"/>
      <c r="LTW941" s="9"/>
      <c r="LTX941" s="9"/>
      <c r="LTY941" s="9"/>
      <c r="LTZ941" s="9"/>
      <c r="LUA941" s="9"/>
      <c r="LUB941" s="9"/>
      <c r="LUC941" s="9"/>
      <c r="LUD941" s="9"/>
      <c r="LUE941" s="9"/>
      <c r="LUF941" s="9"/>
      <c r="LUG941" s="9"/>
      <c r="LUH941" s="9"/>
      <c r="LUI941" s="9"/>
      <c r="LUJ941" s="9"/>
      <c r="LUK941" s="9"/>
      <c r="LUL941" s="9"/>
      <c r="LUM941" s="9"/>
      <c r="LUN941" s="9"/>
      <c r="LUO941" s="9"/>
      <c r="LUP941" s="9"/>
      <c r="LUQ941" s="9"/>
      <c r="LUR941" s="9"/>
      <c r="LUS941" s="9"/>
      <c r="LUT941" s="9"/>
      <c r="LUU941" s="9"/>
      <c r="LUV941" s="9"/>
      <c r="LUW941" s="9"/>
      <c r="LUX941" s="9"/>
      <c r="LUY941" s="9"/>
      <c r="LUZ941" s="9"/>
      <c r="LVA941" s="9"/>
      <c r="LVB941" s="9"/>
      <c r="LVC941" s="9"/>
      <c r="LVD941" s="9"/>
      <c r="LVE941" s="9"/>
      <c r="LVF941" s="9"/>
      <c r="LVG941" s="9"/>
      <c r="LVH941" s="9"/>
      <c r="LVI941" s="9"/>
      <c r="LVJ941" s="9"/>
      <c r="LVK941" s="9"/>
      <c r="LVL941" s="9"/>
      <c r="LVM941" s="9"/>
      <c r="LVN941" s="9"/>
      <c r="LVO941" s="9"/>
      <c r="LVP941" s="9"/>
      <c r="LVQ941" s="9"/>
      <c r="LVR941" s="9"/>
      <c r="LVS941" s="9"/>
      <c r="LVT941" s="9"/>
      <c r="LVU941" s="9"/>
      <c r="LVV941" s="9"/>
      <c r="LVW941" s="9"/>
      <c r="LVX941" s="9"/>
      <c r="LVY941" s="9"/>
      <c r="LVZ941" s="9"/>
      <c r="LWA941" s="9"/>
      <c r="LWB941" s="9"/>
      <c r="LWC941" s="9"/>
      <c r="LWD941" s="9"/>
      <c r="LWE941" s="9"/>
      <c r="LWF941" s="9"/>
      <c r="LWG941" s="9"/>
      <c r="LWH941" s="9"/>
      <c r="LWI941" s="9"/>
      <c r="LWJ941" s="9"/>
      <c r="LWK941" s="9"/>
      <c r="LWL941" s="9"/>
      <c r="LWM941" s="9"/>
      <c r="LWN941" s="9"/>
      <c r="LWO941" s="9"/>
      <c r="LWP941" s="9"/>
      <c r="LWQ941" s="9"/>
      <c r="LWR941" s="9"/>
      <c r="LWS941" s="9"/>
      <c r="LWT941" s="9"/>
      <c r="LWU941" s="9"/>
      <c r="LWV941" s="9"/>
      <c r="LWW941" s="9"/>
      <c r="LWX941" s="9"/>
      <c r="LWY941" s="9"/>
      <c r="LWZ941" s="9"/>
      <c r="LXA941" s="9"/>
      <c r="LXB941" s="9"/>
      <c r="LXC941" s="9"/>
      <c r="LXD941" s="9"/>
      <c r="LXE941" s="9"/>
      <c r="LXF941" s="9"/>
      <c r="LXG941" s="9"/>
      <c r="LXH941" s="9"/>
      <c r="LXI941" s="9"/>
      <c r="LXJ941" s="9"/>
      <c r="LXK941" s="9"/>
      <c r="LXL941" s="9"/>
      <c r="LXM941" s="9"/>
      <c r="LXN941" s="9"/>
      <c r="LXO941" s="9"/>
      <c r="LXP941" s="9"/>
      <c r="LXQ941" s="9"/>
      <c r="LXR941" s="9"/>
      <c r="LXS941" s="9"/>
      <c r="LXT941" s="9"/>
      <c r="LXU941" s="9"/>
      <c r="LXV941" s="9"/>
      <c r="LXW941" s="9"/>
      <c r="LXX941" s="9"/>
      <c r="LXY941" s="9"/>
      <c r="LXZ941" s="9"/>
      <c r="LYA941" s="9"/>
      <c r="LYB941" s="9"/>
      <c r="LYC941" s="9"/>
      <c r="LYD941" s="9"/>
      <c r="LYE941" s="9"/>
      <c r="LYF941" s="9"/>
      <c r="LYG941" s="9"/>
      <c r="LYH941" s="9"/>
      <c r="LYI941" s="9"/>
      <c r="LYJ941" s="9"/>
      <c r="LYK941" s="9"/>
      <c r="LYL941" s="9"/>
      <c r="LYM941" s="9"/>
      <c r="LYN941" s="9"/>
      <c r="LYO941" s="9"/>
      <c r="LYP941" s="9"/>
      <c r="LYQ941" s="9"/>
      <c r="LYR941" s="9"/>
      <c r="LYS941" s="9"/>
      <c r="LYT941" s="9"/>
      <c r="LYU941" s="9"/>
      <c r="LYV941" s="9"/>
      <c r="LYW941" s="9"/>
      <c r="LYX941" s="9"/>
      <c r="LYY941" s="9"/>
      <c r="LYZ941" s="9"/>
      <c r="LZA941" s="9"/>
      <c r="LZB941" s="9"/>
      <c r="LZC941" s="9"/>
      <c r="LZD941" s="9"/>
      <c r="LZE941" s="9"/>
      <c r="LZF941" s="9"/>
      <c r="LZG941" s="9"/>
      <c r="LZH941" s="9"/>
      <c r="LZI941" s="9"/>
      <c r="LZJ941" s="9"/>
      <c r="LZK941" s="9"/>
      <c r="LZL941" s="9"/>
      <c r="LZM941" s="9"/>
      <c r="LZN941" s="9"/>
      <c r="LZO941" s="9"/>
      <c r="LZP941" s="9"/>
      <c r="LZQ941" s="9"/>
      <c r="LZR941" s="9"/>
      <c r="LZS941" s="9"/>
      <c r="LZT941" s="9"/>
      <c r="LZU941" s="9"/>
      <c r="LZV941" s="9"/>
      <c r="LZW941" s="9"/>
      <c r="LZX941" s="9"/>
      <c r="LZY941" s="9"/>
      <c r="LZZ941" s="9"/>
      <c r="MAA941" s="9"/>
      <c r="MAB941" s="9"/>
      <c r="MAC941" s="9"/>
      <c r="MAD941" s="9"/>
      <c r="MAE941" s="9"/>
      <c r="MAF941" s="9"/>
      <c r="MAG941" s="9"/>
      <c r="MAH941" s="9"/>
      <c r="MAI941" s="9"/>
      <c r="MAJ941" s="9"/>
      <c r="MAK941" s="9"/>
      <c r="MAL941" s="9"/>
      <c r="MAM941" s="9"/>
      <c r="MAN941" s="9"/>
      <c r="MAO941" s="9"/>
      <c r="MAP941" s="9"/>
      <c r="MAQ941" s="9"/>
      <c r="MAR941" s="9"/>
      <c r="MAS941" s="9"/>
      <c r="MAT941" s="9"/>
      <c r="MAU941" s="9"/>
      <c r="MAV941" s="9"/>
      <c r="MAW941" s="9"/>
      <c r="MAX941" s="9"/>
      <c r="MAY941" s="9"/>
      <c r="MAZ941" s="9"/>
      <c r="MBA941" s="9"/>
      <c r="MBB941" s="9"/>
      <c r="MBC941" s="9"/>
      <c r="MBD941" s="9"/>
      <c r="MBE941" s="9"/>
      <c r="MBF941" s="9"/>
      <c r="MBG941" s="9"/>
      <c r="MBH941" s="9"/>
      <c r="MBI941" s="9"/>
      <c r="MBJ941" s="9"/>
      <c r="MBK941" s="9"/>
      <c r="MBL941" s="9"/>
      <c r="MBM941" s="9"/>
      <c r="MBN941" s="9"/>
      <c r="MBO941" s="9"/>
      <c r="MBP941" s="9"/>
      <c r="MBQ941" s="9"/>
      <c r="MBR941" s="9"/>
      <c r="MBS941" s="9"/>
      <c r="MBT941" s="9"/>
      <c r="MBU941" s="9"/>
      <c r="MBV941" s="9"/>
      <c r="MBW941" s="9"/>
      <c r="MBX941" s="9"/>
      <c r="MBY941" s="9"/>
      <c r="MBZ941" s="9"/>
      <c r="MCA941" s="9"/>
      <c r="MCB941" s="9"/>
      <c r="MCC941" s="9"/>
      <c r="MCD941" s="9"/>
      <c r="MCE941" s="9"/>
      <c r="MCF941" s="9"/>
      <c r="MCG941" s="9"/>
      <c r="MCH941" s="9"/>
      <c r="MCI941" s="9"/>
      <c r="MCJ941" s="9"/>
      <c r="MCK941" s="9"/>
      <c r="MCL941" s="9"/>
      <c r="MCM941" s="9"/>
      <c r="MCN941" s="9"/>
      <c r="MCO941" s="9"/>
      <c r="MCP941" s="9"/>
      <c r="MCQ941" s="9"/>
      <c r="MCR941" s="9"/>
      <c r="MCS941" s="9"/>
      <c r="MCT941" s="9"/>
      <c r="MCU941" s="9"/>
      <c r="MCV941" s="9"/>
      <c r="MCW941" s="9"/>
      <c r="MCX941" s="9"/>
      <c r="MCY941" s="9"/>
      <c r="MCZ941" s="9"/>
      <c r="MDA941" s="9"/>
      <c r="MDB941" s="9"/>
      <c r="MDC941" s="9"/>
      <c r="MDD941" s="9"/>
      <c r="MDE941" s="9"/>
      <c r="MDF941" s="9"/>
      <c r="MDG941" s="9"/>
      <c r="MDH941" s="9"/>
      <c r="MDI941" s="9"/>
      <c r="MDJ941" s="9"/>
      <c r="MDK941" s="9"/>
      <c r="MDL941" s="9"/>
      <c r="MDM941" s="9"/>
      <c r="MDN941" s="9"/>
      <c r="MDO941" s="9"/>
      <c r="MDP941" s="9"/>
      <c r="MDQ941" s="9"/>
      <c r="MDR941" s="9"/>
      <c r="MDS941" s="9"/>
      <c r="MDT941" s="9"/>
      <c r="MDU941" s="9"/>
      <c r="MDV941" s="9"/>
      <c r="MDW941" s="9"/>
      <c r="MDX941" s="9"/>
      <c r="MDY941" s="9"/>
      <c r="MDZ941" s="9"/>
      <c r="MEA941" s="9"/>
      <c r="MEB941" s="9"/>
      <c r="MEC941" s="9"/>
      <c r="MED941" s="9"/>
      <c r="MEE941" s="9"/>
      <c r="MEF941" s="9"/>
      <c r="MEG941" s="9"/>
      <c r="MEH941" s="9"/>
      <c r="MEI941" s="9"/>
      <c r="MEJ941" s="9"/>
      <c r="MEK941" s="9"/>
      <c r="MEL941" s="9"/>
      <c r="MEM941" s="9"/>
      <c r="MEN941" s="9"/>
      <c r="MEO941" s="9"/>
      <c r="MEP941" s="9"/>
      <c r="MEQ941" s="9"/>
      <c r="MER941" s="9"/>
      <c r="MES941" s="9"/>
      <c r="MET941" s="9"/>
      <c r="MEU941" s="9"/>
      <c r="MEV941" s="9"/>
      <c r="MEW941" s="9"/>
      <c r="MEX941" s="9"/>
      <c r="MEY941" s="9"/>
      <c r="MEZ941" s="9"/>
      <c r="MFA941" s="9"/>
      <c r="MFB941" s="9"/>
      <c r="MFC941" s="9"/>
      <c r="MFD941" s="9"/>
      <c r="MFE941" s="9"/>
      <c r="MFF941" s="9"/>
      <c r="MFG941" s="9"/>
      <c r="MFH941" s="9"/>
      <c r="MFI941" s="9"/>
      <c r="MFJ941" s="9"/>
      <c r="MFK941" s="9"/>
      <c r="MFL941" s="9"/>
      <c r="MFM941" s="9"/>
      <c r="MFN941" s="9"/>
      <c r="MFO941" s="9"/>
      <c r="MFP941" s="9"/>
      <c r="MFQ941" s="9"/>
      <c r="MFR941" s="9"/>
      <c r="MFS941" s="9"/>
      <c r="MFT941" s="9"/>
      <c r="MFU941" s="9"/>
      <c r="MFV941" s="9"/>
      <c r="MFW941" s="9"/>
      <c r="MFX941" s="9"/>
      <c r="MFY941" s="9"/>
      <c r="MFZ941" s="9"/>
      <c r="MGA941" s="9"/>
      <c r="MGB941" s="9"/>
      <c r="MGC941" s="9"/>
      <c r="MGD941" s="9"/>
      <c r="MGE941" s="9"/>
      <c r="MGF941" s="9"/>
      <c r="MGG941" s="9"/>
      <c r="MGH941" s="9"/>
      <c r="MGI941" s="9"/>
      <c r="MGJ941" s="9"/>
      <c r="MGK941" s="9"/>
      <c r="MGL941" s="9"/>
      <c r="MGM941" s="9"/>
      <c r="MGN941" s="9"/>
      <c r="MGO941" s="9"/>
      <c r="MGP941" s="9"/>
      <c r="MGQ941" s="9"/>
      <c r="MGR941" s="9"/>
      <c r="MGS941" s="9"/>
      <c r="MGT941" s="9"/>
      <c r="MGU941" s="9"/>
      <c r="MGV941" s="9"/>
      <c r="MGW941" s="9"/>
      <c r="MGX941" s="9"/>
      <c r="MGY941" s="9"/>
      <c r="MGZ941" s="9"/>
      <c r="MHA941" s="9"/>
      <c r="MHB941" s="9"/>
      <c r="MHC941" s="9"/>
      <c r="MHD941" s="9"/>
      <c r="MHE941" s="9"/>
      <c r="MHF941" s="9"/>
      <c r="MHG941" s="9"/>
      <c r="MHH941" s="9"/>
      <c r="MHI941" s="9"/>
      <c r="MHJ941" s="9"/>
      <c r="MHK941" s="9"/>
      <c r="MHL941" s="9"/>
      <c r="MHM941" s="9"/>
      <c r="MHN941" s="9"/>
      <c r="MHO941" s="9"/>
      <c r="MHP941" s="9"/>
      <c r="MHQ941" s="9"/>
      <c r="MHR941" s="9"/>
      <c r="MHS941" s="9"/>
      <c r="MHT941" s="9"/>
      <c r="MHU941" s="9"/>
      <c r="MHV941" s="9"/>
      <c r="MHW941" s="9"/>
      <c r="MHX941" s="9"/>
      <c r="MHY941" s="9"/>
      <c r="MHZ941" s="9"/>
      <c r="MIA941" s="9"/>
      <c r="MIB941" s="9"/>
      <c r="MIC941" s="9"/>
      <c r="MID941" s="9"/>
      <c r="MIE941" s="9"/>
      <c r="MIF941" s="9"/>
      <c r="MIG941" s="9"/>
      <c r="MIH941" s="9"/>
      <c r="MII941" s="9"/>
      <c r="MIJ941" s="9"/>
      <c r="MIK941" s="9"/>
      <c r="MIL941" s="9"/>
      <c r="MIM941" s="9"/>
      <c r="MIN941" s="9"/>
      <c r="MIO941" s="9"/>
      <c r="MIP941" s="9"/>
      <c r="MIQ941" s="9"/>
      <c r="MIR941" s="9"/>
      <c r="MIS941" s="9"/>
      <c r="MIT941" s="9"/>
      <c r="MIU941" s="9"/>
      <c r="MIV941" s="9"/>
      <c r="MIW941" s="9"/>
      <c r="MIX941" s="9"/>
      <c r="MIY941" s="9"/>
      <c r="MIZ941" s="9"/>
      <c r="MJA941" s="9"/>
      <c r="MJB941" s="9"/>
      <c r="MJC941" s="9"/>
      <c r="MJD941" s="9"/>
      <c r="MJE941" s="9"/>
      <c r="MJF941" s="9"/>
      <c r="MJG941" s="9"/>
      <c r="MJH941" s="9"/>
      <c r="MJI941" s="9"/>
      <c r="MJJ941" s="9"/>
      <c r="MJK941" s="9"/>
      <c r="MJL941" s="9"/>
      <c r="MJM941" s="9"/>
      <c r="MJN941" s="9"/>
      <c r="MJO941" s="9"/>
      <c r="MJP941" s="9"/>
      <c r="MJQ941" s="9"/>
      <c r="MJR941" s="9"/>
      <c r="MJS941" s="9"/>
      <c r="MJT941" s="9"/>
      <c r="MJU941" s="9"/>
      <c r="MJV941" s="9"/>
      <c r="MJW941" s="9"/>
      <c r="MJX941" s="9"/>
      <c r="MJY941" s="9"/>
      <c r="MJZ941" s="9"/>
      <c r="MKA941" s="9"/>
      <c r="MKB941" s="9"/>
      <c r="MKC941" s="9"/>
      <c r="MKD941" s="9"/>
      <c r="MKE941" s="9"/>
      <c r="MKF941" s="9"/>
      <c r="MKG941" s="9"/>
      <c r="MKH941" s="9"/>
      <c r="MKI941" s="9"/>
      <c r="MKJ941" s="9"/>
      <c r="MKK941" s="9"/>
      <c r="MKL941" s="9"/>
      <c r="MKM941" s="9"/>
      <c r="MKN941" s="9"/>
      <c r="MKO941" s="9"/>
      <c r="MKP941" s="9"/>
      <c r="MKQ941" s="9"/>
      <c r="MKR941" s="9"/>
      <c r="MKS941" s="9"/>
      <c r="MKT941" s="9"/>
      <c r="MKU941" s="9"/>
      <c r="MKV941" s="9"/>
      <c r="MKW941" s="9"/>
      <c r="MKX941" s="9"/>
      <c r="MKY941" s="9"/>
      <c r="MKZ941" s="9"/>
      <c r="MLA941" s="9"/>
      <c r="MLB941" s="9"/>
      <c r="MLC941" s="9"/>
      <c r="MLD941" s="9"/>
      <c r="MLE941" s="9"/>
      <c r="MLF941" s="9"/>
      <c r="MLG941" s="9"/>
      <c r="MLH941" s="9"/>
      <c r="MLI941" s="9"/>
      <c r="MLJ941" s="9"/>
      <c r="MLK941" s="9"/>
      <c r="MLL941" s="9"/>
      <c r="MLM941" s="9"/>
      <c r="MLN941" s="9"/>
      <c r="MLO941" s="9"/>
      <c r="MLP941" s="9"/>
      <c r="MLQ941" s="9"/>
      <c r="MLR941" s="9"/>
      <c r="MLS941" s="9"/>
      <c r="MLT941" s="9"/>
      <c r="MLU941" s="9"/>
      <c r="MLV941" s="9"/>
      <c r="MLW941" s="9"/>
      <c r="MLX941" s="9"/>
      <c r="MLY941" s="9"/>
      <c r="MLZ941" s="9"/>
      <c r="MMA941" s="9"/>
      <c r="MMB941" s="9"/>
      <c r="MMC941" s="9"/>
      <c r="MMD941" s="9"/>
      <c r="MME941" s="9"/>
      <c r="MMF941" s="9"/>
      <c r="MMG941" s="9"/>
      <c r="MMH941" s="9"/>
      <c r="MMI941" s="9"/>
      <c r="MMJ941" s="9"/>
      <c r="MMK941" s="9"/>
      <c r="MML941" s="9"/>
      <c r="MMM941" s="9"/>
      <c r="MMN941" s="9"/>
      <c r="MMO941" s="9"/>
      <c r="MMP941" s="9"/>
      <c r="MMQ941" s="9"/>
      <c r="MMR941" s="9"/>
      <c r="MMS941" s="9"/>
      <c r="MMT941" s="9"/>
      <c r="MMU941" s="9"/>
      <c r="MMV941" s="9"/>
      <c r="MMW941" s="9"/>
      <c r="MMX941" s="9"/>
      <c r="MMY941" s="9"/>
      <c r="MMZ941" s="9"/>
      <c r="MNA941" s="9"/>
      <c r="MNB941" s="9"/>
      <c r="MNC941" s="9"/>
      <c r="MND941" s="9"/>
      <c r="MNE941" s="9"/>
      <c r="MNF941" s="9"/>
      <c r="MNG941" s="9"/>
      <c r="MNH941" s="9"/>
      <c r="MNI941" s="9"/>
      <c r="MNJ941" s="9"/>
      <c r="MNK941" s="9"/>
      <c r="MNL941" s="9"/>
      <c r="MNM941" s="9"/>
      <c r="MNN941" s="9"/>
      <c r="MNO941" s="9"/>
      <c r="MNP941" s="9"/>
      <c r="MNQ941" s="9"/>
      <c r="MNR941" s="9"/>
      <c r="MNS941" s="9"/>
      <c r="MNT941" s="9"/>
      <c r="MNU941" s="9"/>
      <c r="MNV941" s="9"/>
      <c r="MNW941" s="9"/>
      <c r="MNX941" s="9"/>
      <c r="MNY941" s="9"/>
      <c r="MNZ941" s="9"/>
      <c r="MOA941" s="9"/>
      <c r="MOB941" s="9"/>
      <c r="MOC941" s="9"/>
      <c r="MOD941" s="9"/>
      <c r="MOE941" s="9"/>
      <c r="MOF941" s="9"/>
      <c r="MOG941" s="9"/>
      <c r="MOH941" s="9"/>
      <c r="MOI941" s="9"/>
      <c r="MOJ941" s="9"/>
      <c r="MOK941" s="9"/>
      <c r="MOL941" s="9"/>
      <c r="MOM941" s="9"/>
      <c r="MON941" s="9"/>
      <c r="MOO941" s="9"/>
      <c r="MOP941" s="9"/>
      <c r="MOQ941" s="9"/>
      <c r="MOR941" s="9"/>
      <c r="MOS941" s="9"/>
      <c r="MOT941" s="9"/>
      <c r="MOU941" s="9"/>
      <c r="MOV941" s="9"/>
      <c r="MOW941" s="9"/>
      <c r="MOX941" s="9"/>
      <c r="MOY941" s="9"/>
      <c r="MOZ941" s="9"/>
      <c r="MPA941" s="9"/>
      <c r="MPB941" s="9"/>
      <c r="MPC941" s="9"/>
      <c r="MPD941" s="9"/>
      <c r="MPE941" s="9"/>
      <c r="MPF941" s="9"/>
      <c r="MPG941" s="9"/>
      <c r="MPH941" s="9"/>
      <c r="MPI941" s="9"/>
      <c r="MPJ941" s="9"/>
      <c r="MPK941" s="9"/>
      <c r="MPL941" s="9"/>
      <c r="MPM941" s="9"/>
      <c r="MPN941" s="9"/>
      <c r="MPO941" s="9"/>
      <c r="MPP941" s="9"/>
      <c r="MPQ941" s="9"/>
      <c r="MPR941" s="9"/>
      <c r="MPS941" s="9"/>
      <c r="MPT941" s="9"/>
      <c r="MPU941" s="9"/>
      <c r="MPV941" s="9"/>
      <c r="MPW941" s="9"/>
      <c r="MPX941" s="9"/>
      <c r="MPY941" s="9"/>
      <c r="MPZ941" s="9"/>
      <c r="MQA941" s="9"/>
      <c r="MQB941" s="9"/>
      <c r="MQC941" s="9"/>
      <c r="MQD941" s="9"/>
      <c r="MQE941" s="9"/>
      <c r="MQF941" s="9"/>
      <c r="MQG941" s="9"/>
      <c r="MQH941" s="9"/>
      <c r="MQI941" s="9"/>
      <c r="MQJ941" s="9"/>
      <c r="MQK941" s="9"/>
      <c r="MQL941" s="9"/>
      <c r="MQM941" s="9"/>
      <c r="MQN941" s="9"/>
      <c r="MQO941" s="9"/>
      <c r="MQP941" s="9"/>
      <c r="MQQ941" s="9"/>
      <c r="MQR941" s="9"/>
      <c r="MQS941" s="9"/>
      <c r="MQT941" s="9"/>
      <c r="MQU941" s="9"/>
      <c r="MQV941" s="9"/>
      <c r="MQW941" s="9"/>
      <c r="MQX941" s="9"/>
      <c r="MQY941" s="9"/>
      <c r="MQZ941" s="9"/>
      <c r="MRA941" s="9"/>
      <c r="MRB941" s="9"/>
      <c r="MRC941" s="9"/>
      <c r="MRD941" s="9"/>
      <c r="MRE941" s="9"/>
      <c r="MRF941" s="9"/>
      <c r="MRG941" s="9"/>
      <c r="MRH941" s="9"/>
      <c r="MRI941" s="9"/>
      <c r="MRJ941" s="9"/>
      <c r="MRK941" s="9"/>
      <c r="MRL941" s="9"/>
      <c r="MRM941" s="9"/>
      <c r="MRN941" s="9"/>
      <c r="MRO941" s="9"/>
      <c r="MRP941" s="9"/>
      <c r="MRQ941" s="9"/>
      <c r="MRR941" s="9"/>
      <c r="MRS941" s="9"/>
      <c r="MRT941" s="9"/>
      <c r="MRU941" s="9"/>
      <c r="MRV941" s="9"/>
      <c r="MRW941" s="9"/>
      <c r="MRX941" s="9"/>
      <c r="MRY941" s="9"/>
      <c r="MRZ941" s="9"/>
      <c r="MSA941" s="9"/>
      <c r="MSB941" s="9"/>
      <c r="MSC941" s="9"/>
      <c r="MSD941" s="9"/>
      <c r="MSE941" s="9"/>
      <c r="MSF941" s="9"/>
      <c r="MSG941" s="9"/>
      <c r="MSH941" s="9"/>
      <c r="MSI941" s="9"/>
      <c r="MSJ941" s="9"/>
      <c r="MSK941" s="9"/>
      <c r="MSL941" s="9"/>
      <c r="MSM941" s="9"/>
      <c r="MSN941" s="9"/>
      <c r="MSO941" s="9"/>
      <c r="MSP941" s="9"/>
      <c r="MSQ941" s="9"/>
      <c r="MSR941" s="9"/>
      <c r="MSS941" s="9"/>
      <c r="MST941" s="9"/>
      <c r="MSU941" s="9"/>
      <c r="MSV941" s="9"/>
      <c r="MSW941" s="9"/>
      <c r="MSX941" s="9"/>
      <c r="MSY941" s="9"/>
      <c r="MSZ941" s="9"/>
      <c r="MTA941" s="9"/>
      <c r="MTB941" s="9"/>
      <c r="MTC941" s="9"/>
      <c r="MTD941" s="9"/>
      <c r="MTE941" s="9"/>
      <c r="MTF941" s="9"/>
      <c r="MTG941" s="9"/>
      <c r="MTH941" s="9"/>
      <c r="MTI941" s="9"/>
      <c r="MTJ941" s="9"/>
      <c r="MTK941" s="9"/>
      <c r="MTL941" s="9"/>
      <c r="MTM941" s="9"/>
      <c r="MTN941" s="9"/>
      <c r="MTO941" s="9"/>
      <c r="MTP941" s="9"/>
      <c r="MTQ941" s="9"/>
      <c r="MTR941" s="9"/>
      <c r="MTS941" s="9"/>
      <c r="MTT941" s="9"/>
      <c r="MTU941" s="9"/>
      <c r="MTV941" s="9"/>
      <c r="MTW941" s="9"/>
      <c r="MTX941" s="9"/>
      <c r="MTY941" s="9"/>
      <c r="MTZ941" s="9"/>
      <c r="MUA941" s="9"/>
      <c r="MUB941" s="9"/>
      <c r="MUC941" s="9"/>
      <c r="MUD941" s="9"/>
      <c r="MUE941" s="9"/>
      <c r="MUF941" s="9"/>
      <c r="MUG941" s="9"/>
      <c r="MUH941" s="9"/>
      <c r="MUI941" s="9"/>
      <c r="MUJ941" s="9"/>
      <c r="MUK941" s="9"/>
      <c r="MUL941" s="9"/>
      <c r="MUM941" s="9"/>
      <c r="MUN941" s="9"/>
      <c r="MUO941" s="9"/>
      <c r="MUP941" s="9"/>
      <c r="MUQ941" s="9"/>
      <c r="MUR941" s="9"/>
      <c r="MUS941" s="9"/>
      <c r="MUT941" s="9"/>
      <c r="MUU941" s="9"/>
      <c r="MUV941" s="9"/>
      <c r="MUW941" s="9"/>
      <c r="MUX941" s="9"/>
      <c r="MUY941" s="9"/>
      <c r="MUZ941" s="9"/>
      <c r="MVA941" s="9"/>
      <c r="MVB941" s="9"/>
      <c r="MVC941" s="9"/>
      <c r="MVD941" s="9"/>
      <c r="MVE941" s="9"/>
      <c r="MVF941" s="9"/>
      <c r="MVG941" s="9"/>
      <c r="MVH941" s="9"/>
      <c r="MVI941" s="9"/>
      <c r="MVJ941" s="9"/>
      <c r="MVK941" s="9"/>
      <c r="MVL941" s="9"/>
      <c r="MVM941" s="9"/>
      <c r="MVN941" s="9"/>
      <c r="MVO941" s="9"/>
      <c r="MVP941" s="9"/>
      <c r="MVQ941" s="9"/>
      <c r="MVR941" s="9"/>
      <c r="MVS941" s="9"/>
      <c r="MVT941" s="9"/>
      <c r="MVU941" s="9"/>
      <c r="MVV941" s="9"/>
      <c r="MVW941" s="9"/>
      <c r="MVX941" s="9"/>
      <c r="MVY941" s="9"/>
      <c r="MVZ941" s="9"/>
      <c r="MWA941" s="9"/>
      <c r="MWB941" s="9"/>
      <c r="MWC941" s="9"/>
      <c r="MWD941" s="9"/>
      <c r="MWE941" s="9"/>
      <c r="MWF941" s="9"/>
      <c r="MWG941" s="9"/>
      <c r="MWH941" s="9"/>
      <c r="MWI941" s="9"/>
      <c r="MWJ941" s="9"/>
      <c r="MWK941" s="9"/>
      <c r="MWL941" s="9"/>
      <c r="MWM941" s="9"/>
      <c r="MWN941" s="9"/>
      <c r="MWO941" s="9"/>
      <c r="MWP941" s="9"/>
      <c r="MWQ941" s="9"/>
      <c r="MWR941" s="9"/>
      <c r="MWS941" s="9"/>
      <c r="MWT941" s="9"/>
      <c r="MWU941" s="9"/>
      <c r="MWV941" s="9"/>
      <c r="MWW941" s="9"/>
      <c r="MWX941" s="9"/>
      <c r="MWY941" s="9"/>
      <c r="MWZ941" s="9"/>
      <c r="MXA941" s="9"/>
      <c r="MXB941" s="9"/>
      <c r="MXC941" s="9"/>
      <c r="MXD941" s="9"/>
      <c r="MXE941" s="9"/>
      <c r="MXF941" s="9"/>
      <c r="MXG941" s="9"/>
      <c r="MXH941" s="9"/>
      <c r="MXI941" s="9"/>
      <c r="MXJ941" s="9"/>
      <c r="MXK941" s="9"/>
      <c r="MXL941" s="9"/>
      <c r="MXM941" s="9"/>
      <c r="MXN941" s="9"/>
      <c r="MXO941" s="9"/>
      <c r="MXP941" s="9"/>
      <c r="MXQ941" s="9"/>
      <c r="MXR941" s="9"/>
      <c r="MXS941" s="9"/>
      <c r="MXT941" s="9"/>
      <c r="MXU941" s="9"/>
      <c r="MXV941" s="9"/>
      <c r="MXW941" s="9"/>
      <c r="MXX941" s="9"/>
      <c r="MXY941" s="9"/>
      <c r="MXZ941" s="9"/>
      <c r="MYA941" s="9"/>
      <c r="MYB941" s="9"/>
      <c r="MYC941" s="9"/>
      <c r="MYD941" s="9"/>
      <c r="MYE941" s="9"/>
      <c r="MYF941" s="9"/>
      <c r="MYG941" s="9"/>
      <c r="MYH941" s="9"/>
      <c r="MYI941" s="9"/>
      <c r="MYJ941" s="9"/>
      <c r="MYK941" s="9"/>
      <c r="MYL941" s="9"/>
      <c r="MYM941" s="9"/>
      <c r="MYN941" s="9"/>
      <c r="MYO941" s="9"/>
      <c r="MYP941" s="9"/>
      <c r="MYQ941" s="9"/>
      <c r="MYR941" s="9"/>
      <c r="MYS941" s="9"/>
      <c r="MYT941" s="9"/>
      <c r="MYU941" s="9"/>
      <c r="MYV941" s="9"/>
      <c r="MYW941" s="9"/>
      <c r="MYX941" s="9"/>
      <c r="MYY941" s="9"/>
      <c r="MYZ941" s="9"/>
      <c r="MZA941" s="9"/>
      <c r="MZB941" s="9"/>
      <c r="MZC941" s="9"/>
      <c r="MZD941" s="9"/>
      <c r="MZE941" s="9"/>
      <c r="MZF941" s="9"/>
      <c r="MZG941" s="9"/>
      <c r="MZH941" s="9"/>
      <c r="MZI941" s="9"/>
      <c r="MZJ941" s="9"/>
      <c r="MZK941" s="9"/>
      <c r="MZL941" s="9"/>
      <c r="MZM941" s="9"/>
      <c r="MZN941" s="9"/>
      <c r="MZO941" s="9"/>
      <c r="MZP941" s="9"/>
      <c r="MZQ941" s="9"/>
      <c r="MZR941" s="9"/>
      <c r="MZS941" s="9"/>
      <c r="MZT941" s="9"/>
      <c r="MZU941" s="9"/>
      <c r="MZV941" s="9"/>
      <c r="MZW941" s="9"/>
      <c r="MZX941" s="9"/>
      <c r="MZY941" s="9"/>
      <c r="MZZ941" s="9"/>
      <c r="NAA941" s="9"/>
      <c r="NAB941" s="9"/>
      <c r="NAC941" s="9"/>
      <c r="NAD941" s="9"/>
      <c r="NAE941" s="9"/>
      <c r="NAF941" s="9"/>
      <c r="NAG941" s="9"/>
      <c r="NAH941" s="9"/>
      <c r="NAI941" s="9"/>
      <c r="NAJ941" s="9"/>
      <c r="NAK941" s="9"/>
      <c r="NAL941" s="9"/>
      <c r="NAM941" s="9"/>
      <c r="NAN941" s="9"/>
      <c r="NAO941" s="9"/>
      <c r="NAP941" s="9"/>
      <c r="NAQ941" s="9"/>
      <c r="NAR941" s="9"/>
      <c r="NAS941" s="9"/>
      <c r="NAT941" s="9"/>
      <c r="NAU941" s="9"/>
      <c r="NAV941" s="9"/>
      <c r="NAW941" s="9"/>
      <c r="NAX941" s="9"/>
      <c r="NAY941" s="9"/>
      <c r="NAZ941" s="9"/>
      <c r="NBA941" s="9"/>
      <c r="NBB941" s="9"/>
      <c r="NBC941" s="9"/>
      <c r="NBD941" s="9"/>
      <c r="NBE941" s="9"/>
      <c r="NBF941" s="9"/>
      <c r="NBG941" s="9"/>
      <c r="NBH941" s="9"/>
      <c r="NBI941" s="9"/>
      <c r="NBJ941" s="9"/>
      <c r="NBK941" s="9"/>
      <c r="NBL941" s="9"/>
      <c r="NBM941" s="9"/>
      <c r="NBN941" s="9"/>
      <c r="NBO941" s="9"/>
      <c r="NBP941" s="9"/>
      <c r="NBQ941" s="9"/>
      <c r="NBR941" s="9"/>
      <c r="NBS941" s="9"/>
      <c r="NBT941" s="9"/>
      <c r="NBU941" s="9"/>
      <c r="NBV941" s="9"/>
      <c r="NBW941" s="9"/>
      <c r="NBX941" s="9"/>
      <c r="NBY941" s="9"/>
      <c r="NBZ941" s="9"/>
      <c r="NCA941" s="9"/>
      <c r="NCB941" s="9"/>
      <c r="NCC941" s="9"/>
      <c r="NCD941" s="9"/>
      <c r="NCE941" s="9"/>
      <c r="NCF941" s="9"/>
      <c r="NCG941" s="9"/>
      <c r="NCH941" s="9"/>
      <c r="NCI941" s="9"/>
      <c r="NCJ941" s="9"/>
      <c r="NCK941" s="9"/>
      <c r="NCL941" s="9"/>
      <c r="NCM941" s="9"/>
      <c r="NCN941" s="9"/>
      <c r="NCO941" s="9"/>
      <c r="NCP941" s="9"/>
      <c r="NCQ941" s="9"/>
      <c r="NCR941" s="9"/>
      <c r="NCS941" s="9"/>
      <c r="NCT941" s="9"/>
      <c r="NCU941" s="9"/>
      <c r="NCV941" s="9"/>
      <c r="NCW941" s="9"/>
      <c r="NCX941" s="9"/>
      <c r="NCY941" s="9"/>
      <c r="NCZ941" s="9"/>
      <c r="NDA941" s="9"/>
      <c r="NDB941" s="9"/>
      <c r="NDC941" s="9"/>
      <c r="NDD941" s="9"/>
      <c r="NDE941" s="9"/>
      <c r="NDF941" s="9"/>
      <c r="NDG941" s="9"/>
      <c r="NDH941" s="9"/>
      <c r="NDI941" s="9"/>
      <c r="NDJ941" s="9"/>
      <c r="NDK941" s="9"/>
      <c r="NDL941" s="9"/>
      <c r="NDM941" s="9"/>
      <c r="NDN941" s="9"/>
      <c r="NDO941" s="9"/>
      <c r="NDP941" s="9"/>
      <c r="NDQ941" s="9"/>
      <c r="NDR941" s="9"/>
      <c r="NDS941" s="9"/>
      <c r="NDT941" s="9"/>
      <c r="NDU941" s="9"/>
      <c r="NDV941" s="9"/>
      <c r="NDW941" s="9"/>
      <c r="NDX941" s="9"/>
      <c r="NDY941" s="9"/>
      <c r="NDZ941" s="9"/>
      <c r="NEA941" s="9"/>
      <c r="NEB941" s="9"/>
      <c r="NEC941" s="9"/>
      <c r="NED941" s="9"/>
      <c r="NEE941" s="9"/>
      <c r="NEF941" s="9"/>
      <c r="NEG941" s="9"/>
      <c r="NEH941" s="9"/>
      <c r="NEI941" s="9"/>
      <c r="NEJ941" s="9"/>
      <c r="NEK941" s="9"/>
      <c r="NEL941" s="9"/>
      <c r="NEM941" s="9"/>
      <c r="NEN941" s="9"/>
      <c r="NEO941" s="9"/>
      <c r="NEP941" s="9"/>
      <c r="NEQ941" s="9"/>
      <c r="NER941" s="9"/>
      <c r="NES941" s="9"/>
      <c r="NET941" s="9"/>
      <c r="NEU941" s="9"/>
      <c r="NEV941" s="9"/>
      <c r="NEW941" s="9"/>
      <c r="NEX941" s="9"/>
      <c r="NEY941" s="9"/>
      <c r="NEZ941" s="9"/>
      <c r="NFA941" s="9"/>
      <c r="NFB941" s="9"/>
      <c r="NFC941" s="9"/>
      <c r="NFD941" s="9"/>
      <c r="NFE941" s="9"/>
      <c r="NFF941" s="9"/>
      <c r="NFG941" s="9"/>
      <c r="NFH941" s="9"/>
      <c r="NFI941" s="9"/>
      <c r="NFJ941" s="9"/>
      <c r="NFK941" s="9"/>
      <c r="NFL941" s="9"/>
      <c r="NFM941" s="9"/>
      <c r="NFN941" s="9"/>
      <c r="NFO941" s="9"/>
      <c r="NFP941" s="9"/>
      <c r="NFQ941" s="9"/>
      <c r="NFR941" s="9"/>
      <c r="NFS941" s="9"/>
      <c r="NFT941" s="9"/>
      <c r="NFU941" s="9"/>
      <c r="NFV941" s="9"/>
      <c r="NFW941" s="9"/>
      <c r="NFX941" s="9"/>
      <c r="NFY941" s="9"/>
      <c r="NFZ941" s="9"/>
      <c r="NGA941" s="9"/>
      <c r="NGB941" s="9"/>
      <c r="NGC941" s="9"/>
      <c r="NGD941" s="9"/>
      <c r="NGE941" s="9"/>
      <c r="NGF941" s="9"/>
      <c r="NGG941" s="9"/>
      <c r="NGH941" s="9"/>
      <c r="NGI941" s="9"/>
      <c r="NGJ941" s="9"/>
      <c r="NGK941" s="9"/>
      <c r="NGL941" s="9"/>
      <c r="NGM941" s="9"/>
      <c r="NGN941" s="9"/>
      <c r="NGO941" s="9"/>
      <c r="NGP941" s="9"/>
      <c r="NGQ941" s="9"/>
      <c r="NGR941" s="9"/>
      <c r="NGS941" s="9"/>
      <c r="NGT941" s="9"/>
      <c r="NGU941" s="9"/>
      <c r="NGV941" s="9"/>
      <c r="NGW941" s="9"/>
      <c r="NGX941" s="9"/>
      <c r="NGY941" s="9"/>
      <c r="NGZ941" s="9"/>
      <c r="NHA941" s="9"/>
      <c r="NHB941" s="9"/>
      <c r="NHC941" s="9"/>
      <c r="NHD941" s="9"/>
      <c r="NHE941" s="9"/>
      <c r="NHF941" s="9"/>
      <c r="NHG941" s="9"/>
      <c r="NHH941" s="9"/>
      <c r="NHI941" s="9"/>
      <c r="NHJ941" s="9"/>
      <c r="NHK941" s="9"/>
      <c r="NHL941" s="9"/>
      <c r="NHM941" s="9"/>
      <c r="NHN941" s="9"/>
      <c r="NHO941" s="9"/>
      <c r="NHP941" s="9"/>
      <c r="NHQ941" s="9"/>
      <c r="NHR941" s="9"/>
      <c r="NHS941" s="9"/>
      <c r="NHT941" s="9"/>
      <c r="NHU941" s="9"/>
      <c r="NHV941" s="9"/>
      <c r="NHW941" s="9"/>
      <c r="NHX941" s="9"/>
      <c r="NHY941" s="9"/>
      <c r="NHZ941" s="9"/>
      <c r="NIA941" s="9"/>
      <c r="NIB941" s="9"/>
      <c r="NIC941" s="9"/>
      <c r="NID941" s="9"/>
      <c r="NIE941" s="9"/>
      <c r="NIF941" s="9"/>
      <c r="NIG941" s="9"/>
      <c r="NIH941" s="9"/>
      <c r="NII941" s="9"/>
      <c r="NIJ941" s="9"/>
      <c r="NIK941" s="9"/>
      <c r="NIL941" s="9"/>
      <c r="NIM941" s="9"/>
      <c r="NIN941" s="9"/>
      <c r="NIO941" s="9"/>
      <c r="NIP941" s="9"/>
      <c r="NIQ941" s="9"/>
      <c r="NIR941" s="9"/>
      <c r="NIS941" s="9"/>
      <c r="NIT941" s="9"/>
      <c r="NIU941" s="9"/>
      <c r="NIV941" s="9"/>
      <c r="NIW941" s="9"/>
      <c r="NIX941" s="9"/>
      <c r="NIY941" s="9"/>
      <c r="NIZ941" s="9"/>
      <c r="NJA941" s="9"/>
      <c r="NJB941" s="9"/>
      <c r="NJC941" s="9"/>
      <c r="NJD941" s="9"/>
      <c r="NJE941" s="9"/>
      <c r="NJF941" s="9"/>
      <c r="NJG941" s="9"/>
      <c r="NJH941" s="9"/>
      <c r="NJI941" s="9"/>
      <c r="NJJ941" s="9"/>
      <c r="NJK941" s="9"/>
      <c r="NJL941" s="9"/>
      <c r="NJM941" s="9"/>
      <c r="NJN941" s="9"/>
      <c r="NJO941" s="9"/>
      <c r="NJP941" s="9"/>
      <c r="NJQ941" s="9"/>
      <c r="NJR941" s="9"/>
      <c r="NJS941" s="9"/>
      <c r="NJT941" s="9"/>
      <c r="NJU941" s="9"/>
      <c r="NJV941" s="9"/>
      <c r="NJW941" s="9"/>
      <c r="NJX941" s="9"/>
      <c r="NJY941" s="9"/>
      <c r="NJZ941" s="9"/>
      <c r="NKA941" s="9"/>
      <c r="NKB941" s="9"/>
      <c r="NKC941" s="9"/>
      <c r="NKD941" s="9"/>
      <c r="NKE941" s="9"/>
      <c r="NKF941" s="9"/>
      <c r="NKG941" s="9"/>
      <c r="NKH941" s="9"/>
      <c r="NKI941" s="9"/>
      <c r="NKJ941" s="9"/>
      <c r="NKK941" s="9"/>
      <c r="NKL941" s="9"/>
      <c r="NKM941" s="9"/>
      <c r="NKN941" s="9"/>
      <c r="NKO941" s="9"/>
      <c r="NKP941" s="9"/>
      <c r="NKQ941" s="9"/>
      <c r="NKR941" s="9"/>
      <c r="NKS941" s="9"/>
      <c r="NKT941" s="9"/>
      <c r="NKU941" s="9"/>
      <c r="NKV941" s="9"/>
      <c r="NKW941" s="9"/>
      <c r="NKX941" s="9"/>
      <c r="NKY941" s="9"/>
      <c r="NKZ941" s="9"/>
      <c r="NLA941" s="9"/>
      <c r="NLB941" s="9"/>
      <c r="NLC941" s="9"/>
      <c r="NLD941" s="9"/>
      <c r="NLE941" s="9"/>
      <c r="NLF941" s="9"/>
      <c r="NLG941" s="9"/>
      <c r="NLH941" s="9"/>
      <c r="NLI941" s="9"/>
      <c r="NLJ941" s="9"/>
      <c r="NLK941" s="9"/>
      <c r="NLL941" s="9"/>
      <c r="NLM941" s="9"/>
      <c r="NLN941" s="9"/>
      <c r="NLO941" s="9"/>
      <c r="NLP941" s="9"/>
      <c r="NLQ941" s="9"/>
      <c r="NLR941" s="9"/>
      <c r="NLS941" s="9"/>
      <c r="NLT941" s="9"/>
      <c r="NLU941" s="9"/>
      <c r="NLV941" s="9"/>
      <c r="NLW941" s="9"/>
      <c r="NLX941" s="9"/>
      <c r="NLY941" s="9"/>
      <c r="NLZ941" s="9"/>
      <c r="NMA941" s="9"/>
      <c r="NMB941" s="9"/>
      <c r="NMC941" s="9"/>
      <c r="NMD941" s="9"/>
      <c r="NME941" s="9"/>
      <c r="NMF941" s="9"/>
      <c r="NMG941" s="9"/>
      <c r="NMH941" s="9"/>
      <c r="NMI941" s="9"/>
      <c r="NMJ941" s="9"/>
      <c r="NMK941" s="9"/>
      <c r="NML941" s="9"/>
      <c r="NMM941" s="9"/>
      <c r="NMN941" s="9"/>
      <c r="NMO941" s="9"/>
      <c r="NMP941" s="9"/>
      <c r="NMQ941" s="9"/>
      <c r="NMR941" s="9"/>
      <c r="NMS941" s="9"/>
      <c r="NMT941" s="9"/>
      <c r="NMU941" s="9"/>
      <c r="NMV941" s="9"/>
      <c r="NMW941" s="9"/>
      <c r="NMX941" s="9"/>
      <c r="NMY941" s="9"/>
      <c r="NMZ941" s="9"/>
      <c r="NNA941" s="9"/>
      <c r="NNB941" s="9"/>
      <c r="NNC941" s="9"/>
      <c r="NND941" s="9"/>
      <c r="NNE941" s="9"/>
      <c r="NNF941" s="9"/>
      <c r="NNG941" s="9"/>
      <c r="NNH941" s="9"/>
      <c r="NNI941" s="9"/>
      <c r="NNJ941" s="9"/>
      <c r="NNK941" s="9"/>
      <c r="NNL941" s="9"/>
      <c r="NNM941" s="9"/>
      <c r="NNN941" s="9"/>
      <c r="NNO941" s="9"/>
      <c r="NNP941" s="9"/>
      <c r="NNQ941" s="9"/>
      <c r="NNR941" s="9"/>
      <c r="NNS941" s="9"/>
      <c r="NNT941" s="9"/>
      <c r="NNU941" s="9"/>
      <c r="NNV941" s="9"/>
      <c r="NNW941" s="9"/>
      <c r="NNX941" s="9"/>
      <c r="NNY941" s="9"/>
      <c r="NNZ941" s="9"/>
      <c r="NOA941" s="9"/>
      <c r="NOB941" s="9"/>
      <c r="NOC941" s="9"/>
      <c r="NOD941" s="9"/>
      <c r="NOE941" s="9"/>
      <c r="NOF941" s="9"/>
      <c r="NOG941" s="9"/>
      <c r="NOH941" s="9"/>
      <c r="NOI941" s="9"/>
      <c r="NOJ941" s="9"/>
      <c r="NOK941" s="9"/>
      <c r="NOL941" s="9"/>
      <c r="NOM941" s="9"/>
      <c r="NON941" s="9"/>
      <c r="NOO941" s="9"/>
      <c r="NOP941" s="9"/>
      <c r="NOQ941" s="9"/>
      <c r="NOR941" s="9"/>
      <c r="NOS941" s="9"/>
      <c r="NOT941" s="9"/>
      <c r="NOU941" s="9"/>
      <c r="NOV941" s="9"/>
      <c r="NOW941" s="9"/>
      <c r="NOX941" s="9"/>
      <c r="NOY941" s="9"/>
      <c r="NOZ941" s="9"/>
      <c r="NPA941" s="9"/>
      <c r="NPB941" s="9"/>
      <c r="NPC941" s="9"/>
      <c r="NPD941" s="9"/>
      <c r="NPE941" s="9"/>
      <c r="NPF941" s="9"/>
      <c r="NPG941" s="9"/>
      <c r="NPH941" s="9"/>
      <c r="NPI941" s="9"/>
      <c r="NPJ941" s="9"/>
      <c r="NPK941" s="9"/>
      <c r="NPL941" s="9"/>
      <c r="NPM941" s="9"/>
      <c r="NPN941" s="9"/>
      <c r="NPO941" s="9"/>
      <c r="NPP941" s="9"/>
      <c r="NPQ941" s="9"/>
      <c r="NPR941" s="9"/>
      <c r="NPS941" s="9"/>
      <c r="NPT941" s="9"/>
      <c r="NPU941" s="9"/>
      <c r="NPV941" s="9"/>
      <c r="NPW941" s="9"/>
      <c r="NPX941" s="9"/>
      <c r="NPY941" s="9"/>
      <c r="NPZ941" s="9"/>
      <c r="NQA941" s="9"/>
      <c r="NQB941" s="9"/>
      <c r="NQC941" s="9"/>
      <c r="NQD941" s="9"/>
      <c r="NQE941" s="9"/>
      <c r="NQF941" s="9"/>
      <c r="NQG941" s="9"/>
      <c r="NQH941" s="9"/>
      <c r="NQI941" s="9"/>
      <c r="NQJ941" s="9"/>
      <c r="NQK941" s="9"/>
      <c r="NQL941" s="9"/>
      <c r="NQM941" s="9"/>
      <c r="NQN941" s="9"/>
      <c r="NQO941" s="9"/>
      <c r="NQP941" s="9"/>
      <c r="NQQ941" s="9"/>
      <c r="NQR941" s="9"/>
      <c r="NQS941" s="9"/>
      <c r="NQT941" s="9"/>
      <c r="NQU941" s="9"/>
      <c r="NQV941" s="9"/>
      <c r="NQW941" s="9"/>
      <c r="NQX941" s="9"/>
      <c r="NQY941" s="9"/>
      <c r="NQZ941" s="9"/>
      <c r="NRA941" s="9"/>
      <c r="NRB941" s="9"/>
      <c r="NRC941" s="9"/>
      <c r="NRD941" s="9"/>
      <c r="NRE941" s="9"/>
      <c r="NRF941" s="9"/>
      <c r="NRG941" s="9"/>
      <c r="NRH941" s="9"/>
      <c r="NRI941" s="9"/>
      <c r="NRJ941" s="9"/>
      <c r="NRK941" s="9"/>
      <c r="NRL941" s="9"/>
      <c r="NRM941" s="9"/>
      <c r="NRN941" s="9"/>
      <c r="NRO941" s="9"/>
      <c r="NRP941" s="9"/>
      <c r="NRQ941" s="9"/>
      <c r="NRR941" s="9"/>
      <c r="NRS941" s="9"/>
      <c r="NRT941" s="9"/>
      <c r="NRU941" s="9"/>
      <c r="NRV941" s="9"/>
      <c r="NRW941" s="9"/>
      <c r="NRX941" s="9"/>
      <c r="NRY941" s="9"/>
      <c r="NRZ941" s="9"/>
      <c r="NSA941" s="9"/>
      <c r="NSB941" s="9"/>
      <c r="NSC941" s="9"/>
      <c r="NSD941" s="9"/>
      <c r="NSE941" s="9"/>
      <c r="NSF941" s="9"/>
      <c r="NSG941" s="9"/>
      <c r="NSH941" s="9"/>
      <c r="NSI941" s="9"/>
      <c r="NSJ941" s="9"/>
      <c r="NSK941" s="9"/>
      <c r="NSL941" s="9"/>
      <c r="NSM941" s="9"/>
      <c r="NSN941" s="9"/>
      <c r="NSO941" s="9"/>
      <c r="NSP941" s="9"/>
      <c r="NSQ941" s="9"/>
      <c r="NSR941" s="9"/>
      <c r="NSS941" s="9"/>
      <c r="NST941" s="9"/>
      <c r="NSU941" s="9"/>
      <c r="NSV941" s="9"/>
      <c r="NSW941" s="9"/>
      <c r="NSX941" s="9"/>
      <c r="NSY941" s="9"/>
      <c r="NSZ941" s="9"/>
      <c r="NTA941" s="9"/>
      <c r="NTB941" s="9"/>
      <c r="NTC941" s="9"/>
      <c r="NTD941" s="9"/>
      <c r="NTE941" s="9"/>
      <c r="NTF941" s="9"/>
      <c r="NTG941" s="9"/>
      <c r="NTH941" s="9"/>
      <c r="NTI941" s="9"/>
      <c r="NTJ941" s="9"/>
      <c r="NTK941" s="9"/>
      <c r="NTL941" s="9"/>
      <c r="NTM941" s="9"/>
      <c r="NTN941" s="9"/>
      <c r="NTO941" s="9"/>
      <c r="NTP941" s="9"/>
      <c r="NTQ941" s="9"/>
      <c r="NTR941" s="9"/>
      <c r="NTS941" s="9"/>
      <c r="NTT941" s="9"/>
      <c r="NTU941" s="9"/>
      <c r="NTV941" s="9"/>
      <c r="NTW941" s="9"/>
      <c r="NTX941" s="9"/>
      <c r="NTY941" s="9"/>
      <c r="NTZ941" s="9"/>
      <c r="NUA941" s="9"/>
      <c r="NUB941" s="9"/>
      <c r="NUC941" s="9"/>
      <c r="NUD941" s="9"/>
      <c r="NUE941" s="9"/>
      <c r="NUF941" s="9"/>
      <c r="NUG941" s="9"/>
      <c r="NUH941" s="9"/>
      <c r="NUI941" s="9"/>
      <c r="NUJ941" s="9"/>
      <c r="NUK941" s="9"/>
      <c r="NUL941" s="9"/>
      <c r="NUM941" s="9"/>
      <c r="NUN941" s="9"/>
      <c r="NUO941" s="9"/>
      <c r="NUP941" s="9"/>
      <c r="NUQ941" s="9"/>
      <c r="NUR941" s="9"/>
      <c r="NUS941" s="9"/>
      <c r="NUT941" s="9"/>
      <c r="NUU941" s="9"/>
      <c r="NUV941" s="9"/>
      <c r="NUW941" s="9"/>
      <c r="NUX941" s="9"/>
      <c r="NUY941" s="9"/>
      <c r="NUZ941" s="9"/>
      <c r="NVA941" s="9"/>
      <c r="NVB941" s="9"/>
      <c r="NVC941" s="9"/>
      <c r="NVD941" s="9"/>
      <c r="NVE941" s="9"/>
      <c r="NVF941" s="9"/>
      <c r="NVG941" s="9"/>
      <c r="NVH941" s="9"/>
      <c r="NVI941" s="9"/>
      <c r="NVJ941" s="9"/>
      <c r="NVK941" s="9"/>
      <c r="NVL941" s="9"/>
      <c r="NVM941" s="9"/>
      <c r="NVN941" s="9"/>
      <c r="NVO941" s="9"/>
      <c r="NVP941" s="9"/>
      <c r="NVQ941" s="9"/>
      <c r="NVR941" s="9"/>
      <c r="NVS941" s="9"/>
      <c r="NVT941" s="9"/>
      <c r="NVU941" s="9"/>
      <c r="NVV941" s="9"/>
      <c r="NVW941" s="9"/>
      <c r="NVX941" s="9"/>
      <c r="NVY941" s="9"/>
      <c r="NVZ941" s="9"/>
      <c r="NWA941" s="9"/>
      <c r="NWB941" s="9"/>
      <c r="NWC941" s="9"/>
      <c r="NWD941" s="9"/>
      <c r="NWE941" s="9"/>
      <c r="NWF941" s="9"/>
      <c r="NWG941" s="9"/>
      <c r="NWH941" s="9"/>
      <c r="NWI941" s="9"/>
      <c r="NWJ941" s="9"/>
      <c r="NWK941" s="9"/>
      <c r="NWL941" s="9"/>
      <c r="NWM941" s="9"/>
      <c r="NWN941" s="9"/>
      <c r="NWO941" s="9"/>
      <c r="NWP941" s="9"/>
      <c r="NWQ941" s="9"/>
      <c r="NWR941" s="9"/>
      <c r="NWS941" s="9"/>
      <c r="NWT941" s="9"/>
      <c r="NWU941" s="9"/>
      <c r="NWV941" s="9"/>
      <c r="NWW941" s="9"/>
      <c r="NWX941" s="9"/>
      <c r="NWY941" s="9"/>
      <c r="NWZ941" s="9"/>
      <c r="NXA941" s="9"/>
      <c r="NXB941" s="9"/>
      <c r="NXC941" s="9"/>
      <c r="NXD941" s="9"/>
      <c r="NXE941" s="9"/>
      <c r="NXF941" s="9"/>
      <c r="NXG941" s="9"/>
      <c r="NXH941" s="9"/>
      <c r="NXI941" s="9"/>
      <c r="NXJ941" s="9"/>
      <c r="NXK941" s="9"/>
      <c r="NXL941" s="9"/>
      <c r="NXM941" s="9"/>
      <c r="NXN941" s="9"/>
      <c r="NXO941" s="9"/>
      <c r="NXP941" s="9"/>
      <c r="NXQ941" s="9"/>
      <c r="NXR941" s="9"/>
      <c r="NXS941" s="9"/>
      <c r="NXT941" s="9"/>
      <c r="NXU941" s="9"/>
      <c r="NXV941" s="9"/>
      <c r="NXW941" s="9"/>
      <c r="NXX941" s="9"/>
      <c r="NXY941" s="9"/>
      <c r="NXZ941" s="9"/>
      <c r="NYA941" s="9"/>
      <c r="NYB941" s="9"/>
      <c r="NYC941" s="9"/>
      <c r="NYD941" s="9"/>
      <c r="NYE941" s="9"/>
      <c r="NYF941" s="9"/>
      <c r="NYG941" s="9"/>
      <c r="NYH941" s="9"/>
      <c r="NYI941" s="9"/>
      <c r="NYJ941" s="9"/>
      <c r="NYK941" s="9"/>
      <c r="NYL941" s="9"/>
      <c r="NYM941" s="9"/>
      <c r="NYN941" s="9"/>
      <c r="NYO941" s="9"/>
      <c r="NYP941" s="9"/>
      <c r="NYQ941" s="9"/>
      <c r="NYR941" s="9"/>
      <c r="NYS941" s="9"/>
      <c r="NYT941" s="9"/>
      <c r="NYU941" s="9"/>
      <c r="NYV941" s="9"/>
      <c r="NYW941" s="9"/>
      <c r="NYX941" s="9"/>
      <c r="NYY941" s="9"/>
      <c r="NYZ941" s="9"/>
      <c r="NZA941" s="9"/>
      <c r="NZB941" s="9"/>
      <c r="NZC941" s="9"/>
      <c r="NZD941" s="9"/>
      <c r="NZE941" s="9"/>
      <c r="NZF941" s="9"/>
      <c r="NZG941" s="9"/>
      <c r="NZH941" s="9"/>
      <c r="NZI941" s="9"/>
      <c r="NZJ941" s="9"/>
      <c r="NZK941" s="9"/>
      <c r="NZL941" s="9"/>
      <c r="NZM941" s="9"/>
      <c r="NZN941" s="9"/>
      <c r="NZO941" s="9"/>
      <c r="NZP941" s="9"/>
      <c r="NZQ941" s="9"/>
      <c r="NZR941" s="9"/>
      <c r="NZS941" s="9"/>
      <c r="NZT941" s="9"/>
      <c r="NZU941" s="9"/>
      <c r="NZV941" s="9"/>
      <c r="NZW941" s="9"/>
      <c r="NZX941" s="9"/>
      <c r="NZY941" s="9"/>
      <c r="NZZ941" s="9"/>
      <c r="OAA941" s="9"/>
      <c r="OAB941" s="9"/>
      <c r="OAC941" s="9"/>
      <c r="OAD941" s="9"/>
      <c r="OAE941" s="9"/>
      <c r="OAF941" s="9"/>
      <c r="OAG941" s="9"/>
      <c r="OAH941" s="9"/>
      <c r="OAI941" s="9"/>
      <c r="OAJ941" s="9"/>
      <c r="OAK941" s="9"/>
      <c r="OAL941" s="9"/>
      <c r="OAM941" s="9"/>
      <c r="OAN941" s="9"/>
      <c r="OAO941" s="9"/>
      <c r="OAP941" s="9"/>
      <c r="OAQ941" s="9"/>
      <c r="OAR941" s="9"/>
      <c r="OAS941" s="9"/>
      <c r="OAT941" s="9"/>
      <c r="OAU941" s="9"/>
      <c r="OAV941" s="9"/>
      <c r="OAW941" s="9"/>
      <c r="OAX941" s="9"/>
      <c r="OAY941" s="9"/>
      <c r="OAZ941" s="9"/>
      <c r="OBA941" s="9"/>
      <c r="OBB941" s="9"/>
      <c r="OBC941" s="9"/>
      <c r="OBD941" s="9"/>
      <c r="OBE941" s="9"/>
      <c r="OBF941" s="9"/>
      <c r="OBG941" s="9"/>
      <c r="OBH941" s="9"/>
      <c r="OBI941" s="9"/>
      <c r="OBJ941" s="9"/>
      <c r="OBK941" s="9"/>
      <c r="OBL941" s="9"/>
      <c r="OBM941" s="9"/>
      <c r="OBN941" s="9"/>
      <c r="OBO941" s="9"/>
      <c r="OBP941" s="9"/>
      <c r="OBQ941" s="9"/>
      <c r="OBR941" s="9"/>
      <c r="OBS941" s="9"/>
      <c r="OBT941" s="9"/>
      <c r="OBU941" s="9"/>
      <c r="OBV941" s="9"/>
      <c r="OBW941" s="9"/>
      <c r="OBX941" s="9"/>
      <c r="OBY941" s="9"/>
      <c r="OBZ941" s="9"/>
      <c r="OCA941" s="9"/>
      <c r="OCB941" s="9"/>
      <c r="OCC941" s="9"/>
      <c r="OCD941" s="9"/>
      <c r="OCE941" s="9"/>
      <c r="OCF941" s="9"/>
      <c r="OCG941" s="9"/>
      <c r="OCH941" s="9"/>
      <c r="OCI941" s="9"/>
      <c r="OCJ941" s="9"/>
      <c r="OCK941" s="9"/>
      <c r="OCL941" s="9"/>
      <c r="OCM941" s="9"/>
      <c r="OCN941" s="9"/>
      <c r="OCO941" s="9"/>
      <c r="OCP941" s="9"/>
      <c r="OCQ941" s="9"/>
      <c r="OCR941" s="9"/>
      <c r="OCS941" s="9"/>
      <c r="OCT941" s="9"/>
      <c r="OCU941" s="9"/>
      <c r="OCV941" s="9"/>
      <c r="OCW941" s="9"/>
      <c r="OCX941" s="9"/>
      <c r="OCY941" s="9"/>
      <c r="OCZ941" s="9"/>
      <c r="ODA941" s="9"/>
      <c r="ODB941" s="9"/>
      <c r="ODC941" s="9"/>
      <c r="ODD941" s="9"/>
      <c r="ODE941" s="9"/>
      <c r="ODF941" s="9"/>
      <c r="ODG941" s="9"/>
      <c r="ODH941" s="9"/>
      <c r="ODI941" s="9"/>
      <c r="ODJ941" s="9"/>
      <c r="ODK941" s="9"/>
      <c r="ODL941" s="9"/>
      <c r="ODM941" s="9"/>
      <c r="ODN941" s="9"/>
      <c r="ODO941" s="9"/>
      <c r="ODP941" s="9"/>
      <c r="ODQ941" s="9"/>
      <c r="ODR941" s="9"/>
      <c r="ODS941" s="9"/>
      <c r="ODT941" s="9"/>
      <c r="ODU941" s="9"/>
      <c r="ODV941" s="9"/>
      <c r="ODW941" s="9"/>
      <c r="ODX941" s="9"/>
      <c r="ODY941" s="9"/>
      <c r="ODZ941" s="9"/>
      <c r="OEA941" s="9"/>
      <c r="OEB941" s="9"/>
      <c r="OEC941" s="9"/>
      <c r="OED941" s="9"/>
      <c r="OEE941" s="9"/>
      <c r="OEF941" s="9"/>
      <c r="OEG941" s="9"/>
      <c r="OEH941" s="9"/>
      <c r="OEI941" s="9"/>
      <c r="OEJ941" s="9"/>
      <c r="OEK941" s="9"/>
      <c r="OEL941" s="9"/>
      <c r="OEM941" s="9"/>
      <c r="OEN941" s="9"/>
      <c r="OEO941" s="9"/>
      <c r="OEP941" s="9"/>
      <c r="OEQ941" s="9"/>
      <c r="OER941" s="9"/>
      <c r="OES941" s="9"/>
      <c r="OET941" s="9"/>
      <c r="OEU941" s="9"/>
      <c r="OEV941" s="9"/>
      <c r="OEW941" s="9"/>
      <c r="OEX941" s="9"/>
      <c r="OEY941" s="9"/>
      <c r="OEZ941" s="9"/>
      <c r="OFA941" s="9"/>
      <c r="OFB941" s="9"/>
      <c r="OFC941" s="9"/>
      <c r="OFD941" s="9"/>
      <c r="OFE941" s="9"/>
      <c r="OFF941" s="9"/>
      <c r="OFG941" s="9"/>
      <c r="OFH941" s="9"/>
      <c r="OFI941" s="9"/>
      <c r="OFJ941" s="9"/>
      <c r="OFK941" s="9"/>
      <c r="OFL941" s="9"/>
      <c r="OFM941" s="9"/>
      <c r="OFN941" s="9"/>
      <c r="OFO941" s="9"/>
      <c r="OFP941" s="9"/>
      <c r="OFQ941" s="9"/>
      <c r="OFR941" s="9"/>
      <c r="OFS941" s="9"/>
      <c r="OFT941" s="9"/>
      <c r="OFU941" s="9"/>
      <c r="OFV941" s="9"/>
      <c r="OFW941" s="9"/>
      <c r="OFX941" s="9"/>
      <c r="OFY941" s="9"/>
      <c r="OFZ941" s="9"/>
      <c r="OGA941" s="9"/>
      <c r="OGB941" s="9"/>
      <c r="OGC941" s="9"/>
      <c r="OGD941" s="9"/>
      <c r="OGE941" s="9"/>
      <c r="OGF941" s="9"/>
      <c r="OGG941" s="9"/>
      <c r="OGH941" s="9"/>
      <c r="OGI941" s="9"/>
      <c r="OGJ941" s="9"/>
      <c r="OGK941" s="9"/>
      <c r="OGL941" s="9"/>
      <c r="OGM941" s="9"/>
      <c r="OGN941" s="9"/>
      <c r="OGO941" s="9"/>
      <c r="OGP941" s="9"/>
      <c r="OGQ941" s="9"/>
      <c r="OGR941" s="9"/>
      <c r="OGS941" s="9"/>
      <c r="OGT941" s="9"/>
      <c r="OGU941" s="9"/>
      <c r="OGV941" s="9"/>
      <c r="OGW941" s="9"/>
      <c r="OGX941" s="9"/>
      <c r="OGY941" s="9"/>
      <c r="OGZ941" s="9"/>
      <c r="OHA941" s="9"/>
      <c r="OHB941" s="9"/>
      <c r="OHC941" s="9"/>
      <c r="OHD941" s="9"/>
      <c r="OHE941" s="9"/>
      <c r="OHF941" s="9"/>
      <c r="OHG941" s="9"/>
      <c r="OHH941" s="9"/>
      <c r="OHI941" s="9"/>
      <c r="OHJ941" s="9"/>
      <c r="OHK941" s="9"/>
      <c r="OHL941" s="9"/>
      <c r="OHM941" s="9"/>
      <c r="OHN941" s="9"/>
      <c r="OHO941" s="9"/>
      <c r="OHP941" s="9"/>
      <c r="OHQ941" s="9"/>
      <c r="OHR941" s="9"/>
      <c r="OHS941" s="9"/>
      <c r="OHT941" s="9"/>
      <c r="OHU941" s="9"/>
      <c r="OHV941" s="9"/>
      <c r="OHW941" s="9"/>
      <c r="OHX941" s="9"/>
      <c r="OHY941" s="9"/>
      <c r="OHZ941" s="9"/>
      <c r="OIA941" s="9"/>
      <c r="OIB941" s="9"/>
      <c r="OIC941" s="9"/>
      <c r="OID941" s="9"/>
      <c r="OIE941" s="9"/>
      <c r="OIF941" s="9"/>
      <c r="OIG941" s="9"/>
      <c r="OIH941" s="9"/>
      <c r="OII941" s="9"/>
      <c r="OIJ941" s="9"/>
      <c r="OIK941" s="9"/>
      <c r="OIL941" s="9"/>
      <c r="OIM941" s="9"/>
      <c r="OIN941" s="9"/>
      <c r="OIO941" s="9"/>
      <c r="OIP941" s="9"/>
      <c r="OIQ941" s="9"/>
      <c r="OIR941" s="9"/>
      <c r="OIS941" s="9"/>
      <c r="OIT941" s="9"/>
      <c r="OIU941" s="9"/>
      <c r="OIV941" s="9"/>
      <c r="OIW941" s="9"/>
      <c r="OIX941" s="9"/>
      <c r="OIY941" s="9"/>
      <c r="OIZ941" s="9"/>
      <c r="OJA941" s="9"/>
      <c r="OJB941" s="9"/>
      <c r="OJC941" s="9"/>
      <c r="OJD941" s="9"/>
      <c r="OJE941" s="9"/>
      <c r="OJF941" s="9"/>
      <c r="OJG941" s="9"/>
      <c r="OJH941" s="9"/>
      <c r="OJI941" s="9"/>
      <c r="OJJ941" s="9"/>
      <c r="OJK941" s="9"/>
      <c r="OJL941" s="9"/>
      <c r="OJM941" s="9"/>
      <c r="OJN941" s="9"/>
      <c r="OJO941" s="9"/>
      <c r="OJP941" s="9"/>
      <c r="OJQ941" s="9"/>
      <c r="OJR941" s="9"/>
      <c r="OJS941" s="9"/>
      <c r="OJT941" s="9"/>
      <c r="OJU941" s="9"/>
      <c r="OJV941" s="9"/>
      <c r="OJW941" s="9"/>
      <c r="OJX941" s="9"/>
      <c r="OJY941" s="9"/>
      <c r="OJZ941" s="9"/>
      <c r="OKA941" s="9"/>
      <c r="OKB941" s="9"/>
      <c r="OKC941" s="9"/>
      <c r="OKD941" s="9"/>
      <c r="OKE941" s="9"/>
      <c r="OKF941" s="9"/>
      <c r="OKG941" s="9"/>
      <c r="OKH941" s="9"/>
      <c r="OKI941" s="9"/>
      <c r="OKJ941" s="9"/>
      <c r="OKK941" s="9"/>
      <c r="OKL941" s="9"/>
      <c r="OKM941" s="9"/>
      <c r="OKN941" s="9"/>
      <c r="OKO941" s="9"/>
      <c r="OKP941" s="9"/>
      <c r="OKQ941" s="9"/>
      <c r="OKR941" s="9"/>
      <c r="OKS941" s="9"/>
      <c r="OKT941" s="9"/>
      <c r="OKU941" s="9"/>
      <c r="OKV941" s="9"/>
      <c r="OKW941" s="9"/>
      <c r="OKX941" s="9"/>
      <c r="OKY941" s="9"/>
      <c r="OKZ941" s="9"/>
      <c r="OLA941" s="9"/>
      <c r="OLB941" s="9"/>
      <c r="OLC941" s="9"/>
      <c r="OLD941" s="9"/>
      <c r="OLE941" s="9"/>
      <c r="OLF941" s="9"/>
      <c r="OLG941" s="9"/>
      <c r="OLH941" s="9"/>
      <c r="OLI941" s="9"/>
      <c r="OLJ941" s="9"/>
      <c r="OLK941" s="9"/>
      <c r="OLL941" s="9"/>
      <c r="OLM941" s="9"/>
      <c r="OLN941" s="9"/>
      <c r="OLO941" s="9"/>
      <c r="OLP941" s="9"/>
      <c r="OLQ941" s="9"/>
      <c r="OLR941" s="9"/>
      <c r="OLS941" s="9"/>
      <c r="OLT941" s="9"/>
      <c r="OLU941" s="9"/>
      <c r="OLV941" s="9"/>
      <c r="OLW941" s="9"/>
      <c r="OLX941" s="9"/>
      <c r="OLY941" s="9"/>
      <c r="OLZ941" s="9"/>
      <c r="OMA941" s="9"/>
      <c r="OMB941" s="9"/>
      <c r="OMC941" s="9"/>
      <c r="OMD941" s="9"/>
      <c r="OME941" s="9"/>
      <c r="OMF941" s="9"/>
      <c r="OMG941" s="9"/>
      <c r="OMH941" s="9"/>
      <c r="OMI941" s="9"/>
      <c r="OMJ941" s="9"/>
      <c r="OMK941" s="9"/>
      <c r="OML941" s="9"/>
      <c r="OMM941" s="9"/>
      <c r="OMN941" s="9"/>
      <c r="OMO941" s="9"/>
      <c r="OMP941" s="9"/>
      <c r="OMQ941" s="9"/>
      <c r="OMR941" s="9"/>
      <c r="OMS941" s="9"/>
      <c r="OMT941" s="9"/>
      <c r="OMU941" s="9"/>
      <c r="OMV941" s="9"/>
      <c r="OMW941" s="9"/>
      <c r="OMX941" s="9"/>
      <c r="OMY941" s="9"/>
      <c r="OMZ941" s="9"/>
      <c r="ONA941" s="9"/>
      <c r="ONB941" s="9"/>
      <c r="ONC941" s="9"/>
      <c r="OND941" s="9"/>
      <c r="ONE941" s="9"/>
      <c r="ONF941" s="9"/>
      <c r="ONG941" s="9"/>
      <c r="ONH941" s="9"/>
      <c r="ONI941" s="9"/>
      <c r="ONJ941" s="9"/>
      <c r="ONK941" s="9"/>
      <c r="ONL941" s="9"/>
      <c r="ONM941" s="9"/>
      <c r="ONN941" s="9"/>
      <c r="ONO941" s="9"/>
      <c r="ONP941" s="9"/>
      <c r="ONQ941" s="9"/>
      <c r="ONR941" s="9"/>
      <c r="ONS941" s="9"/>
      <c r="ONT941" s="9"/>
      <c r="ONU941" s="9"/>
      <c r="ONV941" s="9"/>
      <c r="ONW941" s="9"/>
      <c r="ONX941" s="9"/>
      <c r="ONY941" s="9"/>
      <c r="ONZ941" s="9"/>
      <c r="OOA941" s="9"/>
      <c r="OOB941" s="9"/>
      <c r="OOC941" s="9"/>
      <c r="OOD941" s="9"/>
      <c r="OOE941" s="9"/>
      <c r="OOF941" s="9"/>
      <c r="OOG941" s="9"/>
      <c r="OOH941" s="9"/>
      <c r="OOI941" s="9"/>
      <c r="OOJ941" s="9"/>
      <c r="OOK941" s="9"/>
      <c r="OOL941" s="9"/>
      <c r="OOM941" s="9"/>
      <c r="OON941" s="9"/>
      <c r="OOO941" s="9"/>
      <c r="OOP941" s="9"/>
      <c r="OOQ941" s="9"/>
      <c r="OOR941" s="9"/>
      <c r="OOS941" s="9"/>
      <c r="OOT941" s="9"/>
      <c r="OOU941" s="9"/>
      <c r="OOV941" s="9"/>
      <c r="OOW941" s="9"/>
      <c r="OOX941" s="9"/>
      <c r="OOY941" s="9"/>
      <c r="OOZ941" s="9"/>
      <c r="OPA941" s="9"/>
      <c r="OPB941" s="9"/>
      <c r="OPC941" s="9"/>
      <c r="OPD941" s="9"/>
      <c r="OPE941" s="9"/>
      <c r="OPF941" s="9"/>
      <c r="OPG941" s="9"/>
      <c r="OPH941" s="9"/>
      <c r="OPI941" s="9"/>
      <c r="OPJ941" s="9"/>
      <c r="OPK941" s="9"/>
      <c r="OPL941" s="9"/>
      <c r="OPM941" s="9"/>
      <c r="OPN941" s="9"/>
      <c r="OPO941" s="9"/>
      <c r="OPP941" s="9"/>
      <c r="OPQ941" s="9"/>
      <c r="OPR941" s="9"/>
      <c r="OPS941" s="9"/>
      <c r="OPT941" s="9"/>
      <c r="OPU941" s="9"/>
      <c r="OPV941" s="9"/>
      <c r="OPW941" s="9"/>
      <c r="OPX941" s="9"/>
      <c r="OPY941" s="9"/>
      <c r="OPZ941" s="9"/>
      <c r="OQA941" s="9"/>
      <c r="OQB941" s="9"/>
      <c r="OQC941" s="9"/>
      <c r="OQD941" s="9"/>
      <c r="OQE941" s="9"/>
      <c r="OQF941" s="9"/>
      <c r="OQG941" s="9"/>
      <c r="OQH941" s="9"/>
      <c r="OQI941" s="9"/>
      <c r="OQJ941" s="9"/>
      <c r="OQK941" s="9"/>
      <c r="OQL941" s="9"/>
      <c r="OQM941" s="9"/>
      <c r="OQN941" s="9"/>
      <c r="OQO941" s="9"/>
      <c r="OQP941" s="9"/>
      <c r="OQQ941" s="9"/>
      <c r="OQR941" s="9"/>
      <c r="OQS941" s="9"/>
      <c r="OQT941" s="9"/>
      <c r="OQU941" s="9"/>
      <c r="OQV941" s="9"/>
      <c r="OQW941" s="9"/>
      <c r="OQX941" s="9"/>
      <c r="OQY941" s="9"/>
      <c r="OQZ941" s="9"/>
      <c r="ORA941" s="9"/>
      <c r="ORB941" s="9"/>
      <c r="ORC941" s="9"/>
      <c r="ORD941" s="9"/>
      <c r="ORE941" s="9"/>
      <c r="ORF941" s="9"/>
      <c r="ORG941" s="9"/>
      <c r="ORH941" s="9"/>
      <c r="ORI941" s="9"/>
      <c r="ORJ941" s="9"/>
      <c r="ORK941" s="9"/>
      <c r="ORL941" s="9"/>
      <c r="ORM941" s="9"/>
      <c r="ORN941" s="9"/>
      <c r="ORO941" s="9"/>
      <c r="ORP941" s="9"/>
      <c r="ORQ941" s="9"/>
      <c r="ORR941" s="9"/>
      <c r="ORS941" s="9"/>
      <c r="ORT941" s="9"/>
      <c r="ORU941" s="9"/>
      <c r="ORV941" s="9"/>
      <c r="ORW941" s="9"/>
      <c r="ORX941" s="9"/>
      <c r="ORY941" s="9"/>
      <c r="ORZ941" s="9"/>
      <c r="OSA941" s="9"/>
      <c r="OSB941" s="9"/>
      <c r="OSC941" s="9"/>
      <c r="OSD941" s="9"/>
      <c r="OSE941" s="9"/>
      <c r="OSF941" s="9"/>
      <c r="OSG941" s="9"/>
      <c r="OSH941" s="9"/>
      <c r="OSI941" s="9"/>
      <c r="OSJ941" s="9"/>
      <c r="OSK941" s="9"/>
      <c r="OSL941" s="9"/>
      <c r="OSM941" s="9"/>
      <c r="OSN941" s="9"/>
      <c r="OSO941" s="9"/>
      <c r="OSP941" s="9"/>
      <c r="OSQ941" s="9"/>
      <c r="OSR941" s="9"/>
      <c r="OSS941" s="9"/>
      <c r="OST941" s="9"/>
      <c r="OSU941" s="9"/>
      <c r="OSV941" s="9"/>
      <c r="OSW941" s="9"/>
      <c r="OSX941" s="9"/>
      <c r="OSY941" s="9"/>
      <c r="OSZ941" s="9"/>
      <c r="OTA941" s="9"/>
      <c r="OTB941" s="9"/>
      <c r="OTC941" s="9"/>
      <c r="OTD941" s="9"/>
      <c r="OTE941" s="9"/>
      <c r="OTF941" s="9"/>
      <c r="OTG941" s="9"/>
      <c r="OTH941" s="9"/>
      <c r="OTI941" s="9"/>
      <c r="OTJ941" s="9"/>
      <c r="OTK941" s="9"/>
      <c r="OTL941" s="9"/>
      <c r="OTM941" s="9"/>
      <c r="OTN941" s="9"/>
      <c r="OTO941" s="9"/>
      <c r="OTP941" s="9"/>
      <c r="OTQ941" s="9"/>
      <c r="OTR941" s="9"/>
      <c r="OTS941" s="9"/>
      <c r="OTT941" s="9"/>
      <c r="OTU941" s="9"/>
      <c r="OTV941" s="9"/>
      <c r="OTW941" s="9"/>
      <c r="OTX941" s="9"/>
      <c r="OTY941" s="9"/>
      <c r="OTZ941" s="9"/>
      <c r="OUA941" s="9"/>
      <c r="OUB941" s="9"/>
      <c r="OUC941" s="9"/>
      <c r="OUD941" s="9"/>
      <c r="OUE941" s="9"/>
      <c r="OUF941" s="9"/>
      <c r="OUG941" s="9"/>
      <c r="OUH941" s="9"/>
      <c r="OUI941" s="9"/>
      <c r="OUJ941" s="9"/>
      <c r="OUK941" s="9"/>
      <c r="OUL941" s="9"/>
      <c r="OUM941" s="9"/>
      <c r="OUN941" s="9"/>
      <c r="OUO941" s="9"/>
      <c r="OUP941" s="9"/>
      <c r="OUQ941" s="9"/>
      <c r="OUR941" s="9"/>
      <c r="OUS941" s="9"/>
      <c r="OUT941" s="9"/>
      <c r="OUU941" s="9"/>
      <c r="OUV941" s="9"/>
      <c r="OUW941" s="9"/>
      <c r="OUX941" s="9"/>
      <c r="OUY941" s="9"/>
      <c r="OUZ941" s="9"/>
      <c r="OVA941" s="9"/>
      <c r="OVB941" s="9"/>
      <c r="OVC941" s="9"/>
      <c r="OVD941" s="9"/>
      <c r="OVE941" s="9"/>
      <c r="OVF941" s="9"/>
      <c r="OVG941" s="9"/>
      <c r="OVH941" s="9"/>
      <c r="OVI941" s="9"/>
      <c r="OVJ941" s="9"/>
      <c r="OVK941" s="9"/>
      <c r="OVL941" s="9"/>
      <c r="OVM941" s="9"/>
      <c r="OVN941" s="9"/>
      <c r="OVO941" s="9"/>
      <c r="OVP941" s="9"/>
      <c r="OVQ941" s="9"/>
      <c r="OVR941" s="9"/>
      <c r="OVS941" s="9"/>
      <c r="OVT941" s="9"/>
      <c r="OVU941" s="9"/>
      <c r="OVV941" s="9"/>
      <c r="OVW941" s="9"/>
      <c r="OVX941" s="9"/>
      <c r="OVY941" s="9"/>
      <c r="OVZ941" s="9"/>
      <c r="OWA941" s="9"/>
      <c r="OWB941" s="9"/>
      <c r="OWC941" s="9"/>
      <c r="OWD941" s="9"/>
      <c r="OWE941" s="9"/>
      <c r="OWF941" s="9"/>
      <c r="OWG941" s="9"/>
      <c r="OWH941" s="9"/>
      <c r="OWI941" s="9"/>
      <c r="OWJ941" s="9"/>
      <c r="OWK941" s="9"/>
      <c r="OWL941" s="9"/>
      <c r="OWM941" s="9"/>
      <c r="OWN941" s="9"/>
      <c r="OWO941" s="9"/>
      <c r="OWP941" s="9"/>
      <c r="OWQ941" s="9"/>
      <c r="OWR941" s="9"/>
      <c r="OWS941" s="9"/>
      <c r="OWT941" s="9"/>
      <c r="OWU941" s="9"/>
      <c r="OWV941" s="9"/>
      <c r="OWW941" s="9"/>
      <c r="OWX941" s="9"/>
      <c r="OWY941" s="9"/>
      <c r="OWZ941" s="9"/>
      <c r="OXA941" s="9"/>
      <c r="OXB941" s="9"/>
      <c r="OXC941" s="9"/>
      <c r="OXD941" s="9"/>
      <c r="OXE941" s="9"/>
      <c r="OXF941" s="9"/>
      <c r="OXG941" s="9"/>
      <c r="OXH941" s="9"/>
      <c r="OXI941" s="9"/>
      <c r="OXJ941" s="9"/>
      <c r="OXK941" s="9"/>
      <c r="OXL941" s="9"/>
      <c r="OXM941" s="9"/>
      <c r="OXN941" s="9"/>
      <c r="OXO941" s="9"/>
      <c r="OXP941" s="9"/>
      <c r="OXQ941" s="9"/>
      <c r="OXR941" s="9"/>
      <c r="OXS941" s="9"/>
      <c r="OXT941" s="9"/>
      <c r="OXU941" s="9"/>
      <c r="OXV941" s="9"/>
      <c r="OXW941" s="9"/>
      <c r="OXX941" s="9"/>
      <c r="OXY941" s="9"/>
      <c r="OXZ941" s="9"/>
      <c r="OYA941" s="9"/>
      <c r="OYB941" s="9"/>
      <c r="OYC941" s="9"/>
      <c r="OYD941" s="9"/>
      <c r="OYE941" s="9"/>
      <c r="OYF941" s="9"/>
      <c r="OYG941" s="9"/>
      <c r="OYH941" s="9"/>
      <c r="OYI941" s="9"/>
      <c r="OYJ941" s="9"/>
      <c r="OYK941" s="9"/>
      <c r="OYL941" s="9"/>
      <c r="OYM941" s="9"/>
      <c r="OYN941" s="9"/>
      <c r="OYO941" s="9"/>
      <c r="OYP941" s="9"/>
      <c r="OYQ941" s="9"/>
      <c r="OYR941" s="9"/>
      <c r="OYS941" s="9"/>
      <c r="OYT941" s="9"/>
      <c r="OYU941" s="9"/>
      <c r="OYV941" s="9"/>
      <c r="OYW941" s="9"/>
      <c r="OYX941" s="9"/>
      <c r="OYY941" s="9"/>
      <c r="OYZ941" s="9"/>
      <c r="OZA941" s="9"/>
      <c r="OZB941" s="9"/>
      <c r="OZC941" s="9"/>
      <c r="OZD941" s="9"/>
      <c r="OZE941" s="9"/>
      <c r="OZF941" s="9"/>
      <c r="OZG941" s="9"/>
      <c r="OZH941" s="9"/>
      <c r="OZI941" s="9"/>
      <c r="OZJ941" s="9"/>
      <c r="OZK941" s="9"/>
      <c r="OZL941" s="9"/>
      <c r="OZM941" s="9"/>
      <c r="OZN941" s="9"/>
      <c r="OZO941" s="9"/>
      <c r="OZP941" s="9"/>
      <c r="OZQ941" s="9"/>
      <c r="OZR941" s="9"/>
      <c r="OZS941" s="9"/>
      <c r="OZT941" s="9"/>
      <c r="OZU941" s="9"/>
      <c r="OZV941" s="9"/>
      <c r="OZW941" s="9"/>
      <c r="OZX941" s="9"/>
      <c r="OZY941" s="9"/>
      <c r="OZZ941" s="9"/>
      <c r="PAA941" s="9"/>
      <c r="PAB941" s="9"/>
      <c r="PAC941" s="9"/>
      <c r="PAD941" s="9"/>
      <c r="PAE941" s="9"/>
      <c r="PAF941" s="9"/>
      <c r="PAG941" s="9"/>
      <c r="PAH941" s="9"/>
      <c r="PAI941" s="9"/>
      <c r="PAJ941" s="9"/>
      <c r="PAK941" s="9"/>
      <c r="PAL941" s="9"/>
      <c r="PAM941" s="9"/>
      <c r="PAN941" s="9"/>
      <c r="PAO941" s="9"/>
      <c r="PAP941" s="9"/>
      <c r="PAQ941" s="9"/>
      <c r="PAR941" s="9"/>
      <c r="PAS941" s="9"/>
      <c r="PAT941" s="9"/>
      <c r="PAU941" s="9"/>
      <c r="PAV941" s="9"/>
      <c r="PAW941" s="9"/>
      <c r="PAX941" s="9"/>
      <c r="PAY941" s="9"/>
      <c r="PAZ941" s="9"/>
      <c r="PBA941" s="9"/>
      <c r="PBB941" s="9"/>
      <c r="PBC941" s="9"/>
      <c r="PBD941" s="9"/>
      <c r="PBE941" s="9"/>
      <c r="PBF941" s="9"/>
      <c r="PBG941" s="9"/>
      <c r="PBH941" s="9"/>
      <c r="PBI941" s="9"/>
      <c r="PBJ941" s="9"/>
      <c r="PBK941" s="9"/>
      <c r="PBL941" s="9"/>
      <c r="PBM941" s="9"/>
      <c r="PBN941" s="9"/>
      <c r="PBO941" s="9"/>
      <c r="PBP941" s="9"/>
      <c r="PBQ941" s="9"/>
      <c r="PBR941" s="9"/>
      <c r="PBS941" s="9"/>
      <c r="PBT941" s="9"/>
      <c r="PBU941" s="9"/>
      <c r="PBV941" s="9"/>
      <c r="PBW941" s="9"/>
      <c r="PBX941" s="9"/>
      <c r="PBY941" s="9"/>
      <c r="PBZ941" s="9"/>
      <c r="PCA941" s="9"/>
      <c r="PCB941" s="9"/>
      <c r="PCC941" s="9"/>
      <c r="PCD941" s="9"/>
      <c r="PCE941" s="9"/>
      <c r="PCF941" s="9"/>
      <c r="PCG941" s="9"/>
      <c r="PCH941" s="9"/>
      <c r="PCI941" s="9"/>
      <c r="PCJ941" s="9"/>
      <c r="PCK941" s="9"/>
      <c r="PCL941" s="9"/>
      <c r="PCM941" s="9"/>
      <c r="PCN941" s="9"/>
      <c r="PCO941" s="9"/>
      <c r="PCP941" s="9"/>
      <c r="PCQ941" s="9"/>
      <c r="PCR941" s="9"/>
      <c r="PCS941" s="9"/>
      <c r="PCT941" s="9"/>
      <c r="PCU941" s="9"/>
      <c r="PCV941" s="9"/>
      <c r="PCW941" s="9"/>
      <c r="PCX941" s="9"/>
      <c r="PCY941" s="9"/>
      <c r="PCZ941" s="9"/>
      <c r="PDA941" s="9"/>
      <c r="PDB941" s="9"/>
      <c r="PDC941" s="9"/>
      <c r="PDD941" s="9"/>
      <c r="PDE941" s="9"/>
      <c r="PDF941" s="9"/>
      <c r="PDG941" s="9"/>
      <c r="PDH941" s="9"/>
      <c r="PDI941" s="9"/>
      <c r="PDJ941" s="9"/>
      <c r="PDK941" s="9"/>
      <c r="PDL941" s="9"/>
      <c r="PDM941" s="9"/>
      <c r="PDN941" s="9"/>
      <c r="PDO941" s="9"/>
      <c r="PDP941" s="9"/>
      <c r="PDQ941" s="9"/>
      <c r="PDR941" s="9"/>
      <c r="PDS941" s="9"/>
      <c r="PDT941" s="9"/>
      <c r="PDU941" s="9"/>
      <c r="PDV941" s="9"/>
      <c r="PDW941" s="9"/>
      <c r="PDX941" s="9"/>
      <c r="PDY941" s="9"/>
      <c r="PDZ941" s="9"/>
      <c r="PEA941" s="9"/>
      <c r="PEB941" s="9"/>
      <c r="PEC941" s="9"/>
      <c r="PED941" s="9"/>
      <c r="PEE941" s="9"/>
      <c r="PEF941" s="9"/>
      <c r="PEG941" s="9"/>
      <c r="PEH941" s="9"/>
      <c r="PEI941" s="9"/>
      <c r="PEJ941" s="9"/>
      <c r="PEK941" s="9"/>
      <c r="PEL941" s="9"/>
      <c r="PEM941" s="9"/>
      <c r="PEN941" s="9"/>
      <c r="PEO941" s="9"/>
      <c r="PEP941" s="9"/>
      <c r="PEQ941" s="9"/>
      <c r="PER941" s="9"/>
      <c r="PES941" s="9"/>
      <c r="PET941" s="9"/>
      <c r="PEU941" s="9"/>
      <c r="PEV941" s="9"/>
      <c r="PEW941" s="9"/>
      <c r="PEX941" s="9"/>
      <c r="PEY941" s="9"/>
      <c r="PEZ941" s="9"/>
      <c r="PFA941" s="9"/>
      <c r="PFB941" s="9"/>
      <c r="PFC941" s="9"/>
      <c r="PFD941" s="9"/>
      <c r="PFE941" s="9"/>
      <c r="PFF941" s="9"/>
      <c r="PFG941" s="9"/>
      <c r="PFH941" s="9"/>
      <c r="PFI941" s="9"/>
      <c r="PFJ941" s="9"/>
      <c r="PFK941" s="9"/>
      <c r="PFL941" s="9"/>
      <c r="PFM941" s="9"/>
      <c r="PFN941" s="9"/>
      <c r="PFO941" s="9"/>
      <c r="PFP941" s="9"/>
      <c r="PFQ941" s="9"/>
      <c r="PFR941" s="9"/>
      <c r="PFS941" s="9"/>
      <c r="PFT941" s="9"/>
      <c r="PFU941" s="9"/>
      <c r="PFV941" s="9"/>
      <c r="PFW941" s="9"/>
      <c r="PFX941" s="9"/>
      <c r="PFY941" s="9"/>
      <c r="PFZ941" s="9"/>
      <c r="PGA941" s="9"/>
      <c r="PGB941" s="9"/>
      <c r="PGC941" s="9"/>
      <c r="PGD941" s="9"/>
      <c r="PGE941" s="9"/>
      <c r="PGF941" s="9"/>
      <c r="PGG941" s="9"/>
      <c r="PGH941" s="9"/>
      <c r="PGI941" s="9"/>
      <c r="PGJ941" s="9"/>
      <c r="PGK941" s="9"/>
      <c r="PGL941" s="9"/>
      <c r="PGM941" s="9"/>
      <c r="PGN941" s="9"/>
      <c r="PGO941" s="9"/>
      <c r="PGP941" s="9"/>
      <c r="PGQ941" s="9"/>
      <c r="PGR941" s="9"/>
      <c r="PGS941" s="9"/>
      <c r="PGT941" s="9"/>
      <c r="PGU941" s="9"/>
      <c r="PGV941" s="9"/>
      <c r="PGW941" s="9"/>
      <c r="PGX941" s="9"/>
      <c r="PGY941" s="9"/>
      <c r="PGZ941" s="9"/>
      <c r="PHA941" s="9"/>
      <c r="PHB941" s="9"/>
      <c r="PHC941" s="9"/>
      <c r="PHD941" s="9"/>
      <c r="PHE941" s="9"/>
      <c r="PHF941" s="9"/>
      <c r="PHG941" s="9"/>
      <c r="PHH941" s="9"/>
      <c r="PHI941" s="9"/>
      <c r="PHJ941" s="9"/>
      <c r="PHK941" s="9"/>
      <c r="PHL941" s="9"/>
      <c r="PHM941" s="9"/>
      <c r="PHN941" s="9"/>
      <c r="PHO941" s="9"/>
      <c r="PHP941" s="9"/>
      <c r="PHQ941" s="9"/>
      <c r="PHR941" s="9"/>
      <c r="PHS941" s="9"/>
      <c r="PHT941" s="9"/>
      <c r="PHU941" s="9"/>
      <c r="PHV941" s="9"/>
      <c r="PHW941" s="9"/>
      <c r="PHX941" s="9"/>
      <c r="PHY941" s="9"/>
      <c r="PHZ941" s="9"/>
      <c r="PIA941" s="9"/>
      <c r="PIB941" s="9"/>
      <c r="PIC941" s="9"/>
      <c r="PID941" s="9"/>
      <c r="PIE941" s="9"/>
      <c r="PIF941" s="9"/>
      <c r="PIG941" s="9"/>
      <c r="PIH941" s="9"/>
      <c r="PII941" s="9"/>
      <c r="PIJ941" s="9"/>
      <c r="PIK941" s="9"/>
      <c r="PIL941" s="9"/>
      <c r="PIM941" s="9"/>
      <c r="PIN941" s="9"/>
      <c r="PIO941" s="9"/>
      <c r="PIP941" s="9"/>
      <c r="PIQ941" s="9"/>
      <c r="PIR941" s="9"/>
      <c r="PIS941" s="9"/>
      <c r="PIT941" s="9"/>
      <c r="PIU941" s="9"/>
      <c r="PIV941" s="9"/>
      <c r="PIW941" s="9"/>
      <c r="PIX941" s="9"/>
      <c r="PIY941" s="9"/>
      <c r="PIZ941" s="9"/>
      <c r="PJA941" s="9"/>
      <c r="PJB941" s="9"/>
      <c r="PJC941" s="9"/>
      <c r="PJD941" s="9"/>
      <c r="PJE941" s="9"/>
      <c r="PJF941" s="9"/>
      <c r="PJG941" s="9"/>
      <c r="PJH941" s="9"/>
      <c r="PJI941" s="9"/>
      <c r="PJJ941" s="9"/>
      <c r="PJK941" s="9"/>
      <c r="PJL941" s="9"/>
      <c r="PJM941" s="9"/>
      <c r="PJN941" s="9"/>
      <c r="PJO941" s="9"/>
      <c r="PJP941" s="9"/>
      <c r="PJQ941" s="9"/>
      <c r="PJR941" s="9"/>
      <c r="PJS941" s="9"/>
      <c r="PJT941" s="9"/>
      <c r="PJU941" s="9"/>
      <c r="PJV941" s="9"/>
      <c r="PJW941" s="9"/>
      <c r="PJX941" s="9"/>
      <c r="PJY941" s="9"/>
      <c r="PJZ941" s="9"/>
      <c r="PKA941" s="9"/>
      <c r="PKB941" s="9"/>
      <c r="PKC941" s="9"/>
      <c r="PKD941" s="9"/>
      <c r="PKE941" s="9"/>
      <c r="PKF941" s="9"/>
      <c r="PKG941" s="9"/>
      <c r="PKH941" s="9"/>
      <c r="PKI941" s="9"/>
      <c r="PKJ941" s="9"/>
      <c r="PKK941" s="9"/>
      <c r="PKL941" s="9"/>
      <c r="PKM941" s="9"/>
      <c r="PKN941" s="9"/>
      <c r="PKO941" s="9"/>
      <c r="PKP941" s="9"/>
      <c r="PKQ941" s="9"/>
      <c r="PKR941" s="9"/>
      <c r="PKS941" s="9"/>
      <c r="PKT941" s="9"/>
      <c r="PKU941" s="9"/>
      <c r="PKV941" s="9"/>
      <c r="PKW941" s="9"/>
      <c r="PKX941" s="9"/>
      <c r="PKY941" s="9"/>
      <c r="PKZ941" s="9"/>
      <c r="PLA941" s="9"/>
      <c r="PLB941" s="9"/>
      <c r="PLC941" s="9"/>
      <c r="PLD941" s="9"/>
      <c r="PLE941" s="9"/>
      <c r="PLF941" s="9"/>
      <c r="PLG941" s="9"/>
      <c r="PLH941" s="9"/>
      <c r="PLI941" s="9"/>
      <c r="PLJ941" s="9"/>
      <c r="PLK941" s="9"/>
      <c r="PLL941" s="9"/>
      <c r="PLM941" s="9"/>
      <c r="PLN941" s="9"/>
      <c r="PLO941" s="9"/>
      <c r="PLP941" s="9"/>
      <c r="PLQ941" s="9"/>
      <c r="PLR941" s="9"/>
      <c r="PLS941" s="9"/>
      <c r="PLT941" s="9"/>
      <c r="PLU941" s="9"/>
      <c r="PLV941" s="9"/>
      <c r="PLW941" s="9"/>
      <c r="PLX941" s="9"/>
      <c r="PLY941" s="9"/>
      <c r="PLZ941" s="9"/>
      <c r="PMA941" s="9"/>
      <c r="PMB941" s="9"/>
      <c r="PMC941" s="9"/>
      <c r="PMD941" s="9"/>
      <c r="PME941" s="9"/>
      <c r="PMF941" s="9"/>
      <c r="PMG941" s="9"/>
      <c r="PMH941" s="9"/>
      <c r="PMI941" s="9"/>
      <c r="PMJ941" s="9"/>
      <c r="PMK941" s="9"/>
      <c r="PML941" s="9"/>
      <c r="PMM941" s="9"/>
      <c r="PMN941" s="9"/>
      <c r="PMO941" s="9"/>
      <c r="PMP941" s="9"/>
      <c r="PMQ941" s="9"/>
      <c r="PMR941" s="9"/>
      <c r="PMS941" s="9"/>
      <c r="PMT941" s="9"/>
      <c r="PMU941" s="9"/>
      <c r="PMV941" s="9"/>
      <c r="PMW941" s="9"/>
      <c r="PMX941" s="9"/>
      <c r="PMY941" s="9"/>
      <c r="PMZ941" s="9"/>
      <c r="PNA941" s="9"/>
      <c r="PNB941" s="9"/>
      <c r="PNC941" s="9"/>
      <c r="PND941" s="9"/>
      <c r="PNE941" s="9"/>
      <c r="PNF941" s="9"/>
      <c r="PNG941" s="9"/>
      <c r="PNH941" s="9"/>
      <c r="PNI941" s="9"/>
      <c r="PNJ941" s="9"/>
      <c r="PNK941" s="9"/>
      <c r="PNL941" s="9"/>
      <c r="PNM941" s="9"/>
      <c r="PNN941" s="9"/>
      <c r="PNO941" s="9"/>
      <c r="PNP941" s="9"/>
      <c r="PNQ941" s="9"/>
      <c r="PNR941" s="9"/>
      <c r="PNS941" s="9"/>
      <c r="PNT941" s="9"/>
      <c r="PNU941" s="9"/>
      <c r="PNV941" s="9"/>
      <c r="PNW941" s="9"/>
      <c r="PNX941" s="9"/>
      <c r="PNY941" s="9"/>
      <c r="PNZ941" s="9"/>
      <c r="POA941" s="9"/>
      <c r="POB941" s="9"/>
      <c r="POC941" s="9"/>
      <c r="POD941" s="9"/>
      <c r="POE941" s="9"/>
      <c r="POF941" s="9"/>
      <c r="POG941" s="9"/>
      <c r="POH941" s="9"/>
      <c r="POI941" s="9"/>
      <c r="POJ941" s="9"/>
      <c r="POK941" s="9"/>
      <c r="POL941" s="9"/>
      <c r="POM941" s="9"/>
      <c r="PON941" s="9"/>
      <c r="POO941" s="9"/>
      <c r="POP941" s="9"/>
      <c r="POQ941" s="9"/>
      <c r="POR941" s="9"/>
      <c r="POS941" s="9"/>
      <c r="POT941" s="9"/>
      <c r="POU941" s="9"/>
      <c r="POV941" s="9"/>
      <c r="POW941" s="9"/>
      <c r="POX941" s="9"/>
      <c r="POY941" s="9"/>
      <c r="POZ941" s="9"/>
      <c r="PPA941" s="9"/>
      <c r="PPB941" s="9"/>
      <c r="PPC941" s="9"/>
      <c r="PPD941" s="9"/>
      <c r="PPE941" s="9"/>
      <c r="PPF941" s="9"/>
      <c r="PPG941" s="9"/>
      <c r="PPH941" s="9"/>
      <c r="PPI941" s="9"/>
      <c r="PPJ941" s="9"/>
      <c r="PPK941" s="9"/>
      <c r="PPL941" s="9"/>
      <c r="PPM941" s="9"/>
      <c r="PPN941" s="9"/>
      <c r="PPO941" s="9"/>
      <c r="PPP941" s="9"/>
      <c r="PPQ941" s="9"/>
      <c r="PPR941" s="9"/>
      <c r="PPS941" s="9"/>
      <c r="PPT941" s="9"/>
      <c r="PPU941" s="9"/>
      <c r="PPV941" s="9"/>
      <c r="PPW941" s="9"/>
      <c r="PPX941" s="9"/>
      <c r="PPY941" s="9"/>
      <c r="PPZ941" s="9"/>
      <c r="PQA941" s="9"/>
      <c r="PQB941" s="9"/>
      <c r="PQC941" s="9"/>
      <c r="PQD941" s="9"/>
      <c r="PQE941" s="9"/>
      <c r="PQF941" s="9"/>
      <c r="PQG941" s="9"/>
      <c r="PQH941" s="9"/>
      <c r="PQI941" s="9"/>
      <c r="PQJ941" s="9"/>
      <c r="PQK941" s="9"/>
      <c r="PQL941" s="9"/>
      <c r="PQM941" s="9"/>
      <c r="PQN941" s="9"/>
      <c r="PQO941" s="9"/>
      <c r="PQP941" s="9"/>
      <c r="PQQ941" s="9"/>
      <c r="PQR941" s="9"/>
      <c r="PQS941" s="9"/>
      <c r="PQT941" s="9"/>
      <c r="PQU941" s="9"/>
      <c r="PQV941" s="9"/>
      <c r="PQW941" s="9"/>
      <c r="PQX941" s="9"/>
      <c r="PQY941" s="9"/>
      <c r="PQZ941" s="9"/>
      <c r="PRA941" s="9"/>
      <c r="PRB941" s="9"/>
      <c r="PRC941" s="9"/>
      <c r="PRD941" s="9"/>
      <c r="PRE941" s="9"/>
      <c r="PRF941" s="9"/>
      <c r="PRG941" s="9"/>
      <c r="PRH941" s="9"/>
      <c r="PRI941" s="9"/>
      <c r="PRJ941" s="9"/>
      <c r="PRK941" s="9"/>
      <c r="PRL941" s="9"/>
      <c r="PRM941" s="9"/>
      <c r="PRN941" s="9"/>
      <c r="PRO941" s="9"/>
      <c r="PRP941" s="9"/>
      <c r="PRQ941" s="9"/>
      <c r="PRR941" s="9"/>
      <c r="PRS941" s="9"/>
      <c r="PRT941" s="9"/>
      <c r="PRU941" s="9"/>
      <c r="PRV941" s="9"/>
      <c r="PRW941" s="9"/>
      <c r="PRX941" s="9"/>
      <c r="PRY941" s="9"/>
      <c r="PRZ941" s="9"/>
      <c r="PSA941" s="9"/>
      <c r="PSB941" s="9"/>
      <c r="PSC941" s="9"/>
      <c r="PSD941" s="9"/>
      <c r="PSE941" s="9"/>
      <c r="PSF941" s="9"/>
      <c r="PSG941" s="9"/>
      <c r="PSH941" s="9"/>
      <c r="PSI941" s="9"/>
      <c r="PSJ941" s="9"/>
      <c r="PSK941" s="9"/>
      <c r="PSL941" s="9"/>
      <c r="PSM941" s="9"/>
      <c r="PSN941" s="9"/>
      <c r="PSO941" s="9"/>
      <c r="PSP941" s="9"/>
      <c r="PSQ941" s="9"/>
      <c r="PSR941" s="9"/>
      <c r="PSS941" s="9"/>
      <c r="PST941" s="9"/>
      <c r="PSU941" s="9"/>
      <c r="PSV941" s="9"/>
      <c r="PSW941" s="9"/>
      <c r="PSX941" s="9"/>
      <c r="PSY941" s="9"/>
      <c r="PSZ941" s="9"/>
      <c r="PTA941" s="9"/>
      <c r="PTB941" s="9"/>
      <c r="PTC941" s="9"/>
      <c r="PTD941" s="9"/>
      <c r="PTE941" s="9"/>
      <c r="PTF941" s="9"/>
      <c r="PTG941" s="9"/>
      <c r="PTH941" s="9"/>
      <c r="PTI941" s="9"/>
      <c r="PTJ941" s="9"/>
      <c r="PTK941" s="9"/>
      <c r="PTL941" s="9"/>
      <c r="PTM941" s="9"/>
      <c r="PTN941" s="9"/>
      <c r="PTO941" s="9"/>
      <c r="PTP941" s="9"/>
      <c r="PTQ941" s="9"/>
      <c r="PTR941" s="9"/>
      <c r="PTS941" s="9"/>
      <c r="PTT941" s="9"/>
      <c r="PTU941" s="9"/>
      <c r="PTV941" s="9"/>
      <c r="PTW941" s="9"/>
      <c r="PTX941" s="9"/>
      <c r="PTY941" s="9"/>
      <c r="PTZ941" s="9"/>
      <c r="PUA941" s="9"/>
      <c r="PUB941" s="9"/>
      <c r="PUC941" s="9"/>
      <c r="PUD941" s="9"/>
      <c r="PUE941" s="9"/>
      <c r="PUF941" s="9"/>
      <c r="PUG941" s="9"/>
      <c r="PUH941" s="9"/>
      <c r="PUI941" s="9"/>
      <c r="PUJ941" s="9"/>
      <c r="PUK941" s="9"/>
      <c r="PUL941" s="9"/>
      <c r="PUM941" s="9"/>
      <c r="PUN941" s="9"/>
      <c r="PUO941" s="9"/>
      <c r="PUP941" s="9"/>
      <c r="PUQ941" s="9"/>
      <c r="PUR941" s="9"/>
      <c r="PUS941" s="9"/>
      <c r="PUT941" s="9"/>
      <c r="PUU941" s="9"/>
      <c r="PUV941" s="9"/>
      <c r="PUW941" s="9"/>
      <c r="PUX941" s="9"/>
      <c r="PUY941" s="9"/>
      <c r="PUZ941" s="9"/>
      <c r="PVA941" s="9"/>
      <c r="PVB941" s="9"/>
      <c r="PVC941" s="9"/>
      <c r="PVD941" s="9"/>
      <c r="PVE941" s="9"/>
      <c r="PVF941" s="9"/>
      <c r="PVG941" s="9"/>
      <c r="PVH941" s="9"/>
      <c r="PVI941" s="9"/>
      <c r="PVJ941" s="9"/>
      <c r="PVK941" s="9"/>
      <c r="PVL941" s="9"/>
      <c r="PVM941" s="9"/>
      <c r="PVN941" s="9"/>
      <c r="PVO941" s="9"/>
      <c r="PVP941" s="9"/>
      <c r="PVQ941" s="9"/>
      <c r="PVR941" s="9"/>
      <c r="PVS941" s="9"/>
      <c r="PVT941" s="9"/>
      <c r="PVU941" s="9"/>
      <c r="PVV941" s="9"/>
      <c r="PVW941" s="9"/>
      <c r="PVX941" s="9"/>
      <c r="PVY941" s="9"/>
      <c r="PVZ941" s="9"/>
      <c r="PWA941" s="9"/>
      <c r="PWB941" s="9"/>
      <c r="PWC941" s="9"/>
      <c r="PWD941" s="9"/>
      <c r="PWE941" s="9"/>
      <c r="PWF941" s="9"/>
      <c r="PWG941" s="9"/>
      <c r="PWH941" s="9"/>
      <c r="PWI941" s="9"/>
      <c r="PWJ941" s="9"/>
      <c r="PWK941" s="9"/>
      <c r="PWL941" s="9"/>
      <c r="PWM941" s="9"/>
      <c r="PWN941" s="9"/>
      <c r="PWO941" s="9"/>
      <c r="PWP941" s="9"/>
      <c r="PWQ941" s="9"/>
      <c r="PWR941" s="9"/>
      <c r="PWS941" s="9"/>
      <c r="PWT941" s="9"/>
      <c r="PWU941" s="9"/>
      <c r="PWV941" s="9"/>
      <c r="PWW941" s="9"/>
      <c r="PWX941" s="9"/>
      <c r="PWY941" s="9"/>
      <c r="PWZ941" s="9"/>
      <c r="PXA941" s="9"/>
      <c r="PXB941" s="9"/>
      <c r="PXC941" s="9"/>
      <c r="PXD941" s="9"/>
      <c r="PXE941" s="9"/>
      <c r="PXF941" s="9"/>
      <c r="PXG941" s="9"/>
      <c r="PXH941" s="9"/>
      <c r="PXI941" s="9"/>
      <c r="PXJ941" s="9"/>
      <c r="PXK941" s="9"/>
      <c r="PXL941" s="9"/>
      <c r="PXM941" s="9"/>
      <c r="PXN941" s="9"/>
      <c r="PXO941" s="9"/>
      <c r="PXP941" s="9"/>
      <c r="PXQ941" s="9"/>
      <c r="PXR941" s="9"/>
      <c r="PXS941" s="9"/>
      <c r="PXT941" s="9"/>
      <c r="PXU941" s="9"/>
      <c r="PXV941" s="9"/>
      <c r="PXW941" s="9"/>
      <c r="PXX941" s="9"/>
      <c r="PXY941" s="9"/>
      <c r="PXZ941" s="9"/>
      <c r="PYA941" s="9"/>
      <c r="PYB941" s="9"/>
      <c r="PYC941" s="9"/>
      <c r="PYD941" s="9"/>
      <c r="PYE941" s="9"/>
      <c r="PYF941" s="9"/>
      <c r="PYG941" s="9"/>
      <c r="PYH941" s="9"/>
      <c r="PYI941" s="9"/>
      <c r="PYJ941" s="9"/>
      <c r="PYK941" s="9"/>
      <c r="PYL941" s="9"/>
      <c r="PYM941" s="9"/>
      <c r="PYN941" s="9"/>
      <c r="PYO941" s="9"/>
      <c r="PYP941" s="9"/>
      <c r="PYQ941" s="9"/>
      <c r="PYR941" s="9"/>
      <c r="PYS941" s="9"/>
      <c r="PYT941" s="9"/>
      <c r="PYU941" s="9"/>
      <c r="PYV941" s="9"/>
      <c r="PYW941" s="9"/>
      <c r="PYX941" s="9"/>
      <c r="PYY941" s="9"/>
      <c r="PYZ941" s="9"/>
      <c r="PZA941" s="9"/>
      <c r="PZB941" s="9"/>
      <c r="PZC941" s="9"/>
      <c r="PZD941" s="9"/>
      <c r="PZE941" s="9"/>
      <c r="PZF941" s="9"/>
      <c r="PZG941" s="9"/>
      <c r="PZH941" s="9"/>
      <c r="PZI941" s="9"/>
      <c r="PZJ941" s="9"/>
      <c r="PZK941" s="9"/>
      <c r="PZL941" s="9"/>
      <c r="PZM941" s="9"/>
      <c r="PZN941" s="9"/>
      <c r="PZO941" s="9"/>
      <c r="PZP941" s="9"/>
      <c r="PZQ941" s="9"/>
      <c r="PZR941" s="9"/>
      <c r="PZS941" s="9"/>
      <c r="PZT941" s="9"/>
      <c r="PZU941" s="9"/>
      <c r="PZV941" s="9"/>
      <c r="PZW941" s="9"/>
      <c r="PZX941" s="9"/>
      <c r="PZY941" s="9"/>
      <c r="PZZ941" s="9"/>
      <c r="QAA941" s="9"/>
      <c r="QAB941" s="9"/>
      <c r="QAC941" s="9"/>
      <c r="QAD941" s="9"/>
      <c r="QAE941" s="9"/>
      <c r="QAF941" s="9"/>
      <c r="QAG941" s="9"/>
      <c r="QAH941" s="9"/>
      <c r="QAI941" s="9"/>
      <c r="QAJ941" s="9"/>
      <c r="QAK941" s="9"/>
      <c r="QAL941" s="9"/>
      <c r="QAM941" s="9"/>
      <c r="QAN941" s="9"/>
      <c r="QAO941" s="9"/>
      <c r="QAP941" s="9"/>
      <c r="QAQ941" s="9"/>
      <c r="QAR941" s="9"/>
      <c r="QAS941" s="9"/>
      <c r="QAT941" s="9"/>
      <c r="QAU941" s="9"/>
      <c r="QAV941" s="9"/>
      <c r="QAW941" s="9"/>
      <c r="QAX941" s="9"/>
      <c r="QAY941" s="9"/>
      <c r="QAZ941" s="9"/>
      <c r="QBA941" s="9"/>
      <c r="QBB941" s="9"/>
      <c r="QBC941" s="9"/>
      <c r="QBD941" s="9"/>
      <c r="QBE941" s="9"/>
      <c r="QBF941" s="9"/>
      <c r="QBG941" s="9"/>
      <c r="QBH941" s="9"/>
      <c r="QBI941" s="9"/>
      <c r="QBJ941" s="9"/>
      <c r="QBK941" s="9"/>
      <c r="QBL941" s="9"/>
      <c r="QBM941" s="9"/>
      <c r="QBN941" s="9"/>
      <c r="QBO941" s="9"/>
      <c r="QBP941" s="9"/>
      <c r="QBQ941" s="9"/>
      <c r="QBR941" s="9"/>
      <c r="QBS941" s="9"/>
      <c r="QBT941" s="9"/>
      <c r="QBU941" s="9"/>
      <c r="QBV941" s="9"/>
      <c r="QBW941" s="9"/>
      <c r="QBX941" s="9"/>
      <c r="QBY941" s="9"/>
      <c r="QBZ941" s="9"/>
      <c r="QCA941" s="9"/>
      <c r="QCB941" s="9"/>
      <c r="QCC941" s="9"/>
      <c r="QCD941" s="9"/>
      <c r="QCE941" s="9"/>
      <c r="QCF941" s="9"/>
      <c r="QCG941" s="9"/>
      <c r="QCH941" s="9"/>
      <c r="QCI941" s="9"/>
      <c r="QCJ941" s="9"/>
      <c r="QCK941" s="9"/>
      <c r="QCL941" s="9"/>
      <c r="QCM941" s="9"/>
      <c r="QCN941" s="9"/>
      <c r="QCO941" s="9"/>
      <c r="QCP941" s="9"/>
      <c r="QCQ941" s="9"/>
      <c r="QCR941" s="9"/>
      <c r="QCS941" s="9"/>
      <c r="QCT941" s="9"/>
      <c r="QCU941" s="9"/>
      <c r="QCV941" s="9"/>
      <c r="QCW941" s="9"/>
      <c r="QCX941" s="9"/>
      <c r="QCY941" s="9"/>
      <c r="QCZ941" s="9"/>
      <c r="QDA941" s="9"/>
      <c r="QDB941" s="9"/>
      <c r="QDC941" s="9"/>
      <c r="QDD941" s="9"/>
      <c r="QDE941" s="9"/>
      <c r="QDF941" s="9"/>
      <c r="QDG941" s="9"/>
      <c r="QDH941" s="9"/>
      <c r="QDI941" s="9"/>
      <c r="QDJ941" s="9"/>
      <c r="QDK941" s="9"/>
      <c r="QDL941" s="9"/>
      <c r="QDM941" s="9"/>
      <c r="QDN941" s="9"/>
      <c r="QDO941" s="9"/>
      <c r="QDP941" s="9"/>
      <c r="QDQ941" s="9"/>
      <c r="QDR941" s="9"/>
      <c r="QDS941" s="9"/>
      <c r="QDT941" s="9"/>
      <c r="QDU941" s="9"/>
      <c r="QDV941" s="9"/>
      <c r="QDW941" s="9"/>
      <c r="QDX941" s="9"/>
      <c r="QDY941" s="9"/>
      <c r="QDZ941" s="9"/>
      <c r="QEA941" s="9"/>
      <c r="QEB941" s="9"/>
      <c r="QEC941" s="9"/>
      <c r="QED941" s="9"/>
      <c r="QEE941" s="9"/>
      <c r="QEF941" s="9"/>
      <c r="QEG941" s="9"/>
      <c r="QEH941" s="9"/>
      <c r="QEI941" s="9"/>
      <c r="QEJ941" s="9"/>
      <c r="QEK941" s="9"/>
      <c r="QEL941" s="9"/>
      <c r="QEM941" s="9"/>
      <c r="QEN941" s="9"/>
      <c r="QEO941" s="9"/>
      <c r="QEP941" s="9"/>
      <c r="QEQ941" s="9"/>
      <c r="QER941" s="9"/>
      <c r="QES941" s="9"/>
      <c r="QET941" s="9"/>
      <c r="QEU941" s="9"/>
      <c r="QEV941" s="9"/>
      <c r="QEW941" s="9"/>
      <c r="QEX941" s="9"/>
      <c r="QEY941" s="9"/>
      <c r="QEZ941" s="9"/>
      <c r="QFA941" s="9"/>
      <c r="QFB941" s="9"/>
      <c r="QFC941" s="9"/>
      <c r="QFD941" s="9"/>
      <c r="QFE941" s="9"/>
      <c r="QFF941" s="9"/>
      <c r="QFG941" s="9"/>
      <c r="QFH941" s="9"/>
      <c r="QFI941" s="9"/>
      <c r="QFJ941" s="9"/>
      <c r="QFK941" s="9"/>
      <c r="QFL941" s="9"/>
      <c r="QFM941" s="9"/>
      <c r="QFN941" s="9"/>
      <c r="QFO941" s="9"/>
      <c r="QFP941" s="9"/>
      <c r="QFQ941" s="9"/>
      <c r="QFR941" s="9"/>
      <c r="QFS941" s="9"/>
      <c r="QFT941" s="9"/>
      <c r="QFU941" s="9"/>
      <c r="QFV941" s="9"/>
      <c r="QFW941" s="9"/>
      <c r="QFX941" s="9"/>
      <c r="QFY941" s="9"/>
      <c r="QFZ941" s="9"/>
      <c r="QGA941" s="9"/>
      <c r="QGB941" s="9"/>
      <c r="QGC941" s="9"/>
      <c r="QGD941" s="9"/>
      <c r="QGE941" s="9"/>
      <c r="QGF941" s="9"/>
      <c r="QGG941" s="9"/>
      <c r="QGH941" s="9"/>
      <c r="QGI941" s="9"/>
      <c r="QGJ941" s="9"/>
      <c r="QGK941" s="9"/>
      <c r="QGL941" s="9"/>
      <c r="QGM941" s="9"/>
      <c r="QGN941" s="9"/>
      <c r="QGO941" s="9"/>
      <c r="QGP941" s="9"/>
      <c r="QGQ941" s="9"/>
      <c r="QGR941" s="9"/>
      <c r="QGS941" s="9"/>
      <c r="QGT941" s="9"/>
      <c r="QGU941" s="9"/>
      <c r="QGV941" s="9"/>
      <c r="QGW941" s="9"/>
      <c r="QGX941" s="9"/>
      <c r="QGY941" s="9"/>
      <c r="QGZ941" s="9"/>
      <c r="QHA941" s="9"/>
      <c r="QHB941" s="9"/>
      <c r="QHC941" s="9"/>
      <c r="QHD941" s="9"/>
      <c r="QHE941" s="9"/>
      <c r="QHF941" s="9"/>
      <c r="QHG941" s="9"/>
      <c r="QHH941" s="9"/>
      <c r="QHI941" s="9"/>
      <c r="QHJ941" s="9"/>
      <c r="QHK941" s="9"/>
      <c r="QHL941" s="9"/>
      <c r="QHM941" s="9"/>
      <c r="QHN941" s="9"/>
      <c r="QHO941" s="9"/>
      <c r="QHP941" s="9"/>
      <c r="QHQ941" s="9"/>
      <c r="QHR941" s="9"/>
      <c r="QHS941" s="9"/>
      <c r="QHT941" s="9"/>
      <c r="QHU941" s="9"/>
      <c r="QHV941" s="9"/>
      <c r="QHW941" s="9"/>
      <c r="QHX941" s="9"/>
      <c r="QHY941" s="9"/>
      <c r="QHZ941" s="9"/>
      <c r="QIA941" s="9"/>
      <c r="QIB941" s="9"/>
      <c r="QIC941" s="9"/>
      <c r="QID941" s="9"/>
      <c r="QIE941" s="9"/>
      <c r="QIF941" s="9"/>
      <c r="QIG941" s="9"/>
      <c r="QIH941" s="9"/>
      <c r="QII941" s="9"/>
      <c r="QIJ941" s="9"/>
      <c r="QIK941" s="9"/>
      <c r="QIL941" s="9"/>
      <c r="QIM941" s="9"/>
      <c r="QIN941" s="9"/>
      <c r="QIO941" s="9"/>
      <c r="QIP941" s="9"/>
      <c r="QIQ941" s="9"/>
      <c r="QIR941" s="9"/>
      <c r="QIS941" s="9"/>
      <c r="QIT941" s="9"/>
      <c r="QIU941" s="9"/>
      <c r="QIV941" s="9"/>
      <c r="QIW941" s="9"/>
      <c r="QIX941" s="9"/>
      <c r="QIY941" s="9"/>
      <c r="QIZ941" s="9"/>
      <c r="QJA941" s="9"/>
      <c r="QJB941" s="9"/>
      <c r="QJC941" s="9"/>
      <c r="QJD941" s="9"/>
      <c r="QJE941" s="9"/>
      <c r="QJF941" s="9"/>
      <c r="QJG941" s="9"/>
      <c r="QJH941" s="9"/>
      <c r="QJI941" s="9"/>
      <c r="QJJ941" s="9"/>
      <c r="QJK941" s="9"/>
      <c r="QJL941" s="9"/>
      <c r="QJM941" s="9"/>
      <c r="QJN941" s="9"/>
      <c r="QJO941" s="9"/>
      <c r="QJP941" s="9"/>
      <c r="QJQ941" s="9"/>
      <c r="QJR941" s="9"/>
      <c r="QJS941" s="9"/>
      <c r="QJT941" s="9"/>
      <c r="QJU941" s="9"/>
      <c r="QJV941" s="9"/>
      <c r="QJW941" s="9"/>
      <c r="QJX941" s="9"/>
      <c r="QJY941" s="9"/>
      <c r="QJZ941" s="9"/>
      <c r="QKA941" s="9"/>
      <c r="QKB941" s="9"/>
      <c r="QKC941" s="9"/>
      <c r="QKD941" s="9"/>
      <c r="QKE941" s="9"/>
      <c r="QKF941" s="9"/>
      <c r="QKG941" s="9"/>
      <c r="QKH941" s="9"/>
      <c r="QKI941" s="9"/>
      <c r="QKJ941" s="9"/>
      <c r="QKK941" s="9"/>
      <c r="QKL941" s="9"/>
      <c r="QKM941" s="9"/>
      <c r="QKN941" s="9"/>
      <c r="QKO941" s="9"/>
      <c r="QKP941" s="9"/>
      <c r="QKQ941" s="9"/>
      <c r="QKR941" s="9"/>
      <c r="QKS941" s="9"/>
      <c r="QKT941" s="9"/>
      <c r="QKU941" s="9"/>
      <c r="QKV941" s="9"/>
      <c r="QKW941" s="9"/>
      <c r="QKX941" s="9"/>
      <c r="QKY941" s="9"/>
      <c r="QKZ941" s="9"/>
      <c r="QLA941" s="9"/>
      <c r="QLB941" s="9"/>
      <c r="QLC941" s="9"/>
      <c r="QLD941" s="9"/>
      <c r="QLE941" s="9"/>
      <c r="QLF941" s="9"/>
      <c r="QLG941" s="9"/>
      <c r="QLH941" s="9"/>
      <c r="QLI941" s="9"/>
      <c r="QLJ941" s="9"/>
      <c r="QLK941" s="9"/>
      <c r="QLL941" s="9"/>
      <c r="QLM941" s="9"/>
      <c r="QLN941" s="9"/>
      <c r="QLO941" s="9"/>
      <c r="QLP941" s="9"/>
      <c r="QLQ941" s="9"/>
      <c r="QLR941" s="9"/>
      <c r="QLS941" s="9"/>
      <c r="QLT941" s="9"/>
      <c r="QLU941" s="9"/>
      <c r="QLV941" s="9"/>
      <c r="QLW941" s="9"/>
      <c r="QLX941" s="9"/>
      <c r="QLY941" s="9"/>
      <c r="QLZ941" s="9"/>
      <c r="QMA941" s="9"/>
      <c r="QMB941" s="9"/>
      <c r="QMC941" s="9"/>
      <c r="QMD941" s="9"/>
      <c r="QME941" s="9"/>
      <c r="QMF941" s="9"/>
      <c r="QMG941" s="9"/>
      <c r="QMH941" s="9"/>
      <c r="QMI941" s="9"/>
      <c r="QMJ941" s="9"/>
      <c r="QMK941" s="9"/>
      <c r="QML941" s="9"/>
      <c r="QMM941" s="9"/>
      <c r="QMN941" s="9"/>
      <c r="QMO941" s="9"/>
      <c r="QMP941" s="9"/>
      <c r="QMQ941" s="9"/>
      <c r="QMR941" s="9"/>
      <c r="QMS941" s="9"/>
      <c r="QMT941" s="9"/>
      <c r="QMU941" s="9"/>
      <c r="QMV941" s="9"/>
      <c r="QMW941" s="9"/>
      <c r="QMX941" s="9"/>
      <c r="QMY941" s="9"/>
      <c r="QMZ941" s="9"/>
      <c r="QNA941" s="9"/>
      <c r="QNB941" s="9"/>
      <c r="QNC941" s="9"/>
      <c r="QND941" s="9"/>
      <c r="QNE941" s="9"/>
      <c r="QNF941" s="9"/>
      <c r="QNG941" s="9"/>
      <c r="QNH941" s="9"/>
      <c r="QNI941" s="9"/>
      <c r="QNJ941" s="9"/>
      <c r="QNK941" s="9"/>
      <c r="QNL941" s="9"/>
      <c r="QNM941" s="9"/>
      <c r="QNN941" s="9"/>
      <c r="QNO941" s="9"/>
      <c r="QNP941" s="9"/>
      <c r="QNQ941" s="9"/>
      <c r="QNR941" s="9"/>
      <c r="QNS941" s="9"/>
      <c r="QNT941" s="9"/>
      <c r="QNU941" s="9"/>
      <c r="QNV941" s="9"/>
      <c r="QNW941" s="9"/>
      <c r="QNX941" s="9"/>
      <c r="QNY941" s="9"/>
      <c r="QNZ941" s="9"/>
      <c r="QOA941" s="9"/>
      <c r="QOB941" s="9"/>
      <c r="QOC941" s="9"/>
      <c r="QOD941" s="9"/>
      <c r="QOE941" s="9"/>
      <c r="QOF941" s="9"/>
      <c r="QOG941" s="9"/>
      <c r="QOH941" s="9"/>
      <c r="QOI941" s="9"/>
      <c r="QOJ941" s="9"/>
      <c r="QOK941" s="9"/>
      <c r="QOL941" s="9"/>
      <c r="QOM941" s="9"/>
      <c r="QON941" s="9"/>
      <c r="QOO941" s="9"/>
      <c r="QOP941" s="9"/>
      <c r="QOQ941" s="9"/>
      <c r="QOR941" s="9"/>
      <c r="QOS941" s="9"/>
      <c r="QOT941" s="9"/>
      <c r="QOU941" s="9"/>
      <c r="QOV941" s="9"/>
      <c r="QOW941" s="9"/>
      <c r="QOX941" s="9"/>
      <c r="QOY941" s="9"/>
      <c r="QOZ941" s="9"/>
      <c r="QPA941" s="9"/>
      <c r="QPB941" s="9"/>
      <c r="QPC941" s="9"/>
      <c r="QPD941" s="9"/>
      <c r="QPE941" s="9"/>
      <c r="QPF941" s="9"/>
      <c r="QPG941" s="9"/>
      <c r="QPH941" s="9"/>
      <c r="QPI941" s="9"/>
      <c r="QPJ941" s="9"/>
      <c r="QPK941" s="9"/>
      <c r="QPL941" s="9"/>
      <c r="QPM941" s="9"/>
      <c r="QPN941" s="9"/>
      <c r="QPO941" s="9"/>
      <c r="QPP941" s="9"/>
      <c r="QPQ941" s="9"/>
      <c r="QPR941" s="9"/>
      <c r="QPS941" s="9"/>
      <c r="QPT941" s="9"/>
      <c r="QPU941" s="9"/>
      <c r="QPV941" s="9"/>
      <c r="QPW941" s="9"/>
      <c r="QPX941" s="9"/>
      <c r="QPY941" s="9"/>
      <c r="QPZ941" s="9"/>
      <c r="QQA941" s="9"/>
      <c r="QQB941" s="9"/>
      <c r="QQC941" s="9"/>
      <c r="QQD941" s="9"/>
      <c r="QQE941" s="9"/>
      <c r="QQF941" s="9"/>
      <c r="QQG941" s="9"/>
      <c r="QQH941" s="9"/>
      <c r="QQI941" s="9"/>
      <c r="QQJ941" s="9"/>
      <c r="QQK941" s="9"/>
      <c r="QQL941" s="9"/>
      <c r="QQM941" s="9"/>
      <c r="QQN941" s="9"/>
      <c r="QQO941" s="9"/>
      <c r="QQP941" s="9"/>
      <c r="QQQ941" s="9"/>
      <c r="QQR941" s="9"/>
      <c r="QQS941" s="9"/>
      <c r="QQT941" s="9"/>
      <c r="QQU941" s="9"/>
      <c r="QQV941" s="9"/>
      <c r="QQW941" s="9"/>
      <c r="QQX941" s="9"/>
      <c r="QQY941" s="9"/>
      <c r="QQZ941" s="9"/>
      <c r="QRA941" s="9"/>
      <c r="QRB941" s="9"/>
      <c r="QRC941" s="9"/>
      <c r="QRD941" s="9"/>
      <c r="QRE941" s="9"/>
      <c r="QRF941" s="9"/>
      <c r="QRG941" s="9"/>
      <c r="QRH941" s="9"/>
      <c r="QRI941" s="9"/>
      <c r="QRJ941" s="9"/>
      <c r="QRK941" s="9"/>
      <c r="QRL941" s="9"/>
      <c r="QRM941" s="9"/>
      <c r="QRN941" s="9"/>
      <c r="QRO941" s="9"/>
      <c r="QRP941" s="9"/>
      <c r="QRQ941" s="9"/>
      <c r="QRR941" s="9"/>
      <c r="QRS941" s="9"/>
      <c r="QRT941" s="9"/>
      <c r="QRU941" s="9"/>
      <c r="QRV941" s="9"/>
      <c r="QRW941" s="9"/>
      <c r="QRX941" s="9"/>
      <c r="QRY941" s="9"/>
      <c r="QRZ941" s="9"/>
      <c r="QSA941" s="9"/>
      <c r="QSB941" s="9"/>
      <c r="QSC941" s="9"/>
      <c r="QSD941" s="9"/>
      <c r="QSE941" s="9"/>
      <c r="QSF941" s="9"/>
      <c r="QSG941" s="9"/>
      <c r="QSH941" s="9"/>
      <c r="QSI941" s="9"/>
      <c r="QSJ941" s="9"/>
      <c r="QSK941" s="9"/>
      <c r="QSL941" s="9"/>
      <c r="QSM941" s="9"/>
      <c r="QSN941" s="9"/>
      <c r="QSO941" s="9"/>
      <c r="QSP941" s="9"/>
      <c r="QSQ941" s="9"/>
      <c r="QSR941" s="9"/>
      <c r="QSS941" s="9"/>
      <c r="QST941" s="9"/>
      <c r="QSU941" s="9"/>
      <c r="QSV941" s="9"/>
      <c r="QSW941" s="9"/>
      <c r="QSX941" s="9"/>
      <c r="QSY941" s="9"/>
      <c r="QSZ941" s="9"/>
      <c r="QTA941" s="9"/>
      <c r="QTB941" s="9"/>
      <c r="QTC941" s="9"/>
      <c r="QTD941" s="9"/>
      <c r="QTE941" s="9"/>
      <c r="QTF941" s="9"/>
      <c r="QTG941" s="9"/>
      <c r="QTH941" s="9"/>
      <c r="QTI941" s="9"/>
      <c r="QTJ941" s="9"/>
      <c r="QTK941" s="9"/>
      <c r="QTL941" s="9"/>
      <c r="QTM941" s="9"/>
      <c r="QTN941" s="9"/>
      <c r="QTO941" s="9"/>
      <c r="QTP941" s="9"/>
      <c r="QTQ941" s="9"/>
      <c r="QTR941" s="9"/>
      <c r="QTS941" s="9"/>
      <c r="QTT941" s="9"/>
      <c r="QTU941" s="9"/>
      <c r="QTV941" s="9"/>
      <c r="QTW941" s="9"/>
      <c r="QTX941" s="9"/>
      <c r="QTY941" s="9"/>
      <c r="QTZ941" s="9"/>
      <c r="QUA941" s="9"/>
      <c r="QUB941" s="9"/>
      <c r="QUC941" s="9"/>
      <c r="QUD941" s="9"/>
      <c r="QUE941" s="9"/>
      <c r="QUF941" s="9"/>
      <c r="QUG941" s="9"/>
      <c r="QUH941" s="9"/>
      <c r="QUI941" s="9"/>
      <c r="QUJ941" s="9"/>
      <c r="QUK941" s="9"/>
      <c r="QUL941" s="9"/>
      <c r="QUM941" s="9"/>
      <c r="QUN941" s="9"/>
      <c r="QUO941" s="9"/>
      <c r="QUP941" s="9"/>
      <c r="QUQ941" s="9"/>
      <c r="QUR941" s="9"/>
      <c r="QUS941" s="9"/>
      <c r="QUT941" s="9"/>
      <c r="QUU941" s="9"/>
      <c r="QUV941" s="9"/>
      <c r="QUW941" s="9"/>
      <c r="QUX941" s="9"/>
      <c r="QUY941" s="9"/>
      <c r="QUZ941" s="9"/>
      <c r="QVA941" s="9"/>
      <c r="QVB941" s="9"/>
      <c r="QVC941" s="9"/>
      <c r="QVD941" s="9"/>
      <c r="QVE941" s="9"/>
      <c r="QVF941" s="9"/>
      <c r="QVG941" s="9"/>
      <c r="QVH941" s="9"/>
      <c r="QVI941" s="9"/>
      <c r="QVJ941" s="9"/>
      <c r="QVK941" s="9"/>
      <c r="QVL941" s="9"/>
      <c r="QVM941" s="9"/>
      <c r="QVN941" s="9"/>
      <c r="QVO941" s="9"/>
      <c r="QVP941" s="9"/>
      <c r="QVQ941" s="9"/>
      <c r="QVR941" s="9"/>
      <c r="QVS941" s="9"/>
      <c r="QVT941" s="9"/>
      <c r="QVU941" s="9"/>
      <c r="QVV941" s="9"/>
      <c r="QVW941" s="9"/>
      <c r="QVX941" s="9"/>
      <c r="QVY941" s="9"/>
      <c r="QVZ941" s="9"/>
      <c r="QWA941" s="9"/>
      <c r="QWB941" s="9"/>
      <c r="QWC941" s="9"/>
      <c r="QWD941" s="9"/>
      <c r="QWE941" s="9"/>
      <c r="QWF941" s="9"/>
      <c r="QWG941" s="9"/>
      <c r="QWH941" s="9"/>
      <c r="QWI941" s="9"/>
      <c r="QWJ941" s="9"/>
      <c r="QWK941" s="9"/>
      <c r="QWL941" s="9"/>
      <c r="QWM941" s="9"/>
      <c r="QWN941" s="9"/>
      <c r="QWO941" s="9"/>
      <c r="QWP941" s="9"/>
      <c r="QWQ941" s="9"/>
      <c r="QWR941" s="9"/>
      <c r="QWS941" s="9"/>
      <c r="QWT941" s="9"/>
      <c r="QWU941" s="9"/>
      <c r="QWV941" s="9"/>
      <c r="QWW941" s="9"/>
      <c r="QWX941" s="9"/>
      <c r="QWY941" s="9"/>
      <c r="QWZ941" s="9"/>
      <c r="QXA941" s="9"/>
      <c r="QXB941" s="9"/>
      <c r="QXC941" s="9"/>
      <c r="QXD941" s="9"/>
      <c r="QXE941" s="9"/>
      <c r="QXF941" s="9"/>
      <c r="QXG941" s="9"/>
      <c r="QXH941" s="9"/>
      <c r="QXI941" s="9"/>
      <c r="QXJ941" s="9"/>
      <c r="QXK941" s="9"/>
      <c r="QXL941" s="9"/>
      <c r="QXM941" s="9"/>
      <c r="QXN941" s="9"/>
      <c r="QXO941" s="9"/>
      <c r="QXP941" s="9"/>
      <c r="QXQ941" s="9"/>
      <c r="QXR941" s="9"/>
      <c r="QXS941" s="9"/>
      <c r="QXT941" s="9"/>
      <c r="QXU941" s="9"/>
      <c r="QXV941" s="9"/>
      <c r="QXW941" s="9"/>
      <c r="QXX941" s="9"/>
      <c r="QXY941" s="9"/>
      <c r="QXZ941" s="9"/>
      <c r="QYA941" s="9"/>
      <c r="QYB941" s="9"/>
      <c r="QYC941" s="9"/>
      <c r="QYD941" s="9"/>
      <c r="QYE941" s="9"/>
      <c r="QYF941" s="9"/>
      <c r="QYG941" s="9"/>
      <c r="QYH941" s="9"/>
      <c r="QYI941" s="9"/>
      <c r="QYJ941" s="9"/>
      <c r="QYK941" s="9"/>
      <c r="QYL941" s="9"/>
      <c r="QYM941" s="9"/>
      <c r="QYN941" s="9"/>
      <c r="QYO941" s="9"/>
      <c r="QYP941" s="9"/>
      <c r="QYQ941" s="9"/>
      <c r="QYR941" s="9"/>
      <c r="QYS941" s="9"/>
      <c r="QYT941" s="9"/>
      <c r="QYU941" s="9"/>
      <c r="QYV941" s="9"/>
      <c r="QYW941" s="9"/>
      <c r="QYX941" s="9"/>
      <c r="QYY941" s="9"/>
      <c r="QYZ941" s="9"/>
      <c r="QZA941" s="9"/>
      <c r="QZB941" s="9"/>
      <c r="QZC941" s="9"/>
      <c r="QZD941" s="9"/>
      <c r="QZE941" s="9"/>
      <c r="QZF941" s="9"/>
      <c r="QZG941" s="9"/>
      <c r="QZH941" s="9"/>
      <c r="QZI941" s="9"/>
      <c r="QZJ941" s="9"/>
      <c r="QZK941" s="9"/>
      <c r="QZL941" s="9"/>
      <c r="QZM941" s="9"/>
      <c r="QZN941" s="9"/>
      <c r="QZO941" s="9"/>
      <c r="QZP941" s="9"/>
      <c r="QZQ941" s="9"/>
      <c r="QZR941" s="9"/>
      <c r="QZS941" s="9"/>
      <c r="QZT941" s="9"/>
      <c r="QZU941" s="9"/>
      <c r="QZV941" s="9"/>
      <c r="QZW941" s="9"/>
      <c r="QZX941" s="9"/>
      <c r="QZY941" s="9"/>
      <c r="QZZ941" s="9"/>
      <c r="RAA941" s="9"/>
      <c r="RAB941" s="9"/>
      <c r="RAC941" s="9"/>
      <c r="RAD941" s="9"/>
      <c r="RAE941" s="9"/>
      <c r="RAF941" s="9"/>
      <c r="RAG941" s="9"/>
      <c r="RAH941" s="9"/>
      <c r="RAI941" s="9"/>
      <c r="RAJ941" s="9"/>
      <c r="RAK941" s="9"/>
      <c r="RAL941" s="9"/>
      <c r="RAM941" s="9"/>
      <c r="RAN941" s="9"/>
      <c r="RAO941" s="9"/>
      <c r="RAP941" s="9"/>
      <c r="RAQ941" s="9"/>
      <c r="RAR941" s="9"/>
      <c r="RAS941" s="9"/>
      <c r="RAT941" s="9"/>
      <c r="RAU941" s="9"/>
      <c r="RAV941" s="9"/>
      <c r="RAW941" s="9"/>
      <c r="RAX941" s="9"/>
      <c r="RAY941" s="9"/>
      <c r="RAZ941" s="9"/>
      <c r="RBA941" s="9"/>
      <c r="RBB941" s="9"/>
      <c r="RBC941" s="9"/>
      <c r="RBD941" s="9"/>
      <c r="RBE941" s="9"/>
      <c r="RBF941" s="9"/>
      <c r="RBG941" s="9"/>
      <c r="RBH941" s="9"/>
      <c r="RBI941" s="9"/>
      <c r="RBJ941" s="9"/>
      <c r="RBK941" s="9"/>
      <c r="RBL941" s="9"/>
      <c r="RBM941" s="9"/>
      <c r="RBN941" s="9"/>
      <c r="RBO941" s="9"/>
      <c r="RBP941" s="9"/>
      <c r="RBQ941" s="9"/>
      <c r="RBR941" s="9"/>
      <c r="RBS941" s="9"/>
      <c r="RBT941" s="9"/>
      <c r="RBU941" s="9"/>
      <c r="RBV941" s="9"/>
      <c r="RBW941" s="9"/>
      <c r="RBX941" s="9"/>
      <c r="RBY941" s="9"/>
      <c r="RBZ941" s="9"/>
      <c r="RCA941" s="9"/>
      <c r="RCB941" s="9"/>
      <c r="RCC941" s="9"/>
      <c r="RCD941" s="9"/>
      <c r="RCE941" s="9"/>
      <c r="RCF941" s="9"/>
      <c r="RCG941" s="9"/>
      <c r="RCH941" s="9"/>
      <c r="RCI941" s="9"/>
      <c r="RCJ941" s="9"/>
      <c r="RCK941" s="9"/>
      <c r="RCL941" s="9"/>
      <c r="RCM941" s="9"/>
      <c r="RCN941" s="9"/>
      <c r="RCO941" s="9"/>
      <c r="RCP941" s="9"/>
      <c r="RCQ941" s="9"/>
      <c r="RCR941" s="9"/>
      <c r="RCS941" s="9"/>
      <c r="RCT941" s="9"/>
      <c r="RCU941" s="9"/>
      <c r="RCV941" s="9"/>
      <c r="RCW941" s="9"/>
      <c r="RCX941" s="9"/>
      <c r="RCY941" s="9"/>
      <c r="RCZ941" s="9"/>
      <c r="RDA941" s="9"/>
      <c r="RDB941" s="9"/>
      <c r="RDC941" s="9"/>
      <c r="RDD941" s="9"/>
      <c r="RDE941" s="9"/>
      <c r="RDF941" s="9"/>
      <c r="RDG941" s="9"/>
      <c r="RDH941" s="9"/>
      <c r="RDI941" s="9"/>
      <c r="RDJ941" s="9"/>
      <c r="RDK941" s="9"/>
      <c r="RDL941" s="9"/>
      <c r="RDM941" s="9"/>
      <c r="RDN941" s="9"/>
      <c r="RDO941" s="9"/>
      <c r="RDP941" s="9"/>
      <c r="RDQ941" s="9"/>
      <c r="RDR941" s="9"/>
      <c r="RDS941" s="9"/>
      <c r="RDT941" s="9"/>
      <c r="RDU941" s="9"/>
      <c r="RDV941" s="9"/>
      <c r="RDW941" s="9"/>
      <c r="RDX941" s="9"/>
      <c r="RDY941" s="9"/>
      <c r="RDZ941" s="9"/>
      <c r="REA941" s="9"/>
      <c r="REB941" s="9"/>
      <c r="REC941" s="9"/>
      <c r="RED941" s="9"/>
      <c r="REE941" s="9"/>
      <c r="REF941" s="9"/>
      <c r="REG941" s="9"/>
      <c r="REH941" s="9"/>
      <c r="REI941" s="9"/>
      <c r="REJ941" s="9"/>
      <c r="REK941" s="9"/>
      <c r="REL941" s="9"/>
      <c r="REM941" s="9"/>
      <c r="REN941" s="9"/>
      <c r="REO941" s="9"/>
      <c r="REP941" s="9"/>
      <c r="REQ941" s="9"/>
      <c r="RER941" s="9"/>
      <c r="RES941" s="9"/>
      <c r="RET941" s="9"/>
      <c r="REU941" s="9"/>
      <c r="REV941" s="9"/>
      <c r="REW941" s="9"/>
      <c r="REX941" s="9"/>
      <c r="REY941" s="9"/>
      <c r="REZ941" s="9"/>
      <c r="RFA941" s="9"/>
      <c r="RFB941" s="9"/>
      <c r="RFC941" s="9"/>
      <c r="RFD941" s="9"/>
      <c r="RFE941" s="9"/>
      <c r="RFF941" s="9"/>
      <c r="RFG941" s="9"/>
      <c r="RFH941" s="9"/>
      <c r="RFI941" s="9"/>
      <c r="RFJ941" s="9"/>
      <c r="RFK941" s="9"/>
      <c r="RFL941" s="9"/>
      <c r="RFM941" s="9"/>
      <c r="RFN941" s="9"/>
      <c r="RFO941" s="9"/>
      <c r="RFP941" s="9"/>
      <c r="RFQ941" s="9"/>
      <c r="RFR941" s="9"/>
      <c r="RFS941" s="9"/>
      <c r="RFT941" s="9"/>
      <c r="RFU941" s="9"/>
      <c r="RFV941" s="9"/>
      <c r="RFW941" s="9"/>
      <c r="RFX941" s="9"/>
      <c r="RFY941" s="9"/>
      <c r="RFZ941" s="9"/>
      <c r="RGA941" s="9"/>
      <c r="RGB941" s="9"/>
      <c r="RGC941" s="9"/>
      <c r="RGD941" s="9"/>
      <c r="RGE941" s="9"/>
      <c r="RGF941" s="9"/>
      <c r="RGG941" s="9"/>
      <c r="RGH941" s="9"/>
      <c r="RGI941" s="9"/>
      <c r="RGJ941" s="9"/>
      <c r="RGK941" s="9"/>
      <c r="RGL941" s="9"/>
      <c r="RGM941" s="9"/>
      <c r="RGN941" s="9"/>
      <c r="RGO941" s="9"/>
      <c r="RGP941" s="9"/>
      <c r="RGQ941" s="9"/>
      <c r="RGR941" s="9"/>
      <c r="RGS941" s="9"/>
      <c r="RGT941" s="9"/>
      <c r="RGU941" s="9"/>
      <c r="RGV941" s="9"/>
      <c r="RGW941" s="9"/>
      <c r="RGX941" s="9"/>
      <c r="RGY941" s="9"/>
      <c r="RGZ941" s="9"/>
      <c r="RHA941" s="9"/>
      <c r="RHB941" s="9"/>
      <c r="RHC941" s="9"/>
      <c r="RHD941" s="9"/>
      <c r="RHE941" s="9"/>
      <c r="RHF941" s="9"/>
      <c r="RHG941" s="9"/>
      <c r="RHH941" s="9"/>
      <c r="RHI941" s="9"/>
      <c r="RHJ941" s="9"/>
      <c r="RHK941" s="9"/>
      <c r="RHL941" s="9"/>
      <c r="RHM941" s="9"/>
      <c r="RHN941" s="9"/>
      <c r="RHO941" s="9"/>
      <c r="RHP941" s="9"/>
      <c r="RHQ941" s="9"/>
      <c r="RHR941" s="9"/>
      <c r="RHS941" s="9"/>
      <c r="RHT941" s="9"/>
      <c r="RHU941" s="9"/>
      <c r="RHV941" s="9"/>
      <c r="RHW941" s="9"/>
      <c r="RHX941" s="9"/>
      <c r="RHY941" s="9"/>
      <c r="RHZ941" s="9"/>
      <c r="RIA941" s="9"/>
      <c r="RIB941" s="9"/>
      <c r="RIC941" s="9"/>
      <c r="RID941" s="9"/>
      <c r="RIE941" s="9"/>
      <c r="RIF941" s="9"/>
      <c r="RIG941" s="9"/>
      <c r="RIH941" s="9"/>
      <c r="RII941" s="9"/>
      <c r="RIJ941" s="9"/>
      <c r="RIK941" s="9"/>
      <c r="RIL941" s="9"/>
      <c r="RIM941" s="9"/>
      <c r="RIN941" s="9"/>
      <c r="RIO941" s="9"/>
      <c r="RIP941" s="9"/>
      <c r="RIQ941" s="9"/>
      <c r="RIR941" s="9"/>
      <c r="RIS941" s="9"/>
      <c r="RIT941" s="9"/>
      <c r="RIU941" s="9"/>
      <c r="RIV941" s="9"/>
      <c r="RIW941" s="9"/>
      <c r="RIX941" s="9"/>
      <c r="RIY941" s="9"/>
      <c r="RIZ941" s="9"/>
      <c r="RJA941" s="9"/>
      <c r="RJB941" s="9"/>
      <c r="RJC941" s="9"/>
      <c r="RJD941" s="9"/>
      <c r="RJE941" s="9"/>
      <c r="RJF941" s="9"/>
      <c r="RJG941" s="9"/>
      <c r="RJH941" s="9"/>
      <c r="RJI941" s="9"/>
      <c r="RJJ941" s="9"/>
      <c r="RJK941" s="9"/>
      <c r="RJL941" s="9"/>
      <c r="RJM941" s="9"/>
      <c r="RJN941" s="9"/>
      <c r="RJO941" s="9"/>
      <c r="RJP941" s="9"/>
      <c r="RJQ941" s="9"/>
      <c r="RJR941" s="9"/>
      <c r="RJS941" s="9"/>
      <c r="RJT941" s="9"/>
      <c r="RJU941" s="9"/>
      <c r="RJV941" s="9"/>
      <c r="RJW941" s="9"/>
      <c r="RJX941" s="9"/>
      <c r="RJY941" s="9"/>
      <c r="RJZ941" s="9"/>
      <c r="RKA941" s="9"/>
      <c r="RKB941" s="9"/>
      <c r="RKC941" s="9"/>
      <c r="RKD941" s="9"/>
      <c r="RKE941" s="9"/>
      <c r="RKF941" s="9"/>
      <c r="RKG941" s="9"/>
      <c r="RKH941" s="9"/>
      <c r="RKI941" s="9"/>
      <c r="RKJ941" s="9"/>
      <c r="RKK941" s="9"/>
      <c r="RKL941" s="9"/>
      <c r="RKM941" s="9"/>
      <c r="RKN941" s="9"/>
      <c r="RKO941" s="9"/>
      <c r="RKP941" s="9"/>
      <c r="RKQ941" s="9"/>
      <c r="RKR941" s="9"/>
      <c r="RKS941" s="9"/>
      <c r="RKT941" s="9"/>
      <c r="RKU941" s="9"/>
      <c r="RKV941" s="9"/>
      <c r="RKW941" s="9"/>
      <c r="RKX941" s="9"/>
      <c r="RKY941" s="9"/>
      <c r="RKZ941" s="9"/>
      <c r="RLA941" s="9"/>
      <c r="RLB941" s="9"/>
      <c r="RLC941" s="9"/>
      <c r="RLD941" s="9"/>
      <c r="RLE941" s="9"/>
      <c r="RLF941" s="9"/>
      <c r="RLG941" s="9"/>
      <c r="RLH941" s="9"/>
      <c r="RLI941" s="9"/>
      <c r="RLJ941" s="9"/>
      <c r="RLK941" s="9"/>
      <c r="RLL941" s="9"/>
      <c r="RLM941" s="9"/>
      <c r="RLN941" s="9"/>
      <c r="RLO941" s="9"/>
      <c r="RLP941" s="9"/>
      <c r="RLQ941" s="9"/>
      <c r="RLR941" s="9"/>
      <c r="RLS941" s="9"/>
      <c r="RLT941" s="9"/>
      <c r="RLU941" s="9"/>
      <c r="RLV941" s="9"/>
      <c r="RLW941" s="9"/>
      <c r="RLX941" s="9"/>
      <c r="RLY941" s="9"/>
      <c r="RLZ941" s="9"/>
      <c r="RMA941" s="9"/>
      <c r="RMB941" s="9"/>
      <c r="RMC941" s="9"/>
      <c r="RMD941" s="9"/>
      <c r="RME941" s="9"/>
      <c r="RMF941" s="9"/>
      <c r="RMG941" s="9"/>
      <c r="RMH941" s="9"/>
      <c r="RMI941" s="9"/>
      <c r="RMJ941" s="9"/>
      <c r="RMK941" s="9"/>
      <c r="RML941" s="9"/>
      <c r="RMM941" s="9"/>
      <c r="RMN941" s="9"/>
      <c r="RMO941" s="9"/>
      <c r="RMP941" s="9"/>
      <c r="RMQ941" s="9"/>
      <c r="RMR941" s="9"/>
      <c r="RMS941" s="9"/>
      <c r="RMT941" s="9"/>
      <c r="RMU941" s="9"/>
      <c r="RMV941" s="9"/>
      <c r="RMW941" s="9"/>
      <c r="RMX941" s="9"/>
      <c r="RMY941" s="9"/>
      <c r="RMZ941" s="9"/>
      <c r="RNA941" s="9"/>
      <c r="RNB941" s="9"/>
      <c r="RNC941" s="9"/>
      <c r="RND941" s="9"/>
      <c r="RNE941" s="9"/>
      <c r="RNF941" s="9"/>
      <c r="RNG941" s="9"/>
      <c r="RNH941" s="9"/>
      <c r="RNI941" s="9"/>
      <c r="RNJ941" s="9"/>
      <c r="RNK941" s="9"/>
      <c r="RNL941" s="9"/>
      <c r="RNM941" s="9"/>
      <c r="RNN941" s="9"/>
      <c r="RNO941" s="9"/>
      <c r="RNP941" s="9"/>
      <c r="RNQ941" s="9"/>
      <c r="RNR941" s="9"/>
      <c r="RNS941" s="9"/>
      <c r="RNT941" s="9"/>
      <c r="RNU941" s="9"/>
      <c r="RNV941" s="9"/>
      <c r="RNW941" s="9"/>
      <c r="RNX941" s="9"/>
      <c r="RNY941" s="9"/>
      <c r="RNZ941" s="9"/>
      <c r="ROA941" s="9"/>
      <c r="ROB941" s="9"/>
      <c r="ROC941" s="9"/>
      <c r="ROD941" s="9"/>
      <c r="ROE941" s="9"/>
      <c r="ROF941" s="9"/>
      <c r="ROG941" s="9"/>
      <c r="ROH941" s="9"/>
      <c r="ROI941" s="9"/>
      <c r="ROJ941" s="9"/>
      <c r="ROK941" s="9"/>
      <c r="ROL941" s="9"/>
      <c r="ROM941" s="9"/>
      <c r="RON941" s="9"/>
      <c r="ROO941" s="9"/>
      <c r="ROP941" s="9"/>
      <c r="ROQ941" s="9"/>
      <c r="ROR941" s="9"/>
      <c r="ROS941" s="9"/>
      <c r="ROT941" s="9"/>
      <c r="ROU941" s="9"/>
      <c r="ROV941" s="9"/>
      <c r="ROW941" s="9"/>
      <c r="ROX941" s="9"/>
      <c r="ROY941" s="9"/>
      <c r="ROZ941" s="9"/>
      <c r="RPA941" s="9"/>
      <c r="RPB941" s="9"/>
      <c r="RPC941" s="9"/>
      <c r="RPD941" s="9"/>
      <c r="RPE941" s="9"/>
      <c r="RPF941" s="9"/>
      <c r="RPG941" s="9"/>
      <c r="RPH941" s="9"/>
      <c r="RPI941" s="9"/>
      <c r="RPJ941" s="9"/>
      <c r="RPK941" s="9"/>
      <c r="RPL941" s="9"/>
      <c r="RPM941" s="9"/>
      <c r="RPN941" s="9"/>
      <c r="RPO941" s="9"/>
      <c r="RPP941" s="9"/>
      <c r="RPQ941" s="9"/>
      <c r="RPR941" s="9"/>
      <c r="RPS941" s="9"/>
      <c r="RPT941" s="9"/>
      <c r="RPU941" s="9"/>
      <c r="RPV941" s="9"/>
      <c r="RPW941" s="9"/>
      <c r="RPX941" s="9"/>
      <c r="RPY941" s="9"/>
      <c r="RPZ941" s="9"/>
      <c r="RQA941" s="9"/>
      <c r="RQB941" s="9"/>
      <c r="RQC941" s="9"/>
      <c r="RQD941" s="9"/>
      <c r="RQE941" s="9"/>
      <c r="RQF941" s="9"/>
      <c r="RQG941" s="9"/>
      <c r="RQH941" s="9"/>
      <c r="RQI941" s="9"/>
      <c r="RQJ941" s="9"/>
      <c r="RQK941" s="9"/>
      <c r="RQL941" s="9"/>
      <c r="RQM941" s="9"/>
      <c r="RQN941" s="9"/>
      <c r="RQO941" s="9"/>
      <c r="RQP941" s="9"/>
      <c r="RQQ941" s="9"/>
      <c r="RQR941" s="9"/>
      <c r="RQS941" s="9"/>
      <c r="RQT941" s="9"/>
      <c r="RQU941" s="9"/>
      <c r="RQV941" s="9"/>
      <c r="RQW941" s="9"/>
      <c r="RQX941" s="9"/>
      <c r="RQY941" s="9"/>
      <c r="RQZ941" s="9"/>
      <c r="RRA941" s="9"/>
      <c r="RRB941" s="9"/>
      <c r="RRC941" s="9"/>
      <c r="RRD941" s="9"/>
      <c r="RRE941" s="9"/>
      <c r="RRF941" s="9"/>
      <c r="RRG941" s="9"/>
      <c r="RRH941" s="9"/>
      <c r="RRI941" s="9"/>
      <c r="RRJ941" s="9"/>
      <c r="RRK941" s="9"/>
      <c r="RRL941" s="9"/>
      <c r="RRM941" s="9"/>
      <c r="RRN941" s="9"/>
      <c r="RRO941" s="9"/>
      <c r="RRP941" s="9"/>
      <c r="RRQ941" s="9"/>
      <c r="RRR941" s="9"/>
      <c r="RRS941" s="9"/>
      <c r="RRT941" s="9"/>
      <c r="RRU941" s="9"/>
      <c r="RRV941" s="9"/>
      <c r="RRW941" s="9"/>
      <c r="RRX941" s="9"/>
      <c r="RRY941" s="9"/>
      <c r="RRZ941" s="9"/>
      <c r="RSA941" s="9"/>
      <c r="RSB941" s="9"/>
      <c r="RSC941" s="9"/>
      <c r="RSD941" s="9"/>
      <c r="RSE941" s="9"/>
      <c r="RSF941" s="9"/>
      <c r="RSG941" s="9"/>
      <c r="RSH941" s="9"/>
      <c r="RSI941" s="9"/>
      <c r="RSJ941" s="9"/>
      <c r="RSK941" s="9"/>
      <c r="RSL941" s="9"/>
      <c r="RSM941" s="9"/>
      <c r="RSN941" s="9"/>
      <c r="RSO941" s="9"/>
      <c r="RSP941" s="9"/>
      <c r="RSQ941" s="9"/>
      <c r="RSR941" s="9"/>
      <c r="RSS941" s="9"/>
      <c r="RST941" s="9"/>
      <c r="RSU941" s="9"/>
      <c r="RSV941" s="9"/>
      <c r="RSW941" s="9"/>
      <c r="RSX941" s="9"/>
      <c r="RSY941" s="9"/>
      <c r="RSZ941" s="9"/>
      <c r="RTA941" s="9"/>
      <c r="RTB941" s="9"/>
      <c r="RTC941" s="9"/>
      <c r="RTD941" s="9"/>
      <c r="RTE941" s="9"/>
      <c r="RTF941" s="9"/>
      <c r="RTG941" s="9"/>
      <c r="RTH941" s="9"/>
      <c r="RTI941" s="9"/>
      <c r="RTJ941" s="9"/>
      <c r="RTK941" s="9"/>
      <c r="RTL941" s="9"/>
      <c r="RTM941" s="9"/>
      <c r="RTN941" s="9"/>
      <c r="RTO941" s="9"/>
      <c r="RTP941" s="9"/>
      <c r="RTQ941" s="9"/>
      <c r="RTR941" s="9"/>
      <c r="RTS941" s="9"/>
      <c r="RTT941" s="9"/>
      <c r="RTU941" s="9"/>
      <c r="RTV941" s="9"/>
      <c r="RTW941" s="9"/>
      <c r="RTX941" s="9"/>
      <c r="RTY941" s="9"/>
      <c r="RTZ941" s="9"/>
      <c r="RUA941" s="9"/>
      <c r="RUB941" s="9"/>
      <c r="RUC941" s="9"/>
      <c r="RUD941" s="9"/>
      <c r="RUE941" s="9"/>
      <c r="RUF941" s="9"/>
      <c r="RUG941" s="9"/>
      <c r="RUH941" s="9"/>
      <c r="RUI941" s="9"/>
      <c r="RUJ941" s="9"/>
      <c r="RUK941" s="9"/>
      <c r="RUL941" s="9"/>
      <c r="RUM941" s="9"/>
      <c r="RUN941" s="9"/>
      <c r="RUO941" s="9"/>
      <c r="RUP941" s="9"/>
      <c r="RUQ941" s="9"/>
      <c r="RUR941" s="9"/>
      <c r="RUS941" s="9"/>
      <c r="RUT941" s="9"/>
      <c r="RUU941" s="9"/>
      <c r="RUV941" s="9"/>
      <c r="RUW941" s="9"/>
      <c r="RUX941" s="9"/>
      <c r="RUY941" s="9"/>
      <c r="RUZ941" s="9"/>
      <c r="RVA941" s="9"/>
      <c r="RVB941" s="9"/>
      <c r="RVC941" s="9"/>
      <c r="RVD941" s="9"/>
      <c r="RVE941" s="9"/>
      <c r="RVF941" s="9"/>
      <c r="RVG941" s="9"/>
      <c r="RVH941" s="9"/>
      <c r="RVI941" s="9"/>
      <c r="RVJ941" s="9"/>
      <c r="RVK941" s="9"/>
      <c r="RVL941" s="9"/>
      <c r="RVM941" s="9"/>
      <c r="RVN941" s="9"/>
      <c r="RVO941" s="9"/>
      <c r="RVP941" s="9"/>
      <c r="RVQ941" s="9"/>
      <c r="RVR941" s="9"/>
      <c r="RVS941" s="9"/>
      <c r="RVT941" s="9"/>
      <c r="RVU941" s="9"/>
      <c r="RVV941" s="9"/>
      <c r="RVW941" s="9"/>
      <c r="RVX941" s="9"/>
      <c r="RVY941" s="9"/>
      <c r="RVZ941" s="9"/>
      <c r="RWA941" s="9"/>
      <c r="RWB941" s="9"/>
      <c r="RWC941" s="9"/>
      <c r="RWD941" s="9"/>
      <c r="RWE941" s="9"/>
      <c r="RWF941" s="9"/>
      <c r="RWG941" s="9"/>
      <c r="RWH941" s="9"/>
      <c r="RWI941" s="9"/>
      <c r="RWJ941" s="9"/>
      <c r="RWK941" s="9"/>
      <c r="RWL941" s="9"/>
      <c r="RWM941" s="9"/>
      <c r="RWN941" s="9"/>
      <c r="RWO941" s="9"/>
      <c r="RWP941" s="9"/>
      <c r="RWQ941" s="9"/>
      <c r="RWR941" s="9"/>
      <c r="RWS941" s="9"/>
      <c r="RWT941" s="9"/>
      <c r="RWU941" s="9"/>
      <c r="RWV941" s="9"/>
      <c r="RWW941" s="9"/>
      <c r="RWX941" s="9"/>
      <c r="RWY941" s="9"/>
      <c r="RWZ941" s="9"/>
      <c r="RXA941" s="9"/>
      <c r="RXB941" s="9"/>
      <c r="RXC941" s="9"/>
      <c r="RXD941" s="9"/>
      <c r="RXE941" s="9"/>
      <c r="RXF941" s="9"/>
      <c r="RXG941" s="9"/>
      <c r="RXH941" s="9"/>
      <c r="RXI941" s="9"/>
      <c r="RXJ941" s="9"/>
      <c r="RXK941" s="9"/>
      <c r="RXL941" s="9"/>
      <c r="RXM941" s="9"/>
      <c r="RXN941" s="9"/>
      <c r="RXO941" s="9"/>
      <c r="RXP941" s="9"/>
      <c r="RXQ941" s="9"/>
      <c r="RXR941" s="9"/>
      <c r="RXS941" s="9"/>
      <c r="RXT941" s="9"/>
      <c r="RXU941" s="9"/>
      <c r="RXV941" s="9"/>
      <c r="RXW941" s="9"/>
      <c r="RXX941" s="9"/>
      <c r="RXY941" s="9"/>
      <c r="RXZ941" s="9"/>
      <c r="RYA941" s="9"/>
      <c r="RYB941" s="9"/>
      <c r="RYC941" s="9"/>
      <c r="RYD941" s="9"/>
      <c r="RYE941" s="9"/>
      <c r="RYF941" s="9"/>
      <c r="RYG941" s="9"/>
      <c r="RYH941" s="9"/>
      <c r="RYI941" s="9"/>
      <c r="RYJ941" s="9"/>
      <c r="RYK941" s="9"/>
      <c r="RYL941" s="9"/>
      <c r="RYM941" s="9"/>
      <c r="RYN941" s="9"/>
      <c r="RYO941" s="9"/>
      <c r="RYP941" s="9"/>
      <c r="RYQ941" s="9"/>
      <c r="RYR941" s="9"/>
      <c r="RYS941" s="9"/>
      <c r="RYT941" s="9"/>
      <c r="RYU941" s="9"/>
      <c r="RYV941" s="9"/>
      <c r="RYW941" s="9"/>
      <c r="RYX941" s="9"/>
      <c r="RYY941" s="9"/>
      <c r="RYZ941" s="9"/>
      <c r="RZA941" s="9"/>
      <c r="RZB941" s="9"/>
      <c r="RZC941" s="9"/>
      <c r="RZD941" s="9"/>
      <c r="RZE941" s="9"/>
      <c r="RZF941" s="9"/>
      <c r="RZG941" s="9"/>
      <c r="RZH941" s="9"/>
      <c r="RZI941" s="9"/>
      <c r="RZJ941" s="9"/>
      <c r="RZK941" s="9"/>
      <c r="RZL941" s="9"/>
      <c r="RZM941" s="9"/>
      <c r="RZN941" s="9"/>
      <c r="RZO941" s="9"/>
      <c r="RZP941" s="9"/>
      <c r="RZQ941" s="9"/>
      <c r="RZR941" s="9"/>
      <c r="RZS941" s="9"/>
      <c r="RZT941" s="9"/>
      <c r="RZU941" s="9"/>
      <c r="RZV941" s="9"/>
      <c r="RZW941" s="9"/>
      <c r="RZX941" s="9"/>
      <c r="RZY941" s="9"/>
      <c r="RZZ941" s="9"/>
      <c r="SAA941" s="9"/>
      <c r="SAB941" s="9"/>
      <c r="SAC941" s="9"/>
      <c r="SAD941" s="9"/>
      <c r="SAE941" s="9"/>
      <c r="SAF941" s="9"/>
      <c r="SAG941" s="9"/>
      <c r="SAH941" s="9"/>
      <c r="SAI941" s="9"/>
      <c r="SAJ941" s="9"/>
      <c r="SAK941" s="9"/>
      <c r="SAL941" s="9"/>
      <c r="SAM941" s="9"/>
      <c r="SAN941" s="9"/>
      <c r="SAO941" s="9"/>
      <c r="SAP941" s="9"/>
      <c r="SAQ941" s="9"/>
      <c r="SAR941" s="9"/>
      <c r="SAS941" s="9"/>
      <c r="SAT941" s="9"/>
      <c r="SAU941" s="9"/>
      <c r="SAV941" s="9"/>
      <c r="SAW941" s="9"/>
      <c r="SAX941" s="9"/>
      <c r="SAY941" s="9"/>
      <c r="SAZ941" s="9"/>
      <c r="SBA941" s="9"/>
      <c r="SBB941" s="9"/>
      <c r="SBC941" s="9"/>
      <c r="SBD941" s="9"/>
      <c r="SBE941" s="9"/>
      <c r="SBF941" s="9"/>
      <c r="SBG941" s="9"/>
      <c r="SBH941" s="9"/>
      <c r="SBI941" s="9"/>
      <c r="SBJ941" s="9"/>
      <c r="SBK941" s="9"/>
      <c r="SBL941" s="9"/>
      <c r="SBM941" s="9"/>
      <c r="SBN941" s="9"/>
      <c r="SBO941" s="9"/>
      <c r="SBP941" s="9"/>
      <c r="SBQ941" s="9"/>
      <c r="SBR941" s="9"/>
      <c r="SBS941" s="9"/>
      <c r="SBT941" s="9"/>
      <c r="SBU941" s="9"/>
      <c r="SBV941" s="9"/>
      <c r="SBW941" s="9"/>
      <c r="SBX941" s="9"/>
      <c r="SBY941" s="9"/>
      <c r="SBZ941" s="9"/>
      <c r="SCA941" s="9"/>
      <c r="SCB941" s="9"/>
      <c r="SCC941" s="9"/>
      <c r="SCD941" s="9"/>
      <c r="SCE941" s="9"/>
      <c r="SCF941" s="9"/>
      <c r="SCG941" s="9"/>
      <c r="SCH941" s="9"/>
      <c r="SCI941" s="9"/>
      <c r="SCJ941" s="9"/>
      <c r="SCK941" s="9"/>
      <c r="SCL941" s="9"/>
      <c r="SCM941" s="9"/>
      <c r="SCN941" s="9"/>
      <c r="SCO941" s="9"/>
      <c r="SCP941" s="9"/>
      <c r="SCQ941" s="9"/>
      <c r="SCR941" s="9"/>
      <c r="SCS941" s="9"/>
      <c r="SCT941" s="9"/>
      <c r="SCU941" s="9"/>
      <c r="SCV941" s="9"/>
      <c r="SCW941" s="9"/>
      <c r="SCX941" s="9"/>
      <c r="SCY941" s="9"/>
      <c r="SCZ941" s="9"/>
      <c r="SDA941" s="9"/>
      <c r="SDB941" s="9"/>
      <c r="SDC941" s="9"/>
      <c r="SDD941" s="9"/>
      <c r="SDE941" s="9"/>
      <c r="SDF941" s="9"/>
      <c r="SDG941" s="9"/>
      <c r="SDH941" s="9"/>
      <c r="SDI941" s="9"/>
      <c r="SDJ941" s="9"/>
      <c r="SDK941" s="9"/>
      <c r="SDL941" s="9"/>
      <c r="SDM941" s="9"/>
      <c r="SDN941" s="9"/>
      <c r="SDO941" s="9"/>
      <c r="SDP941" s="9"/>
      <c r="SDQ941" s="9"/>
      <c r="SDR941" s="9"/>
      <c r="SDS941" s="9"/>
      <c r="SDT941" s="9"/>
      <c r="SDU941" s="9"/>
      <c r="SDV941" s="9"/>
      <c r="SDW941" s="9"/>
      <c r="SDX941" s="9"/>
      <c r="SDY941" s="9"/>
      <c r="SDZ941" s="9"/>
      <c r="SEA941" s="9"/>
      <c r="SEB941" s="9"/>
      <c r="SEC941" s="9"/>
      <c r="SED941" s="9"/>
      <c r="SEE941" s="9"/>
      <c r="SEF941" s="9"/>
      <c r="SEG941" s="9"/>
      <c r="SEH941" s="9"/>
      <c r="SEI941" s="9"/>
      <c r="SEJ941" s="9"/>
      <c r="SEK941" s="9"/>
      <c r="SEL941" s="9"/>
      <c r="SEM941" s="9"/>
      <c r="SEN941" s="9"/>
      <c r="SEO941" s="9"/>
      <c r="SEP941" s="9"/>
      <c r="SEQ941" s="9"/>
      <c r="SER941" s="9"/>
      <c r="SES941" s="9"/>
      <c r="SET941" s="9"/>
      <c r="SEU941" s="9"/>
      <c r="SEV941" s="9"/>
      <c r="SEW941" s="9"/>
      <c r="SEX941" s="9"/>
      <c r="SEY941" s="9"/>
      <c r="SEZ941" s="9"/>
      <c r="SFA941" s="9"/>
      <c r="SFB941" s="9"/>
      <c r="SFC941" s="9"/>
      <c r="SFD941" s="9"/>
      <c r="SFE941" s="9"/>
      <c r="SFF941" s="9"/>
      <c r="SFG941" s="9"/>
      <c r="SFH941" s="9"/>
      <c r="SFI941" s="9"/>
      <c r="SFJ941" s="9"/>
      <c r="SFK941" s="9"/>
      <c r="SFL941" s="9"/>
      <c r="SFM941" s="9"/>
      <c r="SFN941" s="9"/>
      <c r="SFO941" s="9"/>
      <c r="SFP941" s="9"/>
      <c r="SFQ941" s="9"/>
      <c r="SFR941" s="9"/>
      <c r="SFS941" s="9"/>
      <c r="SFT941" s="9"/>
      <c r="SFU941" s="9"/>
      <c r="SFV941" s="9"/>
      <c r="SFW941" s="9"/>
      <c r="SFX941" s="9"/>
      <c r="SFY941" s="9"/>
      <c r="SFZ941" s="9"/>
      <c r="SGA941" s="9"/>
      <c r="SGB941" s="9"/>
      <c r="SGC941" s="9"/>
      <c r="SGD941" s="9"/>
      <c r="SGE941" s="9"/>
      <c r="SGF941" s="9"/>
      <c r="SGG941" s="9"/>
      <c r="SGH941" s="9"/>
      <c r="SGI941" s="9"/>
      <c r="SGJ941" s="9"/>
      <c r="SGK941" s="9"/>
      <c r="SGL941" s="9"/>
      <c r="SGM941" s="9"/>
      <c r="SGN941" s="9"/>
      <c r="SGO941" s="9"/>
      <c r="SGP941" s="9"/>
      <c r="SGQ941" s="9"/>
      <c r="SGR941" s="9"/>
      <c r="SGS941" s="9"/>
      <c r="SGT941" s="9"/>
      <c r="SGU941" s="9"/>
      <c r="SGV941" s="9"/>
      <c r="SGW941" s="9"/>
      <c r="SGX941" s="9"/>
      <c r="SGY941" s="9"/>
      <c r="SGZ941" s="9"/>
      <c r="SHA941" s="9"/>
      <c r="SHB941" s="9"/>
      <c r="SHC941" s="9"/>
      <c r="SHD941" s="9"/>
      <c r="SHE941" s="9"/>
      <c r="SHF941" s="9"/>
      <c r="SHG941" s="9"/>
      <c r="SHH941" s="9"/>
      <c r="SHI941" s="9"/>
      <c r="SHJ941" s="9"/>
      <c r="SHK941" s="9"/>
      <c r="SHL941" s="9"/>
      <c r="SHM941" s="9"/>
      <c r="SHN941" s="9"/>
      <c r="SHO941" s="9"/>
      <c r="SHP941" s="9"/>
      <c r="SHQ941" s="9"/>
      <c r="SHR941" s="9"/>
      <c r="SHS941" s="9"/>
      <c r="SHT941" s="9"/>
      <c r="SHU941" s="9"/>
      <c r="SHV941" s="9"/>
      <c r="SHW941" s="9"/>
      <c r="SHX941" s="9"/>
      <c r="SHY941" s="9"/>
      <c r="SHZ941" s="9"/>
      <c r="SIA941" s="9"/>
      <c r="SIB941" s="9"/>
      <c r="SIC941" s="9"/>
      <c r="SID941" s="9"/>
      <c r="SIE941" s="9"/>
      <c r="SIF941" s="9"/>
      <c r="SIG941" s="9"/>
      <c r="SIH941" s="9"/>
      <c r="SII941" s="9"/>
      <c r="SIJ941" s="9"/>
      <c r="SIK941" s="9"/>
      <c r="SIL941" s="9"/>
      <c r="SIM941" s="9"/>
      <c r="SIN941" s="9"/>
      <c r="SIO941" s="9"/>
      <c r="SIP941" s="9"/>
      <c r="SIQ941" s="9"/>
      <c r="SIR941" s="9"/>
      <c r="SIS941" s="9"/>
      <c r="SIT941" s="9"/>
      <c r="SIU941" s="9"/>
      <c r="SIV941" s="9"/>
      <c r="SIW941" s="9"/>
      <c r="SIX941" s="9"/>
      <c r="SIY941" s="9"/>
      <c r="SIZ941" s="9"/>
      <c r="SJA941" s="9"/>
      <c r="SJB941" s="9"/>
      <c r="SJC941" s="9"/>
      <c r="SJD941" s="9"/>
      <c r="SJE941" s="9"/>
      <c r="SJF941" s="9"/>
      <c r="SJG941" s="9"/>
      <c r="SJH941" s="9"/>
      <c r="SJI941" s="9"/>
      <c r="SJJ941" s="9"/>
      <c r="SJK941" s="9"/>
      <c r="SJL941" s="9"/>
      <c r="SJM941" s="9"/>
      <c r="SJN941" s="9"/>
      <c r="SJO941" s="9"/>
      <c r="SJP941" s="9"/>
      <c r="SJQ941" s="9"/>
      <c r="SJR941" s="9"/>
      <c r="SJS941" s="9"/>
      <c r="SJT941" s="9"/>
      <c r="SJU941" s="9"/>
      <c r="SJV941" s="9"/>
      <c r="SJW941" s="9"/>
      <c r="SJX941" s="9"/>
      <c r="SJY941" s="9"/>
      <c r="SJZ941" s="9"/>
      <c r="SKA941" s="9"/>
      <c r="SKB941" s="9"/>
      <c r="SKC941" s="9"/>
      <c r="SKD941" s="9"/>
      <c r="SKE941" s="9"/>
      <c r="SKF941" s="9"/>
      <c r="SKG941" s="9"/>
      <c r="SKH941" s="9"/>
      <c r="SKI941" s="9"/>
      <c r="SKJ941" s="9"/>
      <c r="SKK941" s="9"/>
      <c r="SKL941" s="9"/>
      <c r="SKM941" s="9"/>
      <c r="SKN941" s="9"/>
      <c r="SKO941" s="9"/>
      <c r="SKP941" s="9"/>
      <c r="SKQ941" s="9"/>
      <c r="SKR941" s="9"/>
      <c r="SKS941" s="9"/>
      <c r="SKT941" s="9"/>
      <c r="SKU941" s="9"/>
      <c r="SKV941" s="9"/>
      <c r="SKW941" s="9"/>
      <c r="SKX941" s="9"/>
      <c r="SKY941" s="9"/>
      <c r="SKZ941" s="9"/>
      <c r="SLA941" s="9"/>
      <c r="SLB941" s="9"/>
      <c r="SLC941" s="9"/>
      <c r="SLD941" s="9"/>
      <c r="SLE941" s="9"/>
      <c r="SLF941" s="9"/>
      <c r="SLG941" s="9"/>
      <c r="SLH941" s="9"/>
      <c r="SLI941" s="9"/>
      <c r="SLJ941" s="9"/>
      <c r="SLK941" s="9"/>
      <c r="SLL941" s="9"/>
      <c r="SLM941" s="9"/>
      <c r="SLN941" s="9"/>
      <c r="SLO941" s="9"/>
      <c r="SLP941" s="9"/>
      <c r="SLQ941" s="9"/>
      <c r="SLR941" s="9"/>
      <c r="SLS941" s="9"/>
      <c r="SLT941" s="9"/>
      <c r="SLU941" s="9"/>
      <c r="SLV941" s="9"/>
      <c r="SLW941" s="9"/>
      <c r="SLX941" s="9"/>
      <c r="SLY941" s="9"/>
      <c r="SLZ941" s="9"/>
      <c r="SMA941" s="9"/>
      <c r="SMB941" s="9"/>
      <c r="SMC941" s="9"/>
      <c r="SMD941" s="9"/>
      <c r="SME941" s="9"/>
      <c r="SMF941" s="9"/>
      <c r="SMG941" s="9"/>
      <c r="SMH941" s="9"/>
      <c r="SMI941" s="9"/>
      <c r="SMJ941" s="9"/>
      <c r="SMK941" s="9"/>
      <c r="SML941" s="9"/>
      <c r="SMM941" s="9"/>
      <c r="SMN941" s="9"/>
      <c r="SMO941" s="9"/>
      <c r="SMP941" s="9"/>
      <c r="SMQ941" s="9"/>
      <c r="SMR941" s="9"/>
      <c r="SMS941" s="9"/>
      <c r="SMT941" s="9"/>
      <c r="SMU941" s="9"/>
      <c r="SMV941" s="9"/>
      <c r="SMW941" s="9"/>
      <c r="SMX941" s="9"/>
      <c r="SMY941" s="9"/>
      <c r="SMZ941" s="9"/>
      <c r="SNA941" s="9"/>
      <c r="SNB941" s="9"/>
      <c r="SNC941" s="9"/>
      <c r="SND941" s="9"/>
      <c r="SNE941" s="9"/>
      <c r="SNF941" s="9"/>
      <c r="SNG941" s="9"/>
      <c r="SNH941" s="9"/>
      <c r="SNI941" s="9"/>
      <c r="SNJ941" s="9"/>
      <c r="SNK941" s="9"/>
      <c r="SNL941" s="9"/>
      <c r="SNM941" s="9"/>
      <c r="SNN941" s="9"/>
      <c r="SNO941" s="9"/>
      <c r="SNP941" s="9"/>
      <c r="SNQ941" s="9"/>
      <c r="SNR941" s="9"/>
      <c r="SNS941" s="9"/>
      <c r="SNT941" s="9"/>
      <c r="SNU941" s="9"/>
      <c r="SNV941" s="9"/>
      <c r="SNW941" s="9"/>
      <c r="SNX941" s="9"/>
      <c r="SNY941" s="9"/>
      <c r="SNZ941" s="9"/>
      <c r="SOA941" s="9"/>
      <c r="SOB941" s="9"/>
      <c r="SOC941" s="9"/>
      <c r="SOD941" s="9"/>
      <c r="SOE941" s="9"/>
      <c r="SOF941" s="9"/>
      <c r="SOG941" s="9"/>
      <c r="SOH941" s="9"/>
      <c r="SOI941" s="9"/>
      <c r="SOJ941" s="9"/>
      <c r="SOK941" s="9"/>
      <c r="SOL941" s="9"/>
      <c r="SOM941" s="9"/>
      <c r="SON941" s="9"/>
      <c r="SOO941" s="9"/>
      <c r="SOP941" s="9"/>
      <c r="SOQ941" s="9"/>
      <c r="SOR941" s="9"/>
      <c r="SOS941" s="9"/>
      <c r="SOT941" s="9"/>
      <c r="SOU941" s="9"/>
      <c r="SOV941" s="9"/>
      <c r="SOW941" s="9"/>
      <c r="SOX941" s="9"/>
      <c r="SOY941" s="9"/>
      <c r="SOZ941" s="9"/>
      <c r="SPA941" s="9"/>
      <c r="SPB941" s="9"/>
      <c r="SPC941" s="9"/>
      <c r="SPD941" s="9"/>
      <c r="SPE941" s="9"/>
      <c r="SPF941" s="9"/>
      <c r="SPG941" s="9"/>
      <c r="SPH941" s="9"/>
      <c r="SPI941" s="9"/>
      <c r="SPJ941" s="9"/>
      <c r="SPK941" s="9"/>
      <c r="SPL941" s="9"/>
      <c r="SPM941" s="9"/>
      <c r="SPN941" s="9"/>
      <c r="SPO941" s="9"/>
      <c r="SPP941" s="9"/>
      <c r="SPQ941" s="9"/>
      <c r="SPR941" s="9"/>
      <c r="SPS941" s="9"/>
      <c r="SPT941" s="9"/>
      <c r="SPU941" s="9"/>
      <c r="SPV941" s="9"/>
      <c r="SPW941" s="9"/>
      <c r="SPX941" s="9"/>
      <c r="SPY941" s="9"/>
      <c r="SPZ941" s="9"/>
      <c r="SQA941" s="9"/>
      <c r="SQB941" s="9"/>
      <c r="SQC941" s="9"/>
      <c r="SQD941" s="9"/>
      <c r="SQE941" s="9"/>
      <c r="SQF941" s="9"/>
      <c r="SQG941" s="9"/>
      <c r="SQH941" s="9"/>
      <c r="SQI941" s="9"/>
      <c r="SQJ941" s="9"/>
      <c r="SQK941" s="9"/>
      <c r="SQL941" s="9"/>
      <c r="SQM941" s="9"/>
      <c r="SQN941" s="9"/>
      <c r="SQO941" s="9"/>
      <c r="SQP941" s="9"/>
      <c r="SQQ941" s="9"/>
      <c r="SQR941" s="9"/>
      <c r="SQS941" s="9"/>
      <c r="SQT941" s="9"/>
      <c r="SQU941" s="9"/>
      <c r="SQV941" s="9"/>
      <c r="SQW941" s="9"/>
      <c r="SQX941" s="9"/>
      <c r="SQY941" s="9"/>
      <c r="SQZ941" s="9"/>
      <c r="SRA941" s="9"/>
      <c r="SRB941" s="9"/>
      <c r="SRC941" s="9"/>
      <c r="SRD941" s="9"/>
      <c r="SRE941" s="9"/>
      <c r="SRF941" s="9"/>
      <c r="SRG941" s="9"/>
      <c r="SRH941" s="9"/>
      <c r="SRI941" s="9"/>
      <c r="SRJ941" s="9"/>
      <c r="SRK941" s="9"/>
      <c r="SRL941" s="9"/>
      <c r="SRM941" s="9"/>
      <c r="SRN941" s="9"/>
      <c r="SRO941" s="9"/>
      <c r="SRP941" s="9"/>
      <c r="SRQ941" s="9"/>
      <c r="SRR941" s="9"/>
      <c r="SRS941" s="9"/>
      <c r="SRT941" s="9"/>
      <c r="SRU941" s="9"/>
      <c r="SRV941" s="9"/>
      <c r="SRW941" s="9"/>
      <c r="SRX941" s="9"/>
      <c r="SRY941" s="9"/>
      <c r="SRZ941" s="9"/>
      <c r="SSA941" s="9"/>
      <c r="SSB941" s="9"/>
      <c r="SSC941" s="9"/>
      <c r="SSD941" s="9"/>
      <c r="SSE941" s="9"/>
      <c r="SSF941" s="9"/>
      <c r="SSG941" s="9"/>
      <c r="SSH941" s="9"/>
      <c r="SSI941" s="9"/>
      <c r="SSJ941" s="9"/>
      <c r="SSK941" s="9"/>
      <c r="SSL941" s="9"/>
      <c r="SSM941" s="9"/>
      <c r="SSN941" s="9"/>
      <c r="SSO941" s="9"/>
      <c r="SSP941" s="9"/>
      <c r="SSQ941" s="9"/>
      <c r="SSR941" s="9"/>
      <c r="SSS941" s="9"/>
      <c r="SST941" s="9"/>
      <c r="SSU941" s="9"/>
      <c r="SSV941" s="9"/>
      <c r="SSW941" s="9"/>
      <c r="SSX941" s="9"/>
      <c r="SSY941" s="9"/>
      <c r="SSZ941" s="9"/>
      <c r="STA941" s="9"/>
      <c r="STB941" s="9"/>
      <c r="STC941" s="9"/>
      <c r="STD941" s="9"/>
      <c r="STE941" s="9"/>
      <c r="STF941" s="9"/>
      <c r="STG941" s="9"/>
      <c r="STH941" s="9"/>
      <c r="STI941" s="9"/>
      <c r="STJ941" s="9"/>
      <c r="STK941" s="9"/>
      <c r="STL941" s="9"/>
      <c r="STM941" s="9"/>
      <c r="STN941" s="9"/>
      <c r="STO941" s="9"/>
      <c r="STP941" s="9"/>
      <c r="STQ941" s="9"/>
      <c r="STR941" s="9"/>
      <c r="STS941" s="9"/>
      <c r="STT941" s="9"/>
      <c r="STU941" s="9"/>
      <c r="STV941" s="9"/>
      <c r="STW941" s="9"/>
      <c r="STX941" s="9"/>
      <c r="STY941" s="9"/>
      <c r="STZ941" s="9"/>
      <c r="SUA941" s="9"/>
      <c r="SUB941" s="9"/>
      <c r="SUC941" s="9"/>
      <c r="SUD941" s="9"/>
      <c r="SUE941" s="9"/>
      <c r="SUF941" s="9"/>
      <c r="SUG941" s="9"/>
      <c r="SUH941" s="9"/>
      <c r="SUI941" s="9"/>
      <c r="SUJ941" s="9"/>
      <c r="SUK941" s="9"/>
      <c r="SUL941" s="9"/>
      <c r="SUM941" s="9"/>
      <c r="SUN941" s="9"/>
      <c r="SUO941" s="9"/>
      <c r="SUP941" s="9"/>
      <c r="SUQ941" s="9"/>
      <c r="SUR941" s="9"/>
      <c r="SUS941" s="9"/>
      <c r="SUT941" s="9"/>
      <c r="SUU941" s="9"/>
      <c r="SUV941" s="9"/>
      <c r="SUW941" s="9"/>
      <c r="SUX941" s="9"/>
      <c r="SUY941" s="9"/>
      <c r="SUZ941" s="9"/>
      <c r="SVA941" s="9"/>
      <c r="SVB941" s="9"/>
      <c r="SVC941" s="9"/>
      <c r="SVD941" s="9"/>
      <c r="SVE941" s="9"/>
      <c r="SVF941" s="9"/>
      <c r="SVG941" s="9"/>
      <c r="SVH941" s="9"/>
      <c r="SVI941" s="9"/>
      <c r="SVJ941" s="9"/>
      <c r="SVK941" s="9"/>
      <c r="SVL941" s="9"/>
      <c r="SVM941" s="9"/>
      <c r="SVN941" s="9"/>
      <c r="SVO941" s="9"/>
      <c r="SVP941" s="9"/>
      <c r="SVQ941" s="9"/>
      <c r="SVR941" s="9"/>
      <c r="SVS941" s="9"/>
      <c r="SVT941" s="9"/>
      <c r="SVU941" s="9"/>
      <c r="SVV941" s="9"/>
      <c r="SVW941" s="9"/>
      <c r="SVX941" s="9"/>
      <c r="SVY941" s="9"/>
      <c r="SVZ941" s="9"/>
      <c r="SWA941" s="9"/>
      <c r="SWB941" s="9"/>
      <c r="SWC941" s="9"/>
      <c r="SWD941" s="9"/>
      <c r="SWE941" s="9"/>
      <c r="SWF941" s="9"/>
      <c r="SWG941" s="9"/>
      <c r="SWH941" s="9"/>
      <c r="SWI941" s="9"/>
      <c r="SWJ941" s="9"/>
      <c r="SWK941" s="9"/>
      <c r="SWL941" s="9"/>
      <c r="SWM941" s="9"/>
      <c r="SWN941" s="9"/>
      <c r="SWO941" s="9"/>
      <c r="SWP941" s="9"/>
      <c r="SWQ941" s="9"/>
      <c r="SWR941" s="9"/>
      <c r="SWS941" s="9"/>
      <c r="SWT941" s="9"/>
      <c r="SWU941" s="9"/>
      <c r="SWV941" s="9"/>
      <c r="SWW941" s="9"/>
      <c r="SWX941" s="9"/>
      <c r="SWY941" s="9"/>
      <c r="SWZ941" s="9"/>
      <c r="SXA941" s="9"/>
      <c r="SXB941" s="9"/>
      <c r="SXC941" s="9"/>
      <c r="SXD941" s="9"/>
      <c r="SXE941" s="9"/>
      <c r="SXF941" s="9"/>
      <c r="SXG941" s="9"/>
      <c r="SXH941" s="9"/>
      <c r="SXI941" s="9"/>
      <c r="SXJ941" s="9"/>
      <c r="SXK941" s="9"/>
      <c r="SXL941" s="9"/>
      <c r="SXM941" s="9"/>
      <c r="SXN941" s="9"/>
      <c r="SXO941" s="9"/>
      <c r="SXP941" s="9"/>
      <c r="SXQ941" s="9"/>
      <c r="SXR941" s="9"/>
      <c r="SXS941" s="9"/>
      <c r="SXT941" s="9"/>
      <c r="SXU941" s="9"/>
      <c r="SXV941" s="9"/>
      <c r="SXW941" s="9"/>
      <c r="SXX941" s="9"/>
      <c r="SXY941" s="9"/>
      <c r="SXZ941" s="9"/>
      <c r="SYA941" s="9"/>
      <c r="SYB941" s="9"/>
      <c r="SYC941" s="9"/>
      <c r="SYD941" s="9"/>
      <c r="SYE941" s="9"/>
      <c r="SYF941" s="9"/>
      <c r="SYG941" s="9"/>
      <c r="SYH941" s="9"/>
      <c r="SYI941" s="9"/>
      <c r="SYJ941" s="9"/>
      <c r="SYK941" s="9"/>
      <c r="SYL941" s="9"/>
      <c r="SYM941" s="9"/>
      <c r="SYN941" s="9"/>
      <c r="SYO941" s="9"/>
      <c r="SYP941" s="9"/>
      <c r="SYQ941" s="9"/>
      <c r="SYR941" s="9"/>
      <c r="SYS941" s="9"/>
      <c r="SYT941" s="9"/>
      <c r="SYU941" s="9"/>
      <c r="SYV941" s="9"/>
      <c r="SYW941" s="9"/>
      <c r="SYX941" s="9"/>
      <c r="SYY941" s="9"/>
      <c r="SYZ941" s="9"/>
      <c r="SZA941" s="9"/>
      <c r="SZB941" s="9"/>
      <c r="SZC941" s="9"/>
      <c r="SZD941" s="9"/>
      <c r="SZE941" s="9"/>
      <c r="SZF941" s="9"/>
      <c r="SZG941" s="9"/>
      <c r="SZH941" s="9"/>
      <c r="SZI941" s="9"/>
      <c r="SZJ941" s="9"/>
      <c r="SZK941" s="9"/>
      <c r="SZL941" s="9"/>
      <c r="SZM941" s="9"/>
      <c r="SZN941" s="9"/>
      <c r="SZO941" s="9"/>
      <c r="SZP941" s="9"/>
      <c r="SZQ941" s="9"/>
      <c r="SZR941" s="9"/>
      <c r="SZS941" s="9"/>
      <c r="SZT941" s="9"/>
      <c r="SZU941" s="9"/>
      <c r="SZV941" s="9"/>
      <c r="SZW941" s="9"/>
      <c r="SZX941" s="9"/>
      <c r="SZY941" s="9"/>
      <c r="SZZ941" s="9"/>
      <c r="TAA941" s="9"/>
      <c r="TAB941" s="9"/>
      <c r="TAC941" s="9"/>
      <c r="TAD941" s="9"/>
      <c r="TAE941" s="9"/>
      <c r="TAF941" s="9"/>
      <c r="TAG941" s="9"/>
      <c r="TAH941" s="9"/>
      <c r="TAI941" s="9"/>
      <c r="TAJ941" s="9"/>
      <c r="TAK941" s="9"/>
      <c r="TAL941" s="9"/>
      <c r="TAM941" s="9"/>
      <c r="TAN941" s="9"/>
      <c r="TAO941" s="9"/>
      <c r="TAP941" s="9"/>
      <c r="TAQ941" s="9"/>
      <c r="TAR941" s="9"/>
      <c r="TAS941" s="9"/>
      <c r="TAT941" s="9"/>
      <c r="TAU941" s="9"/>
      <c r="TAV941" s="9"/>
      <c r="TAW941" s="9"/>
      <c r="TAX941" s="9"/>
      <c r="TAY941" s="9"/>
      <c r="TAZ941" s="9"/>
      <c r="TBA941" s="9"/>
      <c r="TBB941" s="9"/>
      <c r="TBC941" s="9"/>
      <c r="TBD941" s="9"/>
      <c r="TBE941" s="9"/>
      <c r="TBF941" s="9"/>
      <c r="TBG941" s="9"/>
      <c r="TBH941" s="9"/>
      <c r="TBI941" s="9"/>
      <c r="TBJ941" s="9"/>
      <c r="TBK941" s="9"/>
      <c r="TBL941" s="9"/>
      <c r="TBM941" s="9"/>
      <c r="TBN941" s="9"/>
      <c r="TBO941" s="9"/>
      <c r="TBP941" s="9"/>
      <c r="TBQ941" s="9"/>
      <c r="TBR941" s="9"/>
      <c r="TBS941" s="9"/>
      <c r="TBT941" s="9"/>
      <c r="TBU941" s="9"/>
      <c r="TBV941" s="9"/>
      <c r="TBW941" s="9"/>
      <c r="TBX941" s="9"/>
      <c r="TBY941" s="9"/>
      <c r="TBZ941" s="9"/>
      <c r="TCA941" s="9"/>
      <c r="TCB941" s="9"/>
      <c r="TCC941" s="9"/>
      <c r="TCD941" s="9"/>
      <c r="TCE941" s="9"/>
      <c r="TCF941" s="9"/>
      <c r="TCG941" s="9"/>
      <c r="TCH941" s="9"/>
      <c r="TCI941" s="9"/>
      <c r="TCJ941" s="9"/>
      <c r="TCK941" s="9"/>
      <c r="TCL941" s="9"/>
      <c r="TCM941" s="9"/>
      <c r="TCN941" s="9"/>
      <c r="TCO941" s="9"/>
      <c r="TCP941" s="9"/>
      <c r="TCQ941" s="9"/>
      <c r="TCR941" s="9"/>
      <c r="TCS941" s="9"/>
      <c r="TCT941" s="9"/>
      <c r="TCU941" s="9"/>
      <c r="TCV941" s="9"/>
      <c r="TCW941" s="9"/>
      <c r="TCX941" s="9"/>
      <c r="TCY941" s="9"/>
      <c r="TCZ941" s="9"/>
      <c r="TDA941" s="9"/>
      <c r="TDB941" s="9"/>
      <c r="TDC941" s="9"/>
      <c r="TDD941" s="9"/>
      <c r="TDE941" s="9"/>
      <c r="TDF941" s="9"/>
      <c r="TDG941" s="9"/>
      <c r="TDH941" s="9"/>
      <c r="TDI941" s="9"/>
      <c r="TDJ941" s="9"/>
      <c r="TDK941" s="9"/>
      <c r="TDL941" s="9"/>
      <c r="TDM941" s="9"/>
      <c r="TDN941" s="9"/>
      <c r="TDO941" s="9"/>
      <c r="TDP941" s="9"/>
      <c r="TDQ941" s="9"/>
      <c r="TDR941" s="9"/>
      <c r="TDS941" s="9"/>
      <c r="TDT941" s="9"/>
      <c r="TDU941" s="9"/>
      <c r="TDV941" s="9"/>
      <c r="TDW941" s="9"/>
      <c r="TDX941" s="9"/>
      <c r="TDY941" s="9"/>
      <c r="TDZ941" s="9"/>
      <c r="TEA941" s="9"/>
      <c r="TEB941" s="9"/>
      <c r="TEC941" s="9"/>
      <c r="TED941" s="9"/>
      <c r="TEE941" s="9"/>
      <c r="TEF941" s="9"/>
      <c r="TEG941" s="9"/>
      <c r="TEH941" s="9"/>
      <c r="TEI941" s="9"/>
      <c r="TEJ941" s="9"/>
      <c r="TEK941" s="9"/>
      <c r="TEL941" s="9"/>
      <c r="TEM941" s="9"/>
      <c r="TEN941" s="9"/>
      <c r="TEO941" s="9"/>
      <c r="TEP941" s="9"/>
      <c r="TEQ941" s="9"/>
      <c r="TER941" s="9"/>
      <c r="TES941" s="9"/>
      <c r="TET941" s="9"/>
      <c r="TEU941" s="9"/>
      <c r="TEV941" s="9"/>
      <c r="TEW941" s="9"/>
      <c r="TEX941" s="9"/>
      <c r="TEY941" s="9"/>
      <c r="TEZ941" s="9"/>
      <c r="TFA941" s="9"/>
      <c r="TFB941" s="9"/>
      <c r="TFC941" s="9"/>
      <c r="TFD941" s="9"/>
      <c r="TFE941" s="9"/>
      <c r="TFF941" s="9"/>
      <c r="TFG941" s="9"/>
      <c r="TFH941" s="9"/>
      <c r="TFI941" s="9"/>
      <c r="TFJ941" s="9"/>
      <c r="TFK941" s="9"/>
      <c r="TFL941" s="9"/>
      <c r="TFM941" s="9"/>
      <c r="TFN941" s="9"/>
      <c r="TFO941" s="9"/>
      <c r="TFP941" s="9"/>
      <c r="TFQ941" s="9"/>
      <c r="TFR941" s="9"/>
      <c r="TFS941" s="9"/>
      <c r="TFT941" s="9"/>
      <c r="TFU941" s="9"/>
      <c r="TFV941" s="9"/>
      <c r="TFW941" s="9"/>
      <c r="TFX941" s="9"/>
      <c r="TFY941" s="9"/>
      <c r="TFZ941" s="9"/>
      <c r="TGA941" s="9"/>
      <c r="TGB941" s="9"/>
      <c r="TGC941" s="9"/>
      <c r="TGD941" s="9"/>
      <c r="TGE941" s="9"/>
      <c r="TGF941" s="9"/>
      <c r="TGG941" s="9"/>
      <c r="TGH941" s="9"/>
      <c r="TGI941" s="9"/>
      <c r="TGJ941" s="9"/>
      <c r="TGK941" s="9"/>
      <c r="TGL941" s="9"/>
      <c r="TGM941" s="9"/>
      <c r="TGN941" s="9"/>
      <c r="TGO941" s="9"/>
      <c r="TGP941" s="9"/>
      <c r="TGQ941" s="9"/>
      <c r="TGR941" s="9"/>
      <c r="TGS941" s="9"/>
      <c r="TGT941" s="9"/>
      <c r="TGU941" s="9"/>
      <c r="TGV941" s="9"/>
      <c r="TGW941" s="9"/>
      <c r="TGX941" s="9"/>
      <c r="TGY941" s="9"/>
      <c r="TGZ941" s="9"/>
      <c r="THA941" s="9"/>
      <c r="THB941" s="9"/>
      <c r="THC941" s="9"/>
      <c r="THD941" s="9"/>
      <c r="THE941" s="9"/>
      <c r="THF941" s="9"/>
      <c r="THG941" s="9"/>
      <c r="THH941" s="9"/>
      <c r="THI941" s="9"/>
      <c r="THJ941" s="9"/>
      <c r="THK941" s="9"/>
      <c r="THL941" s="9"/>
      <c r="THM941" s="9"/>
      <c r="THN941" s="9"/>
      <c r="THO941" s="9"/>
      <c r="THP941" s="9"/>
      <c r="THQ941" s="9"/>
      <c r="THR941" s="9"/>
      <c r="THS941" s="9"/>
      <c r="THT941" s="9"/>
      <c r="THU941" s="9"/>
      <c r="THV941" s="9"/>
      <c r="THW941" s="9"/>
      <c r="THX941" s="9"/>
      <c r="THY941" s="9"/>
      <c r="THZ941" s="9"/>
      <c r="TIA941" s="9"/>
      <c r="TIB941" s="9"/>
      <c r="TIC941" s="9"/>
      <c r="TID941" s="9"/>
      <c r="TIE941" s="9"/>
      <c r="TIF941" s="9"/>
      <c r="TIG941" s="9"/>
      <c r="TIH941" s="9"/>
      <c r="TII941" s="9"/>
      <c r="TIJ941" s="9"/>
      <c r="TIK941" s="9"/>
      <c r="TIL941" s="9"/>
      <c r="TIM941" s="9"/>
      <c r="TIN941" s="9"/>
      <c r="TIO941" s="9"/>
      <c r="TIP941" s="9"/>
      <c r="TIQ941" s="9"/>
      <c r="TIR941" s="9"/>
      <c r="TIS941" s="9"/>
      <c r="TIT941" s="9"/>
      <c r="TIU941" s="9"/>
      <c r="TIV941" s="9"/>
      <c r="TIW941" s="9"/>
      <c r="TIX941" s="9"/>
      <c r="TIY941" s="9"/>
      <c r="TIZ941" s="9"/>
      <c r="TJA941" s="9"/>
      <c r="TJB941" s="9"/>
      <c r="TJC941" s="9"/>
      <c r="TJD941" s="9"/>
      <c r="TJE941" s="9"/>
      <c r="TJF941" s="9"/>
      <c r="TJG941" s="9"/>
      <c r="TJH941" s="9"/>
      <c r="TJI941" s="9"/>
      <c r="TJJ941" s="9"/>
      <c r="TJK941" s="9"/>
      <c r="TJL941" s="9"/>
      <c r="TJM941" s="9"/>
      <c r="TJN941" s="9"/>
      <c r="TJO941" s="9"/>
      <c r="TJP941" s="9"/>
      <c r="TJQ941" s="9"/>
      <c r="TJR941" s="9"/>
      <c r="TJS941" s="9"/>
      <c r="TJT941" s="9"/>
      <c r="TJU941" s="9"/>
      <c r="TJV941" s="9"/>
      <c r="TJW941" s="9"/>
      <c r="TJX941" s="9"/>
      <c r="TJY941" s="9"/>
      <c r="TJZ941" s="9"/>
      <c r="TKA941" s="9"/>
      <c r="TKB941" s="9"/>
      <c r="TKC941" s="9"/>
      <c r="TKD941" s="9"/>
      <c r="TKE941" s="9"/>
      <c r="TKF941" s="9"/>
      <c r="TKG941" s="9"/>
      <c r="TKH941" s="9"/>
      <c r="TKI941" s="9"/>
      <c r="TKJ941" s="9"/>
      <c r="TKK941" s="9"/>
      <c r="TKL941" s="9"/>
      <c r="TKM941" s="9"/>
      <c r="TKN941" s="9"/>
      <c r="TKO941" s="9"/>
      <c r="TKP941" s="9"/>
      <c r="TKQ941" s="9"/>
      <c r="TKR941" s="9"/>
      <c r="TKS941" s="9"/>
      <c r="TKT941" s="9"/>
      <c r="TKU941" s="9"/>
      <c r="TKV941" s="9"/>
      <c r="TKW941" s="9"/>
      <c r="TKX941" s="9"/>
      <c r="TKY941" s="9"/>
      <c r="TKZ941" s="9"/>
      <c r="TLA941" s="9"/>
      <c r="TLB941" s="9"/>
      <c r="TLC941" s="9"/>
      <c r="TLD941" s="9"/>
      <c r="TLE941" s="9"/>
      <c r="TLF941" s="9"/>
      <c r="TLG941" s="9"/>
      <c r="TLH941" s="9"/>
      <c r="TLI941" s="9"/>
      <c r="TLJ941" s="9"/>
      <c r="TLK941" s="9"/>
      <c r="TLL941" s="9"/>
      <c r="TLM941" s="9"/>
      <c r="TLN941" s="9"/>
      <c r="TLO941" s="9"/>
      <c r="TLP941" s="9"/>
      <c r="TLQ941" s="9"/>
      <c r="TLR941" s="9"/>
      <c r="TLS941" s="9"/>
      <c r="TLT941" s="9"/>
      <c r="TLU941" s="9"/>
      <c r="TLV941" s="9"/>
      <c r="TLW941" s="9"/>
      <c r="TLX941" s="9"/>
      <c r="TLY941" s="9"/>
      <c r="TLZ941" s="9"/>
      <c r="TMA941" s="9"/>
      <c r="TMB941" s="9"/>
      <c r="TMC941" s="9"/>
      <c r="TMD941" s="9"/>
      <c r="TME941" s="9"/>
      <c r="TMF941" s="9"/>
      <c r="TMG941" s="9"/>
      <c r="TMH941" s="9"/>
      <c r="TMI941" s="9"/>
      <c r="TMJ941" s="9"/>
      <c r="TMK941" s="9"/>
      <c r="TML941" s="9"/>
      <c r="TMM941" s="9"/>
      <c r="TMN941" s="9"/>
      <c r="TMO941" s="9"/>
      <c r="TMP941" s="9"/>
      <c r="TMQ941" s="9"/>
      <c r="TMR941" s="9"/>
      <c r="TMS941" s="9"/>
      <c r="TMT941" s="9"/>
      <c r="TMU941" s="9"/>
      <c r="TMV941" s="9"/>
      <c r="TMW941" s="9"/>
      <c r="TMX941" s="9"/>
      <c r="TMY941" s="9"/>
      <c r="TMZ941" s="9"/>
      <c r="TNA941" s="9"/>
      <c r="TNB941" s="9"/>
      <c r="TNC941" s="9"/>
      <c r="TND941" s="9"/>
      <c r="TNE941" s="9"/>
      <c r="TNF941" s="9"/>
      <c r="TNG941" s="9"/>
      <c r="TNH941" s="9"/>
      <c r="TNI941" s="9"/>
      <c r="TNJ941" s="9"/>
      <c r="TNK941" s="9"/>
      <c r="TNL941" s="9"/>
      <c r="TNM941" s="9"/>
      <c r="TNN941" s="9"/>
      <c r="TNO941" s="9"/>
      <c r="TNP941" s="9"/>
      <c r="TNQ941" s="9"/>
      <c r="TNR941" s="9"/>
      <c r="TNS941" s="9"/>
      <c r="TNT941" s="9"/>
      <c r="TNU941" s="9"/>
      <c r="TNV941" s="9"/>
      <c r="TNW941" s="9"/>
      <c r="TNX941" s="9"/>
      <c r="TNY941" s="9"/>
      <c r="TNZ941" s="9"/>
      <c r="TOA941" s="9"/>
      <c r="TOB941" s="9"/>
      <c r="TOC941" s="9"/>
      <c r="TOD941" s="9"/>
      <c r="TOE941" s="9"/>
      <c r="TOF941" s="9"/>
      <c r="TOG941" s="9"/>
      <c r="TOH941" s="9"/>
      <c r="TOI941" s="9"/>
      <c r="TOJ941" s="9"/>
      <c r="TOK941" s="9"/>
      <c r="TOL941" s="9"/>
      <c r="TOM941" s="9"/>
      <c r="TON941" s="9"/>
      <c r="TOO941" s="9"/>
      <c r="TOP941" s="9"/>
      <c r="TOQ941" s="9"/>
      <c r="TOR941" s="9"/>
      <c r="TOS941" s="9"/>
      <c r="TOT941" s="9"/>
      <c r="TOU941" s="9"/>
      <c r="TOV941" s="9"/>
      <c r="TOW941" s="9"/>
      <c r="TOX941" s="9"/>
      <c r="TOY941" s="9"/>
      <c r="TOZ941" s="9"/>
      <c r="TPA941" s="9"/>
      <c r="TPB941" s="9"/>
      <c r="TPC941" s="9"/>
      <c r="TPD941" s="9"/>
      <c r="TPE941" s="9"/>
      <c r="TPF941" s="9"/>
      <c r="TPG941" s="9"/>
      <c r="TPH941" s="9"/>
      <c r="TPI941" s="9"/>
      <c r="TPJ941" s="9"/>
      <c r="TPK941" s="9"/>
      <c r="TPL941" s="9"/>
      <c r="TPM941" s="9"/>
      <c r="TPN941" s="9"/>
      <c r="TPO941" s="9"/>
      <c r="TPP941" s="9"/>
      <c r="TPQ941" s="9"/>
      <c r="TPR941" s="9"/>
      <c r="TPS941" s="9"/>
      <c r="TPT941" s="9"/>
      <c r="TPU941" s="9"/>
      <c r="TPV941" s="9"/>
      <c r="TPW941" s="9"/>
      <c r="TPX941" s="9"/>
      <c r="TPY941" s="9"/>
      <c r="TPZ941" s="9"/>
      <c r="TQA941" s="9"/>
      <c r="TQB941" s="9"/>
      <c r="TQC941" s="9"/>
      <c r="TQD941" s="9"/>
      <c r="TQE941" s="9"/>
      <c r="TQF941" s="9"/>
      <c r="TQG941" s="9"/>
      <c r="TQH941" s="9"/>
      <c r="TQI941" s="9"/>
      <c r="TQJ941" s="9"/>
      <c r="TQK941" s="9"/>
      <c r="TQL941" s="9"/>
      <c r="TQM941" s="9"/>
      <c r="TQN941" s="9"/>
      <c r="TQO941" s="9"/>
      <c r="TQP941" s="9"/>
      <c r="TQQ941" s="9"/>
      <c r="TQR941" s="9"/>
      <c r="TQS941" s="9"/>
      <c r="TQT941" s="9"/>
      <c r="TQU941" s="9"/>
      <c r="TQV941" s="9"/>
      <c r="TQW941" s="9"/>
      <c r="TQX941" s="9"/>
      <c r="TQY941" s="9"/>
      <c r="TQZ941" s="9"/>
      <c r="TRA941" s="9"/>
      <c r="TRB941" s="9"/>
      <c r="TRC941" s="9"/>
      <c r="TRD941" s="9"/>
      <c r="TRE941" s="9"/>
      <c r="TRF941" s="9"/>
      <c r="TRG941" s="9"/>
      <c r="TRH941" s="9"/>
      <c r="TRI941" s="9"/>
      <c r="TRJ941" s="9"/>
      <c r="TRK941" s="9"/>
      <c r="TRL941" s="9"/>
      <c r="TRM941" s="9"/>
      <c r="TRN941" s="9"/>
      <c r="TRO941" s="9"/>
      <c r="TRP941" s="9"/>
      <c r="TRQ941" s="9"/>
      <c r="TRR941" s="9"/>
      <c r="TRS941" s="9"/>
      <c r="TRT941" s="9"/>
      <c r="TRU941" s="9"/>
      <c r="TRV941" s="9"/>
      <c r="TRW941" s="9"/>
      <c r="TRX941" s="9"/>
      <c r="TRY941" s="9"/>
      <c r="TRZ941" s="9"/>
      <c r="TSA941" s="9"/>
      <c r="TSB941" s="9"/>
      <c r="TSC941" s="9"/>
      <c r="TSD941" s="9"/>
      <c r="TSE941" s="9"/>
      <c r="TSF941" s="9"/>
      <c r="TSG941" s="9"/>
      <c r="TSH941" s="9"/>
      <c r="TSI941" s="9"/>
      <c r="TSJ941" s="9"/>
      <c r="TSK941" s="9"/>
      <c r="TSL941" s="9"/>
      <c r="TSM941" s="9"/>
      <c r="TSN941" s="9"/>
      <c r="TSO941" s="9"/>
      <c r="TSP941" s="9"/>
      <c r="TSQ941" s="9"/>
      <c r="TSR941" s="9"/>
      <c r="TSS941" s="9"/>
      <c r="TST941" s="9"/>
      <c r="TSU941" s="9"/>
      <c r="TSV941" s="9"/>
      <c r="TSW941" s="9"/>
      <c r="TSX941" s="9"/>
      <c r="TSY941" s="9"/>
      <c r="TSZ941" s="9"/>
      <c r="TTA941" s="9"/>
      <c r="TTB941" s="9"/>
      <c r="TTC941" s="9"/>
      <c r="TTD941" s="9"/>
      <c r="TTE941" s="9"/>
      <c r="TTF941" s="9"/>
      <c r="TTG941" s="9"/>
      <c r="TTH941" s="9"/>
      <c r="TTI941" s="9"/>
      <c r="TTJ941" s="9"/>
      <c r="TTK941" s="9"/>
      <c r="TTL941" s="9"/>
      <c r="TTM941" s="9"/>
      <c r="TTN941" s="9"/>
      <c r="TTO941" s="9"/>
      <c r="TTP941" s="9"/>
      <c r="TTQ941" s="9"/>
      <c r="TTR941" s="9"/>
      <c r="TTS941" s="9"/>
      <c r="TTT941" s="9"/>
      <c r="TTU941" s="9"/>
      <c r="TTV941" s="9"/>
      <c r="TTW941" s="9"/>
      <c r="TTX941" s="9"/>
      <c r="TTY941" s="9"/>
      <c r="TTZ941" s="9"/>
      <c r="TUA941" s="9"/>
      <c r="TUB941" s="9"/>
      <c r="TUC941" s="9"/>
      <c r="TUD941" s="9"/>
      <c r="TUE941" s="9"/>
      <c r="TUF941" s="9"/>
      <c r="TUG941" s="9"/>
      <c r="TUH941" s="9"/>
      <c r="TUI941" s="9"/>
      <c r="TUJ941" s="9"/>
      <c r="TUK941" s="9"/>
      <c r="TUL941" s="9"/>
      <c r="TUM941" s="9"/>
      <c r="TUN941" s="9"/>
      <c r="TUO941" s="9"/>
      <c r="TUP941" s="9"/>
      <c r="TUQ941" s="9"/>
      <c r="TUR941" s="9"/>
      <c r="TUS941" s="9"/>
      <c r="TUT941" s="9"/>
      <c r="TUU941" s="9"/>
      <c r="TUV941" s="9"/>
      <c r="TUW941" s="9"/>
      <c r="TUX941" s="9"/>
      <c r="TUY941" s="9"/>
      <c r="TUZ941" s="9"/>
      <c r="TVA941" s="9"/>
      <c r="TVB941" s="9"/>
      <c r="TVC941" s="9"/>
      <c r="TVD941" s="9"/>
      <c r="TVE941" s="9"/>
      <c r="TVF941" s="9"/>
      <c r="TVG941" s="9"/>
      <c r="TVH941" s="9"/>
      <c r="TVI941" s="9"/>
      <c r="TVJ941" s="9"/>
      <c r="TVK941" s="9"/>
      <c r="TVL941" s="9"/>
      <c r="TVM941" s="9"/>
      <c r="TVN941" s="9"/>
      <c r="TVO941" s="9"/>
      <c r="TVP941" s="9"/>
      <c r="TVQ941" s="9"/>
      <c r="TVR941" s="9"/>
      <c r="TVS941" s="9"/>
      <c r="TVT941" s="9"/>
      <c r="TVU941" s="9"/>
      <c r="TVV941" s="9"/>
      <c r="TVW941" s="9"/>
      <c r="TVX941" s="9"/>
      <c r="TVY941" s="9"/>
      <c r="TVZ941" s="9"/>
      <c r="TWA941" s="9"/>
      <c r="TWB941" s="9"/>
      <c r="TWC941" s="9"/>
      <c r="TWD941" s="9"/>
      <c r="TWE941" s="9"/>
      <c r="TWF941" s="9"/>
      <c r="TWG941" s="9"/>
      <c r="TWH941" s="9"/>
      <c r="TWI941" s="9"/>
      <c r="TWJ941" s="9"/>
      <c r="TWK941" s="9"/>
      <c r="TWL941" s="9"/>
      <c r="TWM941" s="9"/>
      <c r="TWN941" s="9"/>
      <c r="TWO941" s="9"/>
      <c r="TWP941" s="9"/>
      <c r="TWQ941" s="9"/>
      <c r="TWR941" s="9"/>
      <c r="TWS941" s="9"/>
      <c r="TWT941" s="9"/>
      <c r="TWU941" s="9"/>
      <c r="TWV941" s="9"/>
      <c r="TWW941" s="9"/>
      <c r="TWX941" s="9"/>
      <c r="TWY941" s="9"/>
      <c r="TWZ941" s="9"/>
      <c r="TXA941" s="9"/>
      <c r="TXB941" s="9"/>
      <c r="TXC941" s="9"/>
      <c r="TXD941" s="9"/>
      <c r="TXE941" s="9"/>
      <c r="TXF941" s="9"/>
      <c r="TXG941" s="9"/>
      <c r="TXH941" s="9"/>
      <c r="TXI941" s="9"/>
      <c r="TXJ941" s="9"/>
      <c r="TXK941" s="9"/>
      <c r="TXL941" s="9"/>
      <c r="TXM941" s="9"/>
      <c r="TXN941" s="9"/>
      <c r="TXO941" s="9"/>
      <c r="TXP941" s="9"/>
      <c r="TXQ941" s="9"/>
      <c r="TXR941" s="9"/>
      <c r="TXS941" s="9"/>
      <c r="TXT941" s="9"/>
      <c r="TXU941" s="9"/>
      <c r="TXV941" s="9"/>
      <c r="TXW941" s="9"/>
      <c r="TXX941" s="9"/>
      <c r="TXY941" s="9"/>
      <c r="TXZ941" s="9"/>
      <c r="TYA941" s="9"/>
      <c r="TYB941" s="9"/>
      <c r="TYC941" s="9"/>
      <c r="TYD941" s="9"/>
      <c r="TYE941" s="9"/>
      <c r="TYF941" s="9"/>
      <c r="TYG941" s="9"/>
      <c r="TYH941" s="9"/>
      <c r="TYI941" s="9"/>
      <c r="TYJ941" s="9"/>
      <c r="TYK941" s="9"/>
      <c r="TYL941" s="9"/>
      <c r="TYM941" s="9"/>
      <c r="TYN941" s="9"/>
      <c r="TYO941" s="9"/>
      <c r="TYP941" s="9"/>
      <c r="TYQ941" s="9"/>
      <c r="TYR941" s="9"/>
      <c r="TYS941" s="9"/>
      <c r="TYT941" s="9"/>
      <c r="TYU941" s="9"/>
      <c r="TYV941" s="9"/>
      <c r="TYW941" s="9"/>
      <c r="TYX941" s="9"/>
      <c r="TYY941" s="9"/>
      <c r="TYZ941" s="9"/>
      <c r="TZA941" s="9"/>
      <c r="TZB941" s="9"/>
      <c r="TZC941" s="9"/>
      <c r="TZD941" s="9"/>
      <c r="TZE941" s="9"/>
      <c r="TZF941" s="9"/>
      <c r="TZG941" s="9"/>
      <c r="TZH941" s="9"/>
      <c r="TZI941" s="9"/>
      <c r="TZJ941" s="9"/>
      <c r="TZK941" s="9"/>
      <c r="TZL941" s="9"/>
      <c r="TZM941" s="9"/>
      <c r="TZN941" s="9"/>
      <c r="TZO941" s="9"/>
      <c r="TZP941" s="9"/>
      <c r="TZQ941" s="9"/>
      <c r="TZR941" s="9"/>
      <c r="TZS941" s="9"/>
      <c r="TZT941" s="9"/>
      <c r="TZU941" s="9"/>
      <c r="TZV941" s="9"/>
      <c r="TZW941" s="9"/>
      <c r="TZX941" s="9"/>
      <c r="TZY941" s="9"/>
      <c r="TZZ941" s="9"/>
      <c r="UAA941" s="9"/>
      <c r="UAB941" s="9"/>
      <c r="UAC941" s="9"/>
      <c r="UAD941" s="9"/>
      <c r="UAE941" s="9"/>
      <c r="UAF941" s="9"/>
      <c r="UAG941" s="9"/>
      <c r="UAH941" s="9"/>
      <c r="UAI941" s="9"/>
      <c r="UAJ941" s="9"/>
      <c r="UAK941" s="9"/>
      <c r="UAL941" s="9"/>
      <c r="UAM941" s="9"/>
      <c r="UAN941" s="9"/>
      <c r="UAO941" s="9"/>
      <c r="UAP941" s="9"/>
      <c r="UAQ941" s="9"/>
      <c r="UAR941" s="9"/>
      <c r="UAS941" s="9"/>
      <c r="UAT941" s="9"/>
      <c r="UAU941" s="9"/>
      <c r="UAV941" s="9"/>
      <c r="UAW941" s="9"/>
      <c r="UAX941" s="9"/>
      <c r="UAY941" s="9"/>
      <c r="UAZ941" s="9"/>
      <c r="UBA941" s="9"/>
      <c r="UBB941" s="9"/>
      <c r="UBC941" s="9"/>
      <c r="UBD941" s="9"/>
      <c r="UBE941" s="9"/>
      <c r="UBF941" s="9"/>
      <c r="UBG941" s="9"/>
      <c r="UBH941" s="9"/>
      <c r="UBI941" s="9"/>
      <c r="UBJ941" s="9"/>
      <c r="UBK941" s="9"/>
      <c r="UBL941" s="9"/>
      <c r="UBM941" s="9"/>
      <c r="UBN941" s="9"/>
      <c r="UBO941" s="9"/>
      <c r="UBP941" s="9"/>
      <c r="UBQ941" s="9"/>
      <c r="UBR941" s="9"/>
      <c r="UBS941" s="9"/>
      <c r="UBT941" s="9"/>
      <c r="UBU941" s="9"/>
      <c r="UBV941" s="9"/>
      <c r="UBW941" s="9"/>
      <c r="UBX941" s="9"/>
      <c r="UBY941" s="9"/>
      <c r="UBZ941" s="9"/>
      <c r="UCA941" s="9"/>
      <c r="UCB941" s="9"/>
      <c r="UCC941" s="9"/>
      <c r="UCD941" s="9"/>
      <c r="UCE941" s="9"/>
      <c r="UCF941" s="9"/>
      <c r="UCG941" s="9"/>
      <c r="UCH941" s="9"/>
      <c r="UCI941" s="9"/>
      <c r="UCJ941" s="9"/>
      <c r="UCK941" s="9"/>
      <c r="UCL941" s="9"/>
      <c r="UCM941" s="9"/>
      <c r="UCN941" s="9"/>
      <c r="UCO941" s="9"/>
      <c r="UCP941" s="9"/>
      <c r="UCQ941" s="9"/>
      <c r="UCR941" s="9"/>
      <c r="UCS941" s="9"/>
      <c r="UCT941" s="9"/>
      <c r="UCU941" s="9"/>
      <c r="UCV941" s="9"/>
      <c r="UCW941" s="9"/>
      <c r="UCX941" s="9"/>
      <c r="UCY941" s="9"/>
      <c r="UCZ941" s="9"/>
      <c r="UDA941" s="9"/>
      <c r="UDB941" s="9"/>
      <c r="UDC941" s="9"/>
      <c r="UDD941" s="9"/>
      <c r="UDE941" s="9"/>
      <c r="UDF941" s="9"/>
      <c r="UDG941" s="9"/>
      <c r="UDH941" s="9"/>
      <c r="UDI941" s="9"/>
      <c r="UDJ941" s="9"/>
      <c r="UDK941" s="9"/>
      <c r="UDL941" s="9"/>
      <c r="UDM941" s="9"/>
      <c r="UDN941" s="9"/>
      <c r="UDO941" s="9"/>
      <c r="UDP941" s="9"/>
      <c r="UDQ941" s="9"/>
      <c r="UDR941" s="9"/>
      <c r="UDS941" s="9"/>
      <c r="UDT941" s="9"/>
      <c r="UDU941" s="9"/>
      <c r="UDV941" s="9"/>
      <c r="UDW941" s="9"/>
      <c r="UDX941" s="9"/>
      <c r="UDY941" s="9"/>
      <c r="UDZ941" s="9"/>
      <c r="UEA941" s="9"/>
      <c r="UEB941" s="9"/>
      <c r="UEC941" s="9"/>
      <c r="UED941" s="9"/>
      <c r="UEE941" s="9"/>
      <c r="UEF941" s="9"/>
      <c r="UEG941" s="9"/>
      <c r="UEH941" s="9"/>
      <c r="UEI941" s="9"/>
      <c r="UEJ941" s="9"/>
      <c r="UEK941" s="9"/>
      <c r="UEL941" s="9"/>
      <c r="UEM941" s="9"/>
      <c r="UEN941" s="9"/>
      <c r="UEO941" s="9"/>
      <c r="UEP941" s="9"/>
      <c r="UEQ941" s="9"/>
      <c r="UER941" s="9"/>
      <c r="UES941" s="9"/>
      <c r="UET941" s="9"/>
      <c r="UEU941" s="9"/>
      <c r="UEV941" s="9"/>
      <c r="UEW941" s="9"/>
      <c r="UEX941" s="9"/>
      <c r="UEY941" s="9"/>
      <c r="UEZ941" s="9"/>
      <c r="UFA941" s="9"/>
      <c r="UFB941" s="9"/>
      <c r="UFC941" s="9"/>
      <c r="UFD941" s="9"/>
      <c r="UFE941" s="9"/>
      <c r="UFF941" s="9"/>
      <c r="UFG941" s="9"/>
      <c r="UFH941" s="9"/>
      <c r="UFI941" s="9"/>
      <c r="UFJ941" s="9"/>
      <c r="UFK941" s="9"/>
      <c r="UFL941" s="9"/>
      <c r="UFM941" s="9"/>
      <c r="UFN941" s="9"/>
      <c r="UFO941" s="9"/>
      <c r="UFP941" s="9"/>
      <c r="UFQ941" s="9"/>
      <c r="UFR941" s="9"/>
      <c r="UFS941" s="9"/>
      <c r="UFT941" s="9"/>
      <c r="UFU941" s="9"/>
      <c r="UFV941" s="9"/>
      <c r="UFW941" s="9"/>
      <c r="UFX941" s="9"/>
      <c r="UFY941" s="9"/>
      <c r="UFZ941" s="9"/>
      <c r="UGA941" s="9"/>
      <c r="UGB941" s="9"/>
      <c r="UGC941" s="9"/>
      <c r="UGD941" s="9"/>
      <c r="UGE941" s="9"/>
      <c r="UGF941" s="9"/>
      <c r="UGG941" s="9"/>
      <c r="UGH941" s="9"/>
      <c r="UGI941" s="9"/>
      <c r="UGJ941" s="9"/>
      <c r="UGK941" s="9"/>
      <c r="UGL941" s="9"/>
      <c r="UGM941" s="9"/>
      <c r="UGN941" s="9"/>
      <c r="UGO941" s="9"/>
      <c r="UGP941" s="9"/>
      <c r="UGQ941" s="9"/>
      <c r="UGR941" s="9"/>
      <c r="UGS941" s="9"/>
      <c r="UGT941" s="9"/>
      <c r="UGU941" s="9"/>
      <c r="UGV941" s="9"/>
      <c r="UGW941" s="9"/>
      <c r="UGX941" s="9"/>
      <c r="UGY941" s="9"/>
      <c r="UGZ941" s="9"/>
      <c r="UHA941" s="9"/>
      <c r="UHB941" s="9"/>
      <c r="UHC941" s="9"/>
      <c r="UHD941" s="9"/>
      <c r="UHE941" s="9"/>
      <c r="UHF941" s="9"/>
      <c r="UHG941" s="9"/>
      <c r="UHH941" s="9"/>
      <c r="UHI941" s="9"/>
      <c r="UHJ941" s="9"/>
      <c r="UHK941" s="9"/>
      <c r="UHL941" s="9"/>
      <c r="UHM941" s="9"/>
      <c r="UHN941" s="9"/>
      <c r="UHO941" s="9"/>
      <c r="UHP941" s="9"/>
      <c r="UHQ941" s="9"/>
      <c r="UHR941" s="9"/>
      <c r="UHS941" s="9"/>
      <c r="UHT941" s="9"/>
      <c r="UHU941" s="9"/>
      <c r="UHV941" s="9"/>
      <c r="UHW941" s="9"/>
      <c r="UHX941" s="9"/>
      <c r="UHY941" s="9"/>
      <c r="UHZ941" s="9"/>
      <c r="UIA941" s="9"/>
      <c r="UIB941" s="9"/>
      <c r="UIC941" s="9"/>
      <c r="UID941" s="9"/>
      <c r="UIE941" s="9"/>
      <c r="UIF941" s="9"/>
      <c r="UIG941" s="9"/>
      <c r="UIH941" s="9"/>
      <c r="UII941" s="9"/>
      <c r="UIJ941" s="9"/>
      <c r="UIK941" s="9"/>
      <c r="UIL941" s="9"/>
      <c r="UIM941" s="9"/>
      <c r="UIN941" s="9"/>
      <c r="UIO941" s="9"/>
      <c r="UIP941" s="9"/>
      <c r="UIQ941" s="9"/>
      <c r="UIR941" s="9"/>
      <c r="UIS941" s="9"/>
      <c r="UIT941" s="9"/>
      <c r="UIU941" s="9"/>
      <c r="UIV941" s="9"/>
      <c r="UIW941" s="9"/>
      <c r="UIX941" s="9"/>
      <c r="UIY941" s="9"/>
      <c r="UIZ941" s="9"/>
      <c r="UJA941" s="9"/>
      <c r="UJB941" s="9"/>
      <c r="UJC941" s="9"/>
      <c r="UJD941" s="9"/>
      <c r="UJE941" s="9"/>
      <c r="UJF941" s="9"/>
      <c r="UJG941" s="9"/>
      <c r="UJH941" s="9"/>
      <c r="UJI941" s="9"/>
      <c r="UJJ941" s="9"/>
      <c r="UJK941" s="9"/>
      <c r="UJL941" s="9"/>
      <c r="UJM941" s="9"/>
      <c r="UJN941" s="9"/>
      <c r="UJO941" s="9"/>
      <c r="UJP941" s="9"/>
      <c r="UJQ941" s="9"/>
      <c r="UJR941" s="9"/>
      <c r="UJS941" s="9"/>
      <c r="UJT941" s="9"/>
      <c r="UJU941" s="9"/>
      <c r="UJV941" s="9"/>
      <c r="UJW941" s="9"/>
      <c r="UJX941" s="9"/>
      <c r="UJY941" s="9"/>
      <c r="UJZ941" s="9"/>
      <c r="UKA941" s="9"/>
      <c r="UKB941" s="9"/>
      <c r="UKC941" s="9"/>
      <c r="UKD941" s="9"/>
      <c r="UKE941" s="9"/>
      <c r="UKF941" s="9"/>
      <c r="UKG941" s="9"/>
      <c r="UKH941" s="9"/>
      <c r="UKI941" s="9"/>
      <c r="UKJ941" s="9"/>
      <c r="UKK941" s="9"/>
      <c r="UKL941" s="9"/>
      <c r="UKM941" s="9"/>
      <c r="UKN941" s="9"/>
      <c r="UKO941" s="9"/>
      <c r="UKP941" s="9"/>
      <c r="UKQ941" s="9"/>
      <c r="UKR941" s="9"/>
      <c r="UKS941" s="9"/>
      <c r="UKT941" s="9"/>
      <c r="UKU941" s="9"/>
      <c r="UKV941" s="9"/>
      <c r="UKW941" s="9"/>
      <c r="UKX941" s="9"/>
      <c r="UKY941" s="9"/>
      <c r="UKZ941" s="9"/>
      <c r="ULA941" s="9"/>
      <c r="ULB941" s="9"/>
      <c r="ULC941" s="9"/>
      <c r="ULD941" s="9"/>
      <c r="ULE941" s="9"/>
      <c r="ULF941" s="9"/>
      <c r="ULG941" s="9"/>
      <c r="ULH941" s="9"/>
      <c r="ULI941" s="9"/>
      <c r="ULJ941" s="9"/>
      <c r="ULK941" s="9"/>
      <c r="ULL941" s="9"/>
      <c r="ULM941" s="9"/>
      <c r="ULN941" s="9"/>
      <c r="ULO941" s="9"/>
      <c r="ULP941" s="9"/>
      <c r="ULQ941" s="9"/>
      <c r="ULR941" s="9"/>
      <c r="ULS941" s="9"/>
      <c r="ULT941" s="9"/>
      <c r="ULU941" s="9"/>
      <c r="ULV941" s="9"/>
      <c r="ULW941" s="9"/>
      <c r="ULX941" s="9"/>
      <c r="ULY941" s="9"/>
      <c r="ULZ941" s="9"/>
      <c r="UMA941" s="9"/>
      <c r="UMB941" s="9"/>
      <c r="UMC941" s="9"/>
      <c r="UMD941" s="9"/>
      <c r="UME941" s="9"/>
      <c r="UMF941" s="9"/>
      <c r="UMG941" s="9"/>
      <c r="UMH941" s="9"/>
      <c r="UMI941" s="9"/>
      <c r="UMJ941" s="9"/>
      <c r="UMK941" s="9"/>
      <c r="UML941" s="9"/>
      <c r="UMM941" s="9"/>
      <c r="UMN941" s="9"/>
      <c r="UMO941" s="9"/>
      <c r="UMP941" s="9"/>
      <c r="UMQ941" s="9"/>
      <c r="UMR941" s="9"/>
      <c r="UMS941" s="9"/>
      <c r="UMT941" s="9"/>
      <c r="UMU941" s="9"/>
      <c r="UMV941" s="9"/>
      <c r="UMW941" s="9"/>
      <c r="UMX941" s="9"/>
      <c r="UMY941" s="9"/>
      <c r="UMZ941" s="9"/>
      <c r="UNA941" s="9"/>
      <c r="UNB941" s="9"/>
      <c r="UNC941" s="9"/>
      <c r="UND941" s="9"/>
      <c r="UNE941" s="9"/>
      <c r="UNF941" s="9"/>
      <c r="UNG941" s="9"/>
      <c r="UNH941" s="9"/>
      <c r="UNI941" s="9"/>
      <c r="UNJ941" s="9"/>
      <c r="UNK941" s="9"/>
      <c r="UNL941" s="9"/>
      <c r="UNM941" s="9"/>
      <c r="UNN941" s="9"/>
      <c r="UNO941" s="9"/>
      <c r="UNP941" s="9"/>
      <c r="UNQ941" s="9"/>
      <c r="UNR941" s="9"/>
      <c r="UNS941" s="9"/>
      <c r="UNT941" s="9"/>
      <c r="UNU941" s="9"/>
      <c r="UNV941" s="9"/>
      <c r="UNW941" s="9"/>
      <c r="UNX941" s="9"/>
      <c r="UNY941" s="9"/>
      <c r="UNZ941" s="9"/>
      <c r="UOA941" s="9"/>
      <c r="UOB941" s="9"/>
      <c r="UOC941" s="9"/>
      <c r="UOD941" s="9"/>
      <c r="UOE941" s="9"/>
      <c r="UOF941" s="9"/>
      <c r="UOG941" s="9"/>
      <c r="UOH941" s="9"/>
      <c r="UOI941" s="9"/>
      <c r="UOJ941" s="9"/>
      <c r="UOK941" s="9"/>
      <c r="UOL941" s="9"/>
      <c r="UOM941" s="9"/>
      <c r="UON941" s="9"/>
      <c r="UOO941" s="9"/>
      <c r="UOP941" s="9"/>
      <c r="UOQ941" s="9"/>
      <c r="UOR941" s="9"/>
      <c r="UOS941" s="9"/>
      <c r="UOT941" s="9"/>
      <c r="UOU941" s="9"/>
      <c r="UOV941" s="9"/>
      <c r="UOW941" s="9"/>
      <c r="UOX941" s="9"/>
      <c r="UOY941" s="9"/>
      <c r="UOZ941" s="9"/>
      <c r="UPA941" s="9"/>
      <c r="UPB941" s="9"/>
      <c r="UPC941" s="9"/>
      <c r="UPD941" s="9"/>
      <c r="UPE941" s="9"/>
      <c r="UPF941" s="9"/>
      <c r="UPG941" s="9"/>
      <c r="UPH941" s="9"/>
      <c r="UPI941" s="9"/>
      <c r="UPJ941" s="9"/>
      <c r="UPK941" s="9"/>
      <c r="UPL941" s="9"/>
      <c r="UPM941" s="9"/>
      <c r="UPN941" s="9"/>
      <c r="UPO941" s="9"/>
      <c r="UPP941" s="9"/>
      <c r="UPQ941" s="9"/>
      <c r="UPR941" s="9"/>
      <c r="UPS941" s="9"/>
      <c r="UPT941" s="9"/>
      <c r="UPU941" s="9"/>
      <c r="UPV941" s="9"/>
      <c r="UPW941" s="9"/>
      <c r="UPX941" s="9"/>
      <c r="UPY941" s="9"/>
      <c r="UPZ941" s="9"/>
      <c r="UQA941" s="9"/>
      <c r="UQB941" s="9"/>
      <c r="UQC941" s="9"/>
      <c r="UQD941" s="9"/>
      <c r="UQE941" s="9"/>
      <c r="UQF941" s="9"/>
      <c r="UQG941" s="9"/>
      <c r="UQH941" s="9"/>
      <c r="UQI941" s="9"/>
      <c r="UQJ941" s="9"/>
      <c r="UQK941" s="9"/>
      <c r="UQL941" s="9"/>
      <c r="UQM941" s="9"/>
      <c r="UQN941" s="9"/>
      <c r="UQO941" s="9"/>
      <c r="UQP941" s="9"/>
      <c r="UQQ941" s="9"/>
      <c r="UQR941" s="9"/>
      <c r="UQS941" s="9"/>
      <c r="UQT941" s="9"/>
      <c r="UQU941" s="9"/>
      <c r="UQV941" s="9"/>
      <c r="UQW941" s="9"/>
      <c r="UQX941" s="9"/>
      <c r="UQY941" s="9"/>
      <c r="UQZ941" s="9"/>
      <c r="URA941" s="9"/>
      <c r="URB941" s="9"/>
      <c r="URC941" s="9"/>
      <c r="URD941" s="9"/>
      <c r="URE941" s="9"/>
      <c r="URF941" s="9"/>
      <c r="URG941" s="9"/>
      <c r="URH941" s="9"/>
      <c r="URI941" s="9"/>
      <c r="URJ941" s="9"/>
      <c r="URK941" s="9"/>
      <c r="URL941" s="9"/>
      <c r="URM941" s="9"/>
      <c r="URN941" s="9"/>
      <c r="URO941" s="9"/>
      <c r="URP941" s="9"/>
      <c r="URQ941" s="9"/>
      <c r="URR941" s="9"/>
      <c r="URS941" s="9"/>
      <c r="URT941" s="9"/>
      <c r="URU941" s="9"/>
      <c r="URV941" s="9"/>
      <c r="URW941" s="9"/>
      <c r="URX941" s="9"/>
      <c r="URY941" s="9"/>
      <c r="URZ941" s="9"/>
      <c r="USA941" s="9"/>
      <c r="USB941" s="9"/>
      <c r="USC941" s="9"/>
      <c r="USD941" s="9"/>
      <c r="USE941" s="9"/>
      <c r="USF941" s="9"/>
      <c r="USG941" s="9"/>
      <c r="USH941" s="9"/>
      <c r="USI941" s="9"/>
      <c r="USJ941" s="9"/>
      <c r="USK941" s="9"/>
      <c r="USL941" s="9"/>
      <c r="USM941" s="9"/>
      <c r="USN941" s="9"/>
      <c r="USO941" s="9"/>
      <c r="USP941" s="9"/>
      <c r="USQ941" s="9"/>
      <c r="USR941" s="9"/>
      <c r="USS941" s="9"/>
      <c r="UST941" s="9"/>
      <c r="USU941" s="9"/>
      <c r="USV941" s="9"/>
      <c r="USW941" s="9"/>
      <c r="USX941" s="9"/>
      <c r="USY941" s="9"/>
      <c r="USZ941" s="9"/>
      <c r="UTA941" s="9"/>
      <c r="UTB941" s="9"/>
      <c r="UTC941" s="9"/>
      <c r="UTD941" s="9"/>
      <c r="UTE941" s="9"/>
      <c r="UTF941" s="9"/>
      <c r="UTG941" s="9"/>
      <c r="UTH941" s="9"/>
      <c r="UTI941" s="9"/>
      <c r="UTJ941" s="9"/>
      <c r="UTK941" s="9"/>
      <c r="UTL941" s="9"/>
      <c r="UTM941" s="9"/>
      <c r="UTN941" s="9"/>
      <c r="UTO941" s="9"/>
      <c r="UTP941" s="9"/>
      <c r="UTQ941" s="9"/>
      <c r="UTR941" s="9"/>
      <c r="UTS941" s="9"/>
      <c r="UTT941" s="9"/>
      <c r="UTU941" s="9"/>
      <c r="UTV941" s="9"/>
      <c r="UTW941" s="9"/>
      <c r="UTX941" s="9"/>
      <c r="UTY941" s="9"/>
      <c r="UTZ941" s="9"/>
      <c r="UUA941" s="9"/>
      <c r="UUB941" s="9"/>
      <c r="UUC941" s="9"/>
      <c r="UUD941" s="9"/>
      <c r="UUE941" s="9"/>
      <c r="UUF941" s="9"/>
      <c r="UUG941" s="9"/>
      <c r="UUH941" s="9"/>
      <c r="UUI941" s="9"/>
      <c r="UUJ941" s="9"/>
      <c r="UUK941" s="9"/>
      <c r="UUL941" s="9"/>
      <c r="UUM941" s="9"/>
      <c r="UUN941" s="9"/>
      <c r="UUO941" s="9"/>
      <c r="UUP941" s="9"/>
      <c r="UUQ941" s="9"/>
      <c r="UUR941" s="9"/>
      <c r="UUS941" s="9"/>
      <c r="UUT941" s="9"/>
      <c r="UUU941" s="9"/>
      <c r="UUV941" s="9"/>
      <c r="UUW941" s="9"/>
      <c r="UUX941" s="9"/>
      <c r="UUY941" s="9"/>
      <c r="UUZ941" s="9"/>
      <c r="UVA941" s="9"/>
      <c r="UVB941" s="9"/>
      <c r="UVC941" s="9"/>
      <c r="UVD941" s="9"/>
      <c r="UVE941" s="9"/>
      <c r="UVF941" s="9"/>
      <c r="UVG941" s="9"/>
      <c r="UVH941" s="9"/>
      <c r="UVI941" s="9"/>
      <c r="UVJ941" s="9"/>
      <c r="UVK941" s="9"/>
      <c r="UVL941" s="9"/>
      <c r="UVM941" s="9"/>
      <c r="UVN941" s="9"/>
      <c r="UVO941" s="9"/>
      <c r="UVP941" s="9"/>
      <c r="UVQ941" s="9"/>
      <c r="UVR941" s="9"/>
      <c r="UVS941" s="9"/>
      <c r="UVT941" s="9"/>
      <c r="UVU941" s="9"/>
      <c r="UVV941" s="9"/>
      <c r="UVW941" s="9"/>
      <c r="UVX941" s="9"/>
      <c r="UVY941" s="9"/>
      <c r="UVZ941" s="9"/>
      <c r="UWA941" s="9"/>
      <c r="UWB941" s="9"/>
      <c r="UWC941" s="9"/>
      <c r="UWD941" s="9"/>
      <c r="UWE941" s="9"/>
      <c r="UWF941" s="9"/>
      <c r="UWG941" s="9"/>
      <c r="UWH941" s="9"/>
      <c r="UWI941" s="9"/>
      <c r="UWJ941" s="9"/>
      <c r="UWK941" s="9"/>
      <c r="UWL941" s="9"/>
      <c r="UWM941" s="9"/>
      <c r="UWN941" s="9"/>
      <c r="UWO941" s="9"/>
      <c r="UWP941" s="9"/>
      <c r="UWQ941" s="9"/>
      <c r="UWR941" s="9"/>
      <c r="UWS941" s="9"/>
      <c r="UWT941" s="9"/>
      <c r="UWU941" s="9"/>
      <c r="UWV941" s="9"/>
      <c r="UWW941" s="9"/>
      <c r="UWX941" s="9"/>
      <c r="UWY941" s="9"/>
      <c r="UWZ941" s="9"/>
      <c r="UXA941" s="9"/>
      <c r="UXB941" s="9"/>
      <c r="UXC941" s="9"/>
      <c r="UXD941" s="9"/>
      <c r="UXE941" s="9"/>
      <c r="UXF941" s="9"/>
      <c r="UXG941" s="9"/>
      <c r="UXH941" s="9"/>
      <c r="UXI941" s="9"/>
      <c r="UXJ941" s="9"/>
      <c r="UXK941" s="9"/>
      <c r="UXL941" s="9"/>
      <c r="UXM941" s="9"/>
      <c r="UXN941" s="9"/>
      <c r="UXO941" s="9"/>
      <c r="UXP941" s="9"/>
      <c r="UXQ941" s="9"/>
      <c r="UXR941" s="9"/>
      <c r="UXS941" s="9"/>
      <c r="UXT941" s="9"/>
      <c r="UXU941" s="9"/>
      <c r="UXV941" s="9"/>
      <c r="UXW941" s="9"/>
      <c r="UXX941" s="9"/>
      <c r="UXY941" s="9"/>
      <c r="UXZ941" s="9"/>
      <c r="UYA941" s="9"/>
      <c r="UYB941" s="9"/>
      <c r="UYC941" s="9"/>
      <c r="UYD941" s="9"/>
      <c r="UYE941" s="9"/>
      <c r="UYF941" s="9"/>
      <c r="UYG941" s="9"/>
      <c r="UYH941" s="9"/>
      <c r="UYI941" s="9"/>
      <c r="UYJ941" s="9"/>
      <c r="UYK941" s="9"/>
      <c r="UYL941" s="9"/>
      <c r="UYM941" s="9"/>
      <c r="UYN941" s="9"/>
      <c r="UYO941" s="9"/>
      <c r="UYP941" s="9"/>
      <c r="UYQ941" s="9"/>
      <c r="UYR941" s="9"/>
      <c r="UYS941" s="9"/>
      <c r="UYT941" s="9"/>
      <c r="UYU941" s="9"/>
      <c r="UYV941" s="9"/>
      <c r="UYW941" s="9"/>
      <c r="UYX941" s="9"/>
      <c r="UYY941" s="9"/>
      <c r="UYZ941" s="9"/>
      <c r="UZA941" s="9"/>
      <c r="UZB941" s="9"/>
      <c r="UZC941" s="9"/>
      <c r="UZD941" s="9"/>
      <c r="UZE941" s="9"/>
      <c r="UZF941" s="9"/>
      <c r="UZG941" s="9"/>
      <c r="UZH941" s="9"/>
      <c r="UZI941" s="9"/>
      <c r="UZJ941" s="9"/>
      <c r="UZK941" s="9"/>
      <c r="UZL941" s="9"/>
      <c r="UZM941" s="9"/>
      <c r="UZN941" s="9"/>
      <c r="UZO941" s="9"/>
      <c r="UZP941" s="9"/>
      <c r="UZQ941" s="9"/>
      <c r="UZR941" s="9"/>
      <c r="UZS941" s="9"/>
      <c r="UZT941" s="9"/>
      <c r="UZU941" s="9"/>
      <c r="UZV941" s="9"/>
      <c r="UZW941" s="9"/>
      <c r="UZX941" s="9"/>
      <c r="UZY941" s="9"/>
      <c r="UZZ941" s="9"/>
      <c r="VAA941" s="9"/>
      <c r="VAB941" s="9"/>
      <c r="VAC941" s="9"/>
      <c r="VAD941" s="9"/>
      <c r="VAE941" s="9"/>
      <c r="VAF941" s="9"/>
      <c r="VAG941" s="9"/>
      <c r="VAH941" s="9"/>
      <c r="VAI941" s="9"/>
      <c r="VAJ941" s="9"/>
      <c r="VAK941" s="9"/>
      <c r="VAL941" s="9"/>
      <c r="VAM941" s="9"/>
      <c r="VAN941" s="9"/>
      <c r="VAO941" s="9"/>
      <c r="VAP941" s="9"/>
      <c r="VAQ941" s="9"/>
      <c r="VAR941" s="9"/>
      <c r="VAS941" s="9"/>
      <c r="VAT941" s="9"/>
      <c r="VAU941" s="9"/>
      <c r="VAV941" s="9"/>
      <c r="VAW941" s="9"/>
      <c r="VAX941" s="9"/>
      <c r="VAY941" s="9"/>
      <c r="VAZ941" s="9"/>
      <c r="VBA941" s="9"/>
      <c r="VBB941" s="9"/>
      <c r="VBC941" s="9"/>
      <c r="VBD941" s="9"/>
      <c r="VBE941" s="9"/>
      <c r="VBF941" s="9"/>
      <c r="VBG941" s="9"/>
      <c r="VBH941" s="9"/>
      <c r="VBI941" s="9"/>
      <c r="VBJ941" s="9"/>
      <c r="VBK941" s="9"/>
      <c r="VBL941" s="9"/>
      <c r="VBM941" s="9"/>
      <c r="VBN941" s="9"/>
      <c r="VBO941" s="9"/>
      <c r="VBP941" s="9"/>
      <c r="VBQ941" s="9"/>
      <c r="VBR941" s="9"/>
      <c r="VBS941" s="9"/>
      <c r="VBT941" s="9"/>
      <c r="VBU941" s="9"/>
      <c r="VBV941" s="9"/>
      <c r="VBW941" s="9"/>
      <c r="VBX941" s="9"/>
      <c r="VBY941" s="9"/>
      <c r="VBZ941" s="9"/>
      <c r="VCA941" s="9"/>
      <c r="VCB941" s="9"/>
      <c r="VCC941" s="9"/>
      <c r="VCD941" s="9"/>
      <c r="VCE941" s="9"/>
      <c r="VCF941" s="9"/>
      <c r="VCG941" s="9"/>
      <c r="VCH941" s="9"/>
      <c r="VCI941" s="9"/>
      <c r="VCJ941" s="9"/>
      <c r="VCK941" s="9"/>
      <c r="VCL941" s="9"/>
      <c r="VCM941" s="9"/>
      <c r="VCN941" s="9"/>
      <c r="VCO941" s="9"/>
      <c r="VCP941" s="9"/>
      <c r="VCQ941" s="9"/>
      <c r="VCR941" s="9"/>
      <c r="VCS941" s="9"/>
      <c r="VCT941" s="9"/>
      <c r="VCU941" s="9"/>
      <c r="VCV941" s="9"/>
      <c r="VCW941" s="9"/>
      <c r="VCX941" s="9"/>
      <c r="VCY941" s="9"/>
      <c r="VCZ941" s="9"/>
      <c r="VDA941" s="9"/>
      <c r="VDB941" s="9"/>
      <c r="VDC941" s="9"/>
      <c r="VDD941" s="9"/>
      <c r="VDE941" s="9"/>
      <c r="VDF941" s="9"/>
      <c r="VDG941" s="9"/>
      <c r="VDH941" s="9"/>
      <c r="VDI941" s="9"/>
      <c r="VDJ941" s="9"/>
      <c r="VDK941" s="9"/>
      <c r="VDL941" s="9"/>
      <c r="VDM941" s="9"/>
      <c r="VDN941" s="9"/>
      <c r="VDO941" s="9"/>
      <c r="VDP941" s="9"/>
      <c r="VDQ941" s="9"/>
      <c r="VDR941" s="9"/>
      <c r="VDS941" s="9"/>
      <c r="VDT941" s="9"/>
      <c r="VDU941" s="9"/>
      <c r="VDV941" s="9"/>
      <c r="VDW941" s="9"/>
      <c r="VDX941" s="9"/>
      <c r="VDY941" s="9"/>
      <c r="VDZ941" s="9"/>
      <c r="VEA941" s="9"/>
      <c r="VEB941" s="9"/>
      <c r="VEC941" s="9"/>
      <c r="VED941" s="9"/>
      <c r="VEE941" s="9"/>
      <c r="VEF941" s="9"/>
      <c r="VEG941" s="9"/>
      <c r="VEH941" s="9"/>
      <c r="VEI941" s="9"/>
      <c r="VEJ941" s="9"/>
      <c r="VEK941" s="9"/>
      <c r="VEL941" s="9"/>
      <c r="VEM941" s="9"/>
      <c r="VEN941" s="9"/>
      <c r="VEO941" s="9"/>
      <c r="VEP941" s="9"/>
      <c r="VEQ941" s="9"/>
      <c r="VER941" s="9"/>
      <c r="VES941" s="9"/>
      <c r="VET941" s="9"/>
      <c r="VEU941" s="9"/>
      <c r="VEV941" s="9"/>
      <c r="VEW941" s="9"/>
      <c r="VEX941" s="9"/>
      <c r="VEY941" s="9"/>
      <c r="VEZ941" s="9"/>
      <c r="VFA941" s="9"/>
      <c r="VFB941" s="9"/>
      <c r="VFC941" s="9"/>
      <c r="VFD941" s="9"/>
      <c r="VFE941" s="9"/>
      <c r="VFF941" s="9"/>
      <c r="VFG941" s="9"/>
      <c r="VFH941" s="9"/>
      <c r="VFI941" s="9"/>
      <c r="VFJ941" s="9"/>
      <c r="VFK941" s="9"/>
      <c r="VFL941" s="9"/>
      <c r="VFM941" s="9"/>
      <c r="VFN941" s="9"/>
      <c r="VFO941" s="9"/>
      <c r="VFP941" s="9"/>
      <c r="VFQ941" s="9"/>
      <c r="VFR941" s="9"/>
      <c r="VFS941" s="9"/>
      <c r="VFT941" s="9"/>
      <c r="VFU941" s="9"/>
      <c r="VFV941" s="9"/>
      <c r="VFW941" s="9"/>
      <c r="VFX941" s="9"/>
      <c r="VFY941" s="9"/>
      <c r="VFZ941" s="9"/>
      <c r="VGA941" s="9"/>
      <c r="VGB941" s="9"/>
      <c r="VGC941" s="9"/>
      <c r="VGD941" s="9"/>
      <c r="VGE941" s="9"/>
      <c r="VGF941" s="9"/>
      <c r="VGG941" s="9"/>
      <c r="VGH941" s="9"/>
      <c r="VGI941" s="9"/>
      <c r="VGJ941" s="9"/>
      <c r="VGK941" s="9"/>
      <c r="VGL941" s="9"/>
      <c r="VGM941" s="9"/>
      <c r="VGN941" s="9"/>
      <c r="VGO941" s="9"/>
      <c r="VGP941" s="9"/>
      <c r="VGQ941" s="9"/>
      <c r="VGR941" s="9"/>
      <c r="VGS941" s="9"/>
      <c r="VGT941" s="9"/>
      <c r="VGU941" s="9"/>
      <c r="VGV941" s="9"/>
      <c r="VGW941" s="9"/>
      <c r="VGX941" s="9"/>
      <c r="VGY941" s="9"/>
      <c r="VGZ941" s="9"/>
      <c r="VHA941" s="9"/>
      <c r="VHB941" s="9"/>
      <c r="VHC941" s="9"/>
      <c r="VHD941" s="9"/>
      <c r="VHE941" s="9"/>
      <c r="VHF941" s="9"/>
      <c r="VHG941" s="9"/>
      <c r="VHH941" s="9"/>
      <c r="VHI941" s="9"/>
      <c r="VHJ941" s="9"/>
      <c r="VHK941" s="9"/>
      <c r="VHL941" s="9"/>
      <c r="VHM941" s="9"/>
      <c r="VHN941" s="9"/>
      <c r="VHO941" s="9"/>
      <c r="VHP941" s="9"/>
      <c r="VHQ941" s="9"/>
      <c r="VHR941" s="9"/>
      <c r="VHS941" s="9"/>
      <c r="VHT941" s="9"/>
      <c r="VHU941" s="9"/>
      <c r="VHV941" s="9"/>
      <c r="VHW941" s="9"/>
      <c r="VHX941" s="9"/>
      <c r="VHY941" s="9"/>
      <c r="VHZ941" s="9"/>
      <c r="VIA941" s="9"/>
      <c r="VIB941" s="9"/>
      <c r="VIC941" s="9"/>
      <c r="VID941" s="9"/>
      <c r="VIE941" s="9"/>
      <c r="VIF941" s="9"/>
      <c r="VIG941" s="9"/>
      <c r="VIH941" s="9"/>
      <c r="VII941" s="9"/>
      <c r="VIJ941" s="9"/>
      <c r="VIK941" s="9"/>
      <c r="VIL941" s="9"/>
      <c r="VIM941" s="9"/>
      <c r="VIN941" s="9"/>
      <c r="VIO941" s="9"/>
      <c r="VIP941" s="9"/>
      <c r="VIQ941" s="9"/>
      <c r="VIR941" s="9"/>
      <c r="VIS941" s="9"/>
      <c r="VIT941" s="9"/>
      <c r="VIU941" s="9"/>
      <c r="VIV941" s="9"/>
      <c r="VIW941" s="9"/>
      <c r="VIX941" s="9"/>
      <c r="VIY941" s="9"/>
      <c r="VIZ941" s="9"/>
      <c r="VJA941" s="9"/>
      <c r="VJB941" s="9"/>
      <c r="VJC941" s="9"/>
      <c r="VJD941" s="9"/>
      <c r="VJE941" s="9"/>
      <c r="VJF941" s="9"/>
      <c r="VJG941" s="9"/>
      <c r="VJH941" s="9"/>
      <c r="VJI941" s="9"/>
      <c r="VJJ941" s="9"/>
      <c r="VJK941" s="9"/>
      <c r="VJL941" s="9"/>
      <c r="VJM941" s="9"/>
      <c r="VJN941" s="9"/>
      <c r="VJO941" s="9"/>
      <c r="VJP941" s="9"/>
      <c r="VJQ941" s="9"/>
      <c r="VJR941" s="9"/>
      <c r="VJS941" s="9"/>
      <c r="VJT941" s="9"/>
      <c r="VJU941" s="9"/>
      <c r="VJV941" s="9"/>
      <c r="VJW941" s="9"/>
      <c r="VJX941" s="9"/>
      <c r="VJY941" s="9"/>
      <c r="VJZ941" s="9"/>
      <c r="VKA941" s="9"/>
      <c r="VKB941" s="9"/>
      <c r="VKC941" s="9"/>
      <c r="VKD941" s="9"/>
      <c r="VKE941" s="9"/>
      <c r="VKF941" s="9"/>
      <c r="VKG941" s="9"/>
      <c r="VKH941" s="9"/>
      <c r="VKI941" s="9"/>
      <c r="VKJ941" s="9"/>
      <c r="VKK941" s="9"/>
      <c r="VKL941" s="9"/>
      <c r="VKM941" s="9"/>
      <c r="VKN941" s="9"/>
      <c r="VKO941" s="9"/>
      <c r="VKP941" s="9"/>
      <c r="VKQ941" s="9"/>
      <c r="VKR941" s="9"/>
      <c r="VKS941" s="9"/>
      <c r="VKT941" s="9"/>
      <c r="VKU941" s="9"/>
      <c r="VKV941" s="9"/>
      <c r="VKW941" s="9"/>
      <c r="VKX941" s="9"/>
      <c r="VKY941" s="9"/>
      <c r="VKZ941" s="9"/>
      <c r="VLA941" s="9"/>
      <c r="VLB941" s="9"/>
      <c r="VLC941" s="9"/>
      <c r="VLD941" s="9"/>
      <c r="VLE941" s="9"/>
      <c r="VLF941" s="9"/>
      <c r="VLG941" s="9"/>
      <c r="VLH941" s="9"/>
      <c r="VLI941" s="9"/>
      <c r="VLJ941" s="9"/>
      <c r="VLK941" s="9"/>
      <c r="VLL941" s="9"/>
      <c r="VLM941" s="9"/>
      <c r="VLN941" s="9"/>
      <c r="VLO941" s="9"/>
      <c r="VLP941" s="9"/>
      <c r="VLQ941" s="9"/>
      <c r="VLR941" s="9"/>
      <c r="VLS941" s="9"/>
      <c r="VLT941" s="9"/>
      <c r="VLU941" s="9"/>
      <c r="VLV941" s="9"/>
      <c r="VLW941" s="9"/>
      <c r="VLX941" s="9"/>
      <c r="VLY941" s="9"/>
      <c r="VLZ941" s="9"/>
      <c r="VMA941" s="9"/>
      <c r="VMB941" s="9"/>
      <c r="VMC941" s="9"/>
      <c r="VMD941" s="9"/>
      <c r="VME941" s="9"/>
      <c r="VMF941" s="9"/>
      <c r="VMG941" s="9"/>
      <c r="VMH941" s="9"/>
      <c r="VMI941" s="9"/>
      <c r="VMJ941" s="9"/>
      <c r="VMK941" s="9"/>
      <c r="VML941" s="9"/>
      <c r="VMM941" s="9"/>
      <c r="VMN941" s="9"/>
      <c r="VMO941" s="9"/>
      <c r="VMP941" s="9"/>
      <c r="VMQ941" s="9"/>
      <c r="VMR941" s="9"/>
      <c r="VMS941" s="9"/>
      <c r="VMT941" s="9"/>
      <c r="VMU941" s="9"/>
      <c r="VMV941" s="9"/>
      <c r="VMW941" s="9"/>
      <c r="VMX941" s="9"/>
      <c r="VMY941" s="9"/>
      <c r="VMZ941" s="9"/>
      <c r="VNA941" s="9"/>
      <c r="VNB941" s="9"/>
      <c r="VNC941" s="9"/>
      <c r="VND941" s="9"/>
      <c r="VNE941" s="9"/>
      <c r="VNF941" s="9"/>
      <c r="VNG941" s="9"/>
      <c r="VNH941" s="9"/>
      <c r="VNI941" s="9"/>
      <c r="VNJ941" s="9"/>
      <c r="VNK941" s="9"/>
      <c r="VNL941" s="9"/>
      <c r="VNM941" s="9"/>
      <c r="VNN941" s="9"/>
      <c r="VNO941" s="9"/>
      <c r="VNP941" s="9"/>
      <c r="VNQ941" s="9"/>
      <c r="VNR941" s="9"/>
      <c r="VNS941" s="9"/>
      <c r="VNT941" s="9"/>
      <c r="VNU941" s="9"/>
      <c r="VNV941" s="9"/>
      <c r="VNW941" s="9"/>
      <c r="VNX941" s="9"/>
      <c r="VNY941" s="9"/>
      <c r="VNZ941" s="9"/>
      <c r="VOA941" s="9"/>
      <c r="VOB941" s="9"/>
      <c r="VOC941" s="9"/>
      <c r="VOD941" s="9"/>
      <c r="VOE941" s="9"/>
      <c r="VOF941" s="9"/>
      <c r="VOG941" s="9"/>
      <c r="VOH941" s="9"/>
      <c r="VOI941" s="9"/>
      <c r="VOJ941" s="9"/>
      <c r="VOK941" s="9"/>
      <c r="VOL941" s="9"/>
      <c r="VOM941" s="9"/>
      <c r="VON941" s="9"/>
      <c r="VOO941" s="9"/>
      <c r="VOP941" s="9"/>
      <c r="VOQ941" s="9"/>
      <c r="VOR941" s="9"/>
      <c r="VOS941" s="9"/>
      <c r="VOT941" s="9"/>
      <c r="VOU941" s="9"/>
      <c r="VOV941" s="9"/>
      <c r="VOW941" s="9"/>
      <c r="VOX941" s="9"/>
      <c r="VOY941" s="9"/>
      <c r="VOZ941" s="9"/>
      <c r="VPA941" s="9"/>
      <c r="VPB941" s="9"/>
      <c r="VPC941" s="9"/>
      <c r="VPD941" s="9"/>
      <c r="VPE941" s="9"/>
      <c r="VPF941" s="9"/>
      <c r="VPG941" s="9"/>
      <c r="VPH941" s="9"/>
      <c r="VPI941" s="9"/>
      <c r="VPJ941" s="9"/>
      <c r="VPK941" s="9"/>
      <c r="VPL941" s="9"/>
      <c r="VPM941" s="9"/>
      <c r="VPN941" s="9"/>
      <c r="VPO941" s="9"/>
      <c r="VPP941" s="9"/>
      <c r="VPQ941" s="9"/>
      <c r="VPR941" s="9"/>
      <c r="VPS941" s="9"/>
      <c r="VPT941" s="9"/>
      <c r="VPU941" s="9"/>
      <c r="VPV941" s="9"/>
      <c r="VPW941" s="9"/>
      <c r="VPX941" s="9"/>
      <c r="VPY941" s="9"/>
      <c r="VPZ941" s="9"/>
      <c r="VQA941" s="9"/>
      <c r="VQB941" s="9"/>
      <c r="VQC941" s="9"/>
      <c r="VQD941" s="9"/>
      <c r="VQE941" s="9"/>
      <c r="VQF941" s="9"/>
      <c r="VQG941" s="9"/>
      <c r="VQH941" s="9"/>
      <c r="VQI941" s="9"/>
      <c r="VQJ941" s="9"/>
      <c r="VQK941" s="9"/>
      <c r="VQL941" s="9"/>
      <c r="VQM941" s="9"/>
      <c r="VQN941" s="9"/>
      <c r="VQO941" s="9"/>
      <c r="VQP941" s="9"/>
      <c r="VQQ941" s="9"/>
      <c r="VQR941" s="9"/>
      <c r="VQS941" s="9"/>
      <c r="VQT941" s="9"/>
      <c r="VQU941" s="9"/>
      <c r="VQV941" s="9"/>
      <c r="VQW941" s="9"/>
      <c r="VQX941" s="9"/>
      <c r="VQY941" s="9"/>
      <c r="VQZ941" s="9"/>
      <c r="VRA941" s="9"/>
      <c r="VRB941" s="9"/>
      <c r="VRC941" s="9"/>
      <c r="VRD941" s="9"/>
      <c r="VRE941" s="9"/>
      <c r="VRF941" s="9"/>
      <c r="VRG941" s="9"/>
      <c r="VRH941" s="9"/>
      <c r="VRI941" s="9"/>
      <c r="VRJ941" s="9"/>
      <c r="VRK941" s="9"/>
      <c r="VRL941" s="9"/>
      <c r="VRM941" s="9"/>
      <c r="VRN941" s="9"/>
      <c r="VRO941" s="9"/>
      <c r="VRP941" s="9"/>
      <c r="VRQ941" s="9"/>
      <c r="VRR941" s="9"/>
      <c r="VRS941" s="9"/>
      <c r="VRT941" s="9"/>
      <c r="VRU941" s="9"/>
      <c r="VRV941" s="9"/>
      <c r="VRW941" s="9"/>
      <c r="VRX941" s="9"/>
      <c r="VRY941" s="9"/>
      <c r="VRZ941" s="9"/>
      <c r="VSA941" s="9"/>
      <c r="VSB941" s="9"/>
      <c r="VSC941" s="9"/>
      <c r="VSD941" s="9"/>
      <c r="VSE941" s="9"/>
      <c r="VSF941" s="9"/>
      <c r="VSG941" s="9"/>
      <c r="VSH941" s="9"/>
      <c r="VSI941" s="9"/>
      <c r="VSJ941" s="9"/>
      <c r="VSK941" s="9"/>
      <c r="VSL941" s="9"/>
      <c r="VSM941" s="9"/>
      <c r="VSN941" s="9"/>
      <c r="VSO941" s="9"/>
      <c r="VSP941" s="9"/>
      <c r="VSQ941" s="9"/>
      <c r="VSR941" s="9"/>
      <c r="VSS941" s="9"/>
      <c r="VST941" s="9"/>
      <c r="VSU941" s="9"/>
      <c r="VSV941" s="9"/>
      <c r="VSW941" s="9"/>
      <c r="VSX941" s="9"/>
      <c r="VSY941" s="9"/>
      <c r="VSZ941" s="9"/>
      <c r="VTA941" s="9"/>
      <c r="VTB941" s="9"/>
      <c r="VTC941" s="9"/>
      <c r="VTD941" s="9"/>
      <c r="VTE941" s="9"/>
      <c r="VTF941" s="9"/>
      <c r="VTG941" s="9"/>
      <c r="VTH941" s="9"/>
      <c r="VTI941" s="9"/>
      <c r="VTJ941" s="9"/>
      <c r="VTK941" s="9"/>
      <c r="VTL941" s="9"/>
      <c r="VTM941" s="9"/>
      <c r="VTN941" s="9"/>
      <c r="VTO941" s="9"/>
      <c r="VTP941" s="9"/>
      <c r="VTQ941" s="9"/>
      <c r="VTR941" s="9"/>
      <c r="VTS941" s="9"/>
      <c r="VTT941" s="9"/>
      <c r="VTU941" s="9"/>
      <c r="VTV941" s="9"/>
      <c r="VTW941" s="9"/>
      <c r="VTX941" s="9"/>
      <c r="VTY941" s="9"/>
      <c r="VTZ941" s="9"/>
      <c r="VUA941" s="9"/>
      <c r="VUB941" s="9"/>
      <c r="VUC941" s="9"/>
      <c r="VUD941" s="9"/>
      <c r="VUE941" s="9"/>
      <c r="VUF941" s="9"/>
      <c r="VUG941" s="9"/>
      <c r="VUH941" s="9"/>
      <c r="VUI941" s="9"/>
      <c r="VUJ941" s="9"/>
      <c r="VUK941" s="9"/>
      <c r="VUL941" s="9"/>
      <c r="VUM941" s="9"/>
      <c r="VUN941" s="9"/>
      <c r="VUO941" s="9"/>
      <c r="VUP941" s="9"/>
      <c r="VUQ941" s="9"/>
      <c r="VUR941" s="9"/>
      <c r="VUS941" s="9"/>
      <c r="VUT941" s="9"/>
      <c r="VUU941" s="9"/>
      <c r="VUV941" s="9"/>
      <c r="VUW941" s="9"/>
      <c r="VUX941" s="9"/>
      <c r="VUY941" s="9"/>
      <c r="VUZ941" s="9"/>
      <c r="VVA941" s="9"/>
      <c r="VVB941" s="9"/>
      <c r="VVC941" s="9"/>
      <c r="VVD941" s="9"/>
      <c r="VVE941" s="9"/>
      <c r="VVF941" s="9"/>
      <c r="VVG941" s="9"/>
      <c r="VVH941" s="9"/>
      <c r="VVI941" s="9"/>
      <c r="VVJ941" s="9"/>
      <c r="VVK941" s="9"/>
      <c r="VVL941" s="9"/>
      <c r="VVM941" s="9"/>
      <c r="VVN941" s="9"/>
      <c r="VVO941" s="9"/>
      <c r="VVP941" s="9"/>
      <c r="VVQ941" s="9"/>
      <c r="VVR941" s="9"/>
      <c r="VVS941" s="9"/>
      <c r="VVT941" s="9"/>
      <c r="VVU941" s="9"/>
      <c r="VVV941" s="9"/>
      <c r="VVW941" s="9"/>
      <c r="VVX941" s="9"/>
      <c r="VVY941" s="9"/>
      <c r="VVZ941" s="9"/>
      <c r="VWA941" s="9"/>
      <c r="VWB941" s="9"/>
      <c r="VWC941" s="9"/>
      <c r="VWD941" s="9"/>
      <c r="VWE941" s="9"/>
      <c r="VWF941" s="9"/>
      <c r="VWG941" s="9"/>
      <c r="VWH941" s="9"/>
      <c r="VWI941" s="9"/>
      <c r="VWJ941" s="9"/>
      <c r="VWK941" s="9"/>
      <c r="VWL941" s="9"/>
      <c r="VWM941" s="9"/>
      <c r="VWN941" s="9"/>
      <c r="VWO941" s="9"/>
      <c r="VWP941" s="9"/>
      <c r="VWQ941" s="9"/>
      <c r="VWR941" s="9"/>
      <c r="VWS941" s="9"/>
      <c r="VWT941" s="9"/>
      <c r="VWU941" s="9"/>
      <c r="VWV941" s="9"/>
      <c r="VWW941" s="9"/>
      <c r="VWX941" s="9"/>
      <c r="VWY941" s="9"/>
      <c r="VWZ941" s="9"/>
      <c r="VXA941" s="9"/>
      <c r="VXB941" s="9"/>
      <c r="VXC941" s="9"/>
      <c r="VXD941" s="9"/>
      <c r="VXE941" s="9"/>
      <c r="VXF941" s="9"/>
      <c r="VXG941" s="9"/>
      <c r="VXH941" s="9"/>
      <c r="VXI941" s="9"/>
      <c r="VXJ941" s="9"/>
      <c r="VXK941" s="9"/>
      <c r="VXL941" s="9"/>
      <c r="VXM941" s="9"/>
      <c r="VXN941" s="9"/>
      <c r="VXO941" s="9"/>
      <c r="VXP941" s="9"/>
      <c r="VXQ941" s="9"/>
      <c r="VXR941" s="9"/>
      <c r="VXS941" s="9"/>
      <c r="VXT941" s="9"/>
      <c r="VXU941" s="9"/>
      <c r="VXV941" s="9"/>
      <c r="VXW941" s="9"/>
      <c r="VXX941" s="9"/>
      <c r="VXY941" s="9"/>
      <c r="VXZ941" s="9"/>
      <c r="VYA941" s="9"/>
      <c r="VYB941" s="9"/>
      <c r="VYC941" s="9"/>
      <c r="VYD941" s="9"/>
      <c r="VYE941" s="9"/>
      <c r="VYF941" s="9"/>
      <c r="VYG941" s="9"/>
      <c r="VYH941" s="9"/>
      <c r="VYI941" s="9"/>
      <c r="VYJ941" s="9"/>
      <c r="VYK941" s="9"/>
      <c r="VYL941" s="9"/>
      <c r="VYM941" s="9"/>
      <c r="VYN941" s="9"/>
      <c r="VYO941" s="9"/>
      <c r="VYP941" s="9"/>
      <c r="VYQ941" s="9"/>
      <c r="VYR941" s="9"/>
      <c r="VYS941" s="9"/>
      <c r="VYT941" s="9"/>
      <c r="VYU941" s="9"/>
      <c r="VYV941" s="9"/>
      <c r="VYW941" s="9"/>
      <c r="VYX941" s="9"/>
      <c r="VYY941" s="9"/>
      <c r="VYZ941" s="9"/>
      <c r="VZA941" s="9"/>
      <c r="VZB941" s="9"/>
      <c r="VZC941" s="9"/>
      <c r="VZD941" s="9"/>
      <c r="VZE941" s="9"/>
      <c r="VZF941" s="9"/>
      <c r="VZG941" s="9"/>
      <c r="VZH941" s="9"/>
      <c r="VZI941" s="9"/>
      <c r="VZJ941" s="9"/>
      <c r="VZK941" s="9"/>
      <c r="VZL941" s="9"/>
      <c r="VZM941" s="9"/>
      <c r="VZN941" s="9"/>
      <c r="VZO941" s="9"/>
      <c r="VZP941" s="9"/>
      <c r="VZQ941" s="9"/>
      <c r="VZR941" s="9"/>
      <c r="VZS941" s="9"/>
      <c r="VZT941" s="9"/>
      <c r="VZU941" s="9"/>
      <c r="VZV941" s="9"/>
      <c r="VZW941" s="9"/>
      <c r="VZX941" s="9"/>
      <c r="VZY941" s="9"/>
      <c r="VZZ941" s="9"/>
      <c r="WAA941" s="9"/>
      <c r="WAB941" s="9"/>
      <c r="WAC941" s="9"/>
      <c r="WAD941" s="9"/>
      <c r="WAE941" s="9"/>
      <c r="WAF941" s="9"/>
      <c r="WAG941" s="9"/>
      <c r="WAH941" s="9"/>
      <c r="WAI941" s="9"/>
      <c r="WAJ941" s="9"/>
      <c r="WAK941" s="9"/>
      <c r="WAL941" s="9"/>
      <c r="WAM941" s="9"/>
      <c r="WAN941" s="9"/>
      <c r="WAO941" s="9"/>
      <c r="WAP941" s="9"/>
      <c r="WAQ941" s="9"/>
      <c r="WAR941" s="9"/>
      <c r="WAS941" s="9"/>
      <c r="WAT941" s="9"/>
      <c r="WAU941" s="9"/>
      <c r="WAV941" s="9"/>
      <c r="WAW941" s="9"/>
      <c r="WAX941" s="9"/>
      <c r="WAY941" s="9"/>
      <c r="WAZ941" s="9"/>
      <c r="WBA941" s="9"/>
      <c r="WBB941" s="9"/>
      <c r="WBC941" s="9"/>
      <c r="WBD941" s="9"/>
      <c r="WBE941" s="9"/>
      <c r="WBF941" s="9"/>
      <c r="WBG941" s="9"/>
      <c r="WBH941" s="9"/>
      <c r="WBI941" s="9"/>
      <c r="WBJ941" s="9"/>
      <c r="WBK941" s="9"/>
      <c r="WBL941" s="9"/>
      <c r="WBM941" s="9"/>
      <c r="WBN941" s="9"/>
      <c r="WBO941" s="9"/>
      <c r="WBP941" s="9"/>
      <c r="WBQ941" s="9"/>
      <c r="WBR941" s="9"/>
      <c r="WBS941" s="9"/>
      <c r="WBT941" s="9"/>
      <c r="WBU941" s="9"/>
      <c r="WBV941" s="9"/>
      <c r="WBW941" s="9"/>
      <c r="WBX941" s="9"/>
      <c r="WBY941" s="9"/>
      <c r="WBZ941" s="9"/>
      <c r="WCA941" s="9"/>
      <c r="WCB941" s="9"/>
      <c r="WCC941" s="9"/>
      <c r="WCD941" s="9"/>
      <c r="WCE941" s="9"/>
      <c r="WCF941" s="9"/>
      <c r="WCG941" s="9"/>
      <c r="WCH941" s="9"/>
      <c r="WCI941" s="9"/>
      <c r="WCJ941" s="9"/>
      <c r="WCK941" s="9"/>
      <c r="WCL941" s="9"/>
      <c r="WCM941" s="9"/>
      <c r="WCN941" s="9"/>
      <c r="WCO941" s="9"/>
      <c r="WCP941" s="9"/>
      <c r="WCQ941" s="9"/>
      <c r="WCR941" s="9"/>
      <c r="WCS941" s="9"/>
      <c r="WCT941" s="9"/>
      <c r="WCU941" s="9"/>
      <c r="WCV941" s="9"/>
      <c r="WCW941" s="9"/>
      <c r="WCX941" s="9"/>
      <c r="WCY941" s="9"/>
      <c r="WCZ941" s="9"/>
      <c r="WDA941" s="9"/>
      <c r="WDB941" s="9"/>
      <c r="WDC941" s="9"/>
      <c r="WDD941" s="9"/>
      <c r="WDE941" s="9"/>
      <c r="WDF941" s="9"/>
      <c r="WDG941" s="9"/>
      <c r="WDH941" s="9"/>
      <c r="WDI941" s="9"/>
      <c r="WDJ941" s="9"/>
      <c r="WDK941" s="9"/>
      <c r="WDL941" s="9"/>
      <c r="WDM941" s="9"/>
      <c r="WDN941" s="9"/>
      <c r="WDO941" s="9"/>
      <c r="WDP941" s="9"/>
      <c r="WDQ941" s="9"/>
      <c r="WDR941" s="9"/>
      <c r="WDS941" s="9"/>
      <c r="WDT941" s="9"/>
      <c r="WDU941" s="9"/>
      <c r="WDV941" s="9"/>
      <c r="WDW941" s="9"/>
      <c r="WDX941" s="9"/>
      <c r="WDY941" s="9"/>
      <c r="WDZ941" s="9"/>
      <c r="WEA941" s="9"/>
      <c r="WEB941" s="9"/>
      <c r="WEC941" s="9"/>
      <c r="WED941" s="9"/>
      <c r="WEE941" s="9"/>
      <c r="WEF941" s="9"/>
      <c r="WEG941" s="9"/>
      <c r="WEH941" s="9"/>
      <c r="WEI941" s="9"/>
      <c r="WEJ941" s="9"/>
      <c r="WEK941" s="9"/>
      <c r="WEL941" s="9"/>
      <c r="WEM941" s="9"/>
      <c r="WEN941" s="9"/>
      <c r="WEO941" s="9"/>
      <c r="WEP941" s="9"/>
      <c r="WEQ941" s="9"/>
      <c r="WER941" s="9"/>
      <c r="WES941" s="9"/>
      <c r="WET941" s="9"/>
      <c r="WEU941" s="9"/>
      <c r="WEV941" s="9"/>
      <c r="WEW941" s="9"/>
      <c r="WEX941" s="9"/>
      <c r="WEY941" s="9"/>
      <c r="WEZ941" s="9"/>
      <c r="WFA941" s="9"/>
      <c r="WFB941" s="9"/>
      <c r="WFC941" s="9"/>
      <c r="WFD941" s="9"/>
      <c r="WFE941" s="9"/>
      <c r="WFF941" s="9"/>
      <c r="WFG941" s="9"/>
      <c r="WFH941" s="9"/>
      <c r="WFI941" s="9"/>
      <c r="WFJ941" s="9"/>
      <c r="WFK941" s="9"/>
      <c r="WFL941" s="9"/>
      <c r="WFM941" s="9"/>
      <c r="WFN941" s="9"/>
      <c r="WFO941" s="9"/>
      <c r="WFP941" s="9"/>
      <c r="WFQ941" s="9"/>
      <c r="WFR941" s="9"/>
      <c r="WFS941" s="9"/>
      <c r="WFT941" s="9"/>
      <c r="WFU941" s="9"/>
      <c r="WFV941" s="9"/>
      <c r="WFW941" s="9"/>
      <c r="WFX941" s="9"/>
      <c r="WFY941" s="9"/>
      <c r="WFZ941" s="9"/>
      <c r="WGA941" s="9"/>
      <c r="WGB941" s="9"/>
      <c r="WGC941" s="9"/>
      <c r="WGD941" s="9"/>
      <c r="WGE941" s="9"/>
      <c r="WGF941" s="9"/>
      <c r="WGG941" s="9"/>
      <c r="WGH941" s="9"/>
      <c r="WGI941" s="9"/>
      <c r="WGJ941" s="9"/>
      <c r="WGK941" s="9"/>
      <c r="WGL941" s="9"/>
      <c r="WGM941" s="9"/>
      <c r="WGN941" s="9"/>
      <c r="WGO941" s="9"/>
      <c r="WGP941" s="9"/>
      <c r="WGQ941" s="9"/>
      <c r="WGR941" s="9"/>
      <c r="WGS941" s="9"/>
      <c r="WGT941" s="9"/>
      <c r="WGU941" s="9"/>
      <c r="WGV941" s="9"/>
      <c r="WGW941" s="9"/>
      <c r="WGX941" s="9"/>
      <c r="WGY941" s="9"/>
      <c r="WGZ941" s="9"/>
      <c r="WHA941" s="9"/>
      <c r="WHB941" s="9"/>
      <c r="WHC941" s="9"/>
      <c r="WHD941" s="9"/>
      <c r="WHE941" s="9"/>
      <c r="WHF941" s="9"/>
      <c r="WHG941" s="9"/>
      <c r="WHH941" s="9"/>
      <c r="WHI941" s="9"/>
      <c r="WHJ941" s="9"/>
      <c r="WHK941" s="9"/>
      <c r="WHL941" s="9"/>
      <c r="WHM941" s="9"/>
      <c r="WHN941" s="9"/>
      <c r="WHO941" s="9"/>
      <c r="WHP941" s="9"/>
      <c r="WHQ941" s="9"/>
      <c r="WHR941" s="9"/>
      <c r="WHS941" s="9"/>
      <c r="WHT941" s="9"/>
      <c r="WHU941" s="9"/>
      <c r="WHV941" s="9"/>
      <c r="WHW941" s="9"/>
      <c r="WHX941" s="9"/>
      <c r="WHY941" s="9"/>
      <c r="WHZ941" s="9"/>
      <c r="WIA941" s="9"/>
      <c r="WIB941" s="9"/>
      <c r="WIC941" s="9"/>
      <c r="WID941" s="9"/>
      <c r="WIE941" s="9"/>
      <c r="WIF941" s="9"/>
      <c r="WIG941" s="9"/>
      <c r="WIH941" s="9"/>
      <c r="WII941" s="9"/>
      <c r="WIJ941" s="9"/>
      <c r="WIK941" s="9"/>
      <c r="WIL941" s="9"/>
      <c r="WIM941" s="9"/>
      <c r="WIN941" s="9"/>
      <c r="WIO941" s="9"/>
      <c r="WIP941" s="9"/>
      <c r="WIQ941" s="9"/>
      <c r="WIR941" s="9"/>
      <c r="WIS941" s="9"/>
      <c r="WIT941" s="9"/>
      <c r="WIU941" s="9"/>
      <c r="WIV941" s="9"/>
      <c r="WIW941" s="9"/>
      <c r="WIX941" s="9"/>
      <c r="WIY941" s="9"/>
      <c r="WIZ941" s="9"/>
      <c r="WJA941" s="9"/>
      <c r="WJB941" s="9"/>
      <c r="WJC941" s="9"/>
      <c r="WJD941" s="9"/>
      <c r="WJE941" s="9"/>
      <c r="WJF941" s="9"/>
      <c r="WJG941" s="9"/>
      <c r="WJH941" s="9"/>
      <c r="WJI941" s="9"/>
      <c r="WJJ941" s="9"/>
      <c r="WJK941" s="9"/>
      <c r="WJL941" s="9"/>
      <c r="WJM941" s="9"/>
      <c r="WJN941" s="9"/>
      <c r="WJO941" s="9"/>
      <c r="WJP941" s="9"/>
      <c r="WJQ941" s="9"/>
      <c r="WJR941" s="9"/>
      <c r="WJS941" s="9"/>
      <c r="WJT941" s="9"/>
      <c r="WJU941" s="9"/>
      <c r="WJV941" s="9"/>
      <c r="WJW941" s="9"/>
      <c r="WJX941" s="9"/>
      <c r="WJY941" s="9"/>
      <c r="WJZ941" s="9"/>
      <c r="WKA941" s="9"/>
      <c r="WKB941" s="9"/>
      <c r="WKC941" s="9"/>
      <c r="WKD941" s="9"/>
      <c r="WKE941" s="9"/>
      <c r="WKF941" s="9"/>
      <c r="WKG941" s="9"/>
      <c r="WKH941" s="9"/>
      <c r="WKI941" s="9"/>
      <c r="WKJ941" s="9"/>
      <c r="WKK941" s="9"/>
      <c r="WKL941" s="9"/>
      <c r="WKM941" s="9"/>
      <c r="WKN941" s="9"/>
      <c r="WKO941" s="9"/>
      <c r="WKP941" s="9"/>
      <c r="WKQ941" s="9"/>
      <c r="WKR941" s="9"/>
      <c r="WKS941" s="9"/>
      <c r="WKT941" s="9"/>
      <c r="WKU941" s="9"/>
      <c r="WKV941" s="9"/>
      <c r="WKW941" s="9"/>
      <c r="WKX941" s="9"/>
      <c r="WKY941" s="9"/>
      <c r="WKZ941" s="9"/>
      <c r="WLA941" s="9"/>
      <c r="WLB941" s="9"/>
      <c r="WLC941" s="9"/>
      <c r="WLD941" s="9"/>
      <c r="WLE941" s="9"/>
      <c r="WLF941" s="9"/>
      <c r="WLG941" s="9"/>
      <c r="WLH941" s="9"/>
      <c r="WLI941" s="9"/>
      <c r="WLJ941" s="9"/>
      <c r="WLK941" s="9"/>
      <c r="WLL941" s="9"/>
      <c r="WLM941" s="9"/>
      <c r="WLN941" s="9"/>
      <c r="WLO941" s="9"/>
      <c r="WLP941" s="9"/>
      <c r="WLQ941" s="9"/>
      <c r="WLR941" s="9"/>
      <c r="WLS941" s="9"/>
      <c r="WLT941" s="9"/>
      <c r="WLU941" s="9"/>
      <c r="WLV941" s="9"/>
      <c r="WLW941" s="9"/>
      <c r="WLX941" s="9"/>
      <c r="WLY941" s="9"/>
      <c r="WLZ941" s="9"/>
      <c r="WMA941" s="9"/>
      <c r="WMB941" s="9"/>
      <c r="WMC941" s="9"/>
      <c r="WMD941" s="9"/>
      <c r="WME941" s="9"/>
      <c r="WMF941" s="9"/>
      <c r="WMG941" s="9"/>
      <c r="WMH941" s="9"/>
      <c r="WMI941" s="9"/>
      <c r="WMJ941" s="9"/>
      <c r="WMK941" s="9"/>
      <c r="WML941" s="9"/>
      <c r="WMM941" s="9"/>
      <c r="WMN941" s="9"/>
      <c r="WMO941" s="9"/>
      <c r="WMP941" s="9"/>
      <c r="WMQ941" s="9"/>
      <c r="WMR941" s="9"/>
      <c r="WMS941" s="9"/>
      <c r="WMT941" s="9"/>
      <c r="WMU941" s="9"/>
      <c r="WMV941" s="9"/>
      <c r="WMW941" s="9"/>
      <c r="WMX941" s="9"/>
      <c r="WMY941" s="9"/>
      <c r="WMZ941" s="9"/>
      <c r="WNA941" s="9"/>
      <c r="WNB941" s="9"/>
      <c r="WNC941" s="9"/>
      <c r="WND941" s="9"/>
      <c r="WNE941" s="9"/>
      <c r="WNF941" s="9"/>
      <c r="WNG941" s="9"/>
      <c r="WNH941" s="9"/>
      <c r="WNI941" s="9"/>
      <c r="WNJ941" s="9"/>
      <c r="WNK941" s="9"/>
      <c r="WNL941" s="9"/>
      <c r="WNM941" s="9"/>
      <c r="WNN941" s="9"/>
      <c r="WNO941" s="9"/>
      <c r="WNP941" s="9"/>
      <c r="WNQ941" s="9"/>
      <c r="WNR941" s="9"/>
      <c r="WNS941" s="9"/>
      <c r="WNT941" s="9"/>
      <c r="WNU941" s="9"/>
      <c r="WNV941" s="9"/>
      <c r="WNW941" s="9"/>
      <c r="WNX941" s="9"/>
      <c r="WNY941" s="9"/>
      <c r="WNZ941" s="9"/>
      <c r="WOA941" s="9"/>
      <c r="WOB941" s="9"/>
      <c r="WOC941" s="9"/>
      <c r="WOD941" s="9"/>
      <c r="WOE941" s="9"/>
      <c r="WOF941" s="9"/>
      <c r="WOG941" s="9"/>
      <c r="WOH941" s="9"/>
      <c r="WOI941" s="9"/>
      <c r="WOJ941" s="9"/>
      <c r="WOK941" s="9"/>
      <c r="WOL941" s="9"/>
      <c r="WOM941" s="9"/>
      <c r="WON941" s="9"/>
      <c r="WOO941" s="9"/>
      <c r="WOP941" s="9"/>
      <c r="WOQ941" s="9"/>
      <c r="WOR941" s="9"/>
      <c r="WOS941" s="9"/>
      <c r="WOT941" s="9"/>
      <c r="WOU941" s="9"/>
      <c r="WOV941" s="9"/>
      <c r="WOW941" s="9"/>
      <c r="WOX941" s="9"/>
      <c r="WOY941" s="9"/>
      <c r="WOZ941" s="9"/>
      <c r="WPA941" s="9"/>
      <c r="WPB941" s="9"/>
      <c r="WPC941" s="9"/>
      <c r="WPD941" s="9"/>
      <c r="WPE941" s="9"/>
      <c r="WPF941" s="9"/>
      <c r="WPG941" s="9"/>
      <c r="WPH941" s="9"/>
      <c r="WPI941" s="9"/>
      <c r="WPJ941" s="9"/>
      <c r="WPK941" s="9"/>
      <c r="WPL941" s="9"/>
      <c r="WPM941" s="9"/>
      <c r="WPN941" s="9"/>
      <c r="WPO941" s="9"/>
      <c r="WPP941" s="9"/>
      <c r="WPQ941" s="9"/>
      <c r="WPR941" s="9"/>
      <c r="WPS941" s="9"/>
      <c r="WPT941" s="9"/>
      <c r="WPU941" s="9"/>
      <c r="WPV941" s="9"/>
      <c r="WPW941" s="9"/>
      <c r="WPX941" s="9"/>
      <c r="WPY941" s="9"/>
      <c r="WPZ941" s="9"/>
      <c r="WQA941" s="9"/>
      <c r="WQB941" s="9"/>
      <c r="WQC941" s="9"/>
      <c r="WQD941" s="9"/>
      <c r="WQE941" s="9"/>
      <c r="WQF941" s="9"/>
      <c r="WQG941" s="9"/>
      <c r="WQH941" s="9"/>
      <c r="WQI941" s="9"/>
      <c r="WQJ941" s="9"/>
      <c r="WQK941" s="9"/>
      <c r="WQL941" s="9"/>
      <c r="WQM941" s="9"/>
      <c r="WQN941" s="9"/>
      <c r="WQO941" s="9"/>
      <c r="WQP941" s="9"/>
      <c r="WQQ941" s="9"/>
      <c r="WQR941" s="9"/>
      <c r="WQS941" s="9"/>
      <c r="WQT941" s="9"/>
      <c r="WQU941" s="9"/>
      <c r="WQV941" s="9"/>
      <c r="WQW941" s="9"/>
      <c r="WQX941" s="9"/>
      <c r="WQY941" s="9"/>
      <c r="WQZ941" s="9"/>
      <c r="WRA941" s="9"/>
      <c r="WRB941" s="9"/>
      <c r="WRC941" s="9"/>
      <c r="WRD941" s="9"/>
      <c r="WRE941" s="9"/>
      <c r="WRF941" s="9"/>
      <c r="WRG941" s="9"/>
      <c r="WRH941" s="9"/>
      <c r="WRI941" s="9"/>
      <c r="WRJ941" s="9"/>
      <c r="WRK941" s="9"/>
      <c r="WRL941" s="9"/>
      <c r="WRM941" s="9"/>
      <c r="WRN941" s="9"/>
      <c r="WRO941" s="9"/>
      <c r="WRP941" s="9"/>
      <c r="WRQ941" s="9"/>
      <c r="WRR941" s="9"/>
      <c r="WRS941" s="9"/>
      <c r="WRT941" s="9"/>
      <c r="WRU941" s="9"/>
      <c r="WRV941" s="9"/>
      <c r="WRW941" s="9"/>
      <c r="WRX941" s="9"/>
      <c r="WRY941" s="9"/>
      <c r="WRZ941" s="9"/>
      <c r="WSA941" s="9"/>
      <c r="WSB941" s="9"/>
      <c r="WSC941" s="9"/>
      <c r="WSD941" s="9"/>
      <c r="WSE941" s="9"/>
      <c r="WSF941" s="9"/>
      <c r="WSG941" s="9"/>
      <c r="WSH941" s="9"/>
      <c r="WSI941" s="9"/>
      <c r="WSJ941" s="9"/>
      <c r="WSK941" s="9"/>
      <c r="WSL941" s="9"/>
      <c r="WSM941" s="9"/>
      <c r="WSN941" s="9"/>
      <c r="WSO941" s="9"/>
      <c r="WSP941" s="9"/>
      <c r="WSQ941" s="9"/>
      <c r="WSR941" s="9"/>
      <c r="WSS941" s="9"/>
      <c r="WST941" s="9"/>
      <c r="WSU941" s="9"/>
      <c r="WSV941" s="9"/>
      <c r="WSW941" s="9"/>
      <c r="WSX941" s="9"/>
      <c r="WSY941" s="9"/>
      <c r="WSZ941" s="9"/>
      <c r="WTA941" s="9"/>
      <c r="WTB941" s="9"/>
      <c r="WTC941" s="9"/>
      <c r="WTD941" s="9"/>
      <c r="WTE941" s="9"/>
      <c r="WTF941" s="9"/>
      <c r="WTG941" s="9"/>
      <c r="WTH941" s="9"/>
      <c r="WTI941" s="9"/>
      <c r="WTJ941" s="9"/>
      <c r="WTK941" s="9"/>
      <c r="WTL941" s="9"/>
      <c r="WTM941" s="9"/>
      <c r="WTN941" s="9"/>
      <c r="WTO941" s="9"/>
      <c r="WTP941" s="9"/>
      <c r="WTQ941" s="9"/>
      <c r="WTR941" s="9"/>
      <c r="WTS941" s="9"/>
      <c r="WTT941" s="9"/>
      <c r="WTU941" s="9"/>
      <c r="WTV941" s="9"/>
      <c r="WTW941" s="9"/>
      <c r="WTX941" s="9"/>
      <c r="WTY941" s="9"/>
      <c r="WTZ941" s="9"/>
      <c r="WUA941" s="9"/>
      <c r="WUB941" s="9"/>
      <c r="WUC941" s="9"/>
      <c r="WUD941" s="9"/>
      <c r="WUE941" s="9"/>
      <c r="WUF941" s="9"/>
      <c r="WUG941" s="9"/>
      <c r="WUH941" s="9"/>
      <c r="WUI941" s="9"/>
      <c r="WUJ941" s="9"/>
      <c r="WUK941" s="9"/>
      <c r="WUL941" s="9"/>
      <c r="WUM941" s="9"/>
      <c r="WUN941" s="9"/>
      <c r="WUO941" s="9"/>
      <c r="WUP941" s="9"/>
      <c r="WUQ941" s="9"/>
      <c r="WUR941" s="9"/>
      <c r="WUS941" s="9"/>
      <c r="WUT941" s="9"/>
      <c r="WUU941" s="9"/>
      <c r="WUV941" s="9"/>
      <c r="WUW941" s="9"/>
      <c r="WUX941" s="9"/>
      <c r="WUY941" s="9"/>
      <c r="WUZ941" s="9"/>
      <c r="WVA941" s="9"/>
      <c r="WVB941" s="9"/>
      <c r="WVC941" s="9"/>
      <c r="WVD941" s="9"/>
      <c r="WVE941" s="9"/>
      <c r="WVF941" s="9"/>
      <c r="WVG941" s="9"/>
      <c r="WVH941" s="9"/>
      <c r="WVI941" s="9"/>
      <c r="WVJ941" s="9"/>
      <c r="WVK941" s="9"/>
      <c r="WVL941" s="9"/>
      <c r="WVM941" s="9"/>
      <c r="WVN941" s="9"/>
      <c r="WVO941" s="9"/>
      <c r="WVP941" s="9"/>
      <c r="WVQ941" s="9"/>
      <c r="WVR941" s="9"/>
      <c r="WVS941" s="9"/>
      <c r="WVT941" s="9"/>
      <c r="WVU941" s="9"/>
      <c r="WVV941" s="9"/>
      <c r="WVW941" s="9"/>
      <c r="WVX941" s="9"/>
      <c r="WVY941" s="9"/>
      <c r="WVZ941" s="9"/>
      <c r="WWA941" s="9"/>
      <c r="WWB941" s="9"/>
      <c r="WWC941" s="9"/>
      <c r="WWD941" s="9"/>
      <c r="WWE941" s="9"/>
      <c r="WWF941" s="9"/>
      <c r="WWG941" s="9"/>
      <c r="WWH941" s="9"/>
      <c r="WWI941" s="9"/>
      <c r="WWJ941" s="9"/>
      <c r="WWK941" s="9"/>
      <c r="WWL941" s="9"/>
      <c r="WWM941" s="9"/>
      <c r="WWN941" s="9"/>
      <c r="WWO941" s="9"/>
      <c r="WWP941" s="9"/>
      <c r="WWQ941" s="9"/>
      <c r="WWR941" s="9"/>
      <c r="WWS941" s="9"/>
      <c r="WWT941" s="9"/>
      <c r="WWU941" s="9"/>
      <c r="WWV941" s="9"/>
      <c r="WWW941" s="9"/>
      <c r="WWX941" s="9"/>
      <c r="WWY941" s="9"/>
      <c r="WWZ941" s="9"/>
      <c r="WXA941" s="9"/>
      <c r="WXB941" s="9"/>
      <c r="WXC941" s="9"/>
      <c r="WXD941" s="9"/>
      <c r="WXE941" s="9"/>
      <c r="WXF941" s="9"/>
      <c r="WXG941" s="9"/>
      <c r="WXH941" s="9"/>
      <c r="WXI941" s="9"/>
      <c r="WXJ941" s="9"/>
      <c r="WXK941" s="9"/>
      <c r="WXL941" s="9"/>
      <c r="WXM941" s="9"/>
      <c r="WXN941" s="9"/>
      <c r="WXO941" s="9"/>
      <c r="WXP941" s="9"/>
      <c r="WXQ941" s="9"/>
      <c r="WXR941" s="9"/>
      <c r="WXS941" s="9"/>
      <c r="WXT941" s="9"/>
      <c r="WXU941" s="9"/>
      <c r="WXV941" s="9"/>
      <c r="WXW941" s="9"/>
      <c r="WXX941" s="9"/>
      <c r="WXY941" s="9"/>
      <c r="WXZ941" s="9"/>
      <c r="WYA941" s="9"/>
      <c r="WYB941" s="9"/>
      <c r="WYC941" s="9"/>
      <c r="WYD941" s="9"/>
      <c r="WYE941" s="9"/>
      <c r="WYF941" s="9"/>
      <c r="WYG941" s="9"/>
      <c r="WYH941" s="9"/>
      <c r="WYI941" s="9"/>
      <c r="WYJ941" s="9"/>
      <c r="WYK941" s="9"/>
      <c r="WYL941" s="9"/>
      <c r="WYM941" s="9"/>
      <c r="WYN941" s="9"/>
      <c r="WYO941" s="9"/>
      <c r="WYP941" s="9"/>
      <c r="WYQ941" s="9"/>
      <c r="WYR941" s="9"/>
      <c r="WYS941" s="9"/>
      <c r="WYT941" s="9"/>
      <c r="WYU941" s="9"/>
      <c r="WYV941" s="9"/>
      <c r="WYW941" s="9"/>
      <c r="WYX941" s="9"/>
      <c r="WYY941" s="9"/>
      <c r="WYZ941" s="9"/>
      <c r="WZA941" s="9"/>
      <c r="WZB941" s="9"/>
      <c r="WZC941" s="9"/>
      <c r="WZD941" s="9"/>
      <c r="WZE941" s="9"/>
      <c r="WZF941" s="9"/>
      <c r="WZG941" s="9"/>
      <c r="WZH941" s="9"/>
      <c r="WZI941" s="9"/>
      <c r="WZJ941" s="9"/>
      <c r="WZK941" s="9"/>
      <c r="WZL941" s="9"/>
      <c r="WZM941" s="9"/>
      <c r="WZN941" s="9"/>
      <c r="WZO941" s="9"/>
      <c r="WZP941" s="9"/>
      <c r="WZQ941" s="9"/>
      <c r="WZR941" s="9"/>
      <c r="WZS941" s="9"/>
      <c r="WZT941" s="9"/>
      <c r="WZU941" s="9"/>
      <c r="WZV941" s="9"/>
      <c r="WZW941" s="9"/>
      <c r="WZX941" s="9"/>
      <c r="WZY941" s="9"/>
      <c r="WZZ941" s="9"/>
      <c r="XAA941" s="9"/>
      <c r="XAB941" s="9"/>
      <c r="XAC941" s="9"/>
      <c r="XAD941" s="9"/>
      <c r="XAE941" s="9"/>
      <c r="XAF941" s="9"/>
      <c r="XAG941" s="9"/>
      <c r="XAH941" s="9"/>
      <c r="XAI941" s="9"/>
      <c r="XAJ941" s="9"/>
      <c r="XAK941" s="9"/>
      <c r="XAL941" s="9"/>
      <c r="XAM941" s="9"/>
      <c r="XAN941" s="9"/>
      <c r="XAO941" s="9"/>
      <c r="XAP941" s="9"/>
      <c r="XAQ941" s="9"/>
      <c r="XAR941" s="9"/>
      <c r="XAS941" s="9"/>
      <c r="XAT941" s="9"/>
      <c r="XAU941" s="9"/>
      <c r="XAV941" s="9"/>
      <c r="XAW941" s="9"/>
      <c r="XAX941" s="9"/>
      <c r="XAY941" s="9"/>
      <c r="XAZ941" s="9"/>
      <c r="XBA941" s="9"/>
      <c r="XBB941" s="9"/>
      <c r="XBC941" s="9"/>
      <c r="XBD941" s="9"/>
      <c r="XBE941" s="9"/>
      <c r="XBF941" s="9"/>
      <c r="XBG941" s="9"/>
      <c r="XBH941" s="9"/>
      <c r="XBI941" s="9"/>
      <c r="XBJ941" s="9"/>
      <c r="XBK941" s="9"/>
      <c r="XBL941" s="9"/>
      <c r="XBM941" s="9"/>
      <c r="XBN941" s="9"/>
      <c r="XBO941" s="9"/>
      <c r="XBP941" s="9"/>
      <c r="XBQ941" s="9"/>
      <c r="XBR941" s="9"/>
      <c r="XBS941" s="9"/>
      <c r="XBT941" s="9"/>
      <c r="XBU941" s="9"/>
      <c r="XBV941" s="9"/>
      <c r="XBW941" s="9"/>
      <c r="XBX941" s="9"/>
    </row>
    <row r="942" spans="1:16300" s="102" customFormat="1" x14ac:dyDescent="0.2">
      <c r="A942" s="135" t="s">
        <v>104</v>
      </c>
      <c r="B942" s="2">
        <v>912</v>
      </c>
      <c r="C942" s="15">
        <v>10</v>
      </c>
      <c r="D942" s="15" t="s">
        <v>60</v>
      </c>
      <c r="E942" s="32"/>
      <c r="F942" s="32"/>
      <c r="G942" s="111">
        <f>G944</f>
        <v>15201</v>
      </c>
      <c r="H942" s="112">
        <f>H944</f>
        <v>16405</v>
      </c>
      <c r="I942" s="231"/>
      <c r="J942" s="231"/>
      <c r="K942" s="231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1"/>
      <c r="Y942" s="231"/>
      <c r="Z942" s="231"/>
      <c r="AA942" s="231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</row>
    <row r="943" spans="1:16300" s="102" customFormat="1" ht="31.5" x14ac:dyDescent="0.2">
      <c r="A943" s="140" t="s">
        <v>709</v>
      </c>
      <c r="B943" s="2">
        <v>912</v>
      </c>
      <c r="C943" s="15" t="s">
        <v>101</v>
      </c>
      <c r="D943" s="15" t="s">
        <v>60</v>
      </c>
      <c r="E943" s="15" t="s">
        <v>208</v>
      </c>
      <c r="F943" s="32"/>
      <c r="G943" s="71">
        <f t="shared" ref="G943:H945" si="250">G944</f>
        <v>15201</v>
      </c>
      <c r="H943" s="82">
        <f t="shared" si="250"/>
        <v>16405</v>
      </c>
      <c r="I943" s="231"/>
      <c r="J943" s="231"/>
      <c r="K943" s="231"/>
      <c r="L943" s="231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1"/>
      <c r="Y943" s="231"/>
      <c r="Z943" s="231"/>
      <c r="AA943" s="231"/>
      <c r="AB943" s="231"/>
      <c r="AC943" s="231"/>
      <c r="AD943" s="231"/>
      <c r="AE943" s="231"/>
      <c r="AF943" s="231"/>
      <c r="AG943" s="231"/>
      <c r="AH943" s="231"/>
      <c r="AI943" s="231"/>
      <c r="AJ943" s="231"/>
      <c r="AK943" s="231"/>
      <c r="AL943" s="231"/>
      <c r="AM943" s="231"/>
      <c r="AN943" s="231"/>
      <c r="AO943" s="231"/>
      <c r="AP943" s="231"/>
      <c r="AQ943" s="231"/>
      <c r="AR943" s="231"/>
      <c r="AS943" s="231"/>
      <c r="AT943" s="231"/>
    </row>
    <row r="944" spans="1:16300" s="102" customFormat="1" x14ac:dyDescent="0.2">
      <c r="A944" s="141" t="s">
        <v>480</v>
      </c>
      <c r="B944" s="1" t="s">
        <v>111</v>
      </c>
      <c r="C944" s="63" t="s">
        <v>101</v>
      </c>
      <c r="D944" s="63" t="s">
        <v>60</v>
      </c>
      <c r="E944" s="30" t="s">
        <v>484</v>
      </c>
      <c r="F944" s="63"/>
      <c r="G944" s="100">
        <f t="shared" si="250"/>
        <v>15201</v>
      </c>
      <c r="H944" s="101">
        <f t="shared" si="250"/>
        <v>16405</v>
      </c>
      <c r="I944" s="231"/>
      <c r="J944" s="231"/>
      <c r="K944" s="231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1"/>
      <c r="Y944" s="231"/>
      <c r="Z944" s="231"/>
      <c r="AA944" s="231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</row>
    <row r="945" spans="1:46" s="102" customFormat="1" ht="31.5" x14ac:dyDescent="0.2">
      <c r="A945" s="140" t="s">
        <v>481</v>
      </c>
      <c r="B945" s="2" t="s">
        <v>111</v>
      </c>
      <c r="C945" s="15" t="s">
        <v>101</v>
      </c>
      <c r="D945" s="15" t="s">
        <v>60</v>
      </c>
      <c r="E945" s="24" t="s">
        <v>485</v>
      </c>
      <c r="F945" s="63"/>
      <c r="G945" s="71">
        <f t="shared" si="250"/>
        <v>15201</v>
      </c>
      <c r="H945" s="82">
        <f t="shared" si="250"/>
        <v>16405</v>
      </c>
      <c r="I945" s="231"/>
      <c r="J945" s="231"/>
      <c r="K945" s="231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1"/>
      <c r="Y945" s="231"/>
      <c r="Z945" s="231"/>
      <c r="AA945" s="231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</row>
    <row r="946" spans="1:46" s="102" customFormat="1" x14ac:dyDescent="0.2">
      <c r="A946" s="136" t="s">
        <v>618</v>
      </c>
      <c r="B946" s="16" t="s">
        <v>111</v>
      </c>
      <c r="C946" s="17" t="s">
        <v>101</v>
      </c>
      <c r="D946" s="17" t="s">
        <v>60</v>
      </c>
      <c r="E946" s="25" t="s">
        <v>533</v>
      </c>
      <c r="F946" s="64"/>
      <c r="G946" s="91">
        <f>G947+G950</f>
        <v>15201</v>
      </c>
      <c r="H946" s="92">
        <f>H947+H950</f>
        <v>16405</v>
      </c>
      <c r="I946" s="231"/>
      <c r="J946" s="231"/>
      <c r="K946" s="231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1"/>
      <c r="Y946" s="231"/>
      <c r="Z946" s="231"/>
      <c r="AA946" s="231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</row>
    <row r="947" spans="1:46" s="102" customFormat="1" ht="31.5" x14ac:dyDescent="0.2">
      <c r="A947" s="137" t="s">
        <v>22</v>
      </c>
      <c r="B947" s="19" t="s">
        <v>111</v>
      </c>
      <c r="C947" s="64" t="s">
        <v>101</v>
      </c>
      <c r="D947" s="64" t="s">
        <v>60</v>
      </c>
      <c r="E947" s="27" t="s">
        <v>533</v>
      </c>
      <c r="F947" s="64" t="s">
        <v>15</v>
      </c>
      <c r="G947" s="93">
        <f t="shared" ref="G947:H948" si="251">G948</f>
        <v>72</v>
      </c>
      <c r="H947" s="94">
        <f t="shared" si="251"/>
        <v>77</v>
      </c>
      <c r="I947" s="231"/>
      <c r="J947" s="231"/>
      <c r="K947" s="231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1"/>
      <c r="Y947" s="231"/>
      <c r="Z947" s="231"/>
      <c r="AA947" s="231"/>
      <c r="AB947" s="231"/>
      <c r="AC947" s="231"/>
      <c r="AD947" s="231"/>
      <c r="AE947" s="231"/>
      <c r="AF947" s="231"/>
      <c r="AG947" s="231"/>
      <c r="AH947" s="231"/>
      <c r="AI947" s="231"/>
      <c r="AJ947" s="231"/>
      <c r="AK947" s="231"/>
      <c r="AL947" s="231"/>
      <c r="AM947" s="231"/>
      <c r="AN947" s="231"/>
      <c r="AO947" s="231"/>
      <c r="AP947" s="231"/>
      <c r="AQ947" s="231"/>
      <c r="AR947" s="231"/>
      <c r="AS947" s="231"/>
      <c r="AT947" s="231"/>
    </row>
    <row r="948" spans="1:46" s="102" customFormat="1" ht="31.5" x14ac:dyDescent="0.2">
      <c r="A948" s="137" t="s">
        <v>17</v>
      </c>
      <c r="B948" s="19" t="s">
        <v>111</v>
      </c>
      <c r="C948" s="64" t="s">
        <v>101</v>
      </c>
      <c r="D948" s="64" t="s">
        <v>60</v>
      </c>
      <c r="E948" s="27" t="s">
        <v>533</v>
      </c>
      <c r="F948" s="64" t="s">
        <v>16</v>
      </c>
      <c r="G948" s="93">
        <f t="shared" si="251"/>
        <v>72</v>
      </c>
      <c r="H948" s="94">
        <f t="shared" si="251"/>
        <v>77</v>
      </c>
      <c r="I948" s="231"/>
      <c r="J948" s="231"/>
      <c r="K948" s="231"/>
      <c r="L948" s="231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1"/>
      <c r="Y948" s="231"/>
      <c r="Z948" s="231"/>
      <c r="AA948" s="231"/>
      <c r="AB948" s="231"/>
      <c r="AC948" s="231"/>
      <c r="AD948" s="231"/>
      <c r="AE948" s="231"/>
      <c r="AF948" s="231"/>
      <c r="AG948" s="231"/>
      <c r="AH948" s="231"/>
      <c r="AI948" s="231"/>
      <c r="AJ948" s="231"/>
      <c r="AK948" s="231"/>
      <c r="AL948" s="231"/>
      <c r="AM948" s="231"/>
      <c r="AN948" s="231"/>
      <c r="AO948" s="231"/>
      <c r="AP948" s="231"/>
      <c r="AQ948" s="231"/>
      <c r="AR948" s="231"/>
      <c r="AS948" s="231"/>
      <c r="AT948" s="231"/>
    </row>
    <row r="949" spans="1:46" s="102" customFormat="1" x14ac:dyDescent="0.2">
      <c r="A949" s="137" t="s">
        <v>827</v>
      </c>
      <c r="B949" s="19">
        <v>912</v>
      </c>
      <c r="C949" s="64" t="s">
        <v>101</v>
      </c>
      <c r="D949" s="64" t="s">
        <v>60</v>
      </c>
      <c r="E949" s="27" t="s">
        <v>533</v>
      </c>
      <c r="F949" s="64" t="s">
        <v>126</v>
      </c>
      <c r="G949" s="93">
        <v>72</v>
      </c>
      <c r="H949" s="94">
        <v>77</v>
      </c>
      <c r="I949" s="231"/>
      <c r="J949" s="231"/>
      <c r="K949" s="231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1"/>
      <c r="Y949" s="231"/>
      <c r="Z949" s="231"/>
      <c r="AA949" s="231"/>
      <c r="AB949" s="231"/>
      <c r="AC949" s="231"/>
      <c r="AD949" s="231"/>
      <c r="AE949" s="231"/>
      <c r="AF949" s="231"/>
      <c r="AG949" s="231"/>
      <c r="AH949" s="231"/>
      <c r="AI949" s="231"/>
      <c r="AJ949" s="231"/>
      <c r="AK949" s="231"/>
      <c r="AL949" s="231"/>
      <c r="AM949" s="231"/>
      <c r="AN949" s="231"/>
      <c r="AO949" s="231"/>
      <c r="AP949" s="231"/>
      <c r="AQ949" s="231"/>
      <c r="AR949" s="231"/>
      <c r="AS949" s="231"/>
      <c r="AT949" s="231"/>
    </row>
    <row r="950" spans="1:46" s="102" customFormat="1" x14ac:dyDescent="0.2">
      <c r="A950" s="137" t="s">
        <v>23</v>
      </c>
      <c r="B950" s="19" t="s">
        <v>111</v>
      </c>
      <c r="C950" s="64" t="s">
        <v>101</v>
      </c>
      <c r="D950" s="64" t="s">
        <v>60</v>
      </c>
      <c r="E950" s="27" t="s">
        <v>533</v>
      </c>
      <c r="F950" s="64" t="s">
        <v>24</v>
      </c>
      <c r="G950" s="93">
        <f t="shared" ref="G950:H951" si="252">G951</f>
        <v>15129</v>
      </c>
      <c r="H950" s="94">
        <f t="shared" si="252"/>
        <v>16328</v>
      </c>
      <c r="I950" s="231"/>
      <c r="J950" s="231"/>
      <c r="K950" s="231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1"/>
      <c r="Y950" s="231"/>
      <c r="Z950" s="231"/>
      <c r="AA950" s="231"/>
      <c r="AB950" s="231"/>
      <c r="AC950" s="231"/>
      <c r="AD950" s="231"/>
      <c r="AE950" s="231"/>
      <c r="AF950" s="231"/>
      <c r="AG950" s="231"/>
      <c r="AH950" s="231"/>
      <c r="AI950" s="231"/>
      <c r="AJ950" s="231"/>
      <c r="AK950" s="231"/>
      <c r="AL950" s="231"/>
      <c r="AM950" s="231"/>
      <c r="AN950" s="231"/>
      <c r="AO950" s="231"/>
      <c r="AP950" s="231"/>
      <c r="AQ950" s="231"/>
      <c r="AR950" s="231"/>
      <c r="AS950" s="231"/>
      <c r="AT950" s="231"/>
    </row>
    <row r="951" spans="1:46" s="102" customFormat="1" ht="31.5" x14ac:dyDescent="0.2">
      <c r="A951" s="137" t="s">
        <v>156</v>
      </c>
      <c r="B951" s="19">
        <v>912</v>
      </c>
      <c r="C951" s="64" t="s">
        <v>101</v>
      </c>
      <c r="D951" s="64" t="s">
        <v>60</v>
      </c>
      <c r="E951" s="27" t="s">
        <v>533</v>
      </c>
      <c r="F951" s="64" t="s">
        <v>160</v>
      </c>
      <c r="G951" s="93">
        <f t="shared" si="252"/>
        <v>15129</v>
      </c>
      <c r="H951" s="94">
        <f t="shared" si="252"/>
        <v>16328</v>
      </c>
      <c r="I951" s="231"/>
      <c r="J951" s="231"/>
      <c r="K951" s="231"/>
      <c r="L951" s="231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1"/>
      <c r="Y951" s="231"/>
      <c r="Z951" s="231"/>
      <c r="AA951" s="231"/>
      <c r="AB951" s="231"/>
      <c r="AC951" s="231"/>
      <c r="AD951" s="231"/>
      <c r="AE951" s="231"/>
      <c r="AF951" s="231"/>
      <c r="AG951" s="231"/>
      <c r="AH951" s="231"/>
      <c r="AI951" s="231"/>
      <c r="AJ951" s="231"/>
      <c r="AK951" s="231"/>
      <c r="AL951" s="231"/>
      <c r="AM951" s="231"/>
      <c r="AN951" s="231"/>
      <c r="AO951" s="231"/>
      <c r="AP951" s="231"/>
      <c r="AQ951" s="231"/>
      <c r="AR951" s="231"/>
      <c r="AS951" s="231"/>
      <c r="AT951" s="231"/>
    </row>
    <row r="952" spans="1:46" s="102" customFormat="1" ht="31.5" x14ac:dyDescent="0.2">
      <c r="A952" s="137" t="s">
        <v>196</v>
      </c>
      <c r="B952" s="19" t="s">
        <v>111</v>
      </c>
      <c r="C952" s="64">
        <v>10</v>
      </c>
      <c r="D952" s="64" t="s">
        <v>60</v>
      </c>
      <c r="E952" s="27" t="s">
        <v>533</v>
      </c>
      <c r="F952" s="64" t="s">
        <v>161</v>
      </c>
      <c r="G952" s="93">
        <f>15201-72</f>
        <v>15129</v>
      </c>
      <c r="H952" s="94">
        <f>16405-77</f>
        <v>16328</v>
      </c>
      <c r="I952" s="231"/>
      <c r="J952" s="231"/>
      <c r="K952" s="231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1"/>
      <c r="Y952" s="231"/>
      <c r="Z952" s="231"/>
      <c r="AA952" s="231"/>
      <c r="AB952" s="231"/>
      <c r="AC952" s="231"/>
      <c r="AD952" s="231"/>
      <c r="AE952" s="231"/>
      <c r="AF952" s="231"/>
      <c r="AG952" s="231"/>
      <c r="AH952" s="231"/>
      <c r="AI952" s="231"/>
      <c r="AJ952" s="231"/>
      <c r="AK952" s="231"/>
      <c r="AL952" s="231"/>
      <c r="AM952" s="231"/>
      <c r="AN952" s="231"/>
      <c r="AO952" s="231"/>
      <c r="AP952" s="231"/>
      <c r="AQ952" s="231"/>
      <c r="AR952" s="231"/>
      <c r="AS952" s="231"/>
      <c r="AT952" s="231"/>
    </row>
    <row r="953" spans="1:46" s="102" customFormat="1" x14ac:dyDescent="0.2">
      <c r="A953" s="135" t="s">
        <v>98</v>
      </c>
      <c r="B953" s="2">
        <v>912</v>
      </c>
      <c r="C953" s="15" t="s">
        <v>101</v>
      </c>
      <c r="D953" s="15" t="s">
        <v>53</v>
      </c>
      <c r="E953" s="24"/>
      <c r="F953" s="15"/>
      <c r="G953" s="71">
        <f>G954+G1076</f>
        <v>134187</v>
      </c>
      <c r="H953" s="82">
        <f>H954+H1076</f>
        <v>145805</v>
      </c>
      <c r="I953" s="231"/>
      <c r="J953" s="231"/>
      <c r="K953" s="231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1"/>
      <c r="Y953" s="231"/>
      <c r="Z953" s="231"/>
      <c r="AA953" s="231"/>
      <c r="AB953" s="231"/>
      <c r="AC953" s="231"/>
      <c r="AD953" s="231"/>
      <c r="AE953" s="231"/>
      <c r="AF953" s="231"/>
      <c r="AG953" s="231"/>
      <c r="AH953" s="231"/>
      <c r="AI953" s="231"/>
      <c r="AJ953" s="231"/>
      <c r="AK953" s="231"/>
      <c r="AL953" s="231"/>
      <c r="AM953" s="231"/>
      <c r="AN953" s="231"/>
      <c r="AO953" s="231"/>
      <c r="AP953" s="231"/>
      <c r="AQ953" s="231"/>
      <c r="AR953" s="231"/>
      <c r="AS953" s="231"/>
      <c r="AT953" s="231"/>
    </row>
    <row r="954" spans="1:46" s="59" customFormat="1" ht="31.5" x14ac:dyDescent="0.2">
      <c r="A954" s="140" t="s">
        <v>651</v>
      </c>
      <c r="B954" s="2">
        <v>912</v>
      </c>
      <c r="C954" s="15" t="s">
        <v>101</v>
      </c>
      <c r="D954" s="15" t="s">
        <v>53</v>
      </c>
      <c r="E954" s="24" t="s">
        <v>359</v>
      </c>
      <c r="F954" s="47"/>
      <c r="G954" s="111">
        <f>G955+G1051+G1062</f>
        <v>120899</v>
      </c>
      <c r="H954" s="112">
        <f>H955+H1051+H1062</f>
        <v>131541</v>
      </c>
      <c r="I954" s="227"/>
      <c r="J954" s="227"/>
      <c r="K954" s="227"/>
      <c r="L954" s="227"/>
      <c r="M954" s="227"/>
      <c r="N954" s="227"/>
      <c r="O954" s="227"/>
      <c r="P954" s="227"/>
      <c r="Q954" s="227"/>
      <c r="R954" s="227"/>
      <c r="S954" s="227"/>
      <c r="T954" s="227"/>
      <c r="U954" s="227"/>
      <c r="V954" s="227"/>
      <c r="W954" s="227"/>
      <c r="X954" s="227"/>
      <c r="Y954" s="227"/>
      <c r="Z954" s="227"/>
      <c r="AA954" s="227"/>
      <c r="AB954" s="227"/>
      <c r="AC954" s="227"/>
      <c r="AD954" s="227"/>
      <c r="AE954" s="227"/>
      <c r="AF954" s="227"/>
      <c r="AG954" s="227"/>
      <c r="AH954" s="227"/>
      <c r="AI954" s="227"/>
      <c r="AJ954" s="227"/>
      <c r="AK954" s="227"/>
      <c r="AL954" s="227"/>
      <c r="AM954" s="227"/>
      <c r="AN954" s="227"/>
      <c r="AO954" s="227"/>
      <c r="AP954" s="227"/>
      <c r="AQ954" s="227"/>
      <c r="AR954" s="227"/>
      <c r="AS954" s="227"/>
      <c r="AT954" s="227"/>
    </row>
    <row r="955" spans="1:46" s="102" customFormat="1" x14ac:dyDescent="0.2">
      <c r="A955" s="140" t="s">
        <v>586</v>
      </c>
      <c r="B955" s="2">
        <v>912</v>
      </c>
      <c r="C955" s="15" t="s">
        <v>101</v>
      </c>
      <c r="D955" s="15" t="s">
        <v>53</v>
      </c>
      <c r="E955" s="24" t="s">
        <v>439</v>
      </c>
      <c r="F955" s="32"/>
      <c r="G955" s="71">
        <f>G956+G978+G1030+G1038+G1043</f>
        <v>76169</v>
      </c>
      <c r="H955" s="82">
        <f>H956+H978+H1030+H1038+H1043</f>
        <v>85410</v>
      </c>
      <c r="I955" s="231"/>
      <c r="J955" s="231"/>
      <c r="K955" s="231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1"/>
      <c r="Y955" s="231"/>
      <c r="Z955" s="231"/>
      <c r="AA955" s="231"/>
      <c r="AB955" s="231"/>
      <c r="AC955" s="231"/>
      <c r="AD955" s="231"/>
      <c r="AE955" s="231"/>
      <c r="AF955" s="231"/>
      <c r="AG955" s="231"/>
      <c r="AH955" s="231"/>
      <c r="AI955" s="231"/>
      <c r="AJ955" s="231"/>
      <c r="AK955" s="231"/>
      <c r="AL955" s="231"/>
      <c r="AM955" s="231"/>
      <c r="AN955" s="231"/>
      <c r="AO955" s="231"/>
      <c r="AP955" s="231"/>
      <c r="AQ955" s="231"/>
      <c r="AR955" s="231"/>
      <c r="AS955" s="231"/>
      <c r="AT955" s="231"/>
    </row>
    <row r="956" spans="1:46" s="102" customFormat="1" ht="31.5" x14ac:dyDescent="0.2">
      <c r="A956" s="140" t="s">
        <v>432</v>
      </c>
      <c r="B956" s="2" t="s">
        <v>111</v>
      </c>
      <c r="C956" s="15" t="s">
        <v>101</v>
      </c>
      <c r="D956" s="15" t="s">
        <v>53</v>
      </c>
      <c r="E956" s="24" t="s">
        <v>440</v>
      </c>
      <c r="F956" s="32"/>
      <c r="G956" s="71">
        <f t="shared" ref="G956:H956" si="253">G957+G964+G971</f>
        <v>8543</v>
      </c>
      <c r="H956" s="82">
        <f t="shared" si="253"/>
        <v>11476</v>
      </c>
      <c r="I956" s="231"/>
      <c r="J956" s="231"/>
      <c r="K956" s="231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1"/>
      <c r="Y956" s="231"/>
      <c r="Z956" s="231"/>
      <c r="AA956" s="231"/>
      <c r="AB956" s="231"/>
      <c r="AC956" s="231"/>
      <c r="AD956" s="231"/>
      <c r="AE956" s="231"/>
      <c r="AF956" s="231"/>
      <c r="AG956" s="231"/>
      <c r="AH956" s="231"/>
      <c r="AI956" s="231"/>
      <c r="AJ956" s="231"/>
      <c r="AK956" s="231"/>
      <c r="AL956" s="231"/>
      <c r="AM956" s="231"/>
      <c r="AN956" s="231"/>
      <c r="AO956" s="231"/>
      <c r="AP956" s="231"/>
      <c r="AQ956" s="231"/>
      <c r="AR956" s="231"/>
      <c r="AS956" s="231"/>
      <c r="AT956" s="231"/>
    </row>
    <row r="957" spans="1:46" s="102" customFormat="1" ht="94.5" x14ac:dyDescent="0.2">
      <c r="A957" s="136" t="s">
        <v>828</v>
      </c>
      <c r="B957" s="16" t="s">
        <v>111</v>
      </c>
      <c r="C957" s="17" t="s">
        <v>101</v>
      </c>
      <c r="D957" s="17" t="s">
        <v>53</v>
      </c>
      <c r="E957" s="25" t="s">
        <v>441</v>
      </c>
      <c r="F957" s="17"/>
      <c r="G957" s="115">
        <f>G958+G961</f>
        <v>5025</v>
      </c>
      <c r="H957" s="116">
        <f>H958+H961</f>
        <v>6533</v>
      </c>
      <c r="I957" s="231"/>
      <c r="J957" s="231"/>
      <c r="K957" s="231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1"/>
      <c r="Y957" s="231"/>
      <c r="Z957" s="231"/>
      <c r="AA957" s="231"/>
      <c r="AB957" s="231"/>
      <c r="AC957" s="231"/>
      <c r="AD957" s="231"/>
      <c r="AE957" s="231"/>
      <c r="AF957" s="231"/>
      <c r="AG957" s="231"/>
      <c r="AH957" s="231"/>
      <c r="AI957" s="231"/>
      <c r="AJ957" s="231"/>
      <c r="AK957" s="231"/>
      <c r="AL957" s="231"/>
      <c r="AM957" s="231"/>
      <c r="AN957" s="231"/>
      <c r="AO957" s="231"/>
      <c r="AP957" s="231"/>
      <c r="AQ957" s="231"/>
      <c r="AR957" s="231"/>
      <c r="AS957" s="231"/>
      <c r="AT957" s="231"/>
    </row>
    <row r="958" spans="1:46" s="102" customFormat="1" ht="31.5" x14ac:dyDescent="0.2">
      <c r="A958" s="137" t="s">
        <v>22</v>
      </c>
      <c r="B958" s="19" t="s">
        <v>111</v>
      </c>
      <c r="C958" s="64" t="s">
        <v>101</v>
      </c>
      <c r="D958" s="64" t="s">
        <v>53</v>
      </c>
      <c r="E958" s="27" t="s">
        <v>441</v>
      </c>
      <c r="F958" s="64" t="s">
        <v>15</v>
      </c>
      <c r="G958" s="93">
        <f t="shared" ref="G958:H959" si="254">G959</f>
        <v>25</v>
      </c>
      <c r="H958" s="94">
        <f t="shared" si="254"/>
        <v>33</v>
      </c>
      <c r="I958" s="231"/>
      <c r="J958" s="231"/>
      <c r="K958" s="231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1"/>
      <c r="Y958" s="231"/>
      <c r="Z958" s="231"/>
      <c r="AA958" s="231"/>
      <c r="AB958" s="231"/>
      <c r="AC958" s="231"/>
      <c r="AD958" s="231"/>
      <c r="AE958" s="231"/>
      <c r="AF958" s="231"/>
      <c r="AG958" s="231"/>
      <c r="AH958" s="231"/>
      <c r="AI958" s="231"/>
      <c r="AJ958" s="231"/>
      <c r="AK958" s="231"/>
      <c r="AL958" s="231"/>
      <c r="AM958" s="231"/>
      <c r="AN958" s="231"/>
      <c r="AO958" s="231"/>
      <c r="AP958" s="231"/>
      <c r="AQ958" s="231"/>
      <c r="AR958" s="231"/>
      <c r="AS958" s="231"/>
      <c r="AT958" s="231"/>
    </row>
    <row r="959" spans="1:46" s="102" customFormat="1" ht="31.5" x14ac:dyDescent="0.2">
      <c r="A959" s="137" t="s">
        <v>17</v>
      </c>
      <c r="B959" s="19" t="s">
        <v>111</v>
      </c>
      <c r="C959" s="64" t="s">
        <v>101</v>
      </c>
      <c r="D959" s="64" t="s">
        <v>53</v>
      </c>
      <c r="E959" s="27" t="s">
        <v>442</v>
      </c>
      <c r="F959" s="64" t="s">
        <v>16</v>
      </c>
      <c r="G959" s="93">
        <f t="shared" si="254"/>
        <v>25</v>
      </c>
      <c r="H959" s="94">
        <f t="shared" si="254"/>
        <v>33</v>
      </c>
      <c r="I959" s="231"/>
      <c r="J959" s="231"/>
      <c r="K959" s="231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1"/>
      <c r="Y959" s="231"/>
      <c r="Z959" s="231"/>
      <c r="AA959" s="231"/>
      <c r="AB959" s="231"/>
      <c r="AC959" s="231"/>
      <c r="AD959" s="231"/>
      <c r="AE959" s="231"/>
      <c r="AF959" s="231"/>
      <c r="AG959" s="231"/>
      <c r="AH959" s="231"/>
      <c r="AI959" s="231"/>
      <c r="AJ959" s="231"/>
      <c r="AK959" s="231"/>
      <c r="AL959" s="231"/>
      <c r="AM959" s="231"/>
      <c r="AN959" s="231"/>
      <c r="AO959" s="231"/>
      <c r="AP959" s="231"/>
      <c r="AQ959" s="231"/>
      <c r="AR959" s="231"/>
      <c r="AS959" s="231"/>
      <c r="AT959" s="231"/>
    </row>
    <row r="960" spans="1:46" s="102" customFormat="1" x14ac:dyDescent="0.2">
      <c r="A960" s="137" t="s">
        <v>827</v>
      </c>
      <c r="B960" s="19">
        <v>912</v>
      </c>
      <c r="C960" s="64">
        <v>10</v>
      </c>
      <c r="D960" s="64" t="s">
        <v>53</v>
      </c>
      <c r="E960" s="27" t="s">
        <v>441</v>
      </c>
      <c r="F960" s="64" t="s">
        <v>126</v>
      </c>
      <c r="G960" s="93">
        <v>25</v>
      </c>
      <c r="H960" s="94">
        <v>33</v>
      </c>
      <c r="I960" s="231"/>
      <c r="J960" s="231"/>
      <c r="K960" s="231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1"/>
      <c r="Y960" s="231"/>
      <c r="Z960" s="231"/>
      <c r="AA960" s="231"/>
      <c r="AB960" s="231"/>
      <c r="AC960" s="231"/>
      <c r="AD960" s="231"/>
      <c r="AE960" s="231"/>
      <c r="AF960" s="231"/>
      <c r="AG960" s="231"/>
      <c r="AH960" s="231"/>
      <c r="AI960" s="231"/>
      <c r="AJ960" s="231"/>
      <c r="AK960" s="231"/>
      <c r="AL960" s="231"/>
      <c r="AM960" s="231"/>
      <c r="AN960" s="231"/>
      <c r="AO960" s="231"/>
      <c r="AP960" s="231"/>
      <c r="AQ960" s="231"/>
      <c r="AR960" s="231"/>
      <c r="AS960" s="231"/>
      <c r="AT960" s="231"/>
    </row>
    <row r="961" spans="1:46" s="102" customFormat="1" x14ac:dyDescent="0.2">
      <c r="A961" s="137" t="s">
        <v>23</v>
      </c>
      <c r="B961" s="19">
        <v>912</v>
      </c>
      <c r="C961" s="64" t="s">
        <v>101</v>
      </c>
      <c r="D961" s="64" t="s">
        <v>53</v>
      </c>
      <c r="E961" s="27" t="s">
        <v>441</v>
      </c>
      <c r="F961" s="28">
        <v>300</v>
      </c>
      <c r="G961" s="93">
        <f t="shared" ref="G961:H962" si="255">G962</f>
        <v>5000</v>
      </c>
      <c r="H961" s="94">
        <f t="shared" si="255"/>
        <v>6500</v>
      </c>
      <c r="I961" s="231"/>
      <c r="J961" s="231"/>
      <c r="K961" s="231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1"/>
      <c r="Y961" s="231"/>
      <c r="Z961" s="231"/>
      <c r="AA961" s="231"/>
      <c r="AB961" s="231"/>
      <c r="AC961" s="231"/>
      <c r="AD961" s="231"/>
      <c r="AE961" s="231"/>
      <c r="AF961" s="231"/>
      <c r="AG961" s="231"/>
      <c r="AH961" s="231"/>
      <c r="AI961" s="231"/>
      <c r="AJ961" s="231"/>
      <c r="AK961" s="231"/>
      <c r="AL961" s="231"/>
      <c r="AM961" s="231"/>
      <c r="AN961" s="231"/>
      <c r="AO961" s="231"/>
      <c r="AP961" s="231"/>
      <c r="AQ961" s="231"/>
      <c r="AR961" s="231"/>
      <c r="AS961" s="231"/>
      <c r="AT961" s="231"/>
    </row>
    <row r="962" spans="1:46" s="102" customFormat="1" x14ac:dyDescent="0.2">
      <c r="A962" s="137" t="s">
        <v>99</v>
      </c>
      <c r="B962" s="19">
        <v>912</v>
      </c>
      <c r="C962" s="7">
        <v>10</v>
      </c>
      <c r="D962" s="64" t="s">
        <v>53</v>
      </c>
      <c r="E962" s="27" t="s">
        <v>441</v>
      </c>
      <c r="F962" s="28">
        <v>310</v>
      </c>
      <c r="G962" s="93">
        <f t="shared" si="255"/>
        <v>5000</v>
      </c>
      <c r="H962" s="94">
        <f t="shared" si="255"/>
        <v>6500</v>
      </c>
      <c r="I962" s="231"/>
      <c r="J962" s="231"/>
      <c r="K962" s="231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1"/>
      <c r="Y962" s="231"/>
      <c r="Z962" s="231"/>
      <c r="AA962" s="231"/>
      <c r="AB962" s="231"/>
      <c r="AC962" s="231"/>
      <c r="AD962" s="231"/>
      <c r="AE962" s="231"/>
      <c r="AF962" s="231"/>
      <c r="AG962" s="231"/>
      <c r="AH962" s="231"/>
      <c r="AI962" s="231"/>
      <c r="AJ962" s="231"/>
      <c r="AK962" s="231"/>
      <c r="AL962" s="231"/>
      <c r="AM962" s="231"/>
      <c r="AN962" s="231"/>
      <c r="AO962" s="231"/>
      <c r="AP962" s="231"/>
      <c r="AQ962" s="231"/>
      <c r="AR962" s="231"/>
      <c r="AS962" s="231"/>
      <c r="AT962" s="231"/>
    </row>
    <row r="963" spans="1:46" s="102" customFormat="1" ht="31.5" x14ac:dyDescent="0.2">
      <c r="A963" s="137" t="s">
        <v>153</v>
      </c>
      <c r="B963" s="19">
        <v>912</v>
      </c>
      <c r="C963" s="64">
        <v>10</v>
      </c>
      <c r="D963" s="64" t="s">
        <v>53</v>
      </c>
      <c r="E963" s="27" t="s">
        <v>441</v>
      </c>
      <c r="F963" s="28">
        <v>313</v>
      </c>
      <c r="G963" s="93">
        <v>5000</v>
      </c>
      <c r="H963" s="94">
        <v>6500</v>
      </c>
      <c r="I963" s="231"/>
      <c r="J963" s="231"/>
      <c r="K963" s="231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1"/>
      <c r="Y963" s="231"/>
      <c r="Z963" s="231"/>
      <c r="AA963" s="231"/>
      <c r="AB963" s="231"/>
      <c r="AC963" s="231"/>
      <c r="AD963" s="231"/>
      <c r="AE963" s="231"/>
      <c r="AF963" s="231"/>
      <c r="AG963" s="231"/>
      <c r="AH963" s="231"/>
      <c r="AI963" s="231"/>
      <c r="AJ963" s="231"/>
      <c r="AK963" s="231"/>
      <c r="AL963" s="231"/>
      <c r="AM963" s="231"/>
      <c r="AN963" s="231"/>
      <c r="AO963" s="231"/>
      <c r="AP963" s="231"/>
      <c r="AQ963" s="231"/>
      <c r="AR963" s="231"/>
      <c r="AS963" s="231"/>
      <c r="AT963" s="231"/>
    </row>
    <row r="964" spans="1:46" s="102" customFormat="1" ht="31.5" x14ac:dyDescent="0.2">
      <c r="A964" s="136" t="s">
        <v>155</v>
      </c>
      <c r="B964" s="16">
        <v>912</v>
      </c>
      <c r="C964" s="17">
        <v>10</v>
      </c>
      <c r="D964" s="17" t="s">
        <v>53</v>
      </c>
      <c r="E964" s="25" t="s">
        <v>443</v>
      </c>
      <c r="F964" s="17"/>
      <c r="G964" s="115">
        <f>G965+G968</f>
        <v>3015</v>
      </c>
      <c r="H964" s="116">
        <f>H965+H968</f>
        <v>4440</v>
      </c>
      <c r="I964" s="231"/>
      <c r="J964" s="231"/>
      <c r="K964" s="231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1"/>
      <c r="Y964" s="231"/>
      <c r="Z964" s="231"/>
      <c r="AA964" s="231"/>
      <c r="AB964" s="231"/>
      <c r="AC964" s="231"/>
      <c r="AD964" s="231"/>
      <c r="AE964" s="231"/>
      <c r="AF964" s="231"/>
      <c r="AG964" s="231"/>
      <c r="AH964" s="231"/>
      <c r="AI964" s="231"/>
      <c r="AJ964" s="231"/>
      <c r="AK964" s="231"/>
      <c r="AL964" s="231"/>
      <c r="AM964" s="231"/>
      <c r="AN964" s="231"/>
      <c r="AO964" s="231"/>
      <c r="AP964" s="231"/>
      <c r="AQ964" s="231"/>
      <c r="AR964" s="231"/>
      <c r="AS964" s="231"/>
      <c r="AT964" s="231"/>
    </row>
    <row r="965" spans="1:46" s="102" customFormat="1" ht="31.5" x14ac:dyDescent="0.2">
      <c r="A965" s="137" t="s">
        <v>22</v>
      </c>
      <c r="B965" s="19">
        <v>912</v>
      </c>
      <c r="C965" s="64" t="s">
        <v>101</v>
      </c>
      <c r="D965" s="64" t="s">
        <v>53</v>
      </c>
      <c r="E965" s="27" t="s">
        <v>443</v>
      </c>
      <c r="F965" s="64" t="s">
        <v>15</v>
      </c>
      <c r="G965" s="93">
        <f t="shared" ref="G965:H966" si="256">G966</f>
        <v>15</v>
      </c>
      <c r="H965" s="94">
        <f t="shared" si="256"/>
        <v>22</v>
      </c>
      <c r="I965" s="231"/>
      <c r="J965" s="231"/>
      <c r="K965" s="231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1"/>
      <c r="Y965" s="231"/>
      <c r="Z965" s="231"/>
      <c r="AA965" s="231"/>
      <c r="AB965" s="231"/>
      <c r="AC965" s="231"/>
      <c r="AD965" s="231"/>
      <c r="AE965" s="231"/>
      <c r="AF965" s="231"/>
      <c r="AG965" s="231"/>
      <c r="AH965" s="231"/>
      <c r="AI965" s="231"/>
      <c r="AJ965" s="231"/>
      <c r="AK965" s="231"/>
      <c r="AL965" s="231"/>
      <c r="AM965" s="231"/>
      <c r="AN965" s="231"/>
      <c r="AO965" s="231"/>
      <c r="AP965" s="231"/>
      <c r="AQ965" s="231"/>
      <c r="AR965" s="231"/>
      <c r="AS965" s="231"/>
      <c r="AT965" s="231"/>
    </row>
    <row r="966" spans="1:46" s="102" customFormat="1" ht="31.5" x14ac:dyDescent="0.2">
      <c r="A966" s="137" t="s">
        <v>17</v>
      </c>
      <c r="B966" s="19">
        <v>912</v>
      </c>
      <c r="C966" s="64" t="s">
        <v>101</v>
      </c>
      <c r="D966" s="64" t="s">
        <v>53</v>
      </c>
      <c r="E966" s="27" t="s">
        <v>443</v>
      </c>
      <c r="F966" s="64" t="s">
        <v>16</v>
      </c>
      <c r="G966" s="93">
        <f t="shared" si="256"/>
        <v>15</v>
      </c>
      <c r="H966" s="94">
        <f t="shared" si="256"/>
        <v>22</v>
      </c>
      <c r="I966" s="231"/>
      <c r="J966" s="231"/>
      <c r="K966" s="231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1"/>
      <c r="Y966" s="231"/>
      <c r="Z966" s="231"/>
      <c r="AA966" s="231"/>
      <c r="AB966" s="231"/>
      <c r="AC966" s="231"/>
      <c r="AD966" s="231"/>
      <c r="AE966" s="231"/>
      <c r="AF966" s="231"/>
      <c r="AG966" s="231"/>
      <c r="AH966" s="231"/>
      <c r="AI966" s="231"/>
      <c r="AJ966" s="231"/>
      <c r="AK966" s="231"/>
      <c r="AL966" s="231"/>
      <c r="AM966" s="231"/>
      <c r="AN966" s="231"/>
      <c r="AO966" s="231"/>
      <c r="AP966" s="231"/>
      <c r="AQ966" s="231"/>
      <c r="AR966" s="231"/>
      <c r="AS966" s="231"/>
      <c r="AT966" s="231"/>
    </row>
    <row r="967" spans="1:46" s="102" customFormat="1" x14ac:dyDescent="0.2">
      <c r="A967" s="137" t="s">
        <v>827</v>
      </c>
      <c r="B967" s="19">
        <v>912</v>
      </c>
      <c r="C967" s="64" t="s">
        <v>101</v>
      </c>
      <c r="D967" s="64" t="s">
        <v>53</v>
      </c>
      <c r="E967" s="27" t="s">
        <v>443</v>
      </c>
      <c r="F967" s="64" t="s">
        <v>126</v>
      </c>
      <c r="G967" s="93">
        <v>15</v>
      </c>
      <c r="H967" s="94">
        <v>22</v>
      </c>
      <c r="I967" s="231"/>
      <c r="J967" s="231"/>
      <c r="K967" s="231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1"/>
      <c r="Y967" s="231"/>
      <c r="Z967" s="231"/>
      <c r="AA967" s="231"/>
      <c r="AB967" s="231"/>
      <c r="AC967" s="231"/>
      <c r="AD967" s="231"/>
      <c r="AE967" s="231"/>
      <c r="AF967" s="231"/>
      <c r="AG967" s="231"/>
      <c r="AH967" s="231"/>
      <c r="AI967" s="231"/>
      <c r="AJ967" s="231"/>
      <c r="AK967" s="231"/>
      <c r="AL967" s="231"/>
      <c r="AM967" s="231"/>
      <c r="AN967" s="231"/>
      <c r="AO967" s="231"/>
      <c r="AP967" s="231"/>
      <c r="AQ967" s="231"/>
      <c r="AR967" s="231"/>
      <c r="AS967" s="231"/>
      <c r="AT967" s="231"/>
    </row>
    <row r="968" spans="1:46" s="102" customFormat="1" x14ac:dyDescent="0.2">
      <c r="A968" s="137" t="s">
        <v>23</v>
      </c>
      <c r="B968" s="19">
        <v>912</v>
      </c>
      <c r="C968" s="64">
        <v>10</v>
      </c>
      <c r="D968" s="64" t="s">
        <v>53</v>
      </c>
      <c r="E968" s="27" t="s">
        <v>443</v>
      </c>
      <c r="F968" s="28">
        <v>300</v>
      </c>
      <c r="G968" s="93">
        <f t="shared" ref="G968:H969" si="257">G969</f>
        <v>3000</v>
      </c>
      <c r="H968" s="94">
        <f t="shared" si="257"/>
        <v>4418</v>
      </c>
      <c r="I968" s="231"/>
      <c r="J968" s="231"/>
      <c r="K968" s="231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1"/>
      <c r="Y968" s="231"/>
      <c r="Z968" s="231"/>
      <c r="AA968" s="231"/>
      <c r="AB968" s="231"/>
      <c r="AC968" s="231"/>
      <c r="AD968" s="231"/>
      <c r="AE968" s="231"/>
      <c r="AF968" s="231"/>
      <c r="AG968" s="231"/>
      <c r="AH968" s="231"/>
      <c r="AI968" s="231"/>
      <c r="AJ968" s="231"/>
      <c r="AK968" s="231"/>
      <c r="AL968" s="231"/>
      <c r="AM968" s="231"/>
      <c r="AN968" s="231"/>
      <c r="AO968" s="231"/>
      <c r="AP968" s="231"/>
      <c r="AQ968" s="231"/>
      <c r="AR968" s="231"/>
      <c r="AS968" s="231"/>
      <c r="AT968" s="231"/>
    </row>
    <row r="969" spans="1:46" s="102" customFormat="1" x14ac:dyDescent="0.2">
      <c r="A969" s="137" t="s">
        <v>99</v>
      </c>
      <c r="B969" s="19">
        <v>912</v>
      </c>
      <c r="C969" s="64">
        <v>10</v>
      </c>
      <c r="D969" s="64" t="s">
        <v>53</v>
      </c>
      <c r="E969" s="27" t="s">
        <v>443</v>
      </c>
      <c r="F969" s="28">
        <v>310</v>
      </c>
      <c r="G969" s="93">
        <f t="shared" si="257"/>
        <v>3000</v>
      </c>
      <c r="H969" s="94">
        <f t="shared" si="257"/>
        <v>4418</v>
      </c>
      <c r="I969" s="231"/>
      <c r="J969" s="231"/>
      <c r="K969" s="231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1"/>
      <c r="Y969" s="231"/>
      <c r="Z969" s="231"/>
      <c r="AA969" s="231"/>
      <c r="AB969" s="231"/>
      <c r="AC969" s="231"/>
      <c r="AD969" s="231"/>
      <c r="AE969" s="231"/>
      <c r="AF969" s="231"/>
      <c r="AG969" s="231"/>
      <c r="AH969" s="231"/>
      <c r="AI969" s="231"/>
      <c r="AJ969" s="231"/>
      <c r="AK969" s="231"/>
      <c r="AL969" s="231"/>
      <c r="AM969" s="231"/>
      <c r="AN969" s="231"/>
      <c r="AO969" s="231"/>
      <c r="AP969" s="231"/>
      <c r="AQ969" s="231"/>
      <c r="AR969" s="231"/>
      <c r="AS969" s="231"/>
      <c r="AT969" s="231"/>
    </row>
    <row r="970" spans="1:46" s="102" customFormat="1" ht="31.5" x14ac:dyDescent="0.2">
      <c r="A970" s="137" t="s">
        <v>153</v>
      </c>
      <c r="B970" s="19">
        <v>912</v>
      </c>
      <c r="C970" s="7" t="s">
        <v>101</v>
      </c>
      <c r="D970" s="64" t="s">
        <v>53</v>
      </c>
      <c r="E970" s="27" t="s">
        <v>443</v>
      </c>
      <c r="F970" s="28">
        <v>313</v>
      </c>
      <c r="G970" s="93">
        <v>3000</v>
      </c>
      <c r="H970" s="94">
        <v>4418</v>
      </c>
      <c r="I970" s="231"/>
      <c r="J970" s="231"/>
      <c r="K970" s="231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1"/>
      <c r="Y970" s="231"/>
      <c r="Z970" s="231"/>
      <c r="AA970" s="231"/>
      <c r="AB970" s="231"/>
      <c r="AC970" s="231"/>
      <c r="AD970" s="231"/>
      <c r="AE970" s="231"/>
      <c r="AF970" s="231"/>
      <c r="AG970" s="231"/>
      <c r="AH970" s="231"/>
      <c r="AI970" s="231"/>
      <c r="AJ970" s="231"/>
      <c r="AK970" s="231"/>
      <c r="AL970" s="231"/>
      <c r="AM970" s="231"/>
      <c r="AN970" s="231"/>
      <c r="AO970" s="231"/>
      <c r="AP970" s="231"/>
      <c r="AQ970" s="231"/>
      <c r="AR970" s="231"/>
      <c r="AS970" s="231"/>
      <c r="AT970" s="231"/>
    </row>
    <row r="971" spans="1:46" s="102" customFormat="1" ht="31.5" x14ac:dyDescent="0.2">
      <c r="A971" s="136" t="s">
        <v>711</v>
      </c>
      <c r="B971" s="16">
        <v>912</v>
      </c>
      <c r="C971" s="17" t="s">
        <v>101</v>
      </c>
      <c r="D971" s="17" t="s">
        <v>53</v>
      </c>
      <c r="E971" s="25" t="s">
        <v>444</v>
      </c>
      <c r="F971" s="43"/>
      <c r="G971" s="91">
        <f>G972+G975</f>
        <v>503</v>
      </c>
      <c r="H971" s="92">
        <f>H972+H975</f>
        <v>503</v>
      </c>
      <c r="I971" s="231"/>
      <c r="J971" s="231"/>
      <c r="K971" s="231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1"/>
      <c r="Y971" s="231"/>
      <c r="Z971" s="231"/>
      <c r="AA971" s="231"/>
      <c r="AB971" s="231"/>
      <c r="AC971" s="231"/>
      <c r="AD971" s="231"/>
      <c r="AE971" s="231"/>
      <c r="AF971" s="231"/>
      <c r="AG971" s="231"/>
      <c r="AH971" s="231"/>
      <c r="AI971" s="231"/>
      <c r="AJ971" s="231"/>
      <c r="AK971" s="231"/>
      <c r="AL971" s="231"/>
      <c r="AM971" s="231"/>
      <c r="AN971" s="231"/>
      <c r="AO971" s="231"/>
      <c r="AP971" s="231"/>
      <c r="AQ971" s="231"/>
      <c r="AR971" s="231"/>
      <c r="AS971" s="231"/>
      <c r="AT971" s="231"/>
    </row>
    <row r="972" spans="1:46" s="102" customFormat="1" ht="31.5" x14ac:dyDescent="0.2">
      <c r="A972" s="137" t="s">
        <v>22</v>
      </c>
      <c r="B972" s="19">
        <v>912</v>
      </c>
      <c r="C972" s="64" t="s">
        <v>101</v>
      </c>
      <c r="D972" s="64" t="s">
        <v>53</v>
      </c>
      <c r="E972" s="27" t="s">
        <v>444</v>
      </c>
      <c r="F972" s="28">
        <v>200</v>
      </c>
      <c r="G972" s="95">
        <f t="shared" ref="G972:H973" si="258">G973</f>
        <v>3</v>
      </c>
      <c r="H972" s="96">
        <f t="shared" si="258"/>
        <v>3</v>
      </c>
      <c r="I972" s="231"/>
      <c r="J972" s="231"/>
      <c r="K972" s="231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1"/>
      <c r="Y972" s="231"/>
      <c r="Z972" s="231"/>
      <c r="AA972" s="231"/>
      <c r="AB972" s="231"/>
      <c r="AC972" s="231"/>
      <c r="AD972" s="231"/>
      <c r="AE972" s="231"/>
      <c r="AF972" s="231"/>
      <c r="AG972" s="231"/>
      <c r="AH972" s="231"/>
      <c r="AI972" s="231"/>
      <c r="AJ972" s="231"/>
      <c r="AK972" s="231"/>
      <c r="AL972" s="231"/>
      <c r="AM972" s="231"/>
      <c r="AN972" s="231"/>
      <c r="AO972" s="231"/>
      <c r="AP972" s="231"/>
      <c r="AQ972" s="231"/>
      <c r="AR972" s="231"/>
      <c r="AS972" s="231"/>
      <c r="AT972" s="231"/>
    </row>
    <row r="973" spans="1:46" s="102" customFormat="1" ht="31.5" x14ac:dyDescent="0.2">
      <c r="A973" s="137" t="s">
        <v>17</v>
      </c>
      <c r="B973" s="19">
        <v>912</v>
      </c>
      <c r="C973" s="64" t="s">
        <v>101</v>
      </c>
      <c r="D973" s="64" t="s">
        <v>53</v>
      </c>
      <c r="E973" s="27" t="s">
        <v>444</v>
      </c>
      <c r="F973" s="28">
        <v>240</v>
      </c>
      <c r="G973" s="95">
        <f t="shared" si="258"/>
        <v>3</v>
      </c>
      <c r="H973" s="96">
        <f t="shared" si="258"/>
        <v>3</v>
      </c>
      <c r="I973" s="231"/>
      <c r="J973" s="231"/>
      <c r="K973" s="231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1"/>
      <c r="Y973" s="231"/>
      <c r="Z973" s="231"/>
      <c r="AA973" s="231"/>
      <c r="AB973" s="231"/>
      <c r="AC973" s="231"/>
      <c r="AD973" s="231"/>
      <c r="AE973" s="231"/>
      <c r="AF973" s="231"/>
      <c r="AG973" s="231"/>
      <c r="AH973" s="231"/>
      <c r="AI973" s="231"/>
      <c r="AJ973" s="231"/>
      <c r="AK973" s="231"/>
      <c r="AL973" s="231"/>
      <c r="AM973" s="231"/>
      <c r="AN973" s="231"/>
      <c r="AO973" s="231"/>
      <c r="AP973" s="231"/>
      <c r="AQ973" s="231"/>
      <c r="AR973" s="231"/>
      <c r="AS973" s="231"/>
      <c r="AT973" s="231"/>
    </row>
    <row r="974" spans="1:46" s="102" customFormat="1" x14ac:dyDescent="0.2">
      <c r="A974" s="137" t="s">
        <v>827</v>
      </c>
      <c r="B974" s="19">
        <v>912</v>
      </c>
      <c r="C974" s="64" t="s">
        <v>101</v>
      </c>
      <c r="D974" s="64" t="s">
        <v>53</v>
      </c>
      <c r="E974" s="27" t="s">
        <v>444</v>
      </c>
      <c r="F974" s="28">
        <v>244</v>
      </c>
      <c r="G974" s="95">
        <v>3</v>
      </c>
      <c r="H974" s="96">
        <v>3</v>
      </c>
      <c r="I974" s="231"/>
      <c r="J974" s="231"/>
      <c r="K974" s="231"/>
      <c r="L974" s="231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1"/>
      <c r="Y974" s="231"/>
      <c r="Z974" s="231"/>
      <c r="AA974" s="231"/>
      <c r="AB974" s="231"/>
      <c r="AC974" s="231"/>
      <c r="AD974" s="231"/>
      <c r="AE974" s="231"/>
      <c r="AF974" s="231"/>
      <c r="AG974" s="231"/>
      <c r="AH974" s="231"/>
      <c r="AI974" s="231"/>
      <c r="AJ974" s="231"/>
      <c r="AK974" s="231"/>
      <c r="AL974" s="231"/>
      <c r="AM974" s="231"/>
      <c r="AN974" s="231"/>
      <c r="AO974" s="231"/>
      <c r="AP974" s="231"/>
      <c r="AQ974" s="231"/>
      <c r="AR974" s="231"/>
      <c r="AS974" s="231"/>
      <c r="AT974" s="231"/>
    </row>
    <row r="975" spans="1:46" s="102" customFormat="1" x14ac:dyDescent="0.2">
      <c r="A975" s="137" t="s">
        <v>23</v>
      </c>
      <c r="B975" s="19">
        <v>912</v>
      </c>
      <c r="C975" s="64" t="s">
        <v>101</v>
      </c>
      <c r="D975" s="64" t="s">
        <v>53</v>
      </c>
      <c r="E975" s="27" t="s">
        <v>444</v>
      </c>
      <c r="F975" s="28">
        <v>300</v>
      </c>
      <c r="G975" s="95">
        <f t="shared" ref="G975:H976" si="259">G976</f>
        <v>500</v>
      </c>
      <c r="H975" s="96">
        <f t="shared" si="259"/>
        <v>500</v>
      </c>
      <c r="I975" s="231"/>
      <c r="J975" s="231"/>
      <c r="K975" s="231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1"/>
      <c r="Y975" s="231"/>
      <c r="Z975" s="231"/>
      <c r="AA975" s="231"/>
      <c r="AB975" s="231"/>
      <c r="AC975" s="231"/>
      <c r="AD975" s="231"/>
      <c r="AE975" s="231"/>
      <c r="AF975" s="231"/>
      <c r="AG975" s="231"/>
      <c r="AH975" s="231"/>
      <c r="AI975" s="231"/>
      <c r="AJ975" s="231"/>
      <c r="AK975" s="231"/>
      <c r="AL975" s="231"/>
      <c r="AM975" s="231"/>
      <c r="AN975" s="231"/>
      <c r="AO975" s="231"/>
      <c r="AP975" s="231"/>
      <c r="AQ975" s="231"/>
      <c r="AR975" s="231"/>
      <c r="AS975" s="231"/>
      <c r="AT975" s="231"/>
    </row>
    <row r="976" spans="1:46" s="102" customFormat="1" x14ac:dyDescent="0.2">
      <c r="A976" s="137" t="s">
        <v>99</v>
      </c>
      <c r="B976" s="19">
        <v>912</v>
      </c>
      <c r="C976" s="64" t="s">
        <v>101</v>
      </c>
      <c r="D976" s="64" t="s">
        <v>53</v>
      </c>
      <c r="E976" s="27" t="s">
        <v>444</v>
      </c>
      <c r="F976" s="28">
        <v>310</v>
      </c>
      <c r="G976" s="95">
        <f t="shared" si="259"/>
        <v>500</v>
      </c>
      <c r="H976" s="96">
        <f t="shared" si="259"/>
        <v>500</v>
      </c>
      <c r="I976" s="231"/>
      <c r="J976" s="231"/>
      <c r="K976" s="231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1"/>
      <c r="Y976" s="231"/>
      <c r="Z976" s="231"/>
      <c r="AA976" s="231"/>
      <c r="AB976" s="231"/>
      <c r="AC976" s="231"/>
      <c r="AD976" s="231"/>
      <c r="AE976" s="231"/>
      <c r="AF976" s="231"/>
      <c r="AG976" s="231"/>
      <c r="AH976" s="231"/>
      <c r="AI976" s="231"/>
      <c r="AJ976" s="231"/>
      <c r="AK976" s="231"/>
      <c r="AL976" s="231"/>
      <c r="AM976" s="231"/>
      <c r="AN976" s="231"/>
      <c r="AO976" s="231"/>
      <c r="AP976" s="231"/>
      <c r="AQ976" s="231"/>
      <c r="AR976" s="231"/>
      <c r="AS976" s="231"/>
      <c r="AT976" s="231"/>
    </row>
    <row r="977" spans="1:46" s="102" customFormat="1" ht="31.5" x14ac:dyDescent="0.2">
      <c r="A977" s="137" t="s">
        <v>153</v>
      </c>
      <c r="B977" s="19">
        <v>912</v>
      </c>
      <c r="C977" s="7" t="s">
        <v>101</v>
      </c>
      <c r="D977" s="64" t="s">
        <v>53</v>
      </c>
      <c r="E977" s="27" t="s">
        <v>444</v>
      </c>
      <c r="F977" s="28">
        <v>313</v>
      </c>
      <c r="G977" s="95">
        <v>500</v>
      </c>
      <c r="H977" s="96">
        <v>500</v>
      </c>
      <c r="I977" s="231"/>
      <c r="J977" s="231"/>
      <c r="K977" s="231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1"/>
      <c r="Y977" s="231"/>
      <c r="Z977" s="231"/>
      <c r="AA977" s="231"/>
      <c r="AB977" s="231"/>
      <c r="AC977" s="231"/>
      <c r="AD977" s="231"/>
      <c r="AE977" s="231"/>
      <c r="AF977" s="231"/>
      <c r="AG977" s="231"/>
      <c r="AH977" s="231"/>
      <c r="AI977" s="231"/>
      <c r="AJ977" s="231"/>
      <c r="AK977" s="231"/>
      <c r="AL977" s="231"/>
      <c r="AM977" s="231"/>
      <c r="AN977" s="231"/>
      <c r="AO977" s="231"/>
      <c r="AP977" s="231"/>
      <c r="AQ977" s="231"/>
      <c r="AR977" s="231"/>
      <c r="AS977" s="231"/>
      <c r="AT977" s="231"/>
    </row>
    <row r="978" spans="1:46" s="102" customFormat="1" ht="31.5" x14ac:dyDescent="0.2">
      <c r="A978" s="140" t="s">
        <v>433</v>
      </c>
      <c r="B978" s="2">
        <v>912</v>
      </c>
      <c r="C978" s="15" t="s">
        <v>101</v>
      </c>
      <c r="D978" s="15" t="s">
        <v>53</v>
      </c>
      <c r="E978" s="24" t="s">
        <v>445</v>
      </c>
      <c r="F978" s="32"/>
      <c r="G978" s="71">
        <f t="shared" ref="G978:H978" si="260">G979+G986+G995+G1002+G1009+G1016+G1023</f>
        <v>26884</v>
      </c>
      <c r="H978" s="82">
        <f t="shared" si="260"/>
        <v>31310</v>
      </c>
      <c r="I978" s="231"/>
      <c r="J978" s="231"/>
      <c r="K978" s="231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1"/>
      <c r="Y978" s="231"/>
      <c r="Z978" s="231"/>
      <c r="AA978" s="231"/>
      <c r="AB978" s="231"/>
      <c r="AC978" s="231"/>
      <c r="AD978" s="231"/>
      <c r="AE978" s="231"/>
      <c r="AF978" s="231"/>
      <c r="AG978" s="231"/>
      <c r="AH978" s="231"/>
      <c r="AI978" s="231"/>
      <c r="AJ978" s="231"/>
      <c r="AK978" s="231"/>
      <c r="AL978" s="231"/>
      <c r="AM978" s="231"/>
      <c r="AN978" s="231"/>
      <c r="AO978" s="231"/>
      <c r="AP978" s="231"/>
      <c r="AQ978" s="231"/>
      <c r="AR978" s="231"/>
      <c r="AS978" s="231"/>
      <c r="AT978" s="231"/>
    </row>
    <row r="979" spans="1:46" s="102" customFormat="1" x14ac:dyDescent="0.2">
      <c r="A979" s="136" t="s">
        <v>107</v>
      </c>
      <c r="B979" s="19">
        <v>912</v>
      </c>
      <c r="C979" s="17" t="s">
        <v>101</v>
      </c>
      <c r="D979" s="17" t="s">
        <v>53</v>
      </c>
      <c r="E979" s="25" t="s">
        <v>446</v>
      </c>
      <c r="F979" s="17"/>
      <c r="G979" s="91">
        <f>G980+G983</f>
        <v>7035</v>
      </c>
      <c r="H979" s="92">
        <f>H980+H983</f>
        <v>7035</v>
      </c>
      <c r="I979" s="231"/>
      <c r="J979" s="231"/>
      <c r="K979" s="231"/>
      <c r="L979" s="231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1"/>
      <c r="Y979" s="231"/>
      <c r="Z979" s="231"/>
      <c r="AA979" s="231"/>
      <c r="AB979" s="231"/>
      <c r="AC979" s="231"/>
      <c r="AD979" s="231"/>
      <c r="AE979" s="231"/>
      <c r="AF979" s="231"/>
      <c r="AG979" s="231"/>
      <c r="AH979" s="231"/>
      <c r="AI979" s="231"/>
      <c r="AJ979" s="231"/>
      <c r="AK979" s="231"/>
      <c r="AL979" s="231"/>
      <c r="AM979" s="231"/>
      <c r="AN979" s="231"/>
      <c r="AO979" s="231"/>
      <c r="AP979" s="231"/>
      <c r="AQ979" s="231"/>
      <c r="AR979" s="231"/>
      <c r="AS979" s="231"/>
      <c r="AT979" s="231"/>
    </row>
    <row r="980" spans="1:46" s="102" customFormat="1" ht="31.5" x14ac:dyDescent="0.2">
      <c r="A980" s="137" t="s">
        <v>22</v>
      </c>
      <c r="B980" s="19">
        <v>912</v>
      </c>
      <c r="C980" s="64" t="s">
        <v>101</v>
      </c>
      <c r="D980" s="64" t="s">
        <v>53</v>
      </c>
      <c r="E980" s="27" t="s">
        <v>446</v>
      </c>
      <c r="F980" s="28">
        <v>200</v>
      </c>
      <c r="G980" s="95">
        <f t="shared" ref="G980:H981" si="261">G981</f>
        <v>35</v>
      </c>
      <c r="H980" s="96">
        <f t="shared" si="261"/>
        <v>35</v>
      </c>
      <c r="I980" s="231"/>
      <c r="J980" s="231"/>
      <c r="K980" s="231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1"/>
      <c r="Y980" s="231"/>
      <c r="Z980" s="231"/>
      <c r="AA980" s="231"/>
      <c r="AB980" s="231"/>
      <c r="AC980" s="231"/>
      <c r="AD980" s="231"/>
      <c r="AE980" s="231"/>
      <c r="AF980" s="231"/>
      <c r="AG980" s="231"/>
      <c r="AH980" s="231"/>
      <c r="AI980" s="231"/>
      <c r="AJ980" s="231"/>
      <c r="AK980" s="231"/>
      <c r="AL980" s="231"/>
      <c r="AM980" s="231"/>
      <c r="AN980" s="231"/>
      <c r="AO980" s="231"/>
      <c r="AP980" s="231"/>
      <c r="AQ980" s="231"/>
      <c r="AR980" s="231"/>
      <c r="AS980" s="231"/>
      <c r="AT980" s="231"/>
    </row>
    <row r="981" spans="1:46" s="102" customFormat="1" ht="31.5" x14ac:dyDescent="0.2">
      <c r="A981" s="137" t="s">
        <v>17</v>
      </c>
      <c r="B981" s="19">
        <v>912</v>
      </c>
      <c r="C981" s="64" t="s">
        <v>101</v>
      </c>
      <c r="D981" s="64" t="s">
        <v>53</v>
      </c>
      <c r="E981" s="27" t="s">
        <v>446</v>
      </c>
      <c r="F981" s="28">
        <v>240</v>
      </c>
      <c r="G981" s="95">
        <f t="shared" si="261"/>
        <v>35</v>
      </c>
      <c r="H981" s="96">
        <f t="shared" si="261"/>
        <v>35</v>
      </c>
      <c r="I981" s="231"/>
      <c r="J981" s="231"/>
      <c r="K981" s="231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1"/>
      <c r="Y981" s="231"/>
      <c r="Z981" s="231"/>
      <c r="AA981" s="231"/>
      <c r="AB981" s="231"/>
      <c r="AC981" s="231"/>
      <c r="AD981" s="231"/>
      <c r="AE981" s="231"/>
      <c r="AF981" s="231"/>
      <c r="AG981" s="231"/>
      <c r="AH981" s="231"/>
      <c r="AI981" s="231"/>
      <c r="AJ981" s="231"/>
      <c r="AK981" s="231"/>
      <c r="AL981" s="231"/>
      <c r="AM981" s="231"/>
      <c r="AN981" s="231"/>
      <c r="AO981" s="231"/>
      <c r="AP981" s="231"/>
      <c r="AQ981" s="231"/>
      <c r="AR981" s="231"/>
      <c r="AS981" s="231"/>
      <c r="AT981" s="231"/>
    </row>
    <row r="982" spans="1:46" s="102" customFormat="1" x14ac:dyDescent="0.2">
      <c r="A982" s="137" t="s">
        <v>827</v>
      </c>
      <c r="B982" s="19">
        <v>912</v>
      </c>
      <c r="C982" s="64" t="s">
        <v>101</v>
      </c>
      <c r="D982" s="64" t="s">
        <v>53</v>
      </c>
      <c r="E982" s="27" t="s">
        <v>446</v>
      </c>
      <c r="F982" s="28">
        <v>244</v>
      </c>
      <c r="G982" s="95">
        <v>35</v>
      </c>
      <c r="H982" s="96">
        <v>35</v>
      </c>
      <c r="I982" s="231"/>
      <c r="J982" s="231"/>
      <c r="K982" s="231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1"/>
      <c r="Y982" s="231"/>
      <c r="Z982" s="231"/>
      <c r="AA982" s="231"/>
      <c r="AB982" s="231"/>
      <c r="AC982" s="231"/>
      <c r="AD982" s="231"/>
      <c r="AE982" s="231"/>
      <c r="AF982" s="231"/>
      <c r="AG982" s="231"/>
      <c r="AH982" s="231"/>
      <c r="AI982" s="231"/>
      <c r="AJ982" s="231"/>
      <c r="AK982" s="231"/>
      <c r="AL982" s="231"/>
      <c r="AM982" s="231"/>
      <c r="AN982" s="231"/>
      <c r="AO982" s="231"/>
      <c r="AP982" s="231"/>
      <c r="AQ982" s="231"/>
      <c r="AR982" s="231"/>
      <c r="AS982" s="231"/>
      <c r="AT982" s="231"/>
    </row>
    <row r="983" spans="1:46" s="102" customFormat="1" ht="35.450000000000003" customHeight="1" x14ac:dyDescent="0.2">
      <c r="A983" s="137" t="s">
        <v>23</v>
      </c>
      <c r="B983" s="19">
        <v>912</v>
      </c>
      <c r="C983" s="64" t="s">
        <v>101</v>
      </c>
      <c r="D983" s="64" t="s">
        <v>53</v>
      </c>
      <c r="E983" s="27" t="s">
        <v>446</v>
      </c>
      <c r="F983" s="28">
        <v>300</v>
      </c>
      <c r="G983" s="95">
        <f t="shared" ref="G983:H984" si="262">G984</f>
        <v>7000</v>
      </c>
      <c r="H983" s="96">
        <f t="shared" si="262"/>
        <v>7000</v>
      </c>
      <c r="I983" s="231"/>
      <c r="J983" s="231"/>
      <c r="K983" s="231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1"/>
      <c r="Y983" s="231"/>
      <c r="Z983" s="231"/>
      <c r="AA983" s="231"/>
      <c r="AB983" s="231"/>
      <c r="AC983" s="231"/>
      <c r="AD983" s="231"/>
      <c r="AE983" s="231"/>
      <c r="AF983" s="231"/>
      <c r="AG983" s="231"/>
      <c r="AH983" s="231"/>
      <c r="AI983" s="231"/>
      <c r="AJ983" s="231"/>
      <c r="AK983" s="231"/>
      <c r="AL983" s="231"/>
      <c r="AM983" s="231"/>
      <c r="AN983" s="231"/>
      <c r="AO983" s="231"/>
      <c r="AP983" s="231"/>
      <c r="AQ983" s="231"/>
      <c r="AR983" s="231"/>
      <c r="AS983" s="231"/>
      <c r="AT983" s="231"/>
    </row>
    <row r="984" spans="1:46" s="102" customFormat="1" x14ac:dyDescent="0.2">
      <c r="A984" s="137" t="s">
        <v>99</v>
      </c>
      <c r="B984" s="19">
        <v>912</v>
      </c>
      <c r="C984" s="64" t="s">
        <v>101</v>
      </c>
      <c r="D984" s="64" t="s">
        <v>53</v>
      </c>
      <c r="E984" s="27" t="s">
        <v>446</v>
      </c>
      <c r="F984" s="28">
        <v>310</v>
      </c>
      <c r="G984" s="95">
        <f t="shared" si="262"/>
        <v>7000</v>
      </c>
      <c r="H984" s="96">
        <f t="shared" si="262"/>
        <v>7000</v>
      </c>
      <c r="I984" s="231"/>
      <c r="J984" s="231"/>
      <c r="K984" s="231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1"/>
      <c r="Y984" s="231"/>
      <c r="Z984" s="231"/>
      <c r="AA984" s="231"/>
      <c r="AB984" s="231"/>
      <c r="AC984" s="231"/>
      <c r="AD984" s="231"/>
      <c r="AE984" s="231"/>
      <c r="AF984" s="231"/>
      <c r="AG984" s="231"/>
      <c r="AH984" s="231"/>
      <c r="AI984" s="231"/>
      <c r="AJ984" s="231"/>
      <c r="AK984" s="231"/>
      <c r="AL984" s="231"/>
      <c r="AM984" s="231"/>
      <c r="AN984" s="231"/>
      <c r="AO984" s="231"/>
      <c r="AP984" s="231"/>
      <c r="AQ984" s="231"/>
      <c r="AR984" s="231"/>
      <c r="AS984" s="231"/>
      <c r="AT984" s="231"/>
    </row>
    <row r="985" spans="1:46" s="102" customFormat="1" ht="31.5" x14ac:dyDescent="0.2">
      <c r="A985" s="137" t="s">
        <v>153</v>
      </c>
      <c r="B985" s="19">
        <v>912</v>
      </c>
      <c r="C985" s="64" t="s">
        <v>101</v>
      </c>
      <c r="D985" s="64" t="s">
        <v>53</v>
      </c>
      <c r="E985" s="27" t="s">
        <v>446</v>
      </c>
      <c r="F985" s="28">
        <v>313</v>
      </c>
      <c r="G985" s="95">
        <v>7000</v>
      </c>
      <c r="H985" s="96">
        <v>7000</v>
      </c>
      <c r="I985" s="231"/>
      <c r="J985" s="231"/>
      <c r="K985" s="231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1"/>
      <c r="Y985" s="231"/>
      <c r="Z985" s="231"/>
      <c r="AA985" s="231"/>
      <c r="AB985" s="231"/>
      <c r="AC985" s="231"/>
      <c r="AD985" s="231"/>
      <c r="AE985" s="231"/>
      <c r="AF985" s="231"/>
      <c r="AG985" s="231"/>
      <c r="AH985" s="231"/>
      <c r="AI985" s="231"/>
      <c r="AJ985" s="231"/>
      <c r="AK985" s="231"/>
      <c r="AL985" s="231"/>
      <c r="AM985" s="231"/>
      <c r="AN985" s="231"/>
      <c r="AO985" s="231"/>
      <c r="AP985" s="231"/>
      <c r="AQ985" s="231"/>
      <c r="AR985" s="231"/>
      <c r="AS985" s="231"/>
      <c r="AT985" s="231"/>
    </row>
    <row r="986" spans="1:46" s="102" customFormat="1" ht="63" x14ac:dyDescent="0.2">
      <c r="A986" s="136" t="s">
        <v>831</v>
      </c>
      <c r="B986" s="16">
        <v>912</v>
      </c>
      <c r="C986" s="17" t="s">
        <v>101</v>
      </c>
      <c r="D986" s="17" t="s">
        <v>53</v>
      </c>
      <c r="E986" s="25" t="s">
        <v>447</v>
      </c>
      <c r="F986" s="17"/>
      <c r="G986" s="91">
        <f>G987+G990</f>
        <v>3195</v>
      </c>
      <c r="H986" s="92">
        <f>H987+H990</f>
        <v>3195</v>
      </c>
      <c r="I986" s="231"/>
      <c r="J986" s="231"/>
      <c r="K986" s="231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1"/>
      <c r="Y986" s="231"/>
      <c r="Z986" s="231"/>
      <c r="AA986" s="231"/>
      <c r="AB986" s="231"/>
      <c r="AC986" s="231"/>
      <c r="AD986" s="231"/>
      <c r="AE986" s="231"/>
      <c r="AF986" s="231"/>
      <c r="AG986" s="231"/>
      <c r="AH986" s="231"/>
      <c r="AI986" s="231"/>
      <c r="AJ986" s="231"/>
      <c r="AK986" s="231"/>
      <c r="AL986" s="231"/>
      <c r="AM986" s="231"/>
      <c r="AN986" s="231"/>
      <c r="AO986" s="231"/>
      <c r="AP986" s="231"/>
      <c r="AQ986" s="231"/>
      <c r="AR986" s="231"/>
      <c r="AS986" s="231"/>
      <c r="AT986" s="231"/>
    </row>
    <row r="987" spans="1:46" s="102" customFormat="1" ht="31.5" x14ac:dyDescent="0.2">
      <c r="A987" s="137" t="s">
        <v>22</v>
      </c>
      <c r="B987" s="19">
        <v>912</v>
      </c>
      <c r="C987" s="64" t="s">
        <v>101</v>
      </c>
      <c r="D987" s="64" t="s">
        <v>53</v>
      </c>
      <c r="E987" s="27" t="s">
        <v>447</v>
      </c>
      <c r="F987" s="28">
        <v>200</v>
      </c>
      <c r="G987" s="95">
        <f t="shared" ref="G987:H988" si="263">G988</f>
        <v>117</v>
      </c>
      <c r="H987" s="96">
        <f t="shared" si="263"/>
        <v>117</v>
      </c>
      <c r="I987" s="231"/>
      <c r="J987" s="231"/>
      <c r="K987" s="231"/>
      <c r="L987" s="231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1"/>
      <c r="Y987" s="231"/>
      <c r="Z987" s="231"/>
      <c r="AA987" s="231"/>
      <c r="AB987" s="231"/>
      <c r="AC987" s="231"/>
      <c r="AD987" s="231"/>
      <c r="AE987" s="231"/>
      <c r="AF987" s="231"/>
      <c r="AG987" s="231"/>
      <c r="AH987" s="231"/>
      <c r="AI987" s="231"/>
      <c r="AJ987" s="231"/>
      <c r="AK987" s="231"/>
      <c r="AL987" s="231"/>
      <c r="AM987" s="231"/>
      <c r="AN987" s="231"/>
      <c r="AO987" s="231"/>
      <c r="AP987" s="231"/>
      <c r="AQ987" s="231"/>
      <c r="AR987" s="231"/>
      <c r="AS987" s="231"/>
      <c r="AT987" s="231"/>
    </row>
    <row r="988" spans="1:46" s="102" customFormat="1" ht="31.5" x14ac:dyDescent="0.2">
      <c r="A988" s="137" t="s">
        <v>17</v>
      </c>
      <c r="B988" s="19">
        <v>912</v>
      </c>
      <c r="C988" s="64" t="s">
        <v>101</v>
      </c>
      <c r="D988" s="64" t="s">
        <v>53</v>
      </c>
      <c r="E988" s="27" t="s">
        <v>447</v>
      </c>
      <c r="F988" s="28">
        <v>240</v>
      </c>
      <c r="G988" s="95">
        <f t="shared" si="263"/>
        <v>117</v>
      </c>
      <c r="H988" s="96">
        <f t="shared" si="263"/>
        <v>117</v>
      </c>
      <c r="I988" s="231"/>
      <c r="J988" s="231"/>
      <c r="K988" s="231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1"/>
      <c r="Y988" s="231"/>
      <c r="Z988" s="231"/>
      <c r="AA988" s="231"/>
      <c r="AB988" s="231"/>
      <c r="AC988" s="231"/>
      <c r="AD988" s="231"/>
      <c r="AE988" s="231"/>
      <c r="AF988" s="231"/>
      <c r="AG988" s="231"/>
      <c r="AH988" s="231"/>
      <c r="AI988" s="231"/>
      <c r="AJ988" s="231"/>
      <c r="AK988" s="231"/>
      <c r="AL988" s="231"/>
      <c r="AM988" s="231"/>
      <c r="AN988" s="231"/>
      <c r="AO988" s="231"/>
      <c r="AP988" s="231"/>
      <c r="AQ988" s="231"/>
      <c r="AR988" s="231"/>
      <c r="AS988" s="231"/>
      <c r="AT988" s="231"/>
    </row>
    <row r="989" spans="1:46" s="102" customFormat="1" x14ac:dyDescent="0.2">
      <c r="A989" s="137" t="s">
        <v>827</v>
      </c>
      <c r="B989" s="19">
        <v>912</v>
      </c>
      <c r="C989" s="64" t="s">
        <v>101</v>
      </c>
      <c r="D989" s="64" t="s">
        <v>53</v>
      </c>
      <c r="E989" s="27" t="s">
        <v>447</v>
      </c>
      <c r="F989" s="28">
        <v>244</v>
      </c>
      <c r="G989" s="95">
        <v>117</v>
      </c>
      <c r="H989" s="96">
        <v>117</v>
      </c>
      <c r="I989" s="231"/>
      <c r="J989" s="231"/>
      <c r="K989" s="231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1"/>
      <c r="Y989" s="231"/>
      <c r="Z989" s="231"/>
      <c r="AA989" s="231"/>
      <c r="AB989" s="231"/>
      <c r="AC989" s="231"/>
      <c r="AD989" s="231"/>
      <c r="AE989" s="231"/>
      <c r="AF989" s="231"/>
      <c r="AG989" s="231"/>
      <c r="AH989" s="231"/>
      <c r="AI989" s="231"/>
      <c r="AJ989" s="231"/>
      <c r="AK989" s="231"/>
      <c r="AL989" s="231"/>
      <c r="AM989" s="231"/>
      <c r="AN989" s="231"/>
      <c r="AO989" s="231"/>
      <c r="AP989" s="231"/>
      <c r="AQ989" s="231"/>
      <c r="AR989" s="231"/>
      <c r="AS989" s="231"/>
      <c r="AT989" s="231"/>
    </row>
    <row r="990" spans="1:46" s="102" customFormat="1" x14ac:dyDescent="0.2">
      <c r="A990" s="137" t="s">
        <v>23</v>
      </c>
      <c r="B990" s="19">
        <v>912</v>
      </c>
      <c r="C990" s="7" t="s">
        <v>101</v>
      </c>
      <c r="D990" s="64" t="s">
        <v>53</v>
      </c>
      <c r="E990" s="27" t="s">
        <v>447</v>
      </c>
      <c r="F990" s="28">
        <v>300</v>
      </c>
      <c r="G990" s="95">
        <f>G991+G993</f>
        <v>3078</v>
      </c>
      <c r="H990" s="96">
        <f>H991+H993</f>
        <v>3078</v>
      </c>
      <c r="I990" s="231"/>
      <c r="J990" s="231"/>
      <c r="K990" s="231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1"/>
      <c r="Y990" s="231"/>
      <c r="Z990" s="231"/>
      <c r="AA990" s="231"/>
      <c r="AB990" s="231"/>
      <c r="AC990" s="231"/>
      <c r="AD990" s="231"/>
      <c r="AE990" s="231"/>
      <c r="AF990" s="231"/>
      <c r="AG990" s="231"/>
      <c r="AH990" s="231"/>
      <c r="AI990" s="231"/>
      <c r="AJ990" s="231"/>
      <c r="AK990" s="231"/>
      <c r="AL990" s="231"/>
      <c r="AM990" s="231"/>
      <c r="AN990" s="231"/>
      <c r="AO990" s="231"/>
      <c r="AP990" s="231"/>
      <c r="AQ990" s="231"/>
      <c r="AR990" s="231"/>
      <c r="AS990" s="231"/>
      <c r="AT990" s="231"/>
    </row>
    <row r="991" spans="1:46" s="102" customFormat="1" x14ac:dyDescent="0.2">
      <c r="A991" s="137" t="s">
        <v>99</v>
      </c>
      <c r="B991" s="19">
        <v>912</v>
      </c>
      <c r="C991" s="64" t="s">
        <v>101</v>
      </c>
      <c r="D991" s="64" t="s">
        <v>53</v>
      </c>
      <c r="E991" s="27" t="s">
        <v>447</v>
      </c>
      <c r="F991" s="28">
        <v>310</v>
      </c>
      <c r="G991" s="95">
        <f>G992</f>
        <v>2853</v>
      </c>
      <c r="H991" s="96">
        <f>H992</f>
        <v>2853</v>
      </c>
      <c r="I991" s="231"/>
      <c r="J991" s="231"/>
      <c r="K991" s="231"/>
      <c r="L991" s="231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1"/>
      <c r="Y991" s="231"/>
      <c r="Z991" s="231"/>
      <c r="AA991" s="231"/>
      <c r="AB991" s="231"/>
      <c r="AC991" s="231"/>
      <c r="AD991" s="231"/>
      <c r="AE991" s="231"/>
      <c r="AF991" s="231"/>
      <c r="AG991" s="231"/>
      <c r="AH991" s="231"/>
      <c r="AI991" s="231"/>
      <c r="AJ991" s="231"/>
      <c r="AK991" s="231"/>
      <c r="AL991" s="231"/>
      <c r="AM991" s="231"/>
      <c r="AN991" s="231"/>
      <c r="AO991" s="231"/>
      <c r="AP991" s="231"/>
      <c r="AQ991" s="231"/>
      <c r="AR991" s="231"/>
      <c r="AS991" s="231"/>
      <c r="AT991" s="231"/>
    </row>
    <row r="992" spans="1:46" s="102" customFormat="1" ht="31.5" x14ac:dyDescent="0.2">
      <c r="A992" s="137" t="s">
        <v>153</v>
      </c>
      <c r="B992" s="19">
        <v>912</v>
      </c>
      <c r="C992" s="64" t="s">
        <v>101</v>
      </c>
      <c r="D992" s="64" t="s">
        <v>53</v>
      </c>
      <c r="E992" s="27" t="s">
        <v>447</v>
      </c>
      <c r="F992" s="28">
        <v>313</v>
      </c>
      <c r="G992" s="95">
        <v>2853</v>
      </c>
      <c r="H992" s="96">
        <v>2853</v>
      </c>
      <c r="I992" s="231"/>
      <c r="J992" s="231"/>
      <c r="K992" s="231"/>
      <c r="L992" s="231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1"/>
      <c r="Y992" s="231"/>
      <c r="Z992" s="231"/>
      <c r="AA992" s="231"/>
      <c r="AB992" s="231"/>
      <c r="AC992" s="231"/>
      <c r="AD992" s="231"/>
      <c r="AE992" s="231"/>
      <c r="AF992" s="231"/>
      <c r="AG992" s="231"/>
      <c r="AH992" s="231"/>
      <c r="AI992" s="231"/>
      <c r="AJ992" s="231"/>
      <c r="AK992" s="231"/>
      <c r="AL992" s="231"/>
      <c r="AM992" s="231"/>
      <c r="AN992" s="231"/>
      <c r="AO992" s="231"/>
      <c r="AP992" s="231"/>
      <c r="AQ992" s="231"/>
      <c r="AR992" s="231"/>
      <c r="AS992" s="231"/>
      <c r="AT992" s="231"/>
    </row>
    <row r="993" spans="1:46" s="102" customFormat="1" ht="31.5" x14ac:dyDescent="0.2">
      <c r="A993" s="137" t="s">
        <v>156</v>
      </c>
      <c r="B993" s="19">
        <v>912</v>
      </c>
      <c r="C993" s="64" t="s">
        <v>101</v>
      </c>
      <c r="D993" s="64" t="s">
        <v>53</v>
      </c>
      <c r="E993" s="27" t="s">
        <v>447</v>
      </c>
      <c r="F993" s="28">
        <v>320</v>
      </c>
      <c r="G993" s="95">
        <f>G994</f>
        <v>225</v>
      </c>
      <c r="H993" s="96">
        <f>H994</f>
        <v>225</v>
      </c>
      <c r="I993" s="231"/>
      <c r="J993" s="231"/>
      <c r="K993" s="231"/>
      <c r="L993" s="231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1"/>
      <c r="Y993" s="231"/>
      <c r="Z993" s="231"/>
      <c r="AA993" s="231"/>
      <c r="AB993" s="231"/>
      <c r="AC993" s="231"/>
      <c r="AD993" s="231"/>
      <c r="AE993" s="231"/>
      <c r="AF993" s="231"/>
      <c r="AG993" s="231"/>
      <c r="AH993" s="231"/>
      <c r="AI993" s="231"/>
      <c r="AJ993" s="231"/>
      <c r="AK993" s="231"/>
      <c r="AL993" s="231"/>
      <c r="AM993" s="231"/>
      <c r="AN993" s="231"/>
      <c r="AO993" s="231"/>
      <c r="AP993" s="231"/>
      <c r="AQ993" s="231"/>
      <c r="AR993" s="231"/>
      <c r="AS993" s="231"/>
      <c r="AT993" s="231"/>
    </row>
    <row r="994" spans="1:46" s="102" customFormat="1" ht="31.5" x14ac:dyDescent="0.2">
      <c r="A994" s="137" t="s">
        <v>196</v>
      </c>
      <c r="B994" s="19">
        <v>912</v>
      </c>
      <c r="C994" s="64" t="s">
        <v>101</v>
      </c>
      <c r="D994" s="64" t="s">
        <v>53</v>
      </c>
      <c r="E994" s="27" t="s">
        <v>447</v>
      </c>
      <c r="F994" s="28">
        <v>321</v>
      </c>
      <c r="G994" s="95">
        <f>135+45+45</f>
        <v>225</v>
      </c>
      <c r="H994" s="96">
        <f>135+45+45</f>
        <v>225</v>
      </c>
      <c r="I994" s="231"/>
      <c r="J994" s="231"/>
      <c r="K994" s="231"/>
      <c r="L994" s="231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1"/>
      <c r="Y994" s="231"/>
      <c r="Z994" s="231"/>
      <c r="AA994" s="231"/>
      <c r="AB994" s="231"/>
      <c r="AC994" s="231"/>
      <c r="AD994" s="231"/>
      <c r="AE994" s="231"/>
      <c r="AF994" s="231"/>
      <c r="AG994" s="231"/>
      <c r="AH994" s="231"/>
      <c r="AI994" s="231"/>
      <c r="AJ994" s="231"/>
      <c r="AK994" s="231"/>
      <c r="AL994" s="231"/>
      <c r="AM994" s="231"/>
      <c r="AN994" s="231"/>
      <c r="AO994" s="231"/>
      <c r="AP994" s="231"/>
      <c r="AQ994" s="231"/>
      <c r="AR994" s="231"/>
      <c r="AS994" s="231"/>
      <c r="AT994" s="231"/>
    </row>
    <row r="995" spans="1:46" s="102" customFormat="1" ht="63" customHeight="1" x14ac:dyDescent="0.2">
      <c r="A995" s="136" t="s">
        <v>154</v>
      </c>
      <c r="B995" s="16">
        <v>912</v>
      </c>
      <c r="C995" s="17" t="s">
        <v>101</v>
      </c>
      <c r="D995" s="17" t="s">
        <v>53</v>
      </c>
      <c r="E995" s="25" t="s">
        <v>448</v>
      </c>
      <c r="F995" s="17"/>
      <c r="G995" s="91">
        <f>G996+G999</f>
        <v>112</v>
      </c>
      <c r="H995" s="92">
        <f>H996+H999</f>
        <v>112</v>
      </c>
      <c r="I995" s="231"/>
      <c r="J995" s="231"/>
      <c r="K995" s="231"/>
      <c r="L995" s="231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1"/>
      <c r="Y995" s="231"/>
      <c r="Z995" s="231"/>
      <c r="AA995" s="231"/>
      <c r="AB995" s="231"/>
      <c r="AC995" s="231"/>
      <c r="AD995" s="231"/>
      <c r="AE995" s="231"/>
      <c r="AF995" s="231"/>
      <c r="AG995" s="231"/>
      <c r="AH995" s="231"/>
      <c r="AI995" s="231"/>
      <c r="AJ995" s="231"/>
      <c r="AK995" s="231"/>
      <c r="AL995" s="231"/>
      <c r="AM995" s="231"/>
      <c r="AN995" s="231"/>
      <c r="AO995" s="231"/>
      <c r="AP995" s="231"/>
      <c r="AQ995" s="231"/>
      <c r="AR995" s="231"/>
      <c r="AS995" s="231"/>
      <c r="AT995" s="231"/>
    </row>
    <row r="996" spans="1:46" s="102" customFormat="1" ht="31.5" x14ac:dyDescent="0.2">
      <c r="A996" s="137" t="s">
        <v>22</v>
      </c>
      <c r="B996" s="19">
        <v>912</v>
      </c>
      <c r="C996" s="64" t="s">
        <v>101</v>
      </c>
      <c r="D996" s="64" t="s">
        <v>53</v>
      </c>
      <c r="E996" s="27" t="s">
        <v>448</v>
      </c>
      <c r="F996" s="28">
        <v>200</v>
      </c>
      <c r="G996" s="95">
        <f t="shared" ref="G996:H997" si="264">G997</f>
        <v>1</v>
      </c>
      <c r="H996" s="96">
        <f t="shared" si="264"/>
        <v>1</v>
      </c>
      <c r="I996" s="231"/>
      <c r="J996" s="231"/>
      <c r="K996" s="231"/>
      <c r="L996" s="231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1"/>
      <c r="Y996" s="231"/>
      <c r="Z996" s="231"/>
      <c r="AA996" s="231"/>
      <c r="AB996" s="231"/>
      <c r="AC996" s="231"/>
      <c r="AD996" s="231"/>
      <c r="AE996" s="231"/>
      <c r="AF996" s="231"/>
      <c r="AG996" s="231"/>
      <c r="AH996" s="231"/>
      <c r="AI996" s="231"/>
      <c r="AJ996" s="231"/>
      <c r="AK996" s="231"/>
      <c r="AL996" s="231"/>
      <c r="AM996" s="231"/>
      <c r="AN996" s="231"/>
      <c r="AO996" s="231"/>
      <c r="AP996" s="231"/>
      <c r="AQ996" s="231"/>
      <c r="AR996" s="231"/>
      <c r="AS996" s="231"/>
      <c r="AT996" s="231"/>
    </row>
    <row r="997" spans="1:46" s="102" customFormat="1" ht="31.5" x14ac:dyDescent="0.2">
      <c r="A997" s="137" t="s">
        <v>17</v>
      </c>
      <c r="B997" s="19">
        <v>912</v>
      </c>
      <c r="C997" s="7" t="s">
        <v>101</v>
      </c>
      <c r="D997" s="64" t="s">
        <v>53</v>
      </c>
      <c r="E997" s="27" t="s">
        <v>448</v>
      </c>
      <c r="F997" s="28">
        <v>240</v>
      </c>
      <c r="G997" s="95">
        <f t="shared" si="264"/>
        <v>1</v>
      </c>
      <c r="H997" s="96">
        <f t="shared" si="264"/>
        <v>1</v>
      </c>
      <c r="I997" s="231"/>
      <c r="J997" s="231"/>
      <c r="K997" s="231"/>
      <c r="L997" s="231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1"/>
      <c r="Y997" s="231"/>
      <c r="Z997" s="231"/>
      <c r="AA997" s="231"/>
      <c r="AB997" s="231"/>
      <c r="AC997" s="231"/>
      <c r="AD997" s="231"/>
      <c r="AE997" s="231"/>
      <c r="AF997" s="231"/>
      <c r="AG997" s="231"/>
      <c r="AH997" s="231"/>
      <c r="AI997" s="231"/>
      <c r="AJ997" s="231"/>
      <c r="AK997" s="231"/>
      <c r="AL997" s="231"/>
      <c r="AM997" s="231"/>
      <c r="AN997" s="231"/>
      <c r="AO997" s="231"/>
      <c r="AP997" s="231"/>
      <c r="AQ997" s="231"/>
      <c r="AR997" s="231"/>
      <c r="AS997" s="231"/>
      <c r="AT997" s="231"/>
    </row>
    <row r="998" spans="1:46" s="102" customFormat="1" x14ac:dyDescent="0.2">
      <c r="A998" s="137" t="s">
        <v>827</v>
      </c>
      <c r="B998" s="19">
        <v>912</v>
      </c>
      <c r="C998" s="64" t="s">
        <v>101</v>
      </c>
      <c r="D998" s="64" t="s">
        <v>53</v>
      </c>
      <c r="E998" s="27" t="s">
        <v>448</v>
      </c>
      <c r="F998" s="28">
        <v>244</v>
      </c>
      <c r="G998" s="95">
        <v>1</v>
      </c>
      <c r="H998" s="96">
        <v>1</v>
      </c>
      <c r="I998" s="231"/>
      <c r="J998" s="231"/>
      <c r="K998" s="231"/>
      <c r="L998" s="231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1"/>
      <c r="Y998" s="231"/>
      <c r="Z998" s="231"/>
      <c r="AA998" s="231"/>
      <c r="AB998" s="231"/>
      <c r="AC998" s="231"/>
      <c r="AD998" s="231"/>
      <c r="AE998" s="231"/>
      <c r="AF998" s="231"/>
      <c r="AG998" s="231"/>
      <c r="AH998" s="231"/>
      <c r="AI998" s="231"/>
      <c r="AJ998" s="231"/>
      <c r="AK998" s="231"/>
      <c r="AL998" s="231"/>
      <c r="AM998" s="231"/>
      <c r="AN998" s="231"/>
      <c r="AO998" s="231"/>
      <c r="AP998" s="231"/>
      <c r="AQ998" s="231"/>
      <c r="AR998" s="231"/>
      <c r="AS998" s="231"/>
      <c r="AT998" s="231"/>
    </row>
    <row r="999" spans="1:46" s="102" customFormat="1" x14ac:dyDescent="0.2">
      <c r="A999" s="137" t="s">
        <v>23</v>
      </c>
      <c r="B999" s="19">
        <v>912</v>
      </c>
      <c r="C999" s="64" t="s">
        <v>101</v>
      </c>
      <c r="D999" s="64" t="s">
        <v>53</v>
      </c>
      <c r="E999" s="27" t="s">
        <v>448</v>
      </c>
      <c r="F999" s="28">
        <v>300</v>
      </c>
      <c r="G999" s="95">
        <f t="shared" ref="G999:H1000" si="265">G1000</f>
        <v>111</v>
      </c>
      <c r="H999" s="96">
        <f t="shared" si="265"/>
        <v>111</v>
      </c>
      <c r="I999" s="231"/>
      <c r="J999" s="231"/>
      <c r="K999" s="231"/>
      <c r="L999" s="231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1"/>
      <c r="Y999" s="231"/>
      <c r="Z999" s="231"/>
      <c r="AA999" s="231"/>
      <c r="AB999" s="231"/>
      <c r="AC999" s="231"/>
      <c r="AD999" s="231"/>
      <c r="AE999" s="231"/>
      <c r="AF999" s="231"/>
      <c r="AG999" s="231"/>
      <c r="AH999" s="231"/>
      <c r="AI999" s="231"/>
      <c r="AJ999" s="231"/>
      <c r="AK999" s="231"/>
      <c r="AL999" s="231"/>
      <c r="AM999" s="231"/>
      <c r="AN999" s="231"/>
      <c r="AO999" s="231"/>
      <c r="AP999" s="231"/>
      <c r="AQ999" s="231"/>
      <c r="AR999" s="231"/>
      <c r="AS999" s="231"/>
      <c r="AT999" s="231"/>
    </row>
    <row r="1000" spans="1:46" s="102" customFormat="1" x14ac:dyDescent="0.2">
      <c r="A1000" s="137" t="s">
        <v>99</v>
      </c>
      <c r="B1000" s="19">
        <v>912</v>
      </c>
      <c r="C1000" s="64" t="s">
        <v>101</v>
      </c>
      <c r="D1000" s="64" t="s">
        <v>53</v>
      </c>
      <c r="E1000" s="27" t="s">
        <v>448</v>
      </c>
      <c r="F1000" s="28">
        <v>310</v>
      </c>
      <c r="G1000" s="95">
        <f t="shared" si="265"/>
        <v>111</v>
      </c>
      <c r="H1000" s="96">
        <f t="shared" si="265"/>
        <v>111</v>
      </c>
      <c r="I1000" s="231"/>
      <c r="J1000" s="231"/>
      <c r="K1000" s="231"/>
      <c r="L1000" s="231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1"/>
      <c r="Y1000" s="231"/>
      <c r="Z1000" s="231"/>
      <c r="AA1000" s="231"/>
      <c r="AB1000" s="231"/>
      <c r="AC1000" s="231"/>
      <c r="AD1000" s="231"/>
      <c r="AE1000" s="231"/>
      <c r="AF1000" s="231"/>
      <c r="AG1000" s="231"/>
      <c r="AH1000" s="231"/>
      <c r="AI1000" s="231"/>
      <c r="AJ1000" s="231"/>
      <c r="AK1000" s="231"/>
      <c r="AL1000" s="231"/>
      <c r="AM1000" s="231"/>
      <c r="AN1000" s="231"/>
      <c r="AO1000" s="231"/>
      <c r="AP1000" s="231"/>
      <c r="AQ1000" s="231"/>
      <c r="AR1000" s="231"/>
      <c r="AS1000" s="231"/>
      <c r="AT1000" s="231"/>
    </row>
    <row r="1001" spans="1:46" s="102" customFormat="1" x14ac:dyDescent="0.2">
      <c r="A1001" s="137" t="s">
        <v>434</v>
      </c>
      <c r="B1001" s="19">
        <v>912</v>
      </c>
      <c r="C1001" s="64" t="s">
        <v>101</v>
      </c>
      <c r="D1001" s="64" t="s">
        <v>53</v>
      </c>
      <c r="E1001" s="27" t="s">
        <v>448</v>
      </c>
      <c r="F1001" s="28">
        <v>312</v>
      </c>
      <c r="G1001" s="95">
        <v>111</v>
      </c>
      <c r="H1001" s="96">
        <v>111</v>
      </c>
      <c r="I1001" s="231"/>
      <c r="J1001" s="231"/>
      <c r="K1001" s="231"/>
      <c r="L1001" s="231"/>
      <c r="M1001" s="231"/>
      <c r="N1001" s="231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1"/>
      <c r="Y1001" s="231"/>
      <c r="Z1001" s="231"/>
      <c r="AA1001" s="231"/>
      <c r="AB1001" s="231"/>
      <c r="AC1001" s="231"/>
      <c r="AD1001" s="231"/>
      <c r="AE1001" s="231"/>
      <c r="AF1001" s="231"/>
      <c r="AG1001" s="231"/>
      <c r="AH1001" s="231"/>
      <c r="AI1001" s="231"/>
      <c r="AJ1001" s="231"/>
      <c r="AK1001" s="231"/>
      <c r="AL1001" s="231"/>
      <c r="AM1001" s="231"/>
      <c r="AN1001" s="231"/>
      <c r="AO1001" s="231"/>
      <c r="AP1001" s="231"/>
      <c r="AQ1001" s="231"/>
      <c r="AR1001" s="231"/>
      <c r="AS1001" s="231"/>
      <c r="AT1001" s="231"/>
    </row>
    <row r="1002" spans="1:46" s="102" customFormat="1" ht="141.75" x14ac:dyDescent="0.2">
      <c r="A1002" s="136" t="s">
        <v>809</v>
      </c>
      <c r="B1002" s="16">
        <v>912</v>
      </c>
      <c r="C1002" s="17" t="s">
        <v>101</v>
      </c>
      <c r="D1002" s="17" t="s">
        <v>53</v>
      </c>
      <c r="E1002" s="25" t="s">
        <v>450</v>
      </c>
      <c r="F1002" s="43"/>
      <c r="G1002" s="91">
        <f>G1003+G1006</f>
        <v>14820</v>
      </c>
      <c r="H1002" s="92">
        <f>H1003+H1006</f>
        <v>19246</v>
      </c>
      <c r="I1002" s="231"/>
      <c r="J1002" s="231"/>
      <c r="K1002" s="231"/>
      <c r="L1002" s="231"/>
      <c r="M1002" s="231"/>
      <c r="N1002" s="231"/>
      <c r="O1002" s="231"/>
      <c r="P1002" s="231"/>
      <c r="Q1002" s="231"/>
      <c r="R1002" s="231"/>
      <c r="S1002" s="231"/>
      <c r="T1002" s="231"/>
      <c r="U1002" s="231"/>
      <c r="V1002" s="231"/>
      <c r="W1002" s="231"/>
      <c r="X1002" s="231"/>
      <c r="Y1002" s="231"/>
      <c r="Z1002" s="231"/>
      <c r="AA1002" s="231"/>
      <c r="AB1002" s="231"/>
      <c r="AC1002" s="231"/>
      <c r="AD1002" s="231"/>
      <c r="AE1002" s="231"/>
      <c r="AF1002" s="231"/>
      <c r="AG1002" s="231"/>
      <c r="AH1002" s="231"/>
      <c r="AI1002" s="231"/>
      <c r="AJ1002" s="231"/>
      <c r="AK1002" s="231"/>
      <c r="AL1002" s="231"/>
      <c r="AM1002" s="231"/>
      <c r="AN1002" s="231"/>
      <c r="AO1002" s="231"/>
      <c r="AP1002" s="231"/>
      <c r="AQ1002" s="231"/>
      <c r="AR1002" s="231"/>
      <c r="AS1002" s="231"/>
      <c r="AT1002" s="231"/>
    </row>
    <row r="1003" spans="1:46" s="102" customFormat="1" ht="31.5" x14ac:dyDescent="0.2">
      <c r="A1003" s="137" t="s">
        <v>22</v>
      </c>
      <c r="B1003" s="19">
        <v>912</v>
      </c>
      <c r="C1003" s="64" t="s">
        <v>101</v>
      </c>
      <c r="D1003" s="64" t="s">
        <v>53</v>
      </c>
      <c r="E1003" s="27" t="s">
        <v>450</v>
      </c>
      <c r="F1003" s="28">
        <v>200</v>
      </c>
      <c r="G1003" s="95">
        <f t="shared" ref="G1003:H1004" si="266">G1004</f>
        <v>225</v>
      </c>
      <c r="H1003" s="96">
        <f t="shared" si="266"/>
        <v>292</v>
      </c>
      <c r="I1003" s="231"/>
      <c r="J1003" s="231"/>
      <c r="K1003" s="231"/>
      <c r="L1003" s="231"/>
      <c r="M1003" s="231"/>
      <c r="N1003" s="231"/>
      <c r="O1003" s="231"/>
      <c r="P1003" s="231"/>
      <c r="Q1003" s="231"/>
      <c r="R1003" s="231"/>
      <c r="S1003" s="231"/>
      <c r="T1003" s="231"/>
      <c r="U1003" s="231"/>
      <c r="V1003" s="231"/>
      <c r="W1003" s="231"/>
      <c r="X1003" s="231"/>
      <c r="Y1003" s="231"/>
      <c r="Z1003" s="231"/>
      <c r="AA1003" s="231"/>
      <c r="AB1003" s="231"/>
      <c r="AC1003" s="231"/>
      <c r="AD1003" s="231"/>
      <c r="AE1003" s="231"/>
      <c r="AF1003" s="231"/>
      <c r="AG1003" s="231"/>
      <c r="AH1003" s="231"/>
      <c r="AI1003" s="231"/>
      <c r="AJ1003" s="231"/>
      <c r="AK1003" s="231"/>
      <c r="AL1003" s="231"/>
      <c r="AM1003" s="231"/>
      <c r="AN1003" s="231"/>
      <c r="AO1003" s="231"/>
      <c r="AP1003" s="231"/>
      <c r="AQ1003" s="231"/>
      <c r="AR1003" s="231"/>
      <c r="AS1003" s="231"/>
      <c r="AT1003" s="231"/>
    </row>
    <row r="1004" spans="1:46" s="102" customFormat="1" ht="31.5" x14ac:dyDescent="0.2">
      <c r="A1004" s="137" t="s">
        <v>17</v>
      </c>
      <c r="B1004" s="19">
        <v>912</v>
      </c>
      <c r="C1004" s="64" t="s">
        <v>101</v>
      </c>
      <c r="D1004" s="64" t="s">
        <v>53</v>
      </c>
      <c r="E1004" s="27" t="s">
        <v>450</v>
      </c>
      <c r="F1004" s="28">
        <v>240</v>
      </c>
      <c r="G1004" s="95">
        <f t="shared" si="266"/>
        <v>225</v>
      </c>
      <c r="H1004" s="96">
        <f t="shared" si="266"/>
        <v>292</v>
      </c>
      <c r="I1004" s="231"/>
      <c r="J1004" s="231"/>
      <c r="K1004" s="231"/>
      <c r="L1004" s="231"/>
      <c r="M1004" s="231"/>
      <c r="N1004" s="231"/>
      <c r="O1004" s="231"/>
      <c r="P1004" s="231"/>
      <c r="Q1004" s="231"/>
      <c r="R1004" s="231"/>
      <c r="S1004" s="231"/>
      <c r="T1004" s="231"/>
      <c r="U1004" s="231"/>
      <c r="V1004" s="231"/>
      <c r="W1004" s="231"/>
      <c r="X1004" s="231"/>
      <c r="Y1004" s="231"/>
      <c r="Z1004" s="231"/>
      <c r="AA1004" s="231"/>
      <c r="AB1004" s="231"/>
      <c r="AC1004" s="231"/>
      <c r="AD1004" s="231"/>
      <c r="AE1004" s="231"/>
      <c r="AF1004" s="231"/>
      <c r="AG1004" s="231"/>
      <c r="AH1004" s="231"/>
      <c r="AI1004" s="231"/>
      <c r="AJ1004" s="231"/>
      <c r="AK1004" s="231"/>
      <c r="AL1004" s="231"/>
      <c r="AM1004" s="231"/>
      <c r="AN1004" s="231"/>
      <c r="AO1004" s="231"/>
      <c r="AP1004" s="231"/>
      <c r="AQ1004" s="231"/>
      <c r="AR1004" s="231"/>
      <c r="AS1004" s="231"/>
      <c r="AT1004" s="231"/>
    </row>
    <row r="1005" spans="1:46" s="102" customFormat="1" x14ac:dyDescent="0.2">
      <c r="A1005" s="137" t="s">
        <v>827</v>
      </c>
      <c r="B1005" s="19">
        <v>912</v>
      </c>
      <c r="C1005" s="64" t="s">
        <v>101</v>
      </c>
      <c r="D1005" s="64" t="s">
        <v>53</v>
      </c>
      <c r="E1005" s="27" t="s">
        <v>450</v>
      </c>
      <c r="F1005" s="28">
        <v>244</v>
      </c>
      <c r="G1005" s="95">
        <v>225</v>
      </c>
      <c r="H1005" s="96">
        <v>292</v>
      </c>
      <c r="I1005" s="231"/>
      <c r="J1005" s="231"/>
      <c r="K1005" s="231"/>
      <c r="L1005" s="231"/>
      <c r="M1005" s="231"/>
      <c r="N1005" s="231"/>
      <c r="O1005" s="231"/>
      <c r="P1005" s="231"/>
      <c r="Q1005" s="231"/>
      <c r="R1005" s="231"/>
      <c r="S1005" s="231"/>
      <c r="T1005" s="231"/>
      <c r="U1005" s="231"/>
      <c r="V1005" s="231"/>
      <c r="W1005" s="231"/>
      <c r="X1005" s="231"/>
      <c r="Y1005" s="231"/>
      <c r="Z1005" s="231"/>
      <c r="AA1005" s="231"/>
      <c r="AB1005" s="231"/>
      <c r="AC1005" s="231"/>
      <c r="AD1005" s="231"/>
      <c r="AE1005" s="231"/>
      <c r="AF1005" s="231"/>
      <c r="AG1005" s="231"/>
      <c r="AH1005" s="231"/>
      <c r="AI1005" s="231"/>
      <c r="AJ1005" s="231"/>
      <c r="AK1005" s="231"/>
      <c r="AL1005" s="231"/>
      <c r="AM1005" s="231"/>
      <c r="AN1005" s="231"/>
      <c r="AO1005" s="231"/>
      <c r="AP1005" s="231"/>
      <c r="AQ1005" s="231"/>
      <c r="AR1005" s="231"/>
      <c r="AS1005" s="231"/>
      <c r="AT1005" s="231"/>
    </row>
    <row r="1006" spans="1:46" s="102" customFormat="1" x14ac:dyDescent="0.2">
      <c r="A1006" s="137" t="s">
        <v>23</v>
      </c>
      <c r="B1006" s="19">
        <v>912</v>
      </c>
      <c r="C1006" s="64" t="s">
        <v>101</v>
      </c>
      <c r="D1006" s="64" t="s">
        <v>53</v>
      </c>
      <c r="E1006" s="27" t="s">
        <v>450</v>
      </c>
      <c r="F1006" s="28">
        <v>300</v>
      </c>
      <c r="G1006" s="95">
        <f>G1008</f>
        <v>14595</v>
      </c>
      <c r="H1006" s="96">
        <f>H1008</f>
        <v>18954</v>
      </c>
      <c r="I1006" s="231"/>
      <c r="J1006" s="231"/>
      <c r="K1006" s="231"/>
      <c r="L1006" s="231"/>
      <c r="M1006" s="231"/>
      <c r="N1006" s="231"/>
      <c r="O1006" s="231"/>
      <c r="P1006" s="231"/>
      <c r="Q1006" s="231"/>
      <c r="R1006" s="231"/>
      <c r="S1006" s="231"/>
      <c r="T1006" s="231"/>
      <c r="U1006" s="231"/>
      <c r="V1006" s="231"/>
      <c r="W1006" s="231"/>
      <c r="X1006" s="231"/>
      <c r="Y1006" s="231"/>
      <c r="Z1006" s="231"/>
      <c r="AA1006" s="231"/>
      <c r="AB1006" s="231"/>
      <c r="AC1006" s="231"/>
      <c r="AD1006" s="231"/>
      <c r="AE1006" s="231"/>
      <c r="AF1006" s="231"/>
      <c r="AG1006" s="231"/>
      <c r="AH1006" s="231"/>
      <c r="AI1006" s="231"/>
      <c r="AJ1006" s="231"/>
      <c r="AK1006" s="231"/>
      <c r="AL1006" s="231"/>
      <c r="AM1006" s="231"/>
      <c r="AN1006" s="231"/>
      <c r="AO1006" s="231"/>
      <c r="AP1006" s="231"/>
      <c r="AQ1006" s="231"/>
      <c r="AR1006" s="231"/>
      <c r="AS1006" s="231"/>
      <c r="AT1006" s="231"/>
    </row>
    <row r="1007" spans="1:46" s="102" customFormat="1" x14ac:dyDescent="0.2">
      <c r="A1007" s="137" t="s">
        <v>99</v>
      </c>
      <c r="B1007" s="19">
        <v>912</v>
      </c>
      <c r="C1007" s="7" t="s">
        <v>101</v>
      </c>
      <c r="D1007" s="64" t="s">
        <v>53</v>
      </c>
      <c r="E1007" s="27" t="s">
        <v>450</v>
      </c>
      <c r="F1007" s="28">
        <v>310</v>
      </c>
      <c r="G1007" s="95">
        <f>G1008</f>
        <v>14595</v>
      </c>
      <c r="H1007" s="96">
        <f>H1008</f>
        <v>18954</v>
      </c>
      <c r="I1007" s="231"/>
      <c r="J1007" s="231"/>
      <c r="K1007" s="231"/>
      <c r="L1007" s="231"/>
      <c r="M1007" s="231"/>
      <c r="N1007" s="231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1"/>
      <c r="Y1007" s="231"/>
      <c r="Z1007" s="231"/>
      <c r="AA1007" s="231"/>
      <c r="AB1007" s="231"/>
      <c r="AC1007" s="231"/>
      <c r="AD1007" s="231"/>
      <c r="AE1007" s="231"/>
      <c r="AF1007" s="231"/>
      <c r="AG1007" s="231"/>
      <c r="AH1007" s="231"/>
      <c r="AI1007" s="231"/>
      <c r="AJ1007" s="231"/>
      <c r="AK1007" s="231"/>
      <c r="AL1007" s="231"/>
      <c r="AM1007" s="231"/>
      <c r="AN1007" s="231"/>
      <c r="AO1007" s="231"/>
      <c r="AP1007" s="231"/>
      <c r="AQ1007" s="231"/>
      <c r="AR1007" s="231"/>
      <c r="AS1007" s="231"/>
      <c r="AT1007" s="231"/>
    </row>
    <row r="1008" spans="1:46" s="102" customFormat="1" ht="31.5" x14ac:dyDescent="0.2">
      <c r="A1008" s="137" t="s">
        <v>153</v>
      </c>
      <c r="B1008" s="19">
        <v>912</v>
      </c>
      <c r="C1008" s="64" t="s">
        <v>101</v>
      </c>
      <c r="D1008" s="64" t="s">
        <v>53</v>
      </c>
      <c r="E1008" s="27" t="s">
        <v>450</v>
      </c>
      <c r="F1008" s="28">
        <v>313</v>
      </c>
      <c r="G1008" s="95">
        <v>14595</v>
      </c>
      <c r="H1008" s="96">
        <v>18954</v>
      </c>
      <c r="I1008" s="231"/>
      <c r="J1008" s="231"/>
      <c r="K1008" s="231"/>
      <c r="L1008" s="231"/>
      <c r="M1008" s="231"/>
      <c r="N1008" s="231"/>
      <c r="O1008" s="231"/>
      <c r="P1008" s="231"/>
      <c r="Q1008" s="231"/>
      <c r="R1008" s="231"/>
      <c r="S1008" s="231"/>
      <c r="T1008" s="231"/>
      <c r="U1008" s="231"/>
      <c r="V1008" s="231"/>
      <c r="W1008" s="231"/>
      <c r="X1008" s="231"/>
      <c r="Y1008" s="231"/>
      <c r="Z1008" s="231"/>
      <c r="AA1008" s="231"/>
      <c r="AB1008" s="231"/>
      <c r="AC1008" s="231"/>
      <c r="AD1008" s="231"/>
      <c r="AE1008" s="231"/>
      <c r="AF1008" s="231"/>
      <c r="AG1008" s="231"/>
      <c r="AH1008" s="231"/>
      <c r="AI1008" s="231"/>
      <c r="AJ1008" s="231"/>
      <c r="AK1008" s="231"/>
      <c r="AL1008" s="231"/>
      <c r="AM1008" s="231"/>
      <c r="AN1008" s="231"/>
      <c r="AO1008" s="231"/>
      <c r="AP1008" s="231"/>
      <c r="AQ1008" s="231"/>
      <c r="AR1008" s="231"/>
      <c r="AS1008" s="231"/>
      <c r="AT1008" s="231"/>
    </row>
    <row r="1009" spans="1:46" s="102" customFormat="1" ht="189" x14ac:dyDescent="0.2">
      <c r="A1009" s="136" t="s">
        <v>817</v>
      </c>
      <c r="B1009" s="16">
        <v>912</v>
      </c>
      <c r="C1009" s="17" t="s">
        <v>101</v>
      </c>
      <c r="D1009" s="17" t="s">
        <v>53</v>
      </c>
      <c r="E1009" s="25" t="s">
        <v>451</v>
      </c>
      <c r="F1009" s="43"/>
      <c r="G1009" s="91">
        <f>G1010+G1013</f>
        <v>423</v>
      </c>
      <c r="H1009" s="92">
        <f>H1010+H1013</f>
        <v>423</v>
      </c>
      <c r="I1009" s="231"/>
      <c r="J1009" s="231"/>
      <c r="K1009" s="231"/>
      <c r="L1009" s="231"/>
      <c r="M1009" s="231"/>
      <c r="N1009" s="231"/>
      <c r="O1009" s="231"/>
      <c r="P1009" s="231"/>
      <c r="Q1009" s="231"/>
      <c r="R1009" s="231"/>
      <c r="S1009" s="231"/>
      <c r="T1009" s="231"/>
      <c r="U1009" s="231"/>
      <c r="V1009" s="231"/>
      <c r="W1009" s="231"/>
      <c r="X1009" s="231"/>
      <c r="Y1009" s="231"/>
      <c r="Z1009" s="231"/>
      <c r="AA1009" s="231"/>
      <c r="AB1009" s="231"/>
      <c r="AC1009" s="231"/>
      <c r="AD1009" s="231"/>
      <c r="AE1009" s="231"/>
      <c r="AF1009" s="231"/>
      <c r="AG1009" s="231"/>
      <c r="AH1009" s="231"/>
      <c r="AI1009" s="231"/>
      <c r="AJ1009" s="231"/>
      <c r="AK1009" s="231"/>
      <c r="AL1009" s="231"/>
      <c r="AM1009" s="231"/>
      <c r="AN1009" s="231"/>
      <c r="AO1009" s="231"/>
      <c r="AP1009" s="231"/>
      <c r="AQ1009" s="231"/>
      <c r="AR1009" s="231"/>
      <c r="AS1009" s="231"/>
      <c r="AT1009" s="231"/>
    </row>
    <row r="1010" spans="1:46" s="102" customFormat="1" ht="31.5" x14ac:dyDescent="0.2">
      <c r="A1010" s="137" t="s">
        <v>22</v>
      </c>
      <c r="B1010" s="19">
        <v>912</v>
      </c>
      <c r="C1010" s="64" t="s">
        <v>101</v>
      </c>
      <c r="D1010" s="64" t="s">
        <v>53</v>
      </c>
      <c r="E1010" s="27" t="s">
        <v>451</v>
      </c>
      <c r="F1010" s="28">
        <v>200</v>
      </c>
      <c r="G1010" s="95">
        <f t="shared" ref="G1010:H1011" si="267">G1011</f>
        <v>3</v>
      </c>
      <c r="H1010" s="96">
        <f t="shared" si="267"/>
        <v>3</v>
      </c>
      <c r="I1010" s="231"/>
      <c r="J1010" s="231"/>
      <c r="K1010" s="231"/>
      <c r="L1010" s="231"/>
      <c r="M1010" s="231"/>
      <c r="N1010" s="231"/>
      <c r="O1010" s="231"/>
      <c r="P1010" s="231"/>
      <c r="Q1010" s="231"/>
      <c r="R1010" s="231"/>
      <c r="S1010" s="231"/>
      <c r="T1010" s="231"/>
      <c r="U1010" s="231"/>
      <c r="V1010" s="231"/>
      <c r="W1010" s="231"/>
      <c r="X1010" s="231"/>
      <c r="Y1010" s="231"/>
      <c r="Z1010" s="231"/>
      <c r="AA1010" s="231"/>
      <c r="AB1010" s="231"/>
      <c r="AC1010" s="231"/>
      <c r="AD1010" s="231"/>
      <c r="AE1010" s="231"/>
      <c r="AF1010" s="231"/>
      <c r="AG1010" s="231"/>
      <c r="AH1010" s="231"/>
      <c r="AI1010" s="231"/>
      <c r="AJ1010" s="231"/>
      <c r="AK1010" s="231"/>
      <c r="AL1010" s="231"/>
      <c r="AM1010" s="231"/>
      <c r="AN1010" s="231"/>
      <c r="AO1010" s="231"/>
      <c r="AP1010" s="231"/>
      <c r="AQ1010" s="231"/>
      <c r="AR1010" s="231"/>
      <c r="AS1010" s="231"/>
      <c r="AT1010" s="231"/>
    </row>
    <row r="1011" spans="1:46" s="102" customFormat="1" ht="31.5" x14ac:dyDescent="0.2">
      <c r="A1011" s="137" t="s">
        <v>17</v>
      </c>
      <c r="B1011" s="19">
        <v>912</v>
      </c>
      <c r="C1011" s="64" t="s">
        <v>101</v>
      </c>
      <c r="D1011" s="64" t="s">
        <v>53</v>
      </c>
      <c r="E1011" s="27" t="s">
        <v>451</v>
      </c>
      <c r="F1011" s="28">
        <v>240</v>
      </c>
      <c r="G1011" s="95">
        <f t="shared" si="267"/>
        <v>3</v>
      </c>
      <c r="H1011" s="96">
        <f t="shared" si="267"/>
        <v>3</v>
      </c>
      <c r="I1011" s="231"/>
      <c r="J1011" s="231"/>
      <c r="K1011" s="231"/>
      <c r="L1011" s="231"/>
      <c r="M1011" s="231"/>
      <c r="N1011" s="231"/>
      <c r="O1011" s="231"/>
      <c r="P1011" s="231"/>
      <c r="Q1011" s="231"/>
      <c r="R1011" s="231"/>
      <c r="S1011" s="231"/>
      <c r="T1011" s="231"/>
      <c r="U1011" s="231"/>
      <c r="V1011" s="231"/>
      <c r="W1011" s="231"/>
      <c r="X1011" s="231"/>
      <c r="Y1011" s="231"/>
      <c r="Z1011" s="231"/>
      <c r="AA1011" s="231"/>
      <c r="AB1011" s="231"/>
      <c r="AC1011" s="231"/>
      <c r="AD1011" s="231"/>
      <c r="AE1011" s="231"/>
      <c r="AF1011" s="231"/>
      <c r="AG1011" s="231"/>
      <c r="AH1011" s="231"/>
      <c r="AI1011" s="231"/>
      <c r="AJ1011" s="231"/>
      <c r="AK1011" s="231"/>
      <c r="AL1011" s="231"/>
      <c r="AM1011" s="231"/>
      <c r="AN1011" s="231"/>
      <c r="AO1011" s="231"/>
      <c r="AP1011" s="231"/>
      <c r="AQ1011" s="231"/>
      <c r="AR1011" s="231"/>
      <c r="AS1011" s="231"/>
      <c r="AT1011" s="231"/>
    </row>
    <row r="1012" spans="1:46" s="102" customFormat="1" x14ac:dyDescent="0.2">
      <c r="A1012" s="137" t="s">
        <v>827</v>
      </c>
      <c r="B1012" s="19">
        <v>912</v>
      </c>
      <c r="C1012" s="64" t="s">
        <v>101</v>
      </c>
      <c r="D1012" s="64" t="s">
        <v>53</v>
      </c>
      <c r="E1012" s="27" t="s">
        <v>451</v>
      </c>
      <c r="F1012" s="28">
        <v>244</v>
      </c>
      <c r="G1012" s="95">
        <v>3</v>
      </c>
      <c r="H1012" s="96">
        <v>3</v>
      </c>
      <c r="I1012" s="231"/>
      <c r="J1012" s="231"/>
      <c r="K1012" s="231"/>
      <c r="L1012" s="231"/>
      <c r="M1012" s="231"/>
      <c r="N1012" s="231"/>
      <c r="O1012" s="231"/>
      <c r="P1012" s="231"/>
      <c r="Q1012" s="231"/>
      <c r="R1012" s="231"/>
      <c r="S1012" s="231"/>
      <c r="T1012" s="231"/>
      <c r="U1012" s="231"/>
      <c r="V1012" s="231"/>
      <c r="W1012" s="231"/>
      <c r="X1012" s="231"/>
      <c r="Y1012" s="231"/>
      <c r="Z1012" s="231"/>
      <c r="AA1012" s="231"/>
      <c r="AB1012" s="231"/>
      <c r="AC1012" s="231"/>
      <c r="AD1012" s="231"/>
      <c r="AE1012" s="231"/>
      <c r="AF1012" s="231"/>
      <c r="AG1012" s="231"/>
      <c r="AH1012" s="231"/>
      <c r="AI1012" s="231"/>
      <c r="AJ1012" s="231"/>
      <c r="AK1012" s="231"/>
      <c r="AL1012" s="231"/>
      <c r="AM1012" s="231"/>
      <c r="AN1012" s="231"/>
      <c r="AO1012" s="231"/>
      <c r="AP1012" s="231"/>
      <c r="AQ1012" s="231"/>
      <c r="AR1012" s="231"/>
      <c r="AS1012" s="231"/>
      <c r="AT1012" s="231"/>
    </row>
    <row r="1013" spans="1:46" s="102" customFormat="1" x14ac:dyDescent="0.2">
      <c r="A1013" s="137" t="s">
        <v>23</v>
      </c>
      <c r="B1013" s="19">
        <v>912</v>
      </c>
      <c r="C1013" s="64" t="s">
        <v>101</v>
      </c>
      <c r="D1013" s="64" t="s">
        <v>53</v>
      </c>
      <c r="E1013" s="27" t="s">
        <v>451</v>
      </c>
      <c r="F1013" s="28">
        <v>300</v>
      </c>
      <c r="G1013" s="95">
        <f t="shared" ref="G1013:H1014" si="268">G1014</f>
        <v>420</v>
      </c>
      <c r="H1013" s="96">
        <f t="shared" si="268"/>
        <v>420</v>
      </c>
      <c r="I1013" s="231"/>
      <c r="J1013" s="231"/>
      <c r="K1013" s="231"/>
      <c r="L1013" s="231"/>
      <c r="M1013" s="231"/>
      <c r="N1013" s="231"/>
      <c r="O1013" s="231"/>
      <c r="P1013" s="231"/>
      <c r="Q1013" s="231"/>
      <c r="R1013" s="231"/>
      <c r="S1013" s="231"/>
      <c r="T1013" s="231"/>
      <c r="U1013" s="231"/>
      <c r="V1013" s="231"/>
      <c r="W1013" s="231"/>
      <c r="X1013" s="231"/>
      <c r="Y1013" s="231"/>
      <c r="Z1013" s="231"/>
      <c r="AA1013" s="231"/>
      <c r="AB1013" s="231"/>
      <c r="AC1013" s="231"/>
      <c r="AD1013" s="231"/>
      <c r="AE1013" s="231"/>
      <c r="AF1013" s="231"/>
      <c r="AG1013" s="231"/>
      <c r="AH1013" s="231"/>
      <c r="AI1013" s="231"/>
      <c r="AJ1013" s="231"/>
      <c r="AK1013" s="231"/>
      <c r="AL1013" s="231"/>
      <c r="AM1013" s="231"/>
      <c r="AN1013" s="231"/>
      <c r="AO1013" s="231"/>
      <c r="AP1013" s="231"/>
      <c r="AQ1013" s="231"/>
      <c r="AR1013" s="231"/>
      <c r="AS1013" s="231"/>
      <c r="AT1013" s="231"/>
    </row>
    <row r="1014" spans="1:46" s="102" customFormat="1" x14ac:dyDescent="0.2">
      <c r="A1014" s="137" t="s">
        <v>99</v>
      </c>
      <c r="B1014" s="19">
        <v>912</v>
      </c>
      <c r="C1014" s="7" t="s">
        <v>101</v>
      </c>
      <c r="D1014" s="64" t="s">
        <v>53</v>
      </c>
      <c r="E1014" s="27" t="s">
        <v>451</v>
      </c>
      <c r="F1014" s="28">
        <v>310</v>
      </c>
      <c r="G1014" s="95">
        <f t="shared" si="268"/>
        <v>420</v>
      </c>
      <c r="H1014" s="96">
        <f t="shared" si="268"/>
        <v>420</v>
      </c>
      <c r="I1014" s="231"/>
      <c r="J1014" s="231"/>
      <c r="K1014" s="231"/>
      <c r="L1014" s="231"/>
      <c r="M1014" s="231"/>
      <c r="N1014" s="231"/>
      <c r="O1014" s="231"/>
      <c r="P1014" s="231"/>
      <c r="Q1014" s="231"/>
      <c r="R1014" s="231"/>
      <c r="S1014" s="231"/>
      <c r="T1014" s="231"/>
      <c r="U1014" s="231"/>
      <c r="V1014" s="231"/>
      <c r="W1014" s="231"/>
      <c r="X1014" s="231"/>
      <c r="Y1014" s="231"/>
      <c r="Z1014" s="231"/>
      <c r="AA1014" s="231"/>
      <c r="AB1014" s="231"/>
      <c r="AC1014" s="231"/>
      <c r="AD1014" s="231"/>
      <c r="AE1014" s="231"/>
      <c r="AF1014" s="231"/>
      <c r="AG1014" s="231"/>
      <c r="AH1014" s="231"/>
      <c r="AI1014" s="231"/>
      <c r="AJ1014" s="231"/>
      <c r="AK1014" s="231"/>
      <c r="AL1014" s="231"/>
      <c r="AM1014" s="231"/>
      <c r="AN1014" s="231"/>
      <c r="AO1014" s="231"/>
      <c r="AP1014" s="231"/>
      <c r="AQ1014" s="231"/>
      <c r="AR1014" s="231"/>
      <c r="AS1014" s="231"/>
      <c r="AT1014" s="231"/>
    </row>
    <row r="1015" spans="1:46" s="102" customFormat="1" ht="31.5" x14ac:dyDescent="0.2">
      <c r="A1015" s="137" t="s">
        <v>153</v>
      </c>
      <c r="B1015" s="19">
        <v>912</v>
      </c>
      <c r="C1015" s="7" t="s">
        <v>101</v>
      </c>
      <c r="D1015" s="64" t="s">
        <v>53</v>
      </c>
      <c r="E1015" s="27" t="s">
        <v>451</v>
      </c>
      <c r="F1015" s="28">
        <v>313</v>
      </c>
      <c r="G1015" s="95">
        <v>420</v>
      </c>
      <c r="H1015" s="96">
        <v>420</v>
      </c>
      <c r="I1015" s="231"/>
      <c r="J1015" s="231"/>
      <c r="K1015" s="231"/>
      <c r="L1015" s="231"/>
      <c r="M1015" s="231"/>
      <c r="N1015" s="231"/>
      <c r="O1015" s="231"/>
      <c r="P1015" s="231"/>
      <c r="Q1015" s="231"/>
      <c r="R1015" s="231"/>
      <c r="S1015" s="231"/>
      <c r="T1015" s="231"/>
      <c r="U1015" s="231"/>
      <c r="V1015" s="231"/>
      <c r="W1015" s="231"/>
      <c r="X1015" s="231"/>
      <c r="Y1015" s="231"/>
      <c r="Z1015" s="231"/>
      <c r="AA1015" s="231"/>
      <c r="AB1015" s="231"/>
      <c r="AC1015" s="231"/>
      <c r="AD1015" s="231"/>
      <c r="AE1015" s="231"/>
      <c r="AF1015" s="231"/>
      <c r="AG1015" s="231"/>
      <c r="AH1015" s="231"/>
      <c r="AI1015" s="231"/>
      <c r="AJ1015" s="231"/>
      <c r="AK1015" s="231"/>
      <c r="AL1015" s="231"/>
      <c r="AM1015" s="231"/>
      <c r="AN1015" s="231"/>
      <c r="AO1015" s="231"/>
      <c r="AP1015" s="231"/>
      <c r="AQ1015" s="231"/>
      <c r="AR1015" s="231"/>
      <c r="AS1015" s="231"/>
      <c r="AT1015" s="231"/>
    </row>
    <row r="1016" spans="1:46" s="102" customFormat="1" ht="173.25" x14ac:dyDescent="0.2">
      <c r="A1016" s="136" t="s">
        <v>820</v>
      </c>
      <c r="B1016" s="19">
        <v>912</v>
      </c>
      <c r="C1016" s="7" t="s">
        <v>101</v>
      </c>
      <c r="D1016" s="64" t="s">
        <v>53</v>
      </c>
      <c r="E1016" s="27" t="s">
        <v>712</v>
      </c>
      <c r="F1016" s="28"/>
      <c r="G1016" s="92">
        <f t="shared" ref="G1016:H1016" si="269">G1017+G1020</f>
        <v>294</v>
      </c>
      <c r="H1016" s="92">
        <f t="shared" si="269"/>
        <v>294</v>
      </c>
      <c r="I1016" s="231"/>
      <c r="J1016" s="231"/>
      <c r="K1016" s="231"/>
      <c r="L1016" s="231"/>
      <c r="M1016" s="231"/>
      <c r="N1016" s="231"/>
      <c r="O1016" s="231"/>
      <c r="P1016" s="231"/>
      <c r="Q1016" s="231"/>
      <c r="R1016" s="231"/>
      <c r="S1016" s="231"/>
      <c r="T1016" s="231"/>
      <c r="U1016" s="231"/>
      <c r="V1016" s="231"/>
      <c r="W1016" s="231"/>
      <c r="X1016" s="231"/>
      <c r="Y1016" s="231"/>
      <c r="Z1016" s="231"/>
      <c r="AA1016" s="231"/>
      <c r="AB1016" s="231"/>
      <c r="AC1016" s="231"/>
      <c r="AD1016" s="231"/>
      <c r="AE1016" s="231"/>
      <c r="AF1016" s="231"/>
      <c r="AG1016" s="231"/>
      <c r="AH1016" s="231"/>
      <c r="AI1016" s="231"/>
      <c r="AJ1016" s="231"/>
      <c r="AK1016" s="231"/>
      <c r="AL1016" s="231"/>
      <c r="AM1016" s="231"/>
      <c r="AN1016" s="231"/>
      <c r="AO1016" s="231"/>
      <c r="AP1016" s="231"/>
      <c r="AQ1016" s="231"/>
      <c r="AR1016" s="231"/>
      <c r="AS1016" s="231"/>
      <c r="AT1016" s="231"/>
    </row>
    <row r="1017" spans="1:46" s="102" customFormat="1" ht="31.5" x14ac:dyDescent="0.2">
      <c r="A1017" s="137" t="s">
        <v>22</v>
      </c>
      <c r="B1017" s="19">
        <v>912</v>
      </c>
      <c r="C1017" s="7" t="s">
        <v>101</v>
      </c>
      <c r="D1017" s="64" t="s">
        <v>53</v>
      </c>
      <c r="E1017" s="27" t="s">
        <v>712</v>
      </c>
      <c r="F1017" s="28">
        <v>200</v>
      </c>
      <c r="G1017" s="96">
        <f t="shared" ref="G1017:H1018" si="270">G1018</f>
        <v>2</v>
      </c>
      <c r="H1017" s="96">
        <f t="shared" si="270"/>
        <v>2</v>
      </c>
      <c r="I1017" s="231"/>
      <c r="J1017" s="231"/>
      <c r="K1017" s="231"/>
      <c r="L1017" s="231"/>
      <c r="M1017" s="231"/>
      <c r="N1017" s="231"/>
      <c r="O1017" s="231"/>
      <c r="P1017" s="231"/>
      <c r="Q1017" s="231"/>
      <c r="R1017" s="231"/>
      <c r="S1017" s="231"/>
      <c r="T1017" s="231"/>
      <c r="U1017" s="231"/>
      <c r="V1017" s="231"/>
      <c r="W1017" s="231"/>
      <c r="X1017" s="231"/>
      <c r="Y1017" s="231"/>
      <c r="Z1017" s="231"/>
      <c r="AA1017" s="231"/>
      <c r="AB1017" s="231"/>
      <c r="AC1017" s="231"/>
      <c r="AD1017" s="231"/>
      <c r="AE1017" s="231"/>
      <c r="AF1017" s="231"/>
      <c r="AG1017" s="231"/>
      <c r="AH1017" s="231"/>
      <c r="AI1017" s="231"/>
      <c r="AJ1017" s="231"/>
      <c r="AK1017" s="231"/>
      <c r="AL1017" s="231"/>
      <c r="AM1017" s="231"/>
      <c r="AN1017" s="231"/>
      <c r="AO1017" s="231"/>
      <c r="AP1017" s="231"/>
      <c r="AQ1017" s="231"/>
      <c r="AR1017" s="231"/>
      <c r="AS1017" s="231"/>
      <c r="AT1017" s="231"/>
    </row>
    <row r="1018" spans="1:46" s="102" customFormat="1" ht="31.5" x14ac:dyDescent="0.2">
      <c r="A1018" s="137" t="s">
        <v>17</v>
      </c>
      <c r="B1018" s="19">
        <v>912</v>
      </c>
      <c r="C1018" s="7" t="s">
        <v>101</v>
      </c>
      <c r="D1018" s="64" t="s">
        <v>53</v>
      </c>
      <c r="E1018" s="27" t="s">
        <v>712</v>
      </c>
      <c r="F1018" s="28">
        <v>240</v>
      </c>
      <c r="G1018" s="96">
        <f t="shared" si="270"/>
        <v>2</v>
      </c>
      <c r="H1018" s="96">
        <f t="shared" si="270"/>
        <v>2</v>
      </c>
      <c r="I1018" s="231"/>
      <c r="J1018" s="231"/>
      <c r="K1018" s="231"/>
      <c r="L1018" s="231"/>
      <c r="M1018" s="231"/>
      <c r="N1018" s="231"/>
      <c r="O1018" s="231"/>
      <c r="P1018" s="231"/>
      <c r="Q1018" s="231"/>
      <c r="R1018" s="231"/>
      <c r="S1018" s="231"/>
      <c r="T1018" s="231"/>
      <c r="U1018" s="231"/>
      <c r="V1018" s="231"/>
      <c r="W1018" s="231"/>
      <c r="X1018" s="231"/>
      <c r="Y1018" s="231"/>
      <c r="Z1018" s="231"/>
      <c r="AA1018" s="231"/>
      <c r="AB1018" s="231"/>
      <c r="AC1018" s="231"/>
      <c r="AD1018" s="231"/>
      <c r="AE1018" s="231"/>
      <c r="AF1018" s="231"/>
      <c r="AG1018" s="231"/>
      <c r="AH1018" s="231"/>
      <c r="AI1018" s="231"/>
      <c r="AJ1018" s="231"/>
      <c r="AK1018" s="231"/>
      <c r="AL1018" s="231"/>
      <c r="AM1018" s="231"/>
      <c r="AN1018" s="231"/>
      <c r="AO1018" s="231"/>
      <c r="AP1018" s="231"/>
      <c r="AQ1018" s="231"/>
      <c r="AR1018" s="231"/>
      <c r="AS1018" s="231"/>
      <c r="AT1018" s="231"/>
    </row>
    <row r="1019" spans="1:46" s="102" customFormat="1" x14ac:dyDescent="0.2">
      <c r="A1019" s="137" t="s">
        <v>827</v>
      </c>
      <c r="B1019" s="19">
        <v>912</v>
      </c>
      <c r="C1019" s="7" t="s">
        <v>101</v>
      </c>
      <c r="D1019" s="64" t="s">
        <v>53</v>
      </c>
      <c r="E1019" s="27" t="s">
        <v>712</v>
      </c>
      <c r="F1019" s="28">
        <v>244</v>
      </c>
      <c r="G1019" s="95">
        <f t="shared" ref="G1019:H1019" si="271">1+1</f>
        <v>2</v>
      </c>
      <c r="H1019" s="96">
        <f t="shared" si="271"/>
        <v>2</v>
      </c>
      <c r="I1019" s="231"/>
      <c r="J1019" s="231"/>
      <c r="K1019" s="231"/>
      <c r="L1019" s="231"/>
      <c r="M1019" s="231"/>
      <c r="N1019" s="231"/>
      <c r="O1019" s="231"/>
      <c r="P1019" s="231"/>
      <c r="Q1019" s="231"/>
      <c r="R1019" s="231"/>
      <c r="S1019" s="231"/>
      <c r="T1019" s="231"/>
      <c r="U1019" s="231"/>
      <c r="V1019" s="231"/>
      <c r="W1019" s="231"/>
      <c r="X1019" s="231"/>
      <c r="Y1019" s="231"/>
      <c r="Z1019" s="231"/>
      <c r="AA1019" s="231"/>
      <c r="AB1019" s="231"/>
      <c r="AC1019" s="231"/>
      <c r="AD1019" s="231"/>
      <c r="AE1019" s="231"/>
      <c r="AF1019" s="231"/>
      <c r="AG1019" s="231"/>
      <c r="AH1019" s="231"/>
      <c r="AI1019" s="231"/>
      <c r="AJ1019" s="231"/>
      <c r="AK1019" s="231"/>
      <c r="AL1019" s="231"/>
      <c r="AM1019" s="231"/>
      <c r="AN1019" s="231"/>
      <c r="AO1019" s="231"/>
      <c r="AP1019" s="231"/>
      <c r="AQ1019" s="231"/>
      <c r="AR1019" s="231"/>
      <c r="AS1019" s="231"/>
      <c r="AT1019" s="231"/>
    </row>
    <row r="1020" spans="1:46" s="102" customFormat="1" x14ac:dyDescent="0.2">
      <c r="A1020" s="137" t="s">
        <v>23</v>
      </c>
      <c r="B1020" s="19">
        <v>912</v>
      </c>
      <c r="C1020" s="7" t="s">
        <v>101</v>
      </c>
      <c r="D1020" s="64" t="s">
        <v>53</v>
      </c>
      <c r="E1020" s="27" t="s">
        <v>712</v>
      </c>
      <c r="F1020" s="28">
        <v>300</v>
      </c>
      <c r="G1020" s="96">
        <f t="shared" ref="G1020:H1021" si="272">G1021</f>
        <v>292</v>
      </c>
      <c r="H1020" s="96">
        <f t="shared" si="272"/>
        <v>292</v>
      </c>
      <c r="I1020" s="231"/>
      <c r="J1020" s="231"/>
      <c r="K1020" s="231"/>
      <c r="L1020" s="231"/>
      <c r="M1020" s="231"/>
      <c r="N1020" s="231"/>
      <c r="O1020" s="231"/>
      <c r="P1020" s="231"/>
      <c r="Q1020" s="231"/>
      <c r="R1020" s="231"/>
      <c r="S1020" s="231"/>
      <c r="T1020" s="231"/>
      <c r="U1020" s="231"/>
      <c r="V1020" s="231"/>
      <c r="W1020" s="231"/>
      <c r="X1020" s="231"/>
      <c r="Y1020" s="231"/>
      <c r="Z1020" s="231"/>
      <c r="AA1020" s="231"/>
      <c r="AB1020" s="231"/>
      <c r="AC1020" s="231"/>
      <c r="AD1020" s="231"/>
      <c r="AE1020" s="231"/>
      <c r="AF1020" s="231"/>
      <c r="AG1020" s="231"/>
      <c r="AH1020" s="231"/>
      <c r="AI1020" s="231"/>
      <c r="AJ1020" s="231"/>
      <c r="AK1020" s="231"/>
      <c r="AL1020" s="231"/>
      <c r="AM1020" s="231"/>
      <c r="AN1020" s="231"/>
      <c r="AO1020" s="231"/>
      <c r="AP1020" s="231"/>
      <c r="AQ1020" s="231"/>
      <c r="AR1020" s="231"/>
      <c r="AS1020" s="231"/>
      <c r="AT1020" s="231"/>
    </row>
    <row r="1021" spans="1:46" s="102" customFormat="1" x14ac:dyDescent="0.2">
      <c r="A1021" s="137" t="s">
        <v>99</v>
      </c>
      <c r="B1021" s="19">
        <v>912</v>
      </c>
      <c r="C1021" s="7" t="s">
        <v>101</v>
      </c>
      <c r="D1021" s="64" t="s">
        <v>53</v>
      </c>
      <c r="E1021" s="27" t="s">
        <v>712</v>
      </c>
      <c r="F1021" s="28">
        <v>310</v>
      </c>
      <c r="G1021" s="96">
        <f t="shared" si="272"/>
        <v>292</v>
      </c>
      <c r="H1021" s="96">
        <f t="shared" si="272"/>
        <v>292</v>
      </c>
      <c r="I1021" s="231"/>
      <c r="J1021" s="231"/>
      <c r="K1021" s="231"/>
      <c r="L1021" s="231"/>
      <c r="M1021" s="231"/>
      <c r="N1021" s="231"/>
      <c r="O1021" s="231"/>
      <c r="P1021" s="231"/>
      <c r="Q1021" s="231"/>
      <c r="R1021" s="231"/>
      <c r="S1021" s="231"/>
      <c r="T1021" s="231"/>
      <c r="U1021" s="231"/>
      <c r="V1021" s="231"/>
      <c r="W1021" s="231"/>
      <c r="X1021" s="231"/>
      <c r="Y1021" s="231"/>
      <c r="Z1021" s="231"/>
      <c r="AA1021" s="231"/>
      <c r="AB1021" s="231"/>
      <c r="AC1021" s="231"/>
      <c r="AD1021" s="231"/>
      <c r="AE1021" s="231"/>
      <c r="AF1021" s="231"/>
      <c r="AG1021" s="231"/>
      <c r="AH1021" s="231"/>
      <c r="AI1021" s="231"/>
      <c r="AJ1021" s="231"/>
      <c r="AK1021" s="231"/>
      <c r="AL1021" s="231"/>
      <c r="AM1021" s="231"/>
      <c r="AN1021" s="231"/>
      <c r="AO1021" s="231"/>
      <c r="AP1021" s="231"/>
      <c r="AQ1021" s="231"/>
      <c r="AR1021" s="231"/>
      <c r="AS1021" s="231"/>
      <c r="AT1021" s="231"/>
    </row>
    <row r="1022" spans="1:46" s="102" customFormat="1" ht="31.5" x14ac:dyDescent="0.2">
      <c r="A1022" s="137" t="s">
        <v>153</v>
      </c>
      <c r="B1022" s="19">
        <v>912</v>
      </c>
      <c r="C1022" s="7" t="s">
        <v>101</v>
      </c>
      <c r="D1022" s="64" t="s">
        <v>53</v>
      </c>
      <c r="E1022" s="27" t="s">
        <v>712</v>
      </c>
      <c r="F1022" s="28">
        <v>313</v>
      </c>
      <c r="G1022" s="95">
        <f t="shared" ref="G1022:H1022" si="273">132+160</f>
        <v>292</v>
      </c>
      <c r="H1022" s="96">
        <f t="shared" si="273"/>
        <v>292</v>
      </c>
      <c r="I1022" s="231"/>
      <c r="J1022" s="231"/>
      <c r="K1022" s="231"/>
      <c r="L1022" s="231"/>
      <c r="M1022" s="231"/>
      <c r="N1022" s="231"/>
      <c r="O1022" s="231"/>
      <c r="P1022" s="231"/>
      <c r="Q1022" s="231"/>
      <c r="R1022" s="231"/>
      <c r="S1022" s="231"/>
      <c r="T1022" s="231"/>
      <c r="U1022" s="231"/>
      <c r="V1022" s="231"/>
      <c r="W1022" s="231"/>
      <c r="X1022" s="231"/>
      <c r="Y1022" s="231"/>
      <c r="Z1022" s="231"/>
      <c r="AA1022" s="231"/>
      <c r="AB1022" s="231"/>
      <c r="AC1022" s="231"/>
      <c r="AD1022" s="231"/>
      <c r="AE1022" s="231"/>
      <c r="AF1022" s="231"/>
      <c r="AG1022" s="231"/>
      <c r="AH1022" s="231"/>
      <c r="AI1022" s="231"/>
      <c r="AJ1022" s="231"/>
      <c r="AK1022" s="231"/>
      <c r="AL1022" s="231"/>
      <c r="AM1022" s="231"/>
      <c r="AN1022" s="231"/>
      <c r="AO1022" s="231"/>
      <c r="AP1022" s="231"/>
      <c r="AQ1022" s="231"/>
      <c r="AR1022" s="231"/>
      <c r="AS1022" s="231"/>
      <c r="AT1022" s="231"/>
    </row>
    <row r="1023" spans="1:46" s="102" customFormat="1" ht="31.5" x14ac:dyDescent="0.2">
      <c r="A1023" s="136" t="s">
        <v>713</v>
      </c>
      <c r="B1023" s="19">
        <v>912</v>
      </c>
      <c r="C1023" s="7" t="s">
        <v>101</v>
      </c>
      <c r="D1023" s="64" t="s">
        <v>53</v>
      </c>
      <c r="E1023" s="27" t="s">
        <v>714</v>
      </c>
      <c r="F1023" s="28"/>
      <c r="G1023" s="92">
        <f t="shared" ref="G1023:H1023" si="274">G1024+G1027</f>
        <v>1005</v>
      </c>
      <c r="H1023" s="92">
        <f t="shared" si="274"/>
        <v>1005</v>
      </c>
      <c r="I1023" s="231"/>
      <c r="J1023" s="231"/>
      <c r="K1023" s="231"/>
      <c r="L1023" s="231"/>
      <c r="M1023" s="231"/>
      <c r="N1023" s="231"/>
      <c r="O1023" s="231"/>
      <c r="P1023" s="231"/>
      <c r="Q1023" s="231"/>
      <c r="R1023" s="231"/>
      <c r="S1023" s="231"/>
      <c r="T1023" s="231"/>
      <c r="U1023" s="231"/>
      <c r="V1023" s="231"/>
      <c r="W1023" s="231"/>
      <c r="X1023" s="231"/>
      <c r="Y1023" s="231"/>
      <c r="Z1023" s="231"/>
      <c r="AA1023" s="231"/>
      <c r="AB1023" s="231"/>
      <c r="AC1023" s="231"/>
      <c r="AD1023" s="231"/>
      <c r="AE1023" s="231"/>
      <c r="AF1023" s="231"/>
      <c r="AG1023" s="231"/>
      <c r="AH1023" s="231"/>
      <c r="AI1023" s="231"/>
      <c r="AJ1023" s="231"/>
      <c r="AK1023" s="231"/>
      <c r="AL1023" s="231"/>
      <c r="AM1023" s="231"/>
      <c r="AN1023" s="231"/>
      <c r="AO1023" s="231"/>
      <c r="AP1023" s="231"/>
      <c r="AQ1023" s="231"/>
      <c r="AR1023" s="231"/>
      <c r="AS1023" s="231"/>
      <c r="AT1023" s="231"/>
    </row>
    <row r="1024" spans="1:46" s="102" customFormat="1" ht="31.5" x14ac:dyDescent="0.2">
      <c r="A1024" s="137" t="s">
        <v>22</v>
      </c>
      <c r="B1024" s="19">
        <v>912</v>
      </c>
      <c r="C1024" s="7" t="s">
        <v>101</v>
      </c>
      <c r="D1024" s="64" t="s">
        <v>53</v>
      </c>
      <c r="E1024" s="27" t="s">
        <v>714</v>
      </c>
      <c r="F1024" s="28">
        <v>200</v>
      </c>
      <c r="G1024" s="96">
        <f t="shared" ref="G1024:H1025" si="275">G1025</f>
        <v>5</v>
      </c>
      <c r="H1024" s="96">
        <f t="shared" si="275"/>
        <v>5</v>
      </c>
      <c r="I1024" s="231"/>
      <c r="J1024" s="231"/>
      <c r="K1024" s="231"/>
      <c r="L1024" s="231"/>
      <c r="M1024" s="231"/>
      <c r="N1024" s="231"/>
      <c r="O1024" s="231"/>
      <c r="P1024" s="231"/>
      <c r="Q1024" s="231"/>
      <c r="R1024" s="231"/>
      <c r="S1024" s="231"/>
      <c r="T1024" s="231"/>
      <c r="U1024" s="231"/>
      <c r="V1024" s="231"/>
      <c r="W1024" s="231"/>
      <c r="X1024" s="231"/>
      <c r="Y1024" s="231"/>
      <c r="Z1024" s="231"/>
      <c r="AA1024" s="231"/>
      <c r="AB1024" s="231"/>
      <c r="AC1024" s="231"/>
      <c r="AD1024" s="231"/>
      <c r="AE1024" s="231"/>
      <c r="AF1024" s="231"/>
      <c r="AG1024" s="231"/>
      <c r="AH1024" s="231"/>
      <c r="AI1024" s="231"/>
      <c r="AJ1024" s="231"/>
      <c r="AK1024" s="231"/>
      <c r="AL1024" s="231"/>
      <c r="AM1024" s="231"/>
      <c r="AN1024" s="231"/>
      <c r="AO1024" s="231"/>
      <c r="AP1024" s="231"/>
      <c r="AQ1024" s="231"/>
      <c r="AR1024" s="231"/>
      <c r="AS1024" s="231"/>
      <c r="AT1024" s="231"/>
    </row>
    <row r="1025" spans="1:46" s="102" customFormat="1" ht="31.5" x14ac:dyDescent="0.2">
      <c r="A1025" s="137" t="s">
        <v>17</v>
      </c>
      <c r="B1025" s="19">
        <v>912</v>
      </c>
      <c r="C1025" s="7" t="s">
        <v>101</v>
      </c>
      <c r="D1025" s="64" t="s">
        <v>53</v>
      </c>
      <c r="E1025" s="27" t="s">
        <v>714</v>
      </c>
      <c r="F1025" s="28">
        <v>240</v>
      </c>
      <c r="G1025" s="96">
        <f t="shared" si="275"/>
        <v>5</v>
      </c>
      <c r="H1025" s="96">
        <f t="shared" si="275"/>
        <v>5</v>
      </c>
      <c r="I1025" s="231"/>
      <c r="J1025" s="231"/>
      <c r="K1025" s="231"/>
      <c r="L1025" s="231"/>
      <c r="M1025" s="231"/>
      <c r="N1025" s="231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1"/>
      <c r="Y1025" s="231"/>
      <c r="Z1025" s="231"/>
      <c r="AA1025" s="231"/>
      <c r="AB1025" s="231"/>
      <c r="AC1025" s="231"/>
      <c r="AD1025" s="231"/>
      <c r="AE1025" s="231"/>
      <c r="AF1025" s="231"/>
      <c r="AG1025" s="231"/>
      <c r="AH1025" s="231"/>
      <c r="AI1025" s="231"/>
      <c r="AJ1025" s="231"/>
      <c r="AK1025" s="231"/>
      <c r="AL1025" s="231"/>
      <c r="AM1025" s="231"/>
      <c r="AN1025" s="231"/>
      <c r="AO1025" s="231"/>
      <c r="AP1025" s="231"/>
      <c r="AQ1025" s="231"/>
      <c r="AR1025" s="231"/>
      <c r="AS1025" s="231"/>
      <c r="AT1025" s="231"/>
    </row>
    <row r="1026" spans="1:46" s="102" customFormat="1" x14ac:dyDescent="0.2">
      <c r="A1026" s="137" t="s">
        <v>827</v>
      </c>
      <c r="B1026" s="19">
        <v>912</v>
      </c>
      <c r="C1026" s="7" t="s">
        <v>101</v>
      </c>
      <c r="D1026" s="64" t="s">
        <v>53</v>
      </c>
      <c r="E1026" s="27" t="s">
        <v>714</v>
      </c>
      <c r="F1026" s="28">
        <v>244</v>
      </c>
      <c r="G1026" s="95">
        <v>5</v>
      </c>
      <c r="H1026" s="96">
        <v>5</v>
      </c>
      <c r="I1026" s="231"/>
      <c r="J1026" s="231"/>
      <c r="K1026" s="231"/>
      <c r="L1026" s="231"/>
      <c r="M1026" s="231"/>
      <c r="N1026" s="231"/>
      <c r="O1026" s="231"/>
      <c r="P1026" s="231"/>
      <c r="Q1026" s="231"/>
      <c r="R1026" s="231"/>
      <c r="S1026" s="231"/>
      <c r="T1026" s="231"/>
      <c r="U1026" s="231"/>
      <c r="V1026" s="231"/>
      <c r="W1026" s="231"/>
      <c r="X1026" s="231"/>
      <c r="Y1026" s="231"/>
      <c r="Z1026" s="231"/>
      <c r="AA1026" s="231"/>
      <c r="AB1026" s="231"/>
      <c r="AC1026" s="231"/>
      <c r="AD1026" s="231"/>
      <c r="AE1026" s="231"/>
      <c r="AF1026" s="231"/>
      <c r="AG1026" s="231"/>
      <c r="AH1026" s="231"/>
      <c r="AI1026" s="231"/>
      <c r="AJ1026" s="231"/>
      <c r="AK1026" s="231"/>
      <c r="AL1026" s="231"/>
      <c r="AM1026" s="231"/>
      <c r="AN1026" s="231"/>
      <c r="AO1026" s="231"/>
      <c r="AP1026" s="231"/>
      <c r="AQ1026" s="231"/>
      <c r="AR1026" s="231"/>
      <c r="AS1026" s="231"/>
      <c r="AT1026" s="231"/>
    </row>
    <row r="1027" spans="1:46" s="102" customFormat="1" ht="31.5" x14ac:dyDescent="0.2">
      <c r="A1027" s="137" t="s">
        <v>181</v>
      </c>
      <c r="B1027" s="19">
        <v>912</v>
      </c>
      <c r="C1027" s="7" t="s">
        <v>101</v>
      </c>
      <c r="D1027" s="64" t="s">
        <v>53</v>
      </c>
      <c r="E1027" s="27" t="s">
        <v>714</v>
      </c>
      <c r="F1027" s="28">
        <v>300</v>
      </c>
      <c r="G1027" s="96">
        <f t="shared" ref="G1027:H1028" si="276">G1028</f>
        <v>1000</v>
      </c>
      <c r="H1027" s="96">
        <f t="shared" si="276"/>
        <v>1000</v>
      </c>
      <c r="I1027" s="231"/>
      <c r="J1027" s="231"/>
      <c r="K1027" s="231"/>
      <c r="L1027" s="231"/>
      <c r="M1027" s="231"/>
      <c r="N1027" s="231"/>
      <c r="O1027" s="231"/>
      <c r="P1027" s="231"/>
      <c r="Q1027" s="231"/>
      <c r="R1027" s="231"/>
      <c r="S1027" s="231"/>
      <c r="T1027" s="231"/>
      <c r="U1027" s="231"/>
      <c r="V1027" s="231"/>
      <c r="W1027" s="231"/>
      <c r="X1027" s="231"/>
      <c r="Y1027" s="231"/>
      <c r="Z1027" s="231"/>
      <c r="AA1027" s="231"/>
      <c r="AB1027" s="231"/>
      <c r="AC1027" s="231"/>
      <c r="AD1027" s="231"/>
      <c r="AE1027" s="231"/>
      <c r="AF1027" s="231"/>
      <c r="AG1027" s="231"/>
      <c r="AH1027" s="231"/>
      <c r="AI1027" s="231"/>
      <c r="AJ1027" s="231"/>
      <c r="AK1027" s="231"/>
      <c r="AL1027" s="231"/>
      <c r="AM1027" s="231"/>
      <c r="AN1027" s="231"/>
      <c r="AO1027" s="231"/>
      <c r="AP1027" s="231"/>
      <c r="AQ1027" s="231"/>
      <c r="AR1027" s="231"/>
      <c r="AS1027" s="231"/>
      <c r="AT1027" s="231"/>
    </row>
    <row r="1028" spans="1:46" s="102" customFormat="1" x14ac:dyDescent="0.2">
      <c r="A1028" s="137" t="s">
        <v>23</v>
      </c>
      <c r="B1028" s="19">
        <v>912</v>
      </c>
      <c r="C1028" s="7" t="s">
        <v>101</v>
      </c>
      <c r="D1028" s="64" t="s">
        <v>53</v>
      </c>
      <c r="E1028" s="27" t="s">
        <v>714</v>
      </c>
      <c r="F1028" s="28">
        <v>310</v>
      </c>
      <c r="G1028" s="96">
        <f t="shared" si="276"/>
        <v>1000</v>
      </c>
      <c r="H1028" s="96">
        <f t="shared" si="276"/>
        <v>1000</v>
      </c>
      <c r="I1028" s="231"/>
      <c r="J1028" s="231"/>
      <c r="K1028" s="231"/>
      <c r="L1028" s="231"/>
      <c r="M1028" s="231"/>
      <c r="N1028" s="231"/>
      <c r="O1028" s="231"/>
      <c r="P1028" s="231"/>
      <c r="Q1028" s="231"/>
      <c r="R1028" s="231"/>
      <c r="S1028" s="231"/>
      <c r="T1028" s="231"/>
      <c r="U1028" s="231"/>
      <c r="V1028" s="231"/>
      <c r="W1028" s="231"/>
      <c r="X1028" s="231"/>
      <c r="Y1028" s="231"/>
      <c r="Z1028" s="231"/>
      <c r="AA1028" s="231"/>
      <c r="AB1028" s="231"/>
      <c r="AC1028" s="231"/>
      <c r="AD1028" s="231"/>
      <c r="AE1028" s="231"/>
      <c r="AF1028" s="231"/>
      <c r="AG1028" s="231"/>
      <c r="AH1028" s="231"/>
      <c r="AI1028" s="231"/>
      <c r="AJ1028" s="231"/>
      <c r="AK1028" s="231"/>
      <c r="AL1028" s="231"/>
      <c r="AM1028" s="231"/>
      <c r="AN1028" s="231"/>
      <c r="AO1028" s="231"/>
      <c r="AP1028" s="231"/>
      <c r="AQ1028" s="231"/>
      <c r="AR1028" s="231"/>
      <c r="AS1028" s="231"/>
      <c r="AT1028" s="231"/>
    </row>
    <row r="1029" spans="1:46" s="102" customFormat="1" ht="31.5" x14ac:dyDescent="0.2">
      <c r="A1029" s="137" t="s">
        <v>153</v>
      </c>
      <c r="B1029" s="19">
        <v>912</v>
      </c>
      <c r="C1029" s="7" t="s">
        <v>101</v>
      </c>
      <c r="D1029" s="64" t="s">
        <v>53</v>
      </c>
      <c r="E1029" s="27" t="s">
        <v>714</v>
      </c>
      <c r="F1029" s="28">
        <v>313</v>
      </c>
      <c r="G1029" s="96">
        <v>1000</v>
      </c>
      <c r="H1029" s="96">
        <v>1000</v>
      </c>
      <c r="I1029" s="231"/>
      <c r="J1029" s="231"/>
      <c r="K1029" s="231"/>
      <c r="L1029" s="231"/>
      <c r="M1029" s="231"/>
      <c r="N1029" s="231"/>
      <c r="O1029" s="231"/>
      <c r="P1029" s="231"/>
      <c r="Q1029" s="231"/>
      <c r="R1029" s="231"/>
      <c r="S1029" s="231"/>
      <c r="T1029" s="231"/>
      <c r="U1029" s="231"/>
      <c r="V1029" s="231"/>
      <c r="W1029" s="231"/>
      <c r="X1029" s="231"/>
      <c r="Y1029" s="231"/>
      <c r="Z1029" s="231"/>
      <c r="AA1029" s="231"/>
      <c r="AB1029" s="231"/>
      <c r="AC1029" s="231"/>
      <c r="AD1029" s="231"/>
      <c r="AE1029" s="231"/>
      <c r="AF1029" s="231"/>
      <c r="AG1029" s="231"/>
      <c r="AH1029" s="231"/>
      <c r="AI1029" s="231"/>
      <c r="AJ1029" s="231"/>
      <c r="AK1029" s="231"/>
      <c r="AL1029" s="231"/>
      <c r="AM1029" s="231"/>
      <c r="AN1029" s="231"/>
      <c r="AO1029" s="231"/>
      <c r="AP1029" s="231"/>
      <c r="AQ1029" s="231"/>
      <c r="AR1029" s="231"/>
      <c r="AS1029" s="231"/>
      <c r="AT1029" s="231"/>
    </row>
    <row r="1030" spans="1:46" s="102" customFormat="1" ht="47.25" x14ac:dyDescent="0.2">
      <c r="A1030" s="140" t="s">
        <v>830</v>
      </c>
      <c r="B1030" s="2">
        <v>912</v>
      </c>
      <c r="C1030" s="15" t="s">
        <v>101</v>
      </c>
      <c r="D1030" s="15" t="s">
        <v>53</v>
      </c>
      <c r="E1030" s="24" t="s">
        <v>452</v>
      </c>
      <c r="F1030" s="32"/>
      <c r="G1030" s="71">
        <f>G1031</f>
        <v>3000</v>
      </c>
      <c r="H1030" s="82">
        <f>H1031</f>
        <v>3000</v>
      </c>
      <c r="I1030" s="231"/>
      <c r="J1030" s="231"/>
      <c r="K1030" s="231"/>
      <c r="L1030" s="231"/>
      <c r="M1030" s="231"/>
      <c r="N1030" s="231"/>
      <c r="O1030" s="231"/>
      <c r="P1030" s="231"/>
      <c r="Q1030" s="231"/>
      <c r="R1030" s="231"/>
      <c r="S1030" s="231"/>
      <c r="T1030" s="231"/>
      <c r="U1030" s="231"/>
      <c r="V1030" s="231"/>
      <c r="W1030" s="231"/>
      <c r="X1030" s="231"/>
      <c r="Y1030" s="231"/>
      <c r="Z1030" s="231"/>
      <c r="AA1030" s="231"/>
      <c r="AB1030" s="231"/>
      <c r="AC1030" s="231"/>
      <c r="AD1030" s="231"/>
      <c r="AE1030" s="231"/>
      <c r="AF1030" s="231"/>
      <c r="AG1030" s="231"/>
      <c r="AH1030" s="231"/>
      <c r="AI1030" s="231"/>
      <c r="AJ1030" s="231"/>
      <c r="AK1030" s="231"/>
      <c r="AL1030" s="231"/>
      <c r="AM1030" s="231"/>
      <c r="AN1030" s="231"/>
      <c r="AO1030" s="231"/>
      <c r="AP1030" s="231"/>
      <c r="AQ1030" s="231"/>
      <c r="AR1030" s="231"/>
      <c r="AS1030" s="231"/>
      <c r="AT1030" s="231"/>
    </row>
    <row r="1031" spans="1:46" s="102" customFormat="1" ht="31.5" x14ac:dyDescent="0.2">
      <c r="A1031" s="136" t="s">
        <v>829</v>
      </c>
      <c r="B1031" s="16">
        <v>912</v>
      </c>
      <c r="C1031" s="17" t="s">
        <v>101</v>
      </c>
      <c r="D1031" s="17" t="s">
        <v>53</v>
      </c>
      <c r="E1031" s="25" t="s">
        <v>453</v>
      </c>
      <c r="F1031" s="43"/>
      <c r="G1031" s="117">
        <f>G1032+G1035</f>
        <v>3000</v>
      </c>
      <c r="H1031" s="118">
        <f>H1032+H1035</f>
        <v>3000</v>
      </c>
      <c r="I1031" s="231"/>
      <c r="J1031" s="231"/>
      <c r="K1031" s="231"/>
      <c r="L1031" s="231"/>
      <c r="M1031" s="231"/>
      <c r="N1031" s="231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1"/>
      <c r="Y1031" s="231"/>
      <c r="Z1031" s="231"/>
      <c r="AA1031" s="231"/>
      <c r="AB1031" s="231"/>
      <c r="AC1031" s="231"/>
      <c r="AD1031" s="231"/>
      <c r="AE1031" s="231"/>
      <c r="AF1031" s="231"/>
      <c r="AG1031" s="231"/>
      <c r="AH1031" s="231"/>
      <c r="AI1031" s="231"/>
      <c r="AJ1031" s="231"/>
      <c r="AK1031" s="231"/>
      <c r="AL1031" s="231"/>
      <c r="AM1031" s="231"/>
      <c r="AN1031" s="231"/>
      <c r="AO1031" s="231"/>
      <c r="AP1031" s="231"/>
      <c r="AQ1031" s="231"/>
      <c r="AR1031" s="231"/>
      <c r="AS1031" s="231"/>
      <c r="AT1031" s="231"/>
    </row>
    <row r="1032" spans="1:46" s="102" customFormat="1" ht="31.5" x14ac:dyDescent="0.2">
      <c r="A1032" s="137" t="s">
        <v>22</v>
      </c>
      <c r="B1032" s="19">
        <v>912</v>
      </c>
      <c r="C1032" s="7" t="s">
        <v>101</v>
      </c>
      <c r="D1032" s="64" t="s">
        <v>53</v>
      </c>
      <c r="E1032" s="27" t="s">
        <v>453</v>
      </c>
      <c r="F1032" s="28">
        <v>200</v>
      </c>
      <c r="G1032" s="95">
        <f t="shared" ref="G1032:H1033" si="277">G1033</f>
        <v>2120</v>
      </c>
      <c r="H1032" s="96">
        <f t="shared" si="277"/>
        <v>2120</v>
      </c>
      <c r="I1032" s="231"/>
      <c r="J1032" s="231"/>
      <c r="K1032" s="231"/>
      <c r="L1032" s="231"/>
      <c r="M1032" s="231"/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1"/>
      <c r="Y1032" s="231"/>
      <c r="Z1032" s="231"/>
      <c r="AA1032" s="231"/>
      <c r="AB1032" s="231"/>
      <c r="AC1032" s="231"/>
      <c r="AD1032" s="231"/>
      <c r="AE1032" s="231"/>
      <c r="AF1032" s="231"/>
      <c r="AG1032" s="231"/>
      <c r="AH1032" s="231"/>
      <c r="AI1032" s="231"/>
      <c r="AJ1032" s="231"/>
      <c r="AK1032" s="231"/>
      <c r="AL1032" s="231"/>
      <c r="AM1032" s="231"/>
      <c r="AN1032" s="231"/>
      <c r="AO1032" s="231"/>
      <c r="AP1032" s="231"/>
      <c r="AQ1032" s="231"/>
      <c r="AR1032" s="231"/>
      <c r="AS1032" s="231"/>
      <c r="AT1032" s="231"/>
    </row>
    <row r="1033" spans="1:46" s="102" customFormat="1" ht="31.5" x14ac:dyDescent="0.2">
      <c r="A1033" s="137" t="s">
        <v>17</v>
      </c>
      <c r="B1033" s="19">
        <v>912</v>
      </c>
      <c r="C1033" s="7" t="s">
        <v>101</v>
      </c>
      <c r="D1033" s="64" t="s">
        <v>53</v>
      </c>
      <c r="E1033" s="27" t="s">
        <v>453</v>
      </c>
      <c r="F1033" s="28">
        <v>240</v>
      </c>
      <c r="G1033" s="95">
        <f t="shared" si="277"/>
        <v>2120</v>
      </c>
      <c r="H1033" s="96">
        <f t="shared" si="277"/>
        <v>2120</v>
      </c>
      <c r="I1033" s="231"/>
      <c r="J1033" s="231"/>
      <c r="K1033" s="231"/>
      <c r="L1033" s="231"/>
      <c r="M1033" s="231"/>
      <c r="N1033" s="231"/>
      <c r="O1033" s="231"/>
      <c r="P1033" s="231"/>
      <c r="Q1033" s="231"/>
      <c r="R1033" s="231"/>
      <c r="S1033" s="231"/>
      <c r="T1033" s="231"/>
      <c r="U1033" s="231"/>
      <c r="V1033" s="231"/>
      <c r="W1033" s="231"/>
      <c r="X1033" s="231"/>
      <c r="Y1033" s="231"/>
      <c r="Z1033" s="231"/>
      <c r="AA1033" s="231"/>
      <c r="AB1033" s="231"/>
      <c r="AC1033" s="231"/>
      <c r="AD1033" s="231"/>
      <c r="AE1033" s="231"/>
      <c r="AF1033" s="231"/>
      <c r="AG1033" s="231"/>
      <c r="AH1033" s="231"/>
      <c r="AI1033" s="231"/>
      <c r="AJ1033" s="231"/>
      <c r="AK1033" s="231"/>
      <c r="AL1033" s="231"/>
      <c r="AM1033" s="231"/>
      <c r="AN1033" s="231"/>
      <c r="AO1033" s="231"/>
      <c r="AP1033" s="231"/>
      <c r="AQ1033" s="231"/>
      <c r="AR1033" s="231"/>
      <c r="AS1033" s="231"/>
      <c r="AT1033" s="231"/>
    </row>
    <row r="1034" spans="1:46" s="102" customFormat="1" x14ac:dyDescent="0.2">
      <c r="A1034" s="137" t="s">
        <v>827</v>
      </c>
      <c r="B1034" s="19">
        <v>912</v>
      </c>
      <c r="C1034" s="7" t="s">
        <v>101</v>
      </c>
      <c r="D1034" s="64" t="s">
        <v>53</v>
      </c>
      <c r="E1034" s="27" t="s">
        <v>453</v>
      </c>
      <c r="F1034" s="28">
        <v>244</v>
      </c>
      <c r="G1034" s="95">
        <f>2918-798</f>
        <v>2120</v>
      </c>
      <c r="H1034" s="96">
        <f>2918-798</f>
        <v>2120</v>
      </c>
      <c r="I1034" s="231"/>
      <c r="J1034" s="231"/>
      <c r="K1034" s="231"/>
      <c r="L1034" s="231"/>
      <c r="M1034" s="231"/>
      <c r="N1034" s="231"/>
      <c r="O1034" s="231"/>
      <c r="P1034" s="231"/>
      <c r="Q1034" s="231"/>
      <c r="R1034" s="231"/>
      <c r="S1034" s="231"/>
      <c r="T1034" s="231"/>
      <c r="U1034" s="231"/>
      <c r="V1034" s="231"/>
      <c r="W1034" s="231"/>
      <c r="X1034" s="231"/>
      <c r="Y1034" s="231"/>
      <c r="Z1034" s="231"/>
      <c r="AA1034" s="231"/>
      <c r="AB1034" s="231"/>
      <c r="AC1034" s="231"/>
      <c r="AD1034" s="231"/>
      <c r="AE1034" s="231"/>
      <c r="AF1034" s="231"/>
      <c r="AG1034" s="231"/>
      <c r="AH1034" s="231"/>
      <c r="AI1034" s="231"/>
      <c r="AJ1034" s="231"/>
      <c r="AK1034" s="231"/>
      <c r="AL1034" s="231"/>
      <c r="AM1034" s="231"/>
      <c r="AN1034" s="231"/>
      <c r="AO1034" s="231"/>
      <c r="AP1034" s="231"/>
      <c r="AQ1034" s="231"/>
      <c r="AR1034" s="231"/>
      <c r="AS1034" s="231"/>
      <c r="AT1034" s="231"/>
    </row>
    <row r="1035" spans="1:46" s="102" customFormat="1" ht="31.5" x14ac:dyDescent="0.2">
      <c r="A1035" s="137" t="s">
        <v>18</v>
      </c>
      <c r="B1035" s="65">
        <v>912</v>
      </c>
      <c r="C1035" s="7" t="s">
        <v>101</v>
      </c>
      <c r="D1035" s="64" t="s">
        <v>53</v>
      </c>
      <c r="E1035" s="27" t="s">
        <v>453</v>
      </c>
      <c r="F1035" s="28">
        <v>600</v>
      </c>
      <c r="G1035" s="95">
        <f t="shared" ref="G1035:H1036" si="278">G1036</f>
        <v>880</v>
      </c>
      <c r="H1035" s="96">
        <f t="shared" si="278"/>
        <v>880</v>
      </c>
      <c r="I1035" s="231"/>
      <c r="J1035" s="231"/>
      <c r="K1035" s="231"/>
      <c r="L1035" s="231"/>
      <c r="M1035" s="231"/>
      <c r="N1035" s="231"/>
      <c r="O1035" s="231"/>
      <c r="P1035" s="231"/>
      <c r="Q1035" s="231"/>
      <c r="R1035" s="231"/>
      <c r="S1035" s="231"/>
      <c r="T1035" s="231"/>
      <c r="U1035" s="231"/>
      <c r="V1035" s="231"/>
      <c r="W1035" s="231"/>
      <c r="X1035" s="231"/>
      <c r="Y1035" s="231"/>
      <c r="Z1035" s="231"/>
      <c r="AA1035" s="231"/>
      <c r="AB1035" s="231"/>
      <c r="AC1035" s="231"/>
      <c r="AD1035" s="231"/>
      <c r="AE1035" s="231"/>
      <c r="AF1035" s="231"/>
      <c r="AG1035" s="231"/>
      <c r="AH1035" s="231"/>
      <c r="AI1035" s="231"/>
      <c r="AJ1035" s="231"/>
      <c r="AK1035" s="231"/>
      <c r="AL1035" s="231"/>
      <c r="AM1035" s="231"/>
      <c r="AN1035" s="231"/>
      <c r="AO1035" s="231"/>
      <c r="AP1035" s="231"/>
      <c r="AQ1035" s="231"/>
      <c r="AR1035" s="231"/>
      <c r="AS1035" s="231"/>
      <c r="AT1035" s="231"/>
    </row>
    <row r="1036" spans="1:46" s="102" customFormat="1" ht="31.5" x14ac:dyDescent="0.2">
      <c r="A1036" s="142" t="s">
        <v>27</v>
      </c>
      <c r="B1036" s="19">
        <v>912</v>
      </c>
      <c r="C1036" s="64" t="s">
        <v>101</v>
      </c>
      <c r="D1036" s="64" t="s">
        <v>53</v>
      </c>
      <c r="E1036" s="27" t="s">
        <v>453</v>
      </c>
      <c r="F1036" s="28">
        <v>630</v>
      </c>
      <c r="G1036" s="95">
        <f t="shared" si="278"/>
        <v>880</v>
      </c>
      <c r="H1036" s="96">
        <f t="shared" si="278"/>
        <v>880</v>
      </c>
      <c r="I1036" s="231"/>
      <c r="J1036" s="231"/>
      <c r="K1036" s="231"/>
      <c r="L1036" s="231"/>
      <c r="M1036" s="231"/>
      <c r="N1036" s="231"/>
      <c r="O1036" s="231"/>
      <c r="P1036" s="231"/>
      <c r="Q1036" s="231"/>
      <c r="R1036" s="231"/>
      <c r="S1036" s="231"/>
      <c r="T1036" s="231"/>
      <c r="U1036" s="231"/>
      <c r="V1036" s="231"/>
      <c r="W1036" s="231"/>
      <c r="X1036" s="231"/>
      <c r="Y1036" s="231"/>
      <c r="Z1036" s="231"/>
      <c r="AA1036" s="231"/>
      <c r="AB1036" s="231"/>
      <c r="AC1036" s="231"/>
      <c r="AD1036" s="231"/>
      <c r="AE1036" s="231"/>
      <c r="AF1036" s="231"/>
      <c r="AG1036" s="231"/>
      <c r="AH1036" s="231"/>
      <c r="AI1036" s="231"/>
      <c r="AJ1036" s="231"/>
      <c r="AK1036" s="231"/>
      <c r="AL1036" s="231"/>
      <c r="AM1036" s="231"/>
      <c r="AN1036" s="231"/>
      <c r="AO1036" s="231"/>
      <c r="AP1036" s="231"/>
      <c r="AQ1036" s="231"/>
      <c r="AR1036" s="231"/>
      <c r="AS1036" s="231"/>
      <c r="AT1036" s="231"/>
    </row>
    <row r="1037" spans="1:46" s="102" customFormat="1" ht="91.5" customHeight="1" x14ac:dyDescent="0.2">
      <c r="A1037" s="137" t="s">
        <v>919</v>
      </c>
      <c r="B1037" s="19">
        <v>912</v>
      </c>
      <c r="C1037" s="64" t="s">
        <v>101</v>
      </c>
      <c r="D1037" s="64" t="s">
        <v>53</v>
      </c>
      <c r="E1037" s="27" t="s">
        <v>453</v>
      </c>
      <c r="F1037" s="26" t="s">
        <v>668</v>
      </c>
      <c r="G1037" s="93">
        <v>880</v>
      </c>
      <c r="H1037" s="94">
        <v>880</v>
      </c>
      <c r="I1037" s="231"/>
      <c r="J1037" s="231"/>
      <c r="K1037" s="231"/>
      <c r="L1037" s="231"/>
      <c r="M1037" s="231"/>
      <c r="N1037" s="231"/>
      <c r="O1037" s="231"/>
      <c r="P1037" s="231"/>
      <c r="Q1037" s="231"/>
      <c r="R1037" s="231"/>
      <c r="S1037" s="231"/>
      <c r="T1037" s="231"/>
      <c r="U1037" s="231"/>
      <c r="V1037" s="231"/>
      <c r="W1037" s="231"/>
      <c r="X1037" s="231"/>
      <c r="Y1037" s="231"/>
      <c r="Z1037" s="231"/>
      <c r="AA1037" s="231"/>
      <c r="AB1037" s="231"/>
      <c r="AC1037" s="231"/>
      <c r="AD1037" s="231"/>
      <c r="AE1037" s="231"/>
      <c r="AF1037" s="231"/>
      <c r="AG1037" s="231"/>
      <c r="AH1037" s="231"/>
      <c r="AI1037" s="231"/>
      <c r="AJ1037" s="231"/>
      <c r="AK1037" s="231"/>
      <c r="AL1037" s="231"/>
      <c r="AM1037" s="231"/>
      <c r="AN1037" s="231"/>
      <c r="AO1037" s="231"/>
      <c r="AP1037" s="231"/>
      <c r="AQ1037" s="231"/>
      <c r="AR1037" s="231"/>
      <c r="AS1037" s="231"/>
      <c r="AT1037" s="231"/>
    </row>
    <row r="1038" spans="1:46" s="102" customFormat="1" ht="31.5" x14ac:dyDescent="0.2">
      <c r="A1038" s="140" t="s">
        <v>435</v>
      </c>
      <c r="B1038" s="2">
        <v>912</v>
      </c>
      <c r="C1038" s="15" t="s">
        <v>101</v>
      </c>
      <c r="D1038" s="15" t="s">
        <v>53</v>
      </c>
      <c r="E1038" s="24" t="s">
        <v>454</v>
      </c>
      <c r="F1038" s="32"/>
      <c r="G1038" s="71">
        <f t="shared" ref="G1038:H1041" si="279">G1039</f>
        <v>2238</v>
      </c>
      <c r="H1038" s="82">
        <f t="shared" si="279"/>
        <v>2238</v>
      </c>
      <c r="I1038" s="231"/>
      <c r="J1038" s="231"/>
      <c r="K1038" s="231"/>
      <c r="L1038" s="231"/>
      <c r="M1038" s="231"/>
      <c r="N1038" s="231"/>
      <c r="O1038" s="231"/>
      <c r="P1038" s="231"/>
      <c r="Q1038" s="231"/>
      <c r="R1038" s="231"/>
      <c r="S1038" s="231"/>
      <c r="T1038" s="231"/>
      <c r="U1038" s="231"/>
      <c r="V1038" s="231"/>
      <c r="W1038" s="231"/>
      <c r="X1038" s="231"/>
      <c r="Y1038" s="231"/>
      <c r="Z1038" s="231"/>
      <c r="AA1038" s="231"/>
      <c r="AB1038" s="231"/>
      <c r="AC1038" s="231"/>
      <c r="AD1038" s="231"/>
      <c r="AE1038" s="231"/>
      <c r="AF1038" s="231"/>
      <c r="AG1038" s="231"/>
      <c r="AH1038" s="231"/>
      <c r="AI1038" s="231"/>
      <c r="AJ1038" s="231"/>
      <c r="AK1038" s="231"/>
      <c r="AL1038" s="231"/>
      <c r="AM1038" s="231"/>
      <c r="AN1038" s="231"/>
      <c r="AO1038" s="231"/>
      <c r="AP1038" s="231"/>
      <c r="AQ1038" s="231"/>
      <c r="AR1038" s="231"/>
      <c r="AS1038" s="231"/>
      <c r="AT1038" s="231"/>
    </row>
    <row r="1039" spans="1:46" s="102" customFormat="1" ht="31.5" x14ac:dyDescent="0.2">
      <c r="A1039" s="136" t="s">
        <v>108</v>
      </c>
      <c r="B1039" s="16">
        <v>912</v>
      </c>
      <c r="C1039" s="17" t="s">
        <v>101</v>
      </c>
      <c r="D1039" s="17" t="s">
        <v>53</v>
      </c>
      <c r="E1039" s="25" t="s">
        <v>455</v>
      </c>
      <c r="F1039" s="43"/>
      <c r="G1039" s="117">
        <f t="shared" si="279"/>
        <v>2238</v>
      </c>
      <c r="H1039" s="118">
        <f t="shared" si="279"/>
        <v>2238</v>
      </c>
      <c r="I1039" s="231"/>
      <c r="J1039" s="231"/>
      <c r="K1039" s="231"/>
      <c r="L1039" s="231"/>
      <c r="M1039" s="231"/>
      <c r="N1039" s="231"/>
      <c r="O1039" s="231"/>
      <c r="P1039" s="231"/>
      <c r="Q1039" s="231"/>
      <c r="R1039" s="231"/>
      <c r="S1039" s="231"/>
      <c r="T1039" s="231"/>
      <c r="U1039" s="231"/>
      <c r="V1039" s="231"/>
      <c r="W1039" s="231"/>
      <c r="X1039" s="231"/>
      <c r="Y1039" s="231"/>
      <c r="Z1039" s="231"/>
      <c r="AA1039" s="231"/>
      <c r="AB1039" s="231"/>
      <c r="AC1039" s="231"/>
      <c r="AD1039" s="231"/>
      <c r="AE1039" s="231"/>
      <c r="AF1039" s="231"/>
      <c r="AG1039" s="231"/>
      <c r="AH1039" s="231"/>
      <c r="AI1039" s="231"/>
      <c r="AJ1039" s="231"/>
      <c r="AK1039" s="231"/>
      <c r="AL1039" s="231"/>
      <c r="AM1039" s="231"/>
      <c r="AN1039" s="231"/>
      <c r="AO1039" s="231"/>
      <c r="AP1039" s="231"/>
      <c r="AQ1039" s="231"/>
      <c r="AR1039" s="231"/>
      <c r="AS1039" s="231"/>
      <c r="AT1039" s="231"/>
    </row>
    <row r="1040" spans="1:46" s="102" customFormat="1" ht="31.5" x14ac:dyDescent="0.2">
      <c r="A1040" s="137" t="s">
        <v>18</v>
      </c>
      <c r="B1040" s="19">
        <v>912</v>
      </c>
      <c r="C1040" s="64" t="s">
        <v>101</v>
      </c>
      <c r="D1040" s="64" t="s">
        <v>53</v>
      </c>
      <c r="E1040" s="27" t="s">
        <v>455</v>
      </c>
      <c r="F1040" s="28">
        <v>600</v>
      </c>
      <c r="G1040" s="95">
        <f t="shared" si="279"/>
        <v>2238</v>
      </c>
      <c r="H1040" s="96">
        <f t="shared" si="279"/>
        <v>2238</v>
      </c>
      <c r="I1040" s="231"/>
      <c r="J1040" s="231"/>
      <c r="K1040" s="231"/>
      <c r="L1040" s="231"/>
      <c r="M1040" s="231"/>
      <c r="N1040" s="231"/>
      <c r="O1040" s="231"/>
      <c r="P1040" s="231"/>
      <c r="Q1040" s="231"/>
      <c r="R1040" s="231"/>
      <c r="S1040" s="231"/>
      <c r="T1040" s="231"/>
      <c r="U1040" s="231"/>
      <c r="V1040" s="231"/>
      <c r="W1040" s="231"/>
      <c r="X1040" s="231"/>
      <c r="Y1040" s="231"/>
      <c r="Z1040" s="231"/>
      <c r="AA1040" s="231"/>
      <c r="AB1040" s="231"/>
      <c r="AC1040" s="231"/>
      <c r="AD1040" s="231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</row>
    <row r="1041" spans="1:46" s="102" customFormat="1" ht="31.5" x14ac:dyDescent="0.2">
      <c r="A1041" s="142" t="s">
        <v>27</v>
      </c>
      <c r="B1041" s="65">
        <v>912</v>
      </c>
      <c r="C1041" s="64" t="s">
        <v>101</v>
      </c>
      <c r="D1041" s="64" t="s">
        <v>53</v>
      </c>
      <c r="E1041" s="27" t="s">
        <v>455</v>
      </c>
      <c r="F1041" s="28">
        <v>630</v>
      </c>
      <c r="G1041" s="95">
        <f t="shared" si="279"/>
        <v>2238</v>
      </c>
      <c r="H1041" s="96">
        <f t="shared" si="279"/>
        <v>2238</v>
      </c>
      <c r="I1041" s="231"/>
      <c r="J1041" s="231"/>
      <c r="K1041" s="231"/>
      <c r="L1041" s="231"/>
      <c r="M1041" s="231"/>
      <c r="N1041" s="231"/>
      <c r="O1041" s="231"/>
      <c r="P1041" s="231"/>
      <c r="Q1041" s="231"/>
      <c r="R1041" s="231"/>
      <c r="S1041" s="231"/>
      <c r="T1041" s="231"/>
      <c r="U1041" s="231"/>
      <c r="V1041" s="231"/>
      <c r="W1041" s="231"/>
      <c r="X1041" s="231"/>
      <c r="Y1041" s="231"/>
      <c r="Z1041" s="231"/>
      <c r="AA1041" s="231"/>
      <c r="AB1041" s="231"/>
      <c r="AC1041" s="231"/>
      <c r="AD1041" s="231"/>
      <c r="AE1041" s="231"/>
      <c r="AF1041" s="231"/>
      <c r="AG1041" s="231"/>
      <c r="AH1041" s="231"/>
      <c r="AI1041" s="231"/>
      <c r="AJ1041" s="231"/>
      <c r="AK1041" s="231"/>
      <c r="AL1041" s="231"/>
      <c r="AM1041" s="231"/>
      <c r="AN1041" s="231"/>
      <c r="AO1041" s="231"/>
      <c r="AP1041" s="231"/>
      <c r="AQ1041" s="231"/>
      <c r="AR1041" s="231"/>
      <c r="AS1041" s="231"/>
      <c r="AT1041" s="231"/>
    </row>
    <row r="1042" spans="1:46" s="102" customFormat="1" ht="78.75" customHeight="1" x14ac:dyDescent="0.2">
      <c r="A1042" s="137" t="s">
        <v>919</v>
      </c>
      <c r="B1042" s="65">
        <v>912</v>
      </c>
      <c r="C1042" s="64" t="s">
        <v>101</v>
      </c>
      <c r="D1042" s="64" t="s">
        <v>53</v>
      </c>
      <c r="E1042" s="27" t="s">
        <v>455</v>
      </c>
      <c r="F1042" s="26" t="s">
        <v>668</v>
      </c>
      <c r="G1042" s="95">
        <v>2238</v>
      </c>
      <c r="H1042" s="96">
        <v>2238</v>
      </c>
      <c r="I1042" s="231"/>
      <c r="J1042" s="231"/>
      <c r="K1042" s="231"/>
      <c r="L1042" s="231"/>
      <c r="M1042" s="231"/>
      <c r="N1042" s="231"/>
      <c r="O1042" s="231"/>
      <c r="P1042" s="231"/>
      <c r="Q1042" s="231"/>
      <c r="R1042" s="231"/>
      <c r="S1042" s="231"/>
      <c r="T1042" s="231"/>
      <c r="U1042" s="231"/>
      <c r="V1042" s="231"/>
      <c r="W1042" s="231"/>
      <c r="X1042" s="231"/>
      <c r="Y1042" s="231"/>
      <c r="Z1042" s="231"/>
      <c r="AA1042" s="231"/>
      <c r="AB1042" s="231"/>
      <c r="AC1042" s="231"/>
      <c r="AD1042" s="231"/>
      <c r="AE1042" s="231"/>
      <c r="AF1042" s="231"/>
      <c r="AG1042" s="231"/>
      <c r="AH1042" s="231"/>
      <c r="AI1042" s="231"/>
      <c r="AJ1042" s="231"/>
      <c r="AK1042" s="231"/>
      <c r="AL1042" s="231"/>
      <c r="AM1042" s="231"/>
      <c r="AN1042" s="231"/>
      <c r="AO1042" s="231"/>
      <c r="AP1042" s="231"/>
      <c r="AQ1042" s="231"/>
      <c r="AR1042" s="231"/>
      <c r="AS1042" s="231"/>
      <c r="AT1042" s="231"/>
    </row>
    <row r="1043" spans="1:46" s="102" customFormat="1" ht="31.5" x14ac:dyDescent="0.2">
      <c r="A1043" s="140" t="s">
        <v>436</v>
      </c>
      <c r="B1043" s="2">
        <v>912</v>
      </c>
      <c r="C1043" s="15" t="s">
        <v>101</v>
      </c>
      <c r="D1043" s="15" t="s">
        <v>53</v>
      </c>
      <c r="E1043" s="24" t="s">
        <v>456</v>
      </c>
      <c r="F1043" s="32"/>
      <c r="G1043" s="71">
        <f>G1044</f>
        <v>35504</v>
      </c>
      <c r="H1043" s="82">
        <f>H1044</f>
        <v>37386</v>
      </c>
      <c r="I1043" s="231"/>
      <c r="J1043" s="231"/>
      <c r="K1043" s="231"/>
      <c r="L1043" s="231"/>
      <c r="M1043" s="231"/>
      <c r="N1043" s="231"/>
      <c r="O1043" s="231"/>
      <c r="P1043" s="231"/>
      <c r="Q1043" s="231"/>
      <c r="R1043" s="231"/>
      <c r="S1043" s="231"/>
      <c r="T1043" s="231"/>
      <c r="U1043" s="231"/>
      <c r="V1043" s="231"/>
      <c r="W1043" s="231"/>
      <c r="X1043" s="231"/>
      <c r="Y1043" s="231"/>
      <c r="Z1043" s="231"/>
      <c r="AA1043" s="231"/>
      <c r="AB1043" s="231"/>
      <c r="AC1043" s="231"/>
      <c r="AD1043" s="231"/>
      <c r="AE1043" s="231"/>
      <c r="AF1043" s="231"/>
      <c r="AG1043" s="231"/>
      <c r="AH1043" s="231"/>
      <c r="AI1043" s="231"/>
      <c r="AJ1043" s="231"/>
      <c r="AK1043" s="231"/>
      <c r="AL1043" s="231"/>
      <c r="AM1043" s="231"/>
      <c r="AN1043" s="231"/>
      <c r="AO1043" s="231"/>
      <c r="AP1043" s="231"/>
      <c r="AQ1043" s="231"/>
      <c r="AR1043" s="231"/>
      <c r="AS1043" s="231"/>
      <c r="AT1043" s="231"/>
    </row>
    <row r="1044" spans="1:46" s="102" customFormat="1" ht="31.5" x14ac:dyDescent="0.2">
      <c r="A1044" s="136" t="s">
        <v>4</v>
      </c>
      <c r="B1044" s="16">
        <v>912</v>
      </c>
      <c r="C1044" s="17" t="s">
        <v>101</v>
      </c>
      <c r="D1044" s="17" t="s">
        <v>53</v>
      </c>
      <c r="E1044" s="25" t="s">
        <v>457</v>
      </c>
      <c r="F1044" s="17"/>
      <c r="G1044" s="91">
        <f>G1045+G1048</f>
        <v>35504</v>
      </c>
      <c r="H1044" s="92">
        <f>H1045+H1048</f>
        <v>37386</v>
      </c>
      <c r="I1044" s="231"/>
      <c r="J1044" s="231"/>
      <c r="K1044" s="231"/>
      <c r="L1044" s="231"/>
      <c r="M1044" s="231"/>
      <c r="N1044" s="231"/>
      <c r="O1044" s="231"/>
      <c r="P1044" s="231"/>
      <c r="Q1044" s="231"/>
      <c r="R1044" s="231"/>
      <c r="S1044" s="231"/>
      <c r="T1044" s="231"/>
      <c r="U1044" s="231"/>
      <c r="V1044" s="231"/>
      <c r="W1044" s="231"/>
      <c r="X1044" s="231"/>
      <c r="Y1044" s="231"/>
      <c r="Z1044" s="231"/>
      <c r="AA1044" s="231"/>
      <c r="AB1044" s="231"/>
      <c r="AC1044" s="231"/>
      <c r="AD1044" s="231"/>
      <c r="AE1044" s="231"/>
      <c r="AF1044" s="231"/>
      <c r="AG1044" s="231"/>
      <c r="AH1044" s="231"/>
      <c r="AI1044" s="231"/>
      <c r="AJ1044" s="231"/>
      <c r="AK1044" s="231"/>
      <c r="AL1044" s="231"/>
      <c r="AM1044" s="231"/>
      <c r="AN1044" s="231"/>
      <c r="AO1044" s="231"/>
      <c r="AP1044" s="231"/>
      <c r="AQ1044" s="231"/>
      <c r="AR1044" s="231"/>
      <c r="AS1044" s="231"/>
      <c r="AT1044" s="231"/>
    </row>
    <row r="1045" spans="1:46" s="102" customFormat="1" ht="31.5" x14ac:dyDescent="0.2">
      <c r="A1045" s="142" t="s">
        <v>22</v>
      </c>
      <c r="B1045" s="19">
        <v>912</v>
      </c>
      <c r="C1045" s="64" t="s">
        <v>101</v>
      </c>
      <c r="D1045" s="64" t="s">
        <v>53</v>
      </c>
      <c r="E1045" s="27" t="s">
        <v>457</v>
      </c>
      <c r="F1045" s="64" t="s">
        <v>15</v>
      </c>
      <c r="G1045" s="93">
        <f t="shared" ref="G1045:H1046" si="280">G1046</f>
        <v>178</v>
      </c>
      <c r="H1045" s="94">
        <f t="shared" si="280"/>
        <v>187</v>
      </c>
      <c r="I1045" s="231"/>
      <c r="J1045" s="231"/>
      <c r="K1045" s="231"/>
      <c r="L1045" s="231"/>
      <c r="M1045" s="231"/>
      <c r="N1045" s="231"/>
      <c r="O1045" s="231"/>
      <c r="P1045" s="231"/>
      <c r="Q1045" s="231"/>
      <c r="R1045" s="231"/>
      <c r="S1045" s="231"/>
      <c r="T1045" s="231"/>
      <c r="U1045" s="231"/>
      <c r="V1045" s="231"/>
      <c r="W1045" s="231"/>
      <c r="X1045" s="231"/>
      <c r="Y1045" s="231"/>
      <c r="Z1045" s="231"/>
      <c r="AA1045" s="231"/>
      <c r="AB1045" s="231"/>
      <c r="AC1045" s="231"/>
      <c r="AD1045" s="231"/>
      <c r="AE1045" s="231"/>
      <c r="AF1045" s="231"/>
      <c r="AG1045" s="231"/>
      <c r="AH1045" s="231"/>
      <c r="AI1045" s="231"/>
      <c r="AJ1045" s="231"/>
      <c r="AK1045" s="231"/>
      <c r="AL1045" s="231"/>
      <c r="AM1045" s="231"/>
      <c r="AN1045" s="231"/>
      <c r="AO1045" s="231"/>
      <c r="AP1045" s="231"/>
      <c r="AQ1045" s="231"/>
      <c r="AR1045" s="231"/>
      <c r="AS1045" s="231"/>
      <c r="AT1045" s="231"/>
    </row>
    <row r="1046" spans="1:46" s="102" customFormat="1" ht="31.5" x14ac:dyDescent="0.2">
      <c r="A1046" s="142" t="s">
        <v>17</v>
      </c>
      <c r="B1046" s="19">
        <v>912</v>
      </c>
      <c r="C1046" s="64" t="s">
        <v>101</v>
      </c>
      <c r="D1046" s="64" t="s">
        <v>53</v>
      </c>
      <c r="E1046" s="27" t="s">
        <v>457</v>
      </c>
      <c r="F1046" s="64" t="s">
        <v>16</v>
      </c>
      <c r="G1046" s="93">
        <f t="shared" si="280"/>
        <v>178</v>
      </c>
      <c r="H1046" s="94">
        <f t="shared" si="280"/>
        <v>187</v>
      </c>
      <c r="I1046" s="231"/>
      <c r="J1046" s="231"/>
      <c r="K1046" s="231"/>
      <c r="L1046" s="231"/>
      <c r="M1046" s="231"/>
      <c r="N1046" s="231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1"/>
      <c r="Y1046" s="231"/>
      <c r="Z1046" s="231"/>
      <c r="AA1046" s="231"/>
      <c r="AB1046" s="231"/>
      <c r="AC1046" s="231"/>
      <c r="AD1046" s="231"/>
      <c r="AE1046" s="231"/>
      <c r="AF1046" s="231"/>
      <c r="AG1046" s="231"/>
      <c r="AH1046" s="231"/>
      <c r="AI1046" s="231"/>
      <c r="AJ1046" s="231"/>
      <c r="AK1046" s="231"/>
      <c r="AL1046" s="231"/>
      <c r="AM1046" s="231"/>
      <c r="AN1046" s="231"/>
      <c r="AO1046" s="231"/>
      <c r="AP1046" s="231"/>
      <c r="AQ1046" s="231"/>
      <c r="AR1046" s="231"/>
      <c r="AS1046" s="231"/>
      <c r="AT1046" s="231"/>
    </row>
    <row r="1047" spans="1:46" s="102" customFormat="1" x14ac:dyDescent="0.2">
      <c r="A1047" s="137" t="s">
        <v>827</v>
      </c>
      <c r="B1047" s="19">
        <v>912</v>
      </c>
      <c r="C1047" s="64" t="s">
        <v>101</v>
      </c>
      <c r="D1047" s="64" t="s">
        <v>53</v>
      </c>
      <c r="E1047" s="27" t="s">
        <v>457</v>
      </c>
      <c r="F1047" s="64" t="s">
        <v>126</v>
      </c>
      <c r="G1047" s="93">
        <v>178</v>
      </c>
      <c r="H1047" s="94">
        <v>187</v>
      </c>
      <c r="I1047" s="231"/>
      <c r="J1047" s="231"/>
      <c r="K1047" s="231"/>
      <c r="L1047" s="231"/>
      <c r="M1047" s="231"/>
      <c r="N1047" s="231"/>
      <c r="O1047" s="231"/>
      <c r="P1047" s="231"/>
      <c r="Q1047" s="231"/>
      <c r="R1047" s="231"/>
      <c r="S1047" s="231"/>
      <c r="T1047" s="231"/>
      <c r="U1047" s="231"/>
      <c r="V1047" s="231"/>
      <c r="W1047" s="231"/>
      <c r="X1047" s="231"/>
      <c r="Y1047" s="231"/>
      <c r="Z1047" s="231"/>
      <c r="AA1047" s="231"/>
      <c r="AB1047" s="231"/>
      <c r="AC1047" s="231"/>
      <c r="AD1047" s="231"/>
      <c r="AE1047" s="231"/>
      <c r="AF1047" s="231"/>
      <c r="AG1047" s="231"/>
      <c r="AH1047" s="231"/>
      <c r="AI1047" s="231"/>
      <c r="AJ1047" s="231"/>
      <c r="AK1047" s="231"/>
      <c r="AL1047" s="231"/>
      <c r="AM1047" s="231"/>
      <c r="AN1047" s="231"/>
      <c r="AO1047" s="231"/>
      <c r="AP1047" s="231"/>
      <c r="AQ1047" s="231"/>
      <c r="AR1047" s="231"/>
      <c r="AS1047" s="231"/>
      <c r="AT1047" s="231"/>
    </row>
    <row r="1048" spans="1:46" s="102" customFormat="1" x14ac:dyDescent="0.2">
      <c r="A1048" s="137" t="s">
        <v>23</v>
      </c>
      <c r="B1048" s="19">
        <v>912</v>
      </c>
      <c r="C1048" s="7" t="s">
        <v>101</v>
      </c>
      <c r="D1048" s="64" t="s">
        <v>53</v>
      </c>
      <c r="E1048" s="27" t="s">
        <v>457</v>
      </c>
      <c r="F1048" s="64" t="s">
        <v>24</v>
      </c>
      <c r="G1048" s="93">
        <f t="shared" ref="G1048:H1049" si="281">G1049</f>
        <v>35326</v>
      </c>
      <c r="H1048" s="94">
        <f t="shared" si="281"/>
        <v>37199</v>
      </c>
      <c r="I1048" s="231"/>
      <c r="J1048" s="231"/>
      <c r="K1048" s="231"/>
      <c r="L1048" s="231"/>
      <c r="M1048" s="231"/>
      <c r="N1048" s="231"/>
      <c r="O1048" s="231"/>
      <c r="P1048" s="231"/>
      <c r="Q1048" s="231"/>
      <c r="R1048" s="231"/>
      <c r="S1048" s="231"/>
      <c r="T1048" s="231"/>
      <c r="U1048" s="231"/>
      <c r="V1048" s="231"/>
      <c r="W1048" s="231"/>
      <c r="X1048" s="231"/>
      <c r="Y1048" s="231"/>
      <c r="Z1048" s="231"/>
      <c r="AA1048" s="231"/>
      <c r="AB1048" s="231"/>
      <c r="AC1048" s="231"/>
      <c r="AD1048" s="231"/>
      <c r="AE1048" s="231"/>
      <c r="AF1048" s="231"/>
      <c r="AG1048" s="231"/>
      <c r="AH1048" s="231"/>
      <c r="AI1048" s="231"/>
      <c r="AJ1048" s="231"/>
      <c r="AK1048" s="231"/>
      <c r="AL1048" s="231"/>
      <c r="AM1048" s="231"/>
      <c r="AN1048" s="231"/>
      <c r="AO1048" s="231"/>
      <c r="AP1048" s="231"/>
      <c r="AQ1048" s="231"/>
      <c r="AR1048" s="231"/>
      <c r="AS1048" s="231"/>
      <c r="AT1048" s="231"/>
    </row>
    <row r="1049" spans="1:46" s="102" customFormat="1" x14ac:dyDescent="0.2">
      <c r="A1049" s="137" t="s">
        <v>99</v>
      </c>
      <c r="B1049" s="19">
        <v>912</v>
      </c>
      <c r="C1049" s="64" t="s">
        <v>101</v>
      </c>
      <c r="D1049" s="64" t="s">
        <v>53</v>
      </c>
      <c r="E1049" s="27" t="s">
        <v>457</v>
      </c>
      <c r="F1049" s="64" t="s">
        <v>102</v>
      </c>
      <c r="G1049" s="93">
        <f t="shared" si="281"/>
        <v>35326</v>
      </c>
      <c r="H1049" s="94">
        <f t="shared" si="281"/>
        <v>37199</v>
      </c>
      <c r="I1049" s="231"/>
      <c r="J1049" s="231"/>
      <c r="K1049" s="231"/>
      <c r="L1049" s="231"/>
      <c r="M1049" s="231"/>
      <c r="N1049" s="231"/>
      <c r="O1049" s="231"/>
      <c r="P1049" s="231"/>
      <c r="Q1049" s="231"/>
      <c r="R1049" s="231"/>
      <c r="S1049" s="231"/>
      <c r="T1049" s="231"/>
      <c r="U1049" s="231"/>
      <c r="V1049" s="231"/>
      <c r="W1049" s="231"/>
      <c r="X1049" s="231"/>
      <c r="Y1049" s="231"/>
      <c r="Z1049" s="231"/>
      <c r="AA1049" s="231"/>
      <c r="AB1049" s="231"/>
      <c r="AC1049" s="231"/>
      <c r="AD1049" s="231"/>
      <c r="AE1049" s="231"/>
      <c r="AF1049" s="231"/>
      <c r="AG1049" s="231"/>
      <c r="AH1049" s="231"/>
      <c r="AI1049" s="231"/>
      <c r="AJ1049" s="231"/>
      <c r="AK1049" s="231"/>
      <c r="AL1049" s="231"/>
      <c r="AM1049" s="231"/>
      <c r="AN1049" s="231"/>
      <c r="AO1049" s="231"/>
      <c r="AP1049" s="231"/>
      <c r="AQ1049" s="231"/>
      <c r="AR1049" s="231"/>
      <c r="AS1049" s="231"/>
      <c r="AT1049" s="231"/>
    </row>
    <row r="1050" spans="1:46" s="102" customFormat="1" ht="31.5" x14ac:dyDescent="0.2">
      <c r="A1050" s="137" t="s">
        <v>153</v>
      </c>
      <c r="B1050" s="19">
        <v>912</v>
      </c>
      <c r="C1050" s="64" t="s">
        <v>101</v>
      </c>
      <c r="D1050" s="64" t="s">
        <v>53</v>
      </c>
      <c r="E1050" s="27" t="s">
        <v>457</v>
      </c>
      <c r="F1050" s="64" t="s">
        <v>159</v>
      </c>
      <c r="G1050" s="93">
        <v>35326</v>
      </c>
      <c r="H1050" s="94">
        <v>37199</v>
      </c>
      <c r="I1050" s="231"/>
      <c r="J1050" s="231"/>
      <c r="K1050" s="231"/>
      <c r="L1050" s="231"/>
      <c r="M1050" s="231"/>
      <c r="N1050" s="231"/>
      <c r="O1050" s="231"/>
      <c r="P1050" s="231"/>
      <c r="Q1050" s="231"/>
      <c r="R1050" s="231"/>
      <c r="S1050" s="231"/>
      <c r="T1050" s="231"/>
      <c r="U1050" s="231"/>
      <c r="V1050" s="231"/>
      <c r="W1050" s="231"/>
      <c r="X1050" s="231"/>
      <c r="Y1050" s="231"/>
      <c r="Z1050" s="231"/>
      <c r="AA1050" s="231"/>
      <c r="AB1050" s="231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</row>
    <row r="1051" spans="1:46" s="102" customFormat="1" x14ac:dyDescent="0.2">
      <c r="A1051" s="140" t="s">
        <v>437</v>
      </c>
      <c r="B1051" s="2">
        <v>912</v>
      </c>
      <c r="C1051" s="15" t="s">
        <v>101</v>
      </c>
      <c r="D1051" s="15" t="s">
        <v>53</v>
      </c>
      <c r="E1051" s="24" t="s">
        <v>458</v>
      </c>
      <c r="F1051" s="48"/>
      <c r="G1051" s="111">
        <f t="shared" ref="G1051:H1052" si="282">G1052</f>
        <v>3021</v>
      </c>
      <c r="H1051" s="112">
        <f t="shared" si="282"/>
        <v>2970</v>
      </c>
      <c r="I1051" s="231"/>
      <c r="J1051" s="231"/>
      <c r="K1051" s="231"/>
      <c r="L1051" s="231"/>
      <c r="M1051" s="231"/>
      <c r="N1051" s="231"/>
      <c r="O1051" s="231"/>
      <c r="P1051" s="231"/>
      <c r="Q1051" s="231"/>
      <c r="R1051" s="231"/>
      <c r="S1051" s="231"/>
      <c r="T1051" s="231"/>
      <c r="U1051" s="231"/>
      <c r="V1051" s="231"/>
      <c r="W1051" s="231"/>
      <c r="X1051" s="231"/>
      <c r="Y1051" s="231"/>
      <c r="Z1051" s="231"/>
      <c r="AA1051" s="231"/>
      <c r="AB1051" s="231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</row>
    <row r="1052" spans="1:46" s="102" customFormat="1" ht="63" x14ac:dyDescent="0.2">
      <c r="A1052" s="140" t="s">
        <v>438</v>
      </c>
      <c r="B1052" s="2">
        <v>912</v>
      </c>
      <c r="C1052" s="15" t="s">
        <v>101</v>
      </c>
      <c r="D1052" s="15" t="s">
        <v>53</v>
      </c>
      <c r="E1052" s="24" t="s">
        <v>459</v>
      </c>
      <c r="F1052" s="32"/>
      <c r="G1052" s="71">
        <f t="shared" si="282"/>
        <v>3021</v>
      </c>
      <c r="H1052" s="82">
        <f t="shared" si="282"/>
        <v>2970</v>
      </c>
      <c r="I1052" s="231"/>
      <c r="J1052" s="231"/>
      <c r="K1052" s="231"/>
      <c r="L1052" s="231"/>
      <c r="M1052" s="231"/>
      <c r="N1052" s="231"/>
      <c r="O1052" s="231"/>
      <c r="P1052" s="231"/>
      <c r="Q1052" s="231"/>
      <c r="R1052" s="231"/>
      <c r="S1052" s="231"/>
      <c r="T1052" s="231"/>
      <c r="U1052" s="231"/>
      <c r="V1052" s="231"/>
      <c r="W1052" s="231"/>
      <c r="X1052" s="231"/>
      <c r="Y1052" s="231"/>
      <c r="Z1052" s="231"/>
      <c r="AA1052" s="231"/>
      <c r="AB1052" s="231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</row>
    <row r="1053" spans="1:46" s="102" customFormat="1" ht="78.75" x14ac:dyDescent="0.2">
      <c r="A1053" s="136" t="s">
        <v>619</v>
      </c>
      <c r="B1053" s="16">
        <v>912</v>
      </c>
      <c r="C1053" s="17" t="s">
        <v>101</v>
      </c>
      <c r="D1053" s="17" t="s">
        <v>53</v>
      </c>
      <c r="E1053" s="25" t="s">
        <v>460</v>
      </c>
      <c r="F1053" s="43"/>
      <c r="G1053" s="117">
        <f t="shared" ref="G1053:H1053" si="283">G1057+G1054</f>
        <v>3021</v>
      </c>
      <c r="H1053" s="118">
        <f t="shared" si="283"/>
        <v>2970</v>
      </c>
      <c r="I1053" s="231"/>
      <c r="J1053" s="231"/>
      <c r="K1053" s="231"/>
      <c r="L1053" s="231"/>
      <c r="M1053" s="231"/>
      <c r="N1053" s="231"/>
      <c r="O1053" s="231"/>
      <c r="P1053" s="231"/>
      <c r="Q1053" s="231"/>
      <c r="R1053" s="231"/>
      <c r="S1053" s="231"/>
      <c r="T1053" s="231"/>
      <c r="U1053" s="231"/>
      <c r="V1053" s="231"/>
      <c r="W1053" s="231"/>
      <c r="X1053" s="231"/>
      <c r="Y1053" s="231"/>
      <c r="Z1053" s="231"/>
      <c r="AA1053" s="231"/>
      <c r="AB1053" s="231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</row>
    <row r="1054" spans="1:46" s="102" customFormat="1" ht="31.5" x14ac:dyDescent="0.2">
      <c r="A1054" s="137" t="s">
        <v>22</v>
      </c>
      <c r="B1054" s="16">
        <v>912</v>
      </c>
      <c r="C1054" s="17" t="s">
        <v>101</v>
      </c>
      <c r="D1054" s="17" t="s">
        <v>53</v>
      </c>
      <c r="E1054" s="25" t="s">
        <v>460</v>
      </c>
      <c r="F1054" s="7" t="s">
        <v>15</v>
      </c>
      <c r="G1054" s="97">
        <f t="shared" ref="G1054:H1055" si="284">G1055</f>
        <v>251</v>
      </c>
      <c r="H1054" s="98">
        <f t="shared" si="284"/>
        <v>200</v>
      </c>
      <c r="I1054" s="231"/>
      <c r="J1054" s="231"/>
      <c r="K1054" s="231"/>
      <c r="L1054" s="231"/>
      <c r="M1054" s="231"/>
      <c r="N1054" s="231"/>
      <c r="O1054" s="231"/>
      <c r="P1054" s="231"/>
      <c r="Q1054" s="231"/>
      <c r="R1054" s="231"/>
      <c r="S1054" s="231"/>
      <c r="T1054" s="231"/>
      <c r="U1054" s="231"/>
      <c r="V1054" s="231"/>
      <c r="W1054" s="231"/>
      <c r="X1054" s="231"/>
      <c r="Y1054" s="231"/>
      <c r="Z1054" s="231"/>
      <c r="AA1054" s="231"/>
      <c r="AB1054" s="231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</row>
    <row r="1055" spans="1:46" s="102" customFormat="1" ht="31.5" x14ac:dyDescent="0.2">
      <c r="A1055" s="142" t="s">
        <v>17</v>
      </c>
      <c r="B1055" s="16">
        <v>912</v>
      </c>
      <c r="C1055" s="17" t="s">
        <v>101</v>
      </c>
      <c r="D1055" s="17" t="s">
        <v>53</v>
      </c>
      <c r="E1055" s="25" t="s">
        <v>460</v>
      </c>
      <c r="F1055" s="7" t="s">
        <v>16</v>
      </c>
      <c r="G1055" s="97">
        <f t="shared" si="284"/>
        <v>251</v>
      </c>
      <c r="H1055" s="98">
        <f t="shared" si="284"/>
        <v>200</v>
      </c>
      <c r="I1055" s="231"/>
      <c r="J1055" s="231"/>
      <c r="K1055" s="231"/>
      <c r="L1055" s="231"/>
      <c r="M1055" s="231"/>
      <c r="N1055" s="231"/>
      <c r="O1055" s="231"/>
      <c r="P1055" s="231"/>
      <c r="Q1055" s="231"/>
      <c r="R1055" s="231"/>
      <c r="S1055" s="231"/>
      <c r="T1055" s="231"/>
      <c r="U1055" s="231"/>
      <c r="V1055" s="231"/>
      <c r="W1055" s="231"/>
      <c r="X1055" s="231"/>
      <c r="Y1055" s="231"/>
      <c r="Z1055" s="231"/>
      <c r="AA1055" s="231"/>
      <c r="AB1055" s="231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</row>
    <row r="1056" spans="1:46" s="102" customFormat="1" x14ac:dyDescent="0.2">
      <c r="A1056" s="142" t="s">
        <v>827</v>
      </c>
      <c r="B1056" s="16">
        <v>912</v>
      </c>
      <c r="C1056" s="17" t="s">
        <v>101</v>
      </c>
      <c r="D1056" s="17" t="s">
        <v>53</v>
      </c>
      <c r="E1056" s="25" t="s">
        <v>460</v>
      </c>
      <c r="F1056" s="7" t="s">
        <v>126</v>
      </c>
      <c r="G1056" s="117">
        <v>251</v>
      </c>
      <c r="H1056" s="118">
        <v>200</v>
      </c>
      <c r="I1056" s="231"/>
      <c r="J1056" s="231"/>
      <c r="K1056" s="231"/>
      <c r="L1056" s="231"/>
      <c r="M1056" s="231"/>
      <c r="N1056" s="231"/>
      <c r="O1056" s="231"/>
      <c r="P1056" s="231"/>
      <c r="Q1056" s="231"/>
      <c r="R1056" s="231"/>
      <c r="S1056" s="231"/>
      <c r="T1056" s="231"/>
      <c r="U1056" s="231"/>
      <c r="V1056" s="231"/>
      <c r="W1056" s="231"/>
      <c r="X1056" s="231"/>
      <c r="Y1056" s="231"/>
      <c r="Z1056" s="231"/>
      <c r="AA1056" s="231"/>
      <c r="AB1056" s="231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</row>
    <row r="1057" spans="1:46" s="102" customFormat="1" ht="31.5" x14ac:dyDescent="0.2">
      <c r="A1057" s="137" t="s">
        <v>18</v>
      </c>
      <c r="B1057" s="65">
        <v>912</v>
      </c>
      <c r="C1057" s="64" t="s">
        <v>101</v>
      </c>
      <c r="D1057" s="64" t="s">
        <v>53</v>
      </c>
      <c r="E1057" s="27" t="s">
        <v>460</v>
      </c>
      <c r="F1057" s="64" t="s">
        <v>20</v>
      </c>
      <c r="G1057" s="95">
        <f>G1058+G1060</f>
        <v>2770</v>
      </c>
      <c r="H1057" s="96">
        <f>H1058+H1060</f>
        <v>2770</v>
      </c>
      <c r="I1057" s="231"/>
      <c r="J1057" s="231"/>
      <c r="K1057" s="231"/>
      <c r="L1057" s="231"/>
      <c r="M1057" s="231"/>
      <c r="N1057" s="231"/>
      <c r="O1057" s="231"/>
      <c r="P1057" s="231"/>
      <c r="Q1057" s="231"/>
      <c r="R1057" s="231"/>
      <c r="S1057" s="231"/>
      <c r="T1057" s="231"/>
      <c r="U1057" s="231"/>
      <c r="V1057" s="231"/>
      <c r="W1057" s="231"/>
      <c r="X1057" s="231"/>
      <c r="Y1057" s="231"/>
      <c r="Z1057" s="231"/>
      <c r="AA1057" s="231"/>
      <c r="AB1057" s="231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</row>
    <row r="1058" spans="1:46" s="102" customFormat="1" x14ac:dyDescent="0.2">
      <c r="A1058" s="137" t="s">
        <v>19</v>
      </c>
      <c r="B1058" s="16">
        <v>912</v>
      </c>
      <c r="C1058" s="7" t="s">
        <v>101</v>
      </c>
      <c r="D1058" s="64" t="s">
        <v>53</v>
      </c>
      <c r="E1058" s="27" t="s">
        <v>460</v>
      </c>
      <c r="F1058" s="64" t="s">
        <v>21</v>
      </c>
      <c r="G1058" s="95">
        <f>G1059</f>
        <v>650</v>
      </c>
      <c r="H1058" s="96">
        <f>H1059</f>
        <v>650</v>
      </c>
      <c r="I1058" s="231"/>
      <c r="J1058" s="231"/>
      <c r="K1058" s="231"/>
      <c r="L1058" s="231"/>
      <c r="M1058" s="231"/>
      <c r="N1058" s="231"/>
      <c r="O1058" s="231"/>
      <c r="P1058" s="231"/>
      <c r="Q1058" s="231"/>
      <c r="R1058" s="231"/>
      <c r="S1058" s="231"/>
      <c r="T1058" s="231"/>
      <c r="U1058" s="231"/>
      <c r="V1058" s="231"/>
      <c r="W1058" s="231"/>
      <c r="X1058" s="231"/>
      <c r="Y1058" s="231"/>
      <c r="Z1058" s="231"/>
      <c r="AA1058" s="231"/>
      <c r="AB1058" s="231"/>
      <c r="AC1058" s="231"/>
      <c r="AD1058" s="231"/>
      <c r="AE1058" s="231"/>
      <c r="AF1058" s="231"/>
      <c r="AG1058" s="231"/>
      <c r="AH1058" s="231"/>
      <c r="AI1058" s="231"/>
      <c r="AJ1058" s="231"/>
      <c r="AK1058" s="231"/>
      <c r="AL1058" s="231"/>
      <c r="AM1058" s="231"/>
      <c r="AN1058" s="231"/>
      <c r="AO1058" s="231"/>
      <c r="AP1058" s="231"/>
      <c r="AQ1058" s="231"/>
      <c r="AR1058" s="231"/>
      <c r="AS1058" s="231"/>
      <c r="AT1058" s="231"/>
    </row>
    <row r="1059" spans="1:46" s="102" customFormat="1" x14ac:dyDescent="0.2">
      <c r="A1059" s="137" t="s">
        <v>147</v>
      </c>
      <c r="B1059" s="65">
        <v>912</v>
      </c>
      <c r="C1059" s="7" t="s">
        <v>101</v>
      </c>
      <c r="D1059" s="64" t="s">
        <v>53</v>
      </c>
      <c r="E1059" s="27" t="s">
        <v>460</v>
      </c>
      <c r="F1059" s="64" t="s">
        <v>148</v>
      </c>
      <c r="G1059" s="95">
        <f>650</f>
        <v>650</v>
      </c>
      <c r="H1059" s="96">
        <f>650</f>
        <v>650</v>
      </c>
      <c r="I1059" s="231"/>
      <c r="J1059" s="231"/>
      <c r="K1059" s="231"/>
      <c r="L1059" s="231"/>
      <c r="M1059" s="231"/>
      <c r="N1059" s="231"/>
      <c r="O1059" s="231"/>
      <c r="P1059" s="231"/>
      <c r="Q1059" s="231"/>
      <c r="R1059" s="231"/>
      <c r="S1059" s="231"/>
      <c r="T1059" s="231"/>
      <c r="U1059" s="231"/>
      <c r="V1059" s="231"/>
      <c r="W1059" s="231"/>
      <c r="X1059" s="231"/>
      <c r="Y1059" s="231"/>
      <c r="Z1059" s="231"/>
      <c r="AA1059" s="231"/>
      <c r="AB1059" s="231"/>
      <c r="AC1059" s="231"/>
      <c r="AD1059" s="231"/>
      <c r="AE1059" s="231"/>
      <c r="AF1059" s="231"/>
      <c r="AG1059" s="231"/>
      <c r="AH1059" s="231"/>
      <c r="AI1059" s="231"/>
      <c r="AJ1059" s="231"/>
      <c r="AK1059" s="231"/>
      <c r="AL1059" s="231"/>
      <c r="AM1059" s="231"/>
      <c r="AN1059" s="231"/>
      <c r="AO1059" s="231"/>
      <c r="AP1059" s="231"/>
      <c r="AQ1059" s="231"/>
      <c r="AR1059" s="231"/>
      <c r="AS1059" s="231"/>
      <c r="AT1059" s="231"/>
    </row>
    <row r="1060" spans="1:46" s="102" customFormat="1" ht="31.5" x14ac:dyDescent="0.2">
      <c r="A1060" s="142" t="s">
        <v>27</v>
      </c>
      <c r="B1060" s="65">
        <v>912</v>
      </c>
      <c r="C1060" s="7" t="s">
        <v>101</v>
      </c>
      <c r="D1060" s="64" t="s">
        <v>53</v>
      </c>
      <c r="E1060" s="27" t="s">
        <v>460</v>
      </c>
      <c r="F1060" s="64" t="s">
        <v>0</v>
      </c>
      <c r="G1060" s="95">
        <f t="shared" ref="G1060:H1060" si="285">G1061</f>
        <v>2120</v>
      </c>
      <c r="H1060" s="96">
        <f t="shared" si="285"/>
        <v>2120</v>
      </c>
      <c r="I1060" s="231"/>
      <c r="J1060" s="231"/>
      <c r="K1060" s="231"/>
      <c r="L1060" s="231"/>
      <c r="M1060" s="231"/>
      <c r="N1060" s="231"/>
      <c r="O1060" s="231"/>
      <c r="P1060" s="231"/>
      <c r="Q1060" s="231"/>
      <c r="R1060" s="231"/>
      <c r="S1060" s="231"/>
      <c r="T1060" s="231"/>
      <c r="U1060" s="231"/>
      <c r="V1060" s="231"/>
      <c r="W1060" s="231"/>
      <c r="X1060" s="231"/>
      <c r="Y1060" s="231"/>
      <c r="Z1060" s="231"/>
      <c r="AA1060" s="231"/>
      <c r="AB1060" s="231"/>
      <c r="AC1060" s="231"/>
      <c r="AD1060" s="231"/>
      <c r="AE1060" s="231"/>
      <c r="AF1060" s="231"/>
      <c r="AG1060" s="231"/>
      <c r="AH1060" s="231"/>
      <c r="AI1060" s="231"/>
      <c r="AJ1060" s="231"/>
      <c r="AK1060" s="231"/>
      <c r="AL1060" s="231"/>
      <c r="AM1060" s="231"/>
      <c r="AN1060" s="231"/>
      <c r="AO1060" s="231"/>
      <c r="AP1060" s="231"/>
      <c r="AQ1060" s="231"/>
      <c r="AR1060" s="231"/>
      <c r="AS1060" s="231"/>
      <c r="AT1060" s="231"/>
    </row>
    <row r="1061" spans="1:46" s="102" customFormat="1" ht="103.5" customHeight="1" x14ac:dyDescent="0.2">
      <c r="A1061" s="137" t="s">
        <v>919</v>
      </c>
      <c r="B1061" s="65">
        <v>912</v>
      </c>
      <c r="C1061" s="7" t="s">
        <v>101</v>
      </c>
      <c r="D1061" s="64" t="s">
        <v>53</v>
      </c>
      <c r="E1061" s="27" t="s">
        <v>460</v>
      </c>
      <c r="F1061" s="26" t="s">
        <v>668</v>
      </c>
      <c r="G1061" s="93">
        <v>2120</v>
      </c>
      <c r="H1061" s="94">
        <v>2120</v>
      </c>
      <c r="I1061" s="231"/>
      <c r="J1061" s="231"/>
      <c r="K1061" s="231"/>
      <c r="L1061" s="231"/>
      <c r="M1061" s="231"/>
      <c r="N1061" s="231"/>
      <c r="O1061" s="231"/>
      <c r="P1061" s="231"/>
      <c r="Q1061" s="231"/>
      <c r="R1061" s="231"/>
      <c r="S1061" s="231"/>
      <c r="T1061" s="231"/>
      <c r="U1061" s="231"/>
      <c r="V1061" s="231"/>
      <c r="W1061" s="231"/>
      <c r="X1061" s="231"/>
      <c r="Y1061" s="231"/>
      <c r="Z1061" s="231"/>
      <c r="AA1061" s="231"/>
      <c r="AB1061" s="231"/>
      <c r="AC1061" s="231"/>
      <c r="AD1061" s="231"/>
      <c r="AE1061" s="231"/>
      <c r="AF1061" s="231"/>
      <c r="AG1061" s="231"/>
      <c r="AH1061" s="231"/>
      <c r="AI1061" s="231"/>
      <c r="AJ1061" s="231"/>
      <c r="AK1061" s="231"/>
      <c r="AL1061" s="231"/>
      <c r="AM1061" s="231"/>
      <c r="AN1061" s="231"/>
      <c r="AO1061" s="231"/>
      <c r="AP1061" s="231"/>
      <c r="AQ1061" s="231"/>
      <c r="AR1061" s="231"/>
      <c r="AS1061" s="231"/>
      <c r="AT1061" s="231"/>
    </row>
    <row r="1062" spans="1:46" s="102" customFormat="1" x14ac:dyDescent="0.2">
      <c r="A1062" s="140" t="s">
        <v>471</v>
      </c>
      <c r="B1062" s="2">
        <v>912</v>
      </c>
      <c r="C1062" s="15" t="s">
        <v>101</v>
      </c>
      <c r="D1062" s="15" t="s">
        <v>53</v>
      </c>
      <c r="E1062" s="24" t="s">
        <v>461</v>
      </c>
      <c r="F1062" s="48"/>
      <c r="G1062" s="111">
        <f t="shared" ref="G1062:H1062" si="286">G1071+G1063</f>
        <v>41709</v>
      </c>
      <c r="H1062" s="112">
        <f t="shared" si="286"/>
        <v>43161</v>
      </c>
      <c r="I1062" s="231"/>
      <c r="J1062" s="231"/>
      <c r="K1062" s="231"/>
      <c r="L1062" s="231"/>
      <c r="M1062" s="231"/>
      <c r="N1062" s="231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1"/>
      <c r="Y1062" s="231"/>
      <c r="Z1062" s="231"/>
      <c r="AA1062" s="231"/>
      <c r="AB1062" s="231"/>
      <c r="AC1062" s="231"/>
      <c r="AD1062" s="231"/>
      <c r="AE1062" s="231"/>
      <c r="AF1062" s="231"/>
      <c r="AG1062" s="231"/>
      <c r="AH1062" s="231"/>
      <c r="AI1062" s="231"/>
      <c r="AJ1062" s="231"/>
      <c r="AK1062" s="231"/>
      <c r="AL1062" s="231"/>
      <c r="AM1062" s="231"/>
      <c r="AN1062" s="231"/>
      <c r="AO1062" s="231"/>
      <c r="AP1062" s="231"/>
      <c r="AQ1062" s="231"/>
      <c r="AR1062" s="231"/>
      <c r="AS1062" s="231"/>
      <c r="AT1062" s="231"/>
    </row>
    <row r="1063" spans="1:46" s="102" customFormat="1" ht="63" x14ac:dyDescent="0.2">
      <c r="A1063" s="140" t="s">
        <v>815</v>
      </c>
      <c r="B1063" s="2">
        <v>912</v>
      </c>
      <c r="C1063" s="15" t="s">
        <v>101</v>
      </c>
      <c r="D1063" s="15" t="s">
        <v>53</v>
      </c>
      <c r="E1063" s="15" t="s">
        <v>472</v>
      </c>
      <c r="F1063" s="15"/>
      <c r="G1063" s="82">
        <f t="shared" ref="G1063:H1063" si="287">G1064</f>
        <v>5418</v>
      </c>
      <c r="H1063" s="82">
        <f t="shared" si="287"/>
        <v>5418</v>
      </c>
      <c r="I1063" s="231"/>
      <c r="J1063" s="231"/>
      <c r="K1063" s="231"/>
      <c r="L1063" s="231"/>
      <c r="M1063" s="231"/>
      <c r="N1063" s="231"/>
      <c r="O1063" s="231"/>
      <c r="P1063" s="231"/>
      <c r="Q1063" s="231"/>
      <c r="R1063" s="231"/>
      <c r="S1063" s="231"/>
      <c r="T1063" s="231"/>
      <c r="U1063" s="231"/>
      <c r="V1063" s="231"/>
      <c r="W1063" s="231"/>
      <c r="X1063" s="231"/>
      <c r="Y1063" s="231"/>
      <c r="Z1063" s="231"/>
      <c r="AA1063" s="231"/>
      <c r="AB1063" s="231"/>
      <c r="AC1063" s="231"/>
      <c r="AD1063" s="231"/>
      <c r="AE1063" s="231"/>
      <c r="AF1063" s="231"/>
      <c r="AG1063" s="231"/>
      <c r="AH1063" s="231"/>
      <c r="AI1063" s="231"/>
      <c r="AJ1063" s="231"/>
      <c r="AK1063" s="231"/>
      <c r="AL1063" s="231"/>
      <c r="AM1063" s="231"/>
      <c r="AN1063" s="231"/>
      <c r="AO1063" s="231"/>
      <c r="AP1063" s="231"/>
      <c r="AQ1063" s="231"/>
      <c r="AR1063" s="231"/>
      <c r="AS1063" s="231"/>
      <c r="AT1063" s="231"/>
    </row>
    <row r="1064" spans="1:46" s="102" customFormat="1" ht="63" x14ac:dyDescent="0.2">
      <c r="A1064" s="136" t="s">
        <v>816</v>
      </c>
      <c r="B1064" s="65">
        <v>912</v>
      </c>
      <c r="C1064" s="64" t="s">
        <v>101</v>
      </c>
      <c r="D1064" s="64" t="s">
        <v>53</v>
      </c>
      <c r="E1064" s="17" t="s">
        <v>473</v>
      </c>
      <c r="F1064" s="17"/>
      <c r="G1064" s="92">
        <f t="shared" ref="G1064:H1064" si="288">G1065+G1068</f>
        <v>5418</v>
      </c>
      <c r="H1064" s="92">
        <f t="shared" si="288"/>
        <v>5418</v>
      </c>
      <c r="I1064" s="231"/>
      <c r="J1064" s="231"/>
      <c r="K1064" s="231"/>
      <c r="L1064" s="231"/>
      <c r="M1064" s="231"/>
      <c r="N1064" s="231"/>
      <c r="O1064" s="231"/>
      <c r="P1064" s="231"/>
      <c r="Q1064" s="231"/>
      <c r="R1064" s="231"/>
      <c r="S1064" s="231"/>
      <c r="T1064" s="231"/>
      <c r="U1064" s="231"/>
      <c r="V1064" s="231"/>
      <c r="W1064" s="231"/>
      <c r="X1064" s="231"/>
      <c r="Y1064" s="231"/>
      <c r="Z1064" s="231"/>
      <c r="AA1064" s="231"/>
      <c r="AB1064" s="231"/>
      <c r="AC1064" s="231"/>
      <c r="AD1064" s="231"/>
      <c r="AE1064" s="231"/>
      <c r="AF1064" s="231"/>
      <c r="AG1064" s="231"/>
      <c r="AH1064" s="231"/>
      <c r="AI1064" s="231"/>
      <c r="AJ1064" s="231"/>
      <c r="AK1064" s="231"/>
      <c r="AL1064" s="231"/>
      <c r="AM1064" s="231"/>
      <c r="AN1064" s="231"/>
      <c r="AO1064" s="231"/>
      <c r="AP1064" s="231"/>
      <c r="AQ1064" s="231"/>
      <c r="AR1064" s="231"/>
      <c r="AS1064" s="231"/>
      <c r="AT1064" s="231"/>
    </row>
    <row r="1065" spans="1:46" s="102" customFormat="1" ht="31.5" x14ac:dyDescent="0.2">
      <c r="A1065" s="137" t="s">
        <v>22</v>
      </c>
      <c r="B1065" s="65">
        <v>912</v>
      </c>
      <c r="C1065" s="64" t="s">
        <v>101</v>
      </c>
      <c r="D1065" s="64" t="s">
        <v>53</v>
      </c>
      <c r="E1065" s="64" t="s">
        <v>473</v>
      </c>
      <c r="F1065" s="64" t="s">
        <v>15</v>
      </c>
      <c r="G1065" s="92">
        <f t="shared" ref="G1065:H1066" si="289">G1066</f>
        <v>26</v>
      </c>
      <c r="H1065" s="92">
        <f t="shared" si="289"/>
        <v>26</v>
      </c>
      <c r="I1065" s="231"/>
      <c r="J1065" s="231"/>
      <c r="K1065" s="231"/>
      <c r="L1065" s="231"/>
      <c r="M1065" s="231"/>
      <c r="N1065" s="231"/>
      <c r="O1065" s="231"/>
      <c r="P1065" s="231"/>
      <c r="Q1065" s="231"/>
      <c r="R1065" s="231"/>
      <c r="S1065" s="231"/>
      <c r="T1065" s="231"/>
      <c r="U1065" s="231"/>
      <c r="V1065" s="231"/>
      <c r="W1065" s="231"/>
      <c r="X1065" s="231"/>
      <c r="Y1065" s="231"/>
      <c r="Z1065" s="231"/>
      <c r="AA1065" s="231"/>
      <c r="AB1065" s="231"/>
      <c r="AC1065" s="231"/>
      <c r="AD1065" s="231"/>
      <c r="AE1065" s="231"/>
      <c r="AF1065" s="231"/>
      <c r="AG1065" s="231"/>
      <c r="AH1065" s="231"/>
      <c r="AI1065" s="231"/>
      <c r="AJ1065" s="231"/>
      <c r="AK1065" s="231"/>
      <c r="AL1065" s="231"/>
      <c r="AM1065" s="231"/>
      <c r="AN1065" s="231"/>
      <c r="AO1065" s="231"/>
      <c r="AP1065" s="231"/>
      <c r="AQ1065" s="231"/>
      <c r="AR1065" s="231"/>
      <c r="AS1065" s="231"/>
      <c r="AT1065" s="231"/>
    </row>
    <row r="1066" spans="1:46" s="102" customFormat="1" ht="31.5" x14ac:dyDescent="0.2">
      <c r="A1066" s="142" t="s">
        <v>17</v>
      </c>
      <c r="B1066" s="65">
        <v>912</v>
      </c>
      <c r="C1066" s="64" t="s">
        <v>101</v>
      </c>
      <c r="D1066" s="64" t="s">
        <v>53</v>
      </c>
      <c r="E1066" s="64" t="s">
        <v>473</v>
      </c>
      <c r="F1066" s="64" t="s">
        <v>16</v>
      </c>
      <c r="G1066" s="92">
        <f t="shared" si="289"/>
        <v>26</v>
      </c>
      <c r="H1066" s="92">
        <f t="shared" si="289"/>
        <v>26</v>
      </c>
      <c r="I1066" s="231"/>
      <c r="J1066" s="231"/>
      <c r="K1066" s="231"/>
      <c r="L1066" s="231"/>
      <c r="M1066" s="231"/>
      <c r="N1066" s="231"/>
      <c r="O1066" s="231"/>
      <c r="P1066" s="231"/>
      <c r="Q1066" s="231"/>
      <c r="R1066" s="231"/>
      <c r="S1066" s="231"/>
      <c r="T1066" s="231"/>
      <c r="U1066" s="231"/>
      <c r="V1066" s="231"/>
      <c r="W1066" s="231"/>
      <c r="X1066" s="231"/>
      <c r="Y1066" s="231"/>
      <c r="Z1066" s="231"/>
      <c r="AA1066" s="231"/>
      <c r="AB1066" s="231"/>
      <c r="AC1066" s="231"/>
      <c r="AD1066" s="231"/>
      <c r="AE1066" s="231"/>
      <c r="AF1066" s="231"/>
      <c r="AG1066" s="231"/>
      <c r="AH1066" s="231"/>
      <c r="AI1066" s="231"/>
      <c r="AJ1066" s="231"/>
      <c r="AK1066" s="231"/>
      <c r="AL1066" s="231"/>
      <c r="AM1066" s="231"/>
      <c r="AN1066" s="231"/>
      <c r="AO1066" s="231"/>
      <c r="AP1066" s="231"/>
      <c r="AQ1066" s="231"/>
      <c r="AR1066" s="231"/>
      <c r="AS1066" s="231"/>
      <c r="AT1066" s="231"/>
    </row>
    <row r="1067" spans="1:46" s="102" customFormat="1" x14ac:dyDescent="0.2">
      <c r="A1067" s="142" t="s">
        <v>827</v>
      </c>
      <c r="B1067" s="65">
        <v>912</v>
      </c>
      <c r="C1067" s="64" t="s">
        <v>101</v>
      </c>
      <c r="D1067" s="64" t="s">
        <v>53</v>
      </c>
      <c r="E1067" s="64" t="s">
        <v>473</v>
      </c>
      <c r="F1067" s="64" t="s">
        <v>126</v>
      </c>
      <c r="G1067" s="92">
        <f t="shared" ref="G1067:H1067" si="290">2+1+23</f>
        <v>26</v>
      </c>
      <c r="H1067" s="92">
        <f t="shared" si="290"/>
        <v>26</v>
      </c>
      <c r="I1067" s="231"/>
      <c r="J1067" s="231"/>
      <c r="K1067" s="231"/>
      <c r="L1067" s="231"/>
      <c r="M1067" s="231"/>
      <c r="N1067" s="231"/>
      <c r="O1067" s="231"/>
      <c r="P1067" s="231"/>
      <c r="Q1067" s="231"/>
      <c r="R1067" s="231"/>
      <c r="S1067" s="231"/>
      <c r="T1067" s="231"/>
      <c r="U1067" s="231"/>
      <c r="V1067" s="231"/>
      <c r="W1067" s="231"/>
      <c r="X1067" s="231"/>
      <c r="Y1067" s="231"/>
      <c r="Z1067" s="231"/>
      <c r="AA1067" s="231"/>
      <c r="AB1067" s="231"/>
      <c r="AC1067" s="231"/>
      <c r="AD1067" s="231"/>
      <c r="AE1067" s="231"/>
      <c r="AF1067" s="231"/>
      <c r="AG1067" s="231"/>
      <c r="AH1067" s="231"/>
      <c r="AI1067" s="231"/>
      <c r="AJ1067" s="231"/>
      <c r="AK1067" s="231"/>
      <c r="AL1067" s="231"/>
      <c r="AM1067" s="231"/>
      <c r="AN1067" s="231"/>
      <c r="AO1067" s="231"/>
      <c r="AP1067" s="231"/>
      <c r="AQ1067" s="231"/>
      <c r="AR1067" s="231"/>
      <c r="AS1067" s="231"/>
      <c r="AT1067" s="231"/>
    </row>
    <row r="1068" spans="1:46" s="102" customFormat="1" x14ac:dyDescent="0.2">
      <c r="A1068" s="142" t="s">
        <v>23</v>
      </c>
      <c r="B1068" s="65">
        <v>912</v>
      </c>
      <c r="C1068" s="64" t="s">
        <v>101</v>
      </c>
      <c r="D1068" s="64" t="s">
        <v>53</v>
      </c>
      <c r="E1068" s="64" t="s">
        <v>473</v>
      </c>
      <c r="F1068" s="64" t="s">
        <v>24</v>
      </c>
      <c r="G1068" s="94">
        <f t="shared" ref="G1068:H1069" si="291">G1069</f>
        <v>5392</v>
      </c>
      <c r="H1068" s="94">
        <f t="shared" si="291"/>
        <v>5392</v>
      </c>
      <c r="I1068" s="231"/>
      <c r="J1068" s="231"/>
      <c r="K1068" s="231"/>
      <c r="L1068" s="231"/>
      <c r="M1068" s="231"/>
      <c r="N1068" s="231"/>
      <c r="O1068" s="231"/>
      <c r="P1068" s="231"/>
      <c r="Q1068" s="231"/>
      <c r="R1068" s="231"/>
      <c r="S1068" s="231"/>
      <c r="T1068" s="231"/>
      <c r="U1068" s="231"/>
      <c r="V1068" s="231"/>
      <c r="W1068" s="231"/>
      <c r="X1068" s="231"/>
      <c r="Y1068" s="231"/>
      <c r="Z1068" s="231"/>
      <c r="AA1068" s="231"/>
      <c r="AB1068" s="231"/>
      <c r="AC1068" s="231"/>
      <c r="AD1068" s="231"/>
      <c r="AE1068" s="231"/>
      <c r="AF1068" s="231"/>
      <c r="AG1068" s="231"/>
      <c r="AH1068" s="231"/>
      <c r="AI1068" s="231"/>
      <c r="AJ1068" s="231"/>
      <c r="AK1068" s="231"/>
      <c r="AL1068" s="231"/>
      <c r="AM1068" s="231"/>
      <c r="AN1068" s="231"/>
      <c r="AO1068" s="231"/>
      <c r="AP1068" s="231"/>
      <c r="AQ1068" s="231"/>
      <c r="AR1068" s="231"/>
      <c r="AS1068" s="231"/>
      <c r="AT1068" s="231"/>
    </row>
    <row r="1069" spans="1:46" s="102" customFormat="1" x14ac:dyDescent="0.2">
      <c r="A1069" s="142" t="s">
        <v>99</v>
      </c>
      <c r="B1069" s="65">
        <v>912</v>
      </c>
      <c r="C1069" s="64" t="s">
        <v>101</v>
      </c>
      <c r="D1069" s="64" t="s">
        <v>53</v>
      </c>
      <c r="E1069" s="64" t="s">
        <v>473</v>
      </c>
      <c r="F1069" s="64" t="s">
        <v>102</v>
      </c>
      <c r="G1069" s="94">
        <f t="shared" si="291"/>
        <v>5392</v>
      </c>
      <c r="H1069" s="94">
        <f t="shared" si="291"/>
        <v>5392</v>
      </c>
      <c r="I1069" s="231"/>
      <c r="J1069" s="231"/>
      <c r="K1069" s="231"/>
      <c r="L1069" s="231"/>
      <c r="M1069" s="231"/>
      <c r="N1069" s="231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1"/>
      <c r="Y1069" s="231"/>
      <c r="Z1069" s="231"/>
      <c r="AA1069" s="231"/>
      <c r="AB1069" s="231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</row>
    <row r="1070" spans="1:46" s="102" customFormat="1" ht="31.5" x14ac:dyDescent="0.2">
      <c r="A1070" s="137" t="s">
        <v>153</v>
      </c>
      <c r="B1070" s="65">
        <v>912</v>
      </c>
      <c r="C1070" s="64" t="s">
        <v>101</v>
      </c>
      <c r="D1070" s="64" t="s">
        <v>53</v>
      </c>
      <c r="E1070" s="64" t="s">
        <v>473</v>
      </c>
      <c r="F1070" s="64" t="s">
        <v>159</v>
      </c>
      <c r="G1070" s="93">
        <f t="shared" ref="G1070:H1070" si="292">358+57+4977</f>
        <v>5392</v>
      </c>
      <c r="H1070" s="94">
        <f t="shared" si="292"/>
        <v>5392</v>
      </c>
      <c r="I1070" s="231"/>
      <c r="J1070" s="231"/>
      <c r="K1070" s="231"/>
      <c r="L1070" s="231"/>
      <c r="M1070" s="231"/>
      <c r="N1070" s="231"/>
      <c r="O1070" s="231"/>
      <c r="P1070" s="231"/>
      <c r="Q1070" s="231"/>
      <c r="R1070" s="231"/>
      <c r="S1070" s="231"/>
      <c r="T1070" s="231"/>
      <c r="U1070" s="231"/>
      <c r="V1070" s="231"/>
      <c r="W1070" s="231"/>
      <c r="X1070" s="231"/>
      <c r="Y1070" s="231"/>
      <c r="Z1070" s="231"/>
      <c r="AA1070" s="231"/>
      <c r="AB1070" s="231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</row>
    <row r="1071" spans="1:46" s="102" customFormat="1" ht="31.5" x14ac:dyDescent="0.2">
      <c r="A1071" s="140" t="s">
        <v>304</v>
      </c>
      <c r="B1071" s="2">
        <v>912</v>
      </c>
      <c r="C1071" s="15" t="s">
        <v>101</v>
      </c>
      <c r="D1071" s="15" t="s">
        <v>53</v>
      </c>
      <c r="E1071" s="24" t="s">
        <v>464</v>
      </c>
      <c r="F1071" s="32"/>
      <c r="G1071" s="71">
        <f t="shared" ref="G1071:H1074" si="293">G1072</f>
        <v>36291</v>
      </c>
      <c r="H1071" s="82">
        <f t="shared" si="293"/>
        <v>37743</v>
      </c>
      <c r="I1071" s="231"/>
      <c r="J1071" s="231"/>
      <c r="K1071" s="231"/>
      <c r="L1071" s="231"/>
      <c r="M1071" s="231"/>
      <c r="N1071" s="231"/>
      <c r="O1071" s="231"/>
      <c r="P1071" s="231"/>
      <c r="Q1071" s="231"/>
      <c r="R1071" s="231"/>
      <c r="S1071" s="231"/>
      <c r="T1071" s="231"/>
      <c r="U1071" s="231"/>
      <c r="V1071" s="231"/>
      <c r="W1071" s="231"/>
      <c r="X1071" s="231"/>
      <c r="Y1071" s="231"/>
      <c r="Z1071" s="231"/>
      <c r="AA1071" s="231"/>
      <c r="AB1071" s="231"/>
      <c r="AC1071" s="231"/>
      <c r="AD1071" s="231"/>
      <c r="AE1071" s="231"/>
      <c r="AF1071" s="231"/>
      <c r="AG1071" s="231"/>
      <c r="AH1071" s="231"/>
      <c r="AI1071" s="231"/>
      <c r="AJ1071" s="231"/>
      <c r="AK1071" s="231"/>
      <c r="AL1071" s="231"/>
      <c r="AM1071" s="231"/>
      <c r="AN1071" s="231"/>
      <c r="AO1071" s="231"/>
      <c r="AP1071" s="231"/>
      <c r="AQ1071" s="231"/>
      <c r="AR1071" s="231"/>
      <c r="AS1071" s="231"/>
      <c r="AT1071" s="231"/>
    </row>
    <row r="1072" spans="1:46" s="102" customFormat="1" ht="31.5" x14ac:dyDescent="0.2">
      <c r="A1072" s="136" t="s">
        <v>305</v>
      </c>
      <c r="B1072" s="16">
        <v>912</v>
      </c>
      <c r="C1072" s="17" t="s">
        <v>101</v>
      </c>
      <c r="D1072" s="16" t="s">
        <v>53</v>
      </c>
      <c r="E1072" s="17" t="s">
        <v>465</v>
      </c>
      <c r="F1072" s="17"/>
      <c r="G1072" s="91">
        <f t="shared" si="293"/>
        <v>36291</v>
      </c>
      <c r="H1072" s="92">
        <f t="shared" si="293"/>
        <v>37743</v>
      </c>
      <c r="I1072" s="231"/>
      <c r="J1072" s="231"/>
      <c r="K1072" s="231"/>
      <c r="L1072" s="231"/>
      <c r="M1072" s="231"/>
      <c r="N1072" s="231"/>
      <c r="O1072" s="231"/>
      <c r="P1072" s="231"/>
      <c r="Q1072" s="231"/>
      <c r="R1072" s="231"/>
      <c r="S1072" s="231"/>
      <c r="T1072" s="231"/>
      <c r="U1072" s="231"/>
      <c r="V1072" s="231"/>
      <c r="W1072" s="231"/>
      <c r="X1072" s="231"/>
      <c r="Y1072" s="231"/>
      <c r="Z1072" s="231"/>
      <c r="AA1072" s="231"/>
      <c r="AB1072" s="231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</row>
    <row r="1073" spans="1:46" s="102" customFormat="1" ht="31.5" x14ac:dyDescent="0.2">
      <c r="A1073" s="137" t="s">
        <v>22</v>
      </c>
      <c r="B1073" s="19">
        <v>912</v>
      </c>
      <c r="C1073" s="7" t="s">
        <v>101</v>
      </c>
      <c r="D1073" s="19" t="s">
        <v>53</v>
      </c>
      <c r="E1073" s="7" t="s">
        <v>465</v>
      </c>
      <c r="F1073" s="7" t="s">
        <v>15</v>
      </c>
      <c r="G1073" s="93">
        <f t="shared" si="293"/>
        <v>36291</v>
      </c>
      <c r="H1073" s="94">
        <f t="shared" si="293"/>
        <v>37743</v>
      </c>
      <c r="I1073" s="231"/>
      <c r="J1073" s="231"/>
      <c r="K1073" s="231"/>
      <c r="L1073" s="231"/>
      <c r="M1073" s="231"/>
      <c r="N1073" s="231"/>
      <c r="O1073" s="231"/>
      <c r="P1073" s="231"/>
      <c r="Q1073" s="231"/>
      <c r="R1073" s="231"/>
      <c r="S1073" s="231"/>
      <c r="T1073" s="231"/>
      <c r="U1073" s="231"/>
      <c r="V1073" s="231"/>
      <c r="W1073" s="231"/>
      <c r="X1073" s="231"/>
      <c r="Y1073" s="231"/>
      <c r="Z1073" s="231"/>
      <c r="AA1073" s="231"/>
      <c r="AB1073" s="231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</row>
    <row r="1074" spans="1:46" s="102" customFormat="1" ht="31.5" x14ac:dyDescent="0.2">
      <c r="A1074" s="142" t="s">
        <v>17</v>
      </c>
      <c r="B1074" s="19">
        <v>912</v>
      </c>
      <c r="C1074" s="7" t="s">
        <v>101</v>
      </c>
      <c r="D1074" s="19" t="s">
        <v>53</v>
      </c>
      <c r="E1074" s="7" t="s">
        <v>465</v>
      </c>
      <c r="F1074" s="7" t="s">
        <v>16</v>
      </c>
      <c r="G1074" s="93">
        <f t="shared" si="293"/>
        <v>36291</v>
      </c>
      <c r="H1074" s="94">
        <f t="shared" si="293"/>
        <v>37743</v>
      </c>
      <c r="I1074" s="231"/>
      <c r="J1074" s="231"/>
      <c r="K1074" s="231"/>
      <c r="L1074" s="231"/>
      <c r="M1074" s="231"/>
      <c r="N1074" s="231"/>
      <c r="O1074" s="231"/>
      <c r="P1074" s="231"/>
      <c r="Q1074" s="231"/>
      <c r="R1074" s="231"/>
      <c r="S1074" s="231"/>
      <c r="T1074" s="231"/>
      <c r="U1074" s="231"/>
      <c r="V1074" s="231"/>
      <c r="W1074" s="231"/>
      <c r="X1074" s="231"/>
      <c r="Y1074" s="231"/>
      <c r="Z1074" s="231"/>
      <c r="AA1074" s="231"/>
      <c r="AB1074" s="231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</row>
    <row r="1075" spans="1:46" s="102" customFormat="1" x14ac:dyDescent="0.2">
      <c r="A1075" s="142" t="s">
        <v>827</v>
      </c>
      <c r="B1075" s="19">
        <v>912</v>
      </c>
      <c r="C1075" s="7" t="s">
        <v>101</v>
      </c>
      <c r="D1075" s="19" t="s">
        <v>53</v>
      </c>
      <c r="E1075" s="7" t="s">
        <v>465</v>
      </c>
      <c r="F1075" s="7" t="s">
        <v>126</v>
      </c>
      <c r="G1075" s="93">
        <f>38867-2576</f>
        <v>36291</v>
      </c>
      <c r="H1075" s="94">
        <f>38867-1124</f>
        <v>37743</v>
      </c>
      <c r="I1075" s="231"/>
      <c r="J1075" s="231"/>
      <c r="K1075" s="231"/>
      <c r="L1075" s="231"/>
      <c r="M1075" s="231"/>
      <c r="N1075" s="231"/>
      <c r="O1075" s="231"/>
      <c r="P1075" s="231"/>
      <c r="Q1075" s="231"/>
      <c r="R1075" s="231"/>
      <c r="S1075" s="231"/>
      <c r="T1075" s="231"/>
      <c r="U1075" s="231"/>
      <c r="V1075" s="231"/>
      <c r="W1075" s="231"/>
      <c r="X1075" s="231"/>
      <c r="Y1075" s="231"/>
      <c r="Z1075" s="231"/>
      <c r="AA1075" s="231"/>
      <c r="AB1075" s="231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</row>
    <row r="1076" spans="1:46" s="102" customFormat="1" ht="31.5" x14ac:dyDescent="0.2">
      <c r="A1076" s="140" t="s">
        <v>818</v>
      </c>
      <c r="B1076" s="2">
        <v>912</v>
      </c>
      <c r="C1076" s="15" t="s">
        <v>101</v>
      </c>
      <c r="D1076" s="2" t="s">
        <v>53</v>
      </c>
      <c r="E1076" s="15" t="s">
        <v>364</v>
      </c>
      <c r="F1076" s="15"/>
      <c r="G1076" s="71">
        <f t="shared" ref="G1076:H1081" si="294">G1077</f>
        <v>13288</v>
      </c>
      <c r="H1076" s="82">
        <f t="shared" si="294"/>
        <v>14264</v>
      </c>
      <c r="I1076" s="231"/>
      <c r="J1076" s="231"/>
      <c r="K1076" s="231"/>
      <c r="L1076" s="231"/>
      <c r="M1076" s="231"/>
      <c r="N1076" s="231"/>
      <c r="O1076" s="231"/>
      <c r="P1076" s="231"/>
      <c r="Q1076" s="231"/>
      <c r="R1076" s="231"/>
      <c r="S1076" s="231"/>
      <c r="T1076" s="231"/>
      <c r="U1076" s="231"/>
      <c r="V1076" s="231"/>
      <c r="W1076" s="231"/>
      <c r="X1076" s="231"/>
      <c r="Y1076" s="231"/>
      <c r="Z1076" s="231"/>
      <c r="AA1076" s="231"/>
      <c r="AB1076" s="231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</row>
    <row r="1077" spans="1:46" s="105" customFormat="1" x14ac:dyDescent="0.2">
      <c r="A1077" s="141" t="s">
        <v>715</v>
      </c>
      <c r="B1077" s="1">
        <v>912</v>
      </c>
      <c r="C1077" s="63" t="s">
        <v>101</v>
      </c>
      <c r="D1077" s="63" t="s">
        <v>53</v>
      </c>
      <c r="E1077" s="30" t="s">
        <v>718</v>
      </c>
      <c r="F1077" s="17"/>
      <c r="G1077" s="100">
        <f t="shared" si="294"/>
        <v>13288</v>
      </c>
      <c r="H1077" s="101">
        <f t="shared" si="294"/>
        <v>14264</v>
      </c>
      <c r="I1077" s="229"/>
      <c r="J1077" s="229"/>
      <c r="K1077" s="229"/>
      <c r="L1077" s="229"/>
      <c r="M1077" s="229"/>
      <c r="N1077" s="229"/>
      <c r="O1077" s="229"/>
      <c r="P1077" s="229"/>
      <c r="Q1077" s="229"/>
      <c r="R1077" s="229"/>
      <c r="S1077" s="229"/>
      <c r="T1077" s="229"/>
      <c r="U1077" s="229"/>
      <c r="V1077" s="229"/>
      <c r="W1077" s="229"/>
      <c r="X1077" s="229"/>
      <c r="Y1077" s="229"/>
      <c r="Z1077" s="229"/>
      <c r="AA1077" s="229"/>
      <c r="AB1077" s="229"/>
      <c r="AC1077" s="229"/>
      <c r="AD1077" s="229"/>
      <c r="AE1077" s="229"/>
      <c r="AF1077" s="229"/>
      <c r="AG1077" s="229"/>
      <c r="AH1077" s="229"/>
      <c r="AI1077" s="229"/>
      <c r="AJ1077" s="229"/>
      <c r="AK1077" s="229"/>
      <c r="AL1077" s="229"/>
      <c r="AM1077" s="229"/>
      <c r="AN1077" s="229"/>
      <c r="AO1077" s="229"/>
      <c r="AP1077" s="229"/>
      <c r="AQ1077" s="229"/>
      <c r="AR1077" s="229"/>
      <c r="AS1077" s="229"/>
      <c r="AT1077" s="229"/>
    </row>
    <row r="1078" spans="1:46" s="102" customFormat="1" ht="47.25" x14ac:dyDescent="0.2">
      <c r="A1078" s="140" t="s">
        <v>716</v>
      </c>
      <c r="B1078" s="2">
        <v>912</v>
      </c>
      <c r="C1078" s="15" t="s">
        <v>101</v>
      </c>
      <c r="D1078" s="15" t="s">
        <v>53</v>
      </c>
      <c r="E1078" s="24" t="s">
        <v>719</v>
      </c>
      <c r="F1078" s="7"/>
      <c r="G1078" s="71">
        <f>G1079</f>
        <v>13288</v>
      </c>
      <c r="H1078" s="82">
        <f>H1079</f>
        <v>14264</v>
      </c>
      <c r="I1078" s="231"/>
      <c r="J1078" s="231"/>
      <c r="K1078" s="231"/>
      <c r="L1078" s="231"/>
      <c r="M1078" s="231"/>
      <c r="N1078" s="231"/>
      <c r="O1078" s="231"/>
      <c r="P1078" s="231"/>
      <c r="Q1078" s="231"/>
      <c r="R1078" s="231"/>
      <c r="S1078" s="231"/>
      <c r="T1078" s="231"/>
      <c r="U1078" s="231"/>
      <c r="V1078" s="231"/>
      <c r="W1078" s="231"/>
      <c r="X1078" s="231"/>
      <c r="Y1078" s="231"/>
      <c r="Z1078" s="231"/>
      <c r="AA1078" s="231"/>
      <c r="AB1078" s="231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</row>
    <row r="1079" spans="1:46" s="102" customFormat="1" x14ac:dyDescent="0.2">
      <c r="A1079" s="141" t="s">
        <v>717</v>
      </c>
      <c r="B1079" s="16">
        <v>912</v>
      </c>
      <c r="C1079" s="17" t="s">
        <v>101</v>
      </c>
      <c r="D1079" s="17" t="s">
        <v>53</v>
      </c>
      <c r="E1079" s="27" t="s">
        <v>720</v>
      </c>
      <c r="F1079" s="64"/>
      <c r="G1079" s="93">
        <f t="shared" si="294"/>
        <v>13288</v>
      </c>
      <c r="H1079" s="94">
        <f t="shared" si="294"/>
        <v>14264</v>
      </c>
      <c r="I1079" s="231"/>
      <c r="J1079" s="231"/>
      <c r="K1079" s="231"/>
      <c r="L1079" s="231"/>
      <c r="M1079" s="231"/>
      <c r="N1079" s="231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1"/>
      <c r="Y1079" s="231"/>
      <c r="Z1079" s="231"/>
      <c r="AA1079" s="231"/>
      <c r="AB1079" s="231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</row>
    <row r="1080" spans="1:46" s="102" customFormat="1" x14ac:dyDescent="0.2">
      <c r="A1080" s="137" t="s">
        <v>23</v>
      </c>
      <c r="B1080" s="19">
        <v>912</v>
      </c>
      <c r="C1080" s="7" t="s">
        <v>101</v>
      </c>
      <c r="D1080" s="19" t="s">
        <v>53</v>
      </c>
      <c r="E1080" s="7" t="s">
        <v>720</v>
      </c>
      <c r="F1080" s="7">
        <v>300</v>
      </c>
      <c r="G1080" s="93">
        <f t="shared" si="294"/>
        <v>13288</v>
      </c>
      <c r="H1080" s="94">
        <f t="shared" si="294"/>
        <v>14264</v>
      </c>
      <c r="I1080" s="231"/>
      <c r="J1080" s="231"/>
      <c r="K1080" s="231"/>
      <c r="L1080" s="231"/>
      <c r="M1080" s="231"/>
      <c r="N1080" s="231"/>
      <c r="O1080" s="231"/>
      <c r="P1080" s="231"/>
      <c r="Q1080" s="231"/>
      <c r="R1080" s="231"/>
      <c r="S1080" s="231"/>
      <c r="T1080" s="231"/>
      <c r="U1080" s="231"/>
      <c r="V1080" s="231"/>
      <c r="W1080" s="231"/>
      <c r="X1080" s="231"/>
      <c r="Y1080" s="231"/>
      <c r="Z1080" s="231"/>
      <c r="AA1080" s="231"/>
      <c r="AB1080" s="231"/>
      <c r="AC1080" s="231"/>
      <c r="AD1080" s="231"/>
      <c r="AE1080" s="231"/>
      <c r="AF1080" s="231"/>
      <c r="AG1080" s="231"/>
      <c r="AH1080" s="231"/>
      <c r="AI1080" s="231"/>
      <c r="AJ1080" s="231"/>
      <c r="AK1080" s="231"/>
      <c r="AL1080" s="231"/>
      <c r="AM1080" s="231"/>
      <c r="AN1080" s="231"/>
      <c r="AO1080" s="231"/>
      <c r="AP1080" s="231"/>
      <c r="AQ1080" s="231"/>
      <c r="AR1080" s="231"/>
      <c r="AS1080" s="231"/>
      <c r="AT1080" s="231"/>
    </row>
    <row r="1081" spans="1:46" s="102" customFormat="1" x14ac:dyDescent="0.2">
      <c r="A1081" s="137" t="s">
        <v>99</v>
      </c>
      <c r="B1081" s="19">
        <v>912</v>
      </c>
      <c r="C1081" s="7" t="s">
        <v>101</v>
      </c>
      <c r="D1081" s="19" t="s">
        <v>53</v>
      </c>
      <c r="E1081" s="7" t="s">
        <v>720</v>
      </c>
      <c r="F1081" s="7">
        <v>310</v>
      </c>
      <c r="G1081" s="93">
        <f t="shared" si="294"/>
        <v>13288</v>
      </c>
      <c r="H1081" s="94">
        <f t="shared" si="294"/>
        <v>14264</v>
      </c>
      <c r="I1081" s="231"/>
      <c r="J1081" s="231"/>
      <c r="K1081" s="231"/>
      <c r="L1081" s="231"/>
      <c r="M1081" s="231"/>
      <c r="N1081" s="231"/>
      <c r="O1081" s="231"/>
      <c r="P1081" s="231"/>
      <c r="Q1081" s="231"/>
      <c r="R1081" s="231"/>
      <c r="S1081" s="231"/>
      <c r="T1081" s="231"/>
      <c r="U1081" s="231"/>
      <c r="V1081" s="231"/>
      <c r="W1081" s="231"/>
      <c r="X1081" s="231"/>
      <c r="Y1081" s="231"/>
      <c r="Z1081" s="231"/>
      <c r="AA1081" s="231"/>
      <c r="AB1081" s="231"/>
      <c r="AC1081" s="231"/>
      <c r="AD1081" s="231"/>
      <c r="AE1081" s="231"/>
      <c r="AF1081" s="231"/>
      <c r="AG1081" s="231"/>
      <c r="AH1081" s="231"/>
      <c r="AI1081" s="231"/>
      <c r="AJ1081" s="231"/>
      <c r="AK1081" s="231"/>
      <c r="AL1081" s="231"/>
      <c r="AM1081" s="231"/>
      <c r="AN1081" s="231"/>
      <c r="AO1081" s="231"/>
      <c r="AP1081" s="231"/>
      <c r="AQ1081" s="231"/>
      <c r="AR1081" s="231"/>
      <c r="AS1081" s="231"/>
      <c r="AT1081" s="231"/>
    </row>
    <row r="1082" spans="1:46" s="102" customFormat="1" ht="31.5" x14ac:dyDescent="0.2">
      <c r="A1082" s="137" t="s">
        <v>153</v>
      </c>
      <c r="B1082" s="19">
        <v>912</v>
      </c>
      <c r="C1082" s="7" t="s">
        <v>101</v>
      </c>
      <c r="D1082" s="19" t="s">
        <v>53</v>
      </c>
      <c r="E1082" s="7" t="s">
        <v>720</v>
      </c>
      <c r="F1082" s="7">
        <v>313</v>
      </c>
      <c r="G1082" s="93">
        <v>13288</v>
      </c>
      <c r="H1082" s="94">
        <v>14264</v>
      </c>
      <c r="I1082" s="231"/>
      <c r="J1082" s="231"/>
      <c r="K1082" s="231"/>
      <c r="L1082" s="231"/>
      <c r="M1082" s="231"/>
      <c r="N1082" s="231"/>
      <c r="O1082" s="231"/>
      <c r="P1082" s="231"/>
      <c r="Q1082" s="231"/>
      <c r="R1082" s="231"/>
      <c r="S1082" s="231"/>
      <c r="T1082" s="231"/>
      <c r="U1082" s="231"/>
      <c r="V1082" s="231"/>
      <c r="W1082" s="231"/>
      <c r="X1082" s="231"/>
      <c r="Y1082" s="231"/>
      <c r="Z1082" s="231"/>
      <c r="AA1082" s="231"/>
      <c r="AB1082" s="231"/>
      <c r="AC1082" s="231"/>
      <c r="AD1082" s="231"/>
      <c r="AE1082" s="231"/>
      <c r="AF1082" s="231"/>
      <c r="AG1082" s="231"/>
      <c r="AH1082" s="231"/>
      <c r="AI1082" s="231"/>
      <c r="AJ1082" s="231"/>
      <c r="AK1082" s="231"/>
      <c r="AL1082" s="231"/>
      <c r="AM1082" s="231"/>
      <c r="AN1082" s="231"/>
      <c r="AO1082" s="231"/>
      <c r="AP1082" s="231"/>
      <c r="AQ1082" s="231"/>
      <c r="AR1082" s="231"/>
      <c r="AS1082" s="231"/>
      <c r="AT1082" s="231"/>
    </row>
    <row r="1083" spans="1:46" s="102" customFormat="1" x14ac:dyDescent="0.2">
      <c r="A1083" s="151" t="s">
        <v>100</v>
      </c>
      <c r="B1083" s="2">
        <v>912</v>
      </c>
      <c r="C1083" s="15">
        <v>10</v>
      </c>
      <c r="D1083" s="15" t="s">
        <v>54</v>
      </c>
      <c r="E1083" s="20"/>
      <c r="F1083" s="7"/>
      <c r="G1083" s="71">
        <f t="shared" ref="G1083:H1089" si="295">G1084</f>
        <v>35679</v>
      </c>
      <c r="H1083" s="82">
        <f t="shared" si="295"/>
        <v>15858</v>
      </c>
      <c r="I1083" s="231"/>
      <c r="J1083" s="231"/>
      <c r="K1083" s="231"/>
      <c r="L1083" s="231"/>
      <c r="M1083" s="231"/>
      <c r="N1083" s="231"/>
      <c r="O1083" s="231"/>
      <c r="P1083" s="231"/>
      <c r="Q1083" s="231"/>
      <c r="R1083" s="231"/>
      <c r="S1083" s="231"/>
      <c r="T1083" s="231"/>
      <c r="U1083" s="231"/>
      <c r="V1083" s="231"/>
      <c r="W1083" s="231"/>
      <c r="X1083" s="231"/>
      <c r="Y1083" s="231"/>
      <c r="Z1083" s="231"/>
      <c r="AA1083" s="231"/>
      <c r="AB1083" s="231"/>
      <c r="AC1083" s="231"/>
      <c r="AD1083" s="231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</row>
    <row r="1084" spans="1:46" s="102" customFormat="1" ht="31.5" x14ac:dyDescent="0.2">
      <c r="A1084" s="140" t="s">
        <v>818</v>
      </c>
      <c r="B1084" s="2">
        <v>912</v>
      </c>
      <c r="C1084" s="15" t="s">
        <v>101</v>
      </c>
      <c r="D1084" s="2" t="s">
        <v>54</v>
      </c>
      <c r="E1084" s="15" t="s">
        <v>364</v>
      </c>
      <c r="F1084" s="15"/>
      <c r="G1084" s="71">
        <f t="shared" ref="G1084:H1086" si="296">G1085</f>
        <v>35679</v>
      </c>
      <c r="H1084" s="82">
        <f t="shared" si="296"/>
        <v>15858</v>
      </c>
      <c r="I1084" s="231"/>
      <c r="J1084" s="231"/>
      <c r="K1084" s="231"/>
      <c r="L1084" s="231"/>
      <c r="M1084" s="231"/>
      <c r="N1084" s="231"/>
      <c r="O1084" s="231"/>
      <c r="P1084" s="231"/>
      <c r="Q1084" s="231"/>
      <c r="R1084" s="231"/>
      <c r="S1084" s="231"/>
      <c r="T1084" s="231"/>
      <c r="U1084" s="231"/>
      <c r="V1084" s="231"/>
      <c r="W1084" s="231"/>
      <c r="X1084" s="231"/>
      <c r="Y1084" s="231"/>
      <c r="Z1084" s="231"/>
      <c r="AA1084" s="231"/>
      <c r="AB1084" s="231"/>
      <c r="AC1084" s="231"/>
      <c r="AD1084" s="231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</row>
    <row r="1085" spans="1:46" s="102" customFormat="1" ht="31.5" x14ac:dyDescent="0.2">
      <c r="A1085" s="141" t="s">
        <v>189</v>
      </c>
      <c r="B1085" s="1">
        <v>912</v>
      </c>
      <c r="C1085" s="63" t="s">
        <v>101</v>
      </c>
      <c r="D1085" s="63" t="s">
        <v>54</v>
      </c>
      <c r="E1085" s="63" t="s">
        <v>366</v>
      </c>
      <c r="F1085" s="63"/>
      <c r="G1085" s="100">
        <f t="shared" si="296"/>
        <v>35679</v>
      </c>
      <c r="H1085" s="101">
        <f t="shared" si="296"/>
        <v>15858</v>
      </c>
      <c r="I1085" s="231"/>
      <c r="J1085" s="231"/>
      <c r="K1085" s="231"/>
      <c r="L1085" s="231"/>
      <c r="M1085" s="231"/>
      <c r="N1085" s="231"/>
      <c r="O1085" s="231"/>
      <c r="P1085" s="231"/>
      <c r="Q1085" s="231"/>
      <c r="R1085" s="231"/>
      <c r="S1085" s="231"/>
      <c r="T1085" s="231"/>
      <c r="U1085" s="231"/>
      <c r="V1085" s="231"/>
      <c r="W1085" s="231"/>
      <c r="X1085" s="231"/>
      <c r="Y1085" s="231"/>
      <c r="Z1085" s="231"/>
      <c r="AA1085" s="231"/>
      <c r="AB1085" s="231"/>
      <c r="AC1085" s="231"/>
      <c r="AD1085" s="231"/>
      <c r="AE1085" s="231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</row>
    <row r="1086" spans="1:46" s="102" customFormat="1" ht="47.25" x14ac:dyDescent="0.2">
      <c r="A1086" s="140" t="s">
        <v>365</v>
      </c>
      <c r="B1086" s="2">
        <v>912</v>
      </c>
      <c r="C1086" s="15" t="s">
        <v>101</v>
      </c>
      <c r="D1086" s="15" t="s">
        <v>54</v>
      </c>
      <c r="E1086" s="24" t="s">
        <v>367</v>
      </c>
      <c r="F1086" s="32"/>
      <c r="G1086" s="71">
        <f t="shared" si="296"/>
        <v>35679</v>
      </c>
      <c r="H1086" s="82">
        <f t="shared" si="296"/>
        <v>15858</v>
      </c>
      <c r="I1086" s="231"/>
      <c r="J1086" s="231"/>
      <c r="K1086" s="231"/>
      <c r="L1086" s="231"/>
      <c r="M1086" s="231"/>
      <c r="N1086" s="231"/>
      <c r="O1086" s="231"/>
      <c r="P1086" s="231"/>
      <c r="Q1086" s="231"/>
      <c r="R1086" s="231"/>
      <c r="S1086" s="231"/>
      <c r="T1086" s="231"/>
      <c r="U1086" s="231"/>
      <c r="V1086" s="231"/>
      <c r="W1086" s="231"/>
      <c r="X1086" s="231"/>
      <c r="Y1086" s="231"/>
      <c r="Z1086" s="231"/>
      <c r="AA1086" s="231"/>
      <c r="AB1086" s="231"/>
      <c r="AC1086" s="231"/>
      <c r="AD1086" s="231"/>
      <c r="AE1086" s="231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</row>
    <row r="1087" spans="1:46" s="102" customFormat="1" ht="47.25" x14ac:dyDescent="0.2">
      <c r="A1087" s="136" t="s">
        <v>109</v>
      </c>
      <c r="B1087" s="19">
        <v>912</v>
      </c>
      <c r="C1087" s="7" t="s">
        <v>101</v>
      </c>
      <c r="D1087" s="19" t="s">
        <v>54</v>
      </c>
      <c r="E1087" s="7" t="s">
        <v>639</v>
      </c>
      <c r="F1087" s="7"/>
      <c r="G1087" s="93">
        <f t="shared" si="295"/>
        <v>35679</v>
      </c>
      <c r="H1087" s="98">
        <f t="shared" si="295"/>
        <v>15858</v>
      </c>
      <c r="I1087" s="231"/>
      <c r="J1087" s="231"/>
      <c r="K1087" s="231"/>
      <c r="L1087" s="231"/>
      <c r="M1087" s="231"/>
      <c r="N1087" s="231"/>
      <c r="O1087" s="231"/>
      <c r="P1087" s="231"/>
      <c r="Q1087" s="231"/>
      <c r="R1087" s="231"/>
      <c r="S1087" s="231"/>
      <c r="T1087" s="231"/>
      <c r="U1087" s="231"/>
      <c r="V1087" s="231"/>
      <c r="W1087" s="231"/>
      <c r="X1087" s="231"/>
      <c r="Y1087" s="231"/>
      <c r="Z1087" s="231"/>
      <c r="AA1087" s="231"/>
      <c r="AB1087" s="231"/>
      <c r="AC1087" s="231"/>
      <c r="AD1087" s="231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</row>
    <row r="1088" spans="1:46" s="102" customFormat="1" ht="31.5" x14ac:dyDescent="0.2">
      <c r="A1088" s="139" t="s">
        <v>411</v>
      </c>
      <c r="B1088" s="19">
        <v>912</v>
      </c>
      <c r="C1088" s="7" t="s">
        <v>101</v>
      </c>
      <c r="D1088" s="19" t="s">
        <v>54</v>
      </c>
      <c r="E1088" s="7" t="s">
        <v>639</v>
      </c>
      <c r="F1088" s="7">
        <v>400</v>
      </c>
      <c r="G1088" s="93">
        <f t="shared" si="295"/>
        <v>35679</v>
      </c>
      <c r="H1088" s="98">
        <f t="shared" si="295"/>
        <v>15858</v>
      </c>
      <c r="I1088" s="231"/>
      <c r="J1088" s="231"/>
      <c r="K1088" s="231"/>
      <c r="L1088" s="231"/>
      <c r="M1088" s="231"/>
      <c r="N1088" s="231"/>
      <c r="O1088" s="231"/>
      <c r="P1088" s="231"/>
      <c r="Q1088" s="231"/>
      <c r="R1088" s="231"/>
      <c r="S1088" s="231"/>
      <c r="T1088" s="231"/>
      <c r="U1088" s="231"/>
      <c r="V1088" s="231"/>
      <c r="W1088" s="231"/>
      <c r="X1088" s="231"/>
      <c r="Y1088" s="231"/>
      <c r="Z1088" s="231"/>
      <c r="AA1088" s="231"/>
      <c r="AB1088" s="231"/>
      <c r="AC1088" s="231"/>
      <c r="AD1088" s="231"/>
      <c r="AE1088" s="231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</row>
    <row r="1089" spans="1:16302" s="102" customFormat="1" x14ac:dyDescent="0.2">
      <c r="A1089" s="139" t="s">
        <v>110</v>
      </c>
      <c r="B1089" s="19">
        <v>912</v>
      </c>
      <c r="C1089" s="7" t="s">
        <v>101</v>
      </c>
      <c r="D1089" s="19" t="s">
        <v>54</v>
      </c>
      <c r="E1089" s="7" t="s">
        <v>639</v>
      </c>
      <c r="F1089" s="7">
        <v>410</v>
      </c>
      <c r="G1089" s="93">
        <f t="shared" si="295"/>
        <v>35679</v>
      </c>
      <c r="H1089" s="98">
        <f t="shared" si="295"/>
        <v>15858</v>
      </c>
      <c r="I1089" s="231"/>
      <c r="J1089" s="231"/>
      <c r="K1089" s="231"/>
      <c r="L1089" s="231"/>
      <c r="M1089" s="231"/>
      <c r="N1089" s="231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1"/>
      <c r="Y1089" s="231"/>
      <c r="Z1089" s="231"/>
      <c r="AA1089" s="231"/>
      <c r="AB1089" s="231"/>
      <c r="AC1089" s="231"/>
      <c r="AD1089" s="231"/>
      <c r="AE1089" s="231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</row>
    <row r="1090" spans="1:16302" s="102" customFormat="1" ht="31.5" x14ac:dyDescent="0.2">
      <c r="A1090" s="139" t="s">
        <v>158</v>
      </c>
      <c r="B1090" s="19">
        <v>912</v>
      </c>
      <c r="C1090" s="7" t="s">
        <v>101</v>
      </c>
      <c r="D1090" s="19" t="s">
        <v>54</v>
      </c>
      <c r="E1090" s="7" t="s">
        <v>639</v>
      </c>
      <c r="F1090" s="7">
        <v>412</v>
      </c>
      <c r="G1090" s="93">
        <f>12463+23216</f>
        <v>35679</v>
      </c>
      <c r="H1090" s="98">
        <v>15858</v>
      </c>
      <c r="I1090" s="231"/>
      <c r="J1090" s="231"/>
      <c r="K1090" s="231"/>
      <c r="L1090" s="231"/>
      <c r="M1090" s="231"/>
      <c r="N1090" s="231"/>
      <c r="O1090" s="231"/>
      <c r="P1090" s="231"/>
      <c r="Q1090" s="231"/>
      <c r="R1090" s="231"/>
      <c r="S1090" s="231"/>
      <c r="T1090" s="231"/>
      <c r="U1090" s="231"/>
      <c r="V1090" s="231"/>
      <c r="W1090" s="231"/>
      <c r="X1090" s="231"/>
      <c r="Y1090" s="231"/>
      <c r="Z1090" s="231"/>
      <c r="AA1090" s="231"/>
      <c r="AB1090" s="231"/>
      <c r="AC1090" s="231"/>
      <c r="AD1090" s="231"/>
      <c r="AE1090" s="231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</row>
    <row r="1091" spans="1:16302" s="109" customFormat="1" x14ac:dyDescent="0.2">
      <c r="A1091" s="135" t="s">
        <v>119</v>
      </c>
      <c r="B1091" s="2">
        <v>912</v>
      </c>
      <c r="C1091" s="15">
        <v>11</v>
      </c>
      <c r="D1091" s="15"/>
      <c r="E1091" s="32"/>
      <c r="F1091" s="32"/>
      <c r="G1091" s="111">
        <f>G1092+G1122+G1139</f>
        <v>512277</v>
      </c>
      <c r="H1091" s="112">
        <f>H1092+H1122+H1139</f>
        <v>303631.8</v>
      </c>
      <c r="I1091" s="226"/>
      <c r="J1091" s="226"/>
      <c r="K1091" s="226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</row>
    <row r="1092" spans="1:16302" s="102" customFormat="1" x14ac:dyDescent="0.2">
      <c r="A1092" s="135" t="s">
        <v>309</v>
      </c>
      <c r="B1092" s="2">
        <v>912</v>
      </c>
      <c r="C1092" s="15">
        <v>11</v>
      </c>
      <c r="D1092" s="15" t="s">
        <v>60</v>
      </c>
      <c r="E1092" s="32"/>
      <c r="F1092" s="32"/>
      <c r="G1092" s="111">
        <f t="shared" ref="G1092:H1092" si="297">G1093</f>
        <v>390396</v>
      </c>
      <c r="H1092" s="112">
        <f t="shared" si="297"/>
        <v>168956</v>
      </c>
      <c r="I1092" s="231"/>
      <c r="J1092" s="231"/>
      <c r="K1092" s="231"/>
      <c r="L1092" s="231"/>
      <c r="M1092" s="231"/>
      <c r="N1092" s="231"/>
      <c r="O1092" s="231"/>
      <c r="P1092" s="231"/>
      <c r="Q1092" s="231"/>
      <c r="R1092" s="231"/>
      <c r="S1092" s="231"/>
      <c r="T1092" s="231"/>
      <c r="U1092" s="231"/>
      <c r="V1092" s="231"/>
      <c r="W1092" s="231"/>
      <c r="X1092" s="231"/>
      <c r="Y1092" s="231"/>
      <c r="Z1092" s="231"/>
      <c r="AA1092" s="231"/>
      <c r="AB1092" s="231"/>
      <c r="AC1092" s="231"/>
      <c r="AD1092" s="231"/>
      <c r="AE1092" s="231"/>
      <c r="AF1092" s="231"/>
      <c r="AG1092" s="231"/>
      <c r="AH1092" s="231"/>
      <c r="AI1092" s="231"/>
      <c r="AJ1092" s="231"/>
      <c r="AK1092" s="231"/>
      <c r="AL1092" s="231"/>
      <c r="AM1092" s="231"/>
      <c r="AN1092" s="231"/>
      <c r="AO1092" s="231"/>
      <c r="AP1092" s="231"/>
      <c r="AQ1092" s="231"/>
      <c r="AR1092" s="231"/>
      <c r="AS1092" s="231"/>
      <c r="AT1092" s="231"/>
    </row>
    <row r="1093" spans="1:16302" s="102" customFormat="1" ht="31.5" x14ac:dyDescent="0.2">
      <c r="A1093" s="156" t="s">
        <v>747</v>
      </c>
      <c r="B1093" s="2">
        <v>912</v>
      </c>
      <c r="C1093" s="15">
        <v>11</v>
      </c>
      <c r="D1093" s="15" t="s">
        <v>60</v>
      </c>
      <c r="E1093" s="80" t="s">
        <v>310</v>
      </c>
      <c r="F1093" s="52"/>
      <c r="G1093" s="194">
        <f>G1094+G1103+G1112+G1117</f>
        <v>390396</v>
      </c>
      <c r="H1093" s="195">
        <f>H1094+H1103+H1112+H1117</f>
        <v>168956</v>
      </c>
      <c r="I1093" s="209"/>
      <c r="J1093" s="210"/>
      <c r="K1093" s="210"/>
      <c r="L1093" s="210"/>
      <c r="M1093" s="205"/>
      <c r="N1093" s="206"/>
      <c r="O1093" s="207"/>
      <c r="P1093" s="207"/>
      <c r="Q1093" s="208"/>
      <c r="R1093" s="209"/>
      <c r="S1093" s="210"/>
      <c r="T1093" s="210"/>
      <c r="U1093" s="210"/>
      <c r="V1093" s="205"/>
      <c r="W1093" s="206"/>
      <c r="X1093" s="207"/>
      <c r="Y1093" s="207"/>
      <c r="Z1093" s="208"/>
      <c r="AA1093" s="209"/>
      <c r="AB1093" s="210"/>
      <c r="AC1093" s="210"/>
      <c r="AD1093" s="210"/>
      <c r="AE1093" s="205"/>
      <c r="AF1093" s="206"/>
      <c r="AG1093" s="207"/>
      <c r="AH1093" s="207"/>
      <c r="AI1093" s="208"/>
      <c r="AJ1093" s="209"/>
      <c r="AK1093" s="210"/>
      <c r="AL1093" s="210"/>
      <c r="AM1093" s="210"/>
      <c r="AN1093" s="205"/>
      <c r="AO1093" s="206"/>
      <c r="AP1093" s="207"/>
      <c r="AQ1093" s="207"/>
      <c r="AR1093" s="208"/>
      <c r="AS1093" s="209"/>
      <c r="AT1093" s="210"/>
      <c r="AU1093" s="219"/>
      <c r="AV1093" s="69"/>
      <c r="AW1093" s="107"/>
      <c r="AX1093" s="2"/>
      <c r="AY1093" s="15"/>
      <c r="AZ1093" s="15"/>
      <c r="BA1093" s="80"/>
      <c r="BB1093" s="52"/>
      <c r="BC1093" s="69"/>
      <c r="BD1093" s="69"/>
      <c r="BE1093" s="69"/>
      <c r="BF1093" s="107"/>
      <c r="BG1093" s="2"/>
      <c r="BH1093" s="15"/>
      <c r="BI1093" s="15"/>
      <c r="BJ1093" s="80"/>
      <c r="BK1093" s="52"/>
      <c r="BL1093" s="69"/>
      <c r="BM1093" s="69"/>
      <c r="BN1093" s="69"/>
      <c r="BO1093" s="107"/>
      <c r="BP1093" s="2"/>
      <c r="BQ1093" s="15"/>
      <c r="BR1093" s="15"/>
      <c r="BS1093" s="80"/>
      <c r="BT1093" s="52"/>
      <c r="BU1093" s="69"/>
      <c r="BV1093" s="69"/>
      <c r="BW1093" s="69"/>
      <c r="BX1093" s="107"/>
      <c r="BY1093" s="2"/>
      <c r="BZ1093" s="15"/>
      <c r="CA1093" s="15"/>
      <c r="CB1093" s="80"/>
      <c r="CC1093" s="52"/>
      <c r="CD1093" s="69"/>
      <c r="CE1093" s="69"/>
      <c r="CF1093" s="69"/>
      <c r="CG1093" s="107"/>
      <c r="CH1093" s="2"/>
      <c r="CI1093" s="15"/>
      <c r="CJ1093" s="15"/>
      <c r="CK1093" s="80"/>
      <c r="CL1093" s="52"/>
      <c r="CM1093" s="69"/>
      <c r="CN1093" s="69"/>
      <c r="CO1093" s="69"/>
      <c r="CP1093" s="107"/>
      <c r="CQ1093" s="2"/>
      <c r="CR1093" s="15"/>
      <c r="CS1093" s="15"/>
      <c r="CT1093" s="80"/>
      <c r="CU1093" s="52"/>
      <c r="CV1093" s="69"/>
      <c r="CW1093" s="69"/>
      <c r="CX1093" s="69"/>
      <c r="CY1093" s="107"/>
      <c r="CZ1093" s="2"/>
      <c r="DA1093" s="15"/>
      <c r="DB1093" s="15"/>
      <c r="DC1093" s="80"/>
      <c r="DD1093" s="52"/>
      <c r="DE1093" s="69"/>
      <c r="DF1093" s="69"/>
      <c r="DG1093" s="69"/>
      <c r="DH1093" s="107"/>
      <c r="DI1093" s="2"/>
      <c r="DJ1093" s="15"/>
      <c r="DK1093" s="15"/>
      <c r="DL1093" s="80"/>
      <c r="DM1093" s="52"/>
      <c r="DN1093" s="69"/>
      <c r="DO1093" s="69"/>
      <c r="DP1093" s="69"/>
      <c r="DQ1093" s="107"/>
      <c r="DR1093" s="2"/>
      <c r="DS1093" s="15"/>
      <c r="DT1093" s="15"/>
      <c r="DU1093" s="80"/>
      <c r="DV1093" s="52"/>
      <c r="DW1093" s="69"/>
      <c r="DX1093" s="69"/>
      <c r="DY1093" s="69"/>
      <c r="DZ1093" s="107"/>
      <c r="EA1093" s="2"/>
      <c r="EB1093" s="15"/>
      <c r="EC1093" s="15"/>
      <c r="ED1093" s="80"/>
      <c r="EE1093" s="52"/>
      <c r="EF1093" s="69"/>
      <c r="EG1093" s="69"/>
      <c r="EH1093" s="69"/>
      <c r="EI1093" s="107"/>
      <c r="EJ1093" s="2"/>
      <c r="EK1093" s="15"/>
      <c r="EL1093" s="15"/>
      <c r="EM1093" s="80"/>
      <c r="EN1093" s="52"/>
      <c r="EO1093" s="69"/>
      <c r="EP1093" s="69"/>
      <c r="EQ1093" s="69"/>
      <c r="ER1093" s="107"/>
      <c r="ES1093" s="2"/>
      <c r="ET1093" s="15"/>
      <c r="EU1093" s="15"/>
      <c r="EV1093" s="80"/>
      <c r="EW1093" s="52"/>
      <c r="EX1093" s="69"/>
      <c r="EY1093" s="69"/>
      <c r="EZ1093" s="69"/>
      <c r="FA1093" s="107"/>
      <c r="FB1093" s="2"/>
      <c r="FC1093" s="15"/>
      <c r="FD1093" s="15"/>
      <c r="FE1093" s="80"/>
      <c r="FF1093" s="52"/>
      <c r="FG1093" s="69"/>
      <c r="FH1093" s="69"/>
      <c r="FI1093" s="69"/>
      <c r="FJ1093" s="107"/>
      <c r="FK1093" s="2"/>
      <c r="FL1093" s="15"/>
      <c r="FM1093" s="15"/>
      <c r="FN1093" s="80"/>
      <c r="FO1093" s="52"/>
      <c r="FP1093" s="69"/>
      <c r="FQ1093" s="69"/>
      <c r="FR1093" s="69"/>
      <c r="FS1093" s="107"/>
      <c r="FT1093" s="2"/>
      <c r="FU1093" s="15"/>
      <c r="FV1093" s="15"/>
      <c r="FW1093" s="80"/>
      <c r="FX1093" s="52"/>
      <c r="FY1093" s="69"/>
      <c r="FZ1093" s="69"/>
      <c r="GA1093" s="69"/>
      <c r="GB1093" s="107"/>
      <c r="GC1093" s="2"/>
      <c r="GD1093" s="15"/>
      <c r="GE1093" s="15"/>
      <c r="GF1093" s="80"/>
      <c r="GG1093" s="52"/>
      <c r="GH1093" s="69"/>
      <c r="GI1093" s="69"/>
      <c r="GJ1093" s="69"/>
      <c r="GK1093" s="107"/>
      <c r="GL1093" s="2"/>
      <c r="GM1093" s="15"/>
      <c r="GN1093" s="15"/>
      <c r="GO1093" s="80"/>
      <c r="GP1093" s="52"/>
      <c r="GQ1093" s="69"/>
      <c r="GR1093" s="69"/>
      <c r="GS1093" s="69"/>
      <c r="GT1093" s="107"/>
      <c r="GU1093" s="2"/>
      <c r="GV1093" s="15"/>
      <c r="GW1093" s="15"/>
      <c r="GX1093" s="80"/>
      <c r="GY1093" s="52"/>
      <c r="GZ1093" s="69"/>
      <c r="HA1093" s="69"/>
      <c r="HB1093" s="69"/>
      <c r="HC1093" s="107"/>
      <c r="HD1093" s="2"/>
      <c r="HE1093" s="15"/>
      <c r="HF1093" s="15"/>
      <c r="HG1093" s="80"/>
      <c r="HH1093" s="52"/>
      <c r="HI1093" s="69"/>
      <c r="HJ1093" s="69"/>
      <c r="HK1093" s="69"/>
      <c r="HL1093" s="107"/>
      <c r="HM1093" s="2"/>
      <c r="HN1093" s="15"/>
      <c r="HO1093" s="15"/>
      <c r="HP1093" s="80"/>
      <c r="HQ1093" s="52"/>
      <c r="HR1093" s="69"/>
      <c r="HS1093" s="69"/>
      <c r="HT1093" s="69"/>
      <c r="HU1093" s="107"/>
      <c r="HV1093" s="2"/>
      <c r="HW1093" s="15"/>
      <c r="HX1093" s="15"/>
      <c r="HY1093" s="80"/>
      <c r="HZ1093" s="52"/>
      <c r="IA1093" s="69"/>
      <c r="IB1093" s="69"/>
      <c r="IC1093" s="69"/>
      <c r="ID1093" s="107"/>
      <c r="IE1093" s="2"/>
      <c r="IF1093" s="15"/>
      <c r="IG1093" s="15"/>
      <c r="IH1093" s="80"/>
      <c r="II1093" s="52"/>
      <c r="IJ1093" s="69"/>
      <c r="IK1093" s="69"/>
      <c r="IL1093" s="69"/>
      <c r="IM1093" s="107"/>
      <c r="IN1093" s="2"/>
      <c r="IO1093" s="15"/>
      <c r="IP1093" s="15"/>
      <c r="IQ1093" s="80"/>
      <c r="IR1093" s="52"/>
      <c r="IS1093" s="69"/>
      <c r="IT1093" s="69"/>
      <c r="IU1093" s="69"/>
      <c r="IV1093" s="107"/>
      <c r="IW1093" s="2"/>
      <c r="IX1093" s="15"/>
      <c r="IY1093" s="15"/>
      <c r="IZ1093" s="80"/>
      <c r="JA1093" s="52"/>
      <c r="JB1093" s="69"/>
      <c r="JC1093" s="69"/>
      <c r="JD1093" s="69"/>
      <c r="JE1093" s="107"/>
      <c r="JF1093" s="2"/>
      <c r="JG1093" s="15"/>
      <c r="JH1093" s="15"/>
      <c r="JI1093" s="80"/>
      <c r="JJ1093" s="52"/>
      <c r="JK1093" s="69"/>
      <c r="JL1093" s="69"/>
      <c r="JM1093" s="69"/>
      <c r="JN1093" s="107"/>
      <c r="JO1093" s="2"/>
      <c r="JP1093" s="15"/>
      <c r="JQ1093" s="15"/>
      <c r="JR1093" s="80"/>
      <c r="JS1093" s="52"/>
      <c r="JT1093" s="69"/>
      <c r="JU1093" s="69"/>
      <c r="JV1093" s="69"/>
      <c r="JW1093" s="107"/>
      <c r="JX1093" s="2"/>
      <c r="JY1093" s="15"/>
      <c r="JZ1093" s="15"/>
      <c r="KA1093" s="80"/>
      <c r="KB1093" s="52"/>
      <c r="KC1093" s="69"/>
      <c r="KD1093" s="69"/>
      <c r="KE1093" s="69"/>
      <c r="KF1093" s="107"/>
      <c r="KG1093" s="2"/>
      <c r="KH1093" s="15"/>
      <c r="KI1093" s="15"/>
      <c r="KJ1093" s="80"/>
      <c r="KK1093" s="52"/>
      <c r="KL1093" s="69"/>
      <c r="KM1093" s="69"/>
      <c r="KN1093" s="69"/>
      <c r="KO1093" s="107"/>
      <c r="KP1093" s="2"/>
      <c r="KQ1093" s="15"/>
      <c r="KR1093" s="15"/>
      <c r="KS1093" s="80"/>
      <c r="KT1093" s="52"/>
      <c r="KU1093" s="69"/>
      <c r="KV1093" s="69"/>
      <c r="KW1093" s="69"/>
      <c r="KX1093" s="107"/>
      <c r="KY1093" s="2"/>
      <c r="KZ1093" s="15"/>
      <c r="LA1093" s="15"/>
      <c r="LB1093" s="80"/>
      <c r="LC1093" s="52"/>
      <c r="LD1093" s="69"/>
      <c r="LE1093" s="69"/>
      <c r="LF1093" s="69"/>
      <c r="LG1093" s="107"/>
      <c r="LH1093" s="2"/>
      <c r="LI1093" s="15"/>
      <c r="LJ1093" s="15"/>
      <c r="LK1093" s="80"/>
      <c r="LL1093" s="52"/>
      <c r="LM1093" s="69"/>
      <c r="LN1093" s="69"/>
      <c r="LO1093" s="69"/>
      <c r="LP1093" s="107"/>
      <c r="LQ1093" s="2"/>
      <c r="LR1093" s="15"/>
      <c r="LS1093" s="15"/>
      <c r="LT1093" s="80"/>
      <c r="LU1093" s="52"/>
      <c r="LV1093" s="69"/>
      <c r="LW1093" s="69"/>
      <c r="LX1093" s="69"/>
      <c r="LY1093" s="107"/>
      <c r="LZ1093" s="2"/>
      <c r="MA1093" s="15"/>
      <c r="MB1093" s="15"/>
      <c r="MC1093" s="80"/>
      <c r="MD1093" s="52"/>
      <c r="ME1093" s="69"/>
      <c r="MF1093" s="69"/>
      <c r="MG1093" s="69"/>
      <c r="MH1093" s="107"/>
      <c r="MI1093" s="2"/>
      <c r="MJ1093" s="15"/>
      <c r="MK1093" s="15"/>
      <c r="ML1093" s="80"/>
      <c r="MM1093" s="52"/>
      <c r="MN1093" s="69"/>
      <c r="MO1093" s="69"/>
      <c r="MP1093" s="69"/>
      <c r="MQ1093" s="107"/>
      <c r="MR1093" s="2"/>
      <c r="MS1093" s="15"/>
      <c r="MT1093" s="15"/>
      <c r="MU1093" s="80"/>
      <c r="MV1093" s="52"/>
      <c r="MW1093" s="69"/>
      <c r="MX1093" s="69"/>
      <c r="MY1093" s="69"/>
      <c r="MZ1093" s="107"/>
      <c r="NA1093" s="2"/>
      <c r="NB1093" s="15"/>
      <c r="NC1093" s="15"/>
      <c r="ND1093" s="80"/>
      <c r="NE1093" s="52"/>
      <c r="NF1093" s="69"/>
      <c r="NG1093" s="69"/>
      <c r="NH1093" s="69"/>
      <c r="NI1093" s="107"/>
      <c r="NJ1093" s="2"/>
      <c r="NK1093" s="15"/>
      <c r="NL1093" s="15"/>
      <c r="NM1093" s="80"/>
      <c r="NN1093" s="52"/>
      <c r="NO1093" s="69"/>
      <c r="NP1093" s="69"/>
      <c r="NQ1093" s="69"/>
      <c r="NR1093" s="107"/>
      <c r="NS1093" s="2"/>
      <c r="NT1093" s="15"/>
      <c r="NU1093" s="15"/>
      <c r="NV1093" s="80"/>
      <c r="NW1093" s="52"/>
      <c r="NX1093" s="69"/>
      <c r="NY1093" s="69"/>
      <c r="NZ1093" s="69"/>
      <c r="OA1093" s="107"/>
      <c r="OB1093" s="2"/>
      <c r="OC1093" s="15"/>
      <c r="OD1093" s="15"/>
      <c r="OE1093" s="80"/>
      <c r="OF1093" s="52"/>
      <c r="OG1093" s="69"/>
      <c r="OH1093" s="69"/>
      <c r="OI1093" s="69"/>
      <c r="OJ1093" s="107"/>
      <c r="OK1093" s="2"/>
      <c r="OL1093" s="15"/>
      <c r="OM1093" s="15"/>
      <c r="ON1093" s="80"/>
      <c r="OO1093" s="52"/>
      <c r="OP1093" s="69"/>
      <c r="OQ1093" s="69"/>
      <c r="OR1093" s="69"/>
      <c r="OS1093" s="107"/>
      <c r="OT1093" s="2"/>
      <c r="OU1093" s="15"/>
      <c r="OV1093" s="15"/>
      <c r="OW1093" s="80"/>
      <c r="OX1093" s="52"/>
      <c r="OY1093" s="69"/>
      <c r="OZ1093" s="69"/>
      <c r="PA1093" s="69"/>
      <c r="PB1093" s="107"/>
      <c r="PC1093" s="2"/>
      <c r="PD1093" s="15"/>
      <c r="PE1093" s="15"/>
      <c r="PF1093" s="80"/>
      <c r="PG1093" s="52"/>
      <c r="PH1093" s="69"/>
      <c r="PI1093" s="69"/>
      <c r="PJ1093" s="69"/>
      <c r="PK1093" s="107"/>
      <c r="PL1093" s="2"/>
      <c r="PM1093" s="15"/>
      <c r="PN1093" s="15"/>
      <c r="PO1093" s="80"/>
      <c r="PP1093" s="52"/>
      <c r="PQ1093" s="69"/>
      <c r="PR1093" s="69"/>
      <c r="PS1093" s="69"/>
      <c r="PT1093" s="107"/>
      <c r="PU1093" s="2"/>
      <c r="PV1093" s="15"/>
      <c r="PW1093" s="15"/>
      <c r="PX1093" s="80"/>
      <c r="PY1093" s="52"/>
      <c r="PZ1093" s="69"/>
      <c r="QA1093" s="69"/>
      <c r="QB1093" s="69"/>
      <c r="QC1093" s="107"/>
      <c r="QD1093" s="2"/>
      <c r="QE1093" s="15"/>
      <c r="QF1093" s="15"/>
      <c r="QG1093" s="80"/>
      <c r="QH1093" s="52"/>
      <c r="QI1093" s="69"/>
      <c r="QJ1093" s="69"/>
      <c r="QK1093" s="69"/>
      <c r="QL1093" s="107"/>
      <c r="QM1093" s="2"/>
      <c r="QN1093" s="15"/>
      <c r="QO1093" s="15"/>
      <c r="QP1093" s="80"/>
      <c r="QQ1093" s="52"/>
      <c r="QR1093" s="69"/>
      <c r="QS1093" s="69"/>
      <c r="QT1093" s="69"/>
      <c r="QU1093" s="107"/>
      <c r="QV1093" s="2"/>
      <c r="QW1093" s="15"/>
      <c r="QX1093" s="15"/>
      <c r="QY1093" s="80"/>
      <c r="QZ1093" s="52"/>
      <c r="RA1093" s="69"/>
      <c r="RB1093" s="69"/>
      <c r="RC1093" s="69"/>
      <c r="RD1093" s="107"/>
      <c r="RE1093" s="2"/>
      <c r="RF1093" s="15"/>
      <c r="RG1093" s="15"/>
      <c r="RH1093" s="80"/>
      <c r="RI1093" s="52"/>
      <c r="RJ1093" s="69"/>
      <c r="RK1093" s="69"/>
      <c r="RL1093" s="69"/>
      <c r="RM1093" s="107"/>
      <c r="RN1093" s="2"/>
      <c r="RO1093" s="15"/>
      <c r="RP1093" s="15"/>
      <c r="RQ1093" s="80"/>
      <c r="RR1093" s="52"/>
      <c r="RS1093" s="69"/>
      <c r="RT1093" s="69"/>
      <c r="RU1093" s="69"/>
      <c r="RV1093" s="107"/>
      <c r="RW1093" s="2"/>
      <c r="RX1093" s="15"/>
      <c r="RY1093" s="15"/>
      <c r="RZ1093" s="80"/>
      <c r="SA1093" s="52"/>
      <c r="SB1093" s="69"/>
      <c r="SC1093" s="69"/>
      <c r="SD1093" s="69"/>
      <c r="SE1093" s="107"/>
      <c r="SF1093" s="2"/>
      <c r="SG1093" s="15"/>
      <c r="SH1093" s="15"/>
      <c r="SI1093" s="80"/>
      <c r="SJ1093" s="52"/>
      <c r="SK1093" s="69"/>
      <c r="SL1093" s="69"/>
      <c r="SM1093" s="69"/>
      <c r="SN1093" s="107"/>
      <c r="SO1093" s="2"/>
      <c r="SP1093" s="15"/>
      <c r="SQ1093" s="15"/>
      <c r="SR1093" s="80"/>
      <c r="SS1093" s="52"/>
      <c r="ST1093" s="69"/>
      <c r="SU1093" s="69"/>
      <c r="SV1093" s="69"/>
      <c r="SW1093" s="107"/>
      <c r="SX1093" s="2"/>
      <c r="SY1093" s="15"/>
      <c r="SZ1093" s="15"/>
      <c r="TA1093" s="80"/>
      <c r="TB1093" s="52"/>
      <c r="TC1093" s="69"/>
      <c r="TD1093" s="69"/>
      <c r="TE1093" s="69"/>
      <c r="TF1093" s="107"/>
      <c r="TG1093" s="2"/>
      <c r="TH1093" s="15"/>
      <c r="TI1093" s="15"/>
      <c r="TJ1093" s="80"/>
      <c r="TK1093" s="52"/>
      <c r="TL1093" s="69"/>
      <c r="TM1093" s="69"/>
      <c r="TN1093" s="69"/>
      <c r="TO1093" s="107"/>
      <c r="TP1093" s="2"/>
      <c r="TQ1093" s="15"/>
      <c r="TR1093" s="15"/>
      <c r="TS1093" s="80"/>
      <c r="TT1093" s="52"/>
      <c r="TU1093" s="69"/>
      <c r="TV1093" s="69"/>
      <c r="TW1093" s="69"/>
      <c r="TX1093" s="107"/>
      <c r="TY1093" s="2"/>
      <c r="TZ1093" s="15"/>
      <c r="UA1093" s="15"/>
      <c r="UB1093" s="80"/>
      <c r="UC1093" s="52"/>
      <c r="UD1093" s="69"/>
      <c r="UE1093" s="69"/>
      <c r="UF1093" s="69"/>
      <c r="UG1093" s="107"/>
      <c r="UH1093" s="2"/>
      <c r="UI1093" s="15"/>
      <c r="UJ1093" s="15"/>
      <c r="UK1093" s="80"/>
      <c r="UL1093" s="52"/>
      <c r="UM1093" s="69"/>
      <c r="UN1093" s="69"/>
      <c r="UO1093" s="69"/>
      <c r="UP1093" s="107"/>
      <c r="UQ1093" s="2"/>
      <c r="UR1093" s="15"/>
      <c r="US1093" s="15"/>
      <c r="UT1093" s="80"/>
      <c r="UU1093" s="52"/>
      <c r="UV1093" s="69"/>
      <c r="UW1093" s="69"/>
      <c r="UX1093" s="69"/>
      <c r="UY1093" s="107"/>
      <c r="UZ1093" s="2"/>
      <c r="VA1093" s="15"/>
      <c r="VB1093" s="15"/>
      <c r="VC1093" s="80"/>
      <c r="VD1093" s="52"/>
      <c r="VE1093" s="69"/>
      <c r="VF1093" s="69"/>
      <c r="VG1093" s="69"/>
      <c r="VH1093" s="107"/>
      <c r="VI1093" s="2"/>
      <c r="VJ1093" s="15"/>
      <c r="VK1093" s="15"/>
      <c r="VL1093" s="80"/>
      <c r="VM1093" s="52"/>
      <c r="VN1093" s="69"/>
      <c r="VO1093" s="69"/>
      <c r="VP1093" s="69"/>
      <c r="VQ1093" s="107"/>
      <c r="VR1093" s="2"/>
      <c r="VS1093" s="15"/>
      <c r="VT1093" s="15"/>
      <c r="VU1093" s="80"/>
      <c r="VV1093" s="52"/>
      <c r="VW1093" s="69"/>
      <c r="VX1093" s="69"/>
      <c r="VY1093" s="69"/>
      <c r="VZ1093" s="107"/>
      <c r="WA1093" s="2"/>
      <c r="WB1093" s="15"/>
      <c r="WC1093" s="15"/>
      <c r="WD1093" s="80"/>
      <c r="WE1093" s="52"/>
      <c r="WF1093" s="69"/>
      <c r="WG1093" s="69"/>
      <c r="WH1093" s="69"/>
      <c r="WI1093" s="107"/>
      <c r="WJ1093" s="2"/>
      <c r="WK1093" s="15"/>
      <c r="WL1093" s="15"/>
      <c r="WM1093" s="80"/>
      <c r="WN1093" s="52"/>
      <c r="WO1093" s="69"/>
      <c r="WP1093" s="69"/>
      <c r="WQ1093" s="69"/>
      <c r="WR1093" s="107"/>
      <c r="WS1093" s="2"/>
      <c r="WT1093" s="15"/>
      <c r="WU1093" s="15"/>
      <c r="WV1093" s="80"/>
      <c r="WW1093" s="52"/>
      <c r="WX1093" s="69"/>
      <c r="WY1093" s="69"/>
      <c r="WZ1093" s="69"/>
      <c r="XA1093" s="107"/>
      <c r="XB1093" s="2"/>
      <c r="XC1093" s="15"/>
      <c r="XD1093" s="15"/>
      <c r="XE1093" s="80"/>
      <c r="XF1093" s="52"/>
      <c r="XG1093" s="69"/>
      <c r="XH1093" s="69"/>
      <c r="XI1093" s="69"/>
      <c r="XJ1093" s="107"/>
      <c r="XK1093" s="2"/>
      <c r="XL1093" s="15"/>
      <c r="XM1093" s="15"/>
      <c r="XN1093" s="80"/>
      <c r="XO1093" s="52"/>
      <c r="XP1093" s="69"/>
      <c r="XQ1093" s="69"/>
      <c r="XR1093" s="69"/>
      <c r="XS1093" s="107"/>
      <c r="XT1093" s="2"/>
      <c r="XU1093" s="15"/>
      <c r="XV1093" s="15"/>
      <c r="XW1093" s="80"/>
      <c r="XX1093" s="52"/>
      <c r="XY1093" s="69"/>
      <c r="XZ1093" s="69"/>
      <c r="YA1093" s="69"/>
      <c r="YB1093" s="107"/>
      <c r="YC1093" s="2"/>
      <c r="YD1093" s="15"/>
      <c r="YE1093" s="15"/>
      <c r="YF1093" s="80"/>
      <c r="YG1093" s="52"/>
      <c r="YH1093" s="69"/>
      <c r="YI1093" s="69"/>
      <c r="YJ1093" s="69"/>
      <c r="YK1093" s="107"/>
      <c r="YL1093" s="2"/>
      <c r="YM1093" s="15"/>
      <c r="YN1093" s="15"/>
      <c r="YO1093" s="80"/>
      <c r="YP1093" s="52"/>
      <c r="YQ1093" s="69"/>
      <c r="YR1093" s="69"/>
      <c r="YS1093" s="69"/>
      <c r="YT1093" s="107"/>
      <c r="YU1093" s="2"/>
      <c r="YV1093" s="15"/>
      <c r="YW1093" s="15"/>
      <c r="YX1093" s="80"/>
      <c r="YY1093" s="52"/>
      <c r="YZ1093" s="69"/>
      <c r="ZA1093" s="69"/>
      <c r="ZB1093" s="69"/>
      <c r="ZC1093" s="107"/>
      <c r="ZD1093" s="2"/>
      <c r="ZE1093" s="15"/>
      <c r="ZF1093" s="15"/>
      <c r="ZG1093" s="80"/>
      <c r="ZH1093" s="52"/>
      <c r="ZI1093" s="69"/>
      <c r="ZJ1093" s="69"/>
      <c r="ZK1093" s="69"/>
      <c r="ZL1093" s="107"/>
      <c r="ZM1093" s="2"/>
      <c r="ZN1093" s="15"/>
      <c r="ZO1093" s="15"/>
      <c r="ZP1093" s="80"/>
      <c r="ZQ1093" s="52"/>
      <c r="ZR1093" s="69"/>
      <c r="ZS1093" s="69"/>
      <c r="ZT1093" s="69"/>
      <c r="ZU1093" s="107"/>
      <c r="ZV1093" s="2"/>
      <c r="ZW1093" s="15"/>
      <c r="ZX1093" s="15"/>
      <c r="ZY1093" s="80"/>
      <c r="ZZ1093" s="52"/>
      <c r="AAA1093" s="69"/>
      <c r="AAB1093" s="69"/>
      <c r="AAC1093" s="69"/>
      <c r="AAD1093" s="107"/>
      <c r="AAE1093" s="2"/>
      <c r="AAF1093" s="15"/>
      <c r="AAG1093" s="15"/>
      <c r="AAH1093" s="80"/>
      <c r="AAI1093" s="52"/>
      <c r="AAJ1093" s="69"/>
      <c r="AAK1093" s="69"/>
      <c r="AAL1093" s="69"/>
      <c r="AAM1093" s="107"/>
      <c r="AAN1093" s="2"/>
      <c r="AAO1093" s="15"/>
      <c r="AAP1093" s="15"/>
      <c r="AAQ1093" s="80"/>
      <c r="AAR1093" s="52"/>
      <c r="AAS1093" s="69"/>
      <c r="AAT1093" s="69"/>
      <c r="AAU1093" s="69"/>
      <c r="AAV1093" s="107"/>
      <c r="AAW1093" s="2"/>
      <c r="AAX1093" s="15"/>
      <c r="AAY1093" s="15"/>
      <c r="AAZ1093" s="80"/>
      <c r="ABA1093" s="52"/>
      <c r="ABB1093" s="69"/>
      <c r="ABC1093" s="69"/>
      <c r="ABD1093" s="69"/>
      <c r="ABE1093" s="107"/>
      <c r="ABF1093" s="2"/>
      <c r="ABG1093" s="15"/>
      <c r="ABH1093" s="15"/>
      <c r="ABI1093" s="80"/>
      <c r="ABJ1093" s="52"/>
      <c r="ABK1093" s="69"/>
      <c r="ABL1093" s="69"/>
      <c r="ABM1093" s="69"/>
      <c r="ABN1093" s="107"/>
      <c r="ABO1093" s="2"/>
      <c r="ABP1093" s="15"/>
      <c r="ABQ1093" s="15"/>
      <c r="ABR1093" s="80"/>
      <c r="ABS1093" s="52"/>
      <c r="ABT1093" s="69"/>
      <c r="ABU1093" s="69"/>
      <c r="ABV1093" s="69"/>
      <c r="ABW1093" s="107"/>
      <c r="ABX1093" s="2"/>
      <c r="ABY1093" s="15"/>
      <c r="ABZ1093" s="15"/>
      <c r="ACA1093" s="80"/>
      <c r="ACB1093" s="52"/>
      <c r="ACC1093" s="69"/>
      <c r="ACD1093" s="69"/>
      <c r="ACE1093" s="69"/>
      <c r="ACF1093" s="107"/>
      <c r="ACG1093" s="2"/>
      <c r="ACH1093" s="15"/>
      <c r="ACI1093" s="15"/>
      <c r="ACJ1093" s="80"/>
      <c r="ACK1093" s="52"/>
      <c r="ACL1093" s="69"/>
      <c r="ACM1093" s="69"/>
      <c r="ACN1093" s="69"/>
      <c r="ACO1093" s="107"/>
      <c r="ACP1093" s="2"/>
      <c r="ACQ1093" s="15"/>
      <c r="ACR1093" s="15"/>
      <c r="ACS1093" s="80"/>
      <c r="ACT1093" s="52"/>
      <c r="ACU1093" s="69"/>
      <c r="ACV1093" s="69"/>
      <c r="ACW1093" s="69"/>
      <c r="ACX1093" s="107"/>
      <c r="ACY1093" s="2"/>
      <c r="ACZ1093" s="15"/>
      <c r="ADA1093" s="15"/>
      <c r="ADB1093" s="80"/>
      <c r="ADC1093" s="52"/>
      <c r="ADD1093" s="69"/>
      <c r="ADE1093" s="69"/>
      <c r="ADF1093" s="69"/>
      <c r="ADG1093" s="107"/>
      <c r="ADH1093" s="2"/>
      <c r="ADI1093" s="15"/>
      <c r="ADJ1093" s="15"/>
      <c r="ADK1093" s="80"/>
      <c r="ADL1093" s="52"/>
      <c r="ADM1093" s="69"/>
      <c r="ADN1093" s="69"/>
      <c r="ADO1093" s="69"/>
      <c r="ADP1093" s="107"/>
      <c r="ADQ1093" s="2"/>
      <c r="ADR1093" s="15"/>
      <c r="ADS1093" s="15"/>
      <c r="ADT1093" s="80"/>
      <c r="ADU1093" s="52"/>
      <c r="ADV1093" s="69"/>
      <c r="ADW1093" s="69"/>
      <c r="ADX1093" s="69"/>
      <c r="ADY1093" s="107"/>
      <c r="ADZ1093" s="2"/>
      <c r="AEA1093" s="15"/>
      <c r="AEB1093" s="15"/>
      <c r="AEC1093" s="80"/>
      <c r="AED1093" s="52"/>
      <c r="AEE1093" s="69"/>
      <c r="AEF1093" s="69"/>
      <c r="AEG1093" s="69"/>
      <c r="AEH1093" s="107"/>
      <c r="AEI1093" s="2"/>
      <c r="AEJ1093" s="15"/>
      <c r="AEK1093" s="15"/>
      <c r="AEL1093" s="80"/>
      <c r="AEM1093" s="52"/>
      <c r="AEN1093" s="69"/>
      <c r="AEO1093" s="69"/>
      <c r="AEP1093" s="69"/>
      <c r="AEQ1093" s="107"/>
      <c r="AER1093" s="2"/>
      <c r="AES1093" s="15"/>
      <c r="AET1093" s="15"/>
      <c r="AEU1093" s="80"/>
      <c r="AEV1093" s="52"/>
      <c r="AEW1093" s="69"/>
      <c r="AEX1093" s="69"/>
      <c r="AEY1093" s="69"/>
      <c r="AEZ1093" s="107"/>
      <c r="AFA1093" s="2"/>
      <c r="AFB1093" s="15"/>
      <c r="AFC1093" s="15"/>
      <c r="AFD1093" s="80"/>
      <c r="AFE1093" s="52"/>
      <c r="AFF1093" s="69"/>
      <c r="AFG1093" s="69"/>
      <c r="AFH1093" s="69"/>
      <c r="AFI1093" s="107"/>
      <c r="AFJ1093" s="2"/>
      <c r="AFK1093" s="15"/>
      <c r="AFL1093" s="15"/>
      <c r="AFM1093" s="80"/>
      <c r="AFN1093" s="52"/>
      <c r="AFO1093" s="69"/>
      <c r="AFP1093" s="69"/>
      <c r="AFQ1093" s="69"/>
      <c r="AFR1093" s="107"/>
      <c r="AFS1093" s="2"/>
      <c r="AFT1093" s="15"/>
      <c r="AFU1093" s="15"/>
      <c r="AFV1093" s="80"/>
      <c r="AFW1093" s="52"/>
      <c r="AFX1093" s="69"/>
      <c r="AFY1093" s="69"/>
      <c r="AFZ1093" s="69"/>
      <c r="AGA1093" s="107"/>
      <c r="AGB1093" s="2"/>
      <c r="AGC1093" s="15"/>
      <c r="AGD1093" s="15"/>
      <c r="AGE1093" s="80"/>
      <c r="AGF1093" s="52"/>
      <c r="AGG1093" s="69"/>
      <c r="AGH1093" s="69"/>
      <c r="AGI1093" s="69"/>
      <c r="AGJ1093" s="107"/>
      <c r="AGK1093" s="2"/>
      <c r="AGL1093" s="15"/>
      <c r="AGM1093" s="15"/>
      <c r="AGN1093" s="80"/>
      <c r="AGO1093" s="52"/>
      <c r="AGP1093" s="69"/>
      <c r="AGQ1093" s="69"/>
      <c r="AGR1093" s="69"/>
      <c r="AGS1093" s="107"/>
      <c r="AGT1093" s="2"/>
      <c r="AGU1093" s="15"/>
      <c r="AGV1093" s="15"/>
      <c r="AGW1093" s="80"/>
      <c r="AGX1093" s="52"/>
      <c r="AGY1093" s="69"/>
      <c r="AGZ1093" s="69"/>
      <c r="AHA1093" s="69"/>
      <c r="AHB1093" s="107"/>
      <c r="AHC1093" s="2"/>
      <c r="AHD1093" s="15"/>
      <c r="AHE1093" s="15"/>
      <c r="AHF1093" s="80"/>
      <c r="AHG1093" s="52"/>
      <c r="AHH1093" s="69"/>
      <c r="AHI1093" s="69"/>
      <c r="AHJ1093" s="69"/>
      <c r="AHK1093" s="107"/>
      <c r="AHL1093" s="2"/>
      <c r="AHM1093" s="15"/>
      <c r="AHN1093" s="15"/>
      <c r="AHO1093" s="80"/>
      <c r="AHP1093" s="52"/>
      <c r="AHQ1093" s="69"/>
      <c r="AHR1093" s="69"/>
      <c r="AHS1093" s="69"/>
      <c r="AHT1093" s="107"/>
      <c r="AHU1093" s="2"/>
      <c r="AHV1093" s="15"/>
      <c r="AHW1093" s="15"/>
      <c r="AHX1093" s="80"/>
      <c r="AHY1093" s="52"/>
      <c r="AHZ1093" s="69"/>
      <c r="AIA1093" s="69"/>
      <c r="AIB1093" s="69"/>
      <c r="AIC1093" s="107"/>
      <c r="AID1093" s="2"/>
      <c r="AIE1093" s="15"/>
      <c r="AIF1093" s="15"/>
      <c r="AIG1093" s="80"/>
      <c r="AIH1093" s="52"/>
      <c r="AII1093" s="69"/>
      <c r="AIJ1093" s="69"/>
      <c r="AIK1093" s="69"/>
      <c r="AIL1093" s="107"/>
      <c r="AIM1093" s="2"/>
      <c r="AIN1093" s="15"/>
      <c r="AIO1093" s="15"/>
      <c r="AIP1093" s="80"/>
      <c r="AIQ1093" s="52"/>
      <c r="AIR1093" s="69"/>
      <c r="AIS1093" s="69"/>
      <c r="AIT1093" s="69"/>
      <c r="AIU1093" s="107"/>
      <c r="AIV1093" s="2"/>
      <c r="AIW1093" s="15"/>
      <c r="AIX1093" s="15"/>
      <c r="AIY1093" s="80"/>
      <c r="AIZ1093" s="52"/>
      <c r="AJA1093" s="69"/>
      <c r="AJB1093" s="69"/>
      <c r="AJC1093" s="69"/>
      <c r="AJD1093" s="107"/>
      <c r="AJE1093" s="2"/>
      <c r="AJF1093" s="15"/>
      <c r="AJG1093" s="15"/>
      <c r="AJH1093" s="80"/>
      <c r="AJI1093" s="52"/>
      <c r="AJJ1093" s="69"/>
      <c r="AJK1093" s="69"/>
      <c r="AJL1093" s="69"/>
      <c r="AJM1093" s="107"/>
      <c r="AJN1093" s="2"/>
      <c r="AJO1093" s="15"/>
      <c r="AJP1093" s="15"/>
      <c r="AJQ1093" s="80"/>
      <c r="AJR1093" s="52"/>
      <c r="AJS1093" s="69"/>
      <c r="AJT1093" s="69"/>
      <c r="AJU1093" s="69"/>
      <c r="AJV1093" s="107"/>
      <c r="AJW1093" s="2"/>
      <c r="AJX1093" s="15"/>
      <c r="AJY1093" s="15"/>
      <c r="AJZ1093" s="80"/>
      <c r="AKA1093" s="52"/>
      <c r="AKB1093" s="69"/>
      <c r="AKC1093" s="69"/>
      <c r="AKD1093" s="69"/>
      <c r="AKE1093" s="107"/>
      <c r="AKF1093" s="2"/>
      <c r="AKG1093" s="15"/>
      <c r="AKH1093" s="15"/>
      <c r="AKI1093" s="80"/>
      <c r="AKJ1093" s="52"/>
      <c r="AKK1093" s="69"/>
      <c r="AKL1093" s="69"/>
      <c r="AKM1093" s="69"/>
      <c r="AKN1093" s="107"/>
      <c r="AKO1093" s="2"/>
      <c r="AKP1093" s="15"/>
      <c r="AKQ1093" s="15"/>
      <c r="AKR1093" s="80"/>
      <c r="AKS1093" s="52"/>
      <c r="AKT1093" s="69"/>
      <c r="AKU1093" s="69"/>
      <c r="AKV1093" s="69"/>
      <c r="AKW1093" s="107"/>
      <c r="AKX1093" s="2"/>
      <c r="AKY1093" s="15"/>
      <c r="AKZ1093" s="15"/>
      <c r="ALA1093" s="80"/>
      <c r="ALB1093" s="52"/>
      <c r="ALC1093" s="69"/>
      <c r="ALD1093" s="69"/>
      <c r="ALE1093" s="69"/>
      <c r="ALF1093" s="107"/>
      <c r="ALG1093" s="2"/>
      <c r="ALH1093" s="15"/>
      <c r="ALI1093" s="15"/>
      <c r="ALJ1093" s="80"/>
      <c r="ALK1093" s="52"/>
      <c r="ALL1093" s="69"/>
      <c r="ALM1093" s="69"/>
      <c r="ALN1093" s="69"/>
      <c r="ALO1093" s="107"/>
      <c r="ALP1093" s="2"/>
      <c r="ALQ1093" s="15"/>
      <c r="ALR1093" s="15"/>
      <c r="ALS1093" s="80"/>
      <c r="ALT1093" s="52"/>
      <c r="ALU1093" s="69"/>
      <c r="ALV1093" s="69"/>
      <c r="ALW1093" s="69"/>
      <c r="ALX1093" s="107"/>
      <c r="ALY1093" s="2"/>
      <c r="ALZ1093" s="15"/>
      <c r="AMA1093" s="15"/>
      <c r="AMB1093" s="80"/>
      <c r="AMC1093" s="52"/>
      <c r="AMD1093" s="69"/>
      <c r="AME1093" s="69"/>
      <c r="AMF1093" s="69"/>
      <c r="AMG1093" s="107"/>
      <c r="AMH1093" s="2"/>
      <c r="AMI1093" s="15"/>
      <c r="AMJ1093" s="15"/>
      <c r="AMK1093" s="80"/>
      <c r="AML1093" s="52"/>
      <c r="AMM1093" s="69"/>
      <c r="AMN1093" s="69"/>
      <c r="AMO1093" s="69"/>
      <c r="AMP1093" s="107"/>
      <c r="AMQ1093" s="2"/>
      <c r="AMR1093" s="15"/>
      <c r="AMS1093" s="15"/>
      <c r="AMT1093" s="80"/>
      <c r="AMU1093" s="52"/>
      <c r="AMV1093" s="69"/>
      <c r="AMW1093" s="69"/>
      <c r="AMX1093" s="69"/>
      <c r="AMY1093" s="107"/>
      <c r="AMZ1093" s="2"/>
      <c r="ANA1093" s="15"/>
      <c r="ANB1093" s="15"/>
      <c r="ANC1093" s="80"/>
      <c r="AND1093" s="52"/>
      <c r="ANE1093" s="69"/>
      <c r="ANF1093" s="69"/>
      <c r="ANG1093" s="69"/>
      <c r="ANH1093" s="107"/>
      <c r="ANI1093" s="2"/>
      <c r="ANJ1093" s="15"/>
      <c r="ANK1093" s="15"/>
      <c r="ANL1093" s="80"/>
      <c r="ANM1093" s="52"/>
      <c r="ANN1093" s="69"/>
      <c r="ANO1093" s="69"/>
      <c r="ANP1093" s="69"/>
      <c r="ANQ1093" s="107"/>
      <c r="ANR1093" s="2"/>
      <c r="ANS1093" s="15"/>
      <c r="ANT1093" s="15"/>
      <c r="ANU1093" s="80"/>
      <c r="ANV1093" s="52"/>
      <c r="ANW1093" s="69"/>
      <c r="ANX1093" s="69"/>
      <c r="ANY1093" s="69"/>
      <c r="ANZ1093" s="107"/>
      <c r="AOA1093" s="2"/>
      <c r="AOB1093" s="15"/>
      <c r="AOC1093" s="15"/>
      <c r="AOD1093" s="80"/>
      <c r="AOE1093" s="52"/>
      <c r="AOF1093" s="69"/>
      <c r="AOG1093" s="69"/>
      <c r="AOH1093" s="69"/>
      <c r="AOI1093" s="107"/>
      <c r="AOJ1093" s="2"/>
      <c r="AOK1093" s="15"/>
      <c r="AOL1093" s="15"/>
      <c r="AOM1093" s="80"/>
      <c r="AON1093" s="52"/>
      <c r="AOO1093" s="69"/>
      <c r="AOP1093" s="69"/>
      <c r="AOQ1093" s="69"/>
      <c r="AOR1093" s="107"/>
      <c r="AOS1093" s="2"/>
      <c r="AOT1093" s="15"/>
      <c r="AOU1093" s="15"/>
      <c r="AOV1093" s="80"/>
      <c r="AOW1093" s="52"/>
      <c r="AOX1093" s="69"/>
      <c r="AOY1093" s="69"/>
      <c r="AOZ1093" s="69"/>
      <c r="APA1093" s="107"/>
      <c r="APB1093" s="2"/>
      <c r="APC1093" s="15"/>
      <c r="APD1093" s="15"/>
      <c r="APE1093" s="80"/>
      <c r="APF1093" s="52"/>
      <c r="APG1093" s="69"/>
      <c r="APH1093" s="69"/>
      <c r="API1093" s="69"/>
      <c r="APJ1093" s="107"/>
      <c r="APK1093" s="2"/>
      <c r="APL1093" s="15"/>
      <c r="APM1093" s="15"/>
      <c r="APN1093" s="80"/>
      <c r="APO1093" s="52"/>
      <c r="APP1093" s="69"/>
      <c r="APQ1093" s="69"/>
      <c r="APR1093" s="69"/>
      <c r="APS1093" s="107"/>
      <c r="APT1093" s="2"/>
      <c r="APU1093" s="15"/>
      <c r="APV1093" s="15"/>
      <c r="APW1093" s="80"/>
      <c r="APX1093" s="52"/>
      <c r="APY1093" s="69"/>
      <c r="APZ1093" s="69"/>
      <c r="AQA1093" s="69"/>
      <c r="AQB1093" s="107"/>
      <c r="AQC1093" s="2"/>
      <c r="AQD1093" s="15"/>
      <c r="AQE1093" s="15"/>
      <c r="AQF1093" s="80"/>
      <c r="AQG1093" s="52"/>
      <c r="AQH1093" s="69"/>
      <c r="AQI1093" s="69"/>
      <c r="AQJ1093" s="69"/>
      <c r="AQK1093" s="107"/>
      <c r="AQL1093" s="2"/>
      <c r="AQM1093" s="15"/>
      <c r="AQN1093" s="15"/>
      <c r="AQO1093" s="80"/>
      <c r="AQP1093" s="52"/>
      <c r="AQQ1093" s="69"/>
      <c r="AQR1093" s="69"/>
      <c r="AQS1093" s="69"/>
      <c r="AQT1093" s="107"/>
      <c r="AQU1093" s="2"/>
      <c r="AQV1093" s="15"/>
      <c r="AQW1093" s="15"/>
      <c r="AQX1093" s="80"/>
      <c r="AQY1093" s="52"/>
      <c r="AQZ1093" s="69"/>
      <c r="ARA1093" s="69"/>
      <c r="ARB1093" s="69"/>
      <c r="ARC1093" s="107"/>
      <c r="ARD1093" s="2"/>
      <c r="ARE1093" s="15"/>
      <c r="ARF1093" s="15"/>
      <c r="ARG1093" s="80"/>
      <c r="ARH1093" s="52"/>
      <c r="ARI1093" s="69"/>
      <c r="ARJ1093" s="69"/>
      <c r="ARK1093" s="69"/>
      <c r="ARL1093" s="107"/>
      <c r="ARM1093" s="2"/>
      <c r="ARN1093" s="15"/>
      <c r="ARO1093" s="15"/>
      <c r="ARP1093" s="80"/>
      <c r="ARQ1093" s="52"/>
      <c r="ARR1093" s="69"/>
      <c r="ARS1093" s="69"/>
      <c r="ART1093" s="69"/>
      <c r="ARU1093" s="107"/>
      <c r="ARV1093" s="2"/>
      <c r="ARW1093" s="15"/>
      <c r="ARX1093" s="15"/>
      <c r="ARY1093" s="80"/>
      <c r="ARZ1093" s="52"/>
      <c r="ASA1093" s="69"/>
      <c r="ASB1093" s="69"/>
      <c r="ASC1093" s="69"/>
      <c r="ASD1093" s="107"/>
      <c r="ASE1093" s="2"/>
      <c r="ASF1093" s="15"/>
      <c r="ASG1093" s="15"/>
      <c r="ASH1093" s="80"/>
      <c r="ASI1093" s="52"/>
      <c r="ASJ1093" s="69"/>
      <c r="ASK1093" s="69"/>
      <c r="ASL1093" s="69"/>
      <c r="ASM1093" s="107"/>
      <c r="ASN1093" s="2"/>
      <c r="ASO1093" s="15"/>
      <c r="ASP1093" s="15"/>
      <c r="ASQ1093" s="80"/>
      <c r="ASR1093" s="52"/>
      <c r="ASS1093" s="69"/>
      <c r="AST1093" s="69"/>
      <c r="ASU1093" s="69"/>
      <c r="ASV1093" s="107"/>
      <c r="ASW1093" s="2"/>
      <c r="ASX1093" s="15"/>
      <c r="ASY1093" s="15"/>
      <c r="ASZ1093" s="80"/>
      <c r="ATA1093" s="52"/>
      <c r="ATB1093" s="69"/>
      <c r="ATC1093" s="69"/>
      <c r="ATD1093" s="69"/>
      <c r="ATE1093" s="107"/>
      <c r="ATF1093" s="2"/>
      <c r="ATG1093" s="15"/>
      <c r="ATH1093" s="15"/>
      <c r="ATI1093" s="80"/>
      <c r="ATJ1093" s="52"/>
      <c r="ATK1093" s="69"/>
      <c r="ATL1093" s="69"/>
      <c r="ATM1093" s="69"/>
      <c r="ATN1093" s="107"/>
      <c r="ATO1093" s="2"/>
      <c r="ATP1093" s="15"/>
      <c r="ATQ1093" s="15"/>
      <c r="ATR1093" s="80"/>
      <c r="ATS1093" s="52"/>
      <c r="ATT1093" s="69"/>
      <c r="ATU1093" s="69"/>
      <c r="ATV1093" s="69"/>
      <c r="ATW1093" s="107"/>
      <c r="ATX1093" s="2"/>
      <c r="ATY1093" s="15"/>
      <c r="ATZ1093" s="15"/>
      <c r="AUA1093" s="80"/>
      <c r="AUB1093" s="52"/>
      <c r="AUC1093" s="69"/>
      <c r="AUD1093" s="69"/>
      <c r="AUE1093" s="69"/>
      <c r="AUF1093" s="107"/>
      <c r="AUG1093" s="2"/>
      <c r="AUH1093" s="15"/>
      <c r="AUI1093" s="15"/>
      <c r="AUJ1093" s="80"/>
      <c r="AUK1093" s="52"/>
      <c r="AUL1093" s="69"/>
      <c r="AUM1093" s="69"/>
      <c r="AUN1093" s="69"/>
      <c r="AUO1093" s="107"/>
      <c r="AUP1093" s="2"/>
      <c r="AUQ1093" s="15"/>
      <c r="AUR1093" s="15"/>
      <c r="AUS1093" s="80"/>
      <c r="AUT1093" s="52"/>
      <c r="AUU1093" s="69"/>
      <c r="AUV1093" s="69"/>
      <c r="AUW1093" s="69"/>
      <c r="AUX1093" s="107"/>
      <c r="AUY1093" s="2"/>
      <c r="AUZ1093" s="15"/>
      <c r="AVA1093" s="15"/>
      <c r="AVB1093" s="80"/>
      <c r="AVC1093" s="52"/>
      <c r="AVD1093" s="69"/>
      <c r="AVE1093" s="69"/>
      <c r="AVF1093" s="69"/>
      <c r="AVG1093" s="107"/>
      <c r="AVH1093" s="2"/>
      <c r="AVI1093" s="15"/>
      <c r="AVJ1093" s="15"/>
      <c r="AVK1093" s="80"/>
      <c r="AVL1093" s="52"/>
      <c r="AVM1093" s="69"/>
      <c r="AVN1093" s="69"/>
      <c r="AVO1093" s="69"/>
      <c r="AVP1093" s="107"/>
      <c r="AVQ1093" s="2"/>
      <c r="AVR1093" s="15"/>
      <c r="AVS1093" s="15"/>
      <c r="AVT1093" s="80"/>
      <c r="AVU1093" s="52"/>
      <c r="AVV1093" s="69"/>
      <c r="AVW1093" s="69"/>
      <c r="AVX1093" s="69"/>
      <c r="AVY1093" s="107"/>
      <c r="AVZ1093" s="2"/>
      <c r="AWA1093" s="15"/>
      <c r="AWB1093" s="15"/>
      <c r="AWC1093" s="80"/>
      <c r="AWD1093" s="52"/>
      <c r="AWE1093" s="69"/>
      <c r="AWF1093" s="69"/>
      <c r="AWG1093" s="69"/>
      <c r="AWH1093" s="107"/>
      <c r="AWI1093" s="2"/>
      <c r="AWJ1093" s="15"/>
      <c r="AWK1093" s="15"/>
      <c r="AWL1093" s="80"/>
      <c r="AWM1093" s="52"/>
      <c r="AWN1093" s="69"/>
      <c r="AWO1093" s="69"/>
      <c r="AWP1093" s="69"/>
      <c r="AWQ1093" s="107"/>
      <c r="AWR1093" s="2"/>
      <c r="AWS1093" s="15"/>
      <c r="AWT1093" s="15"/>
      <c r="AWU1093" s="80"/>
      <c r="AWV1093" s="52"/>
      <c r="AWW1093" s="69"/>
      <c r="AWX1093" s="69"/>
      <c r="AWY1093" s="69"/>
      <c r="AWZ1093" s="107"/>
      <c r="AXA1093" s="2"/>
      <c r="AXB1093" s="15"/>
      <c r="AXC1093" s="15"/>
      <c r="AXD1093" s="80"/>
      <c r="AXE1093" s="52"/>
      <c r="AXF1093" s="69"/>
      <c r="AXG1093" s="69"/>
      <c r="AXH1093" s="69"/>
      <c r="AXI1093" s="107"/>
      <c r="AXJ1093" s="2"/>
      <c r="AXK1093" s="15"/>
      <c r="AXL1093" s="15"/>
      <c r="AXM1093" s="80"/>
      <c r="AXN1093" s="52"/>
      <c r="AXO1093" s="69"/>
      <c r="AXP1093" s="69"/>
      <c r="AXQ1093" s="69"/>
      <c r="AXR1093" s="107"/>
      <c r="AXS1093" s="2"/>
      <c r="AXT1093" s="15"/>
      <c r="AXU1093" s="15"/>
      <c r="AXV1093" s="80"/>
      <c r="AXW1093" s="52"/>
      <c r="AXX1093" s="69"/>
      <c r="AXY1093" s="69"/>
      <c r="AXZ1093" s="69"/>
      <c r="AYA1093" s="107"/>
      <c r="AYB1093" s="2"/>
      <c r="AYC1093" s="15"/>
      <c r="AYD1093" s="15"/>
      <c r="AYE1093" s="80"/>
      <c r="AYF1093" s="52"/>
      <c r="AYG1093" s="69"/>
      <c r="AYH1093" s="69"/>
      <c r="AYI1093" s="69"/>
      <c r="AYJ1093" s="107"/>
      <c r="AYK1093" s="2"/>
      <c r="AYL1093" s="15"/>
      <c r="AYM1093" s="15"/>
      <c r="AYN1093" s="80"/>
      <c r="AYO1093" s="52"/>
      <c r="AYP1093" s="69"/>
      <c r="AYQ1093" s="69"/>
      <c r="AYR1093" s="69"/>
      <c r="AYS1093" s="107"/>
      <c r="AYT1093" s="2"/>
      <c r="AYU1093" s="15"/>
      <c r="AYV1093" s="15"/>
      <c r="AYW1093" s="80"/>
      <c r="AYX1093" s="52"/>
      <c r="AYY1093" s="69"/>
      <c r="AYZ1093" s="69"/>
      <c r="AZA1093" s="69"/>
      <c r="AZB1093" s="107"/>
      <c r="AZC1093" s="2"/>
      <c r="AZD1093" s="15"/>
      <c r="AZE1093" s="15"/>
      <c r="AZF1093" s="80"/>
      <c r="AZG1093" s="52"/>
      <c r="AZH1093" s="69"/>
      <c r="AZI1093" s="69"/>
      <c r="AZJ1093" s="69"/>
      <c r="AZK1093" s="107"/>
      <c r="AZL1093" s="2"/>
      <c r="AZM1093" s="15"/>
      <c r="AZN1093" s="15"/>
      <c r="AZO1093" s="80"/>
      <c r="AZP1093" s="52"/>
      <c r="AZQ1093" s="69"/>
      <c r="AZR1093" s="69"/>
      <c r="AZS1093" s="69"/>
      <c r="AZT1093" s="107"/>
      <c r="AZU1093" s="2"/>
      <c r="AZV1093" s="15"/>
      <c r="AZW1093" s="15"/>
      <c r="AZX1093" s="80"/>
      <c r="AZY1093" s="52"/>
      <c r="AZZ1093" s="69"/>
      <c r="BAA1093" s="69"/>
      <c r="BAB1093" s="69"/>
      <c r="BAC1093" s="107"/>
      <c r="BAD1093" s="2"/>
      <c r="BAE1093" s="15"/>
      <c r="BAF1093" s="15"/>
      <c r="BAG1093" s="80"/>
      <c r="BAH1093" s="52"/>
      <c r="BAI1093" s="69"/>
      <c r="BAJ1093" s="69"/>
      <c r="BAK1093" s="69"/>
      <c r="BAL1093" s="107"/>
      <c r="BAM1093" s="2"/>
      <c r="BAN1093" s="15"/>
      <c r="BAO1093" s="15"/>
      <c r="BAP1093" s="80"/>
      <c r="BAQ1093" s="52"/>
      <c r="BAR1093" s="69"/>
      <c r="BAS1093" s="69"/>
      <c r="BAT1093" s="69"/>
      <c r="BAU1093" s="107"/>
      <c r="BAV1093" s="2"/>
      <c r="BAW1093" s="15"/>
      <c r="BAX1093" s="15"/>
      <c r="BAY1093" s="80"/>
      <c r="BAZ1093" s="52"/>
      <c r="BBA1093" s="69"/>
      <c r="BBB1093" s="69"/>
      <c r="BBC1093" s="69"/>
      <c r="BBD1093" s="107"/>
      <c r="BBE1093" s="2"/>
      <c r="BBF1093" s="15"/>
      <c r="BBG1093" s="15"/>
      <c r="BBH1093" s="80"/>
      <c r="BBI1093" s="52"/>
      <c r="BBJ1093" s="69"/>
      <c r="BBK1093" s="69"/>
      <c r="BBL1093" s="69"/>
      <c r="BBM1093" s="107"/>
      <c r="BBN1093" s="2"/>
      <c r="BBO1093" s="15"/>
      <c r="BBP1093" s="15"/>
      <c r="BBQ1093" s="80"/>
      <c r="BBR1093" s="52"/>
      <c r="BBS1093" s="69"/>
      <c r="BBT1093" s="69"/>
      <c r="BBU1093" s="69"/>
      <c r="BBV1093" s="107"/>
      <c r="BBW1093" s="2"/>
      <c r="BBX1093" s="15"/>
      <c r="BBY1093" s="15"/>
      <c r="BBZ1093" s="80"/>
      <c r="BCA1093" s="52"/>
      <c r="BCB1093" s="69"/>
      <c r="BCC1093" s="69"/>
      <c r="BCD1093" s="69"/>
      <c r="BCE1093" s="107"/>
      <c r="BCF1093" s="2"/>
      <c r="BCG1093" s="15"/>
      <c r="BCH1093" s="15"/>
      <c r="BCI1093" s="80"/>
      <c r="BCJ1093" s="52"/>
      <c r="BCK1093" s="69"/>
      <c r="BCL1093" s="69"/>
      <c r="BCM1093" s="69"/>
      <c r="BCN1093" s="107"/>
      <c r="BCO1093" s="2"/>
      <c r="BCP1093" s="15"/>
      <c r="BCQ1093" s="15"/>
      <c r="BCR1093" s="80"/>
      <c r="BCS1093" s="52"/>
      <c r="BCT1093" s="69"/>
      <c r="BCU1093" s="69"/>
      <c r="BCV1093" s="69"/>
      <c r="BCW1093" s="107"/>
      <c r="BCX1093" s="2"/>
      <c r="BCY1093" s="15"/>
      <c r="BCZ1093" s="15"/>
      <c r="BDA1093" s="80"/>
      <c r="BDB1093" s="52"/>
      <c r="BDC1093" s="69"/>
      <c r="BDD1093" s="69"/>
      <c r="BDE1093" s="69"/>
      <c r="BDF1093" s="107"/>
      <c r="BDG1093" s="2"/>
      <c r="BDH1093" s="15"/>
      <c r="BDI1093" s="15"/>
      <c r="BDJ1093" s="80"/>
      <c r="BDK1093" s="52"/>
      <c r="BDL1093" s="69"/>
      <c r="BDM1093" s="69"/>
      <c r="BDN1093" s="69"/>
      <c r="BDO1093" s="107"/>
      <c r="BDP1093" s="2"/>
      <c r="BDQ1093" s="15"/>
      <c r="BDR1093" s="15"/>
      <c r="BDS1093" s="80"/>
      <c r="BDT1093" s="52"/>
      <c r="BDU1093" s="69"/>
      <c r="BDV1093" s="69"/>
      <c r="BDW1093" s="69"/>
      <c r="BDX1093" s="107"/>
      <c r="BDY1093" s="2"/>
      <c r="BDZ1093" s="15"/>
      <c r="BEA1093" s="15"/>
      <c r="BEB1093" s="80"/>
      <c r="BEC1093" s="52"/>
      <c r="BED1093" s="69"/>
      <c r="BEE1093" s="69"/>
      <c r="BEF1093" s="69"/>
      <c r="BEG1093" s="107"/>
      <c r="BEH1093" s="2"/>
      <c r="BEI1093" s="15"/>
      <c r="BEJ1093" s="15"/>
      <c r="BEK1093" s="80"/>
      <c r="BEL1093" s="52"/>
      <c r="BEM1093" s="69"/>
      <c r="BEN1093" s="69"/>
      <c r="BEO1093" s="69"/>
      <c r="BEP1093" s="107"/>
      <c r="BEQ1093" s="2"/>
      <c r="BER1093" s="15"/>
      <c r="BES1093" s="15"/>
      <c r="BET1093" s="80"/>
      <c r="BEU1093" s="52"/>
      <c r="BEV1093" s="69"/>
      <c r="BEW1093" s="69"/>
      <c r="BEX1093" s="69"/>
      <c r="BEY1093" s="107"/>
      <c r="BEZ1093" s="2"/>
      <c r="BFA1093" s="15"/>
      <c r="BFB1093" s="15"/>
      <c r="BFC1093" s="80"/>
      <c r="BFD1093" s="52"/>
      <c r="BFE1093" s="69"/>
      <c r="BFF1093" s="69"/>
      <c r="BFG1093" s="69"/>
      <c r="BFH1093" s="107"/>
      <c r="BFI1093" s="2"/>
      <c r="BFJ1093" s="15"/>
      <c r="BFK1093" s="15"/>
      <c r="BFL1093" s="80"/>
      <c r="BFM1093" s="52"/>
      <c r="BFN1093" s="69"/>
      <c r="BFO1093" s="69"/>
      <c r="BFP1093" s="69"/>
      <c r="BFQ1093" s="107"/>
      <c r="BFR1093" s="2"/>
      <c r="BFS1093" s="15"/>
      <c r="BFT1093" s="15"/>
      <c r="BFU1093" s="80"/>
      <c r="BFV1093" s="52"/>
      <c r="BFW1093" s="69"/>
      <c r="BFX1093" s="69"/>
      <c r="BFY1093" s="69"/>
      <c r="BFZ1093" s="107"/>
      <c r="BGA1093" s="2"/>
      <c r="BGB1093" s="15"/>
      <c r="BGC1093" s="15"/>
      <c r="BGD1093" s="80"/>
      <c r="BGE1093" s="52"/>
      <c r="BGF1093" s="69"/>
      <c r="BGG1093" s="69"/>
      <c r="BGH1093" s="69"/>
      <c r="BGI1093" s="107"/>
      <c r="BGJ1093" s="2"/>
      <c r="BGK1093" s="15"/>
      <c r="BGL1093" s="15"/>
      <c r="BGM1093" s="80"/>
      <c r="BGN1093" s="52"/>
      <c r="BGO1093" s="69"/>
      <c r="BGP1093" s="69"/>
      <c r="BGQ1093" s="69"/>
      <c r="BGR1093" s="107"/>
      <c r="BGS1093" s="2"/>
      <c r="BGT1093" s="15"/>
      <c r="BGU1093" s="15"/>
      <c r="BGV1093" s="80"/>
      <c r="BGW1093" s="52"/>
      <c r="BGX1093" s="69"/>
      <c r="BGY1093" s="69"/>
      <c r="BGZ1093" s="69"/>
      <c r="BHA1093" s="107"/>
      <c r="BHB1093" s="2"/>
      <c r="BHC1093" s="15"/>
      <c r="BHD1093" s="15"/>
      <c r="BHE1093" s="80"/>
      <c r="BHF1093" s="52"/>
      <c r="BHG1093" s="69"/>
      <c r="BHH1093" s="69"/>
      <c r="BHI1093" s="69"/>
      <c r="BHJ1093" s="107"/>
      <c r="BHK1093" s="2"/>
      <c r="BHL1093" s="15"/>
      <c r="BHM1093" s="15"/>
      <c r="BHN1093" s="80"/>
      <c r="BHO1093" s="52"/>
      <c r="BHP1093" s="69"/>
      <c r="BHQ1093" s="69"/>
      <c r="BHR1093" s="69"/>
      <c r="BHS1093" s="107"/>
      <c r="BHT1093" s="2"/>
      <c r="BHU1093" s="15"/>
      <c r="BHV1093" s="15"/>
      <c r="BHW1093" s="80"/>
      <c r="BHX1093" s="52"/>
      <c r="BHY1093" s="69"/>
      <c r="BHZ1093" s="69"/>
      <c r="BIA1093" s="69"/>
      <c r="BIB1093" s="107"/>
      <c r="BIC1093" s="2"/>
      <c r="BID1093" s="15"/>
      <c r="BIE1093" s="15"/>
      <c r="BIF1093" s="80"/>
      <c r="BIG1093" s="52"/>
      <c r="BIH1093" s="69"/>
      <c r="BII1093" s="69"/>
      <c r="BIJ1093" s="69"/>
      <c r="BIK1093" s="107"/>
      <c r="BIL1093" s="2"/>
      <c r="BIM1093" s="15"/>
      <c r="BIN1093" s="15"/>
      <c r="BIO1093" s="80"/>
      <c r="BIP1093" s="52"/>
      <c r="BIQ1093" s="69"/>
      <c r="BIR1093" s="69"/>
      <c r="BIS1093" s="69"/>
      <c r="BIT1093" s="107"/>
      <c r="BIU1093" s="2"/>
      <c r="BIV1093" s="15"/>
      <c r="BIW1093" s="15"/>
      <c r="BIX1093" s="80"/>
      <c r="BIY1093" s="52"/>
      <c r="BIZ1093" s="69"/>
      <c r="BJA1093" s="69"/>
      <c r="BJB1093" s="69"/>
      <c r="BJC1093" s="107"/>
      <c r="BJD1093" s="2"/>
      <c r="BJE1093" s="15"/>
      <c r="BJF1093" s="15"/>
      <c r="BJG1093" s="80"/>
      <c r="BJH1093" s="52"/>
      <c r="BJI1093" s="69"/>
      <c r="BJJ1093" s="69"/>
      <c r="BJK1093" s="69"/>
      <c r="BJL1093" s="107"/>
      <c r="BJM1093" s="2"/>
      <c r="BJN1093" s="15"/>
      <c r="BJO1093" s="15"/>
      <c r="BJP1093" s="80"/>
      <c r="BJQ1093" s="52"/>
      <c r="BJR1093" s="69"/>
      <c r="BJS1093" s="69"/>
      <c r="BJT1093" s="69"/>
      <c r="BJU1093" s="107"/>
      <c r="BJV1093" s="2"/>
      <c r="BJW1093" s="15"/>
      <c r="BJX1093" s="15"/>
      <c r="BJY1093" s="80"/>
      <c r="BJZ1093" s="52"/>
      <c r="BKA1093" s="69"/>
      <c r="BKB1093" s="69"/>
      <c r="BKC1093" s="69"/>
      <c r="BKD1093" s="107"/>
      <c r="BKE1093" s="2"/>
      <c r="BKF1093" s="15"/>
      <c r="BKG1093" s="15"/>
      <c r="BKH1093" s="80"/>
      <c r="BKI1093" s="52"/>
      <c r="BKJ1093" s="69"/>
      <c r="BKK1093" s="69"/>
      <c r="BKL1093" s="69"/>
      <c r="BKM1093" s="107"/>
      <c r="BKN1093" s="2"/>
      <c r="BKO1093" s="15"/>
      <c r="BKP1093" s="15"/>
      <c r="BKQ1093" s="80"/>
      <c r="BKR1093" s="52"/>
      <c r="BKS1093" s="69"/>
      <c r="BKT1093" s="69"/>
      <c r="BKU1093" s="69"/>
      <c r="BKV1093" s="107"/>
      <c r="BKW1093" s="2"/>
      <c r="BKX1093" s="15"/>
      <c r="BKY1093" s="15"/>
      <c r="BKZ1093" s="80"/>
      <c r="BLA1093" s="52"/>
      <c r="BLB1093" s="69"/>
      <c r="BLC1093" s="69"/>
      <c r="BLD1093" s="69"/>
      <c r="BLE1093" s="107"/>
      <c r="BLF1093" s="2"/>
      <c r="BLG1093" s="15"/>
      <c r="BLH1093" s="15"/>
      <c r="BLI1093" s="80"/>
      <c r="BLJ1093" s="52"/>
      <c r="BLK1093" s="69"/>
      <c r="BLL1093" s="69"/>
      <c r="BLM1093" s="69"/>
      <c r="BLN1093" s="107"/>
      <c r="BLO1093" s="2"/>
      <c r="BLP1093" s="15"/>
      <c r="BLQ1093" s="15"/>
      <c r="BLR1093" s="80"/>
      <c r="BLS1093" s="52"/>
      <c r="BLT1093" s="69"/>
      <c r="BLU1093" s="69"/>
      <c r="BLV1093" s="69"/>
      <c r="BLW1093" s="107"/>
      <c r="BLX1093" s="2"/>
      <c r="BLY1093" s="15"/>
      <c r="BLZ1093" s="15"/>
      <c r="BMA1093" s="80"/>
      <c r="BMB1093" s="52"/>
      <c r="BMC1093" s="69"/>
      <c r="BMD1093" s="69"/>
      <c r="BME1093" s="69"/>
      <c r="BMF1093" s="107"/>
      <c r="BMG1093" s="2"/>
      <c r="BMH1093" s="15"/>
      <c r="BMI1093" s="15"/>
      <c r="BMJ1093" s="80"/>
      <c r="BMK1093" s="52"/>
      <c r="BML1093" s="69"/>
      <c r="BMM1093" s="69"/>
      <c r="BMN1093" s="69"/>
      <c r="BMO1093" s="107"/>
      <c r="BMP1093" s="2"/>
      <c r="BMQ1093" s="15"/>
      <c r="BMR1093" s="15"/>
      <c r="BMS1093" s="80"/>
      <c r="BMT1093" s="52"/>
      <c r="BMU1093" s="69"/>
      <c r="BMV1093" s="69"/>
      <c r="BMW1093" s="69"/>
      <c r="BMX1093" s="107"/>
      <c r="BMY1093" s="2"/>
      <c r="BMZ1093" s="15"/>
      <c r="BNA1093" s="15"/>
      <c r="BNB1093" s="80"/>
      <c r="BNC1093" s="52"/>
      <c r="BND1093" s="69"/>
      <c r="BNE1093" s="69"/>
      <c r="BNF1093" s="69"/>
      <c r="BNG1093" s="107"/>
      <c r="BNH1093" s="2"/>
      <c r="BNI1093" s="15"/>
      <c r="BNJ1093" s="15"/>
      <c r="BNK1093" s="80"/>
      <c r="BNL1093" s="52"/>
      <c r="BNM1093" s="69"/>
      <c r="BNN1093" s="69"/>
      <c r="BNO1093" s="69"/>
      <c r="BNP1093" s="107"/>
      <c r="BNQ1093" s="2"/>
      <c r="BNR1093" s="15"/>
      <c r="BNS1093" s="15"/>
      <c r="BNT1093" s="80"/>
      <c r="BNU1093" s="52"/>
      <c r="BNV1093" s="69"/>
      <c r="BNW1093" s="69"/>
      <c r="BNX1093" s="69"/>
      <c r="BNY1093" s="107"/>
      <c r="BNZ1093" s="2"/>
      <c r="BOA1093" s="15"/>
      <c r="BOB1093" s="15"/>
      <c r="BOC1093" s="80"/>
      <c r="BOD1093" s="52"/>
      <c r="BOE1093" s="69"/>
      <c r="BOF1093" s="69"/>
      <c r="BOG1093" s="69"/>
      <c r="BOH1093" s="107"/>
      <c r="BOI1093" s="2"/>
      <c r="BOJ1093" s="15"/>
      <c r="BOK1093" s="15"/>
      <c r="BOL1093" s="80"/>
      <c r="BOM1093" s="52"/>
      <c r="BON1093" s="69"/>
      <c r="BOO1093" s="69"/>
      <c r="BOP1093" s="69"/>
      <c r="BOQ1093" s="107"/>
      <c r="BOR1093" s="2"/>
      <c r="BOS1093" s="15"/>
      <c r="BOT1093" s="15"/>
      <c r="BOU1093" s="80"/>
      <c r="BOV1093" s="52"/>
      <c r="BOW1093" s="69"/>
      <c r="BOX1093" s="69"/>
      <c r="BOY1093" s="69"/>
      <c r="BOZ1093" s="107"/>
      <c r="BPA1093" s="2"/>
      <c r="BPB1093" s="15"/>
      <c r="BPC1093" s="15"/>
      <c r="BPD1093" s="80"/>
      <c r="BPE1093" s="52"/>
      <c r="BPF1093" s="69"/>
      <c r="BPG1093" s="69"/>
      <c r="BPH1093" s="69"/>
      <c r="BPI1093" s="107"/>
      <c r="BPJ1093" s="2"/>
      <c r="BPK1093" s="15"/>
      <c r="BPL1093" s="15"/>
      <c r="BPM1093" s="80"/>
      <c r="BPN1093" s="52"/>
      <c r="BPO1093" s="69"/>
      <c r="BPP1093" s="69"/>
      <c r="BPQ1093" s="69"/>
      <c r="BPR1093" s="107"/>
      <c r="BPS1093" s="2"/>
      <c r="BPT1093" s="15"/>
      <c r="BPU1093" s="15"/>
      <c r="BPV1093" s="80"/>
      <c r="BPW1093" s="52"/>
      <c r="BPX1093" s="69"/>
      <c r="BPY1093" s="69"/>
      <c r="BPZ1093" s="69"/>
      <c r="BQA1093" s="107"/>
      <c r="BQB1093" s="2"/>
      <c r="BQC1093" s="15"/>
      <c r="BQD1093" s="15"/>
      <c r="BQE1093" s="80"/>
      <c r="BQF1093" s="52"/>
      <c r="BQG1093" s="69"/>
      <c r="BQH1093" s="69"/>
      <c r="BQI1093" s="69"/>
      <c r="BQJ1093" s="107"/>
      <c r="BQK1093" s="2"/>
      <c r="BQL1093" s="15"/>
      <c r="BQM1093" s="15"/>
      <c r="BQN1093" s="80"/>
      <c r="BQO1093" s="52"/>
      <c r="BQP1093" s="69"/>
      <c r="BQQ1093" s="69"/>
      <c r="BQR1093" s="69"/>
      <c r="BQS1093" s="107"/>
      <c r="BQT1093" s="2"/>
      <c r="BQU1093" s="15"/>
      <c r="BQV1093" s="15"/>
      <c r="BQW1093" s="80"/>
      <c r="BQX1093" s="52"/>
      <c r="BQY1093" s="69"/>
      <c r="BQZ1093" s="69"/>
      <c r="BRA1093" s="69"/>
      <c r="BRB1093" s="107"/>
      <c r="BRC1093" s="2"/>
      <c r="BRD1093" s="15"/>
      <c r="BRE1093" s="15"/>
      <c r="BRF1093" s="80"/>
      <c r="BRG1093" s="52"/>
      <c r="BRH1093" s="69"/>
      <c r="BRI1093" s="69"/>
      <c r="BRJ1093" s="69"/>
      <c r="BRK1093" s="107"/>
      <c r="BRL1093" s="2"/>
      <c r="BRM1093" s="15"/>
      <c r="BRN1093" s="15"/>
      <c r="BRO1093" s="80"/>
      <c r="BRP1093" s="52"/>
      <c r="BRQ1093" s="69"/>
      <c r="BRR1093" s="69"/>
      <c r="BRS1093" s="69"/>
      <c r="BRT1093" s="107"/>
      <c r="BRU1093" s="2"/>
      <c r="BRV1093" s="15"/>
      <c r="BRW1093" s="15"/>
      <c r="BRX1093" s="80"/>
      <c r="BRY1093" s="52"/>
      <c r="BRZ1093" s="69"/>
      <c r="BSA1093" s="69"/>
      <c r="BSB1093" s="69"/>
      <c r="BSC1093" s="107"/>
      <c r="BSD1093" s="2"/>
      <c r="BSE1093" s="15"/>
      <c r="BSF1093" s="15"/>
      <c r="BSG1093" s="80"/>
      <c r="BSH1093" s="52"/>
      <c r="BSI1093" s="69"/>
      <c r="BSJ1093" s="69"/>
      <c r="BSK1093" s="69"/>
      <c r="BSL1093" s="107"/>
      <c r="BSM1093" s="2"/>
      <c r="BSN1093" s="15"/>
      <c r="BSO1093" s="15"/>
      <c r="BSP1093" s="80"/>
      <c r="BSQ1093" s="52"/>
      <c r="BSR1093" s="69"/>
      <c r="BSS1093" s="69"/>
      <c r="BST1093" s="69"/>
      <c r="BSU1093" s="107"/>
      <c r="BSV1093" s="2"/>
      <c r="BSW1093" s="15"/>
      <c r="BSX1093" s="15"/>
      <c r="BSY1093" s="80"/>
      <c r="BSZ1093" s="52"/>
      <c r="BTA1093" s="69"/>
      <c r="BTB1093" s="69"/>
      <c r="BTC1093" s="69"/>
      <c r="BTD1093" s="107"/>
      <c r="BTE1093" s="2"/>
      <c r="BTF1093" s="15"/>
      <c r="BTG1093" s="15"/>
      <c r="BTH1093" s="80"/>
      <c r="BTI1093" s="52"/>
      <c r="BTJ1093" s="69"/>
      <c r="BTK1093" s="69"/>
      <c r="BTL1093" s="69"/>
      <c r="BTM1093" s="107"/>
      <c r="BTN1093" s="2"/>
      <c r="BTO1093" s="15"/>
      <c r="BTP1093" s="15"/>
      <c r="BTQ1093" s="80"/>
      <c r="BTR1093" s="52"/>
      <c r="BTS1093" s="69"/>
      <c r="BTT1093" s="69"/>
      <c r="BTU1093" s="69"/>
      <c r="BTV1093" s="107"/>
      <c r="BTW1093" s="2"/>
      <c r="BTX1093" s="15"/>
      <c r="BTY1093" s="15"/>
      <c r="BTZ1093" s="80"/>
      <c r="BUA1093" s="52"/>
      <c r="BUB1093" s="69"/>
      <c r="BUC1093" s="69"/>
      <c r="BUD1093" s="69"/>
      <c r="BUE1093" s="107"/>
      <c r="BUF1093" s="2"/>
      <c r="BUG1093" s="15"/>
      <c r="BUH1093" s="15"/>
      <c r="BUI1093" s="80"/>
      <c r="BUJ1093" s="52"/>
      <c r="BUK1093" s="69"/>
      <c r="BUL1093" s="69"/>
      <c r="BUM1093" s="69"/>
      <c r="BUN1093" s="107"/>
      <c r="BUO1093" s="2"/>
      <c r="BUP1093" s="15"/>
      <c r="BUQ1093" s="15"/>
      <c r="BUR1093" s="80"/>
      <c r="BUS1093" s="52"/>
      <c r="BUT1093" s="69"/>
      <c r="BUU1093" s="69"/>
      <c r="BUV1093" s="69"/>
      <c r="BUW1093" s="107"/>
      <c r="BUX1093" s="2"/>
      <c r="BUY1093" s="15"/>
      <c r="BUZ1093" s="15"/>
      <c r="BVA1093" s="80"/>
      <c r="BVB1093" s="52"/>
      <c r="BVC1093" s="69"/>
      <c r="BVD1093" s="69"/>
      <c r="BVE1093" s="69"/>
      <c r="BVF1093" s="107"/>
      <c r="BVG1093" s="2"/>
      <c r="BVH1093" s="15"/>
      <c r="BVI1093" s="15"/>
      <c r="BVJ1093" s="80"/>
      <c r="BVK1093" s="52"/>
      <c r="BVL1093" s="69"/>
      <c r="BVM1093" s="69"/>
      <c r="BVN1093" s="69"/>
      <c r="BVO1093" s="107"/>
      <c r="BVP1093" s="2"/>
      <c r="BVQ1093" s="15"/>
      <c r="BVR1093" s="15"/>
      <c r="BVS1093" s="80"/>
      <c r="BVT1093" s="52"/>
      <c r="BVU1093" s="69"/>
      <c r="BVV1093" s="69"/>
      <c r="BVW1093" s="69"/>
      <c r="BVX1093" s="107"/>
      <c r="BVY1093" s="2"/>
      <c r="BVZ1093" s="15"/>
      <c r="BWA1093" s="15"/>
      <c r="BWB1093" s="80"/>
      <c r="BWC1093" s="52"/>
      <c r="BWD1093" s="69"/>
      <c r="BWE1093" s="69"/>
      <c r="BWF1093" s="69"/>
      <c r="BWG1093" s="107"/>
      <c r="BWH1093" s="2"/>
      <c r="BWI1093" s="15"/>
      <c r="BWJ1093" s="15"/>
      <c r="BWK1093" s="80"/>
      <c r="BWL1093" s="52"/>
      <c r="BWM1093" s="69"/>
      <c r="BWN1093" s="69"/>
      <c r="BWO1093" s="69"/>
      <c r="BWP1093" s="107"/>
      <c r="BWQ1093" s="2"/>
      <c r="BWR1093" s="15"/>
      <c r="BWS1093" s="15"/>
      <c r="BWT1093" s="80"/>
      <c r="BWU1093" s="52"/>
      <c r="BWV1093" s="69"/>
      <c r="BWW1093" s="69"/>
      <c r="BWX1093" s="69"/>
      <c r="BWY1093" s="107"/>
      <c r="BWZ1093" s="2"/>
      <c r="BXA1093" s="15"/>
      <c r="BXB1093" s="15"/>
      <c r="BXC1093" s="80"/>
      <c r="BXD1093" s="52"/>
      <c r="BXE1093" s="69"/>
      <c r="BXF1093" s="69"/>
      <c r="BXG1093" s="69"/>
      <c r="BXH1093" s="107"/>
      <c r="BXI1093" s="2"/>
      <c r="BXJ1093" s="15"/>
      <c r="BXK1093" s="15"/>
      <c r="BXL1093" s="80"/>
      <c r="BXM1093" s="52"/>
      <c r="BXN1093" s="69"/>
      <c r="BXO1093" s="69"/>
      <c r="BXP1093" s="69"/>
      <c r="BXQ1093" s="107"/>
      <c r="BXR1093" s="2"/>
      <c r="BXS1093" s="15"/>
      <c r="BXT1093" s="15"/>
      <c r="BXU1093" s="80"/>
      <c r="BXV1093" s="52"/>
      <c r="BXW1093" s="69"/>
      <c r="BXX1093" s="69"/>
      <c r="BXY1093" s="69"/>
      <c r="BXZ1093" s="107"/>
      <c r="BYA1093" s="2"/>
      <c r="BYB1093" s="15"/>
      <c r="BYC1093" s="15"/>
      <c r="BYD1093" s="80"/>
      <c r="BYE1093" s="52"/>
      <c r="BYF1093" s="69"/>
      <c r="BYG1093" s="69"/>
      <c r="BYH1093" s="69"/>
      <c r="BYI1093" s="107"/>
      <c r="BYJ1093" s="2"/>
      <c r="BYK1093" s="15"/>
      <c r="BYL1093" s="15"/>
      <c r="BYM1093" s="80"/>
      <c r="BYN1093" s="52"/>
      <c r="BYO1093" s="69"/>
      <c r="BYP1093" s="69"/>
      <c r="BYQ1093" s="69"/>
      <c r="BYR1093" s="107"/>
      <c r="BYS1093" s="2"/>
      <c r="BYT1093" s="15"/>
      <c r="BYU1093" s="15"/>
      <c r="BYV1093" s="80"/>
      <c r="BYW1093" s="52"/>
      <c r="BYX1093" s="69"/>
      <c r="BYY1093" s="69"/>
      <c r="BYZ1093" s="69"/>
      <c r="BZA1093" s="107"/>
      <c r="BZB1093" s="2"/>
      <c r="BZC1093" s="15"/>
      <c r="BZD1093" s="15"/>
      <c r="BZE1093" s="80"/>
      <c r="BZF1093" s="52"/>
      <c r="BZG1093" s="69"/>
      <c r="BZH1093" s="69"/>
      <c r="BZI1093" s="69"/>
      <c r="BZJ1093" s="107"/>
      <c r="BZK1093" s="2"/>
      <c r="BZL1093" s="15"/>
      <c r="BZM1093" s="15"/>
      <c r="BZN1093" s="80"/>
      <c r="BZO1093" s="52"/>
      <c r="BZP1093" s="69"/>
      <c r="BZQ1093" s="69"/>
      <c r="BZR1093" s="69"/>
      <c r="BZS1093" s="107"/>
      <c r="BZT1093" s="2"/>
      <c r="BZU1093" s="15"/>
      <c r="BZV1093" s="15"/>
      <c r="BZW1093" s="80"/>
      <c r="BZX1093" s="52"/>
      <c r="BZY1093" s="69"/>
      <c r="BZZ1093" s="69"/>
      <c r="CAA1093" s="69"/>
      <c r="CAB1093" s="107"/>
      <c r="CAC1093" s="2"/>
      <c r="CAD1093" s="15"/>
      <c r="CAE1093" s="15"/>
      <c r="CAF1093" s="80"/>
      <c r="CAG1093" s="52"/>
      <c r="CAH1093" s="69"/>
      <c r="CAI1093" s="69"/>
      <c r="CAJ1093" s="69"/>
      <c r="CAK1093" s="107"/>
      <c r="CAL1093" s="2"/>
      <c r="CAM1093" s="15"/>
      <c r="CAN1093" s="15"/>
      <c r="CAO1093" s="80"/>
      <c r="CAP1093" s="52"/>
      <c r="CAQ1093" s="69"/>
      <c r="CAR1093" s="69"/>
      <c r="CAS1093" s="69"/>
      <c r="CAT1093" s="107"/>
      <c r="CAU1093" s="2"/>
      <c r="CAV1093" s="15"/>
      <c r="CAW1093" s="15"/>
      <c r="CAX1093" s="80"/>
      <c r="CAY1093" s="52"/>
      <c r="CAZ1093" s="69"/>
      <c r="CBA1093" s="69"/>
      <c r="CBB1093" s="69"/>
      <c r="CBC1093" s="107"/>
      <c r="CBD1093" s="2"/>
      <c r="CBE1093" s="15"/>
      <c r="CBF1093" s="15"/>
      <c r="CBG1093" s="80"/>
      <c r="CBH1093" s="52"/>
      <c r="CBI1093" s="69"/>
      <c r="CBJ1093" s="69"/>
      <c r="CBK1093" s="69"/>
      <c r="CBL1093" s="107"/>
      <c r="CBM1093" s="2"/>
      <c r="CBN1093" s="15"/>
      <c r="CBO1093" s="15"/>
      <c r="CBP1093" s="80"/>
      <c r="CBQ1093" s="52"/>
      <c r="CBR1093" s="69"/>
      <c r="CBS1093" s="69"/>
      <c r="CBT1093" s="69"/>
      <c r="CBU1093" s="107"/>
      <c r="CBV1093" s="2"/>
      <c r="CBW1093" s="15"/>
      <c r="CBX1093" s="15"/>
      <c r="CBY1093" s="80"/>
      <c r="CBZ1093" s="52"/>
      <c r="CCA1093" s="69"/>
      <c r="CCB1093" s="69"/>
      <c r="CCC1093" s="69"/>
      <c r="CCD1093" s="107"/>
      <c r="CCE1093" s="2"/>
      <c r="CCF1093" s="15"/>
      <c r="CCG1093" s="15"/>
      <c r="CCH1093" s="80"/>
      <c r="CCI1093" s="52"/>
      <c r="CCJ1093" s="69"/>
      <c r="CCK1093" s="69"/>
      <c r="CCL1093" s="69"/>
      <c r="CCM1093" s="107"/>
      <c r="CCN1093" s="2"/>
      <c r="CCO1093" s="15"/>
      <c r="CCP1093" s="15"/>
      <c r="CCQ1093" s="80"/>
      <c r="CCR1093" s="52"/>
      <c r="CCS1093" s="69"/>
      <c r="CCT1093" s="69"/>
      <c r="CCU1093" s="69"/>
      <c r="CCV1093" s="107"/>
      <c r="CCW1093" s="2"/>
      <c r="CCX1093" s="15"/>
      <c r="CCY1093" s="15"/>
      <c r="CCZ1093" s="80"/>
      <c r="CDA1093" s="52"/>
      <c r="CDB1093" s="69"/>
      <c r="CDC1093" s="69"/>
      <c r="CDD1093" s="69"/>
      <c r="CDE1093" s="107"/>
      <c r="CDF1093" s="2"/>
      <c r="CDG1093" s="15"/>
      <c r="CDH1093" s="15"/>
      <c r="CDI1093" s="80"/>
      <c r="CDJ1093" s="52"/>
      <c r="CDK1093" s="69"/>
      <c r="CDL1093" s="69"/>
      <c r="CDM1093" s="69"/>
      <c r="CDN1093" s="107"/>
      <c r="CDO1093" s="2"/>
      <c r="CDP1093" s="15"/>
      <c r="CDQ1093" s="15"/>
      <c r="CDR1093" s="80"/>
      <c r="CDS1093" s="52"/>
      <c r="CDT1093" s="69"/>
      <c r="CDU1093" s="69"/>
      <c r="CDV1093" s="69"/>
      <c r="CDW1093" s="107"/>
      <c r="CDX1093" s="2"/>
      <c r="CDY1093" s="15"/>
      <c r="CDZ1093" s="15"/>
      <c r="CEA1093" s="80"/>
      <c r="CEB1093" s="52"/>
      <c r="CEC1093" s="69"/>
      <c r="CED1093" s="69"/>
      <c r="CEE1093" s="69"/>
      <c r="CEF1093" s="107"/>
      <c r="CEG1093" s="2"/>
      <c r="CEH1093" s="15"/>
      <c r="CEI1093" s="15"/>
      <c r="CEJ1093" s="80"/>
      <c r="CEK1093" s="52"/>
      <c r="CEL1093" s="69"/>
      <c r="CEM1093" s="69"/>
      <c r="CEN1093" s="69"/>
      <c r="CEO1093" s="107"/>
      <c r="CEP1093" s="2"/>
      <c r="CEQ1093" s="15"/>
      <c r="CER1093" s="15"/>
      <c r="CES1093" s="80"/>
      <c r="CET1093" s="52"/>
      <c r="CEU1093" s="69"/>
      <c r="CEV1093" s="69"/>
      <c r="CEW1093" s="69"/>
      <c r="CEX1093" s="107"/>
      <c r="CEY1093" s="2"/>
      <c r="CEZ1093" s="15"/>
      <c r="CFA1093" s="15"/>
      <c r="CFB1093" s="80"/>
      <c r="CFC1093" s="52"/>
      <c r="CFD1093" s="69"/>
      <c r="CFE1093" s="69"/>
      <c r="CFF1093" s="69"/>
      <c r="CFG1093" s="107"/>
      <c r="CFH1093" s="2"/>
      <c r="CFI1093" s="15"/>
      <c r="CFJ1093" s="15"/>
      <c r="CFK1093" s="80"/>
      <c r="CFL1093" s="52"/>
      <c r="CFM1093" s="69"/>
      <c r="CFN1093" s="69"/>
      <c r="CFO1093" s="69"/>
      <c r="CFP1093" s="107"/>
      <c r="CFQ1093" s="2"/>
      <c r="CFR1093" s="15"/>
      <c r="CFS1093" s="15"/>
      <c r="CFT1093" s="80"/>
      <c r="CFU1093" s="52"/>
      <c r="CFV1093" s="69"/>
      <c r="CFW1093" s="69"/>
      <c r="CFX1093" s="69"/>
      <c r="CFY1093" s="107"/>
      <c r="CFZ1093" s="2"/>
      <c r="CGA1093" s="15"/>
      <c r="CGB1093" s="15"/>
      <c r="CGC1093" s="80"/>
      <c r="CGD1093" s="52"/>
      <c r="CGE1093" s="69"/>
      <c r="CGF1093" s="69"/>
      <c r="CGG1093" s="69"/>
      <c r="CGH1093" s="107"/>
      <c r="CGI1093" s="2"/>
      <c r="CGJ1093" s="15"/>
      <c r="CGK1093" s="15"/>
      <c r="CGL1093" s="80"/>
      <c r="CGM1093" s="52"/>
      <c r="CGN1093" s="69"/>
      <c r="CGO1093" s="69"/>
      <c r="CGP1093" s="69"/>
      <c r="CGQ1093" s="107"/>
      <c r="CGR1093" s="2"/>
      <c r="CGS1093" s="15"/>
      <c r="CGT1093" s="15"/>
      <c r="CGU1093" s="80"/>
      <c r="CGV1093" s="52"/>
      <c r="CGW1093" s="69"/>
      <c r="CGX1093" s="69"/>
      <c r="CGY1093" s="69"/>
      <c r="CGZ1093" s="107"/>
      <c r="CHA1093" s="2"/>
      <c r="CHB1093" s="15"/>
      <c r="CHC1093" s="15"/>
      <c r="CHD1093" s="80"/>
      <c r="CHE1093" s="52"/>
      <c r="CHF1093" s="69"/>
      <c r="CHG1093" s="69"/>
      <c r="CHH1093" s="69"/>
      <c r="CHI1093" s="107"/>
      <c r="CHJ1093" s="2"/>
      <c r="CHK1093" s="15"/>
      <c r="CHL1093" s="15"/>
      <c r="CHM1093" s="80"/>
      <c r="CHN1093" s="52"/>
      <c r="CHO1093" s="69"/>
      <c r="CHP1093" s="69"/>
      <c r="CHQ1093" s="69"/>
      <c r="CHR1093" s="107"/>
      <c r="CHS1093" s="2"/>
      <c r="CHT1093" s="15"/>
      <c r="CHU1093" s="15"/>
      <c r="CHV1093" s="80"/>
      <c r="CHW1093" s="52"/>
      <c r="CHX1093" s="69"/>
      <c r="CHY1093" s="69"/>
      <c r="CHZ1093" s="69"/>
      <c r="CIA1093" s="107"/>
      <c r="CIB1093" s="2"/>
      <c r="CIC1093" s="15"/>
      <c r="CID1093" s="15"/>
      <c r="CIE1093" s="80"/>
      <c r="CIF1093" s="52"/>
      <c r="CIG1093" s="69"/>
      <c r="CIH1093" s="69"/>
      <c r="CII1093" s="69"/>
      <c r="CIJ1093" s="107"/>
      <c r="CIK1093" s="2"/>
      <c r="CIL1093" s="15"/>
      <c r="CIM1093" s="15"/>
      <c r="CIN1093" s="80"/>
      <c r="CIO1093" s="52"/>
      <c r="CIP1093" s="69"/>
      <c r="CIQ1093" s="69"/>
      <c r="CIR1093" s="69"/>
      <c r="CIS1093" s="107"/>
      <c r="CIT1093" s="2"/>
      <c r="CIU1093" s="15"/>
      <c r="CIV1093" s="15"/>
      <c r="CIW1093" s="80"/>
      <c r="CIX1093" s="52"/>
      <c r="CIY1093" s="69"/>
      <c r="CIZ1093" s="69"/>
      <c r="CJA1093" s="69"/>
      <c r="CJB1093" s="107"/>
      <c r="CJC1093" s="2"/>
      <c r="CJD1093" s="15"/>
      <c r="CJE1093" s="15"/>
      <c r="CJF1093" s="80"/>
      <c r="CJG1093" s="52"/>
      <c r="CJH1093" s="69"/>
      <c r="CJI1093" s="69"/>
      <c r="CJJ1093" s="69"/>
      <c r="CJK1093" s="107"/>
      <c r="CJL1093" s="2"/>
      <c r="CJM1093" s="15"/>
      <c r="CJN1093" s="15"/>
      <c r="CJO1093" s="80"/>
      <c r="CJP1093" s="52"/>
      <c r="CJQ1093" s="69"/>
      <c r="CJR1093" s="69"/>
      <c r="CJS1093" s="69"/>
      <c r="CJT1093" s="107"/>
      <c r="CJU1093" s="2"/>
      <c r="CJV1093" s="15"/>
      <c r="CJW1093" s="15"/>
      <c r="CJX1093" s="80"/>
      <c r="CJY1093" s="52"/>
      <c r="CJZ1093" s="69"/>
      <c r="CKA1093" s="69"/>
      <c r="CKB1093" s="69"/>
      <c r="CKC1093" s="107"/>
      <c r="CKD1093" s="2"/>
      <c r="CKE1093" s="15"/>
      <c r="CKF1093" s="15"/>
      <c r="CKG1093" s="80"/>
      <c r="CKH1093" s="52"/>
      <c r="CKI1093" s="69"/>
      <c r="CKJ1093" s="69"/>
      <c r="CKK1093" s="69"/>
      <c r="CKL1093" s="107"/>
      <c r="CKM1093" s="2"/>
      <c r="CKN1093" s="15"/>
      <c r="CKO1093" s="15"/>
      <c r="CKP1093" s="80"/>
      <c r="CKQ1093" s="52"/>
      <c r="CKR1093" s="69"/>
      <c r="CKS1093" s="69"/>
      <c r="CKT1093" s="69"/>
      <c r="CKU1093" s="107"/>
      <c r="CKV1093" s="2"/>
      <c r="CKW1093" s="15"/>
      <c r="CKX1093" s="15"/>
      <c r="CKY1093" s="80"/>
      <c r="CKZ1093" s="52"/>
      <c r="CLA1093" s="69"/>
      <c r="CLB1093" s="69"/>
      <c r="CLC1093" s="69"/>
      <c r="CLD1093" s="107"/>
      <c r="CLE1093" s="2"/>
      <c r="CLF1093" s="15"/>
      <c r="CLG1093" s="15"/>
      <c r="CLH1093" s="80"/>
      <c r="CLI1093" s="52"/>
      <c r="CLJ1093" s="69"/>
      <c r="CLK1093" s="69"/>
      <c r="CLL1093" s="69"/>
      <c r="CLM1093" s="107"/>
      <c r="CLN1093" s="2"/>
      <c r="CLO1093" s="15"/>
      <c r="CLP1093" s="15"/>
      <c r="CLQ1093" s="80"/>
      <c r="CLR1093" s="52"/>
      <c r="CLS1093" s="69"/>
      <c r="CLT1093" s="69"/>
      <c r="CLU1093" s="69"/>
      <c r="CLV1093" s="107"/>
      <c r="CLW1093" s="2"/>
      <c r="CLX1093" s="15"/>
      <c r="CLY1093" s="15"/>
      <c r="CLZ1093" s="80"/>
      <c r="CMA1093" s="52"/>
      <c r="CMB1093" s="69"/>
      <c r="CMC1093" s="69"/>
      <c r="CMD1093" s="69"/>
      <c r="CME1093" s="107"/>
      <c r="CMF1093" s="2"/>
      <c r="CMG1093" s="15"/>
      <c r="CMH1093" s="15"/>
      <c r="CMI1093" s="80"/>
      <c r="CMJ1093" s="52"/>
      <c r="CMK1093" s="69"/>
      <c r="CML1093" s="69"/>
      <c r="CMM1093" s="69"/>
      <c r="CMN1093" s="107"/>
      <c r="CMO1093" s="2"/>
      <c r="CMP1093" s="15"/>
      <c r="CMQ1093" s="15"/>
      <c r="CMR1093" s="80"/>
      <c r="CMS1093" s="52"/>
      <c r="CMT1093" s="69"/>
      <c r="CMU1093" s="69"/>
      <c r="CMV1093" s="69"/>
      <c r="CMW1093" s="107"/>
      <c r="CMX1093" s="2"/>
      <c r="CMY1093" s="15"/>
      <c r="CMZ1093" s="15"/>
      <c r="CNA1093" s="80"/>
      <c r="CNB1093" s="52"/>
      <c r="CNC1093" s="69"/>
      <c r="CND1093" s="69"/>
      <c r="CNE1093" s="69"/>
      <c r="CNF1093" s="107"/>
      <c r="CNG1093" s="2"/>
      <c r="CNH1093" s="15"/>
      <c r="CNI1093" s="15"/>
      <c r="CNJ1093" s="80"/>
      <c r="CNK1093" s="52"/>
      <c r="CNL1093" s="69"/>
      <c r="CNM1093" s="69"/>
      <c r="CNN1093" s="69"/>
      <c r="CNO1093" s="107"/>
      <c r="CNP1093" s="2"/>
      <c r="CNQ1093" s="15"/>
      <c r="CNR1093" s="15"/>
      <c r="CNS1093" s="80"/>
      <c r="CNT1093" s="52"/>
      <c r="CNU1093" s="69"/>
      <c r="CNV1093" s="69"/>
      <c r="CNW1093" s="69"/>
      <c r="CNX1093" s="107"/>
      <c r="CNY1093" s="2"/>
      <c r="CNZ1093" s="15"/>
      <c r="COA1093" s="15"/>
      <c r="COB1093" s="80"/>
      <c r="COC1093" s="52"/>
      <c r="COD1093" s="69"/>
      <c r="COE1093" s="69"/>
      <c r="COF1093" s="69"/>
      <c r="COG1093" s="107"/>
      <c r="COH1093" s="2"/>
      <c r="COI1093" s="15"/>
      <c r="COJ1093" s="15"/>
      <c r="COK1093" s="80"/>
      <c r="COL1093" s="52"/>
      <c r="COM1093" s="69"/>
      <c r="CON1093" s="69"/>
      <c r="COO1093" s="69"/>
      <c r="COP1093" s="107"/>
      <c r="COQ1093" s="2"/>
      <c r="COR1093" s="15"/>
      <c r="COS1093" s="15"/>
      <c r="COT1093" s="80"/>
      <c r="COU1093" s="52"/>
      <c r="COV1093" s="69"/>
      <c r="COW1093" s="69"/>
      <c r="COX1093" s="69"/>
      <c r="COY1093" s="107"/>
      <c r="COZ1093" s="2"/>
      <c r="CPA1093" s="15"/>
      <c r="CPB1093" s="15"/>
      <c r="CPC1093" s="80"/>
      <c r="CPD1093" s="52"/>
      <c r="CPE1093" s="69"/>
      <c r="CPF1093" s="69"/>
      <c r="CPG1093" s="69"/>
      <c r="CPH1093" s="107"/>
      <c r="CPI1093" s="2"/>
      <c r="CPJ1093" s="15"/>
      <c r="CPK1093" s="15"/>
      <c r="CPL1093" s="80"/>
      <c r="CPM1093" s="52"/>
      <c r="CPN1093" s="69"/>
      <c r="CPO1093" s="69"/>
      <c r="CPP1093" s="69"/>
      <c r="CPQ1093" s="107"/>
      <c r="CPR1093" s="2"/>
      <c r="CPS1093" s="15"/>
      <c r="CPT1093" s="15"/>
      <c r="CPU1093" s="80"/>
      <c r="CPV1093" s="52"/>
      <c r="CPW1093" s="69"/>
      <c r="CPX1093" s="69"/>
      <c r="CPY1093" s="69"/>
      <c r="CPZ1093" s="107"/>
      <c r="CQA1093" s="2"/>
      <c r="CQB1093" s="15"/>
      <c r="CQC1093" s="15"/>
      <c r="CQD1093" s="80"/>
      <c r="CQE1093" s="52"/>
      <c r="CQF1093" s="69"/>
      <c r="CQG1093" s="69"/>
      <c r="CQH1093" s="69"/>
      <c r="CQI1093" s="107"/>
      <c r="CQJ1093" s="2"/>
      <c r="CQK1093" s="15"/>
      <c r="CQL1093" s="15"/>
      <c r="CQM1093" s="80"/>
      <c r="CQN1093" s="52"/>
      <c r="CQO1093" s="69"/>
      <c r="CQP1093" s="69"/>
      <c r="CQQ1093" s="69"/>
      <c r="CQR1093" s="107"/>
      <c r="CQS1093" s="2"/>
      <c r="CQT1093" s="15"/>
      <c r="CQU1093" s="15"/>
      <c r="CQV1093" s="80"/>
      <c r="CQW1093" s="52"/>
      <c r="CQX1093" s="69"/>
      <c r="CQY1093" s="69"/>
      <c r="CQZ1093" s="69"/>
      <c r="CRA1093" s="107"/>
      <c r="CRB1093" s="2"/>
      <c r="CRC1093" s="15"/>
      <c r="CRD1093" s="15"/>
      <c r="CRE1093" s="80"/>
      <c r="CRF1093" s="52"/>
      <c r="CRG1093" s="69"/>
      <c r="CRH1093" s="69"/>
      <c r="CRI1093" s="69"/>
      <c r="CRJ1093" s="107"/>
      <c r="CRK1093" s="2"/>
      <c r="CRL1093" s="15"/>
      <c r="CRM1093" s="15"/>
      <c r="CRN1093" s="80"/>
      <c r="CRO1093" s="52"/>
      <c r="CRP1093" s="69"/>
      <c r="CRQ1093" s="69"/>
      <c r="CRR1093" s="69"/>
      <c r="CRS1093" s="107"/>
      <c r="CRT1093" s="2"/>
      <c r="CRU1093" s="15"/>
      <c r="CRV1093" s="15"/>
      <c r="CRW1093" s="80"/>
      <c r="CRX1093" s="52"/>
      <c r="CRY1093" s="69"/>
      <c r="CRZ1093" s="69"/>
      <c r="CSA1093" s="69"/>
      <c r="CSB1093" s="107"/>
      <c r="CSC1093" s="2"/>
      <c r="CSD1093" s="15"/>
      <c r="CSE1093" s="15"/>
      <c r="CSF1093" s="80"/>
      <c r="CSG1093" s="52"/>
      <c r="CSH1093" s="69"/>
      <c r="CSI1093" s="69"/>
      <c r="CSJ1093" s="69"/>
      <c r="CSK1093" s="107"/>
      <c r="CSL1093" s="2"/>
      <c r="CSM1093" s="15"/>
      <c r="CSN1093" s="15"/>
      <c r="CSO1093" s="80"/>
      <c r="CSP1093" s="52"/>
      <c r="CSQ1093" s="69"/>
      <c r="CSR1093" s="69"/>
      <c r="CSS1093" s="69"/>
      <c r="CST1093" s="107"/>
      <c r="CSU1093" s="2"/>
      <c r="CSV1093" s="15"/>
      <c r="CSW1093" s="15"/>
      <c r="CSX1093" s="80"/>
      <c r="CSY1093" s="52"/>
      <c r="CSZ1093" s="69"/>
      <c r="CTA1093" s="69"/>
      <c r="CTB1093" s="69"/>
      <c r="CTC1093" s="107"/>
      <c r="CTD1093" s="2"/>
      <c r="CTE1093" s="15"/>
      <c r="CTF1093" s="15"/>
      <c r="CTG1093" s="80"/>
      <c r="CTH1093" s="52"/>
      <c r="CTI1093" s="69"/>
      <c r="CTJ1093" s="69"/>
      <c r="CTK1093" s="69"/>
      <c r="CTL1093" s="107"/>
      <c r="CTM1093" s="2"/>
      <c r="CTN1093" s="15"/>
      <c r="CTO1093" s="15"/>
      <c r="CTP1093" s="80"/>
      <c r="CTQ1093" s="52"/>
      <c r="CTR1093" s="69"/>
      <c r="CTS1093" s="69"/>
      <c r="CTT1093" s="69"/>
      <c r="CTU1093" s="107"/>
      <c r="CTV1093" s="2"/>
      <c r="CTW1093" s="15"/>
      <c r="CTX1093" s="15"/>
      <c r="CTY1093" s="80"/>
      <c r="CTZ1093" s="52"/>
      <c r="CUA1093" s="69"/>
      <c r="CUB1093" s="69"/>
      <c r="CUC1093" s="69"/>
      <c r="CUD1093" s="107"/>
      <c r="CUE1093" s="2"/>
      <c r="CUF1093" s="15"/>
      <c r="CUG1093" s="15"/>
      <c r="CUH1093" s="80"/>
      <c r="CUI1093" s="52"/>
      <c r="CUJ1093" s="69"/>
      <c r="CUK1093" s="69"/>
      <c r="CUL1093" s="69"/>
      <c r="CUM1093" s="107"/>
      <c r="CUN1093" s="2"/>
      <c r="CUO1093" s="15"/>
      <c r="CUP1093" s="15"/>
      <c r="CUQ1093" s="80"/>
      <c r="CUR1093" s="52"/>
      <c r="CUS1093" s="69"/>
      <c r="CUT1093" s="69"/>
      <c r="CUU1093" s="69"/>
      <c r="CUV1093" s="107"/>
      <c r="CUW1093" s="2"/>
      <c r="CUX1093" s="15"/>
      <c r="CUY1093" s="15"/>
      <c r="CUZ1093" s="80"/>
      <c r="CVA1093" s="52"/>
      <c r="CVB1093" s="69"/>
      <c r="CVC1093" s="69"/>
      <c r="CVD1093" s="69"/>
      <c r="CVE1093" s="107"/>
      <c r="CVF1093" s="2"/>
      <c r="CVG1093" s="15"/>
      <c r="CVH1093" s="15"/>
      <c r="CVI1093" s="80"/>
      <c r="CVJ1093" s="52"/>
      <c r="CVK1093" s="69"/>
      <c r="CVL1093" s="69"/>
      <c r="CVM1093" s="69"/>
      <c r="CVN1093" s="107"/>
      <c r="CVO1093" s="2"/>
      <c r="CVP1093" s="15"/>
      <c r="CVQ1093" s="15"/>
      <c r="CVR1093" s="80"/>
      <c r="CVS1093" s="52"/>
      <c r="CVT1093" s="69"/>
      <c r="CVU1093" s="69"/>
      <c r="CVV1093" s="69"/>
      <c r="CVW1093" s="107"/>
      <c r="CVX1093" s="2"/>
      <c r="CVY1093" s="15"/>
      <c r="CVZ1093" s="15"/>
      <c r="CWA1093" s="80"/>
      <c r="CWB1093" s="52"/>
      <c r="CWC1093" s="69"/>
      <c r="CWD1093" s="69"/>
      <c r="CWE1093" s="69"/>
      <c r="CWF1093" s="107"/>
      <c r="CWG1093" s="2"/>
      <c r="CWH1093" s="15"/>
      <c r="CWI1093" s="15"/>
      <c r="CWJ1093" s="80"/>
      <c r="CWK1093" s="52"/>
      <c r="CWL1093" s="69"/>
      <c r="CWM1093" s="69"/>
      <c r="CWN1093" s="69"/>
      <c r="CWO1093" s="107"/>
      <c r="CWP1093" s="2"/>
      <c r="CWQ1093" s="15"/>
      <c r="CWR1093" s="15"/>
      <c r="CWS1093" s="80"/>
      <c r="CWT1093" s="52"/>
      <c r="CWU1093" s="69"/>
      <c r="CWV1093" s="69"/>
      <c r="CWW1093" s="69"/>
      <c r="CWX1093" s="107"/>
      <c r="CWY1093" s="2"/>
      <c r="CWZ1093" s="15"/>
      <c r="CXA1093" s="15"/>
      <c r="CXB1093" s="80"/>
      <c r="CXC1093" s="52"/>
      <c r="CXD1093" s="69"/>
      <c r="CXE1093" s="69"/>
      <c r="CXF1093" s="69"/>
      <c r="CXG1093" s="107"/>
      <c r="CXH1093" s="2"/>
      <c r="CXI1093" s="15"/>
      <c r="CXJ1093" s="15"/>
      <c r="CXK1093" s="80"/>
      <c r="CXL1093" s="52"/>
      <c r="CXM1093" s="69"/>
      <c r="CXN1093" s="69"/>
      <c r="CXO1093" s="69"/>
      <c r="CXP1093" s="107"/>
      <c r="CXQ1093" s="2"/>
      <c r="CXR1093" s="15"/>
      <c r="CXS1093" s="15"/>
      <c r="CXT1093" s="80"/>
      <c r="CXU1093" s="52"/>
      <c r="CXV1093" s="69"/>
      <c r="CXW1093" s="69"/>
      <c r="CXX1093" s="69"/>
      <c r="CXY1093" s="107"/>
      <c r="CXZ1093" s="2"/>
      <c r="CYA1093" s="15"/>
      <c r="CYB1093" s="15"/>
      <c r="CYC1093" s="80"/>
      <c r="CYD1093" s="52"/>
      <c r="CYE1093" s="69"/>
      <c r="CYF1093" s="69"/>
      <c r="CYG1093" s="69"/>
      <c r="CYH1093" s="107"/>
      <c r="CYI1093" s="2"/>
      <c r="CYJ1093" s="15"/>
      <c r="CYK1093" s="15"/>
      <c r="CYL1093" s="80"/>
      <c r="CYM1093" s="52"/>
      <c r="CYN1093" s="69"/>
      <c r="CYO1093" s="69"/>
      <c r="CYP1093" s="69"/>
      <c r="CYQ1093" s="107"/>
      <c r="CYR1093" s="2"/>
      <c r="CYS1093" s="15"/>
      <c r="CYT1093" s="15"/>
      <c r="CYU1093" s="80"/>
      <c r="CYV1093" s="52"/>
      <c r="CYW1093" s="69"/>
      <c r="CYX1093" s="69"/>
      <c r="CYY1093" s="69"/>
      <c r="CYZ1093" s="107"/>
      <c r="CZA1093" s="2"/>
      <c r="CZB1093" s="15"/>
      <c r="CZC1093" s="15"/>
      <c r="CZD1093" s="80"/>
      <c r="CZE1093" s="52"/>
      <c r="CZF1093" s="69"/>
      <c r="CZG1093" s="69"/>
      <c r="CZH1093" s="69"/>
      <c r="CZI1093" s="107"/>
      <c r="CZJ1093" s="2"/>
      <c r="CZK1093" s="15"/>
      <c r="CZL1093" s="15"/>
      <c r="CZM1093" s="80"/>
      <c r="CZN1093" s="52"/>
      <c r="CZO1093" s="69"/>
      <c r="CZP1093" s="69"/>
      <c r="CZQ1093" s="69"/>
      <c r="CZR1093" s="107"/>
      <c r="CZS1093" s="2"/>
      <c r="CZT1093" s="15"/>
      <c r="CZU1093" s="15"/>
      <c r="CZV1093" s="80"/>
      <c r="CZW1093" s="52"/>
      <c r="CZX1093" s="69"/>
      <c r="CZY1093" s="69"/>
      <c r="CZZ1093" s="69"/>
      <c r="DAA1093" s="107"/>
      <c r="DAB1093" s="2"/>
      <c r="DAC1093" s="15"/>
      <c r="DAD1093" s="15"/>
      <c r="DAE1093" s="80"/>
      <c r="DAF1093" s="52"/>
      <c r="DAG1093" s="69"/>
      <c r="DAH1093" s="69"/>
      <c r="DAI1093" s="69"/>
      <c r="DAJ1093" s="107"/>
      <c r="DAK1093" s="2"/>
      <c r="DAL1093" s="15"/>
      <c r="DAM1093" s="15"/>
      <c r="DAN1093" s="80"/>
      <c r="DAO1093" s="52"/>
      <c r="DAP1093" s="69"/>
      <c r="DAQ1093" s="69"/>
      <c r="DAR1093" s="69"/>
      <c r="DAS1093" s="107"/>
      <c r="DAT1093" s="2"/>
      <c r="DAU1093" s="15"/>
      <c r="DAV1093" s="15"/>
      <c r="DAW1093" s="80"/>
      <c r="DAX1093" s="52"/>
      <c r="DAY1093" s="69"/>
      <c r="DAZ1093" s="69"/>
      <c r="DBA1093" s="69"/>
      <c r="DBB1093" s="107"/>
      <c r="DBC1093" s="2"/>
      <c r="DBD1093" s="15"/>
      <c r="DBE1093" s="15"/>
      <c r="DBF1093" s="80"/>
      <c r="DBG1093" s="52"/>
      <c r="DBH1093" s="69"/>
      <c r="DBI1093" s="69"/>
      <c r="DBJ1093" s="69"/>
      <c r="DBK1093" s="107"/>
      <c r="DBL1093" s="2"/>
      <c r="DBM1093" s="15"/>
      <c r="DBN1093" s="15"/>
      <c r="DBO1093" s="80"/>
      <c r="DBP1093" s="52"/>
      <c r="DBQ1093" s="69"/>
      <c r="DBR1093" s="69"/>
      <c r="DBS1093" s="69"/>
      <c r="DBT1093" s="107"/>
      <c r="DBU1093" s="2"/>
      <c r="DBV1093" s="15"/>
      <c r="DBW1093" s="15"/>
      <c r="DBX1093" s="80"/>
      <c r="DBY1093" s="52"/>
      <c r="DBZ1093" s="69"/>
      <c r="DCA1093" s="69"/>
      <c r="DCB1093" s="69"/>
      <c r="DCC1093" s="107"/>
      <c r="DCD1093" s="2"/>
      <c r="DCE1093" s="15"/>
      <c r="DCF1093" s="15"/>
      <c r="DCG1093" s="80"/>
      <c r="DCH1093" s="52"/>
      <c r="DCI1093" s="69"/>
      <c r="DCJ1093" s="69"/>
      <c r="DCK1093" s="69"/>
      <c r="DCL1093" s="107"/>
      <c r="DCM1093" s="2"/>
      <c r="DCN1093" s="15"/>
      <c r="DCO1093" s="15"/>
      <c r="DCP1093" s="80"/>
      <c r="DCQ1093" s="52"/>
      <c r="DCR1093" s="69"/>
      <c r="DCS1093" s="69"/>
      <c r="DCT1093" s="69"/>
      <c r="DCU1093" s="107"/>
      <c r="DCV1093" s="2"/>
      <c r="DCW1093" s="15"/>
      <c r="DCX1093" s="15"/>
      <c r="DCY1093" s="80"/>
      <c r="DCZ1093" s="52"/>
      <c r="DDA1093" s="69"/>
      <c r="DDB1093" s="69"/>
      <c r="DDC1093" s="69"/>
      <c r="DDD1093" s="107"/>
      <c r="DDE1093" s="2"/>
      <c r="DDF1093" s="15"/>
      <c r="DDG1093" s="15"/>
      <c r="DDH1093" s="80"/>
      <c r="DDI1093" s="52"/>
      <c r="DDJ1093" s="69"/>
      <c r="DDK1093" s="69"/>
      <c r="DDL1093" s="69"/>
      <c r="DDM1093" s="107"/>
      <c r="DDN1093" s="2"/>
      <c r="DDO1093" s="15"/>
      <c r="DDP1093" s="15"/>
      <c r="DDQ1093" s="80"/>
      <c r="DDR1093" s="52"/>
      <c r="DDS1093" s="69"/>
      <c r="DDT1093" s="69"/>
      <c r="DDU1093" s="69"/>
      <c r="DDV1093" s="107"/>
      <c r="DDW1093" s="2"/>
      <c r="DDX1093" s="15"/>
      <c r="DDY1093" s="15"/>
      <c r="DDZ1093" s="80"/>
      <c r="DEA1093" s="52"/>
      <c r="DEB1093" s="69"/>
      <c r="DEC1093" s="69"/>
      <c r="DED1093" s="69"/>
      <c r="DEE1093" s="107"/>
      <c r="DEF1093" s="2"/>
      <c r="DEG1093" s="15"/>
      <c r="DEH1093" s="15"/>
      <c r="DEI1093" s="80"/>
      <c r="DEJ1093" s="52"/>
      <c r="DEK1093" s="69"/>
      <c r="DEL1093" s="69"/>
      <c r="DEM1093" s="69"/>
      <c r="DEN1093" s="107"/>
      <c r="DEO1093" s="2"/>
      <c r="DEP1093" s="15"/>
      <c r="DEQ1093" s="15"/>
      <c r="DER1093" s="80"/>
      <c r="DES1093" s="52"/>
      <c r="DET1093" s="69"/>
      <c r="DEU1093" s="69"/>
      <c r="DEV1093" s="69"/>
      <c r="DEW1093" s="107"/>
      <c r="DEX1093" s="2"/>
      <c r="DEY1093" s="15"/>
      <c r="DEZ1093" s="15"/>
      <c r="DFA1093" s="80"/>
      <c r="DFB1093" s="52"/>
      <c r="DFC1093" s="69"/>
      <c r="DFD1093" s="69"/>
      <c r="DFE1093" s="69"/>
      <c r="DFF1093" s="107"/>
      <c r="DFG1093" s="2"/>
      <c r="DFH1093" s="15"/>
      <c r="DFI1093" s="15"/>
      <c r="DFJ1093" s="80"/>
      <c r="DFK1093" s="52"/>
      <c r="DFL1093" s="69"/>
      <c r="DFM1093" s="69"/>
      <c r="DFN1093" s="69"/>
      <c r="DFO1093" s="107"/>
      <c r="DFP1093" s="2"/>
      <c r="DFQ1093" s="15"/>
      <c r="DFR1093" s="15"/>
      <c r="DFS1093" s="80"/>
      <c r="DFT1093" s="52"/>
      <c r="DFU1093" s="69"/>
      <c r="DFV1093" s="69"/>
      <c r="DFW1093" s="69"/>
      <c r="DFX1093" s="107"/>
      <c r="DFY1093" s="2"/>
      <c r="DFZ1093" s="15"/>
      <c r="DGA1093" s="15"/>
      <c r="DGB1093" s="80"/>
      <c r="DGC1093" s="52"/>
      <c r="DGD1093" s="69"/>
      <c r="DGE1093" s="69"/>
      <c r="DGF1093" s="69"/>
      <c r="DGG1093" s="107"/>
      <c r="DGH1093" s="2"/>
      <c r="DGI1093" s="15"/>
      <c r="DGJ1093" s="15"/>
      <c r="DGK1093" s="80"/>
      <c r="DGL1093" s="52"/>
      <c r="DGM1093" s="69"/>
      <c r="DGN1093" s="69"/>
      <c r="DGO1093" s="69"/>
      <c r="DGP1093" s="107"/>
      <c r="DGQ1093" s="2"/>
      <c r="DGR1093" s="15"/>
      <c r="DGS1093" s="15"/>
      <c r="DGT1093" s="80"/>
      <c r="DGU1093" s="52"/>
      <c r="DGV1093" s="69"/>
      <c r="DGW1093" s="69"/>
      <c r="DGX1093" s="69"/>
      <c r="DGY1093" s="107"/>
      <c r="DGZ1093" s="2"/>
      <c r="DHA1093" s="15"/>
      <c r="DHB1093" s="15"/>
      <c r="DHC1093" s="80"/>
      <c r="DHD1093" s="52"/>
      <c r="DHE1093" s="69"/>
      <c r="DHF1093" s="69"/>
      <c r="DHG1093" s="69"/>
      <c r="DHH1093" s="107"/>
      <c r="DHI1093" s="2"/>
      <c r="DHJ1093" s="15"/>
      <c r="DHK1093" s="15"/>
      <c r="DHL1093" s="80"/>
      <c r="DHM1093" s="52"/>
      <c r="DHN1093" s="69"/>
      <c r="DHO1093" s="69"/>
      <c r="DHP1093" s="69"/>
      <c r="DHQ1093" s="107"/>
      <c r="DHR1093" s="2"/>
      <c r="DHS1093" s="15"/>
      <c r="DHT1093" s="15"/>
      <c r="DHU1093" s="80"/>
      <c r="DHV1093" s="52"/>
      <c r="DHW1093" s="69"/>
      <c r="DHX1093" s="69"/>
      <c r="DHY1093" s="69"/>
      <c r="DHZ1093" s="107"/>
      <c r="DIA1093" s="2"/>
      <c r="DIB1093" s="15"/>
      <c r="DIC1093" s="15"/>
      <c r="DID1093" s="80"/>
      <c r="DIE1093" s="52"/>
      <c r="DIF1093" s="69"/>
      <c r="DIG1093" s="69"/>
      <c r="DIH1093" s="69"/>
      <c r="DII1093" s="107"/>
      <c r="DIJ1093" s="2"/>
      <c r="DIK1093" s="15"/>
      <c r="DIL1093" s="15"/>
      <c r="DIM1093" s="80"/>
      <c r="DIN1093" s="52"/>
      <c r="DIO1093" s="69"/>
      <c r="DIP1093" s="69"/>
      <c r="DIQ1093" s="69"/>
      <c r="DIR1093" s="107"/>
      <c r="DIS1093" s="2"/>
      <c r="DIT1093" s="15"/>
      <c r="DIU1093" s="15"/>
      <c r="DIV1093" s="80"/>
      <c r="DIW1093" s="52"/>
      <c r="DIX1093" s="69"/>
      <c r="DIY1093" s="69"/>
      <c r="DIZ1093" s="69"/>
      <c r="DJA1093" s="107"/>
      <c r="DJB1093" s="2"/>
      <c r="DJC1093" s="15"/>
      <c r="DJD1093" s="15"/>
      <c r="DJE1093" s="80"/>
      <c r="DJF1093" s="52"/>
      <c r="DJG1093" s="69"/>
      <c r="DJH1093" s="69"/>
      <c r="DJI1093" s="69"/>
      <c r="DJJ1093" s="107"/>
      <c r="DJK1093" s="2"/>
      <c r="DJL1093" s="15"/>
      <c r="DJM1093" s="15"/>
      <c r="DJN1093" s="80"/>
      <c r="DJO1093" s="52"/>
      <c r="DJP1093" s="69"/>
      <c r="DJQ1093" s="69"/>
      <c r="DJR1093" s="69"/>
      <c r="DJS1093" s="107"/>
      <c r="DJT1093" s="2"/>
      <c r="DJU1093" s="15"/>
      <c r="DJV1093" s="15"/>
      <c r="DJW1093" s="80"/>
      <c r="DJX1093" s="52"/>
      <c r="DJY1093" s="69"/>
      <c r="DJZ1093" s="69"/>
      <c r="DKA1093" s="69"/>
      <c r="DKB1093" s="107"/>
      <c r="DKC1093" s="2"/>
      <c r="DKD1093" s="15"/>
      <c r="DKE1093" s="15"/>
      <c r="DKF1093" s="80"/>
      <c r="DKG1093" s="52"/>
      <c r="DKH1093" s="69"/>
      <c r="DKI1093" s="69"/>
      <c r="DKJ1093" s="69"/>
      <c r="DKK1093" s="107"/>
      <c r="DKL1093" s="2"/>
      <c r="DKM1093" s="15"/>
      <c r="DKN1093" s="15"/>
      <c r="DKO1093" s="80"/>
      <c r="DKP1093" s="52"/>
      <c r="DKQ1093" s="69"/>
      <c r="DKR1093" s="69"/>
      <c r="DKS1093" s="69"/>
      <c r="DKT1093" s="107"/>
      <c r="DKU1093" s="2"/>
      <c r="DKV1093" s="15"/>
      <c r="DKW1093" s="15"/>
      <c r="DKX1093" s="80"/>
      <c r="DKY1093" s="52"/>
      <c r="DKZ1093" s="69"/>
      <c r="DLA1093" s="69"/>
      <c r="DLB1093" s="69"/>
      <c r="DLC1093" s="107"/>
      <c r="DLD1093" s="2"/>
      <c r="DLE1093" s="15"/>
      <c r="DLF1093" s="15"/>
      <c r="DLG1093" s="80"/>
      <c r="DLH1093" s="52"/>
      <c r="DLI1093" s="69"/>
      <c r="DLJ1093" s="69"/>
      <c r="DLK1093" s="69"/>
      <c r="DLL1093" s="107"/>
      <c r="DLM1093" s="2"/>
      <c r="DLN1093" s="15"/>
      <c r="DLO1093" s="15"/>
      <c r="DLP1093" s="80"/>
      <c r="DLQ1093" s="52"/>
      <c r="DLR1093" s="69"/>
      <c r="DLS1093" s="69"/>
      <c r="DLT1093" s="69"/>
      <c r="DLU1093" s="107"/>
      <c r="DLV1093" s="2"/>
      <c r="DLW1093" s="15"/>
      <c r="DLX1093" s="15"/>
      <c r="DLY1093" s="80"/>
      <c r="DLZ1093" s="52"/>
      <c r="DMA1093" s="69"/>
      <c r="DMB1093" s="69"/>
      <c r="DMC1093" s="69"/>
      <c r="DMD1093" s="107"/>
      <c r="DME1093" s="2"/>
      <c r="DMF1093" s="15"/>
      <c r="DMG1093" s="15"/>
      <c r="DMH1093" s="80"/>
      <c r="DMI1093" s="52"/>
      <c r="DMJ1093" s="69"/>
      <c r="DMK1093" s="69"/>
      <c r="DML1093" s="69"/>
      <c r="DMM1093" s="107"/>
      <c r="DMN1093" s="2"/>
      <c r="DMO1093" s="15"/>
      <c r="DMP1093" s="15"/>
      <c r="DMQ1093" s="80"/>
      <c r="DMR1093" s="52"/>
      <c r="DMS1093" s="69"/>
      <c r="DMT1093" s="69"/>
      <c r="DMU1093" s="69"/>
      <c r="DMV1093" s="107"/>
      <c r="DMW1093" s="2"/>
      <c r="DMX1093" s="15"/>
      <c r="DMY1093" s="15"/>
      <c r="DMZ1093" s="80"/>
      <c r="DNA1093" s="52"/>
      <c r="DNB1093" s="69"/>
      <c r="DNC1093" s="69"/>
      <c r="DND1093" s="69"/>
      <c r="DNE1093" s="107"/>
      <c r="DNF1093" s="2"/>
      <c r="DNG1093" s="15"/>
      <c r="DNH1093" s="15"/>
      <c r="DNI1093" s="80"/>
      <c r="DNJ1093" s="52"/>
      <c r="DNK1093" s="69"/>
      <c r="DNL1093" s="69"/>
      <c r="DNM1093" s="69"/>
      <c r="DNN1093" s="107"/>
      <c r="DNO1093" s="2"/>
      <c r="DNP1093" s="15"/>
      <c r="DNQ1093" s="15"/>
      <c r="DNR1093" s="80"/>
      <c r="DNS1093" s="52"/>
      <c r="DNT1093" s="69"/>
      <c r="DNU1093" s="69"/>
      <c r="DNV1093" s="69"/>
      <c r="DNW1093" s="107"/>
      <c r="DNX1093" s="2"/>
      <c r="DNY1093" s="15"/>
      <c r="DNZ1093" s="15"/>
      <c r="DOA1093" s="80"/>
      <c r="DOB1093" s="52"/>
      <c r="DOC1093" s="69"/>
      <c r="DOD1093" s="69"/>
      <c r="DOE1093" s="69"/>
      <c r="DOF1093" s="107"/>
      <c r="DOG1093" s="2"/>
      <c r="DOH1093" s="15"/>
      <c r="DOI1093" s="15"/>
      <c r="DOJ1093" s="80"/>
      <c r="DOK1093" s="52"/>
      <c r="DOL1093" s="69"/>
      <c r="DOM1093" s="69"/>
      <c r="DON1093" s="69"/>
      <c r="DOO1093" s="107"/>
      <c r="DOP1093" s="2"/>
      <c r="DOQ1093" s="15"/>
      <c r="DOR1093" s="15"/>
      <c r="DOS1093" s="80"/>
      <c r="DOT1093" s="52"/>
      <c r="DOU1093" s="69"/>
      <c r="DOV1093" s="69"/>
      <c r="DOW1093" s="69"/>
      <c r="DOX1093" s="107"/>
      <c r="DOY1093" s="2"/>
      <c r="DOZ1093" s="15"/>
      <c r="DPA1093" s="15"/>
      <c r="DPB1093" s="80"/>
      <c r="DPC1093" s="52"/>
      <c r="DPD1093" s="69"/>
      <c r="DPE1093" s="69"/>
      <c r="DPF1093" s="69"/>
      <c r="DPG1093" s="107"/>
      <c r="DPH1093" s="2"/>
      <c r="DPI1093" s="15"/>
      <c r="DPJ1093" s="15"/>
      <c r="DPK1093" s="80"/>
      <c r="DPL1093" s="52"/>
      <c r="DPM1093" s="69"/>
      <c r="DPN1093" s="69"/>
      <c r="DPO1093" s="69"/>
      <c r="DPP1093" s="107"/>
      <c r="DPQ1093" s="2"/>
      <c r="DPR1093" s="15"/>
      <c r="DPS1093" s="15"/>
      <c r="DPT1093" s="80"/>
      <c r="DPU1093" s="52"/>
      <c r="DPV1093" s="69"/>
      <c r="DPW1093" s="69"/>
      <c r="DPX1093" s="69"/>
      <c r="DPY1093" s="107"/>
      <c r="DPZ1093" s="2"/>
      <c r="DQA1093" s="15"/>
      <c r="DQB1093" s="15"/>
      <c r="DQC1093" s="80"/>
      <c r="DQD1093" s="52"/>
      <c r="DQE1093" s="69"/>
      <c r="DQF1093" s="69"/>
      <c r="DQG1093" s="69"/>
      <c r="DQH1093" s="107"/>
      <c r="DQI1093" s="2"/>
      <c r="DQJ1093" s="15"/>
      <c r="DQK1093" s="15"/>
      <c r="DQL1093" s="80"/>
      <c r="DQM1093" s="52"/>
      <c r="DQN1093" s="69"/>
      <c r="DQO1093" s="69"/>
      <c r="DQP1093" s="69"/>
      <c r="DQQ1093" s="107"/>
      <c r="DQR1093" s="2"/>
      <c r="DQS1093" s="15"/>
      <c r="DQT1093" s="15"/>
      <c r="DQU1093" s="80"/>
      <c r="DQV1093" s="52"/>
      <c r="DQW1093" s="69"/>
      <c r="DQX1093" s="69"/>
      <c r="DQY1093" s="69"/>
      <c r="DQZ1093" s="107"/>
      <c r="DRA1093" s="2"/>
      <c r="DRB1093" s="15"/>
      <c r="DRC1093" s="15"/>
      <c r="DRD1093" s="80"/>
      <c r="DRE1093" s="52"/>
      <c r="DRF1093" s="69"/>
      <c r="DRG1093" s="69"/>
      <c r="DRH1093" s="69"/>
      <c r="DRI1093" s="107"/>
      <c r="DRJ1093" s="2"/>
      <c r="DRK1093" s="15"/>
      <c r="DRL1093" s="15"/>
      <c r="DRM1093" s="80"/>
      <c r="DRN1093" s="52"/>
      <c r="DRO1093" s="69"/>
      <c r="DRP1093" s="69"/>
      <c r="DRQ1093" s="69"/>
      <c r="DRR1093" s="107"/>
      <c r="DRS1093" s="2"/>
      <c r="DRT1093" s="15"/>
      <c r="DRU1093" s="15"/>
      <c r="DRV1093" s="80"/>
      <c r="DRW1093" s="52"/>
      <c r="DRX1093" s="69"/>
      <c r="DRY1093" s="69"/>
      <c r="DRZ1093" s="69"/>
      <c r="DSA1093" s="107"/>
      <c r="DSB1093" s="2"/>
      <c r="DSC1093" s="15"/>
      <c r="DSD1093" s="15"/>
      <c r="DSE1093" s="80"/>
      <c r="DSF1093" s="52"/>
      <c r="DSG1093" s="69"/>
      <c r="DSH1093" s="69"/>
      <c r="DSI1093" s="69"/>
      <c r="DSJ1093" s="107"/>
      <c r="DSK1093" s="2"/>
      <c r="DSL1093" s="15"/>
      <c r="DSM1093" s="15"/>
      <c r="DSN1093" s="80"/>
      <c r="DSO1093" s="52"/>
      <c r="DSP1093" s="69"/>
      <c r="DSQ1093" s="69"/>
      <c r="DSR1093" s="69"/>
      <c r="DSS1093" s="107"/>
      <c r="DST1093" s="2"/>
      <c r="DSU1093" s="15"/>
      <c r="DSV1093" s="15"/>
      <c r="DSW1093" s="80"/>
      <c r="DSX1093" s="52"/>
      <c r="DSY1093" s="69"/>
      <c r="DSZ1093" s="69"/>
      <c r="DTA1093" s="69"/>
      <c r="DTB1093" s="107"/>
      <c r="DTC1093" s="2"/>
      <c r="DTD1093" s="15"/>
      <c r="DTE1093" s="15"/>
      <c r="DTF1093" s="80"/>
      <c r="DTG1093" s="52"/>
      <c r="DTH1093" s="69"/>
      <c r="DTI1093" s="69"/>
      <c r="DTJ1093" s="69"/>
      <c r="DTK1093" s="107"/>
      <c r="DTL1093" s="2"/>
      <c r="DTM1093" s="15"/>
      <c r="DTN1093" s="15"/>
      <c r="DTO1093" s="80"/>
      <c r="DTP1093" s="52"/>
      <c r="DTQ1093" s="69"/>
      <c r="DTR1093" s="69"/>
      <c r="DTS1093" s="69"/>
      <c r="DTT1093" s="107"/>
      <c r="DTU1093" s="2"/>
      <c r="DTV1093" s="15"/>
      <c r="DTW1093" s="15"/>
      <c r="DTX1093" s="80"/>
      <c r="DTY1093" s="52"/>
      <c r="DTZ1093" s="69"/>
      <c r="DUA1093" s="69"/>
      <c r="DUB1093" s="69"/>
      <c r="DUC1093" s="107"/>
      <c r="DUD1093" s="2"/>
      <c r="DUE1093" s="15"/>
      <c r="DUF1093" s="15"/>
      <c r="DUG1093" s="80"/>
      <c r="DUH1093" s="52"/>
      <c r="DUI1093" s="69"/>
      <c r="DUJ1093" s="69"/>
      <c r="DUK1093" s="69"/>
      <c r="DUL1093" s="107"/>
      <c r="DUM1093" s="2"/>
      <c r="DUN1093" s="15"/>
      <c r="DUO1093" s="15"/>
      <c r="DUP1093" s="80"/>
      <c r="DUQ1093" s="52"/>
      <c r="DUR1093" s="69"/>
      <c r="DUS1093" s="69"/>
      <c r="DUT1093" s="69"/>
      <c r="DUU1093" s="107"/>
      <c r="DUV1093" s="2"/>
      <c r="DUW1093" s="15"/>
      <c r="DUX1093" s="15"/>
      <c r="DUY1093" s="80"/>
      <c r="DUZ1093" s="52"/>
      <c r="DVA1093" s="69"/>
      <c r="DVB1093" s="69"/>
      <c r="DVC1093" s="69"/>
      <c r="DVD1093" s="107"/>
      <c r="DVE1093" s="2"/>
      <c r="DVF1093" s="15"/>
      <c r="DVG1093" s="15"/>
      <c r="DVH1093" s="80"/>
      <c r="DVI1093" s="52"/>
      <c r="DVJ1093" s="69"/>
      <c r="DVK1093" s="69"/>
      <c r="DVL1093" s="69"/>
      <c r="DVM1093" s="107"/>
      <c r="DVN1093" s="2"/>
      <c r="DVO1093" s="15"/>
      <c r="DVP1093" s="15"/>
      <c r="DVQ1093" s="80"/>
      <c r="DVR1093" s="52"/>
      <c r="DVS1093" s="69"/>
      <c r="DVT1093" s="69"/>
      <c r="DVU1093" s="69"/>
      <c r="DVV1093" s="107"/>
      <c r="DVW1093" s="2"/>
      <c r="DVX1093" s="15"/>
      <c r="DVY1093" s="15"/>
      <c r="DVZ1093" s="80"/>
      <c r="DWA1093" s="52"/>
      <c r="DWB1093" s="69"/>
      <c r="DWC1093" s="69"/>
      <c r="DWD1093" s="69"/>
      <c r="DWE1093" s="107"/>
      <c r="DWF1093" s="2"/>
      <c r="DWG1093" s="15"/>
      <c r="DWH1093" s="15"/>
      <c r="DWI1093" s="80"/>
      <c r="DWJ1093" s="52"/>
      <c r="DWK1093" s="69"/>
      <c r="DWL1093" s="69"/>
      <c r="DWM1093" s="69"/>
      <c r="DWN1093" s="107"/>
      <c r="DWO1093" s="2"/>
      <c r="DWP1093" s="15"/>
      <c r="DWQ1093" s="15"/>
      <c r="DWR1093" s="80"/>
      <c r="DWS1093" s="52"/>
      <c r="DWT1093" s="69"/>
      <c r="DWU1093" s="69"/>
      <c r="DWV1093" s="69"/>
      <c r="DWW1093" s="107"/>
      <c r="DWX1093" s="2"/>
      <c r="DWY1093" s="15"/>
      <c r="DWZ1093" s="15"/>
      <c r="DXA1093" s="80"/>
      <c r="DXB1093" s="52"/>
      <c r="DXC1093" s="69"/>
      <c r="DXD1093" s="69"/>
      <c r="DXE1093" s="69"/>
      <c r="DXF1093" s="107"/>
      <c r="DXG1093" s="2"/>
      <c r="DXH1093" s="15"/>
      <c r="DXI1093" s="15"/>
      <c r="DXJ1093" s="80"/>
      <c r="DXK1093" s="52"/>
      <c r="DXL1093" s="69"/>
      <c r="DXM1093" s="69"/>
      <c r="DXN1093" s="69"/>
      <c r="DXO1093" s="107"/>
      <c r="DXP1093" s="2"/>
      <c r="DXQ1093" s="15"/>
      <c r="DXR1093" s="15"/>
      <c r="DXS1093" s="80"/>
      <c r="DXT1093" s="52"/>
      <c r="DXU1093" s="69"/>
      <c r="DXV1093" s="69"/>
      <c r="DXW1093" s="69"/>
      <c r="DXX1093" s="107"/>
      <c r="DXY1093" s="2"/>
      <c r="DXZ1093" s="15"/>
      <c r="DYA1093" s="15"/>
      <c r="DYB1093" s="80"/>
      <c r="DYC1093" s="52"/>
      <c r="DYD1093" s="69"/>
      <c r="DYE1093" s="69"/>
      <c r="DYF1093" s="69"/>
      <c r="DYG1093" s="107"/>
      <c r="DYH1093" s="2"/>
      <c r="DYI1093" s="15"/>
      <c r="DYJ1093" s="15"/>
      <c r="DYK1093" s="80"/>
      <c r="DYL1093" s="52"/>
      <c r="DYM1093" s="69"/>
      <c r="DYN1093" s="69"/>
      <c r="DYO1093" s="69"/>
      <c r="DYP1093" s="107"/>
      <c r="DYQ1093" s="2"/>
      <c r="DYR1093" s="15"/>
      <c r="DYS1093" s="15"/>
      <c r="DYT1093" s="80"/>
      <c r="DYU1093" s="52"/>
      <c r="DYV1093" s="69"/>
      <c r="DYW1093" s="69"/>
      <c r="DYX1093" s="69"/>
      <c r="DYY1093" s="107"/>
      <c r="DYZ1093" s="2"/>
      <c r="DZA1093" s="15"/>
      <c r="DZB1093" s="15"/>
      <c r="DZC1093" s="80"/>
      <c r="DZD1093" s="52"/>
      <c r="DZE1093" s="69"/>
      <c r="DZF1093" s="69"/>
      <c r="DZG1093" s="69"/>
      <c r="DZH1093" s="107"/>
      <c r="DZI1093" s="2"/>
      <c r="DZJ1093" s="15"/>
      <c r="DZK1093" s="15"/>
      <c r="DZL1093" s="80"/>
      <c r="DZM1093" s="52"/>
      <c r="DZN1093" s="69"/>
      <c r="DZO1093" s="69"/>
      <c r="DZP1093" s="69"/>
      <c r="DZQ1093" s="107"/>
      <c r="DZR1093" s="2"/>
      <c r="DZS1093" s="15"/>
      <c r="DZT1093" s="15"/>
      <c r="DZU1093" s="80"/>
      <c r="DZV1093" s="52"/>
      <c r="DZW1093" s="69"/>
      <c r="DZX1093" s="69"/>
      <c r="DZY1093" s="69"/>
      <c r="DZZ1093" s="107"/>
      <c r="EAA1093" s="2"/>
      <c r="EAB1093" s="15"/>
      <c r="EAC1093" s="15"/>
      <c r="EAD1093" s="80"/>
      <c r="EAE1093" s="52"/>
      <c r="EAF1093" s="69"/>
      <c r="EAG1093" s="69"/>
      <c r="EAH1093" s="69"/>
      <c r="EAI1093" s="107"/>
      <c r="EAJ1093" s="2"/>
      <c r="EAK1093" s="15"/>
      <c r="EAL1093" s="15"/>
      <c r="EAM1093" s="80"/>
      <c r="EAN1093" s="52"/>
      <c r="EAO1093" s="69"/>
      <c r="EAP1093" s="69"/>
      <c r="EAQ1093" s="69"/>
      <c r="EAR1093" s="107"/>
      <c r="EAS1093" s="2"/>
      <c r="EAT1093" s="15"/>
      <c r="EAU1093" s="15"/>
      <c r="EAV1093" s="80"/>
      <c r="EAW1093" s="52"/>
      <c r="EAX1093" s="69"/>
      <c r="EAY1093" s="69"/>
      <c r="EAZ1093" s="69"/>
      <c r="EBA1093" s="107"/>
      <c r="EBB1093" s="2"/>
      <c r="EBC1093" s="15"/>
      <c r="EBD1093" s="15"/>
      <c r="EBE1093" s="80"/>
      <c r="EBF1093" s="52"/>
      <c r="EBG1093" s="69"/>
      <c r="EBH1093" s="69"/>
      <c r="EBI1093" s="69"/>
      <c r="EBJ1093" s="107"/>
      <c r="EBK1093" s="2"/>
      <c r="EBL1093" s="15"/>
      <c r="EBM1093" s="15"/>
      <c r="EBN1093" s="80"/>
      <c r="EBO1093" s="52"/>
      <c r="EBP1093" s="69"/>
      <c r="EBQ1093" s="69"/>
      <c r="EBR1093" s="69"/>
      <c r="EBS1093" s="107"/>
      <c r="EBT1093" s="2"/>
      <c r="EBU1093" s="15"/>
      <c r="EBV1093" s="15"/>
      <c r="EBW1093" s="80"/>
      <c r="EBX1093" s="52"/>
      <c r="EBY1093" s="69"/>
      <c r="EBZ1093" s="69"/>
      <c r="ECA1093" s="69"/>
      <c r="ECB1093" s="107"/>
      <c r="ECC1093" s="2"/>
      <c r="ECD1093" s="15"/>
      <c r="ECE1093" s="15"/>
      <c r="ECF1093" s="80"/>
      <c r="ECG1093" s="52"/>
      <c r="ECH1093" s="69"/>
      <c r="ECI1093" s="69"/>
      <c r="ECJ1093" s="69"/>
      <c r="ECK1093" s="107"/>
      <c r="ECL1093" s="2"/>
      <c r="ECM1093" s="15"/>
      <c r="ECN1093" s="15"/>
      <c r="ECO1093" s="80"/>
      <c r="ECP1093" s="52"/>
      <c r="ECQ1093" s="69"/>
      <c r="ECR1093" s="69"/>
      <c r="ECS1093" s="69"/>
      <c r="ECT1093" s="107"/>
      <c r="ECU1093" s="2"/>
      <c r="ECV1093" s="15"/>
      <c r="ECW1093" s="15"/>
      <c r="ECX1093" s="80"/>
      <c r="ECY1093" s="52"/>
      <c r="ECZ1093" s="69"/>
      <c r="EDA1093" s="69"/>
      <c r="EDB1093" s="69"/>
      <c r="EDC1093" s="107"/>
      <c r="EDD1093" s="2"/>
      <c r="EDE1093" s="15"/>
      <c r="EDF1093" s="15"/>
      <c r="EDG1093" s="80"/>
      <c r="EDH1093" s="52"/>
      <c r="EDI1093" s="69"/>
      <c r="EDJ1093" s="69"/>
      <c r="EDK1093" s="69"/>
      <c r="EDL1093" s="107"/>
      <c r="EDM1093" s="2"/>
      <c r="EDN1093" s="15"/>
      <c r="EDO1093" s="15"/>
      <c r="EDP1093" s="80"/>
      <c r="EDQ1093" s="52"/>
      <c r="EDR1093" s="69"/>
      <c r="EDS1093" s="69"/>
      <c r="EDT1093" s="69"/>
      <c r="EDU1093" s="107"/>
      <c r="EDV1093" s="2"/>
      <c r="EDW1093" s="15"/>
      <c r="EDX1093" s="15"/>
      <c r="EDY1093" s="80"/>
      <c r="EDZ1093" s="52"/>
      <c r="EEA1093" s="69"/>
      <c r="EEB1093" s="69"/>
      <c r="EEC1093" s="69"/>
      <c r="EED1093" s="107"/>
      <c r="EEE1093" s="2"/>
      <c r="EEF1093" s="15"/>
      <c r="EEG1093" s="15"/>
      <c r="EEH1093" s="80"/>
      <c r="EEI1093" s="52"/>
      <c r="EEJ1093" s="69"/>
      <c r="EEK1093" s="69"/>
      <c r="EEL1093" s="69"/>
      <c r="EEM1093" s="107"/>
      <c r="EEN1093" s="2"/>
      <c r="EEO1093" s="15"/>
      <c r="EEP1093" s="15"/>
      <c r="EEQ1093" s="80"/>
      <c r="EER1093" s="52"/>
      <c r="EES1093" s="69"/>
      <c r="EET1093" s="69"/>
      <c r="EEU1093" s="69"/>
      <c r="EEV1093" s="107"/>
      <c r="EEW1093" s="2"/>
      <c r="EEX1093" s="15"/>
      <c r="EEY1093" s="15"/>
      <c r="EEZ1093" s="80"/>
      <c r="EFA1093" s="52"/>
      <c r="EFB1093" s="69"/>
      <c r="EFC1093" s="69"/>
      <c r="EFD1093" s="69"/>
      <c r="EFE1093" s="107"/>
      <c r="EFF1093" s="2"/>
      <c r="EFG1093" s="15"/>
      <c r="EFH1093" s="15"/>
      <c r="EFI1093" s="80"/>
      <c r="EFJ1093" s="52"/>
      <c r="EFK1093" s="69"/>
      <c r="EFL1093" s="69"/>
      <c r="EFM1093" s="69"/>
      <c r="EFN1093" s="107"/>
      <c r="EFO1093" s="2"/>
      <c r="EFP1093" s="15"/>
      <c r="EFQ1093" s="15"/>
      <c r="EFR1093" s="80"/>
      <c r="EFS1093" s="52"/>
      <c r="EFT1093" s="69"/>
      <c r="EFU1093" s="69"/>
      <c r="EFV1093" s="69"/>
      <c r="EFW1093" s="107"/>
      <c r="EFX1093" s="2"/>
      <c r="EFY1093" s="15"/>
      <c r="EFZ1093" s="15"/>
      <c r="EGA1093" s="80"/>
      <c r="EGB1093" s="52"/>
      <c r="EGC1093" s="69"/>
      <c r="EGD1093" s="69"/>
      <c r="EGE1093" s="69"/>
      <c r="EGF1093" s="107"/>
      <c r="EGG1093" s="2"/>
      <c r="EGH1093" s="15"/>
      <c r="EGI1093" s="15"/>
      <c r="EGJ1093" s="80"/>
      <c r="EGK1093" s="52"/>
      <c r="EGL1093" s="69"/>
      <c r="EGM1093" s="69"/>
      <c r="EGN1093" s="69"/>
      <c r="EGO1093" s="107"/>
      <c r="EGP1093" s="2"/>
      <c r="EGQ1093" s="15"/>
      <c r="EGR1093" s="15"/>
      <c r="EGS1093" s="80"/>
      <c r="EGT1093" s="52"/>
      <c r="EGU1093" s="69"/>
      <c r="EGV1093" s="69"/>
      <c r="EGW1093" s="69"/>
      <c r="EGX1093" s="107"/>
      <c r="EGY1093" s="2"/>
      <c r="EGZ1093" s="15"/>
      <c r="EHA1093" s="15"/>
      <c r="EHB1093" s="80"/>
      <c r="EHC1093" s="52"/>
      <c r="EHD1093" s="69"/>
      <c r="EHE1093" s="69"/>
      <c r="EHF1093" s="69"/>
      <c r="EHG1093" s="107"/>
      <c r="EHH1093" s="2"/>
      <c r="EHI1093" s="15"/>
      <c r="EHJ1093" s="15"/>
      <c r="EHK1093" s="80"/>
      <c r="EHL1093" s="52"/>
      <c r="EHM1093" s="69"/>
      <c r="EHN1093" s="69"/>
      <c r="EHO1093" s="69"/>
      <c r="EHP1093" s="107"/>
      <c r="EHQ1093" s="2"/>
      <c r="EHR1093" s="15"/>
      <c r="EHS1093" s="15"/>
      <c r="EHT1093" s="80"/>
      <c r="EHU1093" s="52"/>
      <c r="EHV1093" s="69"/>
      <c r="EHW1093" s="69"/>
      <c r="EHX1093" s="69"/>
      <c r="EHY1093" s="107"/>
      <c r="EHZ1093" s="2"/>
      <c r="EIA1093" s="15"/>
      <c r="EIB1093" s="15"/>
      <c r="EIC1093" s="80"/>
      <c r="EID1093" s="52"/>
      <c r="EIE1093" s="69"/>
      <c r="EIF1093" s="69"/>
      <c r="EIG1093" s="69"/>
      <c r="EIH1093" s="107"/>
      <c r="EII1093" s="2"/>
      <c r="EIJ1093" s="15"/>
      <c r="EIK1093" s="15"/>
      <c r="EIL1093" s="80"/>
      <c r="EIM1093" s="52"/>
      <c r="EIN1093" s="69"/>
      <c r="EIO1093" s="69"/>
      <c r="EIP1093" s="69"/>
      <c r="EIQ1093" s="107"/>
      <c r="EIR1093" s="2"/>
      <c r="EIS1093" s="15"/>
      <c r="EIT1093" s="15"/>
      <c r="EIU1093" s="80"/>
      <c r="EIV1093" s="52"/>
      <c r="EIW1093" s="69"/>
      <c r="EIX1093" s="69"/>
      <c r="EIY1093" s="69"/>
      <c r="EIZ1093" s="107"/>
      <c r="EJA1093" s="2"/>
      <c r="EJB1093" s="15"/>
      <c r="EJC1093" s="15"/>
      <c r="EJD1093" s="80"/>
      <c r="EJE1093" s="52"/>
      <c r="EJF1093" s="69"/>
      <c r="EJG1093" s="69"/>
      <c r="EJH1093" s="69"/>
      <c r="EJI1093" s="107"/>
      <c r="EJJ1093" s="2"/>
      <c r="EJK1093" s="15"/>
      <c r="EJL1093" s="15"/>
      <c r="EJM1093" s="80"/>
      <c r="EJN1093" s="52"/>
      <c r="EJO1093" s="69"/>
      <c r="EJP1093" s="69"/>
      <c r="EJQ1093" s="69"/>
      <c r="EJR1093" s="107"/>
      <c r="EJS1093" s="2"/>
      <c r="EJT1093" s="15"/>
      <c r="EJU1093" s="15"/>
      <c r="EJV1093" s="80"/>
      <c r="EJW1093" s="52"/>
      <c r="EJX1093" s="69"/>
      <c r="EJY1093" s="69"/>
      <c r="EJZ1093" s="69"/>
      <c r="EKA1093" s="107"/>
      <c r="EKB1093" s="2"/>
      <c r="EKC1093" s="15"/>
      <c r="EKD1093" s="15"/>
      <c r="EKE1093" s="80"/>
      <c r="EKF1093" s="52"/>
      <c r="EKG1093" s="69"/>
      <c r="EKH1093" s="69"/>
      <c r="EKI1093" s="69"/>
      <c r="EKJ1093" s="107"/>
      <c r="EKK1093" s="2"/>
      <c r="EKL1093" s="15"/>
      <c r="EKM1093" s="15"/>
      <c r="EKN1093" s="80"/>
      <c r="EKO1093" s="52"/>
      <c r="EKP1093" s="69"/>
      <c r="EKQ1093" s="69"/>
      <c r="EKR1093" s="69"/>
      <c r="EKS1093" s="107"/>
      <c r="EKT1093" s="2"/>
      <c r="EKU1093" s="15"/>
      <c r="EKV1093" s="15"/>
      <c r="EKW1093" s="80"/>
      <c r="EKX1093" s="52"/>
      <c r="EKY1093" s="69"/>
      <c r="EKZ1093" s="69"/>
      <c r="ELA1093" s="69"/>
      <c r="ELB1093" s="107"/>
      <c r="ELC1093" s="2"/>
      <c r="ELD1093" s="15"/>
      <c r="ELE1093" s="15"/>
      <c r="ELF1093" s="80"/>
      <c r="ELG1093" s="52"/>
      <c r="ELH1093" s="69"/>
      <c r="ELI1093" s="69"/>
      <c r="ELJ1093" s="69"/>
      <c r="ELK1093" s="107"/>
      <c r="ELL1093" s="2"/>
      <c r="ELM1093" s="15"/>
      <c r="ELN1093" s="15"/>
      <c r="ELO1093" s="80"/>
      <c r="ELP1093" s="52"/>
      <c r="ELQ1093" s="69"/>
      <c r="ELR1093" s="69"/>
      <c r="ELS1093" s="69"/>
      <c r="ELT1093" s="107"/>
      <c r="ELU1093" s="2"/>
      <c r="ELV1093" s="15"/>
      <c r="ELW1093" s="15"/>
      <c r="ELX1093" s="80"/>
      <c r="ELY1093" s="52"/>
      <c r="ELZ1093" s="69"/>
      <c r="EMA1093" s="69"/>
      <c r="EMB1093" s="69"/>
      <c r="EMC1093" s="107"/>
      <c r="EMD1093" s="2"/>
      <c r="EME1093" s="15"/>
      <c r="EMF1093" s="15"/>
      <c r="EMG1093" s="80"/>
      <c r="EMH1093" s="52"/>
      <c r="EMI1093" s="69"/>
      <c r="EMJ1093" s="69"/>
      <c r="EMK1093" s="69"/>
      <c r="EML1093" s="107"/>
      <c r="EMM1093" s="2"/>
      <c r="EMN1093" s="15"/>
      <c r="EMO1093" s="15"/>
      <c r="EMP1093" s="80"/>
      <c r="EMQ1093" s="52"/>
      <c r="EMR1093" s="69"/>
      <c r="EMS1093" s="69"/>
      <c r="EMT1093" s="69"/>
      <c r="EMU1093" s="107"/>
      <c r="EMV1093" s="2"/>
      <c r="EMW1093" s="15"/>
      <c r="EMX1093" s="15"/>
      <c r="EMY1093" s="80"/>
      <c r="EMZ1093" s="52"/>
      <c r="ENA1093" s="69"/>
      <c r="ENB1093" s="69"/>
      <c r="ENC1093" s="69"/>
      <c r="END1093" s="107"/>
      <c r="ENE1093" s="2"/>
      <c r="ENF1093" s="15"/>
      <c r="ENG1093" s="15"/>
      <c r="ENH1093" s="80"/>
      <c r="ENI1093" s="52"/>
      <c r="ENJ1093" s="69"/>
      <c r="ENK1093" s="69"/>
      <c r="ENL1093" s="69"/>
      <c r="ENM1093" s="107"/>
      <c r="ENN1093" s="2"/>
      <c r="ENO1093" s="15"/>
      <c r="ENP1093" s="15"/>
      <c r="ENQ1093" s="80"/>
      <c r="ENR1093" s="52"/>
      <c r="ENS1093" s="69"/>
      <c r="ENT1093" s="69"/>
      <c r="ENU1093" s="69"/>
      <c r="ENV1093" s="107"/>
      <c r="ENW1093" s="2"/>
      <c r="ENX1093" s="15"/>
      <c r="ENY1093" s="15"/>
      <c r="ENZ1093" s="80"/>
      <c r="EOA1093" s="52"/>
      <c r="EOB1093" s="69"/>
      <c r="EOC1093" s="69"/>
      <c r="EOD1093" s="69"/>
      <c r="EOE1093" s="107"/>
      <c r="EOF1093" s="2"/>
      <c r="EOG1093" s="15"/>
      <c r="EOH1093" s="15"/>
      <c r="EOI1093" s="80"/>
      <c r="EOJ1093" s="52"/>
      <c r="EOK1093" s="69"/>
      <c r="EOL1093" s="69"/>
      <c r="EOM1093" s="69"/>
      <c r="EON1093" s="107"/>
      <c r="EOO1093" s="2"/>
      <c r="EOP1093" s="15"/>
      <c r="EOQ1093" s="15"/>
      <c r="EOR1093" s="80"/>
      <c r="EOS1093" s="52"/>
      <c r="EOT1093" s="69"/>
      <c r="EOU1093" s="69"/>
      <c r="EOV1093" s="69"/>
      <c r="EOW1093" s="107"/>
      <c r="EOX1093" s="2"/>
      <c r="EOY1093" s="15"/>
      <c r="EOZ1093" s="15"/>
      <c r="EPA1093" s="80"/>
      <c r="EPB1093" s="52"/>
      <c r="EPC1093" s="69"/>
      <c r="EPD1093" s="69"/>
      <c r="EPE1093" s="69"/>
      <c r="EPF1093" s="107"/>
      <c r="EPG1093" s="2"/>
      <c r="EPH1093" s="15"/>
      <c r="EPI1093" s="15"/>
      <c r="EPJ1093" s="80"/>
      <c r="EPK1093" s="52"/>
      <c r="EPL1093" s="69"/>
      <c r="EPM1093" s="69"/>
      <c r="EPN1093" s="69"/>
      <c r="EPO1093" s="107"/>
      <c r="EPP1093" s="2"/>
      <c r="EPQ1093" s="15"/>
      <c r="EPR1093" s="15"/>
      <c r="EPS1093" s="80"/>
      <c r="EPT1093" s="52"/>
      <c r="EPU1093" s="69"/>
      <c r="EPV1093" s="69"/>
      <c r="EPW1093" s="69"/>
      <c r="EPX1093" s="107"/>
      <c r="EPY1093" s="2"/>
      <c r="EPZ1093" s="15"/>
      <c r="EQA1093" s="15"/>
      <c r="EQB1093" s="80"/>
      <c r="EQC1093" s="52"/>
      <c r="EQD1093" s="69"/>
      <c r="EQE1093" s="69"/>
      <c r="EQF1093" s="69"/>
      <c r="EQG1093" s="107"/>
      <c r="EQH1093" s="2"/>
      <c r="EQI1093" s="15"/>
      <c r="EQJ1093" s="15"/>
      <c r="EQK1093" s="80"/>
      <c r="EQL1093" s="52"/>
      <c r="EQM1093" s="69"/>
      <c r="EQN1093" s="69"/>
      <c r="EQO1093" s="69"/>
      <c r="EQP1093" s="107"/>
      <c r="EQQ1093" s="2"/>
      <c r="EQR1093" s="15"/>
      <c r="EQS1093" s="15"/>
      <c r="EQT1093" s="80"/>
      <c r="EQU1093" s="52"/>
      <c r="EQV1093" s="69"/>
      <c r="EQW1093" s="69"/>
      <c r="EQX1093" s="69"/>
      <c r="EQY1093" s="107"/>
      <c r="EQZ1093" s="2"/>
      <c r="ERA1093" s="15"/>
      <c r="ERB1093" s="15"/>
      <c r="ERC1093" s="80"/>
      <c r="ERD1093" s="52"/>
      <c r="ERE1093" s="69"/>
      <c r="ERF1093" s="69"/>
      <c r="ERG1093" s="69"/>
      <c r="ERH1093" s="107"/>
      <c r="ERI1093" s="2"/>
      <c r="ERJ1093" s="15"/>
      <c r="ERK1093" s="15"/>
      <c r="ERL1093" s="80"/>
      <c r="ERM1093" s="52"/>
      <c r="ERN1093" s="69"/>
      <c r="ERO1093" s="69"/>
      <c r="ERP1093" s="69"/>
      <c r="ERQ1093" s="107"/>
      <c r="ERR1093" s="2"/>
      <c r="ERS1093" s="15"/>
      <c r="ERT1093" s="15"/>
      <c r="ERU1093" s="80"/>
      <c r="ERV1093" s="52"/>
      <c r="ERW1093" s="69"/>
      <c r="ERX1093" s="69"/>
      <c r="ERY1093" s="69"/>
      <c r="ERZ1093" s="107"/>
      <c r="ESA1093" s="2"/>
      <c r="ESB1093" s="15"/>
      <c r="ESC1093" s="15"/>
      <c r="ESD1093" s="80"/>
      <c r="ESE1093" s="52"/>
      <c r="ESF1093" s="69"/>
      <c r="ESG1093" s="69"/>
      <c r="ESH1093" s="69"/>
      <c r="ESI1093" s="107"/>
      <c r="ESJ1093" s="2"/>
      <c r="ESK1093" s="15"/>
      <c r="ESL1093" s="15"/>
      <c r="ESM1093" s="80"/>
      <c r="ESN1093" s="52"/>
      <c r="ESO1093" s="69"/>
      <c r="ESP1093" s="69"/>
      <c r="ESQ1093" s="69"/>
      <c r="ESR1093" s="107"/>
      <c r="ESS1093" s="2"/>
      <c r="EST1093" s="15"/>
      <c r="ESU1093" s="15"/>
      <c r="ESV1093" s="80"/>
      <c r="ESW1093" s="52"/>
      <c r="ESX1093" s="69"/>
      <c r="ESY1093" s="69"/>
      <c r="ESZ1093" s="69"/>
      <c r="ETA1093" s="107"/>
      <c r="ETB1093" s="2"/>
      <c r="ETC1093" s="15"/>
      <c r="ETD1093" s="15"/>
      <c r="ETE1093" s="80"/>
      <c r="ETF1093" s="52"/>
      <c r="ETG1093" s="69"/>
      <c r="ETH1093" s="69"/>
      <c r="ETI1093" s="69"/>
      <c r="ETJ1093" s="107"/>
      <c r="ETK1093" s="2"/>
      <c r="ETL1093" s="15"/>
      <c r="ETM1093" s="15"/>
      <c r="ETN1093" s="80"/>
      <c r="ETO1093" s="52"/>
      <c r="ETP1093" s="69"/>
      <c r="ETQ1093" s="69"/>
      <c r="ETR1093" s="69"/>
      <c r="ETS1093" s="107"/>
      <c r="ETT1093" s="2"/>
      <c r="ETU1093" s="15"/>
      <c r="ETV1093" s="15"/>
      <c r="ETW1093" s="80"/>
      <c r="ETX1093" s="52"/>
      <c r="ETY1093" s="69"/>
      <c r="ETZ1093" s="69"/>
      <c r="EUA1093" s="69"/>
      <c r="EUB1093" s="107"/>
      <c r="EUC1093" s="2"/>
      <c r="EUD1093" s="15"/>
      <c r="EUE1093" s="15"/>
      <c r="EUF1093" s="80"/>
      <c r="EUG1093" s="52"/>
      <c r="EUH1093" s="69"/>
      <c r="EUI1093" s="69"/>
      <c r="EUJ1093" s="69"/>
      <c r="EUK1093" s="107"/>
      <c r="EUL1093" s="2"/>
      <c r="EUM1093" s="15"/>
      <c r="EUN1093" s="15"/>
      <c r="EUO1093" s="80"/>
      <c r="EUP1093" s="52"/>
      <c r="EUQ1093" s="69"/>
      <c r="EUR1093" s="69"/>
      <c r="EUS1093" s="69"/>
      <c r="EUT1093" s="107"/>
      <c r="EUU1093" s="2"/>
      <c r="EUV1093" s="15"/>
      <c r="EUW1093" s="15"/>
      <c r="EUX1093" s="80"/>
      <c r="EUY1093" s="52"/>
      <c r="EUZ1093" s="69"/>
      <c r="EVA1093" s="69"/>
      <c r="EVB1093" s="69"/>
      <c r="EVC1093" s="107"/>
      <c r="EVD1093" s="2"/>
      <c r="EVE1093" s="15"/>
      <c r="EVF1093" s="15"/>
      <c r="EVG1093" s="80"/>
      <c r="EVH1093" s="52"/>
      <c r="EVI1093" s="69"/>
      <c r="EVJ1093" s="69"/>
      <c r="EVK1093" s="69"/>
      <c r="EVL1093" s="107"/>
      <c r="EVM1093" s="2"/>
      <c r="EVN1093" s="15"/>
      <c r="EVO1093" s="15"/>
      <c r="EVP1093" s="80"/>
      <c r="EVQ1093" s="52"/>
      <c r="EVR1093" s="69"/>
      <c r="EVS1093" s="69"/>
      <c r="EVT1093" s="69"/>
      <c r="EVU1093" s="107"/>
      <c r="EVV1093" s="2"/>
      <c r="EVW1093" s="15"/>
      <c r="EVX1093" s="15"/>
      <c r="EVY1093" s="80"/>
      <c r="EVZ1093" s="52"/>
      <c r="EWA1093" s="69"/>
      <c r="EWB1093" s="69"/>
      <c r="EWC1093" s="69"/>
      <c r="EWD1093" s="107"/>
      <c r="EWE1093" s="2"/>
      <c r="EWF1093" s="15"/>
      <c r="EWG1093" s="15"/>
      <c r="EWH1093" s="80"/>
      <c r="EWI1093" s="52"/>
      <c r="EWJ1093" s="69"/>
      <c r="EWK1093" s="69"/>
      <c r="EWL1093" s="69"/>
      <c r="EWM1093" s="107"/>
      <c r="EWN1093" s="2"/>
      <c r="EWO1093" s="15"/>
      <c r="EWP1093" s="15"/>
      <c r="EWQ1093" s="80"/>
      <c r="EWR1093" s="52"/>
      <c r="EWS1093" s="69"/>
      <c r="EWT1093" s="69"/>
      <c r="EWU1093" s="69"/>
      <c r="EWV1093" s="107"/>
      <c r="EWW1093" s="2"/>
      <c r="EWX1093" s="15"/>
      <c r="EWY1093" s="15"/>
      <c r="EWZ1093" s="80"/>
      <c r="EXA1093" s="52"/>
      <c r="EXB1093" s="69"/>
      <c r="EXC1093" s="69"/>
      <c r="EXD1093" s="69"/>
      <c r="EXE1093" s="107"/>
      <c r="EXF1093" s="2"/>
      <c r="EXG1093" s="15"/>
      <c r="EXH1093" s="15"/>
      <c r="EXI1093" s="80"/>
      <c r="EXJ1093" s="52"/>
      <c r="EXK1093" s="69"/>
      <c r="EXL1093" s="69"/>
      <c r="EXM1093" s="69"/>
      <c r="EXN1093" s="107"/>
      <c r="EXO1093" s="2"/>
      <c r="EXP1093" s="15"/>
      <c r="EXQ1093" s="15"/>
      <c r="EXR1093" s="80"/>
      <c r="EXS1093" s="52"/>
      <c r="EXT1093" s="69"/>
      <c r="EXU1093" s="69"/>
      <c r="EXV1093" s="69"/>
      <c r="EXW1093" s="107"/>
      <c r="EXX1093" s="2"/>
      <c r="EXY1093" s="15"/>
      <c r="EXZ1093" s="15"/>
      <c r="EYA1093" s="80"/>
      <c r="EYB1093" s="52"/>
      <c r="EYC1093" s="69"/>
      <c r="EYD1093" s="69"/>
      <c r="EYE1093" s="69"/>
      <c r="EYF1093" s="107"/>
      <c r="EYG1093" s="2"/>
      <c r="EYH1093" s="15"/>
      <c r="EYI1093" s="15"/>
      <c r="EYJ1093" s="80"/>
      <c r="EYK1093" s="52"/>
      <c r="EYL1093" s="69"/>
      <c r="EYM1093" s="69"/>
      <c r="EYN1093" s="69"/>
      <c r="EYO1093" s="107"/>
      <c r="EYP1093" s="2"/>
      <c r="EYQ1093" s="15"/>
      <c r="EYR1093" s="15"/>
      <c r="EYS1093" s="80"/>
      <c r="EYT1093" s="52"/>
      <c r="EYU1093" s="69"/>
      <c r="EYV1093" s="69"/>
      <c r="EYW1093" s="69"/>
      <c r="EYX1093" s="107"/>
      <c r="EYY1093" s="2"/>
      <c r="EYZ1093" s="15"/>
      <c r="EZA1093" s="15"/>
      <c r="EZB1093" s="80"/>
      <c r="EZC1093" s="52"/>
      <c r="EZD1093" s="69"/>
      <c r="EZE1093" s="69"/>
      <c r="EZF1093" s="69"/>
      <c r="EZG1093" s="107"/>
      <c r="EZH1093" s="2"/>
      <c r="EZI1093" s="15"/>
      <c r="EZJ1093" s="15"/>
      <c r="EZK1093" s="80"/>
      <c r="EZL1093" s="52"/>
      <c r="EZM1093" s="69"/>
      <c r="EZN1093" s="69"/>
      <c r="EZO1093" s="69"/>
      <c r="EZP1093" s="107"/>
      <c r="EZQ1093" s="2"/>
      <c r="EZR1093" s="15"/>
      <c r="EZS1093" s="15"/>
      <c r="EZT1093" s="80"/>
      <c r="EZU1093" s="52"/>
      <c r="EZV1093" s="69"/>
      <c r="EZW1093" s="69"/>
      <c r="EZX1093" s="69"/>
      <c r="EZY1093" s="107"/>
      <c r="EZZ1093" s="2"/>
      <c r="FAA1093" s="15"/>
      <c r="FAB1093" s="15"/>
      <c r="FAC1093" s="80"/>
      <c r="FAD1093" s="52"/>
      <c r="FAE1093" s="69"/>
      <c r="FAF1093" s="69"/>
      <c r="FAG1093" s="69"/>
      <c r="FAH1093" s="107"/>
      <c r="FAI1093" s="2"/>
      <c r="FAJ1093" s="15"/>
      <c r="FAK1093" s="15"/>
      <c r="FAL1093" s="80"/>
      <c r="FAM1093" s="52"/>
      <c r="FAN1093" s="69"/>
      <c r="FAO1093" s="69"/>
      <c r="FAP1093" s="69"/>
      <c r="FAQ1093" s="107"/>
      <c r="FAR1093" s="2"/>
      <c r="FAS1093" s="15"/>
      <c r="FAT1093" s="15"/>
      <c r="FAU1093" s="80"/>
      <c r="FAV1093" s="52"/>
      <c r="FAW1093" s="69"/>
      <c r="FAX1093" s="69"/>
      <c r="FAY1093" s="69"/>
      <c r="FAZ1093" s="107"/>
      <c r="FBA1093" s="2"/>
      <c r="FBB1093" s="15"/>
      <c r="FBC1093" s="15"/>
      <c r="FBD1093" s="80"/>
      <c r="FBE1093" s="52"/>
      <c r="FBF1093" s="69"/>
      <c r="FBG1093" s="69"/>
      <c r="FBH1093" s="69"/>
      <c r="FBI1093" s="107"/>
      <c r="FBJ1093" s="2"/>
      <c r="FBK1093" s="15"/>
      <c r="FBL1093" s="15"/>
      <c r="FBM1093" s="80"/>
      <c r="FBN1093" s="52"/>
      <c r="FBO1093" s="69"/>
      <c r="FBP1093" s="69"/>
      <c r="FBQ1093" s="69"/>
      <c r="FBR1093" s="107"/>
      <c r="FBS1093" s="2"/>
      <c r="FBT1093" s="15"/>
      <c r="FBU1093" s="15"/>
      <c r="FBV1093" s="80"/>
      <c r="FBW1093" s="52"/>
      <c r="FBX1093" s="69"/>
      <c r="FBY1093" s="69"/>
      <c r="FBZ1093" s="69"/>
      <c r="FCA1093" s="107"/>
      <c r="FCB1093" s="2"/>
      <c r="FCC1093" s="15"/>
      <c r="FCD1093" s="15"/>
      <c r="FCE1093" s="80"/>
      <c r="FCF1093" s="52"/>
      <c r="FCG1093" s="69"/>
      <c r="FCH1093" s="69"/>
      <c r="FCI1093" s="69"/>
      <c r="FCJ1093" s="107"/>
      <c r="FCK1093" s="2"/>
      <c r="FCL1093" s="15"/>
      <c r="FCM1093" s="15"/>
      <c r="FCN1093" s="80"/>
      <c r="FCO1093" s="52"/>
      <c r="FCP1093" s="69"/>
      <c r="FCQ1093" s="69"/>
      <c r="FCR1093" s="69"/>
      <c r="FCS1093" s="107"/>
      <c r="FCT1093" s="2"/>
      <c r="FCU1093" s="15"/>
      <c r="FCV1093" s="15"/>
      <c r="FCW1093" s="80"/>
      <c r="FCX1093" s="52"/>
      <c r="FCY1093" s="69"/>
      <c r="FCZ1093" s="69"/>
      <c r="FDA1093" s="69"/>
      <c r="FDB1093" s="107"/>
      <c r="FDC1093" s="2"/>
      <c r="FDD1093" s="15"/>
      <c r="FDE1093" s="15"/>
      <c r="FDF1093" s="80"/>
      <c r="FDG1093" s="52"/>
      <c r="FDH1093" s="69"/>
      <c r="FDI1093" s="69"/>
      <c r="FDJ1093" s="69"/>
      <c r="FDK1093" s="107"/>
      <c r="FDL1093" s="2"/>
      <c r="FDM1093" s="15"/>
      <c r="FDN1093" s="15"/>
      <c r="FDO1093" s="80"/>
      <c r="FDP1093" s="52"/>
      <c r="FDQ1093" s="69"/>
      <c r="FDR1093" s="69"/>
      <c r="FDS1093" s="69"/>
      <c r="FDT1093" s="107"/>
      <c r="FDU1093" s="2"/>
      <c r="FDV1093" s="15"/>
      <c r="FDW1093" s="15"/>
      <c r="FDX1093" s="80"/>
      <c r="FDY1093" s="52"/>
      <c r="FDZ1093" s="69"/>
      <c r="FEA1093" s="69"/>
      <c r="FEB1093" s="69"/>
      <c r="FEC1093" s="107"/>
      <c r="FED1093" s="2"/>
      <c r="FEE1093" s="15"/>
      <c r="FEF1093" s="15"/>
      <c r="FEG1093" s="80"/>
      <c r="FEH1093" s="52"/>
      <c r="FEI1093" s="69"/>
      <c r="FEJ1093" s="69"/>
      <c r="FEK1093" s="69"/>
      <c r="FEL1093" s="107"/>
      <c r="FEM1093" s="2"/>
      <c r="FEN1093" s="15"/>
      <c r="FEO1093" s="15"/>
      <c r="FEP1093" s="80"/>
      <c r="FEQ1093" s="52"/>
      <c r="FER1093" s="69"/>
      <c r="FES1093" s="69"/>
      <c r="FET1093" s="69"/>
      <c r="FEU1093" s="107"/>
      <c r="FEV1093" s="2"/>
      <c r="FEW1093" s="15"/>
      <c r="FEX1093" s="15"/>
      <c r="FEY1093" s="80"/>
      <c r="FEZ1093" s="52"/>
      <c r="FFA1093" s="69"/>
      <c r="FFB1093" s="69"/>
      <c r="FFC1093" s="69"/>
      <c r="FFD1093" s="107"/>
      <c r="FFE1093" s="2"/>
      <c r="FFF1093" s="15"/>
      <c r="FFG1093" s="15"/>
      <c r="FFH1093" s="80"/>
      <c r="FFI1093" s="52"/>
      <c r="FFJ1093" s="69"/>
      <c r="FFK1093" s="69"/>
      <c r="FFL1093" s="69"/>
      <c r="FFM1093" s="107"/>
      <c r="FFN1093" s="2"/>
      <c r="FFO1093" s="15"/>
      <c r="FFP1093" s="15"/>
      <c r="FFQ1093" s="80"/>
      <c r="FFR1093" s="52"/>
      <c r="FFS1093" s="69"/>
      <c r="FFT1093" s="69"/>
      <c r="FFU1093" s="69"/>
      <c r="FFV1093" s="107"/>
      <c r="FFW1093" s="2"/>
      <c r="FFX1093" s="15"/>
      <c r="FFY1093" s="15"/>
      <c r="FFZ1093" s="80"/>
      <c r="FGA1093" s="52"/>
      <c r="FGB1093" s="69"/>
      <c r="FGC1093" s="69"/>
      <c r="FGD1093" s="69"/>
      <c r="FGE1093" s="107"/>
      <c r="FGF1093" s="2"/>
      <c r="FGG1093" s="15"/>
      <c r="FGH1093" s="15"/>
      <c r="FGI1093" s="80"/>
      <c r="FGJ1093" s="52"/>
      <c r="FGK1093" s="69"/>
      <c r="FGL1093" s="69"/>
      <c r="FGM1093" s="69"/>
      <c r="FGN1093" s="107"/>
      <c r="FGO1093" s="2"/>
      <c r="FGP1093" s="15"/>
      <c r="FGQ1093" s="15"/>
      <c r="FGR1093" s="80"/>
      <c r="FGS1093" s="52"/>
      <c r="FGT1093" s="69"/>
      <c r="FGU1093" s="69"/>
      <c r="FGV1093" s="69"/>
      <c r="FGW1093" s="107"/>
      <c r="FGX1093" s="2"/>
      <c r="FGY1093" s="15"/>
      <c r="FGZ1093" s="15"/>
      <c r="FHA1093" s="80"/>
      <c r="FHB1093" s="52"/>
      <c r="FHC1093" s="69"/>
      <c r="FHD1093" s="69"/>
      <c r="FHE1093" s="69"/>
      <c r="FHF1093" s="107"/>
      <c r="FHG1093" s="2"/>
      <c r="FHH1093" s="15"/>
      <c r="FHI1093" s="15"/>
      <c r="FHJ1093" s="80"/>
      <c r="FHK1093" s="52"/>
      <c r="FHL1093" s="69"/>
      <c r="FHM1093" s="69"/>
      <c r="FHN1093" s="69"/>
      <c r="FHO1093" s="107"/>
      <c r="FHP1093" s="2"/>
      <c r="FHQ1093" s="15"/>
      <c r="FHR1093" s="15"/>
      <c r="FHS1093" s="80"/>
      <c r="FHT1093" s="52"/>
      <c r="FHU1093" s="69"/>
      <c r="FHV1093" s="69"/>
      <c r="FHW1093" s="69"/>
      <c r="FHX1093" s="107"/>
      <c r="FHY1093" s="2"/>
      <c r="FHZ1093" s="15"/>
      <c r="FIA1093" s="15"/>
      <c r="FIB1093" s="80"/>
      <c r="FIC1093" s="52"/>
      <c r="FID1093" s="69"/>
      <c r="FIE1093" s="69"/>
      <c r="FIF1093" s="69"/>
      <c r="FIG1093" s="107"/>
      <c r="FIH1093" s="2"/>
      <c r="FII1093" s="15"/>
      <c r="FIJ1093" s="15"/>
      <c r="FIK1093" s="80"/>
      <c r="FIL1093" s="52"/>
      <c r="FIM1093" s="69"/>
      <c r="FIN1093" s="69"/>
      <c r="FIO1093" s="69"/>
      <c r="FIP1093" s="107"/>
      <c r="FIQ1093" s="2"/>
      <c r="FIR1093" s="15"/>
      <c r="FIS1093" s="15"/>
      <c r="FIT1093" s="80"/>
      <c r="FIU1093" s="52"/>
      <c r="FIV1093" s="69"/>
      <c r="FIW1093" s="69"/>
      <c r="FIX1093" s="69"/>
      <c r="FIY1093" s="107"/>
      <c r="FIZ1093" s="2"/>
      <c r="FJA1093" s="15"/>
      <c r="FJB1093" s="15"/>
      <c r="FJC1093" s="80"/>
      <c r="FJD1093" s="52"/>
      <c r="FJE1093" s="69"/>
      <c r="FJF1093" s="69"/>
      <c r="FJG1093" s="69"/>
      <c r="FJH1093" s="107"/>
      <c r="FJI1093" s="2"/>
      <c r="FJJ1093" s="15"/>
      <c r="FJK1093" s="15"/>
      <c r="FJL1093" s="80"/>
      <c r="FJM1093" s="52"/>
      <c r="FJN1093" s="69"/>
      <c r="FJO1093" s="69"/>
      <c r="FJP1093" s="69"/>
      <c r="FJQ1093" s="107"/>
      <c r="FJR1093" s="2"/>
      <c r="FJS1093" s="15"/>
      <c r="FJT1093" s="15"/>
      <c r="FJU1093" s="80"/>
      <c r="FJV1093" s="52"/>
      <c r="FJW1093" s="69"/>
      <c r="FJX1093" s="69"/>
      <c r="FJY1093" s="69"/>
      <c r="FJZ1093" s="107"/>
      <c r="FKA1093" s="2"/>
      <c r="FKB1093" s="15"/>
      <c r="FKC1093" s="15"/>
      <c r="FKD1093" s="80"/>
      <c r="FKE1093" s="52"/>
      <c r="FKF1093" s="69"/>
      <c r="FKG1093" s="69"/>
      <c r="FKH1093" s="69"/>
      <c r="FKI1093" s="107"/>
      <c r="FKJ1093" s="2"/>
      <c r="FKK1093" s="15"/>
      <c r="FKL1093" s="15"/>
      <c r="FKM1093" s="80"/>
      <c r="FKN1093" s="52"/>
      <c r="FKO1093" s="69"/>
      <c r="FKP1093" s="69"/>
      <c r="FKQ1093" s="69"/>
      <c r="FKR1093" s="107"/>
      <c r="FKS1093" s="2"/>
      <c r="FKT1093" s="15"/>
      <c r="FKU1093" s="15"/>
      <c r="FKV1093" s="80"/>
      <c r="FKW1093" s="52"/>
      <c r="FKX1093" s="69"/>
      <c r="FKY1093" s="69"/>
      <c r="FKZ1093" s="69"/>
      <c r="FLA1093" s="107"/>
      <c r="FLB1093" s="2"/>
      <c r="FLC1093" s="15"/>
      <c r="FLD1093" s="15"/>
      <c r="FLE1093" s="80"/>
      <c r="FLF1093" s="52"/>
      <c r="FLG1093" s="69"/>
      <c r="FLH1093" s="69"/>
      <c r="FLI1093" s="69"/>
      <c r="FLJ1093" s="107"/>
      <c r="FLK1093" s="2"/>
      <c r="FLL1093" s="15"/>
      <c r="FLM1093" s="15"/>
      <c r="FLN1093" s="80"/>
      <c r="FLO1093" s="52"/>
      <c r="FLP1093" s="69"/>
      <c r="FLQ1093" s="69"/>
      <c r="FLR1093" s="69"/>
      <c r="FLS1093" s="107"/>
      <c r="FLT1093" s="2"/>
      <c r="FLU1093" s="15"/>
      <c r="FLV1093" s="15"/>
      <c r="FLW1093" s="80"/>
      <c r="FLX1093" s="52"/>
      <c r="FLY1093" s="69"/>
      <c r="FLZ1093" s="69"/>
      <c r="FMA1093" s="69"/>
      <c r="FMB1093" s="107"/>
      <c r="FMC1093" s="2"/>
      <c r="FMD1093" s="15"/>
      <c r="FME1093" s="15"/>
      <c r="FMF1093" s="80"/>
      <c r="FMG1093" s="52"/>
      <c r="FMH1093" s="69"/>
      <c r="FMI1093" s="69"/>
      <c r="FMJ1093" s="69"/>
      <c r="FMK1093" s="107"/>
      <c r="FML1093" s="2"/>
      <c r="FMM1093" s="15"/>
      <c r="FMN1093" s="15"/>
      <c r="FMO1093" s="80"/>
      <c r="FMP1093" s="52"/>
      <c r="FMQ1093" s="69"/>
      <c r="FMR1093" s="69"/>
      <c r="FMS1093" s="69"/>
      <c r="FMT1093" s="107"/>
      <c r="FMU1093" s="2"/>
      <c r="FMV1093" s="15"/>
      <c r="FMW1093" s="15"/>
      <c r="FMX1093" s="80"/>
      <c r="FMY1093" s="52"/>
      <c r="FMZ1093" s="69"/>
      <c r="FNA1093" s="69"/>
      <c r="FNB1093" s="69"/>
      <c r="FNC1093" s="107"/>
      <c r="FND1093" s="2"/>
      <c r="FNE1093" s="15"/>
      <c r="FNF1093" s="15"/>
      <c r="FNG1093" s="80"/>
      <c r="FNH1093" s="52"/>
      <c r="FNI1093" s="69"/>
      <c r="FNJ1093" s="69"/>
      <c r="FNK1093" s="69"/>
      <c r="FNL1093" s="107"/>
      <c r="FNM1093" s="2"/>
      <c r="FNN1093" s="15"/>
      <c r="FNO1093" s="15"/>
      <c r="FNP1093" s="80"/>
      <c r="FNQ1093" s="52"/>
      <c r="FNR1093" s="69"/>
      <c r="FNS1093" s="69"/>
      <c r="FNT1093" s="69"/>
      <c r="FNU1093" s="107"/>
      <c r="FNV1093" s="2"/>
      <c r="FNW1093" s="15"/>
      <c r="FNX1093" s="15"/>
      <c r="FNY1093" s="80"/>
      <c r="FNZ1093" s="52"/>
      <c r="FOA1093" s="69"/>
      <c r="FOB1093" s="69"/>
      <c r="FOC1093" s="69"/>
      <c r="FOD1093" s="107"/>
      <c r="FOE1093" s="2"/>
      <c r="FOF1093" s="15"/>
      <c r="FOG1093" s="15"/>
      <c r="FOH1093" s="80"/>
      <c r="FOI1093" s="52"/>
      <c r="FOJ1093" s="69"/>
      <c r="FOK1093" s="69"/>
      <c r="FOL1093" s="69"/>
      <c r="FOM1093" s="107"/>
      <c r="FON1093" s="2"/>
      <c r="FOO1093" s="15"/>
      <c r="FOP1093" s="15"/>
      <c r="FOQ1093" s="80"/>
      <c r="FOR1093" s="52"/>
      <c r="FOS1093" s="69"/>
      <c r="FOT1093" s="69"/>
      <c r="FOU1093" s="69"/>
      <c r="FOV1093" s="107"/>
      <c r="FOW1093" s="2"/>
      <c r="FOX1093" s="15"/>
      <c r="FOY1093" s="15"/>
      <c r="FOZ1093" s="80"/>
      <c r="FPA1093" s="52"/>
      <c r="FPB1093" s="69"/>
      <c r="FPC1093" s="69"/>
      <c r="FPD1093" s="69"/>
      <c r="FPE1093" s="107"/>
      <c r="FPF1093" s="2"/>
      <c r="FPG1093" s="15"/>
      <c r="FPH1093" s="15"/>
      <c r="FPI1093" s="80"/>
      <c r="FPJ1093" s="52"/>
      <c r="FPK1093" s="69"/>
      <c r="FPL1093" s="69"/>
      <c r="FPM1093" s="69"/>
      <c r="FPN1093" s="107"/>
      <c r="FPO1093" s="2"/>
      <c r="FPP1093" s="15"/>
      <c r="FPQ1093" s="15"/>
      <c r="FPR1093" s="80"/>
      <c r="FPS1093" s="52"/>
      <c r="FPT1093" s="69"/>
      <c r="FPU1093" s="69"/>
      <c r="FPV1093" s="69"/>
      <c r="FPW1093" s="107"/>
      <c r="FPX1093" s="2"/>
      <c r="FPY1093" s="15"/>
      <c r="FPZ1093" s="15"/>
      <c r="FQA1093" s="80"/>
      <c r="FQB1093" s="52"/>
      <c r="FQC1093" s="69"/>
      <c r="FQD1093" s="69"/>
      <c r="FQE1093" s="69"/>
      <c r="FQF1093" s="107"/>
      <c r="FQG1093" s="2"/>
      <c r="FQH1093" s="15"/>
      <c r="FQI1093" s="15"/>
      <c r="FQJ1093" s="80"/>
      <c r="FQK1093" s="52"/>
      <c r="FQL1093" s="69"/>
      <c r="FQM1093" s="69"/>
      <c r="FQN1093" s="69"/>
      <c r="FQO1093" s="107"/>
      <c r="FQP1093" s="2"/>
      <c r="FQQ1093" s="15"/>
      <c r="FQR1093" s="15"/>
      <c r="FQS1093" s="80"/>
      <c r="FQT1093" s="52"/>
      <c r="FQU1093" s="69"/>
      <c r="FQV1093" s="69"/>
      <c r="FQW1093" s="69"/>
      <c r="FQX1093" s="107"/>
      <c r="FQY1093" s="2"/>
      <c r="FQZ1093" s="15"/>
      <c r="FRA1093" s="15"/>
      <c r="FRB1093" s="80"/>
      <c r="FRC1093" s="52"/>
      <c r="FRD1093" s="69"/>
      <c r="FRE1093" s="69"/>
      <c r="FRF1093" s="69"/>
      <c r="FRG1093" s="107"/>
      <c r="FRH1093" s="2"/>
      <c r="FRI1093" s="15"/>
      <c r="FRJ1093" s="15"/>
      <c r="FRK1093" s="80"/>
      <c r="FRL1093" s="52"/>
      <c r="FRM1093" s="69"/>
      <c r="FRN1093" s="69"/>
      <c r="FRO1093" s="69"/>
      <c r="FRP1093" s="107"/>
      <c r="FRQ1093" s="2"/>
      <c r="FRR1093" s="15"/>
      <c r="FRS1093" s="15"/>
      <c r="FRT1093" s="80"/>
      <c r="FRU1093" s="52"/>
      <c r="FRV1093" s="69"/>
      <c r="FRW1093" s="69"/>
      <c r="FRX1093" s="69"/>
      <c r="FRY1093" s="107"/>
      <c r="FRZ1093" s="2"/>
      <c r="FSA1093" s="15"/>
      <c r="FSB1093" s="15"/>
      <c r="FSC1093" s="80"/>
      <c r="FSD1093" s="52"/>
      <c r="FSE1093" s="69"/>
      <c r="FSF1093" s="69"/>
      <c r="FSG1093" s="69"/>
      <c r="FSH1093" s="107"/>
      <c r="FSI1093" s="2"/>
      <c r="FSJ1093" s="15"/>
      <c r="FSK1093" s="15"/>
      <c r="FSL1093" s="80"/>
      <c r="FSM1093" s="52"/>
      <c r="FSN1093" s="69"/>
      <c r="FSO1093" s="69"/>
      <c r="FSP1093" s="69"/>
      <c r="FSQ1093" s="107"/>
      <c r="FSR1093" s="2"/>
      <c r="FSS1093" s="15"/>
      <c r="FST1093" s="15"/>
      <c r="FSU1093" s="80"/>
      <c r="FSV1093" s="52"/>
      <c r="FSW1093" s="69"/>
      <c r="FSX1093" s="69"/>
      <c r="FSY1093" s="69"/>
      <c r="FSZ1093" s="107"/>
      <c r="FTA1093" s="2"/>
      <c r="FTB1093" s="15"/>
      <c r="FTC1093" s="15"/>
      <c r="FTD1093" s="80"/>
      <c r="FTE1093" s="52"/>
      <c r="FTF1093" s="69"/>
      <c r="FTG1093" s="69"/>
      <c r="FTH1093" s="69"/>
      <c r="FTI1093" s="107"/>
      <c r="FTJ1093" s="2"/>
      <c r="FTK1093" s="15"/>
      <c r="FTL1093" s="15"/>
      <c r="FTM1093" s="80"/>
      <c r="FTN1093" s="52"/>
      <c r="FTO1093" s="69"/>
      <c r="FTP1093" s="69"/>
      <c r="FTQ1093" s="69"/>
      <c r="FTR1093" s="107"/>
      <c r="FTS1093" s="2"/>
      <c r="FTT1093" s="15"/>
      <c r="FTU1093" s="15"/>
      <c r="FTV1093" s="80"/>
      <c r="FTW1093" s="52"/>
      <c r="FTX1093" s="69"/>
      <c r="FTY1093" s="69"/>
      <c r="FTZ1093" s="69"/>
      <c r="FUA1093" s="107"/>
      <c r="FUB1093" s="2"/>
      <c r="FUC1093" s="15"/>
      <c r="FUD1093" s="15"/>
      <c r="FUE1093" s="80"/>
      <c r="FUF1093" s="52"/>
      <c r="FUG1093" s="69"/>
      <c r="FUH1093" s="69"/>
      <c r="FUI1093" s="69"/>
      <c r="FUJ1093" s="107"/>
      <c r="FUK1093" s="2"/>
      <c r="FUL1093" s="15"/>
      <c r="FUM1093" s="15"/>
      <c r="FUN1093" s="80"/>
      <c r="FUO1093" s="52"/>
      <c r="FUP1093" s="69"/>
      <c r="FUQ1093" s="69"/>
      <c r="FUR1093" s="69"/>
      <c r="FUS1093" s="107"/>
      <c r="FUT1093" s="2"/>
      <c r="FUU1093" s="15"/>
      <c r="FUV1093" s="15"/>
      <c r="FUW1093" s="80"/>
      <c r="FUX1093" s="52"/>
      <c r="FUY1093" s="69"/>
      <c r="FUZ1093" s="69"/>
      <c r="FVA1093" s="69"/>
      <c r="FVB1093" s="107"/>
      <c r="FVC1093" s="2"/>
      <c r="FVD1093" s="15"/>
      <c r="FVE1093" s="15"/>
      <c r="FVF1093" s="80"/>
      <c r="FVG1093" s="52"/>
      <c r="FVH1093" s="69"/>
      <c r="FVI1093" s="69"/>
      <c r="FVJ1093" s="69"/>
      <c r="FVK1093" s="107"/>
      <c r="FVL1093" s="2"/>
      <c r="FVM1093" s="15"/>
      <c r="FVN1093" s="15"/>
      <c r="FVO1093" s="80"/>
      <c r="FVP1093" s="52"/>
      <c r="FVQ1093" s="69"/>
      <c r="FVR1093" s="69"/>
      <c r="FVS1093" s="69"/>
      <c r="FVT1093" s="107"/>
      <c r="FVU1093" s="2"/>
      <c r="FVV1093" s="15"/>
      <c r="FVW1093" s="15"/>
      <c r="FVX1093" s="80"/>
      <c r="FVY1093" s="52"/>
      <c r="FVZ1093" s="69"/>
      <c r="FWA1093" s="69"/>
      <c r="FWB1093" s="69"/>
      <c r="FWC1093" s="107"/>
      <c r="FWD1093" s="2"/>
      <c r="FWE1093" s="15"/>
      <c r="FWF1093" s="15"/>
      <c r="FWG1093" s="80"/>
      <c r="FWH1093" s="52"/>
      <c r="FWI1093" s="69"/>
      <c r="FWJ1093" s="69"/>
      <c r="FWK1093" s="69"/>
      <c r="FWL1093" s="107"/>
      <c r="FWM1093" s="2"/>
      <c r="FWN1093" s="15"/>
      <c r="FWO1093" s="15"/>
      <c r="FWP1093" s="80"/>
      <c r="FWQ1093" s="52"/>
      <c r="FWR1093" s="69"/>
      <c r="FWS1093" s="69"/>
      <c r="FWT1093" s="69"/>
      <c r="FWU1093" s="107"/>
      <c r="FWV1093" s="2"/>
      <c r="FWW1093" s="15"/>
      <c r="FWX1093" s="15"/>
      <c r="FWY1093" s="80"/>
      <c r="FWZ1093" s="52"/>
      <c r="FXA1093" s="69"/>
      <c r="FXB1093" s="69"/>
      <c r="FXC1093" s="69"/>
      <c r="FXD1093" s="107"/>
      <c r="FXE1093" s="2"/>
      <c r="FXF1093" s="15"/>
      <c r="FXG1093" s="15"/>
      <c r="FXH1093" s="80"/>
      <c r="FXI1093" s="52"/>
      <c r="FXJ1093" s="69"/>
      <c r="FXK1093" s="69"/>
      <c r="FXL1093" s="69"/>
      <c r="FXM1093" s="107"/>
      <c r="FXN1093" s="2"/>
      <c r="FXO1093" s="15"/>
      <c r="FXP1093" s="15"/>
      <c r="FXQ1093" s="80"/>
      <c r="FXR1093" s="52"/>
      <c r="FXS1093" s="69"/>
      <c r="FXT1093" s="69"/>
      <c r="FXU1093" s="69"/>
      <c r="FXV1093" s="107"/>
      <c r="FXW1093" s="2"/>
      <c r="FXX1093" s="15"/>
      <c r="FXY1093" s="15"/>
      <c r="FXZ1093" s="80"/>
      <c r="FYA1093" s="52"/>
      <c r="FYB1093" s="69"/>
      <c r="FYC1093" s="69"/>
      <c r="FYD1093" s="69"/>
      <c r="FYE1093" s="107"/>
      <c r="FYF1093" s="2"/>
      <c r="FYG1093" s="15"/>
      <c r="FYH1093" s="15"/>
      <c r="FYI1093" s="80"/>
      <c r="FYJ1093" s="52"/>
      <c r="FYK1093" s="69"/>
      <c r="FYL1093" s="69"/>
      <c r="FYM1093" s="69"/>
      <c r="FYN1093" s="107"/>
      <c r="FYO1093" s="2"/>
      <c r="FYP1093" s="15"/>
      <c r="FYQ1093" s="15"/>
      <c r="FYR1093" s="80"/>
      <c r="FYS1093" s="52"/>
      <c r="FYT1093" s="69"/>
      <c r="FYU1093" s="69"/>
      <c r="FYV1093" s="69"/>
      <c r="FYW1093" s="107"/>
      <c r="FYX1093" s="2"/>
      <c r="FYY1093" s="15"/>
      <c r="FYZ1093" s="15"/>
      <c r="FZA1093" s="80"/>
      <c r="FZB1093" s="52"/>
      <c r="FZC1093" s="69"/>
      <c r="FZD1093" s="69"/>
      <c r="FZE1093" s="69"/>
      <c r="FZF1093" s="107"/>
      <c r="FZG1093" s="2"/>
      <c r="FZH1093" s="15"/>
      <c r="FZI1093" s="15"/>
      <c r="FZJ1093" s="80"/>
      <c r="FZK1093" s="52"/>
      <c r="FZL1093" s="69"/>
      <c r="FZM1093" s="69"/>
      <c r="FZN1093" s="69"/>
      <c r="FZO1093" s="107"/>
      <c r="FZP1093" s="2"/>
      <c r="FZQ1093" s="15"/>
      <c r="FZR1093" s="15"/>
      <c r="FZS1093" s="80"/>
      <c r="FZT1093" s="52"/>
      <c r="FZU1093" s="69"/>
      <c r="FZV1093" s="69"/>
      <c r="FZW1093" s="69"/>
      <c r="FZX1093" s="107"/>
      <c r="FZY1093" s="2"/>
      <c r="FZZ1093" s="15"/>
      <c r="GAA1093" s="15"/>
      <c r="GAB1093" s="80"/>
      <c r="GAC1093" s="52"/>
      <c r="GAD1093" s="69"/>
      <c r="GAE1093" s="69"/>
      <c r="GAF1093" s="69"/>
      <c r="GAG1093" s="107"/>
      <c r="GAH1093" s="2"/>
      <c r="GAI1093" s="15"/>
      <c r="GAJ1093" s="15"/>
      <c r="GAK1093" s="80"/>
      <c r="GAL1093" s="52"/>
      <c r="GAM1093" s="69"/>
      <c r="GAN1093" s="69"/>
      <c r="GAO1093" s="69"/>
      <c r="GAP1093" s="107"/>
      <c r="GAQ1093" s="2"/>
      <c r="GAR1093" s="15"/>
      <c r="GAS1093" s="15"/>
      <c r="GAT1093" s="80"/>
      <c r="GAU1093" s="52"/>
      <c r="GAV1093" s="69"/>
      <c r="GAW1093" s="69"/>
      <c r="GAX1093" s="69"/>
      <c r="GAY1093" s="107"/>
      <c r="GAZ1093" s="2"/>
      <c r="GBA1093" s="15"/>
      <c r="GBB1093" s="15"/>
      <c r="GBC1093" s="80"/>
      <c r="GBD1093" s="52"/>
      <c r="GBE1093" s="69"/>
      <c r="GBF1093" s="69"/>
      <c r="GBG1093" s="69"/>
      <c r="GBH1093" s="107"/>
      <c r="GBI1093" s="2"/>
      <c r="GBJ1093" s="15"/>
      <c r="GBK1093" s="15"/>
      <c r="GBL1093" s="80"/>
      <c r="GBM1093" s="52"/>
      <c r="GBN1093" s="69"/>
      <c r="GBO1093" s="69"/>
      <c r="GBP1093" s="69"/>
      <c r="GBQ1093" s="107"/>
      <c r="GBR1093" s="2"/>
      <c r="GBS1093" s="15"/>
      <c r="GBT1093" s="15"/>
      <c r="GBU1093" s="80"/>
      <c r="GBV1093" s="52"/>
      <c r="GBW1093" s="69"/>
      <c r="GBX1093" s="69"/>
      <c r="GBY1093" s="69"/>
      <c r="GBZ1093" s="107"/>
      <c r="GCA1093" s="2"/>
      <c r="GCB1093" s="15"/>
      <c r="GCC1093" s="15"/>
      <c r="GCD1093" s="80"/>
      <c r="GCE1093" s="52"/>
      <c r="GCF1093" s="69"/>
      <c r="GCG1093" s="69"/>
      <c r="GCH1093" s="69"/>
      <c r="GCI1093" s="107"/>
      <c r="GCJ1093" s="2"/>
      <c r="GCK1093" s="15"/>
      <c r="GCL1093" s="15"/>
      <c r="GCM1093" s="80"/>
      <c r="GCN1093" s="52"/>
      <c r="GCO1093" s="69"/>
      <c r="GCP1093" s="69"/>
      <c r="GCQ1093" s="69"/>
      <c r="GCR1093" s="107"/>
      <c r="GCS1093" s="2"/>
      <c r="GCT1093" s="15"/>
      <c r="GCU1093" s="15"/>
      <c r="GCV1093" s="80"/>
      <c r="GCW1093" s="52"/>
      <c r="GCX1093" s="69"/>
      <c r="GCY1093" s="69"/>
      <c r="GCZ1093" s="69"/>
      <c r="GDA1093" s="107"/>
      <c r="GDB1093" s="2"/>
      <c r="GDC1093" s="15"/>
      <c r="GDD1093" s="15"/>
      <c r="GDE1093" s="80"/>
      <c r="GDF1093" s="52"/>
      <c r="GDG1093" s="69"/>
      <c r="GDH1093" s="69"/>
      <c r="GDI1093" s="69"/>
      <c r="GDJ1093" s="107"/>
      <c r="GDK1093" s="2"/>
      <c r="GDL1093" s="15"/>
      <c r="GDM1093" s="15"/>
      <c r="GDN1093" s="80"/>
      <c r="GDO1093" s="52"/>
      <c r="GDP1093" s="69"/>
      <c r="GDQ1093" s="69"/>
      <c r="GDR1093" s="69"/>
      <c r="GDS1093" s="107"/>
      <c r="GDT1093" s="2"/>
      <c r="GDU1093" s="15"/>
      <c r="GDV1093" s="15"/>
      <c r="GDW1093" s="80"/>
      <c r="GDX1093" s="52"/>
      <c r="GDY1093" s="69"/>
      <c r="GDZ1093" s="69"/>
      <c r="GEA1093" s="69"/>
      <c r="GEB1093" s="107"/>
      <c r="GEC1093" s="2"/>
      <c r="GED1093" s="15"/>
      <c r="GEE1093" s="15"/>
      <c r="GEF1093" s="80"/>
      <c r="GEG1093" s="52"/>
      <c r="GEH1093" s="69"/>
      <c r="GEI1093" s="69"/>
      <c r="GEJ1093" s="69"/>
      <c r="GEK1093" s="107"/>
      <c r="GEL1093" s="2"/>
      <c r="GEM1093" s="15"/>
      <c r="GEN1093" s="15"/>
      <c r="GEO1093" s="80"/>
      <c r="GEP1093" s="52"/>
      <c r="GEQ1093" s="69"/>
      <c r="GER1093" s="69"/>
      <c r="GES1093" s="69"/>
      <c r="GET1093" s="107"/>
      <c r="GEU1093" s="2"/>
      <c r="GEV1093" s="15"/>
      <c r="GEW1093" s="15"/>
      <c r="GEX1093" s="80"/>
      <c r="GEY1093" s="52"/>
      <c r="GEZ1093" s="69"/>
      <c r="GFA1093" s="69"/>
      <c r="GFB1093" s="69"/>
      <c r="GFC1093" s="107"/>
      <c r="GFD1093" s="2"/>
      <c r="GFE1093" s="15"/>
      <c r="GFF1093" s="15"/>
      <c r="GFG1093" s="80"/>
      <c r="GFH1093" s="52"/>
      <c r="GFI1093" s="69"/>
      <c r="GFJ1093" s="69"/>
      <c r="GFK1093" s="69"/>
      <c r="GFL1093" s="107"/>
      <c r="GFM1093" s="2"/>
      <c r="GFN1093" s="15"/>
      <c r="GFO1093" s="15"/>
      <c r="GFP1093" s="80"/>
      <c r="GFQ1093" s="52"/>
      <c r="GFR1093" s="69"/>
      <c r="GFS1093" s="69"/>
      <c r="GFT1093" s="69"/>
      <c r="GFU1093" s="107"/>
      <c r="GFV1093" s="2"/>
      <c r="GFW1093" s="15"/>
      <c r="GFX1093" s="15"/>
      <c r="GFY1093" s="80"/>
      <c r="GFZ1093" s="52"/>
      <c r="GGA1093" s="69"/>
      <c r="GGB1093" s="69"/>
      <c r="GGC1093" s="69"/>
      <c r="GGD1093" s="107"/>
      <c r="GGE1093" s="2"/>
      <c r="GGF1093" s="15"/>
      <c r="GGG1093" s="15"/>
      <c r="GGH1093" s="80"/>
      <c r="GGI1093" s="52"/>
      <c r="GGJ1093" s="69"/>
      <c r="GGK1093" s="69"/>
      <c r="GGL1093" s="69"/>
      <c r="GGM1093" s="107"/>
      <c r="GGN1093" s="2"/>
      <c r="GGO1093" s="15"/>
      <c r="GGP1093" s="15"/>
      <c r="GGQ1093" s="80"/>
      <c r="GGR1093" s="52"/>
      <c r="GGS1093" s="69"/>
      <c r="GGT1093" s="69"/>
      <c r="GGU1093" s="69"/>
      <c r="GGV1093" s="107"/>
      <c r="GGW1093" s="2"/>
      <c r="GGX1093" s="15"/>
      <c r="GGY1093" s="15"/>
      <c r="GGZ1093" s="80"/>
      <c r="GHA1093" s="52"/>
      <c r="GHB1093" s="69"/>
      <c r="GHC1093" s="69"/>
      <c r="GHD1093" s="69"/>
      <c r="GHE1093" s="107"/>
      <c r="GHF1093" s="2"/>
      <c r="GHG1093" s="15"/>
      <c r="GHH1093" s="15"/>
      <c r="GHI1093" s="80"/>
      <c r="GHJ1093" s="52"/>
      <c r="GHK1093" s="69"/>
      <c r="GHL1093" s="69"/>
      <c r="GHM1093" s="69"/>
      <c r="GHN1093" s="107"/>
      <c r="GHO1093" s="2"/>
      <c r="GHP1093" s="15"/>
      <c r="GHQ1093" s="15"/>
      <c r="GHR1093" s="80"/>
      <c r="GHS1093" s="52"/>
      <c r="GHT1093" s="69"/>
      <c r="GHU1093" s="69"/>
      <c r="GHV1093" s="69"/>
      <c r="GHW1093" s="107"/>
      <c r="GHX1093" s="2"/>
      <c r="GHY1093" s="15"/>
      <c r="GHZ1093" s="15"/>
      <c r="GIA1093" s="80"/>
      <c r="GIB1093" s="52"/>
      <c r="GIC1093" s="69"/>
      <c r="GID1093" s="69"/>
      <c r="GIE1093" s="69"/>
      <c r="GIF1093" s="107"/>
      <c r="GIG1093" s="2"/>
      <c r="GIH1093" s="15"/>
      <c r="GII1093" s="15"/>
      <c r="GIJ1093" s="80"/>
      <c r="GIK1093" s="52"/>
      <c r="GIL1093" s="69"/>
      <c r="GIM1093" s="69"/>
      <c r="GIN1093" s="69"/>
      <c r="GIO1093" s="107"/>
      <c r="GIP1093" s="2"/>
      <c r="GIQ1093" s="15"/>
      <c r="GIR1093" s="15"/>
      <c r="GIS1093" s="80"/>
      <c r="GIT1093" s="52"/>
      <c r="GIU1093" s="69"/>
      <c r="GIV1093" s="69"/>
      <c r="GIW1093" s="69"/>
      <c r="GIX1093" s="107"/>
      <c r="GIY1093" s="2"/>
      <c r="GIZ1093" s="15"/>
      <c r="GJA1093" s="15"/>
      <c r="GJB1093" s="80"/>
      <c r="GJC1093" s="52"/>
      <c r="GJD1093" s="69"/>
      <c r="GJE1093" s="69"/>
      <c r="GJF1093" s="69"/>
      <c r="GJG1093" s="107"/>
      <c r="GJH1093" s="2"/>
      <c r="GJI1093" s="15"/>
      <c r="GJJ1093" s="15"/>
      <c r="GJK1093" s="80"/>
      <c r="GJL1093" s="52"/>
      <c r="GJM1093" s="69"/>
      <c r="GJN1093" s="69"/>
      <c r="GJO1093" s="69"/>
      <c r="GJP1093" s="107"/>
      <c r="GJQ1093" s="2"/>
      <c r="GJR1093" s="15"/>
      <c r="GJS1093" s="15"/>
      <c r="GJT1093" s="80"/>
      <c r="GJU1093" s="52"/>
      <c r="GJV1093" s="69"/>
      <c r="GJW1093" s="69"/>
      <c r="GJX1093" s="69"/>
      <c r="GJY1093" s="107"/>
      <c r="GJZ1093" s="2"/>
      <c r="GKA1093" s="15"/>
      <c r="GKB1093" s="15"/>
      <c r="GKC1093" s="80"/>
      <c r="GKD1093" s="52"/>
      <c r="GKE1093" s="69"/>
      <c r="GKF1093" s="69"/>
      <c r="GKG1093" s="69"/>
      <c r="GKH1093" s="107"/>
      <c r="GKI1093" s="2"/>
      <c r="GKJ1093" s="15"/>
      <c r="GKK1093" s="15"/>
      <c r="GKL1093" s="80"/>
      <c r="GKM1093" s="52"/>
      <c r="GKN1093" s="69"/>
      <c r="GKO1093" s="69"/>
      <c r="GKP1093" s="69"/>
      <c r="GKQ1093" s="107"/>
      <c r="GKR1093" s="2"/>
      <c r="GKS1093" s="15"/>
      <c r="GKT1093" s="15"/>
      <c r="GKU1093" s="80"/>
      <c r="GKV1093" s="52"/>
      <c r="GKW1093" s="69"/>
      <c r="GKX1093" s="69"/>
      <c r="GKY1093" s="69"/>
      <c r="GKZ1093" s="107"/>
      <c r="GLA1093" s="2"/>
      <c r="GLB1093" s="15"/>
      <c r="GLC1093" s="15"/>
      <c r="GLD1093" s="80"/>
      <c r="GLE1093" s="52"/>
      <c r="GLF1093" s="69"/>
      <c r="GLG1093" s="69"/>
      <c r="GLH1093" s="69"/>
      <c r="GLI1093" s="107"/>
      <c r="GLJ1093" s="2"/>
      <c r="GLK1093" s="15"/>
      <c r="GLL1093" s="15"/>
      <c r="GLM1093" s="80"/>
      <c r="GLN1093" s="52"/>
      <c r="GLO1093" s="69"/>
      <c r="GLP1093" s="69"/>
      <c r="GLQ1093" s="69"/>
      <c r="GLR1093" s="107"/>
      <c r="GLS1093" s="2"/>
      <c r="GLT1093" s="15"/>
      <c r="GLU1093" s="15"/>
      <c r="GLV1093" s="80"/>
      <c r="GLW1093" s="52"/>
      <c r="GLX1093" s="69"/>
      <c r="GLY1093" s="69"/>
      <c r="GLZ1093" s="69"/>
      <c r="GMA1093" s="107"/>
      <c r="GMB1093" s="2"/>
      <c r="GMC1093" s="15"/>
      <c r="GMD1093" s="15"/>
      <c r="GME1093" s="80"/>
      <c r="GMF1093" s="52"/>
      <c r="GMG1093" s="69"/>
      <c r="GMH1093" s="69"/>
      <c r="GMI1093" s="69"/>
      <c r="GMJ1093" s="107"/>
      <c r="GMK1093" s="2"/>
      <c r="GML1093" s="15"/>
      <c r="GMM1093" s="15"/>
      <c r="GMN1093" s="80"/>
      <c r="GMO1093" s="52"/>
      <c r="GMP1093" s="69"/>
      <c r="GMQ1093" s="69"/>
      <c r="GMR1093" s="69"/>
      <c r="GMS1093" s="107"/>
      <c r="GMT1093" s="2"/>
      <c r="GMU1093" s="15"/>
      <c r="GMV1093" s="15"/>
      <c r="GMW1093" s="80"/>
      <c r="GMX1093" s="52"/>
      <c r="GMY1093" s="69"/>
      <c r="GMZ1093" s="69"/>
      <c r="GNA1093" s="69"/>
      <c r="GNB1093" s="107"/>
      <c r="GNC1093" s="2"/>
      <c r="GND1093" s="15"/>
      <c r="GNE1093" s="15"/>
      <c r="GNF1093" s="80"/>
      <c r="GNG1093" s="52"/>
      <c r="GNH1093" s="69"/>
      <c r="GNI1093" s="69"/>
      <c r="GNJ1093" s="69"/>
      <c r="GNK1093" s="107"/>
      <c r="GNL1093" s="2"/>
      <c r="GNM1093" s="15"/>
      <c r="GNN1093" s="15"/>
      <c r="GNO1093" s="80"/>
      <c r="GNP1093" s="52"/>
      <c r="GNQ1093" s="69"/>
      <c r="GNR1093" s="69"/>
      <c r="GNS1093" s="69"/>
      <c r="GNT1093" s="107"/>
      <c r="GNU1093" s="2"/>
      <c r="GNV1093" s="15"/>
      <c r="GNW1093" s="15"/>
      <c r="GNX1093" s="80"/>
      <c r="GNY1093" s="52"/>
      <c r="GNZ1093" s="69"/>
      <c r="GOA1093" s="69"/>
      <c r="GOB1093" s="69"/>
      <c r="GOC1093" s="107"/>
      <c r="GOD1093" s="2"/>
      <c r="GOE1093" s="15"/>
      <c r="GOF1093" s="15"/>
      <c r="GOG1093" s="80"/>
      <c r="GOH1093" s="52"/>
      <c r="GOI1093" s="69"/>
      <c r="GOJ1093" s="69"/>
      <c r="GOK1093" s="69"/>
      <c r="GOL1093" s="107"/>
      <c r="GOM1093" s="2"/>
      <c r="GON1093" s="15"/>
      <c r="GOO1093" s="15"/>
      <c r="GOP1093" s="80"/>
      <c r="GOQ1093" s="52"/>
      <c r="GOR1093" s="69"/>
      <c r="GOS1093" s="69"/>
      <c r="GOT1093" s="69"/>
      <c r="GOU1093" s="107"/>
      <c r="GOV1093" s="2"/>
      <c r="GOW1093" s="15"/>
      <c r="GOX1093" s="15"/>
      <c r="GOY1093" s="80"/>
      <c r="GOZ1093" s="52"/>
      <c r="GPA1093" s="69"/>
      <c r="GPB1093" s="69"/>
      <c r="GPC1093" s="69"/>
      <c r="GPD1093" s="107"/>
      <c r="GPE1093" s="2"/>
      <c r="GPF1093" s="15"/>
      <c r="GPG1093" s="15"/>
      <c r="GPH1093" s="80"/>
      <c r="GPI1093" s="52"/>
      <c r="GPJ1093" s="69"/>
      <c r="GPK1093" s="69"/>
      <c r="GPL1093" s="69"/>
      <c r="GPM1093" s="107"/>
      <c r="GPN1093" s="2"/>
      <c r="GPO1093" s="15"/>
      <c r="GPP1093" s="15"/>
      <c r="GPQ1093" s="80"/>
      <c r="GPR1093" s="52"/>
      <c r="GPS1093" s="69"/>
      <c r="GPT1093" s="69"/>
      <c r="GPU1093" s="69"/>
      <c r="GPV1093" s="107"/>
      <c r="GPW1093" s="2"/>
      <c r="GPX1093" s="15"/>
      <c r="GPY1093" s="15"/>
      <c r="GPZ1093" s="80"/>
      <c r="GQA1093" s="52"/>
      <c r="GQB1093" s="69"/>
      <c r="GQC1093" s="69"/>
      <c r="GQD1093" s="69"/>
      <c r="GQE1093" s="107"/>
      <c r="GQF1093" s="2"/>
      <c r="GQG1093" s="15"/>
      <c r="GQH1093" s="15"/>
      <c r="GQI1093" s="80"/>
      <c r="GQJ1093" s="52"/>
      <c r="GQK1093" s="69"/>
      <c r="GQL1093" s="69"/>
      <c r="GQM1093" s="69"/>
      <c r="GQN1093" s="107"/>
      <c r="GQO1093" s="2"/>
      <c r="GQP1093" s="15"/>
      <c r="GQQ1093" s="15"/>
      <c r="GQR1093" s="80"/>
      <c r="GQS1093" s="52"/>
      <c r="GQT1093" s="69"/>
      <c r="GQU1093" s="69"/>
      <c r="GQV1093" s="69"/>
      <c r="GQW1093" s="107"/>
      <c r="GQX1093" s="2"/>
      <c r="GQY1093" s="15"/>
      <c r="GQZ1093" s="15"/>
      <c r="GRA1093" s="80"/>
      <c r="GRB1093" s="52"/>
      <c r="GRC1093" s="69"/>
      <c r="GRD1093" s="69"/>
      <c r="GRE1093" s="69"/>
      <c r="GRF1093" s="107"/>
      <c r="GRG1093" s="2"/>
      <c r="GRH1093" s="15"/>
      <c r="GRI1093" s="15"/>
      <c r="GRJ1093" s="80"/>
      <c r="GRK1093" s="52"/>
      <c r="GRL1093" s="69"/>
      <c r="GRM1093" s="69"/>
      <c r="GRN1093" s="69"/>
      <c r="GRO1093" s="107"/>
      <c r="GRP1093" s="2"/>
      <c r="GRQ1093" s="15"/>
      <c r="GRR1093" s="15"/>
      <c r="GRS1093" s="80"/>
      <c r="GRT1093" s="52"/>
      <c r="GRU1093" s="69"/>
      <c r="GRV1093" s="69"/>
      <c r="GRW1093" s="69"/>
      <c r="GRX1093" s="107"/>
      <c r="GRY1093" s="2"/>
      <c r="GRZ1093" s="15"/>
      <c r="GSA1093" s="15"/>
      <c r="GSB1093" s="80"/>
      <c r="GSC1093" s="52"/>
      <c r="GSD1093" s="69"/>
      <c r="GSE1093" s="69"/>
      <c r="GSF1093" s="69"/>
      <c r="GSG1093" s="107"/>
      <c r="GSH1093" s="2"/>
      <c r="GSI1093" s="15"/>
      <c r="GSJ1093" s="15"/>
      <c r="GSK1093" s="80"/>
      <c r="GSL1093" s="52"/>
      <c r="GSM1093" s="69"/>
      <c r="GSN1093" s="69"/>
      <c r="GSO1093" s="69"/>
      <c r="GSP1093" s="107"/>
      <c r="GSQ1093" s="2"/>
      <c r="GSR1093" s="15"/>
      <c r="GSS1093" s="15"/>
      <c r="GST1093" s="80"/>
      <c r="GSU1093" s="52"/>
      <c r="GSV1093" s="69"/>
      <c r="GSW1093" s="69"/>
      <c r="GSX1093" s="69"/>
      <c r="GSY1093" s="107"/>
      <c r="GSZ1093" s="2"/>
      <c r="GTA1093" s="15"/>
      <c r="GTB1093" s="15"/>
      <c r="GTC1093" s="80"/>
      <c r="GTD1093" s="52"/>
      <c r="GTE1093" s="69"/>
      <c r="GTF1093" s="69"/>
      <c r="GTG1093" s="69"/>
      <c r="GTH1093" s="107"/>
      <c r="GTI1093" s="2"/>
      <c r="GTJ1093" s="15"/>
      <c r="GTK1093" s="15"/>
      <c r="GTL1093" s="80"/>
      <c r="GTM1093" s="52"/>
      <c r="GTN1093" s="69"/>
      <c r="GTO1093" s="69"/>
      <c r="GTP1093" s="69"/>
      <c r="GTQ1093" s="107"/>
      <c r="GTR1093" s="2"/>
      <c r="GTS1093" s="15"/>
      <c r="GTT1093" s="15"/>
      <c r="GTU1093" s="80"/>
      <c r="GTV1093" s="52"/>
      <c r="GTW1093" s="69"/>
      <c r="GTX1093" s="69"/>
      <c r="GTY1093" s="69"/>
      <c r="GTZ1093" s="107"/>
      <c r="GUA1093" s="2"/>
      <c r="GUB1093" s="15"/>
      <c r="GUC1093" s="15"/>
      <c r="GUD1093" s="80"/>
      <c r="GUE1093" s="52"/>
      <c r="GUF1093" s="69"/>
      <c r="GUG1093" s="69"/>
      <c r="GUH1093" s="69"/>
      <c r="GUI1093" s="107"/>
      <c r="GUJ1093" s="2"/>
      <c r="GUK1093" s="15"/>
      <c r="GUL1093" s="15"/>
      <c r="GUM1093" s="80"/>
      <c r="GUN1093" s="52"/>
      <c r="GUO1093" s="69"/>
      <c r="GUP1093" s="69"/>
      <c r="GUQ1093" s="69"/>
      <c r="GUR1093" s="107"/>
      <c r="GUS1093" s="2"/>
      <c r="GUT1093" s="15"/>
      <c r="GUU1093" s="15"/>
      <c r="GUV1093" s="80"/>
      <c r="GUW1093" s="52"/>
      <c r="GUX1093" s="69"/>
      <c r="GUY1093" s="69"/>
      <c r="GUZ1093" s="69"/>
      <c r="GVA1093" s="107"/>
      <c r="GVB1093" s="2"/>
      <c r="GVC1093" s="15"/>
      <c r="GVD1093" s="15"/>
      <c r="GVE1093" s="80"/>
      <c r="GVF1093" s="52"/>
      <c r="GVG1093" s="69"/>
      <c r="GVH1093" s="69"/>
      <c r="GVI1093" s="69"/>
      <c r="GVJ1093" s="107"/>
      <c r="GVK1093" s="2"/>
      <c r="GVL1093" s="15"/>
      <c r="GVM1093" s="15"/>
      <c r="GVN1093" s="80"/>
      <c r="GVO1093" s="52"/>
      <c r="GVP1093" s="69"/>
      <c r="GVQ1093" s="69"/>
      <c r="GVR1093" s="69"/>
      <c r="GVS1093" s="107"/>
      <c r="GVT1093" s="2"/>
      <c r="GVU1093" s="15"/>
      <c r="GVV1093" s="15"/>
      <c r="GVW1093" s="80"/>
      <c r="GVX1093" s="52"/>
      <c r="GVY1093" s="69"/>
      <c r="GVZ1093" s="69"/>
      <c r="GWA1093" s="69"/>
      <c r="GWB1093" s="107"/>
      <c r="GWC1093" s="2"/>
      <c r="GWD1093" s="15"/>
      <c r="GWE1093" s="15"/>
      <c r="GWF1093" s="80"/>
      <c r="GWG1093" s="52"/>
      <c r="GWH1093" s="69"/>
      <c r="GWI1093" s="69"/>
      <c r="GWJ1093" s="69"/>
      <c r="GWK1093" s="107"/>
      <c r="GWL1093" s="2"/>
      <c r="GWM1093" s="15"/>
      <c r="GWN1093" s="15"/>
      <c r="GWO1093" s="80"/>
      <c r="GWP1093" s="52"/>
      <c r="GWQ1093" s="69"/>
      <c r="GWR1093" s="69"/>
      <c r="GWS1093" s="69"/>
      <c r="GWT1093" s="107"/>
      <c r="GWU1093" s="2"/>
      <c r="GWV1093" s="15"/>
      <c r="GWW1093" s="15"/>
      <c r="GWX1093" s="80"/>
      <c r="GWY1093" s="52"/>
      <c r="GWZ1093" s="69"/>
      <c r="GXA1093" s="69"/>
      <c r="GXB1093" s="69"/>
      <c r="GXC1093" s="107"/>
      <c r="GXD1093" s="2"/>
      <c r="GXE1093" s="15"/>
      <c r="GXF1093" s="15"/>
      <c r="GXG1093" s="80"/>
      <c r="GXH1093" s="52"/>
      <c r="GXI1093" s="69"/>
      <c r="GXJ1093" s="69"/>
      <c r="GXK1093" s="69"/>
      <c r="GXL1093" s="107"/>
      <c r="GXM1093" s="2"/>
      <c r="GXN1093" s="15"/>
      <c r="GXO1093" s="15"/>
      <c r="GXP1093" s="80"/>
      <c r="GXQ1093" s="52"/>
      <c r="GXR1093" s="69"/>
      <c r="GXS1093" s="69"/>
      <c r="GXT1093" s="69"/>
      <c r="GXU1093" s="107"/>
      <c r="GXV1093" s="2"/>
      <c r="GXW1093" s="15"/>
      <c r="GXX1093" s="15"/>
      <c r="GXY1093" s="80"/>
      <c r="GXZ1093" s="52"/>
      <c r="GYA1093" s="69"/>
      <c r="GYB1093" s="69"/>
      <c r="GYC1093" s="69"/>
      <c r="GYD1093" s="107"/>
      <c r="GYE1093" s="2"/>
      <c r="GYF1093" s="15"/>
      <c r="GYG1093" s="15"/>
      <c r="GYH1093" s="80"/>
      <c r="GYI1093" s="52"/>
      <c r="GYJ1093" s="69"/>
      <c r="GYK1093" s="69"/>
      <c r="GYL1093" s="69"/>
      <c r="GYM1093" s="107"/>
      <c r="GYN1093" s="2"/>
      <c r="GYO1093" s="15"/>
      <c r="GYP1093" s="15"/>
      <c r="GYQ1093" s="80"/>
      <c r="GYR1093" s="52"/>
      <c r="GYS1093" s="69"/>
      <c r="GYT1093" s="69"/>
      <c r="GYU1093" s="69"/>
      <c r="GYV1093" s="107"/>
      <c r="GYW1093" s="2"/>
      <c r="GYX1093" s="15"/>
      <c r="GYY1093" s="15"/>
      <c r="GYZ1093" s="80"/>
      <c r="GZA1093" s="52"/>
      <c r="GZB1093" s="69"/>
      <c r="GZC1093" s="69"/>
      <c r="GZD1093" s="69"/>
      <c r="GZE1093" s="107"/>
      <c r="GZF1093" s="2"/>
      <c r="GZG1093" s="15"/>
      <c r="GZH1093" s="15"/>
      <c r="GZI1093" s="80"/>
      <c r="GZJ1093" s="52"/>
      <c r="GZK1093" s="69"/>
      <c r="GZL1093" s="69"/>
      <c r="GZM1093" s="69"/>
      <c r="GZN1093" s="107"/>
      <c r="GZO1093" s="2"/>
      <c r="GZP1093" s="15"/>
      <c r="GZQ1093" s="15"/>
      <c r="GZR1093" s="80"/>
      <c r="GZS1093" s="52"/>
      <c r="GZT1093" s="69"/>
      <c r="GZU1093" s="69"/>
      <c r="GZV1093" s="69"/>
      <c r="GZW1093" s="107"/>
      <c r="GZX1093" s="2"/>
      <c r="GZY1093" s="15"/>
      <c r="GZZ1093" s="15"/>
      <c r="HAA1093" s="80"/>
      <c r="HAB1093" s="52"/>
      <c r="HAC1093" s="69"/>
      <c r="HAD1093" s="69"/>
      <c r="HAE1093" s="69"/>
      <c r="HAF1093" s="107"/>
      <c r="HAG1093" s="2"/>
      <c r="HAH1093" s="15"/>
      <c r="HAI1093" s="15"/>
      <c r="HAJ1093" s="80"/>
      <c r="HAK1093" s="52"/>
      <c r="HAL1093" s="69"/>
      <c r="HAM1093" s="69"/>
      <c r="HAN1093" s="69"/>
      <c r="HAO1093" s="107"/>
      <c r="HAP1093" s="2"/>
      <c r="HAQ1093" s="15"/>
      <c r="HAR1093" s="15"/>
      <c r="HAS1093" s="80"/>
      <c r="HAT1093" s="52"/>
      <c r="HAU1093" s="69"/>
      <c r="HAV1093" s="69"/>
      <c r="HAW1093" s="69"/>
      <c r="HAX1093" s="107"/>
      <c r="HAY1093" s="2"/>
      <c r="HAZ1093" s="15"/>
      <c r="HBA1093" s="15"/>
      <c r="HBB1093" s="80"/>
      <c r="HBC1093" s="52"/>
      <c r="HBD1093" s="69"/>
      <c r="HBE1093" s="69"/>
      <c r="HBF1093" s="69"/>
      <c r="HBG1093" s="107"/>
      <c r="HBH1093" s="2"/>
      <c r="HBI1093" s="15"/>
      <c r="HBJ1093" s="15"/>
      <c r="HBK1093" s="80"/>
      <c r="HBL1093" s="52"/>
      <c r="HBM1093" s="69"/>
      <c r="HBN1093" s="69"/>
      <c r="HBO1093" s="69"/>
      <c r="HBP1093" s="107"/>
      <c r="HBQ1093" s="2"/>
      <c r="HBR1093" s="15"/>
      <c r="HBS1093" s="15"/>
      <c r="HBT1093" s="80"/>
      <c r="HBU1093" s="52"/>
      <c r="HBV1093" s="69"/>
      <c r="HBW1093" s="69"/>
      <c r="HBX1093" s="69"/>
      <c r="HBY1093" s="107"/>
      <c r="HBZ1093" s="2"/>
      <c r="HCA1093" s="15"/>
      <c r="HCB1093" s="15"/>
      <c r="HCC1093" s="80"/>
      <c r="HCD1093" s="52"/>
      <c r="HCE1093" s="69"/>
      <c r="HCF1093" s="69"/>
      <c r="HCG1093" s="69"/>
      <c r="HCH1093" s="107"/>
      <c r="HCI1093" s="2"/>
      <c r="HCJ1093" s="15"/>
      <c r="HCK1093" s="15"/>
      <c r="HCL1093" s="80"/>
      <c r="HCM1093" s="52"/>
      <c r="HCN1093" s="69"/>
      <c r="HCO1093" s="69"/>
      <c r="HCP1093" s="69"/>
      <c r="HCQ1093" s="107"/>
      <c r="HCR1093" s="2"/>
      <c r="HCS1093" s="15"/>
      <c r="HCT1093" s="15"/>
      <c r="HCU1093" s="80"/>
      <c r="HCV1093" s="52"/>
      <c r="HCW1093" s="69"/>
      <c r="HCX1093" s="69"/>
      <c r="HCY1093" s="69"/>
      <c r="HCZ1093" s="107"/>
      <c r="HDA1093" s="2"/>
      <c r="HDB1093" s="15"/>
      <c r="HDC1093" s="15"/>
      <c r="HDD1093" s="80"/>
      <c r="HDE1093" s="52"/>
      <c r="HDF1093" s="69"/>
      <c r="HDG1093" s="69"/>
      <c r="HDH1093" s="69"/>
      <c r="HDI1093" s="107"/>
      <c r="HDJ1093" s="2"/>
      <c r="HDK1093" s="15"/>
      <c r="HDL1093" s="15"/>
      <c r="HDM1093" s="80"/>
      <c r="HDN1093" s="52"/>
      <c r="HDO1093" s="69"/>
      <c r="HDP1093" s="69"/>
      <c r="HDQ1093" s="69"/>
      <c r="HDR1093" s="107"/>
      <c r="HDS1093" s="2"/>
      <c r="HDT1093" s="15"/>
      <c r="HDU1093" s="15"/>
      <c r="HDV1093" s="80"/>
      <c r="HDW1093" s="52"/>
      <c r="HDX1093" s="69"/>
      <c r="HDY1093" s="69"/>
      <c r="HDZ1093" s="69"/>
      <c r="HEA1093" s="107"/>
      <c r="HEB1093" s="2"/>
      <c r="HEC1093" s="15"/>
      <c r="HED1093" s="15"/>
      <c r="HEE1093" s="80"/>
      <c r="HEF1093" s="52"/>
      <c r="HEG1093" s="69"/>
      <c r="HEH1093" s="69"/>
      <c r="HEI1093" s="69"/>
      <c r="HEJ1093" s="107"/>
      <c r="HEK1093" s="2"/>
      <c r="HEL1093" s="15"/>
      <c r="HEM1093" s="15"/>
      <c r="HEN1093" s="80"/>
      <c r="HEO1093" s="52"/>
      <c r="HEP1093" s="69"/>
      <c r="HEQ1093" s="69"/>
      <c r="HER1093" s="69"/>
      <c r="HES1093" s="107"/>
      <c r="HET1093" s="2"/>
      <c r="HEU1093" s="15"/>
      <c r="HEV1093" s="15"/>
      <c r="HEW1093" s="80"/>
      <c r="HEX1093" s="52"/>
      <c r="HEY1093" s="69"/>
      <c r="HEZ1093" s="69"/>
      <c r="HFA1093" s="69"/>
      <c r="HFB1093" s="107"/>
      <c r="HFC1093" s="2"/>
      <c r="HFD1093" s="15"/>
      <c r="HFE1093" s="15"/>
      <c r="HFF1093" s="80"/>
      <c r="HFG1093" s="52"/>
      <c r="HFH1093" s="69"/>
      <c r="HFI1093" s="69"/>
      <c r="HFJ1093" s="69"/>
      <c r="HFK1093" s="107"/>
      <c r="HFL1093" s="2"/>
      <c r="HFM1093" s="15"/>
      <c r="HFN1093" s="15"/>
      <c r="HFO1093" s="80"/>
      <c r="HFP1093" s="52"/>
      <c r="HFQ1093" s="69"/>
      <c r="HFR1093" s="69"/>
      <c r="HFS1093" s="69"/>
      <c r="HFT1093" s="107"/>
      <c r="HFU1093" s="2"/>
      <c r="HFV1093" s="15"/>
      <c r="HFW1093" s="15"/>
      <c r="HFX1093" s="80"/>
      <c r="HFY1093" s="52"/>
      <c r="HFZ1093" s="69"/>
      <c r="HGA1093" s="69"/>
      <c r="HGB1093" s="69"/>
      <c r="HGC1093" s="107"/>
      <c r="HGD1093" s="2"/>
      <c r="HGE1093" s="15"/>
      <c r="HGF1093" s="15"/>
      <c r="HGG1093" s="80"/>
      <c r="HGH1093" s="52"/>
      <c r="HGI1093" s="69"/>
      <c r="HGJ1093" s="69"/>
      <c r="HGK1093" s="69"/>
      <c r="HGL1093" s="107"/>
      <c r="HGM1093" s="2"/>
      <c r="HGN1093" s="15"/>
      <c r="HGO1093" s="15"/>
      <c r="HGP1093" s="80"/>
      <c r="HGQ1093" s="52"/>
      <c r="HGR1093" s="69"/>
      <c r="HGS1093" s="69"/>
      <c r="HGT1093" s="69"/>
      <c r="HGU1093" s="107"/>
      <c r="HGV1093" s="2"/>
      <c r="HGW1093" s="15"/>
      <c r="HGX1093" s="15"/>
      <c r="HGY1093" s="80"/>
      <c r="HGZ1093" s="52"/>
      <c r="HHA1093" s="69"/>
      <c r="HHB1093" s="69"/>
      <c r="HHC1093" s="69"/>
      <c r="HHD1093" s="107"/>
      <c r="HHE1093" s="2"/>
      <c r="HHF1093" s="15"/>
      <c r="HHG1093" s="15"/>
      <c r="HHH1093" s="80"/>
      <c r="HHI1093" s="52"/>
      <c r="HHJ1093" s="69"/>
      <c r="HHK1093" s="69"/>
      <c r="HHL1093" s="69"/>
      <c r="HHM1093" s="107"/>
      <c r="HHN1093" s="2"/>
      <c r="HHO1093" s="15"/>
      <c r="HHP1093" s="15"/>
      <c r="HHQ1093" s="80"/>
      <c r="HHR1093" s="52"/>
      <c r="HHS1093" s="69"/>
      <c r="HHT1093" s="69"/>
      <c r="HHU1093" s="69"/>
      <c r="HHV1093" s="107"/>
      <c r="HHW1093" s="2"/>
      <c r="HHX1093" s="15"/>
      <c r="HHY1093" s="15"/>
      <c r="HHZ1093" s="80"/>
      <c r="HIA1093" s="52"/>
      <c r="HIB1093" s="69"/>
      <c r="HIC1093" s="69"/>
      <c r="HID1093" s="69"/>
      <c r="HIE1093" s="107"/>
      <c r="HIF1093" s="2"/>
      <c r="HIG1093" s="15"/>
      <c r="HIH1093" s="15"/>
      <c r="HII1093" s="80"/>
      <c r="HIJ1093" s="52"/>
      <c r="HIK1093" s="69"/>
      <c r="HIL1093" s="69"/>
      <c r="HIM1093" s="69"/>
      <c r="HIN1093" s="107"/>
      <c r="HIO1093" s="2"/>
      <c r="HIP1093" s="15"/>
      <c r="HIQ1093" s="15"/>
      <c r="HIR1093" s="80"/>
      <c r="HIS1093" s="52"/>
      <c r="HIT1093" s="69"/>
      <c r="HIU1093" s="69"/>
      <c r="HIV1093" s="69"/>
      <c r="HIW1093" s="107"/>
      <c r="HIX1093" s="2"/>
      <c r="HIY1093" s="15"/>
      <c r="HIZ1093" s="15"/>
      <c r="HJA1093" s="80"/>
      <c r="HJB1093" s="52"/>
      <c r="HJC1093" s="69"/>
      <c r="HJD1093" s="69"/>
      <c r="HJE1093" s="69"/>
      <c r="HJF1093" s="107"/>
      <c r="HJG1093" s="2"/>
      <c r="HJH1093" s="15"/>
      <c r="HJI1093" s="15"/>
      <c r="HJJ1093" s="80"/>
      <c r="HJK1093" s="52"/>
      <c r="HJL1093" s="69"/>
      <c r="HJM1093" s="69"/>
      <c r="HJN1093" s="69"/>
      <c r="HJO1093" s="107"/>
      <c r="HJP1093" s="2"/>
      <c r="HJQ1093" s="15"/>
      <c r="HJR1093" s="15"/>
      <c r="HJS1093" s="80"/>
      <c r="HJT1093" s="52"/>
      <c r="HJU1093" s="69"/>
      <c r="HJV1093" s="69"/>
      <c r="HJW1093" s="69"/>
      <c r="HJX1093" s="107"/>
      <c r="HJY1093" s="2"/>
      <c r="HJZ1093" s="15"/>
      <c r="HKA1093" s="15"/>
      <c r="HKB1093" s="80"/>
      <c r="HKC1093" s="52"/>
      <c r="HKD1093" s="69"/>
      <c r="HKE1093" s="69"/>
      <c r="HKF1093" s="69"/>
      <c r="HKG1093" s="107"/>
      <c r="HKH1093" s="2"/>
      <c r="HKI1093" s="15"/>
      <c r="HKJ1093" s="15"/>
      <c r="HKK1093" s="80"/>
      <c r="HKL1093" s="52"/>
      <c r="HKM1093" s="69"/>
      <c r="HKN1093" s="69"/>
      <c r="HKO1093" s="69"/>
      <c r="HKP1093" s="107"/>
      <c r="HKQ1093" s="2"/>
      <c r="HKR1093" s="15"/>
      <c r="HKS1093" s="15"/>
      <c r="HKT1093" s="80"/>
      <c r="HKU1093" s="52"/>
      <c r="HKV1093" s="69"/>
      <c r="HKW1093" s="69"/>
      <c r="HKX1093" s="69"/>
      <c r="HKY1093" s="107"/>
      <c r="HKZ1093" s="2"/>
      <c r="HLA1093" s="15"/>
      <c r="HLB1093" s="15"/>
      <c r="HLC1093" s="80"/>
      <c r="HLD1093" s="52"/>
      <c r="HLE1093" s="69"/>
      <c r="HLF1093" s="69"/>
      <c r="HLG1093" s="69"/>
      <c r="HLH1093" s="107"/>
      <c r="HLI1093" s="2"/>
      <c r="HLJ1093" s="15"/>
      <c r="HLK1093" s="15"/>
      <c r="HLL1093" s="80"/>
      <c r="HLM1093" s="52"/>
      <c r="HLN1093" s="69"/>
      <c r="HLO1093" s="69"/>
      <c r="HLP1093" s="69"/>
      <c r="HLQ1093" s="107"/>
      <c r="HLR1093" s="2"/>
      <c r="HLS1093" s="15"/>
      <c r="HLT1093" s="15"/>
      <c r="HLU1093" s="80"/>
      <c r="HLV1093" s="52"/>
      <c r="HLW1093" s="69"/>
      <c r="HLX1093" s="69"/>
      <c r="HLY1093" s="69"/>
      <c r="HLZ1093" s="107"/>
      <c r="HMA1093" s="2"/>
      <c r="HMB1093" s="15"/>
      <c r="HMC1093" s="15"/>
      <c r="HMD1093" s="80"/>
      <c r="HME1093" s="52"/>
      <c r="HMF1093" s="69"/>
      <c r="HMG1093" s="69"/>
      <c r="HMH1093" s="69"/>
      <c r="HMI1093" s="107"/>
      <c r="HMJ1093" s="2"/>
      <c r="HMK1093" s="15"/>
      <c r="HML1093" s="15"/>
      <c r="HMM1093" s="80"/>
      <c r="HMN1093" s="52"/>
      <c r="HMO1093" s="69"/>
      <c r="HMP1093" s="69"/>
      <c r="HMQ1093" s="69"/>
      <c r="HMR1093" s="107"/>
      <c r="HMS1093" s="2"/>
      <c r="HMT1093" s="15"/>
      <c r="HMU1093" s="15"/>
      <c r="HMV1093" s="80"/>
      <c r="HMW1093" s="52"/>
      <c r="HMX1093" s="69"/>
      <c r="HMY1093" s="69"/>
      <c r="HMZ1093" s="69"/>
      <c r="HNA1093" s="107"/>
      <c r="HNB1093" s="2"/>
      <c r="HNC1093" s="15"/>
      <c r="HND1093" s="15"/>
      <c r="HNE1093" s="80"/>
      <c r="HNF1093" s="52"/>
      <c r="HNG1093" s="69"/>
      <c r="HNH1093" s="69"/>
      <c r="HNI1093" s="69"/>
      <c r="HNJ1093" s="107"/>
      <c r="HNK1093" s="2"/>
      <c r="HNL1093" s="15"/>
      <c r="HNM1093" s="15"/>
      <c r="HNN1093" s="80"/>
      <c r="HNO1093" s="52"/>
      <c r="HNP1093" s="69"/>
      <c r="HNQ1093" s="69"/>
      <c r="HNR1093" s="69"/>
      <c r="HNS1093" s="107"/>
      <c r="HNT1093" s="2"/>
      <c r="HNU1093" s="15"/>
      <c r="HNV1093" s="15"/>
      <c r="HNW1093" s="80"/>
      <c r="HNX1093" s="52"/>
      <c r="HNY1093" s="69"/>
      <c r="HNZ1093" s="69"/>
      <c r="HOA1093" s="69"/>
      <c r="HOB1093" s="107"/>
      <c r="HOC1093" s="2"/>
      <c r="HOD1093" s="15"/>
      <c r="HOE1093" s="15"/>
      <c r="HOF1093" s="80"/>
      <c r="HOG1093" s="52"/>
      <c r="HOH1093" s="69"/>
      <c r="HOI1093" s="69"/>
      <c r="HOJ1093" s="69"/>
      <c r="HOK1093" s="107"/>
      <c r="HOL1093" s="2"/>
      <c r="HOM1093" s="15"/>
      <c r="HON1093" s="15"/>
      <c r="HOO1093" s="80"/>
      <c r="HOP1093" s="52"/>
      <c r="HOQ1093" s="69"/>
      <c r="HOR1093" s="69"/>
      <c r="HOS1093" s="69"/>
      <c r="HOT1093" s="107"/>
      <c r="HOU1093" s="2"/>
      <c r="HOV1093" s="15"/>
      <c r="HOW1093" s="15"/>
      <c r="HOX1093" s="80"/>
      <c r="HOY1093" s="52"/>
      <c r="HOZ1093" s="69"/>
      <c r="HPA1093" s="69"/>
      <c r="HPB1093" s="69"/>
      <c r="HPC1093" s="107"/>
      <c r="HPD1093" s="2"/>
      <c r="HPE1093" s="15"/>
      <c r="HPF1093" s="15"/>
      <c r="HPG1093" s="80"/>
      <c r="HPH1093" s="52"/>
      <c r="HPI1093" s="69"/>
      <c r="HPJ1093" s="69"/>
      <c r="HPK1093" s="69"/>
      <c r="HPL1093" s="107"/>
      <c r="HPM1093" s="2"/>
      <c r="HPN1093" s="15"/>
      <c r="HPO1093" s="15"/>
      <c r="HPP1093" s="80"/>
      <c r="HPQ1093" s="52"/>
      <c r="HPR1093" s="69"/>
      <c r="HPS1093" s="69"/>
      <c r="HPT1093" s="69"/>
      <c r="HPU1093" s="107"/>
      <c r="HPV1093" s="2"/>
      <c r="HPW1093" s="15"/>
      <c r="HPX1093" s="15"/>
      <c r="HPY1093" s="80"/>
      <c r="HPZ1093" s="52"/>
      <c r="HQA1093" s="69"/>
      <c r="HQB1093" s="69"/>
      <c r="HQC1093" s="69"/>
      <c r="HQD1093" s="107"/>
      <c r="HQE1093" s="2"/>
      <c r="HQF1093" s="15"/>
      <c r="HQG1093" s="15"/>
      <c r="HQH1093" s="80"/>
      <c r="HQI1093" s="52"/>
      <c r="HQJ1093" s="69"/>
      <c r="HQK1093" s="69"/>
      <c r="HQL1093" s="69"/>
      <c r="HQM1093" s="107"/>
      <c r="HQN1093" s="2"/>
      <c r="HQO1093" s="15"/>
      <c r="HQP1093" s="15"/>
      <c r="HQQ1093" s="80"/>
      <c r="HQR1093" s="52"/>
      <c r="HQS1093" s="69"/>
      <c r="HQT1093" s="69"/>
      <c r="HQU1093" s="69"/>
      <c r="HQV1093" s="107"/>
      <c r="HQW1093" s="2"/>
      <c r="HQX1093" s="15"/>
      <c r="HQY1093" s="15"/>
      <c r="HQZ1093" s="80"/>
      <c r="HRA1093" s="52"/>
      <c r="HRB1093" s="69"/>
      <c r="HRC1093" s="69"/>
      <c r="HRD1093" s="69"/>
      <c r="HRE1093" s="107"/>
      <c r="HRF1093" s="2"/>
      <c r="HRG1093" s="15"/>
      <c r="HRH1093" s="15"/>
      <c r="HRI1093" s="80"/>
      <c r="HRJ1093" s="52"/>
      <c r="HRK1093" s="69"/>
      <c r="HRL1093" s="69"/>
      <c r="HRM1093" s="69"/>
      <c r="HRN1093" s="107"/>
      <c r="HRO1093" s="2"/>
      <c r="HRP1093" s="15"/>
      <c r="HRQ1093" s="15"/>
      <c r="HRR1093" s="80"/>
      <c r="HRS1093" s="52"/>
      <c r="HRT1093" s="69"/>
      <c r="HRU1093" s="69"/>
      <c r="HRV1093" s="69"/>
      <c r="HRW1093" s="107"/>
      <c r="HRX1093" s="2"/>
      <c r="HRY1093" s="15"/>
      <c r="HRZ1093" s="15"/>
      <c r="HSA1093" s="80"/>
      <c r="HSB1093" s="52"/>
      <c r="HSC1093" s="69"/>
      <c r="HSD1093" s="69"/>
      <c r="HSE1093" s="69"/>
      <c r="HSF1093" s="107"/>
      <c r="HSG1093" s="2"/>
      <c r="HSH1093" s="15"/>
      <c r="HSI1093" s="15"/>
      <c r="HSJ1093" s="80"/>
      <c r="HSK1093" s="52"/>
      <c r="HSL1093" s="69"/>
      <c r="HSM1093" s="69"/>
      <c r="HSN1093" s="69"/>
      <c r="HSO1093" s="107"/>
      <c r="HSP1093" s="2"/>
      <c r="HSQ1093" s="15"/>
      <c r="HSR1093" s="15"/>
      <c r="HSS1093" s="80"/>
      <c r="HST1093" s="52"/>
      <c r="HSU1093" s="69"/>
      <c r="HSV1093" s="69"/>
      <c r="HSW1093" s="69"/>
      <c r="HSX1093" s="107"/>
      <c r="HSY1093" s="2"/>
      <c r="HSZ1093" s="15"/>
      <c r="HTA1093" s="15"/>
      <c r="HTB1093" s="80"/>
      <c r="HTC1093" s="52"/>
      <c r="HTD1093" s="69"/>
      <c r="HTE1093" s="69"/>
      <c r="HTF1093" s="69"/>
      <c r="HTG1093" s="107"/>
      <c r="HTH1093" s="2"/>
      <c r="HTI1093" s="15"/>
      <c r="HTJ1093" s="15"/>
      <c r="HTK1093" s="80"/>
      <c r="HTL1093" s="52"/>
      <c r="HTM1093" s="69"/>
      <c r="HTN1093" s="69"/>
      <c r="HTO1093" s="69"/>
      <c r="HTP1093" s="107"/>
      <c r="HTQ1093" s="2"/>
      <c r="HTR1093" s="15"/>
      <c r="HTS1093" s="15"/>
      <c r="HTT1093" s="80"/>
      <c r="HTU1093" s="52"/>
      <c r="HTV1093" s="69"/>
      <c r="HTW1093" s="69"/>
      <c r="HTX1093" s="69"/>
      <c r="HTY1093" s="107"/>
      <c r="HTZ1093" s="2"/>
      <c r="HUA1093" s="15"/>
      <c r="HUB1093" s="15"/>
      <c r="HUC1093" s="80"/>
      <c r="HUD1093" s="52"/>
      <c r="HUE1093" s="69"/>
      <c r="HUF1093" s="69"/>
      <c r="HUG1093" s="69"/>
      <c r="HUH1093" s="107"/>
      <c r="HUI1093" s="2"/>
      <c r="HUJ1093" s="15"/>
      <c r="HUK1093" s="15"/>
      <c r="HUL1093" s="80"/>
      <c r="HUM1093" s="52"/>
      <c r="HUN1093" s="69"/>
      <c r="HUO1093" s="69"/>
      <c r="HUP1093" s="69"/>
      <c r="HUQ1093" s="107"/>
      <c r="HUR1093" s="2"/>
      <c r="HUS1093" s="15"/>
      <c r="HUT1093" s="15"/>
      <c r="HUU1093" s="80"/>
      <c r="HUV1093" s="52"/>
      <c r="HUW1093" s="69"/>
      <c r="HUX1093" s="69"/>
      <c r="HUY1093" s="69"/>
      <c r="HUZ1093" s="107"/>
      <c r="HVA1093" s="2"/>
      <c r="HVB1093" s="15"/>
      <c r="HVC1093" s="15"/>
      <c r="HVD1093" s="80"/>
      <c r="HVE1093" s="52"/>
      <c r="HVF1093" s="69"/>
      <c r="HVG1093" s="69"/>
      <c r="HVH1093" s="69"/>
      <c r="HVI1093" s="107"/>
      <c r="HVJ1093" s="2"/>
      <c r="HVK1093" s="15"/>
      <c r="HVL1093" s="15"/>
      <c r="HVM1093" s="80"/>
      <c r="HVN1093" s="52"/>
      <c r="HVO1093" s="69"/>
      <c r="HVP1093" s="69"/>
      <c r="HVQ1093" s="69"/>
      <c r="HVR1093" s="107"/>
      <c r="HVS1093" s="2"/>
      <c r="HVT1093" s="15"/>
      <c r="HVU1093" s="15"/>
      <c r="HVV1093" s="80"/>
      <c r="HVW1093" s="52"/>
      <c r="HVX1093" s="69"/>
      <c r="HVY1093" s="69"/>
      <c r="HVZ1093" s="69"/>
      <c r="HWA1093" s="107"/>
      <c r="HWB1093" s="2"/>
      <c r="HWC1093" s="15"/>
      <c r="HWD1093" s="15"/>
      <c r="HWE1093" s="80"/>
      <c r="HWF1093" s="52"/>
      <c r="HWG1093" s="69"/>
      <c r="HWH1093" s="69"/>
      <c r="HWI1093" s="69"/>
      <c r="HWJ1093" s="107"/>
      <c r="HWK1093" s="2"/>
      <c r="HWL1093" s="15"/>
      <c r="HWM1093" s="15"/>
      <c r="HWN1093" s="80"/>
      <c r="HWO1093" s="52"/>
      <c r="HWP1093" s="69"/>
      <c r="HWQ1093" s="69"/>
      <c r="HWR1093" s="69"/>
      <c r="HWS1093" s="107"/>
      <c r="HWT1093" s="2"/>
      <c r="HWU1093" s="15"/>
      <c r="HWV1093" s="15"/>
      <c r="HWW1093" s="80"/>
      <c r="HWX1093" s="52"/>
      <c r="HWY1093" s="69"/>
      <c r="HWZ1093" s="69"/>
      <c r="HXA1093" s="69"/>
      <c r="HXB1093" s="107"/>
      <c r="HXC1093" s="2"/>
      <c r="HXD1093" s="15"/>
      <c r="HXE1093" s="15"/>
      <c r="HXF1093" s="80"/>
      <c r="HXG1093" s="52"/>
      <c r="HXH1093" s="69"/>
      <c r="HXI1093" s="69"/>
      <c r="HXJ1093" s="69"/>
      <c r="HXK1093" s="107"/>
      <c r="HXL1093" s="2"/>
      <c r="HXM1093" s="15"/>
      <c r="HXN1093" s="15"/>
      <c r="HXO1093" s="80"/>
      <c r="HXP1093" s="52"/>
      <c r="HXQ1093" s="69"/>
      <c r="HXR1093" s="69"/>
      <c r="HXS1093" s="69"/>
      <c r="HXT1093" s="107"/>
      <c r="HXU1093" s="2"/>
      <c r="HXV1093" s="15"/>
      <c r="HXW1093" s="15"/>
      <c r="HXX1093" s="80"/>
      <c r="HXY1093" s="52"/>
      <c r="HXZ1093" s="69"/>
      <c r="HYA1093" s="69"/>
      <c r="HYB1093" s="69"/>
      <c r="HYC1093" s="107"/>
      <c r="HYD1093" s="2"/>
      <c r="HYE1093" s="15"/>
      <c r="HYF1093" s="15"/>
      <c r="HYG1093" s="80"/>
      <c r="HYH1093" s="52"/>
      <c r="HYI1093" s="69"/>
      <c r="HYJ1093" s="69"/>
      <c r="HYK1093" s="69"/>
      <c r="HYL1093" s="107"/>
      <c r="HYM1093" s="2"/>
      <c r="HYN1093" s="15"/>
      <c r="HYO1093" s="15"/>
      <c r="HYP1093" s="80"/>
      <c r="HYQ1093" s="52"/>
      <c r="HYR1093" s="69"/>
      <c r="HYS1093" s="69"/>
      <c r="HYT1093" s="69"/>
      <c r="HYU1093" s="107"/>
      <c r="HYV1093" s="2"/>
      <c r="HYW1093" s="15"/>
      <c r="HYX1093" s="15"/>
      <c r="HYY1093" s="80"/>
      <c r="HYZ1093" s="52"/>
      <c r="HZA1093" s="69"/>
      <c r="HZB1093" s="69"/>
      <c r="HZC1093" s="69"/>
      <c r="HZD1093" s="107"/>
      <c r="HZE1093" s="2"/>
      <c r="HZF1093" s="15"/>
      <c r="HZG1093" s="15"/>
      <c r="HZH1093" s="80"/>
      <c r="HZI1093" s="52"/>
      <c r="HZJ1093" s="69"/>
      <c r="HZK1093" s="69"/>
      <c r="HZL1093" s="69"/>
      <c r="HZM1093" s="107"/>
      <c r="HZN1093" s="2"/>
      <c r="HZO1093" s="15"/>
      <c r="HZP1093" s="15"/>
      <c r="HZQ1093" s="80"/>
      <c r="HZR1093" s="52"/>
      <c r="HZS1093" s="69"/>
      <c r="HZT1093" s="69"/>
      <c r="HZU1093" s="69"/>
      <c r="HZV1093" s="107"/>
      <c r="HZW1093" s="2"/>
      <c r="HZX1093" s="15"/>
      <c r="HZY1093" s="15"/>
      <c r="HZZ1093" s="80"/>
      <c r="IAA1093" s="52"/>
      <c r="IAB1093" s="69"/>
      <c r="IAC1093" s="69"/>
      <c r="IAD1093" s="69"/>
      <c r="IAE1093" s="107"/>
      <c r="IAF1093" s="2"/>
      <c r="IAG1093" s="15"/>
      <c r="IAH1093" s="15"/>
      <c r="IAI1093" s="80"/>
      <c r="IAJ1093" s="52"/>
      <c r="IAK1093" s="69"/>
      <c r="IAL1093" s="69"/>
      <c r="IAM1093" s="69"/>
      <c r="IAN1093" s="107"/>
      <c r="IAO1093" s="2"/>
      <c r="IAP1093" s="15"/>
      <c r="IAQ1093" s="15"/>
      <c r="IAR1093" s="80"/>
      <c r="IAS1093" s="52"/>
      <c r="IAT1093" s="69"/>
      <c r="IAU1093" s="69"/>
      <c r="IAV1093" s="69"/>
      <c r="IAW1093" s="107"/>
      <c r="IAX1093" s="2"/>
      <c r="IAY1093" s="15"/>
      <c r="IAZ1093" s="15"/>
      <c r="IBA1093" s="80"/>
      <c r="IBB1093" s="52"/>
      <c r="IBC1093" s="69"/>
      <c r="IBD1093" s="69"/>
      <c r="IBE1093" s="69"/>
      <c r="IBF1093" s="107"/>
      <c r="IBG1093" s="2"/>
      <c r="IBH1093" s="15"/>
      <c r="IBI1093" s="15"/>
      <c r="IBJ1093" s="80"/>
      <c r="IBK1093" s="52"/>
      <c r="IBL1093" s="69"/>
      <c r="IBM1093" s="69"/>
      <c r="IBN1093" s="69"/>
      <c r="IBO1093" s="107"/>
      <c r="IBP1093" s="2"/>
      <c r="IBQ1093" s="15"/>
      <c r="IBR1093" s="15"/>
      <c r="IBS1093" s="80"/>
      <c r="IBT1093" s="52"/>
      <c r="IBU1093" s="69"/>
      <c r="IBV1093" s="69"/>
      <c r="IBW1093" s="69"/>
      <c r="IBX1093" s="107"/>
      <c r="IBY1093" s="2"/>
      <c r="IBZ1093" s="15"/>
      <c r="ICA1093" s="15"/>
      <c r="ICB1093" s="80"/>
      <c r="ICC1093" s="52"/>
      <c r="ICD1093" s="69"/>
      <c r="ICE1093" s="69"/>
      <c r="ICF1093" s="69"/>
      <c r="ICG1093" s="107"/>
      <c r="ICH1093" s="2"/>
      <c r="ICI1093" s="15"/>
      <c r="ICJ1093" s="15"/>
      <c r="ICK1093" s="80"/>
      <c r="ICL1093" s="52"/>
      <c r="ICM1093" s="69"/>
      <c r="ICN1093" s="69"/>
      <c r="ICO1093" s="69"/>
      <c r="ICP1093" s="107"/>
      <c r="ICQ1093" s="2"/>
      <c r="ICR1093" s="15"/>
      <c r="ICS1093" s="15"/>
      <c r="ICT1093" s="80"/>
      <c r="ICU1093" s="52"/>
      <c r="ICV1093" s="69"/>
      <c r="ICW1093" s="69"/>
      <c r="ICX1093" s="69"/>
      <c r="ICY1093" s="107"/>
      <c r="ICZ1093" s="2"/>
      <c r="IDA1093" s="15"/>
      <c r="IDB1093" s="15"/>
      <c r="IDC1093" s="80"/>
      <c r="IDD1093" s="52"/>
      <c r="IDE1093" s="69"/>
      <c r="IDF1093" s="69"/>
      <c r="IDG1093" s="69"/>
      <c r="IDH1093" s="107"/>
      <c r="IDI1093" s="2"/>
      <c r="IDJ1093" s="15"/>
      <c r="IDK1093" s="15"/>
      <c r="IDL1093" s="80"/>
      <c r="IDM1093" s="52"/>
      <c r="IDN1093" s="69"/>
      <c r="IDO1093" s="69"/>
      <c r="IDP1093" s="69"/>
      <c r="IDQ1093" s="107"/>
      <c r="IDR1093" s="2"/>
      <c r="IDS1093" s="15"/>
      <c r="IDT1093" s="15"/>
      <c r="IDU1093" s="80"/>
      <c r="IDV1093" s="52"/>
      <c r="IDW1093" s="69"/>
      <c r="IDX1093" s="69"/>
      <c r="IDY1093" s="69"/>
      <c r="IDZ1093" s="107"/>
      <c r="IEA1093" s="2"/>
      <c r="IEB1093" s="15"/>
      <c r="IEC1093" s="15"/>
      <c r="IED1093" s="80"/>
      <c r="IEE1093" s="52"/>
      <c r="IEF1093" s="69"/>
      <c r="IEG1093" s="69"/>
      <c r="IEH1093" s="69"/>
      <c r="IEI1093" s="107"/>
      <c r="IEJ1093" s="2"/>
      <c r="IEK1093" s="15"/>
      <c r="IEL1093" s="15"/>
      <c r="IEM1093" s="80"/>
      <c r="IEN1093" s="52"/>
      <c r="IEO1093" s="69"/>
      <c r="IEP1093" s="69"/>
      <c r="IEQ1093" s="69"/>
      <c r="IER1093" s="107"/>
      <c r="IES1093" s="2"/>
      <c r="IET1093" s="15"/>
      <c r="IEU1093" s="15"/>
      <c r="IEV1093" s="80"/>
      <c r="IEW1093" s="52"/>
      <c r="IEX1093" s="69"/>
      <c r="IEY1093" s="69"/>
      <c r="IEZ1093" s="69"/>
      <c r="IFA1093" s="107"/>
      <c r="IFB1093" s="2"/>
      <c r="IFC1093" s="15"/>
      <c r="IFD1093" s="15"/>
      <c r="IFE1093" s="80"/>
      <c r="IFF1093" s="52"/>
      <c r="IFG1093" s="69"/>
      <c r="IFH1093" s="69"/>
      <c r="IFI1093" s="69"/>
      <c r="IFJ1093" s="107"/>
      <c r="IFK1093" s="2"/>
      <c r="IFL1093" s="15"/>
      <c r="IFM1093" s="15"/>
      <c r="IFN1093" s="80"/>
      <c r="IFO1093" s="52"/>
      <c r="IFP1093" s="69"/>
      <c r="IFQ1093" s="69"/>
      <c r="IFR1093" s="69"/>
      <c r="IFS1093" s="107"/>
      <c r="IFT1093" s="2"/>
      <c r="IFU1093" s="15"/>
      <c r="IFV1093" s="15"/>
      <c r="IFW1093" s="80"/>
      <c r="IFX1093" s="52"/>
      <c r="IFY1093" s="69"/>
      <c r="IFZ1093" s="69"/>
      <c r="IGA1093" s="69"/>
      <c r="IGB1093" s="107"/>
      <c r="IGC1093" s="2"/>
      <c r="IGD1093" s="15"/>
      <c r="IGE1093" s="15"/>
      <c r="IGF1093" s="80"/>
      <c r="IGG1093" s="52"/>
      <c r="IGH1093" s="69"/>
      <c r="IGI1093" s="69"/>
      <c r="IGJ1093" s="69"/>
      <c r="IGK1093" s="107"/>
      <c r="IGL1093" s="2"/>
      <c r="IGM1093" s="15"/>
      <c r="IGN1093" s="15"/>
      <c r="IGO1093" s="80"/>
      <c r="IGP1093" s="52"/>
      <c r="IGQ1093" s="69"/>
      <c r="IGR1093" s="69"/>
      <c r="IGS1093" s="69"/>
      <c r="IGT1093" s="107"/>
      <c r="IGU1093" s="2"/>
      <c r="IGV1093" s="15"/>
      <c r="IGW1093" s="15"/>
      <c r="IGX1093" s="80"/>
      <c r="IGY1093" s="52"/>
      <c r="IGZ1093" s="69"/>
      <c r="IHA1093" s="69"/>
      <c r="IHB1093" s="69"/>
      <c r="IHC1093" s="107"/>
      <c r="IHD1093" s="2"/>
      <c r="IHE1093" s="15"/>
      <c r="IHF1093" s="15"/>
      <c r="IHG1093" s="80"/>
      <c r="IHH1093" s="52"/>
      <c r="IHI1093" s="69"/>
      <c r="IHJ1093" s="69"/>
      <c r="IHK1093" s="69"/>
      <c r="IHL1093" s="107"/>
      <c r="IHM1093" s="2"/>
      <c r="IHN1093" s="15"/>
      <c r="IHO1093" s="15"/>
      <c r="IHP1093" s="80"/>
      <c r="IHQ1093" s="52"/>
      <c r="IHR1093" s="69"/>
      <c r="IHS1093" s="69"/>
      <c r="IHT1093" s="69"/>
      <c r="IHU1093" s="107"/>
      <c r="IHV1093" s="2"/>
      <c r="IHW1093" s="15"/>
      <c r="IHX1093" s="15"/>
      <c r="IHY1093" s="80"/>
      <c r="IHZ1093" s="52"/>
      <c r="IIA1093" s="69"/>
      <c r="IIB1093" s="69"/>
      <c r="IIC1093" s="69"/>
      <c r="IID1093" s="107"/>
      <c r="IIE1093" s="2"/>
      <c r="IIF1093" s="15"/>
      <c r="IIG1093" s="15"/>
      <c r="IIH1093" s="80"/>
      <c r="III1093" s="52"/>
      <c r="IIJ1093" s="69"/>
      <c r="IIK1093" s="69"/>
      <c r="IIL1093" s="69"/>
      <c r="IIM1093" s="107"/>
      <c r="IIN1093" s="2"/>
      <c r="IIO1093" s="15"/>
      <c r="IIP1093" s="15"/>
      <c r="IIQ1093" s="80"/>
      <c r="IIR1093" s="52"/>
      <c r="IIS1093" s="69"/>
      <c r="IIT1093" s="69"/>
      <c r="IIU1093" s="69"/>
      <c r="IIV1093" s="107"/>
      <c r="IIW1093" s="2"/>
      <c r="IIX1093" s="15"/>
      <c r="IIY1093" s="15"/>
      <c r="IIZ1093" s="80"/>
      <c r="IJA1093" s="52"/>
      <c r="IJB1093" s="69"/>
      <c r="IJC1093" s="69"/>
      <c r="IJD1093" s="69"/>
      <c r="IJE1093" s="107"/>
      <c r="IJF1093" s="2"/>
      <c r="IJG1093" s="15"/>
      <c r="IJH1093" s="15"/>
      <c r="IJI1093" s="80"/>
      <c r="IJJ1093" s="52"/>
      <c r="IJK1093" s="69"/>
      <c r="IJL1093" s="69"/>
      <c r="IJM1093" s="69"/>
      <c r="IJN1093" s="107"/>
      <c r="IJO1093" s="2"/>
      <c r="IJP1093" s="15"/>
      <c r="IJQ1093" s="15"/>
      <c r="IJR1093" s="80"/>
      <c r="IJS1093" s="52"/>
      <c r="IJT1093" s="69"/>
      <c r="IJU1093" s="69"/>
      <c r="IJV1093" s="69"/>
      <c r="IJW1093" s="107"/>
      <c r="IJX1093" s="2"/>
      <c r="IJY1093" s="15"/>
      <c r="IJZ1093" s="15"/>
      <c r="IKA1093" s="80"/>
      <c r="IKB1093" s="52"/>
      <c r="IKC1093" s="69"/>
      <c r="IKD1093" s="69"/>
      <c r="IKE1093" s="69"/>
      <c r="IKF1093" s="107"/>
      <c r="IKG1093" s="2"/>
      <c r="IKH1093" s="15"/>
      <c r="IKI1093" s="15"/>
      <c r="IKJ1093" s="80"/>
      <c r="IKK1093" s="52"/>
      <c r="IKL1093" s="69"/>
      <c r="IKM1093" s="69"/>
      <c r="IKN1093" s="69"/>
      <c r="IKO1093" s="107"/>
      <c r="IKP1093" s="2"/>
      <c r="IKQ1093" s="15"/>
      <c r="IKR1093" s="15"/>
      <c r="IKS1093" s="80"/>
      <c r="IKT1093" s="52"/>
      <c r="IKU1093" s="69"/>
      <c r="IKV1093" s="69"/>
      <c r="IKW1093" s="69"/>
      <c r="IKX1093" s="107"/>
      <c r="IKY1093" s="2"/>
      <c r="IKZ1093" s="15"/>
      <c r="ILA1093" s="15"/>
      <c r="ILB1093" s="80"/>
      <c r="ILC1093" s="52"/>
      <c r="ILD1093" s="69"/>
      <c r="ILE1093" s="69"/>
      <c r="ILF1093" s="69"/>
      <c r="ILG1093" s="107"/>
      <c r="ILH1093" s="2"/>
      <c r="ILI1093" s="15"/>
      <c r="ILJ1093" s="15"/>
      <c r="ILK1093" s="80"/>
      <c r="ILL1093" s="52"/>
      <c r="ILM1093" s="69"/>
      <c r="ILN1093" s="69"/>
      <c r="ILO1093" s="69"/>
      <c r="ILP1093" s="107"/>
      <c r="ILQ1093" s="2"/>
      <c r="ILR1093" s="15"/>
      <c r="ILS1093" s="15"/>
      <c r="ILT1093" s="80"/>
      <c r="ILU1093" s="52"/>
      <c r="ILV1093" s="69"/>
      <c r="ILW1093" s="69"/>
      <c r="ILX1093" s="69"/>
      <c r="ILY1093" s="107"/>
      <c r="ILZ1093" s="2"/>
      <c r="IMA1093" s="15"/>
      <c r="IMB1093" s="15"/>
      <c r="IMC1093" s="80"/>
      <c r="IMD1093" s="52"/>
      <c r="IME1093" s="69"/>
      <c r="IMF1093" s="69"/>
      <c r="IMG1093" s="69"/>
      <c r="IMH1093" s="107"/>
      <c r="IMI1093" s="2"/>
      <c r="IMJ1093" s="15"/>
      <c r="IMK1093" s="15"/>
      <c r="IML1093" s="80"/>
      <c r="IMM1093" s="52"/>
      <c r="IMN1093" s="69"/>
      <c r="IMO1093" s="69"/>
      <c r="IMP1093" s="69"/>
      <c r="IMQ1093" s="107"/>
      <c r="IMR1093" s="2"/>
      <c r="IMS1093" s="15"/>
      <c r="IMT1093" s="15"/>
      <c r="IMU1093" s="80"/>
      <c r="IMV1093" s="52"/>
      <c r="IMW1093" s="69"/>
      <c r="IMX1093" s="69"/>
      <c r="IMY1093" s="69"/>
      <c r="IMZ1093" s="107"/>
      <c r="INA1093" s="2"/>
      <c r="INB1093" s="15"/>
      <c r="INC1093" s="15"/>
      <c r="IND1093" s="80"/>
      <c r="INE1093" s="52"/>
      <c r="INF1093" s="69"/>
      <c r="ING1093" s="69"/>
      <c r="INH1093" s="69"/>
      <c r="INI1093" s="107"/>
      <c r="INJ1093" s="2"/>
      <c r="INK1093" s="15"/>
      <c r="INL1093" s="15"/>
      <c r="INM1093" s="80"/>
      <c r="INN1093" s="52"/>
      <c r="INO1093" s="69"/>
      <c r="INP1093" s="69"/>
      <c r="INQ1093" s="69"/>
      <c r="INR1093" s="107"/>
      <c r="INS1093" s="2"/>
      <c r="INT1093" s="15"/>
      <c r="INU1093" s="15"/>
      <c r="INV1093" s="80"/>
      <c r="INW1093" s="52"/>
      <c r="INX1093" s="69"/>
      <c r="INY1093" s="69"/>
      <c r="INZ1093" s="69"/>
      <c r="IOA1093" s="107"/>
      <c r="IOB1093" s="2"/>
      <c r="IOC1093" s="15"/>
      <c r="IOD1093" s="15"/>
      <c r="IOE1093" s="80"/>
      <c r="IOF1093" s="52"/>
      <c r="IOG1093" s="69"/>
      <c r="IOH1093" s="69"/>
      <c r="IOI1093" s="69"/>
      <c r="IOJ1093" s="107"/>
      <c r="IOK1093" s="2"/>
      <c r="IOL1093" s="15"/>
      <c r="IOM1093" s="15"/>
      <c r="ION1093" s="80"/>
      <c r="IOO1093" s="52"/>
      <c r="IOP1093" s="69"/>
      <c r="IOQ1093" s="69"/>
      <c r="IOR1093" s="69"/>
      <c r="IOS1093" s="107"/>
      <c r="IOT1093" s="2"/>
      <c r="IOU1093" s="15"/>
      <c r="IOV1093" s="15"/>
      <c r="IOW1093" s="80"/>
      <c r="IOX1093" s="52"/>
      <c r="IOY1093" s="69"/>
      <c r="IOZ1093" s="69"/>
      <c r="IPA1093" s="69"/>
      <c r="IPB1093" s="107"/>
      <c r="IPC1093" s="2"/>
      <c r="IPD1093" s="15"/>
      <c r="IPE1093" s="15"/>
      <c r="IPF1093" s="80"/>
      <c r="IPG1093" s="52"/>
      <c r="IPH1093" s="69"/>
      <c r="IPI1093" s="69"/>
      <c r="IPJ1093" s="69"/>
      <c r="IPK1093" s="107"/>
      <c r="IPL1093" s="2"/>
      <c r="IPM1093" s="15"/>
      <c r="IPN1093" s="15"/>
      <c r="IPO1093" s="80"/>
      <c r="IPP1093" s="52"/>
      <c r="IPQ1093" s="69"/>
      <c r="IPR1093" s="69"/>
      <c r="IPS1093" s="69"/>
      <c r="IPT1093" s="107"/>
      <c r="IPU1093" s="2"/>
      <c r="IPV1093" s="15"/>
      <c r="IPW1093" s="15"/>
      <c r="IPX1093" s="80"/>
      <c r="IPY1093" s="52"/>
      <c r="IPZ1093" s="69"/>
      <c r="IQA1093" s="69"/>
      <c r="IQB1093" s="69"/>
      <c r="IQC1093" s="107"/>
      <c r="IQD1093" s="2"/>
      <c r="IQE1093" s="15"/>
      <c r="IQF1093" s="15"/>
      <c r="IQG1093" s="80"/>
      <c r="IQH1093" s="52"/>
      <c r="IQI1093" s="69"/>
      <c r="IQJ1093" s="69"/>
      <c r="IQK1093" s="69"/>
      <c r="IQL1093" s="107"/>
      <c r="IQM1093" s="2"/>
      <c r="IQN1093" s="15"/>
      <c r="IQO1093" s="15"/>
      <c r="IQP1093" s="80"/>
      <c r="IQQ1093" s="52"/>
      <c r="IQR1093" s="69"/>
      <c r="IQS1093" s="69"/>
      <c r="IQT1093" s="69"/>
      <c r="IQU1093" s="107"/>
      <c r="IQV1093" s="2"/>
      <c r="IQW1093" s="15"/>
      <c r="IQX1093" s="15"/>
      <c r="IQY1093" s="80"/>
      <c r="IQZ1093" s="52"/>
      <c r="IRA1093" s="69"/>
      <c r="IRB1093" s="69"/>
      <c r="IRC1093" s="69"/>
      <c r="IRD1093" s="107"/>
      <c r="IRE1093" s="2"/>
      <c r="IRF1093" s="15"/>
      <c r="IRG1093" s="15"/>
      <c r="IRH1093" s="80"/>
      <c r="IRI1093" s="52"/>
      <c r="IRJ1093" s="69"/>
      <c r="IRK1093" s="69"/>
      <c r="IRL1093" s="69"/>
      <c r="IRM1093" s="107"/>
      <c r="IRN1093" s="2"/>
      <c r="IRO1093" s="15"/>
      <c r="IRP1093" s="15"/>
      <c r="IRQ1093" s="80"/>
      <c r="IRR1093" s="52"/>
      <c r="IRS1093" s="69"/>
      <c r="IRT1093" s="69"/>
      <c r="IRU1093" s="69"/>
      <c r="IRV1093" s="107"/>
      <c r="IRW1093" s="2"/>
      <c r="IRX1093" s="15"/>
      <c r="IRY1093" s="15"/>
      <c r="IRZ1093" s="80"/>
      <c r="ISA1093" s="52"/>
      <c r="ISB1093" s="69"/>
      <c r="ISC1093" s="69"/>
      <c r="ISD1093" s="69"/>
      <c r="ISE1093" s="107"/>
      <c r="ISF1093" s="2"/>
      <c r="ISG1093" s="15"/>
      <c r="ISH1093" s="15"/>
      <c r="ISI1093" s="80"/>
      <c r="ISJ1093" s="52"/>
      <c r="ISK1093" s="69"/>
      <c r="ISL1093" s="69"/>
      <c r="ISM1093" s="69"/>
      <c r="ISN1093" s="107"/>
      <c r="ISO1093" s="2"/>
      <c r="ISP1093" s="15"/>
      <c r="ISQ1093" s="15"/>
      <c r="ISR1093" s="80"/>
      <c r="ISS1093" s="52"/>
      <c r="IST1093" s="69"/>
      <c r="ISU1093" s="69"/>
      <c r="ISV1093" s="69"/>
      <c r="ISW1093" s="107"/>
      <c r="ISX1093" s="2"/>
      <c r="ISY1093" s="15"/>
      <c r="ISZ1093" s="15"/>
      <c r="ITA1093" s="80"/>
      <c r="ITB1093" s="52"/>
      <c r="ITC1093" s="69"/>
      <c r="ITD1093" s="69"/>
      <c r="ITE1093" s="69"/>
      <c r="ITF1093" s="107"/>
      <c r="ITG1093" s="2"/>
      <c r="ITH1093" s="15"/>
      <c r="ITI1093" s="15"/>
      <c r="ITJ1093" s="80"/>
      <c r="ITK1093" s="52"/>
      <c r="ITL1093" s="69"/>
      <c r="ITM1093" s="69"/>
      <c r="ITN1093" s="69"/>
      <c r="ITO1093" s="107"/>
      <c r="ITP1093" s="2"/>
      <c r="ITQ1093" s="15"/>
      <c r="ITR1093" s="15"/>
      <c r="ITS1093" s="80"/>
      <c r="ITT1093" s="52"/>
      <c r="ITU1093" s="69"/>
      <c r="ITV1093" s="69"/>
      <c r="ITW1093" s="69"/>
      <c r="ITX1093" s="107"/>
      <c r="ITY1093" s="2"/>
      <c r="ITZ1093" s="15"/>
      <c r="IUA1093" s="15"/>
      <c r="IUB1093" s="80"/>
      <c r="IUC1093" s="52"/>
      <c r="IUD1093" s="69"/>
      <c r="IUE1093" s="69"/>
      <c r="IUF1093" s="69"/>
      <c r="IUG1093" s="107"/>
      <c r="IUH1093" s="2"/>
      <c r="IUI1093" s="15"/>
      <c r="IUJ1093" s="15"/>
      <c r="IUK1093" s="80"/>
      <c r="IUL1093" s="52"/>
      <c r="IUM1093" s="69"/>
      <c r="IUN1093" s="69"/>
      <c r="IUO1093" s="69"/>
      <c r="IUP1093" s="107"/>
      <c r="IUQ1093" s="2"/>
      <c r="IUR1093" s="15"/>
      <c r="IUS1093" s="15"/>
      <c r="IUT1093" s="80"/>
      <c r="IUU1093" s="52"/>
      <c r="IUV1093" s="69"/>
      <c r="IUW1093" s="69"/>
      <c r="IUX1093" s="69"/>
      <c r="IUY1093" s="107"/>
      <c r="IUZ1093" s="2"/>
      <c r="IVA1093" s="15"/>
      <c r="IVB1093" s="15"/>
      <c r="IVC1093" s="80"/>
      <c r="IVD1093" s="52"/>
      <c r="IVE1093" s="69"/>
      <c r="IVF1093" s="69"/>
      <c r="IVG1093" s="69"/>
      <c r="IVH1093" s="107"/>
      <c r="IVI1093" s="2"/>
      <c r="IVJ1093" s="15"/>
      <c r="IVK1093" s="15"/>
      <c r="IVL1093" s="80"/>
      <c r="IVM1093" s="52"/>
      <c r="IVN1093" s="69"/>
      <c r="IVO1093" s="69"/>
      <c r="IVP1093" s="69"/>
      <c r="IVQ1093" s="107"/>
      <c r="IVR1093" s="2"/>
      <c r="IVS1093" s="15"/>
      <c r="IVT1093" s="15"/>
      <c r="IVU1093" s="80"/>
      <c r="IVV1093" s="52"/>
      <c r="IVW1093" s="69"/>
      <c r="IVX1093" s="69"/>
      <c r="IVY1093" s="69"/>
      <c r="IVZ1093" s="107"/>
      <c r="IWA1093" s="2"/>
      <c r="IWB1093" s="15"/>
      <c r="IWC1093" s="15"/>
      <c r="IWD1093" s="80"/>
      <c r="IWE1093" s="52"/>
      <c r="IWF1093" s="69"/>
      <c r="IWG1093" s="69"/>
      <c r="IWH1093" s="69"/>
      <c r="IWI1093" s="107"/>
      <c r="IWJ1093" s="2"/>
      <c r="IWK1093" s="15"/>
      <c r="IWL1093" s="15"/>
      <c r="IWM1093" s="80"/>
      <c r="IWN1093" s="52"/>
      <c r="IWO1093" s="69"/>
      <c r="IWP1093" s="69"/>
      <c r="IWQ1093" s="69"/>
      <c r="IWR1093" s="107"/>
      <c r="IWS1093" s="2"/>
      <c r="IWT1093" s="15"/>
      <c r="IWU1093" s="15"/>
      <c r="IWV1093" s="80"/>
      <c r="IWW1093" s="52"/>
      <c r="IWX1093" s="69"/>
      <c r="IWY1093" s="69"/>
      <c r="IWZ1093" s="69"/>
      <c r="IXA1093" s="107"/>
      <c r="IXB1093" s="2"/>
      <c r="IXC1093" s="15"/>
      <c r="IXD1093" s="15"/>
      <c r="IXE1093" s="80"/>
      <c r="IXF1093" s="52"/>
      <c r="IXG1093" s="69"/>
      <c r="IXH1093" s="69"/>
      <c r="IXI1093" s="69"/>
      <c r="IXJ1093" s="107"/>
      <c r="IXK1093" s="2"/>
      <c r="IXL1093" s="15"/>
      <c r="IXM1093" s="15"/>
      <c r="IXN1093" s="80"/>
      <c r="IXO1093" s="52"/>
      <c r="IXP1093" s="69"/>
      <c r="IXQ1093" s="69"/>
      <c r="IXR1093" s="69"/>
      <c r="IXS1093" s="107"/>
      <c r="IXT1093" s="2"/>
      <c r="IXU1093" s="15"/>
      <c r="IXV1093" s="15"/>
      <c r="IXW1093" s="80"/>
      <c r="IXX1093" s="52"/>
      <c r="IXY1093" s="69"/>
      <c r="IXZ1093" s="69"/>
      <c r="IYA1093" s="69"/>
      <c r="IYB1093" s="107"/>
      <c r="IYC1093" s="2"/>
      <c r="IYD1093" s="15"/>
      <c r="IYE1093" s="15"/>
      <c r="IYF1093" s="80"/>
      <c r="IYG1093" s="52"/>
      <c r="IYH1093" s="69"/>
      <c r="IYI1093" s="69"/>
      <c r="IYJ1093" s="69"/>
      <c r="IYK1093" s="107"/>
      <c r="IYL1093" s="2"/>
      <c r="IYM1093" s="15"/>
      <c r="IYN1093" s="15"/>
      <c r="IYO1093" s="80"/>
      <c r="IYP1093" s="52"/>
      <c r="IYQ1093" s="69"/>
      <c r="IYR1093" s="69"/>
      <c r="IYS1093" s="69"/>
      <c r="IYT1093" s="107"/>
      <c r="IYU1093" s="2"/>
      <c r="IYV1093" s="15"/>
      <c r="IYW1093" s="15"/>
      <c r="IYX1093" s="80"/>
      <c r="IYY1093" s="52"/>
      <c r="IYZ1093" s="69"/>
      <c r="IZA1093" s="69"/>
      <c r="IZB1093" s="69"/>
      <c r="IZC1093" s="107"/>
      <c r="IZD1093" s="2"/>
      <c r="IZE1093" s="15"/>
      <c r="IZF1093" s="15"/>
      <c r="IZG1093" s="80"/>
      <c r="IZH1093" s="52"/>
      <c r="IZI1093" s="69"/>
      <c r="IZJ1093" s="69"/>
      <c r="IZK1093" s="69"/>
      <c r="IZL1093" s="107"/>
      <c r="IZM1093" s="2"/>
      <c r="IZN1093" s="15"/>
      <c r="IZO1093" s="15"/>
      <c r="IZP1093" s="80"/>
      <c r="IZQ1093" s="52"/>
      <c r="IZR1093" s="69"/>
      <c r="IZS1093" s="69"/>
      <c r="IZT1093" s="69"/>
      <c r="IZU1093" s="107"/>
      <c r="IZV1093" s="2"/>
      <c r="IZW1093" s="15"/>
      <c r="IZX1093" s="15"/>
      <c r="IZY1093" s="80"/>
      <c r="IZZ1093" s="52"/>
      <c r="JAA1093" s="69"/>
      <c r="JAB1093" s="69"/>
      <c r="JAC1093" s="69"/>
      <c r="JAD1093" s="107"/>
      <c r="JAE1093" s="2"/>
      <c r="JAF1093" s="15"/>
      <c r="JAG1093" s="15"/>
      <c r="JAH1093" s="80"/>
      <c r="JAI1093" s="52"/>
      <c r="JAJ1093" s="69"/>
      <c r="JAK1093" s="69"/>
      <c r="JAL1093" s="69"/>
      <c r="JAM1093" s="107"/>
      <c r="JAN1093" s="2"/>
      <c r="JAO1093" s="15"/>
      <c r="JAP1093" s="15"/>
      <c r="JAQ1093" s="80"/>
      <c r="JAR1093" s="52"/>
      <c r="JAS1093" s="69"/>
      <c r="JAT1093" s="69"/>
      <c r="JAU1093" s="69"/>
      <c r="JAV1093" s="107"/>
      <c r="JAW1093" s="2"/>
      <c r="JAX1093" s="15"/>
      <c r="JAY1093" s="15"/>
      <c r="JAZ1093" s="80"/>
      <c r="JBA1093" s="52"/>
      <c r="JBB1093" s="69"/>
      <c r="JBC1093" s="69"/>
      <c r="JBD1093" s="69"/>
      <c r="JBE1093" s="107"/>
      <c r="JBF1093" s="2"/>
      <c r="JBG1093" s="15"/>
      <c r="JBH1093" s="15"/>
      <c r="JBI1093" s="80"/>
      <c r="JBJ1093" s="52"/>
      <c r="JBK1093" s="69"/>
      <c r="JBL1093" s="69"/>
      <c r="JBM1093" s="69"/>
      <c r="JBN1093" s="107"/>
      <c r="JBO1093" s="2"/>
      <c r="JBP1093" s="15"/>
      <c r="JBQ1093" s="15"/>
      <c r="JBR1093" s="80"/>
      <c r="JBS1093" s="52"/>
      <c r="JBT1093" s="69"/>
      <c r="JBU1093" s="69"/>
      <c r="JBV1093" s="69"/>
      <c r="JBW1093" s="107"/>
      <c r="JBX1093" s="2"/>
      <c r="JBY1093" s="15"/>
      <c r="JBZ1093" s="15"/>
      <c r="JCA1093" s="80"/>
      <c r="JCB1093" s="52"/>
      <c r="JCC1093" s="69"/>
      <c r="JCD1093" s="69"/>
      <c r="JCE1093" s="69"/>
      <c r="JCF1093" s="107"/>
      <c r="JCG1093" s="2"/>
      <c r="JCH1093" s="15"/>
      <c r="JCI1093" s="15"/>
      <c r="JCJ1093" s="80"/>
      <c r="JCK1093" s="52"/>
      <c r="JCL1093" s="69"/>
      <c r="JCM1093" s="69"/>
      <c r="JCN1093" s="69"/>
      <c r="JCO1093" s="107"/>
      <c r="JCP1093" s="2"/>
      <c r="JCQ1093" s="15"/>
      <c r="JCR1093" s="15"/>
      <c r="JCS1093" s="80"/>
      <c r="JCT1093" s="52"/>
      <c r="JCU1093" s="69"/>
      <c r="JCV1093" s="69"/>
      <c r="JCW1093" s="69"/>
      <c r="JCX1093" s="107"/>
      <c r="JCY1093" s="2"/>
      <c r="JCZ1093" s="15"/>
      <c r="JDA1093" s="15"/>
      <c r="JDB1093" s="80"/>
      <c r="JDC1093" s="52"/>
      <c r="JDD1093" s="69"/>
      <c r="JDE1093" s="69"/>
      <c r="JDF1093" s="69"/>
      <c r="JDG1093" s="107"/>
      <c r="JDH1093" s="2"/>
      <c r="JDI1093" s="15"/>
      <c r="JDJ1093" s="15"/>
      <c r="JDK1093" s="80"/>
      <c r="JDL1093" s="52"/>
      <c r="JDM1093" s="69"/>
      <c r="JDN1093" s="69"/>
      <c r="JDO1093" s="69"/>
      <c r="JDP1093" s="107"/>
      <c r="JDQ1093" s="2"/>
      <c r="JDR1093" s="15"/>
      <c r="JDS1093" s="15"/>
      <c r="JDT1093" s="80"/>
      <c r="JDU1093" s="52"/>
      <c r="JDV1093" s="69"/>
      <c r="JDW1093" s="69"/>
      <c r="JDX1093" s="69"/>
      <c r="JDY1093" s="107"/>
      <c r="JDZ1093" s="2"/>
      <c r="JEA1093" s="15"/>
      <c r="JEB1093" s="15"/>
      <c r="JEC1093" s="80"/>
      <c r="JED1093" s="52"/>
      <c r="JEE1093" s="69"/>
      <c r="JEF1093" s="69"/>
      <c r="JEG1093" s="69"/>
      <c r="JEH1093" s="107"/>
      <c r="JEI1093" s="2"/>
      <c r="JEJ1093" s="15"/>
      <c r="JEK1093" s="15"/>
      <c r="JEL1093" s="80"/>
      <c r="JEM1093" s="52"/>
      <c r="JEN1093" s="69"/>
      <c r="JEO1093" s="69"/>
      <c r="JEP1093" s="69"/>
      <c r="JEQ1093" s="107"/>
      <c r="JER1093" s="2"/>
      <c r="JES1093" s="15"/>
      <c r="JET1093" s="15"/>
      <c r="JEU1093" s="80"/>
      <c r="JEV1093" s="52"/>
      <c r="JEW1093" s="69"/>
      <c r="JEX1093" s="69"/>
      <c r="JEY1093" s="69"/>
      <c r="JEZ1093" s="107"/>
      <c r="JFA1093" s="2"/>
      <c r="JFB1093" s="15"/>
      <c r="JFC1093" s="15"/>
      <c r="JFD1093" s="80"/>
      <c r="JFE1093" s="52"/>
      <c r="JFF1093" s="69"/>
      <c r="JFG1093" s="69"/>
      <c r="JFH1093" s="69"/>
      <c r="JFI1093" s="107"/>
      <c r="JFJ1093" s="2"/>
      <c r="JFK1093" s="15"/>
      <c r="JFL1093" s="15"/>
      <c r="JFM1093" s="80"/>
      <c r="JFN1093" s="52"/>
      <c r="JFO1093" s="69"/>
      <c r="JFP1093" s="69"/>
      <c r="JFQ1093" s="69"/>
      <c r="JFR1093" s="107"/>
      <c r="JFS1093" s="2"/>
      <c r="JFT1093" s="15"/>
      <c r="JFU1093" s="15"/>
      <c r="JFV1093" s="80"/>
      <c r="JFW1093" s="52"/>
      <c r="JFX1093" s="69"/>
      <c r="JFY1093" s="69"/>
      <c r="JFZ1093" s="69"/>
      <c r="JGA1093" s="107"/>
      <c r="JGB1093" s="2"/>
      <c r="JGC1093" s="15"/>
      <c r="JGD1093" s="15"/>
      <c r="JGE1093" s="80"/>
      <c r="JGF1093" s="52"/>
      <c r="JGG1093" s="69"/>
      <c r="JGH1093" s="69"/>
      <c r="JGI1093" s="69"/>
      <c r="JGJ1093" s="107"/>
      <c r="JGK1093" s="2"/>
      <c r="JGL1093" s="15"/>
      <c r="JGM1093" s="15"/>
      <c r="JGN1093" s="80"/>
      <c r="JGO1093" s="52"/>
      <c r="JGP1093" s="69"/>
      <c r="JGQ1093" s="69"/>
      <c r="JGR1093" s="69"/>
      <c r="JGS1093" s="107"/>
      <c r="JGT1093" s="2"/>
      <c r="JGU1093" s="15"/>
      <c r="JGV1093" s="15"/>
      <c r="JGW1093" s="80"/>
      <c r="JGX1093" s="52"/>
      <c r="JGY1093" s="69"/>
      <c r="JGZ1093" s="69"/>
      <c r="JHA1093" s="69"/>
      <c r="JHB1093" s="107"/>
      <c r="JHC1093" s="2"/>
      <c r="JHD1093" s="15"/>
      <c r="JHE1093" s="15"/>
      <c r="JHF1093" s="80"/>
      <c r="JHG1093" s="52"/>
      <c r="JHH1093" s="69"/>
      <c r="JHI1093" s="69"/>
      <c r="JHJ1093" s="69"/>
      <c r="JHK1093" s="107"/>
      <c r="JHL1093" s="2"/>
      <c r="JHM1093" s="15"/>
      <c r="JHN1093" s="15"/>
      <c r="JHO1093" s="80"/>
      <c r="JHP1093" s="52"/>
      <c r="JHQ1093" s="69"/>
      <c r="JHR1093" s="69"/>
      <c r="JHS1093" s="69"/>
      <c r="JHT1093" s="107"/>
      <c r="JHU1093" s="2"/>
      <c r="JHV1093" s="15"/>
      <c r="JHW1093" s="15"/>
      <c r="JHX1093" s="80"/>
      <c r="JHY1093" s="52"/>
      <c r="JHZ1093" s="69"/>
      <c r="JIA1093" s="69"/>
      <c r="JIB1093" s="69"/>
      <c r="JIC1093" s="107"/>
      <c r="JID1093" s="2"/>
      <c r="JIE1093" s="15"/>
      <c r="JIF1093" s="15"/>
      <c r="JIG1093" s="80"/>
      <c r="JIH1093" s="52"/>
      <c r="JII1093" s="69"/>
      <c r="JIJ1093" s="69"/>
      <c r="JIK1093" s="69"/>
      <c r="JIL1093" s="107"/>
      <c r="JIM1093" s="2"/>
      <c r="JIN1093" s="15"/>
      <c r="JIO1093" s="15"/>
      <c r="JIP1093" s="80"/>
      <c r="JIQ1093" s="52"/>
      <c r="JIR1093" s="69"/>
      <c r="JIS1093" s="69"/>
      <c r="JIT1093" s="69"/>
      <c r="JIU1093" s="107"/>
      <c r="JIV1093" s="2"/>
      <c r="JIW1093" s="15"/>
      <c r="JIX1093" s="15"/>
      <c r="JIY1093" s="80"/>
      <c r="JIZ1093" s="52"/>
      <c r="JJA1093" s="69"/>
      <c r="JJB1093" s="69"/>
      <c r="JJC1093" s="69"/>
      <c r="JJD1093" s="107"/>
      <c r="JJE1093" s="2"/>
      <c r="JJF1093" s="15"/>
      <c r="JJG1093" s="15"/>
      <c r="JJH1093" s="80"/>
      <c r="JJI1093" s="52"/>
      <c r="JJJ1093" s="69"/>
      <c r="JJK1093" s="69"/>
      <c r="JJL1093" s="69"/>
      <c r="JJM1093" s="107"/>
      <c r="JJN1093" s="2"/>
      <c r="JJO1093" s="15"/>
      <c r="JJP1093" s="15"/>
      <c r="JJQ1093" s="80"/>
      <c r="JJR1093" s="52"/>
      <c r="JJS1093" s="69"/>
      <c r="JJT1093" s="69"/>
      <c r="JJU1093" s="69"/>
      <c r="JJV1093" s="107"/>
      <c r="JJW1093" s="2"/>
      <c r="JJX1093" s="15"/>
      <c r="JJY1093" s="15"/>
      <c r="JJZ1093" s="80"/>
      <c r="JKA1093" s="52"/>
      <c r="JKB1093" s="69"/>
      <c r="JKC1093" s="69"/>
      <c r="JKD1093" s="69"/>
      <c r="JKE1093" s="107"/>
      <c r="JKF1093" s="2"/>
      <c r="JKG1093" s="15"/>
      <c r="JKH1093" s="15"/>
      <c r="JKI1093" s="80"/>
      <c r="JKJ1093" s="52"/>
      <c r="JKK1093" s="69"/>
      <c r="JKL1093" s="69"/>
      <c r="JKM1093" s="69"/>
      <c r="JKN1093" s="107"/>
      <c r="JKO1093" s="2"/>
      <c r="JKP1093" s="15"/>
      <c r="JKQ1093" s="15"/>
      <c r="JKR1093" s="80"/>
      <c r="JKS1093" s="52"/>
      <c r="JKT1093" s="69"/>
      <c r="JKU1093" s="69"/>
      <c r="JKV1093" s="69"/>
      <c r="JKW1093" s="107"/>
      <c r="JKX1093" s="2"/>
      <c r="JKY1093" s="15"/>
      <c r="JKZ1093" s="15"/>
      <c r="JLA1093" s="80"/>
      <c r="JLB1093" s="52"/>
      <c r="JLC1093" s="69"/>
      <c r="JLD1093" s="69"/>
      <c r="JLE1093" s="69"/>
      <c r="JLF1093" s="107"/>
      <c r="JLG1093" s="2"/>
      <c r="JLH1093" s="15"/>
      <c r="JLI1093" s="15"/>
      <c r="JLJ1093" s="80"/>
      <c r="JLK1093" s="52"/>
      <c r="JLL1093" s="69"/>
      <c r="JLM1093" s="69"/>
      <c r="JLN1093" s="69"/>
      <c r="JLO1093" s="107"/>
      <c r="JLP1093" s="2"/>
      <c r="JLQ1093" s="15"/>
      <c r="JLR1093" s="15"/>
      <c r="JLS1093" s="80"/>
      <c r="JLT1093" s="52"/>
      <c r="JLU1093" s="69"/>
      <c r="JLV1093" s="69"/>
      <c r="JLW1093" s="69"/>
      <c r="JLX1093" s="107"/>
      <c r="JLY1093" s="2"/>
      <c r="JLZ1093" s="15"/>
      <c r="JMA1093" s="15"/>
      <c r="JMB1093" s="80"/>
      <c r="JMC1093" s="52"/>
      <c r="JMD1093" s="69"/>
      <c r="JME1093" s="69"/>
      <c r="JMF1093" s="69"/>
      <c r="JMG1093" s="107"/>
      <c r="JMH1093" s="2"/>
      <c r="JMI1093" s="15"/>
      <c r="JMJ1093" s="15"/>
      <c r="JMK1093" s="80"/>
      <c r="JML1093" s="52"/>
      <c r="JMM1093" s="69"/>
      <c r="JMN1093" s="69"/>
      <c r="JMO1093" s="69"/>
      <c r="JMP1093" s="107"/>
      <c r="JMQ1093" s="2"/>
      <c r="JMR1093" s="15"/>
      <c r="JMS1093" s="15"/>
      <c r="JMT1093" s="80"/>
      <c r="JMU1093" s="52"/>
      <c r="JMV1093" s="69"/>
      <c r="JMW1093" s="69"/>
      <c r="JMX1093" s="69"/>
      <c r="JMY1093" s="107"/>
      <c r="JMZ1093" s="2"/>
      <c r="JNA1093" s="15"/>
      <c r="JNB1093" s="15"/>
      <c r="JNC1093" s="80"/>
      <c r="JND1093" s="52"/>
      <c r="JNE1093" s="69"/>
      <c r="JNF1093" s="69"/>
      <c r="JNG1093" s="69"/>
      <c r="JNH1093" s="107"/>
      <c r="JNI1093" s="2"/>
      <c r="JNJ1093" s="15"/>
      <c r="JNK1093" s="15"/>
      <c r="JNL1093" s="80"/>
      <c r="JNM1093" s="52"/>
      <c r="JNN1093" s="69"/>
      <c r="JNO1093" s="69"/>
      <c r="JNP1093" s="69"/>
      <c r="JNQ1093" s="107"/>
      <c r="JNR1093" s="2"/>
      <c r="JNS1093" s="15"/>
      <c r="JNT1093" s="15"/>
      <c r="JNU1093" s="80"/>
      <c r="JNV1093" s="52"/>
      <c r="JNW1093" s="69"/>
      <c r="JNX1093" s="69"/>
      <c r="JNY1093" s="69"/>
      <c r="JNZ1093" s="107"/>
      <c r="JOA1093" s="2"/>
      <c r="JOB1093" s="15"/>
      <c r="JOC1093" s="15"/>
      <c r="JOD1093" s="80"/>
      <c r="JOE1093" s="52"/>
      <c r="JOF1093" s="69"/>
      <c r="JOG1093" s="69"/>
      <c r="JOH1093" s="69"/>
      <c r="JOI1093" s="107"/>
      <c r="JOJ1093" s="2"/>
      <c r="JOK1093" s="15"/>
      <c r="JOL1093" s="15"/>
      <c r="JOM1093" s="80"/>
      <c r="JON1093" s="52"/>
      <c r="JOO1093" s="69"/>
      <c r="JOP1093" s="69"/>
      <c r="JOQ1093" s="69"/>
      <c r="JOR1093" s="107"/>
      <c r="JOS1093" s="2"/>
      <c r="JOT1093" s="15"/>
      <c r="JOU1093" s="15"/>
      <c r="JOV1093" s="80"/>
      <c r="JOW1093" s="52"/>
      <c r="JOX1093" s="69"/>
      <c r="JOY1093" s="69"/>
      <c r="JOZ1093" s="69"/>
      <c r="JPA1093" s="107"/>
      <c r="JPB1093" s="2"/>
      <c r="JPC1093" s="15"/>
      <c r="JPD1093" s="15"/>
      <c r="JPE1093" s="80"/>
      <c r="JPF1093" s="52"/>
      <c r="JPG1093" s="69"/>
      <c r="JPH1093" s="69"/>
      <c r="JPI1093" s="69"/>
      <c r="JPJ1093" s="107"/>
      <c r="JPK1093" s="2"/>
      <c r="JPL1093" s="15"/>
      <c r="JPM1093" s="15"/>
      <c r="JPN1093" s="80"/>
      <c r="JPO1093" s="52"/>
      <c r="JPP1093" s="69"/>
      <c r="JPQ1093" s="69"/>
      <c r="JPR1093" s="69"/>
      <c r="JPS1093" s="107"/>
      <c r="JPT1093" s="2"/>
      <c r="JPU1093" s="15"/>
      <c r="JPV1093" s="15"/>
      <c r="JPW1093" s="80"/>
      <c r="JPX1093" s="52"/>
      <c r="JPY1093" s="69"/>
      <c r="JPZ1093" s="69"/>
      <c r="JQA1093" s="69"/>
      <c r="JQB1093" s="107"/>
      <c r="JQC1093" s="2"/>
      <c r="JQD1093" s="15"/>
      <c r="JQE1093" s="15"/>
      <c r="JQF1093" s="80"/>
      <c r="JQG1093" s="52"/>
      <c r="JQH1093" s="69"/>
      <c r="JQI1093" s="69"/>
      <c r="JQJ1093" s="69"/>
      <c r="JQK1093" s="107"/>
      <c r="JQL1093" s="2"/>
      <c r="JQM1093" s="15"/>
      <c r="JQN1093" s="15"/>
      <c r="JQO1093" s="80"/>
      <c r="JQP1093" s="52"/>
      <c r="JQQ1093" s="69"/>
      <c r="JQR1093" s="69"/>
      <c r="JQS1093" s="69"/>
      <c r="JQT1093" s="107"/>
      <c r="JQU1093" s="2"/>
      <c r="JQV1093" s="15"/>
      <c r="JQW1093" s="15"/>
      <c r="JQX1093" s="80"/>
      <c r="JQY1093" s="52"/>
      <c r="JQZ1093" s="69"/>
      <c r="JRA1093" s="69"/>
      <c r="JRB1093" s="69"/>
      <c r="JRC1093" s="107"/>
      <c r="JRD1093" s="2"/>
      <c r="JRE1093" s="15"/>
      <c r="JRF1093" s="15"/>
      <c r="JRG1093" s="80"/>
      <c r="JRH1093" s="52"/>
      <c r="JRI1093" s="69"/>
      <c r="JRJ1093" s="69"/>
      <c r="JRK1093" s="69"/>
      <c r="JRL1093" s="107"/>
      <c r="JRM1093" s="2"/>
      <c r="JRN1093" s="15"/>
      <c r="JRO1093" s="15"/>
      <c r="JRP1093" s="80"/>
      <c r="JRQ1093" s="52"/>
      <c r="JRR1093" s="69"/>
      <c r="JRS1093" s="69"/>
      <c r="JRT1093" s="69"/>
      <c r="JRU1093" s="107"/>
      <c r="JRV1093" s="2"/>
      <c r="JRW1093" s="15"/>
      <c r="JRX1093" s="15"/>
      <c r="JRY1093" s="80"/>
      <c r="JRZ1093" s="52"/>
      <c r="JSA1093" s="69"/>
      <c r="JSB1093" s="69"/>
      <c r="JSC1093" s="69"/>
      <c r="JSD1093" s="107"/>
      <c r="JSE1093" s="2"/>
      <c r="JSF1093" s="15"/>
      <c r="JSG1093" s="15"/>
      <c r="JSH1093" s="80"/>
      <c r="JSI1093" s="52"/>
      <c r="JSJ1093" s="69"/>
      <c r="JSK1093" s="69"/>
      <c r="JSL1093" s="69"/>
      <c r="JSM1093" s="107"/>
      <c r="JSN1093" s="2"/>
      <c r="JSO1093" s="15"/>
      <c r="JSP1093" s="15"/>
      <c r="JSQ1093" s="80"/>
      <c r="JSR1093" s="52"/>
      <c r="JSS1093" s="69"/>
      <c r="JST1093" s="69"/>
      <c r="JSU1093" s="69"/>
      <c r="JSV1093" s="107"/>
      <c r="JSW1093" s="2"/>
      <c r="JSX1093" s="15"/>
      <c r="JSY1093" s="15"/>
      <c r="JSZ1093" s="80"/>
      <c r="JTA1093" s="52"/>
      <c r="JTB1093" s="69"/>
      <c r="JTC1093" s="69"/>
      <c r="JTD1093" s="69"/>
      <c r="JTE1093" s="107"/>
      <c r="JTF1093" s="2"/>
      <c r="JTG1093" s="15"/>
      <c r="JTH1093" s="15"/>
      <c r="JTI1093" s="80"/>
      <c r="JTJ1093" s="52"/>
      <c r="JTK1093" s="69"/>
      <c r="JTL1093" s="69"/>
      <c r="JTM1093" s="69"/>
      <c r="JTN1093" s="107"/>
      <c r="JTO1093" s="2"/>
      <c r="JTP1093" s="15"/>
      <c r="JTQ1093" s="15"/>
      <c r="JTR1093" s="80"/>
      <c r="JTS1093" s="52"/>
      <c r="JTT1093" s="69"/>
      <c r="JTU1093" s="69"/>
      <c r="JTV1093" s="69"/>
      <c r="JTW1093" s="107"/>
      <c r="JTX1093" s="2"/>
      <c r="JTY1093" s="15"/>
      <c r="JTZ1093" s="15"/>
      <c r="JUA1093" s="80"/>
      <c r="JUB1093" s="52"/>
      <c r="JUC1093" s="69"/>
      <c r="JUD1093" s="69"/>
      <c r="JUE1093" s="69"/>
      <c r="JUF1093" s="107"/>
      <c r="JUG1093" s="2"/>
      <c r="JUH1093" s="15"/>
      <c r="JUI1093" s="15"/>
      <c r="JUJ1093" s="80"/>
      <c r="JUK1093" s="52"/>
      <c r="JUL1093" s="69"/>
      <c r="JUM1093" s="69"/>
      <c r="JUN1093" s="69"/>
      <c r="JUO1093" s="107"/>
      <c r="JUP1093" s="2"/>
      <c r="JUQ1093" s="15"/>
      <c r="JUR1093" s="15"/>
      <c r="JUS1093" s="80"/>
      <c r="JUT1093" s="52"/>
      <c r="JUU1093" s="69"/>
      <c r="JUV1093" s="69"/>
      <c r="JUW1093" s="69"/>
      <c r="JUX1093" s="107"/>
      <c r="JUY1093" s="2"/>
      <c r="JUZ1093" s="15"/>
      <c r="JVA1093" s="15"/>
      <c r="JVB1093" s="80"/>
      <c r="JVC1093" s="52"/>
      <c r="JVD1093" s="69"/>
      <c r="JVE1093" s="69"/>
      <c r="JVF1093" s="69"/>
      <c r="JVG1093" s="107"/>
      <c r="JVH1093" s="2"/>
      <c r="JVI1093" s="15"/>
      <c r="JVJ1093" s="15"/>
      <c r="JVK1093" s="80"/>
      <c r="JVL1093" s="52"/>
      <c r="JVM1093" s="69"/>
      <c r="JVN1093" s="69"/>
      <c r="JVO1093" s="69"/>
      <c r="JVP1093" s="107"/>
      <c r="JVQ1093" s="2"/>
      <c r="JVR1093" s="15"/>
      <c r="JVS1093" s="15"/>
      <c r="JVT1093" s="80"/>
      <c r="JVU1093" s="52"/>
      <c r="JVV1093" s="69"/>
      <c r="JVW1093" s="69"/>
      <c r="JVX1093" s="69"/>
      <c r="JVY1093" s="107"/>
      <c r="JVZ1093" s="2"/>
      <c r="JWA1093" s="15"/>
      <c r="JWB1093" s="15"/>
      <c r="JWC1093" s="80"/>
      <c r="JWD1093" s="52"/>
      <c r="JWE1093" s="69"/>
      <c r="JWF1093" s="69"/>
      <c r="JWG1093" s="69"/>
      <c r="JWH1093" s="107"/>
      <c r="JWI1093" s="2"/>
      <c r="JWJ1093" s="15"/>
      <c r="JWK1093" s="15"/>
      <c r="JWL1093" s="80"/>
      <c r="JWM1093" s="52"/>
      <c r="JWN1093" s="69"/>
      <c r="JWO1093" s="69"/>
      <c r="JWP1093" s="69"/>
      <c r="JWQ1093" s="107"/>
      <c r="JWR1093" s="2"/>
      <c r="JWS1093" s="15"/>
      <c r="JWT1093" s="15"/>
      <c r="JWU1093" s="80"/>
      <c r="JWV1093" s="52"/>
      <c r="JWW1093" s="69"/>
      <c r="JWX1093" s="69"/>
      <c r="JWY1093" s="69"/>
      <c r="JWZ1093" s="107"/>
      <c r="JXA1093" s="2"/>
      <c r="JXB1093" s="15"/>
      <c r="JXC1093" s="15"/>
      <c r="JXD1093" s="80"/>
      <c r="JXE1093" s="52"/>
      <c r="JXF1093" s="69"/>
      <c r="JXG1093" s="69"/>
      <c r="JXH1093" s="69"/>
      <c r="JXI1093" s="107"/>
      <c r="JXJ1093" s="2"/>
      <c r="JXK1093" s="15"/>
      <c r="JXL1093" s="15"/>
      <c r="JXM1093" s="80"/>
      <c r="JXN1093" s="52"/>
      <c r="JXO1093" s="69"/>
      <c r="JXP1093" s="69"/>
      <c r="JXQ1093" s="69"/>
      <c r="JXR1093" s="107"/>
      <c r="JXS1093" s="2"/>
      <c r="JXT1093" s="15"/>
      <c r="JXU1093" s="15"/>
      <c r="JXV1093" s="80"/>
      <c r="JXW1093" s="52"/>
      <c r="JXX1093" s="69"/>
      <c r="JXY1093" s="69"/>
      <c r="JXZ1093" s="69"/>
      <c r="JYA1093" s="107"/>
      <c r="JYB1093" s="2"/>
      <c r="JYC1093" s="15"/>
      <c r="JYD1093" s="15"/>
      <c r="JYE1093" s="80"/>
      <c r="JYF1093" s="52"/>
      <c r="JYG1093" s="69"/>
      <c r="JYH1093" s="69"/>
      <c r="JYI1093" s="69"/>
      <c r="JYJ1093" s="107"/>
      <c r="JYK1093" s="2"/>
      <c r="JYL1093" s="15"/>
      <c r="JYM1093" s="15"/>
      <c r="JYN1093" s="80"/>
      <c r="JYO1093" s="52"/>
      <c r="JYP1093" s="69"/>
      <c r="JYQ1093" s="69"/>
      <c r="JYR1093" s="69"/>
      <c r="JYS1093" s="107"/>
      <c r="JYT1093" s="2"/>
      <c r="JYU1093" s="15"/>
      <c r="JYV1093" s="15"/>
      <c r="JYW1093" s="80"/>
      <c r="JYX1093" s="52"/>
      <c r="JYY1093" s="69"/>
      <c r="JYZ1093" s="69"/>
      <c r="JZA1093" s="69"/>
      <c r="JZB1093" s="107"/>
      <c r="JZC1093" s="2"/>
      <c r="JZD1093" s="15"/>
      <c r="JZE1093" s="15"/>
      <c r="JZF1093" s="80"/>
      <c r="JZG1093" s="52"/>
      <c r="JZH1093" s="69"/>
      <c r="JZI1093" s="69"/>
      <c r="JZJ1093" s="69"/>
      <c r="JZK1093" s="107"/>
      <c r="JZL1093" s="2"/>
      <c r="JZM1093" s="15"/>
      <c r="JZN1093" s="15"/>
      <c r="JZO1093" s="80"/>
      <c r="JZP1093" s="52"/>
      <c r="JZQ1093" s="69"/>
      <c r="JZR1093" s="69"/>
      <c r="JZS1093" s="69"/>
      <c r="JZT1093" s="107"/>
      <c r="JZU1093" s="2"/>
      <c r="JZV1093" s="15"/>
      <c r="JZW1093" s="15"/>
      <c r="JZX1093" s="80"/>
      <c r="JZY1093" s="52"/>
      <c r="JZZ1093" s="69"/>
      <c r="KAA1093" s="69"/>
      <c r="KAB1093" s="69"/>
      <c r="KAC1093" s="107"/>
      <c r="KAD1093" s="2"/>
      <c r="KAE1093" s="15"/>
      <c r="KAF1093" s="15"/>
      <c r="KAG1093" s="80"/>
      <c r="KAH1093" s="52"/>
      <c r="KAI1093" s="69"/>
      <c r="KAJ1093" s="69"/>
      <c r="KAK1093" s="69"/>
      <c r="KAL1093" s="107"/>
      <c r="KAM1093" s="2"/>
      <c r="KAN1093" s="15"/>
      <c r="KAO1093" s="15"/>
      <c r="KAP1093" s="80"/>
      <c r="KAQ1093" s="52"/>
      <c r="KAR1093" s="69"/>
      <c r="KAS1093" s="69"/>
      <c r="KAT1093" s="69"/>
      <c r="KAU1093" s="107"/>
      <c r="KAV1093" s="2"/>
      <c r="KAW1093" s="15"/>
      <c r="KAX1093" s="15"/>
      <c r="KAY1093" s="80"/>
      <c r="KAZ1093" s="52"/>
      <c r="KBA1093" s="69"/>
      <c r="KBB1093" s="69"/>
      <c r="KBC1093" s="69"/>
      <c r="KBD1093" s="107"/>
      <c r="KBE1093" s="2"/>
      <c r="KBF1093" s="15"/>
      <c r="KBG1093" s="15"/>
      <c r="KBH1093" s="80"/>
      <c r="KBI1093" s="52"/>
      <c r="KBJ1093" s="69"/>
      <c r="KBK1093" s="69"/>
      <c r="KBL1093" s="69"/>
      <c r="KBM1093" s="107"/>
      <c r="KBN1093" s="2"/>
      <c r="KBO1093" s="15"/>
      <c r="KBP1093" s="15"/>
      <c r="KBQ1093" s="80"/>
      <c r="KBR1093" s="52"/>
      <c r="KBS1093" s="69"/>
      <c r="KBT1093" s="69"/>
      <c r="KBU1093" s="69"/>
      <c r="KBV1093" s="107"/>
      <c r="KBW1093" s="2"/>
      <c r="KBX1093" s="15"/>
      <c r="KBY1093" s="15"/>
      <c r="KBZ1093" s="80"/>
      <c r="KCA1093" s="52"/>
      <c r="KCB1093" s="69"/>
      <c r="KCC1093" s="69"/>
      <c r="KCD1093" s="69"/>
      <c r="KCE1093" s="107"/>
      <c r="KCF1093" s="2"/>
      <c r="KCG1093" s="15"/>
      <c r="KCH1093" s="15"/>
      <c r="KCI1093" s="80"/>
      <c r="KCJ1093" s="52"/>
      <c r="KCK1093" s="69"/>
      <c r="KCL1093" s="69"/>
      <c r="KCM1093" s="69"/>
      <c r="KCN1093" s="107"/>
      <c r="KCO1093" s="2"/>
      <c r="KCP1093" s="15"/>
      <c r="KCQ1093" s="15"/>
      <c r="KCR1093" s="80"/>
      <c r="KCS1093" s="52"/>
      <c r="KCT1093" s="69"/>
      <c r="KCU1093" s="69"/>
      <c r="KCV1093" s="69"/>
      <c r="KCW1093" s="107"/>
      <c r="KCX1093" s="2"/>
      <c r="KCY1093" s="15"/>
      <c r="KCZ1093" s="15"/>
      <c r="KDA1093" s="80"/>
      <c r="KDB1093" s="52"/>
      <c r="KDC1093" s="69"/>
      <c r="KDD1093" s="69"/>
      <c r="KDE1093" s="69"/>
      <c r="KDF1093" s="107"/>
      <c r="KDG1093" s="2"/>
      <c r="KDH1093" s="15"/>
      <c r="KDI1093" s="15"/>
      <c r="KDJ1093" s="80"/>
      <c r="KDK1093" s="52"/>
      <c r="KDL1093" s="69"/>
      <c r="KDM1093" s="69"/>
      <c r="KDN1093" s="69"/>
      <c r="KDO1093" s="107"/>
      <c r="KDP1093" s="2"/>
      <c r="KDQ1093" s="15"/>
      <c r="KDR1093" s="15"/>
      <c r="KDS1093" s="80"/>
      <c r="KDT1093" s="52"/>
      <c r="KDU1093" s="69"/>
      <c r="KDV1093" s="69"/>
      <c r="KDW1093" s="69"/>
      <c r="KDX1093" s="107"/>
      <c r="KDY1093" s="2"/>
      <c r="KDZ1093" s="15"/>
      <c r="KEA1093" s="15"/>
      <c r="KEB1093" s="80"/>
      <c r="KEC1093" s="52"/>
      <c r="KED1093" s="69"/>
      <c r="KEE1093" s="69"/>
      <c r="KEF1093" s="69"/>
      <c r="KEG1093" s="107"/>
      <c r="KEH1093" s="2"/>
      <c r="KEI1093" s="15"/>
      <c r="KEJ1093" s="15"/>
      <c r="KEK1093" s="80"/>
      <c r="KEL1093" s="52"/>
      <c r="KEM1093" s="69"/>
      <c r="KEN1093" s="69"/>
      <c r="KEO1093" s="69"/>
      <c r="KEP1093" s="107"/>
      <c r="KEQ1093" s="2"/>
      <c r="KER1093" s="15"/>
      <c r="KES1093" s="15"/>
      <c r="KET1093" s="80"/>
      <c r="KEU1093" s="52"/>
      <c r="KEV1093" s="69"/>
      <c r="KEW1093" s="69"/>
      <c r="KEX1093" s="69"/>
      <c r="KEY1093" s="107"/>
      <c r="KEZ1093" s="2"/>
      <c r="KFA1093" s="15"/>
      <c r="KFB1093" s="15"/>
      <c r="KFC1093" s="80"/>
      <c r="KFD1093" s="52"/>
      <c r="KFE1093" s="69"/>
      <c r="KFF1093" s="69"/>
      <c r="KFG1093" s="69"/>
      <c r="KFH1093" s="107"/>
      <c r="KFI1093" s="2"/>
      <c r="KFJ1093" s="15"/>
      <c r="KFK1093" s="15"/>
      <c r="KFL1093" s="80"/>
      <c r="KFM1093" s="52"/>
      <c r="KFN1093" s="69"/>
      <c r="KFO1093" s="69"/>
      <c r="KFP1093" s="69"/>
      <c r="KFQ1093" s="107"/>
      <c r="KFR1093" s="2"/>
      <c r="KFS1093" s="15"/>
      <c r="KFT1093" s="15"/>
      <c r="KFU1093" s="80"/>
      <c r="KFV1093" s="52"/>
      <c r="KFW1093" s="69"/>
      <c r="KFX1093" s="69"/>
      <c r="KFY1093" s="69"/>
      <c r="KFZ1093" s="107"/>
      <c r="KGA1093" s="2"/>
      <c r="KGB1093" s="15"/>
      <c r="KGC1093" s="15"/>
      <c r="KGD1093" s="80"/>
      <c r="KGE1093" s="52"/>
      <c r="KGF1093" s="69"/>
      <c r="KGG1093" s="69"/>
      <c r="KGH1093" s="69"/>
      <c r="KGI1093" s="107"/>
      <c r="KGJ1093" s="2"/>
      <c r="KGK1093" s="15"/>
      <c r="KGL1093" s="15"/>
      <c r="KGM1093" s="80"/>
      <c r="KGN1093" s="52"/>
      <c r="KGO1093" s="69"/>
      <c r="KGP1093" s="69"/>
      <c r="KGQ1093" s="69"/>
      <c r="KGR1093" s="107"/>
      <c r="KGS1093" s="2"/>
      <c r="KGT1093" s="15"/>
      <c r="KGU1093" s="15"/>
      <c r="KGV1093" s="80"/>
      <c r="KGW1093" s="52"/>
      <c r="KGX1093" s="69"/>
      <c r="KGY1093" s="69"/>
      <c r="KGZ1093" s="69"/>
      <c r="KHA1093" s="107"/>
      <c r="KHB1093" s="2"/>
      <c r="KHC1093" s="15"/>
      <c r="KHD1093" s="15"/>
      <c r="KHE1093" s="80"/>
      <c r="KHF1093" s="52"/>
      <c r="KHG1093" s="69"/>
      <c r="KHH1093" s="69"/>
      <c r="KHI1093" s="69"/>
      <c r="KHJ1093" s="107"/>
      <c r="KHK1093" s="2"/>
      <c r="KHL1093" s="15"/>
      <c r="KHM1093" s="15"/>
      <c r="KHN1093" s="80"/>
      <c r="KHO1093" s="52"/>
      <c r="KHP1093" s="69"/>
      <c r="KHQ1093" s="69"/>
      <c r="KHR1093" s="69"/>
      <c r="KHS1093" s="107"/>
      <c r="KHT1093" s="2"/>
      <c r="KHU1093" s="15"/>
      <c r="KHV1093" s="15"/>
      <c r="KHW1093" s="80"/>
      <c r="KHX1093" s="52"/>
      <c r="KHY1093" s="69"/>
      <c r="KHZ1093" s="69"/>
      <c r="KIA1093" s="69"/>
      <c r="KIB1093" s="107"/>
      <c r="KIC1093" s="2"/>
      <c r="KID1093" s="15"/>
      <c r="KIE1093" s="15"/>
      <c r="KIF1093" s="80"/>
      <c r="KIG1093" s="52"/>
      <c r="KIH1093" s="69"/>
      <c r="KII1093" s="69"/>
      <c r="KIJ1093" s="69"/>
      <c r="KIK1093" s="107"/>
      <c r="KIL1093" s="2"/>
      <c r="KIM1093" s="15"/>
      <c r="KIN1093" s="15"/>
      <c r="KIO1093" s="80"/>
      <c r="KIP1093" s="52"/>
      <c r="KIQ1093" s="69"/>
      <c r="KIR1093" s="69"/>
      <c r="KIS1093" s="69"/>
      <c r="KIT1093" s="107"/>
      <c r="KIU1093" s="2"/>
      <c r="KIV1093" s="15"/>
      <c r="KIW1093" s="15"/>
      <c r="KIX1093" s="80"/>
      <c r="KIY1093" s="52"/>
      <c r="KIZ1093" s="69"/>
      <c r="KJA1093" s="69"/>
      <c r="KJB1093" s="69"/>
      <c r="KJC1093" s="107"/>
      <c r="KJD1093" s="2"/>
      <c r="KJE1093" s="15"/>
      <c r="KJF1093" s="15"/>
      <c r="KJG1093" s="80"/>
      <c r="KJH1093" s="52"/>
      <c r="KJI1093" s="69"/>
      <c r="KJJ1093" s="69"/>
      <c r="KJK1093" s="69"/>
      <c r="KJL1093" s="107"/>
      <c r="KJM1093" s="2"/>
      <c r="KJN1093" s="15"/>
      <c r="KJO1093" s="15"/>
      <c r="KJP1093" s="80"/>
      <c r="KJQ1093" s="52"/>
      <c r="KJR1093" s="69"/>
      <c r="KJS1093" s="69"/>
      <c r="KJT1093" s="69"/>
      <c r="KJU1093" s="107"/>
      <c r="KJV1093" s="2"/>
      <c r="KJW1093" s="15"/>
      <c r="KJX1093" s="15"/>
      <c r="KJY1093" s="80"/>
      <c r="KJZ1093" s="52"/>
      <c r="KKA1093" s="69"/>
      <c r="KKB1093" s="69"/>
      <c r="KKC1093" s="69"/>
      <c r="KKD1093" s="107"/>
      <c r="KKE1093" s="2"/>
      <c r="KKF1093" s="15"/>
      <c r="KKG1093" s="15"/>
      <c r="KKH1093" s="80"/>
      <c r="KKI1093" s="52"/>
      <c r="KKJ1093" s="69"/>
      <c r="KKK1093" s="69"/>
      <c r="KKL1093" s="69"/>
      <c r="KKM1093" s="107"/>
      <c r="KKN1093" s="2"/>
      <c r="KKO1093" s="15"/>
      <c r="KKP1093" s="15"/>
      <c r="KKQ1093" s="80"/>
      <c r="KKR1093" s="52"/>
      <c r="KKS1093" s="69"/>
      <c r="KKT1093" s="69"/>
      <c r="KKU1093" s="69"/>
      <c r="KKV1093" s="107"/>
      <c r="KKW1093" s="2"/>
      <c r="KKX1093" s="15"/>
      <c r="KKY1093" s="15"/>
      <c r="KKZ1093" s="80"/>
      <c r="KLA1093" s="52"/>
      <c r="KLB1093" s="69"/>
      <c r="KLC1093" s="69"/>
      <c r="KLD1093" s="69"/>
      <c r="KLE1093" s="107"/>
      <c r="KLF1093" s="2"/>
      <c r="KLG1093" s="15"/>
      <c r="KLH1093" s="15"/>
      <c r="KLI1093" s="80"/>
      <c r="KLJ1093" s="52"/>
      <c r="KLK1093" s="69"/>
      <c r="KLL1093" s="69"/>
      <c r="KLM1093" s="69"/>
      <c r="KLN1093" s="107"/>
      <c r="KLO1093" s="2"/>
      <c r="KLP1093" s="15"/>
      <c r="KLQ1093" s="15"/>
      <c r="KLR1093" s="80"/>
      <c r="KLS1093" s="52"/>
      <c r="KLT1093" s="69"/>
      <c r="KLU1093" s="69"/>
      <c r="KLV1093" s="69"/>
      <c r="KLW1093" s="107"/>
      <c r="KLX1093" s="2"/>
      <c r="KLY1093" s="15"/>
      <c r="KLZ1093" s="15"/>
      <c r="KMA1093" s="80"/>
      <c r="KMB1093" s="52"/>
      <c r="KMC1093" s="69"/>
      <c r="KMD1093" s="69"/>
      <c r="KME1093" s="69"/>
      <c r="KMF1093" s="107"/>
      <c r="KMG1093" s="2"/>
      <c r="KMH1093" s="15"/>
      <c r="KMI1093" s="15"/>
      <c r="KMJ1093" s="80"/>
      <c r="KMK1093" s="52"/>
      <c r="KML1093" s="69"/>
      <c r="KMM1093" s="69"/>
      <c r="KMN1093" s="69"/>
      <c r="KMO1093" s="107"/>
      <c r="KMP1093" s="2"/>
      <c r="KMQ1093" s="15"/>
      <c r="KMR1093" s="15"/>
      <c r="KMS1093" s="80"/>
      <c r="KMT1093" s="52"/>
      <c r="KMU1093" s="69"/>
      <c r="KMV1093" s="69"/>
      <c r="KMW1093" s="69"/>
      <c r="KMX1093" s="107"/>
      <c r="KMY1093" s="2"/>
      <c r="KMZ1093" s="15"/>
      <c r="KNA1093" s="15"/>
      <c r="KNB1093" s="80"/>
      <c r="KNC1093" s="52"/>
      <c r="KND1093" s="69"/>
      <c r="KNE1093" s="69"/>
      <c r="KNF1093" s="69"/>
      <c r="KNG1093" s="107"/>
      <c r="KNH1093" s="2"/>
      <c r="KNI1093" s="15"/>
      <c r="KNJ1093" s="15"/>
      <c r="KNK1093" s="80"/>
      <c r="KNL1093" s="52"/>
      <c r="KNM1093" s="69"/>
      <c r="KNN1093" s="69"/>
      <c r="KNO1093" s="69"/>
      <c r="KNP1093" s="107"/>
      <c r="KNQ1093" s="2"/>
      <c r="KNR1093" s="15"/>
      <c r="KNS1093" s="15"/>
      <c r="KNT1093" s="80"/>
      <c r="KNU1093" s="52"/>
      <c r="KNV1093" s="69"/>
      <c r="KNW1093" s="69"/>
      <c r="KNX1093" s="69"/>
      <c r="KNY1093" s="107"/>
      <c r="KNZ1093" s="2"/>
      <c r="KOA1093" s="15"/>
      <c r="KOB1093" s="15"/>
      <c r="KOC1093" s="80"/>
      <c r="KOD1093" s="52"/>
      <c r="KOE1093" s="69"/>
      <c r="KOF1093" s="69"/>
      <c r="KOG1093" s="69"/>
      <c r="KOH1093" s="107"/>
      <c r="KOI1093" s="2"/>
      <c r="KOJ1093" s="15"/>
      <c r="KOK1093" s="15"/>
      <c r="KOL1093" s="80"/>
      <c r="KOM1093" s="52"/>
      <c r="KON1093" s="69"/>
      <c r="KOO1093" s="69"/>
      <c r="KOP1093" s="69"/>
      <c r="KOQ1093" s="107"/>
      <c r="KOR1093" s="2"/>
      <c r="KOS1093" s="15"/>
      <c r="KOT1093" s="15"/>
      <c r="KOU1093" s="80"/>
      <c r="KOV1093" s="52"/>
      <c r="KOW1093" s="69"/>
      <c r="KOX1093" s="69"/>
      <c r="KOY1093" s="69"/>
      <c r="KOZ1093" s="107"/>
      <c r="KPA1093" s="2"/>
      <c r="KPB1093" s="15"/>
      <c r="KPC1093" s="15"/>
      <c r="KPD1093" s="80"/>
      <c r="KPE1093" s="52"/>
      <c r="KPF1093" s="69"/>
      <c r="KPG1093" s="69"/>
      <c r="KPH1093" s="69"/>
      <c r="KPI1093" s="107"/>
      <c r="KPJ1093" s="2"/>
      <c r="KPK1093" s="15"/>
      <c r="KPL1093" s="15"/>
      <c r="KPM1093" s="80"/>
      <c r="KPN1093" s="52"/>
      <c r="KPO1093" s="69"/>
      <c r="KPP1093" s="69"/>
      <c r="KPQ1093" s="69"/>
      <c r="KPR1093" s="107"/>
      <c r="KPS1093" s="2"/>
      <c r="KPT1093" s="15"/>
      <c r="KPU1093" s="15"/>
      <c r="KPV1093" s="80"/>
      <c r="KPW1093" s="52"/>
      <c r="KPX1093" s="69"/>
      <c r="KPY1093" s="69"/>
      <c r="KPZ1093" s="69"/>
      <c r="KQA1093" s="107"/>
      <c r="KQB1093" s="2"/>
      <c r="KQC1093" s="15"/>
      <c r="KQD1093" s="15"/>
      <c r="KQE1093" s="80"/>
      <c r="KQF1093" s="52"/>
      <c r="KQG1093" s="69"/>
      <c r="KQH1093" s="69"/>
      <c r="KQI1093" s="69"/>
      <c r="KQJ1093" s="107"/>
      <c r="KQK1093" s="2"/>
      <c r="KQL1093" s="15"/>
      <c r="KQM1093" s="15"/>
      <c r="KQN1093" s="80"/>
      <c r="KQO1093" s="52"/>
      <c r="KQP1093" s="69"/>
      <c r="KQQ1093" s="69"/>
      <c r="KQR1093" s="69"/>
      <c r="KQS1093" s="107"/>
      <c r="KQT1093" s="2"/>
      <c r="KQU1093" s="15"/>
      <c r="KQV1093" s="15"/>
      <c r="KQW1093" s="80"/>
      <c r="KQX1093" s="52"/>
      <c r="KQY1093" s="69"/>
      <c r="KQZ1093" s="69"/>
      <c r="KRA1093" s="69"/>
      <c r="KRB1093" s="107"/>
      <c r="KRC1093" s="2"/>
      <c r="KRD1093" s="15"/>
      <c r="KRE1093" s="15"/>
      <c r="KRF1093" s="80"/>
      <c r="KRG1093" s="52"/>
      <c r="KRH1093" s="69"/>
      <c r="KRI1093" s="69"/>
      <c r="KRJ1093" s="69"/>
      <c r="KRK1093" s="107"/>
      <c r="KRL1093" s="2"/>
      <c r="KRM1093" s="15"/>
      <c r="KRN1093" s="15"/>
      <c r="KRO1093" s="80"/>
      <c r="KRP1093" s="52"/>
      <c r="KRQ1093" s="69"/>
      <c r="KRR1093" s="69"/>
      <c r="KRS1093" s="69"/>
      <c r="KRT1093" s="107"/>
      <c r="KRU1093" s="2"/>
      <c r="KRV1093" s="15"/>
      <c r="KRW1093" s="15"/>
      <c r="KRX1093" s="80"/>
      <c r="KRY1093" s="52"/>
      <c r="KRZ1093" s="69"/>
      <c r="KSA1093" s="69"/>
      <c r="KSB1093" s="69"/>
      <c r="KSC1093" s="107"/>
      <c r="KSD1093" s="2"/>
      <c r="KSE1093" s="15"/>
      <c r="KSF1093" s="15"/>
      <c r="KSG1093" s="80"/>
      <c r="KSH1093" s="52"/>
      <c r="KSI1093" s="69"/>
      <c r="KSJ1093" s="69"/>
      <c r="KSK1093" s="69"/>
      <c r="KSL1093" s="107"/>
      <c r="KSM1093" s="2"/>
      <c r="KSN1093" s="15"/>
      <c r="KSO1093" s="15"/>
      <c r="KSP1093" s="80"/>
      <c r="KSQ1093" s="52"/>
      <c r="KSR1093" s="69"/>
      <c r="KSS1093" s="69"/>
      <c r="KST1093" s="69"/>
      <c r="KSU1093" s="107"/>
      <c r="KSV1093" s="2"/>
      <c r="KSW1093" s="15"/>
      <c r="KSX1093" s="15"/>
      <c r="KSY1093" s="80"/>
      <c r="KSZ1093" s="52"/>
      <c r="KTA1093" s="69"/>
      <c r="KTB1093" s="69"/>
      <c r="KTC1093" s="69"/>
      <c r="KTD1093" s="107"/>
      <c r="KTE1093" s="2"/>
      <c r="KTF1093" s="15"/>
      <c r="KTG1093" s="15"/>
      <c r="KTH1093" s="80"/>
      <c r="KTI1093" s="52"/>
      <c r="KTJ1093" s="69"/>
      <c r="KTK1093" s="69"/>
      <c r="KTL1093" s="69"/>
      <c r="KTM1093" s="107"/>
      <c r="KTN1093" s="2"/>
      <c r="KTO1093" s="15"/>
      <c r="KTP1093" s="15"/>
      <c r="KTQ1093" s="80"/>
      <c r="KTR1093" s="52"/>
      <c r="KTS1093" s="69"/>
      <c r="KTT1093" s="69"/>
      <c r="KTU1093" s="69"/>
      <c r="KTV1093" s="107"/>
      <c r="KTW1093" s="2"/>
      <c r="KTX1093" s="15"/>
      <c r="KTY1093" s="15"/>
      <c r="KTZ1093" s="80"/>
      <c r="KUA1093" s="52"/>
      <c r="KUB1093" s="69"/>
      <c r="KUC1093" s="69"/>
      <c r="KUD1093" s="69"/>
      <c r="KUE1093" s="107"/>
      <c r="KUF1093" s="2"/>
      <c r="KUG1093" s="15"/>
      <c r="KUH1093" s="15"/>
      <c r="KUI1093" s="80"/>
      <c r="KUJ1093" s="52"/>
      <c r="KUK1093" s="69"/>
      <c r="KUL1093" s="69"/>
      <c r="KUM1093" s="69"/>
      <c r="KUN1093" s="107"/>
      <c r="KUO1093" s="2"/>
      <c r="KUP1093" s="15"/>
      <c r="KUQ1093" s="15"/>
      <c r="KUR1093" s="80"/>
      <c r="KUS1093" s="52"/>
      <c r="KUT1093" s="69"/>
      <c r="KUU1093" s="69"/>
      <c r="KUV1093" s="69"/>
      <c r="KUW1093" s="107"/>
      <c r="KUX1093" s="2"/>
      <c r="KUY1093" s="15"/>
      <c r="KUZ1093" s="15"/>
      <c r="KVA1093" s="80"/>
      <c r="KVB1093" s="52"/>
      <c r="KVC1093" s="69"/>
      <c r="KVD1093" s="69"/>
      <c r="KVE1093" s="69"/>
      <c r="KVF1093" s="107"/>
      <c r="KVG1093" s="2"/>
      <c r="KVH1093" s="15"/>
      <c r="KVI1093" s="15"/>
      <c r="KVJ1093" s="80"/>
      <c r="KVK1093" s="52"/>
      <c r="KVL1093" s="69"/>
      <c r="KVM1093" s="69"/>
      <c r="KVN1093" s="69"/>
      <c r="KVO1093" s="107"/>
      <c r="KVP1093" s="2"/>
      <c r="KVQ1093" s="15"/>
      <c r="KVR1093" s="15"/>
      <c r="KVS1093" s="80"/>
      <c r="KVT1093" s="52"/>
      <c r="KVU1093" s="69"/>
      <c r="KVV1093" s="69"/>
      <c r="KVW1093" s="69"/>
      <c r="KVX1093" s="107"/>
      <c r="KVY1093" s="2"/>
      <c r="KVZ1093" s="15"/>
      <c r="KWA1093" s="15"/>
      <c r="KWB1093" s="80"/>
      <c r="KWC1093" s="52"/>
      <c r="KWD1093" s="69"/>
      <c r="KWE1093" s="69"/>
      <c r="KWF1093" s="69"/>
      <c r="KWG1093" s="107"/>
      <c r="KWH1093" s="2"/>
      <c r="KWI1093" s="15"/>
      <c r="KWJ1093" s="15"/>
      <c r="KWK1093" s="80"/>
      <c r="KWL1093" s="52"/>
      <c r="KWM1093" s="69"/>
      <c r="KWN1093" s="69"/>
      <c r="KWO1093" s="69"/>
      <c r="KWP1093" s="107"/>
      <c r="KWQ1093" s="2"/>
      <c r="KWR1093" s="15"/>
      <c r="KWS1093" s="15"/>
      <c r="KWT1093" s="80"/>
      <c r="KWU1093" s="52"/>
      <c r="KWV1093" s="69"/>
      <c r="KWW1093" s="69"/>
      <c r="KWX1093" s="69"/>
      <c r="KWY1093" s="107"/>
      <c r="KWZ1093" s="2"/>
      <c r="KXA1093" s="15"/>
      <c r="KXB1093" s="15"/>
      <c r="KXC1093" s="80"/>
      <c r="KXD1093" s="52"/>
      <c r="KXE1093" s="69"/>
      <c r="KXF1093" s="69"/>
      <c r="KXG1093" s="69"/>
      <c r="KXH1093" s="107"/>
      <c r="KXI1093" s="2"/>
      <c r="KXJ1093" s="15"/>
      <c r="KXK1093" s="15"/>
      <c r="KXL1093" s="80"/>
      <c r="KXM1093" s="52"/>
      <c r="KXN1093" s="69"/>
      <c r="KXO1093" s="69"/>
      <c r="KXP1093" s="69"/>
      <c r="KXQ1093" s="107"/>
      <c r="KXR1093" s="2"/>
      <c r="KXS1093" s="15"/>
      <c r="KXT1093" s="15"/>
      <c r="KXU1093" s="80"/>
      <c r="KXV1093" s="52"/>
      <c r="KXW1093" s="69"/>
      <c r="KXX1093" s="69"/>
      <c r="KXY1093" s="69"/>
      <c r="KXZ1093" s="107"/>
      <c r="KYA1093" s="2"/>
      <c r="KYB1093" s="15"/>
      <c r="KYC1093" s="15"/>
      <c r="KYD1093" s="80"/>
      <c r="KYE1093" s="52"/>
      <c r="KYF1093" s="69"/>
      <c r="KYG1093" s="69"/>
      <c r="KYH1093" s="69"/>
      <c r="KYI1093" s="107"/>
      <c r="KYJ1093" s="2"/>
      <c r="KYK1093" s="15"/>
      <c r="KYL1093" s="15"/>
      <c r="KYM1093" s="80"/>
      <c r="KYN1093" s="52"/>
      <c r="KYO1093" s="69"/>
      <c r="KYP1093" s="69"/>
      <c r="KYQ1093" s="69"/>
      <c r="KYR1093" s="107"/>
      <c r="KYS1093" s="2"/>
      <c r="KYT1093" s="15"/>
      <c r="KYU1093" s="15"/>
      <c r="KYV1093" s="80"/>
      <c r="KYW1093" s="52"/>
      <c r="KYX1093" s="69"/>
      <c r="KYY1093" s="69"/>
      <c r="KYZ1093" s="69"/>
      <c r="KZA1093" s="107"/>
      <c r="KZB1093" s="2"/>
      <c r="KZC1093" s="15"/>
      <c r="KZD1093" s="15"/>
      <c r="KZE1093" s="80"/>
      <c r="KZF1093" s="52"/>
      <c r="KZG1093" s="69"/>
      <c r="KZH1093" s="69"/>
      <c r="KZI1093" s="69"/>
      <c r="KZJ1093" s="107"/>
      <c r="KZK1093" s="2"/>
      <c r="KZL1093" s="15"/>
      <c r="KZM1093" s="15"/>
      <c r="KZN1093" s="80"/>
      <c r="KZO1093" s="52"/>
      <c r="KZP1093" s="69"/>
      <c r="KZQ1093" s="69"/>
      <c r="KZR1093" s="69"/>
      <c r="KZS1093" s="107"/>
      <c r="KZT1093" s="2"/>
      <c r="KZU1093" s="15"/>
      <c r="KZV1093" s="15"/>
      <c r="KZW1093" s="80"/>
      <c r="KZX1093" s="52"/>
      <c r="KZY1093" s="69"/>
      <c r="KZZ1093" s="69"/>
      <c r="LAA1093" s="69"/>
      <c r="LAB1093" s="107"/>
      <c r="LAC1093" s="2"/>
      <c r="LAD1093" s="15"/>
      <c r="LAE1093" s="15"/>
      <c r="LAF1093" s="80"/>
      <c r="LAG1093" s="52"/>
      <c r="LAH1093" s="69"/>
      <c r="LAI1093" s="69"/>
      <c r="LAJ1093" s="69"/>
      <c r="LAK1093" s="107"/>
      <c r="LAL1093" s="2"/>
      <c r="LAM1093" s="15"/>
      <c r="LAN1093" s="15"/>
      <c r="LAO1093" s="80"/>
      <c r="LAP1093" s="52"/>
      <c r="LAQ1093" s="69"/>
      <c r="LAR1093" s="69"/>
      <c r="LAS1093" s="69"/>
      <c r="LAT1093" s="107"/>
      <c r="LAU1093" s="2"/>
      <c r="LAV1093" s="15"/>
      <c r="LAW1093" s="15"/>
      <c r="LAX1093" s="80"/>
      <c r="LAY1093" s="52"/>
      <c r="LAZ1093" s="69"/>
      <c r="LBA1093" s="69"/>
      <c r="LBB1093" s="69"/>
      <c r="LBC1093" s="107"/>
      <c r="LBD1093" s="2"/>
      <c r="LBE1093" s="15"/>
      <c r="LBF1093" s="15"/>
      <c r="LBG1093" s="80"/>
      <c r="LBH1093" s="52"/>
      <c r="LBI1093" s="69"/>
      <c r="LBJ1093" s="69"/>
      <c r="LBK1093" s="69"/>
      <c r="LBL1093" s="107"/>
      <c r="LBM1093" s="2"/>
      <c r="LBN1093" s="15"/>
      <c r="LBO1093" s="15"/>
      <c r="LBP1093" s="80"/>
      <c r="LBQ1093" s="52"/>
      <c r="LBR1093" s="69"/>
      <c r="LBS1093" s="69"/>
      <c r="LBT1093" s="69"/>
      <c r="LBU1093" s="107"/>
      <c r="LBV1093" s="2"/>
      <c r="LBW1093" s="15"/>
      <c r="LBX1093" s="15"/>
      <c r="LBY1093" s="80"/>
      <c r="LBZ1093" s="52"/>
      <c r="LCA1093" s="69"/>
      <c r="LCB1093" s="69"/>
      <c r="LCC1093" s="69"/>
      <c r="LCD1093" s="107"/>
      <c r="LCE1093" s="2"/>
      <c r="LCF1093" s="15"/>
      <c r="LCG1093" s="15"/>
      <c r="LCH1093" s="80"/>
      <c r="LCI1093" s="52"/>
      <c r="LCJ1093" s="69"/>
      <c r="LCK1093" s="69"/>
      <c r="LCL1093" s="69"/>
      <c r="LCM1093" s="107"/>
      <c r="LCN1093" s="2"/>
      <c r="LCO1093" s="15"/>
      <c r="LCP1093" s="15"/>
      <c r="LCQ1093" s="80"/>
      <c r="LCR1093" s="52"/>
      <c r="LCS1093" s="69"/>
      <c r="LCT1093" s="69"/>
      <c r="LCU1093" s="69"/>
      <c r="LCV1093" s="107"/>
      <c r="LCW1093" s="2"/>
      <c r="LCX1093" s="15"/>
      <c r="LCY1093" s="15"/>
      <c r="LCZ1093" s="80"/>
      <c r="LDA1093" s="52"/>
      <c r="LDB1093" s="69"/>
      <c r="LDC1093" s="69"/>
      <c r="LDD1093" s="69"/>
      <c r="LDE1093" s="107"/>
      <c r="LDF1093" s="2"/>
      <c r="LDG1093" s="15"/>
      <c r="LDH1093" s="15"/>
      <c r="LDI1093" s="80"/>
      <c r="LDJ1093" s="52"/>
      <c r="LDK1093" s="69"/>
      <c r="LDL1093" s="69"/>
      <c r="LDM1093" s="69"/>
      <c r="LDN1093" s="107"/>
      <c r="LDO1093" s="2"/>
      <c r="LDP1093" s="15"/>
      <c r="LDQ1093" s="15"/>
      <c r="LDR1093" s="80"/>
      <c r="LDS1093" s="52"/>
      <c r="LDT1093" s="69"/>
      <c r="LDU1093" s="69"/>
      <c r="LDV1093" s="69"/>
      <c r="LDW1093" s="107"/>
      <c r="LDX1093" s="2"/>
      <c r="LDY1093" s="15"/>
      <c r="LDZ1093" s="15"/>
      <c r="LEA1093" s="80"/>
      <c r="LEB1093" s="52"/>
      <c r="LEC1093" s="69"/>
      <c r="LED1093" s="69"/>
      <c r="LEE1093" s="69"/>
      <c r="LEF1093" s="107"/>
      <c r="LEG1093" s="2"/>
      <c r="LEH1093" s="15"/>
      <c r="LEI1093" s="15"/>
      <c r="LEJ1093" s="80"/>
      <c r="LEK1093" s="52"/>
      <c r="LEL1093" s="69"/>
      <c r="LEM1093" s="69"/>
      <c r="LEN1093" s="69"/>
      <c r="LEO1093" s="107"/>
      <c r="LEP1093" s="2"/>
      <c r="LEQ1093" s="15"/>
      <c r="LER1093" s="15"/>
      <c r="LES1093" s="80"/>
      <c r="LET1093" s="52"/>
      <c r="LEU1093" s="69"/>
      <c r="LEV1093" s="69"/>
      <c r="LEW1093" s="69"/>
      <c r="LEX1093" s="107"/>
      <c r="LEY1093" s="2"/>
      <c r="LEZ1093" s="15"/>
      <c r="LFA1093" s="15"/>
      <c r="LFB1093" s="80"/>
      <c r="LFC1093" s="52"/>
      <c r="LFD1093" s="69"/>
      <c r="LFE1093" s="69"/>
      <c r="LFF1093" s="69"/>
      <c r="LFG1093" s="107"/>
      <c r="LFH1093" s="2"/>
      <c r="LFI1093" s="15"/>
      <c r="LFJ1093" s="15"/>
      <c r="LFK1093" s="80"/>
      <c r="LFL1093" s="52"/>
      <c r="LFM1093" s="69"/>
      <c r="LFN1093" s="69"/>
      <c r="LFO1093" s="69"/>
      <c r="LFP1093" s="107"/>
      <c r="LFQ1093" s="2"/>
      <c r="LFR1093" s="15"/>
      <c r="LFS1093" s="15"/>
      <c r="LFT1093" s="80"/>
      <c r="LFU1093" s="52"/>
      <c r="LFV1093" s="69"/>
      <c r="LFW1093" s="69"/>
      <c r="LFX1093" s="69"/>
      <c r="LFY1093" s="107"/>
      <c r="LFZ1093" s="2"/>
      <c r="LGA1093" s="15"/>
      <c r="LGB1093" s="15"/>
      <c r="LGC1093" s="80"/>
      <c r="LGD1093" s="52"/>
      <c r="LGE1093" s="69"/>
      <c r="LGF1093" s="69"/>
      <c r="LGG1093" s="69"/>
      <c r="LGH1093" s="107"/>
      <c r="LGI1093" s="2"/>
      <c r="LGJ1093" s="15"/>
      <c r="LGK1093" s="15"/>
      <c r="LGL1093" s="80"/>
      <c r="LGM1093" s="52"/>
      <c r="LGN1093" s="69"/>
      <c r="LGO1093" s="69"/>
      <c r="LGP1093" s="69"/>
      <c r="LGQ1093" s="107"/>
      <c r="LGR1093" s="2"/>
      <c r="LGS1093" s="15"/>
      <c r="LGT1093" s="15"/>
      <c r="LGU1093" s="80"/>
      <c r="LGV1093" s="52"/>
      <c r="LGW1093" s="69"/>
      <c r="LGX1093" s="69"/>
      <c r="LGY1093" s="69"/>
      <c r="LGZ1093" s="107"/>
      <c r="LHA1093" s="2"/>
      <c r="LHB1093" s="15"/>
      <c r="LHC1093" s="15"/>
      <c r="LHD1093" s="80"/>
      <c r="LHE1093" s="52"/>
      <c r="LHF1093" s="69"/>
      <c r="LHG1093" s="69"/>
      <c r="LHH1093" s="69"/>
      <c r="LHI1093" s="107"/>
      <c r="LHJ1093" s="2"/>
      <c r="LHK1093" s="15"/>
      <c r="LHL1093" s="15"/>
      <c r="LHM1093" s="80"/>
      <c r="LHN1093" s="52"/>
      <c r="LHO1093" s="69"/>
      <c r="LHP1093" s="69"/>
      <c r="LHQ1093" s="69"/>
      <c r="LHR1093" s="107"/>
      <c r="LHS1093" s="2"/>
      <c r="LHT1093" s="15"/>
      <c r="LHU1093" s="15"/>
      <c r="LHV1093" s="80"/>
      <c r="LHW1093" s="52"/>
      <c r="LHX1093" s="69"/>
      <c r="LHY1093" s="69"/>
      <c r="LHZ1093" s="69"/>
      <c r="LIA1093" s="107"/>
      <c r="LIB1093" s="2"/>
      <c r="LIC1093" s="15"/>
      <c r="LID1093" s="15"/>
      <c r="LIE1093" s="80"/>
      <c r="LIF1093" s="52"/>
      <c r="LIG1093" s="69"/>
      <c r="LIH1093" s="69"/>
      <c r="LII1093" s="69"/>
      <c r="LIJ1093" s="107"/>
      <c r="LIK1093" s="2"/>
      <c r="LIL1093" s="15"/>
      <c r="LIM1093" s="15"/>
      <c r="LIN1093" s="80"/>
      <c r="LIO1093" s="52"/>
      <c r="LIP1093" s="69"/>
      <c r="LIQ1093" s="69"/>
      <c r="LIR1093" s="69"/>
      <c r="LIS1093" s="107"/>
      <c r="LIT1093" s="2"/>
      <c r="LIU1093" s="15"/>
      <c r="LIV1093" s="15"/>
      <c r="LIW1093" s="80"/>
      <c r="LIX1093" s="52"/>
      <c r="LIY1093" s="69"/>
      <c r="LIZ1093" s="69"/>
      <c r="LJA1093" s="69"/>
      <c r="LJB1093" s="107"/>
      <c r="LJC1093" s="2"/>
      <c r="LJD1093" s="15"/>
      <c r="LJE1093" s="15"/>
      <c r="LJF1093" s="80"/>
      <c r="LJG1093" s="52"/>
      <c r="LJH1093" s="69"/>
      <c r="LJI1093" s="69"/>
      <c r="LJJ1093" s="69"/>
      <c r="LJK1093" s="107"/>
      <c r="LJL1093" s="2"/>
      <c r="LJM1093" s="15"/>
      <c r="LJN1093" s="15"/>
      <c r="LJO1093" s="80"/>
      <c r="LJP1093" s="52"/>
      <c r="LJQ1093" s="69"/>
      <c r="LJR1093" s="69"/>
      <c r="LJS1093" s="69"/>
      <c r="LJT1093" s="107"/>
      <c r="LJU1093" s="2"/>
      <c r="LJV1093" s="15"/>
      <c r="LJW1093" s="15"/>
      <c r="LJX1093" s="80"/>
      <c r="LJY1093" s="52"/>
      <c r="LJZ1093" s="69"/>
      <c r="LKA1093" s="69"/>
      <c r="LKB1093" s="69"/>
      <c r="LKC1093" s="107"/>
      <c r="LKD1093" s="2"/>
      <c r="LKE1093" s="15"/>
      <c r="LKF1093" s="15"/>
      <c r="LKG1093" s="80"/>
      <c r="LKH1093" s="52"/>
      <c r="LKI1093" s="69"/>
      <c r="LKJ1093" s="69"/>
      <c r="LKK1093" s="69"/>
      <c r="LKL1093" s="107"/>
      <c r="LKM1093" s="2"/>
      <c r="LKN1093" s="15"/>
      <c r="LKO1093" s="15"/>
      <c r="LKP1093" s="80"/>
      <c r="LKQ1093" s="52"/>
      <c r="LKR1093" s="69"/>
      <c r="LKS1093" s="69"/>
      <c r="LKT1093" s="69"/>
      <c r="LKU1093" s="107"/>
      <c r="LKV1093" s="2"/>
      <c r="LKW1093" s="15"/>
      <c r="LKX1093" s="15"/>
      <c r="LKY1093" s="80"/>
      <c r="LKZ1093" s="52"/>
      <c r="LLA1093" s="69"/>
      <c r="LLB1093" s="69"/>
      <c r="LLC1093" s="69"/>
      <c r="LLD1093" s="107"/>
      <c r="LLE1093" s="2"/>
      <c r="LLF1093" s="15"/>
      <c r="LLG1093" s="15"/>
      <c r="LLH1093" s="80"/>
      <c r="LLI1093" s="52"/>
      <c r="LLJ1093" s="69"/>
      <c r="LLK1093" s="69"/>
      <c r="LLL1093" s="69"/>
      <c r="LLM1093" s="107"/>
      <c r="LLN1093" s="2"/>
      <c r="LLO1093" s="15"/>
      <c r="LLP1093" s="15"/>
      <c r="LLQ1093" s="80"/>
      <c r="LLR1093" s="52"/>
      <c r="LLS1093" s="69"/>
      <c r="LLT1093" s="69"/>
      <c r="LLU1093" s="69"/>
      <c r="LLV1093" s="107"/>
      <c r="LLW1093" s="2"/>
      <c r="LLX1093" s="15"/>
      <c r="LLY1093" s="15"/>
      <c r="LLZ1093" s="80"/>
      <c r="LMA1093" s="52"/>
      <c r="LMB1093" s="69"/>
      <c r="LMC1093" s="69"/>
      <c r="LMD1093" s="69"/>
      <c r="LME1093" s="107"/>
      <c r="LMF1093" s="2"/>
      <c r="LMG1093" s="15"/>
      <c r="LMH1093" s="15"/>
      <c r="LMI1093" s="80"/>
      <c r="LMJ1093" s="52"/>
      <c r="LMK1093" s="69"/>
      <c r="LML1093" s="69"/>
      <c r="LMM1093" s="69"/>
      <c r="LMN1093" s="107"/>
      <c r="LMO1093" s="2"/>
      <c r="LMP1093" s="15"/>
      <c r="LMQ1093" s="15"/>
      <c r="LMR1093" s="80"/>
      <c r="LMS1093" s="52"/>
      <c r="LMT1093" s="69"/>
      <c r="LMU1093" s="69"/>
      <c r="LMV1093" s="69"/>
      <c r="LMW1093" s="107"/>
      <c r="LMX1093" s="2"/>
      <c r="LMY1093" s="15"/>
      <c r="LMZ1093" s="15"/>
      <c r="LNA1093" s="80"/>
      <c r="LNB1093" s="52"/>
      <c r="LNC1093" s="69"/>
      <c r="LND1093" s="69"/>
      <c r="LNE1093" s="69"/>
      <c r="LNF1093" s="107"/>
      <c r="LNG1093" s="2"/>
      <c r="LNH1093" s="15"/>
      <c r="LNI1093" s="15"/>
      <c r="LNJ1093" s="80"/>
      <c r="LNK1093" s="52"/>
      <c r="LNL1093" s="69"/>
      <c r="LNM1093" s="69"/>
      <c r="LNN1093" s="69"/>
      <c r="LNO1093" s="107"/>
      <c r="LNP1093" s="2"/>
      <c r="LNQ1093" s="15"/>
      <c r="LNR1093" s="15"/>
      <c r="LNS1093" s="80"/>
      <c r="LNT1093" s="52"/>
      <c r="LNU1093" s="69"/>
      <c r="LNV1093" s="69"/>
      <c r="LNW1093" s="69"/>
      <c r="LNX1093" s="107"/>
      <c r="LNY1093" s="2"/>
      <c r="LNZ1093" s="15"/>
      <c r="LOA1093" s="15"/>
      <c r="LOB1093" s="80"/>
      <c r="LOC1093" s="52"/>
      <c r="LOD1093" s="69"/>
      <c r="LOE1093" s="69"/>
      <c r="LOF1093" s="69"/>
      <c r="LOG1093" s="107"/>
      <c r="LOH1093" s="2"/>
      <c r="LOI1093" s="15"/>
      <c r="LOJ1093" s="15"/>
      <c r="LOK1093" s="80"/>
      <c r="LOL1093" s="52"/>
      <c r="LOM1093" s="69"/>
      <c r="LON1093" s="69"/>
      <c r="LOO1093" s="69"/>
      <c r="LOP1093" s="107"/>
      <c r="LOQ1093" s="2"/>
      <c r="LOR1093" s="15"/>
      <c r="LOS1093" s="15"/>
      <c r="LOT1093" s="80"/>
      <c r="LOU1093" s="52"/>
      <c r="LOV1093" s="69"/>
      <c r="LOW1093" s="69"/>
      <c r="LOX1093" s="69"/>
      <c r="LOY1093" s="107"/>
      <c r="LOZ1093" s="2"/>
      <c r="LPA1093" s="15"/>
      <c r="LPB1093" s="15"/>
      <c r="LPC1093" s="80"/>
      <c r="LPD1093" s="52"/>
      <c r="LPE1093" s="69"/>
      <c r="LPF1093" s="69"/>
      <c r="LPG1093" s="69"/>
      <c r="LPH1093" s="107"/>
      <c r="LPI1093" s="2"/>
      <c r="LPJ1093" s="15"/>
      <c r="LPK1093" s="15"/>
      <c r="LPL1093" s="80"/>
      <c r="LPM1093" s="52"/>
      <c r="LPN1093" s="69"/>
      <c r="LPO1093" s="69"/>
      <c r="LPP1093" s="69"/>
      <c r="LPQ1093" s="107"/>
      <c r="LPR1093" s="2"/>
      <c r="LPS1093" s="15"/>
      <c r="LPT1093" s="15"/>
      <c r="LPU1093" s="80"/>
      <c r="LPV1093" s="52"/>
      <c r="LPW1093" s="69"/>
      <c r="LPX1093" s="69"/>
      <c r="LPY1093" s="69"/>
      <c r="LPZ1093" s="107"/>
      <c r="LQA1093" s="2"/>
      <c r="LQB1093" s="15"/>
      <c r="LQC1093" s="15"/>
      <c r="LQD1093" s="80"/>
      <c r="LQE1093" s="52"/>
      <c r="LQF1093" s="69"/>
      <c r="LQG1093" s="69"/>
      <c r="LQH1093" s="69"/>
      <c r="LQI1093" s="107"/>
      <c r="LQJ1093" s="2"/>
      <c r="LQK1093" s="15"/>
      <c r="LQL1093" s="15"/>
      <c r="LQM1093" s="80"/>
      <c r="LQN1093" s="52"/>
      <c r="LQO1093" s="69"/>
      <c r="LQP1093" s="69"/>
      <c r="LQQ1093" s="69"/>
      <c r="LQR1093" s="107"/>
      <c r="LQS1093" s="2"/>
      <c r="LQT1093" s="15"/>
      <c r="LQU1093" s="15"/>
      <c r="LQV1093" s="80"/>
      <c r="LQW1093" s="52"/>
      <c r="LQX1093" s="69"/>
      <c r="LQY1093" s="69"/>
      <c r="LQZ1093" s="69"/>
      <c r="LRA1093" s="107"/>
      <c r="LRB1093" s="2"/>
      <c r="LRC1093" s="15"/>
      <c r="LRD1093" s="15"/>
      <c r="LRE1093" s="80"/>
      <c r="LRF1093" s="52"/>
      <c r="LRG1093" s="69"/>
      <c r="LRH1093" s="69"/>
      <c r="LRI1093" s="69"/>
      <c r="LRJ1093" s="107"/>
      <c r="LRK1093" s="2"/>
      <c r="LRL1093" s="15"/>
      <c r="LRM1093" s="15"/>
      <c r="LRN1093" s="80"/>
      <c r="LRO1093" s="52"/>
      <c r="LRP1093" s="69"/>
      <c r="LRQ1093" s="69"/>
      <c r="LRR1093" s="69"/>
      <c r="LRS1093" s="107"/>
      <c r="LRT1093" s="2"/>
      <c r="LRU1093" s="15"/>
      <c r="LRV1093" s="15"/>
      <c r="LRW1093" s="80"/>
      <c r="LRX1093" s="52"/>
      <c r="LRY1093" s="69"/>
      <c r="LRZ1093" s="69"/>
      <c r="LSA1093" s="69"/>
      <c r="LSB1093" s="107"/>
      <c r="LSC1093" s="2"/>
      <c r="LSD1093" s="15"/>
      <c r="LSE1093" s="15"/>
      <c r="LSF1093" s="80"/>
      <c r="LSG1093" s="52"/>
      <c r="LSH1093" s="69"/>
      <c r="LSI1093" s="69"/>
      <c r="LSJ1093" s="69"/>
      <c r="LSK1093" s="107"/>
      <c r="LSL1093" s="2"/>
      <c r="LSM1093" s="15"/>
      <c r="LSN1093" s="15"/>
      <c r="LSO1093" s="80"/>
      <c r="LSP1093" s="52"/>
      <c r="LSQ1093" s="69"/>
      <c r="LSR1093" s="69"/>
      <c r="LSS1093" s="69"/>
      <c r="LST1093" s="107"/>
      <c r="LSU1093" s="2"/>
      <c r="LSV1093" s="15"/>
      <c r="LSW1093" s="15"/>
      <c r="LSX1093" s="80"/>
      <c r="LSY1093" s="52"/>
      <c r="LSZ1093" s="69"/>
      <c r="LTA1093" s="69"/>
      <c r="LTB1093" s="69"/>
      <c r="LTC1093" s="107"/>
      <c r="LTD1093" s="2"/>
      <c r="LTE1093" s="15"/>
      <c r="LTF1093" s="15"/>
      <c r="LTG1093" s="80"/>
      <c r="LTH1093" s="52"/>
      <c r="LTI1093" s="69"/>
      <c r="LTJ1093" s="69"/>
      <c r="LTK1093" s="69"/>
      <c r="LTL1093" s="107"/>
      <c r="LTM1093" s="2"/>
      <c r="LTN1093" s="15"/>
      <c r="LTO1093" s="15"/>
      <c r="LTP1093" s="80"/>
      <c r="LTQ1093" s="52"/>
      <c r="LTR1093" s="69"/>
      <c r="LTS1093" s="69"/>
      <c r="LTT1093" s="69"/>
      <c r="LTU1093" s="107"/>
      <c r="LTV1093" s="2"/>
      <c r="LTW1093" s="15"/>
      <c r="LTX1093" s="15"/>
      <c r="LTY1093" s="80"/>
      <c r="LTZ1093" s="52"/>
      <c r="LUA1093" s="69"/>
      <c r="LUB1093" s="69"/>
      <c r="LUC1093" s="69"/>
      <c r="LUD1093" s="107"/>
      <c r="LUE1093" s="2"/>
      <c r="LUF1093" s="15"/>
      <c r="LUG1093" s="15"/>
      <c r="LUH1093" s="80"/>
      <c r="LUI1093" s="52"/>
      <c r="LUJ1093" s="69"/>
      <c r="LUK1093" s="69"/>
      <c r="LUL1093" s="69"/>
      <c r="LUM1093" s="107"/>
      <c r="LUN1093" s="2"/>
      <c r="LUO1093" s="15"/>
      <c r="LUP1093" s="15"/>
      <c r="LUQ1093" s="80"/>
      <c r="LUR1093" s="52"/>
      <c r="LUS1093" s="69"/>
      <c r="LUT1093" s="69"/>
      <c r="LUU1093" s="69"/>
      <c r="LUV1093" s="107"/>
      <c r="LUW1093" s="2"/>
      <c r="LUX1093" s="15"/>
      <c r="LUY1093" s="15"/>
      <c r="LUZ1093" s="80"/>
      <c r="LVA1093" s="52"/>
      <c r="LVB1093" s="69"/>
      <c r="LVC1093" s="69"/>
      <c r="LVD1093" s="69"/>
      <c r="LVE1093" s="107"/>
      <c r="LVF1093" s="2"/>
      <c r="LVG1093" s="15"/>
      <c r="LVH1093" s="15"/>
      <c r="LVI1093" s="80"/>
      <c r="LVJ1093" s="52"/>
      <c r="LVK1093" s="69"/>
      <c r="LVL1093" s="69"/>
      <c r="LVM1093" s="69"/>
      <c r="LVN1093" s="107"/>
      <c r="LVO1093" s="2"/>
      <c r="LVP1093" s="15"/>
      <c r="LVQ1093" s="15"/>
      <c r="LVR1093" s="80"/>
      <c r="LVS1093" s="52"/>
      <c r="LVT1093" s="69"/>
      <c r="LVU1093" s="69"/>
      <c r="LVV1093" s="69"/>
      <c r="LVW1093" s="107"/>
      <c r="LVX1093" s="2"/>
      <c r="LVY1093" s="15"/>
      <c r="LVZ1093" s="15"/>
      <c r="LWA1093" s="80"/>
      <c r="LWB1093" s="52"/>
      <c r="LWC1093" s="69"/>
      <c r="LWD1093" s="69"/>
      <c r="LWE1093" s="69"/>
      <c r="LWF1093" s="107"/>
      <c r="LWG1093" s="2"/>
      <c r="LWH1093" s="15"/>
      <c r="LWI1093" s="15"/>
      <c r="LWJ1093" s="80"/>
      <c r="LWK1093" s="52"/>
      <c r="LWL1093" s="69"/>
      <c r="LWM1093" s="69"/>
      <c r="LWN1093" s="69"/>
      <c r="LWO1093" s="107"/>
      <c r="LWP1093" s="2"/>
      <c r="LWQ1093" s="15"/>
      <c r="LWR1093" s="15"/>
      <c r="LWS1093" s="80"/>
      <c r="LWT1093" s="52"/>
      <c r="LWU1093" s="69"/>
      <c r="LWV1093" s="69"/>
      <c r="LWW1093" s="69"/>
      <c r="LWX1093" s="107"/>
      <c r="LWY1093" s="2"/>
      <c r="LWZ1093" s="15"/>
      <c r="LXA1093" s="15"/>
      <c r="LXB1093" s="80"/>
      <c r="LXC1093" s="52"/>
      <c r="LXD1093" s="69"/>
      <c r="LXE1093" s="69"/>
      <c r="LXF1093" s="69"/>
      <c r="LXG1093" s="107"/>
      <c r="LXH1093" s="2"/>
      <c r="LXI1093" s="15"/>
      <c r="LXJ1093" s="15"/>
      <c r="LXK1093" s="80"/>
      <c r="LXL1093" s="52"/>
      <c r="LXM1093" s="69"/>
      <c r="LXN1093" s="69"/>
      <c r="LXO1093" s="69"/>
      <c r="LXP1093" s="107"/>
      <c r="LXQ1093" s="2"/>
      <c r="LXR1093" s="15"/>
      <c r="LXS1093" s="15"/>
      <c r="LXT1093" s="80"/>
      <c r="LXU1093" s="52"/>
      <c r="LXV1093" s="69"/>
      <c r="LXW1093" s="69"/>
      <c r="LXX1093" s="69"/>
      <c r="LXY1093" s="107"/>
      <c r="LXZ1093" s="2"/>
      <c r="LYA1093" s="15"/>
      <c r="LYB1093" s="15"/>
      <c r="LYC1093" s="80"/>
      <c r="LYD1093" s="52"/>
      <c r="LYE1093" s="69"/>
      <c r="LYF1093" s="69"/>
      <c r="LYG1093" s="69"/>
      <c r="LYH1093" s="107"/>
      <c r="LYI1093" s="2"/>
      <c r="LYJ1093" s="15"/>
      <c r="LYK1093" s="15"/>
      <c r="LYL1093" s="80"/>
      <c r="LYM1093" s="52"/>
      <c r="LYN1093" s="69"/>
      <c r="LYO1093" s="69"/>
      <c r="LYP1093" s="69"/>
      <c r="LYQ1093" s="107"/>
      <c r="LYR1093" s="2"/>
      <c r="LYS1093" s="15"/>
      <c r="LYT1093" s="15"/>
      <c r="LYU1093" s="80"/>
      <c r="LYV1093" s="52"/>
      <c r="LYW1093" s="69"/>
      <c r="LYX1093" s="69"/>
      <c r="LYY1093" s="69"/>
      <c r="LYZ1093" s="107"/>
      <c r="LZA1093" s="2"/>
      <c r="LZB1093" s="15"/>
      <c r="LZC1093" s="15"/>
      <c r="LZD1093" s="80"/>
      <c r="LZE1093" s="52"/>
      <c r="LZF1093" s="69"/>
      <c r="LZG1093" s="69"/>
      <c r="LZH1093" s="69"/>
      <c r="LZI1093" s="107"/>
      <c r="LZJ1093" s="2"/>
      <c r="LZK1093" s="15"/>
      <c r="LZL1093" s="15"/>
      <c r="LZM1093" s="80"/>
      <c r="LZN1093" s="52"/>
      <c r="LZO1093" s="69"/>
      <c r="LZP1093" s="69"/>
      <c r="LZQ1093" s="69"/>
      <c r="LZR1093" s="107"/>
      <c r="LZS1093" s="2"/>
      <c r="LZT1093" s="15"/>
      <c r="LZU1093" s="15"/>
      <c r="LZV1093" s="80"/>
      <c r="LZW1093" s="52"/>
      <c r="LZX1093" s="69"/>
      <c r="LZY1093" s="69"/>
      <c r="LZZ1093" s="69"/>
      <c r="MAA1093" s="107"/>
      <c r="MAB1093" s="2"/>
      <c r="MAC1093" s="15"/>
      <c r="MAD1093" s="15"/>
      <c r="MAE1093" s="80"/>
      <c r="MAF1093" s="52"/>
      <c r="MAG1093" s="69"/>
      <c r="MAH1093" s="69"/>
      <c r="MAI1093" s="69"/>
      <c r="MAJ1093" s="107"/>
      <c r="MAK1093" s="2"/>
      <c r="MAL1093" s="15"/>
      <c r="MAM1093" s="15"/>
      <c r="MAN1093" s="80"/>
      <c r="MAO1093" s="52"/>
      <c r="MAP1093" s="69"/>
      <c r="MAQ1093" s="69"/>
      <c r="MAR1093" s="69"/>
      <c r="MAS1093" s="107"/>
      <c r="MAT1093" s="2"/>
      <c r="MAU1093" s="15"/>
      <c r="MAV1093" s="15"/>
      <c r="MAW1093" s="80"/>
      <c r="MAX1093" s="52"/>
      <c r="MAY1093" s="69"/>
      <c r="MAZ1093" s="69"/>
      <c r="MBA1093" s="69"/>
      <c r="MBB1093" s="107"/>
      <c r="MBC1093" s="2"/>
      <c r="MBD1093" s="15"/>
      <c r="MBE1093" s="15"/>
      <c r="MBF1093" s="80"/>
      <c r="MBG1093" s="52"/>
      <c r="MBH1093" s="69"/>
      <c r="MBI1093" s="69"/>
      <c r="MBJ1093" s="69"/>
      <c r="MBK1093" s="107"/>
      <c r="MBL1093" s="2"/>
      <c r="MBM1093" s="15"/>
      <c r="MBN1093" s="15"/>
      <c r="MBO1093" s="80"/>
      <c r="MBP1093" s="52"/>
      <c r="MBQ1093" s="69"/>
      <c r="MBR1093" s="69"/>
      <c r="MBS1093" s="69"/>
      <c r="MBT1093" s="107"/>
      <c r="MBU1093" s="2"/>
      <c r="MBV1093" s="15"/>
      <c r="MBW1093" s="15"/>
      <c r="MBX1093" s="80"/>
      <c r="MBY1093" s="52"/>
      <c r="MBZ1093" s="69"/>
      <c r="MCA1093" s="69"/>
      <c r="MCB1093" s="69"/>
      <c r="MCC1093" s="107"/>
      <c r="MCD1093" s="2"/>
      <c r="MCE1093" s="15"/>
      <c r="MCF1093" s="15"/>
      <c r="MCG1093" s="80"/>
      <c r="MCH1093" s="52"/>
      <c r="MCI1093" s="69"/>
      <c r="MCJ1093" s="69"/>
      <c r="MCK1093" s="69"/>
      <c r="MCL1093" s="107"/>
      <c r="MCM1093" s="2"/>
      <c r="MCN1093" s="15"/>
      <c r="MCO1093" s="15"/>
      <c r="MCP1093" s="80"/>
      <c r="MCQ1093" s="52"/>
      <c r="MCR1093" s="69"/>
      <c r="MCS1093" s="69"/>
      <c r="MCT1093" s="69"/>
      <c r="MCU1093" s="107"/>
      <c r="MCV1093" s="2"/>
      <c r="MCW1093" s="15"/>
      <c r="MCX1093" s="15"/>
      <c r="MCY1093" s="80"/>
      <c r="MCZ1093" s="52"/>
      <c r="MDA1093" s="69"/>
      <c r="MDB1093" s="69"/>
      <c r="MDC1093" s="69"/>
      <c r="MDD1093" s="107"/>
      <c r="MDE1093" s="2"/>
      <c r="MDF1093" s="15"/>
      <c r="MDG1093" s="15"/>
      <c r="MDH1093" s="80"/>
      <c r="MDI1093" s="52"/>
      <c r="MDJ1093" s="69"/>
      <c r="MDK1093" s="69"/>
      <c r="MDL1093" s="69"/>
      <c r="MDM1093" s="107"/>
      <c r="MDN1093" s="2"/>
      <c r="MDO1093" s="15"/>
      <c r="MDP1093" s="15"/>
      <c r="MDQ1093" s="80"/>
      <c r="MDR1093" s="52"/>
      <c r="MDS1093" s="69"/>
      <c r="MDT1093" s="69"/>
      <c r="MDU1093" s="69"/>
      <c r="MDV1093" s="107"/>
      <c r="MDW1093" s="2"/>
      <c r="MDX1093" s="15"/>
      <c r="MDY1093" s="15"/>
      <c r="MDZ1093" s="80"/>
      <c r="MEA1093" s="52"/>
      <c r="MEB1093" s="69"/>
      <c r="MEC1093" s="69"/>
      <c r="MED1093" s="69"/>
      <c r="MEE1093" s="107"/>
      <c r="MEF1093" s="2"/>
      <c r="MEG1093" s="15"/>
      <c r="MEH1093" s="15"/>
      <c r="MEI1093" s="80"/>
      <c r="MEJ1093" s="52"/>
      <c r="MEK1093" s="69"/>
      <c r="MEL1093" s="69"/>
      <c r="MEM1093" s="69"/>
      <c r="MEN1093" s="107"/>
      <c r="MEO1093" s="2"/>
      <c r="MEP1093" s="15"/>
      <c r="MEQ1093" s="15"/>
      <c r="MER1093" s="80"/>
      <c r="MES1093" s="52"/>
      <c r="MET1093" s="69"/>
      <c r="MEU1093" s="69"/>
      <c r="MEV1093" s="69"/>
      <c r="MEW1093" s="107"/>
      <c r="MEX1093" s="2"/>
      <c r="MEY1093" s="15"/>
      <c r="MEZ1093" s="15"/>
      <c r="MFA1093" s="80"/>
      <c r="MFB1093" s="52"/>
      <c r="MFC1093" s="69"/>
      <c r="MFD1093" s="69"/>
      <c r="MFE1093" s="69"/>
      <c r="MFF1093" s="107"/>
      <c r="MFG1093" s="2"/>
      <c r="MFH1093" s="15"/>
      <c r="MFI1093" s="15"/>
      <c r="MFJ1093" s="80"/>
      <c r="MFK1093" s="52"/>
      <c r="MFL1093" s="69"/>
      <c r="MFM1093" s="69"/>
      <c r="MFN1093" s="69"/>
      <c r="MFO1093" s="107"/>
      <c r="MFP1093" s="2"/>
      <c r="MFQ1093" s="15"/>
      <c r="MFR1093" s="15"/>
      <c r="MFS1093" s="80"/>
      <c r="MFT1093" s="52"/>
      <c r="MFU1093" s="69"/>
      <c r="MFV1093" s="69"/>
      <c r="MFW1093" s="69"/>
      <c r="MFX1093" s="107"/>
      <c r="MFY1093" s="2"/>
      <c r="MFZ1093" s="15"/>
      <c r="MGA1093" s="15"/>
      <c r="MGB1093" s="80"/>
      <c r="MGC1093" s="52"/>
      <c r="MGD1093" s="69"/>
      <c r="MGE1093" s="69"/>
      <c r="MGF1093" s="69"/>
      <c r="MGG1093" s="107"/>
      <c r="MGH1093" s="2"/>
      <c r="MGI1093" s="15"/>
      <c r="MGJ1093" s="15"/>
      <c r="MGK1093" s="80"/>
      <c r="MGL1093" s="52"/>
      <c r="MGM1093" s="69"/>
      <c r="MGN1093" s="69"/>
      <c r="MGO1093" s="69"/>
      <c r="MGP1093" s="107"/>
      <c r="MGQ1093" s="2"/>
      <c r="MGR1093" s="15"/>
      <c r="MGS1093" s="15"/>
      <c r="MGT1093" s="80"/>
      <c r="MGU1093" s="52"/>
      <c r="MGV1093" s="69"/>
      <c r="MGW1093" s="69"/>
      <c r="MGX1093" s="69"/>
      <c r="MGY1093" s="107"/>
      <c r="MGZ1093" s="2"/>
      <c r="MHA1093" s="15"/>
      <c r="MHB1093" s="15"/>
      <c r="MHC1093" s="80"/>
      <c r="MHD1093" s="52"/>
      <c r="MHE1093" s="69"/>
      <c r="MHF1093" s="69"/>
      <c r="MHG1093" s="69"/>
      <c r="MHH1093" s="107"/>
      <c r="MHI1093" s="2"/>
      <c r="MHJ1093" s="15"/>
      <c r="MHK1093" s="15"/>
      <c r="MHL1093" s="80"/>
      <c r="MHM1093" s="52"/>
      <c r="MHN1093" s="69"/>
      <c r="MHO1093" s="69"/>
      <c r="MHP1093" s="69"/>
      <c r="MHQ1093" s="107"/>
      <c r="MHR1093" s="2"/>
      <c r="MHS1093" s="15"/>
      <c r="MHT1093" s="15"/>
      <c r="MHU1093" s="80"/>
      <c r="MHV1093" s="52"/>
      <c r="MHW1093" s="69"/>
      <c r="MHX1093" s="69"/>
      <c r="MHY1093" s="69"/>
      <c r="MHZ1093" s="107"/>
      <c r="MIA1093" s="2"/>
      <c r="MIB1093" s="15"/>
      <c r="MIC1093" s="15"/>
      <c r="MID1093" s="80"/>
      <c r="MIE1093" s="52"/>
      <c r="MIF1093" s="69"/>
      <c r="MIG1093" s="69"/>
      <c r="MIH1093" s="69"/>
      <c r="MII1093" s="107"/>
      <c r="MIJ1093" s="2"/>
      <c r="MIK1093" s="15"/>
      <c r="MIL1093" s="15"/>
      <c r="MIM1093" s="80"/>
      <c r="MIN1093" s="52"/>
      <c r="MIO1093" s="69"/>
      <c r="MIP1093" s="69"/>
      <c r="MIQ1093" s="69"/>
      <c r="MIR1093" s="107"/>
      <c r="MIS1093" s="2"/>
      <c r="MIT1093" s="15"/>
      <c r="MIU1093" s="15"/>
      <c r="MIV1093" s="80"/>
      <c r="MIW1093" s="52"/>
      <c r="MIX1093" s="69"/>
      <c r="MIY1093" s="69"/>
      <c r="MIZ1093" s="69"/>
      <c r="MJA1093" s="107"/>
      <c r="MJB1093" s="2"/>
      <c r="MJC1093" s="15"/>
      <c r="MJD1093" s="15"/>
      <c r="MJE1093" s="80"/>
      <c r="MJF1093" s="52"/>
      <c r="MJG1093" s="69"/>
      <c r="MJH1093" s="69"/>
      <c r="MJI1093" s="69"/>
      <c r="MJJ1093" s="107"/>
      <c r="MJK1093" s="2"/>
      <c r="MJL1093" s="15"/>
      <c r="MJM1093" s="15"/>
      <c r="MJN1093" s="80"/>
      <c r="MJO1093" s="52"/>
      <c r="MJP1093" s="69"/>
      <c r="MJQ1093" s="69"/>
      <c r="MJR1093" s="69"/>
      <c r="MJS1093" s="107"/>
      <c r="MJT1093" s="2"/>
      <c r="MJU1093" s="15"/>
      <c r="MJV1093" s="15"/>
      <c r="MJW1093" s="80"/>
      <c r="MJX1093" s="52"/>
      <c r="MJY1093" s="69"/>
      <c r="MJZ1093" s="69"/>
      <c r="MKA1093" s="69"/>
      <c r="MKB1093" s="107"/>
      <c r="MKC1093" s="2"/>
      <c r="MKD1093" s="15"/>
      <c r="MKE1093" s="15"/>
      <c r="MKF1093" s="80"/>
      <c r="MKG1093" s="52"/>
      <c r="MKH1093" s="69"/>
      <c r="MKI1093" s="69"/>
      <c r="MKJ1093" s="69"/>
      <c r="MKK1093" s="107"/>
      <c r="MKL1093" s="2"/>
      <c r="MKM1093" s="15"/>
      <c r="MKN1093" s="15"/>
      <c r="MKO1093" s="80"/>
      <c r="MKP1093" s="52"/>
      <c r="MKQ1093" s="69"/>
      <c r="MKR1093" s="69"/>
      <c r="MKS1093" s="69"/>
      <c r="MKT1093" s="107"/>
      <c r="MKU1093" s="2"/>
      <c r="MKV1093" s="15"/>
      <c r="MKW1093" s="15"/>
      <c r="MKX1093" s="80"/>
      <c r="MKY1093" s="52"/>
      <c r="MKZ1093" s="69"/>
      <c r="MLA1093" s="69"/>
      <c r="MLB1093" s="69"/>
      <c r="MLC1093" s="107"/>
      <c r="MLD1093" s="2"/>
      <c r="MLE1093" s="15"/>
      <c r="MLF1093" s="15"/>
      <c r="MLG1093" s="80"/>
      <c r="MLH1093" s="52"/>
      <c r="MLI1093" s="69"/>
      <c r="MLJ1093" s="69"/>
      <c r="MLK1093" s="69"/>
      <c r="MLL1093" s="107"/>
      <c r="MLM1093" s="2"/>
      <c r="MLN1093" s="15"/>
      <c r="MLO1093" s="15"/>
      <c r="MLP1093" s="80"/>
      <c r="MLQ1093" s="52"/>
      <c r="MLR1093" s="69"/>
      <c r="MLS1093" s="69"/>
      <c r="MLT1093" s="69"/>
      <c r="MLU1093" s="107"/>
      <c r="MLV1093" s="2"/>
      <c r="MLW1093" s="15"/>
      <c r="MLX1093" s="15"/>
      <c r="MLY1093" s="80"/>
      <c r="MLZ1093" s="52"/>
      <c r="MMA1093" s="69"/>
      <c r="MMB1093" s="69"/>
      <c r="MMC1093" s="69"/>
      <c r="MMD1093" s="107"/>
      <c r="MME1093" s="2"/>
      <c r="MMF1093" s="15"/>
      <c r="MMG1093" s="15"/>
      <c r="MMH1093" s="80"/>
      <c r="MMI1093" s="52"/>
      <c r="MMJ1093" s="69"/>
      <c r="MMK1093" s="69"/>
      <c r="MML1093" s="69"/>
      <c r="MMM1093" s="107"/>
      <c r="MMN1093" s="2"/>
      <c r="MMO1093" s="15"/>
      <c r="MMP1093" s="15"/>
      <c r="MMQ1093" s="80"/>
      <c r="MMR1093" s="52"/>
      <c r="MMS1093" s="69"/>
      <c r="MMT1093" s="69"/>
      <c r="MMU1093" s="69"/>
      <c r="MMV1093" s="107"/>
      <c r="MMW1093" s="2"/>
      <c r="MMX1093" s="15"/>
      <c r="MMY1093" s="15"/>
      <c r="MMZ1093" s="80"/>
      <c r="MNA1093" s="52"/>
      <c r="MNB1093" s="69"/>
      <c r="MNC1093" s="69"/>
      <c r="MND1093" s="69"/>
      <c r="MNE1093" s="107"/>
      <c r="MNF1093" s="2"/>
      <c r="MNG1093" s="15"/>
      <c r="MNH1093" s="15"/>
      <c r="MNI1093" s="80"/>
      <c r="MNJ1093" s="52"/>
      <c r="MNK1093" s="69"/>
      <c r="MNL1093" s="69"/>
      <c r="MNM1093" s="69"/>
      <c r="MNN1093" s="107"/>
      <c r="MNO1093" s="2"/>
      <c r="MNP1093" s="15"/>
      <c r="MNQ1093" s="15"/>
      <c r="MNR1093" s="80"/>
      <c r="MNS1093" s="52"/>
      <c r="MNT1093" s="69"/>
      <c r="MNU1093" s="69"/>
      <c r="MNV1093" s="69"/>
      <c r="MNW1093" s="107"/>
      <c r="MNX1093" s="2"/>
      <c r="MNY1093" s="15"/>
      <c r="MNZ1093" s="15"/>
      <c r="MOA1093" s="80"/>
      <c r="MOB1093" s="52"/>
      <c r="MOC1093" s="69"/>
      <c r="MOD1093" s="69"/>
      <c r="MOE1093" s="69"/>
      <c r="MOF1093" s="107"/>
      <c r="MOG1093" s="2"/>
      <c r="MOH1093" s="15"/>
      <c r="MOI1093" s="15"/>
      <c r="MOJ1093" s="80"/>
      <c r="MOK1093" s="52"/>
      <c r="MOL1093" s="69"/>
      <c r="MOM1093" s="69"/>
      <c r="MON1093" s="69"/>
      <c r="MOO1093" s="107"/>
      <c r="MOP1093" s="2"/>
      <c r="MOQ1093" s="15"/>
      <c r="MOR1093" s="15"/>
      <c r="MOS1093" s="80"/>
      <c r="MOT1093" s="52"/>
      <c r="MOU1093" s="69"/>
      <c r="MOV1093" s="69"/>
      <c r="MOW1093" s="69"/>
      <c r="MOX1093" s="107"/>
      <c r="MOY1093" s="2"/>
      <c r="MOZ1093" s="15"/>
      <c r="MPA1093" s="15"/>
      <c r="MPB1093" s="80"/>
      <c r="MPC1093" s="52"/>
      <c r="MPD1093" s="69"/>
      <c r="MPE1093" s="69"/>
      <c r="MPF1093" s="69"/>
      <c r="MPG1093" s="107"/>
      <c r="MPH1093" s="2"/>
      <c r="MPI1093" s="15"/>
      <c r="MPJ1093" s="15"/>
      <c r="MPK1093" s="80"/>
      <c r="MPL1093" s="52"/>
      <c r="MPM1093" s="69"/>
      <c r="MPN1093" s="69"/>
      <c r="MPO1093" s="69"/>
      <c r="MPP1093" s="107"/>
      <c r="MPQ1093" s="2"/>
      <c r="MPR1093" s="15"/>
      <c r="MPS1093" s="15"/>
      <c r="MPT1093" s="80"/>
      <c r="MPU1093" s="52"/>
      <c r="MPV1093" s="69"/>
      <c r="MPW1093" s="69"/>
      <c r="MPX1093" s="69"/>
      <c r="MPY1093" s="107"/>
      <c r="MPZ1093" s="2"/>
      <c r="MQA1093" s="15"/>
      <c r="MQB1093" s="15"/>
      <c r="MQC1093" s="80"/>
      <c r="MQD1093" s="52"/>
      <c r="MQE1093" s="69"/>
      <c r="MQF1093" s="69"/>
      <c r="MQG1093" s="69"/>
      <c r="MQH1093" s="107"/>
      <c r="MQI1093" s="2"/>
      <c r="MQJ1093" s="15"/>
      <c r="MQK1093" s="15"/>
      <c r="MQL1093" s="80"/>
      <c r="MQM1093" s="52"/>
      <c r="MQN1093" s="69"/>
      <c r="MQO1093" s="69"/>
      <c r="MQP1093" s="69"/>
      <c r="MQQ1093" s="107"/>
      <c r="MQR1093" s="2"/>
      <c r="MQS1093" s="15"/>
      <c r="MQT1093" s="15"/>
      <c r="MQU1093" s="80"/>
      <c r="MQV1093" s="52"/>
      <c r="MQW1093" s="69"/>
      <c r="MQX1093" s="69"/>
      <c r="MQY1093" s="69"/>
      <c r="MQZ1093" s="107"/>
      <c r="MRA1093" s="2"/>
      <c r="MRB1093" s="15"/>
      <c r="MRC1093" s="15"/>
      <c r="MRD1093" s="80"/>
      <c r="MRE1093" s="52"/>
      <c r="MRF1093" s="69"/>
      <c r="MRG1093" s="69"/>
      <c r="MRH1093" s="69"/>
      <c r="MRI1093" s="107"/>
      <c r="MRJ1093" s="2"/>
      <c r="MRK1093" s="15"/>
      <c r="MRL1093" s="15"/>
      <c r="MRM1093" s="80"/>
      <c r="MRN1093" s="52"/>
      <c r="MRO1093" s="69"/>
      <c r="MRP1093" s="69"/>
      <c r="MRQ1093" s="69"/>
      <c r="MRR1093" s="107"/>
      <c r="MRS1093" s="2"/>
      <c r="MRT1093" s="15"/>
      <c r="MRU1093" s="15"/>
      <c r="MRV1093" s="80"/>
      <c r="MRW1093" s="52"/>
      <c r="MRX1093" s="69"/>
      <c r="MRY1093" s="69"/>
      <c r="MRZ1093" s="69"/>
      <c r="MSA1093" s="107"/>
      <c r="MSB1093" s="2"/>
      <c r="MSC1093" s="15"/>
      <c r="MSD1093" s="15"/>
      <c r="MSE1093" s="80"/>
      <c r="MSF1093" s="52"/>
      <c r="MSG1093" s="69"/>
      <c r="MSH1093" s="69"/>
      <c r="MSI1093" s="69"/>
      <c r="MSJ1093" s="107"/>
      <c r="MSK1093" s="2"/>
      <c r="MSL1093" s="15"/>
      <c r="MSM1093" s="15"/>
      <c r="MSN1093" s="80"/>
      <c r="MSO1093" s="52"/>
      <c r="MSP1093" s="69"/>
      <c r="MSQ1093" s="69"/>
      <c r="MSR1093" s="69"/>
      <c r="MSS1093" s="107"/>
      <c r="MST1093" s="2"/>
      <c r="MSU1093" s="15"/>
      <c r="MSV1093" s="15"/>
      <c r="MSW1093" s="80"/>
      <c r="MSX1093" s="52"/>
      <c r="MSY1093" s="69"/>
      <c r="MSZ1093" s="69"/>
      <c r="MTA1093" s="69"/>
      <c r="MTB1093" s="107"/>
      <c r="MTC1093" s="2"/>
      <c r="MTD1093" s="15"/>
      <c r="MTE1093" s="15"/>
      <c r="MTF1093" s="80"/>
      <c r="MTG1093" s="52"/>
      <c r="MTH1093" s="69"/>
      <c r="MTI1093" s="69"/>
      <c r="MTJ1093" s="69"/>
      <c r="MTK1093" s="107"/>
      <c r="MTL1093" s="2"/>
      <c r="MTM1093" s="15"/>
      <c r="MTN1093" s="15"/>
      <c r="MTO1093" s="80"/>
      <c r="MTP1093" s="52"/>
      <c r="MTQ1093" s="69"/>
      <c r="MTR1093" s="69"/>
      <c r="MTS1093" s="69"/>
      <c r="MTT1093" s="107"/>
      <c r="MTU1093" s="2"/>
      <c r="MTV1093" s="15"/>
      <c r="MTW1093" s="15"/>
      <c r="MTX1093" s="80"/>
      <c r="MTY1093" s="52"/>
      <c r="MTZ1093" s="69"/>
      <c r="MUA1093" s="69"/>
      <c r="MUB1093" s="69"/>
      <c r="MUC1093" s="107"/>
      <c r="MUD1093" s="2"/>
      <c r="MUE1093" s="15"/>
      <c r="MUF1093" s="15"/>
      <c r="MUG1093" s="80"/>
      <c r="MUH1093" s="52"/>
      <c r="MUI1093" s="69"/>
      <c r="MUJ1093" s="69"/>
      <c r="MUK1093" s="69"/>
      <c r="MUL1093" s="107"/>
      <c r="MUM1093" s="2"/>
      <c r="MUN1093" s="15"/>
      <c r="MUO1093" s="15"/>
      <c r="MUP1093" s="80"/>
      <c r="MUQ1093" s="52"/>
      <c r="MUR1093" s="69"/>
      <c r="MUS1093" s="69"/>
      <c r="MUT1093" s="69"/>
      <c r="MUU1093" s="107"/>
      <c r="MUV1093" s="2"/>
      <c r="MUW1093" s="15"/>
      <c r="MUX1093" s="15"/>
      <c r="MUY1093" s="80"/>
      <c r="MUZ1093" s="52"/>
      <c r="MVA1093" s="69"/>
      <c r="MVB1093" s="69"/>
      <c r="MVC1093" s="69"/>
      <c r="MVD1093" s="107"/>
      <c r="MVE1093" s="2"/>
      <c r="MVF1093" s="15"/>
      <c r="MVG1093" s="15"/>
      <c r="MVH1093" s="80"/>
      <c r="MVI1093" s="52"/>
      <c r="MVJ1093" s="69"/>
      <c r="MVK1093" s="69"/>
      <c r="MVL1093" s="69"/>
      <c r="MVM1093" s="107"/>
      <c r="MVN1093" s="2"/>
      <c r="MVO1093" s="15"/>
      <c r="MVP1093" s="15"/>
      <c r="MVQ1093" s="80"/>
      <c r="MVR1093" s="52"/>
      <c r="MVS1093" s="69"/>
      <c r="MVT1093" s="69"/>
      <c r="MVU1093" s="69"/>
      <c r="MVV1093" s="107"/>
      <c r="MVW1093" s="2"/>
      <c r="MVX1093" s="15"/>
      <c r="MVY1093" s="15"/>
      <c r="MVZ1093" s="80"/>
      <c r="MWA1093" s="52"/>
      <c r="MWB1093" s="69"/>
      <c r="MWC1093" s="69"/>
      <c r="MWD1093" s="69"/>
      <c r="MWE1093" s="107"/>
      <c r="MWF1093" s="2"/>
      <c r="MWG1093" s="15"/>
      <c r="MWH1093" s="15"/>
      <c r="MWI1093" s="80"/>
      <c r="MWJ1093" s="52"/>
      <c r="MWK1093" s="69"/>
      <c r="MWL1093" s="69"/>
      <c r="MWM1093" s="69"/>
      <c r="MWN1093" s="107"/>
      <c r="MWO1093" s="2"/>
      <c r="MWP1093" s="15"/>
      <c r="MWQ1093" s="15"/>
      <c r="MWR1093" s="80"/>
      <c r="MWS1093" s="52"/>
      <c r="MWT1093" s="69"/>
      <c r="MWU1093" s="69"/>
      <c r="MWV1093" s="69"/>
      <c r="MWW1093" s="107"/>
      <c r="MWX1093" s="2"/>
      <c r="MWY1093" s="15"/>
      <c r="MWZ1093" s="15"/>
      <c r="MXA1093" s="80"/>
      <c r="MXB1093" s="52"/>
      <c r="MXC1093" s="69"/>
      <c r="MXD1093" s="69"/>
      <c r="MXE1093" s="69"/>
      <c r="MXF1093" s="107"/>
      <c r="MXG1093" s="2"/>
      <c r="MXH1093" s="15"/>
      <c r="MXI1093" s="15"/>
      <c r="MXJ1093" s="80"/>
      <c r="MXK1093" s="52"/>
      <c r="MXL1093" s="69"/>
      <c r="MXM1093" s="69"/>
      <c r="MXN1093" s="69"/>
      <c r="MXO1093" s="107"/>
      <c r="MXP1093" s="2"/>
      <c r="MXQ1093" s="15"/>
      <c r="MXR1093" s="15"/>
      <c r="MXS1093" s="80"/>
      <c r="MXT1093" s="52"/>
      <c r="MXU1093" s="69"/>
      <c r="MXV1093" s="69"/>
      <c r="MXW1093" s="69"/>
      <c r="MXX1093" s="107"/>
      <c r="MXY1093" s="2"/>
      <c r="MXZ1093" s="15"/>
      <c r="MYA1093" s="15"/>
      <c r="MYB1093" s="80"/>
      <c r="MYC1093" s="52"/>
      <c r="MYD1093" s="69"/>
      <c r="MYE1093" s="69"/>
      <c r="MYF1093" s="69"/>
      <c r="MYG1093" s="107"/>
      <c r="MYH1093" s="2"/>
      <c r="MYI1093" s="15"/>
      <c r="MYJ1093" s="15"/>
      <c r="MYK1093" s="80"/>
      <c r="MYL1093" s="52"/>
      <c r="MYM1093" s="69"/>
      <c r="MYN1093" s="69"/>
      <c r="MYO1093" s="69"/>
      <c r="MYP1093" s="107"/>
      <c r="MYQ1093" s="2"/>
      <c r="MYR1093" s="15"/>
      <c r="MYS1093" s="15"/>
      <c r="MYT1093" s="80"/>
      <c r="MYU1093" s="52"/>
      <c r="MYV1093" s="69"/>
      <c r="MYW1093" s="69"/>
      <c r="MYX1093" s="69"/>
      <c r="MYY1093" s="107"/>
      <c r="MYZ1093" s="2"/>
      <c r="MZA1093" s="15"/>
      <c r="MZB1093" s="15"/>
      <c r="MZC1093" s="80"/>
      <c r="MZD1093" s="52"/>
      <c r="MZE1093" s="69"/>
      <c r="MZF1093" s="69"/>
      <c r="MZG1093" s="69"/>
      <c r="MZH1093" s="107"/>
      <c r="MZI1093" s="2"/>
      <c r="MZJ1093" s="15"/>
      <c r="MZK1093" s="15"/>
      <c r="MZL1093" s="80"/>
      <c r="MZM1093" s="52"/>
      <c r="MZN1093" s="69"/>
      <c r="MZO1093" s="69"/>
      <c r="MZP1093" s="69"/>
      <c r="MZQ1093" s="107"/>
      <c r="MZR1093" s="2"/>
      <c r="MZS1093" s="15"/>
      <c r="MZT1093" s="15"/>
      <c r="MZU1093" s="80"/>
      <c r="MZV1093" s="52"/>
      <c r="MZW1093" s="69"/>
      <c r="MZX1093" s="69"/>
      <c r="MZY1093" s="69"/>
      <c r="MZZ1093" s="107"/>
      <c r="NAA1093" s="2"/>
      <c r="NAB1093" s="15"/>
      <c r="NAC1093" s="15"/>
      <c r="NAD1093" s="80"/>
      <c r="NAE1093" s="52"/>
      <c r="NAF1093" s="69"/>
      <c r="NAG1093" s="69"/>
      <c r="NAH1093" s="69"/>
      <c r="NAI1093" s="107"/>
      <c r="NAJ1093" s="2"/>
      <c r="NAK1093" s="15"/>
      <c r="NAL1093" s="15"/>
      <c r="NAM1093" s="80"/>
      <c r="NAN1093" s="52"/>
      <c r="NAO1093" s="69"/>
      <c r="NAP1093" s="69"/>
      <c r="NAQ1093" s="69"/>
      <c r="NAR1093" s="107"/>
      <c r="NAS1093" s="2"/>
      <c r="NAT1093" s="15"/>
      <c r="NAU1093" s="15"/>
      <c r="NAV1093" s="80"/>
      <c r="NAW1093" s="52"/>
      <c r="NAX1093" s="69"/>
      <c r="NAY1093" s="69"/>
      <c r="NAZ1093" s="69"/>
      <c r="NBA1093" s="107"/>
      <c r="NBB1093" s="2"/>
      <c r="NBC1093" s="15"/>
      <c r="NBD1093" s="15"/>
      <c r="NBE1093" s="80"/>
      <c r="NBF1093" s="52"/>
      <c r="NBG1093" s="69"/>
      <c r="NBH1093" s="69"/>
      <c r="NBI1093" s="69"/>
      <c r="NBJ1093" s="107"/>
      <c r="NBK1093" s="2"/>
      <c r="NBL1093" s="15"/>
      <c r="NBM1093" s="15"/>
      <c r="NBN1093" s="80"/>
      <c r="NBO1093" s="52"/>
      <c r="NBP1093" s="69"/>
      <c r="NBQ1093" s="69"/>
      <c r="NBR1093" s="69"/>
      <c r="NBS1093" s="107"/>
      <c r="NBT1093" s="2"/>
      <c r="NBU1093" s="15"/>
      <c r="NBV1093" s="15"/>
      <c r="NBW1093" s="80"/>
      <c r="NBX1093" s="52"/>
      <c r="NBY1093" s="69"/>
      <c r="NBZ1093" s="69"/>
      <c r="NCA1093" s="69"/>
      <c r="NCB1093" s="107"/>
      <c r="NCC1093" s="2"/>
      <c r="NCD1093" s="15"/>
      <c r="NCE1093" s="15"/>
      <c r="NCF1093" s="80"/>
      <c r="NCG1093" s="52"/>
      <c r="NCH1093" s="69"/>
      <c r="NCI1093" s="69"/>
      <c r="NCJ1093" s="69"/>
      <c r="NCK1093" s="107"/>
      <c r="NCL1093" s="2"/>
      <c r="NCM1093" s="15"/>
      <c r="NCN1093" s="15"/>
      <c r="NCO1093" s="80"/>
      <c r="NCP1093" s="52"/>
      <c r="NCQ1093" s="69"/>
      <c r="NCR1093" s="69"/>
      <c r="NCS1093" s="69"/>
      <c r="NCT1093" s="107"/>
      <c r="NCU1093" s="2"/>
      <c r="NCV1093" s="15"/>
      <c r="NCW1093" s="15"/>
      <c r="NCX1093" s="80"/>
      <c r="NCY1093" s="52"/>
      <c r="NCZ1093" s="69"/>
      <c r="NDA1093" s="69"/>
      <c r="NDB1093" s="69"/>
      <c r="NDC1093" s="107"/>
      <c r="NDD1093" s="2"/>
      <c r="NDE1093" s="15"/>
      <c r="NDF1093" s="15"/>
      <c r="NDG1093" s="80"/>
      <c r="NDH1093" s="52"/>
      <c r="NDI1093" s="69"/>
      <c r="NDJ1093" s="69"/>
      <c r="NDK1093" s="69"/>
      <c r="NDL1093" s="107"/>
      <c r="NDM1093" s="2"/>
      <c r="NDN1093" s="15"/>
      <c r="NDO1093" s="15"/>
      <c r="NDP1093" s="80"/>
      <c r="NDQ1093" s="52"/>
      <c r="NDR1093" s="69"/>
      <c r="NDS1093" s="69"/>
      <c r="NDT1093" s="69"/>
      <c r="NDU1093" s="107"/>
      <c r="NDV1093" s="2"/>
      <c r="NDW1093" s="15"/>
      <c r="NDX1093" s="15"/>
      <c r="NDY1093" s="80"/>
      <c r="NDZ1093" s="52"/>
      <c r="NEA1093" s="69"/>
      <c r="NEB1093" s="69"/>
      <c r="NEC1093" s="69"/>
      <c r="NED1093" s="107"/>
      <c r="NEE1093" s="2"/>
      <c r="NEF1093" s="15"/>
      <c r="NEG1093" s="15"/>
      <c r="NEH1093" s="80"/>
      <c r="NEI1093" s="52"/>
      <c r="NEJ1093" s="69"/>
      <c r="NEK1093" s="69"/>
      <c r="NEL1093" s="69"/>
      <c r="NEM1093" s="107"/>
      <c r="NEN1093" s="2"/>
      <c r="NEO1093" s="15"/>
      <c r="NEP1093" s="15"/>
      <c r="NEQ1093" s="80"/>
      <c r="NER1093" s="52"/>
      <c r="NES1093" s="69"/>
      <c r="NET1093" s="69"/>
      <c r="NEU1093" s="69"/>
      <c r="NEV1093" s="107"/>
      <c r="NEW1093" s="2"/>
      <c r="NEX1093" s="15"/>
      <c r="NEY1093" s="15"/>
      <c r="NEZ1093" s="80"/>
      <c r="NFA1093" s="52"/>
      <c r="NFB1093" s="69"/>
      <c r="NFC1093" s="69"/>
      <c r="NFD1093" s="69"/>
      <c r="NFE1093" s="107"/>
      <c r="NFF1093" s="2"/>
      <c r="NFG1093" s="15"/>
      <c r="NFH1093" s="15"/>
      <c r="NFI1093" s="80"/>
      <c r="NFJ1093" s="52"/>
      <c r="NFK1093" s="69"/>
      <c r="NFL1093" s="69"/>
      <c r="NFM1093" s="69"/>
      <c r="NFN1093" s="107"/>
      <c r="NFO1093" s="2"/>
      <c r="NFP1093" s="15"/>
      <c r="NFQ1093" s="15"/>
      <c r="NFR1093" s="80"/>
      <c r="NFS1093" s="52"/>
      <c r="NFT1093" s="69"/>
      <c r="NFU1093" s="69"/>
      <c r="NFV1093" s="69"/>
      <c r="NFW1093" s="107"/>
      <c r="NFX1093" s="2"/>
      <c r="NFY1093" s="15"/>
      <c r="NFZ1093" s="15"/>
      <c r="NGA1093" s="80"/>
      <c r="NGB1093" s="52"/>
      <c r="NGC1093" s="69"/>
      <c r="NGD1093" s="69"/>
      <c r="NGE1093" s="69"/>
      <c r="NGF1093" s="107"/>
      <c r="NGG1093" s="2"/>
      <c r="NGH1093" s="15"/>
      <c r="NGI1093" s="15"/>
      <c r="NGJ1093" s="80"/>
      <c r="NGK1093" s="52"/>
      <c r="NGL1093" s="69"/>
      <c r="NGM1093" s="69"/>
      <c r="NGN1093" s="69"/>
      <c r="NGO1093" s="107"/>
      <c r="NGP1093" s="2"/>
      <c r="NGQ1093" s="15"/>
      <c r="NGR1093" s="15"/>
      <c r="NGS1093" s="80"/>
      <c r="NGT1093" s="52"/>
      <c r="NGU1093" s="69"/>
      <c r="NGV1093" s="69"/>
      <c r="NGW1093" s="69"/>
      <c r="NGX1093" s="107"/>
      <c r="NGY1093" s="2"/>
      <c r="NGZ1093" s="15"/>
      <c r="NHA1093" s="15"/>
      <c r="NHB1093" s="80"/>
      <c r="NHC1093" s="52"/>
      <c r="NHD1093" s="69"/>
      <c r="NHE1093" s="69"/>
      <c r="NHF1093" s="69"/>
      <c r="NHG1093" s="107"/>
      <c r="NHH1093" s="2"/>
      <c r="NHI1093" s="15"/>
      <c r="NHJ1093" s="15"/>
      <c r="NHK1093" s="80"/>
      <c r="NHL1093" s="52"/>
      <c r="NHM1093" s="69"/>
      <c r="NHN1093" s="69"/>
      <c r="NHO1093" s="69"/>
      <c r="NHP1093" s="107"/>
      <c r="NHQ1093" s="2"/>
      <c r="NHR1093" s="15"/>
      <c r="NHS1093" s="15"/>
      <c r="NHT1093" s="80"/>
      <c r="NHU1093" s="52"/>
      <c r="NHV1093" s="69"/>
      <c r="NHW1093" s="69"/>
      <c r="NHX1093" s="69"/>
      <c r="NHY1093" s="107"/>
      <c r="NHZ1093" s="2"/>
      <c r="NIA1093" s="15"/>
      <c r="NIB1093" s="15"/>
      <c r="NIC1093" s="80"/>
      <c r="NID1093" s="52"/>
      <c r="NIE1093" s="69"/>
      <c r="NIF1093" s="69"/>
      <c r="NIG1093" s="69"/>
      <c r="NIH1093" s="107"/>
      <c r="NII1093" s="2"/>
      <c r="NIJ1093" s="15"/>
      <c r="NIK1093" s="15"/>
      <c r="NIL1093" s="80"/>
      <c r="NIM1093" s="52"/>
      <c r="NIN1093" s="69"/>
      <c r="NIO1093" s="69"/>
      <c r="NIP1093" s="69"/>
      <c r="NIQ1093" s="107"/>
      <c r="NIR1093" s="2"/>
      <c r="NIS1093" s="15"/>
      <c r="NIT1093" s="15"/>
      <c r="NIU1093" s="80"/>
      <c r="NIV1093" s="52"/>
      <c r="NIW1093" s="69"/>
      <c r="NIX1093" s="69"/>
      <c r="NIY1093" s="69"/>
      <c r="NIZ1093" s="107"/>
      <c r="NJA1093" s="2"/>
      <c r="NJB1093" s="15"/>
      <c r="NJC1093" s="15"/>
      <c r="NJD1093" s="80"/>
      <c r="NJE1093" s="52"/>
      <c r="NJF1093" s="69"/>
      <c r="NJG1093" s="69"/>
      <c r="NJH1093" s="69"/>
      <c r="NJI1093" s="107"/>
      <c r="NJJ1093" s="2"/>
      <c r="NJK1093" s="15"/>
      <c r="NJL1093" s="15"/>
      <c r="NJM1093" s="80"/>
      <c r="NJN1093" s="52"/>
      <c r="NJO1093" s="69"/>
      <c r="NJP1093" s="69"/>
      <c r="NJQ1093" s="69"/>
      <c r="NJR1093" s="107"/>
      <c r="NJS1093" s="2"/>
      <c r="NJT1093" s="15"/>
      <c r="NJU1093" s="15"/>
      <c r="NJV1093" s="80"/>
      <c r="NJW1093" s="52"/>
      <c r="NJX1093" s="69"/>
      <c r="NJY1093" s="69"/>
      <c r="NJZ1093" s="69"/>
      <c r="NKA1093" s="107"/>
      <c r="NKB1093" s="2"/>
      <c r="NKC1093" s="15"/>
      <c r="NKD1093" s="15"/>
      <c r="NKE1093" s="80"/>
      <c r="NKF1093" s="52"/>
      <c r="NKG1093" s="69"/>
      <c r="NKH1093" s="69"/>
      <c r="NKI1093" s="69"/>
      <c r="NKJ1093" s="107"/>
      <c r="NKK1093" s="2"/>
      <c r="NKL1093" s="15"/>
      <c r="NKM1093" s="15"/>
      <c r="NKN1093" s="80"/>
      <c r="NKO1093" s="52"/>
      <c r="NKP1093" s="69"/>
      <c r="NKQ1093" s="69"/>
      <c r="NKR1093" s="69"/>
      <c r="NKS1093" s="107"/>
      <c r="NKT1093" s="2"/>
      <c r="NKU1093" s="15"/>
      <c r="NKV1093" s="15"/>
      <c r="NKW1093" s="80"/>
      <c r="NKX1093" s="52"/>
      <c r="NKY1093" s="69"/>
      <c r="NKZ1093" s="69"/>
      <c r="NLA1093" s="69"/>
      <c r="NLB1093" s="107"/>
      <c r="NLC1093" s="2"/>
      <c r="NLD1093" s="15"/>
      <c r="NLE1093" s="15"/>
      <c r="NLF1093" s="80"/>
      <c r="NLG1093" s="52"/>
      <c r="NLH1093" s="69"/>
      <c r="NLI1093" s="69"/>
      <c r="NLJ1093" s="69"/>
      <c r="NLK1093" s="107"/>
      <c r="NLL1093" s="2"/>
      <c r="NLM1093" s="15"/>
      <c r="NLN1093" s="15"/>
      <c r="NLO1093" s="80"/>
      <c r="NLP1093" s="52"/>
      <c r="NLQ1093" s="69"/>
      <c r="NLR1093" s="69"/>
      <c r="NLS1093" s="69"/>
      <c r="NLT1093" s="107"/>
      <c r="NLU1093" s="2"/>
      <c r="NLV1093" s="15"/>
      <c r="NLW1093" s="15"/>
      <c r="NLX1093" s="80"/>
      <c r="NLY1093" s="52"/>
      <c r="NLZ1093" s="69"/>
      <c r="NMA1093" s="69"/>
      <c r="NMB1093" s="69"/>
      <c r="NMC1093" s="107"/>
      <c r="NMD1093" s="2"/>
      <c r="NME1093" s="15"/>
      <c r="NMF1093" s="15"/>
      <c r="NMG1093" s="80"/>
      <c r="NMH1093" s="52"/>
      <c r="NMI1093" s="69"/>
      <c r="NMJ1093" s="69"/>
      <c r="NMK1093" s="69"/>
      <c r="NML1093" s="107"/>
      <c r="NMM1093" s="2"/>
      <c r="NMN1093" s="15"/>
      <c r="NMO1093" s="15"/>
      <c r="NMP1093" s="80"/>
      <c r="NMQ1093" s="52"/>
      <c r="NMR1093" s="69"/>
      <c r="NMS1093" s="69"/>
      <c r="NMT1093" s="69"/>
      <c r="NMU1093" s="107"/>
      <c r="NMV1093" s="2"/>
      <c r="NMW1093" s="15"/>
      <c r="NMX1093" s="15"/>
      <c r="NMY1093" s="80"/>
      <c r="NMZ1093" s="52"/>
      <c r="NNA1093" s="69"/>
      <c r="NNB1093" s="69"/>
      <c r="NNC1093" s="69"/>
      <c r="NND1093" s="107"/>
      <c r="NNE1093" s="2"/>
      <c r="NNF1093" s="15"/>
      <c r="NNG1093" s="15"/>
      <c r="NNH1093" s="80"/>
      <c r="NNI1093" s="52"/>
      <c r="NNJ1093" s="69"/>
      <c r="NNK1093" s="69"/>
      <c r="NNL1093" s="69"/>
      <c r="NNM1093" s="107"/>
      <c r="NNN1093" s="2"/>
      <c r="NNO1093" s="15"/>
      <c r="NNP1093" s="15"/>
      <c r="NNQ1093" s="80"/>
      <c r="NNR1093" s="52"/>
      <c r="NNS1093" s="69"/>
      <c r="NNT1093" s="69"/>
      <c r="NNU1093" s="69"/>
      <c r="NNV1093" s="107"/>
      <c r="NNW1093" s="2"/>
      <c r="NNX1093" s="15"/>
      <c r="NNY1093" s="15"/>
      <c r="NNZ1093" s="80"/>
      <c r="NOA1093" s="52"/>
      <c r="NOB1093" s="69"/>
      <c r="NOC1093" s="69"/>
      <c r="NOD1093" s="69"/>
      <c r="NOE1093" s="107"/>
      <c r="NOF1093" s="2"/>
      <c r="NOG1093" s="15"/>
      <c r="NOH1093" s="15"/>
      <c r="NOI1093" s="80"/>
      <c r="NOJ1093" s="52"/>
      <c r="NOK1093" s="69"/>
      <c r="NOL1093" s="69"/>
      <c r="NOM1093" s="69"/>
      <c r="NON1093" s="107"/>
      <c r="NOO1093" s="2"/>
      <c r="NOP1093" s="15"/>
      <c r="NOQ1093" s="15"/>
      <c r="NOR1093" s="80"/>
      <c r="NOS1093" s="52"/>
      <c r="NOT1093" s="69"/>
      <c r="NOU1093" s="69"/>
      <c r="NOV1093" s="69"/>
      <c r="NOW1093" s="107"/>
      <c r="NOX1093" s="2"/>
      <c r="NOY1093" s="15"/>
      <c r="NOZ1093" s="15"/>
      <c r="NPA1093" s="80"/>
      <c r="NPB1093" s="52"/>
      <c r="NPC1093" s="69"/>
      <c r="NPD1093" s="69"/>
      <c r="NPE1093" s="69"/>
      <c r="NPF1093" s="107"/>
      <c r="NPG1093" s="2"/>
      <c r="NPH1093" s="15"/>
      <c r="NPI1093" s="15"/>
      <c r="NPJ1093" s="80"/>
      <c r="NPK1093" s="52"/>
      <c r="NPL1093" s="69"/>
      <c r="NPM1093" s="69"/>
      <c r="NPN1093" s="69"/>
      <c r="NPO1093" s="107"/>
      <c r="NPP1093" s="2"/>
      <c r="NPQ1093" s="15"/>
      <c r="NPR1093" s="15"/>
      <c r="NPS1093" s="80"/>
      <c r="NPT1093" s="52"/>
      <c r="NPU1093" s="69"/>
      <c r="NPV1093" s="69"/>
      <c r="NPW1093" s="69"/>
      <c r="NPX1093" s="107"/>
      <c r="NPY1093" s="2"/>
      <c r="NPZ1093" s="15"/>
      <c r="NQA1093" s="15"/>
      <c r="NQB1093" s="80"/>
      <c r="NQC1093" s="52"/>
      <c r="NQD1093" s="69"/>
      <c r="NQE1093" s="69"/>
      <c r="NQF1093" s="69"/>
      <c r="NQG1093" s="107"/>
      <c r="NQH1093" s="2"/>
      <c r="NQI1093" s="15"/>
      <c r="NQJ1093" s="15"/>
      <c r="NQK1093" s="80"/>
      <c r="NQL1093" s="52"/>
      <c r="NQM1093" s="69"/>
      <c r="NQN1093" s="69"/>
      <c r="NQO1093" s="69"/>
      <c r="NQP1093" s="107"/>
      <c r="NQQ1093" s="2"/>
      <c r="NQR1093" s="15"/>
      <c r="NQS1093" s="15"/>
      <c r="NQT1093" s="80"/>
      <c r="NQU1093" s="52"/>
      <c r="NQV1093" s="69"/>
      <c r="NQW1093" s="69"/>
      <c r="NQX1093" s="69"/>
      <c r="NQY1093" s="107"/>
      <c r="NQZ1093" s="2"/>
      <c r="NRA1093" s="15"/>
      <c r="NRB1093" s="15"/>
      <c r="NRC1093" s="80"/>
      <c r="NRD1093" s="52"/>
      <c r="NRE1093" s="69"/>
      <c r="NRF1093" s="69"/>
      <c r="NRG1093" s="69"/>
      <c r="NRH1093" s="107"/>
      <c r="NRI1093" s="2"/>
      <c r="NRJ1093" s="15"/>
      <c r="NRK1093" s="15"/>
      <c r="NRL1093" s="80"/>
      <c r="NRM1093" s="52"/>
      <c r="NRN1093" s="69"/>
      <c r="NRO1093" s="69"/>
      <c r="NRP1093" s="69"/>
      <c r="NRQ1093" s="107"/>
      <c r="NRR1093" s="2"/>
      <c r="NRS1093" s="15"/>
      <c r="NRT1093" s="15"/>
      <c r="NRU1093" s="80"/>
      <c r="NRV1093" s="52"/>
      <c r="NRW1093" s="69"/>
      <c r="NRX1093" s="69"/>
      <c r="NRY1093" s="69"/>
      <c r="NRZ1093" s="107"/>
      <c r="NSA1093" s="2"/>
      <c r="NSB1093" s="15"/>
      <c r="NSC1093" s="15"/>
      <c r="NSD1093" s="80"/>
      <c r="NSE1093" s="52"/>
      <c r="NSF1093" s="69"/>
      <c r="NSG1093" s="69"/>
      <c r="NSH1093" s="69"/>
      <c r="NSI1093" s="107"/>
      <c r="NSJ1093" s="2"/>
      <c r="NSK1093" s="15"/>
      <c r="NSL1093" s="15"/>
      <c r="NSM1093" s="80"/>
      <c r="NSN1093" s="52"/>
      <c r="NSO1093" s="69"/>
      <c r="NSP1093" s="69"/>
      <c r="NSQ1093" s="69"/>
      <c r="NSR1093" s="107"/>
      <c r="NSS1093" s="2"/>
      <c r="NST1093" s="15"/>
      <c r="NSU1093" s="15"/>
      <c r="NSV1093" s="80"/>
      <c r="NSW1093" s="52"/>
      <c r="NSX1093" s="69"/>
      <c r="NSY1093" s="69"/>
      <c r="NSZ1093" s="69"/>
      <c r="NTA1093" s="107"/>
      <c r="NTB1093" s="2"/>
      <c r="NTC1093" s="15"/>
      <c r="NTD1093" s="15"/>
      <c r="NTE1093" s="80"/>
      <c r="NTF1093" s="52"/>
      <c r="NTG1093" s="69"/>
      <c r="NTH1093" s="69"/>
      <c r="NTI1093" s="69"/>
      <c r="NTJ1093" s="107"/>
      <c r="NTK1093" s="2"/>
      <c r="NTL1093" s="15"/>
      <c r="NTM1093" s="15"/>
      <c r="NTN1093" s="80"/>
      <c r="NTO1093" s="52"/>
      <c r="NTP1093" s="69"/>
      <c r="NTQ1093" s="69"/>
      <c r="NTR1093" s="69"/>
      <c r="NTS1093" s="107"/>
      <c r="NTT1093" s="2"/>
      <c r="NTU1093" s="15"/>
      <c r="NTV1093" s="15"/>
      <c r="NTW1093" s="80"/>
      <c r="NTX1093" s="52"/>
      <c r="NTY1093" s="69"/>
      <c r="NTZ1093" s="69"/>
      <c r="NUA1093" s="69"/>
      <c r="NUB1093" s="107"/>
      <c r="NUC1093" s="2"/>
      <c r="NUD1093" s="15"/>
      <c r="NUE1093" s="15"/>
      <c r="NUF1093" s="80"/>
      <c r="NUG1093" s="52"/>
      <c r="NUH1093" s="69"/>
      <c r="NUI1093" s="69"/>
      <c r="NUJ1093" s="69"/>
      <c r="NUK1093" s="107"/>
      <c r="NUL1093" s="2"/>
      <c r="NUM1093" s="15"/>
      <c r="NUN1093" s="15"/>
      <c r="NUO1093" s="80"/>
      <c r="NUP1093" s="52"/>
      <c r="NUQ1093" s="69"/>
      <c r="NUR1093" s="69"/>
      <c r="NUS1093" s="69"/>
      <c r="NUT1093" s="107"/>
      <c r="NUU1093" s="2"/>
      <c r="NUV1093" s="15"/>
      <c r="NUW1093" s="15"/>
      <c r="NUX1093" s="80"/>
      <c r="NUY1093" s="52"/>
      <c r="NUZ1093" s="69"/>
      <c r="NVA1093" s="69"/>
      <c r="NVB1093" s="69"/>
      <c r="NVC1093" s="107"/>
      <c r="NVD1093" s="2"/>
      <c r="NVE1093" s="15"/>
      <c r="NVF1093" s="15"/>
      <c r="NVG1093" s="80"/>
      <c r="NVH1093" s="52"/>
      <c r="NVI1093" s="69"/>
      <c r="NVJ1093" s="69"/>
      <c r="NVK1093" s="69"/>
      <c r="NVL1093" s="107"/>
      <c r="NVM1093" s="2"/>
      <c r="NVN1093" s="15"/>
      <c r="NVO1093" s="15"/>
      <c r="NVP1093" s="80"/>
      <c r="NVQ1093" s="52"/>
      <c r="NVR1093" s="69"/>
      <c r="NVS1093" s="69"/>
      <c r="NVT1093" s="69"/>
      <c r="NVU1093" s="107"/>
      <c r="NVV1093" s="2"/>
      <c r="NVW1093" s="15"/>
      <c r="NVX1093" s="15"/>
      <c r="NVY1093" s="80"/>
      <c r="NVZ1093" s="52"/>
      <c r="NWA1093" s="69"/>
      <c r="NWB1093" s="69"/>
      <c r="NWC1093" s="69"/>
      <c r="NWD1093" s="107"/>
      <c r="NWE1093" s="2"/>
      <c r="NWF1093" s="15"/>
      <c r="NWG1093" s="15"/>
      <c r="NWH1093" s="80"/>
      <c r="NWI1093" s="52"/>
      <c r="NWJ1093" s="69"/>
      <c r="NWK1093" s="69"/>
      <c r="NWL1093" s="69"/>
      <c r="NWM1093" s="107"/>
      <c r="NWN1093" s="2"/>
      <c r="NWO1093" s="15"/>
      <c r="NWP1093" s="15"/>
      <c r="NWQ1093" s="80"/>
      <c r="NWR1093" s="52"/>
      <c r="NWS1093" s="69"/>
      <c r="NWT1093" s="69"/>
      <c r="NWU1093" s="69"/>
      <c r="NWV1093" s="107"/>
      <c r="NWW1093" s="2"/>
      <c r="NWX1093" s="15"/>
      <c r="NWY1093" s="15"/>
      <c r="NWZ1093" s="80"/>
      <c r="NXA1093" s="52"/>
      <c r="NXB1093" s="69"/>
      <c r="NXC1093" s="69"/>
      <c r="NXD1093" s="69"/>
      <c r="NXE1093" s="107"/>
      <c r="NXF1093" s="2"/>
      <c r="NXG1093" s="15"/>
      <c r="NXH1093" s="15"/>
      <c r="NXI1093" s="80"/>
      <c r="NXJ1093" s="52"/>
      <c r="NXK1093" s="69"/>
      <c r="NXL1093" s="69"/>
      <c r="NXM1093" s="69"/>
      <c r="NXN1093" s="107"/>
      <c r="NXO1093" s="2"/>
      <c r="NXP1093" s="15"/>
      <c r="NXQ1093" s="15"/>
      <c r="NXR1093" s="80"/>
      <c r="NXS1093" s="52"/>
      <c r="NXT1093" s="69"/>
      <c r="NXU1093" s="69"/>
      <c r="NXV1093" s="69"/>
      <c r="NXW1093" s="107"/>
      <c r="NXX1093" s="2"/>
      <c r="NXY1093" s="15"/>
      <c r="NXZ1093" s="15"/>
      <c r="NYA1093" s="80"/>
      <c r="NYB1093" s="52"/>
      <c r="NYC1093" s="69"/>
      <c r="NYD1093" s="69"/>
      <c r="NYE1093" s="69"/>
      <c r="NYF1093" s="107"/>
      <c r="NYG1093" s="2"/>
      <c r="NYH1093" s="15"/>
      <c r="NYI1093" s="15"/>
      <c r="NYJ1093" s="80"/>
      <c r="NYK1093" s="52"/>
      <c r="NYL1093" s="69"/>
      <c r="NYM1093" s="69"/>
      <c r="NYN1093" s="69"/>
      <c r="NYO1093" s="107"/>
      <c r="NYP1093" s="2"/>
      <c r="NYQ1093" s="15"/>
      <c r="NYR1093" s="15"/>
      <c r="NYS1093" s="80"/>
      <c r="NYT1093" s="52"/>
      <c r="NYU1093" s="69"/>
      <c r="NYV1093" s="69"/>
      <c r="NYW1093" s="69"/>
      <c r="NYX1093" s="107"/>
      <c r="NYY1093" s="2"/>
      <c r="NYZ1093" s="15"/>
      <c r="NZA1093" s="15"/>
      <c r="NZB1093" s="80"/>
      <c r="NZC1093" s="52"/>
      <c r="NZD1093" s="69"/>
      <c r="NZE1093" s="69"/>
      <c r="NZF1093" s="69"/>
      <c r="NZG1093" s="107"/>
      <c r="NZH1093" s="2"/>
      <c r="NZI1093" s="15"/>
      <c r="NZJ1093" s="15"/>
      <c r="NZK1093" s="80"/>
      <c r="NZL1093" s="52"/>
      <c r="NZM1093" s="69"/>
      <c r="NZN1093" s="69"/>
      <c r="NZO1093" s="69"/>
      <c r="NZP1093" s="107"/>
      <c r="NZQ1093" s="2"/>
      <c r="NZR1093" s="15"/>
      <c r="NZS1093" s="15"/>
      <c r="NZT1093" s="80"/>
      <c r="NZU1093" s="52"/>
      <c r="NZV1093" s="69"/>
      <c r="NZW1093" s="69"/>
      <c r="NZX1093" s="69"/>
      <c r="NZY1093" s="107"/>
      <c r="NZZ1093" s="2"/>
      <c r="OAA1093" s="15"/>
      <c r="OAB1093" s="15"/>
      <c r="OAC1093" s="80"/>
      <c r="OAD1093" s="52"/>
      <c r="OAE1093" s="69"/>
      <c r="OAF1093" s="69"/>
      <c r="OAG1093" s="69"/>
      <c r="OAH1093" s="107"/>
      <c r="OAI1093" s="2"/>
      <c r="OAJ1093" s="15"/>
      <c r="OAK1093" s="15"/>
      <c r="OAL1093" s="80"/>
      <c r="OAM1093" s="52"/>
      <c r="OAN1093" s="69"/>
      <c r="OAO1093" s="69"/>
      <c r="OAP1093" s="69"/>
      <c r="OAQ1093" s="107"/>
      <c r="OAR1093" s="2"/>
      <c r="OAS1093" s="15"/>
      <c r="OAT1093" s="15"/>
      <c r="OAU1093" s="80"/>
      <c r="OAV1093" s="52"/>
      <c r="OAW1093" s="69"/>
      <c r="OAX1093" s="69"/>
      <c r="OAY1093" s="69"/>
      <c r="OAZ1093" s="107"/>
      <c r="OBA1093" s="2"/>
      <c r="OBB1093" s="15"/>
      <c r="OBC1093" s="15"/>
      <c r="OBD1093" s="80"/>
      <c r="OBE1093" s="52"/>
      <c r="OBF1093" s="69"/>
      <c r="OBG1093" s="69"/>
      <c r="OBH1093" s="69"/>
      <c r="OBI1093" s="107"/>
      <c r="OBJ1093" s="2"/>
      <c r="OBK1093" s="15"/>
      <c r="OBL1093" s="15"/>
      <c r="OBM1093" s="80"/>
      <c r="OBN1093" s="52"/>
      <c r="OBO1093" s="69"/>
      <c r="OBP1093" s="69"/>
      <c r="OBQ1093" s="69"/>
      <c r="OBR1093" s="107"/>
      <c r="OBS1093" s="2"/>
      <c r="OBT1093" s="15"/>
      <c r="OBU1093" s="15"/>
      <c r="OBV1093" s="80"/>
      <c r="OBW1093" s="52"/>
      <c r="OBX1093" s="69"/>
      <c r="OBY1093" s="69"/>
      <c r="OBZ1093" s="69"/>
      <c r="OCA1093" s="107"/>
      <c r="OCB1093" s="2"/>
      <c r="OCC1093" s="15"/>
      <c r="OCD1093" s="15"/>
      <c r="OCE1093" s="80"/>
      <c r="OCF1093" s="52"/>
      <c r="OCG1093" s="69"/>
      <c r="OCH1093" s="69"/>
      <c r="OCI1093" s="69"/>
      <c r="OCJ1093" s="107"/>
      <c r="OCK1093" s="2"/>
      <c r="OCL1093" s="15"/>
      <c r="OCM1093" s="15"/>
      <c r="OCN1093" s="80"/>
      <c r="OCO1093" s="52"/>
      <c r="OCP1093" s="69"/>
      <c r="OCQ1093" s="69"/>
      <c r="OCR1093" s="69"/>
      <c r="OCS1093" s="107"/>
      <c r="OCT1093" s="2"/>
      <c r="OCU1093" s="15"/>
      <c r="OCV1093" s="15"/>
      <c r="OCW1093" s="80"/>
      <c r="OCX1093" s="52"/>
      <c r="OCY1093" s="69"/>
      <c r="OCZ1093" s="69"/>
      <c r="ODA1093" s="69"/>
      <c r="ODB1093" s="107"/>
      <c r="ODC1093" s="2"/>
      <c r="ODD1093" s="15"/>
      <c r="ODE1093" s="15"/>
      <c r="ODF1093" s="80"/>
      <c r="ODG1093" s="52"/>
      <c r="ODH1093" s="69"/>
      <c r="ODI1093" s="69"/>
      <c r="ODJ1093" s="69"/>
      <c r="ODK1093" s="107"/>
      <c r="ODL1093" s="2"/>
      <c r="ODM1093" s="15"/>
      <c r="ODN1093" s="15"/>
      <c r="ODO1093" s="80"/>
      <c r="ODP1093" s="52"/>
      <c r="ODQ1093" s="69"/>
      <c r="ODR1093" s="69"/>
      <c r="ODS1093" s="69"/>
      <c r="ODT1093" s="107"/>
      <c r="ODU1093" s="2"/>
      <c r="ODV1093" s="15"/>
      <c r="ODW1093" s="15"/>
      <c r="ODX1093" s="80"/>
      <c r="ODY1093" s="52"/>
      <c r="ODZ1093" s="69"/>
      <c r="OEA1093" s="69"/>
      <c r="OEB1093" s="69"/>
      <c r="OEC1093" s="107"/>
      <c r="OED1093" s="2"/>
      <c r="OEE1093" s="15"/>
      <c r="OEF1093" s="15"/>
      <c r="OEG1093" s="80"/>
      <c r="OEH1093" s="52"/>
      <c r="OEI1093" s="69"/>
      <c r="OEJ1093" s="69"/>
      <c r="OEK1093" s="69"/>
      <c r="OEL1093" s="107"/>
      <c r="OEM1093" s="2"/>
      <c r="OEN1093" s="15"/>
      <c r="OEO1093" s="15"/>
      <c r="OEP1093" s="80"/>
      <c r="OEQ1093" s="52"/>
      <c r="OER1093" s="69"/>
      <c r="OES1093" s="69"/>
      <c r="OET1093" s="69"/>
      <c r="OEU1093" s="107"/>
      <c r="OEV1093" s="2"/>
      <c r="OEW1093" s="15"/>
      <c r="OEX1093" s="15"/>
      <c r="OEY1093" s="80"/>
      <c r="OEZ1093" s="52"/>
      <c r="OFA1093" s="69"/>
      <c r="OFB1093" s="69"/>
      <c r="OFC1093" s="69"/>
      <c r="OFD1093" s="107"/>
      <c r="OFE1093" s="2"/>
      <c r="OFF1093" s="15"/>
      <c r="OFG1093" s="15"/>
      <c r="OFH1093" s="80"/>
      <c r="OFI1093" s="52"/>
      <c r="OFJ1093" s="69"/>
      <c r="OFK1093" s="69"/>
      <c r="OFL1093" s="69"/>
      <c r="OFM1093" s="107"/>
      <c r="OFN1093" s="2"/>
      <c r="OFO1093" s="15"/>
      <c r="OFP1093" s="15"/>
      <c r="OFQ1093" s="80"/>
      <c r="OFR1093" s="52"/>
      <c r="OFS1093" s="69"/>
      <c r="OFT1093" s="69"/>
      <c r="OFU1093" s="69"/>
      <c r="OFV1093" s="107"/>
      <c r="OFW1093" s="2"/>
      <c r="OFX1093" s="15"/>
      <c r="OFY1093" s="15"/>
      <c r="OFZ1093" s="80"/>
      <c r="OGA1093" s="52"/>
      <c r="OGB1093" s="69"/>
      <c r="OGC1093" s="69"/>
      <c r="OGD1093" s="69"/>
      <c r="OGE1093" s="107"/>
      <c r="OGF1093" s="2"/>
      <c r="OGG1093" s="15"/>
      <c r="OGH1093" s="15"/>
      <c r="OGI1093" s="80"/>
      <c r="OGJ1093" s="52"/>
      <c r="OGK1093" s="69"/>
      <c r="OGL1093" s="69"/>
      <c r="OGM1093" s="69"/>
      <c r="OGN1093" s="107"/>
      <c r="OGO1093" s="2"/>
      <c r="OGP1093" s="15"/>
      <c r="OGQ1093" s="15"/>
      <c r="OGR1093" s="80"/>
      <c r="OGS1093" s="52"/>
      <c r="OGT1093" s="69"/>
      <c r="OGU1093" s="69"/>
      <c r="OGV1093" s="69"/>
      <c r="OGW1093" s="107"/>
      <c r="OGX1093" s="2"/>
      <c r="OGY1093" s="15"/>
      <c r="OGZ1093" s="15"/>
      <c r="OHA1093" s="80"/>
      <c r="OHB1093" s="52"/>
      <c r="OHC1093" s="69"/>
      <c r="OHD1093" s="69"/>
      <c r="OHE1093" s="69"/>
      <c r="OHF1093" s="107"/>
      <c r="OHG1093" s="2"/>
      <c r="OHH1093" s="15"/>
      <c r="OHI1093" s="15"/>
      <c r="OHJ1093" s="80"/>
      <c r="OHK1093" s="52"/>
      <c r="OHL1093" s="69"/>
      <c r="OHM1093" s="69"/>
      <c r="OHN1093" s="69"/>
      <c r="OHO1093" s="107"/>
      <c r="OHP1093" s="2"/>
      <c r="OHQ1093" s="15"/>
      <c r="OHR1093" s="15"/>
      <c r="OHS1093" s="80"/>
      <c r="OHT1093" s="52"/>
      <c r="OHU1093" s="69"/>
      <c r="OHV1093" s="69"/>
      <c r="OHW1093" s="69"/>
      <c r="OHX1093" s="107"/>
      <c r="OHY1093" s="2"/>
      <c r="OHZ1093" s="15"/>
      <c r="OIA1093" s="15"/>
      <c r="OIB1093" s="80"/>
      <c r="OIC1093" s="52"/>
      <c r="OID1093" s="69"/>
      <c r="OIE1093" s="69"/>
      <c r="OIF1093" s="69"/>
      <c r="OIG1093" s="107"/>
      <c r="OIH1093" s="2"/>
      <c r="OII1093" s="15"/>
      <c r="OIJ1093" s="15"/>
      <c r="OIK1093" s="80"/>
      <c r="OIL1093" s="52"/>
      <c r="OIM1093" s="69"/>
      <c r="OIN1093" s="69"/>
      <c r="OIO1093" s="69"/>
      <c r="OIP1093" s="107"/>
      <c r="OIQ1093" s="2"/>
      <c r="OIR1093" s="15"/>
      <c r="OIS1093" s="15"/>
      <c r="OIT1093" s="80"/>
      <c r="OIU1093" s="52"/>
      <c r="OIV1093" s="69"/>
      <c r="OIW1093" s="69"/>
      <c r="OIX1093" s="69"/>
      <c r="OIY1093" s="107"/>
      <c r="OIZ1093" s="2"/>
      <c r="OJA1093" s="15"/>
      <c r="OJB1093" s="15"/>
      <c r="OJC1093" s="80"/>
      <c r="OJD1093" s="52"/>
      <c r="OJE1093" s="69"/>
      <c r="OJF1093" s="69"/>
      <c r="OJG1093" s="69"/>
      <c r="OJH1093" s="107"/>
      <c r="OJI1093" s="2"/>
      <c r="OJJ1093" s="15"/>
      <c r="OJK1093" s="15"/>
      <c r="OJL1093" s="80"/>
      <c r="OJM1093" s="52"/>
      <c r="OJN1093" s="69"/>
      <c r="OJO1093" s="69"/>
      <c r="OJP1093" s="69"/>
      <c r="OJQ1093" s="107"/>
      <c r="OJR1093" s="2"/>
      <c r="OJS1093" s="15"/>
      <c r="OJT1093" s="15"/>
      <c r="OJU1093" s="80"/>
      <c r="OJV1093" s="52"/>
      <c r="OJW1093" s="69"/>
      <c r="OJX1093" s="69"/>
      <c r="OJY1093" s="69"/>
      <c r="OJZ1093" s="107"/>
      <c r="OKA1093" s="2"/>
      <c r="OKB1093" s="15"/>
      <c r="OKC1093" s="15"/>
      <c r="OKD1093" s="80"/>
      <c r="OKE1093" s="52"/>
      <c r="OKF1093" s="69"/>
      <c r="OKG1093" s="69"/>
      <c r="OKH1093" s="69"/>
      <c r="OKI1093" s="107"/>
      <c r="OKJ1093" s="2"/>
      <c r="OKK1093" s="15"/>
      <c r="OKL1093" s="15"/>
      <c r="OKM1093" s="80"/>
      <c r="OKN1093" s="52"/>
      <c r="OKO1093" s="69"/>
      <c r="OKP1093" s="69"/>
      <c r="OKQ1093" s="69"/>
      <c r="OKR1093" s="107"/>
      <c r="OKS1093" s="2"/>
      <c r="OKT1093" s="15"/>
      <c r="OKU1093" s="15"/>
      <c r="OKV1093" s="80"/>
      <c r="OKW1093" s="52"/>
      <c r="OKX1093" s="69"/>
      <c r="OKY1093" s="69"/>
      <c r="OKZ1093" s="69"/>
      <c r="OLA1093" s="107"/>
      <c r="OLB1093" s="2"/>
      <c r="OLC1093" s="15"/>
      <c r="OLD1093" s="15"/>
      <c r="OLE1093" s="80"/>
      <c r="OLF1093" s="52"/>
      <c r="OLG1093" s="69"/>
      <c r="OLH1093" s="69"/>
      <c r="OLI1093" s="69"/>
      <c r="OLJ1093" s="107"/>
      <c r="OLK1093" s="2"/>
      <c r="OLL1093" s="15"/>
      <c r="OLM1093" s="15"/>
      <c r="OLN1093" s="80"/>
      <c r="OLO1093" s="52"/>
      <c r="OLP1093" s="69"/>
      <c r="OLQ1093" s="69"/>
      <c r="OLR1093" s="69"/>
      <c r="OLS1093" s="107"/>
      <c r="OLT1093" s="2"/>
      <c r="OLU1093" s="15"/>
      <c r="OLV1093" s="15"/>
      <c r="OLW1093" s="80"/>
      <c r="OLX1093" s="52"/>
      <c r="OLY1093" s="69"/>
      <c r="OLZ1093" s="69"/>
      <c r="OMA1093" s="69"/>
      <c r="OMB1093" s="107"/>
      <c r="OMC1093" s="2"/>
      <c r="OMD1093" s="15"/>
      <c r="OME1093" s="15"/>
      <c r="OMF1093" s="80"/>
      <c r="OMG1093" s="52"/>
      <c r="OMH1093" s="69"/>
      <c r="OMI1093" s="69"/>
      <c r="OMJ1093" s="69"/>
      <c r="OMK1093" s="107"/>
      <c r="OML1093" s="2"/>
      <c r="OMM1093" s="15"/>
      <c r="OMN1093" s="15"/>
      <c r="OMO1093" s="80"/>
      <c r="OMP1093" s="52"/>
      <c r="OMQ1093" s="69"/>
      <c r="OMR1093" s="69"/>
      <c r="OMS1093" s="69"/>
      <c r="OMT1093" s="107"/>
      <c r="OMU1093" s="2"/>
      <c r="OMV1093" s="15"/>
      <c r="OMW1093" s="15"/>
      <c r="OMX1093" s="80"/>
      <c r="OMY1093" s="52"/>
      <c r="OMZ1093" s="69"/>
      <c r="ONA1093" s="69"/>
      <c r="ONB1093" s="69"/>
      <c r="ONC1093" s="107"/>
      <c r="OND1093" s="2"/>
      <c r="ONE1093" s="15"/>
      <c r="ONF1093" s="15"/>
      <c r="ONG1093" s="80"/>
      <c r="ONH1093" s="52"/>
      <c r="ONI1093" s="69"/>
      <c r="ONJ1093" s="69"/>
      <c r="ONK1093" s="69"/>
      <c r="ONL1093" s="107"/>
      <c r="ONM1093" s="2"/>
      <c r="ONN1093" s="15"/>
      <c r="ONO1093" s="15"/>
      <c r="ONP1093" s="80"/>
      <c r="ONQ1093" s="52"/>
      <c r="ONR1093" s="69"/>
      <c r="ONS1093" s="69"/>
      <c r="ONT1093" s="69"/>
      <c r="ONU1093" s="107"/>
      <c r="ONV1093" s="2"/>
      <c r="ONW1093" s="15"/>
      <c r="ONX1093" s="15"/>
      <c r="ONY1093" s="80"/>
      <c r="ONZ1093" s="52"/>
      <c r="OOA1093" s="69"/>
      <c r="OOB1093" s="69"/>
      <c r="OOC1093" s="69"/>
      <c r="OOD1093" s="107"/>
      <c r="OOE1093" s="2"/>
      <c r="OOF1093" s="15"/>
      <c r="OOG1093" s="15"/>
      <c r="OOH1093" s="80"/>
      <c r="OOI1093" s="52"/>
      <c r="OOJ1093" s="69"/>
      <c r="OOK1093" s="69"/>
      <c r="OOL1093" s="69"/>
      <c r="OOM1093" s="107"/>
      <c r="OON1093" s="2"/>
      <c r="OOO1093" s="15"/>
      <c r="OOP1093" s="15"/>
      <c r="OOQ1093" s="80"/>
      <c r="OOR1093" s="52"/>
      <c r="OOS1093" s="69"/>
      <c r="OOT1093" s="69"/>
      <c r="OOU1093" s="69"/>
      <c r="OOV1093" s="107"/>
      <c r="OOW1093" s="2"/>
      <c r="OOX1093" s="15"/>
      <c r="OOY1093" s="15"/>
      <c r="OOZ1093" s="80"/>
      <c r="OPA1093" s="52"/>
      <c r="OPB1093" s="69"/>
      <c r="OPC1093" s="69"/>
      <c r="OPD1093" s="69"/>
      <c r="OPE1093" s="107"/>
      <c r="OPF1093" s="2"/>
      <c r="OPG1093" s="15"/>
      <c r="OPH1093" s="15"/>
      <c r="OPI1093" s="80"/>
      <c r="OPJ1093" s="52"/>
      <c r="OPK1093" s="69"/>
      <c r="OPL1093" s="69"/>
      <c r="OPM1093" s="69"/>
      <c r="OPN1093" s="107"/>
      <c r="OPO1093" s="2"/>
      <c r="OPP1093" s="15"/>
      <c r="OPQ1093" s="15"/>
      <c r="OPR1093" s="80"/>
      <c r="OPS1093" s="52"/>
      <c r="OPT1093" s="69"/>
      <c r="OPU1093" s="69"/>
      <c r="OPV1093" s="69"/>
      <c r="OPW1093" s="107"/>
      <c r="OPX1093" s="2"/>
      <c r="OPY1093" s="15"/>
      <c r="OPZ1093" s="15"/>
      <c r="OQA1093" s="80"/>
      <c r="OQB1093" s="52"/>
      <c r="OQC1093" s="69"/>
      <c r="OQD1093" s="69"/>
      <c r="OQE1093" s="69"/>
      <c r="OQF1093" s="107"/>
      <c r="OQG1093" s="2"/>
      <c r="OQH1093" s="15"/>
      <c r="OQI1093" s="15"/>
      <c r="OQJ1093" s="80"/>
      <c r="OQK1093" s="52"/>
      <c r="OQL1093" s="69"/>
      <c r="OQM1093" s="69"/>
      <c r="OQN1093" s="69"/>
      <c r="OQO1093" s="107"/>
      <c r="OQP1093" s="2"/>
      <c r="OQQ1093" s="15"/>
      <c r="OQR1093" s="15"/>
      <c r="OQS1093" s="80"/>
      <c r="OQT1093" s="52"/>
      <c r="OQU1093" s="69"/>
      <c r="OQV1093" s="69"/>
      <c r="OQW1093" s="69"/>
      <c r="OQX1093" s="107"/>
      <c r="OQY1093" s="2"/>
      <c r="OQZ1093" s="15"/>
      <c r="ORA1093" s="15"/>
      <c r="ORB1093" s="80"/>
      <c r="ORC1093" s="52"/>
      <c r="ORD1093" s="69"/>
      <c r="ORE1093" s="69"/>
      <c r="ORF1093" s="69"/>
      <c r="ORG1093" s="107"/>
      <c r="ORH1093" s="2"/>
      <c r="ORI1093" s="15"/>
      <c r="ORJ1093" s="15"/>
      <c r="ORK1093" s="80"/>
      <c r="ORL1093" s="52"/>
      <c r="ORM1093" s="69"/>
      <c r="ORN1093" s="69"/>
      <c r="ORO1093" s="69"/>
      <c r="ORP1093" s="107"/>
      <c r="ORQ1093" s="2"/>
      <c r="ORR1093" s="15"/>
      <c r="ORS1093" s="15"/>
      <c r="ORT1093" s="80"/>
      <c r="ORU1093" s="52"/>
      <c r="ORV1093" s="69"/>
      <c r="ORW1093" s="69"/>
      <c r="ORX1093" s="69"/>
      <c r="ORY1093" s="107"/>
      <c r="ORZ1093" s="2"/>
      <c r="OSA1093" s="15"/>
      <c r="OSB1093" s="15"/>
      <c r="OSC1093" s="80"/>
      <c r="OSD1093" s="52"/>
      <c r="OSE1093" s="69"/>
      <c r="OSF1093" s="69"/>
      <c r="OSG1093" s="69"/>
      <c r="OSH1093" s="107"/>
      <c r="OSI1093" s="2"/>
      <c r="OSJ1093" s="15"/>
      <c r="OSK1093" s="15"/>
      <c r="OSL1093" s="80"/>
      <c r="OSM1093" s="52"/>
      <c r="OSN1093" s="69"/>
      <c r="OSO1093" s="69"/>
      <c r="OSP1093" s="69"/>
      <c r="OSQ1093" s="107"/>
      <c r="OSR1093" s="2"/>
      <c r="OSS1093" s="15"/>
      <c r="OST1093" s="15"/>
      <c r="OSU1093" s="80"/>
      <c r="OSV1093" s="52"/>
      <c r="OSW1093" s="69"/>
      <c r="OSX1093" s="69"/>
      <c r="OSY1093" s="69"/>
      <c r="OSZ1093" s="107"/>
      <c r="OTA1093" s="2"/>
      <c r="OTB1093" s="15"/>
      <c r="OTC1093" s="15"/>
      <c r="OTD1093" s="80"/>
      <c r="OTE1093" s="52"/>
      <c r="OTF1093" s="69"/>
      <c r="OTG1093" s="69"/>
      <c r="OTH1093" s="69"/>
      <c r="OTI1093" s="107"/>
      <c r="OTJ1093" s="2"/>
      <c r="OTK1093" s="15"/>
      <c r="OTL1093" s="15"/>
      <c r="OTM1093" s="80"/>
      <c r="OTN1093" s="52"/>
      <c r="OTO1093" s="69"/>
      <c r="OTP1093" s="69"/>
      <c r="OTQ1093" s="69"/>
      <c r="OTR1093" s="107"/>
      <c r="OTS1093" s="2"/>
      <c r="OTT1093" s="15"/>
      <c r="OTU1093" s="15"/>
      <c r="OTV1093" s="80"/>
      <c r="OTW1093" s="52"/>
      <c r="OTX1093" s="69"/>
      <c r="OTY1093" s="69"/>
      <c r="OTZ1093" s="69"/>
      <c r="OUA1093" s="107"/>
      <c r="OUB1093" s="2"/>
      <c r="OUC1093" s="15"/>
      <c r="OUD1093" s="15"/>
      <c r="OUE1093" s="80"/>
      <c r="OUF1093" s="52"/>
      <c r="OUG1093" s="69"/>
      <c r="OUH1093" s="69"/>
      <c r="OUI1093" s="69"/>
      <c r="OUJ1093" s="107"/>
      <c r="OUK1093" s="2"/>
      <c r="OUL1093" s="15"/>
      <c r="OUM1093" s="15"/>
      <c r="OUN1093" s="80"/>
      <c r="OUO1093" s="52"/>
      <c r="OUP1093" s="69"/>
      <c r="OUQ1093" s="69"/>
      <c r="OUR1093" s="69"/>
      <c r="OUS1093" s="107"/>
      <c r="OUT1093" s="2"/>
      <c r="OUU1093" s="15"/>
      <c r="OUV1093" s="15"/>
      <c r="OUW1093" s="80"/>
      <c r="OUX1093" s="52"/>
      <c r="OUY1093" s="69"/>
      <c r="OUZ1093" s="69"/>
      <c r="OVA1093" s="69"/>
      <c r="OVB1093" s="107"/>
      <c r="OVC1093" s="2"/>
      <c r="OVD1093" s="15"/>
      <c r="OVE1093" s="15"/>
      <c r="OVF1093" s="80"/>
      <c r="OVG1093" s="52"/>
      <c r="OVH1093" s="69"/>
      <c r="OVI1093" s="69"/>
      <c r="OVJ1093" s="69"/>
      <c r="OVK1093" s="107"/>
      <c r="OVL1093" s="2"/>
      <c r="OVM1093" s="15"/>
      <c r="OVN1093" s="15"/>
      <c r="OVO1093" s="80"/>
      <c r="OVP1093" s="52"/>
      <c r="OVQ1093" s="69"/>
      <c r="OVR1093" s="69"/>
      <c r="OVS1093" s="69"/>
      <c r="OVT1093" s="107"/>
      <c r="OVU1093" s="2"/>
      <c r="OVV1093" s="15"/>
      <c r="OVW1093" s="15"/>
      <c r="OVX1093" s="80"/>
      <c r="OVY1093" s="52"/>
      <c r="OVZ1093" s="69"/>
      <c r="OWA1093" s="69"/>
      <c r="OWB1093" s="69"/>
      <c r="OWC1093" s="107"/>
      <c r="OWD1093" s="2"/>
      <c r="OWE1093" s="15"/>
      <c r="OWF1093" s="15"/>
      <c r="OWG1093" s="80"/>
      <c r="OWH1093" s="52"/>
      <c r="OWI1093" s="69"/>
      <c r="OWJ1093" s="69"/>
      <c r="OWK1093" s="69"/>
      <c r="OWL1093" s="107"/>
      <c r="OWM1093" s="2"/>
      <c r="OWN1093" s="15"/>
      <c r="OWO1093" s="15"/>
      <c r="OWP1093" s="80"/>
      <c r="OWQ1093" s="52"/>
      <c r="OWR1093" s="69"/>
      <c r="OWS1093" s="69"/>
      <c r="OWT1093" s="69"/>
      <c r="OWU1093" s="107"/>
      <c r="OWV1093" s="2"/>
      <c r="OWW1093" s="15"/>
      <c r="OWX1093" s="15"/>
      <c r="OWY1093" s="80"/>
      <c r="OWZ1093" s="52"/>
      <c r="OXA1093" s="69"/>
      <c r="OXB1093" s="69"/>
      <c r="OXC1093" s="69"/>
      <c r="OXD1093" s="107"/>
      <c r="OXE1093" s="2"/>
      <c r="OXF1093" s="15"/>
      <c r="OXG1093" s="15"/>
      <c r="OXH1093" s="80"/>
      <c r="OXI1093" s="52"/>
      <c r="OXJ1093" s="69"/>
      <c r="OXK1093" s="69"/>
      <c r="OXL1093" s="69"/>
      <c r="OXM1093" s="107"/>
      <c r="OXN1093" s="2"/>
      <c r="OXO1093" s="15"/>
      <c r="OXP1093" s="15"/>
      <c r="OXQ1093" s="80"/>
      <c r="OXR1093" s="52"/>
      <c r="OXS1093" s="69"/>
      <c r="OXT1093" s="69"/>
      <c r="OXU1093" s="69"/>
      <c r="OXV1093" s="107"/>
      <c r="OXW1093" s="2"/>
      <c r="OXX1093" s="15"/>
      <c r="OXY1093" s="15"/>
      <c r="OXZ1093" s="80"/>
      <c r="OYA1093" s="52"/>
      <c r="OYB1093" s="69"/>
      <c r="OYC1093" s="69"/>
      <c r="OYD1093" s="69"/>
      <c r="OYE1093" s="107"/>
      <c r="OYF1093" s="2"/>
      <c r="OYG1093" s="15"/>
      <c r="OYH1093" s="15"/>
      <c r="OYI1093" s="80"/>
      <c r="OYJ1093" s="52"/>
      <c r="OYK1093" s="69"/>
      <c r="OYL1093" s="69"/>
      <c r="OYM1093" s="69"/>
      <c r="OYN1093" s="107"/>
      <c r="OYO1093" s="2"/>
      <c r="OYP1093" s="15"/>
      <c r="OYQ1093" s="15"/>
      <c r="OYR1093" s="80"/>
      <c r="OYS1093" s="52"/>
      <c r="OYT1093" s="69"/>
      <c r="OYU1093" s="69"/>
      <c r="OYV1093" s="69"/>
      <c r="OYW1093" s="107"/>
      <c r="OYX1093" s="2"/>
      <c r="OYY1093" s="15"/>
      <c r="OYZ1093" s="15"/>
      <c r="OZA1093" s="80"/>
      <c r="OZB1093" s="52"/>
      <c r="OZC1093" s="69"/>
      <c r="OZD1093" s="69"/>
      <c r="OZE1093" s="69"/>
      <c r="OZF1093" s="107"/>
      <c r="OZG1093" s="2"/>
      <c r="OZH1093" s="15"/>
      <c r="OZI1093" s="15"/>
      <c r="OZJ1093" s="80"/>
      <c r="OZK1093" s="52"/>
      <c r="OZL1093" s="69"/>
      <c r="OZM1093" s="69"/>
      <c r="OZN1093" s="69"/>
      <c r="OZO1093" s="107"/>
      <c r="OZP1093" s="2"/>
      <c r="OZQ1093" s="15"/>
      <c r="OZR1093" s="15"/>
      <c r="OZS1093" s="80"/>
      <c r="OZT1093" s="52"/>
      <c r="OZU1093" s="69"/>
      <c r="OZV1093" s="69"/>
      <c r="OZW1093" s="69"/>
      <c r="OZX1093" s="107"/>
      <c r="OZY1093" s="2"/>
      <c r="OZZ1093" s="15"/>
      <c r="PAA1093" s="15"/>
      <c r="PAB1093" s="80"/>
      <c r="PAC1093" s="52"/>
      <c r="PAD1093" s="69"/>
      <c r="PAE1093" s="69"/>
      <c r="PAF1093" s="69"/>
      <c r="PAG1093" s="107"/>
      <c r="PAH1093" s="2"/>
      <c r="PAI1093" s="15"/>
      <c r="PAJ1093" s="15"/>
      <c r="PAK1093" s="80"/>
      <c r="PAL1093" s="52"/>
      <c r="PAM1093" s="69"/>
      <c r="PAN1093" s="69"/>
      <c r="PAO1093" s="69"/>
      <c r="PAP1093" s="107"/>
      <c r="PAQ1093" s="2"/>
      <c r="PAR1093" s="15"/>
      <c r="PAS1093" s="15"/>
      <c r="PAT1093" s="80"/>
      <c r="PAU1093" s="52"/>
      <c r="PAV1093" s="69"/>
      <c r="PAW1093" s="69"/>
      <c r="PAX1093" s="69"/>
      <c r="PAY1093" s="107"/>
      <c r="PAZ1093" s="2"/>
      <c r="PBA1093" s="15"/>
      <c r="PBB1093" s="15"/>
      <c r="PBC1093" s="80"/>
      <c r="PBD1093" s="52"/>
      <c r="PBE1093" s="69"/>
      <c r="PBF1093" s="69"/>
      <c r="PBG1093" s="69"/>
      <c r="PBH1093" s="107"/>
      <c r="PBI1093" s="2"/>
      <c r="PBJ1093" s="15"/>
      <c r="PBK1093" s="15"/>
      <c r="PBL1093" s="80"/>
      <c r="PBM1093" s="52"/>
      <c r="PBN1093" s="69"/>
      <c r="PBO1093" s="69"/>
      <c r="PBP1093" s="69"/>
      <c r="PBQ1093" s="107"/>
      <c r="PBR1093" s="2"/>
      <c r="PBS1093" s="15"/>
      <c r="PBT1093" s="15"/>
      <c r="PBU1093" s="80"/>
      <c r="PBV1093" s="52"/>
      <c r="PBW1093" s="69"/>
      <c r="PBX1093" s="69"/>
      <c r="PBY1093" s="69"/>
      <c r="PBZ1093" s="107"/>
      <c r="PCA1093" s="2"/>
      <c r="PCB1093" s="15"/>
      <c r="PCC1093" s="15"/>
      <c r="PCD1093" s="80"/>
      <c r="PCE1093" s="52"/>
      <c r="PCF1093" s="69"/>
      <c r="PCG1093" s="69"/>
      <c r="PCH1093" s="69"/>
      <c r="PCI1093" s="107"/>
      <c r="PCJ1093" s="2"/>
      <c r="PCK1093" s="15"/>
      <c r="PCL1093" s="15"/>
      <c r="PCM1093" s="80"/>
      <c r="PCN1093" s="52"/>
      <c r="PCO1093" s="69"/>
      <c r="PCP1093" s="69"/>
      <c r="PCQ1093" s="69"/>
      <c r="PCR1093" s="107"/>
      <c r="PCS1093" s="2"/>
      <c r="PCT1093" s="15"/>
      <c r="PCU1093" s="15"/>
      <c r="PCV1093" s="80"/>
      <c r="PCW1093" s="52"/>
      <c r="PCX1093" s="69"/>
      <c r="PCY1093" s="69"/>
      <c r="PCZ1093" s="69"/>
      <c r="PDA1093" s="107"/>
      <c r="PDB1093" s="2"/>
      <c r="PDC1093" s="15"/>
      <c r="PDD1093" s="15"/>
      <c r="PDE1093" s="80"/>
      <c r="PDF1093" s="52"/>
      <c r="PDG1093" s="69"/>
      <c r="PDH1093" s="69"/>
      <c r="PDI1093" s="69"/>
      <c r="PDJ1093" s="107"/>
      <c r="PDK1093" s="2"/>
      <c r="PDL1093" s="15"/>
      <c r="PDM1093" s="15"/>
      <c r="PDN1093" s="80"/>
      <c r="PDO1093" s="52"/>
      <c r="PDP1093" s="69"/>
      <c r="PDQ1093" s="69"/>
      <c r="PDR1093" s="69"/>
      <c r="PDS1093" s="107"/>
      <c r="PDT1093" s="2"/>
      <c r="PDU1093" s="15"/>
      <c r="PDV1093" s="15"/>
      <c r="PDW1093" s="80"/>
      <c r="PDX1093" s="52"/>
      <c r="PDY1093" s="69"/>
      <c r="PDZ1093" s="69"/>
      <c r="PEA1093" s="69"/>
      <c r="PEB1093" s="107"/>
      <c r="PEC1093" s="2"/>
      <c r="PED1093" s="15"/>
      <c r="PEE1093" s="15"/>
      <c r="PEF1093" s="80"/>
      <c r="PEG1093" s="52"/>
      <c r="PEH1093" s="69"/>
      <c r="PEI1093" s="69"/>
      <c r="PEJ1093" s="69"/>
      <c r="PEK1093" s="107"/>
      <c r="PEL1093" s="2"/>
      <c r="PEM1093" s="15"/>
      <c r="PEN1093" s="15"/>
      <c r="PEO1093" s="80"/>
      <c r="PEP1093" s="52"/>
      <c r="PEQ1093" s="69"/>
      <c r="PER1093" s="69"/>
      <c r="PES1093" s="69"/>
      <c r="PET1093" s="107"/>
      <c r="PEU1093" s="2"/>
      <c r="PEV1093" s="15"/>
      <c r="PEW1093" s="15"/>
      <c r="PEX1093" s="80"/>
      <c r="PEY1093" s="52"/>
      <c r="PEZ1093" s="69"/>
      <c r="PFA1093" s="69"/>
      <c r="PFB1093" s="69"/>
      <c r="PFC1093" s="107"/>
      <c r="PFD1093" s="2"/>
      <c r="PFE1093" s="15"/>
      <c r="PFF1093" s="15"/>
      <c r="PFG1093" s="80"/>
      <c r="PFH1093" s="52"/>
      <c r="PFI1093" s="69"/>
      <c r="PFJ1093" s="69"/>
      <c r="PFK1093" s="69"/>
      <c r="PFL1093" s="107"/>
      <c r="PFM1093" s="2"/>
      <c r="PFN1093" s="15"/>
      <c r="PFO1093" s="15"/>
      <c r="PFP1093" s="80"/>
      <c r="PFQ1093" s="52"/>
      <c r="PFR1093" s="69"/>
      <c r="PFS1093" s="69"/>
      <c r="PFT1093" s="69"/>
      <c r="PFU1093" s="107"/>
      <c r="PFV1093" s="2"/>
      <c r="PFW1093" s="15"/>
      <c r="PFX1093" s="15"/>
      <c r="PFY1093" s="80"/>
      <c r="PFZ1093" s="52"/>
      <c r="PGA1093" s="69"/>
      <c r="PGB1093" s="69"/>
      <c r="PGC1093" s="69"/>
      <c r="PGD1093" s="107"/>
      <c r="PGE1093" s="2"/>
      <c r="PGF1093" s="15"/>
      <c r="PGG1093" s="15"/>
      <c r="PGH1093" s="80"/>
      <c r="PGI1093" s="52"/>
      <c r="PGJ1093" s="69"/>
      <c r="PGK1093" s="69"/>
      <c r="PGL1093" s="69"/>
      <c r="PGM1093" s="107"/>
      <c r="PGN1093" s="2"/>
      <c r="PGO1093" s="15"/>
      <c r="PGP1093" s="15"/>
      <c r="PGQ1093" s="80"/>
      <c r="PGR1093" s="52"/>
      <c r="PGS1093" s="69"/>
      <c r="PGT1093" s="69"/>
      <c r="PGU1093" s="69"/>
      <c r="PGV1093" s="107"/>
      <c r="PGW1093" s="2"/>
      <c r="PGX1093" s="15"/>
      <c r="PGY1093" s="15"/>
      <c r="PGZ1093" s="80"/>
      <c r="PHA1093" s="52"/>
      <c r="PHB1093" s="69"/>
      <c r="PHC1093" s="69"/>
      <c r="PHD1093" s="69"/>
      <c r="PHE1093" s="107"/>
      <c r="PHF1093" s="2"/>
      <c r="PHG1093" s="15"/>
      <c r="PHH1093" s="15"/>
      <c r="PHI1093" s="80"/>
      <c r="PHJ1093" s="52"/>
      <c r="PHK1093" s="69"/>
      <c r="PHL1093" s="69"/>
      <c r="PHM1093" s="69"/>
      <c r="PHN1093" s="107"/>
      <c r="PHO1093" s="2"/>
      <c r="PHP1093" s="15"/>
      <c r="PHQ1093" s="15"/>
      <c r="PHR1093" s="80"/>
      <c r="PHS1093" s="52"/>
      <c r="PHT1093" s="69"/>
      <c r="PHU1093" s="69"/>
      <c r="PHV1093" s="69"/>
      <c r="PHW1093" s="107"/>
      <c r="PHX1093" s="2"/>
      <c r="PHY1093" s="15"/>
      <c r="PHZ1093" s="15"/>
      <c r="PIA1093" s="80"/>
      <c r="PIB1093" s="52"/>
      <c r="PIC1093" s="69"/>
      <c r="PID1093" s="69"/>
      <c r="PIE1093" s="69"/>
      <c r="PIF1093" s="107"/>
      <c r="PIG1093" s="2"/>
      <c r="PIH1093" s="15"/>
      <c r="PII1093" s="15"/>
      <c r="PIJ1093" s="80"/>
      <c r="PIK1093" s="52"/>
      <c r="PIL1093" s="69"/>
      <c r="PIM1093" s="69"/>
      <c r="PIN1093" s="69"/>
      <c r="PIO1093" s="107"/>
      <c r="PIP1093" s="2"/>
      <c r="PIQ1093" s="15"/>
      <c r="PIR1093" s="15"/>
      <c r="PIS1093" s="80"/>
      <c r="PIT1093" s="52"/>
      <c r="PIU1093" s="69"/>
      <c r="PIV1093" s="69"/>
      <c r="PIW1093" s="69"/>
      <c r="PIX1093" s="107"/>
      <c r="PIY1093" s="2"/>
      <c r="PIZ1093" s="15"/>
      <c r="PJA1093" s="15"/>
      <c r="PJB1093" s="80"/>
      <c r="PJC1093" s="52"/>
      <c r="PJD1093" s="69"/>
      <c r="PJE1093" s="69"/>
      <c r="PJF1093" s="69"/>
      <c r="PJG1093" s="107"/>
      <c r="PJH1093" s="2"/>
      <c r="PJI1093" s="15"/>
      <c r="PJJ1093" s="15"/>
      <c r="PJK1093" s="80"/>
      <c r="PJL1093" s="52"/>
      <c r="PJM1093" s="69"/>
      <c r="PJN1093" s="69"/>
      <c r="PJO1093" s="69"/>
      <c r="PJP1093" s="107"/>
      <c r="PJQ1093" s="2"/>
      <c r="PJR1093" s="15"/>
      <c r="PJS1093" s="15"/>
      <c r="PJT1093" s="80"/>
      <c r="PJU1093" s="52"/>
      <c r="PJV1093" s="69"/>
      <c r="PJW1093" s="69"/>
      <c r="PJX1093" s="69"/>
      <c r="PJY1093" s="107"/>
      <c r="PJZ1093" s="2"/>
      <c r="PKA1093" s="15"/>
      <c r="PKB1093" s="15"/>
      <c r="PKC1093" s="80"/>
      <c r="PKD1093" s="52"/>
      <c r="PKE1093" s="69"/>
      <c r="PKF1093" s="69"/>
      <c r="PKG1093" s="69"/>
      <c r="PKH1093" s="107"/>
      <c r="PKI1093" s="2"/>
      <c r="PKJ1093" s="15"/>
      <c r="PKK1093" s="15"/>
      <c r="PKL1093" s="80"/>
      <c r="PKM1093" s="52"/>
      <c r="PKN1093" s="69"/>
      <c r="PKO1093" s="69"/>
      <c r="PKP1093" s="69"/>
      <c r="PKQ1093" s="107"/>
      <c r="PKR1093" s="2"/>
      <c r="PKS1093" s="15"/>
      <c r="PKT1093" s="15"/>
      <c r="PKU1093" s="80"/>
      <c r="PKV1093" s="52"/>
      <c r="PKW1093" s="69"/>
      <c r="PKX1093" s="69"/>
      <c r="PKY1093" s="69"/>
      <c r="PKZ1093" s="107"/>
      <c r="PLA1093" s="2"/>
      <c r="PLB1093" s="15"/>
      <c r="PLC1093" s="15"/>
      <c r="PLD1093" s="80"/>
      <c r="PLE1093" s="52"/>
      <c r="PLF1093" s="69"/>
      <c r="PLG1093" s="69"/>
      <c r="PLH1093" s="69"/>
      <c r="PLI1093" s="107"/>
      <c r="PLJ1093" s="2"/>
      <c r="PLK1093" s="15"/>
      <c r="PLL1093" s="15"/>
      <c r="PLM1093" s="80"/>
      <c r="PLN1093" s="52"/>
      <c r="PLO1093" s="69"/>
      <c r="PLP1093" s="69"/>
      <c r="PLQ1093" s="69"/>
      <c r="PLR1093" s="107"/>
      <c r="PLS1093" s="2"/>
      <c r="PLT1093" s="15"/>
      <c r="PLU1093" s="15"/>
      <c r="PLV1093" s="80"/>
      <c r="PLW1093" s="52"/>
      <c r="PLX1093" s="69"/>
      <c r="PLY1093" s="69"/>
      <c r="PLZ1093" s="69"/>
      <c r="PMA1093" s="107"/>
      <c r="PMB1093" s="2"/>
      <c r="PMC1093" s="15"/>
      <c r="PMD1093" s="15"/>
      <c r="PME1093" s="80"/>
      <c r="PMF1093" s="52"/>
      <c r="PMG1093" s="69"/>
      <c r="PMH1093" s="69"/>
      <c r="PMI1093" s="69"/>
      <c r="PMJ1093" s="107"/>
      <c r="PMK1093" s="2"/>
      <c r="PML1093" s="15"/>
      <c r="PMM1093" s="15"/>
      <c r="PMN1093" s="80"/>
      <c r="PMO1093" s="52"/>
      <c r="PMP1093" s="69"/>
      <c r="PMQ1093" s="69"/>
      <c r="PMR1093" s="69"/>
      <c r="PMS1093" s="107"/>
      <c r="PMT1093" s="2"/>
      <c r="PMU1093" s="15"/>
      <c r="PMV1093" s="15"/>
      <c r="PMW1093" s="80"/>
      <c r="PMX1093" s="52"/>
      <c r="PMY1093" s="69"/>
      <c r="PMZ1093" s="69"/>
      <c r="PNA1093" s="69"/>
      <c r="PNB1093" s="107"/>
      <c r="PNC1093" s="2"/>
      <c r="PND1093" s="15"/>
      <c r="PNE1093" s="15"/>
      <c r="PNF1093" s="80"/>
      <c r="PNG1093" s="52"/>
      <c r="PNH1093" s="69"/>
      <c r="PNI1093" s="69"/>
      <c r="PNJ1093" s="69"/>
      <c r="PNK1093" s="107"/>
      <c r="PNL1093" s="2"/>
      <c r="PNM1093" s="15"/>
      <c r="PNN1093" s="15"/>
      <c r="PNO1093" s="80"/>
      <c r="PNP1093" s="52"/>
      <c r="PNQ1093" s="69"/>
      <c r="PNR1093" s="69"/>
      <c r="PNS1093" s="69"/>
      <c r="PNT1093" s="107"/>
      <c r="PNU1093" s="2"/>
      <c r="PNV1093" s="15"/>
      <c r="PNW1093" s="15"/>
      <c r="PNX1093" s="80"/>
      <c r="PNY1093" s="52"/>
      <c r="PNZ1093" s="69"/>
      <c r="POA1093" s="69"/>
      <c r="POB1093" s="69"/>
      <c r="POC1093" s="107"/>
      <c r="POD1093" s="2"/>
      <c r="POE1093" s="15"/>
      <c r="POF1093" s="15"/>
      <c r="POG1093" s="80"/>
      <c r="POH1093" s="52"/>
      <c r="POI1093" s="69"/>
      <c r="POJ1093" s="69"/>
      <c r="POK1093" s="69"/>
      <c r="POL1093" s="107"/>
      <c r="POM1093" s="2"/>
      <c r="PON1093" s="15"/>
      <c r="POO1093" s="15"/>
      <c r="POP1093" s="80"/>
      <c r="POQ1093" s="52"/>
      <c r="POR1093" s="69"/>
      <c r="POS1093" s="69"/>
      <c r="POT1093" s="69"/>
      <c r="POU1093" s="107"/>
      <c r="POV1093" s="2"/>
      <c r="POW1093" s="15"/>
      <c r="POX1093" s="15"/>
      <c r="POY1093" s="80"/>
      <c r="POZ1093" s="52"/>
      <c r="PPA1093" s="69"/>
      <c r="PPB1093" s="69"/>
      <c r="PPC1093" s="69"/>
      <c r="PPD1093" s="107"/>
      <c r="PPE1093" s="2"/>
      <c r="PPF1093" s="15"/>
      <c r="PPG1093" s="15"/>
      <c r="PPH1093" s="80"/>
      <c r="PPI1093" s="52"/>
      <c r="PPJ1093" s="69"/>
      <c r="PPK1093" s="69"/>
      <c r="PPL1093" s="69"/>
      <c r="PPM1093" s="107"/>
      <c r="PPN1093" s="2"/>
      <c r="PPO1093" s="15"/>
      <c r="PPP1093" s="15"/>
      <c r="PPQ1093" s="80"/>
      <c r="PPR1093" s="52"/>
      <c r="PPS1093" s="69"/>
      <c r="PPT1093" s="69"/>
      <c r="PPU1093" s="69"/>
      <c r="PPV1093" s="107"/>
      <c r="PPW1093" s="2"/>
      <c r="PPX1093" s="15"/>
      <c r="PPY1093" s="15"/>
      <c r="PPZ1093" s="80"/>
      <c r="PQA1093" s="52"/>
      <c r="PQB1093" s="69"/>
      <c r="PQC1093" s="69"/>
      <c r="PQD1093" s="69"/>
      <c r="PQE1093" s="107"/>
      <c r="PQF1093" s="2"/>
      <c r="PQG1093" s="15"/>
      <c r="PQH1093" s="15"/>
      <c r="PQI1093" s="80"/>
      <c r="PQJ1093" s="52"/>
      <c r="PQK1093" s="69"/>
      <c r="PQL1093" s="69"/>
      <c r="PQM1093" s="69"/>
      <c r="PQN1093" s="107"/>
      <c r="PQO1093" s="2"/>
      <c r="PQP1093" s="15"/>
      <c r="PQQ1093" s="15"/>
      <c r="PQR1093" s="80"/>
      <c r="PQS1093" s="52"/>
      <c r="PQT1093" s="69"/>
      <c r="PQU1093" s="69"/>
      <c r="PQV1093" s="69"/>
      <c r="PQW1093" s="107"/>
      <c r="PQX1093" s="2"/>
      <c r="PQY1093" s="15"/>
      <c r="PQZ1093" s="15"/>
      <c r="PRA1093" s="80"/>
      <c r="PRB1093" s="52"/>
      <c r="PRC1093" s="69"/>
      <c r="PRD1093" s="69"/>
      <c r="PRE1093" s="69"/>
      <c r="PRF1093" s="107"/>
      <c r="PRG1093" s="2"/>
      <c r="PRH1093" s="15"/>
      <c r="PRI1093" s="15"/>
      <c r="PRJ1093" s="80"/>
      <c r="PRK1093" s="52"/>
      <c r="PRL1093" s="69"/>
      <c r="PRM1093" s="69"/>
      <c r="PRN1093" s="69"/>
      <c r="PRO1093" s="107"/>
      <c r="PRP1093" s="2"/>
      <c r="PRQ1093" s="15"/>
      <c r="PRR1093" s="15"/>
      <c r="PRS1093" s="80"/>
      <c r="PRT1093" s="52"/>
      <c r="PRU1093" s="69"/>
      <c r="PRV1093" s="69"/>
      <c r="PRW1093" s="69"/>
      <c r="PRX1093" s="107"/>
      <c r="PRY1093" s="2"/>
      <c r="PRZ1093" s="15"/>
      <c r="PSA1093" s="15"/>
      <c r="PSB1093" s="80"/>
      <c r="PSC1093" s="52"/>
      <c r="PSD1093" s="69"/>
      <c r="PSE1093" s="69"/>
      <c r="PSF1093" s="69"/>
      <c r="PSG1093" s="107"/>
      <c r="PSH1093" s="2"/>
      <c r="PSI1093" s="15"/>
      <c r="PSJ1093" s="15"/>
      <c r="PSK1093" s="80"/>
      <c r="PSL1093" s="52"/>
      <c r="PSM1093" s="69"/>
      <c r="PSN1093" s="69"/>
      <c r="PSO1093" s="69"/>
      <c r="PSP1093" s="107"/>
      <c r="PSQ1093" s="2"/>
      <c r="PSR1093" s="15"/>
      <c r="PSS1093" s="15"/>
      <c r="PST1093" s="80"/>
      <c r="PSU1093" s="52"/>
      <c r="PSV1093" s="69"/>
      <c r="PSW1093" s="69"/>
      <c r="PSX1093" s="69"/>
      <c r="PSY1093" s="107"/>
      <c r="PSZ1093" s="2"/>
      <c r="PTA1093" s="15"/>
      <c r="PTB1093" s="15"/>
      <c r="PTC1093" s="80"/>
      <c r="PTD1093" s="52"/>
      <c r="PTE1093" s="69"/>
      <c r="PTF1093" s="69"/>
      <c r="PTG1093" s="69"/>
      <c r="PTH1093" s="107"/>
      <c r="PTI1093" s="2"/>
      <c r="PTJ1093" s="15"/>
      <c r="PTK1093" s="15"/>
      <c r="PTL1093" s="80"/>
      <c r="PTM1093" s="52"/>
      <c r="PTN1093" s="69"/>
      <c r="PTO1093" s="69"/>
      <c r="PTP1093" s="69"/>
      <c r="PTQ1093" s="107"/>
      <c r="PTR1093" s="2"/>
      <c r="PTS1093" s="15"/>
      <c r="PTT1093" s="15"/>
      <c r="PTU1093" s="80"/>
      <c r="PTV1093" s="52"/>
      <c r="PTW1093" s="69"/>
      <c r="PTX1093" s="69"/>
      <c r="PTY1093" s="69"/>
      <c r="PTZ1093" s="107"/>
      <c r="PUA1093" s="2"/>
      <c r="PUB1093" s="15"/>
      <c r="PUC1093" s="15"/>
      <c r="PUD1093" s="80"/>
      <c r="PUE1093" s="52"/>
      <c r="PUF1093" s="69"/>
      <c r="PUG1093" s="69"/>
      <c r="PUH1093" s="69"/>
      <c r="PUI1093" s="107"/>
      <c r="PUJ1093" s="2"/>
      <c r="PUK1093" s="15"/>
      <c r="PUL1093" s="15"/>
      <c r="PUM1093" s="80"/>
      <c r="PUN1093" s="52"/>
      <c r="PUO1093" s="69"/>
      <c r="PUP1093" s="69"/>
      <c r="PUQ1093" s="69"/>
      <c r="PUR1093" s="107"/>
      <c r="PUS1093" s="2"/>
      <c r="PUT1093" s="15"/>
      <c r="PUU1093" s="15"/>
      <c r="PUV1093" s="80"/>
      <c r="PUW1093" s="52"/>
      <c r="PUX1093" s="69"/>
      <c r="PUY1093" s="69"/>
      <c r="PUZ1093" s="69"/>
      <c r="PVA1093" s="107"/>
      <c r="PVB1093" s="2"/>
      <c r="PVC1093" s="15"/>
      <c r="PVD1093" s="15"/>
      <c r="PVE1093" s="80"/>
      <c r="PVF1093" s="52"/>
      <c r="PVG1093" s="69"/>
      <c r="PVH1093" s="69"/>
      <c r="PVI1093" s="69"/>
      <c r="PVJ1093" s="107"/>
      <c r="PVK1093" s="2"/>
      <c r="PVL1093" s="15"/>
      <c r="PVM1093" s="15"/>
      <c r="PVN1093" s="80"/>
      <c r="PVO1093" s="52"/>
      <c r="PVP1093" s="69"/>
      <c r="PVQ1093" s="69"/>
      <c r="PVR1093" s="69"/>
      <c r="PVS1093" s="107"/>
      <c r="PVT1093" s="2"/>
      <c r="PVU1093" s="15"/>
      <c r="PVV1093" s="15"/>
      <c r="PVW1093" s="80"/>
      <c r="PVX1093" s="52"/>
      <c r="PVY1093" s="69"/>
      <c r="PVZ1093" s="69"/>
      <c r="PWA1093" s="69"/>
      <c r="PWB1093" s="107"/>
      <c r="PWC1093" s="2"/>
      <c r="PWD1093" s="15"/>
      <c r="PWE1093" s="15"/>
      <c r="PWF1093" s="80"/>
      <c r="PWG1093" s="52"/>
      <c r="PWH1093" s="69"/>
      <c r="PWI1093" s="69"/>
      <c r="PWJ1093" s="69"/>
      <c r="PWK1093" s="107"/>
      <c r="PWL1093" s="2"/>
      <c r="PWM1093" s="15"/>
      <c r="PWN1093" s="15"/>
      <c r="PWO1093" s="80"/>
      <c r="PWP1093" s="52"/>
      <c r="PWQ1093" s="69"/>
      <c r="PWR1093" s="69"/>
      <c r="PWS1093" s="69"/>
      <c r="PWT1093" s="107"/>
      <c r="PWU1093" s="2"/>
      <c r="PWV1093" s="15"/>
      <c r="PWW1093" s="15"/>
      <c r="PWX1093" s="80"/>
      <c r="PWY1093" s="52"/>
      <c r="PWZ1093" s="69"/>
      <c r="PXA1093" s="69"/>
      <c r="PXB1093" s="69"/>
      <c r="PXC1093" s="107"/>
      <c r="PXD1093" s="2"/>
      <c r="PXE1093" s="15"/>
      <c r="PXF1093" s="15"/>
      <c r="PXG1093" s="80"/>
      <c r="PXH1093" s="52"/>
      <c r="PXI1093" s="69"/>
      <c r="PXJ1093" s="69"/>
      <c r="PXK1093" s="69"/>
      <c r="PXL1093" s="107"/>
      <c r="PXM1093" s="2"/>
      <c r="PXN1093" s="15"/>
      <c r="PXO1093" s="15"/>
      <c r="PXP1093" s="80"/>
      <c r="PXQ1093" s="52"/>
      <c r="PXR1093" s="69"/>
      <c r="PXS1093" s="69"/>
      <c r="PXT1093" s="69"/>
      <c r="PXU1093" s="107"/>
      <c r="PXV1093" s="2"/>
      <c r="PXW1093" s="15"/>
      <c r="PXX1093" s="15"/>
      <c r="PXY1093" s="80"/>
      <c r="PXZ1093" s="52"/>
      <c r="PYA1093" s="69"/>
      <c r="PYB1093" s="69"/>
      <c r="PYC1093" s="69"/>
      <c r="PYD1093" s="107"/>
      <c r="PYE1093" s="2"/>
      <c r="PYF1093" s="15"/>
      <c r="PYG1093" s="15"/>
      <c r="PYH1093" s="80"/>
      <c r="PYI1093" s="52"/>
      <c r="PYJ1093" s="69"/>
      <c r="PYK1093" s="69"/>
      <c r="PYL1093" s="69"/>
      <c r="PYM1093" s="107"/>
      <c r="PYN1093" s="2"/>
      <c r="PYO1093" s="15"/>
      <c r="PYP1093" s="15"/>
      <c r="PYQ1093" s="80"/>
      <c r="PYR1093" s="52"/>
      <c r="PYS1093" s="69"/>
      <c r="PYT1093" s="69"/>
      <c r="PYU1093" s="69"/>
      <c r="PYV1093" s="107"/>
      <c r="PYW1093" s="2"/>
      <c r="PYX1093" s="15"/>
      <c r="PYY1093" s="15"/>
      <c r="PYZ1093" s="80"/>
      <c r="PZA1093" s="52"/>
      <c r="PZB1093" s="69"/>
      <c r="PZC1093" s="69"/>
      <c r="PZD1093" s="69"/>
      <c r="PZE1093" s="107"/>
      <c r="PZF1093" s="2"/>
      <c r="PZG1093" s="15"/>
      <c r="PZH1093" s="15"/>
      <c r="PZI1093" s="80"/>
      <c r="PZJ1093" s="52"/>
      <c r="PZK1093" s="69"/>
      <c r="PZL1093" s="69"/>
      <c r="PZM1093" s="69"/>
      <c r="PZN1093" s="107"/>
      <c r="PZO1093" s="2"/>
      <c r="PZP1093" s="15"/>
      <c r="PZQ1093" s="15"/>
      <c r="PZR1093" s="80"/>
      <c r="PZS1093" s="52"/>
      <c r="PZT1093" s="69"/>
      <c r="PZU1093" s="69"/>
      <c r="PZV1093" s="69"/>
      <c r="PZW1093" s="107"/>
      <c r="PZX1093" s="2"/>
      <c r="PZY1093" s="15"/>
      <c r="PZZ1093" s="15"/>
      <c r="QAA1093" s="80"/>
      <c r="QAB1093" s="52"/>
      <c r="QAC1093" s="69"/>
      <c r="QAD1093" s="69"/>
      <c r="QAE1093" s="69"/>
      <c r="QAF1093" s="107"/>
      <c r="QAG1093" s="2"/>
      <c r="QAH1093" s="15"/>
      <c r="QAI1093" s="15"/>
      <c r="QAJ1093" s="80"/>
      <c r="QAK1093" s="52"/>
      <c r="QAL1093" s="69"/>
      <c r="QAM1093" s="69"/>
      <c r="QAN1093" s="69"/>
      <c r="QAO1093" s="107"/>
      <c r="QAP1093" s="2"/>
      <c r="QAQ1093" s="15"/>
      <c r="QAR1093" s="15"/>
      <c r="QAS1093" s="80"/>
      <c r="QAT1093" s="52"/>
      <c r="QAU1093" s="69"/>
      <c r="QAV1093" s="69"/>
      <c r="QAW1093" s="69"/>
      <c r="QAX1093" s="107"/>
      <c r="QAY1093" s="2"/>
      <c r="QAZ1093" s="15"/>
      <c r="QBA1093" s="15"/>
      <c r="QBB1093" s="80"/>
      <c r="QBC1093" s="52"/>
      <c r="QBD1093" s="69"/>
      <c r="QBE1093" s="69"/>
      <c r="QBF1093" s="69"/>
      <c r="QBG1093" s="107"/>
      <c r="QBH1093" s="2"/>
      <c r="QBI1093" s="15"/>
      <c r="QBJ1093" s="15"/>
      <c r="QBK1093" s="80"/>
      <c r="QBL1093" s="52"/>
      <c r="QBM1093" s="69"/>
      <c r="QBN1093" s="69"/>
      <c r="QBO1093" s="69"/>
      <c r="QBP1093" s="107"/>
      <c r="QBQ1093" s="2"/>
      <c r="QBR1093" s="15"/>
      <c r="QBS1093" s="15"/>
      <c r="QBT1093" s="80"/>
      <c r="QBU1093" s="52"/>
      <c r="QBV1093" s="69"/>
      <c r="QBW1093" s="69"/>
      <c r="QBX1093" s="69"/>
      <c r="QBY1093" s="107"/>
      <c r="QBZ1093" s="2"/>
      <c r="QCA1093" s="15"/>
      <c r="QCB1093" s="15"/>
      <c r="QCC1093" s="80"/>
      <c r="QCD1093" s="52"/>
      <c r="QCE1093" s="69"/>
      <c r="QCF1093" s="69"/>
      <c r="QCG1093" s="69"/>
      <c r="QCH1093" s="107"/>
      <c r="QCI1093" s="2"/>
      <c r="QCJ1093" s="15"/>
      <c r="QCK1093" s="15"/>
      <c r="QCL1093" s="80"/>
      <c r="QCM1093" s="52"/>
      <c r="QCN1093" s="69"/>
      <c r="QCO1093" s="69"/>
      <c r="QCP1093" s="69"/>
      <c r="QCQ1093" s="107"/>
      <c r="QCR1093" s="2"/>
      <c r="QCS1093" s="15"/>
      <c r="QCT1093" s="15"/>
      <c r="QCU1093" s="80"/>
      <c r="QCV1093" s="52"/>
      <c r="QCW1093" s="69"/>
      <c r="QCX1093" s="69"/>
      <c r="QCY1093" s="69"/>
      <c r="QCZ1093" s="107"/>
      <c r="QDA1093" s="2"/>
      <c r="QDB1093" s="15"/>
      <c r="QDC1093" s="15"/>
      <c r="QDD1093" s="80"/>
      <c r="QDE1093" s="52"/>
      <c r="QDF1093" s="69"/>
      <c r="QDG1093" s="69"/>
      <c r="QDH1093" s="69"/>
      <c r="QDI1093" s="107"/>
      <c r="QDJ1093" s="2"/>
      <c r="QDK1093" s="15"/>
      <c r="QDL1093" s="15"/>
      <c r="QDM1093" s="80"/>
      <c r="QDN1093" s="52"/>
      <c r="QDO1093" s="69"/>
      <c r="QDP1093" s="69"/>
      <c r="QDQ1093" s="69"/>
      <c r="QDR1093" s="107"/>
      <c r="QDS1093" s="2"/>
      <c r="QDT1093" s="15"/>
      <c r="QDU1093" s="15"/>
      <c r="QDV1093" s="80"/>
      <c r="QDW1093" s="52"/>
      <c r="QDX1093" s="69"/>
      <c r="QDY1093" s="69"/>
      <c r="QDZ1093" s="69"/>
      <c r="QEA1093" s="107"/>
      <c r="QEB1093" s="2"/>
      <c r="QEC1093" s="15"/>
      <c r="QED1093" s="15"/>
      <c r="QEE1093" s="80"/>
      <c r="QEF1093" s="52"/>
      <c r="QEG1093" s="69"/>
      <c r="QEH1093" s="69"/>
      <c r="QEI1093" s="69"/>
      <c r="QEJ1093" s="107"/>
      <c r="QEK1093" s="2"/>
      <c r="QEL1093" s="15"/>
      <c r="QEM1093" s="15"/>
      <c r="QEN1093" s="80"/>
      <c r="QEO1093" s="52"/>
      <c r="QEP1093" s="69"/>
      <c r="QEQ1093" s="69"/>
      <c r="QER1093" s="69"/>
      <c r="QES1093" s="107"/>
      <c r="QET1093" s="2"/>
      <c r="QEU1093" s="15"/>
      <c r="QEV1093" s="15"/>
      <c r="QEW1093" s="80"/>
      <c r="QEX1093" s="52"/>
      <c r="QEY1093" s="69"/>
      <c r="QEZ1093" s="69"/>
      <c r="QFA1093" s="69"/>
      <c r="QFB1093" s="107"/>
      <c r="QFC1093" s="2"/>
      <c r="QFD1093" s="15"/>
      <c r="QFE1093" s="15"/>
      <c r="QFF1093" s="80"/>
      <c r="QFG1093" s="52"/>
      <c r="QFH1093" s="69"/>
      <c r="QFI1093" s="69"/>
      <c r="QFJ1093" s="69"/>
      <c r="QFK1093" s="107"/>
      <c r="QFL1093" s="2"/>
      <c r="QFM1093" s="15"/>
      <c r="QFN1093" s="15"/>
      <c r="QFO1093" s="80"/>
      <c r="QFP1093" s="52"/>
      <c r="QFQ1093" s="69"/>
      <c r="QFR1093" s="69"/>
      <c r="QFS1093" s="69"/>
      <c r="QFT1093" s="107"/>
      <c r="QFU1093" s="2"/>
      <c r="QFV1093" s="15"/>
      <c r="QFW1093" s="15"/>
      <c r="QFX1093" s="80"/>
      <c r="QFY1093" s="52"/>
      <c r="QFZ1093" s="69"/>
      <c r="QGA1093" s="69"/>
      <c r="QGB1093" s="69"/>
      <c r="QGC1093" s="107"/>
      <c r="QGD1093" s="2"/>
      <c r="QGE1093" s="15"/>
      <c r="QGF1093" s="15"/>
      <c r="QGG1093" s="80"/>
      <c r="QGH1093" s="52"/>
      <c r="QGI1093" s="69"/>
      <c r="QGJ1093" s="69"/>
      <c r="QGK1093" s="69"/>
      <c r="QGL1093" s="107"/>
      <c r="QGM1093" s="2"/>
      <c r="QGN1093" s="15"/>
      <c r="QGO1093" s="15"/>
      <c r="QGP1093" s="80"/>
      <c r="QGQ1093" s="52"/>
      <c r="QGR1093" s="69"/>
      <c r="QGS1093" s="69"/>
      <c r="QGT1093" s="69"/>
      <c r="QGU1093" s="107"/>
      <c r="QGV1093" s="2"/>
      <c r="QGW1093" s="15"/>
      <c r="QGX1093" s="15"/>
      <c r="QGY1093" s="80"/>
      <c r="QGZ1093" s="52"/>
      <c r="QHA1093" s="69"/>
      <c r="QHB1093" s="69"/>
      <c r="QHC1093" s="69"/>
      <c r="QHD1093" s="107"/>
      <c r="QHE1093" s="2"/>
      <c r="QHF1093" s="15"/>
      <c r="QHG1093" s="15"/>
      <c r="QHH1093" s="80"/>
      <c r="QHI1093" s="52"/>
      <c r="QHJ1093" s="69"/>
      <c r="QHK1093" s="69"/>
      <c r="QHL1093" s="69"/>
      <c r="QHM1093" s="107"/>
      <c r="QHN1093" s="2"/>
      <c r="QHO1093" s="15"/>
      <c r="QHP1093" s="15"/>
      <c r="QHQ1093" s="80"/>
      <c r="QHR1093" s="52"/>
      <c r="QHS1093" s="69"/>
      <c r="QHT1093" s="69"/>
      <c r="QHU1093" s="69"/>
      <c r="QHV1093" s="107"/>
      <c r="QHW1093" s="2"/>
      <c r="QHX1093" s="15"/>
      <c r="QHY1093" s="15"/>
      <c r="QHZ1093" s="80"/>
      <c r="QIA1093" s="52"/>
      <c r="QIB1093" s="69"/>
      <c r="QIC1093" s="69"/>
      <c r="QID1093" s="69"/>
      <c r="QIE1093" s="107"/>
      <c r="QIF1093" s="2"/>
      <c r="QIG1093" s="15"/>
      <c r="QIH1093" s="15"/>
      <c r="QII1093" s="80"/>
      <c r="QIJ1093" s="52"/>
      <c r="QIK1093" s="69"/>
      <c r="QIL1093" s="69"/>
      <c r="QIM1093" s="69"/>
      <c r="QIN1093" s="107"/>
      <c r="QIO1093" s="2"/>
      <c r="QIP1093" s="15"/>
      <c r="QIQ1093" s="15"/>
      <c r="QIR1093" s="80"/>
      <c r="QIS1093" s="52"/>
      <c r="QIT1093" s="69"/>
      <c r="QIU1093" s="69"/>
      <c r="QIV1093" s="69"/>
      <c r="QIW1093" s="107"/>
      <c r="QIX1093" s="2"/>
      <c r="QIY1093" s="15"/>
      <c r="QIZ1093" s="15"/>
      <c r="QJA1093" s="80"/>
      <c r="QJB1093" s="52"/>
      <c r="QJC1093" s="69"/>
      <c r="QJD1093" s="69"/>
      <c r="QJE1093" s="69"/>
      <c r="QJF1093" s="107"/>
      <c r="QJG1093" s="2"/>
      <c r="QJH1093" s="15"/>
      <c r="QJI1093" s="15"/>
      <c r="QJJ1093" s="80"/>
      <c r="QJK1093" s="52"/>
      <c r="QJL1093" s="69"/>
      <c r="QJM1093" s="69"/>
      <c r="QJN1093" s="69"/>
      <c r="QJO1093" s="107"/>
      <c r="QJP1093" s="2"/>
      <c r="QJQ1093" s="15"/>
      <c r="QJR1093" s="15"/>
      <c r="QJS1093" s="80"/>
      <c r="QJT1093" s="52"/>
      <c r="QJU1093" s="69"/>
      <c r="QJV1093" s="69"/>
      <c r="QJW1093" s="69"/>
      <c r="QJX1093" s="107"/>
      <c r="QJY1093" s="2"/>
      <c r="QJZ1093" s="15"/>
      <c r="QKA1093" s="15"/>
      <c r="QKB1093" s="80"/>
      <c r="QKC1093" s="52"/>
      <c r="QKD1093" s="69"/>
      <c r="QKE1093" s="69"/>
      <c r="QKF1093" s="69"/>
      <c r="QKG1093" s="107"/>
      <c r="QKH1093" s="2"/>
      <c r="QKI1093" s="15"/>
      <c r="QKJ1093" s="15"/>
      <c r="QKK1093" s="80"/>
      <c r="QKL1093" s="52"/>
      <c r="QKM1093" s="69"/>
      <c r="QKN1093" s="69"/>
      <c r="QKO1093" s="69"/>
      <c r="QKP1093" s="107"/>
      <c r="QKQ1093" s="2"/>
      <c r="QKR1093" s="15"/>
      <c r="QKS1093" s="15"/>
      <c r="QKT1093" s="80"/>
      <c r="QKU1093" s="52"/>
      <c r="QKV1093" s="69"/>
      <c r="QKW1093" s="69"/>
      <c r="QKX1093" s="69"/>
      <c r="QKY1093" s="107"/>
      <c r="QKZ1093" s="2"/>
      <c r="QLA1093" s="15"/>
      <c r="QLB1093" s="15"/>
      <c r="QLC1093" s="80"/>
      <c r="QLD1093" s="52"/>
      <c r="QLE1093" s="69"/>
      <c r="QLF1093" s="69"/>
      <c r="QLG1093" s="69"/>
      <c r="QLH1093" s="107"/>
      <c r="QLI1093" s="2"/>
      <c r="QLJ1093" s="15"/>
      <c r="QLK1093" s="15"/>
      <c r="QLL1093" s="80"/>
      <c r="QLM1093" s="52"/>
      <c r="QLN1093" s="69"/>
      <c r="QLO1093" s="69"/>
      <c r="QLP1093" s="69"/>
      <c r="QLQ1093" s="107"/>
      <c r="QLR1093" s="2"/>
      <c r="QLS1093" s="15"/>
      <c r="QLT1093" s="15"/>
      <c r="QLU1093" s="80"/>
      <c r="QLV1093" s="52"/>
      <c r="QLW1093" s="69"/>
      <c r="QLX1093" s="69"/>
      <c r="QLY1093" s="69"/>
      <c r="QLZ1093" s="107"/>
      <c r="QMA1093" s="2"/>
      <c r="QMB1093" s="15"/>
      <c r="QMC1093" s="15"/>
      <c r="QMD1093" s="80"/>
      <c r="QME1093" s="52"/>
      <c r="QMF1093" s="69"/>
      <c r="QMG1093" s="69"/>
      <c r="QMH1093" s="69"/>
      <c r="QMI1093" s="107"/>
      <c r="QMJ1093" s="2"/>
      <c r="QMK1093" s="15"/>
      <c r="QML1093" s="15"/>
      <c r="QMM1093" s="80"/>
      <c r="QMN1093" s="52"/>
      <c r="QMO1093" s="69"/>
      <c r="QMP1093" s="69"/>
      <c r="QMQ1093" s="69"/>
      <c r="QMR1093" s="107"/>
      <c r="QMS1093" s="2"/>
      <c r="QMT1093" s="15"/>
      <c r="QMU1093" s="15"/>
      <c r="QMV1093" s="80"/>
      <c r="QMW1093" s="52"/>
      <c r="QMX1093" s="69"/>
      <c r="QMY1093" s="69"/>
      <c r="QMZ1093" s="69"/>
      <c r="QNA1093" s="107"/>
      <c r="QNB1093" s="2"/>
      <c r="QNC1093" s="15"/>
      <c r="QND1093" s="15"/>
      <c r="QNE1093" s="80"/>
      <c r="QNF1093" s="52"/>
      <c r="QNG1093" s="69"/>
      <c r="QNH1093" s="69"/>
      <c r="QNI1093" s="69"/>
      <c r="QNJ1093" s="107"/>
      <c r="QNK1093" s="2"/>
      <c r="QNL1093" s="15"/>
      <c r="QNM1093" s="15"/>
      <c r="QNN1093" s="80"/>
      <c r="QNO1093" s="52"/>
      <c r="QNP1093" s="69"/>
      <c r="QNQ1093" s="69"/>
      <c r="QNR1093" s="69"/>
      <c r="QNS1093" s="107"/>
      <c r="QNT1093" s="2"/>
      <c r="QNU1093" s="15"/>
      <c r="QNV1093" s="15"/>
      <c r="QNW1093" s="80"/>
      <c r="QNX1093" s="52"/>
      <c r="QNY1093" s="69"/>
      <c r="QNZ1093" s="69"/>
      <c r="QOA1093" s="69"/>
      <c r="QOB1093" s="107"/>
      <c r="QOC1093" s="2"/>
      <c r="QOD1093" s="15"/>
      <c r="QOE1093" s="15"/>
      <c r="QOF1093" s="80"/>
      <c r="QOG1093" s="52"/>
      <c r="QOH1093" s="69"/>
      <c r="QOI1093" s="69"/>
      <c r="QOJ1093" s="69"/>
      <c r="QOK1093" s="107"/>
      <c r="QOL1093" s="2"/>
      <c r="QOM1093" s="15"/>
      <c r="QON1093" s="15"/>
      <c r="QOO1093" s="80"/>
      <c r="QOP1093" s="52"/>
      <c r="QOQ1093" s="69"/>
      <c r="QOR1093" s="69"/>
      <c r="QOS1093" s="69"/>
      <c r="QOT1093" s="107"/>
      <c r="QOU1093" s="2"/>
      <c r="QOV1093" s="15"/>
      <c r="QOW1093" s="15"/>
      <c r="QOX1093" s="80"/>
      <c r="QOY1093" s="52"/>
      <c r="QOZ1093" s="69"/>
      <c r="QPA1093" s="69"/>
      <c r="QPB1093" s="69"/>
      <c r="QPC1093" s="107"/>
      <c r="QPD1093" s="2"/>
      <c r="QPE1093" s="15"/>
      <c r="QPF1093" s="15"/>
      <c r="QPG1093" s="80"/>
      <c r="QPH1093" s="52"/>
      <c r="QPI1093" s="69"/>
      <c r="QPJ1093" s="69"/>
      <c r="QPK1093" s="69"/>
      <c r="QPL1093" s="107"/>
      <c r="QPM1093" s="2"/>
      <c r="QPN1093" s="15"/>
      <c r="QPO1093" s="15"/>
      <c r="QPP1093" s="80"/>
      <c r="QPQ1093" s="52"/>
      <c r="QPR1093" s="69"/>
      <c r="QPS1093" s="69"/>
      <c r="QPT1093" s="69"/>
      <c r="QPU1093" s="107"/>
      <c r="QPV1093" s="2"/>
      <c r="QPW1093" s="15"/>
      <c r="QPX1093" s="15"/>
      <c r="QPY1093" s="80"/>
      <c r="QPZ1093" s="52"/>
      <c r="QQA1093" s="69"/>
      <c r="QQB1093" s="69"/>
      <c r="QQC1093" s="69"/>
      <c r="QQD1093" s="107"/>
      <c r="QQE1093" s="2"/>
      <c r="QQF1093" s="15"/>
      <c r="QQG1093" s="15"/>
      <c r="QQH1093" s="80"/>
      <c r="QQI1093" s="52"/>
      <c r="QQJ1093" s="69"/>
      <c r="QQK1093" s="69"/>
      <c r="QQL1093" s="69"/>
      <c r="QQM1093" s="107"/>
      <c r="QQN1093" s="2"/>
      <c r="QQO1093" s="15"/>
      <c r="QQP1093" s="15"/>
      <c r="QQQ1093" s="80"/>
      <c r="QQR1093" s="52"/>
      <c r="QQS1093" s="69"/>
      <c r="QQT1093" s="69"/>
      <c r="QQU1093" s="69"/>
      <c r="QQV1093" s="107"/>
      <c r="QQW1093" s="2"/>
      <c r="QQX1093" s="15"/>
      <c r="QQY1093" s="15"/>
      <c r="QQZ1093" s="80"/>
      <c r="QRA1093" s="52"/>
      <c r="QRB1093" s="69"/>
      <c r="QRC1093" s="69"/>
      <c r="QRD1093" s="69"/>
      <c r="QRE1093" s="107"/>
      <c r="QRF1093" s="2"/>
      <c r="QRG1093" s="15"/>
      <c r="QRH1093" s="15"/>
      <c r="QRI1093" s="80"/>
      <c r="QRJ1093" s="52"/>
      <c r="QRK1093" s="69"/>
      <c r="QRL1093" s="69"/>
      <c r="QRM1093" s="69"/>
      <c r="QRN1093" s="107"/>
      <c r="QRO1093" s="2"/>
      <c r="QRP1093" s="15"/>
      <c r="QRQ1093" s="15"/>
      <c r="QRR1093" s="80"/>
      <c r="QRS1093" s="52"/>
      <c r="QRT1093" s="69"/>
      <c r="QRU1093" s="69"/>
      <c r="QRV1093" s="69"/>
      <c r="QRW1093" s="107"/>
      <c r="QRX1093" s="2"/>
      <c r="QRY1093" s="15"/>
      <c r="QRZ1093" s="15"/>
      <c r="QSA1093" s="80"/>
      <c r="QSB1093" s="52"/>
      <c r="QSC1093" s="69"/>
      <c r="QSD1093" s="69"/>
      <c r="QSE1093" s="69"/>
      <c r="QSF1093" s="107"/>
      <c r="QSG1093" s="2"/>
      <c r="QSH1093" s="15"/>
      <c r="QSI1093" s="15"/>
      <c r="QSJ1093" s="80"/>
      <c r="QSK1093" s="52"/>
      <c r="QSL1093" s="69"/>
      <c r="QSM1093" s="69"/>
      <c r="QSN1093" s="69"/>
      <c r="QSO1093" s="107"/>
      <c r="QSP1093" s="2"/>
      <c r="QSQ1093" s="15"/>
      <c r="QSR1093" s="15"/>
      <c r="QSS1093" s="80"/>
      <c r="QST1093" s="52"/>
      <c r="QSU1093" s="69"/>
      <c r="QSV1093" s="69"/>
      <c r="QSW1093" s="69"/>
      <c r="QSX1093" s="107"/>
      <c r="QSY1093" s="2"/>
      <c r="QSZ1093" s="15"/>
      <c r="QTA1093" s="15"/>
      <c r="QTB1093" s="80"/>
      <c r="QTC1093" s="52"/>
      <c r="QTD1093" s="69"/>
      <c r="QTE1093" s="69"/>
      <c r="QTF1093" s="69"/>
      <c r="QTG1093" s="107"/>
      <c r="QTH1093" s="2"/>
      <c r="QTI1093" s="15"/>
      <c r="QTJ1093" s="15"/>
      <c r="QTK1093" s="80"/>
      <c r="QTL1093" s="52"/>
      <c r="QTM1093" s="69"/>
      <c r="QTN1093" s="69"/>
      <c r="QTO1093" s="69"/>
      <c r="QTP1093" s="107"/>
      <c r="QTQ1093" s="2"/>
      <c r="QTR1093" s="15"/>
      <c r="QTS1093" s="15"/>
      <c r="QTT1093" s="80"/>
      <c r="QTU1093" s="52"/>
      <c r="QTV1093" s="69"/>
      <c r="QTW1093" s="69"/>
      <c r="QTX1093" s="69"/>
      <c r="QTY1093" s="107"/>
      <c r="QTZ1093" s="2"/>
      <c r="QUA1093" s="15"/>
      <c r="QUB1093" s="15"/>
      <c r="QUC1093" s="80"/>
      <c r="QUD1093" s="52"/>
      <c r="QUE1093" s="69"/>
      <c r="QUF1093" s="69"/>
      <c r="QUG1093" s="69"/>
      <c r="QUH1093" s="107"/>
      <c r="QUI1093" s="2"/>
      <c r="QUJ1093" s="15"/>
      <c r="QUK1093" s="15"/>
      <c r="QUL1093" s="80"/>
      <c r="QUM1093" s="52"/>
      <c r="QUN1093" s="69"/>
      <c r="QUO1093" s="69"/>
      <c r="QUP1093" s="69"/>
      <c r="QUQ1093" s="107"/>
      <c r="QUR1093" s="2"/>
      <c r="QUS1093" s="15"/>
      <c r="QUT1093" s="15"/>
      <c r="QUU1093" s="80"/>
      <c r="QUV1093" s="52"/>
      <c r="QUW1093" s="69"/>
      <c r="QUX1093" s="69"/>
      <c r="QUY1093" s="69"/>
      <c r="QUZ1093" s="107"/>
      <c r="QVA1093" s="2"/>
      <c r="QVB1093" s="15"/>
      <c r="QVC1093" s="15"/>
      <c r="QVD1093" s="80"/>
      <c r="QVE1093" s="52"/>
      <c r="QVF1093" s="69"/>
      <c r="QVG1093" s="69"/>
      <c r="QVH1093" s="69"/>
      <c r="QVI1093" s="107"/>
      <c r="QVJ1093" s="2"/>
      <c r="QVK1093" s="15"/>
      <c r="QVL1093" s="15"/>
      <c r="QVM1093" s="80"/>
      <c r="QVN1093" s="52"/>
      <c r="QVO1093" s="69"/>
      <c r="QVP1093" s="69"/>
      <c r="QVQ1093" s="69"/>
      <c r="QVR1093" s="107"/>
      <c r="QVS1093" s="2"/>
      <c r="QVT1093" s="15"/>
      <c r="QVU1093" s="15"/>
      <c r="QVV1093" s="80"/>
      <c r="QVW1093" s="52"/>
      <c r="QVX1093" s="69"/>
      <c r="QVY1093" s="69"/>
      <c r="QVZ1093" s="69"/>
      <c r="QWA1093" s="107"/>
      <c r="QWB1093" s="2"/>
      <c r="QWC1093" s="15"/>
      <c r="QWD1093" s="15"/>
      <c r="QWE1093" s="80"/>
      <c r="QWF1093" s="52"/>
      <c r="QWG1093" s="69"/>
      <c r="QWH1093" s="69"/>
      <c r="QWI1093" s="69"/>
      <c r="QWJ1093" s="107"/>
      <c r="QWK1093" s="2"/>
      <c r="QWL1093" s="15"/>
      <c r="QWM1093" s="15"/>
      <c r="QWN1093" s="80"/>
      <c r="QWO1093" s="52"/>
      <c r="QWP1093" s="69"/>
      <c r="QWQ1093" s="69"/>
      <c r="QWR1093" s="69"/>
      <c r="QWS1093" s="107"/>
      <c r="QWT1093" s="2"/>
      <c r="QWU1093" s="15"/>
      <c r="QWV1093" s="15"/>
      <c r="QWW1093" s="80"/>
      <c r="QWX1093" s="52"/>
      <c r="QWY1093" s="69"/>
      <c r="QWZ1093" s="69"/>
      <c r="QXA1093" s="69"/>
      <c r="QXB1093" s="107"/>
      <c r="QXC1093" s="2"/>
      <c r="QXD1093" s="15"/>
      <c r="QXE1093" s="15"/>
      <c r="QXF1093" s="80"/>
      <c r="QXG1093" s="52"/>
      <c r="QXH1093" s="69"/>
      <c r="QXI1093" s="69"/>
      <c r="QXJ1093" s="69"/>
      <c r="QXK1093" s="107"/>
      <c r="QXL1093" s="2"/>
      <c r="QXM1093" s="15"/>
      <c r="QXN1093" s="15"/>
      <c r="QXO1093" s="80"/>
      <c r="QXP1093" s="52"/>
      <c r="QXQ1093" s="69"/>
      <c r="QXR1093" s="69"/>
      <c r="QXS1093" s="69"/>
      <c r="QXT1093" s="107"/>
      <c r="QXU1093" s="2"/>
      <c r="QXV1093" s="15"/>
      <c r="QXW1093" s="15"/>
      <c r="QXX1093" s="80"/>
      <c r="QXY1093" s="52"/>
      <c r="QXZ1093" s="69"/>
      <c r="QYA1093" s="69"/>
      <c r="QYB1093" s="69"/>
      <c r="QYC1093" s="107"/>
      <c r="QYD1093" s="2"/>
      <c r="QYE1093" s="15"/>
      <c r="QYF1093" s="15"/>
      <c r="QYG1093" s="80"/>
      <c r="QYH1093" s="52"/>
      <c r="QYI1093" s="69"/>
      <c r="QYJ1093" s="69"/>
      <c r="QYK1093" s="69"/>
      <c r="QYL1093" s="107"/>
      <c r="QYM1093" s="2"/>
      <c r="QYN1093" s="15"/>
      <c r="QYO1093" s="15"/>
      <c r="QYP1093" s="80"/>
      <c r="QYQ1093" s="52"/>
      <c r="QYR1093" s="69"/>
      <c r="QYS1093" s="69"/>
      <c r="QYT1093" s="69"/>
      <c r="QYU1093" s="107"/>
      <c r="QYV1093" s="2"/>
      <c r="QYW1093" s="15"/>
      <c r="QYX1093" s="15"/>
      <c r="QYY1093" s="80"/>
      <c r="QYZ1093" s="52"/>
      <c r="QZA1093" s="69"/>
      <c r="QZB1093" s="69"/>
      <c r="QZC1093" s="69"/>
      <c r="QZD1093" s="107"/>
      <c r="QZE1093" s="2"/>
      <c r="QZF1093" s="15"/>
      <c r="QZG1093" s="15"/>
      <c r="QZH1093" s="80"/>
      <c r="QZI1093" s="52"/>
      <c r="QZJ1093" s="69"/>
      <c r="QZK1093" s="69"/>
      <c r="QZL1093" s="69"/>
      <c r="QZM1093" s="107"/>
      <c r="QZN1093" s="2"/>
      <c r="QZO1093" s="15"/>
      <c r="QZP1093" s="15"/>
      <c r="QZQ1093" s="80"/>
      <c r="QZR1093" s="52"/>
      <c r="QZS1093" s="69"/>
      <c r="QZT1093" s="69"/>
      <c r="QZU1093" s="69"/>
      <c r="QZV1093" s="107"/>
      <c r="QZW1093" s="2"/>
      <c r="QZX1093" s="15"/>
      <c r="QZY1093" s="15"/>
      <c r="QZZ1093" s="80"/>
      <c r="RAA1093" s="52"/>
      <c r="RAB1093" s="69"/>
      <c r="RAC1093" s="69"/>
      <c r="RAD1093" s="69"/>
      <c r="RAE1093" s="107"/>
      <c r="RAF1093" s="2"/>
      <c r="RAG1093" s="15"/>
      <c r="RAH1093" s="15"/>
      <c r="RAI1093" s="80"/>
      <c r="RAJ1093" s="52"/>
      <c r="RAK1093" s="69"/>
      <c r="RAL1093" s="69"/>
      <c r="RAM1093" s="69"/>
      <c r="RAN1093" s="107"/>
      <c r="RAO1093" s="2"/>
      <c r="RAP1093" s="15"/>
      <c r="RAQ1093" s="15"/>
      <c r="RAR1093" s="80"/>
      <c r="RAS1093" s="52"/>
      <c r="RAT1093" s="69"/>
      <c r="RAU1093" s="69"/>
      <c r="RAV1093" s="69"/>
      <c r="RAW1093" s="107"/>
      <c r="RAX1093" s="2"/>
      <c r="RAY1093" s="15"/>
      <c r="RAZ1093" s="15"/>
      <c r="RBA1093" s="80"/>
      <c r="RBB1093" s="52"/>
      <c r="RBC1093" s="69"/>
      <c r="RBD1093" s="69"/>
      <c r="RBE1093" s="69"/>
      <c r="RBF1093" s="107"/>
      <c r="RBG1093" s="2"/>
      <c r="RBH1093" s="15"/>
      <c r="RBI1093" s="15"/>
      <c r="RBJ1093" s="80"/>
      <c r="RBK1093" s="52"/>
      <c r="RBL1093" s="69"/>
      <c r="RBM1093" s="69"/>
      <c r="RBN1093" s="69"/>
      <c r="RBO1093" s="107"/>
      <c r="RBP1093" s="2"/>
      <c r="RBQ1093" s="15"/>
      <c r="RBR1093" s="15"/>
      <c r="RBS1093" s="80"/>
      <c r="RBT1093" s="52"/>
      <c r="RBU1093" s="69"/>
      <c r="RBV1093" s="69"/>
      <c r="RBW1093" s="69"/>
      <c r="RBX1093" s="107"/>
      <c r="RBY1093" s="2"/>
      <c r="RBZ1093" s="15"/>
      <c r="RCA1093" s="15"/>
      <c r="RCB1093" s="80"/>
      <c r="RCC1093" s="52"/>
      <c r="RCD1093" s="69"/>
      <c r="RCE1093" s="69"/>
      <c r="RCF1093" s="69"/>
      <c r="RCG1093" s="107"/>
      <c r="RCH1093" s="2"/>
      <c r="RCI1093" s="15"/>
      <c r="RCJ1093" s="15"/>
      <c r="RCK1093" s="80"/>
      <c r="RCL1093" s="52"/>
      <c r="RCM1093" s="69"/>
      <c r="RCN1093" s="69"/>
      <c r="RCO1093" s="69"/>
      <c r="RCP1093" s="107"/>
      <c r="RCQ1093" s="2"/>
      <c r="RCR1093" s="15"/>
      <c r="RCS1093" s="15"/>
      <c r="RCT1093" s="80"/>
      <c r="RCU1093" s="52"/>
      <c r="RCV1093" s="69"/>
      <c r="RCW1093" s="69"/>
      <c r="RCX1093" s="69"/>
      <c r="RCY1093" s="107"/>
      <c r="RCZ1093" s="2"/>
      <c r="RDA1093" s="15"/>
      <c r="RDB1093" s="15"/>
      <c r="RDC1093" s="80"/>
      <c r="RDD1093" s="52"/>
      <c r="RDE1093" s="69"/>
      <c r="RDF1093" s="69"/>
      <c r="RDG1093" s="69"/>
      <c r="RDH1093" s="107"/>
      <c r="RDI1093" s="2"/>
      <c r="RDJ1093" s="15"/>
      <c r="RDK1093" s="15"/>
      <c r="RDL1093" s="80"/>
      <c r="RDM1093" s="52"/>
      <c r="RDN1093" s="69"/>
      <c r="RDO1093" s="69"/>
      <c r="RDP1093" s="69"/>
      <c r="RDQ1093" s="107"/>
      <c r="RDR1093" s="2"/>
      <c r="RDS1093" s="15"/>
      <c r="RDT1093" s="15"/>
      <c r="RDU1093" s="80"/>
      <c r="RDV1093" s="52"/>
      <c r="RDW1093" s="69"/>
      <c r="RDX1093" s="69"/>
      <c r="RDY1093" s="69"/>
      <c r="RDZ1093" s="107"/>
      <c r="REA1093" s="2"/>
      <c r="REB1093" s="15"/>
      <c r="REC1093" s="15"/>
      <c r="RED1093" s="80"/>
      <c r="REE1093" s="52"/>
      <c r="REF1093" s="69"/>
      <c r="REG1093" s="69"/>
      <c r="REH1093" s="69"/>
      <c r="REI1093" s="107"/>
      <c r="REJ1093" s="2"/>
      <c r="REK1093" s="15"/>
      <c r="REL1093" s="15"/>
      <c r="REM1093" s="80"/>
      <c r="REN1093" s="52"/>
      <c r="REO1093" s="69"/>
      <c r="REP1093" s="69"/>
      <c r="REQ1093" s="69"/>
      <c r="RER1093" s="107"/>
      <c r="RES1093" s="2"/>
      <c r="RET1093" s="15"/>
      <c r="REU1093" s="15"/>
      <c r="REV1093" s="80"/>
      <c r="REW1093" s="52"/>
      <c r="REX1093" s="69"/>
      <c r="REY1093" s="69"/>
      <c r="REZ1093" s="69"/>
      <c r="RFA1093" s="107"/>
      <c r="RFB1093" s="2"/>
      <c r="RFC1093" s="15"/>
      <c r="RFD1093" s="15"/>
      <c r="RFE1093" s="80"/>
      <c r="RFF1093" s="52"/>
      <c r="RFG1093" s="69"/>
      <c r="RFH1093" s="69"/>
      <c r="RFI1093" s="69"/>
      <c r="RFJ1093" s="107"/>
      <c r="RFK1093" s="2"/>
      <c r="RFL1093" s="15"/>
      <c r="RFM1093" s="15"/>
      <c r="RFN1093" s="80"/>
      <c r="RFO1093" s="52"/>
      <c r="RFP1093" s="69"/>
      <c r="RFQ1093" s="69"/>
      <c r="RFR1093" s="69"/>
      <c r="RFS1093" s="107"/>
      <c r="RFT1093" s="2"/>
      <c r="RFU1093" s="15"/>
      <c r="RFV1093" s="15"/>
      <c r="RFW1093" s="80"/>
      <c r="RFX1093" s="52"/>
      <c r="RFY1093" s="69"/>
      <c r="RFZ1093" s="69"/>
      <c r="RGA1093" s="69"/>
      <c r="RGB1093" s="107"/>
      <c r="RGC1093" s="2"/>
      <c r="RGD1093" s="15"/>
      <c r="RGE1093" s="15"/>
      <c r="RGF1093" s="80"/>
      <c r="RGG1093" s="52"/>
      <c r="RGH1093" s="69"/>
      <c r="RGI1093" s="69"/>
      <c r="RGJ1093" s="69"/>
      <c r="RGK1093" s="107"/>
      <c r="RGL1093" s="2"/>
      <c r="RGM1093" s="15"/>
      <c r="RGN1093" s="15"/>
      <c r="RGO1093" s="80"/>
      <c r="RGP1093" s="52"/>
      <c r="RGQ1093" s="69"/>
      <c r="RGR1093" s="69"/>
      <c r="RGS1093" s="69"/>
      <c r="RGT1093" s="107"/>
      <c r="RGU1093" s="2"/>
      <c r="RGV1093" s="15"/>
      <c r="RGW1093" s="15"/>
      <c r="RGX1093" s="80"/>
      <c r="RGY1093" s="52"/>
      <c r="RGZ1093" s="69"/>
      <c r="RHA1093" s="69"/>
      <c r="RHB1093" s="69"/>
      <c r="RHC1093" s="107"/>
      <c r="RHD1093" s="2"/>
      <c r="RHE1093" s="15"/>
      <c r="RHF1093" s="15"/>
      <c r="RHG1093" s="80"/>
      <c r="RHH1093" s="52"/>
      <c r="RHI1093" s="69"/>
      <c r="RHJ1093" s="69"/>
      <c r="RHK1093" s="69"/>
      <c r="RHL1093" s="107"/>
      <c r="RHM1093" s="2"/>
      <c r="RHN1093" s="15"/>
      <c r="RHO1093" s="15"/>
      <c r="RHP1093" s="80"/>
      <c r="RHQ1093" s="52"/>
      <c r="RHR1093" s="69"/>
      <c r="RHS1093" s="69"/>
      <c r="RHT1093" s="69"/>
      <c r="RHU1093" s="107"/>
      <c r="RHV1093" s="2"/>
      <c r="RHW1093" s="15"/>
      <c r="RHX1093" s="15"/>
      <c r="RHY1093" s="80"/>
      <c r="RHZ1093" s="52"/>
      <c r="RIA1093" s="69"/>
      <c r="RIB1093" s="69"/>
      <c r="RIC1093" s="69"/>
      <c r="RID1093" s="107"/>
      <c r="RIE1093" s="2"/>
      <c r="RIF1093" s="15"/>
      <c r="RIG1093" s="15"/>
      <c r="RIH1093" s="80"/>
      <c r="RII1093" s="52"/>
      <c r="RIJ1093" s="69"/>
      <c r="RIK1093" s="69"/>
      <c r="RIL1093" s="69"/>
      <c r="RIM1093" s="107"/>
      <c r="RIN1093" s="2"/>
      <c r="RIO1093" s="15"/>
      <c r="RIP1093" s="15"/>
      <c r="RIQ1093" s="80"/>
      <c r="RIR1093" s="52"/>
      <c r="RIS1093" s="69"/>
      <c r="RIT1093" s="69"/>
      <c r="RIU1093" s="69"/>
      <c r="RIV1093" s="107"/>
      <c r="RIW1093" s="2"/>
      <c r="RIX1093" s="15"/>
      <c r="RIY1093" s="15"/>
      <c r="RIZ1093" s="80"/>
      <c r="RJA1093" s="52"/>
      <c r="RJB1093" s="69"/>
      <c r="RJC1093" s="69"/>
      <c r="RJD1093" s="69"/>
      <c r="RJE1093" s="107"/>
      <c r="RJF1093" s="2"/>
      <c r="RJG1093" s="15"/>
      <c r="RJH1093" s="15"/>
      <c r="RJI1093" s="80"/>
      <c r="RJJ1093" s="52"/>
      <c r="RJK1093" s="69"/>
      <c r="RJL1093" s="69"/>
      <c r="RJM1093" s="69"/>
      <c r="RJN1093" s="107"/>
      <c r="RJO1093" s="2"/>
      <c r="RJP1093" s="15"/>
      <c r="RJQ1093" s="15"/>
      <c r="RJR1093" s="80"/>
      <c r="RJS1093" s="52"/>
      <c r="RJT1093" s="69"/>
      <c r="RJU1093" s="69"/>
      <c r="RJV1093" s="69"/>
      <c r="RJW1093" s="107"/>
      <c r="RJX1093" s="2"/>
      <c r="RJY1093" s="15"/>
      <c r="RJZ1093" s="15"/>
      <c r="RKA1093" s="80"/>
      <c r="RKB1093" s="52"/>
      <c r="RKC1093" s="69"/>
      <c r="RKD1093" s="69"/>
      <c r="RKE1093" s="69"/>
      <c r="RKF1093" s="107"/>
      <c r="RKG1093" s="2"/>
      <c r="RKH1093" s="15"/>
      <c r="RKI1093" s="15"/>
      <c r="RKJ1093" s="80"/>
      <c r="RKK1093" s="52"/>
      <c r="RKL1093" s="69"/>
      <c r="RKM1093" s="69"/>
      <c r="RKN1093" s="69"/>
      <c r="RKO1093" s="107"/>
      <c r="RKP1093" s="2"/>
      <c r="RKQ1093" s="15"/>
      <c r="RKR1093" s="15"/>
      <c r="RKS1093" s="80"/>
      <c r="RKT1093" s="52"/>
      <c r="RKU1093" s="69"/>
      <c r="RKV1093" s="69"/>
      <c r="RKW1093" s="69"/>
      <c r="RKX1093" s="107"/>
      <c r="RKY1093" s="2"/>
      <c r="RKZ1093" s="15"/>
      <c r="RLA1093" s="15"/>
      <c r="RLB1093" s="80"/>
      <c r="RLC1093" s="52"/>
      <c r="RLD1093" s="69"/>
      <c r="RLE1093" s="69"/>
      <c r="RLF1093" s="69"/>
      <c r="RLG1093" s="107"/>
      <c r="RLH1093" s="2"/>
      <c r="RLI1093" s="15"/>
      <c r="RLJ1093" s="15"/>
      <c r="RLK1093" s="80"/>
      <c r="RLL1093" s="52"/>
      <c r="RLM1093" s="69"/>
      <c r="RLN1093" s="69"/>
      <c r="RLO1093" s="69"/>
      <c r="RLP1093" s="107"/>
      <c r="RLQ1093" s="2"/>
      <c r="RLR1093" s="15"/>
      <c r="RLS1093" s="15"/>
      <c r="RLT1093" s="80"/>
      <c r="RLU1093" s="52"/>
      <c r="RLV1093" s="69"/>
      <c r="RLW1093" s="69"/>
      <c r="RLX1093" s="69"/>
      <c r="RLY1093" s="107"/>
      <c r="RLZ1093" s="2"/>
      <c r="RMA1093" s="15"/>
      <c r="RMB1093" s="15"/>
      <c r="RMC1093" s="80"/>
      <c r="RMD1093" s="52"/>
      <c r="RME1093" s="69"/>
      <c r="RMF1093" s="69"/>
      <c r="RMG1093" s="69"/>
      <c r="RMH1093" s="107"/>
      <c r="RMI1093" s="2"/>
      <c r="RMJ1093" s="15"/>
      <c r="RMK1093" s="15"/>
      <c r="RML1093" s="80"/>
      <c r="RMM1093" s="52"/>
      <c r="RMN1093" s="69"/>
      <c r="RMO1093" s="69"/>
      <c r="RMP1093" s="69"/>
      <c r="RMQ1093" s="107"/>
      <c r="RMR1093" s="2"/>
      <c r="RMS1093" s="15"/>
      <c r="RMT1093" s="15"/>
      <c r="RMU1093" s="80"/>
      <c r="RMV1093" s="52"/>
      <c r="RMW1093" s="69"/>
      <c r="RMX1093" s="69"/>
      <c r="RMY1093" s="69"/>
      <c r="RMZ1093" s="107"/>
      <c r="RNA1093" s="2"/>
      <c r="RNB1093" s="15"/>
      <c r="RNC1093" s="15"/>
      <c r="RND1093" s="80"/>
      <c r="RNE1093" s="52"/>
      <c r="RNF1093" s="69"/>
      <c r="RNG1093" s="69"/>
      <c r="RNH1093" s="69"/>
      <c r="RNI1093" s="107"/>
      <c r="RNJ1093" s="2"/>
      <c r="RNK1093" s="15"/>
      <c r="RNL1093" s="15"/>
      <c r="RNM1093" s="80"/>
      <c r="RNN1093" s="52"/>
      <c r="RNO1093" s="69"/>
      <c r="RNP1093" s="69"/>
      <c r="RNQ1093" s="69"/>
      <c r="RNR1093" s="107"/>
      <c r="RNS1093" s="2"/>
      <c r="RNT1093" s="15"/>
      <c r="RNU1093" s="15"/>
      <c r="RNV1093" s="80"/>
      <c r="RNW1093" s="52"/>
      <c r="RNX1093" s="69"/>
      <c r="RNY1093" s="69"/>
      <c r="RNZ1093" s="69"/>
      <c r="ROA1093" s="107"/>
      <c r="ROB1093" s="2"/>
      <c r="ROC1093" s="15"/>
      <c r="ROD1093" s="15"/>
      <c r="ROE1093" s="80"/>
      <c r="ROF1093" s="52"/>
      <c r="ROG1093" s="69"/>
      <c r="ROH1093" s="69"/>
      <c r="ROI1093" s="69"/>
      <c r="ROJ1093" s="107"/>
      <c r="ROK1093" s="2"/>
      <c r="ROL1093" s="15"/>
      <c r="ROM1093" s="15"/>
      <c r="RON1093" s="80"/>
      <c r="ROO1093" s="52"/>
      <c r="ROP1093" s="69"/>
      <c r="ROQ1093" s="69"/>
      <c r="ROR1093" s="69"/>
      <c r="ROS1093" s="107"/>
      <c r="ROT1093" s="2"/>
      <c r="ROU1093" s="15"/>
      <c r="ROV1093" s="15"/>
      <c r="ROW1093" s="80"/>
      <c r="ROX1093" s="52"/>
      <c r="ROY1093" s="69"/>
      <c r="ROZ1093" s="69"/>
      <c r="RPA1093" s="69"/>
      <c r="RPB1093" s="107"/>
      <c r="RPC1093" s="2"/>
      <c r="RPD1093" s="15"/>
      <c r="RPE1093" s="15"/>
      <c r="RPF1093" s="80"/>
      <c r="RPG1093" s="52"/>
      <c r="RPH1093" s="69"/>
      <c r="RPI1093" s="69"/>
      <c r="RPJ1093" s="69"/>
      <c r="RPK1093" s="107"/>
      <c r="RPL1093" s="2"/>
      <c r="RPM1093" s="15"/>
      <c r="RPN1093" s="15"/>
      <c r="RPO1093" s="80"/>
      <c r="RPP1093" s="52"/>
      <c r="RPQ1093" s="69"/>
      <c r="RPR1093" s="69"/>
      <c r="RPS1093" s="69"/>
      <c r="RPT1093" s="107"/>
      <c r="RPU1093" s="2"/>
      <c r="RPV1093" s="15"/>
      <c r="RPW1093" s="15"/>
      <c r="RPX1093" s="80"/>
      <c r="RPY1093" s="52"/>
      <c r="RPZ1093" s="69"/>
      <c r="RQA1093" s="69"/>
      <c r="RQB1093" s="69"/>
      <c r="RQC1093" s="107"/>
      <c r="RQD1093" s="2"/>
      <c r="RQE1093" s="15"/>
      <c r="RQF1093" s="15"/>
      <c r="RQG1093" s="80"/>
      <c r="RQH1093" s="52"/>
      <c r="RQI1093" s="69"/>
      <c r="RQJ1093" s="69"/>
      <c r="RQK1093" s="69"/>
      <c r="RQL1093" s="107"/>
      <c r="RQM1093" s="2"/>
      <c r="RQN1093" s="15"/>
      <c r="RQO1093" s="15"/>
      <c r="RQP1093" s="80"/>
      <c r="RQQ1093" s="52"/>
      <c r="RQR1093" s="69"/>
      <c r="RQS1093" s="69"/>
      <c r="RQT1093" s="69"/>
      <c r="RQU1093" s="107"/>
      <c r="RQV1093" s="2"/>
      <c r="RQW1093" s="15"/>
      <c r="RQX1093" s="15"/>
      <c r="RQY1093" s="80"/>
      <c r="RQZ1093" s="52"/>
      <c r="RRA1093" s="69"/>
      <c r="RRB1093" s="69"/>
      <c r="RRC1093" s="69"/>
      <c r="RRD1093" s="107"/>
      <c r="RRE1093" s="2"/>
      <c r="RRF1093" s="15"/>
      <c r="RRG1093" s="15"/>
      <c r="RRH1093" s="80"/>
      <c r="RRI1093" s="52"/>
      <c r="RRJ1093" s="69"/>
      <c r="RRK1093" s="69"/>
      <c r="RRL1093" s="69"/>
      <c r="RRM1093" s="107"/>
      <c r="RRN1093" s="2"/>
      <c r="RRO1093" s="15"/>
      <c r="RRP1093" s="15"/>
      <c r="RRQ1093" s="80"/>
      <c r="RRR1093" s="52"/>
      <c r="RRS1093" s="69"/>
      <c r="RRT1093" s="69"/>
      <c r="RRU1093" s="69"/>
      <c r="RRV1093" s="107"/>
      <c r="RRW1093" s="2"/>
      <c r="RRX1093" s="15"/>
      <c r="RRY1093" s="15"/>
      <c r="RRZ1093" s="80"/>
      <c r="RSA1093" s="52"/>
      <c r="RSB1093" s="69"/>
      <c r="RSC1093" s="69"/>
      <c r="RSD1093" s="69"/>
      <c r="RSE1093" s="107"/>
      <c r="RSF1093" s="2"/>
      <c r="RSG1093" s="15"/>
      <c r="RSH1093" s="15"/>
      <c r="RSI1093" s="80"/>
      <c r="RSJ1093" s="52"/>
      <c r="RSK1093" s="69"/>
      <c r="RSL1093" s="69"/>
      <c r="RSM1093" s="69"/>
      <c r="RSN1093" s="107"/>
      <c r="RSO1093" s="2"/>
      <c r="RSP1093" s="15"/>
      <c r="RSQ1093" s="15"/>
      <c r="RSR1093" s="80"/>
      <c r="RSS1093" s="52"/>
      <c r="RST1093" s="69"/>
      <c r="RSU1093" s="69"/>
      <c r="RSV1093" s="69"/>
      <c r="RSW1093" s="107"/>
      <c r="RSX1093" s="2"/>
      <c r="RSY1093" s="15"/>
      <c r="RSZ1093" s="15"/>
      <c r="RTA1093" s="80"/>
      <c r="RTB1093" s="52"/>
      <c r="RTC1093" s="69"/>
      <c r="RTD1093" s="69"/>
      <c r="RTE1093" s="69"/>
      <c r="RTF1093" s="107"/>
      <c r="RTG1093" s="2"/>
      <c r="RTH1093" s="15"/>
      <c r="RTI1093" s="15"/>
      <c r="RTJ1093" s="80"/>
      <c r="RTK1093" s="52"/>
      <c r="RTL1093" s="69"/>
      <c r="RTM1093" s="69"/>
      <c r="RTN1093" s="69"/>
      <c r="RTO1093" s="107"/>
      <c r="RTP1093" s="2"/>
      <c r="RTQ1093" s="15"/>
      <c r="RTR1093" s="15"/>
      <c r="RTS1093" s="80"/>
      <c r="RTT1093" s="52"/>
      <c r="RTU1093" s="69"/>
      <c r="RTV1093" s="69"/>
      <c r="RTW1093" s="69"/>
      <c r="RTX1093" s="107"/>
      <c r="RTY1093" s="2"/>
      <c r="RTZ1093" s="15"/>
      <c r="RUA1093" s="15"/>
      <c r="RUB1093" s="80"/>
      <c r="RUC1093" s="52"/>
      <c r="RUD1093" s="69"/>
      <c r="RUE1093" s="69"/>
      <c r="RUF1093" s="69"/>
      <c r="RUG1093" s="107"/>
      <c r="RUH1093" s="2"/>
      <c r="RUI1093" s="15"/>
      <c r="RUJ1093" s="15"/>
      <c r="RUK1093" s="80"/>
      <c r="RUL1093" s="52"/>
      <c r="RUM1093" s="69"/>
      <c r="RUN1093" s="69"/>
      <c r="RUO1093" s="69"/>
      <c r="RUP1093" s="107"/>
      <c r="RUQ1093" s="2"/>
      <c r="RUR1093" s="15"/>
      <c r="RUS1093" s="15"/>
      <c r="RUT1093" s="80"/>
      <c r="RUU1093" s="52"/>
      <c r="RUV1093" s="69"/>
      <c r="RUW1093" s="69"/>
      <c r="RUX1093" s="69"/>
      <c r="RUY1093" s="107"/>
      <c r="RUZ1093" s="2"/>
      <c r="RVA1093" s="15"/>
      <c r="RVB1093" s="15"/>
      <c r="RVC1093" s="80"/>
      <c r="RVD1093" s="52"/>
      <c r="RVE1093" s="69"/>
      <c r="RVF1093" s="69"/>
      <c r="RVG1093" s="69"/>
      <c r="RVH1093" s="107"/>
      <c r="RVI1093" s="2"/>
      <c r="RVJ1093" s="15"/>
      <c r="RVK1093" s="15"/>
      <c r="RVL1093" s="80"/>
      <c r="RVM1093" s="52"/>
      <c r="RVN1093" s="69"/>
      <c r="RVO1093" s="69"/>
      <c r="RVP1093" s="69"/>
      <c r="RVQ1093" s="107"/>
      <c r="RVR1093" s="2"/>
      <c r="RVS1093" s="15"/>
      <c r="RVT1093" s="15"/>
      <c r="RVU1093" s="80"/>
      <c r="RVV1093" s="52"/>
      <c r="RVW1093" s="69"/>
      <c r="RVX1093" s="69"/>
      <c r="RVY1093" s="69"/>
      <c r="RVZ1093" s="107"/>
      <c r="RWA1093" s="2"/>
      <c r="RWB1093" s="15"/>
      <c r="RWC1093" s="15"/>
      <c r="RWD1093" s="80"/>
      <c r="RWE1093" s="52"/>
      <c r="RWF1093" s="69"/>
      <c r="RWG1093" s="69"/>
      <c r="RWH1093" s="69"/>
      <c r="RWI1093" s="107"/>
      <c r="RWJ1093" s="2"/>
      <c r="RWK1093" s="15"/>
      <c r="RWL1093" s="15"/>
      <c r="RWM1093" s="80"/>
      <c r="RWN1093" s="52"/>
      <c r="RWO1093" s="69"/>
      <c r="RWP1093" s="69"/>
      <c r="RWQ1093" s="69"/>
      <c r="RWR1093" s="107"/>
      <c r="RWS1093" s="2"/>
      <c r="RWT1093" s="15"/>
      <c r="RWU1093" s="15"/>
      <c r="RWV1093" s="80"/>
      <c r="RWW1093" s="52"/>
      <c r="RWX1093" s="69"/>
      <c r="RWY1093" s="69"/>
      <c r="RWZ1093" s="69"/>
      <c r="RXA1093" s="107"/>
      <c r="RXB1093" s="2"/>
      <c r="RXC1093" s="15"/>
      <c r="RXD1093" s="15"/>
      <c r="RXE1093" s="80"/>
      <c r="RXF1093" s="52"/>
      <c r="RXG1093" s="69"/>
      <c r="RXH1093" s="69"/>
      <c r="RXI1093" s="69"/>
      <c r="RXJ1093" s="107"/>
      <c r="RXK1093" s="2"/>
      <c r="RXL1093" s="15"/>
      <c r="RXM1093" s="15"/>
      <c r="RXN1093" s="80"/>
      <c r="RXO1093" s="52"/>
      <c r="RXP1093" s="69"/>
      <c r="RXQ1093" s="69"/>
      <c r="RXR1093" s="69"/>
      <c r="RXS1093" s="107"/>
      <c r="RXT1093" s="2"/>
      <c r="RXU1093" s="15"/>
      <c r="RXV1093" s="15"/>
      <c r="RXW1093" s="80"/>
      <c r="RXX1093" s="52"/>
      <c r="RXY1093" s="69"/>
      <c r="RXZ1093" s="69"/>
      <c r="RYA1093" s="69"/>
      <c r="RYB1093" s="107"/>
      <c r="RYC1093" s="2"/>
      <c r="RYD1093" s="15"/>
      <c r="RYE1093" s="15"/>
      <c r="RYF1093" s="80"/>
      <c r="RYG1093" s="52"/>
      <c r="RYH1093" s="69"/>
      <c r="RYI1093" s="69"/>
      <c r="RYJ1093" s="69"/>
      <c r="RYK1093" s="107"/>
      <c r="RYL1093" s="2"/>
      <c r="RYM1093" s="15"/>
      <c r="RYN1093" s="15"/>
      <c r="RYO1093" s="80"/>
      <c r="RYP1093" s="52"/>
      <c r="RYQ1093" s="69"/>
      <c r="RYR1093" s="69"/>
      <c r="RYS1093" s="69"/>
      <c r="RYT1093" s="107"/>
      <c r="RYU1093" s="2"/>
      <c r="RYV1093" s="15"/>
      <c r="RYW1093" s="15"/>
      <c r="RYX1093" s="80"/>
      <c r="RYY1093" s="52"/>
      <c r="RYZ1093" s="69"/>
      <c r="RZA1093" s="69"/>
      <c r="RZB1093" s="69"/>
      <c r="RZC1093" s="107"/>
      <c r="RZD1093" s="2"/>
      <c r="RZE1093" s="15"/>
      <c r="RZF1093" s="15"/>
      <c r="RZG1093" s="80"/>
      <c r="RZH1093" s="52"/>
      <c r="RZI1093" s="69"/>
      <c r="RZJ1093" s="69"/>
      <c r="RZK1093" s="69"/>
      <c r="RZL1093" s="107"/>
      <c r="RZM1093" s="2"/>
      <c r="RZN1093" s="15"/>
      <c r="RZO1093" s="15"/>
      <c r="RZP1093" s="80"/>
      <c r="RZQ1093" s="52"/>
      <c r="RZR1093" s="69"/>
      <c r="RZS1093" s="69"/>
      <c r="RZT1093" s="69"/>
      <c r="RZU1093" s="107"/>
      <c r="RZV1093" s="2"/>
      <c r="RZW1093" s="15"/>
      <c r="RZX1093" s="15"/>
      <c r="RZY1093" s="80"/>
      <c r="RZZ1093" s="52"/>
      <c r="SAA1093" s="69"/>
      <c r="SAB1093" s="69"/>
      <c r="SAC1093" s="69"/>
      <c r="SAD1093" s="107"/>
      <c r="SAE1093" s="2"/>
      <c r="SAF1093" s="15"/>
      <c r="SAG1093" s="15"/>
      <c r="SAH1093" s="80"/>
      <c r="SAI1093" s="52"/>
      <c r="SAJ1093" s="69"/>
      <c r="SAK1093" s="69"/>
      <c r="SAL1093" s="69"/>
      <c r="SAM1093" s="107"/>
      <c r="SAN1093" s="2"/>
      <c r="SAO1093" s="15"/>
      <c r="SAP1093" s="15"/>
      <c r="SAQ1093" s="80"/>
      <c r="SAR1093" s="52"/>
      <c r="SAS1093" s="69"/>
      <c r="SAT1093" s="69"/>
      <c r="SAU1093" s="69"/>
      <c r="SAV1093" s="107"/>
      <c r="SAW1093" s="2"/>
      <c r="SAX1093" s="15"/>
      <c r="SAY1093" s="15"/>
      <c r="SAZ1093" s="80"/>
      <c r="SBA1093" s="52"/>
      <c r="SBB1093" s="69"/>
      <c r="SBC1093" s="69"/>
      <c r="SBD1093" s="69"/>
      <c r="SBE1093" s="107"/>
      <c r="SBF1093" s="2"/>
      <c r="SBG1093" s="15"/>
      <c r="SBH1093" s="15"/>
      <c r="SBI1093" s="80"/>
      <c r="SBJ1093" s="52"/>
      <c r="SBK1093" s="69"/>
      <c r="SBL1093" s="69"/>
      <c r="SBM1093" s="69"/>
      <c r="SBN1093" s="107"/>
      <c r="SBO1093" s="2"/>
      <c r="SBP1093" s="15"/>
      <c r="SBQ1093" s="15"/>
      <c r="SBR1093" s="80"/>
      <c r="SBS1093" s="52"/>
      <c r="SBT1093" s="69"/>
      <c r="SBU1093" s="69"/>
      <c r="SBV1093" s="69"/>
      <c r="SBW1093" s="107"/>
      <c r="SBX1093" s="2"/>
      <c r="SBY1093" s="15"/>
      <c r="SBZ1093" s="15"/>
      <c r="SCA1093" s="80"/>
      <c r="SCB1093" s="52"/>
      <c r="SCC1093" s="69"/>
      <c r="SCD1093" s="69"/>
      <c r="SCE1093" s="69"/>
      <c r="SCF1093" s="107"/>
      <c r="SCG1093" s="2"/>
      <c r="SCH1093" s="15"/>
      <c r="SCI1093" s="15"/>
      <c r="SCJ1093" s="80"/>
      <c r="SCK1093" s="52"/>
      <c r="SCL1093" s="69"/>
      <c r="SCM1093" s="69"/>
      <c r="SCN1093" s="69"/>
      <c r="SCO1093" s="107"/>
      <c r="SCP1093" s="2"/>
      <c r="SCQ1093" s="15"/>
      <c r="SCR1093" s="15"/>
      <c r="SCS1093" s="80"/>
      <c r="SCT1093" s="52"/>
      <c r="SCU1093" s="69"/>
      <c r="SCV1093" s="69"/>
      <c r="SCW1093" s="69"/>
      <c r="SCX1093" s="107"/>
      <c r="SCY1093" s="2"/>
      <c r="SCZ1093" s="15"/>
      <c r="SDA1093" s="15"/>
      <c r="SDB1093" s="80"/>
      <c r="SDC1093" s="52"/>
      <c r="SDD1093" s="69"/>
      <c r="SDE1093" s="69"/>
      <c r="SDF1093" s="69"/>
      <c r="SDG1093" s="107"/>
      <c r="SDH1093" s="2"/>
      <c r="SDI1093" s="15"/>
      <c r="SDJ1093" s="15"/>
      <c r="SDK1093" s="80"/>
      <c r="SDL1093" s="52"/>
      <c r="SDM1093" s="69"/>
      <c r="SDN1093" s="69"/>
      <c r="SDO1093" s="69"/>
      <c r="SDP1093" s="107"/>
      <c r="SDQ1093" s="2"/>
      <c r="SDR1093" s="15"/>
      <c r="SDS1093" s="15"/>
      <c r="SDT1093" s="80"/>
      <c r="SDU1093" s="52"/>
      <c r="SDV1093" s="69"/>
      <c r="SDW1093" s="69"/>
      <c r="SDX1093" s="69"/>
      <c r="SDY1093" s="107"/>
      <c r="SDZ1093" s="2"/>
      <c r="SEA1093" s="15"/>
      <c r="SEB1093" s="15"/>
      <c r="SEC1093" s="80"/>
      <c r="SED1093" s="52"/>
      <c r="SEE1093" s="69"/>
      <c r="SEF1093" s="69"/>
      <c r="SEG1093" s="69"/>
      <c r="SEH1093" s="107"/>
      <c r="SEI1093" s="2"/>
      <c r="SEJ1093" s="15"/>
      <c r="SEK1093" s="15"/>
      <c r="SEL1093" s="80"/>
      <c r="SEM1093" s="52"/>
      <c r="SEN1093" s="69"/>
      <c r="SEO1093" s="69"/>
      <c r="SEP1093" s="69"/>
      <c r="SEQ1093" s="107"/>
      <c r="SER1093" s="2"/>
      <c r="SES1093" s="15"/>
      <c r="SET1093" s="15"/>
      <c r="SEU1093" s="80"/>
      <c r="SEV1093" s="52"/>
      <c r="SEW1093" s="69"/>
      <c r="SEX1093" s="69"/>
      <c r="SEY1093" s="69"/>
      <c r="SEZ1093" s="107"/>
      <c r="SFA1093" s="2"/>
      <c r="SFB1093" s="15"/>
      <c r="SFC1093" s="15"/>
      <c r="SFD1093" s="80"/>
      <c r="SFE1093" s="52"/>
      <c r="SFF1093" s="69"/>
      <c r="SFG1093" s="69"/>
      <c r="SFH1093" s="69"/>
      <c r="SFI1093" s="107"/>
      <c r="SFJ1093" s="2"/>
      <c r="SFK1093" s="15"/>
      <c r="SFL1093" s="15"/>
      <c r="SFM1093" s="80"/>
      <c r="SFN1093" s="52"/>
      <c r="SFO1093" s="69"/>
      <c r="SFP1093" s="69"/>
      <c r="SFQ1093" s="69"/>
      <c r="SFR1093" s="107"/>
      <c r="SFS1093" s="2"/>
      <c r="SFT1093" s="15"/>
      <c r="SFU1093" s="15"/>
      <c r="SFV1093" s="80"/>
      <c r="SFW1093" s="52"/>
      <c r="SFX1093" s="69"/>
      <c r="SFY1093" s="69"/>
      <c r="SFZ1093" s="69"/>
      <c r="SGA1093" s="107"/>
      <c r="SGB1093" s="2"/>
      <c r="SGC1093" s="15"/>
      <c r="SGD1093" s="15"/>
      <c r="SGE1093" s="80"/>
      <c r="SGF1093" s="52"/>
      <c r="SGG1093" s="69"/>
      <c r="SGH1093" s="69"/>
      <c r="SGI1093" s="69"/>
      <c r="SGJ1093" s="107"/>
      <c r="SGK1093" s="2"/>
      <c r="SGL1093" s="15"/>
      <c r="SGM1093" s="15"/>
      <c r="SGN1093" s="80"/>
      <c r="SGO1093" s="52"/>
      <c r="SGP1093" s="69"/>
      <c r="SGQ1093" s="69"/>
      <c r="SGR1093" s="69"/>
      <c r="SGS1093" s="107"/>
      <c r="SGT1093" s="2"/>
      <c r="SGU1093" s="15"/>
      <c r="SGV1093" s="15"/>
      <c r="SGW1093" s="80"/>
      <c r="SGX1093" s="52"/>
      <c r="SGY1093" s="69"/>
      <c r="SGZ1093" s="69"/>
      <c r="SHA1093" s="69"/>
      <c r="SHB1093" s="107"/>
      <c r="SHC1093" s="2"/>
      <c r="SHD1093" s="15"/>
      <c r="SHE1093" s="15"/>
      <c r="SHF1093" s="80"/>
      <c r="SHG1093" s="52"/>
      <c r="SHH1093" s="69"/>
      <c r="SHI1093" s="69"/>
      <c r="SHJ1093" s="69"/>
      <c r="SHK1093" s="107"/>
      <c r="SHL1093" s="2"/>
      <c r="SHM1093" s="15"/>
      <c r="SHN1093" s="15"/>
      <c r="SHO1093" s="80"/>
      <c r="SHP1093" s="52"/>
      <c r="SHQ1093" s="69"/>
      <c r="SHR1093" s="69"/>
      <c r="SHS1093" s="69"/>
      <c r="SHT1093" s="107"/>
      <c r="SHU1093" s="2"/>
      <c r="SHV1093" s="15"/>
      <c r="SHW1093" s="15"/>
      <c r="SHX1093" s="80"/>
      <c r="SHY1093" s="52"/>
      <c r="SHZ1093" s="69"/>
      <c r="SIA1093" s="69"/>
      <c r="SIB1093" s="69"/>
      <c r="SIC1093" s="107"/>
      <c r="SID1093" s="2"/>
      <c r="SIE1093" s="15"/>
      <c r="SIF1093" s="15"/>
      <c r="SIG1093" s="80"/>
      <c r="SIH1093" s="52"/>
      <c r="SII1093" s="69"/>
      <c r="SIJ1093" s="69"/>
      <c r="SIK1093" s="69"/>
      <c r="SIL1093" s="107"/>
      <c r="SIM1093" s="2"/>
      <c r="SIN1093" s="15"/>
      <c r="SIO1093" s="15"/>
      <c r="SIP1093" s="80"/>
      <c r="SIQ1093" s="52"/>
      <c r="SIR1093" s="69"/>
      <c r="SIS1093" s="69"/>
      <c r="SIT1093" s="69"/>
      <c r="SIU1093" s="107"/>
      <c r="SIV1093" s="2"/>
      <c r="SIW1093" s="15"/>
      <c r="SIX1093" s="15"/>
      <c r="SIY1093" s="80"/>
      <c r="SIZ1093" s="52"/>
      <c r="SJA1093" s="69"/>
      <c r="SJB1093" s="69"/>
      <c r="SJC1093" s="69"/>
      <c r="SJD1093" s="107"/>
      <c r="SJE1093" s="2"/>
      <c r="SJF1093" s="15"/>
      <c r="SJG1093" s="15"/>
      <c r="SJH1093" s="80"/>
      <c r="SJI1093" s="52"/>
      <c r="SJJ1093" s="69"/>
      <c r="SJK1093" s="69"/>
      <c r="SJL1093" s="69"/>
      <c r="SJM1093" s="107"/>
      <c r="SJN1093" s="2"/>
      <c r="SJO1093" s="15"/>
      <c r="SJP1093" s="15"/>
      <c r="SJQ1093" s="80"/>
      <c r="SJR1093" s="52"/>
      <c r="SJS1093" s="69"/>
      <c r="SJT1093" s="69"/>
      <c r="SJU1093" s="69"/>
      <c r="SJV1093" s="107"/>
      <c r="SJW1093" s="2"/>
      <c r="SJX1093" s="15"/>
      <c r="SJY1093" s="15"/>
      <c r="SJZ1093" s="80"/>
      <c r="SKA1093" s="52"/>
      <c r="SKB1093" s="69"/>
      <c r="SKC1093" s="69"/>
      <c r="SKD1093" s="69"/>
      <c r="SKE1093" s="107"/>
      <c r="SKF1093" s="2"/>
      <c r="SKG1093" s="15"/>
      <c r="SKH1093" s="15"/>
      <c r="SKI1093" s="80"/>
      <c r="SKJ1093" s="52"/>
      <c r="SKK1093" s="69"/>
      <c r="SKL1093" s="69"/>
      <c r="SKM1093" s="69"/>
      <c r="SKN1093" s="107"/>
      <c r="SKO1093" s="2"/>
      <c r="SKP1093" s="15"/>
      <c r="SKQ1093" s="15"/>
      <c r="SKR1093" s="80"/>
      <c r="SKS1093" s="52"/>
      <c r="SKT1093" s="69"/>
      <c r="SKU1093" s="69"/>
      <c r="SKV1093" s="69"/>
      <c r="SKW1093" s="107"/>
      <c r="SKX1093" s="2"/>
      <c r="SKY1093" s="15"/>
      <c r="SKZ1093" s="15"/>
      <c r="SLA1093" s="80"/>
      <c r="SLB1093" s="52"/>
      <c r="SLC1093" s="69"/>
      <c r="SLD1093" s="69"/>
      <c r="SLE1093" s="69"/>
      <c r="SLF1093" s="107"/>
      <c r="SLG1093" s="2"/>
      <c r="SLH1093" s="15"/>
      <c r="SLI1093" s="15"/>
      <c r="SLJ1093" s="80"/>
      <c r="SLK1093" s="52"/>
      <c r="SLL1093" s="69"/>
      <c r="SLM1093" s="69"/>
      <c r="SLN1093" s="69"/>
      <c r="SLO1093" s="107"/>
      <c r="SLP1093" s="2"/>
      <c r="SLQ1093" s="15"/>
      <c r="SLR1093" s="15"/>
      <c r="SLS1093" s="80"/>
      <c r="SLT1093" s="52"/>
      <c r="SLU1093" s="69"/>
      <c r="SLV1093" s="69"/>
      <c r="SLW1093" s="69"/>
      <c r="SLX1093" s="107"/>
      <c r="SLY1093" s="2"/>
      <c r="SLZ1093" s="15"/>
      <c r="SMA1093" s="15"/>
      <c r="SMB1093" s="80"/>
      <c r="SMC1093" s="52"/>
      <c r="SMD1093" s="69"/>
      <c r="SME1093" s="69"/>
      <c r="SMF1093" s="69"/>
      <c r="SMG1093" s="107"/>
      <c r="SMH1093" s="2"/>
      <c r="SMI1093" s="15"/>
      <c r="SMJ1093" s="15"/>
      <c r="SMK1093" s="80"/>
      <c r="SML1093" s="52"/>
      <c r="SMM1093" s="69"/>
      <c r="SMN1093" s="69"/>
      <c r="SMO1093" s="69"/>
      <c r="SMP1093" s="107"/>
      <c r="SMQ1093" s="2"/>
      <c r="SMR1093" s="15"/>
      <c r="SMS1093" s="15"/>
      <c r="SMT1093" s="80"/>
      <c r="SMU1093" s="52"/>
      <c r="SMV1093" s="69"/>
      <c r="SMW1093" s="69"/>
      <c r="SMX1093" s="69"/>
      <c r="SMY1093" s="107"/>
      <c r="SMZ1093" s="2"/>
      <c r="SNA1093" s="15"/>
      <c r="SNB1093" s="15"/>
      <c r="SNC1093" s="80"/>
      <c r="SND1093" s="52"/>
      <c r="SNE1093" s="69"/>
      <c r="SNF1093" s="69"/>
      <c r="SNG1093" s="69"/>
      <c r="SNH1093" s="107"/>
      <c r="SNI1093" s="2"/>
      <c r="SNJ1093" s="15"/>
      <c r="SNK1093" s="15"/>
      <c r="SNL1093" s="80"/>
      <c r="SNM1093" s="52"/>
      <c r="SNN1093" s="69"/>
      <c r="SNO1093" s="69"/>
      <c r="SNP1093" s="69"/>
      <c r="SNQ1093" s="107"/>
      <c r="SNR1093" s="2"/>
      <c r="SNS1093" s="15"/>
      <c r="SNT1093" s="15"/>
      <c r="SNU1093" s="80"/>
      <c r="SNV1093" s="52"/>
      <c r="SNW1093" s="69"/>
      <c r="SNX1093" s="69"/>
      <c r="SNY1093" s="69"/>
      <c r="SNZ1093" s="107"/>
      <c r="SOA1093" s="2"/>
      <c r="SOB1093" s="15"/>
      <c r="SOC1093" s="15"/>
      <c r="SOD1093" s="80"/>
      <c r="SOE1093" s="52"/>
      <c r="SOF1093" s="69"/>
      <c r="SOG1093" s="69"/>
      <c r="SOH1093" s="69"/>
      <c r="SOI1093" s="107"/>
      <c r="SOJ1093" s="2"/>
      <c r="SOK1093" s="15"/>
      <c r="SOL1093" s="15"/>
      <c r="SOM1093" s="80"/>
      <c r="SON1093" s="52"/>
      <c r="SOO1093" s="69"/>
      <c r="SOP1093" s="69"/>
      <c r="SOQ1093" s="69"/>
      <c r="SOR1093" s="107"/>
      <c r="SOS1093" s="2"/>
      <c r="SOT1093" s="15"/>
      <c r="SOU1093" s="15"/>
      <c r="SOV1093" s="80"/>
      <c r="SOW1093" s="52"/>
      <c r="SOX1093" s="69"/>
      <c r="SOY1093" s="69"/>
      <c r="SOZ1093" s="69"/>
      <c r="SPA1093" s="107"/>
      <c r="SPB1093" s="2"/>
      <c r="SPC1093" s="15"/>
      <c r="SPD1093" s="15"/>
      <c r="SPE1093" s="80"/>
      <c r="SPF1093" s="52"/>
      <c r="SPG1093" s="69"/>
      <c r="SPH1093" s="69"/>
      <c r="SPI1093" s="69"/>
      <c r="SPJ1093" s="107"/>
      <c r="SPK1093" s="2"/>
      <c r="SPL1093" s="15"/>
      <c r="SPM1093" s="15"/>
      <c r="SPN1093" s="80"/>
      <c r="SPO1093" s="52"/>
      <c r="SPP1093" s="69"/>
      <c r="SPQ1093" s="69"/>
      <c r="SPR1093" s="69"/>
      <c r="SPS1093" s="107"/>
      <c r="SPT1093" s="2"/>
      <c r="SPU1093" s="15"/>
      <c r="SPV1093" s="15"/>
      <c r="SPW1093" s="80"/>
      <c r="SPX1093" s="52"/>
      <c r="SPY1093" s="69"/>
      <c r="SPZ1093" s="69"/>
      <c r="SQA1093" s="69"/>
      <c r="SQB1093" s="107"/>
      <c r="SQC1093" s="2"/>
      <c r="SQD1093" s="15"/>
      <c r="SQE1093" s="15"/>
      <c r="SQF1093" s="80"/>
      <c r="SQG1093" s="52"/>
      <c r="SQH1093" s="69"/>
      <c r="SQI1093" s="69"/>
      <c r="SQJ1093" s="69"/>
      <c r="SQK1093" s="107"/>
      <c r="SQL1093" s="2"/>
      <c r="SQM1093" s="15"/>
      <c r="SQN1093" s="15"/>
      <c r="SQO1093" s="80"/>
      <c r="SQP1093" s="52"/>
      <c r="SQQ1093" s="69"/>
      <c r="SQR1093" s="69"/>
      <c r="SQS1093" s="69"/>
      <c r="SQT1093" s="107"/>
      <c r="SQU1093" s="2"/>
      <c r="SQV1093" s="15"/>
      <c r="SQW1093" s="15"/>
      <c r="SQX1093" s="80"/>
      <c r="SQY1093" s="52"/>
      <c r="SQZ1093" s="69"/>
      <c r="SRA1093" s="69"/>
      <c r="SRB1093" s="69"/>
      <c r="SRC1093" s="107"/>
      <c r="SRD1093" s="2"/>
      <c r="SRE1093" s="15"/>
      <c r="SRF1093" s="15"/>
      <c r="SRG1093" s="80"/>
      <c r="SRH1093" s="52"/>
      <c r="SRI1093" s="69"/>
      <c r="SRJ1093" s="69"/>
      <c r="SRK1093" s="69"/>
      <c r="SRL1093" s="107"/>
      <c r="SRM1093" s="2"/>
      <c r="SRN1093" s="15"/>
      <c r="SRO1093" s="15"/>
      <c r="SRP1093" s="80"/>
      <c r="SRQ1093" s="52"/>
      <c r="SRR1093" s="69"/>
      <c r="SRS1093" s="69"/>
      <c r="SRT1093" s="69"/>
      <c r="SRU1093" s="107"/>
      <c r="SRV1093" s="2"/>
      <c r="SRW1093" s="15"/>
      <c r="SRX1093" s="15"/>
      <c r="SRY1093" s="80"/>
      <c r="SRZ1093" s="52"/>
      <c r="SSA1093" s="69"/>
      <c r="SSB1093" s="69"/>
      <c r="SSC1093" s="69"/>
      <c r="SSD1093" s="107"/>
      <c r="SSE1093" s="2"/>
      <c r="SSF1093" s="15"/>
      <c r="SSG1093" s="15"/>
      <c r="SSH1093" s="80"/>
      <c r="SSI1093" s="52"/>
      <c r="SSJ1093" s="69"/>
      <c r="SSK1093" s="69"/>
      <c r="SSL1093" s="69"/>
      <c r="SSM1093" s="107"/>
      <c r="SSN1093" s="2"/>
      <c r="SSO1093" s="15"/>
      <c r="SSP1093" s="15"/>
      <c r="SSQ1093" s="80"/>
      <c r="SSR1093" s="52"/>
      <c r="SSS1093" s="69"/>
      <c r="SST1093" s="69"/>
      <c r="SSU1093" s="69"/>
      <c r="SSV1093" s="107"/>
      <c r="SSW1093" s="2"/>
      <c r="SSX1093" s="15"/>
      <c r="SSY1093" s="15"/>
      <c r="SSZ1093" s="80"/>
      <c r="STA1093" s="52"/>
      <c r="STB1093" s="69"/>
      <c r="STC1093" s="69"/>
      <c r="STD1093" s="69"/>
      <c r="STE1093" s="107"/>
      <c r="STF1093" s="2"/>
      <c r="STG1093" s="15"/>
      <c r="STH1093" s="15"/>
      <c r="STI1093" s="80"/>
      <c r="STJ1093" s="52"/>
      <c r="STK1093" s="69"/>
      <c r="STL1093" s="69"/>
      <c r="STM1093" s="69"/>
      <c r="STN1093" s="107"/>
      <c r="STO1093" s="2"/>
      <c r="STP1093" s="15"/>
      <c r="STQ1093" s="15"/>
      <c r="STR1093" s="80"/>
      <c r="STS1093" s="52"/>
      <c r="STT1093" s="69"/>
      <c r="STU1093" s="69"/>
      <c r="STV1093" s="69"/>
      <c r="STW1093" s="107"/>
      <c r="STX1093" s="2"/>
      <c r="STY1093" s="15"/>
      <c r="STZ1093" s="15"/>
      <c r="SUA1093" s="80"/>
      <c r="SUB1093" s="52"/>
      <c r="SUC1093" s="69"/>
      <c r="SUD1093" s="69"/>
      <c r="SUE1093" s="69"/>
      <c r="SUF1093" s="107"/>
      <c r="SUG1093" s="2"/>
      <c r="SUH1093" s="15"/>
      <c r="SUI1093" s="15"/>
      <c r="SUJ1093" s="80"/>
      <c r="SUK1093" s="52"/>
      <c r="SUL1093" s="69"/>
      <c r="SUM1093" s="69"/>
      <c r="SUN1093" s="69"/>
      <c r="SUO1093" s="107"/>
      <c r="SUP1093" s="2"/>
      <c r="SUQ1093" s="15"/>
      <c r="SUR1093" s="15"/>
      <c r="SUS1093" s="80"/>
      <c r="SUT1093" s="52"/>
      <c r="SUU1093" s="69"/>
      <c r="SUV1093" s="69"/>
      <c r="SUW1093" s="69"/>
      <c r="SUX1093" s="107"/>
      <c r="SUY1093" s="2"/>
      <c r="SUZ1093" s="15"/>
      <c r="SVA1093" s="15"/>
      <c r="SVB1093" s="80"/>
      <c r="SVC1093" s="52"/>
      <c r="SVD1093" s="69"/>
      <c r="SVE1093" s="69"/>
      <c r="SVF1093" s="69"/>
      <c r="SVG1093" s="107"/>
      <c r="SVH1093" s="2"/>
      <c r="SVI1093" s="15"/>
      <c r="SVJ1093" s="15"/>
      <c r="SVK1093" s="80"/>
      <c r="SVL1093" s="52"/>
      <c r="SVM1093" s="69"/>
      <c r="SVN1093" s="69"/>
      <c r="SVO1093" s="69"/>
      <c r="SVP1093" s="107"/>
      <c r="SVQ1093" s="2"/>
      <c r="SVR1093" s="15"/>
      <c r="SVS1093" s="15"/>
      <c r="SVT1093" s="80"/>
      <c r="SVU1093" s="52"/>
      <c r="SVV1093" s="69"/>
      <c r="SVW1093" s="69"/>
      <c r="SVX1093" s="69"/>
      <c r="SVY1093" s="107"/>
      <c r="SVZ1093" s="2"/>
      <c r="SWA1093" s="15"/>
      <c r="SWB1093" s="15"/>
      <c r="SWC1093" s="80"/>
      <c r="SWD1093" s="52"/>
      <c r="SWE1093" s="69"/>
      <c r="SWF1093" s="69"/>
      <c r="SWG1093" s="69"/>
      <c r="SWH1093" s="107"/>
      <c r="SWI1093" s="2"/>
      <c r="SWJ1093" s="15"/>
      <c r="SWK1093" s="15"/>
      <c r="SWL1093" s="80"/>
      <c r="SWM1093" s="52"/>
      <c r="SWN1093" s="69"/>
      <c r="SWO1093" s="69"/>
      <c r="SWP1093" s="69"/>
      <c r="SWQ1093" s="107"/>
      <c r="SWR1093" s="2"/>
      <c r="SWS1093" s="15"/>
      <c r="SWT1093" s="15"/>
      <c r="SWU1093" s="80"/>
      <c r="SWV1093" s="52"/>
      <c r="SWW1093" s="69"/>
      <c r="SWX1093" s="69"/>
      <c r="SWY1093" s="69"/>
      <c r="SWZ1093" s="107"/>
      <c r="SXA1093" s="2"/>
      <c r="SXB1093" s="15"/>
      <c r="SXC1093" s="15"/>
      <c r="SXD1093" s="80"/>
      <c r="SXE1093" s="52"/>
      <c r="SXF1093" s="69"/>
      <c r="SXG1093" s="69"/>
      <c r="SXH1093" s="69"/>
      <c r="SXI1093" s="107"/>
      <c r="SXJ1093" s="2"/>
      <c r="SXK1093" s="15"/>
      <c r="SXL1093" s="15"/>
      <c r="SXM1093" s="80"/>
      <c r="SXN1093" s="52"/>
      <c r="SXO1093" s="69"/>
      <c r="SXP1093" s="69"/>
      <c r="SXQ1093" s="69"/>
      <c r="SXR1093" s="107"/>
      <c r="SXS1093" s="2"/>
      <c r="SXT1093" s="15"/>
      <c r="SXU1093" s="15"/>
      <c r="SXV1093" s="80"/>
      <c r="SXW1093" s="52"/>
      <c r="SXX1093" s="69"/>
      <c r="SXY1093" s="69"/>
      <c r="SXZ1093" s="69"/>
      <c r="SYA1093" s="107"/>
      <c r="SYB1093" s="2"/>
      <c r="SYC1093" s="15"/>
      <c r="SYD1093" s="15"/>
      <c r="SYE1093" s="80"/>
      <c r="SYF1093" s="52"/>
      <c r="SYG1093" s="69"/>
      <c r="SYH1093" s="69"/>
      <c r="SYI1093" s="69"/>
      <c r="SYJ1093" s="107"/>
      <c r="SYK1093" s="2"/>
      <c r="SYL1093" s="15"/>
      <c r="SYM1093" s="15"/>
      <c r="SYN1093" s="80"/>
      <c r="SYO1093" s="52"/>
      <c r="SYP1093" s="69"/>
      <c r="SYQ1093" s="69"/>
      <c r="SYR1093" s="69"/>
      <c r="SYS1093" s="107"/>
      <c r="SYT1093" s="2"/>
      <c r="SYU1093" s="15"/>
      <c r="SYV1093" s="15"/>
      <c r="SYW1093" s="80"/>
      <c r="SYX1093" s="52"/>
      <c r="SYY1093" s="69"/>
      <c r="SYZ1093" s="69"/>
      <c r="SZA1093" s="69"/>
      <c r="SZB1093" s="107"/>
      <c r="SZC1093" s="2"/>
      <c r="SZD1093" s="15"/>
      <c r="SZE1093" s="15"/>
      <c r="SZF1093" s="80"/>
      <c r="SZG1093" s="52"/>
      <c r="SZH1093" s="69"/>
      <c r="SZI1093" s="69"/>
      <c r="SZJ1093" s="69"/>
      <c r="SZK1093" s="107"/>
      <c r="SZL1093" s="2"/>
      <c r="SZM1093" s="15"/>
      <c r="SZN1093" s="15"/>
      <c r="SZO1093" s="80"/>
      <c r="SZP1093" s="52"/>
      <c r="SZQ1093" s="69"/>
      <c r="SZR1093" s="69"/>
      <c r="SZS1093" s="69"/>
      <c r="SZT1093" s="107"/>
      <c r="SZU1093" s="2"/>
      <c r="SZV1093" s="15"/>
      <c r="SZW1093" s="15"/>
      <c r="SZX1093" s="80"/>
      <c r="SZY1093" s="52"/>
      <c r="SZZ1093" s="69"/>
      <c r="TAA1093" s="69"/>
      <c r="TAB1093" s="69"/>
      <c r="TAC1093" s="107"/>
      <c r="TAD1093" s="2"/>
      <c r="TAE1093" s="15"/>
      <c r="TAF1093" s="15"/>
      <c r="TAG1093" s="80"/>
      <c r="TAH1093" s="52"/>
      <c r="TAI1093" s="69"/>
      <c r="TAJ1093" s="69"/>
      <c r="TAK1093" s="69"/>
      <c r="TAL1093" s="107"/>
      <c r="TAM1093" s="2"/>
      <c r="TAN1093" s="15"/>
      <c r="TAO1093" s="15"/>
      <c r="TAP1093" s="80"/>
      <c r="TAQ1093" s="52"/>
      <c r="TAR1093" s="69"/>
      <c r="TAS1093" s="69"/>
      <c r="TAT1093" s="69"/>
      <c r="TAU1093" s="107"/>
      <c r="TAV1093" s="2"/>
      <c r="TAW1093" s="15"/>
      <c r="TAX1093" s="15"/>
      <c r="TAY1093" s="80"/>
      <c r="TAZ1093" s="52"/>
      <c r="TBA1093" s="69"/>
      <c r="TBB1093" s="69"/>
      <c r="TBC1093" s="69"/>
      <c r="TBD1093" s="107"/>
      <c r="TBE1093" s="2"/>
      <c r="TBF1093" s="15"/>
      <c r="TBG1093" s="15"/>
      <c r="TBH1093" s="80"/>
      <c r="TBI1093" s="52"/>
      <c r="TBJ1093" s="69"/>
      <c r="TBK1093" s="69"/>
      <c r="TBL1093" s="69"/>
      <c r="TBM1093" s="107"/>
      <c r="TBN1093" s="2"/>
      <c r="TBO1093" s="15"/>
      <c r="TBP1093" s="15"/>
      <c r="TBQ1093" s="80"/>
      <c r="TBR1093" s="52"/>
      <c r="TBS1093" s="69"/>
      <c r="TBT1093" s="69"/>
      <c r="TBU1093" s="69"/>
      <c r="TBV1093" s="107"/>
      <c r="TBW1093" s="2"/>
      <c r="TBX1093" s="15"/>
      <c r="TBY1093" s="15"/>
      <c r="TBZ1093" s="80"/>
      <c r="TCA1093" s="52"/>
      <c r="TCB1093" s="69"/>
      <c r="TCC1093" s="69"/>
      <c r="TCD1093" s="69"/>
      <c r="TCE1093" s="107"/>
      <c r="TCF1093" s="2"/>
      <c r="TCG1093" s="15"/>
      <c r="TCH1093" s="15"/>
      <c r="TCI1093" s="80"/>
      <c r="TCJ1093" s="52"/>
      <c r="TCK1093" s="69"/>
      <c r="TCL1093" s="69"/>
      <c r="TCM1093" s="69"/>
      <c r="TCN1093" s="107"/>
      <c r="TCO1093" s="2"/>
      <c r="TCP1093" s="15"/>
      <c r="TCQ1093" s="15"/>
      <c r="TCR1093" s="80"/>
      <c r="TCS1093" s="52"/>
      <c r="TCT1093" s="69"/>
      <c r="TCU1093" s="69"/>
      <c r="TCV1093" s="69"/>
      <c r="TCW1093" s="107"/>
      <c r="TCX1093" s="2"/>
      <c r="TCY1093" s="15"/>
      <c r="TCZ1093" s="15"/>
      <c r="TDA1093" s="80"/>
      <c r="TDB1093" s="52"/>
      <c r="TDC1093" s="69"/>
      <c r="TDD1093" s="69"/>
      <c r="TDE1093" s="69"/>
      <c r="TDF1093" s="107"/>
      <c r="TDG1093" s="2"/>
      <c r="TDH1093" s="15"/>
      <c r="TDI1093" s="15"/>
      <c r="TDJ1093" s="80"/>
      <c r="TDK1093" s="52"/>
      <c r="TDL1093" s="69"/>
      <c r="TDM1093" s="69"/>
      <c r="TDN1093" s="69"/>
      <c r="TDO1093" s="107"/>
      <c r="TDP1093" s="2"/>
      <c r="TDQ1093" s="15"/>
      <c r="TDR1093" s="15"/>
      <c r="TDS1093" s="80"/>
      <c r="TDT1093" s="52"/>
      <c r="TDU1093" s="69"/>
      <c r="TDV1093" s="69"/>
      <c r="TDW1093" s="69"/>
      <c r="TDX1093" s="107"/>
      <c r="TDY1093" s="2"/>
      <c r="TDZ1093" s="15"/>
      <c r="TEA1093" s="15"/>
      <c r="TEB1093" s="80"/>
      <c r="TEC1093" s="52"/>
      <c r="TED1093" s="69"/>
      <c r="TEE1093" s="69"/>
      <c r="TEF1093" s="69"/>
      <c r="TEG1093" s="107"/>
      <c r="TEH1093" s="2"/>
      <c r="TEI1093" s="15"/>
      <c r="TEJ1093" s="15"/>
      <c r="TEK1093" s="80"/>
      <c r="TEL1093" s="52"/>
      <c r="TEM1093" s="69"/>
      <c r="TEN1093" s="69"/>
      <c r="TEO1093" s="69"/>
      <c r="TEP1093" s="107"/>
      <c r="TEQ1093" s="2"/>
      <c r="TER1093" s="15"/>
      <c r="TES1093" s="15"/>
      <c r="TET1093" s="80"/>
      <c r="TEU1093" s="52"/>
      <c r="TEV1093" s="69"/>
      <c r="TEW1093" s="69"/>
      <c r="TEX1093" s="69"/>
      <c r="TEY1093" s="107"/>
      <c r="TEZ1093" s="2"/>
      <c r="TFA1093" s="15"/>
      <c r="TFB1093" s="15"/>
      <c r="TFC1093" s="80"/>
      <c r="TFD1093" s="52"/>
      <c r="TFE1093" s="69"/>
      <c r="TFF1093" s="69"/>
      <c r="TFG1093" s="69"/>
      <c r="TFH1093" s="107"/>
      <c r="TFI1093" s="2"/>
      <c r="TFJ1093" s="15"/>
      <c r="TFK1093" s="15"/>
      <c r="TFL1093" s="80"/>
      <c r="TFM1093" s="52"/>
      <c r="TFN1093" s="69"/>
      <c r="TFO1093" s="69"/>
      <c r="TFP1093" s="69"/>
      <c r="TFQ1093" s="107"/>
      <c r="TFR1093" s="2"/>
      <c r="TFS1093" s="15"/>
      <c r="TFT1093" s="15"/>
      <c r="TFU1093" s="80"/>
      <c r="TFV1093" s="52"/>
      <c r="TFW1093" s="69"/>
      <c r="TFX1093" s="69"/>
      <c r="TFY1093" s="69"/>
      <c r="TFZ1093" s="107"/>
      <c r="TGA1093" s="2"/>
      <c r="TGB1093" s="15"/>
      <c r="TGC1093" s="15"/>
      <c r="TGD1093" s="80"/>
      <c r="TGE1093" s="52"/>
      <c r="TGF1093" s="69"/>
      <c r="TGG1093" s="69"/>
      <c r="TGH1093" s="69"/>
      <c r="TGI1093" s="107"/>
      <c r="TGJ1093" s="2"/>
      <c r="TGK1093" s="15"/>
      <c r="TGL1093" s="15"/>
      <c r="TGM1093" s="80"/>
      <c r="TGN1093" s="52"/>
      <c r="TGO1093" s="69"/>
      <c r="TGP1093" s="69"/>
      <c r="TGQ1093" s="69"/>
      <c r="TGR1093" s="107"/>
      <c r="TGS1093" s="2"/>
      <c r="TGT1093" s="15"/>
      <c r="TGU1093" s="15"/>
      <c r="TGV1093" s="80"/>
      <c r="TGW1093" s="52"/>
      <c r="TGX1093" s="69"/>
      <c r="TGY1093" s="69"/>
      <c r="TGZ1093" s="69"/>
      <c r="THA1093" s="107"/>
      <c r="THB1093" s="2"/>
      <c r="THC1093" s="15"/>
      <c r="THD1093" s="15"/>
      <c r="THE1093" s="80"/>
      <c r="THF1093" s="52"/>
      <c r="THG1093" s="69"/>
      <c r="THH1093" s="69"/>
      <c r="THI1093" s="69"/>
      <c r="THJ1093" s="107"/>
      <c r="THK1093" s="2"/>
      <c r="THL1093" s="15"/>
      <c r="THM1093" s="15"/>
      <c r="THN1093" s="80"/>
      <c r="THO1093" s="52"/>
      <c r="THP1093" s="69"/>
      <c r="THQ1093" s="69"/>
      <c r="THR1093" s="69"/>
      <c r="THS1093" s="107"/>
      <c r="THT1093" s="2"/>
      <c r="THU1093" s="15"/>
      <c r="THV1093" s="15"/>
      <c r="THW1093" s="80"/>
      <c r="THX1093" s="52"/>
      <c r="THY1093" s="69"/>
      <c r="THZ1093" s="69"/>
      <c r="TIA1093" s="69"/>
      <c r="TIB1093" s="107"/>
      <c r="TIC1093" s="2"/>
      <c r="TID1093" s="15"/>
      <c r="TIE1093" s="15"/>
      <c r="TIF1093" s="80"/>
      <c r="TIG1093" s="52"/>
      <c r="TIH1093" s="69"/>
      <c r="TII1093" s="69"/>
      <c r="TIJ1093" s="69"/>
      <c r="TIK1093" s="107"/>
      <c r="TIL1093" s="2"/>
      <c r="TIM1093" s="15"/>
      <c r="TIN1093" s="15"/>
      <c r="TIO1093" s="80"/>
      <c r="TIP1093" s="52"/>
      <c r="TIQ1093" s="69"/>
      <c r="TIR1093" s="69"/>
      <c r="TIS1093" s="69"/>
      <c r="TIT1093" s="107"/>
      <c r="TIU1093" s="2"/>
      <c r="TIV1093" s="15"/>
      <c r="TIW1093" s="15"/>
      <c r="TIX1093" s="80"/>
      <c r="TIY1093" s="52"/>
      <c r="TIZ1093" s="69"/>
      <c r="TJA1093" s="69"/>
      <c r="TJB1093" s="69"/>
      <c r="TJC1093" s="107"/>
      <c r="TJD1093" s="2"/>
      <c r="TJE1093" s="15"/>
      <c r="TJF1093" s="15"/>
      <c r="TJG1093" s="80"/>
      <c r="TJH1093" s="52"/>
      <c r="TJI1093" s="69"/>
      <c r="TJJ1093" s="69"/>
      <c r="TJK1093" s="69"/>
      <c r="TJL1093" s="107"/>
      <c r="TJM1093" s="2"/>
      <c r="TJN1093" s="15"/>
      <c r="TJO1093" s="15"/>
      <c r="TJP1093" s="80"/>
      <c r="TJQ1093" s="52"/>
      <c r="TJR1093" s="69"/>
      <c r="TJS1093" s="69"/>
      <c r="TJT1093" s="69"/>
      <c r="TJU1093" s="107"/>
      <c r="TJV1093" s="2"/>
      <c r="TJW1093" s="15"/>
      <c r="TJX1093" s="15"/>
      <c r="TJY1093" s="80"/>
      <c r="TJZ1093" s="52"/>
      <c r="TKA1093" s="69"/>
      <c r="TKB1093" s="69"/>
      <c r="TKC1093" s="69"/>
      <c r="TKD1093" s="107"/>
      <c r="TKE1093" s="2"/>
      <c r="TKF1093" s="15"/>
      <c r="TKG1093" s="15"/>
      <c r="TKH1093" s="80"/>
      <c r="TKI1093" s="52"/>
      <c r="TKJ1093" s="69"/>
      <c r="TKK1093" s="69"/>
      <c r="TKL1093" s="69"/>
      <c r="TKM1093" s="107"/>
      <c r="TKN1093" s="2"/>
      <c r="TKO1093" s="15"/>
      <c r="TKP1093" s="15"/>
      <c r="TKQ1093" s="80"/>
      <c r="TKR1093" s="52"/>
      <c r="TKS1093" s="69"/>
      <c r="TKT1093" s="69"/>
      <c r="TKU1093" s="69"/>
      <c r="TKV1093" s="107"/>
      <c r="TKW1093" s="2"/>
      <c r="TKX1093" s="15"/>
      <c r="TKY1093" s="15"/>
      <c r="TKZ1093" s="80"/>
      <c r="TLA1093" s="52"/>
      <c r="TLB1093" s="69"/>
      <c r="TLC1093" s="69"/>
      <c r="TLD1093" s="69"/>
      <c r="TLE1093" s="107"/>
      <c r="TLF1093" s="2"/>
      <c r="TLG1093" s="15"/>
      <c r="TLH1093" s="15"/>
      <c r="TLI1093" s="80"/>
      <c r="TLJ1093" s="52"/>
      <c r="TLK1093" s="69"/>
      <c r="TLL1093" s="69"/>
      <c r="TLM1093" s="69"/>
      <c r="TLN1093" s="107"/>
      <c r="TLO1093" s="2"/>
      <c r="TLP1093" s="15"/>
      <c r="TLQ1093" s="15"/>
      <c r="TLR1093" s="80"/>
      <c r="TLS1093" s="52"/>
      <c r="TLT1093" s="69"/>
      <c r="TLU1093" s="69"/>
      <c r="TLV1093" s="69"/>
      <c r="TLW1093" s="107"/>
      <c r="TLX1093" s="2"/>
      <c r="TLY1093" s="15"/>
      <c r="TLZ1093" s="15"/>
      <c r="TMA1093" s="80"/>
      <c r="TMB1093" s="52"/>
      <c r="TMC1093" s="69"/>
      <c r="TMD1093" s="69"/>
      <c r="TME1093" s="69"/>
      <c r="TMF1093" s="107"/>
      <c r="TMG1093" s="2"/>
      <c r="TMH1093" s="15"/>
      <c r="TMI1093" s="15"/>
      <c r="TMJ1093" s="80"/>
      <c r="TMK1093" s="52"/>
      <c r="TML1093" s="69"/>
      <c r="TMM1093" s="69"/>
      <c r="TMN1093" s="69"/>
      <c r="TMO1093" s="107"/>
      <c r="TMP1093" s="2"/>
      <c r="TMQ1093" s="15"/>
      <c r="TMR1093" s="15"/>
      <c r="TMS1093" s="80"/>
      <c r="TMT1093" s="52"/>
      <c r="TMU1093" s="69"/>
      <c r="TMV1093" s="69"/>
      <c r="TMW1093" s="69"/>
      <c r="TMX1093" s="107"/>
      <c r="TMY1093" s="2"/>
      <c r="TMZ1093" s="15"/>
      <c r="TNA1093" s="15"/>
      <c r="TNB1093" s="80"/>
      <c r="TNC1093" s="52"/>
      <c r="TND1093" s="69"/>
      <c r="TNE1093" s="69"/>
      <c r="TNF1093" s="69"/>
      <c r="TNG1093" s="107"/>
      <c r="TNH1093" s="2"/>
      <c r="TNI1093" s="15"/>
      <c r="TNJ1093" s="15"/>
      <c r="TNK1093" s="80"/>
      <c r="TNL1093" s="52"/>
      <c r="TNM1093" s="69"/>
      <c r="TNN1093" s="69"/>
      <c r="TNO1093" s="69"/>
      <c r="TNP1093" s="107"/>
      <c r="TNQ1093" s="2"/>
      <c r="TNR1093" s="15"/>
      <c r="TNS1093" s="15"/>
      <c r="TNT1093" s="80"/>
      <c r="TNU1093" s="52"/>
      <c r="TNV1093" s="69"/>
      <c r="TNW1093" s="69"/>
      <c r="TNX1093" s="69"/>
      <c r="TNY1093" s="107"/>
      <c r="TNZ1093" s="2"/>
      <c r="TOA1093" s="15"/>
      <c r="TOB1093" s="15"/>
      <c r="TOC1093" s="80"/>
      <c r="TOD1093" s="52"/>
      <c r="TOE1093" s="69"/>
      <c r="TOF1093" s="69"/>
      <c r="TOG1093" s="69"/>
      <c r="TOH1093" s="107"/>
      <c r="TOI1093" s="2"/>
      <c r="TOJ1093" s="15"/>
      <c r="TOK1093" s="15"/>
      <c r="TOL1093" s="80"/>
      <c r="TOM1093" s="52"/>
      <c r="TON1093" s="69"/>
      <c r="TOO1093" s="69"/>
      <c r="TOP1093" s="69"/>
      <c r="TOQ1093" s="107"/>
      <c r="TOR1093" s="2"/>
      <c r="TOS1093" s="15"/>
      <c r="TOT1093" s="15"/>
      <c r="TOU1093" s="80"/>
      <c r="TOV1093" s="52"/>
      <c r="TOW1093" s="69"/>
      <c r="TOX1093" s="69"/>
      <c r="TOY1093" s="69"/>
      <c r="TOZ1093" s="107"/>
      <c r="TPA1093" s="2"/>
      <c r="TPB1093" s="15"/>
      <c r="TPC1093" s="15"/>
      <c r="TPD1093" s="80"/>
      <c r="TPE1093" s="52"/>
      <c r="TPF1093" s="69"/>
      <c r="TPG1093" s="69"/>
      <c r="TPH1093" s="69"/>
      <c r="TPI1093" s="107"/>
      <c r="TPJ1093" s="2"/>
      <c r="TPK1093" s="15"/>
      <c r="TPL1093" s="15"/>
      <c r="TPM1093" s="80"/>
      <c r="TPN1093" s="52"/>
      <c r="TPO1093" s="69"/>
      <c r="TPP1093" s="69"/>
      <c r="TPQ1093" s="69"/>
      <c r="TPR1093" s="107"/>
      <c r="TPS1093" s="2"/>
      <c r="TPT1093" s="15"/>
      <c r="TPU1093" s="15"/>
      <c r="TPV1093" s="80"/>
      <c r="TPW1093" s="52"/>
      <c r="TPX1093" s="69"/>
      <c r="TPY1093" s="69"/>
      <c r="TPZ1093" s="69"/>
      <c r="TQA1093" s="107"/>
      <c r="TQB1093" s="2"/>
      <c r="TQC1093" s="15"/>
      <c r="TQD1093" s="15"/>
      <c r="TQE1093" s="80"/>
      <c r="TQF1093" s="52"/>
      <c r="TQG1093" s="69"/>
      <c r="TQH1093" s="69"/>
      <c r="TQI1093" s="69"/>
      <c r="TQJ1093" s="107"/>
      <c r="TQK1093" s="2"/>
      <c r="TQL1093" s="15"/>
      <c r="TQM1093" s="15"/>
      <c r="TQN1093" s="80"/>
      <c r="TQO1093" s="52"/>
      <c r="TQP1093" s="69"/>
      <c r="TQQ1093" s="69"/>
      <c r="TQR1093" s="69"/>
      <c r="TQS1093" s="107"/>
      <c r="TQT1093" s="2"/>
      <c r="TQU1093" s="15"/>
      <c r="TQV1093" s="15"/>
      <c r="TQW1093" s="80"/>
      <c r="TQX1093" s="52"/>
      <c r="TQY1093" s="69"/>
      <c r="TQZ1093" s="69"/>
      <c r="TRA1093" s="69"/>
      <c r="TRB1093" s="107"/>
      <c r="TRC1093" s="2"/>
      <c r="TRD1093" s="15"/>
      <c r="TRE1093" s="15"/>
      <c r="TRF1093" s="80"/>
      <c r="TRG1093" s="52"/>
      <c r="TRH1093" s="69"/>
      <c r="TRI1093" s="69"/>
      <c r="TRJ1093" s="69"/>
      <c r="TRK1093" s="107"/>
      <c r="TRL1093" s="2"/>
      <c r="TRM1093" s="15"/>
      <c r="TRN1093" s="15"/>
      <c r="TRO1093" s="80"/>
      <c r="TRP1093" s="52"/>
      <c r="TRQ1093" s="69"/>
      <c r="TRR1093" s="69"/>
      <c r="TRS1093" s="69"/>
      <c r="TRT1093" s="107"/>
      <c r="TRU1093" s="2"/>
      <c r="TRV1093" s="15"/>
      <c r="TRW1093" s="15"/>
      <c r="TRX1093" s="80"/>
      <c r="TRY1093" s="52"/>
      <c r="TRZ1093" s="69"/>
      <c r="TSA1093" s="69"/>
      <c r="TSB1093" s="69"/>
      <c r="TSC1093" s="107"/>
      <c r="TSD1093" s="2"/>
      <c r="TSE1093" s="15"/>
      <c r="TSF1093" s="15"/>
      <c r="TSG1093" s="80"/>
      <c r="TSH1093" s="52"/>
      <c r="TSI1093" s="69"/>
      <c r="TSJ1093" s="69"/>
      <c r="TSK1093" s="69"/>
      <c r="TSL1093" s="107"/>
      <c r="TSM1093" s="2"/>
      <c r="TSN1093" s="15"/>
      <c r="TSO1093" s="15"/>
      <c r="TSP1093" s="80"/>
      <c r="TSQ1093" s="52"/>
      <c r="TSR1093" s="69"/>
      <c r="TSS1093" s="69"/>
      <c r="TST1093" s="69"/>
      <c r="TSU1093" s="107"/>
      <c r="TSV1093" s="2"/>
      <c r="TSW1093" s="15"/>
      <c r="TSX1093" s="15"/>
      <c r="TSY1093" s="80"/>
      <c r="TSZ1093" s="52"/>
      <c r="TTA1093" s="69"/>
      <c r="TTB1093" s="69"/>
      <c r="TTC1093" s="69"/>
      <c r="TTD1093" s="107"/>
      <c r="TTE1093" s="2"/>
      <c r="TTF1093" s="15"/>
      <c r="TTG1093" s="15"/>
      <c r="TTH1093" s="80"/>
      <c r="TTI1093" s="52"/>
      <c r="TTJ1093" s="69"/>
      <c r="TTK1093" s="69"/>
      <c r="TTL1093" s="69"/>
      <c r="TTM1093" s="107"/>
      <c r="TTN1093" s="2"/>
      <c r="TTO1093" s="15"/>
      <c r="TTP1093" s="15"/>
      <c r="TTQ1093" s="80"/>
      <c r="TTR1093" s="52"/>
      <c r="TTS1093" s="69"/>
      <c r="TTT1093" s="69"/>
      <c r="TTU1093" s="69"/>
      <c r="TTV1093" s="107"/>
      <c r="TTW1093" s="2"/>
      <c r="TTX1093" s="15"/>
      <c r="TTY1093" s="15"/>
      <c r="TTZ1093" s="80"/>
      <c r="TUA1093" s="52"/>
      <c r="TUB1093" s="69"/>
      <c r="TUC1093" s="69"/>
      <c r="TUD1093" s="69"/>
      <c r="TUE1093" s="107"/>
      <c r="TUF1093" s="2"/>
      <c r="TUG1093" s="15"/>
      <c r="TUH1093" s="15"/>
      <c r="TUI1093" s="80"/>
      <c r="TUJ1093" s="52"/>
      <c r="TUK1093" s="69"/>
      <c r="TUL1093" s="69"/>
      <c r="TUM1093" s="69"/>
      <c r="TUN1093" s="107"/>
      <c r="TUO1093" s="2"/>
      <c r="TUP1093" s="15"/>
      <c r="TUQ1093" s="15"/>
      <c r="TUR1093" s="80"/>
      <c r="TUS1093" s="52"/>
      <c r="TUT1093" s="69"/>
      <c r="TUU1093" s="69"/>
      <c r="TUV1093" s="69"/>
      <c r="TUW1093" s="107"/>
      <c r="TUX1093" s="2"/>
      <c r="TUY1093" s="15"/>
      <c r="TUZ1093" s="15"/>
      <c r="TVA1093" s="80"/>
      <c r="TVB1093" s="52"/>
      <c r="TVC1093" s="69"/>
      <c r="TVD1093" s="69"/>
      <c r="TVE1093" s="69"/>
      <c r="TVF1093" s="107"/>
      <c r="TVG1093" s="2"/>
      <c r="TVH1093" s="15"/>
      <c r="TVI1093" s="15"/>
      <c r="TVJ1093" s="80"/>
      <c r="TVK1093" s="52"/>
      <c r="TVL1093" s="69"/>
      <c r="TVM1093" s="69"/>
      <c r="TVN1093" s="69"/>
      <c r="TVO1093" s="107"/>
      <c r="TVP1093" s="2"/>
      <c r="TVQ1093" s="15"/>
      <c r="TVR1093" s="15"/>
      <c r="TVS1093" s="80"/>
      <c r="TVT1093" s="52"/>
      <c r="TVU1093" s="69"/>
      <c r="TVV1093" s="69"/>
      <c r="TVW1093" s="69"/>
      <c r="TVX1093" s="107"/>
      <c r="TVY1093" s="2"/>
      <c r="TVZ1093" s="15"/>
      <c r="TWA1093" s="15"/>
      <c r="TWB1093" s="80"/>
      <c r="TWC1093" s="52"/>
      <c r="TWD1093" s="69"/>
      <c r="TWE1093" s="69"/>
      <c r="TWF1093" s="69"/>
      <c r="TWG1093" s="107"/>
      <c r="TWH1093" s="2"/>
      <c r="TWI1093" s="15"/>
      <c r="TWJ1093" s="15"/>
      <c r="TWK1093" s="80"/>
      <c r="TWL1093" s="52"/>
      <c r="TWM1093" s="69"/>
      <c r="TWN1093" s="69"/>
      <c r="TWO1093" s="69"/>
      <c r="TWP1093" s="107"/>
      <c r="TWQ1093" s="2"/>
      <c r="TWR1093" s="15"/>
      <c r="TWS1093" s="15"/>
      <c r="TWT1093" s="80"/>
      <c r="TWU1093" s="52"/>
      <c r="TWV1093" s="69"/>
      <c r="TWW1093" s="69"/>
      <c r="TWX1093" s="69"/>
      <c r="TWY1093" s="107"/>
      <c r="TWZ1093" s="2"/>
      <c r="TXA1093" s="15"/>
      <c r="TXB1093" s="15"/>
      <c r="TXC1093" s="80"/>
      <c r="TXD1093" s="52"/>
      <c r="TXE1093" s="69"/>
      <c r="TXF1093" s="69"/>
      <c r="TXG1093" s="69"/>
      <c r="TXH1093" s="107"/>
      <c r="TXI1093" s="2"/>
      <c r="TXJ1093" s="15"/>
      <c r="TXK1093" s="15"/>
      <c r="TXL1093" s="80"/>
      <c r="TXM1093" s="52"/>
      <c r="TXN1093" s="69"/>
      <c r="TXO1093" s="69"/>
      <c r="TXP1093" s="69"/>
      <c r="TXQ1093" s="107"/>
      <c r="TXR1093" s="2"/>
      <c r="TXS1093" s="15"/>
      <c r="TXT1093" s="15"/>
      <c r="TXU1093" s="80"/>
      <c r="TXV1093" s="52"/>
      <c r="TXW1093" s="69"/>
      <c r="TXX1093" s="69"/>
      <c r="TXY1093" s="69"/>
      <c r="TXZ1093" s="107"/>
      <c r="TYA1093" s="2"/>
      <c r="TYB1093" s="15"/>
      <c r="TYC1093" s="15"/>
      <c r="TYD1093" s="80"/>
      <c r="TYE1093" s="52"/>
      <c r="TYF1093" s="69"/>
      <c r="TYG1093" s="69"/>
      <c r="TYH1093" s="69"/>
      <c r="TYI1093" s="107"/>
      <c r="TYJ1093" s="2"/>
      <c r="TYK1093" s="15"/>
      <c r="TYL1093" s="15"/>
      <c r="TYM1093" s="80"/>
      <c r="TYN1093" s="52"/>
      <c r="TYO1093" s="69"/>
      <c r="TYP1093" s="69"/>
      <c r="TYQ1093" s="69"/>
      <c r="TYR1093" s="107"/>
      <c r="TYS1093" s="2"/>
      <c r="TYT1093" s="15"/>
      <c r="TYU1093" s="15"/>
      <c r="TYV1093" s="80"/>
      <c r="TYW1093" s="52"/>
      <c r="TYX1093" s="69"/>
      <c r="TYY1093" s="69"/>
      <c r="TYZ1093" s="69"/>
      <c r="TZA1093" s="107"/>
      <c r="TZB1093" s="2"/>
      <c r="TZC1093" s="15"/>
      <c r="TZD1093" s="15"/>
      <c r="TZE1093" s="80"/>
      <c r="TZF1093" s="52"/>
      <c r="TZG1093" s="69"/>
      <c r="TZH1093" s="69"/>
      <c r="TZI1093" s="69"/>
      <c r="TZJ1093" s="107"/>
      <c r="TZK1093" s="2"/>
      <c r="TZL1093" s="15"/>
      <c r="TZM1093" s="15"/>
      <c r="TZN1093" s="80"/>
      <c r="TZO1093" s="52"/>
      <c r="TZP1093" s="69"/>
      <c r="TZQ1093" s="69"/>
      <c r="TZR1093" s="69"/>
      <c r="TZS1093" s="107"/>
      <c r="TZT1093" s="2"/>
      <c r="TZU1093" s="15"/>
      <c r="TZV1093" s="15"/>
      <c r="TZW1093" s="80"/>
      <c r="TZX1093" s="52"/>
      <c r="TZY1093" s="69"/>
      <c r="TZZ1093" s="69"/>
      <c r="UAA1093" s="69"/>
      <c r="UAB1093" s="107"/>
      <c r="UAC1093" s="2"/>
      <c r="UAD1093" s="15"/>
      <c r="UAE1093" s="15"/>
      <c r="UAF1093" s="80"/>
      <c r="UAG1093" s="52"/>
      <c r="UAH1093" s="69"/>
      <c r="UAI1093" s="69"/>
      <c r="UAJ1093" s="69"/>
      <c r="UAK1093" s="107"/>
      <c r="UAL1093" s="2"/>
      <c r="UAM1093" s="15"/>
      <c r="UAN1093" s="15"/>
      <c r="UAO1093" s="80"/>
      <c r="UAP1093" s="52"/>
      <c r="UAQ1093" s="69"/>
      <c r="UAR1093" s="69"/>
      <c r="UAS1093" s="69"/>
      <c r="UAT1093" s="107"/>
      <c r="UAU1093" s="2"/>
      <c r="UAV1093" s="15"/>
      <c r="UAW1093" s="15"/>
      <c r="UAX1093" s="80"/>
      <c r="UAY1093" s="52"/>
      <c r="UAZ1093" s="69"/>
      <c r="UBA1093" s="69"/>
      <c r="UBB1093" s="69"/>
      <c r="UBC1093" s="107"/>
      <c r="UBD1093" s="2"/>
      <c r="UBE1093" s="15"/>
      <c r="UBF1093" s="15"/>
      <c r="UBG1093" s="80"/>
      <c r="UBH1093" s="52"/>
      <c r="UBI1093" s="69"/>
      <c r="UBJ1093" s="69"/>
      <c r="UBK1093" s="69"/>
      <c r="UBL1093" s="107"/>
      <c r="UBM1093" s="2"/>
      <c r="UBN1093" s="15"/>
      <c r="UBO1093" s="15"/>
      <c r="UBP1093" s="80"/>
      <c r="UBQ1093" s="52"/>
      <c r="UBR1093" s="69"/>
      <c r="UBS1093" s="69"/>
      <c r="UBT1093" s="69"/>
      <c r="UBU1093" s="107"/>
      <c r="UBV1093" s="2"/>
      <c r="UBW1093" s="15"/>
      <c r="UBX1093" s="15"/>
      <c r="UBY1093" s="80"/>
      <c r="UBZ1093" s="52"/>
      <c r="UCA1093" s="69"/>
      <c r="UCB1093" s="69"/>
      <c r="UCC1093" s="69"/>
      <c r="UCD1093" s="107"/>
      <c r="UCE1093" s="2"/>
      <c r="UCF1093" s="15"/>
      <c r="UCG1093" s="15"/>
      <c r="UCH1093" s="80"/>
      <c r="UCI1093" s="52"/>
      <c r="UCJ1093" s="69"/>
      <c r="UCK1093" s="69"/>
      <c r="UCL1093" s="69"/>
      <c r="UCM1093" s="107"/>
      <c r="UCN1093" s="2"/>
      <c r="UCO1093" s="15"/>
      <c r="UCP1093" s="15"/>
      <c r="UCQ1093" s="80"/>
      <c r="UCR1093" s="52"/>
      <c r="UCS1093" s="69"/>
      <c r="UCT1093" s="69"/>
      <c r="UCU1093" s="69"/>
      <c r="UCV1093" s="107"/>
      <c r="UCW1093" s="2"/>
      <c r="UCX1093" s="15"/>
      <c r="UCY1093" s="15"/>
      <c r="UCZ1093" s="80"/>
      <c r="UDA1093" s="52"/>
      <c r="UDB1093" s="69"/>
      <c r="UDC1093" s="69"/>
      <c r="UDD1093" s="69"/>
      <c r="UDE1093" s="107"/>
      <c r="UDF1093" s="2"/>
      <c r="UDG1093" s="15"/>
      <c r="UDH1093" s="15"/>
      <c r="UDI1093" s="80"/>
      <c r="UDJ1093" s="52"/>
      <c r="UDK1093" s="69"/>
      <c r="UDL1093" s="69"/>
      <c r="UDM1093" s="69"/>
      <c r="UDN1093" s="107"/>
      <c r="UDO1093" s="2"/>
      <c r="UDP1093" s="15"/>
      <c r="UDQ1093" s="15"/>
      <c r="UDR1093" s="80"/>
      <c r="UDS1093" s="52"/>
      <c r="UDT1093" s="69"/>
      <c r="UDU1093" s="69"/>
      <c r="UDV1093" s="69"/>
      <c r="UDW1093" s="107"/>
      <c r="UDX1093" s="2"/>
      <c r="UDY1093" s="15"/>
      <c r="UDZ1093" s="15"/>
      <c r="UEA1093" s="80"/>
      <c r="UEB1093" s="52"/>
      <c r="UEC1093" s="69"/>
      <c r="UED1093" s="69"/>
      <c r="UEE1093" s="69"/>
      <c r="UEF1093" s="107"/>
      <c r="UEG1093" s="2"/>
      <c r="UEH1093" s="15"/>
      <c r="UEI1093" s="15"/>
      <c r="UEJ1093" s="80"/>
      <c r="UEK1093" s="52"/>
      <c r="UEL1093" s="69"/>
      <c r="UEM1093" s="69"/>
      <c r="UEN1093" s="69"/>
      <c r="UEO1093" s="107"/>
      <c r="UEP1093" s="2"/>
      <c r="UEQ1093" s="15"/>
      <c r="UER1093" s="15"/>
      <c r="UES1093" s="80"/>
      <c r="UET1093" s="52"/>
      <c r="UEU1093" s="69"/>
      <c r="UEV1093" s="69"/>
      <c r="UEW1093" s="69"/>
      <c r="UEX1093" s="107"/>
      <c r="UEY1093" s="2"/>
      <c r="UEZ1093" s="15"/>
      <c r="UFA1093" s="15"/>
      <c r="UFB1093" s="80"/>
      <c r="UFC1093" s="52"/>
      <c r="UFD1093" s="69"/>
      <c r="UFE1093" s="69"/>
      <c r="UFF1093" s="69"/>
      <c r="UFG1093" s="107"/>
      <c r="UFH1093" s="2"/>
      <c r="UFI1093" s="15"/>
      <c r="UFJ1093" s="15"/>
      <c r="UFK1093" s="80"/>
      <c r="UFL1093" s="52"/>
      <c r="UFM1093" s="69"/>
      <c r="UFN1093" s="69"/>
      <c r="UFO1093" s="69"/>
      <c r="UFP1093" s="107"/>
      <c r="UFQ1093" s="2"/>
      <c r="UFR1093" s="15"/>
      <c r="UFS1093" s="15"/>
      <c r="UFT1093" s="80"/>
      <c r="UFU1093" s="52"/>
      <c r="UFV1093" s="69"/>
      <c r="UFW1093" s="69"/>
      <c r="UFX1093" s="69"/>
      <c r="UFY1093" s="107"/>
      <c r="UFZ1093" s="2"/>
      <c r="UGA1093" s="15"/>
      <c r="UGB1093" s="15"/>
      <c r="UGC1093" s="80"/>
      <c r="UGD1093" s="52"/>
      <c r="UGE1093" s="69"/>
      <c r="UGF1093" s="69"/>
      <c r="UGG1093" s="69"/>
      <c r="UGH1093" s="107"/>
      <c r="UGI1093" s="2"/>
      <c r="UGJ1093" s="15"/>
      <c r="UGK1093" s="15"/>
      <c r="UGL1093" s="80"/>
      <c r="UGM1093" s="52"/>
      <c r="UGN1093" s="69"/>
      <c r="UGO1093" s="69"/>
      <c r="UGP1093" s="69"/>
      <c r="UGQ1093" s="107"/>
      <c r="UGR1093" s="2"/>
      <c r="UGS1093" s="15"/>
      <c r="UGT1093" s="15"/>
      <c r="UGU1093" s="80"/>
      <c r="UGV1093" s="52"/>
      <c r="UGW1093" s="69"/>
      <c r="UGX1093" s="69"/>
      <c r="UGY1093" s="69"/>
      <c r="UGZ1093" s="107"/>
      <c r="UHA1093" s="2"/>
      <c r="UHB1093" s="15"/>
      <c r="UHC1093" s="15"/>
      <c r="UHD1093" s="80"/>
      <c r="UHE1093" s="52"/>
      <c r="UHF1093" s="69"/>
      <c r="UHG1093" s="69"/>
      <c r="UHH1093" s="69"/>
      <c r="UHI1093" s="107"/>
      <c r="UHJ1093" s="2"/>
      <c r="UHK1093" s="15"/>
      <c r="UHL1093" s="15"/>
      <c r="UHM1093" s="80"/>
      <c r="UHN1093" s="52"/>
      <c r="UHO1093" s="69"/>
      <c r="UHP1093" s="69"/>
      <c r="UHQ1093" s="69"/>
      <c r="UHR1093" s="107"/>
      <c r="UHS1093" s="2"/>
      <c r="UHT1093" s="15"/>
      <c r="UHU1093" s="15"/>
      <c r="UHV1093" s="80"/>
      <c r="UHW1093" s="52"/>
      <c r="UHX1093" s="69"/>
      <c r="UHY1093" s="69"/>
      <c r="UHZ1093" s="69"/>
      <c r="UIA1093" s="107"/>
      <c r="UIB1093" s="2"/>
      <c r="UIC1093" s="15"/>
      <c r="UID1093" s="15"/>
      <c r="UIE1093" s="80"/>
      <c r="UIF1093" s="52"/>
      <c r="UIG1093" s="69"/>
      <c r="UIH1093" s="69"/>
      <c r="UII1093" s="69"/>
      <c r="UIJ1093" s="107"/>
      <c r="UIK1093" s="2"/>
      <c r="UIL1093" s="15"/>
      <c r="UIM1093" s="15"/>
      <c r="UIN1093" s="80"/>
      <c r="UIO1093" s="52"/>
      <c r="UIP1093" s="69"/>
      <c r="UIQ1093" s="69"/>
      <c r="UIR1093" s="69"/>
      <c r="UIS1093" s="107"/>
      <c r="UIT1093" s="2"/>
      <c r="UIU1093" s="15"/>
      <c r="UIV1093" s="15"/>
      <c r="UIW1093" s="80"/>
      <c r="UIX1093" s="52"/>
      <c r="UIY1093" s="69"/>
      <c r="UIZ1093" s="69"/>
      <c r="UJA1093" s="69"/>
      <c r="UJB1093" s="107"/>
      <c r="UJC1093" s="2"/>
      <c r="UJD1093" s="15"/>
      <c r="UJE1093" s="15"/>
      <c r="UJF1093" s="80"/>
      <c r="UJG1093" s="52"/>
      <c r="UJH1093" s="69"/>
      <c r="UJI1093" s="69"/>
      <c r="UJJ1093" s="69"/>
      <c r="UJK1093" s="107"/>
      <c r="UJL1093" s="2"/>
      <c r="UJM1093" s="15"/>
      <c r="UJN1093" s="15"/>
      <c r="UJO1093" s="80"/>
      <c r="UJP1093" s="52"/>
      <c r="UJQ1093" s="69"/>
      <c r="UJR1093" s="69"/>
      <c r="UJS1093" s="69"/>
      <c r="UJT1093" s="107"/>
      <c r="UJU1093" s="2"/>
      <c r="UJV1093" s="15"/>
      <c r="UJW1093" s="15"/>
      <c r="UJX1093" s="80"/>
      <c r="UJY1093" s="52"/>
      <c r="UJZ1093" s="69"/>
      <c r="UKA1093" s="69"/>
      <c r="UKB1093" s="69"/>
      <c r="UKC1093" s="107"/>
      <c r="UKD1093" s="2"/>
      <c r="UKE1093" s="15"/>
      <c r="UKF1093" s="15"/>
      <c r="UKG1093" s="80"/>
      <c r="UKH1093" s="52"/>
      <c r="UKI1093" s="69"/>
      <c r="UKJ1093" s="69"/>
      <c r="UKK1093" s="69"/>
      <c r="UKL1093" s="107"/>
      <c r="UKM1093" s="2"/>
      <c r="UKN1093" s="15"/>
      <c r="UKO1093" s="15"/>
      <c r="UKP1093" s="80"/>
      <c r="UKQ1093" s="52"/>
      <c r="UKR1093" s="69"/>
      <c r="UKS1093" s="69"/>
      <c r="UKT1093" s="69"/>
      <c r="UKU1093" s="107"/>
      <c r="UKV1093" s="2"/>
      <c r="UKW1093" s="15"/>
      <c r="UKX1093" s="15"/>
      <c r="UKY1093" s="80"/>
      <c r="UKZ1093" s="52"/>
      <c r="ULA1093" s="69"/>
      <c r="ULB1093" s="69"/>
      <c r="ULC1093" s="69"/>
      <c r="ULD1093" s="107"/>
      <c r="ULE1093" s="2"/>
      <c r="ULF1093" s="15"/>
      <c r="ULG1093" s="15"/>
      <c r="ULH1093" s="80"/>
      <c r="ULI1093" s="52"/>
      <c r="ULJ1093" s="69"/>
      <c r="ULK1093" s="69"/>
      <c r="ULL1093" s="69"/>
      <c r="ULM1093" s="107"/>
      <c r="ULN1093" s="2"/>
      <c r="ULO1093" s="15"/>
      <c r="ULP1093" s="15"/>
      <c r="ULQ1093" s="80"/>
      <c r="ULR1093" s="52"/>
      <c r="ULS1093" s="69"/>
      <c r="ULT1093" s="69"/>
      <c r="ULU1093" s="69"/>
      <c r="ULV1093" s="107"/>
      <c r="ULW1093" s="2"/>
      <c r="ULX1093" s="15"/>
      <c r="ULY1093" s="15"/>
      <c r="ULZ1093" s="80"/>
      <c r="UMA1093" s="52"/>
      <c r="UMB1093" s="69"/>
      <c r="UMC1093" s="69"/>
      <c r="UMD1093" s="69"/>
      <c r="UME1093" s="107"/>
      <c r="UMF1093" s="2"/>
      <c r="UMG1093" s="15"/>
      <c r="UMH1093" s="15"/>
      <c r="UMI1093" s="80"/>
      <c r="UMJ1093" s="52"/>
      <c r="UMK1093" s="69"/>
      <c r="UML1093" s="69"/>
      <c r="UMM1093" s="69"/>
      <c r="UMN1093" s="107"/>
      <c r="UMO1093" s="2"/>
      <c r="UMP1093" s="15"/>
      <c r="UMQ1093" s="15"/>
      <c r="UMR1093" s="80"/>
      <c r="UMS1093" s="52"/>
      <c r="UMT1093" s="69"/>
      <c r="UMU1093" s="69"/>
      <c r="UMV1093" s="69"/>
      <c r="UMW1093" s="107"/>
      <c r="UMX1093" s="2"/>
      <c r="UMY1093" s="15"/>
      <c r="UMZ1093" s="15"/>
      <c r="UNA1093" s="80"/>
      <c r="UNB1093" s="52"/>
      <c r="UNC1093" s="69"/>
      <c r="UND1093" s="69"/>
      <c r="UNE1093" s="69"/>
      <c r="UNF1093" s="107"/>
      <c r="UNG1093" s="2"/>
      <c r="UNH1093" s="15"/>
      <c r="UNI1093" s="15"/>
      <c r="UNJ1093" s="80"/>
      <c r="UNK1093" s="52"/>
      <c r="UNL1093" s="69"/>
      <c r="UNM1093" s="69"/>
      <c r="UNN1093" s="69"/>
      <c r="UNO1093" s="107"/>
      <c r="UNP1093" s="2"/>
      <c r="UNQ1093" s="15"/>
      <c r="UNR1093" s="15"/>
      <c r="UNS1093" s="80"/>
      <c r="UNT1093" s="52"/>
      <c r="UNU1093" s="69"/>
      <c r="UNV1093" s="69"/>
      <c r="UNW1093" s="69"/>
      <c r="UNX1093" s="107"/>
      <c r="UNY1093" s="2"/>
      <c r="UNZ1093" s="15"/>
      <c r="UOA1093" s="15"/>
      <c r="UOB1093" s="80"/>
      <c r="UOC1093" s="52"/>
      <c r="UOD1093" s="69"/>
      <c r="UOE1093" s="69"/>
      <c r="UOF1093" s="69"/>
      <c r="UOG1093" s="107"/>
      <c r="UOH1093" s="2"/>
      <c r="UOI1093" s="15"/>
      <c r="UOJ1093" s="15"/>
      <c r="UOK1093" s="80"/>
      <c r="UOL1093" s="52"/>
      <c r="UOM1093" s="69"/>
      <c r="UON1093" s="69"/>
      <c r="UOO1093" s="69"/>
      <c r="UOP1093" s="107"/>
      <c r="UOQ1093" s="2"/>
      <c r="UOR1093" s="15"/>
      <c r="UOS1093" s="15"/>
      <c r="UOT1093" s="80"/>
      <c r="UOU1093" s="52"/>
      <c r="UOV1093" s="69"/>
      <c r="UOW1093" s="69"/>
      <c r="UOX1093" s="69"/>
      <c r="UOY1093" s="107"/>
      <c r="UOZ1093" s="2"/>
      <c r="UPA1093" s="15"/>
      <c r="UPB1093" s="15"/>
      <c r="UPC1093" s="80"/>
      <c r="UPD1093" s="52"/>
      <c r="UPE1093" s="69"/>
      <c r="UPF1093" s="69"/>
      <c r="UPG1093" s="69"/>
      <c r="UPH1093" s="107"/>
      <c r="UPI1093" s="2"/>
      <c r="UPJ1093" s="15"/>
      <c r="UPK1093" s="15"/>
      <c r="UPL1093" s="80"/>
      <c r="UPM1093" s="52"/>
      <c r="UPN1093" s="69"/>
      <c r="UPO1093" s="69"/>
      <c r="UPP1093" s="69"/>
      <c r="UPQ1093" s="107"/>
      <c r="UPR1093" s="2"/>
      <c r="UPS1093" s="15"/>
      <c r="UPT1093" s="15"/>
      <c r="UPU1093" s="80"/>
      <c r="UPV1093" s="52"/>
      <c r="UPW1093" s="69"/>
      <c r="UPX1093" s="69"/>
      <c r="UPY1093" s="69"/>
      <c r="UPZ1093" s="107"/>
      <c r="UQA1093" s="2"/>
      <c r="UQB1093" s="15"/>
      <c r="UQC1093" s="15"/>
      <c r="UQD1093" s="80"/>
      <c r="UQE1093" s="52"/>
      <c r="UQF1093" s="69"/>
      <c r="UQG1093" s="69"/>
      <c r="UQH1093" s="69"/>
      <c r="UQI1093" s="107"/>
      <c r="UQJ1093" s="2"/>
      <c r="UQK1093" s="15"/>
      <c r="UQL1093" s="15"/>
      <c r="UQM1093" s="80"/>
      <c r="UQN1093" s="52"/>
      <c r="UQO1093" s="69"/>
      <c r="UQP1093" s="69"/>
      <c r="UQQ1093" s="69"/>
      <c r="UQR1093" s="107"/>
      <c r="UQS1093" s="2"/>
      <c r="UQT1093" s="15"/>
      <c r="UQU1093" s="15"/>
      <c r="UQV1093" s="80"/>
      <c r="UQW1093" s="52"/>
      <c r="UQX1093" s="69"/>
      <c r="UQY1093" s="69"/>
      <c r="UQZ1093" s="69"/>
      <c r="URA1093" s="107"/>
      <c r="URB1093" s="2"/>
      <c r="URC1093" s="15"/>
      <c r="URD1093" s="15"/>
      <c r="URE1093" s="80"/>
      <c r="URF1093" s="52"/>
      <c r="URG1093" s="69"/>
      <c r="URH1093" s="69"/>
      <c r="URI1093" s="69"/>
      <c r="URJ1093" s="107"/>
      <c r="URK1093" s="2"/>
      <c r="URL1093" s="15"/>
      <c r="URM1093" s="15"/>
      <c r="URN1093" s="80"/>
      <c r="URO1093" s="52"/>
      <c r="URP1093" s="69"/>
      <c r="URQ1093" s="69"/>
      <c r="URR1093" s="69"/>
      <c r="URS1093" s="107"/>
      <c r="URT1093" s="2"/>
      <c r="URU1093" s="15"/>
      <c r="URV1093" s="15"/>
      <c r="URW1093" s="80"/>
      <c r="URX1093" s="52"/>
      <c r="URY1093" s="69"/>
      <c r="URZ1093" s="69"/>
      <c r="USA1093" s="69"/>
      <c r="USB1093" s="107"/>
      <c r="USC1093" s="2"/>
      <c r="USD1093" s="15"/>
      <c r="USE1093" s="15"/>
      <c r="USF1093" s="80"/>
      <c r="USG1093" s="52"/>
      <c r="USH1093" s="69"/>
      <c r="USI1093" s="69"/>
      <c r="USJ1093" s="69"/>
      <c r="USK1093" s="107"/>
      <c r="USL1093" s="2"/>
      <c r="USM1093" s="15"/>
      <c r="USN1093" s="15"/>
      <c r="USO1093" s="80"/>
      <c r="USP1093" s="52"/>
      <c r="USQ1093" s="69"/>
      <c r="USR1093" s="69"/>
      <c r="USS1093" s="69"/>
      <c r="UST1093" s="107"/>
      <c r="USU1093" s="2"/>
      <c r="USV1093" s="15"/>
      <c r="USW1093" s="15"/>
      <c r="USX1093" s="80"/>
      <c r="USY1093" s="52"/>
      <c r="USZ1093" s="69"/>
      <c r="UTA1093" s="69"/>
      <c r="UTB1093" s="69"/>
      <c r="UTC1093" s="107"/>
      <c r="UTD1093" s="2"/>
      <c r="UTE1093" s="15"/>
      <c r="UTF1093" s="15"/>
      <c r="UTG1093" s="80"/>
      <c r="UTH1093" s="52"/>
      <c r="UTI1093" s="69"/>
      <c r="UTJ1093" s="69"/>
      <c r="UTK1093" s="69"/>
      <c r="UTL1093" s="107"/>
      <c r="UTM1093" s="2"/>
      <c r="UTN1093" s="15"/>
      <c r="UTO1093" s="15"/>
      <c r="UTP1093" s="80"/>
      <c r="UTQ1093" s="52"/>
      <c r="UTR1093" s="69"/>
      <c r="UTS1093" s="69"/>
      <c r="UTT1093" s="69"/>
      <c r="UTU1093" s="107"/>
      <c r="UTV1093" s="2"/>
      <c r="UTW1093" s="15"/>
      <c r="UTX1093" s="15"/>
      <c r="UTY1093" s="80"/>
      <c r="UTZ1093" s="52"/>
      <c r="UUA1093" s="69"/>
      <c r="UUB1093" s="69"/>
      <c r="UUC1093" s="69"/>
      <c r="UUD1093" s="107"/>
      <c r="UUE1093" s="2"/>
      <c r="UUF1093" s="15"/>
      <c r="UUG1093" s="15"/>
      <c r="UUH1093" s="80"/>
      <c r="UUI1093" s="52"/>
      <c r="UUJ1093" s="69"/>
      <c r="UUK1093" s="69"/>
      <c r="UUL1093" s="69"/>
      <c r="UUM1093" s="107"/>
      <c r="UUN1093" s="2"/>
      <c r="UUO1093" s="15"/>
      <c r="UUP1093" s="15"/>
      <c r="UUQ1093" s="80"/>
      <c r="UUR1093" s="52"/>
      <c r="UUS1093" s="69"/>
      <c r="UUT1093" s="69"/>
      <c r="UUU1093" s="69"/>
      <c r="UUV1093" s="107"/>
      <c r="UUW1093" s="2"/>
      <c r="UUX1093" s="15"/>
      <c r="UUY1093" s="15"/>
      <c r="UUZ1093" s="80"/>
      <c r="UVA1093" s="52"/>
      <c r="UVB1093" s="69"/>
      <c r="UVC1093" s="69"/>
      <c r="UVD1093" s="69"/>
      <c r="UVE1093" s="107"/>
      <c r="UVF1093" s="2"/>
      <c r="UVG1093" s="15"/>
      <c r="UVH1093" s="15"/>
      <c r="UVI1093" s="80"/>
      <c r="UVJ1093" s="52"/>
      <c r="UVK1093" s="69"/>
      <c r="UVL1093" s="69"/>
      <c r="UVM1093" s="69"/>
      <c r="UVN1093" s="107"/>
      <c r="UVO1093" s="2"/>
      <c r="UVP1093" s="15"/>
      <c r="UVQ1093" s="15"/>
      <c r="UVR1093" s="80"/>
      <c r="UVS1093" s="52"/>
      <c r="UVT1093" s="69"/>
      <c r="UVU1093" s="69"/>
      <c r="UVV1093" s="69"/>
      <c r="UVW1093" s="107"/>
      <c r="UVX1093" s="2"/>
      <c r="UVY1093" s="15"/>
      <c r="UVZ1093" s="15"/>
      <c r="UWA1093" s="80"/>
      <c r="UWB1093" s="52"/>
      <c r="UWC1093" s="69"/>
      <c r="UWD1093" s="69"/>
      <c r="UWE1093" s="69"/>
      <c r="UWF1093" s="107"/>
      <c r="UWG1093" s="2"/>
      <c r="UWH1093" s="15"/>
      <c r="UWI1093" s="15"/>
      <c r="UWJ1093" s="80"/>
      <c r="UWK1093" s="52"/>
      <c r="UWL1093" s="69"/>
      <c r="UWM1093" s="69"/>
      <c r="UWN1093" s="69"/>
      <c r="UWO1093" s="107"/>
      <c r="UWP1093" s="2"/>
      <c r="UWQ1093" s="15"/>
      <c r="UWR1093" s="15"/>
      <c r="UWS1093" s="80"/>
      <c r="UWT1093" s="52"/>
      <c r="UWU1093" s="69"/>
      <c r="UWV1093" s="69"/>
      <c r="UWW1093" s="69"/>
      <c r="UWX1093" s="107"/>
      <c r="UWY1093" s="2"/>
      <c r="UWZ1093" s="15"/>
      <c r="UXA1093" s="15"/>
      <c r="UXB1093" s="80"/>
      <c r="UXC1093" s="52"/>
      <c r="UXD1093" s="69"/>
      <c r="UXE1093" s="69"/>
      <c r="UXF1093" s="69"/>
      <c r="UXG1093" s="107"/>
      <c r="UXH1093" s="2"/>
      <c r="UXI1093" s="15"/>
      <c r="UXJ1093" s="15"/>
      <c r="UXK1093" s="80"/>
      <c r="UXL1093" s="52"/>
      <c r="UXM1093" s="69"/>
      <c r="UXN1093" s="69"/>
      <c r="UXO1093" s="69"/>
      <c r="UXP1093" s="107"/>
      <c r="UXQ1093" s="2"/>
      <c r="UXR1093" s="15"/>
      <c r="UXS1093" s="15"/>
      <c r="UXT1093" s="80"/>
      <c r="UXU1093" s="52"/>
      <c r="UXV1093" s="69"/>
      <c r="UXW1093" s="69"/>
      <c r="UXX1093" s="69"/>
      <c r="UXY1093" s="107"/>
      <c r="UXZ1093" s="2"/>
      <c r="UYA1093" s="15"/>
      <c r="UYB1093" s="15"/>
      <c r="UYC1093" s="80"/>
      <c r="UYD1093" s="52"/>
      <c r="UYE1093" s="69"/>
      <c r="UYF1093" s="69"/>
      <c r="UYG1093" s="69"/>
      <c r="UYH1093" s="107"/>
      <c r="UYI1093" s="2"/>
      <c r="UYJ1093" s="15"/>
      <c r="UYK1093" s="15"/>
      <c r="UYL1093" s="80"/>
      <c r="UYM1093" s="52"/>
      <c r="UYN1093" s="69"/>
      <c r="UYO1093" s="69"/>
      <c r="UYP1093" s="69"/>
      <c r="UYQ1093" s="107"/>
      <c r="UYR1093" s="2"/>
      <c r="UYS1093" s="15"/>
      <c r="UYT1093" s="15"/>
      <c r="UYU1093" s="80"/>
      <c r="UYV1093" s="52"/>
      <c r="UYW1093" s="69"/>
      <c r="UYX1093" s="69"/>
      <c r="UYY1093" s="69"/>
      <c r="UYZ1093" s="107"/>
      <c r="UZA1093" s="2"/>
      <c r="UZB1093" s="15"/>
      <c r="UZC1093" s="15"/>
      <c r="UZD1093" s="80"/>
      <c r="UZE1093" s="52"/>
      <c r="UZF1093" s="69"/>
      <c r="UZG1093" s="69"/>
      <c r="UZH1093" s="69"/>
      <c r="UZI1093" s="107"/>
      <c r="UZJ1093" s="2"/>
      <c r="UZK1093" s="15"/>
      <c r="UZL1093" s="15"/>
      <c r="UZM1093" s="80"/>
      <c r="UZN1093" s="52"/>
      <c r="UZO1093" s="69"/>
      <c r="UZP1093" s="69"/>
      <c r="UZQ1093" s="69"/>
      <c r="UZR1093" s="107"/>
      <c r="UZS1093" s="2"/>
      <c r="UZT1093" s="15"/>
      <c r="UZU1093" s="15"/>
      <c r="UZV1093" s="80"/>
      <c r="UZW1093" s="52"/>
      <c r="UZX1093" s="69"/>
      <c r="UZY1093" s="69"/>
      <c r="UZZ1093" s="69"/>
      <c r="VAA1093" s="107"/>
      <c r="VAB1093" s="2"/>
      <c r="VAC1093" s="15"/>
      <c r="VAD1093" s="15"/>
      <c r="VAE1093" s="80"/>
      <c r="VAF1093" s="52"/>
      <c r="VAG1093" s="69"/>
      <c r="VAH1093" s="69"/>
      <c r="VAI1093" s="69"/>
      <c r="VAJ1093" s="107"/>
      <c r="VAK1093" s="2"/>
      <c r="VAL1093" s="15"/>
      <c r="VAM1093" s="15"/>
      <c r="VAN1093" s="80"/>
      <c r="VAO1093" s="52"/>
      <c r="VAP1093" s="69"/>
      <c r="VAQ1093" s="69"/>
      <c r="VAR1093" s="69"/>
      <c r="VAS1093" s="107"/>
      <c r="VAT1093" s="2"/>
      <c r="VAU1093" s="15"/>
      <c r="VAV1093" s="15"/>
      <c r="VAW1093" s="80"/>
      <c r="VAX1093" s="52"/>
      <c r="VAY1093" s="69"/>
      <c r="VAZ1093" s="69"/>
      <c r="VBA1093" s="69"/>
      <c r="VBB1093" s="107"/>
      <c r="VBC1093" s="2"/>
      <c r="VBD1093" s="15"/>
      <c r="VBE1093" s="15"/>
      <c r="VBF1093" s="80"/>
      <c r="VBG1093" s="52"/>
      <c r="VBH1093" s="69"/>
      <c r="VBI1093" s="69"/>
      <c r="VBJ1093" s="69"/>
      <c r="VBK1093" s="107"/>
      <c r="VBL1093" s="2"/>
      <c r="VBM1093" s="15"/>
      <c r="VBN1093" s="15"/>
      <c r="VBO1093" s="80"/>
      <c r="VBP1093" s="52"/>
      <c r="VBQ1093" s="69"/>
      <c r="VBR1093" s="69"/>
      <c r="VBS1093" s="69"/>
      <c r="VBT1093" s="107"/>
      <c r="VBU1093" s="2"/>
      <c r="VBV1093" s="15"/>
      <c r="VBW1093" s="15"/>
      <c r="VBX1093" s="80"/>
      <c r="VBY1093" s="52"/>
      <c r="VBZ1093" s="69"/>
      <c r="VCA1093" s="69"/>
      <c r="VCB1093" s="69"/>
      <c r="VCC1093" s="107"/>
      <c r="VCD1093" s="2"/>
      <c r="VCE1093" s="15"/>
      <c r="VCF1093" s="15"/>
      <c r="VCG1093" s="80"/>
      <c r="VCH1093" s="52"/>
      <c r="VCI1093" s="69"/>
      <c r="VCJ1093" s="69"/>
      <c r="VCK1093" s="69"/>
      <c r="VCL1093" s="107"/>
      <c r="VCM1093" s="2"/>
      <c r="VCN1093" s="15"/>
      <c r="VCO1093" s="15"/>
      <c r="VCP1093" s="80"/>
      <c r="VCQ1093" s="52"/>
      <c r="VCR1093" s="69"/>
      <c r="VCS1093" s="69"/>
      <c r="VCT1093" s="69"/>
      <c r="VCU1093" s="107"/>
      <c r="VCV1093" s="2"/>
      <c r="VCW1093" s="15"/>
      <c r="VCX1093" s="15"/>
      <c r="VCY1093" s="80"/>
      <c r="VCZ1093" s="52"/>
      <c r="VDA1093" s="69"/>
      <c r="VDB1093" s="69"/>
      <c r="VDC1093" s="69"/>
      <c r="VDD1093" s="107"/>
      <c r="VDE1093" s="2"/>
      <c r="VDF1093" s="15"/>
      <c r="VDG1093" s="15"/>
      <c r="VDH1093" s="80"/>
      <c r="VDI1093" s="52"/>
      <c r="VDJ1093" s="69"/>
      <c r="VDK1093" s="69"/>
      <c r="VDL1093" s="69"/>
      <c r="VDM1093" s="107"/>
      <c r="VDN1093" s="2"/>
      <c r="VDO1093" s="15"/>
      <c r="VDP1093" s="15"/>
      <c r="VDQ1093" s="80"/>
      <c r="VDR1093" s="52"/>
      <c r="VDS1093" s="69"/>
      <c r="VDT1093" s="69"/>
      <c r="VDU1093" s="69"/>
      <c r="VDV1093" s="107"/>
      <c r="VDW1093" s="2"/>
      <c r="VDX1093" s="15"/>
      <c r="VDY1093" s="15"/>
      <c r="VDZ1093" s="80"/>
      <c r="VEA1093" s="52"/>
      <c r="VEB1093" s="69"/>
      <c r="VEC1093" s="69"/>
      <c r="VED1093" s="69"/>
      <c r="VEE1093" s="107"/>
      <c r="VEF1093" s="2"/>
      <c r="VEG1093" s="15"/>
      <c r="VEH1093" s="15"/>
      <c r="VEI1093" s="80"/>
      <c r="VEJ1093" s="52"/>
      <c r="VEK1093" s="69"/>
      <c r="VEL1093" s="69"/>
      <c r="VEM1093" s="69"/>
      <c r="VEN1093" s="107"/>
      <c r="VEO1093" s="2"/>
      <c r="VEP1093" s="15"/>
      <c r="VEQ1093" s="15"/>
      <c r="VER1093" s="80"/>
      <c r="VES1093" s="52"/>
      <c r="VET1093" s="69"/>
      <c r="VEU1093" s="69"/>
      <c r="VEV1093" s="69"/>
      <c r="VEW1093" s="107"/>
      <c r="VEX1093" s="2"/>
      <c r="VEY1093" s="15"/>
      <c r="VEZ1093" s="15"/>
      <c r="VFA1093" s="80"/>
      <c r="VFB1093" s="52"/>
      <c r="VFC1093" s="69"/>
      <c r="VFD1093" s="69"/>
      <c r="VFE1093" s="69"/>
      <c r="VFF1093" s="107"/>
      <c r="VFG1093" s="2"/>
      <c r="VFH1093" s="15"/>
      <c r="VFI1093" s="15"/>
      <c r="VFJ1093" s="80"/>
      <c r="VFK1093" s="52"/>
      <c r="VFL1093" s="69"/>
      <c r="VFM1093" s="69"/>
      <c r="VFN1093" s="69"/>
      <c r="VFO1093" s="107"/>
      <c r="VFP1093" s="2"/>
      <c r="VFQ1093" s="15"/>
      <c r="VFR1093" s="15"/>
      <c r="VFS1093" s="80"/>
      <c r="VFT1093" s="52"/>
      <c r="VFU1093" s="69"/>
      <c r="VFV1093" s="69"/>
      <c r="VFW1093" s="69"/>
      <c r="VFX1093" s="107"/>
      <c r="VFY1093" s="2"/>
      <c r="VFZ1093" s="15"/>
      <c r="VGA1093" s="15"/>
      <c r="VGB1093" s="80"/>
      <c r="VGC1093" s="52"/>
      <c r="VGD1093" s="69"/>
      <c r="VGE1093" s="69"/>
      <c r="VGF1093" s="69"/>
      <c r="VGG1093" s="107"/>
      <c r="VGH1093" s="2"/>
      <c r="VGI1093" s="15"/>
      <c r="VGJ1093" s="15"/>
      <c r="VGK1093" s="80"/>
      <c r="VGL1093" s="52"/>
      <c r="VGM1093" s="69"/>
      <c r="VGN1093" s="69"/>
      <c r="VGO1093" s="69"/>
      <c r="VGP1093" s="107"/>
      <c r="VGQ1093" s="2"/>
      <c r="VGR1093" s="15"/>
      <c r="VGS1093" s="15"/>
      <c r="VGT1093" s="80"/>
      <c r="VGU1093" s="52"/>
      <c r="VGV1093" s="69"/>
      <c r="VGW1093" s="69"/>
      <c r="VGX1093" s="69"/>
      <c r="VGY1093" s="107"/>
      <c r="VGZ1093" s="2"/>
      <c r="VHA1093" s="15"/>
      <c r="VHB1093" s="15"/>
      <c r="VHC1093" s="80"/>
      <c r="VHD1093" s="52"/>
      <c r="VHE1093" s="69"/>
      <c r="VHF1093" s="69"/>
      <c r="VHG1093" s="69"/>
      <c r="VHH1093" s="107"/>
      <c r="VHI1093" s="2"/>
      <c r="VHJ1093" s="15"/>
      <c r="VHK1093" s="15"/>
      <c r="VHL1093" s="80"/>
      <c r="VHM1093" s="52"/>
      <c r="VHN1093" s="69"/>
      <c r="VHO1093" s="69"/>
      <c r="VHP1093" s="69"/>
      <c r="VHQ1093" s="107"/>
      <c r="VHR1093" s="2"/>
      <c r="VHS1093" s="15"/>
      <c r="VHT1093" s="15"/>
      <c r="VHU1093" s="80"/>
      <c r="VHV1093" s="52"/>
      <c r="VHW1093" s="69"/>
      <c r="VHX1093" s="69"/>
      <c r="VHY1093" s="69"/>
      <c r="VHZ1093" s="107"/>
      <c r="VIA1093" s="2"/>
      <c r="VIB1093" s="15"/>
      <c r="VIC1093" s="15"/>
      <c r="VID1093" s="80"/>
      <c r="VIE1093" s="52"/>
      <c r="VIF1093" s="69"/>
      <c r="VIG1093" s="69"/>
      <c r="VIH1093" s="69"/>
      <c r="VII1093" s="107"/>
      <c r="VIJ1093" s="2"/>
      <c r="VIK1093" s="15"/>
      <c r="VIL1093" s="15"/>
      <c r="VIM1093" s="80"/>
      <c r="VIN1093" s="52"/>
      <c r="VIO1093" s="69"/>
      <c r="VIP1093" s="69"/>
      <c r="VIQ1093" s="69"/>
      <c r="VIR1093" s="107"/>
      <c r="VIS1093" s="2"/>
      <c r="VIT1093" s="15"/>
      <c r="VIU1093" s="15"/>
      <c r="VIV1093" s="80"/>
      <c r="VIW1093" s="52"/>
      <c r="VIX1093" s="69"/>
      <c r="VIY1093" s="69"/>
      <c r="VIZ1093" s="69"/>
      <c r="VJA1093" s="107"/>
      <c r="VJB1093" s="2"/>
      <c r="VJC1093" s="15"/>
      <c r="VJD1093" s="15"/>
      <c r="VJE1093" s="80"/>
      <c r="VJF1093" s="52"/>
      <c r="VJG1093" s="69"/>
      <c r="VJH1093" s="69"/>
      <c r="VJI1093" s="69"/>
      <c r="VJJ1093" s="107"/>
      <c r="VJK1093" s="2"/>
      <c r="VJL1093" s="15"/>
      <c r="VJM1093" s="15"/>
      <c r="VJN1093" s="80"/>
      <c r="VJO1093" s="52"/>
      <c r="VJP1093" s="69"/>
      <c r="VJQ1093" s="69"/>
      <c r="VJR1093" s="69"/>
      <c r="VJS1093" s="107"/>
      <c r="VJT1093" s="2"/>
      <c r="VJU1093" s="15"/>
      <c r="VJV1093" s="15"/>
      <c r="VJW1093" s="80"/>
      <c r="VJX1093" s="52"/>
      <c r="VJY1093" s="69"/>
      <c r="VJZ1093" s="69"/>
      <c r="VKA1093" s="69"/>
      <c r="VKB1093" s="107"/>
      <c r="VKC1093" s="2"/>
      <c r="VKD1093" s="15"/>
      <c r="VKE1093" s="15"/>
      <c r="VKF1093" s="80"/>
      <c r="VKG1093" s="52"/>
      <c r="VKH1093" s="69"/>
      <c r="VKI1093" s="69"/>
      <c r="VKJ1093" s="69"/>
      <c r="VKK1093" s="107"/>
      <c r="VKL1093" s="2"/>
      <c r="VKM1093" s="15"/>
      <c r="VKN1093" s="15"/>
      <c r="VKO1093" s="80"/>
      <c r="VKP1093" s="52"/>
      <c r="VKQ1093" s="69"/>
      <c r="VKR1093" s="69"/>
      <c r="VKS1093" s="69"/>
      <c r="VKT1093" s="107"/>
      <c r="VKU1093" s="2"/>
      <c r="VKV1093" s="15"/>
      <c r="VKW1093" s="15"/>
      <c r="VKX1093" s="80"/>
      <c r="VKY1093" s="52"/>
      <c r="VKZ1093" s="69"/>
      <c r="VLA1093" s="69"/>
      <c r="VLB1093" s="69"/>
      <c r="VLC1093" s="107"/>
      <c r="VLD1093" s="2"/>
      <c r="VLE1093" s="15"/>
      <c r="VLF1093" s="15"/>
      <c r="VLG1093" s="80"/>
      <c r="VLH1093" s="52"/>
      <c r="VLI1093" s="69"/>
      <c r="VLJ1093" s="69"/>
      <c r="VLK1093" s="69"/>
      <c r="VLL1093" s="107"/>
      <c r="VLM1093" s="2"/>
      <c r="VLN1093" s="15"/>
      <c r="VLO1093" s="15"/>
      <c r="VLP1093" s="80"/>
      <c r="VLQ1093" s="52"/>
      <c r="VLR1093" s="69"/>
      <c r="VLS1093" s="69"/>
      <c r="VLT1093" s="69"/>
      <c r="VLU1093" s="107"/>
      <c r="VLV1093" s="2"/>
      <c r="VLW1093" s="15"/>
      <c r="VLX1093" s="15"/>
      <c r="VLY1093" s="80"/>
      <c r="VLZ1093" s="52"/>
      <c r="VMA1093" s="69"/>
      <c r="VMB1093" s="69"/>
      <c r="VMC1093" s="69"/>
      <c r="VMD1093" s="107"/>
      <c r="VME1093" s="2"/>
      <c r="VMF1093" s="15"/>
      <c r="VMG1093" s="15"/>
      <c r="VMH1093" s="80"/>
      <c r="VMI1093" s="52"/>
      <c r="VMJ1093" s="69"/>
      <c r="VMK1093" s="69"/>
      <c r="VML1093" s="69"/>
      <c r="VMM1093" s="107"/>
      <c r="VMN1093" s="2"/>
      <c r="VMO1093" s="15"/>
      <c r="VMP1093" s="15"/>
      <c r="VMQ1093" s="80"/>
      <c r="VMR1093" s="52"/>
      <c r="VMS1093" s="69"/>
      <c r="VMT1093" s="69"/>
      <c r="VMU1093" s="69"/>
      <c r="VMV1093" s="107"/>
      <c r="VMW1093" s="2"/>
      <c r="VMX1093" s="15"/>
      <c r="VMY1093" s="15"/>
      <c r="VMZ1093" s="80"/>
      <c r="VNA1093" s="52"/>
      <c r="VNB1093" s="69"/>
      <c r="VNC1093" s="69"/>
      <c r="VND1093" s="69"/>
      <c r="VNE1093" s="107"/>
      <c r="VNF1093" s="2"/>
      <c r="VNG1093" s="15"/>
      <c r="VNH1093" s="15"/>
      <c r="VNI1093" s="80"/>
      <c r="VNJ1093" s="52"/>
      <c r="VNK1093" s="69"/>
      <c r="VNL1093" s="69"/>
      <c r="VNM1093" s="69"/>
      <c r="VNN1093" s="107"/>
      <c r="VNO1093" s="2"/>
      <c r="VNP1093" s="15"/>
      <c r="VNQ1093" s="15"/>
      <c r="VNR1093" s="80"/>
      <c r="VNS1093" s="52"/>
      <c r="VNT1093" s="69"/>
      <c r="VNU1093" s="69"/>
      <c r="VNV1093" s="69"/>
      <c r="VNW1093" s="107"/>
      <c r="VNX1093" s="2"/>
      <c r="VNY1093" s="15"/>
      <c r="VNZ1093" s="15"/>
      <c r="VOA1093" s="80"/>
      <c r="VOB1093" s="52"/>
      <c r="VOC1093" s="69"/>
      <c r="VOD1093" s="69"/>
      <c r="VOE1093" s="69"/>
      <c r="VOF1093" s="107"/>
      <c r="VOG1093" s="2"/>
      <c r="VOH1093" s="15"/>
      <c r="VOI1093" s="15"/>
      <c r="VOJ1093" s="80"/>
      <c r="VOK1093" s="52"/>
      <c r="VOL1093" s="69"/>
      <c r="VOM1093" s="69"/>
      <c r="VON1093" s="69"/>
      <c r="VOO1093" s="107"/>
      <c r="VOP1093" s="2"/>
      <c r="VOQ1093" s="15"/>
      <c r="VOR1093" s="15"/>
      <c r="VOS1093" s="80"/>
      <c r="VOT1093" s="52"/>
      <c r="VOU1093" s="69"/>
      <c r="VOV1093" s="69"/>
      <c r="VOW1093" s="69"/>
      <c r="VOX1093" s="107"/>
      <c r="VOY1093" s="2"/>
      <c r="VOZ1093" s="15"/>
      <c r="VPA1093" s="15"/>
      <c r="VPB1093" s="80"/>
      <c r="VPC1093" s="52"/>
      <c r="VPD1093" s="69"/>
      <c r="VPE1093" s="69"/>
      <c r="VPF1093" s="69"/>
      <c r="VPG1093" s="107"/>
      <c r="VPH1093" s="2"/>
      <c r="VPI1093" s="15"/>
      <c r="VPJ1093" s="15"/>
      <c r="VPK1093" s="80"/>
      <c r="VPL1093" s="52"/>
      <c r="VPM1093" s="69"/>
      <c r="VPN1093" s="69"/>
      <c r="VPO1093" s="69"/>
      <c r="VPP1093" s="107"/>
      <c r="VPQ1093" s="2"/>
      <c r="VPR1093" s="15"/>
      <c r="VPS1093" s="15"/>
      <c r="VPT1093" s="80"/>
      <c r="VPU1093" s="52"/>
      <c r="VPV1093" s="69"/>
      <c r="VPW1093" s="69"/>
      <c r="VPX1093" s="69"/>
      <c r="VPY1093" s="107"/>
      <c r="VPZ1093" s="2"/>
      <c r="VQA1093" s="15"/>
      <c r="VQB1093" s="15"/>
      <c r="VQC1093" s="80"/>
      <c r="VQD1093" s="52"/>
      <c r="VQE1093" s="69"/>
      <c r="VQF1093" s="69"/>
      <c r="VQG1093" s="69"/>
      <c r="VQH1093" s="107"/>
      <c r="VQI1093" s="2"/>
      <c r="VQJ1093" s="15"/>
      <c r="VQK1093" s="15"/>
      <c r="VQL1093" s="80"/>
      <c r="VQM1093" s="52"/>
      <c r="VQN1093" s="69"/>
      <c r="VQO1093" s="69"/>
      <c r="VQP1093" s="69"/>
      <c r="VQQ1093" s="107"/>
      <c r="VQR1093" s="2"/>
      <c r="VQS1093" s="15"/>
      <c r="VQT1093" s="15"/>
      <c r="VQU1093" s="80"/>
      <c r="VQV1093" s="52"/>
      <c r="VQW1093" s="69"/>
      <c r="VQX1093" s="69"/>
      <c r="VQY1093" s="69"/>
      <c r="VQZ1093" s="107"/>
      <c r="VRA1093" s="2"/>
      <c r="VRB1093" s="15"/>
      <c r="VRC1093" s="15"/>
      <c r="VRD1093" s="80"/>
      <c r="VRE1093" s="52"/>
      <c r="VRF1093" s="69"/>
      <c r="VRG1093" s="69"/>
      <c r="VRH1093" s="69"/>
      <c r="VRI1093" s="107"/>
      <c r="VRJ1093" s="2"/>
      <c r="VRK1093" s="15"/>
      <c r="VRL1093" s="15"/>
      <c r="VRM1093" s="80"/>
      <c r="VRN1093" s="52"/>
      <c r="VRO1093" s="69"/>
      <c r="VRP1093" s="69"/>
      <c r="VRQ1093" s="69"/>
      <c r="VRR1093" s="107"/>
      <c r="VRS1093" s="2"/>
      <c r="VRT1093" s="15"/>
      <c r="VRU1093" s="15"/>
      <c r="VRV1093" s="80"/>
      <c r="VRW1093" s="52"/>
      <c r="VRX1093" s="69"/>
      <c r="VRY1093" s="69"/>
      <c r="VRZ1093" s="69"/>
      <c r="VSA1093" s="107"/>
      <c r="VSB1093" s="2"/>
      <c r="VSC1093" s="15"/>
      <c r="VSD1093" s="15"/>
      <c r="VSE1093" s="80"/>
      <c r="VSF1093" s="52"/>
      <c r="VSG1093" s="69"/>
      <c r="VSH1093" s="69"/>
      <c r="VSI1093" s="69"/>
      <c r="VSJ1093" s="107"/>
      <c r="VSK1093" s="2"/>
      <c r="VSL1093" s="15"/>
      <c r="VSM1093" s="15"/>
      <c r="VSN1093" s="80"/>
      <c r="VSO1093" s="52"/>
      <c r="VSP1093" s="69"/>
      <c r="VSQ1093" s="69"/>
      <c r="VSR1093" s="69"/>
      <c r="VSS1093" s="107"/>
      <c r="VST1093" s="2"/>
      <c r="VSU1093" s="15"/>
      <c r="VSV1093" s="15"/>
      <c r="VSW1093" s="80"/>
      <c r="VSX1093" s="52"/>
      <c r="VSY1093" s="69"/>
      <c r="VSZ1093" s="69"/>
      <c r="VTA1093" s="69"/>
      <c r="VTB1093" s="107"/>
      <c r="VTC1093" s="2"/>
      <c r="VTD1093" s="15"/>
      <c r="VTE1093" s="15"/>
      <c r="VTF1093" s="80"/>
      <c r="VTG1093" s="52"/>
      <c r="VTH1093" s="69"/>
      <c r="VTI1093" s="69"/>
      <c r="VTJ1093" s="69"/>
      <c r="VTK1093" s="107"/>
      <c r="VTL1093" s="2"/>
      <c r="VTM1093" s="15"/>
      <c r="VTN1093" s="15"/>
      <c r="VTO1093" s="80"/>
      <c r="VTP1093" s="52"/>
      <c r="VTQ1093" s="69"/>
      <c r="VTR1093" s="69"/>
      <c r="VTS1093" s="69"/>
      <c r="VTT1093" s="107"/>
      <c r="VTU1093" s="2"/>
      <c r="VTV1093" s="15"/>
      <c r="VTW1093" s="15"/>
      <c r="VTX1093" s="80"/>
      <c r="VTY1093" s="52"/>
      <c r="VTZ1093" s="69"/>
      <c r="VUA1093" s="69"/>
      <c r="VUB1093" s="69"/>
      <c r="VUC1093" s="107"/>
      <c r="VUD1093" s="2"/>
      <c r="VUE1093" s="15"/>
      <c r="VUF1093" s="15"/>
      <c r="VUG1093" s="80"/>
      <c r="VUH1093" s="52"/>
      <c r="VUI1093" s="69"/>
      <c r="VUJ1093" s="69"/>
      <c r="VUK1093" s="69"/>
      <c r="VUL1093" s="107"/>
      <c r="VUM1093" s="2"/>
      <c r="VUN1093" s="15"/>
      <c r="VUO1093" s="15"/>
      <c r="VUP1093" s="80"/>
      <c r="VUQ1093" s="52"/>
      <c r="VUR1093" s="69"/>
      <c r="VUS1093" s="69"/>
      <c r="VUT1093" s="69"/>
      <c r="VUU1093" s="107"/>
      <c r="VUV1093" s="2"/>
      <c r="VUW1093" s="15"/>
      <c r="VUX1093" s="15"/>
      <c r="VUY1093" s="80"/>
      <c r="VUZ1093" s="52"/>
      <c r="VVA1093" s="69"/>
      <c r="VVB1093" s="69"/>
      <c r="VVC1093" s="69"/>
      <c r="VVD1093" s="107"/>
      <c r="VVE1093" s="2"/>
      <c r="VVF1093" s="15"/>
      <c r="VVG1093" s="15"/>
      <c r="VVH1093" s="80"/>
      <c r="VVI1093" s="52"/>
      <c r="VVJ1093" s="69"/>
      <c r="VVK1093" s="69"/>
      <c r="VVL1093" s="69"/>
      <c r="VVM1093" s="107"/>
      <c r="VVN1093" s="2"/>
      <c r="VVO1093" s="15"/>
      <c r="VVP1093" s="15"/>
      <c r="VVQ1093" s="80"/>
      <c r="VVR1093" s="52"/>
      <c r="VVS1093" s="69"/>
      <c r="VVT1093" s="69"/>
      <c r="VVU1093" s="69"/>
      <c r="VVV1093" s="107"/>
      <c r="VVW1093" s="2"/>
      <c r="VVX1093" s="15"/>
      <c r="VVY1093" s="15"/>
      <c r="VVZ1093" s="80"/>
      <c r="VWA1093" s="52"/>
      <c r="VWB1093" s="69"/>
      <c r="VWC1093" s="69"/>
      <c r="VWD1093" s="69"/>
      <c r="VWE1093" s="107"/>
      <c r="VWF1093" s="2"/>
      <c r="VWG1093" s="15"/>
      <c r="VWH1093" s="15"/>
      <c r="VWI1093" s="80"/>
      <c r="VWJ1093" s="52"/>
      <c r="VWK1093" s="69"/>
      <c r="VWL1093" s="69"/>
      <c r="VWM1093" s="69"/>
      <c r="VWN1093" s="107"/>
      <c r="VWO1093" s="2"/>
      <c r="VWP1093" s="15"/>
      <c r="VWQ1093" s="15"/>
      <c r="VWR1093" s="80"/>
      <c r="VWS1093" s="52"/>
      <c r="VWT1093" s="69"/>
      <c r="VWU1093" s="69"/>
      <c r="VWV1093" s="69"/>
      <c r="VWW1093" s="107"/>
      <c r="VWX1093" s="2"/>
      <c r="VWY1093" s="15"/>
      <c r="VWZ1093" s="15"/>
      <c r="VXA1093" s="80"/>
      <c r="VXB1093" s="52"/>
      <c r="VXC1093" s="69"/>
      <c r="VXD1093" s="69"/>
      <c r="VXE1093" s="69"/>
      <c r="VXF1093" s="107"/>
      <c r="VXG1093" s="2"/>
      <c r="VXH1093" s="15"/>
      <c r="VXI1093" s="15"/>
      <c r="VXJ1093" s="80"/>
      <c r="VXK1093" s="52"/>
      <c r="VXL1093" s="69"/>
      <c r="VXM1093" s="69"/>
      <c r="VXN1093" s="69"/>
      <c r="VXO1093" s="107"/>
      <c r="VXP1093" s="2"/>
      <c r="VXQ1093" s="15"/>
      <c r="VXR1093" s="15"/>
      <c r="VXS1093" s="80"/>
      <c r="VXT1093" s="52"/>
      <c r="VXU1093" s="69"/>
      <c r="VXV1093" s="69"/>
      <c r="VXW1093" s="69"/>
      <c r="VXX1093" s="107"/>
      <c r="VXY1093" s="2"/>
      <c r="VXZ1093" s="15"/>
      <c r="VYA1093" s="15"/>
      <c r="VYB1093" s="80"/>
      <c r="VYC1093" s="52"/>
      <c r="VYD1093" s="69"/>
      <c r="VYE1093" s="69"/>
      <c r="VYF1093" s="69"/>
      <c r="VYG1093" s="107"/>
      <c r="VYH1093" s="2"/>
      <c r="VYI1093" s="15"/>
      <c r="VYJ1093" s="15"/>
      <c r="VYK1093" s="80"/>
      <c r="VYL1093" s="52"/>
      <c r="VYM1093" s="69"/>
      <c r="VYN1093" s="69"/>
      <c r="VYO1093" s="69"/>
      <c r="VYP1093" s="107"/>
      <c r="VYQ1093" s="2"/>
      <c r="VYR1093" s="15"/>
      <c r="VYS1093" s="15"/>
      <c r="VYT1093" s="80"/>
      <c r="VYU1093" s="52"/>
      <c r="VYV1093" s="69"/>
      <c r="VYW1093" s="69"/>
      <c r="VYX1093" s="69"/>
      <c r="VYY1093" s="107"/>
      <c r="VYZ1093" s="2"/>
      <c r="VZA1093" s="15"/>
      <c r="VZB1093" s="15"/>
      <c r="VZC1093" s="80"/>
      <c r="VZD1093" s="52"/>
      <c r="VZE1093" s="69"/>
      <c r="VZF1093" s="69"/>
      <c r="VZG1093" s="69"/>
      <c r="VZH1093" s="107"/>
      <c r="VZI1093" s="2"/>
      <c r="VZJ1093" s="15"/>
      <c r="VZK1093" s="15"/>
      <c r="VZL1093" s="80"/>
      <c r="VZM1093" s="52"/>
      <c r="VZN1093" s="69"/>
      <c r="VZO1093" s="69"/>
      <c r="VZP1093" s="69"/>
      <c r="VZQ1093" s="107"/>
      <c r="VZR1093" s="2"/>
      <c r="VZS1093" s="15"/>
      <c r="VZT1093" s="15"/>
      <c r="VZU1093" s="80"/>
      <c r="VZV1093" s="52"/>
      <c r="VZW1093" s="69"/>
      <c r="VZX1093" s="69"/>
      <c r="VZY1093" s="69"/>
      <c r="VZZ1093" s="107"/>
      <c r="WAA1093" s="2"/>
      <c r="WAB1093" s="15"/>
      <c r="WAC1093" s="15"/>
      <c r="WAD1093" s="80"/>
      <c r="WAE1093" s="52"/>
      <c r="WAF1093" s="69"/>
      <c r="WAG1093" s="69"/>
      <c r="WAH1093" s="69"/>
      <c r="WAI1093" s="107"/>
      <c r="WAJ1093" s="2"/>
      <c r="WAK1093" s="15"/>
      <c r="WAL1093" s="15"/>
      <c r="WAM1093" s="80"/>
      <c r="WAN1093" s="52"/>
      <c r="WAO1093" s="69"/>
      <c r="WAP1093" s="69"/>
      <c r="WAQ1093" s="69"/>
      <c r="WAR1093" s="107"/>
      <c r="WAS1093" s="2"/>
      <c r="WAT1093" s="15"/>
      <c r="WAU1093" s="15"/>
      <c r="WAV1093" s="80"/>
      <c r="WAW1093" s="52"/>
      <c r="WAX1093" s="69"/>
      <c r="WAY1093" s="69"/>
      <c r="WAZ1093" s="69"/>
      <c r="WBA1093" s="107"/>
      <c r="WBB1093" s="2"/>
      <c r="WBC1093" s="15"/>
      <c r="WBD1093" s="15"/>
      <c r="WBE1093" s="80"/>
      <c r="WBF1093" s="52"/>
      <c r="WBG1093" s="69"/>
      <c r="WBH1093" s="69"/>
      <c r="WBI1093" s="69"/>
      <c r="WBJ1093" s="107"/>
      <c r="WBK1093" s="2"/>
      <c r="WBL1093" s="15"/>
      <c r="WBM1093" s="15"/>
      <c r="WBN1093" s="80"/>
      <c r="WBO1093" s="52"/>
      <c r="WBP1093" s="69"/>
      <c r="WBQ1093" s="69"/>
      <c r="WBR1093" s="69"/>
      <c r="WBS1093" s="107"/>
      <c r="WBT1093" s="2"/>
      <c r="WBU1093" s="15"/>
      <c r="WBV1093" s="15"/>
      <c r="WBW1093" s="80"/>
      <c r="WBX1093" s="52"/>
      <c r="WBY1093" s="69"/>
      <c r="WBZ1093" s="69"/>
      <c r="WCA1093" s="69"/>
      <c r="WCB1093" s="107"/>
      <c r="WCC1093" s="2"/>
      <c r="WCD1093" s="15"/>
      <c r="WCE1093" s="15"/>
      <c r="WCF1093" s="80"/>
      <c r="WCG1093" s="52"/>
      <c r="WCH1093" s="69"/>
      <c r="WCI1093" s="69"/>
      <c r="WCJ1093" s="69"/>
      <c r="WCK1093" s="107"/>
      <c r="WCL1093" s="2"/>
      <c r="WCM1093" s="15"/>
      <c r="WCN1093" s="15"/>
      <c r="WCO1093" s="80"/>
      <c r="WCP1093" s="52"/>
      <c r="WCQ1093" s="69"/>
      <c r="WCR1093" s="69"/>
      <c r="WCS1093" s="69"/>
      <c r="WCT1093" s="107"/>
      <c r="WCU1093" s="2"/>
      <c r="WCV1093" s="15"/>
      <c r="WCW1093" s="15"/>
      <c r="WCX1093" s="80"/>
      <c r="WCY1093" s="52"/>
      <c r="WCZ1093" s="69"/>
      <c r="WDA1093" s="69"/>
      <c r="WDB1093" s="69"/>
      <c r="WDC1093" s="107"/>
      <c r="WDD1093" s="2"/>
      <c r="WDE1093" s="15"/>
      <c r="WDF1093" s="15"/>
      <c r="WDG1093" s="80"/>
      <c r="WDH1093" s="52"/>
      <c r="WDI1093" s="69"/>
      <c r="WDJ1093" s="69"/>
      <c r="WDK1093" s="69"/>
      <c r="WDL1093" s="107"/>
      <c r="WDM1093" s="2"/>
      <c r="WDN1093" s="15"/>
      <c r="WDO1093" s="15"/>
      <c r="WDP1093" s="80"/>
      <c r="WDQ1093" s="52"/>
      <c r="WDR1093" s="69"/>
      <c r="WDS1093" s="69"/>
      <c r="WDT1093" s="69"/>
      <c r="WDU1093" s="107"/>
      <c r="WDV1093" s="2"/>
      <c r="WDW1093" s="15"/>
      <c r="WDX1093" s="15"/>
      <c r="WDY1093" s="80"/>
      <c r="WDZ1093" s="52"/>
      <c r="WEA1093" s="69"/>
      <c r="WEB1093" s="69"/>
      <c r="WEC1093" s="69"/>
      <c r="WED1093" s="107"/>
      <c r="WEE1093" s="2"/>
      <c r="WEF1093" s="15"/>
      <c r="WEG1093" s="15"/>
      <c r="WEH1093" s="80"/>
      <c r="WEI1093" s="52"/>
      <c r="WEJ1093" s="69"/>
      <c r="WEK1093" s="69"/>
      <c r="WEL1093" s="69"/>
      <c r="WEM1093" s="107"/>
      <c r="WEN1093" s="2"/>
      <c r="WEO1093" s="15"/>
      <c r="WEP1093" s="15"/>
      <c r="WEQ1093" s="80"/>
      <c r="WER1093" s="52"/>
      <c r="WES1093" s="69"/>
      <c r="WET1093" s="69"/>
      <c r="WEU1093" s="69"/>
      <c r="WEV1093" s="107"/>
      <c r="WEW1093" s="2"/>
      <c r="WEX1093" s="15"/>
      <c r="WEY1093" s="15"/>
      <c r="WEZ1093" s="80"/>
      <c r="WFA1093" s="52"/>
      <c r="WFB1093" s="69"/>
      <c r="WFC1093" s="69"/>
      <c r="WFD1093" s="69"/>
      <c r="WFE1093" s="107"/>
      <c r="WFF1093" s="2"/>
      <c r="WFG1093" s="15"/>
      <c r="WFH1093" s="15"/>
      <c r="WFI1093" s="80"/>
      <c r="WFJ1093" s="52"/>
      <c r="WFK1093" s="69"/>
      <c r="WFL1093" s="69"/>
      <c r="WFM1093" s="69"/>
      <c r="WFN1093" s="107"/>
      <c r="WFO1093" s="2"/>
      <c r="WFP1093" s="15"/>
      <c r="WFQ1093" s="15"/>
      <c r="WFR1093" s="80"/>
      <c r="WFS1093" s="52"/>
      <c r="WFT1093" s="69"/>
      <c r="WFU1093" s="69"/>
      <c r="WFV1093" s="69"/>
      <c r="WFW1093" s="107"/>
      <c r="WFX1093" s="2"/>
      <c r="WFY1093" s="15"/>
      <c r="WFZ1093" s="15"/>
      <c r="WGA1093" s="80"/>
      <c r="WGB1093" s="52"/>
      <c r="WGC1093" s="69"/>
      <c r="WGD1093" s="69"/>
      <c r="WGE1093" s="69"/>
      <c r="WGF1093" s="107"/>
      <c r="WGG1093" s="2"/>
      <c r="WGH1093" s="15"/>
      <c r="WGI1093" s="15"/>
      <c r="WGJ1093" s="80"/>
      <c r="WGK1093" s="52"/>
      <c r="WGL1093" s="69"/>
      <c r="WGM1093" s="69"/>
      <c r="WGN1093" s="69"/>
      <c r="WGO1093" s="107"/>
      <c r="WGP1093" s="2"/>
      <c r="WGQ1093" s="15"/>
      <c r="WGR1093" s="15"/>
      <c r="WGS1093" s="80"/>
      <c r="WGT1093" s="52"/>
      <c r="WGU1093" s="69"/>
      <c r="WGV1093" s="69"/>
      <c r="WGW1093" s="69"/>
      <c r="WGX1093" s="107"/>
      <c r="WGY1093" s="2"/>
      <c r="WGZ1093" s="15"/>
      <c r="WHA1093" s="15"/>
      <c r="WHB1093" s="80"/>
      <c r="WHC1093" s="52"/>
      <c r="WHD1093" s="69"/>
      <c r="WHE1093" s="69"/>
      <c r="WHF1093" s="69"/>
      <c r="WHG1093" s="107"/>
      <c r="WHH1093" s="2"/>
      <c r="WHI1093" s="15"/>
      <c r="WHJ1093" s="15"/>
      <c r="WHK1093" s="80"/>
      <c r="WHL1093" s="52"/>
      <c r="WHM1093" s="69"/>
      <c r="WHN1093" s="69"/>
      <c r="WHO1093" s="69"/>
      <c r="WHP1093" s="107"/>
      <c r="WHQ1093" s="2"/>
      <c r="WHR1093" s="15"/>
      <c r="WHS1093" s="15"/>
      <c r="WHT1093" s="80"/>
      <c r="WHU1093" s="52"/>
      <c r="WHV1093" s="69"/>
      <c r="WHW1093" s="69"/>
      <c r="WHX1093" s="69"/>
      <c r="WHY1093" s="107"/>
      <c r="WHZ1093" s="2"/>
      <c r="WIA1093" s="15"/>
      <c r="WIB1093" s="15"/>
      <c r="WIC1093" s="80"/>
      <c r="WID1093" s="52"/>
      <c r="WIE1093" s="69"/>
      <c r="WIF1093" s="69"/>
      <c r="WIG1093" s="69"/>
      <c r="WIH1093" s="107"/>
      <c r="WII1093" s="2"/>
      <c r="WIJ1093" s="15"/>
      <c r="WIK1093" s="15"/>
      <c r="WIL1093" s="80"/>
      <c r="WIM1093" s="52"/>
      <c r="WIN1093" s="69"/>
      <c r="WIO1093" s="69"/>
      <c r="WIP1093" s="69"/>
      <c r="WIQ1093" s="107"/>
      <c r="WIR1093" s="2"/>
      <c r="WIS1093" s="15"/>
      <c r="WIT1093" s="15"/>
      <c r="WIU1093" s="80"/>
      <c r="WIV1093" s="52"/>
      <c r="WIW1093" s="69"/>
      <c r="WIX1093" s="69"/>
      <c r="WIY1093" s="69"/>
      <c r="WIZ1093" s="107"/>
      <c r="WJA1093" s="2"/>
      <c r="WJB1093" s="15"/>
      <c r="WJC1093" s="15"/>
      <c r="WJD1093" s="80"/>
      <c r="WJE1093" s="52"/>
      <c r="WJF1093" s="69"/>
      <c r="WJG1093" s="69"/>
      <c r="WJH1093" s="69"/>
      <c r="WJI1093" s="107"/>
      <c r="WJJ1093" s="2"/>
      <c r="WJK1093" s="15"/>
      <c r="WJL1093" s="15"/>
      <c r="WJM1093" s="80"/>
      <c r="WJN1093" s="52"/>
      <c r="WJO1093" s="69"/>
      <c r="WJP1093" s="69"/>
      <c r="WJQ1093" s="69"/>
      <c r="WJR1093" s="107"/>
      <c r="WJS1093" s="2"/>
      <c r="WJT1093" s="15"/>
      <c r="WJU1093" s="15"/>
      <c r="WJV1093" s="80"/>
      <c r="WJW1093" s="52"/>
      <c r="WJX1093" s="69"/>
      <c r="WJY1093" s="69"/>
      <c r="WJZ1093" s="69"/>
      <c r="WKA1093" s="107"/>
      <c r="WKB1093" s="2"/>
      <c r="WKC1093" s="15"/>
      <c r="WKD1093" s="15"/>
      <c r="WKE1093" s="80"/>
      <c r="WKF1093" s="52"/>
      <c r="WKG1093" s="69"/>
      <c r="WKH1093" s="69"/>
      <c r="WKI1093" s="69"/>
      <c r="WKJ1093" s="107"/>
      <c r="WKK1093" s="2"/>
      <c r="WKL1093" s="15"/>
      <c r="WKM1093" s="15"/>
      <c r="WKN1093" s="80"/>
      <c r="WKO1093" s="52"/>
      <c r="WKP1093" s="69"/>
      <c r="WKQ1093" s="69"/>
      <c r="WKR1093" s="69"/>
      <c r="WKS1093" s="107"/>
      <c r="WKT1093" s="2"/>
      <c r="WKU1093" s="15"/>
      <c r="WKV1093" s="15"/>
      <c r="WKW1093" s="80"/>
      <c r="WKX1093" s="52"/>
      <c r="WKY1093" s="69"/>
      <c r="WKZ1093" s="69"/>
      <c r="WLA1093" s="69"/>
      <c r="WLB1093" s="107"/>
      <c r="WLC1093" s="2"/>
      <c r="WLD1093" s="15"/>
      <c r="WLE1093" s="15"/>
      <c r="WLF1093" s="80"/>
      <c r="WLG1093" s="52"/>
      <c r="WLH1093" s="69"/>
      <c r="WLI1093" s="69"/>
      <c r="WLJ1093" s="69"/>
      <c r="WLK1093" s="107"/>
      <c r="WLL1093" s="2"/>
      <c r="WLM1093" s="15"/>
      <c r="WLN1093" s="15"/>
      <c r="WLO1093" s="80"/>
      <c r="WLP1093" s="52"/>
      <c r="WLQ1093" s="69"/>
      <c r="WLR1093" s="69"/>
      <c r="WLS1093" s="69"/>
      <c r="WLT1093" s="107"/>
      <c r="WLU1093" s="2"/>
      <c r="WLV1093" s="15"/>
      <c r="WLW1093" s="15"/>
      <c r="WLX1093" s="80"/>
      <c r="WLY1093" s="52"/>
      <c r="WLZ1093" s="69"/>
      <c r="WMA1093" s="69"/>
      <c r="WMB1093" s="69"/>
      <c r="WMC1093" s="107"/>
      <c r="WMD1093" s="2"/>
      <c r="WME1093" s="15"/>
      <c r="WMF1093" s="15"/>
      <c r="WMG1093" s="80"/>
      <c r="WMH1093" s="52"/>
      <c r="WMI1093" s="69"/>
      <c r="WMJ1093" s="69"/>
      <c r="WMK1093" s="69"/>
      <c r="WML1093" s="107"/>
      <c r="WMM1093" s="2"/>
      <c r="WMN1093" s="15"/>
      <c r="WMO1093" s="15"/>
      <c r="WMP1093" s="80"/>
      <c r="WMQ1093" s="52"/>
      <c r="WMR1093" s="69"/>
      <c r="WMS1093" s="69"/>
      <c r="WMT1093" s="69"/>
      <c r="WMU1093" s="107"/>
      <c r="WMV1093" s="2"/>
      <c r="WMW1093" s="15"/>
      <c r="WMX1093" s="15"/>
      <c r="WMY1093" s="80"/>
      <c r="WMZ1093" s="52"/>
      <c r="WNA1093" s="69"/>
      <c r="WNB1093" s="69"/>
      <c r="WNC1093" s="69"/>
      <c r="WND1093" s="107"/>
      <c r="WNE1093" s="2"/>
      <c r="WNF1093" s="15"/>
      <c r="WNG1093" s="15"/>
      <c r="WNH1093" s="80"/>
      <c r="WNI1093" s="52"/>
      <c r="WNJ1093" s="69"/>
      <c r="WNK1093" s="69"/>
      <c r="WNL1093" s="69"/>
      <c r="WNM1093" s="107"/>
      <c r="WNN1093" s="2"/>
      <c r="WNO1093" s="15"/>
      <c r="WNP1093" s="15"/>
      <c r="WNQ1093" s="80"/>
      <c r="WNR1093" s="52"/>
      <c r="WNS1093" s="69"/>
      <c r="WNT1093" s="69"/>
      <c r="WNU1093" s="69"/>
      <c r="WNV1093" s="107"/>
      <c r="WNW1093" s="2"/>
      <c r="WNX1093" s="15"/>
      <c r="WNY1093" s="15"/>
      <c r="WNZ1093" s="80"/>
      <c r="WOA1093" s="52"/>
      <c r="WOB1093" s="69"/>
      <c r="WOC1093" s="69"/>
      <c r="WOD1093" s="69"/>
      <c r="WOE1093" s="107"/>
      <c r="WOF1093" s="2"/>
      <c r="WOG1093" s="15"/>
      <c r="WOH1093" s="15"/>
      <c r="WOI1093" s="80"/>
      <c r="WOJ1093" s="52"/>
      <c r="WOK1093" s="69"/>
      <c r="WOL1093" s="69"/>
      <c r="WOM1093" s="69"/>
      <c r="WON1093" s="107"/>
      <c r="WOO1093" s="2"/>
      <c r="WOP1093" s="15"/>
      <c r="WOQ1093" s="15"/>
      <c r="WOR1093" s="80"/>
      <c r="WOS1093" s="52"/>
      <c r="WOT1093" s="69"/>
      <c r="WOU1093" s="69"/>
      <c r="WOV1093" s="69"/>
      <c r="WOW1093" s="107"/>
      <c r="WOX1093" s="2"/>
      <c r="WOY1093" s="15"/>
      <c r="WOZ1093" s="15"/>
      <c r="WPA1093" s="80"/>
      <c r="WPB1093" s="52"/>
      <c r="WPC1093" s="69"/>
      <c r="WPD1093" s="69"/>
      <c r="WPE1093" s="69"/>
      <c r="WPF1093" s="107"/>
      <c r="WPG1093" s="2"/>
      <c r="WPH1093" s="15"/>
      <c r="WPI1093" s="15"/>
      <c r="WPJ1093" s="80"/>
      <c r="WPK1093" s="52"/>
      <c r="WPL1093" s="69"/>
      <c r="WPM1093" s="69"/>
      <c r="WPN1093" s="69"/>
      <c r="WPO1093" s="107"/>
      <c r="WPP1093" s="2"/>
      <c r="WPQ1093" s="15"/>
      <c r="WPR1093" s="15"/>
      <c r="WPS1093" s="80"/>
      <c r="WPT1093" s="52"/>
      <c r="WPU1093" s="69"/>
      <c r="WPV1093" s="69"/>
      <c r="WPW1093" s="69"/>
      <c r="WPX1093" s="107"/>
      <c r="WPY1093" s="2"/>
      <c r="WPZ1093" s="15"/>
      <c r="WQA1093" s="15"/>
      <c r="WQB1093" s="80"/>
      <c r="WQC1093" s="52"/>
      <c r="WQD1093" s="69"/>
      <c r="WQE1093" s="69"/>
      <c r="WQF1093" s="69"/>
      <c r="WQG1093" s="107"/>
      <c r="WQH1093" s="2"/>
      <c r="WQI1093" s="15"/>
      <c r="WQJ1093" s="15"/>
      <c r="WQK1093" s="80"/>
      <c r="WQL1093" s="52"/>
      <c r="WQM1093" s="69"/>
      <c r="WQN1093" s="69"/>
      <c r="WQO1093" s="69"/>
      <c r="WQP1093" s="107"/>
      <c r="WQQ1093" s="2"/>
      <c r="WQR1093" s="15"/>
      <c r="WQS1093" s="15"/>
      <c r="WQT1093" s="80"/>
      <c r="WQU1093" s="52"/>
      <c r="WQV1093" s="69"/>
      <c r="WQW1093" s="69"/>
      <c r="WQX1093" s="69"/>
      <c r="WQY1093" s="107"/>
      <c r="WQZ1093" s="2"/>
      <c r="WRA1093" s="15"/>
      <c r="WRB1093" s="15"/>
      <c r="WRC1093" s="80"/>
      <c r="WRD1093" s="52"/>
      <c r="WRE1093" s="69"/>
      <c r="WRF1093" s="69"/>
      <c r="WRG1093" s="69"/>
      <c r="WRH1093" s="107"/>
      <c r="WRI1093" s="2"/>
      <c r="WRJ1093" s="15"/>
      <c r="WRK1093" s="15"/>
      <c r="WRL1093" s="80"/>
      <c r="WRM1093" s="52"/>
      <c r="WRN1093" s="69"/>
      <c r="WRO1093" s="69"/>
      <c r="WRP1093" s="69"/>
      <c r="WRQ1093" s="107"/>
      <c r="WRR1093" s="2"/>
      <c r="WRS1093" s="15"/>
      <c r="WRT1093" s="15"/>
      <c r="WRU1093" s="80"/>
      <c r="WRV1093" s="52"/>
      <c r="WRW1093" s="69"/>
      <c r="WRX1093" s="69"/>
      <c r="WRY1093" s="69"/>
      <c r="WRZ1093" s="107"/>
      <c r="WSA1093" s="2"/>
      <c r="WSB1093" s="15"/>
      <c r="WSC1093" s="15"/>
      <c r="WSD1093" s="80"/>
      <c r="WSE1093" s="52"/>
      <c r="WSF1093" s="69"/>
      <c r="WSG1093" s="69"/>
      <c r="WSH1093" s="69"/>
      <c r="WSI1093" s="107"/>
      <c r="WSJ1093" s="2"/>
      <c r="WSK1093" s="15"/>
      <c r="WSL1093" s="15"/>
      <c r="WSM1093" s="80"/>
      <c r="WSN1093" s="52"/>
      <c r="WSO1093" s="69"/>
      <c r="WSP1093" s="69"/>
      <c r="WSQ1093" s="69"/>
      <c r="WSR1093" s="107"/>
      <c r="WSS1093" s="2"/>
      <c r="WST1093" s="15"/>
      <c r="WSU1093" s="15"/>
      <c r="WSV1093" s="80"/>
      <c r="WSW1093" s="52"/>
      <c r="WSX1093" s="69"/>
      <c r="WSY1093" s="69"/>
      <c r="WSZ1093" s="69"/>
      <c r="WTA1093" s="107"/>
      <c r="WTB1093" s="2"/>
      <c r="WTC1093" s="15"/>
      <c r="WTD1093" s="15"/>
      <c r="WTE1093" s="80"/>
      <c r="WTF1093" s="52"/>
      <c r="WTG1093" s="69"/>
      <c r="WTH1093" s="69"/>
      <c r="WTI1093" s="69"/>
      <c r="WTJ1093" s="107"/>
      <c r="WTK1093" s="2"/>
      <c r="WTL1093" s="15"/>
      <c r="WTM1093" s="15"/>
      <c r="WTN1093" s="80"/>
      <c r="WTO1093" s="52"/>
      <c r="WTP1093" s="69"/>
      <c r="WTQ1093" s="69"/>
      <c r="WTR1093" s="69"/>
      <c r="WTS1093" s="107"/>
      <c r="WTT1093" s="2"/>
      <c r="WTU1093" s="15"/>
      <c r="WTV1093" s="15"/>
      <c r="WTW1093" s="80"/>
      <c r="WTX1093" s="52"/>
      <c r="WTY1093" s="69"/>
      <c r="WTZ1093" s="69"/>
      <c r="WUA1093" s="69"/>
      <c r="WUB1093" s="107"/>
      <c r="WUC1093" s="2"/>
      <c r="WUD1093" s="15"/>
      <c r="WUE1093" s="15"/>
      <c r="WUF1093" s="80"/>
      <c r="WUG1093" s="52"/>
      <c r="WUH1093" s="69"/>
      <c r="WUI1093" s="69"/>
      <c r="WUJ1093" s="69"/>
      <c r="WUK1093" s="107"/>
      <c r="WUL1093" s="2"/>
      <c r="WUM1093" s="15"/>
      <c r="WUN1093" s="15"/>
      <c r="WUO1093" s="80"/>
      <c r="WUP1093" s="52"/>
      <c r="WUQ1093" s="69"/>
      <c r="WUR1093" s="69"/>
      <c r="WUS1093" s="69"/>
      <c r="WUT1093" s="107"/>
      <c r="WUU1093" s="2"/>
      <c r="WUV1093" s="15"/>
      <c r="WUW1093" s="15"/>
      <c r="WUX1093" s="80"/>
      <c r="WUY1093" s="52"/>
      <c r="WUZ1093" s="69"/>
      <c r="WVA1093" s="69"/>
      <c r="WVB1093" s="69"/>
      <c r="WVC1093" s="107"/>
      <c r="WVD1093" s="2"/>
      <c r="WVE1093" s="15"/>
      <c r="WVF1093" s="15"/>
      <c r="WVG1093" s="80"/>
      <c r="WVH1093" s="52"/>
      <c r="WVI1093" s="69"/>
      <c r="WVJ1093" s="69"/>
      <c r="WVK1093" s="69"/>
      <c r="WVL1093" s="107"/>
      <c r="WVM1093" s="2"/>
      <c r="WVN1093" s="15"/>
      <c r="WVO1093" s="15"/>
      <c r="WVP1093" s="80"/>
      <c r="WVQ1093" s="52"/>
      <c r="WVR1093" s="69"/>
      <c r="WVS1093" s="69"/>
      <c r="WVT1093" s="69"/>
      <c r="WVU1093" s="107"/>
      <c r="WVV1093" s="2"/>
      <c r="WVW1093" s="15"/>
      <c r="WVX1093" s="15"/>
      <c r="WVY1093" s="80"/>
      <c r="WVZ1093" s="52"/>
      <c r="WWA1093" s="69"/>
      <c r="WWB1093" s="69"/>
      <c r="WWC1093" s="69"/>
      <c r="WWD1093" s="107"/>
      <c r="WWE1093" s="2"/>
      <c r="WWF1093" s="15"/>
      <c r="WWG1093" s="15"/>
      <c r="WWH1093" s="80"/>
      <c r="WWI1093" s="52"/>
      <c r="WWJ1093" s="69"/>
      <c r="WWK1093" s="69"/>
      <c r="WWL1093" s="69"/>
      <c r="WWM1093" s="107"/>
      <c r="WWN1093" s="2"/>
      <c r="WWO1093" s="15"/>
      <c r="WWP1093" s="15"/>
      <c r="WWQ1093" s="80"/>
      <c r="WWR1093" s="52"/>
      <c r="WWS1093" s="69"/>
      <c r="WWT1093" s="69"/>
      <c r="WWU1093" s="69"/>
      <c r="WWV1093" s="107"/>
      <c r="WWW1093" s="2"/>
      <c r="WWX1093" s="15"/>
      <c r="WWY1093" s="15"/>
      <c r="WWZ1093" s="80"/>
      <c r="WXA1093" s="52"/>
      <c r="WXB1093" s="69"/>
      <c r="WXC1093" s="69"/>
      <c r="WXD1093" s="69"/>
      <c r="WXE1093" s="107"/>
      <c r="WXF1093" s="2"/>
      <c r="WXG1093" s="15"/>
      <c r="WXH1093" s="15"/>
      <c r="WXI1093" s="80"/>
      <c r="WXJ1093" s="52"/>
      <c r="WXK1093" s="69"/>
      <c r="WXL1093" s="69"/>
      <c r="WXM1093" s="69"/>
      <c r="WXN1093" s="107"/>
      <c r="WXO1093" s="2"/>
      <c r="WXP1093" s="15"/>
      <c r="WXQ1093" s="15"/>
      <c r="WXR1093" s="80"/>
      <c r="WXS1093" s="52"/>
      <c r="WXT1093" s="69"/>
      <c r="WXU1093" s="69"/>
      <c r="WXV1093" s="69"/>
      <c r="WXW1093" s="107"/>
      <c r="WXX1093" s="2"/>
      <c r="WXY1093" s="15"/>
      <c r="WXZ1093" s="15"/>
      <c r="WYA1093" s="80"/>
      <c r="WYB1093" s="52"/>
      <c r="WYC1093" s="69"/>
      <c r="WYD1093" s="69"/>
      <c r="WYE1093" s="69"/>
      <c r="WYF1093" s="107"/>
      <c r="WYG1093" s="2"/>
      <c r="WYH1093" s="15"/>
      <c r="WYI1093" s="15"/>
      <c r="WYJ1093" s="80"/>
      <c r="WYK1093" s="52"/>
      <c r="WYL1093" s="69"/>
      <c r="WYM1093" s="69"/>
      <c r="WYN1093" s="69"/>
      <c r="WYO1093" s="107"/>
      <c r="WYP1093" s="2"/>
      <c r="WYQ1093" s="15"/>
      <c r="WYR1093" s="15"/>
      <c r="WYS1093" s="80"/>
      <c r="WYT1093" s="52"/>
      <c r="WYU1093" s="69"/>
      <c r="WYV1093" s="69"/>
      <c r="WYW1093" s="69"/>
      <c r="WYX1093" s="107"/>
      <c r="WYY1093" s="2"/>
      <c r="WYZ1093" s="15"/>
      <c r="WZA1093" s="15"/>
      <c r="WZB1093" s="80"/>
      <c r="WZC1093" s="52"/>
      <c r="WZD1093" s="69"/>
      <c r="WZE1093" s="69"/>
      <c r="WZF1093" s="69"/>
      <c r="WZG1093" s="107"/>
      <c r="WZH1093" s="2"/>
      <c r="WZI1093" s="15"/>
      <c r="WZJ1093" s="15"/>
      <c r="WZK1093" s="80"/>
      <c r="WZL1093" s="52"/>
      <c r="WZM1093" s="69"/>
      <c r="WZN1093" s="69"/>
      <c r="WZO1093" s="69"/>
      <c r="WZP1093" s="107"/>
      <c r="WZQ1093" s="2"/>
      <c r="WZR1093" s="15"/>
      <c r="WZS1093" s="15"/>
      <c r="WZT1093" s="80"/>
      <c r="WZU1093" s="52"/>
      <c r="WZV1093" s="69"/>
      <c r="WZW1093" s="69"/>
      <c r="WZX1093" s="69"/>
      <c r="WZY1093" s="107"/>
      <c r="WZZ1093" s="2"/>
      <c r="XAA1093" s="15"/>
      <c r="XAB1093" s="15"/>
      <c r="XAC1093" s="80"/>
      <c r="XAD1093" s="52"/>
      <c r="XAE1093" s="69"/>
      <c r="XAF1093" s="69"/>
      <c r="XAG1093" s="69"/>
      <c r="XAH1093" s="107"/>
      <c r="XAI1093" s="2"/>
      <c r="XAJ1093" s="15"/>
      <c r="XAK1093" s="15"/>
      <c r="XAL1093" s="80"/>
      <c r="XAM1093" s="52"/>
      <c r="XAN1093" s="69"/>
      <c r="XAO1093" s="69"/>
      <c r="XAP1093" s="69"/>
      <c r="XAQ1093" s="107"/>
      <c r="XAR1093" s="2"/>
      <c r="XAS1093" s="15"/>
      <c r="XAT1093" s="15"/>
      <c r="XAU1093" s="80"/>
      <c r="XAV1093" s="52"/>
      <c r="XAW1093" s="69"/>
      <c r="XAX1093" s="69"/>
      <c r="XAY1093" s="69"/>
      <c r="XAZ1093" s="107"/>
      <c r="XBA1093" s="2"/>
      <c r="XBB1093" s="15"/>
      <c r="XBC1093" s="15"/>
      <c r="XBD1093" s="80"/>
      <c r="XBE1093" s="52"/>
      <c r="XBF1093" s="69"/>
      <c r="XBG1093" s="69"/>
      <c r="XBH1093" s="69"/>
      <c r="XBI1093" s="107"/>
      <c r="XBJ1093" s="2"/>
      <c r="XBK1093" s="15"/>
      <c r="XBL1093" s="15"/>
      <c r="XBM1093" s="80"/>
      <c r="XBN1093" s="52"/>
      <c r="XBO1093" s="69"/>
      <c r="XBP1093" s="69"/>
      <c r="XBQ1093" s="69"/>
      <c r="XBR1093" s="107"/>
      <c r="XBS1093" s="2"/>
      <c r="XBT1093" s="15"/>
      <c r="XBU1093" s="15"/>
      <c r="XBV1093" s="9"/>
      <c r="XBZ1093" s="109"/>
    </row>
    <row r="1094" spans="1:16302" s="102" customFormat="1" ht="31.5" x14ac:dyDescent="0.2">
      <c r="A1094" s="140" t="s">
        <v>311</v>
      </c>
      <c r="B1094" s="2">
        <v>912</v>
      </c>
      <c r="C1094" s="15">
        <v>11</v>
      </c>
      <c r="D1094" s="15" t="s">
        <v>60</v>
      </c>
      <c r="E1094" s="15" t="s">
        <v>312</v>
      </c>
      <c r="F1094" s="29"/>
      <c r="G1094" s="71">
        <f>G1095+G1099</f>
        <v>235000</v>
      </c>
      <c r="H1094" s="82">
        <f>H1095+H1099</f>
        <v>0</v>
      </c>
      <c r="I1094" s="231"/>
      <c r="J1094" s="231"/>
      <c r="K1094" s="231"/>
      <c r="L1094" s="231"/>
      <c r="M1094" s="231"/>
      <c r="N1094" s="231"/>
      <c r="O1094" s="231"/>
      <c r="P1094" s="231"/>
      <c r="Q1094" s="231"/>
      <c r="R1094" s="231"/>
      <c r="S1094" s="231"/>
      <c r="T1094" s="231"/>
      <c r="U1094" s="231"/>
      <c r="V1094" s="231"/>
      <c r="W1094" s="231"/>
      <c r="X1094" s="231"/>
      <c r="Y1094" s="231"/>
      <c r="Z1094" s="231"/>
      <c r="AA1094" s="231"/>
      <c r="AB1094" s="231"/>
      <c r="AC1094" s="231"/>
      <c r="AD1094" s="231"/>
      <c r="AE1094" s="231"/>
      <c r="AF1094" s="231"/>
      <c r="AG1094" s="231"/>
      <c r="AH1094" s="231"/>
      <c r="AI1094" s="231"/>
      <c r="AJ1094" s="231"/>
      <c r="AK1094" s="231"/>
      <c r="AL1094" s="231"/>
      <c r="AM1094" s="231"/>
      <c r="AN1094" s="231"/>
      <c r="AO1094" s="231"/>
      <c r="AP1094" s="231"/>
      <c r="AQ1094" s="231"/>
      <c r="AR1094" s="231"/>
      <c r="AS1094" s="231"/>
      <c r="AT1094" s="231"/>
    </row>
    <row r="1095" spans="1:16302" s="102" customFormat="1" x14ac:dyDescent="0.2">
      <c r="A1095" s="136" t="s">
        <v>635</v>
      </c>
      <c r="B1095" s="16">
        <v>912</v>
      </c>
      <c r="C1095" s="17">
        <v>11</v>
      </c>
      <c r="D1095" s="17" t="s">
        <v>60</v>
      </c>
      <c r="E1095" s="17" t="s">
        <v>636</v>
      </c>
      <c r="F1095" s="18"/>
      <c r="G1095" s="97">
        <f t="shared" ref="G1095:H1097" si="298">G1096</f>
        <v>155000</v>
      </c>
      <c r="H1095" s="98">
        <f t="shared" si="298"/>
        <v>0</v>
      </c>
      <c r="I1095" s="231"/>
      <c r="J1095" s="231"/>
      <c r="K1095" s="231"/>
      <c r="L1095" s="231"/>
      <c r="M1095" s="231"/>
      <c r="N1095" s="231"/>
      <c r="O1095" s="231"/>
      <c r="P1095" s="231"/>
      <c r="Q1095" s="231"/>
      <c r="R1095" s="231"/>
      <c r="S1095" s="231"/>
      <c r="T1095" s="231"/>
      <c r="U1095" s="231"/>
      <c r="V1095" s="231"/>
      <c r="W1095" s="231"/>
      <c r="X1095" s="231"/>
      <c r="Y1095" s="231"/>
      <c r="Z1095" s="231"/>
      <c r="AA1095" s="231"/>
      <c r="AB1095" s="231"/>
      <c r="AC1095" s="231"/>
      <c r="AD1095" s="231"/>
      <c r="AE1095" s="231"/>
      <c r="AF1095" s="231"/>
      <c r="AG1095" s="231"/>
      <c r="AH1095" s="231"/>
      <c r="AI1095" s="231"/>
      <c r="AJ1095" s="231"/>
      <c r="AK1095" s="231"/>
      <c r="AL1095" s="231"/>
      <c r="AM1095" s="231"/>
      <c r="AN1095" s="231"/>
      <c r="AO1095" s="231"/>
      <c r="AP1095" s="231"/>
      <c r="AQ1095" s="231"/>
      <c r="AR1095" s="231"/>
      <c r="AS1095" s="231"/>
      <c r="AT1095" s="231"/>
    </row>
    <row r="1096" spans="1:16302" s="102" customFormat="1" ht="31.5" x14ac:dyDescent="0.2">
      <c r="A1096" s="139" t="s">
        <v>418</v>
      </c>
      <c r="B1096" s="65">
        <v>912</v>
      </c>
      <c r="C1096" s="64">
        <v>11</v>
      </c>
      <c r="D1096" s="64" t="s">
        <v>60</v>
      </c>
      <c r="E1096" s="7" t="s">
        <v>636</v>
      </c>
      <c r="F1096" s="26" t="s">
        <v>36</v>
      </c>
      <c r="G1096" s="97">
        <f t="shared" si="298"/>
        <v>155000</v>
      </c>
      <c r="H1096" s="98">
        <f t="shared" si="298"/>
        <v>0</v>
      </c>
      <c r="I1096" s="231"/>
      <c r="J1096" s="231"/>
      <c r="K1096" s="231"/>
      <c r="L1096" s="231"/>
      <c r="M1096" s="231"/>
      <c r="N1096" s="231"/>
      <c r="O1096" s="231"/>
      <c r="P1096" s="231"/>
      <c r="Q1096" s="231"/>
      <c r="R1096" s="231"/>
      <c r="S1096" s="231"/>
      <c r="T1096" s="231"/>
      <c r="U1096" s="231"/>
      <c r="V1096" s="231"/>
      <c r="W1096" s="231"/>
      <c r="X1096" s="231"/>
      <c r="Y1096" s="231"/>
      <c r="Z1096" s="231"/>
      <c r="AA1096" s="231"/>
      <c r="AB1096" s="231"/>
      <c r="AC1096" s="231"/>
      <c r="AD1096" s="231"/>
      <c r="AE1096" s="231"/>
      <c r="AF1096" s="231"/>
      <c r="AG1096" s="231"/>
      <c r="AH1096" s="231"/>
      <c r="AI1096" s="231"/>
      <c r="AJ1096" s="231"/>
      <c r="AK1096" s="231"/>
      <c r="AL1096" s="231"/>
      <c r="AM1096" s="231"/>
      <c r="AN1096" s="231"/>
      <c r="AO1096" s="231"/>
      <c r="AP1096" s="231"/>
      <c r="AQ1096" s="231"/>
      <c r="AR1096" s="231"/>
      <c r="AS1096" s="231"/>
      <c r="AT1096" s="231"/>
    </row>
    <row r="1097" spans="1:16302" s="102" customFormat="1" x14ac:dyDescent="0.2">
      <c r="A1097" s="142" t="s">
        <v>35</v>
      </c>
      <c r="B1097" s="65">
        <v>912</v>
      </c>
      <c r="C1097" s="64">
        <v>11</v>
      </c>
      <c r="D1097" s="64" t="s">
        <v>60</v>
      </c>
      <c r="E1097" s="7" t="s">
        <v>636</v>
      </c>
      <c r="F1097" s="26" t="s">
        <v>162</v>
      </c>
      <c r="G1097" s="97">
        <f t="shared" si="298"/>
        <v>155000</v>
      </c>
      <c r="H1097" s="98">
        <f t="shared" si="298"/>
        <v>0</v>
      </c>
      <c r="I1097" s="231"/>
      <c r="J1097" s="231"/>
      <c r="K1097" s="231"/>
      <c r="L1097" s="231"/>
      <c r="M1097" s="231"/>
      <c r="N1097" s="231"/>
      <c r="O1097" s="231"/>
      <c r="P1097" s="231"/>
      <c r="Q1097" s="231"/>
      <c r="R1097" s="231"/>
      <c r="S1097" s="231"/>
      <c r="T1097" s="231"/>
      <c r="U1097" s="231"/>
      <c r="V1097" s="231"/>
      <c r="W1097" s="231"/>
      <c r="X1097" s="231"/>
      <c r="Y1097" s="231"/>
      <c r="Z1097" s="231"/>
      <c r="AA1097" s="231"/>
      <c r="AB1097" s="231"/>
      <c r="AC1097" s="231"/>
      <c r="AD1097" s="231"/>
      <c r="AE1097" s="231"/>
      <c r="AF1097" s="231"/>
      <c r="AG1097" s="231"/>
      <c r="AH1097" s="231"/>
      <c r="AI1097" s="231"/>
      <c r="AJ1097" s="231"/>
      <c r="AK1097" s="231"/>
      <c r="AL1097" s="231"/>
      <c r="AM1097" s="231"/>
      <c r="AN1097" s="231"/>
      <c r="AO1097" s="231"/>
      <c r="AP1097" s="231"/>
      <c r="AQ1097" s="231"/>
      <c r="AR1097" s="231"/>
      <c r="AS1097" s="231"/>
      <c r="AT1097" s="231"/>
    </row>
    <row r="1098" spans="1:16302" s="102" customFormat="1" ht="31.5" x14ac:dyDescent="0.2">
      <c r="A1098" s="142" t="s">
        <v>134</v>
      </c>
      <c r="B1098" s="65">
        <v>912</v>
      </c>
      <c r="C1098" s="64">
        <v>11</v>
      </c>
      <c r="D1098" s="64" t="s">
        <v>60</v>
      </c>
      <c r="E1098" s="7" t="s">
        <v>636</v>
      </c>
      <c r="F1098" s="26" t="s">
        <v>135</v>
      </c>
      <c r="G1098" s="97">
        <f>80000+50000+25000</f>
        <v>155000</v>
      </c>
      <c r="H1098" s="98">
        <v>0</v>
      </c>
      <c r="I1098" s="231"/>
      <c r="J1098" s="231"/>
      <c r="K1098" s="231"/>
      <c r="L1098" s="231"/>
      <c r="M1098" s="231"/>
      <c r="N1098" s="231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1"/>
      <c r="Y1098" s="231"/>
      <c r="Z1098" s="231"/>
      <c r="AA1098" s="231"/>
      <c r="AB1098" s="231"/>
      <c r="AC1098" s="231"/>
      <c r="AD1098" s="231"/>
      <c r="AE1098" s="231"/>
      <c r="AF1098" s="231"/>
      <c r="AG1098" s="231"/>
      <c r="AH1098" s="231"/>
      <c r="AI1098" s="231"/>
      <c r="AJ1098" s="231"/>
      <c r="AK1098" s="231"/>
      <c r="AL1098" s="231"/>
      <c r="AM1098" s="231"/>
      <c r="AN1098" s="231"/>
      <c r="AO1098" s="231"/>
      <c r="AP1098" s="231"/>
      <c r="AQ1098" s="231"/>
      <c r="AR1098" s="231"/>
      <c r="AS1098" s="231"/>
      <c r="AT1098" s="231"/>
    </row>
    <row r="1099" spans="1:16302" s="102" customFormat="1" ht="31.5" x14ac:dyDescent="0.2">
      <c r="A1099" s="136" t="s">
        <v>821</v>
      </c>
      <c r="B1099" s="16">
        <v>912</v>
      </c>
      <c r="C1099" s="17">
        <v>11</v>
      </c>
      <c r="D1099" s="17" t="s">
        <v>60</v>
      </c>
      <c r="E1099" s="17" t="s">
        <v>753</v>
      </c>
      <c r="F1099" s="18"/>
      <c r="G1099" s="91">
        <f t="shared" ref="G1099:H1101" si="299">G1100</f>
        <v>80000</v>
      </c>
      <c r="H1099" s="92">
        <f t="shared" si="299"/>
        <v>0</v>
      </c>
      <c r="I1099" s="231"/>
      <c r="J1099" s="231"/>
      <c r="K1099" s="231"/>
      <c r="L1099" s="231"/>
      <c r="M1099" s="231"/>
      <c r="N1099" s="231"/>
      <c r="O1099" s="231"/>
      <c r="P1099" s="231"/>
      <c r="Q1099" s="231"/>
      <c r="R1099" s="231"/>
      <c r="S1099" s="231"/>
      <c r="T1099" s="231"/>
      <c r="U1099" s="231"/>
      <c r="V1099" s="231"/>
      <c r="W1099" s="231"/>
      <c r="X1099" s="231"/>
      <c r="Y1099" s="231"/>
      <c r="Z1099" s="231"/>
      <c r="AA1099" s="231"/>
      <c r="AB1099" s="231"/>
      <c r="AC1099" s="231"/>
      <c r="AD1099" s="231"/>
      <c r="AE1099" s="231"/>
      <c r="AF1099" s="231"/>
      <c r="AG1099" s="231"/>
      <c r="AH1099" s="231"/>
      <c r="AI1099" s="231"/>
      <c r="AJ1099" s="231"/>
      <c r="AK1099" s="231"/>
      <c r="AL1099" s="231"/>
      <c r="AM1099" s="231"/>
      <c r="AN1099" s="231"/>
      <c r="AO1099" s="231"/>
      <c r="AP1099" s="231"/>
      <c r="AQ1099" s="231"/>
      <c r="AR1099" s="231"/>
      <c r="AS1099" s="231"/>
      <c r="AT1099" s="231"/>
    </row>
    <row r="1100" spans="1:16302" s="102" customFormat="1" ht="31.5" x14ac:dyDescent="0.2">
      <c r="A1100" s="139" t="s">
        <v>418</v>
      </c>
      <c r="B1100" s="65">
        <v>912</v>
      </c>
      <c r="C1100" s="64">
        <v>11</v>
      </c>
      <c r="D1100" s="64" t="s">
        <v>60</v>
      </c>
      <c r="E1100" s="64" t="s">
        <v>753</v>
      </c>
      <c r="F1100" s="26" t="s">
        <v>36</v>
      </c>
      <c r="G1100" s="97">
        <f t="shared" si="299"/>
        <v>80000</v>
      </c>
      <c r="H1100" s="98">
        <f t="shared" si="299"/>
        <v>0</v>
      </c>
      <c r="I1100" s="231"/>
      <c r="J1100" s="231"/>
      <c r="K1100" s="231"/>
      <c r="L1100" s="231"/>
      <c r="M1100" s="231"/>
      <c r="N1100" s="231"/>
      <c r="O1100" s="231"/>
      <c r="P1100" s="231"/>
      <c r="Q1100" s="231"/>
      <c r="R1100" s="231"/>
      <c r="S1100" s="231"/>
      <c r="T1100" s="231"/>
      <c r="U1100" s="231"/>
      <c r="V1100" s="231"/>
      <c r="W1100" s="231"/>
      <c r="X1100" s="231"/>
      <c r="Y1100" s="231"/>
      <c r="Z1100" s="231"/>
      <c r="AA1100" s="231"/>
      <c r="AB1100" s="231"/>
      <c r="AC1100" s="231"/>
      <c r="AD1100" s="231"/>
      <c r="AE1100" s="231"/>
      <c r="AF1100" s="231"/>
      <c r="AG1100" s="231"/>
      <c r="AH1100" s="231"/>
      <c r="AI1100" s="231"/>
      <c r="AJ1100" s="231"/>
      <c r="AK1100" s="231"/>
      <c r="AL1100" s="231"/>
      <c r="AM1100" s="231"/>
      <c r="AN1100" s="231"/>
      <c r="AO1100" s="231"/>
      <c r="AP1100" s="231"/>
      <c r="AQ1100" s="231"/>
      <c r="AR1100" s="231"/>
      <c r="AS1100" s="231"/>
      <c r="AT1100" s="231"/>
    </row>
    <row r="1101" spans="1:16302" s="102" customFormat="1" x14ac:dyDescent="0.2">
      <c r="A1101" s="142" t="s">
        <v>35</v>
      </c>
      <c r="B1101" s="65">
        <v>912</v>
      </c>
      <c r="C1101" s="64">
        <v>11</v>
      </c>
      <c r="D1101" s="64" t="s">
        <v>60</v>
      </c>
      <c r="E1101" s="64" t="s">
        <v>753</v>
      </c>
      <c r="F1101" s="26" t="s">
        <v>162</v>
      </c>
      <c r="G1101" s="97">
        <f t="shared" si="299"/>
        <v>80000</v>
      </c>
      <c r="H1101" s="98">
        <f t="shared" si="299"/>
        <v>0</v>
      </c>
      <c r="I1101" s="231"/>
      <c r="J1101" s="231"/>
      <c r="K1101" s="231"/>
      <c r="L1101" s="231"/>
      <c r="M1101" s="231"/>
      <c r="N1101" s="231"/>
      <c r="O1101" s="231"/>
      <c r="P1101" s="231"/>
      <c r="Q1101" s="231"/>
      <c r="R1101" s="231"/>
      <c r="S1101" s="231"/>
      <c r="T1101" s="231"/>
      <c r="U1101" s="231"/>
      <c r="V1101" s="231"/>
      <c r="W1101" s="231"/>
      <c r="X1101" s="231"/>
      <c r="Y1101" s="231"/>
      <c r="Z1101" s="231"/>
      <c r="AA1101" s="231"/>
      <c r="AB1101" s="231"/>
      <c r="AC1101" s="231"/>
      <c r="AD1101" s="231"/>
      <c r="AE1101" s="231"/>
      <c r="AF1101" s="231"/>
      <c r="AG1101" s="231"/>
      <c r="AH1101" s="231"/>
      <c r="AI1101" s="231"/>
      <c r="AJ1101" s="231"/>
      <c r="AK1101" s="231"/>
      <c r="AL1101" s="231"/>
      <c r="AM1101" s="231"/>
      <c r="AN1101" s="231"/>
      <c r="AO1101" s="231"/>
      <c r="AP1101" s="231"/>
      <c r="AQ1101" s="231"/>
      <c r="AR1101" s="231"/>
      <c r="AS1101" s="231"/>
      <c r="AT1101" s="231"/>
    </row>
    <row r="1102" spans="1:16302" s="102" customFormat="1" ht="31.5" x14ac:dyDescent="0.2">
      <c r="A1102" s="142" t="s">
        <v>134</v>
      </c>
      <c r="B1102" s="65">
        <v>912</v>
      </c>
      <c r="C1102" s="64">
        <v>11</v>
      </c>
      <c r="D1102" s="64" t="s">
        <v>60</v>
      </c>
      <c r="E1102" s="64" t="s">
        <v>753</v>
      </c>
      <c r="F1102" s="26" t="s">
        <v>135</v>
      </c>
      <c r="G1102" s="97">
        <f>40000+40000</f>
        <v>80000</v>
      </c>
      <c r="H1102" s="98">
        <v>0</v>
      </c>
      <c r="I1102" s="231"/>
      <c r="J1102" s="231"/>
      <c r="K1102" s="231"/>
      <c r="L1102" s="231"/>
      <c r="M1102" s="231"/>
      <c r="N1102" s="231"/>
      <c r="O1102" s="231"/>
      <c r="P1102" s="231"/>
      <c r="Q1102" s="231"/>
      <c r="R1102" s="231"/>
      <c r="S1102" s="231"/>
      <c r="T1102" s="231"/>
      <c r="U1102" s="231"/>
      <c r="V1102" s="231"/>
      <c r="W1102" s="231"/>
      <c r="X1102" s="231"/>
      <c r="Y1102" s="231"/>
      <c r="Z1102" s="231"/>
      <c r="AA1102" s="231"/>
      <c r="AB1102" s="231"/>
      <c r="AC1102" s="231"/>
      <c r="AD1102" s="231"/>
      <c r="AE1102" s="231"/>
      <c r="AF1102" s="231"/>
      <c r="AG1102" s="231"/>
      <c r="AH1102" s="231"/>
      <c r="AI1102" s="231"/>
      <c r="AJ1102" s="231"/>
      <c r="AK1102" s="231"/>
      <c r="AL1102" s="231"/>
      <c r="AM1102" s="231"/>
      <c r="AN1102" s="231"/>
      <c r="AO1102" s="231"/>
      <c r="AP1102" s="231"/>
      <c r="AQ1102" s="231"/>
      <c r="AR1102" s="231"/>
      <c r="AS1102" s="231"/>
      <c r="AT1102" s="231"/>
    </row>
    <row r="1103" spans="1:16302" s="102" customFormat="1" ht="31.5" x14ac:dyDescent="0.2">
      <c r="A1103" s="140" t="s">
        <v>315</v>
      </c>
      <c r="B1103" s="2">
        <v>912</v>
      </c>
      <c r="C1103" s="15">
        <v>11</v>
      </c>
      <c r="D1103" s="15" t="s">
        <v>60</v>
      </c>
      <c r="E1103" s="15" t="s">
        <v>316</v>
      </c>
      <c r="F1103" s="29"/>
      <c r="G1103" s="71">
        <f>G1108+G1104</f>
        <v>153106</v>
      </c>
      <c r="H1103" s="82">
        <f>H1108+H1104</f>
        <v>166666</v>
      </c>
      <c r="I1103" s="231"/>
      <c r="J1103" s="231"/>
      <c r="K1103" s="231"/>
      <c r="L1103" s="231"/>
      <c r="M1103" s="231"/>
      <c r="N1103" s="231"/>
      <c r="O1103" s="231"/>
      <c r="P1103" s="231"/>
      <c r="Q1103" s="231"/>
      <c r="R1103" s="231"/>
      <c r="S1103" s="231"/>
      <c r="T1103" s="231"/>
      <c r="U1103" s="231"/>
      <c r="V1103" s="231"/>
      <c r="W1103" s="231"/>
      <c r="X1103" s="231"/>
      <c r="Y1103" s="231"/>
      <c r="Z1103" s="231"/>
      <c r="AA1103" s="231"/>
      <c r="AB1103" s="231"/>
      <c r="AC1103" s="231"/>
      <c r="AD1103" s="231"/>
      <c r="AE1103" s="231"/>
      <c r="AF1103" s="231"/>
      <c r="AG1103" s="231"/>
      <c r="AH1103" s="231"/>
      <c r="AI1103" s="231"/>
      <c r="AJ1103" s="231"/>
      <c r="AK1103" s="231"/>
      <c r="AL1103" s="231"/>
      <c r="AM1103" s="231"/>
      <c r="AN1103" s="231"/>
      <c r="AO1103" s="231"/>
      <c r="AP1103" s="231"/>
      <c r="AQ1103" s="231"/>
      <c r="AR1103" s="231"/>
      <c r="AS1103" s="231"/>
      <c r="AT1103" s="231"/>
    </row>
    <row r="1104" spans="1:16302" s="102" customFormat="1" ht="31.5" x14ac:dyDescent="0.2">
      <c r="A1104" s="136" t="s">
        <v>748</v>
      </c>
      <c r="B1104" s="16">
        <v>912</v>
      </c>
      <c r="C1104" s="17">
        <v>11</v>
      </c>
      <c r="D1104" s="17" t="s">
        <v>60</v>
      </c>
      <c r="E1104" s="17" t="s">
        <v>754</v>
      </c>
      <c r="F1104" s="18"/>
      <c r="G1104" s="91">
        <f t="shared" ref="G1104:H1106" si="300">G1105</f>
        <v>2900</v>
      </c>
      <c r="H1104" s="92">
        <f t="shared" si="300"/>
        <v>2900</v>
      </c>
      <c r="I1104" s="231"/>
      <c r="J1104" s="231"/>
      <c r="K1104" s="231"/>
      <c r="L1104" s="231"/>
      <c r="M1104" s="231"/>
      <c r="N1104" s="231"/>
      <c r="O1104" s="231"/>
      <c r="P1104" s="231"/>
      <c r="Q1104" s="231"/>
      <c r="R1104" s="231"/>
      <c r="S1104" s="231"/>
      <c r="T1104" s="231"/>
      <c r="U1104" s="231"/>
      <c r="V1104" s="231"/>
      <c r="W1104" s="231"/>
      <c r="X1104" s="231"/>
      <c r="Y1104" s="231"/>
      <c r="Z1104" s="231"/>
      <c r="AA1104" s="231"/>
      <c r="AB1104" s="231"/>
      <c r="AC1104" s="231"/>
      <c r="AD1104" s="231"/>
      <c r="AE1104" s="231"/>
      <c r="AF1104" s="231"/>
      <c r="AG1104" s="231"/>
      <c r="AH1104" s="231"/>
      <c r="AI1104" s="231"/>
      <c r="AJ1104" s="231"/>
      <c r="AK1104" s="231"/>
      <c r="AL1104" s="231"/>
      <c r="AM1104" s="231"/>
      <c r="AN1104" s="231"/>
      <c r="AO1104" s="231"/>
      <c r="AP1104" s="231"/>
      <c r="AQ1104" s="231"/>
      <c r="AR1104" s="231"/>
      <c r="AS1104" s="231"/>
      <c r="AT1104" s="231"/>
    </row>
    <row r="1105" spans="1:46" s="102" customFormat="1" ht="31.5" x14ac:dyDescent="0.2">
      <c r="A1105" s="142" t="s">
        <v>18</v>
      </c>
      <c r="B1105" s="65">
        <v>912</v>
      </c>
      <c r="C1105" s="64">
        <v>11</v>
      </c>
      <c r="D1105" s="64" t="s">
        <v>60</v>
      </c>
      <c r="E1105" s="64" t="s">
        <v>754</v>
      </c>
      <c r="F1105" s="26">
        <v>600</v>
      </c>
      <c r="G1105" s="97">
        <f t="shared" si="300"/>
        <v>2900</v>
      </c>
      <c r="H1105" s="98">
        <f t="shared" si="300"/>
        <v>2900</v>
      </c>
      <c r="I1105" s="231"/>
      <c r="J1105" s="231"/>
      <c r="K1105" s="231"/>
      <c r="L1105" s="231"/>
      <c r="M1105" s="231"/>
      <c r="N1105" s="231"/>
      <c r="O1105" s="231"/>
      <c r="P1105" s="231"/>
      <c r="Q1105" s="231"/>
      <c r="R1105" s="231"/>
      <c r="S1105" s="231"/>
      <c r="T1105" s="231"/>
      <c r="U1105" s="231"/>
      <c r="V1105" s="231"/>
      <c r="W1105" s="231"/>
      <c r="X1105" s="231"/>
      <c r="Y1105" s="231"/>
      <c r="Z1105" s="231"/>
      <c r="AA1105" s="231"/>
      <c r="AB1105" s="231"/>
      <c r="AC1105" s="231"/>
      <c r="AD1105" s="231"/>
      <c r="AE1105" s="231"/>
      <c r="AF1105" s="231"/>
      <c r="AG1105" s="231"/>
      <c r="AH1105" s="231"/>
      <c r="AI1105" s="231"/>
      <c r="AJ1105" s="231"/>
      <c r="AK1105" s="231"/>
      <c r="AL1105" s="231"/>
      <c r="AM1105" s="231"/>
      <c r="AN1105" s="231"/>
      <c r="AO1105" s="231"/>
      <c r="AP1105" s="231"/>
      <c r="AQ1105" s="231"/>
      <c r="AR1105" s="231"/>
      <c r="AS1105" s="231"/>
      <c r="AT1105" s="231"/>
    </row>
    <row r="1106" spans="1:46" s="102" customFormat="1" x14ac:dyDescent="0.2">
      <c r="A1106" s="142" t="s">
        <v>185</v>
      </c>
      <c r="B1106" s="65">
        <v>912</v>
      </c>
      <c r="C1106" s="64">
        <v>11</v>
      </c>
      <c r="D1106" s="64" t="s">
        <v>60</v>
      </c>
      <c r="E1106" s="64" t="s">
        <v>754</v>
      </c>
      <c r="F1106" s="26" t="s">
        <v>21</v>
      </c>
      <c r="G1106" s="97">
        <f t="shared" si="300"/>
        <v>2900</v>
      </c>
      <c r="H1106" s="98">
        <f t="shared" si="300"/>
        <v>2900</v>
      </c>
      <c r="I1106" s="231"/>
      <c r="J1106" s="231"/>
      <c r="K1106" s="231"/>
      <c r="L1106" s="231"/>
      <c r="M1106" s="231"/>
      <c r="N1106" s="231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1"/>
      <c r="Y1106" s="231"/>
      <c r="Z1106" s="231"/>
      <c r="AA1106" s="231"/>
      <c r="AB1106" s="231"/>
      <c r="AC1106" s="231"/>
      <c r="AD1106" s="231"/>
      <c r="AE1106" s="231"/>
      <c r="AF1106" s="231"/>
      <c r="AG1106" s="231"/>
      <c r="AH1106" s="231"/>
      <c r="AI1106" s="231"/>
      <c r="AJ1106" s="231"/>
      <c r="AK1106" s="231"/>
      <c r="AL1106" s="231"/>
      <c r="AM1106" s="231"/>
      <c r="AN1106" s="231"/>
      <c r="AO1106" s="231"/>
      <c r="AP1106" s="231"/>
      <c r="AQ1106" s="231"/>
      <c r="AR1106" s="231"/>
      <c r="AS1106" s="231"/>
      <c r="AT1106" s="231"/>
    </row>
    <row r="1107" spans="1:46" s="102" customFormat="1" x14ac:dyDescent="0.2">
      <c r="A1107" s="142" t="s">
        <v>147</v>
      </c>
      <c r="B1107" s="65">
        <v>912</v>
      </c>
      <c r="C1107" s="64">
        <v>11</v>
      </c>
      <c r="D1107" s="64" t="s">
        <v>60</v>
      </c>
      <c r="E1107" s="64" t="s">
        <v>754</v>
      </c>
      <c r="F1107" s="26" t="s">
        <v>148</v>
      </c>
      <c r="G1107" s="97">
        <v>2900</v>
      </c>
      <c r="H1107" s="98">
        <v>2900</v>
      </c>
      <c r="I1107" s="231"/>
      <c r="J1107" s="231"/>
      <c r="K1107" s="231"/>
      <c r="L1107" s="231"/>
      <c r="M1107" s="231"/>
      <c r="N1107" s="231"/>
      <c r="O1107" s="231"/>
      <c r="P1107" s="231"/>
      <c r="Q1107" s="231"/>
      <c r="R1107" s="231"/>
      <c r="S1107" s="231"/>
      <c r="T1107" s="231"/>
      <c r="U1107" s="231"/>
      <c r="V1107" s="231"/>
      <c r="W1107" s="231"/>
      <c r="X1107" s="231"/>
      <c r="Y1107" s="231"/>
      <c r="Z1107" s="231"/>
      <c r="AA1107" s="231"/>
      <c r="AB1107" s="231"/>
      <c r="AC1107" s="231"/>
      <c r="AD1107" s="231"/>
      <c r="AE1107" s="231"/>
      <c r="AF1107" s="231"/>
      <c r="AG1107" s="231"/>
      <c r="AH1107" s="231"/>
      <c r="AI1107" s="231"/>
      <c r="AJ1107" s="231"/>
      <c r="AK1107" s="231"/>
      <c r="AL1107" s="231"/>
      <c r="AM1107" s="231"/>
      <c r="AN1107" s="231"/>
      <c r="AO1107" s="231"/>
      <c r="AP1107" s="231"/>
      <c r="AQ1107" s="231"/>
      <c r="AR1107" s="231"/>
      <c r="AS1107" s="231"/>
      <c r="AT1107" s="231"/>
    </row>
    <row r="1108" spans="1:46" s="102" customFormat="1" ht="31.5" x14ac:dyDescent="0.2">
      <c r="A1108" s="136" t="s">
        <v>403</v>
      </c>
      <c r="B1108" s="16">
        <v>912</v>
      </c>
      <c r="C1108" s="17">
        <v>11</v>
      </c>
      <c r="D1108" s="17" t="s">
        <v>60</v>
      </c>
      <c r="E1108" s="17" t="s">
        <v>317</v>
      </c>
      <c r="F1108" s="18"/>
      <c r="G1108" s="91">
        <f t="shared" ref="G1108:H1109" si="301">G1109</f>
        <v>150206</v>
      </c>
      <c r="H1108" s="92">
        <f t="shared" si="301"/>
        <v>163766</v>
      </c>
      <c r="I1108" s="231"/>
      <c r="J1108" s="231"/>
      <c r="K1108" s="231"/>
      <c r="L1108" s="231"/>
      <c r="M1108" s="231"/>
      <c r="N1108" s="231"/>
      <c r="O1108" s="231"/>
      <c r="P1108" s="231"/>
      <c r="Q1108" s="231"/>
      <c r="R1108" s="231"/>
      <c r="S1108" s="231"/>
      <c r="T1108" s="231"/>
      <c r="U1108" s="231"/>
      <c r="V1108" s="231"/>
      <c r="W1108" s="231"/>
      <c r="X1108" s="231"/>
      <c r="Y1108" s="231"/>
      <c r="Z1108" s="231"/>
      <c r="AA1108" s="231"/>
      <c r="AB1108" s="231"/>
      <c r="AC1108" s="231"/>
      <c r="AD1108" s="231"/>
      <c r="AE1108" s="231"/>
      <c r="AF1108" s="231"/>
      <c r="AG1108" s="231"/>
      <c r="AH1108" s="231"/>
      <c r="AI1108" s="231"/>
      <c r="AJ1108" s="231"/>
      <c r="AK1108" s="231"/>
      <c r="AL1108" s="231"/>
      <c r="AM1108" s="231"/>
      <c r="AN1108" s="231"/>
      <c r="AO1108" s="231"/>
      <c r="AP1108" s="231"/>
      <c r="AQ1108" s="231"/>
      <c r="AR1108" s="231"/>
      <c r="AS1108" s="231"/>
      <c r="AT1108" s="231"/>
    </row>
    <row r="1109" spans="1:46" s="102" customFormat="1" ht="31.5" x14ac:dyDescent="0.2">
      <c r="A1109" s="142" t="s">
        <v>18</v>
      </c>
      <c r="B1109" s="65">
        <v>912</v>
      </c>
      <c r="C1109" s="64">
        <v>11</v>
      </c>
      <c r="D1109" s="64" t="s">
        <v>60</v>
      </c>
      <c r="E1109" s="64" t="s">
        <v>317</v>
      </c>
      <c r="F1109" s="26" t="s">
        <v>20</v>
      </c>
      <c r="G1109" s="97">
        <f t="shared" si="301"/>
        <v>150206</v>
      </c>
      <c r="H1109" s="98">
        <f t="shared" si="301"/>
        <v>163766</v>
      </c>
      <c r="I1109" s="231"/>
      <c r="J1109" s="231"/>
      <c r="K1109" s="231"/>
      <c r="L1109" s="231"/>
      <c r="M1109" s="231"/>
      <c r="N1109" s="231"/>
      <c r="O1109" s="231"/>
      <c r="P1109" s="231"/>
      <c r="Q1109" s="231"/>
      <c r="R1109" s="231"/>
      <c r="S1109" s="231"/>
      <c r="T1109" s="231"/>
      <c r="U1109" s="231"/>
      <c r="V1109" s="231"/>
      <c r="W1109" s="231"/>
      <c r="X1109" s="231"/>
      <c r="Y1109" s="231"/>
      <c r="Z1109" s="231"/>
      <c r="AA1109" s="231"/>
      <c r="AB1109" s="231"/>
      <c r="AC1109" s="231"/>
      <c r="AD1109" s="231"/>
      <c r="AE1109" s="231"/>
      <c r="AF1109" s="231"/>
      <c r="AG1109" s="231"/>
      <c r="AH1109" s="231"/>
      <c r="AI1109" s="231"/>
      <c r="AJ1109" s="231"/>
      <c r="AK1109" s="231"/>
      <c r="AL1109" s="231"/>
      <c r="AM1109" s="231"/>
      <c r="AN1109" s="231"/>
      <c r="AO1109" s="231"/>
      <c r="AP1109" s="231"/>
      <c r="AQ1109" s="231"/>
      <c r="AR1109" s="231"/>
      <c r="AS1109" s="231"/>
      <c r="AT1109" s="231"/>
    </row>
    <row r="1110" spans="1:46" s="102" customFormat="1" x14ac:dyDescent="0.2">
      <c r="A1110" s="142" t="s">
        <v>19</v>
      </c>
      <c r="B1110" s="65">
        <v>912</v>
      </c>
      <c r="C1110" s="64">
        <v>11</v>
      </c>
      <c r="D1110" s="64" t="s">
        <v>60</v>
      </c>
      <c r="E1110" s="64" t="s">
        <v>317</v>
      </c>
      <c r="F1110" s="26" t="s">
        <v>21</v>
      </c>
      <c r="G1110" s="97">
        <f t="shared" ref="G1110:H1110" si="302">G1111</f>
        <v>150206</v>
      </c>
      <c r="H1110" s="98">
        <f t="shared" si="302"/>
        <v>163766</v>
      </c>
      <c r="I1110" s="231"/>
      <c r="J1110" s="231"/>
      <c r="K1110" s="231"/>
      <c r="L1110" s="231"/>
      <c r="M1110" s="231"/>
      <c r="N1110" s="231"/>
      <c r="O1110" s="231"/>
      <c r="P1110" s="231"/>
      <c r="Q1110" s="231"/>
      <c r="R1110" s="231"/>
      <c r="S1110" s="231"/>
      <c r="T1110" s="231"/>
      <c r="U1110" s="231"/>
      <c r="V1110" s="231"/>
      <c r="W1110" s="231"/>
      <c r="X1110" s="231"/>
      <c r="Y1110" s="231"/>
      <c r="Z1110" s="231"/>
      <c r="AA1110" s="231"/>
      <c r="AB1110" s="231"/>
      <c r="AC1110" s="231"/>
      <c r="AD1110" s="231"/>
      <c r="AE1110" s="231"/>
      <c r="AF1110" s="231"/>
      <c r="AG1110" s="231"/>
      <c r="AH1110" s="231"/>
      <c r="AI1110" s="231"/>
      <c r="AJ1110" s="231"/>
      <c r="AK1110" s="231"/>
      <c r="AL1110" s="231"/>
      <c r="AM1110" s="231"/>
      <c r="AN1110" s="231"/>
      <c r="AO1110" s="231"/>
      <c r="AP1110" s="231"/>
      <c r="AQ1110" s="231"/>
      <c r="AR1110" s="231"/>
      <c r="AS1110" s="231"/>
      <c r="AT1110" s="231"/>
    </row>
    <row r="1111" spans="1:46" s="102" customFormat="1" ht="47.25" x14ac:dyDescent="0.2">
      <c r="A1111" s="142" t="s">
        <v>407</v>
      </c>
      <c r="B1111" s="65">
        <v>912</v>
      </c>
      <c r="C1111" s="64">
        <v>11</v>
      </c>
      <c r="D1111" s="64" t="s">
        <v>60</v>
      </c>
      <c r="E1111" s="64" t="s">
        <v>317</v>
      </c>
      <c r="F1111" s="26" t="s">
        <v>149</v>
      </c>
      <c r="G1111" s="97">
        <v>150206</v>
      </c>
      <c r="H1111" s="98">
        <v>163766</v>
      </c>
      <c r="I1111" s="231"/>
      <c r="J1111" s="231"/>
      <c r="K1111" s="231"/>
      <c r="L1111" s="231"/>
      <c r="M1111" s="231"/>
      <c r="N1111" s="231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1"/>
      <c r="Y1111" s="231"/>
      <c r="Z1111" s="231"/>
      <c r="AA1111" s="231"/>
      <c r="AB1111" s="231"/>
      <c r="AC1111" s="231"/>
      <c r="AD1111" s="231"/>
      <c r="AE1111" s="231"/>
      <c r="AF1111" s="231"/>
      <c r="AG1111" s="231"/>
      <c r="AH1111" s="231"/>
      <c r="AI1111" s="231"/>
      <c r="AJ1111" s="231"/>
      <c r="AK1111" s="231"/>
      <c r="AL1111" s="231"/>
      <c r="AM1111" s="231"/>
      <c r="AN1111" s="231"/>
      <c r="AO1111" s="231"/>
      <c r="AP1111" s="231"/>
      <c r="AQ1111" s="231"/>
      <c r="AR1111" s="231"/>
      <c r="AS1111" s="231"/>
      <c r="AT1111" s="231"/>
    </row>
    <row r="1112" spans="1:46" s="102" customFormat="1" ht="47.25" x14ac:dyDescent="0.2">
      <c r="A1112" s="140" t="s">
        <v>318</v>
      </c>
      <c r="B1112" s="2">
        <v>912</v>
      </c>
      <c r="C1112" s="15">
        <v>11</v>
      </c>
      <c r="D1112" s="15" t="s">
        <v>60</v>
      </c>
      <c r="E1112" s="15" t="s">
        <v>319</v>
      </c>
      <c r="F1112" s="29"/>
      <c r="G1112" s="71">
        <f t="shared" ref="G1112:H1115" si="303">G1113</f>
        <v>2000</v>
      </c>
      <c r="H1112" s="82">
        <f t="shared" si="303"/>
        <v>2000</v>
      </c>
      <c r="I1112" s="231"/>
      <c r="J1112" s="231"/>
      <c r="K1112" s="231"/>
      <c r="L1112" s="231"/>
      <c r="M1112" s="231"/>
      <c r="N1112" s="231"/>
      <c r="O1112" s="231"/>
      <c r="P1112" s="231"/>
      <c r="Q1112" s="231"/>
      <c r="R1112" s="231"/>
      <c r="S1112" s="231"/>
      <c r="T1112" s="231"/>
      <c r="U1112" s="231"/>
      <c r="V1112" s="231"/>
      <c r="W1112" s="231"/>
      <c r="X1112" s="231"/>
      <c r="Y1112" s="231"/>
      <c r="Z1112" s="231"/>
      <c r="AA1112" s="231"/>
      <c r="AB1112" s="231"/>
      <c r="AC1112" s="231"/>
      <c r="AD1112" s="231"/>
      <c r="AE1112" s="231"/>
      <c r="AF1112" s="231"/>
      <c r="AG1112" s="231"/>
      <c r="AH1112" s="231"/>
      <c r="AI1112" s="231"/>
      <c r="AJ1112" s="231"/>
      <c r="AK1112" s="231"/>
      <c r="AL1112" s="231"/>
      <c r="AM1112" s="231"/>
      <c r="AN1112" s="231"/>
      <c r="AO1112" s="231"/>
      <c r="AP1112" s="231"/>
      <c r="AQ1112" s="231"/>
      <c r="AR1112" s="231"/>
      <c r="AS1112" s="231"/>
      <c r="AT1112" s="231"/>
    </row>
    <row r="1113" spans="1:46" s="102" customFormat="1" ht="47.25" x14ac:dyDescent="0.2">
      <c r="A1113" s="136" t="s">
        <v>320</v>
      </c>
      <c r="B1113" s="16">
        <v>912</v>
      </c>
      <c r="C1113" s="17">
        <v>11</v>
      </c>
      <c r="D1113" s="17" t="s">
        <v>60</v>
      </c>
      <c r="E1113" s="17" t="s">
        <v>321</v>
      </c>
      <c r="F1113" s="18"/>
      <c r="G1113" s="91">
        <f t="shared" si="303"/>
        <v>2000</v>
      </c>
      <c r="H1113" s="92">
        <f t="shared" si="303"/>
        <v>2000</v>
      </c>
      <c r="I1113" s="231"/>
      <c r="J1113" s="231"/>
      <c r="K1113" s="231"/>
      <c r="L1113" s="231"/>
      <c r="M1113" s="231"/>
      <c r="N1113" s="231"/>
      <c r="O1113" s="231"/>
      <c r="P1113" s="231"/>
      <c r="Q1113" s="231"/>
      <c r="R1113" s="231"/>
      <c r="S1113" s="231"/>
      <c r="T1113" s="231"/>
      <c r="U1113" s="231"/>
      <c r="V1113" s="231"/>
      <c r="W1113" s="231"/>
      <c r="X1113" s="231"/>
      <c r="Y1113" s="231"/>
      <c r="Z1113" s="231"/>
      <c r="AA1113" s="231"/>
      <c r="AB1113" s="231"/>
      <c r="AC1113" s="231"/>
      <c r="AD1113" s="231"/>
      <c r="AE1113" s="231"/>
      <c r="AF1113" s="231"/>
      <c r="AG1113" s="231"/>
      <c r="AH1113" s="231"/>
      <c r="AI1113" s="231"/>
      <c r="AJ1113" s="231"/>
      <c r="AK1113" s="231"/>
      <c r="AL1113" s="231"/>
      <c r="AM1113" s="231"/>
      <c r="AN1113" s="231"/>
      <c r="AO1113" s="231"/>
      <c r="AP1113" s="231"/>
      <c r="AQ1113" s="231"/>
      <c r="AR1113" s="231"/>
      <c r="AS1113" s="231"/>
      <c r="AT1113" s="231"/>
    </row>
    <row r="1114" spans="1:46" s="102" customFormat="1" ht="31.5" x14ac:dyDescent="0.2">
      <c r="A1114" s="142" t="s">
        <v>18</v>
      </c>
      <c r="B1114" s="65">
        <v>912</v>
      </c>
      <c r="C1114" s="64">
        <v>11</v>
      </c>
      <c r="D1114" s="64" t="s">
        <v>60</v>
      </c>
      <c r="E1114" s="64" t="s">
        <v>321</v>
      </c>
      <c r="F1114" s="26" t="s">
        <v>20</v>
      </c>
      <c r="G1114" s="97">
        <f t="shared" si="303"/>
        <v>2000</v>
      </c>
      <c r="H1114" s="98">
        <f t="shared" si="303"/>
        <v>2000</v>
      </c>
      <c r="I1114" s="231"/>
      <c r="J1114" s="231"/>
      <c r="K1114" s="231"/>
      <c r="L1114" s="231"/>
      <c r="M1114" s="231"/>
      <c r="N1114" s="231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1"/>
      <c r="Y1114" s="231"/>
      <c r="Z1114" s="231"/>
      <c r="AA1114" s="231"/>
      <c r="AB1114" s="231"/>
      <c r="AC1114" s="231"/>
      <c r="AD1114" s="231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</row>
    <row r="1115" spans="1:46" s="102" customFormat="1" ht="31.5" x14ac:dyDescent="0.2">
      <c r="A1115" s="142" t="s">
        <v>27</v>
      </c>
      <c r="B1115" s="65">
        <v>912</v>
      </c>
      <c r="C1115" s="64">
        <v>11</v>
      </c>
      <c r="D1115" s="64" t="s">
        <v>60</v>
      </c>
      <c r="E1115" s="64" t="s">
        <v>321</v>
      </c>
      <c r="F1115" s="26" t="s">
        <v>0</v>
      </c>
      <c r="G1115" s="97">
        <f t="shared" si="303"/>
        <v>2000</v>
      </c>
      <c r="H1115" s="98">
        <f t="shared" si="303"/>
        <v>2000</v>
      </c>
      <c r="I1115" s="231"/>
      <c r="J1115" s="231"/>
      <c r="K1115" s="231"/>
      <c r="L1115" s="231"/>
      <c r="M1115" s="231"/>
      <c r="N1115" s="231"/>
      <c r="O1115" s="231"/>
      <c r="P1115" s="231"/>
      <c r="Q1115" s="231"/>
      <c r="R1115" s="231"/>
      <c r="S1115" s="231"/>
      <c r="T1115" s="231"/>
      <c r="U1115" s="231"/>
      <c r="V1115" s="231"/>
      <c r="W1115" s="231"/>
      <c r="X1115" s="231"/>
      <c r="Y1115" s="231"/>
      <c r="Z1115" s="231"/>
      <c r="AA1115" s="231"/>
      <c r="AB1115" s="231"/>
      <c r="AC1115" s="231"/>
      <c r="AD1115" s="231"/>
      <c r="AE1115" s="231"/>
      <c r="AF1115" s="231"/>
      <c r="AG1115" s="231"/>
      <c r="AH1115" s="231"/>
      <c r="AI1115" s="231"/>
      <c r="AJ1115" s="231"/>
      <c r="AK1115" s="231"/>
      <c r="AL1115" s="231"/>
      <c r="AM1115" s="231"/>
      <c r="AN1115" s="231"/>
      <c r="AO1115" s="231"/>
      <c r="AP1115" s="231"/>
      <c r="AQ1115" s="231"/>
      <c r="AR1115" s="231"/>
      <c r="AS1115" s="231"/>
      <c r="AT1115" s="231"/>
    </row>
    <row r="1116" spans="1:46" s="102" customFormat="1" ht="63" x14ac:dyDescent="0.2">
      <c r="A1116" s="137" t="s">
        <v>919</v>
      </c>
      <c r="B1116" s="65">
        <v>912</v>
      </c>
      <c r="C1116" s="64">
        <v>11</v>
      </c>
      <c r="D1116" s="64" t="s">
        <v>60</v>
      </c>
      <c r="E1116" s="7" t="s">
        <v>321</v>
      </c>
      <c r="F1116" s="26" t="s">
        <v>668</v>
      </c>
      <c r="G1116" s="97">
        <v>2000</v>
      </c>
      <c r="H1116" s="98">
        <v>2000</v>
      </c>
      <c r="I1116" s="231"/>
      <c r="J1116" s="231"/>
      <c r="K1116" s="231"/>
      <c r="L1116" s="231"/>
      <c r="M1116" s="231"/>
      <c r="N1116" s="231"/>
      <c r="O1116" s="231"/>
      <c r="P1116" s="231"/>
      <c r="Q1116" s="231"/>
      <c r="R1116" s="231"/>
      <c r="S1116" s="231"/>
      <c r="T1116" s="231"/>
      <c r="U1116" s="231"/>
      <c r="V1116" s="231"/>
      <c r="W1116" s="231"/>
      <c r="X1116" s="231"/>
      <c r="Y1116" s="231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</row>
    <row r="1117" spans="1:46" s="102" customFormat="1" ht="47.25" x14ac:dyDescent="0.2">
      <c r="A1117" s="140" t="s">
        <v>749</v>
      </c>
      <c r="B1117" s="2">
        <v>912</v>
      </c>
      <c r="C1117" s="15">
        <v>11</v>
      </c>
      <c r="D1117" s="15" t="s">
        <v>60</v>
      </c>
      <c r="E1117" s="15" t="s">
        <v>755</v>
      </c>
      <c r="F1117" s="29"/>
      <c r="G1117" s="71">
        <f t="shared" ref="G1117:H1120" si="304">G1118</f>
        <v>290</v>
      </c>
      <c r="H1117" s="82">
        <f t="shared" si="304"/>
        <v>290</v>
      </c>
      <c r="I1117" s="231"/>
      <c r="J1117" s="231"/>
      <c r="K1117" s="231"/>
      <c r="L1117" s="231"/>
      <c r="M1117" s="231"/>
      <c r="N1117" s="231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1"/>
      <c r="Y1117" s="231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</row>
    <row r="1118" spans="1:46" s="102" customFormat="1" ht="31.5" x14ac:dyDescent="0.2">
      <c r="A1118" s="136" t="s">
        <v>750</v>
      </c>
      <c r="B1118" s="16">
        <v>912</v>
      </c>
      <c r="C1118" s="17">
        <v>11</v>
      </c>
      <c r="D1118" s="17" t="s">
        <v>60</v>
      </c>
      <c r="E1118" s="17" t="s">
        <v>756</v>
      </c>
      <c r="F1118" s="18"/>
      <c r="G1118" s="91">
        <f t="shared" si="304"/>
        <v>290</v>
      </c>
      <c r="H1118" s="92">
        <f t="shared" si="304"/>
        <v>290</v>
      </c>
      <c r="I1118" s="231"/>
      <c r="J1118" s="231"/>
      <c r="K1118" s="231"/>
      <c r="L1118" s="231"/>
      <c r="M1118" s="231"/>
      <c r="N1118" s="231"/>
      <c r="O1118" s="231"/>
      <c r="P1118" s="231"/>
      <c r="Q1118" s="231"/>
      <c r="R1118" s="231"/>
      <c r="S1118" s="231"/>
      <c r="T1118" s="231"/>
      <c r="U1118" s="231"/>
      <c r="V1118" s="231"/>
      <c r="W1118" s="231"/>
      <c r="X1118" s="231"/>
      <c r="Y1118" s="231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</row>
    <row r="1119" spans="1:46" s="102" customFormat="1" ht="31.5" x14ac:dyDescent="0.2">
      <c r="A1119" s="142" t="s">
        <v>18</v>
      </c>
      <c r="B1119" s="65">
        <v>912</v>
      </c>
      <c r="C1119" s="64">
        <v>11</v>
      </c>
      <c r="D1119" s="64" t="s">
        <v>60</v>
      </c>
      <c r="E1119" s="64" t="s">
        <v>756</v>
      </c>
      <c r="F1119" s="26" t="s">
        <v>20</v>
      </c>
      <c r="G1119" s="97">
        <f t="shared" si="304"/>
        <v>290</v>
      </c>
      <c r="H1119" s="98">
        <f t="shared" si="304"/>
        <v>290</v>
      </c>
      <c r="I1119" s="231"/>
      <c r="J1119" s="231"/>
      <c r="K1119" s="231"/>
      <c r="L1119" s="231"/>
      <c r="M1119" s="231"/>
      <c r="N1119" s="231"/>
      <c r="O1119" s="231"/>
      <c r="P1119" s="231"/>
      <c r="Q1119" s="231"/>
      <c r="R1119" s="231"/>
      <c r="S1119" s="231"/>
      <c r="T1119" s="231"/>
      <c r="U1119" s="231"/>
      <c r="V1119" s="231"/>
      <c r="W1119" s="231"/>
      <c r="X1119" s="231"/>
      <c r="Y1119" s="231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</row>
    <row r="1120" spans="1:46" s="102" customFormat="1" x14ac:dyDescent="0.2">
      <c r="A1120" s="142" t="s">
        <v>19</v>
      </c>
      <c r="B1120" s="65">
        <v>912</v>
      </c>
      <c r="C1120" s="64">
        <v>11</v>
      </c>
      <c r="D1120" s="64" t="s">
        <v>60</v>
      </c>
      <c r="E1120" s="64" t="s">
        <v>756</v>
      </c>
      <c r="F1120" s="26" t="s">
        <v>21</v>
      </c>
      <c r="G1120" s="97">
        <f t="shared" si="304"/>
        <v>290</v>
      </c>
      <c r="H1120" s="98">
        <f t="shared" si="304"/>
        <v>290</v>
      </c>
      <c r="I1120" s="231"/>
      <c r="J1120" s="231"/>
      <c r="K1120" s="231"/>
      <c r="L1120" s="231"/>
      <c r="M1120" s="231"/>
      <c r="N1120" s="231"/>
      <c r="O1120" s="231"/>
      <c r="P1120" s="231"/>
      <c r="Q1120" s="231"/>
      <c r="R1120" s="231"/>
      <c r="S1120" s="231"/>
      <c r="T1120" s="231"/>
      <c r="U1120" s="231"/>
      <c r="V1120" s="231"/>
      <c r="W1120" s="231"/>
      <c r="X1120" s="231"/>
      <c r="Y1120" s="231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</row>
    <row r="1121" spans="1:16301" s="102" customFormat="1" x14ac:dyDescent="0.2">
      <c r="A1121" s="142" t="s">
        <v>147</v>
      </c>
      <c r="B1121" s="65">
        <v>912</v>
      </c>
      <c r="C1121" s="64">
        <v>11</v>
      </c>
      <c r="D1121" s="64" t="s">
        <v>60</v>
      </c>
      <c r="E1121" s="64" t="s">
        <v>756</v>
      </c>
      <c r="F1121" s="26" t="s">
        <v>148</v>
      </c>
      <c r="G1121" s="97">
        <v>290</v>
      </c>
      <c r="H1121" s="98">
        <v>290</v>
      </c>
      <c r="I1121" s="231"/>
      <c r="J1121" s="231"/>
      <c r="K1121" s="231"/>
      <c r="L1121" s="231"/>
      <c r="M1121" s="231"/>
      <c r="N1121" s="231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1"/>
      <c r="Y1121" s="231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</row>
    <row r="1122" spans="1:16301" s="102" customFormat="1" x14ac:dyDescent="0.2">
      <c r="A1122" s="135" t="s">
        <v>86</v>
      </c>
      <c r="B1122" s="2">
        <v>912</v>
      </c>
      <c r="C1122" s="32" t="s">
        <v>67</v>
      </c>
      <c r="D1122" s="15" t="s">
        <v>50</v>
      </c>
      <c r="E1122" s="64"/>
      <c r="F1122" s="26"/>
      <c r="G1122" s="71">
        <f t="shared" ref="G1122:H1122" si="305">G1123</f>
        <v>9400</v>
      </c>
      <c r="H1122" s="82">
        <f t="shared" si="305"/>
        <v>16232.8</v>
      </c>
      <c r="I1122" s="231"/>
      <c r="J1122" s="231"/>
      <c r="K1122" s="231"/>
      <c r="L1122" s="231"/>
      <c r="M1122" s="231"/>
      <c r="N1122" s="231"/>
      <c r="O1122" s="231"/>
      <c r="P1122" s="231"/>
      <c r="Q1122" s="231"/>
      <c r="R1122" s="231"/>
      <c r="S1122" s="231"/>
      <c r="T1122" s="231"/>
      <c r="U1122" s="231"/>
      <c r="V1122" s="231"/>
      <c r="W1122" s="231"/>
      <c r="X1122" s="231"/>
      <c r="Y1122" s="231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</row>
    <row r="1123" spans="1:16301" s="102" customFormat="1" ht="31.5" x14ac:dyDescent="0.2">
      <c r="A1123" s="156" t="s">
        <v>747</v>
      </c>
      <c r="B1123" s="2">
        <v>912</v>
      </c>
      <c r="C1123" s="15" t="s">
        <v>67</v>
      </c>
      <c r="D1123" s="15" t="s">
        <v>50</v>
      </c>
      <c r="E1123" s="80" t="s">
        <v>310</v>
      </c>
      <c r="F1123" s="52"/>
      <c r="G1123" s="194">
        <f>G1129+G1134+G1124</f>
        <v>9400</v>
      </c>
      <c r="H1123" s="195">
        <f>H1129+H1134+H1124</f>
        <v>16232.8</v>
      </c>
      <c r="I1123" s="210"/>
      <c r="J1123" s="210"/>
      <c r="K1123" s="210"/>
      <c r="L1123" s="205"/>
      <c r="M1123" s="206"/>
      <c r="N1123" s="207"/>
      <c r="O1123" s="207"/>
      <c r="P1123" s="208"/>
      <c r="Q1123" s="209"/>
      <c r="R1123" s="210"/>
      <c r="S1123" s="210"/>
      <c r="T1123" s="210"/>
      <c r="U1123" s="205"/>
      <c r="V1123" s="206"/>
      <c r="W1123" s="207"/>
      <c r="X1123" s="207"/>
      <c r="Y1123" s="208"/>
      <c r="Z1123" s="209"/>
      <c r="AA1123" s="210"/>
      <c r="AB1123" s="210"/>
      <c r="AC1123" s="210"/>
      <c r="AD1123" s="205"/>
      <c r="AE1123" s="206"/>
      <c r="AF1123" s="207"/>
      <c r="AG1123" s="207"/>
      <c r="AH1123" s="208"/>
      <c r="AI1123" s="209"/>
      <c r="AJ1123" s="210"/>
      <c r="AK1123" s="210"/>
      <c r="AL1123" s="210"/>
      <c r="AM1123" s="205"/>
      <c r="AN1123" s="206"/>
      <c r="AO1123" s="207"/>
      <c r="AP1123" s="207"/>
      <c r="AQ1123" s="208"/>
      <c r="AR1123" s="209"/>
      <c r="AS1123" s="210"/>
      <c r="AT1123" s="210"/>
      <c r="AU1123" s="219"/>
      <c r="AV1123" s="107"/>
      <c r="AW1123" s="2"/>
      <c r="AX1123" s="15"/>
      <c r="AY1123" s="15"/>
      <c r="AZ1123" s="80"/>
      <c r="BA1123" s="52"/>
      <c r="BB1123" s="69"/>
      <c r="BC1123" s="69"/>
      <c r="BD1123" s="69"/>
      <c r="BE1123" s="107"/>
      <c r="BF1123" s="2"/>
      <c r="BG1123" s="15"/>
      <c r="BH1123" s="15"/>
      <c r="BI1123" s="80"/>
      <c r="BJ1123" s="52"/>
      <c r="BK1123" s="69"/>
      <c r="BL1123" s="69"/>
      <c r="BM1123" s="69"/>
      <c r="BN1123" s="107"/>
      <c r="BO1123" s="2"/>
      <c r="BP1123" s="15"/>
      <c r="BQ1123" s="15"/>
      <c r="BR1123" s="80"/>
      <c r="BS1123" s="52"/>
      <c r="BT1123" s="69"/>
      <c r="BU1123" s="69"/>
      <c r="BV1123" s="69"/>
      <c r="BW1123" s="107"/>
      <c r="BX1123" s="2"/>
      <c r="BY1123" s="15"/>
      <c r="BZ1123" s="15"/>
      <c r="CA1123" s="80"/>
      <c r="CB1123" s="52"/>
      <c r="CC1123" s="69"/>
      <c r="CD1123" s="69"/>
      <c r="CE1123" s="69"/>
      <c r="CF1123" s="107"/>
      <c r="CG1123" s="2"/>
      <c r="CH1123" s="15"/>
      <c r="CI1123" s="15"/>
      <c r="CJ1123" s="80"/>
      <c r="CK1123" s="52"/>
      <c r="CL1123" s="69"/>
      <c r="CM1123" s="69"/>
      <c r="CN1123" s="69"/>
      <c r="CO1123" s="107"/>
      <c r="CP1123" s="2"/>
      <c r="CQ1123" s="15"/>
      <c r="CR1123" s="15"/>
      <c r="CS1123" s="80"/>
      <c r="CT1123" s="52"/>
      <c r="CU1123" s="69"/>
      <c r="CV1123" s="69"/>
      <c r="CW1123" s="69"/>
      <c r="CX1123" s="107"/>
      <c r="CY1123" s="2"/>
      <c r="CZ1123" s="15"/>
      <c r="DA1123" s="15"/>
      <c r="DB1123" s="80"/>
      <c r="DC1123" s="52"/>
      <c r="DD1123" s="69"/>
      <c r="DE1123" s="69"/>
      <c r="DF1123" s="69"/>
      <c r="DG1123" s="107"/>
      <c r="DH1123" s="2"/>
      <c r="DI1123" s="15"/>
      <c r="DJ1123" s="15"/>
      <c r="DK1123" s="80"/>
      <c r="DL1123" s="52"/>
      <c r="DM1123" s="69"/>
      <c r="DN1123" s="69"/>
      <c r="DO1123" s="69"/>
      <c r="DP1123" s="107"/>
      <c r="DQ1123" s="2"/>
      <c r="DR1123" s="15"/>
      <c r="DS1123" s="15"/>
      <c r="DT1123" s="80"/>
      <c r="DU1123" s="52"/>
      <c r="DV1123" s="69"/>
      <c r="DW1123" s="69"/>
      <c r="DX1123" s="69"/>
      <c r="DY1123" s="107"/>
      <c r="DZ1123" s="2"/>
      <c r="EA1123" s="15"/>
      <c r="EB1123" s="15"/>
      <c r="EC1123" s="80"/>
      <c r="ED1123" s="52"/>
      <c r="EE1123" s="69"/>
      <c r="EF1123" s="69"/>
      <c r="EG1123" s="69"/>
      <c r="EH1123" s="107"/>
      <c r="EI1123" s="2"/>
      <c r="EJ1123" s="15"/>
      <c r="EK1123" s="15"/>
      <c r="EL1123" s="80"/>
      <c r="EM1123" s="52"/>
      <c r="EN1123" s="69"/>
      <c r="EO1123" s="69"/>
      <c r="EP1123" s="69"/>
      <c r="EQ1123" s="107"/>
      <c r="ER1123" s="2"/>
      <c r="ES1123" s="15"/>
      <c r="ET1123" s="15"/>
      <c r="EU1123" s="80"/>
      <c r="EV1123" s="52"/>
      <c r="EW1123" s="69"/>
      <c r="EX1123" s="69"/>
      <c r="EY1123" s="69"/>
      <c r="EZ1123" s="107"/>
      <c r="FA1123" s="2"/>
      <c r="FB1123" s="15"/>
      <c r="FC1123" s="15"/>
      <c r="FD1123" s="80"/>
      <c r="FE1123" s="52"/>
      <c r="FF1123" s="69"/>
      <c r="FG1123" s="69"/>
      <c r="FH1123" s="69"/>
      <c r="FI1123" s="107"/>
      <c r="FJ1123" s="2"/>
      <c r="FK1123" s="15"/>
      <c r="FL1123" s="15"/>
      <c r="FM1123" s="80"/>
      <c r="FN1123" s="52"/>
      <c r="FO1123" s="69"/>
      <c r="FP1123" s="69"/>
      <c r="FQ1123" s="69"/>
      <c r="FR1123" s="107"/>
      <c r="FS1123" s="2"/>
      <c r="FT1123" s="15"/>
      <c r="FU1123" s="15"/>
      <c r="FV1123" s="80"/>
      <c r="FW1123" s="52"/>
      <c r="FX1123" s="69"/>
      <c r="FY1123" s="69"/>
      <c r="FZ1123" s="69"/>
      <c r="GA1123" s="107"/>
      <c r="GB1123" s="2"/>
      <c r="GC1123" s="15"/>
      <c r="GD1123" s="15"/>
      <c r="GE1123" s="80"/>
      <c r="GF1123" s="52"/>
      <c r="GG1123" s="69"/>
      <c r="GH1123" s="69"/>
      <c r="GI1123" s="69"/>
      <c r="GJ1123" s="107"/>
      <c r="GK1123" s="2"/>
      <c r="GL1123" s="15"/>
      <c r="GM1123" s="15"/>
      <c r="GN1123" s="80"/>
      <c r="GO1123" s="52"/>
      <c r="GP1123" s="69"/>
      <c r="GQ1123" s="69"/>
      <c r="GR1123" s="69"/>
      <c r="GS1123" s="107"/>
      <c r="GT1123" s="2"/>
      <c r="GU1123" s="15"/>
      <c r="GV1123" s="15"/>
      <c r="GW1123" s="80"/>
      <c r="GX1123" s="52"/>
      <c r="GY1123" s="69"/>
      <c r="GZ1123" s="69"/>
      <c r="HA1123" s="69"/>
      <c r="HB1123" s="107"/>
      <c r="HC1123" s="2"/>
      <c r="HD1123" s="15"/>
      <c r="HE1123" s="15"/>
      <c r="HF1123" s="80"/>
      <c r="HG1123" s="52"/>
      <c r="HH1123" s="69"/>
      <c r="HI1123" s="69"/>
      <c r="HJ1123" s="69"/>
      <c r="HK1123" s="107"/>
      <c r="HL1123" s="2"/>
      <c r="HM1123" s="15"/>
      <c r="HN1123" s="15"/>
      <c r="HO1123" s="80"/>
      <c r="HP1123" s="52"/>
      <c r="HQ1123" s="69"/>
      <c r="HR1123" s="69"/>
      <c r="HS1123" s="69"/>
      <c r="HT1123" s="107"/>
      <c r="HU1123" s="2"/>
      <c r="HV1123" s="15"/>
      <c r="HW1123" s="15"/>
      <c r="HX1123" s="80"/>
      <c r="HY1123" s="52"/>
      <c r="HZ1123" s="69"/>
      <c r="IA1123" s="69"/>
      <c r="IB1123" s="69"/>
      <c r="IC1123" s="107"/>
      <c r="ID1123" s="2"/>
      <c r="IE1123" s="15"/>
      <c r="IF1123" s="15"/>
      <c r="IG1123" s="80"/>
      <c r="IH1123" s="52"/>
      <c r="II1123" s="69"/>
      <c r="IJ1123" s="69"/>
      <c r="IK1123" s="69"/>
      <c r="IL1123" s="107"/>
      <c r="IM1123" s="2"/>
      <c r="IN1123" s="15"/>
      <c r="IO1123" s="15"/>
      <c r="IP1123" s="80"/>
      <c r="IQ1123" s="52"/>
      <c r="IR1123" s="69"/>
      <c r="IS1123" s="69"/>
      <c r="IT1123" s="69"/>
      <c r="IU1123" s="107"/>
      <c r="IV1123" s="2"/>
      <c r="IW1123" s="15"/>
      <c r="IX1123" s="15"/>
      <c r="IY1123" s="80"/>
      <c r="IZ1123" s="52"/>
      <c r="JA1123" s="69"/>
      <c r="JB1123" s="69"/>
      <c r="JC1123" s="69"/>
      <c r="JD1123" s="107"/>
      <c r="JE1123" s="2"/>
      <c r="JF1123" s="15"/>
      <c r="JG1123" s="15"/>
      <c r="JH1123" s="80"/>
      <c r="JI1123" s="52"/>
      <c r="JJ1123" s="69"/>
      <c r="JK1123" s="69"/>
      <c r="JL1123" s="69"/>
      <c r="JM1123" s="107"/>
      <c r="JN1123" s="2"/>
      <c r="JO1123" s="15"/>
      <c r="JP1123" s="15"/>
      <c r="JQ1123" s="80"/>
      <c r="JR1123" s="52"/>
      <c r="JS1123" s="69"/>
      <c r="JT1123" s="69"/>
      <c r="JU1123" s="69"/>
      <c r="JV1123" s="107"/>
      <c r="JW1123" s="2"/>
      <c r="JX1123" s="15"/>
      <c r="JY1123" s="15"/>
      <c r="JZ1123" s="80"/>
      <c r="KA1123" s="52"/>
      <c r="KB1123" s="69"/>
      <c r="KC1123" s="69"/>
      <c r="KD1123" s="69"/>
      <c r="KE1123" s="107"/>
      <c r="KF1123" s="2"/>
      <c r="KG1123" s="15"/>
      <c r="KH1123" s="15"/>
      <c r="KI1123" s="80"/>
      <c r="KJ1123" s="52"/>
      <c r="KK1123" s="69"/>
      <c r="KL1123" s="69"/>
      <c r="KM1123" s="69"/>
      <c r="KN1123" s="107"/>
      <c r="KO1123" s="2"/>
      <c r="KP1123" s="15"/>
      <c r="KQ1123" s="15"/>
      <c r="KR1123" s="80"/>
      <c r="KS1123" s="52"/>
      <c r="KT1123" s="69"/>
      <c r="KU1123" s="69"/>
      <c r="KV1123" s="69"/>
      <c r="KW1123" s="107"/>
      <c r="KX1123" s="2"/>
      <c r="KY1123" s="15"/>
      <c r="KZ1123" s="15"/>
      <c r="LA1123" s="80"/>
      <c r="LB1123" s="52"/>
      <c r="LC1123" s="69"/>
      <c r="LD1123" s="69"/>
      <c r="LE1123" s="69"/>
      <c r="LF1123" s="107"/>
      <c r="LG1123" s="2"/>
      <c r="LH1123" s="15"/>
      <c r="LI1123" s="15"/>
      <c r="LJ1123" s="80"/>
      <c r="LK1123" s="52"/>
      <c r="LL1123" s="69"/>
      <c r="LM1123" s="69"/>
      <c r="LN1123" s="69"/>
      <c r="LO1123" s="107"/>
      <c r="LP1123" s="2"/>
      <c r="LQ1123" s="15"/>
      <c r="LR1123" s="15"/>
      <c r="LS1123" s="80"/>
      <c r="LT1123" s="52"/>
      <c r="LU1123" s="69"/>
      <c r="LV1123" s="69"/>
      <c r="LW1123" s="69"/>
      <c r="LX1123" s="107"/>
      <c r="LY1123" s="2"/>
      <c r="LZ1123" s="15"/>
      <c r="MA1123" s="15"/>
      <c r="MB1123" s="80"/>
      <c r="MC1123" s="52"/>
      <c r="MD1123" s="69"/>
      <c r="ME1123" s="69"/>
      <c r="MF1123" s="69"/>
      <c r="MG1123" s="107"/>
      <c r="MH1123" s="2"/>
      <c r="MI1123" s="15"/>
      <c r="MJ1123" s="15"/>
      <c r="MK1123" s="80"/>
      <c r="ML1123" s="52"/>
      <c r="MM1123" s="69"/>
      <c r="MN1123" s="69"/>
      <c r="MO1123" s="69"/>
      <c r="MP1123" s="107"/>
      <c r="MQ1123" s="2"/>
      <c r="MR1123" s="15"/>
      <c r="MS1123" s="15"/>
      <c r="MT1123" s="80"/>
      <c r="MU1123" s="52"/>
      <c r="MV1123" s="69"/>
      <c r="MW1123" s="69"/>
      <c r="MX1123" s="69"/>
      <c r="MY1123" s="107"/>
      <c r="MZ1123" s="2"/>
      <c r="NA1123" s="15"/>
      <c r="NB1123" s="15"/>
      <c r="NC1123" s="80"/>
      <c r="ND1123" s="52"/>
      <c r="NE1123" s="69"/>
      <c r="NF1123" s="69"/>
      <c r="NG1123" s="69"/>
      <c r="NH1123" s="107"/>
      <c r="NI1123" s="2"/>
      <c r="NJ1123" s="15"/>
      <c r="NK1123" s="15"/>
      <c r="NL1123" s="80"/>
      <c r="NM1123" s="52"/>
      <c r="NN1123" s="69"/>
      <c r="NO1123" s="69"/>
      <c r="NP1123" s="69"/>
      <c r="NQ1123" s="107"/>
      <c r="NR1123" s="2"/>
      <c r="NS1123" s="15"/>
      <c r="NT1123" s="15"/>
      <c r="NU1123" s="80"/>
      <c r="NV1123" s="52"/>
      <c r="NW1123" s="69"/>
      <c r="NX1123" s="69"/>
      <c r="NY1123" s="69"/>
      <c r="NZ1123" s="107"/>
      <c r="OA1123" s="2"/>
      <c r="OB1123" s="15"/>
      <c r="OC1123" s="15"/>
      <c r="OD1123" s="80"/>
      <c r="OE1123" s="52"/>
      <c r="OF1123" s="69"/>
      <c r="OG1123" s="69"/>
      <c r="OH1123" s="69"/>
      <c r="OI1123" s="107"/>
      <c r="OJ1123" s="2"/>
      <c r="OK1123" s="15"/>
      <c r="OL1123" s="15"/>
      <c r="OM1123" s="80"/>
      <c r="ON1123" s="52"/>
      <c r="OO1123" s="69"/>
      <c r="OP1123" s="69"/>
      <c r="OQ1123" s="69"/>
      <c r="OR1123" s="107"/>
      <c r="OS1123" s="2"/>
      <c r="OT1123" s="15"/>
      <c r="OU1123" s="15"/>
      <c r="OV1123" s="80"/>
      <c r="OW1123" s="52"/>
      <c r="OX1123" s="69"/>
      <c r="OY1123" s="69"/>
      <c r="OZ1123" s="69"/>
      <c r="PA1123" s="107"/>
      <c r="PB1123" s="2"/>
      <c r="PC1123" s="15"/>
      <c r="PD1123" s="15"/>
      <c r="PE1123" s="80"/>
      <c r="PF1123" s="52"/>
      <c r="PG1123" s="69"/>
      <c r="PH1123" s="69"/>
      <c r="PI1123" s="69"/>
      <c r="PJ1123" s="107"/>
      <c r="PK1123" s="2"/>
      <c r="PL1123" s="15"/>
      <c r="PM1123" s="15"/>
      <c r="PN1123" s="80"/>
      <c r="PO1123" s="52"/>
      <c r="PP1123" s="69"/>
      <c r="PQ1123" s="69"/>
      <c r="PR1123" s="69"/>
      <c r="PS1123" s="107"/>
      <c r="PT1123" s="2"/>
      <c r="PU1123" s="15"/>
      <c r="PV1123" s="15"/>
      <c r="PW1123" s="80"/>
      <c r="PX1123" s="52"/>
      <c r="PY1123" s="69"/>
      <c r="PZ1123" s="69"/>
      <c r="QA1123" s="69"/>
      <c r="QB1123" s="107"/>
      <c r="QC1123" s="2"/>
      <c r="QD1123" s="15"/>
      <c r="QE1123" s="15"/>
      <c r="QF1123" s="80"/>
      <c r="QG1123" s="52"/>
      <c r="QH1123" s="69"/>
      <c r="QI1123" s="69"/>
      <c r="QJ1123" s="69"/>
      <c r="QK1123" s="107"/>
      <c r="QL1123" s="2"/>
      <c r="QM1123" s="15"/>
      <c r="QN1123" s="15"/>
      <c r="QO1123" s="80"/>
      <c r="QP1123" s="52"/>
      <c r="QQ1123" s="69"/>
      <c r="QR1123" s="69"/>
      <c r="QS1123" s="69"/>
      <c r="QT1123" s="107"/>
      <c r="QU1123" s="2"/>
      <c r="QV1123" s="15"/>
      <c r="QW1123" s="15"/>
      <c r="QX1123" s="80"/>
      <c r="QY1123" s="52"/>
      <c r="QZ1123" s="69"/>
      <c r="RA1123" s="69"/>
      <c r="RB1123" s="69"/>
      <c r="RC1123" s="107"/>
      <c r="RD1123" s="2"/>
      <c r="RE1123" s="15"/>
      <c r="RF1123" s="15"/>
      <c r="RG1123" s="80"/>
      <c r="RH1123" s="52"/>
      <c r="RI1123" s="69"/>
      <c r="RJ1123" s="69"/>
      <c r="RK1123" s="69"/>
      <c r="RL1123" s="107"/>
      <c r="RM1123" s="2"/>
      <c r="RN1123" s="15"/>
      <c r="RO1123" s="15"/>
      <c r="RP1123" s="80"/>
      <c r="RQ1123" s="52"/>
      <c r="RR1123" s="69"/>
      <c r="RS1123" s="69"/>
      <c r="RT1123" s="69"/>
      <c r="RU1123" s="107"/>
      <c r="RV1123" s="2"/>
      <c r="RW1123" s="15"/>
      <c r="RX1123" s="15"/>
      <c r="RY1123" s="80"/>
      <c r="RZ1123" s="52"/>
      <c r="SA1123" s="69"/>
      <c r="SB1123" s="69"/>
      <c r="SC1123" s="69"/>
      <c r="SD1123" s="107"/>
      <c r="SE1123" s="2"/>
      <c r="SF1123" s="15"/>
      <c r="SG1123" s="15"/>
      <c r="SH1123" s="80"/>
      <c r="SI1123" s="52"/>
      <c r="SJ1123" s="69"/>
      <c r="SK1123" s="69"/>
      <c r="SL1123" s="69"/>
      <c r="SM1123" s="107"/>
      <c r="SN1123" s="2"/>
      <c r="SO1123" s="15"/>
      <c r="SP1123" s="15"/>
      <c r="SQ1123" s="80"/>
      <c r="SR1123" s="52"/>
      <c r="SS1123" s="69"/>
      <c r="ST1123" s="69"/>
      <c r="SU1123" s="69"/>
      <c r="SV1123" s="107"/>
      <c r="SW1123" s="2"/>
      <c r="SX1123" s="15"/>
      <c r="SY1123" s="15"/>
      <c r="SZ1123" s="80"/>
      <c r="TA1123" s="52"/>
      <c r="TB1123" s="69"/>
      <c r="TC1123" s="69"/>
      <c r="TD1123" s="69"/>
      <c r="TE1123" s="107"/>
      <c r="TF1123" s="2"/>
      <c r="TG1123" s="15"/>
      <c r="TH1123" s="15"/>
      <c r="TI1123" s="80"/>
      <c r="TJ1123" s="52"/>
      <c r="TK1123" s="69"/>
      <c r="TL1123" s="69"/>
      <c r="TM1123" s="69"/>
      <c r="TN1123" s="107"/>
      <c r="TO1123" s="2"/>
      <c r="TP1123" s="15"/>
      <c r="TQ1123" s="15"/>
      <c r="TR1123" s="80"/>
      <c r="TS1123" s="52"/>
      <c r="TT1123" s="69"/>
      <c r="TU1123" s="69"/>
      <c r="TV1123" s="69"/>
      <c r="TW1123" s="107"/>
      <c r="TX1123" s="2"/>
      <c r="TY1123" s="15"/>
      <c r="TZ1123" s="15"/>
      <c r="UA1123" s="80"/>
      <c r="UB1123" s="52"/>
      <c r="UC1123" s="69"/>
      <c r="UD1123" s="69"/>
      <c r="UE1123" s="69"/>
      <c r="UF1123" s="107"/>
      <c r="UG1123" s="2"/>
      <c r="UH1123" s="15"/>
      <c r="UI1123" s="15"/>
      <c r="UJ1123" s="80"/>
      <c r="UK1123" s="52"/>
      <c r="UL1123" s="69"/>
      <c r="UM1123" s="69"/>
      <c r="UN1123" s="69"/>
      <c r="UO1123" s="107"/>
      <c r="UP1123" s="2"/>
      <c r="UQ1123" s="15"/>
      <c r="UR1123" s="15"/>
      <c r="US1123" s="80"/>
      <c r="UT1123" s="52"/>
      <c r="UU1123" s="69"/>
      <c r="UV1123" s="69"/>
      <c r="UW1123" s="69"/>
      <c r="UX1123" s="107"/>
      <c r="UY1123" s="2"/>
      <c r="UZ1123" s="15"/>
      <c r="VA1123" s="15"/>
      <c r="VB1123" s="80"/>
      <c r="VC1123" s="52"/>
      <c r="VD1123" s="69"/>
      <c r="VE1123" s="69"/>
      <c r="VF1123" s="69"/>
      <c r="VG1123" s="107"/>
      <c r="VH1123" s="2"/>
      <c r="VI1123" s="15"/>
      <c r="VJ1123" s="15"/>
      <c r="VK1123" s="80"/>
      <c r="VL1123" s="52"/>
      <c r="VM1123" s="69"/>
      <c r="VN1123" s="69"/>
      <c r="VO1123" s="69"/>
      <c r="VP1123" s="107"/>
      <c r="VQ1123" s="2"/>
      <c r="VR1123" s="15"/>
      <c r="VS1123" s="15"/>
      <c r="VT1123" s="80"/>
      <c r="VU1123" s="52"/>
      <c r="VV1123" s="69"/>
      <c r="VW1123" s="69"/>
      <c r="VX1123" s="69"/>
      <c r="VY1123" s="107"/>
      <c r="VZ1123" s="2"/>
      <c r="WA1123" s="15"/>
      <c r="WB1123" s="15"/>
      <c r="WC1123" s="80"/>
      <c r="WD1123" s="52"/>
      <c r="WE1123" s="69"/>
      <c r="WF1123" s="69"/>
      <c r="WG1123" s="69"/>
      <c r="WH1123" s="107"/>
      <c r="WI1123" s="2"/>
      <c r="WJ1123" s="15"/>
      <c r="WK1123" s="15"/>
      <c r="WL1123" s="80"/>
      <c r="WM1123" s="52"/>
      <c r="WN1123" s="69"/>
      <c r="WO1123" s="69"/>
      <c r="WP1123" s="69"/>
      <c r="WQ1123" s="107"/>
      <c r="WR1123" s="2"/>
      <c r="WS1123" s="15"/>
      <c r="WT1123" s="15"/>
      <c r="WU1123" s="80"/>
      <c r="WV1123" s="52"/>
      <c r="WW1123" s="69"/>
      <c r="WX1123" s="69"/>
      <c r="WY1123" s="69"/>
      <c r="WZ1123" s="107"/>
      <c r="XA1123" s="2"/>
      <c r="XB1123" s="15"/>
      <c r="XC1123" s="15"/>
      <c r="XD1123" s="80"/>
      <c r="XE1123" s="52"/>
      <c r="XF1123" s="69"/>
      <c r="XG1123" s="69"/>
      <c r="XH1123" s="69"/>
      <c r="XI1123" s="107"/>
      <c r="XJ1123" s="2"/>
      <c r="XK1123" s="15"/>
      <c r="XL1123" s="15"/>
      <c r="XM1123" s="80"/>
      <c r="XN1123" s="52"/>
      <c r="XO1123" s="69"/>
      <c r="XP1123" s="69"/>
      <c r="XQ1123" s="69"/>
      <c r="XR1123" s="107"/>
      <c r="XS1123" s="2"/>
      <c r="XT1123" s="15"/>
      <c r="XU1123" s="15"/>
      <c r="XV1123" s="80"/>
      <c r="XW1123" s="52"/>
      <c r="XX1123" s="69"/>
      <c r="XY1123" s="69"/>
      <c r="XZ1123" s="69"/>
      <c r="YA1123" s="107"/>
      <c r="YB1123" s="2"/>
      <c r="YC1123" s="15"/>
      <c r="YD1123" s="15"/>
      <c r="YE1123" s="80"/>
      <c r="YF1123" s="52"/>
      <c r="YG1123" s="69"/>
      <c r="YH1123" s="69"/>
      <c r="YI1123" s="69"/>
      <c r="YJ1123" s="107"/>
      <c r="YK1123" s="2"/>
      <c r="YL1123" s="15"/>
      <c r="YM1123" s="15"/>
      <c r="YN1123" s="80"/>
      <c r="YO1123" s="52"/>
      <c r="YP1123" s="69"/>
      <c r="YQ1123" s="69"/>
      <c r="YR1123" s="69"/>
      <c r="YS1123" s="107"/>
      <c r="YT1123" s="2"/>
      <c r="YU1123" s="15"/>
      <c r="YV1123" s="15"/>
      <c r="YW1123" s="80"/>
      <c r="YX1123" s="52"/>
      <c r="YY1123" s="69"/>
      <c r="YZ1123" s="69"/>
      <c r="ZA1123" s="69"/>
      <c r="ZB1123" s="107"/>
      <c r="ZC1123" s="2"/>
      <c r="ZD1123" s="15"/>
      <c r="ZE1123" s="15"/>
      <c r="ZF1123" s="80"/>
      <c r="ZG1123" s="52"/>
      <c r="ZH1123" s="69"/>
      <c r="ZI1123" s="69"/>
      <c r="ZJ1123" s="69"/>
      <c r="ZK1123" s="107"/>
      <c r="ZL1123" s="2"/>
      <c r="ZM1123" s="15"/>
      <c r="ZN1123" s="15"/>
      <c r="ZO1123" s="80"/>
      <c r="ZP1123" s="52"/>
      <c r="ZQ1123" s="69"/>
      <c r="ZR1123" s="69"/>
      <c r="ZS1123" s="69"/>
      <c r="ZT1123" s="107"/>
      <c r="ZU1123" s="2"/>
      <c r="ZV1123" s="15"/>
      <c r="ZW1123" s="15"/>
      <c r="ZX1123" s="80"/>
      <c r="ZY1123" s="52"/>
      <c r="ZZ1123" s="69"/>
      <c r="AAA1123" s="69"/>
      <c r="AAB1123" s="69"/>
      <c r="AAC1123" s="107"/>
      <c r="AAD1123" s="2"/>
      <c r="AAE1123" s="15"/>
      <c r="AAF1123" s="15"/>
      <c r="AAG1123" s="80"/>
      <c r="AAH1123" s="52"/>
      <c r="AAI1123" s="69"/>
      <c r="AAJ1123" s="69"/>
      <c r="AAK1123" s="69"/>
      <c r="AAL1123" s="107"/>
      <c r="AAM1123" s="2"/>
      <c r="AAN1123" s="15"/>
      <c r="AAO1123" s="15"/>
      <c r="AAP1123" s="80"/>
      <c r="AAQ1123" s="52"/>
      <c r="AAR1123" s="69"/>
      <c r="AAS1123" s="69"/>
      <c r="AAT1123" s="69"/>
      <c r="AAU1123" s="107"/>
      <c r="AAV1123" s="2"/>
      <c r="AAW1123" s="15"/>
      <c r="AAX1123" s="15"/>
      <c r="AAY1123" s="80"/>
      <c r="AAZ1123" s="52"/>
      <c r="ABA1123" s="69"/>
      <c r="ABB1123" s="69"/>
      <c r="ABC1123" s="69"/>
      <c r="ABD1123" s="107"/>
      <c r="ABE1123" s="2"/>
      <c r="ABF1123" s="15"/>
      <c r="ABG1123" s="15"/>
      <c r="ABH1123" s="80"/>
      <c r="ABI1123" s="52"/>
      <c r="ABJ1123" s="69"/>
      <c r="ABK1123" s="69"/>
      <c r="ABL1123" s="69"/>
      <c r="ABM1123" s="107"/>
      <c r="ABN1123" s="2"/>
      <c r="ABO1123" s="15"/>
      <c r="ABP1123" s="15"/>
      <c r="ABQ1123" s="80"/>
      <c r="ABR1123" s="52"/>
      <c r="ABS1123" s="69"/>
      <c r="ABT1123" s="69"/>
      <c r="ABU1123" s="69"/>
      <c r="ABV1123" s="107"/>
      <c r="ABW1123" s="2"/>
      <c r="ABX1123" s="15"/>
      <c r="ABY1123" s="15"/>
      <c r="ABZ1123" s="80"/>
      <c r="ACA1123" s="52"/>
      <c r="ACB1123" s="69"/>
      <c r="ACC1123" s="69"/>
      <c r="ACD1123" s="69"/>
      <c r="ACE1123" s="107"/>
      <c r="ACF1123" s="2"/>
      <c r="ACG1123" s="15"/>
      <c r="ACH1123" s="15"/>
      <c r="ACI1123" s="80"/>
      <c r="ACJ1123" s="52"/>
      <c r="ACK1123" s="69"/>
      <c r="ACL1123" s="69"/>
      <c r="ACM1123" s="69"/>
      <c r="ACN1123" s="107"/>
      <c r="ACO1123" s="2"/>
      <c r="ACP1123" s="15"/>
      <c r="ACQ1123" s="15"/>
      <c r="ACR1123" s="80"/>
      <c r="ACS1123" s="52"/>
      <c r="ACT1123" s="69"/>
      <c r="ACU1123" s="69"/>
      <c r="ACV1123" s="69"/>
      <c r="ACW1123" s="107"/>
      <c r="ACX1123" s="2"/>
      <c r="ACY1123" s="15"/>
      <c r="ACZ1123" s="15"/>
      <c r="ADA1123" s="80"/>
      <c r="ADB1123" s="52"/>
      <c r="ADC1123" s="69"/>
      <c r="ADD1123" s="69"/>
      <c r="ADE1123" s="69"/>
      <c r="ADF1123" s="107"/>
      <c r="ADG1123" s="2"/>
      <c r="ADH1123" s="15"/>
      <c r="ADI1123" s="15"/>
      <c r="ADJ1123" s="80"/>
      <c r="ADK1123" s="52"/>
      <c r="ADL1123" s="69"/>
      <c r="ADM1123" s="69"/>
      <c r="ADN1123" s="69"/>
      <c r="ADO1123" s="107"/>
      <c r="ADP1123" s="2"/>
      <c r="ADQ1123" s="15"/>
      <c r="ADR1123" s="15"/>
      <c r="ADS1123" s="80"/>
      <c r="ADT1123" s="52"/>
      <c r="ADU1123" s="69"/>
      <c r="ADV1123" s="69"/>
      <c r="ADW1123" s="69"/>
      <c r="ADX1123" s="107"/>
      <c r="ADY1123" s="2"/>
      <c r="ADZ1123" s="15"/>
      <c r="AEA1123" s="15"/>
      <c r="AEB1123" s="80"/>
      <c r="AEC1123" s="52"/>
      <c r="AED1123" s="69"/>
      <c r="AEE1123" s="69"/>
      <c r="AEF1123" s="69"/>
      <c r="AEG1123" s="107"/>
      <c r="AEH1123" s="2"/>
      <c r="AEI1123" s="15"/>
      <c r="AEJ1123" s="15"/>
      <c r="AEK1123" s="80"/>
      <c r="AEL1123" s="52"/>
      <c r="AEM1123" s="69"/>
      <c r="AEN1123" s="69"/>
      <c r="AEO1123" s="69"/>
      <c r="AEP1123" s="107"/>
      <c r="AEQ1123" s="2"/>
      <c r="AER1123" s="15"/>
      <c r="AES1123" s="15"/>
      <c r="AET1123" s="80"/>
      <c r="AEU1123" s="52"/>
      <c r="AEV1123" s="69"/>
      <c r="AEW1123" s="69"/>
      <c r="AEX1123" s="69"/>
      <c r="AEY1123" s="107"/>
      <c r="AEZ1123" s="2"/>
      <c r="AFA1123" s="15"/>
      <c r="AFB1123" s="15"/>
      <c r="AFC1123" s="80"/>
      <c r="AFD1123" s="52"/>
      <c r="AFE1123" s="69"/>
      <c r="AFF1123" s="69"/>
      <c r="AFG1123" s="69"/>
      <c r="AFH1123" s="107"/>
      <c r="AFI1123" s="2"/>
      <c r="AFJ1123" s="15"/>
      <c r="AFK1123" s="15"/>
      <c r="AFL1123" s="80"/>
      <c r="AFM1123" s="52"/>
      <c r="AFN1123" s="69"/>
      <c r="AFO1123" s="69"/>
      <c r="AFP1123" s="69"/>
      <c r="AFQ1123" s="107"/>
      <c r="AFR1123" s="2"/>
      <c r="AFS1123" s="15"/>
      <c r="AFT1123" s="15"/>
      <c r="AFU1123" s="80"/>
      <c r="AFV1123" s="52"/>
      <c r="AFW1123" s="69"/>
      <c r="AFX1123" s="69"/>
      <c r="AFY1123" s="69"/>
      <c r="AFZ1123" s="107"/>
      <c r="AGA1123" s="2"/>
      <c r="AGB1123" s="15"/>
      <c r="AGC1123" s="15"/>
      <c r="AGD1123" s="80"/>
      <c r="AGE1123" s="52"/>
      <c r="AGF1123" s="69"/>
      <c r="AGG1123" s="69"/>
      <c r="AGH1123" s="69"/>
      <c r="AGI1123" s="107"/>
      <c r="AGJ1123" s="2"/>
      <c r="AGK1123" s="15"/>
      <c r="AGL1123" s="15"/>
      <c r="AGM1123" s="80"/>
      <c r="AGN1123" s="52"/>
      <c r="AGO1123" s="69"/>
      <c r="AGP1123" s="69"/>
      <c r="AGQ1123" s="69"/>
      <c r="AGR1123" s="107"/>
      <c r="AGS1123" s="2"/>
      <c r="AGT1123" s="15"/>
      <c r="AGU1123" s="15"/>
      <c r="AGV1123" s="80"/>
      <c r="AGW1123" s="52"/>
      <c r="AGX1123" s="69"/>
      <c r="AGY1123" s="69"/>
      <c r="AGZ1123" s="69"/>
      <c r="AHA1123" s="107"/>
      <c r="AHB1123" s="2"/>
      <c r="AHC1123" s="15"/>
      <c r="AHD1123" s="15"/>
      <c r="AHE1123" s="80"/>
      <c r="AHF1123" s="52"/>
      <c r="AHG1123" s="69"/>
      <c r="AHH1123" s="69"/>
      <c r="AHI1123" s="69"/>
      <c r="AHJ1123" s="107"/>
      <c r="AHK1123" s="2"/>
      <c r="AHL1123" s="15"/>
      <c r="AHM1123" s="15"/>
      <c r="AHN1123" s="80"/>
      <c r="AHO1123" s="52"/>
      <c r="AHP1123" s="69"/>
      <c r="AHQ1123" s="69"/>
      <c r="AHR1123" s="69"/>
      <c r="AHS1123" s="107"/>
      <c r="AHT1123" s="2"/>
      <c r="AHU1123" s="15"/>
      <c r="AHV1123" s="15"/>
      <c r="AHW1123" s="80"/>
      <c r="AHX1123" s="52"/>
      <c r="AHY1123" s="69"/>
      <c r="AHZ1123" s="69"/>
      <c r="AIA1123" s="69"/>
      <c r="AIB1123" s="107"/>
      <c r="AIC1123" s="2"/>
      <c r="AID1123" s="15"/>
      <c r="AIE1123" s="15"/>
      <c r="AIF1123" s="80"/>
      <c r="AIG1123" s="52"/>
      <c r="AIH1123" s="69"/>
      <c r="AII1123" s="69"/>
      <c r="AIJ1123" s="69"/>
      <c r="AIK1123" s="107"/>
      <c r="AIL1123" s="2"/>
      <c r="AIM1123" s="15"/>
      <c r="AIN1123" s="15"/>
      <c r="AIO1123" s="80"/>
      <c r="AIP1123" s="52"/>
      <c r="AIQ1123" s="69"/>
      <c r="AIR1123" s="69"/>
      <c r="AIS1123" s="69"/>
      <c r="AIT1123" s="107"/>
      <c r="AIU1123" s="2"/>
      <c r="AIV1123" s="15"/>
      <c r="AIW1123" s="15"/>
      <c r="AIX1123" s="80"/>
      <c r="AIY1123" s="52"/>
      <c r="AIZ1123" s="69"/>
      <c r="AJA1123" s="69"/>
      <c r="AJB1123" s="69"/>
      <c r="AJC1123" s="107"/>
      <c r="AJD1123" s="2"/>
      <c r="AJE1123" s="15"/>
      <c r="AJF1123" s="15"/>
      <c r="AJG1123" s="80"/>
      <c r="AJH1123" s="52"/>
      <c r="AJI1123" s="69"/>
      <c r="AJJ1123" s="69"/>
      <c r="AJK1123" s="69"/>
      <c r="AJL1123" s="107"/>
      <c r="AJM1123" s="2"/>
      <c r="AJN1123" s="15"/>
      <c r="AJO1123" s="15"/>
      <c r="AJP1123" s="80"/>
      <c r="AJQ1123" s="52"/>
      <c r="AJR1123" s="69"/>
      <c r="AJS1123" s="69"/>
      <c r="AJT1123" s="69"/>
      <c r="AJU1123" s="107"/>
      <c r="AJV1123" s="2"/>
      <c r="AJW1123" s="15"/>
      <c r="AJX1123" s="15"/>
      <c r="AJY1123" s="80"/>
      <c r="AJZ1123" s="52"/>
      <c r="AKA1123" s="69"/>
      <c r="AKB1123" s="69"/>
      <c r="AKC1123" s="69"/>
      <c r="AKD1123" s="107"/>
      <c r="AKE1123" s="2"/>
      <c r="AKF1123" s="15"/>
      <c r="AKG1123" s="15"/>
      <c r="AKH1123" s="80"/>
      <c r="AKI1123" s="52"/>
      <c r="AKJ1123" s="69"/>
      <c r="AKK1123" s="69"/>
      <c r="AKL1123" s="69"/>
      <c r="AKM1123" s="107"/>
      <c r="AKN1123" s="2"/>
      <c r="AKO1123" s="15"/>
      <c r="AKP1123" s="15"/>
      <c r="AKQ1123" s="80"/>
      <c r="AKR1123" s="52"/>
      <c r="AKS1123" s="69"/>
      <c r="AKT1123" s="69"/>
      <c r="AKU1123" s="69"/>
      <c r="AKV1123" s="107"/>
      <c r="AKW1123" s="2"/>
      <c r="AKX1123" s="15"/>
      <c r="AKY1123" s="15"/>
      <c r="AKZ1123" s="80"/>
      <c r="ALA1123" s="52"/>
      <c r="ALB1123" s="69"/>
      <c r="ALC1123" s="69"/>
      <c r="ALD1123" s="69"/>
      <c r="ALE1123" s="107"/>
      <c r="ALF1123" s="2"/>
      <c r="ALG1123" s="15"/>
      <c r="ALH1123" s="15"/>
      <c r="ALI1123" s="80"/>
      <c r="ALJ1123" s="52"/>
      <c r="ALK1123" s="69"/>
      <c r="ALL1123" s="69"/>
      <c r="ALM1123" s="69"/>
      <c r="ALN1123" s="107"/>
      <c r="ALO1123" s="2"/>
      <c r="ALP1123" s="15"/>
      <c r="ALQ1123" s="15"/>
      <c r="ALR1123" s="80"/>
      <c r="ALS1123" s="52"/>
      <c r="ALT1123" s="69"/>
      <c r="ALU1123" s="69"/>
      <c r="ALV1123" s="69"/>
      <c r="ALW1123" s="107"/>
      <c r="ALX1123" s="2"/>
      <c r="ALY1123" s="15"/>
      <c r="ALZ1123" s="15"/>
      <c r="AMA1123" s="80"/>
      <c r="AMB1123" s="52"/>
      <c r="AMC1123" s="69"/>
      <c r="AMD1123" s="69"/>
      <c r="AME1123" s="69"/>
      <c r="AMF1123" s="107"/>
      <c r="AMG1123" s="2"/>
      <c r="AMH1123" s="15"/>
      <c r="AMI1123" s="15"/>
      <c r="AMJ1123" s="80"/>
      <c r="AMK1123" s="52"/>
      <c r="AML1123" s="69"/>
      <c r="AMM1123" s="69"/>
      <c r="AMN1123" s="69"/>
      <c r="AMO1123" s="107"/>
      <c r="AMP1123" s="2"/>
      <c r="AMQ1123" s="15"/>
      <c r="AMR1123" s="15"/>
      <c r="AMS1123" s="80"/>
      <c r="AMT1123" s="52"/>
      <c r="AMU1123" s="69"/>
      <c r="AMV1123" s="69"/>
      <c r="AMW1123" s="69"/>
      <c r="AMX1123" s="107"/>
      <c r="AMY1123" s="2"/>
      <c r="AMZ1123" s="15"/>
      <c r="ANA1123" s="15"/>
      <c r="ANB1123" s="80"/>
      <c r="ANC1123" s="52"/>
      <c r="AND1123" s="69"/>
      <c r="ANE1123" s="69"/>
      <c r="ANF1123" s="69"/>
      <c r="ANG1123" s="107"/>
      <c r="ANH1123" s="2"/>
      <c r="ANI1123" s="15"/>
      <c r="ANJ1123" s="15"/>
      <c r="ANK1123" s="80"/>
      <c r="ANL1123" s="52"/>
      <c r="ANM1123" s="69"/>
      <c r="ANN1123" s="69"/>
      <c r="ANO1123" s="69"/>
      <c r="ANP1123" s="107"/>
      <c r="ANQ1123" s="2"/>
      <c r="ANR1123" s="15"/>
      <c r="ANS1123" s="15"/>
      <c r="ANT1123" s="80"/>
      <c r="ANU1123" s="52"/>
      <c r="ANV1123" s="69"/>
      <c r="ANW1123" s="69"/>
      <c r="ANX1123" s="69"/>
      <c r="ANY1123" s="107"/>
      <c r="ANZ1123" s="2"/>
      <c r="AOA1123" s="15"/>
      <c r="AOB1123" s="15"/>
      <c r="AOC1123" s="80"/>
      <c r="AOD1123" s="52"/>
      <c r="AOE1123" s="69"/>
      <c r="AOF1123" s="69"/>
      <c r="AOG1123" s="69"/>
      <c r="AOH1123" s="107"/>
      <c r="AOI1123" s="2"/>
      <c r="AOJ1123" s="15"/>
      <c r="AOK1123" s="15"/>
      <c r="AOL1123" s="80"/>
      <c r="AOM1123" s="52"/>
      <c r="AON1123" s="69"/>
      <c r="AOO1123" s="69"/>
      <c r="AOP1123" s="69"/>
      <c r="AOQ1123" s="107"/>
      <c r="AOR1123" s="2"/>
      <c r="AOS1123" s="15"/>
      <c r="AOT1123" s="15"/>
      <c r="AOU1123" s="80"/>
      <c r="AOV1123" s="52"/>
      <c r="AOW1123" s="69"/>
      <c r="AOX1123" s="69"/>
      <c r="AOY1123" s="69"/>
      <c r="AOZ1123" s="107"/>
      <c r="APA1123" s="2"/>
      <c r="APB1123" s="15"/>
      <c r="APC1123" s="15"/>
      <c r="APD1123" s="80"/>
      <c r="APE1123" s="52"/>
      <c r="APF1123" s="69"/>
      <c r="APG1123" s="69"/>
      <c r="APH1123" s="69"/>
      <c r="API1123" s="107"/>
      <c r="APJ1123" s="2"/>
      <c r="APK1123" s="15"/>
      <c r="APL1123" s="15"/>
      <c r="APM1123" s="80"/>
      <c r="APN1123" s="52"/>
      <c r="APO1123" s="69"/>
      <c r="APP1123" s="69"/>
      <c r="APQ1123" s="69"/>
      <c r="APR1123" s="107"/>
      <c r="APS1123" s="2"/>
      <c r="APT1123" s="15"/>
      <c r="APU1123" s="15"/>
      <c r="APV1123" s="80"/>
      <c r="APW1123" s="52"/>
      <c r="APX1123" s="69"/>
      <c r="APY1123" s="69"/>
      <c r="APZ1123" s="69"/>
      <c r="AQA1123" s="107"/>
      <c r="AQB1123" s="2"/>
      <c r="AQC1123" s="15"/>
      <c r="AQD1123" s="15"/>
      <c r="AQE1123" s="80"/>
      <c r="AQF1123" s="52"/>
      <c r="AQG1123" s="69"/>
      <c r="AQH1123" s="69"/>
      <c r="AQI1123" s="69"/>
      <c r="AQJ1123" s="107"/>
      <c r="AQK1123" s="2"/>
      <c r="AQL1123" s="15"/>
      <c r="AQM1123" s="15"/>
      <c r="AQN1123" s="80"/>
      <c r="AQO1123" s="52"/>
      <c r="AQP1123" s="69"/>
      <c r="AQQ1123" s="69"/>
      <c r="AQR1123" s="69"/>
      <c r="AQS1123" s="107"/>
      <c r="AQT1123" s="2"/>
      <c r="AQU1123" s="15"/>
      <c r="AQV1123" s="15"/>
      <c r="AQW1123" s="80"/>
      <c r="AQX1123" s="52"/>
      <c r="AQY1123" s="69"/>
      <c r="AQZ1123" s="69"/>
      <c r="ARA1123" s="69"/>
      <c r="ARB1123" s="107"/>
      <c r="ARC1123" s="2"/>
      <c r="ARD1123" s="15"/>
      <c r="ARE1123" s="15"/>
      <c r="ARF1123" s="80"/>
      <c r="ARG1123" s="52"/>
      <c r="ARH1123" s="69"/>
      <c r="ARI1123" s="69"/>
      <c r="ARJ1123" s="69"/>
      <c r="ARK1123" s="107"/>
      <c r="ARL1123" s="2"/>
      <c r="ARM1123" s="15"/>
      <c r="ARN1123" s="15"/>
      <c r="ARO1123" s="80"/>
      <c r="ARP1123" s="52"/>
      <c r="ARQ1123" s="69"/>
      <c r="ARR1123" s="69"/>
      <c r="ARS1123" s="69"/>
      <c r="ART1123" s="107"/>
      <c r="ARU1123" s="2"/>
      <c r="ARV1123" s="15"/>
      <c r="ARW1123" s="15"/>
      <c r="ARX1123" s="80"/>
      <c r="ARY1123" s="52"/>
      <c r="ARZ1123" s="69"/>
      <c r="ASA1123" s="69"/>
      <c r="ASB1123" s="69"/>
      <c r="ASC1123" s="107"/>
      <c r="ASD1123" s="2"/>
      <c r="ASE1123" s="15"/>
      <c r="ASF1123" s="15"/>
      <c r="ASG1123" s="80"/>
      <c r="ASH1123" s="52"/>
      <c r="ASI1123" s="69"/>
      <c r="ASJ1123" s="69"/>
      <c r="ASK1123" s="69"/>
      <c r="ASL1123" s="107"/>
      <c r="ASM1123" s="2"/>
      <c r="ASN1123" s="15"/>
      <c r="ASO1123" s="15"/>
      <c r="ASP1123" s="80"/>
      <c r="ASQ1123" s="52"/>
      <c r="ASR1123" s="69"/>
      <c r="ASS1123" s="69"/>
      <c r="AST1123" s="69"/>
      <c r="ASU1123" s="107"/>
      <c r="ASV1123" s="2"/>
      <c r="ASW1123" s="15"/>
      <c r="ASX1123" s="15"/>
      <c r="ASY1123" s="80"/>
      <c r="ASZ1123" s="52"/>
      <c r="ATA1123" s="69"/>
      <c r="ATB1123" s="69"/>
      <c r="ATC1123" s="69"/>
      <c r="ATD1123" s="107"/>
      <c r="ATE1123" s="2"/>
      <c r="ATF1123" s="15"/>
      <c r="ATG1123" s="15"/>
      <c r="ATH1123" s="80"/>
      <c r="ATI1123" s="52"/>
      <c r="ATJ1123" s="69"/>
      <c r="ATK1123" s="69"/>
      <c r="ATL1123" s="69"/>
      <c r="ATM1123" s="107"/>
      <c r="ATN1123" s="2"/>
      <c r="ATO1123" s="15"/>
      <c r="ATP1123" s="15"/>
      <c r="ATQ1123" s="80"/>
      <c r="ATR1123" s="52"/>
      <c r="ATS1123" s="69"/>
      <c r="ATT1123" s="69"/>
      <c r="ATU1123" s="69"/>
      <c r="ATV1123" s="107"/>
      <c r="ATW1123" s="2"/>
      <c r="ATX1123" s="15"/>
      <c r="ATY1123" s="15"/>
      <c r="ATZ1123" s="80"/>
      <c r="AUA1123" s="52"/>
      <c r="AUB1123" s="69"/>
      <c r="AUC1123" s="69"/>
      <c r="AUD1123" s="69"/>
      <c r="AUE1123" s="107"/>
      <c r="AUF1123" s="2"/>
      <c r="AUG1123" s="15"/>
      <c r="AUH1123" s="15"/>
      <c r="AUI1123" s="80"/>
      <c r="AUJ1123" s="52"/>
      <c r="AUK1123" s="69"/>
      <c r="AUL1123" s="69"/>
      <c r="AUM1123" s="69"/>
      <c r="AUN1123" s="107"/>
      <c r="AUO1123" s="2"/>
      <c r="AUP1123" s="15"/>
      <c r="AUQ1123" s="15"/>
      <c r="AUR1123" s="80"/>
      <c r="AUS1123" s="52"/>
      <c r="AUT1123" s="69"/>
      <c r="AUU1123" s="69"/>
      <c r="AUV1123" s="69"/>
      <c r="AUW1123" s="107"/>
      <c r="AUX1123" s="2"/>
      <c r="AUY1123" s="15"/>
      <c r="AUZ1123" s="15"/>
      <c r="AVA1123" s="80"/>
      <c r="AVB1123" s="52"/>
      <c r="AVC1123" s="69"/>
      <c r="AVD1123" s="69"/>
      <c r="AVE1123" s="69"/>
      <c r="AVF1123" s="107"/>
      <c r="AVG1123" s="2"/>
      <c r="AVH1123" s="15"/>
      <c r="AVI1123" s="15"/>
      <c r="AVJ1123" s="80"/>
      <c r="AVK1123" s="52"/>
      <c r="AVL1123" s="69"/>
      <c r="AVM1123" s="69"/>
      <c r="AVN1123" s="69"/>
      <c r="AVO1123" s="107"/>
      <c r="AVP1123" s="2"/>
      <c r="AVQ1123" s="15"/>
      <c r="AVR1123" s="15"/>
      <c r="AVS1123" s="80"/>
      <c r="AVT1123" s="52"/>
      <c r="AVU1123" s="69"/>
      <c r="AVV1123" s="69"/>
      <c r="AVW1123" s="69"/>
      <c r="AVX1123" s="107"/>
      <c r="AVY1123" s="2"/>
      <c r="AVZ1123" s="15"/>
      <c r="AWA1123" s="15"/>
      <c r="AWB1123" s="80"/>
      <c r="AWC1123" s="52"/>
      <c r="AWD1123" s="69"/>
      <c r="AWE1123" s="69"/>
      <c r="AWF1123" s="69"/>
      <c r="AWG1123" s="107"/>
      <c r="AWH1123" s="2"/>
      <c r="AWI1123" s="15"/>
      <c r="AWJ1123" s="15"/>
      <c r="AWK1123" s="80"/>
      <c r="AWL1123" s="52"/>
      <c r="AWM1123" s="69"/>
      <c r="AWN1123" s="69"/>
      <c r="AWO1123" s="69"/>
      <c r="AWP1123" s="107"/>
      <c r="AWQ1123" s="2"/>
      <c r="AWR1123" s="15"/>
      <c r="AWS1123" s="15"/>
      <c r="AWT1123" s="80"/>
      <c r="AWU1123" s="52"/>
      <c r="AWV1123" s="69"/>
      <c r="AWW1123" s="69"/>
      <c r="AWX1123" s="69"/>
      <c r="AWY1123" s="107"/>
      <c r="AWZ1123" s="2"/>
      <c r="AXA1123" s="15"/>
      <c r="AXB1123" s="15"/>
      <c r="AXC1123" s="80"/>
      <c r="AXD1123" s="52"/>
      <c r="AXE1123" s="69"/>
      <c r="AXF1123" s="69"/>
      <c r="AXG1123" s="69"/>
      <c r="AXH1123" s="107"/>
      <c r="AXI1123" s="2"/>
      <c r="AXJ1123" s="15"/>
      <c r="AXK1123" s="15"/>
      <c r="AXL1123" s="80"/>
      <c r="AXM1123" s="52"/>
      <c r="AXN1123" s="69"/>
      <c r="AXO1123" s="69"/>
      <c r="AXP1123" s="69"/>
      <c r="AXQ1123" s="107"/>
      <c r="AXR1123" s="2"/>
      <c r="AXS1123" s="15"/>
      <c r="AXT1123" s="15"/>
      <c r="AXU1123" s="80"/>
      <c r="AXV1123" s="52"/>
      <c r="AXW1123" s="69"/>
      <c r="AXX1123" s="69"/>
      <c r="AXY1123" s="69"/>
      <c r="AXZ1123" s="107"/>
      <c r="AYA1123" s="2"/>
      <c r="AYB1123" s="15"/>
      <c r="AYC1123" s="15"/>
      <c r="AYD1123" s="80"/>
      <c r="AYE1123" s="52"/>
      <c r="AYF1123" s="69"/>
      <c r="AYG1123" s="69"/>
      <c r="AYH1123" s="69"/>
      <c r="AYI1123" s="107"/>
      <c r="AYJ1123" s="2"/>
      <c r="AYK1123" s="15"/>
      <c r="AYL1123" s="15"/>
      <c r="AYM1123" s="80"/>
      <c r="AYN1123" s="52"/>
      <c r="AYO1123" s="69"/>
      <c r="AYP1123" s="69"/>
      <c r="AYQ1123" s="69"/>
      <c r="AYR1123" s="107"/>
      <c r="AYS1123" s="2"/>
      <c r="AYT1123" s="15"/>
      <c r="AYU1123" s="15"/>
      <c r="AYV1123" s="80"/>
      <c r="AYW1123" s="52"/>
      <c r="AYX1123" s="69"/>
      <c r="AYY1123" s="69"/>
      <c r="AYZ1123" s="69"/>
      <c r="AZA1123" s="107"/>
      <c r="AZB1123" s="2"/>
      <c r="AZC1123" s="15"/>
      <c r="AZD1123" s="15"/>
      <c r="AZE1123" s="80"/>
      <c r="AZF1123" s="52"/>
      <c r="AZG1123" s="69"/>
      <c r="AZH1123" s="69"/>
      <c r="AZI1123" s="69"/>
      <c r="AZJ1123" s="107"/>
      <c r="AZK1123" s="2"/>
      <c r="AZL1123" s="15"/>
      <c r="AZM1123" s="15"/>
      <c r="AZN1123" s="80"/>
      <c r="AZO1123" s="52"/>
      <c r="AZP1123" s="69"/>
      <c r="AZQ1123" s="69"/>
      <c r="AZR1123" s="69"/>
      <c r="AZS1123" s="107"/>
      <c r="AZT1123" s="2"/>
      <c r="AZU1123" s="15"/>
      <c r="AZV1123" s="15"/>
      <c r="AZW1123" s="80"/>
      <c r="AZX1123" s="52"/>
      <c r="AZY1123" s="69"/>
      <c r="AZZ1123" s="69"/>
      <c r="BAA1123" s="69"/>
      <c r="BAB1123" s="107"/>
      <c r="BAC1123" s="2"/>
      <c r="BAD1123" s="15"/>
      <c r="BAE1123" s="15"/>
      <c r="BAF1123" s="80"/>
      <c r="BAG1123" s="52"/>
      <c r="BAH1123" s="69"/>
      <c r="BAI1123" s="69"/>
      <c r="BAJ1123" s="69"/>
      <c r="BAK1123" s="107"/>
      <c r="BAL1123" s="2"/>
      <c r="BAM1123" s="15"/>
      <c r="BAN1123" s="15"/>
      <c r="BAO1123" s="80"/>
      <c r="BAP1123" s="52"/>
      <c r="BAQ1123" s="69"/>
      <c r="BAR1123" s="69"/>
      <c r="BAS1123" s="69"/>
      <c r="BAT1123" s="107"/>
      <c r="BAU1123" s="2"/>
      <c r="BAV1123" s="15"/>
      <c r="BAW1123" s="15"/>
      <c r="BAX1123" s="80"/>
      <c r="BAY1123" s="52"/>
      <c r="BAZ1123" s="69"/>
      <c r="BBA1123" s="69"/>
      <c r="BBB1123" s="69"/>
      <c r="BBC1123" s="107"/>
      <c r="BBD1123" s="2"/>
      <c r="BBE1123" s="15"/>
      <c r="BBF1123" s="15"/>
      <c r="BBG1123" s="80"/>
      <c r="BBH1123" s="52"/>
      <c r="BBI1123" s="69"/>
      <c r="BBJ1123" s="69"/>
      <c r="BBK1123" s="69"/>
      <c r="BBL1123" s="107"/>
      <c r="BBM1123" s="2"/>
      <c r="BBN1123" s="15"/>
      <c r="BBO1123" s="15"/>
      <c r="BBP1123" s="80"/>
      <c r="BBQ1123" s="52"/>
      <c r="BBR1123" s="69"/>
      <c r="BBS1123" s="69"/>
      <c r="BBT1123" s="69"/>
      <c r="BBU1123" s="107"/>
      <c r="BBV1123" s="2"/>
      <c r="BBW1123" s="15"/>
      <c r="BBX1123" s="15"/>
      <c r="BBY1123" s="80"/>
      <c r="BBZ1123" s="52"/>
      <c r="BCA1123" s="69"/>
      <c r="BCB1123" s="69"/>
      <c r="BCC1123" s="69"/>
      <c r="BCD1123" s="107"/>
      <c r="BCE1123" s="2"/>
      <c r="BCF1123" s="15"/>
      <c r="BCG1123" s="15"/>
      <c r="BCH1123" s="80"/>
      <c r="BCI1123" s="52"/>
      <c r="BCJ1123" s="69"/>
      <c r="BCK1123" s="69"/>
      <c r="BCL1123" s="69"/>
      <c r="BCM1123" s="107"/>
      <c r="BCN1123" s="2"/>
      <c r="BCO1123" s="15"/>
      <c r="BCP1123" s="15"/>
      <c r="BCQ1123" s="80"/>
      <c r="BCR1123" s="52"/>
      <c r="BCS1123" s="69"/>
      <c r="BCT1123" s="69"/>
      <c r="BCU1123" s="69"/>
      <c r="BCV1123" s="107"/>
      <c r="BCW1123" s="2"/>
      <c r="BCX1123" s="15"/>
      <c r="BCY1123" s="15"/>
      <c r="BCZ1123" s="80"/>
      <c r="BDA1123" s="52"/>
      <c r="BDB1123" s="69"/>
      <c r="BDC1123" s="69"/>
      <c r="BDD1123" s="69"/>
      <c r="BDE1123" s="107"/>
      <c r="BDF1123" s="2"/>
      <c r="BDG1123" s="15"/>
      <c r="BDH1123" s="15"/>
      <c r="BDI1123" s="80"/>
      <c r="BDJ1123" s="52"/>
      <c r="BDK1123" s="69"/>
      <c r="BDL1123" s="69"/>
      <c r="BDM1123" s="69"/>
      <c r="BDN1123" s="107"/>
      <c r="BDO1123" s="2"/>
      <c r="BDP1123" s="15"/>
      <c r="BDQ1123" s="15"/>
      <c r="BDR1123" s="80"/>
      <c r="BDS1123" s="52"/>
      <c r="BDT1123" s="69"/>
      <c r="BDU1123" s="69"/>
      <c r="BDV1123" s="69"/>
      <c r="BDW1123" s="107"/>
      <c r="BDX1123" s="2"/>
      <c r="BDY1123" s="15"/>
      <c r="BDZ1123" s="15"/>
      <c r="BEA1123" s="80"/>
      <c r="BEB1123" s="52"/>
      <c r="BEC1123" s="69"/>
      <c r="BED1123" s="69"/>
      <c r="BEE1123" s="69"/>
      <c r="BEF1123" s="107"/>
      <c r="BEG1123" s="2"/>
      <c r="BEH1123" s="15"/>
      <c r="BEI1123" s="15"/>
      <c r="BEJ1123" s="80"/>
      <c r="BEK1123" s="52"/>
      <c r="BEL1123" s="69"/>
      <c r="BEM1123" s="69"/>
      <c r="BEN1123" s="69"/>
      <c r="BEO1123" s="107"/>
      <c r="BEP1123" s="2"/>
      <c r="BEQ1123" s="15"/>
      <c r="BER1123" s="15"/>
      <c r="BES1123" s="80"/>
      <c r="BET1123" s="52"/>
      <c r="BEU1123" s="69"/>
      <c r="BEV1123" s="69"/>
      <c r="BEW1123" s="69"/>
      <c r="BEX1123" s="107"/>
      <c r="BEY1123" s="2"/>
      <c r="BEZ1123" s="15"/>
      <c r="BFA1123" s="15"/>
      <c r="BFB1123" s="80"/>
      <c r="BFC1123" s="52"/>
      <c r="BFD1123" s="69"/>
      <c r="BFE1123" s="69"/>
      <c r="BFF1123" s="69"/>
      <c r="BFG1123" s="107"/>
      <c r="BFH1123" s="2"/>
      <c r="BFI1123" s="15"/>
      <c r="BFJ1123" s="15"/>
      <c r="BFK1123" s="80"/>
      <c r="BFL1123" s="52"/>
      <c r="BFM1123" s="69"/>
      <c r="BFN1123" s="69"/>
      <c r="BFO1123" s="69"/>
      <c r="BFP1123" s="107"/>
      <c r="BFQ1123" s="2"/>
      <c r="BFR1123" s="15"/>
      <c r="BFS1123" s="15"/>
      <c r="BFT1123" s="80"/>
      <c r="BFU1123" s="52"/>
      <c r="BFV1123" s="69"/>
      <c r="BFW1123" s="69"/>
      <c r="BFX1123" s="69"/>
      <c r="BFY1123" s="107"/>
      <c r="BFZ1123" s="2"/>
      <c r="BGA1123" s="15"/>
      <c r="BGB1123" s="15"/>
      <c r="BGC1123" s="80"/>
      <c r="BGD1123" s="52"/>
      <c r="BGE1123" s="69"/>
      <c r="BGF1123" s="69"/>
      <c r="BGG1123" s="69"/>
      <c r="BGH1123" s="107"/>
      <c r="BGI1123" s="2"/>
      <c r="BGJ1123" s="15"/>
      <c r="BGK1123" s="15"/>
      <c r="BGL1123" s="80"/>
      <c r="BGM1123" s="52"/>
      <c r="BGN1123" s="69"/>
      <c r="BGO1123" s="69"/>
      <c r="BGP1123" s="69"/>
      <c r="BGQ1123" s="107"/>
      <c r="BGR1123" s="2"/>
      <c r="BGS1123" s="15"/>
      <c r="BGT1123" s="15"/>
      <c r="BGU1123" s="80"/>
      <c r="BGV1123" s="52"/>
      <c r="BGW1123" s="69"/>
      <c r="BGX1123" s="69"/>
      <c r="BGY1123" s="69"/>
      <c r="BGZ1123" s="107"/>
      <c r="BHA1123" s="2"/>
      <c r="BHB1123" s="15"/>
      <c r="BHC1123" s="15"/>
      <c r="BHD1123" s="80"/>
      <c r="BHE1123" s="52"/>
      <c r="BHF1123" s="69"/>
      <c r="BHG1123" s="69"/>
      <c r="BHH1123" s="69"/>
      <c r="BHI1123" s="107"/>
      <c r="BHJ1123" s="2"/>
      <c r="BHK1123" s="15"/>
      <c r="BHL1123" s="15"/>
      <c r="BHM1123" s="80"/>
      <c r="BHN1123" s="52"/>
      <c r="BHO1123" s="69"/>
      <c r="BHP1123" s="69"/>
      <c r="BHQ1123" s="69"/>
      <c r="BHR1123" s="107"/>
      <c r="BHS1123" s="2"/>
      <c r="BHT1123" s="15"/>
      <c r="BHU1123" s="15"/>
      <c r="BHV1123" s="80"/>
      <c r="BHW1123" s="52"/>
      <c r="BHX1123" s="69"/>
      <c r="BHY1123" s="69"/>
      <c r="BHZ1123" s="69"/>
      <c r="BIA1123" s="107"/>
      <c r="BIB1123" s="2"/>
      <c r="BIC1123" s="15"/>
      <c r="BID1123" s="15"/>
      <c r="BIE1123" s="80"/>
      <c r="BIF1123" s="52"/>
      <c r="BIG1123" s="69"/>
      <c r="BIH1123" s="69"/>
      <c r="BII1123" s="69"/>
      <c r="BIJ1123" s="107"/>
      <c r="BIK1123" s="2"/>
      <c r="BIL1123" s="15"/>
      <c r="BIM1123" s="15"/>
      <c r="BIN1123" s="80"/>
      <c r="BIO1123" s="52"/>
      <c r="BIP1123" s="69"/>
      <c r="BIQ1123" s="69"/>
      <c r="BIR1123" s="69"/>
      <c r="BIS1123" s="107"/>
      <c r="BIT1123" s="2"/>
      <c r="BIU1123" s="15"/>
      <c r="BIV1123" s="15"/>
      <c r="BIW1123" s="80"/>
      <c r="BIX1123" s="52"/>
      <c r="BIY1123" s="69"/>
      <c r="BIZ1123" s="69"/>
      <c r="BJA1123" s="69"/>
      <c r="BJB1123" s="107"/>
      <c r="BJC1123" s="2"/>
      <c r="BJD1123" s="15"/>
      <c r="BJE1123" s="15"/>
      <c r="BJF1123" s="80"/>
      <c r="BJG1123" s="52"/>
      <c r="BJH1123" s="69"/>
      <c r="BJI1123" s="69"/>
      <c r="BJJ1123" s="69"/>
      <c r="BJK1123" s="107"/>
      <c r="BJL1123" s="2"/>
      <c r="BJM1123" s="15"/>
      <c r="BJN1123" s="15"/>
      <c r="BJO1123" s="80"/>
      <c r="BJP1123" s="52"/>
      <c r="BJQ1123" s="69"/>
      <c r="BJR1123" s="69"/>
      <c r="BJS1123" s="69"/>
      <c r="BJT1123" s="107"/>
      <c r="BJU1123" s="2"/>
      <c r="BJV1123" s="15"/>
      <c r="BJW1123" s="15"/>
      <c r="BJX1123" s="80"/>
      <c r="BJY1123" s="52"/>
      <c r="BJZ1123" s="69"/>
      <c r="BKA1123" s="69"/>
      <c r="BKB1123" s="69"/>
      <c r="BKC1123" s="107"/>
      <c r="BKD1123" s="2"/>
      <c r="BKE1123" s="15"/>
      <c r="BKF1123" s="15"/>
      <c r="BKG1123" s="80"/>
      <c r="BKH1123" s="52"/>
      <c r="BKI1123" s="69"/>
      <c r="BKJ1123" s="69"/>
      <c r="BKK1123" s="69"/>
      <c r="BKL1123" s="107"/>
      <c r="BKM1123" s="2"/>
      <c r="BKN1123" s="15"/>
      <c r="BKO1123" s="15"/>
      <c r="BKP1123" s="80"/>
      <c r="BKQ1123" s="52"/>
      <c r="BKR1123" s="69"/>
      <c r="BKS1123" s="69"/>
      <c r="BKT1123" s="69"/>
      <c r="BKU1123" s="107"/>
      <c r="BKV1123" s="2"/>
      <c r="BKW1123" s="15"/>
      <c r="BKX1123" s="15"/>
      <c r="BKY1123" s="80"/>
      <c r="BKZ1123" s="52"/>
      <c r="BLA1123" s="69"/>
      <c r="BLB1123" s="69"/>
      <c r="BLC1123" s="69"/>
      <c r="BLD1123" s="107"/>
      <c r="BLE1123" s="2"/>
      <c r="BLF1123" s="15"/>
      <c r="BLG1123" s="15"/>
      <c r="BLH1123" s="80"/>
      <c r="BLI1123" s="52"/>
      <c r="BLJ1123" s="69"/>
      <c r="BLK1123" s="69"/>
      <c r="BLL1123" s="69"/>
      <c r="BLM1123" s="107"/>
      <c r="BLN1123" s="2"/>
      <c r="BLO1123" s="15"/>
      <c r="BLP1123" s="15"/>
      <c r="BLQ1123" s="80"/>
      <c r="BLR1123" s="52"/>
      <c r="BLS1123" s="69"/>
      <c r="BLT1123" s="69"/>
      <c r="BLU1123" s="69"/>
      <c r="BLV1123" s="107"/>
      <c r="BLW1123" s="2"/>
      <c r="BLX1123" s="15"/>
      <c r="BLY1123" s="15"/>
      <c r="BLZ1123" s="80"/>
      <c r="BMA1123" s="52"/>
      <c r="BMB1123" s="69"/>
      <c r="BMC1123" s="69"/>
      <c r="BMD1123" s="69"/>
      <c r="BME1123" s="107"/>
      <c r="BMF1123" s="2"/>
      <c r="BMG1123" s="15"/>
      <c r="BMH1123" s="15"/>
      <c r="BMI1123" s="80"/>
      <c r="BMJ1123" s="52"/>
      <c r="BMK1123" s="69"/>
      <c r="BML1123" s="69"/>
      <c r="BMM1123" s="69"/>
      <c r="BMN1123" s="107"/>
      <c r="BMO1123" s="2"/>
      <c r="BMP1123" s="15"/>
      <c r="BMQ1123" s="15"/>
      <c r="BMR1123" s="80"/>
      <c r="BMS1123" s="52"/>
      <c r="BMT1123" s="69"/>
      <c r="BMU1123" s="69"/>
      <c r="BMV1123" s="69"/>
      <c r="BMW1123" s="107"/>
      <c r="BMX1123" s="2"/>
      <c r="BMY1123" s="15"/>
      <c r="BMZ1123" s="15"/>
      <c r="BNA1123" s="80"/>
      <c r="BNB1123" s="52"/>
      <c r="BNC1123" s="69"/>
      <c r="BND1123" s="69"/>
      <c r="BNE1123" s="69"/>
      <c r="BNF1123" s="107"/>
      <c r="BNG1123" s="2"/>
      <c r="BNH1123" s="15"/>
      <c r="BNI1123" s="15"/>
      <c r="BNJ1123" s="80"/>
      <c r="BNK1123" s="52"/>
      <c r="BNL1123" s="69"/>
      <c r="BNM1123" s="69"/>
      <c r="BNN1123" s="69"/>
      <c r="BNO1123" s="107"/>
      <c r="BNP1123" s="2"/>
      <c r="BNQ1123" s="15"/>
      <c r="BNR1123" s="15"/>
      <c r="BNS1123" s="80"/>
      <c r="BNT1123" s="52"/>
      <c r="BNU1123" s="69"/>
      <c r="BNV1123" s="69"/>
      <c r="BNW1123" s="69"/>
      <c r="BNX1123" s="107"/>
      <c r="BNY1123" s="2"/>
      <c r="BNZ1123" s="15"/>
      <c r="BOA1123" s="15"/>
      <c r="BOB1123" s="80"/>
      <c r="BOC1123" s="52"/>
      <c r="BOD1123" s="69"/>
      <c r="BOE1123" s="69"/>
      <c r="BOF1123" s="69"/>
      <c r="BOG1123" s="107"/>
      <c r="BOH1123" s="2"/>
      <c r="BOI1123" s="15"/>
      <c r="BOJ1123" s="15"/>
      <c r="BOK1123" s="80"/>
      <c r="BOL1123" s="52"/>
      <c r="BOM1123" s="69"/>
      <c r="BON1123" s="69"/>
      <c r="BOO1123" s="69"/>
      <c r="BOP1123" s="107"/>
      <c r="BOQ1123" s="2"/>
      <c r="BOR1123" s="15"/>
      <c r="BOS1123" s="15"/>
      <c r="BOT1123" s="80"/>
      <c r="BOU1123" s="52"/>
      <c r="BOV1123" s="69"/>
      <c r="BOW1123" s="69"/>
      <c r="BOX1123" s="69"/>
      <c r="BOY1123" s="107"/>
      <c r="BOZ1123" s="2"/>
      <c r="BPA1123" s="15"/>
      <c r="BPB1123" s="15"/>
      <c r="BPC1123" s="80"/>
      <c r="BPD1123" s="52"/>
      <c r="BPE1123" s="69"/>
      <c r="BPF1123" s="69"/>
      <c r="BPG1123" s="69"/>
      <c r="BPH1123" s="107"/>
      <c r="BPI1123" s="2"/>
      <c r="BPJ1123" s="15"/>
      <c r="BPK1123" s="15"/>
      <c r="BPL1123" s="80"/>
      <c r="BPM1123" s="52"/>
      <c r="BPN1123" s="69"/>
      <c r="BPO1123" s="69"/>
      <c r="BPP1123" s="69"/>
      <c r="BPQ1123" s="107"/>
      <c r="BPR1123" s="2"/>
      <c r="BPS1123" s="15"/>
      <c r="BPT1123" s="15"/>
      <c r="BPU1123" s="80"/>
      <c r="BPV1123" s="52"/>
      <c r="BPW1123" s="69"/>
      <c r="BPX1123" s="69"/>
      <c r="BPY1123" s="69"/>
      <c r="BPZ1123" s="107"/>
      <c r="BQA1123" s="2"/>
      <c r="BQB1123" s="15"/>
      <c r="BQC1123" s="15"/>
      <c r="BQD1123" s="80"/>
      <c r="BQE1123" s="52"/>
      <c r="BQF1123" s="69"/>
      <c r="BQG1123" s="69"/>
      <c r="BQH1123" s="69"/>
      <c r="BQI1123" s="107"/>
      <c r="BQJ1123" s="2"/>
      <c r="BQK1123" s="15"/>
      <c r="BQL1123" s="15"/>
      <c r="BQM1123" s="80"/>
      <c r="BQN1123" s="52"/>
      <c r="BQO1123" s="69"/>
      <c r="BQP1123" s="69"/>
      <c r="BQQ1123" s="69"/>
      <c r="BQR1123" s="107"/>
      <c r="BQS1123" s="2"/>
      <c r="BQT1123" s="15"/>
      <c r="BQU1123" s="15"/>
      <c r="BQV1123" s="80"/>
      <c r="BQW1123" s="52"/>
      <c r="BQX1123" s="69"/>
      <c r="BQY1123" s="69"/>
      <c r="BQZ1123" s="69"/>
      <c r="BRA1123" s="107"/>
      <c r="BRB1123" s="2"/>
      <c r="BRC1123" s="15"/>
      <c r="BRD1123" s="15"/>
      <c r="BRE1123" s="80"/>
      <c r="BRF1123" s="52"/>
      <c r="BRG1123" s="69"/>
      <c r="BRH1123" s="69"/>
      <c r="BRI1123" s="69"/>
      <c r="BRJ1123" s="107"/>
      <c r="BRK1123" s="2"/>
      <c r="BRL1123" s="15"/>
      <c r="BRM1123" s="15"/>
      <c r="BRN1123" s="80"/>
      <c r="BRO1123" s="52"/>
      <c r="BRP1123" s="69"/>
      <c r="BRQ1123" s="69"/>
      <c r="BRR1123" s="69"/>
      <c r="BRS1123" s="107"/>
      <c r="BRT1123" s="2"/>
      <c r="BRU1123" s="15"/>
      <c r="BRV1123" s="15"/>
      <c r="BRW1123" s="80"/>
      <c r="BRX1123" s="52"/>
      <c r="BRY1123" s="69"/>
      <c r="BRZ1123" s="69"/>
      <c r="BSA1123" s="69"/>
      <c r="BSB1123" s="107"/>
      <c r="BSC1123" s="2"/>
      <c r="BSD1123" s="15"/>
      <c r="BSE1123" s="15"/>
      <c r="BSF1123" s="80"/>
      <c r="BSG1123" s="52"/>
      <c r="BSH1123" s="69"/>
      <c r="BSI1123" s="69"/>
      <c r="BSJ1123" s="69"/>
      <c r="BSK1123" s="107"/>
      <c r="BSL1123" s="2"/>
      <c r="BSM1123" s="15"/>
      <c r="BSN1123" s="15"/>
      <c r="BSO1123" s="80"/>
      <c r="BSP1123" s="52"/>
      <c r="BSQ1123" s="69"/>
      <c r="BSR1123" s="69"/>
      <c r="BSS1123" s="69"/>
      <c r="BST1123" s="107"/>
      <c r="BSU1123" s="2"/>
      <c r="BSV1123" s="15"/>
      <c r="BSW1123" s="15"/>
      <c r="BSX1123" s="80"/>
      <c r="BSY1123" s="52"/>
      <c r="BSZ1123" s="69"/>
      <c r="BTA1123" s="69"/>
      <c r="BTB1123" s="69"/>
      <c r="BTC1123" s="107"/>
      <c r="BTD1123" s="2"/>
      <c r="BTE1123" s="15"/>
      <c r="BTF1123" s="15"/>
      <c r="BTG1123" s="80"/>
      <c r="BTH1123" s="52"/>
      <c r="BTI1123" s="69"/>
      <c r="BTJ1123" s="69"/>
      <c r="BTK1123" s="69"/>
      <c r="BTL1123" s="107"/>
      <c r="BTM1123" s="2"/>
      <c r="BTN1123" s="15"/>
      <c r="BTO1123" s="15"/>
      <c r="BTP1123" s="80"/>
      <c r="BTQ1123" s="52"/>
      <c r="BTR1123" s="69"/>
      <c r="BTS1123" s="69"/>
      <c r="BTT1123" s="69"/>
      <c r="BTU1123" s="107"/>
      <c r="BTV1123" s="2"/>
      <c r="BTW1123" s="15"/>
      <c r="BTX1123" s="15"/>
      <c r="BTY1123" s="80"/>
      <c r="BTZ1123" s="52"/>
      <c r="BUA1123" s="69"/>
      <c r="BUB1123" s="69"/>
      <c r="BUC1123" s="69"/>
      <c r="BUD1123" s="107"/>
      <c r="BUE1123" s="2"/>
      <c r="BUF1123" s="15"/>
      <c r="BUG1123" s="15"/>
      <c r="BUH1123" s="80"/>
      <c r="BUI1123" s="52"/>
      <c r="BUJ1123" s="69"/>
      <c r="BUK1123" s="69"/>
      <c r="BUL1123" s="69"/>
      <c r="BUM1123" s="107"/>
      <c r="BUN1123" s="2"/>
      <c r="BUO1123" s="15"/>
      <c r="BUP1123" s="15"/>
      <c r="BUQ1123" s="80"/>
      <c r="BUR1123" s="52"/>
      <c r="BUS1123" s="69"/>
      <c r="BUT1123" s="69"/>
      <c r="BUU1123" s="69"/>
      <c r="BUV1123" s="107"/>
      <c r="BUW1123" s="2"/>
      <c r="BUX1123" s="15"/>
      <c r="BUY1123" s="15"/>
      <c r="BUZ1123" s="80"/>
      <c r="BVA1123" s="52"/>
      <c r="BVB1123" s="69"/>
      <c r="BVC1123" s="69"/>
      <c r="BVD1123" s="69"/>
      <c r="BVE1123" s="107"/>
      <c r="BVF1123" s="2"/>
      <c r="BVG1123" s="15"/>
      <c r="BVH1123" s="15"/>
      <c r="BVI1123" s="80"/>
      <c r="BVJ1123" s="52"/>
      <c r="BVK1123" s="69"/>
      <c r="BVL1123" s="69"/>
      <c r="BVM1123" s="69"/>
      <c r="BVN1123" s="107"/>
      <c r="BVO1123" s="2"/>
      <c r="BVP1123" s="15"/>
      <c r="BVQ1123" s="15"/>
      <c r="BVR1123" s="80"/>
      <c r="BVS1123" s="52"/>
      <c r="BVT1123" s="69"/>
      <c r="BVU1123" s="69"/>
      <c r="BVV1123" s="69"/>
      <c r="BVW1123" s="107"/>
      <c r="BVX1123" s="2"/>
      <c r="BVY1123" s="15"/>
      <c r="BVZ1123" s="15"/>
      <c r="BWA1123" s="80"/>
      <c r="BWB1123" s="52"/>
      <c r="BWC1123" s="69"/>
      <c r="BWD1123" s="69"/>
      <c r="BWE1123" s="69"/>
      <c r="BWF1123" s="107"/>
      <c r="BWG1123" s="2"/>
      <c r="BWH1123" s="15"/>
      <c r="BWI1123" s="15"/>
      <c r="BWJ1123" s="80"/>
      <c r="BWK1123" s="52"/>
      <c r="BWL1123" s="69"/>
      <c r="BWM1123" s="69"/>
      <c r="BWN1123" s="69"/>
      <c r="BWO1123" s="107"/>
      <c r="BWP1123" s="2"/>
      <c r="BWQ1123" s="15"/>
      <c r="BWR1123" s="15"/>
      <c r="BWS1123" s="80"/>
      <c r="BWT1123" s="52"/>
      <c r="BWU1123" s="69"/>
      <c r="BWV1123" s="69"/>
      <c r="BWW1123" s="69"/>
      <c r="BWX1123" s="107"/>
      <c r="BWY1123" s="2"/>
      <c r="BWZ1123" s="15"/>
      <c r="BXA1123" s="15"/>
      <c r="BXB1123" s="80"/>
      <c r="BXC1123" s="52"/>
      <c r="BXD1123" s="69"/>
      <c r="BXE1123" s="69"/>
      <c r="BXF1123" s="69"/>
      <c r="BXG1123" s="107"/>
      <c r="BXH1123" s="2"/>
      <c r="BXI1123" s="15"/>
      <c r="BXJ1123" s="15"/>
      <c r="BXK1123" s="80"/>
      <c r="BXL1123" s="52"/>
      <c r="BXM1123" s="69"/>
      <c r="BXN1123" s="69"/>
      <c r="BXO1123" s="69"/>
      <c r="BXP1123" s="107"/>
      <c r="BXQ1123" s="2"/>
      <c r="BXR1123" s="15"/>
      <c r="BXS1123" s="15"/>
      <c r="BXT1123" s="80"/>
      <c r="BXU1123" s="52"/>
      <c r="BXV1123" s="69"/>
      <c r="BXW1123" s="69"/>
      <c r="BXX1123" s="69"/>
      <c r="BXY1123" s="107"/>
      <c r="BXZ1123" s="2"/>
      <c r="BYA1123" s="15"/>
      <c r="BYB1123" s="15"/>
      <c r="BYC1123" s="80"/>
      <c r="BYD1123" s="52"/>
      <c r="BYE1123" s="69"/>
      <c r="BYF1123" s="69"/>
      <c r="BYG1123" s="69"/>
      <c r="BYH1123" s="107"/>
      <c r="BYI1123" s="2"/>
      <c r="BYJ1123" s="15"/>
      <c r="BYK1123" s="15"/>
      <c r="BYL1123" s="80"/>
      <c r="BYM1123" s="52"/>
      <c r="BYN1123" s="69"/>
      <c r="BYO1123" s="69"/>
      <c r="BYP1123" s="69"/>
      <c r="BYQ1123" s="107"/>
      <c r="BYR1123" s="2"/>
      <c r="BYS1123" s="15"/>
      <c r="BYT1123" s="15"/>
      <c r="BYU1123" s="80"/>
      <c r="BYV1123" s="52"/>
      <c r="BYW1123" s="69"/>
      <c r="BYX1123" s="69"/>
      <c r="BYY1123" s="69"/>
      <c r="BYZ1123" s="107"/>
      <c r="BZA1123" s="2"/>
      <c r="BZB1123" s="15"/>
      <c r="BZC1123" s="15"/>
      <c r="BZD1123" s="80"/>
      <c r="BZE1123" s="52"/>
      <c r="BZF1123" s="69"/>
      <c r="BZG1123" s="69"/>
      <c r="BZH1123" s="69"/>
      <c r="BZI1123" s="107"/>
      <c r="BZJ1123" s="2"/>
      <c r="BZK1123" s="15"/>
      <c r="BZL1123" s="15"/>
      <c r="BZM1123" s="80"/>
      <c r="BZN1123" s="52"/>
      <c r="BZO1123" s="69"/>
      <c r="BZP1123" s="69"/>
      <c r="BZQ1123" s="69"/>
      <c r="BZR1123" s="107"/>
      <c r="BZS1123" s="2"/>
      <c r="BZT1123" s="15"/>
      <c r="BZU1123" s="15"/>
      <c r="BZV1123" s="80"/>
      <c r="BZW1123" s="52"/>
      <c r="BZX1123" s="69"/>
      <c r="BZY1123" s="69"/>
      <c r="BZZ1123" s="69"/>
      <c r="CAA1123" s="107"/>
      <c r="CAB1123" s="2"/>
      <c r="CAC1123" s="15"/>
      <c r="CAD1123" s="15"/>
      <c r="CAE1123" s="80"/>
      <c r="CAF1123" s="52"/>
      <c r="CAG1123" s="69"/>
      <c r="CAH1123" s="69"/>
      <c r="CAI1123" s="69"/>
      <c r="CAJ1123" s="107"/>
      <c r="CAK1123" s="2"/>
      <c r="CAL1123" s="15"/>
      <c r="CAM1123" s="15"/>
      <c r="CAN1123" s="80"/>
      <c r="CAO1123" s="52"/>
      <c r="CAP1123" s="69"/>
      <c r="CAQ1123" s="69"/>
      <c r="CAR1123" s="69"/>
      <c r="CAS1123" s="107"/>
      <c r="CAT1123" s="2"/>
      <c r="CAU1123" s="15"/>
      <c r="CAV1123" s="15"/>
      <c r="CAW1123" s="80"/>
      <c r="CAX1123" s="52"/>
      <c r="CAY1123" s="69"/>
      <c r="CAZ1123" s="69"/>
      <c r="CBA1123" s="69"/>
      <c r="CBB1123" s="107"/>
      <c r="CBC1123" s="2"/>
      <c r="CBD1123" s="15"/>
      <c r="CBE1123" s="15"/>
      <c r="CBF1123" s="80"/>
      <c r="CBG1123" s="52"/>
      <c r="CBH1123" s="69"/>
      <c r="CBI1123" s="69"/>
      <c r="CBJ1123" s="69"/>
      <c r="CBK1123" s="107"/>
      <c r="CBL1123" s="2"/>
      <c r="CBM1123" s="15"/>
      <c r="CBN1123" s="15"/>
      <c r="CBO1123" s="80"/>
      <c r="CBP1123" s="52"/>
      <c r="CBQ1123" s="69"/>
      <c r="CBR1123" s="69"/>
      <c r="CBS1123" s="69"/>
      <c r="CBT1123" s="107"/>
      <c r="CBU1123" s="2"/>
      <c r="CBV1123" s="15"/>
      <c r="CBW1123" s="15"/>
      <c r="CBX1123" s="80"/>
      <c r="CBY1123" s="52"/>
      <c r="CBZ1123" s="69"/>
      <c r="CCA1123" s="69"/>
      <c r="CCB1123" s="69"/>
      <c r="CCC1123" s="107"/>
      <c r="CCD1123" s="2"/>
      <c r="CCE1123" s="15"/>
      <c r="CCF1123" s="15"/>
      <c r="CCG1123" s="80"/>
      <c r="CCH1123" s="52"/>
      <c r="CCI1123" s="69"/>
      <c r="CCJ1123" s="69"/>
      <c r="CCK1123" s="69"/>
      <c r="CCL1123" s="107"/>
      <c r="CCM1123" s="2"/>
      <c r="CCN1123" s="15"/>
      <c r="CCO1123" s="15"/>
      <c r="CCP1123" s="80"/>
      <c r="CCQ1123" s="52"/>
      <c r="CCR1123" s="69"/>
      <c r="CCS1123" s="69"/>
      <c r="CCT1123" s="69"/>
      <c r="CCU1123" s="107"/>
      <c r="CCV1123" s="2"/>
      <c r="CCW1123" s="15"/>
      <c r="CCX1123" s="15"/>
      <c r="CCY1123" s="80"/>
      <c r="CCZ1123" s="52"/>
      <c r="CDA1123" s="69"/>
      <c r="CDB1123" s="69"/>
      <c r="CDC1123" s="69"/>
      <c r="CDD1123" s="107"/>
      <c r="CDE1123" s="2"/>
      <c r="CDF1123" s="15"/>
      <c r="CDG1123" s="15"/>
      <c r="CDH1123" s="80"/>
      <c r="CDI1123" s="52"/>
      <c r="CDJ1123" s="69"/>
      <c r="CDK1123" s="69"/>
      <c r="CDL1123" s="69"/>
      <c r="CDM1123" s="107"/>
      <c r="CDN1123" s="2"/>
      <c r="CDO1123" s="15"/>
      <c r="CDP1123" s="15"/>
      <c r="CDQ1123" s="80"/>
      <c r="CDR1123" s="52"/>
      <c r="CDS1123" s="69"/>
      <c r="CDT1123" s="69"/>
      <c r="CDU1123" s="69"/>
      <c r="CDV1123" s="107"/>
      <c r="CDW1123" s="2"/>
      <c r="CDX1123" s="15"/>
      <c r="CDY1123" s="15"/>
      <c r="CDZ1123" s="80"/>
      <c r="CEA1123" s="52"/>
      <c r="CEB1123" s="69"/>
      <c r="CEC1123" s="69"/>
      <c r="CED1123" s="69"/>
      <c r="CEE1123" s="107"/>
      <c r="CEF1123" s="2"/>
      <c r="CEG1123" s="15"/>
      <c r="CEH1123" s="15"/>
      <c r="CEI1123" s="80"/>
      <c r="CEJ1123" s="52"/>
      <c r="CEK1123" s="69"/>
      <c r="CEL1123" s="69"/>
      <c r="CEM1123" s="69"/>
      <c r="CEN1123" s="107"/>
      <c r="CEO1123" s="2"/>
      <c r="CEP1123" s="15"/>
      <c r="CEQ1123" s="15"/>
      <c r="CER1123" s="80"/>
      <c r="CES1123" s="52"/>
      <c r="CET1123" s="69"/>
      <c r="CEU1123" s="69"/>
      <c r="CEV1123" s="69"/>
      <c r="CEW1123" s="107"/>
      <c r="CEX1123" s="2"/>
      <c r="CEY1123" s="15"/>
      <c r="CEZ1123" s="15"/>
      <c r="CFA1123" s="80"/>
      <c r="CFB1123" s="52"/>
      <c r="CFC1123" s="69"/>
      <c r="CFD1123" s="69"/>
      <c r="CFE1123" s="69"/>
      <c r="CFF1123" s="107"/>
      <c r="CFG1123" s="2"/>
      <c r="CFH1123" s="15"/>
      <c r="CFI1123" s="15"/>
      <c r="CFJ1123" s="80"/>
      <c r="CFK1123" s="52"/>
      <c r="CFL1123" s="69"/>
      <c r="CFM1123" s="69"/>
      <c r="CFN1123" s="69"/>
      <c r="CFO1123" s="107"/>
      <c r="CFP1123" s="2"/>
      <c r="CFQ1123" s="15"/>
      <c r="CFR1123" s="15"/>
      <c r="CFS1123" s="80"/>
      <c r="CFT1123" s="52"/>
      <c r="CFU1123" s="69"/>
      <c r="CFV1123" s="69"/>
      <c r="CFW1123" s="69"/>
      <c r="CFX1123" s="107"/>
      <c r="CFY1123" s="2"/>
      <c r="CFZ1123" s="15"/>
      <c r="CGA1123" s="15"/>
      <c r="CGB1123" s="80"/>
      <c r="CGC1123" s="52"/>
      <c r="CGD1123" s="69"/>
      <c r="CGE1123" s="69"/>
      <c r="CGF1123" s="69"/>
      <c r="CGG1123" s="107"/>
      <c r="CGH1123" s="2"/>
      <c r="CGI1123" s="15"/>
      <c r="CGJ1123" s="15"/>
      <c r="CGK1123" s="80"/>
      <c r="CGL1123" s="52"/>
      <c r="CGM1123" s="69"/>
      <c r="CGN1123" s="69"/>
      <c r="CGO1123" s="69"/>
      <c r="CGP1123" s="107"/>
      <c r="CGQ1123" s="2"/>
      <c r="CGR1123" s="15"/>
      <c r="CGS1123" s="15"/>
      <c r="CGT1123" s="80"/>
      <c r="CGU1123" s="52"/>
      <c r="CGV1123" s="69"/>
      <c r="CGW1123" s="69"/>
      <c r="CGX1123" s="69"/>
      <c r="CGY1123" s="107"/>
      <c r="CGZ1123" s="2"/>
      <c r="CHA1123" s="15"/>
      <c r="CHB1123" s="15"/>
      <c r="CHC1123" s="80"/>
      <c r="CHD1123" s="52"/>
      <c r="CHE1123" s="69"/>
      <c r="CHF1123" s="69"/>
      <c r="CHG1123" s="69"/>
      <c r="CHH1123" s="107"/>
      <c r="CHI1123" s="2"/>
      <c r="CHJ1123" s="15"/>
      <c r="CHK1123" s="15"/>
      <c r="CHL1123" s="80"/>
      <c r="CHM1123" s="52"/>
      <c r="CHN1123" s="69"/>
      <c r="CHO1123" s="69"/>
      <c r="CHP1123" s="69"/>
      <c r="CHQ1123" s="107"/>
      <c r="CHR1123" s="2"/>
      <c r="CHS1123" s="15"/>
      <c r="CHT1123" s="15"/>
      <c r="CHU1123" s="80"/>
      <c r="CHV1123" s="52"/>
      <c r="CHW1123" s="69"/>
      <c r="CHX1123" s="69"/>
      <c r="CHY1123" s="69"/>
      <c r="CHZ1123" s="107"/>
      <c r="CIA1123" s="2"/>
      <c r="CIB1123" s="15"/>
      <c r="CIC1123" s="15"/>
      <c r="CID1123" s="80"/>
      <c r="CIE1123" s="52"/>
      <c r="CIF1123" s="69"/>
      <c r="CIG1123" s="69"/>
      <c r="CIH1123" s="69"/>
      <c r="CII1123" s="107"/>
      <c r="CIJ1123" s="2"/>
      <c r="CIK1123" s="15"/>
      <c r="CIL1123" s="15"/>
      <c r="CIM1123" s="80"/>
      <c r="CIN1123" s="52"/>
      <c r="CIO1123" s="69"/>
      <c r="CIP1123" s="69"/>
      <c r="CIQ1123" s="69"/>
      <c r="CIR1123" s="107"/>
      <c r="CIS1123" s="2"/>
      <c r="CIT1123" s="15"/>
      <c r="CIU1123" s="15"/>
      <c r="CIV1123" s="80"/>
      <c r="CIW1123" s="52"/>
      <c r="CIX1123" s="69"/>
      <c r="CIY1123" s="69"/>
      <c r="CIZ1123" s="69"/>
      <c r="CJA1123" s="107"/>
      <c r="CJB1123" s="2"/>
      <c r="CJC1123" s="15"/>
      <c r="CJD1123" s="15"/>
      <c r="CJE1123" s="80"/>
      <c r="CJF1123" s="52"/>
      <c r="CJG1123" s="69"/>
      <c r="CJH1123" s="69"/>
      <c r="CJI1123" s="69"/>
      <c r="CJJ1123" s="107"/>
      <c r="CJK1123" s="2"/>
      <c r="CJL1123" s="15"/>
      <c r="CJM1123" s="15"/>
      <c r="CJN1123" s="80"/>
      <c r="CJO1123" s="52"/>
      <c r="CJP1123" s="69"/>
      <c r="CJQ1123" s="69"/>
      <c r="CJR1123" s="69"/>
      <c r="CJS1123" s="107"/>
      <c r="CJT1123" s="2"/>
      <c r="CJU1123" s="15"/>
      <c r="CJV1123" s="15"/>
      <c r="CJW1123" s="80"/>
      <c r="CJX1123" s="52"/>
      <c r="CJY1123" s="69"/>
      <c r="CJZ1123" s="69"/>
      <c r="CKA1123" s="69"/>
      <c r="CKB1123" s="107"/>
      <c r="CKC1123" s="2"/>
      <c r="CKD1123" s="15"/>
      <c r="CKE1123" s="15"/>
      <c r="CKF1123" s="80"/>
      <c r="CKG1123" s="52"/>
      <c r="CKH1123" s="69"/>
      <c r="CKI1123" s="69"/>
      <c r="CKJ1123" s="69"/>
      <c r="CKK1123" s="107"/>
      <c r="CKL1123" s="2"/>
      <c r="CKM1123" s="15"/>
      <c r="CKN1123" s="15"/>
      <c r="CKO1123" s="80"/>
      <c r="CKP1123" s="52"/>
      <c r="CKQ1123" s="69"/>
      <c r="CKR1123" s="69"/>
      <c r="CKS1123" s="69"/>
      <c r="CKT1123" s="107"/>
      <c r="CKU1123" s="2"/>
      <c r="CKV1123" s="15"/>
      <c r="CKW1123" s="15"/>
      <c r="CKX1123" s="80"/>
      <c r="CKY1123" s="52"/>
      <c r="CKZ1123" s="69"/>
      <c r="CLA1123" s="69"/>
      <c r="CLB1123" s="69"/>
      <c r="CLC1123" s="107"/>
      <c r="CLD1123" s="2"/>
      <c r="CLE1123" s="15"/>
      <c r="CLF1123" s="15"/>
      <c r="CLG1123" s="80"/>
      <c r="CLH1123" s="52"/>
      <c r="CLI1123" s="69"/>
      <c r="CLJ1123" s="69"/>
      <c r="CLK1123" s="69"/>
      <c r="CLL1123" s="107"/>
      <c r="CLM1123" s="2"/>
      <c r="CLN1123" s="15"/>
      <c r="CLO1123" s="15"/>
      <c r="CLP1123" s="80"/>
      <c r="CLQ1123" s="52"/>
      <c r="CLR1123" s="69"/>
      <c r="CLS1123" s="69"/>
      <c r="CLT1123" s="69"/>
      <c r="CLU1123" s="107"/>
      <c r="CLV1123" s="2"/>
      <c r="CLW1123" s="15"/>
      <c r="CLX1123" s="15"/>
      <c r="CLY1123" s="80"/>
      <c r="CLZ1123" s="52"/>
      <c r="CMA1123" s="69"/>
      <c r="CMB1123" s="69"/>
      <c r="CMC1123" s="69"/>
      <c r="CMD1123" s="107"/>
      <c r="CME1123" s="2"/>
      <c r="CMF1123" s="15"/>
      <c r="CMG1123" s="15"/>
      <c r="CMH1123" s="80"/>
      <c r="CMI1123" s="52"/>
      <c r="CMJ1123" s="69"/>
      <c r="CMK1123" s="69"/>
      <c r="CML1123" s="69"/>
      <c r="CMM1123" s="107"/>
      <c r="CMN1123" s="2"/>
      <c r="CMO1123" s="15"/>
      <c r="CMP1123" s="15"/>
      <c r="CMQ1123" s="80"/>
      <c r="CMR1123" s="52"/>
      <c r="CMS1123" s="69"/>
      <c r="CMT1123" s="69"/>
      <c r="CMU1123" s="69"/>
      <c r="CMV1123" s="107"/>
      <c r="CMW1123" s="2"/>
      <c r="CMX1123" s="15"/>
      <c r="CMY1123" s="15"/>
      <c r="CMZ1123" s="80"/>
      <c r="CNA1123" s="52"/>
      <c r="CNB1123" s="69"/>
      <c r="CNC1123" s="69"/>
      <c r="CND1123" s="69"/>
      <c r="CNE1123" s="107"/>
      <c r="CNF1123" s="2"/>
      <c r="CNG1123" s="15"/>
      <c r="CNH1123" s="15"/>
      <c r="CNI1123" s="80"/>
      <c r="CNJ1123" s="52"/>
      <c r="CNK1123" s="69"/>
      <c r="CNL1123" s="69"/>
      <c r="CNM1123" s="69"/>
      <c r="CNN1123" s="107"/>
      <c r="CNO1123" s="2"/>
      <c r="CNP1123" s="15"/>
      <c r="CNQ1123" s="15"/>
      <c r="CNR1123" s="80"/>
      <c r="CNS1123" s="52"/>
      <c r="CNT1123" s="69"/>
      <c r="CNU1123" s="69"/>
      <c r="CNV1123" s="69"/>
      <c r="CNW1123" s="107"/>
      <c r="CNX1123" s="2"/>
      <c r="CNY1123" s="15"/>
      <c r="CNZ1123" s="15"/>
      <c r="COA1123" s="80"/>
      <c r="COB1123" s="52"/>
      <c r="COC1123" s="69"/>
      <c r="COD1123" s="69"/>
      <c r="COE1123" s="69"/>
      <c r="COF1123" s="107"/>
      <c r="COG1123" s="2"/>
      <c r="COH1123" s="15"/>
      <c r="COI1123" s="15"/>
      <c r="COJ1123" s="80"/>
      <c r="COK1123" s="52"/>
      <c r="COL1123" s="69"/>
      <c r="COM1123" s="69"/>
      <c r="CON1123" s="69"/>
      <c r="COO1123" s="107"/>
      <c r="COP1123" s="2"/>
      <c r="COQ1123" s="15"/>
      <c r="COR1123" s="15"/>
      <c r="COS1123" s="80"/>
      <c r="COT1123" s="52"/>
      <c r="COU1123" s="69"/>
      <c r="COV1123" s="69"/>
      <c r="COW1123" s="69"/>
      <c r="COX1123" s="107"/>
      <c r="COY1123" s="2"/>
      <c r="COZ1123" s="15"/>
      <c r="CPA1123" s="15"/>
      <c r="CPB1123" s="80"/>
      <c r="CPC1123" s="52"/>
      <c r="CPD1123" s="69"/>
      <c r="CPE1123" s="69"/>
      <c r="CPF1123" s="69"/>
      <c r="CPG1123" s="107"/>
      <c r="CPH1123" s="2"/>
      <c r="CPI1123" s="15"/>
      <c r="CPJ1123" s="15"/>
      <c r="CPK1123" s="80"/>
      <c r="CPL1123" s="52"/>
      <c r="CPM1123" s="69"/>
      <c r="CPN1123" s="69"/>
      <c r="CPO1123" s="69"/>
      <c r="CPP1123" s="107"/>
      <c r="CPQ1123" s="2"/>
      <c r="CPR1123" s="15"/>
      <c r="CPS1123" s="15"/>
      <c r="CPT1123" s="80"/>
      <c r="CPU1123" s="52"/>
      <c r="CPV1123" s="69"/>
      <c r="CPW1123" s="69"/>
      <c r="CPX1123" s="69"/>
      <c r="CPY1123" s="107"/>
      <c r="CPZ1123" s="2"/>
      <c r="CQA1123" s="15"/>
      <c r="CQB1123" s="15"/>
      <c r="CQC1123" s="80"/>
      <c r="CQD1123" s="52"/>
      <c r="CQE1123" s="69"/>
      <c r="CQF1123" s="69"/>
      <c r="CQG1123" s="69"/>
      <c r="CQH1123" s="107"/>
      <c r="CQI1123" s="2"/>
      <c r="CQJ1123" s="15"/>
      <c r="CQK1123" s="15"/>
      <c r="CQL1123" s="80"/>
      <c r="CQM1123" s="52"/>
      <c r="CQN1123" s="69"/>
      <c r="CQO1123" s="69"/>
      <c r="CQP1123" s="69"/>
      <c r="CQQ1123" s="107"/>
      <c r="CQR1123" s="2"/>
      <c r="CQS1123" s="15"/>
      <c r="CQT1123" s="15"/>
      <c r="CQU1123" s="80"/>
      <c r="CQV1123" s="52"/>
      <c r="CQW1123" s="69"/>
      <c r="CQX1123" s="69"/>
      <c r="CQY1123" s="69"/>
      <c r="CQZ1123" s="107"/>
      <c r="CRA1123" s="2"/>
      <c r="CRB1123" s="15"/>
      <c r="CRC1123" s="15"/>
      <c r="CRD1123" s="80"/>
      <c r="CRE1123" s="52"/>
      <c r="CRF1123" s="69"/>
      <c r="CRG1123" s="69"/>
      <c r="CRH1123" s="69"/>
      <c r="CRI1123" s="107"/>
      <c r="CRJ1123" s="2"/>
      <c r="CRK1123" s="15"/>
      <c r="CRL1123" s="15"/>
      <c r="CRM1123" s="80"/>
      <c r="CRN1123" s="52"/>
      <c r="CRO1123" s="69"/>
      <c r="CRP1123" s="69"/>
      <c r="CRQ1123" s="69"/>
      <c r="CRR1123" s="107"/>
      <c r="CRS1123" s="2"/>
      <c r="CRT1123" s="15"/>
      <c r="CRU1123" s="15"/>
      <c r="CRV1123" s="80"/>
      <c r="CRW1123" s="52"/>
      <c r="CRX1123" s="69"/>
      <c r="CRY1123" s="69"/>
      <c r="CRZ1123" s="69"/>
      <c r="CSA1123" s="107"/>
      <c r="CSB1123" s="2"/>
      <c r="CSC1123" s="15"/>
      <c r="CSD1123" s="15"/>
      <c r="CSE1123" s="80"/>
      <c r="CSF1123" s="52"/>
      <c r="CSG1123" s="69"/>
      <c r="CSH1123" s="69"/>
      <c r="CSI1123" s="69"/>
      <c r="CSJ1123" s="107"/>
      <c r="CSK1123" s="2"/>
      <c r="CSL1123" s="15"/>
      <c r="CSM1123" s="15"/>
      <c r="CSN1123" s="80"/>
      <c r="CSO1123" s="52"/>
      <c r="CSP1123" s="69"/>
      <c r="CSQ1123" s="69"/>
      <c r="CSR1123" s="69"/>
      <c r="CSS1123" s="107"/>
      <c r="CST1123" s="2"/>
      <c r="CSU1123" s="15"/>
      <c r="CSV1123" s="15"/>
      <c r="CSW1123" s="80"/>
      <c r="CSX1123" s="52"/>
      <c r="CSY1123" s="69"/>
      <c r="CSZ1123" s="69"/>
      <c r="CTA1123" s="69"/>
      <c r="CTB1123" s="107"/>
      <c r="CTC1123" s="2"/>
      <c r="CTD1123" s="15"/>
      <c r="CTE1123" s="15"/>
      <c r="CTF1123" s="80"/>
      <c r="CTG1123" s="52"/>
      <c r="CTH1123" s="69"/>
      <c r="CTI1123" s="69"/>
      <c r="CTJ1123" s="69"/>
      <c r="CTK1123" s="107"/>
      <c r="CTL1123" s="2"/>
      <c r="CTM1123" s="15"/>
      <c r="CTN1123" s="15"/>
      <c r="CTO1123" s="80"/>
      <c r="CTP1123" s="52"/>
      <c r="CTQ1123" s="69"/>
      <c r="CTR1123" s="69"/>
      <c r="CTS1123" s="69"/>
      <c r="CTT1123" s="107"/>
      <c r="CTU1123" s="2"/>
      <c r="CTV1123" s="15"/>
      <c r="CTW1123" s="15"/>
      <c r="CTX1123" s="80"/>
      <c r="CTY1123" s="52"/>
      <c r="CTZ1123" s="69"/>
      <c r="CUA1123" s="69"/>
      <c r="CUB1123" s="69"/>
      <c r="CUC1123" s="107"/>
      <c r="CUD1123" s="2"/>
      <c r="CUE1123" s="15"/>
      <c r="CUF1123" s="15"/>
      <c r="CUG1123" s="80"/>
      <c r="CUH1123" s="52"/>
      <c r="CUI1123" s="69"/>
      <c r="CUJ1123" s="69"/>
      <c r="CUK1123" s="69"/>
      <c r="CUL1123" s="107"/>
      <c r="CUM1123" s="2"/>
      <c r="CUN1123" s="15"/>
      <c r="CUO1123" s="15"/>
      <c r="CUP1123" s="80"/>
      <c r="CUQ1123" s="52"/>
      <c r="CUR1123" s="69"/>
      <c r="CUS1123" s="69"/>
      <c r="CUT1123" s="69"/>
      <c r="CUU1123" s="107"/>
      <c r="CUV1123" s="2"/>
      <c r="CUW1123" s="15"/>
      <c r="CUX1123" s="15"/>
      <c r="CUY1123" s="80"/>
      <c r="CUZ1123" s="52"/>
      <c r="CVA1123" s="69"/>
      <c r="CVB1123" s="69"/>
      <c r="CVC1123" s="69"/>
      <c r="CVD1123" s="107"/>
      <c r="CVE1123" s="2"/>
      <c r="CVF1123" s="15"/>
      <c r="CVG1123" s="15"/>
      <c r="CVH1123" s="80"/>
      <c r="CVI1123" s="52"/>
      <c r="CVJ1123" s="69"/>
      <c r="CVK1123" s="69"/>
      <c r="CVL1123" s="69"/>
      <c r="CVM1123" s="107"/>
      <c r="CVN1123" s="2"/>
      <c r="CVO1123" s="15"/>
      <c r="CVP1123" s="15"/>
      <c r="CVQ1123" s="80"/>
      <c r="CVR1123" s="52"/>
      <c r="CVS1123" s="69"/>
      <c r="CVT1123" s="69"/>
      <c r="CVU1123" s="69"/>
      <c r="CVV1123" s="107"/>
      <c r="CVW1123" s="2"/>
      <c r="CVX1123" s="15"/>
      <c r="CVY1123" s="15"/>
      <c r="CVZ1123" s="80"/>
      <c r="CWA1123" s="52"/>
      <c r="CWB1123" s="69"/>
      <c r="CWC1123" s="69"/>
      <c r="CWD1123" s="69"/>
      <c r="CWE1123" s="107"/>
      <c r="CWF1123" s="2"/>
      <c r="CWG1123" s="15"/>
      <c r="CWH1123" s="15"/>
      <c r="CWI1123" s="80"/>
      <c r="CWJ1123" s="52"/>
      <c r="CWK1123" s="69"/>
      <c r="CWL1123" s="69"/>
      <c r="CWM1123" s="69"/>
      <c r="CWN1123" s="107"/>
      <c r="CWO1123" s="2"/>
      <c r="CWP1123" s="15"/>
      <c r="CWQ1123" s="15"/>
      <c r="CWR1123" s="80"/>
      <c r="CWS1123" s="52"/>
      <c r="CWT1123" s="69"/>
      <c r="CWU1123" s="69"/>
      <c r="CWV1123" s="69"/>
      <c r="CWW1123" s="107"/>
      <c r="CWX1123" s="2"/>
      <c r="CWY1123" s="15"/>
      <c r="CWZ1123" s="15"/>
      <c r="CXA1123" s="80"/>
      <c r="CXB1123" s="52"/>
      <c r="CXC1123" s="69"/>
      <c r="CXD1123" s="69"/>
      <c r="CXE1123" s="69"/>
      <c r="CXF1123" s="107"/>
      <c r="CXG1123" s="2"/>
      <c r="CXH1123" s="15"/>
      <c r="CXI1123" s="15"/>
      <c r="CXJ1123" s="80"/>
      <c r="CXK1123" s="52"/>
      <c r="CXL1123" s="69"/>
      <c r="CXM1123" s="69"/>
      <c r="CXN1123" s="69"/>
      <c r="CXO1123" s="107"/>
      <c r="CXP1123" s="2"/>
      <c r="CXQ1123" s="15"/>
      <c r="CXR1123" s="15"/>
      <c r="CXS1123" s="80"/>
      <c r="CXT1123" s="52"/>
      <c r="CXU1123" s="69"/>
      <c r="CXV1123" s="69"/>
      <c r="CXW1123" s="69"/>
      <c r="CXX1123" s="107"/>
      <c r="CXY1123" s="2"/>
      <c r="CXZ1123" s="15"/>
      <c r="CYA1123" s="15"/>
      <c r="CYB1123" s="80"/>
      <c r="CYC1123" s="52"/>
      <c r="CYD1123" s="69"/>
      <c r="CYE1123" s="69"/>
      <c r="CYF1123" s="69"/>
      <c r="CYG1123" s="107"/>
      <c r="CYH1123" s="2"/>
      <c r="CYI1123" s="15"/>
      <c r="CYJ1123" s="15"/>
      <c r="CYK1123" s="80"/>
      <c r="CYL1123" s="52"/>
      <c r="CYM1123" s="69"/>
      <c r="CYN1123" s="69"/>
      <c r="CYO1123" s="69"/>
      <c r="CYP1123" s="107"/>
      <c r="CYQ1123" s="2"/>
      <c r="CYR1123" s="15"/>
      <c r="CYS1123" s="15"/>
      <c r="CYT1123" s="80"/>
      <c r="CYU1123" s="52"/>
      <c r="CYV1123" s="69"/>
      <c r="CYW1123" s="69"/>
      <c r="CYX1123" s="69"/>
      <c r="CYY1123" s="107"/>
      <c r="CYZ1123" s="2"/>
      <c r="CZA1123" s="15"/>
      <c r="CZB1123" s="15"/>
      <c r="CZC1123" s="80"/>
      <c r="CZD1123" s="52"/>
      <c r="CZE1123" s="69"/>
      <c r="CZF1123" s="69"/>
      <c r="CZG1123" s="69"/>
      <c r="CZH1123" s="107"/>
      <c r="CZI1123" s="2"/>
      <c r="CZJ1123" s="15"/>
      <c r="CZK1123" s="15"/>
      <c r="CZL1123" s="80"/>
      <c r="CZM1123" s="52"/>
      <c r="CZN1123" s="69"/>
      <c r="CZO1123" s="69"/>
      <c r="CZP1123" s="69"/>
      <c r="CZQ1123" s="107"/>
      <c r="CZR1123" s="2"/>
      <c r="CZS1123" s="15"/>
      <c r="CZT1123" s="15"/>
      <c r="CZU1123" s="80"/>
      <c r="CZV1123" s="52"/>
      <c r="CZW1123" s="69"/>
      <c r="CZX1123" s="69"/>
      <c r="CZY1123" s="69"/>
      <c r="CZZ1123" s="107"/>
      <c r="DAA1123" s="2"/>
      <c r="DAB1123" s="15"/>
      <c r="DAC1123" s="15"/>
      <c r="DAD1123" s="80"/>
      <c r="DAE1123" s="52"/>
      <c r="DAF1123" s="69"/>
      <c r="DAG1123" s="69"/>
      <c r="DAH1123" s="69"/>
      <c r="DAI1123" s="107"/>
      <c r="DAJ1123" s="2"/>
      <c r="DAK1123" s="15"/>
      <c r="DAL1123" s="15"/>
      <c r="DAM1123" s="80"/>
      <c r="DAN1123" s="52"/>
      <c r="DAO1123" s="69"/>
      <c r="DAP1123" s="69"/>
      <c r="DAQ1123" s="69"/>
      <c r="DAR1123" s="107"/>
      <c r="DAS1123" s="2"/>
      <c r="DAT1123" s="15"/>
      <c r="DAU1123" s="15"/>
      <c r="DAV1123" s="80"/>
      <c r="DAW1123" s="52"/>
      <c r="DAX1123" s="69"/>
      <c r="DAY1123" s="69"/>
      <c r="DAZ1123" s="69"/>
      <c r="DBA1123" s="107"/>
      <c r="DBB1123" s="2"/>
      <c r="DBC1123" s="15"/>
      <c r="DBD1123" s="15"/>
      <c r="DBE1123" s="80"/>
      <c r="DBF1123" s="52"/>
      <c r="DBG1123" s="69"/>
      <c r="DBH1123" s="69"/>
      <c r="DBI1123" s="69"/>
      <c r="DBJ1123" s="107"/>
      <c r="DBK1123" s="2"/>
      <c r="DBL1123" s="15"/>
      <c r="DBM1123" s="15"/>
      <c r="DBN1123" s="80"/>
      <c r="DBO1123" s="52"/>
      <c r="DBP1123" s="69"/>
      <c r="DBQ1123" s="69"/>
      <c r="DBR1123" s="69"/>
      <c r="DBS1123" s="107"/>
      <c r="DBT1123" s="2"/>
      <c r="DBU1123" s="15"/>
      <c r="DBV1123" s="15"/>
      <c r="DBW1123" s="80"/>
      <c r="DBX1123" s="52"/>
      <c r="DBY1123" s="69"/>
      <c r="DBZ1123" s="69"/>
      <c r="DCA1123" s="69"/>
      <c r="DCB1123" s="107"/>
      <c r="DCC1123" s="2"/>
      <c r="DCD1123" s="15"/>
      <c r="DCE1123" s="15"/>
      <c r="DCF1123" s="80"/>
      <c r="DCG1123" s="52"/>
      <c r="DCH1123" s="69"/>
      <c r="DCI1123" s="69"/>
      <c r="DCJ1123" s="69"/>
      <c r="DCK1123" s="107"/>
      <c r="DCL1123" s="2"/>
      <c r="DCM1123" s="15"/>
      <c r="DCN1123" s="15"/>
      <c r="DCO1123" s="80"/>
      <c r="DCP1123" s="52"/>
      <c r="DCQ1123" s="69"/>
      <c r="DCR1123" s="69"/>
      <c r="DCS1123" s="69"/>
      <c r="DCT1123" s="107"/>
      <c r="DCU1123" s="2"/>
      <c r="DCV1123" s="15"/>
      <c r="DCW1123" s="15"/>
      <c r="DCX1123" s="80"/>
      <c r="DCY1123" s="52"/>
      <c r="DCZ1123" s="69"/>
      <c r="DDA1123" s="69"/>
      <c r="DDB1123" s="69"/>
      <c r="DDC1123" s="107"/>
      <c r="DDD1123" s="2"/>
      <c r="DDE1123" s="15"/>
      <c r="DDF1123" s="15"/>
      <c r="DDG1123" s="80"/>
      <c r="DDH1123" s="52"/>
      <c r="DDI1123" s="69"/>
      <c r="DDJ1123" s="69"/>
      <c r="DDK1123" s="69"/>
      <c r="DDL1123" s="107"/>
      <c r="DDM1123" s="2"/>
      <c r="DDN1123" s="15"/>
      <c r="DDO1123" s="15"/>
      <c r="DDP1123" s="80"/>
      <c r="DDQ1123" s="52"/>
      <c r="DDR1123" s="69"/>
      <c r="DDS1123" s="69"/>
      <c r="DDT1123" s="69"/>
      <c r="DDU1123" s="107"/>
      <c r="DDV1123" s="2"/>
      <c r="DDW1123" s="15"/>
      <c r="DDX1123" s="15"/>
      <c r="DDY1123" s="80"/>
      <c r="DDZ1123" s="52"/>
      <c r="DEA1123" s="69"/>
      <c r="DEB1123" s="69"/>
      <c r="DEC1123" s="69"/>
      <c r="DED1123" s="107"/>
      <c r="DEE1123" s="2"/>
      <c r="DEF1123" s="15"/>
      <c r="DEG1123" s="15"/>
      <c r="DEH1123" s="80"/>
      <c r="DEI1123" s="52"/>
      <c r="DEJ1123" s="69"/>
      <c r="DEK1123" s="69"/>
      <c r="DEL1123" s="69"/>
      <c r="DEM1123" s="107"/>
      <c r="DEN1123" s="2"/>
      <c r="DEO1123" s="15"/>
      <c r="DEP1123" s="15"/>
      <c r="DEQ1123" s="80"/>
      <c r="DER1123" s="52"/>
      <c r="DES1123" s="69"/>
      <c r="DET1123" s="69"/>
      <c r="DEU1123" s="69"/>
      <c r="DEV1123" s="107"/>
      <c r="DEW1123" s="2"/>
      <c r="DEX1123" s="15"/>
      <c r="DEY1123" s="15"/>
      <c r="DEZ1123" s="80"/>
      <c r="DFA1123" s="52"/>
      <c r="DFB1123" s="69"/>
      <c r="DFC1123" s="69"/>
      <c r="DFD1123" s="69"/>
      <c r="DFE1123" s="107"/>
      <c r="DFF1123" s="2"/>
      <c r="DFG1123" s="15"/>
      <c r="DFH1123" s="15"/>
      <c r="DFI1123" s="80"/>
      <c r="DFJ1123" s="52"/>
      <c r="DFK1123" s="69"/>
      <c r="DFL1123" s="69"/>
      <c r="DFM1123" s="69"/>
      <c r="DFN1123" s="107"/>
      <c r="DFO1123" s="2"/>
      <c r="DFP1123" s="15"/>
      <c r="DFQ1123" s="15"/>
      <c r="DFR1123" s="80"/>
      <c r="DFS1123" s="52"/>
      <c r="DFT1123" s="69"/>
      <c r="DFU1123" s="69"/>
      <c r="DFV1123" s="69"/>
      <c r="DFW1123" s="107"/>
      <c r="DFX1123" s="2"/>
      <c r="DFY1123" s="15"/>
      <c r="DFZ1123" s="15"/>
      <c r="DGA1123" s="80"/>
      <c r="DGB1123" s="52"/>
      <c r="DGC1123" s="69"/>
      <c r="DGD1123" s="69"/>
      <c r="DGE1123" s="69"/>
      <c r="DGF1123" s="107"/>
      <c r="DGG1123" s="2"/>
      <c r="DGH1123" s="15"/>
      <c r="DGI1123" s="15"/>
      <c r="DGJ1123" s="80"/>
      <c r="DGK1123" s="52"/>
      <c r="DGL1123" s="69"/>
      <c r="DGM1123" s="69"/>
      <c r="DGN1123" s="69"/>
      <c r="DGO1123" s="107"/>
      <c r="DGP1123" s="2"/>
      <c r="DGQ1123" s="15"/>
      <c r="DGR1123" s="15"/>
      <c r="DGS1123" s="80"/>
      <c r="DGT1123" s="52"/>
      <c r="DGU1123" s="69"/>
      <c r="DGV1123" s="69"/>
      <c r="DGW1123" s="69"/>
      <c r="DGX1123" s="107"/>
      <c r="DGY1123" s="2"/>
      <c r="DGZ1123" s="15"/>
      <c r="DHA1123" s="15"/>
      <c r="DHB1123" s="80"/>
      <c r="DHC1123" s="52"/>
      <c r="DHD1123" s="69"/>
      <c r="DHE1123" s="69"/>
      <c r="DHF1123" s="69"/>
      <c r="DHG1123" s="107"/>
      <c r="DHH1123" s="2"/>
      <c r="DHI1123" s="15"/>
      <c r="DHJ1123" s="15"/>
      <c r="DHK1123" s="80"/>
      <c r="DHL1123" s="52"/>
      <c r="DHM1123" s="69"/>
      <c r="DHN1123" s="69"/>
      <c r="DHO1123" s="69"/>
      <c r="DHP1123" s="107"/>
      <c r="DHQ1123" s="2"/>
      <c r="DHR1123" s="15"/>
      <c r="DHS1123" s="15"/>
      <c r="DHT1123" s="80"/>
      <c r="DHU1123" s="52"/>
      <c r="DHV1123" s="69"/>
      <c r="DHW1123" s="69"/>
      <c r="DHX1123" s="69"/>
      <c r="DHY1123" s="107"/>
      <c r="DHZ1123" s="2"/>
      <c r="DIA1123" s="15"/>
      <c r="DIB1123" s="15"/>
      <c r="DIC1123" s="80"/>
      <c r="DID1123" s="52"/>
      <c r="DIE1123" s="69"/>
      <c r="DIF1123" s="69"/>
      <c r="DIG1123" s="69"/>
      <c r="DIH1123" s="107"/>
      <c r="DII1123" s="2"/>
      <c r="DIJ1123" s="15"/>
      <c r="DIK1123" s="15"/>
      <c r="DIL1123" s="80"/>
      <c r="DIM1123" s="52"/>
      <c r="DIN1123" s="69"/>
      <c r="DIO1123" s="69"/>
      <c r="DIP1123" s="69"/>
      <c r="DIQ1123" s="107"/>
      <c r="DIR1123" s="2"/>
      <c r="DIS1123" s="15"/>
      <c r="DIT1123" s="15"/>
      <c r="DIU1123" s="80"/>
      <c r="DIV1123" s="52"/>
      <c r="DIW1123" s="69"/>
      <c r="DIX1123" s="69"/>
      <c r="DIY1123" s="69"/>
      <c r="DIZ1123" s="107"/>
      <c r="DJA1123" s="2"/>
      <c r="DJB1123" s="15"/>
      <c r="DJC1123" s="15"/>
      <c r="DJD1123" s="80"/>
      <c r="DJE1123" s="52"/>
      <c r="DJF1123" s="69"/>
      <c r="DJG1123" s="69"/>
      <c r="DJH1123" s="69"/>
      <c r="DJI1123" s="107"/>
      <c r="DJJ1123" s="2"/>
      <c r="DJK1123" s="15"/>
      <c r="DJL1123" s="15"/>
      <c r="DJM1123" s="80"/>
      <c r="DJN1123" s="52"/>
      <c r="DJO1123" s="69"/>
      <c r="DJP1123" s="69"/>
      <c r="DJQ1123" s="69"/>
      <c r="DJR1123" s="107"/>
      <c r="DJS1123" s="2"/>
      <c r="DJT1123" s="15"/>
      <c r="DJU1123" s="15"/>
      <c r="DJV1123" s="80"/>
      <c r="DJW1123" s="52"/>
      <c r="DJX1123" s="69"/>
      <c r="DJY1123" s="69"/>
      <c r="DJZ1123" s="69"/>
      <c r="DKA1123" s="107"/>
      <c r="DKB1123" s="2"/>
      <c r="DKC1123" s="15"/>
      <c r="DKD1123" s="15"/>
      <c r="DKE1123" s="80"/>
      <c r="DKF1123" s="52"/>
      <c r="DKG1123" s="69"/>
      <c r="DKH1123" s="69"/>
      <c r="DKI1123" s="69"/>
      <c r="DKJ1123" s="107"/>
      <c r="DKK1123" s="2"/>
      <c r="DKL1123" s="15"/>
      <c r="DKM1123" s="15"/>
      <c r="DKN1123" s="80"/>
      <c r="DKO1123" s="52"/>
      <c r="DKP1123" s="69"/>
      <c r="DKQ1123" s="69"/>
      <c r="DKR1123" s="69"/>
      <c r="DKS1123" s="107"/>
      <c r="DKT1123" s="2"/>
      <c r="DKU1123" s="15"/>
      <c r="DKV1123" s="15"/>
      <c r="DKW1123" s="80"/>
      <c r="DKX1123" s="52"/>
      <c r="DKY1123" s="69"/>
      <c r="DKZ1123" s="69"/>
      <c r="DLA1123" s="69"/>
      <c r="DLB1123" s="107"/>
      <c r="DLC1123" s="2"/>
      <c r="DLD1123" s="15"/>
      <c r="DLE1123" s="15"/>
      <c r="DLF1123" s="80"/>
      <c r="DLG1123" s="52"/>
      <c r="DLH1123" s="69"/>
      <c r="DLI1123" s="69"/>
      <c r="DLJ1123" s="69"/>
      <c r="DLK1123" s="107"/>
      <c r="DLL1123" s="2"/>
      <c r="DLM1123" s="15"/>
      <c r="DLN1123" s="15"/>
      <c r="DLO1123" s="80"/>
      <c r="DLP1123" s="52"/>
      <c r="DLQ1123" s="69"/>
      <c r="DLR1123" s="69"/>
      <c r="DLS1123" s="69"/>
      <c r="DLT1123" s="107"/>
      <c r="DLU1123" s="2"/>
      <c r="DLV1123" s="15"/>
      <c r="DLW1123" s="15"/>
      <c r="DLX1123" s="80"/>
      <c r="DLY1123" s="52"/>
      <c r="DLZ1123" s="69"/>
      <c r="DMA1123" s="69"/>
      <c r="DMB1123" s="69"/>
      <c r="DMC1123" s="107"/>
      <c r="DMD1123" s="2"/>
      <c r="DME1123" s="15"/>
      <c r="DMF1123" s="15"/>
      <c r="DMG1123" s="80"/>
      <c r="DMH1123" s="52"/>
      <c r="DMI1123" s="69"/>
      <c r="DMJ1123" s="69"/>
      <c r="DMK1123" s="69"/>
      <c r="DML1123" s="107"/>
      <c r="DMM1123" s="2"/>
      <c r="DMN1123" s="15"/>
      <c r="DMO1123" s="15"/>
      <c r="DMP1123" s="80"/>
      <c r="DMQ1123" s="52"/>
      <c r="DMR1123" s="69"/>
      <c r="DMS1123" s="69"/>
      <c r="DMT1123" s="69"/>
      <c r="DMU1123" s="107"/>
      <c r="DMV1123" s="2"/>
      <c r="DMW1123" s="15"/>
      <c r="DMX1123" s="15"/>
      <c r="DMY1123" s="80"/>
      <c r="DMZ1123" s="52"/>
      <c r="DNA1123" s="69"/>
      <c r="DNB1123" s="69"/>
      <c r="DNC1123" s="69"/>
      <c r="DND1123" s="107"/>
      <c r="DNE1123" s="2"/>
      <c r="DNF1123" s="15"/>
      <c r="DNG1123" s="15"/>
      <c r="DNH1123" s="80"/>
      <c r="DNI1123" s="52"/>
      <c r="DNJ1123" s="69"/>
      <c r="DNK1123" s="69"/>
      <c r="DNL1123" s="69"/>
      <c r="DNM1123" s="107"/>
      <c r="DNN1123" s="2"/>
      <c r="DNO1123" s="15"/>
      <c r="DNP1123" s="15"/>
      <c r="DNQ1123" s="80"/>
      <c r="DNR1123" s="52"/>
      <c r="DNS1123" s="69"/>
      <c r="DNT1123" s="69"/>
      <c r="DNU1123" s="69"/>
      <c r="DNV1123" s="107"/>
      <c r="DNW1123" s="2"/>
      <c r="DNX1123" s="15"/>
      <c r="DNY1123" s="15"/>
      <c r="DNZ1123" s="80"/>
      <c r="DOA1123" s="52"/>
      <c r="DOB1123" s="69"/>
      <c r="DOC1123" s="69"/>
      <c r="DOD1123" s="69"/>
      <c r="DOE1123" s="107"/>
      <c r="DOF1123" s="2"/>
      <c r="DOG1123" s="15"/>
      <c r="DOH1123" s="15"/>
      <c r="DOI1123" s="80"/>
      <c r="DOJ1123" s="52"/>
      <c r="DOK1123" s="69"/>
      <c r="DOL1123" s="69"/>
      <c r="DOM1123" s="69"/>
      <c r="DON1123" s="107"/>
      <c r="DOO1123" s="2"/>
      <c r="DOP1123" s="15"/>
      <c r="DOQ1123" s="15"/>
      <c r="DOR1123" s="80"/>
      <c r="DOS1123" s="52"/>
      <c r="DOT1123" s="69"/>
      <c r="DOU1123" s="69"/>
      <c r="DOV1123" s="69"/>
      <c r="DOW1123" s="107"/>
      <c r="DOX1123" s="2"/>
      <c r="DOY1123" s="15"/>
      <c r="DOZ1123" s="15"/>
      <c r="DPA1123" s="80"/>
      <c r="DPB1123" s="52"/>
      <c r="DPC1123" s="69"/>
      <c r="DPD1123" s="69"/>
      <c r="DPE1123" s="69"/>
      <c r="DPF1123" s="107"/>
      <c r="DPG1123" s="2"/>
      <c r="DPH1123" s="15"/>
      <c r="DPI1123" s="15"/>
      <c r="DPJ1123" s="80"/>
      <c r="DPK1123" s="52"/>
      <c r="DPL1123" s="69"/>
      <c r="DPM1123" s="69"/>
      <c r="DPN1123" s="69"/>
      <c r="DPO1123" s="107"/>
      <c r="DPP1123" s="2"/>
      <c r="DPQ1123" s="15"/>
      <c r="DPR1123" s="15"/>
      <c r="DPS1123" s="80"/>
      <c r="DPT1123" s="52"/>
      <c r="DPU1123" s="69"/>
      <c r="DPV1123" s="69"/>
      <c r="DPW1123" s="69"/>
      <c r="DPX1123" s="107"/>
      <c r="DPY1123" s="2"/>
      <c r="DPZ1123" s="15"/>
      <c r="DQA1123" s="15"/>
      <c r="DQB1123" s="80"/>
      <c r="DQC1123" s="52"/>
      <c r="DQD1123" s="69"/>
      <c r="DQE1123" s="69"/>
      <c r="DQF1123" s="69"/>
      <c r="DQG1123" s="107"/>
      <c r="DQH1123" s="2"/>
      <c r="DQI1123" s="15"/>
      <c r="DQJ1123" s="15"/>
      <c r="DQK1123" s="80"/>
      <c r="DQL1123" s="52"/>
      <c r="DQM1123" s="69"/>
      <c r="DQN1123" s="69"/>
      <c r="DQO1123" s="69"/>
      <c r="DQP1123" s="107"/>
      <c r="DQQ1123" s="2"/>
      <c r="DQR1123" s="15"/>
      <c r="DQS1123" s="15"/>
      <c r="DQT1123" s="80"/>
      <c r="DQU1123" s="52"/>
      <c r="DQV1123" s="69"/>
      <c r="DQW1123" s="69"/>
      <c r="DQX1123" s="69"/>
      <c r="DQY1123" s="107"/>
      <c r="DQZ1123" s="2"/>
      <c r="DRA1123" s="15"/>
      <c r="DRB1123" s="15"/>
      <c r="DRC1123" s="80"/>
      <c r="DRD1123" s="52"/>
      <c r="DRE1123" s="69"/>
      <c r="DRF1123" s="69"/>
      <c r="DRG1123" s="69"/>
      <c r="DRH1123" s="107"/>
      <c r="DRI1123" s="2"/>
      <c r="DRJ1123" s="15"/>
      <c r="DRK1123" s="15"/>
      <c r="DRL1123" s="80"/>
      <c r="DRM1123" s="52"/>
      <c r="DRN1123" s="69"/>
      <c r="DRO1123" s="69"/>
      <c r="DRP1123" s="69"/>
      <c r="DRQ1123" s="107"/>
      <c r="DRR1123" s="2"/>
      <c r="DRS1123" s="15"/>
      <c r="DRT1123" s="15"/>
      <c r="DRU1123" s="80"/>
      <c r="DRV1123" s="52"/>
      <c r="DRW1123" s="69"/>
      <c r="DRX1123" s="69"/>
      <c r="DRY1123" s="69"/>
      <c r="DRZ1123" s="107"/>
      <c r="DSA1123" s="2"/>
      <c r="DSB1123" s="15"/>
      <c r="DSC1123" s="15"/>
      <c r="DSD1123" s="80"/>
      <c r="DSE1123" s="52"/>
      <c r="DSF1123" s="69"/>
      <c r="DSG1123" s="69"/>
      <c r="DSH1123" s="69"/>
      <c r="DSI1123" s="107"/>
      <c r="DSJ1123" s="2"/>
      <c r="DSK1123" s="15"/>
      <c r="DSL1123" s="15"/>
      <c r="DSM1123" s="80"/>
      <c r="DSN1123" s="52"/>
      <c r="DSO1123" s="69"/>
      <c r="DSP1123" s="69"/>
      <c r="DSQ1123" s="69"/>
      <c r="DSR1123" s="107"/>
      <c r="DSS1123" s="2"/>
      <c r="DST1123" s="15"/>
      <c r="DSU1123" s="15"/>
      <c r="DSV1123" s="80"/>
      <c r="DSW1123" s="52"/>
      <c r="DSX1123" s="69"/>
      <c r="DSY1123" s="69"/>
      <c r="DSZ1123" s="69"/>
      <c r="DTA1123" s="107"/>
      <c r="DTB1123" s="2"/>
      <c r="DTC1123" s="15"/>
      <c r="DTD1123" s="15"/>
      <c r="DTE1123" s="80"/>
      <c r="DTF1123" s="52"/>
      <c r="DTG1123" s="69"/>
      <c r="DTH1123" s="69"/>
      <c r="DTI1123" s="69"/>
      <c r="DTJ1123" s="107"/>
      <c r="DTK1123" s="2"/>
      <c r="DTL1123" s="15"/>
      <c r="DTM1123" s="15"/>
      <c r="DTN1123" s="80"/>
      <c r="DTO1123" s="52"/>
      <c r="DTP1123" s="69"/>
      <c r="DTQ1123" s="69"/>
      <c r="DTR1123" s="69"/>
      <c r="DTS1123" s="107"/>
      <c r="DTT1123" s="2"/>
      <c r="DTU1123" s="15"/>
      <c r="DTV1123" s="15"/>
      <c r="DTW1123" s="80"/>
      <c r="DTX1123" s="52"/>
      <c r="DTY1123" s="69"/>
      <c r="DTZ1123" s="69"/>
      <c r="DUA1123" s="69"/>
      <c r="DUB1123" s="107"/>
      <c r="DUC1123" s="2"/>
      <c r="DUD1123" s="15"/>
      <c r="DUE1123" s="15"/>
      <c r="DUF1123" s="80"/>
      <c r="DUG1123" s="52"/>
      <c r="DUH1123" s="69"/>
      <c r="DUI1123" s="69"/>
      <c r="DUJ1123" s="69"/>
      <c r="DUK1123" s="107"/>
      <c r="DUL1123" s="2"/>
      <c r="DUM1123" s="15"/>
      <c r="DUN1123" s="15"/>
      <c r="DUO1123" s="80"/>
      <c r="DUP1123" s="52"/>
      <c r="DUQ1123" s="69"/>
      <c r="DUR1123" s="69"/>
      <c r="DUS1123" s="69"/>
      <c r="DUT1123" s="107"/>
      <c r="DUU1123" s="2"/>
      <c r="DUV1123" s="15"/>
      <c r="DUW1123" s="15"/>
      <c r="DUX1123" s="80"/>
      <c r="DUY1123" s="52"/>
      <c r="DUZ1123" s="69"/>
      <c r="DVA1123" s="69"/>
      <c r="DVB1123" s="69"/>
      <c r="DVC1123" s="107"/>
      <c r="DVD1123" s="2"/>
      <c r="DVE1123" s="15"/>
      <c r="DVF1123" s="15"/>
      <c r="DVG1123" s="80"/>
      <c r="DVH1123" s="52"/>
      <c r="DVI1123" s="69"/>
      <c r="DVJ1123" s="69"/>
      <c r="DVK1123" s="69"/>
      <c r="DVL1123" s="107"/>
      <c r="DVM1123" s="2"/>
      <c r="DVN1123" s="15"/>
      <c r="DVO1123" s="15"/>
      <c r="DVP1123" s="80"/>
      <c r="DVQ1123" s="52"/>
      <c r="DVR1123" s="69"/>
      <c r="DVS1123" s="69"/>
      <c r="DVT1123" s="69"/>
      <c r="DVU1123" s="107"/>
      <c r="DVV1123" s="2"/>
      <c r="DVW1123" s="15"/>
      <c r="DVX1123" s="15"/>
      <c r="DVY1123" s="80"/>
      <c r="DVZ1123" s="52"/>
      <c r="DWA1123" s="69"/>
      <c r="DWB1123" s="69"/>
      <c r="DWC1123" s="69"/>
      <c r="DWD1123" s="107"/>
      <c r="DWE1123" s="2"/>
      <c r="DWF1123" s="15"/>
      <c r="DWG1123" s="15"/>
      <c r="DWH1123" s="80"/>
      <c r="DWI1123" s="52"/>
      <c r="DWJ1123" s="69"/>
      <c r="DWK1123" s="69"/>
      <c r="DWL1123" s="69"/>
      <c r="DWM1123" s="107"/>
      <c r="DWN1123" s="2"/>
      <c r="DWO1123" s="15"/>
      <c r="DWP1123" s="15"/>
      <c r="DWQ1123" s="80"/>
      <c r="DWR1123" s="52"/>
      <c r="DWS1123" s="69"/>
      <c r="DWT1123" s="69"/>
      <c r="DWU1123" s="69"/>
      <c r="DWV1123" s="107"/>
      <c r="DWW1123" s="2"/>
      <c r="DWX1123" s="15"/>
      <c r="DWY1123" s="15"/>
      <c r="DWZ1123" s="80"/>
      <c r="DXA1123" s="52"/>
      <c r="DXB1123" s="69"/>
      <c r="DXC1123" s="69"/>
      <c r="DXD1123" s="69"/>
      <c r="DXE1123" s="107"/>
      <c r="DXF1123" s="2"/>
      <c r="DXG1123" s="15"/>
      <c r="DXH1123" s="15"/>
      <c r="DXI1123" s="80"/>
      <c r="DXJ1123" s="52"/>
      <c r="DXK1123" s="69"/>
      <c r="DXL1123" s="69"/>
      <c r="DXM1123" s="69"/>
      <c r="DXN1123" s="107"/>
      <c r="DXO1123" s="2"/>
      <c r="DXP1123" s="15"/>
      <c r="DXQ1123" s="15"/>
      <c r="DXR1123" s="80"/>
      <c r="DXS1123" s="52"/>
      <c r="DXT1123" s="69"/>
      <c r="DXU1123" s="69"/>
      <c r="DXV1123" s="69"/>
      <c r="DXW1123" s="107"/>
      <c r="DXX1123" s="2"/>
      <c r="DXY1123" s="15"/>
      <c r="DXZ1123" s="15"/>
      <c r="DYA1123" s="80"/>
      <c r="DYB1123" s="52"/>
      <c r="DYC1123" s="69"/>
      <c r="DYD1123" s="69"/>
      <c r="DYE1123" s="69"/>
      <c r="DYF1123" s="107"/>
      <c r="DYG1123" s="2"/>
      <c r="DYH1123" s="15"/>
      <c r="DYI1123" s="15"/>
      <c r="DYJ1123" s="80"/>
      <c r="DYK1123" s="52"/>
      <c r="DYL1123" s="69"/>
      <c r="DYM1123" s="69"/>
      <c r="DYN1123" s="69"/>
      <c r="DYO1123" s="107"/>
      <c r="DYP1123" s="2"/>
      <c r="DYQ1123" s="15"/>
      <c r="DYR1123" s="15"/>
      <c r="DYS1123" s="80"/>
      <c r="DYT1123" s="52"/>
      <c r="DYU1123" s="69"/>
      <c r="DYV1123" s="69"/>
      <c r="DYW1123" s="69"/>
      <c r="DYX1123" s="107"/>
      <c r="DYY1123" s="2"/>
      <c r="DYZ1123" s="15"/>
      <c r="DZA1123" s="15"/>
      <c r="DZB1123" s="80"/>
      <c r="DZC1123" s="52"/>
      <c r="DZD1123" s="69"/>
      <c r="DZE1123" s="69"/>
      <c r="DZF1123" s="69"/>
      <c r="DZG1123" s="107"/>
      <c r="DZH1123" s="2"/>
      <c r="DZI1123" s="15"/>
      <c r="DZJ1123" s="15"/>
      <c r="DZK1123" s="80"/>
      <c r="DZL1123" s="52"/>
      <c r="DZM1123" s="69"/>
      <c r="DZN1123" s="69"/>
      <c r="DZO1123" s="69"/>
      <c r="DZP1123" s="107"/>
      <c r="DZQ1123" s="2"/>
      <c r="DZR1123" s="15"/>
      <c r="DZS1123" s="15"/>
      <c r="DZT1123" s="80"/>
      <c r="DZU1123" s="52"/>
      <c r="DZV1123" s="69"/>
      <c r="DZW1123" s="69"/>
      <c r="DZX1123" s="69"/>
      <c r="DZY1123" s="107"/>
      <c r="DZZ1123" s="2"/>
      <c r="EAA1123" s="15"/>
      <c r="EAB1123" s="15"/>
      <c r="EAC1123" s="80"/>
      <c r="EAD1123" s="52"/>
      <c r="EAE1123" s="69"/>
      <c r="EAF1123" s="69"/>
      <c r="EAG1123" s="69"/>
      <c r="EAH1123" s="107"/>
      <c r="EAI1123" s="2"/>
      <c r="EAJ1123" s="15"/>
      <c r="EAK1123" s="15"/>
      <c r="EAL1123" s="80"/>
      <c r="EAM1123" s="52"/>
      <c r="EAN1123" s="69"/>
      <c r="EAO1123" s="69"/>
      <c r="EAP1123" s="69"/>
      <c r="EAQ1123" s="107"/>
      <c r="EAR1123" s="2"/>
      <c r="EAS1123" s="15"/>
      <c r="EAT1123" s="15"/>
      <c r="EAU1123" s="80"/>
      <c r="EAV1123" s="52"/>
      <c r="EAW1123" s="69"/>
      <c r="EAX1123" s="69"/>
      <c r="EAY1123" s="69"/>
      <c r="EAZ1123" s="107"/>
      <c r="EBA1123" s="2"/>
      <c r="EBB1123" s="15"/>
      <c r="EBC1123" s="15"/>
      <c r="EBD1123" s="80"/>
      <c r="EBE1123" s="52"/>
      <c r="EBF1123" s="69"/>
      <c r="EBG1123" s="69"/>
      <c r="EBH1123" s="69"/>
      <c r="EBI1123" s="107"/>
      <c r="EBJ1123" s="2"/>
      <c r="EBK1123" s="15"/>
      <c r="EBL1123" s="15"/>
      <c r="EBM1123" s="80"/>
      <c r="EBN1123" s="52"/>
      <c r="EBO1123" s="69"/>
      <c r="EBP1123" s="69"/>
      <c r="EBQ1123" s="69"/>
      <c r="EBR1123" s="107"/>
      <c r="EBS1123" s="2"/>
      <c r="EBT1123" s="15"/>
      <c r="EBU1123" s="15"/>
      <c r="EBV1123" s="80"/>
      <c r="EBW1123" s="52"/>
      <c r="EBX1123" s="69"/>
      <c r="EBY1123" s="69"/>
      <c r="EBZ1123" s="69"/>
      <c r="ECA1123" s="107"/>
      <c r="ECB1123" s="2"/>
      <c r="ECC1123" s="15"/>
      <c r="ECD1123" s="15"/>
      <c r="ECE1123" s="80"/>
      <c r="ECF1123" s="52"/>
      <c r="ECG1123" s="69"/>
      <c r="ECH1123" s="69"/>
      <c r="ECI1123" s="69"/>
      <c r="ECJ1123" s="107"/>
      <c r="ECK1123" s="2"/>
      <c r="ECL1123" s="15"/>
      <c r="ECM1123" s="15"/>
      <c r="ECN1123" s="80"/>
      <c r="ECO1123" s="52"/>
      <c r="ECP1123" s="69"/>
      <c r="ECQ1123" s="69"/>
      <c r="ECR1123" s="69"/>
      <c r="ECS1123" s="107"/>
      <c r="ECT1123" s="2"/>
      <c r="ECU1123" s="15"/>
      <c r="ECV1123" s="15"/>
      <c r="ECW1123" s="80"/>
      <c r="ECX1123" s="52"/>
      <c r="ECY1123" s="69"/>
      <c r="ECZ1123" s="69"/>
      <c r="EDA1123" s="69"/>
      <c r="EDB1123" s="107"/>
      <c r="EDC1123" s="2"/>
      <c r="EDD1123" s="15"/>
      <c r="EDE1123" s="15"/>
      <c r="EDF1123" s="80"/>
      <c r="EDG1123" s="52"/>
      <c r="EDH1123" s="69"/>
      <c r="EDI1123" s="69"/>
      <c r="EDJ1123" s="69"/>
      <c r="EDK1123" s="107"/>
      <c r="EDL1123" s="2"/>
      <c r="EDM1123" s="15"/>
      <c r="EDN1123" s="15"/>
      <c r="EDO1123" s="80"/>
      <c r="EDP1123" s="52"/>
      <c r="EDQ1123" s="69"/>
      <c r="EDR1123" s="69"/>
      <c r="EDS1123" s="69"/>
      <c r="EDT1123" s="107"/>
      <c r="EDU1123" s="2"/>
      <c r="EDV1123" s="15"/>
      <c r="EDW1123" s="15"/>
      <c r="EDX1123" s="80"/>
      <c r="EDY1123" s="52"/>
      <c r="EDZ1123" s="69"/>
      <c r="EEA1123" s="69"/>
      <c r="EEB1123" s="69"/>
      <c r="EEC1123" s="107"/>
      <c r="EED1123" s="2"/>
      <c r="EEE1123" s="15"/>
      <c r="EEF1123" s="15"/>
      <c r="EEG1123" s="80"/>
      <c r="EEH1123" s="52"/>
      <c r="EEI1123" s="69"/>
      <c r="EEJ1123" s="69"/>
      <c r="EEK1123" s="69"/>
      <c r="EEL1123" s="107"/>
      <c r="EEM1123" s="2"/>
      <c r="EEN1123" s="15"/>
      <c r="EEO1123" s="15"/>
      <c r="EEP1123" s="80"/>
      <c r="EEQ1123" s="52"/>
      <c r="EER1123" s="69"/>
      <c r="EES1123" s="69"/>
      <c r="EET1123" s="69"/>
      <c r="EEU1123" s="107"/>
      <c r="EEV1123" s="2"/>
      <c r="EEW1123" s="15"/>
      <c r="EEX1123" s="15"/>
      <c r="EEY1123" s="80"/>
      <c r="EEZ1123" s="52"/>
      <c r="EFA1123" s="69"/>
      <c r="EFB1123" s="69"/>
      <c r="EFC1123" s="69"/>
      <c r="EFD1123" s="107"/>
      <c r="EFE1123" s="2"/>
      <c r="EFF1123" s="15"/>
      <c r="EFG1123" s="15"/>
      <c r="EFH1123" s="80"/>
      <c r="EFI1123" s="52"/>
      <c r="EFJ1123" s="69"/>
      <c r="EFK1123" s="69"/>
      <c r="EFL1123" s="69"/>
      <c r="EFM1123" s="107"/>
      <c r="EFN1123" s="2"/>
      <c r="EFO1123" s="15"/>
      <c r="EFP1123" s="15"/>
      <c r="EFQ1123" s="80"/>
      <c r="EFR1123" s="52"/>
      <c r="EFS1123" s="69"/>
      <c r="EFT1123" s="69"/>
      <c r="EFU1123" s="69"/>
      <c r="EFV1123" s="107"/>
      <c r="EFW1123" s="2"/>
      <c r="EFX1123" s="15"/>
      <c r="EFY1123" s="15"/>
      <c r="EFZ1123" s="80"/>
      <c r="EGA1123" s="52"/>
      <c r="EGB1123" s="69"/>
      <c r="EGC1123" s="69"/>
      <c r="EGD1123" s="69"/>
      <c r="EGE1123" s="107"/>
      <c r="EGF1123" s="2"/>
      <c r="EGG1123" s="15"/>
      <c r="EGH1123" s="15"/>
      <c r="EGI1123" s="80"/>
      <c r="EGJ1123" s="52"/>
      <c r="EGK1123" s="69"/>
      <c r="EGL1123" s="69"/>
      <c r="EGM1123" s="69"/>
      <c r="EGN1123" s="107"/>
      <c r="EGO1123" s="2"/>
      <c r="EGP1123" s="15"/>
      <c r="EGQ1123" s="15"/>
      <c r="EGR1123" s="80"/>
      <c r="EGS1123" s="52"/>
      <c r="EGT1123" s="69"/>
      <c r="EGU1123" s="69"/>
      <c r="EGV1123" s="69"/>
      <c r="EGW1123" s="107"/>
      <c r="EGX1123" s="2"/>
      <c r="EGY1123" s="15"/>
      <c r="EGZ1123" s="15"/>
      <c r="EHA1123" s="80"/>
      <c r="EHB1123" s="52"/>
      <c r="EHC1123" s="69"/>
      <c r="EHD1123" s="69"/>
      <c r="EHE1123" s="69"/>
      <c r="EHF1123" s="107"/>
      <c r="EHG1123" s="2"/>
      <c r="EHH1123" s="15"/>
      <c r="EHI1123" s="15"/>
      <c r="EHJ1123" s="80"/>
      <c r="EHK1123" s="52"/>
      <c r="EHL1123" s="69"/>
      <c r="EHM1123" s="69"/>
      <c r="EHN1123" s="69"/>
      <c r="EHO1123" s="107"/>
      <c r="EHP1123" s="2"/>
      <c r="EHQ1123" s="15"/>
      <c r="EHR1123" s="15"/>
      <c r="EHS1123" s="80"/>
      <c r="EHT1123" s="52"/>
      <c r="EHU1123" s="69"/>
      <c r="EHV1123" s="69"/>
      <c r="EHW1123" s="69"/>
      <c r="EHX1123" s="107"/>
      <c r="EHY1123" s="2"/>
      <c r="EHZ1123" s="15"/>
      <c r="EIA1123" s="15"/>
      <c r="EIB1123" s="80"/>
      <c r="EIC1123" s="52"/>
      <c r="EID1123" s="69"/>
      <c r="EIE1123" s="69"/>
      <c r="EIF1123" s="69"/>
      <c r="EIG1123" s="107"/>
      <c r="EIH1123" s="2"/>
      <c r="EII1123" s="15"/>
      <c r="EIJ1123" s="15"/>
      <c r="EIK1123" s="80"/>
      <c r="EIL1123" s="52"/>
      <c r="EIM1123" s="69"/>
      <c r="EIN1123" s="69"/>
      <c r="EIO1123" s="69"/>
      <c r="EIP1123" s="107"/>
      <c r="EIQ1123" s="2"/>
      <c r="EIR1123" s="15"/>
      <c r="EIS1123" s="15"/>
      <c r="EIT1123" s="80"/>
      <c r="EIU1123" s="52"/>
      <c r="EIV1123" s="69"/>
      <c r="EIW1123" s="69"/>
      <c r="EIX1123" s="69"/>
      <c r="EIY1123" s="107"/>
      <c r="EIZ1123" s="2"/>
      <c r="EJA1123" s="15"/>
      <c r="EJB1123" s="15"/>
      <c r="EJC1123" s="80"/>
      <c r="EJD1123" s="52"/>
      <c r="EJE1123" s="69"/>
      <c r="EJF1123" s="69"/>
      <c r="EJG1123" s="69"/>
      <c r="EJH1123" s="107"/>
      <c r="EJI1123" s="2"/>
      <c r="EJJ1123" s="15"/>
      <c r="EJK1123" s="15"/>
      <c r="EJL1123" s="80"/>
      <c r="EJM1123" s="52"/>
      <c r="EJN1123" s="69"/>
      <c r="EJO1123" s="69"/>
      <c r="EJP1123" s="69"/>
      <c r="EJQ1123" s="107"/>
      <c r="EJR1123" s="2"/>
      <c r="EJS1123" s="15"/>
      <c r="EJT1123" s="15"/>
      <c r="EJU1123" s="80"/>
      <c r="EJV1123" s="52"/>
      <c r="EJW1123" s="69"/>
      <c r="EJX1123" s="69"/>
      <c r="EJY1123" s="69"/>
      <c r="EJZ1123" s="107"/>
      <c r="EKA1123" s="2"/>
      <c r="EKB1123" s="15"/>
      <c r="EKC1123" s="15"/>
      <c r="EKD1123" s="80"/>
      <c r="EKE1123" s="52"/>
      <c r="EKF1123" s="69"/>
      <c r="EKG1123" s="69"/>
      <c r="EKH1123" s="69"/>
      <c r="EKI1123" s="107"/>
      <c r="EKJ1123" s="2"/>
      <c r="EKK1123" s="15"/>
      <c r="EKL1123" s="15"/>
      <c r="EKM1123" s="80"/>
      <c r="EKN1123" s="52"/>
      <c r="EKO1123" s="69"/>
      <c r="EKP1123" s="69"/>
      <c r="EKQ1123" s="69"/>
      <c r="EKR1123" s="107"/>
      <c r="EKS1123" s="2"/>
      <c r="EKT1123" s="15"/>
      <c r="EKU1123" s="15"/>
      <c r="EKV1123" s="80"/>
      <c r="EKW1123" s="52"/>
      <c r="EKX1123" s="69"/>
      <c r="EKY1123" s="69"/>
      <c r="EKZ1123" s="69"/>
      <c r="ELA1123" s="107"/>
      <c r="ELB1123" s="2"/>
      <c r="ELC1123" s="15"/>
      <c r="ELD1123" s="15"/>
      <c r="ELE1123" s="80"/>
      <c r="ELF1123" s="52"/>
      <c r="ELG1123" s="69"/>
      <c r="ELH1123" s="69"/>
      <c r="ELI1123" s="69"/>
      <c r="ELJ1123" s="107"/>
      <c r="ELK1123" s="2"/>
      <c r="ELL1123" s="15"/>
      <c r="ELM1123" s="15"/>
      <c r="ELN1123" s="80"/>
      <c r="ELO1123" s="52"/>
      <c r="ELP1123" s="69"/>
      <c r="ELQ1123" s="69"/>
      <c r="ELR1123" s="69"/>
      <c r="ELS1123" s="107"/>
      <c r="ELT1123" s="2"/>
      <c r="ELU1123" s="15"/>
      <c r="ELV1123" s="15"/>
      <c r="ELW1123" s="80"/>
      <c r="ELX1123" s="52"/>
      <c r="ELY1123" s="69"/>
      <c r="ELZ1123" s="69"/>
      <c r="EMA1123" s="69"/>
      <c r="EMB1123" s="107"/>
      <c r="EMC1123" s="2"/>
      <c r="EMD1123" s="15"/>
      <c r="EME1123" s="15"/>
      <c r="EMF1123" s="80"/>
      <c r="EMG1123" s="52"/>
      <c r="EMH1123" s="69"/>
      <c r="EMI1123" s="69"/>
      <c r="EMJ1123" s="69"/>
      <c r="EMK1123" s="107"/>
      <c r="EML1123" s="2"/>
      <c r="EMM1123" s="15"/>
      <c r="EMN1123" s="15"/>
      <c r="EMO1123" s="80"/>
      <c r="EMP1123" s="52"/>
      <c r="EMQ1123" s="69"/>
      <c r="EMR1123" s="69"/>
      <c r="EMS1123" s="69"/>
      <c r="EMT1123" s="107"/>
      <c r="EMU1123" s="2"/>
      <c r="EMV1123" s="15"/>
      <c r="EMW1123" s="15"/>
      <c r="EMX1123" s="80"/>
      <c r="EMY1123" s="52"/>
      <c r="EMZ1123" s="69"/>
      <c r="ENA1123" s="69"/>
      <c r="ENB1123" s="69"/>
      <c r="ENC1123" s="107"/>
      <c r="END1123" s="2"/>
      <c r="ENE1123" s="15"/>
      <c r="ENF1123" s="15"/>
      <c r="ENG1123" s="80"/>
      <c r="ENH1123" s="52"/>
      <c r="ENI1123" s="69"/>
      <c r="ENJ1123" s="69"/>
      <c r="ENK1123" s="69"/>
      <c r="ENL1123" s="107"/>
      <c r="ENM1123" s="2"/>
      <c r="ENN1123" s="15"/>
      <c r="ENO1123" s="15"/>
      <c r="ENP1123" s="80"/>
      <c r="ENQ1123" s="52"/>
      <c r="ENR1123" s="69"/>
      <c r="ENS1123" s="69"/>
      <c r="ENT1123" s="69"/>
      <c r="ENU1123" s="107"/>
      <c r="ENV1123" s="2"/>
      <c r="ENW1123" s="15"/>
      <c r="ENX1123" s="15"/>
      <c r="ENY1123" s="80"/>
      <c r="ENZ1123" s="52"/>
      <c r="EOA1123" s="69"/>
      <c r="EOB1123" s="69"/>
      <c r="EOC1123" s="69"/>
      <c r="EOD1123" s="107"/>
      <c r="EOE1123" s="2"/>
      <c r="EOF1123" s="15"/>
      <c r="EOG1123" s="15"/>
      <c r="EOH1123" s="80"/>
      <c r="EOI1123" s="52"/>
      <c r="EOJ1123" s="69"/>
      <c r="EOK1123" s="69"/>
      <c r="EOL1123" s="69"/>
      <c r="EOM1123" s="107"/>
      <c r="EON1123" s="2"/>
      <c r="EOO1123" s="15"/>
      <c r="EOP1123" s="15"/>
      <c r="EOQ1123" s="80"/>
      <c r="EOR1123" s="52"/>
      <c r="EOS1123" s="69"/>
      <c r="EOT1123" s="69"/>
      <c r="EOU1123" s="69"/>
      <c r="EOV1123" s="107"/>
      <c r="EOW1123" s="2"/>
      <c r="EOX1123" s="15"/>
      <c r="EOY1123" s="15"/>
      <c r="EOZ1123" s="80"/>
      <c r="EPA1123" s="52"/>
      <c r="EPB1123" s="69"/>
      <c r="EPC1123" s="69"/>
      <c r="EPD1123" s="69"/>
      <c r="EPE1123" s="107"/>
      <c r="EPF1123" s="2"/>
      <c r="EPG1123" s="15"/>
      <c r="EPH1123" s="15"/>
      <c r="EPI1123" s="80"/>
      <c r="EPJ1123" s="52"/>
      <c r="EPK1123" s="69"/>
      <c r="EPL1123" s="69"/>
      <c r="EPM1123" s="69"/>
      <c r="EPN1123" s="107"/>
      <c r="EPO1123" s="2"/>
      <c r="EPP1123" s="15"/>
      <c r="EPQ1123" s="15"/>
      <c r="EPR1123" s="80"/>
      <c r="EPS1123" s="52"/>
      <c r="EPT1123" s="69"/>
      <c r="EPU1123" s="69"/>
      <c r="EPV1123" s="69"/>
      <c r="EPW1123" s="107"/>
      <c r="EPX1123" s="2"/>
      <c r="EPY1123" s="15"/>
      <c r="EPZ1123" s="15"/>
      <c r="EQA1123" s="80"/>
      <c r="EQB1123" s="52"/>
      <c r="EQC1123" s="69"/>
      <c r="EQD1123" s="69"/>
      <c r="EQE1123" s="69"/>
      <c r="EQF1123" s="107"/>
      <c r="EQG1123" s="2"/>
      <c r="EQH1123" s="15"/>
      <c r="EQI1123" s="15"/>
      <c r="EQJ1123" s="80"/>
      <c r="EQK1123" s="52"/>
      <c r="EQL1123" s="69"/>
      <c r="EQM1123" s="69"/>
      <c r="EQN1123" s="69"/>
      <c r="EQO1123" s="107"/>
      <c r="EQP1123" s="2"/>
      <c r="EQQ1123" s="15"/>
      <c r="EQR1123" s="15"/>
      <c r="EQS1123" s="80"/>
      <c r="EQT1123" s="52"/>
      <c r="EQU1123" s="69"/>
      <c r="EQV1123" s="69"/>
      <c r="EQW1123" s="69"/>
      <c r="EQX1123" s="107"/>
      <c r="EQY1123" s="2"/>
      <c r="EQZ1123" s="15"/>
      <c r="ERA1123" s="15"/>
      <c r="ERB1123" s="80"/>
      <c r="ERC1123" s="52"/>
      <c r="ERD1123" s="69"/>
      <c r="ERE1123" s="69"/>
      <c r="ERF1123" s="69"/>
      <c r="ERG1123" s="107"/>
      <c r="ERH1123" s="2"/>
      <c r="ERI1123" s="15"/>
      <c r="ERJ1123" s="15"/>
      <c r="ERK1123" s="80"/>
      <c r="ERL1123" s="52"/>
      <c r="ERM1123" s="69"/>
      <c r="ERN1123" s="69"/>
      <c r="ERO1123" s="69"/>
      <c r="ERP1123" s="107"/>
      <c r="ERQ1123" s="2"/>
      <c r="ERR1123" s="15"/>
      <c r="ERS1123" s="15"/>
      <c r="ERT1123" s="80"/>
      <c r="ERU1123" s="52"/>
      <c r="ERV1123" s="69"/>
      <c r="ERW1123" s="69"/>
      <c r="ERX1123" s="69"/>
      <c r="ERY1123" s="107"/>
      <c r="ERZ1123" s="2"/>
      <c r="ESA1123" s="15"/>
      <c r="ESB1123" s="15"/>
      <c r="ESC1123" s="80"/>
      <c r="ESD1123" s="52"/>
      <c r="ESE1123" s="69"/>
      <c r="ESF1123" s="69"/>
      <c r="ESG1123" s="69"/>
      <c r="ESH1123" s="107"/>
      <c r="ESI1123" s="2"/>
      <c r="ESJ1123" s="15"/>
      <c r="ESK1123" s="15"/>
      <c r="ESL1123" s="80"/>
      <c r="ESM1123" s="52"/>
      <c r="ESN1123" s="69"/>
      <c r="ESO1123" s="69"/>
      <c r="ESP1123" s="69"/>
      <c r="ESQ1123" s="107"/>
      <c r="ESR1123" s="2"/>
      <c r="ESS1123" s="15"/>
      <c r="EST1123" s="15"/>
      <c r="ESU1123" s="80"/>
      <c r="ESV1123" s="52"/>
      <c r="ESW1123" s="69"/>
      <c r="ESX1123" s="69"/>
      <c r="ESY1123" s="69"/>
      <c r="ESZ1123" s="107"/>
      <c r="ETA1123" s="2"/>
      <c r="ETB1123" s="15"/>
      <c r="ETC1123" s="15"/>
      <c r="ETD1123" s="80"/>
      <c r="ETE1123" s="52"/>
      <c r="ETF1123" s="69"/>
      <c r="ETG1123" s="69"/>
      <c r="ETH1123" s="69"/>
      <c r="ETI1123" s="107"/>
      <c r="ETJ1123" s="2"/>
      <c r="ETK1123" s="15"/>
      <c r="ETL1123" s="15"/>
      <c r="ETM1123" s="80"/>
      <c r="ETN1123" s="52"/>
      <c r="ETO1123" s="69"/>
      <c r="ETP1123" s="69"/>
      <c r="ETQ1123" s="69"/>
      <c r="ETR1123" s="107"/>
      <c r="ETS1123" s="2"/>
      <c r="ETT1123" s="15"/>
      <c r="ETU1123" s="15"/>
      <c r="ETV1123" s="80"/>
      <c r="ETW1123" s="52"/>
      <c r="ETX1123" s="69"/>
      <c r="ETY1123" s="69"/>
      <c r="ETZ1123" s="69"/>
      <c r="EUA1123" s="107"/>
      <c r="EUB1123" s="2"/>
      <c r="EUC1123" s="15"/>
      <c r="EUD1123" s="15"/>
      <c r="EUE1123" s="80"/>
      <c r="EUF1123" s="52"/>
      <c r="EUG1123" s="69"/>
      <c r="EUH1123" s="69"/>
      <c r="EUI1123" s="69"/>
      <c r="EUJ1123" s="107"/>
      <c r="EUK1123" s="2"/>
      <c r="EUL1123" s="15"/>
      <c r="EUM1123" s="15"/>
      <c r="EUN1123" s="80"/>
      <c r="EUO1123" s="52"/>
      <c r="EUP1123" s="69"/>
      <c r="EUQ1123" s="69"/>
      <c r="EUR1123" s="69"/>
      <c r="EUS1123" s="107"/>
      <c r="EUT1123" s="2"/>
      <c r="EUU1123" s="15"/>
      <c r="EUV1123" s="15"/>
      <c r="EUW1123" s="80"/>
      <c r="EUX1123" s="52"/>
      <c r="EUY1123" s="69"/>
      <c r="EUZ1123" s="69"/>
      <c r="EVA1123" s="69"/>
      <c r="EVB1123" s="107"/>
      <c r="EVC1123" s="2"/>
      <c r="EVD1123" s="15"/>
      <c r="EVE1123" s="15"/>
      <c r="EVF1123" s="80"/>
      <c r="EVG1123" s="52"/>
      <c r="EVH1123" s="69"/>
      <c r="EVI1123" s="69"/>
      <c r="EVJ1123" s="69"/>
      <c r="EVK1123" s="107"/>
      <c r="EVL1123" s="2"/>
      <c r="EVM1123" s="15"/>
      <c r="EVN1123" s="15"/>
      <c r="EVO1123" s="80"/>
      <c r="EVP1123" s="52"/>
      <c r="EVQ1123" s="69"/>
      <c r="EVR1123" s="69"/>
      <c r="EVS1123" s="69"/>
      <c r="EVT1123" s="107"/>
      <c r="EVU1123" s="2"/>
      <c r="EVV1123" s="15"/>
      <c r="EVW1123" s="15"/>
      <c r="EVX1123" s="80"/>
      <c r="EVY1123" s="52"/>
      <c r="EVZ1123" s="69"/>
      <c r="EWA1123" s="69"/>
      <c r="EWB1123" s="69"/>
      <c r="EWC1123" s="107"/>
      <c r="EWD1123" s="2"/>
      <c r="EWE1123" s="15"/>
      <c r="EWF1123" s="15"/>
      <c r="EWG1123" s="80"/>
      <c r="EWH1123" s="52"/>
      <c r="EWI1123" s="69"/>
      <c r="EWJ1123" s="69"/>
      <c r="EWK1123" s="69"/>
      <c r="EWL1123" s="107"/>
      <c r="EWM1123" s="2"/>
      <c r="EWN1123" s="15"/>
      <c r="EWO1123" s="15"/>
      <c r="EWP1123" s="80"/>
      <c r="EWQ1123" s="52"/>
      <c r="EWR1123" s="69"/>
      <c r="EWS1123" s="69"/>
      <c r="EWT1123" s="69"/>
      <c r="EWU1123" s="107"/>
      <c r="EWV1123" s="2"/>
      <c r="EWW1123" s="15"/>
      <c r="EWX1123" s="15"/>
      <c r="EWY1123" s="80"/>
      <c r="EWZ1123" s="52"/>
      <c r="EXA1123" s="69"/>
      <c r="EXB1123" s="69"/>
      <c r="EXC1123" s="69"/>
      <c r="EXD1123" s="107"/>
      <c r="EXE1123" s="2"/>
      <c r="EXF1123" s="15"/>
      <c r="EXG1123" s="15"/>
      <c r="EXH1123" s="80"/>
      <c r="EXI1123" s="52"/>
      <c r="EXJ1123" s="69"/>
      <c r="EXK1123" s="69"/>
      <c r="EXL1123" s="69"/>
      <c r="EXM1123" s="107"/>
      <c r="EXN1123" s="2"/>
      <c r="EXO1123" s="15"/>
      <c r="EXP1123" s="15"/>
      <c r="EXQ1123" s="80"/>
      <c r="EXR1123" s="52"/>
      <c r="EXS1123" s="69"/>
      <c r="EXT1123" s="69"/>
      <c r="EXU1123" s="69"/>
      <c r="EXV1123" s="107"/>
      <c r="EXW1123" s="2"/>
      <c r="EXX1123" s="15"/>
      <c r="EXY1123" s="15"/>
      <c r="EXZ1123" s="80"/>
      <c r="EYA1123" s="52"/>
      <c r="EYB1123" s="69"/>
      <c r="EYC1123" s="69"/>
      <c r="EYD1123" s="69"/>
      <c r="EYE1123" s="107"/>
      <c r="EYF1123" s="2"/>
      <c r="EYG1123" s="15"/>
      <c r="EYH1123" s="15"/>
      <c r="EYI1123" s="80"/>
      <c r="EYJ1123" s="52"/>
      <c r="EYK1123" s="69"/>
      <c r="EYL1123" s="69"/>
      <c r="EYM1123" s="69"/>
      <c r="EYN1123" s="107"/>
      <c r="EYO1123" s="2"/>
      <c r="EYP1123" s="15"/>
      <c r="EYQ1123" s="15"/>
      <c r="EYR1123" s="80"/>
      <c r="EYS1123" s="52"/>
      <c r="EYT1123" s="69"/>
      <c r="EYU1123" s="69"/>
      <c r="EYV1123" s="69"/>
      <c r="EYW1123" s="107"/>
      <c r="EYX1123" s="2"/>
      <c r="EYY1123" s="15"/>
      <c r="EYZ1123" s="15"/>
      <c r="EZA1123" s="80"/>
      <c r="EZB1123" s="52"/>
      <c r="EZC1123" s="69"/>
      <c r="EZD1123" s="69"/>
      <c r="EZE1123" s="69"/>
      <c r="EZF1123" s="107"/>
      <c r="EZG1123" s="2"/>
      <c r="EZH1123" s="15"/>
      <c r="EZI1123" s="15"/>
      <c r="EZJ1123" s="80"/>
      <c r="EZK1123" s="52"/>
      <c r="EZL1123" s="69"/>
      <c r="EZM1123" s="69"/>
      <c r="EZN1123" s="69"/>
      <c r="EZO1123" s="107"/>
      <c r="EZP1123" s="2"/>
      <c r="EZQ1123" s="15"/>
      <c r="EZR1123" s="15"/>
      <c r="EZS1123" s="80"/>
      <c r="EZT1123" s="52"/>
      <c r="EZU1123" s="69"/>
      <c r="EZV1123" s="69"/>
      <c r="EZW1123" s="69"/>
      <c r="EZX1123" s="107"/>
      <c r="EZY1123" s="2"/>
      <c r="EZZ1123" s="15"/>
      <c r="FAA1123" s="15"/>
      <c r="FAB1123" s="80"/>
      <c r="FAC1123" s="52"/>
      <c r="FAD1123" s="69"/>
      <c r="FAE1123" s="69"/>
      <c r="FAF1123" s="69"/>
      <c r="FAG1123" s="107"/>
      <c r="FAH1123" s="2"/>
      <c r="FAI1123" s="15"/>
      <c r="FAJ1123" s="15"/>
      <c r="FAK1123" s="80"/>
      <c r="FAL1123" s="52"/>
      <c r="FAM1123" s="69"/>
      <c r="FAN1123" s="69"/>
      <c r="FAO1123" s="69"/>
      <c r="FAP1123" s="107"/>
      <c r="FAQ1123" s="2"/>
      <c r="FAR1123" s="15"/>
      <c r="FAS1123" s="15"/>
      <c r="FAT1123" s="80"/>
      <c r="FAU1123" s="52"/>
      <c r="FAV1123" s="69"/>
      <c r="FAW1123" s="69"/>
      <c r="FAX1123" s="69"/>
      <c r="FAY1123" s="107"/>
      <c r="FAZ1123" s="2"/>
      <c r="FBA1123" s="15"/>
      <c r="FBB1123" s="15"/>
      <c r="FBC1123" s="80"/>
      <c r="FBD1123" s="52"/>
      <c r="FBE1123" s="69"/>
      <c r="FBF1123" s="69"/>
      <c r="FBG1123" s="69"/>
      <c r="FBH1123" s="107"/>
      <c r="FBI1123" s="2"/>
      <c r="FBJ1123" s="15"/>
      <c r="FBK1123" s="15"/>
      <c r="FBL1123" s="80"/>
      <c r="FBM1123" s="52"/>
      <c r="FBN1123" s="69"/>
      <c r="FBO1123" s="69"/>
      <c r="FBP1123" s="69"/>
      <c r="FBQ1123" s="107"/>
      <c r="FBR1123" s="2"/>
      <c r="FBS1123" s="15"/>
      <c r="FBT1123" s="15"/>
      <c r="FBU1123" s="80"/>
      <c r="FBV1123" s="52"/>
      <c r="FBW1123" s="69"/>
      <c r="FBX1123" s="69"/>
      <c r="FBY1123" s="69"/>
      <c r="FBZ1123" s="107"/>
      <c r="FCA1123" s="2"/>
      <c r="FCB1123" s="15"/>
      <c r="FCC1123" s="15"/>
      <c r="FCD1123" s="80"/>
      <c r="FCE1123" s="52"/>
      <c r="FCF1123" s="69"/>
      <c r="FCG1123" s="69"/>
      <c r="FCH1123" s="69"/>
      <c r="FCI1123" s="107"/>
      <c r="FCJ1123" s="2"/>
      <c r="FCK1123" s="15"/>
      <c r="FCL1123" s="15"/>
      <c r="FCM1123" s="80"/>
      <c r="FCN1123" s="52"/>
      <c r="FCO1123" s="69"/>
      <c r="FCP1123" s="69"/>
      <c r="FCQ1123" s="69"/>
      <c r="FCR1123" s="107"/>
      <c r="FCS1123" s="2"/>
      <c r="FCT1123" s="15"/>
      <c r="FCU1123" s="15"/>
      <c r="FCV1123" s="80"/>
      <c r="FCW1123" s="52"/>
      <c r="FCX1123" s="69"/>
      <c r="FCY1123" s="69"/>
      <c r="FCZ1123" s="69"/>
      <c r="FDA1123" s="107"/>
      <c r="FDB1123" s="2"/>
      <c r="FDC1123" s="15"/>
      <c r="FDD1123" s="15"/>
      <c r="FDE1123" s="80"/>
      <c r="FDF1123" s="52"/>
      <c r="FDG1123" s="69"/>
      <c r="FDH1123" s="69"/>
      <c r="FDI1123" s="69"/>
      <c r="FDJ1123" s="107"/>
      <c r="FDK1123" s="2"/>
      <c r="FDL1123" s="15"/>
      <c r="FDM1123" s="15"/>
      <c r="FDN1123" s="80"/>
      <c r="FDO1123" s="52"/>
      <c r="FDP1123" s="69"/>
      <c r="FDQ1123" s="69"/>
      <c r="FDR1123" s="69"/>
      <c r="FDS1123" s="107"/>
      <c r="FDT1123" s="2"/>
      <c r="FDU1123" s="15"/>
      <c r="FDV1123" s="15"/>
      <c r="FDW1123" s="80"/>
      <c r="FDX1123" s="52"/>
      <c r="FDY1123" s="69"/>
      <c r="FDZ1123" s="69"/>
      <c r="FEA1123" s="69"/>
      <c r="FEB1123" s="107"/>
      <c r="FEC1123" s="2"/>
      <c r="FED1123" s="15"/>
      <c r="FEE1123" s="15"/>
      <c r="FEF1123" s="80"/>
      <c r="FEG1123" s="52"/>
      <c r="FEH1123" s="69"/>
      <c r="FEI1123" s="69"/>
      <c r="FEJ1123" s="69"/>
      <c r="FEK1123" s="107"/>
      <c r="FEL1123" s="2"/>
      <c r="FEM1123" s="15"/>
      <c r="FEN1123" s="15"/>
      <c r="FEO1123" s="80"/>
      <c r="FEP1123" s="52"/>
      <c r="FEQ1123" s="69"/>
      <c r="FER1123" s="69"/>
      <c r="FES1123" s="69"/>
      <c r="FET1123" s="107"/>
      <c r="FEU1123" s="2"/>
      <c r="FEV1123" s="15"/>
      <c r="FEW1123" s="15"/>
      <c r="FEX1123" s="80"/>
      <c r="FEY1123" s="52"/>
      <c r="FEZ1123" s="69"/>
      <c r="FFA1123" s="69"/>
      <c r="FFB1123" s="69"/>
      <c r="FFC1123" s="107"/>
      <c r="FFD1123" s="2"/>
      <c r="FFE1123" s="15"/>
      <c r="FFF1123" s="15"/>
      <c r="FFG1123" s="80"/>
      <c r="FFH1123" s="52"/>
      <c r="FFI1123" s="69"/>
      <c r="FFJ1123" s="69"/>
      <c r="FFK1123" s="69"/>
      <c r="FFL1123" s="107"/>
      <c r="FFM1123" s="2"/>
      <c r="FFN1123" s="15"/>
      <c r="FFO1123" s="15"/>
      <c r="FFP1123" s="80"/>
      <c r="FFQ1123" s="52"/>
      <c r="FFR1123" s="69"/>
      <c r="FFS1123" s="69"/>
      <c r="FFT1123" s="69"/>
      <c r="FFU1123" s="107"/>
      <c r="FFV1123" s="2"/>
      <c r="FFW1123" s="15"/>
      <c r="FFX1123" s="15"/>
      <c r="FFY1123" s="80"/>
      <c r="FFZ1123" s="52"/>
      <c r="FGA1123" s="69"/>
      <c r="FGB1123" s="69"/>
      <c r="FGC1123" s="69"/>
      <c r="FGD1123" s="107"/>
      <c r="FGE1123" s="2"/>
      <c r="FGF1123" s="15"/>
      <c r="FGG1123" s="15"/>
      <c r="FGH1123" s="80"/>
      <c r="FGI1123" s="52"/>
      <c r="FGJ1123" s="69"/>
      <c r="FGK1123" s="69"/>
      <c r="FGL1123" s="69"/>
      <c r="FGM1123" s="107"/>
      <c r="FGN1123" s="2"/>
      <c r="FGO1123" s="15"/>
      <c r="FGP1123" s="15"/>
      <c r="FGQ1123" s="80"/>
      <c r="FGR1123" s="52"/>
      <c r="FGS1123" s="69"/>
      <c r="FGT1123" s="69"/>
      <c r="FGU1123" s="69"/>
      <c r="FGV1123" s="107"/>
      <c r="FGW1123" s="2"/>
      <c r="FGX1123" s="15"/>
      <c r="FGY1123" s="15"/>
      <c r="FGZ1123" s="80"/>
      <c r="FHA1123" s="52"/>
      <c r="FHB1123" s="69"/>
      <c r="FHC1123" s="69"/>
      <c r="FHD1123" s="69"/>
      <c r="FHE1123" s="107"/>
      <c r="FHF1123" s="2"/>
      <c r="FHG1123" s="15"/>
      <c r="FHH1123" s="15"/>
      <c r="FHI1123" s="80"/>
      <c r="FHJ1123" s="52"/>
      <c r="FHK1123" s="69"/>
      <c r="FHL1123" s="69"/>
      <c r="FHM1123" s="69"/>
      <c r="FHN1123" s="107"/>
      <c r="FHO1123" s="2"/>
      <c r="FHP1123" s="15"/>
      <c r="FHQ1123" s="15"/>
      <c r="FHR1123" s="80"/>
      <c r="FHS1123" s="52"/>
      <c r="FHT1123" s="69"/>
      <c r="FHU1123" s="69"/>
      <c r="FHV1123" s="69"/>
      <c r="FHW1123" s="107"/>
      <c r="FHX1123" s="2"/>
      <c r="FHY1123" s="15"/>
      <c r="FHZ1123" s="15"/>
      <c r="FIA1123" s="80"/>
      <c r="FIB1123" s="52"/>
      <c r="FIC1123" s="69"/>
      <c r="FID1123" s="69"/>
      <c r="FIE1123" s="69"/>
      <c r="FIF1123" s="107"/>
      <c r="FIG1123" s="2"/>
      <c r="FIH1123" s="15"/>
      <c r="FII1123" s="15"/>
      <c r="FIJ1123" s="80"/>
      <c r="FIK1123" s="52"/>
      <c r="FIL1123" s="69"/>
      <c r="FIM1123" s="69"/>
      <c r="FIN1123" s="69"/>
      <c r="FIO1123" s="107"/>
      <c r="FIP1123" s="2"/>
      <c r="FIQ1123" s="15"/>
      <c r="FIR1123" s="15"/>
      <c r="FIS1123" s="80"/>
      <c r="FIT1123" s="52"/>
      <c r="FIU1123" s="69"/>
      <c r="FIV1123" s="69"/>
      <c r="FIW1123" s="69"/>
      <c r="FIX1123" s="107"/>
      <c r="FIY1123" s="2"/>
      <c r="FIZ1123" s="15"/>
      <c r="FJA1123" s="15"/>
      <c r="FJB1123" s="80"/>
      <c r="FJC1123" s="52"/>
      <c r="FJD1123" s="69"/>
      <c r="FJE1123" s="69"/>
      <c r="FJF1123" s="69"/>
      <c r="FJG1123" s="107"/>
      <c r="FJH1123" s="2"/>
      <c r="FJI1123" s="15"/>
      <c r="FJJ1123" s="15"/>
      <c r="FJK1123" s="80"/>
      <c r="FJL1123" s="52"/>
      <c r="FJM1123" s="69"/>
      <c r="FJN1123" s="69"/>
      <c r="FJO1123" s="69"/>
      <c r="FJP1123" s="107"/>
      <c r="FJQ1123" s="2"/>
      <c r="FJR1123" s="15"/>
      <c r="FJS1123" s="15"/>
      <c r="FJT1123" s="80"/>
      <c r="FJU1123" s="52"/>
      <c r="FJV1123" s="69"/>
      <c r="FJW1123" s="69"/>
      <c r="FJX1123" s="69"/>
      <c r="FJY1123" s="107"/>
      <c r="FJZ1123" s="2"/>
      <c r="FKA1123" s="15"/>
      <c r="FKB1123" s="15"/>
      <c r="FKC1123" s="80"/>
      <c r="FKD1123" s="52"/>
      <c r="FKE1123" s="69"/>
      <c r="FKF1123" s="69"/>
      <c r="FKG1123" s="69"/>
      <c r="FKH1123" s="107"/>
      <c r="FKI1123" s="2"/>
      <c r="FKJ1123" s="15"/>
      <c r="FKK1123" s="15"/>
      <c r="FKL1123" s="80"/>
      <c r="FKM1123" s="52"/>
      <c r="FKN1123" s="69"/>
      <c r="FKO1123" s="69"/>
      <c r="FKP1123" s="69"/>
      <c r="FKQ1123" s="107"/>
      <c r="FKR1123" s="2"/>
      <c r="FKS1123" s="15"/>
      <c r="FKT1123" s="15"/>
      <c r="FKU1123" s="80"/>
      <c r="FKV1123" s="52"/>
      <c r="FKW1123" s="69"/>
      <c r="FKX1123" s="69"/>
      <c r="FKY1123" s="69"/>
      <c r="FKZ1123" s="107"/>
      <c r="FLA1123" s="2"/>
      <c r="FLB1123" s="15"/>
      <c r="FLC1123" s="15"/>
      <c r="FLD1123" s="80"/>
      <c r="FLE1123" s="52"/>
      <c r="FLF1123" s="69"/>
      <c r="FLG1123" s="69"/>
      <c r="FLH1123" s="69"/>
      <c r="FLI1123" s="107"/>
      <c r="FLJ1123" s="2"/>
      <c r="FLK1123" s="15"/>
      <c r="FLL1123" s="15"/>
      <c r="FLM1123" s="80"/>
      <c r="FLN1123" s="52"/>
      <c r="FLO1123" s="69"/>
      <c r="FLP1123" s="69"/>
      <c r="FLQ1123" s="69"/>
      <c r="FLR1123" s="107"/>
      <c r="FLS1123" s="2"/>
      <c r="FLT1123" s="15"/>
      <c r="FLU1123" s="15"/>
      <c r="FLV1123" s="80"/>
      <c r="FLW1123" s="52"/>
      <c r="FLX1123" s="69"/>
      <c r="FLY1123" s="69"/>
      <c r="FLZ1123" s="69"/>
      <c r="FMA1123" s="107"/>
      <c r="FMB1123" s="2"/>
      <c r="FMC1123" s="15"/>
      <c r="FMD1123" s="15"/>
      <c r="FME1123" s="80"/>
      <c r="FMF1123" s="52"/>
      <c r="FMG1123" s="69"/>
      <c r="FMH1123" s="69"/>
      <c r="FMI1123" s="69"/>
      <c r="FMJ1123" s="107"/>
      <c r="FMK1123" s="2"/>
      <c r="FML1123" s="15"/>
      <c r="FMM1123" s="15"/>
      <c r="FMN1123" s="80"/>
      <c r="FMO1123" s="52"/>
      <c r="FMP1123" s="69"/>
      <c r="FMQ1123" s="69"/>
      <c r="FMR1123" s="69"/>
      <c r="FMS1123" s="107"/>
      <c r="FMT1123" s="2"/>
      <c r="FMU1123" s="15"/>
      <c r="FMV1123" s="15"/>
      <c r="FMW1123" s="80"/>
      <c r="FMX1123" s="52"/>
      <c r="FMY1123" s="69"/>
      <c r="FMZ1123" s="69"/>
      <c r="FNA1123" s="69"/>
      <c r="FNB1123" s="107"/>
      <c r="FNC1123" s="2"/>
      <c r="FND1123" s="15"/>
      <c r="FNE1123" s="15"/>
      <c r="FNF1123" s="80"/>
      <c r="FNG1123" s="52"/>
      <c r="FNH1123" s="69"/>
      <c r="FNI1123" s="69"/>
      <c r="FNJ1123" s="69"/>
      <c r="FNK1123" s="107"/>
      <c r="FNL1123" s="2"/>
      <c r="FNM1123" s="15"/>
      <c r="FNN1123" s="15"/>
      <c r="FNO1123" s="80"/>
      <c r="FNP1123" s="52"/>
      <c r="FNQ1123" s="69"/>
      <c r="FNR1123" s="69"/>
      <c r="FNS1123" s="69"/>
      <c r="FNT1123" s="107"/>
      <c r="FNU1123" s="2"/>
      <c r="FNV1123" s="15"/>
      <c r="FNW1123" s="15"/>
      <c r="FNX1123" s="80"/>
      <c r="FNY1123" s="52"/>
      <c r="FNZ1123" s="69"/>
      <c r="FOA1123" s="69"/>
      <c r="FOB1123" s="69"/>
      <c r="FOC1123" s="107"/>
      <c r="FOD1123" s="2"/>
      <c r="FOE1123" s="15"/>
      <c r="FOF1123" s="15"/>
      <c r="FOG1123" s="80"/>
      <c r="FOH1123" s="52"/>
      <c r="FOI1123" s="69"/>
      <c r="FOJ1123" s="69"/>
      <c r="FOK1123" s="69"/>
      <c r="FOL1123" s="107"/>
      <c r="FOM1123" s="2"/>
      <c r="FON1123" s="15"/>
      <c r="FOO1123" s="15"/>
      <c r="FOP1123" s="80"/>
      <c r="FOQ1123" s="52"/>
      <c r="FOR1123" s="69"/>
      <c r="FOS1123" s="69"/>
      <c r="FOT1123" s="69"/>
      <c r="FOU1123" s="107"/>
      <c r="FOV1123" s="2"/>
      <c r="FOW1123" s="15"/>
      <c r="FOX1123" s="15"/>
      <c r="FOY1123" s="80"/>
      <c r="FOZ1123" s="52"/>
      <c r="FPA1123" s="69"/>
      <c r="FPB1123" s="69"/>
      <c r="FPC1123" s="69"/>
      <c r="FPD1123" s="107"/>
      <c r="FPE1123" s="2"/>
      <c r="FPF1123" s="15"/>
      <c r="FPG1123" s="15"/>
      <c r="FPH1123" s="80"/>
      <c r="FPI1123" s="52"/>
      <c r="FPJ1123" s="69"/>
      <c r="FPK1123" s="69"/>
      <c r="FPL1123" s="69"/>
      <c r="FPM1123" s="107"/>
      <c r="FPN1123" s="2"/>
      <c r="FPO1123" s="15"/>
      <c r="FPP1123" s="15"/>
      <c r="FPQ1123" s="80"/>
      <c r="FPR1123" s="52"/>
      <c r="FPS1123" s="69"/>
      <c r="FPT1123" s="69"/>
      <c r="FPU1123" s="69"/>
      <c r="FPV1123" s="107"/>
      <c r="FPW1123" s="2"/>
      <c r="FPX1123" s="15"/>
      <c r="FPY1123" s="15"/>
      <c r="FPZ1123" s="80"/>
      <c r="FQA1123" s="52"/>
      <c r="FQB1123" s="69"/>
      <c r="FQC1123" s="69"/>
      <c r="FQD1123" s="69"/>
      <c r="FQE1123" s="107"/>
      <c r="FQF1123" s="2"/>
      <c r="FQG1123" s="15"/>
      <c r="FQH1123" s="15"/>
      <c r="FQI1123" s="80"/>
      <c r="FQJ1123" s="52"/>
      <c r="FQK1123" s="69"/>
      <c r="FQL1123" s="69"/>
      <c r="FQM1123" s="69"/>
      <c r="FQN1123" s="107"/>
      <c r="FQO1123" s="2"/>
      <c r="FQP1123" s="15"/>
      <c r="FQQ1123" s="15"/>
      <c r="FQR1123" s="80"/>
      <c r="FQS1123" s="52"/>
      <c r="FQT1123" s="69"/>
      <c r="FQU1123" s="69"/>
      <c r="FQV1123" s="69"/>
      <c r="FQW1123" s="107"/>
      <c r="FQX1123" s="2"/>
      <c r="FQY1123" s="15"/>
      <c r="FQZ1123" s="15"/>
      <c r="FRA1123" s="80"/>
      <c r="FRB1123" s="52"/>
      <c r="FRC1123" s="69"/>
      <c r="FRD1123" s="69"/>
      <c r="FRE1123" s="69"/>
      <c r="FRF1123" s="107"/>
      <c r="FRG1123" s="2"/>
      <c r="FRH1123" s="15"/>
      <c r="FRI1123" s="15"/>
      <c r="FRJ1123" s="80"/>
      <c r="FRK1123" s="52"/>
      <c r="FRL1123" s="69"/>
      <c r="FRM1123" s="69"/>
      <c r="FRN1123" s="69"/>
      <c r="FRO1123" s="107"/>
      <c r="FRP1123" s="2"/>
      <c r="FRQ1123" s="15"/>
      <c r="FRR1123" s="15"/>
      <c r="FRS1123" s="80"/>
      <c r="FRT1123" s="52"/>
      <c r="FRU1123" s="69"/>
      <c r="FRV1123" s="69"/>
      <c r="FRW1123" s="69"/>
      <c r="FRX1123" s="107"/>
      <c r="FRY1123" s="2"/>
      <c r="FRZ1123" s="15"/>
      <c r="FSA1123" s="15"/>
      <c r="FSB1123" s="80"/>
      <c r="FSC1123" s="52"/>
      <c r="FSD1123" s="69"/>
      <c r="FSE1123" s="69"/>
      <c r="FSF1123" s="69"/>
      <c r="FSG1123" s="107"/>
      <c r="FSH1123" s="2"/>
      <c r="FSI1123" s="15"/>
      <c r="FSJ1123" s="15"/>
      <c r="FSK1123" s="80"/>
      <c r="FSL1123" s="52"/>
      <c r="FSM1123" s="69"/>
      <c r="FSN1123" s="69"/>
      <c r="FSO1123" s="69"/>
      <c r="FSP1123" s="107"/>
      <c r="FSQ1123" s="2"/>
      <c r="FSR1123" s="15"/>
      <c r="FSS1123" s="15"/>
      <c r="FST1123" s="80"/>
      <c r="FSU1123" s="52"/>
      <c r="FSV1123" s="69"/>
      <c r="FSW1123" s="69"/>
      <c r="FSX1123" s="69"/>
      <c r="FSY1123" s="107"/>
      <c r="FSZ1123" s="2"/>
      <c r="FTA1123" s="15"/>
      <c r="FTB1123" s="15"/>
      <c r="FTC1123" s="80"/>
      <c r="FTD1123" s="52"/>
      <c r="FTE1123" s="69"/>
      <c r="FTF1123" s="69"/>
      <c r="FTG1123" s="69"/>
      <c r="FTH1123" s="107"/>
      <c r="FTI1123" s="2"/>
      <c r="FTJ1123" s="15"/>
      <c r="FTK1123" s="15"/>
      <c r="FTL1123" s="80"/>
      <c r="FTM1123" s="52"/>
      <c r="FTN1123" s="69"/>
      <c r="FTO1123" s="69"/>
      <c r="FTP1123" s="69"/>
      <c r="FTQ1123" s="107"/>
      <c r="FTR1123" s="2"/>
      <c r="FTS1123" s="15"/>
      <c r="FTT1123" s="15"/>
      <c r="FTU1123" s="80"/>
      <c r="FTV1123" s="52"/>
      <c r="FTW1123" s="69"/>
      <c r="FTX1123" s="69"/>
      <c r="FTY1123" s="69"/>
      <c r="FTZ1123" s="107"/>
      <c r="FUA1123" s="2"/>
      <c r="FUB1123" s="15"/>
      <c r="FUC1123" s="15"/>
      <c r="FUD1123" s="80"/>
      <c r="FUE1123" s="52"/>
      <c r="FUF1123" s="69"/>
      <c r="FUG1123" s="69"/>
      <c r="FUH1123" s="69"/>
      <c r="FUI1123" s="107"/>
      <c r="FUJ1123" s="2"/>
      <c r="FUK1123" s="15"/>
      <c r="FUL1123" s="15"/>
      <c r="FUM1123" s="80"/>
      <c r="FUN1123" s="52"/>
      <c r="FUO1123" s="69"/>
      <c r="FUP1123" s="69"/>
      <c r="FUQ1123" s="69"/>
      <c r="FUR1123" s="107"/>
      <c r="FUS1123" s="2"/>
      <c r="FUT1123" s="15"/>
      <c r="FUU1123" s="15"/>
      <c r="FUV1123" s="80"/>
      <c r="FUW1123" s="52"/>
      <c r="FUX1123" s="69"/>
      <c r="FUY1123" s="69"/>
      <c r="FUZ1123" s="69"/>
      <c r="FVA1123" s="107"/>
      <c r="FVB1123" s="2"/>
      <c r="FVC1123" s="15"/>
      <c r="FVD1123" s="15"/>
      <c r="FVE1123" s="80"/>
      <c r="FVF1123" s="52"/>
      <c r="FVG1123" s="69"/>
      <c r="FVH1123" s="69"/>
      <c r="FVI1123" s="69"/>
      <c r="FVJ1123" s="107"/>
      <c r="FVK1123" s="2"/>
      <c r="FVL1123" s="15"/>
      <c r="FVM1123" s="15"/>
      <c r="FVN1123" s="80"/>
      <c r="FVO1123" s="52"/>
      <c r="FVP1123" s="69"/>
      <c r="FVQ1123" s="69"/>
      <c r="FVR1123" s="69"/>
      <c r="FVS1123" s="107"/>
      <c r="FVT1123" s="2"/>
      <c r="FVU1123" s="15"/>
      <c r="FVV1123" s="15"/>
      <c r="FVW1123" s="80"/>
      <c r="FVX1123" s="52"/>
      <c r="FVY1123" s="69"/>
      <c r="FVZ1123" s="69"/>
      <c r="FWA1123" s="69"/>
      <c r="FWB1123" s="107"/>
      <c r="FWC1123" s="2"/>
      <c r="FWD1123" s="15"/>
      <c r="FWE1123" s="15"/>
      <c r="FWF1123" s="80"/>
      <c r="FWG1123" s="52"/>
      <c r="FWH1123" s="69"/>
      <c r="FWI1123" s="69"/>
      <c r="FWJ1123" s="69"/>
      <c r="FWK1123" s="107"/>
      <c r="FWL1123" s="2"/>
      <c r="FWM1123" s="15"/>
      <c r="FWN1123" s="15"/>
      <c r="FWO1123" s="80"/>
      <c r="FWP1123" s="52"/>
      <c r="FWQ1123" s="69"/>
      <c r="FWR1123" s="69"/>
      <c r="FWS1123" s="69"/>
      <c r="FWT1123" s="107"/>
      <c r="FWU1123" s="2"/>
      <c r="FWV1123" s="15"/>
      <c r="FWW1123" s="15"/>
      <c r="FWX1123" s="80"/>
      <c r="FWY1123" s="52"/>
      <c r="FWZ1123" s="69"/>
      <c r="FXA1123" s="69"/>
      <c r="FXB1123" s="69"/>
      <c r="FXC1123" s="107"/>
      <c r="FXD1123" s="2"/>
      <c r="FXE1123" s="15"/>
      <c r="FXF1123" s="15"/>
      <c r="FXG1123" s="80"/>
      <c r="FXH1123" s="52"/>
      <c r="FXI1123" s="69"/>
      <c r="FXJ1123" s="69"/>
      <c r="FXK1123" s="69"/>
      <c r="FXL1123" s="107"/>
      <c r="FXM1123" s="2"/>
      <c r="FXN1123" s="15"/>
      <c r="FXO1123" s="15"/>
      <c r="FXP1123" s="80"/>
      <c r="FXQ1123" s="52"/>
      <c r="FXR1123" s="69"/>
      <c r="FXS1123" s="69"/>
      <c r="FXT1123" s="69"/>
      <c r="FXU1123" s="107"/>
      <c r="FXV1123" s="2"/>
      <c r="FXW1123" s="15"/>
      <c r="FXX1123" s="15"/>
      <c r="FXY1123" s="80"/>
      <c r="FXZ1123" s="52"/>
      <c r="FYA1123" s="69"/>
      <c r="FYB1123" s="69"/>
      <c r="FYC1123" s="69"/>
      <c r="FYD1123" s="107"/>
      <c r="FYE1123" s="2"/>
      <c r="FYF1123" s="15"/>
      <c r="FYG1123" s="15"/>
      <c r="FYH1123" s="80"/>
      <c r="FYI1123" s="52"/>
      <c r="FYJ1123" s="69"/>
      <c r="FYK1123" s="69"/>
      <c r="FYL1123" s="69"/>
      <c r="FYM1123" s="107"/>
      <c r="FYN1123" s="2"/>
      <c r="FYO1123" s="15"/>
      <c r="FYP1123" s="15"/>
      <c r="FYQ1123" s="80"/>
      <c r="FYR1123" s="52"/>
      <c r="FYS1123" s="69"/>
      <c r="FYT1123" s="69"/>
      <c r="FYU1123" s="69"/>
      <c r="FYV1123" s="107"/>
      <c r="FYW1123" s="2"/>
      <c r="FYX1123" s="15"/>
      <c r="FYY1123" s="15"/>
      <c r="FYZ1123" s="80"/>
      <c r="FZA1123" s="52"/>
      <c r="FZB1123" s="69"/>
      <c r="FZC1123" s="69"/>
      <c r="FZD1123" s="69"/>
      <c r="FZE1123" s="107"/>
      <c r="FZF1123" s="2"/>
      <c r="FZG1123" s="15"/>
      <c r="FZH1123" s="15"/>
      <c r="FZI1123" s="80"/>
      <c r="FZJ1123" s="52"/>
      <c r="FZK1123" s="69"/>
      <c r="FZL1123" s="69"/>
      <c r="FZM1123" s="69"/>
      <c r="FZN1123" s="107"/>
      <c r="FZO1123" s="2"/>
      <c r="FZP1123" s="15"/>
      <c r="FZQ1123" s="15"/>
      <c r="FZR1123" s="80"/>
      <c r="FZS1123" s="52"/>
      <c r="FZT1123" s="69"/>
      <c r="FZU1123" s="69"/>
      <c r="FZV1123" s="69"/>
      <c r="FZW1123" s="107"/>
      <c r="FZX1123" s="2"/>
      <c r="FZY1123" s="15"/>
      <c r="FZZ1123" s="15"/>
      <c r="GAA1123" s="80"/>
      <c r="GAB1123" s="52"/>
      <c r="GAC1123" s="69"/>
      <c r="GAD1123" s="69"/>
      <c r="GAE1123" s="69"/>
      <c r="GAF1123" s="107"/>
      <c r="GAG1123" s="2"/>
      <c r="GAH1123" s="15"/>
      <c r="GAI1123" s="15"/>
      <c r="GAJ1123" s="80"/>
      <c r="GAK1123" s="52"/>
      <c r="GAL1123" s="69"/>
      <c r="GAM1123" s="69"/>
      <c r="GAN1123" s="69"/>
      <c r="GAO1123" s="107"/>
      <c r="GAP1123" s="2"/>
      <c r="GAQ1123" s="15"/>
      <c r="GAR1123" s="15"/>
      <c r="GAS1123" s="80"/>
      <c r="GAT1123" s="52"/>
      <c r="GAU1123" s="69"/>
      <c r="GAV1123" s="69"/>
      <c r="GAW1123" s="69"/>
      <c r="GAX1123" s="107"/>
      <c r="GAY1123" s="2"/>
      <c r="GAZ1123" s="15"/>
      <c r="GBA1123" s="15"/>
      <c r="GBB1123" s="80"/>
      <c r="GBC1123" s="52"/>
      <c r="GBD1123" s="69"/>
      <c r="GBE1123" s="69"/>
      <c r="GBF1123" s="69"/>
      <c r="GBG1123" s="107"/>
      <c r="GBH1123" s="2"/>
      <c r="GBI1123" s="15"/>
      <c r="GBJ1123" s="15"/>
      <c r="GBK1123" s="80"/>
      <c r="GBL1123" s="52"/>
      <c r="GBM1123" s="69"/>
      <c r="GBN1123" s="69"/>
      <c r="GBO1123" s="69"/>
      <c r="GBP1123" s="107"/>
      <c r="GBQ1123" s="2"/>
      <c r="GBR1123" s="15"/>
      <c r="GBS1123" s="15"/>
      <c r="GBT1123" s="80"/>
      <c r="GBU1123" s="52"/>
      <c r="GBV1123" s="69"/>
      <c r="GBW1123" s="69"/>
      <c r="GBX1123" s="69"/>
      <c r="GBY1123" s="107"/>
      <c r="GBZ1123" s="2"/>
      <c r="GCA1123" s="15"/>
      <c r="GCB1123" s="15"/>
      <c r="GCC1123" s="80"/>
      <c r="GCD1123" s="52"/>
      <c r="GCE1123" s="69"/>
      <c r="GCF1123" s="69"/>
      <c r="GCG1123" s="69"/>
      <c r="GCH1123" s="107"/>
      <c r="GCI1123" s="2"/>
      <c r="GCJ1123" s="15"/>
      <c r="GCK1123" s="15"/>
      <c r="GCL1123" s="80"/>
      <c r="GCM1123" s="52"/>
      <c r="GCN1123" s="69"/>
      <c r="GCO1123" s="69"/>
      <c r="GCP1123" s="69"/>
      <c r="GCQ1123" s="107"/>
      <c r="GCR1123" s="2"/>
      <c r="GCS1123" s="15"/>
      <c r="GCT1123" s="15"/>
      <c r="GCU1123" s="80"/>
      <c r="GCV1123" s="52"/>
      <c r="GCW1123" s="69"/>
      <c r="GCX1123" s="69"/>
      <c r="GCY1123" s="69"/>
      <c r="GCZ1123" s="107"/>
      <c r="GDA1123" s="2"/>
      <c r="GDB1123" s="15"/>
      <c r="GDC1123" s="15"/>
      <c r="GDD1123" s="80"/>
      <c r="GDE1123" s="52"/>
      <c r="GDF1123" s="69"/>
      <c r="GDG1123" s="69"/>
      <c r="GDH1123" s="69"/>
      <c r="GDI1123" s="107"/>
      <c r="GDJ1123" s="2"/>
      <c r="GDK1123" s="15"/>
      <c r="GDL1123" s="15"/>
      <c r="GDM1123" s="80"/>
      <c r="GDN1123" s="52"/>
      <c r="GDO1123" s="69"/>
      <c r="GDP1123" s="69"/>
      <c r="GDQ1123" s="69"/>
      <c r="GDR1123" s="107"/>
      <c r="GDS1123" s="2"/>
      <c r="GDT1123" s="15"/>
      <c r="GDU1123" s="15"/>
      <c r="GDV1123" s="80"/>
      <c r="GDW1123" s="52"/>
      <c r="GDX1123" s="69"/>
      <c r="GDY1123" s="69"/>
      <c r="GDZ1123" s="69"/>
      <c r="GEA1123" s="107"/>
      <c r="GEB1123" s="2"/>
      <c r="GEC1123" s="15"/>
      <c r="GED1123" s="15"/>
      <c r="GEE1123" s="80"/>
      <c r="GEF1123" s="52"/>
      <c r="GEG1123" s="69"/>
      <c r="GEH1123" s="69"/>
      <c r="GEI1123" s="69"/>
      <c r="GEJ1123" s="107"/>
      <c r="GEK1123" s="2"/>
      <c r="GEL1123" s="15"/>
      <c r="GEM1123" s="15"/>
      <c r="GEN1123" s="80"/>
      <c r="GEO1123" s="52"/>
      <c r="GEP1123" s="69"/>
      <c r="GEQ1123" s="69"/>
      <c r="GER1123" s="69"/>
      <c r="GES1123" s="107"/>
      <c r="GET1123" s="2"/>
      <c r="GEU1123" s="15"/>
      <c r="GEV1123" s="15"/>
      <c r="GEW1123" s="80"/>
      <c r="GEX1123" s="52"/>
      <c r="GEY1123" s="69"/>
      <c r="GEZ1123" s="69"/>
      <c r="GFA1123" s="69"/>
      <c r="GFB1123" s="107"/>
      <c r="GFC1123" s="2"/>
      <c r="GFD1123" s="15"/>
      <c r="GFE1123" s="15"/>
      <c r="GFF1123" s="80"/>
      <c r="GFG1123" s="52"/>
      <c r="GFH1123" s="69"/>
      <c r="GFI1123" s="69"/>
      <c r="GFJ1123" s="69"/>
      <c r="GFK1123" s="107"/>
      <c r="GFL1123" s="2"/>
      <c r="GFM1123" s="15"/>
      <c r="GFN1123" s="15"/>
      <c r="GFO1123" s="80"/>
      <c r="GFP1123" s="52"/>
      <c r="GFQ1123" s="69"/>
      <c r="GFR1123" s="69"/>
      <c r="GFS1123" s="69"/>
      <c r="GFT1123" s="107"/>
      <c r="GFU1123" s="2"/>
      <c r="GFV1123" s="15"/>
      <c r="GFW1123" s="15"/>
      <c r="GFX1123" s="80"/>
      <c r="GFY1123" s="52"/>
      <c r="GFZ1123" s="69"/>
      <c r="GGA1123" s="69"/>
      <c r="GGB1123" s="69"/>
      <c r="GGC1123" s="107"/>
      <c r="GGD1123" s="2"/>
      <c r="GGE1123" s="15"/>
      <c r="GGF1123" s="15"/>
      <c r="GGG1123" s="80"/>
      <c r="GGH1123" s="52"/>
      <c r="GGI1123" s="69"/>
      <c r="GGJ1123" s="69"/>
      <c r="GGK1123" s="69"/>
      <c r="GGL1123" s="107"/>
      <c r="GGM1123" s="2"/>
      <c r="GGN1123" s="15"/>
      <c r="GGO1123" s="15"/>
      <c r="GGP1123" s="80"/>
      <c r="GGQ1123" s="52"/>
      <c r="GGR1123" s="69"/>
      <c r="GGS1123" s="69"/>
      <c r="GGT1123" s="69"/>
      <c r="GGU1123" s="107"/>
      <c r="GGV1123" s="2"/>
      <c r="GGW1123" s="15"/>
      <c r="GGX1123" s="15"/>
      <c r="GGY1123" s="80"/>
      <c r="GGZ1123" s="52"/>
      <c r="GHA1123" s="69"/>
      <c r="GHB1123" s="69"/>
      <c r="GHC1123" s="69"/>
      <c r="GHD1123" s="107"/>
      <c r="GHE1123" s="2"/>
      <c r="GHF1123" s="15"/>
      <c r="GHG1123" s="15"/>
      <c r="GHH1123" s="80"/>
      <c r="GHI1123" s="52"/>
      <c r="GHJ1123" s="69"/>
      <c r="GHK1123" s="69"/>
      <c r="GHL1123" s="69"/>
      <c r="GHM1123" s="107"/>
      <c r="GHN1123" s="2"/>
      <c r="GHO1123" s="15"/>
      <c r="GHP1123" s="15"/>
      <c r="GHQ1123" s="80"/>
      <c r="GHR1123" s="52"/>
      <c r="GHS1123" s="69"/>
      <c r="GHT1123" s="69"/>
      <c r="GHU1123" s="69"/>
      <c r="GHV1123" s="107"/>
      <c r="GHW1123" s="2"/>
      <c r="GHX1123" s="15"/>
      <c r="GHY1123" s="15"/>
      <c r="GHZ1123" s="80"/>
      <c r="GIA1123" s="52"/>
      <c r="GIB1123" s="69"/>
      <c r="GIC1123" s="69"/>
      <c r="GID1123" s="69"/>
      <c r="GIE1123" s="107"/>
      <c r="GIF1123" s="2"/>
      <c r="GIG1123" s="15"/>
      <c r="GIH1123" s="15"/>
      <c r="GII1123" s="80"/>
      <c r="GIJ1123" s="52"/>
      <c r="GIK1123" s="69"/>
      <c r="GIL1123" s="69"/>
      <c r="GIM1123" s="69"/>
      <c r="GIN1123" s="107"/>
      <c r="GIO1123" s="2"/>
      <c r="GIP1123" s="15"/>
      <c r="GIQ1123" s="15"/>
      <c r="GIR1123" s="80"/>
      <c r="GIS1123" s="52"/>
      <c r="GIT1123" s="69"/>
      <c r="GIU1123" s="69"/>
      <c r="GIV1123" s="69"/>
      <c r="GIW1123" s="107"/>
      <c r="GIX1123" s="2"/>
      <c r="GIY1123" s="15"/>
      <c r="GIZ1123" s="15"/>
      <c r="GJA1123" s="80"/>
      <c r="GJB1123" s="52"/>
      <c r="GJC1123" s="69"/>
      <c r="GJD1123" s="69"/>
      <c r="GJE1123" s="69"/>
      <c r="GJF1123" s="107"/>
      <c r="GJG1123" s="2"/>
      <c r="GJH1123" s="15"/>
      <c r="GJI1123" s="15"/>
      <c r="GJJ1123" s="80"/>
      <c r="GJK1123" s="52"/>
      <c r="GJL1123" s="69"/>
      <c r="GJM1123" s="69"/>
      <c r="GJN1123" s="69"/>
      <c r="GJO1123" s="107"/>
      <c r="GJP1123" s="2"/>
      <c r="GJQ1123" s="15"/>
      <c r="GJR1123" s="15"/>
      <c r="GJS1123" s="80"/>
      <c r="GJT1123" s="52"/>
      <c r="GJU1123" s="69"/>
      <c r="GJV1123" s="69"/>
      <c r="GJW1123" s="69"/>
      <c r="GJX1123" s="107"/>
      <c r="GJY1123" s="2"/>
      <c r="GJZ1123" s="15"/>
      <c r="GKA1123" s="15"/>
      <c r="GKB1123" s="80"/>
      <c r="GKC1123" s="52"/>
      <c r="GKD1123" s="69"/>
      <c r="GKE1123" s="69"/>
      <c r="GKF1123" s="69"/>
      <c r="GKG1123" s="107"/>
      <c r="GKH1123" s="2"/>
      <c r="GKI1123" s="15"/>
      <c r="GKJ1123" s="15"/>
      <c r="GKK1123" s="80"/>
      <c r="GKL1123" s="52"/>
      <c r="GKM1123" s="69"/>
      <c r="GKN1123" s="69"/>
      <c r="GKO1123" s="69"/>
      <c r="GKP1123" s="107"/>
      <c r="GKQ1123" s="2"/>
      <c r="GKR1123" s="15"/>
      <c r="GKS1123" s="15"/>
      <c r="GKT1123" s="80"/>
      <c r="GKU1123" s="52"/>
      <c r="GKV1123" s="69"/>
      <c r="GKW1123" s="69"/>
      <c r="GKX1123" s="69"/>
      <c r="GKY1123" s="107"/>
      <c r="GKZ1123" s="2"/>
      <c r="GLA1123" s="15"/>
      <c r="GLB1123" s="15"/>
      <c r="GLC1123" s="80"/>
      <c r="GLD1123" s="52"/>
      <c r="GLE1123" s="69"/>
      <c r="GLF1123" s="69"/>
      <c r="GLG1123" s="69"/>
      <c r="GLH1123" s="107"/>
      <c r="GLI1123" s="2"/>
      <c r="GLJ1123" s="15"/>
      <c r="GLK1123" s="15"/>
      <c r="GLL1123" s="80"/>
      <c r="GLM1123" s="52"/>
      <c r="GLN1123" s="69"/>
      <c r="GLO1123" s="69"/>
      <c r="GLP1123" s="69"/>
      <c r="GLQ1123" s="107"/>
      <c r="GLR1123" s="2"/>
      <c r="GLS1123" s="15"/>
      <c r="GLT1123" s="15"/>
      <c r="GLU1123" s="80"/>
      <c r="GLV1123" s="52"/>
      <c r="GLW1123" s="69"/>
      <c r="GLX1123" s="69"/>
      <c r="GLY1123" s="69"/>
      <c r="GLZ1123" s="107"/>
      <c r="GMA1123" s="2"/>
      <c r="GMB1123" s="15"/>
      <c r="GMC1123" s="15"/>
      <c r="GMD1123" s="80"/>
      <c r="GME1123" s="52"/>
      <c r="GMF1123" s="69"/>
      <c r="GMG1123" s="69"/>
      <c r="GMH1123" s="69"/>
      <c r="GMI1123" s="107"/>
      <c r="GMJ1123" s="2"/>
      <c r="GMK1123" s="15"/>
      <c r="GML1123" s="15"/>
      <c r="GMM1123" s="80"/>
      <c r="GMN1123" s="52"/>
      <c r="GMO1123" s="69"/>
      <c r="GMP1123" s="69"/>
      <c r="GMQ1123" s="69"/>
      <c r="GMR1123" s="107"/>
      <c r="GMS1123" s="2"/>
      <c r="GMT1123" s="15"/>
      <c r="GMU1123" s="15"/>
      <c r="GMV1123" s="80"/>
      <c r="GMW1123" s="52"/>
      <c r="GMX1123" s="69"/>
      <c r="GMY1123" s="69"/>
      <c r="GMZ1123" s="69"/>
      <c r="GNA1123" s="107"/>
      <c r="GNB1123" s="2"/>
      <c r="GNC1123" s="15"/>
      <c r="GND1123" s="15"/>
      <c r="GNE1123" s="80"/>
      <c r="GNF1123" s="52"/>
      <c r="GNG1123" s="69"/>
      <c r="GNH1123" s="69"/>
      <c r="GNI1123" s="69"/>
      <c r="GNJ1123" s="107"/>
      <c r="GNK1123" s="2"/>
      <c r="GNL1123" s="15"/>
      <c r="GNM1123" s="15"/>
      <c r="GNN1123" s="80"/>
      <c r="GNO1123" s="52"/>
      <c r="GNP1123" s="69"/>
      <c r="GNQ1123" s="69"/>
      <c r="GNR1123" s="69"/>
      <c r="GNS1123" s="107"/>
      <c r="GNT1123" s="2"/>
      <c r="GNU1123" s="15"/>
      <c r="GNV1123" s="15"/>
      <c r="GNW1123" s="80"/>
      <c r="GNX1123" s="52"/>
      <c r="GNY1123" s="69"/>
      <c r="GNZ1123" s="69"/>
      <c r="GOA1123" s="69"/>
      <c r="GOB1123" s="107"/>
      <c r="GOC1123" s="2"/>
      <c r="GOD1123" s="15"/>
      <c r="GOE1123" s="15"/>
      <c r="GOF1123" s="80"/>
      <c r="GOG1123" s="52"/>
      <c r="GOH1123" s="69"/>
      <c r="GOI1123" s="69"/>
      <c r="GOJ1123" s="69"/>
      <c r="GOK1123" s="107"/>
      <c r="GOL1123" s="2"/>
      <c r="GOM1123" s="15"/>
      <c r="GON1123" s="15"/>
      <c r="GOO1123" s="80"/>
      <c r="GOP1123" s="52"/>
      <c r="GOQ1123" s="69"/>
      <c r="GOR1123" s="69"/>
      <c r="GOS1123" s="69"/>
      <c r="GOT1123" s="107"/>
      <c r="GOU1123" s="2"/>
      <c r="GOV1123" s="15"/>
      <c r="GOW1123" s="15"/>
      <c r="GOX1123" s="80"/>
      <c r="GOY1123" s="52"/>
      <c r="GOZ1123" s="69"/>
      <c r="GPA1123" s="69"/>
      <c r="GPB1123" s="69"/>
      <c r="GPC1123" s="107"/>
      <c r="GPD1123" s="2"/>
      <c r="GPE1123" s="15"/>
      <c r="GPF1123" s="15"/>
      <c r="GPG1123" s="80"/>
      <c r="GPH1123" s="52"/>
      <c r="GPI1123" s="69"/>
      <c r="GPJ1123" s="69"/>
      <c r="GPK1123" s="69"/>
      <c r="GPL1123" s="107"/>
      <c r="GPM1123" s="2"/>
      <c r="GPN1123" s="15"/>
      <c r="GPO1123" s="15"/>
      <c r="GPP1123" s="80"/>
      <c r="GPQ1123" s="52"/>
      <c r="GPR1123" s="69"/>
      <c r="GPS1123" s="69"/>
      <c r="GPT1123" s="69"/>
      <c r="GPU1123" s="107"/>
      <c r="GPV1123" s="2"/>
      <c r="GPW1123" s="15"/>
      <c r="GPX1123" s="15"/>
      <c r="GPY1123" s="80"/>
      <c r="GPZ1123" s="52"/>
      <c r="GQA1123" s="69"/>
      <c r="GQB1123" s="69"/>
      <c r="GQC1123" s="69"/>
      <c r="GQD1123" s="107"/>
      <c r="GQE1123" s="2"/>
      <c r="GQF1123" s="15"/>
      <c r="GQG1123" s="15"/>
      <c r="GQH1123" s="80"/>
      <c r="GQI1123" s="52"/>
      <c r="GQJ1123" s="69"/>
      <c r="GQK1123" s="69"/>
      <c r="GQL1123" s="69"/>
      <c r="GQM1123" s="107"/>
      <c r="GQN1123" s="2"/>
      <c r="GQO1123" s="15"/>
      <c r="GQP1123" s="15"/>
      <c r="GQQ1123" s="80"/>
      <c r="GQR1123" s="52"/>
      <c r="GQS1123" s="69"/>
      <c r="GQT1123" s="69"/>
      <c r="GQU1123" s="69"/>
      <c r="GQV1123" s="107"/>
      <c r="GQW1123" s="2"/>
      <c r="GQX1123" s="15"/>
      <c r="GQY1123" s="15"/>
      <c r="GQZ1123" s="80"/>
      <c r="GRA1123" s="52"/>
      <c r="GRB1123" s="69"/>
      <c r="GRC1123" s="69"/>
      <c r="GRD1123" s="69"/>
      <c r="GRE1123" s="107"/>
      <c r="GRF1123" s="2"/>
      <c r="GRG1123" s="15"/>
      <c r="GRH1123" s="15"/>
      <c r="GRI1123" s="80"/>
      <c r="GRJ1123" s="52"/>
      <c r="GRK1123" s="69"/>
      <c r="GRL1123" s="69"/>
      <c r="GRM1123" s="69"/>
      <c r="GRN1123" s="107"/>
      <c r="GRO1123" s="2"/>
      <c r="GRP1123" s="15"/>
      <c r="GRQ1123" s="15"/>
      <c r="GRR1123" s="80"/>
      <c r="GRS1123" s="52"/>
      <c r="GRT1123" s="69"/>
      <c r="GRU1123" s="69"/>
      <c r="GRV1123" s="69"/>
      <c r="GRW1123" s="107"/>
      <c r="GRX1123" s="2"/>
      <c r="GRY1123" s="15"/>
      <c r="GRZ1123" s="15"/>
      <c r="GSA1123" s="80"/>
      <c r="GSB1123" s="52"/>
      <c r="GSC1123" s="69"/>
      <c r="GSD1123" s="69"/>
      <c r="GSE1123" s="69"/>
      <c r="GSF1123" s="107"/>
      <c r="GSG1123" s="2"/>
      <c r="GSH1123" s="15"/>
      <c r="GSI1123" s="15"/>
      <c r="GSJ1123" s="80"/>
      <c r="GSK1123" s="52"/>
      <c r="GSL1123" s="69"/>
      <c r="GSM1123" s="69"/>
      <c r="GSN1123" s="69"/>
      <c r="GSO1123" s="107"/>
      <c r="GSP1123" s="2"/>
      <c r="GSQ1123" s="15"/>
      <c r="GSR1123" s="15"/>
      <c r="GSS1123" s="80"/>
      <c r="GST1123" s="52"/>
      <c r="GSU1123" s="69"/>
      <c r="GSV1123" s="69"/>
      <c r="GSW1123" s="69"/>
      <c r="GSX1123" s="107"/>
      <c r="GSY1123" s="2"/>
      <c r="GSZ1123" s="15"/>
      <c r="GTA1123" s="15"/>
      <c r="GTB1123" s="80"/>
      <c r="GTC1123" s="52"/>
      <c r="GTD1123" s="69"/>
      <c r="GTE1123" s="69"/>
      <c r="GTF1123" s="69"/>
      <c r="GTG1123" s="107"/>
      <c r="GTH1123" s="2"/>
      <c r="GTI1123" s="15"/>
      <c r="GTJ1123" s="15"/>
      <c r="GTK1123" s="80"/>
      <c r="GTL1123" s="52"/>
      <c r="GTM1123" s="69"/>
      <c r="GTN1123" s="69"/>
      <c r="GTO1123" s="69"/>
      <c r="GTP1123" s="107"/>
      <c r="GTQ1123" s="2"/>
      <c r="GTR1123" s="15"/>
      <c r="GTS1123" s="15"/>
      <c r="GTT1123" s="80"/>
      <c r="GTU1123" s="52"/>
      <c r="GTV1123" s="69"/>
      <c r="GTW1123" s="69"/>
      <c r="GTX1123" s="69"/>
      <c r="GTY1123" s="107"/>
      <c r="GTZ1123" s="2"/>
      <c r="GUA1123" s="15"/>
      <c r="GUB1123" s="15"/>
      <c r="GUC1123" s="80"/>
      <c r="GUD1123" s="52"/>
      <c r="GUE1123" s="69"/>
      <c r="GUF1123" s="69"/>
      <c r="GUG1123" s="69"/>
      <c r="GUH1123" s="107"/>
      <c r="GUI1123" s="2"/>
      <c r="GUJ1123" s="15"/>
      <c r="GUK1123" s="15"/>
      <c r="GUL1123" s="80"/>
      <c r="GUM1123" s="52"/>
      <c r="GUN1123" s="69"/>
      <c r="GUO1123" s="69"/>
      <c r="GUP1123" s="69"/>
      <c r="GUQ1123" s="107"/>
      <c r="GUR1123" s="2"/>
      <c r="GUS1123" s="15"/>
      <c r="GUT1123" s="15"/>
      <c r="GUU1123" s="80"/>
      <c r="GUV1123" s="52"/>
      <c r="GUW1123" s="69"/>
      <c r="GUX1123" s="69"/>
      <c r="GUY1123" s="69"/>
      <c r="GUZ1123" s="107"/>
      <c r="GVA1123" s="2"/>
      <c r="GVB1123" s="15"/>
      <c r="GVC1123" s="15"/>
      <c r="GVD1123" s="80"/>
      <c r="GVE1123" s="52"/>
      <c r="GVF1123" s="69"/>
      <c r="GVG1123" s="69"/>
      <c r="GVH1123" s="69"/>
      <c r="GVI1123" s="107"/>
      <c r="GVJ1123" s="2"/>
      <c r="GVK1123" s="15"/>
      <c r="GVL1123" s="15"/>
      <c r="GVM1123" s="80"/>
      <c r="GVN1123" s="52"/>
      <c r="GVO1123" s="69"/>
      <c r="GVP1123" s="69"/>
      <c r="GVQ1123" s="69"/>
      <c r="GVR1123" s="107"/>
      <c r="GVS1123" s="2"/>
      <c r="GVT1123" s="15"/>
      <c r="GVU1123" s="15"/>
      <c r="GVV1123" s="80"/>
      <c r="GVW1123" s="52"/>
      <c r="GVX1123" s="69"/>
      <c r="GVY1123" s="69"/>
      <c r="GVZ1123" s="69"/>
      <c r="GWA1123" s="107"/>
      <c r="GWB1123" s="2"/>
      <c r="GWC1123" s="15"/>
      <c r="GWD1123" s="15"/>
      <c r="GWE1123" s="80"/>
      <c r="GWF1123" s="52"/>
      <c r="GWG1123" s="69"/>
      <c r="GWH1123" s="69"/>
      <c r="GWI1123" s="69"/>
      <c r="GWJ1123" s="107"/>
      <c r="GWK1123" s="2"/>
      <c r="GWL1123" s="15"/>
      <c r="GWM1123" s="15"/>
      <c r="GWN1123" s="80"/>
      <c r="GWO1123" s="52"/>
      <c r="GWP1123" s="69"/>
      <c r="GWQ1123" s="69"/>
      <c r="GWR1123" s="69"/>
      <c r="GWS1123" s="107"/>
      <c r="GWT1123" s="2"/>
      <c r="GWU1123" s="15"/>
      <c r="GWV1123" s="15"/>
      <c r="GWW1123" s="80"/>
      <c r="GWX1123" s="52"/>
      <c r="GWY1123" s="69"/>
      <c r="GWZ1123" s="69"/>
      <c r="GXA1123" s="69"/>
      <c r="GXB1123" s="107"/>
      <c r="GXC1123" s="2"/>
      <c r="GXD1123" s="15"/>
      <c r="GXE1123" s="15"/>
      <c r="GXF1123" s="80"/>
      <c r="GXG1123" s="52"/>
      <c r="GXH1123" s="69"/>
      <c r="GXI1123" s="69"/>
      <c r="GXJ1123" s="69"/>
      <c r="GXK1123" s="107"/>
      <c r="GXL1123" s="2"/>
      <c r="GXM1123" s="15"/>
      <c r="GXN1123" s="15"/>
      <c r="GXO1123" s="80"/>
      <c r="GXP1123" s="52"/>
      <c r="GXQ1123" s="69"/>
      <c r="GXR1123" s="69"/>
      <c r="GXS1123" s="69"/>
      <c r="GXT1123" s="107"/>
      <c r="GXU1123" s="2"/>
      <c r="GXV1123" s="15"/>
      <c r="GXW1123" s="15"/>
      <c r="GXX1123" s="80"/>
      <c r="GXY1123" s="52"/>
      <c r="GXZ1123" s="69"/>
      <c r="GYA1123" s="69"/>
      <c r="GYB1123" s="69"/>
      <c r="GYC1123" s="107"/>
      <c r="GYD1123" s="2"/>
      <c r="GYE1123" s="15"/>
      <c r="GYF1123" s="15"/>
      <c r="GYG1123" s="80"/>
      <c r="GYH1123" s="52"/>
      <c r="GYI1123" s="69"/>
      <c r="GYJ1123" s="69"/>
      <c r="GYK1123" s="69"/>
      <c r="GYL1123" s="107"/>
      <c r="GYM1123" s="2"/>
      <c r="GYN1123" s="15"/>
      <c r="GYO1123" s="15"/>
      <c r="GYP1123" s="80"/>
      <c r="GYQ1123" s="52"/>
      <c r="GYR1123" s="69"/>
      <c r="GYS1123" s="69"/>
      <c r="GYT1123" s="69"/>
      <c r="GYU1123" s="107"/>
      <c r="GYV1123" s="2"/>
      <c r="GYW1123" s="15"/>
      <c r="GYX1123" s="15"/>
      <c r="GYY1123" s="80"/>
      <c r="GYZ1123" s="52"/>
      <c r="GZA1123" s="69"/>
      <c r="GZB1123" s="69"/>
      <c r="GZC1123" s="69"/>
      <c r="GZD1123" s="107"/>
      <c r="GZE1123" s="2"/>
      <c r="GZF1123" s="15"/>
      <c r="GZG1123" s="15"/>
      <c r="GZH1123" s="80"/>
      <c r="GZI1123" s="52"/>
      <c r="GZJ1123" s="69"/>
      <c r="GZK1123" s="69"/>
      <c r="GZL1123" s="69"/>
      <c r="GZM1123" s="107"/>
      <c r="GZN1123" s="2"/>
      <c r="GZO1123" s="15"/>
      <c r="GZP1123" s="15"/>
      <c r="GZQ1123" s="80"/>
      <c r="GZR1123" s="52"/>
      <c r="GZS1123" s="69"/>
      <c r="GZT1123" s="69"/>
      <c r="GZU1123" s="69"/>
      <c r="GZV1123" s="107"/>
      <c r="GZW1123" s="2"/>
      <c r="GZX1123" s="15"/>
      <c r="GZY1123" s="15"/>
      <c r="GZZ1123" s="80"/>
      <c r="HAA1123" s="52"/>
      <c r="HAB1123" s="69"/>
      <c r="HAC1123" s="69"/>
      <c r="HAD1123" s="69"/>
      <c r="HAE1123" s="107"/>
      <c r="HAF1123" s="2"/>
      <c r="HAG1123" s="15"/>
      <c r="HAH1123" s="15"/>
      <c r="HAI1123" s="80"/>
      <c r="HAJ1123" s="52"/>
      <c r="HAK1123" s="69"/>
      <c r="HAL1123" s="69"/>
      <c r="HAM1123" s="69"/>
      <c r="HAN1123" s="107"/>
      <c r="HAO1123" s="2"/>
      <c r="HAP1123" s="15"/>
      <c r="HAQ1123" s="15"/>
      <c r="HAR1123" s="80"/>
      <c r="HAS1123" s="52"/>
      <c r="HAT1123" s="69"/>
      <c r="HAU1123" s="69"/>
      <c r="HAV1123" s="69"/>
      <c r="HAW1123" s="107"/>
      <c r="HAX1123" s="2"/>
      <c r="HAY1123" s="15"/>
      <c r="HAZ1123" s="15"/>
      <c r="HBA1123" s="80"/>
      <c r="HBB1123" s="52"/>
      <c r="HBC1123" s="69"/>
      <c r="HBD1123" s="69"/>
      <c r="HBE1123" s="69"/>
      <c r="HBF1123" s="107"/>
      <c r="HBG1123" s="2"/>
      <c r="HBH1123" s="15"/>
      <c r="HBI1123" s="15"/>
      <c r="HBJ1123" s="80"/>
      <c r="HBK1123" s="52"/>
      <c r="HBL1123" s="69"/>
      <c r="HBM1123" s="69"/>
      <c r="HBN1123" s="69"/>
      <c r="HBO1123" s="107"/>
      <c r="HBP1123" s="2"/>
      <c r="HBQ1123" s="15"/>
      <c r="HBR1123" s="15"/>
      <c r="HBS1123" s="80"/>
      <c r="HBT1123" s="52"/>
      <c r="HBU1123" s="69"/>
      <c r="HBV1123" s="69"/>
      <c r="HBW1123" s="69"/>
      <c r="HBX1123" s="107"/>
      <c r="HBY1123" s="2"/>
      <c r="HBZ1123" s="15"/>
      <c r="HCA1123" s="15"/>
      <c r="HCB1123" s="80"/>
      <c r="HCC1123" s="52"/>
      <c r="HCD1123" s="69"/>
      <c r="HCE1123" s="69"/>
      <c r="HCF1123" s="69"/>
      <c r="HCG1123" s="107"/>
      <c r="HCH1123" s="2"/>
      <c r="HCI1123" s="15"/>
      <c r="HCJ1123" s="15"/>
      <c r="HCK1123" s="80"/>
      <c r="HCL1123" s="52"/>
      <c r="HCM1123" s="69"/>
      <c r="HCN1123" s="69"/>
      <c r="HCO1123" s="69"/>
      <c r="HCP1123" s="107"/>
      <c r="HCQ1123" s="2"/>
      <c r="HCR1123" s="15"/>
      <c r="HCS1123" s="15"/>
      <c r="HCT1123" s="80"/>
      <c r="HCU1123" s="52"/>
      <c r="HCV1123" s="69"/>
      <c r="HCW1123" s="69"/>
      <c r="HCX1123" s="69"/>
      <c r="HCY1123" s="107"/>
      <c r="HCZ1123" s="2"/>
      <c r="HDA1123" s="15"/>
      <c r="HDB1123" s="15"/>
      <c r="HDC1123" s="80"/>
      <c r="HDD1123" s="52"/>
      <c r="HDE1123" s="69"/>
      <c r="HDF1123" s="69"/>
      <c r="HDG1123" s="69"/>
      <c r="HDH1123" s="107"/>
      <c r="HDI1123" s="2"/>
      <c r="HDJ1123" s="15"/>
      <c r="HDK1123" s="15"/>
      <c r="HDL1123" s="80"/>
      <c r="HDM1123" s="52"/>
      <c r="HDN1123" s="69"/>
      <c r="HDO1123" s="69"/>
      <c r="HDP1123" s="69"/>
      <c r="HDQ1123" s="107"/>
      <c r="HDR1123" s="2"/>
      <c r="HDS1123" s="15"/>
      <c r="HDT1123" s="15"/>
      <c r="HDU1123" s="80"/>
      <c r="HDV1123" s="52"/>
      <c r="HDW1123" s="69"/>
      <c r="HDX1123" s="69"/>
      <c r="HDY1123" s="69"/>
      <c r="HDZ1123" s="107"/>
      <c r="HEA1123" s="2"/>
      <c r="HEB1123" s="15"/>
      <c r="HEC1123" s="15"/>
      <c r="HED1123" s="80"/>
      <c r="HEE1123" s="52"/>
      <c r="HEF1123" s="69"/>
      <c r="HEG1123" s="69"/>
      <c r="HEH1123" s="69"/>
      <c r="HEI1123" s="107"/>
      <c r="HEJ1123" s="2"/>
      <c r="HEK1123" s="15"/>
      <c r="HEL1123" s="15"/>
      <c r="HEM1123" s="80"/>
      <c r="HEN1123" s="52"/>
      <c r="HEO1123" s="69"/>
      <c r="HEP1123" s="69"/>
      <c r="HEQ1123" s="69"/>
      <c r="HER1123" s="107"/>
      <c r="HES1123" s="2"/>
      <c r="HET1123" s="15"/>
      <c r="HEU1123" s="15"/>
      <c r="HEV1123" s="80"/>
      <c r="HEW1123" s="52"/>
      <c r="HEX1123" s="69"/>
      <c r="HEY1123" s="69"/>
      <c r="HEZ1123" s="69"/>
      <c r="HFA1123" s="107"/>
      <c r="HFB1123" s="2"/>
      <c r="HFC1123" s="15"/>
      <c r="HFD1123" s="15"/>
      <c r="HFE1123" s="80"/>
      <c r="HFF1123" s="52"/>
      <c r="HFG1123" s="69"/>
      <c r="HFH1123" s="69"/>
      <c r="HFI1123" s="69"/>
      <c r="HFJ1123" s="107"/>
      <c r="HFK1123" s="2"/>
      <c r="HFL1123" s="15"/>
      <c r="HFM1123" s="15"/>
      <c r="HFN1123" s="80"/>
      <c r="HFO1123" s="52"/>
      <c r="HFP1123" s="69"/>
      <c r="HFQ1123" s="69"/>
      <c r="HFR1123" s="69"/>
      <c r="HFS1123" s="107"/>
      <c r="HFT1123" s="2"/>
      <c r="HFU1123" s="15"/>
      <c r="HFV1123" s="15"/>
      <c r="HFW1123" s="80"/>
      <c r="HFX1123" s="52"/>
      <c r="HFY1123" s="69"/>
      <c r="HFZ1123" s="69"/>
      <c r="HGA1123" s="69"/>
      <c r="HGB1123" s="107"/>
      <c r="HGC1123" s="2"/>
      <c r="HGD1123" s="15"/>
      <c r="HGE1123" s="15"/>
      <c r="HGF1123" s="80"/>
      <c r="HGG1123" s="52"/>
      <c r="HGH1123" s="69"/>
      <c r="HGI1123" s="69"/>
      <c r="HGJ1123" s="69"/>
      <c r="HGK1123" s="107"/>
      <c r="HGL1123" s="2"/>
      <c r="HGM1123" s="15"/>
      <c r="HGN1123" s="15"/>
      <c r="HGO1123" s="80"/>
      <c r="HGP1123" s="52"/>
      <c r="HGQ1123" s="69"/>
      <c r="HGR1123" s="69"/>
      <c r="HGS1123" s="69"/>
      <c r="HGT1123" s="107"/>
      <c r="HGU1123" s="2"/>
      <c r="HGV1123" s="15"/>
      <c r="HGW1123" s="15"/>
      <c r="HGX1123" s="80"/>
      <c r="HGY1123" s="52"/>
      <c r="HGZ1123" s="69"/>
      <c r="HHA1123" s="69"/>
      <c r="HHB1123" s="69"/>
      <c r="HHC1123" s="107"/>
      <c r="HHD1123" s="2"/>
      <c r="HHE1123" s="15"/>
      <c r="HHF1123" s="15"/>
      <c r="HHG1123" s="80"/>
      <c r="HHH1123" s="52"/>
      <c r="HHI1123" s="69"/>
      <c r="HHJ1123" s="69"/>
      <c r="HHK1123" s="69"/>
      <c r="HHL1123" s="107"/>
      <c r="HHM1123" s="2"/>
      <c r="HHN1123" s="15"/>
      <c r="HHO1123" s="15"/>
      <c r="HHP1123" s="80"/>
      <c r="HHQ1123" s="52"/>
      <c r="HHR1123" s="69"/>
      <c r="HHS1123" s="69"/>
      <c r="HHT1123" s="69"/>
      <c r="HHU1123" s="107"/>
      <c r="HHV1123" s="2"/>
      <c r="HHW1123" s="15"/>
      <c r="HHX1123" s="15"/>
      <c r="HHY1123" s="80"/>
      <c r="HHZ1123" s="52"/>
      <c r="HIA1123" s="69"/>
      <c r="HIB1123" s="69"/>
      <c r="HIC1123" s="69"/>
      <c r="HID1123" s="107"/>
      <c r="HIE1123" s="2"/>
      <c r="HIF1123" s="15"/>
      <c r="HIG1123" s="15"/>
      <c r="HIH1123" s="80"/>
      <c r="HII1123" s="52"/>
      <c r="HIJ1123" s="69"/>
      <c r="HIK1123" s="69"/>
      <c r="HIL1123" s="69"/>
      <c r="HIM1123" s="107"/>
      <c r="HIN1123" s="2"/>
      <c r="HIO1123" s="15"/>
      <c r="HIP1123" s="15"/>
      <c r="HIQ1123" s="80"/>
      <c r="HIR1123" s="52"/>
      <c r="HIS1123" s="69"/>
      <c r="HIT1123" s="69"/>
      <c r="HIU1123" s="69"/>
      <c r="HIV1123" s="107"/>
      <c r="HIW1123" s="2"/>
      <c r="HIX1123" s="15"/>
      <c r="HIY1123" s="15"/>
      <c r="HIZ1123" s="80"/>
      <c r="HJA1123" s="52"/>
      <c r="HJB1123" s="69"/>
      <c r="HJC1123" s="69"/>
      <c r="HJD1123" s="69"/>
      <c r="HJE1123" s="107"/>
      <c r="HJF1123" s="2"/>
      <c r="HJG1123" s="15"/>
      <c r="HJH1123" s="15"/>
      <c r="HJI1123" s="80"/>
      <c r="HJJ1123" s="52"/>
      <c r="HJK1123" s="69"/>
      <c r="HJL1123" s="69"/>
      <c r="HJM1123" s="69"/>
      <c r="HJN1123" s="107"/>
      <c r="HJO1123" s="2"/>
      <c r="HJP1123" s="15"/>
      <c r="HJQ1123" s="15"/>
      <c r="HJR1123" s="80"/>
      <c r="HJS1123" s="52"/>
      <c r="HJT1123" s="69"/>
      <c r="HJU1123" s="69"/>
      <c r="HJV1123" s="69"/>
      <c r="HJW1123" s="107"/>
      <c r="HJX1123" s="2"/>
      <c r="HJY1123" s="15"/>
      <c r="HJZ1123" s="15"/>
      <c r="HKA1123" s="80"/>
      <c r="HKB1123" s="52"/>
      <c r="HKC1123" s="69"/>
      <c r="HKD1123" s="69"/>
      <c r="HKE1123" s="69"/>
      <c r="HKF1123" s="107"/>
      <c r="HKG1123" s="2"/>
      <c r="HKH1123" s="15"/>
      <c r="HKI1123" s="15"/>
      <c r="HKJ1123" s="80"/>
      <c r="HKK1123" s="52"/>
      <c r="HKL1123" s="69"/>
      <c r="HKM1123" s="69"/>
      <c r="HKN1123" s="69"/>
      <c r="HKO1123" s="107"/>
      <c r="HKP1123" s="2"/>
      <c r="HKQ1123" s="15"/>
      <c r="HKR1123" s="15"/>
      <c r="HKS1123" s="80"/>
      <c r="HKT1123" s="52"/>
      <c r="HKU1123" s="69"/>
      <c r="HKV1123" s="69"/>
      <c r="HKW1123" s="69"/>
      <c r="HKX1123" s="107"/>
      <c r="HKY1123" s="2"/>
      <c r="HKZ1123" s="15"/>
      <c r="HLA1123" s="15"/>
      <c r="HLB1123" s="80"/>
      <c r="HLC1123" s="52"/>
      <c r="HLD1123" s="69"/>
      <c r="HLE1123" s="69"/>
      <c r="HLF1123" s="69"/>
      <c r="HLG1123" s="107"/>
      <c r="HLH1123" s="2"/>
      <c r="HLI1123" s="15"/>
      <c r="HLJ1123" s="15"/>
      <c r="HLK1123" s="80"/>
      <c r="HLL1123" s="52"/>
      <c r="HLM1123" s="69"/>
      <c r="HLN1123" s="69"/>
      <c r="HLO1123" s="69"/>
      <c r="HLP1123" s="107"/>
      <c r="HLQ1123" s="2"/>
      <c r="HLR1123" s="15"/>
      <c r="HLS1123" s="15"/>
      <c r="HLT1123" s="80"/>
      <c r="HLU1123" s="52"/>
      <c r="HLV1123" s="69"/>
      <c r="HLW1123" s="69"/>
      <c r="HLX1123" s="69"/>
      <c r="HLY1123" s="107"/>
      <c r="HLZ1123" s="2"/>
      <c r="HMA1123" s="15"/>
      <c r="HMB1123" s="15"/>
      <c r="HMC1123" s="80"/>
      <c r="HMD1123" s="52"/>
      <c r="HME1123" s="69"/>
      <c r="HMF1123" s="69"/>
      <c r="HMG1123" s="69"/>
      <c r="HMH1123" s="107"/>
      <c r="HMI1123" s="2"/>
      <c r="HMJ1123" s="15"/>
      <c r="HMK1123" s="15"/>
      <c r="HML1123" s="80"/>
      <c r="HMM1123" s="52"/>
      <c r="HMN1123" s="69"/>
      <c r="HMO1123" s="69"/>
      <c r="HMP1123" s="69"/>
      <c r="HMQ1123" s="107"/>
      <c r="HMR1123" s="2"/>
      <c r="HMS1123" s="15"/>
      <c r="HMT1123" s="15"/>
      <c r="HMU1123" s="80"/>
      <c r="HMV1123" s="52"/>
      <c r="HMW1123" s="69"/>
      <c r="HMX1123" s="69"/>
      <c r="HMY1123" s="69"/>
      <c r="HMZ1123" s="107"/>
      <c r="HNA1123" s="2"/>
      <c r="HNB1123" s="15"/>
      <c r="HNC1123" s="15"/>
      <c r="HND1123" s="80"/>
      <c r="HNE1123" s="52"/>
      <c r="HNF1123" s="69"/>
      <c r="HNG1123" s="69"/>
      <c r="HNH1123" s="69"/>
      <c r="HNI1123" s="107"/>
      <c r="HNJ1123" s="2"/>
      <c r="HNK1123" s="15"/>
      <c r="HNL1123" s="15"/>
      <c r="HNM1123" s="80"/>
      <c r="HNN1123" s="52"/>
      <c r="HNO1123" s="69"/>
      <c r="HNP1123" s="69"/>
      <c r="HNQ1123" s="69"/>
      <c r="HNR1123" s="107"/>
      <c r="HNS1123" s="2"/>
      <c r="HNT1123" s="15"/>
      <c r="HNU1123" s="15"/>
      <c r="HNV1123" s="80"/>
      <c r="HNW1123" s="52"/>
      <c r="HNX1123" s="69"/>
      <c r="HNY1123" s="69"/>
      <c r="HNZ1123" s="69"/>
      <c r="HOA1123" s="107"/>
      <c r="HOB1123" s="2"/>
      <c r="HOC1123" s="15"/>
      <c r="HOD1123" s="15"/>
      <c r="HOE1123" s="80"/>
      <c r="HOF1123" s="52"/>
      <c r="HOG1123" s="69"/>
      <c r="HOH1123" s="69"/>
      <c r="HOI1123" s="69"/>
      <c r="HOJ1123" s="107"/>
      <c r="HOK1123" s="2"/>
      <c r="HOL1123" s="15"/>
      <c r="HOM1123" s="15"/>
      <c r="HON1123" s="80"/>
      <c r="HOO1123" s="52"/>
      <c r="HOP1123" s="69"/>
      <c r="HOQ1123" s="69"/>
      <c r="HOR1123" s="69"/>
      <c r="HOS1123" s="107"/>
      <c r="HOT1123" s="2"/>
      <c r="HOU1123" s="15"/>
      <c r="HOV1123" s="15"/>
      <c r="HOW1123" s="80"/>
      <c r="HOX1123" s="52"/>
      <c r="HOY1123" s="69"/>
      <c r="HOZ1123" s="69"/>
      <c r="HPA1123" s="69"/>
      <c r="HPB1123" s="107"/>
      <c r="HPC1123" s="2"/>
      <c r="HPD1123" s="15"/>
      <c r="HPE1123" s="15"/>
      <c r="HPF1123" s="80"/>
      <c r="HPG1123" s="52"/>
      <c r="HPH1123" s="69"/>
      <c r="HPI1123" s="69"/>
      <c r="HPJ1123" s="69"/>
      <c r="HPK1123" s="107"/>
      <c r="HPL1123" s="2"/>
      <c r="HPM1123" s="15"/>
      <c r="HPN1123" s="15"/>
      <c r="HPO1123" s="80"/>
      <c r="HPP1123" s="52"/>
      <c r="HPQ1123" s="69"/>
      <c r="HPR1123" s="69"/>
      <c r="HPS1123" s="69"/>
      <c r="HPT1123" s="107"/>
      <c r="HPU1123" s="2"/>
      <c r="HPV1123" s="15"/>
      <c r="HPW1123" s="15"/>
      <c r="HPX1123" s="80"/>
      <c r="HPY1123" s="52"/>
      <c r="HPZ1123" s="69"/>
      <c r="HQA1123" s="69"/>
      <c r="HQB1123" s="69"/>
      <c r="HQC1123" s="107"/>
      <c r="HQD1123" s="2"/>
      <c r="HQE1123" s="15"/>
      <c r="HQF1123" s="15"/>
      <c r="HQG1123" s="80"/>
      <c r="HQH1123" s="52"/>
      <c r="HQI1123" s="69"/>
      <c r="HQJ1123" s="69"/>
      <c r="HQK1123" s="69"/>
      <c r="HQL1123" s="107"/>
      <c r="HQM1123" s="2"/>
      <c r="HQN1123" s="15"/>
      <c r="HQO1123" s="15"/>
      <c r="HQP1123" s="80"/>
      <c r="HQQ1123" s="52"/>
      <c r="HQR1123" s="69"/>
      <c r="HQS1123" s="69"/>
      <c r="HQT1123" s="69"/>
      <c r="HQU1123" s="107"/>
      <c r="HQV1123" s="2"/>
      <c r="HQW1123" s="15"/>
      <c r="HQX1123" s="15"/>
      <c r="HQY1123" s="80"/>
      <c r="HQZ1123" s="52"/>
      <c r="HRA1123" s="69"/>
      <c r="HRB1123" s="69"/>
      <c r="HRC1123" s="69"/>
      <c r="HRD1123" s="107"/>
      <c r="HRE1123" s="2"/>
      <c r="HRF1123" s="15"/>
      <c r="HRG1123" s="15"/>
      <c r="HRH1123" s="80"/>
      <c r="HRI1123" s="52"/>
      <c r="HRJ1123" s="69"/>
      <c r="HRK1123" s="69"/>
      <c r="HRL1123" s="69"/>
      <c r="HRM1123" s="107"/>
      <c r="HRN1123" s="2"/>
      <c r="HRO1123" s="15"/>
      <c r="HRP1123" s="15"/>
      <c r="HRQ1123" s="80"/>
      <c r="HRR1123" s="52"/>
      <c r="HRS1123" s="69"/>
      <c r="HRT1123" s="69"/>
      <c r="HRU1123" s="69"/>
      <c r="HRV1123" s="107"/>
      <c r="HRW1123" s="2"/>
      <c r="HRX1123" s="15"/>
      <c r="HRY1123" s="15"/>
      <c r="HRZ1123" s="80"/>
      <c r="HSA1123" s="52"/>
      <c r="HSB1123" s="69"/>
      <c r="HSC1123" s="69"/>
      <c r="HSD1123" s="69"/>
      <c r="HSE1123" s="107"/>
      <c r="HSF1123" s="2"/>
      <c r="HSG1123" s="15"/>
      <c r="HSH1123" s="15"/>
      <c r="HSI1123" s="80"/>
      <c r="HSJ1123" s="52"/>
      <c r="HSK1123" s="69"/>
      <c r="HSL1123" s="69"/>
      <c r="HSM1123" s="69"/>
      <c r="HSN1123" s="107"/>
      <c r="HSO1123" s="2"/>
      <c r="HSP1123" s="15"/>
      <c r="HSQ1123" s="15"/>
      <c r="HSR1123" s="80"/>
      <c r="HSS1123" s="52"/>
      <c r="HST1123" s="69"/>
      <c r="HSU1123" s="69"/>
      <c r="HSV1123" s="69"/>
      <c r="HSW1123" s="107"/>
      <c r="HSX1123" s="2"/>
      <c r="HSY1123" s="15"/>
      <c r="HSZ1123" s="15"/>
      <c r="HTA1123" s="80"/>
      <c r="HTB1123" s="52"/>
      <c r="HTC1123" s="69"/>
      <c r="HTD1123" s="69"/>
      <c r="HTE1123" s="69"/>
      <c r="HTF1123" s="107"/>
      <c r="HTG1123" s="2"/>
      <c r="HTH1123" s="15"/>
      <c r="HTI1123" s="15"/>
      <c r="HTJ1123" s="80"/>
      <c r="HTK1123" s="52"/>
      <c r="HTL1123" s="69"/>
      <c r="HTM1123" s="69"/>
      <c r="HTN1123" s="69"/>
      <c r="HTO1123" s="107"/>
      <c r="HTP1123" s="2"/>
      <c r="HTQ1123" s="15"/>
      <c r="HTR1123" s="15"/>
      <c r="HTS1123" s="80"/>
      <c r="HTT1123" s="52"/>
      <c r="HTU1123" s="69"/>
      <c r="HTV1123" s="69"/>
      <c r="HTW1123" s="69"/>
      <c r="HTX1123" s="107"/>
      <c r="HTY1123" s="2"/>
      <c r="HTZ1123" s="15"/>
      <c r="HUA1123" s="15"/>
      <c r="HUB1123" s="80"/>
      <c r="HUC1123" s="52"/>
      <c r="HUD1123" s="69"/>
      <c r="HUE1123" s="69"/>
      <c r="HUF1123" s="69"/>
      <c r="HUG1123" s="107"/>
      <c r="HUH1123" s="2"/>
      <c r="HUI1123" s="15"/>
      <c r="HUJ1123" s="15"/>
      <c r="HUK1123" s="80"/>
      <c r="HUL1123" s="52"/>
      <c r="HUM1123" s="69"/>
      <c r="HUN1123" s="69"/>
      <c r="HUO1123" s="69"/>
      <c r="HUP1123" s="107"/>
      <c r="HUQ1123" s="2"/>
      <c r="HUR1123" s="15"/>
      <c r="HUS1123" s="15"/>
      <c r="HUT1123" s="80"/>
      <c r="HUU1123" s="52"/>
      <c r="HUV1123" s="69"/>
      <c r="HUW1123" s="69"/>
      <c r="HUX1123" s="69"/>
      <c r="HUY1123" s="107"/>
      <c r="HUZ1123" s="2"/>
      <c r="HVA1123" s="15"/>
      <c r="HVB1123" s="15"/>
      <c r="HVC1123" s="80"/>
      <c r="HVD1123" s="52"/>
      <c r="HVE1123" s="69"/>
      <c r="HVF1123" s="69"/>
      <c r="HVG1123" s="69"/>
      <c r="HVH1123" s="107"/>
      <c r="HVI1123" s="2"/>
      <c r="HVJ1123" s="15"/>
      <c r="HVK1123" s="15"/>
      <c r="HVL1123" s="80"/>
      <c r="HVM1123" s="52"/>
      <c r="HVN1123" s="69"/>
      <c r="HVO1123" s="69"/>
      <c r="HVP1123" s="69"/>
      <c r="HVQ1123" s="107"/>
      <c r="HVR1123" s="2"/>
      <c r="HVS1123" s="15"/>
      <c r="HVT1123" s="15"/>
      <c r="HVU1123" s="80"/>
      <c r="HVV1123" s="52"/>
      <c r="HVW1123" s="69"/>
      <c r="HVX1123" s="69"/>
      <c r="HVY1123" s="69"/>
      <c r="HVZ1123" s="107"/>
      <c r="HWA1123" s="2"/>
      <c r="HWB1123" s="15"/>
      <c r="HWC1123" s="15"/>
      <c r="HWD1123" s="80"/>
      <c r="HWE1123" s="52"/>
      <c r="HWF1123" s="69"/>
      <c r="HWG1123" s="69"/>
      <c r="HWH1123" s="69"/>
      <c r="HWI1123" s="107"/>
      <c r="HWJ1123" s="2"/>
      <c r="HWK1123" s="15"/>
      <c r="HWL1123" s="15"/>
      <c r="HWM1123" s="80"/>
      <c r="HWN1123" s="52"/>
      <c r="HWO1123" s="69"/>
      <c r="HWP1123" s="69"/>
      <c r="HWQ1123" s="69"/>
      <c r="HWR1123" s="107"/>
      <c r="HWS1123" s="2"/>
      <c r="HWT1123" s="15"/>
      <c r="HWU1123" s="15"/>
      <c r="HWV1123" s="80"/>
      <c r="HWW1123" s="52"/>
      <c r="HWX1123" s="69"/>
      <c r="HWY1123" s="69"/>
      <c r="HWZ1123" s="69"/>
      <c r="HXA1123" s="107"/>
      <c r="HXB1123" s="2"/>
      <c r="HXC1123" s="15"/>
      <c r="HXD1123" s="15"/>
      <c r="HXE1123" s="80"/>
      <c r="HXF1123" s="52"/>
      <c r="HXG1123" s="69"/>
      <c r="HXH1123" s="69"/>
      <c r="HXI1123" s="69"/>
      <c r="HXJ1123" s="107"/>
      <c r="HXK1123" s="2"/>
      <c r="HXL1123" s="15"/>
      <c r="HXM1123" s="15"/>
      <c r="HXN1123" s="80"/>
      <c r="HXO1123" s="52"/>
      <c r="HXP1123" s="69"/>
      <c r="HXQ1123" s="69"/>
      <c r="HXR1123" s="69"/>
      <c r="HXS1123" s="107"/>
      <c r="HXT1123" s="2"/>
      <c r="HXU1123" s="15"/>
      <c r="HXV1123" s="15"/>
      <c r="HXW1123" s="80"/>
      <c r="HXX1123" s="52"/>
      <c r="HXY1123" s="69"/>
      <c r="HXZ1123" s="69"/>
      <c r="HYA1123" s="69"/>
      <c r="HYB1123" s="107"/>
      <c r="HYC1123" s="2"/>
      <c r="HYD1123" s="15"/>
      <c r="HYE1123" s="15"/>
      <c r="HYF1123" s="80"/>
      <c r="HYG1123" s="52"/>
      <c r="HYH1123" s="69"/>
      <c r="HYI1123" s="69"/>
      <c r="HYJ1123" s="69"/>
      <c r="HYK1123" s="107"/>
      <c r="HYL1123" s="2"/>
      <c r="HYM1123" s="15"/>
      <c r="HYN1123" s="15"/>
      <c r="HYO1123" s="80"/>
      <c r="HYP1123" s="52"/>
      <c r="HYQ1123" s="69"/>
      <c r="HYR1123" s="69"/>
      <c r="HYS1123" s="69"/>
      <c r="HYT1123" s="107"/>
      <c r="HYU1123" s="2"/>
      <c r="HYV1123" s="15"/>
      <c r="HYW1123" s="15"/>
      <c r="HYX1123" s="80"/>
      <c r="HYY1123" s="52"/>
      <c r="HYZ1123" s="69"/>
      <c r="HZA1123" s="69"/>
      <c r="HZB1123" s="69"/>
      <c r="HZC1123" s="107"/>
      <c r="HZD1123" s="2"/>
      <c r="HZE1123" s="15"/>
      <c r="HZF1123" s="15"/>
      <c r="HZG1123" s="80"/>
      <c r="HZH1123" s="52"/>
      <c r="HZI1123" s="69"/>
      <c r="HZJ1123" s="69"/>
      <c r="HZK1123" s="69"/>
      <c r="HZL1123" s="107"/>
      <c r="HZM1123" s="2"/>
      <c r="HZN1123" s="15"/>
      <c r="HZO1123" s="15"/>
      <c r="HZP1123" s="80"/>
      <c r="HZQ1123" s="52"/>
      <c r="HZR1123" s="69"/>
      <c r="HZS1123" s="69"/>
      <c r="HZT1123" s="69"/>
      <c r="HZU1123" s="107"/>
      <c r="HZV1123" s="2"/>
      <c r="HZW1123" s="15"/>
      <c r="HZX1123" s="15"/>
      <c r="HZY1123" s="80"/>
      <c r="HZZ1123" s="52"/>
      <c r="IAA1123" s="69"/>
      <c r="IAB1123" s="69"/>
      <c r="IAC1123" s="69"/>
      <c r="IAD1123" s="107"/>
      <c r="IAE1123" s="2"/>
      <c r="IAF1123" s="15"/>
      <c r="IAG1123" s="15"/>
      <c r="IAH1123" s="80"/>
      <c r="IAI1123" s="52"/>
      <c r="IAJ1123" s="69"/>
      <c r="IAK1123" s="69"/>
      <c r="IAL1123" s="69"/>
      <c r="IAM1123" s="107"/>
      <c r="IAN1123" s="2"/>
      <c r="IAO1123" s="15"/>
      <c r="IAP1123" s="15"/>
      <c r="IAQ1123" s="80"/>
      <c r="IAR1123" s="52"/>
      <c r="IAS1123" s="69"/>
      <c r="IAT1123" s="69"/>
      <c r="IAU1123" s="69"/>
      <c r="IAV1123" s="107"/>
      <c r="IAW1123" s="2"/>
      <c r="IAX1123" s="15"/>
      <c r="IAY1123" s="15"/>
      <c r="IAZ1123" s="80"/>
      <c r="IBA1123" s="52"/>
      <c r="IBB1123" s="69"/>
      <c r="IBC1123" s="69"/>
      <c r="IBD1123" s="69"/>
      <c r="IBE1123" s="107"/>
      <c r="IBF1123" s="2"/>
      <c r="IBG1123" s="15"/>
      <c r="IBH1123" s="15"/>
      <c r="IBI1123" s="80"/>
      <c r="IBJ1123" s="52"/>
      <c r="IBK1123" s="69"/>
      <c r="IBL1123" s="69"/>
      <c r="IBM1123" s="69"/>
      <c r="IBN1123" s="107"/>
      <c r="IBO1123" s="2"/>
      <c r="IBP1123" s="15"/>
      <c r="IBQ1123" s="15"/>
      <c r="IBR1123" s="80"/>
      <c r="IBS1123" s="52"/>
      <c r="IBT1123" s="69"/>
      <c r="IBU1123" s="69"/>
      <c r="IBV1123" s="69"/>
      <c r="IBW1123" s="107"/>
      <c r="IBX1123" s="2"/>
      <c r="IBY1123" s="15"/>
      <c r="IBZ1123" s="15"/>
      <c r="ICA1123" s="80"/>
      <c r="ICB1123" s="52"/>
      <c r="ICC1123" s="69"/>
      <c r="ICD1123" s="69"/>
      <c r="ICE1123" s="69"/>
      <c r="ICF1123" s="107"/>
      <c r="ICG1123" s="2"/>
      <c r="ICH1123" s="15"/>
      <c r="ICI1123" s="15"/>
      <c r="ICJ1123" s="80"/>
      <c r="ICK1123" s="52"/>
      <c r="ICL1123" s="69"/>
      <c r="ICM1123" s="69"/>
      <c r="ICN1123" s="69"/>
      <c r="ICO1123" s="107"/>
      <c r="ICP1123" s="2"/>
      <c r="ICQ1123" s="15"/>
      <c r="ICR1123" s="15"/>
      <c r="ICS1123" s="80"/>
      <c r="ICT1123" s="52"/>
      <c r="ICU1123" s="69"/>
      <c r="ICV1123" s="69"/>
      <c r="ICW1123" s="69"/>
      <c r="ICX1123" s="107"/>
      <c r="ICY1123" s="2"/>
      <c r="ICZ1123" s="15"/>
      <c r="IDA1123" s="15"/>
      <c r="IDB1123" s="80"/>
      <c r="IDC1123" s="52"/>
      <c r="IDD1123" s="69"/>
      <c r="IDE1123" s="69"/>
      <c r="IDF1123" s="69"/>
      <c r="IDG1123" s="107"/>
      <c r="IDH1123" s="2"/>
      <c r="IDI1123" s="15"/>
      <c r="IDJ1123" s="15"/>
      <c r="IDK1123" s="80"/>
      <c r="IDL1123" s="52"/>
      <c r="IDM1123" s="69"/>
      <c r="IDN1123" s="69"/>
      <c r="IDO1123" s="69"/>
      <c r="IDP1123" s="107"/>
      <c r="IDQ1123" s="2"/>
      <c r="IDR1123" s="15"/>
      <c r="IDS1123" s="15"/>
      <c r="IDT1123" s="80"/>
      <c r="IDU1123" s="52"/>
      <c r="IDV1123" s="69"/>
      <c r="IDW1123" s="69"/>
      <c r="IDX1123" s="69"/>
      <c r="IDY1123" s="107"/>
      <c r="IDZ1123" s="2"/>
      <c r="IEA1123" s="15"/>
      <c r="IEB1123" s="15"/>
      <c r="IEC1123" s="80"/>
      <c r="IED1123" s="52"/>
      <c r="IEE1123" s="69"/>
      <c r="IEF1123" s="69"/>
      <c r="IEG1123" s="69"/>
      <c r="IEH1123" s="107"/>
      <c r="IEI1123" s="2"/>
      <c r="IEJ1123" s="15"/>
      <c r="IEK1123" s="15"/>
      <c r="IEL1123" s="80"/>
      <c r="IEM1123" s="52"/>
      <c r="IEN1123" s="69"/>
      <c r="IEO1123" s="69"/>
      <c r="IEP1123" s="69"/>
      <c r="IEQ1123" s="107"/>
      <c r="IER1123" s="2"/>
      <c r="IES1123" s="15"/>
      <c r="IET1123" s="15"/>
      <c r="IEU1123" s="80"/>
      <c r="IEV1123" s="52"/>
      <c r="IEW1123" s="69"/>
      <c r="IEX1123" s="69"/>
      <c r="IEY1123" s="69"/>
      <c r="IEZ1123" s="107"/>
      <c r="IFA1123" s="2"/>
      <c r="IFB1123" s="15"/>
      <c r="IFC1123" s="15"/>
      <c r="IFD1123" s="80"/>
      <c r="IFE1123" s="52"/>
      <c r="IFF1123" s="69"/>
      <c r="IFG1123" s="69"/>
      <c r="IFH1123" s="69"/>
      <c r="IFI1123" s="107"/>
      <c r="IFJ1123" s="2"/>
      <c r="IFK1123" s="15"/>
      <c r="IFL1123" s="15"/>
      <c r="IFM1123" s="80"/>
      <c r="IFN1123" s="52"/>
      <c r="IFO1123" s="69"/>
      <c r="IFP1123" s="69"/>
      <c r="IFQ1123" s="69"/>
      <c r="IFR1123" s="107"/>
      <c r="IFS1123" s="2"/>
      <c r="IFT1123" s="15"/>
      <c r="IFU1123" s="15"/>
      <c r="IFV1123" s="80"/>
      <c r="IFW1123" s="52"/>
      <c r="IFX1123" s="69"/>
      <c r="IFY1123" s="69"/>
      <c r="IFZ1123" s="69"/>
      <c r="IGA1123" s="107"/>
      <c r="IGB1123" s="2"/>
      <c r="IGC1123" s="15"/>
      <c r="IGD1123" s="15"/>
      <c r="IGE1123" s="80"/>
      <c r="IGF1123" s="52"/>
      <c r="IGG1123" s="69"/>
      <c r="IGH1123" s="69"/>
      <c r="IGI1123" s="69"/>
      <c r="IGJ1123" s="107"/>
      <c r="IGK1123" s="2"/>
      <c r="IGL1123" s="15"/>
      <c r="IGM1123" s="15"/>
      <c r="IGN1123" s="80"/>
      <c r="IGO1123" s="52"/>
      <c r="IGP1123" s="69"/>
      <c r="IGQ1123" s="69"/>
      <c r="IGR1123" s="69"/>
      <c r="IGS1123" s="107"/>
      <c r="IGT1123" s="2"/>
      <c r="IGU1123" s="15"/>
      <c r="IGV1123" s="15"/>
      <c r="IGW1123" s="80"/>
      <c r="IGX1123" s="52"/>
      <c r="IGY1123" s="69"/>
      <c r="IGZ1123" s="69"/>
      <c r="IHA1123" s="69"/>
      <c r="IHB1123" s="107"/>
      <c r="IHC1123" s="2"/>
      <c r="IHD1123" s="15"/>
      <c r="IHE1123" s="15"/>
      <c r="IHF1123" s="80"/>
      <c r="IHG1123" s="52"/>
      <c r="IHH1123" s="69"/>
      <c r="IHI1123" s="69"/>
      <c r="IHJ1123" s="69"/>
      <c r="IHK1123" s="107"/>
      <c r="IHL1123" s="2"/>
      <c r="IHM1123" s="15"/>
      <c r="IHN1123" s="15"/>
      <c r="IHO1123" s="80"/>
      <c r="IHP1123" s="52"/>
      <c r="IHQ1123" s="69"/>
      <c r="IHR1123" s="69"/>
      <c r="IHS1123" s="69"/>
      <c r="IHT1123" s="107"/>
      <c r="IHU1123" s="2"/>
      <c r="IHV1123" s="15"/>
      <c r="IHW1123" s="15"/>
      <c r="IHX1123" s="80"/>
      <c r="IHY1123" s="52"/>
      <c r="IHZ1123" s="69"/>
      <c r="IIA1123" s="69"/>
      <c r="IIB1123" s="69"/>
      <c r="IIC1123" s="107"/>
      <c r="IID1123" s="2"/>
      <c r="IIE1123" s="15"/>
      <c r="IIF1123" s="15"/>
      <c r="IIG1123" s="80"/>
      <c r="IIH1123" s="52"/>
      <c r="III1123" s="69"/>
      <c r="IIJ1123" s="69"/>
      <c r="IIK1123" s="69"/>
      <c r="IIL1123" s="107"/>
      <c r="IIM1123" s="2"/>
      <c r="IIN1123" s="15"/>
      <c r="IIO1123" s="15"/>
      <c r="IIP1123" s="80"/>
      <c r="IIQ1123" s="52"/>
      <c r="IIR1123" s="69"/>
      <c r="IIS1123" s="69"/>
      <c r="IIT1123" s="69"/>
      <c r="IIU1123" s="107"/>
      <c r="IIV1123" s="2"/>
      <c r="IIW1123" s="15"/>
      <c r="IIX1123" s="15"/>
      <c r="IIY1123" s="80"/>
      <c r="IIZ1123" s="52"/>
      <c r="IJA1123" s="69"/>
      <c r="IJB1123" s="69"/>
      <c r="IJC1123" s="69"/>
      <c r="IJD1123" s="107"/>
      <c r="IJE1123" s="2"/>
      <c r="IJF1123" s="15"/>
      <c r="IJG1123" s="15"/>
      <c r="IJH1123" s="80"/>
      <c r="IJI1123" s="52"/>
      <c r="IJJ1123" s="69"/>
      <c r="IJK1123" s="69"/>
      <c r="IJL1123" s="69"/>
      <c r="IJM1123" s="107"/>
      <c r="IJN1123" s="2"/>
      <c r="IJO1123" s="15"/>
      <c r="IJP1123" s="15"/>
      <c r="IJQ1123" s="80"/>
      <c r="IJR1123" s="52"/>
      <c r="IJS1123" s="69"/>
      <c r="IJT1123" s="69"/>
      <c r="IJU1123" s="69"/>
      <c r="IJV1123" s="107"/>
      <c r="IJW1123" s="2"/>
      <c r="IJX1123" s="15"/>
      <c r="IJY1123" s="15"/>
      <c r="IJZ1123" s="80"/>
      <c r="IKA1123" s="52"/>
      <c r="IKB1123" s="69"/>
      <c r="IKC1123" s="69"/>
      <c r="IKD1123" s="69"/>
      <c r="IKE1123" s="107"/>
      <c r="IKF1123" s="2"/>
      <c r="IKG1123" s="15"/>
      <c r="IKH1123" s="15"/>
      <c r="IKI1123" s="80"/>
      <c r="IKJ1123" s="52"/>
      <c r="IKK1123" s="69"/>
      <c r="IKL1123" s="69"/>
      <c r="IKM1123" s="69"/>
      <c r="IKN1123" s="107"/>
      <c r="IKO1123" s="2"/>
      <c r="IKP1123" s="15"/>
      <c r="IKQ1123" s="15"/>
      <c r="IKR1123" s="80"/>
      <c r="IKS1123" s="52"/>
      <c r="IKT1123" s="69"/>
      <c r="IKU1123" s="69"/>
      <c r="IKV1123" s="69"/>
      <c r="IKW1123" s="107"/>
      <c r="IKX1123" s="2"/>
      <c r="IKY1123" s="15"/>
      <c r="IKZ1123" s="15"/>
      <c r="ILA1123" s="80"/>
      <c r="ILB1123" s="52"/>
      <c r="ILC1123" s="69"/>
      <c r="ILD1123" s="69"/>
      <c r="ILE1123" s="69"/>
      <c r="ILF1123" s="107"/>
      <c r="ILG1123" s="2"/>
      <c r="ILH1123" s="15"/>
      <c r="ILI1123" s="15"/>
      <c r="ILJ1123" s="80"/>
      <c r="ILK1123" s="52"/>
      <c r="ILL1123" s="69"/>
      <c r="ILM1123" s="69"/>
      <c r="ILN1123" s="69"/>
      <c r="ILO1123" s="107"/>
      <c r="ILP1123" s="2"/>
      <c r="ILQ1123" s="15"/>
      <c r="ILR1123" s="15"/>
      <c r="ILS1123" s="80"/>
      <c r="ILT1123" s="52"/>
      <c r="ILU1123" s="69"/>
      <c r="ILV1123" s="69"/>
      <c r="ILW1123" s="69"/>
      <c r="ILX1123" s="107"/>
      <c r="ILY1123" s="2"/>
      <c r="ILZ1123" s="15"/>
      <c r="IMA1123" s="15"/>
      <c r="IMB1123" s="80"/>
      <c r="IMC1123" s="52"/>
      <c r="IMD1123" s="69"/>
      <c r="IME1123" s="69"/>
      <c r="IMF1123" s="69"/>
      <c r="IMG1123" s="107"/>
      <c r="IMH1123" s="2"/>
      <c r="IMI1123" s="15"/>
      <c r="IMJ1123" s="15"/>
      <c r="IMK1123" s="80"/>
      <c r="IML1123" s="52"/>
      <c r="IMM1123" s="69"/>
      <c r="IMN1123" s="69"/>
      <c r="IMO1123" s="69"/>
      <c r="IMP1123" s="107"/>
      <c r="IMQ1123" s="2"/>
      <c r="IMR1123" s="15"/>
      <c r="IMS1123" s="15"/>
      <c r="IMT1123" s="80"/>
      <c r="IMU1123" s="52"/>
      <c r="IMV1123" s="69"/>
      <c r="IMW1123" s="69"/>
      <c r="IMX1123" s="69"/>
      <c r="IMY1123" s="107"/>
      <c r="IMZ1123" s="2"/>
      <c r="INA1123" s="15"/>
      <c r="INB1123" s="15"/>
      <c r="INC1123" s="80"/>
      <c r="IND1123" s="52"/>
      <c r="INE1123" s="69"/>
      <c r="INF1123" s="69"/>
      <c r="ING1123" s="69"/>
      <c r="INH1123" s="107"/>
      <c r="INI1123" s="2"/>
      <c r="INJ1123" s="15"/>
      <c r="INK1123" s="15"/>
      <c r="INL1123" s="80"/>
      <c r="INM1123" s="52"/>
      <c r="INN1123" s="69"/>
      <c r="INO1123" s="69"/>
      <c r="INP1123" s="69"/>
      <c r="INQ1123" s="107"/>
      <c r="INR1123" s="2"/>
      <c r="INS1123" s="15"/>
      <c r="INT1123" s="15"/>
      <c r="INU1123" s="80"/>
      <c r="INV1123" s="52"/>
      <c r="INW1123" s="69"/>
      <c r="INX1123" s="69"/>
      <c r="INY1123" s="69"/>
      <c r="INZ1123" s="107"/>
      <c r="IOA1123" s="2"/>
      <c r="IOB1123" s="15"/>
      <c r="IOC1123" s="15"/>
      <c r="IOD1123" s="80"/>
      <c r="IOE1123" s="52"/>
      <c r="IOF1123" s="69"/>
      <c r="IOG1123" s="69"/>
      <c r="IOH1123" s="69"/>
      <c r="IOI1123" s="107"/>
      <c r="IOJ1123" s="2"/>
      <c r="IOK1123" s="15"/>
      <c r="IOL1123" s="15"/>
      <c r="IOM1123" s="80"/>
      <c r="ION1123" s="52"/>
      <c r="IOO1123" s="69"/>
      <c r="IOP1123" s="69"/>
      <c r="IOQ1123" s="69"/>
      <c r="IOR1123" s="107"/>
      <c r="IOS1123" s="2"/>
      <c r="IOT1123" s="15"/>
      <c r="IOU1123" s="15"/>
      <c r="IOV1123" s="80"/>
      <c r="IOW1123" s="52"/>
      <c r="IOX1123" s="69"/>
      <c r="IOY1123" s="69"/>
      <c r="IOZ1123" s="69"/>
      <c r="IPA1123" s="107"/>
      <c r="IPB1123" s="2"/>
      <c r="IPC1123" s="15"/>
      <c r="IPD1123" s="15"/>
      <c r="IPE1123" s="80"/>
      <c r="IPF1123" s="52"/>
      <c r="IPG1123" s="69"/>
      <c r="IPH1123" s="69"/>
      <c r="IPI1123" s="69"/>
      <c r="IPJ1123" s="107"/>
      <c r="IPK1123" s="2"/>
      <c r="IPL1123" s="15"/>
      <c r="IPM1123" s="15"/>
      <c r="IPN1123" s="80"/>
      <c r="IPO1123" s="52"/>
      <c r="IPP1123" s="69"/>
      <c r="IPQ1123" s="69"/>
      <c r="IPR1123" s="69"/>
      <c r="IPS1123" s="107"/>
      <c r="IPT1123" s="2"/>
      <c r="IPU1123" s="15"/>
      <c r="IPV1123" s="15"/>
      <c r="IPW1123" s="80"/>
      <c r="IPX1123" s="52"/>
      <c r="IPY1123" s="69"/>
      <c r="IPZ1123" s="69"/>
      <c r="IQA1123" s="69"/>
      <c r="IQB1123" s="107"/>
      <c r="IQC1123" s="2"/>
      <c r="IQD1123" s="15"/>
      <c r="IQE1123" s="15"/>
      <c r="IQF1123" s="80"/>
      <c r="IQG1123" s="52"/>
      <c r="IQH1123" s="69"/>
      <c r="IQI1123" s="69"/>
      <c r="IQJ1123" s="69"/>
      <c r="IQK1123" s="107"/>
      <c r="IQL1123" s="2"/>
      <c r="IQM1123" s="15"/>
      <c r="IQN1123" s="15"/>
      <c r="IQO1123" s="80"/>
      <c r="IQP1123" s="52"/>
      <c r="IQQ1123" s="69"/>
      <c r="IQR1123" s="69"/>
      <c r="IQS1123" s="69"/>
      <c r="IQT1123" s="107"/>
      <c r="IQU1123" s="2"/>
      <c r="IQV1123" s="15"/>
      <c r="IQW1123" s="15"/>
      <c r="IQX1123" s="80"/>
      <c r="IQY1123" s="52"/>
      <c r="IQZ1123" s="69"/>
      <c r="IRA1123" s="69"/>
      <c r="IRB1123" s="69"/>
      <c r="IRC1123" s="107"/>
      <c r="IRD1123" s="2"/>
      <c r="IRE1123" s="15"/>
      <c r="IRF1123" s="15"/>
      <c r="IRG1123" s="80"/>
      <c r="IRH1123" s="52"/>
      <c r="IRI1123" s="69"/>
      <c r="IRJ1123" s="69"/>
      <c r="IRK1123" s="69"/>
      <c r="IRL1123" s="107"/>
      <c r="IRM1123" s="2"/>
      <c r="IRN1123" s="15"/>
      <c r="IRO1123" s="15"/>
      <c r="IRP1123" s="80"/>
      <c r="IRQ1123" s="52"/>
      <c r="IRR1123" s="69"/>
      <c r="IRS1123" s="69"/>
      <c r="IRT1123" s="69"/>
      <c r="IRU1123" s="107"/>
      <c r="IRV1123" s="2"/>
      <c r="IRW1123" s="15"/>
      <c r="IRX1123" s="15"/>
      <c r="IRY1123" s="80"/>
      <c r="IRZ1123" s="52"/>
      <c r="ISA1123" s="69"/>
      <c r="ISB1123" s="69"/>
      <c r="ISC1123" s="69"/>
      <c r="ISD1123" s="107"/>
      <c r="ISE1123" s="2"/>
      <c r="ISF1123" s="15"/>
      <c r="ISG1123" s="15"/>
      <c r="ISH1123" s="80"/>
      <c r="ISI1123" s="52"/>
      <c r="ISJ1123" s="69"/>
      <c r="ISK1123" s="69"/>
      <c r="ISL1123" s="69"/>
      <c r="ISM1123" s="107"/>
      <c r="ISN1123" s="2"/>
      <c r="ISO1123" s="15"/>
      <c r="ISP1123" s="15"/>
      <c r="ISQ1123" s="80"/>
      <c r="ISR1123" s="52"/>
      <c r="ISS1123" s="69"/>
      <c r="IST1123" s="69"/>
      <c r="ISU1123" s="69"/>
      <c r="ISV1123" s="107"/>
      <c r="ISW1123" s="2"/>
      <c r="ISX1123" s="15"/>
      <c r="ISY1123" s="15"/>
      <c r="ISZ1123" s="80"/>
      <c r="ITA1123" s="52"/>
      <c r="ITB1123" s="69"/>
      <c r="ITC1123" s="69"/>
      <c r="ITD1123" s="69"/>
      <c r="ITE1123" s="107"/>
      <c r="ITF1123" s="2"/>
      <c r="ITG1123" s="15"/>
      <c r="ITH1123" s="15"/>
      <c r="ITI1123" s="80"/>
      <c r="ITJ1123" s="52"/>
      <c r="ITK1123" s="69"/>
      <c r="ITL1123" s="69"/>
      <c r="ITM1123" s="69"/>
      <c r="ITN1123" s="107"/>
      <c r="ITO1123" s="2"/>
      <c r="ITP1123" s="15"/>
      <c r="ITQ1123" s="15"/>
      <c r="ITR1123" s="80"/>
      <c r="ITS1123" s="52"/>
      <c r="ITT1123" s="69"/>
      <c r="ITU1123" s="69"/>
      <c r="ITV1123" s="69"/>
      <c r="ITW1123" s="107"/>
      <c r="ITX1123" s="2"/>
      <c r="ITY1123" s="15"/>
      <c r="ITZ1123" s="15"/>
      <c r="IUA1123" s="80"/>
      <c r="IUB1123" s="52"/>
      <c r="IUC1123" s="69"/>
      <c r="IUD1123" s="69"/>
      <c r="IUE1123" s="69"/>
      <c r="IUF1123" s="107"/>
      <c r="IUG1123" s="2"/>
      <c r="IUH1123" s="15"/>
      <c r="IUI1123" s="15"/>
      <c r="IUJ1123" s="80"/>
      <c r="IUK1123" s="52"/>
      <c r="IUL1123" s="69"/>
      <c r="IUM1123" s="69"/>
      <c r="IUN1123" s="69"/>
      <c r="IUO1123" s="107"/>
      <c r="IUP1123" s="2"/>
      <c r="IUQ1123" s="15"/>
      <c r="IUR1123" s="15"/>
      <c r="IUS1123" s="80"/>
      <c r="IUT1123" s="52"/>
      <c r="IUU1123" s="69"/>
      <c r="IUV1123" s="69"/>
      <c r="IUW1123" s="69"/>
      <c r="IUX1123" s="107"/>
      <c r="IUY1123" s="2"/>
      <c r="IUZ1123" s="15"/>
      <c r="IVA1123" s="15"/>
      <c r="IVB1123" s="80"/>
      <c r="IVC1123" s="52"/>
      <c r="IVD1123" s="69"/>
      <c r="IVE1123" s="69"/>
      <c r="IVF1123" s="69"/>
      <c r="IVG1123" s="107"/>
      <c r="IVH1123" s="2"/>
      <c r="IVI1123" s="15"/>
      <c r="IVJ1123" s="15"/>
      <c r="IVK1123" s="80"/>
      <c r="IVL1123" s="52"/>
      <c r="IVM1123" s="69"/>
      <c r="IVN1123" s="69"/>
      <c r="IVO1123" s="69"/>
      <c r="IVP1123" s="107"/>
      <c r="IVQ1123" s="2"/>
      <c r="IVR1123" s="15"/>
      <c r="IVS1123" s="15"/>
      <c r="IVT1123" s="80"/>
      <c r="IVU1123" s="52"/>
      <c r="IVV1123" s="69"/>
      <c r="IVW1123" s="69"/>
      <c r="IVX1123" s="69"/>
      <c r="IVY1123" s="107"/>
      <c r="IVZ1123" s="2"/>
      <c r="IWA1123" s="15"/>
      <c r="IWB1123" s="15"/>
      <c r="IWC1123" s="80"/>
      <c r="IWD1123" s="52"/>
      <c r="IWE1123" s="69"/>
      <c r="IWF1123" s="69"/>
      <c r="IWG1123" s="69"/>
      <c r="IWH1123" s="107"/>
      <c r="IWI1123" s="2"/>
      <c r="IWJ1123" s="15"/>
      <c r="IWK1123" s="15"/>
      <c r="IWL1123" s="80"/>
      <c r="IWM1123" s="52"/>
      <c r="IWN1123" s="69"/>
      <c r="IWO1123" s="69"/>
      <c r="IWP1123" s="69"/>
      <c r="IWQ1123" s="107"/>
      <c r="IWR1123" s="2"/>
      <c r="IWS1123" s="15"/>
      <c r="IWT1123" s="15"/>
      <c r="IWU1123" s="80"/>
      <c r="IWV1123" s="52"/>
      <c r="IWW1123" s="69"/>
      <c r="IWX1123" s="69"/>
      <c r="IWY1123" s="69"/>
      <c r="IWZ1123" s="107"/>
      <c r="IXA1123" s="2"/>
      <c r="IXB1123" s="15"/>
      <c r="IXC1123" s="15"/>
      <c r="IXD1123" s="80"/>
      <c r="IXE1123" s="52"/>
      <c r="IXF1123" s="69"/>
      <c r="IXG1123" s="69"/>
      <c r="IXH1123" s="69"/>
      <c r="IXI1123" s="107"/>
      <c r="IXJ1123" s="2"/>
      <c r="IXK1123" s="15"/>
      <c r="IXL1123" s="15"/>
      <c r="IXM1123" s="80"/>
      <c r="IXN1123" s="52"/>
      <c r="IXO1123" s="69"/>
      <c r="IXP1123" s="69"/>
      <c r="IXQ1123" s="69"/>
      <c r="IXR1123" s="107"/>
      <c r="IXS1123" s="2"/>
      <c r="IXT1123" s="15"/>
      <c r="IXU1123" s="15"/>
      <c r="IXV1123" s="80"/>
      <c r="IXW1123" s="52"/>
      <c r="IXX1123" s="69"/>
      <c r="IXY1123" s="69"/>
      <c r="IXZ1123" s="69"/>
      <c r="IYA1123" s="107"/>
      <c r="IYB1123" s="2"/>
      <c r="IYC1123" s="15"/>
      <c r="IYD1123" s="15"/>
      <c r="IYE1123" s="80"/>
      <c r="IYF1123" s="52"/>
      <c r="IYG1123" s="69"/>
      <c r="IYH1123" s="69"/>
      <c r="IYI1123" s="69"/>
      <c r="IYJ1123" s="107"/>
      <c r="IYK1123" s="2"/>
      <c r="IYL1123" s="15"/>
      <c r="IYM1123" s="15"/>
      <c r="IYN1123" s="80"/>
      <c r="IYO1123" s="52"/>
      <c r="IYP1123" s="69"/>
      <c r="IYQ1123" s="69"/>
      <c r="IYR1123" s="69"/>
      <c r="IYS1123" s="107"/>
      <c r="IYT1123" s="2"/>
      <c r="IYU1123" s="15"/>
      <c r="IYV1123" s="15"/>
      <c r="IYW1123" s="80"/>
      <c r="IYX1123" s="52"/>
      <c r="IYY1123" s="69"/>
      <c r="IYZ1123" s="69"/>
      <c r="IZA1123" s="69"/>
      <c r="IZB1123" s="107"/>
      <c r="IZC1123" s="2"/>
      <c r="IZD1123" s="15"/>
      <c r="IZE1123" s="15"/>
      <c r="IZF1123" s="80"/>
      <c r="IZG1123" s="52"/>
      <c r="IZH1123" s="69"/>
      <c r="IZI1123" s="69"/>
      <c r="IZJ1123" s="69"/>
      <c r="IZK1123" s="107"/>
      <c r="IZL1123" s="2"/>
      <c r="IZM1123" s="15"/>
      <c r="IZN1123" s="15"/>
      <c r="IZO1123" s="80"/>
      <c r="IZP1123" s="52"/>
      <c r="IZQ1123" s="69"/>
      <c r="IZR1123" s="69"/>
      <c r="IZS1123" s="69"/>
      <c r="IZT1123" s="107"/>
      <c r="IZU1123" s="2"/>
      <c r="IZV1123" s="15"/>
      <c r="IZW1123" s="15"/>
      <c r="IZX1123" s="80"/>
      <c r="IZY1123" s="52"/>
      <c r="IZZ1123" s="69"/>
      <c r="JAA1123" s="69"/>
      <c r="JAB1123" s="69"/>
      <c r="JAC1123" s="107"/>
      <c r="JAD1123" s="2"/>
      <c r="JAE1123" s="15"/>
      <c r="JAF1123" s="15"/>
      <c r="JAG1123" s="80"/>
      <c r="JAH1123" s="52"/>
      <c r="JAI1123" s="69"/>
      <c r="JAJ1123" s="69"/>
      <c r="JAK1123" s="69"/>
      <c r="JAL1123" s="107"/>
      <c r="JAM1123" s="2"/>
      <c r="JAN1123" s="15"/>
      <c r="JAO1123" s="15"/>
      <c r="JAP1123" s="80"/>
      <c r="JAQ1123" s="52"/>
      <c r="JAR1123" s="69"/>
      <c r="JAS1123" s="69"/>
      <c r="JAT1123" s="69"/>
      <c r="JAU1123" s="107"/>
      <c r="JAV1123" s="2"/>
      <c r="JAW1123" s="15"/>
      <c r="JAX1123" s="15"/>
      <c r="JAY1123" s="80"/>
      <c r="JAZ1123" s="52"/>
      <c r="JBA1123" s="69"/>
      <c r="JBB1123" s="69"/>
      <c r="JBC1123" s="69"/>
      <c r="JBD1123" s="107"/>
      <c r="JBE1123" s="2"/>
      <c r="JBF1123" s="15"/>
      <c r="JBG1123" s="15"/>
      <c r="JBH1123" s="80"/>
      <c r="JBI1123" s="52"/>
      <c r="JBJ1123" s="69"/>
      <c r="JBK1123" s="69"/>
      <c r="JBL1123" s="69"/>
      <c r="JBM1123" s="107"/>
      <c r="JBN1123" s="2"/>
      <c r="JBO1123" s="15"/>
      <c r="JBP1123" s="15"/>
      <c r="JBQ1123" s="80"/>
      <c r="JBR1123" s="52"/>
      <c r="JBS1123" s="69"/>
      <c r="JBT1123" s="69"/>
      <c r="JBU1123" s="69"/>
      <c r="JBV1123" s="107"/>
      <c r="JBW1123" s="2"/>
      <c r="JBX1123" s="15"/>
      <c r="JBY1123" s="15"/>
      <c r="JBZ1123" s="80"/>
      <c r="JCA1123" s="52"/>
      <c r="JCB1123" s="69"/>
      <c r="JCC1123" s="69"/>
      <c r="JCD1123" s="69"/>
      <c r="JCE1123" s="107"/>
      <c r="JCF1123" s="2"/>
      <c r="JCG1123" s="15"/>
      <c r="JCH1123" s="15"/>
      <c r="JCI1123" s="80"/>
      <c r="JCJ1123" s="52"/>
      <c r="JCK1123" s="69"/>
      <c r="JCL1123" s="69"/>
      <c r="JCM1123" s="69"/>
      <c r="JCN1123" s="107"/>
      <c r="JCO1123" s="2"/>
      <c r="JCP1123" s="15"/>
      <c r="JCQ1123" s="15"/>
      <c r="JCR1123" s="80"/>
      <c r="JCS1123" s="52"/>
      <c r="JCT1123" s="69"/>
      <c r="JCU1123" s="69"/>
      <c r="JCV1123" s="69"/>
      <c r="JCW1123" s="107"/>
      <c r="JCX1123" s="2"/>
      <c r="JCY1123" s="15"/>
      <c r="JCZ1123" s="15"/>
      <c r="JDA1123" s="80"/>
      <c r="JDB1123" s="52"/>
      <c r="JDC1123" s="69"/>
      <c r="JDD1123" s="69"/>
      <c r="JDE1123" s="69"/>
      <c r="JDF1123" s="107"/>
      <c r="JDG1123" s="2"/>
      <c r="JDH1123" s="15"/>
      <c r="JDI1123" s="15"/>
      <c r="JDJ1123" s="80"/>
      <c r="JDK1123" s="52"/>
      <c r="JDL1123" s="69"/>
      <c r="JDM1123" s="69"/>
      <c r="JDN1123" s="69"/>
      <c r="JDO1123" s="107"/>
      <c r="JDP1123" s="2"/>
      <c r="JDQ1123" s="15"/>
      <c r="JDR1123" s="15"/>
      <c r="JDS1123" s="80"/>
      <c r="JDT1123" s="52"/>
      <c r="JDU1123" s="69"/>
      <c r="JDV1123" s="69"/>
      <c r="JDW1123" s="69"/>
      <c r="JDX1123" s="107"/>
      <c r="JDY1123" s="2"/>
      <c r="JDZ1123" s="15"/>
      <c r="JEA1123" s="15"/>
      <c r="JEB1123" s="80"/>
      <c r="JEC1123" s="52"/>
      <c r="JED1123" s="69"/>
      <c r="JEE1123" s="69"/>
      <c r="JEF1123" s="69"/>
      <c r="JEG1123" s="107"/>
      <c r="JEH1123" s="2"/>
      <c r="JEI1123" s="15"/>
      <c r="JEJ1123" s="15"/>
      <c r="JEK1123" s="80"/>
      <c r="JEL1123" s="52"/>
      <c r="JEM1123" s="69"/>
      <c r="JEN1123" s="69"/>
      <c r="JEO1123" s="69"/>
      <c r="JEP1123" s="107"/>
      <c r="JEQ1123" s="2"/>
      <c r="JER1123" s="15"/>
      <c r="JES1123" s="15"/>
      <c r="JET1123" s="80"/>
      <c r="JEU1123" s="52"/>
      <c r="JEV1123" s="69"/>
      <c r="JEW1123" s="69"/>
      <c r="JEX1123" s="69"/>
      <c r="JEY1123" s="107"/>
      <c r="JEZ1123" s="2"/>
      <c r="JFA1123" s="15"/>
      <c r="JFB1123" s="15"/>
      <c r="JFC1123" s="80"/>
      <c r="JFD1123" s="52"/>
      <c r="JFE1123" s="69"/>
      <c r="JFF1123" s="69"/>
      <c r="JFG1123" s="69"/>
      <c r="JFH1123" s="107"/>
      <c r="JFI1123" s="2"/>
      <c r="JFJ1123" s="15"/>
      <c r="JFK1123" s="15"/>
      <c r="JFL1123" s="80"/>
      <c r="JFM1123" s="52"/>
      <c r="JFN1123" s="69"/>
      <c r="JFO1123" s="69"/>
      <c r="JFP1123" s="69"/>
      <c r="JFQ1123" s="107"/>
      <c r="JFR1123" s="2"/>
      <c r="JFS1123" s="15"/>
      <c r="JFT1123" s="15"/>
      <c r="JFU1123" s="80"/>
      <c r="JFV1123" s="52"/>
      <c r="JFW1123" s="69"/>
      <c r="JFX1123" s="69"/>
      <c r="JFY1123" s="69"/>
      <c r="JFZ1123" s="107"/>
      <c r="JGA1123" s="2"/>
      <c r="JGB1123" s="15"/>
      <c r="JGC1123" s="15"/>
      <c r="JGD1123" s="80"/>
      <c r="JGE1123" s="52"/>
      <c r="JGF1123" s="69"/>
      <c r="JGG1123" s="69"/>
      <c r="JGH1123" s="69"/>
      <c r="JGI1123" s="107"/>
      <c r="JGJ1123" s="2"/>
      <c r="JGK1123" s="15"/>
      <c r="JGL1123" s="15"/>
      <c r="JGM1123" s="80"/>
      <c r="JGN1123" s="52"/>
      <c r="JGO1123" s="69"/>
      <c r="JGP1123" s="69"/>
      <c r="JGQ1123" s="69"/>
      <c r="JGR1123" s="107"/>
      <c r="JGS1123" s="2"/>
      <c r="JGT1123" s="15"/>
      <c r="JGU1123" s="15"/>
      <c r="JGV1123" s="80"/>
      <c r="JGW1123" s="52"/>
      <c r="JGX1123" s="69"/>
      <c r="JGY1123" s="69"/>
      <c r="JGZ1123" s="69"/>
      <c r="JHA1123" s="107"/>
      <c r="JHB1123" s="2"/>
      <c r="JHC1123" s="15"/>
      <c r="JHD1123" s="15"/>
      <c r="JHE1123" s="80"/>
      <c r="JHF1123" s="52"/>
      <c r="JHG1123" s="69"/>
      <c r="JHH1123" s="69"/>
      <c r="JHI1123" s="69"/>
      <c r="JHJ1123" s="107"/>
      <c r="JHK1123" s="2"/>
      <c r="JHL1123" s="15"/>
      <c r="JHM1123" s="15"/>
      <c r="JHN1123" s="80"/>
      <c r="JHO1123" s="52"/>
      <c r="JHP1123" s="69"/>
      <c r="JHQ1123" s="69"/>
      <c r="JHR1123" s="69"/>
      <c r="JHS1123" s="107"/>
      <c r="JHT1123" s="2"/>
      <c r="JHU1123" s="15"/>
      <c r="JHV1123" s="15"/>
      <c r="JHW1123" s="80"/>
      <c r="JHX1123" s="52"/>
      <c r="JHY1123" s="69"/>
      <c r="JHZ1123" s="69"/>
      <c r="JIA1123" s="69"/>
      <c r="JIB1123" s="107"/>
      <c r="JIC1123" s="2"/>
      <c r="JID1123" s="15"/>
      <c r="JIE1123" s="15"/>
      <c r="JIF1123" s="80"/>
      <c r="JIG1123" s="52"/>
      <c r="JIH1123" s="69"/>
      <c r="JII1123" s="69"/>
      <c r="JIJ1123" s="69"/>
      <c r="JIK1123" s="107"/>
      <c r="JIL1123" s="2"/>
      <c r="JIM1123" s="15"/>
      <c r="JIN1123" s="15"/>
      <c r="JIO1123" s="80"/>
      <c r="JIP1123" s="52"/>
      <c r="JIQ1123" s="69"/>
      <c r="JIR1123" s="69"/>
      <c r="JIS1123" s="69"/>
      <c r="JIT1123" s="107"/>
      <c r="JIU1123" s="2"/>
      <c r="JIV1123" s="15"/>
      <c r="JIW1123" s="15"/>
      <c r="JIX1123" s="80"/>
      <c r="JIY1123" s="52"/>
      <c r="JIZ1123" s="69"/>
      <c r="JJA1123" s="69"/>
      <c r="JJB1123" s="69"/>
      <c r="JJC1123" s="107"/>
      <c r="JJD1123" s="2"/>
      <c r="JJE1123" s="15"/>
      <c r="JJF1123" s="15"/>
      <c r="JJG1123" s="80"/>
      <c r="JJH1123" s="52"/>
      <c r="JJI1123" s="69"/>
      <c r="JJJ1123" s="69"/>
      <c r="JJK1123" s="69"/>
      <c r="JJL1123" s="107"/>
      <c r="JJM1123" s="2"/>
      <c r="JJN1123" s="15"/>
      <c r="JJO1123" s="15"/>
      <c r="JJP1123" s="80"/>
      <c r="JJQ1123" s="52"/>
      <c r="JJR1123" s="69"/>
      <c r="JJS1123" s="69"/>
      <c r="JJT1123" s="69"/>
      <c r="JJU1123" s="107"/>
      <c r="JJV1123" s="2"/>
      <c r="JJW1123" s="15"/>
      <c r="JJX1123" s="15"/>
      <c r="JJY1123" s="80"/>
      <c r="JJZ1123" s="52"/>
      <c r="JKA1123" s="69"/>
      <c r="JKB1123" s="69"/>
      <c r="JKC1123" s="69"/>
      <c r="JKD1123" s="107"/>
      <c r="JKE1123" s="2"/>
      <c r="JKF1123" s="15"/>
      <c r="JKG1123" s="15"/>
      <c r="JKH1123" s="80"/>
      <c r="JKI1123" s="52"/>
      <c r="JKJ1123" s="69"/>
      <c r="JKK1123" s="69"/>
      <c r="JKL1123" s="69"/>
      <c r="JKM1123" s="107"/>
      <c r="JKN1123" s="2"/>
      <c r="JKO1123" s="15"/>
      <c r="JKP1123" s="15"/>
      <c r="JKQ1123" s="80"/>
      <c r="JKR1123" s="52"/>
      <c r="JKS1123" s="69"/>
      <c r="JKT1123" s="69"/>
      <c r="JKU1123" s="69"/>
      <c r="JKV1123" s="107"/>
      <c r="JKW1123" s="2"/>
      <c r="JKX1123" s="15"/>
      <c r="JKY1123" s="15"/>
      <c r="JKZ1123" s="80"/>
      <c r="JLA1123" s="52"/>
      <c r="JLB1123" s="69"/>
      <c r="JLC1123" s="69"/>
      <c r="JLD1123" s="69"/>
      <c r="JLE1123" s="107"/>
      <c r="JLF1123" s="2"/>
      <c r="JLG1123" s="15"/>
      <c r="JLH1123" s="15"/>
      <c r="JLI1123" s="80"/>
      <c r="JLJ1123" s="52"/>
      <c r="JLK1123" s="69"/>
      <c r="JLL1123" s="69"/>
      <c r="JLM1123" s="69"/>
      <c r="JLN1123" s="107"/>
      <c r="JLO1123" s="2"/>
      <c r="JLP1123" s="15"/>
      <c r="JLQ1123" s="15"/>
      <c r="JLR1123" s="80"/>
      <c r="JLS1123" s="52"/>
      <c r="JLT1123" s="69"/>
      <c r="JLU1123" s="69"/>
      <c r="JLV1123" s="69"/>
      <c r="JLW1123" s="107"/>
      <c r="JLX1123" s="2"/>
      <c r="JLY1123" s="15"/>
      <c r="JLZ1123" s="15"/>
      <c r="JMA1123" s="80"/>
      <c r="JMB1123" s="52"/>
      <c r="JMC1123" s="69"/>
      <c r="JMD1123" s="69"/>
      <c r="JME1123" s="69"/>
      <c r="JMF1123" s="107"/>
      <c r="JMG1123" s="2"/>
      <c r="JMH1123" s="15"/>
      <c r="JMI1123" s="15"/>
      <c r="JMJ1123" s="80"/>
      <c r="JMK1123" s="52"/>
      <c r="JML1123" s="69"/>
      <c r="JMM1123" s="69"/>
      <c r="JMN1123" s="69"/>
      <c r="JMO1123" s="107"/>
      <c r="JMP1123" s="2"/>
      <c r="JMQ1123" s="15"/>
      <c r="JMR1123" s="15"/>
      <c r="JMS1123" s="80"/>
      <c r="JMT1123" s="52"/>
      <c r="JMU1123" s="69"/>
      <c r="JMV1123" s="69"/>
      <c r="JMW1123" s="69"/>
      <c r="JMX1123" s="107"/>
      <c r="JMY1123" s="2"/>
      <c r="JMZ1123" s="15"/>
      <c r="JNA1123" s="15"/>
      <c r="JNB1123" s="80"/>
      <c r="JNC1123" s="52"/>
      <c r="JND1123" s="69"/>
      <c r="JNE1123" s="69"/>
      <c r="JNF1123" s="69"/>
      <c r="JNG1123" s="107"/>
      <c r="JNH1123" s="2"/>
      <c r="JNI1123" s="15"/>
      <c r="JNJ1123" s="15"/>
      <c r="JNK1123" s="80"/>
      <c r="JNL1123" s="52"/>
      <c r="JNM1123" s="69"/>
      <c r="JNN1123" s="69"/>
      <c r="JNO1123" s="69"/>
      <c r="JNP1123" s="107"/>
      <c r="JNQ1123" s="2"/>
      <c r="JNR1123" s="15"/>
      <c r="JNS1123" s="15"/>
      <c r="JNT1123" s="80"/>
      <c r="JNU1123" s="52"/>
      <c r="JNV1123" s="69"/>
      <c r="JNW1123" s="69"/>
      <c r="JNX1123" s="69"/>
      <c r="JNY1123" s="107"/>
      <c r="JNZ1123" s="2"/>
      <c r="JOA1123" s="15"/>
      <c r="JOB1123" s="15"/>
      <c r="JOC1123" s="80"/>
      <c r="JOD1123" s="52"/>
      <c r="JOE1123" s="69"/>
      <c r="JOF1123" s="69"/>
      <c r="JOG1123" s="69"/>
      <c r="JOH1123" s="107"/>
      <c r="JOI1123" s="2"/>
      <c r="JOJ1123" s="15"/>
      <c r="JOK1123" s="15"/>
      <c r="JOL1123" s="80"/>
      <c r="JOM1123" s="52"/>
      <c r="JON1123" s="69"/>
      <c r="JOO1123" s="69"/>
      <c r="JOP1123" s="69"/>
      <c r="JOQ1123" s="107"/>
      <c r="JOR1123" s="2"/>
      <c r="JOS1123" s="15"/>
      <c r="JOT1123" s="15"/>
      <c r="JOU1123" s="80"/>
      <c r="JOV1123" s="52"/>
      <c r="JOW1123" s="69"/>
      <c r="JOX1123" s="69"/>
      <c r="JOY1123" s="69"/>
      <c r="JOZ1123" s="107"/>
      <c r="JPA1123" s="2"/>
      <c r="JPB1123" s="15"/>
      <c r="JPC1123" s="15"/>
      <c r="JPD1123" s="80"/>
      <c r="JPE1123" s="52"/>
      <c r="JPF1123" s="69"/>
      <c r="JPG1123" s="69"/>
      <c r="JPH1123" s="69"/>
      <c r="JPI1123" s="107"/>
      <c r="JPJ1123" s="2"/>
      <c r="JPK1123" s="15"/>
      <c r="JPL1123" s="15"/>
      <c r="JPM1123" s="80"/>
      <c r="JPN1123" s="52"/>
      <c r="JPO1123" s="69"/>
      <c r="JPP1123" s="69"/>
      <c r="JPQ1123" s="69"/>
      <c r="JPR1123" s="107"/>
      <c r="JPS1123" s="2"/>
      <c r="JPT1123" s="15"/>
      <c r="JPU1123" s="15"/>
      <c r="JPV1123" s="80"/>
      <c r="JPW1123" s="52"/>
      <c r="JPX1123" s="69"/>
      <c r="JPY1123" s="69"/>
      <c r="JPZ1123" s="69"/>
      <c r="JQA1123" s="107"/>
      <c r="JQB1123" s="2"/>
      <c r="JQC1123" s="15"/>
      <c r="JQD1123" s="15"/>
      <c r="JQE1123" s="80"/>
      <c r="JQF1123" s="52"/>
      <c r="JQG1123" s="69"/>
      <c r="JQH1123" s="69"/>
      <c r="JQI1123" s="69"/>
      <c r="JQJ1123" s="107"/>
      <c r="JQK1123" s="2"/>
      <c r="JQL1123" s="15"/>
      <c r="JQM1123" s="15"/>
      <c r="JQN1123" s="80"/>
      <c r="JQO1123" s="52"/>
      <c r="JQP1123" s="69"/>
      <c r="JQQ1123" s="69"/>
      <c r="JQR1123" s="69"/>
      <c r="JQS1123" s="107"/>
      <c r="JQT1123" s="2"/>
      <c r="JQU1123" s="15"/>
      <c r="JQV1123" s="15"/>
      <c r="JQW1123" s="80"/>
      <c r="JQX1123" s="52"/>
      <c r="JQY1123" s="69"/>
      <c r="JQZ1123" s="69"/>
      <c r="JRA1123" s="69"/>
      <c r="JRB1123" s="107"/>
      <c r="JRC1123" s="2"/>
      <c r="JRD1123" s="15"/>
      <c r="JRE1123" s="15"/>
      <c r="JRF1123" s="80"/>
      <c r="JRG1123" s="52"/>
      <c r="JRH1123" s="69"/>
      <c r="JRI1123" s="69"/>
      <c r="JRJ1123" s="69"/>
      <c r="JRK1123" s="107"/>
      <c r="JRL1123" s="2"/>
      <c r="JRM1123" s="15"/>
      <c r="JRN1123" s="15"/>
      <c r="JRO1123" s="80"/>
      <c r="JRP1123" s="52"/>
      <c r="JRQ1123" s="69"/>
      <c r="JRR1123" s="69"/>
      <c r="JRS1123" s="69"/>
      <c r="JRT1123" s="107"/>
      <c r="JRU1123" s="2"/>
      <c r="JRV1123" s="15"/>
      <c r="JRW1123" s="15"/>
      <c r="JRX1123" s="80"/>
      <c r="JRY1123" s="52"/>
      <c r="JRZ1123" s="69"/>
      <c r="JSA1123" s="69"/>
      <c r="JSB1123" s="69"/>
      <c r="JSC1123" s="107"/>
      <c r="JSD1123" s="2"/>
      <c r="JSE1123" s="15"/>
      <c r="JSF1123" s="15"/>
      <c r="JSG1123" s="80"/>
      <c r="JSH1123" s="52"/>
      <c r="JSI1123" s="69"/>
      <c r="JSJ1123" s="69"/>
      <c r="JSK1123" s="69"/>
      <c r="JSL1123" s="107"/>
      <c r="JSM1123" s="2"/>
      <c r="JSN1123" s="15"/>
      <c r="JSO1123" s="15"/>
      <c r="JSP1123" s="80"/>
      <c r="JSQ1123" s="52"/>
      <c r="JSR1123" s="69"/>
      <c r="JSS1123" s="69"/>
      <c r="JST1123" s="69"/>
      <c r="JSU1123" s="107"/>
      <c r="JSV1123" s="2"/>
      <c r="JSW1123" s="15"/>
      <c r="JSX1123" s="15"/>
      <c r="JSY1123" s="80"/>
      <c r="JSZ1123" s="52"/>
      <c r="JTA1123" s="69"/>
      <c r="JTB1123" s="69"/>
      <c r="JTC1123" s="69"/>
      <c r="JTD1123" s="107"/>
      <c r="JTE1123" s="2"/>
      <c r="JTF1123" s="15"/>
      <c r="JTG1123" s="15"/>
      <c r="JTH1123" s="80"/>
      <c r="JTI1123" s="52"/>
      <c r="JTJ1123" s="69"/>
      <c r="JTK1123" s="69"/>
      <c r="JTL1123" s="69"/>
      <c r="JTM1123" s="107"/>
      <c r="JTN1123" s="2"/>
      <c r="JTO1123" s="15"/>
      <c r="JTP1123" s="15"/>
      <c r="JTQ1123" s="80"/>
      <c r="JTR1123" s="52"/>
      <c r="JTS1123" s="69"/>
      <c r="JTT1123" s="69"/>
      <c r="JTU1123" s="69"/>
      <c r="JTV1123" s="107"/>
      <c r="JTW1123" s="2"/>
      <c r="JTX1123" s="15"/>
      <c r="JTY1123" s="15"/>
      <c r="JTZ1123" s="80"/>
      <c r="JUA1123" s="52"/>
      <c r="JUB1123" s="69"/>
      <c r="JUC1123" s="69"/>
      <c r="JUD1123" s="69"/>
      <c r="JUE1123" s="107"/>
      <c r="JUF1123" s="2"/>
      <c r="JUG1123" s="15"/>
      <c r="JUH1123" s="15"/>
      <c r="JUI1123" s="80"/>
      <c r="JUJ1123" s="52"/>
      <c r="JUK1123" s="69"/>
      <c r="JUL1123" s="69"/>
      <c r="JUM1123" s="69"/>
      <c r="JUN1123" s="107"/>
      <c r="JUO1123" s="2"/>
      <c r="JUP1123" s="15"/>
      <c r="JUQ1123" s="15"/>
      <c r="JUR1123" s="80"/>
      <c r="JUS1123" s="52"/>
      <c r="JUT1123" s="69"/>
      <c r="JUU1123" s="69"/>
      <c r="JUV1123" s="69"/>
      <c r="JUW1123" s="107"/>
      <c r="JUX1123" s="2"/>
      <c r="JUY1123" s="15"/>
      <c r="JUZ1123" s="15"/>
      <c r="JVA1123" s="80"/>
      <c r="JVB1123" s="52"/>
      <c r="JVC1123" s="69"/>
      <c r="JVD1123" s="69"/>
      <c r="JVE1123" s="69"/>
      <c r="JVF1123" s="107"/>
      <c r="JVG1123" s="2"/>
      <c r="JVH1123" s="15"/>
      <c r="JVI1123" s="15"/>
      <c r="JVJ1123" s="80"/>
      <c r="JVK1123" s="52"/>
      <c r="JVL1123" s="69"/>
      <c r="JVM1123" s="69"/>
      <c r="JVN1123" s="69"/>
      <c r="JVO1123" s="107"/>
      <c r="JVP1123" s="2"/>
      <c r="JVQ1123" s="15"/>
      <c r="JVR1123" s="15"/>
      <c r="JVS1123" s="80"/>
      <c r="JVT1123" s="52"/>
      <c r="JVU1123" s="69"/>
      <c r="JVV1123" s="69"/>
      <c r="JVW1123" s="69"/>
      <c r="JVX1123" s="107"/>
      <c r="JVY1123" s="2"/>
      <c r="JVZ1123" s="15"/>
      <c r="JWA1123" s="15"/>
      <c r="JWB1123" s="80"/>
      <c r="JWC1123" s="52"/>
      <c r="JWD1123" s="69"/>
      <c r="JWE1123" s="69"/>
      <c r="JWF1123" s="69"/>
      <c r="JWG1123" s="107"/>
      <c r="JWH1123" s="2"/>
      <c r="JWI1123" s="15"/>
      <c r="JWJ1123" s="15"/>
      <c r="JWK1123" s="80"/>
      <c r="JWL1123" s="52"/>
      <c r="JWM1123" s="69"/>
      <c r="JWN1123" s="69"/>
      <c r="JWO1123" s="69"/>
      <c r="JWP1123" s="107"/>
      <c r="JWQ1123" s="2"/>
      <c r="JWR1123" s="15"/>
      <c r="JWS1123" s="15"/>
      <c r="JWT1123" s="80"/>
      <c r="JWU1123" s="52"/>
      <c r="JWV1123" s="69"/>
      <c r="JWW1123" s="69"/>
      <c r="JWX1123" s="69"/>
      <c r="JWY1123" s="107"/>
      <c r="JWZ1123" s="2"/>
      <c r="JXA1123" s="15"/>
      <c r="JXB1123" s="15"/>
      <c r="JXC1123" s="80"/>
      <c r="JXD1123" s="52"/>
      <c r="JXE1123" s="69"/>
      <c r="JXF1123" s="69"/>
      <c r="JXG1123" s="69"/>
      <c r="JXH1123" s="107"/>
      <c r="JXI1123" s="2"/>
      <c r="JXJ1123" s="15"/>
      <c r="JXK1123" s="15"/>
      <c r="JXL1123" s="80"/>
      <c r="JXM1123" s="52"/>
      <c r="JXN1123" s="69"/>
      <c r="JXO1123" s="69"/>
      <c r="JXP1123" s="69"/>
      <c r="JXQ1123" s="107"/>
      <c r="JXR1123" s="2"/>
      <c r="JXS1123" s="15"/>
      <c r="JXT1123" s="15"/>
      <c r="JXU1123" s="80"/>
      <c r="JXV1123" s="52"/>
      <c r="JXW1123" s="69"/>
      <c r="JXX1123" s="69"/>
      <c r="JXY1123" s="69"/>
      <c r="JXZ1123" s="107"/>
      <c r="JYA1123" s="2"/>
      <c r="JYB1123" s="15"/>
      <c r="JYC1123" s="15"/>
      <c r="JYD1123" s="80"/>
      <c r="JYE1123" s="52"/>
      <c r="JYF1123" s="69"/>
      <c r="JYG1123" s="69"/>
      <c r="JYH1123" s="69"/>
      <c r="JYI1123" s="107"/>
      <c r="JYJ1123" s="2"/>
      <c r="JYK1123" s="15"/>
      <c r="JYL1123" s="15"/>
      <c r="JYM1123" s="80"/>
      <c r="JYN1123" s="52"/>
      <c r="JYO1123" s="69"/>
      <c r="JYP1123" s="69"/>
      <c r="JYQ1123" s="69"/>
      <c r="JYR1123" s="107"/>
      <c r="JYS1123" s="2"/>
      <c r="JYT1123" s="15"/>
      <c r="JYU1123" s="15"/>
      <c r="JYV1123" s="80"/>
      <c r="JYW1123" s="52"/>
      <c r="JYX1123" s="69"/>
      <c r="JYY1123" s="69"/>
      <c r="JYZ1123" s="69"/>
      <c r="JZA1123" s="107"/>
      <c r="JZB1123" s="2"/>
      <c r="JZC1123" s="15"/>
      <c r="JZD1123" s="15"/>
      <c r="JZE1123" s="80"/>
      <c r="JZF1123" s="52"/>
      <c r="JZG1123" s="69"/>
      <c r="JZH1123" s="69"/>
      <c r="JZI1123" s="69"/>
      <c r="JZJ1123" s="107"/>
      <c r="JZK1123" s="2"/>
      <c r="JZL1123" s="15"/>
      <c r="JZM1123" s="15"/>
      <c r="JZN1123" s="80"/>
      <c r="JZO1123" s="52"/>
      <c r="JZP1123" s="69"/>
      <c r="JZQ1123" s="69"/>
      <c r="JZR1123" s="69"/>
      <c r="JZS1123" s="107"/>
      <c r="JZT1123" s="2"/>
      <c r="JZU1123" s="15"/>
      <c r="JZV1123" s="15"/>
      <c r="JZW1123" s="80"/>
      <c r="JZX1123" s="52"/>
      <c r="JZY1123" s="69"/>
      <c r="JZZ1123" s="69"/>
      <c r="KAA1123" s="69"/>
      <c r="KAB1123" s="107"/>
      <c r="KAC1123" s="2"/>
      <c r="KAD1123" s="15"/>
      <c r="KAE1123" s="15"/>
      <c r="KAF1123" s="80"/>
      <c r="KAG1123" s="52"/>
      <c r="KAH1123" s="69"/>
      <c r="KAI1123" s="69"/>
      <c r="KAJ1123" s="69"/>
      <c r="KAK1123" s="107"/>
      <c r="KAL1123" s="2"/>
      <c r="KAM1123" s="15"/>
      <c r="KAN1123" s="15"/>
      <c r="KAO1123" s="80"/>
      <c r="KAP1123" s="52"/>
      <c r="KAQ1123" s="69"/>
      <c r="KAR1123" s="69"/>
      <c r="KAS1123" s="69"/>
      <c r="KAT1123" s="107"/>
      <c r="KAU1123" s="2"/>
      <c r="KAV1123" s="15"/>
      <c r="KAW1123" s="15"/>
      <c r="KAX1123" s="80"/>
      <c r="KAY1123" s="52"/>
      <c r="KAZ1123" s="69"/>
      <c r="KBA1123" s="69"/>
      <c r="KBB1123" s="69"/>
      <c r="KBC1123" s="107"/>
      <c r="KBD1123" s="2"/>
      <c r="KBE1123" s="15"/>
      <c r="KBF1123" s="15"/>
      <c r="KBG1123" s="80"/>
      <c r="KBH1123" s="52"/>
      <c r="KBI1123" s="69"/>
      <c r="KBJ1123" s="69"/>
      <c r="KBK1123" s="69"/>
      <c r="KBL1123" s="107"/>
      <c r="KBM1123" s="2"/>
      <c r="KBN1123" s="15"/>
      <c r="KBO1123" s="15"/>
      <c r="KBP1123" s="80"/>
      <c r="KBQ1123" s="52"/>
      <c r="KBR1123" s="69"/>
      <c r="KBS1123" s="69"/>
      <c r="KBT1123" s="69"/>
      <c r="KBU1123" s="107"/>
      <c r="KBV1123" s="2"/>
      <c r="KBW1123" s="15"/>
      <c r="KBX1123" s="15"/>
      <c r="KBY1123" s="80"/>
      <c r="KBZ1123" s="52"/>
      <c r="KCA1123" s="69"/>
      <c r="KCB1123" s="69"/>
      <c r="KCC1123" s="69"/>
      <c r="KCD1123" s="107"/>
      <c r="KCE1123" s="2"/>
      <c r="KCF1123" s="15"/>
      <c r="KCG1123" s="15"/>
      <c r="KCH1123" s="80"/>
      <c r="KCI1123" s="52"/>
      <c r="KCJ1123" s="69"/>
      <c r="KCK1123" s="69"/>
      <c r="KCL1123" s="69"/>
      <c r="KCM1123" s="107"/>
      <c r="KCN1123" s="2"/>
      <c r="KCO1123" s="15"/>
      <c r="KCP1123" s="15"/>
      <c r="KCQ1123" s="80"/>
      <c r="KCR1123" s="52"/>
      <c r="KCS1123" s="69"/>
      <c r="KCT1123" s="69"/>
      <c r="KCU1123" s="69"/>
      <c r="KCV1123" s="107"/>
      <c r="KCW1123" s="2"/>
      <c r="KCX1123" s="15"/>
      <c r="KCY1123" s="15"/>
      <c r="KCZ1123" s="80"/>
      <c r="KDA1123" s="52"/>
      <c r="KDB1123" s="69"/>
      <c r="KDC1123" s="69"/>
      <c r="KDD1123" s="69"/>
      <c r="KDE1123" s="107"/>
      <c r="KDF1123" s="2"/>
      <c r="KDG1123" s="15"/>
      <c r="KDH1123" s="15"/>
      <c r="KDI1123" s="80"/>
      <c r="KDJ1123" s="52"/>
      <c r="KDK1123" s="69"/>
      <c r="KDL1123" s="69"/>
      <c r="KDM1123" s="69"/>
      <c r="KDN1123" s="107"/>
      <c r="KDO1123" s="2"/>
      <c r="KDP1123" s="15"/>
      <c r="KDQ1123" s="15"/>
      <c r="KDR1123" s="80"/>
      <c r="KDS1123" s="52"/>
      <c r="KDT1123" s="69"/>
      <c r="KDU1123" s="69"/>
      <c r="KDV1123" s="69"/>
      <c r="KDW1123" s="107"/>
      <c r="KDX1123" s="2"/>
      <c r="KDY1123" s="15"/>
      <c r="KDZ1123" s="15"/>
      <c r="KEA1123" s="80"/>
      <c r="KEB1123" s="52"/>
      <c r="KEC1123" s="69"/>
      <c r="KED1123" s="69"/>
      <c r="KEE1123" s="69"/>
      <c r="KEF1123" s="107"/>
      <c r="KEG1123" s="2"/>
      <c r="KEH1123" s="15"/>
      <c r="KEI1123" s="15"/>
      <c r="KEJ1123" s="80"/>
      <c r="KEK1123" s="52"/>
      <c r="KEL1123" s="69"/>
      <c r="KEM1123" s="69"/>
      <c r="KEN1123" s="69"/>
      <c r="KEO1123" s="107"/>
      <c r="KEP1123" s="2"/>
      <c r="KEQ1123" s="15"/>
      <c r="KER1123" s="15"/>
      <c r="KES1123" s="80"/>
      <c r="KET1123" s="52"/>
      <c r="KEU1123" s="69"/>
      <c r="KEV1123" s="69"/>
      <c r="KEW1123" s="69"/>
      <c r="KEX1123" s="107"/>
      <c r="KEY1123" s="2"/>
      <c r="KEZ1123" s="15"/>
      <c r="KFA1123" s="15"/>
      <c r="KFB1123" s="80"/>
      <c r="KFC1123" s="52"/>
      <c r="KFD1123" s="69"/>
      <c r="KFE1123" s="69"/>
      <c r="KFF1123" s="69"/>
      <c r="KFG1123" s="107"/>
      <c r="KFH1123" s="2"/>
      <c r="KFI1123" s="15"/>
      <c r="KFJ1123" s="15"/>
      <c r="KFK1123" s="80"/>
      <c r="KFL1123" s="52"/>
      <c r="KFM1123" s="69"/>
      <c r="KFN1123" s="69"/>
      <c r="KFO1123" s="69"/>
      <c r="KFP1123" s="107"/>
      <c r="KFQ1123" s="2"/>
      <c r="KFR1123" s="15"/>
      <c r="KFS1123" s="15"/>
      <c r="KFT1123" s="80"/>
      <c r="KFU1123" s="52"/>
      <c r="KFV1123" s="69"/>
      <c r="KFW1123" s="69"/>
      <c r="KFX1123" s="69"/>
      <c r="KFY1123" s="107"/>
      <c r="KFZ1123" s="2"/>
      <c r="KGA1123" s="15"/>
      <c r="KGB1123" s="15"/>
      <c r="KGC1123" s="80"/>
      <c r="KGD1123" s="52"/>
      <c r="KGE1123" s="69"/>
      <c r="KGF1123" s="69"/>
      <c r="KGG1123" s="69"/>
      <c r="KGH1123" s="107"/>
      <c r="KGI1123" s="2"/>
      <c r="KGJ1123" s="15"/>
      <c r="KGK1123" s="15"/>
      <c r="KGL1123" s="80"/>
      <c r="KGM1123" s="52"/>
      <c r="KGN1123" s="69"/>
      <c r="KGO1123" s="69"/>
      <c r="KGP1123" s="69"/>
      <c r="KGQ1123" s="107"/>
      <c r="KGR1123" s="2"/>
      <c r="KGS1123" s="15"/>
      <c r="KGT1123" s="15"/>
      <c r="KGU1123" s="80"/>
      <c r="KGV1123" s="52"/>
      <c r="KGW1123" s="69"/>
      <c r="KGX1123" s="69"/>
      <c r="KGY1123" s="69"/>
      <c r="KGZ1123" s="107"/>
      <c r="KHA1123" s="2"/>
      <c r="KHB1123" s="15"/>
      <c r="KHC1123" s="15"/>
      <c r="KHD1123" s="80"/>
      <c r="KHE1123" s="52"/>
      <c r="KHF1123" s="69"/>
      <c r="KHG1123" s="69"/>
      <c r="KHH1123" s="69"/>
      <c r="KHI1123" s="107"/>
      <c r="KHJ1123" s="2"/>
      <c r="KHK1123" s="15"/>
      <c r="KHL1123" s="15"/>
      <c r="KHM1123" s="80"/>
      <c r="KHN1123" s="52"/>
      <c r="KHO1123" s="69"/>
      <c r="KHP1123" s="69"/>
      <c r="KHQ1123" s="69"/>
      <c r="KHR1123" s="107"/>
      <c r="KHS1123" s="2"/>
      <c r="KHT1123" s="15"/>
      <c r="KHU1123" s="15"/>
      <c r="KHV1123" s="80"/>
      <c r="KHW1123" s="52"/>
      <c r="KHX1123" s="69"/>
      <c r="KHY1123" s="69"/>
      <c r="KHZ1123" s="69"/>
      <c r="KIA1123" s="107"/>
      <c r="KIB1123" s="2"/>
      <c r="KIC1123" s="15"/>
      <c r="KID1123" s="15"/>
      <c r="KIE1123" s="80"/>
      <c r="KIF1123" s="52"/>
      <c r="KIG1123" s="69"/>
      <c r="KIH1123" s="69"/>
      <c r="KII1123" s="69"/>
      <c r="KIJ1123" s="107"/>
      <c r="KIK1123" s="2"/>
      <c r="KIL1123" s="15"/>
      <c r="KIM1123" s="15"/>
      <c r="KIN1123" s="80"/>
      <c r="KIO1123" s="52"/>
      <c r="KIP1123" s="69"/>
      <c r="KIQ1123" s="69"/>
      <c r="KIR1123" s="69"/>
      <c r="KIS1123" s="107"/>
      <c r="KIT1123" s="2"/>
      <c r="KIU1123" s="15"/>
      <c r="KIV1123" s="15"/>
      <c r="KIW1123" s="80"/>
      <c r="KIX1123" s="52"/>
      <c r="KIY1123" s="69"/>
      <c r="KIZ1123" s="69"/>
      <c r="KJA1123" s="69"/>
      <c r="KJB1123" s="107"/>
      <c r="KJC1123" s="2"/>
      <c r="KJD1123" s="15"/>
      <c r="KJE1123" s="15"/>
      <c r="KJF1123" s="80"/>
      <c r="KJG1123" s="52"/>
      <c r="KJH1123" s="69"/>
      <c r="KJI1123" s="69"/>
      <c r="KJJ1123" s="69"/>
      <c r="KJK1123" s="107"/>
      <c r="KJL1123" s="2"/>
      <c r="KJM1123" s="15"/>
      <c r="KJN1123" s="15"/>
      <c r="KJO1123" s="80"/>
      <c r="KJP1123" s="52"/>
      <c r="KJQ1123" s="69"/>
      <c r="KJR1123" s="69"/>
      <c r="KJS1123" s="69"/>
      <c r="KJT1123" s="107"/>
      <c r="KJU1123" s="2"/>
      <c r="KJV1123" s="15"/>
      <c r="KJW1123" s="15"/>
      <c r="KJX1123" s="80"/>
      <c r="KJY1123" s="52"/>
      <c r="KJZ1123" s="69"/>
      <c r="KKA1123" s="69"/>
      <c r="KKB1123" s="69"/>
      <c r="KKC1123" s="107"/>
      <c r="KKD1123" s="2"/>
      <c r="KKE1123" s="15"/>
      <c r="KKF1123" s="15"/>
      <c r="KKG1123" s="80"/>
      <c r="KKH1123" s="52"/>
      <c r="KKI1123" s="69"/>
      <c r="KKJ1123" s="69"/>
      <c r="KKK1123" s="69"/>
      <c r="KKL1123" s="107"/>
      <c r="KKM1123" s="2"/>
      <c r="KKN1123" s="15"/>
      <c r="KKO1123" s="15"/>
      <c r="KKP1123" s="80"/>
      <c r="KKQ1123" s="52"/>
      <c r="KKR1123" s="69"/>
      <c r="KKS1123" s="69"/>
      <c r="KKT1123" s="69"/>
      <c r="KKU1123" s="107"/>
      <c r="KKV1123" s="2"/>
      <c r="KKW1123" s="15"/>
      <c r="KKX1123" s="15"/>
      <c r="KKY1123" s="80"/>
      <c r="KKZ1123" s="52"/>
      <c r="KLA1123" s="69"/>
      <c r="KLB1123" s="69"/>
      <c r="KLC1123" s="69"/>
      <c r="KLD1123" s="107"/>
      <c r="KLE1123" s="2"/>
      <c r="KLF1123" s="15"/>
      <c r="KLG1123" s="15"/>
      <c r="KLH1123" s="80"/>
      <c r="KLI1123" s="52"/>
      <c r="KLJ1123" s="69"/>
      <c r="KLK1123" s="69"/>
      <c r="KLL1123" s="69"/>
      <c r="KLM1123" s="107"/>
      <c r="KLN1123" s="2"/>
      <c r="KLO1123" s="15"/>
      <c r="KLP1123" s="15"/>
      <c r="KLQ1123" s="80"/>
      <c r="KLR1123" s="52"/>
      <c r="KLS1123" s="69"/>
      <c r="KLT1123" s="69"/>
      <c r="KLU1123" s="69"/>
      <c r="KLV1123" s="107"/>
      <c r="KLW1123" s="2"/>
      <c r="KLX1123" s="15"/>
      <c r="KLY1123" s="15"/>
      <c r="KLZ1123" s="80"/>
      <c r="KMA1123" s="52"/>
      <c r="KMB1123" s="69"/>
      <c r="KMC1123" s="69"/>
      <c r="KMD1123" s="69"/>
      <c r="KME1123" s="107"/>
      <c r="KMF1123" s="2"/>
      <c r="KMG1123" s="15"/>
      <c r="KMH1123" s="15"/>
      <c r="KMI1123" s="80"/>
      <c r="KMJ1123" s="52"/>
      <c r="KMK1123" s="69"/>
      <c r="KML1123" s="69"/>
      <c r="KMM1123" s="69"/>
      <c r="KMN1123" s="107"/>
      <c r="KMO1123" s="2"/>
      <c r="KMP1123" s="15"/>
      <c r="KMQ1123" s="15"/>
      <c r="KMR1123" s="80"/>
      <c r="KMS1123" s="52"/>
      <c r="KMT1123" s="69"/>
      <c r="KMU1123" s="69"/>
      <c r="KMV1123" s="69"/>
      <c r="KMW1123" s="107"/>
      <c r="KMX1123" s="2"/>
      <c r="KMY1123" s="15"/>
      <c r="KMZ1123" s="15"/>
      <c r="KNA1123" s="80"/>
      <c r="KNB1123" s="52"/>
      <c r="KNC1123" s="69"/>
      <c r="KND1123" s="69"/>
      <c r="KNE1123" s="69"/>
      <c r="KNF1123" s="107"/>
      <c r="KNG1123" s="2"/>
      <c r="KNH1123" s="15"/>
      <c r="KNI1123" s="15"/>
      <c r="KNJ1123" s="80"/>
      <c r="KNK1123" s="52"/>
      <c r="KNL1123" s="69"/>
      <c r="KNM1123" s="69"/>
      <c r="KNN1123" s="69"/>
      <c r="KNO1123" s="107"/>
      <c r="KNP1123" s="2"/>
      <c r="KNQ1123" s="15"/>
      <c r="KNR1123" s="15"/>
      <c r="KNS1123" s="80"/>
      <c r="KNT1123" s="52"/>
      <c r="KNU1123" s="69"/>
      <c r="KNV1123" s="69"/>
      <c r="KNW1123" s="69"/>
      <c r="KNX1123" s="107"/>
      <c r="KNY1123" s="2"/>
      <c r="KNZ1123" s="15"/>
      <c r="KOA1123" s="15"/>
      <c r="KOB1123" s="80"/>
      <c r="KOC1123" s="52"/>
      <c r="KOD1123" s="69"/>
      <c r="KOE1123" s="69"/>
      <c r="KOF1123" s="69"/>
      <c r="KOG1123" s="107"/>
      <c r="KOH1123" s="2"/>
      <c r="KOI1123" s="15"/>
      <c r="KOJ1123" s="15"/>
      <c r="KOK1123" s="80"/>
      <c r="KOL1123" s="52"/>
      <c r="KOM1123" s="69"/>
      <c r="KON1123" s="69"/>
      <c r="KOO1123" s="69"/>
      <c r="KOP1123" s="107"/>
      <c r="KOQ1123" s="2"/>
      <c r="KOR1123" s="15"/>
      <c r="KOS1123" s="15"/>
      <c r="KOT1123" s="80"/>
      <c r="KOU1123" s="52"/>
      <c r="KOV1123" s="69"/>
      <c r="KOW1123" s="69"/>
      <c r="KOX1123" s="69"/>
      <c r="KOY1123" s="107"/>
      <c r="KOZ1123" s="2"/>
      <c r="KPA1123" s="15"/>
      <c r="KPB1123" s="15"/>
      <c r="KPC1123" s="80"/>
      <c r="KPD1123" s="52"/>
      <c r="KPE1123" s="69"/>
      <c r="KPF1123" s="69"/>
      <c r="KPG1123" s="69"/>
      <c r="KPH1123" s="107"/>
      <c r="KPI1123" s="2"/>
      <c r="KPJ1123" s="15"/>
      <c r="KPK1123" s="15"/>
      <c r="KPL1123" s="80"/>
      <c r="KPM1123" s="52"/>
      <c r="KPN1123" s="69"/>
      <c r="KPO1123" s="69"/>
      <c r="KPP1123" s="69"/>
      <c r="KPQ1123" s="107"/>
      <c r="KPR1123" s="2"/>
      <c r="KPS1123" s="15"/>
      <c r="KPT1123" s="15"/>
      <c r="KPU1123" s="80"/>
      <c r="KPV1123" s="52"/>
      <c r="KPW1123" s="69"/>
      <c r="KPX1123" s="69"/>
      <c r="KPY1123" s="69"/>
      <c r="KPZ1123" s="107"/>
      <c r="KQA1123" s="2"/>
      <c r="KQB1123" s="15"/>
      <c r="KQC1123" s="15"/>
      <c r="KQD1123" s="80"/>
      <c r="KQE1123" s="52"/>
      <c r="KQF1123" s="69"/>
      <c r="KQG1123" s="69"/>
      <c r="KQH1123" s="69"/>
      <c r="KQI1123" s="107"/>
      <c r="KQJ1123" s="2"/>
      <c r="KQK1123" s="15"/>
      <c r="KQL1123" s="15"/>
      <c r="KQM1123" s="80"/>
      <c r="KQN1123" s="52"/>
      <c r="KQO1123" s="69"/>
      <c r="KQP1123" s="69"/>
      <c r="KQQ1123" s="69"/>
      <c r="KQR1123" s="107"/>
      <c r="KQS1123" s="2"/>
      <c r="KQT1123" s="15"/>
      <c r="KQU1123" s="15"/>
      <c r="KQV1123" s="80"/>
      <c r="KQW1123" s="52"/>
      <c r="KQX1123" s="69"/>
      <c r="KQY1123" s="69"/>
      <c r="KQZ1123" s="69"/>
      <c r="KRA1123" s="107"/>
      <c r="KRB1123" s="2"/>
      <c r="KRC1123" s="15"/>
      <c r="KRD1123" s="15"/>
      <c r="KRE1123" s="80"/>
      <c r="KRF1123" s="52"/>
      <c r="KRG1123" s="69"/>
      <c r="KRH1123" s="69"/>
      <c r="KRI1123" s="69"/>
      <c r="KRJ1123" s="107"/>
      <c r="KRK1123" s="2"/>
      <c r="KRL1123" s="15"/>
      <c r="KRM1123" s="15"/>
      <c r="KRN1123" s="80"/>
      <c r="KRO1123" s="52"/>
      <c r="KRP1123" s="69"/>
      <c r="KRQ1123" s="69"/>
      <c r="KRR1123" s="69"/>
      <c r="KRS1123" s="107"/>
      <c r="KRT1123" s="2"/>
      <c r="KRU1123" s="15"/>
      <c r="KRV1123" s="15"/>
      <c r="KRW1123" s="80"/>
      <c r="KRX1123" s="52"/>
      <c r="KRY1123" s="69"/>
      <c r="KRZ1123" s="69"/>
      <c r="KSA1123" s="69"/>
      <c r="KSB1123" s="107"/>
      <c r="KSC1123" s="2"/>
      <c r="KSD1123" s="15"/>
      <c r="KSE1123" s="15"/>
      <c r="KSF1123" s="80"/>
      <c r="KSG1123" s="52"/>
      <c r="KSH1123" s="69"/>
      <c r="KSI1123" s="69"/>
      <c r="KSJ1123" s="69"/>
      <c r="KSK1123" s="107"/>
      <c r="KSL1123" s="2"/>
      <c r="KSM1123" s="15"/>
      <c r="KSN1123" s="15"/>
      <c r="KSO1123" s="80"/>
      <c r="KSP1123" s="52"/>
      <c r="KSQ1123" s="69"/>
      <c r="KSR1123" s="69"/>
      <c r="KSS1123" s="69"/>
      <c r="KST1123" s="107"/>
      <c r="KSU1123" s="2"/>
      <c r="KSV1123" s="15"/>
      <c r="KSW1123" s="15"/>
      <c r="KSX1123" s="80"/>
      <c r="KSY1123" s="52"/>
      <c r="KSZ1123" s="69"/>
      <c r="KTA1123" s="69"/>
      <c r="KTB1123" s="69"/>
      <c r="KTC1123" s="107"/>
      <c r="KTD1123" s="2"/>
      <c r="KTE1123" s="15"/>
      <c r="KTF1123" s="15"/>
      <c r="KTG1123" s="80"/>
      <c r="KTH1123" s="52"/>
      <c r="KTI1123" s="69"/>
      <c r="KTJ1123" s="69"/>
      <c r="KTK1123" s="69"/>
      <c r="KTL1123" s="107"/>
      <c r="KTM1123" s="2"/>
      <c r="KTN1123" s="15"/>
      <c r="KTO1123" s="15"/>
      <c r="KTP1123" s="80"/>
      <c r="KTQ1123" s="52"/>
      <c r="KTR1123" s="69"/>
      <c r="KTS1123" s="69"/>
      <c r="KTT1123" s="69"/>
      <c r="KTU1123" s="107"/>
      <c r="KTV1123" s="2"/>
      <c r="KTW1123" s="15"/>
      <c r="KTX1123" s="15"/>
      <c r="KTY1123" s="80"/>
      <c r="KTZ1123" s="52"/>
      <c r="KUA1123" s="69"/>
      <c r="KUB1123" s="69"/>
      <c r="KUC1123" s="69"/>
      <c r="KUD1123" s="107"/>
      <c r="KUE1123" s="2"/>
      <c r="KUF1123" s="15"/>
      <c r="KUG1123" s="15"/>
      <c r="KUH1123" s="80"/>
      <c r="KUI1123" s="52"/>
      <c r="KUJ1123" s="69"/>
      <c r="KUK1123" s="69"/>
      <c r="KUL1123" s="69"/>
      <c r="KUM1123" s="107"/>
      <c r="KUN1123" s="2"/>
      <c r="KUO1123" s="15"/>
      <c r="KUP1123" s="15"/>
      <c r="KUQ1123" s="80"/>
      <c r="KUR1123" s="52"/>
      <c r="KUS1123" s="69"/>
      <c r="KUT1123" s="69"/>
      <c r="KUU1123" s="69"/>
      <c r="KUV1123" s="107"/>
      <c r="KUW1123" s="2"/>
      <c r="KUX1123" s="15"/>
      <c r="KUY1123" s="15"/>
      <c r="KUZ1123" s="80"/>
      <c r="KVA1123" s="52"/>
      <c r="KVB1123" s="69"/>
      <c r="KVC1123" s="69"/>
      <c r="KVD1123" s="69"/>
      <c r="KVE1123" s="107"/>
      <c r="KVF1123" s="2"/>
      <c r="KVG1123" s="15"/>
      <c r="KVH1123" s="15"/>
      <c r="KVI1123" s="80"/>
      <c r="KVJ1123" s="52"/>
      <c r="KVK1123" s="69"/>
      <c r="KVL1123" s="69"/>
      <c r="KVM1123" s="69"/>
      <c r="KVN1123" s="107"/>
      <c r="KVO1123" s="2"/>
      <c r="KVP1123" s="15"/>
      <c r="KVQ1123" s="15"/>
      <c r="KVR1123" s="80"/>
      <c r="KVS1123" s="52"/>
      <c r="KVT1123" s="69"/>
      <c r="KVU1123" s="69"/>
      <c r="KVV1123" s="69"/>
      <c r="KVW1123" s="107"/>
      <c r="KVX1123" s="2"/>
      <c r="KVY1123" s="15"/>
      <c r="KVZ1123" s="15"/>
      <c r="KWA1123" s="80"/>
      <c r="KWB1123" s="52"/>
      <c r="KWC1123" s="69"/>
      <c r="KWD1123" s="69"/>
      <c r="KWE1123" s="69"/>
      <c r="KWF1123" s="107"/>
      <c r="KWG1123" s="2"/>
      <c r="KWH1123" s="15"/>
      <c r="KWI1123" s="15"/>
      <c r="KWJ1123" s="80"/>
      <c r="KWK1123" s="52"/>
      <c r="KWL1123" s="69"/>
      <c r="KWM1123" s="69"/>
      <c r="KWN1123" s="69"/>
      <c r="KWO1123" s="107"/>
      <c r="KWP1123" s="2"/>
      <c r="KWQ1123" s="15"/>
      <c r="KWR1123" s="15"/>
      <c r="KWS1123" s="80"/>
      <c r="KWT1123" s="52"/>
      <c r="KWU1123" s="69"/>
      <c r="KWV1123" s="69"/>
      <c r="KWW1123" s="69"/>
      <c r="KWX1123" s="107"/>
      <c r="KWY1123" s="2"/>
      <c r="KWZ1123" s="15"/>
      <c r="KXA1123" s="15"/>
      <c r="KXB1123" s="80"/>
      <c r="KXC1123" s="52"/>
      <c r="KXD1123" s="69"/>
      <c r="KXE1123" s="69"/>
      <c r="KXF1123" s="69"/>
      <c r="KXG1123" s="107"/>
      <c r="KXH1123" s="2"/>
      <c r="KXI1123" s="15"/>
      <c r="KXJ1123" s="15"/>
      <c r="KXK1123" s="80"/>
      <c r="KXL1123" s="52"/>
      <c r="KXM1123" s="69"/>
      <c r="KXN1123" s="69"/>
      <c r="KXO1123" s="69"/>
      <c r="KXP1123" s="107"/>
      <c r="KXQ1123" s="2"/>
      <c r="KXR1123" s="15"/>
      <c r="KXS1123" s="15"/>
      <c r="KXT1123" s="80"/>
      <c r="KXU1123" s="52"/>
      <c r="KXV1123" s="69"/>
      <c r="KXW1123" s="69"/>
      <c r="KXX1123" s="69"/>
      <c r="KXY1123" s="107"/>
      <c r="KXZ1123" s="2"/>
      <c r="KYA1123" s="15"/>
      <c r="KYB1123" s="15"/>
      <c r="KYC1123" s="80"/>
      <c r="KYD1123" s="52"/>
      <c r="KYE1123" s="69"/>
      <c r="KYF1123" s="69"/>
      <c r="KYG1123" s="69"/>
      <c r="KYH1123" s="107"/>
      <c r="KYI1123" s="2"/>
      <c r="KYJ1123" s="15"/>
      <c r="KYK1123" s="15"/>
      <c r="KYL1123" s="80"/>
      <c r="KYM1123" s="52"/>
      <c r="KYN1123" s="69"/>
      <c r="KYO1123" s="69"/>
      <c r="KYP1123" s="69"/>
      <c r="KYQ1123" s="107"/>
      <c r="KYR1123" s="2"/>
      <c r="KYS1123" s="15"/>
      <c r="KYT1123" s="15"/>
      <c r="KYU1123" s="80"/>
      <c r="KYV1123" s="52"/>
      <c r="KYW1123" s="69"/>
      <c r="KYX1123" s="69"/>
      <c r="KYY1123" s="69"/>
      <c r="KYZ1123" s="107"/>
      <c r="KZA1123" s="2"/>
      <c r="KZB1123" s="15"/>
      <c r="KZC1123" s="15"/>
      <c r="KZD1123" s="80"/>
      <c r="KZE1123" s="52"/>
      <c r="KZF1123" s="69"/>
      <c r="KZG1123" s="69"/>
      <c r="KZH1123" s="69"/>
      <c r="KZI1123" s="107"/>
      <c r="KZJ1123" s="2"/>
      <c r="KZK1123" s="15"/>
      <c r="KZL1123" s="15"/>
      <c r="KZM1123" s="80"/>
      <c r="KZN1123" s="52"/>
      <c r="KZO1123" s="69"/>
      <c r="KZP1123" s="69"/>
      <c r="KZQ1123" s="69"/>
      <c r="KZR1123" s="107"/>
      <c r="KZS1123" s="2"/>
      <c r="KZT1123" s="15"/>
      <c r="KZU1123" s="15"/>
      <c r="KZV1123" s="80"/>
      <c r="KZW1123" s="52"/>
      <c r="KZX1123" s="69"/>
      <c r="KZY1123" s="69"/>
      <c r="KZZ1123" s="69"/>
      <c r="LAA1123" s="107"/>
      <c r="LAB1123" s="2"/>
      <c r="LAC1123" s="15"/>
      <c r="LAD1123" s="15"/>
      <c r="LAE1123" s="80"/>
      <c r="LAF1123" s="52"/>
      <c r="LAG1123" s="69"/>
      <c r="LAH1123" s="69"/>
      <c r="LAI1123" s="69"/>
      <c r="LAJ1123" s="107"/>
      <c r="LAK1123" s="2"/>
      <c r="LAL1123" s="15"/>
      <c r="LAM1123" s="15"/>
      <c r="LAN1123" s="80"/>
      <c r="LAO1123" s="52"/>
      <c r="LAP1123" s="69"/>
      <c r="LAQ1123" s="69"/>
      <c r="LAR1123" s="69"/>
      <c r="LAS1123" s="107"/>
      <c r="LAT1123" s="2"/>
      <c r="LAU1123" s="15"/>
      <c r="LAV1123" s="15"/>
      <c r="LAW1123" s="80"/>
      <c r="LAX1123" s="52"/>
      <c r="LAY1123" s="69"/>
      <c r="LAZ1123" s="69"/>
      <c r="LBA1123" s="69"/>
      <c r="LBB1123" s="107"/>
      <c r="LBC1123" s="2"/>
      <c r="LBD1123" s="15"/>
      <c r="LBE1123" s="15"/>
      <c r="LBF1123" s="80"/>
      <c r="LBG1123" s="52"/>
      <c r="LBH1123" s="69"/>
      <c r="LBI1123" s="69"/>
      <c r="LBJ1123" s="69"/>
      <c r="LBK1123" s="107"/>
      <c r="LBL1123" s="2"/>
      <c r="LBM1123" s="15"/>
      <c r="LBN1123" s="15"/>
      <c r="LBO1123" s="80"/>
      <c r="LBP1123" s="52"/>
      <c r="LBQ1123" s="69"/>
      <c r="LBR1123" s="69"/>
      <c r="LBS1123" s="69"/>
      <c r="LBT1123" s="107"/>
      <c r="LBU1123" s="2"/>
      <c r="LBV1123" s="15"/>
      <c r="LBW1123" s="15"/>
      <c r="LBX1123" s="80"/>
      <c r="LBY1123" s="52"/>
      <c r="LBZ1123" s="69"/>
      <c r="LCA1123" s="69"/>
      <c r="LCB1123" s="69"/>
      <c r="LCC1123" s="107"/>
      <c r="LCD1123" s="2"/>
      <c r="LCE1123" s="15"/>
      <c r="LCF1123" s="15"/>
      <c r="LCG1123" s="80"/>
      <c r="LCH1123" s="52"/>
      <c r="LCI1123" s="69"/>
      <c r="LCJ1123" s="69"/>
      <c r="LCK1123" s="69"/>
      <c r="LCL1123" s="107"/>
      <c r="LCM1123" s="2"/>
      <c r="LCN1123" s="15"/>
      <c r="LCO1123" s="15"/>
      <c r="LCP1123" s="80"/>
      <c r="LCQ1123" s="52"/>
      <c r="LCR1123" s="69"/>
      <c r="LCS1123" s="69"/>
      <c r="LCT1123" s="69"/>
      <c r="LCU1123" s="107"/>
      <c r="LCV1123" s="2"/>
      <c r="LCW1123" s="15"/>
      <c r="LCX1123" s="15"/>
      <c r="LCY1123" s="80"/>
      <c r="LCZ1123" s="52"/>
      <c r="LDA1123" s="69"/>
      <c r="LDB1123" s="69"/>
      <c r="LDC1123" s="69"/>
      <c r="LDD1123" s="107"/>
      <c r="LDE1123" s="2"/>
      <c r="LDF1123" s="15"/>
      <c r="LDG1123" s="15"/>
      <c r="LDH1123" s="80"/>
      <c r="LDI1123" s="52"/>
      <c r="LDJ1123" s="69"/>
      <c r="LDK1123" s="69"/>
      <c r="LDL1123" s="69"/>
      <c r="LDM1123" s="107"/>
      <c r="LDN1123" s="2"/>
      <c r="LDO1123" s="15"/>
      <c r="LDP1123" s="15"/>
      <c r="LDQ1123" s="80"/>
      <c r="LDR1123" s="52"/>
      <c r="LDS1123" s="69"/>
      <c r="LDT1123" s="69"/>
      <c r="LDU1123" s="69"/>
      <c r="LDV1123" s="107"/>
      <c r="LDW1123" s="2"/>
      <c r="LDX1123" s="15"/>
      <c r="LDY1123" s="15"/>
      <c r="LDZ1123" s="80"/>
      <c r="LEA1123" s="52"/>
      <c r="LEB1123" s="69"/>
      <c r="LEC1123" s="69"/>
      <c r="LED1123" s="69"/>
      <c r="LEE1123" s="107"/>
      <c r="LEF1123" s="2"/>
      <c r="LEG1123" s="15"/>
      <c r="LEH1123" s="15"/>
      <c r="LEI1123" s="80"/>
      <c r="LEJ1123" s="52"/>
      <c r="LEK1123" s="69"/>
      <c r="LEL1123" s="69"/>
      <c r="LEM1123" s="69"/>
      <c r="LEN1123" s="107"/>
      <c r="LEO1123" s="2"/>
      <c r="LEP1123" s="15"/>
      <c r="LEQ1123" s="15"/>
      <c r="LER1123" s="80"/>
      <c r="LES1123" s="52"/>
      <c r="LET1123" s="69"/>
      <c r="LEU1123" s="69"/>
      <c r="LEV1123" s="69"/>
      <c r="LEW1123" s="107"/>
      <c r="LEX1123" s="2"/>
      <c r="LEY1123" s="15"/>
      <c r="LEZ1123" s="15"/>
      <c r="LFA1123" s="80"/>
      <c r="LFB1123" s="52"/>
      <c r="LFC1123" s="69"/>
      <c r="LFD1123" s="69"/>
      <c r="LFE1123" s="69"/>
      <c r="LFF1123" s="107"/>
      <c r="LFG1123" s="2"/>
      <c r="LFH1123" s="15"/>
      <c r="LFI1123" s="15"/>
      <c r="LFJ1123" s="80"/>
      <c r="LFK1123" s="52"/>
      <c r="LFL1123" s="69"/>
      <c r="LFM1123" s="69"/>
      <c r="LFN1123" s="69"/>
      <c r="LFO1123" s="107"/>
      <c r="LFP1123" s="2"/>
      <c r="LFQ1123" s="15"/>
      <c r="LFR1123" s="15"/>
      <c r="LFS1123" s="80"/>
      <c r="LFT1123" s="52"/>
      <c r="LFU1123" s="69"/>
      <c r="LFV1123" s="69"/>
      <c r="LFW1123" s="69"/>
      <c r="LFX1123" s="107"/>
      <c r="LFY1123" s="2"/>
      <c r="LFZ1123" s="15"/>
      <c r="LGA1123" s="15"/>
      <c r="LGB1123" s="80"/>
      <c r="LGC1123" s="52"/>
      <c r="LGD1123" s="69"/>
      <c r="LGE1123" s="69"/>
      <c r="LGF1123" s="69"/>
      <c r="LGG1123" s="107"/>
      <c r="LGH1123" s="2"/>
      <c r="LGI1123" s="15"/>
      <c r="LGJ1123" s="15"/>
      <c r="LGK1123" s="80"/>
      <c r="LGL1123" s="52"/>
      <c r="LGM1123" s="69"/>
      <c r="LGN1123" s="69"/>
      <c r="LGO1123" s="69"/>
      <c r="LGP1123" s="107"/>
      <c r="LGQ1123" s="2"/>
      <c r="LGR1123" s="15"/>
      <c r="LGS1123" s="15"/>
      <c r="LGT1123" s="80"/>
      <c r="LGU1123" s="52"/>
      <c r="LGV1123" s="69"/>
      <c r="LGW1123" s="69"/>
      <c r="LGX1123" s="69"/>
      <c r="LGY1123" s="107"/>
      <c r="LGZ1123" s="2"/>
      <c r="LHA1123" s="15"/>
      <c r="LHB1123" s="15"/>
      <c r="LHC1123" s="80"/>
      <c r="LHD1123" s="52"/>
      <c r="LHE1123" s="69"/>
      <c r="LHF1123" s="69"/>
      <c r="LHG1123" s="69"/>
      <c r="LHH1123" s="107"/>
      <c r="LHI1123" s="2"/>
      <c r="LHJ1123" s="15"/>
      <c r="LHK1123" s="15"/>
      <c r="LHL1123" s="80"/>
      <c r="LHM1123" s="52"/>
      <c r="LHN1123" s="69"/>
      <c r="LHO1123" s="69"/>
      <c r="LHP1123" s="69"/>
      <c r="LHQ1123" s="107"/>
      <c r="LHR1123" s="2"/>
      <c r="LHS1123" s="15"/>
      <c r="LHT1123" s="15"/>
      <c r="LHU1123" s="80"/>
      <c r="LHV1123" s="52"/>
      <c r="LHW1123" s="69"/>
      <c r="LHX1123" s="69"/>
      <c r="LHY1123" s="69"/>
      <c r="LHZ1123" s="107"/>
      <c r="LIA1123" s="2"/>
      <c r="LIB1123" s="15"/>
      <c r="LIC1123" s="15"/>
      <c r="LID1123" s="80"/>
      <c r="LIE1123" s="52"/>
      <c r="LIF1123" s="69"/>
      <c r="LIG1123" s="69"/>
      <c r="LIH1123" s="69"/>
      <c r="LII1123" s="107"/>
      <c r="LIJ1123" s="2"/>
      <c r="LIK1123" s="15"/>
      <c r="LIL1123" s="15"/>
      <c r="LIM1123" s="80"/>
      <c r="LIN1123" s="52"/>
      <c r="LIO1123" s="69"/>
      <c r="LIP1123" s="69"/>
      <c r="LIQ1123" s="69"/>
      <c r="LIR1123" s="107"/>
      <c r="LIS1123" s="2"/>
      <c r="LIT1123" s="15"/>
      <c r="LIU1123" s="15"/>
      <c r="LIV1123" s="80"/>
      <c r="LIW1123" s="52"/>
      <c r="LIX1123" s="69"/>
      <c r="LIY1123" s="69"/>
      <c r="LIZ1123" s="69"/>
      <c r="LJA1123" s="107"/>
      <c r="LJB1123" s="2"/>
      <c r="LJC1123" s="15"/>
      <c r="LJD1123" s="15"/>
      <c r="LJE1123" s="80"/>
      <c r="LJF1123" s="52"/>
      <c r="LJG1123" s="69"/>
      <c r="LJH1123" s="69"/>
      <c r="LJI1123" s="69"/>
      <c r="LJJ1123" s="107"/>
      <c r="LJK1123" s="2"/>
      <c r="LJL1123" s="15"/>
      <c r="LJM1123" s="15"/>
      <c r="LJN1123" s="80"/>
      <c r="LJO1123" s="52"/>
      <c r="LJP1123" s="69"/>
      <c r="LJQ1123" s="69"/>
      <c r="LJR1123" s="69"/>
      <c r="LJS1123" s="107"/>
      <c r="LJT1123" s="2"/>
      <c r="LJU1123" s="15"/>
      <c r="LJV1123" s="15"/>
      <c r="LJW1123" s="80"/>
      <c r="LJX1123" s="52"/>
      <c r="LJY1123" s="69"/>
      <c r="LJZ1123" s="69"/>
      <c r="LKA1123" s="69"/>
      <c r="LKB1123" s="107"/>
      <c r="LKC1123" s="2"/>
      <c r="LKD1123" s="15"/>
      <c r="LKE1123" s="15"/>
      <c r="LKF1123" s="80"/>
      <c r="LKG1123" s="52"/>
      <c r="LKH1123" s="69"/>
      <c r="LKI1123" s="69"/>
      <c r="LKJ1123" s="69"/>
      <c r="LKK1123" s="107"/>
      <c r="LKL1123" s="2"/>
      <c r="LKM1123" s="15"/>
      <c r="LKN1123" s="15"/>
      <c r="LKO1123" s="80"/>
      <c r="LKP1123" s="52"/>
      <c r="LKQ1123" s="69"/>
      <c r="LKR1123" s="69"/>
      <c r="LKS1123" s="69"/>
      <c r="LKT1123" s="107"/>
      <c r="LKU1123" s="2"/>
      <c r="LKV1123" s="15"/>
      <c r="LKW1123" s="15"/>
      <c r="LKX1123" s="80"/>
      <c r="LKY1123" s="52"/>
      <c r="LKZ1123" s="69"/>
      <c r="LLA1123" s="69"/>
      <c r="LLB1123" s="69"/>
      <c r="LLC1123" s="107"/>
      <c r="LLD1123" s="2"/>
      <c r="LLE1123" s="15"/>
      <c r="LLF1123" s="15"/>
      <c r="LLG1123" s="80"/>
      <c r="LLH1123" s="52"/>
      <c r="LLI1123" s="69"/>
      <c r="LLJ1123" s="69"/>
      <c r="LLK1123" s="69"/>
      <c r="LLL1123" s="107"/>
      <c r="LLM1123" s="2"/>
      <c r="LLN1123" s="15"/>
      <c r="LLO1123" s="15"/>
      <c r="LLP1123" s="80"/>
      <c r="LLQ1123" s="52"/>
      <c r="LLR1123" s="69"/>
      <c r="LLS1123" s="69"/>
      <c r="LLT1123" s="69"/>
      <c r="LLU1123" s="107"/>
      <c r="LLV1123" s="2"/>
      <c r="LLW1123" s="15"/>
      <c r="LLX1123" s="15"/>
      <c r="LLY1123" s="80"/>
      <c r="LLZ1123" s="52"/>
      <c r="LMA1123" s="69"/>
      <c r="LMB1123" s="69"/>
      <c r="LMC1123" s="69"/>
      <c r="LMD1123" s="107"/>
      <c r="LME1123" s="2"/>
      <c r="LMF1123" s="15"/>
      <c r="LMG1123" s="15"/>
      <c r="LMH1123" s="80"/>
      <c r="LMI1123" s="52"/>
      <c r="LMJ1123" s="69"/>
      <c r="LMK1123" s="69"/>
      <c r="LML1123" s="69"/>
      <c r="LMM1123" s="107"/>
      <c r="LMN1123" s="2"/>
      <c r="LMO1123" s="15"/>
      <c r="LMP1123" s="15"/>
      <c r="LMQ1123" s="80"/>
      <c r="LMR1123" s="52"/>
      <c r="LMS1123" s="69"/>
      <c r="LMT1123" s="69"/>
      <c r="LMU1123" s="69"/>
      <c r="LMV1123" s="107"/>
      <c r="LMW1123" s="2"/>
      <c r="LMX1123" s="15"/>
      <c r="LMY1123" s="15"/>
      <c r="LMZ1123" s="80"/>
      <c r="LNA1123" s="52"/>
      <c r="LNB1123" s="69"/>
      <c r="LNC1123" s="69"/>
      <c r="LND1123" s="69"/>
      <c r="LNE1123" s="107"/>
      <c r="LNF1123" s="2"/>
      <c r="LNG1123" s="15"/>
      <c r="LNH1123" s="15"/>
      <c r="LNI1123" s="80"/>
      <c r="LNJ1123" s="52"/>
      <c r="LNK1123" s="69"/>
      <c r="LNL1123" s="69"/>
      <c r="LNM1123" s="69"/>
      <c r="LNN1123" s="107"/>
      <c r="LNO1123" s="2"/>
      <c r="LNP1123" s="15"/>
      <c r="LNQ1123" s="15"/>
      <c r="LNR1123" s="80"/>
      <c r="LNS1123" s="52"/>
      <c r="LNT1123" s="69"/>
      <c r="LNU1123" s="69"/>
      <c r="LNV1123" s="69"/>
      <c r="LNW1123" s="107"/>
      <c r="LNX1123" s="2"/>
      <c r="LNY1123" s="15"/>
      <c r="LNZ1123" s="15"/>
      <c r="LOA1123" s="80"/>
      <c r="LOB1123" s="52"/>
      <c r="LOC1123" s="69"/>
      <c r="LOD1123" s="69"/>
      <c r="LOE1123" s="69"/>
      <c r="LOF1123" s="107"/>
      <c r="LOG1123" s="2"/>
      <c r="LOH1123" s="15"/>
      <c r="LOI1123" s="15"/>
      <c r="LOJ1123" s="80"/>
      <c r="LOK1123" s="52"/>
      <c r="LOL1123" s="69"/>
      <c r="LOM1123" s="69"/>
      <c r="LON1123" s="69"/>
      <c r="LOO1123" s="107"/>
      <c r="LOP1123" s="2"/>
      <c r="LOQ1123" s="15"/>
      <c r="LOR1123" s="15"/>
      <c r="LOS1123" s="80"/>
      <c r="LOT1123" s="52"/>
      <c r="LOU1123" s="69"/>
      <c r="LOV1123" s="69"/>
      <c r="LOW1123" s="69"/>
      <c r="LOX1123" s="107"/>
      <c r="LOY1123" s="2"/>
      <c r="LOZ1123" s="15"/>
      <c r="LPA1123" s="15"/>
      <c r="LPB1123" s="80"/>
      <c r="LPC1123" s="52"/>
      <c r="LPD1123" s="69"/>
      <c r="LPE1123" s="69"/>
      <c r="LPF1123" s="69"/>
      <c r="LPG1123" s="107"/>
      <c r="LPH1123" s="2"/>
      <c r="LPI1123" s="15"/>
      <c r="LPJ1123" s="15"/>
      <c r="LPK1123" s="80"/>
      <c r="LPL1123" s="52"/>
      <c r="LPM1123" s="69"/>
      <c r="LPN1123" s="69"/>
      <c r="LPO1123" s="69"/>
      <c r="LPP1123" s="107"/>
      <c r="LPQ1123" s="2"/>
      <c r="LPR1123" s="15"/>
      <c r="LPS1123" s="15"/>
      <c r="LPT1123" s="80"/>
      <c r="LPU1123" s="52"/>
      <c r="LPV1123" s="69"/>
      <c r="LPW1123" s="69"/>
      <c r="LPX1123" s="69"/>
      <c r="LPY1123" s="107"/>
      <c r="LPZ1123" s="2"/>
      <c r="LQA1123" s="15"/>
      <c r="LQB1123" s="15"/>
      <c r="LQC1123" s="80"/>
      <c r="LQD1123" s="52"/>
      <c r="LQE1123" s="69"/>
      <c r="LQF1123" s="69"/>
      <c r="LQG1123" s="69"/>
      <c r="LQH1123" s="107"/>
      <c r="LQI1123" s="2"/>
      <c r="LQJ1123" s="15"/>
      <c r="LQK1123" s="15"/>
      <c r="LQL1123" s="80"/>
      <c r="LQM1123" s="52"/>
      <c r="LQN1123" s="69"/>
      <c r="LQO1123" s="69"/>
      <c r="LQP1123" s="69"/>
      <c r="LQQ1123" s="107"/>
      <c r="LQR1123" s="2"/>
      <c r="LQS1123" s="15"/>
      <c r="LQT1123" s="15"/>
      <c r="LQU1123" s="80"/>
      <c r="LQV1123" s="52"/>
      <c r="LQW1123" s="69"/>
      <c r="LQX1123" s="69"/>
      <c r="LQY1123" s="69"/>
      <c r="LQZ1123" s="107"/>
      <c r="LRA1123" s="2"/>
      <c r="LRB1123" s="15"/>
      <c r="LRC1123" s="15"/>
      <c r="LRD1123" s="80"/>
      <c r="LRE1123" s="52"/>
      <c r="LRF1123" s="69"/>
      <c r="LRG1123" s="69"/>
      <c r="LRH1123" s="69"/>
      <c r="LRI1123" s="107"/>
      <c r="LRJ1123" s="2"/>
      <c r="LRK1123" s="15"/>
      <c r="LRL1123" s="15"/>
      <c r="LRM1123" s="80"/>
      <c r="LRN1123" s="52"/>
      <c r="LRO1123" s="69"/>
      <c r="LRP1123" s="69"/>
      <c r="LRQ1123" s="69"/>
      <c r="LRR1123" s="107"/>
      <c r="LRS1123" s="2"/>
      <c r="LRT1123" s="15"/>
      <c r="LRU1123" s="15"/>
      <c r="LRV1123" s="80"/>
      <c r="LRW1123" s="52"/>
      <c r="LRX1123" s="69"/>
      <c r="LRY1123" s="69"/>
      <c r="LRZ1123" s="69"/>
      <c r="LSA1123" s="107"/>
      <c r="LSB1123" s="2"/>
      <c r="LSC1123" s="15"/>
      <c r="LSD1123" s="15"/>
      <c r="LSE1123" s="80"/>
      <c r="LSF1123" s="52"/>
      <c r="LSG1123" s="69"/>
      <c r="LSH1123" s="69"/>
      <c r="LSI1123" s="69"/>
      <c r="LSJ1123" s="107"/>
      <c r="LSK1123" s="2"/>
      <c r="LSL1123" s="15"/>
      <c r="LSM1123" s="15"/>
      <c r="LSN1123" s="80"/>
      <c r="LSO1123" s="52"/>
      <c r="LSP1123" s="69"/>
      <c r="LSQ1123" s="69"/>
      <c r="LSR1123" s="69"/>
      <c r="LSS1123" s="107"/>
      <c r="LST1123" s="2"/>
      <c r="LSU1123" s="15"/>
      <c r="LSV1123" s="15"/>
      <c r="LSW1123" s="80"/>
      <c r="LSX1123" s="52"/>
      <c r="LSY1123" s="69"/>
      <c r="LSZ1123" s="69"/>
      <c r="LTA1123" s="69"/>
      <c r="LTB1123" s="107"/>
      <c r="LTC1123" s="2"/>
      <c r="LTD1123" s="15"/>
      <c r="LTE1123" s="15"/>
      <c r="LTF1123" s="80"/>
      <c r="LTG1123" s="52"/>
      <c r="LTH1123" s="69"/>
      <c r="LTI1123" s="69"/>
      <c r="LTJ1123" s="69"/>
      <c r="LTK1123" s="107"/>
      <c r="LTL1123" s="2"/>
      <c r="LTM1123" s="15"/>
      <c r="LTN1123" s="15"/>
      <c r="LTO1123" s="80"/>
      <c r="LTP1123" s="52"/>
      <c r="LTQ1123" s="69"/>
      <c r="LTR1123" s="69"/>
      <c r="LTS1123" s="69"/>
      <c r="LTT1123" s="107"/>
      <c r="LTU1123" s="2"/>
      <c r="LTV1123" s="15"/>
      <c r="LTW1123" s="15"/>
      <c r="LTX1123" s="80"/>
      <c r="LTY1123" s="52"/>
      <c r="LTZ1123" s="69"/>
      <c r="LUA1123" s="69"/>
      <c r="LUB1123" s="69"/>
      <c r="LUC1123" s="107"/>
      <c r="LUD1123" s="2"/>
      <c r="LUE1123" s="15"/>
      <c r="LUF1123" s="15"/>
      <c r="LUG1123" s="80"/>
      <c r="LUH1123" s="52"/>
      <c r="LUI1123" s="69"/>
      <c r="LUJ1123" s="69"/>
      <c r="LUK1123" s="69"/>
      <c r="LUL1123" s="107"/>
      <c r="LUM1123" s="2"/>
      <c r="LUN1123" s="15"/>
      <c r="LUO1123" s="15"/>
      <c r="LUP1123" s="80"/>
      <c r="LUQ1123" s="52"/>
      <c r="LUR1123" s="69"/>
      <c r="LUS1123" s="69"/>
      <c r="LUT1123" s="69"/>
      <c r="LUU1123" s="107"/>
      <c r="LUV1123" s="2"/>
      <c r="LUW1123" s="15"/>
      <c r="LUX1123" s="15"/>
      <c r="LUY1123" s="80"/>
      <c r="LUZ1123" s="52"/>
      <c r="LVA1123" s="69"/>
      <c r="LVB1123" s="69"/>
      <c r="LVC1123" s="69"/>
      <c r="LVD1123" s="107"/>
      <c r="LVE1123" s="2"/>
      <c r="LVF1123" s="15"/>
      <c r="LVG1123" s="15"/>
      <c r="LVH1123" s="80"/>
      <c r="LVI1123" s="52"/>
      <c r="LVJ1123" s="69"/>
      <c r="LVK1123" s="69"/>
      <c r="LVL1123" s="69"/>
      <c r="LVM1123" s="107"/>
      <c r="LVN1123" s="2"/>
      <c r="LVO1123" s="15"/>
      <c r="LVP1123" s="15"/>
      <c r="LVQ1123" s="80"/>
      <c r="LVR1123" s="52"/>
      <c r="LVS1123" s="69"/>
      <c r="LVT1123" s="69"/>
      <c r="LVU1123" s="69"/>
      <c r="LVV1123" s="107"/>
      <c r="LVW1123" s="2"/>
      <c r="LVX1123" s="15"/>
      <c r="LVY1123" s="15"/>
      <c r="LVZ1123" s="80"/>
      <c r="LWA1123" s="52"/>
      <c r="LWB1123" s="69"/>
      <c r="LWC1123" s="69"/>
      <c r="LWD1123" s="69"/>
      <c r="LWE1123" s="107"/>
      <c r="LWF1123" s="2"/>
      <c r="LWG1123" s="15"/>
      <c r="LWH1123" s="15"/>
      <c r="LWI1123" s="80"/>
      <c r="LWJ1123" s="52"/>
      <c r="LWK1123" s="69"/>
      <c r="LWL1123" s="69"/>
      <c r="LWM1123" s="69"/>
      <c r="LWN1123" s="107"/>
      <c r="LWO1123" s="2"/>
      <c r="LWP1123" s="15"/>
      <c r="LWQ1123" s="15"/>
      <c r="LWR1123" s="80"/>
      <c r="LWS1123" s="52"/>
      <c r="LWT1123" s="69"/>
      <c r="LWU1123" s="69"/>
      <c r="LWV1123" s="69"/>
      <c r="LWW1123" s="107"/>
      <c r="LWX1123" s="2"/>
      <c r="LWY1123" s="15"/>
      <c r="LWZ1123" s="15"/>
      <c r="LXA1123" s="80"/>
      <c r="LXB1123" s="52"/>
      <c r="LXC1123" s="69"/>
      <c r="LXD1123" s="69"/>
      <c r="LXE1123" s="69"/>
      <c r="LXF1123" s="107"/>
      <c r="LXG1123" s="2"/>
      <c r="LXH1123" s="15"/>
      <c r="LXI1123" s="15"/>
      <c r="LXJ1123" s="80"/>
      <c r="LXK1123" s="52"/>
      <c r="LXL1123" s="69"/>
      <c r="LXM1123" s="69"/>
      <c r="LXN1123" s="69"/>
      <c r="LXO1123" s="107"/>
      <c r="LXP1123" s="2"/>
      <c r="LXQ1123" s="15"/>
      <c r="LXR1123" s="15"/>
      <c r="LXS1123" s="80"/>
      <c r="LXT1123" s="52"/>
      <c r="LXU1123" s="69"/>
      <c r="LXV1123" s="69"/>
      <c r="LXW1123" s="69"/>
      <c r="LXX1123" s="107"/>
      <c r="LXY1123" s="2"/>
      <c r="LXZ1123" s="15"/>
      <c r="LYA1123" s="15"/>
      <c r="LYB1123" s="80"/>
      <c r="LYC1123" s="52"/>
      <c r="LYD1123" s="69"/>
      <c r="LYE1123" s="69"/>
      <c r="LYF1123" s="69"/>
      <c r="LYG1123" s="107"/>
      <c r="LYH1123" s="2"/>
      <c r="LYI1123" s="15"/>
      <c r="LYJ1123" s="15"/>
      <c r="LYK1123" s="80"/>
      <c r="LYL1123" s="52"/>
      <c r="LYM1123" s="69"/>
      <c r="LYN1123" s="69"/>
      <c r="LYO1123" s="69"/>
      <c r="LYP1123" s="107"/>
      <c r="LYQ1123" s="2"/>
      <c r="LYR1123" s="15"/>
      <c r="LYS1123" s="15"/>
      <c r="LYT1123" s="80"/>
      <c r="LYU1123" s="52"/>
      <c r="LYV1123" s="69"/>
      <c r="LYW1123" s="69"/>
      <c r="LYX1123" s="69"/>
      <c r="LYY1123" s="107"/>
      <c r="LYZ1123" s="2"/>
      <c r="LZA1123" s="15"/>
      <c r="LZB1123" s="15"/>
      <c r="LZC1123" s="80"/>
      <c r="LZD1123" s="52"/>
      <c r="LZE1123" s="69"/>
      <c r="LZF1123" s="69"/>
      <c r="LZG1123" s="69"/>
      <c r="LZH1123" s="107"/>
      <c r="LZI1123" s="2"/>
      <c r="LZJ1123" s="15"/>
      <c r="LZK1123" s="15"/>
      <c r="LZL1123" s="80"/>
      <c r="LZM1123" s="52"/>
      <c r="LZN1123" s="69"/>
      <c r="LZO1123" s="69"/>
      <c r="LZP1123" s="69"/>
      <c r="LZQ1123" s="107"/>
      <c r="LZR1123" s="2"/>
      <c r="LZS1123" s="15"/>
      <c r="LZT1123" s="15"/>
      <c r="LZU1123" s="80"/>
      <c r="LZV1123" s="52"/>
      <c r="LZW1123" s="69"/>
      <c r="LZX1123" s="69"/>
      <c r="LZY1123" s="69"/>
      <c r="LZZ1123" s="107"/>
      <c r="MAA1123" s="2"/>
      <c r="MAB1123" s="15"/>
      <c r="MAC1123" s="15"/>
      <c r="MAD1123" s="80"/>
      <c r="MAE1123" s="52"/>
      <c r="MAF1123" s="69"/>
      <c r="MAG1123" s="69"/>
      <c r="MAH1123" s="69"/>
      <c r="MAI1123" s="107"/>
      <c r="MAJ1123" s="2"/>
      <c r="MAK1123" s="15"/>
      <c r="MAL1123" s="15"/>
      <c r="MAM1123" s="80"/>
      <c r="MAN1123" s="52"/>
      <c r="MAO1123" s="69"/>
      <c r="MAP1123" s="69"/>
      <c r="MAQ1123" s="69"/>
      <c r="MAR1123" s="107"/>
      <c r="MAS1123" s="2"/>
      <c r="MAT1123" s="15"/>
      <c r="MAU1123" s="15"/>
      <c r="MAV1123" s="80"/>
      <c r="MAW1123" s="52"/>
      <c r="MAX1123" s="69"/>
      <c r="MAY1123" s="69"/>
      <c r="MAZ1123" s="69"/>
      <c r="MBA1123" s="107"/>
      <c r="MBB1123" s="2"/>
      <c r="MBC1123" s="15"/>
      <c r="MBD1123" s="15"/>
      <c r="MBE1123" s="80"/>
      <c r="MBF1123" s="52"/>
      <c r="MBG1123" s="69"/>
      <c r="MBH1123" s="69"/>
      <c r="MBI1123" s="69"/>
      <c r="MBJ1123" s="107"/>
      <c r="MBK1123" s="2"/>
      <c r="MBL1123" s="15"/>
      <c r="MBM1123" s="15"/>
      <c r="MBN1123" s="80"/>
      <c r="MBO1123" s="52"/>
      <c r="MBP1123" s="69"/>
      <c r="MBQ1123" s="69"/>
      <c r="MBR1123" s="69"/>
      <c r="MBS1123" s="107"/>
      <c r="MBT1123" s="2"/>
      <c r="MBU1123" s="15"/>
      <c r="MBV1123" s="15"/>
      <c r="MBW1123" s="80"/>
      <c r="MBX1123" s="52"/>
      <c r="MBY1123" s="69"/>
      <c r="MBZ1123" s="69"/>
      <c r="MCA1123" s="69"/>
      <c r="MCB1123" s="107"/>
      <c r="MCC1123" s="2"/>
      <c r="MCD1123" s="15"/>
      <c r="MCE1123" s="15"/>
      <c r="MCF1123" s="80"/>
      <c r="MCG1123" s="52"/>
      <c r="MCH1123" s="69"/>
      <c r="MCI1123" s="69"/>
      <c r="MCJ1123" s="69"/>
      <c r="MCK1123" s="107"/>
      <c r="MCL1123" s="2"/>
      <c r="MCM1123" s="15"/>
      <c r="MCN1123" s="15"/>
      <c r="MCO1123" s="80"/>
      <c r="MCP1123" s="52"/>
      <c r="MCQ1123" s="69"/>
      <c r="MCR1123" s="69"/>
      <c r="MCS1123" s="69"/>
      <c r="MCT1123" s="107"/>
      <c r="MCU1123" s="2"/>
      <c r="MCV1123" s="15"/>
      <c r="MCW1123" s="15"/>
      <c r="MCX1123" s="80"/>
      <c r="MCY1123" s="52"/>
      <c r="MCZ1123" s="69"/>
      <c r="MDA1123" s="69"/>
      <c r="MDB1123" s="69"/>
      <c r="MDC1123" s="107"/>
      <c r="MDD1123" s="2"/>
      <c r="MDE1123" s="15"/>
      <c r="MDF1123" s="15"/>
      <c r="MDG1123" s="80"/>
      <c r="MDH1123" s="52"/>
      <c r="MDI1123" s="69"/>
      <c r="MDJ1123" s="69"/>
      <c r="MDK1123" s="69"/>
      <c r="MDL1123" s="107"/>
      <c r="MDM1123" s="2"/>
      <c r="MDN1123" s="15"/>
      <c r="MDO1123" s="15"/>
      <c r="MDP1123" s="80"/>
      <c r="MDQ1123" s="52"/>
      <c r="MDR1123" s="69"/>
      <c r="MDS1123" s="69"/>
      <c r="MDT1123" s="69"/>
      <c r="MDU1123" s="107"/>
      <c r="MDV1123" s="2"/>
      <c r="MDW1123" s="15"/>
      <c r="MDX1123" s="15"/>
      <c r="MDY1123" s="80"/>
      <c r="MDZ1123" s="52"/>
      <c r="MEA1123" s="69"/>
      <c r="MEB1123" s="69"/>
      <c r="MEC1123" s="69"/>
      <c r="MED1123" s="107"/>
      <c r="MEE1123" s="2"/>
      <c r="MEF1123" s="15"/>
      <c r="MEG1123" s="15"/>
      <c r="MEH1123" s="80"/>
      <c r="MEI1123" s="52"/>
      <c r="MEJ1123" s="69"/>
      <c r="MEK1123" s="69"/>
      <c r="MEL1123" s="69"/>
      <c r="MEM1123" s="107"/>
      <c r="MEN1123" s="2"/>
      <c r="MEO1123" s="15"/>
      <c r="MEP1123" s="15"/>
      <c r="MEQ1123" s="80"/>
      <c r="MER1123" s="52"/>
      <c r="MES1123" s="69"/>
      <c r="MET1123" s="69"/>
      <c r="MEU1123" s="69"/>
      <c r="MEV1123" s="107"/>
      <c r="MEW1123" s="2"/>
      <c r="MEX1123" s="15"/>
      <c r="MEY1123" s="15"/>
      <c r="MEZ1123" s="80"/>
      <c r="MFA1123" s="52"/>
      <c r="MFB1123" s="69"/>
      <c r="MFC1123" s="69"/>
      <c r="MFD1123" s="69"/>
      <c r="MFE1123" s="107"/>
      <c r="MFF1123" s="2"/>
      <c r="MFG1123" s="15"/>
      <c r="MFH1123" s="15"/>
      <c r="MFI1123" s="80"/>
      <c r="MFJ1123" s="52"/>
      <c r="MFK1123" s="69"/>
      <c r="MFL1123" s="69"/>
      <c r="MFM1123" s="69"/>
      <c r="MFN1123" s="107"/>
      <c r="MFO1123" s="2"/>
      <c r="MFP1123" s="15"/>
      <c r="MFQ1123" s="15"/>
      <c r="MFR1123" s="80"/>
      <c r="MFS1123" s="52"/>
      <c r="MFT1123" s="69"/>
      <c r="MFU1123" s="69"/>
      <c r="MFV1123" s="69"/>
      <c r="MFW1123" s="107"/>
      <c r="MFX1123" s="2"/>
      <c r="MFY1123" s="15"/>
      <c r="MFZ1123" s="15"/>
      <c r="MGA1123" s="80"/>
      <c r="MGB1123" s="52"/>
      <c r="MGC1123" s="69"/>
      <c r="MGD1123" s="69"/>
      <c r="MGE1123" s="69"/>
      <c r="MGF1123" s="107"/>
      <c r="MGG1123" s="2"/>
      <c r="MGH1123" s="15"/>
      <c r="MGI1123" s="15"/>
      <c r="MGJ1123" s="80"/>
      <c r="MGK1123" s="52"/>
      <c r="MGL1123" s="69"/>
      <c r="MGM1123" s="69"/>
      <c r="MGN1123" s="69"/>
      <c r="MGO1123" s="107"/>
      <c r="MGP1123" s="2"/>
      <c r="MGQ1123" s="15"/>
      <c r="MGR1123" s="15"/>
      <c r="MGS1123" s="80"/>
      <c r="MGT1123" s="52"/>
      <c r="MGU1123" s="69"/>
      <c r="MGV1123" s="69"/>
      <c r="MGW1123" s="69"/>
      <c r="MGX1123" s="107"/>
      <c r="MGY1123" s="2"/>
      <c r="MGZ1123" s="15"/>
      <c r="MHA1123" s="15"/>
      <c r="MHB1123" s="80"/>
      <c r="MHC1123" s="52"/>
      <c r="MHD1123" s="69"/>
      <c r="MHE1123" s="69"/>
      <c r="MHF1123" s="69"/>
      <c r="MHG1123" s="107"/>
      <c r="MHH1123" s="2"/>
      <c r="MHI1123" s="15"/>
      <c r="MHJ1123" s="15"/>
      <c r="MHK1123" s="80"/>
      <c r="MHL1123" s="52"/>
      <c r="MHM1123" s="69"/>
      <c r="MHN1123" s="69"/>
      <c r="MHO1123" s="69"/>
      <c r="MHP1123" s="107"/>
      <c r="MHQ1123" s="2"/>
      <c r="MHR1123" s="15"/>
      <c r="MHS1123" s="15"/>
      <c r="MHT1123" s="80"/>
      <c r="MHU1123" s="52"/>
      <c r="MHV1123" s="69"/>
      <c r="MHW1123" s="69"/>
      <c r="MHX1123" s="69"/>
      <c r="MHY1123" s="107"/>
      <c r="MHZ1123" s="2"/>
      <c r="MIA1123" s="15"/>
      <c r="MIB1123" s="15"/>
      <c r="MIC1123" s="80"/>
      <c r="MID1123" s="52"/>
      <c r="MIE1123" s="69"/>
      <c r="MIF1123" s="69"/>
      <c r="MIG1123" s="69"/>
      <c r="MIH1123" s="107"/>
      <c r="MII1123" s="2"/>
      <c r="MIJ1123" s="15"/>
      <c r="MIK1123" s="15"/>
      <c r="MIL1123" s="80"/>
      <c r="MIM1123" s="52"/>
      <c r="MIN1123" s="69"/>
      <c r="MIO1123" s="69"/>
      <c r="MIP1123" s="69"/>
      <c r="MIQ1123" s="107"/>
      <c r="MIR1123" s="2"/>
      <c r="MIS1123" s="15"/>
      <c r="MIT1123" s="15"/>
      <c r="MIU1123" s="80"/>
      <c r="MIV1123" s="52"/>
      <c r="MIW1123" s="69"/>
      <c r="MIX1123" s="69"/>
      <c r="MIY1123" s="69"/>
      <c r="MIZ1123" s="107"/>
      <c r="MJA1123" s="2"/>
      <c r="MJB1123" s="15"/>
      <c r="MJC1123" s="15"/>
      <c r="MJD1123" s="80"/>
      <c r="MJE1123" s="52"/>
      <c r="MJF1123" s="69"/>
      <c r="MJG1123" s="69"/>
      <c r="MJH1123" s="69"/>
      <c r="MJI1123" s="107"/>
      <c r="MJJ1123" s="2"/>
      <c r="MJK1123" s="15"/>
      <c r="MJL1123" s="15"/>
      <c r="MJM1123" s="80"/>
      <c r="MJN1123" s="52"/>
      <c r="MJO1123" s="69"/>
      <c r="MJP1123" s="69"/>
      <c r="MJQ1123" s="69"/>
      <c r="MJR1123" s="107"/>
      <c r="MJS1123" s="2"/>
      <c r="MJT1123" s="15"/>
      <c r="MJU1123" s="15"/>
      <c r="MJV1123" s="80"/>
      <c r="MJW1123" s="52"/>
      <c r="MJX1123" s="69"/>
      <c r="MJY1123" s="69"/>
      <c r="MJZ1123" s="69"/>
      <c r="MKA1123" s="107"/>
      <c r="MKB1123" s="2"/>
      <c r="MKC1123" s="15"/>
      <c r="MKD1123" s="15"/>
      <c r="MKE1123" s="80"/>
      <c r="MKF1123" s="52"/>
      <c r="MKG1123" s="69"/>
      <c r="MKH1123" s="69"/>
      <c r="MKI1123" s="69"/>
      <c r="MKJ1123" s="107"/>
      <c r="MKK1123" s="2"/>
      <c r="MKL1123" s="15"/>
      <c r="MKM1123" s="15"/>
      <c r="MKN1123" s="80"/>
      <c r="MKO1123" s="52"/>
      <c r="MKP1123" s="69"/>
      <c r="MKQ1123" s="69"/>
      <c r="MKR1123" s="69"/>
      <c r="MKS1123" s="107"/>
      <c r="MKT1123" s="2"/>
      <c r="MKU1123" s="15"/>
      <c r="MKV1123" s="15"/>
      <c r="MKW1123" s="80"/>
      <c r="MKX1123" s="52"/>
      <c r="MKY1123" s="69"/>
      <c r="MKZ1123" s="69"/>
      <c r="MLA1123" s="69"/>
      <c r="MLB1123" s="107"/>
      <c r="MLC1123" s="2"/>
      <c r="MLD1123" s="15"/>
      <c r="MLE1123" s="15"/>
      <c r="MLF1123" s="80"/>
      <c r="MLG1123" s="52"/>
      <c r="MLH1123" s="69"/>
      <c r="MLI1123" s="69"/>
      <c r="MLJ1123" s="69"/>
      <c r="MLK1123" s="107"/>
      <c r="MLL1123" s="2"/>
      <c r="MLM1123" s="15"/>
      <c r="MLN1123" s="15"/>
      <c r="MLO1123" s="80"/>
      <c r="MLP1123" s="52"/>
      <c r="MLQ1123" s="69"/>
      <c r="MLR1123" s="69"/>
      <c r="MLS1123" s="69"/>
      <c r="MLT1123" s="107"/>
      <c r="MLU1123" s="2"/>
      <c r="MLV1123" s="15"/>
      <c r="MLW1123" s="15"/>
      <c r="MLX1123" s="80"/>
      <c r="MLY1123" s="52"/>
      <c r="MLZ1123" s="69"/>
      <c r="MMA1123" s="69"/>
      <c r="MMB1123" s="69"/>
      <c r="MMC1123" s="107"/>
      <c r="MMD1123" s="2"/>
      <c r="MME1123" s="15"/>
      <c r="MMF1123" s="15"/>
      <c r="MMG1123" s="80"/>
      <c r="MMH1123" s="52"/>
      <c r="MMI1123" s="69"/>
      <c r="MMJ1123" s="69"/>
      <c r="MMK1123" s="69"/>
      <c r="MML1123" s="107"/>
      <c r="MMM1123" s="2"/>
      <c r="MMN1123" s="15"/>
      <c r="MMO1123" s="15"/>
      <c r="MMP1123" s="80"/>
      <c r="MMQ1123" s="52"/>
      <c r="MMR1123" s="69"/>
      <c r="MMS1123" s="69"/>
      <c r="MMT1123" s="69"/>
      <c r="MMU1123" s="107"/>
      <c r="MMV1123" s="2"/>
      <c r="MMW1123" s="15"/>
      <c r="MMX1123" s="15"/>
      <c r="MMY1123" s="80"/>
      <c r="MMZ1123" s="52"/>
      <c r="MNA1123" s="69"/>
      <c r="MNB1123" s="69"/>
      <c r="MNC1123" s="69"/>
      <c r="MND1123" s="107"/>
      <c r="MNE1123" s="2"/>
      <c r="MNF1123" s="15"/>
      <c r="MNG1123" s="15"/>
      <c r="MNH1123" s="80"/>
      <c r="MNI1123" s="52"/>
      <c r="MNJ1123" s="69"/>
      <c r="MNK1123" s="69"/>
      <c r="MNL1123" s="69"/>
      <c r="MNM1123" s="107"/>
      <c r="MNN1123" s="2"/>
      <c r="MNO1123" s="15"/>
      <c r="MNP1123" s="15"/>
      <c r="MNQ1123" s="80"/>
      <c r="MNR1123" s="52"/>
      <c r="MNS1123" s="69"/>
      <c r="MNT1123" s="69"/>
      <c r="MNU1123" s="69"/>
      <c r="MNV1123" s="107"/>
      <c r="MNW1123" s="2"/>
      <c r="MNX1123" s="15"/>
      <c r="MNY1123" s="15"/>
      <c r="MNZ1123" s="80"/>
      <c r="MOA1123" s="52"/>
      <c r="MOB1123" s="69"/>
      <c r="MOC1123" s="69"/>
      <c r="MOD1123" s="69"/>
      <c r="MOE1123" s="107"/>
      <c r="MOF1123" s="2"/>
      <c r="MOG1123" s="15"/>
      <c r="MOH1123" s="15"/>
      <c r="MOI1123" s="80"/>
      <c r="MOJ1123" s="52"/>
      <c r="MOK1123" s="69"/>
      <c r="MOL1123" s="69"/>
      <c r="MOM1123" s="69"/>
      <c r="MON1123" s="107"/>
      <c r="MOO1123" s="2"/>
      <c r="MOP1123" s="15"/>
      <c r="MOQ1123" s="15"/>
      <c r="MOR1123" s="80"/>
      <c r="MOS1123" s="52"/>
      <c r="MOT1123" s="69"/>
      <c r="MOU1123" s="69"/>
      <c r="MOV1123" s="69"/>
      <c r="MOW1123" s="107"/>
      <c r="MOX1123" s="2"/>
      <c r="MOY1123" s="15"/>
      <c r="MOZ1123" s="15"/>
      <c r="MPA1123" s="80"/>
      <c r="MPB1123" s="52"/>
      <c r="MPC1123" s="69"/>
      <c r="MPD1123" s="69"/>
      <c r="MPE1123" s="69"/>
      <c r="MPF1123" s="107"/>
      <c r="MPG1123" s="2"/>
      <c r="MPH1123" s="15"/>
      <c r="MPI1123" s="15"/>
      <c r="MPJ1123" s="80"/>
      <c r="MPK1123" s="52"/>
      <c r="MPL1123" s="69"/>
      <c r="MPM1123" s="69"/>
      <c r="MPN1123" s="69"/>
      <c r="MPO1123" s="107"/>
      <c r="MPP1123" s="2"/>
      <c r="MPQ1123" s="15"/>
      <c r="MPR1123" s="15"/>
      <c r="MPS1123" s="80"/>
      <c r="MPT1123" s="52"/>
      <c r="MPU1123" s="69"/>
      <c r="MPV1123" s="69"/>
      <c r="MPW1123" s="69"/>
      <c r="MPX1123" s="107"/>
      <c r="MPY1123" s="2"/>
      <c r="MPZ1123" s="15"/>
      <c r="MQA1123" s="15"/>
      <c r="MQB1123" s="80"/>
      <c r="MQC1123" s="52"/>
      <c r="MQD1123" s="69"/>
      <c r="MQE1123" s="69"/>
      <c r="MQF1123" s="69"/>
      <c r="MQG1123" s="107"/>
      <c r="MQH1123" s="2"/>
      <c r="MQI1123" s="15"/>
      <c r="MQJ1123" s="15"/>
      <c r="MQK1123" s="80"/>
      <c r="MQL1123" s="52"/>
      <c r="MQM1123" s="69"/>
      <c r="MQN1123" s="69"/>
      <c r="MQO1123" s="69"/>
      <c r="MQP1123" s="107"/>
      <c r="MQQ1123" s="2"/>
      <c r="MQR1123" s="15"/>
      <c r="MQS1123" s="15"/>
      <c r="MQT1123" s="80"/>
      <c r="MQU1123" s="52"/>
      <c r="MQV1123" s="69"/>
      <c r="MQW1123" s="69"/>
      <c r="MQX1123" s="69"/>
      <c r="MQY1123" s="107"/>
      <c r="MQZ1123" s="2"/>
      <c r="MRA1123" s="15"/>
      <c r="MRB1123" s="15"/>
      <c r="MRC1123" s="80"/>
      <c r="MRD1123" s="52"/>
      <c r="MRE1123" s="69"/>
      <c r="MRF1123" s="69"/>
      <c r="MRG1123" s="69"/>
      <c r="MRH1123" s="107"/>
      <c r="MRI1123" s="2"/>
      <c r="MRJ1123" s="15"/>
      <c r="MRK1123" s="15"/>
      <c r="MRL1123" s="80"/>
      <c r="MRM1123" s="52"/>
      <c r="MRN1123" s="69"/>
      <c r="MRO1123" s="69"/>
      <c r="MRP1123" s="69"/>
      <c r="MRQ1123" s="107"/>
      <c r="MRR1123" s="2"/>
      <c r="MRS1123" s="15"/>
      <c r="MRT1123" s="15"/>
      <c r="MRU1123" s="80"/>
      <c r="MRV1123" s="52"/>
      <c r="MRW1123" s="69"/>
      <c r="MRX1123" s="69"/>
      <c r="MRY1123" s="69"/>
      <c r="MRZ1123" s="107"/>
      <c r="MSA1123" s="2"/>
      <c r="MSB1123" s="15"/>
      <c r="MSC1123" s="15"/>
      <c r="MSD1123" s="80"/>
      <c r="MSE1123" s="52"/>
      <c r="MSF1123" s="69"/>
      <c r="MSG1123" s="69"/>
      <c r="MSH1123" s="69"/>
      <c r="MSI1123" s="107"/>
      <c r="MSJ1123" s="2"/>
      <c r="MSK1123" s="15"/>
      <c r="MSL1123" s="15"/>
      <c r="MSM1123" s="80"/>
      <c r="MSN1123" s="52"/>
      <c r="MSO1123" s="69"/>
      <c r="MSP1123" s="69"/>
      <c r="MSQ1123" s="69"/>
      <c r="MSR1123" s="107"/>
      <c r="MSS1123" s="2"/>
      <c r="MST1123" s="15"/>
      <c r="MSU1123" s="15"/>
      <c r="MSV1123" s="80"/>
      <c r="MSW1123" s="52"/>
      <c r="MSX1123" s="69"/>
      <c r="MSY1123" s="69"/>
      <c r="MSZ1123" s="69"/>
      <c r="MTA1123" s="107"/>
      <c r="MTB1123" s="2"/>
      <c r="MTC1123" s="15"/>
      <c r="MTD1123" s="15"/>
      <c r="MTE1123" s="80"/>
      <c r="MTF1123" s="52"/>
      <c r="MTG1123" s="69"/>
      <c r="MTH1123" s="69"/>
      <c r="MTI1123" s="69"/>
      <c r="MTJ1123" s="107"/>
      <c r="MTK1123" s="2"/>
      <c r="MTL1123" s="15"/>
      <c r="MTM1123" s="15"/>
      <c r="MTN1123" s="80"/>
      <c r="MTO1123" s="52"/>
      <c r="MTP1123" s="69"/>
      <c r="MTQ1123" s="69"/>
      <c r="MTR1123" s="69"/>
      <c r="MTS1123" s="107"/>
      <c r="MTT1123" s="2"/>
      <c r="MTU1123" s="15"/>
      <c r="MTV1123" s="15"/>
      <c r="MTW1123" s="80"/>
      <c r="MTX1123" s="52"/>
      <c r="MTY1123" s="69"/>
      <c r="MTZ1123" s="69"/>
      <c r="MUA1123" s="69"/>
      <c r="MUB1123" s="107"/>
      <c r="MUC1123" s="2"/>
      <c r="MUD1123" s="15"/>
      <c r="MUE1123" s="15"/>
      <c r="MUF1123" s="80"/>
      <c r="MUG1123" s="52"/>
      <c r="MUH1123" s="69"/>
      <c r="MUI1123" s="69"/>
      <c r="MUJ1123" s="69"/>
      <c r="MUK1123" s="107"/>
      <c r="MUL1123" s="2"/>
      <c r="MUM1123" s="15"/>
      <c r="MUN1123" s="15"/>
      <c r="MUO1123" s="80"/>
      <c r="MUP1123" s="52"/>
      <c r="MUQ1123" s="69"/>
      <c r="MUR1123" s="69"/>
      <c r="MUS1123" s="69"/>
      <c r="MUT1123" s="107"/>
      <c r="MUU1123" s="2"/>
      <c r="MUV1123" s="15"/>
      <c r="MUW1123" s="15"/>
      <c r="MUX1123" s="80"/>
      <c r="MUY1123" s="52"/>
      <c r="MUZ1123" s="69"/>
      <c r="MVA1123" s="69"/>
      <c r="MVB1123" s="69"/>
      <c r="MVC1123" s="107"/>
      <c r="MVD1123" s="2"/>
      <c r="MVE1123" s="15"/>
      <c r="MVF1123" s="15"/>
      <c r="MVG1123" s="80"/>
      <c r="MVH1123" s="52"/>
      <c r="MVI1123" s="69"/>
      <c r="MVJ1123" s="69"/>
      <c r="MVK1123" s="69"/>
      <c r="MVL1123" s="107"/>
      <c r="MVM1123" s="2"/>
      <c r="MVN1123" s="15"/>
      <c r="MVO1123" s="15"/>
      <c r="MVP1123" s="80"/>
      <c r="MVQ1123" s="52"/>
      <c r="MVR1123" s="69"/>
      <c r="MVS1123" s="69"/>
      <c r="MVT1123" s="69"/>
      <c r="MVU1123" s="107"/>
      <c r="MVV1123" s="2"/>
      <c r="MVW1123" s="15"/>
      <c r="MVX1123" s="15"/>
      <c r="MVY1123" s="80"/>
      <c r="MVZ1123" s="52"/>
      <c r="MWA1123" s="69"/>
      <c r="MWB1123" s="69"/>
      <c r="MWC1123" s="69"/>
      <c r="MWD1123" s="107"/>
      <c r="MWE1123" s="2"/>
      <c r="MWF1123" s="15"/>
      <c r="MWG1123" s="15"/>
      <c r="MWH1123" s="80"/>
      <c r="MWI1123" s="52"/>
      <c r="MWJ1123" s="69"/>
      <c r="MWK1123" s="69"/>
      <c r="MWL1123" s="69"/>
      <c r="MWM1123" s="107"/>
      <c r="MWN1123" s="2"/>
      <c r="MWO1123" s="15"/>
      <c r="MWP1123" s="15"/>
      <c r="MWQ1123" s="80"/>
      <c r="MWR1123" s="52"/>
      <c r="MWS1123" s="69"/>
      <c r="MWT1123" s="69"/>
      <c r="MWU1123" s="69"/>
      <c r="MWV1123" s="107"/>
      <c r="MWW1123" s="2"/>
      <c r="MWX1123" s="15"/>
      <c r="MWY1123" s="15"/>
      <c r="MWZ1123" s="80"/>
      <c r="MXA1123" s="52"/>
      <c r="MXB1123" s="69"/>
      <c r="MXC1123" s="69"/>
      <c r="MXD1123" s="69"/>
      <c r="MXE1123" s="107"/>
      <c r="MXF1123" s="2"/>
      <c r="MXG1123" s="15"/>
      <c r="MXH1123" s="15"/>
      <c r="MXI1123" s="80"/>
      <c r="MXJ1123" s="52"/>
      <c r="MXK1123" s="69"/>
      <c r="MXL1123" s="69"/>
      <c r="MXM1123" s="69"/>
      <c r="MXN1123" s="107"/>
      <c r="MXO1123" s="2"/>
      <c r="MXP1123" s="15"/>
      <c r="MXQ1123" s="15"/>
      <c r="MXR1123" s="80"/>
      <c r="MXS1123" s="52"/>
      <c r="MXT1123" s="69"/>
      <c r="MXU1123" s="69"/>
      <c r="MXV1123" s="69"/>
      <c r="MXW1123" s="107"/>
      <c r="MXX1123" s="2"/>
      <c r="MXY1123" s="15"/>
      <c r="MXZ1123" s="15"/>
      <c r="MYA1123" s="80"/>
      <c r="MYB1123" s="52"/>
      <c r="MYC1123" s="69"/>
      <c r="MYD1123" s="69"/>
      <c r="MYE1123" s="69"/>
      <c r="MYF1123" s="107"/>
      <c r="MYG1123" s="2"/>
      <c r="MYH1123" s="15"/>
      <c r="MYI1123" s="15"/>
      <c r="MYJ1123" s="80"/>
      <c r="MYK1123" s="52"/>
      <c r="MYL1123" s="69"/>
      <c r="MYM1123" s="69"/>
      <c r="MYN1123" s="69"/>
      <c r="MYO1123" s="107"/>
      <c r="MYP1123" s="2"/>
      <c r="MYQ1123" s="15"/>
      <c r="MYR1123" s="15"/>
      <c r="MYS1123" s="80"/>
      <c r="MYT1123" s="52"/>
      <c r="MYU1123" s="69"/>
      <c r="MYV1123" s="69"/>
      <c r="MYW1123" s="69"/>
      <c r="MYX1123" s="107"/>
      <c r="MYY1123" s="2"/>
      <c r="MYZ1123" s="15"/>
      <c r="MZA1123" s="15"/>
      <c r="MZB1123" s="80"/>
      <c r="MZC1123" s="52"/>
      <c r="MZD1123" s="69"/>
      <c r="MZE1123" s="69"/>
      <c r="MZF1123" s="69"/>
      <c r="MZG1123" s="107"/>
      <c r="MZH1123" s="2"/>
      <c r="MZI1123" s="15"/>
      <c r="MZJ1123" s="15"/>
      <c r="MZK1123" s="80"/>
      <c r="MZL1123" s="52"/>
      <c r="MZM1123" s="69"/>
      <c r="MZN1123" s="69"/>
      <c r="MZO1123" s="69"/>
      <c r="MZP1123" s="107"/>
      <c r="MZQ1123" s="2"/>
      <c r="MZR1123" s="15"/>
      <c r="MZS1123" s="15"/>
      <c r="MZT1123" s="80"/>
      <c r="MZU1123" s="52"/>
      <c r="MZV1123" s="69"/>
      <c r="MZW1123" s="69"/>
      <c r="MZX1123" s="69"/>
      <c r="MZY1123" s="107"/>
      <c r="MZZ1123" s="2"/>
      <c r="NAA1123" s="15"/>
      <c r="NAB1123" s="15"/>
      <c r="NAC1123" s="80"/>
      <c r="NAD1123" s="52"/>
      <c r="NAE1123" s="69"/>
      <c r="NAF1123" s="69"/>
      <c r="NAG1123" s="69"/>
      <c r="NAH1123" s="107"/>
      <c r="NAI1123" s="2"/>
      <c r="NAJ1123" s="15"/>
      <c r="NAK1123" s="15"/>
      <c r="NAL1123" s="80"/>
      <c r="NAM1123" s="52"/>
      <c r="NAN1123" s="69"/>
      <c r="NAO1123" s="69"/>
      <c r="NAP1123" s="69"/>
      <c r="NAQ1123" s="107"/>
      <c r="NAR1123" s="2"/>
      <c r="NAS1123" s="15"/>
      <c r="NAT1123" s="15"/>
      <c r="NAU1123" s="80"/>
      <c r="NAV1123" s="52"/>
      <c r="NAW1123" s="69"/>
      <c r="NAX1123" s="69"/>
      <c r="NAY1123" s="69"/>
      <c r="NAZ1123" s="107"/>
      <c r="NBA1123" s="2"/>
      <c r="NBB1123" s="15"/>
      <c r="NBC1123" s="15"/>
      <c r="NBD1123" s="80"/>
      <c r="NBE1123" s="52"/>
      <c r="NBF1123" s="69"/>
      <c r="NBG1123" s="69"/>
      <c r="NBH1123" s="69"/>
      <c r="NBI1123" s="107"/>
      <c r="NBJ1123" s="2"/>
      <c r="NBK1123" s="15"/>
      <c r="NBL1123" s="15"/>
      <c r="NBM1123" s="80"/>
      <c r="NBN1123" s="52"/>
      <c r="NBO1123" s="69"/>
      <c r="NBP1123" s="69"/>
      <c r="NBQ1123" s="69"/>
      <c r="NBR1123" s="107"/>
      <c r="NBS1123" s="2"/>
      <c r="NBT1123" s="15"/>
      <c r="NBU1123" s="15"/>
      <c r="NBV1123" s="80"/>
      <c r="NBW1123" s="52"/>
      <c r="NBX1123" s="69"/>
      <c r="NBY1123" s="69"/>
      <c r="NBZ1123" s="69"/>
      <c r="NCA1123" s="107"/>
      <c r="NCB1123" s="2"/>
      <c r="NCC1123" s="15"/>
      <c r="NCD1123" s="15"/>
      <c r="NCE1123" s="80"/>
      <c r="NCF1123" s="52"/>
      <c r="NCG1123" s="69"/>
      <c r="NCH1123" s="69"/>
      <c r="NCI1123" s="69"/>
      <c r="NCJ1123" s="107"/>
      <c r="NCK1123" s="2"/>
      <c r="NCL1123" s="15"/>
      <c r="NCM1123" s="15"/>
      <c r="NCN1123" s="80"/>
      <c r="NCO1123" s="52"/>
      <c r="NCP1123" s="69"/>
      <c r="NCQ1123" s="69"/>
      <c r="NCR1123" s="69"/>
      <c r="NCS1123" s="107"/>
      <c r="NCT1123" s="2"/>
      <c r="NCU1123" s="15"/>
      <c r="NCV1123" s="15"/>
      <c r="NCW1123" s="80"/>
      <c r="NCX1123" s="52"/>
      <c r="NCY1123" s="69"/>
      <c r="NCZ1123" s="69"/>
      <c r="NDA1123" s="69"/>
      <c r="NDB1123" s="107"/>
      <c r="NDC1123" s="2"/>
      <c r="NDD1123" s="15"/>
      <c r="NDE1123" s="15"/>
      <c r="NDF1123" s="80"/>
      <c r="NDG1123" s="52"/>
      <c r="NDH1123" s="69"/>
      <c r="NDI1123" s="69"/>
      <c r="NDJ1123" s="69"/>
      <c r="NDK1123" s="107"/>
      <c r="NDL1123" s="2"/>
      <c r="NDM1123" s="15"/>
      <c r="NDN1123" s="15"/>
      <c r="NDO1123" s="80"/>
      <c r="NDP1123" s="52"/>
      <c r="NDQ1123" s="69"/>
      <c r="NDR1123" s="69"/>
      <c r="NDS1123" s="69"/>
      <c r="NDT1123" s="107"/>
      <c r="NDU1123" s="2"/>
      <c r="NDV1123" s="15"/>
      <c r="NDW1123" s="15"/>
      <c r="NDX1123" s="80"/>
      <c r="NDY1123" s="52"/>
      <c r="NDZ1123" s="69"/>
      <c r="NEA1123" s="69"/>
      <c r="NEB1123" s="69"/>
      <c r="NEC1123" s="107"/>
      <c r="NED1123" s="2"/>
      <c r="NEE1123" s="15"/>
      <c r="NEF1123" s="15"/>
      <c r="NEG1123" s="80"/>
      <c r="NEH1123" s="52"/>
      <c r="NEI1123" s="69"/>
      <c r="NEJ1123" s="69"/>
      <c r="NEK1123" s="69"/>
      <c r="NEL1123" s="107"/>
      <c r="NEM1123" s="2"/>
      <c r="NEN1123" s="15"/>
      <c r="NEO1123" s="15"/>
      <c r="NEP1123" s="80"/>
      <c r="NEQ1123" s="52"/>
      <c r="NER1123" s="69"/>
      <c r="NES1123" s="69"/>
      <c r="NET1123" s="69"/>
      <c r="NEU1123" s="107"/>
      <c r="NEV1123" s="2"/>
      <c r="NEW1123" s="15"/>
      <c r="NEX1123" s="15"/>
      <c r="NEY1123" s="80"/>
      <c r="NEZ1123" s="52"/>
      <c r="NFA1123" s="69"/>
      <c r="NFB1123" s="69"/>
      <c r="NFC1123" s="69"/>
      <c r="NFD1123" s="107"/>
      <c r="NFE1123" s="2"/>
      <c r="NFF1123" s="15"/>
      <c r="NFG1123" s="15"/>
      <c r="NFH1123" s="80"/>
      <c r="NFI1123" s="52"/>
      <c r="NFJ1123" s="69"/>
      <c r="NFK1123" s="69"/>
      <c r="NFL1123" s="69"/>
      <c r="NFM1123" s="107"/>
      <c r="NFN1123" s="2"/>
      <c r="NFO1123" s="15"/>
      <c r="NFP1123" s="15"/>
      <c r="NFQ1123" s="80"/>
      <c r="NFR1123" s="52"/>
      <c r="NFS1123" s="69"/>
      <c r="NFT1123" s="69"/>
      <c r="NFU1123" s="69"/>
      <c r="NFV1123" s="107"/>
      <c r="NFW1123" s="2"/>
      <c r="NFX1123" s="15"/>
      <c r="NFY1123" s="15"/>
      <c r="NFZ1123" s="80"/>
      <c r="NGA1123" s="52"/>
      <c r="NGB1123" s="69"/>
      <c r="NGC1123" s="69"/>
      <c r="NGD1123" s="69"/>
      <c r="NGE1123" s="107"/>
      <c r="NGF1123" s="2"/>
      <c r="NGG1123" s="15"/>
      <c r="NGH1123" s="15"/>
      <c r="NGI1123" s="80"/>
      <c r="NGJ1123" s="52"/>
      <c r="NGK1123" s="69"/>
      <c r="NGL1123" s="69"/>
      <c r="NGM1123" s="69"/>
      <c r="NGN1123" s="107"/>
      <c r="NGO1123" s="2"/>
      <c r="NGP1123" s="15"/>
      <c r="NGQ1123" s="15"/>
      <c r="NGR1123" s="80"/>
      <c r="NGS1123" s="52"/>
      <c r="NGT1123" s="69"/>
      <c r="NGU1123" s="69"/>
      <c r="NGV1123" s="69"/>
      <c r="NGW1123" s="107"/>
      <c r="NGX1123" s="2"/>
      <c r="NGY1123" s="15"/>
      <c r="NGZ1123" s="15"/>
      <c r="NHA1123" s="80"/>
      <c r="NHB1123" s="52"/>
      <c r="NHC1123" s="69"/>
      <c r="NHD1123" s="69"/>
      <c r="NHE1123" s="69"/>
      <c r="NHF1123" s="107"/>
      <c r="NHG1123" s="2"/>
      <c r="NHH1123" s="15"/>
      <c r="NHI1123" s="15"/>
      <c r="NHJ1123" s="80"/>
      <c r="NHK1123" s="52"/>
      <c r="NHL1123" s="69"/>
      <c r="NHM1123" s="69"/>
      <c r="NHN1123" s="69"/>
      <c r="NHO1123" s="107"/>
      <c r="NHP1123" s="2"/>
      <c r="NHQ1123" s="15"/>
      <c r="NHR1123" s="15"/>
      <c r="NHS1123" s="80"/>
      <c r="NHT1123" s="52"/>
      <c r="NHU1123" s="69"/>
      <c r="NHV1123" s="69"/>
      <c r="NHW1123" s="69"/>
      <c r="NHX1123" s="107"/>
      <c r="NHY1123" s="2"/>
      <c r="NHZ1123" s="15"/>
      <c r="NIA1123" s="15"/>
      <c r="NIB1123" s="80"/>
      <c r="NIC1123" s="52"/>
      <c r="NID1123" s="69"/>
      <c r="NIE1123" s="69"/>
      <c r="NIF1123" s="69"/>
      <c r="NIG1123" s="107"/>
      <c r="NIH1123" s="2"/>
      <c r="NII1123" s="15"/>
      <c r="NIJ1123" s="15"/>
      <c r="NIK1123" s="80"/>
      <c r="NIL1123" s="52"/>
      <c r="NIM1123" s="69"/>
      <c r="NIN1123" s="69"/>
      <c r="NIO1123" s="69"/>
      <c r="NIP1123" s="107"/>
      <c r="NIQ1123" s="2"/>
      <c r="NIR1123" s="15"/>
      <c r="NIS1123" s="15"/>
      <c r="NIT1123" s="80"/>
      <c r="NIU1123" s="52"/>
      <c r="NIV1123" s="69"/>
      <c r="NIW1123" s="69"/>
      <c r="NIX1123" s="69"/>
      <c r="NIY1123" s="107"/>
      <c r="NIZ1123" s="2"/>
      <c r="NJA1123" s="15"/>
      <c r="NJB1123" s="15"/>
      <c r="NJC1123" s="80"/>
      <c r="NJD1123" s="52"/>
      <c r="NJE1123" s="69"/>
      <c r="NJF1123" s="69"/>
      <c r="NJG1123" s="69"/>
      <c r="NJH1123" s="107"/>
      <c r="NJI1123" s="2"/>
      <c r="NJJ1123" s="15"/>
      <c r="NJK1123" s="15"/>
      <c r="NJL1123" s="80"/>
      <c r="NJM1123" s="52"/>
      <c r="NJN1123" s="69"/>
      <c r="NJO1123" s="69"/>
      <c r="NJP1123" s="69"/>
      <c r="NJQ1123" s="107"/>
      <c r="NJR1123" s="2"/>
      <c r="NJS1123" s="15"/>
      <c r="NJT1123" s="15"/>
      <c r="NJU1123" s="80"/>
      <c r="NJV1123" s="52"/>
      <c r="NJW1123" s="69"/>
      <c r="NJX1123" s="69"/>
      <c r="NJY1123" s="69"/>
      <c r="NJZ1123" s="107"/>
      <c r="NKA1123" s="2"/>
      <c r="NKB1123" s="15"/>
      <c r="NKC1123" s="15"/>
      <c r="NKD1123" s="80"/>
      <c r="NKE1123" s="52"/>
      <c r="NKF1123" s="69"/>
      <c r="NKG1123" s="69"/>
      <c r="NKH1123" s="69"/>
      <c r="NKI1123" s="107"/>
      <c r="NKJ1123" s="2"/>
      <c r="NKK1123" s="15"/>
      <c r="NKL1123" s="15"/>
      <c r="NKM1123" s="80"/>
      <c r="NKN1123" s="52"/>
      <c r="NKO1123" s="69"/>
      <c r="NKP1123" s="69"/>
      <c r="NKQ1123" s="69"/>
      <c r="NKR1123" s="107"/>
      <c r="NKS1123" s="2"/>
      <c r="NKT1123" s="15"/>
      <c r="NKU1123" s="15"/>
      <c r="NKV1123" s="80"/>
      <c r="NKW1123" s="52"/>
      <c r="NKX1123" s="69"/>
      <c r="NKY1123" s="69"/>
      <c r="NKZ1123" s="69"/>
      <c r="NLA1123" s="107"/>
      <c r="NLB1123" s="2"/>
      <c r="NLC1123" s="15"/>
      <c r="NLD1123" s="15"/>
      <c r="NLE1123" s="80"/>
      <c r="NLF1123" s="52"/>
      <c r="NLG1123" s="69"/>
      <c r="NLH1123" s="69"/>
      <c r="NLI1123" s="69"/>
      <c r="NLJ1123" s="107"/>
      <c r="NLK1123" s="2"/>
      <c r="NLL1123" s="15"/>
      <c r="NLM1123" s="15"/>
      <c r="NLN1123" s="80"/>
      <c r="NLO1123" s="52"/>
      <c r="NLP1123" s="69"/>
      <c r="NLQ1123" s="69"/>
      <c r="NLR1123" s="69"/>
      <c r="NLS1123" s="107"/>
      <c r="NLT1123" s="2"/>
      <c r="NLU1123" s="15"/>
      <c r="NLV1123" s="15"/>
      <c r="NLW1123" s="80"/>
      <c r="NLX1123" s="52"/>
      <c r="NLY1123" s="69"/>
      <c r="NLZ1123" s="69"/>
      <c r="NMA1123" s="69"/>
      <c r="NMB1123" s="107"/>
      <c r="NMC1123" s="2"/>
      <c r="NMD1123" s="15"/>
      <c r="NME1123" s="15"/>
      <c r="NMF1123" s="80"/>
      <c r="NMG1123" s="52"/>
      <c r="NMH1123" s="69"/>
      <c r="NMI1123" s="69"/>
      <c r="NMJ1123" s="69"/>
      <c r="NMK1123" s="107"/>
      <c r="NML1123" s="2"/>
      <c r="NMM1123" s="15"/>
      <c r="NMN1123" s="15"/>
      <c r="NMO1123" s="80"/>
      <c r="NMP1123" s="52"/>
      <c r="NMQ1123" s="69"/>
      <c r="NMR1123" s="69"/>
      <c r="NMS1123" s="69"/>
      <c r="NMT1123" s="107"/>
      <c r="NMU1123" s="2"/>
      <c r="NMV1123" s="15"/>
      <c r="NMW1123" s="15"/>
      <c r="NMX1123" s="80"/>
      <c r="NMY1123" s="52"/>
      <c r="NMZ1123" s="69"/>
      <c r="NNA1123" s="69"/>
      <c r="NNB1123" s="69"/>
      <c r="NNC1123" s="107"/>
      <c r="NND1123" s="2"/>
      <c r="NNE1123" s="15"/>
      <c r="NNF1123" s="15"/>
      <c r="NNG1123" s="80"/>
      <c r="NNH1123" s="52"/>
      <c r="NNI1123" s="69"/>
      <c r="NNJ1123" s="69"/>
      <c r="NNK1123" s="69"/>
      <c r="NNL1123" s="107"/>
      <c r="NNM1123" s="2"/>
      <c r="NNN1123" s="15"/>
      <c r="NNO1123" s="15"/>
      <c r="NNP1123" s="80"/>
      <c r="NNQ1123" s="52"/>
      <c r="NNR1123" s="69"/>
      <c r="NNS1123" s="69"/>
      <c r="NNT1123" s="69"/>
      <c r="NNU1123" s="107"/>
      <c r="NNV1123" s="2"/>
      <c r="NNW1123" s="15"/>
      <c r="NNX1123" s="15"/>
      <c r="NNY1123" s="80"/>
      <c r="NNZ1123" s="52"/>
      <c r="NOA1123" s="69"/>
      <c r="NOB1123" s="69"/>
      <c r="NOC1123" s="69"/>
      <c r="NOD1123" s="107"/>
      <c r="NOE1123" s="2"/>
      <c r="NOF1123" s="15"/>
      <c r="NOG1123" s="15"/>
      <c r="NOH1123" s="80"/>
      <c r="NOI1123" s="52"/>
      <c r="NOJ1123" s="69"/>
      <c r="NOK1123" s="69"/>
      <c r="NOL1123" s="69"/>
      <c r="NOM1123" s="107"/>
      <c r="NON1123" s="2"/>
      <c r="NOO1123" s="15"/>
      <c r="NOP1123" s="15"/>
      <c r="NOQ1123" s="80"/>
      <c r="NOR1123" s="52"/>
      <c r="NOS1123" s="69"/>
      <c r="NOT1123" s="69"/>
      <c r="NOU1123" s="69"/>
      <c r="NOV1123" s="107"/>
      <c r="NOW1123" s="2"/>
      <c r="NOX1123" s="15"/>
      <c r="NOY1123" s="15"/>
      <c r="NOZ1123" s="80"/>
      <c r="NPA1123" s="52"/>
      <c r="NPB1123" s="69"/>
      <c r="NPC1123" s="69"/>
      <c r="NPD1123" s="69"/>
      <c r="NPE1123" s="107"/>
      <c r="NPF1123" s="2"/>
      <c r="NPG1123" s="15"/>
      <c r="NPH1123" s="15"/>
      <c r="NPI1123" s="80"/>
      <c r="NPJ1123" s="52"/>
      <c r="NPK1123" s="69"/>
      <c r="NPL1123" s="69"/>
      <c r="NPM1123" s="69"/>
      <c r="NPN1123" s="107"/>
      <c r="NPO1123" s="2"/>
      <c r="NPP1123" s="15"/>
      <c r="NPQ1123" s="15"/>
      <c r="NPR1123" s="80"/>
      <c r="NPS1123" s="52"/>
      <c r="NPT1123" s="69"/>
      <c r="NPU1123" s="69"/>
      <c r="NPV1123" s="69"/>
      <c r="NPW1123" s="107"/>
      <c r="NPX1123" s="2"/>
      <c r="NPY1123" s="15"/>
      <c r="NPZ1123" s="15"/>
      <c r="NQA1123" s="80"/>
      <c r="NQB1123" s="52"/>
      <c r="NQC1123" s="69"/>
      <c r="NQD1123" s="69"/>
      <c r="NQE1123" s="69"/>
      <c r="NQF1123" s="107"/>
      <c r="NQG1123" s="2"/>
      <c r="NQH1123" s="15"/>
      <c r="NQI1123" s="15"/>
      <c r="NQJ1123" s="80"/>
      <c r="NQK1123" s="52"/>
      <c r="NQL1123" s="69"/>
      <c r="NQM1123" s="69"/>
      <c r="NQN1123" s="69"/>
      <c r="NQO1123" s="107"/>
      <c r="NQP1123" s="2"/>
      <c r="NQQ1123" s="15"/>
      <c r="NQR1123" s="15"/>
      <c r="NQS1123" s="80"/>
      <c r="NQT1123" s="52"/>
      <c r="NQU1123" s="69"/>
      <c r="NQV1123" s="69"/>
      <c r="NQW1123" s="69"/>
      <c r="NQX1123" s="107"/>
      <c r="NQY1123" s="2"/>
      <c r="NQZ1123" s="15"/>
      <c r="NRA1123" s="15"/>
      <c r="NRB1123" s="80"/>
      <c r="NRC1123" s="52"/>
      <c r="NRD1123" s="69"/>
      <c r="NRE1123" s="69"/>
      <c r="NRF1123" s="69"/>
      <c r="NRG1123" s="107"/>
      <c r="NRH1123" s="2"/>
      <c r="NRI1123" s="15"/>
      <c r="NRJ1123" s="15"/>
      <c r="NRK1123" s="80"/>
      <c r="NRL1123" s="52"/>
      <c r="NRM1123" s="69"/>
      <c r="NRN1123" s="69"/>
      <c r="NRO1123" s="69"/>
      <c r="NRP1123" s="107"/>
      <c r="NRQ1123" s="2"/>
      <c r="NRR1123" s="15"/>
      <c r="NRS1123" s="15"/>
      <c r="NRT1123" s="80"/>
      <c r="NRU1123" s="52"/>
      <c r="NRV1123" s="69"/>
      <c r="NRW1123" s="69"/>
      <c r="NRX1123" s="69"/>
      <c r="NRY1123" s="107"/>
      <c r="NRZ1123" s="2"/>
      <c r="NSA1123" s="15"/>
      <c r="NSB1123" s="15"/>
      <c r="NSC1123" s="80"/>
      <c r="NSD1123" s="52"/>
      <c r="NSE1123" s="69"/>
      <c r="NSF1123" s="69"/>
      <c r="NSG1123" s="69"/>
      <c r="NSH1123" s="107"/>
      <c r="NSI1123" s="2"/>
      <c r="NSJ1123" s="15"/>
      <c r="NSK1123" s="15"/>
      <c r="NSL1123" s="80"/>
      <c r="NSM1123" s="52"/>
      <c r="NSN1123" s="69"/>
      <c r="NSO1123" s="69"/>
      <c r="NSP1123" s="69"/>
      <c r="NSQ1123" s="107"/>
      <c r="NSR1123" s="2"/>
      <c r="NSS1123" s="15"/>
      <c r="NST1123" s="15"/>
      <c r="NSU1123" s="80"/>
      <c r="NSV1123" s="52"/>
      <c r="NSW1123" s="69"/>
      <c r="NSX1123" s="69"/>
      <c r="NSY1123" s="69"/>
      <c r="NSZ1123" s="107"/>
      <c r="NTA1123" s="2"/>
      <c r="NTB1123" s="15"/>
      <c r="NTC1123" s="15"/>
      <c r="NTD1123" s="80"/>
      <c r="NTE1123" s="52"/>
      <c r="NTF1123" s="69"/>
      <c r="NTG1123" s="69"/>
      <c r="NTH1123" s="69"/>
      <c r="NTI1123" s="107"/>
      <c r="NTJ1123" s="2"/>
      <c r="NTK1123" s="15"/>
      <c r="NTL1123" s="15"/>
      <c r="NTM1123" s="80"/>
      <c r="NTN1123" s="52"/>
      <c r="NTO1123" s="69"/>
      <c r="NTP1123" s="69"/>
      <c r="NTQ1123" s="69"/>
      <c r="NTR1123" s="107"/>
      <c r="NTS1123" s="2"/>
      <c r="NTT1123" s="15"/>
      <c r="NTU1123" s="15"/>
      <c r="NTV1123" s="80"/>
      <c r="NTW1123" s="52"/>
      <c r="NTX1123" s="69"/>
      <c r="NTY1123" s="69"/>
      <c r="NTZ1123" s="69"/>
      <c r="NUA1123" s="107"/>
      <c r="NUB1123" s="2"/>
      <c r="NUC1123" s="15"/>
      <c r="NUD1123" s="15"/>
      <c r="NUE1123" s="80"/>
      <c r="NUF1123" s="52"/>
      <c r="NUG1123" s="69"/>
      <c r="NUH1123" s="69"/>
      <c r="NUI1123" s="69"/>
      <c r="NUJ1123" s="107"/>
      <c r="NUK1123" s="2"/>
      <c r="NUL1123" s="15"/>
      <c r="NUM1123" s="15"/>
      <c r="NUN1123" s="80"/>
      <c r="NUO1123" s="52"/>
      <c r="NUP1123" s="69"/>
      <c r="NUQ1123" s="69"/>
      <c r="NUR1123" s="69"/>
      <c r="NUS1123" s="107"/>
      <c r="NUT1123" s="2"/>
      <c r="NUU1123" s="15"/>
      <c r="NUV1123" s="15"/>
      <c r="NUW1123" s="80"/>
      <c r="NUX1123" s="52"/>
      <c r="NUY1123" s="69"/>
      <c r="NUZ1123" s="69"/>
      <c r="NVA1123" s="69"/>
      <c r="NVB1123" s="107"/>
      <c r="NVC1123" s="2"/>
      <c r="NVD1123" s="15"/>
      <c r="NVE1123" s="15"/>
      <c r="NVF1123" s="80"/>
      <c r="NVG1123" s="52"/>
      <c r="NVH1123" s="69"/>
      <c r="NVI1123" s="69"/>
      <c r="NVJ1123" s="69"/>
      <c r="NVK1123" s="107"/>
      <c r="NVL1123" s="2"/>
      <c r="NVM1123" s="15"/>
      <c r="NVN1123" s="15"/>
      <c r="NVO1123" s="80"/>
      <c r="NVP1123" s="52"/>
      <c r="NVQ1123" s="69"/>
      <c r="NVR1123" s="69"/>
      <c r="NVS1123" s="69"/>
      <c r="NVT1123" s="107"/>
      <c r="NVU1123" s="2"/>
      <c r="NVV1123" s="15"/>
      <c r="NVW1123" s="15"/>
      <c r="NVX1123" s="80"/>
      <c r="NVY1123" s="52"/>
      <c r="NVZ1123" s="69"/>
      <c r="NWA1123" s="69"/>
      <c r="NWB1123" s="69"/>
      <c r="NWC1123" s="107"/>
      <c r="NWD1123" s="2"/>
      <c r="NWE1123" s="15"/>
      <c r="NWF1123" s="15"/>
      <c r="NWG1123" s="80"/>
      <c r="NWH1123" s="52"/>
      <c r="NWI1123" s="69"/>
      <c r="NWJ1123" s="69"/>
      <c r="NWK1123" s="69"/>
      <c r="NWL1123" s="107"/>
      <c r="NWM1123" s="2"/>
      <c r="NWN1123" s="15"/>
      <c r="NWO1123" s="15"/>
      <c r="NWP1123" s="80"/>
      <c r="NWQ1123" s="52"/>
      <c r="NWR1123" s="69"/>
      <c r="NWS1123" s="69"/>
      <c r="NWT1123" s="69"/>
      <c r="NWU1123" s="107"/>
      <c r="NWV1123" s="2"/>
      <c r="NWW1123" s="15"/>
      <c r="NWX1123" s="15"/>
      <c r="NWY1123" s="80"/>
      <c r="NWZ1123" s="52"/>
      <c r="NXA1123" s="69"/>
      <c r="NXB1123" s="69"/>
      <c r="NXC1123" s="69"/>
      <c r="NXD1123" s="107"/>
      <c r="NXE1123" s="2"/>
      <c r="NXF1123" s="15"/>
      <c r="NXG1123" s="15"/>
      <c r="NXH1123" s="80"/>
      <c r="NXI1123" s="52"/>
      <c r="NXJ1123" s="69"/>
      <c r="NXK1123" s="69"/>
      <c r="NXL1123" s="69"/>
      <c r="NXM1123" s="107"/>
      <c r="NXN1123" s="2"/>
      <c r="NXO1123" s="15"/>
      <c r="NXP1123" s="15"/>
      <c r="NXQ1123" s="80"/>
      <c r="NXR1123" s="52"/>
      <c r="NXS1123" s="69"/>
      <c r="NXT1123" s="69"/>
      <c r="NXU1123" s="69"/>
      <c r="NXV1123" s="107"/>
      <c r="NXW1123" s="2"/>
      <c r="NXX1123" s="15"/>
      <c r="NXY1123" s="15"/>
      <c r="NXZ1123" s="80"/>
      <c r="NYA1123" s="52"/>
      <c r="NYB1123" s="69"/>
      <c r="NYC1123" s="69"/>
      <c r="NYD1123" s="69"/>
      <c r="NYE1123" s="107"/>
      <c r="NYF1123" s="2"/>
      <c r="NYG1123" s="15"/>
      <c r="NYH1123" s="15"/>
      <c r="NYI1123" s="80"/>
      <c r="NYJ1123" s="52"/>
      <c r="NYK1123" s="69"/>
      <c r="NYL1123" s="69"/>
      <c r="NYM1123" s="69"/>
      <c r="NYN1123" s="107"/>
      <c r="NYO1123" s="2"/>
      <c r="NYP1123" s="15"/>
      <c r="NYQ1123" s="15"/>
      <c r="NYR1123" s="80"/>
      <c r="NYS1123" s="52"/>
      <c r="NYT1123" s="69"/>
      <c r="NYU1123" s="69"/>
      <c r="NYV1123" s="69"/>
      <c r="NYW1123" s="107"/>
      <c r="NYX1123" s="2"/>
      <c r="NYY1123" s="15"/>
      <c r="NYZ1123" s="15"/>
      <c r="NZA1123" s="80"/>
      <c r="NZB1123" s="52"/>
      <c r="NZC1123" s="69"/>
      <c r="NZD1123" s="69"/>
      <c r="NZE1123" s="69"/>
      <c r="NZF1123" s="107"/>
      <c r="NZG1123" s="2"/>
      <c r="NZH1123" s="15"/>
      <c r="NZI1123" s="15"/>
      <c r="NZJ1123" s="80"/>
      <c r="NZK1123" s="52"/>
      <c r="NZL1123" s="69"/>
      <c r="NZM1123" s="69"/>
      <c r="NZN1123" s="69"/>
      <c r="NZO1123" s="107"/>
      <c r="NZP1123" s="2"/>
      <c r="NZQ1123" s="15"/>
      <c r="NZR1123" s="15"/>
      <c r="NZS1123" s="80"/>
      <c r="NZT1123" s="52"/>
      <c r="NZU1123" s="69"/>
      <c r="NZV1123" s="69"/>
      <c r="NZW1123" s="69"/>
      <c r="NZX1123" s="107"/>
      <c r="NZY1123" s="2"/>
      <c r="NZZ1123" s="15"/>
      <c r="OAA1123" s="15"/>
      <c r="OAB1123" s="80"/>
      <c r="OAC1123" s="52"/>
      <c r="OAD1123" s="69"/>
      <c r="OAE1123" s="69"/>
      <c r="OAF1123" s="69"/>
      <c r="OAG1123" s="107"/>
      <c r="OAH1123" s="2"/>
      <c r="OAI1123" s="15"/>
      <c r="OAJ1123" s="15"/>
      <c r="OAK1123" s="80"/>
      <c r="OAL1123" s="52"/>
      <c r="OAM1123" s="69"/>
      <c r="OAN1123" s="69"/>
      <c r="OAO1123" s="69"/>
      <c r="OAP1123" s="107"/>
      <c r="OAQ1123" s="2"/>
      <c r="OAR1123" s="15"/>
      <c r="OAS1123" s="15"/>
      <c r="OAT1123" s="80"/>
      <c r="OAU1123" s="52"/>
      <c r="OAV1123" s="69"/>
      <c r="OAW1123" s="69"/>
      <c r="OAX1123" s="69"/>
      <c r="OAY1123" s="107"/>
      <c r="OAZ1123" s="2"/>
      <c r="OBA1123" s="15"/>
      <c r="OBB1123" s="15"/>
      <c r="OBC1123" s="80"/>
      <c r="OBD1123" s="52"/>
      <c r="OBE1123" s="69"/>
      <c r="OBF1123" s="69"/>
      <c r="OBG1123" s="69"/>
      <c r="OBH1123" s="107"/>
      <c r="OBI1123" s="2"/>
      <c r="OBJ1123" s="15"/>
      <c r="OBK1123" s="15"/>
      <c r="OBL1123" s="80"/>
      <c r="OBM1123" s="52"/>
      <c r="OBN1123" s="69"/>
      <c r="OBO1123" s="69"/>
      <c r="OBP1123" s="69"/>
      <c r="OBQ1123" s="107"/>
      <c r="OBR1123" s="2"/>
      <c r="OBS1123" s="15"/>
      <c r="OBT1123" s="15"/>
      <c r="OBU1123" s="80"/>
      <c r="OBV1123" s="52"/>
      <c r="OBW1123" s="69"/>
      <c r="OBX1123" s="69"/>
      <c r="OBY1123" s="69"/>
      <c r="OBZ1123" s="107"/>
      <c r="OCA1123" s="2"/>
      <c r="OCB1123" s="15"/>
      <c r="OCC1123" s="15"/>
      <c r="OCD1123" s="80"/>
      <c r="OCE1123" s="52"/>
      <c r="OCF1123" s="69"/>
      <c r="OCG1123" s="69"/>
      <c r="OCH1123" s="69"/>
      <c r="OCI1123" s="107"/>
      <c r="OCJ1123" s="2"/>
      <c r="OCK1123" s="15"/>
      <c r="OCL1123" s="15"/>
      <c r="OCM1123" s="80"/>
      <c r="OCN1123" s="52"/>
      <c r="OCO1123" s="69"/>
      <c r="OCP1123" s="69"/>
      <c r="OCQ1123" s="69"/>
      <c r="OCR1123" s="107"/>
      <c r="OCS1123" s="2"/>
      <c r="OCT1123" s="15"/>
      <c r="OCU1123" s="15"/>
      <c r="OCV1123" s="80"/>
      <c r="OCW1123" s="52"/>
      <c r="OCX1123" s="69"/>
      <c r="OCY1123" s="69"/>
      <c r="OCZ1123" s="69"/>
      <c r="ODA1123" s="107"/>
      <c r="ODB1123" s="2"/>
      <c r="ODC1123" s="15"/>
      <c r="ODD1123" s="15"/>
      <c r="ODE1123" s="80"/>
      <c r="ODF1123" s="52"/>
      <c r="ODG1123" s="69"/>
      <c r="ODH1123" s="69"/>
      <c r="ODI1123" s="69"/>
      <c r="ODJ1123" s="107"/>
      <c r="ODK1123" s="2"/>
      <c r="ODL1123" s="15"/>
      <c r="ODM1123" s="15"/>
      <c r="ODN1123" s="80"/>
      <c r="ODO1123" s="52"/>
      <c r="ODP1123" s="69"/>
      <c r="ODQ1123" s="69"/>
      <c r="ODR1123" s="69"/>
      <c r="ODS1123" s="107"/>
      <c r="ODT1123" s="2"/>
      <c r="ODU1123" s="15"/>
      <c r="ODV1123" s="15"/>
      <c r="ODW1123" s="80"/>
      <c r="ODX1123" s="52"/>
      <c r="ODY1123" s="69"/>
      <c r="ODZ1123" s="69"/>
      <c r="OEA1123" s="69"/>
      <c r="OEB1123" s="107"/>
      <c r="OEC1123" s="2"/>
      <c r="OED1123" s="15"/>
      <c r="OEE1123" s="15"/>
      <c r="OEF1123" s="80"/>
      <c r="OEG1123" s="52"/>
      <c r="OEH1123" s="69"/>
      <c r="OEI1123" s="69"/>
      <c r="OEJ1123" s="69"/>
      <c r="OEK1123" s="107"/>
      <c r="OEL1123" s="2"/>
      <c r="OEM1123" s="15"/>
      <c r="OEN1123" s="15"/>
      <c r="OEO1123" s="80"/>
      <c r="OEP1123" s="52"/>
      <c r="OEQ1123" s="69"/>
      <c r="OER1123" s="69"/>
      <c r="OES1123" s="69"/>
      <c r="OET1123" s="107"/>
      <c r="OEU1123" s="2"/>
      <c r="OEV1123" s="15"/>
      <c r="OEW1123" s="15"/>
      <c r="OEX1123" s="80"/>
      <c r="OEY1123" s="52"/>
      <c r="OEZ1123" s="69"/>
      <c r="OFA1123" s="69"/>
      <c r="OFB1123" s="69"/>
      <c r="OFC1123" s="107"/>
      <c r="OFD1123" s="2"/>
      <c r="OFE1123" s="15"/>
      <c r="OFF1123" s="15"/>
      <c r="OFG1123" s="80"/>
      <c r="OFH1123" s="52"/>
      <c r="OFI1123" s="69"/>
      <c r="OFJ1123" s="69"/>
      <c r="OFK1123" s="69"/>
      <c r="OFL1123" s="107"/>
      <c r="OFM1123" s="2"/>
      <c r="OFN1123" s="15"/>
      <c r="OFO1123" s="15"/>
      <c r="OFP1123" s="80"/>
      <c r="OFQ1123" s="52"/>
      <c r="OFR1123" s="69"/>
      <c r="OFS1123" s="69"/>
      <c r="OFT1123" s="69"/>
      <c r="OFU1123" s="107"/>
      <c r="OFV1123" s="2"/>
      <c r="OFW1123" s="15"/>
      <c r="OFX1123" s="15"/>
      <c r="OFY1123" s="80"/>
      <c r="OFZ1123" s="52"/>
      <c r="OGA1123" s="69"/>
      <c r="OGB1123" s="69"/>
      <c r="OGC1123" s="69"/>
      <c r="OGD1123" s="107"/>
      <c r="OGE1123" s="2"/>
      <c r="OGF1123" s="15"/>
      <c r="OGG1123" s="15"/>
      <c r="OGH1123" s="80"/>
      <c r="OGI1123" s="52"/>
      <c r="OGJ1123" s="69"/>
      <c r="OGK1123" s="69"/>
      <c r="OGL1123" s="69"/>
      <c r="OGM1123" s="107"/>
      <c r="OGN1123" s="2"/>
      <c r="OGO1123" s="15"/>
      <c r="OGP1123" s="15"/>
      <c r="OGQ1123" s="80"/>
      <c r="OGR1123" s="52"/>
      <c r="OGS1123" s="69"/>
      <c r="OGT1123" s="69"/>
      <c r="OGU1123" s="69"/>
      <c r="OGV1123" s="107"/>
      <c r="OGW1123" s="2"/>
      <c r="OGX1123" s="15"/>
      <c r="OGY1123" s="15"/>
      <c r="OGZ1123" s="80"/>
      <c r="OHA1123" s="52"/>
      <c r="OHB1123" s="69"/>
      <c r="OHC1123" s="69"/>
      <c r="OHD1123" s="69"/>
      <c r="OHE1123" s="107"/>
      <c r="OHF1123" s="2"/>
      <c r="OHG1123" s="15"/>
      <c r="OHH1123" s="15"/>
      <c r="OHI1123" s="80"/>
      <c r="OHJ1123" s="52"/>
      <c r="OHK1123" s="69"/>
      <c r="OHL1123" s="69"/>
      <c r="OHM1123" s="69"/>
      <c r="OHN1123" s="107"/>
      <c r="OHO1123" s="2"/>
      <c r="OHP1123" s="15"/>
      <c r="OHQ1123" s="15"/>
      <c r="OHR1123" s="80"/>
      <c r="OHS1123" s="52"/>
      <c r="OHT1123" s="69"/>
      <c r="OHU1123" s="69"/>
      <c r="OHV1123" s="69"/>
      <c r="OHW1123" s="107"/>
      <c r="OHX1123" s="2"/>
      <c r="OHY1123" s="15"/>
      <c r="OHZ1123" s="15"/>
      <c r="OIA1123" s="80"/>
      <c r="OIB1123" s="52"/>
      <c r="OIC1123" s="69"/>
      <c r="OID1123" s="69"/>
      <c r="OIE1123" s="69"/>
      <c r="OIF1123" s="107"/>
      <c r="OIG1123" s="2"/>
      <c r="OIH1123" s="15"/>
      <c r="OII1123" s="15"/>
      <c r="OIJ1123" s="80"/>
      <c r="OIK1123" s="52"/>
      <c r="OIL1123" s="69"/>
      <c r="OIM1123" s="69"/>
      <c r="OIN1123" s="69"/>
      <c r="OIO1123" s="107"/>
      <c r="OIP1123" s="2"/>
      <c r="OIQ1123" s="15"/>
      <c r="OIR1123" s="15"/>
      <c r="OIS1123" s="80"/>
      <c r="OIT1123" s="52"/>
      <c r="OIU1123" s="69"/>
      <c r="OIV1123" s="69"/>
      <c r="OIW1123" s="69"/>
      <c r="OIX1123" s="107"/>
      <c r="OIY1123" s="2"/>
      <c r="OIZ1123" s="15"/>
      <c r="OJA1123" s="15"/>
      <c r="OJB1123" s="80"/>
      <c r="OJC1123" s="52"/>
      <c r="OJD1123" s="69"/>
      <c r="OJE1123" s="69"/>
      <c r="OJF1123" s="69"/>
      <c r="OJG1123" s="107"/>
      <c r="OJH1123" s="2"/>
      <c r="OJI1123" s="15"/>
      <c r="OJJ1123" s="15"/>
      <c r="OJK1123" s="80"/>
      <c r="OJL1123" s="52"/>
      <c r="OJM1123" s="69"/>
      <c r="OJN1123" s="69"/>
      <c r="OJO1123" s="69"/>
      <c r="OJP1123" s="107"/>
      <c r="OJQ1123" s="2"/>
      <c r="OJR1123" s="15"/>
      <c r="OJS1123" s="15"/>
      <c r="OJT1123" s="80"/>
      <c r="OJU1123" s="52"/>
      <c r="OJV1123" s="69"/>
      <c r="OJW1123" s="69"/>
      <c r="OJX1123" s="69"/>
      <c r="OJY1123" s="107"/>
      <c r="OJZ1123" s="2"/>
      <c r="OKA1123" s="15"/>
      <c r="OKB1123" s="15"/>
      <c r="OKC1123" s="80"/>
      <c r="OKD1123" s="52"/>
      <c r="OKE1123" s="69"/>
      <c r="OKF1123" s="69"/>
      <c r="OKG1123" s="69"/>
      <c r="OKH1123" s="107"/>
      <c r="OKI1123" s="2"/>
      <c r="OKJ1123" s="15"/>
      <c r="OKK1123" s="15"/>
      <c r="OKL1123" s="80"/>
      <c r="OKM1123" s="52"/>
      <c r="OKN1123" s="69"/>
      <c r="OKO1123" s="69"/>
      <c r="OKP1123" s="69"/>
      <c r="OKQ1123" s="107"/>
      <c r="OKR1123" s="2"/>
      <c r="OKS1123" s="15"/>
      <c r="OKT1123" s="15"/>
      <c r="OKU1123" s="80"/>
      <c r="OKV1123" s="52"/>
      <c r="OKW1123" s="69"/>
      <c r="OKX1123" s="69"/>
      <c r="OKY1123" s="69"/>
      <c r="OKZ1123" s="107"/>
      <c r="OLA1123" s="2"/>
      <c r="OLB1123" s="15"/>
      <c r="OLC1123" s="15"/>
      <c r="OLD1123" s="80"/>
      <c r="OLE1123" s="52"/>
      <c r="OLF1123" s="69"/>
      <c r="OLG1123" s="69"/>
      <c r="OLH1123" s="69"/>
      <c r="OLI1123" s="107"/>
      <c r="OLJ1123" s="2"/>
      <c r="OLK1123" s="15"/>
      <c r="OLL1123" s="15"/>
      <c r="OLM1123" s="80"/>
      <c r="OLN1123" s="52"/>
      <c r="OLO1123" s="69"/>
      <c r="OLP1123" s="69"/>
      <c r="OLQ1123" s="69"/>
      <c r="OLR1123" s="107"/>
      <c r="OLS1123" s="2"/>
      <c r="OLT1123" s="15"/>
      <c r="OLU1123" s="15"/>
      <c r="OLV1123" s="80"/>
      <c r="OLW1123" s="52"/>
      <c r="OLX1123" s="69"/>
      <c r="OLY1123" s="69"/>
      <c r="OLZ1123" s="69"/>
      <c r="OMA1123" s="107"/>
      <c r="OMB1123" s="2"/>
      <c r="OMC1123" s="15"/>
      <c r="OMD1123" s="15"/>
      <c r="OME1123" s="80"/>
      <c r="OMF1123" s="52"/>
      <c r="OMG1123" s="69"/>
      <c r="OMH1123" s="69"/>
      <c r="OMI1123" s="69"/>
      <c r="OMJ1123" s="107"/>
      <c r="OMK1123" s="2"/>
      <c r="OML1123" s="15"/>
      <c r="OMM1123" s="15"/>
      <c r="OMN1123" s="80"/>
      <c r="OMO1123" s="52"/>
      <c r="OMP1123" s="69"/>
      <c r="OMQ1123" s="69"/>
      <c r="OMR1123" s="69"/>
      <c r="OMS1123" s="107"/>
      <c r="OMT1123" s="2"/>
      <c r="OMU1123" s="15"/>
      <c r="OMV1123" s="15"/>
      <c r="OMW1123" s="80"/>
      <c r="OMX1123" s="52"/>
      <c r="OMY1123" s="69"/>
      <c r="OMZ1123" s="69"/>
      <c r="ONA1123" s="69"/>
      <c r="ONB1123" s="107"/>
      <c r="ONC1123" s="2"/>
      <c r="OND1123" s="15"/>
      <c r="ONE1123" s="15"/>
      <c r="ONF1123" s="80"/>
      <c r="ONG1123" s="52"/>
      <c r="ONH1123" s="69"/>
      <c r="ONI1123" s="69"/>
      <c r="ONJ1123" s="69"/>
      <c r="ONK1123" s="107"/>
      <c r="ONL1123" s="2"/>
      <c r="ONM1123" s="15"/>
      <c r="ONN1123" s="15"/>
      <c r="ONO1123" s="80"/>
      <c r="ONP1123" s="52"/>
      <c r="ONQ1123" s="69"/>
      <c r="ONR1123" s="69"/>
      <c r="ONS1123" s="69"/>
      <c r="ONT1123" s="107"/>
      <c r="ONU1123" s="2"/>
      <c r="ONV1123" s="15"/>
      <c r="ONW1123" s="15"/>
      <c r="ONX1123" s="80"/>
      <c r="ONY1123" s="52"/>
      <c r="ONZ1123" s="69"/>
      <c r="OOA1123" s="69"/>
      <c r="OOB1123" s="69"/>
      <c r="OOC1123" s="107"/>
      <c r="OOD1123" s="2"/>
      <c r="OOE1123" s="15"/>
      <c r="OOF1123" s="15"/>
      <c r="OOG1123" s="80"/>
      <c r="OOH1123" s="52"/>
      <c r="OOI1123" s="69"/>
      <c r="OOJ1123" s="69"/>
      <c r="OOK1123" s="69"/>
      <c r="OOL1123" s="107"/>
      <c r="OOM1123" s="2"/>
      <c r="OON1123" s="15"/>
      <c r="OOO1123" s="15"/>
      <c r="OOP1123" s="80"/>
      <c r="OOQ1123" s="52"/>
      <c r="OOR1123" s="69"/>
      <c r="OOS1123" s="69"/>
      <c r="OOT1123" s="69"/>
      <c r="OOU1123" s="107"/>
      <c r="OOV1123" s="2"/>
      <c r="OOW1123" s="15"/>
      <c r="OOX1123" s="15"/>
      <c r="OOY1123" s="80"/>
      <c r="OOZ1123" s="52"/>
      <c r="OPA1123" s="69"/>
      <c r="OPB1123" s="69"/>
      <c r="OPC1123" s="69"/>
      <c r="OPD1123" s="107"/>
      <c r="OPE1123" s="2"/>
      <c r="OPF1123" s="15"/>
      <c r="OPG1123" s="15"/>
      <c r="OPH1123" s="80"/>
      <c r="OPI1123" s="52"/>
      <c r="OPJ1123" s="69"/>
      <c r="OPK1123" s="69"/>
      <c r="OPL1123" s="69"/>
      <c r="OPM1123" s="107"/>
      <c r="OPN1123" s="2"/>
      <c r="OPO1123" s="15"/>
      <c r="OPP1123" s="15"/>
      <c r="OPQ1123" s="80"/>
      <c r="OPR1123" s="52"/>
      <c r="OPS1123" s="69"/>
      <c r="OPT1123" s="69"/>
      <c r="OPU1123" s="69"/>
      <c r="OPV1123" s="107"/>
      <c r="OPW1123" s="2"/>
      <c r="OPX1123" s="15"/>
      <c r="OPY1123" s="15"/>
      <c r="OPZ1123" s="80"/>
      <c r="OQA1123" s="52"/>
      <c r="OQB1123" s="69"/>
      <c r="OQC1123" s="69"/>
      <c r="OQD1123" s="69"/>
      <c r="OQE1123" s="107"/>
      <c r="OQF1123" s="2"/>
      <c r="OQG1123" s="15"/>
      <c r="OQH1123" s="15"/>
      <c r="OQI1123" s="80"/>
      <c r="OQJ1123" s="52"/>
      <c r="OQK1123" s="69"/>
      <c r="OQL1123" s="69"/>
      <c r="OQM1123" s="69"/>
      <c r="OQN1123" s="107"/>
      <c r="OQO1123" s="2"/>
      <c r="OQP1123" s="15"/>
      <c r="OQQ1123" s="15"/>
      <c r="OQR1123" s="80"/>
      <c r="OQS1123" s="52"/>
      <c r="OQT1123" s="69"/>
      <c r="OQU1123" s="69"/>
      <c r="OQV1123" s="69"/>
      <c r="OQW1123" s="107"/>
      <c r="OQX1123" s="2"/>
      <c r="OQY1123" s="15"/>
      <c r="OQZ1123" s="15"/>
      <c r="ORA1123" s="80"/>
      <c r="ORB1123" s="52"/>
      <c r="ORC1123" s="69"/>
      <c r="ORD1123" s="69"/>
      <c r="ORE1123" s="69"/>
      <c r="ORF1123" s="107"/>
      <c r="ORG1123" s="2"/>
      <c r="ORH1123" s="15"/>
      <c r="ORI1123" s="15"/>
      <c r="ORJ1123" s="80"/>
      <c r="ORK1123" s="52"/>
      <c r="ORL1123" s="69"/>
      <c r="ORM1123" s="69"/>
      <c r="ORN1123" s="69"/>
      <c r="ORO1123" s="107"/>
      <c r="ORP1123" s="2"/>
      <c r="ORQ1123" s="15"/>
      <c r="ORR1123" s="15"/>
      <c r="ORS1123" s="80"/>
      <c r="ORT1123" s="52"/>
      <c r="ORU1123" s="69"/>
      <c r="ORV1123" s="69"/>
      <c r="ORW1123" s="69"/>
      <c r="ORX1123" s="107"/>
      <c r="ORY1123" s="2"/>
      <c r="ORZ1123" s="15"/>
      <c r="OSA1123" s="15"/>
      <c r="OSB1123" s="80"/>
      <c r="OSC1123" s="52"/>
      <c r="OSD1123" s="69"/>
      <c r="OSE1123" s="69"/>
      <c r="OSF1123" s="69"/>
      <c r="OSG1123" s="107"/>
      <c r="OSH1123" s="2"/>
      <c r="OSI1123" s="15"/>
      <c r="OSJ1123" s="15"/>
      <c r="OSK1123" s="80"/>
      <c r="OSL1123" s="52"/>
      <c r="OSM1123" s="69"/>
      <c r="OSN1123" s="69"/>
      <c r="OSO1123" s="69"/>
      <c r="OSP1123" s="107"/>
      <c r="OSQ1123" s="2"/>
      <c r="OSR1123" s="15"/>
      <c r="OSS1123" s="15"/>
      <c r="OST1123" s="80"/>
      <c r="OSU1123" s="52"/>
      <c r="OSV1123" s="69"/>
      <c r="OSW1123" s="69"/>
      <c r="OSX1123" s="69"/>
      <c r="OSY1123" s="107"/>
      <c r="OSZ1123" s="2"/>
      <c r="OTA1123" s="15"/>
      <c r="OTB1123" s="15"/>
      <c r="OTC1123" s="80"/>
      <c r="OTD1123" s="52"/>
      <c r="OTE1123" s="69"/>
      <c r="OTF1123" s="69"/>
      <c r="OTG1123" s="69"/>
      <c r="OTH1123" s="107"/>
      <c r="OTI1123" s="2"/>
      <c r="OTJ1123" s="15"/>
      <c r="OTK1123" s="15"/>
      <c r="OTL1123" s="80"/>
      <c r="OTM1123" s="52"/>
      <c r="OTN1123" s="69"/>
      <c r="OTO1123" s="69"/>
      <c r="OTP1123" s="69"/>
      <c r="OTQ1123" s="107"/>
      <c r="OTR1123" s="2"/>
      <c r="OTS1123" s="15"/>
      <c r="OTT1123" s="15"/>
      <c r="OTU1123" s="80"/>
      <c r="OTV1123" s="52"/>
      <c r="OTW1123" s="69"/>
      <c r="OTX1123" s="69"/>
      <c r="OTY1123" s="69"/>
      <c r="OTZ1123" s="107"/>
      <c r="OUA1123" s="2"/>
      <c r="OUB1123" s="15"/>
      <c r="OUC1123" s="15"/>
      <c r="OUD1123" s="80"/>
      <c r="OUE1123" s="52"/>
      <c r="OUF1123" s="69"/>
      <c r="OUG1123" s="69"/>
      <c r="OUH1123" s="69"/>
      <c r="OUI1123" s="107"/>
      <c r="OUJ1123" s="2"/>
      <c r="OUK1123" s="15"/>
      <c r="OUL1123" s="15"/>
      <c r="OUM1123" s="80"/>
      <c r="OUN1123" s="52"/>
      <c r="OUO1123" s="69"/>
      <c r="OUP1123" s="69"/>
      <c r="OUQ1123" s="69"/>
      <c r="OUR1123" s="107"/>
      <c r="OUS1123" s="2"/>
      <c r="OUT1123" s="15"/>
      <c r="OUU1123" s="15"/>
      <c r="OUV1123" s="80"/>
      <c r="OUW1123" s="52"/>
      <c r="OUX1123" s="69"/>
      <c r="OUY1123" s="69"/>
      <c r="OUZ1123" s="69"/>
      <c r="OVA1123" s="107"/>
      <c r="OVB1123" s="2"/>
      <c r="OVC1123" s="15"/>
      <c r="OVD1123" s="15"/>
      <c r="OVE1123" s="80"/>
      <c r="OVF1123" s="52"/>
      <c r="OVG1123" s="69"/>
      <c r="OVH1123" s="69"/>
      <c r="OVI1123" s="69"/>
      <c r="OVJ1123" s="107"/>
      <c r="OVK1123" s="2"/>
      <c r="OVL1123" s="15"/>
      <c r="OVM1123" s="15"/>
      <c r="OVN1123" s="80"/>
      <c r="OVO1123" s="52"/>
      <c r="OVP1123" s="69"/>
      <c r="OVQ1123" s="69"/>
      <c r="OVR1123" s="69"/>
      <c r="OVS1123" s="107"/>
      <c r="OVT1123" s="2"/>
      <c r="OVU1123" s="15"/>
      <c r="OVV1123" s="15"/>
      <c r="OVW1123" s="80"/>
      <c r="OVX1123" s="52"/>
      <c r="OVY1123" s="69"/>
      <c r="OVZ1123" s="69"/>
      <c r="OWA1123" s="69"/>
      <c r="OWB1123" s="107"/>
      <c r="OWC1123" s="2"/>
      <c r="OWD1123" s="15"/>
      <c r="OWE1123" s="15"/>
      <c r="OWF1123" s="80"/>
      <c r="OWG1123" s="52"/>
      <c r="OWH1123" s="69"/>
      <c r="OWI1123" s="69"/>
      <c r="OWJ1123" s="69"/>
      <c r="OWK1123" s="107"/>
      <c r="OWL1123" s="2"/>
      <c r="OWM1123" s="15"/>
      <c r="OWN1123" s="15"/>
      <c r="OWO1123" s="80"/>
      <c r="OWP1123" s="52"/>
      <c r="OWQ1123" s="69"/>
      <c r="OWR1123" s="69"/>
      <c r="OWS1123" s="69"/>
      <c r="OWT1123" s="107"/>
      <c r="OWU1123" s="2"/>
      <c r="OWV1123" s="15"/>
      <c r="OWW1123" s="15"/>
      <c r="OWX1123" s="80"/>
      <c r="OWY1123" s="52"/>
      <c r="OWZ1123" s="69"/>
      <c r="OXA1123" s="69"/>
      <c r="OXB1123" s="69"/>
      <c r="OXC1123" s="107"/>
      <c r="OXD1123" s="2"/>
      <c r="OXE1123" s="15"/>
      <c r="OXF1123" s="15"/>
      <c r="OXG1123" s="80"/>
      <c r="OXH1123" s="52"/>
      <c r="OXI1123" s="69"/>
      <c r="OXJ1123" s="69"/>
      <c r="OXK1123" s="69"/>
      <c r="OXL1123" s="107"/>
      <c r="OXM1123" s="2"/>
      <c r="OXN1123" s="15"/>
      <c r="OXO1123" s="15"/>
      <c r="OXP1123" s="80"/>
      <c r="OXQ1123" s="52"/>
      <c r="OXR1123" s="69"/>
      <c r="OXS1123" s="69"/>
      <c r="OXT1123" s="69"/>
      <c r="OXU1123" s="107"/>
      <c r="OXV1123" s="2"/>
      <c r="OXW1123" s="15"/>
      <c r="OXX1123" s="15"/>
      <c r="OXY1123" s="80"/>
      <c r="OXZ1123" s="52"/>
      <c r="OYA1123" s="69"/>
      <c r="OYB1123" s="69"/>
      <c r="OYC1123" s="69"/>
      <c r="OYD1123" s="107"/>
      <c r="OYE1123" s="2"/>
      <c r="OYF1123" s="15"/>
      <c r="OYG1123" s="15"/>
      <c r="OYH1123" s="80"/>
      <c r="OYI1123" s="52"/>
      <c r="OYJ1123" s="69"/>
      <c r="OYK1123" s="69"/>
      <c r="OYL1123" s="69"/>
      <c r="OYM1123" s="107"/>
      <c r="OYN1123" s="2"/>
      <c r="OYO1123" s="15"/>
      <c r="OYP1123" s="15"/>
      <c r="OYQ1123" s="80"/>
      <c r="OYR1123" s="52"/>
      <c r="OYS1123" s="69"/>
      <c r="OYT1123" s="69"/>
      <c r="OYU1123" s="69"/>
      <c r="OYV1123" s="107"/>
      <c r="OYW1123" s="2"/>
      <c r="OYX1123" s="15"/>
      <c r="OYY1123" s="15"/>
      <c r="OYZ1123" s="80"/>
      <c r="OZA1123" s="52"/>
      <c r="OZB1123" s="69"/>
      <c r="OZC1123" s="69"/>
      <c r="OZD1123" s="69"/>
      <c r="OZE1123" s="107"/>
      <c r="OZF1123" s="2"/>
      <c r="OZG1123" s="15"/>
      <c r="OZH1123" s="15"/>
      <c r="OZI1123" s="80"/>
      <c r="OZJ1123" s="52"/>
      <c r="OZK1123" s="69"/>
      <c r="OZL1123" s="69"/>
      <c r="OZM1123" s="69"/>
      <c r="OZN1123" s="107"/>
      <c r="OZO1123" s="2"/>
      <c r="OZP1123" s="15"/>
      <c r="OZQ1123" s="15"/>
      <c r="OZR1123" s="80"/>
      <c r="OZS1123" s="52"/>
      <c r="OZT1123" s="69"/>
      <c r="OZU1123" s="69"/>
      <c r="OZV1123" s="69"/>
      <c r="OZW1123" s="107"/>
      <c r="OZX1123" s="2"/>
      <c r="OZY1123" s="15"/>
      <c r="OZZ1123" s="15"/>
      <c r="PAA1123" s="80"/>
      <c r="PAB1123" s="52"/>
      <c r="PAC1123" s="69"/>
      <c r="PAD1123" s="69"/>
      <c r="PAE1123" s="69"/>
      <c r="PAF1123" s="107"/>
      <c r="PAG1123" s="2"/>
      <c r="PAH1123" s="15"/>
      <c r="PAI1123" s="15"/>
      <c r="PAJ1123" s="80"/>
      <c r="PAK1123" s="52"/>
      <c r="PAL1123" s="69"/>
      <c r="PAM1123" s="69"/>
      <c r="PAN1123" s="69"/>
      <c r="PAO1123" s="107"/>
      <c r="PAP1123" s="2"/>
      <c r="PAQ1123" s="15"/>
      <c r="PAR1123" s="15"/>
      <c r="PAS1123" s="80"/>
      <c r="PAT1123" s="52"/>
      <c r="PAU1123" s="69"/>
      <c r="PAV1123" s="69"/>
      <c r="PAW1123" s="69"/>
      <c r="PAX1123" s="107"/>
      <c r="PAY1123" s="2"/>
      <c r="PAZ1123" s="15"/>
      <c r="PBA1123" s="15"/>
      <c r="PBB1123" s="80"/>
      <c r="PBC1123" s="52"/>
      <c r="PBD1123" s="69"/>
      <c r="PBE1123" s="69"/>
      <c r="PBF1123" s="69"/>
      <c r="PBG1123" s="107"/>
      <c r="PBH1123" s="2"/>
      <c r="PBI1123" s="15"/>
      <c r="PBJ1123" s="15"/>
      <c r="PBK1123" s="80"/>
      <c r="PBL1123" s="52"/>
      <c r="PBM1123" s="69"/>
      <c r="PBN1123" s="69"/>
      <c r="PBO1123" s="69"/>
      <c r="PBP1123" s="107"/>
      <c r="PBQ1123" s="2"/>
      <c r="PBR1123" s="15"/>
      <c r="PBS1123" s="15"/>
      <c r="PBT1123" s="80"/>
      <c r="PBU1123" s="52"/>
      <c r="PBV1123" s="69"/>
      <c r="PBW1123" s="69"/>
      <c r="PBX1123" s="69"/>
      <c r="PBY1123" s="107"/>
      <c r="PBZ1123" s="2"/>
      <c r="PCA1123" s="15"/>
      <c r="PCB1123" s="15"/>
      <c r="PCC1123" s="80"/>
      <c r="PCD1123" s="52"/>
      <c r="PCE1123" s="69"/>
      <c r="PCF1123" s="69"/>
      <c r="PCG1123" s="69"/>
      <c r="PCH1123" s="107"/>
      <c r="PCI1123" s="2"/>
      <c r="PCJ1123" s="15"/>
      <c r="PCK1123" s="15"/>
      <c r="PCL1123" s="80"/>
      <c r="PCM1123" s="52"/>
      <c r="PCN1123" s="69"/>
      <c r="PCO1123" s="69"/>
      <c r="PCP1123" s="69"/>
      <c r="PCQ1123" s="107"/>
      <c r="PCR1123" s="2"/>
      <c r="PCS1123" s="15"/>
      <c r="PCT1123" s="15"/>
      <c r="PCU1123" s="80"/>
      <c r="PCV1123" s="52"/>
      <c r="PCW1123" s="69"/>
      <c r="PCX1123" s="69"/>
      <c r="PCY1123" s="69"/>
      <c r="PCZ1123" s="107"/>
      <c r="PDA1123" s="2"/>
      <c r="PDB1123" s="15"/>
      <c r="PDC1123" s="15"/>
      <c r="PDD1123" s="80"/>
      <c r="PDE1123" s="52"/>
      <c r="PDF1123" s="69"/>
      <c r="PDG1123" s="69"/>
      <c r="PDH1123" s="69"/>
      <c r="PDI1123" s="107"/>
      <c r="PDJ1123" s="2"/>
      <c r="PDK1123" s="15"/>
      <c r="PDL1123" s="15"/>
      <c r="PDM1123" s="80"/>
      <c r="PDN1123" s="52"/>
      <c r="PDO1123" s="69"/>
      <c r="PDP1123" s="69"/>
      <c r="PDQ1123" s="69"/>
      <c r="PDR1123" s="107"/>
      <c r="PDS1123" s="2"/>
      <c r="PDT1123" s="15"/>
      <c r="PDU1123" s="15"/>
      <c r="PDV1123" s="80"/>
      <c r="PDW1123" s="52"/>
      <c r="PDX1123" s="69"/>
      <c r="PDY1123" s="69"/>
      <c r="PDZ1123" s="69"/>
      <c r="PEA1123" s="107"/>
      <c r="PEB1123" s="2"/>
      <c r="PEC1123" s="15"/>
      <c r="PED1123" s="15"/>
      <c r="PEE1123" s="80"/>
      <c r="PEF1123" s="52"/>
      <c r="PEG1123" s="69"/>
      <c r="PEH1123" s="69"/>
      <c r="PEI1123" s="69"/>
      <c r="PEJ1123" s="107"/>
      <c r="PEK1123" s="2"/>
      <c r="PEL1123" s="15"/>
      <c r="PEM1123" s="15"/>
      <c r="PEN1123" s="80"/>
      <c r="PEO1123" s="52"/>
      <c r="PEP1123" s="69"/>
      <c r="PEQ1123" s="69"/>
      <c r="PER1123" s="69"/>
      <c r="PES1123" s="107"/>
      <c r="PET1123" s="2"/>
      <c r="PEU1123" s="15"/>
      <c r="PEV1123" s="15"/>
      <c r="PEW1123" s="80"/>
      <c r="PEX1123" s="52"/>
      <c r="PEY1123" s="69"/>
      <c r="PEZ1123" s="69"/>
      <c r="PFA1123" s="69"/>
      <c r="PFB1123" s="107"/>
      <c r="PFC1123" s="2"/>
      <c r="PFD1123" s="15"/>
      <c r="PFE1123" s="15"/>
      <c r="PFF1123" s="80"/>
      <c r="PFG1123" s="52"/>
      <c r="PFH1123" s="69"/>
      <c r="PFI1123" s="69"/>
      <c r="PFJ1123" s="69"/>
      <c r="PFK1123" s="107"/>
      <c r="PFL1123" s="2"/>
      <c r="PFM1123" s="15"/>
      <c r="PFN1123" s="15"/>
      <c r="PFO1123" s="80"/>
      <c r="PFP1123" s="52"/>
      <c r="PFQ1123" s="69"/>
      <c r="PFR1123" s="69"/>
      <c r="PFS1123" s="69"/>
      <c r="PFT1123" s="107"/>
      <c r="PFU1123" s="2"/>
      <c r="PFV1123" s="15"/>
      <c r="PFW1123" s="15"/>
      <c r="PFX1123" s="80"/>
      <c r="PFY1123" s="52"/>
      <c r="PFZ1123" s="69"/>
      <c r="PGA1123" s="69"/>
      <c r="PGB1123" s="69"/>
      <c r="PGC1123" s="107"/>
      <c r="PGD1123" s="2"/>
      <c r="PGE1123" s="15"/>
      <c r="PGF1123" s="15"/>
      <c r="PGG1123" s="80"/>
      <c r="PGH1123" s="52"/>
      <c r="PGI1123" s="69"/>
      <c r="PGJ1123" s="69"/>
      <c r="PGK1123" s="69"/>
      <c r="PGL1123" s="107"/>
      <c r="PGM1123" s="2"/>
      <c r="PGN1123" s="15"/>
      <c r="PGO1123" s="15"/>
      <c r="PGP1123" s="80"/>
      <c r="PGQ1123" s="52"/>
      <c r="PGR1123" s="69"/>
      <c r="PGS1123" s="69"/>
      <c r="PGT1123" s="69"/>
      <c r="PGU1123" s="107"/>
      <c r="PGV1123" s="2"/>
      <c r="PGW1123" s="15"/>
      <c r="PGX1123" s="15"/>
      <c r="PGY1123" s="80"/>
      <c r="PGZ1123" s="52"/>
      <c r="PHA1123" s="69"/>
      <c r="PHB1123" s="69"/>
      <c r="PHC1123" s="69"/>
      <c r="PHD1123" s="107"/>
      <c r="PHE1123" s="2"/>
      <c r="PHF1123" s="15"/>
      <c r="PHG1123" s="15"/>
      <c r="PHH1123" s="80"/>
      <c r="PHI1123" s="52"/>
      <c r="PHJ1123" s="69"/>
      <c r="PHK1123" s="69"/>
      <c r="PHL1123" s="69"/>
      <c r="PHM1123" s="107"/>
      <c r="PHN1123" s="2"/>
      <c r="PHO1123" s="15"/>
      <c r="PHP1123" s="15"/>
      <c r="PHQ1123" s="80"/>
      <c r="PHR1123" s="52"/>
      <c r="PHS1123" s="69"/>
      <c r="PHT1123" s="69"/>
      <c r="PHU1123" s="69"/>
      <c r="PHV1123" s="107"/>
      <c r="PHW1123" s="2"/>
      <c r="PHX1123" s="15"/>
      <c r="PHY1123" s="15"/>
      <c r="PHZ1123" s="80"/>
      <c r="PIA1123" s="52"/>
      <c r="PIB1123" s="69"/>
      <c r="PIC1123" s="69"/>
      <c r="PID1123" s="69"/>
      <c r="PIE1123" s="107"/>
      <c r="PIF1123" s="2"/>
      <c r="PIG1123" s="15"/>
      <c r="PIH1123" s="15"/>
      <c r="PII1123" s="80"/>
      <c r="PIJ1123" s="52"/>
      <c r="PIK1123" s="69"/>
      <c r="PIL1123" s="69"/>
      <c r="PIM1123" s="69"/>
      <c r="PIN1123" s="107"/>
      <c r="PIO1123" s="2"/>
      <c r="PIP1123" s="15"/>
      <c r="PIQ1123" s="15"/>
      <c r="PIR1123" s="80"/>
      <c r="PIS1123" s="52"/>
      <c r="PIT1123" s="69"/>
      <c r="PIU1123" s="69"/>
      <c r="PIV1123" s="69"/>
      <c r="PIW1123" s="107"/>
      <c r="PIX1123" s="2"/>
      <c r="PIY1123" s="15"/>
      <c r="PIZ1123" s="15"/>
      <c r="PJA1123" s="80"/>
      <c r="PJB1123" s="52"/>
      <c r="PJC1123" s="69"/>
      <c r="PJD1123" s="69"/>
      <c r="PJE1123" s="69"/>
      <c r="PJF1123" s="107"/>
      <c r="PJG1123" s="2"/>
      <c r="PJH1123" s="15"/>
      <c r="PJI1123" s="15"/>
      <c r="PJJ1123" s="80"/>
      <c r="PJK1123" s="52"/>
      <c r="PJL1123" s="69"/>
      <c r="PJM1123" s="69"/>
      <c r="PJN1123" s="69"/>
      <c r="PJO1123" s="107"/>
      <c r="PJP1123" s="2"/>
      <c r="PJQ1123" s="15"/>
      <c r="PJR1123" s="15"/>
      <c r="PJS1123" s="80"/>
      <c r="PJT1123" s="52"/>
      <c r="PJU1123" s="69"/>
      <c r="PJV1123" s="69"/>
      <c r="PJW1123" s="69"/>
      <c r="PJX1123" s="107"/>
      <c r="PJY1123" s="2"/>
      <c r="PJZ1123" s="15"/>
      <c r="PKA1123" s="15"/>
      <c r="PKB1123" s="80"/>
      <c r="PKC1123" s="52"/>
      <c r="PKD1123" s="69"/>
      <c r="PKE1123" s="69"/>
      <c r="PKF1123" s="69"/>
      <c r="PKG1123" s="107"/>
      <c r="PKH1123" s="2"/>
      <c r="PKI1123" s="15"/>
      <c r="PKJ1123" s="15"/>
      <c r="PKK1123" s="80"/>
      <c r="PKL1123" s="52"/>
      <c r="PKM1123" s="69"/>
      <c r="PKN1123" s="69"/>
      <c r="PKO1123" s="69"/>
      <c r="PKP1123" s="107"/>
      <c r="PKQ1123" s="2"/>
      <c r="PKR1123" s="15"/>
      <c r="PKS1123" s="15"/>
      <c r="PKT1123" s="80"/>
      <c r="PKU1123" s="52"/>
      <c r="PKV1123" s="69"/>
      <c r="PKW1123" s="69"/>
      <c r="PKX1123" s="69"/>
      <c r="PKY1123" s="107"/>
      <c r="PKZ1123" s="2"/>
      <c r="PLA1123" s="15"/>
      <c r="PLB1123" s="15"/>
      <c r="PLC1123" s="80"/>
      <c r="PLD1123" s="52"/>
      <c r="PLE1123" s="69"/>
      <c r="PLF1123" s="69"/>
      <c r="PLG1123" s="69"/>
      <c r="PLH1123" s="107"/>
      <c r="PLI1123" s="2"/>
      <c r="PLJ1123" s="15"/>
      <c r="PLK1123" s="15"/>
      <c r="PLL1123" s="80"/>
      <c r="PLM1123" s="52"/>
      <c r="PLN1123" s="69"/>
      <c r="PLO1123" s="69"/>
      <c r="PLP1123" s="69"/>
      <c r="PLQ1123" s="107"/>
      <c r="PLR1123" s="2"/>
      <c r="PLS1123" s="15"/>
      <c r="PLT1123" s="15"/>
      <c r="PLU1123" s="80"/>
      <c r="PLV1123" s="52"/>
      <c r="PLW1123" s="69"/>
      <c r="PLX1123" s="69"/>
      <c r="PLY1123" s="69"/>
      <c r="PLZ1123" s="107"/>
      <c r="PMA1123" s="2"/>
      <c r="PMB1123" s="15"/>
      <c r="PMC1123" s="15"/>
      <c r="PMD1123" s="80"/>
      <c r="PME1123" s="52"/>
      <c r="PMF1123" s="69"/>
      <c r="PMG1123" s="69"/>
      <c r="PMH1123" s="69"/>
      <c r="PMI1123" s="107"/>
      <c r="PMJ1123" s="2"/>
      <c r="PMK1123" s="15"/>
      <c r="PML1123" s="15"/>
      <c r="PMM1123" s="80"/>
      <c r="PMN1123" s="52"/>
      <c r="PMO1123" s="69"/>
      <c r="PMP1123" s="69"/>
      <c r="PMQ1123" s="69"/>
      <c r="PMR1123" s="107"/>
      <c r="PMS1123" s="2"/>
      <c r="PMT1123" s="15"/>
      <c r="PMU1123" s="15"/>
      <c r="PMV1123" s="80"/>
      <c r="PMW1123" s="52"/>
      <c r="PMX1123" s="69"/>
      <c r="PMY1123" s="69"/>
      <c r="PMZ1123" s="69"/>
      <c r="PNA1123" s="107"/>
      <c r="PNB1123" s="2"/>
      <c r="PNC1123" s="15"/>
      <c r="PND1123" s="15"/>
      <c r="PNE1123" s="80"/>
      <c r="PNF1123" s="52"/>
      <c r="PNG1123" s="69"/>
      <c r="PNH1123" s="69"/>
      <c r="PNI1123" s="69"/>
      <c r="PNJ1123" s="107"/>
      <c r="PNK1123" s="2"/>
      <c r="PNL1123" s="15"/>
      <c r="PNM1123" s="15"/>
      <c r="PNN1123" s="80"/>
      <c r="PNO1123" s="52"/>
      <c r="PNP1123" s="69"/>
      <c r="PNQ1123" s="69"/>
      <c r="PNR1123" s="69"/>
      <c r="PNS1123" s="107"/>
      <c r="PNT1123" s="2"/>
      <c r="PNU1123" s="15"/>
      <c r="PNV1123" s="15"/>
      <c r="PNW1123" s="80"/>
      <c r="PNX1123" s="52"/>
      <c r="PNY1123" s="69"/>
      <c r="PNZ1123" s="69"/>
      <c r="POA1123" s="69"/>
      <c r="POB1123" s="107"/>
      <c r="POC1123" s="2"/>
      <c r="POD1123" s="15"/>
      <c r="POE1123" s="15"/>
      <c r="POF1123" s="80"/>
      <c r="POG1123" s="52"/>
      <c r="POH1123" s="69"/>
      <c r="POI1123" s="69"/>
      <c r="POJ1123" s="69"/>
      <c r="POK1123" s="107"/>
      <c r="POL1123" s="2"/>
      <c r="POM1123" s="15"/>
      <c r="PON1123" s="15"/>
      <c r="POO1123" s="80"/>
      <c r="POP1123" s="52"/>
      <c r="POQ1123" s="69"/>
      <c r="POR1123" s="69"/>
      <c r="POS1123" s="69"/>
      <c r="POT1123" s="107"/>
      <c r="POU1123" s="2"/>
      <c r="POV1123" s="15"/>
      <c r="POW1123" s="15"/>
      <c r="POX1123" s="80"/>
      <c r="POY1123" s="52"/>
      <c r="POZ1123" s="69"/>
      <c r="PPA1123" s="69"/>
      <c r="PPB1123" s="69"/>
      <c r="PPC1123" s="107"/>
      <c r="PPD1123" s="2"/>
      <c r="PPE1123" s="15"/>
      <c r="PPF1123" s="15"/>
      <c r="PPG1123" s="80"/>
      <c r="PPH1123" s="52"/>
      <c r="PPI1123" s="69"/>
      <c r="PPJ1123" s="69"/>
      <c r="PPK1123" s="69"/>
      <c r="PPL1123" s="107"/>
      <c r="PPM1123" s="2"/>
      <c r="PPN1123" s="15"/>
      <c r="PPO1123" s="15"/>
      <c r="PPP1123" s="80"/>
      <c r="PPQ1123" s="52"/>
      <c r="PPR1123" s="69"/>
      <c r="PPS1123" s="69"/>
      <c r="PPT1123" s="69"/>
      <c r="PPU1123" s="107"/>
      <c r="PPV1123" s="2"/>
      <c r="PPW1123" s="15"/>
      <c r="PPX1123" s="15"/>
      <c r="PPY1123" s="80"/>
      <c r="PPZ1123" s="52"/>
      <c r="PQA1123" s="69"/>
      <c r="PQB1123" s="69"/>
      <c r="PQC1123" s="69"/>
      <c r="PQD1123" s="107"/>
      <c r="PQE1123" s="2"/>
      <c r="PQF1123" s="15"/>
      <c r="PQG1123" s="15"/>
      <c r="PQH1123" s="80"/>
      <c r="PQI1123" s="52"/>
      <c r="PQJ1123" s="69"/>
      <c r="PQK1123" s="69"/>
      <c r="PQL1123" s="69"/>
      <c r="PQM1123" s="107"/>
      <c r="PQN1123" s="2"/>
      <c r="PQO1123" s="15"/>
      <c r="PQP1123" s="15"/>
      <c r="PQQ1123" s="80"/>
      <c r="PQR1123" s="52"/>
      <c r="PQS1123" s="69"/>
      <c r="PQT1123" s="69"/>
      <c r="PQU1123" s="69"/>
      <c r="PQV1123" s="107"/>
      <c r="PQW1123" s="2"/>
      <c r="PQX1123" s="15"/>
      <c r="PQY1123" s="15"/>
      <c r="PQZ1123" s="80"/>
      <c r="PRA1123" s="52"/>
      <c r="PRB1123" s="69"/>
      <c r="PRC1123" s="69"/>
      <c r="PRD1123" s="69"/>
      <c r="PRE1123" s="107"/>
      <c r="PRF1123" s="2"/>
      <c r="PRG1123" s="15"/>
      <c r="PRH1123" s="15"/>
      <c r="PRI1123" s="80"/>
      <c r="PRJ1123" s="52"/>
      <c r="PRK1123" s="69"/>
      <c r="PRL1123" s="69"/>
      <c r="PRM1123" s="69"/>
      <c r="PRN1123" s="107"/>
      <c r="PRO1123" s="2"/>
      <c r="PRP1123" s="15"/>
      <c r="PRQ1123" s="15"/>
      <c r="PRR1123" s="80"/>
      <c r="PRS1123" s="52"/>
      <c r="PRT1123" s="69"/>
      <c r="PRU1123" s="69"/>
      <c r="PRV1123" s="69"/>
      <c r="PRW1123" s="107"/>
      <c r="PRX1123" s="2"/>
      <c r="PRY1123" s="15"/>
      <c r="PRZ1123" s="15"/>
      <c r="PSA1123" s="80"/>
      <c r="PSB1123" s="52"/>
      <c r="PSC1123" s="69"/>
      <c r="PSD1123" s="69"/>
      <c r="PSE1123" s="69"/>
      <c r="PSF1123" s="107"/>
      <c r="PSG1123" s="2"/>
      <c r="PSH1123" s="15"/>
      <c r="PSI1123" s="15"/>
      <c r="PSJ1123" s="80"/>
      <c r="PSK1123" s="52"/>
      <c r="PSL1123" s="69"/>
      <c r="PSM1123" s="69"/>
      <c r="PSN1123" s="69"/>
      <c r="PSO1123" s="107"/>
      <c r="PSP1123" s="2"/>
      <c r="PSQ1123" s="15"/>
      <c r="PSR1123" s="15"/>
      <c r="PSS1123" s="80"/>
      <c r="PST1123" s="52"/>
      <c r="PSU1123" s="69"/>
      <c r="PSV1123" s="69"/>
      <c r="PSW1123" s="69"/>
      <c r="PSX1123" s="107"/>
      <c r="PSY1123" s="2"/>
      <c r="PSZ1123" s="15"/>
      <c r="PTA1123" s="15"/>
      <c r="PTB1123" s="80"/>
      <c r="PTC1123" s="52"/>
      <c r="PTD1123" s="69"/>
      <c r="PTE1123" s="69"/>
      <c r="PTF1123" s="69"/>
      <c r="PTG1123" s="107"/>
      <c r="PTH1123" s="2"/>
      <c r="PTI1123" s="15"/>
      <c r="PTJ1123" s="15"/>
      <c r="PTK1123" s="80"/>
      <c r="PTL1123" s="52"/>
      <c r="PTM1123" s="69"/>
      <c r="PTN1123" s="69"/>
      <c r="PTO1123" s="69"/>
      <c r="PTP1123" s="107"/>
      <c r="PTQ1123" s="2"/>
      <c r="PTR1123" s="15"/>
      <c r="PTS1123" s="15"/>
      <c r="PTT1123" s="80"/>
      <c r="PTU1123" s="52"/>
      <c r="PTV1123" s="69"/>
      <c r="PTW1123" s="69"/>
      <c r="PTX1123" s="69"/>
      <c r="PTY1123" s="107"/>
      <c r="PTZ1123" s="2"/>
      <c r="PUA1123" s="15"/>
      <c r="PUB1123" s="15"/>
      <c r="PUC1123" s="80"/>
      <c r="PUD1123" s="52"/>
      <c r="PUE1123" s="69"/>
      <c r="PUF1123" s="69"/>
      <c r="PUG1123" s="69"/>
      <c r="PUH1123" s="107"/>
      <c r="PUI1123" s="2"/>
      <c r="PUJ1123" s="15"/>
      <c r="PUK1123" s="15"/>
      <c r="PUL1123" s="80"/>
      <c r="PUM1123" s="52"/>
      <c r="PUN1123" s="69"/>
      <c r="PUO1123" s="69"/>
      <c r="PUP1123" s="69"/>
      <c r="PUQ1123" s="107"/>
      <c r="PUR1123" s="2"/>
      <c r="PUS1123" s="15"/>
      <c r="PUT1123" s="15"/>
      <c r="PUU1123" s="80"/>
      <c r="PUV1123" s="52"/>
      <c r="PUW1123" s="69"/>
      <c r="PUX1123" s="69"/>
      <c r="PUY1123" s="69"/>
      <c r="PUZ1123" s="107"/>
      <c r="PVA1123" s="2"/>
      <c r="PVB1123" s="15"/>
      <c r="PVC1123" s="15"/>
      <c r="PVD1123" s="80"/>
      <c r="PVE1123" s="52"/>
      <c r="PVF1123" s="69"/>
      <c r="PVG1123" s="69"/>
      <c r="PVH1123" s="69"/>
      <c r="PVI1123" s="107"/>
      <c r="PVJ1123" s="2"/>
      <c r="PVK1123" s="15"/>
      <c r="PVL1123" s="15"/>
      <c r="PVM1123" s="80"/>
      <c r="PVN1123" s="52"/>
      <c r="PVO1123" s="69"/>
      <c r="PVP1123" s="69"/>
      <c r="PVQ1123" s="69"/>
      <c r="PVR1123" s="107"/>
      <c r="PVS1123" s="2"/>
      <c r="PVT1123" s="15"/>
      <c r="PVU1123" s="15"/>
      <c r="PVV1123" s="80"/>
      <c r="PVW1123" s="52"/>
      <c r="PVX1123" s="69"/>
      <c r="PVY1123" s="69"/>
      <c r="PVZ1123" s="69"/>
      <c r="PWA1123" s="107"/>
      <c r="PWB1123" s="2"/>
      <c r="PWC1123" s="15"/>
      <c r="PWD1123" s="15"/>
      <c r="PWE1123" s="80"/>
      <c r="PWF1123" s="52"/>
      <c r="PWG1123" s="69"/>
      <c r="PWH1123" s="69"/>
      <c r="PWI1123" s="69"/>
      <c r="PWJ1123" s="107"/>
      <c r="PWK1123" s="2"/>
      <c r="PWL1123" s="15"/>
      <c r="PWM1123" s="15"/>
      <c r="PWN1123" s="80"/>
      <c r="PWO1123" s="52"/>
      <c r="PWP1123" s="69"/>
      <c r="PWQ1123" s="69"/>
      <c r="PWR1123" s="69"/>
      <c r="PWS1123" s="107"/>
      <c r="PWT1123" s="2"/>
      <c r="PWU1123" s="15"/>
      <c r="PWV1123" s="15"/>
      <c r="PWW1123" s="80"/>
      <c r="PWX1123" s="52"/>
      <c r="PWY1123" s="69"/>
      <c r="PWZ1123" s="69"/>
      <c r="PXA1123" s="69"/>
      <c r="PXB1123" s="107"/>
      <c r="PXC1123" s="2"/>
      <c r="PXD1123" s="15"/>
      <c r="PXE1123" s="15"/>
      <c r="PXF1123" s="80"/>
      <c r="PXG1123" s="52"/>
      <c r="PXH1123" s="69"/>
      <c r="PXI1123" s="69"/>
      <c r="PXJ1123" s="69"/>
      <c r="PXK1123" s="107"/>
      <c r="PXL1123" s="2"/>
      <c r="PXM1123" s="15"/>
      <c r="PXN1123" s="15"/>
      <c r="PXO1123" s="80"/>
      <c r="PXP1123" s="52"/>
      <c r="PXQ1123" s="69"/>
      <c r="PXR1123" s="69"/>
      <c r="PXS1123" s="69"/>
      <c r="PXT1123" s="107"/>
      <c r="PXU1123" s="2"/>
      <c r="PXV1123" s="15"/>
      <c r="PXW1123" s="15"/>
      <c r="PXX1123" s="80"/>
      <c r="PXY1123" s="52"/>
      <c r="PXZ1123" s="69"/>
      <c r="PYA1123" s="69"/>
      <c r="PYB1123" s="69"/>
      <c r="PYC1123" s="107"/>
      <c r="PYD1123" s="2"/>
      <c r="PYE1123" s="15"/>
      <c r="PYF1123" s="15"/>
      <c r="PYG1123" s="80"/>
      <c r="PYH1123" s="52"/>
      <c r="PYI1123" s="69"/>
      <c r="PYJ1123" s="69"/>
      <c r="PYK1123" s="69"/>
      <c r="PYL1123" s="107"/>
      <c r="PYM1123" s="2"/>
      <c r="PYN1123" s="15"/>
      <c r="PYO1123" s="15"/>
      <c r="PYP1123" s="80"/>
      <c r="PYQ1123" s="52"/>
      <c r="PYR1123" s="69"/>
      <c r="PYS1123" s="69"/>
      <c r="PYT1123" s="69"/>
      <c r="PYU1123" s="107"/>
      <c r="PYV1123" s="2"/>
      <c r="PYW1123" s="15"/>
      <c r="PYX1123" s="15"/>
      <c r="PYY1123" s="80"/>
      <c r="PYZ1123" s="52"/>
      <c r="PZA1123" s="69"/>
      <c r="PZB1123" s="69"/>
      <c r="PZC1123" s="69"/>
      <c r="PZD1123" s="107"/>
      <c r="PZE1123" s="2"/>
      <c r="PZF1123" s="15"/>
      <c r="PZG1123" s="15"/>
      <c r="PZH1123" s="80"/>
      <c r="PZI1123" s="52"/>
      <c r="PZJ1123" s="69"/>
      <c r="PZK1123" s="69"/>
      <c r="PZL1123" s="69"/>
      <c r="PZM1123" s="107"/>
      <c r="PZN1123" s="2"/>
      <c r="PZO1123" s="15"/>
      <c r="PZP1123" s="15"/>
      <c r="PZQ1123" s="80"/>
      <c r="PZR1123" s="52"/>
      <c r="PZS1123" s="69"/>
      <c r="PZT1123" s="69"/>
      <c r="PZU1123" s="69"/>
      <c r="PZV1123" s="107"/>
      <c r="PZW1123" s="2"/>
      <c r="PZX1123" s="15"/>
      <c r="PZY1123" s="15"/>
      <c r="PZZ1123" s="80"/>
      <c r="QAA1123" s="52"/>
      <c r="QAB1123" s="69"/>
      <c r="QAC1123" s="69"/>
      <c r="QAD1123" s="69"/>
      <c r="QAE1123" s="107"/>
      <c r="QAF1123" s="2"/>
      <c r="QAG1123" s="15"/>
      <c r="QAH1123" s="15"/>
      <c r="QAI1123" s="80"/>
      <c r="QAJ1123" s="52"/>
      <c r="QAK1123" s="69"/>
      <c r="QAL1123" s="69"/>
      <c r="QAM1123" s="69"/>
      <c r="QAN1123" s="107"/>
      <c r="QAO1123" s="2"/>
      <c r="QAP1123" s="15"/>
      <c r="QAQ1123" s="15"/>
      <c r="QAR1123" s="80"/>
      <c r="QAS1123" s="52"/>
      <c r="QAT1123" s="69"/>
      <c r="QAU1123" s="69"/>
      <c r="QAV1123" s="69"/>
      <c r="QAW1123" s="107"/>
      <c r="QAX1123" s="2"/>
      <c r="QAY1123" s="15"/>
      <c r="QAZ1123" s="15"/>
      <c r="QBA1123" s="80"/>
      <c r="QBB1123" s="52"/>
      <c r="QBC1123" s="69"/>
      <c r="QBD1123" s="69"/>
      <c r="QBE1123" s="69"/>
      <c r="QBF1123" s="107"/>
      <c r="QBG1123" s="2"/>
      <c r="QBH1123" s="15"/>
      <c r="QBI1123" s="15"/>
      <c r="QBJ1123" s="80"/>
      <c r="QBK1123" s="52"/>
      <c r="QBL1123" s="69"/>
      <c r="QBM1123" s="69"/>
      <c r="QBN1123" s="69"/>
      <c r="QBO1123" s="107"/>
      <c r="QBP1123" s="2"/>
      <c r="QBQ1123" s="15"/>
      <c r="QBR1123" s="15"/>
      <c r="QBS1123" s="80"/>
      <c r="QBT1123" s="52"/>
      <c r="QBU1123" s="69"/>
      <c r="QBV1123" s="69"/>
      <c r="QBW1123" s="69"/>
      <c r="QBX1123" s="107"/>
      <c r="QBY1123" s="2"/>
      <c r="QBZ1123" s="15"/>
      <c r="QCA1123" s="15"/>
      <c r="QCB1123" s="80"/>
      <c r="QCC1123" s="52"/>
      <c r="QCD1123" s="69"/>
      <c r="QCE1123" s="69"/>
      <c r="QCF1123" s="69"/>
      <c r="QCG1123" s="107"/>
      <c r="QCH1123" s="2"/>
      <c r="QCI1123" s="15"/>
      <c r="QCJ1123" s="15"/>
      <c r="QCK1123" s="80"/>
      <c r="QCL1123" s="52"/>
      <c r="QCM1123" s="69"/>
      <c r="QCN1123" s="69"/>
      <c r="QCO1123" s="69"/>
      <c r="QCP1123" s="107"/>
      <c r="QCQ1123" s="2"/>
      <c r="QCR1123" s="15"/>
      <c r="QCS1123" s="15"/>
      <c r="QCT1123" s="80"/>
      <c r="QCU1123" s="52"/>
      <c r="QCV1123" s="69"/>
      <c r="QCW1123" s="69"/>
      <c r="QCX1123" s="69"/>
      <c r="QCY1123" s="107"/>
      <c r="QCZ1123" s="2"/>
      <c r="QDA1123" s="15"/>
      <c r="QDB1123" s="15"/>
      <c r="QDC1123" s="80"/>
      <c r="QDD1123" s="52"/>
      <c r="QDE1123" s="69"/>
      <c r="QDF1123" s="69"/>
      <c r="QDG1123" s="69"/>
      <c r="QDH1123" s="107"/>
      <c r="QDI1123" s="2"/>
      <c r="QDJ1123" s="15"/>
      <c r="QDK1123" s="15"/>
      <c r="QDL1123" s="80"/>
      <c r="QDM1123" s="52"/>
      <c r="QDN1123" s="69"/>
      <c r="QDO1123" s="69"/>
      <c r="QDP1123" s="69"/>
      <c r="QDQ1123" s="107"/>
      <c r="QDR1123" s="2"/>
      <c r="QDS1123" s="15"/>
      <c r="QDT1123" s="15"/>
      <c r="QDU1123" s="80"/>
      <c r="QDV1123" s="52"/>
      <c r="QDW1123" s="69"/>
      <c r="QDX1123" s="69"/>
      <c r="QDY1123" s="69"/>
      <c r="QDZ1123" s="107"/>
      <c r="QEA1123" s="2"/>
      <c r="QEB1123" s="15"/>
      <c r="QEC1123" s="15"/>
      <c r="QED1123" s="80"/>
      <c r="QEE1123" s="52"/>
      <c r="QEF1123" s="69"/>
      <c r="QEG1123" s="69"/>
      <c r="QEH1123" s="69"/>
      <c r="QEI1123" s="107"/>
      <c r="QEJ1123" s="2"/>
      <c r="QEK1123" s="15"/>
      <c r="QEL1123" s="15"/>
      <c r="QEM1123" s="80"/>
      <c r="QEN1123" s="52"/>
      <c r="QEO1123" s="69"/>
      <c r="QEP1123" s="69"/>
      <c r="QEQ1123" s="69"/>
      <c r="QER1123" s="107"/>
      <c r="QES1123" s="2"/>
      <c r="QET1123" s="15"/>
      <c r="QEU1123" s="15"/>
      <c r="QEV1123" s="80"/>
      <c r="QEW1123" s="52"/>
      <c r="QEX1123" s="69"/>
      <c r="QEY1123" s="69"/>
      <c r="QEZ1123" s="69"/>
      <c r="QFA1123" s="107"/>
      <c r="QFB1123" s="2"/>
      <c r="QFC1123" s="15"/>
      <c r="QFD1123" s="15"/>
      <c r="QFE1123" s="80"/>
      <c r="QFF1123" s="52"/>
      <c r="QFG1123" s="69"/>
      <c r="QFH1123" s="69"/>
      <c r="QFI1123" s="69"/>
      <c r="QFJ1123" s="107"/>
      <c r="QFK1123" s="2"/>
      <c r="QFL1123" s="15"/>
      <c r="QFM1123" s="15"/>
      <c r="QFN1123" s="80"/>
      <c r="QFO1123" s="52"/>
      <c r="QFP1123" s="69"/>
      <c r="QFQ1123" s="69"/>
      <c r="QFR1123" s="69"/>
      <c r="QFS1123" s="107"/>
      <c r="QFT1123" s="2"/>
      <c r="QFU1123" s="15"/>
      <c r="QFV1123" s="15"/>
      <c r="QFW1123" s="80"/>
      <c r="QFX1123" s="52"/>
      <c r="QFY1123" s="69"/>
      <c r="QFZ1123" s="69"/>
      <c r="QGA1123" s="69"/>
      <c r="QGB1123" s="107"/>
      <c r="QGC1123" s="2"/>
      <c r="QGD1123" s="15"/>
      <c r="QGE1123" s="15"/>
      <c r="QGF1123" s="80"/>
      <c r="QGG1123" s="52"/>
      <c r="QGH1123" s="69"/>
      <c r="QGI1123" s="69"/>
      <c r="QGJ1123" s="69"/>
      <c r="QGK1123" s="107"/>
      <c r="QGL1123" s="2"/>
      <c r="QGM1123" s="15"/>
      <c r="QGN1123" s="15"/>
      <c r="QGO1123" s="80"/>
      <c r="QGP1123" s="52"/>
      <c r="QGQ1123" s="69"/>
      <c r="QGR1123" s="69"/>
      <c r="QGS1123" s="69"/>
      <c r="QGT1123" s="107"/>
      <c r="QGU1123" s="2"/>
      <c r="QGV1123" s="15"/>
      <c r="QGW1123" s="15"/>
      <c r="QGX1123" s="80"/>
      <c r="QGY1123" s="52"/>
      <c r="QGZ1123" s="69"/>
      <c r="QHA1123" s="69"/>
      <c r="QHB1123" s="69"/>
      <c r="QHC1123" s="107"/>
      <c r="QHD1123" s="2"/>
      <c r="QHE1123" s="15"/>
      <c r="QHF1123" s="15"/>
      <c r="QHG1123" s="80"/>
      <c r="QHH1123" s="52"/>
      <c r="QHI1123" s="69"/>
      <c r="QHJ1123" s="69"/>
      <c r="QHK1123" s="69"/>
      <c r="QHL1123" s="107"/>
      <c r="QHM1123" s="2"/>
      <c r="QHN1123" s="15"/>
      <c r="QHO1123" s="15"/>
      <c r="QHP1123" s="80"/>
      <c r="QHQ1123" s="52"/>
      <c r="QHR1123" s="69"/>
      <c r="QHS1123" s="69"/>
      <c r="QHT1123" s="69"/>
      <c r="QHU1123" s="107"/>
      <c r="QHV1123" s="2"/>
      <c r="QHW1123" s="15"/>
      <c r="QHX1123" s="15"/>
      <c r="QHY1123" s="80"/>
      <c r="QHZ1123" s="52"/>
      <c r="QIA1123" s="69"/>
      <c r="QIB1123" s="69"/>
      <c r="QIC1123" s="69"/>
      <c r="QID1123" s="107"/>
      <c r="QIE1123" s="2"/>
      <c r="QIF1123" s="15"/>
      <c r="QIG1123" s="15"/>
      <c r="QIH1123" s="80"/>
      <c r="QII1123" s="52"/>
      <c r="QIJ1123" s="69"/>
      <c r="QIK1123" s="69"/>
      <c r="QIL1123" s="69"/>
      <c r="QIM1123" s="107"/>
      <c r="QIN1123" s="2"/>
      <c r="QIO1123" s="15"/>
      <c r="QIP1123" s="15"/>
      <c r="QIQ1123" s="80"/>
      <c r="QIR1123" s="52"/>
      <c r="QIS1123" s="69"/>
      <c r="QIT1123" s="69"/>
      <c r="QIU1123" s="69"/>
      <c r="QIV1123" s="107"/>
      <c r="QIW1123" s="2"/>
      <c r="QIX1123" s="15"/>
      <c r="QIY1123" s="15"/>
      <c r="QIZ1123" s="80"/>
      <c r="QJA1123" s="52"/>
      <c r="QJB1123" s="69"/>
      <c r="QJC1123" s="69"/>
      <c r="QJD1123" s="69"/>
      <c r="QJE1123" s="107"/>
      <c r="QJF1123" s="2"/>
      <c r="QJG1123" s="15"/>
      <c r="QJH1123" s="15"/>
      <c r="QJI1123" s="80"/>
      <c r="QJJ1123" s="52"/>
      <c r="QJK1123" s="69"/>
      <c r="QJL1123" s="69"/>
      <c r="QJM1123" s="69"/>
      <c r="QJN1123" s="107"/>
      <c r="QJO1123" s="2"/>
      <c r="QJP1123" s="15"/>
      <c r="QJQ1123" s="15"/>
      <c r="QJR1123" s="80"/>
      <c r="QJS1123" s="52"/>
      <c r="QJT1123" s="69"/>
      <c r="QJU1123" s="69"/>
      <c r="QJV1123" s="69"/>
      <c r="QJW1123" s="107"/>
      <c r="QJX1123" s="2"/>
      <c r="QJY1123" s="15"/>
      <c r="QJZ1123" s="15"/>
      <c r="QKA1123" s="80"/>
      <c r="QKB1123" s="52"/>
      <c r="QKC1123" s="69"/>
      <c r="QKD1123" s="69"/>
      <c r="QKE1123" s="69"/>
      <c r="QKF1123" s="107"/>
      <c r="QKG1123" s="2"/>
      <c r="QKH1123" s="15"/>
      <c r="QKI1123" s="15"/>
      <c r="QKJ1123" s="80"/>
      <c r="QKK1123" s="52"/>
      <c r="QKL1123" s="69"/>
      <c r="QKM1123" s="69"/>
      <c r="QKN1123" s="69"/>
      <c r="QKO1123" s="107"/>
      <c r="QKP1123" s="2"/>
      <c r="QKQ1123" s="15"/>
      <c r="QKR1123" s="15"/>
      <c r="QKS1123" s="80"/>
      <c r="QKT1123" s="52"/>
      <c r="QKU1123" s="69"/>
      <c r="QKV1123" s="69"/>
      <c r="QKW1123" s="69"/>
      <c r="QKX1123" s="107"/>
      <c r="QKY1123" s="2"/>
      <c r="QKZ1123" s="15"/>
      <c r="QLA1123" s="15"/>
      <c r="QLB1123" s="80"/>
      <c r="QLC1123" s="52"/>
      <c r="QLD1123" s="69"/>
      <c r="QLE1123" s="69"/>
      <c r="QLF1123" s="69"/>
      <c r="QLG1123" s="107"/>
      <c r="QLH1123" s="2"/>
      <c r="QLI1123" s="15"/>
      <c r="QLJ1123" s="15"/>
      <c r="QLK1123" s="80"/>
      <c r="QLL1123" s="52"/>
      <c r="QLM1123" s="69"/>
      <c r="QLN1123" s="69"/>
      <c r="QLO1123" s="69"/>
      <c r="QLP1123" s="107"/>
      <c r="QLQ1123" s="2"/>
      <c r="QLR1123" s="15"/>
      <c r="QLS1123" s="15"/>
      <c r="QLT1123" s="80"/>
      <c r="QLU1123" s="52"/>
      <c r="QLV1123" s="69"/>
      <c r="QLW1123" s="69"/>
      <c r="QLX1123" s="69"/>
      <c r="QLY1123" s="107"/>
      <c r="QLZ1123" s="2"/>
      <c r="QMA1123" s="15"/>
      <c r="QMB1123" s="15"/>
      <c r="QMC1123" s="80"/>
      <c r="QMD1123" s="52"/>
      <c r="QME1123" s="69"/>
      <c r="QMF1123" s="69"/>
      <c r="QMG1123" s="69"/>
      <c r="QMH1123" s="107"/>
      <c r="QMI1123" s="2"/>
      <c r="QMJ1123" s="15"/>
      <c r="QMK1123" s="15"/>
      <c r="QML1123" s="80"/>
      <c r="QMM1123" s="52"/>
      <c r="QMN1123" s="69"/>
      <c r="QMO1123" s="69"/>
      <c r="QMP1123" s="69"/>
      <c r="QMQ1123" s="107"/>
      <c r="QMR1123" s="2"/>
      <c r="QMS1123" s="15"/>
      <c r="QMT1123" s="15"/>
      <c r="QMU1123" s="80"/>
      <c r="QMV1123" s="52"/>
      <c r="QMW1123" s="69"/>
      <c r="QMX1123" s="69"/>
      <c r="QMY1123" s="69"/>
      <c r="QMZ1123" s="107"/>
      <c r="QNA1123" s="2"/>
      <c r="QNB1123" s="15"/>
      <c r="QNC1123" s="15"/>
      <c r="QND1123" s="80"/>
      <c r="QNE1123" s="52"/>
      <c r="QNF1123" s="69"/>
      <c r="QNG1123" s="69"/>
      <c r="QNH1123" s="69"/>
      <c r="QNI1123" s="107"/>
      <c r="QNJ1123" s="2"/>
      <c r="QNK1123" s="15"/>
      <c r="QNL1123" s="15"/>
      <c r="QNM1123" s="80"/>
      <c r="QNN1123" s="52"/>
      <c r="QNO1123" s="69"/>
      <c r="QNP1123" s="69"/>
      <c r="QNQ1123" s="69"/>
      <c r="QNR1123" s="107"/>
      <c r="QNS1123" s="2"/>
      <c r="QNT1123" s="15"/>
      <c r="QNU1123" s="15"/>
      <c r="QNV1123" s="80"/>
      <c r="QNW1123" s="52"/>
      <c r="QNX1123" s="69"/>
      <c r="QNY1123" s="69"/>
      <c r="QNZ1123" s="69"/>
      <c r="QOA1123" s="107"/>
      <c r="QOB1123" s="2"/>
      <c r="QOC1123" s="15"/>
      <c r="QOD1123" s="15"/>
      <c r="QOE1123" s="80"/>
      <c r="QOF1123" s="52"/>
      <c r="QOG1123" s="69"/>
      <c r="QOH1123" s="69"/>
      <c r="QOI1123" s="69"/>
      <c r="QOJ1123" s="107"/>
      <c r="QOK1123" s="2"/>
      <c r="QOL1123" s="15"/>
      <c r="QOM1123" s="15"/>
      <c r="QON1123" s="80"/>
      <c r="QOO1123" s="52"/>
      <c r="QOP1123" s="69"/>
      <c r="QOQ1123" s="69"/>
      <c r="QOR1123" s="69"/>
      <c r="QOS1123" s="107"/>
      <c r="QOT1123" s="2"/>
      <c r="QOU1123" s="15"/>
      <c r="QOV1123" s="15"/>
      <c r="QOW1123" s="80"/>
      <c r="QOX1123" s="52"/>
      <c r="QOY1123" s="69"/>
      <c r="QOZ1123" s="69"/>
      <c r="QPA1123" s="69"/>
      <c r="QPB1123" s="107"/>
      <c r="QPC1123" s="2"/>
      <c r="QPD1123" s="15"/>
      <c r="QPE1123" s="15"/>
      <c r="QPF1123" s="80"/>
      <c r="QPG1123" s="52"/>
      <c r="QPH1123" s="69"/>
      <c r="QPI1123" s="69"/>
      <c r="QPJ1123" s="69"/>
      <c r="QPK1123" s="107"/>
      <c r="QPL1123" s="2"/>
      <c r="QPM1123" s="15"/>
      <c r="QPN1123" s="15"/>
      <c r="QPO1123" s="80"/>
      <c r="QPP1123" s="52"/>
      <c r="QPQ1123" s="69"/>
      <c r="QPR1123" s="69"/>
      <c r="QPS1123" s="69"/>
      <c r="QPT1123" s="107"/>
      <c r="QPU1123" s="2"/>
      <c r="QPV1123" s="15"/>
      <c r="QPW1123" s="15"/>
      <c r="QPX1123" s="80"/>
      <c r="QPY1123" s="52"/>
      <c r="QPZ1123" s="69"/>
      <c r="QQA1123" s="69"/>
      <c r="QQB1123" s="69"/>
      <c r="QQC1123" s="107"/>
      <c r="QQD1123" s="2"/>
      <c r="QQE1123" s="15"/>
      <c r="QQF1123" s="15"/>
      <c r="QQG1123" s="80"/>
      <c r="QQH1123" s="52"/>
      <c r="QQI1123" s="69"/>
      <c r="QQJ1123" s="69"/>
      <c r="QQK1123" s="69"/>
      <c r="QQL1123" s="107"/>
      <c r="QQM1123" s="2"/>
      <c r="QQN1123" s="15"/>
      <c r="QQO1123" s="15"/>
      <c r="QQP1123" s="80"/>
      <c r="QQQ1123" s="52"/>
      <c r="QQR1123" s="69"/>
      <c r="QQS1123" s="69"/>
      <c r="QQT1123" s="69"/>
      <c r="QQU1123" s="107"/>
      <c r="QQV1123" s="2"/>
      <c r="QQW1123" s="15"/>
      <c r="QQX1123" s="15"/>
      <c r="QQY1123" s="80"/>
      <c r="QQZ1123" s="52"/>
      <c r="QRA1123" s="69"/>
      <c r="QRB1123" s="69"/>
      <c r="QRC1123" s="69"/>
      <c r="QRD1123" s="107"/>
      <c r="QRE1123" s="2"/>
      <c r="QRF1123" s="15"/>
      <c r="QRG1123" s="15"/>
      <c r="QRH1123" s="80"/>
      <c r="QRI1123" s="52"/>
      <c r="QRJ1123" s="69"/>
      <c r="QRK1123" s="69"/>
      <c r="QRL1123" s="69"/>
      <c r="QRM1123" s="107"/>
      <c r="QRN1123" s="2"/>
      <c r="QRO1123" s="15"/>
      <c r="QRP1123" s="15"/>
      <c r="QRQ1123" s="80"/>
      <c r="QRR1123" s="52"/>
      <c r="QRS1123" s="69"/>
      <c r="QRT1123" s="69"/>
      <c r="QRU1123" s="69"/>
      <c r="QRV1123" s="107"/>
      <c r="QRW1123" s="2"/>
      <c r="QRX1123" s="15"/>
      <c r="QRY1123" s="15"/>
      <c r="QRZ1123" s="80"/>
      <c r="QSA1123" s="52"/>
      <c r="QSB1123" s="69"/>
      <c r="QSC1123" s="69"/>
      <c r="QSD1123" s="69"/>
      <c r="QSE1123" s="107"/>
      <c r="QSF1123" s="2"/>
      <c r="QSG1123" s="15"/>
      <c r="QSH1123" s="15"/>
      <c r="QSI1123" s="80"/>
      <c r="QSJ1123" s="52"/>
      <c r="QSK1123" s="69"/>
      <c r="QSL1123" s="69"/>
      <c r="QSM1123" s="69"/>
      <c r="QSN1123" s="107"/>
      <c r="QSO1123" s="2"/>
      <c r="QSP1123" s="15"/>
      <c r="QSQ1123" s="15"/>
      <c r="QSR1123" s="80"/>
      <c r="QSS1123" s="52"/>
      <c r="QST1123" s="69"/>
      <c r="QSU1123" s="69"/>
      <c r="QSV1123" s="69"/>
      <c r="QSW1123" s="107"/>
      <c r="QSX1123" s="2"/>
      <c r="QSY1123" s="15"/>
      <c r="QSZ1123" s="15"/>
      <c r="QTA1123" s="80"/>
      <c r="QTB1123" s="52"/>
      <c r="QTC1123" s="69"/>
      <c r="QTD1123" s="69"/>
      <c r="QTE1123" s="69"/>
      <c r="QTF1123" s="107"/>
      <c r="QTG1123" s="2"/>
      <c r="QTH1123" s="15"/>
      <c r="QTI1123" s="15"/>
      <c r="QTJ1123" s="80"/>
      <c r="QTK1123" s="52"/>
      <c r="QTL1123" s="69"/>
      <c r="QTM1123" s="69"/>
      <c r="QTN1123" s="69"/>
      <c r="QTO1123" s="107"/>
      <c r="QTP1123" s="2"/>
      <c r="QTQ1123" s="15"/>
      <c r="QTR1123" s="15"/>
      <c r="QTS1123" s="80"/>
      <c r="QTT1123" s="52"/>
      <c r="QTU1123" s="69"/>
      <c r="QTV1123" s="69"/>
      <c r="QTW1123" s="69"/>
      <c r="QTX1123" s="107"/>
      <c r="QTY1123" s="2"/>
      <c r="QTZ1123" s="15"/>
      <c r="QUA1123" s="15"/>
      <c r="QUB1123" s="80"/>
      <c r="QUC1123" s="52"/>
      <c r="QUD1123" s="69"/>
      <c r="QUE1123" s="69"/>
      <c r="QUF1123" s="69"/>
      <c r="QUG1123" s="107"/>
      <c r="QUH1123" s="2"/>
      <c r="QUI1123" s="15"/>
      <c r="QUJ1123" s="15"/>
      <c r="QUK1123" s="80"/>
      <c r="QUL1123" s="52"/>
      <c r="QUM1123" s="69"/>
      <c r="QUN1123" s="69"/>
      <c r="QUO1123" s="69"/>
      <c r="QUP1123" s="107"/>
      <c r="QUQ1123" s="2"/>
      <c r="QUR1123" s="15"/>
      <c r="QUS1123" s="15"/>
      <c r="QUT1123" s="80"/>
      <c r="QUU1123" s="52"/>
      <c r="QUV1123" s="69"/>
      <c r="QUW1123" s="69"/>
      <c r="QUX1123" s="69"/>
      <c r="QUY1123" s="107"/>
      <c r="QUZ1123" s="2"/>
      <c r="QVA1123" s="15"/>
      <c r="QVB1123" s="15"/>
      <c r="QVC1123" s="80"/>
      <c r="QVD1123" s="52"/>
      <c r="QVE1123" s="69"/>
      <c r="QVF1123" s="69"/>
      <c r="QVG1123" s="69"/>
      <c r="QVH1123" s="107"/>
      <c r="QVI1123" s="2"/>
      <c r="QVJ1123" s="15"/>
      <c r="QVK1123" s="15"/>
      <c r="QVL1123" s="80"/>
      <c r="QVM1123" s="52"/>
      <c r="QVN1123" s="69"/>
      <c r="QVO1123" s="69"/>
      <c r="QVP1123" s="69"/>
      <c r="QVQ1123" s="107"/>
      <c r="QVR1123" s="2"/>
      <c r="QVS1123" s="15"/>
      <c r="QVT1123" s="15"/>
      <c r="QVU1123" s="80"/>
      <c r="QVV1123" s="52"/>
      <c r="QVW1123" s="69"/>
      <c r="QVX1123" s="69"/>
      <c r="QVY1123" s="69"/>
      <c r="QVZ1123" s="107"/>
      <c r="QWA1123" s="2"/>
      <c r="QWB1123" s="15"/>
      <c r="QWC1123" s="15"/>
      <c r="QWD1123" s="80"/>
      <c r="QWE1123" s="52"/>
      <c r="QWF1123" s="69"/>
      <c r="QWG1123" s="69"/>
      <c r="QWH1123" s="69"/>
      <c r="QWI1123" s="107"/>
      <c r="QWJ1123" s="2"/>
      <c r="QWK1123" s="15"/>
      <c r="QWL1123" s="15"/>
      <c r="QWM1123" s="80"/>
      <c r="QWN1123" s="52"/>
      <c r="QWO1123" s="69"/>
      <c r="QWP1123" s="69"/>
      <c r="QWQ1123" s="69"/>
      <c r="QWR1123" s="107"/>
      <c r="QWS1123" s="2"/>
      <c r="QWT1123" s="15"/>
      <c r="QWU1123" s="15"/>
      <c r="QWV1123" s="80"/>
      <c r="QWW1123" s="52"/>
      <c r="QWX1123" s="69"/>
      <c r="QWY1123" s="69"/>
      <c r="QWZ1123" s="69"/>
      <c r="QXA1123" s="107"/>
      <c r="QXB1123" s="2"/>
      <c r="QXC1123" s="15"/>
      <c r="QXD1123" s="15"/>
      <c r="QXE1123" s="80"/>
      <c r="QXF1123" s="52"/>
      <c r="QXG1123" s="69"/>
      <c r="QXH1123" s="69"/>
      <c r="QXI1123" s="69"/>
      <c r="QXJ1123" s="107"/>
      <c r="QXK1123" s="2"/>
      <c r="QXL1123" s="15"/>
      <c r="QXM1123" s="15"/>
      <c r="QXN1123" s="80"/>
      <c r="QXO1123" s="52"/>
      <c r="QXP1123" s="69"/>
      <c r="QXQ1123" s="69"/>
      <c r="QXR1123" s="69"/>
      <c r="QXS1123" s="107"/>
      <c r="QXT1123" s="2"/>
      <c r="QXU1123" s="15"/>
      <c r="QXV1123" s="15"/>
      <c r="QXW1123" s="80"/>
      <c r="QXX1123" s="52"/>
      <c r="QXY1123" s="69"/>
      <c r="QXZ1123" s="69"/>
      <c r="QYA1123" s="69"/>
      <c r="QYB1123" s="107"/>
      <c r="QYC1123" s="2"/>
      <c r="QYD1123" s="15"/>
      <c r="QYE1123" s="15"/>
      <c r="QYF1123" s="80"/>
      <c r="QYG1123" s="52"/>
      <c r="QYH1123" s="69"/>
      <c r="QYI1123" s="69"/>
      <c r="QYJ1123" s="69"/>
      <c r="QYK1123" s="107"/>
      <c r="QYL1123" s="2"/>
      <c r="QYM1123" s="15"/>
      <c r="QYN1123" s="15"/>
      <c r="QYO1123" s="80"/>
      <c r="QYP1123" s="52"/>
      <c r="QYQ1123" s="69"/>
      <c r="QYR1123" s="69"/>
      <c r="QYS1123" s="69"/>
      <c r="QYT1123" s="107"/>
      <c r="QYU1123" s="2"/>
      <c r="QYV1123" s="15"/>
      <c r="QYW1123" s="15"/>
      <c r="QYX1123" s="80"/>
      <c r="QYY1123" s="52"/>
      <c r="QYZ1123" s="69"/>
      <c r="QZA1123" s="69"/>
      <c r="QZB1123" s="69"/>
      <c r="QZC1123" s="107"/>
      <c r="QZD1123" s="2"/>
      <c r="QZE1123" s="15"/>
      <c r="QZF1123" s="15"/>
      <c r="QZG1123" s="80"/>
      <c r="QZH1123" s="52"/>
      <c r="QZI1123" s="69"/>
      <c r="QZJ1123" s="69"/>
      <c r="QZK1123" s="69"/>
      <c r="QZL1123" s="107"/>
      <c r="QZM1123" s="2"/>
      <c r="QZN1123" s="15"/>
      <c r="QZO1123" s="15"/>
      <c r="QZP1123" s="80"/>
      <c r="QZQ1123" s="52"/>
      <c r="QZR1123" s="69"/>
      <c r="QZS1123" s="69"/>
      <c r="QZT1123" s="69"/>
      <c r="QZU1123" s="107"/>
      <c r="QZV1123" s="2"/>
      <c r="QZW1123" s="15"/>
      <c r="QZX1123" s="15"/>
      <c r="QZY1123" s="80"/>
      <c r="QZZ1123" s="52"/>
      <c r="RAA1123" s="69"/>
      <c r="RAB1123" s="69"/>
      <c r="RAC1123" s="69"/>
      <c r="RAD1123" s="107"/>
      <c r="RAE1123" s="2"/>
      <c r="RAF1123" s="15"/>
      <c r="RAG1123" s="15"/>
      <c r="RAH1123" s="80"/>
      <c r="RAI1123" s="52"/>
      <c r="RAJ1123" s="69"/>
      <c r="RAK1123" s="69"/>
      <c r="RAL1123" s="69"/>
      <c r="RAM1123" s="107"/>
      <c r="RAN1123" s="2"/>
      <c r="RAO1123" s="15"/>
      <c r="RAP1123" s="15"/>
      <c r="RAQ1123" s="80"/>
      <c r="RAR1123" s="52"/>
      <c r="RAS1123" s="69"/>
      <c r="RAT1123" s="69"/>
      <c r="RAU1123" s="69"/>
      <c r="RAV1123" s="107"/>
      <c r="RAW1123" s="2"/>
      <c r="RAX1123" s="15"/>
      <c r="RAY1123" s="15"/>
      <c r="RAZ1123" s="80"/>
      <c r="RBA1123" s="52"/>
      <c r="RBB1123" s="69"/>
      <c r="RBC1123" s="69"/>
      <c r="RBD1123" s="69"/>
      <c r="RBE1123" s="107"/>
      <c r="RBF1123" s="2"/>
      <c r="RBG1123" s="15"/>
      <c r="RBH1123" s="15"/>
      <c r="RBI1123" s="80"/>
      <c r="RBJ1123" s="52"/>
      <c r="RBK1123" s="69"/>
      <c r="RBL1123" s="69"/>
      <c r="RBM1123" s="69"/>
      <c r="RBN1123" s="107"/>
      <c r="RBO1123" s="2"/>
      <c r="RBP1123" s="15"/>
      <c r="RBQ1123" s="15"/>
      <c r="RBR1123" s="80"/>
      <c r="RBS1123" s="52"/>
      <c r="RBT1123" s="69"/>
      <c r="RBU1123" s="69"/>
      <c r="RBV1123" s="69"/>
      <c r="RBW1123" s="107"/>
      <c r="RBX1123" s="2"/>
      <c r="RBY1123" s="15"/>
      <c r="RBZ1123" s="15"/>
      <c r="RCA1123" s="80"/>
      <c r="RCB1123" s="52"/>
      <c r="RCC1123" s="69"/>
      <c r="RCD1123" s="69"/>
      <c r="RCE1123" s="69"/>
      <c r="RCF1123" s="107"/>
      <c r="RCG1123" s="2"/>
      <c r="RCH1123" s="15"/>
      <c r="RCI1123" s="15"/>
      <c r="RCJ1123" s="80"/>
      <c r="RCK1123" s="52"/>
      <c r="RCL1123" s="69"/>
      <c r="RCM1123" s="69"/>
      <c r="RCN1123" s="69"/>
      <c r="RCO1123" s="107"/>
      <c r="RCP1123" s="2"/>
      <c r="RCQ1123" s="15"/>
      <c r="RCR1123" s="15"/>
      <c r="RCS1123" s="80"/>
      <c r="RCT1123" s="52"/>
      <c r="RCU1123" s="69"/>
      <c r="RCV1123" s="69"/>
      <c r="RCW1123" s="69"/>
      <c r="RCX1123" s="107"/>
      <c r="RCY1123" s="2"/>
      <c r="RCZ1123" s="15"/>
      <c r="RDA1123" s="15"/>
      <c r="RDB1123" s="80"/>
      <c r="RDC1123" s="52"/>
      <c r="RDD1123" s="69"/>
      <c r="RDE1123" s="69"/>
      <c r="RDF1123" s="69"/>
      <c r="RDG1123" s="107"/>
      <c r="RDH1123" s="2"/>
      <c r="RDI1123" s="15"/>
      <c r="RDJ1123" s="15"/>
      <c r="RDK1123" s="80"/>
      <c r="RDL1123" s="52"/>
      <c r="RDM1123" s="69"/>
      <c r="RDN1123" s="69"/>
      <c r="RDO1123" s="69"/>
      <c r="RDP1123" s="107"/>
      <c r="RDQ1123" s="2"/>
      <c r="RDR1123" s="15"/>
      <c r="RDS1123" s="15"/>
      <c r="RDT1123" s="80"/>
      <c r="RDU1123" s="52"/>
      <c r="RDV1123" s="69"/>
      <c r="RDW1123" s="69"/>
      <c r="RDX1123" s="69"/>
      <c r="RDY1123" s="107"/>
      <c r="RDZ1123" s="2"/>
      <c r="REA1123" s="15"/>
      <c r="REB1123" s="15"/>
      <c r="REC1123" s="80"/>
      <c r="RED1123" s="52"/>
      <c r="REE1123" s="69"/>
      <c r="REF1123" s="69"/>
      <c r="REG1123" s="69"/>
      <c r="REH1123" s="107"/>
      <c r="REI1123" s="2"/>
      <c r="REJ1123" s="15"/>
      <c r="REK1123" s="15"/>
      <c r="REL1123" s="80"/>
      <c r="REM1123" s="52"/>
      <c r="REN1123" s="69"/>
      <c r="REO1123" s="69"/>
      <c r="REP1123" s="69"/>
      <c r="REQ1123" s="107"/>
      <c r="RER1123" s="2"/>
      <c r="RES1123" s="15"/>
      <c r="RET1123" s="15"/>
      <c r="REU1123" s="80"/>
      <c r="REV1123" s="52"/>
      <c r="REW1123" s="69"/>
      <c r="REX1123" s="69"/>
      <c r="REY1123" s="69"/>
      <c r="REZ1123" s="107"/>
      <c r="RFA1123" s="2"/>
      <c r="RFB1123" s="15"/>
      <c r="RFC1123" s="15"/>
      <c r="RFD1123" s="80"/>
      <c r="RFE1123" s="52"/>
      <c r="RFF1123" s="69"/>
      <c r="RFG1123" s="69"/>
      <c r="RFH1123" s="69"/>
      <c r="RFI1123" s="107"/>
      <c r="RFJ1123" s="2"/>
      <c r="RFK1123" s="15"/>
      <c r="RFL1123" s="15"/>
      <c r="RFM1123" s="80"/>
      <c r="RFN1123" s="52"/>
      <c r="RFO1123" s="69"/>
      <c r="RFP1123" s="69"/>
      <c r="RFQ1123" s="69"/>
      <c r="RFR1123" s="107"/>
      <c r="RFS1123" s="2"/>
      <c r="RFT1123" s="15"/>
      <c r="RFU1123" s="15"/>
      <c r="RFV1123" s="80"/>
      <c r="RFW1123" s="52"/>
      <c r="RFX1123" s="69"/>
      <c r="RFY1123" s="69"/>
      <c r="RFZ1123" s="69"/>
      <c r="RGA1123" s="107"/>
      <c r="RGB1123" s="2"/>
      <c r="RGC1123" s="15"/>
      <c r="RGD1123" s="15"/>
      <c r="RGE1123" s="80"/>
      <c r="RGF1123" s="52"/>
      <c r="RGG1123" s="69"/>
      <c r="RGH1123" s="69"/>
      <c r="RGI1123" s="69"/>
      <c r="RGJ1123" s="107"/>
      <c r="RGK1123" s="2"/>
      <c r="RGL1123" s="15"/>
      <c r="RGM1123" s="15"/>
      <c r="RGN1123" s="80"/>
      <c r="RGO1123" s="52"/>
      <c r="RGP1123" s="69"/>
      <c r="RGQ1123" s="69"/>
      <c r="RGR1123" s="69"/>
      <c r="RGS1123" s="107"/>
      <c r="RGT1123" s="2"/>
      <c r="RGU1123" s="15"/>
      <c r="RGV1123" s="15"/>
      <c r="RGW1123" s="80"/>
      <c r="RGX1123" s="52"/>
      <c r="RGY1123" s="69"/>
      <c r="RGZ1123" s="69"/>
      <c r="RHA1123" s="69"/>
      <c r="RHB1123" s="107"/>
      <c r="RHC1123" s="2"/>
      <c r="RHD1123" s="15"/>
      <c r="RHE1123" s="15"/>
      <c r="RHF1123" s="80"/>
      <c r="RHG1123" s="52"/>
      <c r="RHH1123" s="69"/>
      <c r="RHI1123" s="69"/>
      <c r="RHJ1123" s="69"/>
      <c r="RHK1123" s="107"/>
      <c r="RHL1123" s="2"/>
      <c r="RHM1123" s="15"/>
      <c r="RHN1123" s="15"/>
      <c r="RHO1123" s="80"/>
      <c r="RHP1123" s="52"/>
      <c r="RHQ1123" s="69"/>
      <c r="RHR1123" s="69"/>
      <c r="RHS1123" s="69"/>
      <c r="RHT1123" s="107"/>
      <c r="RHU1123" s="2"/>
      <c r="RHV1123" s="15"/>
      <c r="RHW1123" s="15"/>
      <c r="RHX1123" s="80"/>
      <c r="RHY1123" s="52"/>
      <c r="RHZ1123" s="69"/>
      <c r="RIA1123" s="69"/>
      <c r="RIB1123" s="69"/>
      <c r="RIC1123" s="107"/>
      <c r="RID1123" s="2"/>
      <c r="RIE1123" s="15"/>
      <c r="RIF1123" s="15"/>
      <c r="RIG1123" s="80"/>
      <c r="RIH1123" s="52"/>
      <c r="RII1123" s="69"/>
      <c r="RIJ1123" s="69"/>
      <c r="RIK1123" s="69"/>
      <c r="RIL1123" s="107"/>
      <c r="RIM1123" s="2"/>
      <c r="RIN1123" s="15"/>
      <c r="RIO1123" s="15"/>
      <c r="RIP1123" s="80"/>
      <c r="RIQ1123" s="52"/>
      <c r="RIR1123" s="69"/>
      <c r="RIS1123" s="69"/>
      <c r="RIT1123" s="69"/>
      <c r="RIU1123" s="107"/>
      <c r="RIV1123" s="2"/>
      <c r="RIW1123" s="15"/>
      <c r="RIX1123" s="15"/>
      <c r="RIY1123" s="80"/>
      <c r="RIZ1123" s="52"/>
      <c r="RJA1123" s="69"/>
      <c r="RJB1123" s="69"/>
      <c r="RJC1123" s="69"/>
      <c r="RJD1123" s="107"/>
      <c r="RJE1123" s="2"/>
      <c r="RJF1123" s="15"/>
      <c r="RJG1123" s="15"/>
      <c r="RJH1123" s="80"/>
      <c r="RJI1123" s="52"/>
      <c r="RJJ1123" s="69"/>
      <c r="RJK1123" s="69"/>
      <c r="RJL1123" s="69"/>
      <c r="RJM1123" s="107"/>
      <c r="RJN1123" s="2"/>
      <c r="RJO1123" s="15"/>
      <c r="RJP1123" s="15"/>
      <c r="RJQ1123" s="80"/>
      <c r="RJR1123" s="52"/>
      <c r="RJS1123" s="69"/>
      <c r="RJT1123" s="69"/>
      <c r="RJU1123" s="69"/>
      <c r="RJV1123" s="107"/>
      <c r="RJW1123" s="2"/>
      <c r="RJX1123" s="15"/>
      <c r="RJY1123" s="15"/>
      <c r="RJZ1123" s="80"/>
      <c r="RKA1123" s="52"/>
      <c r="RKB1123" s="69"/>
      <c r="RKC1123" s="69"/>
      <c r="RKD1123" s="69"/>
      <c r="RKE1123" s="107"/>
      <c r="RKF1123" s="2"/>
      <c r="RKG1123" s="15"/>
      <c r="RKH1123" s="15"/>
      <c r="RKI1123" s="80"/>
      <c r="RKJ1123" s="52"/>
      <c r="RKK1123" s="69"/>
      <c r="RKL1123" s="69"/>
      <c r="RKM1123" s="69"/>
      <c r="RKN1123" s="107"/>
      <c r="RKO1123" s="2"/>
      <c r="RKP1123" s="15"/>
      <c r="RKQ1123" s="15"/>
      <c r="RKR1123" s="80"/>
      <c r="RKS1123" s="52"/>
      <c r="RKT1123" s="69"/>
      <c r="RKU1123" s="69"/>
      <c r="RKV1123" s="69"/>
      <c r="RKW1123" s="107"/>
      <c r="RKX1123" s="2"/>
      <c r="RKY1123" s="15"/>
      <c r="RKZ1123" s="15"/>
      <c r="RLA1123" s="80"/>
      <c r="RLB1123" s="52"/>
      <c r="RLC1123" s="69"/>
      <c r="RLD1123" s="69"/>
      <c r="RLE1123" s="69"/>
      <c r="RLF1123" s="107"/>
      <c r="RLG1123" s="2"/>
      <c r="RLH1123" s="15"/>
      <c r="RLI1123" s="15"/>
      <c r="RLJ1123" s="80"/>
      <c r="RLK1123" s="52"/>
      <c r="RLL1123" s="69"/>
      <c r="RLM1123" s="69"/>
      <c r="RLN1123" s="69"/>
      <c r="RLO1123" s="107"/>
      <c r="RLP1123" s="2"/>
      <c r="RLQ1123" s="15"/>
      <c r="RLR1123" s="15"/>
      <c r="RLS1123" s="80"/>
      <c r="RLT1123" s="52"/>
      <c r="RLU1123" s="69"/>
      <c r="RLV1123" s="69"/>
      <c r="RLW1123" s="69"/>
      <c r="RLX1123" s="107"/>
      <c r="RLY1123" s="2"/>
      <c r="RLZ1123" s="15"/>
      <c r="RMA1123" s="15"/>
      <c r="RMB1123" s="80"/>
      <c r="RMC1123" s="52"/>
      <c r="RMD1123" s="69"/>
      <c r="RME1123" s="69"/>
      <c r="RMF1123" s="69"/>
      <c r="RMG1123" s="107"/>
      <c r="RMH1123" s="2"/>
      <c r="RMI1123" s="15"/>
      <c r="RMJ1123" s="15"/>
      <c r="RMK1123" s="80"/>
      <c r="RML1123" s="52"/>
      <c r="RMM1123" s="69"/>
      <c r="RMN1123" s="69"/>
      <c r="RMO1123" s="69"/>
      <c r="RMP1123" s="107"/>
      <c r="RMQ1123" s="2"/>
      <c r="RMR1123" s="15"/>
      <c r="RMS1123" s="15"/>
      <c r="RMT1123" s="80"/>
      <c r="RMU1123" s="52"/>
      <c r="RMV1123" s="69"/>
      <c r="RMW1123" s="69"/>
      <c r="RMX1123" s="69"/>
      <c r="RMY1123" s="107"/>
      <c r="RMZ1123" s="2"/>
      <c r="RNA1123" s="15"/>
      <c r="RNB1123" s="15"/>
      <c r="RNC1123" s="80"/>
      <c r="RND1123" s="52"/>
      <c r="RNE1123" s="69"/>
      <c r="RNF1123" s="69"/>
      <c r="RNG1123" s="69"/>
      <c r="RNH1123" s="107"/>
      <c r="RNI1123" s="2"/>
      <c r="RNJ1123" s="15"/>
      <c r="RNK1123" s="15"/>
      <c r="RNL1123" s="80"/>
      <c r="RNM1123" s="52"/>
      <c r="RNN1123" s="69"/>
      <c r="RNO1123" s="69"/>
      <c r="RNP1123" s="69"/>
      <c r="RNQ1123" s="107"/>
      <c r="RNR1123" s="2"/>
      <c r="RNS1123" s="15"/>
      <c r="RNT1123" s="15"/>
      <c r="RNU1123" s="80"/>
      <c r="RNV1123" s="52"/>
      <c r="RNW1123" s="69"/>
      <c r="RNX1123" s="69"/>
      <c r="RNY1123" s="69"/>
      <c r="RNZ1123" s="107"/>
      <c r="ROA1123" s="2"/>
      <c r="ROB1123" s="15"/>
      <c r="ROC1123" s="15"/>
      <c r="ROD1123" s="80"/>
      <c r="ROE1123" s="52"/>
      <c r="ROF1123" s="69"/>
      <c r="ROG1123" s="69"/>
      <c r="ROH1123" s="69"/>
      <c r="ROI1123" s="107"/>
      <c r="ROJ1123" s="2"/>
      <c r="ROK1123" s="15"/>
      <c r="ROL1123" s="15"/>
      <c r="ROM1123" s="80"/>
      <c r="RON1123" s="52"/>
      <c r="ROO1123" s="69"/>
      <c r="ROP1123" s="69"/>
      <c r="ROQ1123" s="69"/>
      <c r="ROR1123" s="107"/>
      <c r="ROS1123" s="2"/>
      <c r="ROT1123" s="15"/>
      <c r="ROU1123" s="15"/>
      <c r="ROV1123" s="80"/>
      <c r="ROW1123" s="52"/>
      <c r="ROX1123" s="69"/>
      <c r="ROY1123" s="69"/>
      <c r="ROZ1123" s="69"/>
      <c r="RPA1123" s="107"/>
      <c r="RPB1123" s="2"/>
      <c r="RPC1123" s="15"/>
      <c r="RPD1123" s="15"/>
      <c r="RPE1123" s="80"/>
      <c r="RPF1123" s="52"/>
      <c r="RPG1123" s="69"/>
      <c r="RPH1123" s="69"/>
      <c r="RPI1123" s="69"/>
      <c r="RPJ1123" s="107"/>
      <c r="RPK1123" s="2"/>
      <c r="RPL1123" s="15"/>
      <c r="RPM1123" s="15"/>
      <c r="RPN1123" s="80"/>
      <c r="RPO1123" s="52"/>
      <c r="RPP1123" s="69"/>
      <c r="RPQ1123" s="69"/>
      <c r="RPR1123" s="69"/>
      <c r="RPS1123" s="107"/>
      <c r="RPT1123" s="2"/>
      <c r="RPU1123" s="15"/>
      <c r="RPV1123" s="15"/>
      <c r="RPW1123" s="80"/>
      <c r="RPX1123" s="52"/>
      <c r="RPY1123" s="69"/>
      <c r="RPZ1123" s="69"/>
      <c r="RQA1123" s="69"/>
      <c r="RQB1123" s="107"/>
      <c r="RQC1123" s="2"/>
      <c r="RQD1123" s="15"/>
      <c r="RQE1123" s="15"/>
      <c r="RQF1123" s="80"/>
      <c r="RQG1123" s="52"/>
      <c r="RQH1123" s="69"/>
      <c r="RQI1123" s="69"/>
      <c r="RQJ1123" s="69"/>
      <c r="RQK1123" s="107"/>
      <c r="RQL1123" s="2"/>
      <c r="RQM1123" s="15"/>
      <c r="RQN1123" s="15"/>
      <c r="RQO1123" s="80"/>
      <c r="RQP1123" s="52"/>
      <c r="RQQ1123" s="69"/>
      <c r="RQR1123" s="69"/>
      <c r="RQS1123" s="69"/>
      <c r="RQT1123" s="107"/>
      <c r="RQU1123" s="2"/>
      <c r="RQV1123" s="15"/>
      <c r="RQW1123" s="15"/>
      <c r="RQX1123" s="80"/>
      <c r="RQY1123" s="52"/>
      <c r="RQZ1123" s="69"/>
      <c r="RRA1123" s="69"/>
      <c r="RRB1123" s="69"/>
      <c r="RRC1123" s="107"/>
      <c r="RRD1123" s="2"/>
      <c r="RRE1123" s="15"/>
      <c r="RRF1123" s="15"/>
      <c r="RRG1123" s="80"/>
      <c r="RRH1123" s="52"/>
      <c r="RRI1123" s="69"/>
      <c r="RRJ1123" s="69"/>
      <c r="RRK1123" s="69"/>
      <c r="RRL1123" s="107"/>
      <c r="RRM1123" s="2"/>
      <c r="RRN1123" s="15"/>
      <c r="RRO1123" s="15"/>
      <c r="RRP1123" s="80"/>
      <c r="RRQ1123" s="52"/>
      <c r="RRR1123" s="69"/>
      <c r="RRS1123" s="69"/>
      <c r="RRT1123" s="69"/>
      <c r="RRU1123" s="107"/>
      <c r="RRV1123" s="2"/>
      <c r="RRW1123" s="15"/>
      <c r="RRX1123" s="15"/>
      <c r="RRY1123" s="80"/>
      <c r="RRZ1123" s="52"/>
      <c r="RSA1123" s="69"/>
      <c r="RSB1123" s="69"/>
      <c r="RSC1123" s="69"/>
      <c r="RSD1123" s="107"/>
      <c r="RSE1123" s="2"/>
      <c r="RSF1123" s="15"/>
      <c r="RSG1123" s="15"/>
      <c r="RSH1123" s="80"/>
      <c r="RSI1123" s="52"/>
      <c r="RSJ1123" s="69"/>
      <c r="RSK1123" s="69"/>
      <c r="RSL1123" s="69"/>
      <c r="RSM1123" s="107"/>
      <c r="RSN1123" s="2"/>
      <c r="RSO1123" s="15"/>
      <c r="RSP1123" s="15"/>
      <c r="RSQ1123" s="80"/>
      <c r="RSR1123" s="52"/>
      <c r="RSS1123" s="69"/>
      <c r="RST1123" s="69"/>
      <c r="RSU1123" s="69"/>
      <c r="RSV1123" s="107"/>
      <c r="RSW1123" s="2"/>
      <c r="RSX1123" s="15"/>
      <c r="RSY1123" s="15"/>
      <c r="RSZ1123" s="80"/>
      <c r="RTA1123" s="52"/>
      <c r="RTB1123" s="69"/>
      <c r="RTC1123" s="69"/>
      <c r="RTD1123" s="69"/>
      <c r="RTE1123" s="107"/>
      <c r="RTF1123" s="2"/>
      <c r="RTG1123" s="15"/>
      <c r="RTH1123" s="15"/>
      <c r="RTI1123" s="80"/>
      <c r="RTJ1123" s="52"/>
      <c r="RTK1123" s="69"/>
      <c r="RTL1123" s="69"/>
      <c r="RTM1123" s="69"/>
      <c r="RTN1123" s="107"/>
      <c r="RTO1123" s="2"/>
      <c r="RTP1123" s="15"/>
      <c r="RTQ1123" s="15"/>
      <c r="RTR1123" s="80"/>
      <c r="RTS1123" s="52"/>
      <c r="RTT1123" s="69"/>
      <c r="RTU1123" s="69"/>
      <c r="RTV1123" s="69"/>
      <c r="RTW1123" s="107"/>
      <c r="RTX1123" s="2"/>
      <c r="RTY1123" s="15"/>
      <c r="RTZ1123" s="15"/>
      <c r="RUA1123" s="80"/>
      <c r="RUB1123" s="52"/>
      <c r="RUC1123" s="69"/>
      <c r="RUD1123" s="69"/>
      <c r="RUE1123" s="69"/>
      <c r="RUF1123" s="107"/>
      <c r="RUG1123" s="2"/>
      <c r="RUH1123" s="15"/>
      <c r="RUI1123" s="15"/>
      <c r="RUJ1123" s="80"/>
      <c r="RUK1123" s="52"/>
      <c r="RUL1123" s="69"/>
      <c r="RUM1123" s="69"/>
      <c r="RUN1123" s="69"/>
      <c r="RUO1123" s="107"/>
      <c r="RUP1123" s="2"/>
      <c r="RUQ1123" s="15"/>
      <c r="RUR1123" s="15"/>
      <c r="RUS1123" s="80"/>
      <c r="RUT1123" s="52"/>
      <c r="RUU1123" s="69"/>
      <c r="RUV1123" s="69"/>
      <c r="RUW1123" s="69"/>
      <c r="RUX1123" s="107"/>
      <c r="RUY1123" s="2"/>
      <c r="RUZ1123" s="15"/>
      <c r="RVA1123" s="15"/>
      <c r="RVB1123" s="80"/>
      <c r="RVC1123" s="52"/>
      <c r="RVD1123" s="69"/>
      <c r="RVE1123" s="69"/>
      <c r="RVF1123" s="69"/>
      <c r="RVG1123" s="107"/>
      <c r="RVH1123" s="2"/>
      <c r="RVI1123" s="15"/>
      <c r="RVJ1123" s="15"/>
      <c r="RVK1123" s="80"/>
      <c r="RVL1123" s="52"/>
      <c r="RVM1123" s="69"/>
      <c r="RVN1123" s="69"/>
      <c r="RVO1123" s="69"/>
      <c r="RVP1123" s="107"/>
      <c r="RVQ1123" s="2"/>
      <c r="RVR1123" s="15"/>
      <c r="RVS1123" s="15"/>
      <c r="RVT1123" s="80"/>
      <c r="RVU1123" s="52"/>
      <c r="RVV1123" s="69"/>
      <c r="RVW1123" s="69"/>
      <c r="RVX1123" s="69"/>
      <c r="RVY1123" s="107"/>
      <c r="RVZ1123" s="2"/>
      <c r="RWA1123" s="15"/>
      <c r="RWB1123" s="15"/>
      <c r="RWC1123" s="80"/>
      <c r="RWD1123" s="52"/>
      <c r="RWE1123" s="69"/>
      <c r="RWF1123" s="69"/>
      <c r="RWG1123" s="69"/>
      <c r="RWH1123" s="107"/>
      <c r="RWI1123" s="2"/>
      <c r="RWJ1123" s="15"/>
      <c r="RWK1123" s="15"/>
      <c r="RWL1123" s="80"/>
      <c r="RWM1123" s="52"/>
      <c r="RWN1123" s="69"/>
      <c r="RWO1123" s="69"/>
      <c r="RWP1123" s="69"/>
      <c r="RWQ1123" s="107"/>
      <c r="RWR1123" s="2"/>
      <c r="RWS1123" s="15"/>
      <c r="RWT1123" s="15"/>
      <c r="RWU1123" s="80"/>
      <c r="RWV1123" s="52"/>
      <c r="RWW1123" s="69"/>
      <c r="RWX1123" s="69"/>
      <c r="RWY1123" s="69"/>
      <c r="RWZ1123" s="107"/>
      <c r="RXA1123" s="2"/>
      <c r="RXB1123" s="15"/>
      <c r="RXC1123" s="15"/>
      <c r="RXD1123" s="80"/>
      <c r="RXE1123" s="52"/>
      <c r="RXF1123" s="69"/>
      <c r="RXG1123" s="69"/>
      <c r="RXH1123" s="69"/>
      <c r="RXI1123" s="107"/>
      <c r="RXJ1123" s="2"/>
      <c r="RXK1123" s="15"/>
      <c r="RXL1123" s="15"/>
      <c r="RXM1123" s="80"/>
      <c r="RXN1123" s="52"/>
      <c r="RXO1123" s="69"/>
      <c r="RXP1123" s="69"/>
      <c r="RXQ1123" s="69"/>
      <c r="RXR1123" s="107"/>
      <c r="RXS1123" s="2"/>
      <c r="RXT1123" s="15"/>
      <c r="RXU1123" s="15"/>
      <c r="RXV1123" s="80"/>
      <c r="RXW1123" s="52"/>
      <c r="RXX1123" s="69"/>
      <c r="RXY1123" s="69"/>
      <c r="RXZ1123" s="69"/>
      <c r="RYA1123" s="107"/>
      <c r="RYB1123" s="2"/>
      <c r="RYC1123" s="15"/>
      <c r="RYD1123" s="15"/>
      <c r="RYE1123" s="80"/>
      <c r="RYF1123" s="52"/>
      <c r="RYG1123" s="69"/>
      <c r="RYH1123" s="69"/>
      <c r="RYI1123" s="69"/>
      <c r="RYJ1123" s="107"/>
      <c r="RYK1123" s="2"/>
      <c r="RYL1123" s="15"/>
      <c r="RYM1123" s="15"/>
      <c r="RYN1123" s="80"/>
      <c r="RYO1123" s="52"/>
      <c r="RYP1123" s="69"/>
      <c r="RYQ1123" s="69"/>
      <c r="RYR1123" s="69"/>
      <c r="RYS1123" s="107"/>
      <c r="RYT1123" s="2"/>
      <c r="RYU1123" s="15"/>
      <c r="RYV1123" s="15"/>
      <c r="RYW1123" s="80"/>
      <c r="RYX1123" s="52"/>
      <c r="RYY1123" s="69"/>
      <c r="RYZ1123" s="69"/>
      <c r="RZA1123" s="69"/>
      <c r="RZB1123" s="107"/>
      <c r="RZC1123" s="2"/>
      <c r="RZD1123" s="15"/>
      <c r="RZE1123" s="15"/>
      <c r="RZF1123" s="80"/>
      <c r="RZG1123" s="52"/>
      <c r="RZH1123" s="69"/>
      <c r="RZI1123" s="69"/>
      <c r="RZJ1123" s="69"/>
      <c r="RZK1123" s="107"/>
      <c r="RZL1123" s="2"/>
      <c r="RZM1123" s="15"/>
      <c r="RZN1123" s="15"/>
      <c r="RZO1123" s="80"/>
      <c r="RZP1123" s="52"/>
      <c r="RZQ1123" s="69"/>
      <c r="RZR1123" s="69"/>
      <c r="RZS1123" s="69"/>
      <c r="RZT1123" s="107"/>
      <c r="RZU1123" s="2"/>
      <c r="RZV1123" s="15"/>
      <c r="RZW1123" s="15"/>
      <c r="RZX1123" s="80"/>
      <c r="RZY1123" s="52"/>
      <c r="RZZ1123" s="69"/>
      <c r="SAA1123" s="69"/>
      <c r="SAB1123" s="69"/>
      <c r="SAC1123" s="107"/>
      <c r="SAD1123" s="2"/>
      <c r="SAE1123" s="15"/>
      <c r="SAF1123" s="15"/>
      <c r="SAG1123" s="80"/>
      <c r="SAH1123" s="52"/>
      <c r="SAI1123" s="69"/>
      <c r="SAJ1123" s="69"/>
      <c r="SAK1123" s="69"/>
      <c r="SAL1123" s="107"/>
      <c r="SAM1123" s="2"/>
      <c r="SAN1123" s="15"/>
      <c r="SAO1123" s="15"/>
      <c r="SAP1123" s="80"/>
      <c r="SAQ1123" s="52"/>
      <c r="SAR1123" s="69"/>
      <c r="SAS1123" s="69"/>
      <c r="SAT1123" s="69"/>
      <c r="SAU1123" s="107"/>
      <c r="SAV1123" s="2"/>
      <c r="SAW1123" s="15"/>
      <c r="SAX1123" s="15"/>
      <c r="SAY1123" s="80"/>
      <c r="SAZ1123" s="52"/>
      <c r="SBA1123" s="69"/>
      <c r="SBB1123" s="69"/>
      <c r="SBC1123" s="69"/>
      <c r="SBD1123" s="107"/>
      <c r="SBE1123" s="2"/>
      <c r="SBF1123" s="15"/>
      <c r="SBG1123" s="15"/>
      <c r="SBH1123" s="80"/>
      <c r="SBI1123" s="52"/>
      <c r="SBJ1123" s="69"/>
      <c r="SBK1123" s="69"/>
      <c r="SBL1123" s="69"/>
      <c r="SBM1123" s="107"/>
      <c r="SBN1123" s="2"/>
      <c r="SBO1123" s="15"/>
      <c r="SBP1123" s="15"/>
      <c r="SBQ1123" s="80"/>
      <c r="SBR1123" s="52"/>
      <c r="SBS1123" s="69"/>
      <c r="SBT1123" s="69"/>
      <c r="SBU1123" s="69"/>
      <c r="SBV1123" s="107"/>
      <c r="SBW1123" s="2"/>
      <c r="SBX1123" s="15"/>
      <c r="SBY1123" s="15"/>
      <c r="SBZ1123" s="80"/>
      <c r="SCA1123" s="52"/>
      <c r="SCB1123" s="69"/>
      <c r="SCC1123" s="69"/>
      <c r="SCD1123" s="69"/>
      <c r="SCE1123" s="107"/>
      <c r="SCF1123" s="2"/>
      <c r="SCG1123" s="15"/>
      <c r="SCH1123" s="15"/>
      <c r="SCI1123" s="80"/>
      <c r="SCJ1123" s="52"/>
      <c r="SCK1123" s="69"/>
      <c r="SCL1123" s="69"/>
      <c r="SCM1123" s="69"/>
      <c r="SCN1123" s="107"/>
      <c r="SCO1123" s="2"/>
      <c r="SCP1123" s="15"/>
      <c r="SCQ1123" s="15"/>
      <c r="SCR1123" s="80"/>
      <c r="SCS1123" s="52"/>
      <c r="SCT1123" s="69"/>
      <c r="SCU1123" s="69"/>
      <c r="SCV1123" s="69"/>
      <c r="SCW1123" s="107"/>
      <c r="SCX1123" s="2"/>
      <c r="SCY1123" s="15"/>
      <c r="SCZ1123" s="15"/>
      <c r="SDA1123" s="80"/>
      <c r="SDB1123" s="52"/>
      <c r="SDC1123" s="69"/>
      <c r="SDD1123" s="69"/>
      <c r="SDE1123" s="69"/>
      <c r="SDF1123" s="107"/>
      <c r="SDG1123" s="2"/>
      <c r="SDH1123" s="15"/>
      <c r="SDI1123" s="15"/>
      <c r="SDJ1123" s="80"/>
      <c r="SDK1123" s="52"/>
      <c r="SDL1123" s="69"/>
      <c r="SDM1123" s="69"/>
      <c r="SDN1123" s="69"/>
      <c r="SDO1123" s="107"/>
      <c r="SDP1123" s="2"/>
      <c r="SDQ1123" s="15"/>
      <c r="SDR1123" s="15"/>
      <c r="SDS1123" s="80"/>
      <c r="SDT1123" s="52"/>
      <c r="SDU1123" s="69"/>
      <c r="SDV1123" s="69"/>
      <c r="SDW1123" s="69"/>
      <c r="SDX1123" s="107"/>
      <c r="SDY1123" s="2"/>
      <c r="SDZ1123" s="15"/>
      <c r="SEA1123" s="15"/>
      <c r="SEB1123" s="80"/>
      <c r="SEC1123" s="52"/>
      <c r="SED1123" s="69"/>
      <c r="SEE1123" s="69"/>
      <c r="SEF1123" s="69"/>
      <c r="SEG1123" s="107"/>
      <c r="SEH1123" s="2"/>
      <c r="SEI1123" s="15"/>
      <c r="SEJ1123" s="15"/>
      <c r="SEK1123" s="80"/>
      <c r="SEL1123" s="52"/>
      <c r="SEM1123" s="69"/>
      <c r="SEN1123" s="69"/>
      <c r="SEO1123" s="69"/>
      <c r="SEP1123" s="107"/>
      <c r="SEQ1123" s="2"/>
      <c r="SER1123" s="15"/>
      <c r="SES1123" s="15"/>
      <c r="SET1123" s="80"/>
      <c r="SEU1123" s="52"/>
      <c r="SEV1123" s="69"/>
      <c r="SEW1123" s="69"/>
      <c r="SEX1123" s="69"/>
      <c r="SEY1123" s="107"/>
      <c r="SEZ1123" s="2"/>
      <c r="SFA1123" s="15"/>
      <c r="SFB1123" s="15"/>
      <c r="SFC1123" s="80"/>
      <c r="SFD1123" s="52"/>
      <c r="SFE1123" s="69"/>
      <c r="SFF1123" s="69"/>
      <c r="SFG1123" s="69"/>
      <c r="SFH1123" s="107"/>
      <c r="SFI1123" s="2"/>
      <c r="SFJ1123" s="15"/>
      <c r="SFK1123" s="15"/>
      <c r="SFL1123" s="80"/>
      <c r="SFM1123" s="52"/>
      <c r="SFN1123" s="69"/>
      <c r="SFO1123" s="69"/>
      <c r="SFP1123" s="69"/>
      <c r="SFQ1123" s="107"/>
      <c r="SFR1123" s="2"/>
      <c r="SFS1123" s="15"/>
      <c r="SFT1123" s="15"/>
      <c r="SFU1123" s="80"/>
      <c r="SFV1123" s="52"/>
      <c r="SFW1123" s="69"/>
      <c r="SFX1123" s="69"/>
      <c r="SFY1123" s="69"/>
      <c r="SFZ1123" s="107"/>
      <c r="SGA1123" s="2"/>
      <c r="SGB1123" s="15"/>
      <c r="SGC1123" s="15"/>
      <c r="SGD1123" s="80"/>
      <c r="SGE1123" s="52"/>
      <c r="SGF1123" s="69"/>
      <c r="SGG1123" s="69"/>
      <c r="SGH1123" s="69"/>
      <c r="SGI1123" s="107"/>
      <c r="SGJ1123" s="2"/>
      <c r="SGK1123" s="15"/>
      <c r="SGL1123" s="15"/>
      <c r="SGM1123" s="80"/>
      <c r="SGN1123" s="52"/>
      <c r="SGO1123" s="69"/>
      <c r="SGP1123" s="69"/>
      <c r="SGQ1123" s="69"/>
      <c r="SGR1123" s="107"/>
      <c r="SGS1123" s="2"/>
      <c r="SGT1123" s="15"/>
      <c r="SGU1123" s="15"/>
      <c r="SGV1123" s="80"/>
      <c r="SGW1123" s="52"/>
      <c r="SGX1123" s="69"/>
      <c r="SGY1123" s="69"/>
      <c r="SGZ1123" s="69"/>
      <c r="SHA1123" s="107"/>
      <c r="SHB1123" s="2"/>
      <c r="SHC1123" s="15"/>
      <c r="SHD1123" s="15"/>
      <c r="SHE1123" s="80"/>
      <c r="SHF1123" s="52"/>
      <c r="SHG1123" s="69"/>
      <c r="SHH1123" s="69"/>
      <c r="SHI1123" s="69"/>
      <c r="SHJ1123" s="107"/>
      <c r="SHK1123" s="2"/>
      <c r="SHL1123" s="15"/>
      <c r="SHM1123" s="15"/>
      <c r="SHN1123" s="80"/>
      <c r="SHO1123" s="52"/>
      <c r="SHP1123" s="69"/>
      <c r="SHQ1123" s="69"/>
      <c r="SHR1123" s="69"/>
      <c r="SHS1123" s="107"/>
      <c r="SHT1123" s="2"/>
      <c r="SHU1123" s="15"/>
      <c r="SHV1123" s="15"/>
      <c r="SHW1123" s="80"/>
      <c r="SHX1123" s="52"/>
      <c r="SHY1123" s="69"/>
      <c r="SHZ1123" s="69"/>
      <c r="SIA1123" s="69"/>
      <c r="SIB1123" s="107"/>
      <c r="SIC1123" s="2"/>
      <c r="SID1123" s="15"/>
      <c r="SIE1123" s="15"/>
      <c r="SIF1123" s="80"/>
      <c r="SIG1123" s="52"/>
      <c r="SIH1123" s="69"/>
      <c r="SII1123" s="69"/>
      <c r="SIJ1123" s="69"/>
      <c r="SIK1123" s="107"/>
      <c r="SIL1123" s="2"/>
      <c r="SIM1123" s="15"/>
      <c r="SIN1123" s="15"/>
      <c r="SIO1123" s="80"/>
      <c r="SIP1123" s="52"/>
      <c r="SIQ1123" s="69"/>
      <c r="SIR1123" s="69"/>
      <c r="SIS1123" s="69"/>
      <c r="SIT1123" s="107"/>
      <c r="SIU1123" s="2"/>
      <c r="SIV1123" s="15"/>
      <c r="SIW1123" s="15"/>
      <c r="SIX1123" s="80"/>
      <c r="SIY1123" s="52"/>
      <c r="SIZ1123" s="69"/>
      <c r="SJA1123" s="69"/>
      <c r="SJB1123" s="69"/>
      <c r="SJC1123" s="107"/>
      <c r="SJD1123" s="2"/>
      <c r="SJE1123" s="15"/>
      <c r="SJF1123" s="15"/>
      <c r="SJG1123" s="80"/>
      <c r="SJH1123" s="52"/>
      <c r="SJI1123" s="69"/>
      <c r="SJJ1123" s="69"/>
      <c r="SJK1123" s="69"/>
      <c r="SJL1123" s="107"/>
      <c r="SJM1123" s="2"/>
      <c r="SJN1123" s="15"/>
      <c r="SJO1123" s="15"/>
      <c r="SJP1123" s="80"/>
      <c r="SJQ1123" s="52"/>
      <c r="SJR1123" s="69"/>
      <c r="SJS1123" s="69"/>
      <c r="SJT1123" s="69"/>
      <c r="SJU1123" s="107"/>
      <c r="SJV1123" s="2"/>
      <c r="SJW1123" s="15"/>
      <c r="SJX1123" s="15"/>
      <c r="SJY1123" s="80"/>
      <c r="SJZ1123" s="52"/>
      <c r="SKA1123" s="69"/>
      <c r="SKB1123" s="69"/>
      <c r="SKC1123" s="69"/>
      <c r="SKD1123" s="107"/>
      <c r="SKE1123" s="2"/>
      <c r="SKF1123" s="15"/>
      <c r="SKG1123" s="15"/>
      <c r="SKH1123" s="80"/>
      <c r="SKI1123" s="52"/>
      <c r="SKJ1123" s="69"/>
      <c r="SKK1123" s="69"/>
      <c r="SKL1123" s="69"/>
      <c r="SKM1123" s="107"/>
      <c r="SKN1123" s="2"/>
      <c r="SKO1123" s="15"/>
      <c r="SKP1123" s="15"/>
      <c r="SKQ1123" s="80"/>
      <c r="SKR1123" s="52"/>
      <c r="SKS1123" s="69"/>
      <c r="SKT1123" s="69"/>
      <c r="SKU1123" s="69"/>
      <c r="SKV1123" s="107"/>
      <c r="SKW1123" s="2"/>
      <c r="SKX1123" s="15"/>
      <c r="SKY1123" s="15"/>
      <c r="SKZ1123" s="80"/>
      <c r="SLA1123" s="52"/>
      <c r="SLB1123" s="69"/>
      <c r="SLC1123" s="69"/>
      <c r="SLD1123" s="69"/>
      <c r="SLE1123" s="107"/>
      <c r="SLF1123" s="2"/>
      <c r="SLG1123" s="15"/>
      <c r="SLH1123" s="15"/>
      <c r="SLI1123" s="80"/>
      <c r="SLJ1123" s="52"/>
      <c r="SLK1123" s="69"/>
      <c r="SLL1123" s="69"/>
      <c r="SLM1123" s="69"/>
      <c r="SLN1123" s="107"/>
      <c r="SLO1123" s="2"/>
      <c r="SLP1123" s="15"/>
      <c r="SLQ1123" s="15"/>
      <c r="SLR1123" s="80"/>
      <c r="SLS1123" s="52"/>
      <c r="SLT1123" s="69"/>
      <c r="SLU1123" s="69"/>
      <c r="SLV1123" s="69"/>
      <c r="SLW1123" s="107"/>
      <c r="SLX1123" s="2"/>
      <c r="SLY1123" s="15"/>
      <c r="SLZ1123" s="15"/>
      <c r="SMA1123" s="80"/>
      <c r="SMB1123" s="52"/>
      <c r="SMC1123" s="69"/>
      <c r="SMD1123" s="69"/>
      <c r="SME1123" s="69"/>
      <c r="SMF1123" s="107"/>
      <c r="SMG1123" s="2"/>
      <c r="SMH1123" s="15"/>
      <c r="SMI1123" s="15"/>
      <c r="SMJ1123" s="80"/>
      <c r="SMK1123" s="52"/>
      <c r="SML1123" s="69"/>
      <c r="SMM1123" s="69"/>
      <c r="SMN1123" s="69"/>
      <c r="SMO1123" s="107"/>
      <c r="SMP1123" s="2"/>
      <c r="SMQ1123" s="15"/>
      <c r="SMR1123" s="15"/>
      <c r="SMS1123" s="80"/>
      <c r="SMT1123" s="52"/>
      <c r="SMU1123" s="69"/>
      <c r="SMV1123" s="69"/>
      <c r="SMW1123" s="69"/>
      <c r="SMX1123" s="107"/>
      <c r="SMY1123" s="2"/>
      <c r="SMZ1123" s="15"/>
      <c r="SNA1123" s="15"/>
      <c r="SNB1123" s="80"/>
      <c r="SNC1123" s="52"/>
      <c r="SND1123" s="69"/>
      <c r="SNE1123" s="69"/>
      <c r="SNF1123" s="69"/>
      <c r="SNG1123" s="107"/>
      <c r="SNH1123" s="2"/>
      <c r="SNI1123" s="15"/>
      <c r="SNJ1123" s="15"/>
      <c r="SNK1123" s="80"/>
      <c r="SNL1123" s="52"/>
      <c r="SNM1123" s="69"/>
      <c r="SNN1123" s="69"/>
      <c r="SNO1123" s="69"/>
      <c r="SNP1123" s="107"/>
      <c r="SNQ1123" s="2"/>
      <c r="SNR1123" s="15"/>
      <c r="SNS1123" s="15"/>
      <c r="SNT1123" s="80"/>
      <c r="SNU1123" s="52"/>
      <c r="SNV1123" s="69"/>
      <c r="SNW1123" s="69"/>
      <c r="SNX1123" s="69"/>
      <c r="SNY1123" s="107"/>
      <c r="SNZ1123" s="2"/>
      <c r="SOA1123" s="15"/>
      <c r="SOB1123" s="15"/>
      <c r="SOC1123" s="80"/>
      <c r="SOD1123" s="52"/>
      <c r="SOE1123" s="69"/>
      <c r="SOF1123" s="69"/>
      <c r="SOG1123" s="69"/>
      <c r="SOH1123" s="107"/>
      <c r="SOI1123" s="2"/>
      <c r="SOJ1123" s="15"/>
      <c r="SOK1123" s="15"/>
      <c r="SOL1123" s="80"/>
      <c r="SOM1123" s="52"/>
      <c r="SON1123" s="69"/>
      <c r="SOO1123" s="69"/>
      <c r="SOP1123" s="69"/>
      <c r="SOQ1123" s="107"/>
      <c r="SOR1123" s="2"/>
      <c r="SOS1123" s="15"/>
      <c r="SOT1123" s="15"/>
      <c r="SOU1123" s="80"/>
      <c r="SOV1123" s="52"/>
      <c r="SOW1123" s="69"/>
      <c r="SOX1123" s="69"/>
      <c r="SOY1123" s="69"/>
      <c r="SOZ1123" s="107"/>
      <c r="SPA1123" s="2"/>
      <c r="SPB1123" s="15"/>
      <c r="SPC1123" s="15"/>
      <c r="SPD1123" s="80"/>
      <c r="SPE1123" s="52"/>
      <c r="SPF1123" s="69"/>
      <c r="SPG1123" s="69"/>
      <c r="SPH1123" s="69"/>
      <c r="SPI1123" s="107"/>
      <c r="SPJ1123" s="2"/>
      <c r="SPK1123" s="15"/>
      <c r="SPL1123" s="15"/>
      <c r="SPM1123" s="80"/>
      <c r="SPN1123" s="52"/>
      <c r="SPO1123" s="69"/>
      <c r="SPP1123" s="69"/>
      <c r="SPQ1123" s="69"/>
      <c r="SPR1123" s="107"/>
      <c r="SPS1123" s="2"/>
      <c r="SPT1123" s="15"/>
      <c r="SPU1123" s="15"/>
      <c r="SPV1123" s="80"/>
      <c r="SPW1123" s="52"/>
      <c r="SPX1123" s="69"/>
      <c r="SPY1123" s="69"/>
      <c r="SPZ1123" s="69"/>
      <c r="SQA1123" s="107"/>
      <c r="SQB1123" s="2"/>
      <c r="SQC1123" s="15"/>
      <c r="SQD1123" s="15"/>
      <c r="SQE1123" s="80"/>
      <c r="SQF1123" s="52"/>
      <c r="SQG1123" s="69"/>
      <c r="SQH1123" s="69"/>
      <c r="SQI1123" s="69"/>
      <c r="SQJ1123" s="107"/>
      <c r="SQK1123" s="2"/>
      <c r="SQL1123" s="15"/>
      <c r="SQM1123" s="15"/>
      <c r="SQN1123" s="80"/>
      <c r="SQO1123" s="52"/>
      <c r="SQP1123" s="69"/>
      <c r="SQQ1123" s="69"/>
      <c r="SQR1123" s="69"/>
      <c r="SQS1123" s="107"/>
      <c r="SQT1123" s="2"/>
      <c r="SQU1123" s="15"/>
      <c r="SQV1123" s="15"/>
      <c r="SQW1123" s="80"/>
      <c r="SQX1123" s="52"/>
      <c r="SQY1123" s="69"/>
      <c r="SQZ1123" s="69"/>
      <c r="SRA1123" s="69"/>
      <c r="SRB1123" s="107"/>
      <c r="SRC1123" s="2"/>
      <c r="SRD1123" s="15"/>
      <c r="SRE1123" s="15"/>
      <c r="SRF1123" s="80"/>
      <c r="SRG1123" s="52"/>
      <c r="SRH1123" s="69"/>
      <c r="SRI1123" s="69"/>
      <c r="SRJ1123" s="69"/>
      <c r="SRK1123" s="107"/>
      <c r="SRL1123" s="2"/>
      <c r="SRM1123" s="15"/>
      <c r="SRN1123" s="15"/>
      <c r="SRO1123" s="80"/>
      <c r="SRP1123" s="52"/>
      <c r="SRQ1123" s="69"/>
      <c r="SRR1123" s="69"/>
      <c r="SRS1123" s="69"/>
      <c r="SRT1123" s="107"/>
      <c r="SRU1123" s="2"/>
      <c r="SRV1123" s="15"/>
      <c r="SRW1123" s="15"/>
      <c r="SRX1123" s="80"/>
      <c r="SRY1123" s="52"/>
      <c r="SRZ1123" s="69"/>
      <c r="SSA1123" s="69"/>
      <c r="SSB1123" s="69"/>
      <c r="SSC1123" s="107"/>
      <c r="SSD1123" s="2"/>
      <c r="SSE1123" s="15"/>
      <c r="SSF1123" s="15"/>
      <c r="SSG1123" s="80"/>
      <c r="SSH1123" s="52"/>
      <c r="SSI1123" s="69"/>
      <c r="SSJ1123" s="69"/>
      <c r="SSK1123" s="69"/>
      <c r="SSL1123" s="107"/>
      <c r="SSM1123" s="2"/>
      <c r="SSN1123" s="15"/>
      <c r="SSO1123" s="15"/>
      <c r="SSP1123" s="80"/>
      <c r="SSQ1123" s="52"/>
      <c r="SSR1123" s="69"/>
      <c r="SSS1123" s="69"/>
      <c r="SST1123" s="69"/>
      <c r="SSU1123" s="107"/>
      <c r="SSV1123" s="2"/>
      <c r="SSW1123" s="15"/>
      <c r="SSX1123" s="15"/>
      <c r="SSY1123" s="80"/>
      <c r="SSZ1123" s="52"/>
      <c r="STA1123" s="69"/>
      <c r="STB1123" s="69"/>
      <c r="STC1123" s="69"/>
      <c r="STD1123" s="107"/>
      <c r="STE1123" s="2"/>
      <c r="STF1123" s="15"/>
      <c r="STG1123" s="15"/>
      <c r="STH1123" s="80"/>
      <c r="STI1123" s="52"/>
      <c r="STJ1123" s="69"/>
      <c r="STK1123" s="69"/>
      <c r="STL1123" s="69"/>
      <c r="STM1123" s="107"/>
      <c r="STN1123" s="2"/>
      <c r="STO1123" s="15"/>
      <c r="STP1123" s="15"/>
      <c r="STQ1123" s="80"/>
      <c r="STR1123" s="52"/>
      <c r="STS1123" s="69"/>
      <c r="STT1123" s="69"/>
      <c r="STU1123" s="69"/>
      <c r="STV1123" s="107"/>
      <c r="STW1123" s="2"/>
      <c r="STX1123" s="15"/>
      <c r="STY1123" s="15"/>
      <c r="STZ1123" s="80"/>
      <c r="SUA1123" s="52"/>
      <c r="SUB1123" s="69"/>
      <c r="SUC1123" s="69"/>
      <c r="SUD1123" s="69"/>
      <c r="SUE1123" s="107"/>
      <c r="SUF1123" s="2"/>
      <c r="SUG1123" s="15"/>
      <c r="SUH1123" s="15"/>
      <c r="SUI1123" s="80"/>
      <c r="SUJ1123" s="52"/>
      <c r="SUK1123" s="69"/>
      <c r="SUL1123" s="69"/>
      <c r="SUM1123" s="69"/>
      <c r="SUN1123" s="107"/>
      <c r="SUO1123" s="2"/>
      <c r="SUP1123" s="15"/>
      <c r="SUQ1123" s="15"/>
      <c r="SUR1123" s="80"/>
      <c r="SUS1123" s="52"/>
      <c r="SUT1123" s="69"/>
      <c r="SUU1123" s="69"/>
      <c r="SUV1123" s="69"/>
      <c r="SUW1123" s="107"/>
      <c r="SUX1123" s="2"/>
      <c r="SUY1123" s="15"/>
      <c r="SUZ1123" s="15"/>
      <c r="SVA1123" s="80"/>
      <c r="SVB1123" s="52"/>
      <c r="SVC1123" s="69"/>
      <c r="SVD1123" s="69"/>
      <c r="SVE1123" s="69"/>
      <c r="SVF1123" s="107"/>
      <c r="SVG1123" s="2"/>
      <c r="SVH1123" s="15"/>
      <c r="SVI1123" s="15"/>
      <c r="SVJ1123" s="80"/>
      <c r="SVK1123" s="52"/>
      <c r="SVL1123" s="69"/>
      <c r="SVM1123" s="69"/>
      <c r="SVN1123" s="69"/>
      <c r="SVO1123" s="107"/>
      <c r="SVP1123" s="2"/>
      <c r="SVQ1123" s="15"/>
      <c r="SVR1123" s="15"/>
      <c r="SVS1123" s="80"/>
      <c r="SVT1123" s="52"/>
      <c r="SVU1123" s="69"/>
      <c r="SVV1123" s="69"/>
      <c r="SVW1123" s="69"/>
      <c r="SVX1123" s="107"/>
      <c r="SVY1123" s="2"/>
      <c r="SVZ1123" s="15"/>
      <c r="SWA1123" s="15"/>
      <c r="SWB1123" s="80"/>
      <c r="SWC1123" s="52"/>
      <c r="SWD1123" s="69"/>
      <c r="SWE1123" s="69"/>
      <c r="SWF1123" s="69"/>
      <c r="SWG1123" s="107"/>
      <c r="SWH1123" s="2"/>
      <c r="SWI1123" s="15"/>
      <c r="SWJ1123" s="15"/>
      <c r="SWK1123" s="80"/>
      <c r="SWL1123" s="52"/>
      <c r="SWM1123" s="69"/>
      <c r="SWN1123" s="69"/>
      <c r="SWO1123" s="69"/>
      <c r="SWP1123" s="107"/>
      <c r="SWQ1123" s="2"/>
      <c r="SWR1123" s="15"/>
      <c r="SWS1123" s="15"/>
      <c r="SWT1123" s="80"/>
      <c r="SWU1123" s="52"/>
      <c r="SWV1123" s="69"/>
      <c r="SWW1123" s="69"/>
      <c r="SWX1123" s="69"/>
      <c r="SWY1123" s="107"/>
      <c r="SWZ1123" s="2"/>
      <c r="SXA1123" s="15"/>
      <c r="SXB1123" s="15"/>
      <c r="SXC1123" s="80"/>
      <c r="SXD1123" s="52"/>
      <c r="SXE1123" s="69"/>
      <c r="SXF1123" s="69"/>
      <c r="SXG1123" s="69"/>
      <c r="SXH1123" s="107"/>
      <c r="SXI1123" s="2"/>
      <c r="SXJ1123" s="15"/>
      <c r="SXK1123" s="15"/>
      <c r="SXL1123" s="80"/>
      <c r="SXM1123" s="52"/>
      <c r="SXN1123" s="69"/>
      <c r="SXO1123" s="69"/>
      <c r="SXP1123" s="69"/>
      <c r="SXQ1123" s="107"/>
      <c r="SXR1123" s="2"/>
      <c r="SXS1123" s="15"/>
      <c r="SXT1123" s="15"/>
      <c r="SXU1123" s="80"/>
      <c r="SXV1123" s="52"/>
      <c r="SXW1123" s="69"/>
      <c r="SXX1123" s="69"/>
      <c r="SXY1123" s="69"/>
      <c r="SXZ1123" s="107"/>
      <c r="SYA1123" s="2"/>
      <c r="SYB1123" s="15"/>
      <c r="SYC1123" s="15"/>
      <c r="SYD1123" s="80"/>
      <c r="SYE1123" s="52"/>
      <c r="SYF1123" s="69"/>
      <c r="SYG1123" s="69"/>
      <c r="SYH1123" s="69"/>
      <c r="SYI1123" s="107"/>
      <c r="SYJ1123" s="2"/>
      <c r="SYK1123" s="15"/>
      <c r="SYL1123" s="15"/>
      <c r="SYM1123" s="80"/>
      <c r="SYN1123" s="52"/>
      <c r="SYO1123" s="69"/>
      <c r="SYP1123" s="69"/>
      <c r="SYQ1123" s="69"/>
      <c r="SYR1123" s="107"/>
      <c r="SYS1123" s="2"/>
      <c r="SYT1123" s="15"/>
      <c r="SYU1123" s="15"/>
      <c r="SYV1123" s="80"/>
      <c r="SYW1123" s="52"/>
      <c r="SYX1123" s="69"/>
      <c r="SYY1123" s="69"/>
      <c r="SYZ1123" s="69"/>
      <c r="SZA1123" s="107"/>
      <c r="SZB1123" s="2"/>
      <c r="SZC1123" s="15"/>
      <c r="SZD1123" s="15"/>
      <c r="SZE1123" s="80"/>
      <c r="SZF1123" s="52"/>
      <c r="SZG1123" s="69"/>
      <c r="SZH1123" s="69"/>
      <c r="SZI1123" s="69"/>
      <c r="SZJ1123" s="107"/>
      <c r="SZK1123" s="2"/>
      <c r="SZL1123" s="15"/>
      <c r="SZM1123" s="15"/>
      <c r="SZN1123" s="80"/>
      <c r="SZO1123" s="52"/>
      <c r="SZP1123" s="69"/>
      <c r="SZQ1123" s="69"/>
      <c r="SZR1123" s="69"/>
      <c r="SZS1123" s="107"/>
      <c r="SZT1123" s="2"/>
      <c r="SZU1123" s="15"/>
      <c r="SZV1123" s="15"/>
      <c r="SZW1123" s="80"/>
      <c r="SZX1123" s="52"/>
      <c r="SZY1123" s="69"/>
      <c r="SZZ1123" s="69"/>
      <c r="TAA1123" s="69"/>
      <c r="TAB1123" s="107"/>
      <c r="TAC1123" s="2"/>
      <c r="TAD1123" s="15"/>
      <c r="TAE1123" s="15"/>
      <c r="TAF1123" s="80"/>
      <c r="TAG1123" s="52"/>
      <c r="TAH1123" s="69"/>
      <c r="TAI1123" s="69"/>
      <c r="TAJ1123" s="69"/>
      <c r="TAK1123" s="107"/>
      <c r="TAL1123" s="2"/>
      <c r="TAM1123" s="15"/>
      <c r="TAN1123" s="15"/>
      <c r="TAO1123" s="80"/>
      <c r="TAP1123" s="52"/>
      <c r="TAQ1123" s="69"/>
      <c r="TAR1123" s="69"/>
      <c r="TAS1123" s="69"/>
      <c r="TAT1123" s="107"/>
      <c r="TAU1123" s="2"/>
      <c r="TAV1123" s="15"/>
      <c r="TAW1123" s="15"/>
      <c r="TAX1123" s="80"/>
      <c r="TAY1123" s="52"/>
      <c r="TAZ1123" s="69"/>
      <c r="TBA1123" s="69"/>
      <c r="TBB1123" s="69"/>
      <c r="TBC1123" s="107"/>
      <c r="TBD1123" s="2"/>
      <c r="TBE1123" s="15"/>
      <c r="TBF1123" s="15"/>
      <c r="TBG1123" s="80"/>
      <c r="TBH1123" s="52"/>
      <c r="TBI1123" s="69"/>
      <c r="TBJ1123" s="69"/>
      <c r="TBK1123" s="69"/>
      <c r="TBL1123" s="107"/>
      <c r="TBM1123" s="2"/>
      <c r="TBN1123" s="15"/>
      <c r="TBO1123" s="15"/>
      <c r="TBP1123" s="80"/>
      <c r="TBQ1123" s="52"/>
      <c r="TBR1123" s="69"/>
      <c r="TBS1123" s="69"/>
      <c r="TBT1123" s="69"/>
      <c r="TBU1123" s="107"/>
      <c r="TBV1123" s="2"/>
      <c r="TBW1123" s="15"/>
      <c r="TBX1123" s="15"/>
      <c r="TBY1123" s="80"/>
      <c r="TBZ1123" s="52"/>
      <c r="TCA1123" s="69"/>
      <c r="TCB1123" s="69"/>
      <c r="TCC1123" s="69"/>
      <c r="TCD1123" s="107"/>
      <c r="TCE1123" s="2"/>
      <c r="TCF1123" s="15"/>
      <c r="TCG1123" s="15"/>
      <c r="TCH1123" s="80"/>
      <c r="TCI1123" s="52"/>
      <c r="TCJ1123" s="69"/>
      <c r="TCK1123" s="69"/>
      <c r="TCL1123" s="69"/>
      <c r="TCM1123" s="107"/>
      <c r="TCN1123" s="2"/>
      <c r="TCO1123" s="15"/>
      <c r="TCP1123" s="15"/>
      <c r="TCQ1123" s="80"/>
      <c r="TCR1123" s="52"/>
      <c r="TCS1123" s="69"/>
      <c r="TCT1123" s="69"/>
      <c r="TCU1123" s="69"/>
      <c r="TCV1123" s="107"/>
      <c r="TCW1123" s="2"/>
      <c r="TCX1123" s="15"/>
      <c r="TCY1123" s="15"/>
      <c r="TCZ1123" s="80"/>
      <c r="TDA1123" s="52"/>
      <c r="TDB1123" s="69"/>
      <c r="TDC1123" s="69"/>
      <c r="TDD1123" s="69"/>
      <c r="TDE1123" s="107"/>
      <c r="TDF1123" s="2"/>
      <c r="TDG1123" s="15"/>
      <c r="TDH1123" s="15"/>
      <c r="TDI1123" s="80"/>
      <c r="TDJ1123" s="52"/>
      <c r="TDK1123" s="69"/>
      <c r="TDL1123" s="69"/>
      <c r="TDM1123" s="69"/>
      <c r="TDN1123" s="107"/>
      <c r="TDO1123" s="2"/>
      <c r="TDP1123" s="15"/>
      <c r="TDQ1123" s="15"/>
      <c r="TDR1123" s="80"/>
      <c r="TDS1123" s="52"/>
      <c r="TDT1123" s="69"/>
      <c r="TDU1123" s="69"/>
      <c r="TDV1123" s="69"/>
      <c r="TDW1123" s="107"/>
      <c r="TDX1123" s="2"/>
      <c r="TDY1123" s="15"/>
      <c r="TDZ1123" s="15"/>
      <c r="TEA1123" s="80"/>
      <c r="TEB1123" s="52"/>
      <c r="TEC1123" s="69"/>
      <c r="TED1123" s="69"/>
      <c r="TEE1123" s="69"/>
      <c r="TEF1123" s="107"/>
      <c r="TEG1123" s="2"/>
      <c r="TEH1123" s="15"/>
      <c r="TEI1123" s="15"/>
      <c r="TEJ1123" s="80"/>
      <c r="TEK1123" s="52"/>
      <c r="TEL1123" s="69"/>
      <c r="TEM1123" s="69"/>
      <c r="TEN1123" s="69"/>
      <c r="TEO1123" s="107"/>
      <c r="TEP1123" s="2"/>
      <c r="TEQ1123" s="15"/>
      <c r="TER1123" s="15"/>
      <c r="TES1123" s="80"/>
      <c r="TET1123" s="52"/>
      <c r="TEU1123" s="69"/>
      <c r="TEV1123" s="69"/>
      <c r="TEW1123" s="69"/>
      <c r="TEX1123" s="107"/>
      <c r="TEY1123" s="2"/>
      <c r="TEZ1123" s="15"/>
      <c r="TFA1123" s="15"/>
      <c r="TFB1123" s="80"/>
      <c r="TFC1123" s="52"/>
      <c r="TFD1123" s="69"/>
      <c r="TFE1123" s="69"/>
      <c r="TFF1123" s="69"/>
      <c r="TFG1123" s="107"/>
      <c r="TFH1123" s="2"/>
      <c r="TFI1123" s="15"/>
      <c r="TFJ1123" s="15"/>
      <c r="TFK1123" s="80"/>
      <c r="TFL1123" s="52"/>
      <c r="TFM1123" s="69"/>
      <c r="TFN1123" s="69"/>
      <c r="TFO1123" s="69"/>
      <c r="TFP1123" s="107"/>
      <c r="TFQ1123" s="2"/>
      <c r="TFR1123" s="15"/>
      <c r="TFS1123" s="15"/>
      <c r="TFT1123" s="80"/>
      <c r="TFU1123" s="52"/>
      <c r="TFV1123" s="69"/>
      <c r="TFW1123" s="69"/>
      <c r="TFX1123" s="69"/>
      <c r="TFY1123" s="107"/>
      <c r="TFZ1123" s="2"/>
      <c r="TGA1123" s="15"/>
      <c r="TGB1123" s="15"/>
      <c r="TGC1123" s="80"/>
      <c r="TGD1123" s="52"/>
      <c r="TGE1123" s="69"/>
      <c r="TGF1123" s="69"/>
      <c r="TGG1123" s="69"/>
      <c r="TGH1123" s="107"/>
      <c r="TGI1123" s="2"/>
      <c r="TGJ1123" s="15"/>
      <c r="TGK1123" s="15"/>
      <c r="TGL1123" s="80"/>
      <c r="TGM1123" s="52"/>
      <c r="TGN1123" s="69"/>
      <c r="TGO1123" s="69"/>
      <c r="TGP1123" s="69"/>
      <c r="TGQ1123" s="107"/>
      <c r="TGR1123" s="2"/>
      <c r="TGS1123" s="15"/>
      <c r="TGT1123" s="15"/>
      <c r="TGU1123" s="80"/>
      <c r="TGV1123" s="52"/>
      <c r="TGW1123" s="69"/>
      <c r="TGX1123" s="69"/>
      <c r="TGY1123" s="69"/>
      <c r="TGZ1123" s="107"/>
      <c r="THA1123" s="2"/>
      <c r="THB1123" s="15"/>
      <c r="THC1123" s="15"/>
      <c r="THD1123" s="80"/>
      <c r="THE1123" s="52"/>
      <c r="THF1123" s="69"/>
      <c r="THG1123" s="69"/>
      <c r="THH1123" s="69"/>
      <c r="THI1123" s="107"/>
      <c r="THJ1123" s="2"/>
      <c r="THK1123" s="15"/>
      <c r="THL1123" s="15"/>
      <c r="THM1123" s="80"/>
      <c r="THN1123" s="52"/>
      <c r="THO1123" s="69"/>
      <c r="THP1123" s="69"/>
      <c r="THQ1123" s="69"/>
      <c r="THR1123" s="107"/>
      <c r="THS1123" s="2"/>
      <c r="THT1123" s="15"/>
      <c r="THU1123" s="15"/>
      <c r="THV1123" s="80"/>
      <c r="THW1123" s="52"/>
      <c r="THX1123" s="69"/>
      <c r="THY1123" s="69"/>
      <c r="THZ1123" s="69"/>
      <c r="TIA1123" s="107"/>
      <c r="TIB1123" s="2"/>
      <c r="TIC1123" s="15"/>
      <c r="TID1123" s="15"/>
      <c r="TIE1123" s="80"/>
      <c r="TIF1123" s="52"/>
      <c r="TIG1123" s="69"/>
      <c r="TIH1123" s="69"/>
      <c r="TII1123" s="69"/>
      <c r="TIJ1123" s="107"/>
      <c r="TIK1123" s="2"/>
      <c r="TIL1123" s="15"/>
      <c r="TIM1123" s="15"/>
      <c r="TIN1123" s="80"/>
      <c r="TIO1123" s="52"/>
      <c r="TIP1123" s="69"/>
      <c r="TIQ1123" s="69"/>
      <c r="TIR1123" s="69"/>
      <c r="TIS1123" s="107"/>
      <c r="TIT1123" s="2"/>
      <c r="TIU1123" s="15"/>
      <c r="TIV1123" s="15"/>
      <c r="TIW1123" s="80"/>
      <c r="TIX1123" s="52"/>
      <c r="TIY1123" s="69"/>
      <c r="TIZ1123" s="69"/>
      <c r="TJA1123" s="69"/>
      <c r="TJB1123" s="107"/>
      <c r="TJC1123" s="2"/>
      <c r="TJD1123" s="15"/>
      <c r="TJE1123" s="15"/>
      <c r="TJF1123" s="80"/>
      <c r="TJG1123" s="52"/>
      <c r="TJH1123" s="69"/>
      <c r="TJI1123" s="69"/>
      <c r="TJJ1123" s="69"/>
      <c r="TJK1123" s="107"/>
      <c r="TJL1123" s="2"/>
      <c r="TJM1123" s="15"/>
      <c r="TJN1123" s="15"/>
      <c r="TJO1123" s="80"/>
      <c r="TJP1123" s="52"/>
      <c r="TJQ1123" s="69"/>
      <c r="TJR1123" s="69"/>
      <c r="TJS1123" s="69"/>
      <c r="TJT1123" s="107"/>
      <c r="TJU1123" s="2"/>
      <c r="TJV1123" s="15"/>
      <c r="TJW1123" s="15"/>
      <c r="TJX1123" s="80"/>
      <c r="TJY1123" s="52"/>
      <c r="TJZ1123" s="69"/>
      <c r="TKA1123" s="69"/>
      <c r="TKB1123" s="69"/>
      <c r="TKC1123" s="107"/>
      <c r="TKD1123" s="2"/>
      <c r="TKE1123" s="15"/>
      <c r="TKF1123" s="15"/>
      <c r="TKG1123" s="80"/>
      <c r="TKH1123" s="52"/>
      <c r="TKI1123" s="69"/>
      <c r="TKJ1123" s="69"/>
      <c r="TKK1123" s="69"/>
      <c r="TKL1123" s="107"/>
      <c r="TKM1123" s="2"/>
      <c r="TKN1123" s="15"/>
      <c r="TKO1123" s="15"/>
      <c r="TKP1123" s="80"/>
      <c r="TKQ1123" s="52"/>
      <c r="TKR1123" s="69"/>
      <c r="TKS1123" s="69"/>
      <c r="TKT1123" s="69"/>
      <c r="TKU1123" s="107"/>
      <c r="TKV1123" s="2"/>
      <c r="TKW1123" s="15"/>
      <c r="TKX1123" s="15"/>
      <c r="TKY1123" s="80"/>
      <c r="TKZ1123" s="52"/>
      <c r="TLA1123" s="69"/>
      <c r="TLB1123" s="69"/>
      <c r="TLC1123" s="69"/>
      <c r="TLD1123" s="107"/>
      <c r="TLE1123" s="2"/>
      <c r="TLF1123" s="15"/>
      <c r="TLG1123" s="15"/>
      <c r="TLH1123" s="80"/>
      <c r="TLI1123" s="52"/>
      <c r="TLJ1123" s="69"/>
      <c r="TLK1123" s="69"/>
      <c r="TLL1123" s="69"/>
      <c r="TLM1123" s="107"/>
      <c r="TLN1123" s="2"/>
      <c r="TLO1123" s="15"/>
      <c r="TLP1123" s="15"/>
      <c r="TLQ1123" s="80"/>
      <c r="TLR1123" s="52"/>
      <c r="TLS1123" s="69"/>
      <c r="TLT1123" s="69"/>
      <c r="TLU1123" s="69"/>
      <c r="TLV1123" s="107"/>
      <c r="TLW1123" s="2"/>
      <c r="TLX1123" s="15"/>
      <c r="TLY1123" s="15"/>
      <c r="TLZ1123" s="80"/>
      <c r="TMA1123" s="52"/>
      <c r="TMB1123" s="69"/>
      <c r="TMC1123" s="69"/>
      <c r="TMD1123" s="69"/>
      <c r="TME1123" s="107"/>
      <c r="TMF1123" s="2"/>
      <c r="TMG1123" s="15"/>
      <c r="TMH1123" s="15"/>
      <c r="TMI1123" s="80"/>
      <c r="TMJ1123" s="52"/>
      <c r="TMK1123" s="69"/>
      <c r="TML1123" s="69"/>
      <c r="TMM1123" s="69"/>
      <c r="TMN1123" s="107"/>
      <c r="TMO1123" s="2"/>
      <c r="TMP1123" s="15"/>
      <c r="TMQ1123" s="15"/>
      <c r="TMR1123" s="80"/>
      <c r="TMS1123" s="52"/>
      <c r="TMT1123" s="69"/>
      <c r="TMU1123" s="69"/>
      <c r="TMV1123" s="69"/>
      <c r="TMW1123" s="107"/>
      <c r="TMX1123" s="2"/>
      <c r="TMY1123" s="15"/>
      <c r="TMZ1123" s="15"/>
      <c r="TNA1123" s="80"/>
      <c r="TNB1123" s="52"/>
      <c r="TNC1123" s="69"/>
      <c r="TND1123" s="69"/>
      <c r="TNE1123" s="69"/>
      <c r="TNF1123" s="107"/>
      <c r="TNG1123" s="2"/>
      <c r="TNH1123" s="15"/>
      <c r="TNI1123" s="15"/>
      <c r="TNJ1123" s="80"/>
      <c r="TNK1123" s="52"/>
      <c r="TNL1123" s="69"/>
      <c r="TNM1123" s="69"/>
      <c r="TNN1123" s="69"/>
      <c r="TNO1123" s="107"/>
      <c r="TNP1123" s="2"/>
      <c r="TNQ1123" s="15"/>
      <c r="TNR1123" s="15"/>
      <c r="TNS1123" s="80"/>
      <c r="TNT1123" s="52"/>
      <c r="TNU1123" s="69"/>
      <c r="TNV1123" s="69"/>
      <c r="TNW1123" s="69"/>
      <c r="TNX1123" s="107"/>
      <c r="TNY1123" s="2"/>
      <c r="TNZ1123" s="15"/>
      <c r="TOA1123" s="15"/>
      <c r="TOB1123" s="80"/>
      <c r="TOC1123" s="52"/>
      <c r="TOD1123" s="69"/>
      <c r="TOE1123" s="69"/>
      <c r="TOF1123" s="69"/>
      <c r="TOG1123" s="107"/>
      <c r="TOH1123" s="2"/>
      <c r="TOI1123" s="15"/>
      <c r="TOJ1123" s="15"/>
      <c r="TOK1123" s="80"/>
      <c r="TOL1123" s="52"/>
      <c r="TOM1123" s="69"/>
      <c r="TON1123" s="69"/>
      <c r="TOO1123" s="69"/>
      <c r="TOP1123" s="107"/>
      <c r="TOQ1123" s="2"/>
      <c r="TOR1123" s="15"/>
      <c r="TOS1123" s="15"/>
      <c r="TOT1123" s="80"/>
      <c r="TOU1123" s="52"/>
      <c r="TOV1123" s="69"/>
      <c r="TOW1123" s="69"/>
      <c r="TOX1123" s="69"/>
      <c r="TOY1123" s="107"/>
      <c r="TOZ1123" s="2"/>
      <c r="TPA1123" s="15"/>
      <c r="TPB1123" s="15"/>
      <c r="TPC1123" s="80"/>
      <c r="TPD1123" s="52"/>
      <c r="TPE1123" s="69"/>
      <c r="TPF1123" s="69"/>
      <c r="TPG1123" s="69"/>
      <c r="TPH1123" s="107"/>
      <c r="TPI1123" s="2"/>
      <c r="TPJ1123" s="15"/>
      <c r="TPK1123" s="15"/>
      <c r="TPL1123" s="80"/>
      <c r="TPM1123" s="52"/>
      <c r="TPN1123" s="69"/>
      <c r="TPO1123" s="69"/>
      <c r="TPP1123" s="69"/>
      <c r="TPQ1123" s="107"/>
      <c r="TPR1123" s="2"/>
      <c r="TPS1123" s="15"/>
      <c r="TPT1123" s="15"/>
      <c r="TPU1123" s="80"/>
      <c r="TPV1123" s="52"/>
      <c r="TPW1123" s="69"/>
      <c r="TPX1123" s="69"/>
      <c r="TPY1123" s="69"/>
      <c r="TPZ1123" s="107"/>
      <c r="TQA1123" s="2"/>
      <c r="TQB1123" s="15"/>
      <c r="TQC1123" s="15"/>
      <c r="TQD1123" s="80"/>
      <c r="TQE1123" s="52"/>
      <c r="TQF1123" s="69"/>
      <c r="TQG1123" s="69"/>
      <c r="TQH1123" s="69"/>
      <c r="TQI1123" s="107"/>
      <c r="TQJ1123" s="2"/>
      <c r="TQK1123" s="15"/>
      <c r="TQL1123" s="15"/>
      <c r="TQM1123" s="80"/>
      <c r="TQN1123" s="52"/>
      <c r="TQO1123" s="69"/>
      <c r="TQP1123" s="69"/>
      <c r="TQQ1123" s="69"/>
      <c r="TQR1123" s="107"/>
      <c r="TQS1123" s="2"/>
      <c r="TQT1123" s="15"/>
      <c r="TQU1123" s="15"/>
      <c r="TQV1123" s="80"/>
      <c r="TQW1123" s="52"/>
      <c r="TQX1123" s="69"/>
      <c r="TQY1123" s="69"/>
      <c r="TQZ1123" s="69"/>
      <c r="TRA1123" s="107"/>
      <c r="TRB1123" s="2"/>
      <c r="TRC1123" s="15"/>
      <c r="TRD1123" s="15"/>
      <c r="TRE1123" s="80"/>
      <c r="TRF1123" s="52"/>
      <c r="TRG1123" s="69"/>
      <c r="TRH1123" s="69"/>
      <c r="TRI1123" s="69"/>
      <c r="TRJ1123" s="107"/>
      <c r="TRK1123" s="2"/>
      <c r="TRL1123" s="15"/>
      <c r="TRM1123" s="15"/>
      <c r="TRN1123" s="80"/>
      <c r="TRO1123" s="52"/>
      <c r="TRP1123" s="69"/>
      <c r="TRQ1123" s="69"/>
      <c r="TRR1123" s="69"/>
      <c r="TRS1123" s="107"/>
      <c r="TRT1123" s="2"/>
      <c r="TRU1123" s="15"/>
      <c r="TRV1123" s="15"/>
      <c r="TRW1123" s="80"/>
      <c r="TRX1123" s="52"/>
      <c r="TRY1123" s="69"/>
      <c r="TRZ1123" s="69"/>
      <c r="TSA1123" s="69"/>
      <c r="TSB1123" s="107"/>
      <c r="TSC1123" s="2"/>
      <c r="TSD1123" s="15"/>
      <c r="TSE1123" s="15"/>
      <c r="TSF1123" s="80"/>
      <c r="TSG1123" s="52"/>
      <c r="TSH1123" s="69"/>
      <c r="TSI1123" s="69"/>
      <c r="TSJ1123" s="69"/>
      <c r="TSK1123" s="107"/>
      <c r="TSL1123" s="2"/>
      <c r="TSM1123" s="15"/>
      <c r="TSN1123" s="15"/>
      <c r="TSO1123" s="80"/>
      <c r="TSP1123" s="52"/>
      <c r="TSQ1123" s="69"/>
      <c r="TSR1123" s="69"/>
      <c r="TSS1123" s="69"/>
      <c r="TST1123" s="107"/>
      <c r="TSU1123" s="2"/>
      <c r="TSV1123" s="15"/>
      <c r="TSW1123" s="15"/>
      <c r="TSX1123" s="80"/>
      <c r="TSY1123" s="52"/>
      <c r="TSZ1123" s="69"/>
      <c r="TTA1123" s="69"/>
      <c r="TTB1123" s="69"/>
      <c r="TTC1123" s="107"/>
      <c r="TTD1123" s="2"/>
      <c r="TTE1123" s="15"/>
      <c r="TTF1123" s="15"/>
      <c r="TTG1123" s="80"/>
      <c r="TTH1123" s="52"/>
      <c r="TTI1123" s="69"/>
      <c r="TTJ1123" s="69"/>
      <c r="TTK1123" s="69"/>
      <c r="TTL1123" s="107"/>
      <c r="TTM1123" s="2"/>
      <c r="TTN1123" s="15"/>
      <c r="TTO1123" s="15"/>
      <c r="TTP1123" s="80"/>
      <c r="TTQ1123" s="52"/>
      <c r="TTR1123" s="69"/>
      <c r="TTS1123" s="69"/>
      <c r="TTT1123" s="69"/>
      <c r="TTU1123" s="107"/>
      <c r="TTV1123" s="2"/>
      <c r="TTW1123" s="15"/>
      <c r="TTX1123" s="15"/>
      <c r="TTY1123" s="80"/>
      <c r="TTZ1123" s="52"/>
      <c r="TUA1123" s="69"/>
      <c r="TUB1123" s="69"/>
      <c r="TUC1123" s="69"/>
      <c r="TUD1123" s="107"/>
      <c r="TUE1123" s="2"/>
      <c r="TUF1123" s="15"/>
      <c r="TUG1123" s="15"/>
      <c r="TUH1123" s="80"/>
      <c r="TUI1123" s="52"/>
      <c r="TUJ1123" s="69"/>
      <c r="TUK1123" s="69"/>
      <c r="TUL1123" s="69"/>
      <c r="TUM1123" s="107"/>
      <c r="TUN1123" s="2"/>
      <c r="TUO1123" s="15"/>
      <c r="TUP1123" s="15"/>
      <c r="TUQ1123" s="80"/>
      <c r="TUR1123" s="52"/>
      <c r="TUS1123" s="69"/>
      <c r="TUT1123" s="69"/>
      <c r="TUU1123" s="69"/>
      <c r="TUV1123" s="107"/>
      <c r="TUW1123" s="2"/>
      <c r="TUX1123" s="15"/>
      <c r="TUY1123" s="15"/>
      <c r="TUZ1123" s="80"/>
      <c r="TVA1123" s="52"/>
      <c r="TVB1123" s="69"/>
      <c r="TVC1123" s="69"/>
      <c r="TVD1123" s="69"/>
      <c r="TVE1123" s="107"/>
      <c r="TVF1123" s="2"/>
      <c r="TVG1123" s="15"/>
      <c r="TVH1123" s="15"/>
      <c r="TVI1123" s="80"/>
      <c r="TVJ1123" s="52"/>
      <c r="TVK1123" s="69"/>
      <c r="TVL1123" s="69"/>
      <c r="TVM1123" s="69"/>
      <c r="TVN1123" s="107"/>
      <c r="TVO1123" s="2"/>
      <c r="TVP1123" s="15"/>
      <c r="TVQ1123" s="15"/>
      <c r="TVR1123" s="80"/>
      <c r="TVS1123" s="52"/>
      <c r="TVT1123" s="69"/>
      <c r="TVU1123" s="69"/>
      <c r="TVV1123" s="69"/>
      <c r="TVW1123" s="107"/>
      <c r="TVX1123" s="2"/>
      <c r="TVY1123" s="15"/>
      <c r="TVZ1123" s="15"/>
      <c r="TWA1123" s="80"/>
      <c r="TWB1123" s="52"/>
      <c r="TWC1123" s="69"/>
      <c r="TWD1123" s="69"/>
      <c r="TWE1123" s="69"/>
      <c r="TWF1123" s="107"/>
      <c r="TWG1123" s="2"/>
      <c r="TWH1123" s="15"/>
      <c r="TWI1123" s="15"/>
      <c r="TWJ1123" s="80"/>
      <c r="TWK1123" s="52"/>
      <c r="TWL1123" s="69"/>
      <c r="TWM1123" s="69"/>
      <c r="TWN1123" s="69"/>
      <c r="TWO1123" s="107"/>
      <c r="TWP1123" s="2"/>
      <c r="TWQ1123" s="15"/>
      <c r="TWR1123" s="15"/>
      <c r="TWS1123" s="80"/>
      <c r="TWT1123" s="52"/>
      <c r="TWU1123" s="69"/>
      <c r="TWV1123" s="69"/>
      <c r="TWW1123" s="69"/>
      <c r="TWX1123" s="107"/>
      <c r="TWY1123" s="2"/>
      <c r="TWZ1123" s="15"/>
      <c r="TXA1123" s="15"/>
      <c r="TXB1123" s="80"/>
      <c r="TXC1123" s="52"/>
      <c r="TXD1123" s="69"/>
      <c r="TXE1123" s="69"/>
      <c r="TXF1123" s="69"/>
      <c r="TXG1123" s="107"/>
      <c r="TXH1123" s="2"/>
      <c r="TXI1123" s="15"/>
      <c r="TXJ1123" s="15"/>
      <c r="TXK1123" s="80"/>
      <c r="TXL1123" s="52"/>
      <c r="TXM1123" s="69"/>
      <c r="TXN1123" s="69"/>
      <c r="TXO1123" s="69"/>
      <c r="TXP1123" s="107"/>
      <c r="TXQ1123" s="2"/>
      <c r="TXR1123" s="15"/>
      <c r="TXS1123" s="15"/>
      <c r="TXT1123" s="80"/>
      <c r="TXU1123" s="52"/>
      <c r="TXV1123" s="69"/>
      <c r="TXW1123" s="69"/>
      <c r="TXX1123" s="69"/>
      <c r="TXY1123" s="107"/>
      <c r="TXZ1123" s="2"/>
      <c r="TYA1123" s="15"/>
      <c r="TYB1123" s="15"/>
      <c r="TYC1123" s="80"/>
      <c r="TYD1123" s="52"/>
      <c r="TYE1123" s="69"/>
      <c r="TYF1123" s="69"/>
      <c r="TYG1123" s="69"/>
      <c r="TYH1123" s="107"/>
      <c r="TYI1123" s="2"/>
      <c r="TYJ1123" s="15"/>
      <c r="TYK1123" s="15"/>
      <c r="TYL1123" s="80"/>
      <c r="TYM1123" s="52"/>
      <c r="TYN1123" s="69"/>
      <c r="TYO1123" s="69"/>
      <c r="TYP1123" s="69"/>
      <c r="TYQ1123" s="107"/>
      <c r="TYR1123" s="2"/>
      <c r="TYS1123" s="15"/>
      <c r="TYT1123" s="15"/>
      <c r="TYU1123" s="80"/>
      <c r="TYV1123" s="52"/>
      <c r="TYW1123" s="69"/>
      <c r="TYX1123" s="69"/>
      <c r="TYY1123" s="69"/>
      <c r="TYZ1123" s="107"/>
      <c r="TZA1123" s="2"/>
      <c r="TZB1123" s="15"/>
      <c r="TZC1123" s="15"/>
      <c r="TZD1123" s="80"/>
      <c r="TZE1123" s="52"/>
      <c r="TZF1123" s="69"/>
      <c r="TZG1123" s="69"/>
      <c r="TZH1123" s="69"/>
      <c r="TZI1123" s="107"/>
      <c r="TZJ1123" s="2"/>
      <c r="TZK1123" s="15"/>
      <c r="TZL1123" s="15"/>
      <c r="TZM1123" s="80"/>
      <c r="TZN1123" s="52"/>
      <c r="TZO1123" s="69"/>
      <c r="TZP1123" s="69"/>
      <c r="TZQ1123" s="69"/>
      <c r="TZR1123" s="107"/>
      <c r="TZS1123" s="2"/>
      <c r="TZT1123" s="15"/>
      <c r="TZU1123" s="15"/>
      <c r="TZV1123" s="80"/>
      <c r="TZW1123" s="52"/>
      <c r="TZX1123" s="69"/>
      <c r="TZY1123" s="69"/>
      <c r="TZZ1123" s="69"/>
      <c r="UAA1123" s="107"/>
      <c r="UAB1123" s="2"/>
      <c r="UAC1123" s="15"/>
      <c r="UAD1123" s="15"/>
      <c r="UAE1123" s="80"/>
      <c r="UAF1123" s="52"/>
      <c r="UAG1123" s="69"/>
      <c r="UAH1123" s="69"/>
      <c r="UAI1123" s="69"/>
      <c r="UAJ1123" s="107"/>
      <c r="UAK1123" s="2"/>
      <c r="UAL1123" s="15"/>
      <c r="UAM1123" s="15"/>
      <c r="UAN1123" s="80"/>
      <c r="UAO1123" s="52"/>
      <c r="UAP1123" s="69"/>
      <c r="UAQ1123" s="69"/>
      <c r="UAR1123" s="69"/>
      <c r="UAS1123" s="107"/>
      <c r="UAT1123" s="2"/>
      <c r="UAU1123" s="15"/>
      <c r="UAV1123" s="15"/>
      <c r="UAW1123" s="80"/>
      <c r="UAX1123" s="52"/>
      <c r="UAY1123" s="69"/>
      <c r="UAZ1123" s="69"/>
      <c r="UBA1123" s="69"/>
      <c r="UBB1123" s="107"/>
      <c r="UBC1123" s="2"/>
      <c r="UBD1123" s="15"/>
      <c r="UBE1123" s="15"/>
      <c r="UBF1123" s="80"/>
      <c r="UBG1123" s="52"/>
      <c r="UBH1123" s="69"/>
      <c r="UBI1123" s="69"/>
      <c r="UBJ1123" s="69"/>
      <c r="UBK1123" s="107"/>
      <c r="UBL1123" s="2"/>
      <c r="UBM1123" s="15"/>
      <c r="UBN1123" s="15"/>
      <c r="UBO1123" s="80"/>
      <c r="UBP1123" s="52"/>
      <c r="UBQ1123" s="69"/>
      <c r="UBR1123" s="69"/>
      <c r="UBS1123" s="69"/>
      <c r="UBT1123" s="107"/>
      <c r="UBU1123" s="2"/>
      <c r="UBV1123" s="15"/>
      <c r="UBW1123" s="15"/>
      <c r="UBX1123" s="80"/>
      <c r="UBY1123" s="52"/>
      <c r="UBZ1123" s="69"/>
      <c r="UCA1123" s="69"/>
      <c r="UCB1123" s="69"/>
      <c r="UCC1123" s="107"/>
      <c r="UCD1123" s="2"/>
      <c r="UCE1123" s="15"/>
      <c r="UCF1123" s="15"/>
      <c r="UCG1123" s="80"/>
      <c r="UCH1123" s="52"/>
      <c r="UCI1123" s="69"/>
      <c r="UCJ1123" s="69"/>
      <c r="UCK1123" s="69"/>
      <c r="UCL1123" s="107"/>
      <c r="UCM1123" s="2"/>
      <c r="UCN1123" s="15"/>
      <c r="UCO1123" s="15"/>
      <c r="UCP1123" s="80"/>
      <c r="UCQ1123" s="52"/>
      <c r="UCR1123" s="69"/>
      <c r="UCS1123" s="69"/>
      <c r="UCT1123" s="69"/>
      <c r="UCU1123" s="107"/>
      <c r="UCV1123" s="2"/>
      <c r="UCW1123" s="15"/>
      <c r="UCX1123" s="15"/>
      <c r="UCY1123" s="80"/>
      <c r="UCZ1123" s="52"/>
      <c r="UDA1123" s="69"/>
      <c r="UDB1123" s="69"/>
      <c r="UDC1123" s="69"/>
      <c r="UDD1123" s="107"/>
      <c r="UDE1123" s="2"/>
      <c r="UDF1123" s="15"/>
      <c r="UDG1123" s="15"/>
      <c r="UDH1123" s="80"/>
      <c r="UDI1123" s="52"/>
      <c r="UDJ1123" s="69"/>
      <c r="UDK1123" s="69"/>
      <c r="UDL1123" s="69"/>
      <c r="UDM1123" s="107"/>
      <c r="UDN1123" s="2"/>
      <c r="UDO1123" s="15"/>
      <c r="UDP1123" s="15"/>
      <c r="UDQ1123" s="80"/>
      <c r="UDR1123" s="52"/>
      <c r="UDS1123" s="69"/>
      <c r="UDT1123" s="69"/>
      <c r="UDU1123" s="69"/>
      <c r="UDV1123" s="107"/>
      <c r="UDW1123" s="2"/>
      <c r="UDX1123" s="15"/>
      <c r="UDY1123" s="15"/>
      <c r="UDZ1123" s="80"/>
      <c r="UEA1123" s="52"/>
      <c r="UEB1123" s="69"/>
      <c r="UEC1123" s="69"/>
      <c r="UED1123" s="69"/>
      <c r="UEE1123" s="107"/>
      <c r="UEF1123" s="2"/>
      <c r="UEG1123" s="15"/>
      <c r="UEH1123" s="15"/>
      <c r="UEI1123" s="80"/>
      <c r="UEJ1123" s="52"/>
      <c r="UEK1123" s="69"/>
      <c r="UEL1123" s="69"/>
      <c r="UEM1123" s="69"/>
      <c r="UEN1123" s="107"/>
      <c r="UEO1123" s="2"/>
      <c r="UEP1123" s="15"/>
      <c r="UEQ1123" s="15"/>
      <c r="UER1123" s="80"/>
      <c r="UES1123" s="52"/>
      <c r="UET1123" s="69"/>
      <c r="UEU1123" s="69"/>
      <c r="UEV1123" s="69"/>
      <c r="UEW1123" s="107"/>
      <c r="UEX1123" s="2"/>
      <c r="UEY1123" s="15"/>
      <c r="UEZ1123" s="15"/>
      <c r="UFA1123" s="80"/>
      <c r="UFB1123" s="52"/>
      <c r="UFC1123" s="69"/>
      <c r="UFD1123" s="69"/>
      <c r="UFE1123" s="69"/>
      <c r="UFF1123" s="107"/>
      <c r="UFG1123" s="2"/>
      <c r="UFH1123" s="15"/>
      <c r="UFI1123" s="15"/>
      <c r="UFJ1123" s="80"/>
      <c r="UFK1123" s="52"/>
      <c r="UFL1123" s="69"/>
      <c r="UFM1123" s="69"/>
      <c r="UFN1123" s="69"/>
      <c r="UFO1123" s="107"/>
      <c r="UFP1123" s="2"/>
      <c r="UFQ1123" s="15"/>
      <c r="UFR1123" s="15"/>
      <c r="UFS1123" s="80"/>
      <c r="UFT1123" s="52"/>
      <c r="UFU1123" s="69"/>
      <c r="UFV1123" s="69"/>
      <c r="UFW1123" s="69"/>
      <c r="UFX1123" s="107"/>
      <c r="UFY1123" s="2"/>
      <c r="UFZ1123" s="15"/>
      <c r="UGA1123" s="15"/>
      <c r="UGB1123" s="80"/>
      <c r="UGC1123" s="52"/>
      <c r="UGD1123" s="69"/>
      <c r="UGE1123" s="69"/>
      <c r="UGF1123" s="69"/>
      <c r="UGG1123" s="107"/>
      <c r="UGH1123" s="2"/>
      <c r="UGI1123" s="15"/>
      <c r="UGJ1123" s="15"/>
      <c r="UGK1123" s="80"/>
      <c r="UGL1123" s="52"/>
      <c r="UGM1123" s="69"/>
      <c r="UGN1123" s="69"/>
      <c r="UGO1123" s="69"/>
      <c r="UGP1123" s="107"/>
      <c r="UGQ1123" s="2"/>
      <c r="UGR1123" s="15"/>
      <c r="UGS1123" s="15"/>
      <c r="UGT1123" s="80"/>
      <c r="UGU1123" s="52"/>
      <c r="UGV1123" s="69"/>
      <c r="UGW1123" s="69"/>
      <c r="UGX1123" s="69"/>
      <c r="UGY1123" s="107"/>
      <c r="UGZ1123" s="2"/>
      <c r="UHA1123" s="15"/>
      <c r="UHB1123" s="15"/>
      <c r="UHC1123" s="80"/>
      <c r="UHD1123" s="52"/>
      <c r="UHE1123" s="69"/>
      <c r="UHF1123" s="69"/>
      <c r="UHG1123" s="69"/>
      <c r="UHH1123" s="107"/>
      <c r="UHI1123" s="2"/>
      <c r="UHJ1123" s="15"/>
      <c r="UHK1123" s="15"/>
      <c r="UHL1123" s="80"/>
      <c r="UHM1123" s="52"/>
      <c r="UHN1123" s="69"/>
      <c r="UHO1123" s="69"/>
      <c r="UHP1123" s="69"/>
      <c r="UHQ1123" s="107"/>
      <c r="UHR1123" s="2"/>
      <c r="UHS1123" s="15"/>
      <c r="UHT1123" s="15"/>
      <c r="UHU1123" s="80"/>
      <c r="UHV1123" s="52"/>
      <c r="UHW1123" s="69"/>
      <c r="UHX1123" s="69"/>
      <c r="UHY1123" s="69"/>
      <c r="UHZ1123" s="107"/>
      <c r="UIA1123" s="2"/>
      <c r="UIB1123" s="15"/>
      <c r="UIC1123" s="15"/>
      <c r="UID1123" s="80"/>
      <c r="UIE1123" s="52"/>
      <c r="UIF1123" s="69"/>
      <c r="UIG1123" s="69"/>
      <c r="UIH1123" s="69"/>
      <c r="UII1123" s="107"/>
      <c r="UIJ1123" s="2"/>
      <c r="UIK1123" s="15"/>
      <c r="UIL1123" s="15"/>
      <c r="UIM1123" s="80"/>
      <c r="UIN1123" s="52"/>
      <c r="UIO1123" s="69"/>
      <c r="UIP1123" s="69"/>
      <c r="UIQ1123" s="69"/>
      <c r="UIR1123" s="107"/>
      <c r="UIS1123" s="2"/>
      <c r="UIT1123" s="15"/>
      <c r="UIU1123" s="15"/>
      <c r="UIV1123" s="80"/>
      <c r="UIW1123" s="52"/>
      <c r="UIX1123" s="69"/>
      <c r="UIY1123" s="69"/>
      <c r="UIZ1123" s="69"/>
      <c r="UJA1123" s="107"/>
      <c r="UJB1123" s="2"/>
      <c r="UJC1123" s="15"/>
      <c r="UJD1123" s="15"/>
      <c r="UJE1123" s="80"/>
      <c r="UJF1123" s="52"/>
      <c r="UJG1123" s="69"/>
      <c r="UJH1123" s="69"/>
      <c r="UJI1123" s="69"/>
      <c r="UJJ1123" s="107"/>
      <c r="UJK1123" s="2"/>
      <c r="UJL1123" s="15"/>
      <c r="UJM1123" s="15"/>
      <c r="UJN1123" s="80"/>
      <c r="UJO1123" s="52"/>
      <c r="UJP1123" s="69"/>
      <c r="UJQ1123" s="69"/>
      <c r="UJR1123" s="69"/>
      <c r="UJS1123" s="107"/>
      <c r="UJT1123" s="2"/>
      <c r="UJU1123" s="15"/>
      <c r="UJV1123" s="15"/>
      <c r="UJW1123" s="80"/>
      <c r="UJX1123" s="52"/>
      <c r="UJY1123" s="69"/>
      <c r="UJZ1123" s="69"/>
      <c r="UKA1123" s="69"/>
      <c r="UKB1123" s="107"/>
      <c r="UKC1123" s="2"/>
      <c r="UKD1123" s="15"/>
      <c r="UKE1123" s="15"/>
      <c r="UKF1123" s="80"/>
      <c r="UKG1123" s="52"/>
      <c r="UKH1123" s="69"/>
      <c r="UKI1123" s="69"/>
      <c r="UKJ1123" s="69"/>
      <c r="UKK1123" s="107"/>
      <c r="UKL1123" s="2"/>
      <c r="UKM1123" s="15"/>
      <c r="UKN1123" s="15"/>
      <c r="UKO1123" s="80"/>
      <c r="UKP1123" s="52"/>
      <c r="UKQ1123" s="69"/>
      <c r="UKR1123" s="69"/>
      <c r="UKS1123" s="69"/>
      <c r="UKT1123" s="107"/>
      <c r="UKU1123" s="2"/>
      <c r="UKV1123" s="15"/>
      <c r="UKW1123" s="15"/>
      <c r="UKX1123" s="80"/>
      <c r="UKY1123" s="52"/>
      <c r="UKZ1123" s="69"/>
      <c r="ULA1123" s="69"/>
      <c r="ULB1123" s="69"/>
      <c r="ULC1123" s="107"/>
      <c r="ULD1123" s="2"/>
      <c r="ULE1123" s="15"/>
      <c r="ULF1123" s="15"/>
      <c r="ULG1123" s="80"/>
      <c r="ULH1123" s="52"/>
      <c r="ULI1123" s="69"/>
      <c r="ULJ1123" s="69"/>
      <c r="ULK1123" s="69"/>
      <c r="ULL1123" s="107"/>
      <c r="ULM1123" s="2"/>
      <c r="ULN1123" s="15"/>
      <c r="ULO1123" s="15"/>
      <c r="ULP1123" s="80"/>
      <c r="ULQ1123" s="52"/>
      <c r="ULR1123" s="69"/>
      <c r="ULS1123" s="69"/>
      <c r="ULT1123" s="69"/>
      <c r="ULU1123" s="107"/>
      <c r="ULV1123" s="2"/>
      <c r="ULW1123" s="15"/>
      <c r="ULX1123" s="15"/>
      <c r="ULY1123" s="80"/>
      <c r="ULZ1123" s="52"/>
      <c r="UMA1123" s="69"/>
      <c r="UMB1123" s="69"/>
      <c r="UMC1123" s="69"/>
      <c r="UMD1123" s="107"/>
      <c r="UME1123" s="2"/>
      <c r="UMF1123" s="15"/>
      <c r="UMG1123" s="15"/>
      <c r="UMH1123" s="80"/>
      <c r="UMI1123" s="52"/>
      <c r="UMJ1123" s="69"/>
      <c r="UMK1123" s="69"/>
      <c r="UML1123" s="69"/>
      <c r="UMM1123" s="107"/>
      <c r="UMN1123" s="2"/>
      <c r="UMO1123" s="15"/>
      <c r="UMP1123" s="15"/>
      <c r="UMQ1123" s="80"/>
      <c r="UMR1123" s="52"/>
      <c r="UMS1123" s="69"/>
      <c r="UMT1123" s="69"/>
      <c r="UMU1123" s="69"/>
      <c r="UMV1123" s="107"/>
      <c r="UMW1123" s="2"/>
      <c r="UMX1123" s="15"/>
      <c r="UMY1123" s="15"/>
      <c r="UMZ1123" s="80"/>
      <c r="UNA1123" s="52"/>
      <c r="UNB1123" s="69"/>
      <c r="UNC1123" s="69"/>
      <c r="UND1123" s="69"/>
      <c r="UNE1123" s="107"/>
      <c r="UNF1123" s="2"/>
      <c r="UNG1123" s="15"/>
      <c r="UNH1123" s="15"/>
      <c r="UNI1123" s="80"/>
      <c r="UNJ1123" s="52"/>
      <c r="UNK1123" s="69"/>
      <c r="UNL1123" s="69"/>
      <c r="UNM1123" s="69"/>
      <c r="UNN1123" s="107"/>
      <c r="UNO1123" s="2"/>
      <c r="UNP1123" s="15"/>
      <c r="UNQ1123" s="15"/>
      <c r="UNR1123" s="80"/>
      <c r="UNS1123" s="52"/>
      <c r="UNT1123" s="69"/>
      <c r="UNU1123" s="69"/>
      <c r="UNV1123" s="69"/>
      <c r="UNW1123" s="107"/>
      <c r="UNX1123" s="2"/>
      <c r="UNY1123" s="15"/>
      <c r="UNZ1123" s="15"/>
      <c r="UOA1123" s="80"/>
      <c r="UOB1123" s="52"/>
      <c r="UOC1123" s="69"/>
      <c r="UOD1123" s="69"/>
      <c r="UOE1123" s="69"/>
      <c r="UOF1123" s="107"/>
      <c r="UOG1123" s="2"/>
      <c r="UOH1123" s="15"/>
      <c r="UOI1123" s="15"/>
      <c r="UOJ1123" s="80"/>
      <c r="UOK1123" s="52"/>
      <c r="UOL1123" s="69"/>
      <c r="UOM1123" s="69"/>
      <c r="UON1123" s="69"/>
      <c r="UOO1123" s="107"/>
      <c r="UOP1123" s="2"/>
      <c r="UOQ1123" s="15"/>
      <c r="UOR1123" s="15"/>
      <c r="UOS1123" s="80"/>
      <c r="UOT1123" s="52"/>
      <c r="UOU1123" s="69"/>
      <c r="UOV1123" s="69"/>
      <c r="UOW1123" s="69"/>
      <c r="UOX1123" s="107"/>
      <c r="UOY1123" s="2"/>
      <c r="UOZ1123" s="15"/>
      <c r="UPA1123" s="15"/>
      <c r="UPB1123" s="80"/>
      <c r="UPC1123" s="52"/>
      <c r="UPD1123" s="69"/>
      <c r="UPE1123" s="69"/>
      <c r="UPF1123" s="69"/>
      <c r="UPG1123" s="107"/>
      <c r="UPH1123" s="2"/>
      <c r="UPI1123" s="15"/>
      <c r="UPJ1123" s="15"/>
      <c r="UPK1123" s="80"/>
      <c r="UPL1123" s="52"/>
      <c r="UPM1123" s="69"/>
      <c r="UPN1123" s="69"/>
      <c r="UPO1123" s="69"/>
      <c r="UPP1123" s="107"/>
      <c r="UPQ1123" s="2"/>
      <c r="UPR1123" s="15"/>
      <c r="UPS1123" s="15"/>
      <c r="UPT1123" s="80"/>
      <c r="UPU1123" s="52"/>
      <c r="UPV1123" s="69"/>
      <c r="UPW1123" s="69"/>
      <c r="UPX1123" s="69"/>
      <c r="UPY1123" s="107"/>
      <c r="UPZ1123" s="2"/>
      <c r="UQA1123" s="15"/>
      <c r="UQB1123" s="15"/>
      <c r="UQC1123" s="80"/>
      <c r="UQD1123" s="52"/>
      <c r="UQE1123" s="69"/>
      <c r="UQF1123" s="69"/>
      <c r="UQG1123" s="69"/>
      <c r="UQH1123" s="107"/>
      <c r="UQI1123" s="2"/>
      <c r="UQJ1123" s="15"/>
      <c r="UQK1123" s="15"/>
      <c r="UQL1123" s="80"/>
      <c r="UQM1123" s="52"/>
      <c r="UQN1123" s="69"/>
      <c r="UQO1123" s="69"/>
      <c r="UQP1123" s="69"/>
      <c r="UQQ1123" s="107"/>
      <c r="UQR1123" s="2"/>
      <c r="UQS1123" s="15"/>
      <c r="UQT1123" s="15"/>
      <c r="UQU1123" s="80"/>
      <c r="UQV1123" s="52"/>
      <c r="UQW1123" s="69"/>
      <c r="UQX1123" s="69"/>
      <c r="UQY1123" s="69"/>
      <c r="UQZ1123" s="107"/>
      <c r="URA1123" s="2"/>
      <c r="URB1123" s="15"/>
      <c r="URC1123" s="15"/>
      <c r="URD1123" s="80"/>
      <c r="URE1123" s="52"/>
      <c r="URF1123" s="69"/>
      <c r="URG1123" s="69"/>
      <c r="URH1123" s="69"/>
      <c r="URI1123" s="107"/>
      <c r="URJ1123" s="2"/>
      <c r="URK1123" s="15"/>
      <c r="URL1123" s="15"/>
      <c r="URM1123" s="80"/>
      <c r="URN1123" s="52"/>
      <c r="URO1123" s="69"/>
      <c r="URP1123" s="69"/>
      <c r="URQ1123" s="69"/>
      <c r="URR1123" s="107"/>
      <c r="URS1123" s="2"/>
      <c r="URT1123" s="15"/>
      <c r="URU1123" s="15"/>
      <c r="URV1123" s="80"/>
      <c r="URW1123" s="52"/>
      <c r="URX1123" s="69"/>
      <c r="URY1123" s="69"/>
      <c r="URZ1123" s="69"/>
      <c r="USA1123" s="107"/>
      <c r="USB1123" s="2"/>
      <c r="USC1123" s="15"/>
      <c r="USD1123" s="15"/>
      <c r="USE1123" s="80"/>
      <c r="USF1123" s="52"/>
      <c r="USG1123" s="69"/>
      <c r="USH1123" s="69"/>
      <c r="USI1123" s="69"/>
      <c r="USJ1123" s="107"/>
      <c r="USK1123" s="2"/>
      <c r="USL1123" s="15"/>
      <c r="USM1123" s="15"/>
      <c r="USN1123" s="80"/>
      <c r="USO1123" s="52"/>
      <c r="USP1123" s="69"/>
      <c r="USQ1123" s="69"/>
      <c r="USR1123" s="69"/>
      <c r="USS1123" s="107"/>
      <c r="UST1123" s="2"/>
      <c r="USU1123" s="15"/>
      <c r="USV1123" s="15"/>
      <c r="USW1123" s="80"/>
      <c r="USX1123" s="52"/>
      <c r="USY1123" s="69"/>
      <c r="USZ1123" s="69"/>
      <c r="UTA1123" s="69"/>
      <c r="UTB1123" s="107"/>
      <c r="UTC1123" s="2"/>
      <c r="UTD1123" s="15"/>
      <c r="UTE1123" s="15"/>
      <c r="UTF1123" s="80"/>
      <c r="UTG1123" s="52"/>
      <c r="UTH1123" s="69"/>
      <c r="UTI1123" s="69"/>
      <c r="UTJ1123" s="69"/>
      <c r="UTK1123" s="107"/>
      <c r="UTL1123" s="2"/>
      <c r="UTM1123" s="15"/>
      <c r="UTN1123" s="15"/>
      <c r="UTO1123" s="80"/>
      <c r="UTP1123" s="52"/>
      <c r="UTQ1123" s="69"/>
      <c r="UTR1123" s="69"/>
      <c r="UTS1123" s="69"/>
      <c r="UTT1123" s="107"/>
      <c r="UTU1123" s="2"/>
      <c r="UTV1123" s="15"/>
      <c r="UTW1123" s="15"/>
      <c r="UTX1123" s="80"/>
      <c r="UTY1123" s="52"/>
      <c r="UTZ1123" s="69"/>
      <c r="UUA1123" s="69"/>
      <c r="UUB1123" s="69"/>
      <c r="UUC1123" s="107"/>
      <c r="UUD1123" s="2"/>
      <c r="UUE1123" s="15"/>
      <c r="UUF1123" s="15"/>
      <c r="UUG1123" s="80"/>
      <c r="UUH1123" s="52"/>
      <c r="UUI1123" s="69"/>
      <c r="UUJ1123" s="69"/>
      <c r="UUK1123" s="69"/>
      <c r="UUL1123" s="107"/>
      <c r="UUM1123" s="2"/>
      <c r="UUN1123" s="15"/>
      <c r="UUO1123" s="15"/>
      <c r="UUP1123" s="80"/>
      <c r="UUQ1123" s="52"/>
      <c r="UUR1123" s="69"/>
      <c r="UUS1123" s="69"/>
      <c r="UUT1123" s="69"/>
      <c r="UUU1123" s="107"/>
      <c r="UUV1123" s="2"/>
      <c r="UUW1123" s="15"/>
      <c r="UUX1123" s="15"/>
      <c r="UUY1123" s="80"/>
      <c r="UUZ1123" s="52"/>
      <c r="UVA1123" s="69"/>
      <c r="UVB1123" s="69"/>
      <c r="UVC1123" s="69"/>
      <c r="UVD1123" s="107"/>
      <c r="UVE1123" s="2"/>
      <c r="UVF1123" s="15"/>
      <c r="UVG1123" s="15"/>
      <c r="UVH1123" s="80"/>
      <c r="UVI1123" s="52"/>
      <c r="UVJ1123" s="69"/>
      <c r="UVK1123" s="69"/>
      <c r="UVL1123" s="69"/>
      <c r="UVM1123" s="107"/>
      <c r="UVN1123" s="2"/>
      <c r="UVO1123" s="15"/>
      <c r="UVP1123" s="15"/>
      <c r="UVQ1123" s="80"/>
      <c r="UVR1123" s="52"/>
      <c r="UVS1123" s="69"/>
      <c r="UVT1123" s="69"/>
      <c r="UVU1123" s="69"/>
      <c r="UVV1123" s="107"/>
      <c r="UVW1123" s="2"/>
      <c r="UVX1123" s="15"/>
      <c r="UVY1123" s="15"/>
      <c r="UVZ1123" s="80"/>
      <c r="UWA1123" s="52"/>
      <c r="UWB1123" s="69"/>
      <c r="UWC1123" s="69"/>
      <c r="UWD1123" s="69"/>
      <c r="UWE1123" s="107"/>
      <c r="UWF1123" s="2"/>
      <c r="UWG1123" s="15"/>
      <c r="UWH1123" s="15"/>
      <c r="UWI1123" s="80"/>
      <c r="UWJ1123" s="52"/>
      <c r="UWK1123" s="69"/>
      <c r="UWL1123" s="69"/>
      <c r="UWM1123" s="69"/>
      <c r="UWN1123" s="107"/>
      <c r="UWO1123" s="2"/>
      <c r="UWP1123" s="15"/>
      <c r="UWQ1123" s="15"/>
      <c r="UWR1123" s="80"/>
      <c r="UWS1123" s="52"/>
      <c r="UWT1123" s="69"/>
      <c r="UWU1123" s="69"/>
      <c r="UWV1123" s="69"/>
      <c r="UWW1123" s="107"/>
      <c r="UWX1123" s="2"/>
      <c r="UWY1123" s="15"/>
      <c r="UWZ1123" s="15"/>
      <c r="UXA1123" s="80"/>
      <c r="UXB1123" s="52"/>
      <c r="UXC1123" s="69"/>
      <c r="UXD1123" s="69"/>
      <c r="UXE1123" s="69"/>
      <c r="UXF1123" s="107"/>
      <c r="UXG1123" s="2"/>
      <c r="UXH1123" s="15"/>
      <c r="UXI1123" s="15"/>
      <c r="UXJ1123" s="80"/>
      <c r="UXK1123" s="52"/>
      <c r="UXL1123" s="69"/>
      <c r="UXM1123" s="69"/>
      <c r="UXN1123" s="69"/>
      <c r="UXO1123" s="107"/>
      <c r="UXP1123" s="2"/>
      <c r="UXQ1123" s="15"/>
      <c r="UXR1123" s="15"/>
      <c r="UXS1123" s="80"/>
      <c r="UXT1123" s="52"/>
      <c r="UXU1123" s="69"/>
      <c r="UXV1123" s="69"/>
      <c r="UXW1123" s="69"/>
      <c r="UXX1123" s="107"/>
      <c r="UXY1123" s="2"/>
      <c r="UXZ1123" s="15"/>
      <c r="UYA1123" s="15"/>
      <c r="UYB1123" s="80"/>
      <c r="UYC1123" s="52"/>
      <c r="UYD1123" s="69"/>
      <c r="UYE1123" s="69"/>
      <c r="UYF1123" s="69"/>
      <c r="UYG1123" s="107"/>
      <c r="UYH1123" s="2"/>
      <c r="UYI1123" s="15"/>
      <c r="UYJ1123" s="15"/>
      <c r="UYK1123" s="80"/>
      <c r="UYL1123" s="52"/>
      <c r="UYM1123" s="69"/>
      <c r="UYN1123" s="69"/>
      <c r="UYO1123" s="69"/>
      <c r="UYP1123" s="107"/>
      <c r="UYQ1123" s="2"/>
      <c r="UYR1123" s="15"/>
      <c r="UYS1123" s="15"/>
      <c r="UYT1123" s="80"/>
      <c r="UYU1123" s="52"/>
      <c r="UYV1123" s="69"/>
      <c r="UYW1123" s="69"/>
      <c r="UYX1123" s="69"/>
      <c r="UYY1123" s="107"/>
      <c r="UYZ1123" s="2"/>
      <c r="UZA1123" s="15"/>
      <c r="UZB1123" s="15"/>
      <c r="UZC1123" s="80"/>
      <c r="UZD1123" s="52"/>
      <c r="UZE1123" s="69"/>
      <c r="UZF1123" s="69"/>
      <c r="UZG1123" s="69"/>
      <c r="UZH1123" s="107"/>
      <c r="UZI1123" s="2"/>
      <c r="UZJ1123" s="15"/>
      <c r="UZK1123" s="15"/>
      <c r="UZL1123" s="80"/>
      <c r="UZM1123" s="52"/>
      <c r="UZN1123" s="69"/>
      <c r="UZO1123" s="69"/>
      <c r="UZP1123" s="69"/>
      <c r="UZQ1123" s="107"/>
      <c r="UZR1123" s="2"/>
      <c r="UZS1123" s="15"/>
      <c r="UZT1123" s="15"/>
      <c r="UZU1123" s="80"/>
      <c r="UZV1123" s="52"/>
      <c r="UZW1123" s="69"/>
      <c r="UZX1123" s="69"/>
      <c r="UZY1123" s="69"/>
      <c r="UZZ1123" s="107"/>
      <c r="VAA1123" s="2"/>
      <c r="VAB1123" s="15"/>
      <c r="VAC1123" s="15"/>
      <c r="VAD1123" s="80"/>
      <c r="VAE1123" s="52"/>
      <c r="VAF1123" s="69"/>
      <c r="VAG1123" s="69"/>
      <c r="VAH1123" s="69"/>
      <c r="VAI1123" s="107"/>
      <c r="VAJ1123" s="2"/>
      <c r="VAK1123" s="15"/>
      <c r="VAL1123" s="15"/>
      <c r="VAM1123" s="80"/>
      <c r="VAN1123" s="52"/>
      <c r="VAO1123" s="69"/>
      <c r="VAP1123" s="69"/>
      <c r="VAQ1123" s="69"/>
      <c r="VAR1123" s="107"/>
      <c r="VAS1123" s="2"/>
      <c r="VAT1123" s="15"/>
      <c r="VAU1123" s="15"/>
      <c r="VAV1123" s="80"/>
      <c r="VAW1123" s="52"/>
      <c r="VAX1123" s="69"/>
      <c r="VAY1123" s="69"/>
      <c r="VAZ1123" s="69"/>
      <c r="VBA1123" s="107"/>
      <c r="VBB1123" s="2"/>
      <c r="VBC1123" s="15"/>
      <c r="VBD1123" s="15"/>
      <c r="VBE1123" s="80"/>
      <c r="VBF1123" s="52"/>
      <c r="VBG1123" s="69"/>
      <c r="VBH1123" s="69"/>
      <c r="VBI1123" s="69"/>
      <c r="VBJ1123" s="107"/>
      <c r="VBK1123" s="2"/>
      <c r="VBL1123" s="15"/>
      <c r="VBM1123" s="15"/>
      <c r="VBN1123" s="80"/>
      <c r="VBO1123" s="52"/>
      <c r="VBP1123" s="69"/>
      <c r="VBQ1123" s="69"/>
      <c r="VBR1123" s="69"/>
      <c r="VBS1123" s="107"/>
      <c r="VBT1123" s="2"/>
      <c r="VBU1123" s="15"/>
      <c r="VBV1123" s="15"/>
      <c r="VBW1123" s="80"/>
      <c r="VBX1123" s="52"/>
      <c r="VBY1123" s="69"/>
      <c r="VBZ1123" s="69"/>
      <c r="VCA1123" s="69"/>
      <c r="VCB1123" s="107"/>
      <c r="VCC1123" s="2"/>
      <c r="VCD1123" s="15"/>
      <c r="VCE1123" s="15"/>
      <c r="VCF1123" s="80"/>
      <c r="VCG1123" s="52"/>
      <c r="VCH1123" s="69"/>
      <c r="VCI1123" s="69"/>
      <c r="VCJ1123" s="69"/>
      <c r="VCK1123" s="107"/>
      <c r="VCL1123" s="2"/>
      <c r="VCM1123" s="15"/>
      <c r="VCN1123" s="15"/>
      <c r="VCO1123" s="80"/>
      <c r="VCP1123" s="52"/>
      <c r="VCQ1123" s="69"/>
      <c r="VCR1123" s="69"/>
      <c r="VCS1123" s="69"/>
      <c r="VCT1123" s="107"/>
      <c r="VCU1123" s="2"/>
      <c r="VCV1123" s="15"/>
      <c r="VCW1123" s="15"/>
      <c r="VCX1123" s="80"/>
      <c r="VCY1123" s="52"/>
      <c r="VCZ1123" s="69"/>
      <c r="VDA1123" s="69"/>
      <c r="VDB1123" s="69"/>
      <c r="VDC1123" s="107"/>
      <c r="VDD1123" s="2"/>
      <c r="VDE1123" s="15"/>
      <c r="VDF1123" s="15"/>
      <c r="VDG1123" s="80"/>
      <c r="VDH1123" s="52"/>
      <c r="VDI1123" s="69"/>
      <c r="VDJ1123" s="69"/>
      <c r="VDK1123" s="69"/>
      <c r="VDL1123" s="107"/>
      <c r="VDM1123" s="2"/>
      <c r="VDN1123" s="15"/>
      <c r="VDO1123" s="15"/>
      <c r="VDP1123" s="80"/>
      <c r="VDQ1123" s="52"/>
      <c r="VDR1123" s="69"/>
      <c r="VDS1123" s="69"/>
      <c r="VDT1123" s="69"/>
      <c r="VDU1123" s="107"/>
      <c r="VDV1123" s="2"/>
      <c r="VDW1123" s="15"/>
      <c r="VDX1123" s="15"/>
      <c r="VDY1123" s="80"/>
      <c r="VDZ1123" s="52"/>
      <c r="VEA1123" s="69"/>
      <c r="VEB1123" s="69"/>
      <c r="VEC1123" s="69"/>
      <c r="VED1123" s="107"/>
      <c r="VEE1123" s="2"/>
      <c r="VEF1123" s="15"/>
      <c r="VEG1123" s="15"/>
      <c r="VEH1123" s="80"/>
      <c r="VEI1123" s="52"/>
      <c r="VEJ1123" s="69"/>
      <c r="VEK1123" s="69"/>
      <c r="VEL1123" s="69"/>
      <c r="VEM1123" s="107"/>
      <c r="VEN1123" s="2"/>
      <c r="VEO1123" s="15"/>
      <c r="VEP1123" s="15"/>
      <c r="VEQ1123" s="80"/>
      <c r="VER1123" s="52"/>
      <c r="VES1123" s="69"/>
      <c r="VET1123" s="69"/>
      <c r="VEU1123" s="69"/>
      <c r="VEV1123" s="107"/>
      <c r="VEW1123" s="2"/>
      <c r="VEX1123" s="15"/>
      <c r="VEY1123" s="15"/>
      <c r="VEZ1123" s="80"/>
      <c r="VFA1123" s="52"/>
      <c r="VFB1123" s="69"/>
      <c r="VFC1123" s="69"/>
      <c r="VFD1123" s="69"/>
      <c r="VFE1123" s="107"/>
      <c r="VFF1123" s="2"/>
      <c r="VFG1123" s="15"/>
      <c r="VFH1123" s="15"/>
      <c r="VFI1123" s="80"/>
      <c r="VFJ1123" s="52"/>
      <c r="VFK1123" s="69"/>
      <c r="VFL1123" s="69"/>
      <c r="VFM1123" s="69"/>
      <c r="VFN1123" s="107"/>
      <c r="VFO1123" s="2"/>
      <c r="VFP1123" s="15"/>
      <c r="VFQ1123" s="15"/>
      <c r="VFR1123" s="80"/>
      <c r="VFS1123" s="52"/>
      <c r="VFT1123" s="69"/>
      <c r="VFU1123" s="69"/>
      <c r="VFV1123" s="69"/>
      <c r="VFW1123" s="107"/>
      <c r="VFX1123" s="2"/>
      <c r="VFY1123" s="15"/>
      <c r="VFZ1123" s="15"/>
      <c r="VGA1123" s="80"/>
      <c r="VGB1123" s="52"/>
      <c r="VGC1123" s="69"/>
      <c r="VGD1123" s="69"/>
      <c r="VGE1123" s="69"/>
      <c r="VGF1123" s="107"/>
      <c r="VGG1123" s="2"/>
      <c r="VGH1123" s="15"/>
      <c r="VGI1123" s="15"/>
      <c r="VGJ1123" s="80"/>
      <c r="VGK1123" s="52"/>
      <c r="VGL1123" s="69"/>
      <c r="VGM1123" s="69"/>
      <c r="VGN1123" s="69"/>
      <c r="VGO1123" s="107"/>
      <c r="VGP1123" s="2"/>
      <c r="VGQ1123" s="15"/>
      <c r="VGR1123" s="15"/>
      <c r="VGS1123" s="80"/>
      <c r="VGT1123" s="52"/>
      <c r="VGU1123" s="69"/>
      <c r="VGV1123" s="69"/>
      <c r="VGW1123" s="69"/>
      <c r="VGX1123" s="107"/>
      <c r="VGY1123" s="2"/>
      <c r="VGZ1123" s="15"/>
      <c r="VHA1123" s="15"/>
      <c r="VHB1123" s="80"/>
      <c r="VHC1123" s="52"/>
      <c r="VHD1123" s="69"/>
      <c r="VHE1123" s="69"/>
      <c r="VHF1123" s="69"/>
      <c r="VHG1123" s="107"/>
      <c r="VHH1123" s="2"/>
      <c r="VHI1123" s="15"/>
      <c r="VHJ1123" s="15"/>
      <c r="VHK1123" s="80"/>
      <c r="VHL1123" s="52"/>
      <c r="VHM1123" s="69"/>
      <c r="VHN1123" s="69"/>
      <c r="VHO1123" s="69"/>
      <c r="VHP1123" s="107"/>
      <c r="VHQ1123" s="2"/>
      <c r="VHR1123" s="15"/>
      <c r="VHS1123" s="15"/>
      <c r="VHT1123" s="80"/>
      <c r="VHU1123" s="52"/>
      <c r="VHV1123" s="69"/>
      <c r="VHW1123" s="69"/>
      <c r="VHX1123" s="69"/>
      <c r="VHY1123" s="107"/>
      <c r="VHZ1123" s="2"/>
      <c r="VIA1123" s="15"/>
      <c r="VIB1123" s="15"/>
      <c r="VIC1123" s="80"/>
      <c r="VID1123" s="52"/>
      <c r="VIE1123" s="69"/>
      <c r="VIF1123" s="69"/>
      <c r="VIG1123" s="69"/>
      <c r="VIH1123" s="107"/>
      <c r="VII1123" s="2"/>
      <c r="VIJ1123" s="15"/>
      <c r="VIK1123" s="15"/>
      <c r="VIL1123" s="80"/>
      <c r="VIM1123" s="52"/>
      <c r="VIN1123" s="69"/>
      <c r="VIO1123" s="69"/>
      <c r="VIP1123" s="69"/>
      <c r="VIQ1123" s="107"/>
      <c r="VIR1123" s="2"/>
      <c r="VIS1123" s="15"/>
      <c r="VIT1123" s="15"/>
      <c r="VIU1123" s="80"/>
      <c r="VIV1123" s="52"/>
      <c r="VIW1123" s="69"/>
      <c r="VIX1123" s="69"/>
      <c r="VIY1123" s="69"/>
      <c r="VIZ1123" s="107"/>
      <c r="VJA1123" s="2"/>
      <c r="VJB1123" s="15"/>
      <c r="VJC1123" s="15"/>
      <c r="VJD1123" s="80"/>
      <c r="VJE1123" s="52"/>
      <c r="VJF1123" s="69"/>
      <c r="VJG1123" s="69"/>
      <c r="VJH1123" s="69"/>
      <c r="VJI1123" s="107"/>
      <c r="VJJ1123" s="2"/>
      <c r="VJK1123" s="15"/>
      <c r="VJL1123" s="15"/>
      <c r="VJM1123" s="80"/>
      <c r="VJN1123" s="52"/>
      <c r="VJO1123" s="69"/>
      <c r="VJP1123" s="69"/>
      <c r="VJQ1123" s="69"/>
      <c r="VJR1123" s="107"/>
      <c r="VJS1123" s="2"/>
      <c r="VJT1123" s="15"/>
      <c r="VJU1123" s="15"/>
      <c r="VJV1123" s="80"/>
      <c r="VJW1123" s="52"/>
      <c r="VJX1123" s="69"/>
      <c r="VJY1123" s="69"/>
      <c r="VJZ1123" s="69"/>
      <c r="VKA1123" s="107"/>
      <c r="VKB1123" s="2"/>
      <c r="VKC1123" s="15"/>
      <c r="VKD1123" s="15"/>
      <c r="VKE1123" s="80"/>
      <c r="VKF1123" s="52"/>
      <c r="VKG1123" s="69"/>
      <c r="VKH1123" s="69"/>
      <c r="VKI1123" s="69"/>
      <c r="VKJ1123" s="107"/>
      <c r="VKK1123" s="2"/>
      <c r="VKL1123" s="15"/>
      <c r="VKM1123" s="15"/>
      <c r="VKN1123" s="80"/>
      <c r="VKO1123" s="52"/>
      <c r="VKP1123" s="69"/>
      <c r="VKQ1123" s="69"/>
      <c r="VKR1123" s="69"/>
      <c r="VKS1123" s="107"/>
      <c r="VKT1123" s="2"/>
      <c r="VKU1123" s="15"/>
      <c r="VKV1123" s="15"/>
      <c r="VKW1123" s="80"/>
      <c r="VKX1123" s="52"/>
      <c r="VKY1123" s="69"/>
      <c r="VKZ1123" s="69"/>
      <c r="VLA1123" s="69"/>
      <c r="VLB1123" s="107"/>
      <c r="VLC1123" s="2"/>
      <c r="VLD1123" s="15"/>
      <c r="VLE1123" s="15"/>
      <c r="VLF1123" s="80"/>
      <c r="VLG1123" s="52"/>
      <c r="VLH1123" s="69"/>
      <c r="VLI1123" s="69"/>
      <c r="VLJ1123" s="69"/>
      <c r="VLK1123" s="107"/>
      <c r="VLL1123" s="2"/>
      <c r="VLM1123" s="15"/>
      <c r="VLN1123" s="15"/>
      <c r="VLO1123" s="80"/>
      <c r="VLP1123" s="52"/>
      <c r="VLQ1123" s="69"/>
      <c r="VLR1123" s="69"/>
      <c r="VLS1123" s="69"/>
      <c r="VLT1123" s="107"/>
      <c r="VLU1123" s="2"/>
      <c r="VLV1123" s="15"/>
      <c r="VLW1123" s="15"/>
      <c r="VLX1123" s="80"/>
      <c r="VLY1123" s="52"/>
      <c r="VLZ1123" s="69"/>
      <c r="VMA1123" s="69"/>
      <c r="VMB1123" s="69"/>
      <c r="VMC1123" s="107"/>
      <c r="VMD1123" s="2"/>
      <c r="VME1123" s="15"/>
      <c r="VMF1123" s="15"/>
      <c r="VMG1123" s="80"/>
      <c r="VMH1123" s="52"/>
      <c r="VMI1123" s="69"/>
      <c r="VMJ1123" s="69"/>
      <c r="VMK1123" s="69"/>
      <c r="VML1123" s="107"/>
      <c r="VMM1123" s="2"/>
      <c r="VMN1123" s="15"/>
      <c r="VMO1123" s="15"/>
      <c r="VMP1123" s="80"/>
      <c r="VMQ1123" s="52"/>
      <c r="VMR1123" s="69"/>
      <c r="VMS1123" s="69"/>
      <c r="VMT1123" s="69"/>
      <c r="VMU1123" s="107"/>
      <c r="VMV1123" s="2"/>
      <c r="VMW1123" s="15"/>
      <c r="VMX1123" s="15"/>
      <c r="VMY1123" s="80"/>
      <c r="VMZ1123" s="52"/>
      <c r="VNA1123" s="69"/>
      <c r="VNB1123" s="69"/>
      <c r="VNC1123" s="69"/>
      <c r="VND1123" s="107"/>
      <c r="VNE1123" s="2"/>
      <c r="VNF1123" s="15"/>
      <c r="VNG1123" s="15"/>
      <c r="VNH1123" s="80"/>
      <c r="VNI1123" s="52"/>
      <c r="VNJ1123" s="69"/>
      <c r="VNK1123" s="69"/>
      <c r="VNL1123" s="69"/>
      <c r="VNM1123" s="107"/>
      <c r="VNN1123" s="2"/>
      <c r="VNO1123" s="15"/>
      <c r="VNP1123" s="15"/>
      <c r="VNQ1123" s="80"/>
      <c r="VNR1123" s="52"/>
      <c r="VNS1123" s="69"/>
      <c r="VNT1123" s="69"/>
      <c r="VNU1123" s="69"/>
      <c r="VNV1123" s="107"/>
      <c r="VNW1123" s="2"/>
      <c r="VNX1123" s="15"/>
      <c r="VNY1123" s="15"/>
      <c r="VNZ1123" s="80"/>
      <c r="VOA1123" s="52"/>
      <c r="VOB1123" s="69"/>
      <c r="VOC1123" s="69"/>
      <c r="VOD1123" s="69"/>
      <c r="VOE1123" s="107"/>
      <c r="VOF1123" s="2"/>
      <c r="VOG1123" s="15"/>
      <c r="VOH1123" s="15"/>
      <c r="VOI1123" s="80"/>
      <c r="VOJ1123" s="52"/>
      <c r="VOK1123" s="69"/>
      <c r="VOL1123" s="69"/>
      <c r="VOM1123" s="69"/>
      <c r="VON1123" s="107"/>
      <c r="VOO1123" s="2"/>
      <c r="VOP1123" s="15"/>
      <c r="VOQ1123" s="15"/>
      <c r="VOR1123" s="80"/>
      <c r="VOS1123" s="52"/>
      <c r="VOT1123" s="69"/>
      <c r="VOU1123" s="69"/>
      <c r="VOV1123" s="69"/>
      <c r="VOW1123" s="107"/>
      <c r="VOX1123" s="2"/>
      <c r="VOY1123" s="15"/>
      <c r="VOZ1123" s="15"/>
      <c r="VPA1123" s="80"/>
      <c r="VPB1123" s="52"/>
      <c r="VPC1123" s="69"/>
      <c r="VPD1123" s="69"/>
      <c r="VPE1123" s="69"/>
      <c r="VPF1123" s="107"/>
      <c r="VPG1123" s="2"/>
      <c r="VPH1123" s="15"/>
      <c r="VPI1123" s="15"/>
      <c r="VPJ1123" s="80"/>
      <c r="VPK1123" s="52"/>
      <c r="VPL1123" s="69"/>
      <c r="VPM1123" s="69"/>
      <c r="VPN1123" s="69"/>
      <c r="VPO1123" s="107"/>
      <c r="VPP1123" s="2"/>
      <c r="VPQ1123" s="15"/>
      <c r="VPR1123" s="15"/>
      <c r="VPS1123" s="80"/>
      <c r="VPT1123" s="52"/>
      <c r="VPU1123" s="69"/>
      <c r="VPV1123" s="69"/>
      <c r="VPW1123" s="69"/>
      <c r="VPX1123" s="107"/>
      <c r="VPY1123" s="2"/>
      <c r="VPZ1123" s="15"/>
      <c r="VQA1123" s="15"/>
      <c r="VQB1123" s="80"/>
      <c r="VQC1123" s="52"/>
      <c r="VQD1123" s="69"/>
      <c r="VQE1123" s="69"/>
      <c r="VQF1123" s="69"/>
      <c r="VQG1123" s="107"/>
      <c r="VQH1123" s="2"/>
      <c r="VQI1123" s="15"/>
      <c r="VQJ1123" s="15"/>
      <c r="VQK1123" s="80"/>
      <c r="VQL1123" s="52"/>
      <c r="VQM1123" s="69"/>
      <c r="VQN1123" s="69"/>
      <c r="VQO1123" s="69"/>
      <c r="VQP1123" s="107"/>
      <c r="VQQ1123" s="2"/>
      <c r="VQR1123" s="15"/>
      <c r="VQS1123" s="15"/>
      <c r="VQT1123" s="80"/>
      <c r="VQU1123" s="52"/>
      <c r="VQV1123" s="69"/>
      <c r="VQW1123" s="69"/>
      <c r="VQX1123" s="69"/>
      <c r="VQY1123" s="107"/>
      <c r="VQZ1123" s="2"/>
      <c r="VRA1123" s="15"/>
      <c r="VRB1123" s="15"/>
      <c r="VRC1123" s="80"/>
      <c r="VRD1123" s="52"/>
      <c r="VRE1123" s="69"/>
      <c r="VRF1123" s="69"/>
      <c r="VRG1123" s="69"/>
      <c r="VRH1123" s="107"/>
      <c r="VRI1123" s="2"/>
      <c r="VRJ1123" s="15"/>
      <c r="VRK1123" s="15"/>
      <c r="VRL1123" s="80"/>
      <c r="VRM1123" s="52"/>
      <c r="VRN1123" s="69"/>
      <c r="VRO1123" s="69"/>
      <c r="VRP1123" s="69"/>
      <c r="VRQ1123" s="107"/>
      <c r="VRR1123" s="2"/>
      <c r="VRS1123" s="15"/>
      <c r="VRT1123" s="15"/>
      <c r="VRU1123" s="80"/>
      <c r="VRV1123" s="52"/>
      <c r="VRW1123" s="69"/>
      <c r="VRX1123" s="69"/>
      <c r="VRY1123" s="69"/>
      <c r="VRZ1123" s="107"/>
      <c r="VSA1123" s="2"/>
      <c r="VSB1123" s="15"/>
      <c r="VSC1123" s="15"/>
      <c r="VSD1123" s="80"/>
      <c r="VSE1123" s="52"/>
      <c r="VSF1123" s="69"/>
      <c r="VSG1123" s="69"/>
      <c r="VSH1123" s="69"/>
      <c r="VSI1123" s="107"/>
      <c r="VSJ1123" s="2"/>
      <c r="VSK1123" s="15"/>
      <c r="VSL1123" s="15"/>
      <c r="VSM1123" s="80"/>
      <c r="VSN1123" s="52"/>
      <c r="VSO1123" s="69"/>
      <c r="VSP1123" s="69"/>
      <c r="VSQ1123" s="69"/>
      <c r="VSR1123" s="107"/>
      <c r="VSS1123" s="2"/>
      <c r="VST1123" s="15"/>
      <c r="VSU1123" s="15"/>
      <c r="VSV1123" s="80"/>
      <c r="VSW1123" s="52"/>
      <c r="VSX1123" s="69"/>
      <c r="VSY1123" s="69"/>
      <c r="VSZ1123" s="69"/>
      <c r="VTA1123" s="107"/>
      <c r="VTB1123" s="2"/>
      <c r="VTC1123" s="15"/>
      <c r="VTD1123" s="15"/>
      <c r="VTE1123" s="80"/>
      <c r="VTF1123" s="52"/>
      <c r="VTG1123" s="69"/>
      <c r="VTH1123" s="69"/>
      <c r="VTI1123" s="69"/>
      <c r="VTJ1123" s="107"/>
      <c r="VTK1123" s="2"/>
      <c r="VTL1123" s="15"/>
      <c r="VTM1123" s="15"/>
      <c r="VTN1123" s="80"/>
      <c r="VTO1123" s="52"/>
      <c r="VTP1123" s="69"/>
      <c r="VTQ1123" s="69"/>
      <c r="VTR1123" s="69"/>
      <c r="VTS1123" s="107"/>
      <c r="VTT1123" s="2"/>
      <c r="VTU1123" s="15"/>
      <c r="VTV1123" s="15"/>
      <c r="VTW1123" s="80"/>
      <c r="VTX1123" s="52"/>
      <c r="VTY1123" s="69"/>
      <c r="VTZ1123" s="69"/>
      <c r="VUA1123" s="69"/>
      <c r="VUB1123" s="107"/>
      <c r="VUC1123" s="2"/>
      <c r="VUD1123" s="15"/>
      <c r="VUE1123" s="15"/>
      <c r="VUF1123" s="80"/>
      <c r="VUG1123" s="52"/>
      <c r="VUH1123" s="69"/>
      <c r="VUI1123" s="69"/>
      <c r="VUJ1123" s="69"/>
      <c r="VUK1123" s="107"/>
      <c r="VUL1123" s="2"/>
      <c r="VUM1123" s="15"/>
      <c r="VUN1123" s="15"/>
      <c r="VUO1123" s="80"/>
      <c r="VUP1123" s="52"/>
      <c r="VUQ1123" s="69"/>
      <c r="VUR1123" s="69"/>
      <c r="VUS1123" s="69"/>
      <c r="VUT1123" s="107"/>
      <c r="VUU1123" s="2"/>
      <c r="VUV1123" s="15"/>
      <c r="VUW1123" s="15"/>
      <c r="VUX1123" s="80"/>
      <c r="VUY1123" s="52"/>
      <c r="VUZ1123" s="69"/>
      <c r="VVA1123" s="69"/>
      <c r="VVB1123" s="69"/>
      <c r="VVC1123" s="107"/>
      <c r="VVD1123" s="2"/>
      <c r="VVE1123" s="15"/>
      <c r="VVF1123" s="15"/>
      <c r="VVG1123" s="80"/>
      <c r="VVH1123" s="52"/>
      <c r="VVI1123" s="69"/>
      <c r="VVJ1123" s="69"/>
      <c r="VVK1123" s="69"/>
      <c r="VVL1123" s="107"/>
      <c r="VVM1123" s="2"/>
      <c r="VVN1123" s="15"/>
      <c r="VVO1123" s="15"/>
      <c r="VVP1123" s="80"/>
      <c r="VVQ1123" s="52"/>
      <c r="VVR1123" s="69"/>
      <c r="VVS1123" s="69"/>
      <c r="VVT1123" s="69"/>
      <c r="VVU1123" s="107"/>
      <c r="VVV1123" s="2"/>
      <c r="VVW1123" s="15"/>
      <c r="VVX1123" s="15"/>
      <c r="VVY1123" s="80"/>
      <c r="VVZ1123" s="52"/>
      <c r="VWA1123" s="69"/>
      <c r="VWB1123" s="69"/>
      <c r="VWC1123" s="69"/>
      <c r="VWD1123" s="107"/>
      <c r="VWE1123" s="2"/>
      <c r="VWF1123" s="15"/>
      <c r="VWG1123" s="15"/>
      <c r="VWH1123" s="80"/>
      <c r="VWI1123" s="52"/>
      <c r="VWJ1123" s="69"/>
      <c r="VWK1123" s="69"/>
      <c r="VWL1123" s="69"/>
      <c r="VWM1123" s="107"/>
      <c r="VWN1123" s="2"/>
      <c r="VWO1123" s="15"/>
      <c r="VWP1123" s="15"/>
      <c r="VWQ1123" s="80"/>
      <c r="VWR1123" s="52"/>
      <c r="VWS1123" s="69"/>
      <c r="VWT1123" s="69"/>
      <c r="VWU1123" s="69"/>
      <c r="VWV1123" s="107"/>
      <c r="VWW1123" s="2"/>
      <c r="VWX1123" s="15"/>
      <c r="VWY1123" s="15"/>
      <c r="VWZ1123" s="80"/>
      <c r="VXA1123" s="52"/>
      <c r="VXB1123" s="69"/>
      <c r="VXC1123" s="69"/>
      <c r="VXD1123" s="69"/>
      <c r="VXE1123" s="107"/>
      <c r="VXF1123" s="2"/>
      <c r="VXG1123" s="15"/>
      <c r="VXH1123" s="15"/>
      <c r="VXI1123" s="80"/>
      <c r="VXJ1123" s="52"/>
      <c r="VXK1123" s="69"/>
      <c r="VXL1123" s="69"/>
      <c r="VXM1123" s="69"/>
      <c r="VXN1123" s="107"/>
      <c r="VXO1123" s="2"/>
      <c r="VXP1123" s="15"/>
      <c r="VXQ1123" s="15"/>
      <c r="VXR1123" s="80"/>
      <c r="VXS1123" s="52"/>
      <c r="VXT1123" s="69"/>
      <c r="VXU1123" s="69"/>
      <c r="VXV1123" s="69"/>
      <c r="VXW1123" s="107"/>
      <c r="VXX1123" s="2"/>
      <c r="VXY1123" s="15"/>
      <c r="VXZ1123" s="15"/>
      <c r="VYA1123" s="80"/>
      <c r="VYB1123" s="52"/>
      <c r="VYC1123" s="69"/>
      <c r="VYD1123" s="69"/>
      <c r="VYE1123" s="69"/>
      <c r="VYF1123" s="107"/>
      <c r="VYG1123" s="2"/>
      <c r="VYH1123" s="15"/>
      <c r="VYI1123" s="15"/>
      <c r="VYJ1123" s="80"/>
      <c r="VYK1123" s="52"/>
      <c r="VYL1123" s="69"/>
      <c r="VYM1123" s="69"/>
      <c r="VYN1123" s="69"/>
      <c r="VYO1123" s="107"/>
      <c r="VYP1123" s="2"/>
      <c r="VYQ1123" s="15"/>
      <c r="VYR1123" s="15"/>
      <c r="VYS1123" s="80"/>
      <c r="VYT1123" s="52"/>
      <c r="VYU1123" s="69"/>
      <c r="VYV1123" s="69"/>
      <c r="VYW1123" s="69"/>
      <c r="VYX1123" s="107"/>
      <c r="VYY1123" s="2"/>
      <c r="VYZ1123" s="15"/>
      <c r="VZA1123" s="15"/>
      <c r="VZB1123" s="80"/>
      <c r="VZC1123" s="52"/>
      <c r="VZD1123" s="69"/>
      <c r="VZE1123" s="69"/>
      <c r="VZF1123" s="69"/>
      <c r="VZG1123" s="107"/>
      <c r="VZH1123" s="2"/>
      <c r="VZI1123" s="15"/>
      <c r="VZJ1123" s="15"/>
      <c r="VZK1123" s="80"/>
      <c r="VZL1123" s="52"/>
      <c r="VZM1123" s="69"/>
      <c r="VZN1123" s="69"/>
      <c r="VZO1123" s="69"/>
      <c r="VZP1123" s="107"/>
      <c r="VZQ1123" s="2"/>
      <c r="VZR1123" s="15"/>
      <c r="VZS1123" s="15"/>
      <c r="VZT1123" s="80"/>
      <c r="VZU1123" s="52"/>
      <c r="VZV1123" s="69"/>
      <c r="VZW1123" s="69"/>
      <c r="VZX1123" s="69"/>
      <c r="VZY1123" s="107"/>
      <c r="VZZ1123" s="2"/>
      <c r="WAA1123" s="15"/>
      <c r="WAB1123" s="15"/>
      <c r="WAC1123" s="80"/>
      <c r="WAD1123" s="52"/>
      <c r="WAE1123" s="69"/>
      <c r="WAF1123" s="69"/>
      <c r="WAG1123" s="69"/>
      <c r="WAH1123" s="107"/>
      <c r="WAI1123" s="2"/>
      <c r="WAJ1123" s="15"/>
      <c r="WAK1123" s="15"/>
      <c r="WAL1123" s="80"/>
      <c r="WAM1123" s="52"/>
      <c r="WAN1123" s="69"/>
      <c r="WAO1123" s="69"/>
      <c r="WAP1123" s="69"/>
      <c r="WAQ1123" s="107"/>
      <c r="WAR1123" s="2"/>
      <c r="WAS1123" s="15"/>
      <c r="WAT1123" s="15"/>
      <c r="WAU1123" s="80"/>
      <c r="WAV1123" s="52"/>
      <c r="WAW1123" s="69"/>
      <c r="WAX1123" s="69"/>
      <c r="WAY1123" s="69"/>
      <c r="WAZ1123" s="107"/>
      <c r="WBA1123" s="2"/>
      <c r="WBB1123" s="15"/>
      <c r="WBC1123" s="15"/>
      <c r="WBD1123" s="80"/>
      <c r="WBE1123" s="52"/>
      <c r="WBF1123" s="69"/>
      <c r="WBG1123" s="69"/>
      <c r="WBH1123" s="69"/>
      <c r="WBI1123" s="107"/>
      <c r="WBJ1123" s="2"/>
      <c r="WBK1123" s="15"/>
      <c r="WBL1123" s="15"/>
      <c r="WBM1123" s="80"/>
      <c r="WBN1123" s="52"/>
      <c r="WBO1123" s="69"/>
      <c r="WBP1123" s="69"/>
      <c r="WBQ1123" s="69"/>
      <c r="WBR1123" s="107"/>
      <c r="WBS1123" s="2"/>
      <c r="WBT1123" s="15"/>
      <c r="WBU1123" s="15"/>
      <c r="WBV1123" s="80"/>
      <c r="WBW1123" s="52"/>
      <c r="WBX1123" s="69"/>
      <c r="WBY1123" s="69"/>
      <c r="WBZ1123" s="69"/>
      <c r="WCA1123" s="107"/>
      <c r="WCB1123" s="2"/>
      <c r="WCC1123" s="15"/>
      <c r="WCD1123" s="15"/>
      <c r="WCE1123" s="80"/>
      <c r="WCF1123" s="52"/>
      <c r="WCG1123" s="69"/>
      <c r="WCH1123" s="69"/>
      <c r="WCI1123" s="69"/>
      <c r="WCJ1123" s="107"/>
      <c r="WCK1123" s="2"/>
      <c r="WCL1123" s="15"/>
      <c r="WCM1123" s="15"/>
      <c r="WCN1123" s="80"/>
      <c r="WCO1123" s="52"/>
      <c r="WCP1123" s="69"/>
      <c r="WCQ1123" s="69"/>
      <c r="WCR1123" s="69"/>
      <c r="WCS1123" s="107"/>
      <c r="WCT1123" s="2"/>
      <c r="WCU1123" s="15"/>
      <c r="WCV1123" s="15"/>
      <c r="WCW1123" s="80"/>
      <c r="WCX1123" s="52"/>
      <c r="WCY1123" s="69"/>
      <c r="WCZ1123" s="69"/>
      <c r="WDA1123" s="69"/>
      <c r="WDB1123" s="107"/>
      <c r="WDC1123" s="2"/>
      <c r="WDD1123" s="15"/>
      <c r="WDE1123" s="15"/>
      <c r="WDF1123" s="80"/>
      <c r="WDG1123" s="52"/>
      <c r="WDH1123" s="69"/>
      <c r="WDI1123" s="69"/>
      <c r="WDJ1123" s="69"/>
      <c r="WDK1123" s="107"/>
      <c r="WDL1123" s="2"/>
      <c r="WDM1123" s="15"/>
      <c r="WDN1123" s="15"/>
      <c r="WDO1123" s="80"/>
      <c r="WDP1123" s="52"/>
      <c r="WDQ1123" s="69"/>
      <c r="WDR1123" s="69"/>
      <c r="WDS1123" s="69"/>
      <c r="WDT1123" s="107"/>
      <c r="WDU1123" s="2"/>
      <c r="WDV1123" s="15"/>
      <c r="WDW1123" s="15"/>
      <c r="WDX1123" s="80"/>
      <c r="WDY1123" s="52"/>
      <c r="WDZ1123" s="69"/>
      <c r="WEA1123" s="69"/>
      <c r="WEB1123" s="69"/>
      <c r="WEC1123" s="107"/>
      <c r="WED1123" s="2"/>
      <c r="WEE1123" s="15"/>
      <c r="WEF1123" s="15"/>
      <c r="WEG1123" s="80"/>
      <c r="WEH1123" s="52"/>
      <c r="WEI1123" s="69"/>
      <c r="WEJ1123" s="69"/>
      <c r="WEK1123" s="69"/>
      <c r="WEL1123" s="107"/>
      <c r="WEM1123" s="2"/>
      <c r="WEN1123" s="15"/>
      <c r="WEO1123" s="15"/>
      <c r="WEP1123" s="80"/>
      <c r="WEQ1123" s="52"/>
      <c r="WER1123" s="69"/>
      <c r="WES1123" s="69"/>
      <c r="WET1123" s="69"/>
      <c r="WEU1123" s="107"/>
      <c r="WEV1123" s="2"/>
      <c r="WEW1123" s="15"/>
      <c r="WEX1123" s="15"/>
      <c r="WEY1123" s="80"/>
      <c r="WEZ1123" s="52"/>
      <c r="WFA1123" s="69"/>
      <c r="WFB1123" s="69"/>
      <c r="WFC1123" s="69"/>
      <c r="WFD1123" s="107"/>
      <c r="WFE1123" s="2"/>
      <c r="WFF1123" s="15"/>
      <c r="WFG1123" s="15"/>
      <c r="WFH1123" s="80"/>
      <c r="WFI1123" s="52"/>
      <c r="WFJ1123" s="69"/>
      <c r="WFK1123" s="69"/>
      <c r="WFL1123" s="69"/>
      <c r="WFM1123" s="107"/>
      <c r="WFN1123" s="2"/>
      <c r="WFO1123" s="15"/>
      <c r="WFP1123" s="15"/>
      <c r="WFQ1123" s="80"/>
      <c r="WFR1123" s="52"/>
      <c r="WFS1123" s="69"/>
      <c r="WFT1123" s="69"/>
      <c r="WFU1123" s="69"/>
      <c r="WFV1123" s="107"/>
      <c r="WFW1123" s="2"/>
      <c r="WFX1123" s="15"/>
      <c r="WFY1123" s="15"/>
      <c r="WFZ1123" s="80"/>
      <c r="WGA1123" s="52"/>
      <c r="WGB1123" s="69"/>
      <c r="WGC1123" s="69"/>
      <c r="WGD1123" s="69"/>
      <c r="WGE1123" s="107"/>
      <c r="WGF1123" s="2"/>
      <c r="WGG1123" s="15"/>
      <c r="WGH1123" s="15"/>
      <c r="WGI1123" s="80"/>
      <c r="WGJ1123" s="52"/>
      <c r="WGK1123" s="69"/>
      <c r="WGL1123" s="69"/>
      <c r="WGM1123" s="69"/>
      <c r="WGN1123" s="107"/>
      <c r="WGO1123" s="2"/>
      <c r="WGP1123" s="15"/>
      <c r="WGQ1123" s="15"/>
      <c r="WGR1123" s="80"/>
      <c r="WGS1123" s="52"/>
      <c r="WGT1123" s="69"/>
      <c r="WGU1123" s="69"/>
      <c r="WGV1123" s="69"/>
      <c r="WGW1123" s="107"/>
      <c r="WGX1123" s="2"/>
      <c r="WGY1123" s="15"/>
      <c r="WGZ1123" s="15"/>
      <c r="WHA1123" s="80"/>
      <c r="WHB1123" s="52"/>
      <c r="WHC1123" s="69"/>
      <c r="WHD1123" s="69"/>
      <c r="WHE1123" s="69"/>
      <c r="WHF1123" s="107"/>
      <c r="WHG1123" s="2"/>
      <c r="WHH1123" s="15"/>
      <c r="WHI1123" s="15"/>
      <c r="WHJ1123" s="80"/>
      <c r="WHK1123" s="52"/>
      <c r="WHL1123" s="69"/>
      <c r="WHM1123" s="69"/>
      <c r="WHN1123" s="69"/>
      <c r="WHO1123" s="107"/>
      <c r="WHP1123" s="2"/>
      <c r="WHQ1123" s="15"/>
      <c r="WHR1123" s="15"/>
      <c r="WHS1123" s="80"/>
      <c r="WHT1123" s="52"/>
      <c r="WHU1123" s="69"/>
      <c r="WHV1123" s="69"/>
      <c r="WHW1123" s="69"/>
      <c r="WHX1123" s="107"/>
      <c r="WHY1123" s="2"/>
      <c r="WHZ1123" s="15"/>
      <c r="WIA1123" s="15"/>
      <c r="WIB1123" s="80"/>
      <c r="WIC1123" s="52"/>
      <c r="WID1123" s="69"/>
      <c r="WIE1123" s="69"/>
      <c r="WIF1123" s="69"/>
      <c r="WIG1123" s="107"/>
      <c r="WIH1123" s="2"/>
      <c r="WII1123" s="15"/>
      <c r="WIJ1123" s="15"/>
      <c r="WIK1123" s="80"/>
      <c r="WIL1123" s="52"/>
      <c r="WIM1123" s="69"/>
      <c r="WIN1123" s="69"/>
      <c r="WIO1123" s="69"/>
      <c r="WIP1123" s="107"/>
      <c r="WIQ1123" s="2"/>
      <c r="WIR1123" s="15"/>
      <c r="WIS1123" s="15"/>
      <c r="WIT1123" s="80"/>
      <c r="WIU1123" s="52"/>
      <c r="WIV1123" s="69"/>
      <c r="WIW1123" s="69"/>
      <c r="WIX1123" s="69"/>
      <c r="WIY1123" s="107"/>
      <c r="WIZ1123" s="2"/>
      <c r="WJA1123" s="15"/>
      <c r="WJB1123" s="15"/>
      <c r="WJC1123" s="80"/>
      <c r="WJD1123" s="52"/>
      <c r="WJE1123" s="69"/>
      <c r="WJF1123" s="69"/>
      <c r="WJG1123" s="69"/>
      <c r="WJH1123" s="107"/>
      <c r="WJI1123" s="2"/>
      <c r="WJJ1123" s="15"/>
      <c r="WJK1123" s="15"/>
      <c r="WJL1123" s="80"/>
      <c r="WJM1123" s="52"/>
      <c r="WJN1123" s="69"/>
      <c r="WJO1123" s="69"/>
      <c r="WJP1123" s="69"/>
      <c r="WJQ1123" s="107"/>
      <c r="WJR1123" s="2"/>
      <c r="WJS1123" s="15"/>
      <c r="WJT1123" s="15"/>
      <c r="WJU1123" s="80"/>
      <c r="WJV1123" s="52"/>
      <c r="WJW1123" s="69"/>
      <c r="WJX1123" s="69"/>
      <c r="WJY1123" s="69"/>
      <c r="WJZ1123" s="107"/>
      <c r="WKA1123" s="2"/>
      <c r="WKB1123" s="15"/>
      <c r="WKC1123" s="15"/>
      <c r="WKD1123" s="80"/>
      <c r="WKE1123" s="52"/>
      <c r="WKF1123" s="69"/>
      <c r="WKG1123" s="69"/>
      <c r="WKH1123" s="69"/>
      <c r="WKI1123" s="107"/>
      <c r="WKJ1123" s="2"/>
      <c r="WKK1123" s="15"/>
      <c r="WKL1123" s="15"/>
      <c r="WKM1123" s="80"/>
      <c r="WKN1123" s="52"/>
      <c r="WKO1123" s="69"/>
      <c r="WKP1123" s="69"/>
      <c r="WKQ1123" s="69"/>
      <c r="WKR1123" s="107"/>
      <c r="WKS1123" s="2"/>
      <c r="WKT1123" s="15"/>
      <c r="WKU1123" s="15"/>
      <c r="WKV1123" s="80"/>
      <c r="WKW1123" s="52"/>
      <c r="WKX1123" s="69"/>
      <c r="WKY1123" s="69"/>
      <c r="WKZ1123" s="69"/>
      <c r="WLA1123" s="107"/>
      <c r="WLB1123" s="2"/>
      <c r="WLC1123" s="15"/>
      <c r="WLD1123" s="15"/>
      <c r="WLE1123" s="80"/>
      <c r="WLF1123" s="52"/>
      <c r="WLG1123" s="69"/>
      <c r="WLH1123" s="69"/>
      <c r="WLI1123" s="69"/>
      <c r="WLJ1123" s="107"/>
      <c r="WLK1123" s="2"/>
      <c r="WLL1123" s="15"/>
      <c r="WLM1123" s="15"/>
      <c r="WLN1123" s="80"/>
      <c r="WLO1123" s="52"/>
      <c r="WLP1123" s="69"/>
      <c r="WLQ1123" s="69"/>
      <c r="WLR1123" s="69"/>
      <c r="WLS1123" s="107"/>
      <c r="WLT1123" s="2"/>
      <c r="WLU1123" s="15"/>
      <c r="WLV1123" s="15"/>
      <c r="WLW1123" s="80"/>
      <c r="WLX1123" s="52"/>
      <c r="WLY1123" s="69"/>
      <c r="WLZ1123" s="69"/>
      <c r="WMA1123" s="69"/>
      <c r="WMB1123" s="107"/>
      <c r="WMC1123" s="2"/>
      <c r="WMD1123" s="15"/>
      <c r="WME1123" s="15"/>
      <c r="WMF1123" s="80"/>
      <c r="WMG1123" s="52"/>
      <c r="WMH1123" s="69"/>
      <c r="WMI1123" s="69"/>
      <c r="WMJ1123" s="69"/>
      <c r="WMK1123" s="107"/>
      <c r="WML1123" s="2"/>
      <c r="WMM1123" s="15"/>
      <c r="WMN1123" s="15"/>
      <c r="WMO1123" s="80"/>
      <c r="WMP1123" s="52"/>
      <c r="WMQ1123" s="69"/>
      <c r="WMR1123" s="69"/>
      <c r="WMS1123" s="69"/>
      <c r="WMT1123" s="107"/>
      <c r="WMU1123" s="2"/>
      <c r="WMV1123" s="15"/>
      <c r="WMW1123" s="15"/>
      <c r="WMX1123" s="80"/>
      <c r="WMY1123" s="52"/>
      <c r="WMZ1123" s="69"/>
      <c r="WNA1123" s="69"/>
      <c r="WNB1123" s="69"/>
      <c r="WNC1123" s="107"/>
      <c r="WND1123" s="2"/>
      <c r="WNE1123" s="15"/>
      <c r="WNF1123" s="15"/>
      <c r="WNG1123" s="80"/>
      <c r="WNH1123" s="52"/>
      <c r="WNI1123" s="69"/>
      <c r="WNJ1123" s="69"/>
      <c r="WNK1123" s="69"/>
      <c r="WNL1123" s="107"/>
      <c r="WNM1123" s="2"/>
      <c r="WNN1123" s="15"/>
      <c r="WNO1123" s="15"/>
      <c r="WNP1123" s="80"/>
      <c r="WNQ1123" s="52"/>
      <c r="WNR1123" s="69"/>
      <c r="WNS1123" s="69"/>
      <c r="WNT1123" s="69"/>
      <c r="WNU1123" s="107"/>
      <c r="WNV1123" s="2"/>
      <c r="WNW1123" s="15"/>
      <c r="WNX1123" s="15"/>
      <c r="WNY1123" s="80"/>
      <c r="WNZ1123" s="52"/>
      <c r="WOA1123" s="69"/>
      <c r="WOB1123" s="69"/>
      <c r="WOC1123" s="69"/>
      <c r="WOD1123" s="107"/>
      <c r="WOE1123" s="2"/>
      <c r="WOF1123" s="15"/>
      <c r="WOG1123" s="15"/>
      <c r="WOH1123" s="80"/>
      <c r="WOI1123" s="52"/>
      <c r="WOJ1123" s="69"/>
      <c r="WOK1123" s="69"/>
      <c r="WOL1123" s="69"/>
      <c r="WOM1123" s="107"/>
      <c r="WON1123" s="2"/>
      <c r="WOO1123" s="15"/>
      <c r="WOP1123" s="15"/>
      <c r="WOQ1123" s="80"/>
      <c r="WOR1123" s="52"/>
      <c r="WOS1123" s="69"/>
      <c r="WOT1123" s="69"/>
      <c r="WOU1123" s="69"/>
      <c r="WOV1123" s="107"/>
      <c r="WOW1123" s="2"/>
      <c r="WOX1123" s="15"/>
      <c r="WOY1123" s="15"/>
      <c r="WOZ1123" s="80"/>
      <c r="WPA1123" s="52"/>
      <c r="WPB1123" s="69"/>
      <c r="WPC1123" s="69"/>
      <c r="WPD1123" s="69"/>
      <c r="WPE1123" s="107"/>
      <c r="WPF1123" s="2"/>
      <c r="WPG1123" s="15"/>
      <c r="WPH1123" s="15"/>
      <c r="WPI1123" s="80"/>
      <c r="WPJ1123" s="52"/>
      <c r="WPK1123" s="69"/>
      <c r="WPL1123" s="69"/>
      <c r="WPM1123" s="69"/>
      <c r="WPN1123" s="107"/>
      <c r="WPO1123" s="2"/>
      <c r="WPP1123" s="15"/>
      <c r="WPQ1123" s="15"/>
      <c r="WPR1123" s="80"/>
      <c r="WPS1123" s="52"/>
      <c r="WPT1123" s="69"/>
      <c r="WPU1123" s="69"/>
      <c r="WPV1123" s="69"/>
      <c r="WPW1123" s="107"/>
      <c r="WPX1123" s="2"/>
      <c r="WPY1123" s="15"/>
      <c r="WPZ1123" s="15"/>
      <c r="WQA1123" s="80"/>
      <c r="WQB1123" s="52"/>
      <c r="WQC1123" s="69"/>
      <c r="WQD1123" s="69"/>
      <c r="WQE1123" s="69"/>
      <c r="WQF1123" s="107"/>
      <c r="WQG1123" s="2"/>
      <c r="WQH1123" s="15"/>
      <c r="WQI1123" s="15"/>
      <c r="WQJ1123" s="80"/>
      <c r="WQK1123" s="52"/>
      <c r="WQL1123" s="69"/>
      <c r="WQM1123" s="69"/>
      <c r="WQN1123" s="69"/>
      <c r="WQO1123" s="107"/>
      <c r="WQP1123" s="2"/>
      <c r="WQQ1123" s="15"/>
      <c r="WQR1123" s="15"/>
      <c r="WQS1123" s="80"/>
      <c r="WQT1123" s="52"/>
      <c r="WQU1123" s="69"/>
      <c r="WQV1123" s="69"/>
      <c r="WQW1123" s="69"/>
      <c r="WQX1123" s="107"/>
      <c r="WQY1123" s="2"/>
      <c r="WQZ1123" s="15"/>
      <c r="WRA1123" s="15"/>
      <c r="WRB1123" s="80"/>
      <c r="WRC1123" s="52"/>
      <c r="WRD1123" s="69"/>
      <c r="WRE1123" s="69"/>
      <c r="WRF1123" s="69"/>
      <c r="WRG1123" s="107"/>
      <c r="WRH1123" s="2"/>
      <c r="WRI1123" s="15"/>
      <c r="WRJ1123" s="15"/>
      <c r="WRK1123" s="80"/>
      <c r="WRL1123" s="52"/>
      <c r="WRM1123" s="69"/>
      <c r="WRN1123" s="69"/>
      <c r="WRO1123" s="69"/>
      <c r="WRP1123" s="107"/>
      <c r="WRQ1123" s="2"/>
      <c r="WRR1123" s="15"/>
      <c r="WRS1123" s="15"/>
      <c r="WRT1123" s="80"/>
      <c r="WRU1123" s="52"/>
      <c r="WRV1123" s="69"/>
      <c r="WRW1123" s="69"/>
      <c r="WRX1123" s="69"/>
      <c r="WRY1123" s="107"/>
      <c r="WRZ1123" s="2"/>
      <c r="WSA1123" s="15"/>
      <c r="WSB1123" s="15"/>
      <c r="WSC1123" s="80"/>
      <c r="WSD1123" s="52"/>
      <c r="WSE1123" s="69"/>
      <c r="WSF1123" s="69"/>
      <c r="WSG1123" s="69"/>
      <c r="WSH1123" s="107"/>
      <c r="WSI1123" s="2"/>
      <c r="WSJ1123" s="15"/>
      <c r="WSK1123" s="15"/>
      <c r="WSL1123" s="80"/>
      <c r="WSM1123" s="52"/>
      <c r="WSN1123" s="69"/>
      <c r="WSO1123" s="69"/>
      <c r="WSP1123" s="69"/>
      <c r="WSQ1123" s="107"/>
      <c r="WSR1123" s="2"/>
      <c r="WSS1123" s="15"/>
      <c r="WST1123" s="15"/>
      <c r="WSU1123" s="80"/>
      <c r="WSV1123" s="52"/>
      <c r="WSW1123" s="69"/>
      <c r="WSX1123" s="69"/>
      <c r="WSY1123" s="69"/>
      <c r="WSZ1123" s="107"/>
      <c r="WTA1123" s="2"/>
      <c r="WTB1123" s="15"/>
      <c r="WTC1123" s="15"/>
      <c r="WTD1123" s="80"/>
      <c r="WTE1123" s="52"/>
      <c r="WTF1123" s="69"/>
      <c r="WTG1123" s="69"/>
      <c r="WTH1123" s="69"/>
      <c r="WTI1123" s="107"/>
      <c r="WTJ1123" s="2"/>
      <c r="WTK1123" s="15"/>
      <c r="WTL1123" s="15"/>
      <c r="WTM1123" s="80"/>
      <c r="WTN1123" s="52"/>
      <c r="WTO1123" s="69"/>
      <c r="WTP1123" s="69"/>
      <c r="WTQ1123" s="69"/>
      <c r="WTR1123" s="107"/>
      <c r="WTS1123" s="2"/>
      <c r="WTT1123" s="15"/>
      <c r="WTU1123" s="15"/>
      <c r="WTV1123" s="80"/>
      <c r="WTW1123" s="52"/>
      <c r="WTX1123" s="69"/>
      <c r="WTY1123" s="69"/>
      <c r="WTZ1123" s="69"/>
      <c r="WUA1123" s="107"/>
      <c r="WUB1123" s="2"/>
      <c r="WUC1123" s="15"/>
      <c r="WUD1123" s="15"/>
      <c r="WUE1123" s="80"/>
      <c r="WUF1123" s="52"/>
      <c r="WUG1123" s="69"/>
      <c r="WUH1123" s="69"/>
      <c r="WUI1123" s="69"/>
      <c r="WUJ1123" s="107"/>
      <c r="WUK1123" s="2"/>
      <c r="WUL1123" s="15"/>
      <c r="WUM1123" s="15"/>
      <c r="WUN1123" s="80"/>
      <c r="WUO1123" s="52"/>
      <c r="WUP1123" s="69"/>
      <c r="WUQ1123" s="69"/>
      <c r="WUR1123" s="69"/>
      <c r="WUS1123" s="107"/>
      <c r="WUT1123" s="2"/>
      <c r="WUU1123" s="15"/>
      <c r="WUV1123" s="15"/>
      <c r="WUW1123" s="80"/>
      <c r="WUX1123" s="52"/>
      <c r="WUY1123" s="69"/>
      <c r="WUZ1123" s="69"/>
      <c r="WVA1123" s="69"/>
      <c r="WVB1123" s="107"/>
      <c r="WVC1123" s="2"/>
      <c r="WVD1123" s="15"/>
      <c r="WVE1123" s="15"/>
      <c r="WVF1123" s="80"/>
      <c r="WVG1123" s="52"/>
      <c r="WVH1123" s="69"/>
      <c r="WVI1123" s="69"/>
      <c r="WVJ1123" s="69"/>
      <c r="WVK1123" s="107"/>
      <c r="WVL1123" s="2"/>
      <c r="WVM1123" s="15"/>
      <c r="WVN1123" s="15"/>
      <c r="WVO1123" s="80"/>
      <c r="WVP1123" s="52"/>
      <c r="WVQ1123" s="69"/>
      <c r="WVR1123" s="69"/>
      <c r="WVS1123" s="69"/>
      <c r="WVT1123" s="107"/>
      <c r="WVU1123" s="2"/>
      <c r="WVV1123" s="15"/>
      <c r="WVW1123" s="15"/>
      <c r="WVX1123" s="80"/>
      <c r="WVY1123" s="52"/>
      <c r="WVZ1123" s="69"/>
      <c r="WWA1123" s="69"/>
      <c r="WWB1123" s="69"/>
      <c r="WWC1123" s="107"/>
      <c r="WWD1123" s="2"/>
      <c r="WWE1123" s="15"/>
      <c r="WWF1123" s="15"/>
      <c r="WWG1123" s="80"/>
      <c r="WWH1123" s="52"/>
      <c r="WWI1123" s="69"/>
      <c r="WWJ1123" s="69"/>
      <c r="WWK1123" s="69"/>
      <c r="WWL1123" s="107"/>
      <c r="WWM1123" s="2"/>
      <c r="WWN1123" s="15"/>
      <c r="WWO1123" s="15"/>
      <c r="WWP1123" s="80"/>
      <c r="WWQ1123" s="52"/>
      <c r="WWR1123" s="69"/>
      <c r="WWS1123" s="69"/>
      <c r="WWT1123" s="69"/>
      <c r="WWU1123" s="107"/>
      <c r="WWV1123" s="2"/>
      <c r="WWW1123" s="15"/>
      <c r="WWX1123" s="15"/>
      <c r="WWY1123" s="80"/>
      <c r="WWZ1123" s="52"/>
      <c r="WXA1123" s="69"/>
      <c r="WXB1123" s="69"/>
      <c r="WXC1123" s="69"/>
      <c r="WXD1123" s="107"/>
      <c r="WXE1123" s="2"/>
      <c r="WXF1123" s="15"/>
      <c r="WXG1123" s="15"/>
      <c r="WXH1123" s="80"/>
      <c r="WXI1123" s="52"/>
      <c r="WXJ1123" s="69"/>
      <c r="WXK1123" s="69"/>
      <c r="WXL1123" s="69"/>
      <c r="WXM1123" s="107"/>
      <c r="WXN1123" s="2"/>
      <c r="WXO1123" s="15"/>
      <c r="WXP1123" s="15"/>
      <c r="WXQ1123" s="80"/>
      <c r="WXR1123" s="52"/>
      <c r="WXS1123" s="69"/>
      <c r="WXT1123" s="69"/>
      <c r="WXU1123" s="69"/>
      <c r="WXV1123" s="107"/>
      <c r="WXW1123" s="2"/>
      <c r="WXX1123" s="15"/>
      <c r="WXY1123" s="15"/>
      <c r="WXZ1123" s="80"/>
      <c r="WYA1123" s="52"/>
      <c r="WYB1123" s="69"/>
      <c r="WYC1123" s="69"/>
      <c r="WYD1123" s="69"/>
      <c r="WYE1123" s="107"/>
      <c r="WYF1123" s="2"/>
      <c r="WYG1123" s="15"/>
      <c r="WYH1123" s="15"/>
      <c r="WYI1123" s="80"/>
      <c r="WYJ1123" s="52"/>
      <c r="WYK1123" s="69"/>
      <c r="WYL1123" s="69"/>
      <c r="WYM1123" s="69"/>
      <c r="WYN1123" s="107"/>
      <c r="WYO1123" s="2"/>
      <c r="WYP1123" s="15"/>
      <c r="WYQ1123" s="15"/>
      <c r="WYR1123" s="80"/>
      <c r="WYS1123" s="52"/>
      <c r="WYT1123" s="69"/>
      <c r="WYU1123" s="69"/>
      <c r="WYV1123" s="69"/>
      <c r="WYW1123" s="107"/>
      <c r="WYX1123" s="2"/>
      <c r="WYY1123" s="15"/>
      <c r="WYZ1123" s="15"/>
      <c r="WZA1123" s="80"/>
      <c r="WZB1123" s="52"/>
      <c r="WZC1123" s="69"/>
      <c r="WZD1123" s="69"/>
      <c r="WZE1123" s="69"/>
      <c r="WZF1123" s="107"/>
      <c r="WZG1123" s="2"/>
      <c r="WZH1123" s="15"/>
      <c r="WZI1123" s="15"/>
      <c r="WZJ1123" s="80"/>
      <c r="WZK1123" s="52"/>
      <c r="WZL1123" s="69"/>
      <c r="WZM1123" s="69"/>
      <c r="WZN1123" s="69"/>
      <c r="WZO1123" s="107"/>
      <c r="WZP1123" s="2"/>
      <c r="WZQ1123" s="15"/>
      <c r="WZR1123" s="15"/>
      <c r="WZS1123" s="80"/>
      <c r="WZT1123" s="52"/>
      <c r="WZU1123" s="69"/>
      <c r="WZV1123" s="69"/>
      <c r="WZW1123" s="69"/>
      <c r="WZX1123" s="107"/>
      <c r="WZY1123" s="2"/>
      <c r="WZZ1123" s="15"/>
      <c r="XAA1123" s="15"/>
      <c r="XAB1123" s="80"/>
      <c r="XAC1123" s="52"/>
      <c r="XAD1123" s="69"/>
      <c r="XAE1123" s="69"/>
      <c r="XAF1123" s="69"/>
      <c r="XAG1123" s="107"/>
      <c r="XAH1123" s="2"/>
      <c r="XAI1123" s="15"/>
      <c r="XAJ1123" s="15"/>
      <c r="XAK1123" s="80"/>
      <c r="XAL1123" s="52"/>
      <c r="XAM1123" s="69"/>
      <c r="XAN1123" s="69"/>
      <c r="XAO1123" s="69"/>
      <c r="XAP1123" s="107"/>
      <c r="XAQ1123" s="2"/>
      <c r="XAR1123" s="15"/>
      <c r="XAS1123" s="15"/>
      <c r="XAT1123" s="80"/>
      <c r="XAU1123" s="52"/>
      <c r="XAV1123" s="69"/>
      <c r="XAW1123" s="69"/>
      <c r="XAX1123" s="69"/>
      <c r="XAY1123" s="107"/>
      <c r="XAZ1123" s="2"/>
      <c r="XBA1123" s="15"/>
      <c r="XBB1123" s="15"/>
      <c r="XBC1123" s="80"/>
      <c r="XBD1123" s="52"/>
      <c r="XBE1123" s="69"/>
      <c r="XBF1123" s="69"/>
      <c r="XBG1123" s="69"/>
      <c r="XBH1123" s="107"/>
      <c r="XBI1123" s="2"/>
      <c r="XBJ1123" s="15"/>
      <c r="XBK1123" s="15"/>
      <c r="XBL1123" s="80"/>
      <c r="XBM1123" s="52"/>
      <c r="XBN1123" s="69"/>
      <c r="XBO1123" s="69"/>
      <c r="XBP1123" s="69"/>
      <c r="XBQ1123" s="107"/>
      <c r="XBR1123" s="2"/>
      <c r="XBS1123" s="15"/>
      <c r="XBT1123" s="15"/>
      <c r="XBU1123" s="9"/>
      <c r="XBY1123" s="109"/>
    </row>
    <row r="1124" spans="1:16301" s="102" customFormat="1" ht="31.5" x14ac:dyDescent="0.2">
      <c r="A1124" s="140" t="s">
        <v>311</v>
      </c>
      <c r="B1124" s="2">
        <v>912</v>
      </c>
      <c r="C1124" s="15" t="s">
        <v>67</v>
      </c>
      <c r="D1124" s="15" t="s">
        <v>50</v>
      </c>
      <c r="E1124" s="15" t="s">
        <v>312</v>
      </c>
      <c r="F1124" s="64"/>
      <c r="G1124" s="71">
        <f>G1125</f>
        <v>0</v>
      </c>
      <c r="H1124" s="82">
        <f>H1125</f>
        <v>5932.8</v>
      </c>
      <c r="I1124" s="231"/>
      <c r="J1124" s="231"/>
      <c r="K1124" s="231"/>
      <c r="L1124" s="231"/>
      <c r="M1124" s="231"/>
      <c r="N1124" s="231"/>
      <c r="O1124" s="231"/>
      <c r="P1124" s="231"/>
      <c r="Q1124" s="231"/>
      <c r="R1124" s="231"/>
      <c r="S1124" s="231"/>
      <c r="T1124" s="231"/>
      <c r="U1124" s="231"/>
      <c r="V1124" s="231"/>
      <c r="W1124" s="231"/>
      <c r="X1124" s="231"/>
      <c r="Y1124" s="231"/>
      <c r="Z1124" s="231"/>
      <c r="AA1124" s="231"/>
      <c r="AB1124" s="231"/>
      <c r="AC1124" s="231"/>
      <c r="AD1124" s="231"/>
      <c r="AE1124" s="231"/>
      <c r="AF1124" s="231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</row>
    <row r="1125" spans="1:16301" s="102" customFormat="1" ht="31.5" x14ac:dyDescent="0.2">
      <c r="A1125" s="157" t="s">
        <v>920</v>
      </c>
      <c r="B1125" s="16">
        <v>912</v>
      </c>
      <c r="C1125" s="17" t="s">
        <v>67</v>
      </c>
      <c r="D1125" s="17" t="s">
        <v>50</v>
      </c>
      <c r="E1125" s="51" t="s">
        <v>921</v>
      </c>
      <c r="F1125" s="77"/>
      <c r="G1125" s="189">
        <f t="shared" ref="G1125:H1127" si="306">G1126</f>
        <v>0</v>
      </c>
      <c r="H1125" s="190">
        <f t="shared" si="306"/>
        <v>5932.8</v>
      </c>
      <c r="I1125" s="231"/>
      <c r="J1125" s="231"/>
      <c r="K1125" s="231"/>
      <c r="L1125" s="231"/>
      <c r="M1125" s="231"/>
      <c r="N1125" s="231"/>
      <c r="O1125" s="231"/>
      <c r="P1125" s="231"/>
      <c r="Q1125" s="231"/>
      <c r="R1125" s="231"/>
      <c r="S1125" s="231"/>
      <c r="T1125" s="231"/>
      <c r="U1125" s="231"/>
      <c r="V1125" s="231"/>
      <c r="W1125" s="231"/>
      <c r="X1125" s="231"/>
      <c r="Y1125" s="231"/>
      <c r="Z1125" s="231"/>
      <c r="AA1125" s="231"/>
      <c r="AB1125" s="231"/>
      <c r="AC1125" s="231"/>
      <c r="AD1125" s="231"/>
      <c r="AE1125" s="231"/>
      <c r="AF1125" s="231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</row>
    <row r="1126" spans="1:16301" s="102" customFormat="1" ht="31.5" x14ac:dyDescent="0.2">
      <c r="A1126" s="137" t="s">
        <v>22</v>
      </c>
      <c r="B1126" s="65">
        <v>912</v>
      </c>
      <c r="C1126" s="64" t="s">
        <v>67</v>
      </c>
      <c r="D1126" s="64" t="s">
        <v>50</v>
      </c>
      <c r="E1126" s="52" t="s">
        <v>921</v>
      </c>
      <c r="F1126" s="79" t="s">
        <v>15</v>
      </c>
      <c r="G1126" s="196">
        <f t="shared" si="306"/>
        <v>0</v>
      </c>
      <c r="H1126" s="197">
        <f t="shared" si="306"/>
        <v>5932.8</v>
      </c>
      <c r="I1126" s="231"/>
      <c r="J1126" s="231"/>
      <c r="K1126" s="231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1"/>
      <c r="Y1126" s="231"/>
      <c r="Z1126" s="231"/>
      <c r="AA1126" s="231"/>
      <c r="AB1126" s="231"/>
      <c r="AC1126" s="231"/>
      <c r="AD1126" s="231"/>
      <c r="AE1126" s="231"/>
      <c r="AF1126" s="231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</row>
    <row r="1127" spans="1:16301" s="102" customFormat="1" ht="31.5" x14ac:dyDescent="0.2">
      <c r="A1127" s="137" t="s">
        <v>17</v>
      </c>
      <c r="B1127" s="65">
        <v>912</v>
      </c>
      <c r="C1127" s="64" t="s">
        <v>67</v>
      </c>
      <c r="D1127" s="64" t="s">
        <v>50</v>
      </c>
      <c r="E1127" s="52" t="s">
        <v>921</v>
      </c>
      <c r="F1127" s="79" t="s">
        <v>16</v>
      </c>
      <c r="G1127" s="196">
        <f t="shared" si="306"/>
        <v>0</v>
      </c>
      <c r="H1127" s="197">
        <f t="shared" si="306"/>
        <v>5932.8</v>
      </c>
      <c r="I1127" s="231"/>
      <c r="J1127" s="231"/>
      <c r="K1127" s="231"/>
      <c r="L1127" s="231"/>
      <c r="M1127" s="231"/>
      <c r="N1127" s="231"/>
      <c r="O1127" s="231"/>
      <c r="P1127" s="231"/>
      <c r="Q1127" s="231"/>
      <c r="R1127" s="231"/>
      <c r="S1127" s="231"/>
      <c r="T1127" s="231"/>
      <c r="U1127" s="231"/>
      <c r="V1127" s="231"/>
      <c r="W1127" s="231"/>
      <c r="X1127" s="231"/>
      <c r="Y1127" s="231"/>
      <c r="Z1127" s="231"/>
      <c r="AA1127" s="231"/>
      <c r="AB1127" s="231"/>
      <c r="AC1127" s="231"/>
      <c r="AD1127" s="231"/>
      <c r="AE1127" s="231"/>
      <c r="AF1127" s="231"/>
      <c r="AG1127" s="231"/>
      <c r="AH1127" s="231"/>
      <c r="AI1127" s="231"/>
      <c r="AJ1127" s="231"/>
      <c r="AK1127" s="231"/>
      <c r="AL1127" s="231"/>
      <c r="AM1127" s="231"/>
      <c r="AN1127" s="231"/>
      <c r="AO1127" s="231"/>
      <c r="AP1127" s="231"/>
      <c r="AQ1127" s="231"/>
      <c r="AR1127" s="231"/>
      <c r="AS1127" s="231"/>
      <c r="AT1127" s="231"/>
    </row>
    <row r="1128" spans="1:16301" s="102" customFormat="1" x14ac:dyDescent="0.2">
      <c r="A1128" s="143" t="s">
        <v>827</v>
      </c>
      <c r="B1128" s="65">
        <v>912</v>
      </c>
      <c r="C1128" s="64" t="s">
        <v>67</v>
      </c>
      <c r="D1128" s="64" t="s">
        <v>50</v>
      </c>
      <c r="E1128" s="52" t="s">
        <v>921</v>
      </c>
      <c r="F1128" s="79" t="s">
        <v>126</v>
      </c>
      <c r="G1128" s="196">
        <v>0</v>
      </c>
      <c r="H1128" s="197">
        <v>5932.8</v>
      </c>
      <c r="I1128" s="231"/>
      <c r="J1128" s="231"/>
      <c r="K1128" s="231"/>
      <c r="L1128" s="231"/>
      <c r="M1128" s="231"/>
      <c r="N1128" s="231"/>
      <c r="O1128" s="231"/>
      <c r="P1128" s="231"/>
      <c r="Q1128" s="231"/>
      <c r="R1128" s="231"/>
      <c r="S1128" s="231"/>
      <c r="T1128" s="231"/>
      <c r="U1128" s="231"/>
      <c r="V1128" s="231"/>
      <c r="W1128" s="231"/>
      <c r="X1128" s="231"/>
      <c r="Y1128" s="231"/>
      <c r="Z1128" s="231"/>
      <c r="AA1128" s="231"/>
      <c r="AB1128" s="231"/>
      <c r="AC1128" s="231"/>
      <c r="AD1128" s="231"/>
      <c r="AE1128" s="231"/>
      <c r="AF1128" s="231"/>
      <c r="AG1128" s="231"/>
      <c r="AH1128" s="231"/>
      <c r="AI1128" s="231"/>
      <c r="AJ1128" s="231"/>
      <c r="AK1128" s="231"/>
      <c r="AL1128" s="231"/>
      <c r="AM1128" s="231"/>
      <c r="AN1128" s="231"/>
      <c r="AO1128" s="231"/>
      <c r="AP1128" s="231"/>
      <c r="AQ1128" s="231"/>
      <c r="AR1128" s="231"/>
      <c r="AS1128" s="231"/>
      <c r="AT1128" s="231"/>
    </row>
    <row r="1129" spans="1:16301" s="102" customFormat="1" ht="31.5" x14ac:dyDescent="0.2">
      <c r="A1129" s="140" t="s">
        <v>315</v>
      </c>
      <c r="B1129" s="2">
        <v>912</v>
      </c>
      <c r="C1129" s="32" t="s">
        <v>67</v>
      </c>
      <c r="D1129" s="15" t="s">
        <v>50</v>
      </c>
      <c r="E1129" s="15" t="s">
        <v>316</v>
      </c>
      <c r="F1129" s="29"/>
      <c r="G1129" s="71">
        <f>G1130</f>
        <v>9100</v>
      </c>
      <c r="H1129" s="82">
        <f>H1130</f>
        <v>10000</v>
      </c>
      <c r="I1129" s="231"/>
      <c r="J1129" s="231"/>
      <c r="K1129" s="231"/>
      <c r="L1129" s="231"/>
      <c r="M1129" s="231"/>
      <c r="N1129" s="231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1"/>
      <c r="Y1129" s="231"/>
      <c r="Z1129" s="231"/>
      <c r="AA1129" s="231"/>
      <c r="AB1129" s="231"/>
      <c r="AC1129" s="231"/>
      <c r="AD1129" s="231"/>
      <c r="AE1129" s="231"/>
      <c r="AF1129" s="231"/>
      <c r="AG1129" s="231"/>
      <c r="AH1129" s="231"/>
      <c r="AI1129" s="231"/>
      <c r="AJ1129" s="231"/>
      <c r="AK1129" s="231"/>
      <c r="AL1129" s="231"/>
      <c r="AM1129" s="231"/>
      <c r="AN1129" s="231"/>
      <c r="AO1129" s="231"/>
      <c r="AP1129" s="231"/>
      <c r="AQ1129" s="231"/>
      <c r="AR1129" s="231"/>
      <c r="AS1129" s="231"/>
      <c r="AT1129" s="231"/>
    </row>
    <row r="1130" spans="1:16301" s="102" customFormat="1" ht="31.5" x14ac:dyDescent="0.2">
      <c r="A1130" s="136" t="s">
        <v>577</v>
      </c>
      <c r="B1130" s="16">
        <v>912</v>
      </c>
      <c r="C1130" s="39" t="s">
        <v>67</v>
      </c>
      <c r="D1130" s="17" t="s">
        <v>50</v>
      </c>
      <c r="E1130" s="17" t="s">
        <v>322</v>
      </c>
      <c r="F1130" s="18"/>
      <c r="G1130" s="91">
        <f t="shared" ref="G1130:H1130" si="307">G1131</f>
        <v>9100</v>
      </c>
      <c r="H1130" s="92">
        <f t="shared" si="307"/>
        <v>10000</v>
      </c>
      <c r="I1130" s="231"/>
      <c r="J1130" s="231"/>
      <c r="K1130" s="231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1"/>
      <c r="Y1130" s="231"/>
      <c r="Z1130" s="231"/>
      <c r="AA1130" s="231"/>
      <c r="AB1130" s="231"/>
      <c r="AC1130" s="231"/>
      <c r="AD1130" s="231"/>
      <c r="AE1130" s="231"/>
      <c r="AF1130" s="231"/>
      <c r="AG1130" s="231"/>
      <c r="AH1130" s="231"/>
      <c r="AI1130" s="231"/>
      <c r="AJ1130" s="231"/>
      <c r="AK1130" s="231"/>
      <c r="AL1130" s="231"/>
      <c r="AM1130" s="231"/>
      <c r="AN1130" s="231"/>
      <c r="AO1130" s="231"/>
      <c r="AP1130" s="231"/>
      <c r="AQ1130" s="231"/>
      <c r="AR1130" s="231"/>
      <c r="AS1130" s="231"/>
      <c r="AT1130" s="231"/>
    </row>
    <row r="1131" spans="1:16301" s="102" customFormat="1" ht="31.5" x14ac:dyDescent="0.2">
      <c r="A1131" s="142" t="s">
        <v>18</v>
      </c>
      <c r="B1131" s="65">
        <v>912</v>
      </c>
      <c r="C1131" s="33" t="s">
        <v>67</v>
      </c>
      <c r="D1131" s="64" t="s">
        <v>50</v>
      </c>
      <c r="E1131" s="64" t="s">
        <v>322</v>
      </c>
      <c r="F1131" s="26" t="s">
        <v>20</v>
      </c>
      <c r="G1131" s="93">
        <f t="shared" ref="G1131:H1132" si="308">G1132</f>
        <v>9100</v>
      </c>
      <c r="H1131" s="94">
        <f t="shared" si="308"/>
        <v>10000</v>
      </c>
      <c r="I1131" s="231"/>
      <c r="J1131" s="231"/>
      <c r="K1131" s="231"/>
      <c r="L1131" s="231"/>
      <c r="M1131" s="231"/>
      <c r="N1131" s="231"/>
      <c r="O1131" s="231"/>
      <c r="P1131" s="231"/>
      <c r="Q1131" s="231"/>
      <c r="R1131" s="231"/>
      <c r="S1131" s="231"/>
      <c r="T1131" s="231"/>
      <c r="U1131" s="231"/>
      <c r="V1131" s="231"/>
      <c r="W1131" s="231"/>
      <c r="X1131" s="231"/>
      <c r="Y1131" s="231"/>
      <c r="Z1131" s="231"/>
      <c r="AA1131" s="231"/>
      <c r="AB1131" s="231"/>
      <c r="AC1131" s="231"/>
      <c r="AD1131" s="231"/>
      <c r="AE1131" s="231"/>
      <c r="AF1131" s="231"/>
      <c r="AG1131" s="231"/>
      <c r="AH1131" s="231"/>
      <c r="AI1131" s="231"/>
      <c r="AJ1131" s="231"/>
      <c r="AK1131" s="231"/>
      <c r="AL1131" s="231"/>
      <c r="AM1131" s="231"/>
      <c r="AN1131" s="231"/>
      <c r="AO1131" s="231"/>
      <c r="AP1131" s="231"/>
      <c r="AQ1131" s="231"/>
      <c r="AR1131" s="231"/>
      <c r="AS1131" s="231"/>
      <c r="AT1131" s="231"/>
    </row>
    <row r="1132" spans="1:16301" s="102" customFormat="1" x14ac:dyDescent="0.2">
      <c r="A1132" s="142" t="s">
        <v>19</v>
      </c>
      <c r="B1132" s="65">
        <v>912</v>
      </c>
      <c r="C1132" s="33" t="s">
        <v>67</v>
      </c>
      <c r="D1132" s="64" t="s">
        <v>50</v>
      </c>
      <c r="E1132" s="64" t="s">
        <v>322</v>
      </c>
      <c r="F1132" s="26" t="s">
        <v>21</v>
      </c>
      <c r="G1132" s="93">
        <f t="shared" si="308"/>
        <v>9100</v>
      </c>
      <c r="H1132" s="94">
        <f t="shared" si="308"/>
        <v>10000</v>
      </c>
      <c r="I1132" s="231"/>
      <c r="J1132" s="231"/>
      <c r="K1132" s="231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1"/>
      <c r="Y1132" s="231"/>
      <c r="Z1132" s="231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</row>
    <row r="1133" spans="1:16301" s="102" customFormat="1" x14ac:dyDescent="0.2">
      <c r="A1133" s="142" t="s">
        <v>147</v>
      </c>
      <c r="B1133" s="65">
        <v>912</v>
      </c>
      <c r="C1133" s="33" t="s">
        <v>67</v>
      </c>
      <c r="D1133" s="64" t="s">
        <v>50</v>
      </c>
      <c r="E1133" s="64" t="s">
        <v>322</v>
      </c>
      <c r="F1133" s="26" t="s">
        <v>148</v>
      </c>
      <c r="G1133" s="93">
        <v>9100</v>
      </c>
      <c r="H1133" s="94">
        <v>10000</v>
      </c>
      <c r="I1133" s="231"/>
      <c r="J1133" s="231"/>
      <c r="K1133" s="231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1"/>
      <c r="Y1133" s="231"/>
      <c r="Z1133" s="231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</row>
    <row r="1134" spans="1:16301" s="102" customFormat="1" ht="47.25" x14ac:dyDescent="0.2">
      <c r="A1134" s="140" t="s">
        <v>318</v>
      </c>
      <c r="B1134" s="2">
        <v>912</v>
      </c>
      <c r="C1134" s="32" t="s">
        <v>67</v>
      </c>
      <c r="D1134" s="15" t="s">
        <v>50</v>
      </c>
      <c r="E1134" s="15" t="s">
        <v>319</v>
      </c>
      <c r="F1134" s="29"/>
      <c r="G1134" s="71">
        <f t="shared" ref="G1134:H1137" si="309">G1135</f>
        <v>300</v>
      </c>
      <c r="H1134" s="82">
        <f t="shared" si="309"/>
        <v>300</v>
      </c>
      <c r="I1134" s="231"/>
      <c r="J1134" s="231"/>
      <c r="K1134" s="231"/>
      <c r="L1134" s="231"/>
      <c r="M1134" s="231"/>
      <c r="N1134" s="231"/>
      <c r="O1134" s="231"/>
      <c r="P1134" s="231"/>
      <c r="Q1134" s="231"/>
      <c r="R1134" s="231"/>
      <c r="S1134" s="231"/>
      <c r="T1134" s="231"/>
      <c r="U1134" s="231"/>
      <c r="V1134" s="231"/>
      <c r="W1134" s="231"/>
      <c r="X1134" s="231"/>
      <c r="Y1134" s="231"/>
      <c r="Z1134" s="231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</row>
    <row r="1135" spans="1:16301" s="102" customFormat="1" ht="47.25" x14ac:dyDescent="0.2">
      <c r="A1135" s="136" t="s">
        <v>320</v>
      </c>
      <c r="B1135" s="16">
        <v>912</v>
      </c>
      <c r="C1135" s="39" t="s">
        <v>67</v>
      </c>
      <c r="D1135" s="17" t="s">
        <v>50</v>
      </c>
      <c r="E1135" s="17" t="s">
        <v>321</v>
      </c>
      <c r="F1135" s="18"/>
      <c r="G1135" s="91">
        <f t="shared" si="309"/>
        <v>300</v>
      </c>
      <c r="H1135" s="92">
        <f t="shared" si="309"/>
        <v>300</v>
      </c>
      <c r="I1135" s="231"/>
      <c r="J1135" s="231"/>
      <c r="K1135" s="231"/>
      <c r="L1135" s="231"/>
      <c r="M1135" s="231"/>
      <c r="N1135" s="231"/>
      <c r="O1135" s="231"/>
      <c r="P1135" s="231"/>
      <c r="Q1135" s="231"/>
      <c r="R1135" s="231"/>
      <c r="S1135" s="231"/>
      <c r="T1135" s="231"/>
      <c r="U1135" s="231"/>
      <c r="V1135" s="231"/>
      <c r="W1135" s="231"/>
      <c r="X1135" s="231"/>
      <c r="Y1135" s="231"/>
      <c r="Z1135" s="231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</row>
    <row r="1136" spans="1:16301" s="102" customFormat="1" ht="31.5" x14ac:dyDescent="0.2">
      <c r="A1136" s="142" t="s">
        <v>18</v>
      </c>
      <c r="B1136" s="65">
        <v>912</v>
      </c>
      <c r="C1136" s="33" t="s">
        <v>67</v>
      </c>
      <c r="D1136" s="64" t="s">
        <v>50</v>
      </c>
      <c r="E1136" s="64" t="s">
        <v>321</v>
      </c>
      <c r="F1136" s="26" t="s">
        <v>20</v>
      </c>
      <c r="G1136" s="97">
        <f t="shared" si="309"/>
        <v>300</v>
      </c>
      <c r="H1136" s="98">
        <f t="shared" si="309"/>
        <v>300</v>
      </c>
      <c r="I1136" s="231"/>
      <c r="J1136" s="231"/>
      <c r="K1136" s="231"/>
      <c r="L1136" s="231"/>
      <c r="M1136" s="231"/>
      <c r="N1136" s="231"/>
      <c r="O1136" s="231"/>
      <c r="P1136" s="231"/>
      <c r="Q1136" s="231"/>
      <c r="R1136" s="231"/>
      <c r="S1136" s="231"/>
      <c r="T1136" s="231"/>
      <c r="U1136" s="231"/>
      <c r="V1136" s="231"/>
      <c r="W1136" s="231"/>
      <c r="X1136" s="231"/>
      <c r="Y1136" s="231"/>
      <c r="Z1136" s="231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</row>
    <row r="1137" spans="1:16300" s="102" customFormat="1" x14ac:dyDescent="0.2">
      <c r="A1137" s="142" t="s">
        <v>19</v>
      </c>
      <c r="B1137" s="65">
        <v>912</v>
      </c>
      <c r="C1137" s="33" t="s">
        <v>67</v>
      </c>
      <c r="D1137" s="64" t="s">
        <v>50</v>
      </c>
      <c r="E1137" s="64" t="s">
        <v>321</v>
      </c>
      <c r="F1137" s="26" t="s">
        <v>21</v>
      </c>
      <c r="G1137" s="97">
        <f t="shared" si="309"/>
        <v>300</v>
      </c>
      <c r="H1137" s="98">
        <f t="shared" si="309"/>
        <v>300</v>
      </c>
      <c r="I1137" s="231"/>
      <c r="J1137" s="231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</row>
    <row r="1138" spans="1:16300" s="102" customFormat="1" x14ac:dyDescent="0.2">
      <c r="A1138" s="142" t="s">
        <v>147</v>
      </c>
      <c r="B1138" s="65">
        <v>912</v>
      </c>
      <c r="C1138" s="33" t="s">
        <v>67</v>
      </c>
      <c r="D1138" s="64" t="s">
        <v>50</v>
      </c>
      <c r="E1138" s="64" t="s">
        <v>321</v>
      </c>
      <c r="F1138" s="26" t="s">
        <v>148</v>
      </c>
      <c r="G1138" s="97">
        <v>300</v>
      </c>
      <c r="H1138" s="98">
        <v>300</v>
      </c>
      <c r="I1138" s="231"/>
      <c r="J1138" s="231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</row>
    <row r="1139" spans="1:16300" s="102" customFormat="1" x14ac:dyDescent="0.2">
      <c r="A1139" s="135" t="s">
        <v>87</v>
      </c>
      <c r="B1139" s="2">
        <v>912</v>
      </c>
      <c r="C1139" s="15" t="s">
        <v>67</v>
      </c>
      <c r="D1139" s="15" t="s">
        <v>53</v>
      </c>
      <c r="E1139" s="15"/>
      <c r="F1139" s="15"/>
      <c r="G1139" s="71">
        <f t="shared" ref="G1139:H1139" si="310">G1140</f>
        <v>112481</v>
      </c>
      <c r="H1139" s="82">
        <f t="shared" si="310"/>
        <v>118443</v>
      </c>
      <c r="I1139" s="231"/>
      <c r="J1139" s="231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</row>
    <row r="1140" spans="1:16300" s="102" customFormat="1" ht="31.5" x14ac:dyDescent="0.2">
      <c r="A1140" s="156" t="s">
        <v>747</v>
      </c>
      <c r="B1140" s="2">
        <v>912</v>
      </c>
      <c r="C1140" s="15" t="s">
        <v>67</v>
      </c>
      <c r="D1140" s="15" t="s">
        <v>53</v>
      </c>
      <c r="E1140" s="80" t="s">
        <v>310</v>
      </c>
      <c r="F1140" s="52"/>
      <c r="G1140" s="194">
        <f t="shared" ref="G1140:H1140" si="311">G1141+G1155</f>
        <v>112481</v>
      </c>
      <c r="H1140" s="195">
        <f t="shared" si="311"/>
        <v>118443</v>
      </c>
      <c r="I1140" s="210"/>
      <c r="J1140" s="210"/>
      <c r="K1140" s="205"/>
      <c r="L1140" s="206"/>
      <c r="M1140" s="207"/>
      <c r="N1140" s="207"/>
      <c r="O1140" s="208"/>
      <c r="P1140" s="209"/>
      <c r="Q1140" s="210"/>
      <c r="R1140" s="210"/>
      <c r="S1140" s="210"/>
      <c r="T1140" s="205"/>
      <c r="U1140" s="206"/>
      <c r="V1140" s="207"/>
      <c r="W1140" s="207"/>
      <c r="X1140" s="208"/>
      <c r="Y1140" s="209"/>
      <c r="Z1140" s="210"/>
      <c r="AA1140" s="210"/>
      <c r="AB1140" s="210"/>
      <c r="AC1140" s="205"/>
      <c r="AD1140" s="206"/>
      <c r="AE1140" s="207"/>
      <c r="AF1140" s="207"/>
      <c r="AG1140" s="208"/>
      <c r="AH1140" s="209"/>
      <c r="AI1140" s="210"/>
      <c r="AJ1140" s="210"/>
      <c r="AK1140" s="210"/>
      <c r="AL1140" s="205"/>
      <c r="AM1140" s="206"/>
      <c r="AN1140" s="207"/>
      <c r="AO1140" s="207"/>
      <c r="AP1140" s="208"/>
      <c r="AQ1140" s="209"/>
      <c r="AR1140" s="210"/>
      <c r="AS1140" s="210"/>
      <c r="AT1140" s="210"/>
      <c r="AU1140" s="217"/>
      <c r="AV1140" s="2"/>
      <c r="AW1140" s="15"/>
      <c r="AX1140" s="15"/>
      <c r="AY1140" s="80"/>
      <c r="AZ1140" s="52"/>
      <c r="BA1140" s="69"/>
      <c r="BB1140" s="69"/>
      <c r="BC1140" s="69"/>
      <c r="BD1140" s="107"/>
      <c r="BE1140" s="2"/>
      <c r="BF1140" s="15"/>
      <c r="BG1140" s="15"/>
      <c r="BH1140" s="80"/>
      <c r="BI1140" s="52"/>
      <c r="BJ1140" s="69"/>
      <c r="BK1140" s="69"/>
      <c r="BL1140" s="69"/>
      <c r="BM1140" s="107"/>
      <c r="BN1140" s="2"/>
      <c r="BO1140" s="15"/>
      <c r="BP1140" s="15"/>
      <c r="BQ1140" s="80"/>
      <c r="BR1140" s="52"/>
      <c r="BS1140" s="69"/>
      <c r="BT1140" s="69"/>
      <c r="BU1140" s="69"/>
      <c r="BV1140" s="107"/>
      <c r="BW1140" s="2"/>
      <c r="BX1140" s="15"/>
      <c r="BY1140" s="15"/>
      <c r="BZ1140" s="80"/>
      <c r="CA1140" s="52"/>
      <c r="CB1140" s="69"/>
      <c r="CC1140" s="69"/>
      <c r="CD1140" s="69"/>
      <c r="CE1140" s="107"/>
      <c r="CF1140" s="2"/>
      <c r="CG1140" s="15"/>
      <c r="CH1140" s="15"/>
      <c r="CI1140" s="80"/>
      <c r="CJ1140" s="52"/>
      <c r="CK1140" s="69"/>
      <c r="CL1140" s="69"/>
      <c r="CM1140" s="69"/>
      <c r="CN1140" s="107"/>
      <c r="CO1140" s="2"/>
      <c r="CP1140" s="15"/>
      <c r="CQ1140" s="15"/>
      <c r="CR1140" s="80"/>
      <c r="CS1140" s="52"/>
      <c r="CT1140" s="69"/>
      <c r="CU1140" s="69"/>
      <c r="CV1140" s="69"/>
      <c r="CW1140" s="107"/>
      <c r="CX1140" s="2"/>
      <c r="CY1140" s="15"/>
      <c r="CZ1140" s="15"/>
      <c r="DA1140" s="80"/>
      <c r="DB1140" s="52"/>
      <c r="DC1140" s="69"/>
      <c r="DD1140" s="69"/>
      <c r="DE1140" s="69"/>
      <c r="DF1140" s="107"/>
      <c r="DG1140" s="2"/>
      <c r="DH1140" s="15"/>
      <c r="DI1140" s="15"/>
      <c r="DJ1140" s="80"/>
      <c r="DK1140" s="52"/>
      <c r="DL1140" s="69"/>
      <c r="DM1140" s="69"/>
      <c r="DN1140" s="69"/>
      <c r="DO1140" s="107"/>
      <c r="DP1140" s="2"/>
      <c r="DQ1140" s="15"/>
      <c r="DR1140" s="15"/>
      <c r="DS1140" s="80"/>
      <c r="DT1140" s="52"/>
      <c r="DU1140" s="69"/>
      <c r="DV1140" s="69"/>
      <c r="DW1140" s="69"/>
      <c r="DX1140" s="107"/>
      <c r="DY1140" s="2"/>
      <c r="DZ1140" s="15"/>
      <c r="EA1140" s="15"/>
      <c r="EB1140" s="80"/>
      <c r="EC1140" s="52"/>
      <c r="ED1140" s="69"/>
      <c r="EE1140" s="69"/>
      <c r="EF1140" s="69"/>
      <c r="EG1140" s="107"/>
      <c r="EH1140" s="2"/>
      <c r="EI1140" s="15"/>
      <c r="EJ1140" s="15"/>
      <c r="EK1140" s="80"/>
      <c r="EL1140" s="52"/>
      <c r="EM1140" s="69"/>
      <c r="EN1140" s="69"/>
      <c r="EO1140" s="69"/>
      <c r="EP1140" s="107"/>
      <c r="EQ1140" s="2"/>
      <c r="ER1140" s="15"/>
      <c r="ES1140" s="15"/>
      <c r="ET1140" s="80"/>
      <c r="EU1140" s="52"/>
      <c r="EV1140" s="69"/>
      <c r="EW1140" s="69"/>
      <c r="EX1140" s="69"/>
      <c r="EY1140" s="107"/>
      <c r="EZ1140" s="2"/>
      <c r="FA1140" s="15"/>
      <c r="FB1140" s="15"/>
      <c r="FC1140" s="80"/>
      <c r="FD1140" s="52"/>
      <c r="FE1140" s="69"/>
      <c r="FF1140" s="69"/>
      <c r="FG1140" s="69"/>
      <c r="FH1140" s="107"/>
      <c r="FI1140" s="2"/>
      <c r="FJ1140" s="15"/>
      <c r="FK1140" s="15"/>
      <c r="FL1140" s="80"/>
      <c r="FM1140" s="52"/>
      <c r="FN1140" s="69"/>
      <c r="FO1140" s="69"/>
      <c r="FP1140" s="69"/>
      <c r="FQ1140" s="107"/>
      <c r="FR1140" s="2"/>
      <c r="FS1140" s="15"/>
      <c r="FT1140" s="15"/>
      <c r="FU1140" s="80"/>
      <c r="FV1140" s="52"/>
      <c r="FW1140" s="69"/>
      <c r="FX1140" s="69"/>
      <c r="FY1140" s="69"/>
      <c r="FZ1140" s="107"/>
      <c r="GA1140" s="2"/>
      <c r="GB1140" s="15"/>
      <c r="GC1140" s="15"/>
      <c r="GD1140" s="80"/>
      <c r="GE1140" s="52"/>
      <c r="GF1140" s="69"/>
      <c r="GG1140" s="69"/>
      <c r="GH1140" s="69"/>
      <c r="GI1140" s="107"/>
      <c r="GJ1140" s="2"/>
      <c r="GK1140" s="15"/>
      <c r="GL1140" s="15"/>
      <c r="GM1140" s="80"/>
      <c r="GN1140" s="52"/>
      <c r="GO1140" s="69"/>
      <c r="GP1140" s="69"/>
      <c r="GQ1140" s="69"/>
      <c r="GR1140" s="107"/>
      <c r="GS1140" s="2"/>
      <c r="GT1140" s="15"/>
      <c r="GU1140" s="15"/>
      <c r="GV1140" s="80"/>
      <c r="GW1140" s="52"/>
      <c r="GX1140" s="69"/>
      <c r="GY1140" s="69"/>
      <c r="GZ1140" s="69"/>
      <c r="HA1140" s="107"/>
      <c r="HB1140" s="2"/>
      <c r="HC1140" s="15"/>
      <c r="HD1140" s="15"/>
      <c r="HE1140" s="80"/>
      <c r="HF1140" s="52"/>
      <c r="HG1140" s="69"/>
      <c r="HH1140" s="69"/>
      <c r="HI1140" s="69"/>
      <c r="HJ1140" s="107"/>
      <c r="HK1140" s="2"/>
      <c r="HL1140" s="15"/>
      <c r="HM1140" s="15"/>
      <c r="HN1140" s="80"/>
      <c r="HO1140" s="52"/>
      <c r="HP1140" s="69"/>
      <c r="HQ1140" s="69"/>
      <c r="HR1140" s="69"/>
      <c r="HS1140" s="107"/>
      <c r="HT1140" s="2"/>
      <c r="HU1140" s="15"/>
      <c r="HV1140" s="15"/>
      <c r="HW1140" s="80"/>
      <c r="HX1140" s="52"/>
      <c r="HY1140" s="69"/>
      <c r="HZ1140" s="69"/>
      <c r="IA1140" s="69"/>
      <c r="IB1140" s="107"/>
      <c r="IC1140" s="2"/>
      <c r="ID1140" s="15"/>
      <c r="IE1140" s="15"/>
      <c r="IF1140" s="80"/>
      <c r="IG1140" s="52"/>
      <c r="IH1140" s="69"/>
      <c r="II1140" s="69"/>
      <c r="IJ1140" s="69"/>
      <c r="IK1140" s="107"/>
      <c r="IL1140" s="2"/>
      <c r="IM1140" s="15"/>
      <c r="IN1140" s="15"/>
      <c r="IO1140" s="80"/>
      <c r="IP1140" s="52"/>
      <c r="IQ1140" s="69"/>
      <c r="IR1140" s="69"/>
      <c r="IS1140" s="69"/>
      <c r="IT1140" s="107"/>
      <c r="IU1140" s="2"/>
      <c r="IV1140" s="15"/>
      <c r="IW1140" s="15"/>
      <c r="IX1140" s="80"/>
      <c r="IY1140" s="52"/>
      <c r="IZ1140" s="69"/>
      <c r="JA1140" s="69"/>
      <c r="JB1140" s="69"/>
      <c r="JC1140" s="107"/>
      <c r="JD1140" s="2"/>
      <c r="JE1140" s="15"/>
      <c r="JF1140" s="15"/>
      <c r="JG1140" s="80"/>
      <c r="JH1140" s="52"/>
      <c r="JI1140" s="69"/>
      <c r="JJ1140" s="69"/>
      <c r="JK1140" s="69"/>
      <c r="JL1140" s="107"/>
      <c r="JM1140" s="2"/>
      <c r="JN1140" s="15"/>
      <c r="JO1140" s="15"/>
      <c r="JP1140" s="80"/>
      <c r="JQ1140" s="52"/>
      <c r="JR1140" s="69"/>
      <c r="JS1140" s="69"/>
      <c r="JT1140" s="69"/>
      <c r="JU1140" s="107"/>
      <c r="JV1140" s="2"/>
      <c r="JW1140" s="15"/>
      <c r="JX1140" s="15"/>
      <c r="JY1140" s="80"/>
      <c r="JZ1140" s="52"/>
      <c r="KA1140" s="69"/>
      <c r="KB1140" s="69"/>
      <c r="KC1140" s="69"/>
      <c r="KD1140" s="107"/>
      <c r="KE1140" s="2"/>
      <c r="KF1140" s="15"/>
      <c r="KG1140" s="15"/>
      <c r="KH1140" s="80"/>
      <c r="KI1140" s="52"/>
      <c r="KJ1140" s="69"/>
      <c r="KK1140" s="69"/>
      <c r="KL1140" s="69"/>
      <c r="KM1140" s="107"/>
      <c r="KN1140" s="2"/>
      <c r="KO1140" s="15"/>
      <c r="KP1140" s="15"/>
      <c r="KQ1140" s="80"/>
      <c r="KR1140" s="52"/>
      <c r="KS1140" s="69"/>
      <c r="KT1140" s="69"/>
      <c r="KU1140" s="69"/>
      <c r="KV1140" s="107"/>
      <c r="KW1140" s="2"/>
      <c r="KX1140" s="15"/>
      <c r="KY1140" s="15"/>
      <c r="KZ1140" s="80"/>
      <c r="LA1140" s="52"/>
      <c r="LB1140" s="69"/>
      <c r="LC1140" s="69"/>
      <c r="LD1140" s="69"/>
      <c r="LE1140" s="107"/>
      <c r="LF1140" s="2"/>
      <c r="LG1140" s="15"/>
      <c r="LH1140" s="15"/>
      <c r="LI1140" s="80"/>
      <c r="LJ1140" s="52"/>
      <c r="LK1140" s="69"/>
      <c r="LL1140" s="69"/>
      <c r="LM1140" s="69"/>
      <c r="LN1140" s="107"/>
      <c r="LO1140" s="2"/>
      <c r="LP1140" s="15"/>
      <c r="LQ1140" s="15"/>
      <c r="LR1140" s="80"/>
      <c r="LS1140" s="52"/>
      <c r="LT1140" s="69"/>
      <c r="LU1140" s="69"/>
      <c r="LV1140" s="69"/>
      <c r="LW1140" s="107"/>
      <c r="LX1140" s="2"/>
      <c r="LY1140" s="15"/>
      <c r="LZ1140" s="15"/>
      <c r="MA1140" s="80"/>
      <c r="MB1140" s="52"/>
      <c r="MC1140" s="69"/>
      <c r="MD1140" s="69"/>
      <c r="ME1140" s="69"/>
      <c r="MF1140" s="107"/>
      <c r="MG1140" s="2"/>
      <c r="MH1140" s="15"/>
      <c r="MI1140" s="15"/>
      <c r="MJ1140" s="80"/>
      <c r="MK1140" s="52"/>
      <c r="ML1140" s="69"/>
      <c r="MM1140" s="69"/>
      <c r="MN1140" s="69"/>
      <c r="MO1140" s="107"/>
      <c r="MP1140" s="2"/>
      <c r="MQ1140" s="15"/>
      <c r="MR1140" s="15"/>
      <c r="MS1140" s="80"/>
      <c r="MT1140" s="52"/>
      <c r="MU1140" s="69"/>
      <c r="MV1140" s="69"/>
      <c r="MW1140" s="69"/>
      <c r="MX1140" s="107"/>
      <c r="MY1140" s="2"/>
      <c r="MZ1140" s="15"/>
      <c r="NA1140" s="15"/>
      <c r="NB1140" s="80"/>
      <c r="NC1140" s="52"/>
      <c r="ND1140" s="69"/>
      <c r="NE1140" s="69"/>
      <c r="NF1140" s="69"/>
      <c r="NG1140" s="107"/>
      <c r="NH1140" s="2"/>
      <c r="NI1140" s="15"/>
      <c r="NJ1140" s="15"/>
      <c r="NK1140" s="80"/>
      <c r="NL1140" s="52"/>
      <c r="NM1140" s="69"/>
      <c r="NN1140" s="69"/>
      <c r="NO1140" s="69"/>
      <c r="NP1140" s="107"/>
      <c r="NQ1140" s="2"/>
      <c r="NR1140" s="15"/>
      <c r="NS1140" s="15"/>
      <c r="NT1140" s="80"/>
      <c r="NU1140" s="52"/>
      <c r="NV1140" s="69"/>
      <c r="NW1140" s="69"/>
      <c r="NX1140" s="69"/>
      <c r="NY1140" s="107"/>
      <c r="NZ1140" s="2"/>
      <c r="OA1140" s="15"/>
      <c r="OB1140" s="15"/>
      <c r="OC1140" s="80"/>
      <c r="OD1140" s="52"/>
      <c r="OE1140" s="69"/>
      <c r="OF1140" s="69"/>
      <c r="OG1140" s="69"/>
      <c r="OH1140" s="107"/>
      <c r="OI1140" s="2"/>
      <c r="OJ1140" s="15"/>
      <c r="OK1140" s="15"/>
      <c r="OL1140" s="80"/>
      <c r="OM1140" s="52"/>
      <c r="ON1140" s="69"/>
      <c r="OO1140" s="69"/>
      <c r="OP1140" s="69"/>
      <c r="OQ1140" s="107"/>
      <c r="OR1140" s="2"/>
      <c r="OS1140" s="15"/>
      <c r="OT1140" s="15"/>
      <c r="OU1140" s="80"/>
      <c r="OV1140" s="52"/>
      <c r="OW1140" s="69"/>
      <c r="OX1140" s="69"/>
      <c r="OY1140" s="69"/>
      <c r="OZ1140" s="107"/>
      <c r="PA1140" s="2"/>
      <c r="PB1140" s="15"/>
      <c r="PC1140" s="15"/>
      <c r="PD1140" s="80"/>
      <c r="PE1140" s="52"/>
      <c r="PF1140" s="69"/>
      <c r="PG1140" s="69"/>
      <c r="PH1140" s="69"/>
      <c r="PI1140" s="107"/>
      <c r="PJ1140" s="2"/>
      <c r="PK1140" s="15"/>
      <c r="PL1140" s="15"/>
      <c r="PM1140" s="80"/>
      <c r="PN1140" s="52"/>
      <c r="PO1140" s="69"/>
      <c r="PP1140" s="69"/>
      <c r="PQ1140" s="69"/>
      <c r="PR1140" s="107"/>
      <c r="PS1140" s="2"/>
      <c r="PT1140" s="15"/>
      <c r="PU1140" s="15"/>
      <c r="PV1140" s="80"/>
      <c r="PW1140" s="52"/>
      <c r="PX1140" s="69"/>
      <c r="PY1140" s="69"/>
      <c r="PZ1140" s="69"/>
      <c r="QA1140" s="107"/>
      <c r="QB1140" s="2"/>
      <c r="QC1140" s="15"/>
      <c r="QD1140" s="15"/>
      <c r="QE1140" s="80"/>
      <c r="QF1140" s="52"/>
      <c r="QG1140" s="69"/>
      <c r="QH1140" s="69"/>
      <c r="QI1140" s="69"/>
      <c r="QJ1140" s="107"/>
      <c r="QK1140" s="2"/>
      <c r="QL1140" s="15"/>
      <c r="QM1140" s="15"/>
      <c r="QN1140" s="80"/>
      <c r="QO1140" s="52"/>
      <c r="QP1140" s="69"/>
      <c r="QQ1140" s="69"/>
      <c r="QR1140" s="69"/>
      <c r="QS1140" s="107"/>
      <c r="QT1140" s="2"/>
      <c r="QU1140" s="15"/>
      <c r="QV1140" s="15"/>
      <c r="QW1140" s="80"/>
      <c r="QX1140" s="52"/>
      <c r="QY1140" s="69"/>
      <c r="QZ1140" s="69"/>
      <c r="RA1140" s="69"/>
      <c r="RB1140" s="107"/>
      <c r="RC1140" s="2"/>
      <c r="RD1140" s="15"/>
      <c r="RE1140" s="15"/>
      <c r="RF1140" s="80"/>
      <c r="RG1140" s="52"/>
      <c r="RH1140" s="69"/>
      <c r="RI1140" s="69"/>
      <c r="RJ1140" s="69"/>
      <c r="RK1140" s="107"/>
      <c r="RL1140" s="2"/>
      <c r="RM1140" s="15"/>
      <c r="RN1140" s="15"/>
      <c r="RO1140" s="80"/>
      <c r="RP1140" s="52"/>
      <c r="RQ1140" s="69"/>
      <c r="RR1140" s="69"/>
      <c r="RS1140" s="69"/>
      <c r="RT1140" s="107"/>
      <c r="RU1140" s="2"/>
      <c r="RV1140" s="15"/>
      <c r="RW1140" s="15"/>
      <c r="RX1140" s="80"/>
      <c r="RY1140" s="52"/>
      <c r="RZ1140" s="69"/>
      <c r="SA1140" s="69"/>
      <c r="SB1140" s="69"/>
      <c r="SC1140" s="107"/>
      <c r="SD1140" s="2"/>
      <c r="SE1140" s="15"/>
      <c r="SF1140" s="15"/>
      <c r="SG1140" s="80"/>
      <c r="SH1140" s="52"/>
      <c r="SI1140" s="69"/>
      <c r="SJ1140" s="69"/>
      <c r="SK1140" s="69"/>
      <c r="SL1140" s="107"/>
      <c r="SM1140" s="2"/>
      <c r="SN1140" s="15"/>
      <c r="SO1140" s="15"/>
      <c r="SP1140" s="80"/>
      <c r="SQ1140" s="52"/>
      <c r="SR1140" s="69"/>
      <c r="SS1140" s="69"/>
      <c r="ST1140" s="69"/>
      <c r="SU1140" s="107"/>
      <c r="SV1140" s="2"/>
      <c r="SW1140" s="15"/>
      <c r="SX1140" s="15"/>
      <c r="SY1140" s="80"/>
      <c r="SZ1140" s="52"/>
      <c r="TA1140" s="69"/>
      <c r="TB1140" s="69"/>
      <c r="TC1140" s="69"/>
      <c r="TD1140" s="107"/>
      <c r="TE1140" s="2"/>
      <c r="TF1140" s="15"/>
      <c r="TG1140" s="15"/>
      <c r="TH1140" s="80"/>
      <c r="TI1140" s="52"/>
      <c r="TJ1140" s="69"/>
      <c r="TK1140" s="69"/>
      <c r="TL1140" s="69"/>
      <c r="TM1140" s="107"/>
      <c r="TN1140" s="2"/>
      <c r="TO1140" s="15"/>
      <c r="TP1140" s="15"/>
      <c r="TQ1140" s="80"/>
      <c r="TR1140" s="52"/>
      <c r="TS1140" s="69"/>
      <c r="TT1140" s="69"/>
      <c r="TU1140" s="69"/>
      <c r="TV1140" s="107"/>
      <c r="TW1140" s="2"/>
      <c r="TX1140" s="15"/>
      <c r="TY1140" s="15"/>
      <c r="TZ1140" s="80"/>
      <c r="UA1140" s="52"/>
      <c r="UB1140" s="69"/>
      <c r="UC1140" s="69"/>
      <c r="UD1140" s="69"/>
      <c r="UE1140" s="107"/>
      <c r="UF1140" s="2"/>
      <c r="UG1140" s="15"/>
      <c r="UH1140" s="15"/>
      <c r="UI1140" s="80"/>
      <c r="UJ1140" s="52"/>
      <c r="UK1140" s="69"/>
      <c r="UL1140" s="69"/>
      <c r="UM1140" s="69"/>
      <c r="UN1140" s="107"/>
      <c r="UO1140" s="2"/>
      <c r="UP1140" s="15"/>
      <c r="UQ1140" s="15"/>
      <c r="UR1140" s="80"/>
      <c r="US1140" s="52"/>
      <c r="UT1140" s="69"/>
      <c r="UU1140" s="69"/>
      <c r="UV1140" s="69"/>
      <c r="UW1140" s="107"/>
      <c r="UX1140" s="2"/>
      <c r="UY1140" s="15"/>
      <c r="UZ1140" s="15"/>
      <c r="VA1140" s="80"/>
      <c r="VB1140" s="52"/>
      <c r="VC1140" s="69"/>
      <c r="VD1140" s="69"/>
      <c r="VE1140" s="69"/>
      <c r="VF1140" s="107"/>
      <c r="VG1140" s="2"/>
      <c r="VH1140" s="15"/>
      <c r="VI1140" s="15"/>
      <c r="VJ1140" s="80"/>
      <c r="VK1140" s="52"/>
      <c r="VL1140" s="69"/>
      <c r="VM1140" s="69"/>
      <c r="VN1140" s="69"/>
      <c r="VO1140" s="107"/>
      <c r="VP1140" s="2"/>
      <c r="VQ1140" s="15"/>
      <c r="VR1140" s="15"/>
      <c r="VS1140" s="80"/>
      <c r="VT1140" s="52"/>
      <c r="VU1140" s="69"/>
      <c r="VV1140" s="69"/>
      <c r="VW1140" s="69"/>
      <c r="VX1140" s="107"/>
      <c r="VY1140" s="2"/>
      <c r="VZ1140" s="15"/>
      <c r="WA1140" s="15"/>
      <c r="WB1140" s="80"/>
      <c r="WC1140" s="52"/>
      <c r="WD1140" s="69"/>
      <c r="WE1140" s="69"/>
      <c r="WF1140" s="69"/>
      <c r="WG1140" s="107"/>
      <c r="WH1140" s="2"/>
      <c r="WI1140" s="15"/>
      <c r="WJ1140" s="15"/>
      <c r="WK1140" s="80"/>
      <c r="WL1140" s="52"/>
      <c r="WM1140" s="69"/>
      <c r="WN1140" s="69"/>
      <c r="WO1140" s="69"/>
      <c r="WP1140" s="107"/>
      <c r="WQ1140" s="2"/>
      <c r="WR1140" s="15"/>
      <c r="WS1140" s="15"/>
      <c r="WT1140" s="80"/>
      <c r="WU1140" s="52"/>
      <c r="WV1140" s="69"/>
      <c r="WW1140" s="69"/>
      <c r="WX1140" s="69"/>
      <c r="WY1140" s="107"/>
      <c r="WZ1140" s="2"/>
      <c r="XA1140" s="15"/>
      <c r="XB1140" s="15"/>
      <c r="XC1140" s="80"/>
      <c r="XD1140" s="52"/>
      <c r="XE1140" s="69"/>
      <c r="XF1140" s="69"/>
      <c r="XG1140" s="69"/>
      <c r="XH1140" s="107"/>
      <c r="XI1140" s="2"/>
      <c r="XJ1140" s="15"/>
      <c r="XK1140" s="15"/>
      <c r="XL1140" s="80"/>
      <c r="XM1140" s="52"/>
      <c r="XN1140" s="69"/>
      <c r="XO1140" s="69"/>
      <c r="XP1140" s="69"/>
      <c r="XQ1140" s="107"/>
      <c r="XR1140" s="2"/>
      <c r="XS1140" s="15"/>
      <c r="XT1140" s="15"/>
      <c r="XU1140" s="80"/>
      <c r="XV1140" s="52"/>
      <c r="XW1140" s="69"/>
      <c r="XX1140" s="69"/>
      <c r="XY1140" s="69"/>
      <c r="XZ1140" s="107"/>
      <c r="YA1140" s="2"/>
      <c r="YB1140" s="15"/>
      <c r="YC1140" s="15"/>
      <c r="YD1140" s="80"/>
      <c r="YE1140" s="52"/>
      <c r="YF1140" s="69"/>
      <c r="YG1140" s="69"/>
      <c r="YH1140" s="69"/>
      <c r="YI1140" s="107"/>
      <c r="YJ1140" s="2"/>
      <c r="YK1140" s="15"/>
      <c r="YL1140" s="15"/>
      <c r="YM1140" s="80"/>
      <c r="YN1140" s="52"/>
      <c r="YO1140" s="69"/>
      <c r="YP1140" s="69"/>
      <c r="YQ1140" s="69"/>
      <c r="YR1140" s="107"/>
      <c r="YS1140" s="2"/>
      <c r="YT1140" s="15"/>
      <c r="YU1140" s="15"/>
      <c r="YV1140" s="80"/>
      <c r="YW1140" s="52"/>
      <c r="YX1140" s="69"/>
      <c r="YY1140" s="69"/>
      <c r="YZ1140" s="69"/>
      <c r="ZA1140" s="107"/>
      <c r="ZB1140" s="2"/>
      <c r="ZC1140" s="15"/>
      <c r="ZD1140" s="15"/>
      <c r="ZE1140" s="80"/>
      <c r="ZF1140" s="52"/>
      <c r="ZG1140" s="69"/>
      <c r="ZH1140" s="69"/>
      <c r="ZI1140" s="69"/>
      <c r="ZJ1140" s="107"/>
      <c r="ZK1140" s="2"/>
      <c r="ZL1140" s="15"/>
      <c r="ZM1140" s="15"/>
      <c r="ZN1140" s="80"/>
      <c r="ZO1140" s="52"/>
      <c r="ZP1140" s="69"/>
      <c r="ZQ1140" s="69"/>
      <c r="ZR1140" s="69"/>
      <c r="ZS1140" s="107"/>
      <c r="ZT1140" s="2"/>
      <c r="ZU1140" s="15"/>
      <c r="ZV1140" s="15"/>
      <c r="ZW1140" s="80"/>
      <c r="ZX1140" s="52"/>
      <c r="ZY1140" s="69"/>
      <c r="ZZ1140" s="69"/>
      <c r="AAA1140" s="69"/>
      <c r="AAB1140" s="107"/>
      <c r="AAC1140" s="2"/>
      <c r="AAD1140" s="15"/>
      <c r="AAE1140" s="15"/>
      <c r="AAF1140" s="80"/>
      <c r="AAG1140" s="52"/>
      <c r="AAH1140" s="69"/>
      <c r="AAI1140" s="69"/>
      <c r="AAJ1140" s="69"/>
      <c r="AAK1140" s="107"/>
      <c r="AAL1140" s="2"/>
      <c r="AAM1140" s="15"/>
      <c r="AAN1140" s="15"/>
      <c r="AAO1140" s="80"/>
      <c r="AAP1140" s="52"/>
      <c r="AAQ1140" s="69"/>
      <c r="AAR1140" s="69"/>
      <c r="AAS1140" s="69"/>
      <c r="AAT1140" s="107"/>
      <c r="AAU1140" s="2"/>
      <c r="AAV1140" s="15"/>
      <c r="AAW1140" s="15"/>
      <c r="AAX1140" s="80"/>
      <c r="AAY1140" s="52"/>
      <c r="AAZ1140" s="69"/>
      <c r="ABA1140" s="69"/>
      <c r="ABB1140" s="69"/>
      <c r="ABC1140" s="107"/>
      <c r="ABD1140" s="2"/>
      <c r="ABE1140" s="15"/>
      <c r="ABF1140" s="15"/>
      <c r="ABG1140" s="80"/>
      <c r="ABH1140" s="52"/>
      <c r="ABI1140" s="69"/>
      <c r="ABJ1140" s="69"/>
      <c r="ABK1140" s="69"/>
      <c r="ABL1140" s="107"/>
      <c r="ABM1140" s="2"/>
      <c r="ABN1140" s="15"/>
      <c r="ABO1140" s="15"/>
      <c r="ABP1140" s="80"/>
      <c r="ABQ1140" s="52"/>
      <c r="ABR1140" s="69"/>
      <c r="ABS1140" s="69"/>
      <c r="ABT1140" s="69"/>
      <c r="ABU1140" s="107"/>
      <c r="ABV1140" s="2"/>
      <c r="ABW1140" s="15"/>
      <c r="ABX1140" s="15"/>
      <c r="ABY1140" s="80"/>
      <c r="ABZ1140" s="52"/>
      <c r="ACA1140" s="69"/>
      <c r="ACB1140" s="69"/>
      <c r="ACC1140" s="69"/>
      <c r="ACD1140" s="107"/>
      <c r="ACE1140" s="2"/>
      <c r="ACF1140" s="15"/>
      <c r="ACG1140" s="15"/>
      <c r="ACH1140" s="80"/>
      <c r="ACI1140" s="52"/>
      <c r="ACJ1140" s="69"/>
      <c r="ACK1140" s="69"/>
      <c r="ACL1140" s="69"/>
      <c r="ACM1140" s="107"/>
      <c r="ACN1140" s="2"/>
      <c r="ACO1140" s="15"/>
      <c r="ACP1140" s="15"/>
      <c r="ACQ1140" s="80"/>
      <c r="ACR1140" s="52"/>
      <c r="ACS1140" s="69"/>
      <c r="ACT1140" s="69"/>
      <c r="ACU1140" s="69"/>
      <c r="ACV1140" s="107"/>
      <c r="ACW1140" s="2"/>
      <c r="ACX1140" s="15"/>
      <c r="ACY1140" s="15"/>
      <c r="ACZ1140" s="80"/>
      <c r="ADA1140" s="52"/>
      <c r="ADB1140" s="69"/>
      <c r="ADC1140" s="69"/>
      <c r="ADD1140" s="69"/>
      <c r="ADE1140" s="107"/>
      <c r="ADF1140" s="2"/>
      <c r="ADG1140" s="15"/>
      <c r="ADH1140" s="15"/>
      <c r="ADI1140" s="80"/>
      <c r="ADJ1140" s="52"/>
      <c r="ADK1140" s="69"/>
      <c r="ADL1140" s="69"/>
      <c r="ADM1140" s="69"/>
      <c r="ADN1140" s="107"/>
      <c r="ADO1140" s="2"/>
      <c r="ADP1140" s="15"/>
      <c r="ADQ1140" s="15"/>
      <c r="ADR1140" s="80"/>
      <c r="ADS1140" s="52"/>
      <c r="ADT1140" s="69"/>
      <c r="ADU1140" s="69"/>
      <c r="ADV1140" s="69"/>
      <c r="ADW1140" s="107"/>
      <c r="ADX1140" s="2"/>
      <c r="ADY1140" s="15"/>
      <c r="ADZ1140" s="15"/>
      <c r="AEA1140" s="80"/>
      <c r="AEB1140" s="52"/>
      <c r="AEC1140" s="69"/>
      <c r="AED1140" s="69"/>
      <c r="AEE1140" s="69"/>
      <c r="AEF1140" s="107"/>
      <c r="AEG1140" s="2"/>
      <c r="AEH1140" s="15"/>
      <c r="AEI1140" s="15"/>
      <c r="AEJ1140" s="80"/>
      <c r="AEK1140" s="52"/>
      <c r="AEL1140" s="69"/>
      <c r="AEM1140" s="69"/>
      <c r="AEN1140" s="69"/>
      <c r="AEO1140" s="107"/>
      <c r="AEP1140" s="2"/>
      <c r="AEQ1140" s="15"/>
      <c r="AER1140" s="15"/>
      <c r="AES1140" s="80"/>
      <c r="AET1140" s="52"/>
      <c r="AEU1140" s="69"/>
      <c r="AEV1140" s="69"/>
      <c r="AEW1140" s="69"/>
      <c r="AEX1140" s="107"/>
      <c r="AEY1140" s="2"/>
      <c r="AEZ1140" s="15"/>
      <c r="AFA1140" s="15"/>
      <c r="AFB1140" s="80"/>
      <c r="AFC1140" s="52"/>
      <c r="AFD1140" s="69"/>
      <c r="AFE1140" s="69"/>
      <c r="AFF1140" s="69"/>
      <c r="AFG1140" s="107"/>
      <c r="AFH1140" s="2"/>
      <c r="AFI1140" s="15"/>
      <c r="AFJ1140" s="15"/>
      <c r="AFK1140" s="80"/>
      <c r="AFL1140" s="52"/>
      <c r="AFM1140" s="69"/>
      <c r="AFN1140" s="69"/>
      <c r="AFO1140" s="69"/>
      <c r="AFP1140" s="107"/>
      <c r="AFQ1140" s="2"/>
      <c r="AFR1140" s="15"/>
      <c r="AFS1140" s="15"/>
      <c r="AFT1140" s="80"/>
      <c r="AFU1140" s="52"/>
      <c r="AFV1140" s="69"/>
      <c r="AFW1140" s="69"/>
      <c r="AFX1140" s="69"/>
      <c r="AFY1140" s="107"/>
      <c r="AFZ1140" s="2"/>
      <c r="AGA1140" s="15"/>
      <c r="AGB1140" s="15"/>
      <c r="AGC1140" s="80"/>
      <c r="AGD1140" s="52"/>
      <c r="AGE1140" s="69"/>
      <c r="AGF1140" s="69"/>
      <c r="AGG1140" s="69"/>
      <c r="AGH1140" s="107"/>
      <c r="AGI1140" s="2"/>
      <c r="AGJ1140" s="15"/>
      <c r="AGK1140" s="15"/>
      <c r="AGL1140" s="80"/>
      <c r="AGM1140" s="52"/>
      <c r="AGN1140" s="69"/>
      <c r="AGO1140" s="69"/>
      <c r="AGP1140" s="69"/>
      <c r="AGQ1140" s="107"/>
      <c r="AGR1140" s="2"/>
      <c r="AGS1140" s="15"/>
      <c r="AGT1140" s="15"/>
      <c r="AGU1140" s="80"/>
      <c r="AGV1140" s="52"/>
      <c r="AGW1140" s="69"/>
      <c r="AGX1140" s="69"/>
      <c r="AGY1140" s="69"/>
      <c r="AGZ1140" s="107"/>
      <c r="AHA1140" s="2"/>
      <c r="AHB1140" s="15"/>
      <c r="AHC1140" s="15"/>
      <c r="AHD1140" s="80"/>
      <c r="AHE1140" s="52"/>
      <c r="AHF1140" s="69"/>
      <c r="AHG1140" s="69"/>
      <c r="AHH1140" s="69"/>
      <c r="AHI1140" s="107"/>
      <c r="AHJ1140" s="2"/>
      <c r="AHK1140" s="15"/>
      <c r="AHL1140" s="15"/>
      <c r="AHM1140" s="80"/>
      <c r="AHN1140" s="52"/>
      <c r="AHO1140" s="69"/>
      <c r="AHP1140" s="69"/>
      <c r="AHQ1140" s="69"/>
      <c r="AHR1140" s="107"/>
      <c r="AHS1140" s="2"/>
      <c r="AHT1140" s="15"/>
      <c r="AHU1140" s="15"/>
      <c r="AHV1140" s="80"/>
      <c r="AHW1140" s="52"/>
      <c r="AHX1140" s="69"/>
      <c r="AHY1140" s="69"/>
      <c r="AHZ1140" s="69"/>
      <c r="AIA1140" s="107"/>
      <c r="AIB1140" s="2"/>
      <c r="AIC1140" s="15"/>
      <c r="AID1140" s="15"/>
      <c r="AIE1140" s="80"/>
      <c r="AIF1140" s="52"/>
      <c r="AIG1140" s="69"/>
      <c r="AIH1140" s="69"/>
      <c r="AII1140" s="69"/>
      <c r="AIJ1140" s="107"/>
      <c r="AIK1140" s="2"/>
      <c r="AIL1140" s="15"/>
      <c r="AIM1140" s="15"/>
      <c r="AIN1140" s="80"/>
      <c r="AIO1140" s="52"/>
      <c r="AIP1140" s="69"/>
      <c r="AIQ1140" s="69"/>
      <c r="AIR1140" s="69"/>
      <c r="AIS1140" s="107"/>
      <c r="AIT1140" s="2"/>
      <c r="AIU1140" s="15"/>
      <c r="AIV1140" s="15"/>
      <c r="AIW1140" s="80"/>
      <c r="AIX1140" s="52"/>
      <c r="AIY1140" s="69"/>
      <c r="AIZ1140" s="69"/>
      <c r="AJA1140" s="69"/>
      <c r="AJB1140" s="107"/>
      <c r="AJC1140" s="2"/>
      <c r="AJD1140" s="15"/>
      <c r="AJE1140" s="15"/>
      <c r="AJF1140" s="80"/>
      <c r="AJG1140" s="52"/>
      <c r="AJH1140" s="69"/>
      <c r="AJI1140" s="69"/>
      <c r="AJJ1140" s="69"/>
      <c r="AJK1140" s="107"/>
      <c r="AJL1140" s="2"/>
      <c r="AJM1140" s="15"/>
      <c r="AJN1140" s="15"/>
      <c r="AJO1140" s="80"/>
      <c r="AJP1140" s="52"/>
      <c r="AJQ1140" s="69"/>
      <c r="AJR1140" s="69"/>
      <c r="AJS1140" s="69"/>
      <c r="AJT1140" s="107"/>
      <c r="AJU1140" s="2"/>
      <c r="AJV1140" s="15"/>
      <c r="AJW1140" s="15"/>
      <c r="AJX1140" s="80"/>
      <c r="AJY1140" s="52"/>
      <c r="AJZ1140" s="69"/>
      <c r="AKA1140" s="69"/>
      <c r="AKB1140" s="69"/>
      <c r="AKC1140" s="107"/>
      <c r="AKD1140" s="2"/>
      <c r="AKE1140" s="15"/>
      <c r="AKF1140" s="15"/>
      <c r="AKG1140" s="80"/>
      <c r="AKH1140" s="52"/>
      <c r="AKI1140" s="69"/>
      <c r="AKJ1140" s="69"/>
      <c r="AKK1140" s="69"/>
      <c r="AKL1140" s="107"/>
      <c r="AKM1140" s="2"/>
      <c r="AKN1140" s="15"/>
      <c r="AKO1140" s="15"/>
      <c r="AKP1140" s="80"/>
      <c r="AKQ1140" s="52"/>
      <c r="AKR1140" s="69"/>
      <c r="AKS1140" s="69"/>
      <c r="AKT1140" s="69"/>
      <c r="AKU1140" s="107"/>
      <c r="AKV1140" s="2"/>
      <c r="AKW1140" s="15"/>
      <c r="AKX1140" s="15"/>
      <c r="AKY1140" s="80"/>
      <c r="AKZ1140" s="52"/>
      <c r="ALA1140" s="69"/>
      <c r="ALB1140" s="69"/>
      <c r="ALC1140" s="69"/>
      <c r="ALD1140" s="107"/>
      <c r="ALE1140" s="2"/>
      <c r="ALF1140" s="15"/>
      <c r="ALG1140" s="15"/>
      <c r="ALH1140" s="80"/>
      <c r="ALI1140" s="52"/>
      <c r="ALJ1140" s="69"/>
      <c r="ALK1140" s="69"/>
      <c r="ALL1140" s="69"/>
      <c r="ALM1140" s="107"/>
      <c r="ALN1140" s="2"/>
      <c r="ALO1140" s="15"/>
      <c r="ALP1140" s="15"/>
      <c r="ALQ1140" s="80"/>
      <c r="ALR1140" s="52"/>
      <c r="ALS1140" s="69"/>
      <c r="ALT1140" s="69"/>
      <c r="ALU1140" s="69"/>
      <c r="ALV1140" s="107"/>
      <c r="ALW1140" s="2"/>
      <c r="ALX1140" s="15"/>
      <c r="ALY1140" s="15"/>
      <c r="ALZ1140" s="80"/>
      <c r="AMA1140" s="52"/>
      <c r="AMB1140" s="69"/>
      <c r="AMC1140" s="69"/>
      <c r="AMD1140" s="69"/>
      <c r="AME1140" s="107"/>
      <c r="AMF1140" s="2"/>
      <c r="AMG1140" s="15"/>
      <c r="AMH1140" s="15"/>
      <c r="AMI1140" s="80"/>
      <c r="AMJ1140" s="52"/>
      <c r="AMK1140" s="69"/>
      <c r="AML1140" s="69"/>
      <c r="AMM1140" s="69"/>
      <c r="AMN1140" s="107"/>
      <c r="AMO1140" s="2"/>
      <c r="AMP1140" s="15"/>
      <c r="AMQ1140" s="15"/>
      <c r="AMR1140" s="80"/>
      <c r="AMS1140" s="52"/>
      <c r="AMT1140" s="69"/>
      <c r="AMU1140" s="69"/>
      <c r="AMV1140" s="69"/>
      <c r="AMW1140" s="107"/>
      <c r="AMX1140" s="2"/>
      <c r="AMY1140" s="15"/>
      <c r="AMZ1140" s="15"/>
      <c r="ANA1140" s="80"/>
      <c r="ANB1140" s="52"/>
      <c r="ANC1140" s="69"/>
      <c r="AND1140" s="69"/>
      <c r="ANE1140" s="69"/>
      <c r="ANF1140" s="107"/>
      <c r="ANG1140" s="2"/>
      <c r="ANH1140" s="15"/>
      <c r="ANI1140" s="15"/>
      <c r="ANJ1140" s="80"/>
      <c r="ANK1140" s="52"/>
      <c r="ANL1140" s="69"/>
      <c r="ANM1140" s="69"/>
      <c r="ANN1140" s="69"/>
      <c r="ANO1140" s="107"/>
      <c r="ANP1140" s="2"/>
      <c r="ANQ1140" s="15"/>
      <c r="ANR1140" s="15"/>
      <c r="ANS1140" s="80"/>
      <c r="ANT1140" s="52"/>
      <c r="ANU1140" s="69"/>
      <c r="ANV1140" s="69"/>
      <c r="ANW1140" s="69"/>
      <c r="ANX1140" s="107"/>
      <c r="ANY1140" s="2"/>
      <c r="ANZ1140" s="15"/>
      <c r="AOA1140" s="15"/>
      <c r="AOB1140" s="80"/>
      <c r="AOC1140" s="52"/>
      <c r="AOD1140" s="69"/>
      <c r="AOE1140" s="69"/>
      <c r="AOF1140" s="69"/>
      <c r="AOG1140" s="107"/>
      <c r="AOH1140" s="2"/>
      <c r="AOI1140" s="15"/>
      <c r="AOJ1140" s="15"/>
      <c r="AOK1140" s="80"/>
      <c r="AOL1140" s="52"/>
      <c r="AOM1140" s="69"/>
      <c r="AON1140" s="69"/>
      <c r="AOO1140" s="69"/>
      <c r="AOP1140" s="107"/>
      <c r="AOQ1140" s="2"/>
      <c r="AOR1140" s="15"/>
      <c r="AOS1140" s="15"/>
      <c r="AOT1140" s="80"/>
      <c r="AOU1140" s="52"/>
      <c r="AOV1140" s="69"/>
      <c r="AOW1140" s="69"/>
      <c r="AOX1140" s="69"/>
      <c r="AOY1140" s="107"/>
      <c r="AOZ1140" s="2"/>
      <c r="APA1140" s="15"/>
      <c r="APB1140" s="15"/>
      <c r="APC1140" s="80"/>
      <c r="APD1140" s="52"/>
      <c r="APE1140" s="69"/>
      <c r="APF1140" s="69"/>
      <c r="APG1140" s="69"/>
      <c r="APH1140" s="107"/>
      <c r="API1140" s="2"/>
      <c r="APJ1140" s="15"/>
      <c r="APK1140" s="15"/>
      <c r="APL1140" s="80"/>
      <c r="APM1140" s="52"/>
      <c r="APN1140" s="69"/>
      <c r="APO1140" s="69"/>
      <c r="APP1140" s="69"/>
      <c r="APQ1140" s="107"/>
      <c r="APR1140" s="2"/>
      <c r="APS1140" s="15"/>
      <c r="APT1140" s="15"/>
      <c r="APU1140" s="80"/>
      <c r="APV1140" s="52"/>
      <c r="APW1140" s="69"/>
      <c r="APX1140" s="69"/>
      <c r="APY1140" s="69"/>
      <c r="APZ1140" s="107"/>
      <c r="AQA1140" s="2"/>
      <c r="AQB1140" s="15"/>
      <c r="AQC1140" s="15"/>
      <c r="AQD1140" s="80"/>
      <c r="AQE1140" s="52"/>
      <c r="AQF1140" s="69"/>
      <c r="AQG1140" s="69"/>
      <c r="AQH1140" s="69"/>
      <c r="AQI1140" s="107"/>
      <c r="AQJ1140" s="2"/>
      <c r="AQK1140" s="15"/>
      <c r="AQL1140" s="15"/>
      <c r="AQM1140" s="80"/>
      <c r="AQN1140" s="52"/>
      <c r="AQO1140" s="69"/>
      <c r="AQP1140" s="69"/>
      <c r="AQQ1140" s="69"/>
      <c r="AQR1140" s="107"/>
      <c r="AQS1140" s="2"/>
      <c r="AQT1140" s="15"/>
      <c r="AQU1140" s="15"/>
      <c r="AQV1140" s="80"/>
      <c r="AQW1140" s="52"/>
      <c r="AQX1140" s="69"/>
      <c r="AQY1140" s="69"/>
      <c r="AQZ1140" s="69"/>
      <c r="ARA1140" s="107"/>
      <c r="ARB1140" s="2"/>
      <c r="ARC1140" s="15"/>
      <c r="ARD1140" s="15"/>
      <c r="ARE1140" s="80"/>
      <c r="ARF1140" s="52"/>
      <c r="ARG1140" s="69"/>
      <c r="ARH1140" s="69"/>
      <c r="ARI1140" s="69"/>
      <c r="ARJ1140" s="107"/>
      <c r="ARK1140" s="2"/>
      <c r="ARL1140" s="15"/>
      <c r="ARM1140" s="15"/>
      <c r="ARN1140" s="80"/>
      <c r="ARO1140" s="52"/>
      <c r="ARP1140" s="69"/>
      <c r="ARQ1140" s="69"/>
      <c r="ARR1140" s="69"/>
      <c r="ARS1140" s="107"/>
      <c r="ART1140" s="2"/>
      <c r="ARU1140" s="15"/>
      <c r="ARV1140" s="15"/>
      <c r="ARW1140" s="80"/>
      <c r="ARX1140" s="52"/>
      <c r="ARY1140" s="69"/>
      <c r="ARZ1140" s="69"/>
      <c r="ASA1140" s="69"/>
      <c r="ASB1140" s="107"/>
      <c r="ASC1140" s="2"/>
      <c r="ASD1140" s="15"/>
      <c r="ASE1140" s="15"/>
      <c r="ASF1140" s="80"/>
      <c r="ASG1140" s="52"/>
      <c r="ASH1140" s="69"/>
      <c r="ASI1140" s="69"/>
      <c r="ASJ1140" s="69"/>
      <c r="ASK1140" s="107"/>
      <c r="ASL1140" s="2"/>
      <c r="ASM1140" s="15"/>
      <c r="ASN1140" s="15"/>
      <c r="ASO1140" s="80"/>
      <c r="ASP1140" s="52"/>
      <c r="ASQ1140" s="69"/>
      <c r="ASR1140" s="69"/>
      <c r="ASS1140" s="69"/>
      <c r="AST1140" s="107"/>
      <c r="ASU1140" s="2"/>
      <c r="ASV1140" s="15"/>
      <c r="ASW1140" s="15"/>
      <c r="ASX1140" s="80"/>
      <c r="ASY1140" s="52"/>
      <c r="ASZ1140" s="69"/>
      <c r="ATA1140" s="69"/>
      <c r="ATB1140" s="69"/>
      <c r="ATC1140" s="107"/>
      <c r="ATD1140" s="2"/>
      <c r="ATE1140" s="15"/>
      <c r="ATF1140" s="15"/>
      <c r="ATG1140" s="80"/>
      <c r="ATH1140" s="52"/>
      <c r="ATI1140" s="69"/>
      <c r="ATJ1140" s="69"/>
      <c r="ATK1140" s="69"/>
      <c r="ATL1140" s="107"/>
      <c r="ATM1140" s="2"/>
      <c r="ATN1140" s="15"/>
      <c r="ATO1140" s="15"/>
      <c r="ATP1140" s="80"/>
      <c r="ATQ1140" s="52"/>
      <c r="ATR1140" s="69"/>
      <c r="ATS1140" s="69"/>
      <c r="ATT1140" s="69"/>
      <c r="ATU1140" s="107"/>
      <c r="ATV1140" s="2"/>
      <c r="ATW1140" s="15"/>
      <c r="ATX1140" s="15"/>
      <c r="ATY1140" s="80"/>
      <c r="ATZ1140" s="52"/>
      <c r="AUA1140" s="69"/>
      <c r="AUB1140" s="69"/>
      <c r="AUC1140" s="69"/>
      <c r="AUD1140" s="107"/>
      <c r="AUE1140" s="2"/>
      <c r="AUF1140" s="15"/>
      <c r="AUG1140" s="15"/>
      <c r="AUH1140" s="80"/>
      <c r="AUI1140" s="52"/>
      <c r="AUJ1140" s="69"/>
      <c r="AUK1140" s="69"/>
      <c r="AUL1140" s="69"/>
      <c r="AUM1140" s="107"/>
      <c r="AUN1140" s="2"/>
      <c r="AUO1140" s="15"/>
      <c r="AUP1140" s="15"/>
      <c r="AUQ1140" s="80"/>
      <c r="AUR1140" s="52"/>
      <c r="AUS1140" s="69"/>
      <c r="AUT1140" s="69"/>
      <c r="AUU1140" s="69"/>
      <c r="AUV1140" s="107"/>
      <c r="AUW1140" s="2"/>
      <c r="AUX1140" s="15"/>
      <c r="AUY1140" s="15"/>
      <c r="AUZ1140" s="80"/>
      <c r="AVA1140" s="52"/>
      <c r="AVB1140" s="69"/>
      <c r="AVC1140" s="69"/>
      <c r="AVD1140" s="69"/>
      <c r="AVE1140" s="107"/>
      <c r="AVF1140" s="2"/>
      <c r="AVG1140" s="15"/>
      <c r="AVH1140" s="15"/>
      <c r="AVI1140" s="80"/>
      <c r="AVJ1140" s="52"/>
      <c r="AVK1140" s="69"/>
      <c r="AVL1140" s="69"/>
      <c r="AVM1140" s="69"/>
      <c r="AVN1140" s="107"/>
      <c r="AVO1140" s="2"/>
      <c r="AVP1140" s="15"/>
      <c r="AVQ1140" s="15"/>
      <c r="AVR1140" s="80"/>
      <c r="AVS1140" s="52"/>
      <c r="AVT1140" s="69"/>
      <c r="AVU1140" s="69"/>
      <c r="AVV1140" s="69"/>
      <c r="AVW1140" s="107"/>
      <c r="AVX1140" s="2"/>
      <c r="AVY1140" s="15"/>
      <c r="AVZ1140" s="15"/>
      <c r="AWA1140" s="80"/>
      <c r="AWB1140" s="52"/>
      <c r="AWC1140" s="69"/>
      <c r="AWD1140" s="69"/>
      <c r="AWE1140" s="69"/>
      <c r="AWF1140" s="107"/>
      <c r="AWG1140" s="2"/>
      <c r="AWH1140" s="15"/>
      <c r="AWI1140" s="15"/>
      <c r="AWJ1140" s="80"/>
      <c r="AWK1140" s="52"/>
      <c r="AWL1140" s="69"/>
      <c r="AWM1140" s="69"/>
      <c r="AWN1140" s="69"/>
      <c r="AWO1140" s="107"/>
      <c r="AWP1140" s="2"/>
      <c r="AWQ1140" s="15"/>
      <c r="AWR1140" s="15"/>
      <c r="AWS1140" s="80"/>
      <c r="AWT1140" s="52"/>
      <c r="AWU1140" s="69"/>
      <c r="AWV1140" s="69"/>
      <c r="AWW1140" s="69"/>
      <c r="AWX1140" s="107"/>
      <c r="AWY1140" s="2"/>
      <c r="AWZ1140" s="15"/>
      <c r="AXA1140" s="15"/>
      <c r="AXB1140" s="80"/>
      <c r="AXC1140" s="52"/>
      <c r="AXD1140" s="69"/>
      <c r="AXE1140" s="69"/>
      <c r="AXF1140" s="69"/>
      <c r="AXG1140" s="107"/>
      <c r="AXH1140" s="2"/>
      <c r="AXI1140" s="15"/>
      <c r="AXJ1140" s="15"/>
      <c r="AXK1140" s="80"/>
      <c r="AXL1140" s="52"/>
      <c r="AXM1140" s="69"/>
      <c r="AXN1140" s="69"/>
      <c r="AXO1140" s="69"/>
      <c r="AXP1140" s="107"/>
      <c r="AXQ1140" s="2"/>
      <c r="AXR1140" s="15"/>
      <c r="AXS1140" s="15"/>
      <c r="AXT1140" s="80"/>
      <c r="AXU1140" s="52"/>
      <c r="AXV1140" s="69"/>
      <c r="AXW1140" s="69"/>
      <c r="AXX1140" s="69"/>
      <c r="AXY1140" s="107"/>
      <c r="AXZ1140" s="2"/>
      <c r="AYA1140" s="15"/>
      <c r="AYB1140" s="15"/>
      <c r="AYC1140" s="80"/>
      <c r="AYD1140" s="52"/>
      <c r="AYE1140" s="69"/>
      <c r="AYF1140" s="69"/>
      <c r="AYG1140" s="69"/>
      <c r="AYH1140" s="107"/>
      <c r="AYI1140" s="2"/>
      <c r="AYJ1140" s="15"/>
      <c r="AYK1140" s="15"/>
      <c r="AYL1140" s="80"/>
      <c r="AYM1140" s="52"/>
      <c r="AYN1140" s="69"/>
      <c r="AYO1140" s="69"/>
      <c r="AYP1140" s="69"/>
      <c r="AYQ1140" s="107"/>
      <c r="AYR1140" s="2"/>
      <c r="AYS1140" s="15"/>
      <c r="AYT1140" s="15"/>
      <c r="AYU1140" s="80"/>
      <c r="AYV1140" s="52"/>
      <c r="AYW1140" s="69"/>
      <c r="AYX1140" s="69"/>
      <c r="AYY1140" s="69"/>
      <c r="AYZ1140" s="107"/>
      <c r="AZA1140" s="2"/>
      <c r="AZB1140" s="15"/>
      <c r="AZC1140" s="15"/>
      <c r="AZD1140" s="80"/>
      <c r="AZE1140" s="52"/>
      <c r="AZF1140" s="69"/>
      <c r="AZG1140" s="69"/>
      <c r="AZH1140" s="69"/>
      <c r="AZI1140" s="107"/>
      <c r="AZJ1140" s="2"/>
      <c r="AZK1140" s="15"/>
      <c r="AZL1140" s="15"/>
      <c r="AZM1140" s="80"/>
      <c r="AZN1140" s="52"/>
      <c r="AZO1140" s="69"/>
      <c r="AZP1140" s="69"/>
      <c r="AZQ1140" s="69"/>
      <c r="AZR1140" s="107"/>
      <c r="AZS1140" s="2"/>
      <c r="AZT1140" s="15"/>
      <c r="AZU1140" s="15"/>
      <c r="AZV1140" s="80"/>
      <c r="AZW1140" s="52"/>
      <c r="AZX1140" s="69"/>
      <c r="AZY1140" s="69"/>
      <c r="AZZ1140" s="69"/>
      <c r="BAA1140" s="107"/>
      <c r="BAB1140" s="2"/>
      <c r="BAC1140" s="15"/>
      <c r="BAD1140" s="15"/>
      <c r="BAE1140" s="80"/>
      <c r="BAF1140" s="52"/>
      <c r="BAG1140" s="69"/>
      <c r="BAH1140" s="69"/>
      <c r="BAI1140" s="69"/>
      <c r="BAJ1140" s="107"/>
      <c r="BAK1140" s="2"/>
      <c r="BAL1140" s="15"/>
      <c r="BAM1140" s="15"/>
      <c r="BAN1140" s="80"/>
      <c r="BAO1140" s="52"/>
      <c r="BAP1140" s="69"/>
      <c r="BAQ1140" s="69"/>
      <c r="BAR1140" s="69"/>
      <c r="BAS1140" s="107"/>
      <c r="BAT1140" s="2"/>
      <c r="BAU1140" s="15"/>
      <c r="BAV1140" s="15"/>
      <c r="BAW1140" s="80"/>
      <c r="BAX1140" s="52"/>
      <c r="BAY1140" s="69"/>
      <c r="BAZ1140" s="69"/>
      <c r="BBA1140" s="69"/>
      <c r="BBB1140" s="107"/>
      <c r="BBC1140" s="2"/>
      <c r="BBD1140" s="15"/>
      <c r="BBE1140" s="15"/>
      <c r="BBF1140" s="80"/>
      <c r="BBG1140" s="52"/>
      <c r="BBH1140" s="69"/>
      <c r="BBI1140" s="69"/>
      <c r="BBJ1140" s="69"/>
      <c r="BBK1140" s="107"/>
      <c r="BBL1140" s="2"/>
      <c r="BBM1140" s="15"/>
      <c r="BBN1140" s="15"/>
      <c r="BBO1140" s="80"/>
      <c r="BBP1140" s="52"/>
      <c r="BBQ1140" s="69"/>
      <c r="BBR1140" s="69"/>
      <c r="BBS1140" s="69"/>
      <c r="BBT1140" s="107"/>
      <c r="BBU1140" s="2"/>
      <c r="BBV1140" s="15"/>
      <c r="BBW1140" s="15"/>
      <c r="BBX1140" s="80"/>
      <c r="BBY1140" s="52"/>
      <c r="BBZ1140" s="69"/>
      <c r="BCA1140" s="69"/>
      <c r="BCB1140" s="69"/>
      <c r="BCC1140" s="107"/>
      <c r="BCD1140" s="2"/>
      <c r="BCE1140" s="15"/>
      <c r="BCF1140" s="15"/>
      <c r="BCG1140" s="80"/>
      <c r="BCH1140" s="52"/>
      <c r="BCI1140" s="69"/>
      <c r="BCJ1140" s="69"/>
      <c r="BCK1140" s="69"/>
      <c r="BCL1140" s="107"/>
      <c r="BCM1140" s="2"/>
      <c r="BCN1140" s="15"/>
      <c r="BCO1140" s="15"/>
      <c r="BCP1140" s="80"/>
      <c r="BCQ1140" s="52"/>
      <c r="BCR1140" s="69"/>
      <c r="BCS1140" s="69"/>
      <c r="BCT1140" s="69"/>
      <c r="BCU1140" s="107"/>
      <c r="BCV1140" s="2"/>
      <c r="BCW1140" s="15"/>
      <c r="BCX1140" s="15"/>
      <c r="BCY1140" s="80"/>
      <c r="BCZ1140" s="52"/>
      <c r="BDA1140" s="69"/>
      <c r="BDB1140" s="69"/>
      <c r="BDC1140" s="69"/>
      <c r="BDD1140" s="107"/>
      <c r="BDE1140" s="2"/>
      <c r="BDF1140" s="15"/>
      <c r="BDG1140" s="15"/>
      <c r="BDH1140" s="80"/>
      <c r="BDI1140" s="52"/>
      <c r="BDJ1140" s="69"/>
      <c r="BDK1140" s="69"/>
      <c r="BDL1140" s="69"/>
      <c r="BDM1140" s="107"/>
      <c r="BDN1140" s="2"/>
      <c r="BDO1140" s="15"/>
      <c r="BDP1140" s="15"/>
      <c r="BDQ1140" s="80"/>
      <c r="BDR1140" s="52"/>
      <c r="BDS1140" s="69"/>
      <c r="BDT1140" s="69"/>
      <c r="BDU1140" s="69"/>
      <c r="BDV1140" s="107"/>
      <c r="BDW1140" s="2"/>
      <c r="BDX1140" s="15"/>
      <c r="BDY1140" s="15"/>
      <c r="BDZ1140" s="80"/>
      <c r="BEA1140" s="52"/>
      <c r="BEB1140" s="69"/>
      <c r="BEC1140" s="69"/>
      <c r="BED1140" s="69"/>
      <c r="BEE1140" s="107"/>
      <c r="BEF1140" s="2"/>
      <c r="BEG1140" s="15"/>
      <c r="BEH1140" s="15"/>
      <c r="BEI1140" s="80"/>
      <c r="BEJ1140" s="52"/>
      <c r="BEK1140" s="69"/>
      <c r="BEL1140" s="69"/>
      <c r="BEM1140" s="69"/>
      <c r="BEN1140" s="107"/>
      <c r="BEO1140" s="2"/>
      <c r="BEP1140" s="15"/>
      <c r="BEQ1140" s="15"/>
      <c r="BER1140" s="80"/>
      <c r="BES1140" s="52"/>
      <c r="BET1140" s="69"/>
      <c r="BEU1140" s="69"/>
      <c r="BEV1140" s="69"/>
      <c r="BEW1140" s="107"/>
      <c r="BEX1140" s="2"/>
      <c r="BEY1140" s="15"/>
      <c r="BEZ1140" s="15"/>
      <c r="BFA1140" s="80"/>
      <c r="BFB1140" s="52"/>
      <c r="BFC1140" s="69"/>
      <c r="BFD1140" s="69"/>
      <c r="BFE1140" s="69"/>
      <c r="BFF1140" s="107"/>
      <c r="BFG1140" s="2"/>
      <c r="BFH1140" s="15"/>
      <c r="BFI1140" s="15"/>
      <c r="BFJ1140" s="80"/>
      <c r="BFK1140" s="52"/>
      <c r="BFL1140" s="69"/>
      <c r="BFM1140" s="69"/>
      <c r="BFN1140" s="69"/>
      <c r="BFO1140" s="107"/>
      <c r="BFP1140" s="2"/>
      <c r="BFQ1140" s="15"/>
      <c r="BFR1140" s="15"/>
      <c r="BFS1140" s="80"/>
      <c r="BFT1140" s="52"/>
      <c r="BFU1140" s="69"/>
      <c r="BFV1140" s="69"/>
      <c r="BFW1140" s="69"/>
      <c r="BFX1140" s="107"/>
      <c r="BFY1140" s="2"/>
      <c r="BFZ1140" s="15"/>
      <c r="BGA1140" s="15"/>
      <c r="BGB1140" s="80"/>
      <c r="BGC1140" s="52"/>
      <c r="BGD1140" s="69"/>
      <c r="BGE1140" s="69"/>
      <c r="BGF1140" s="69"/>
      <c r="BGG1140" s="107"/>
      <c r="BGH1140" s="2"/>
      <c r="BGI1140" s="15"/>
      <c r="BGJ1140" s="15"/>
      <c r="BGK1140" s="80"/>
      <c r="BGL1140" s="52"/>
      <c r="BGM1140" s="69"/>
      <c r="BGN1140" s="69"/>
      <c r="BGO1140" s="69"/>
      <c r="BGP1140" s="107"/>
      <c r="BGQ1140" s="2"/>
      <c r="BGR1140" s="15"/>
      <c r="BGS1140" s="15"/>
      <c r="BGT1140" s="80"/>
      <c r="BGU1140" s="52"/>
      <c r="BGV1140" s="69"/>
      <c r="BGW1140" s="69"/>
      <c r="BGX1140" s="69"/>
      <c r="BGY1140" s="107"/>
      <c r="BGZ1140" s="2"/>
      <c r="BHA1140" s="15"/>
      <c r="BHB1140" s="15"/>
      <c r="BHC1140" s="80"/>
      <c r="BHD1140" s="52"/>
      <c r="BHE1140" s="69"/>
      <c r="BHF1140" s="69"/>
      <c r="BHG1140" s="69"/>
      <c r="BHH1140" s="107"/>
      <c r="BHI1140" s="2"/>
      <c r="BHJ1140" s="15"/>
      <c r="BHK1140" s="15"/>
      <c r="BHL1140" s="80"/>
      <c r="BHM1140" s="52"/>
      <c r="BHN1140" s="69"/>
      <c r="BHO1140" s="69"/>
      <c r="BHP1140" s="69"/>
      <c r="BHQ1140" s="107"/>
      <c r="BHR1140" s="2"/>
      <c r="BHS1140" s="15"/>
      <c r="BHT1140" s="15"/>
      <c r="BHU1140" s="80"/>
      <c r="BHV1140" s="52"/>
      <c r="BHW1140" s="69"/>
      <c r="BHX1140" s="69"/>
      <c r="BHY1140" s="69"/>
      <c r="BHZ1140" s="107"/>
      <c r="BIA1140" s="2"/>
      <c r="BIB1140" s="15"/>
      <c r="BIC1140" s="15"/>
      <c r="BID1140" s="80"/>
      <c r="BIE1140" s="52"/>
      <c r="BIF1140" s="69"/>
      <c r="BIG1140" s="69"/>
      <c r="BIH1140" s="69"/>
      <c r="BII1140" s="107"/>
      <c r="BIJ1140" s="2"/>
      <c r="BIK1140" s="15"/>
      <c r="BIL1140" s="15"/>
      <c r="BIM1140" s="80"/>
      <c r="BIN1140" s="52"/>
      <c r="BIO1140" s="69"/>
      <c r="BIP1140" s="69"/>
      <c r="BIQ1140" s="69"/>
      <c r="BIR1140" s="107"/>
      <c r="BIS1140" s="2"/>
      <c r="BIT1140" s="15"/>
      <c r="BIU1140" s="15"/>
      <c r="BIV1140" s="80"/>
      <c r="BIW1140" s="52"/>
      <c r="BIX1140" s="69"/>
      <c r="BIY1140" s="69"/>
      <c r="BIZ1140" s="69"/>
      <c r="BJA1140" s="107"/>
      <c r="BJB1140" s="2"/>
      <c r="BJC1140" s="15"/>
      <c r="BJD1140" s="15"/>
      <c r="BJE1140" s="80"/>
      <c r="BJF1140" s="52"/>
      <c r="BJG1140" s="69"/>
      <c r="BJH1140" s="69"/>
      <c r="BJI1140" s="69"/>
      <c r="BJJ1140" s="107"/>
      <c r="BJK1140" s="2"/>
      <c r="BJL1140" s="15"/>
      <c r="BJM1140" s="15"/>
      <c r="BJN1140" s="80"/>
      <c r="BJO1140" s="52"/>
      <c r="BJP1140" s="69"/>
      <c r="BJQ1140" s="69"/>
      <c r="BJR1140" s="69"/>
      <c r="BJS1140" s="107"/>
      <c r="BJT1140" s="2"/>
      <c r="BJU1140" s="15"/>
      <c r="BJV1140" s="15"/>
      <c r="BJW1140" s="80"/>
      <c r="BJX1140" s="52"/>
      <c r="BJY1140" s="69"/>
      <c r="BJZ1140" s="69"/>
      <c r="BKA1140" s="69"/>
      <c r="BKB1140" s="107"/>
      <c r="BKC1140" s="2"/>
      <c r="BKD1140" s="15"/>
      <c r="BKE1140" s="15"/>
      <c r="BKF1140" s="80"/>
      <c r="BKG1140" s="52"/>
      <c r="BKH1140" s="69"/>
      <c r="BKI1140" s="69"/>
      <c r="BKJ1140" s="69"/>
      <c r="BKK1140" s="107"/>
      <c r="BKL1140" s="2"/>
      <c r="BKM1140" s="15"/>
      <c r="BKN1140" s="15"/>
      <c r="BKO1140" s="80"/>
      <c r="BKP1140" s="52"/>
      <c r="BKQ1140" s="69"/>
      <c r="BKR1140" s="69"/>
      <c r="BKS1140" s="69"/>
      <c r="BKT1140" s="107"/>
      <c r="BKU1140" s="2"/>
      <c r="BKV1140" s="15"/>
      <c r="BKW1140" s="15"/>
      <c r="BKX1140" s="80"/>
      <c r="BKY1140" s="52"/>
      <c r="BKZ1140" s="69"/>
      <c r="BLA1140" s="69"/>
      <c r="BLB1140" s="69"/>
      <c r="BLC1140" s="107"/>
      <c r="BLD1140" s="2"/>
      <c r="BLE1140" s="15"/>
      <c r="BLF1140" s="15"/>
      <c r="BLG1140" s="80"/>
      <c r="BLH1140" s="52"/>
      <c r="BLI1140" s="69"/>
      <c r="BLJ1140" s="69"/>
      <c r="BLK1140" s="69"/>
      <c r="BLL1140" s="107"/>
      <c r="BLM1140" s="2"/>
      <c r="BLN1140" s="15"/>
      <c r="BLO1140" s="15"/>
      <c r="BLP1140" s="80"/>
      <c r="BLQ1140" s="52"/>
      <c r="BLR1140" s="69"/>
      <c r="BLS1140" s="69"/>
      <c r="BLT1140" s="69"/>
      <c r="BLU1140" s="107"/>
      <c r="BLV1140" s="2"/>
      <c r="BLW1140" s="15"/>
      <c r="BLX1140" s="15"/>
      <c r="BLY1140" s="80"/>
      <c r="BLZ1140" s="52"/>
      <c r="BMA1140" s="69"/>
      <c r="BMB1140" s="69"/>
      <c r="BMC1140" s="69"/>
      <c r="BMD1140" s="107"/>
      <c r="BME1140" s="2"/>
      <c r="BMF1140" s="15"/>
      <c r="BMG1140" s="15"/>
      <c r="BMH1140" s="80"/>
      <c r="BMI1140" s="52"/>
      <c r="BMJ1140" s="69"/>
      <c r="BMK1140" s="69"/>
      <c r="BML1140" s="69"/>
      <c r="BMM1140" s="107"/>
      <c r="BMN1140" s="2"/>
      <c r="BMO1140" s="15"/>
      <c r="BMP1140" s="15"/>
      <c r="BMQ1140" s="80"/>
      <c r="BMR1140" s="52"/>
      <c r="BMS1140" s="69"/>
      <c r="BMT1140" s="69"/>
      <c r="BMU1140" s="69"/>
      <c r="BMV1140" s="107"/>
      <c r="BMW1140" s="2"/>
      <c r="BMX1140" s="15"/>
      <c r="BMY1140" s="15"/>
      <c r="BMZ1140" s="80"/>
      <c r="BNA1140" s="52"/>
      <c r="BNB1140" s="69"/>
      <c r="BNC1140" s="69"/>
      <c r="BND1140" s="69"/>
      <c r="BNE1140" s="107"/>
      <c r="BNF1140" s="2"/>
      <c r="BNG1140" s="15"/>
      <c r="BNH1140" s="15"/>
      <c r="BNI1140" s="80"/>
      <c r="BNJ1140" s="52"/>
      <c r="BNK1140" s="69"/>
      <c r="BNL1140" s="69"/>
      <c r="BNM1140" s="69"/>
      <c r="BNN1140" s="107"/>
      <c r="BNO1140" s="2"/>
      <c r="BNP1140" s="15"/>
      <c r="BNQ1140" s="15"/>
      <c r="BNR1140" s="80"/>
      <c r="BNS1140" s="52"/>
      <c r="BNT1140" s="69"/>
      <c r="BNU1140" s="69"/>
      <c r="BNV1140" s="69"/>
      <c r="BNW1140" s="107"/>
      <c r="BNX1140" s="2"/>
      <c r="BNY1140" s="15"/>
      <c r="BNZ1140" s="15"/>
      <c r="BOA1140" s="80"/>
      <c r="BOB1140" s="52"/>
      <c r="BOC1140" s="69"/>
      <c r="BOD1140" s="69"/>
      <c r="BOE1140" s="69"/>
      <c r="BOF1140" s="107"/>
      <c r="BOG1140" s="2"/>
      <c r="BOH1140" s="15"/>
      <c r="BOI1140" s="15"/>
      <c r="BOJ1140" s="80"/>
      <c r="BOK1140" s="52"/>
      <c r="BOL1140" s="69"/>
      <c r="BOM1140" s="69"/>
      <c r="BON1140" s="69"/>
      <c r="BOO1140" s="107"/>
      <c r="BOP1140" s="2"/>
      <c r="BOQ1140" s="15"/>
      <c r="BOR1140" s="15"/>
      <c r="BOS1140" s="80"/>
      <c r="BOT1140" s="52"/>
      <c r="BOU1140" s="69"/>
      <c r="BOV1140" s="69"/>
      <c r="BOW1140" s="69"/>
      <c r="BOX1140" s="107"/>
      <c r="BOY1140" s="2"/>
      <c r="BOZ1140" s="15"/>
      <c r="BPA1140" s="15"/>
      <c r="BPB1140" s="80"/>
      <c r="BPC1140" s="52"/>
      <c r="BPD1140" s="69"/>
      <c r="BPE1140" s="69"/>
      <c r="BPF1140" s="69"/>
      <c r="BPG1140" s="107"/>
      <c r="BPH1140" s="2"/>
      <c r="BPI1140" s="15"/>
      <c r="BPJ1140" s="15"/>
      <c r="BPK1140" s="80"/>
      <c r="BPL1140" s="52"/>
      <c r="BPM1140" s="69"/>
      <c r="BPN1140" s="69"/>
      <c r="BPO1140" s="69"/>
      <c r="BPP1140" s="107"/>
      <c r="BPQ1140" s="2"/>
      <c r="BPR1140" s="15"/>
      <c r="BPS1140" s="15"/>
      <c r="BPT1140" s="80"/>
      <c r="BPU1140" s="52"/>
      <c r="BPV1140" s="69"/>
      <c r="BPW1140" s="69"/>
      <c r="BPX1140" s="69"/>
      <c r="BPY1140" s="107"/>
      <c r="BPZ1140" s="2"/>
      <c r="BQA1140" s="15"/>
      <c r="BQB1140" s="15"/>
      <c r="BQC1140" s="80"/>
      <c r="BQD1140" s="52"/>
      <c r="BQE1140" s="69"/>
      <c r="BQF1140" s="69"/>
      <c r="BQG1140" s="69"/>
      <c r="BQH1140" s="107"/>
      <c r="BQI1140" s="2"/>
      <c r="BQJ1140" s="15"/>
      <c r="BQK1140" s="15"/>
      <c r="BQL1140" s="80"/>
      <c r="BQM1140" s="52"/>
      <c r="BQN1140" s="69"/>
      <c r="BQO1140" s="69"/>
      <c r="BQP1140" s="69"/>
      <c r="BQQ1140" s="107"/>
      <c r="BQR1140" s="2"/>
      <c r="BQS1140" s="15"/>
      <c r="BQT1140" s="15"/>
      <c r="BQU1140" s="80"/>
      <c r="BQV1140" s="52"/>
      <c r="BQW1140" s="69"/>
      <c r="BQX1140" s="69"/>
      <c r="BQY1140" s="69"/>
      <c r="BQZ1140" s="107"/>
      <c r="BRA1140" s="2"/>
      <c r="BRB1140" s="15"/>
      <c r="BRC1140" s="15"/>
      <c r="BRD1140" s="80"/>
      <c r="BRE1140" s="52"/>
      <c r="BRF1140" s="69"/>
      <c r="BRG1140" s="69"/>
      <c r="BRH1140" s="69"/>
      <c r="BRI1140" s="107"/>
      <c r="BRJ1140" s="2"/>
      <c r="BRK1140" s="15"/>
      <c r="BRL1140" s="15"/>
      <c r="BRM1140" s="80"/>
      <c r="BRN1140" s="52"/>
      <c r="BRO1140" s="69"/>
      <c r="BRP1140" s="69"/>
      <c r="BRQ1140" s="69"/>
      <c r="BRR1140" s="107"/>
      <c r="BRS1140" s="2"/>
      <c r="BRT1140" s="15"/>
      <c r="BRU1140" s="15"/>
      <c r="BRV1140" s="80"/>
      <c r="BRW1140" s="52"/>
      <c r="BRX1140" s="69"/>
      <c r="BRY1140" s="69"/>
      <c r="BRZ1140" s="69"/>
      <c r="BSA1140" s="107"/>
      <c r="BSB1140" s="2"/>
      <c r="BSC1140" s="15"/>
      <c r="BSD1140" s="15"/>
      <c r="BSE1140" s="80"/>
      <c r="BSF1140" s="52"/>
      <c r="BSG1140" s="69"/>
      <c r="BSH1140" s="69"/>
      <c r="BSI1140" s="69"/>
      <c r="BSJ1140" s="107"/>
      <c r="BSK1140" s="2"/>
      <c r="BSL1140" s="15"/>
      <c r="BSM1140" s="15"/>
      <c r="BSN1140" s="80"/>
      <c r="BSO1140" s="52"/>
      <c r="BSP1140" s="69"/>
      <c r="BSQ1140" s="69"/>
      <c r="BSR1140" s="69"/>
      <c r="BSS1140" s="107"/>
      <c r="BST1140" s="2"/>
      <c r="BSU1140" s="15"/>
      <c r="BSV1140" s="15"/>
      <c r="BSW1140" s="80"/>
      <c r="BSX1140" s="52"/>
      <c r="BSY1140" s="69"/>
      <c r="BSZ1140" s="69"/>
      <c r="BTA1140" s="69"/>
      <c r="BTB1140" s="107"/>
      <c r="BTC1140" s="2"/>
      <c r="BTD1140" s="15"/>
      <c r="BTE1140" s="15"/>
      <c r="BTF1140" s="80"/>
      <c r="BTG1140" s="52"/>
      <c r="BTH1140" s="69"/>
      <c r="BTI1140" s="69"/>
      <c r="BTJ1140" s="69"/>
      <c r="BTK1140" s="107"/>
      <c r="BTL1140" s="2"/>
      <c r="BTM1140" s="15"/>
      <c r="BTN1140" s="15"/>
      <c r="BTO1140" s="80"/>
      <c r="BTP1140" s="52"/>
      <c r="BTQ1140" s="69"/>
      <c r="BTR1140" s="69"/>
      <c r="BTS1140" s="69"/>
      <c r="BTT1140" s="107"/>
      <c r="BTU1140" s="2"/>
      <c r="BTV1140" s="15"/>
      <c r="BTW1140" s="15"/>
      <c r="BTX1140" s="80"/>
      <c r="BTY1140" s="52"/>
      <c r="BTZ1140" s="69"/>
      <c r="BUA1140" s="69"/>
      <c r="BUB1140" s="69"/>
      <c r="BUC1140" s="107"/>
      <c r="BUD1140" s="2"/>
      <c r="BUE1140" s="15"/>
      <c r="BUF1140" s="15"/>
      <c r="BUG1140" s="80"/>
      <c r="BUH1140" s="52"/>
      <c r="BUI1140" s="69"/>
      <c r="BUJ1140" s="69"/>
      <c r="BUK1140" s="69"/>
      <c r="BUL1140" s="107"/>
      <c r="BUM1140" s="2"/>
      <c r="BUN1140" s="15"/>
      <c r="BUO1140" s="15"/>
      <c r="BUP1140" s="80"/>
      <c r="BUQ1140" s="52"/>
      <c r="BUR1140" s="69"/>
      <c r="BUS1140" s="69"/>
      <c r="BUT1140" s="69"/>
      <c r="BUU1140" s="107"/>
      <c r="BUV1140" s="2"/>
      <c r="BUW1140" s="15"/>
      <c r="BUX1140" s="15"/>
      <c r="BUY1140" s="80"/>
      <c r="BUZ1140" s="52"/>
      <c r="BVA1140" s="69"/>
      <c r="BVB1140" s="69"/>
      <c r="BVC1140" s="69"/>
      <c r="BVD1140" s="107"/>
      <c r="BVE1140" s="2"/>
      <c r="BVF1140" s="15"/>
      <c r="BVG1140" s="15"/>
      <c r="BVH1140" s="80"/>
      <c r="BVI1140" s="52"/>
      <c r="BVJ1140" s="69"/>
      <c r="BVK1140" s="69"/>
      <c r="BVL1140" s="69"/>
      <c r="BVM1140" s="107"/>
      <c r="BVN1140" s="2"/>
      <c r="BVO1140" s="15"/>
      <c r="BVP1140" s="15"/>
      <c r="BVQ1140" s="80"/>
      <c r="BVR1140" s="52"/>
      <c r="BVS1140" s="69"/>
      <c r="BVT1140" s="69"/>
      <c r="BVU1140" s="69"/>
      <c r="BVV1140" s="107"/>
      <c r="BVW1140" s="2"/>
      <c r="BVX1140" s="15"/>
      <c r="BVY1140" s="15"/>
      <c r="BVZ1140" s="80"/>
      <c r="BWA1140" s="52"/>
      <c r="BWB1140" s="69"/>
      <c r="BWC1140" s="69"/>
      <c r="BWD1140" s="69"/>
      <c r="BWE1140" s="107"/>
      <c r="BWF1140" s="2"/>
      <c r="BWG1140" s="15"/>
      <c r="BWH1140" s="15"/>
      <c r="BWI1140" s="80"/>
      <c r="BWJ1140" s="52"/>
      <c r="BWK1140" s="69"/>
      <c r="BWL1140" s="69"/>
      <c r="BWM1140" s="69"/>
      <c r="BWN1140" s="107"/>
      <c r="BWO1140" s="2"/>
      <c r="BWP1140" s="15"/>
      <c r="BWQ1140" s="15"/>
      <c r="BWR1140" s="80"/>
      <c r="BWS1140" s="52"/>
      <c r="BWT1140" s="69"/>
      <c r="BWU1140" s="69"/>
      <c r="BWV1140" s="69"/>
      <c r="BWW1140" s="107"/>
      <c r="BWX1140" s="2"/>
      <c r="BWY1140" s="15"/>
      <c r="BWZ1140" s="15"/>
      <c r="BXA1140" s="80"/>
      <c r="BXB1140" s="52"/>
      <c r="BXC1140" s="69"/>
      <c r="BXD1140" s="69"/>
      <c r="BXE1140" s="69"/>
      <c r="BXF1140" s="107"/>
      <c r="BXG1140" s="2"/>
      <c r="BXH1140" s="15"/>
      <c r="BXI1140" s="15"/>
      <c r="BXJ1140" s="80"/>
      <c r="BXK1140" s="52"/>
      <c r="BXL1140" s="69"/>
      <c r="BXM1140" s="69"/>
      <c r="BXN1140" s="69"/>
      <c r="BXO1140" s="107"/>
      <c r="BXP1140" s="2"/>
      <c r="BXQ1140" s="15"/>
      <c r="BXR1140" s="15"/>
      <c r="BXS1140" s="80"/>
      <c r="BXT1140" s="52"/>
      <c r="BXU1140" s="69"/>
      <c r="BXV1140" s="69"/>
      <c r="BXW1140" s="69"/>
      <c r="BXX1140" s="107"/>
      <c r="BXY1140" s="2"/>
      <c r="BXZ1140" s="15"/>
      <c r="BYA1140" s="15"/>
      <c r="BYB1140" s="80"/>
      <c r="BYC1140" s="52"/>
      <c r="BYD1140" s="69"/>
      <c r="BYE1140" s="69"/>
      <c r="BYF1140" s="69"/>
      <c r="BYG1140" s="107"/>
      <c r="BYH1140" s="2"/>
      <c r="BYI1140" s="15"/>
      <c r="BYJ1140" s="15"/>
      <c r="BYK1140" s="80"/>
      <c r="BYL1140" s="52"/>
      <c r="BYM1140" s="69"/>
      <c r="BYN1140" s="69"/>
      <c r="BYO1140" s="69"/>
      <c r="BYP1140" s="107"/>
      <c r="BYQ1140" s="2"/>
      <c r="BYR1140" s="15"/>
      <c r="BYS1140" s="15"/>
      <c r="BYT1140" s="80"/>
      <c r="BYU1140" s="52"/>
      <c r="BYV1140" s="69"/>
      <c r="BYW1140" s="69"/>
      <c r="BYX1140" s="69"/>
      <c r="BYY1140" s="107"/>
      <c r="BYZ1140" s="2"/>
      <c r="BZA1140" s="15"/>
      <c r="BZB1140" s="15"/>
      <c r="BZC1140" s="80"/>
      <c r="BZD1140" s="52"/>
      <c r="BZE1140" s="69"/>
      <c r="BZF1140" s="69"/>
      <c r="BZG1140" s="69"/>
      <c r="BZH1140" s="107"/>
      <c r="BZI1140" s="2"/>
      <c r="BZJ1140" s="15"/>
      <c r="BZK1140" s="15"/>
      <c r="BZL1140" s="80"/>
      <c r="BZM1140" s="52"/>
      <c r="BZN1140" s="69"/>
      <c r="BZO1140" s="69"/>
      <c r="BZP1140" s="69"/>
      <c r="BZQ1140" s="107"/>
      <c r="BZR1140" s="2"/>
      <c r="BZS1140" s="15"/>
      <c r="BZT1140" s="15"/>
      <c r="BZU1140" s="80"/>
      <c r="BZV1140" s="52"/>
      <c r="BZW1140" s="69"/>
      <c r="BZX1140" s="69"/>
      <c r="BZY1140" s="69"/>
      <c r="BZZ1140" s="107"/>
      <c r="CAA1140" s="2"/>
      <c r="CAB1140" s="15"/>
      <c r="CAC1140" s="15"/>
      <c r="CAD1140" s="80"/>
      <c r="CAE1140" s="52"/>
      <c r="CAF1140" s="69"/>
      <c r="CAG1140" s="69"/>
      <c r="CAH1140" s="69"/>
      <c r="CAI1140" s="107"/>
      <c r="CAJ1140" s="2"/>
      <c r="CAK1140" s="15"/>
      <c r="CAL1140" s="15"/>
      <c r="CAM1140" s="80"/>
      <c r="CAN1140" s="52"/>
      <c r="CAO1140" s="69"/>
      <c r="CAP1140" s="69"/>
      <c r="CAQ1140" s="69"/>
      <c r="CAR1140" s="107"/>
      <c r="CAS1140" s="2"/>
      <c r="CAT1140" s="15"/>
      <c r="CAU1140" s="15"/>
      <c r="CAV1140" s="80"/>
      <c r="CAW1140" s="52"/>
      <c r="CAX1140" s="69"/>
      <c r="CAY1140" s="69"/>
      <c r="CAZ1140" s="69"/>
      <c r="CBA1140" s="107"/>
      <c r="CBB1140" s="2"/>
      <c r="CBC1140" s="15"/>
      <c r="CBD1140" s="15"/>
      <c r="CBE1140" s="80"/>
      <c r="CBF1140" s="52"/>
      <c r="CBG1140" s="69"/>
      <c r="CBH1140" s="69"/>
      <c r="CBI1140" s="69"/>
      <c r="CBJ1140" s="107"/>
      <c r="CBK1140" s="2"/>
      <c r="CBL1140" s="15"/>
      <c r="CBM1140" s="15"/>
      <c r="CBN1140" s="80"/>
      <c r="CBO1140" s="52"/>
      <c r="CBP1140" s="69"/>
      <c r="CBQ1140" s="69"/>
      <c r="CBR1140" s="69"/>
      <c r="CBS1140" s="107"/>
      <c r="CBT1140" s="2"/>
      <c r="CBU1140" s="15"/>
      <c r="CBV1140" s="15"/>
      <c r="CBW1140" s="80"/>
      <c r="CBX1140" s="52"/>
      <c r="CBY1140" s="69"/>
      <c r="CBZ1140" s="69"/>
      <c r="CCA1140" s="69"/>
      <c r="CCB1140" s="107"/>
      <c r="CCC1140" s="2"/>
      <c r="CCD1140" s="15"/>
      <c r="CCE1140" s="15"/>
      <c r="CCF1140" s="80"/>
      <c r="CCG1140" s="52"/>
      <c r="CCH1140" s="69"/>
      <c r="CCI1140" s="69"/>
      <c r="CCJ1140" s="69"/>
      <c r="CCK1140" s="107"/>
      <c r="CCL1140" s="2"/>
      <c r="CCM1140" s="15"/>
      <c r="CCN1140" s="15"/>
      <c r="CCO1140" s="80"/>
      <c r="CCP1140" s="52"/>
      <c r="CCQ1140" s="69"/>
      <c r="CCR1140" s="69"/>
      <c r="CCS1140" s="69"/>
      <c r="CCT1140" s="107"/>
      <c r="CCU1140" s="2"/>
      <c r="CCV1140" s="15"/>
      <c r="CCW1140" s="15"/>
      <c r="CCX1140" s="80"/>
      <c r="CCY1140" s="52"/>
      <c r="CCZ1140" s="69"/>
      <c r="CDA1140" s="69"/>
      <c r="CDB1140" s="69"/>
      <c r="CDC1140" s="107"/>
      <c r="CDD1140" s="2"/>
      <c r="CDE1140" s="15"/>
      <c r="CDF1140" s="15"/>
      <c r="CDG1140" s="80"/>
      <c r="CDH1140" s="52"/>
      <c r="CDI1140" s="69"/>
      <c r="CDJ1140" s="69"/>
      <c r="CDK1140" s="69"/>
      <c r="CDL1140" s="107"/>
      <c r="CDM1140" s="2"/>
      <c r="CDN1140" s="15"/>
      <c r="CDO1140" s="15"/>
      <c r="CDP1140" s="80"/>
      <c r="CDQ1140" s="52"/>
      <c r="CDR1140" s="69"/>
      <c r="CDS1140" s="69"/>
      <c r="CDT1140" s="69"/>
      <c r="CDU1140" s="107"/>
      <c r="CDV1140" s="2"/>
      <c r="CDW1140" s="15"/>
      <c r="CDX1140" s="15"/>
      <c r="CDY1140" s="80"/>
      <c r="CDZ1140" s="52"/>
      <c r="CEA1140" s="69"/>
      <c r="CEB1140" s="69"/>
      <c r="CEC1140" s="69"/>
      <c r="CED1140" s="107"/>
      <c r="CEE1140" s="2"/>
      <c r="CEF1140" s="15"/>
      <c r="CEG1140" s="15"/>
      <c r="CEH1140" s="80"/>
      <c r="CEI1140" s="52"/>
      <c r="CEJ1140" s="69"/>
      <c r="CEK1140" s="69"/>
      <c r="CEL1140" s="69"/>
      <c r="CEM1140" s="107"/>
      <c r="CEN1140" s="2"/>
      <c r="CEO1140" s="15"/>
      <c r="CEP1140" s="15"/>
      <c r="CEQ1140" s="80"/>
      <c r="CER1140" s="52"/>
      <c r="CES1140" s="69"/>
      <c r="CET1140" s="69"/>
      <c r="CEU1140" s="69"/>
      <c r="CEV1140" s="107"/>
      <c r="CEW1140" s="2"/>
      <c r="CEX1140" s="15"/>
      <c r="CEY1140" s="15"/>
      <c r="CEZ1140" s="80"/>
      <c r="CFA1140" s="52"/>
      <c r="CFB1140" s="69"/>
      <c r="CFC1140" s="69"/>
      <c r="CFD1140" s="69"/>
      <c r="CFE1140" s="107"/>
      <c r="CFF1140" s="2"/>
      <c r="CFG1140" s="15"/>
      <c r="CFH1140" s="15"/>
      <c r="CFI1140" s="80"/>
      <c r="CFJ1140" s="52"/>
      <c r="CFK1140" s="69"/>
      <c r="CFL1140" s="69"/>
      <c r="CFM1140" s="69"/>
      <c r="CFN1140" s="107"/>
      <c r="CFO1140" s="2"/>
      <c r="CFP1140" s="15"/>
      <c r="CFQ1140" s="15"/>
      <c r="CFR1140" s="80"/>
      <c r="CFS1140" s="52"/>
      <c r="CFT1140" s="69"/>
      <c r="CFU1140" s="69"/>
      <c r="CFV1140" s="69"/>
      <c r="CFW1140" s="107"/>
      <c r="CFX1140" s="2"/>
      <c r="CFY1140" s="15"/>
      <c r="CFZ1140" s="15"/>
      <c r="CGA1140" s="80"/>
      <c r="CGB1140" s="52"/>
      <c r="CGC1140" s="69"/>
      <c r="CGD1140" s="69"/>
      <c r="CGE1140" s="69"/>
      <c r="CGF1140" s="107"/>
      <c r="CGG1140" s="2"/>
      <c r="CGH1140" s="15"/>
      <c r="CGI1140" s="15"/>
      <c r="CGJ1140" s="80"/>
      <c r="CGK1140" s="52"/>
      <c r="CGL1140" s="69"/>
      <c r="CGM1140" s="69"/>
      <c r="CGN1140" s="69"/>
      <c r="CGO1140" s="107"/>
      <c r="CGP1140" s="2"/>
      <c r="CGQ1140" s="15"/>
      <c r="CGR1140" s="15"/>
      <c r="CGS1140" s="80"/>
      <c r="CGT1140" s="52"/>
      <c r="CGU1140" s="69"/>
      <c r="CGV1140" s="69"/>
      <c r="CGW1140" s="69"/>
      <c r="CGX1140" s="107"/>
      <c r="CGY1140" s="2"/>
      <c r="CGZ1140" s="15"/>
      <c r="CHA1140" s="15"/>
      <c r="CHB1140" s="80"/>
      <c r="CHC1140" s="52"/>
      <c r="CHD1140" s="69"/>
      <c r="CHE1140" s="69"/>
      <c r="CHF1140" s="69"/>
      <c r="CHG1140" s="107"/>
      <c r="CHH1140" s="2"/>
      <c r="CHI1140" s="15"/>
      <c r="CHJ1140" s="15"/>
      <c r="CHK1140" s="80"/>
      <c r="CHL1140" s="52"/>
      <c r="CHM1140" s="69"/>
      <c r="CHN1140" s="69"/>
      <c r="CHO1140" s="69"/>
      <c r="CHP1140" s="107"/>
      <c r="CHQ1140" s="2"/>
      <c r="CHR1140" s="15"/>
      <c r="CHS1140" s="15"/>
      <c r="CHT1140" s="80"/>
      <c r="CHU1140" s="52"/>
      <c r="CHV1140" s="69"/>
      <c r="CHW1140" s="69"/>
      <c r="CHX1140" s="69"/>
      <c r="CHY1140" s="107"/>
      <c r="CHZ1140" s="2"/>
      <c r="CIA1140" s="15"/>
      <c r="CIB1140" s="15"/>
      <c r="CIC1140" s="80"/>
      <c r="CID1140" s="52"/>
      <c r="CIE1140" s="69"/>
      <c r="CIF1140" s="69"/>
      <c r="CIG1140" s="69"/>
      <c r="CIH1140" s="107"/>
      <c r="CII1140" s="2"/>
      <c r="CIJ1140" s="15"/>
      <c r="CIK1140" s="15"/>
      <c r="CIL1140" s="80"/>
      <c r="CIM1140" s="52"/>
      <c r="CIN1140" s="69"/>
      <c r="CIO1140" s="69"/>
      <c r="CIP1140" s="69"/>
      <c r="CIQ1140" s="107"/>
      <c r="CIR1140" s="2"/>
      <c r="CIS1140" s="15"/>
      <c r="CIT1140" s="15"/>
      <c r="CIU1140" s="80"/>
      <c r="CIV1140" s="52"/>
      <c r="CIW1140" s="69"/>
      <c r="CIX1140" s="69"/>
      <c r="CIY1140" s="69"/>
      <c r="CIZ1140" s="107"/>
      <c r="CJA1140" s="2"/>
      <c r="CJB1140" s="15"/>
      <c r="CJC1140" s="15"/>
      <c r="CJD1140" s="80"/>
      <c r="CJE1140" s="52"/>
      <c r="CJF1140" s="69"/>
      <c r="CJG1140" s="69"/>
      <c r="CJH1140" s="69"/>
      <c r="CJI1140" s="107"/>
      <c r="CJJ1140" s="2"/>
      <c r="CJK1140" s="15"/>
      <c r="CJL1140" s="15"/>
      <c r="CJM1140" s="80"/>
      <c r="CJN1140" s="52"/>
      <c r="CJO1140" s="69"/>
      <c r="CJP1140" s="69"/>
      <c r="CJQ1140" s="69"/>
      <c r="CJR1140" s="107"/>
      <c r="CJS1140" s="2"/>
      <c r="CJT1140" s="15"/>
      <c r="CJU1140" s="15"/>
      <c r="CJV1140" s="80"/>
      <c r="CJW1140" s="52"/>
      <c r="CJX1140" s="69"/>
      <c r="CJY1140" s="69"/>
      <c r="CJZ1140" s="69"/>
      <c r="CKA1140" s="107"/>
      <c r="CKB1140" s="2"/>
      <c r="CKC1140" s="15"/>
      <c r="CKD1140" s="15"/>
      <c r="CKE1140" s="80"/>
      <c r="CKF1140" s="52"/>
      <c r="CKG1140" s="69"/>
      <c r="CKH1140" s="69"/>
      <c r="CKI1140" s="69"/>
      <c r="CKJ1140" s="107"/>
      <c r="CKK1140" s="2"/>
      <c r="CKL1140" s="15"/>
      <c r="CKM1140" s="15"/>
      <c r="CKN1140" s="80"/>
      <c r="CKO1140" s="52"/>
      <c r="CKP1140" s="69"/>
      <c r="CKQ1140" s="69"/>
      <c r="CKR1140" s="69"/>
      <c r="CKS1140" s="107"/>
      <c r="CKT1140" s="2"/>
      <c r="CKU1140" s="15"/>
      <c r="CKV1140" s="15"/>
      <c r="CKW1140" s="80"/>
      <c r="CKX1140" s="52"/>
      <c r="CKY1140" s="69"/>
      <c r="CKZ1140" s="69"/>
      <c r="CLA1140" s="69"/>
      <c r="CLB1140" s="107"/>
      <c r="CLC1140" s="2"/>
      <c r="CLD1140" s="15"/>
      <c r="CLE1140" s="15"/>
      <c r="CLF1140" s="80"/>
      <c r="CLG1140" s="52"/>
      <c r="CLH1140" s="69"/>
      <c r="CLI1140" s="69"/>
      <c r="CLJ1140" s="69"/>
      <c r="CLK1140" s="107"/>
      <c r="CLL1140" s="2"/>
      <c r="CLM1140" s="15"/>
      <c r="CLN1140" s="15"/>
      <c r="CLO1140" s="80"/>
      <c r="CLP1140" s="52"/>
      <c r="CLQ1140" s="69"/>
      <c r="CLR1140" s="69"/>
      <c r="CLS1140" s="69"/>
      <c r="CLT1140" s="107"/>
      <c r="CLU1140" s="2"/>
      <c r="CLV1140" s="15"/>
      <c r="CLW1140" s="15"/>
      <c r="CLX1140" s="80"/>
      <c r="CLY1140" s="52"/>
      <c r="CLZ1140" s="69"/>
      <c r="CMA1140" s="69"/>
      <c r="CMB1140" s="69"/>
      <c r="CMC1140" s="107"/>
      <c r="CMD1140" s="2"/>
      <c r="CME1140" s="15"/>
      <c r="CMF1140" s="15"/>
      <c r="CMG1140" s="80"/>
      <c r="CMH1140" s="52"/>
      <c r="CMI1140" s="69"/>
      <c r="CMJ1140" s="69"/>
      <c r="CMK1140" s="69"/>
      <c r="CML1140" s="107"/>
      <c r="CMM1140" s="2"/>
      <c r="CMN1140" s="15"/>
      <c r="CMO1140" s="15"/>
      <c r="CMP1140" s="80"/>
      <c r="CMQ1140" s="52"/>
      <c r="CMR1140" s="69"/>
      <c r="CMS1140" s="69"/>
      <c r="CMT1140" s="69"/>
      <c r="CMU1140" s="107"/>
      <c r="CMV1140" s="2"/>
      <c r="CMW1140" s="15"/>
      <c r="CMX1140" s="15"/>
      <c r="CMY1140" s="80"/>
      <c r="CMZ1140" s="52"/>
      <c r="CNA1140" s="69"/>
      <c r="CNB1140" s="69"/>
      <c r="CNC1140" s="69"/>
      <c r="CND1140" s="107"/>
      <c r="CNE1140" s="2"/>
      <c r="CNF1140" s="15"/>
      <c r="CNG1140" s="15"/>
      <c r="CNH1140" s="80"/>
      <c r="CNI1140" s="52"/>
      <c r="CNJ1140" s="69"/>
      <c r="CNK1140" s="69"/>
      <c r="CNL1140" s="69"/>
      <c r="CNM1140" s="107"/>
      <c r="CNN1140" s="2"/>
      <c r="CNO1140" s="15"/>
      <c r="CNP1140" s="15"/>
      <c r="CNQ1140" s="80"/>
      <c r="CNR1140" s="52"/>
      <c r="CNS1140" s="69"/>
      <c r="CNT1140" s="69"/>
      <c r="CNU1140" s="69"/>
      <c r="CNV1140" s="107"/>
      <c r="CNW1140" s="2"/>
      <c r="CNX1140" s="15"/>
      <c r="CNY1140" s="15"/>
      <c r="CNZ1140" s="80"/>
      <c r="COA1140" s="52"/>
      <c r="COB1140" s="69"/>
      <c r="COC1140" s="69"/>
      <c r="COD1140" s="69"/>
      <c r="COE1140" s="107"/>
      <c r="COF1140" s="2"/>
      <c r="COG1140" s="15"/>
      <c r="COH1140" s="15"/>
      <c r="COI1140" s="80"/>
      <c r="COJ1140" s="52"/>
      <c r="COK1140" s="69"/>
      <c r="COL1140" s="69"/>
      <c r="COM1140" s="69"/>
      <c r="CON1140" s="107"/>
      <c r="COO1140" s="2"/>
      <c r="COP1140" s="15"/>
      <c r="COQ1140" s="15"/>
      <c r="COR1140" s="80"/>
      <c r="COS1140" s="52"/>
      <c r="COT1140" s="69"/>
      <c r="COU1140" s="69"/>
      <c r="COV1140" s="69"/>
      <c r="COW1140" s="107"/>
      <c r="COX1140" s="2"/>
      <c r="COY1140" s="15"/>
      <c r="COZ1140" s="15"/>
      <c r="CPA1140" s="80"/>
      <c r="CPB1140" s="52"/>
      <c r="CPC1140" s="69"/>
      <c r="CPD1140" s="69"/>
      <c r="CPE1140" s="69"/>
      <c r="CPF1140" s="107"/>
      <c r="CPG1140" s="2"/>
      <c r="CPH1140" s="15"/>
      <c r="CPI1140" s="15"/>
      <c r="CPJ1140" s="80"/>
      <c r="CPK1140" s="52"/>
      <c r="CPL1140" s="69"/>
      <c r="CPM1140" s="69"/>
      <c r="CPN1140" s="69"/>
      <c r="CPO1140" s="107"/>
      <c r="CPP1140" s="2"/>
      <c r="CPQ1140" s="15"/>
      <c r="CPR1140" s="15"/>
      <c r="CPS1140" s="80"/>
      <c r="CPT1140" s="52"/>
      <c r="CPU1140" s="69"/>
      <c r="CPV1140" s="69"/>
      <c r="CPW1140" s="69"/>
      <c r="CPX1140" s="107"/>
      <c r="CPY1140" s="2"/>
      <c r="CPZ1140" s="15"/>
      <c r="CQA1140" s="15"/>
      <c r="CQB1140" s="80"/>
      <c r="CQC1140" s="52"/>
      <c r="CQD1140" s="69"/>
      <c r="CQE1140" s="69"/>
      <c r="CQF1140" s="69"/>
      <c r="CQG1140" s="107"/>
      <c r="CQH1140" s="2"/>
      <c r="CQI1140" s="15"/>
      <c r="CQJ1140" s="15"/>
      <c r="CQK1140" s="80"/>
      <c r="CQL1140" s="52"/>
      <c r="CQM1140" s="69"/>
      <c r="CQN1140" s="69"/>
      <c r="CQO1140" s="69"/>
      <c r="CQP1140" s="107"/>
      <c r="CQQ1140" s="2"/>
      <c r="CQR1140" s="15"/>
      <c r="CQS1140" s="15"/>
      <c r="CQT1140" s="80"/>
      <c r="CQU1140" s="52"/>
      <c r="CQV1140" s="69"/>
      <c r="CQW1140" s="69"/>
      <c r="CQX1140" s="69"/>
      <c r="CQY1140" s="107"/>
      <c r="CQZ1140" s="2"/>
      <c r="CRA1140" s="15"/>
      <c r="CRB1140" s="15"/>
      <c r="CRC1140" s="80"/>
      <c r="CRD1140" s="52"/>
      <c r="CRE1140" s="69"/>
      <c r="CRF1140" s="69"/>
      <c r="CRG1140" s="69"/>
      <c r="CRH1140" s="107"/>
      <c r="CRI1140" s="2"/>
      <c r="CRJ1140" s="15"/>
      <c r="CRK1140" s="15"/>
      <c r="CRL1140" s="80"/>
      <c r="CRM1140" s="52"/>
      <c r="CRN1140" s="69"/>
      <c r="CRO1140" s="69"/>
      <c r="CRP1140" s="69"/>
      <c r="CRQ1140" s="107"/>
      <c r="CRR1140" s="2"/>
      <c r="CRS1140" s="15"/>
      <c r="CRT1140" s="15"/>
      <c r="CRU1140" s="80"/>
      <c r="CRV1140" s="52"/>
      <c r="CRW1140" s="69"/>
      <c r="CRX1140" s="69"/>
      <c r="CRY1140" s="69"/>
      <c r="CRZ1140" s="107"/>
      <c r="CSA1140" s="2"/>
      <c r="CSB1140" s="15"/>
      <c r="CSC1140" s="15"/>
      <c r="CSD1140" s="80"/>
      <c r="CSE1140" s="52"/>
      <c r="CSF1140" s="69"/>
      <c r="CSG1140" s="69"/>
      <c r="CSH1140" s="69"/>
      <c r="CSI1140" s="107"/>
      <c r="CSJ1140" s="2"/>
      <c r="CSK1140" s="15"/>
      <c r="CSL1140" s="15"/>
      <c r="CSM1140" s="80"/>
      <c r="CSN1140" s="52"/>
      <c r="CSO1140" s="69"/>
      <c r="CSP1140" s="69"/>
      <c r="CSQ1140" s="69"/>
      <c r="CSR1140" s="107"/>
      <c r="CSS1140" s="2"/>
      <c r="CST1140" s="15"/>
      <c r="CSU1140" s="15"/>
      <c r="CSV1140" s="80"/>
      <c r="CSW1140" s="52"/>
      <c r="CSX1140" s="69"/>
      <c r="CSY1140" s="69"/>
      <c r="CSZ1140" s="69"/>
      <c r="CTA1140" s="107"/>
      <c r="CTB1140" s="2"/>
      <c r="CTC1140" s="15"/>
      <c r="CTD1140" s="15"/>
      <c r="CTE1140" s="80"/>
      <c r="CTF1140" s="52"/>
      <c r="CTG1140" s="69"/>
      <c r="CTH1140" s="69"/>
      <c r="CTI1140" s="69"/>
      <c r="CTJ1140" s="107"/>
      <c r="CTK1140" s="2"/>
      <c r="CTL1140" s="15"/>
      <c r="CTM1140" s="15"/>
      <c r="CTN1140" s="80"/>
      <c r="CTO1140" s="52"/>
      <c r="CTP1140" s="69"/>
      <c r="CTQ1140" s="69"/>
      <c r="CTR1140" s="69"/>
      <c r="CTS1140" s="107"/>
      <c r="CTT1140" s="2"/>
      <c r="CTU1140" s="15"/>
      <c r="CTV1140" s="15"/>
      <c r="CTW1140" s="80"/>
      <c r="CTX1140" s="52"/>
      <c r="CTY1140" s="69"/>
      <c r="CTZ1140" s="69"/>
      <c r="CUA1140" s="69"/>
      <c r="CUB1140" s="107"/>
      <c r="CUC1140" s="2"/>
      <c r="CUD1140" s="15"/>
      <c r="CUE1140" s="15"/>
      <c r="CUF1140" s="80"/>
      <c r="CUG1140" s="52"/>
      <c r="CUH1140" s="69"/>
      <c r="CUI1140" s="69"/>
      <c r="CUJ1140" s="69"/>
      <c r="CUK1140" s="107"/>
      <c r="CUL1140" s="2"/>
      <c r="CUM1140" s="15"/>
      <c r="CUN1140" s="15"/>
      <c r="CUO1140" s="80"/>
      <c r="CUP1140" s="52"/>
      <c r="CUQ1140" s="69"/>
      <c r="CUR1140" s="69"/>
      <c r="CUS1140" s="69"/>
      <c r="CUT1140" s="107"/>
      <c r="CUU1140" s="2"/>
      <c r="CUV1140" s="15"/>
      <c r="CUW1140" s="15"/>
      <c r="CUX1140" s="80"/>
      <c r="CUY1140" s="52"/>
      <c r="CUZ1140" s="69"/>
      <c r="CVA1140" s="69"/>
      <c r="CVB1140" s="69"/>
      <c r="CVC1140" s="107"/>
      <c r="CVD1140" s="2"/>
      <c r="CVE1140" s="15"/>
      <c r="CVF1140" s="15"/>
      <c r="CVG1140" s="80"/>
      <c r="CVH1140" s="52"/>
      <c r="CVI1140" s="69"/>
      <c r="CVJ1140" s="69"/>
      <c r="CVK1140" s="69"/>
      <c r="CVL1140" s="107"/>
      <c r="CVM1140" s="2"/>
      <c r="CVN1140" s="15"/>
      <c r="CVO1140" s="15"/>
      <c r="CVP1140" s="80"/>
      <c r="CVQ1140" s="52"/>
      <c r="CVR1140" s="69"/>
      <c r="CVS1140" s="69"/>
      <c r="CVT1140" s="69"/>
      <c r="CVU1140" s="107"/>
      <c r="CVV1140" s="2"/>
      <c r="CVW1140" s="15"/>
      <c r="CVX1140" s="15"/>
      <c r="CVY1140" s="80"/>
      <c r="CVZ1140" s="52"/>
      <c r="CWA1140" s="69"/>
      <c r="CWB1140" s="69"/>
      <c r="CWC1140" s="69"/>
      <c r="CWD1140" s="107"/>
      <c r="CWE1140" s="2"/>
      <c r="CWF1140" s="15"/>
      <c r="CWG1140" s="15"/>
      <c r="CWH1140" s="80"/>
      <c r="CWI1140" s="52"/>
      <c r="CWJ1140" s="69"/>
      <c r="CWK1140" s="69"/>
      <c r="CWL1140" s="69"/>
      <c r="CWM1140" s="107"/>
      <c r="CWN1140" s="2"/>
      <c r="CWO1140" s="15"/>
      <c r="CWP1140" s="15"/>
      <c r="CWQ1140" s="80"/>
      <c r="CWR1140" s="52"/>
      <c r="CWS1140" s="69"/>
      <c r="CWT1140" s="69"/>
      <c r="CWU1140" s="69"/>
      <c r="CWV1140" s="107"/>
      <c r="CWW1140" s="2"/>
      <c r="CWX1140" s="15"/>
      <c r="CWY1140" s="15"/>
      <c r="CWZ1140" s="80"/>
      <c r="CXA1140" s="52"/>
      <c r="CXB1140" s="69"/>
      <c r="CXC1140" s="69"/>
      <c r="CXD1140" s="69"/>
      <c r="CXE1140" s="107"/>
      <c r="CXF1140" s="2"/>
      <c r="CXG1140" s="15"/>
      <c r="CXH1140" s="15"/>
      <c r="CXI1140" s="80"/>
      <c r="CXJ1140" s="52"/>
      <c r="CXK1140" s="69"/>
      <c r="CXL1140" s="69"/>
      <c r="CXM1140" s="69"/>
      <c r="CXN1140" s="107"/>
      <c r="CXO1140" s="2"/>
      <c r="CXP1140" s="15"/>
      <c r="CXQ1140" s="15"/>
      <c r="CXR1140" s="80"/>
      <c r="CXS1140" s="52"/>
      <c r="CXT1140" s="69"/>
      <c r="CXU1140" s="69"/>
      <c r="CXV1140" s="69"/>
      <c r="CXW1140" s="107"/>
      <c r="CXX1140" s="2"/>
      <c r="CXY1140" s="15"/>
      <c r="CXZ1140" s="15"/>
      <c r="CYA1140" s="80"/>
      <c r="CYB1140" s="52"/>
      <c r="CYC1140" s="69"/>
      <c r="CYD1140" s="69"/>
      <c r="CYE1140" s="69"/>
      <c r="CYF1140" s="107"/>
      <c r="CYG1140" s="2"/>
      <c r="CYH1140" s="15"/>
      <c r="CYI1140" s="15"/>
      <c r="CYJ1140" s="80"/>
      <c r="CYK1140" s="52"/>
      <c r="CYL1140" s="69"/>
      <c r="CYM1140" s="69"/>
      <c r="CYN1140" s="69"/>
      <c r="CYO1140" s="107"/>
      <c r="CYP1140" s="2"/>
      <c r="CYQ1140" s="15"/>
      <c r="CYR1140" s="15"/>
      <c r="CYS1140" s="80"/>
      <c r="CYT1140" s="52"/>
      <c r="CYU1140" s="69"/>
      <c r="CYV1140" s="69"/>
      <c r="CYW1140" s="69"/>
      <c r="CYX1140" s="107"/>
      <c r="CYY1140" s="2"/>
      <c r="CYZ1140" s="15"/>
      <c r="CZA1140" s="15"/>
      <c r="CZB1140" s="80"/>
      <c r="CZC1140" s="52"/>
      <c r="CZD1140" s="69"/>
      <c r="CZE1140" s="69"/>
      <c r="CZF1140" s="69"/>
      <c r="CZG1140" s="107"/>
      <c r="CZH1140" s="2"/>
      <c r="CZI1140" s="15"/>
      <c r="CZJ1140" s="15"/>
      <c r="CZK1140" s="80"/>
      <c r="CZL1140" s="52"/>
      <c r="CZM1140" s="69"/>
      <c r="CZN1140" s="69"/>
      <c r="CZO1140" s="69"/>
      <c r="CZP1140" s="107"/>
      <c r="CZQ1140" s="2"/>
      <c r="CZR1140" s="15"/>
      <c r="CZS1140" s="15"/>
      <c r="CZT1140" s="80"/>
      <c r="CZU1140" s="52"/>
      <c r="CZV1140" s="69"/>
      <c r="CZW1140" s="69"/>
      <c r="CZX1140" s="69"/>
      <c r="CZY1140" s="107"/>
      <c r="CZZ1140" s="2"/>
      <c r="DAA1140" s="15"/>
      <c r="DAB1140" s="15"/>
      <c r="DAC1140" s="80"/>
      <c r="DAD1140" s="52"/>
      <c r="DAE1140" s="69"/>
      <c r="DAF1140" s="69"/>
      <c r="DAG1140" s="69"/>
      <c r="DAH1140" s="107"/>
      <c r="DAI1140" s="2"/>
      <c r="DAJ1140" s="15"/>
      <c r="DAK1140" s="15"/>
      <c r="DAL1140" s="80"/>
      <c r="DAM1140" s="52"/>
      <c r="DAN1140" s="69"/>
      <c r="DAO1140" s="69"/>
      <c r="DAP1140" s="69"/>
      <c r="DAQ1140" s="107"/>
      <c r="DAR1140" s="2"/>
      <c r="DAS1140" s="15"/>
      <c r="DAT1140" s="15"/>
      <c r="DAU1140" s="80"/>
      <c r="DAV1140" s="52"/>
      <c r="DAW1140" s="69"/>
      <c r="DAX1140" s="69"/>
      <c r="DAY1140" s="69"/>
      <c r="DAZ1140" s="107"/>
      <c r="DBA1140" s="2"/>
      <c r="DBB1140" s="15"/>
      <c r="DBC1140" s="15"/>
      <c r="DBD1140" s="80"/>
      <c r="DBE1140" s="52"/>
      <c r="DBF1140" s="69"/>
      <c r="DBG1140" s="69"/>
      <c r="DBH1140" s="69"/>
      <c r="DBI1140" s="107"/>
      <c r="DBJ1140" s="2"/>
      <c r="DBK1140" s="15"/>
      <c r="DBL1140" s="15"/>
      <c r="DBM1140" s="80"/>
      <c r="DBN1140" s="52"/>
      <c r="DBO1140" s="69"/>
      <c r="DBP1140" s="69"/>
      <c r="DBQ1140" s="69"/>
      <c r="DBR1140" s="107"/>
      <c r="DBS1140" s="2"/>
      <c r="DBT1140" s="15"/>
      <c r="DBU1140" s="15"/>
      <c r="DBV1140" s="80"/>
      <c r="DBW1140" s="52"/>
      <c r="DBX1140" s="69"/>
      <c r="DBY1140" s="69"/>
      <c r="DBZ1140" s="69"/>
      <c r="DCA1140" s="107"/>
      <c r="DCB1140" s="2"/>
      <c r="DCC1140" s="15"/>
      <c r="DCD1140" s="15"/>
      <c r="DCE1140" s="80"/>
      <c r="DCF1140" s="52"/>
      <c r="DCG1140" s="69"/>
      <c r="DCH1140" s="69"/>
      <c r="DCI1140" s="69"/>
      <c r="DCJ1140" s="107"/>
      <c r="DCK1140" s="2"/>
      <c r="DCL1140" s="15"/>
      <c r="DCM1140" s="15"/>
      <c r="DCN1140" s="80"/>
      <c r="DCO1140" s="52"/>
      <c r="DCP1140" s="69"/>
      <c r="DCQ1140" s="69"/>
      <c r="DCR1140" s="69"/>
      <c r="DCS1140" s="107"/>
      <c r="DCT1140" s="2"/>
      <c r="DCU1140" s="15"/>
      <c r="DCV1140" s="15"/>
      <c r="DCW1140" s="80"/>
      <c r="DCX1140" s="52"/>
      <c r="DCY1140" s="69"/>
      <c r="DCZ1140" s="69"/>
      <c r="DDA1140" s="69"/>
      <c r="DDB1140" s="107"/>
      <c r="DDC1140" s="2"/>
      <c r="DDD1140" s="15"/>
      <c r="DDE1140" s="15"/>
      <c r="DDF1140" s="80"/>
      <c r="DDG1140" s="52"/>
      <c r="DDH1140" s="69"/>
      <c r="DDI1140" s="69"/>
      <c r="DDJ1140" s="69"/>
      <c r="DDK1140" s="107"/>
      <c r="DDL1140" s="2"/>
      <c r="DDM1140" s="15"/>
      <c r="DDN1140" s="15"/>
      <c r="DDO1140" s="80"/>
      <c r="DDP1140" s="52"/>
      <c r="DDQ1140" s="69"/>
      <c r="DDR1140" s="69"/>
      <c r="DDS1140" s="69"/>
      <c r="DDT1140" s="107"/>
      <c r="DDU1140" s="2"/>
      <c r="DDV1140" s="15"/>
      <c r="DDW1140" s="15"/>
      <c r="DDX1140" s="80"/>
      <c r="DDY1140" s="52"/>
      <c r="DDZ1140" s="69"/>
      <c r="DEA1140" s="69"/>
      <c r="DEB1140" s="69"/>
      <c r="DEC1140" s="107"/>
      <c r="DED1140" s="2"/>
      <c r="DEE1140" s="15"/>
      <c r="DEF1140" s="15"/>
      <c r="DEG1140" s="80"/>
      <c r="DEH1140" s="52"/>
      <c r="DEI1140" s="69"/>
      <c r="DEJ1140" s="69"/>
      <c r="DEK1140" s="69"/>
      <c r="DEL1140" s="107"/>
      <c r="DEM1140" s="2"/>
      <c r="DEN1140" s="15"/>
      <c r="DEO1140" s="15"/>
      <c r="DEP1140" s="80"/>
      <c r="DEQ1140" s="52"/>
      <c r="DER1140" s="69"/>
      <c r="DES1140" s="69"/>
      <c r="DET1140" s="69"/>
      <c r="DEU1140" s="107"/>
      <c r="DEV1140" s="2"/>
      <c r="DEW1140" s="15"/>
      <c r="DEX1140" s="15"/>
      <c r="DEY1140" s="80"/>
      <c r="DEZ1140" s="52"/>
      <c r="DFA1140" s="69"/>
      <c r="DFB1140" s="69"/>
      <c r="DFC1140" s="69"/>
      <c r="DFD1140" s="107"/>
      <c r="DFE1140" s="2"/>
      <c r="DFF1140" s="15"/>
      <c r="DFG1140" s="15"/>
      <c r="DFH1140" s="80"/>
      <c r="DFI1140" s="52"/>
      <c r="DFJ1140" s="69"/>
      <c r="DFK1140" s="69"/>
      <c r="DFL1140" s="69"/>
      <c r="DFM1140" s="107"/>
      <c r="DFN1140" s="2"/>
      <c r="DFO1140" s="15"/>
      <c r="DFP1140" s="15"/>
      <c r="DFQ1140" s="80"/>
      <c r="DFR1140" s="52"/>
      <c r="DFS1140" s="69"/>
      <c r="DFT1140" s="69"/>
      <c r="DFU1140" s="69"/>
      <c r="DFV1140" s="107"/>
      <c r="DFW1140" s="2"/>
      <c r="DFX1140" s="15"/>
      <c r="DFY1140" s="15"/>
      <c r="DFZ1140" s="80"/>
      <c r="DGA1140" s="52"/>
      <c r="DGB1140" s="69"/>
      <c r="DGC1140" s="69"/>
      <c r="DGD1140" s="69"/>
      <c r="DGE1140" s="107"/>
      <c r="DGF1140" s="2"/>
      <c r="DGG1140" s="15"/>
      <c r="DGH1140" s="15"/>
      <c r="DGI1140" s="80"/>
      <c r="DGJ1140" s="52"/>
      <c r="DGK1140" s="69"/>
      <c r="DGL1140" s="69"/>
      <c r="DGM1140" s="69"/>
      <c r="DGN1140" s="107"/>
      <c r="DGO1140" s="2"/>
      <c r="DGP1140" s="15"/>
      <c r="DGQ1140" s="15"/>
      <c r="DGR1140" s="80"/>
      <c r="DGS1140" s="52"/>
      <c r="DGT1140" s="69"/>
      <c r="DGU1140" s="69"/>
      <c r="DGV1140" s="69"/>
      <c r="DGW1140" s="107"/>
      <c r="DGX1140" s="2"/>
      <c r="DGY1140" s="15"/>
      <c r="DGZ1140" s="15"/>
      <c r="DHA1140" s="80"/>
      <c r="DHB1140" s="52"/>
      <c r="DHC1140" s="69"/>
      <c r="DHD1140" s="69"/>
      <c r="DHE1140" s="69"/>
      <c r="DHF1140" s="107"/>
      <c r="DHG1140" s="2"/>
      <c r="DHH1140" s="15"/>
      <c r="DHI1140" s="15"/>
      <c r="DHJ1140" s="80"/>
      <c r="DHK1140" s="52"/>
      <c r="DHL1140" s="69"/>
      <c r="DHM1140" s="69"/>
      <c r="DHN1140" s="69"/>
      <c r="DHO1140" s="107"/>
      <c r="DHP1140" s="2"/>
      <c r="DHQ1140" s="15"/>
      <c r="DHR1140" s="15"/>
      <c r="DHS1140" s="80"/>
      <c r="DHT1140" s="52"/>
      <c r="DHU1140" s="69"/>
      <c r="DHV1140" s="69"/>
      <c r="DHW1140" s="69"/>
      <c r="DHX1140" s="107"/>
      <c r="DHY1140" s="2"/>
      <c r="DHZ1140" s="15"/>
      <c r="DIA1140" s="15"/>
      <c r="DIB1140" s="80"/>
      <c r="DIC1140" s="52"/>
      <c r="DID1140" s="69"/>
      <c r="DIE1140" s="69"/>
      <c r="DIF1140" s="69"/>
      <c r="DIG1140" s="107"/>
      <c r="DIH1140" s="2"/>
      <c r="DII1140" s="15"/>
      <c r="DIJ1140" s="15"/>
      <c r="DIK1140" s="80"/>
      <c r="DIL1140" s="52"/>
      <c r="DIM1140" s="69"/>
      <c r="DIN1140" s="69"/>
      <c r="DIO1140" s="69"/>
      <c r="DIP1140" s="107"/>
      <c r="DIQ1140" s="2"/>
      <c r="DIR1140" s="15"/>
      <c r="DIS1140" s="15"/>
      <c r="DIT1140" s="80"/>
      <c r="DIU1140" s="52"/>
      <c r="DIV1140" s="69"/>
      <c r="DIW1140" s="69"/>
      <c r="DIX1140" s="69"/>
      <c r="DIY1140" s="107"/>
      <c r="DIZ1140" s="2"/>
      <c r="DJA1140" s="15"/>
      <c r="DJB1140" s="15"/>
      <c r="DJC1140" s="80"/>
      <c r="DJD1140" s="52"/>
      <c r="DJE1140" s="69"/>
      <c r="DJF1140" s="69"/>
      <c r="DJG1140" s="69"/>
      <c r="DJH1140" s="107"/>
      <c r="DJI1140" s="2"/>
      <c r="DJJ1140" s="15"/>
      <c r="DJK1140" s="15"/>
      <c r="DJL1140" s="80"/>
      <c r="DJM1140" s="52"/>
      <c r="DJN1140" s="69"/>
      <c r="DJO1140" s="69"/>
      <c r="DJP1140" s="69"/>
      <c r="DJQ1140" s="107"/>
      <c r="DJR1140" s="2"/>
      <c r="DJS1140" s="15"/>
      <c r="DJT1140" s="15"/>
      <c r="DJU1140" s="80"/>
      <c r="DJV1140" s="52"/>
      <c r="DJW1140" s="69"/>
      <c r="DJX1140" s="69"/>
      <c r="DJY1140" s="69"/>
      <c r="DJZ1140" s="107"/>
      <c r="DKA1140" s="2"/>
      <c r="DKB1140" s="15"/>
      <c r="DKC1140" s="15"/>
      <c r="DKD1140" s="80"/>
      <c r="DKE1140" s="52"/>
      <c r="DKF1140" s="69"/>
      <c r="DKG1140" s="69"/>
      <c r="DKH1140" s="69"/>
      <c r="DKI1140" s="107"/>
      <c r="DKJ1140" s="2"/>
      <c r="DKK1140" s="15"/>
      <c r="DKL1140" s="15"/>
      <c r="DKM1140" s="80"/>
      <c r="DKN1140" s="52"/>
      <c r="DKO1140" s="69"/>
      <c r="DKP1140" s="69"/>
      <c r="DKQ1140" s="69"/>
      <c r="DKR1140" s="107"/>
      <c r="DKS1140" s="2"/>
      <c r="DKT1140" s="15"/>
      <c r="DKU1140" s="15"/>
      <c r="DKV1140" s="80"/>
      <c r="DKW1140" s="52"/>
      <c r="DKX1140" s="69"/>
      <c r="DKY1140" s="69"/>
      <c r="DKZ1140" s="69"/>
      <c r="DLA1140" s="107"/>
      <c r="DLB1140" s="2"/>
      <c r="DLC1140" s="15"/>
      <c r="DLD1140" s="15"/>
      <c r="DLE1140" s="80"/>
      <c r="DLF1140" s="52"/>
      <c r="DLG1140" s="69"/>
      <c r="DLH1140" s="69"/>
      <c r="DLI1140" s="69"/>
      <c r="DLJ1140" s="107"/>
      <c r="DLK1140" s="2"/>
      <c r="DLL1140" s="15"/>
      <c r="DLM1140" s="15"/>
      <c r="DLN1140" s="80"/>
      <c r="DLO1140" s="52"/>
      <c r="DLP1140" s="69"/>
      <c r="DLQ1140" s="69"/>
      <c r="DLR1140" s="69"/>
      <c r="DLS1140" s="107"/>
      <c r="DLT1140" s="2"/>
      <c r="DLU1140" s="15"/>
      <c r="DLV1140" s="15"/>
      <c r="DLW1140" s="80"/>
      <c r="DLX1140" s="52"/>
      <c r="DLY1140" s="69"/>
      <c r="DLZ1140" s="69"/>
      <c r="DMA1140" s="69"/>
      <c r="DMB1140" s="107"/>
      <c r="DMC1140" s="2"/>
      <c r="DMD1140" s="15"/>
      <c r="DME1140" s="15"/>
      <c r="DMF1140" s="80"/>
      <c r="DMG1140" s="52"/>
      <c r="DMH1140" s="69"/>
      <c r="DMI1140" s="69"/>
      <c r="DMJ1140" s="69"/>
      <c r="DMK1140" s="107"/>
      <c r="DML1140" s="2"/>
      <c r="DMM1140" s="15"/>
      <c r="DMN1140" s="15"/>
      <c r="DMO1140" s="80"/>
      <c r="DMP1140" s="52"/>
      <c r="DMQ1140" s="69"/>
      <c r="DMR1140" s="69"/>
      <c r="DMS1140" s="69"/>
      <c r="DMT1140" s="107"/>
      <c r="DMU1140" s="2"/>
      <c r="DMV1140" s="15"/>
      <c r="DMW1140" s="15"/>
      <c r="DMX1140" s="80"/>
      <c r="DMY1140" s="52"/>
      <c r="DMZ1140" s="69"/>
      <c r="DNA1140" s="69"/>
      <c r="DNB1140" s="69"/>
      <c r="DNC1140" s="107"/>
      <c r="DND1140" s="2"/>
      <c r="DNE1140" s="15"/>
      <c r="DNF1140" s="15"/>
      <c r="DNG1140" s="80"/>
      <c r="DNH1140" s="52"/>
      <c r="DNI1140" s="69"/>
      <c r="DNJ1140" s="69"/>
      <c r="DNK1140" s="69"/>
      <c r="DNL1140" s="107"/>
      <c r="DNM1140" s="2"/>
      <c r="DNN1140" s="15"/>
      <c r="DNO1140" s="15"/>
      <c r="DNP1140" s="80"/>
      <c r="DNQ1140" s="52"/>
      <c r="DNR1140" s="69"/>
      <c r="DNS1140" s="69"/>
      <c r="DNT1140" s="69"/>
      <c r="DNU1140" s="107"/>
      <c r="DNV1140" s="2"/>
      <c r="DNW1140" s="15"/>
      <c r="DNX1140" s="15"/>
      <c r="DNY1140" s="80"/>
      <c r="DNZ1140" s="52"/>
      <c r="DOA1140" s="69"/>
      <c r="DOB1140" s="69"/>
      <c r="DOC1140" s="69"/>
      <c r="DOD1140" s="107"/>
      <c r="DOE1140" s="2"/>
      <c r="DOF1140" s="15"/>
      <c r="DOG1140" s="15"/>
      <c r="DOH1140" s="80"/>
      <c r="DOI1140" s="52"/>
      <c r="DOJ1140" s="69"/>
      <c r="DOK1140" s="69"/>
      <c r="DOL1140" s="69"/>
      <c r="DOM1140" s="107"/>
      <c r="DON1140" s="2"/>
      <c r="DOO1140" s="15"/>
      <c r="DOP1140" s="15"/>
      <c r="DOQ1140" s="80"/>
      <c r="DOR1140" s="52"/>
      <c r="DOS1140" s="69"/>
      <c r="DOT1140" s="69"/>
      <c r="DOU1140" s="69"/>
      <c r="DOV1140" s="107"/>
      <c r="DOW1140" s="2"/>
      <c r="DOX1140" s="15"/>
      <c r="DOY1140" s="15"/>
      <c r="DOZ1140" s="80"/>
      <c r="DPA1140" s="52"/>
      <c r="DPB1140" s="69"/>
      <c r="DPC1140" s="69"/>
      <c r="DPD1140" s="69"/>
      <c r="DPE1140" s="107"/>
      <c r="DPF1140" s="2"/>
      <c r="DPG1140" s="15"/>
      <c r="DPH1140" s="15"/>
      <c r="DPI1140" s="80"/>
      <c r="DPJ1140" s="52"/>
      <c r="DPK1140" s="69"/>
      <c r="DPL1140" s="69"/>
      <c r="DPM1140" s="69"/>
      <c r="DPN1140" s="107"/>
      <c r="DPO1140" s="2"/>
      <c r="DPP1140" s="15"/>
      <c r="DPQ1140" s="15"/>
      <c r="DPR1140" s="80"/>
      <c r="DPS1140" s="52"/>
      <c r="DPT1140" s="69"/>
      <c r="DPU1140" s="69"/>
      <c r="DPV1140" s="69"/>
      <c r="DPW1140" s="107"/>
      <c r="DPX1140" s="2"/>
      <c r="DPY1140" s="15"/>
      <c r="DPZ1140" s="15"/>
      <c r="DQA1140" s="80"/>
      <c r="DQB1140" s="52"/>
      <c r="DQC1140" s="69"/>
      <c r="DQD1140" s="69"/>
      <c r="DQE1140" s="69"/>
      <c r="DQF1140" s="107"/>
      <c r="DQG1140" s="2"/>
      <c r="DQH1140" s="15"/>
      <c r="DQI1140" s="15"/>
      <c r="DQJ1140" s="80"/>
      <c r="DQK1140" s="52"/>
      <c r="DQL1140" s="69"/>
      <c r="DQM1140" s="69"/>
      <c r="DQN1140" s="69"/>
      <c r="DQO1140" s="107"/>
      <c r="DQP1140" s="2"/>
      <c r="DQQ1140" s="15"/>
      <c r="DQR1140" s="15"/>
      <c r="DQS1140" s="80"/>
      <c r="DQT1140" s="52"/>
      <c r="DQU1140" s="69"/>
      <c r="DQV1140" s="69"/>
      <c r="DQW1140" s="69"/>
      <c r="DQX1140" s="107"/>
      <c r="DQY1140" s="2"/>
      <c r="DQZ1140" s="15"/>
      <c r="DRA1140" s="15"/>
      <c r="DRB1140" s="80"/>
      <c r="DRC1140" s="52"/>
      <c r="DRD1140" s="69"/>
      <c r="DRE1140" s="69"/>
      <c r="DRF1140" s="69"/>
      <c r="DRG1140" s="107"/>
      <c r="DRH1140" s="2"/>
      <c r="DRI1140" s="15"/>
      <c r="DRJ1140" s="15"/>
      <c r="DRK1140" s="80"/>
      <c r="DRL1140" s="52"/>
      <c r="DRM1140" s="69"/>
      <c r="DRN1140" s="69"/>
      <c r="DRO1140" s="69"/>
      <c r="DRP1140" s="107"/>
      <c r="DRQ1140" s="2"/>
      <c r="DRR1140" s="15"/>
      <c r="DRS1140" s="15"/>
      <c r="DRT1140" s="80"/>
      <c r="DRU1140" s="52"/>
      <c r="DRV1140" s="69"/>
      <c r="DRW1140" s="69"/>
      <c r="DRX1140" s="69"/>
      <c r="DRY1140" s="107"/>
      <c r="DRZ1140" s="2"/>
      <c r="DSA1140" s="15"/>
      <c r="DSB1140" s="15"/>
      <c r="DSC1140" s="80"/>
      <c r="DSD1140" s="52"/>
      <c r="DSE1140" s="69"/>
      <c r="DSF1140" s="69"/>
      <c r="DSG1140" s="69"/>
      <c r="DSH1140" s="107"/>
      <c r="DSI1140" s="2"/>
      <c r="DSJ1140" s="15"/>
      <c r="DSK1140" s="15"/>
      <c r="DSL1140" s="80"/>
      <c r="DSM1140" s="52"/>
      <c r="DSN1140" s="69"/>
      <c r="DSO1140" s="69"/>
      <c r="DSP1140" s="69"/>
      <c r="DSQ1140" s="107"/>
      <c r="DSR1140" s="2"/>
      <c r="DSS1140" s="15"/>
      <c r="DST1140" s="15"/>
      <c r="DSU1140" s="80"/>
      <c r="DSV1140" s="52"/>
      <c r="DSW1140" s="69"/>
      <c r="DSX1140" s="69"/>
      <c r="DSY1140" s="69"/>
      <c r="DSZ1140" s="107"/>
      <c r="DTA1140" s="2"/>
      <c r="DTB1140" s="15"/>
      <c r="DTC1140" s="15"/>
      <c r="DTD1140" s="80"/>
      <c r="DTE1140" s="52"/>
      <c r="DTF1140" s="69"/>
      <c r="DTG1140" s="69"/>
      <c r="DTH1140" s="69"/>
      <c r="DTI1140" s="107"/>
      <c r="DTJ1140" s="2"/>
      <c r="DTK1140" s="15"/>
      <c r="DTL1140" s="15"/>
      <c r="DTM1140" s="80"/>
      <c r="DTN1140" s="52"/>
      <c r="DTO1140" s="69"/>
      <c r="DTP1140" s="69"/>
      <c r="DTQ1140" s="69"/>
      <c r="DTR1140" s="107"/>
      <c r="DTS1140" s="2"/>
      <c r="DTT1140" s="15"/>
      <c r="DTU1140" s="15"/>
      <c r="DTV1140" s="80"/>
      <c r="DTW1140" s="52"/>
      <c r="DTX1140" s="69"/>
      <c r="DTY1140" s="69"/>
      <c r="DTZ1140" s="69"/>
      <c r="DUA1140" s="107"/>
      <c r="DUB1140" s="2"/>
      <c r="DUC1140" s="15"/>
      <c r="DUD1140" s="15"/>
      <c r="DUE1140" s="80"/>
      <c r="DUF1140" s="52"/>
      <c r="DUG1140" s="69"/>
      <c r="DUH1140" s="69"/>
      <c r="DUI1140" s="69"/>
      <c r="DUJ1140" s="107"/>
      <c r="DUK1140" s="2"/>
      <c r="DUL1140" s="15"/>
      <c r="DUM1140" s="15"/>
      <c r="DUN1140" s="80"/>
      <c r="DUO1140" s="52"/>
      <c r="DUP1140" s="69"/>
      <c r="DUQ1140" s="69"/>
      <c r="DUR1140" s="69"/>
      <c r="DUS1140" s="107"/>
      <c r="DUT1140" s="2"/>
      <c r="DUU1140" s="15"/>
      <c r="DUV1140" s="15"/>
      <c r="DUW1140" s="80"/>
      <c r="DUX1140" s="52"/>
      <c r="DUY1140" s="69"/>
      <c r="DUZ1140" s="69"/>
      <c r="DVA1140" s="69"/>
      <c r="DVB1140" s="107"/>
      <c r="DVC1140" s="2"/>
      <c r="DVD1140" s="15"/>
      <c r="DVE1140" s="15"/>
      <c r="DVF1140" s="80"/>
      <c r="DVG1140" s="52"/>
      <c r="DVH1140" s="69"/>
      <c r="DVI1140" s="69"/>
      <c r="DVJ1140" s="69"/>
      <c r="DVK1140" s="107"/>
      <c r="DVL1140" s="2"/>
      <c r="DVM1140" s="15"/>
      <c r="DVN1140" s="15"/>
      <c r="DVO1140" s="80"/>
      <c r="DVP1140" s="52"/>
      <c r="DVQ1140" s="69"/>
      <c r="DVR1140" s="69"/>
      <c r="DVS1140" s="69"/>
      <c r="DVT1140" s="107"/>
      <c r="DVU1140" s="2"/>
      <c r="DVV1140" s="15"/>
      <c r="DVW1140" s="15"/>
      <c r="DVX1140" s="80"/>
      <c r="DVY1140" s="52"/>
      <c r="DVZ1140" s="69"/>
      <c r="DWA1140" s="69"/>
      <c r="DWB1140" s="69"/>
      <c r="DWC1140" s="107"/>
      <c r="DWD1140" s="2"/>
      <c r="DWE1140" s="15"/>
      <c r="DWF1140" s="15"/>
      <c r="DWG1140" s="80"/>
      <c r="DWH1140" s="52"/>
      <c r="DWI1140" s="69"/>
      <c r="DWJ1140" s="69"/>
      <c r="DWK1140" s="69"/>
      <c r="DWL1140" s="107"/>
      <c r="DWM1140" s="2"/>
      <c r="DWN1140" s="15"/>
      <c r="DWO1140" s="15"/>
      <c r="DWP1140" s="80"/>
      <c r="DWQ1140" s="52"/>
      <c r="DWR1140" s="69"/>
      <c r="DWS1140" s="69"/>
      <c r="DWT1140" s="69"/>
      <c r="DWU1140" s="107"/>
      <c r="DWV1140" s="2"/>
      <c r="DWW1140" s="15"/>
      <c r="DWX1140" s="15"/>
      <c r="DWY1140" s="80"/>
      <c r="DWZ1140" s="52"/>
      <c r="DXA1140" s="69"/>
      <c r="DXB1140" s="69"/>
      <c r="DXC1140" s="69"/>
      <c r="DXD1140" s="107"/>
      <c r="DXE1140" s="2"/>
      <c r="DXF1140" s="15"/>
      <c r="DXG1140" s="15"/>
      <c r="DXH1140" s="80"/>
      <c r="DXI1140" s="52"/>
      <c r="DXJ1140" s="69"/>
      <c r="DXK1140" s="69"/>
      <c r="DXL1140" s="69"/>
      <c r="DXM1140" s="107"/>
      <c r="DXN1140" s="2"/>
      <c r="DXO1140" s="15"/>
      <c r="DXP1140" s="15"/>
      <c r="DXQ1140" s="80"/>
      <c r="DXR1140" s="52"/>
      <c r="DXS1140" s="69"/>
      <c r="DXT1140" s="69"/>
      <c r="DXU1140" s="69"/>
      <c r="DXV1140" s="107"/>
      <c r="DXW1140" s="2"/>
      <c r="DXX1140" s="15"/>
      <c r="DXY1140" s="15"/>
      <c r="DXZ1140" s="80"/>
      <c r="DYA1140" s="52"/>
      <c r="DYB1140" s="69"/>
      <c r="DYC1140" s="69"/>
      <c r="DYD1140" s="69"/>
      <c r="DYE1140" s="107"/>
      <c r="DYF1140" s="2"/>
      <c r="DYG1140" s="15"/>
      <c r="DYH1140" s="15"/>
      <c r="DYI1140" s="80"/>
      <c r="DYJ1140" s="52"/>
      <c r="DYK1140" s="69"/>
      <c r="DYL1140" s="69"/>
      <c r="DYM1140" s="69"/>
      <c r="DYN1140" s="107"/>
      <c r="DYO1140" s="2"/>
      <c r="DYP1140" s="15"/>
      <c r="DYQ1140" s="15"/>
      <c r="DYR1140" s="80"/>
      <c r="DYS1140" s="52"/>
      <c r="DYT1140" s="69"/>
      <c r="DYU1140" s="69"/>
      <c r="DYV1140" s="69"/>
      <c r="DYW1140" s="107"/>
      <c r="DYX1140" s="2"/>
      <c r="DYY1140" s="15"/>
      <c r="DYZ1140" s="15"/>
      <c r="DZA1140" s="80"/>
      <c r="DZB1140" s="52"/>
      <c r="DZC1140" s="69"/>
      <c r="DZD1140" s="69"/>
      <c r="DZE1140" s="69"/>
      <c r="DZF1140" s="107"/>
      <c r="DZG1140" s="2"/>
      <c r="DZH1140" s="15"/>
      <c r="DZI1140" s="15"/>
      <c r="DZJ1140" s="80"/>
      <c r="DZK1140" s="52"/>
      <c r="DZL1140" s="69"/>
      <c r="DZM1140" s="69"/>
      <c r="DZN1140" s="69"/>
      <c r="DZO1140" s="107"/>
      <c r="DZP1140" s="2"/>
      <c r="DZQ1140" s="15"/>
      <c r="DZR1140" s="15"/>
      <c r="DZS1140" s="80"/>
      <c r="DZT1140" s="52"/>
      <c r="DZU1140" s="69"/>
      <c r="DZV1140" s="69"/>
      <c r="DZW1140" s="69"/>
      <c r="DZX1140" s="107"/>
      <c r="DZY1140" s="2"/>
      <c r="DZZ1140" s="15"/>
      <c r="EAA1140" s="15"/>
      <c r="EAB1140" s="80"/>
      <c r="EAC1140" s="52"/>
      <c r="EAD1140" s="69"/>
      <c r="EAE1140" s="69"/>
      <c r="EAF1140" s="69"/>
      <c r="EAG1140" s="107"/>
      <c r="EAH1140" s="2"/>
      <c r="EAI1140" s="15"/>
      <c r="EAJ1140" s="15"/>
      <c r="EAK1140" s="80"/>
      <c r="EAL1140" s="52"/>
      <c r="EAM1140" s="69"/>
      <c r="EAN1140" s="69"/>
      <c r="EAO1140" s="69"/>
      <c r="EAP1140" s="107"/>
      <c r="EAQ1140" s="2"/>
      <c r="EAR1140" s="15"/>
      <c r="EAS1140" s="15"/>
      <c r="EAT1140" s="80"/>
      <c r="EAU1140" s="52"/>
      <c r="EAV1140" s="69"/>
      <c r="EAW1140" s="69"/>
      <c r="EAX1140" s="69"/>
      <c r="EAY1140" s="107"/>
      <c r="EAZ1140" s="2"/>
      <c r="EBA1140" s="15"/>
      <c r="EBB1140" s="15"/>
      <c r="EBC1140" s="80"/>
      <c r="EBD1140" s="52"/>
      <c r="EBE1140" s="69"/>
      <c r="EBF1140" s="69"/>
      <c r="EBG1140" s="69"/>
      <c r="EBH1140" s="107"/>
      <c r="EBI1140" s="2"/>
      <c r="EBJ1140" s="15"/>
      <c r="EBK1140" s="15"/>
      <c r="EBL1140" s="80"/>
      <c r="EBM1140" s="52"/>
      <c r="EBN1140" s="69"/>
      <c r="EBO1140" s="69"/>
      <c r="EBP1140" s="69"/>
      <c r="EBQ1140" s="107"/>
      <c r="EBR1140" s="2"/>
      <c r="EBS1140" s="15"/>
      <c r="EBT1140" s="15"/>
      <c r="EBU1140" s="80"/>
      <c r="EBV1140" s="52"/>
      <c r="EBW1140" s="69"/>
      <c r="EBX1140" s="69"/>
      <c r="EBY1140" s="69"/>
      <c r="EBZ1140" s="107"/>
      <c r="ECA1140" s="2"/>
      <c r="ECB1140" s="15"/>
      <c r="ECC1140" s="15"/>
      <c r="ECD1140" s="80"/>
      <c r="ECE1140" s="52"/>
      <c r="ECF1140" s="69"/>
      <c r="ECG1140" s="69"/>
      <c r="ECH1140" s="69"/>
      <c r="ECI1140" s="107"/>
      <c r="ECJ1140" s="2"/>
      <c r="ECK1140" s="15"/>
      <c r="ECL1140" s="15"/>
      <c r="ECM1140" s="80"/>
      <c r="ECN1140" s="52"/>
      <c r="ECO1140" s="69"/>
      <c r="ECP1140" s="69"/>
      <c r="ECQ1140" s="69"/>
      <c r="ECR1140" s="107"/>
      <c r="ECS1140" s="2"/>
      <c r="ECT1140" s="15"/>
      <c r="ECU1140" s="15"/>
      <c r="ECV1140" s="80"/>
      <c r="ECW1140" s="52"/>
      <c r="ECX1140" s="69"/>
      <c r="ECY1140" s="69"/>
      <c r="ECZ1140" s="69"/>
      <c r="EDA1140" s="107"/>
      <c r="EDB1140" s="2"/>
      <c r="EDC1140" s="15"/>
      <c r="EDD1140" s="15"/>
      <c r="EDE1140" s="80"/>
      <c r="EDF1140" s="52"/>
      <c r="EDG1140" s="69"/>
      <c r="EDH1140" s="69"/>
      <c r="EDI1140" s="69"/>
      <c r="EDJ1140" s="107"/>
      <c r="EDK1140" s="2"/>
      <c r="EDL1140" s="15"/>
      <c r="EDM1140" s="15"/>
      <c r="EDN1140" s="80"/>
      <c r="EDO1140" s="52"/>
      <c r="EDP1140" s="69"/>
      <c r="EDQ1140" s="69"/>
      <c r="EDR1140" s="69"/>
      <c r="EDS1140" s="107"/>
      <c r="EDT1140" s="2"/>
      <c r="EDU1140" s="15"/>
      <c r="EDV1140" s="15"/>
      <c r="EDW1140" s="80"/>
      <c r="EDX1140" s="52"/>
      <c r="EDY1140" s="69"/>
      <c r="EDZ1140" s="69"/>
      <c r="EEA1140" s="69"/>
      <c r="EEB1140" s="107"/>
      <c r="EEC1140" s="2"/>
      <c r="EED1140" s="15"/>
      <c r="EEE1140" s="15"/>
      <c r="EEF1140" s="80"/>
      <c r="EEG1140" s="52"/>
      <c r="EEH1140" s="69"/>
      <c r="EEI1140" s="69"/>
      <c r="EEJ1140" s="69"/>
      <c r="EEK1140" s="107"/>
      <c r="EEL1140" s="2"/>
      <c r="EEM1140" s="15"/>
      <c r="EEN1140" s="15"/>
      <c r="EEO1140" s="80"/>
      <c r="EEP1140" s="52"/>
      <c r="EEQ1140" s="69"/>
      <c r="EER1140" s="69"/>
      <c r="EES1140" s="69"/>
      <c r="EET1140" s="107"/>
      <c r="EEU1140" s="2"/>
      <c r="EEV1140" s="15"/>
      <c r="EEW1140" s="15"/>
      <c r="EEX1140" s="80"/>
      <c r="EEY1140" s="52"/>
      <c r="EEZ1140" s="69"/>
      <c r="EFA1140" s="69"/>
      <c r="EFB1140" s="69"/>
      <c r="EFC1140" s="107"/>
      <c r="EFD1140" s="2"/>
      <c r="EFE1140" s="15"/>
      <c r="EFF1140" s="15"/>
      <c r="EFG1140" s="80"/>
      <c r="EFH1140" s="52"/>
      <c r="EFI1140" s="69"/>
      <c r="EFJ1140" s="69"/>
      <c r="EFK1140" s="69"/>
      <c r="EFL1140" s="107"/>
      <c r="EFM1140" s="2"/>
      <c r="EFN1140" s="15"/>
      <c r="EFO1140" s="15"/>
      <c r="EFP1140" s="80"/>
      <c r="EFQ1140" s="52"/>
      <c r="EFR1140" s="69"/>
      <c r="EFS1140" s="69"/>
      <c r="EFT1140" s="69"/>
      <c r="EFU1140" s="107"/>
      <c r="EFV1140" s="2"/>
      <c r="EFW1140" s="15"/>
      <c r="EFX1140" s="15"/>
      <c r="EFY1140" s="80"/>
      <c r="EFZ1140" s="52"/>
      <c r="EGA1140" s="69"/>
      <c r="EGB1140" s="69"/>
      <c r="EGC1140" s="69"/>
      <c r="EGD1140" s="107"/>
      <c r="EGE1140" s="2"/>
      <c r="EGF1140" s="15"/>
      <c r="EGG1140" s="15"/>
      <c r="EGH1140" s="80"/>
      <c r="EGI1140" s="52"/>
      <c r="EGJ1140" s="69"/>
      <c r="EGK1140" s="69"/>
      <c r="EGL1140" s="69"/>
      <c r="EGM1140" s="107"/>
      <c r="EGN1140" s="2"/>
      <c r="EGO1140" s="15"/>
      <c r="EGP1140" s="15"/>
      <c r="EGQ1140" s="80"/>
      <c r="EGR1140" s="52"/>
      <c r="EGS1140" s="69"/>
      <c r="EGT1140" s="69"/>
      <c r="EGU1140" s="69"/>
      <c r="EGV1140" s="107"/>
      <c r="EGW1140" s="2"/>
      <c r="EGX1140" s="15"/>
      <c r="EGY1140" s="15"/>
      <c r="EGZ1140" s="80"/>
      <c r="EHA1140" s="52"/>
      <c r="EHB1140" s="69"/>
      <c r="EHC1140" s="69"/>
      <c r="EHD1140" s="69"/>
      <c r="EHE1140" s="107"/>
      <c r="EHF1140" s="2"/>
      <c r="EHG1140" s="15"/>
      <c r="EHH1140" s="15"/>
      <c r="EHI1140" s="80"/>
      <c r="EHJ1140" s="52"/>
      <c r="EHK1140" s="69"/>
      <c r="EHL1140" s="69"/>
      <c r="EHM1140" s="69"/>
      <c r="EHN1140" s="107"/>
      <c r="EHO1140" s="2"/>
      <c r="EHP1140" s="15"/>
      <c r="EHQ1140" s="15"/>
      <c r="EHR1140" s="80"/>
      <c r="EHS1140" s="52"/>
      <c r="EHT1140" s="69"/>
      <c r="EHU1140" s="69"/>
      <c r="EHV1140" s="69"/>
      <c r="EHW1140" s="107"/>
      <c r="EHX1140" s="2"/>
      <c r="EHY1140" s="15"/>
      <c r="EHZ1140" s="15"/>
      <c r="EIA1140" s="80"/>
      <c r="EIB1140" s="52"/>
      <c r="EIC1140" s="69"/>
      <c r="EID1140" s="69"/>
      <c r="EIE1140" s="69"/>
      <c r="EIF1140" s="107"/>
      <c r="EIG1140" s="2"/>
      <c r="EIH1140" s="15"/>
      <c r="EII1140" s="15"/>
      <c r="EIJ1140" s="80"/>
      <c r="EIK1140" s="52"/>
      <c r="EIL1140" s="69"/>
      <c r="EIM1140" s="69"/>
      <c r="EIN1140" s="69"/>
      <c r="EIO1140" s="107"/>
      <c r="EIP1140" s="2"/>
      <c r="EIQ1140" s="15"/>
      <c r="EIR1140" s="15"/>
      <c r="EIS1140" s="80"/>
      <c r="EIT1140" s="52"/>
      <c r="EIU1140" s="69"/>
      <c r="EIV1140" s="69"/>
      <c r="EIW1140" s="69"/>
      <c r="EIX1140" s="107"/>
      <c r="EIY1140" s="2"/>
      <c r="EIZ1140" s="15"/>
      <c r="EJA1140" s="15"/>
      <c r="EJB1140" s="80"/>
      <c r="EJC1140" s="52"/>
      <c r="EJD1140" s="69"/>
      <c r="EJE1140" s="69"/>
      <c r="EJF1140" s="69"/>
      <c r="EJG1140" s="107"/>
      <c r="EJH1140" s="2"/>
      <c r="EJI1140" s="15"/>
      <c r="EJJ1140" s="15"/>
      <c r="EJK1140" s="80"/>
      <c r="EJL1140" s="52"/>
      <c r="EJM1140" s="69"/>
      <c r="EJN1140" s="69"/>
      <c r="EJO1140" s="69"/>
      <c r="EJP1140" s="107"/>
      <c r="EJQ1140" s="2"/>
      <c r="EJR1140" s="15"/>
      <c r="EJS1140" s="15"/>
      <c r="EJT1140" s="80"/>
      <c r="EJU1140" s="52"/>
      <c r="EJV1140" s="69"/>
      <c r="EJW1140" s="69"/>
      <c r="EJX1140" s="69"/>
      <c r="EJY1140" s="107"/>
      <c r="EJZ1140" s="2"/>
      <c r="EKA1140" s="15"/>
      <c r="EKB1140" s="15"/>
      <c r="EKC1140" s="80"/>
      <c r="EKD1140" s="52"/>
      <c r="EKE1140" s="69"/>
      <c r="EKF1140" s="69"/>
      <c r="EKG1140" s="69"/>
      <c r="EKH1140" s="107"/>
      <c r="EKI1140" s="2"/>
      <c r="EKJ1140" s="15"/>
      <c r="EKK1140" s="15"/>
      <c r="EKL1140" s="80"/>
      <c r="EKM1140" s="52"/>
      <c r="EKN1140" s="69"/>
      <c r="EKO1140" s="69"/>
      <c r="EKP1140" s="69"/>
      <c r="EKQ1140" s="107"/>
      <c r="EKR1140" s="2"/>
      <c r="EKS1140" s="15"/>
      <c r="EKT1140" s="15"/>
      <c r="EKU1140" s="80"/>
      <c r="EKV1140" s="52"/>
      <c r="EKW1140" s="69"/>
      <c r="EKX1140" s="69"/>
      <c r="EKY1140" s="69"/>
      <c r="EKZ1140" s="107"/>
      <c r="ELA1140" s="2"/>
      <c r="ELB1140" s="15"/>
      <c r="ELC1140" s="15"/>
      <c r="ELD1140" s="80"/>
      <c r="ELE1140" s="52"/>
      <c r="ELF1140" s="69"/>
      <c r="ELG1140" s="69"/>
      <c r="ELH1140" s="69"/>
      <c r="ELI1140" s="107"/>
      <c r="ELJ1140" s="2"/>
      <c r="ELK1140" s="15"/>
      <c r="ELL1140" s="15"/>
      <c r="ELM1140" s="80"/>
      <c r="ELN1140" s="52"/>
      <c r="ELO1140" s="69"/>
      <c r="ELP1140" s="69"/>
      <c r="ELQ1140" s="69"/>
      <c r="ELR1140" s="107"/>
      <c r="ELS1140" s="2"/>
      <c r="ELT1140" s="15"/>
      <c r="ELU1140" s="15"/>
      <c r="ELV1140" s="80"/>
      <c r="ELW1140" s="52"/>
      <c r="ELX1140" s="69"/>
      <c r="ELY1140" s="69"/>
      <c r="ELZ1140" s="69"/>
      <c r="EMA1140" s="107"/>
      <c r="EMB1140" s="2"/>
      <c r="EMC1140" s="15"/>
      <c r="EMD1140" s="15"/>
      <c r="EME1140" s="80"/>
      <c r="EMF1140" s="52"/>
      <c r="EMG1140" s="69"/>
      <c r="EMH1140" s="69"/>
      <c r="EMI1140" s="69"/>
      <c r="EMJ1140" s="107"/>
      <c r="EMK1140" s="2"/>
      <c r="EML1140" s="15"/>
      <c r="EMM1140" s="15"/>
      <c r="EMN1140" s="80"/>
      <c r="EMO1140" s="52"/>
      <c r="EMP1140" s="69"/>
      <c r="EMQ1140" s="69"/>
      <c r="EMR1140" s="69"/>
      <c r="EMS1140" s="107"/>
      <c r="EMT1140" s="2"/>
      <c r="EMU1140" s="15"/>
      <c r="EMV1140" s="15"/>
      <c r="EMW1140" s="80"/>
      <c r="EMX1140" s="52"/>
      <c r="EMY1140" s="69"/>
      <c r="EMZ1140" s="69"/>
      <c r="ENA1140" s="69"/>
      <c r="ENB1140" s="107"/>
      <c r="ENC1140" s="2"/>
      <c r="END1140" s="15"/>
      <c r="ENE1140" s="15"/>
      <c r="ENF1140" s="80"/>
      <c r="ENG1140" s="52"/>
      <c r="ENH1140" s="69"/>
      <c r="ENI1140" s="69"/>
      <c r="ENJ1140" s="69"/>
      <c r="ENK1140" s="107"/>
      <c r="ENL1140" s="2"/>
      <c r="ENM1140" s="15"/>
      <c r="ENN1140" s="15"/>
      <c r="ENO1140" s="80"/>
      <c r="ENP1140" s="52"/>
      <c r="ENQ1140" s="69"/>
      <c r="ENR1140" s="69"/>
      <c r="ENS1140" s="69"/>
      <c r="ENT1140" s="107"/>
      <c r="ENU1140" s="2"/>
      <c r="ENV1140" s="15"/>
      <c r="ENW1140" s="15"/>
      <c r="ENX1140" s="80"/>
      <c r="ENY1140" s="52"/>
      <c r="ENZ1140" s="69"/>
      <c r="EOA1140" s="69"/>
      <c r="EOB1140" s="69"/>
      <c r="EOC1140" s="107"/>
      <c r="EOD1140" s="2"/>
      <c r="EOE1140" s="15"/>
      <c r="EOF1140" s="15"/>
      <c r="EOG1140" s="80"/>
      <c r="EOH1140" s="52"/>
      <c r="EOI1140" s="69"/>
      <c r="EOJ1140" s="69"/>
      <c r="EOK1140" s="69"/>
      <c r="EOL1140" s="107"/>
      <c r="EOM1140" s="2"/>
      <c r="EON1140" s="15"/>
      <c r="EOO1140" s="15"/>
      <c r="EOP1140" s="80"/>
      <c r="EOQ1140" s="52"/>
      <c r="EOR1140" s="69"/>
      <c r="EOS1140" s="69"/>
      <c r="EOT1140" s="69"/>
      <c r="EOU1140" s="107"/>
      <c r="EOV1140" s="2"/>
      <c r="EOW1140" s="15"/>
      <c r="EOX1140" s="15"/>
      <c r="EOY1140" s="80"/>
      <c r="EOZ1140" s="52"/>
      <c r="EPA1140" s="69"/>
      <c r="EPB1140" s="69"/>
      <c r="EPC1140" s="69"/>
      <c r="EPD1140" s="107"/>
      <c r="EPE1140" s="2"/>
      <c r="EPF1140" s="15"/>
      <c r="EPG1140" s="15"/>
      <c r="EPH1140" s="80"/>
      <c r="EPI1140" s="52"/>
      <c r="EPJ1140" s="69"/>
      <c r="EPK1140" s="69"/>
      <c r="EPL1140" s="69"/>
      <c r="EPM1140" s="107"/>
      <c r="EPN1140" s="2"/>
      <c r="EPO1140" s="15"/>
      <c r="EPP1140" s="15"/>
      <c r="EPQ1140" s="80"/>
      <c r="EPR1140" s="52"/>
      <c r="EPS1140" s="69"/>
      <c r="EPT1140" s="69"/>
      <c r="EPU1140" s="69"/>
      <c r="EPV1140" s="107"/>
      <c r="EPW1140" s="2"/>
      <c r="EPX1140" s="15"/>
      <c r="EPY1140" s="15"/>
      <c r="EPZ1140" s="80"/>
      <c r="EQA1140" s="52"/>
      <c r="EQB1140" s="69"/>
      <c r="EQC1140" s="69"/>
      <c r="EQD1140" s="69"/>
      <c r="EQE1140" s="107"/>
      <c r="EQF1140" s="2"/>
      <c r="EQG1140" s="15"/>
      <c r="EQH1140" s="15"/>
      <c r="EQI1140" s="80"/>
      <c r="EQJ1140" s="52"/>
      <c r="EQK1140" s="69"/>
      <c r="EQL1140" s="69"/>
      <c r="EQM1140" s="69"/>
      <c r="EQN1140" s="107"/>
      <c r="EQO1140" s="2"/>
      <c r="EQP1140" s="15"/>
      <c r="EQQ1140" s="15"/>
      <c r="EQR1140" s="80"/>
      <c r="EQS1140" s="52"/>
      <c r="EQT1140" s="69"/>
      <c r="EQU1140" s="69"/>
      <c r="EQV1140" s="69"/>
      <c r="EQW1140" s="107"/>
      <c r="EQX1140" s="2"/>
      <c r="EQY1140" s="15"/>
      <c r="EQZ1140" s="15"/>
      <c r="ERA1140" s="80"/>
      <c r="ERB1140" s="52"/>
      <c r="ERC1140" s="69"/>
      <c r="ERD1140" s="69"/>
      <c r="ERE1140" s="69"/>
      <c r="ERF1140" s="107"/>
      <c r="ERG1140" s="2"/>
      <c r="ERH1140" s="15"/>
      <c r="ERI1140" s="15"/>
      <c r="ERJ1140" s="80"/>
      <c r="ERK1140" s="52"/>
      <c r="ERL1140" s="69"/>
      <c r="ERM1140" s="69"/>
      <c r="ERN1140" s="69"/>
      <c r="ERO1140" s="107"/>
      <c r="ERP1140" s="2"/>
      <c r="ERQ1140" s="15"/>
      <c r="ERR1140" s="15"/>
      <c r="ERS1140" s="80"/>
      <c r="ERT1140" s="52"/>
      <c r="ERU1140" s="69"/>
      <c r="ERV1140" s="69"/>
      <c r="ERW1140" s="69"/>
      <c r="ERX1140" s="107"/>
      <c r="ERY1140" s="2"/>
      <c r="ERZ1140" s="15"/>
      <c r="ESA1140" s="15"/>
      <c r="ESB1140" s="80"/>
      <c r="ESC1140" s="52"/>
      <c r="ESD1140" s="69"/>
      <c r="ESE1140" s="69"/>
      <c r="ESF1140" s="69"/>
      <c r="ESG1140" s="107"/>
      <c r="ESH1140" s="2"/>
      <c r="ESI1140" s="15"/>
      <c r="ESJ1140" s="15"/>
      <c r="ESK1140" s="80"/>
      <c r="ESL1140" s="52"/>
      <c r="ESM1140" s="69"/>
      <c r="ESN1140" s="69"/>
      <c r="ESO1140" s="69"/>
      <c r="ESP1140" s="107"/>
      <c r="ESQ1140" s="2"/>
      <c r="ESR1140" s="15"/>
      <c r="ESS1140" s="15"/>
      <c r="EST1140" s="80"/>
      <c r="ESU1140" s="52"/>
      <c r="ESV1140" s="69"/>
      <c r="ESW1140" s="69"/>
      <c r="ESX1140" s="69"/>
      <c r="ESY1140" s="107"/>
      <c r="ESZ1140" s="2"/>
      <c r="ETA1140" s="15"/>
      <c r="ETB1140" s="15"/>
      <c r="ETC1140" s="80"/>
      <c r="ETD1140" s="52"/>
      <c r="ETE1140" s="69"/>
      <c r="ETF1140" s="69"/>
      <c r="ETG1140" s="69"/>
      <c r="ETH1140" s="107"/>
      <c r="ETI1140" s="2"/>
      <c r="ETJ1140" s="15"/>
      <c r="ETK1140" s="15"/>
      <c r="ETL1140" s="80"/>
      <c r="ETM1140" s="52"/>
      <c r="ETN1140" s="69"/>
      <c r="ETO1140" s="69"/>
      <c r="ETP1140" s="69"/>
      <c r="ETQ1140" s="107"/>
      <c r="ETR1140" s="2"/>
      <c r="ETS1140" s="15"/>
      <c r="ETT1140" s="15"/>
      <c r="ETU1140" s="80"/>
      <c r="ETV1140" s="52"/>
      <c r="ETW1140" s="69"/>
      <c r="ETX1140" s="69"/>
      <c r="ETY1140" s="69"/>
      <c r="ETZ1140" s="107"/>
      <c r="EUA1140" s="2"/>
      <c r="EUB1140" s="15"/>
      <c r="EUC1140" s="15"/>
      <c r="EUD1140" s="80"/>
      <c r="EUE1140" s="52"/>
      <c r="EUF1140" s="69"/>
      <c r="EUG1140" s="69"/>
      <c r="EUH1140" s="69"/>
      <c r="EUI1140" s="107"/>
      <c r="EUJ1140" s="2"/>
      <c r="EUK1140" s="15"/>
      <c r="EUL1140" s="15"/>
      <c r="EUM1140" s="80"/>
      <c r="EUN1140" s="52"/>
      <c r="EUO1140" s="69"/>
      <c r="EUP1140" s="69"/>
      <c r="EUQ1140" s="69"/>
      <c r="EUR1140" s="107"/>
      <c r="EUS1140" s="2"/>
      <c r="EUT1140" s="15"/>
      <c r="EUU1140" s="15"/>
      <c r="EUV1140" s="80"/>
      <c r="EUW1140" s="52"/>
      <c r="EUX1140" s="69"/>
      <c r="EUY1140" s="69"/>
      <c r="EUZ1140" s="69"/>
      <c r="EVA1140" s="107"/>
      <c r="EVB1140" s="2"/>
      <c r="EVC1140" s="15"/>
      <c r="EVD1140" s="15"/>
      <c r="EVE1140" s="80"/>
      <c r="EVF1140" s="52"/>
      <c r="EVG1140" s="69"/>
      <c r="EVH1140" s="69"/>
      <c r="EVI1140" s="69"/>
      <c r="EVJ1140" s="107"/>
      <c r="EVK1140" s="2"/>
      <c r="EVL1140" s="15"/>
      <c r="EVM1140" s="15"/>
      <c r="EVN1140" s="80"/>
      <c r="EVO1140" s="52"/>
      <c r="EVP1140" s="69"/>
      <c r="EVQ1140" s="69"/>
      <c r="EVR1140" s="69"/>
      <c r="EVS1140" s="107"/>
      <c r="EVT1140" s="2"/>
      <c r="EVU1140" s="15"/>
      <c r="EVV1140" s="15"/>
      <c r="EVW1140" s="80"/>
      <c r="EVX1140" s="52"/>
      <c r="EVY1140" s="69"/>
      <c r="EVZ1140" s="69"/>
      <c r="EWA1140" s="69"/>
      <c r="EWB1140" s="107"/>
      <c r="EWC1140" s="2"/>
      <c r="EWD1140" s="15"/>
      <c r="EWE1140" s="15"/>
      <c r="EWF1140" s="80"/>
      <c r="EWG1140" s="52"/>
      <c r="EWH1140" s="69"/>
      <c r="EWI1140" s="69"/>
      <c r="EWJ1140" s="69"/>
      <c r="EWK1140" s="107"/>
      <c r="EWL1140" s="2"/>
      <c r="EWM1140" s="15"/>
      <c r="EWN1140" s="15"/>
      <c r="EWO1140" s="80"/>
      <c r="EWP1140" s="52"/>
      <c r="EWQ1140" s="69"/>
      <c r="EWR1140" s="69"/>
      <c r="EWS1140" s="69"/>
      <c r="EWT1140" s="107"/>
      <c r="EWU1140" s="2"/>
      <c r="EWV1140" s="15"/>
      <c r="EWW1140" s="15"/>
      <c r="EWX1140" s="80"/>
      <c r="EWY1140" s="52"/>
      <c r="EWZ1140" s="69"/>
      <c r="EXA1140" s="69"/>
      <c r="EXB1140" s="69"/>
      <c r="EXC1140" s="107"/>
      <c r="EXD1140" s="2"/>
      <c r="EXE1140" s="15"/>
      <c r="EXF1140" s="15"/>
      <c r="EXG1140" s="80"/>
      <c r="EXH1140" s="52"/>
      <c r="EXI1140" s="69"/>
      <c r="EXJ1140" s="69"/>
      <c r="EXK1140" s="69"/>
      <c r="EXL1140" s="107"/>
      <c r="EXM1140" s="2"/>
      <c r="EXN1140" s="15"/>
      <c r="EXO1140" s="15"/>
      <c r="EXP1140" s="80"/>
      <c r="EXQ1140" s="52"/>
      <c r="EXR1140" s="69"/>
      <c r="EXS1140" s="69"/>
      <c r="EXT1140" s="69"/>
      <c r="EXU1140" s="107"/>
      <c r="EXV1140" s="2"/>
      <c r="EXW1140" s="15"/>
      <c r="EXX1140" s="15"/>
      <c r="EXY1140" s="80"/>
      <c r="EXZ1140" s="52"/>
      <c r="EYA1140" s="69"/>
      <c r="EYB1140" s="69"/>
      <c r="EYC1140" s="69"/>
      <c r="EYD1140" s="107"/>
      <c r="EYE1140" s="2"/>
      <c r="EYF1140" s="15"/>
      <c r="EYG1140" s="15"/>
      <c r="EYH1140" s="80"/>
      <c r="EYI1140" s="52"/>
      <c r="EYJ1140" s="69"/>
      <c r="EYK1140" s="69"/>
      <c r="EYL1140" s="69"/>
      <c r="EYM1140" s="107"/>
      <c r="EYN1140" s="2"/>
      <c r="EYO1140" s="15"/>
      <c r="EYP1140" s="15"/>
      <c r="EYQ1140" s="80"/>
      <c r="EYR1140" s="52"/>
      <c r="EYS1140" s="69"/>
      <c r="EYT1140" s="69"/>
      <c r="EYU1140" s="69"/>
      <c r="EYV1140" s="107"/>
      <c r="EYW1140" s="2"/>
      <c r="EYX1140" s="15"/>
      <c r="EYY1140" s="15"/>
      <c r="EYZ1140" s="80"/>
      <c r="EZA1140" s="52"/>
      <c r="EZB1140" s="69"/>
      <c r="EZC1140" s="69"/>
      <c r="EZD1140" s="69"/>
      <c r="EZE1140" s="107"/>
      <c r="EZF1140" s="2"/>
      <c r="EZG1140" s="15"/>
      <c r="EZH1140" s="15"/>
      <c r="EZI1140" s="80"/>
      <c r="EZJ1140" s="52"/>
      <c r="EZK1140" s="69"/>
      <c r="EZL1140" s="69"/>
      <c r="EZM1140" s="69"/>
      <c r="EZN1140" s="107"/>
      <c r="EZO1140" s="2"/>
      <c r="EZP1140" s="15"/>
      <c r="EZQ1140" s="15"/>
      <c r="EZR1140" s="80"/>
      <c r="EZS1140" s="52"/>
      <c r="EZT1140" s="69"/>
      <c r="EZU1140" s="69"/>
      <c r="EZV1140" s="69"/>
      <c r="EZW1140" s="107"/>
      <c r="EZX1140" s="2"/>
      <c r="EZY1140" s="15"/>
      <c r="EZZ1140" s="15"/>
      <c r="FAA1140" s="80"/>
      <c r="FAB1140" s="52"/>
      <c r="FAC1140" s="69"/>
      <c r="FAD1140" s="69"/>
      <c r="FAE1140" s="69"/>
      <c r="FAF1140" s="107"/>
      <c r="FAG1140" s="2"/>
      <c r="FAH1140" s="15"/>
      <c r="FAI1140" s="15"/>
      <c r="FAJ1140" s="80"/>
      <c r="FAK1140" s="52"/>
      <c r="FAL1140" s="69"/>
      <c r="FAM1140" s="69"/>
      <c r="FAN1140" s="69"/>
      <c r="FAO1140" s="107"/>
      <c r="FAP1140" s="2"/>
      <c r="FAQ1140" s="15"/>
      <c r="FAR1140" s="15"/>
      <c r="FAS1140" s="80"/>
      <c r="FAT1140" s="52"/>
      <c r="FAU1140" s="69"/>
      <c r="FAV1140" s="69"/>
      <c r="FAW1140" s="69"/>
      <c r="FAX1140" s="107"/>
      <c r="FAY1140" s="2"/>
      <c r="FAZ1140" s="15"/>
      <c r="FBA1140" s="15"/>
      <c r="FBB1140" s="80"/>
      <c r="FBC1140" s="52"/>
      <c r="FBD1140" s="69"/>
      <c r="FBE1140" s="69"/>
      <c r="FBF1140" s="69"/>
      <c r="FBG1140" s="107"/>
      <c r="FBH1140" s="2"/>
      <c r="FBI1140" s="15"/>
      <c r="FBJ1140" s="15"/>
      <c r="FBK1140" s="80"/>
      <c r="FBL1140" s="52"/>
      <c r="FBM1140" s="69"/>
      <c r="FBN1140" s="69"/>
      <c r="FBO1140" s="69"/>
      <c r="FBP1140" s="107"/>
      <c r="FBQ1140" s="2"/>
      <c r="FBR1140" s="15"/>
      <c r="FBS1140" s="15"/>
      <c r="FBT1140" s="80"/>
      <c r="FBU1140" s="52"/>
      <c r="FBV1140" s="69"/>
      <c r="FBW1140" s="69"/>
      <c r="FBX1140" s="69"/>
      <c r="FBY1140" s="107"/>
      <c r="FBZ1140" s="2"/>
      <c r="FCA1140" s="15"/>
      <c r="FCB1140" s="15"/>
      <c r="FCC1140" s="80"/>
      <c r="FCD1140" s="52"/>
      <c r="FCE1140" s="69"/>
      <c r="FCF1140" s="69"/>
      <c r="FCG1140" s="69"/>
      <c r="FCH1140" s="107"/>
      <c r="FCI1140" s="2"/>
      <c r="FCJ1140" s="15"/>
      <c r="FCK1140" s="15"/>
      <c r="FCL1140" s="80"/>
      <c r="FCM1140" s="52"/>
      <c r="FCN1140" s="69"/>
      <c r="FCO1140" s="69"/>
      <c r="FCP1140" s="69"/>
      <c r="FCQ1140" s="107"/>
      <c r="FCR1140" s="2"/>
      <c r="FCS1140" s="15"/>
      <c r="FCT1140" s="15"/>
      <c r="FCU1140" s="80"/>
      <c r="FCV1140" s="52"/>
      <c r="FCW1140" s="69"/>
      <c r="FCX1140" s="69"/>
      <c r="FCY1140" s="69"/>
      <c r="FCZ1140" s="107"/>
      <c r="FDA1140" s="2"/>
      <c r="FDB1140" s="15"/>
      <c r="FDC1140" s="15"/>
      <c r="FDD1140" s="80"/>
      <c r="FDE1140" s="52"/>
      <c r="FDF1140" s="69"/>
      <c r="FDG1140" s="69"/>
      <c r="FDH1140" s="69"/>
      <c r="FDI1140" s="107"/>
      <c r="FDJ1140" s="2"/>
      <c r="FDK1140" s="15"/>
      <c r="FDL1140" s="15"/>
      <c r="FDM1140" s="80"/>
      <c r="FDN1140" s="52"/>
      <c r="FDO1140" s="69"/>
      <c r="FDP1140" s="69"/>
      <c r="FDQ1140" s="69"/>
      <c r="FDR1140" s="107"/>
      <c r="FDS1140" s="2"/>
      <c r="FDT1140" s="15"/>
      <c r="FDU1140" s="15"/>
      <c r="FDV1140" s="80"/>
      <c r="FDW1140" s="52"/>
      <c r="FDX1140" s="69"/>
      <c r="FDY1140" s="69"/>
      <c r="FDZ1140" s="69"/>
      <c r="FEA1140" s="107"/>
      <c r="FEB1140" s="2"/>
      <c r="FEC1140" s="15"/>
      <c r="FED1140" s="15"/>
      <c r="FEE1140" s="80"/>
      <c r="FEF1140" s="52"/>
      <c r="FEG1140" s="69"/>
      <c r="FEH1140" s="69"/>
      <c r="FEI1140" s="69"/>
      <c r="FEJ1140" s="107"/>
      <c r="FEK1140" s="2"/>
      <c r="FEL1140" s="15"/>
      <c r="FEM1140" s="15"/>
      <c r="FEN1140" s="80"/>
      <c r="FEO1140" s="52"/>
      <c r="FEP1140" s="69"/>
      <c r="FEQ1140" s="69"/>
      <c r="FER1140" s="69"/>
      <c r="FES1140" s="107"/>
      <c r="FET1140" s="2"/>
      <c r="FEU1140" s="15"/>
      <c r="FEV1140" s="15"/>
      <c r="FEW1140" s="80"/>
      <c r="FEX1140" s="52"/>
      <c r="FEY1140" s="69"/>
      <c r="FEZ1140" s="69"/>
      <c r="FFA1140" s="69"/>
      <c r="FFB1140" s="107"/>
      <c r="FFC1140" s="2"/>
      <c r="FFD1140" s="15"/>
      <c r="FFE1140" s="15"/>
      <c r="FFF1140" s="80"/>
      <c r="FFG1140" s="52"/>
      <c r="FFH1140" s="69"/>
      <c r="FFI1140" s="69"/>
      <c r="FFJ1140" s="69"/>
      <c r="FFK1140" s="107"/>
      <c r="FFL1140" s="2"/>
      <c r="FFM1140" s="15"/>
      <c r="FFN1140" s="15"/>
      <c r="FFO1140" s="80"/>
      <c r="FFP1140" s="52"/>
      <c r="FFQ1140" s="69"/>
      <c r="FFR1140" s="69"/>
      <c r="FFS1140" s="69"/>
      <c r="FFT1140" s="107"/>
      <c r="FFU1140" s="2"/>
      <c r="FFV1140" s="15"/>
      <c r="FFW1140" s="15"/>
      <c r="FFX1140" s="80"/>
      <c r="FFY1140" s="52"/>
      <c r="FFZ1140" s="69"/>
      <c r="FGA1140" s="69"/>
      <c r="FGB1140" s="69"/>
      <c r="FGC1140" s="107"/>
      <c r="FGD1140" s="2"/>
      <c r="FGE1140" s="15"/>
      <c r="FGF1140" s="15"/>
      <c r="FGG1140" s="80"/>
      <c r="FGH1140" s="52"/>
      <c r="FGI1140" s="69"/>
      <c r="FGJ1140" s="69"/>
      <c r="FGK1140" s="69"/>
      <c r="FGL1140" s="107"/>
      <c r="FGM1140" s="2"/>
      <c r="FGN1140" s="15"/>
      <c r="FGO1140" s="15"/>
      <c r="FGP1140" s="80"/>
      <c r="FGQ1140" s="52"/>
      <c r="FGR1140" s="69"/>
      <c r="FGS1140" s="69"/>
      <c r="FGT1140" s="69"/>
      <c r="FGU1140" s="107"/>
      <c r="FGV1140" s="2"/>
      <c r="FGW1140" s="15"/>
      <c r="FGX1140" s="15"/>
      <c r="FGY1140" s="80"/>
      <c r="FGZ1140" s="52"/>
      <c r="FHA1140" s="69"/>
      <c r="FHB1140" s="69"/>
      <c r="FHC1140" s="69"/>
      <c r="FHD1140" s="107"/>
      <c r="FHE1140" s="2"/>
      <c r="FHF1140" s="15"/>
      <c r="FHG1140" s="15"/>
      <c r="FHH1140" s="80"/>
      <c r="FHI1140" s="52"/>
      <c r="FHJ1140" s="69"/>
      <c r="FHK1140" s="69"/>
      <c r="FHL1140" s="69"/>
      <c r="FHM1140" s="107"/>
      <c r="FHN1140" s="2"/>
      <c r="FHO1140" s="15"/>
      <c r="FHP1140" s="15"/>
      <c r="FHQ1140" s="80"/>
      <c r="FHR1140" s="52"/>
      <c r="FHS1140" s="69"/>
      <c r="FHT1140" s="69"/>
      <c r="FHU1140" s="69"/>
      <c r="FHV1140" s="107"/>
      <c r="FHW1140" s="2"/>
      <c r="FHX1140" s="15"/>
      <c r="FHY1140" s="15"/>
      <c r="FHZ1140" s="80"/>
      <c r="FIA1140" s="52"/>
      <c r="FIB1140" s="69"/>
      <c r="FIC1140" s="69"/>
      <c r="FID1140" s="69"/>
      <c r="FIE1140" s="107"/>
      <c r="FIF1140" s="2"/>
      <c r="FIG1140" s="15"/>
      <c r="FIH1140" s="15"/>
      <c r="FII1140" s="80"/>
      <c r="FIJ1140" s="52"/>
      <c r="FIK1140" s="69"/>
      <c r="FIL1140" s="69"/>
      <c r="FIM1140" s="69"/>
      <c r="FIN1140" s="107"/>
      <c r="FIO1140" s="2"/>
      <c r="FIP1140" s="15"/>
      <c r="FIQ1140" s="15"/>
      <c r="FIR1140" s="80"/>
      <c r="FIS1140" s="52"/>
      <c r="FIT1140" s="69"/>
      <c r="FIU1140" s="69"/>
      <c r="FIV1140" s="69"/>
      <c r="FIW1140" s="107"/>
      <c r="FIX1140" s="2"/>
      <c r="FIY1140" s="15"/>
      <c r="FIZ1140" s="15"/>
      <c r="FJA1140" s="80"/>
      <c r="FJB1140" s="52"/>
      <c r="FJC1140" s="69"/>
      <c r="FJD1140" s="69"/>
      <c r="FJE1140" s="69"/>
      <c r="FJF1140" s="107"/>
      <c r="FJG1140" s="2"/>
      <c r="FJH1140" s="15"/>
      <c r="FJI1140" s="15"/>
      <c r="FJJ1140" s="80"/>
      <c r="FJK1140" s="52"/>
      <c r="FJL1140" s="69"/>
      <c r="FJM1140" s="69"/>
      <c r="FJN1140" s="69"/>
      <c r="FJO1140" s="107"/>
      <c r="FJP1140" s="2"/>
      <c r="FJQ1140" s="15"/>
      <c r="FJR1140" s="15"/>
      <c r="FJS1140" s="80"/>
      <c r="FJT1140" s="52"/>
      <c r="FJU1140" s="69"/>
      <c r="FJV1140" s="69"/>
      <c r="FJW1140" s="69"/>
      <c r="FJX1140" s="107"/>
      <c r="FJY1140" s="2"/>
      <c r="FJZ1140" s="15"/>
      <c r="FKA1140" s="15"/>
      <c r="FKB1140" s="80"/>
      <c r="FKC1140" s="52"/>
      <c r="FKD1140" s="69"/>
      <c r="FKE1140" s="69"/>
      <c r="FKF1140" s="69"/>
      <c r="FKG1140" s="107"/>
      <c r="FKH1140" s="2"/>
      <c r="FKI1140" s="15"/>
      <c r="FKJ1140" s="15"/>
      <c r="FKK1140" s="80"/>
      <c r="FKL1140" s="52"/>
      <c r="FKM1140" s="69"/>
      <c r="FKN1140" s="69"/>
      <c r="FKO1140" s="69"/>
      <c r="FKP1140" s="107"/>
      <c r="FKQ1140" s="2"/>
      <c r="FKR1140" s="15"/>
      <c r="FKS1140" s="15"/>
      <c r="FKT1140" s="80"/>
      <c r="FKU1140" s="52"/>
      <c r="FKV1140" s="69"/>
      <c r="FKW1140" s="69"/>
      <c r="FKX1140" s="69"/>
      <c r="FKY1140" s="107"/>
      <c r="FKZ1140" s="2"/>
      <c r="FLA1140" s="15"/>
      <c r="FLB1140" s="15"/>
      <c r="FLC1140" s="80"/>
      <c r="FLD1140" s="52"/>
      <c r="FLE1140" s="69"/>
      <c r="FLF1140" s="69"/>
      <c r="FLG1140" s="69"/>
      <c r="FLH1140" s="107"/>
      <c r="FLI1140" s="2"/>
      <c r="FLJ1140" s="15"/>
      <c r="FLK1140" s="15"/>
      <c r="FLL1140" s="80"/>
      <c r="FLM1140" s="52"/>
      <c r="FLN1140" s="69"/>
      <c r="FLO1140" s="69"/>
      <c r="FLP1140" s="69"/>
      <c r="FLQ1140" s="107"/>
      <c r="FLR1140" s="2"/>
      <c r="FLS1140" s="15"/>
      <c r="FLT1140" s="15"/>
      <c r="FLU1140" s="80"/>
      <c r="FLV1140" s="52"/>
      <c r="FLW1140" s="69"/>
      <c r="FLX1140" s="69"/>
      <c r="FLY1140" s="69"/>
      <c r="FLZ1140" s="107"/>
      <c r="FMA1140" s="2"/>
      <c r="FMB1140" s="15"/>
      <c r="FMC1140" s="15"/>
      <c r="FMD1140" s="80"/>
      <c r="FME1140" s="52"/>
      <c r="FMF1140" s="69"/>
      <c r="FMG1140" s="69"/>
      <c r="FMH1140" s="69"/>
      <c r="FMI1140" s="107"/>
      <c r="FMJ1140" s="2"/>
      <c r="FMK1140" s="15"/>
      <c r="FML1140" s="15"/>
      <c r="FMM1140" s="80"/>
      <c r="FMN1140" s="52"/>
      <c r="FMO1140" s="69"/>
      <c r="FMP1140" s="69"/>
      <c r="FMQ1140" s="69"/>
      <c r="FMR1140" s="107"/>
      <c r="FMS1140" s="2"/>
      <c r="FMT1140" s="15"/>
      <c r="FMU1140" s="15"/>
      <c r="FMV1140" s="80"/>
      <c r="FMW1140" s="52"/>
      <c r="FMX1140" s="69"/>
      <c r="FMY1140" s="69"/>
      <c r="FMZ1140" s="69"/>
      <c r="FNA1140" s="107"/>
      <c r="FNB1140" s="2"/>
      <c r="FNC1140" s="15"/>
      <c r="FND1140" s="15"/>
      <c r="FNE1140" s="80"/>
      <c r="FNF1140" s="52"/>
      <c r="FNG1140" s="69"/>
      <c r="FNH1140" s="69"/>
      <c r="FNI1140" s="69"/>
      <c r="FNJ1140" s="107"/>
      <c r="FNK1140" s="2"/>
      <c r="FNL1140" s="15"/>
      <c r="FNM1140" s="15"/>
      <c r="FNN1140" s="80"/>
      <c r="FNO1140" s="52"/>
      <c r="FNP1140" s="69"/>
      <c r="FNQ1140" s="69"/>
      <c r="FNR1140" s="69"/>
      <c r="FNS1140" s="107"/>
      <c r="FNT1140" s="2"/>
      <c r="FNU1140" s="15"/>
      <c r="FNV1140" s="15"/>
      <c r="FNW1140" s="80"/>
      <c r="FNX1140" s="52"/>
      <c r="FNY1140" s="69"/>
      <c r="FNZ1140" s="69"/>
      <c r="FOA1140" s="69"/>
      <c r="FOB1140" s="107"/>
      <c r="FOC1140" s="2"/>
      <c r="FOD1140" s="15"/>
      <c r="FOE1140" s="15"/>
      <c r="FOF1140" s="80"/>
      <c r="FOG1140" s="52"/>
      <c r="FOH1140" s="69"/>
      <c r="FOI1140" s="69"/>
      <c r="FOJ1140" s="69"/>
      <c r="FOK1140" s="107"/>
      <c r="FOL1140" s="2"/>
      <c r="FOM1140" s="15"/>
      <c r="FON1140" s="15"/>
      <c r="FOO1140" s="80"/>
      <c r="FOP1140" s="52"/>
      <c r="FOQ1140" s="69"/>
      <c r="FOR1140" s="69"/>
      <c r="FOS1140" s="69"/>
      <c r="FOT1140" s="107"/>
      <c r="FOU1140" s="2"/>
      <c r="FOV1140" s="15"/>
      <c r="FOW1140" s="15"/>
      <c r="FOX1140" s="80"/>
      <c r="FOY1140" s="52"/>
      <c r="FOZ1140" s="69"/>
      <c r="FPA1140" s="69"/>
      <c r="FPB1140" s="69"/>
      <c r="FPC1140" s="107"/>
      <c r="FPD1140" s="2"/>
      <c r="FPE1140" s="15"/>
      <c r="FPF1140" s="15"/>
      <c r="FPG1140" s="80"/>
      <c r="FPH1140" s="52"/>
      <c r="FPI1140" s="69"/>
      <c r="FPJ1140" s="69"/>
      <c r="FPK1140" s="69"/>
      <c r="FPL1140" s="107"/>
      <c r="FPM1140" s="2"/>
      <c r="FPN1140" s="15"/>
      <c r="FPO1140" s="15"/>
      <c r="FPP1140" s="80"/>
      <c r="FPQ1140" s="52"/>
      <c r="FPR1140" s="69"/>
      <c r="FPS1140" s="69"/>
      <c r="FPT1140" s="69"/>
      <c r="FPU1140" s="107"/>
      <c r="FPV1140" s="2"/>
      <c r="FPW1140" s="15"/>
      <c r="FPX1140" s="15"/>
      <c r="FPY1140" s="80"/>
      <c r="FPZ1140" s="52"/>
      <c r="FQA1140" s="69"/>
      <c r="FQB1140" s="69"/>
      <c r="FQC1140" s="69"/>
      <c r="FQD1140" s="107"/>
      <c r="FQE1140" s="2"/>
      <c r="FQF1140" s="15"/>
      <c r="FQG1140" s="15"/>
      <c r="FQH1140" s="80"/>
      <c r="FQI1140" s="52"/>
      <c r="FQJ1140" s="69"/>
      <c r="FQK1140" s="69"/>
      <c r="FQL1140" s="69"/>
      <c r="FQM1140" s="107"/>
      <c r="FQN1140" s="2"/>
      <c r="FQO1140" s="15"/>
      <c r="FQP1140" s="15"/>
      <c r="FQQ1140" s="80"/>
      <c r="FQR1140" s="52"/>
      <c r="FQS1140" s="69"/>
      <c r="FQT1140" s="69"/>
      <c r="FQU1140" s="69"/>
      <c r="FQV1140" s="107"/>
      <c r="FQW1140" s="2"/>
      <c r="FQX1140" s="15"/>
      <c r="FQY1140" s="15"/>
      <c r="FQZ1140" s="80"/>
      <c r="FRA1140" s="52"/>
      <c r="FRB1140" s="69"/>
      <c r="FRC1140" s="69"/>
      <c r="FRD1140" s="69"/>
      <c r="FRE1140" s="107"/>
      <c r="FRF1140" s="2"/>
      <c r="FRG1140" s="15"/>
      <c r="FRH1140" s="15"/>
      <c r="FRI1140" s="80"/>
      <c r="FRJ1140" s="52"/>
      <c r="FRK1140" s="69"/>
      <c r="FRL1140" s="69"/>
      <c r="FRM1140" s="69"/>
      <c r="FRN1140" s="107"/>
      <c r="FRO1140" s="2"/>
      <c r="FRP1140" s="15"/>
      <c r="FRQ1140" s="15"/>
      <c r="FRR1140" s="80"/>
      <c r="FRS1140" s="52"/>
      <c r="FRT1140" s="69"/>
      <c r="FRU1140" s="69"/>
      <c r="FRV1140" s="69"/>
      <c r="FRW1140" s="107"/>
      <c r="FRX1140" s="2"/>
      <c r="FRY1140" s="15"/>
      <c r="FRZ1140" s="15"/>
      <c r="FSA1140" s="80"/>
      <c r="FSB1140" s="52"/>
      <c r="FSC1140" s="69"/>
      <c r="FSD1140" s="69"/>
      <c r="FSE1140" s="69"/>
      <c r="FSF1140" s="107"/>
      <c r="FSG1140" s="2"/>
      <c r="FSH1140" s="15"/>
      <c r="FSI1140" s="15"/>
      <c r="FSJ1140" s="80"/>
      <c r="FSK1140" s="52"/>
      <c r="FSL1140" s="69"/>
      <c r="FSM1140" s="69"/>
      <c r="FSN1140" s="69"/>
      <c r="FSO1140" s="107"/>
      <c r="FSP1140" s="2"/>
      <c r="FSQ1140" s="15"/>
      <c r="FSR1140" s="15"/>
      <c r="FSS1140" s="80"/>
      <c r="FST1140" s="52"/>
      <c r="FSU1140" s="69"/>
      <c r="FSV1140" s="69"/>
      <c r="FSW1140" s="69"/>
      <c r="FSX1140" s="107"/>
      <c r="FSY1140" s="2"/>
      <c r="FSZ1140" s="15"/>
      <c r="FTA1140" s="15"/>
      <c r="FTB1140" s="80"/>
      <c r="FTC1140" s="52"/>
      <c r="FTD1140" s="69"/>
      <c r="FTE1140" s="69"/>
      <c r="FTF1140" s="69"/>
      <c r="FTG1140" s="107"/>
      <c r="FTH1140" s="2"/>
      <c r="FTI1140" s="15"/>
      <c r="FTJ1140" s="15"/>
      <c r="FTK1140" s="80"/>
      <c r="FTL1140" s="52"/>
      <c r="FTM1140" s="69"/>
      <c r="FTN1140" s="69"/>
      <c r="FTO1140" s="69"/>
      <c r="FTP1140" s="107"/>
      <c r="FTQ1140" s="2"/>
      <c r="FTR1140" s="15"/>
      <c r="FTS1140" s="15"/>
      <c r="FTT1140" s="80"/>
      <c r="FTU1140" s="52"/>
      <c r="FTV1140" s="69"/>
      <c r="FTW1140" s="69"/>
      <c r="FTX1140" s="69"/>
      <c r="FTY1140" s="107"/>
      <c r="FTZ1140" s="2"/>
      <c r="FUA1140" s="15"/>
      <c r="FUB1140" s="15"/>
      <c r="FUC1140" s="80"/>
      <c r="FUD1140" s="52"/>
      <c r="FUE1140" s="69"/>
      <c r="FUF1140" s="69"/>
      <c r="FUG1140" s="69"/>
      <c r="FUH1140" s="107"/>
      <c r="FUI1140" s="2"/>
      <c r="FUJ1140" s="15"/>
      <c r="FUK1140" s="15"/>
      <c r="FUL1140" s="80"/>
      <c r="FUM1140" s="52"/>
      <c r="FUN1140" s="69"/>
      <c r="FUO1140" s="69"/>
      <c r="FUP1140" s="69"/>
      <c r="FUQ1140" s="107"/>
      <c r="FUR1140" s="2"/>
      <c r="FUS1140" s="15"/>
      <c r="FUT1140" s="15"/>
      <c r="FUU1140" s="80"/>
      <c r="FUV1140" s="52"/>
      <c r="FUW1140" s="69"/>
      <c r="FUX1140" s="69"/>
      <c r="FUY1140" s="69"/>
      <c r="FUZ1140" s="107"/>
      <c r="FVA1140" s="2"/>
      <c r="FVB1140" s="15"/>
      <c r="FVC1140" s="15"/>
      <c r="FVD1140" s="80"/>
      <c r="FVE1140" s="52"/>
      <c r="FVF1140" s="69"/>
      <c r="FVG1140" s="69"/>
      <c r="FVH1140" s="69"/>
      <c r="FVI1140" s="107"/>
      <c r="FVJ1140" s="2"/>
      <c r="FVK1140" s="15"/>
      <c r="FVL1140" s="15"/>
      <c r="FVM1140" s="80"/>
      <c r="FVN1140" s="52"/>
      <c r="FVO1140" s="69"/>
      <c r="FVP1140" s="69"/>
      <c r="FVQ1140" s="69"/>
      <c r="FVR1140" s="107"/>
      <c r="FVS1140" s="2"/>
      <c r="FVT1140" s="15"/>
      <c r="FVU1140" s="15"/>
      <c r="FVV1140" s="80"/>
      <c r="FVW1140" s="52"/>
      <c r="FVX1140" s="69"/>
      <c r="FVY1140" s="69"/>
      <c r="FVZ1140" s="69"/>
      <c r="FWA1140" s="107"/>
      <c r="FWB1140" s="2"/>
      <c r="FWC1140" s="15"/>
      <c r="FWD1140" s="15"/>
      <c r="FWE1140" s="80"/>
      <c r="FWF1140" s="52"/>
      <c r="FWG1140" s="69"/>
      <c r="FWH1140" s="69"/>
      <c r="FWI1140" s="69"/>
      <c r="FWJ1140" s="107"/>
      <c r="FWK1140" s="2"/>
      <c r="FWL1140" s="15"/>
      <c r="FWM1140" s="15"/>
      <c r="FWN1140" s="80"/>
      <c r="FWO1140" s="52"/>
      <c r="FWP1140" s="69"/>
      <c r="FWQ1140" s="69"/>
      <c r="FWR1140" s="69"/>
      <c r="FWS1140" s="107"/>
      <c r="FWT1140" s="2"/>
      <c r="FWU1140" s="15"/>
      <c r="FWV1140" s="15"/>
      <c r="FWW1140" s="80"/>
      <c r="FWX1140" s="52"/>
      <c r="FWY1140" s="69"/>
      <c r="FWZ1140" s="69"/>
      <c r="FXA1140" s="69"/>
      <c r="FXB1140" s="107"/>
      <c r="FXC1140" s="2"/>
      <c r="FXD1140" s="15"/>
      <c r="FXE1140" s="15"/>
      <c r="FXF1140" s="80"/>
      <c r="FXG1140" s="52"/>
      <c r="FXH1140" s="69"/>
      <c r="FXI1140" s="69"/>
      <c r="FXJ1140" s="69"/>
      <c r="FXK1140" s="107"/>
      <c r="FXL1140" s="2"/>
      <c r="FXM1140" s="15"/>
      <c r="FXN1140" s="15"/>
      <c r="FXO1140" s="80"/>
      <c r="FXP1140" s="52"/>
      <c r="FXQ1140" s="69"/>
      <c r="FXR1140" s="69"/>
      <c r="FXS1140" s="69"/>
      <c r="FXT1140" s="107"/>
      <c r="FXU1140" s="2"/>
      <c r="FXV1140" s="15"/>
      <c r="FXW1140" s="15"/>
      <c r="FXX1140" s="80"/>
      <c r="FXY1140" s="52"/>
      <c r="FXZ1140" s="69"/>
      <c r="FYA1140" s="69"/>
      <c r="FYB1140" s="69"/>
      <c r="FYC1140" s="107"/>
      <c r="FYD1140" s="2"/>
      <c r="FYE1140" s="15"/>
      <c r="FYF1140" s="15"/>
      <c r="FYG1140" s="80"/>
      <c r="FYH1140" s="52"/>
      <c r="FYI1140" s="69"/>
      <c r="FYJ1140" s="69"/>
      <c r="FYK1140" s="69"/>
      <c r="FYL1140" s="107"/>
      <c r="FYM1140" s="2"/>
      <c r="FYN1140" s="15"/>
      <c r="FYO1140" s="15"/>
      <c r="FYP1140" s="80"/>
      <c r="FYQ1140" s="52"/>
      <c r="FYR1140" s="69"/>
      <c r="FYS1140" s="69"/>
      <c r="FYT1140" s="69"/>
      <c r="FYU1140" s="107"/>
      <c r="FYV1140" s="2"/>
      <c r="FYW1140" s="15"/>
      <c r="FYX1140" s="15"/>
      <c r="FYY1140" s="80"/>
      <c r="FYZ1140" s="52"/>
      <c r="FZA1140" s="69"/>
      <c r="FZB1140" s="69"/>
      <c r="FZC1140" s="69"/>
      <c r="FZD1140" s="107"/>
      <c r="FZE1140" s="2"/>
      <c r="FZF1140" s="15"/>
      <c r="FZG1140" s="15"/>
      <c r="FZH1140" s="80"/>
      <c r="FZI1140" s="52"/>
      <c r="FZJ1140" s="69"/>
      <c r="FZK1140" s="69"/>
      <c r="FZL1140" s="69"/>
      <c r="FZM1140" s="107"/>
      <c r="FZN1140" s="2"/>
      <c r="FZO1140" s="15"/>
      <c r="FZP1140" s="15"/>
      <c r="FZQ1140" s="80"/>
      <c r="FZR1140" s="52"/>
      <c r="FZS1140" s="69"/>
      <c r="FZT1140" s="69"/>
      <c r="FZU1140" s="69"/>
      <c r="FZV1140" s="107"/>
      <c r="FZW1140" s="2"/>
      <c r="FZX1140" s="15"/>
      <c r="FZY1140" s="15"/>
      <c r="FZZ1140" s="80"/>
      <c r="GAA1140" s="52"/>
      <c r="GAB1140" s="69"/>
      <c r="GAC1140" s="69"/>
      <c r="GAD1140" s="69"/>
      <c r="GAE1140" s="107"/>
      <c r="GAF1140" s="2"/>
      <c r="GAG1140" s="15"/>
      <c r="GAH1140" s="15"/>
      <c r="GAI1140" s="80"/>
      <c r="GAJ1140" s="52"/>
      <c r="GAK1140" s="69"/>
      <c r="GAL1140" s="69"/>
      <c r="GAM1140" s="69"/>
      <c r="GAN1140" s="107"/>
      <c r="GAO1140" s="2"/>
      <c r="GAP1140" s="15"/>
      <c r="GAQ1140" s="15"/>
      <c r="GAR1140" s="80"/>
      <c r="GAS1140" s="52"/>
      <c r="GAT1140" s="69"/>
      <c r="GAU1140" s="69"/>
      <c r="GAV1140" s="69"/>
      <c r="GAW1140" s="107"/>
      <c r="GAX1140" s="2"/>
      <c r="GAY1140" s="15"/>
      <c r="GAZ1140" s="15"/>
      <c r="GBA1140" s="80"/>
      <c r="GBB1140" s="52"/>
      <c r="GBC1140" s="69"/>
      <c r="GBD1140" s="69"/>
      <c r="GBE1140" s="69"/>
      <c r="GBF1140" s="107"/>
      <c r="GBG1140" s="2"/>
      <c r="GBH1140" s="15"/>
      <c r="GBI1140" s="15"/>
      <c r="GBJ1140" s="80"/>
      <c r="GBK1140" s="52"/>
      <c r="GBL1140" s="69"/>
      <c r="GBM1140" s="69"/>
      <c r="GBN1140" s="69"/>
      <c r="GBO1140" s="107"/>
      <c r="GBP1140" s="2"/>
      <c r="GBQ1140" s="15"/>
      <c r="GBR1140" s="15"/>
      <c r="GBS1140" s="80"/>
      <c r="GBT1140" s="52"/>
      <c r="GBU1140" s="69"/>
      <c r="GBV1140" s="69"/>
      <c r="GBW1140" s="69"/>
      <c r="GBX1140" s="107"/>
      <c r="GBY1140" s="2"/>
      <c r="GBZ1140" s="15"/>
      <c r="GCA1140" s="15"/>
      <c r="GCB1140" s="80"/>
      <c r="GCC1140" s="52"/>
      <c r="GCD1140" s="69"/>
      <c r="GCE1140" s="69"/>
      <c r="GCF1140" s="69"/>
      <c r="GCG1140" s="107"/>
      <c r="GCH1140" s="2"/>
      <c r="GCI1140" s="15"/>
      <c r="GCJ1140" s="15"/>
      <c r="GCK1140" s="80"/>
      <c r="GCL1140" s="52"/>
      <c r="GCM1140" s="69"/>
      <c r="GCN1140" s="69"/>
      <c r="GCO1140" s="69"/>
      <c r="GCP1140" s="107"/>
      <c r="GCQ1140" s="2"/>
      <c r="GCR1140" s="15"/>
      <c r="GCS1140" s="15"/>
      <c r="GCT1140" s="80"/>
      <c r="GCU1140" s="52"/>
      <c r="GCV1140" s="69"/>
      <c r="GCW1140" s="69"/>
      <c r="GCX1140" s="69"/>
      <c r="GCY1140" s="107"/>
      <c r="GCZ1140" s="2"/>
      <c r="GDA1140" s="15"/>
      <c r="GDB1140" s="15"/>
      <c r="GDC1140" s="80"/>
      <c r="GDD1140" s="52"/>
      <c r="GDE1140" s="69"/>
      <c r="GDF1140" s="69"/>
      <c r="GDG1140" s="69"/>
      <c r="GDH1140" s="107"/>
      <c r="GDI1140" s="2"/>
      <c r="GDJ1140" s="15"/>
      <c r="GDK1140" s="15"/>
      <c r="GDL1140" s="80"/>
      <c r="GDM1140" s="52"/>
      <c r="GDN1140" s="69"/>
      <c r="GDO1140" s="69"/>
      <c r="GDP1140" s="69"/>
      <c r="GDQ1140" s="107"/>
      <c r="GDR1140" s="2"/>
      <c r="GDS1140" s="15"/>
      <c r="GDT1140" s="15"/>
      <c r="GDU1140" s="80"/>
      <c r="GDV1140" s="52"/>
      <c r="GDW1140" s="69"/>
      <c r="GDX1140" s="69"/>
      <c r="GDY1140" s="69"/>
      <c r="GDZ1140" s="107"/>
      <c r="GEA1140" s="2"/>
      <c r="GEB1140" s="15"/>
      <c r="GEC1140" s="15"/>
      <c r="GED1140" s="80"/>
      <c r="GEE1140" s="52"/>
      <c r="GEF1140" s="69"/>
      <c r="GEG1140" s="69"/>
      <c r="GEH1140" s="69"/>
      <c r="GEI1140" s="107"/>
      <c r="GEJ1140" s="2"/>
      <c r="GEK1140" s="15"/>
      <c r="GEL1140" s="15"/>
      <c r="GEM1140" s="80"/>
      <c r="GEN1140" s="52"/>
      <c r="GEO1140" s="69"/>
      <c r="GEP1140" s="69"/>
      <c r="GEQ1140" s="69"/>
      <c r="GER1140" s="107"/>
      <c r="GES1140" s="2"/>
      <c r="GET1140" s="15"/>
      <c r="GEU1140" s="15"/>
      <c r="GEV1140" s="80"/>
      <c r="GEW1140" s="52"/>
      <c r="GEX1140" s="69"/>
      <c r="GEY1140" s="69"/>
      <c r="GEZ1140" s="69"/>
      <c r="GFA1140" s="107"/>
      <c r="GFB1140" s="2"/>
      <c r="GFC1140" s="15"/>
      <c r="GFD1140" s="15"/>
      <c r="GFE1140" s="80"/>
      <c r="GFF1140" s="52"/>
      <c r="GFG1140" s="69"/>
      <c r="GFH1140" s="69"/>
      <c r="GFI1140" s="69"/>
      <c r="GFJ1140" s="107"/>
      <c r="GFK1140" s="2"/>
      <c r="GFL1140" s="15"/>
      <c r="GFM1140" s="15"/>
      <c r="GFN1140" s="80"/>
      <c r="GFO1140" s="52"/>
      <c r="GFP1140" s="69"/>
      <c r="GFQ1140" s="69"/>
      <c r="GFR1140" s="69"/>
      <c r="GFS1140" s="107"/>
      <c r="GFT1140" s="2"/>
      <c r="GFU1140" s="15"/>
      <c r="GFV1140" s="15"/>
      <c r="GFW1140" s="80"/>
      <c r="GFX1140" s="52"/>
      <c r="GFY1140" s="69"/>
      <c r="GFZ1140" s="69"/>
      <c r="GGA1140" s="69"/>
      <c r="GGB1140" s="107"/>
      <c r="GGC1140" s="2"/>
      <c r="GGD1140" s="15"/>
      <c r="GGE1140" s="15"/>
      <c r="GGF1140" s="80"/>
      <c r="GGG1140" s="52"/>
      <c r="GGH1140" s="69"/>
      <c r="GGI1140" s="69"/>
      <c r="GGJ1140" s="69"/>
      <c r="GGK1140" s="107"/>
      <c r="GGL1140" s="2"/>
      <c r="GGM1140" s="15"/>
      <c r="GGN1140" s="15"/>
      <c r="GGO1140" s="80"/>
      <c r="GGP1140" s="52"/>
      <c r="GGQ1140" s="69"/>
      <c r="GGR1140" s="69"/>
      <c r="GGS1140" s="69"/>
      <c r="GGT1140" s="107"/>
      <c r="GGU1140" s="2"/>
      <c r="GGV1140" s="15"/>
      <c r="GGW1140" s="15"/>
      <c r="GGX1140" s="80"/>
      <c r="GGY1140" s="52"/>
      <c r="GGZ1140" s="69"/>
      <c r="GHA1140" s="69"/>
      <c r="GHB1140" s="69"/>
      <c r="GHC1140" s="107"/>
      <c r="GHD1140" s="2"/>
      <c r="GHE1140" s="15"/>
      <c r="GHF1140" s="15"/>
      <c r="GHG1140" s="80"/>
      <c r="GHH1140" s="52"/>
      <c r="GHI1140" s="69"/>
      <c r="GHJ1140" s="69"/>
      <c r="GHK1140" s="69"/>
      <c r="GHL1140" s="107"/>
      <c r="GHM1140" s="2"/>
      <c r="GHN1140" s="15"/>
      <c r="GHO1140" s="15"/>
      <c r="GHP1140" s="80"/>
      <c r="GHQ1140" s="52"/>
      <c r="GHR1140" s="69"/>
      <c r="GHS1140" s="69"/>
      <c r="GHT1140" s="69"/>
      <c r="GHU1140" s="107"/>
      <c r="GHV1140" s="2"/>
      <c r="GHW1140" s="15"/>
      <c r="GHX1140" s="15"/>
      <c r="GHY1140" s="80"/>
      <c r="GHZ1140" s="52"/>
      <c r="GIA1140" s="69"/>
      <c r="GIB1140" s="69"/>
      <c r="GIC1140" s="69"/>
      <c r="GID1140" s="107"/>
      <c r="GIE1140" s="2"/>
      <c r="GIF1140" s="15"/>
      <c r="GIG1140" s="15"/>
      <c r="GIH1140" s="80"/>
      <c r="GII1140" s="52"/>
      <c r="GIJ1140" s="69"/>
      <c r="GIK1140" s="69"/>
      <c r="GIL1140" s="69"/>
      <c r="GIM1140" s="107"/>
      <c r="GIN1140" s="2"/>
      <c r="GIO1140" s="15"/>
      <c r="GIP1140" s="15"/>
      <c r="GIQ1140" s="80"/>
      <c r="GIR1140" s="52"/>
      <c r="GIS1140" s="69"/>
      <c r="GIT1140" s="69"/>
      <c r="GIU1140" s="69"/>
      <c r="GIV1140" s="107"/>
      <c r="GIW1140" s="2"/>
      <c r="GIX1140" s="15"/>
      <c r="GIY1140" s="15"/>
      <c r="GIZ1140" s="80"/>
      <c r="GJA1140" s="52"/>
      <c r="GJB1140" s="69"/>
      <c r="GJC1140" s="69"/>
      <c r="GJD1140" s="69"/>
      <c r="GJE1140" s="107"/>
      <c r="GJF1140" s="2"/>
      <c r="GJG1140" s="15"/>
      <c r="GJH1140" s="15"/>
      <c r="GJI1140" s="80"/>
      <c r="GJJ1140" s="52"/>
      <c r="GJK1140" s="69"/>
      <c r="GJL1140" s="69"/>
      <c r="GJM1140" s="69"/>
      <c r="GJN1140" s="107"/>
      <c r="GJO1140" s="2"/>
      <c r="GJP1140" s="15"/>
      <c r="GJQ1140" s="15"/>
      <c r="GJR1140" s="80"/>
      <c r="GJS1140" s="52"/>
      <c r="GJT1140" s="69"/>
      <c r="GJU1140" s="69"/>
      <c r="GJV1140" s="69"/>
      <c r="GJW1140" s="107"/>
      <c r="GJX1140" s="2"/>
      <c r="GJY1140" s="15"/>
      <c r="GJZ1140" s="15"/>
      <c r="GKA1140" s="80"/>
      <c r="GKB1140" s="52"/>
      <c r="GKC1140" s="69"/>
      <c r="GKD1140" s="69"/>
      <c r="GKE1140" s="69"/>
      <c r="GKF1140" s="107"/>
      <c r="GKG1140" s="2"/>
      <c r="GKH1140" s="15"/>
      <c r="GKI1140" s="15"/>
      <c r="GKJ1140" s="80"/>
      <c r="GKK1140" s="52"/>
      <c r="GKL1140" s="69"/>
      <c r="GKM1140" s="69"/>
      <c r="GKN1140" s="69"/>
      <c r="GKO1140" s="107"/>
      <c r="GKP1140" s="2"/>
      <c r="GKQ1140" s="15"/>
      <c r="GKR1140" s="15"/>
      <c r="GKS1140" s="80"/>
      <c r="GKT1140" s="52"/>
      <c r="GKU1140" s="69"/>
      <c r="GKV1140" s="69"/>
      <c r="GKW1140" s="69"/>
      <c r="GKX1140" s="107"/>
      <c r="GKY1140" s="2"/>
      <c r="GKZ1140" s="15"/>
      <c r="GLA1140" s="15"/>
      <c r="GLB1140" s="80"/>
      <c r="GLC1140" s="52"/>
      <c r="GLD1140" s="69"/>
      <c r="GLE1140" s="69"/>
      <c r="GLF1140" s="69"/>
      <c r="GLG1140" s="107"/>
      <c r="GLH1140" s="2"/>
      <c r="GLI1140" s="15"/>
      <c r="GLJ1140" s="15"/>
      <c r="GLK1140" s="80"/>
      <c r="GLL1140" s="52"/>
      <c r="GLM1140" s="69"/>
      <c r="GLN1140" s="69"/>
      <c r="GLO1140" s="69"/>
      <c r="GLP1140" s="107"/>
      <c r="GLQ1140" s="2"/>
      <c r="GLR1140" s="15"/>
      <c r="GLS1140" s="15"/>
      <c r="GLT1140" s="80"/>
      <c r="GLU1140" s="52"/>
      <c r="GLV1140" s="69"/>
      <c r="GLW1140" s="69"/>
      <c r="GLX1140" s="69"/>
      <c r="GLY1140" s="107"/>
      <c r="GLZ1140" s="2"/>
      <c r="GMA1140" s="15"/>
      <c r="GMB1140" s="15"/>
      <c r="GMC1140" s="80"/>
      <c r="GMD1140" s="52"/>
      <c r="GME1140" s="69"/>
      <c r="GMF1140" s="69"/>
      <c r="GMG1140" s="69"/>
      <c r="GMH1140" s="107"/>
      <c r="GMI1140" s="2"/>
      <c r="GMJ1140" s="15"/>
      <c r="GMK1140" s="15"/>
      <c r="GML1140" s="80"/>
      <c r="GMM1140" s="52"/>
      <c r="GMN1140" s="69"/>
      <c r="GMO1140" s="69"/>
      <c r="GMP1140" s="69"/>
      <c r="GMQ1140" s="107"/>
      <c r="GMR1140" s="2"/>
      <c r="GMS1140" s="15"/>
      <c r="GMT1140" s="15"/>
      <c r="GMU1140" s="80"/>
      <c r="GMV1140" s="52"/>
      <c r="GMW1140" s="69"/>
      <c r="GMX1140" s="69"/>
      <c r="GMY1140" s="69"/>
      <c r="GMZ1140" s="107"/>
      <c r="GNA1140" s="2"/>
      <c r="GNB1140" s="15"/>
      <c r="GNC1140" s="15"/>
      <c r="GND1140" s="80"/>
      <c r="GNE1140" s="52"/>
      <c r="GNF1140" s="69"/>
      <c r="GNG1140" s="69"/>
      <c r="GNH1140" s="69"/>
      <c r="GNI1140" s="107"/>
      <c r="GNJ1140" s="2"/>
      <c r="GNK1140" s="15"/>
      <c r="GNL1140" s="15"/>
      <c r="GNM1140" s="80"/>
      <c r="GNN1140" s="52"/>
      <c r="GNO1140" s="69"/>
      <c r="GNP1140" s="69"/>
      <c r="GNQ1140" s="69"/>
      <c r="GNR1140" s="107"/>
      <c r="GNS1140" s="2"/>
      <c r="GNT1140" s="15"/>
      <c r="GNU1140" s="15"/>
      <c r="GNV1140" s="80"/>
      <c r="GNW1140" s="52"/>
      <c r="GNX1140" s="69"/>
      <c r="GNY1140" s="69"/>
      <c r="GNZ1140" s="69"/>
      <c r="GOA1140" s="107"/>
      <c r="GOB1140" s="2"/>
      <c r="GOC1140" s="15"/>
      <c r="GOD1140" s="15"/>
      <c r="GOE1140" s="80"/>
      <c r="GOF1140" s="52"/>
      <c r="GOG1140" s="69"/>
      <c r="GOH1140" s="69"/>
      <c r="GOI1140" s="69"/>
      <c r="GOJ1140" s="107"/>
      <c r="GOK1140" s="2"/>
      <c r="GOL1140" s="15"/>
      <c r="GOM1140" s="15"/>
      <c r="GON1140" s="80"/>
      <c r="GOO1140" s="52"/>
      <c r="GOP1140" s="69"/>
      <c r="GOQ1140" s="69"/>
      <c r="GOR1140" s="69"/>
      <c r="GOS1140" s="107"/>
      <c r="GOT1140" s="2"/>
      <c r="GOU1140" s="15"/>
      <c r="GOV1140" s="15"/>
      <c r="GOW1140" s="80"/>
      <c r="GOX1140" s="52"/>
      <c r="GOY1140" s="69"/>
      <c r="GOZ1140" s="69"/>
      <c r="GPA1140" s="69"/>
      <c r="GPB1140" s="107"/>
      <c r="GPC1140" s="2"/>
      <c r="GPD1140" s="15"/>
      <c r="GPE1140" s="15"/>
      <c r="GPF1140" s="80"/>
      <c r="GPG1140" s="52"/>
      <c r="GPH1140" s="69"/>
      <c r="GPI1140" s="69"/>
      <c r="GPJ1140" s="69"/>
      <c r="GPK1140" s="107"/>
      <c r="GPL1140" s="2"/>
      <c r="GPM1140" s="15"/>
      <c r="GPN1140" s="15"/>
      <c r="GPO1140" s="80"/>
      <c r="GPP1140" s="52"/>
      <c r="GPQ1140" s="69"/>
      <c r="GPR1140" s="69"/>
      <c r="GPS1140" s="69"/>
      <c r="GPT1140" s="107"/>
      <c r="GPU1140" s="2"/>
      <c r="GPV1140" s="15"/>
      <c r="GPW1140" s="15"/>
      <c r="GPX1140" s="80"/>
      <c r="GPY1140" s="52"/>
      <c r="GPZ1140" s="69"/>
      <c r="GQA1140" s="69"/>
      <c r="GQB1140" s="69"/>
      <c r="GQC1140" s="107"/>
      <c r="GQD1140" s="2"/>
      <c r="GQE1140" s="15"/>
      <c r="GQF1140" s="15"/>
      <c r="GQG1140" s="80"/>
      <c r="GQH1140" s="52"/>
      <c r="GQI1140" s="69"/>
      <c r="GQJ1140" s="69"/>
      <c r="GQK1140" s="69"/>
      <c r="GQL1140" s="107"/>
      <c r="GQM1140" s="2"/>
      <c r="GQN1140" s="15"/>
      <c r="GQO1140" s="15"/>
      <c r="GQP1140" s="80"/>
      <c r="GQQ1140" s="52"/>
      <c r="GQR1140" s="69"/>
      <c r="GQS1140" s="69"/>
      <c r="GQT1140" s="69"/>
      <c r="GQU1140" s="107"/>
      <c r="GQV1140" s="2"/>
      <c r="GQW1140" s="15"/>
      <c r="GQX1140" s="15"/>
      <c r="GQY1140" s="80"/>
      <c r="GQZ1140" s="52"/>
      <c r="GRA1140" s="69"/>
      <c r="GRB1140" s="69"/>
      <c r="GRC1140" s="69"/>
      <c r="GRD1140" s="107"/>
      <c r="GRE1140" s="2"/>
      <c r="GRF1140" s="15"/>
      <c r="GRG1140" s="15"/>
      <c r="GRH1140" s="80"/>
      <c r="GRI1140" s="52"/>
      <c r="GRJ1140" s="69"/>
      <c r="GRK1140" s="69"/>
      <c r="GRL1140" s="69"/>
      <c r="GRM1140" s="107"/>
      <c r="GRN1140" s="2"/>
      <c r="GRO1140" s="15"/>
      <c r="GRP1140" s="15"/>
      <c r="GRQ1140" s="80"/>
      <c r="GRR1140" s="52"/>
      <c r="GRS1140" s="69"/>
      <c r="GRT1140" s="69"/>
      <c r="GRU1140" s="69"/>
      <c r="GRV1140" s="107"/>
      <c r="GRW1140" s="2"/>
      <c r="GRX1140" s="15"/>
      <c r="GRY1140" s="15"/>
      <c r="GRZ1140" s="80"/>
      <c r="GSA1140" s="52"/>
      <c r="GSB1140" s="69"/>
      <c r="GSC1140" s="69"/>
      <c r="GSD1140" s="69"/>
      <c r="GSE1140" s="107"/>
      <c r="GSF1140" s="2"/>
      <c r="GSG1140" s="15"/>
      <c r="GSH1140" s="15"/>
      <c r="GSI1140" s="80"/>
      <c r="GSJ1140" s="52"/>
      <c r="GSK1140" s="69"/>
      <c r="GSL1140" s="69"/>
      <c r="GSM1140" s="69"/>
      <c r="GSN1140" s="107"/>
      <c r="GSO1140" s="2"/>
      <c r="GSP1140" s="15"/>
      <c r="GSQ1140" s="15"/>
      <c r="GSR1140" s="80"/>
      <c r="GSS1140" s="52"/>
      <c r="GST1140" s="69"/>
      <c r="GSU1140" s="69"/>
      <c r="GSV1140" s="69"/>
      <c r="GSW1140" s="107"/>
      <c r="GSX1140" s="2"/>
      <c r="GSY1140" s="15"/>
      <c r="GSZ1140" s="15"/>
      <c r="GTA1140" s="80"/>
      <c r="GTB1140" s="52"/>
      <c r="GTC1140" s="69"/>
      <c r="GTD1140" s="69"/>
      <c r="GTE1140" s="69"/>
      <c r="GTF1140" s="107"/>
      <c r="GTG1140" s="2"/>
      <c r="GTH1140" s="15"/>
      <c r="GTI1140" s="15"/>
      <c r="GTJ1140" s="80"/>
      <c r="GTK1140" s="52"/>
      <c r="GTL1140" s="69"/>
      <c r="GTM1140" s="69"/>
      <c r="GTN1140" s="69"/>
      <c r="GTO1140" s="107"/>
      <c r="GTP1140" s="2"/>
      <c r="GTQ1140" s="15"/>
      <c r="GTR1140" s="15"/>
      <c r="GTS1140" s="80"/>
      <c r="GTT1140" s="52"/>
      <c r="GTU1140" s="69"/>
      <c r="GTV1140" s="69"/>
      <c r="GTW1140" s="69"/>
      <c r="GTX1140" s="107"/>
      <c r="GTY1140" s="2"/>
      <c r="GTZ1140" s="15"/>
      <c r="GUA1140" s="15"/>
      <c r="GUB1140" s="80"/>
      <c r="GUC1140" s="52"/>
      <c r="GUD1140" s="69"/>
      <c r="GUE1140" s="69"/>
      <c r="GUF1140" s="69"/>
      <c r="GUG1140" s="107"/>
      <c r="GUH1140" s="2"/>
      <c r="GUI1140" s="15"/>
      <c r="GUJ1140" s="15"/>
      <c r="GUK1140" s="80"/>
      <c r="GUL1140" s="52"/>
      <c r="GUM1140" s="69"/>
      <c r="GUN1140" s="69"/>
      <c r="GUO1140" s="69"/>
      <c r="GUP1140" s="107"/>
      <c r="GUQ1140" s="2"/>
      <c r="GUR1140" s="15"/>
      <c r="GUS1140" s="15"/>
      <c r="GUT1140" s="80"/>
      <c r="GUU1140" s="52"/>
      <c r="GUV1140" s="69"/>
      <c r="GUW1140" s="69"/>
      <c r="GUX1140" s="69"/>
      <c r="GUY1140" s="107"/>
      <c r="GUZ1140" s="2"/>
      <c r="GVA1140" s="15"/>
      <c r="GVB1140" s="15"/>
      <c r="GVC1140" s="80"/>
      <c r="GVD1140" s="52"/>
      <c r="GVE1140" s="69"/>
      <c r="GVF1140" s="69"/>
      <c r="GVG1140" s="69"/>
      <c r="GVH1140" s="107"/>
      <c r="GVI1140" s="2"/>
      <c r="GVJ1140" s="15"/>
      <c r="GVK1140" s="15"/>
      <c r="GVL1140" s="80"/>
      <c r="GVM1140" s="52"/>
      <c r="GVN1140" s="69"/>
      <c r="GVO1140" s="69"/>
      <c r="GVP1140" s="69"/>
      <c r="GVQ1140" s="107"/>
      <c r="GVR1140" s="2"/>
      <c r="GVS1140" s="15"/>
      <c r="GVT1140" s="15"/>
      <c r="GVU1140" s="80"/>
      <c r="GVV1140" s="52"/>
      <c r="GVW1140" s="69"/>
      <c r="GVX1140" s="69"/>
      <c r="GVY1140" s="69"/>
      <c r="GVZ1140" s="107"/>
      <c r="GWA1140" s="2"/>
      <c r="GWB1140" s="15"/>
      <c r="GWC1140" s="15"/>
      <c r="GWD1140" s="80"/>
      <c r="GWE1140" s="52"/>
      <c r="GWF1140" s="69"/>
      <c r="GWG1140" s="69"/>
      <c r="GWH1140" s="69"/>
      <c r="GWI1140" s="107"/>
      <c r="GWJ1140" s="2"/>
      <c r="GWK1140" s="15"/>
      <c r="GWL1140" s="15"/>
      <c r="GWM1140" s="80"/>
      <c r="GWN1140" s="52"/>
      <c r="GWO1140" s="69"/>
      <c r="GWP1140" s="69"/>
      <c r="GWQ1140" s="69"/>
      <c r="GWR1140" s="107"/>
      <c r="GWS1140" s="2"/>
      <c r="GWT1140" s="15"/>
      <c r="GWU1140" s="15"/>
      <c r="GWV1140" s="80"/>
      <c r="GWW1140" s="52"/>
      <c r="GWX1140" s="69"/>
      <c r="GWY1140" s="69"/>
      <c r="GWZ1140" s="69"/>
      <c r="GXA1140" s="107"/>
      <c r="GXB1140" s="2"/>
      <c r="GXC1140" s="15"/>
      <c r="GXD1140" s="15"/>
      <c r="GXE1140" s="80"/>
      <c r="GXF1140" s="52"/>
      <c r="GXG1140" s="69"/>
      <c r="GXH1140" s="69"/>
      <c r="GXI1140" s="69"/>
      <c r="GXJ1140" s="107"/>
      <c r="GXK1140" s="2"/>
      <c r="GXL1140" s="15"/>
      <c r="GXM1140" s="15"/>
      <c r="GXN1140" s="80"/>
      <c r="GXO1140" s="52"/>
      <c r="GXP1140" s="69"/>
      <c r="GXQ1140" s="69"/>
      <c r="GXR1140" s="69"/>
      <c r="GXS1140" s="107"/>
      <c r="GXT1140" s="2"/>
      <c r="GXU1140" s="15"/>
      <c r="GXV1140" s="15"/>
      <c r="GXW1140" s="80"/>
      <c r="GXX1140" s="52"/>
      <c r="GXY1140" s="69"/>
      <c r="GXZ1140" s="69"/>
      <c r="GYA1140" s="69"/>
      <c r="GYB1140" s="107"/>
      <c r="GYC1140" s="2"/>
      <c r="GYD1140" s="15"/>
      <c r="GYE1140" s="15"/>
      <c r="GYF1140" s="80"/>
      <c r="GYG1140" s="52"/>
      <c r="GYH1140" s="69"/>
      <c r="GYI1140" s="69"/>
      <c r="GYJ1140" s="69"/>
      <c r="GYK1140" s="107"/>
      <c r="GYL1140" s="2"/>
      <c r="GYM1140" s="15"/>
      <c r="GYN1140" s="15"/>
      <c r="GYO1140" s="80"/>
      <c r="GYP1140" s="52"/>
      <c r="GYQ1140" s="69"/>
      <c r="GYR1140" s="69"/>
      <c r="GYS1140" s="69"/>
      <c r="GYT1140" s="107"/>
      <c r="GYU1140" s="2"/>
      <c r="GYV1140" s="15"/>
      <c r="GYW1140" s="15"/>
      <c r="GYX1140" s="80"/>
      <c r="GYY1140" s="52"/>
      <c r="GYZ1140" s="69"/>
      <c r="GZA1140" s="69"/>
      <c r="GZB1140" s="69"/>
      <c r="GZC1140" s="107"/>
      <c r="GZD1140" s="2"/>
      <c r="GZE1140" s="15"/>
      <c r="GZF1140" s="15"/>
      <c r="GZG1140" s="80"/>
      <c r="GZH1140" s="52"/>
      <c r="GZI1140" s="69"/>
      <c r="GZJ1140" s="69"/>
      <c r="GZK1140" s="69"/>
      <c r="GZL1140" s="107"/>
      <c r="GZM1140" s="2"/>
      <c r="GZN1140" s="15"/>
      <c r="GZO1140" s="15"/>
      <c r="GZP1140" s="80"/>
      <c r="GZQ1140" s="52"/>
      <c r="GZR1140" s="69"/>
      <c r="GZS1140" s="69"/>
      <c r="GZT1140" s="69"/>
      <c r="GZU1140" s="107"/>
      <c r="GZV1140" s="2"/>
      <c r="GZW1140" s="15"/>
      <c r="GZX1140" s="15"/>
      <c r="GZY1140" s="80"/>
      <c r="GZZ1140" s="52"/>
      <c r="HAA1140" s="69"/>
      <c r="HAB1140" s="69"/>
      <c r="HAC1140" s="69"/>
      <c r="HAD1140" s="107"/>
      <c r="HAE1140" s="2"/>
      <c r="HAF1140" s="15"/>
      <c r="HAG1140" s="15"/>
      <c r="HAH1140" s="80"/>
      <c r="HAI1140" s="52"/>
      <c r="HAJ1140" s="69"/>
      <c r="HAK1140" s="69"/>
      <c r="HAL1140" s="69"/>
      <c r="HAM1140" s="107"/>
      <c r="HAN1140" s="2"/>
      <c r="HAO1140" s="15"/>
      <c r="HAP1140" s="15"/>
      <c r="HAQ1140" s="80"/>
      <c r="HAR1140" s="52"/>
      <c r="HAS1140" s="69"/>
      <c r="HAT1140" s="69"/>
      <c r="HAU1140" s="69"/>
      <c r="HAV1140" s="107"/>
      <c r="HAW1140" s="2"/>
      <c r="HAX1140" s="15"/>
      <c r="HAY1140" s="15"/>
      <c r="HAZ1140" s="80"/>
      <c r="HBA1140" s="52"/>
      <c r="HBB1140" s="69"/>
      <c r="HBC1140" s="69"/>
      <c r="HBD1140" s="69"/>
      <c r="HBE1140" s="107"/>
      <c r="HBF1140" s="2"/>
      <c r="HBG1140" s="15"/>
      <c r="HBH1140" s="15"/>
      <c r="HBI1140" s="80"/>
      <c r="HBJ1140" s="52"/>
      <c r="HBK1140" s="69"/>
      <c r="HBL1140" s="69"/>
      <c r="HBM1140" s="69"/>
      <c r="HBN1140" s="107"/>
      <c r="HBO1140" s="2"/>
      <c r="HBP1140" s="15"/>
      <c r="HBQ1140" s="15"/>
      <c r="HBR1140" s="80"/>
      <c r="HBS1140" s="52"/>
      <c r="HBT1140" s="69"/>
      <c r="HBU1140" s="69"/>
      <c r="HBV1140" s="69"/>
      <c r="HBW1140" s="107"/>
      <c r="HBX1140" s="2"/>
      <c r="HBY1140" s="15"/>
      <c r="HBZ1140" s="15"/>
      <c r="HCA1140" s="80"/>
      <c r="HCB1140" s="52"/>
      <c r="HCC1140" s="69"/>
      <c r="HCD1140" s="69"/>
      <c r="HCE1140" s="69"/>
      <c r="HCF1140" s="107"/>
      <c r="HCG1140" s="2"/>
      <c r="HCH1140" s="15"/>
      <c r="HCI1140" s="15"/>
      <c r="HCJ1140" s="80"/>
      <c r="HCK1140" s="52"/>
      <c r="HCL1140" s="69"/>
      <c r="HCM1140" s="69"/>
      <c r="HCN1140" s="69"/>
      <c r="HCO1140" s="107"/>
      <c r="HCP1140" s="2"/>
      <c r="HCQ1140" s="15"/>
      <c r="HCR1140" s="15"/>
      <c r="HCS1140" s="80"/>
      <c r="HCT1140" s="52"/>
      <c r="HCU1140" s="69"/>
      <c r="HCV1140" s="69"/>
      <c r="HCW1140" s="69"/>
      <c r="HCX1140" s="107"/>
      <c r="HCY1140" s="2"/>
      <c r="HCZ1140" s="15"/>
      <c r="HDA1140" s="15"/>
      <c r="HDB1140" s="80"/>
      <c r="HDC1140" s="52"/>
      <c r="HDD1140" s="69"/>
      <c r="HDE1140" s="69"/>
      <c r="HDF1140" s="69"/>
      <c r="HDG1140" s="107"/>
      <c r="HDH1140" s="2"/>
      <c r="HDI1140" s="15"/>
      <c r="HDJ1140" s="15"/>
      <c r="HDK1140" s="80"/>
      <c r="HDL1140" s="52"/>
      <c r="HDM1140" s="69"/>
      <c r="HDN1140" s="69"/>
      <c r="HDO1140" s="69"/>
      <c r="HDP1140" s="107"/>
      <c r="HDQ1140" s="2"/>
      <c r="HDR1140" s="15"/>
      <c r="HDS1140" s="15"/>
      <c r="HDT1140" s="80"/>
      <c r="HDU1140" s="52"/>
      <c r="HDV1140" s="69"/>
      <c r="HDW1140" s="69"/>
      <c r="HDX1140" s="69"/>
      <c r="HDY1140" s="107"/>
      <c r="HDZ1140" s="2"/>
      <c r="HEA1140" s="15"/>
      <c r="HEB1140" s="15"/>
      <c r="HEC1140" s="80"/>
      <c r="HED1140" s="52"/>
      <c r="HEE1140" s="69"/>
      <c r="HEF1140" s="69"/>
      <c r="HEG1140" s="69"/>
      <c r="HEH1140" s="107"/>
      <c r="HEI1140" s="2"/>
      <c r="HEJ1140" s="15"/>
      <c r="HEK1140" s="15"/>
      <c r="HEL1140" s="80"/>
      <c r="HEM1140" s="52"/>
      <c r="HEN1140" s="69"/>
      <c r="HEO1140" s="69"/>
      <c r="HEP1140" s="69"/>
      <c r="HEQ1140" s="107"/>
      <c r="HER1140" s="2"/>
      <c r="HES1140" s="15"/>
      <c r="HET1140" s="15"/>
      <c r="HEU1140" s="80"/>
      <c r="HEV1140" s="52"/>
      <c r="HEW1140" s="69"/>
      <c r="HEX1140" s="69"/>
      <c r="HEY1140" s="69"/>
      <c r="HEZ1140" s="107"/>
      <c r="HFA1140" s="2"/>
      <c r="HFB1140" s="15"/>
      <c r="HFC1140" s="15"/>
      <c r="HFD1140" s="80"/>
      <c r="HFE1140" s="52"/>
      <c r="HFF1140" s="69"/>
      <c r="HFG1140" s="69"/>
      <c r="HFH1140" s="69"/>
      <c r="HFI1140" s="107"/>
      <c r="HFJ1140" s="2"/>
      <c r="HFK1140" s="15"/>
      <c r="HFL1140" s="15"/>
      <c r="HFM1140" s="80"/>
      <c r="HFN1140" s="52"/>
      <c r="HFO1140" s="69"/>
      <c r="HFP1140" s="69"/>
      <c r="HFQ1140" s="69"/>
      <c r="HFR1140" s="107"/>
      <c r="HFS1140" s="2"/>
      <c r="HFT1140" s="15"/>
      <c r="HFU1140" s="15"/>
      <c r="HFV1140" s="80"/>
      <c r="HFW1140" s="52"/>
      <c r="HFX1140" s="69"/>
      <c r="HFY1140" s="69"/>
      <c r="HFZ1140" s="69"/>
      <c r="HGA1140" s="107"/>
      <c r="HGB1140" s="2"/>
      <c r="HGC1140" s="15"/>
      <c r="HGD1140" s="15"/>
      <c r="HGE1140" s="80"/>
      <c r="HGF1140" s="52"/>
      <c r="HGG1140" s="69"/>
      <c r="HGH1140" s="69"/>
      <c r="HGI1140" s="69"/>
      <c r="HGJ1140" s="107"/>
      <c r="HGK1140" s="2"/>
      <c r="HGL1140" s="15"/>
      <c r="HGM1140" s="15"/>
      <c r="HGN1140" s="80"/>
      <c r="HGO1140" s="52"/>
      <c r="HGP1140" s="69"/>
      <c r="HGQ1140" s="69"/>
      <c r="HGR1140" s="69"/>
      <c r="HGS1140" s="107"/>
      <c r="HGT1140" s="2"/>
      <c r="HGU1140" s="15"/>
      <c r="HGV1140" s="15"/>
      <c r="HGW1140" s="80"/>
      <c r="HGX1140" s="52"/>
      <c r="HGY1140" s="69"/>
      <c r="HGZ1140" s="69"/>
      <c r="HHA1140" s="69"/>
      <c r="HHB1140" s="107"/>
      <c r="HHC1140" s="2"/>
      <c r="HHD1140" s="15"/>
      <c r="HHE1140" s="15"/>
      <c r="HHF1140" s="80"/>
      <c r="HHG1140" s="52"/>
      <c r="HHH1140" s="69"/>
      <c r="HHI1140" s="69"/>
      <c r="HHJ1140" s="69"/>
      <c r="HHK1140" s="107"/>
      <c r="HHL1140" s="2"/>
      <c r="HHM1140" s="15"/>
      <c r="HHN1140" s="15"/>
      <c r="HHO1140" s="80"/>
      <c r="HHP1140" s="52"/>
      <c r="HHQ1140" s="69"/>
      <c r="HHR1140" s="69"/>
      <c r="HHS1140" s="69"/>
      <c r="HHT1140" s="107"/>
      <c r="HHU1140" s="2"/>
      <c r="HHV1140" s="15"/>
      <c r="HHW1140" s="15"/>
      <c r="HHX1140" s="80"/>
      <c r="HHY1140" s="52"/>
      <c r="HHZ1140" s="69"/>
      <c r="HIA1140" s="69"/>
      <c r="HIB1140" s="69"/>
      <c r="HIC1140" s="107"/>
      <c r="HID1140" s="2"/>
      <c r="HIE1140" s="15"/>
      <c r="HIF1140" s="15"/>
      <c r="HIG1140" s="80"/>
      <c r="HIH1140" s="52"/>
      <c r="HII1140" s="69"/>
      <c r="HIJ1140" s="69"/>
      <c r="HIK1140" s="69"/>
      <c r="HIL1140" s="107"/>
      <c r="HIM1140" s="2"/>
      <c r="HIN1140" s="15"/>
      <c r="HIO1140" s="15"/>
      <c r="HIP1140" s="80"/>
      <c r="HIQ1140" s="52"/>
      <c r="HIR1140" s="69"/>
      <c r="HIS1140" s="69"/>
      <c r="HIT1140" s="69"/>
      <c r="HIU1140" s="107"/>
      <c r="HIV1140" s="2"/>
      <c r="HIW1140" s="15"/>
      <c r="HIX1140" s="15"/>
      <c r="HIY1140" s="80"/>
      <c r="HIZ1140" s="52"/>
      <c r="HJA1140" s="69"/>
      <c r="HJB1140" s="69"/>
      <c r="HJC1140" s="69"/>
      <c r="HJD1140" s="107"/>
      <c r="HJE1140" s="2"/>
      <c r="HJF1140" s="15"/>
      <c r="HJG1140" s="15"/>
      <c r="HJH1140" s="80"/>
      <c r="HJI1140" s="52"/>
      <c r="HJJ1140" s="69"/>
      <c r="HJK1140" s="69"/>
      <c r="HJL1140" s="69"/>
      <c r="HJM1140" s="107"/>
      <c r="HJN1140" s="2"/>
      <c r="HJO1140" s="15"/>
      <c r="HJP1140" s="15"/>
      <c r="HJQ1140" s="80"/>
      <c r="HJR1140" s="52"/>
      <c r="HJS1140" s="69"/>
      <c r="HJT1140" s="69"/>
      <c r="HJU1140" s="69"/>
      <c r="HJV1140" s="107"/>
      <c r="HJW1140" s="2"/>
      <c r="HJX1140" s="15"/>
      <c r="HJY1140" s="15"/>
      <c r="HJZ1140" s="80"/>
      <c r="HKA1140" s="52"/>
      <c r="HKB1140" s="69"/>
      <c r="HKC1140" s="69"/>
      <c r="HKD1140" s="69"/>
      <c r="HKE1140" s="107"/>
      <c r="HKF1140" s="2"/>
      <c r="HKG1140" s="15"/>
      <c r="HKH1140" s="15"/>
      <c r="HKI1140" s="80"/>
      <c r="HKJ1140" s="52"/>
      <c r="HKK1140" s="69"/>
      <c r="HKL1140" s="69"/>
      <c r="HKM1140" s="69"/>
      <c r="HKN1140" s="107"/>
      <c r="HKO1140" s="2"/>
      <c r="HKP1140" s="15"/>
      <c r="HKQ1140" s="15"/>
      <c r="HKR1140" s="80"/>
      <c r="HKS1140" s="52"/>
      <c r="HKT1140" s="69"/>
      <c r="HKU1140" s="69"/>
      <c r="HKV1140" s="69"/>
      <c r="HKW1140" s="107"/>
      <c r="HKX1140" s="2"/>
      <c r="HKY1140" s="15"/>
      <c r="HKZ1140" s="15"/>
      <c r="HLA1140" s="80"/>
      <c r="HLB1140" s="52"/>
      <c r="HLC1140" s="69"/>
      <c r="HLD1140" s="69"/>
      <c r="HLE1140" s="69"/>
      <c r="HLF1140" s="107"/>
      <c r="HLG1140" s="2"/>
      <c r="HLH1140" s="15"/>
      <c r="HLI1140" s="15"/>
      <c r="HLJ1140" s="80"/>
      <c r="HLK1140" s="52"/>
      <c r="HLL1140" s="69"/>
      <c r="HLM1140" s="69"/>
      <c r="HLN1140" s="69"/>
      <c r="HLO1140" s="107"/>
      <c r="HLP1140" s="2"/>
      <c r="HLQ1140" s="15"/>
      <c r="HLR1140" s="15"/>
      <c r="HLS1140" s="80"/>
      <c r="HLT1140" s="52"/>
      <c r="HLU1140" s="69"/>
      <c r="HLV1140" s="69"/>
      <c r="HLW1140" s="69"/>
      <c r="HLX1140" s="107"/>
      <c r="HLY1140" s="2"/>
      <c r="HLZ1140" s="15"/>
      <c r="HMA1140" s="15"/>
      <c r="HMB1140" s="80"/>
      <c r="HMC1140" s="52"/>
      <c r="HMD1140" s="69"/>
      <c r="HME1140" s="69"/>
      <c r="HMF1140" s="69"/>
      <c r="HMG1140" s="107"/>
      <c r="HMH1140" s="2"/>
      <c r="HMI1140" s="15"/>
      <c r="HMJ1140" s="15"/>
      <c r="HMK1140" s="80"/>
      <c r="HML1140" s="52"/>
      <c r="HMM1140" s="69"/>
      <c r="HMN1140" s="69"/>
      <c r="HMO1140" s="69"/>
      <c r="HMP1140" s="107"/>
      <c r="HMQ1140" s="2"/>
      <c r="HMR1140" s="15"/>
      <c r="HMS1140" s="15"/>
      <c r="HMT1140" s="80"/>
      <c r="HMU1140" s="52"/>
      <c r="HMV1140" s="69"/>
      <c r="HMW1140" s="69"/>
      <c r="HMX1140" s="69"/>
      <c r="HMY1140" s="107"/>
      <c r="HMZ1140" s="2"/>
      <c r="HNA1140" s="15"/>
      <c r="HNB1140" s="15"/>
      <c r="HNC1140" s="80"/>
      <c r="HND1140" s="52"/>
      <c r="HNE1140" s="69"/>
      <c r="HNF1140" s="69"/>
      <c r="HNG1140" s="69"/>
      <c r="HNH1140" s="107"/>
      <c r="HNI1140" s="2"/>
      <c r="HNJ1140" s="15"/>
      <c r="HNK1140" s="15"/>
      <c r="HNL1140" s="80"/>
      <c r="HNM1140" s="52"/>
      <c r="HNN1140" s="69"/>
      <c r="HNO1140" s="69"/>
      <c r="HNP1140" s="69"/>
      <c r="HNQ1140" s="107"/>
      <c r="HNR1140" s="2"/>
      <c r="HNS1140" s="15"/>
      <c r="HNT1140" s="15"/>
      <c r="HNU1140" s="80"/>
      <c r="HNV1140" s="52"/>
      <c r="HNW1140" s="69"/>
      <c r="HNX1140" s="69"/>
      <c r="HNY1140" s="69"/>
      <c r="HNZ1140" s="107"/>
      <c r="HOA1140" s="2"/>
      <c r="HOB1140" s="15"/>
      <c r="HOC1140" s="15"/>
      <c r="HOD1140" s="80"/>
      <c r="HOE1140" s="52"/>
      <c r="HOF1140" s="69"/>
      <c r="HOG1140" s="69"/>
      <c r="HOH1140" s="69"/>
      <c r="HOI1140" s="107"/>
      <c r="HOJ1140" s="2"/>
      <c r="HOK1140" s="15"/>
      <c r="HOL1140" s="15"/>
      <c r="HOM1140" s="80"/>
      <c r="HON1140" s="52"/>
      <c r="HOO1140" s="69"/>
      <c r="HOP1140" s="69"/>
      <c r="HOQ1140" s="69"/>
      <c r="HOR1140" s="107"/>
      <c r="HOS1140" s="2"/>
      <c r="HOT1140" s="15"/>
      <c r="HOU1140" s="15"/>
      <c r="HOV1140" s="80"/>
      <c r="HOW1140" s="52"/>
      <c r="HOX1140" s="69"/>
      <c r="HOY1140" s="69"/>
      <c r="HOZ1140" s="69"/>
      <c r="HPA1140" s="107"/>
      <c r="HPB1140" s="2"/>
      <c r="HPC1140" s="15"/>
      <c r="HPD1140" s="15"/>
      <c r="HPE1140" s="80"/>
      <c r="HPF1140" s="52"/>
      <c r="HPG1140" s="69"/>
      <c r="HPH1140" s="69"/>
      <c r="HPI1140" s="69"/>
      <c r="HPJ1140" s="107"/>
      <c r="HPK1140" s="2"/>
      <c r="HPL1140" s="15"/>
      <c r="HPM1140" s="15"/>
      <c r="HPN1140" s="80"/>
      <c r="HPO1140" s="52"/>
      <c r="HPP1140" s="69"/>
      <c r="HPQ1140" s="69"/>
      <c r="HPR1140" s="69"/>
      <c r="HPS1140" s="107"/>
      <c r="HPT1140" s="2"/>
      <c r="HPU1140" s="15"/>
      <c r="HPV1140" s="15"/>
      <c r="HPW1140" s="80"/>
      <c r="HPX1140" s="52"/>
      <c r="HPY1140" s="69"/>
      <c r="HPZ1140" s="69"/>
      <c r="HQA1140" s="69"/>
      <c r="HQB1140" s="107"/>
      <c r="HQC1140" s="2"/>
      <c r="HQD1140" s="15"/>
      <c r="HQE1140" s="15"/>
      <c r="HQF1140" s="80"/>
      <c r="HQG1140" s="52"/>
      <c r="HQH1140" s="69"/>
      <c r="HQI1140" s="69"/>
      <c r="HQJ1140" s="69"/>
      <c r="HQK1140" s="107"/>
      <c r="HQL1140" s="2"/>
      <c r="HQM1140" s="15"/>
      <c r="HQN1140" s="15"/>
      <c r="HQO1140" s="80"/>
      <c r="HQP1140" s="52"/>
      <c r="HQQ1140" s="69"/>
      <c r="HQR1140" s="69"/>
      <c r="HQS1140" s="69"/>
      <c r="HQT1140" s="107"/>
      <c r="HQU1140" s="2"/>
      <c r="HQV1140" s="15"/>
      <c r="HQW1140" s="15"/>
      <c r="HQX1140" s="80"/>
      <c r="HQY1140" s="52"/>
      <c r="HQZ1140" s="69"/>
      <c r="HRA1140" s="69"/>
      <c r="HRB1140" s="69"/>
      <c r="HRC1140" s="107"/>
      <c r="HRD1140" s="2"/>
      <c r="HRE1140" s="15"/>
      <c r="HRF1140" s="15"/>
      <c r="HRG1140" s="80"/>
      <c r="HRH1140" s="52"/>
      <c r="HRI1140" s="69"/>
      <c r="HRJ1140" s="69"/>
      <c r="HRK1140" s="69"/>
      <c r="HRL1140" s="107"/>
      <c r="HRM1140" s="2"/>
      <c r="HRN1140" s="15"/>
      <c r="HRO1140" s="15"/>
      <c r="HRP1140" s="80"/>
      <c r="HRQ1140" s="52"/>
      <c r="HRR1140" s="69"/>
      <c r="HRS1140" s="69"/>
      <c r="HRT1140" s="69"/>
      <c r="HRU1140" s="107"/>
      <c r="HRV1140" s="2"/>
      <c r="HRW1140" s="15"/>
      <c r="HRX1140" s="15"/>
      <c r="HRY1140" s="80"/>
      <c r="HRZ1140" s="52"/>
      <c r="HSA1140" s="69"/>
      <c r="HSB1140" s="69"/>
      <c r="HSC1140" s="69"/>
      <c r="HSD1140" s="107"/>
      <c r="HSE1140" s="2"/>
      <c r="HSF1140" s="15"/>
      <c r="HSG1140" s="15"/>
      <c r="HSH1140" s="80"/>
      <c r="HSI1140" s="52"/>
      <c r="HSJ1140" s="69"/>
      <c r="HSK1140" s="69"/>
      <c r="HSL1140" s="69"/>
      <c r="HSM1140" s="107"/>
      <c r="HSN1140" s="2"/>
      <c r="HSO1140" s="15"/>
      <c r="HSP1140" s="15"/>
      <c r="HSQ1140" s="80"/>
      <c r="HSR1140" s="52"/>
      <c r="HSS1140" s="69"/>
      <c r="HST1140" s="69"/>
      <c r="HSU1140" s="69"/>
      <c r="HSV1140" s="107"/>
      <c r="HSW1140" s="2"/>
      <c r="HSX1140" s="15"/>
      <c r="HSY1140" s="15"/>
      <c r="HSZ1140" s="80"/>
      <c r="HTA1140" s="52"/>
      <c r="HTB1140" s="69"/>
      <c r="HTC1140" s="69"/>
      <c r="HTD1140" s="69"/>
      <c r="HTE1140" s="107"/>
      <c r="HTF1140" s="2"/>
      <c r="HTG1140" s="15"/>
      <c r="HTH1140" s="15"/>
      <c r="HTI1140" s="80"/>
      <c r="HTJ1140" s="52"/>
      <c r="HTK1140" s="69"/>
      <c r="HTL1140" s="69"/>
      <c r="HTM1140" s="69"/>
      <c r="HTN1140" s="107"/>
      <c r="HTO1140" s="2"/>
      <c r="HTP1140" s="15"/>
      <c r="HTQ1140" s="15"/>
      <c r="HTR1140" s="80"/>
      <c r="HTS1140" s="52"/>
      <c r="HTT1140" s="69"/>
      <c r="HTU1140" s="69"/>
      <c r="HTV1140" s="69"/>
      <c r="HTW1140" s="107"/>
      <c r="HTX1140" s="2"/>
      <c r="HTY1140" s="15"/>
      <c r="HTZ1140" s="15"/>
      <c r="HUA1140" s="80"/>
      <c r="HUB1140" s="52"/>
      <c r="HUC1140" s="69"/>
      <c r="HUD1140" s="69"/>
      <c r="HUE1140" s="69"/>
      <c r="HUF1140" s="107"/>
      <c r="HUG1140" s="2"/>
      <c r="HUH1140" s="15"/>
      <c r="HUI1140" s="15"/>
      <c r="HUJ1140" s="80"/>
      <c r="HUK1140" s="52"/>
      <c r="HUL1140" s="69"/>
      <c r="HUM1140" s="69"/>
      <c r="HUN1140" s="69"/>
      <c r="HUO1140" s="107"/>
      <c r="HUP1140" s="2"/>
      <c r="HUQ1140" s="15"/>
      <c r="HUR1140" s="15"/>
      <c r="HUS1140" s="80"/>
      <c r="HUT1140" s="52"/>
      <c r="HUU1140" s="69"/>
      <c r="HUV1140" s="69"/>
      <c r="HUW1140" s="69"/>
      <c r="HUX1140" s="107"/>
      <c r="HUY1140" s="2"/>
      <c r="HUZ1140" s="15"/>
      <c r="HVA1140" s="15"/>
      <c r="HVB1140" s="80"/>
      <c r="HVC1140" s="52"/>
      <c r="HVD1140" s="69"/>
      <c r="HVE1140" s="69"/>
      <c r="HVF1140" s="69"/>
      <c r="HVG1140" s="107"/>
      <c r="HVH1140" s="2"/>
      <c r="HVI1140" s="15"/>
      <c r="HVJ1140" s="15"/>
      <c r="HVK1140" s="80"/>
      <c r="HVL1140" s="52"/>
      <c r="HVM1140" s="69"/>
      <c r="HVN1140" s="69"/>
      <c r="HVO1140" s="69"/>
      <c r="HVP1140" s="107"/>
      <c r="HVQ1140" s="2"/>
      <c r="HVR1140" s="15"/>
      <c r="HVS1140" s="15"/>
      <c r="HVT1140" s="80"/>
      <c r="HVU1140" s="52"/>
      <c r="HVV1140" s="69"/>
      <c r="HVW1140" s="69"/>
      <c r="HVX1140" s="69"/>
      <c r="HVY1140" s="107"/>
      <c r="HVZ1140" s="2"/>
      <c r="HWA1140" s="15"/>
      <c r="HWB1140" s="15"/>
      <c r="HWC1140" s="80"/>
      <c r="HWD1140" s="52"/>
      <c r="HWE1140" s="69"/>
      <c r="HWF1140" s="69"/>
      <c r="HWG1140" s="69"/>
      <c r="HWH1140" s="107"/>
      <c r="HWI1140" s="2"/>
      <c r="HWJ1140" s="15"/>
      <c r="HWK1140" s="15"/>
      <c r="HWL1140" s="80"/>
      <c r="HWM1140" s="52"/>
      <c r="HWN1140" s="69"/>
      <c r="HWO1140" s="69"/>
      <c r="HWP1140" s="69"/>
      <c r="HWQ1140" s="107"/>
      <c r="HWR1140" s="2"/>
      <c r="HWS1140" s="15"/>
      <c r="HWT1140" s="15"/>
      <c r="HWU1140" s="80"/>
      <c r="HWV1140" s="52"/>
      <c r="HWW1140" s="69"/>
      <c r="HWX1140" s="69"/>
      <c r="HWY1140" s="69"/>
      <c r="HWZ1140" s="107"/>
      <c r="HXA1140" s="2"/>
      <c r="HXB1140" s="15"/>
      <c r="HXC1140" s="15"/>
      <c r="HXD1140" s="80"/>
      <c r="HXE1140" s="52"/>
      <c r="HXF1140" s="69"/>
      <c r="HXG1140" s="69"/>
      <c r="HXH1140" s="69"/>
      <c r="HXI1140" s="107"/>
      <c r="HXJ1140" s="2"/>
      <c r="HXK1140" s="15"/>
      <c r="HXL1140" s="15"/>
      <c r="HXM1140" s="80"/>
      <c r="HXN1140" s="52"/>
      <c r="HXO1140" s="69"/>
      <c r="HXP1140" s="69"/>
      <c r="HXQ1140" s="69"/>
      <c r="HXR1140" s="107"/>
      <c r="HXS1140" s="2"/>
      <c r="HXT1140" s="15"/>
      <c r="HXU1140" s="15"/>
      <c r="HXV1140" s="80"/>
      <c r="HXW1140" s="52"/>
      <c r="HXX1140" s="69"/>
      <c r="HXY1140" s="69"/>
      <c r="HXZ1140" s="69"/>
      <c r="HYA1140" s="107"/>
      <c r="HYB1140" s="2"/>
      <c r="HYC1140" s="15"/>
      <c r="HYD1140" s="15"/>
      <c r="HYE1140" s="80"/>
      <c r="HYF1140" s="52"/>
      <c r="HYG1140" s="69"/>
      <c r="HYH1140" s="69"/>
      <c r="HYI1140" s="69"/>
      <c r="HYJ1140" s="107"/>
      <c r="HYK1140" s="2"/>
      <c r="HYL1140" s="15"/>
      <c r="HYM1140" s="15"/>
      <c r="HYN1140" s="80"/>
      <c r="HYO1140" s="52"/>
      <c r="HYP1140" s="69"/>
      <c r="HYQ1140" s="69"/>
      <c r="HYR1140" s="69"/>
      <c r="HYS1140" s="107"/>
      <c r="HYT1140" s="2"/>
      <c r="HYU1140" s="15"/>
      <c r="HYV1140" s="15"/>
      <c r="HYW1140" s="80"/>
      <c r="HYX1140" s="52"/>
      <c r="HYY1140" s="69"/>
      <c r="HYZ1140" s="69"/>
      <c r="HZA1140" s="69"/>
      <c r="HZB1140" s="107"/>
      <c r="HZC1140" s="2"/>
      <c r="HZD1140" s="15"/>
      <c r="HZE1140" s="15"/>
      <c r="HZF1140" s="80"/>
      <c r="HZG1140" s="52"/>
      <c r="HZH1140" s="69"/>
      <c r="HZI1140" s="69"/>
      <c r="HZJ1140" s="69"/>
      <c r="HZK1140" s="107"/>
      <c r="HZL1140" s="2"/>
      <c r="HZM1140" s="15"/>
      <c r="HZN1140" s="15"/>
      <c r="HZO1140" s="80"/>
      <c r="HZP1140" s="52"/>
      <c r="HZQ1140" s="69"/>
      <c r="HZR1140" s="69"/>
      <c r="HZS1140" s="69"/>
      <c r="HZT1140" s="107"/>
      <c r="HZU1140" s="2"/>
      <c r="HZV1140" s="15"/>
      <c r="HZW1140" s="15"/>
      <c r="HZX1140" s="80"/>
      <c r="HZY1140" s="52"/>
      <c r="HZZ1140" s="69"/>
      <c r="IAA1140" s="69"/>
      <c r="IAB1140" s="69"/>
      <c r="IAC1140" s="107"/>
      <c r="IAD1140" s="2"/>
      <c r="IAE1140" s="15"/>
      <c r="IAF1140" s="15"/>
      <c r="IAG1140" s="80"/>
      <c r="IAH1140" s="52"/>
      <c r="IAI1140" s="69"/>
      <c r="IAJ1140" s="69"/>
      <c r="IAK1140" s="69"/>
      <c r="IAL1140" s="107"/>
      <c r="IAM1140" s="2"/>
      <c r="IAN1140" s="15"/>
      <c r="IAO1140" s="15"/>
      <c r="IAP1140" s="80"/>
      <c r="IAQ1140" s="52"/>
      <c r="IAR1140" s="69"/>
      <c r="IAS1140" s="69"/>
      <c r="IAT1140" s="69"/>
      <c r="IAU1140" s="107"/>
      <c r="IAV1140" s="2"/>
      <c r="IAW1140" s="15"/>
      <c r="IAX1140" s="15"/>
      <c r="IAY1140" s="80"/>
      <c r="IAZ1140" s="52"/>
      <c r="IBA1140" s="69"/>
      <c r="IBB1140" s="69"/>
      <c r="IBC1140" s="69"/>
      <c r="IBD1140" s="107"/>
      <c r="IBE1140" s="2"/>
      <c r="IBF1140" s="15"/>
      <c r="IBG1140" s="15"/>
      <c r="IBH1140" s="80"/>
      <c r="IBI1140" s="52"/>
      <c r="IBJ1140" s="69"/>
      <c r="IBK1140" s="69"/>
      <c r="IBL1140" s="69"/>
      <c r="IBM1140" s="107"/>
      <c r="IBN1140" s="2"/>
      <c r="IBO1140" s="15"/>
      <c r="IBP1140" s="15"/>
      <c r="IBQ1140" s="80"/>
      <c r="IBR1140" s="52"/>
      <c r="IBS1140" s="69"/>
      <c r="IBT1140" s="69"/>
      <c r="IBU1140" s="69"/>
      <c r="IBV1140" s="107"/>
      <c r="IBW1140" s="2"/>
      <c r="IBX1140" s="15"/>
      <c r="IBY1140" s="15"/>
      <c r="IBZ1140" s="80"/>
      <c r="ICA1140" s="52"/>
      <c r="ICB1140" s="69"/>
      <c r="ICC1140" s="69"/>
      <c r="ICD1140" s="69"/>
      <c r="ICE1140" s="107"/>
      <c r="ICF1140" s="2"/>
      <c r="ICG1140" s="15"/>
      <c r="ICH1140" s="15"/>
      <c r="ICI1140" s="80"/>
      <c r="ICJ1140" s="52"/>
      <c r="ICK1140" s="69"/>
      <c r="ICL1140" s="69"/>
      <c r="ICM1140" s="69"/>
      <c r="ICN1140" s="107"/>
      <c r="ICO1140" s="2"/>
      <c r="ICP1140" s="15"/>
      <c r="ICQ1140" s="15"/>
      <c r="ICR1140" s="80"/>
      <c r="ICS1140" s="52"/>
      <c r="ICT1140" s="69"/>
      <c r="ICU1140" s="69"/>
      <c r="ICV1140" s="69"/>
      <c r="ICW1140" s="107"/>
      <c r="ICX1140" s="2"/>
      <c r="ICY1140" s="15"/>
      <c r="ICZ1140" s="15"/>
      <c r="IDA1140" s="80"/>
      <c r="IDB1140" s="52"/>
      <c r="IDC1140" s="69"/>
      <c r="IDD1140" s="69"/>
      <c r="IDE1140" s="69"/>
      <c r="IDF1140" s="107"/>
      <c r="IDG1140" s="2"/>
      <c r="IDH1140" s="15"/>
      <c r="IDI1140" s="15"/>
      <c r="IDJ1140" s="80"/>
      <c r="IDK1140" s="52"/>
      <c r="IDL1140" s="69"/>
      <c r="IDM1140" s="69"/>
      <c r="IDN1140" s="69"/>
      <c r="IDO1140" s="107"/>
      <c r="IDP1140" s="2"/>
      <c r="IDQ1140" s="15"/>
      <c r="IDR1140" s="15"/>
      <c r="IDS1140" s="80"/>
      <c r="IDT1140" s="52"/>
      <c r="IDU1140" s="69"/>
      <c r="IDV1140" s="69"/>
      <c r="IDW1140" s="69"/>
      <c r="IDX1140" s="107"/>
      <c r="IDY1140" s="2"/>
      <c r="IDZ1140" s="15"/>
      <c r="IEA1140" s="15"/>
      <c r="IEB1140" s="80"/>
      <c r="IEC1140" s="52"/>
      <c r="IED1140" s="69"/>
      <c r="IEE1140" s="69"/>
      <c r="IEF1140" s="69"/>
      <c r="IEG1140" s="107"/>
      <c r="IEH1140" s="2"/>
      <c r="IEI1140" s="15"/>
      <c r="IEJ1140" s="15"/>
      <c r="IEK1140" s="80"/>
      <c r="IEL1140" s="52"/>
      <c r="IEM1140" s="69"/>
      <c r="IEN1140" s="69"/>
      <c r="IEO1140" s="69"/>
      <c r="IEP1140" s="107"/>
      <c r="IEQ1140" s="2"/>
      <c r="IER1140" s="15"/>
      <c r="IES1140" s="15"/>
      <c r="IET1140" s="80"/>
      <c r="IEU1140" s="52"/>
      <c r="IEV1140" s="69"/>
      <c r="IEW1140" s="69"/>
      <c r="IEX1140" s="69"/>
      <c r="IEY1140" s="107"/>
      <c r="IEZ1140" s="2"/>
      <c r="IFA1140" s="15"/>
      <c r="IFB1140" s="15"/>
      <c r="IFC1140" s="80"/>
      <c r="IFD1140" s="52"/>
      <c r="IFE1140" s="69"/>
      <c r="IFF1140" s="69"/>
      <c r="IFG1140" s="69"/>
      <c r="IFH1140" s="107"/>
      <c r="IFI1140" s="2"/>
      <c r="IFJ1140" s="15"/>
      <c r="IFK1140" s="15"/>
      <c r="IFL1140" s="80"/>
      <c r="IFM1140" s="52"/>
      <c r="IFN1140" s="69"/>
      <c r="IFO1140" s="69"/>
      <c r="IFP1140" s="69"/>
      <c r="IFQ1140" s="107"/>
      <c r="IFR1140" s="2"/>
      <c r="IFS1140" s="15"/>
      <c r="IFT1140" s="15"/>
      <c r="IFU1140" s="80"/>
      <c r="IFV1140" s="52"/>
      <c r="IFW1140" s="69"/>
      <c r="IFX1140" s="69"/>
      <c r="IFY1140" s="69"/>
      <c r="IFZ1140" s="107"/>
      <c r="IGA1140" s="2"/>
      <c r="IGB1140" s="15"/>
      <c r="IGC1140" s="15"/>
      <c r="IGD1140" s="80"/>
      <c r="IGE1140" s="52"/>
      <c r="IGF1140" s="69"/>
      <c r="IGG1140" s="69"/>
      <c r="IGH1140" s="69"/>
      <c r="IGI1140" s="107"/>
      <c r="IGJ1140" s="2"/>
      <c r="IGK1140" s="15"/>
      <c r="IGL1140" s="15"/>
      <c r="IGM1140" s="80"/>
      <c r="IGN1140" s="52"/>
      <c r="IGO1140" s="69"/>
      <c r="IGP1140" s="69"/>
      <c r="IGQ1140" s="69"/>
      <c r="IGR1140" s="107"/>
      <c r="IGS1140" s="2"/>
      <c r="IGT1140" s="15"/>
      <c r="IGU1140" s="15"/>
      <c r="IGV1140" s="80"/>
      <c r="IGW1140" s="52"/>
      <c r="IGX1140" s="69"/>
      <c r="IGY1140" s="69"/>
      <c r="IGZ1140" s="69"/>
      <c r="IHA1140" s="107"/>
      <c r="IHB1140" s="2"/>
      <c r="IHC1140" s="15"/>
      <c r="IHD1140" s="15"/>
      <c r="IHE1140" s="80"/>
      <c r="IHF1140" s="52"/>
      <c r="IHG1140" s="69"/>
      <c r="IHH1140" s="69"/>
      <c r="IHI1140" s="69"/>
      <c r="IHJ1140" s="107"/>
      <c r="IHK1140" s="2"/>
      <c r="IHL1140" s="15"/>
      <c r="IHM1140" s="15"/>
      <c r="IHN1140" s="80"/>
      <c r="IHO1140" s="52"/>
      <c r="IHP1140" s="69"/>
      <c r="IHQ1140" s="69"/>
      <c r="IHR1140" s="69"/>
      <c r="IHS1140" s="107"/>
      <c r="IHT1140" s="2"/>
      <c r="IHU1140" s="15"/>
      <c r="IHV1140" s="15"/>
      <c r="IHW1140" s="80"/>
      <c r="IHX1140" s="52"/>
      <c r="IHY1140" s="69"/>
      <c r="IHZ1140" s="69"/>
      <c r="IIA1140" s="69"/>
      <c r="IIB1140" s="107"/>
      <c r="IIC1140" s="2"/>
      <c r="IID1140" s="15"/>
      <c r="IIE1140" s="15"/>
      <c r="IIF1140" s="80"/>
      <c r="IIG1140" s="52"/>
      <c r="IIH1140" s="69"/>
      <c r="III1140" s="69"/>
      <c r="IIJ1140" s="69"/>
      <c r="IIK1140" s="107"/>
      <c r="IIL1140" s="2"/>
      <c r="IIM1140" s="15"/>
      <c r="IIN1140" s="15"/>
      <c r="IIO1140" s="80"/>
      <c r="IIP1140" s="52"/>
      <c r="IIQ1140" s="69"/>
      <c r="IIR1140" s="69"/>
      <c r="IIS1140" s="69"/>
      <c r="IIT1140" s="107"/>
      <c r="IIU1140" s="2"/>
      <c r="IIV1140" s="15"/>
      <c r="IIW1140" s="15"/>
      <c r="IIX1140" s="80"/>
      <c r="IIY1140" s="52"/>
      <c r="IIZ1140" s="69"/>
      <c r="IJA1140" s="69"/>
      <c r="IJB1140" s="69"/>
      <c r="IJC1140" s="107"/>
      <c r="IJD1140" s="2"/>
      <c r="IJE1140" s="15"/>
      <c r="IJF1140" s="15"/>
      <c r="IJG1140" s="80"/>
      <c r="IJH1140" s="52"/>
      <c r="IJI1140" s="69"/>
      <c r="IJJ1140" s="69"/>
      <c r="IJK1140" s="69"/>
      <c r="IJL1140" s="107"/>
      <c r="IJM1140" s="2"/>
      <c r="IJN1140" s="15"/>
      <c r="IJO1140" s="15"/>
      <c r="IJP1140" s="80"/>
      <c r="IJQ1140" s="52"/>
      <c r="IJR1140" s="69"/>
      <c r="IJS1140" s="69"/>
      <c r="IJT1140" s="69"/>
      <c r="IJU1140" s="107"/>
      <c r="IJV1140" s="2"/>
      <c r="IJW1140" s="15"/>
      <c r="IJX1140" s="15"/>
      <c r="IJY1140" s="80"/>
      <c r="IJZ1140" s="52"/>
      <c r="IKA1140" s="69"/>
      <c r="IKB1140" s="69"/>
      <c r="IKC1140" s="69"/>
      <c r="IKD1140" s="107"/>
      <c r="IKE1140" s="2"/>
      <c r="IKF1140" s="15"/>
      <c r="IKG1140" s="15"/>
      <c r="IKH1140" s="80"/>
      <c r="IKI1140" s="52"/>
      <c r="IKJ1140" s="69"/>
      <c r="IKK1140" s="69"/>
      <c r="IKL1140" s="69"/>
      <c r="IKM1140" s="107"/>
      <c r="IKN1140" s="2"/>
      <c r="IKO1140" s="15"/>
      <c r="IKP1140" s="15"/>
      <c r="IKQ1140" s="80"/>
      <c r="IKR1140" s="52"/>
      <c r="IKS1140" s="69"/>
      <c r="IKT1140" s="69"/>
      <c r="IKU1140" s="69"/>
      <c r="IKV1140" s="107"/>
      <c r="IKW1140" s="2"/>
      <c r="IKX1140" s="15"/>
      <c r="IKY1140" s="15"/>
      <c r="IKZ1140" s="80"/>
      <c r="ILA1140" s="52"/>
      <c r="ILB1140" s="69"/>
      <c r="ILC1140" s="69"/>
      <c r="ILD1140" s="69"/>
      <c r="ILE1140" s="107"/>
      <c r="ILF1140" s="2"/>
      <c r="ILG1140" s="15"/>
      <c r="ILH1140" s="15"/>
      <c r="ILI1140" s="80"/>
      <c r="ILJ1140" s="52"/>
      <c r="ILK1140" s="69"/>
      <c r="ILL1140" s="69"/>
      <c r="ILM1140" s="69"/>
      <c r="ILN1140" s="107"/>
      <c r="ILO1140" s="2"/>
      <c r="ILP1140" s="15"/>
      <c r="ILQ1140" s="15"/>
      <c r="ILR1140" s="80"/>
      <c r="ILS1140" s="52"/>
      <c r="ILT1140" s="69"/>
      <c r="ILU1140" s="69"/>
      <c r="ILV1140" s="69"/>
      <c r="ILW1140" s="107"/>
      <c r="ILX1140" s="2"/>
      <c r="ILY1140" s="15"/>
      <c r="ILZ1140" s="15"/>
      <c r="IMA1140" s="80"/>
      <c r="IMB1140" s="52"/>
      <c r="IMC1140" s="69"/>
      <c r="IMD1140" s="69"/>
      <c r="IME1140" s="69"/>
      <c r="IMF1140" s="107"/>
      <c r="IMG1140" s="2"/>
      <c r="IMH1140" s="15"/>
      <c r="IMI1140" s="15"/>
      <c r="IMJ1140" s="80"/>
      <c r="IMK1140" s="52"/>
      <c r="IML1140" s="69"/>
      <c r="IMM1140" s="69"/>
      <c r="IMN1140" s="69"/>
      <c r="IMO1140" s="107"/>
      <c r="IMP1140" s="2"/>
      <c r="IMQ1140" s="15"/>
      <c r="IMR1140" s="15"/>
      <c r="IMS1140" s="80"/>
      <c r="IMT1140" s="52"/>
      <c r="IMU1140" s="69"/>
      <c r="IMV1140" s="69"/>
      <c r="IMW1140" s="69"/>
      <c r="IMX1140" s="107"/>
      <c r="IMY1140" s="2"/>
      <c r="IMZ1140" s="15"/>
      <c r="INA1140" s="15"/>
      <c r="INB1140" s="80"/>
      <c r="INC1140" s="52"/>
      <c r="IND1140" s="69"/>
      <c r="INE1140" s="69"/>
      <c r="INF1140" s="69"/>
      <c r="ING1140" s="107"/>
      <c r="INH1140" s="2"/>
      <c r="INI1140" s="15"/>
      <c r="INJ1140" s="15"/>
      <c r="INK1140" s="80"/>
      <c r="INL1140" s="52"/>
      <c r="INM1140" s="69"/>
      <c r="INN1140" s="69"/>
      <c r="INO1140" s="69"/>
      <c r="INP1140" s="107"/>
      <c r="INQ1140" s="2"/>
      <c r="INR1140" s="15"/>
      <c r="INS1140" s="15"/>
      <c r="INT1140" s="80"/>
      <c r="INU1140" s="52"/>
      <c r="INV1140" s="69"/>
      <c r="INW1140" s="69"/>
      <c r="INX1140" s="69"/>
      <c r="INY1140" s="107"/>
      <c r="INZ1140" s="2"/>
      <c r="IOA1140" s="15"/>
      <c r="IOB1140" s="15"/>
      <c r="IOC1140" s="80"/>
      <c r="IOD1140" s="52"/>
      <c r="IOE1140" s="69"/>
      <c r="IOF1140" s="69"/>
      <c r="IOG1140" s="69"/>
      <c r="IOH1140" s="107"/>
      <c r="IOI1140" s="2"/>
      <c r="IOJ1140" s="15"/>
      <c r="IOK1140" s="15"/>
      <c r="IOL1140" s="80"/>
      <c r="IOM1140" s="52"/>
      <c r="ION1140" s="69"/>
      <c r="IOO1140" s="69"/>
      <c r="IOP1140" s="69"/>
      <c r="IOQ1140" s="107"/>
      <c r="IOR1140" s="2"/>
      <c r="IOS1140" s="15"/>
      <c r="IOT1140" s="15"/>
      <c r="IOU1140" s="80"/>
      <c r="IOV1140" s="52"/>
      <c r="IOW1140" s="69"/>
      <c r="IOX1140" s="69"/>
      <c r="IOY1140" s="69"/>
      <c r="IOZ1140" s="107"/>
      <c r="IPA1140" s="2"/>
      <c r="IPB1140" s="15"/>
      <c r="IPC1140" s="15"/>
      <c r="IPD1140" s="80"/>
      <c r="IPE1140" s="52"/>
      <c r="IPF1140" s="69"/>
      <c r="IPG1140" s="69"/>
      <c r="IPH1140" s="69"/>
      <c r="IPI1140" s="107"/>
      <c r="IPJ1140" s="2"/>
      <c r="IPK1140" s="15"/>
      <c r="IPL1140" s="15"/>
      <c r="IPM1140" s="80"/>
      <c r="IPN1140" s="52"/>
      <c r="IPO1140" s="69"/>
      <c r="IPP1140" s="69"/>
      <c r="IPQ1140" s="69"/>
      <c r="IPR1140" s="107"/>
      <c r="IPS1140" s="2"/>
      <c r="IPT1140" s="15"/>
      <c r="IPU1140" s="15"/>
      <c r="IPV1140" s="80"/>
      <c r="IPW1140" s="52"/>
      <c r="IPX1140" s="69"/>
      <c r="IPY1140" s="69"/>
      <c r="IPZ1140" s="69"/>
      <c r="IQA1140" s="107"/>
      <c r="IQB1140" s="2"/>
      <c r="IQC1140" s="15"/>
      <c r="IQD1140" s="15"/>
      <c r="IQE1140" s="80"/>
      <c r="IQF1140" s="52"/>
      <c r="IQG1140" s="69"/>
      <c r="IQH1140" s="69"/>
      <c r="IQI1140" s="69"/>
      <c r="IQJ1140" s="107"/>
      <c r="IQK1140" s="2"/>
      <c r="IQL1140" s="15"/>
      <c r="IQM1140" s="15"/>
      <c r="IQN1140" s="80"/>
      <c r="IQO1140" s="52"/>
      <c r="IQP1140" s="69"/>
      <c r="IQQ1140" s="69"/>
      <c r="IQR1140" s="69"/>
      <c r="IQS1140" s="107"/>
      <c r="IQT1140" s="2"/>
      <c r="IQU1140" s="15"/>
      <c r="IQV1140" s="15"/>
      <c r="IQW1140" s="80"/>
      <c r="IQX1140" s="52"/>
      <c r="IQY1140" s="69"/>
      <c r="IQZ1140" s="69"/>
      <c r="IRA1140" s="69"/>
      <c r="IRB1140" s="107"/>
      <c r="IRC1140" s="2"/>
      <c r="IRD1140" s="15"/>
      <c r="IRE1140" s="15"/>
      <c r="IRF1140" s="80"/>
      <c r="IRG1140" s="52"/>
      <c r="IRH1140" s="69"/>
      <c r="IRI1140" s="69"/>
      <c r="IRJ1140" s="69"/>
      <c r="IRK1140" s="107"/>
      <c r="IRL1140" s="2"/>
      <c r="IRM1140" s="15"/>
      <c r="IRN1140" s="15"/>
      <c r="IRO1140" s="80"/>
      <c r="IRP1140" s="52"/>
      <c r="IRQ1140" s="69"/>
      <c r="IRR1140" s="69"/>
      <c r="IRS1140" s="69"/>
      <c r="IRT1140" s="107"/>
      <c r="IRU1140" s="2"/>
      <c r="IRV1140" s="15"/>
      <c r="IRW1140" s="15"/>
      <c r="IRX1140" s="80"/>
      <c r="IRY1140" s="52"/>
      <c r="IRZ1140" s="69"/>
      <c r="ISA1140" s="69"/>
      <c r="ISB1140" s="69"/>
      <c r="ISC1140" s="107"/>
      <c r="ISD1140" s="2"/>
      <c r="ISE1140" s="15"/>
      <c r="ISF1140" s="15"/>
      <c r="ISG1140" s="80"/>
      <c r="ISH1140" s="52"/>
      <c r="ISI1140" s="69"/>
      <c r="ISJ1140" s="69"/>
      <c r="ISK1140" s="69"/>
      <c r="ISL1140" s="107"/>
      <c r="ISM1140" s="2"/>
      <c r="ISN1140" s="15"/>
      <c r="ISO1140" s="15"/>
      <c r="ISP1140" s="80"/>
      <c r="ISQ1140" s="52"/>
      <c r="ISR1140" s="69"/>
      <c r="ISS1140" s="69"/>
      <c r="IST1140" s="69"/>
      <c r="ISU1140" s="107"/>
      <c r="ISV1140" s="2"/>
      <c r="ISW1140" s="15"/>
      <c r="ISX1140" s="15"/>
      <c r="ISY1140" s="80"/>
      <c r="ISZ1140" s="52"/>
      <c r="ITA1140" s="69"/>
      <c r="ITB1140" s="69"/>
      <c r="ITC1140" s="69"/>
      <c r="ITD1140" s="107"/>
      <c r="ITE1140" s="2"/>
      <c r="ITF1140" s="15"/>
      <c r="ITG1140" s="15"/>
      <c r="ITH1140" s="80"/>
      <c r="ITI1140" s="52"/>
      <c r="ITJ1140" s="69"/>
      <c r="ITK1140" s="69"/>
      <c r="ITL1140" s="69"/>
      <c r="ITM1140" s="107"/>
      <c r="ITN1140" s="2"/>
      <c r="ITO1140" s="15"/>
      <c r="ITP1140" s="15"/>
      <c r="ITQ1140" s="80"/>
      <c r="ITR1140" s="52"/>
      <c r="ITS1140" s="69"/>
      <c r="ITT1140" s="69"/>
      <c r="ITU1140" s="69"/>
      <c r="ITV1140" s="107"/>
      <c r="ITW1140" s="2"/>
      <c r="ITX1140" s="15"/>
      <c r="ITY1140" s="15"/>
      <c r="ITZ1140" s="80"/>
      <c r="IUA1140" s="52"/>
      <c r="IUB1140" s="69"/>
      <c r="IUC1140" s="69"/>
      <c r="IUD1140" s="69"/>
      <c r="IUE1140" s="107"/>
      <c r="IUF1140" s="2"/>
      <c r="IUG1140" s="15"/>
      <c r="IUH1140" s="15"/>
      <c r="IUI1140" s="80"/>
      <c r="IUJ1140" s="52"/>
      <c r="IUK1140" s="69"/>
      <c r="IUL1140" s="69"/>
      <c r="IUM1140" s="69"/>
      <c r="IUN1140" s="107"/>
      <c r="IUO1140" s="2"/>
      <c r="IUP1140" s="15"/>
      <c r="IUQ1140" s="15"/>
      <c r="IUR1140" s="80"/>
      <c r="IUS1140" s="52"/>
      <c r="IUT1140" s="69"/>
      <c r="IUU1140" s="69"/>
      <c r="IUV1140" s="69"/>
      <c r="IUW1140" s="107"/>
      <c r="IUX1140" s="2"/>
      <c r="IUY1140" s="15"/>
      <c r="IUZ1140" s="15"/>
      <c r="IVA1140" s="80"/>
      <c r="IVB1140" s="52"/>
      <c r="IVC1140" s="69"/>
      <c r="IVD1140" s="69"/>
      <c r="IVE1140" s="69"/>
      <c r="IVF1140" s="107"/>
      <c r="IVG1140" s="2"/>
      <c r="IVH1140" s="15"/>
      <c r="IVI1140" s="15"/>
      <c r="IVJ1140" s="80"/>
      <c r="IVK1140" s="52"/>
      <c r="IVL1140" s="69"/>
      <c r="IVM1140" s="69"/>
      <c r="IVN1140" s="69"/>
      <c r="IVO1140" s="107"/>
      <c r="IVP1140" s="2"/>
      <c r="IVQ1140" s="15"/>
      <c r="IVR1140" s="15"/>
      <c r="IVS1140" s="80"/>
      <c r="IVT1140" s="52"/>
      <c r="IVU1140" s="69"/>
      <c r="IVV1140" s="69"/>
      <c r="IVW1140" s="69"/>
      <c r="IVX1140" s="107"/>
      <c r="IVY1140" s="2"/>
      <c r="IVZ1140" s="15"/>
      <c r="IWA1140" s="15"/>
      <c r="IWB1140" s="80"/>
      <c r="IWC1140" s="52"/>
      <c r="IWD1140" s="69"/>
      <c r="IWE1140" s="69"/>
      <c r="IWF1140" s="69"/>
      <c r="IWG1140" s="107"/>
      <c r="IWH1140" s="2"/>
      <c r="IWI1140" s="15"/>
      <c r="IWJ1140" s="15"/>
      <c r="IWK1140" s="80"/>
      <c r="IWL1140" s="52"/>
      <c r="IWM1140" s="69"/>
      <c r="IWN1140" s="69"/>
      <c r="IWO1140" s="69"/>
      <c r="IWP1140" s="107"/>
      <c r="IWQ1140" s="2"/>
      <c r="IWR1140" s="15"/>
      <c r="IWS1140" s="15"/>
      <c r="IWT1140" s="80"/>
      <c r="IWU1140" s="52"/>
      <c r="IWV1140" s="69"/>
      <c r="IWW1140" s="69"/>
      <c r="IWX1140" s="69"/>
      <c r="IWY1140" s="107"/>
      <c r="IWZ1140" s="2"/>
      <c r="IXA1140" s="15"/>
      <c r="IXB1140" s="15"/>
      <c r="IXC1140" s="80"/>
      <c r="IXD1140" s="52"/>
      <c r="IXE1140" s="69"/>
      <c r="IXF1140" s="69"/>
      <c r="IXG1140" s="69"/>
      <c r="IXH1140" s="107"/>
      <c r="IXI1140" s="2"/>
      <c r="IXJ1140" s="15"/>
      <c r="IXK1140" s="15"/>
      <c r="IXL1140" s="80"/>
      <c r="IXM1140" s="52"/>
      <c r="IXN1140" s="69"/>
      <c r="IXO1140" s="69"/>
      <c r="IXP1140" s="69"/>
      <c r="IXQ1140" s="107"/>
      <c r="IXR1140" s="2"/>
      <c r="IXS1140" s="15"/>
      <c r="IXT1140" s="15"/>
      <c r="IXU1140" s="80"/>
      <c r="IXV1140" s="52"/>
      <c r="IXW1140" s="69"/>
      <c r="IXX1140" s="69"/>
      <c r="IXY1140" s="69"/>
      <c r="IXZ1140" s="107"/>
      <c r="IYA1140" s="2"/>
      <c r="IYB1140" s="15"/>
      <c r="IYC1140" s="15"/>
      <c r="IYD1140" s="80"/>
      <c r="IYE1140" s="52"/>
      <c r="IYF1140" s="69"/>
      <c r="IYG1140" s="69"/>
      <c r="IYH1140" s="69"/>
      <c r="IYI1140" s="107"/>
      <c r="IYJ1140" s="2"/>
      <c r="IYK1140" s="15"/>
      <c r="IYL1140" s="15"/>
      <c r="IYM1140" s="80"/>
      <c r="IYN1140" s="52"/>
      <c r="IYO1140" s="69"/>
      <c r="IYP1140" s="69"/>
      <c r="IYQ1140" s="69"/>
      <c r="IYR1140" s="107"/>
      <c r="IYS1140" s="2"/>
      <c r="IYT1140" s="15"/>
      <c r="IYU1140" s="15"/>
      <c r="IYV1140" s="80"/>
      <c r="IYW1140" s="52"/>
      <c r="IYX1140" s="69"/>
      <c r="IYY1140" s="69"/>
      <c r="IYZ1140" s="69"/>
      <c r="IZA1140" s="107"/>
      <c r="IZB1140" s="2"/>
      <c r="IZC1140" s="15"/>
      <c r="IZD1140" s="15"/>
      <c r="IZE1140" s="80"/>
      <c r="IZF1140" s="52"/>
      <c r="IZG1140" s="69"/>
      <c r="IZH1140" s="69"/>
      <c r="IZI1140" s="69"/>
      <c r="IZJ1140" s="107"/>
      <c r="IZK1140" s="2"/>
      <c r="IZL1140" s="15"/>
      <c r="IZM1140" s="15"/>
      <c r="IZN1140" s="80"/>
      <c r="IZO1140" s="52"/>
      <c r="IZP1140" s="69"/>
      <c r="IZQ1140" s="69"/>
      <c r="IZR1140" s="69"/>
      <c r="IZS1140" s="107"/>
      <c r="IZT1140" s="2"/>
      <c r="IZU1140" s="15"/>
      <c r="IZV1140" s="15"/>
      <c r="IZW1140" s="80"/>
      <c r="IZX1140" s="52"/>
      <c r="IZY1140" s="69"/>
      <c r="IZZ1140" s="69"/>
      <c r="JAA1140" s="69"/>
      <c r="JAB1140" s="107"/>
      <c r="JAC1140" s="2"/>
      <c r="JAD1140" s="15"/>
      <c r="JAE1140" s="15"/>
      <c r="JAF1140" s="80"/>
      <c r="JAG1140" s="52"/>
      <c r="JAH1140" s="69"/>
      <c r="JAI1140" s="69"/>
      <c r="JAJ1140" s="69"/>
      <c r="JAK1140" s="107"/>
      <c r="JAL1140" s="2"/>
      <c r="JAM1140" s="15"/>
      <c r="JAN1140" s="15"/>
      <c r="JAO1140" s="80"/>
      <c r="JAP1140" s="52"/>
      <c r="JAQ1140" s="69"/>
      <c r="JAR1140" s="69"/>
      <c r="JAS1140" s="69"/>
      <c r="JAT1140" s="107"/>
      <c r="JAU1140" s="2"/>
      <c r="JAV1140" s="15"/>
      <c r="JAW1140" s="15"/>
      <c r="JAX1140" s="80"/>
      <c r="JAY1140" s="52"/>
      <c r="JAZ1140" s="69"/>
      <c r="JBA1140" s="69"/>
      <c r="JBB1140" s="69"/>
      <c r="JBC1140" s="107"/>
      <c r="JBD1140" s="2"/>
      <c r="JBE1140" s="15"/>
      <c r="JBF1140" s="15"/>
      <c r="JBG1140" s="80"/>
      <c r="JBH1140" s="52"/>
      <c r="JBI1140" s="69"/>
      <c r="JBJ1140" s="69"/>
      <c r="JBK1140" s="69"/>
      <c r="JBL1140" s="107"/>
      <c r="JBM1140" s="2"/>
      <c r="JBN1140" s="15"/>
      <c r="JBO1140" s="15"/>
      <c r="JBP1140" s="80"/>
      <c r="JBQ1140" s="52"/>
      <c r="JBR1140" s="69"/>
      <c r="JBS1140" s="69"/>
      <c r="JBT1140" s="69"/>
      <c r="JBU1140" s="107"/>
      <c r="JBV1140" s="2"/>
      <c r="JBW1140" s="15"/>
      <c r="JBX1140" s="15"/>
      <c r="JBY1140" s="80"/>
      <c r="JBZ1140" s="52"/>
      <c r="JCA1140" s="69"/>
      <c r="JCB1140" s="69"/>
      <c r="JCC1140" s="69"/>
      <c r="JCD1140" s="107"/>
      <c r="JCE1140" s="2"/>
      <c r="JCF1140" s="15"/>
      <c r="JCG1140" s="15"/>
      <c r="JCH1140" s="80"/>
      <c r="JCI1140" s="52"/>
      <c r="JCJ1140" s="69"/>
      <c r="JCK1140" s="69"/>
      <c r="JCL1140" s="69"/>
      <c r="JCM1140" s="107"/>
      <c r="JCN1140" s="2"/>
      <c r="JCO1140" s="15"/>
      <c r="JCP1140" s="15"/>
      <c r="JCQ1140" s="80"/>
      <c r="JCR1140" s="52"/>
      <c r="JCS1140" s="69"/>
      <c r="JCT1140" s="69"/>
      <c r="JCU1140" s="69"/>
      <c r="JCV1140" s="107"/>
      <c r="JCW1140" s="2"/>
      <c r="JCX1140" s="15"/>
      <c r="JCY1140" s="15"/>
      <c r="JCZ1140" s="80"/>
      <c r="JDA1140" s="52"/>
      <c r="JDB1140" s="69"/>
      <c r="JDC1140" s="69"/>
      <c r="JDD1140" s="69"/>
      <c r="JDE1140" s="107"/>
      <c r="JDF1140" s="2"/>
      <c r="JDG1140" s="15"/>
      <c r="JDH1140" s="15"/>
      <c r="JDI1140" s="80"/>
      <c r="JDJ1140" s="52"/>
      <c r="JDK1140" s="69"/>
      <c r="JDL1140" s="69"/>
      <c r="JDM1140" s="69"/>
      <c r="JDN1140" s="107"/>
      <c r="JDO1140" s="2"/>
      <c r="JDP1140" s="15"/>
      <c r="JDQ1140" s="15"/>
      <c r="JDR1140" s="80"/>
      <c r="JDS1140" s="52"/>
      <c r="JDT1140" s="69"/>
      <c r="JDU1140" s="69"/>
      <c r="JDV1140" s="69"/>
      <c r="JDW1140" s="107"/>
      <c r="JDX1140" s="2"/>
      <c r="JDY1140" s="15"/>
      <c r="JDZ1140" s="15"/>
      <c r="JEA1140" s="80"/>
      <c r="JEB1140" s="52"/>
      <c r="JEC1140" s="69"/>
      <c r="JED1140" s="69"/>
      <c r="JEE1140" s="69"/>
      <c r="JEF1140" s="107"/>
      <c r="JEG1140" s="2"/>
      <c r="JEH1140" s="15"/>
      <c r="JEI1140" s="15"/>
      <c r="JEJ1140" s="80"/>
      <c r="JEK1140" s="52"/>
      <c r="JEL1140" s="69"/>
      <c r="JEM1140" s="69"/>
      <c r="JEN1140" s="69"/>
      <c r="JEO1140" s="107"/>
      <c r="JEP1140" s="2"/>
      <c r="JEQ1140" s="15"/>
      <c r="JER1140" s="15"/>
      <c r="JES1140" s="80"/>
      <c r="JET1140" s="52"/>
      <c r="JEU1140" s="69"/>
      <c r="JEV1140" s="69"/>
      <c r="JEW1140" s="69"/>
      <c r="JEX1140" s="107"/>
      <c r="JEY1140" s="2"/>
      <c r="JEZ1140" s="15"/>
      <c r="JFA1140" s="15"/>
      <c r="JFB1140" s="80"/>
      <c r="JFC1140" s="52"/>
      <c r="JFD1140" s="69"/>
      <c r="JFE1140" s="69"/>
      <c r="JFF1140" s="69"/>
      <c r="JFG1140" s="107"/>
      <c r="JFH1140" s="2"/>
      <c r="JFI1140" s="15"/>
      <c r="JFJ1140" s="15"/>
      <c r="JFK1140" s="80"/>
      <c r="JFL1140" s="52"/>
      <c r="JFM1140" s="69"/>
      <c r="JFN1140" s="69"/>
      <c r="JFO1140" s="69"/>
      <c r="JFP1140" s="107"/>
      <c r="JFQ1140" s="2"/>
      <c r="JFR1140" s="15"/>
      <c r="JFS1140" s="15"/>
      <c r="JFT1140" s="80"/>
      <c r="JFU1140" s="52"/>
      <c r="JFV1140" s="69"/>
      <c r="JFW1140" s="69"/>
      <c r="JFX1140" s="69"/>
      <c r="JFY1140" s="107"/>
      <c r="JFZ1140" s="2"/>
      <c r="JGA1140" s="15"/>
      <c r="JGB1140" s="15"/>
      <c r="JGC1140" s="80"/>
      <c r="JGD1140" s="52"/>
      <c r="JGE1140" s="69"/>
      <c r="JGF1140" s="69"/>
      <c r="JGG1140" s="69"/>
      <c r="JGH1140" s="107"/>
      <c r="JGI1140" s="2"/>
      <c r="JGJ1140" s="15"/>
      <c r="JGK1140" s="15"/>
      <c r="JGL1140" s="80"/>
      <c r="JGM1140" s="52"/>
      <c r="JGN1140" s="69"/>
      <c r="JGO1140" s="69"/>
      <c r="JGP1140" s="69"/>
      <c r="JGQ1140" s="107"/>
      <c r="JGR1140" s="2"/>
      <c r="JGS1140" s="15"/>
      <c r="JGT1140" s="15"/>
      <c r="JGU1140" s="80"/>
      <c r="JGV1140" s="52"/>
      <c r="JGW1140" s="69"/>
      <c r="JGX1140" s="69"/>
      <c r="JGY1140" s="69"/>
      <c r="JGZ1140" s="107"/>
      <c r="JHA1140" s="2"/>
      <c r="JHB1140" s="15"/>
      <c r="JHC1140" s="15"/>
      <c r="JHD1140" s="80"/>
      <c r="JHE1140" s="52"/>
      <c r="JHF1140" s="69"/>
      <c r="JHG1140" s="69"/>
      <c r="JHH1140" s="69"/>
      <c r="JHI1140" s="107"/>
      <c r="JHJ1140" s="2"/>
      <c r="JHK1140" s="15"/>
      <c r="JHL1140" s="15"/>
      <c r="JHM1140" s="80"/>
      <c r="JHN1140" s="52"/>
      <c r="JHO1140" s="69"/>
      <c r="JHP1140" s="69"/>
      <c r="JHQ1140" s="69"/>
      <c r="JHR1140" s="107"/>
      <c r="JHS1140" s="2"/>
      <c r="JHT1140" s="15"/>
      <c r="JHU1140" s="15"/>
      <c r="JHV1140" s="80"/>
      <c r="JHW1140" s="52"/>
      <c r="JHX1140" s="69"/>
      <c r="JHY1140" s="69"/>
      <c r="JHZ1140" s="69"/>
      <c r="JIA1140" s="107"/>
      <c r="JIB1140" s="2"/>
      <c r="JIC1140" s="15"/>
      <c r="JID1140" s="15"/>
      <c r="JIE1140" s="80"/>
      <c r="JIF1140" s="52"/>
      <c r="JIG1140" s="69"/>
      <c r="JIH1140" s="69"/>
      <c r="JII1140" s="69"/>
      <c r="JIJ1140" s="107"/>
      <c r="JIK1140" s="2"/>
      <c r="JIL1140" s="15"/>
      <c r="JIM1140" s="15"/>
      <c r="JIN1140" s="80"/>
      <c r="JIO1140" s="52"/>
      <c r="JIP1140" s="69"/>
      <c r="JIQ1140" s="69"/>
      <c r="JIR1140" s="69"/>
      <c r="JIS1140" s="107"/>
      <c r="JIT1140" s="2"/>
      <c r="JIU1140" s="15"/>
      <c r="JIV1140" s="15"/>
      <c r="JIW1140" s="80"/>
      <c r="JIX1140" s="52"/>
      <c r="JIY1140" s="69"/>
      <c r="JIZ1140" s="69"/>
      <c r="JJA1140" s="69"/>
      <c r="JJB1140" s="107"/>
      <c r="JJC1140" s="2"/>
      <c r="JJD1140" s="15"/>
      <c r="JJE1140" s="15"/>
      <c r="JJF1140" s="80"/>
      <c r="JJG1140" s="52"/>
      <c r="JJH1140" s="69"/>
      <c r="JJI1140" s="69"/>
      <c r="JJJ1140" s="69"/>
      <c r="JJK1140" s="107"/>
      <c r="JJL1140" s="2"/>
      <c r="JJM1140" s="15"/>
      <c r="JJN1140" s="15"/>
      <c r="JJO1140" s="80"/>
      <c r="JJP1140" s="52"/>
      <c r="JJQ1140" s="69"/>
      <c r="JJR1140" s="69"/>
      <c r="JJS1140" s="69"/>
      <c r="JJT1140" s="107"/>
      <c r="JJU1140" s="2"/>
      <c r="JJV1140" s="15"/>
      <c r="JJW1140" s="15"/>
      <c r="JJX1140" s="80"/>
      <c r="JJY1140" s="52"/>
      <c r="JJZ1140" s="69"/>
      <c r="JKA1140" s="69"/>
      <c r="JKB1140" s="69"/>
      <c r="JKC1140" s="107"/>
      <c r="JKD1140" s="2"/>
      <c r="JKE1140" s="15"/>
      <c r="JKF1140" s="15"/>
      <c r="JKG1140" s="80"/>
      <c r="JKH1140" s="52"/>
      <c r="JKI1140" s="69"/>
      <c r="JKJ1140" s="69"/>
      <c r="JKK1140" s="69"/>
      <c r="JKL1140" s="107"/>
      <c r="JKM1140" s="2"/>
      <c r="JKN1140" s="15"/>
      <c r="JKO1140" s="15"/>
      <c r="JKP1140" s="80"/>
      <c r="JKQ1140" s="52"/>
      <c r="JKR1140" s="69"/>
      <c r="JKS1140" s="69"/>
      <c r="JKT1140" s="69"/>
      <c r="JKU1140" s="107"/>
      <c r="JKV1140" s="2"/>
      <c r="JKW1140" s="15"/>
      <c r="JKX1140" s="15"/>
      <c r="JKY1140" s="80"/>
      <c r="JKZ1140" s="52"/>
      <c r="JLA1140" s="69"/>
      <c r="JLB1140" s="69"/>
      <c r="JLC1140" s="69"/>
      <c r="JLD1140" s="107"/>
      <c r="JLE1140" s="2"/>
      <c r="JLF1140" s="15"/>
      <c r="JLG1140" s="15"/>
      <c r="JLH1140" s="80"/>
      <c r="JLI1140" s="52"/>
      <c r="JLJ1140" s="69"/>
      <c r="JLK1140" s="69"/>
      <c r="JLL1140" s="69"/>
      <c r="JLM1140" s="107"/>
      <c r="JLN1140" s="2"/>
      <c r="JLO1140" s="15"/>
      <c r="JLP1140" s="15"/>
      <c r="JLQ1140" s="80"/>
      <c r="JLR1140" s="52"/>
      <c r="JLS1140" s="69"/>
      <c r="JLT1140" s="69"/>
      <c r="JLU1140" s="69"/>
      <c r="JLV1140" s="107"/>
      <c r="JLW1140" s="2"/>
      <c r="JLX1140" s="15"/>
      <c r="JLY1140" s="15"/>
      <c r="JLZ1140" s="80"/>
      <c r="JMA1140" s="52"/>
      <c r="JMB1140" s="69"/>
      <c r="JMC1140" s="69"/>
      <c r="JMD1140" s="69"/>
      <c r="JME1140" s="107"/>
      <c r="JMF1140" s="2"/>
      <c r="JMG1140" s="15"/>
      <c r="JMH1140" s="15"/>
      <c r="JMI1140" s="80"/>
      <c r="JMJ1140" s="52"/>
      <c r="JMK1140" s="69"/>
      <c r="JML1140" s="69"/>
      <c r="JMM1140" s="69"/>
      <c r="JMN1140" s="107"/>
      <c r="JMO1140" s="2"/>
      <c r="JMP1140" s="15"/>
      <c r="JMQ1140" s="15"/>
      <c r="JMR1140" s="80"/>
      <c r="JMS1140" s="52"/>
      <c r="JMT1140" s="69"/>
      <c r="JMU1140" s="69"/>
      <c r="JMV1140" s="69"/>
      <c r="JMW1140" s="107"/>
      <c r="JMX1140" s="2"/>
      <c r="JMY1140" s="15"/>
      <c r="JMZ1140" s="15"/>
      <c r="JNA1140" s="80"/>
      <c r="JNB1140" s="52"/>
      <c r="JNC1140" s="69"/>
      <c r="JND1140" s="69"/>
      <c r="JNE1140" s="69"/>
      <c r="JNF1140" s="107"/>
      <c r="JNG1140" s="2"/>
      <c r="JNH1140" s="15"/>
      <c r="JNI1140" s="15"/>
      <c r="JNJ1140" s="80"/>
      <c r="JNK1140" s="52"/>
      <c r="JNL1140" s="69"/>
      <c r="JNM1140" s="69"/>
      <c r="JNN1140" s="69"/>
      <c r="JNO1140" s="107"/>
      <c r="JNP1140" s="2"/>
      <c r="JNQ1140" s="15"/>
      <c r="JNR1140" s="15"/>
      <c r="JNS1140" s="80"/>
      <c r="JNT1140" s="52"/>
      <c r="JNU1140" s="69"/>
      <c r="JNV1140" s="69"/>
      <c r="JNW1140" s="69"/>
      <c r="JNX1140" s="107"/>
      <c r="JNY1140" s="2"/>
      <c r="JNZ1140" s="15"/>
      <c r="JOA1140" s="15"/>
      <c r="JOB1140" s="80"/>
      <c r="JOC1140" s="52"/>
      <c r="JOD1140" s="69"/>
      <c r="JOE1140" s="69"/>
      <c r="JOF1140" s="69"/>
      <c r="JOG1140" s="107"/>
      <c r="JOH1140" s="2"/>
      <c r="JOI1140" s="15"/>
      <c r="JOJ1140" s="15"/>
      <c r="JOK1140" s="80"/>
      <c r="JOL1140" s="52"/>
      <c r="JOM1140" s="69"/>
      <c r="JON1140" s="69"/>
      <c r="JOO1140" s="69"/>
      <c r="JOP1140" s="107"/>
      <c r="JOQ1140" s="2"/>
      <c r="JOR1140" s="15"/>
      <c r="JOS1140" s="15"/>
      <c r="JOT1140" s="80"/>
      <c r="JOU1140" s="52"/>
      <c r="JOV1140" s="69"/>
      <c r="JOW1140" s="69"/>
      <c r="JOX1140" s="69"/>
      <c r="JOY1140" s="107"/>
      <c r="JOZ1140" s="2"/>
      <c r="JPA1140" s="15"/>
      <c r="JPB1140" s="15"/>
      <c r="JPC1140" s="80"/>
      <c r="JPD1140" s="52"/>
      <c r="JPE1140" s="69"/>
      <c r="JPF1140" s="69"/>
      <c r="JPG1140" s="69"/>
      <c r="JPH1140" s="107"/>
      <c r="JPI1140" s="2"/>
      <c r="JPJ1140" s="15"/>
      <c r="JPK1140" s="15"/>
      <c r="JPL1140" s="80"/>
      <c r="JPM1140" s="52"/>
      <c r="JPN1140" s="69"/>
      <c r="JPO1140" s="69"/>
      <c r="JPP1140" s="69"/>
      <c r="JPQ1140" s="107"/>
      <c r="JPR1140" s="2"/>
      <c r="JPS1140" s="15"/>
      <c r="JPT1140" s="15"/>
      <c r="JPU1140" s="80"/>
      <c r="JPV1140" s="52"/>
      <c r="JPW1140" s="69"/>
      <c r="JPX1140" s="69"/>
      <c r="JPY1140" s="69"/>
      <c r="JPZ1140" s="107"/>
      <c r="JQA1140" s="2"/>
      <c r="JQB1140" s="15"/>
      <c r="JQC1140" s="15"/>
      <c r="JQD1140" s="80"/>
      <c r="JQE1140" s="52"/>
      <c r="JQF1140" s="69"/>
      <c r="JQG1140" s="69"/>
      <c r="JQH1140" s="69"/>
      <c r="JQI1140" s="107"/>
      <c r="JQJ1140" s="2"/>
      <c r="JQK1140" s="15"/>
      <c r="JQL1140" s="15"/>
      <c r="JQM1140" s="80"/>
      <c r="JQN1140" s="52"/>
      <c r="JQO1140" s="69"/>
      <c r="JQP1140" s="69"/>
      <c r="JQQ1140" s="69"/>
      <c r="JQR1140" s="107"/>
      <c r="JQS1140" s="2"/>
      <c r="JQT1140" s="15"/>
      <c r="JQU1140" s="15"/>
      <c r="JQV1140" s="80"/>
      <c r="JQW1140" s="52"/>
      <c r="JQX1140" s="69"/>
      <c r="JQY1140" s="69"/>
      <c r="JQZ1140" s="69"/>
      <c r="JRA1140" s="107"/>
      <c r="JRB1140" s="2"/>
      <c r="JRC1140" s="15"/>
      <c r="JRD1140" s="15"/>
      <c r="JRE1140" s="80"/>
      <c r="JRF1140" s="52"/>
      <c r="JRG1140" s="69"/>
      <c r="JRH1140" s="69"/>
      <c r="JRI1140" s="69"/>
      <c r="JRJ1140" s="107"/>
      <c r="JRK1140" s="2"/>
      <c r="JRL1140" s="15"/>
      <c r="JRM1140" s="15"/>
      <c r="JRN1140" s="80"/>
      <c r="JRO1140" s="52"/>
      <c r="JRP1140" s="69"/>
      <c r="JRQ1140" s="69"/>
      <c r="JRR1140" s="69"/>
      <c r="JRS1140" s="107"/>
      <c r="JRT1140" s="2"/>
      <c r="JRU1140" s="15"/>
      <c r="JRV1140" s="15"/>
      <c r="JRW1140" s="80"/>
      <c r="JRX1140" s="52"/>
      <c r="JRY1140" s="69"/>
      <c r="JRZ1140" s="69"/>
      <c r="JSA1140" s="69"/>
      <c r="JSB1140" s="107"/>
      <c r="JSC1140" s="2"/>
      <c r="JSD1140" s="15"/>
      <c r="JSE1140" s="15"/>
      <c r="JSF1140" s="80"/>
      <c r="JSG1140" s="52"/>
      <c r="JSH1140" s="69"/>
      <c r="JSI1140" s="69"/>
      <c r="JSJ1140" s="69"/>
      <c r="JSK1140" s="107"/>
      <c r="JSL1140" s="2"/>
      <c r="JSM1140" s="15"/>
      <c r="JSN1140" s="15"/>
      <c r="JSO1140" s="80"/>
      <c r="JSP1140" s="52"/>
      <c r="JSQ1140" s="69"/>
      <c r="JSR1140" s="69"/>
      <c r="JSS1140" s="69"/>
      <c r="JST1140" s="107"/>
      <c r="JSU1140" s="2"/>
      <c r="JSV1140" s="15"/>
      <c r="JSW1140" s="15"/>
      <c r="JSX1140" s="80"/>
      <c r="JSY1140" s="52"/>
      <c r="JSZ1140" s="69"/>
      <c r="JTA1140" s="69"/>
      <c r="JTB1140" s="69"/>
      <c r="JTC1140" s="107"/>
      <c r="JTD1140" s="2"/>
      <c r="JTE1140" s="15"/>
      <c r="JTF1140" s="15"/>
      <c r="JTG1140" s="80"/>
      <c r="JTH1140" s="52"/>
      <c r="JTI1140" s="69"/>
      <c r="JTJ1140" s="69"/>
      <c r="JTK1140" s="69"/>
      <c r="JTL1140" s="107"/>
      <c r="JTM1140" s="2"/>
      <c r="JTN1140" s="15"/>
      <c r="JTO1140" s="15"/>
      <c r="JTP1140" s="80"/>
      <c r="JTQ1140" s="52"/>
      <c r="JTR1140" s="69"/>
      <c r="JTS1140" s="69"/>
      <c r="JTT1140" s="69"/>
      <c r="JTU1140" s="107"/>
      <c r="JTV1140" s="2"/>
      <c r="JTW1140" s="15"/>
      <c r="JTX1140" s="15"/>
      <c r="JTY1140" s="80"/>
      <c r="JTZ1140" s="52"/>
      <c r="JUA1140" s="69"/>
      <c r="JUB1140" s="69"/>
      <c r="JUC1140" s="69"/>
      <c r="JUD1140" s="107"/>
      <c r="JUE1140" s="2"/>
      <c r="JUF1140" s="15"/>
      <c r="JUG1140" s="15"/>
      <c r="JUH1140" s="80"/>
      <c r="JUI1140" s="52"/>
      <c r="JUJ1140" s="69"/>
      <c r="JUK1140" s="69"/>
      <c r="JUL1140" s="69"/>
      <c r="JUM1140" s="107"/>
      <c r="JUN1140" s="2"/>
      <c r="JUO1140" s="15"/>
      <c r="JUP1140" s="15"/>
      <c r="JUQ1140" s="80"/>
      <c r="JUR1140" s="52"/>
      <c r="JUS1140" s="69"/>
      <c r="JUT1140" s="69"/>
      <c r="JUU1140" s="69"/>
      <c r="JUV1140" s="107"/>
      <c r="JUW1140" s="2"/>
      <c r="JUX1140" s="15"/>
      <c r="JUY1140" s="15"/>
      <c r="JUZ1140" s="80"/>
      <c r="JVA1140" s="52"/>
      <c r="JVB1140" s="69"/>
      <c r="JVC1140" s="69"/>
      <c r="JVD1140" s="69"/>
      <c r="JVE1140" s="107"/>
      <c r="JVF1140" s="2"/>
      <c r="JVG1140" s="15"/>
      <c r="JVH1140" s="15"/>
      <c r="JVI1140" s="80"/>
      <c r="JVJ1140" s="52"/>
      <c r="JVK1140" s="69"/>
      <c r="JVL1140" s="69"/>
      <c r="JVM1140" s="69"/>
      <c r="JVN1140" s="107"/>
      <c r="JVO1140" s="2"/>
      <c r="JVP1140" s="15"/>
      <c r="JVQ1140" s="15"/>
      <c r="JVR1140" s="80"/>
      <c r="JVS1140" s="52"/>
      <c r="JVT1140" s="69"/>
      <c r="JVU1140" s="69"/>
      <c r="JVV1140" s="69"/>
      <c r="JVW1140" s="107"/>
      <c r="JVX1140" s="2"/>
      <c r="JVY1140" s="15"/>
      <c r="JVZ1140" s="15"/>
      <c r="JWA1140" s="80"/>
      <c r="JWB1140" s="52"/>
      <c r="JWC1140" s="69"/>
      <c r="JWD1140" s="69"/>
      <c r="JWE1140" s="69"/>
      <c r="JWF1140" s="107"/>
      <c r="JWG1140" s="2"/>
      <c r="JWH1140" s="15"/>
      <c r="JWI1140" s="15"/>
      <c r="JWJ1140" s="80"/>
      <c r="JWK1140" s="52"/>
      <c r="JWL1140" s="69"/>
      <c r="JWM1140" s="69"/>
      <c r="JWN1140" s="69"/>
      <c r="JWO1140" s="107"/>
      <c r="JWP1140" s="2"/>
      <c r="JWQ1140" s="15"/>
      <c r="JWR1140" s="15"/>
      <c r="JWS1140" s="80"/>
      <c r="JWT1140" s="52"/>
      <c r="JWU1140" s="69"/>
      <c r="JWV1140" s="69"/>
      <c r="JWW1140" s="69"/>
      <c r="JWX1140" s="107"/>
      <c r="JWY1140" s="2"/>
      <c r="JWZ1140" s="15"/>
      <c r="JXA1140" s="15"/>
      <c r="JXB1140" s="80"/>
      <c r="JXC1140" s="52"/>
      <c r="JXD1140" s="69"/>
      <c r="JXE1140" s="69"/>
      <c r="JXF1140" s="69"/>
      <c r="JXG1140" s="107"/>
      <c r="JXH1140" s="2"/>
      <c r="JXI1140" s="15"/>
      <c r="JXJ1140" s="15"/>
      <c r="JXK1140" s="80"/>
      <c r="JXL1140" s="52"/>
      <c r="JXM1140" s="69"/>
      <c r="JXN1140" s="69"/>
      <c r="JXO1140" s="69"/>
      <c r="JXP1140" s="107"/>
      <c r="JXQ1140" s="2"/>
      <c r="JXR1140" s="15"/>
      <c r="JXS1140" s="15"/>
      <c r="JXT1140" s="80"/>
      <c r="JXU1140" s="52"/>
      <c r="JXV1140" s="69"/>
      <c r="JXW1140" s="69"/>
      <c r="JXX1140" s="69"/>
      <c r="JXY1140" s="107"/>
      <c r="JXZ1140" s="2"/>
      <c r="JYA1140" s="15"/>
      <c r="JYB1140" s="15"/>
      <c r="JYC1140" s="80"/>
      <c r="JYD1140" s="52"/>
      <c r="JYE1140" s="69"/>
      <c r="JYF1140" s="69"/>
      <c r="JYG1140" s="69"/>
      <c r="JYH1140" s="107"/>
      <c r="JYI1140" s="2"/>
      <c r="JYJ1140" s="15"/>
      <c r="JYK1140" s="15"/>
      <c r="JYL1140" s="80"/>
      <c r="JYM1140" s="52"/>
      <c r="JYN1140" s="69"/>
      <c r="JYO1140" s="69"/>
      <c r="JYP1140" s="69"/>
      <c r="JYQ1140" s="107"/>
      <c r="JYR1140" s="2"/>
      <c r="JYS1140" s="15"/>
      <c r="JYT1140" s="15"/>
      <c r="JYU1140" s="80"/>
      <c r="JYV1140" s="52"/>
      <c r="JYW1140" s="69"/>
      <c r="JYX1140" s="69"/>
      <c r="JYY1140" s="69"/>
      <c r="JYZ1140" s="107"/>
      <c r="JZA1140" s="2"/>
      <c r="JZB1140" s="15"/>
      <c r="JZC1140" s="15"/>
      <c r="JZD1140" s="80"/>
      <c r="JZE1140" s="52"/>
      <c r="JZF1140" s="69"/>
      <c r="JZG1140" s="69"/>
      <c r="JZH1140" s="69"/>
      <c r="JZI1140" s="107"/>
      <c r="JZJ1140" s="2"/>
      <c r="JZK1140" s="15"/>
      <c r="JZL1140" s="15"/>
      <c r="JZM1140" s="80"/>
      <c r="JZN1140" s="52"/>
      <c r="JZO1140" s="69"/>
      <c r="JZP1140" s="69"/>
      <c r="JZQ1140" s="69"/>
      <c r="JZR1140" s="107"/>
      <c r="JZS1140" s="2"/>
      <c r="JZT1140" s="15"/>
      <c r="JZU1140" s="15"/>
      <c r="JZV1140" s="80"/>
      <c r="JZW1140" s="52"/>
      <c r="JZX1140" s="69"/>
      <c r="JZY1140" s="69"/>
      <c r="JZZ1140" s="69"/>
      <c r="KAA1140" s="107"/>
      <c r="KAB1140" s="2"/>
      <c r="KAC1140" s="15"/>
      <c r="KAD1140" s="15"/>
      <c r="KAE1140" s="80"/>
      <c r="KAF1140" s="52"/>
      <c r="KAG1140" s="69"/>
      <c r="KAH1140" s="69"/>
      <c r="KAI1140" s="69"/>
      <c r="KAJ1140" s="107"/>
      <c r="KAK1140" s="2"/>
      <c r="KAL1140" s="15"/>
      <c r="KAM1140" s="15"/>
      <c r="KAN1140" s="80"/>
      <c r="KAO1140" s="52"/>
      <c r="KAP1140" s="69"/>
      <c r="KAQ1140" s="69"/>
      <c r="KAR1140" s="69"/>
      <c r="KAS1140" s="107"/>
      <c r="KAT1140" s="2"/>
      <c r="KAU1140" s="15"/>
      <c r="KAV1140" s="15"/>
      <c r="KAW1140" s="80"/>
      <c r="KAX1140" s="52"/>
      <c r="KAY1140" s="69"/>
      <c r="KAZ1140" s="69"/>
      <c r="KBA1140" s="69"/>
      <c r="KBB1140" s="107"/>
      <c r="KBC1140" s="2"/>
      <c r="KBD1140" s="15"/>
      <c r="KBE1140" s="15"/>
      <c r="KBF1140" s="80"/>
      <c r="KBG1140" s="52"/>
      <c r="KBH1140" s="69"/>
      <c r="KBI1140" s="69"/>
      <c r="KBJ1140" s="69"/>
      <c r="KBK1140" s="107"/>
      <c r="KBL1140" s="2"/>
      <c r="KBM1140" s="15"/>
      <c r="KBN1140" s="15"/>
      <c r="KBO1140" s="80"/>
      <c r="KBP1140" s="52"/>
      <c r="KBQ1140" s="69"/>
      <c r="KBR1140" s="69"/>
      <c r="KBS1140" s="69"/>
      <c r="KBT1140" s="107"/>
      <c r="KBU1140" s="2"/>
      <c r="KBV1140" s="15"/>
      <c r="KBW1140" s="15"/>
      <c r="KBX1140" s="80"/>
      <c r="KBY1140" s="52"/>
      <c r="KBZ1140" s="69"/>
      <c r="KCA1140" s="69"/>
      <c r="KCB1140" s="69"/>
      <c r="KCC1140" s="107"/>
      <c r="KCD1140" s="2"/>
      <c r="KCE1140" s="15"/>
      <c r="KCF1140" s="15"/>
      <c r="KCG1140" s="80"/>
      <c r="KCH1140" s="52"/>
      <c r="KCI1140" s="69"/>
      <c r="KCJ1140" s="69"/>
      <c r="KCK1140" s="69"/>
      <c r="KCL1140" s="107"/>
      <c r="KCM1140" s="2"/>
      <c r="KCN1140" s="15"/>
      <c r="KCO1140" s="15"/>
      <c r="KCP1140" s="80"/>
      <c r="KCQ1140" s="52"/>
      <c r="KCR1140" s="69"/>
      <c r="KCS1140" s="69"/>
      <c r="KCT1140" s="69"/>
      <c r="KCU1140" s="107"/>
      <c r="KCV1140" s="2"/>
      <c r="KCW1140" s="15"/>
      <c r="KCX1140" s="15"/>
      <c r="KCY1140" s="80"/>
      <c r="KCZ1140" s="52"/>
      <c r="KDA1140" s="69"/>
      <c r="KDB1140" s="69"/>
      <c r="KDC1140" s="69"/>
      <c r="KDD1140" s="107"/>
      <c r="KDE1140" s="2"/>
      <c r="KDF1140" s="15"/>
      <c r="KDG1140" s="15"/>
      <c r="KDH1140" s="80"/>
      <c r="KDI1140" s="52"/>
      <c r="KDJ1140" s="69"/>
      <c r="KDK1140" s="69"/>
      <c r="KDL1140" s="69"/>
      <c r="KDM1140" s="107"/>
      <c r="KDN1140" s="2"/>
      <c r="KDO1140" s="15"/>
      <c r="KDP1140" s="15"/>
      <c r="KDQ1140" s="80"/>
      <c r="KDR1140" s="52"/>
      <c r="KDS1140" s="69"/>
      <c r="KDT1140" s="69"/>
      <c r="KDU1140" s="69"/>
      <c r="KDV1140" s="107"/>
      <c r="KDW1140" s="2"/>
      <c r="KDX1140" s="15"/>
      <c r="KDY1140" s="15"/>
      <c r="KDZ1140" s="80"/>
      <c r="KEA1140" s="52"/>
      <c r="KEB1140" s="69"/>
      <c r="KEC1140" s="69"/>
      <c r="KED1140" s="69"/>
      <c r="KEE1140" s="107"/>
      <c r="KEF1140" s="2"/>
      <c r="KEG1140" s="15"/>
      <c r="KEH1140" s="15"/>
      <c r="KEI1140" s="80"/>
      <c r="KEJ1140" s="52"/>
      <c r="KEK1140" s="69"/>
      <c r="KEL1140" s="69"/>
      <c r="KEM1140" s="69"/>
      <c r="KEN1140" s="107"/>
      <c r="KEO1140" s="2"/>
      <c r="KEP1140" s="15"/>
      <c r="KEQ1140" s="15"/>
      <c r="KER1140" s="80"/>
      <c r="KES1140" s="52"/>
      <c r="KET1140" s="69"/>
      <c r="KEU1140" s="69"/>
      <c r="KEV1140" s="69"/>
      <c r="KEW1140" s="107"/>
      <c r="KEX1140" s="2"/>
      <c r="KEY1140" s="15"/>
      <c r="KEZ1140" s="15"/>
      <c r="KFA1140" s="80"/>
      <c r="KFB1140" s="52"/>
      <c r="KFC1140" s="69"/>
      <c r="KFD1140" s="69"/>
      <c r="KFE1140" s="69"/>
      <c r="KFF1140" s="107"/>
      <c r="KFG1140" s="2"/>
      <c r="KFH1140" s="15"/>
      <c r="KFI1140" s="15"/>
      <c r="KFJ1140" s="80"/>
      <c r="KFK1140" s="52"/>
      <c r="KFL1140" s="69"/>
      <c r="KFM1140" s="69"/>
      <c r="KFN1140" s="69"/>
      <c r="KFO1140" s="107"/>
      <c r="KFP1140" s="2"/>
      <c r="KFQ1140" s="15"/>
      <c r="KFR1140" s="15"/>
      <c r="KFS1140" s="80"/>
      <c r="KFT1140" s="52"/>
      <c r="KFU1140" s="69"/>
      <c r="KFV1140" s="69"/>
      <c r="KFW1140" s="69"/>
      <c r="KFX1140" s="107"/>
      <c r="KFY1140" s="2"/>
      <c r="KFZ1140" s="15"/>
      <c r="KGA1140" s="15"/>
      <c r="KGB1140" s="80"/>
      <c r="KGC1140" s="52"/>
      <c r="KGD1140" s="69"/>
      <c r="KGE1140" s="69"/>
      <c r="KGF1140" s="69"/>
      <c r="KGG1140" s="107"/>
      <c r="KGH1140" s="2"/>
      <c r="KGI1140" s="15"/>
      <c r="KGJ1140" s="15"/>
      <c r="KGK1140" s="80"/>
      <c r="KGL1140" s="52"/>
      <c r="KGM1140" s="69"/>
      <c r="KGN1140" s="69"/>
      <c r="KGO1140" s="69"/>
      <c r="KGP1140" s="107"/>
      <c r="KGQ1140" s="2"/>
      <c r="KGR1140" s="15"/>
      <c r="KGS1140" s="15"/>
      <c r="KGT1140" s="80"/>
      <c r="KGU1140" s="52"/>
      <c r="KGV1140" s="69"/>
      <c r="KGW1140" s="69"/>
      <c r="KGX1140" s="69"/>
      <c r="KGY1140" s="107"/>
      <c r="KGZ1140" s="2"/>
      <c r="KHA1140" s="15"/>
      <c r="KHB1140" s="15"/>
      <c r="KHC1140" s="80"/>
      <c r="KHD1140" s="52"/>
      <c r="KHE1140" s="69"/>
      <c r="KHF1140" s="69"/>
      <c r="KHG1140" s="69"/>
      <c r="KHH1140" s="107"/>
      <c r="KHI1140" s="2"/>
      <c r="KHJ1140" s="15"/>
      <c r="KHK1140" s="15"/>
      <c r="KHL1140" s="80"/>
      <c r="KHM1140" s="52"/>
      <c r="KHN1140" s="69"/>
      <c r="KHO1140" s="69"/>
      <c r="KHP1140" s="69"/>
      <c r="KHQ1140" s="107"/>
      <c r="KHR1140" s="2"/>
      <c r="KHS1140" s="15"/>
      <c r="KHT1140" s="15"/>
      <c r="KHU1140" s="80"/>
      <c r="KHV1140" s="52"/>
      <c r="KHW1140" s="69"/>
      <c r="KHX1140" s="69"/>
      <c r="KHY1140" s="69"/>
      <c r="KHZ1140" s="107"/>
      <c r="KIA1140" s="2"/>
      <c r="KIB1140" s="15"/>
      <c r="KIC1140" s="15"/>
      <c r="KID1140" s="80"/>
      <c r="KIE1140" s="52"/>
      <c r="KIF1140" s="69"/>
      <c r="KIG1140" s="69"/>
      <c r="KIH1140" s="69"/>
      <c r="KII1140" s="107"/>
      <c r="KIJ1140" s="2"/>
      <c r="KIK1140" s="15"/>
      <c r="KIL1140" s="15"/>
      <c r="KIM1140" s="80"/>
      <c r="KIN1140" s="52"/>
      <c r="KIO1140" s="69"/>
      <c r="KIP1140" s="69"/>
      <c r="KIQ1140" s="69"/>
      <c r="KIR1140" s="107"/>
      <c r="KIS1140" s="2"/>
      <c r="KIT1140" s="15"/>
      <c r="KIU1140" s="15"/>
      <c r="KIV1140" s="80"/>
      <c r="KIW1140" s="52"/>
      <c r="KIX1140" s="69"/>
      <c r="KIY1140" s="69"/>
      <c r="KIZ1140" s="69"/>
      <c r="KJA1140" s="107"/>
      <c r="KJB1140" s="2"/>
      <c r="KJC1140" s="15"/>
      <c r="KJD1140" s="15"/>
      <c r="KJE1140" s="80"/>
      <c r="KJF1140" s="52"/>
      <c r="KJG1140" s="69"/>
      <c r="KJH1140" s="69"/>
      <c r="KJI1140" s="69"/>
      <c r="KJJ1140" s="107"/>
      <c r="KJK1140" s="2"/>
      <c r="KJL1140" s="15"/>
      <c r="KJM1140" s="15"/>
      <c r="KJN1140" s="80"/>
      <c r="KJO1140" s="52"/>
      <c r="KJP1140" s="69"/>
      <c r="KJQ1140" s="69"/>
      <c r="KJR1140" s="69"/>
      <c r="KJS1140" s="107"/>
      <c r="KJT1140" s="2"/>
      <c r="KJU1140" s="15"/>
      <c r="KJV1140" s="15"/>
      <c r="KJW1140" s="80"/>
      <c r="KJX1140" s="52"/>
      <c r="KJY1140" s="69"/>
      <c r="KJZ1140" s="69"/>
      <c r="KKA1140" s="69"/>
      <c r="KKB1140" s="107"/>
      <c r="KKC1140" s="2"/>
      <c r="KKD1140" s="15"/>
      <c r="KKE1140" s="15"/>
      <c r="KKF1140" s="80"/>
      <c r="KKG1140" s="52"/>
      <c r="KKH1140" s="69"/>
      <c r="KKI1140" s="69"/>
      <c r="KKJ1140" s="69"/>
      <c r="KKK1140" s="107"/>
      <c r="KKL1140" s="2"/>
      <c r="KKM1140" s="15"/>
      <c r="KKN1140" s="15"/>
      <c r="KKO1140" s="80"/>
      <c r="KKP1140" s="52"/>
      <c r="KKQ1140" s="69"/>
      <c r="KKR1140" s="69"/>
      <c r="KKS1140" s="69"/>
      <c r="KKT1140" s="107"/>
      <c r="KKU1140" s="2"/>
      <c r="KKV1140" s="15"/>
      <c r="KKW1140" s="15"/>
      <c r="KKX1140" s="80"/>
      <c r="KKY1140" s="52"/>
      <c r="KKZ1140" s="69"/>
      <c r="KLA1140" s="69"/>
      <c r="KLB1140" s="69"/>
      <c r="KLC1140" s="107"/>
      <c r="KLD1140" s="2"/>
      <c r="KLE1140" s="15"/>
      <c r="KLF1140" s="15"/>
      <c r="KLG1140" s="80"/>
      <c r="KLH1140" s="52"/>
      <c r="KLI1140" s="69"/>
      <c r="KLJ1140" s="69"/>
      <c r="KLK1140" s="69"/>
      <c r="KLL1140" s="107"/>
      <c r="KLM1140" s="2"/>
      <c r="KLN1140" s="15"/>
      <c r="KLO1140" s="15"/>
      <c r="KLP1140" s="80"/>
      <c r="KLQ1140" s="52"/>
      <c r="KLR1140" s="69"/>
      <c r="KLS1140" s="69"/>
      <c r="KLT1140" s="69"/>
      <c r="KLU1140" s="107"/>
      <c r="KLV1140" s="2"/>
      <c r="KLW1140" s="15"/>
      <c r="KLX1140" s="15"/>
      <c r="KLY1140" s="80"/>
      <c r="KLZ1140" s="52"/>
      <c r="KMA1140" s="69"/>
      <c r="KMB1140" s="69"/>
      <c r="KMC1140" s="69"/>
      <c r="KMD1140" s="107"/>
      <c r="KME1140" s="2"/>
      <c r="KMF1140" s="15"/>
      <c r="KMG1140" s="15"/>
      <c r="KMH1140" s="80"/>
      <c r="KMI1140" s="52"/>
      <c r="KMJ1140" s="69"/>
      <c r="KMK1140" s="69"/>
      <c r="KML1140" s="69"/>
      <c r="KMM1140" s="107"/>
      <c r="KMN1140" s="2"/>
      <c r="KMO1140" s="15"/>
      <c r="KMP1140" s="15"/>
      <c r="KMQ1140" s="80"/>
      <c r="KMR1140" s="52"/>
      <c r="KMS1140" s="69"/>
      <c r="KMT1140" s="69"/>
      <c r="KMU1140" s="69"/>
      <c r="KMV1140" s="107"/>
      <c r="KMW1140" s="2"/>
      <c r="KMX1140" s="15"/>
      <c r="KMY1140" s="15"/>
      <c r="KMZ1140" s="80"/>
      <c r="KNA1140" s="52"/>
      <c r="KNB1140" s="69"/>
      <c r="KNC1140" s="69"/>
      <c r="KND1140" s="69"/>
      <c r="KNE1140" s="107"/>
      <c r="KNF1140" s="2"/>
      <c r="KNG1140" s="15"/>
      <c r="KNH1140" s="15"/>
      <c r="KNI1140" s="80"/>
      <c r="KNJ1140" s="52"/>
      <c r="KNK1140" s="69"/>
      <c r="KNL1140" s="69"/>
      <c r="KNM1140" s="69"/>
      <c r="KNN1140" s="107"/>
      <c r="KNO1140" s="2"/>
      <c r="KNP1140" s="15"/>
      <c r="KNQ1140" s="15"/>
      <c r="KNR1140" s="80"/>
      <c r="KNS1140" s="52"/>
      <c r="KNT1140" s="69"/>
      <c r="KNU1140" s="69"/>
      <c r="KNV1140" s="69"/>
      <c r="KNW1140" s="107"/>
      <c r="KNX1140" s="2"/>
      <c r="KNY1140" s="15"/>
      <c r="KNZ1140" s="15"/>
      <c r="KOA1140" s="80"/>
      <c r="KOB1140" s="52"/>
      <c r="KOC1140" s="69"/>
      <c r="KOD1140" s="69"/>
      <c r="KOE1140" s="69"/>
      <c r="KOF1140" s="107"/>
      <c r="KOG1140" s="2"/>
      <c r="KOH1140" s="15"/>
      <c r="KOI1140" s="15"/>
      <c r="KOJ1140" s="80"/>
      <c r="KOK1140" s="52"/>
      <c r="KOL1140" s="69"/>
      <c r="KOM1140" s="69"/>
      <c r="KON1140" s="69"/>
      <c r="KOO1140" s="107"/>
      <c r="KOP1140" s="2"/>
      <c r="KOQ1140" s="15"/>
      <c r="KOR1140" s="15"/>
      <c r="KOS1140" s="80"/>
      <c r="KOT1140" s="52"/>
      <c r="KOU1140" s="69"/>
      <c r="KOV1140" s="69"/>
      <c r="KOW1140" s="69"/>
      <c r="KOX1140" s="107"/>
      <c r="KOY1140" s="2"/>
      <c r="KOZ1140" s="15"/>
      <c r="KPA1140" s="15"/>
      <c r="KPB1140" s="80"/>
      <c r="KPC1140" s="52"/>
      <c r="KPD1140" s="69"/>
      <c r="KPE1140" s="69"/>
      <c r="KPF1140" s="69"/>
      <c r="KPG1140" s="107"/>
      <c r="KPH1140" s="2"/>
      <c r="KPI1140" s="15"/>
      <c r="KPJ1140" s="15"/>
      <c r="KPK1140" s="80"/>
      <c r="KPL1140" s="52"/>
      <c r="KPM1140" s="69"/>
      <c r="KPN1140" s="69"/>
      <c r="KPO1140" s="69"/>
      <c r="KPP1140" s="107"/>
      <c r="KPQ1140" s="2"/>
      <c r="KPR1140" s="15"/>
      <c r="KPS1140" s="15"/>
      <c r="KPT1140" s="80"/>
      <c r="KPU1140" s="52"/>
      <c r="KPV1140" s="69"/>
      <c r="KPW1140" s="69"/>
      <c r="KPX1140" s="69"/>
      <c r="KPY1140" s="107"/>
      <c r="KPZ1140" s="2"/>
      <c r="KQA1140" s="15"/>
      <c r="KQB1140" s="15"/>
      <c r="KQC1140" s="80"/>
      <c r="KQD1140" s="52"/>
      <c r="KQE1140" s="69"/>
      <c r="KQF1140" s="69"/>
      <c r="KQG1140" s="69"/>
      <c r="KQH1140" s="107"/>
      <c r="KQI1140" s="2"/>
      <c r="KQJ1140" s="15"/>
      <c r="KQK1140" s="15"/>
      <c r="KQL1140" s="80"/>
      <c r="KQM1140" s="52"/>
      <c r="KQN1140" s="69"/>
      <c r="KQO1140" s="69"/>
      <c r="KQP1140" s="69"/>
      <c r="KQQ1140" s="107"/>
      <c r="KQR1140" s="2"/>
      <c r="KQS1140" s="15"/>
      <c r="KQT1140" s="15"/>
      <c r="KQU1140" s="80"/>
      <c r="KQV1140" s="52"/>
      <c r="KQW1140" s="69"/>
      <c r="KQX1140" s="69"/>
      <c r="KQY1140" s="69"/>
      <c r="KQZ1140" s="107"/>
      <c r="KRA1140" s="2"/>
      <c r="KRB1140" s="15"/>
      <c r="KRC1140" s="15"/>
      <c r="KRD1140" s="80"/>
      <c r="KRE1140" s="52"/>
      <c r="KRF1140" s="69"/>
      <c r="KRG1140" s="69"/>
      <c r="KRH1140" s="69"/>
      <c r="KRI1140" s="107"/>
      <c r="KRJ1140" s="2"/>
      <c r="KRK1140" s="15"/>
      <c r="KRL1140" s="15"/>
      <c r="KRM1140" s="80"/>
      <c r="KRN1140" s="52"/>
      <c r="KRO1140" s="69"/>
      <c r="KRP1140" s="69"/>
      <c r="KRQ1140" s="69"/>
      <c r="KRR1140" s="107"/>
      <c r="KRS1140" s="2"/>
      <c r="KRT1140" s="15"/>
      <c r="KRU1140" s="15"/>
      <c r="KRV1140" s="80"/>
      <c r="KRW1140" s="52"/>
      <c r="KRX1140" s="69"/>
      <c r="KRY1140" s="69"/>
      <c r="KRZ1140" s="69"/>
      <c r="KSA1140" s="107"/>
      <c r="KSB1140" s="2"/>
      <c r="KSC1140" s="15"/>
      <c r="KSD1140" s="15"/>
      <c r="KSE1140" s="80"/>
      <c r="KSF1140" s="52"/>
      <c r="KSG1140" s="69"/>
      <c r="KSH1140" s="69"/>
      <c r="KSI1140" s="69"/>
      <c r="KSJ1140" s="107"/>
      <c r="KSK1140" s="2"/>
      <c r="KSL1140" s="15"/>
      <c r="KSM1140" s="15"/>
      <c r="KSN1140" s="80"/>
      <c r="KSO1140" s="52"/>
      <c r="KSP1140" s="69"/>
      <c r="KSQ1140" s="69"/>
      <c r="KSR1140" s="69"/>
      <c r="KSS1140" s="107"/>
      <c r="KST1140" s="2"/>
      <c r="KSU1140" s="15"/>
      <c r="KSV1140" s="15"/>
      <c r="KSW1140" s="80"/>
      <c r="KSX1140" s="52"/>
      <c r="KSY1140" s="69"/>
      <c r="KSZ1140" s="69"/>
      <c r="KTA1140" s="69"/>
      <c r="KTB1140" s="107"/>
      <c r="KTC1140" s="2"/>
      <c r="KTD1140" s="15"/>
      <c r="KTE1140" s="15"/>
      <c r="KTF1140" s="80"/>
      <c r="KTG1140" s="52"/>
      <c r="KTH1140" s="69"/>
      <c r="KTI1140" s="69"/>
      <c r="KTJ1140" s="69"/>
      <c r="KTK1140" s="107"/>
      <c r="KTL1140" s="2"/>
      <c r="KTM1140" s="15"/>
      <c r="KTN1140" s="15"/>
      <c r="KTO1140" s="80"/>
      <c r="KTP1140" s="52"/>
      <c r="KTQ1140" s="69"/>
      <c r="KTR1140" s="69"/>
      <c r="KTS1140" s="69"/>
      <c r="KTT1140" s="107"/>
      <c r="KTU1140" s="2"/>
      <c r="KTV1140" s="15"/>
      <c r="KTW1140" s="15"/>
      <c r="KTX1140" s="80"/>
      <c r="KTY1140" s="52"/>
      <c r="KTZ1140" s="69"/>
      <c r="KUA1140" s="69"/>
      <c r="KUB1140" s="69"/>
      <c r="KUC1140" s="107"/>
      <c r="KUD1140" s="2"/>
      <c r="KUE1140" s="15"/>
      <c r="KUF1140" s="15"/>
      <c r="KUG1140" s="80"/>
      <c r="KUH1140" s="52"/>
      <c r="KUI1140" s="69"/>
      <c r="KUJ1140" s="69"/>
      <c r="KUK1140" s="69"/>
      <c r="KUL1140" s="107"/>
      <c r="KUM1140" s="2"/>
      <c r="KUN1140" s="15"/>
      <c r="KUO1140" s="15"/>
      <c r="KUP1140" s="80"/>
      <c r="KUQ1140" s="52"/>
      <c r="KUR1140" s="69"/>
      <c r="KUS1140" s="69"/>
      <c r="KUT1140" s="69"/>
      <c r="KUU1140" s="107"/>
      <c r="KUV1140" s="2"/>
      <c r="KUW1140" s="15"/>
      <c r="KUX1140" s="15"/>
      <c r="KUY1140" s="80"/>
      <c r="KUZ1140" s="52"/>
      <c r="KVA1140" s="69"/>
      <c r="KVB1140" s="69"/>
      <c r="KVC1140" s="69"/>
      <c r="KVD1140" s="107"/>
      <c r="KVE1140" s="2"/>
      <c r="KVF1140" s="15"/>
      <c r="KVG1140" s="15"/>
      <c r="KVH1140" s="80"/>
      <c r="KVI1140" s="52"/>
      <c r="KVJ1140" s="69"/>
      <c r="KVK1140" s="69"/>
      <c r="KVL1140" s="69"/>
      <c r="KVM1140" s="107"/>
      <c r="KVN1140" s="2"/>
      <c r="KVO1140" s="15"/>
      <c r="KVP1140" s="15"/>
      <c r="KVQ1140" s="80"/>
      <c r="KVR1140" s="52"/>
      <c r="KVS1140" s="69"/>
      <c r="KVT1140" s="69"/>
      <c r="KVU1140" s="69"/>
      <c r="KVV1140" s="107"/>
      <c r="KVW1140" s="2"/>
      <c r="KVX1140" s="15"/>
      <c r="KVY1140" s="15"/>
      <c r="KVZ1140" s="80"/>
      <c r="KWA1140" s="52"/>
      <c r="KWB1140" s="69"/>
      <c r="KWC1140" s="69"/>
      <c r="KWD1140" s="69"/>
      <c r="KWE1140" s="107"/>
      <c r="KWF1140" s="2"/>
      <c r="KWG1140" s="15"/>
      <c r="KWH1140" s="15"/>
      <c r="KWI1140" s="80"/>
      <c r="KWJ1140" s="52"/>
      <c r="KWK1140" s="69"/>
      <c r="KWL1140" s="69"/>
      <c r="KWM1140" s="69"/>
      <c r="KWN1140" s="107"/>
      <c r="KWO1140" s="2"/>
      <c r="KWP1140" s="15"/>
      <c r="KWQ1140" s="15"/>
      <c r="KWR1140" s="80"/>
      <c r="KWS1140" s="52"/>
      <c r="KWT1140" s="69"/>
      <c r="KWU1140" s="69"/>
      <c r="KWV1140" s="69"/>
      <c r="KWW1140" s="107"/>
      <c r="KWX1140" s="2"/>
      <c r="KWY1140" s="15"/>
      <c r="KWZ1140" s="15"/>
      <c r="KXA1140" s="80"/>
      <c r="KXB1140" s="52"/>
      <c r="KXC1140" s="69"/>
      <c r="KXD1140" s="69"/>
      <c r="KXE1140" s="69"/>
      <c r="KXF1140" s="107"/>
      <c r="KXG1140" s="2"/>
      <c r="KXH1140" s="15"/>
      <c r="KXI1140" s="15"/>
      <c r="KXJ1140" s="80"/>
      <c r="KXK1140" s="52"/>
      <c r="KXL1140" s="69"/>
      <c r="KXM1140" s="69"/>
      <c r="KXN1140" s="69"/>
      <c r="KXO1140" s="107"/>
      <c r="KXP1140" s="2"/>
      <c r="KXQ1140" s="15"/>
      <c r="KXR1140" s="15"/>
      <c r="KXS1140" s="80"/>
      <c r="KXT1140" s="52"/>
      <c r="KXU1140" s="69"/>
      <c r="KXV1140" s="69"/>
      <c r="KXW1140" s="69"/>
      <c r="KXX1140" s="107"/>
      <c r="KXY1140" s="2"/>
      <c r="KXZ1140" s="15"/>
      <c r="KYA1140" s="15"/>
      <c r="KYB1140" s="80"/>
      <c r="KYC1140" s="52"/>
      <c r="KYD1140" s="69"/>
      <c r="KYE1140" s="69"/>
      <c r="KYF1140" s="69"/>
      <c r="KYG1140" s="107"/>
      <c r="KYH1140" s="2"/>
      <c r="KYI1140" s="15"/>
      <c r="KYJ1140" s="15"/>
      <c r="KYK1140" s="80"/>
      <c r="KYL1140" s="52"/>
      <c r="KYM1140" s="69"/>
      <c r="KYN1140" s="69"/>
      <c r="KYO1140" s="69"/>
      <c r="KYP1140" s="107"/>
      <c r="KYQ1140" s="2"/>
      <c r="KYR1140" s="15"/>
      <c r="KYS1140" s="15"/>
      <c r="KYT1140" s="80"/>
      <c r="KYU1140" s="52"/>
      <c r="KYV1140" s="69"/>
      <c r="KYW1140" s="69"/>
      <c r="KYX1140" s="69"/>
      <c r="KYY1140" s="107"/>
      <c r="KYZ1140" s="2"/>
      <c r="KZA1140" s="15"/>
      <c r="KZB1140" s="15"/>
      <c r="KZC1140" s="80"/>
      <c r="KZD1140" s="52"/>
      <c r="KZE1140" s="69"/>
      <c r="KZF1140" s="69"/>
      <c r="KZG1140" s="69"/>
      <c r="KZH1140" s="107"/>
      <c r="KZI1140" s="2"/>
      <c r="KZJ1140" s="15"/>
      <c r="KZK1140" s="15"/>
      <c r="KZL1140" s="80"/>
      <c r="KZM1140" s="52"/>
      <c r="KZN1140" s="69"/>
      <c r="KZO1140" s="69"/>
      <c r="KZP1140" s="69"/>
      <c r="KZQ1140" s="107"/>
      <c r="KZR1140" s="2"/>
      <c r="KZS1140" s="15"/>
      <c r="KZT1140" s="15"/>
      <c r="KZU1140" s="80"/>
      <c r="KZV1140" s="52"/>
      <c r="KZW1140" s="69"/>
      <c r="KZX1140" s="69"/>
      <c r="KZY1140" s="69"/>
      <c r="KZZ1140" s="107"/>
      <c r="LAA1140" s="2"/>
      <c r="LAB1140" s="15"/>
      <c r="LAC1140" s="15"/>
      <c r="LAD1140" s="80"/>
      <c r="LAE1140" s="52"/>
      <c r="LAF1140" s="69"/>
      <c r="LAG1140" s="69"/>
      <c r="LAH1140" s="69"/>
      <c r="LAI1140" s="107"/>
      <c r="LAJ1140" s="2"/>
      <c r="LAK1140" s="15"/>
      <c r="LAL1140" s="15"/>
      <c r="LAM1140" s="80"/>
      <c r="LAN1140" s="52"/>
      <c r="LAO1140" s="69"/>
      <c r="LAP1140" s="69"/>
      <c r="LAQ1140" s="69"/>
      <c r="LAR1140" s="107"/>
      <c r="LAS1140" s="2"/>
      <c r="LAT1140" s="15"/>
      <c r="LAU1140" s="15"/>
      <c r="LAV1140" s="80"/>
      <c r="LAW1140" s="52"/>
      <c r="LAX1140" s="69"/>
      <c r="LAY1140" s="69"/>
      <c r="LAZ1140" s="69"/>
      <c r="LBA1140" s="107"/>
      <c r="LBB1140" s="2"/>
      <c r="LBC1140" s="15"/>
      <c r="LBD1140" s="15"/>
      <c r="LBE1140" s="80"/>
      <c r="LBF1140" s="52"/>
      <c r="LBG1140" s="69"/>
      <c r="LBH1140" s="69"/>
      <c r="LBI1140" s="69"/>
      <c r="LBJ1140" s="107"/>
      <c r="LBK1140" s="2"/>
      <c r="LBL1140" s="15"/>
      <c r="LBM1140" s="15"/>
      <c r="LBN1140" s="80"/>
      <c r="LBO1140" s="52"/>
      <c r="LBP1140" s="69"/>
      <c r="LBQ1140" s="69"/>
      <c r="LBR1140" s="69"/>
      <c r="LBS1140" s="107"/>
      <c r="LBT1140" s="2"/>
      <c r="LBU1140" s="15"/>
      <c r="LBV1140" s="15"/>
      <c r="LBW1140" s="80"/>
      <c r="LBX1140" s="52"/>
      <c r="LBY1140" s="69"/>
      <c r="LBZ1140" s="69"/>
      <c r="LCA1140" s="69"/>
      <c r="LCB1140" s="107"/>
      <c r="LCC1140" s="2"/>
      <c r="LCD1140" s="15"/>
      <c r="LCE1140" s="15"/>
      <c r="LCF1140" s="80"/>
      <c r="LCG1140" s="52"/>
      <c r="LCH1140" s="69"/>
      <c r="LCI1140" s="69"/>
      <c r="LCJ1140" s="69"/>
      <c r="LCK1140" s="107"/>
      <c r="LCL1140" s="2"/>
      <c r="LCM1140" s="15"/>
      <c r="LCN1140" s="15"/>
      <c r="LCO1140" s="80"/>
      <c r="LCP1140" s="52"/>
      <c r="LCQ1140" s="69"/>
      <c r="LCR1140" s="69"/>
      <c r="LCS1140" s="69"/>
      <c r="LCT1140" s="107"/>
      <c r="LCU1140" s="2"/>
      <c r="LCV1140" s="15"/>
      <c r="LCW1140" s="15"/>
      <c r="LCX1140" s="80"/>
      <c r="LCY1140" s="52"/>
      <c r="LCZ1140" s="69"/>
      <c r="LDA1140" s="69"/>
      <c r="LDB1140" s="69"/>
      <c r="LDC1140" s="107"/>
      <c r="LDD1140" s="2"/>
      <c r="LDE1140" s="15"/>
      <c r="LDF1140" s="15"/>
      <c r="LDG1140" s="80"/>
      <c r="LDH1140" s="52"/>
      <c r="LDI1140" s="69"/>
      <c r="LDJ1140" s="69"/>
      <c r="LDK1140" s="69"/>
      <c r="LDL1140" s="107"/>
      <c r="LDM1140" s="2"/>
      <c r="LDN1140" s="15"/>
      <c r="LDO1140" s="15"/>
      <c r="LDP1140" s="80"/>
      <c r="LDQ1140" s="52"/>
      <c r="LDR1140" s="69"/>
      <c r="LDS1140" s="69"/>
      <c r="LDT1140" s="69"/>
      <c r="LDU1140" s="107"/>
      <c r="LDV1140" s="2"/>
      <c r="LDW1140" s="15"/>
      <c r="LDX1140" s="15"/>
      <c r="LDY1140" s="80"/>
      <c r="LDZ1140" s="52"/>
      <c r="LEA1140" s="69"/>
      <c r="LEB1140" s="69"/>
      <c r="LEC1140" s="69"/>
      <c r="LED1140" s="107"/>
      <c r="LEE1140" s="2"/>
      <c r="LEF1140" s="15"/>
      <c r="LEG1140" s="15"/>
      <c r="LEH1140" s="80"/>
      <c r="LEI1140" s="52"/>
      <c r="LEJ1140" s="69"/>
      <c r="LEK1140" s="69"/>
      <c r="LEL1140" s="69"/>
      <c r="LEM1140" s="107"/>
      <c r="LEN1140" s="2"/>
      <c r="LEO1140" s="15"/>
      <c r="LEP1140" s="15"/>
      <c r="LEQ1140" s="80"/>
      <c r="LER1140" s="52"/>
      <c r="LES1140" s="69"/>
      <c r="LET1140" s="69"/>
      <c r="LEU1140" s="69"/>
      <c r="LEV1140" s="107"/>
      <c r="LEW1140" s="2"/>
      <c r="LEX1140" s="15"/>
      <c r="LEY1140" s="15"/>
      <c r="LEZ1140" s="80"/>
      <c r="LFA1140" s="52"/>
      <c r="LFB1140" s="69"/>
      <c r="LFC1140" s="69"/>
      <c r="LFD1140" s="69"/>
      <c r="LFE1140" s="107"/>
      <c r="LFF1140" s="2"/>
      <c r="LFG1140" s="15"/>
      <c r="LFH1140" s="15"/>
      <c r="LFI1140" s="80"/>
      <c r="LFJ1140" s="52"/>
      <c r="LFK1140" s="69"/>
      <c r="LFL1140" s="69"/>
      <c r="LFM1140" s="69"/>
      <c r="LFN1140" s="107"/>
      <c r="LFO1140" s="2"/>
      <c r="LFP1140" s="15"/>
      <c r="LFQ1140" s="15"/>
      <c r="LFR1140" s="80"/>
      <c r="LFS1140" s="52"/>
      <c r="LFT1140" s="69"/>
      <c r="LFU1140" s="69"/>
      <c r="LFV1140" s="69"/>
      <c r="LFW1140" s="107"/>
      <c r="LFX1140" s="2"/>
      <c r="LFY1140" s="15"/>
      <c r="LFZ1140" s="15"/>
      <c r="LGA1140" s="80"/>
      <c r="LGB1140" s="52"/>
      <c r="LGC1140" s="69"/>
      <c r="LGD1140" s="69"/>
      <c r="LGE1140" s="69"/>
      <c r="LGF1140" s="107"/>
      <c r="LGG1140" s="2"/>
      <c r="LGH1140" s="15"/>
      <c r="LGI1140" s="15"/>
      <c r="LGJ1140" s="80"/>
      <c r="LGK1140" s="52"/>
      <c r="LGL1140" s="69"/>
      <c r="LGM1140" s="69"/>
      <c r="LGN1140" s="69"/>
      <c r="LGO1140" s="107"/>
      <c r="LGP1140" s="2"/>
      <c r="LGQ1140" s="15"/>
      <c r="LGR1140" s="15"/>
      <c r="LGS1140" s="80"/>
      <c r="LGT1140" s="52"/>
      <c r="LGU1140" s="69"/>
      <c r="LGV1140" s="69"/>
      <c r="LGW1140" s="69"/>
      <c r="LGX1140" s="107"/>
      <c r="LGY1140" s="2"/>
      <c r="LGZ1140" s="15"/>
      <c r="LHA1140" s="15"/>
      <c r="LHB1140" s="80"/>
      <c r="LHC1140" s="52"/>
      <c r="LHD1140" s="69"/>
      <c r="LHE1140" s="69"/>
      <c r="LHF1140" s="69"/>
      <c r="LHG1140" s="107"/>
      <c r="LHH1140" s="2"/>
      <c r="LHI1140" s="15"/>
      <c r="LHJ1140" s="15"/>
      <c r="LHK1140" s="80"/>
      <c r="LHL1140" s="52"/>
      <c r="LHM1140" s="69"/>
      <c r="LHN1140" s="69"/>
      <c r="LHO1140" s="69"/>
      <c r="LHP1140" s="107"/>
      <c r="LHQ1140" s="2"/>
      <c r="LHR1140" s="15"/>
      <c r="LHS1140" s="15"/>
      <c r="LHT1140" s="80"/>
      <c r="LHU1140" s="52"/>
      <c r="LHV1140" s="69"/>
      <c r="LHW1140" s="69"/>
      <c r="LHX1140" s="69"/>
      <c r="LHY1140" s="107"/>
      <c r="LHZ1140" s="2"/>
      <c r="LIA1140" s="15"/>
      <c r="LIB1140" s="15"/>
      <c r="LIC1140" s="80"/>
      <c r="LID1140" s="52"/>
      <c r="LIE1140" s="69"/>
      <c r="LIF1140" s="69"/>
      <c r="LIG1140" s="69"/>
      <c r="LIH1140" s="107"/>
      <c r="LII1140" s="2"/>
      <c r="LIJ1140" s="15"/>
      <c r="LIK1140" s="15"/>
      <c r="LIL1140" s="80"/>
      <c r="LIM1140" s="52"/>
      <c r="LIN1140" s="69"/>
      <c r="LIO1140" s="69"/>
      <c r="LIP1140" s="69"/>
      <c r="LIQ1140" s="107"/>
      <c r="LIR1140" s="2"/>
      <c r="LIS1140" s="15"/>
      <c r="LIT1140" s="15"/>
      <c r="LIU1140" s="80"/>
      <c r="LIV1140" s="52"/>
      <c r="LIW1140" s="69"/>
      <c r="LIX1140" s="69"/>
      <c r="LIY1140" s="69"/>
      <c r="LIZ1140" s="107"/>
      <c r="LJA1140" s="2"/>
      <c r="LJB1140" s="15"/>
      <c r="LJC1140" s="15"/>
      <c r="LJD1140" s="80"/>
      <c r="LJE1140" s="52"/>
      <c r="LJF1140" s="69"/>
      <c r="LJG1140" s="69"/>
      <c r="LJH1140" s="69"/>
      <c r="LJI1140" s="107"/>
      <c r="LJJ1140" s="2"/>
      <c r="LJK1140" s="15"/>
      <c r="LJL1140" s="15"/>
      <c r="LJM1140" s="80"/>
      <c r="LJN1140" s="52"/>
      <c r="LJO1140" s="69"/>
      <c r="LJP1140" s="69"/>
      <c r="LJQ1140" s="69"/>
      <c r="LJR1140" s="107"/>
      <c r="LJS1140" s="2"/>
      <c r="LJT1140" s="15"/>
      <c r="LJU1140" s="15"/>
      <c r="LJV1140" s="80"/>
      <c r="LJW1140" s="52"/>
      <c r="LJX1140" s="69"/>
      <c r="LJY1140" s="69"/>
      <c r="LJZ1140" s="69"/>
      <c r="LKA1140" s="107"/>
      <c r="LKB1140" s="2"/>
      <c r="LKC1140" s="15"/>
      <c r="LKD1140" s="15"/>
      <c r="LKE1140" s="80"/>
      <c r="LKF1140" s="52"/>
      <c r="LKG1140" s="69"/>
      <c r="LKH1140" s="69"/>
      <c r="LKI1140" s="69"/>
      <c r="LKJ1140" s="107"/>
      <c r="LKK1140" s="2"/>
      <c r="LKL1140" s="15"/>
      <c r="LKM1140" s="15"/>
      <c r="LKN1140" s="80"/>
      <c r="LKO1140" s="52"/>
      <c r="LKP1140" s="69"/>
      <c r="LKQ1140" s="69"/>
      <c r="LKR1140" s="69"/>
      <c r="LKS1140" s="107"/>
      <c r="LKT1140" s="2"/>
      <c r="LKU1140" s="15"/>
      <c r="LKV1140" s="15"/>
      <c r="LKW1140" s="80"/>
      <c r="LKX1140" s="52"/>
      <c r="LKY1140" s="69"/>
      <c r="LKZ1140" s="69"/>
      <c r="LLA1140" s="69"/>
      <c r="LLB1140" s="107"/>
      <c r="LLC1140" s="2"/>
      <c r="LLD1140" s="15"/>
      <c r="LLE1140" s="15"/>
      <c r="LLF1140" s="80"/>
      <c r="LLG1140" s="52"/>
      <c r="LLH1140" s="69"/>
      <c r="LLI1140" s="69"/>
      <c r="LLJ1140" s="69"/>
      <c r="LLK1140" s="107"/>
      <c r="LLL1140" s="2"/>
      <c r="LLM1140" s="15"/>
      <c r="LLN1140" s="15"/>
      <c r="LLO1140" s="80"/>
      <c r="LLP1140" s="52"/>
      <c r="LLQ1140" s="69"/>
      <c r="LLR1140" s="69"/>
      <c r="LLS1140" s="69"/>
      <c r="LLT1140" s="107"/>
      <c r="LLU1140" s="2"/>
      <c r="LLV1140" s="15"/>
      <c r="LLW1140" s="15"/>
      <c r="LLX1140" s="80"/>
      <c r="LLY1140" s="52"/>
      <c r="LLZ1140" s="69"/>
      <c r="LMA1140" s="69"/>
      <c r="LMB1140" s="69"/>
      <c r="LMC1140" s="107"/>
      <c r="LMD1140" s="2"/>
      <c r="LME1140" s="15"/>
      <c r="LMF1140" s="15"/>
      <c r="LMG1140" s="80"/>
      <c r="LMH1140" s="52"/>
      <c r="LMI1140" s="69"/>
      <c r="LMJ1140" s="69"/>
      <c r="LMK1140" s="69"/>
      <c r="LML1140" s="107"/>
      <c r="LMM1140" s="2"/>
      <c r="LMN1140" s="15"/>
      <c r="LMO1140" s="15"/>
      <c r="LMP1140" s="80"/>
      <c r="LMQ1140" s="52"/>
      <c r="LMR1140" s="69"/>
      <c r="LMS1140" s="69"/>
      <c r="LMT1140" s="69"/>
      <c r="LMU1140" s="107"/>
      <c r="LMV1140" s="2"/>
      <c r="LMW1140" s="15"/>
      <c r="LMX1140" s="15"/>
      <c r="LMY1140" s="80"/>
      <c r="LMZ1140" s="52"/>
      <c r="LNA1140" s="69"/>
      <c r="LNB1140" s="69"/>
      <c r="LNC1140" s="69"/>
      <c r="LND1140" s="107"/>
      <c r="LNE1140" s="2"/>
      <c r="LNF1140" s="15"/>
      <c r="LNG1140" s="15"/>
      <c r="LNH1140" s="80"/>
      <c r="LNI1140" s="52"/>
      <c r="LNJ1140" s="69"/>
      <c r="LNK1140" s="69"/>
      <c r="LNL1140" s="69"/>
      <c r="LNM1140" s="107"/>
      <c r="LNN1140" s="2"/>
      <c r="LNO1140" s="15"/>
      <c r="LNP1140" s="15"/>
      <c r="LNQ1140" s="80"/>
      <c r="LNR1140" s="52"/>
      <c r="LNS1140" s="69"/>
      <c r="LNT1140" s="69"/>
      <c r="LNU1140" s="69"/>
      <c r="LNV1140" s="107"/>
      <c r="LNW1140" s="2"/>
      <c r="LNX1140" s="15"/>
      <c r="LNY1140" s="15"/>
      <c r="LNZ1140" s="80"/>
      <c r="LOA1140" s="52"/>
      <c r="LOB1140" s="69"/>
      <c r="LOC1140" s="69"/>
      <c r="LOD1140" s="69"/>
      <c r="LOE1140" s="107"/>
      <c r="LOF1140" s="2"/>
      <c r="LOG1140" s="15"/>
      <c r="LOH1140" s="15"/>
      <c r="LOI1140" s="80"/>
      <c r="LOJ1140" s="52"/>
      <c r="LOK1140" s="69"/>
      <c r="LOL1140" s="69"/>
      <c r="LOM1140" s="69"/>
      <c r="LON1140" s="107"/>
      <c r="LOO1140" s="2"/>
      <c r="LOP1140" s="15"/>
      <c r="LOQ1140" s="15"/>
      <c r="LOR1140" s="80"/>
      <c r="LOS1140" s="52"/>
      <c r="LOT1140" s="69"/>
      <c r="LOU1140" s="69"/>
      <c r="LOV1140" s="69"/>
      <c r="LOW1140" s="107"/>
      <c r="LOX1140" s="2"/>
      <c r="LOY1140" s="15"/>
      <c r="LOZ1140" s="15"/>
      <c r="LPA1140" s="80"/>
      <c r="LPB1140" s="52"/>
      <c r="LPC1140" s="69"/>
      <c r="LPD1140" s="69"/>
      <c r="LPE1140" s="69"/>
      <c r="LPF1140" s="107"/>
      <c r="LPG1140" s="2"/>
      <c r="LPH1140" s="15"/>
      <c r="LPI1140" s="15"/>
      <c r="LPJ1140" s="80"/>
      <c r="LPK1140" s="52"/>
      <c r="LPL1140" s="69"/>
      <c r="LPM1140" s="69"/>
      <c r="LPN1140" s="69"/>
      <c r="LPO1140" s="107"/>
      <c r="LPP1140" s="2"/>
      <c r="LPQ1140" s="15"/>
      <c r="LPR1140" s="15"/>
      <c r="LPS1140" s="80"/>
      <c r="LPT1140" s="52"/>
      <c r="LPU1140" s="69"/>
      <c r="LPV1140" s="69"/>
      <c r="LPW1140" s="69"/>
      <c r="LPX1140" s="107"/>
      <c r="LPY1140" s="2"/>
      <c r="LPZ1140" s="15"/>
      <c r="LQA1140" s="15"/>
      <c r="LQB1140" s="80"/>
      <c r="LQC1140" s="52"/>
      <c r="LQD1140" s="69"/>
      <c r="LQE1140" s="69"/>
      <c r="LQF1140" s="69"/>
      <c r="LQG1140" s="107"/>
      <c r="LQH1140" s="2"/>
      <c r="LQI1140" s="15"/>
      <c r="LQJ1140" s="15"/>
      <c r="LQK1140" s="80"/>
      <c r="LQL1140" s="52"/>
      <c r="LQM1140" s="69"/>
      <c r="LQN1140" s="69"/>
      <c r="LQO1140" s="69"/>
      <c r="LQP1140" s="107"/>
      <c r="LQQ1140" s="2"/>
      <c r="LQR1140" s="15"/>
      <c r="LQS1140" s="15"/>
      <c r="LQT1140" s="80"/>
      <c r="LQU1140" s="52"/>
      <c r="LQV1140" s="69"/>
      <c r="LQW1140" s="69"/>
      <c r="LQX1140" s="69"/>
      <c r="LQY1140" s="107"/>
      <c r="LQZ1140" s="2"/>
      <c r="LRA1140" s="15"/>
      <c r="LRB1140" s="15"/>
      <c r="LRC1140" s="80"/>
      <c r="LRD1140" s="52"/>
      <c r="LRE1140" s="69"/>
      <c r="LRF1140" s="69"/>
      <c r="LRG1140" s="69"/>
      <c r="LRH1140" s="107"/>
      <c r="LRI1140" s="2"/>
      <c r="LRJ1140" s="15"/>
      <c r="LRK1140" s="15"/>
      <c r="LRL1140" s="80"/>
      <c r="LRM1140" s="52"/>
      <c r="LRN1140" s="69"/>
      <c r="LRO1140" s="69"/>
      <c r="LRP1140" s="69"/>
      <c r="LRQ1140" s="107"/>
      <c r="LRR1140" s="2"/>
      <c r="LRS1140" s="15"/>
      <c r="LRT1140" s="15"/>
      <c r="LRU1140" s="80"/>
      <c r="LRV1140" s="52"/>
      <c r="LRW1140" s="69"/>
      <c r="LRX1140" s="69"/>
      <c r="LRY1140" s="69"/>
      <c r="LRZ1140" s="107"/>
      <c r="LSA1140" s="2"/>
      <c r="LSB1140" s="15"/>
      <c r="LSC1140" s="15"/>
      <c r="LSD1140" s="80"/>
      <c r="LSE1140" s="52"/>
      <c r="LSF1140" s="69"/>
      <c r="LSG1140" s="69"/>
      <c r="LSH1140" s="69"/>
      <c r="LSI1140" s="107"/>
      <c r="LSJ1140" s="2"/>
      <c r="LSK1140" s="15"/>
      <c r="LSL1140" s="15"/>
      <c r="LSM1140" s="80"/>
      <c r="LSN1140" s="52"/>
      <c r="LSO1140" s="69"/>
      <c r="LSP1140" s="69"/>
      <c r="LSQ1140" s="69"/>
      <c r="LSR1140" s="107"/>
      <c r="LSS1140" s="2"/>
      <c r="LST1140" s="15"/>
      <c r="LSU1140" s="15"/>
      <c r="LSV1140" s="80"/>
      <c r="LSW1140" s="52"/>
      <c r="LSX1140" s="69"/>
      <c r="LSY1140" s="69"/>
      <c r="LSZ1140" s="69"/>
      <c r="LTA1140" s="107"/>
      <c r="LTB1140" s="2"/>
      <c r="LTC1140" s="15"/>
      <c r="LTD1140" s="15"/>
      <c r="LTE1140" s="80"/>
      <c r="LTF1140" s="52"/>
      <c r="LTG1140" s="69"/>
      <c r="LTH1140" s="69"/>
      <c r="LTI1140" s="69"/>
      <c r="LTJ1140" s="107"/>
      <c r="LTK1140" s="2"/>
      <c r="LTL1140" s="15"/>
      <c r="LTM1140" s="15"/>
      <c r="LTN1140" s="80"/>
      <c r="LTO1140" s="52"/>
      <c r="LTP1140" s="69"/>
      <c r="LTQ1140" s="69"/>
      <c r="LTR1140" s="69"/>
      <c r="LTS1140" s="107"/>
      <c r="LTT1140" s="2"/>
      <c r="LTU1140" s="15"/>
      <c r="LTV1140" s="15"/>
      <c r="LTW1140" s="80"/>
      <c r="LTX1140" s="52"/>
      <c r="LTY1140" s="69"/>
      <c r="LTZ1140" s="69"/>
      <c r="LUA1140" s="69"/>
      <c r="LUB1140" s="107"/>
      <c r="LUC1140" s="2"/>
      <c r="LUD1140" s="15"/>
      <c r="LUE1140" s="15"/>
      <c r="LUF1140" s="80"/>
      <c r="LUG1140" s="52"/>
      <c r="LUH1140" s="69"/>
      <c r="LUI1140" s="69"/>
      <c r="LUJ1140" s="69"/>
      <c r="LUK1140" s="107"/>
      <c r="LUL1140" s="2"/>
      <c r="LUM1140" s="15"/>
      <c r="LUN1140" s="15"/>
      <c r="LUO1140" s="80"/>
      <c r="LUP1140" s="52"/>
      <c r="LUQ1140" s="69"/>
      <c r="LUR1140" s="69"/>
      <c r="LUS1140" s="69"/>
      <c r="LUT1140" s="107"/>
      <c r="LUU1140" s="2"/>
      <c r="LUV1140" s="15"/>
      <c r="LUW1140" s="15"/>
      <c r="LUX1140" s="80"/>
      <c r="LUY1140" s="52"/>
      <c r="LUZ1140" s="69"/>
      <c r="LVA1140" s="69"/>
      <c r="LVB1140" s="69"/>
      <c r="LVC1140" s="107"/>
      <c r="LVD1140" s="2"/>
      <c r="LVE1140" s="15"/>
      <c r="LVF1140" s="15"/>
      <c r="LVG1140" s="80"/>
      <c r="LVH1140" s="52"/>
      <c r="LVI1140" s="69"/>
      <c r="LVJ1140" s="69"/>
      <c r="LVK1140" s="69"/>
      <c r="LVL1140" s="107"/>
      <c r="LVM1140" s="2"/>
      <c r="LVN1140" s="15"/>
      <c r="LVO1140" s="15"/>
      <c r="LVP1140" s="80"/>
      <c r="LVQ1140" s="52"/>
      <c r="LVR1140" s="69"/>
      <c r="LVS1140" s="69"/>
      <c r="LVT1140" s="69"/>
      <c r="LVU1140" s="107"/>
      <c r="LVV1140" s="2"/>
      <c r="LVW1140" s="15"/>
      <c r="LVX1140" s="15"/>
      <c r="LVY1140" s="80"/>
      <c r="LVZ1140" s="52"/>
      <c r="LWA1140" s="69"/>
      <c r="LWB1140" s="69"/>
      <c r="LWC1140" s="69"/>
      <c r="LWD1140" s="107"/>
      <c r="LWE1140" s="2"/>
      <c r="LWF1140" s="15"/>
      <c r="LWG1140" s="15"/>
      <c r="LWH1140" s="80"/>
      <c r="LWI1140" s="52"/>
      <c r="LWJ1140" s="69"/>
      <c r="LWK1140" s="69"/>
      <c r="LWL1140" s="69"/>
      <c r="LWM1140" s="107"/>
      <c r="LWN1140" s="2"/>
      <c r="LWO1140" s="15"/>
      <c r="LWP1140" s="15"/>
      <c r="LWQ1140" s="80"/>
      <c r="LWR1140" s="52"/>
      <c r="LWS1140" s="69"/>
      <c r="LWT1140" s="69"/>
      <c r="LWU1140" s="69"/>
      <c r="LWV1140" s="107"/>
      <c r="LWW1140" s="2"/>
      <c r="LWX1140" s="15"/>
      <c r="LWY1140" s="15"/>
      <c r="LWZ1140" s="80"/>
      <c r="LXA1140" s="52"/>
      <c r="LXB1140" s="69"/>
      <c r="LXC1140" s="69"/>
      <c r="LXD1140" s="69"/>
      <c r="LXE1140" s="107"/>
      <c r="LXF1140" s="2"/>
      <c r="LXG1140" s="15"/>
      <c r="LXH1140" s="15"/>
      <c r="LXI1140" s="80"/>
      <c r="LXJ1140" s="52"/>
      <c r="LXK1140" s="69"/>
      <c r="LXL1140" s="69"/>
      <c r="LXM1140" s="69"/>
      <c r="LXN1140" s="107"/>
      <c r="LXO1140" s="2"/>
      <c r="LXP1140" s="15"/>
      <c r="LXQ1140" s="15"/>
      <c r="LXR1140" s="80"/>
      <c r="LXS1140" s="52"/>
      <c r="LXT1140" s="69"/>
      <c r="LXU1140" s="69"/>
      <c r="LXV1140" s="69"/>
      <c r="LXW1140" s="107"/>
      <c r="LXX1140" s="2"/>
      <c r="LXY1140" s="15"/>
      <c r="LXZ1140" s="15"/>
      <c r="LYA1140" s="80"/>
      <c r="LYB1140" s="52"/>
      <c r="LYC1140" s="69"/>
      <c r="LYD1140" s="69"/>
      <c r="LYE1140" s="69"/>
      <c r="LYF1140" s="107"/>
      <c r="LYG1140" s="2"/>
      <c r="LYH1140" s="15"/>
      <c r="LYI1140" s="15"/>
      <c r="LYJ1140" s="80"/>
      <c r="LYK1140" s="52"/>
      <c r="LYL1140" s="69"/>
      <c r="LYM1140" s="69"/>
      <c r="LYN1140" s="69"/>
      <c r="LYO1140" s="107"/>
      <c r="LYP1140" s="2"/>
      <c r="LYQ1140" s="15"/>
      <c r="LYR1140" s="15"/>
      <c r="LYS1140" s="80"/>
      <c r="LYT1140" s="52"/>
      <c r="LYU1140" s="69"/>
      <c r="LYV1140" s="69"/>
      <c r="LYW1140" s="69"/>
      <c r="LYX1140" s="107"/>
      <c r="LYY1140" s="2"/>
      <c r="LYZ1140" s="15"/>
      <c r="LZA1140" s="15"/>
      <c r="LZB1140" s="80"/>
      <c r="LZC1140" s="52"/>
      <c r="LZD1140" s="69"/>
      <c r="LZE1140" s="69"/>
      <c r="LZF1140" s="69"/>
      <c r="LZG1140" s="107"/>
      <c r="LZH1140" s="2"/>
      <c r="LZI1140" s="15"/>
      <c r="LZJ1140" s="15"/>
      <c r="LZK1140" s="80"/>
      <c r="LZL1140" s="52"/>
      <c r="LZM1140" s="69"/>
      <c r="LZN1140" s="69"/>
      <c r="LZO1140" s="69"/>
      <c r="LZP1140" s="107"/>
      <c r="LZQ1140" s="2"/>
      <c r="LZR1140" s="15"/>
      <c r="LZS1140" s="15"/>
      <c r="LZT1140" s="80"/>
      <c r="LZU1140" s="52"/>
      <c r="LZV1140" s="69"/>
      <c r="LZW1140" s="69"/>
      <c r="LZX1140" s="69"/>
      <c r="LZY1140" s="107"/>
      <c r="LZZ1140" s="2"/>
      <c r="MAA1140" s="15"/>
      <c r="MAB1140" s="15"/>
      <c r="MAC1140" s="80"/>
      <c r="MAD1140" s="52"/>
      <c r="MAE1140" s="69"/>
      <c r="MAF1140" s="69"/>
      <c r="MAG1140" s="69"/>
      <c r="MAH1140" s="107"/>
      <c r="MAI1140" s="2"/>
      <c r="MAJ1140" s="15"/>
      <c r="MAK1140" s="15"/>
      <c r="MAL1140" s="80"/>
      <c r="MAM1140" s="52"/>
      <c r="MAN1140" s="69"/>
      <c r="MAO1140" s="69"/>
      <c r="MAP1140" s="69"/>
      <c r="MAQ1140" s="107"/>
      <c r="MAR1140" s="2"/>
      <c r="MAS1140" s="15"/>
      <c r="MAT1140" s="15"/>
      <c r="MAU1140" s="80"/>
      <c r="MAV1140" s="52"/>
      <c r="MAW1140" s="69"/>
      <c r="MAX1140" s="69"/>
      <c r="MAY1140" s="69"/>
      <c r="MAZ1140" s="107"/>
      <c r="MBA1140" s="2"/>
      <c r="MBB1140" s="15"/>
      <c r="MBC1140" s="15"/>
      <c r="MBD1140" s="80"/>
      <c r="MBE1140" s="52"/>
      <c r="MBF1140" s="69"/>
      <c r="MBG1140" s="69"/>
      <c r="MBH1140" s="69"/>
      <c r="MBI1140" s="107"/>
      <c r="MBJ1140" s="2"/>
      <c r="MBK1140" s="15"/>
      <c r="MBL1140" s="15"/>
      <c r="MBM1140" s="80"/>
      <c r="MBN1140" s="52"/>
      <c r="MBO1140" s="69"/>
      <c r="MBP1140" s="69"/>
      <c r="MBQ1140" s="69"/>
      <c r="MBR1140" s="107"/>
      <c r="MBS1140" s="2"/>
      <c r="MBT1140" s="15"/>
      <c r="MBU1140" s="15"/>
      <c r="MBV1140" s="80"/>
      <c r="MBW1140" s="52"/>
      <c r="MBX1140" s="69"/>
      <c r="MBY1140" s="69"/>
      <c r="MBZ1140" s="69"/>
      <c r="MCA1140" s="107"/>
      <c r="MCB1140" s="2"/>
      <c r="MCC1140" s="15"/>
      <c r="MCD1140" s="15"/>
      <c r="MCE1140" s="80"/>
      <c r="MCF1140" s="52"/>
      <c r="MCG1140" s="69"/>
      <c r="MCH1140" s="69"/>
      <c r="MCI1140" s="69"/>
      <c r="MCJ1140" s="107"/>
      <c r="MCK1140" s="2"/>
      <c r="MCL1140" s="15"/>
      <c r="MCM1140" s="15"/>
      <c r="MCN1140" s="80"/>
      <c r="MCO1140" s="52"/>
      <c r="MCP1140" s="69"/>
      <c r="MCQ1140" s="69"/>
      <c r="MCR1140" s="69"/>
      <c r="MCS1140" s="107"/>
      <c r="MCT1140" s="2"/>
      <c r="MCU1140" s="15"/>
      <c r="MCV1140" s="15"/>
      <c r="MCW1140" s="80"/>
      <c r="MCX1140" s="52"/>
      <c r="MCY1140" s="69"/>
      <c r="MCZ1140" s="69"/>
      <c r="MDA1140" s="69"/>
      <c r="MDB1140" s="107"/>
      <c r="MDC1140" s="2"/>
      <c r="MDD1140" s="15"/>
      <c r="MDE1140" s="15"/>
      <c r="MDF1140" s="80"/>
      <c r="MDG1140" s="52"/>
      <c r="MDH1140" s="69"/>
      <c r="MDI1140" s="69"/>
      <c r="MDJ1140" s="69"/>
      <c r="MDK1140" s="107"/>
      <c r="MDL1140" s="2"/>
      <c r="MDM1140" s="15"/>
      <c r="MDN1140" s="15"/>
      <c r="MDO1140" s="80"/>
      <c r="MDP1140" s="52"/>
      <c r="MDQ1140" s="69"/>
      <c r="MDR1140" s="69"/>
      <c r="MDS1140" s="69"/>
      <c r="MDT1140" s="107"/>
      <c r="MDU1140" s="2"/>
      <c r="MDV1140" s="15"/>
      <c r="MDW1140" s="15"/>
      <c r="MDX1140" s="80"/>
      <c r="MDY1140" s="52"/>
      <c r="MDZ1140" s="69"/>
      <c r="MEA1140" s="69"/>
      <c r="MEB1140" s="69"/>
      <c r="MEC1140" s="107"/>
      <c r="MED1140" s="2"/>
      <c r="MEE1140" s="15"/>
      <c r="MEF1140" s="15"/>
      <c r="MEG1140" s="80"/>
      <c r="MEH1140" s="52"/>
      <c r="MEI1140" s="69"/>
      <c r="MEJ1140" s="69"/>
      <c r="MEK1140" s="69"/>
      <c r="MEL1140" s="107"/>
      <c r="MEM1140" s="2"/>
      <c r="MEN1140" s="15"/>
      <c r="MEO1140" s="15"/>
      <c r="MEP1140" s="80"/>
      <c r="MEQ1140" s="52"/>
      <c r="MER1140" s="69"/>
      <c r="MES1140" s="69"/>
      <c r="MET1140" s="69"/>
      <c r="MEU1140" s="107"/>
      <c r="MEV1140" s="2"/>
      <c r="MEW1140" s="15"/>
      <c r="MEX1140" s="15"/>
      <c r="MEY1140" s="80"/>
      <c r="MEZ1140" s="52"/>
      <c r="MFA1140" s="69"/>
      <c r="MFB1140" s="69"/>
      <c r="MFC1140" s="69"/>
      <c r="MFD1140" s="107"/>
      <c r="MFE1140" s="2"/>
      <c r="MFF1140" s="15"/>
      <c r="MFG1140" s="15"/>
      <c r="MFH1140" s="80"/>
      <c r="MFI1140" s="52"/>
      <c r="MFJ1140" s="69"/>
      <c r="MFK1140" s="69"/>
      <c r="MFL1140" s="69"/>
      <c r="MFM1140" s="107"/>
      <c r="MFN1140" s="2"/>
      <c r="MFO1140" s="15"/>
      <c r="MFP1140" s="15"/>
      <c r="MFQ1140" s="80"/>
      <c r="MFR1140" s="52"/>
      <c r="MFS1140" s="69"/>
      <c r="MFT1140" s="69"/>
      <c r="MFU1140" s="69"/>
      <c r="MFV1140" s="107"/>
      <c r="MFW1140" s="2"/>
      <c r="MFX1140" s="15"/>
      <c r="MFY1140" s="15"/>
      <c r="MFZ1140" s="80"/>
      <c r="MGA1140" s="52"/>
      <c r="MGB1140" s="69"/>
      <c r="MGC1140" s="69"/>
      <c r="MGD1140" s="69"/>
      <c r="MGE1140" s="107"/>
      <c r="MGF1140" s="2"/>
      <c r="MGG1140" s="15"/>
      <c r="MGH1140" s="15"/>
      <c r="MGI1140" s="80"/>
      <c r="MGJ1140" s="52"/>
      <c r="MGK1140" s="69"/>
      <c r="MGL1140" s="69"/>
      <c r="MGM1140" s="69"/>
      <c r="MGN1140" s="107"/>
      <c r="MGO1140" s="2"/>
      <c r="MGP1140" s="15"/>
      <c r="MGQ1140" s="15"/>
      <c r="MGR1140" s="80"/>
      <c r="MGS1140" s="52"/>
      <c r="MGT1140" s="69"/>
      <c r="MGU1140" s="69"/>
      <c r="MGV1140" s="69"/>
      <c r="MGW1140" s="107"/>
      <c r="MGX1140" s="2"/>
      <c r="MGY1140" s="15"/>
      <c r="MGZ1140" s="15"/>
      <c r="MHA1140" s="80"/>
      <c r="MHB1140" s="52"/>
      <c r="MHC1140" s="69"/>
      <c r="MHD1140" s="69"/>
      <c r="MHE1140" s="69"/>
      <c r="MHF1140" s="107"/>
      <c r="MHG1140" s="2"/>
      <c r="MHH1140" s="15"/>
      <c r="MHI1140" s="15"/>
      <c r="MHJ1140" s="80"/>
      <c r="MHK1140" s="52"/>
      <c r="MHL1140" s="69"/>
      <c r="MHM1140" s="69"/>
      <c r="MHN1140" s="69"/>
      <c r="MHO1140" s="107"/>
      <c r="MHP1140" s="2"/>
      <c r="MHQ1140" s="15"/>
      <c r="MHR1140" s="15"/>
      <c r="MHS1140" s="80"/>
      <c r="MHT1140" s="52"/>
      <c r="MHU1140" s="69"/>
      <c r="MHV1140" s="69"/>
      <c r="MHW1140" s="69"/>
      <c r="MHX1140" s="107"/>
      <c r="MHY1140" s="2"/>
      <c r="MHZ1140" s="15"/>
      <c r="MIA1140" s="15"/>
      <c r="MIB1140" s="80"/>
      <c r="MIC1140" s="52"/>
      <c r="MID1140" s="69"/>
      <c r="MIE1140" s="69"/>
      <c r="MIF1140" s="69"/>
      <c r="MIG1140" s="107"/>
      <c r="MIH1140" s="2"/>
      <c r="MII1140" s="15"/>
      <c r="MIJ1140" s="15"/>
      <c r="MIK1140" s="80"/>
      <c r="MIL1140" s="52"/>
      <c r="MIM1140" s="69"/>
      <c r="MIN1140" s="69"/>
      <c r="MIO1140" s="69"/>
      <c r="MIP1140" s="107"/>
      <c r="MIQ1140" s="2"/>
      <c r="MIR1140" s="15"/>
      <c r="MIS1140" s="15"/>
      <c r="MIT1140" s="80"/>
      <c r="MIU1140" s="52"/>
      <c r="MIV1140" s="69"/>
      <c r="MIW1140" s="69"/>
      <c r="MIX1140" s="69"/>
      <c r="MIY1140" s="107"/>
      <c r="MIZ1140" s="2"/>
      <c r="MJA1140" s="15"/>
      <c r="MJB1140" s="15"/>
      <c r="MJC1140" s="80"/>
      <c r="MJD1140" s="52"/>
      <c r="MJE1140" s="69"/>
      <c r="MJF1140" s="69"/>
      <c r="MJG1140" s="69"/>
      <c r="MJH1140" s="107"/>
      <c r="MJI1140" s="2"/>
      <c r="MJJ1140" s="15"/>
      <c r="MJK1140" s="15"/>
      <c r="MJL1140" s="80"/>
      <c r="MJM1140" s="52"/>
      <c r="MJN1140" s="69"/>
      <c r="MJO1140" s="69"/>
      <c r="MJP1140" s="69"/>
      <c r="MJQ1140" s="107"/>
      <c r="MJR1140" s="2"/>
      <c r="MJS1140" s="15"/>
      <c r="MJT1140" s="15"/>
      <c r="MJU1140" s="80"/>
      <c r="MJV1140" s="52"/>
      <c r="MJW1140" s="69"/>
      <c r="MJX1140" s="69"/>
      <c r="MJY1140" s="69"/>
      <c r="MJZ1140" s="107"/>
      <c r="MKA1140" s="2"/>
      <c r="MKB1140" s="15"/>
      <c r="MKC1140" s="15"/>
      <c r="MKD1140" s="80"/>
      <c r="MKE1140" s="52"/>
      <c r="MKF1140" s="69"/>
      <c r="MKG1140" s="69"/>
      <c r="MKH1140" s="69"/>
      <c r="MKI1140" s="107"/>
      <c r="MKJ1140" s="2"/>
      <c r="MKK1140" s="15"/>
      <c r="MKL1140" s="15"/>
      <c r="MKM1140" s="80"/>
      <c r="MKN1140" s="52"/>
      <c r="MKO1140" s="69"/>
      <c r="MKP1140" s="69"/>
      <c r="MKQ1140" s="69"/>
      <c r="MKR1140" s="107"/>
      <c r="MKS1140" s="2"/>
      <c r="MKT1140" s="15"/>
      <c r="MKU1140" s="15"/>
      <c r="MKV1140" s="80"/>
      <c r="MKW1140" s="52"/>
      <c r="MKX1140" s="69"/>
      <c r="MKY1140" s="69"/>
      <c r="MKZ1140" s="69"/>
      <c r="MLA1140" s="107"/>
      <c r="MLB1140" s="2"/>
      <c r="MLC1140" s="15"/>
      <c r="MLD1140" s="15"/>
      <c r="MLE1140" s="80"/>
      <c r="MLF1140" s="52"/>
      <c r="MLG1140" s="69"/>
      <c r="MLH1140" s="69"/>
      <c r="MLI1140" s="69"/>
      <c r="MLJ1140" s="107"/>
      <c r="MLK1140" s="2"/>
      <c r="MLL1140" s="15"/>
      <c r="MLM1140" s="15"/>
      <c r="MLN1140" s="80"/>
      <c r="MLO1140" s="52"/>
      <c r="MLP1140" s="69"/>
      <c r="MLQ1140" s="69"/>
      <c r="MLR1140" s="69"/>
      <c r="MLS1140" s="107"/>
      <c r="MLT1140" s="2"/>
      <c r="MLU1140" s="15"/>
      <c r="MLV1140" s="15"/>
      <c r="MLW1140" s="80"/>
      <c r="MLX1140" s="52"/>
      <c r="MLY1140" s="69"/>
      <c r="MLZ1140" s="69"/>
      <c r="MMA1140" s="69"/>
      <c r="MMB1140" s="107"/>
      <c r="MMC1140" s="2"/>
      <c r="MMD1140" s="15"/>
      <c r="MME1140" s="15"/>
      <c r="MMF1140" s="80"/>
      <c r="MMG1140" s="52"/>
      <c r="MMH1140" s="69"/>
      <c r="MMI1140" s="69"/>
      <c r="MMJ1140" s="69"/>
      <c r="MMK1140" s="107"/>
      <c r="MML1140" s="2"/>
      <c r="MMM1140" s="15"/>
      <c r="MMN1140" s="15"/>
      <c r="MMO1140" s="80"/>
      <c r="MMP1140" s="52"/>
      <c r="MMQ1140" s="69"/>
      <c r="MMR1140" s="69"/>
      <c r="MMS1140" s="69"/>
      <c r="MMT1140" s="107"/>
      <c r="MMU1140" s="2"/>
      <c r="MMV1140" s="15"/>
      <c r="MMW1140" s="15"/>
      <c r="MMX1140" s="80"/>
      <c r="MMY1140" s="52"/>
      <c r="MMZ1140" s="69"/>
      <c r="MNA1140" s="69"/>
      <c r="MNB1140" s="69"/>
      <c r="MNC1140" s="107"/>
      <c r="MND1140" s="2"/>
      <c r="MNE1140" s="15"/>
      <c r="MNF1140" s="15"/>
      <c r="MNG1140" s="80"/>
      <c r="MNH1140" s="52"/>
      <c r="MNI1140" s="69"/>
      <c r="MNJ1140" s="69"/>
      <c r="MNK1140" s="69"/>
      <c r="MNL1140" s="107"/>
      <c r="MNM1140" s="2"/>
      <c r="MNN1140" s="15"/>
      <c r="MNO1140" s="15"/>
      <c r="MNP1140" s="80"/>
      <c r="MNQ1140" s="52"/>
      <c r="MNR1140" s="69"/>
      <c r="MNS1140" s="69"/>
      <c r="MNT1140" s="69"/>
      <c r="MNU1140" s="107"/>
      <c r="MNV1140" s="2"/>
      <c r="MNW1140" s="15"/>
      <c r="MNX1140" s="15"/>
      <c r="MNY1140" s="80"/>
      <c r="MNZ1140" s="52"/>
      <c r="MOA1140" s="69"/>
      <c r="MOB1140" s="69"/>
      <c r="MOC1140" s="69"/>
      <c r="MOD1140" s="107"/>
      <c r="MOE1140" s="2"/>
      <c r="MOF1140" s="15"/>
      <c r="MOG1140" s="15"/>
      <c r="MOH1140" s="80"/>
      <c r="MOI1140" s="52"/>
      <c r="MOJ1140" s="69"/>
      <c r="MOK1140" s="69"/>
      <c r="MOL1140" s="69"/>
      <c r="MOM1140" s="107"/>
      <c r="MON1140" s="2"/>
      <c r="MOO1140" s="15"/>
      <c r="MOP1140" s="15"/>
      <c r="MOQ1140" s="80"/>
      <c r="MOR1140" s="52"/>
      <c r="MOS1140" s="69"/>
      <c r="MOT1140" s="69"/>
      <c r="MOU1140" s="69"/>
      <c r="MOV1140" s="107"/>
      <c r="MOW1140" s="2"/>
      <c r="MOX1140" s="15"/>
      <c r="MOY1140" s="15"/>
      <c r="MOZ1140" s="80"/>
      <c r="MPA1140" s="52"/>
      <c r="MPB1140" s="69"/>
      <c r="MPC1140" s="69"/>
      <c r="MPD1140" s="69"/>
      <c r="MPE1140" s="107"/>
      <c r="MPF1140" s="2"/>
      <c r="MPG1140" s="15"/>
      <c r="MPH1140" s="15"/>
      <c r="MPI1140" s="80"/>
      <c r="MPJ1140" s="52"/>
      <c r="MPK1140" s="69"/>
      <c r="MPL1140" s="69"/>
      <c r="MPM1140" s="69"/>
      <c r="MPN1140" s="107"/>
      <c r="MPO1140" s="2"/>
      <c r="MPP1140" s="15"/>
      <c r="MPQ1140" s="15"/>
      <c r="MPR1140" s="80"/>
      <c r="MPS1140" s="52"/>
      <c r="MPT1140" s="69"/>
      <c r="MPU1140" s="69"/>
      <c r="MPV1140" s="69"/>
      <c r="MPW1140" s="107"/>
      <c r="MPX1140" s="2"/>
      <c r="MPY1140" s="15"/>
      <c r="MPZ1140" s="15"/>
      <c r="MQA1140" s="80"/>
      <c r="MQB1140" s="52"/>
      <c r="MQC1140" s="69"/>
      <c r="MQD1140" s="69"/>
      <c r="MQE1140" s="69"/>
      <c r="MQF1140" s="107"/>
      <c r="MQG1140" s="2"/>
      <c r="MQH1140" s="15"/>
      <c r="MQI1140" s="15"/>
      <c r="MQJ1140" s="80"/>
      <c r="MQK1140" s="52"/>
      <c r="MQL1140" s="69"/>
      <c r="MQM1140" s="69"/>
      <c r="MQN1140" s="69"/>
      <c r="MQO1140" s="107"/>
      <c r="MQP1140" s="2"/>
      <c r="MQQ1140" s="15"/>
      <c r="MQR1140" s="15"/>
      <c r="MQS1140" s="80"/>
      <c r="MQT1140" s="52"/>
      <c r="MQU1140" s="69"/>
      <c r="MQV1140" s="69"/>
      <c r="MQW1140" s="69"/>
      <c r="MQX1140" s="107"/>
      <c r="MQY1140" s="2"/>
      <c r="MQZ1140" s="15"/>
      <c r="MRA1140" s="15"/>
      <c r="MRB1140" s="80"/>
      <c r="MRC1140" s="52"/>
      <c r="MRD1140" s="69"/>
      <c r="MRE1140" s="69"/>
      <c r="MRF1140" s="69"/>
      <c r="MRG1140" s="107"/>
      <c r="MRH1140" s="2"/>
      <c r="MRI1140" s="15"/>
      <c r="MRJ1140" s="15"/>
      <c r="MRK1140" s="80"/>
      <c r="MRL1140" s="52"/>
      <c r="MRM1140" s="69"/>
      <c r="MRN1140" s="69"/>
      <c r="MRO1140" s="69"/>
      <c r="MRP1140" s="107"/>
      <c r="MRQ1140" s="2"/>
      <c r="MRR1140" s="15"/>
      <c r="MRS1140" s="15"/>
      <c r="MRT1140" s="80"/>
      <c r="MRU1140" s="52"/>
      <c r="MRV1140" s="69"/>
      <c r="MRW1140" s="69"/>
      <c r="MRX1140" s="69"/>
      <c r="MRY1140" s="107"/>
      <c r="MRZ1140" s="2"/>
      <c r="MSA1140" s="15"/>
      <c r="MSB1140" s="15"/>
      <c r="MSC1140" s="80"/>
      <c r="MSD1140" s="52"/>
      <c r="MSE1140" s="69"/>
      <c r="MSF1140" s="69"/>
      <c r="MSG1140" s="69"/>
      <c r="MSH1140" s="107"/>
      <c r="MSI1140" s="2"/>
      <c r="MSJ1140" s="15"/>
      <c r="MSK1140" s="15"/>
      <c r="MSL1140" s="80"/>
      <c r="MSM1140" s="52"/>
      <c r="MSN1140" s="69"/>
      <c r="MSO1140" s="69"/>
      <c r="MSP1140" s="69"/>
      <c r="MSQ1140" s="107"/>
      <c r="MSR1140" s="2"/>
      <c r="MSS1140" s="15"/>
      <c r="MST1140" s="15"/>
      <c r="MSU1140" s="80"/>
      <c r="MSV1140" s="52"/>
      <c r="MSW1140" s="69"/>
      <c r="MSX1140" s="69"/>
      <c r="MSY1140" s="69"/>
      <c r="MSZ1140" s="107"/>
      <c r="MTA1140" s="2"/>
      <c r="MTB1140" s="15"/>
      <c r="MTC1140" s="15"/>
      <c r="MTD1140" s="80"/>
      <c r="MTE1140" s="52"/>
      <c r="MTF1140" s="69"/>
      <c r="MTG1140" s="69"/>
      <c r="MTH1140" s="69"/>
      <c r="MTI1140" s="107"/>
      <c r="MTJ1140" s="2"/>
      <c r="MTK1140" s="15"/>
      <c r="MTL1140" s="15"/>
      <c r="MTM1140" s="80"/>
      <c r="MTN1140" s="52"/>
      <c r="MTO1140" s="69"/>
      <c r="MTP1140" s="69"/>
      <c r="MTQ1140" s="69"/>
      <c r="MTR1140" s="107"/>
      <c r="MTS1140" s="2"/>
      <c r="MTT1140" s="15"/>
      <c r="MTU1140" s="15"/>
      <c r="MTV1140" s="80"/>
      <c r="MTW1140" s="52"/>
      <c r="MTX1140" s="69"/>
      <c r="MTY1140" s="69"/>
      <c r="MTZ1140" s="69"/>
      <c r="MUA1140" s="107"/>
      <c r="MUB1140" s="2"/>
      <c r="MUC1140" s="15"/>
      <c r="MUD1140" s="15"/>
      <c r="MUE1140" s="80"/>
      <c r="MUF1140" s="52"/>
      <c r="MUG1140" s="69"/>
      <c r="MUH1140" s="69"/>
      <c r="MUI1140" s="69"/>
      <c r="MUJ1140" s="107"/>
      <c r="MUK1140" s="2"/>
      <c r="MUL1140" s="15"/>
      <c r="MUM1140" s="15"/>
      <c r="MUN1140" s="80"/>
      <c r="MUO1140" s="52"/>
      <c r="MUP1140" s="69"/>
      <c r="MUQ1140" s="69"/>
      <c r="MUR1140" s="69"/>
      <c r="MUS1140" s="107"/>
      <c r="MUT1140" s="2"/>
      <c r="MUU1140" s="15"/>
      <c r="MUV1140" s="15"/>
      <c r="MUW1140" s="80"/>
      <c r="MUX1140" s="52"/>
      <c r="MUY1140" s="69"/>
      <c r="MUZ1140" s="69"/>
      <c r="MVA1140" s="69"/>
      <c r="MVB1140" s="107"/>
      <c r="MVC1140" s="2"/>
      <c r="MVD1140" s="15"/>
      <c r="MVE1140" s="15"/>
      <c r="MVF1140" s="80"/>
      <c r="MVG1140" s="52"/>
      <c r="MVH1140" s="69"/>
      <c r="MVI1140" s="69"/>
      <c r="MVJ1140" s="69"/>
      <c r="MVK1140" s="107"/>
      <c r="MVL1140" s="2"/>
      <c r="MVM1140" s="15"/>
      <c r="MVN1140" s="15"/>
      <c r="MVO1140" s="80"/>
      <c r="MVP1140" s="52"/>
      <c r="MVQ1140" s="69"/>
      <c r="MVR1140" s="69"/>
      <c r="MVS1140" s="69"/>
      <c r="MVT1140" s="107"/>
      <c r="MVU1140" s="2"/>
      <c r="MVV1140" s="15"/>
      <c r="MVW1140" s="15"/>
      <c r="MVX1140" s="80"/>
      <c r="MVY1140" s="52"/>
      <c r="MVZ1140" s="69"/>
      <c r="MWA1140" s="69"/>
      <c r="MWB1140" s="69"/>
      <c r="MWC1140" s="107"/>
      <c r="MWD1140" s="2"/>
      <c r="MWE1140" s="15"/>
      <c r="MWF1140" s="15"/>
      <c r="MWG1140" s="80"/>
      <c r="MWH1140" s="52"/>
      <c r="MWI1140" s="69"/>
      <c r="MWJ1140" s="69"/>
      <c r="MWK1140" s="69"/>
      <c r="MWL1140" s="107"/>
      <c r="MWM1140" s="2"/>
      <c r="MWN1140" s="15"/>
      <c r="MWO1140" s="15"/>
      <c r="MWP1140" s="80"/>
      <c r="MWQ1140" s="52"/>
      <c r="MWR1140" s="69"/>
      <c r="MWS1140" s="69"/>
      <c r="MWT1140" s="69"/>
      <c r="MWU1140" s="107"/>
      <c r="MWV1140" s="2"/>
      <c r="MWW1140" s="15"/>
      <c r="MWX1140" s="15"/>
      <c r="MWY1140" s="80"/>
      <c r="MWZ1140" s="52"/>
      <c r="MXA1140" s="69"/>
      <c r="MXB1140" s="69"/>
      <c r="MXC1140" s="69"/>
      <c r="MXD1140" s="107"/>
      <c r="MXE1140" s="2"/>
      <c r="MXF1140" s="15"/>
      <c r="MXG1140" s="15"/>
      <c r="MXH1140" s="80"/>
      <c r="MXI1140" s="52"/>
      <c r="MXJ1140" s="69"/>
      <c r="MXK1140" s="69"/>
      <c r="MXL1140" s="69"/>
      <c r="MXM1140" s="107"/>
      <c r="MXN1140" s="2"/>
      <c r="MXO1140" s="15"/>
      <c r="MXP1140" s="15"/>
      <c r="MXQ1140" s="80"/>
      <c r="MXR1140" s="52"/>
      <c r="MXS1140" s="69"/>
      <c r="MXT1140" s="69"/>
      <c r="MXU1140" s="69"/>
      <c r="MXV1140" s="107"/>
      <c r="MXW1140" s="2"/>
      <c r="MXX1140" s="15"/>
      <c r="MXY1140" s="15"/>
      <c r="MXZ1140" s="80"/>
      <c r="MYA1140" s="52"/>
      <c r="MYB1140" s="69"/>
      <c r="MYC1140" s="69"/>
      <c r="MYD1140" s="69"/>
      <c r="MYE1140" s="107"/>
      <c r="MYF1140" s="2"/>
      <c r="MYG1140" s="15"/>
      <c r="MYH1140" s="15"/>
      <c r="MYI1140" s="80"/>
      <c r="MYJ1140" s="52"/>
      <c r="MYK1140" s="69"/>
      <c r="MYL1140" s="69"/>
      <c r="MYM1140" s="69"/>
      <c r="MYN1140" s="107"/>
      <c r="MYO1140" s="2"/>
      <c r="MYP1140" s="15"/>
      <c r="MYQ1140" s="15"/>
      <c r="MYR1140" s="80"/>
      <c r="MYS1140" s="52"/>
      <c r="MYT1140" s="69"/>
      <c r="MYU1140" s="69"/>
      <c r="MYV1140" s="69"/>
      <c r="MYW1140" s="107"/>
      <c r="MYX1140" s="2"/>
      <c r="MYY1140" s="15"/>
      <c r="MYZ1140" s="15"/>
      <c r="MZA1140" s="80"/>
      <c r="MZB1140" s="52"/>
      <c r="MZC1140" s="69"/>
      <c r="MZD1140" s="69"/>
      <c r="MZE1140" s="69"/>
      <c r="MZF1140" s="107"/>
      <c r="MZG1140" s="2"/>
      <c r="MZH1140" s="15"/>
      <c r="MZI1140" s="15"/>
      <c r="MZJ1140" s="80"/>
      <c r="MZK1140" s="52"/>
      <c r="MZL1140" s="69"/>
      <c r="MZM1140" s="69"/>
      <c r="MZN1140" s="69"/>
      <c r="MZO1140" s="107"/>
      <c r="MZP1140" s="2"/>
      <c r="MZQ1140" s="15"/>
      <c r="MZR1140" s="15"/>
      <c r="MZS1140" s="80"/>
      <c r="MZT1140" s="52"/>
      <c r="MZU1140" s="69"/>
      <c r="MZV1140" s="69"/>
      <c r="MZW1140" s="69"/>
      <c r="MZX1140" s="107"/>
      <c r="MZY1140" s="2"/>
      <c r="MZZ1140" s="15"/>
      <c r="NAA1140" s="15"/>
      <c r="NAB1140" s="80"/>
      <c r="NAC1140" s="52"/>
      <c r="NAD1140" s="69"/>
      <c r="NAE1140" s="69"/>
      <c r="NAF1140" s="69"/>
      <c r="NAG1140" s="107"/>
      <c r="NAH1140" s="2"/>
      <c r="NAI1140" s="15"/>
      <c r="NAJ1140" s="15"/>
      <c r="NAK1140" s="80"/>
      <c r="NAL1140" s="52"/>
      <c r="NAM1140" s="69"/>
      <c r="NAN1140" s="69"/>
      <c r="NAO1140" s="69"/>
      <c r="NAP1140" s="107"/>
      <c r="NAQ1140" s="2"/>
      <c r="NAR1140" s="15"/>
      <c r="NAS1140" s="15"/>
      <c r="NAT1140" s="80"/>
      <c r="NAU1140" s="52"/>
      <c r="NAV1140" s="69"/>
      <c r="NAW1140" s="69"/>
      <c r="NAX1140" s="69"/>
      <c r="NAY1140" s="107"/>
      <c r="NAZ1140" s="2"/>
      <c r="NBA1140" s="15"/>
      <c r="NBB1140" s="15"/>
      <c r="NBC1140" s="80"/>
      <c r="NBD1140" s="52"/>
      <c r="NBE1140" s="69"/>
      <c r="NBF1140" s="69"/>
      <c r="NBG1140" s="69"/>
      <c r="NBH1140" s="107"/>
      <c r="NBI1140" s="2"/>
      <c r="NBJ1140" s="15"/>
      <c r="NBK1140" s="15"/>
      <c r="NBL1140" s="80"/>
      <c r="NBM1140" s="52"/>
      <c r="NBN1140" s="69"/>
      <c r="NBO1140" s="69"/>
      <c r="NBP1140" s="69"/>
      <c r="NBQ1140" s="107"/>
      <c r="NBR1140" s="2"/>
      <c r="NBS1140" s="15"/>
      <c r="NBT1140" s="15"/>
      <c r="NBU1140" s="80"/>
      <c r="NBV1140" s="52"/>
      <c r="NBW1140" s="69"/>
      <c r="NBX1140" s="69"/>
      <c r="NBY1140" s="69"/>
      <c r="NBZ1140" s="107"/>
      <c r="NCA1140" s="2"/>
      <c r="NCB1140" s="15"/>
      <c r="NCC1140" s="15"/>
      <c r="NCD1140" s="80"/>
      <c r="NCE1140" s="52"/>
      <c r="NCF1140" s="69"/>
      <c r="NCG1140" s="69"/>
      <c r="NCH1140" s="69"/>
      <c r="NCI1140" s="107"/>
      <c r="NCJ1140" s="2"/>
      <c r="NCK1140" s="15"/>
      <c r="NCL1140" s="15"/>
      <c r="NCM1140" s="80"/>
      <c r="NCN1140" s="52"/>
      <c r="NCO1140" s="69"/>
      <c r="NCP1140" s="69"/>
      <c r="NCQ1140" s="69"/>
      <c r="NCR1140" s="107"/>
      <c r="NCS1140" s="2"/>
      <c r="NCT1140" s="15"/>
      <c r="NCU1140" s="15"/>
      <c r="NCV1140" s="80"/>
      <c r="NCW1140" s="52"/>
      <c r="NCX1140" s="69"/>
      <c r="NCY1140" s="69"/>
      <c r="NCZ1140" s="69"/>
      <c r="NDA1140" s="107"/>
      <c r="NDB1140" s="2"/>
      <c r="NDC1140" s="15"/>
      <c r="NDD1140" s="15"/>
      <c r="NDE1140" s="80"/>
      <c r="NDF1140" s="52"/>
      <c r="NDG1140" s="69"/>
      <c r="NDH1140" s="69"/>
      <c r="NDI1140" s="69"/>
      <c r="NDJ1140" s="107"/>
      <c r="NDK1140" s="2"/>
      <c r="NDL1140" s="15"/>
      <c r="NDM1140" s="15"/>
      <c r="NDN1140" s="80"/>
      <c r="NDO1140" s="52"/>
      <c r="NDP1140" s="69"/>
      <c r="NDQ1140" s="69"/>
      <c r="NDR1140" s="69"/>
      <c r="NDS1140" s="107"/>
      <c r="NDT1140" s="2"/>
      <c r="NDU1140" s="15"/>
      <c r="NDV1140" s="15"/>
      <c r="NDW1140" s="80"/>
      <c r="NDX1140" s="52"/>
      <c r="NDY1140" s="69"/>
      <c r="NDZ1140" s="69"/>
      <c r="NEA1140" s="69"/>
      <c r="NEB1140" s="107"/>
      <c r="NEC1140" s="2"/>
      <c r="NED1140" s="15"/>
      <c r="NEE1140" s="15"/>
      <c r="NEF1140" s="80"/>
      <c r="NEG1140" s="52"/>
      <c r="NEH1140" s="69"/>
      <c r="NEI1140" s="69"/>
      <c r="NEJ1140" s="69"/>
      <c r="NEK1140" s="107"/>
      <c r="NEL1140" s="2"/>
      <c r="NEM1140" s="15"/>
      <c r="NEN1140" s="15"/>
      <c r="NEO1140" s="80"/>
      <c r="NEP1140" s="52"/>
      <c r="NEQ1140" s="69"/>
      <c r="NER1140" s="69"/>
      <c r="NES1140" s="69"/>
      <c r="NET1140" s="107"/>
      <c r="NEU1140" s="2"/>
      <c r="NEV1140" s="15"/>
      <c r="NEW1140" s="15"/>
      <c r="NEX1140" s="80"/>
      <c r="NEY1140" s="52"/>
      <c r="NEZ1140" s="69"/>
      <c r="NFA1140" s="69"/>
      <c r="NFB1140" s="69"/>
      <c r="NFC1140" s="107"/>
      <c r="NFD1140" s="2"/>
      <c r="NFE1140" s="15"/>
      <c r="NFF1140" s="15"/>
      <c r="NFG1140" s="80"/>
      <c r="NFH1140" s="52"/>
      <c r="NFI1140" s="69"/>
      <c r="NFJ1140" s="69"/>
      <c r="NFK1140" s="69"/>
      <c r="NFL1140" s="107"/>
      <c r="NFM1140" s="2"/>
      <c r="NFN1140" s="15"/>
      <c r="NFO1140" s="15"/>
      <c r="NFP1140" s="80"/>
      <c r="NFQ1140" s="52"/>
      <c r="NFR1140" s="69"/>
      <c r="NFS1140" s="69"/>
      <c r="NFT1140" s="69"/>
      <c r="NFU1140" s="107"/>
      <c r="NFV1140" s="2"/>
      <c r="NFW1140" s="15"/>
      <c r="NFX1140" s="15"/>
      <c r="NFY1140" s="80"/>
      <c r="NFZ1140" s="52"/>
      <c r="NGA1140" s="69"/>
      <c r="NGB1140" s="69"/>
      <c r="NGC1140" s="69"/>
      <c r="NGD1140" s="107"/>
      <c r="NGE1140" s="2"/>
      <c r="NGF1140" s="15"/>
      <c r="NGG1140" s="15"/>
      <c r="NGH1140" s="80"/>
      <c r="NGI1140" s="52"/>
      <c r="NGJ1140" s="69"/>
      <c r="NGK1140" s="69"/>
      <c r="NGL1140" s="69"/>
      <c r="NGM1140" s="107"/>
      <c r="NGN1140" s="2"/>
      <c r="NGO1140" s="15"/>
      <c r="NGP1140" s="15"/>
      <c r="NGQ1140" s="80"/>
      <c r="NGR1140" s="52"/>
      <c r="NGS1140" s="69"/>
      <c r="NGT1140" s="69"/>
      <c r="NGU1140" s="69"/>
      <c r="NGV1140" s="107"/>
      <c r="NGW1140" s="2"/>
      <c r="NGX1140" s="15"/>
      <c r="NGY1140" s="15"/>
      <c r="NGZ1140" s="80"/>
      <c r="NHA1140" s="52"/>
      <c r="NHB1140" s="69"/>
      <c r="NHC1140" s="69"/>
      <c r="NHD1140" s="69"/>
      <c r="NHE1140" s="107"/>
      <c r="NHF1140" s="2"/>
      <c r="NHG1140" s="15"/>
      <c r="NHH1140" s="15"/>
      <c r="NHI1140" s="80"/>
      <c r="NHJ1140" s="52"/>
      <c r="NHK1140" s="69"/>
      <c r="NHL1140" s="69"/>
      <c r="NHM1140" s="69"/>
      <c r="NHN1140" s="107"/>
      <c r="NHO1140" s="2"/>
      <c r="NHP1140" s="15"/>
      <c r="NHQ1140" s="15"/>
      <c r="NHR1140" s="80"/>
      <c r="NHS1140" s="52"/>
      <c r="NHT1140" s="69"/>
      <c r="NHU1140" s="69"/>
      <c r="NHV1140" s="69"/>
      <c r="NHW1140" s="107"/>
      <c r="NHX1140" s="2"/>
      <c r="NHY1140" s="15"/>
      <c r="NHZ1140" s="15"/>
      <c r="NIA1140" s="80"/>
      <c r="NIB1140" s="52"/>
      <c r="NIC1140" s="69"/>
      <c r="NID1140" s="69"/>
      <c r="NIE1140" s="69"/>
      <c r="NIF1140" s="107"/>
      <c r="NIG1140" s="2"/>
      <c r="NIH1140" s="15"/>
      <c r="NII1140" s="15"/>
      <c r="NIJ1140" s="80"/>
      <c r="NIK1140" s="52"/>
      <c r="NIL1140" s="69"/>
      <c r="NIM1140" s="69"/>
      <c r="NIN1140" s="69"/>
      <c r="NIO1140" s="107"/>
      <c r="NIP1140" s="2"/>
      <c r="NIQ1140" s="15"/>
      <c r="NIR1140" s="15"/>
      <c r="NIS1140" s="80"/>
      <c r="NIT1140" s="52"/>
      <c r="NIU1140" s="69"/>
      <c r="NIV1140" s="69"/>
      <c r="NIW1140" s="69"/>
      <c r="NIX1140" s="107"/>
      <c r="NIY1140" s="2"/>
      <c r="NIZ1140" s="15"/>
      <c r="NJA1140" s="15"/>
      <c r="NJB1140" s="80"/>
      <c r="NJC1140" s="52"/>
      <c r="NJD1140" s="69"/>
      <c r="NJE1140" s="69"/>
      <c r="NJF1140" s="69"/>
      <c r="NJG1140" s="107"/>
      <c r="NJH1140" s="2"/>
      <c r="NJI1140" s="15"/>
      <c r="NJJ1140" s="15"/>
      <c r="NJK1140" s="80"/>
      <c r="NJL1140" s="52"/>
      <c r="NJM1140" s="69"/>
      <c r="NJN1140" s="69"/>
      <c r="NJO1140" s="69"/>
      <c r="NJP1140" s="107"/>
      <c r="NJQ1140" s="2"/>
      <c r="NJR1140" s="15"/>
      <c r="NJS1140" s="15"/>
      <c r="NJT1140" s="80"/>
      <c r="NJU1140" s="52"/>
      <c r="NJV1140" s="69"/>
      <c r="NJW1140" s="69"/>
      <c r="NJX1140" s="69"/>
      <c r="NJY1140" s="107"/>
      <c r="NJZ1140" s="2"/>
      <c r="NKA1140" s="15"/>
      <c r="NKB1140" s="15"/>
      <c r="NKC1140" s="80"/>
      <c r="NKD1140" s="52"/>
      <c r="NKE1140" s="69"/>
      <c r="NKF1140" s="69"/>
      <c r="NKG1140" s="69"/>
      <c r="NKH1140" s="107"/>
      <c r="NKI1140" s="2"/>
      <c r="NKJ1140" s="15"/>
      <c r="NKK1140" s="15"/>
      <c r="NKL1140" s="80"/>
      <c r="NKM1140" s="52"/>
      <c r="NKN1140" s="69"/>
      <c r="NKO1140" s="69"/>
      <c r="NKP1140" s="69"/>
      <c r="NKQ1140" s="107"/>
      <c r="NKR1140" s="2"/>
      <c r="NKS1140" s="15"/>
      <c r="NKT1140" s="15"/>
      <c r="NKU1140" s="80"/>
      <c r="NKV1140" s="52"/>
      <c r="NKW1140" s="69"/>
      <c r="NKX1140" s="69"/>
      <c r="NKY1140" s="69"/>
      <c r="NKZ1140" s="107"/>
      <c r="NLA1140" s="2"/>
      <c r="NLB1140" s="15"/>
      <c r="NLC1140" s="15"/>
      <c r="NLD1140" s="80"/>
      <c r="NLE1140" s="52"/>
      <c r="NLF1140" s="69"/>
      <c r="NLG1140" s="69"/>
      <c r="NLH1140" s="69"/>
      <c r="NLI1140" s="107"/>
      <c r="NLJ1140" s="2"/>
      <c r="NLK1140" s="15"/>
      <c r="NLL1140" s="15"/>
      <c r="NLM1140" s="80"/>
      <c r="NLN1140" s="52"/>
      <c r="NLO1140" s="69"/>
      <c r="NLP1140" s="69"/>
      <c r="NLQ1140" s="69"/>
      <c r="NLR1140" s="107"/>
      <c r="NLS1140" s="2"/>
      <c r="NLT1140" s="15"/>
      <c r="NLU1140" s="15"/>
      <c r="NLV1140" s="80"/>
      <c r="NLW1140" s="52"/>
      <c r="NLX1140" s="69"/>
      <c r="NLY1140" s="69"/>
      <c r="NLZ1140" s="69"/>
      <c r="NMA1140" s="107"/>
      <c r="NMB1140" s="2"/>
      <c r="NMC1140" s="15"/>
      <c r="NMD1140" s="15"/>
      <c r="NME1140" s="80"/>
      <c r="NMF1140" s="52"/>
      <c r="NMG1140" s="69"/>
      <c r="NMH1140" s="69"/>
      <c r="NMI1140" s="69"/>
      <c r="NMJ1140" s="107"/>
      <c r="NMK1140" s="2"/>
      <c r="NML1140" s="15"/>
      <c r="NMM1140" s="15"/>
      <c r="NMN1140" s="80"/>
      <c r="NMO1140" s="52"/>
      <c r="NMP1140" s="69"/>
      <c r="NMQ1140" s="69"/>
      <c r="NMR1140" s="69"/>
      <c r="NMS1140" s="107"/>
      <c r="NMT1140" s="2"/>
      <c r="NMU1140" s="15"/>
      <c r="NMV1140" s="15"/>
      <c r="NMW1140" s="80"/>
      <c r="NMX1140" s="52"/>
      <c r="NMY1140" s="69"/>
      <c r="NMZ1140" s="69"/>
      <c r="NNA1140" s="69"/>
      <c r="NNB1140" s="107"/>
      <c r="NNC1140" s="2"/>
      <c r="NND1140" s="15"/>
      <c r="NNE1140" s="15"/>
      <c r="NNF1140" s="80"/>
      <c r="NNG1140" s="52"/>
      <c r="NNH1140" s="69"/>
      <c r="NNI1140" s="69"/>
      <c r="NNJ1140" s="69"/>
      <c r="NNK1140" s="107"/>
      <c r="NNL1140" s="2"/>
      <c r="NNM1140" s="15"/>
      <c r="NNN1140" s="15"/>
      <c r="NNO1140" s="80"/>
      <c r="NNP1140" s="52"/>
      <c r="NNQ1140" s="69"/>
      <c r="NNR1140" s="69"/>
      <c r="NNS1140" s="69"/>
      <c r="NNT1140" s="107"/>
      <c r="NNU1140" s="2"/>
      <c r="NNV1140" s="15"/>
      <c r="NNW1140" s="15"/>
      <c r="NNX1140" s="80"/>
      <c r="NNY1140" s="52"/>
      <c r="NNZ1140" s="69"/>
      <c r="NOA1140" s="69"/>
      <c r="NOB1140" s="69"/>
      <c r="NOC1140" s="107"/>
      <c r="NOD1140" s="2"/>
      <c r="NOE1140" s="15"/>
      <c r="NOF1140" s="15"/>
      <c r="NOG1140" s="80"/>
      <c r="NOH1140" s="52"/>
      <c r="NOI1140" s="69"/>
      <c r="NOJ1140" s="69"/>
      <c r="NOK1140" s="69"/>
      <c r="NOL1140" s="107"/>
      <c r="NOM1140" s="2"/>
      <c r="NON1140" s="15"/>
      <c r="NOO1140" s="15"/>
      <c r="NOP1140" s="80"/>
      <c r="NOQ1140" s="52"/>
      <c r="NOR1140" s="69"/>
      <c r="NOS1140" s="69"/>
      <c r="NOT1140" s="69"/>
      <c r="NOU1140" s="107"/>
      <c r="NOV1140" s="2"/>
      <c r="NOW1140" s="15"/>
      <c r="NOX1140" s="15"/>
      <c r="NOY1140" s="80"/>
      <c r="NOZ1140" s="52"/>
      <c r="NPA1140" s="69"/>
      <c r="NPB1140" s="69"/>
      <c r="NPC1140" s="69"/>
      <c r="NPD1140" s="107"/>
      <c r="NPE1140" s="2"/>
      <c r="NPF1140" s="15"/>
      <c r="NPG1140" s="15"/>
      <c r="NPH1140" s="80"/>
      <c r="NPI1140" s="52"/>
      <c r="NPJ1140" s="69"/>
      <c r="NPK1140" s="69"/>
      <c r="NPL1140" s="69"/>
      <c r="NPM1140" s="107"/>
      <c r="NPN1140" s="2"/>
      <c r="NPO1140" s="15"/>
      <c r="NPP1140" s="15"/>
      <c r="NPQ1140" s="80"/>
      <c r="NPR1140" s="52"/>
      <c r="NPS1140" s="69"/>
      <c r="NPT1140" s="69"/>
      <c r="NPU1140" s="69"/>
      <c r="NPV1140" s="107"/>
      <c r="NPW1140" s="2"/>
      <c r="NPX1140" s="15"/>
      <c r="NPY1140" s="15"/>
      <c r="NPZ1140" s="80"/>
      <c r="NQA1140" s="52"/>
      <c r="NQB1140" s="69"/>
      <c r="NQC1140" s="69"/>
      <c r="NQD1140" s="69"/>
      <c r="NQE1140" s="107"/>
      <c r="NQF1140" s="2"/>
      <c r="NQG1140" s="15"/>
      <c r="NQH1140" s="15"/>
      <c r="NQI1140" s="80"/>
      <c r="NQJ1140" s="52"/>
      <c r="NQK1140" s="69"/>
      <c r="NQL1140" s="69"/>
      <c r="NQM1140" s="69"/>
      <c r="NQN1140" s="107"/>
      <c r="NQO1140" s="2"/>
      <c r="NQP1140" s="15"/>
      <c r="NQQ1140" s="15"/>
      <c r="NQR1140" s="80"/>
      <c r="NQS1140" s="52"/>
      <c r="NQT1140" s="69"/>
      <c r="NQU1140" s="69"/>
      <c r="NQV1140" s="69"/>
      <c r="NQW1140" s="107"/>
      <c r="NQX1140" s="2"/>
      <c r="NQY1140" s="15"/>
      <c r="NQZ1140" s="15"/>
      <c r="NRA1140" s="80"/>
      <c r="NRB1140" s="52"/>
      <c r="NRC1140" s="69"/>
      <c r="NRD1140" s="69"/>
      <c r="NRE1140" s="69"/>
      <c r="NRF1140" s="107"/>
      <c r="NRG1140" s="2"/>
      <c r="NRH1140" s="15"/>
      <c r="NRI1140" s="15"/>
      <c r="NRJ1140" s="80"/>
      <c r="NRK1140" s="52"/>
      <c r="NRL1140" s="69"/>
      <c r="NRM1140" s="69"/>
      <c r="NRN1140" s="69"/>
      <c r="NRO1140" s="107"/>
      <c r="NRP1140" s="2"/>
      <c r="NRQ1140" s="15"/>
      <c r="NRR1140" s="15"/>
      <c r="NRS1140" s="80"/>
      <c r="NRT1140" s="52"/>
      <c r="NRU1140" s="69"/>
      <c r="NRV1140" s="69"/>
      <c r="NRW1140" s="69"/>
      <c r="NRX1140" s="107"/>
      <c r="NRY1140" s="2"/>
      <c r="NRZ1140" s="15"/>
      <c r="NSA1140" s="15"/>
      <c r="NSB1140" s="80"/>
      <c r="NSC1140" s="52"/>
      <c r="NSD1140" s="69"/>
      <c r="NSE1140" s="69"/>
      <c r="NSF1140" s="69"/>
      <c r="NSG1140" s="107"/>
      <c r="NSH1140" s="2"/>
      <c r="NSI1140" s="15"/>
      <c r="NSJ1140" s="15"/>
      <c r="NSK1140" s="80"/>
      <c r="NSL1140" s="52"/>
      <c r="NSM1140" s="69"/>
      <c r="NSN1140" s="69"/>
      <c r="NSO1140" s="69"/>
      <c r="NSP1140" s="107"/>
      <c r="NSQ1140" s="2"/>
      <c r="NSR1140" s="15"/>
      <c r="NSS1140" s="15"/>
      <c r="NST1140" s="80"/>
      <c r="NSU1140" s="52"/>
      <c r="NSV1140" s="69"/>
      <c r="NSW1140" s="69"/>
      <c r="NSX1140" s="69"/>
      <c r="NSY1140" s="107"/>
      <c r="NSZ1140" s="2"/>
      <c r="NTA1140" s="15"/>
      <c r="NTB1140" s="15"/>
      <c r="NTC1140" s="80"/>
      <c r="NTD1140" s="52"/>
      <c r="NTE1140" s="69"/>
      <c r="NTF1140" s="69"/>
      <c r="NTG1140" s="69"/>
      <c r="NTH1140" s="107"/>
      <c r="NTI1140" s="2"/>
      <c r="NTJ1140" s="15"/>
      <c r="NTK1140" s="15"/>
      <c r="NTL1140" s="80"/>
      <c r="NTM1140" s="52"/>
      <c r="NTN1140" s="69"/>
      <c r="NTO1140" s="69"/>
      <c r="NTP1140" s="69"/>
      <c r="NTQ1140" s="107"/>
      <c r="NTR1140" s="2"/>
      <c r="NTS1140" s="15"/>
      <c r="NTT1140" s="15"/>
      <c r="NTU1140" s="80"/>
      <c r="NTV1140" s="52"/>
      <c r="NTW1140" s="69"/>
      <c r="NTX1140" s="69"/>
      <c r="NTY1140" s="69"/>
      <c r="NTZ1140" s="107"/>
      <c r="NUA1140" s="2"/>
      <c r="NUB1140" s="15"/>
      <c r="NUC1140" s="15"/>
      <c r="NUD1140" s="80"/>
      <c r="NUE1140" s="52"/>
      <c r="NUF1140" s="69"/>
      <c r="NUG1140" s="69"/>
      <c r="NUH1140" s="69"/>
      <c r="NUI1140" s="107"/>
      <c r="NUJ1140" s="2"/>
      <c r="NUK1140" s="15"/>
      <c r="NUL1140" s="15"/>
      <c r="NUM1140" s="80"/>
      <c r="NUN1140" s="52"/>
      <c r="NUO1140" s="69"/>
      <c r="NUP1140" s="69"/>
      <c r="NUQ1140" s="69"/>
      <c r="NUR1140" s="107"/>
      <c r="NUS1140" s="2"/>
      <c r="NUT1140" s="15"/>
      <c r="NUU1140" s="15"/>
      <c r="NUV1140" s="80"/>
      <c r="NUW1140" s="52"/>
      <c r="NUX1140" s="69"/>
      <c r="NUY1140" s="69"/>
      <c r="NUZ1140" s="69"/>
      <c r="NVA1140" s="107"/>
      <c r="NVB1140" s="2"/>
      <c r="NVC1140" s="15"/>
      <c r="NVD1140" s="15"/>
      <c r="NVE1140" s="80"/>
      <c r="NVF1140" s="52"/>
      <c r="NVG1140" s="69"/>
      <c r="NVH1140" s="69"/>
      <c r="NVI1140" s="69"/>
      <c r="NVJ1140" s="107"/>
      <c r="NVK1140" s="2"/>
      <c r="NVL1140" s="15"/>
      <c r="NVM1140" s="15"/>
      <c r="NVN1140" s="80"/>
      <c r="NVO1140" s="52"/>
      <c r="NVP1140" s="69"/>
      <c r="NVQ1140" s="69"/>
      <c r="NVR1140" s="69"/>
      <c r="NVS1140" s="107"/>
      <c r="NVT1140" s="2"/>
      <c r="NVU1140" s="15"/>
      <c r="NVV1140" s="15"/>
      <c r="NVW1140" s="80"/>
      <c r="NVX1140" s="52"/>
      <c r="NVY1140" s="69"/>
      <c r="NVZ1140" s="69"/>
      <c r="NWA1140" s="69"/>
      <c r="NWB1140" s="107"/>
      <c r="NWC1140" s="2"/>
      <c r="NWD1140" s="15"/>
      <c r="NWE1140" s="15"/>
      <c r="NWF1140" s="80"/>
      <c r="NWG1140" s="52"/>
      <c r="NWH1140" s="69"/>
      <c r="NWI1140" s="69"/>
      <c r="NWJ1140" s="69"/>
      <c r="NWK1140" s="107"/>
      <c r="NWL1140" s="2"/>
      <c r="NWM1140" s="15"/>
      <c r="NWN1140" s="15"/>
      <c r="NWO1140" s="80"/>
      <c r="NWP1140" s="52"/>
      <c r="NWQ1140" s="69"/>
      <c r="NWR1140" s="69"/>
      <c r="NWS1140" s="69"/>
      <c r="NWT1140" s="107"/>
      <c r="NWU1140" s="2"/>
      <c r="NWV1140" s="15"/>
      <c r="NWW1140" s="15"/>
      <c r="NWX1140" s="80"/>
      <c r="NWY1140" s="52"/>
      <c r="NWZ1140" s="69"/>
      <c r="NXA1140" s="69"/>
      <c r="NXB1140" s="69"/>
      <c r="NXC1140" s="107"/>
      <c r="NXD1140" s="2"/>
      <c r="NXE1140" s="15"/>
      <c r="NXF1140" s="15"/>
      <c r="NXG1140" s="80"/>
      <c r="NXH1140" s="52"/>
      <c r="NXI1140" s="69"/>
      <c r="NXJ1140" s="69"/>
      <c r="NXK1140" s="69"/>
      <c r="NXL1140" s="107"/>
      <c r="NXM1140" s="2"/>
      <c r="NXN1140" s="15"/>
      <c r="NXO1140" s="15"/>
      <c r="NXP1140" s="80"/>
      <c r="NXQ1140" s="52"/>
      <c r="NXR1140" s="69"/>
      <c r="NXS1140" s="69"/>
      <c r="NXT1140" s="69"/>
      <c r="NXU1140" s="107"/>
      <c r="NXV1140" s="2"/>
      <c r="NXW1140" s="15"/>
      <c r="NXX1140" s="15"/>
      <c r="NXY1140" s="80"/>
      <c r="NXZ1140" s="52"/>
      <c r="NYA1140" s="69"/>
      <c r="NYB1140" s="69"/>
      <c r="NYC1140" s="69"/>
      <c r="NYD1140" s="107"/>
      <c r="NYE1140" s="2"/>
      <c r="NYF1140" s="15"/>
      <c r="NYG1140" s="15"/>
      <c r="NYH1140" s="80"/>
      <c r="NYI1140" s="52"/>
      <c r="NYJ1140" s="69"/>
      <c r="NYK1140" s="69"/>
      <c r="NYL1140" s="69"/>
      <c r="NYM1140" s="107"/>
      <c r="NYN1140" s="2"/>
      <c r="NYO1140" s="15"/>
      <c r="NYP1140" s="15"/>
      <c r="NYQ1140" s="80"/>
      <c r="NYR1140" s="52"/>
      <c r="NYS1140" s="69"/>
      <c r="NYT1140" s="69"/>
      <c r="NYU1140" s="69"/>
      <c r="NYV1140" s="107"/>
      <c r="NYW1140" s="2"/>
      <c r="NYX1140" s="15"/>
      <c r="NYY1140" s="15"/>
      <c r="NYZ1140" s="80"/>
      <c r="NZA1140" s="52"/>
      <c r="NZB1140" s="69"/>
      <c r="NZC1140" s="69"/>
      <c r="NZD1140" s="69"/>
      <c r="NZE1140" s="107"/>
      <c r="NZF1140" s="2"/>
      <c r="NZG1140" s="15"/>
      <c r="NZH1140" s="15"/>
      <c r="NZI1140" s="80"/>
      <c r="NZJ1140" s="52"/>
      <c r="NZK1140" s="69"/>
      <c r="NZL1140" s="69"/>
      <c r="NZM1140" s="69"/>
      <c r="NZN1140" s="107"/>
      <c r="NZO1140" s="2"/>
      <c r="NZP1140" s="15"/>
      <c r="NZQ1140" s="15"/>
      <c r="NZR1140" s="80"/>
      <c r="NZS1140" s="52"/>
      <c r="NZT1140" s="69"/>
      <c r="NZU1140" s="69"/>
      <c r="NZV1140" s="69"/>
      <c r="NZW1140" s="107"/>
      <c r="NZX1140" s="2"/>
      <c r="NZY1140" s="15"/>
      <c r="NZZ1140" s="15"/>
      <c r="OAA1140" s="80"/>
      <c r="OAB1140" s="52"/>
      <c r="OAC1140" s="69"/>
      <c r="OAD1140" s="69"/>
      <c r="OAE1140" s="69"/>
      <c r="OAF1140" s="107"/>
      <c r="OAG1140" s="2"/>
      <c r="OAH1140" s="15"/>
      <c r="OAI1140" s="15"/>
      <c r="OAJ1140" s="80"/>
      <c r="OAK1140" s="52"/>
      <c r="OAL1140" s="69"/>
      <c r="OAM1140" s="69"/>
      <c r="OAN1140" s="69"/>
      <c r="OAO1140" s="107"/>
      <c r="OAP1140" s="2"/>
      <c r="OAQ1140" s="15"/>
      <c r="OAR1140" s="15"/>
      <c r="OAS1140" s="80"/>
      <c r="OAT1140" s="52"/>
      <c r="OAU1140" s="69"/>
      <c r="OAV1140" s="69"/>
      <c r="OAW1140" s="69"/>
      <c r="OAX1140" s="107"/>
      <c r="OAY1140" s="2"/>
      <c r="OAZ1140" s="15"/>
      <c r="OBA1140" s="15"/>
      <c r="OBB1140" s="80"/>
      <c r="OBC1140" s="52"/>
      <c r="OBD1140" s="69"/>
      <c r="OBE1140" s="69"/>
      <c r="OBF1140" s="69"/>
      <c r="OBG1140" s="107"/>
      <c r="OBH1140" s="2"/>
      <c r="OBI1140" s="15"/>
      <c r="OBJ1140" s="15"/>
      <c r="OBK1140" s="80"/>
      <c r="OBL1140" s="52"/>
      <c r="OBM1140" s="69"/>
      <c r="OBN1140" s="69"/>
      <c r="OBO1140" s="69"/>
      <c r="OBP1140" s="107"/>
      <c r="OBQ1140" s="2"/>
      <c r="OBR1140" s="15"/>
      <c r="OBS1140" s="15"/>
      <c r="OBT1140" s="80"/>
      <c r="OBU1140" s="52"/>
      <c r="OBV1140" s="69"/>
      <c r="OBW1140" s="69"/>
      <c r="OBX1140" s="69"/>
      <c r="OBY1140" s="107"/>
      <c r="OBZ1140" s="2"/>
      <c r="OCA1140" s="15"/>
      <c r="OCB1140" s="15"/>
      <c r="OCC1140" s="80"/>
      <c r="OCD1140" s="52"/>
      <c r="OCE1140" s="69"/>
      <c r="OCF1140" s="69"/>
      <c r="OCG1140" s="69"/>
      <c r="OCH1140" s="107"/>
      <c r="OCI1140" s="2"/>
      <c r="OCJ1140" s="15"/>
      <c r="OCK1140" s="15"/>
      <c r="OCL1140" s="80"/>
      <c r="OCM1140" s="52"/>
      <c r="OCN1140" s="69"/>
      <c r="OCO1140" s="69"/>
      <c r="OCP1140" s="69"/>
      <c r="OCQ1140" s="107"/>
      <c r="OCR1140" s="2"/>
      <c r="OCS1140" s="15"/>
      <c r="OCT1140" s="15"/>
      <c r="OCU1140" s="80"/>
      <c r="OCV1140" s="52"/>
      <c r="OCW1140" s="69"/>
      <c r="OCX1140" s="69"/>
      <c r="OCY1140" s="69"/>
      <c r="OCZ1140" s="107"/>
      <c r="ODA1140" s="2"/>
      <c r="ODB1140" s="15"/>
      <c r="ODC1140" s="15"/>
      <c r="ODD1140" s="80"/>
      <c r="ODE1140" s="52"/>
      <c r="ODF1140" s="69"/>
      <c r="ODG1140" s="69"/>
      <c r="ODH1140" s="69"/>
      <c r="ODI1140" s="107"/>
      <c r="ODJ1140" s="2"/>
      <c r="ODK1140" s="15"/>
      <c r="ODL1140" s="15"/>
      <c r="ODM1140" s="80"/>
      <c r="ODN1140" s="52"/>
      <c r="ODO1140" s="69"/>
      <c r="ODP1140" s="69"/>
      <c r="ODQ1140" s="69"/>
      <c r="ODR1140" s="107"/>
      <c r="ODS1140" s="2"/>
      <c r="ODT1140" s="15"/>
      <c r="ODU1140" s="15"/>
      <c r="ODV1140" s="80"/>
      <c r="ODW1140" s="52"/>
      <c r="ODX1140" s="69"/>
      <c r="ODY1140" s="69"/>
      <c r="ODZ1140" s="69"/>
      <c r="OEA1140" s="107"/>
      <c r="OEB1140" s="2"/>
      <c r="OEC1140" s="15"/>
      <c r="OED1140" s="15"/>
      <c r="OEE1140" s="80"/>
      <c r="OEF1140" s="52"/>
      <c r="OEG1140" s="69"/>
      <c r="OEH1140" s="69"/>
      <c r="OEI1140" s="69"/>
      <c r="OEJ1140" s="107"/>
      <c r="OEK1140" s="2"/>
      <c r="OEL1140" s="15"/>
      <c r="OEM1140" s="15"/>
      <c r="OEN1140" s="80"/>
      <c r="OEO1140" s="52"/>
      <c r="OEP1140" s="69"/>
      <c r="OEQ1140" s="69"/>
      <c r="OER1140" s="69"/>
      <c r="OES1140" s="107"/>
      <c r="OET1140" s="2"/>
      <c r="OEU1140" s="15"/>
      <c r="OEV1140" s="15"/>
      <c r="OEW1140" s="80"/>
      <c r="OEX1140" s="52"/>
      <c r="OEY1140" s="69"/>
      <c r="OEZ1140" s="69"/>
      <c r="OFA1140" s="69"/>
      <c r="OFB1140" s="107"/>
      <c r="OFC1140" s="2"/>
      <c r="OFD1140" s="15"/>
      <c r="OFE1140" s="15"/>
      <c r="OFF1140" s="80"/>
      <c r="OFG1140" s="52"/>
      <c r="OFH1140" s="69"/>
      <c r="OFI1140" s="69"/>
      <c r="OFJ1140" s="69"/>
      <c r="OFK1140" s="107"/>
      <c r="OFL1140" s="2"/>
      <c r="OFM1140" s="15"/>
      <c r="OFN1140" s="15"/>
      <c r="OFO1140" s="80"/>
      <c r="OFP1140" s="52"/>
      <c r="OFQ1140" s="69"/>
      <c r="OFR1140" s="69"/>
      <c r="OFS1140" s="69"/>
      <c r="OFT1140" s="107"/>
      <c r="OFU1140" s="2"/>
      <c r="OFV1140" s="15"/>
      <c r="OFW1140" s="15"/>
      <c r="OFX1140" s="80"/>
      <c r="OFY1140" s="52"/>
      <c r="OFZ1140" s="69"/>
      <c r="OGA1140" s="69"/>
      <c r="OGB1140" s="69"/>
      <c r="OGC1140" s="107"/>
      <c r="OGD1140" s="2"/>
      <c r="OGE1140" s="15"/>
      <c r="OGF1140" s="15"/>
      <c r="OGG1140" s="80"/>
      <c r="OGH1140" s="52"/>
      <c r="OGI1140" s="69"/>
      <c r="OGJ1140" s="69"/>
      <c r="OGK1140" s="69"/>
      <c r="OGL1140" s="107"/>
      <c r="OGM1140" s="2"/>
      <c r="OGN1140" s="15"/>
      <c r="OGO1140" s="15"/>
      <c r="OGP1140" s="80"/>
      <c r="OGQ1140" s="52"/>
      <c r="OGR1140" s="69"/>
      <c r="OGS1140" s="69"/>
      <c r="OGT1140" s="69"/>
      <c r="OGU1140" s="107"/>
      <c r="OGV1140" s="2"/>
      <c r="OGW1140" s="15"/>
      <c r="OGX1140" s="15"/>
      <c r="OGY1140" s="80"/>
      <c r="OGZ1140" s="52"/>
      <c r="OHA1140" s="69"/>
      <c r="OHB1140" s="69"/>
      <c r="OHC1140" s="69"/>
      <c r="OHD1140" s="107"/>
      <c r="OHE1140" s="2"/>
      <c r="OHF1140" s="15"/>
      <c r="OHG1140" s="15"/>
      <c r="OHH1140" s="80"/>
      <c r="OHI1140" s="52"/>
      <c r="OHJ1140" s="69"/>
      <c r="OHK1140" s="69"/>
      <c r="OHL1140" s="69"/>
      <c r="OHM1140" s="107"/>
      <c r="OHN1140" s="2"/>
      <c r="OHO1140" s="15"/>
      <c r="OHP1140" s="15"/>
      <c r="OHQ1140" s="80"/>
      <c r="OHR1140" s="52"/>
      <c r="OHS1140" s="69"/>
      <c r="OHT1140" s="69"/>
      <c r="OHU1140" s="69"/>
      <c r="OHV1140" s="107"/>
      <c r="OHW1140" s="2"/>
      <c r="OHX1140" s="15"/>
      <c r="OHY1140" s="15"/>
      <c r="OHZ1140" s="80"/>
      <c r="OIA1140" s="52"/>
      <c r="OIB1140" s="69"/>
      <c r="OIC1140" s="69"/>
      <c r="OID1140" s="69"/>
      <c r="OIE1140" s="107"/>
      <c r="OIF1140" s="2"/>
      <c r="OIG1140" s="15"/>
      <c r="OIH1140" s="15"/>
      <c r="OII1140" s="80"/>
      <c r="OIJ1140" s="52"/>
      <c r="OIK1140" s="69"/>
      <c r="OIL1140" s="69"/>
      <c r="OIM1140" s="69"/>
      <c r="OIN1140" s="107"/>
      <c r="OIO1140" s="2"/>
      <c r="OIP1140" s="15"/>
      <c r="OIQ1140" s="15"/>
      <c r="OIR1140" s="80"/>
      <c r="OIS1140" s="52"/>
      <c r="OIT1140" s="69"/>
      <c r="OIU1140" s="69"/>
      <c r="OIV1140" s="69"/>
      <c r="OIW1140" s="107"/>
      <c r="OIX1140" s="2"/>
      <c r="OIY1140" s="15"/>
      <c r="OIZ1140" s="15"/>
      <c r="OJA1140" s="80"/>
      <c r="OJB1140" s="52"/>
      <c r="OJC1140" s="69"/>
      <c r="OJD1140" s="69"/>
      <c r="OJE1140" s="69"/>
      <c r="OJF1140" s="107"/>
      <c r="OJG1140" s="2"/>
      <c r="OJH1140" s="15"/>
      <c r="OJI1140" s="15"/>
      <c r="OJJ1140" s="80"/>
      <c r="OJK1140" s="52"/>
      <c r="OJL1140" s="69"/>
      <c r="OJM1140" s="69"/>
      <c r="OJN1140" s="69"/>
      <c r="OJO1140" s="107"/>
      <c r="OJP1140" s="2"/>
      <c r="OJQ1140" s="15"/>
      <c r="OJR1140" s="15"/>
      <c r="OJS1140" s="80"/>
      <c r="OJT1140" s="52"/>
      <c r="OJU1140" s="69"/>
      <c r="OJV1140" s="69"/>
      <c r="OJW1140" s="69"/>
      <c r="OJX1140" s="107"/>
      <c r="OJY1140" s="2"/>
      <c r="OJZ1140" s="15"/>
      <c r="OKA1140" s="15"/>
      <c r="OKB1140" s="80"/>
      <c r="OKC1140" s="52"/>
      <c r="OKD1140" s="69"/>
      <c r="OKE1140" s="69"/>
      <c r="OKF1140" s="69"/>
      <c r="OKG1140" s="107"/>
      <c r="OKH1140" s="2"/>
      <c r="OKI1140" s="15"/>
      <c r="OKJ1140" s="15"/>
      <c r="OKK1140" s="80"/>
      <c r="OKL1140" s="52"/>
      <c r="OKM1140" s="69"/>
      <c r="OKN1140" s="69"/>
      <c r="OKO1140" s="69"/>
      <c r="OKP1140" s="107"/>
      <c r="OKQ1140" s="2"/>
      <c r="OKR1140" s="15"/>
      <c r="OKS1140" s="15"/>
      <c r="OKT1140" s="80"/>
      <c r="OKU1140" s="52"/>
      <c r="OKV1140" s="69"/>
      <c r="OKW1140" s="69"/>
      <c r="OKX1140" s="69"/>
      <c r="OKY1140" s="107"/>
      <c r="OKZ1140" s="2"/>
      <c r="OLA1140" s="15"/>
      <c r="OLB1140" s="15"/>
      <c r="OLC1140" s="80"/>
      <c r="OLD1140" s="52"/>
      <c r="OLE1140" s="69"/>
      <c r="OLF1140" s="69"/>
      <c r="OLG1140" s="69"/>
      <c r="OLH1140" s="107"/>
      <c r="OLI1140" s="2"/>
      <c r="OLJ1140" s="15"/>
      <c r="OLK1140" s="15"/>
      <c r="OLL1140" s="80"/>
      <c r="OLM1140" s="52"/>
      <c r="OLN1140" s="69"/>
      <c r="OLO1140" s="69"/>
      <c r="OLP1140" s="69"/>
      <c r="OLQ1140" s="107"/>
      <c r="OLR1140" s="2"/>
      <c r="OLS1140" s="15"/>
      <c r="OLT1140" s="15"/>
      <c r="OLU1140" s="80"/>
      <c r="OLV1140" s="52"/>
      <c r="OLW1140" s="69"/>
      <c r="OLX1140" s="69"/>
      <c r="OLY1140" s="69"/>
      <c r="OLZ1140" s="107"/>
      <c r="OMA1140" s="2"/>
      <c r="OMB1140" s="15"/>
      <c r="OMC1140" s="15"/>
      <c r="OMD1140" s="80"/>
      <c r="OME1140" s="52"/>
      <c r="OMF1140" s="69"/>
      <c r="OMG1140" s="69"/>
      <c r="OMH1140" s="69"/>
      <c r="OMI1140" s="107"/>
      <c r="OMJ1140" s="2"/>
      <c r="OMK1140" s="15"/>
      <c r="OML1140" s="15"/>
      <c r="OMM1140" s="80"/>
      <c r="OMN1140" s="52"/>
      <c r="OMO1140" s="69"/>
      <c r="OMP1140" s="69"/>
      <c r="OMQ1140" s="69"/>
      <c r="OMR1140" s="107"/>
      <c r="OMS1140" s="2"/>
      <c r="OMT1140" s="15"/>
      <c r="OMU1140" s="15"/>
      <c r="OMV1140" s="80"/>
      <c r="OMW1140" s="52"/>
      <c r="OMX1140" s="69"/>
      <c r="OMY1140" s="69"/>
      <c r="OMZ1140" s="69"/>
      <c r="ONA1140" s="107"/>
      <c r="ONB1140" s="2"/>
      <c r="ONC1140" s="15"/>
      <c r="OND1140" s="15"/>
      <c r="ONE1140" s="80"/>
      <c r="ONF1140" s="52"/>
      <c r="ONG1140" s="69"/>
      <c r="ONH1140" s="69"/>
      <c r="ONI1140" s="69"/>
      <c r="ONJ1140" s="107"/>
      <c r="ONK1140" s="2"/>
      <c r="ONL1140" s="15"/>
      <c r="ONM1140" s="15"/>
      <c r="ONN1140" s="80"/>
      <c r="ONO1140" s="52"/>
      <c r="ONP1140" s="69"/>
      <c r="ONQ1140" s="69"/>
      <c r="ONR1140" s="69"/>
      <c r="ONS1140" s="107"/>
      <c r="ONT1140" s="2"/>
      <c r="ONU1140" s="15"/>
      <c r="ONV1140" s="15"/>
      <c r="ONW1140" s="80"/>
      <c r="ONX1140" s="52"/>
      <c r="ONY1140" s="69"/>
      <c r="ONZ1140" s="69"/>
      <c r="OOA1140" s="69"/>
      <c r="OOB1140" s="107"/>
      <c r="OOC1140" s="2"/>
      <c r="OOD1140" s="15"/>
      <c r="OOE1140" s="15"/>
      <c r="OOF1140" s="80"/>
      <c r="OOG1140" s="52"/>
      <c r="OOH1140" s="69"/>
      <c r="OOI1140" s="69"/>
      <c r="OOJ1140" s="69"/>
      <c r="OOK1140" s="107"/>
      <c r="OOL1140" s="2"/>
      <c r="OOM1140" s="15"/>
      <c r="OON1140" s="15"/>
      <c r="OOO1140" s="80"/>
      <c r="OOP1140" s="52"/>
      <c r="OOQ1140" s="69"/>
      <c r="OOR1140" s="69"/>
      <c r="OOS1140" s="69"/>
      <c r="OOT1140" s="107"/>
      <c r="OOU1140" s="2"/>
      <c r="OOV1140" s="15"/>
      <c r="OOW1140" s="15"/>
      <c r="OOX1140" s="80"/>
      <c r="OOY1140" s="52"/>
      <c r="OOZ1140" s="69"/>
      <c r="OPA1140" s="69"/>
      <c r="OPB1140" s="69"/>
      <c r="OPC1140" s="107"/>
      <c r="OPD1140" s="2"/>
      <c r="OPE1140" s="15"/>
      <c r="OPF1140" s="15"/>
      <c r="OPG1140" s="80"/>
      <c r="OPH1140" s="52"/>
      <c r="OPI1140" s="69"/>
      <c r="OPJ1140" s="69"/>
      <c r="OPK1140" s="69"/>
      <c r="OPL1140" s="107"/>
      <c r="OPM1140" s="2"/>
      <c r="OPN1140" s="15"/>
      <c r="OPO1140" s="15"/>
      <c r="OPP1140" s="80"/>
      <c r="OPQ1140" s="52"/>
      <c r="OPR1140" s="69"/>
      <c r="OPS1140" s="69"/>
      <c r="OPT1140" s="69"/>
      <c r="OPU1140" s="107"/>
      <c r="OPV1140" s="2"/>
      <c r="OPW1140" s="15"/>
      <c r="OPX1140" s="15"/>
      <c r="OPY1140" s="80"/>
      <c r="OPZ1140" s="52"/>
      <c r="OQA1140" s="69"/>
      <c r="OQB1140" s="69"/>
      <c r="OQC1140" s="69"/>
      <c r="OQD1140" s="107"/>
      <c r="OQE1140" s="2"/>
      <c r="OQF1140" s="15"/>
      <c r="OQG1140" s="15"/>
      <c r="OQH1140" s="80"/>
      <c r="OQI1140" s="52"/>
      <c r="OQJ1140" s="69"/>
      <c r="OQK1140" s="69"/>
      <c r="OQL1140" s="69"/>
      <c r="OQM1140" s="107"/>
      <c r="OQN1140" s="2"/>
      <c r="OQO1140" s="15"/>
      <c r="OQP1140" s="15"/>
      <c r="OQQ1140" s="80"/>
      <c r="OQR1140" s="52"/>
      <c r="OQS1140" s="69"/>
      <c r="OQT1140" s="69"/>
      <c r="OQU1140" s="69"/>
      <c r="OQV1140" s="107"/>
      <c r="OQW1140" s="2"/>
      <c r="OQX1140" s="15"/>
      <c r="OQY1140" s="15"/>
      <c r="OQZ1140" s="80"/>
      <c r="ORA1140" s="52"/>
      <c r="ORB1140" s="69"/>
      <c r="ORC1140" s="69"/>
      <c r="ORD1140" s="69"/>
      <c r="ORE1140" s="107"/>
      <c r="ORF1140" s="2"/>
      <c r="ORG1140" s="15"/>
      <c r="ORH1140" s="15"/>
      <c r="ORI1140" s="80"/>
      <c r="ORJ1140" s="52"/>
      <c r="ORK1140" s="69"/>
      <c r="ORL1140" s="69"/>
      <c r="ORM1140" s="69"/>
      <c r="ORN1140" s="107"/>
      <c r="ORO1140" s="2"/>
      <c r="ORP1140" s="15"/>
      <c r="ORQ1140" s="15"/>
      <c r="ORR1140" s="80"/>
      <c r="ORS1140" s="52"/>
      <c r="ORT1140" s="69"/>
      <c r="ORU1140" s="69"/>
      <c r="ORV1140" s="69"/>
      <c r="ORW1140" s="107"/>
      <c r="ORX1140" s="2"/>
      <c r="ORY1140" s="15"/>
      <c r="ORZ1140" s="15"/>
      <c r="OSA1140" s="80"/>
      <c r="OSB1140" s="52"/>
      <c r="OSC1140" s="69"/>
      <c r="OSD1140" s="69"/>
      <c r="OSE1140" s="69"/>
      <c r="OSF1140" s="107"/>
      <c r="OSG1140" s="2"/>
      <c r="OSH1140" s="15"/>
      <c r="OSI1140" s="15"/>
      <c r="OSJ1140" s="80"/>
      <c r="OSK1140" s="52"/>
      <c r="OSL1140" s="69"/>
      <c r="OSM1140" s="69"/>
      <c r="OSN1140" s="69"/>
      <c r="OSO1140" s="107"/>
      <c r="OSP1140" s="2"/>
      <c r="OSQ1140" s="15"/>
      <c r="OSR1140" s="15"/>
      <c r="OSS1140" s="80"/>
      <c r="OST1140" s="52"/>
      <c r="OSU1140" s="69"/>
      <c r="OSV1140" s="69"/>
      <c r="OSW1140" s="69"/>
      <c r="OSX1140" s="107"/>
      <c r="OSY1140" s="2"/>
      <c r="OSZ1140" s="15"/>
      <c r="OTA1140" s="15"/>
      <c r="OTB1140" s="80"/>
      <c r="OTC1140" s="52"/>
      <c r="OTD1140" s="69"/>
      <c r="OTE1140" s="69"/>
      <c r="OTF1140" s="69"/>
      <c r="OTG1140" s="107"/>
      <c r="OTH1140" s="2"/>
      <c r="OTI1140" s="15"/>
      <c r="OTJ1140" s="15"/>
      <c r="OTK1140" s="80"/>
      <c r="OTL1140" s="52"/>
      <c r="OTM1140" s="69"/>
      <c r="OTN1140" s="69"/>
      <c r="OTO1140" s="69"/>
      <c r="OTP1140" s="107"/>
      <c r="OTQ1140" s="2"/>
      <c r="OTR1140" s="15"/>
      <c r="OTS1140" s="15"/>
      <c r="OTT1140" s="80"/>
      <c r="OTU1140" s="52"/>
      <c r="OTV1140" s="69"/>
      <c r="OTW1140" s="69"/>
      <c r="OTX1140" s="69"/>
      <c r="OTY1140" s="107"/>
      <c r="OTZ1140" s="2"/>
      <c r="OUA1140" s="15"/>
      <c r="OUB1140" s="15"/>
      <c r="OUC1140" s="80"/>
      <c r="OUD1140" s="52"/>
      <c r="OUE1140" s="69"/>
      <c r="OUF1140" s="69"/>
      <c r="OUG1140" s="69"/>
      <c r="OUH1140" s="107"/>
      <c r="OUI1140" s="2"/>
      <c r="OUJ1140" s="15"/>
      <c r="OUK1140" s="15"/>
      <c r="OUL1140" s="80"/>
      <c r="OUM1140" s="52"/>
      <c r="OUN1140" s="69"/>
      <c r="OUO1140" s="69"/>
      <c r="OUP1140" s="69"/>
      <c r="OUQ1140" s="107"/>
      <c r="OUR1140" s="2"/>
      <c r="OUS1140" s="15"/>
      <c r="OUT1140" s="15"/>
      <c r="OUU1140" s="80"/>
      <c r="OUV1140" s="52"/>
      <c r="OUW1140" s="69"/>
      <c r="OUX1140" s="69"/>
      <c r="OUY1140" s="69"/>
      <c r="OUZ1140" s="107"/>
      <c r="OVA1140" s="2"/>
      <c r="OVB1140" s="15"/>
      <c r="OVC1140" s="15"/>
      <c r="OVD1140" s="80"/>
      <c r="OVE1140" s="52"/>
      <c r="OVF1140" s="69"/>
      <c r="OVG1140" s="69"/>
      <c r="OVH1140" s="69"/>
      <c r="OVI1140" s="107"/>
      <c r="OVJ1140" s="2"/>
      <c r="OVK1140" s="15"/>
      <c r="OVL1140" s="15"/>
      <c r="OVM1140" s="80"/>
      <c r="OVN1140" s="52"/>
      <c r="OVO1140" s="69"/>
      <c r="OVP1140" s="69"/>
      <c r="OVQ1140" s="69"/>
      <c r="OVR1140" s="107"/>
      <c r="OVS1140" s="2"/>
      <c r="OVT1140" s="15"/>
      <c r="OVU1140" s="15"/>
      <c r="OVV1140" s="80"/>
      <c r="OVW1140" s="52"/>
      <c r="OVX1140" s="69"/>
      <c r="OVY1140" s="69"/>
      <c r="OVZ1140" s="69"/>
      <c r="OWA1140" s="107"/>
      <c r="OWB1140" s="2"/>
      <c r="OWC1140" s="15"/>
      <c r="OWD1140" s="15"/>
      <c r="OWE1140" s="80"/>
      <c r="OWF1140" s="52"/>
      <c r="OWG1140" s="69"/>
      <c r="OWH1140" s="69"/>
      <c r="OWI1140" s="69"/>
      <c r="OWJ1140" s="107"/>
      <c r="OWK1140" s="2"/>
      <c r="OWL1140" s="15"/>
      <c r="OWM1140" s="15"/>
      <c r="OWN1140" s="80"/>
      <c r="OWO1140" s="52"/>
      <c r="OWP1140" s="69"/>
      <c r="OWQ1140" s="69"/>
      <c r="OWR1140" s="69"/>
      <c r="OWS1140" s="107"/>
      <c r="OWT1140" s="2"/>
      <c r="OWU1140" s="15"/>
      <c r="OWV1140" s="15"/>
      <c r="OWW1140" s="80"/>
      <c r="OWX1140" s="52"/>
      <c r="OWY1140" s="69"/>
      <c r="OWZ1140" s="69"/>
      <c r="OXA1140" s="69"/>
      <c r="OXB1140" s="107"/>
      <c r="OXC1140" s="2"/>
      <c r="OXD1140" s="15"/>
      <c r="OXE1140" s="15"/>
      <c r="OXF1140" s="80"/>
      <c r="OXG1140" s="52"/>
      <c r="OXH1140" s="69"/>
      <c r="OXI1140" s="69"/>
      <c r="OXJ1140" s="69"/>
      <c r="OXK1140" s="107"/>
      <c r="OXL1140" s="2"/>
      <c r="OXM1140" s="15"/>
      <c r="OXN1140" s="15"/>
      <c r="OXO1140" s="80"/>
      <c r="OXP1140" s="52"/>
      <c r="OXQ1140" s="69"/>
      <c r="OXR1140" s="69"/>
      <c r="OXS1140" s="69"/>
      <c r="OXT1140" s="107"/>
      <c r="OXU1140" s="2"/>
      <c r="OXV1140" s="15"/>
      <c r="OXW1140" s="15"/>
      <c r="OXX1140" s="80"/>
      <c r="OXY1140" s="52"/>
      <c r="OXZ1140" s="69"/>
      <c r="OYA1140" s="69"/>
      <c r="OYB1140" s="69"/>
      <c r="OYC1140" s="107"/>
      <c r="OYD1140" s="2"/>
      <c r="OYE1140" s="15"/>
      <c r="OYF1140" s="15"/>
      <c r="OYG1140" s="80"/>
      <c r="OYH1140" s="52"/>
      <c r="OYI1140" s="69"/>
      <c r="OYJ1140" s="69"/>
      <c r="OYK1140" s="69"/>
      <c r="OYL1140" s="107"/>
      <c r="OYM1140" s="2"/>
      <c r="OYN1140" s="15"/>
      <c r="OYO1140" s="15"/>
      <c r="OYP1140" s="80"/>
      <c r="OYQ1140" s="52"/>
      <c r="OYR1140" s="69"/>
      <c r="OYS1140" s="69"/>
      <c r="OYT1140" s="69"/>
      <c r="OYU1140" s="107"/>
      <c r="OYV1140" s="2"/>
      <c r="OYW1140" s="15"/>
      <c r="OYX1140" s="15"/>
      <c r="OYY1140" s="80"/>
      <c r="OYZ1140" s="52"/>
      <c r="OZA1140" s="69"/>
      <c r="OZB1140" s="69"/>
      <c r="OZC1140" s="69"/>
      <c r="OZD1140" s="107"/>
      <c r="OZE1140" s="2"/>
      <c r="OZF1140" s="15"/>
      <c r="OZG1140" s="15"/>
      <c r="OZH1140" s="80"/>
      <c r="OZI1140" s="52"/>
      <c r="OZJ1140" s="69"/>
      <c r="OZK1140" s="69"/>
      <c r="OZL1140" s="69"/>
      <c r="OZM1140" s="107"/>
      <c r="OZN1140" s="2"/>
      <c r="OZO1140" s="15"/>
      <c r="OZP1140" s="15"/>
      <c r="OZQ1140" s="80"/>
      <c r="OZR1140" s="52"/>
      <c r="OZS1140" s="69"/>
      <c r="OZT1140" s="69"/>
      <c r="OZU1140" s="69"/>
      <c r="OZV1140" s="107"/>
      <c r="OZW1140" s="2"/>
      <c r="OZX1140" s="15"/>
      <c r="OZY1140" s="15"/>
      <c r="OZZ1140" s="80"/>
      <c r="PAA1140" s="52"/>
      <c r="PAB1140" s="69"/>
      <c r="PAC1140" s="69"/>
      <c r="PAD1140" s="69"/>
      <c r="PAE1140" s="107"/>
      <c r="PAF1140" s="2"/>
      <c r="PAG1140" s="15"/>
      <c r="PAH1140" s="15"/>
      <c r="PAI1140" s="80"/>
      <c r="PAJ1140" s="52"/>
      <c r="PAK1140" s="69"/>
      <c r="PAL1140" s="69"/>
      <c r="PAM1140" s="69"/>
      <c r="PAN1140" s="107"/>
      <c r="PAO1140" s="2"/>
      <c r="PAP1140" s="15"/>
      <c r="PAQ1140" s="15"/>
      <c r="PAR1140" s="80"/>
      <c r="PAS1140" s="52"/>
      <c r="PAT1140" s="69"/>
      <c r="PAU1140" s="69"/>
      <c r="PAV1140" s="69"/>
      <c r="PAW1140" s="107"/>
      <c r="PAX1140" s="2"/>
      <c r="PAY1140" s="15"/>
      <c r="PAZ1140" s="15"/>
      <c r="PBA1140" s="80"/>
      <c r="PBB1140" s="52"/>
      <c r="PBC1140" s="69"/>
      <c r="PBD1140" s="69"/>
      <c r="PBE1140" s="69"/>
      <c r="PBF1140" s="107"/>
      <c r="PBG1140" s="2"/>
      <c r="PBH1140" s="15"/>
      <c r="PBI1140" s="15"/>
      <c r="PBJ1140" s="80"/>
      <c r="PBK1140" s="52"/>
      <c r="PBL1140" s="69"/>
      <c r="PBM1140" s="69"/>
      <c r="PBN1140" s="69"/>
      <c r="PBO1140" s="107"/>
      <c r="PBP1140" s="2"/>
      <c r="PBQ1140" s="15"/>
      <c r="PBR1140" s="15"/>
      <c r="PBS1140" s="80"/>
      <c r="PBT1140" s="52"/>
      <c r="PBU1140" s="69"/>
      <c r="PBV1140" s="69"/>
      <c r="PBW1140" s="69"/>
      <c r="PBX1140" s="107"/>
      <c r="PBY1140" s="2"/>
      <c r="PBZ1140" s="15"/>
      <c r="PCA1140" s="15"/>
      <c r="PCB1140" s="80"/>
      <c r="PCC1140" s="52"/>
      <c r="PCD1140" s="69"/>
      <c r="PCE1140" s="69"/>
      <c r="PCF1140" s="69"/>
      <c r="PCG1140" s="107"/>
      <c r="PCH1140" s="2"/>
      <c r="PCI1140" s="15"/>
      <c r="PCJ1140" s="15"/>
      <c r="PCK1140" s="80"/>
      <c r="PCL1140" s="52"/>
      <c r="PCM1140" s="69"/>
      <c r="PCN1140" s="69"/>
      <c r="PCO1140" s="69"/>
      <c r="PCP1140" s="107"/>
      <c r="PCQ1140" s="2"/>
      <c r="PCR1140" s="15"/>
      <c r="PCS1140" s="15"/>
      <c r="PCT1140" s="80"/>
      <c r="PCU1140" s="52"/>
      <c r="PCV1140" s="69"/>
      <c r="PCW1140" s="69"/>
      <c r="PCX1140" s="69"/>
      <c r="PCY1140" s="107"/>
      <c r="PCZ1140" s="2"/>
      <c r="PDA1140" s="15"/>
      <c r="PDB1140" s="15"/>
      <c r="PDC1140" s="80"/>
      <c r="PDD1140" s="52"/>
      <c r="PDE1140" s="69"/>
      <c r="PDF1140" s="69"/>
      <c r="PDG1140" s="69"/>
      <c r="PDH1140" s="107"/>
      <c r="PDI1140" s="2"/>
      <c r="PDJ1140" s="15"/>
      <c r="PDK1140" s="15"/>
      <c r="PDL1140" s="80"/>
      <c r="PDM1140" s="52"/>
      <c r="PDN1140" s="69"/>
      <c r="PDO1140" s="69"/>
      <c r="PDP1140" s="69"/>
      <c r="PDQ1140" s="107"/>
      <c r="PDR1140" s="2"/>
      <c r="PDS1140" s="15"/>
      <c r="PDT1140" s="15"/>
      <c r="PDU1140" s="80"/>
      <c r="PDV1140" s="52"/>
      <c r="PDW1140" s="69"/>
      <c r="PDX1140" s="69"/>
      <c r="PDY1140" s="69"/>
      <c r="PDZ1140" s="107"/>
      <c r="PEA1140" s="2"/>
      <c r="PEB1140" s="15"/>
      <c r="PEC1140" s="15"/>
      <c r="PED1140" s="80"/>
      <c r="PEE1140" s="52"/>
      <c r="PEF1140" s="69"/>
      <c r="PEG1140" s="69"/>
      <c r="PEH1140" s="69"/>
      <c r="PEI1140" s="107"/>
      <c r="PEJ1140" s="2"/>
      <c r="PEK1140" s="15"/>
      <c r="PEL1140" s="15"/>
      <c r="PEM1140" s="80"/>
      <c r="PEN1140" s="52"/>
      <c r="PEO1140" s="69"/>
      <c r="PEP1140" s="69"/>
      <c r="PEQ1140" s="69"/>
      <c r="PER1140" s="107"/>
      <c r="PES1140" s="2"/>
      <c r="PET1140" s="15"/>
      <c r="PEU1140" s="15"/>
      <c r="PEV1140" s="80"/>
      <c r="PEW1140" s="52"/>
      <c r="PEX1140" s="69"/>
      <c r="PEY1140" s="69"/>
      <c r="PEZ1140" s="69"/>
      <c r="PFA1140" s="107"/>
      <c r="PFB1140" s="2"/>
      <c r="PFC1140" s="15"/>
      <c r="PFD1140" s="15"/>
      <c r="PFE1140" s="80"/>
      <c r="PFF1140" s="52"/>
      <c r="PFG1140" s="69"/>
      <c r="PFH1140" s="69"/>
      <c r="PFI1140" s="69"/>
      <c r="PFJ1140" s="107"/>
      <c r="PFK1140" s="2"/>
      <c r="PFL1140" s="15"/>
      <c r="PFM1140" s="15"/>
      <c r="PFN1140" s="80"/>
      <c r="PFO1140" s="52"/>
      <c r="PFP1140" s="69"/>
      <c r="PFQ1140" s="69"/>
      <c r="PFR1140" s="69"/>
      <c r="PFS1140" s="107"/>
      <c r="PFT1140" s="2"/>
      <c r="PFU1140" s="15"/>
      <c r="PFV1140" s="15"/>
      <c r="PFW1140" s="80"/>
      <c r="PFX1140" s="52"/>
      <c r="PFY1140" s="69"/>
      <c r="PFZ1140" s="69"/>
      <c r="PGA1140" s="69"/>
      <c r="PGB1140" s="107"/>
      <c r="PGC1140" s="2"/>
      <c r="PGD1140" s="15"/>
      <c r="PGE1140" s="15"/>
      <c r="PGF1140" s="80"/>
      <c r="PGG1140" s="52"/>
      <c r="PGH1140" s="69"/>
      <c r="PGI1140" s="69"/>
      <c r="PGJ1140" s="69"/>
      <c r="PGK1140" s="107"/>
      <c r="PGL1140" s="2"/>
      <c r="PGM1140" s="15"/>
      <c r="PGN1140" s="15"/>
      <c r="PGO1140" s="80"/>
      <c r="PGP1140" s="52"/>
      <c r="PGQ1140" s="69"/>
      <c r="PGR1140" s="69"/>
      <c r="PGS1140" s="69"/>
      <c r="PGT1140" s="107"/>
      <c r="PGU1140" s="2"/>
      <c r="PGV1140" s="15"/>
      <c r="PGW1140" s="15"/>
      <c r="PGX1140" s="80"/>
      <c r="PGY1140" s="52"/>
      <c r="PGZ1140" s="69"/>
      <c r="PHA1140" s="69"/>
      <c r="PHB1140" s="69"/>
      <c r="PHC1140" s="107"/>
      <c r="PHD1140" s="2"/>
      <c r="PHE1140" s="15"/>
      <c r="PHF1140" s="15"/>
      <c r="PHG1140" s="80"/>
      <c r="PHH1140" s="52"/>
      <c r="PHI1140" s="69"/>
      <c r="PHJ1140" s="69"/>
      <c r="PHK1140" s="69"/>
      <c r="PHL1140" s="107"/>
      <c r="PHM1140" s="2"/>
      <c r="PHN1140" s="15"/>
      <c r="PHO1140" s="15"/>
      <c r="PHP1140" s="80"/>
      <c r="PHQ1140" s="52"/>
      <c r="PHR1140" s="69"/>
      <c r="PHS1140" s="69"/>
      <c r="PHT1140" s="69"/>
      <c r="PHU1140" s="107"/>
      <c r="PHV1140" s="2"/>
      <c r="PHW1140" s="15"/>
      <c r="PHX1140" s="15"/>
      <c r="PHY1140" s="80"/>
      <c r="PHZ1140" s="52"/>
      <c r="PIA1140" s="69"/>
      <c r="PIB1140" s="69"/>
      <c r="PIC1140" s="69"/>
      <c r="PID1140" s="107"/>
      <c r="PIE1140" s="2"/>
      <c r="PIF1140" s="15"/>
      <c r="PIG1140" s="15"/>
      <c r="PIH1140" s="80"/>
      <c r="PII1140" s="52"/>
      <c r="PIJ1140" s="69"/>
      <c r="PIK1140" s="69"/>
      <c r="PIL1140" s="69"/>
      <c r="PIM1140" s="107"/>
      <c r="PIN1140" s="2"/>
      <c r="PIO1140" s="15"/>
      <c r="PIP1140" s="15"/>
      <c r="PIQ1140" s="80"/>
      <c r="PIR1140" s="52"/>
      <c r="PIS1140" s="69"/>
      <c r="PIT1140" s="69"/>
      <c r="PIU1140" s="69"/>
      <c r="PIV1140" s="107"/>
      <c r="PIW1140" s="2"/>
      <c r="PIX1140" s="15"/>
      <c r="PIY1140" s="15"/>
      <c r="PIZ1140" s="80"/>
      <c r="PJA1140" s="52"/>
      <c r="PJB1140" s="69"/>
      <c r="PJC1140" s="69"/>
      <c r="PJD1140" s="69"/>
      <c r="PJE1140" s="107"/>
      <c r="PJF1140" s="2"/>
      <c r="PJG1140" s="15"/>
      <c r="PJH1140" s="15"/>
      <c r="PJI1140" s="80"/>
      <c r="PJJ1140" s="52"/>
      <c r="PJK1140" s="69"/>
      <c r="PJL1140" s="69"/>
      <c r="PJM1140" s="69"/>
      <c r="PJN1140" s="107"/>
      <c r="PJO1140" s="2"/>
      <c r="PJP1140" s="15"/>
      <c r="PJQ1140" s="15"/>
      <c r="PJR1140" s="80"/>
      <c r="PJS1140" s="52"/>
      <c r="PJT1140" s="69"/>
      <c r="PJU1140" s="69"/>
      <c r="PJV1140" s="69"/>
      <c r="PJW1140" s="107"/>
      <c r="PJX1140" s="2"/>
      <c r="PJY1140" s="15"/>
      <c r="PJZ1140" s="15"/>
      <c r="PKA1140" s="80"/>
      <c r="PKB1140" s="52"/>
      <c r="PKC1140" s="69"/>
      <c r="PKD1140" s="69"/>
      <c r="PKE1140" s="69"/>
      <c r="PKF1140" s="107"/>
      <c r="PKG1140" s="2"/>
      <c r="PKH1140" s="15"/>
      <c r="PKI1140" s="15"/>
      <c r="PKJ1140" s="80"/>
      <c r="PKK1140" s="52"/>
      <c r="PKL1140" s="69"/>
      <c r="PKM1140" s="69"/>
      <c r="PKN1140" s="69"/>
      <c r="PKO1140" s="107"/>
      <c r="PKP1140" s="2"/>
      <c r="PKQ1140" s="15"/>
      <c r="PKR1140" s="15"/>
      <c r="PKS1140" s="80"/>
      <c r="PKT1140" s="52"/>
      <c r="PKU1140" s="69"/>
      <c r="PKV1140" s="69"/>
      <c r="PKW1140" s="69"/>
      <c r="PKX1140" s="107"/>
      <c r="PKY1140" s="2"/>
      <c r="PKZ1140" s="15"/>
      <c r="PLA1140" s="15"/>
      <c r="PLB1140" s="80"/>
      <c r="PLC1140" s="52"/>
      <c r="PLD1140" s="69"/>
      <c r="PLE1140" s="69"/>
      <c r="PLF1140" s="69"/>
      <c r="PLG1140" s="107"/>
      <c r="PLH1140" s="2"/>
      <c r="PLI1140" s="15"/>
      <c r="PLJ1140" s="15"/>
      <c r="PLK1140" s="80"/>
      <c r="PLL1140" s="52"/>
      <c r="PLM1140" s="69"/>
      <c r="PLN1140" s="69"/>
      <c r="PLO1140" s="69"/>
      <c r="PLP1140" s="107"/>
      <c r="PLQ1140" s="2"/>
      <c r="PLR1140" s="15"/>
      <c r="PLS1140" s="15"/>
      <c r="PLT1140" s="80"/>
      <c r="PLU1140" s="52"/>
      <c r="PLV1140" s="69"/>
      <c r="PLW1140" s="69"/>
      <c r="PLX1140" s="69"/>
      <c r="PLY1140" s="107"/>
      <c r="PLZ1140" s="2"/>
      <c r="PMA1140" s="15"/>
      <c r="PMB1140" s="15"/>
      <c r="PMC1140" s="80"/>
      <c r="PMD1140" s="52"/>
      <c r="PME1140" s="69"/>
      <c r="PMF1140" s="69"/>
      <c r="PMG1140" s="69"/>
      <c r="PMH1140" s="107"/>
      <c r="PMI1140" s="2"/>
      <c r="PMJ1140" s="15"/>
      <c r="PMK1140" s="15"/>
      <c r="PML1140" s="80"/>
      <c r="PMM1140" s="52"/>
      <c r="PMN1140" s="69"/>
      <c r="PMO1140" s="69"/>
      <c r="PMP1140" s="69"/>
      <c r="PMQ1140" s="107"/>
      <c r="PMR1140" s="2"/>
      <c r="PMS1140" s="15"/>
      <c r="PMT1140" s="15"/>
      <c r="PMU1140" s="80"/>
      <c r="PMV1140" s="52"/>
      <c r="PMW1140" s="69"/>
      <c r="PMX1140" s="69"/>
      <c r="PMY1140" s="69"/>
      <c r="PMZ1140" s="107"/>
      <c r="PNA1140" s="2"/>
      <c r="PNB1140" s="15"/>
      <c r="PNC1140" s="15"/>
      <c r="PND1140" s="80"/>
      <c r="PNE1140" s="52"/>
      <c r="PNF1140" s="69"/>
      <c r="PNG1140" s="69"/>
      <c r="PNH1140" s="69"/>
      <c r="PNI1140" s="107"/>
      <c r="PNJ1140" s="2"/>
      <c r="PNK1140" s="15"/>
      <c r="PNL1140" s="15"/>
      <c r="PNM1140" s="80"/>
      <c r="PNN1140" s="52"/>
      <c r="PNO1140" s="69"/>
      <c r="PNP1140" s="69"/>
      <c r="PNQ1140" s="69"/>
      <c r="PNR1140" s="107"/>
      <c r="PNS1140" s="2"/>
      <c r="PNT1140" s="15"/>
      <c r="PNU1140" s="15"/>
      <c r="PNV1140" s="80"/>
      <c r="PNW1140" s="52"/>
      <c r="PNX1140" s="69"/>
      <c r="PNY1140" s="69"/>
      <c r="PNZ1140" s="69"/>
      <c r="POA1140" s="107"/>
      <c r="POB1140" s="2"/>
      <c r="POC1140" s="15"/>
      <c r="POD1140" s="15"/>
      <c r="POE1140" s="80"/>
      <c r="POF1140" s="52"/>
      <c r="POG1140" s="69"/>
      <c r="POH1140" s="69"/>
      <c r="POI1140" s="69"/>
      <c r="POJ1140" s="107"/>
      <c r="POK1140" s="2"/>
      <c r="POL1140" s="15"/>
      <c r="POM1140" s="15"/>
      <c r="PON1140" s="80"/>
      <c r="POO1140" s="52"/>
      <c r="POP1140" s="69"/>
      <c r="POQ1140" s="69"/>
      <c r="POR1140" s="69"/>
      <c r="POS1140" s="107"/>
      <c r="POT1140" s="2"/>
      <c r="POU1140" s="15"/>
      <c r="POV1140" s="15"/>
      <c r="POW1140" s="80"/>
      <c r="POX1140" s="52"/>
      <c r="POY1140" s="69"/>
      <c r="POZ1140" s="69"/>
      <c r="PPA1140" s="69"/>
      <c r="PPB1140" s="107"/>
      <c r="PPC1140" s="2"/>
      <c r="PPD1140" s="15"/>
      <c r="PPE1140" s="15"/>
      <c r="PPF1140" s="80"/>
      <c r="PPG1140" s="52"/>
      <c r="PPH1140" s="69"/>
      <c r="PPI1140" s="69"/>
      <c r="PPJ1140" s="69"/>
      <c r="PPK1140" s="107"/>
      <c r="PPL1140" s="2"/>
      <c r="PPM1140" s="15"/>
      <c r="PPN1140" s="15"/>
      <c r="PPO1140" s="80"/>
      <c r="PPP1140" s="52"/>
      <c r="PPQ1140" s="69"/>
      <c r="PPR1140" s="69"/>
      <c r="PPS1140" s="69"/>
      <c r="PPT1140" s="107"/>
      <c r="PPU1140" s="2"/>
      <c r="PPV1140" s="15"/>
      <c r="PPW1140" s="15"/>
      <c r="PPX1140" s="80"/>
      <c r="PPY1140" s="52"/>
      <c r="PPZ1140" s="69"/>
      <c r="PQA1140" s="69"/>
      <c r="PQB1140" s="69"/>
      <c r="PQC1140" s="107"/>
      <c r="PQD1140" s="2"/>
      <c r="PQE1140" s="15"/>
      <c r="PQF1140" s="15"/>
      <c r="PQG1140" s="80"/>
      <c r="PQH1140" s="52"/>
      <c r="PQI1140" s="69"/>
      <c r="PQJ1140" s="69"/>
      <c r="PQK1140" s="69"/>
      <c r="PQL1140" s="107"/>
      <c r="PQM1140" s="2"/>
      <c r="PQN1140" s="15"/>
      <c r="PQO1140" s="15"/>
      <c r="PQP1140" s="80"/>
      <c r="PQQ1140" s="52"/>
      <c r="PQR1140" s="69"/>
      <c r="PQS1140" s="69"/>
      <c r="PQT1140" s="69"/>
      <c r="PQU1140" s="107"/>
      <c r="PQV1140" s="2"/>
      <c r="PQW1140" s="15"/>
      <c r="PQX1140" s="15"/>
      <c r="PQY1140" s="80"/>
      <c r="PQZ1140" s="52"/>
      <c r="PRA1140" s="69"/>
      <c r="PRB1140" s="69"/>
      <c r="PRC1140" s="69"/>
      <c r="PRD1140" s="107"/>
      <c r="PRE1140" s="2"/>
      <c r="PRF1140" s="15"/>
      <c r="PRG1140" s="15"/>
      <c r="PRH1140" s="80"/>
      <c r="PRI1140" s="52"/>
      <c r="PRJ1140" s="69"/>
      <c r="PRK1140" s="69"/>
      <c r="PRL1140" s="69"/>
      <c r="PRM1140" s="107"/>
      <c r="PRN1140" s="2"/>
      <c r="PRO1140" s="15"/>
      <c r="PRP1140" s="15"/>
      <c r="PRQ1140" s="80"/>
      <c r="PRR1140" s="52"/>
      <c r="PRS1140" s="69"/>
      <c r="PRT1140" s="69"/>
      <c r="PRU1140" s="69"/>
      <c r="PRV1140" s="107"/>
      <c r="PRW1140" s="2"/>
      <c r="PRX1140" s="15"/>
      <c r="PRY1140" s="15"/>
      <c r="PRZ1140" s="80"/>
      <c r="PSA1140" s="52"/>
      <c r="PSB1140" s="69"/>
      <c r="PSC1140" s="69"/>
      <c r="PSD1140" s="69"/>
      <c r="PSE1140" s="107"/>
      <c r="PSF1140" s="2"/>
      <c r="PSG1140" s="15"/>
      <c r="PSH1140" s="15"/>
      <c r="PSI1140" s="80"/>
      <c r="PSJ1140" s="52"/>
      <c r="PSK1140" s="69"/>
      <c r="PSL1140" s="69"/>
      <c r="PSM1140" s="69"/>
      <c r="PSN1140" s="107"/>
      <c r="PSO1140" s="2"/>
      <c r="PSP1140" s="15"/>
      <c r="PSQ1140" s="15"/>
      <c r="PSR1140" s="80"/>
      <c r="PSS1140" s="52"/>
      <c r="PST1140" s="69"/>
      <c r="PSU1140" s="69"/>
      <c r="PSV1140" s="69"/>
      <c r="PSW1140" s="107"/>
      <c r="PSX1140" s="2"/>
      <c r="PSY1140" s="15"/>
      <c r="PSZ1140" s="15"/>
      <c r="PTA1140" s="80"/>
      <c r="PTB1140" s="52"/>
      <c r="PTC1140" s="69"/>
      <c r="PTD1140" s="69"/>
      <c r="PTE1140" s="69"/>
      <c r="PTF1140" s="107"/>
      <c r="PTG1140" s="2"/>
      <c r="PTH1140" s="15"/>
      <c r="PTI1140" s="15"/>
      <c r="PTJ1140" s="80"/>
      <c r="PTK1140" s="52"/>
      <c r="PTL1140" s="69"/>
      <c r="PTM1140" s="69"/>
      <c r="PTN1140" s="69"/>
      <c r="PTO1140" s="107"/>
      <c r="PTP1140" s="2"/>
      <c r="PTQ1140" s="15"/>
      <c r="PTR1140" s="15"/>
      <c r="PTS1140" s="80"/>
      <c r="PTT1140" s="52"/>
      <c r="PTU1140" s="69"/>
      <c r="PTV1140" s="69"/>
      <c r="PTW1140" s="69"/>
      <c r="PTX1140" s="107"/>
      <c r="PTY1140" s="2"/>
      <c r="PTZ1140" s="15"/>
      <c r="PUA1140" s="15"/>
      <c r="PUB1140" s="80"/>
      <c r="PUC1140" s="52"/>
      <c r="PUD1140" s="69"/>
      <c r="PUE1140" s="69"/>
      <c r="PUF1140" s="69"/>
      <c r="PUG1140" s="107"/>
      <c r="PUH1140" s="2"/>
      <c r="PUI1140" s="15"/>
      <c r="PUJ1140" s="15"/>
      <c r="PUK1140" s="80"/>
      <c r="PUL1140" s="52"/>
      <c r="PUM1140" s="69"/>
      <c r="PUN1140" s="69"/>
      <c r="PUO1140" s="69"/>
      <c r="PUP1140" s="107"/>
      <c r="PUQ1140" s="2"/>
      <c r="PUR1140" s="15"/>
      <c r="PUS1140" s="15"/>
      <c r="PUT1140" s="80"/>
      <c r="PUU1140" s="52"/>
      <c r="PUV1140" s="69"/>
      <c r="PUW1140" s="69"/>
      <c r="PUX1140" s="69"/>
      <c r="PUY1140" s="107"/>
      <c r="PUZ1140" s="2"/>
      <c r="PVA1140" s="15"/>
      <c r="PVB1140" s="15"/>
      <c r="PVC1140" s="80"/>
      <c r="PVD1140" s="52"/>
      <c r="PVE1140" s="69"/>
      <c r="PVF1140" s="69"/>
      <c r="PVG1140" s="69"/>
      <c r="PVH1140" s="107"/>
      <c r="PVI1140" s="2"/>
      <c r="PVJ1140" s="15"/>
      <c r="PVK1140" s="15"/>
      <c r="PVL1140" s="80"/>
      <c r="PVM1140" s="52"/>
      <c r="PVN1140" s="69"/>
      <c r="PVO1140" s="69"/>
      <c r="PVP1140" s="69"/>
      <c r="PVQ1140" s="107"/>
      <c r="PVR1140" s="2"/>
      <c r="PVS1140" s="15"/>
      <c r="PVT1140" s="15"/>
      <c r="PVU1140" s="80"/>
      <c r="PVV1140" s="52"/>
      <c r="PVW1140" s="69"/>
      <c r="PVX1140" s="69"/>
      <c r="PVY1140" s="69"/>
      <c r="PVZ1140" s="107"/>
      <c r="PWA1140" s="2"/>
      <c r="PWB1140" s="15"/>
      <c r="PWC1140" s="15"/>
      <c r="PWD1140" s="80"/>
      <c r="PWE1140" s="52"/>
      <c r="PWF1140" s="69"/>
      <c r="PWG1140" s="69"/>
      <c r="PWH1140" s="69"/>
      <c r="PWI1140" s="107"/>
      <c r="PWJ1140" s="2"/>
      <c r="PWK1140" s="15"/>
      <c r="PWL1140" s="15"/>
      <c r="PWM1140" s="80"/>
      <c r="PWN1140" s="52"/>
      <c r="PWO1140" s="69"/>
      <c r="PWP1140" s="69"/>
      <c r="PWQ1140" s="69"/>
      <c r="PWR1140" s="107"/>
      <c r="PWS1140" s="2"/>
      <c r="PWT1140" s="15"/>
      <c r="PWU1140" s="15"/>
      <c r="PWV1140" s="80"/>
      <c r="PWW1140" s="52"/>
      <c r="PWX1140" s="69"/>
      <c r="PWY1140" s="69"/>
      <c r="PWZ1140" s="69"/>
      <c r="PXA1140" s="107"/>
      <c r="PXB1140" s="2"/>
      <c r="PXC1140" s="15"/>
      <c r="PXD1140" s="15"/>
      <c r="PXE1140" s="80"/>
      <c r="PXF1140" s="52"/>
      <c r="PXG1140" s="69"/>
      <c r="PXH1140" s="69"/>
      <c r="PXI1140" s="69"/>
      <c r="PXJ1140" s="107"/>
      <c r="PXK1140" s="2"/>
      <c r="PXL1140" s="15"/>
      <c r="PXM1140" s="15"/>
      <c r="PXN1140" s="80"/>
      <c r="PXO1140" s="52"/>
      <c r="PXP1140" s="69"/>
      <c r="PXQ1140" s="69"/>
      <c r="PXR1140" s="69"/>
      <c r="PXS1140" s="107"/>
      <c r="PXT1140" s="2"/>
      <c r="PXU1140" s="15"/>
      <c r="PXV1140" s="15"/>
      <c r="PXW1140" s="80"/>
      <c r="PXX1140" s="52"/>
      <c r="PXY1140" s="69"/>
      <c r="PXZ1140" s="69"/>
      <c r="PYA1140" s="69"/>
      <c r="PYB1140" s="107"/>
      <c r="PYC1140" s="2"/>
      <c r="PYD1140" s="15"/>
      <c r="PYE1140" s="15"/>
      <c r="PYF1140" s="80"/>
      <c r="PYG1140" s="52"/>
      <c r="PYH1140" s="69"/>
      <c r="PYI1140" s="69"/>
      <c r="PYJ1140" s="69"/>
      <c r="PYK1140" s="107"/>
      <c r="PYL1140" s="2"/>
      <c r="PYM1140" s="15"/>
      <c r="PYN1140" s="15"/>
      <c r="PYO1140" s="80"/>
      <c r="PYP1140" s="52"/>
      <c r="PYQ1140" s="69"/>
      <c r="PYR1140" s="69"/>
      <c r="PYS1140" s="69"/>
      <c r="PYT1140" s="107"/>
      <c r="PYU1140" s="2"/>
      <c r="PYV1140" s="15"/>
      <c r="PYW1140" s="15"/>
      <c r="PYX1140" s="80"/>
      <c r="PYY1140" s="52"/>
      <c r="PYZ1140" s="69"/>
      <c r="PZA1140" s="69"/>
      <c r="PZB1140" s="69"/>
      <c r="PZC1140" s="107"/>
      <c r="PZD1140" s="2"/>
      <c r="PZE1140" s="15"/>
      <c r="PZF1140" s="15"/>
      <c r="PZG1140" s="80"/>
      <c r="PZH1140" s="52"/>
      <c r="PZI1140" s="69"/>
      <c r="PZJ1140" s="69"/>
      <c r="PZK1140" s="69"/>
      <c r="PZL1140" s="107"/>
      <c r="PZM1140" s="2"/>
      <c r="PZN1140" s="15"/>
      <c r="PZO1140" s="15"/>
      <c r="PZP1140" s="80"/>
      <c r="PZQ1140" s="52"/>
      <c r="PZR1140" s="69"/>
      <c r="PZS1140" s="69"/>
      <c r="PZT1140" s="69"/>
      <c r="PZU1140" s="107"/>
      <c r="PZV1140" s="2"/>
      <c r="PZW1140" s="15"/>
      <c r="PZX1140" s="15"/>
      <c r="PZY1140" s="80"/>
      <c r="PZZ1140" s="52"/>
      <c r="QAA1140" s="69"/>
      <c r="QAB1140" s="69"/>
      <c r="QAC1140" s="69"/>
      <c r="QAD1140" s="107"/>
      <c r="QAE1140" s="2"/>
      <c r="QAF1140" s="15"/>
      <c r="QAG1140" s="15"/>
      <c r="QAH1140" s="80"/>
      <c r="QAI1140" s="52"/>
      <c r="QAJ1140" s="69"/>
      <c r="QAK1140" s="69"/>
      <c r="QAL1140" s="69"/>
      <c r="QAM1140" s="107"/>
      <c r="QAN1140" s="2"/>
      <c r="QAO1140" s="15"/>
      <c r="QAP1140" s="15"/>
      <c r="QAQ1140" s="80"/>
      <c r="QAR1140" s="52"/>
      <c r="QAS1140" s="69"/>
      <c r="QAT1140" s="69"/>
      <c r="QAU1140" s="69"/>
      <c r="QAV1140" s="107"/>
      <c r="QAW1140" s="2"/>
      <c r="QAX1140" s="15"/>
      <c r="QAY1140" s="15"/>
      <c r="QAZ1140" s="80"/>
      <c r="QBA1140" s="52"/>
      <c r="QBB1140" s="69"/>
      <c r="QBC1140" s="69"/>
      <c r="QBD1140" s="69"/>
      <c r="QBE1140" s="107"/>
      <c r="QBF1140" s="2"/>
      <c r="QBG1140" s="15"/>
      <c r="QBH1140" s="15"/>
      <c r="QBI1140" s="80"/>
      <c r="QBJ1140" s="52"/>
      <c r="QBK1140" s="69"/>
      <c r="QBL1140" s="69"/>
      <c r="QBM1140" s="69"/>
      <c r="QBN1140" s="107"/>
      <c r="QBO1140" s="2"/>
      <c r="QBP1140" s="15"/>
      <c r="QBQ1140" s="15"/>
      <c r="QBR1140" s="80"/>
      <c r="QBS1140" s="52"/>
      <c r="QBT1140" s="69"/>
      <c r="QBU1140" s="69"/>
      <c r="QBV1140" s="69"/>
      <c r="QBW1140" s="107"/>
      <c r="QBX1140" s="2"/>
      <c r="QBY1140" s="15"/>
      <c r="QBZ1140" s="15"/>
      <c r="QCA1140" s="80"/>
      <c r="QCB1140" s="52"/>
      <c r="QCC1140" s="69"/>
      <c r="QCD1140" s="69"/>
      <c r="QCE1140" s="69"/>
      <c r="QCF1140" s="107"/>
      <c r="QCG1140" s="2"/>
      <c r="QCH1140" s="15"/>
      <c r="QCI1140" s="15"/>
      <c r="QCJ1140" s="80"/>
      <c r="QCK1140" s="52"/>
      <c r="QCL1140" s="69"/>
      <c r="QCM1140" s="69"/>
      <c r="QCN1140" s="69"/>
      <c r="QCO1140" s="107"/>
      <c r="QCP1140" s="2"/>
      <c r="QCQ1140" s="15"/>
      <c r="QCR1140" s="15"/>
      <c r="QCS1140" s="80"/>
      <c r="QCT1140" s="52"/>
      <c r="QCU1140" s="69"/>
      <c r="QCV1140" s="69"/>
      <c r="QCW1140" s="69"/>
      <c r="QCX1140" s="107"/>
      <c r="QCY1140" s="2"/>
      <c r="QCZ1140" s="15"/>
      <c r="QDA1140" s="15"/>
      <c r="QDB1140" s="80"/>
      <c r="QDC1140" s="52"/>
      <c r="QDD1140" s="69"/>
      <c r="QDE1140" s="69"/>
      <c r="QDF1140" s="69"/>
      <c r="QDG1140" s="107"/>
      <c r="QDH1140" s="2"/>
      <c r="QDI1140" s="15"/>
      <c r="QDJ1140" s="15"/>
      <c r="QDK1140" s="80"/>
      <c r="QDL1140" s="52"/>
      <c r="QDM1140" s="69"/>
      <c r="QDN1140" s="69"/>
      <c r="QDO1140" s="69"/>
      <c r="QDP1140" s="107"/>
      <c r="QDQ1140" s="2"/>
      <c r="QDR1140" s="15"/>
      <c r="QDS1140" s="15"/>
      <c r="QDT1140" s="80"/>
      <c r="QDU1140" s="52"/>
      <c r="QDV1140" s="69"/>
      <c r="QDW1140" s="69"/>
      <c r="QDX1140" s="69"/>
      <c r="QDY1140" s="107"/>
      <c r="QDZ1140" s="2"/>
      <c r="QEA1140" s="15"/>
      <c r="QEB1140" s="15"/>
      <c r="QEC1140" s="80"/>
      <c r="QED1140" s="52"/>
      <c r="QEE1140" s="69"/>
      <c r="QEF1140" s="69"/>
      <c r="QEG1140" s="69"/>
      <c r="QEH1140" s="107"/>
      <c r="QEI1140" s="2"/>
      <c r="QEJ1140" s="15"/>
      <c r="QEK1140" s="15"/>
      <c r="QEL1140" s="80"/>
      <c r="QEM1140" s="52"/>
      <c r="QEN1140" s="69"/>
      <c r="QEO1140" s="69"/>
      <c r="QEP1140" s="69"/>
      <c r="QEQ1140" s="107"/>
      <c r="QER1140" s="2"/>
      <c r="QES1140" s="15"/>
      <c r="QET1140" s="15"/>
      <c r="QEU1140" s="80"/>
      <c r="QEV1140" s="52"/>
      <c r="QEW1140" s="69"/>
      <c r="QEX1140" s="69"/>
      <c r="QEY1140" s="69"/>
      <c r="QEZ1140" s="107"/>
      <c r="QFA1140" s="2"/>
      <c r="QFB1140" s="15"/>
      <c r="QFC1140" s="15"/>
      <c r="QFD1140" s="80"/>
      <c r="QFE1140" s="52"/>
      <c r="QFF1140" s="69"/>
      <c r="QFG1140" s="69"/>
      <c r="QFH1140" s="69"/>
      <c r="QFI1140" s="107"/>
      <c r="QFJ1140" s="2"/>
      <c r="QFK1140" s="15"/>
      <c r="QFL1140" s="15"/>
      <c r="QFM1140" s="80"/>
      <c r="QFN1140" s="52"/>
      <c r="QFO1140" s="69"/>
      <c r="QFP1140" s="69"/>
      <c r="QFQ1140" s="69"/>
      <c r="QFR1140" s="107"/>
      <c r="QFS1140" s="2"/>
      <c r="QFT1140" s="15"/>
      <c r="QFU1140" s="15"/>
      <c r="QFV1140" s="80"/>
      <c r="QFW1140" s="52"/>
      <c r="QFX1140" s="69"/>
      <c r="QFY1140" s="69"/>
      <c r="QFZ1140" s="69"/>
      <c r="QGA1140" s="107"/>
      <c r="QGB1140" s="2"/>
      <c r="QGC1140" s="15"/>
      <c r="QGD1140" s="15"/>
      <c r="QGE1140" s="80"/>
      <c r="QGF1140" s="52"/>
      <c r="QGG1140" s="69"/>
      <c r="QGH1140" s="69"/>
      <c r="QGI1140" s="69"/>
      <c r="QGJ1140" s="107"/>
      <c r="QGK1140" s="2"/>
      <c r="QGL1140" s="15"/>
      <c r="QGM1140" s="15"/>
      <c r="QGN1140" s="80"/>
      <c r="QGO1140" s="52"/>
      <c r="QGP1140" s="69"/>
      <c r="QGQ1140" s="69"/>
      <c r="QGR1140" s="69"/>
      <c r="QGS1140" s="107"/>
      <c r="QGT1140" s="2"/>
      <c r="QGU1140" s="15"/>
      <c r="QGV1140" s="15"/>
      <c r="QGW1140" s="80"/>
      <c r="QGX1140" s="52"/>
      <c r="QGY1140" s="69"/>
      <c r="QGZ1140" s="69"/>
      <c r="QHA1140" s="69"/>
      <c r="QHB1140" s="107"/>
      <c r="QHC1140" s="2"/>
      <c r="QHD1140" s="15"/>
      <c r="QHE1140" s="15"/>
      <c r="QHF1140" s="80"/>
      <c r="QHG1140" s="52"/>
      <c r="QHH1140" s="69"/>
      <c r="QHI1140" s="69"/>
      <c r="QHJ1140" s="69"/>
      <c r="QHK1140" s="107"/>
      <c r="QHL1140" s="2"/>
      <c r="QHM1140" s="15"/>
      <c r="QHN1140" s="15"/>
      <c r="QHO1140" s="80"/>
      <c r="QHP1140" s="52"/>
      <c r="QHQ1140" s="69"/>
      <c r="QHR1140" s="69"/>
      <c r="QHS1140" s="69"/>
      <c r="QHT1140" s="107"/>
      <c r="QHU1140" s="2"/>
      <c r="QHV1140" s="15"/>
      <c r="QHW1140" s="15"/>
      <c r="QHX1140" s="80"/>
      <c r="QHY1140" s="52"/>
      <c r="QHZ1140" s="69"/>
      <c r="QIA1140" s="69"/>
      <c r="QIB1140" s="69"/>
      <c r="QIC1140" s="107"/>
      <c r="QID1140" s="2"/>
      <c r="QIE1140" s="15"/>
      <c r="QIF1140" s="15"/>
      <c r="QIG1140" s="80"/>
      <c r="QIH1140" s="52"/>
      <c r="QII1140" s="69"/>
      <c r="QIJ1140" s="69"/>
      <c r="QIK1140" s="69"/>
      <c r="QIL1140" s="107"/>
      <c r="QIM1140" s="2"/>
      <c r="QIN1140" s="15"/>
      <c r="QIO1140" s="15"/>
      <c r="QIP1140" s="80"/>
      <c r="QIQ1140" s="52"/>
      <c r="QIR1140" s="69"/>
      <c r="QIS1140" s="69"/>
      <c r="QIT1140" s="69"/>
      <c r="QIU1140" s="107"/>
      <c r="QIV1140" s="2"/>
      <c r="QIW1140" s="15"/>
      <c r="QIX1140" s="15"/>
      <c r="QIY1140" s="80"/>
      <c r="QIZ1140" s="52"/>
      <c r="QJA1140" s="69"/>
      <c r="QJB1140" s="69"/>
      <c r="QJC1140" s="69"/>
      <c r="QJD1140" s="107"/>
      <c r="QJE1140" s="2"/>
      <c r="QJF1140" s="15"/>
      <c r="QJG1140" s="15"/>
      <c r="QJH1140" s="80"/>
      <c r="QJI1140" s="52"/>
      <c r="QJJ1140" s="69"/>
      <c r="QJK1140" s="69"/>
      <c r="QJL1140" s="69"/>
      <c r="QJM1140" s="107"/>
      <c r="QJN1140" s="2"/>
      <c r="QJO1140" s="15"/>
      <c r="QJP1140" s="15"/>
      <c r="QJQ1140" s="80"/>
      <c r="QJR1140" s="52"/>
      <c r="QJS1140" s="69"/>
      <c r="QJT1140" s="69"/>
      <c r="QJU1140" s="69"/>
      <c r="QJV1140" s="107"/>
      <c r="QJW1140" s="2"/>
      <c r="QJX1140" s="15"/>
      <c r="QJY1140" s="15"/>
      <c r="QJZ1140" s="80"/>
      <c r="QKA1140" s="52"/>
      <c r="QKB1140" s="69"/>
      <c r="QKC1140" s="69"/>
      <c r="QKD1140" s="69"/>
      <c r="QKE1140" s="107"/>
      <c r="QKF1140" s="2"/>
      <c r="QKG1140" s="15"/>
      <c r="QKH1140" s="15"/>
      <c r="QKI1140" s="80"/>
      <c r="QKJ1140" s="52"/>
      <c r="QKK1140" s="69"/>
      <c r="QKL1140" s="69"/>
      <c r="QKM1140" s="69"/>
      <c r="QKN1140" s="107"/>
      <c r="QKO1140" s="2"/>
      <c r="QKP1140" s="15"/>
      <c r="QKQ1140" s="15"/>
      <c r="QKR1140" s="80"/>
      <c r="QKS1140" s="52"/>
      <c r="QKT1140" s="69"/>
      <c r="QKU1140" s="69"/>
      <c r="QKV1140" s="69"/>
      <c r="QKW1140" s="107"/>
      <c r="QKX1140" s="2"/>
      <c r="QKY1140" s="15"/>
      <c r="QKZ1140" s="15"/>
      <c r="QLA1140" s="80"/>
      <c r="QLB1140" s="52"/>
      <c r="QLC1140" s="69"/>
      <c r="QLD1140" s="69"/>
      <c r="QLE1140" s="69"/>
      <c r="QLF1140" s="107"/>
      <c r="QLG1140" s="2"/>
      <c r="QLH1140" s="15"/>
      <c r="QLI1140" s="15"/>
      <c r="QLJ1140" s="80"/>
      <c r="QLK1140" s="52"/>
      <c r="QLL1140" s="69"/>
      <c r="QLM1140" s="69"/>
      <c r="QLN1140" s="69"/>
      <c r="QLO1140" s="107"/>
      <c r="QLP1140" s="2"/>
      <c r="QLQ1140" s="15"/>
      <c r="QLR1140" s="15"/>
      <c r="QLS1140" s="80"/>
      <c r="QLT1140" s="52"/>
      <c r="QLU1140" s="69"/>
      <c r="QLV1140" s="69"/>
      <c r="QLW1140" s="69"/>
      <c r="QLX1140" s="107"/>
      <c r="QLY1140" s="2"/>
      <c r="QLZ1140" s="15"/>
      <c r="QMA1140" s="15"/>
      <c r="QMB1140" s="80"/>
      <c r="QMC1140" s="52"/>
      <c r="QMD1140" s="69"/>
      <c r="QME1140" s="69"/>
      <c r="QMF1140" s="69"/>
      <c r="QMG1140" s="107"/>
      <c r="QMH1140" s="2"/>
      <c r="QMI1140" s="15"/>
      <c r="QMJ1140" s="15"/>
      <c r="QMK1140" s="80"/>
      <c r="QML1140" s="52"/>
      <c r="QMM1140" s="69"/>
      <c r="QMN1140" s="69"/>
      <c r="QMO1140" s="69"/>
      <c r="QMP1140" s="107"/>
      <c r="QMQ1140" s="2"/>
      <c r="QMR1140" s="15"/>
      <c r="QMS1140" s="15"/>
      <c r="QMT1140" s="80"/>
      <c r="QMU1140" s="52"/>
      <c r="QMV1140" s="69"/>
      <c r="QMW1140" s="69"/>
      <c r="QMX1140" s="69"/>
      <c r="QMY1140" s="107"/>
      <c r="QMZ1140" s="2"/>
      <c r="QNA1140" s="15"/>
      <c r="QNB1140" s="15"/>
      <c r="QNC1140" s="80"/>
      <c r="QND1140" s="52"/>
      <c r="QNE1140" s="69"/>
      <c r="QNF1140" s="69"/>
      <c r="QNG1140" s="69"/>
      <c r="QNH1140" s="107"/>
      <c r="QNI1140" s="2"/>
      <c r="QNJ1140" s="15"/>
      <c r="QNK1140" s="15"/>
      <c r="QNL1140" s="80"/>
      <c r="QNM1140" s="52"/>
      <c r="QNN1140" s="69"/>
      <c r="QNO1140" s="69"/>
      <c r="QNP1140" s="69"/>
      <c r="QNQ1140" s="107"/>
      <c r="QNR1140" s="2"/>
      <c r="QNS1140" s="15"/>
      <c r="QNT1140" s="15"/>
      <c r="QNU1140" s="80"/>
      <c r="QNV1140" s="52"/>
      <c r="QNW1140" s="69"/>
      <c r="QNX1140" s="69"/>
      <c r="QNY1140" s="69"/>
      <c r="QNZ1140" s="107"/>
      <c r="QOA1140" s="2"/>
      <c r="QOB1140" s="15"/>
      <c r="QOC1140" s="15"/>
      <c r="QOD1140" s="80"/>
      <c r="QOE1140" s="52"/>
      <c r="QOF1140" s="69"/>
      <c r="QOG1140" s="69"/>
      <c r="QOH1140" s="69"/>
      <c r="QOI1140" s="107"/>
      <c r="QOJ1140" s="2"/>
      <c r="QOK1140" s="15"/>
      <c r="QOL1140" s="15"/>
      <c r="QOM1140" s="80"/>
      <c r="QON1140" s="52"/>
      <c r="QOO1140" s="69"/>
      <c r="QOP1140" s="69"/>
      <c r="QOQ1140" s="69"/>
      <c r="QOR1140" s="107"/>
      <c r="QOS1140" s="2"/>
      <c r="QOT1140" s="15"/>
      <c r="QOU1140" s="15"/>
      <c r="QOV1140" s="80"/>
      <c r="QOW1140" s="52"/>
      <c r="QOX1140" s="69"/>
      <c r="QOY1140" s="69"/>
      <c r="QOZ1140" s="69"/>
      <c r="QPA1140" s="107"/>
      <c r="QPB1140" s="2"/>
      <c r="QPC1140" s="15"/>
      <c r="QPD1140" s="15"/>
      <c r="QPE1140" s="80"/>
      <c r="QPF1140" s="52"/>
      <c r="QPG1140" s="69"/>
      <c r="QPH1140" s="69"/>
      <c r="QPI1140" s="69"/>
      <c r="QPJ1140" s="107"/>
      <c r="QPK1140" s="2"/>
      <c r="QPL1140" s="15"/>
      <c r="QPM1140" s="15"/>
      <c r="QPN1140" s="80"/>
      <c r="QPO1140" s="52"/>
      <c r="QPP1140" s="69"/>
      <c r="QPQ1140" s="69"/>
      <c r="QPR1140" s="69"/>
      <c r="QPS1140" s="107"/>
      <c r="QPT1140" s="2"/>
      <c r="QPU1140" s="15"/>
      <c r="QPV1140" s="15"/>
      <c r="QPW1140" s="80"/>
      <c r="QPX1140" s="52"/>
      <c r="QPY1140" s="69"/>
      <c r="QPZ1140" s="69"/>
      <c r="QQA1140" s="69"/>
      <c r="QQB1140" s="107"/>
      <c r="QQC1140" s="2"/>
      <c r="QQD1140" s="15"/>
      <c r="QQE1140" s="15"/>
      <c r="QQF1140" s="80"/>
      <c r="QQG1140" s="52"/>
      <c r="QQH1140" s="69"/>
      <c r="QQI1140" s="69"/>
      <c r="QQJ1140" s="69"/>
      <c r="QQK1140" s="107"/>
      <c r="QQL1140" s="2"/>
      <c r="QQM1140" s="15"/>
      <c r="QQN1140" s="15"/>
      <c r="QQO1140" s="80"/>
      <c r="QQP1140" s="52"/>
      <c r="QQQ1140" s="69"/>
      <c r="QQR1140" s="69"/>
      <c r="QQS1140" s="69"/>
      <c r="QQT1140" s="107"/>
      <c r="QQU1140" s="2"/>
      <c r="QQV1140" s="15"/>
      <c r="QQW1140" s="15"/>
      <c r="QQX1140" s="80"/>
      <c r="QQY1140" s="52"/>
      <c r="QQZ1140" s="69"/>
      <c r="QRA1140" s="69"/>
      <c r="QRB1140" s="69"/>
      <c r="QRC1140" s="107"/>
      <c r="QRD1140" s="2"/>
      <c r="QRE1140" s="15"/>
      <c r="QRF1140" s="15"/>
      <c r="QRG1140" s="80"/>
      <c r="QRH1140" s="52"/>
      <c r="QRI1140" s="69"/>
      <c r="QRJ1140" s="69"/>
      <c r="QRK1140" s="69"/>
      <c r="QRL1140" s="107"/>
      <c r="QRM1140" s="2"/>
      <c r="QRN1140" s="15"/>
      <c r="QRO1140" s="15"/>
      <c r="QRP1140" s="80"/>
      <c r="QRQ1140" s="52"/>
      <c r="QRR1140" s="69"/>
      <c r="QRS1140" s="69"/>
      <c r="QRT1140" s="69"/>
      <c r="QRU1140" s="107"/>
      <c r="QRV1140" s="2"/>
      <c r="QRW1140" s="15"/>
      <c r="QRX1140" s="15"/>
      <c r="QRY1140" s="80"/>
      <c r="QRZ1140" s="52"/>
      <c r="QSA1140" s="69"/>
      <c r="QSB1140" s="69"/>
      <c r="QSC1140" s="69"/>
      <c r="QSD1140" s="107"/>
      <c r="QSE1140" s="2"/>
      <c r="QSF1140" s="15"/>
      <c r="QSG1140" s="15"/>
      <c r="QSH1140" s="80"/>
      <c r="QSI1140" s="52"/>
      <c r="QSJ1140" s="69"/>
      <c r="QSK1140" s="69"/>
      <c r="QSL1140" s="69"/>
      <c r="QSM1140" s="107"/>
      <c r="QSN1140" s="2"/>
      <c r="QSO1140" s="15"/>
      <c r="QSP1140" s="15"/>
      <c r="QSQ1140" s="80"/>
      <c r="QSR1140" s="52"/>
      <c r="QSS1140" s="69"/>
      <c r="QST1140" s="69"/>
      <c r="QSU1140" s="69"/>
      <c r="QSV1140" s="107"/>
      <c r="QSW1140" s="2"/>
      <c r="QSX1140" s="15"/>
      <c r="QSY1140" s="15"/>
      <c r="QSZ1140" s="80"/>
      <c r="QTA1140" s="52"/>
      <c r="QTB1140" s="69"/>
      <c r="QTC1140" s="69"/>
      <c r="QTD1140" s="69"/>
      <c r="QTE1140" s="107"/>
      <c r="QTF1140" s="2"/>
      <c r="QTG1140" s="15"/>
      <c r="QTH1140" s="15"/>
      <c r="QTI1140" s="80"/>
      <c r="QTJ1140" s="52"/>
      <c r="QTK1140" s="69"/>
      <c r="QTL1140" s="69"/>
      <c r="QTM1140" s="69"/>
      <c r="QTN1140" s="107"/>
      <c r="QTO1140" s="2"/>
      <c r="QTP1140" s="15"/>
      <c r="QTQ1140" s="15"/>
      <c r="QTR1140" s="80"/>
      <c r="QTS1140" s="52"/>
      <c r="QTT1140" s="69"/>
      <c r="QTU1140" s="69"/>
      <c r="QTV1140" s="69"/>
      <c r="QTW1140" s="107"/>
      <c r="QTX1140" s="2"/>
      <c r="QTY1140" s="15"/>
      <c r="QTZ1140" s="15"/>
      <c r="QUA1140" s="80"/>
      <c r="QUB1140" s="52"/>
      <c r="QUC1140" s="69"/>
      <c r="QUD1140" s="69"/>
      <c r="QUE1140" s="69"/>
      <c r="QUF1140" s="107"/>
      <c r="QUG1140" s="2"/>
      <c r="QUH1140" s="15"/>
      <c r="QUI1140" s="15"/>
      <c r="QUJ1140" s="80"/>
      <c r="QUK1140" s="52"/>
      <c r="QUL1140" s="69"/>
      <c r="QUM1140" s="69"/>
      <c r="QUN1140" s="69"/>
      <c r="QUO1140" s="107"/>
      <c r="QUP1140" s="2"/>
      <c r="QUQ1140" s="15"/>
      <c r="QUR1140" s="15"/>
      <c r="QUS1140" s="80"/>
      <c r="QUT1140" s="52"/>
      <c r="QUU1140" s="69"/>
      <c r="QUV1140" s="69"/>
      <c r="QUW1140" s="69"/>
      <c r="QUX1140" s="107"/>
      <c r="QUY1140" s="2"/>
      <c r="QUZ1140" s="15"/>
      <c r="QVA1140" s="15"/>
      <c r="QVB1140" s="80"/>
      <c r="QVC1140" s="52"/>
      <c r="QVD1140" s="69"/>
      <c r="QVE1140" s="69"/>
      <c r="QVF1140" s="69"/>
      <c r="QVG1140" s="107"/>
      <c r="QVH1140" s="2"/>
      <c r="QVI1140" s="15"/>
      <c r="QVJ1140" s="15"/>
      <c r="QVK1140" s="80"/>
      <c r="QVL1140" s="52"/>
      <c r="QVM1140" s="69"/>
      <c r="QVN1140" s="69"/>
      <c r="QVO1140" s="69"/>
      <c r="QVP1140" s="107"/>
      <c r="QVQ1140" s="2"/>
      <c r="QVR1140" s="15"/>
      <c r="QVS1140" s="15"/>
      <c r="QVT1140" s="80"/>
      <c r="QVU1140" s="52"/>
      <c r="QVV1140" s="69"/>
      <c r="QVW1140" s="69"/>
      <c r="QVX1140" s="69"/>
      <c r="QVY1140" s="107"/>
      <c r="QVZ1140" s="2"/>
      <c r="QWA1140" s="15"/>
      <c r="QWB1140" s="15"/>
      <c r="QWC1140" s="80"/>
      <c r="QWD1140" s="52"/>
      <c r="QWE1140" s="69"/>
      <c r="QWF1140" s="69"/>
      <c r="QWG1140" s="69"/>
      <c r="QWH1140" s="107"/>
      <c r="QWI1140" s="2"/>
      <c r="QWJ1140" s="15"/>
      <c r="QWK1140" s="15"/>
      <c r="QWL1140" s="80"/>
      <c r="QWM1140" s="52"/>
      <c r="QWN1140" s="69"/>
      <c r="QWO1140" s="69"/>
      <c r="QWP1140" s="69"/>
      <c r="QWQ1140" s="107"/>
      <c r="QWR1140" s="2"/>
      <c r="QWS1140" s="15"/>
      <c r="QWT1140" s="15"/>
      <c r="QWU1140" s="80"/>
      <c r="QWV1140" s="52"/>
      <c r="QWW1140" s="69"/>
      <c r="QWX1140" s="69"/>
      <c r="QWY1140" s="69"/>
      <c r="QWZ1140" s="107"/>
      <c r="QXA1140" s="2"/>
      <c r="QXB1140" s="15"/>
      <c r="QXC1140" s="15"/>
      <c r="QXD1140" s="80"/>
      <c r="QXE1140" s="52"/>
      <c r="QXF1140" s="69"/>
      <c r="QXG1140" s="69"/>
      <c r="QXH1140" s="69"/>
      <c r="QXI1140" s="107"/>
      <c r="QXJ1140" s="2"/>
      <c r="QXK1140" s="15"/>
      <c r="QXL1140" s="15"/>
      <c r="QXM1140" s="80"/>
      <c r="QXN1140" s="52"/>
      <c r="QXO1140" s="69"/>
      <c r="QXP1140" s="69"/>
      <c r="QXQ1140" s="69"/>
      <c r="QXR1140" s="107"/>
      <c r="QXS1140" s="2"/>
      <c r="QXT1140" s="15"/>
      <c r="QXU1140" s="15"/>
      <c r="QXV1140" s="80"/>
      <c r="QXW1140" s="52"/>
      <c r="QXX1140" s="69"/>
      <c r="QXY1140" s="69"/>
      <c r="QXZ1140" s="69"/>
      <c r="QYA1140" s="107"/>
      <c r="QYB1140" s="2"/>
      <c r="QYC1140" s="15"/>
      <c r="QYD1140" s="15"/>
      <c r="QYE1140" s="80"/>
      <c r="QYF1140" s="52"/>
      <c r="QYG1140" s="69"/>
      <c r="QYH1140" s="69"/>
      <c r="QYI1140" s="69"/>
      <c r="QYJ1140" s="107"/>
      <c r="QYK1140" s="2"/>
      <c r="QYL1140" s="15"/>
      <c r="QYM1140" s="15"/>
      <c r="QYN1140" s="80"/>
      <c r="QYO1140" s="52"/>
      <c r="QYP1140" s="69"/>
      <c r="QYQ1140" s="69"/>
      <c r="QYR1140" s="69"/>
      <c r="QYS1140" s="107"/>
      <c r="QYT1140" s="2"/>
      <c r="QYU1140" s="15"/>
      <c r="QYV1140" s="15"/>
      <c r="QYW1140" s="80"/>
      <c r="QYX1140" s="52"/>
      <c r="QYY1140" s="69"/>
      <c r="QYZ1140" s="69"/>
      <c r="QZA1140" s="69"/>
      <c r="QZB1140" s="107"/>
      <c r="QZC1140" s="2"/>
      <c r="QZD1140" s="15"/>
      <c r="QZE1140" s="15"/>
      <c r="QZF1140" s="80"/>
      <c r="QZG1140" s="52"/>
      <c r="QZH1140" s="69"/>
      <c r="QZI1140" s="69"/>
      <c r="QZJ1140" s="69"/>
      <c r="QZK1140" s="107"/>
      <c r="QZL1140" s="2"/>
      <c r="QZM1140" s="15"/>
      <c r="QZN1140" s="15"/>
      <c r="QZO1140" s="80"/>
      <c r="QZP1140" s="52"/>
      <c r="QZQ1140" s="69"/>
      <c r="QZR1140" s="69"/>
      <c r="QZS1140" s="69"/>
      <c r="QZT1140" s="107"/>
      <c r="QZU1140" s="2"/>
      <c r="QZV1140" s="15"/>
      <c r="QZW1140" s="15"/>
      <c r="QZX1140" s="80"/>
      <c r="QZY1140" s="52"/>
      <c r="QZZ1140" s="69"/>
      <c r="RAA1140" s="69"/>
      <c r="RAB1140" s="69"/>
      <c r="RAC1140" s="107"/>
      <c r="RAD1140" s="2"/>
      <c r="RAE1140" s="15"/>
      <c r="RAF1140" s="15"/>
      <c r="RAG1140" s="80"/>
      <c r="RAH1140" s="52"/>
      <c r="RAI1140" s="69"/>
      <c r="RAJ1140" s="69"/>
      <c r="RAK1140" s="69"/>
      <c r="RAL1140" s="107"/>
      <c r="RAM1140" s="2"/>
      <c r="RAN1140" s="15"/>
      <c r="RAO1140" s="15"/>
      <c r="RAP1140" s="80"/>
      <c r="RAQ1140" s="52"/>
      <c r="RAR1140" s="69"/>
      <c r="RAS1140" s="69"/>
      <c r="RAT1140" s="69"/>
      <c r="RAU1140" s="107"/>
      <c r="RAV1140" s="2"/>
      <c r="RAW1140" s="15"/>
      <c r="RAX1140" s="15"/>
      <c r="RAY1140" s="80"/>
      <c r="RAZ1140" s="52"/>
      <c r="RBA1140" s="69"/>
      <c r="RBB1140" s="69"/>
      <c r="RBC1140" s="69"/>
      <c r="RBD1140" s="107"/>
      <c r="RBE1140" s="2"/>
      <c r="RBF1140" s="15"/>
      <c r="RBG1140" s="15"/>
      <c r="RBH1140" s="80"/>
      <c r="RBI1140" s="52"/>
      <c r="RBJ1140" s="69"/>
      <c r="RBK1140" s="69"/>
      <c r="RBL1140" s="69"/>
      <c r="RBM1140" s="107"/>
      <c r="RBN1140" s="2"/>
      <c r="RBO1140" s="15"/>
      <c r="RBP1140" s="15"/>
      <c r="RBQ1140" s="80"/>
      <c r="RBR1140" s="52"/>
      <c r="RBS1140" s="69"/>
      <c r="RBT1140" s="69"/>
      <c r="RBU1140" s="69"/>
      <c r="RBV1140" s="107"/>
      <c r="RBW1140" s="2"/>
      <c r="RBX1140" s="15"/>
      <c r="RBY1140" s="15"/>
      <c r="RBZ1140" s="80"/>
      <c r="RCA1140" s="52"/>
      <c r="RCB1140" s="69"/>
      <c r="RCC1140" s="69"/>
      <c r="RCD1140" s="69"/>
      <c r="RCE1140" s="107"/>
      <c r="RCF1140" s="2"/>
      <c r="RCG1140" s="15"/>
      <c r="RCH1140" s="15"/>
      <c r="RCI1140" s="80"/>
      <c r="RCJ1140" s="52"/>
      <c r="RCK1140" s="69"/>
      <c r="RCL1140" s="69"/>
      <c r="RCM1140" s="69"/>
      <c r="RCN1140" s="107"/>
      <c r="RCO1140" s="2"/>
      <c r="RCP1140" s="15"/>
      <c r="RCQ1140" s="15"/>
      <c r="RCR1140" s="80"/>
      <c r="RCS1140" s="52"/>
      <c r="RCT1140" s="69"/>
      <c r="RCU1140" s="69"/>
      <c r="RCV1140" s="69"/>
      <c r="RCW1140" s="107"/>
      <c r="RCX1140" s="2"/>
      <c r="RCY1140" s="15"/>
      <c r="RCZ1140" s="15"/>
      <c r="RDA1140" s="80"/>
      <c r="RDB1140" s="52"/>
      <c r="RDC1140" s="69"/>
      <c r="RDD1140" s="69"/>
      <c r="RDE1140" s="69"/>
      <c r="RDF1140" s="107"/>
      <c r="RDG1140" s="2"/>
      <c r="RDH1140" s="15"/>
      <c r="RDI1140" s="15"/>
      <c r="RDJ1140" s="80"/>
      <c r="RDK1140" s="52"/>
      <c r="RDL1140" s="69"/>
      <c r="RDM1140" s="69"/>
      <c r="RDN1140" s="69"/>
      <c r="RDO1140" s="107"/>
      <c r="RDP1140" s="2"/>
      <c r="RDQ1140" s="15"/>
      <c r="RDR1140" s="15"/>
      <c r="RDS1140" s="80"/>
      <c r="RDT1140" s="52"/>
      <c r="RDU1140" s="69"/>
      <c r="RDV1140" s="69"/>
      <c r="RDW1140" s="69"/>
      <c r="RDX1140" s="107"/>
      <c r="RDY1140" s="2"/>
      <c r="RDZ1140" s="15"/>
      <c r="REA1140" s="15"/>
      <c r="REB1140" s="80"/>
      <c r="REC1140" s="52"/>
      <c r="RED1140" s="69"/>
      <c r="REE1140" s="69"/>
      <c r="REF1140" s="69"/>
      <c r="REG1140" s="107"/>
      <c r="REH1140" s="2"/>
      <c r="REI1140" s="15"/>
      <c r="REJ1140" s="15"/>
      <c r="REK1140" s="80"/>
      <c r="REL1140" s="52"/>
      <c r="REM1140" s="69"/>
      <c r="REN1140" s="69"/>
      <c r="REO1140" s="69"/>
      <c r="REP1140" s="107"/>
      <c r="REQ1140" s="2"/>
      <c r="RER1140" s="15"/>
      <c r="RES1140" s="15"/>
      <c r="RET1140" s="80"/>
      <c r="REU1140" s="52"/>
      <c r="REV1140" s="69"/>
      <c r="REW1140" s="69"/>
      <c r="REX1140" s="69"/>
      <c r="REY1140" s="107"/>
      <c r="REZ1140" s="2"/>
      <c r="RFA1140" s="15"/>
      <c r="RFB1140" s="15"/>
      <c r="RFC1140" s="80"/>
      <c r="RFD1140" s="52"/>
      <c r="RFE1140" s="69"/>
      <c r="RFF1140" s="69"/>
      <c r="RFG1140" s="69"/>
      <c r="RFH1140" s="107"/>
      <c r="RFI1140" s="2"/>
      <c r="RFJ1140" s="15"/>
      <c r="RFK1140" s="15"/>
      <c r="RFL1140" s="80"/>
      <c r="RFM1140" s="52"/>
      <c r="RFN1140" s="69"/>
      <c r="RFO1140" s="69"/>
      <c r="RFP1140" s="69"/>
      <c r="RFQ1140" s="107"/>
      <c r="RFR1140" s="2"/>
      <c r="RFS1140" s="15"/>
      <c r="RFT1140" s="15"/>
      <c r="RFU1140" s="80"/>
      <c r="RFV1140" s="52"/>
      <c r="RFW1140" s="69"/>
      <c r="RFX1140" s="69"/>
      <c r="RFY1140" s="69"/>
      <c r="RFZ1140" s="107"/>
      <c r="RGA1140" s="2"/>
      <c r="RGB1140" s="15"/>
      <c r="RGC1140" s="15"/>
      <c r="RGD1140" s="80"/>
      <c r="RGE1140" s="52"/>
      <c r="RGF1140" s="69"/>
      <c r="RGG1140" s="69"/>
      <c r="RGH1140" s="69"/>
      <c r="RGI1140" s="107"/>
      <c r="RGJ1140" s="2"/>
      <c r="RGK1140" s="15"/>
      <c r="RGL1140" s="15"/>
      <c r="RGM1140" s="80"/>
      <c r="RGN1140" s="52"/>
      <c r="RGO1140" s="69"/>
      <c r="RGP1140" s="69"/>
      <c r="RGQ1140" s="69"/>
      <c r="RGR1140" s="107"/>
      <c r="RGS1140" s="2"/>
      <c r="RGT1140" s="15"/>
      <c r="RGU1140" s="15"/>
      <c r="RGV1140" s="80"/>
      <c r="RGW1140" s="52"/>
      <c r="RGX1140" s="69"/>
      <c r="RGY1140" s="69"/>
      <c r="RGZ1140" s="69"/>
      <c r="RHA1140" s="107"/>
      <c r="RHB1140" s="2"/>
      <c r="RHC1140" s="15"/>
      <c r="RHD1140" s="15"/>
      <c r="RHE1140" s="80"/>
      <c r="RHF1140" s="52"/>
      <c r="RHG1140" s="69"/>
      <c r="RHH1140" s="69"/>
      <c r="RHI1140" s="69"/>
      <c r="RHJ1140" s="107"/>
      <c r="RHK1140" s="2"/>
      <c r="RHL1140" s="15"/>
      <c r="RHM1140" s="15"/>
      <c r="RHN1140" s="80"/>
      <c r="RHO1140" s="52"/>
      <c r="RHP1140" s="69"/>
      <c r="RHQ1140" s="69"/>
      <c r="RHR1140" s="69"/>
      <c r="RHS1140" s="107"/>
      <c r="RHT1140" s="2"/>
      <c r="RHU1140" s="15"/>
      <c r="RHV1140" s="15"/>
      <c r="RHW1140" s="80"/>
      <c r="RHX1140" s="52"/>
      <c r="RHY1140" s="69"/>
      <c r="RHZ1140" s="69"/>
      <c r="RIA1140" s="69"/>
      <c r="RIB1140" s="107"/>
      <c r="RIC1140" s="2"/>
      <c r="RID1140" s="15"/>
      <c r="RIE1140" s="15"/>
      <c r="RIF1140" s="80"/>
      <c r="RIG1140" s="52"/>
      <c r="RIH1140" s="69"/>
      <c r="RII1140" s="69"/>
      <c r="RIJ1140" s="69"/>
      <c r="RIK1140" s="107"/>
      <c r="RIL1140" s="2"/>
      <c r="RIM1140" s="15"/>
      <c r="RIN1140" s="15"/>
      <c r="RIO1140" s="80"/>
      <c r="RIP1140" s="52"/>
      <c r="RIQ1140" s="69"/>
      <c r="RIR1140" s="69"/>
      <c r="RIS1140" s="69"/>
      <c r="RIT1140" s="107"/>
      <c r="RIU1140" s="2"/>
      <c r="RIV1140" s="15"/>
      <c r="RIW1140" s="15"/>
      <c r="RIX1140" s="80"/>
      <c r="RIY1140" s="52"/>
      <c r="RIZ1140" s="69"/>
      <c r="RJA1140" s="69"/>
      <c r="RJB1140" s="69"/>
      <c r="RJC1140" s="107"/>
      <c r="RJD1140" s="2"/>
      <c r="RJE1140" s="15"/>
      <c r="RJF1140" s="15"/>
      <c r="RJG1140" s="80"/>
      <c r="RJH1140" s="52"/>
      <c r="RJI1140" s="69"/>
      <c r="RJJ1140" s="69"/>
      <c r="RJK1140" s="69"/>
      <c r="RJL1140" s="107"/>
      <c r="RJM1140" s="2"/>
      <c r="RJN1140" s="15"/>
      <c r="RJO1140" s="15"/>
      <c r="RJP1140" s="80"/>
      <c r="RJQ1140" s="52"/>
      <c r="RJR1140" s="69"/>
      <c r="RJS1140" s="69"/>
      <c r="RJT1140" s="69"/>
      <c r="RJU1140" s="107"/>
      <c r="RJV1140" s="2"/>
      <c r="RJW1140" s="15"/>
      <c r="RJX1140" s="15"/>
      <c r="RJY1140" s="80"/>
      <c r="RJZ1140" s="52"/>
      <c r="RKA1140" s="69"/>
      <c r="RKB1140" s="69"/>
      <c r="RKC1140" s="69"/>
      <c r="RKD1140" s="107"/>
      <c r="RKE1140" s="2"/>
      <c r="RKF1140" s="15"/>
      <c r="RKG1140" s="15"/>
      <c r="RKH1140" s="80"/>
      <c r="RKI1140" s="52"/>
      <c r="RKJ1140" s="69"/>
      <c r="RKK1140" s="69"/>
      <c r="RKL1140" s="69"/>
      <c r="RKM1140" s="107"/>
      <c r="RKN1140" s="2"/>
      <c r="RKO1140" s="15"/>
      <c r="RKP1140" s="15"/>
      <c r="RKQ1140" s="80"/>
      <c r="RKR1140" s="52"/>
      <c r="RKS1140" s="69"/>
      <c r="RKT1140" s="69"/>
      <c r="RKU1140" s="69"/>
      <c r="RKV1140" s="107"/>
      <c r="RKW1140" s="2"/>
      <c r="RKX1140" s="15"/>
      <c r="RKY1140" s="15"/>
      <c r="RKZ1140" s="80"/>
      <c r="RLA1140" s="52"/>
      <c r="RLB1140" s="69"/>
      <c r="RLC1140" s="69"/>
      <c r="RLD1140" s="69"/>
      <c r="RLE1140" s="107"/>
      <c r="RLF1140" s="2"/>
      <c r="RLG1140" s="15"/>
      <c r="RLH1140" s="15"/>
      <c r="RLI1140" s="80"/>
      <c r="RLJ1140" s="52"/>
      <c r="RLK1140" s="69"/>
      <c r="RLL1140" s="69"/>
      <c r="RLM1140" s="69"/>
      <c r="RLN1140" s="107"/>
      <c r="RLO1140" s="2"/>
      <c r="RLP1140" s="15"/>
      <c r="RLQ1140" s="15"/>
      <c r="RLR1140" s="80"/>
      <c r="RLS1140" s="52"/>
      <c r="RLT1140" s="69"/>
      <c r="RLU1140" s="69"/>
      <c r="RLV1140" s="69"/>
      <c r="RLW1140" s="107"/>
      <c r="RLX1140" s="2"/>
      <c r="RLY1140" s="15"/>
      <c r="RLZ1140" s="15"/>
      <c r="RMA1140" s="80"/>
      <c r="RMB1140" s="52"/>
      <c r="RMC1140" s="69"/>
      <c r="RMD1140" s="69"/>
      <c r="RME1140" s="69"/>
      <c r="RMF1140" s="107"/>
      <c r="RMG1140" s="2"/>
      <c r="RMH1140" s="15"/>
      <c r="RMI1140" s="15"/>
      <c r="RMJ1140" s="80"/>
      <c r="RMK1140" s="52"/>
      <c r="RML1140" s="69"/>
      <c r="RMM1140" s="69"/>
      <c r="RMN1140" s="69"/>
      <c r="RMO1140" s="107"/>
      <c r="RMP1140" s="2"/>
      <c r="RMQ1140" s="15"/>
      <c r="RMR1140" s="15"/>
      <c r="RMS1140" s="80"/>
      <c r="RMT1140" s="52"/>
      <c r="RMU1140" s="69"/>
      <c r="RMV1140" s="69"/>
      <c r="RMW1140" s="69"/>
      <c r="RMX1140" s="107"/>
      <c r="RMY1140" s="2"/>
      <c r="RMZ1140" s="15"/>
      <c r="RNA1140" s="15"/>
      <c r="RNB1140" s="80"/>
      <c r="RNC1140" s="52"/>
      <c r="RND1140" s="69"/>
      <c r="RNE1140" s="69"/>
      <c r="RNF1140" s="69"/>
      <c r="RNG1140" s="107"/>
      <c r="RNH1140" s="2"/>
      <c r="RNI1140" s="15"/>
      <c r="RNJ1140" s="15"/>
      <c r="RNK1140" s="80"/>
      <c r="RNL1140" s="52"/>
      <c r="RNM1140" s="69"/>
      <c r="RNN1140" s="69"/>
      <c r="RNO1140" s="69"/>
      <c r="RNP1140" s="107"/>
      <c r="RNQ1140" s="2"/>
      <c r="RNR1140" s="15"/>
      <c r="RNS1140" s="15"/>
      <c r="RNT1140" s="80"/>
      <c r="RNU1140" s="52"/>
      <c r="RNV1140" s="69"/>
      <c r="RNW1140" s="69"/>
      <c r="RNX1140" s="69"/>
      <c r="RNY1140" s="107"/>
      <c r="RNZ1140" s="2"/>
      <c r="ROA1140" s="15"/>
      <c r="ROB1140" s="15"/>
      <c r="ROC1140" s="80"/>
      <c r="ROD1140" s="52"/>
      <c r="ROE1140" s="69"/>
      <c r="ROF1140" s="69"/>
      <c r="ROG1140" s="69"/>
      <c r="ROH1140" s="107"/>
      <c r="ROI1140" s="2"/>
      <c r="ROJ1140" s="15"/>
      <c r="ROK1140" s="15"/>
      <c r="ROL1140" s="80"/>
      <c r="ROM1140" s="52"/>
      <c r="RON1140" s="69"/>
      <c r="ROO1140" s="69"/>
      <c r="ROP1140" s="69"/>
      <c r="ROQ1140" s="107"/>
      <c r="ROR1140" s="2"/>
      <c r="ROS1140" s="15"/>
      <c r="ROT1140" s="15"/>
      <c r="ROU1140" s="80"/>
      <c r="ROV1140" s="52"/>
      <c r="ROW1140" s="69"/>
      <c r="ROX1140" s="69"/>
      <c r="ROY1140" s="69"/>
      <c r="ROZ1140" s="107"/>
      <c r="RPA1140" s="2"/>
      <c r="RPB1140" s="15"/>
      <c r="RPC1140" s="15"/>
      <c r="RPD1140" s="80"/>
      <c r="RPE1140" s="52"/>
      <c r="RPF1140" s="69"/>
      <c r="RPG1140" s="69"/>
      <c r="RPH1140" s="69"/>
      <c r="RPI1140" s="107"/>
      <c r="RPJ1140" s="2"/>
      <c r="RPK1140" s="15"/>
      <c r="RPL1140" s="15"/>
      <c r="RPM1140" s="80"/>
      <c r="RPN1140" s="52"/>
      <c r="RPO1140" s="69"/>
      <c r="RPP1140" s="69"/>
      <c r="RPQ1140" s="69"/>
      <c r="RPR1140" s="107"/>
      <c r="RPS1140" s="2"/>
      <c r="RPT1140" s="15"/>
      <c r="RPU1140" s="15"/>
      <c r="RPV1140" s="80"/>
      <c r="RPW1140" s="52"/>
      <c r="RPX1140" s="69"/>
      <c r="RPY1140" s="69"/>
      <c r="RPZ1140" s="69"/>
      <c r="RQA1140" s="107"/>
      <c r="RQB1140" s="2"/>
      <c r="RQC1140" s="15"/>
      <c r="RQD1140" s="15"/>
      <c r="RQE1140" s="80"/>
      <c r="RQF1140" s="52"/>
      <c r="RQG1140" s="69"/>
      <c r="RQH1140" s="69"/>
      <c r="RQI1140" s="69"/>
      <c r="RQJ1140" s="107"/>
      <c r="RQK1140" s="2"/>
      <c r="RQL1140" s="15"/>
      <c r="RQM1140" s="15"/>
      <c r="RQN1140" s="80"/>
      <c r="RQO1140" s="52"/>
      <c r="RQP1140" s="69"/>
      <c r="RQQ1140" s="69"/>
      <c r="RQR1140" s="69"/>
      <c r="RQS1140" s="107"/>
      <c r="RQT1140" s="2"/>
      <c r="RQU1140" s="15"/>
      <c r="RQV1140" s="15"/>
      <c r="RQW1140" s="80"/>
      <c r="RQX1140" s="52"/>
      <c r="RQY1140" s="69"/>
      <c r="RQZ1140" s="69"/>
      <c r="RRA1140" s="69"/>
      <c r="RRB1140" s="107"/>
      <c r="RRC1140" s="2"/>
      <c r="RRD1140" s="15"/>
      <c r="RRE1140" s="15"/>
      <c r="RRF1140" s="80"/>
      <c r="RRG1140" s="52"/>
      <c r="RRH1140" s="69"/>
      <c r="RRI1140" s="69"/>
      <c r="RRJ1140" s="69"/>
      <c r="RRK1140" s="107"/>
      <c r="RRL1140" s="2"/>
      <c r="RRM1140" s="15"/>
      <c r="RRN1140" s="15"/>
      <c r="RRO1140" s="80"/>
      <c r="RRP1140" s="52"/>
      <c r="RRQ1140" s="69"/>
      <c r="RRR1140" s="69"/>
      <c r="RRS1140" s="69"/>
      <c r="RRT1140" s="107"/>
      <c r="RRU1140" s="2"/>
      <c r="RRV1140" s="15"/>
      <c r="RRW1140" s="15"/>
      <c r="RRX1140" s="80"/>
      <c r="RRY1140" s="52"/>
      <c r="RRZ1140" s="69"/>
      <c r="RSA1140" s="69"/>
      <c r="RSB1140" s="69"/>
      <c r="RSC1140" s="107"/>
      <c r="RSD1140" s="2"/>
      <c r="RSE1140" s="15"/>
      <c r="RSF1140" s="15"/>
      <c r="RSG1140" s="80"/>
      <c r="RSH1140" s="52"/>
      <c r="RSI1140" s="69"/>
      <c r="RSJ1140" s="69"/>
      <c r="RSK1140" s="69"/>
      <c r="RSL1140" s="107"/>
      <c r="RSM1140" s="2"/>
      <c r="RSN1140" s="15"/>
      <c r="RSO1140" s="15"/>
      <c r="RSP1140" s="80"/>
      <c r="RSQ1140" s="52"/>
      <c r="RSR1140" s="69"/>
      <c r="RSS1140" s="69"/>
      <c r="RST1140" s="69"/>
      <c r="RSU1140" s="107"/>
      <c r="RSV1140" s="2"/>
      <c r="RSW1140" s="15"/>
      <c r="RSX1140" s="15"/>
      <c r="RSY1140" s="80"/>
      <c r="RSZ1140" s="52"/>
      <c r="RTA1140" s="69"/>
      <c r="RTB1140" s="69"/>
      <c r="RTC1140" s="69"/>
      <c r="RTD1140" s="107"/>
      <c r="RTE1140" s="2"/>
      <c r="RTF1140" s="15"/>
      <c r="RTG1140" s="15"/>
      <c r="RTH1140" s="80"/>
      <c r="RTI1140" s="52"/>
      <c r="RTJ1140" s="69"/>
      <c r="RTK1140" s="69"/>
      <c r="RTL1140" s="69"/>
      <c r="RTM1140" s="107"/>
      <c r="RTN1140" s="2"/>
      <c r="RTO1140" s="15"/>
      <c r="RTP1140" s="15"/>
      <c r="RTQ1140" s="80"/>
      <c r="RTR1140" s="52"/>
      <c r="RTS1140" s="69"/>
      <c r="RTT1140" s="69"/>
      <c r="RTU1140" s="69"/>
      <c r="RTV1140" s="107"/>
      <c r="RTW1140" s="2"/>
      <c r="RTX1140" s="15"/>
      <c r="RTY1140" s="15"/>
      <c r="RTZ1140" s="80"/>
      <c r="RUA1140" s="52"/>
      <c r="RUB1140" s="69"/>
      <c r="RUC1140" s="69"/>
      <c r="RUD1140" s="69"/>
      <c r="RUE1140" s="107"/>
      <c r="RUF1140" s="2"/>
      <c r="RUG1140" s="15"/>
      <c r="RUH1140" s="15"/>
      <c r="RUI1140" s="80"/>
      <c r="RUJ1140" s="52"/>
      <c r="RUK1140" s="69"/>
      <c r="RUL1140" s="69"/>
      <c r="RUM1140" s="69"/>
      <c r="RUN1140" s="107"/>
      <c r="RUO1140" s="2"/>
      <c r="RUP1140" s="15"/>
      <c r="RUQ1140" s="15"/>
      <c r="RUR1140" s="80"/>
      <c r="RUS1140" s="52"/>
      <c r="RUT1140" s="69"/>
      <c r="RUU1140" s="69"/>
      <c r="RUV1140" s="69"/>
      <c r="RUW1140" s="107"/>
      <c r="RUX1140" s="2"/>
      <c r="RUY1140" s="15"/>
      <c r="RUZ1140" s="15"/>
      <c r="RVA1140" s="80"/>
      <c r="RVB1140" s="52"/>
      <c r="RVC1140" s="69"/>
      <c r="RVD1140" s="69"/>
      <c r="RVE1140" s="69"/>
      <c r="RVF1140" s="107"/>
      <c r="RVG1140" s="2"/>
      <c r="RVH1140" s="15"/>
      <c r="RVI1140" s="15"/>
      <c r="RVJ1140" s="80"/>
      <c r="RVK1140" s="52"/>
      <c r="RVL1140" s="69"/>
      <c r="RVM1140" s="69"/>
      <c r="RVN1140" s="69"/>
      <c r="RVO1140" s="107"/>
      <c r="RVP1140" s="2"/>
      <c r="RVQ1140" s="15"/>
      <c r="RVR1140" s="15"/>
      <c r="RVS1140" s="80"/>
      <c r="RVT1140" s="52"/>
      <c r="RVU1140" s="69"/>
      <c r="RVV1140" s="69"/>
      <c r="RVW1140" s="69"/>
      <c r="RVX1140" s="107"/>
      <c r="RVY1140" s="2"/>
      <c r="RVZ1140" s="15"/>
      <c r="RWA1140" s="15"/>
      <c r="RWB1140" s="80"/>
      <c r="RWC1140" s="52"/>
      <c r="RWD1140" s="69"/>
      <c r="RWE1140" s="69"/>
      <c r="RWF1140" s="69"/>
      <c r="RWG1140" s="107"/>
      <c r="RWH1140" s="2"/>
      <c r="RWI1140" s="15"/>
      <c r="RWJ1140" s="15"/>
      <c r="RWK1140" s="80"/>
      <c r="RWL1140" s="52"/>
      <c r="RWM1140" s="69"/>
      <c r="RWN1140" s="69"/>
      <c r="RWO1140" s="69"/>
      <c r="RWP1140" s="107"/>
      <c r="RWQ1140" s="2"/>
      <c r="RWR1140" s="15"/>
      <c r="RWS1140" s="15"/>
      <c r="RWT1140" s="80"/>
      <c r="RWU1140" s="52"/>
      <c r="RWV1140" s="69"/>
      <c r="RWW1140" s="69"/>
      <c r="RWX1140" s="69"/>
      <c r="RWY1140" s="107"/>
      <c r="RWZ1140" s="2"/>
      <c r="RXA1140" s="15"/>
      <c r="RXB1140" s="15"/>
      <c r="RXC1140" s="80"/>
      <c r="RXD1140" s="52"/>
      <c r="RXE1140" s="69"/>
      <c r="RXF1140" s="69"/>
      <c r="RXG1140" s="69"/>
      <c r="RXH1140" s="107"/>
      <c r="RXI1140" s="2"/>
      <c r="RXJ1140" s="15"/>
      <c r="RXK1140" s="15"/>
      <c r="RXL1140" s="80"/>
      <c r="RXM1140" s="52"/>
      <c r="RXN1140" s="69"/>
      <c r="RXO1140" s="69"/>
      <c r="RXP1140" s="69"/>
      <c r="RXQ1140" s="107"/>
      <c r="RXR1140" s="2"/>
      <c r="RXS1140" s="15"/>
      <c r="RXT1140" s="15"/>
      <c r="RXU1140" s="80"/>
      <c r="RXV1140" s="52"/>
      <c r="RXW1140" s="69"/>
      <c r="RXX1140" s="69"/>
      <c r="RXY1140" s="69"/>
      <c r="RXZ1140" s="107"/>
      <c r="RYA1140" s="2"/>
      <c r="RYB1140" s="15"/>
      <c r="RYC1140" s="15"/>
      <c r="RYD1140" s="80"/>
      <c r="RYE1140" s="52"/>
      <c r="RYF1140" s="69"/>
      <c r="RYG1140" s="69"/>
      <c r="RYH1140" s="69"/>
      <c r="RYI1140" s="107"/>
      <c r="RYJ1140" s="2"/>
      <c r="RYK1140" s="15"/>
      <c r="RYL1140" s="15"/>
      <c r="RYM1140" s="80"/>
      <c r="RYN1140" s="52"/>
      <c r="RYO1140" s="69"/>
      <c r="RYP1140" s="69"/>
      <c r="RYQ1140" s="69"/>
      <c r="RYR1140" s="107"/>
      <c r="RYS1140" s="2"/>
      <c r="RYT1140" s="15"/>
      <c r="RYU1140" s="15"/>
      <c r="RYV1140" s="80"/>
      <c r="RYW1140" s="52"/>
      <c r="RYX1140" s="69"/>
      <c r="RYY1140" s="69"/>
      <c r="RYZ1140" s="69"/>
      <c r="RZA1140" s="107"/>
      <c r="RZB1140" s="2"/>
      <c r="RZC1140" s="15"/>
      <c r="RZD1140" s="15"/>
      <c r="RZE1140" s="80"/>
      <c r="RZF1140" s="52"/>
      <c r="RZG1140" s="69"/>
      <c r="RZH1140" s="69"/>
      <c r="RZI1140" s="69"/>
      <c r="RZJ1140" s="107"/>
      <c r="RZK1140" s="2"/>
      <c r="RZL1140" s="15"/>
      <c r="RZM1140" s="15"/>
      <c r="RZN1140" s="80"/>
      <c r="RZO1140" s="52"/>
      <c r="RZP1140" s="69"/>
      <c r="RZQ1140" s="69"/>
      <c r="RZR1140" s="69"/>
      <c r="RZS1140" s="107"/>
      <c r="RZT1140" s="2"/>
      <c r="RZU1140" s="15"/>
      <c r="RZV1140" s="15"/>
      <c r="RZW1140" s="80"/>
      <c r="RZX1140" s="52"/>
      <c r="RZY1140" s="69"/>
      <c r="RZZ1140" s="69"/>
      <c r="SAA1140" s="69"/>
      <c r="SAB1140" s="107"/>
      <c r="SAC1140" s="2"/>
      <c r="SAD1140" s="15"/>
      <c r="SAE1140" s="15"/>
      <c r="SAF1140" s="80"/>
      <c r="SAG1140" s="52"/>
      <c r="SAH1140" s="69"/>
      <c r="SAI1140" s="69"/>
      <c r="SAJ1140" s="69"/>
      <c r="SAK1140" s="107"/>
      <c r="SAL1140" s="2"/>
      <c r="SAM1140" s="15"/>
      <c r="SAN1140" s="15"/>
      <c r="SAO1140" s="80"/>
      <c r="SAP1140" s="52"/>
      <c r="SAQ1140" s="69"/>
      <c r="SAR1140" s="69"/>
      <c r="SAS1140" s="69"/>
      <c r="SAT1140" s="107"/>
      <c r="SAU1140" s="2"/>
      <c r="SAV1140" s="15"/>
      <c r="SAW1140" s="15"/>
      <c r="SAX1140" s="80"/>
      <c r="SAY1140" s="52"/>
      <c r="SAZ1140" s="69"/>
      <c r="SBA1140" s="69"/>
      <c r="SBB1140" s="69"/>
      <c r="SBC1140" s="107"/>
      <c r="SBD1140" s="2"/>
      <c r="SBE1140" s="15"/>
      <c r="SBF1140" s="15"/>
      <c r="SBG1140" s="80"/>
      <c r="SBH1140" s="52"/>
      <c r="SBI1140" s="69"/>
      <c r="SBJ1140" s="69"/>
      <c r="SBK1140" s="69"/>
      <c r="SBL1140" s="107"/>
      <c r="SBM1140" s="2"/>
      <c r="SBN1140" s="15"/>
      <c r="SBO1140" s="15"/>
      <c r="SBP1140" s="80"/>
      <c r="SBQ1140" s="52"/>
      <c r="SBR1140" s="69"/>
      <c r="SBS1140" s="69"/>
      <c r="SBT1140" s="69"/>
      <c r="SBU1140" s="107"/>
      <c r="SBV1140" s="2"/>
      <c r="SBW1140" s="15"/>
      <c r="SBX1140" s="15"/>
      <c r="SBY1140" s="80"/>
      <c r="SBZ1140" s="52"/>
      <c r="SCA1140" s="69"/>
      <c r="SCB1140" s="69"/>
      <c r="SCC1140" s="69"/>
      <c r="SCD1140" s="107"/>
      <c r="SCE1140" s="2"/>
      <c r="SCF1140" s="15"/>
      <c r="SCG1140" s="15"/>
      <c r="SCH1140" s="80"/>
      <c r="SCI1140" s="52"/>
      <c r="SCJ1140" s="69"/>
      <c r="SCK1140" s="69"/>
      <c r="SCL1140" s="69"/>
      <c r="SCM1140" s="107"/>
      <c r="SCN1140" s="2"/>
      <c r="SCO1140" s="15"/>
      <c r="SCP1140" s="15"/>
      <c r="SCQ1140" s="80"/>
      <c r="SCR1140" s="52"/>
      <c r="SCS1140" s="69"/>
      <c r="SCT1140" s="69"/>
      <c r="SCU1140" s="69"/>
      <c r="SCV1140" s="107"/>
      <c r="SCW1140" s="2"/>
      <c r="SCX1140" s="15"/>
      <c r="SCY1140" s="15"/>
      <c r="SCZ1140" s="80"/>
      <c r="SDA1140" s="52"/>
      <c r="SDB1140" s="69"/>
      <c r="SDC1140" s="69"/>
      <c r="SDD1140" s="69"/>
      <c r="SDE1140" s="107"/>
      <c r="SDF1140" s="2"/>
      <c r="SDG1140" s="15"/>
      <c r="SDH1140" s="15"/>
      <c r="SDI1140" s="80"/>
      <c r="SDJ1140" s="52"/>
      <c r="SDK1140" s="69"/>
      <c r="SDL1140" s="69"/>
      <c r="SDM1140" s="69"/>
      <c r="SDN1140" s="107"/>
      <c r="SDO1140" s="2"/>
      <c r="SDP1140" s="15"/>
      <c r="SDQ1140" s="15"/>
      <c r="SDR1140" s="80"/>
      <c r="SDS1140" s="52"/>
      <c r="SDT1140" s="69"/>
      <c r="SDU1140" s="69"/>
      <c r="SDV1140" s="69"/>
      <c r="SDW1140" s="107"/>
      <c r="SDX1140" s="2"/>
      <c r="SDY1140" s="15"/>
      <c r="SDZ1140" s="15"/>
      <c r="SEA1140" s="80"/>
      <c r="SEB1140" s="52"/>
      <c r="SEC1140" s="69"/>
      <c r="SED1140" s="69"/>
      <c r="SEE1140" s="69"/>
      <c r="SEF1140" s="107"/>
      <c r="SEG1140" s="2"/>
      <c r="SEH1140" s="15"/>
      <c r="SEI1140" s="15"/>
      <c r="SEJ1140" s="80"/>
      <c r="SEK1140" s="52"/>
      <c r="SEL1140" s="69"/>
      <c r="SEM1140" s="69"/>
      <c r="SEN1140" s="69"/>
      <c r="SEO1140" s="107"/>
      <c r="SEP1140" s="2"/>
      <c r="SEQ1140" s="15"/>
      <c r="SER1140" s="15"/>
      <c r="SES1140" s="80"/>
      <c r="SET1140" s="52"/>
      <c r="SEU1140" s="69"/>
      <c r="SEV1140" s="69"/>
      <c r="SEW1140" s="69"/>
      <c r="SEX1140" s="107"/>
      <c r="SEY1140" s="2"/>
      <c r="SEZ1140" s="15"/>
      <c r="SFA1140" s="15"/>
      <c r="SFB1140" s="80"/>
      <c r="SFC1140" s="52"/>
      <c r="SFD1140" s="69"/>
      <c r="SFE1140" s="69"/>
      <c r="SFF1140" s="69"/>
      <c r="SFG1140" s="107"/>
      <c r="SFH1140" s="2"/>
      <c r="SFI1140" s="15"/>
      <c r="SFJ1140" s="15"/>
      <c r="SFK1140" s="80"/>
      <c r="SFL1140" s="52"/>
      <c r="SFM1140" s="69"/>
      <c r="SFN1140" s="69"/>
      <c r="SFO1140" s="69"/>
      <c r="SFP1140" s="107"/>
      <c r="SFQ1140" s="2"/>
      <c r="SFR1140" s="15"/>
      <c r="SFS1140" s="15"/>
      <c r="SFT1140" s="80"/>
      <c r="SFU1140" s="52"/>
      <c r="SFV1140" s="69"/>
      <c r="SFW1140" s="69"/>
      <c r="SFX1140" s="69"/>
      <c r="SFY1140" s="107"/>
      <c r="SFZ1140" s="2"/>
      <c r="SGA1140" s="15"/>
      <c r="SGB1140" s="15"/>
      <c r="SGC1140" s="80"/>
      <c r="SGD1140" s="52"/>
      <c r="SGE1140" s="69"/>
      <c r="SGF1140" s="69"/>
      <c r="SGG1140" s="69"/>
      <c r="SGH1140" s="107"/>
      <c r="SGI1140" s="2"/>
      <c r="SGJ1140" s="15"/>
      <c r="SGK1140" s="15"/>
      <c r="SGL1140" s="80"/>
      <c r="SGM1140" s="52"/>
      <c r="SGN1140" s="69"/>
      <c r="SGO1140" s="69"/>
      <c r="SGP1140" s="69"/>
      <c r="SGQ1140" s="107"/>
      <c r="SGR1140" s="2"/>
      <c r="SGS1140" s="15"/>
      <c r="SGT1140" s="15"/>
      <c r="SGU1140" s="80"/>
      <c r="SGV1140" s="52"/>
      <c r="SGW1140" s="69"/>
      <c r="SGX1140" s="69"/>
      <c r="SGY1140" s="69"/>
      <c r="SGZ1140" s="107"/>
      <c r="SHA1140" s="2"/>
      <c r="SHB1140" s="15"/>
      <c r="SHC1140" s="15"/>
      <c r="SHD1140" s="80"/>
      <c r="SHE1140" s="52"/>
      <c r="SHF1140" s="69"/>
      <c r="SHG1140" s="69"/>
      <c r="SHH1140" s="69"/>
      <c r="SHI1140" s="107"/>
      <c r="SHJ1140" s="2"/>
      <c r="SHK1140" s="15"/>
      <c r="SHL1140" s="15"/>
      <c r="SHM1140" s="80"/>
      <c r="SHN1140" s="52"/>
      <c r="SHO1140" s="69"/>
      <c r="SHP1140" s="69"/>
      <c r="SHQ1140" s="69"/>
      <c r="SHR1140" s="107"/>
      <c r="SHS1140" s="2"/>
      <c r="SHT1140" s="15"/>
      <c r="SHU1140" s="15"/>
      <c r="SHV1140" s="80"/>
      <c r="SHW1140" s="52"/>
      <c r="SHX1140" s="69"/>
      <c r="SHY1140" s="69"/>
      <c r="SHZ1140" s="69"/>
      <c r="SIA1140" s="107"/>
      <c r="SIB1140" s="2"/>
      <c r="SIC1140" s="15"/>
      <c r="SID1140" s="15"/>
      <c r="SIE1140" s="80"/>
      <c r="SIF1140" s="52"/>
      <c r="SIG1140" s="69"/>
      <c r="SIH1140" s="69"/>
      <c r="SII1140" s="69"/>
      <c r="SIJ1140" s="107"/>
      <c r="SIK1140" s="2"/>
      <c r="SIL1140" s="15"/>
      <c r="SIM1140" s="15"/>
      <c r="SIN1140" s="80"/>
      <c r="SIO1140" s="52"/>
      <c r="SIP1140" s="69"/>
      <c r="SIQ1140" s="69"/>
      <c r="SIR1140" s="69"/>
      <c r="SIS1140" s="107"/>
      <c r="SIT1140" s="2"/>
      <c r="SIU1140" s="15"/>
      <c r="SIV1140" s="15"/>
      <c r="SIW1140" s="80"/>
      <c r="SIX1140" s="52"/>
      <c r="SIY1140" s="69"/>
      <c r="SIZ1140" s="69"/>
      <c r="SJA1140" s="69"/>
      <c r="SJB1140" s="107"/>
      <c r="SJC1140" s="2"/>
      <c r="SJD1140" s="15"/>
      <c r="SJE1140" s="15"/>
      <c r="SJF1140" s="80"/>
      <c r="SJG1140" s="52"/>
      <c r="SJH1140" s="69"/>
      <c r="SJI1140" s="69"/>
      <c r="SJJ1140" s="69"/>
      <c r="SJK1140" s="107"/>
      <c r="SJL1140" s="2"/>
      <c r="SJM1140" s="15"/>
      <c r="SJN1140" s="15"/>
      <c r="SJO1140" s="80"/>
      <c r="SJP1140" s="52"/>
      <c r="SJQ1140" s="69"/>
      <c r="SJR1140" s="69"/>
      <c r="SJS1140" s="69"/>
      <c r="SJT1140" s="107"/>
      <c r="SJU1140" s="2"/>
      <c r="SJV1140" s="15"/>
      <c r="SJW1140" s="15"/>
      <c r="SJX1140" s="80"/>
      <c r="SJY1140" s="52"/>
      <c r="SJZ1140" s="69"/>
      <c r="SKA1140" s="69"/>
      <c r="SKB1140" s="69"/>
      <c r="SKC1140" s="107"/>
      <c r="SKD1140" s="2"/>
      <c r="SKE1140" s="15"/>
      <c r="SKF1140" s="15"/>
      <c r="SKG1140" s="80"/>
      <c r="SKH1140" s="52"/>
      <c r="SKI1140" s="69"/>
      <c r="SKJ1140" s="69"/>
      <c r="SKK1140" s="69"/>
      <c r="SKL1140" s="107"/>
      <c r="SKM1140" s="2"/>
      <c r="SKN1140" s="15"/>
      <c r="SKO1140" s="15"/>
      <c r="SKP1140" s="80"/>
      <c r="SKQ1140" s="52"/>
      <c r="SKR1140" s="69"/>
      <c r="SKS1140" s="69"/>
      <c r="SKT1140" s="69"/>
      <c r="SKU1140" s="107"/>
      <c r="SKV1140" s="2"/>
      <c r="SKW1140" s="15"/>
      <c r="SKX1140" s="15"/>
      <c r="SKY1140" s="80"/>
      <c r="SKZ1140" s="52"/>
      <c r="SLA1140" s="69"/>
      <c r="SLB1140" s="69"/>
      <c r="SLC1140" s="69"/>
      <c r="SLD1140" s="107"/>
      <c r="SLE1140" s="2"/>
      <c r="SLF1140" s="15"/>
      <c r="SLG1140" s="15"/>
      <c r="SLH1140" s="80"/>
      <c r="SLI1140" s="52"/>
      <c r="SLJ1140" s="69"/>
      <c r="SLK1140" s="69"/>
      <c r="SLL1140" s="69"/>
      <c r="SLM1140" s="107"/>
      <c r="SLN1140" s="2"/>
      <c r="SLO1140" s="15"/>
      <c r="SLP1140" s="15"/>
      <c r="SLQ1140" s="80"/>
      <c r="SLR1140" s="52"/>
      <c r="SLS1140" s="69"/>
      <c r="SLT1140" s="69"/>
      <c r="SLU1140" s="69"/>
      <c r="SLV1140" s="107"/>
      <c r="SLW1140" s="2"/>
      <c r="SLX1140" s="15"/>
      <c r="SLY1140" s="15"/>
      <c r="SLZ1140" s="80"/>
      <c r="SMA1140" s="52"/>
      <c r="SMB1140" s="69"/>
      <c r="SMC1140" s="69"/>
      <c r="SMD1140" s="69"/>
      <c r="SME1140" s="107"/>
      <c r="SMF1140" s="2"/>
      <c r="SMG1140" s="15"/>
      <c r="SMH1140" s="15"/>
      <c r="SMI1140" s="80"/>
      <c r="SMJ1140" s="52"/>
      <c r="SMK1140" s="69"/>
      <c r="SML1140" s="69"/>
      <c r="SMM1140" s="69"/>
      <c r="SMN1140" s="107"/>
      <c r="SMO1140" s="2"/>
      <c r="SMP1140" s="15"/>
      <c r="SMQ1140" s="15"/>
      <c r="SMR1140" s="80"/>
      <c r="SMS1140" s="52"/>
      <c r="SMT1140" s="69"/>
      <c r="SMU1140" s="69"/>
      <c r="SMV1140" s="69"/>
      <c r="SMW1140" s="107"/>
      <c r="SMX1140" s="2"/>
      <c r="SMY1140" s="15"/>
      <c r="SMZ1140" s="15"/>
      <c r="SNA1140" s="80"/>
      <c r="SNB1140" s="52"/>
      <c r="SNC1140" s="69"/>
      <c r="SND1140" s="69"/>
      <c r="SNE1140" s="69"/>
      <c r="SNF1140" s="107"/>
      <c r="SNG1140" s="2"/>
      <c r="SNH1140" s="15"/>
      <c r="SNI1140" s="15"/>
      <c r="SNJ1140" s="80"/>
      <c r="SNK1140" s="52"/>
      <c r="SNL1140" s="69"/>
      <c r="SNM1140" s="69"/>
      <c r="SNN1140" s="69"/>
      <c r="SNO1140" s="107"/>
      <c r="SNP1140" s="2"/>
      <c r="SNQ1140" s="15"/>
      <c r="SNR1140" s="15"/>
      <c r="SNS1140" s="80"/>
      <c r="SNT1140" s="52"/>
      <c r="SNU1140" s="69"/>
      <c r="SNV1140" s="69"/>
      <c r="SNW1140" s="69"/>
      <c r="SNX1140" s="107"/>
      <c r="SNY1140" s="2"/>
      <c r="SNZ1140" s="15"/>
      <c r="SOA1140" s="15"/>
      <c r="SOB1140" s="80"/>
      <c r="SOC1140" s="52"/>
      <c r="SOD1140" s="69"/>
      <c r="SOE1140" s="69"/>
      <c r="SOF1140" s="69"/>
      <c r="SOG1140" s="107"/>
      <c r="SOH1140" s="2"/>
      <c r="SOI1140" s="15"/>
      <c r="SOJ1140" s="15"/>
      <c r="SOK1140" s="80"/>
      <c r="SOL1140" s="52"/>
      <c r="SOM1140" s="69"/>
      <c r="SON1140" s="69"/>
      <c r="SOO1140" s="69"/>
      <c r="SOP1140" s="107"/>
      <c r="SOQ1140" s="2"/>
      <c r="SOR1140" s="15"/>
      <c r="SOS1140" s="15"/>
      <c r="SOT1140" s="80"/>
      <c r="SOU1140" s="52"/>
      <c r="SOV1140" s="69"/>
      <c r="SOW1140" s="69"/>
      <c r="SOX1140" s="69"/>
      <c r="SOY1140" s="107"/>
      <c r="SOZ1140" s="2"/>
      <c r="SPA1140" s="15"/>
      <c r="SPB1140" s="15"/>
      <c r="SPC1140" s="80"/>
      <c r="SPD1140" s="52"/>
      <c r="SPE1140" s="69"/>
      <c r="SPF1140" s="69"/>
      <c r="SPG1140" s="69"/>
      <c r="SPH1140" s="107"/>
      <c r="SPI1140" s="2"/>
      <c r="SPJ1140" s="15"/>
      <c r="SPK1140" s="15"/>
      <c r="SPL1140" s="80"/>
      <c r="SPM1140" s="52"/>
      <c r="SPN1140" s="69"/>
      <c r="SPO1140" s="69"/>
      <c r="SPP1140" s="69"/>
      <c r="SPQ1140" s="107"/>
      <c r="SPR1140" s="2"/>
      <c r="SPS1140" s="15"/>
      <c r="SPT1140" s="15"/>
      <c r="SPU1140" s="80"/>
      <c r="SPV1140" s="52"/>
      <c r="SPW1140" s="69"/>
      <c r="SPX1140" s="69"/>
      <c r="SPY1140" s="69"/>
      <c r="SPZ1140" s="107"/>
      <c r="SQA1140" s="2"/>
      <c r="SQB1140" s="15"/>
      <c r="SQC1140" s="15"/>
      <c r="SQD1140" s="80"/>
      <c r="SQE1140" s="52"/>
      <c r="SQF1140" s="69"/>
      <c r="SQG1140" s="69"/>
      <c r="SQH1140" s="69"/>
      <c r="SQI1140" s="107"/>
      <c r="SQJ1140" s="2"/>
      <c r="SQK1140" s="15"/>
      <c r="SQL1140" s="15"/>
      <c r="SQM1140" s="80"/>
      <c r="SQN1140" s="52"/>
      <c r="SQO1140" s="69"/>
      <c r="SQP1140" s="69"/>
      <c r="SQQ1140" s="69"/>
      <c r="SQR1140" s="107"/>
      <c r="SQS1140" s="2"/>
      <c r="SQT1140" s="15"/>
      <c r="SQU1140" s="15"/>
      <c r="SQV1140" s="80"/>
      <c r="SQW1140" s="52"/>
      <c r="SQX1140" s="69"/>
      <c r="SQY1140" s="69"/>
      <c r="SQZ1140" s="69"/>
      <c r="SRA1140" s="107"/>
      <c r="SRB1140" s="2"/>
      <c r="SRC1140" s="15"/>
      <c r="SRD1140" s="15"/>
      <c r="SRE1140" s="80"/>
      <c r="SRF1140" s="52"/>
      <c r="SRG1140" s="69"/>
      <c r="SRH1140" s="69"/>
      <c r="SRI1140" s="69"/>
      <c r="SRJ1140" s="107"/>
      <c r="SRK1140" s="2"/>
      <c r="SRL1140" s="15"/>
      <c r="SRM1140" s="15"/>
      <c r="SRN1140" s="80"/>
      <c r="SRO1140" s="52"/>
      <c r="SRP1140" s="69"/>
      <c r="SRQ1140" s="69"/>
      <c r="SRR1140" s="69"/>
      <c r="SRS1140" s="107"/>
      <c r="SRT1140" s="2"/>
      <c r="SRU1140" s="15"/>
      <c r="SRV1140" s="15"/>
      <c r="SRW1140" s="80"/>
      <c r="SRX1140" s="52"/>
      <c r="SRY1140" s="69"/>
      <c r="SRZ1140" s="69"/>
      <c r="SSA1140" s="69"/>
      <c r="SSB1140" s="107"/>
      <c r="SSC1140" s="2"/>
      <c r="SSD1140" s="15"/>
      <c r="SSE1140" s="15"/>
      <c r="SSF1140" s="80"/>
      <c r="SSG1140" s="52"/>
      <c r="SSH1140" s="69"/>
      <c r="SSI1140" s="69"/>
      <c r="SSJ1140" s="69"/>
      <c r="SSK1140" s="107"/>
      <c r="SSL1140" s="2"/>
      <c r="SSM1140" s="15"/>
      <c r="SSN1140" s="15"/>
      <c r="SSO1140" s="80"/>
      <c r="SSP1140" s="52"/>
      <c r="SSQ1140" s="69"/>
      <c r="SSR1140" s="69"/>
      <c r="SSS1140" s="69"/>
      <c r="SST1140" s="107"/>
      <c r="SSU1140" s="2"/>
      <c r="SSV1140" s="15"/>
      <c r="SSW1140" s="15"/>
      <c r="SSX1140" s="80"/>
      <c r="SSY1140" s="52"/>
      <c r="SSZ1140" s="69"/>
      <c r="STA1140" s="69"/>
      <c r="STB1140" s="69"/>
      <c r="STC1140" s="107"/>
      <c r="STD1140" s="2"/>
      <c r="STE1140" s="15"/>
      <c r="STF1140" s="15"/>
      <c r="STG1140" s="80"/>
      <c r="STH1140" s="52"/>
      <c r="STI1140" s="69"/>
      <c r="STJ1140" s="69"/>
      <c r="STK1140" s="69"/>
      <c r="STL1140" s="107"/>
      <c r="STM1140" s="2"/>
      <c r="STN1140" s="15"/>
      <c r="STO1140" s="15"/>
      <c r="STP1140" s="80"/>
      <c r="STQ1140" s="52"/>
      <c r="STR1140" s="69"/>
      <c r="STS1140" s="69"/>
      <c r="STT1140" s="69"/>
      <c r="STU1140" s="107"/>
      <c r="STV1140" s="2"/>
      <c r="STW1140" s="15"/>
      <c r="STX1140" s="15"/>
      <c r="STY1140" s="80"/>
      <c r="STZ1140" s="52"/>
      <c r="SUA1140" s="69"/>
      <c r="SUB1140" s="69"/>
      <c r="SUC1140" s="69"/>
      <c r="SUD1140" s="107"/>
      <c r="SUE1140" s="2"/>
      <c r="SUF1140" s="15"/>
      <c r="SUG1140" s="15"/>
      <c r="SUH1140" s="80"/>
      <c r="SUI1140" s="52"/>
      <c r="SUJ1140" s="69"/>
      <c r="SUK1140" s="69"/>
      <c r="SUL1140" s="69"/>
      <c r="SUM1140" s="107"/>
      <c r="SUN1140" s="2"/>
      <c r="SUO1140" s="15"/>
      <c r="SUP1140" s="15"/>
      <c r="SUQ1140" s="80"/>
      <c r="SUR1140" s="52"/>
      <c r="SUS1140" s="69"/>
      <c r="SUT1140" s="69"/>
      <c r="SUU1140" s="69"/>
      <c r="SUV1140" s="107"/>
      <c r="SUW1140" s="2"/>
      <c r="SUX1140" s="15"/>
      <c r="SUY1140" s="15"/>
      <c r="SUZ1140" s="80"/>
      <c r="SVA1140" s="52"/>
      <c r="SVB1140" s="69"/>
      <c r="SVC1140" s="69"/>
      <c r="SVD1140" s="69"/>
      <c r="SVE1140" s="107"/>
      <c r="SVF1140" s="2"/>
      <c r="SVG1140" s="15"/>
      <c r="SVH1140" s="15"/>
      <c r="SVI1140" s="80"/>
      <c r="SVJ1140" s="52"/>
      <c r="SVK1140" s="69"/>
      <c r="SVL1140" s="69"/>
      <c r="SVM1140" s="69"/>
      <c r="SVN1140" s="107"/>
      <c r="SVO1140" s="2"/>
      <c r="SVP1140" s="15"/>
      <c r="SVQ1140" s="15"/>
      <c r="SVR1140" s="80"/>
      <c r="SVS1140" s="52"/>
      <c r="SVT1140" s="69"/>
      <c r="SVU1140" s="69"/>
      <c r="SVV1140" s="69"/>
      <c r="SVW1140" s="107"/>
      <c r="SVX1140" s="2"/>
      <c r="SVY1140" s="15"/>
      <c r="SVZ1140" s="15"/>
      <c r="SWA1140" s="80"/>
      <c r="SWB1140" s="52"/>
      <c r="SWC1140" s="69"/>
      <c r="SWD1140" s="69"/>
      <c r="SWE1140" s="69"/>
      <c r="SWF1140" s="107"/>
      <c r="SWG1140" s="2"/>
      <c r="SWH1140" s="15"/>
      <c r="SWI1140" s="15"/>
      <c r="SWJ1140" s="80"/>
      <c r="SWK1140" s="52"/>
      <c r="SWL1140" s="69"/>
      <c r="SWM1140" s="69"/>
      <c r="SWN1140" s="69"/>
      <c r="SWO1140" s="107"/>
      <c r="SWP1140" s="2"/>
      <c r="SWQ1140" s="15"/>
      <c r="SWR1140" s="15"/>
      <c r="SWS1140" s="80"/>
      <c r="SWT1140" s="52"/>
      <c r="SWU1140" s="69"/>
      <c r="SWV1140" s="69"/>
      <c r="SWW1140" s="69"/>
      <c r="SWX1140" s="107"/>
      <c r="SWY1140" s="2"/>
      <c r="SWZ1140" s="15"/>
      <c r="SXA1140" s="15"/>
      <c r="SXB1140" s="80"/>
      <c r="SXC1140" s="52"/>
      <c r="SXD1140" s="69"/>
      <c r="SXE1140" s="69"/>
      <c r="SXF1140" s="69"/>
      <c r="SXG1140" s="107"/>
      <c r="SXH1140" s="2"/>
      <c r="SXI1140" s="15"/>
      <c r="SXJ1140" s="15"/>
      <c r="SXK1140" s="80"/>
      <c r="SXL1140" s="52"/>
      <c r="SXM1140" s="69"/>
      <c r="SXN1140" s="69"/>
      <c r="SXO1140" s="69"/>
      <c r="SXP1140" s="107"/>
      <c r="SXQ1140" s="2"/>
      <c r="SXR1140" s="15"/>
      <c r="SXS1140" s="15"/>
      <c r="SXT1140" s="80"/>
      <c r="SXU1140" s="52"/>
      <c r="SXV1140" s="69"/>
      <c r="SXW1140" s="69"/>
      <c r="SXX1140" s="69"/>
      <c r="SXY1140" s="107"/>
      <c r="SXZ1140" s="2"/>
      <c r="SYA1140" s="15"/>
      <c r="SYB1140" s="15"/>
      <c r="SYC1140" s="80"/>
      <c r="SYD1140" s="52"/>
      <c r="SYE1140" s="69"/>
      <c r="SYF1140" s="69"/>
      <c r="SYG1140" s="69"/>
      <c r="SYH1140" s="107"/>
      <c r="SYI1140" s="2"/>
      <c r="SYJ1140" s="15"/>
      <c r="SYK1140" s="15"/>
      <c r="SYL1140" s="80"/>
      <c r="SYM1140" s="52"/>
      <c r="SYN1140" s="69"/>
      <c r="SYO1140" s="69"/>
      <c r="SYP1140" s="69"/>
      <c r="SYQ1140" s="107"/>
      <c r="SYR1140" s="2"/>
      <c r="SYS1140" s="15"/>
      <c r="SYT1140" s="15"/>
      <c r="SYU1140" s="80"/>
      <c r="SYV1140" s="52"/>
      <c r="SYW1140" s="69"/>
      <c r="SYX1140" s="69"/>
      <c r="SYY1140" s="69"/>
      <c r="SYZ1140" s="107"/>
      <c r="SZA1140" s="2"/>
      <c r="SZB1140" s="15"/>
      <c r="SZC1140" s="15"/>
      <c r="SZD1140" s="80"/>
      <c r="SZE1140" s="52"/>
      <c r="SZF1140" s="69"/>
      <c r="SZG1140" s="69"/>
      <c r="SZH1140" s="69"/>
      <c r="SZI1140" s="107"/>
      <c r="SZJ1140" s="2"/>
      <c r="SZK1140" s="15"/>
      <c r="SZL1140" s="15"/>
      <c r="SZM1140" s="80"/>
      <c r="SZN1140" s="52"/>
      <c r="SZO1140" s="69"/>
      <c r="SZP1140" s="69"/>
      <c r="SZQ1140" s="69"/>
      <c r="SZR1140" s="107"/>
      <c r="SZS1140" s="2"/>
      <c r="SZT1140" s="15"/>
      <c r="SZU1140" s="15"/>
      <c r="SZV1140" s="80"/>
      <c r="SZW1140" s="52"/>
      <c r="SZX1140" s="69"/>
      <c r="SZY1140" s="69"/>
      <c r="SZZ1140" s="69"/>
      <c r="TAA1140" s="107"/>
      <c r="TAB1140" s="2"/>
      <c r="TAC1140" s="15"/>
      <c r="TAD1140" s="15"/>
      <c r="TAE1140" s="80"/>
      <c r="TAF1140" s="52"/>
      <c r="TAG1140" s="69"/>
      <c r="TAH1140" s="69"/>
      <c r="TAI1140" s="69"/>
      <c r="TAJ1140" s="107"/>
      <c r="TAK1140" s="2"/>
      <c r="TAL1140" s="15"/>
      <c r="TAM1140" s="15"/>
      <c r="TAN1140" s="80"/>
      <c r="TAO1140" s="52"/>
      <c r="TAP1140" s="69"/>
      <c r="TAQ1140" s="69"/>
      <c r="TAR1140" s="69"/>
      <c r="TAS1140" s="107"/>
      <c r="TAT1140" s="2"/>
      <c r="TAU1140" s="15"/>
      <c r="TAV1140" s="15"/>
      <c r="TAW1140" s="80"/>
      <c r="TAX1140" s="52"/>
      <c r="TAY1140" s="69"/>
      <c r="TAZ1140" s="69"/>
      <c r="TBA1140" s="69"/>
      <c r="TBB1140" s="107"/>
      <c r="TBC1140" s="2"/>
      <c r="TBD1140" s="15"/>
      <c r="TBE1140" s="15"/>
      <c r="TBF1140" s="80"/>
      <c r="TBG1140" s="52"/>
      <c r="TBH1140" s="69"/>
      <c r="TBI1140" s="69"/>
      <c r="TBJ1140" s="69"/>
      <c r="TBK1140" s="107"/>
      <c r="TBL1140" s="2"/>
      <c r="TBM1140" s="15"/>
      <c r="TBN1140" s="15"/>
      <c r="TBO1140" s="80"/>
      <c r="TBP1140" s="52"/>
      <c r="TBQ1140" s="69"/>
      <c r="TBR1140" s="69"/>
      <c r="TBS1140" s="69"/>
      <c r="TBT1140" s="107"/>
      <c r="TBU1140" s="2"/>
      <c r="TBV1140" s="15"/>
      <c r="TBW1140" s="15"/>
      <c r="TBX1140" s="80"/>
      <c r="TBY1140" s="52"/>
      <c r="TBZ1140" s="69"/>
      <c r="TCA1140" s="69"/>
      <c r="TCB1140" s="69"/>
      <c r="TCC1140" s="107"/>
      <c r="TCD1140" s="2"/>
      <c r="TCE1140" s="15"/>
      <c r="TCF1140" s="15"/>
      <c r="TCG1140" s="80"/>
      <c r="TCH1140" s="52"/>
      <c r="TCI1140" s="69"/>
      <c r="TCJ1140" s="69"/>
      <c r="TCK1140" s="69"/>
      <c r="TCL1140" s="107"/>
      <c r="TCM1140" s="2"/>
      <c r="TCN1140" s="15"/>
      <c r="TCO1140" s="15"/>
      <c r="TCP1140" s="80"/>
      <c r="TCQ1140" s="52"/>
      <c r="TCR1140" s="69"/>
      <c r="TCS1140" s="69"/>
      <c r="TCT1140" s="69"/>
      <c r="TCU1140" s="107"/>
      <c r="TCV1140" s="2"/>
      <c r="TCW1140" s="15"/>
      <c r="TCX1140" s="15"/>
      <c r="TCY1140" s="80"/>
      <c r="TCZ1140" s="52"/>
      <c r="TDA1140" s="69"/>
      <c r="TDB1140" s="69"/>
      <c r="TDC1140" s="69"/>
      <c r="TDD1140" s="107"/>
      <c r="TDE1140" s="2"/>
      <c r="TDF1140" s="15"/>
      <c r="TDG1140" s="15"/>
      <c r="TDH1140" s="80"/>
      <c r="TDI1140" s="52"/>
      <c r="TDJ1140" s="69"/>
      <c r="TDK1140" s="69"/>
      <c r="TDL1140" s="69"/>
      <c r="TDM1140" s="107"/>
      <c r="TDN1140" s="2"/>
      <c r="TDO1140" s="15"/>
      <c r="TDP1140" s="15"/>
      <c r="TDQ1140" s="80"/>
      <c r="TDR1140" s="52"/>
      <c r="TDS1140" s="69"/>
      <c r="TDT1140" s="69"/>
      <c r="TDU1140" s="69"/>
      <c r="TDV1140" s="107"/>
      <c r="TDW1140" s="2"/>
      <c r="TDX1140" s="15"/>
      <c r="TDY1140" s="15"/>
      <c r="TDZ1140" s="80"/>
      <c r="TEA1140" s="52"/>
      <c r="TEB1140" s="69"/>
      <c r="TEC1140" s="69"/>
      <c r="TED1140" s="69"/>
      <c r="TEE1140" s="107"/>
      <c r="TEF1140" s="2"/>
      <c r="TEG1140" s="15"/>
      <c r="TEH1140" s="15"/>
      <c r="TEI1140" s="80"/>
      <c r="TEJ1140" s="52"/>
      <c r="TEK1140" s="69"/>
      <c r="TEL1140" s="69"/>
      <c r="TEM1140" s="69"/>
      <c r="TEN1140" s="107"/>
      <c r="TEO1140" s="2"/>
      <c r="TEP1140" s="15"/>
      <c r="TEQ1140" s="15"/>
      <c r="TER1140" s="80"/>
      <c r="TES1140" s="52"/>
      <c r="TET1140" s="69"/>
      <c r="TEU1140" s="69"/>
      <c r="TEV1140" s="69"/>
      <c r="TEW1140" s="107"/>
      <c r="TEX1140" s="2"/>
      <c r="TEY1140" s="15"/>
      <c r="TEZ1140" s="15"/>
      <c r="TFA1140" s="80"/>
      <c r="TFB1140" s="52"/>
      <c r="TFC1140" s="69"/>
      <c r="TFD1140" s="69"/>
      <c r="TFE1140" s="69"/>
      <c r="TFF1140" s="107"/>
      <c r="TFG1140" s="2"/>
      <c r="TFH1140" s="15"/>
      <c r="TFI1140" s="15"/>
      <c r="TFJ1140" s="80"/>
      <c r="TFK1140" s="52"/>
      <c r="TFL1140" s="69"/>
      <c r="TFM1140" s="69"/>
      <c r="TFN1140" s="69"/>
      <c r="TFO1140" s="107"/>
      <c r="TFP1140" s="2"/>
      <c r="TFQ1140" s="15"/>
      <c r="TFR1140" s="15"/>
      <c r="TFS1140" s="80"/>
      <c r="TFT1140" s="52"/>
      <c r="TFU1140" s="69"/>
      <c r="TFV1140" s="69"/>
      <c r="TFW1140" s="69"/>
      <c r="TFX1140" s="107"/>
      <c r="TFY1140" s="2"/>
      <c r="TFZ1140" s="15"/>
      <c r="TGA1140" s="15"/>
      <c r="TGB1140" s="80"/>
      <c r="TGC1140" s="52"/>
      <c r="TGD1140" s="69"/>
      <c r="TGE1140" s="69"/>
      <c r="TGF1140" s="69"/>
      <c r="TGG1140" s="107"/>
      <c r="TGH1140" s="2"/>
      <c r="TGI1140" s="15"/>
      <c r="TGJ1140" s="15"/>
      <c r="TGK1140" s="80"/>
      <c r="TGL1140" s="52"/>
      <c r="TGM1140" s="69"/>
      <c r="TGN1140" s="69"/>
      <c r="TGO1140" s="69"/>
      <c r="TGP1140" s="107"/>
      <c r="TGQ1140" s="2"/>
      <c r="TGR1140" s="15"/>
      <c r="TGS1140" s="15"/>
      <c r="TGT1140" s="80"/>
      <c r="TGU1140" s="52"/>
      <c r="TGV1140" s="69"/>
      <c r="TGW1140" s="69"/>
      <c r="TGX1140" s="69"/>
      <c r="TGY1140" s="107"/>
      <c r="TGZ1140" s="2"/>
      <c r="THA1140" s="15"/>
      <c r="THB1140" s="15"/>
      <c r="THC1140" s="80"/>
      <c r="THD1140" s="52"/>
      <c r="THE1140" s="69"/>
      <c r="THF1140" s="69"/>
      <c r="THG1140" s="69"/>
      <c r="THH1140" s="107"/>
      <c r="THI1140" s="2"/>
      <c r="THJ1140" s="15"/>
      <c r="THK1140" s="15"/>
      <c r="THL1140" s="80"/>
      <c r="THM1140" s="52"/>
      <c r="THN1140" s="69"/>
      <c r="THO1140" s="69"/>
      <c r="THP1140" s="69"/>
      <c r="THQ1140" s="107"/>
      <c r="THR1140" s="2"/>
      <c r="THS1140" s="15"/>
      <c r="THT1140" s="15"/>
      <c r="THU1140" s="80"/>
      <c r="THV1140" s="52"/>
      <c r="THW1140" s="69"/>
      <c r="THX1140" s="69"/>
      <c r="THY1140" s="69"/>
      <c r="THZ1140" s="107"/>
      <c r="TIA1140" s="2"/>
      <c r="TIB1140" s="15"/>
      <c r="TIC1140" s="15"/>
      <c r="TID1140" s="80"/>
      <c r="TIE1140" s="52"/>
      <c r="TIF1140" s="69"/>
      <c r="TIG1140" s="69"/>
      <c r="TIH1140" s="69"/>
      <c r="TII1140" s="107"/>
      <c r="TIJ1140" s="2"/>
      <c r="TIK1140" s="15"/>
      <c r="TIL1140" s="15"/>
      <c r="TIM1140" s="80"/>
      <c r="TIN1140" s="52"/>
      <c r="TIO1140" s="69"/>
      <c r="TIP1140" s="69"/>
      <c r="TIQ1140" s="69"/>
      <c r="TIR1140" s="107"/>
      <c r="TIS1140" s="2"/>
      <c r="TIT1140" s="15"/>
      <c r="TIU1140" s="15"/>
      <c r="TIV1140" s="80"/>
      <c r="TIW1140" s="52"/>
      <c r="TIX1140" s="69"/>
      <c r="TIY1140" s="69"/>
      <c r="TIZ1140" s="69"/>
      <c r="TJA1140" s="107"/>
      <c r="TJB1140" s="2"/>
      <c r="TJC1140" s="15"/>
      <c r="TJD1140" s="15"/>
      <c r="TJE1140" s="80"/>
      <c r="TJF1140" s="52"/>
      <c r="TJG1140" s="69"/>
      <c r="TJH1140" s="69"/>
      <c r="TJI1140" s="69"/>
      <c r="TJJ1140" s="107"/>
      <c r="TJK1140" s="2"/>
      <c r="TJL1140" s="15"/>
      <c r="TJM1140" s="15"/>
      <c r="TJN1140" s="80"/>
      <c r="TJO1140" s="52"/>
      <c r="TJP1140" s="69"/>
      <c r="TJQ1140" s="69"/>
      <c r="TJR1140" s="69"/>
      <c r="TJS1140" s="107"/>
      <c r="TJT1140" s="2"/>
      <c r="TJU1140" s="15"/>
      <c r="TJV1140" s="15"/>
      <c r="TJW1140" s="80"/>
      <c r="TJX1140" s="52"/>
      <c r="TJY1140" s="69"/>
      <c r="TJZ1140" s="69"/>
      <c r="TKA1140" s="69"/>
      <c r="TKB1140" s="107"/>
      <c r="TKC1140" s="2"/>
      <c r="TKD1140" s="15"/>
      <c r="TKE1140" s="15"/>
      <c r="TKF1140" s="80"/>
      <c r="TKG1140" s="52"/>
      <c r="TKH1140" s="69"/>
      <c r="TKI1140" s="69"/>
      <c r="TKJ1140" s="69"/>
      <c r="TKK1140" s="107"/>
      <c r="TKL1140" s="2"/>
      <c r="TKM1140" s="15"/>
      <c r="TKN1140" s="15"/>
      <c r="TKO1140" s="80"/>
      <c r="TKP1140" s="52"/>
      <c r="TKQ1140" s="69"/>
      <c r="TKR1140" s="69"/>
      <c r="TKS1140" s="69"/>
      <c r="TKT1140" s="107"/>
      <c r="TKU1140" s="2"/>
      <c r="TKV1140" s="15"/>
      <c r="TKW1140" s="15"/>
      <c r="TKX1140" s="80"/>
      <c r="TKY1140" s="52"/>
      <c r="TKZ1140" s="69"/>
      <c r="TLA1140" s="69"/>
      <c r="TLB1140" s="69"/>
      <c r="TLC1140" s="107"/>
      <c r="TLD1140" s="2"/>
      <c r="TLE1140" s="15"/>
      <c r="TLF1140" s="15"/>
      <c r="TLG1140" s="80"/>
      <c r="TLH1140" s="52"/>
      <c r="TLI1140" s="69"/>
      <c r="TLJ1140" s="69"/>
      <c r="TLK1140" s="69"/>
      <c r="TLL1140" s="107"/>
      <c r="TLM1140" s="2"/>
      <c r="TLN1140" s="15"/>
      <c r="TLO1140" s="15"/>
      <c r="TLP1140" s="80"/>
      <c r="TLQ1140" s="52"/>
      <c r="TLR1140" s="69"/>
      <c r="TLS1140" s="69"/>
      <c r="TLT1140" s="69"/>
      <c r="TLU1140" s="107"/>
      <c r="TLV1140" s="2"/>
      <c r="TLW1140" s="15"/>
      <c r="TLX1140" s="15"/>
      <c r="TLY1140" s="80"/>
      <c r="TLZ1140" s="52"/>
      <c r="TMA1140" s="69"/>
      <c r="TMB1140" s="69"/>
      <c r="TMC1140" s="69"/>
      <c r="TMD1140" s="107"/>
      <c r="TME1140" s="2"/>
      <c r="TMF1140" s="15"/>
      <c r="TMG1140" s="15"/>
      <c r="TMH1140" s="80"/>
      <c r="TMI1140" s="52"/>
      <c r="TMJ1140" s="69"/>
      <c r="TMK1140" s="69"/>
      <c r="TML1140" s="69"/>
      <c r="TMM1140" s="107"/>
      <c r="TMN1140" s="2"/>
      <c r="TMO1140" s="15"/>
      <c r="TMP1140" s="15"/>
      <c r="TMQ1140" s="80"/>
      <c r="TMR1140" s="52"/>
      <c r="TMS1140" s="69"/>
      <c r="TMT1140" s="69"/>
      <c r="TMU1140" s="69"/>
      <c r="TMV1140" s="107"/>
      <c r="TMW1140" s="2"/>
      <c r="TMX1140" s="15"/>
      <c r="TMY1140" s="15"/>
      <c r="TMZ1140" s="80"/>
      <c r="TNA1140" s="52"/>
      <c r="TNB1140" s="69"/>
      <c r="TNC1140" s="69"/>
      <c r="TND1140" s="69"/>
      <c r="TNE1140" s="107"/>
      <c r="TNF1140" s="2"/>
      <c r="TNG1140" s="15"/>
      <c r="TNH1140" s="15"/>
      <c r="TNI1140" s="80"/>
      <c r="TNJ1140" s="52"/>
      <c r="TNK1140" s="69"/>
      <c r="TNL1140" s="69"/>
      <c r="TNM1140" s="69"/>
      <c r="TNN1140" s="107"/>
      <c r="TNO1140" s="2"/>
      <c r="TNP1140" s="15"/>
      <c r="TNQ1140" s="15"/>
      <c r="TNR1140" s="80"/>
      <c r="TNS1140" s="52"/>
      <c r="TNT1140" s="69"/>
      <c r="TNU1140" s="69"/>
      <c r="TNV1140" s="69"/>
      <c r="TNW1140" s="107"/>
      <c r="TNX1140" s="2"/>
      <c r="TNY1140" s="15"/>
      <c r="TNZ1140" s="15"/>
      <c r="TOA1140" s="80"/>
      <c r="TOB1140" s="52"/>
      <c r="TOC1140" s="69"/>
      <c r="TOD1140" s="69"/>
      <c r="TOE1140" s="69"/>
      <c r="TOF1140" s="107"/>
      <c r="TOG1140" s="2"/>
      <c r="TOH1140" s="15"/>
      <c r="TOI1140" s="15"/>
      <c r="TOJ1140" s="80"/>
      <c r="TOK1140" s="52"/>
      <c r="TOL1140" s="69"/>
      <c r="TOM1140" s="69"/>
      <c r="TON1140" s="69"/>
      <c r="TOO1140" s="107"/>
      <c r="TOP1140" s="2"/>
      <c r="TOQ1140" s="15"/>
      <c r="TOR1140" s="15"/>
      <c r="TOS1140" s="80"/>
      <c r="TOT1140" s="52"/>
      <c r="TOU1140" s="69"/>
      <c r="TOV1140" s="69"/>
      <c r="TOW1140" s="69"/>
      <c r="TOX1140" s="107"/>
      <c r="TOY1140" s="2"/>
      <c r="TOZ1140" s="15"/>
      <c r="TPA1140" s="15"/>
      <c r="TPB1140" s="80"/>
      <c r="TPC1140" s="52"/>
      <c r="TPD1140" s="69"/>
      <c r="TPE1140" s="69"/>
      <c r="TPF1140" s="69"/>
      <c r="TPG1140" s="107"/>
      <c r="TPH1140" s="2"/>
      <c r="TPI1140" s="15"/>
      <c r="TPJ1140" s="15"/>
      <c r="TPK1140" s="80"/>
      <c r="TPL1140" s="52"/>
      <c r="TPM1140" s="69"/>
      <c r="TPN1140" s="69"/>
      <c r="TPO1140" s="69"/>
      <c r="TPP1140" s="107"/>
      <c r="TPQ1140" s="2"/>
      <c r="TPR1140" s="15"/>
      <c r="TPS1140" s="15"/>
      <c r="TPT1140" s="80"/>
      <c r="TPU1140" s="52"/>
      <c r="TPV1140" s="69"/>
      <c r="TPW1140" s="69"/>
      <c r="TPX1140" s="69"/>
      <c r="TPY1140" s="107"/>
      <c r="TPZ1140" s="2"/>
      <c r="TQA1140" s="15"/>
      <c r="TQB1140" s="15"/>
      <c r="TQC1140" s="80"/>
      <c r="TQD1140" s="52"/>
      <c r="TQE1140" s="69"/>
      <c r="TQF1140" s="69"/>
      <c r="TQG1140" s="69"/>
      <c r="TQH1140" s="107"/>
      <c r="TQI1140" s="2"/>
      <c r="TQJ1140" s="15"/>
      <c r="TQK1140" s="15"/>
      <c r="TQL1140" s="80"/>
      <c r="TQM1140" s="52"/>
      <c r="TQN1140" s="69"/>
      <c r="TQO1140" s="69"/>
      <c r="TQP1140" s="69"/>
      <c r="TQQ1140" s="107"/>
      <c r="TQR1140" s="2"/>
      <c r="TQS1140" s="15"/>
      <c r="TQT1140" s="15"/>
      <c r="TQU1140" s="80"/>
      <c r="TQV1140" s="52"/>
      <c r="TQW1140" s="69"/>
      <c r="TQX1140" s="69"/>
      <c r="TQY1140" s="69"/>
      <c r="TQZ1140" s="107"/>
      <c r="TRA1140" s="2"/>
      <c r="TRB1140" s="15"/>
      <c r="TRC1140" s="15"/>
      <c r="TRD1140" s="80"/>
      <c r="TRE1140" s="52"/>
      <c r="TRF1140" s="69"/>
      <c r="TRG1140" s="69"/>
      <c r="TRH1140" s="69"/>
      <c r="TRI1140" s="107"/>
      <c r="TRJ1140" s="2"/>
      <c r="TRK1140" s="15"/>
      <c r="TRL1140" s="15"/>
      <c r="TRM1140" s="80"/>
      <c r="TRN1140" s="52"/>
      <c r="TRO1140" s="69"/>
      <c r="TRP1140" s="69"/>
      <c r="TRQ1140" s="69"/>
      <c r="TRR1140" s="107"/>
      <c r="TRS1140" s="2"/>
      <c r="TRT1140" s="15"/>
      <c r="TRU1140" s="15"/>
      <c r="TRV1140" s="80"/>
      <c r="TRW1140" s="52"/>
      <c r="TRX1140" s="69"/>
      <c r="TRY1140" s="69"/>
      <c r="TRZ1140" s="69"/>
      <c r="TSA1140" s="107"/>
      <c r="TSB1140" s="2"/>
      <c r="TSC1140" s="15"/>
      <c r="TSD1140" s="15"/>
      <c r="TSE1140" s="80"/>
      <c r="TSF1140" s="52"/>
      <c r="TSG1140" s="69"/>
      <c r="TSH1140" s="69"/>
      <c r="TSI1140" s="69"/>
      <c r="TSJ1140" s="107"/>
      <c r="TSK1140" s="2"/>
      <c r="TSL1140" s="15"/>
      <c r="TSM1140" s="15"/>
      <c r="TSN1140" s="80"/>
      <c r="TSO1140" s="52"/>
      <c r="TSP1140" s="69"/>
      <c r="TSQ1140" s="69"/>
      <c r="TSR1140" s="69"/>
      <c r="TSS1140" s="107"/>
      <c r="TST1140" s="2"/>
      <c r="TSU1140" s="15"/>
      <c r="TSV1140" s="15"/>
      <c r="TSW1140" s="80"/>
      <c r="TSX1140" s="52"/>
      <c r="TSY1140" s="69"/>
      <c r="TSZ1140" s="69"/>
      <c r="TTA1140" s="69"/>
      <c r="TTB1140" s="107"/>
      <c r="TTC1140" s="2"/>
      <c r="TTD1140" s="15"/>
      <c r="TTE1140" s="15"/>
      <c r="TTF1140" s="80"/>
      <c r="TTG1140" s="52"/>
      <c r="TTH1140" s="69"/>
      <c r="TTI1140" s="69"/>
      <c r="TTJ1140" s="69"/>
      <c r="TTK1140" s="107"/>
      <c r="TTL1140" s="2"/>
      <c r="TTM1140" s="15"/>
      <c r="TTN1140" s="15"/>
      <c r="TTO1140" s="80"/>
      <c r="TTP1140" s="52"/>
      <c r="TTQ1140" s="69"/>
      <c r="TTR1140" s="69"/>
      <c r="TTS1140" s="69"/>
      <c r="TTT1140" s="107"/>
      <c r="TTU1140" s="2"/>
      <c r="TTV1140" s="15"/>
      <c r="TTW1140" s="15"/>
      <c r="TTX1140" s="80"/>
      <c r="TTY1140" s="52"/>
      <c r="TTZ1140" s="69"/>
      <c r="TUA1140" s="69"/>
      <c r="TUB1140" s="69"/>
      <c r="TUC1140" s="107"/>
      <c r="TUD1140" s="2"/>
      <c r="TUE1140" s="15"/>
      <c r="TUF1140" s="15"/>
      <c r="TUG1140" s="80"/>
      <c r="TUH1140" s="52"/>
      <c r="TUI1140" s="69"/>
      <c r="TUJ1140" s="69"/>
      <c r="TUK1140" s="69"/>
      <c r="TUL1140" s="107"/>
      <c r="TUM1140" s="2"/>
      <c r="TUN1140" s="15"/>
      <c r="TUO1140" s="15"/>
      <c r="TUP1140" s="80"/>
      <c r="TUQ1140" s="52"/>
      <c r="TUR1140" s="69"/>
      <c r="TUS1140" s="69"/>
      <c r="TUT1140" s="69"/>
      <c r="TUU1140" s="107"/>
      <c r="TUV1140" s="2"/>
      <c r="TUW1140" s="15"/>
      <c r="TUX1140" s="15"/>
      <c r="TUY1140" s="80"/>
      <c r="TUZ1140" s="52"/>
      <c r="TVA1140" s="69"/>
      <c r="TVB1140" s="69"/>
      <c r="TVC1140" s="69"/>
      <c r="TVD1140" s="107"/>
      <c r="TVE1140" s="2"/>
      <c r="TVF1140" s="15"/>
      <c r="TVG1140" s="15"/>
      <c r="TVH1140" s="80"/>
      <c r="TVI1140" s="52"/>
      <c r="TVJ1140" s="69"/>
      <c r="TVK1140" s="69"/>
      <c r="TVL1140" s="69"/>
      <c r="TVM1140" s="107"/>
      <c r="TVN1140" s="2"/>
      <c r="TVO1140" s="15"/>
      <c r="TVP1140" s="15"/>
      <c r="TVQ1140" s="80"/>
      <c r="TVR1140" s="52"/>
      <c r="TVS1140" s="69"/>
      <c r="TVT1140" s="69"/>
      <c r="TVU1140" s="69"/>
      <c r="TVV1140" s="107"/>
      <c r="TVW1140" s="2"/>
      <c r="TVX1140" s="15"/>
      <c r="TVY1140" s="15"/>
      <c r="TVZ1140" s="80"/>
      <c r="TWA1140" s="52"/>
      <c r="TWB1140" s="69"/>
      <c r="TWC1140" s="69"/>
      <c r="TWD1140" s="69"/>
      <c r="TWE1140" s="107"/>
      <c r="TWF1140" s="2"/>
      <c r="TWG1140" s="15"/>
      <c r="TWH1140" s="15"/>
      <c r="TWI1140" s="80"/>
      <c r="TWJ1140" s="52"/>
      <c r="TWK1140" s="69"/>
      <c r="TWL1140" s="69"/>
      <c r="TWM1140" s="69"/>
      <c r="TWN1140" s="107"/>
      <c r="TWO1140" s="2"/>
      <c r="TWP1140" s="15"/>
      <c r="TWQ1140" s="15"/>
      <c r="TWR1140" s="80"/>
      <c r="TWS1140" s="52"/>
      <c r="TWT1140" s="69"/>
      <c r="TWU1140" s="69"/>
      <c r="TWV1140" s="69"/>
      <c r="TWW1140" s="107"/>
      <c r="TWX1140" s="2"/>
      <c r="TWY1140" s="15"/>
      <c r="TWZ1140" s="15"/>
      <c r="TXA1140" s="80"/>
      <c r="TXB1140" s="52"/>
      <c r="TXC1140" s="69"/>
      <c r="TXD1140" s="69"/>
      <c r="TXE1140" s="69"/>
      <c r="TXF1140" s="107"/>
      <c r="TXG1140" s="2"/>
      <c r="TXH1140" s="15"/>
      <c r="TXI1140" s="15"/>
      <c r="TXJ1140" s="80"/>
      <c r="TXK1140" s="52"/>
      <c r="TXL1140" s="69"/>
      <c r="TXM1140" s="69"/>
      <c r="TXN1140" s="69"/>
      <c r="TXO1140" s="107"/>
      <c r="TXP1140" s="2"/>
      <c r="TXQ1140" s="15"/>
      <c r="TXR1140" s="15"/>
      <c r="TXS1140" s="80"/>
      <c r="TXT1140" s="52"/>
      <c r="TXU1140" s="69"/>
      <c r="TXV1140" s="69"/>
      <c r="TXW1140" s="69"/>
      <c r="TXX1140" s="107"/>
      <c r="TXY1140" s="2"/>
      <c r="TXZ1140" s="15"/>
      <c r="TYA1140" s="15"/>
      <c r="TYB1140" s="80"/>
      <c r="TYC1140" s="52"/>
      <c r="TYD1140" s="69"/>
      <c r="TYE1140" s="69"/>
      <c r="TYF1140" s="69"/>
      <c r="TYG1140" s="107"/>
      <c r="TYH1140" s="2"/>
      <c r="TYI1140" s="15"/>
      <c r="TYJ1140" s="15"/>
      <c r="TYK1140" s="80"/>
      <c r="TYL1140" s="52"/>
      <c r="TYM1140" s="69"/>
      <c r="TYN1140" s="69"/>
      <c r="TYO1140" s="69"/>
      <c r="TYP1140" s="107"/>
      <c r="TYQ1140" s="2"/>
      <c r="TYR1140" s="15"/>
      <c r="TYS1140" s="15"/>
      <c r="TYT1140" s="80"/>
      <c r="TYU1140" s="52"/>
      <c r="TYV1140" s="69"/>
      <c r="TYW1140" s="69"/>
      <c r="TYX1140" s="69"/>
      <c r="TYY1140" s="107"/>
      <c r="TYZ1140" s="2"/>
      <c r="TZA1140" s="15"/>
      <c r="TZB1140" s="15"/>
      <c r="TZC1140" s="80"/>
      <c r="TZD1140" s="52"/>
      <c r="TZE1140" s="69"/>
      <c r="TZF1140" s="69"/>
      <c r="TZG1140" s="69"/>
      <c r="TZH1140" s="107"/>
      <c r="TZI1140" s="2"/>
      <c r="TZJ1140" s="15"/>
      <c r="TZK1140" s="15"/>
      <c r="TZL1140" s="80"/>
      <c r="TZM1140" s="52"/>
      <c r="TZN1140" s="69"/>
      <c r="TZO1140" s="69"/>
      <c r="TZP1140" s="69"/>
      <c r="TZQ1140" s="107"/>
      <c r="TZR1140" s="2"/>
      <c r="TZS1140" s="15"/>
      <c r="TZT1140" s="15"/>
      <c r="TZU1140" s="80"/>
      <c r="TZV1140" s="52"/>
      <c r="TZW1140" s="69"/>
      <c r="TZX1140" s="69"/>
      <c r="TZY1140" s="69"/>
      <c r="TZZ1140" s="107"/>
      <c r="UAA1140" s="2"/>
      <c r="UAB1140" s="15"/>
      <c r="UAC1140" s="15"/>
      <c r="UAD1140" s="80"/>
      <c r="UAE1140" s="52"/>
      <c r="UAF1140" s="69"/>
      <c r="UAG1140" s="69"/>
      <c r="UAH1140" s="69"/>
      <c r="UAI1140" s="107"/>
      <c r="UAJ1140" s="2"/>
      <c r="UAK1140" s="15"/>
      <c r="UAL1140" s="15"/>
      <c r="UAM1140" s="80"/>
      <c r="UAN1140" s="52"/>
      <c r="UAO1140" s="69"/>
      <c r="UAP1140" s="69"/>
      <c r="UAQ1140" s="69"/>
      <c r="UAR1140" s="107"/>
      <c r="UAS1140" s="2"/>
      <c r="UAT1140" s="15"/>
      <c r="UAU1140" s="15"/>
      <c r="UAV1140" s="80"/>
      <c r="UAW1140" s="52"/>
      <c r="UAX1140" s="69"/>
      <c r="UAY1140" s="69"/>
      <c r="UAZ1140" s="69"/>
      <c r="UBA1140" s="107"/>
      <c r="UBB1140" s="2"/>
      <c r="UBC1140" s="15"/>
      <c r="UBD1140" s="15"/>
      <c r="UBE1140" s="80"/>
      <c r="UBF1140" s="52"/>
      <c r="UBG1140" s="69"/>
      <c r="UBH1140" s="69"/>
      <c r="UBI1140" s="69"/>
      <c r="UBJ1140" s="107"/>
      <c r="UBK1140" s="2"/>
      <c r="UBL1140" s="15"/>
      <c r="UBM1140" s="15"/>
      <c r="UBN1140" s="80"/>
      <c r="UBO1140" s="52"/>
      <c r="UBP1140" s="69"/>
      <c r="UBQ1140" s="69"/>
      <c r="UBR1140" s="69"/>
      <c r="UBS1140" s="107"/>
      <c r="UBT1140" s="2"/>
      <c r="UBU1140" s="15"/>
      <c r="UBV1140" s="15"/>
      <c r="UBW1140" s="80"/>
      <c r="UBX1140" s="52"/>
      <c r="UBY1140" s="69"/>
      <c r="UBZ1140" s="69"/>
      <c r="UCA1140" s="69"/>
      <c r="UCB1140" s="107"/>
      <c r="UCC1140" s="2"/>
      <c r="UCD1140" s="15"/>
      <c r="UCE1140" s="15"/>
      <c r="UCF1140" s="80"/>
      <c r="UCG1140" s="52"/>
      <c r="UCH1140" s="69"/>
      <c r="UCI1140" s="69"/>
      <c r="UCJ1140" s="69"/>
      <c r="UCK1140" s="107"/>
      <c r="UCL1140" s="2"/>
      <c r="UCM1140" s="15"/>
      <c r="UCN1140" s="15"/>
      <c r="UCO1140" s="80"/>
      <c r="UCP1140" s="52"/>
      <c r="UCQ1140" s="69"/>
      <c r="UCR1140" s="69"/>
      <c r="UCS1140" s="69"/>
      <c r="UCT1140" s="107"/>
      <c r="UCU1140" s="2"/>
      <c r="UCV1140" s="15"/>
      <c r="UCW1140" s="15"/>
      <c r="UCX1140" s="80"/>
      <c r="UCY1140" s="52"/>
      <c r="UCZ1140" s="69"/>
      <c r="UDA1140" s="69"/>
      <c r="UDB1140" s="69"/>
      <c r="UDC1140" s="107"/>
      <c r="UDD1140" s="2"/>
      <c r="UDE1140" s="15"/>
      <c r="UDF1140" s="15"/>
      <c r="UDG1140" s="80"/>
      <c r="UDH1140" s="52"/>
      <c r="UDI1140" s="69"/>
      <c r="UDJ1140" s="69"/>
      <c r="UDK1140" s="69"/>
      <c r="UDL1140" s="107"/>
      <c r="UDM1140" s="2"/>
      <c r="UDN1140" s="15"/>
      <c r="UDO1140" s="15"/>
      <c r="UDP1140" s="80"/>
      <c r="UDQ1140" s="52"/>
      <c r="UDR1140" s="69"/>
      <c r="UDS1140" s="69"/>
      <c r="UDT1140" s="69"/>
      <c r="UDU1140" s="107"/>
      <c r="UDV1140" s="2"/>
      <c r="UDW1140" s="15"/>
      <c r="UDX1140" s="15"/>
      <c r="UDY1140" s="80"/>
      <c r="UDZ1140" s="52"/>
      <c r="UEA1140" s="69"/>
      <c r="UEB1140" s="69"/>
      <c r="UEC1140" s="69"/>
      <c r="UED1140" s="107"/>
      <c r="UEE1140" s="2"/>
      <c r="UEF1140" s="15"/>
      <c r="UEG1140" s="15"/>
      <c r="UEH1140" s="80"/>
      <c r="UEI1140" s="52"/>
      <c r="UEJ1140" s="69"/>
      <c r="UEK1140" s="69"/>
      <c r="UEL1140" s="69"/>
      <c r="UEM1140" s="107"/>
      <c r="UEN1140" s="2"/>
      <c r="UEO1140" s="15"/>
      <c r="UEP1140" s="15"/>
      <c r="UEQ1140" s="80"/>
      <c r="UER1140" s="52"/>
      <c r="UES1140" s="69"/>
      <c r="UET1140" s="69"/>
      <c r="UEU1140" s="69"/>
      <c r="UEV1140" s="107"/>
      <c r="UEW1140" s="2"/>
      <c r="UEX1140" s="15"/>
      <c r="UEY1140" s="15"/>
      <c r="UEZ1140" s="80"/>
      <c r="UFA1140" s="52"/>
      <c r="UFB1140" s="69"/>
      <c r="UFC1140" s="69"/>
      <c r="UFD1140" s="69"/>
      <c r="UFE1140" s="107"/>
      <c r="UFF1140" s="2"/>
      <c r="UFG1140" s="15"/>
      <c r="UFH1140" s="15"/>
      <c r="UFI1140" s="80"/>
      <c r="UFJ1140" s="52"/>
      <c r="UFK1140" s="69"/>
      <c r="UFL1140" s="69"/>
      <c r="UFM1140" s="69"/>
      <c r="UFN1140" s="107"/>
      <c r="UFO1140" s="2"/>
      <c r="UFP1140" s="15"/>
      <c r="UFQ1140" s="15"/>
      <c r="UFR1140" s="80"/>
      <c r="UFS1140" s="52"/>
      <c r="UFT1140" s="69"/>
      <c r="UFU1140" s="69"/>
      <c r="UFV1140" s="69"/>
      <c r="UFW1140" s="107"/>
      <c r="UFX1140" s="2"/>
      <c r="UFY1140" s="15"/>
      <c r="UFZ1140" s="15"/>
      <c r="UGA1140" s="80"/>
      <c r="UGB1140" s="52"/>
      <c r="UGC1140" s="69"/>
      <c r="UGD1140" s="69"/>
      <c r="UGE1140" s="69"/>
      <c r="UGF1140" s="107"/>
      <c r="UGG1140" s="2"/>
      <c r="UGH1140" s="15"/>
      <c r="UGI1140" s="15"/>
      <c r="UGJ1140" s="80"/>
      <c r="UGK1140" s="52"/>
      <c r="UGL1140" s="69"/>
      <c r="UGM1140" s="69"/>
      <c r="UGN1140" s="69"/>
      <c r="UGO1140" s="107"/>
      <c r="UGP1140" s="2"/>
      <c r="UGQ1140" s="15"/>
      <c r="UGR1140" s="15"/>
      <c r="UGS1140" s="80"/>
      <c r="UGT1140" s="52"/>
      <c r="UGU1140" s="69"/>
      <c r="UGV1140" s="69"/>
      <c r="UGW1140" s="69"/>
      <c r="UGX1140" s="107"/>
      <c r="UGY1140" s="2"/>
      <c r="UGZ1140" s="15"/>
      <c r="UHA1140" s="15"/>
      <c r="UHB1140" s="80"/>
      <c r="UHC1140" s="52"/>
      <c r="UHD1140" s="69"/>
      <c r="UHE1140" s="69"/>
      <c r="UHF1140" s="69"/>
      <c r="UHG1140" s="107"/>
      <c r="UHH1140" s="2"/>
      <c r="UHI1140" s="15"/>
      <c r="UHJ1140" s="15"/>
      <c r="UHK1140" s="80"/>
      <c r="UHL1140" s="52"/>
      <c r="UHM1140" s="69"/>
      <c r="UHN1140" s="69"/>
      <c r="UHO1140" s="69"/>
      <c r="UHP1140" s="107"/>
      <c r="UHQ1140" s="2"/>
      <c r="UHR1140" s="15"/>
      <c r="UHS1140" s="15"/>
      <c r="UHT1140" s="80"/>
      <c r="UHU1140" s="52"/>
      <c r="UHV1140" s="69"/>
      <c r="UHW1140" s="69"/>
      <c r="UHX1140" s="69"/>
      <c r="UHY1140" s="107"/>
      <c r="UHZ1140" s="2"/>
      <c r="UIA1140" s="15"/>
      <c r="UIB1140" s="15"/>
      <c r="UIC1140" s="80"/>
      <c r="UID1140" s="52"/>
      <c r="UIE1140" s="69"/>
      <c r="UIF1140" s="69"/>
      <c r="UIG1140" s="69"/>
      <c r="UIH1140" s="107"/>
      <c r="UII1140" s="2"/>
      <c r="UIJ1140" s="15"/>
      <c r="UIK1140" s="15"/>
      <c r="UIL1140" s="80"/>
      <c r="UIM1140" s="52"/>
      <c r="UIN1140" s="69"/>
      <c r="UIO1140" s="69"/>
      <c r="UIP1140" s="69"/>
      <c r="UIQ1140" s="107"/>
      <c r="UIR1140" s="2"/>
      <c r="UIS1140" s="15"/>
      <c r="UIT1140" s="15"/>
      <c r="UIU1140" s="80"/>
      <c r="UIV1140" s="52"/>
      <c r="UIW1140" s="69"/>
      <c r="UIX1140" s="69"/>
      <c r="UIY1140" s="69"/>
      <c r="UIZ1140" s="107"/>
      <c r="UJA1140" s="2"/>
      <c r="UJB1140" s="15"/>
      <c r="UJC1140" s="15"/>
      <c r="UJD1140" s="80"/>
      <c r="UJE1140" s="52"/>
      <c r="UJF1140" s="69"/>
      <c r="UJG1140" s="69"/>
      <c r="UJH1140" s="69"/>
      <c r="UJI1140" s="107"/>
      <c r="UJJ1140" s="2"/>
      <c r="UJK1140" s="15"/>
      <c r="UJL1140" s="15"/>
      <c r="UJM1140" s="80"/>
      <c r="UJN1140" s="52"/>
      <c r="UJO1140" s="69"/>
      <c r="UJP1140" s="69"/>
      <c r="UJQ1140" s="69"/>
      <c r="UJR1140" s="107"/>
      <c r="UJS1140" s="2"/>
      <c r="UJT1140" s="15"/>
      <c r="UJU1140" s="15"/>
      <c r="UJV1140" s="80"/>
      <c r="UJW1140" s="52"/>
      <c r="UJX1140" s="69"/>
      <c r="UJY1140" s="69"/>
      <c r="UJZ1140" s="69"/>
      <c r="UKA1140" s="107"/>
      <c r="UKB1140" s="2"/>
      <c r="UKC1140" s="15"/>
      <c r="UKD1140" s="15"/>
      <c r="UKE1140" s="80"/>
      <c r="UKF1140" s="52"/>
      <c r="UKG1140" s="69"/>
      <c r="UKH1140" s="69"/>
      <c r="UKI1140" s="69"/>
      <c r="UKJ1140" s="107"/>
      <c r="UKK1140" s="2"/>
      <c r="UKL1140" s="15"/>
      <c r="UKM1140" s="15"/>
      <c r="UKN1140" s="80"/>
      <c r="UKO1140" s="52"/>
      <c r="UKP1140" s="69"/>
      <c r="UKQ1140" s="69"/>
      <c r="UKR1140" s="69"/>
      <c r="UKS1140" s="107"/>
      <c r="UKT1140" s="2"/>
      <c r="UKU1140" s="15"/>
      <c r="UKV1140" s="15"/>
      <c r="UKW1140" s="80"/>
      <c r="UKX1140" s="52"/>
      <c r="UKY1140" s="69"/>
      <c r="UKZ1140" s="69"/>
      <c r="ULA1140" s="69"/>
      <c r="ULB1140" s="107"/>
      <c r="ULC1140" s="2"/>
      <c r="ULD1140" s="15"/>
      <c r="ULE1140" s="15"/>
      <c r="ULF1140" s="80"/>
      <c r="ULG1140" s="52"/>
      <c r="ULH1140" s="69"/>
      <c r="ULI1140" s="69"/>
      <c r="ULJ1140" s="69"/>
      <c r="ULK1140" s="107"/>
      <c r="ULL1140" s="2"/>
      <c r="ULM1140" s="15"/>
      <c r="ULN1140" s="15"/>
      <c r="ULO1140" s="80"/>
      <c r="ULP1140" s="52"/>
      <c r="ULQ1140" s="69"/>
      <c r="ULR1140" s="69"/>
      <c r="ULS1140" s="69"/>
      <c r="ULT1140" s="107"/>
      <c r="ULU1140" s="2"/>
      <c r="ULV1140" s="15"/>
      <c r="ULW1140" s="15"/>
      <c r="ULX1140" s="80"/>
      <c r="ULY1140" s="52"/>
      <c r="ULZ1140" s="69"/>
      <c r="UMA1140" s="69"/>
      <c r="UMB1140" s="69"/>
      <c r="UMC1140" s="107"/>
      <c r="UMD1140" s="2"/>
      <c r="UME1140" s="15"/>
      <c r="UMF1140" s="15"/>
      <c r="UMG1140" s="80"/>
      <c r="UMH1140" s="52"/>
      <c r="UMI1140" s="69"/>
      <c r="UMJ1140" s="69"/>
      <c r="UMK1140" s="69"/>
      <c r="UML1140" s="107"/>
      <c r="UMM1140" s="2"/>
      <c r="UMN1140" s="15"/>
      <c r="UMO1140" s="15"/>
      <c r="UMP1140" s="80"/>
      <c r="UMQ1140" s="52"/>
      <c r="UMR1140" s="69"/>
      <c r="UMS1140" s="69"/>
      <c r="UMT1140" s="69"/>
      <c r="UMU1140" s="107"/>
      <c r="UMV1140" s="2"/>
      <c r="UMW1140" s="15"/>
      <c r="UMX1140" s="15"/>
      <c r="UMY1140" s="80"/>
      <c r="UMZ1140" s="52"/>
      <c r="UNA1140" s="69"/>
      <c r="UNB1140" s="69"/>
      <c r="UNC1140" s="69"/>
      <c r="UND1140" s="107"/>
      <c r="UNE1140" s="2"/>
      <c r="UNF1140" s="15"/>
      <c r="UNG1140" s="15"/>
      <c r="UNH1140" s="80"/>
      <c r="UNI1140" s="52"/>
      <c r="UNJ1140" s="69"/>
      <c r="UNK1140" s="69"/>
      <c r="UNL1140" s="69"/>
      <c r="UNM1140" s="107"/>
      <c r="UNN1140" s="2"/>
      <c r="UNO1140" s="15"/>
      <c r="UNP1140" s="15"/>
      <c r="UNQ1140" s="80"/>
      <c r="UNR1140" s="52"/>
      <c r="UNS1140" s="69"/>
      <c r="UNT1140" s="69"/>
      <c r="UNU1140" s="69"/>
      <c r="UNV1140" s="107"/>
      <c r="UNW1140" s="2"/>
      <c r="UNX1140" s="15"/>
      <c r="UNY1140" s="15"/>
      <c r="UNZ1140" s="80"/>
      <c r="UOA1140" s="52"/>
      <c r="UOB1140" s="69"/>
      <c r="UOC1140" s="69"/>
      <c r="UOD1140" s="69"/>
      <c r="UOE1140" s="107"/>
      <c r="UOF1140" s="2"/>
      <c r="UOG1140" s="15"/>
      <c r="UOH1140" s="15"/>
      <c r="UOI1140" s="80"/>
      <c r="UOJ1140" s="52"/>
      <c r="UOK1140" s="69"/>
      <c r="UOL1140" s="69"/>
      <c r="UOM1140" s="69"/>
      <c r="UON1140" s="107"/>
      <c r="UOO1140" s="2"/>
      <c r="UOP1140" s="15"/>
      <c r="UOQ1140" s="15"/>
      <c r="UOR1140" s="80"/>
      <c r="UOS1140" s="52"/>
      <c r="UOT1140" s="69"/>
      <c r="UOU1140" s="69"/>
      <c r="UOV1140" s="69"/>
      <c r="UOW1140" s="107"/>
      <c r="UOX1140" s="2"/>
      <c r="UOY1140" s="15"/>
      <c r="UOZ1140" s="15"/>
      <c r="UPA1140" s="80"/>
      <c r="UPB1140" s="52"/>
      <c r="UPC1140" s="69"/>
      <c r="UPD1140" s="69"/>
      <c r="UPE1140" s="69"/>
      <c r="UPF1140" s="107"/>
      <c r="UPG1140" s="2"/>
      <c r="UPH1140" s="15"/>
      <c r="UPI1140" s="15"/>
      <c r="UPJ1140" s="80"/>
      <c r="UPK1140" s="52"/>
      <c r="UPL1140" s="69"/>
      <c r="UPM1140" s="69"/>
      <c r="UPN1140" s="69"/>
      <c r="UPO1140" s="107"/>
      <c r="UPP1140" s="2"/>
      <c r="UPQ1140" s="15"/>
      <c r="UPR1140" s="15"/>
      <c r="UPS1140" s="80"/>
      <c r="UPT1140" s="52"/>
      <c r="UPU1140" s="69"/>
      <c r="UPV1140" s="69"/>
      <c r="UPW1140" s="69"/>
      <c r="UPX1140" s="107"/>
      <c r="UPY1140" s="2"/>
      <c r="UPZ1140" s="15"/>
      <c r="UQA1140" s="15"/>
      <c r="UQB1140" s="80"/>
      <c r="UQC1140" s="52"/>
      <c r="UQD1140" s="69"/>
      <c r="UQE1140" s="69"/>
      <c r="UQF1140" s="69"/>
      <c r="UQG1140" s="107"/>
      <c r="UQH1140" s="2"/>
      <c r="UQI1140" s="15"/>
      <c r="UQJ1140" s="15"/>
      <c r="UQK1140" s="80"/>
      <c r="UQL1140" s="52"/>
      <c r="UQM1140" s="69"/>
      <c r="UQN1140" s="69"/>
      <c r="UQO1140" s="69"/>
      <c r="UQP1140" s="107"/>
      <c r="UQQ1140" s="2"/>
      <c r="UQR1140" s="15"/>
      <c r="UQS1140" s="15"/>
      <c r="UQT1140" s="80"/>
      <c r="UQU1140" s="52"/>
      <c r="UQV1140" s="69"/>
      <c r="UQW1140" s="69"/>
      <c r="UQX1140" s="69"/>
      <c r="UQY1140" s="107"/>
      <c r="UQZ1140" s="2"/>
      <c r="URA1140" s="15"/>
      <c r="URB1140" s="15"/>
      <c r="URC1140" s="80"/>
      <c r="URD1140" s="52"/>
      <c r="URE1140" s="69"/>
      <c r="URF1140" s="69"/>
      <c r="URG1140" s="69"/>
      <c r="URH1140" s="107"/>
      <c r="URI1140" s="2"/>
      <c r="URJ1140" s="15"/>
      <c r="URK1140" s="15"/>
      <c r="URL1140" s="80"/>
      <c r="URM1140" s="52"/>
      <c r="URN1140" s="69"/>
      <c r="URO1140" s="69"/>
      <c r="URP1140" s="69"/>
      <c r="URQ1140" s="107"/>
      <c r="URR1140" s="2"/>
      <c r="URS1140" s="15"/>
      <c r="URT1140" s="15"/>
      <c r="URU1140" s="80"/>
      <c r="URV1140" s="52"/>
      <c r="URW1140" s="69"/>
      <c r="URX1140" s="69"/>
      <c r="URY1140" s="69"/>
      <c r="URZ1140" s="107"/>
      <c r="USA1140" s="2"/>
      <c r="USB1140" s="15"/>
      <c r="USC1140" s="15"/>
      <c r="USD1140" s="80"/>
      <c r="USE1140" s="52"/>
      <c r="USF1140" s="69"/>
      <c r="USG1140" s="69"/>
      <c r="USH1140" s="69"/>
      <c r="USI1140" s="107"/>
      <c r="USJ1140" s="2"/>
      <c r="USK1140" s="15"/>
      <c r="USL1140" s="15"/>
      <c r="USM1140" s="80"/>
      <c r="USN1140" s="52"/>
      <c r="USO1140" s="69"/>
      <c r="USP1140" s="69"/>
      <c r="USQ1140" s="69"/>
      <c r="USR1140" s="107"/>
      <c r="USS1140" s="2"/>
      <c r="UST1140" s="15"/>
      <c r="USU1140" s="15"/>
      <c r="USV1140" s="80"/>
      <c r="USW1140" s="52"/>
      <c r="USX1140" s="69"/>
      <c r="USY1140" s="69"/>
      <c r="USZ1140" s="69"/>
      <c r="UTA1140" s="107"/>
      <c r="UTB1140" s="2"/>
      <c r="UTC1140" s="15"/>
      <c r="UTD1140" s="15"/>
      <c r="UTE1140" s="80"/>
      <c r="UTF1140" s="52"/>
      <c r="UTG1140" s="69"/>
      <c r="UTH1140" s="69"/>
      <c r="UTI1140" s="69"/>
      <c r="UTJ1140" s="107"/>
      <c r="UTK1140" s="2"/>
      <c r="UTL1140" s="15"/>
      <c r="UTM1140" s="15"/>
      <c r="UTN1140" s="80"/>
      <c r="UTO1140" s="52"/>
      <c r="UTP1140" s="69"/>
      <c r="UTQ1140" s="69"/>
      <c r="UTR1140" s="69"/>
      <c r="UTS1140" s="107"/>
      <c r="UTT1140" s="2"/>
      <c r="UTU1140" s="15"/>
      <c r="UTV1140" s="15"/>
      <c r="UTW1140" s="80"/>
      <c r="UTX1140" s="52"/>
      <c r="UTY1140" s="69"/>
      <c r="UTZ1140" s="69"/>
      <c r="UUA1140" s="69"/>
      <c r="UUB1140" s="107"/>
      <c r="UUC1140" s="2"/>
      <c r="UUD1140" s="15"/>
      <c r="UUE1140" s="15"/>
      <c r="UUF1140" s="80"/>
      <c r="UUG1140" s="52"/>
      <c r="UUH1140" s="69"/>
      <c r="UUI1140" s="69"/>
      <c r="UUJ1140" s="69"/>
      <c r="UUK1140" s="107"/>
      <c r="UUL1140" s="2"/>
      <c r="UUM1140" s="15"/>
      <c r="UUN1140" s="15"/>
      <c r="UUO1140" s="80"/>
      <c r="UUP1140" s="52"/>
      <c r="UUQ1140" s="69"/>
      <c r="UUR1140" s="69"/>
      <c r="UUS1140" s="69"/>
      <c r="UUT1140" s="107"/>
      <c r="UUU1140" s="2"/>
      <c r="UUV1140" s="15"/>
      <c r="UUW1140" s="15"/>
      <c r="UUX1140" s="80"/>
      <c r="UUY1140" s="52"/>
      <c r="UUZ1140" s="69"/>
      <c r="UVA1140" s="69"/>
      <c r="UVB1140" s="69"/>
      <c r="UVC1140" s="107"/>
      <c r="UVD1140" s="2"/>
      <c r="UVE1140" s="15"/>
      <c r="UVF1140" s="15"/>
      <c r="UVG1140" s="80"/>
      <c r="UVH1140" s="52"/>
      <c r="UVI1140" s="69"/>
      <c r="UVJ1140" s="69"/>
      <c r="UVK1140" s="69"/>
      <c r="UVL1140" s="107"/>
      <c r="UVM1140" s="2"/>
      <c r="UVN1140" s="15"/>
      <c r="UVO1140" s="15"/>
      <c r="UVP1140" s="80"/>
      <c r="UVQ1140" s="52"/>
      <c r="UVR1140" s="69"/>
      <c r="UVS1140" s="69"/>
      <c r="UVT1140" s="69"/>
      <c r="UVU1140" s="107"/>
      <c r="UVV1140" s="2"/>
      <c r="UVW1140" s="15"/>
      <c r="UVX1140" s="15"/>
      <c r="UVY1140" s="80"/>
      <c r="UVZ1140" s="52"/>
      <c r="UWA1140" s="69"/>
      <c r="UWB1140" s="69"/>
      <c r="UWC1140" s="69"/>
      <c r="UWD1140" s="107"/>
      <c r="UWE1140" s="2"/>
      <c r="UWF1140" s="15"/>
      <c r="UWG1140" s="15"/>
      <c r="UWH1140" s="80"/>
      <c r="UWI1140" s="52"/>
      <c r="UWJ1140" s="69"/>
      <c r="UWK1140" s="69"/>
      <c r="UWL1140" s="69"/>
      <c r="UWM1140" s="107"/>
      <c r="UWN1140" s="2"/>
      <c r="UWO1140" s="15"/>
      <c r="UWP1140" s="15"/>
      <c r="UWQ1140" s="80"/>
      <c r="UWR1140" s="52"/>
      <c r="UWS1140" s="69"/>
      <c r="UWT1140" s="69"/>
      <c r="UWU1140" s="69"/>
      <c r="UWV1140" s="107"/>
      <c r="UWW1140" s="2"/>
      <c r="UWX1140" s="15"/>
      <c r="UWY1140" s="15"/>
      <c r="UWZ1140" s="80"/>
      <c r="UXA1140" s="52"/>
      <c r="UXB1140" s="69"/>
      <c r="UXC1140" s="69"/>
      <c r="UXD1140" s="69"/>
      <c r="UXE1140" s="107"/>
      <c r="UXF1140" s="2"/>
      <c r="UXG1140" s="15"/>
      <c r="UXH1140" s="15"/>
      <c r="UXI1140" s="80"/>
      <c r="UXJ1140" s="52"/>
      <c r="UXK1140" s="69"/>
      <c r="UXL1140" s="69"/>
      <c r="UXM1140" s="69"/>
      <c r="UXN1140" s="107"/>
      <c r="UXO1140" s="2"/>
      <c r="UXP1140" s="15"/>
      <c r="UXQ1140" s="15"/>
      <c r="UXR1140" s="80"/>
      <c r="UXS1140" s="52"/>
      <c r="UXT1140" s="69"/>
      <c r="UXU1140" s="69"/>
      <c r="UXV1140" s="69"/>
      <c r="UXW1140" s="107"/>
      <c r="UXX1140" s="2"/>
      <c r="UXY1140" s="15"/>
      <c r="UXZ1140" s="15"/>
      <c r="UYA1140" s="80"/>
      <c r="UYB1140" s="52"/>
      <c r="UYC1140" s="69"/>
      <c r="UYD1140" s="69"/>
      <c r="UYE1140" s="69"/>
      <c r="UYF1140" s="107"/>
      <c r="UYG1140" s="2"/>
      <c r="UYH1140" s="15"/>
      <c r="UYI1140" s="15"/>
      <c r="UYJ1140" s="80"/>
      <c r="UYK1140" s="52"/>
      <c r="UYL1140" s="69"/>
      <c r="UYM1140" s="69"/>
      <c r="UYN1140" s="69"/>
      <c r="UYO1140" s="107"/>
      <c r="UYP1140" s="2"/>
      <c r="UYQ1140" s="15"/>
      <c r="UYR1140" s="15"/>
      <c r="UYS1140" s="80"/>
      <c r="UYT1140" s="52"/>
      <c r="UYU1140" s="69"/>
      <c r="UYV1140" s="69"/>
      <c r="UYW1140" s="69"/>
      <c r="UYX1140" s="107"/>
      <c r="UYY1140" s="2"/>
      <c r="UYZ1140" s="15"/>
      <c r="UZA1140" s="15"/>
      <c r="UZB1140" s="80"/>
      <c r="UZC1140" s="52"/>
      <c r="UZD1140" s="69"/>
      <c r="UZE1140" s="69"/>
      <c r="UZF1140" s="69"/>
      <c r="UZG1140" s="107"/>
      <c r="UZH1140" s="2"/>
      <c r="UZI1140" s="15"/>
      <c r="UZJ1140" s="15"/>
      <c r="UZK1140" s="80"/>
      <c r="UZL1140" s="52"/>
      <c r="UZM1140" s="69"/>
      <c r="UZN1140" s="69"/>
      <c r="UZO1140" s="69"/>
      <c r="UZP1140" s="107"/>
      <c r="UZQ1140" s="2"/>
      <c r="UZR1140" s="15"/>
      <c r="UZS1140" s="15"/>
      <c r="UZT1140" s="80"/>
      <c r="UZU1140" s="52"/>
      <c r="UZV1140" s="69"/>
      <c r="UZW1140" s="69"/>
      <c r="UZX1140" s="69"/>
      <c r="UZY1140" s="107"/>
      <c r="UZZ1140" s="2"/>
      <c r="VAA1140" s="15"/>
      <c r="VAB1140" s="15"/>
      <c r="VAC1140" s="80"/>
      <c r="VAD1140" s="52"/>
      <c r="VAE1140" s="69"/>
      <c r="VAF1140" s="69"/>
      <c r="VAG1140" s="69"/>
      <c r="VAH1140" s="107"/>
      <c r="VAI1140" s="2"/>
      <c r="VAJ1140" s="15"/>
      <c r="VAK1140" s="15"/>
      <c r="VAL1140" s="80"/>
      <c r="VAM1140" s="52"/>
      <c r="VAN1140" s="69"/>
      <c r="VAO1140" s="69"/>
      <c r="VAP1140" s="69"/>
      <c r="VAQ1140" s="107"/>
      <c r="VAR1140" s="2"/>
      <c r="VAS1140" s="15"/>
      <c r="VAT1140" s="15"/>
      <c r="VAU1140" s="80"/>
      <c r="VAV1140" s="52"/>
      <c r="VAW1140" s="69"/>
      <c r="VAX1140" s="69"/>
      <c r="VAY1140" s="69"/>
      <c r="VAZ1140" s="107"/>
      <c r="VBA1140" s="2"/>
      <c r="VBB1140" s="15"/>
      <c r="VBC1140" s="15"/>
      <c r="VBD1140" s="80"/>
      <c r="VBE1140" s="52"/>
      <c r="VBF1140" s="69"/>
      <c r="VBG1140" s="69"/>
      <c r="VBH1140" s="69"/>
      <c r="VBI1140" s="107"/>
      <c r="VBJ1140" s="2"/>
      <c r="VBK1140" s="15"/>
      <c r="VBL1140" s="15"/>
      <c r="VBM1140" s="80"/>
      <c r="VBN1140" s="52"/>
      <c r="VBO1140" s="69"/>
      <c r="VBP1140" s="69"/>
      <c r="VBQ1140" s="69"/>
      <c r="VBR1140" s="107"/>
      <c r="VBS1140" s="2"/>
      <c r="VBT1140" s="15"/>
      <c r="VBU1140" s="15"/>
      <c r="VBV1140" s="80"/>
      <c r="VBW1140" s="52"/>
      <c r="VBX1140" s="69"/>
      <c r="VBY1140" s="69"/>
      <c r="VBZ1140" s="69"/>
      <c r="VCA1140" s="107"/>
      <c r="VCB1140" s="2"/>
      <c r="VCC1140" s="15"/>
      <c r="VCD1140" s="15"/>
      <c r="VCE1140" s="80"/>
      <c r="VCF1140" s="52"/>
      <c r="VCG1140" s="69"/>
      <c r="VCH1140" s="69"/>
      <c r="VCI1140" s="69"/>
      <c r="VCJ1140" s="107"/>
      <c r="VCK1140" s="2"/>
      <c r="VCL1140" s="15"/>
      <c r="VCM1140" s="15"/>
      <c r="VCN1140" s="80"/>
      <c r="VCO1140" s="52"/>
      <c r="VCP1140" s="69"/>
      <c r="VCQ1140" s="69"/>
      <c r="VCR1140" s="69"/>
      <c r="VCS1140" s="107"/>
      <c r="VCT1140" s="2"/>
      <c r="VCU1140" s="15"/>
      <c r="VCV1140" s="15"/>
      <c r="VCW1140" s="80"/>
      <c r="VCX1140" s="52"/>
      <c r="VCY1140" s="69"/>
      <c r="VCZ1140" s="69"/>
      <c r="VDA1140" s="69"/>
      <c r="VDB1140" s="107"/>
      <c r="VDC1140" s="2"/>
      <c r="VDD1140" s="15"/>
      <c r="VDE1140" s="15"/>
      <c r="VDF1140" s="80"/>
      <c r="VDG1140" s="52"/>
      <c r="VDH1140" s="69"/>
      <c r="VDI1140" s="69"/>
      <c r="VDJ1140" s="69"/>
      <c r="VDK1140" s="107"/>
      <c r="VDL1140" s="2"/>
      <c r="VDM1140" s="15"/>
      <c r="VDN1140" s="15"/>
      <c r="VDO1140" s="80"/>
      <c r="VDP1140" s="52"/>
      <c r="VDQ1140" s="69"/>
      <c r="VDR1140" s="69"/>
      <c r="VDS1140" s="69"/>
      <c r="VDT1140" s="107"/>
      <c r="VDU1140" s="2"/>
      <c r="VDV1140" s="15"/>
      <c r="VDW1140" s="15"/>
      <c r="VDX1140" s="80"/>
      <c r="VDY1140" s="52"/>
      <c r="VDZ1140" s="69"/>
      <c r="VEA1140" s="69"/>
      <c r="VEB1140" s="69"/>
      <c r="VEC1140" s="107"/>
      <c r="VED1140" s="2"/>
      <c r="VEE1140" s="15"/>
      <c r="VEF1140" s="15"/>
      <c r="VEG1140" s="80"/>
      <c r="VEH1140" s="52"/>
      <c r="VEI1140" s="69"/>
      <c r="VEJ1140" s="69"/>
      <c r="VEK1140" s="69"/>
      <c r="VEL1140" s="107"/>
      <c r="VEM1140" s="2"/>
      <c r="VEN1140" s="15"/>
      <c r="VEO1140" s="15"/>
      <c r="VEP1140" s="80"/>
      <c r="VEQ1140" s="52"/>
      <c r="VER1140" s="69"/>
      <c r="VES1140" s="69"/>
      <c r="VET1140" s="69"/>
      <c r="VEU1140" s="107"/>
      <c r="VEV1140" s="2"/>
      <c r="VEW1140" s="15"/>
      <c r="VEX1140" s="15"/>
      <c r="VEY1140" s="80"/>
      <c r="VEZ1140" s="52"/>
      <c r="VFA1140" s="69"/>
      <c r="VFB1140" s="69"/>
      <c r="VFC1140" s="69"/>
      <c r="VFD1140" s="107"/>
      <c r="VFE1140" s="2"/>
      <c r="VFF1140" s="15"/>
      <c r="VFG1140" s="15"/>
      <c r="VFH1140" s="80"/>
      <c r="VFI1140" s="52"/>
      <c r="VFJ1140" s="69"/>
      <c r="VFK1140" s="69"/>
      <c r="VFL1140" s="69"/>
      <c r="VFM1140" s="107"/>
      <c r="VFN1140" s="2"/>
      <c r="VFO1140" s="15"/>
      <c r="VFP1140" s="15"/>
      <c r="VFQ1140" s="80"/>
      <c r="VFR1140" s="52"/>
      <c r="VFS1140" s="69"/>
      <c r="VFT1140" s="69"/>
      <c r="VFU1140" s="69"/>
      <c r="VFV1140" s="107"/>
      <c r="VFW1140" s="2"/>
      <c r="VFX1140" s="15"/>
      <c r="VFY1140" s="15"/>
      <c r="VFZ1140" s="80"/>
      <c r="VGA1140" s="52"/>
      <c r="VGB1140" s="69"/>
      <c r="VGC1140" s="69"/>
      <c r="VGD1140" s="69"/>
      <c r="VGE1140" s="107"/>
      <c r="VGF1140" s="2"/>
      <c r="VGG1140" s="15"/>
      <c r="VGH1140" s="15"/>
      <c r="VGI1140" s="80"/>
      <c r="VGJ1140" s="52"/>
      <c r="VGK1140" s="69"/>
      <c r="VGL1140" s="69"/>
      <c r="VGM1140" s="69"/>
      <c r="VGN1140" s="107"/>
      <c r="VGO1140" s="2"/>
      <c r="VGP1140" s="15"/>
      <c r="VGQ1140" s="15"/>
      <c r="VGR1140" s="80"/>
      <c r="VGS1140" s="52"/>
      <c r="VGT1140" s="69"/>
      <c r="VGU1140" s="69"/>
      <c r="VGV1140" s="69"/>
      <c r="VGW1140" s="107"/>
      <c r="VGX1140" s="2"/>
      <c r="VGY1140" s="15"/>
      <c r="VGZ1140" s="15"/>
      <c r="VHA1140" s="80"/>
      <c r="VHB1140" s="52"/>
      <c r="VHC1140" s="69"/>
      <c r="VHD1140" s="69"/>
      <c r="VHE1140" s="69"/>
      <c r="VHF1140" s="107"/>
      <c r="VHG1140" s="2"/>
      <c r="VHH1140" s="15"/>
      <c r="VHI1140" s="15"/>
      <c r="VHJ1140" s="80"/>
      <c r="VHK1140" s="52"/>
      <c r="VHL1140" s="69"/>
      <c r="VHM1140" s="69"/>
      <c r="VHN1140" s="69"/>
      <c r="VHO1140" s="107"/>
      <c r="VHP1140" s="2"/>
      <c r="VHQ1140" s="15"/>
      <c r="VHR1140" s="15"/>
      <c r="VHS1140" s="80"/>
      <c r="VHT1140" s="52"/>
      <c r="VHU1140" s="69"/>
      <c r="VHV1140" s="69"/>
      <c r="VHW1140" s="69"/>
      <c r="VHX1140" s="107"/>
      <c r="VHY1140" s="2"/>
      <c r="VHZ1140" s="15"/>
      <c r="VIA1140" s="15"/>
      <c r="VIB1140" s="80"/>
      <c r="VIC1140" s="52"/>
      <c r="VID1140" s="69"/>
      <c r="VIE1140" s="69"/>
      <c r="VIF1140" s="69"/>
      <c r="VIG1140" s="107"/>
      <c r="VIH1140" s="2"/>
      <c r="VII1140" s="15"/>
      <c r="VIJ1140" s="15"/>
      <c r="VIK1140" s="80"/>
      <c r="VIL1140" s="52"/>
      <c r="VIM1140" s="69"/>
      <c r="VIN1140" s="69"/>
      <c r="VIO1140" s="69"/>
      <c r="VIP1140" s="107"/>
      <c r="VIQ1140" s="2"/>
      <c r="VIR1140" s="15"/>
      <c r="VIS1140" s="15"/>
      <c r="VIT1140" s="80"/>
      <c r="VIU1140" s="52"/>
      <c r="VIV1140" s="69"/>
      <c r="VIW1140" s="69"/>
      <c r="VIX1140" s="69"/>
      <c r="VIY1140" s="107"/>
      <c r="VIZ1140" s="2"/>
      <c r="VJA1140" s="15"/>
      <c r="VJB1140" s="15"/>
      <c r="VJC1140" s="80"/>
      <c r="VJD1140" s="52"/>
      <c r="VJE1140" s="69"/>
      <c r="VJF1140" s="69"/>
      <c r="VJG1140" s="69"/>
      <c r="VJH1140" s="107"/>
      <c r="VJI1140" s="2"/>
      <c r="VJJ1140" s="15"/>
      <c r="VJK1140" s="15"/>
      <c r="VJL1140" s="80"/>
      <c r="VJM1140" s="52"/>
      <c r="VJN1140" s="69"/>
      <c r="VJO1140" s="69"/>
      <c r="VJP1140" s="69"/>
      <c r="VJQ1140" s="107"/>
      <c r="VJR1140" s="2"/>
      <c r="VJS1140" s="15"/>
      <c r="VJT1140" s="15"/>
      <c r="VJU1140" s="80"/>
      <c r="VJV1140" s="52"/>
      <c r="VJW1140" s="69"/>
      <c r="VJX1140" s="69"/>
      <c r="VJY1140" s="69"/>
      <c r="VJZ1140" s="107"/>
      <c r="VKA1140" s="2"/>
      <c r="VKB1140" s="15"/>
      <c r="VKC1140" s="15"/>
      <c r="VKD1140" s="80"/>
      <c r="VKE1140" s="52"/>
      <c r="VKF1140" s="69"/>
      <c r="VKG1140" s="69"/>
      <c r="VKH1140" s="69"/>
      <c r="VKI1140" s="107"/>
      <c r="VKJ1140" s="2"/>
      <c r="VKK1140" s="15"/>
      <c r="VKL1140" s="15"/>
      <c r="VKM1140" s="80"/>
      <c r="VKN1140" s="52"/>
      <c r="VKO1140" s="69"/>
      <c r="VKP1140" s="69"/>
      <c r="VKQ1140" s="69"/>
      <c r="VKR1140" s="107"/>
      <c r="VKS1140" s="2"/>
      <c r="VKT1140" s="15"/>
      <c r="VKU1140" s="15"/>
      <c r="VKV1140" s="80"/>
      <c r="VKW1140" s="52"/>
      <c r="VKX1140" s="69"/>
      <c r="VKY1140" s="69"/>
      <c r="VKZ1140" s="69"/>
      <c r="VLA1140" s="107"/>
      <c r="VLB1140" s="2"/>
      <c r="VLC1140" s="15"/>
      <c r="VLD1140" s="15"/>
      <c r="VLE1140" s="80"/>
      <c r="VLF1140" s="52"/>
      <c r="VLG1140" s="69"/>
      <c r="VLH1140" s="69"/>
      <c r="VLI1140" s="69"/>
      <c r="VLJ1140" s="107"/>
      <c r="VLK1140" s="2"/>
      <c r="VLL1140" s="15"/>
      <c r="VLM1140" s="15"/>
      <c r="VLN1140" s="80"/>
      <c r="VLO1140" s="52"/>
      <c r="VLP1140" s="69"/>
      <c r="VLQ1140" s="69"/>
      <c r="VLR1140" s="69"/>
      <c r="VLS1140" s="107"/>
      <c r="VLT1140" s="2"/>
      <c r="VLU1140" s="15"/>
      <c r="VLV1140" s="15"/>
      <c r="VLW1140" s="80"/>
      <c r="VLX1140" s="52"/>
      <c r="VLY1140" s="69"/>
      <c r="VLZ1140" s="69"/>
      <c r="VMA1140" s="69"/>
      <c r="VMB1140" s="107"/>
      <c r="VMC1140" s="2"/>
      <c r="VMD1140" s="15"/>
      <c r="VME1140" s="15"/>
      <c r="VMF1140" s="80"/>
      <c r="VMG1140" s="52"/>
      <c r="VMH1140" s="69"/>
      <c r="VMI1140" s="69"/>
      <c r="VMJ1140" s="69"/>
      <c r="VMK1140" s="107"/>
      <c r="VML1140" s="2"/>
      <c r="VMM1140" s="15"/>
      <c r="VMN1140" s="15"/>
      <c r="VMO1140" s="80"/>
      <c r="VMP1140" s="52"/>
      <c r="VMQ1140" s="69"/>
      <c r="VMR1140" s="69"/>
      <c r="VMS1140" s="69"/>
      <c r="VMT1140" s="107"/>
      <c r="VMU1140" s="2"/>
      <c r="VMV1140" s="15"/>
      <c r="VMW1140" s="15"/>
      <c r="VMX1140" s="80"/>
      <c r="VMY1140" s="52"/>
      <c r="VMZ1140" s="69"/>
      <c r="VNA1140" s="69"/>
      <c r="VNB1140" s="69"/>
      <c r="VNC1140" s="107"/>
      <c r="VND1140" s="2"/>
      <c r="VNE1140" s="15"/>
      <c r="VNF1140" s="15"/>
      <c r="VNG1140" s="80"/>
      <c r="VNH1140" s="52"/>
      <c r="VNI1140" s="69"/>
      <c r="VNJ1140" s="69"/>
      <c r="VNK1140" s="69"/>
      <c r="VNL1140" s="107"/>
      <c r="VNM1140" s="2"/>
      <c r="VNN1140" s="15"/>
      <c r="VNO1140" s="15"/>
      <c r="VNP1140" s="80"/>
      <c r="VNQ1140" s="52"/>
      <c r="VNR1140" s="69"/>
      <c r="VNS1140" s="69"/>
      <c r="VNT1140" s="69"/>
      <c r="VNU1140" s="107"/>
      <c r="VNV1140" s="2"/>
      <c r="VNW1140" s="15"/>
      <c r="VNX1140" s="15"/>
      <c r="VNY1140" s="80"/>
      <c r="VNZ1140" s="52"/>
      <c r="VOA1140" s="69"/>
      <c r="VOB1140" s="69"/>
      <c r="VOC1140" s="69"/>
      <c r="VOD1140" s="107"/>
      <c r="VOE1140" s="2"/>
      <c r="VOF1140" s="15"/>
      <c r="VOG1140" s="15"/>
      <c r="VOH1140" s="80"/>
      <c r="VOI1140" s="52"/>
      <c r="VOJ1140" s="69"/>
      <c r="VOK1140" s="69"/>
      <c r="VOL1140" s="69"/>
      <c r="VOM1140" s="107"/>
      <c r="VON1140" s="2"/>
      <c r="VOO1140" s="15"/>
      <c r="VOP1140" s="15"/>
      <c r="VOQ1140" s="80"/>
      <c r="VOR1140" s="52"/>
      <c r="VOS1140" s="69"/>
      <c r="VOT1140" s="69"/>
      <c r="VOU1140" s="69"/>
      <c r="VOV1140" s="107"/>
      <c r="VOW1140" s="2"/>
      <c r="VOX1140" s="15"/>
      <c r="VOY1140" s="15"/>
      <c r="VOZ1140" s="80"/>
      <c r="VPA1140" s="52"/>
      <c r="VPB1140" s="69"/>
      <c r="VPC1140" s="69"/>
      <c r="VPD1140" s="69"/>
      <c r="VPE1140" s="107"/>
      <c r="VPF1140" s="2"/>
      <c r="VPG1140" s="15"/>
      <c r="VPH1140" s="15"/>
      <c r="VPI1140" s="80"/>
      <c r="VPJ1140" s="52"/>
      <c r="VPK1140" s="69"/>
      <c r="VPL1140" s="69"/>
      <c r="VPM1140" s="69"/>
      <c r="VPN1140" s="107"/>
      <c r="VPO1140" s="2"/>
      <c r="VPP1140" s="15"/>
      <c r="VPQ1140" s="15"/>
      <c r="VPR1140" s="80"/>
      <c r="VPS1140" s="52"/>
      <c r="VPT1140" s="69"/>
      <c r="VPU1140" s="69"/>
      <c r="VPV1140" s="69"/>
      <c r="VPW1140" s="107"/>
      <c r="VPX1140" s="2"/>
      <c r="VPY1140" s="15"/>
      <c r="VPZ1140" s="15"/>
      <c r="VQA1140" s="80"/>
      <c r="VQB1140" s="52"/>
      <c r="VQC1140" s="69"/>
      <c r="VQD1140" s="69"/>
      <c r="VQE1140" s="69"/>
      <c r="VQF1140" s="107"/>
      <c r="VQG1140" s="2"/>
      <c r="VQH1140" s="15"/>
      <c r="VQI1140" s="15"/>
      <c r="VQJ1140" s="80"/>
      <c r="VQK1140" s="52"/>
      <c r="VQL1140" s="69"/>
      <c r="VQM1140" s="69"/>
      <c r="VQN1140" s="69"/>
      <c r="VQO1140" s="107"/>
      <c r="VQP1140" s="2"/>
      <c r="VQQ1140" s="15"/>
      <c r="VQR1140" s="15"/>
      <c r="VQS1140" s="80"/>
      <c r="VQT1140" s="52"/>
      <c r="VQU1140" s="69"/>
      <c r="VQV1140" s="69"/>
      <c r="VQW1140" s="69"/>
      <c r="VQX1140" s="107"/>
      <c r="VQY1140" s="2"/>
      <c r="VQZ1140" s="15"/>
      <c r="VRA1140" s="15"/>
      <c r="VRB1140" s="80"/>
      <c r="VRC1140" s="52"/>
      <c r="VRD1140" s="69"/>
      <c r="VRE1140" s="69"/>
      <c r="VRF1140" s="69"/>
      <c r="VRG1140" s="107"/>
      <c r="VRH1140" s="2"/>
      <c r="VRI1140" s="15"/>
      <c r="VRJ1140" s="15"/>
      <c r="VRK1140" s="80"/>
      <c r="VRL1140" s="52"/>
      <c r="VRM1140" s="69"/>
      <c r="VRN1140" s="69"/>
      <c r="VRO1140" s="69"/>
      <c r="VRP1140" s="107"/>
      <c r="VRQ1140" s="2"/>
      <c r="VRR1140" s="15"/>
      <c r="VRS1140" s="15"/>
      <c r="VRT1140" s="80"/>
      <c r="VRU1140" s="52"/>
      <c r="VRV1140" s="69"/>
      <c r="VRW1140" s="69"/>
      <c r="VRX1140" s="69"/>
      <c r="VRY1140" s="107"/>
      <c r="VRZ1140" s="2"/>
      <c r="VSA1140" s="15"/>
      <c r="VSB1140" s="15"/>
      <c r="VSC1140" s="80"/>
      <c r="VSD1140" s="52"/>
      <c r="VSE1140" s="69"/>
      <c r="VSF1140" s="69"/>
      <c r="VSG1140" s="69"/>
      <c r="VSH1140" s="107"/>
      <c r="VSI1140" s="2"/>
      <c r="VSJ1140" s="15"/>
      <c r="VSK1140" s="15"/>
      <c r="VSL1140" s="80"/>
      <c r="VSM1140" s="52"/>
      <c r="VSN1140" s="69"/>
      <c r="VSO1140" s="69"/>
      <c r="VSP1140" s="69"/>
      <c r="VSQ1140" s="107"/>
      <c r="VSR1140" s="2"/>
      <c r="VSS1140" s="15"/>
      <c r="VST1140" s="15"/>
      <c r="VSU1140" s="80"/>
      <c r="VSV1140" s="52"/>
      <c r="VSW1140" s="69"/>
      <c r="VSX1140" s="69"/>
      <c r="VSY1140" s="69"/>
      <c r="VSZ1140" s="107"/>
      <c r="VTA1140" s="2"/>
      <c r="VTB1140" s="15"/>
      <c r="VTC1140" s="15"/>
      <c r="VTD1140" s="80"/>
      <c r="VTE1140" s="52"/>
      <c r="VTF1140" s="69"/>
      <c r="VTG1140" s="69"/>
      <c r="VTH1140" s="69"/>
      <c r="VTI1140" s="107"/>
      <c r="VTJ1140" s="2"/>
      <c r="VTK1140" s="15"/>
      <c r="VTL1140" s="15"/>
      <c r="VTM1140" s="80"/>
      <c r="VTN1140" s="52"/>
      <c r="VTO1140" s="69"/>
      <c r="VTP1140" s="69"/>
      <c r="VTQ1140" s="69"/>
      <c r="VTR1140" s="107"/>
      <c r="VTS1140" s="2"/>
      <c r="VTT1140" s="15"/>
      <c r="VTU1140" s="15"/>
      <c r="VTV1140" s="80"/>
      <c r="VTW1140" s="52"/>
      <c r="VTX1140" s="69"/>
      <c r="VTY1140" s="69"/>
      <c r="VTZ1140" s="69"/>
      <c r="VUA1140" s="107"/>
      <c r="VUB1140" s="2"/>
      <c r="VUC1140" s="15"/>
      <c r="VUD1140" s="15"/>
      <c r="VUE1140" s="80"/>
      <c r="VUF1140" s="52"/>
      <c r="VUG1140" s="69"/>
      <c r="VUH1140" s="69"/>
      <c r="VUI1140" s="69"/>
      <c r="VUJ1140" s="107"/>
      <c r="VUK1140" s="2"/>
      <c r="VUL1140" s="15"/>
      <c r="VUM1140" s="15"/>
      <c r="VUN1140" s="80"/>
      <c r="VUO1140" s="52"/>
      <c r="VUP1140" s="69"/>
      <c r="VUQ1140" s="69"/>
      <c r="VUR1140" s="69"/>
      <c r="VUS1140" s="107"/>
      <c r="VUT1140" s="2"/>
      <c r="VUU1140" s="15"/>
      <c r="VUV1140" s="15"/>
      <c r="VUW1140" s="80"/>
      <c r="VUX1140" s="52"/>
      <c r="VUY1140" s="69"/>
      <c r="VUZ1140" s="69"/>
      <c r="VVA1140" s="69"/>
      <c r="VVB1140" s="107"/>
      <c r="VVC1140" s="2"/>
      <c r="VVD1140" s="15"/>
      <c r="VVE1140" s="15"/>
      <c r="VVF1140" s="80"/>
      <c r="VVG1140" s="52"/>
      <c r="VVH1140" s="69"/>
      <c r="VVI1140" s="69"/>
      <c r="VVJ1140" s="69"/>
      <c r="VVK1140" s="107"/>
      <c r="VVL1140" s="2"/>
      <c r="VVM1140" s="15"/>
      <c r="VVN1140" s="15"/>
      <c r="VVO1140" s="80"/>
      <c r="VVP1140" s="52"/>
      <c r="VVQ1140" s="69"/>
      <c r="VVR1140" s="69"/>
      <c r="VVS1140" s="69"/>
      <c r="VVT1140" s="107"/>
      <c r="VVU1140" s="2"/>
      <c r="VVV1140" s="15"/>
      <c r="VVW1140" s="15"/>
      <c r="VVX1140" s="80"/>
      <c r="VVY1140" s="52"/>
      <c r="VVZ1140" s="69"/>
      <c r="VWA1140" s="69"/>
      <c r="VWB1140" s="69"/>
      <c r="VWC1140" s="107"/>
      <c r="VWD1140" s="2"/>
      <c r="VWE1140" s="15"/>
      <c r="VWF1140" s="15"/>
      <c r="VWG1140" s="80"/>
      <c r="VWH1140" s="52"/>
      <c r="VWI1140" s="69"/>
      <c r="VWJ1140" s="69"/>
      <c r="VWK1140" s="69"/>
      <c r="VWL1140" s="107"/>
      <c r="VWM1140" s="2"/>
      <c r="VWN1140" s="15"/>
      <c r="VWO1140" s="15"/>
      <c r="VWP1140" s="80"/>
      <c r="VWQ1140" s="52"/>
      <c r="VWR1140" s="69"/>
      <c r="VWS1140" s="69"/>
      <c r="VWT1140" s="69"/>
      <c r="VWU1140" s="107"/>
      <c r="VWV1140" s="2"/>
      <c r="VWW1140" s="15"/>
      <c r="VWX1140" s="15"/>
      <c r="VWY1140" s="80"/>
      <c r="VWZ1140" s="52"/>
      <c r="VXA1140" s="69"/>
      <c r="VXB1140" s="69"/>
      <c r="VXC1140" s="69"/>
      <c r="VXD1140" s="107"/>
      <c r="VXE1140" s="2"/>
      <c r="VXF1140" s="15"/>
      <c r="VXG1140" s="15"/>
      <c r="VXH1140" s="80"/>
      <c r="VXI1140" s="52"/>
      <c r="VXJ1140" s="69"/>
      <c r="VXK1140" s="69"/>
      <c r="VXL1140" s="69"/>
      <c r="VXM1140" s="107"/>
      <c r="VXN1140" s="2"/>
      <c r="VXO1140" s="15"/>
      <c r="VXP1140" s="15"/>
      <c r="VXQ1140" s="80"/>
      <c r="VXR1140" s="52"/>
      <c r="VXS1140" s="69"/>
      <c r="VXT1140" s="69"/>
      <c r="VXU1140" s="69"/>
      <c r="VXV1140" s="107"/>
      <c r="VXW1140" s="2"/>
      <c r="VXX1140" s="15"/>
      <c r="VXY1140" s="15"/>
      <c r="VXZ1140" s="80"/>
      <c r="VYA1140" s="52"/>
      <c r="VYB1140" s="69"/>
      <c r="VYC1140" s="69"/>
      <c r="VYD1140" s="69"/>
      <c r="VYE1140" s="107"/>
      <c r="VYF1140" s="2"/>
      <c r="VYG1140" s="15"/>
      <c r="VYH1140" s="15"/>
      <c r="VYI1140" s="80"/>
      <c r="VYJ1140" s="52"/>
      <c r="VYK1140" s="69"/>
      <c r="VYL1140" s="69"/>
      <c r="VYM1140" s="69"/>
      <c r="VYN1140" s="107"/>
      <c r="VYO1140" s="2"/>
      <c r="VYP1140" s="15"/>
      <c r="VYQ1140" s="15"/>
      <c r="VYR1140" s="80"/>
      <c r="VYS1140" s="52"/>
      <c r="VYT1140" s="69"/>
      <c r="VYU1140" s="69"/>
      <c r="VYV1140" s="69"/>
      <c r="VYW1140" s="107"/>
      <c r="VYX1140" s="2"/>
      <c r="VYY1140" s="15"/>
      <c r="VYZ1140" s="15"/>
      <c r="VZA1140" s="80"/>
      <c r="VZB1140" s="52"/>
      <c r="VZC1140" s="69"/>
      <c r="VZD1140" s="69"/>
      <c r="VZE1140" s="69"/>
      <c r="VZF1140" s="107"/>
      <c r="VZG1140" s="2"/>
      <c r="VZH1140" s="15"/>
      <c r="VZI1140" s="15"/>
      <c r="VZJ1140" s="80"/>
      <c r="VZK1140" s="52"/>
      <c r="VZL1140" s="69"/>
      <c r="VZM1140" s="69"/>
      <c r="VZN1140" s="69"/>
      <c r="VZO1140" s="107"/>
      <c r="VZP1140" s="2"/>
      <c r="VZQ1140" s="15"/>
      <c r="VZR1140" s="15"/>
      <c r="VZS1140" s="80"/>
      <c r="VZT1140" s="52"/>
      <c r="VZU1140" s="69"/>
      <c r="VZV1140" s="69"/>
      <c r="VZW1140" s="69"/>
      <c r="VZX1140" s="107"/>
      <c r="VZY1140" s="2"/>
      <c r="VZZ1140" s="15"/>
      <c r="WAA1140" s="15"/>
      <c r="WAB1140" s="80"/>
      <c r="WAC1140" s="52"/>
      <c r="WAD1140" s="69"/>
      <c r="WAE1140" s="69"/>
      <c r="WAF1140" s="69"/>
      <c r="WAG1140" s="107"/>
      <c r="WAH1140" s="2"/>
      <c r="WAI1140" s="15"/>
      <c r="WAJ1140" s="15"/>
      <c r="WAK1140" s="80"/>
      <c r="WAL1140" s="52"/>
      <c r="WAM1140" s="69"/>
      <c r="WAN1140" s="69"/>
      <c r="WAO1140" s="69"/>
      <c r="WAP1140" s="107"/>
      <c r="WAQ1140" s="2"/>
      <c r="WAR1140" s="15"/>
      <c r="WAS1140" s="15"/>
      <c r="WAT1140" s="80"/>
      <c r="WAU1140" s="52"/>
      <c r="WAV1140" s="69"/>
      <c r="WAW1140" s="69"/>
      <c r="WAX1140" s="69"/>
      <c r="WAY1140" s="107"/>
      <c r="WAZ1140" s="2"/>
      <c r="WBA1140" s="15"/>
      <c r="WBB1140" s="15"/>
      <c r="WBC1140" s="80"/>
      <c r="WBD1140" s="52"/>
      <c r="WBE1140" s="69"/>
      <c r="WBF1140" s="69"/>
      <c r="WBG1140" s="69"/>
      <c r="WBH1140" s="107"/>
      <c r="WBI1140" s="2"/>
      <c r="WBJ1140" s="15"/>
      <c r="WBK1140" s="15"/>
      <c r="WBL1140" s="80"/>
      <c r="WBM1140" s="52"/>
      <c r="WBN1140" s="69"/>
      <c r="WBO1140" s="69"/>
      <c r="WBP1140" s="69"/>
      <c r="WBQ1140" s="107"/>
      <c r="WBR1140" s="2"/>
      <c r="WBS1140" s="15"/>
      <c r="WBT1140" s="15"/>
      <c r="WBU1140" s="80"/>
      <c r="WBV1140" s="52"/>
      <c r="WBW1140" s="69"/>
      <c r="WBX1140" s="69"/>
      <c r="WBY1140" s="69"/>
      <c r="WBZ1140" s="107"/>
      <c r="WCA1140" s="2"/>
      <c r="WCB1140" s="15"/>
      <c r="WCC1140" s="15"/>
      <c r="WCD1140" s="80"/>
      <c r="WCE1140" s="52"/>
      <c r="WCF1140" s="69"/>
      <c r="WCG1140" s="69"/>
      <c r="WCH1140" s="69"/>
      <c r="WCI1140" s="107"/>
      <c r="WCJ1140" s="2"/>
      <c r="WCK1140" s="15"/>
      <c r="WCL1140" s="15"/>
      <c r="WCM1140" s="80"/>
      <c r="WCN1140" s="52"/>
      <c r="WCO1140" s="69"/>
      <c r="WCP1140" s="69"/>
      <c r="WCQ1140" s="69"/>
      <c r="WCR1140" s="107"/>
      <c r="WCS1140" s="2"/>
      <c r="WCT1140" s="15"/>
      <c r="WCU1140" s="15"/>
      <c r="WCV1140" s="80"/>
      <c r="WCW1140" s="52"/>
      <c r="WCX1140" s="69"/>
      <c r="WCY1140" s="69"/>
      <c r="WCZ1140" s="69"/>
      <c r="WDA1140" s="107"/>
      <c r="WDB1140" s="2"/>
      <c r="WDC1140" s="15"/>
      <c r="WDD1140" s="15"/>
      <c r="WDE1140" s="80"/>
      <c r="WDF1140" s="52"/>
      <c r="WDG1140" s="69"/>
      <c r="WDH1140" s="69"/>
      <c r="WDI1140" s="69"/>
      <c r="WDJ1140" s="107"/>
      <c r="WDK1140" s="2"/>
      <c r="WDL1140" s="15"/>
      <c r="WDM1140" s="15"/>
      <c r="WDN1140" s="80"/>
      <c r="WDO1140" s="52"/>
      <c r="WDP1140" s="69"/>
      <c r="WDQ1140" s="69"/>
      <c r="WDR1140" s="69"/>
      <c r="WDS1140" s="107"/>
      <c r="WDT1140" s="2"/>
      <c r="WDU1140" s="15"/>
      <c r="WDV1140" s="15"/>
      <c r="WDW1140" s="80"/>
      <c r="WDX1140" s="52"/>
      <c r="WDY1140" s="69"/>
      <c r="WDZ1140" s="69"/>
      <c r="WEA1140" s="69"/>
      <c r="WEB1140" s="107"/>
      <c r="WEC1140" s="2"/>
      <c r="WED1140" s="15"/>
      <c r="WEE1140" s="15"/>
      <c r="WEF1140" s="80"/>
      <c r="WEG1140" s="52"/>
      <c r="WEH1140" s="69"/>
      <c r="WEI1140" s="69"/>
      <c r="WEJ1140" s="69"/>
      <c r="WEK1140" s="107"/>
      <c r="WEL1140" s="2"/>
      <c r="WEM1140" s="15"/>
      <c r="WEN1140" s="15"/>
      <c r="WEO1140" s="80"/>
      <c r="WEP1140" s="52"/>
      <c r="WEQ1140" s="69"/>
      <c r="WER1140" s="69"/>
      <c r="WES1140" s="69"/>
      <c r="WET1140" s="107"/>
      <c r="WEU1140" s="2"/>
      <c r="WEV1140" s="15"/>
      <c r="WEW1140" s="15"/>
      <c r="WEX1140" s="80"/>
      <c r="WEY1140" s="52"/>
      <c r="WEZ1140" s="69"/>
      <c r="WFA1140" s="69"/>
      <c r="WFB1140" s="69"/>
      <c r="WFC1140" s="107"/>
      <c r="WFD1140" s="2"/>
      <c r="WFE1140" s="15"/>
      <c r="WFF1140" s="15"/>
      <c r="WFG1140" s="80"/>
      <c r="WFH1140" s="52"/>
      <c r="WFI1140" s="69"/>
      <c r="WFJ1140" s="69"/>
      <c r="WFK1140" s="69"/>
      <c r="WFL1140" s="107"/>
      <c r="WFM1140" s="2"/>
      <c r="WFN1140" s="15"/>
      <c r="WFO1140" s="15"/>
      <c r="WFP1140" s="80"/>
      <c r="WFQ1140" s="52"/>
      <c r="WFR1140" s="69"/>
      <c r="WFS1140" s="69"/>
      <c r="WFT1140" s="69"/>
      <c r="WFU1140" s="107"/>
      <c r="WFV1140" s="2"/>
      <c r="WFW1140" s="15"/>
      <c r="WFX1140" s="15"/>
      <c r="WFY1140" s="80"/>
      <c r="WFZ1140" s="52"/>
      <c r="WGA1140" s="69"/>
      <c r="WGB1140" s="69"/>
      <c r="WGC1140" s="69"/>
      <c r="WGD1140" s="107"/>
      <c r="WGE1140" s="2"/>
      <c r="WGF1140" s="15"/>
      <c r="WGG1140" s="15"/>
      <c r="WGH1140" s="80"/>
      <c r="WGI1140" s="52"/>
      <c r="WGJ1140" s="69"/>
      <c r="WGK1140" s="69"/>
      <c r="WGL1140" s="69"/>
      <c r="WGM1140" s="107"/>
      <c r="WGN1140" s="2"/>
      <c r="WGO1140" s="15"/>
      <c r="WGP1140" s="15"/>
      <c r="WGQ1140" s="80"/>
      <c r="WGR1140" s="52"/>
      <c r="WGS1140" s="69"/>
      <c r="WGT1140" s="69"/>
      <c r="WGU1140" s="69"/>
      <c r="WGV1140" s="107"/>
      <c r="WGW1140" s="2"/>
      <c r="WGX1140" s="15"/>
      <c r="WGY1140" s="15"/>
      <c r="WGZ1140" s="80"/>
      <c r="WHA1140" s="52"/>
      <c r="WHB1140" s="69"/>
      <c r="WHC1140" s="69"/>
      <c r="WHD1140" s="69"/>
      <c r="WHE1140" s="107"/>
      <c r="WHF1140" s="2"/>
      <c r="WHG1140" s="15"/>
      <c r="WHH1140" s="15"/>
      <c r="WHI1140" s="80"/>
      <c r="WHJ1140" s="52"/>
      <c r="WHK1140" s="69"/>
      <c r="WHL1140" s="69"/>
      <c r="WHM1140" s="69"/>
      <c r="WHN1140" s="107"/>
      <c r="WHO1140" s="2"/>
      <c r="WHP1140" s="15"/>
      <c r="WHQ1140" s="15"/>
      <c r="WHR1140" s="80"/>
      <c r="WHS1140" s="52"/>
      <c r="WHT1140" s="69"/>
      <c r="WHU1140" s="69"/>
      <c r="WHV1140" s="69"/>
      <c r="WHW1140" s="107"/>
      <c r="WHX1140" s="2"/>
      <c r="WHY1140" s="15"/>
      <c r="WHZ1140" s="15"/>
      <c r="WIA1140" s="80"/>
      <c r="WIB1140" s="52"/>
      <c r="WIC1140" s="69"/>
      <c r="WID1140" s="69"/>
      <c r="WIE1140" s="69"/>
      <c r="WIF1140" s="107"/>
      <c r="WIG1140" s="2"/>
      <c r="WIH1140" s="15"/>
      <c r="WII1140" s="15"/>
      <c r="WIJ1140" s="80"/>
      <c r="WIK1140" s="52"/>
      <c r="WIL1140" s="69"/>
      <c r="WIM1140" s="69"/>
      <c r="WIN1140" s="69"/>
      <c r="WIO1140" s="107"/>
      <c r="WIP1140" s="2"/>
      <c r="WIQ1140" s="15"/>
      <c r="WIR1140" s="15"/>
      <c r="WIS1140" s="80"/>
      <c r="WIT1140" s="52"/>
      <c r="WIU1140" s="69"/>
      <c r="WIV1140" s="69"/>
      <c r="WIW1140" s="69"/>
      <c r="WIX1140" s="107"/>
      <c r="WIY1140" s="2"/>
      <c r="WIZ1140" s="15"/>
      <c r="WJA1140" s="15"/>
      <c r="WJB1140" s="80"/>
      <c r="WJC1140" s="52"/>
      <c r="WJD1140" s="69"/>
      <c r="WJE1140" s="69"/>
      <c r="WJF1140" s="69"/>
      <c r="WJG1140" s="107"/>
      <c r="WJH1140" s="2"/>
      <c r="WJI1140" s="15"/>
      <c r="WJJ1140" s="15"/>
      <c r="WJK1140" s="80"/>
      <c r="WJL1140" s="52"/>
      <c r="WJM1140" s="69"/>
      <c r="WJN1140" s="69"/>
      <c r="WJO1140" s="69"/>
      <c r="WJP1140" s="107"/>
      <c r="WJQ1140" s="2"/>
      <c r="WJR1140" s="15"/>
      <c r="WJS1140" s="15"/>
      <c r="WJT1140" s="80"/>
      <c r="WJU1140" s="52"/>
      <c r="WJV1140" s="69"/>
      <c r="WJW1140" s="69"/>
      <c r="WJX1140" s="69"/>
      <c r="WJY1140" s="107"/>
      <c r="WJZ1140" s="2"/>
      <c r="WKA1140" s="15"/>
      <c r="WKB1140" s="15"/>
      <c r="WKC1140" s="80"/>
      <c r="WKD1140" s="52"/>
      <c r="WKE1140" s="69"/>
      <c r="WKF1140" s="69"/>
      <c r="WKG1140" s="69"/>
      <c r="WKH1140" s="107"/>
      <c r="WKI1140" s="2"/>
      <c r="WKJ1140" s="15"/>
      <c r="WKK1140" s="15"/>
      <c r="WKL1140" s="80"/>
      <c r="WKM1140" s="52"/>
      <c r="WKN1140" s="69"/>
      <c r="WKO1140" s="69"/>
      <c r="WKP1140" s="69"/>
      <c r="WKQ1140" s="107"/>
      <c r="WKR1140" s="2"/>
      <c r="WKS1140" s="15"/>
      <c r="WKT1140" s="15"/>
      <c r="WKU1140" s="80"/>
      <c r="WKV1140" s="52"/>
      <c r="WKW1140" s="69"/>
      <c r="WKX1140" s="69"/>
      <c r="WKY1140" s="69"/>
      <c r="WKZ1140" s="107"/>
      <c r="WLA1140" s="2"/>
      <c r="WLB1140" s="15"/>
      <c r="WLC1140" s="15"/>
      <c r="WLD1140" s="80"/>
      <c r="WLE1140" s="52"/>
      <c r="WLF1140" s="69"/>
      <c r="WLG1140" s="69"/>
      <c r="WLH1140" s="69"/>
      <c r="WLI1140" s="107"/>
      <c r="WLJ1140" s="2"/>
      <c r="WLK1140" s="15"/>
      <c r="WLL1140" s="15"/>
      <c r="WLM1140" s="80"/>
      <c r="WLN1140" s="52"/>
      <c r="WLO1140" s="69"/>
      <c r="WLP1140" s="69"/>
      <c r="WLQ1140" s="69"/>
      <c r="WLR1140" s="107"/>
      <c r="WLS1140" s="2"/>
      <c r="WLT1140" s="15"/>
      <c r="WLU1140" s="15"/>
      <c r="WLV1140" s="80"/>
      <c r="WLW1140" s="52"/>
      <c r="WLX1140" s="69"/>
      <c r="WLY1140" s="69"/>
      <c r="WLZ1140" s="69"/>
      <c r="WMA1140" s="107"/>
      <c r="WMB1140" s="2"/>
      <c r="WMC1140" s="15"/>
      <c r="WMD1140" s="15"/>
      <c r="WME1140" s="80"/>
      <c r="WMF1140" s="52"/>
      <c r="WMG1140" s="69"/>
      <c r="WMH1140" s="69"/>
      <c r="WMI1140" s="69"/>
      <c r="WMJ1140" s="107"/>
      <c r="WMK1140" s="2"/>
      <c r="WML1140" s="15"/>
      <c r="WMM1140" s="15"/>
      <c r="WMN1140" s="80"/>
      <c r="WMO1140" s="52"/>
      <c r="WMP1140" s="69"/>
      <c r="WMQ1140" s="69"/>
      <c r="WMR1140" s="69"/>
      <c r="WMS1140" s="107"/>
      <c r="WMT1140" s="2"/>
      <c r="WMU1140" s="15"/>
      <c r="WMV1140" s="15"/>
      <c r="WMW1140" s="80"/>
      <c r="WMX1140" s="52"/>
      <c r="WMY1140" s="69"/>
      <c r="WMZ1140" s="69"/>
      <c r="WNA1140" s="69"/>
      <c r="WNB1140" s="107"/>
      <c r="WNC1140" s="2"/>
      <c r="WND1140" s="15"/>
      <c r="WNE1140" s="15"/>
      <c r="WNF1140" s="80"/>
      <c r="WNG1140" s="52"/>
      <c r="WNH1140" s="69"/>
      <c r="WNI1140" s="69"/>
      <c r="WNJ1140" s="69"/>
      <c r="WNK1140" s="107"/>
      <c r="WNL1140" s="2"/>
      <c r="WNM1140" s="15"/>
      <c r="WNN1140" s="15"/>
      <c r="WNO1140" s="80"/>
      <c r="WNP1140" s="52"/>
      <c r="WNQ1140" s="69"/>
      <c r="WNR1140" s="69"/>
      <c r="WNS1140" s="69"/>
      <c r="WNT1140" s="107"/>
      <c r="WNU1140" s="2"/>
      <c r="WNV1140" s="15"/>
      <c r="WNW1140" s="15"/>
      <c r="WNX1140" s="80"/>
      <c r="WNY1140" s="52"/>
      <c r="WNZ1140" s="69"/>
      <c r="WOA1140" s="69"/>
      <c r="WOB1140" s="69"/>
      <c r="WOC1140" s="107"/>
      <c r="WOD1140" s="2"/>
      <c r="WOE1140" s="15"/>
      <c r="WOF1140" s="15"/>
      <c r="WOG1140" s="80"/>
      <c r="WOH1140" s="52"/>
      <c r="WOI1140" s="69"/>
      <c r="WOJ1140" s="69"/>
      <c r="WOK1140" s="69"/>
      <c r="WOL1140" s="107"/>
      <c r="WOM1140" s="2"/>
      <c r="WON1140" s="15"/>
      <c r="WOO1140" s="15"/>
      <c r="WOP1140" s="80"/>
      <c r="WOQ1140" s="52"/>
      <c r="WOR1140" s="69"/>
      <c r="WOS1140" s="69"/>
      <c r="WOT1140" s="69"/>
      <c r="WOU1140" s="107"/>
      <c r="WOV1140" s="2"/>
      <c r="WOW1140" s="15"/>
      <c r="WOX1140" s="15"/>
      <c r="WOY1140" s="80"/>
      <c r="WOZ1140" s="52"/>
      <c r="WPA1140" s="69"/>
      <c r="WPB1140" s="69"/>
      <c r="WPC1140" s="69"/>
      <c r="WPD1140" s="107"/>
      <c r="WPE1140" s="2"/>
      <c r="WPF1140" s="15"/>
      <c r="WPG1140" s="15"/>
      <c r="WPH1140" s="80"/>
      <c r="WPI1140" s="52"/>
      <c r="WPJ1140" s="69"/>
      <c r="WPK1140" s="69"/>
      <c r="WPL1140" s="69"/>
      <c r="WPM1140" s="107"/>
      <c r="WPN1140" s="2"/>
      <c r="WPO1140" s="15"/>
      <c r="WPP1140" s="15"/>
      <c r="WPQ1140" s="80"/>
      <c r="WPR1140" s="52"/>
      <c r="WPS1140" s="69"/>
      <c r="WPT1140" s="69"/>
      <c r="WPU1140" s="69"/>
      <c r="WPV1140" s="107"/>
      <c r="WPW1140" s="2"/>
      <c r="WPX1140" s="15"/>
      <c r="WPY1140" s="15"/>
      <c r="WPZ1140" s="80"/>
      <c r="WQA1140" s="52"/>
      <c r="WQB1140" s="69"/>
      <c r="WQC1140" s="69"/>
      <c r="WQD1140" s="69"/>
      <c r="WQE1140" s="107"/>
      <c r="WQF1140" s="2"/>
      <c r="WQG1140" s="15"/>
      <c r="WQH1140" s="15"/>
      <c r="WQI1140" s="80"/>
      <c r="WQJ1140" s="52"/>
      <c r="WQK1140" s="69"/>
      <c r="WQL1140" s="69"/>
      <c r="WQM1140" s="69"/>
      <c r="WQN1140" s="107"/>
      <c r="WQO1140" s="2"/>
      <c r="WQP1140" s="15"/>
      <c r="WQQ1140" s="15"/>
      <c r="WQR1140" s="80"/>
      <c r="WQS1140" s="52"/>
      <c r="WQT1140" s="69"/>
      <c r="WQU1140" s="69"/>
      <c r="WQV1140" s="69"/>
      <c r="WQW1140" s="107"/>
      <c r="WQX1140" s="2"/>
      <c r="WQY1140" s="15"/>
      <c r="WQZ1140" s="15"/>
      <c r="WRA1140" s="80"/>
      <c r="WRB1140" s="52"/>
      <c r="WRC1140" s="69"/>
      <c r="WRD1140" s="69"/>
      <c r="WRE1140" s="69"/>
      <c r="WRF1140" s="107"/>
      <c r="WRG1140" s="2"/>
      <c r="WRH1140" s="15"/>
      <c r="WRI1140" s="15"/>
      <c r="WRJ1140" s="80"/>
      <c r="WRK1140" s="52"/>
      <c r="WRL1140" s="69"/>
      <c r="WRM1140" s="69"/>
      <c r="WRN1140" s="69"/>
      <c r="WRO1140" s="107"/>
      <c r="WRP1140" s="2"/>
      <c r="WRQ1140" s="15"/>
      <c r="WRR1140" s="15"/>
      <c r="WRS1140" s="80"/>
      <c r="WRT1140" s="52"/>
      <c r="WRU1140" s="69"/>
      <c r="WRV1140" s="69"/>
      <c r="WRW1140" s="69"/>
      <c r="WRX1140" s="107"/>
      <c r="WRY1140" s="2"/>
      <c r="WRZ1140" s="15"/>
      <c r="WSA1140" s="15"/>
      <c r="WSB1140" s="80"/>
      <c r="WSC1140" s="52"/>
      <c r="WSD1140" s="69"/>
      <c r="WSE1140" s="69"/>
      <c r="WSF1140" s="69"/>
      <c r="WSG1140" s="107"/>
      <c r="WSH1140" s="2"/>
      <c r="WSI1140" s="15"/>
      <c r="WSJ1140" s="15"/>
      <c r="WSK1140" s="80"/>
      <c r="WSL1140" s="52"/>
      <c r="WSM1140" s="69"/>
      <c r="WSN1140" s="69"/>
      <c r="WSO1140" s="69"/>
      <c r="WSP1140" s="107"/>
      <c r="WSQ1140" s="2"/>
      <c r="WSR1140" s="15"/>
      <c r="WSS1140" s="15"/>
      <c r="WST1140" s="80"/>
      <c r="WSU1140" s="52"/>
      <c r="WSV1140" s="69"/>
      <c r="WSW1140" s="69"/>
      <c r="WSX1140" s="69"/>
      <c r="WSY1140" s="107"/>
      <c r="WSZ1140" s="2"/>
      <c r="WTA1140" s="15"/>
      <c r="WTB1140" s="15"/>
      <c r="WTC1140" s="80"/>
      <c r="WTD1140" s="52"/>
      <c r="WTE1140" s="69"/>
      <c r="WTF1140" s="69"/>
      <c r="WTG1140" s="69"/>
      <c r="WTH1140" s="107"/>
      <c r="WTI1140" s="2"/>
      <c r="WTJ1140" s="15"/>
      <c r="WTK1140" s="15"/>
      <c r="WTL1140" s="80"/>
      <c r="WTM1140" s="52"/>
      <c r="WTN1140" s="69"/>
      <c r="WTO1140" s="69"/>
      <c r="WTP1140" s="69"/>
      <c r="WTQ1140" s="107"/>
      <c r="WTR1140" s="2"/>
      <c r="WTS1140" s="15"/>
      <c r="WTT1140" s="15"/>
      <c r="WTU1140" s="80"/>
      <c r="WTV1140" s="52"/>
      <c r="WTW1140" s="69"/>
      <c r="WTX1140" s="69"/>
      <c r="WTY1140" s="69"/>
      <c r="WTZ1140" s="107"/>
      <c r="WUA1140" s="2"/>
      <c r="WUB1140" s="15"/>
      <c r="WUC1140" s="15"/>
      <c r="WUD1140" s="80"/>
      <c r="WUE1140" s="52"/>
      <c r="WUF1140" s="69"/>
      <c r="WUG1140" s="69"/>
      <c r="WUH1140" s="69"/>
      <c r="WUI1140" s="107"/>
      <c r="WUJ1140" s="2"/>
      <c r="WUK1140" s="15"/>
      <c r="WUL1140" s="15"/>
      <c r="WUM1140" s="80"/>
      <c r="WUN1140" s="52"/>
      <c r="WUO1140" s="69"/>
      <c r="WUP1140" s="69"/>
      <c r="WUQ1140" s="69"/>
      <c r="WUR1140" s="107"/>
      <c r="WUS1140" s="2"/>
      <c r="WUT1140" s="15"/>
      <c r="WUU1140" s="15"/>
      <c r="WUV1140" s="80"/>
      <c r="WUW1140" s="52"/>
      <c r="WUX1140" s="69"/>
      <c r="WUY1140" s="69"/>
      <c r="WUZ1140" s="69"/>
      <c r="WVA1140" s="107"/>
      <c r="WVB1140" s="2"/>
      <c r="WVC1140" s="15"/>
      <c r="WVD1140" s="15"/>
      <c r="WVE1140" s="80"/>
      <c r="WVF1140" s="52"/>
      <c r="WVG1140" s="69"/>
      <c r="WVH1140" s="69"/>
      <c r="WVI1140" s="69"/>
      <c r="WVJ1140" s="107"/>
      <c r="WVK1140" s="2"/>
      <c r="WVL1140" s="15"/>
      <c r="WVM1140" s="15"/>
      <c r="WVN1140" s="80"/>
      <c r="WVO1140" s="52"/>
      <c r="WVP1140" s="69"/>
      <c r="WVQ1140" s="69"/>
      <c r="WVR1140" s="69"/>
      <c r="WVS1140" s="107"/>
      <c r="WVT1140" s="2"/>
      <c r="WVU1140" s="15"/>
      <c r="WVV1140" s="15"/>
      <c r="WVW1140" s="80"/>
      <c r="WVX1140" s="52"/>
      <c r="WVY1140" s="69"/>
      <c r="WVZ1140" s="69"/>
      <c r="WWA1140" s="69"/>
      <c r="WWB1140" s="107"/>
      <c r="WWC1140" s="2"/>
      <c r="WWD1140" s="15"/>
      <c r="WWE1140" s="15"/>
      <c r="WWF1140" s="80"/>
      <c r="WWG1140" s="52"/>
      <c r="WWH1140" s="69"/>
      <c r="WWI1140" s="69"/>
      <c r="WWJ1140" s="69"/>
      <c r="WWK1140" s="107"/>
      <c r="WWL1140" s="2"/>
      <c r="WWM1140" s="15"/>
      <c r="WWN1140" s="15"/>
      <c r="WWO1140" s="80"/>
      <c r="WWP1140" s="52"/>
      <c r="WWQ1140" s="69"/>
      <c r="WWR1140" s="69"/>
      <c r="WWS1140" s="69"/>
      <c r="WWT1140" s="107"/>
      <c r="WWU1140" s="2"/>
      <c r="WWV1140" s="15"/>
      <c r="WWW1140" s="15"/>
      <c r="WWX1140" s="80"/>
      <c r="WWY1140" s="52"/>
      <c r="WWZ1140" s="69"/>
      <c r="WXA1140" s="69"/>
      <c r="WXB1140" s="69"/>
      <c r="WXC1140" s="107"/>
      <c r="WXD1140" s="2"/>
      <c r="WXE1140" s="15"/>
      <c r="WXF1140" s="15"/>
      <c r="WXG1140" s="80"/>
      <c r="WXH1140" s="52"/>
      <c r="WXI1140" s="69"/>
      <c r="WXJ1140" s="69"/>
      <c r="WXK1140" s="69"/>
      <c r="WXL1140" s="107"/>
      <c r="WXM1140" s="2"/>
      <c r="WXN1140" s="15"/>
      <c r="WXO1140" s="15"/>
      <c r="WXP1140" s="80"/>
      <c r="WXQ1140" s="52"/>
      <c r="WXR1140" s="69"/>
      <c r="WXS1140" s="69"/>
      <c r="WXT1140" s="69"/>
      <c r="WXU1140" s="107"/>
      <c r="WXV1140" s="2"/>
      <c r="WXW1140" s="15"/>
      <c r="WXX1140" s="15"/>
      <c r="WXY1140" s="80"/>
      <c r="WXZ1140" s="52"/>
      <c r="WYA1140" s="69"/>
      <c r="WYB1140" s="69"/>
      <c r="WYC1140" s="69"/>
      <c r="WYD1140" s="107"/>
      <c r="WYE1140" s="2"/>
      <c r="WYF1140" s="15"/>
      <c r="WYG1140" s="15"/>
      <c r="WYH1140" s="80"/>
      <c r="WYI1140" s="52"/>
      <c r="WYJ1140" s="69"/>
      <c r="WYK1140" s="69"/>
      <c r="WYL1140" s="69"/>
      <c r="WYM1140" s="107"/>
      <c r="WYN1140" s="2"/>
      <c r="WYO1140" s="15"/>
      <c r="WYP1140" s="15"/>
      <c r="WYQ1140" s="80"/>
      <c r="WYR1140" s="52"/>
      <c r="WYS1140" s="69"/>
      <c r="WYT1140" s="69"/>
      <c r="WYU1140" s="69"/>
      <c r="WYV1140" s="107"/>
      <c r="WYW1140" s="2"/>
      <c r="WYX1140" s="15"/>
      <c r="WYY1140" s="15"/>
      <c r="WYZ1140" s="80"/>
      <c r="WZA1140" s="52"/>
      <c r="WZB1140" s="69"/>
      <c r="WZC1140" s="69"/>
      <c r="WZD1140" s="69"/>
      <c r="WZE1140" s="107"/>
      <c r="WZF1140" s="2"/>
      <c r="WZG1140" s="15"/>
      <c r="WZH1140" s="15"/>
      <c r="WZI1140" s="80"/>
      <c r="WZJ1140" s="52"/>
      <c r="WZK1140" s="69"/>
      <c r="WZL1140" s="69"/>
      <c r="WZM1140" s="69"/>
      <c r="WZN1140" s="107"/>
      <c r="WZO1140" s="2"/>
      <c r="WZP1140" s="15"/>
      <c r="WZQ1140" s="15"/>
      <c r="WZR1140" s="80"/>
      <c r="WZS1140" s="52"/>
      <c r="WZT1140" s="69"/>
      <c r="WZU1140" s="69"/>
      <c r="WZV1140" s="69"/>
      <c r="WZW1140" s="107"/>
      <c r="WZX1140" s="2"/>
      <c r="WZY1140" s="15"/>
      <c r="WZZ1140" s="15"/>
      <c r="XAA1140" s="80"/>
      <c r="XAB1140" s="52"/>
      <c r="XAC1140" s="69"/>
      <c r="XAD1140" s="69"/>
      <c r="XAE1140" s="69"/>
      <c r="XAF1140" s="107"/>
      <c r="XAG1140" s="2"/>
      <c r="XAH1140" s="15"/>
      <c r="XAI1140" s="15"/>
      <c r="XAJ1140" s="80"/>
      <c r="XAK1140" s="52"/>
      <c r="XAL1140" s="69"/>
      <c r="XAM1140" s="69"/>
      <c r="XAN1140" s="69"/>
      <c r="XAO1140" s="107"/>
      <c r="XAP1140" s="2"/>
      <c r="XAQ1140" s="15"/>
      <c r="XAR1140" s="15"/>
      <c r="XAS1140" s="80"/>
      <c r="XAT1140" s="52"/>
      <c r="XAU1140" s="69"/>
      <c r="XAV1140" s="69"/>
      <c r="XAW1140" s="69"/>
      <c r="XAX1140" s="107"/>
      <c r="XAY1140" s="2"/>
      <c r="XAZ1140" s="15"/>
      <c r="XBA1140" s="15"/>
      <c r="XBB1140" s="80"/>
      <c r="XBC1140" s="52"/>
      <c r="XBD1140" s="69"/>
      <c r="XBE1140" s="69"/>
      <c r="XBF1140" s="69"/>
      <c r="XBG1140" s="107"/>
      <c r="XBH1140" s="2"/>
      <c r="XBI1140" s="15"/>
      <c r="XBJ1140" s="15"/>
      <c r="XBK1140" s="80"/>
      <c r="XBL1140" s="52"/>
      <c r="XBM1140" s="69"/>
      <c r="XBN1140" s="69"/>
      <c r="XBO1140" s="69"/>
      <c r="XBP1140" s="107"/>
      <c r="XBQ1140" s="2"/>
      <c r="XBR1140" s="15"/>
      <c r="XBS1140" s="15"/>
      <c r="XBT1140" s="9"/>
      <c r="XBX1140" s="109"/>
    </row>
    <row r="1141" spans="1:16300" s="102" customFormat="1" ht="31.5" x14ac:dyDescent="0.2">
      <c r="A1141" s="140" t="s">
        <v>323</v>
      </c>
      <c r="B1141" s="2">
        <v>912</v>
      </c>
      <c r="C1141" s="15" t="s">
        <v>67</v>
      </c>
      <c r="D1141" s="15" t="s">
        <v>53</v>
      </c>
      <c r="E1141" s="15" t="s">
        <v>324</v>
      </c>
      <c r="F1141" s="29"/>
      <c r="G1141" s="71">
        <f t="shared" ref="G1141:H1141" si="312">G1142+G1151</f>
        <v>57864</v>
      </c>
      <c r="H1141" s="82">
        <f t="shared" si="312"/>
        <v>57914</v>
      </c>
      <c r="I1141" s="231"/>
      <c r="J1141" s="231"/>
      <c r="K1141" s="231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1"/>
      <c r="Y1141" s="231"/>
      <c r="Z1141" s="231"/>
      <c r="AA1141" s="231"/>
      <c r="AB1141" s="231"/>
      <c r="AC1141" s="231"/>
      <c r="AD1141" s="231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</row>
    <row r="1142" spans="1:16300" s="102" customFormat="1" ht="47.25" x14ac:dyDescent="0.2">
      <c r="A1142" s="136" t="s">
        <v>325</v>
      </c>
      <c r="B1142" s="16">
        <v>912</v>
      </c>
      <c r="C1142" s="17" t="s">
        <v>67</v>
      </c>
      <c r="D1142" s="17" t="s">
        <v>53</v>
      </c>
      <c r="E1142" s="17" t="s">
        <v>326</v>
      </c>
      <c r="F1142" s="18"/>
      <c r="G1142" s="91">
        <f t="shared" ref="G1142:H1142" si="313">G1143+G1146</f>
        <v>57714</v>
      </c>
      <c r="H1142" s="92">
        <f t="shared" si="313"/>
        <v>57764</v>
      </c>
      <c r="I1142" s="231"/>
      <c r="J1142" s="231"/>
      <c r="K1142" s="231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1"/>
      <c r="Y1142" s="231"/>
      <c r="Z1142" s="231"/>
      <c r="AA1142" s="231"/>
      <c r="AB1142" s="231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</row>
    <row r="1143" spans="1:16300" s="102" customFormat="1" ht="31.5" x14ac:dyDescent="0.2">
      <c r="A1143" s="137" t="s">
        <v>22</v>
      </c>
      <c r="B1143" s="65">
        <v>912</v>
      </c>
      <c r="C1143" s="64" t="s">
        <v>67</v>
      </c>
      <c r="D1143" s="64" t="s">
        <v>53</v>
      </c>
      <c r="E1143" s="64" t="s">
        <v>326</v>
      </c>
      <c r="F1143" s="64" t="s">
        <v>15</v>
      </c>
      <c r="G1143" s="91">
        <f t="shared" ref="G1143:H1144" si="314">G1144</f>
        <v>420</v>
      </c>
      <c r="H1143" s="92">
        <f t="shared" si="314"/>
        <v>470</v>
      </c>
      <c r="I1143" s="231"/>
      <c r="J1143" s="231"/>
      <c r="K1143" s="231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1"/>
      <c r="Y1143" s="231"/>
      <c r="Z1143" s="231"/>
      <c r="AA1143" s="231"/>
      <c r="AB1143" s="231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</row>
    <row r="1144" spans="1:16300" s="102" customFormat="1" ht="31.5" x14ac:dyDescent="0.2">
      <c r="A1144" s="137" t="s">
        <v>17</v>
      </c>
      <c r="B1144" s="65">
        <v>912</v>
      </c>
      <c r="C1144" s="64" t="s">
        <v>67</v>
      </c>
      <c r="D1144" s="64" t="s">
        <v>53</v>
      </c>
      <c r="E1144" s="64" t="s">
        <v>326</v>
      </c>
      <c r="F1144" s="64" t="s">
        <v>16</v>
      </c>
      <c r="G1144" s="91">
        <f t="shared" si="314"/>
        <v>420</v>
      </c>
      <c r="H1144" s="92">
        <f t="shared" si="314"/>
        <v>470</v>
      </c>
      <c r="I1144" s="231"/>
      <c r="J1144" s="231"/>
      <c r="K1144" s="231"/>
      <c r="L1144" s="231"/>
      <c r="M1144" s="231"/>
      <c r="N1144" s="231"/>
      <c r="O1144" s="231"/>
      <c r="P1144" s="231"/>
      <c r="Q1144" s="231"/>
      <c r="R1144" s="231"/>
      <c r="S1144" s="231"/>
      <c r="T1144" s="231"/>
      <c r="U1144" s="231"/>
      <c r="V1144" s="231"/>
      <c r="W1144" s="231"/>
      <c r="X1144" s="231"/>
      <c r="Y1144" s="231"/>
      <c r="Z1144" s="231"/>
      <c r="AA1144" s="231"/>
      <c r="AB1144" s="231"/>
      <c r="AC1144" s="231"/>
      <c r="AD1144" s="231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</row>
    <row r="1145" spans="1:16300" s="102" customFormat="1" x14ac:dyDescent="0.2">
      <c r="A1145" s="137" t="s">
        <v>827</v>
      </c>
      <c r="B1145" s="65">
        <v>912</v>
      </c>
      <c r="C1145" s="64" t="s">
        <v>67</v>
      </c>
      <c r="D1145" s="64" t="s">
        <v>53</v>
      </c>
      <c r="E1145" s="64" t="s">
        <v>326</v>
      </c>
      <c r="F1145" s="35" t="s">
        <v>126</v>
      </c>
      <c r="G1145" s="93">
        <v>420</v>
      </c>
      <c r="H1145" s="94">
        <v>470</v>
      </c>
      <c r="I1145" s="231"/>
      <c r="J1145" s="231"/>
      <c r="K1145" s="231"/>
      <c r="L1145" s="231"/>
      <c r="M1145" s="231"/>
      <c r="N1145" s="231"/>
      <c r="O1145" s="231"/>
      <c r="P1145" s="231"/>
      <c r="Q1145" s="231"/>
      <c r="R1145" s="231"/>
      <c r="S1145" s="231"/>
      <c r="T1145" s="231"/>
      <c r="U1145" s="231"/>
      <c r="V1145" s="231"/>
      <c r="W1145" s="231"/>
      <c r="X1145" s="231"/>
      <c r="Y1145" s="231"/>
      <c r="Z1145" s="231"/>
      <c r="AA1145" s="231"/>
      <c r="AB1145" s="231"/>
      <c r="AC1145" s="231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</row>
    <row r="1146" spans="1:16300" s="102" customFormat="1" ht="31.5" x14ac:dyDescent="0.2">
      <c r="A1146" s="142" t="s">
        <v>18</v>
      </c>
      <c r="B1146" s="65">
        <v>912</v>
      </c>
      <c r="C1146" s="64" t="s">
        <v>67</v>
      </c>
      <c r="D1146" s="64" t="s">
        <v>53</v>
      </c>
      <c r="E1146" s="64" t="s">
        <v>326</v>
      </c>
      <c r="F1146" s="26" t="s">
        <v>20</v>
      </c>
      <c r="G1146" s="97">
        <f t="shared" ref="G1146:H1146" si="315">G1147+G1149</f>
        <v>57294</v>
      </c>
      <c r="H1146" s="98">
        <f t="shared" si="315"/>
        <v>57294</v>
      </c>
      <c r="I1146" s="231"/>
      <c r="J1146" s="231"/>
      <c r="K1146" s="231"/>
      <c r="L1146" s="231"/>
      <c r="M1146" s="231"/>
      <c r="N1146" s="231"/>
      <c r="O1146" s="231"/>
      <c r="P1146" s="231"/>
      <c r="Q1146" s="231"/>
      <c r="R1146" s="231"/>
      <c r="S1146" s="231"/>
      <c r="T1146" s="231"/>
      <c r="U1146" s="231"/>
      <c r="V1146" s="231"/>
      <c r="W1146" s="231"/>
      <c r="X1146" s="231"/>
      <c r="Y1146" s="231"/>
      <c r="Z1146" s="231"/>
      <c r="AA1146" s="231"/>
      <c r="AB1146" s="231"/>
      <c r="AC1146" s="231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</row>
    <row r="1147" spans="1:16300" s="102" customFormat="1" x14ac:dyDescent="0.2">
      <c r="A1147" s="142" t="s">
        <v>19</v>
      </c>
      <c r="B1147" s="65">
        <v>912</v>
      </c>
      <c r="C1147" s="64" t="s">
        <v>67</v>
      </c>
      <c r="D1147" s="64" t="s">
        <v>53</v>
      </c>
      <c r="E1147" s="64" t="s">
        <v>326</v>
      </c>
      <c r="F1147" s="26" t="s">
        <v>21</v>
      </c>
      <c r="G1147" s="97">
        <f t="shared" ref="G1147:H1147" si="316">G1148</f>
        <v>1500</v>
      </c>
      <c r="H1147" s="98">
        <f t="shared" si="316"/>
        <v>1500</v>
      </c>
      <c r="I1147" s="231"/>
      <c r="J1147" s="231"/>
      <c r="K1147" s="231"/>
      <c r="L1147" s="231"/>
      <c r="M1147" s="231"/>
      <c r="N1147" s="231"/>
      <c r="O1147" s="231"/>
      <c r="P1147" s="231"/>
      <c r="Q1147" s="231"/>
      <c r="R1147" s="231"/>
      <c r="S1147" s="231"/>
      <c r="T1147" s="231"/>
      <c r="U1147" s="231"/>
      <c r="V1147" s="231"/>
      <c r="W1147" s="231"/>
      <c r="X1147" s="231"/>
      <c r="Y1147" s="231"/>
      <c r="Z1147" s="231"/>
      <c r="AA1147" s="231"/>
      <c r="AB1147" s="231"/>
      <c r="AC1147" s="231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</row>
    <row r="1148" spans="1:16300" s="102" customFormat="1" x14ac:dyDescent="0.2">
      <c r="A1148" s="142" t="s">
        <v>147</v>
      </c>
      <c r="B1148" s="65">
        <v>912</v>
      </c>
      <c r="C1148" s="64" t="s">
        <v>67</v>
      </c>
      <c r="D1148" s="64" t="s">
        <v>53</v>
      </c>
      <c r="E1148" s="64" t="s">
        <v>326</v>
      </c>
      <c r="F1148" s="26" t="s">
        <v>148</v>
      </c>
      <c r="G1148" s="97">
        <v>1500</v>
      </c>
      <c r="H1148" s="98">
        <v>1500</v>
      </c>
      <c r="I1148" s="231"/>
      <c r="J1148" s="231"/>
      <c r="K1148" s="231"/>
      <c r="L1148" s="231"/>
      <c r="M1148" s="231"/>
      <c r="N1148" s="231"/>
      <c r="O1148" s="231"/>
      <c r="P1148" s="231"/>
      <c r="Q1148" s="231"/>
      <c r="R1148" s="231"/>
      <c r="S1148" s="231"/>
      <c r="T1148" s="231"/>
      <c r="U1148" s="231"/>
      <c r="V1148" s="231"/>
      <c r="W1148" s="231"/>
      <c r="X1148" s="231"/>
      <c r="Y1148" s="231"/>
      <c r="Z1148" s="231"/>
      <c r="AA1148" s="231"/>
      <c r="AB1148" s="231"/>
      <c r="AC1148" s="231"/>
      <c r="AD1148" s="231"/>
      <c r="AE1148" s="231"/>
      <c r="AF1148" s="231"/>
      <c r="AG1148" s="231"/>
      <c r="AH1148" s="231"/>
      <c r="AI1148" s="231"/>
      <c r="AJ1148" s="231"/>
      <c r="AK1148" s="231"/>
      <c r="AL1148" s="231"/>
      <c r="AM1148" s="231"/>
      <c r="AN1148" s="231"/>
      <c r="AO1148" s="231"/>
      <c r="AP1148" s="231"/>
      <c r="AQ1148" s="231"/>
      <c r="AR1148" s="231"/>
      <c r="AS1148" s="231"/>
      <c r="AT1148" s="231"/>
    </row>
    <row r="1149" spans="1:16300" s="102" customFormat="1" ht="31.5" x14ac:dyDescent="0.2">
      <c r="A1149" s="142" t="s">
        <v>27</v>
      </c>
      <c r="B1149" s="65">
        <v>912</v>
      </c>
      <c r="C1149" s="64" t="s">
        <v>67</v>
      </c>
      <c r="D1149" s="64" t="s">
        <v>53</v>
      </c>
      <c r="E1149" s="64" t="s">
        <v>326</v>
      </c>
      <c r="F1149" s="26" t="s">
        <v>0</v>
      </c>
      <c r="G1149" s="97">
        <f t="shared" ref="G1149:H1149" si="317">G1150</f>
        <v>55794</v>
      </c>
      <c r="H1149" s="98">
        <f t="shared" si="317"/>
        <v>55794</v>
      </c>
      <c r="I1149" s="231"/>
      <c r="J1149" s="231"/>
      <c r="K1149" s="231"/>
      <c r="L1149" s="231"/>
      <c r="M1149" s="231"/>
      <c r="N1149" s="231"/>
      <c r="O1149" s="231"/>
      <c r="P1149" s="231"/>
      <c r="Q1149" s="231"/>
      <c r="R1149" s="231"/>
      <c r="S1149" s="231"/>
      <c r="T1149" s="231"/>
      <c r="U1149" s="231"/>
      <c r="V1149" s="231"/>
      <c r="W1149" s="231"/>
      <c r="X1149" s="231"/>
      <c r="Y1149" s="231"/>
      <c r="Z1149" s="231"/>
      <c r="AA1149" s="231"/>
      <c r="AB1149" s="231"/>
      <c r="AC1149" s="231"/>
      <c r="AD1149" s="231"/>
      <c r="AE1149" s="231"/>
      <c r="AF1149" s="231"/>
      <c r="AG1149" s="231"/>
      <c r="AH1149" s="231"/>
      <c r="AI1149" s="231"/>
      <c r="AJ1149" s="231"/>
      <c r="AK1149" s="231"/>
      <c r="AL1149" s="231"/>
      <c r="AM1149" s="231"/>
      <c r="AN1149" s="231"/>
      <c r="AO1149" s="231"/>
      <c r="AP1149" s="231"/>
      <c r="AQ1149" s="231"/>
      <c r="AR1149" s="231"/>
      <c r="AS1149" s="231"/>
      <c r="AT1149" s="231"/>
    </row>
    <row r="1150" spans="1:16300" s="102" customFormat="1" ht="63" x14ac:dyDescent="0.2">
      <c r="A1150" s="137" t="s">
        <v>919</v>
      </c>
      <c r="B1150" s="65">
        <v>912</v>
      </c>
      <c r="C1150" s="64" t="s">
        <v>67</v>
      </c>
      <c r="D1150" s="64" t="s">
        <v>53</v>
      </c>
      <c r="E1150" s="7" t="s">
        <v>326</v>
      </c>
      <c r="F1150" s="26" t="s">
        <v>668</v>
      </c>
      <c r="G1150" s="97">
        <v>55794</v>
      </c>
      <c r="H1150" s="98">
        <v>55794</v>
      </c>
      <c r="I1150" s="231"/>
      <c r="J1150" s="231"/>
      <c r="K1150" s="231"/>
      <c r="L1150" s="231"/>
      <c r="M1150" s="231"/>
      <c r="N1150" s="231"/>
      <c r="O1150" s="231"/>
      <c r="P1150" s="231"/>
      <c r="Q1150" s="231"/>
      <c r="R1150" s="231"/>
      <c r="S1150" s="231"/>
      <c r="T1150" s="231"/>
      <c r="U1150" s="231"/>
      <c r="V1150" s="231"/>
      <c r="W1150" s="231"/>
      <c r="X1150" s="231"/>
      <c r="Y1150" s="231"/>
      <c r="Z1150" s="231"/>
      <c r="AA1150" s="231"/>
      <c r="AB1150" s="231"/>
      <c r="AC1150" s="231"/>
      <c r="AD1150" s="231"/>
      <c r="AE1150" s="231"/>
      <c r="AF1150" s="231"/>
      <c r="AG1150" s="231"/>
      <c r="AH1150" s="231"/>
      <c r="AI1150" s="231"/>
      <c r="AJ1150" s="231"/>
      <c r="AK1150" s="231"/>
      <c r="AL1150" s="231"/>
      <c r="AM1150" s="231"/>
      <c r="AN1150" s="231"/>
      <c r="AO1150" s="231"/>
      <c r="AP1150" s="231"/>
      <c r="AQ1150" s="231"/>
      <c r="AR1150" s="231"/>
      <c r="AS1150" s="231"/>
      <c r="AT1150" s="231"/>
    </row>
    <row r="1151" spans="1:16300" s="102" customFormat="1" ht="31.5" x14ac:dyDescent="0.2">
      <c r="A1151" s="136" t="s">
        <v>751</v>
      </c>
      <c r="B1151" s="16">
        <v>912</v>
      </c>
      <c r="C1151" s="17" t="s">
        <v>67</v>
      </c>
      <c r="D1151" s="17" t="s">
        <v>53</v>
      </c>
      <c r="E1151" s="17" t="s">
        <v>757</v>
      </c>
      <c r="F1151" s="18"/>
      <c r="G1151" s="91">
        <f t="shared" ref="G1151:H1153" si="318">G1152</f>
        <v>150</v>
      </c>
      <c r="H1151" s="92">
        <f t="shared" si="318"/>
        <v>150</v>
      </c>
      <c r="I1151" s="231"/>
      <c r="J1151" s="231"/>
      <c r="K1151" s="231"/>
      <c r="L1151" s="231"/>
      <c r="M1151" s="231"/>
      <c r="N1151" s="231"/>
      <c r="O1151" s="231"/>
      <c r="P1151" s="231"/>
      <c r="Q1151" s="231"/>
      <c r="R1151" s="231"/>
      <c r="S1151" s="231"/>
      <c r="T1151" s="231"/>
      <c r="U1151" s="231"/>
      <c r="V1151" s="231"/>
      <c r="W1151" s="231"/>
      <c r="X1151" s="231"/>
      <c r="Y1151" s="231"/>
      <c r="Z1151" s="231"/>
      <c r="AA1151" s="231"/>
      <c r="AB1151" s="231"/>
      <c r="AC1151" s="231"/>
      <c r="AD1151" s="231"/>
      <c r="AE1151" s="231"/>
      <c r="AF1151" s="231"/>
      <c r="AG1151" s="231"/>
      <c r="AH1151" s="231"/>
      <c r="AI1151" s="231"/>
      <c r="AJ1151" s="231"/>
      <c r="AK1151" s="231"/>
      <c r="AL1151" s="231"/>
      <c r="AM1151" s="231"/>
      <c r="AN1151" s="231"/>
      <c r="AO1151" s="231"/>
      <c r="AP1151" s="231"/>
      <c r="AQ1151" s="231"/>
      <c r="AR1151" s="231"/>
      <c r="AS1151" s="231"/>
      <c r="AT1151" s="231"/>
    </row>
    <row r="1152" spans="1:16300" s="102" customFormat="1" ht="31.5" x14ac:dyDescent="0.2">
      <c r="A1152" s="142" t="s">
        <v>18</v>
      </c>
      <c r="B1152" s="65">
        <v>912</v>
      </c>
      <c r="C1152" s="64" t="s">
        <v>67</v>
      </c>
      <c r="D1152" s="64" t="s">
        <v>53</v>
      </c>
      <c r="E1152" s="64" t="s">
        <v>757</v>
      </c>
      <c r="F1152" s="26" t="s">
        <v>20</v>
      </c>
      <c r="G1152" s="97">
        <f t="shared" si="318"/>
        <v>150</v>
      </c>
      <c r="H1152" s="98">
        <f t="shared" si="318"/>
        <v>150</v>
      </c>
      <c r="I1152" s="231"/>
      <c r="J1152" s="231"/>
      <c r="K1152" s="231"/>
      <c r="L1152" s="231"/>
      <c r="M1152" s="231"/>
      <c r="N1152" s="231"/>
      <c r="O1152" s="231"/>
      <c r="P1152" s="231"/>
      <c r="Q1152" s="231"/>
      <c r="R1152" s="231"/>
      <c r="S1152" s="231"/>
      <c r="T1152" s="231"/>
      <c r="U1152" s="231"/>
      <c r="V1152" s="231"/>
      <c r="W1152" s="231"/>
      <c r="X1152" s="231"/>
      <c r="Y1152" s="231"/>
      <c r="Z1152" s="231"/>
      <c r="AA1152" s="231"/>
      <c r="AB1152" s="231"/>
      <c r="AC1152" s="231"/>
      <c r="AD1152" s="231"/>
      <c r="AE1152" s="231"/>
      <c r="AF1152" s="231"/>
      <c r="AG1152" s="231"/>
      <c r="AH1152" s="231"/>
      <c r="AI1152" s="231"/>
      <c r="AJ1152" s="231"/>
      <c r="AK1152" s="231"/>
      <c r="AL1152" s="231"/>
      <c r="AM1152" s="231"/>
      <c r="AN1152" s="231"/>
      <c r="AO1152" s="231"/>
      <c r="AP1152" s="231"/>
      <c r="AQ1152" s="231"/>
      <c r="AR1152" s="231"/>
      <c r="AS1152" s="231"/>
      <c r="AT1152" s="231"/>
    </row>
    <row r="1153" spans="1:46" s="102" customFormat="1" x14ac:dyDescent="0.2">
      <c r="A1153" s="142" t="s">
        <v>19</v>
      </c>
      <c r="B1153" s="65">
        <v>912</v>
      </c>
      <c r="C1153" s="64" t="s">
        <v>67</v>
      </c>
      <c r="D1153" s="64" t="s">
        <v>53</v>
      </c>
      <c r="E1153" s="64" t="s">
        <v>757</v>
      </c>
      <c r="F1153" s="26" t="s">
        <v>21</v>
      </c>
      <c r="G1153" s="97">
        <f t="shared" si="318"/>
        <v>150</v>
      </c>
      <c r="H1153" s="98">
        <f t="shared" si="318"/>
        <v>150</v>
      </c>
      <c r="I1153" s="231"/>
      <c r="J1153" s="231"/>
      <c r="K1153" s="231"/>
      <c r="L1153" s="231"/>
      <c r="M1153" s="231"/>
      <c r="N1153" s="231"/>
      <c r="O1153" s="231"/>
      <c r="P1153" s="231"/>
      <c r="Q1153" s="231"/>
      <c r="R1153" s="231"/>
      <c r="S1153" s="231"/>
      <c r="T1153" s="231"/>
      <c r="U1153" s="231"/>
      <c r="V1153" s="231"/>
      <c r="W1153" s="231"/>
      <c r="X1153" s="231"/>
      <c r="Y1153" s="231"/>
      <c r="Z1153" s="231"/>
      <c r="AA1153" s="231"/>
      <c r="AB1153" s="231"/>
      <c r="AC1153" s="231"/>
      <c r="AD1153" s="231"/>
      <c r="AE1153" s="231"/>
      <c r="AF1153" s="231"/>
      <c r="AG1153" s="231"/>
      <c r="AH1153" s="231"/>
      <c r="AI1153" s="231"/>
      <c r="AJ1153" s="231"/>
      <c r="AK1153" s="231"/>
      <c r="AL1153" s="231"/>
      <c r="AM1153" s="231"/>
      <c r="AN1153" s="231"/>
      <c r="AO1153" s="231"/>
      <c r="AP1153" s="231"/>
      <c r="AQ1153" s="231"/>
      <c r="AR1153" s="231"/>
      <c r="AS1153" s="231"/>
      <c r="AT1153" s="231"/>
    </row>
    <row r="1154" spans="1:46" s="102" customFormat="1" x14ac:dyDescent="0.2">
      <c r="A1154" s="142" t="s">
        <v>147</v>
      </c>
      <c r="B1154" s="65">
        <v>912</v>
      </c>
      <c r="C1154" s="64" t="s">
        <v>67</v>
      </c>
      <c r="D1154" s="64" t="s">
        <v>53</v>
      </c>
      <c r="E1154" s="64" t="s">
        <v>757</v>
      </c>
      <c r="F1154" s="26" t="s">
        <v>148</v>
      </c>
      <c r="G1154" s="97">
        <v>150</v>
      </c>
      <c r="H1154" s="98">
        <v>150</v>
      </c>
      <c r="I1154" s="231"/>
      <c r="J1154" s="231"/>
      <c r="K1154" s="231"/>
      <c r="L1154" s="231"/>
      <c r="M1154" s="231"/>
      <c r="N1154" s="231"/>
      <c r="O1154" s="231"/>
      <c r="P1154" s="231"/>
      <c r="Q1154" s="231"/>
      <c r="R1154" s="231"/>
      <c r="S1154" s="231"/>
      <c r="T1154" s="231"/>
      <c r="U1154" s="231"/>
      <c r="V1154" s="231"/>
      <c r="W1154" s="231"/>
      <c r="X1154" s="231"/>
      <c r="Y1154" s="231"/>
      <c r="Z1154" s="231"/>
      <c r="AA1154" s="231"/>
      <c r="AB1154" s="231"/>
      <c r="AC1154" s="231"/>
      <c r="AD1154" s="231"/>
      <c r="AE1154" s="231"/>
      <c r="AF1154" s="231"/>
      <c r="AG1154" s="231"/>
      <c r="AH1154" s="231"/>
      <c r="AI1154" s="231"/>
      <c r="AJ1154" s="231"/>
      <c r="AK1154" s="231"/>
      <c r="AL1154" s="231"/>
      <c r="AM1154" s="231"/>
      <c r="AN1154" s="231"/>
      <c r="AO1154" s="231"/>
      <c r="AP1154" s="231"/>
      <c r="AQ1154" s="231"/>
      <c r="AR1154" s="231"/>
      <c r="AS1154" s="231"/>
      <c r="AT1154" s="231"/>
    </row>
    <row r="1155" spans="1:46" s="102" customFormat="1" x14ac:dyDescent="0.2">
      <c r="A1155" s="140" t="s">
        <v>578</v>
      </c>
      <c r="B1155" s="2">
        <v>912</v>
      </c>
      <c r="C1155" s="15" t="s">
        <v>67</v>
      </c>
      <c r="D1155" s="15" t="s">
        <v>53</v>
      </c>
      <c r="E1155" s="15" t="s">
        <v>579</v>
      </c>
      <c r="F1155" s="29"/>
      <c r="G1155" s="71">
        <f>G1156+G1160+G1164</f>
        <v>54617</v>
      </c>
      <c r="H1155" s="82">
        <f>H1156+H1160+H1164</f>
        <v>60529</v>
      </c>
      <c r="I1155" s="231"/>
      <c r="J1155" s="231"/>
      <c r="K1155" s="231"/>
      <c r="L1155" s="231"/>
      <c r="M1155" s="231"/>
      <c r="N1155" s="231"/>
      <c r="O1155" s="231"/>
      <c r="P1155" s="231"/>
      <c r="Q1155" s="231"/>
      <c r="R1155" s="231"/>
      <c r="S1155" s="231"/>
      <c r="T1155" s="231"/>
      <c r="U1155" s="231"/>
      <c r="V1155" s="231"/>
      <c r="W1155" s="231"/>
      <c r="X1155" s="231"/>
      <c r="Y1155" s="231"/>
      <c r="Z1155" s="231"/>
      <c r="AA1155" s="231"/>
      <c r="AB1155" s="231"/>
      <c r="AC1155" s="231"/>
      <c r="AD1155" s="231"/>
      <c r="AE1155" s="231"/>
      <c r="AF1155" s="231"/>
      <c r="AG1155" s="231"/>
      <c r="AH1155" s="231"/>
      <c r="AI1155" s="231"/>
      <c r="AJ1155" s="231"/>
      <c r="AK1155" s="231"/>
      <c r="AL1155" s="231"/>
      <c r="AM1155" s="231"/>
      <c r="AN1155" s="231"/>
      <c r="AO1155" s="231"/>
      <c r="AP1155" s="231"/>
      <c r="AQ1155" s="231"/>
      <c r="AR1155" s="231"/>
      <c r="AS1155" s="231"/>
      <c r="AT1155" s="231"/>
    </row>
    <row r="1156" spans="1:46" s="102" customFormat="1" x14ac:dyDescent="0.2">
      <c r="A1156" s="136" t="s">
        <v>580</v>
      </c>
      <c r="B1156" s="16">
        <v>912</v>
      </c>
      <c r="C1156" s="17" t="s">
        <v>67</v>
      </c>
      <c r="D1156" s="17" t="s">
        <v>53</v>
      </c>
      <c r="E1156" s="17" t="s">
        <v>581</v>
      </c>
      <c r="F1156" s="17"/>
      <c r="G1156" s="91">
        <f t="shared" ref="G1156:H1158" si="319">G1157</f>
        <v>53918</v>
      </c>
      <c r="H1156" s="92">
        <f t="shared" si="319"/>
        <v>59830</v>
      </c>
      <c r="I1156" s="231"/>
      <c r="J1156" s="231"/>
      <c r="K1156" s="231"/>
      <c r="L1156" s="231"/>
      <c r="M1156" s="231"/>
      <c r="N1156" s="231"/>
      <c r="O1156" s="231"/>
      <c r="P1156" s="231"/>
      <c r="Q1156" s="231"/>
      <c r="R1156" s="231"/>
      <c r="S1156" s="231"/>
      <c r="T1156" s="231"/>
      <c r="U1156" s="231"/>
      <c r="V1156" s="231"/>
      <c r="W1156" s="231"/>
      <c r="X1156" s="231"/>
      <c r="Y1156" s="231"/>
      <c r="Z1156" s="231"/>
      <c r="AA1156" s="231"/>
      <c r="AB1156" s="231"/>
      <c r="AC1156" s="231"/>
      <c r="AD1156" s="231"/>
      <c r="AE1156" s="231"/>
      <c r="AF1156" s="231"/>
      <c r="AG1156" s="231"/>
      <c r="AH1156" s="231"/>
      <c r="AI1156" s="231"/>
      <c r="AJ1156" s="231"/>
      <c r="AK1156" s="231"/>
      <c r="AL1156" s="231"/>
      <c r="AM1156" s="231"/>
      <c r="AN1156" s="231"/>
      <c r="AO1156" s="231"/>
      <c r="AP1156" s="231"/>
      <c r="AQ1156" s="231"/>
      <c r="AR1156" s="231"/>
      <c r="AS1156" s="231"/>
      <c r="AT1156" s="231"/>
    </row>
    <row r="1157" spans="1:46" s="102" customFormat="1" ht="31.5" x14ac:dyDescent="0.2">
      <c r="A1157" s="142" t="s">
        <v>18</v>
      </c>
      <c r="B1157" s="65">
        <v>912</v>
      </c>
      <c r="C1157" s="64" t="s">
        <v>67</v>
      </c>
      <c r="D1157" s="64" t="s">
        <v>53</v>
      </c>
      <c r="E1157" s="64" t="s">
        <v>581</v>
      </c>
      <c r="F1157" s="7" t="s">
        <v>20</v>
      </c>
      <c r="G1157" s="93">
        <f t="shared" si="319"/>
        <v>53918</v>
      </c>
      <c r="H1157" s="94">
        <f t="shared" si="319"/>
        <v>59830</v>
      </c>
      <c r="I1157" s="231"/>
      <c r="J1157" s="231"/>
      <c r="K1157" s="231"/>
      <c r="L1157" s="231"/>
      <c r="M1157" s="231"/>
      <c r="N1157" s="231"/>
      <c r="O1157" s="231"/>
      <c r="P1157" s="231"/>
      <c r="Q1157" s="231"/>
      <c r="R1157" s="231"/>
      <c r="S1157" s="231"/>
      <c r="T1157" s="231"/>
      <c r="U1157" s="231"/>
      <c r="V1157" s="231"/>
      <c r="W1157" s="231"/>
      <c r="X1157" s="231"/>
      <c r="Y1157" s="231"/>
      <c r="Z1157" s="231"/>
      <c r="AA1157" s="231"/>
      <c r="AB1157" s="231"/>
      <c r="AC1157" s="231"/>
      <c r="AD1157" s="231"/>
      <c r="AE1157" s="231"/>
      <c r="AF1157" s="231"/>
      <c r="AG1157" s="231"/>
      <c r="AH1157" s="231"/>
      <c r="AI1157" s="231"/>
      <c r="AJ1157" s="231"/>
      <c r="AK1157" s="231"/>
      <c r="AL1157" s="231"/>
      <c r="AM1157" s="231"/>
      <c r="AN1157" s="231"/>
      <c r="AO1157" s="231"/>
      <c r="AP1157" s="231"/>
      <c r="AQ1157" s="231"/>
      <c r="AR1157" s="231"/>
      <c r="AS1157" s="231"/>
      <c r="AT1157" s="231"/>
    </row>
    <row r="1158" spans="1:46" s="102" customFormat="1" x14ac:dyDescent="0.2">
      <c r="A1158" s="142" t="s">
        <v>25</v>
      </c>
      <c r="B1158" s="65">
        <v>912</v>
      </c>
      <c r="C1158" s="64" t="s">
        <v>67</v>
      </c>
      <c r="D1158" s="64" t="s">
        <v>53</v>
      </c>
      <c r="E1158" s="64" t="s">
        <v>581</v>
      </c>
      <c r="F1158" s="7" t="s">
        <v>26</v>
      </c>
      <c r="G1158" s="93">
        <f t="shared" si="319"/>
        <v>53918</v>
      </c>
      <c r="H1158" s="94">
        <f t="shared" si="319"/>
        <v>59830</v>
      </c>
      <c r="I1158" s="231"/>
      <c r="J1158" s="231"/>
      <c r="K1158" s="231"/>
      <c r="L1158" s="231"/>
      <c r="M1158" s="231"/>
      <c r="N1158" s="231"/>
      <c r="O1158" s="231"/>
      <c r="P1158" s="231"/>
      <c r="Q1158" s="231"/>
      <c r="R1158" s="231"/>
      <c r="S1158" s="231"/>
      <c r="T1158" s="231"/>
      <c r="U1158" s="231"/>
      <c r="V1158" s="231"/>
      <c r="W1158" s="231"/>
      <c r="X1158" s="231"/>
      <c r="Y1158" s="231"/>
      <c r="Z1158" s="231"/>
      <c r="AA1158" s="231"/>
      <c r="AB1158" s="231"/>
      <c r="AC1158" s="231"/>
      <c r="AD1158" s="231"/>
      <c r="AE1158" s="231"/>
      <c r="AF1158" s="231"/>
      <c r="AG1158" s="231"/>
      <c r="AH1158" s="231"/>
      <c r="AI1158" s="231"/>
      <c r="AJ1158" s="231"/>
      <c r="AK1158" s="231"/>
      <c r="AL1158" s="231"/>
      <c r="AM1158" s="231"/>
      <c r="AN1158" s="231"/>
      <c r="AO1158" s="231"/>
      <c r="AP1158" s="231"/>
      <c r="AQ1158" s="231"/>
      <c r="AR1158" s="231"/>
      <c r="AS1158" s="231"/>
      <c r="AT1158" s="231"/>
    </row>
    <row r="1159" spans="1:46" s="102" customFormat="1" ht="47.25" x14ac:dyDescent="0.2">
      <c r="A1159" s="137" t="s">
        <v>142</v>
      </c>
      <c r="B1159" s="65">
        <v>912</v>
      </c>
      <c r="C1159" s="64" t="s">
        <v>67</v>
      </c>
      <c r="D1159" s="64" t="s">
        <v>53</v>
      </c>
      <c r="E1159" s="64" t="s">
        <v>581</v>
      </c>
      <c r="F1159" s="64" t="s">
        <v>144</v>
      </c>
      <c r="G1159" s="93">
        <v>53918</v>
      </c>
      <c r="H1159" s="94">
        <v>59830</v>
      </c>
      <c r="I1159" s="231"/>
      <c r="J1159" s="231"/>
      <c r="K1159" s="231"/>
      <c r="L1159" s="231"/>
      <c r="M1159" s="231"/>
      <c r="N1159" s="231"/>
      <c r="O1159" s="231"/>
      <c r="P1159" s="231"/>
      <c r="Q1159" s="231"/>
      <c r="R1159" s="231"/>
      <c r="S1159" s="231"/>
      <c r="T1159" s="231"/>
      <c r="U1159" s="231"/>
      <c r="V1159" s="231"/>
      <c r="W1159" s="231"/>
      <c r="X1159" s="231"/>
      <c r="Y1159" s="231"/>
      <c r="Z1159" s="231"/>
      <c r="AA1159" s="231"/>
      <c r="AB1159" s="231"/>
      <c r="AC1159" s="231"/>
      <c r="AD1159" s="231"/>
      <c r="AE1159" s="231"/>
      <c r="AF1159" s="231"/>
      <c r="AG1159" s="231"/>
      <c r="AH1159" s="231"/>
      <c r="AI1159" s="231"/>
      <c r="AJ1159" s="231"/>
      <c r="AK1159" s="231"/>
      <c r="AL1159" s="231"/>
      <c r="AM1159" s="231"/>
      <c r="AN1159" s="231"/>
      <c r="AO1159" s="231"/>
      <c r="AP1159" s="231"/>
      <c r="AQ1159" s="231"/>
      <c r="AR1159" s="231"/>
      <c r="AS1159" s="231"/>
      <c r="AT1159" s="231"/>
    </row>
    <row r="1160" spans="1:46" s="102" customFormat="1" x14ac:dyDescent="0.2">
      <c r="A1160" s="136" t="s">
        <v>582</v>
      </c>
      <c r="B1160" s="16">
        <v>912</v>
      </c>
      <c r="C1160" s="17" t="s">
        <v>67</v>
      </c>
      <c r="D1160" s="17" t="s">
        <v>53</v>
      </c>
      <c r="E1160" s="17" t="s">
        <v>583</v>
      </c>
      <c r="F1160" s="17"/>
      <c r="G1160" s="91">
        <f t="shared" ref="G1160:H1162" si="320">G1161</f>
        <v>29</v>
      </c>
      <c r="H1160" s="92">
        <f t="shared" si="320"/>
        <v>29</v>
      </c>
      <c r="I1160" s="231"/>
      <c r="J1160" s="231"/>
      <c r="K1160" s="231"/>
      <c r="L1160" s="231"/>
      <c r="M1160" s="231"/>
      <c r="N1160" s="231"/>
      <c r="O1160" s="231"/>
      <c r="P1160" s="231"/>
      <c r="Q1160" s="231"/>
      <c r="R1160" s="231"/>
      <c r="S1160" s="231"/>
      <c r="T1160" s="231"/>
      <c r="U1160" s="231"/>
      <c r="V1160" s="231"/>
      <c r="W1160" s="231"/>
      <c r="X1160" s="231"/>
      <c r="Y1160" s="231"/>
      <c r="Z1160" s="231"/>
      <c r="AA1160" s="231"/>
      <c r="AB1160" s="231"/>
      <c r="AC1160" s="231"/>
      <c r="AD1160" s="231"/>
      <c r="AE1160" s="231"/>
      <c r="AF1160" s="231"/>
      <c r="AG1160" s="231"/>
      <c r="AH1160" s="231"/>
      <c r="AI1160" s="231"/>
      <c r="AJ1160" s="231"/>
      <c r="AK1160" s="231"/>
      <c r="AL1160" s="231"/>
      <c r="AM1160" s="231"/>
      <c r="AN1160" s="231"/>
      <c r="AO1160" s="231"/>
      <c r="AP1160" s="231"/>
      <c r="AQ1160" s="231"/>
      <c r="AR1160" s="231"/>
      <c r="AS1160" s="231"/>
      <c r="AT1160" s="231"/>
    </row>
    <row r="1161" spans="1:46" s="102" customFormat="1" ht="31.5" x14ac:dyDescent="0.2">
      <c r="A1161" s="142" t="s">
        <v>18</v>
      </c>
      <c r="B1161" s="65">
        <v>912</v>
      </c>
      <c r="C1161" s="64" t="s">
        <v>67</v>
      </c>
      <c r="D1161" s="64" t="s">
        <v>53</v>
      </c>
      <c r="E1161" s="64" t="s">
        <v>583</v>
      </c>
      <c r="F1161" s="7" t="s">
        <v>20</v>
      </c>
      <c r="G1161" s="97">
        <f t="shared" si="320"/>
        <v>29</v>
      </c>
      <c r="H1161" s="98">
        <f t="shared" si="320"/>
        <v>29</v>
      </c>
      <c r="I1161" s="231"/>
      <c r="J1161" s="231"/>
      <c r="K1161" s="231"/>
      <c r="L1161" s="231"/>
      <c r="M1161" s="231"/>
      <c r="N1161" s="231"/>
      <c r="O1161" s="231"/>
      <c r="P1161" s="231"/>
      <c r="Q1161" s="231"/>
      <c r="R1161" s="231"/>
      <c r="S1161" s="231"/>
      <c r="T1161" s="231"/>
      <c r="U1161" s="231"/>
      <c r="V1161" s="231"/>
      <c r="W1161" s="231"/>
      <c r="X1161" s="231"/>
      <c r="Y1161" s="231"/>
      <c r="Z1161" s="231"/>
      <c r="AA1161" s="231"/>
      <c r="AB1161" s="231"/>
      <c r="AC1161" s="231"/>
      <c r="AD1161" s="231"/>
      <c r="AE1161" s="231"/>
      <c r="AF1161" s="231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</row>
    <row r="1162" spans="1:46" s="102" customFormat="1" x14ac:dyDescent="0.2">
      <c r="A1162" s="142" t="s">
        <v>25</v>
      </c>
      <c r="B1162" s="65">
        <v>912</v>
      </c>
      <c r="C1162" s="64" t="s">
        <v>67</v>
      </c>
      <c r="D1162" s="64" t="s">
        <v>53</v>
      </c>
      <c r="E1162" s="64" t="s">
        <v>583</v>
      </c>
      <c r="F1162" s="7" t="s">
        <v>26</v>
      </c>
      <c r="G1162" s="97">
        <f t="shared" si="320"/>
        <v>29</v>
      </c>
      <c r="H1162" s="98">
        <f t="shared" si="320"/>
        <v>29</v>
      </c>
      <c r="I1162" s="231"/>
      <c r="J1162" s="231"/>
      <c r="K1162" s="231"/>
      <c r="L1162" s="231"/>
      <c r="M1162" s="231"/>
      <c r="N1162" s="231"/>
      <c r="O1162" s="231"/>
      <c r="P1162" s="231"/>
      <c r="Q1162" s="231"/>
      <c r="R1162" s="231"/>
      <c r="S1162" s="231"/>
      <c r="T1162" s="231"/>
      <c r="U1162" s="231"/>
      <c r="V1162" s="231"/>
      <c r="W1162" s="231"/>
      <c r="X1162" s="231"/>
      <c r="Y1162" s="231"/>
      <c r="Z1162" s="231"/>
      <c r="AA1162" s="231"/>
      <c r="AB1162" s="231"/>
      <c r="AC1162" s="231"/>
      <c r="AD1162" s="231"/>
      <c r="AE1162" s="231"/>
      <c r="AF1162" s="231"/>
      <c r="AG1162" s="231"/>
      <c r="AH1162" s="231"/>
      <c r="AI1162" s="231"/>
      <c r="AJ1162" s="231"/>
      <c r="AK1162" s="231"/>
      <c r="AL1162" s="231"/>
      <c r="AM1162" s="231"/>
      <c r="AN1162" s="231"/>
      <c r="AO1162" s="231"/>
      <c r="AP1162" s="231"/>
      <c r="AQ1162" s="231"/>
      <c r="AR1162" s="231"/>
      <c r="AS1162" s="231"/>
      <c r="AT1162" s="231"/>
    </row>
    <row r="1163" spans="1:46" s="102" customFormat="1" x14ac:dyDescent="0.2">
      <c r="A1163" s="142" t="s">
        <v>136</v>
      </c>
      <c r="B1163" s="65">
        <v>912</v>
      </c>
      <c r="C1163" s="64" t="s">
        <v>67</v>
      </c>
      <c r="D1163" s="64" t="s">
        <v>53</v>
      </c>
      <c r="E1163" s="64" t="s">
        <v>583</v>
      </c>
      <c r="F1163" s="7" t="s">
        <v>143</v>
      </c>
      <c r="G1163" s="97">
        <v>29</v>
      </c>
      <c r="H1163" s="98">
        <v>29</v>
      </c>
      <c r="I1163" s="231"/>
      <c r="J1163" s="231"/>
      <c r="K1163" s="231"/>
      <c r="L1163" s="231"/>
      <c r="M1163" s="231"/>
      <c r="N1163" s="231"/>
      <c r="O1163" s="231"/>
      <c r="P1163" s="231"/>
      <c r="Q1163" s="231"/>
      <c r="R1163" s="231"/>
      <c r="S1163" s="231"/>
      <c r="T1163" s="231"/>
      <c r="U1163" s="231"/>
      <c r="V1163" s="231"/>
      <c r="W1163" s="231"/>
      <c r="X1163" s="231"/>
      <c r="Y1163" s="231"/>
      <c r="Z1163" s="231"/>
      <c r="AA1163" s="231"/>
      <c r="AB1163" s="231"/>
      <c r="AC1163" s="231"/>
      <c r="AD1163" s="231"/>
      <c r="AE1163" s="231"/>
      <c r="AF1163" s="231"/>
      <c r="AG1163" s="231"/>
      <c r="AH1163" s="231"/>
      <c r="AI1163" s="231"/>
      <c r="AJ1163" s="231"/>
      <c r="AK1163" s="231"/>
      <c r="AL1163" s="231"/>
      <c r="AM1163" s="231"/>
      <c r="AN1163" s="231"/>
      <c r="AO1163" s="231"/>
      <c r="AP1163" s="231"/>
      <c r="AQ1163" s="231"/>
      <c r="AR1163" s="231"/>
      <c r="AS1163" s="231"/>
      <c r="AT1163" s="231"/>
    </row>
    <row r="1164" spans="1:46" s="102" customFormat="1" x14ac:dyDescent="0.2">
      <c r="A1164" s="136" t="s">
        <v>313</v>
      </c>
      <c r="B1164" s="16">
        <v>912</v>
      </c>
      <c r="C1164" s="17" t="s">
        <v>67</v>
      </c>
      <c r="D1164" s="17" t="s">
        <v>53</v>
      </c>
      <c r="E1164" s="17" t="s">
        <v>584</v>
      </c>
      <c r="F1164" s="18"/>
      <c r="G1164" s="91">
        <f t="shared" ref="G1164:H1166" si="321">G1165</f>
        <v>670</v>
      </c>
      <c r="H1164" s="92">
        <f t="shared" si="321"/>
        <v>670</v>
      </c>
      <c r="I1164" s="231"/>
      <c r="J1164" s="231"/>
      <c r="K1164" s="231"/>
      <c r="L1164" s="231"/>
      <c r="M1164" s="231"/>
      <c r="N1164" s="231"/>
      <c r="O1164" s="231"/>
      <c r="P1164" s="231"/>
      <c r="Q1164" s="231"/>
      <c r="R1164" s="231"/>
      <c r="S1164" s="231"/>
      <c r="T1164" s="231"/>
      <c r="U1164" s="231"/>
      <c r="V1164" s="231"/>
      <c r="W1164" s="231"/>
      <c r="X1164" s="231"/>
      <c r="Y1164" s="231"/>
      <c r="Z1164" s="231"/>
      <c r="AA1164" s="231"/>
      <c r="AB1164" s="231"/>
      <c r="AC1164" s="231"/>
      <c r="AD1164" s="231"/>
      <c r="AE1164" s="231"/>
      <c r="AF1164" s="231"/>
      <c r="AG1164" s="231"/>
      <c r="AH1164" s="231"/>
      <c r="AI1164" s="231"/>
      <c r="AJ1164" s="231"/>
      <c r="AK1164" s="231"/>
      <c r="AL1164" s="231"/>
      <c r="AM1164" s="231"/>
      <c r="AN1164" s="231"/>
      <c r="AO1164" s="231"/>
      <c r="AP1164" s="231"/>
      <c r="AQ1164" s="231"/>
      <c r="AR1164" s="231"/>
      <c r="AS1164" s="231"/>
      <c r="AT1164" s="231"/>
    </row>
    <row r="1165" spans="1:46" s="102" customFormat="1" ht="31.5" x14ac:dyDescent="0.2">
      <c r="A1165" s="142" t="s">
        <v>18</v>
      </c>
      <c r="B1165" s="65">
        <v>912</v>
      </c>
      <c r="C1165" s="64" t="s">
        <v>67</v>
      </c>
      <c r="D1165" s="64" t="s">
        <v>53</v>
      </c>
      <c r="E1165" s="7" t="s">
        <v>584</v>
      </c>
      <c r="F1165" s="26" t="s">
        <v>20</v>
      </c>
      <c r="G1165" s="97">
        <f t="shared" si="321"/>
        <v>670</v>
      </c>
      <c r="H1165" s="98">
        <f t="shared" si="321"/>
        <v>670</v>
      </c>
      <c r="I1165" s="231"/>
      <c r="J1165" s="231"/>
      <c r="K1165" s="231"/>
      <c r="L1165" s="231"/>
      <c r="M1165" s="231"/>
      <c r="N1165" s="231"/>
      <c r="O1165" s="231"/>
      <c r="P1165" s="231"/>
      <c r="Q1165" s="231"/>
      <c r="R1165" s="231"/>
      <c r="S1165" s="231"/>
      <c r="T1165" s="231"/>
      <c r="U1165" s="231"/>
      <c r="V1165" s="231"/>
      <c r="W1165" s="231"/>
      <c r="X1165" s="231"/>
      <c r="Y1165" s="231"/>
      <c r="Z1165" s="231"/>
      <c r="AA1165" s="231"/>
      <c r="AB1165" s="231"/>
      <c r="AC1165" s="231"/>
      <c r="AD1165" s="231"/>
      <c r="AE1165" s="231"/>
      <c r="AF1165" s="231"/>
      <c r="AG1165" s="231"/>
      <c r="AH1165" s="231"/>
      <c r="AI1165" s="231"/>
      <c r="AJ1165" s="231"/>
      <c r="AK1165" s="231"/>
      <c r="AL1165" s="231"/>
      <c r="AM1165" s="231"/>
      <c r="AN1165" s="231"/>
      <c r="AO1165" s="231"/>
      <c r="AP1165" s="231"/>
      <c r="AQ1165" s="231"/>
      <c r="AR1165" s="231"/>
      <c r="AS1165" s="231"/>
      <c r="AT1165" s="231"/>
    </row>
    <row r="1166" spans="1:46" s="102" customFormat="1" x14ac:dyDescent="0.2">
      <c r="A1166" s="142" t="s">
        <v>25</v>
      </c>
      <c r="B1166" s="65">
        <v>912</v>
      </c>
      <c r="C1166" s="64" t="s">
        <v>67</v>
      </c>
      <c r="D1166" s="64" t="s">
        <v>53</v>
      </c>
      <c r="E1166" s="7" t="s">
        <v>584</v>
      </c>
      <c r="F1166" s="35" t="s">
        <v>26</v>
      </c>
      <c r="G1166" s="97">
        <f t="shared" si="321"/>
        <v>670</v>
      </c>
      <c r="H1166" s="98">
        <f t="shared" si="321"/>
        <v>670</v>
      </c>
      <c r="I1166" s="231"/>
      <c r="J1166" s="231"/>
      <c r="K1166" s="231"/>
      <c r="L1166" s="231"/>
      <c r="M1166" s="231"/>
      <c r="N1166" s="231"/>
      <c r="O1166" s="231"/>
      <c r="P1166" s="231"/>
      <c r="Q1166" s="231"/>
      <c r="R1166" s="231"/>
      <c r="S1166" s="231"/>
      <c r="T1166" s="231"/>
      <c r="U1166" s="231"/>
      <c r="V1166" s="231"/>
      <c r="W1166" s="231"/>
      <c r="X1166" s="231"/>
      <c r="Y1166" s="231"/>
      <c r="Z1166" s="231"/>
      <c r="AA1166" s="231"/>
      <c r="AB1166" s="231"/>
      <c r="AC1166" s="231"/>
      <c r="AD1166" s="231"/>
      <c r="AE1166" s="231"/>
      <c r="AF1166" s="231"/>
      <c r="AG1166" s="231"/>
      <c r="AH1166" s="231"/>
      <c r="AI1166" s="231"/>
      <c r="AJ1166" s="231"/>
      <c r="AK1166" s="231"/>
      <c r="AL1166" s="231"/>
      <c r="AM1166" s="231"/>
      <c r="AN1166" s="231"/>
      <c r="AO1166" s="231"/>
      <c r="AP1166" s="231"/>
      <c r="AQ1166" s="231"/>
      <c r="AR1166" s="231"/>
      <c r="AS1166" s="231"/>
      <c r="AT1166" s="231"/>
    </row>
    <row r="1167" spans="1:46" s="102" customFormat="1" x14ac:dyDescent="0.2">
      <c r="A1167" s="142" t="s">
        <v>136</v>
      </c>
      <c r="B1167" s="65">
        <v>912</v>
      </c>
      <c r="C1167" s="64" t="s">
        <v>67</v>
      </c>
      <c r="D1167" s="64" t="s">
        <v>53</v>
      </c>
      <c r="E1167" s="7" t="s">
        <v>584</v>
      </c>
      <c r="F1167" s="35" t="s">
        <v>143</v>
      </c>
      <c r="G1167" s="97">
        <v>670</v>
      </c>
      <c r="H1167" s="98">
        <v>670</v>
      </c>
      <c r="I1167" s="231"/>
      <c r="J1167" s="231"/>
      <c r="K1167" s="231"/>
      <c r="L1167" s="231"/>
      <c r="M1167" s="231"/>
      <c r="N1167" s="231"/>
      <c r="O1167" s="231"/>
      <c r="P1167" s="231"/>
      <c r="Q1167" s="231"/>
      <c r="R1167" s="231"/>
      <c r="S1167" s="231"/>
      <c r="T1167" s="231"/>
      <c r="U1167" s="231"/>
      <c r="V1167" s="231"/>
      <c r="W1167" s="231"/>
      <c r="X1167" s="231"/>
      <c r="Y1167" s="231"/>
      <c r="Z1167" s="231"/>
      <c r="AA1167" s="231"/>
      <c r="AB1167" s="231"/>
      <c r="AC1167" s="231"/>
      <c r="AD1167" s="231"/>
      <c r="AE1167" s="231"/>
      <c r="AF1167" s="231"/>
      <c r="AG1167" s="231"/>
      <c r="AH1167" s="231"/>
      <c r="AI1167" s="231"/>
      <c r="AJ1167" s="231"/>
      <c r="AK1167" s="231"/>
      <c r="AL1167" s="231"/>
      <c r="AM1167" s="231"/>
      <c r="AN1167" s="231"/>
      <c r="AO1167" s="231"/>
      <c r="AP1167" s="231"/>
      <c r="AQ1167" s="231"/>
      <c r="AR1167" s="231"/>
      <c r="AS1167" s="231"/>
      <c r="AT1167" s="231"/>
    </row>
    <row r="1168" spans="1:46" s="119" customFormat="1" ht="26.45" customHeight="1" x14ac:dyDescent="0.2">
      <c r="A1168" s="140" t="s">
        <v>89</v>
      </c>
      <c r="B1168" s="2">
        <v>912</v>
      </c>
      <c r="C1168" s="15">
        <v>12</v>
      </c>
      <c r="D1168" s="15"/>
      <c r="E1168" s="15"/>
      <c r="F1168" s="15"/>
      <c r="G1168" s="71">
        <f>G1169+G1180+G1191</f>
        <v>45939</v>
      </c>
      <c r="H1168" s="82">
        <f>H1169+H1180+H1191</f>
        <v>49312</v>
      </c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</row>
    <row r="1169" spans="1:46" s="120" customFormat="1" ht="20.45" customHeight="1" x14ac:dyDescent="0.2">
      <c r="A1169" s="151" t="s">
        <v>105</v>
      </c>
      <c r="B1169" s="2">
        <v>912</v>
      </c>
      <c r="C1169" s="15">
        <v>12</v>
      </c>
      <c r="D1169" s="15" t="s">
        <v>60</v>
      </c>
      <c r="E1169" s="20"/>
      <c r="F1169" s="7"/>
      <c r="G1169" s="71">
        <f t="shared" ref="G1169:H1170" si="322">G1170</f>
        <v>20417</v>
      </c>
      <c r="H1169" s="82">
        <f t="shared" si="322"/>
        <v>21778</v>
      </c>
      <c r="I1169" s="230"/>
      <c r="J1169" s="230"/>
      <c r="K1169" s="230"/>
      <c r="L1169" s="230"/>
      <c r="M1169" s="230"/>
      <c r="N1169" s="230"/>
      <c r="O1169" s="230"/>
      <c r="P1169" s="230"/>
      <c r="Q1169" s="230"/>
      <c r="R1169" s="230"/>
      <c r="S1169" s="230"/>
      <c r="T1169" s="230"/>
      <c r="U1169" s="230"/>
      <c r="V1169" s="230"/>
      <c r="W1169" s="230"/>
      <c r="X1169" s="230"/>
      <c r="Y1169" s="230"/>
      <c r="Z1169" s="230"/>
      <c r="AA1169" s="230"/>
      <c r="AB1169" s="230"/>
      <c r="AC1169" s="230"/>
      <c r="AD1169" s="230"/>
      <c r="AE1169" s="230"/>
      <c r="AF1169" s="230"/>
      <c r="AG1169" s="230"/>
      <c r="AH1169" s="230"/>
      <c r="AI1169" s="230"/>
      <c r="AJ1169" s="230"/>
      <c r="AK1169" s="230"/>
      <c r="AL1169" s="230"/>
      <c r="AM1169" s="230"/>
      <c r="AN1169" s="230"/>
      <c r="AO1169" s="230"/>
      <c r="AP1169" s="230"/>
      <c r="AQ1169" s="230"/>
      <c r="AR1169" s="230"/>
      <c r="AS1169" s="230"/>
      <c r="AT1169" s="230"/>
    </row>
    <row r="1170" spans="1:46" s="102" customFormat="1" ht="63" x14ac:dyDescent="0.2">
      <c r="A1170" s="140" t="s">
        <v>706</v>
      </c>
      <c r="B1170" s="2">
        <v>912</v>
      </c>
      <c r="C1170" s="15">
        <v>12</v>
      </c>
      <c r="D1170" s="2" t="s">
        <v>60</v>
      </c>
      <c r="E1170" s="15" t="s">
        <v>368</v>
      </c>
      <c r="F1170" s="2"/>
      <c r="G1170" s="71">
        <f t="shared" si="322"/>
        <v>20417</v>
      </c>
      <c r="H1170" s="82">
        <f t="shared" si="322"/>
        <v>21778</v>
      </c>
      <c r="I1170" s="231"/>
      <c r="J1170" s="231"/>
      <c r="K1170" s="231"/>
      <c r="L1170" s="231"/>
      <c r="M1170" s="231"/>
      <c r="N1170" s="231"/>
      <c r="O1170" s="231"/>
      <c r="P1170" s="231"/>
      <c r="Q1170" s="231"/>
      <c r="R1170" s="231"/>
      <c r="S1170" s="231"/>
      <c r="T1170" s="231"/>
      <c r="U1170" s="231"/>
      <c r="V1170" s="231"/>
      <c r="W1170" s="231"/>
      <c r="X1170" s="231"/>
      <c r="Y1170" s="231"/>
      <c r="Z1170" s="231"/>
      <c r="AA1170" s="231"/>
      <c r="AB1170" s="231"/>
      <c r="AC1170" s="231"/>
      <c r="AD1170" s="231"/>
      <c r="AE1170" s="231"/>
      <c r="AF1170" s="231"/>
      <c r="AG1170" s="231"/>
      <c r="AH1170" s="231"/>
      <c r="AI1170" s="231"/>
      <c r="AJ1170" s="231"/>
      <c r="AK1170" s="231"/>
      <c r="AL1170" s="231"/>
      <c r="AM1170" s="231"/>
      <c r="AN1170" s="231"/>
      <c r="AO1170" s="231"/>
      <c r="AP1170" s="231"/>
      <c r="AQ1170" s="231"/>
      <c r="AR1170" s="231"/>
      <c r="AS1170" s="231"/>
      <c r="AT1170" s="231"/>
    </row>
    <row r="1171" spans="1:46" s="102" customFormat="1" ht="63" x14ac:dyDescent="0.2">
      <c r="A1171" s="140" t="s">
        <v>707</v>
      </c>
      <c r="B1171" s="2">
        <v>912</v>
      </c>
      <c r="C1171" s="15" t="s">
        <v>76</v>
      </c>
      <c r="D1171" s="15" t="s">
        <v>60</v>
      </c>
      <c r="E1171" s="24" t="s">
        <v>369</v>
      </c>
      <c r="F1171" s="32"/>
      <c r="G1171" s="71">
        <f>G1172+G1176</f>
        <v>20417</v>
      </c>
      <c r="H1171" s="82">
        <f>H1172+H1176</f>
        <v>21778</v>
      </c>
      <c r="I1171" s="231"/>
      <c r="J1171" s="231"/>
      <c r="K1171" s="231"/>
      <c r="L1171" s="231"/>
      <c r="M1171" s="231"/>
      <c r="N1171" s="231"/>
      <c r="O1171" s="231"/>
      <c r="P1171" s="231"/>
      <c r="Q1171" s="231"/>
      <c r="R1171" s="231"/>
      <c r="S1171" s="231"/>
      <c r="T1171" s="231"/>
      <c r="U1171" s="231"/>
      <c r="V1171" s="231"/>
      <c r="W1171" s="231"/>
      <c r="X1171" s="231"/>
      <c r="Y1171" s="231"/>
      <c r="Z1171" s="231"/>
      <c r="AA1171" s="231"/>
      <c r="AB1171" s="231"/>
      <c r="AC1171" s="231"/>
      <c r="AD1171" s="231"/>
      <c r="AE1171" s="231"/>
      <c r="AF1171" s="231"/>
      <c r="AG1171" s="231"/>
      <c r="AH1171" s="231"/>
      <c r="AI1171" s="231"/>
      <c r="AJ1171" s="231"/>
      <c r="AK1171" s="231"/>
      <c r="AL1171" s="231"/>
      <c r="AM1171" s="231"/>
      <c r="AN1171" s="231"/>
      <c r="AO1171" s="231"/>
      <c r="AP1171" s="231"/>
      <c r="AQ1171" s="231"/>
      <c r="AR1171" s="231"/>
      <c r="AS1171" s="231"/>
      <c r="AT1171" s="231"/>
    </row>
    <row r="1172" spans="1:46" s="102" customFormat="1" x14ac:dyDescent="0.2">
      <c r="A1172" s="136" t="s">
        <v>657</v>
      </c>
      <c r="B1172" s="16">
        <v>912</v>
      </c>
      <c r="C1172" s="17" t="s">
        <v>76</v>
      </c>
      <c r="D1172" s="17" t="s">
        <v>60</v>
      </c>
      <c r="E1172" s="17" t="s">
        <v>656</v>
      </c>
      <c r="F1172" s="17"/>
      <c r="G1172" s="91">
        <f t="shared" ref="G1172:H1174" si="323">G1173</f>
        <v>0</v>
      </c>
      <c r="H1172" s="92">
        <f t="shared" si="323"/>
        <v>1361</v>
      </c>
      <c r="I1172" s="231"/>
      <c r="J1172" s="231"/>
      <c r="K1172" s="231"/>
      <c r="L1172" s="231"/>
      <c r="M1172" s="231"/>
      <c r="N1172" s="231"/>
      <c r="O1172" s="231"/>
      <c r="P1172" s="231"/>
      <c r="Q1172" s="231"/>
      <c r="R1172" s="231"/>
      <c r="S1172" s="231"/>
      <c r="T1172" s="231"/>
      <c r="U1172" s="231"/>
      <c r="V1172" s="231"/>
      <c r="W1172" s="231"/>
      <c r="X1172" s="231"/>
      <c r="Y1172" s="231"/>
      <c r="Z1172" s="231"/>
      <c r="AA1172" s="231"/>
      <c r="AB1172" s="231"/>
      <c r="AC1172" s="231"/>
      <c r="AD1172" s="231"/>
      <c r="AE1172" s="231"/>
      <c r="AF1172" s="231"/>
      <c r="AG1172" s="231"/>
      <c r="AH1172" s="231"/>
      <c r="AI1172" s="231"/>
      <c r="AJ1172" s="231"/>
      <c r="AK1172" s="231"/>
      <c r="AL1172" s="231"/>
      <c r="AM1172" s="231"/>
      <c r="AN1172" s="231"/>
      <c r="AO1172" s="231"/>
      <c r="AP1172" s="231"/>
      <c r="AQ1172" s="231"/>
      <c r="AR1172" s="231"/>
      <c r="AS1172" s="231"/>
      <c r="AT1172" s="231"/>
    </row>
    <row r="1173" spans="1:46" s="102" customFormat="1" ht="31.5" x14ac:dyDescent="0.2">
      <c r="A1173" s="137" t="s">
        <v>18</v>
      </c>
      <c r="B1173" s="65">
        <v>912</v>
      </c>
      <c r="C1173" s="64" t="s">
        <v>76</v>
      </c>
      <c r="D1173" s="64" t="s">
        <v>60</v>
      </c>
      <c r="E1173" s="64" t="s">
        <v>656</v>
      </c>
      <c r="F1173" s="64" t="s">
        <v>20</v>
      </c>
      <c r="G1173" s="93">
        <f t="shared" si="323"/>
        <v>0</v>
      </c>
      <c r="H1173" s="94">
        <f t="shared" si="323"/>
        <v>1361</v>
      </c>
      <c r="I1173" s="231"/>
      <c r="J1173" s="231"/>
      <c r="K1173" s="231"/>
      <c r="L1173" s="231"/>
      <c r="M1173" s="231"/>
      <c r="N1173" s="231"/>
      <c r="O1173" s="231"/>
      <c r="P1173" s="231"/>
      <c r="Q1173" s="231"/>
      <c r="R1173" s="231"/>
      <c r="S1173" s="231"/>
      <c r="T1173" s="231"/>
      <c r="U1173" s="231"/>
      <c r="V1173" s="231"/>
      <c r="W1173" s="231"/>
      <c r="X1173" s="231"/>
      <c r="Y1173" s="231"/>
      <c r="Z1173" s="231"/>
      <c r="AA1173" s="231"/>
      <c r="AB1173" s="231"/>
      <c r="AC1173" s="231"/>
      <c r="AD1173" s="231"/>
      <c r="AE1173" s="231"/>
      <c r="AF1173" s="231"/>
      <c r="AG1173" s="231"/>
      <c r="AH1173" s="231"/>
      <c r="AI1173" s="231"/>
      <c r="AJ1173" s="231"/>
      <c r="AK1173" s="231"/>
      <c r="AL1173" s="231"/>
      <c r="AM1173" s="231"/>
      <c r="AN1173" s="231"/>
      <c r="AO1173" s="231"/>
      <c r="AP1173" s="231"/>
      <c r="AQ1173" s="231"/>
      <c r="AR1173" s="231"/>
      <c r="AS1173" s="231"/>
      <c r="AT1173" s="231"/>
    </row>
    <row r="1174" spans="1:46" s="102" customFormat="1" x14ac:dyDescent="0.2">
      <c r="A1174" s="137" t="s">
        <v>25</v>
      </c>
      <c r="B1174" s="65">
        <v>912</v>
      </c>
      <c r="C1174" s="64" t="s">
        <v>76</v>
      </c>
      <c r="D1174" s="64" t="s">
        <v>60</v>
      </c>
      <c r="E1174" s="64" t="s">
        <v>656</v>
      </c>
      <c r="F1174" s="64" t="s">
        <v>26</v>
      </c>
      <c r="G1174" s="93">
        <f t="shared" si="323"/>
        <v>0</v>
      </c>
      <c r="H1174" s="94">
        <f t="shared" si="323"/>
        <v>1361</v>
      </c>
      <c r="I1174" s="231"/>
      <c r="J1174" s="231"/>
      <c r="K1174" s="231"/>
      <c r="L1174" s="231"/>
      <c r="M1174" s="231"/>
      <c r="N1174" s="231"/>
      <c r="O1174" s="231"/>
      <c r="P1174" s="231"/>
      <c r="Q1174" s="231"/>
      <c r="R1174" s="231"/>
      <c r="S1174" s="231"/>
      <c r="T1174" s="231"/>
      <c r="U1174" s="231"/>
      <c r="V1174" s="231"/>
      <c r="W1174" s="231"/>
      <c r="X1174" s="231"/>
      <c r="Y1174" s="231"/>
      <c r="Z1174" s="231"/>
      <c r="AA1174" s="231"/>
      <c r="AB1174" s="231"/>
      <c r="AC1174" s="231"/>
      <c r="AD1174" s="231"/>
      <c r="AE1174" s="231"/>
      <c r="AF1174" s="231"/>
      <c r="AG1174" s="231"/>
      <c r="AH1174" s="231"/>
      <c r="AI1174" s="231"/>
      <c r="AJ1174" s="231"/>
      <c r="AK1174" s="231"/>
      <c r="AL1174" s="231"/>
      <c r="AM1174" s="231"/>
      <c r="AN1174" s="231"/>
      <c r="AO1174" s="231"/>
      <c r="AP1174" s="231"/>
      <c r="AQ1174" s="231"/>
      <c r="AR1174" s="231"/>
      <c r="AS1174" s="231"/>
      <c r="AT1174" s="231"/>
    </row>
    <row r="1175" spans="1:46" s="102" customFormat="1" x14ac:dyDescent="0.2">
      <c r="A1175" s="142" t="s">
        <v>136</v>
      </c>
      <c r="B1175" s="65">
        <v>912</v>
      </c>
      <c r="C1175" s="64" t="s">
        <v>76</v>
      </c>
      <c r="D1175" s="64" t="s">
        <v>60</v>
      </c>
      <c r="E1175" s="64" t="s">
        <v>656</v>
      </c>
      <c r="F1175" s="64" t="s">
        <v>143</v>
      </c>
      <c r="G1175" s="93">
        <v>0</v>
      </c>
      <c r="H1175" s="94">
        <v>1361</v>
      </c>
      <c r="I1175" s="231"/>
      <c r="J1175" s="231"/>
      <c r="K1175" s="231"/>
      <c r="L1175" s="231"/>
      <c r="M1175" s="231"/>
      <c r="N1175" s="231"/>
      <c r="O1175" s="231"/>
      <c r="P1175" s="231"/>
      <c r="Q1175" s="231"/>
      <c r="R1175" s="231"/>
      <c r="S1175" s="231"/>
      <c r="T1175" s="231"/>
      <c r="U1175" s="231"/>
      <c r="V1175" s="231"/>
      <c r="W1175" s="231"/>
      <c r="X1175" s="231"/>
      <c r="Y1175" s="231"/>
      <c r="Z1175" s="231"/>
      <c r="AA1175" s="231"/>
      <c r="AB1175" s="231"/>
      <c r="AC1175" s="231"/>
      <c r="AD1175" s="231"/>
      <c r="AE1175" s="231"/>
      <c r="AF1175" s="231"/>
      <c r="AG1175" s="231"/>
      <c r="AH1175" s="231"/>
      <c r="AI1175" s="231"/>
      <c r="AJ1175" s="231"/>
      <c r="AK1175" s="231"/>
      <c r="AL1175" s="231"/>
      <c r="AM1175" s="231"/>
      <c r="AN1175" s="231"/>
      <c r="AO1175" s="231"/>
      <c r="AP1175" s="231"/>
      <c r="AQ1175" s="231"/>
      <c r="AR1175" s="231"/>
      <c r="AS1175" s="231"/>
      <c r="AT1175" s="231"/>
    </row>
    <row r="1176" spans="1:46" s="102" customFormat="1" x14ac:dyDescent="0.2">
      <c r="A1176" s="136" t="s">
        <v>638</v>
      </c>
      <c r="B1176" s="16">
        <v>912</v>
      </c>
      <c r="C1176" s="17">
        <v>12</v>
      </c>
      <c r="D1176" s="17" t="s">
        <v>60</v>
      </c>
      <c r="E1176" s="17" t="s">
        <v>637</v>
      </c>
      <c r="F1176" s="63"/>
      <c r="G1176" s="91">
        <f t="shared" ref="G1176:H1178" si="324">G1177</f>
        <v>20417</v>
      </c>
      <c r="H1176" s="92">
        <f t="shared" si="324"/>
        <v>20417</v>
      </c>
      <c r="I1176" s="231"/>
      <c r="J1176" s="231"/>
      <c r="K1176" s="231"/>
      <c r="L1176" s="231"/>
      <c r="M1176" s="231"/>
      <c r="N1176" s="231"/>
      <c r="O1176" s="231"/>
      <c r="P1176" s="231"/>
      <c r="Q1176" s="231"/>
      <c r="R1176" s="231"/>
      <c r="S1176" s="231"/>
      <c r="T1176" s="231"/>
      <c r="U1176" s="231"/>
      <c r="V1176" s="231"/>
      <c r="W1176" s="231"/>
      <c r="X1176" s="231"/>
      <c r="Y1176" s="231"/>
      <c r="Z1176" s="231"/>
      <c r="AA1176" s="231"/>
      <c r="AB1176" s="231"/>
      <c r="AC1176" s="231"/>
      <c r="AD1176" s="231"/>
      <c r="AE1176" s="231"/>
      <c r="AF1176" s="231"/>
      <c r="AG1176" s="231"/>
      <c r="AH1176" s="231"/>
      <c r="AI1176" s="231"/>
      <c r="AJ1176" s="231"/>
      <c r="AK1176" s="231"/>
      <c r="AL1176" s="231"/>
      <c r="AM1176" s="231"/>
      <c r="AN1176" s="231"/>
      <c r="AO1176" s="231"/>
      <c r="AP1176" s="231"/>
      <c r="AQ1176" s="231"/>
      <c r="AR1176" s="231"/>
      <c r="AS1176" s="231"/>
      <c r="AT1176" s="231"/>
    </row>
    <row r="1177" spans="1:46" s="102" customFormat="1" ht="31.5" x14ac:dyDescent="0.2">
      <c r="A1177" s="137" t="s">
        <v>18</v>
      </c>
      <c r="B1177" s="65">
        <v>912</v>
      </c>
      <c r="C1177" s="64" t="s">
        <v>76</v>
      </c>
      <c r="D1177" s="64" t="s">
        <v>60</v>
      </c>
      <c r="E1177" s="64" t="s">
        <v>637</v>
      </c>
      <c r="F1177" s="64" t="s">
        <v>20</v>
      </c>
      <c r="G1177" s="93">
        <f t="shared" si="324"/>
        <v>20417</v>
      </c>
      <c r="H1177" s="94">
        <f t="shared" si="324"/>
        <v>20417</v>
      </c>
      <c r="I1177" s="231"/>
      <c r="J1177" s="231"/>
      <c r="K1177" s="231"/>
      <c r="L1177" s="231"/>
      <c r="M1177" s="231"/>
      <c r="N1177" s="231"/>
      <c r="O1177" s="231"/>
      <c r="P1177" s="231"/>
      <c r="Q1177" s="231"/>
      <c r="R1177" s="231"/>
      <c r="S1177" s="231"/>
      <c r="T1177" s="231"/>
      <c r="U1177" s="231"/>
      <c r="V1177" s="231"/>
      <c r="W1177" s="231"/>
      <c r="X1177" s="231"/>
      <c r="Y1177" s="231"/>
      <c r="Z1177" s="231"/>
      <c r="AA1177" s="231"/>
      <c r="AB1177" s="231"/>
      <c r="AC1177" s="231"/>
      <c r="AD1177" s="231"/>
      <c r="AE1177" s="231"/>
      <c r="AF1177" s="231"/>
      <c r="AG1177" s="231"/>
      <c r="AH1177" s="231"/>
      <c r="AI1177" s="231"/>
      <c r="AJ1177" s="231"/>
      <c r="AK1177" s="231"/>
      <c r="AL1177" s="231"/>
      <c r="AM1177" s="231"/>
      <c r="AN1177" s="231"/>
      <c r="AO1177" s="231"/>
      <c r="AP1177" s="231"/>
      <c r="AQ1177" s="231"/>
      <c r="AR1177" s="231"/>
      <c r="AS1177" s="231"/>
      <c r="AT1177" s="231"/>
    </row>
    <row r="1178" spans="1:46" s="102" customFormat="1" x14ac:dyDescent="0.2">
      <c r="A1178" s="137" t="s">
        <v>25</v>
      </c>
      <c r="B1178" s="65">
        <v>912</v>
      </c>
      <c r="C1178" s="64" t="s">
        <v>76</v>
      </c>
      <c r="D1178" s="64" t="s">
        <v>60</v>
      </c>
      <c r="E1178" s="64" t="s">
        <v>637</v>
      </c>
      <c r="F1178" s="64" t="s">
        <v>26</v>
      </c>
      <c r="G1178" s="93">
        <f t="shared" si="324"/>
        <v>20417</v>
      </c>
      <c r="H1178" s="94">
        <f t="shared" si="324"/>
        <v>20417</v>
      </c>
      <c r="I1178" s="231"/>
      <c r="J1178" s="231"/>
      <c r="K1178" s="231"/>
      <c r="L1178" s="231"/>
      <c r="M1178" s="231"/>
      <c r="N1178" s="231"/>
      <c r="O1178" s="231"/>
      <c r="P1178" s="231"/>
      <c r="Q1178" s="231"/>
      <c r="R1178" s="231"/>
      <c r="S1178" s="231"/>
      <c r="T1178" s="231"/>
      <c r="U1178" s="231"/>
      <c r="V1178" s="231"/>
      <c r="W1178" s="231"/>
      <c r="X1178" s="231"/>
      <c r="Y1178" s="231"/>
      <c r="Z1178" s="231"/>
      <c r="AA1178" s="231"/>
      <c r="AB1178" s="231"/>
      <c r="AC1178" s="231"/>
      <c r="AD1178" s="231"/>
      <c r="AE1178" s="231"/>
      <c r="AF1178" s="231"/>
      <c r="AG1178" s="231"/>
      <c r="AH1178" s="231"/>
      <c r="AI1178" s="231"/>
      <c r="AJ1178" s="231"/>
      <c r="AK1178" s="231"/>
      <c r="AL1178" s="231"/>
      <c r="AM1178" s="231"/>
      <c r="AN1178" s="231"/>
      <c r="AO1178" s="231"/>
      <c r="AP1178" s="231"/>
      <c r="AQ1178" s="231"/>
      <c r="AR1178" s="231"/>
      <c r="AS1178" s="231"/>
      <c r="AT1178" s="231"/>
    </row>
    <row r="1179" spans="1:46" s="102" customFormat="1" ht="47.25" x14ac:dyDescent="0.2">
      <c r="A1179" s="137" t="s">
        <v>142</v>
      </c>
      <c r="B1179" s="65">
        <v>912</v>
      </c>
      <c r="C1179" s="64" t="s">
        <v>76</v>
      </c>
      <c r="D1179" s="64" t="s">
        <v>60</v>
      </c>
      <c r="E1179" s="64" t="s">
        <v>637</v>
      </c>
      <c r="F1179" s="64" t="s">
        <v>144</v>
      </c>
      <c r="G1179" s="93">
        <v>20417</v>
      </c>
      <c r="H1179" s="94">
        <v>20417</v>
      </c>
      <c r="I1179" s="231"/>
      <c r="J1179" s="231"/>
      <c r="K1179" s="231"/>
      <c r="L1179" s="231"/>
      <c r="M1179" s="231"/>
      <c r="N1179" s="231"/>
      <c r="O1179" s="231"/>
      <c r="P1179" s="231"/>
      <c r="Q1179" s="231"/>
      <c r="R1179" s="231"/>
      <c r="S1179" s="231"/>
      <c r="T1179" s="231"/>
      <c r="U1179" s="231"/>
      <c r="V1179" s="231"/>
      <c r="W1179" s="231"/>
      <c r="X1179" s="231"/>
      <c r="Y1179" s="231"/>
      <c r="Z1179" s="231"/>
      <c r="AA1179" s="231"/>
      <c r="AB1179" s="231"/>
      <c r="AC1179" s="231"/>
      <c r="AD1179" s="231"/>
      <c r="AE1179" s="231"/>
      <c r="AF1179" s="231"/>
      <c r="AG1179" s="231"/>
      <c r="AH1179" s="231"/>
      <c r="AI1179" s="231"/>
      <c r="AJ1179" s="231"/>
      <c r="AK1179" s="231"/>
      <c r="AL1179" s="231"/>
      <c r="AM1179" s="231"/>
      <c r="AN1179" s="231"/>
      <c r="AO1179" s="231"/>
      <c r="AP1179" s="231"/>
      <c r="AQ1179" s="231"/>
      <c r="AR1179" s="231"/>
      <c r="AS1179" s="231"/>
      <c r="AT1179" s="231"/>
    </row>
    <row r="1180" spans="1:46" s="120" customFormat="1" ht="20.45" customHeight="1" x14ac:dyDescent="0.2">
      <c r="A1180" s="140" t="s">
        <v>470</v>
      </c>
      <c r="B1180" s="2">
        <v>912</v>
      </c>
      <c r="C1180" s="15" t="s">
        <v>76</v>
      </c>
      <c r="D1180" s="15" t="s">
        <v>50</v>
      </c>
      <c r="E1180" s="15"/>
      <c r="F1180" s="15"/>
      <c r="G1180" s="71">
        <f t="shared" ref="G1180:H1185" si="325">G1181</f>
        <v>13634</v>
      </c>
      <c r="H1180" s="82">
        <f t="shared" si="325"/>
        <v>13634</v>
      </c>
      <c r="I1180" s="230"/>
      <c r="J1180" s="230"/>
      <c r="K1180" s="230"/>
      <c r="L1180" s="230"/>
      <c r="M1180" s="230"/>
      <c r="N1180" s="230"/>
      <c r="O1180" s="230"/>
      <c r="P1180" s="230"/>
      <c r="Q1180" s="230"/>
      <c r="R1180" s="230"/>
      <c r="S1180" s="230"/>
      <c r="T1180" s="230"/>
      <c r="U1180" s="230"/>
      <c r="V1180" s="230"/>
      <c r="W1180" s="230"/>
      <c r="X1180" s="230"/>
      <c r="Y1180" s="230"/>
      <c r="Z1180" s="230"/>
      <c r="AA1180" s="230"/>
      <c r="AB1180" s="230"/>
      <c r="AC1180" s="230"/>
      <c r="AD1180" s="230"/>
      <c r="AE1180" s="230"/>
      <c r="AF1180" s="230"/>
      <c r="AG1180" s="230"/>
      <c r="AH1180" s="230"/>
      <c r="AI1180" s="230"/>
      <c r="AJ1180" s="230"/>
      <c r="AK1180" s="230"/>
      <c r="AL1180" s="230"/>
      <c r="AM1180" s="230"/>
      <c r="AN1180" s="230"/>
      <c r="AO1180" s="230"/>
      <c r="AP1180" s="230"/>
      <c r="AQ1180" s="230"/>
      <c r="AR1180" s="230"/>
      <c r="AS1180" s="230"/>
      <c r="AT1180" s="230"/>
    </row>
    <row r="1181" spans="1:46" s="102" customFormat="1" ht="63" x14ac:dyDescent="0.2">
      <c r="A1181" s="140" t="s">
        <v>706</v>
      </c>
      <c r="B1181" s="2">
        <v>912</v>
      </c>
      <c r="C1181" s="15">
        <v>12</v>
      </c>
      <c r="D1181" s="15" t="s">
        <v>50</v>
      </c>
      <c r="E1181" s="15" t="s">
        <v>368</v>
      </c>
      <c r="F1181" s="2"/>
      <c r="G1181" s="71">
        <f t="shared" ref="G1181:H1181" si="326">G1183+G1187</f>
        <v>13634</v>
      </c>
      <c r="H1181" s="82">
        <f t="shared" si="326"/>
        <v>13634</v>
      </c>
      <c r="I1181" s="231"/>
      <c r="J1181" s="231"/>
      <c r="K1181" s="231"/>
      <c r="L1181" s="231"/>
      <c r="M1181" s="231"/>
      <c r="N1181" s="231"/>
      <c r="O1181" s="231"/>
      <c r="P1181" s="231"/>
      <c r="Q1181" s="231"/>
      <c r="R1181" s="231"/>
      <c r="S1181" s="231"/>
      <c r="T1181" s="231"/>
      <c r="U1181" s="231"/>
      <c r="V1181" s="231"/>
      <c r="W1181" s="231"/>
      <c r="X1181" s="231"/>
      <c r="Y1181" s="231"/>
      <c r="Z1181" s="231"/>
      <c r="AA1181" s="231"/>
      <c r="AB1181" s="231"/>
      <c r="AC1181" s="231"/>
      <c r="AD1181" s="231"/>
      <c r="AE1181" s="231"/>
      <c r="AF1181" s="231"/>
      <c r="AG1181" s="231"/>
      <c r="AH1181" s="231"/>
      <c r="AI1181" s="231"/>
      <c r="AJ1181" s="231"/>
      <c r="AK1181" s="231"/>
      <c r="AL1181" s="231"/>
      <c r="AM1181" s="231"/>
      <c r="AN1181" s="231"/>
      <c r="AO1181" s="231"/>
      <c r="AP1181" s="231"/>
      <c r="AQ1181" s="231"/>
      <c r="AR1181" s="231"/>
      <c r="AS1181" s="231"/>
      <c r="AT1181" s="231"/>
    </row>
    <row r="1182" spans="1:46" s="102" customFormat="1" ht="63" x14ac:dyDescent="0.2">
      <c r="A1182" s="140" t="s">
        <v>707</v>
      </c>
      <c r="B1182" s="2">
        <v>912</v>
      </c>
      <c r="C1182" s="15" t="s">
        <v>76</v>
      </c>
      <c r="D1182" s="15" t="s">
        <v>50</v>
      </c>
      <c r="E1182" s="24" t="s">
        <v>369</v>
      </c>
      <c r="F1182" s="32"/>
      <c r="G1182" s="71">
        <f t="shared" ref="G1182:H1183" si="327">G1183</f>
        <v>13134</v>
      </c>
      <c r="H1182" s="82">
        <f t="shared" si="327"/>
        <v>13134</v>
      </c>
      <c r="I1182" s="231"/>
      <c r="J1182" s="231"/>
      <c r="K1182" s="231"/>
      <c r="L1182" s="231"/>
      <c r="M1182" s="231"/>
      <c r="N1182" s="231"/>
      <c r="O1182" s="231"/>
      <c r="P1182" s="231"/>
      <c r="Q1182" s="231"/>
      <c r="R1182" s="231"/>
      <c r="S1182" s="231"/>
      <c r="T1182" s="231"/>
      <c r="U1182" s="231"/>
      <c r="V1182" s="231"/>
      <c r="W1182" s="231"/>
      <c r="X1182" s="231"/>
      <c r="Y1182" s="231"/>
      <c r="Z1182" s="231"/>
      <c r="AA1182" s="231"/>
      <c r="AB1182" s="231"/>
      <c r="AC1182" s="231"/>
      <c r="AD1182" s="231"/>
      <c r="AE1182" s="231"/>
      <c r="AF1182" s="231"/>
      <c r="AG1182" s="231"/>
      <c r="AH1182" s="231"/>
      <c r="AI1182" s="231"/>
      <c r="AJ1182" s="231"/>
      <c r="AK1182" s="231"/>
      <c r="AL1182" s="231"/>
      <c r="AM1182" s="231"/>
      <c r="AN1182" s="231"/>
      <c r="AO1182" s="231"/>
      <c r="AP1182" s="231"/>
      <c r="AQ1182" s="231"/>
      <c r="AR1182" s="231"/>
      <c r="AS1182" s="231"/>
      <c r="AT1182" s="231"/>
    </row>
    <row r="1183" spans="1:46" s="102" customFormat="1" ht="31.5" x14ac:dyDescent="0.2">
      <c r="A1183" s="136" t="s">
        <v>151</v>
      </c>
      <c r="B1183" s="16">
        <v>912</v>
      </c>
      <c r="C1183" s="17">
        <v>12</v>
      </c>
      <c r="D1183" s="17" t="s">
        <v>50</v>
      </c>
      <c r="E1183" s="17" t="s">
        <v>370</v>
      </c>
      <c r="F1183" s="64"/>
      <c r="G1183" s="91">
        <f t="shared" si="327"/>
        <v>13134</v>
      </c>
      <c r="H1183" s="92">
        <f t="shared" si="327"/>
        <v>13134</v>
      </c>
      <c r="I1183" s="231"/>
      <c r="J1183" s="231"/>
      <c r="K1183" s="231"/>
      <c r="L1183" s="231"/>
      <c r="M1183" s="231"/>
      <c r="N1183" s="231"/>
      <c r="O1183" s="231"/>
      <c r="P1183" s="231"/>
      <c r="Q1183" s="231"/>
      <c r="R1183" s="231"/>
      <c r="S1183" s="231"/>
      <c r="T1183" s="231"/>
      <c r="U1183" s="231"/>
      <c r="V1183" s="231"/>
      <c r="W1183" s="231"/>
      <c r="X1183" s="231"/>
      <c r="Y1183" s="231"/>
      <c r="Z1183" s="231"/>
      <c r="AA1183" s="231"/>
      <c r="AB1183" s="231"/>
      <c r="AC1183" s="231"/>
      <c r="AD1183" s="231"/>
      <c r="AE1183" s="231"/>
      <c r="AF1183" s="231"/>
      <c r="AG1183" s="231"/>
      <c r="AH1183" s="231"/>
      <c r="AI1183" s="231"/>
      <c r="AJ1183" s="231"/>
      <c r="AK1183" s="231"/>
      <c r="AL1183" s="231"/>
      <c r="AM1183" s="231"/>
      <c r="AN1183" s="231"/>
      <c r="AO1183" s="231"/>
      <c r="AP1183" s="231"/>
      <c r="AQ1183" s="231"/>
      <c r="AR1183" s="231"/>
      <c r="AS1183" s="231"/>
      <c r="AT1183" s="231"/>
    </row>
    <row r="1184" spans="1:46" s="102" customFormat="1" ht="31.5" x14ac:dyDescent="0.2">
      <c r="A1184" s="138" t="s">
        <v>22</v>
      </c>
      <c r="B1184" s="2">
        <v>912</v>
      </c>
      <c r="C1184" s="15" t="s">
        <v>76</v>
      </c>
      <c r="D1184" s="15" t="s">
        <v>50</v>
      </c>
      <c r="E1184" s="64" t="s">
        <v>370</v>
      </c>
      <c r="F1184" s="64" t="s">
        <v>15</v>
      </c>
      <c r="G1184" s="93">
        <f t="shared" si="325"/>
        <v>13134</v>
      </c>
      <c r="H1184" s="94">
        <f t="shared" si="325"/>
        <v>13134</v>
      </c>
      <c r="I1184" s="231"/>
      <c r="J1184" s="231"/>
      <c r="K1184" s="231"/>
      <c r="L1184" s="231"/>
      <c r="M1184" s="231"/>
      <c r="N1184" s="231"/>
      <c r="O1184" s="231"/>
      <c r="P1184" s="231"/>
      <c r="Q1184" s="231"/>
      <c r="R1184" s="231"/>
      <c r="S1184" s="231"/>
      <c r="T1184" s="231"/>
      <c r="U1184" s="231"/>
      <c r="V1184" s="231"/>
      <c r="W1184" s="231"/>
      <c r="X1184" s="231"/>
      <c r="Y1184" s="231"/>
      <c r="Z1184" s="231"/>
      <c r="AA1184" s="231"/>
      <c r="AB1184" s="231"/>
      <c r="AC1184" s="231"/>
      <c r="AD1184" s="231"/>
      <c r="AE1184" s="231"/>
      <c r="AF1184" s="231"/>
      <c r="AG1184" s="231"/>
      <c r="AH1184" s="231"/>
      <c r="AI1184" s="231"/>
      <c r="AJ1184" s="231"/>
      <c r="AK1184" s="231"/>
      <c r="AL1184" s="231"/>
      <c r="AM1184" s="231"/>
      <c r="AN1184" s="231"/>
      <c r="AO1184" s="231"/>
      <c r="AP1184" s="231"/>
      <c r="AQ1184" s="231"/>
      <c r="AR1184" s="231"/>
      <c r="AS1184" s="231"/>
      <c r="AT1184" s="231"/>
    </row>
    <row r="1185" spans="1:46" s="102" customFormat="1" ht="31.5" x14ac:dyDescent="0.2">
      <c r="A1185" s="138" t="s">
        <v>17</v>
      </c>
      <c r="B1185" s="65">
        <v>912</v>
      </c>
      <c r="C1185" s="64" t="s">
        <v>76</v>
      </c>
      <c r="D1185" s="64" t="s">
        <v>50</v>
      </c>
      <c r="E1185" s="64" t="s">
        <v>370</v>
      </c>
      <c r="F1185" s="64" t="s">
        <v>16</v>
      </c>
      <c r="G1185" s="93">
        <f t="shared" si="325"/>
        <v>13134</v>
      </c>
      <c r="H1185" s="94">
        <f t="shared" si="325"/>
        <v>13134</v>
      </c>
      <c r="I1185" s="231"/>
      <c r="J1185" s="231"/>
      <c r="K1185" s="231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1"/>
      <c r="Y1185" s="231"/>
      <c r="Z1185" s="231"/>
      <c r="AA1185" s="231"/>
      <c r="AB1185" s="231"/>
      <c r="AC1185" s="231"/>
      <c r="AD1185" s="231"/>
      <c r="AE1185" s="231"/>
      <c r="AF1185" s="231"/>
      <c r="AG1185" s="231"/>
      <c r="AH1185" s="231"/>
      <c r="AI1185" s="231"/>
      <c r="AJ1185" s="231"/>
      <c r="AK1185" s="231"/>
      <c r="AL1185" s="231"/>
      <c r="AM1185" s="231"/>
      <c r="AN1185" s="231"/>
      <c r="AO1185" s="231"/>
      <c r="AP1185" s="231"/>
      <c r="AQ1185" s="231"/>
      <c r="AR1185" s="231"/>
      <c r="AS1185" s="231"/>
      <c r="AT1185" s="231"/>
    </row>
    <row r="1186" spans="1:46" s="102" customFormat="1" x14ac:dyDescent="0.2">
      <c r="A1186" s="137" t="s">
        <v>826</v>
      </c>
      <c r="B1186" s="65">
        <v>912</v>
      </c>
      <c r="C1186" s="64" t="s">
        <v>76</v>
      </c>
      <c r="D1186" s="64" t="s">
        <v>50</v>
      </c>
      <c r="E1186" s="64" t="s">
        <v>370</v>
      </c>
      <c r="F1186" s="64" t="s">
        <v>126</v>
      </c>
      <c r="G1186" s="93">
        <v>13134</v>
      </c>
      <c r="H1186" s="94">
        <v>13134</v>
      </c>
      <c r="I1186" s="231"/>
      <c r="J1186" s="231"/>
      <c r="K1186" s="231"/>
      <c r="L1186" s="231"/>
      <c r="M1186" s="231"/>
      <c r="N1186" s="231"/>
      <c r="O1186" s="231"/>
      <c r="P1186" s="231"/>
      <c r="Q1186" s="231"/>
      <c r="R1186" s="231"/>
      <c r="S1186" s="231"/>
      <c r="T1186" s="231"/>
      <c r="U1186" s="231"/>
      <c r="V1186" s="231"/>
      <c r="W1186" s="231"/>
      <c r="X1186" s="231"/>
      <c r="Y1186" s="231"/>
      <c r="Z1186" s="231"/>
      <c r="AA1186" s="231"/>
      <c r="AB1186" s="231"/>
      <c r="AC1186" s="231"/>
      <c r="AD1186" s="231"/>
      <c r="AE1186" s="231"/>
      <c r="AF1186" s="231"/>
      <c r="AG1186" s="231"/>
      <c r="AH1186" s="231"/>
      <c r="AI1186" s="231"/>
      <c r="AJ1186" s="231"/>
      <c r="AK1186" s="231"/>
      <c r="AL1186" s="231"/>
      <c r="AM1186" s="231"/>
      <c r="AN1186" s="231"/>
      <c r="AO1186" s="231"/>
      <c r="AP1186" s="231"/>
      <c r="AQ1186" s="231"/>
      <c r="AR1186" s="231"/>
      <c r="AS1186" s="231"/>
      <c r="AT1186" s="231"/>
    </row>
    <row r="1187" spans="1:46" s="102" customFormat="1" ht="31.5" x14ac:dyDescent="0.2">
      <c r="A1187" s="150" t="s">
        <v>598</v>
      </c>
      <c r="B1187" s="16">
        <v>912</v>
      </c>
      <c r="C1187" s="17" t="s">
        <v>76</v>
      </c>
      <c r="D1187" s="17" t="s">
        <v>50</v>
      </c>
      <c r="E1187" s="17" t="s">
        <v>599</v>
      </c>
      <c r="F1187" s="17"/>
      <c r="G1187" s="91">
        <f t="shared" ref="G1187:H1189" si="328">G1188</f>
        <v>500</v>
      </c>
      <c r="H1187" s="92">
        <f t="shared" si="328"/>
        <v>500</v>
      </c>
      <c r="I1187" s="231"/>
      <c r="J1187" s="231"/>
      <c r="K1187" s="231"/>
      <c r="L1187" s="231"/>
      <c r="M1187" s="231"/>
      <c r="N1187" s="231"/>
      <c r="O1187" s="231"/>
      <c r="P1187" s="231"/>
      <c r="Q1187" s="231"/>
      <c r="R1187" s="231"/>
      <c r="S1187" s="231"/>
      <c r="T1187" s="231"/>
      <c r="U1187" s="231"/>
      <c r="V1187" s="231"/>
      <c r="W1187" s="231"/>
      <c r="X1187" s="231"/>
      <c r="Y1187" s="231"/>
      <c r="Z1187" s="231"/>
      <c r="AA1187" s="231"/>
      <c r="AB1187" s="231"/>
      <c r="AC1187" s="231"/>
      <c r="AD1187" s="231"/>
      <c r="AE1187" s="231"/>
      <c r="AF1187" s="231"/>
      <c r="AG1187" s="231"/>
      <c r="AH1187" s="231"/>
      <c r="AI1187" s="231"/>
      <c r="AJ1187" s="231"/>
      <c r="AK1187" s="231"/>
      <c r="AL1187" s="231"/>
      <c r="AM1187" s="231"/>
      <c r="AN1187" s="231"/>
      <c r="AO1187" s="231"/>
      <c r="AP1187" s="231"/>
      <c r="AQ1187" s="231"/>
      <c r="AR1187" s="231"/>
      <c r="AS1187" s="231"/>
      <c r="AT1187" s="231"/>
    </row>
    <row r="1188" spans="1:46" s="102" customFormat="1" ht="31.5" x14ac:dyDescent="0.2">
      <c r="A1188" s="138" t="s">
        <v>22</v>
      </c>
      <c r="B1188" s="65">
        <v>912</v>
      </c>
      <c r="C1188" s="64" t="s">
        <v>76</v>
      </c>
      <c r="D1188" s="64" t="s">
        <v>50</v>
      </c>
      <c r="E1188" s="64" t="s">
        <v>599</v>
      </c>
      <c r="F1188" s="64" t="s">
        <v>15</v>
      </c>
      <c r="G1188" s="93">
        <f t="shared" si="328"/>
        <v>500</v>
      </c>
      <c r="H1188" s="94">
        <f t="shared" si="328"/>
        <v>500</v>
      </c>
      <c r="I1188" s="231"/>
      <c r="J1188" s="231"/>
      <c r="K1188" s="231"/>
      <c r="L1188" s="231"/>
      <c r="M1188" s="231"/>
      <c r="N1188" s="231"/>
      <c r="O1188" s="231"/>
      <c r="P1188" s="231"/>
      <c r="Q1188" s="231"/>
      <c r="R1188" s="231"/>
      <c r="S1188" s="231"/>
      <c r="T1188" s="231"/>
      <c r="U1188" s="231"/>
      <c r="V1188" s="231"/>
      <c r="W1188" s="231"/>
      <c r="X1188" s="231"/>
      <c r="Y1188" s="231"/>
      <c r="Z1188" s="231"/>
      <c r="AA1188" s="231"/>
      <c r="AB1188" s="231"/>
      <c r="AC1188" s="231"/>
      <c r="AD1188" s="231"/>
      <c r="AE1188" s="231"/>
      <c r="AF1188" s="231"/>
      <c r="AG1188" s="231"/>
      <c r="AH1188" s="231"/>
      <c r="AI1188" s="231"/>
      <c r="AJ1188" s="231"/>
      <c r="AK1188" s="231"/>
      <c r="AL1188" s="231"/>
      <c r="AM1188" s="231"/>
      <c r="AN1188" s="231"/>
      <c r="AO1188" s="231"/>
      <c r="AP1188" s="231"/>
      <c r="AQ1188" s="231"/>
      <c r="AR1188" s="231"/>
      <c r="AS1188" s="231"/>
      <c r="AT1188" s="231"/>
    </row>
    <row r="1189" spans="1:46" s="102" customFormat="1" ht="31.5" x14ac:dyDescent="0.2">
      <c r="A1189" s="138" t="s">
        <v>17</v>
      </c>
      <c r="B1189" s="16">
        <v>912</v>
      </c>
      <c r="C1189" s="64" t="s">
        <v>76</v>
      </c>
      <c r="D1189" s="64" t="s">
        <v>50</v>
      </c>
      <c r="E1189" s="64" t="s">
        <v>599</v>
      </c>
      <c r="F1189" s="64" t="s">
        <v>16</v>
      </c>
      <c r="G1189" s="93">
        <f t="shared" si="328"/>
        <v>500</v>
      </c>
      <c r="H1189" s="94">
        <f t="shared" si="328"/>
        <v>500</v>
      </c>
      <c r="I1189" s="231"/>
      <c r="J1189" s="231"/>
      <c r="K1189" s="231"/>
      <c r="L1189" s="231"/>
      <c r="M1189" s="231"/>
      <c r="N1189" s="231"/>
      <c r="O1189" s="231"/>
      <c r="P1189" s="231"/>
      <c r="Q1189" s="231"/>
      <c r="R1189" s="231"/>
      <c r="S1189" s="231"/>
      <c r="T1189" s="231"/>
      <c r="U1189" s="231"/>
      <c r="V1189" s="231"/>
      <c r="W1189" s="231"/>
      <c r="X1189" s="231"/>
      <c r="Y1189" s="231"/>
      <c r="Z1189" s="231"/>
      <c r="AA1189" s="231"/>
      <c r="AB1189" s="231"/>
      <c r="AC1189" s="231"/>
      <c r="AD1189" s="231"/>
      <c r="AE1189" s="231"/>
      <c r="AF1189" s="231"/>
      <c r="AG1189" s="231"/>
      <c r="AH1189" s="231"/>
      <c r="AI1189" s="231"/>
      <c r="AJ1189" s="231"/>
      <c r="AK1189" s="231"/>
      <c r="AL1189" s="231"/>
      <c r="AM1189" s="231"/>
      <c r="AN1189" s="231"/>
      <c r="AO1189" s="231"/>
      <c r="AP1189" s="231"/>
      <c r="AQ1189" s="231"/>
      <c r="AR1189" s="231"/>
      <c r="AS1189" s="231"/>
      <c r="AT1189" s="231"/>
    </row>
    <row r="1190" spans="1:46" s="102" customFormat="1" x14ac:dyDescent="0.2">
      <c r="A1190" s="137" t="s">
        <v>826</v>
      </c>
      <c r="B1190" s="19">
        <v>912</v>
      </c>
      <c r="C1190" s="64" t="s">
        <v>76</v>
      </c>
      <c r="D1190" s="64" t="s">
        <v>50</v>
      </c>
      <c r="E1190" s="64" t="s">
        <v>599</v>
      </c>
      <c r="F1190" s="64" t="s">
        <v>126</v>
      </c>
      <c r="G1190" s="93">
        <v>500</v>
      </c>
      <c r="H1190" s="94">
        <v>500</v>
      </c>
      <c r="I1190" s="231"/>
      <c r="J1190" s="231"/>
      <c r="K1190" s="231"/>
      <c r="L1190" s="231"/>
      <c r="M1190" s="231"/>
      <c r="N1190" s="231"/>
      <c r="O1190" s="231"/>
      <c r="P1190" s="231"/>
      <c r="Q1190" s="231"/>
      <c r="R1190" s="231"/>
      <c r="S1190" s="231"/>
      <c r="T1190" s="231"/>
      <c r="U1190" s="231"/>
      <c r="V1190" s="231"/>
      <c r="W1190" s="231"/>
      <c r="X1190" s="231"/>
      <c r="Y1190" s="231"/>
      <c r="Z1190" s="231"/>
      <c r="AA1190" s="231"/>
      <c r="AB1190" s="231"/>
      <c r="AC1190" s="231"/>
      <c r="AD1190" s="231"/>
      <c r="AE1190" s="231"/>
      <c r="AF1190" s="231"/>
      <c r="AG1190" s="231"/>
      <c r="AH1190" s="231"/>
      <c r="AI1190" s="231"/>
      <c r="AJ1190" s="231"/>
      <c r="AK1190" s="231"/>
      <c r="AL1190" s="231"/>
      <c r="AM1190" s="231"/>
      <c r="AN1190" s="231"/>
      <c r="AO1190" s="231"/>
      <c r="AP1190" s="231"/>
      <c r="AQ1190" s="231"/>
      <c r="AR1190" s="231"/>
      <c r="AS1190" s="231"/>
      <c r="AT1190" s="231"/>
    </row>
    <row r="1191" spans="1:46" s="102" customFormat="1" x14ac:dyDescent="0.2">
      <c r="A1191" s="151" t="s">
        <v>106</v>
      </c>
      <c r="B1191" s="19">
        <v>912</v>
      </c>
      <c r="C1191" s="15">
        <v>12</v>
      </c>
      <c r="D1191" s="15" t="s">
        <v>54</v>
      </c>
      <c r="E1191" s="20"/>
      <c r="F1191" s="7"/>
      <c r="G1191" s="71">
        <f>G1192</f>
        <v>11888</v>
      </c>
      <c r="H1191" s="82">
        <f>H1192</f>
        <v>13900</v>
      </c>
      <c r="I1191" s="231"/>
      <c r="J1191" s="231"/>
      <c r="K1191" s="231"/>
      <c r="L1191" s="231"/>
      <c r="M1191" s="231"/>
      <c r="N1191" s="231"/>
      <c r="O1191" s="231"/>
      <c r="P1191" s="231"/>
      <c r="Q1191" s="231"/>
      <c r="R1191" s="231"/>
      <c r="S1191" s="231"/>
      <c r="T1191" s="231"/>
      <c r="U1191" s="231"/>
      <c r="V1191" s="231"/>
      <c r="W1191" s="231"/>
      <c r="X1191" s="231"/>
      <c r="Y1191" s="231"/>
      <c r="Z1191" s="231"/>
      <c r="AA1191" s="231"/>
      <c r="AB1191" s="231"/>
      <c r="AC1191" s="231"/>
      <c r="AD1191" s="231"/>
      <c r="AE1191" s="231"/>
      <c r="AF1191" s="231"/>
      <c r="AG1191" s="231"/>
      <c r="AH1191" s="231"/>
      <c r="AI1191" s="231"/>
      <c r="AJ1191" s="231"/>
      <c r="AK1191" s="231"/>
      <c r="AL1191" s="231"/>
      <c r="AM1191" s="231"/>
      <c r="AN1191" s="231"/>
      <c r="AO1191" s="231"/>
      <c r="AP1191" s="231"/>
      <c r="AQ1191" s="231"/>
      <c r="AR1191" s="231"/>
      <c r="AS1191" s="231"/>
      <c r="AT1191" s="231"/>
    </row>
    <row r="1192" spans="1:46" s="102" customFormat="1" ht="63" x14ac:dyDescent="0.2">
      <c r="A1192" s="140" t="s">
        <v>706</v>
      </c>
      <c r="B1192" s="2">
        <v>912</v>
      </c>
      <c r="C1192" s="15">
        <v>12</v>
      </c>
      <c r="D1192" s="2" t="s">
        <v>54</v>
      </c>
      <c r="E1192" s="15" t="s">
        <v>368</v>
      </c>
      <c r="F1192" s="15"/>
      <c r="G1192" s="71">
        <f t="shared" ref="G1192:H1192" si="329">G1193+G1210</f>
        <v>11888</v>
      </c>
      <c r="H1192" s="82">
        <f t="shared" si="329"/>
        <v>13900</v>
      </c>
      <c r="I1192" s="231"/>
      <c r="J1192" s="231"/>
      <c r="K1192" s="231"/>
      <c r="L1192" s="231"/>
      <c r="M1192" s="231"/>
      <c r="N1192" s="231"/>
      <c r="O1192" s="231"/>
      <c r="P1192" s="231"/>
      <c r="Q1192" s="231"/>
      <c r="R1192" s="231"/>
      <c r="S1192" s="231"/>
      <c r="T1192" s="231"/>
      <c r="U1192" s="231"/>
      <c r="V1192" s="231"/>
      <c r="W1192" s="231"/>
      <c r="X1192" s="231"/>
      <c r="Y1192" s="231"/>
      <c r="Z1192" s="231"/>
      <c r="AA1192" s="231"/>
      <c r="AB1192" s="231"/>
      <c r="AC1192" s="231"/>
      <c r="AD1192" s="231"/>
      <c r="AE1192" s="231"/>
      <c r="AF1192" s="231"/>
      <c r="AG1192" s="231"/>
      <c r="AH1192" s="231"/>
      <c r="AI1192" s="231"/>
      <c r="AJ1192" s="231"/>
      <c r="AK1192" s="231"/>
      <c r="AL1192" s="231"/>
      <c r="AM1192" s="231"/>
      <c r="AN1192" s="231"/>
      <c r="AO1192" s="231"/>
      <c r="AP1192" s="231"/>
      <c r="AQ1192" s="231"/>
      <c r="AR1192" s="231"/>
      <c r="AS1192" s="231"/>
      <c r="AT1192" s="231"/>
    </row>
    <row r="1193" spans="1:46" s="102" customFormat="1" ht="63" x14ac:dyDescent="0.2">
      <c r="A1193" s="140" t="s">
        <v>707</v>
      </c>
      <c r="B1193" s="2">
        <v>912</v>
      </c>
      <c r="C1193" s="15" t="s">
        <v>76</v>
      </c>
      <c r="D1193" s="15" t="s">
        <v>54</v>
      </c>
      <c r="E1193" s="24" t="s">
        <v>369</v>
      </c>
      <c r="F1193" s="32"/>
      <c r="G1193" s="71">
        <f t="shared" ref="G1193:H1193" si="330">G1194+G1198+G1202+G1206</f>
        <v>10688</v>
      </c>
      <c r="H1193" s="82">
        <f t="shared" si="330"/>
        <v>12700</v>
      </c>
      <c r="I1193" s="231"/>
      <c r="J1193" s="231"/>
      <c r="K1193" s="231"/>
      <c r="L1193" s="231"/>
      <c r="M1193" s="231"/>
      <c r="N1193" s="231"/>
      <c r="O1193" s="231"/>
      <c r="P1193" s="231"/>
      <c r="Q1193" s="231"/>
      <c r="R1193" s="231"/>
      <c r="S1193" s="231"/>
      <c r="T1193" s="231"/>
      <c r="U1193" s="231"/>
      <c r="V1193" s="231"/>
      <c r="W1193" s="231"/>
      <c r="X1193" s="231"/>
      <c r="Y1193" s="231"/>
      <c r="Z1193" s="231"/>
      <c r="AA1193" s="231"/>
      <c r="AB1193" s="231"/>
      <c r="AC1193" s="231"/>
      <c r="AD1193" s="231"/>
      <c r="AE1193" s="231"/>
      <c r="AF1193" s="231"/>
      <c r="AG1193" s="231"/>
      <c r="AH1193" s="231"/>
      <c r="AI1193" s="231"/>
      <c r="AJ1193" s="231"/>
      <c r="AK1193" s="231"/>
      <c r="AL1193" s="231"/>
      <c r="AM1193" s="231"/>
      <c r="AN1193" s="231"/>
      <c r="AO1193" s="231"/>
      <c r="AP1193" s="231"/>
      <c r="AQ1193" s="231"/>
      <c r="AR1193" s="231"/>
      <c r="AS1193" s="231"/>
      <c r="AT1193" s="231"/>
    </row>
    <row r="1194" spans="1:46" s="60" customFormat="1" ht="31.5" x14ac:dyDescent="0.2">
      <c r="A1194" s="150" t="s">
        <v>151</v>
      </c>
      <c r="B1194" s="16">
        <v>912</v>
      </c>
      <c r="C1194" s="17" t="s">
        <v>76</v>
      </c>
      <c r="D1194" s="17" t="s">
        <v>54</v>
      </c>
      <c r="E1194" s="17" t="s">
        <v>370</v>
      </c>
      <c r="F1194" s="17"/>
      <c r="G1194" s="91">
        <f t="shared" ref="G1194:H1208" si="331">G1195</f>
        <v>2700</v>
      </c>
      <c r="H1194" s="92">
        <f t="shared" si="331"/>
        <v>2700</v>
      </c>
      <c r="I1194" s="228"/>
      <c r="J1194" s="228"/>
      <c r="K1194" s="228"/>
      <c r="L1194" s="228"/>
      <c r="M1194" s="228"/>
      <c r="N1194" s="228"/>
      <c r="O1194" s="228"/>
      <c r="P1194" s="228"/>
      <c r="Q1194" s="228"/>
      <c r="R1194" s="228"/>
      <c r="S1194" s="228"/>
      <c r="T1194" s="228"/>
      <c r="U1194" s="228"/>
      <c r="V1194" s="228"/>
      <c r="W1194" s="228"/>
      <c r="X1194" s="228"/>
      <c r="Y1194" s="228"/>
      <c r="Z1194" s="228"/>
      <c r="AA1194" s="228"/>
      <c r="AB1194" s="228"/>
      <c r="AC1194" s="228"/>
      <c r="AD1194" s="228"/>
      <c r="AE1194" s="228"/>
      <c r="AF1194" s="228"/>
      <c r="AG1194" s="228"/>
      <c r="AH1194" s="228"/>
      <c r="AI1194" s="228"/>
      <c r="AJ1194" s="228"/>
      <c r="AK1194" s="228"/>
      <c r="AL1194" s="228"/>
      <c r="AM1194" s="228"/>
      <c r="AN1194" s="228"/>
      <c r="AO1194" s="228"/>
      <c r="AP1194" s="228"/>
      <c r="AQ1194" s="228"/>
      <c r="AR1194" s="228"/>
      <c r="AS1194" s="228"/>
      <c r="AT1194" s="228"/>
    </row>
    <row r="1195" spans="1:46" s="60" customFormat="1" ht="31.5" x14ac:dyDescent="0.2">
      <c r="A1195" s="138" t="s">
        <v>22</v>
      </c>
      <c r="B1195" s="19">
        <v>912</v>
      </c>
      <c r="C1195" s="64" t="s">
        <v>76</v>
      </c>
      <c r="D1195" s="64" t="s">
        <v>54</v>
      </c>
      <c r="E1195" s="64" t="s">
        <v>370</v>
      </c>
      <c r="F1195" s="64">
        <v>200</v>
      </c>
      <c r="G1195" s="93">
        <f t="shared" si="331"/>
        <v>2700</v>
      </c>
      <c r="H1195" s="94">
        <f t="shared" si="331"/>
        <v>2700</v>
      </c>
      <c r="I1195" s="228"/>
      <c r="J1195" s="228"/>
      <c r="K1195" s="228"/>
      <c r="L1195" s="228"/>
      <c r="M1195" s="228"/>
      <c r="N1195" s="228"/>
      <c r="O1195" s="228"/>
      <c r="P1195" s="228"/>
      <c r="Q1195" s="228"/>
      <c r="R1195" s="228"/>
      <c r="S1195" s="228"/>
      <c r="T1195" s="228"/>
      <c r="U1195" s="228"/>
      <c r="V1195" s="228"/>
      <c r="W1195" s="228"/>
      <c r="X1195" s="228"/>
      <c r="Y1195" s="228"/>
      <c r="Z1195" s="228"/>
      <c r="AA1195" s="228"/>
      <c r="AB1195" s="228"/>
      <c r="AC1195" s="228"/>
      <c r="AD1195" s="228"/>
      <c r="AE1195" s="228"/>
      <c r="AF1195" s="228"/>
      <c r="AG1195" s="228"/>
      <c r="AH1195" s="228"/>
      <c r="AI1195" s="228"/>
      <c r="AJ1195" s="228"/>
      <c r="AK1195" s="228"/>
      <c r="AL1195" s="228"/>
      <c r="AM1195" s="228"/>
      <c r="AN1195" s="228"/>
      <c r="AO1195" s="228"/>
      <c r="AP1195" s="228"/>
      <c r="AQ1195" s="228"/>
      <c r="AR1195" s="228"/>
      <c r="AS1195" s="228"/>
      <c r="AT1195" s="228"/>
    </row>
    <row r="1196" spans="1:46" s="60" customFormat="1" ht="35.450000000000003" customHeight="1" x14ac:dyDescent="0.2">
      <c r="A1196" s="138" t="s">
        <v>17</v>
      </c>
      <c r="B1196" s="19">
        <v>912</v>
      </c>
      <c r="C1196" s="64" t="s">
        <v>76</v>
      </c>
      <c r="D1196" s="64" t="s">
        <v>54</v>
      </c>
      <c r="E1196" s="64" t="s">
        <v>370</v>
      </c>
      <c r="F1196" s="64">
        <v>240</v>
      </c>
      <c r="G1196" s="93">
        <f t="shared" si="331"/>
        <v>2700</v>
      </c>
      <c r="H1196" s="94">
        <f t="shared" si="331"/>
        <v>2700</v>
      </c>
      <c r="I1196" s="228"/>
      <c r="J1196" s="228"/>
      <c r="K1196" s="228"/>
      <c r="L1196" s="228"/>
      <c r="M1196" s="228"/>
      <c r="N1196" s="228"/>
      <c r="O1196" s="228"/>
      <c r="P1196" s="228"/>
      <c r="Q1196" s="228"/>
      <c r="R1196" s="228"/>
      <c r="S1196" s="228"/>
      <c r="T1196" s="228"/>
      <c r="U1196" s="228"/>
      <c r="V1196" s="228"/>
      <c r="W1196" s="228"/>
      <c r="X1196" s="228"/>
      <c r="Y1196" s="228"/>
      <c r="Z1196" s="228"/>
      <c r="AA1196" s="228"/>
      <c r="AB1196" s="228"/>
      <c r="AC1196" s="228"/>
      <c r="AD1196" s="228"/>
      <c r="AE1196" s="228"/>
      <c r="AF1196" s="228"/>
      <c r="AG1196" s="228"/>
      <c r="AH1196" s="228"/>
      <c r="AI1196" s="228"/>
      <c r="AJ1196" s="228"/>
      <c r="AK1196" s="228"/>
      <c r="AL1196" s="228"/>
      <c r="AM1196" s="228"/>
      <c r="AN1196" s="228"/>
      <c r="AO1196" s="228"/>
      <c r="AP1196" s="228"/>
      <c r="AQ1196" s="228"/>
      <c r="AR1196" s="228"/>
      <c r="AS1196" s="228"/>
      <c r="AT1196" s="228"/>
    </row>
    <row r="1197" spans="1:46" s="60" customFormat="1" x14ac:dyDescent="0.2">
      <c r="A1197" s="137" t="s">
        <v>826</v>
      </c>
      <c r="B1197" s="19">
        <v>912</v>
      </c>
      <c r="C1197" s="64" t="s">
        <v>76</v>
      </c>
      <c r="D1197" s="64" t="s">
        <v>54</v>
      </c>
      <c r="E1197" s="64" t="s">
        <v>370</v>
      </c>
      <c r="F1197" s="64" t="s">
        <v>126</v>
      </c>
      <c r="G1197" s="93">
        <v>2700</v>
      </c>
      <c r="H1197" s="94">
        <v>2700</v>
      </c>
      <c r="I1197" s="228"/>
      <c r="J1197" s="228"/>
      <c r="K1197" s="228"/>
      <c r="L1197" s="228"/>
      <c r="M1197" s="228"/>
      <c r="N1197" s="228"/>
      <c r="O1197" s="228"/>
      <c r="P1197" s="228"/>
      <c r="Q1197" s="228"/>
      <c r="R1197" s="228"/>
      <c r="S1197" s="228"/>
      <c r="T1197" s="228"/>
      <c r="U1197" s="228"/>
      <c r="V1197" s="228"/>
      <c r="W1197" s="228"/>
      <c r="X1197" s="228"/>
      <c r="Y1197" s="228"/>
      <c r="Z1197" s="228"/>
      <c r="AA1197" s="228"/>
      <c r="AB1197" s="228"/>
      <c r="AC1197" s="228"/>
      <c r="AD1197" s="228"/>
      <c r="AE1197" s="228"/>
      <c r="AF1197" s="228"/>
      <c r="AG1197" s="228"/>
      <c r="AH1197" s="228"/>
      <c r="AI1197" s="228"/>
      <c r="AJ1197" s="228"/>
      <c r="AK1197" s="228"/>
      <c r="AL1197" s="228"/>
      <c r="AM1197" s="228"/>
      <c r="AN1197" s="228"/>
      <c r="AO1197" s="228"/>
      <c r="AP1197" s="228"/>
      <c r="AQ1197" s="228"/>
      <c r="AR1197" s="228"/>
      <c r="AS1197" s="228"/>
      <c r="AT1197" s="228"/>
    </row>
    <row r="1198" spans="1:46" s="60" customFormat="1" ht="47.25" x14ac:dyDescent="0.2">
      <c r="A1198" s="150" t="s">
        <v>929</v>
      </c>
      <c r="B1198" s="16">
        <v>912</v>
      </c>
      <c r="C1198" s="17" t="s">
        <v>76</v>
      </c>
      <c r="D1198" s="17" t="s">
        <v>54</v>
      </c>
      <c r="E1198" s="17" t="s">
        <v>658</v>
      </c>
      <c r="F1198" s="17"/>
      <c r="G1198" s="91">
        <f t="shared" si="331"/>
        <v>2000</v>
      </c>
      <c r="H1198" s="92">
        <f t="shared" si="331"/>
        <v>2000</v>
      </c>
      <c r="I1198" s="228"/>
      <c r="J1198" s="228"/>
      <c r="K1198" s="228"/>
      <c r="L1198" s="228"/>
      <c r="M1198" s="228"/>
      <c r="N1198" s="228"/>
      <c r="O1198" s="228"/>
      <c r="P1198" s="228"/>
      <c r="Q1198" s="228"/>
      <c r="R1198" s="228"/>
      <c r="S1198" s="228"/>
      <c r="T1198" s="228"/>
      <c r="U1198" s="228"/>
      <c r="V1198" s="228"/>
      <c r="W1198" s="228"/>
      <c r="X1198" s="228"/>
      <c r="Y1198" s="228"/>
      <c r="Z1198" s="228"/>
      <c r="AA1198" s="228"/>
      <c r="AB1198" s="228"/>
      <c r="AC1198" s="228"/>
      <c r="AD1198" s="228"/>
      <c r="AE1198" s="228"/>
      <c r="AF1198" s="228"/>
      <c r="AG1198" s="228"/>
      <c r="AH1198" s="228"/>
      <c r="AI1198" s="228"/>
      <c r="AJ1198" s="228"/>
      <c r="AK1198" s="228"/>
      <c r="AL1198" s="228"/>
      <c r="AM1198" s="228"/>
      <c r="AN1198" s="228"/>
      <c r="AO1198" s="228"/>
      <c r="AP1198" s="228"/>
      <c r="AQ1198" s="228"/>
      <c r="AR1198" s="228"/>
      <c r="AS1198" s="228"/>
      <c r="AT1198" s="228"/>
    </row>
    <row r="1199" spans="1:46" s="60" customFormat="1" ht="31.5" x14ac:dyDescent="0.2">
      <c r="A1199" s="138" t="s">
        <v>22</v>
      </c>
      <c r="B1199" s="19">
        <v>912</v>
      </c>
      <c r="C1199" s="64" t="s">
        <v>76</v>
      </c>
      <c r="D1199" s="64" t="s">
        <v>54</v>
      </c>
      <c r="E1199" s="64" t="s">
        <v>658</v>
      </c>
      <c r="F1199" s="64">
        <v>200</v>
      </c>
      <c r="G1199" s="93">
        <f t="shared" si="331"/>
        <v>2000</v>
      </c>
      <c r="H1199" s="94">
        <f t="shared" si="331"/>
        <v>2000</v>
      </c>
      <c r="I1199" s="228"/>
      <c r="J1199" s="228"/>
      <c r="K1199" s="228"/>
      <c r="L1199" s="228"/>
      <c r="M1199" s="228"/>
      <c r="N1199" s="228"/>
      <c r="O1199" s="228"/>
      <c r="P1199" s="228"/>
      <c r="Q1199" s="228"/>
      <c r="R1199" s="228"/>
      <c r="S1199" s="228"/>
      <c r="T1199" s="228"/>
      <c r="U1199" s="228"/>
      <c r="V1199" s="228"/>
      <c r="W1199" s="228"/>
      <c r="X1199" s="228"/>
      <c r="Y1199" s="228"/>
      <c r="Z1199" s="228"/>
      <c r="AA1199" s="228"/>
      <c r="AB1199" s="228"/>
      <c r="AC1199" s="228"/>
      <c r="AD1199" s="228"/>
      <c r="AE1199" s="228"/>
      <c r="AF1199" s="228"/>
      <c r="AG1199" s="228"/>
      <c r="AH1199" s="228"/>
      <c r="AI1199" s="228"/>
      <c r="AJ1199" s="228"/>
      <c r="AK1199" s="228"/>
      <c r="AL1199" s="228"/>
      <c r="AM1199" s="228"/>
      <c r="AN1199" s="228"/>
      <c r="AO1199" s="228"/>
      <c r="AP1199" s="228"/>
      <c r="AQ1199" s="228"/>
      <c r="AR1199" s="228"/>
      <c r="AS1199" s="228"/>
      <c r="AT1199" s="228"/>
    </row>
    <row r="1200" spans="1:46" s="60" customFormat="1" ht="31.5" x14ac:dyDescent="0.2">
      <c r="A1200" s="138" t="s">
        <v>17</v>
      </c>
      <c r="B1200" s="19">
        <v>912</v>
      </c>
      <c r="C1200" s="64" t="s">
        <v>76</v>
      </c>
      <c r="D1200" s="64" t="s">
        <v>54</v>
      </c>
      <c r="E1200" s="64" t="s">
        <v>658</v>
      </c>
      <c r="F1200" s="64">
        <v>240</v>
      </c>
      <c r="G1200" s="93">
        <f t="shared" si="331"/>
        <v>2000</v>
      </c>
      <c r="H1200" s="94">
        <f t="shared" si="331"/>
        <v>2000</v>
      </c>
      <c r="I1200" s="228"/>
      <c r="J1200" s="228"/>
      <c r="K1200" s="228"/>
      <c r="L1200" s="228"/>
      <c r="M1200" s="228"/>
      <c r="N1200" s="228"/>
      <c r="O1200" s="228"/>
      <c r="P1200" s="228"/>
      <c r="Q1200" s="228"/>
      <c r="R1200" s="228"/>
      <c r="S1200" s="228"/>
      <c r="T1200" s="228"/>
      <c r="U1200" s="228"/>
      <c r="V1200" s="228"/>
      <c r="W1200" s="228"/>
      <c r="X1200" s="228"/>
      <c r="Y1200" s="228"/>
      <c r="Z1200" s="228"/>
      <c r="AA1200" s="228"/>
      <c r="AB1200" s="228"/>
      <c r="AC1200" s="228"/>
      <c r="AD1200" s="228"/>
      <c r="AE1200" s="228"/>
      <c r="AF1200" s="228"/>
      <c r="AG1200" s="228"/>
      <c r="AH1200" s="228"/>
      <c r="AI1200" s="228"/>
      <c r="AJ1200" s="228"/>
      <c r="AK1200" s="228"/>
      <c r="AL1200" s="228"/>
      <c r="AM1200" s="228"/>
      <c r="AN1200" s="228"/>
      <c r="AO1200" s="228"/>
      <c r="AP1200" s="228"/>
      <c r="AQ1200" s="228"/>
      <c r="AR1200" s="228"/>
      <c r="AS1200" s="228"/>
      <c r="AT1200" s="228"/>
    </row>
    <row r="1201" spans="1:46" s="60" customFormat="1" x14ac:dyDescent="0.2">
      <c r="A1201" s="137" t="s">
        <v>826</v>
      </c>
      <c r="B1201" s="19">
        <v>912</v>
      </c>
      <c r="C1201" s="64" t="s">
        <v>76</v>
      </c>
      <c r="D1201" s="64" t="s">
        <v>54</v>
      </c>
      <c r="E1201" s="64" t="s">
        <v>658</v>
      </c>
      <c r="F1201" s="64" t="s">
        <v>126</v>
      </c>
      <c r="G1201" s="93">
        <v>2000</v>
      </c>
      <c r="H1201" s="94">
        <v>2000</v>
      </c>
      <c r="I1201" s="228"/>
      <c r="J1201" s="228"/>
      <c r="K1201" s="228"/>
      <c r="L1201" s="228"/>
      <c r="M1201" s="228"/>
      <c r="N1201" s="228"/>
      <c r="O1201" s="228"/>
      <c r="P1201" s="228"/>
      <c r="Q1201" s="228"/>
      <c r="R1201" s="228"/>
      <c r="S1201" s="228"/>
      <c r="T1201" s="228"/>
      <c r="U1201" s="228"/>
      <c r="V1201" s="228"/>
      <c r="W1201" s="228"/>
      <c r="X1201" s="228"/>
      <c r="Y1201" s="228"/>
      <c r="Z1201" s="228"/>
      <c r="AA1201" s="228"/>
      <c r="AB1201" s="228"/>
      <c r="AC1201" s="228"/>
      <c r="AD1201" s="228"/>
      <c r="AE1201" s="228"/>
      <c r="AF1201" s="228"/>
      <c r="AG1201" s="228"/>
      <c r="AH1201" s="228"/>
      <c r="AI1201" s="228"/>
      <c r="AJ1201" s="228"/>
      <c r="AK1201" s="228"/>
      <c r="AL1201" s="228"/>
      <c r="AM1201" s="228"/>
      <c r="AN1201" s="228"/>
      <c r="AO1201" s="228"/>
      <c r="AP1201" s="228"/>
      <c r="AQ1201" s="228"/>
      <c r="AR1201" s="228"/>
      <c r="AS1201" s="228"/>
      <c r="AT1201" s="228"/>
    </row>
    <row r="1202" spans="1:46" s="60" customFormat="1" x14ac:dyDescent="0.2">
      <c r="A1202" s="150" t="s">
        <v>152</v>
      </c>
      <c r="B1202" s="16">
        <v>912</v>
      </c>
      <c r="C1202" s="17" t="s">
        <v>76</v>
      </c>
      <c r="D1202" s="17" t="s">
        <v>54</v>
      </c>
      <c r="E1202" s="17" t="s">
        <v>834</v>
      </c>
      <c r="F1202" s="17"/>
      <c r="G1202" s="91">
        <f t="shared" si="331"/>
        <v>1000</v>
      </c>
      <c r="H1202" s="92">
        <f t="shared" si="331"/>
        <v>1000</v>
      </c>
      <c r="I1202" s="228"/>
      <c r="J1202" s="228"/>
      <c r="K1202" s="228"/>
      <c r="L1202" s="228"/>
      <c r="M1202" s="228"/>
      <c r="N1202" s="228"/>
      <c r="O1202" s="228"/>
      <c r="P1202" s="228"/>
      <c r="Q1202" s="228"/>
      <c r="R1202" s="228"/>
      <c r="S1202" s="228"/>
      <c r="T1202" s="228"/>
      <c r="U1202" s="228"/>
      <c r="V1202" s="228"/>
      <c r="W1202" s="228"/>
      <c r="X1202" s="228"/>
      <c r="Y1202" s="228"/>
      <c r="Z1202" s="228"/>
      <c r="AA1202" s="228"/>
      <c r="AB1202" s="228"/>
      <c r="AC1202" s="228"/>
      <c r="AD1202" s="228"/>
      <c r="AE1202" s="228"/>
      <c r="AF1202" s="228"/>
      <c r="AG1202" s="228"/>
      <c r="AH1202" s="228"/>
      <c r="AI1202" s="228"/>
      <c r="AJ1202" s="228"/>
      <c r="AK1202" s="228"/>
      <c r="AL1202" s="228"/>
      <c r="AM1202" s="228"/>
      <c r="AN1202" s="228"/>
      <c r="AO1202" s="228"/>
      <c r="AP1202" s="228"/>
      <c r="AQ1202" s="228"/>
      <c r="AR1202" s="228"/>
      <c r="AS1202" s="228"/>
      <c r="AT1202" s="228"/>
    </row>
    <row r="1203" spans="1:46" s="60" customFormat="1" ht="31.5" x14ac:dyDescent="0.2">
      <c r="A1203" s="138" t="s">
        <v>22</v>
      </c>
      <c r="B1203" s="19">
        <v>912</v>
      </c>
      <c r="C1203" s="64" t="s">
        <v>76</v>
      </c>
      <c r="D1203" s="64" t="s">
        <v>54</v>
      </c>
      <c r="E1203" s="64" t="s">
        <v>834</v>
      </c>
      <c r="F1203" s="64">
        <v>200</v>
      </c>
      <c r="G1203" s="93">
        <f t="shared" si="331"/>
        <v>1000</v>
      </c>
      <c r="H1203" s="94">
        <f t="shared" si="331"/>
        <v>1000</v>
      </c>
      <c r="I1203" s="228"/>
      <c r="J1203" s="228"/>
      <c r="K1203" s="228"/>
      <c r="L1203" s="228"/>
      <c r="M1203" s="228"/>
      <c r="N1203" s="228"/>
      <c r="O1203" s="228"/>
      <c r="P1203" s="228"/>
      <c r="Q1203" s="228"/>
      <c r="R1203" s="228"/>
      <c r="S1203" s="228"/>
      <c r="T1203" s="228"/>
      <c r="U1203" s="228"/>
      <c r="V1203" s="228"/>
      <c r="W1203" s="228"/>
      <c r="X1203" s="228"/>
      <c r="Y1203" s="228"/>
      <c r="Z1203" s="228"/>
      <c r="AA1203" s="228"/>
      <c r="AB1203" s="228"/>
      <c r="AC1203" s="228"/>
      <c r="AD1203" s="228"/>
      <c r="AE1203" s="228"/>
      <c r="AF1203" s="228"/>
      <c r="AG1203" s="228"/>
      <c r="AH1203" s="228"/>
      <c r="AI1203" s="228"/>
      <c r="AJ1203" s="228"/>
      <c r="AK1203" s="228"/>
      <c r="AL1203" s="228"/>
      <c r="AM1203" s="228"/>
      <c r="AN1203" s="228"/>
      <c r="AO1203" s="228"/>
      <c r="AP1203" s="228"/>
      <c r="AQ1203" s="228"/>
      <c r="AR1203" s="228"/>
      <c r="AS1203" s="228"/>
      <c r="AT1203" s="228"/>
    </row>
    <row r="1204" spans="1:46" s="60" customFormat="1" ht="31.5" x14ac:dyDescent="0.2">
      <c r="A1204" s="138" t="s">
        <v>17</v>
      </c>
      <c r="B1204" s="19">
        <v>912</v>
      </c>
      <c r="C1204" s="64" t="s">
        <v>76</v>
      </c>
      <c r="D1204" s="64" t="s">
        <v>54</v>
      </c>
      <c r="E1204" s="64" t="s">
        <v>834</v>
      </c>
      <c r="F1204" s="64">
        <v>240</v>
      </c>
      <c r="G1204" s="93">
        <f t="shared" si="331"/>
        <v>1000</v>
      </c>
      <c r="H1204" s="94">
        <f t="shared" si="331"/>
        <v>1000</v>
      </c>
      <c r="I1204" s="228"/>
      <c r="J1204" s="228"/>
      <c r="K1204" s="228"/>
      <c r="L1204" s="228"/>
      <c r="M1204" s="228"/>
      <c r="N1204" s="228"/>
      <c r="O1204" s="228"/>
      <c r="P1204" s="228"/>
      <c r="Q1204" s="228"/>
      <c r="R1204" s="228"/>
      <c r="S1204" s="228"/>
      <c r="T1204" s="228"/>
      <c r="U1204" s="228"/>
      <c r="V1204" s="228"/>
      <c r="W1204" s="228"/>
      <c r="X1204" s="228"/>
      <c r="Y1204" s="228"/>
      <c r="Z1204" s="228"/>
      <c r="AA1204" s="228"/>
      <c r="AB1204" s="228"/>
      <c r="AC1204" s="228"/>
      <c r="AD1204" s="228"/>
      <c r="AE1204" s="228"/>
      <c r="AF1204" s="228"/>
      <c r="AG1204" s="228"/>
      <c r="AH1204" s="228"/>
      <c r="AI1204" s="228"/>
      <c r="AJ1204" s="228"/>
      <c r="AK1204" s="228"/>
      <c r="AL1204" s="228"/>
      <c r="AM1204" s="228"/>
      <c r="AN1204" s="228"/>
      <c r="AO1204" s="228"/>
      <c r="AP1204" s="228"/>
      <c r="AQ1204" s="228"/>
      <c r="AR1204" s="228"/>
      <c r="AS1204" s="228"/>
      <c r="AT1204" s="228"/>
    </row>
    <row r="1205" spans="1:46" s="60" customFormat="1" x14ac:dyDescent="0.2">
      <c r="A1205" s="137" t="s">
        <v>826</v>
      </c>
      <c r="B1205" s="19">
        <v>912</v>
      </c>
      <c r="C1205" s="64" t="s">
        <v>76</v>
      </c>
      <c r="D1205" s="64" t="s">
        <v>54</v>
      </c>
      <c r="E1205" s="64" t="s">
        <v>834</v>
      </c>
      <c r="F1205" s="64" t="s">
        <v>126</v>
      </c>
      <c r="G1205" s="93">
        <v>1000</v>
      </c>
      <c r="H1205" s="94">
        <v>1000</v>
      </c>
      <c r="I1205" s="228"/>
      <c r="J1205" s="228"/>
      <c r="K1205" s="228"/>
      <c r="L1205" s="228"/>
      <c r="M1205" s="228"/>
      <c r="N1205" s="228"/>
      <c r="O1205" s="228"/>
      <c r="P1205" s="228"/>
      <c r="Q1205" s="228"/>
      <c r="R1205" s="228"/>
      <c r="S1205" s="228"/>
      <c r="T1205" s="228"/>
      <c r="U1205" s="228"/>
      <c r="V1205" s="228"/>
      <c r="W1205" s="228"/>
      <c r="X1205" s="228"/>
      <c r="Y1205" s="228"/>
      <c r="Z1205" s="228"/>
      <c r="AA1205" s="228"/>
      <c r="AB1205" s="228"/>
      <c r="AC1205" s="228"/>
      <c r="AD1205" s="228"/>
      <c r="AE1205" s="228"/>
      <c r="AF1205" s="228"/>
      <c r="AG1205" s="228"/>
      <c r="AH1205" s="228"/>
      <c r="AI1205" s="228"/>
      <c r="AJ1205" s="228"/>
      <c r="AK1205" s="228"/>
      <c r="AL1205" s="228"/>
      <c r="AM1205" s="228"/>
      <c r="AN1205" s="228"/>
      <c r="AO1205" s="228"/>
      <c r="AP1205" s="228"/>
      <c r="AQ1205" s="228"/>
      <c r="AR1205" s="228"/>
      <c r="AS1205" s="228"/>
      <c r="AT1205" s="228"/>
    </row>
    <row r="1206" spans="1:46" s="60" customFormat="1" ht="47.25" x14ac:dyDescent="0.2">
      <c r="A1206" s="150" t="s">
        <v>930</v>
      </c>
      <c r="B1206" s="16">
        <v>912</v>
      </c>
      <c r="C1206" s="17" t="s">
        <v>76</v>
      </c>
      <c r="D1206" s="17" t="s">
        <v>54</v>
      </c>
      <c r="E1206" s="17" t="s">
        <v>835</v>
      </c>
      <c r="F1206" s="17"/>
      <c r="G1206" s="91">
        <f t="shared" si="331"/>
        <v>4988</v>
      </c>
      <c r="H1206" s="92">
        <f t="shared" si="331"/>
        <v>7000</v>
      </c>
      <c r="I1206" s="228"/>
      <c r="J1206" s="228"/>
      <c r="K1206" s="228"/>
      <c r="L1206" s="228"/>
      <c r="M1206" s="228"/>
      <c r="N1206" s="228"/>
      <c r="O1206" s="228"/>
      <c r="P1206" s="228"/>
      <c r="Q1206" s="228"/>
      <c r="R1206" s="228"/>
      <c r="S1206" s="228"/>
      <c r="T1206" s="228"/>
      <c r="U1206" s="228"/>
      <c r="V1206" s="228"/>
      <c r="W1206" s="228"/>
      <c r="X1206" s="228"/>
      <c r="Y1206" s="228"/>
      <c r="Z1206" s="228"/>
      <c r="AA1206" s="228"/>
      <c r="AB1206" s="228"/>
      <c r="AC1206" s="228"/>
      <c r="AD1206" s="228"/>
      <c r="AE1206" s="228"/>
      <c r="AF1206" s="228"/>
      <c r="AG1206" s="228"/>
      <c r="AH1206" s="228"/>
      <c r="AI1206" s="228"/>
      <c r="AJ1206" s="228"/>
      <c r="AK1206" s="228"/>
      <c r="AL1206" s="228"/>
      <c r="AM1206" s="228"/>
      <c r="AN1206" s="228"/>
      <c r="AO1206" s="228"/>
      <c r="AP1206" s="228"/>
      <c r="AQ1206" s="228"/>
      <c r="AR1206" s="228"/>
      <c r="AS1206" s="228"/>
      <c r="AT1206" s="228"/>
    </row>
    <row r="1207" spans="1:46" s="60" customFormat="1" ht="31.5" x14ac:dyDescent="0.2">
      <c r="A1207" s="138" t="s">
        <v>22</v>
      </c>
      <c r="B1207" s="19">
        <v>912</v>
      </c>
      <c r="C1207" s="64" t="s">
        <v>76</v>
      </c>
      <c r="D1207" s="64" t="s">
        <v>54</v>
      </c>
      <c r="E1207" s="64" t="s">
        <v>835</v>
      </c>
      <c r="F1207" s="64">
        <v>200</v>
      </c>
      <c r="G1207" s="93">
        <f t="shared" si="331"/>
        <v>4988</v>
      </c>
      <c r="H1207" s="94">
        <f t="shared" si="331"/>
        <v>7000</v>
      </c>
      <c r="I1207" s="228"/>
      <c r="J1207" s="228"/>
      <c r="K1207" s="228"/>
      <c r="L1207" s="228"/>
      <c r="M1207" s="228"/>
      <c r="N1207" s="228"/>
      <c r="O1207" s="228"/>
      <c r="P1207" s="228"/>
      <c r="Q1207" s="228"/>
      <c r="R1207" s="228"/>
      <c r="S1207" s="228"/>
      <c r="T1207" s="228"/>
      <c r="U1207" s="228"/>
      <c r="V1207" s="228"/>
      <c r="W1207" s="228"/>
      <c r="X1207" s="228"/>
      <c r="Y1207" s="228"/>
      <c r="Z1207" s="228"/>
      <c r="AA1207" s="228"/>
      <c r="AB1207" s="228"/>
      <c r="AC1207" s="228"/>
      <c r="AD1207" s="228"/>
      <c r="AE1207" s="228"/>
      <c r="AF1207" s="228"/>
      <c r="AG1207" s="228"/>
      <c r="AH1207" s="228"/>
      <c r="AI1207" s="228"/>
      <c r="AJ1207" s="228"/>
      <c r="AK1207" s="228"/>
      <c r="AL1207" s="228"/>
      <c r="AM1207" s="228"/>
      <c r="AN1207" s="228"/>
      <c r="AO1207" s="228"/>
      <c r="AP1207" s="228"/>
      <c r="AQ1207" s="228"/>
      <c r="AR1207" s="228"/>
      <c r="AS1207" s="228"/>
      <c r="AT1207" s="228"/>
    </row>
    <row r="1208" spans="1:46" s="60" customFormat="1" ht="31.5" x14ac:dyDescent="0.2">
      <c r="A1208" s="138" t="s">
        <v>17</v>
      </c>
      <c r="B1208" s="19">
        <v>912</v>
      </c>
      <c r="C1208" s="64" t="s">
        <v>76</v>
      </c>
      <c r="D1208" s="64" t="s">
        <v>54</v>
      </c>
      <c r="E1208" s="64" t="s">
        <v>835</v>
      </c>
      <c r="F1208" s="64">
        <v>240</v>
      </c>
      <c r="G1208" s="93">
        <f t="shared" si="331"/>
        <v>4988</v>
      </c>
      <c r="H1208" s="94">
        <f t="shared" si="331"/>
        <v>7000</v>
      </c>
      <c r="I1208" s="228"/>
      <c r="J1208" s="228"/>
      <c r="K1208" s="228"/>
      <c r="L1208" s="228"/>
      <c r="M1208" s="228"/>
      <c r="N1208" s="228"/>
      <c r="O1208" s="228"/>
      <c r="P1208" s="228"/>
      <c r="Q1208" s="228"/>
      <c r="R1208" s="228"/>
      <c r="S1208" s="228"/>
      <c r="T1208" s="228"/>
      <c r="U1208" s="228"/>
      <c r="V1208" s="228"/>
      <c r="W1208" s="228"/>
      <c r="X1208" s="228"/>
      <c r="Y1208" s="228"/>
      <c r="Z1208" s="228"/>
      <c r="AA1208" s="228"/>
      <c r="AB1208" s="228"/>
      <c r="AC1208" s="228"/>
      <c r="AD1208" s="228"/>
      <c r="AE1208" s="228"/>
      <c r="AF1208" s="228"/>
      <c r="AG1208" s="228"/>
      <c r="AH1208" s="228"/>
      <c r="AI1208" s="228"/>
      <c r="AJ1208" s="228"/>
      <c r="AK1208" s="228"/>
      <c r="AL1208" s="228"/>
      <c r="AM1208" s="228"/>
      <c r="AN1208" s="228"/>
      <c r="AO1208" s="228"/>
      <c r="AP1208" s="228"/>
      <c r="AQ1208" s="228"/>
      <c r="AR1208" s="228"/>
      <c r="AS1208" s="228"/>
      <c r="AT1208" s="228"/>
    </row>
    <row r="1209" spans="1:46" s="60" customFormat="1" x14ac:dyDescent="0.2">
      <c r="A1209" s="137" t="s">
        <v>826</v>
      </c>
      <c r="B1209" s="19">
        <v>912</v>
      </c>
      <c r="C1209" s="64" t="s">
        <v>76</v>
      </c>
      <c r="D1209" s="64" t="s">
        <v>54</v>
      </c>
      <c r="E1209" s="64" t="s">
        <v>835</v>
      </c>
      <c r="F1209" s="64" t="s">
        <v>126</v>
      </c>
      <c r="G1209" s="93">
        <v>4988</v>
      </c>
      <c r="H1209" s="94">
        <v>7000</v>
      </c>
      <c r="I1209" s="228"/>
      <c r="J1209" s="228"/>
      <c r="K1209" s="228"/>
      <c r="L1209" s="228"/>
      <c r="M1209" s="228"/>
      <c r="N1209" s="228"/>
      <c r="O1209" s="228"/>
      <c r="P1209" s="228"/>
      <c r="Q1209" s="228"/>
      <c r="R1209" s="228"/>
      <c r="S1209" s="228"/>
      <c r="T1209" s="228"/>
      <c r="U1209" s="228"/>
      <c r="V1209" s="228"/>
      <c r="W1209" s="228"/>
      <c r="X1209" s="228"/>
      <c r="Y1209" s="228"/>
      <c r="Z1209" s="228"/>
      <c r="AA1209" s="228"/>
      <c r="AB1209" s="228"/>
      <c r="AC1209" s="228"/>
      <c r="AD1209" s="228"/>
      <c r="AE1209" s="228"/>
      <c r="AF1209" s="228"/>
      <c r="AG1209" s="228"/>
      <c r="AH1209" s="228"/>
      <c r="AI1209" s="228"/>
      <c r="AJ1209" s="228"/>
      <c r="AK1209" s="228"/>
      <c r="AL1209" s="228"/>
      <c r="AM1209" s="228"/>
      <c r="AN1209" s="228"/>
      <c r="AO1209" s="228"/>
      <c r="AP1209" s="228"/>
      <c r="AQ1209" s="228"/>
      <c r="AR1209" s="228"/>
      <c r="AS1209" s="228"/>
      <c r="AT1209" s="228"/>
    </row>
    <row r="1210" spans="1:46" s="60" customFormat="1" ht="47.25" x14ac:dyDescent="0.2">
      <c r="A1210" s="140" t="s">
        <v>838</v>
      </c>
      <c r="B1210" s="2">
        <v>912</v>
      </c>
      <c r="C1210" s="15" t="s">
        <v>76</v>
      </c>
      <c r="D1210" s="15" t="s">
        <v>54</v>
      </c>
      <c r="E1210" s="24" t="s">
        <v>371</v>
      </c>
      <c r="F1210" s="32"/>
      <c r="G1210" s="71">
        <f t="shared" ref="G1210:H1213" si="332">G1211</f>
        <v>1200</v>
      </c>
      <c r="H1210" s="82">
        <f t="shared" si="332"/>
        <v>1200</v>
      </c>
      <c r="I1210" s="228"/>
      <c r="J1210" s="228"/>
      <c r="K1210" s="228"/>
      <c r="L1210" s="228"/>
      <c r="M1210" s="228"/>
      <c r="N1210" s="228"/>
      <c r="O1210" s="228"/>
      <c r="P1210" s="228"/>
      <c r="Q1210" s="228"/>
      <c r="R1210" s="228"/>
      <c r="S1210" s="228"/>
      <c r="T1210" s="228"/>
      <c r="U1210" s="228"/>
      <c r="V1210" s="228"/>
      <c r="W1210" s="228"/>
      <c r="X1210" s="228"/>
      <c r="Y1210" s="228"/>
      <c r="Z1210" s="228"/>
      <c r="AA1210" s="228"/>
      <c r="AB1210" s="228"/>
      <c r="AC1210" s="228"/>
      <c r="AD1210" s="228"/>
      <c r="AE1210" s="228"/>
      <c r="AF1210" s="228"/>
      <c r="AG1210" s="228"/>
      <c r="AH1210" s="228"/>
      <c r="AI1210" s="228"/>
      <c r="AJ1210" s="228"/>
      <c r="AK1210" s="228"/>
      <c r="AL1210" s="228"/>
      <c r="AM1210" s="228"/>
      <c r="AN1210" s="228"/>
      <c r="AO1210" s="228"/>
      <c r="AP1210" s="228"/>
      <c r="AQ1210" s="228"/>
      <c r="AR1210" s="228"/>
      <c r="AS1210" s="228"/>
      <c r="AT1210" s="228"/>
    </row>
    <row r="1211" spans="1:46" s="60" customFormat="1" ht="47.25" x14ac:dyDescent="0.2">
      <c r="A1211" s="150" t="s">
        <v>837</v>
      </c>
      <c r="B1211" s="16">
        <v>912</v>
      </c>
      <c r="C1211" s="17" t="s">
        <v>76</v>
      </c>
      <c r="D1211" s="17" t="s">
        <v>54</v>
      </c>
      <c r="E1211" s="17" t="s">
        <v>836</v>
      </c>
      <c r="F1211" s="64"/>
      <c r="G1211" s="91">
        <f t="shared" si="332"/>
        <v>1200</v>
      </c>
      <c r="H1211" s="92">
        <f t="shared" si="332"/>
        <v>1200</v>
      </c>
      <c r="I1211" s="228"/>
      <c r="J1211" s="228"/>
      <c r="K1211" s="228"/>
      <c r="L1211" s="228"/>
      <c r="M1211" s="228"/>
      <c r="N1211" s="228"/>
      <c r="O1211" s="228"/>
      <c r="P1211" s="228"/>
      <c r="Q1211" s="228"/>
      <c r="R1211" s="228"/>
      <c r="S1211" s="228"/>
      <c r="T1211" s="228"/>
      <c r="U1211" s="228"/>
      <c r="V1211" s="228"/>
      <c r="W1211" s="228"/>
      <c r="X1211" s="228"/>
      <c r="Y1211" s="228"/>
      <c r="Z1211" s="228"/>
      <c r="AA1211" s="228"/>
      <c r="AB1211" s="228"/>
      <c r="AC1211" s="228"/>
      <c r="AD1211" s="228"/>
      <c r="AE1211" s="228"/>
      <c r="AF1211" s="228"/>
      <c r="AG1211" s="228"/>
      <c r="AH1211" s="228"/>
      <c r="AI1211" s="228"/>
      <c r="AJ1211" s="228"/>
      <c r="AK1211" s="228"/>
      <c r="AL1211" s="228"/>
      <c r="AM1211" s="228"/>
      <c r="AN1211" s="228"/>
      <c r="AO1211" s="228"/>
      <c r="AP1211" s="228"/>
      <c r="AQ1211" s="228"/>
      <c r="AR1211" s="228"/>
      <c r="AS1211" s="228"/>
      <c r="AT1211" s="228"/>
    </row>
    <row r="1212" spans="1:46" s="60" customFormat="1" ht="31.5" x14ac:dyDescent="0.2">
      <c r="A1212" s="138" t="s">
        <v>22</v>
      </c>
      <c r="B1212" s="19">
        <v>912</v>
      </c>
      <c r="C1212" s="64" t="s">
        <v>76</v>
      </c>
      <c r="D1212" s="64" t="s">
        <v>54</v>
      </c>
      <c r="E1212" s="64" t="s">
        <v>836</v>
      </c>
      <c r="F1212" s="64">
        <v>200</v>
      </c>
      <c r="G1212" s="93">
        <f t="shared" si="332"/>
        <v>1200</v>
      </c>
      <c r="H1212" s="94">
        <f t="shared" si="332"/>
        <v>1200</v>
      </c>
      <c r="I1212" s="228"/>
      <c r="J1212" s="228"/>
      <c r="K1212" s="228"/>
      <c r="L1212" s="228"/>
      <c r="M1212" s="228"/>
      <c r="N1212" s="228"/>
      <c r="O1212" s="228"/>
      <c r="P1212" s="228"/>
      <c r="Q1212" s="228"/>
      <c r="R1212" s="228"/>
      <c r="S1212" s="228"/>
      <c r="T1212" s="228"/>
      <c r="U1212" s="228"/>
      <c r="V1212" s="228"/>
      <c r="W1212" s="228"/>
      <c r="X1212" s="228"/>
      <c r="Y1212" s="228"/>
      <c r="Z1212" s="228"/>
      <c r="AA1212" s="228"/>
      <c r="AB1212" s="228"/>
      <c r="AC1212" s="228"/>
      <c r="AD1212" s="228"/>
      <c r="AE1212" s="228"/>
      <c r="AF1212" s="228"/>
      <c r="AG1212" s="228"/>
      <c r="AH1212" s="228"/>
      <c r="AI1212" s="228"/>
      <c r="AJ1212" s="228"/>
      <c r="AK1212" s="228"/>
      <c r="AL1212" s="228"/>
      <c r="AM1212" s="228"/>
      <c r="AN1212" s="228"/>
      <c r="AO1212" s="228"/>
      <c r="AP1212" s="228"/>
      <c r="AQ1212" s="228"/>
      <c r="AR1212" s="228"/>
      <c r="AS1212" s="228"/>
      <c r="AT1212" s="228"/>
    </row>
    <row r="1213" spans="1:46" s="60" customFormat="1" ht="31.5" x14ac:dyDescent="0.2">
      <c r="A1213" s="138" t="s">
        <v>17</v>
      </c>
      <c r="B1213" s="19">
        <v>912</v>
      </c>
      <c r="C1213" s="64" t="s">
        <v>76</v>
      </c>
      <c r="D1213" s="64" t="s">
        <v>54</v>
      </c>
      <c r="E1213" s="64" t="s">
        <v>836</v>
      </c>
      <c r="F1213" s="64">
        <v>240</v>
      </c>
      <c r="G1213" s="93">
        <f t="shared" si="332"/>
        <v>1200</v>
      </c>
      <c r="H1213" s="94">
        <f t="shared" si="332"/>
        <v>1200</v>
      </c>
      <c r="I1213" s="228"/>
      <c r="J1213" s="228"/>
      <c r="K1213" s="228"/>
      <c r="L1213" s="228"/>
      <c r="M1213" s="228"/>
      <c r="N1213" s="228"/>
      <c r="O1213" s="228"/>
      <c r="P1213" s="228"/>
      <c r="Q1213" s="228"/>
      <c r="R1213" s="228"/>
      <c r="S1213" s="228"/>
      <c r="T1213" s="228"/>
      <c r="U1213" s="228"/>
      <c r="V1213" s="228"/>
      <c r="W1213" s="228"/>
      <c r="X1213" s="228"/>
      <c r="Y1213" s="228"/>
      <c r="Z1213" s="228"/>
      <c r="AA1213" s="228"/>
      <c r="AB1213" s="228"/>
      <c r="AC1213" s="228"/>
      <c r="AD1213" s="228"/>
      <c r="AE1213" s="228"/>
      <c r="AF1213" s="228"/>
      <c r="AG1213" s="228"/>
      <c r="AH1213" s="228"/>
      <c r="AI1213" s="228"/>
      <c r="AJ1213" s="228"/>
      <c r="AK1213" s="228"/>
      <c r="AL1213" s="228"/>
      <c r="AM1213" s="228"/>
      <c r="AN1213" s="228"/>
      <c r="AO1213" s="228"/>
      <c r="AP1213" s="228"/>
      <c r="AQ1213" s="228"/>
      <c r="AR1213" s="228"/>
      <c r="AS1213" s="228"/>
      <c r="AT1213" s="228"/>
    </row>
    <row r="1214" spans="1:46" s="60" customFormat="1" x14ac:dyDescent="0.2">
      <c r="A1214" s="137" t="s">
        <v>826</v>
      </c>
      <c r="B1214" s="19">
        <v>912</v>
      </c>
      <c r="C1214" s="64" t="s">
        <v>76</v>
      </c>
      <c r="D1214" s="64" t="s">
        <v>54</v>
      </c>
      <c r="E1214" s="64" t="s">
        <v>836</v>
      </c>
      <c r="F1214" s="64" t="s">
        <v>126</v>
      </c>
      <c r="G1214" s="93">
        <v>1200</v>
      </c>
      <c r="H1214" s="94">
        <v>1200</v>
      </c>
      <c r="I1214" s="228"/>
      <c r="J1214" s="228"/>
      <c r="K1214" s="228"/>
      <c r="L1214" s="228"/>
      <c r="M1214" s="228"/>
      <c r="N1214" s="228"/>
      <c r="O1214" s="228"/>
      <c r="P1214" s="228"/>
      <c r="Q1214" s="228"/>
      <c r="R1214" s="228"/>
      <c r="S1214" s="228"/>
      <c r="T1214" s="228"/>
      <c r="U1214" s="228"/>
      <c r="V1214" s="228"/>
      <c r="W1214" s="228"/>
      <c r="X1214" s="228"/>
      <c r="Y1214" s="228"/>
      <c r="Z1214" s="228"/>
      <c r="AA1214" s="228"/>
      <c r="AB1214" s="228"/>
      <c r="AC1214" s="228"/>
      <c r="AD1214" s="228"/>
      <c r="AE1214" s="228"/>
      <c r="AF1214" s="228"/>
      <c r="AG1214" s="228"/>
      <c r="AH1214" s="228"/>
      <c r="AI1214" s="228"/>
      <c r="AJ1214" s="228"/>
      <c r="AK1214" s="228"/>
      <c r="AL1214" s="228"/>
      <c r="AM1214" s="228"/>
      <c r="AN1214" s="228"/>
      <c r="AO1214" s="228"/>
      <c r="AP1214" s="228"/>
      <c r="AQ1214" s="228"/>
      <c r="AR1214" s="228"/>
      <c r="AS1214" s="228"/>
      <c r="AT1214" s="228"/>
    </row>
    <row r="1215" spans="1:46" s="109" customFormat="1" x14ac:dyDescent="0.2">
      <c r="A1215" s="135" t="s">
        <v>787</v>
      </c>
      <c r="B1215" s="2">
        <v>912</v>
      </c>
      <c r="C1215" s="15" t="s">
        <v>69</v>
      </c>
      <c r="D1215" s="15"/>
      <c r="E1215" s="15"/>
      <c r="F1215" s="15"/>
      <c r="G1215" s="71">
        <f t="shared" ref="G1215:H1220" si="333">G1216</f>
        <v>39950</v>
      </c>
      <c r="H1215" s="82">
        <f t="shared" si="333"/>
        <v>39950</v>
      </c>
      <c r="I1215" s="226"/>
      <c r="J1215" s="226"/>
      <c r="K1215" s="226"/>
      <c r="L1215" s="226"/>
      <c r="M1215" s="226"/>
      <c r="N1215" s="226"/>
      <c r="O1215" s="226"/>
      <c r="P1215" s="226"/>
      <c r="Q1215" s="226"/>
      <c r="R1215" s="226"/>
      <c r="S1215" s="226"/>
      <c r="T1215" s="226"/>
      <c r="U1215" s="226"/>
      <c r="V1215" s="226"/>
      <c r="W1215" s="226"/>
      <c r="X1215" s="226"/>
      <c r="Y1215" s="226"/>
      <c r="Z1215" s="226"/>
      <c r="AA1215" s="226"/>
      <c r="AB1215" s="226"/>
      <c r="AC1215" s="226"/>
      <c r="AD1215" s="226"/>
      <c r="AE1215" s="226"/>
      <c r="AF1215" s="226"/>
      <c r="AG1215" s="226"/>
      <c r="AH1215" s="226"/>
      <c r="AI1215" s="226"/>
      <c r="AJ1215" s="226"/>
      <c r="AK1215" s="226"/>
      <c r="AL1215" s="226"/>
      <c r="AM1215" s="226"/>
      <c r="AN1215" s="226"/>
      <c r="AO1215" s="226"/>
      <c r="AP1215" s="226"/>
      <c r="AQ1215" s="226"/>
      <c r="AR1215" s="226"/>
      <c r="AS1215" s="226"/>
      <c r="AT1215" s="226"/>
    </row>
    <row r="1216" spans="1:46" s="109" customFormat="1" ht="31.5" x14ac:dyDescent="0.2">
      <c r="A1216" s="135" t="s">
        <v>807</v>
      </c>
      <c r="B1216" s="2">
        <v>912</v>
      </c>
      <c r="C1216" s="15" t="s">
        <v>69</v>
      </c>
      <c r="D1216" s="15" t="s">
        <v>60</v>
      </c>
      <c r="E1216" s="15"/>
      <c r="F1216" s="15"/>
      <c r="G1216" s="71">
        <f t="shared" si="333"/>
        <v>39950</v>
      </c>
      <c r="H1216" s="82">
        <f t="shared" si="333"/>
        <v>39950</v>
      </c>
      <c r="I1216" s="226"/>
      <c r="J1216" s="226"/>
      <c r="K1216" s="226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6"/>
      <c r="AF1216" s="226"/>
      <c r="AG1216" s="226"/>
      <c r="AH1216" s="226"/>
      <c r="AI1216" s="226"/>
      <c r="AJ1216" s="226"/>
      <c r="AK1216" s="226"/>
      <c r="AL1216" s="226"/>
      <c r="AM1216" s="226"/>
      <c r="AN1216" s="226"/>
      <c r="AO1216" s="226"/>
      <c r="AP1216" s="226"/>
      <c r="AQ1216" s="226"/>
      <c r="AR1216" s="226"/>
      <c r="AS1216" s="226"/>
      <c r="AT1216" s="226"/>
    </row>
    <row r="1217" spans="1:16304" s="59" customFormat="1" ht="31.5" x14ac:dyDescent="0.2">
      <c r="A1217" s="140" t="s">
        <v>709</v>
      </c>
      <c r="B1217" s="2">
        <v>912</v>
      </c>
      <c r="C1217" s="15" t="s">
        <v>69</v>
      </c>
      <c r="D1217" s="15" t="s">
        <v>60</v>
      </c>
      <c r="E1217" s="32" t="s">
        <v>208</v>
      </c>
      <c r="F1217" s="29"/>
      <c r="G1217" s="71">
        <f t="shared" si="333"/>
        <v>39950</v>
      </c>
      <c r="H1217" s="82">
        <f t="shared" si="333"/>
        <v>39950</v>
      </c>
      <c r="I1217" s="227"/>
      <c r="J1217" s="227"/>
      <c r="K1217" s="227"/>
      <c r="L1217" s="227"/>
      <c r="M1217" s="227"/>
      <c r="N1217" s="227"/>
      <c r="O1217" s="227"/>
      <c r="P1217" s="227"/>
      <c r="Q1217" s="227"/>
      <c r="R1217" s="227"/>
      <c r="S1217" s="227"/>
      <c r="T1217" s="227"/>
      <c r="U1217" s="227"/>
      <c r="V1217" s="227"/>
      <c r="W1217" s="227"/>
      <c r="X1217" s="227"/>
      <c r="Y1217" s="227"/>
      <c r="Z1217" s="227"/>
      <c r="AA1217" s="227"/>
      <c r="AB1217" s="227"/>
      <c r="AC1217" s="227"/>
      <c r="AD1217" s="227"/>
      <c r="AE1217" s="227"/>
      <c r="AF1217" s="227"/>
      <c r="AG1217" s="227"/>
      <c r="AH1217" s="227"/>
      <c r="AI1217" s="227"/>
      <c r="AJ1217" s="227"/>
      <c r="AK1217" s="227"/>
      <c r="AL1217" s="227"/>
      <c r="AM1217" s="227"/>
      <c r="AN1217" s="227"/>
      <c r="AO1217" s="227"/>
      <c r="AP1217" s="227"/>
      <c r="AQ1217" s="227"/>
      <c r="AR1217" s="227"/>
      <c r="AS1217" s="227"/>
      <c r="AT1217" s="227"/>
    </row>
    <row r="1218" spans="1:16304" s="105" customFormat="1" x14ac:dyDescent="0.2">
      <c r="A1218" s="141" t="s">
        <v>788</v>
      </c>
      <c r="B1218" s="1">
        <v>912</v>
      </c>
      <c r="C1218" s="63" t="s">
        <v>69</v>
      </c>
      <c r="D1218" s="63" t="s">
        <v>60</v>
      </c>
      <c r="E1218" s="30" t="s">
        <v>789</v>
      </c>
      <c r="F1218" s="63"/>
      <c r="G1218" s="100">
        <f t="shared" si="333"/>
        <v>39950</v>
      </c>
      <c r="H1218" s="101">
        <f t="shared" si="333"/>
        <v>39950</v>
      </c>
      <c r="I1218" s="229"/>
      <c r="J1218" s="229"/>
      <c r="K1218" s="229"/>
      <c r="L1218" s="229"/>
      <c r="M1218" s="229"/>
      <c r="N1218" s="229"/>
      <c r="O1218" s="229"/>
      <c r="P1218" s="229"/>
      <c r="Q1218" s="229"/>
      <c r="R1218" s="229"/>
      <c r="S1218" s="229"/>
      <c r="T1218" s="229"/>
      <c r="U1218" s="229"/>
      <c r="V1218" s="229"/>
      <c r="W1218" s="229"/>
      <c r="X1218" s="229"/>
      <c r="Y1218" s="229"/>
      <c r="Z1218" s="229"/>
      <c r="AA1218" s="229"/>
      <c r="AB1218" s="229"/>
      <c r="AC1218" s="229"/>
      <c r="AD1218" s="229"/>
      <c r="AE1218" s="229"/>
      <c r="AF1218" s="229"/>
      <c r="AG1218" s="229"/>
      <c r="AH1218" s="229"/>
      <c r="AI1218" s="229"/>
      <c r="AJ1218" s="229"/>
      <c r="AK1218" s="229"/>
      <c r="AL1218" s="229"/>
      <c r="AM1218" s="229"/>
      <c r="AN1218" s="229"/>
      <c r="AO1218" s="229"/>
      <c r="AP1218" s="229"/>
      <c r="AQ1218" s="229"/>
      <c r="AR1218" s="229"/>
      <c r="AS1218" s="229"/>
      <c r="AT1218" s="229"/>
    </row>
    <row r="1219" spans="1:16304" s="59" customFormat="1" ht="31.5" x14ac:dyDescent="0.2">
      <c r="A1219" s="140" t="s">
        <v>790</v>
      </c>
      <c r="B1219" s="2">
        <v>912</v>
      </c>
      <c r="C1219" s="15" t="s">
        <v>69</v>
      </c>
      <c r="D1219" s="15" t="s">
        <v>60</v>
      </c>
      <c r="E1219" s="24" t="s">
        <v>791</v>
      </c>
      <c r="F1219" s="15"/>
      <c r="G1219" s="71">
        <f t="shared" si="333"/>
        <v>39950</v>
      </c>
      <c r="H1219" s="82">
        <f t="shared" si="333"/>
        <v>39950</v>
      </c>
      <c r="I1219" s="227"/>
      <c r="J1219" s="227"/>
      <c r="K1219" s="227"/>
      <c r="L1219" s="227"/>
      <c r="M1219" s="227"/>
      <c r="N1219" s="227"/>
      <c r="O1219" s="227"/>
      <c r="P1219" s="227"/>
      <c r="Q1219" s="227"/>
      <c r="R1219" s="227"/>
      <c r="S1219" s="227"/>
      <c r="T1219" s="227"/>
      <c r="U1219" s="227"/>
      <c r="V1219" s="227"/>
      <c r="W1219" s="227"/>
      <c r="X1219" s="227"/>
      <c r="Y1219" s="227"/>
      <c r="Z1219" s="227"/>
      <c r="AA1219" s="227"/>
      <c r="AB1219" s="227"/>
      <c r="AC1219" s="227"/>
      <c r="AD1219" s="227"/>
      <c r="AE1219" s="227"/>
      <c r="AF1219" s="227"/>
      <c r="AG1219" s="227"/>
      <c r="AH1219" s="227"/>
      <c r="AI1219" s="227"/>
      <c r="AJ1219" s="227"/>
      <c r="AK1219" s="227"/>
      <c r="AL1219" s="227"/>
      <c r="AM1219" s="227"/>
      <c r="AN1219" s="227"/>
      <c r="AO1219" s="227"/>
      <c r="AP1219" s="227"/>
      <c r="AQ1219" s="227"/>
      <c r="AR1219" s="227"/>
      <c r="AS1219" s="227"/>
      <c r="AT1219" s="227"/>
    </row>
    <row r="1220" spans="1:16304" x14ac:dyDescent="0.2">
      <c r="A1220" s="138" t="s">
        <v>792</v>
      </c>
      <c r="B1220" s="65">
        <v>912</v>
      </c>
      <c r="C1220" s="64" t="s">
        <v>69</v>
      </c>
      <c r="D1220" s="64" t="s">
        <v>60</v>
      </c>
      <c r="E1220" s="65" t="s">
        <v>791</v>
      </c>
      <c r="F1220" s="65">
        <v>700</v>
      </c>
      <c r="G1220" s="93">
        <f t="shared" si="333"/>
        <v>39950</v>
      </c>
      <c r="H1220" s="94">
        <f t="shared" si="333"/>
        <v>39950</v>
      </c>
    </row>
    <row r="1221" spans="1:16304" x14ac:dyDescent="0.2">
      <c r="A1221" s="138" t="s">
        <v>793</v>
      </c>
      <c r="B1221" s="65">
        <v>912</v>
      </c>
      <c r="C1221" s="64" t="s">
        <v>69</v>
      </c>
      <c r="D1221" s="64" t="s">
        <v>60</v>
      </c>
      <c r="E1221" s="65" t="s">
        <v>791</v>
      </c>
      <c r="F1221" s="65">
        <v>730</v>
      </c>
      <c r="G1221" s="93">
        <v>39950</v>
      </c>
      <c r="H1221" s="94">
        <v>39950</v>
      </c>
    </row>
    <row r="1222" spans="1:16304" s="60" customFormat="1" x14ac:dyDescent="0.2">
      <c r="A1222" s="137"/>
      <c r="B1222" s="65"/>
      <c r="C1222" s="64"/>
      <c r="D1222" s="64"/>
      <c r="E1222" s="27"/>
      <c r="F1222" s="33"/>
      <c r="G1222" s="93"/>
      <c r="H1222" s="94"/>
      <c r="I1222" s="228"/>
      <c r="J1222" s="228"/>
      <c r="K1222" s="228"/>
      <c r="L1222" s="228"/>
      <c r="M1222" s="228"/>
      <c r="N1222" s="228"/>
      <c r="O1222" s="228"/>
      <c r="P1222" s="228"/>
      <c r="Q1222" s="228"/>
      <c r="R1222" s="228"/>
      <c r="S1222" s="228"/>
      <c r="T1222" s="228"/>
      <c r="U1222" s="228"/>
      <c r="V1222" s="228"/>
      <c r="W1222" s="228"/>
      <c r="X1222" s="228"/>
      <c r="Y1222" s="228"/>
      <c r="Z1222" s="228"/>
      <c r="AA1222" s="228"/>
      <c r="AB1222" s="228"/>
      <c r="AC1222" s="228"/>
      <c r="AD1222" s="228"/>
      <c r="AE1222" s="228"/>
      <c r="AF1222" s="228"/>
      <c r="AG1222" s="228"/>
      <c r="AH1222" s="228"/>
      <c r="AI1222" s="228"/>
      <c r="AJ1222" s="228"/>
      <c r="AK1222" s="228"/>
      <c r="AL1222" s="228"/>
      <c r="AM1222" s="228"/>
      <c r="AN1222" s="228"/>
      <c r="AO1222" s="228"/>
      <c r="AP1222" s="228"/>
      <c r="AQ1222" s="228"/>
      <c r="AR1222" s="228"/>
      <c r="AS1222" s="228"/>
      <c r="AT1222" s="228"/>
    </row>
    <row r="1223" spans="1:16304" s="60" customFormat="1" x14ac:dyDescent="0.2">
      <c r="A1223" s="137"/>
      <c r="B1223" s="65"/>
      <c r="C1223" s="64"/>
      <c r="D1223" s="64"/>
      <c r="E1223" s="27"/>
      <c r="F1223" s="33"/>
      <c r="G1223" s="93"/>
      <c r="H1223" s="94"/>
      <c r="I1223" s="228"/>
      <c r="J1223" s="228"/>
      <c r="K1223" s="228"/>
      <c r="L1223" s="228"/>
      <c r="M1223" s="228"/>
      <c r="N1223" s="228"/>
      <c r="O1223" s="228"/>
      <c r="P1223" s="228"/>
      <c r="Q1223" s="228"/>
      <c r="R1223" s="228"/>
      <c r="S1223" s="228"/>
      <c r="T1223" s="228"/>
      <c r="U1223" s="228"/>
      <c r="V1223" s="228"/>
      <c r="W1223" s="228"/>
      <c r="X1223" s="228"/>
      <c r="Y1223" s="228"/>
      <c r="Z1223" s="228"/>
      <c r="AA1223" s="228"/>
      <c r="AB1223" s="228"/>
      <c r="AC1223" s="228"/>
      <c r="AD1223" s="228"/>
      <c r="AE1223" s="228"/>
      <c r="AF1223" s="228"/>
      <c r="AG1223" s="228"/>
      <c r="AH1223" s="228"/>
      <c r="AI1223" s="228"/>
      <c r="AJ1223" s="228"/>
      <c r="AK1223" s="228"/>
      <c r="AL1223" s="228"/>
      <c r="AM1223" s="228"/>
      <c r="AN1223" s="228"/>
      <c r="AO1223" s="228"/>
      <c r="AP1223" s="228"/>
      <c r="AQ1223" s="228"/>
      <c r="AR1223" s="228"/>
      <c r="AS1223" s="228"/>
      <c r="AT1223" s="228"/>
    </row>
    <row r="1224" spans="1:16304" s="89" customFormat="1" ht="37.5" customHeight="1" x14ac:dyDescent="0.2">
      <c r="A1224" s="134" t="s">
        <v>611</v>
      </c>
      <c r="B1224" s="3">
        <v>915</v>
      </c>
      <c r="C1224" s="3"/>
      <c r="D1224" s="3"/>
      <c r="E1224" s="4"/>
      <c r="F1224" s="4"/>
      <c r="G1224" s="70">
        <f>G1225+G1249+G1326+G1456</f>
        <v>717517</v>
      </c>
      <c r="H1224" s="81">
        <f>H1225+H1249+H1326+H1456</f>
        <v>616982</v>
      </c>
      <c r="I1224" s="224"/>
      <c r="J1224" s="224"/>
      <c r="K1224" s="224"/>
      <c r="L1224" s="224"/>
      <c r="M1224" s="224"/>
      <c r="N1224" s="224"/>
      <c r="O1224" s="224"/>
      <c r="P1224" s="224"/>
      <c r="Q1224" s="224"/>
      <c r="R1224" s="224"/>
      <c r="S1224" s="224"/>
      <c r="T1224" s="224"/>
      <c r="U1224" s="224"/>
      <c r="V1224" s="224"/>
      <c r="W1224" s="224"/>
      <c r="X1224" s="224"/>
      <c r="Y1224" s="224"/>
      <c r="Z1224" s="224"/>
      <c r="AA1224" s="224"/>
      <c r="AB1224" s="224"/>
      <c r="AC1224" s="224"/>
      <c r="AD1224" s="224"/>
      <c r="AE1224" s="224"/>
      <c r="AF1224" s="224"/>
      <c r="AG1224" s="224"/>
      <c r="AH1224" s="224"/>
      <c r="AI1224" s="224"/>
      <c r="AJ1224" s="224"/>
      <c r="AK1224" s="224"/>
      <c r="AL1224" s="224"/>
      <c r="AM1224" s="224"/>
      <c r="AN1224" s="224"/>
      <c r="AO1224" s="224"/>
      <c r="AP1224" s="224"/>
      <c r="AQ1224" s="224"/>
      <c r="AR1224" s="224"/>
      <c r="AS1224" s="224"/>
      <c r="AT1224" s="224"/>
    </row>
    <row r="1225" spans="1:16304" s="60" customFormat="1" ht="18.75" x14ac:dyDescent="0.2">
      <c r="A1225" s="148" t="s">
        <v>186</v>
      </c>
      <c r="B1225" s="2">
        <v>915</v>
      </c>
      <c r="C1225" s="4" t="s">
        <v>53</v>
      </c>
      <c r="D1225" s="4"/>
      <c r="E1225" s="4"/>
      <c r="F1225" s="4"/>
      <c r="G1225" s="70">
        <f t="shared" ref="G1225:H1225" si="334">G1226</f>
        <v>3833</v>
      </c>
      <c r="H1225" s="81">
        <f t="shared" si="334"/>
        <v>3833</v>
      </c>
      <c r="I1225" s="228"/>
      <c r="J1225" s="228"/>
      <c r="K1225" s="228"/>
      <c r="L1225" s="228"/>
      <c r="M1225" s="228"/>
      <c r="N1225" s="228"/>
      <c r="O1225" s="228"/>
      <c r="P1225" s="228"/>
      <c r="Q1225" s="228"/>
      <c r="R1225" s="228"/>
      <c r="S1225" s="228"/>
      <c r="T1225" s="228"/>
      <c r="U1225" s="228"/>
      <c r="V1225" s="228"/>
      <c r="W1225" s="228"/>
      <c r="X1225" s="228"/>
      <c r="Y1225" s="228"/>
      <c r="Z1225" s="228"/>
      <c r="AA1225" s="228"/>
      <c r="AB1225" s="228"/>
      <c r="AC1225" s="228"/>
      <c r="AD1225" s="228"/>
      <c r="AE1225" s="228"/>
      <c r="AF1225" s="228"/>
      <c r="AG1225" s="228"/>
      <c r="AH1225" s="228"/>
      <c r="AI1225" s="228"/>
      <c r="AJ1225" s="228"/>
      <c r="AK1225" s="228"/>
      <c r="AL1225" s="228"/>
      <c r="AM1225" s="228"/>
      <c r="AN1225" s="228"/>
      <c r="AO1225" s="228"/>
      <c r="AP1225" s="228"/>
      <c r="AQ1225" s="228"/>
      <c r="AR1225" s="228"/>
      <c r="AS1225" s="228"/>
      <c r="AT1225" s="228"/>
    </row>
    <row r="1226" spans="1:16304" s="60" customFormat="1" ht="31.5" x14ac:dyDescent="0.2">
      <c r="A1226" s="135" t="s">
        <v>150</v>
      </c>
      <c r="B1226" s="2">
        <v>915</v>
      </c>
      <c r="C1226" s="15" t="s">
        <v>53</v>
      </c>
      <c r="D1226" s="15" t="s">
        <v>74</v>
      </c>
      <c r="E1226" s="15"/>
      <c r="F1226" s="15"/>
      <c r="G1226" s="111">
        <f t="shared" ref="G1226:H1226" si="335">G1227</f>
        <v>3833</v>
      </c>
      <c r="H1226" s="112">
        <f t="shared" si="335"/>
        <v>3833</v>
      </c>
      <c r="I1226" s="228"/>
      <c r="J1226" s="228"/>
      <c r="K1226" s="228"/>
      <c r="L1226" s="228"/>
      <c r="M1226" s="228"/>
      <c r="N1226" s="228"/>
      <c r="O1226" s="228"/>
      <c r="P1226" s="228"/>
      <c r="Q1226" s="228"/>
      <c r="R1226" s="228"/>
      <c r="S1226" s="228"/>
      <c r="T1226" s="228"/>
      <c r="U1226" s="228"/>
      <c r="V1226" s="228"/>
      <c r="W1226" s="228"/>
      <c r="X1226" s="228"/>
      <c r="Y1226" s="228"/>
      <c r="Z1226" s="228"/>
      <c r="AA1226" s="228"/>
      <c r="AB1226" s="228"/>
      <c r="AC1226" s="228"/>
      <c r="AD1226" s="228"/>
      <c r="AE1226" s="228"/>
      <c r="AF1226" s="228"/>
      <c r="AG1226" s="228"/>
      <c r="AH1226" s="228"/>
      <c r="AI1226" s="228"/>
      <c r="AJ1226" s="228"/>
      <c r="AK1226" s="228"/>
      <c r="AL1226" s="228"/>
      <c r="AM1226" s="228"/>
      <c r="AN1226" s="228"/>
      <c r="AO1226" s="228"/>
      <c r="AP1226" s="228"/>
      <c r="AQ1226" s="228"/>
      <c r="AR1226" s="228"/>
      <c r="AS1226" s="228"/>
      <c r="AT1226" s="228"/>
    </row>
    <row r="1227" spans="1:16304" s="60" customFormat="1" ht="31.5" x14ac:dyDescent="0.2">
      <c r="A1227" s="156" t="s">
        <v>648</v>
      </c>
      <c r="B1227" s="2">
        <v>915</v>
      </c>
      <c r="C1227" s="15" t="s">
        <v>53</v>
      </c>
      <c r="D1227" s="15" t="s">
        <v>74</v>
      </c>
      <c r="E1227" s="80" t="s">
        <v>282</v>
      </c>
      <c r="F1227" s="52"/>
      <c r="G1227" s="194">
        <f>G1228+G1241</f>
        <v>3833</v>
      </c>
      <c r="H1227" s="195">
        <f>H1228+H1241</f>
        <v>3833</v>
      </c>
      <c r="I1227" s="205"/>
      <c r="J1227" s="206"/>
      <c r="K1227" s="207"/>
      <c r="L1227" s="207"/>
      <c r="M1227" s="208"/>
      <c r="N1227" s="209"/>
      <c r="O1227" s="210"/>
      <c r="P1227" s="210"/>
      <c r="Q1227" s="210"/>
      <c r="R1227" s="205"/>
      <c r="S1227" s="206"/>
      <c r="T1227" s="207"/>
      <c r="U1227" s="207"/>
      <c r="V1227" s="208"/>
      <c r="W1227" s="209"/>
      <c r="X1227" s="210"/>
      <c r="Y1227" s="210"/>
      <c r="Z1227" s="210"/>
      <c r="AA1227" s="205"/>
      <c r="AB1227" s="206"/>
      <c r="AC1227" s="207"/>
      <c r="AD1227" s="207"/>
      <c r="AE1227" s="208"/>
      <c r="AF1227" s="209"/>
      <c r="AG1227" s="210"/>
      <c r="AH1227" s="210"/>
      <c r="AI1227" s="210"/>
      <c r="AJ1227" s="205"/>
      <c r="AK1227" s="206"/>
      <c r="AL1227" s="207"/>
      <c r="AM1227" s="207"/>
      <c r="AN1227" s="208"/>
      <c r="AO1227" s="209"/>
      <c r="AP1227" s="210"/>
      <c r="AQ1227" s="210"/>
      <c r="AR1227" s="210"/>
      <c r="AS1227" s="205"/>
      <c r="AT1227" s="206"/>
      <c r="AU1227" s="221"/>
      <c r="AV1227" s="15"/>
      <c r="AW1227" s="80"/>
      <c r="AX1227" s="52"/>
      <c r="AY1227" s="69"/>
      <c r="AZ1227" s="69"/>
      <c r="BA1227" s="69"/>
      <c r="BB1227" s="107"/>
      <c r="BC1227" s="2"/>
      <c r="BD1227" s="15"/>
      <c r="BE1227" s="15"/>
      <c r="BF1227" s="80"/>
      <c r="BG1227" s="52"/>
      <c r="BH1227" s="69"/>
      <c r="BI1227" s="69"/>
      <c r="BJ1227" s="69"/>
      <c r="BK1227" s="107"/>
      <c r="BL1227" s="2"/>
      <c r="BM1227" s="15"/>
      <c r="BN1227" s="15"/>
      <c r="BO1227" s="80"/>
      <c r="BP1227" s="52"/>
      <c r="BQ1227" s="69"/>
      <c r="BR1227" s="69"/>
      <c r="BS1227" s="69"/>
      <c r="BT1227" s="107"/>
      <c r="BU1227" s="2"/>
      <c r="BV1227" s="15"/>
      <c r="BW1227" s="15"/>
      <c r="BX1227" s="80"/>
      <c r="BY1227" s="52"/>
      <c r="BZ1227" s="69"/>
      <c r="CA1227" s="69"/>
      <c r="CB1227" s="69"/>
      <c r="CC1227" s="107"/>
      <c r="CD1227" s="2"/>
      <c r="CE1227" s="15"/>
      <c r="CF1227" s="15"/>
      <c r="CG1227" s="80"/>
      <c r="CH1227" s="52"/>
      <c r="CI1227" s="69"/>
      <c r="CJ1227" s="69"/>
      <c r="CK1227" s="69"/>
      <c r="CL1227" s="107"/>
      <c r="CM1227" s="2"/>
      <c r="CN1227" s="15"/>
      <c r="CO1227" s="15"/>
      <c r="CP1227" s="80"/>
      <c r="CQ1227" s="52"/>
      <c r="CR1227" s="69"/>
      <c r="CS1227" s="69"/>
      <c r="CT1227" s="69"/>
      <c r="CU1227" s="107"/>
      <c r="CV1227" s="2"/>
      <c r="CW1227" s="15"/>
      <c r="CX1227" s="15"/>
      <c r="CY1227" s="80"/>
      <c r="CZ1227" s="52"/>
      <c r="DA1227" s="69"/>
      <c r="DB1227" s="69"/>
      <c r="DC1227" s="69"/>
      <c r="DD1227" s="107"/>
      <c r="DE1227" s="2"/>
      <c r="DF1227" s="15"/>
      <c r="DG1227" s="15"/>
      <c r="DH1227" s="80"/>
      <c r="DI1227" s="52"/>
      <c r="DJ1227" s="69"/>
      <c r="DK1227" s="69"/>
      <c r="DL1227" s="69"/>
      <c r="DM1227" s="107"/>
      <c r="DN1227" s="2"/>
      <c r="DO1227" s="15"/>
      <c r="DP1227" s="15"/>
      <c r="DQ1227" s="80"/>
      <c r="DR1227" s="52"/>
      <c r="DS1227" s="69"/>
      <c r="DT1227" s="69"/>
      <c r="DU1227" s="69"/>
      <c r="DV1227" s="107"/>
      <c r="DW1227" s="2"/>
      <c r="DX1227" s="15"/>
      <c r="DY1227" s="15"/>
      <c r="DZ1227" s="80"/>
      <c r="EA1227" s="52"/>
      <c r="EB1227" s="69"/>
      <c r="EC1227" s="69"/>
      <c r="ED1227" s="69"/>
      <c r="EE1227" s="107"/>
      <c r="EF1227" s="2"/>
      <c r="EG1227" s="15"/>
      <c r="EH1227" s="15"/>
      <c r="EI1227" s="80"/>
      <c r="EJ1227" s="52"/>
      <c r="EK1227" s="69"/>
      <c r="EL1227" s="69"/>
      <c r="EM1227" s="69"/>
      <c r="EN1227" s="107"/>
      <c r="EO1227" s="2"/>
      <c r="EP1227" s="15"/>
      <c r="EQ1227" s="15"/>
      <c r="ER1227" s="80"/>
      <c r="ES1227" s="52"/>
      <c r="ET1227" s="69"/>
      <c r="EU1227" s="69"/>
      <c r="EV1227" s="69"/>
      <c r="EW1227" s="107"/>
      <c r="EX1227" s="2"/>
      <c r="EY1227" s="15"/>
      <c r="EZ1227" s="15"/>
      <c r="FA1227" s="80"/>
      <c r="FB1227" s="52"/>
      <c r="FC1227" s="69"/>
      <c r="FD1227" s="69"/>
      <c r="FE1227" s="69"/>
      <c r="FF1227" s="107"/>
      <c r="FG1227" s="2"/>
      <c r="FH1227" s="15"/>
      <c r="FI1227" s="15"/>
      <c r="FJ1227" s="80"/>
      <c r="FK1227" s="52"/>
      <c r="FL1227" s="69"/>
      <c r="FM1227" s="69"/>
      <c r="FN1227" s="69"/>
      <c r="FO1227" s="107"/>
      <c r="FP1227" s="2"/>
      <c r="FQ1227" s="15"/>
      <c r="FR1227" s="15"/>
      <c r="FS1227" s="80"/>
      <c r="FT1227" s="52"/>
      <c r="FU1227" s="69"/>
      <c r="FV1227" s="69"/>
      <c r="FW1227" s="69"/>
      <c r="FX1227" s="107"/>
      <c r="FY1227" s="2"/>
      <c r="FZ1227" s="15"/>
      <c r="GA1227" s="15"/>
      <c r="GB1227" s="80"/>
      <c r="GC1227" s="52"/>
      <c r="GD1227" s="69"/>
      <c r="GE1227" s="69"/>
      <c r="GF1227" s="69"/>
      <c r="GG1227" s="107"/>
      <c r="GH1227" s="2"/>
      <c r="GI1227" s="15"/>
      <c r="GJ1227" s="15"/>
      <c r="GK1227" s="80"/>
      <c r="GL1227" s="52"/>
      <c r="GM1227" s="69"/>
      <c r="GN1227" s="69"/>
      <c r="GO1227" s="69"/>
      <c r="GP1227" s="107"/>
      <c r="GQ1227" s="2"/>
      <c r="GR1227" s="15"/>
      <c r="GS1227" s="15"/>
      <c r="GT1227" s="80"/>
      <c r="GU1227" s="52"/>
      <c r="GV1227" s="69"/>
      <c r="GW1227" s="69"/>
      <c r="GX1227" s="69"/>
      <c r="GY1227" s="107"/>
      <c r="GZ1227" s="2"/>
      <c r="HA1227" s="15"/>
      <c r="HB1227" s="15"/>
      <c r="HC1227" s="80"/>
      <c r="HD1227" s="52"/>
      <c r="HE1227" s="69"/>
      <c r="HF1227" s="69"/>
      <c r="HG1227" s="69"/>
      <c r="HH1227" s="107"/>
      <c r="HI1227" s="2"/>
      <c r="HJ1227" s="15"/>
      <c r="HK1227" s="15"/>
      <c r="HL1227" s="80"/>
      <c r="HM1227" s="52"/>
      <c r="HN1227" s="69"/>
      <c r="HO1227" s="69"/>
      <c r="HP1227" s="69"/>
      <c r="HQ1227" s="107"/>
      <c r="HR1227" s="2"/>
      <c r="HS1227" s="15"/>
      <c r="HT1227" s="15"/>
      <c r="HU1227" s="80"/>
      <c r="HV1227" s="52"/>
      <c r="HW1227" s="69"/>
      <c r="HX1227" s="69"/>
      <c r="HY1227" s="69"/>
      <c r="HZ1227" s="107"/>
      <c r="IA1227" s="2"/>
      <c r="IB1227" s="15"/>
      <c r="IC1227" s="15"/>
      <c r="ID1227" s="80"/>
      <c r="IE1227" s="52"/>
      <c r="IF1227" s="69"/>
      <c r="IG1227" s="69"/>
      <c r="IH1227" s="69"/>
      <c r="II1227" s="107"/>
      <c r="IJ1227" s="2"/>
      <c r="IK1227" s="15"/>
      <c r="IL1227" s="15"/>
      <c r="IM1227" s="80"/>
      <c r="IN1227" s="52"/>
      <c r="IO1227" s="69"/>
      <c r="IP1227" s="69"/>
      <c r="IQ1227" s="69"/>
      <c r="IR1227" s="107"/>
      <c r="IS1227" s="2"/>
      <c r="IT1227" s="15"/>
      <c r="IU1227" s="15"/>
      <c r="IV1227" s="80"/>
      <c r="IW1227" s="52"/>
      <c r="IX1227" s="69"/>
      <c r="IY1227" s="69"/>
      <c r="IZ1227" s="69"/>
      <c r="JA1227" s="107"/>
      <c r="JB1227" s="2"/>
      <c r="JC1227" s="15"/>
      <c r="JD1227" s="15"/>
      <c r="JE1227" s="80"/>
      <c r="JF1227" s="52"/>
      <c r="JG1227" s="69"/>
      <c r="JH1227" s="69"/>
      <c r="JI1227" s="69"/>
      <c r="JJ1227" s="107"/>
      <c r="JK1227" s="2"/>
      <c r="JL1227" s="15"/>
      <c r="JM1227" s="15"/>
      <c r="JN1227" s="80"/>
      <c r="JO1227" s="52"/>
      <c r="JP1227" s="69"/>
      <c r="JQ1227" s="69"/>
      <c r="JR1227" s="69"/>
      <c r="JS1227" s="107"/>
      <c r="JT1227" s="2"/>
      <c r="JU1227" s="15"/>
      <c r="JV1227" s="15"/>
      <c r="JW1227" s="80"/>
      <c r="JX1227" s="52"/>
      <c r="JY1227" s="69"/>
      <c r="JZ1227" s="69"/>
      <c r="KA1227" s="69"/>
      <c r="KB1227" s="107"/>
      <c r="KC1227" s="2"/>
      <c r="KD1227" s="15"/>
      <c r="KE1227" s="15"/>
      <c r="KF1227" s="80"/>
      <c r="KG1227" s="52"/>
      <c r="KH1227" s="69"/>
      <c r="KI1227" s="69"/>
      <c r="KJ1227" s="69"/>
      <c r="KK1227" s="107"/>
      <c r="KL1227" s="2"/>
      <c r="KM1227" s="15"/>
      <c r="KN1227" s="15"/>
      <c r="KO1227" s="80"/>
      <c r="KP1227" s="52"/>
      <c r="KQ1227" s="69"/>
      <c r="KR1227" s="69"/>
      <c r="KS1227" s="69"/>
      <c r="KT1227" s="107"/>
      <c r="KU1227" s="2"/>
      <c r="KV1227" s="15"/>
      <c r="KW1227" s="15"/>
      <c r="KX1227" s="80"/>
      <c r="KY1227" s="52"/>
      <c r="KZ1227" s="69"/>
      <c r="LA1227" s="69"/>
      <c r="LB1227" s="69"/>
      <c r="LC1227" s="107"/>
      <c r="LD1227" s="2"/>
      <c r="LE1227" s="15"/>
      <c r="LF1227" s="15"/>
      <c r="LG1227" s="80"/>
      <c r="LH1227" s="52"/>
      <c r="LI1227" s="69"/>
      <c r="LJ1227" s="69"/>
      <c r="LK1227" s="69"/>
      <c r="LL1227" s="107"/>
      <c r="LM1227" s="2"/>
      <c r="LN1227" s="15"/>
      <c r="LO1227" s="15"/>
      <c r="LP1227" s="80"/>
      <c r="LQ1227" s="52"/>
      <c r="LR1227" s="69"/>
      <c r="LS1227" s="69"/>
      <c r="LT1227" s="69"/>
      <c r="LU1227" s="107"/>
      <c r="LV1227" s="2"/>
      <c r="LW1227" s="15"/>
      <c r="LX1227" s="15"/>
      <c r="LY1227" s="80"/>
      <c r="LZ1227" s="52"/>
      <c r="MA1227" s="69"/>
      <c r="MB1227" s="69"/>
      <c r="MC1227" s="69"/>
      <c r="MD1227" s="107"/>
      <c r="ME1227" s="2"/>
      <c r="MF1227" s="15"/>
      <c r="MG1227" s="15"/>
      <c r="MH1227" s="80"/>
      <c r="MI1227" s="52"/>
      <c r="MJ1227" s="69"/>
      <c r="MK1227" s="69"/>
      <c r="ML1227" s="69"/>
      <c r="MM1227" s="107"/>
      <c r="MN1227" s="2"/>
      <c r="MO1227" s="15"/>
      <c r="MP1227" s="15"/>
      <c r="MQ1227" s="80"/>
      <c r="MR1227" s="52"/>
      <c r="MS1227" s="69"/>
      <c r="MT1227" s="69"/>
      <c r="MU1227" s="69"/>
      <c r="MV1227" s="107"/>
      <c r="MW1227" s="2"/>
      <c r="MX1227" s="15"/>
      <c r="MY1227" s="15"/>
      <c r="MZ1227" s="80"/>
      <c r="NA1227" s="52"/>
      <c r="NB1227" s="69"/>
      <c r="NC1227" s="69"/>
      <c r="ND1227" s="69"/>
      <c r="NE1227" s="107"/>
      <c r="NF1227" s="2"/>
      <c r="NG1227" s="15"/>
      <c r="NH1227" s="15"/>
      <c r="NI1227" s="80"/>
      <c r="NJ1227" s="52"/>
      <c r="NK1227" s="69"/>
      <c r="NL1227" s="69"/>
      <c r="NM1227" s="69"/>
      <c r="NN1227" s="107"/>
      <c r="NO1227" s="2"/>
      <c r="NP1227" s="15"/>
      <c r="NQ1227" s="15"/>
      <c r="NR1227" s="80"/>
      <c r="NS1227" s="52"/>
      <c r="NT1227" s="69"/>
      <c r="NU1227" s="69"/>
      <c r="NV1227" s="69"/>
      <c r="NW1227" s="107"/>
      <c r="NX1227" s="2"/>
      <c r="NY1227" s="15"/>
      <c r="NZ1227" s="15"/>
      <c r="OA1227" s="80"/>
      <c r="OB1227" s="52"/>
      <c r="OC1227" s="69"/>
      <c r="OD1227" s="69"/>
      <c r="OE1227" s="69"/>
      <c r="OF1227" s="107"/>
      <c r="OG1227" s="2"/>
      <c r="OH1227" s="15"/>
      <c r="OI1227" s="15"/>
      <c r="OJ1227" s="80"/>
      <c r="OK1227" s="52"/>
      <c r="OL1227" s="69"/>
      <c r="OM1227" s="69"/>
      <c r="ON1227" s="69"/>
      <c r="OO1227" s="107"/>
      <c r="OP1227" s="2"/>
      <c r="OQ1227" s="15"/>
      <c r="OR1227" s="15"/>
      <c r="OS1227" s="80"/>
      <c r="OT1227" s="52"/>
      <c r="OU1227" s="69"/>
      <c r="OV1227" s="69"/>
      <c r="OW1227" s="69"/>
      <c r="OX1227" s="107"/>
      <c r="OY1227" s="2"/>
      <c r="OZ1227" s="15"/>
      <c r="PA1227" s="15"/>
      <c r="PB1227" s="80"/>
      <c r="PC1227" s="52"/>
      <c r="PD1227" s="69"/>
      <c r="PE1227" s="69"/>
      <c r="PF1227" s="69"/>
      <c r="PG1227" s="107"/>
      <c r="PH1227" s="2"/>
      <c r="PI1227" s="15"/>
      <c r="PJ1227" s="15"/>
      <c r="PK1227" s="80"/>
      <c r="PL1227" s="52"/>
      <c r="PM1227" s="69"/>
      <c r="PN1227" s="69"/>
      <c r="PO1227" s="69"/>
      <c r="PP1227" s="107"/>
      <c r="PQ1227" s="2"/>
      <c r="PR1227" s="15"/>
      <c r="PS1227" s="15"/>
      <c r="PT1227" s="80"/>
      <c r="PU1227" s="52"/>
      <c r="PV1227" s="69"/>
      <c r="PW1227" s="69"/>
      <c r="PX1227" s="69"/>
      <c r="PY1227" s="107"/>
      <c r="PZ1227" s="2"/>
      <c r="QA1227" s="15"/>
      <c r="QB1227" s="15"/>
      <c r="QC1227" s="80"/>
      <c r="QD1227" s="52"/>
      <c r="QE1227" s="69"/>
      <c r="QF1227" s="69"/>
      <c r="QG1227" s="69"/>
      <c r="QH1227" s="107"/>
      <c r="QI1227" s="2"/>
      <c r="QJ1227" s="15"/>
      <c r="QK1227" s="15"/>
      <c r="QL1227" s="80"/>
      <c r="QM1227" s="52"/>
      <c r="QN1227" s="69"/>
      <c r="QO1227" s="69"/>
      <c r="QP1227" s="69"/>
      <c r="QQ1227" s="107"/>
      <c r="QR1227" s="2"/>
      <c r="QS1227" s="15"/>
      <c r="QT1227" s="15"/>
      <c r="QU1227" s="80"/>
      <c r="QV1227" s="52"/>
      <c r="QW1227" s="69"/>
      <c r="QX1227" s="69"/>
      <c r="QY1227" s="69"/>
      <c r="QZ1227" s="107"/>
      <c r="RA1227" s="2"/>
      <c r="RB1227" s="15"/>
      <c r="RC1227" s="15"/>
      <c r="RD1227" s="80"/>
      <c r="RE1227" s="52"/>
      <c r="RF1227" s="69"/>
      <c r="RG1227" s="69"/>
      <c r="RH1227" s="69"/>
      <c r="RI1227" s="107"/>
      <c r="RJ1227" s="2"/>
      <c r="RK1227" s="15"/>
      <c r="RL1227" s="15"/>
      <c r="RM1227" s="80"/>
      <c r="RN1227" s="52"/>
      <c r="RO1227" s="69"/>
      <c r="RP1227" s="69"/>
      <c r="RQ1227" s="69"/>
      <c r="RR1227" s="107"/>
      <c r="RS1227" s="2"/>
      <c r="RT1227" s="15"/>
      <c r="RU1227" s="15"/>
      <c r="RV1227" s="80"/>
      <c r="RW1227" s="52"/>
      <c r="RX1227" s="69"/>
      <c r="RY1227" s="69"/>
      <c r="RZ1227" s="69"/>
      <c r="SA1227" s="107"/>
      <c r="SB1227" s="2"/>
      <c r="SC1227" s="15"/>
      <c r="SD1227" s="15"/>
      <c r="SE1227" s="80"/>
      <c r="SF1227" s="52"/>
      <c r="SG1227" s="69"/>
      <c r="SH1227" s="69"/>
      <c r="SI1227" s="69"/>
      <c r="SJ1227" s="107"/>
      <c r="SK1227" s="2"/>
      <c r="SL1227" s="15"/>
      <c r="SM1227" s="15"/>
      <c r="SN1227" s="80"/>
      <c r="SO1227" s="52"/>
      <c r="SP1227" s="69"/>
      <c r="SQ1227" s="69"/>
      <c r="SR1227" s="69"/>
      <c r="SS1227" s="107"/>
      <c r="ST1227" s="2"/>
      <c r="SU1227" s="15"/>
      <c r="SV1227" s="15"/>
      <c r="SW1227" s="80"/>
      <c r="SX1227" s="52"/>
      <c r="SY1227" s="69"/>
      <c r="SZ1227" s="69"/>
      <c r="TA1227" s="69"/>
      <c r="TB1227" s="107"/>
      <c r="TC1227" s="2"/>
      <c r="TD1227" s="15"/>
      <c r="TE1227" s="15"/>
      <c r="TF1227" s="80"/>
      <c r="TG1227" s="52"/>
      <c r="TH1227" s="69"/>
      <c r="TI1227" s="69"/>
      <c r="TJ1227" s="69"/>
      <c r="TK1227" s="107"/>
      <c r="TL1227" s="2"/>
      <c r="TM1227" s="15"/>
      <c r="TN1227" s="15"/>
      <c r="TO1227" s="80"/>
      <c r="TP1227" s="52"/>
      <c r="TQ1227" s="69"/>
      <c r="TR1227" s="69"/>
      <c r="TS1227" s="69"/>
      <c r="TT1227" s="107"/>
      <c r="TU1227" s="2"/>
      <c r="TV1227" s="15"/>
      <c r="TW1227" s="15"/>
      <c r="TX1227" s="80"/>
      <c r="TY1227" s="52"/>
      <c r="TZ1227" s="69"/>
      <c r="UA1227" s="69"/>
      <c r="UB1227" s="69"/>
      <c r="UC1227" s="107"/>
      <c r="UD1227" s="2"/>
      <c r="UE1227" s="15"/>
      <c r="UF1227" s="15"/>
      <c r="UG1227" s="80"/>
      <c r="UH1227" s="52"/>
      <c r="UI1227" s="69"/>
      <c r="UJ1227" s="69"/>
      <c r="UK1227" s="69"/>
      <c r="UL1227" s="107"/>
      <c r="UM1227" s="2"/>
      <c r="UN1227" s="15"/>
      <c r="UO1227" s="15"/>
      <c r="UP1227" s="80"/>
      <c r="UQ1227" s="52"/>
      <c r="UR1227" s="69"/>
      <c r="US1227" s="69"/>
      <c r="UT1227" s="69"/>
      <c r="UU1227" s="107"/>
      <c r="UV1227" s="2"/>
      <c r="UW1227" s="15"/>
      <c r="UX1227" s="15"/>
      <c r="UY1227" s="80"/>
      <c r="UZ1227" s="52"/>
      <c r="VA1227" s="69"/>
      <c r="VB1227" s="69"/>
      <c r="VC1227" s="69"/>
      <c r="VD1227" s="107"/>
      <c r="VE1227" s="2"/>
      <c r="VF1227" s="15"/>
      <c r="VG1227" s="15"/>
      <c r="VH1227" s="80"/>
      <c r="VI1227" s="52"/>
      <c r="VJ1227" s="69"/>
      <c r="VK1227" s="69"/>
      <c r="VL1227" s="69"/>
      <c r="VM1227" s="107"/>
      <c r="VN1227" s="2"/>
      <c r="VO1227" s="15"/>
      <c r="VP1227" s="15"/>
      <c r="VQ1227" s="80"/>
      <c r="VR1227" s="52"/>
      <c r="VS1227" s="69"/>
      <c r="VT1227" s="69"/>
      <c r="VU1227" s="69"/>
      <c r="VV1227" s="107"/>
      <c r="VW1227" s="2"/>
      <c r="VX1227" s="15"/>
      <c r="VY1227" s="15"/>
      <c r="VZ1227" s="80"/>
      <c r="WA1227" s="52"/>
      <c r="WB1227" s="69"/>
      <c r="WC1227" s="69"/>
      <c r="WD1227" s="69"/>
      <c r="WE1227" s="107"/>
      <c r="WF1227" s="2"/>
      <c r="WG1227" s="15"/>
      <c r="WH1227" s="15"/>
      <c r="WI1227" s="80"/>
      <c r="WJ1227" s="52"/>
      <c r="WK1227" s="69"/>
      <c r="WL1227" s="69"/>
      <c r="WM1227" s="69"/>
      <c r="WN1227" s="107"/>
      <c r="WO1227" s="2"/>
      <c r="WP1227" s="15"/>
      <c r="WQ1227" s="15"/>
      <c r="WR1227" s="80"/>
      <c r="WS1227" s="52"/>
      <c r="WT1227" s="69"/>
      <c r="WU1227" s="69"/>
      <c r="WV1227" s="69"/>
      <c r="WW1227" s="107"/>
      <c r="WX1227" s="2"/>
      <c r="WY1227" s="15"/>
      <c r="WZ1227" s="15"/>
      <c r="XA1227" s="80"/>
      <c r="XB1227" s="52"/>
      <c r="XC1227" s="69"/>
      <c r="XD1227" s="69"/>
      <c r="XE1227" s="69"/>
      <c r="XF1227" s="107"/>
      <c r="XG1227" s="2"/>
      <c r="XH1227" s="15"/>
      <c r="XI1227" s="15"/>
      <c r="XJ1227" s="80"/>
      <c r="XK1227" s="52"/>
      <c r="XL1227" s="69"/>
      <c r="XM1227" s="69"/>
      <c r="XN1227" s="69"/>
      <c r="XO1227" s="107"/>
      <c r="XP1227" s="2"/>
      <c r="XQ1227" s="15"/>
      <c r="XR1227" s="15"/>
      <c r="XS1227" s="80"/>
      <c r="XT1227" s="52"/>
      <c r="XU1227" s="69"/>
      <c r="XV1227" s="69"/>
      <c r="XW1227" s="69"/>
      <c r="XX1227" s="107"/>
      <c r="XY1227" s="2"/>
      <c r="XZ1227" s="15"/>
      <c r="YA1227" s="15"/>
      <c r="YB1227" s="80"/>
      <c r="YC1227" s="52"/>
      <c r="YD1227" s="69"/>
      <c r="YE1227" s="69"/>
      <c r="YF1227" s="69"/>
      <c r="YG1227" s="107"/>
      <c r="YH1227" s="2"/>
      <c r="YI1227" s="15"/>
      <c r="YJ1227" s="15"/>
      <c r="YK1227" s="80"/>
      <c r="YL1227" s="52"/>
      <c r="YM1227" s="69"/>
      <c r="YN1227" s="69"/>
      <c r="YO1227" s="69"/>
      <c r="YP1227" s="107"/>
      <c r="YQ1227" s="2"/>
      <c r="YR1227" s="15"/>
      <c r="YS1227" s="15"/>
      <c r="YT1227" s="80"/>
      <c r="YU1227" s="52"/>
      <c r="YV1227" s="69"/>
      <c r="YW1227" s="69"/>
      <c r="YX1227" s="69"/>
      <c r="YY1227" s="107"/>
      <c r="YZ1227" s="2"/>
      <c r="ZA1227" s="15"/>
      <c r="ZB1227" s="15"/>
      <c r="ZC1227" s="80"/>
      <c r="ZD1227" s="52"/>
      <c r="ZE1227" s="69"/>
      <c r="ZF1227" s="69"/>
      <c r="ZG1227" s="69"/>
      <c r="ZH1227" s="107"/>
      <c r="ZI1227" s="2"/>
      <c r="ZJ1227" s="15"/>
      <c r="ZK1227" s="15"/>
      <c r="ZL1227" s="80"/>
      <c r="ZM1227" s="52"/>
      <c r="ZN1227" s="69"/>
      <c r="ZO1227" s="69"/>
      <c r="ZP1227" s="69"/>
      <c r="ZQ1227" s="107"/>
      <c r="ZR1227" s="2"/>
      <c r="ZS1227" s="15"/>
      <c r="ZT1227" s="15"/>
      <c r="ZU1227" s="80"/>
      <c r="ZV1227" s="52"/>
      <c r="ZW1227" s="69"/>
      <c r="ZX1227" s="69"/>
      <c r="ZY1227" s="69"/>
      <c r="ZZ1227" s="107"/>
      <c r="AAA1227" s="2"/>
      <c r="AAB1227" s="15"/>
      <c r="AAC1227" s="15"/>
      <c r="AAD1227" s="80"/>
      <c r="AAE1227" s="52"/>
      <c r="AAF1227" s="69"/>
      <c r="AAG1227" s="69"/>
      <c r="AAH1227" s="69"/>
      <c r="AAI1227" s="107"/>
      <c r="AAJ1227" s="2"/>
      <c r="AAK1227" s="15"/>
      <c r="AAL1227" s="15"/>
      <c r="AAM1227" s="80"/>
      <c r="AAN1227" s="52"/>
      <c r="AAO1227" s="69"/>
      <c r="AAP1227" s="69"/>
      <c r="AAQ1227" s="69"/>
      <c r="AAR1227" s="107"/>
      <c r="AAS1227" s="2"/>
      <c r="AAT1227" s="15"/>
      <c r="AAU1227" s="15"/>
      <c r="AAV1227" s="80"/>
      <c r="AAW1227" s="52"/>
      <c r="AAX1227" s="69"/>
      <c r="AAY1227" s="69"/>
      <c r="AAZ1227" s="69"/>
      <c r="ABA1227" s="107"/>
      <c r="ABB1227" s="2"/>
      <c r="ABC1227" s="15"/>
      <c r="ABD1227" s="15"/>
      <c r="ABE1227" s="80"/>
      <c r="ABF1227" s="52"/>
      <c r="ABG1227" s="69"/>
      <c r="ABH1227" s="69"/>
      <c r="ABI1227" s="69"/>
      <c r="ABJ1227" s="107"/>
      <c r="ABK1227" s="2"/>
      <c r="ABL1227" s="15"/>
      <c r="ABM1227" s="15"/>
      <c r="ABN1227" s="80"/>
      <c r="ABO1227" s="52"/>
      <c r="ABP1227" s="69"/>
      <c r="ABQ1227" s="69"/>
      <c r="ABR1227" s="69"/>
      <c r="ABS1227" s="107"/>
      <c r="ABT1227" s="2"/>
      <c r="ABU1227" s="15"/>
      <c r="ABV1227" s="15"/>
      <c r="ABW1227" s="80"/>
      <c r="ABX1227" s="52"/>
      <c r="ABY1227" s="69"/>
      <c r="ABZ1227" s="69"/>
      <c r="ACA1227" s="69"/>
      <c r="ACB1227" s="107"/>
      <c r="ACC1227" s="2"/>
      <c r="ACD1227" s="15"/>
      <c r="ACE1227" s="15"/>
      <c r="ACF1227" s="80"/>
      <c r="ACG1227" s="52"/>
      <c r="ACH1227" s="69"/>
      <c r="ACI1227" s="69"/>
      <c r="ACJ1227" s="69"/>
      <c r="ACK1227" s="107"/>
      <c r="ACL1227" s="2"/>
      <c r="ACM1227" s="15"/>
      <c r="ACN1227" s="15"/>
      <c r="ACO1227" s="80"/>
      <c r="ACP1227" s="52"/>
      <c r="ACQ1227" s="69"/>
      <c r="ACR1227" s="69"/>
      <c r="ACS1227" s="69"/>
      <c r="ACT1227" s="107"/>
      <c r="ACU1227" s="2"/>
      <c r="ACV1227" s="15"/>
      <c r="ACW1227" s="15"/>
      <c r="ACX1227" s="80"/>
      <c r="ACY1227" s="52"/>
      <c r="ACZ1227" s="69"/>
      <c r="ADA1227" s="69"/>
      <c r="ADB1227" s="69"/>
      <c r="ADC1227" s="107"/>
      <c r="ADD1227" s="2"/>
      <c r="ADE1227" s="15"/>
      <c r="ADF1227" s="15"/>
      <c r="ADG1227" s="80"/>
      <c r="ADH1227" s="52"/>
      <c r="ADI1227" s="69"/>
      <c r="ADJ1227" s="69"/>
      <c r="ADK1227" s="69"/>
      <c r="ADL1227" s="107"/>
      <c r="ADM1227" s="2"/>
      <c r="ADN1227" s="15"/>
      <c r="ADO1227" s="15"/>
      <c r="ADP1227" s="80"/>
      <c r="ADQ1227" s="52"/>
      <c r="ADR1227" s="69"/>
      <c r="ADS1227" s="69"/>
      <c r="ADT1227" s="69"/>
      <c r="ADU1227" s="107"/>
      <c r="ADV1227" s="2"/>
      <c r="ADW1227" s="15"/>
      <c r="ADX1227" s="15"/>
      <c r="ADY1227" s="80"/>
      <c r="ADZ1227" s="52"/>
      <c r="AEA1227" s="69"/>
      <c r="AEB1227" s="69"/>
      <c r="AEC1227" s="69"/>
      <c r="AED1227" s="107"/>
      <c r="AEE1227" s="2"/>
      <c r="AEF1227" s="15"/>
      <c r="AEG1227" s="15"/>
      <c r="AEH1227" s="80"/>
      <c r="AEI1227" s="52"/>
      <c r="AEJ1227" s="69"/>
      <c r="AEK1227" s="69"/>
      <c r="AEL1227" s="69"/>
      <c r="AEM1227" s="107"/>
      <c r="AEN1227" s="2"/>
      <c r="AEO1227" s="15"/>
      <c r="AEP1227" s="15"/>
      <c r="AEQ1227" s="80"/>
      <c r="AER1227" s="52"/>
      <c r="AES1227" s="69"/>
      <c r="AET1227" s="69"/>
      <c r="AEU1227" s="69"/>
      <c r="AEV1227" s="107"/>
      <c r="AEW1227" s="2"/>
      <c r="AEX1227" s="15"/>
      <c r="AEY1227" s="15"/>
      <c r="AEZ1227" s="80"/>
      <c r="AFA1227" s="52"/>
      <c r="AFB1227" s="69"/>
      <c r="AFC1227" s="69"/>
      <c r="AFD1227" s="69"/>
      <c r="AFE1227" s="107"/>
      <c r="AFF1227" s="2"/>
      <c r="AFG1227" s="15"/>
      <c r="AFH1227" s="15"/>
      <c r="AFI1227" s="80"/>
      <c r="AFJ1227" s="52"/>
      <c r="AFK1227" s="69"/>
      <c r="AFL1227" s="69"/>
      <c r="AFM1227" s="69"/>
      <c r="AFN1227" s="107"/>
      <c r="AFO1227" s="2"/>
      <c r="AFP1227" s="15"/>
      <c r="AFQ1227" s="15"/>
      <c r="AFR1227" s="80"/>
      <c r="AFS1227" s="52"/>
      <c r="AFT1227" s="69"/>
      <c r="AFU1227" s="69"/>
      <c r="AFV1227" s="69"/>
      <c r="AFW1227" s="107"/>
      <c r="AFX1227" s="2"/>
      <c r="AFY1227" s="15"/>
      <c r="AFZ1227" s="15"/>
      <c r="AGA1227" s="80"/>
      <c r="AGB1227" s="52"/>
      <c r="AGC1227" s="69"/>
      <c r="AGD1227" s="69"/>
      <c r="AGE1227" s="69"/>
      <c r="AGF1227" s="107"/>
      <c r="AGG1227" s="2"/>
      <c r="AGH1227" s="15"/>
      <c r="AGI1227" s="15"/>
      <c r="AGJ1227" s="80"/>
      <c r="AGK1227" s="52"/>
      <c r="AGL1227" s="69"/>
      <c r="AGM1227" s="69"/>
      <c r="AGN1227" s="69"/>
      <c r="AGO1227" s="107"/>
      <c r="AGP1227" s="2"/>
      <c r="AGQ1227" s="15"/>
      <c r="AGR1227" s="15"/>
      <c r="AGS1227" s="80"/>
      <c r="AGT1227" s="52"/>
      <c r="AGU1227" s="69"/>
      <c r="AGV1227" s="69"/>
      <c r="AGW1227" s="69"/>
      <c r="AGX1227" s="107"/>
      <c r="AGY1227" s="2"/>
      <c r="AGZ1227" s="15"/>
      <c r="AHA1227" s="15"/>
      <c r="AHB1227" s="80"/>
      <c r="AHC1227" s="52"/>
      <c r="AHD1227" s="69"/>
      <c r="AHE1227" s="69"/>
      <c r="AHF1227" s="69"/>
      <c r="AHG1227" s="107"/>
      <c r="AHH1227" s="2"/>
      <c r="AHI1227" s="15"/>
      <c r="AHJ1227" s="15"/>
      <c r="AHK1227" s="80"/>
      <c r="AHL1227" s="52"/>
      <c r="AHM1227" s="69"/>
      <c r="AHN1227" s="69"/>
      <c r="AHO1227" s="69"/>
      <c r="AHP1227" s="107"/>
      <c r="AHQ1227" s="2"/>
      <c r="AHR1227" s="15"/>
      <c r="AHS1227" s="15"/>
      <c r="AHT1227" s="80"/>
      <c r="AHU1227" s="52"/>
      <c r="AHV1227" s="69"/>
      <c r="AHW1227" s="69"/>
      <c r="AHX1227" s="69"/>
      <c r="AHY1227" s="107"/>
      <c r="AHZ1227" s="2"/>
      <c r="AIA1227" s="15"/>
      <c r="AIB1227" s="15"/>
      <c r="AIC1227" s="80"/>
      <c r="AID1227" s="52"/>
      <c r="AIE1227" s="69"/>
      <c r="AIF1227" s="69"/>
      <c r="AIG1227" s="69"/>
      <c r="AIH1227" s="107"/>
      <c r="AII1227" s="2"/>
      <c r="AIJ1227" s="15"/>
      <c r="AIK1227" s="15"/>
      <c r="AIL1227" s="80"/>
      <c r="AIM1227" s="52"/>
      <c r="AIN1227" s="69"/>
      <c r="AIO1227" s="69"/>
      <c r="AIP1227" s="69"/>
      <c r="AIQ1227" s="107"/>
      <c r="AIR1227" s="2"/>
      <c r="AIS1227" s="15"/>
      <c r="AIT1227" s="15"/>
      <c r="AIU1227" s="80"/>
      <c r="AIV1227" s="52"/>
      <c r="AIW1227" s="69"/>
      <c r="AIX1227" s="69"/>
      <c r="AIY1227" s="69"/>
      <c r="AIZ1227" s="107"/>
      <c r="AJA1227" s="2"/>
      <c r="AJB1227" s="15"/>
      <c r="AJC1227" s="15"/>
      <c r="AJD1227" s="80"/>
      <c r="AJE1227" s="52"/>
      <c r="AJF1227" s="69"/>
      <c r="AJG1227" s="69"/>
      <c r="AJH1227" s="69"/>
      <c r="AJI1227" s="107"/>
      <c r="AJJ1227" s="2"/>
      <c r="AJK1227" s="15"/>
      <c r="AJL1227" s="15"/>
      <c r="AJM1227" s="80"/>
      <c r="AJN1227" s="52"/>
      <c r="AJO1227" s="69"/>
      <c r="AJP1227" s="69"/>
      <c r="AJQ1227" s="69"/>
      <c r="AJR1227" s="107"/>
      <c r="AJS1227" s="2"/>
      <c r="AJT1227" s="15"/>
      <c r="AJU1227" s="15"/>
      <c r="AJV1227" s="80"/>
      <c r="AJW1227" s="52"/>
      <c r="AJX1227" s="69"/>
      <c r="AJY1227" s="69"/>
      <c r="AJZ1227" s="69"/>
      <c r="AKA1227" s="107"/>
      <c r="AKB1227" s="2"/>
      <c r="AKC1227" s="15"/>
      <c r="AKD1227" s="15"/>
      <c r="AKE1227" s="80"/>
      <c r="AKF1227" s="52"/>
      <c r="AKG1227" s="69"/>
      <c r="AKH1227" s="69"/>
      <c r="AKI1227" s="69"/>
      <c r="AKJ1227" s="107"/>
      <c r="AKK1227" s="2"/>
      <c r="AKL1227" s="15"/>
      <c r="AKM1227" s="15"/>
      <c r="AKN1227" s="80"/>
      <c r="AKO1227" s="52"/>
      <c r="AKP1227" s="69"/>
      <c r="AKQ1227" s="69"/>
      <c r="AKR1227" s="69"/>
      <c r="AKS1227" s="107"/>
      <c r="AKT1227" s="2"/>
      <c r="AKU1227" s="15"/>
      <c r="AKV1227" s="15"/>
      <c r="AKW1227" s="80"/>
      <c r="AKX1227" s="52"/>
      <c r="AKY1227" s="69"/>
      <c r="AKZ1227" s="69"/>
      <c r="ALA1227" s="69"/>
      <c r="ALB1227" s="107"/>
      <c r="ALC1227" s="2"/>
      <c r="ALD1227" s="15"/>
      <c r="ALE1227" s="15"/>
      <c r="ALF1227" s="80"/>
      <c r="ALG1227" s="52"/>
      <c r="ALH1227" s="69"/>
      <c r="ALI1227" s="69"/>
      <c r="ALJ1227" s="69"/>
      <c r="ALK1227" s="107"/>
      <c r="ALL1227" s="2"/>
      <c r="ALM1227" s="15"/>
      <c r="ALN1227" s="15"/>
      <c r="ALO1227" s="80"/>
      <c r="ALP1227" s="52"/>
      <c r="ALQ1227" s="69"/>
      <c r="ALR1227" s="69"/>
      <c r="ALS1227" s="69"/>
      <c r="ALT1227" s="107"/>
      <c r="ALU1227" s="2"/>
      <c r="ALV1227" s="15"/>
      <c r="ALW1227" s="15"/>
      <c r="ALX1227" s="80"/>
      <c r="ALY1227" s="52"/>
      <c r="ALZ1227" s="69"/>
      <c r="AMA1227" s="69"/>
      <c r="AMB1227" s="69"/>
      <c r="AMC1227" s="107"/>
      <c r="AMD1227" s="2"/>
      <c r="AME1227" s="15"/>
      <c r="AMF1227" s="15"/>
      <c r="AMG1227" s="80"/>
      <c r="AMH1227" s="52"/>
      <c r="AMI1227" s="69"/>
      <c r="AMJ1227" s="69"/>
      <c r="AMK1227" s="69"/>
      <c r="AML1227" s="107"/>
      <c r="AMM1227" s="2"/>
      <c r="AMN1227" s="15"/>
      <c r="AMO1227" s="15"/>
      <c r="AMP1227" s="80"/>
      <c r="AMQ1227" s="52"/>
      <c r="AMR1227" s="69"/>
      <c r="AMS1227" s="69"/>
      <c r="AMT1227" s="69"/>
      <c r="AMU1227" s="107"/>
      <c r="AMV1227" s="2"/>
      <c r="AMW1227" s="15"/>
      <c r="AMX1227" s="15"/>
      <c r="AMY1227" s="80"/>
      <c r="AMZ1227" s="52"/>
      <c r="ANA1227" s="69"/>
      <c r="ANB1227" s="69"/>
      <c r="ANC1227" s="69"/>
      <c r="AND1227" s="107"/>
      <c r="ANE1227" s="2"/>
      <c r="ANF1227" s="15"/>
      <c r="ANG1227" s="15"/>
      <c r="ANH1227" s="80"/>
      <c r="ANI1227" s="52"/>
      <c r="ANJ1227" s="69"/>
      <c r="ANK1227" s="69"/>
      <c r="ANL1227" s="69"/>
      <c r="ANM1227" s="107"/>
      <c r="ANN1227" s="2"/>
      <c r="ANO1227" s="15"/>
      <c r="ANP1227" s="15"/>
      <c r="ANQ1227" s="80"/>
      <c r="ANR1227" s="52"/>
      <c r="ANS1227" s="69"/>
      <c r="ANT1227" s="69"/>
      <c r="ANU1227" s="69"/>
      <c r="ANV1227" s="107"/>
      <c r="ANW1227" s="2"/>
      <c r="ANX1227" s="15"/>
      <c r="ANY1227" s="15"/>
      <c r="ANZ1227" s="80"/>
      <c r="AOA1227" s="52"/>
      <c r="AOB1227" s="69"/>
      <c r="AOC1227" s="69"/>
      <c r="AOD1227" s="69"/>
      <c r="AOE1227" s="107"/>
      <c r="AOF1227" s="2"/>
      <c r="AOG1227" s="15"/>
      <c r="AOH1227" s="15"/>
      <c r="AOI1227" s="80"/>
      <c r="AOJ1227" s="52"/>
      <c r="AOK1227" s="69"/>
      <c r="AOL1227" s="69"/>
      <c r="AOM1227" s="69"/>
      <c r="AON1227" s="107"/>
      <c r="AOO1227" s="2"/>
      <c r="AOP1227" s="15"/>
      <c r="AOQ1227" s="15"/>
      <c r="AOR1227" s="80"/>
      <c r="AOS1227" s="52"/>
      <c r="AOT1227" s="69"/>
      <c r="AOU1227" s="69"/>
      <c r="AOV1227" s="69"/>
      <c r="AOW1227" s="107"/>
      <c r="AOX1227" s="2"/>
      <c r="AOY1227" s="15"/>
      <c r="AOZ1227" s="15"/>
      <c r="APA1227" s="80"/>
      <c r="APB1227" s="52"/>
      <c r="APC1227" s="69"/>
      <c r="APD1227" s="69"/>
      <c r="APE1227" s="69"/>
      <c r="APF1227" s="107"/>
      <c r="APG1227" s="2"/>
      <c r="APH1227" s="15"/>
      <c r="API1227" s="15"/>
      <c r="APJ1227" s="80"/>
      <c r="APK1227" s="52"/>
      <c r="APL1227" s="69"/>
      <c r="APM1227" s="69"/>
      <c r="APN1227" s="69"/>
      <c r="APO1227" s="107"/>
      <c r="APP1227" s="2"/>
      <c r="APQ1227" s="15"/>
      <c r="APR1227" s="15"/>
      <c r="APS1227" s="80"/>
      <c r="APT1227" s="52"/>
      <c r="APU1227" s="69"/>
      <c r="APV1227" s="69"/>
      <c r="APW1227" s="69"/>
      <c r="APX1227" s="107"/>
      <c r="APY1227" s="2"/>
      <c r="APZ1227" s="15"/>
      <c r="AQA1227" s="15"/>
      <c r="AQB1227" s="80"/>
      <c r="AQC1227" s="52"/>
      <c r="AQD1227" s="69"/>
      <c r="AQE1227" s="69"/>
      <c r="AQF1227" s="69"/>
      <c r="AQG1227" s="107"/>
      <c r="AQH1227" s="2"/>
      <c r="AQI1227" s="15"/>
      <c r="AQJ1227" s="15"/>
      <c r="AQK1227" s="80"/>
      <c r="AQL1227" s="52"/>
      <c r="AQM1227" s="69"/>
      <c r="AQN1227" s="69"/>
      <c r="AQO1227" s="69"/>
      <c r="AQP1227" s="107"/>
      <c r="AQQ1227" s="2"/>
      <c r="AQR1227" s="15"/>
      <c r="AQS1227" s="15"/>
      <c r="AQT1227" s="80"/>
      <c r="AQU1227" s="52"/>
      <c r="AQV1227" s="69"/>
      <c r="AQW1227" s="69"/>
      <c r="AQX1227" s="69"/>
      <c r="AQY1227" s="107"/>
      <c r="AQZ1227" s="2"/>
      <c r="ARA1227" s="15"/>
      <c r="ARB1227" s="15"/>
      <c r="ARC1227" s="80"/>
      <c r="ARD1227" s="52"/>
      <c r="ARE1227" s="69"/>
      <c r="ARF1227" s="69"/>
      <c r="ARG1227" s="69"/>
      <c r="ARH1227" s="107"/>
      <c r="ARI1227" s="2"/>
      <c r="ARJ1227" s="15"/>
      <c r="ARK1227" s="15"/>
      <c r="ARL1227" s="80"/>
      <c r="ARM1227" s="52"/>
      <c r="ARN1227" s="69"/>
      <c r="ARO1227" s="69"/>
      <c r="ARP1227" s="69"/>
      <c r="ARQ1227" s="107"/>
      <c r="ARR1227" s="2"/>
      <c r="ARS1227" s="15"/>
      <c r="ART1227" s="15"/>
      <c r="ARU1227" s="80"/>
      <c r="ARV1227" s="52"/>
      <c r="ARW1227" s="69"/>
      <c r="ARX1227" s="69"/>
      <c r="ARY1227" s="69"/>
      <c r="ARZ1227" s="107"/>
      <c r="ASA1227" s="2"/>
      <c r="ASB1227" s="15"/>
      <c r="ASC1227" s="15"/>
      <c r="ASD1227" s="80"/>
      <c r="ASE1227" s="52"/>
      <c r="ASF1227" s="69"/>
      <c r="ASG1227" s="69"/>
      <c r="ASH1227" s="69"/>
      <c r="ASI1227" s="107"/>
      <c r="ASJ1227" s="2"/>
      <c r="ASK1227" s="15"/>
      <c r="ASL1227" s="15"/>
      <c r="ASM1227" s="80"/>
      <c r="ASN1227" s="52"/>
      <c r="ASO1227" s="69"/>
      <c r="ASP1227" s="69"/>
      <c r="ASQ1227" s="69"/>
      <c r="ASR1227" s="107"/>
      <c r="ASS1227" s="2"/>
      <c r="AST1227" s="15"/>
      <c r="ASU1227" s="15"/>
      <c r="ASV1227" s="80"/>
      <c r="ASW1227" s="52"/>
      <c r="ASX1227" s="69"/>
      <c r="ASY1227" s="69"/>
      <c r="ASZ1227" s="69"/>
      <c r="ATA1227" s="107"/>
      <c r="ATB1227" s="2"/>
      <c r="ATC1227" s="15"/>
      <c r="ATD1227" s="15"/>
      <c r="ATE1227" s="80"/>
      <c r="ATF1227" s="52"/>
      <c r="ATG1227" s="69"/>
      <c r="ATH1227" s="69"/>
      <c r="ATI1227" s="69"/>
      <c r="ATJ1227" s="107"/>
      <c r="ATK1227" s="2"/>
      <c r="ATL1227" s="15"/>
      <c r="ATM1227" s="15"/>
      <c r="ATN1227" s="80"/>
      <c r="ATO1227" s="52"/>
      <c r="ATP1227" s="69"/>
      <c r="ATQ1227" s="69"/>
      <c r="ATR1227" s="69"/>
      <c r="ATS1227" s="107"/>
      <c r="ATT1227" s="2"/>
      <c r="ATU1227" s="15"/>
      <c r="ATV1227" s="15"/>
      <c r="ATW1227" s="80"/>
      <c r="ATX1227" s="52"/>
      <c r="ATY1227" s="69"/>
      <c r="ATZ1227" s="69"/>
      <c r="AUA1227" s="69"/>
      <c r="AUB1227" s="107"/>
      <c r="AUC1227" s="2"/>
      <c r="AUD1227" s="15"/>
      <c r="AUE1227" s="15"/>
      <c r="AUF1227" s="80"/>
      <c r="AUG1227" s="52"/>
      <c r="AUH1227" s="69"/>
      <c r="AUI1227" s="69"/>
      <c r="AUJ1227" s="69"/>
      <c r="AUK1227" s="107"/>
      <c r="AUL1227" s="2"/>
      <c r="AUM1227" s="15"/>
      <c r="AUN1227" s="15"/>
      <c r="AUO1227" s="80"/>
      <c r="AUP1227" s="52"/>
      <c r="AUQ1227" s="69"/>
      <c r="AUR1227" s="69"/>
      <c r="AUS1227" s="69"/>
      <c r="AUT1227" s="107"/>
      <c r="AUU1227" s="2"/>
      <c r="AUV1227" s="15"/>
      <c r="AUW1227" s="15"/>
      <c r="AUX1227" s="80"/>
      <c r="AUY1227" s="52"/>
      <c r="AUZ1227" s="69"/>
      <c r="AVA1227" s="69"/>
      <c r="AVB1227" s="69"/>
      <c r="AVC1227" s="107"/>
      <c r="AVD1227" s="2"/>
      <c r="AVE1227" s="15"/>
      <c r="AVF1227" s="15"/>
      <c r="AVG1227" s="80"/>
      <c r="AVH1227" s="52"/>
      <c r="AVI1227" s="69"/>
      <c r="AVJ1227" s="69"/>
      <c r="AVK1227" s="69"/>
      <c r="AVL1227" s="107"/>
      <c r="AVM1227" s="2"/>
      <c r="AVN1227" s="15"/>
      <c r="AVO1227" s="15"/>
      <c r="AVP1227" s="80"/>
      <c r="AVQ1227" s="52"/>
      <c r="AVR1227" s="69"/>
      <c r="AVS1227" s="69"/>
      <c r="AVT1227" s="69"/>
      <c r="AVU1227" s="107"/>
      <c r="AVV1227" s="2"/>
      <c r="AVW1227" s="15"/>
      <c r="AVX1227" s="15"/>
      <c r="AVY1227" s="80"/>
      <c r="AVZ1227" s="52"/>
      <c r="AWA1227" s="69"/>
      <c r="AWB1227" s="69"/>
      <c r="AWC1227" s="69"/>
      <c r="AWD1227" s="107"/>
      <c r="AWE1227" s="2"/>
      <c r="AWF1227" s="15"/>
      <c r="AWG1227" s="15"/>
      <c r="AWH1227" s="80"/>
      <c r="AWI1227" s="52"/>
      <c r="AWJ1227" s="69"/>
      <c r="AWK1227" s="69"/>
      <c r="AWL1227" s="69"/>
      <c r="AWM1227" s="107"/>
      <c r="AWN1227" s="2"/>
      <c r="AWO1227" s="15"/>
      <c r="AWP1227" s="15"/>
      <c r="AWQ1227" s="80"/>
      <c r="AWR1227" s="52"/>
      <c r="AWS1227" s="69"/>
      <c r="AWT1227" s="69"/>
      <c r="AWU1227" s="69"/>
      <c r="AWV1227" s="107"/>
      <c r="AWW1227" s="2"/>
      <c r="AWX1227" s="15"/>
      <c r="AWY1227" s="15"/>
      <c r="AWZ1227" s="80"/>
      <c r="AXA1227" s="52"/>
      <c r="AXB1227" s="69"/>
      <c r="AXC1227" s="69"/>
      <c r="AXD1227" s="69"/>
      <c r="AXE1227" s="107"/>
      <c r="AXF1227" s="2"/>
      <c r="AXG1227" s="15"/>
      <c r="AXH1227" s="15"/>
      <c r="AXI1227" s="80"/>
      <c r="AXJ1227" s="52"/>
      <c r="AXK1227" s="69"/>
      <c r="AXL1227" s="69"/>
      <c r="AXM1227" s="69"/>
      <c r="AXN1227" s="107"/>
      <c r="AXO1227" s="2"/>
      <c r="AXP1227" s="15"/>
      <c r="AXQ1227" s="15"/>
      <c r="AXR1227" s="80"/>
      <c r="AXS1227" s="52"/>
      <c r="AXT1227" s="69"/>
      <c r="AXU1227" s="69"/>
      <c r="AXV1227" s="69"/>
      <c r="AXW1227" s="107"/>
      <c r="AXX1227" s="2"/>
      <c r="AXY1227" s="15"/>
      <c r="AXZ1227" s="15"/>
      <c r="AYA1227" s="80"/>
      <c r="AYB1227" s="52"/>
      <c r="AYC1227" s="69"/>
      <c r="AYD1227" s="69"/>
      <c r="AYE1227" s="69"/>
      <c r="AYF1227" s="107"/>
      <c r="AYG1227" s="2"/>
      <c r="AYH1227" s="15"/>
      <c r="AYI1227" s="15"/>
      <c r="AYJ1227" s="80"/>
      <c r="AYK1227" s="52"/>
      <c r="AYL1227" s="69"/>
      <c r="AYM1227" s="69"/>
      <c r="AYN1227" s="69"/>
      <c r="AYO1227" s="107"/>
      <c r="AYP1227" s="2"/>
      <c r="AYQ1227" s="15"/>
      <c r="AYR1227" s="15"/>
      <c r="AYS1227" s="80"/>
      <c r="AYT1227" s="52"/>
      <c r="AYU1227" s="69"/>
      <c r="AYV1227" s="69"/>
      <c r="AYW1227" s="69"/>
      <c r="AYX1227" s="107"/>
      <c r="AYY1227" s="2"/>
      <c r="AYZ1227" s="15"/>
      <c r="AZA1227" s="15"/>
      <c r="AZB1227" s="80"/>
      <c r="AZC1227" s="52"/>
      <c r="AZD1227" s="69"/>
      <c r="AZE1227" s="69"/>
      <c r="AZF1227" s="69"/>
      <c r="AZG1227" s="107"/>
      <c r="AZH1227" s="2"/>
      <c r="AZI1227" s="15"/>
      <c r="AZJ1227" s="15"/>
      <c r="AZK1227" s="80"/>
      <c r="AZL1227" s="52"/>
      <c r="AZM1227" s="69"/>
      <c r="AZN1227" s="69"/>
      <c r="AZO1227" s="69"/>
      <c r="AZP1227" s="107"/>
      <c r="AZQ1227" s="2"/>
      <c r="AZR1227" s="15"/>
      <c r="AZS1227" s="15"/>
      <c r="AZT1227" s="80"/>
      <c r="AZU1227" s="52"/>
      <c r="AZV1227" s="69"/>
      <c r="AZW1227" s="69"/>
      <c r="AZX1227" s="69"/>
      <c r="AZY1227" s="107"/>
      <c r="AZZ1227" s="2"/>
      <c r="BAA1227" s="15"/>
      <c r="BAB1227" s="15"/>
      <c r="BAC1227" s="80"/>
      <c r="BAD1227" s="52"/>
      <c r="BAE1227" s="69"/>
      <c r="BAF1227" s="69"/>
      <c r="BAG1227" s="69"/>
      <c r="BAH1227" s="107"/>
      <c r="BAI1227" s="2"/>
      <c r="BAJ1227" s="15"/>
      <c r="BAK1227" s="15"/>
      <c r="BAL1227" s="80"/>
      <c r="BAM1227" s="52"/>
      <c r="BAN1227" s="69"/>
      <c r="BAO1227" s="69"/>
      <c r="BAP1227" s="69"/>
      <c r="BAQ1227" s="107"/>
      <c r="BAR1227" s="2"/>
      <c r="BAS1227" s="15"/>
      <c r="BAT1227" s="15"/>
      <c r="BAU1227" s="80"/>
      <c r="BAV1227" s="52"/>
      <c r="BAW1227" s="69"/>
      <c r="BAX1227" s="69"/>
      <c r="BAY1227" s="69"/>
      <c r="BAZ1227" s="107"/>
      <c r="BBA1227" s="2"/>
      <c r="BBB1227" s="15"/>
      <c r="BBC1227" s="15"/>
      <c r="BBD1227" s="80"/>
      <c r="BBE1227" s="52"/>
      <c r="BBF1227" s="69"/>
      <c r="BBG1227" s="69"/>
      <c r="BBH1227" s="69"/>
      <c r="BBI1227" s="107"/>
      <c r="BBJ1227" s="2"/>
      <c r="BBK1227" s="15"/>
      <c r="BBL1227" s="15"/>
      <c r="BBM1227" s="80"/>
      <c r="BBN1227" s="52"/>
      <c r="BBO1227" s="69"/>
      <c r="BBP1227" s="69"/>
      <c r="BBQ1227" s="69"/>
      <c r="BBR1227" s="107"/>
      <c r="BBS1227" s="2"/>
      <c r="BBT1227" s="15"/>
      <c r="BBU1227" s="15"/>
      <c r="BBV1227" s="80"/>
      <c r="BBW1227" s="52"/>
      <c r="BBX1227" s="69"/>
      <c r="BBY1227" s="69"/>
      <c r="BBZ1227" s="69"/>
      <c r="BCA1227" s="107"/>
      <c r="BCB1227" s="2"/>
      <c r="BCC1227" s="15"/>
      <c r="BCD1227" s="15"/>
      <c r="BCE1227" s="80"/>
      <c r="BCF1227" s="52"/>
      <c r="BCG1227" s="69"/>
      <c r="BCH1227" s="69"/>
      <c r="BCI1227" s="69"/>
      <c r="BCJ1227" s="107"/>
      <c r="BCK1227" s="2"/>
      <c r="BCL1227" s="15"/>
      <c r="BCM1227" s="15"/>
      <c r="BCN1227" s="80"/>
      <c r="BCO1227" s="52"/>
      <c r="BCP1227" s="69"/>
      <c r="BCQ1227" s="69"/>
      <c r="BCR1227" s="69"/>
      <c r="BCS1227" s="107"/>
      <c r="BCT1227" s="2"/>
      <c r="BCU1227" s="15"/>
      <c r="BCV1227" s="15"/>
      <c r="BCW1227" s="80"/>
      <c r="BCX1227" s="52"/>
      <c r="BCY1227" s="69"/>
      <c r="BCZ1227" s="69"/>
      <c r="BDA1227" s="69"/>
      <c r="BDB1227" s="107"/>
      <c r="BDC1227" s="2"/>
      <c r="BDD1227" s="15"/>
      <c r="BDE1227" s="15"/>
      <c r="BDF1227" s="80"/>
      <c r="BDG1227" s="52"/>
      <c r="BDH1227" s="69"/>
      <c r="BDI1227" s="69"/>
      <c r="BDJ1227" s="69"/>
      <c r="BDK1227" s="107"/>
      <c r="BDL1227" s="2"/>
      <c r="BDM1227" s="15"/>
      <c r="BDN1227" s="15"/>
      <c r="BDO1227" s="80"/>
      <c r="BDP1227" s="52"/>
      <c r="BDQ1227" s="69"/>
      <c r="BDR1227" s="69"/>
      <c r="BDS1227" s="69"/>
      <c r="BDT1227" s="107"/>
      <c r="BDU1227" s="2"/>
      <c r="BDV1227" s="15"/>
      <c r="BDW1227" s="15"/>
      <c r="BDX1227" s="80"/>
      <c r="BDY1227" s="52"/>
      <c r="BDZ1227" s="69"/>
      <c r="BEA1227" s="69"/>
      <c r="BEB1227" s="69"/>
      <c r="BEC1227" s="107"/>
      <c r="BED1227" s="2"/>
      <c r="BEE1227" s="15"/>
      <c r="BEF1227" s="15"/>
      <c r="BEG1227" s="80"/>
      <c r="BEH1227" s="52"/>
      <c r="BEI1227" s="69"/>
      <c r="BEJ1227" s="69"/>
      <c r="BEK1227" s="69"/>
      <c r="BEL1227" s="107"/>
      <c r="BEM1227" s="2"/>
      <c r="BEN1227" s="15"/>
      <c r="BEO1227" s="15"/>
      <c r="BEP1227" s="80"/>
      <c r="BEQ1227" s="52"/>
      <c r="BER1227" s="69"/>
      <c r="BES1227" s="69"/>
      <c r="BET1227" s="69"/>
      <c r="BEU1227" s="107"/>
      <c r="BEV1227" s="2"/>
      <c r="BEW1227" s="15"/>
      <c r="BEX1227" s="15"/>
      <c r="BEY1227" s="80"/>
      <c r="BEZ1227" s="52"/>
      <c r="BFA1227" s="69"/>
      <c r="BFB1227" s="69"/>
      <c r="BFC1227" s="69"/>
      <c r="BFD1227" s="107"/>
      <c r="BFE1227" s="2"/>
      <c r="BFF1227" s="15"/>
      <c r="BFG1227" s="15"/>
      <c r="BFH1227" s="80"/>
      <c r="BFI1227" s="52"/>
      <c r="BFJ1227" s="69"/>
      <c r="BFK1227" s="69"/>
      <c r="BFL1227" s="69"/>
      <c r="BFM1227" s="107"/>
      <c r="BFN1227" s="2"/>
      <c r="BFO1227" s="15"/>
      <c r="BFP1227" s="15"/>
      <c r="BFQ1227" s="80"/>
      <c r="BFR1227" s="52"/>
      <c r="BFS1227" s="69"/>
      <c r="BFT1227" s="69"/>
      <c r="BFU1227" s="69"/>
      <c r="BFV1227" s="107"/>
      <c r="BFW1227" s="2"/>
      <c r="BFX1227" s="15"/>
      <c r="BFY1227" s="15"/>
      <c r="BFZ1227" s="80"/>
      <c r="BGA1227" s="52"/>
      <c r="BGB1227" s="69"/>
      <c r="BGC1227" s="69"/>
      <c r="BGD1227" s="69"/>
      <c r="BGE1227" s="107"/>
      <c r="BGF1227" s="2"/>
      <c r="BGG1227" s="15"/>
      <c r="BGH1227" s="15"/>
      <c r="BGI1227" s="80"/>
      <c r="BGJ1227" s="52"/>
      <c r="BGK1227" s="69"/>
      <c r="BGL1227" s="69"/>
      <c r="BGM1227" s="69"/>
      <c r="BGN1227" s="107"/>
      <c r="BGO1227" s="2"/>
      <c r="BGP1227" s="15"/>
      <c r="BGQ1227" s="15"/>
      <c r="BGR1227" s="80"/>
      <c r="BGS1227" s="52"/>
      <c r="BGT1227" s="69"/>
      <c r="BGU1227" s="69"/>
      <c r="BGV1227" s="69"/>
      <c r="BGW1227" s="107"/>
      <c r="BGX1227" s="2"/>
      <c r="BGY1227" s="15"/>
      <c r="BGZ1227" s="15"/>
      <c r="BHA1227" s="80"/>
      <c r="BHB1227" s="52"/>
      <c r="BHC1227" s="69"/>
      <c r="BHD1227" s="69"/>
      <c r="BHE1227" s="69"/>
      <c r="BHF1227" s="107"/>
      <c r="BHG1227" s="2"/>
      <c r="BHH1227" s="15"/>
      <c r="BHI1227" s="15"/>
      <c r="BHJ1227" s="80"/>
      <c r="BHK1227" s="52"/>
      <c r="BHL1227" s="69"/>
      <c r="BHM1227" s="69"/>
      <c r="BHN1227" s="69"/>
      <c r="BHO1227" s="107"/>
      <c r="BHP1227" s="2"/>
      <c r="BHQ1227" s="15"/>
      <c r="BHR1227" s="15"/>
      <c r="BHS1227" s="80"/>
      <c r="BHT1227" s="52"/>
      <c r="BHU1227" s="69"/>
      <c r="BHV1227" s="69"/>
      <c r="BHW1227" s="69"/>
      <c r="BHX1227" s="107"/>
      <c r="BHY1227" s="2"/>
      <c r="BHZ1227" s="15"/>
      <c r="BIA1227" s="15"/>
      <c r="BIB1227" s="80"/>
      <c r="BIC1227" s="52"/>
      <c r="BID1227" s="69"/>
      <c r="BIE1227" s="69"/>
      <c r="BIF1227" s="69"/>
      <c r="BIG1227" s="107"/>
      <c r="BIH1227" s="2"/>
      <c r="BII1227" s="15"/>
      <c r="BIJ1227" s="15"/>
      <c r="BIK1227" s="80"/>
      <c r="BIL1227" s="52"/>
      <c r="BIM1227" s="69"/>
      <c r="BIN1227" s="69"/>
      <c r="BIO1227" s="69"/>
      <c r="BIP1227" s="107"/>
      <c r="BIQ1227" s="2"/>
      <c r="BIR1227" s="15"/>
      <c r="BIS1227" s="15"/>
      <c r="BIT1227" s="80"/>
      <c r="BIU1227" s="52"/>
      <c r="BIV1227" s="69"/>
      <c r="BIW1227" s="69"/>
      <c r="BIX1227" s="69"/>
      <c r="BIY1227" s="107"/>
      <c r="BIZ1227" s="2"/>
      <c r="BJA1227" s="15"/>
      <c r="BJB1227" s="15"/>
      <c r="BJC1227" s="80"/>
      <c r="BJD1227" s="52"/>
      <c r="BJE1227" s="69"/>
      <c r="BJF1227" s="69"/>
      <c r="BJG1227" s="69"/>
      <c r="BJH1227" s="107"/>
      <c r="BJI1227" s="2"/>
      <c r="BJJ1227" s="15"/>
      <c r="BJK1227" s="15"/>
      <c r="BJL1227" s="80"/>
      <c r="BJM1227" s="52"/>
      <c r="BJN1227" s="69"/>
      <c r="BJO1227" s="69"/>
      <c r="BJP1227" s="69"/>
      <c r="BJQ1227" s="107"/>
      <c r="BJR1227" s="2"/>
      <c r="BJS1227" s="15"/>
      <c r="BJT1227" s="15"/>
      <c r="BJU1227" s="80"/>
      <c r="BJV1227" s="52"/>
      <c r="BJW1227" s="69"/>
      <c r="BJX1227" s="69"/>
      <c r="BJY1227" s="69"/>
      <c r="BJZ1227" s="107"/>
      <c r="BKA1227" s="2"/>
      <c r="BKB1227" s="15"/>
      <c r="BKC1227" s="15"/>
      <c r="BKD1227" s="80"/>
      <c r="BKE1227" s="52"/>
      <c r="BKF1227" s="69"/>
      <c r="BKG1227" s="69"/>
      <c r="BKH1227" s="69"/>
      <c r="BKI1227" s="107"/>
      <c r="BKJ1227" s="2"/>
      <c r="BKK1227" s="15"/>
      <c r="BKL1227" s="15"/>
      <c r="BKM1227" s="80"/>
      <c r="BKN1227" s="52"/>
      <c r="BKO1227" s="69"/>
      <c r="BKP1227" s="69"/>
      <c r="BKQ1227" s="69"/>
      <c r="BKR1227" s="107"/>
      <c r="BKS1227" s="2"/>
      <c r="BKT1227" s="15"/>
      <c r="BKU1227" s="15"/>
      <c r="BKV1227" s="80"/>
      <c r="BKW1227" s="52"/>
      <c r="BKX1227" s="69"/>
      <c r="BKY1227" s="69"/>
      <c r="BKZ1227" s="69"/>
      <c r="BLA1227" s="107"/>
      <c r="BLB1227" s="2"/>
      <c r="BLC1227" s="15"/>
      <c r="BLD1227" s="15"/>
      <c r="BLE1227" s="80"/>
      <c r="BLF1227" s="52"/>
      <c r="BLG1227" s="69"/>
      <c r="BLH1227" s="69"/>
      <c r="BLI1227" s="69"/>
      <c r="BLJ1227" s="107"/>
      <c r="BLK1227" s="2"/>
      <c r="BLL1227" s="15"/>
      <c r="BLM1227" s="15"/>
      <c r="BLN1227" s="80"/>
      <c r="BLO1227" s="52"/>
      <c r="BLP1227" s="69"/>
      <c r="BLQ1227" s="69"/>
      <c r="BLR1227" s="69"/>
      <c r="BLS1227" s="107"/>
      <c r="BLT1227" s="2"/>
      <c r="BLU1227" s="15"/>
      <c r="BLV1227" s="15"/>
      <c r="BLW1227" s="80"/>
      <c r="BLX1227" s="52"/>
      <c r="BLY1227" s="69"/>
      <c r="BLZ1227" s="69"/>
      <c r="BMA1227" s="69"/>
      <c r="BMB1227" s="107"/>
      <c r="BMC1227" s="2"/>
      <c r="BMD1227" s="15"/>
      <c r="BME1227" s="15"/>
      <c r="BMF1227" s="80"/>
      <c r="BMG1227" s="52"/>
      <c r="BMH1227" s="69"/>
      <c r="BMI1227" s="69"/>
      <c r="BMJ1227" s="69"/>
      <c r="BMK1227" s="107"/>
      <c r="BML1227" s="2"/>
      <c r="BMM1227" s="15"/>
      <c r="BMN1227" s="15"/>
      <c r="BMO1227" s="80"/>
      <c r="BMP1227" s="52"/>
      <c r="BMQ1227" s="69"/>
      <c r="BMR1227" s="69"/>
      <c r="BMS1227" s="69"/>
      <c r="BMT1227" s="107"/>
      <c r="BMU1227" s="2"/>
      <c r="BMV1227" s="15"/>
      <c r="BMW1227" s="15"/>
      <c r="BMX1227" s="80"/>
      <c r="BMY1227" s="52"/>
      <c r="BMZ1227" s="69"/>
      <c r="BNA1227" s="69"/>
      <c r="BNB1227" s="69"/>
      <c r="BNC1227" s="107"/>
      <c r="BND1227" s="2"/>
      <c r="BNE1227" s="15"/>
      <c r="BNF1227" s="15"/>
      <c r="BNG1227" s="80"/>
      <c r="BNH1227" s="52"/>
      <c r="BNI1227" s="69"/>
      <c r="BNJ1227" s="69"/>
      <c r="BNK1227" s="69"/>
      <c r="BNL1227" s="107"/>
      <c r="BNM1227" s="2"/>
      <c r="BNN1227" s="15"/>
      <c r="BNO1227" s="15"/>
      <c r="BNP1227" s="80"/>
      <c r="BNQ1227" s="52"/>
      <c r="BNR1227" s="69"/>
      <c r="BNS1227" s="69"/>
      <c r="BNT1227" s="69"/>
      <c r="BNU1227" s="107"/>
      <c r="BNV1227" s="2"/>
      <c r="BNW1227" s="15"/>
      <c r="BNX1227" s="15"/>
      <c r="BNY1227" s="80"/>
      <c r="BNZ1227" s="52"/>
      <c r="BOA1227" s="69"/>
      <c r="BOB1227" s="69"/>
      <c r="BOC1227" s="69"/>
      <c r="BOD1227" s="107"/>
      <c r="BOE1227" s="2"/>
      <c r="BOF1227" s="15"/>
      <c r="BOG1227" s="15"/>
      <c r="BOH1227" s="80"/>
      <c r="BOI1227" s="52"/>
      <c r="BOJ1227" s="69"/>
      <c r="BOK1227" s="69"/>
      <c r="BOL1227" s="69"/>
      <c r="BOM1227" s="107"/>
      <c r="BON1227" s="2"/>
      <c r="BOO1227" s="15"/>
      <c r="BOP1227" s="15"/>
      <c r="BOQ1227" s="80"/>
      <c r="BOR1227" s="52"/>
      <c r="BOS1227" s="69"/>
      <c r="BOT1227" s="69"/>
      <c r="BOU1227" s="69"/>
      <c r="BOV1227" s="107"/>
      <c r="BOW1227" s="2"/>
      <c r="BOX1227" s="15"/>
      <c r="BOY1227" s="15"/>
      <c r="BOZ1227" s="80"/>
      <c r="BPA1227" s="52"/>
      <c r="BPB1227" s="69"/>
      <c r="BPC1227" s="69"/>
      <c r="BPD1227" s="69"/>
      <c r="BPE1227" s="107"/>
      <c r="BPF1227" s="2"/>
      <c r="BPG1227" s="15"/>
      <c r="BPH1227" s="15"/>
      <c r="BPI1227" s="80"/>
      <c r="BPJ1227" s="52"/>
      <c r="BPK1227" s="69"/>
      <c r="BPL1227" s="69"/>
      <c r="BPM1227" s="69"/>
      <c r="BPN1227" s="107"/>
      <c r="BPO1227" s="2"/>
      <c r="BPP1227" s="15"/>
      <c r="BPQ1227" s="15"/>
      <c r="BPR1227" s="80"/>
      <c r="BPS1227" s="52"/>
      <c r="BPT1227" s="69"/>
      <c r="BPU1227" s="69"/>
      <c r="BPV1227" s="69"/>
      <c r="BPW1227" s="107"/>
      <c r="BPX1227" s="2"/>
      <c r="BPY1227" s="15"/>
      <c r="BPZ1227" s="15"/>
      <c r="BQA1227" s="80"/>
      <c r="BQB1227" s="52"/>
      <c r="BQC1227" s="69"/>
      <c r="BQD1227" s="69"/>
      <c r="BQE1227" s="69"/>
      <c r="BQF1227" s="107"/>
      <c r="BQG1227" s="2"/>
      <c r="BQH1227" s="15"/>
      <c r="BQI1227" s="15"/>
      <c r="BQJ1227" s="80"/>
      <c r="BQK1227" s="52"/>
      <c r="BQL1227" s="69"/>
      <c r="BQM1227" s="69"/>
      <c r="BQN1227" s="69"/>
      <c r="BQO1227" s="107"/>
      <c r="BQP1227" s="2"/>
      <c r="BQQ1227" s="15"/>
      <c r="BQR1227" s="15"/>
      <c r="BQS1227" s="80"/>
      <c r="BQT1227" s="52"/>
      <c r="BQU1227" s="69"/>
      <c r="BQV1227" s="69"/>
      <c r="BQW1227" s="69"/>
      <c r="BQX1227" s="107"/>
      <c r="BQY1227" s="2"/>
      <c r="BQZ1227" s="15"/>
      <c r="BRA1227" s="15"/>
      <c r="BRB1227" s="80"/>
      <c r="BRC1227" s="52"/>
      <c r="BRD1227" s="69"/>
      <c r="BRE1227" s="69"/>
      <c r="BRF1227" s="69"/>
      <c r="BRG1227" s="107"/>
      <c r="BRH1227" s="2"/>
      <c r="BRI1227" s="15"/>
      <c r="BRJ1227" s="15"/>
      <c r="BRK1227" s="80"/>
      <c r="BRL1227" s="52"/>
      <c r="BRM1227" s="69"/>
      <c r="BRN1227" s="69"/>
      <c r="BRO1227" s="69"/>
      <c r="BRP1227" s="107"/>
      <c r="BRQ1227" s="2"/>
      <c r="BRR1227" s="15"/>
      <c r="BRS1227" s="15"/>
      <c r="BRT1227" s="80"/>
      <c r="BRU1227" s="52"/>
      <c r="BRV1227" s="69"/>
      <c r="BRW1227" s="69"/>
      <c r="BRX1227" s="69"/>
      <c r="BRY1227" s="107"/>
      <c r="BRZ1227" s="2"/>
      <c r="BSA1227" s="15"/>
      <c r="BSB1227" s="15"/>
      <c r="BSC1227" s="80"/>
      <c r="BSD1227" s="52"/>
      <c r="BSE1227" s="69"/>
      <c r="BSF1227" s="69"/>
      <c r="BSG1227" s="69"/>
      <c r="BSH1227" s="107"/>
      <c r="BSI1227" s="2"/>
      <c r="BSJ1227" s="15"/>
      <c r="BSK1227" s="15"/>
      <c r="BSL1227" s="80"/>
      <c r="BSM1227" s="52"/>
      <c r="BSN1227" s="69"/>
      <c r="BSO1227" s="69"/>
      <c r="BSP1227" s="69"/>
      <c r="BSQ1227" s="107"/>
      <c r="BSR1227" s="2"/>
      <c r="BSS1227" s="15"/>
      <c r="BST1227" s="15"/>
      <c r="BSU1227" s="80"/>
      <c r="BSV1227" s="52"/>
      <c r="BSW1227" s="69"/>
      <c r="BSX1227" s="69"/>
      <c r="BSY1227" s="69"/>
      <c r="BSZ1227" s="107"/>
      <c r="BTA1227" s="2"/>
      <c r="BTB1227" s="15"/>
      <c r="BTC1227" s="15"/>
      <c r="BTD1227" s="80"/>
      <c r="BTE1227" s="52"/>
      <c r="BTF1227" s="69"/>
      <c r="BTG1227" s="69"/>
      <c r="BTH1227" s="69"/>
      <c r="BTI1227" s="107"/>
      <c r="BTJ1227" s="2"/>
      <c r="BTK1227" s="15"/>
      <c r="BTL1227" s="15"/>
      <c r="BTM1227" s="80"/>
      <c r="BTN1227" s="52"/>
      <c r="BTO1227" s="69"/>
      <c r="BTP1227" s="69"/>
      <c r="BTQ1227" s="69"/>
      <c r="BTR1227" s="107"/>
      <c r="BTS1227" s="2"/>
      <c r="BTT1227" s="15"/>
      <c r="BTU1227" s="15"/>
      <c r="BTV1227" s="80"/>
      <c r="BTW1227" s="52"/>
      <c r="BTX1227" s="69"/>
      <c r="BTY1227" s="69"/>
      <c r="BTZ1227" s="69"/>
      <c r="BUA1227" s="107"/>
      <c r="BUB1227" s="2"/>
      <c r="BUC1227" s="15"/>
      <c r="BUD1227" s="15"/>
      <c r="BUE1227" s="80"/>
      <c r="BUF1227" s="52"/>
      <c r="BUG1227" s="69"/>
      <c r="BUH1227" s="69"/>
      <c r="BUI1227" s="69"/>
      <c r="BUJ1227" s="107"/>
      <c r="BUK1227" s="2"/>
      <c r="BUL1227" s="15"/>
      <c r="BUM1227" s="15"/>
      <c r="BUN1227" s="80"/>
      <c r="BUO1227" s="52"/>
      <c r="BUP1227" s="69"/>
      <c r="BUQ1227" s="69"/>
      <c r="BUR1227" s="69"/>
      <c r="BUS1227" s="107"/>
      <c r="BUT1227" s="2"/>
      <c r="BUU1227" s="15"/>
      <c r="BUV1227" s="15"/>
      <c r="BUW1227" s="80"/>
      <c r="BUX1227" s="52"/>
      <c r="BUY1227" s="69"/>
      <c r="BUZ1227" s="69"/>
      <c r="BVA1227" s="69"/>
      <c r="BVB1227" s="107"/>
      <c r="BVC1227" s="2"/>
      <c r="BVD1227" s="15"/>
      <c r="BVE1227" s="15"/>
      <c r="BVF1227" s="80"/>
      <c r="BVG1227" s="52"/>
      <c r="BVH1227" s="69"/>
      <c r="BVI1227" s="69"/>
      <c r="BVJ1227" s="69"/>
      <c r="BVK1227" s="107"/>
      <c r="BVL1227" s="2"/>
      <c r="BVM1227" s="15"/>
      <c r="BVN1227" s="15"/>
      <c r="BVO1227" s="80"/>
      <c r="BVP1227" s="52"/>
      <c r="BVQ1227" s="69"/>
      <c r="BVR1227" s="69"/>
      <c r="BVS1227" s="69"/>
      <c r="BVT1227" s="107"/>
      <c r="BVU1227" s="2"/>
      <c r="BVV1227" s="15"/>
      <c r="BVW1227" s="15"/>
      <c r="BVX1227" s="80"/>
      <c r="BVY1227" s="52"/>
      <c r="BVZ1227" s="69"/>
      <c r="BWA1227" s="69"/>
      <c r="BWB1227" s="69"/>
      <c r="BWC1227" s="107"/>
      <c r="BWD1227" s="2"/>
      <c r="BWE1227" s="15"/>
      <c r="BWF1227" s="15"/>
      <c r="BWG1227" s="80"/>
      <c r="BWH1227" s="52"/>
      <c r="BWI1227" s="69"/>
      <c r="BWJ1227" s="69"/>
      <c r="BWK1227" s="69"/>
      <c r="BWL1227" s="107"/>
      <c r="BWM1227" s="2"/>
      <c r="BWN1227" s="15"/>
      <c r="BWO1227" s="15"/>
      <c r="BWP1227" s="80"/>
      <c r="BWQ1227" s="52"/>
      <c r="BWR1227" s="69"/>
      <c r="BWS1227" s="69"/>
      <c r="BWT1227" s="69"/>
      <c r="BWU1227" s="107"/>
      <c r="BWV1227" s="2"/>
      <c r="BWW1227" s="15"/>
      <c r="BWX1227" s="15"/>
      <c r="BWY1227" s="80"/>
      <c r="BWZ1227" s="52"/>
      <c r="BXA1227" s="69"/>
      <c r="BXB1227" s="69"/>
      <c r="BXC1227" s="69"/>
      <c r="BXD1227" s="107"/>
      <c r="BXE1227" s="2"/>
      <c r="BXF1227" s="15"/>
      <c r="BXG1227" s="15"/>
      <c r="BXH1227" s="80"/>
      <c r="BXI1227" s="52"/>
      <c r="BXJ1227" s="69"/>
      <c r="BXK1227" s="69"/>
      <c r="BXL1227" s="69"/>
      <c r="BXM1227" s="107"/>
      <c r="BXN1227" s="2"/>
      <c r="BXO1227" s="15"/>
      <c r="BXP1227" s="15"/>
      <c r="BXQ1227" s="80"/>
      <c r="BXR1227" s="52"/>
      <c r="BXS1227" s="69"/>
      <c r="BXT1227" s="69"/>
      <c r="BXU1227" s="69"/>
      <c r="BXV1227" s="107"/>
      <c r="BXW1227" s="2"/>
      <c r="BXX1227" s="15"/>
      <c r="BXY1227" s="15"/>
      <c r="BXZ1227" s="80"/>
      <c r="BYA1227" s="52"/>
      <c r="BYB1227" s="69"/>
      <c r="BYC1227" s="69"/>
      <c r="BYD1227" s="69"/>
      <c r="BYE1227" s="107"/>
      <c r="BYF1227" s="2"/>
      <c r="BYG1227" s="15"/>
      <c r="BYH1227" s="15"/>
      <c r="BYI1227" s="80"/>
      <c r="BYJ1227" s="52"/>
      <c r="BYK1227" s="69"/>
      <c r="BYL1227" s="69"/>
      <c r="BYM1227" s="69"/>
      <c r="BYN1227" s="107"/>
      <c r="BYO1227" s="2"/>
      <c r="BYP1227" s="15"/>
      <c r="BYQ1227" s="15"/>
      <c r="BYR1227" s="80"/>
      <c r="BYS1227" s="52"/>
      <c r="BYT1227" s="69"/>
      <c r="BYU1227" s="69"/>
      <c r="BYV1227" s="69"/>
      <c r="BYW1227" s="107"/>
      <c r="BYX1227" s="2"/>
      <c r="BYY1227" s="15"/>
      <c r="BYZ1227" s="15"/>
      <c r="BZA1227" s="80"/>
      <c r="BZB1227" s="52"/>
      <c r="BZC1227" s="69"/>
      <c r="BZD1227" s="69"/>
      <c r="BZE1227" s="69"/>
      <c r="BZF1227" s="107"/>
      <c r="BZG1227" s="2"/>
      <c r="BZH1227" s="15"/>
      <c r="BZI1227" s="15"/>
      <c r="BZJ1227" s="80"/>
      <c r="BZK1227" s="52"/>
      <c r="BZL1227" s="69"/>
      <c r="BZM1227" s="69"/>
      <c r="BZN1227" s="69"/>
      <c r="BZO1227" s="107"/>
      <c r="BZP1227" s="2"/>
      <c r="BZQ1227" s="15"/>
      <c r="BZR1227" s="15"/>
      <c r="BZS1227" s="80"/>
      <c r="BZT1227" s="52"/>
      <c r="BZU1227" s="69"/>
      <c r="BZV1227" s="69"/>
      <c r="BZW1227" s="69"/>
      <c r="BZX1227" s="107"/>
      <c r="BZY1227" s="2"/>
      <c r="BZZ1227" s="15"/>
      <c r="CAA1227" s="15"/>
      <c r="CAB1227" s="80"/>
      <c r="CAC1227" s="52"/>
      <c r="CAD1227" s="69"/>
      <c r="CAE1227" s="69"/>
      <c r="CAF1227" s="69"/>
      <c r="CAG1227" s="107"/>
      <c r="CAH1227" s="2"/>
      <c r="CAI1227" s="15"/>
      <c r="CAJ1227" s="15"/>
      <c r="CAK1227" s="80"/>
      <c r="CAL1227" s="52"/>
      <c r="CAM1227" s="69"/>
      <c r="CAN1227" s="69"/>
      <c r="CAO1227" s="69"/>
      <c r="CAP1227" s="107"/>
      <c r="CAQ1227" s="2"/>
      <c r="CAR1227" s="15"/>
      <c r="CAS1227" s="15"/>
      <c r="CAT1227" s="80"/>
      <c r="CAU1227" s="52"/>
      <c r="CAV1227" s="69"/>
      <c r="CAW1227" s="69"/>
      <c r="CAX1227" s="69"/>
      <c r="CAY1227" s="107"/>
      <c r="CAZ1227" s="2"/>
      <c r="CBA1227" s="15"/>
      <c r="CBB1227" s="15"/>
      <c r="CBC1227" s="80"/>
      <c r="CBD1227" s="52"/>
      <c r="CBE1227" s="69"/>
      <c r="CBF1227" s="69"/>
      <c r="CBG1227" s="69"/>
      <c r="CBH1227" s="107"/>
      <c r="CBI1227" s="2"/>
      <c r="CBJ1227" s="15"/>
      <c r="CBK1227" s="15"/>
      <c r="CBL1227" s="80"/>
      <c r="CBM1227" s="52"/>
      <c r="CBN1227" s="69"/>
      <c r="CBO1227" s="69"/>
      <c r="CBP1227" s="69"/>
      <c r="CBQ1227" s="107"/>
      <c r="CBR1227" s="2"/>
      <c r="CBS1227" s="15"/>
      <c r="CBT1227" s="15"/>
      <c r="CBU1227" s="80"/>
      <c r="CBV1227" s="52"/>
      <c r="CBW1227" s="69"/>
      <c r="CBX1227" s="69"/>
      <c r="CBY1227" s="69"/>
      <c r="CBZ1227" s="107"/>
      <c r="CCA1227" s="2"/>
      <c r="CCB1227" s="15"/>
      <c r="CCC1227" s="15"/>
      <c r="CCD1227" s="80"/>
      <c r="CCE1227" s="52"/>
      <c r="CCF1227" s="69"/>
      <c r="CCG1227" s="69"/>
      <c r="CCH1227" s="69"/>
      <c r="CCI1227" s="107"/>
      <c r="CCJ1227" s="2"/>
      <c r="CCK1227" s="15"/>
      <c r="CCL1227" s="15"/>
      <c r="CCM1227" s="80"/>
      <c r="CCN1227" s="52"/>
      <c r="CCO1227" s="69"/>
      <c r="CCP1227" s="69"/>
      <c r="CCQ1227" s="69"/>
      <c r="CCR1227" s="107"/>
      <c r="CCS1227" s="2"/>
      <c r="CCT1227" s="15"/>
      <c r="CCU1227" s="15"/>
      <c r="CCV1227" s="80"/>
      <c r="CCW1227" s="52"/>
      <c r="CCX1227" s="69"/>
      <c r="CCY1227" s="69"/>
      <c r="CCZ1227" s="69"/>
      <c r="CDA1227" s="107"/>
      <c r="CDB1227" s="2"/>
      <c r="CDC1227" s="15"/>
      <c r="CDD1227" s="15"/>
      <c r="CDE1227" s="80"/>
      <c r="CDF1227" s="52"/>
      <c r="CDG1227" s="69"/>
      <c r="CDH1227" s="69"/>
      <c r="CDI1227" s="69"/>
      <c r="CDJ1227" s="107"/>
      <c r="CDK1227" s="2"/>
      <c r="CDL1227" s="15"/>
      <c r="CDM1227" s="15"/>
      <c r="CDN1227" s="80"/>
      <c r="CDO1227" s="52"/>
      <c r="CDP1227" s="69"/>
      <c r="CDQ1227" s="69"/>
      <c r="CDR1227" s="69"/>
      <c r="CDS1227" s="107"/>
      <c r="CDT1227" s="2"/>
      <c r="CDU1227" s="15"/>
      <c r="CDV1227" s="15"/>
      <c r="CDW1227" s="80"/>
      <c r="CDX1227" s="52"/>
      <c r="CDY1227" s="69"/>
      <c r="CDZ1227" s="69"/>
      <c r="CEA1227" s="69"/>
      <c r="CEB1227" s="107"/>
      <c r="CEC1227" s="2"/>
      <c r="CED1227" s="15"/>
      <c r="CEE1227" s="15"/>
      <c r="CEF1227" s="80"/>
      <c r="CEG1227" s="52"/>
      <c r="CEH1227" s="69"/>
      <c r="CEI1227" s="69"/>
      <c r="CEJ1227" s="69"/>
      <c r="CEK1227" s="107"/>
      <c r="CEL1227" s="2"/>
      <c r="CEM1227" s="15"/>
      <c r="CEN1227" s="15"/>
      <c r="CEO1227" s="80"/>
      <c r="CEP1227" s="52"/>
      <c r="CEQ1227" s="69"/>
      <c r="CER1227" s="69"/>
      <c r="CES1227" s="69"/>
      <c r="CET1227" s="107"/>
      <c r="CEU1227" s="2"/>
      <c r="CEV1227" s="15"/>
      <c r="CEW1227" s="15"/>
      <c r="CEX1227" s="80"/>
      <c r="CEY1227" s="52"/>
      <c r="CEZ1227" s="69"/>
      <c r="CFA1227" s="69"/>
      <c r="CFB1227" s="69"/>
      <c r="CFC1227" s="107"/>
      <c r="CFD1227" s="2"/>
      <c r="CFE1227" s="15"/>
      <c r="CFF1227" s="15"/>
      <c r="CFG1227" s="80"/>
      <c r="CFH1227" s="52"/>
      <c r="CFI1227" s="69"/>
      <c r="CFJ1227" s="69"/>
      <c r="CFK1227" s="69"/>
      <c r="CFL1227" s="107"/>
      <c r="CFM1227" s="2"/>
      <c r="CFN1227" s="15"/>
      <c r="CFO1227" s="15"/>
      <c r="CFP1227" s="80"/>
      <c r="CFQ1227" s="52"/>
      <c r="CFR1227" s="69"/>
      <c r="CFS1227" s="69"/>
      <c r="CFT1227" s="69"/>
      <c r="CFU1227" s="107"/>
      <c r="CFV1227" s="2"/>
      <c r="CFW1227" s="15"/>
      <c r="CFX1227" s="15"/>
      <c r="CFY1227" s="80"/>
      <c r="CFZ1227" s="52"/>
      <c r="CGA1227" s="69"/>
      <c r="CGB1227" s="69"/>
      <c r="CGC1227" s="69"/>
      <c r="CGD1227" s="107"/>
      <c r="CGE1227" s="2"/>
      <c r="CGF1227" s="15"/>
      <c r="CGG1227" s="15"/>
      <c r="CGH1227" s="80"/>
      <c r="CGI1227" s="52"/>
      <c r="CGJ1227" s="69"/>
      <c r="CGK1227" s="69"/>
      <c r="CGL1227" s="69"/>
      <c r="CGM1227" s="107"/>
      <c r="CGN1227" s="2"/>
      <c r="CGO1227" s="15"/>
      <c r="CGP1227" s="15"/>
      <c r="CGQ1227" s="80"/>
      <c r="CGR1227" s="52"/>
      <c r="CGS1227" s="69"/>
      <c r="CGT1227" s="69"/>
      <c r="CGU1227" s="69"/>
      <c r="CGV1227" s="107"/>
      <c r="CGW1227" s="2"/>
      <c r="CGX1227" s="15"/>
      <c r="CGY1227" s="15"/>
      <c r="CGZ1227" s="80"/>
      <c r="CHA1227" s="52"/>
      <c r="CHB1227" s="69"/>
      <c r="CHC1227" s="69"/>
      <c r="CHD1227" s="69"/>
      <c r="CHE1227" s="107"/>
      <c r="CHF1227" s="2"/>
      <c r="CHG1227" s="15"/>
      <c r="CHH1227" s="15"/>
      <c r="CHI1227" s="80"/>
      <c r="CHJ1227" s="52"/>
      <c r="CHK1227" s="69"/>
      <c r="CHL1227" s="69"/>
      <c r="CHM1227" s="69"/>
      <c r="CHN1227" s="107"/>
      <c r="CHO1227" s="2"/>
      <c r="CHP1227" s="15"/>
      <c r="CHQ1227" s="15"/>
      <c r="CHR1227" s="80"/>
      <c r="CHS1227" s="52"/>
      <c r="CHT1227" s="69"/>
      <c r="CHU1227" s="69"/>
      <c r="CHV1227" s="69"/>
      <c r="CHW1227" s="107"/>
      <c r="CHX1227" s="2"/>
      <c r="CHY1227" s="15"/>
      <c r="CHZ1227" s="15"/>
      <c r="CIA1227" s="80"/>
      <c r="CIB1227" s="52"/>
      <c r="CIC1227" s="69"/>
      <c r="CID1227" s="69"/>
      <c r="CIE1227" s="69"/>
      <c r="CIF1227" s="107"/>
      <c r="CIG1227" s="2"/>
      <c r="CIH1227" s="15"/>
      <c r="CII1227" s="15"/>
      <c r="CIJ1227" s="80"/>
      <c r="CIK1227" s="52"/>
      <c r="CIL1227" s="69"/>
      <c r="CIM1227" s="69"/>
      <c r="CIN1227" s="69"/>
      <c r="CIO1227" s="107"/>
      <c r="CIP1227" s="2"/>
      <c r="CIQ1227" s="15"/>
      <c r="CIR1227" s="15"/>
      <c r="CIS1227" s="80"/>
      <c r="CIT1227" s="52"/>
      <c r="CIU1227" s="69"/>
      <c r="CIV1227" s="69"/>
      <c r="CIW1227" s="69"/>
      <c r="CIX1227" s="107"/>
      <c r="CIY1227" s="2"/>
      <c r="CIZ1227" s="15"/>
      <c r="CJA1227" s="15"/>
      <c r="CJB1227" s="80"/>
      <c r="CJC1227" s="52"/>
      <c r="CJD1227" s="69"/>
      <c r="CJE1227" s="69"/>
      <c r="CJF1227" s="69"/>
      <c r="CJG1227" s="107"/>
      <c r="CJH1227" s="2"/>
      <c r="CJI1227" s="15"/>
      <c r="CJJ1227" s="15"/>
      <c r="CJK1227" s="80"/>
      <c r="CJL1227" s="52"/>
      <c r="CJM1227" s="69"/>
      <c r="CJN1227" s="69"/>
      <c r="CJO1227" s="69"/>
      <c r="CJP1227" s="107"/>
      <c r="CJQ1227" s="2"/>
      <c r="CJR1227" s="15"/>
      <c r="CJS1227" s="15"/>
      <c r="CJT1227" s="80"/>
      <c r="CJU1227" s="52"/>
      <c r="CJV1227" s="69"/>
      <c r="CJW1227" s="69"/>
      <c r="CJX1227" s="69"/>
      <c r="CJY1227" s="107"/>
      <c r="CJZ1227" s="2"/>
      <c r="CKA1227" s="15"/>
      <c r="CKB1227" s="15"/>
      <c r="CKC1227" s="80"/>
      <c r="CKD1227" s="52"/>
      <c r="CKE1227" s="69"/>
      <c r="CKF1227" s="69"/>
      <c r="CKG1227" s="69"/>
      <c r="CKH1227" s="107"/>
      <c r="CKI1227" s="2"/>
      <c r="CKJ1227" s="15"/>
      <c r="CKK1227" s="15"/>
      <c r="CKL1227" s="80"/>
      <c r="CKM1227" s="52"/>
      <c r="CKN1227" s="69"/>
      <c r="CKO1227" s="69"/>
      <c r="CKP1227" s="69"/>
      <c r="CKQ1227" s="107"/>
      <c r="CKR1227" s="2"/>
      <c r="CKS1227" s="15"/>
      <c r="CKT1227" s="15"/>
      <c r="CKU1227" s="80"/>
      <c r="CKV1227" s="52"/>
      <c r="CKW1227" s="69"/>
      <c r="CKX1227" s="69"/>
      <c r="CKY1227" s="69"/>
      <c r="CKZ1227" s="107"/>
      <c r="CLA1227" s="2"/>
      <c r="CLB1227" s="15"/>
      <c r="CLC1227" s="15"/>
      <c r="CLD1227" s="80"/>
      <c r="CLE1227" s="52"/>
      <c r="CLF1227" s="69"/>
      <c r="CLG1227" s="69"/>
      <c r="CLH1227" s="69"/>
      <c r="CLI1227" s="107"/>
      <c r="CLJ1227" s="2"/>
      <c r="CLK1227" s="15"/>
      <c r="CLL1227" s="15"/>
      <c r="CLM1227" s="80"/>
      <c r="CLN1227" s="52"/>
      <c r="CLO1227" s="69"/>
      <c r="CLP1227" s="69"/>
      <c r="CLQ1227" s="69"/>
      <c r="CLR1227" s="107"/>
      <c r="CLS1227" s="2"/>
      <c r="CLT1227" s="15"/>
      <c r="CLU1227" s="15"/>
      <c r="CLV1227" s="80"/>
      <c r="CLW1227" s="52"/>
      <c r="CLX1227" s="69"/>
      <c r="CLY1227" s="69"/>
      <c r="CLZ1227" s="69"/>
      <c r="CMA1227" s="107"/>
      <c r="CMB1227" s="2"/>
      <c r="CMC1227" s="15"/>
      <c r="CMD1227" s="15"/>
      <c r="CME1227" s="80"/>
      <c r="CMF1227" s="52"/>
      <c r="CMG1227" s="69"/>
      <c r="CMH1227" s="69"/>
      <c r="CMI1227" s="69"/>
      <c r="CMJ1227" s="107"/>
      <c r="CMK1227" s="2"/>
      <c r="CML1227" s="15"/>
      <c r="CMM1227" s="15"/>
      <c r="CMN1227" s="80"/>
      <c r="CMO1227" s="52"/>
      <c r="CMP1227" s="69"/>
      <c r="CMQ1227" s="69"/>
      <c r="CMR1227" s="69"/>
      <c r="CMS1227" s="107"/>
      <c r="CMT1227" s="2"/>
      <c r="CMU1227" s="15"/>
      <c r="CMV1227" s="15"/>
      <c r="CMW1227" s="80"/>
      <c r="CMX1227" s="52"/>
      <c r="CMY1227" s="69"/>
      <c r="CMZ1227" s="69"/>
      <c r="CNA1227" s="69"/>
      <c r="CNB1227" s="107"/>
      <c r="CNC1227" s="2"/>
      <c r="CND1227" s="15"/>
      <c r="CNE1227" s="15"/>
      <c r="CNF1227" s="80"/>
      <c r="CNG1227" s="52"/>
      <c r="CNH1227" s="69"/>
      <c r="CNI1227" s="69"/>
      <c r="CNJ1227" s="69"/>
      <c r="CNK1227" s="107"/>
      <c r="CNL1227" s="2"/>
      <c r="CNM1227" s="15"/>
      <c r="CNN1227" s="15"/>
      <c r="CNO1227" s="80"/>
      <c r="CNP1227" s="52"/>
      <c r="CNQ1227" s="69"/>
      <c r="CNR1227" s="69"/>
      <c r="CNS1227" s="69"/>
      <c r="CNT1227" s="107"/>
      <c r="CNU1227" s="2"/>
      <c r="CNV1227" s="15"/>
      <c r="CNW1227" s="15"/>
      <c r="CNX1227" s="80"/>
      <c r="CNY1227" s="52"/>
      <c r="CNZ1227" s="69"/>
      <c r="COA1227" s="69"/>
      <c r="COB1227" s="69"/>
      <c r="COC1227" s="107"/>
      <c r="COD1227" s="2"/>
      <c r="COE1227" s="15"/>
      <c r="COF1227" s="15"/>
      <c r="COG1227" s="80"/>
      <c r="COH1227" s="52"/>
      <c r="COI1227" s="69"/>
      <c r="COJ1227" s="69"/>
      <c r="COK1227" s="69"/>
      <c r="COL1227" s="107"/>
      <c r="COM1227" s="2"/>
      <c r="CON1227" s="15"/>
      <c r="COO1227" s="15"/>
      <c r="COP1227" s="80"/>
      <c r="COQ1227" s="52"/>
      <c r="COR1227" s="69"/>
      <c r="COS1227" s="69"/>
      <c r="COT1227" s="69"/>
      <c r="COU1227" s="107"/>
      <c r="COV1227" s="2"/>
      <c r="COW1227" s="15"/>
      <c r="COX1227" s="15"/>
      <c r="COY1227" s="80"/>
      <c r="COZ1227" s="52"/>
      <c r="CPA1227" s="69"/>
      <c r="CPB1227" s="69"/>
      <c r="CPC1227" s="69"/>
      <c r="CPD1227" s="107"/>
      <c r="CPE1227" s="2"/>
      <c r="CPF1227" s="15"/>
      <c r="CPG1227" s="15"/>
      <c r="CPH1227" s="80"/>
      <c r="CPI1227" s="52"/>
      <c r="CPJ1227" s="69"/>
      <c r="CPK1227" s="69"/>
      <c r="CPL1227" s="69"/>
      <c r="CPM1227" s="107"/>
      <c r="CPN1227" s="2"/>
      <c r="CPO1227" s="15"/>
      <c r="CPP1227" s="15"/>
      <c r="CPQ1227" s="80"/>
      <c r="CPR1227" s="52"/>
      <c r="CPS1227" s="69"/>
      <c r="CPT1227" s="69"/>
      <c r="CPU1227" s="69"/>
      <c r="CPV1227" s="107"/>
      <c r="CPW1227" s="2"/>
      <c r="CPX1227" s="15"/>
      <c r="CPY1227" s="15"/>
      <c r="CPZ1227" s="80"/>
      <c r="CQA1227" s="52"/>
      <c r="CQB1227" s="69"/>
      <c r="CQC1227" s="69"/>
      <c r="CQD1227" s="69"/>
      <c r="CQE1227" s="107"/>
      <c r="CQF1227" s="2"/>
      <c r="CQG1227" s="15"/>
      <c r="CQH1227" s="15"/>
      <c r="CQI1227" s="80"/>
      <c r="CQJ1227" s="52"/>
      <c r="CQK1227" s="69"/>
      <c r="CQL1227" s="69"/>
      <c r="CQM1227" s="69"/>
      <c r="CQN1227" s="107"/>
      <c r="CQO1227" s="2"/>
      <c r="CQP1227" s="15"/>
      <c r="CQQ1227" s="15"/>
      <c r="CQR1227" s="80"/>
      <c r="CQS1227" s="52"/>
      <c r="CQT1227" s="69"/>
      <c r="CQU1227" s="69"/>
      <c r="CQV1227" s="69"/>
      <c r="CQW1227" s="107"/>
      <c r="CQX1227" s="2"/>
      <c r="CQY1227" s="15"/>
      <c r="CQZ1227" s="15"/>
      <c r="CRA1227" s="80"/>
      <c r="CRB1227" s="52"/>
      <c r="CRC1227" s="69"/>
      <c r="CRD1227" s="69"/>
      <c r="CRE1227" s="69"/>
      <c r="CRF1227" s="107"/>
      <c r="CRG1227" s="2"/>
      <c r="CRH1227" s="15"/>
      <c r="CRI1227" s="15"/>
      <c r="CRJ1227" s="80"/>
      <c r="CRK1227" s="52"/>
      <c r="CRL1227" s="69"/>
      <c r="CRM1227" s="69"/>
      <c r="CRN1227" s="69"/>
      <c r="CRO1227" s="107"/>
      <c r="CRP1227" s="2"/>
      <c r="CRQ1227" s="15"/>
      <c r="CRR1227" s="15"/>
      <c r="CRS1227" s="80"/>
      <c r="CRT1227" s="52"/>
      <c r="CRU1227" s="69"/>
      <c r="CRV1227" s="69"/>
      <c r="CRW1227" s="69"/>
      <c r="CRX1227" s="107"/>
      <c r="CRY1227" s="2"/>
      <c r="CRZ1227" s="15"/>
      <c r="CSA1227" s="15"/>
      <c r="CSB1227" s="80"/>
      <c r="CSC1227" s="52"/>
      <c r="CSD1227" s="69"/>
      <c r="CSE1227" s="69"/>
      <c r="CSF1227" s="69"/>
      <c r="CSG1227" s="107"/>
      <c r="CSH1227" s="2"/>
      <c r="CSI1227" s="15"/>
      <c r="CSJ1227" s="15"/>
      <c r="CSK1227" s="80"/>
      <c r="CSL1227" s="52"/>
      <c r="CSM1227" s="69"/>
      <c r="CSN1227" s="69"/>
      <c r="CSO1227" s="69"/>
      <c r="CSP1227" s="107"/>
      <c r="CSQ1227" s="2"/>
      <c r="CSR1227" s="15"/>
      <c r="CSS1227" s="15"/>
      <c r="CST1227" s="80"/>
      <c r="CSU1227" s="52"/>
      <c r="CSV1227" s="69"/>
      <c r="CSW1227" s="69"/>
      <c r="CSX1227" s="69"/>
      <c r="CSY1227" s="107"/>
      <c r="CSZ1227" s="2"/>
      <c r="CTA1227" s="15"/>
      <c r="CTB1227" s="15"/>
      <c r="CTC1227" s="80"/>
      <c r="CTD1227" s="52"/>
      <c r="CTE1227" s="69"/>
      <c r="CTF1227" s="69"/>
      <c r="CTG1227" s="69"/>
      <c r="CTH1227" s="107"/>
      <c r="CTI1227" s="2"/>
      <c r="CTJ1227" s="15"/>
      <c r="CTK1227" s="15"/>
      <c r="CTL1227" s="80"/>
      <c r="CTM1227" s="52"/>
      <c r="CTN1227" s="69"/>
      <c r="CTO1227" s="69"/>
      <c r="CTP1227" s="69"/>
      <c r="CTQ1227" s="107"/>
      <c r="CTR1227" s="2"/>
      <c r="CTS1227" s="15"/>
      <c r="CTT1227" s="15"/>
      <c r="CTU1227" s="80"/>
      <c r="CTV1227" s="52"/>
      <c r="CTW1227" s="69"/>
      <c r="CTX1227" s="69"/>
      <c r="CTY1227" s="69"/>
      <c r="CTZ1227" s="107"/>
      <c r="CUA1227" s="2"/>
      <c r="CUB1227" s="15"/>
      <c r="CUC1227" s="15"/>
      <c r="CUD1227" s="80"/>
      <c r="CUE1227" s="52"/>
      <c r="CUF1227" s="69"/>
      <c r="CUG1227" s="69"/>
      <c r="CUH1227" s="69"/>
      <c r="CUI1227" s="107"/>
      <c r="CUJ1227" s="2"/>
      <c r="CUK1227" s="15"/>
      <c r="CUL1227" s="15"/>
      <c r="CUM1227" s="80"/>
      <c r="CUN1227" s="52"/>
      <c r="CUO1227" s="69"/>
      <c r="CUP1227" s="69"/>
      <c r="CUQ1227" s="69"/>
      <c r="CUR1227" s="107"/>
      <c r="CUS1227" s="2"/>
      <c r="CUT1227" s="15"/>
      <c r="CUU1227" s="15"/>
      <c r="CUV1227" s="80"/>
      <c r="CUW1227" s="52"/>
      <c r="CUX1227" s="69"/>
      <c r="CUY1227" s="69"/>
      <c r="CUZ1227" s="69"/>
      <c r="CVA1227" s="107"/>
      <c r="CVB1227" s="2"/>
      <c r="CVC1227" s="15"/>
      <c r="CVD1227" s="15"/>
      <c r="CVE1227" s="80"/>
      <c r="CVF1227" s="52"/>
      <c r="CVG1227" s="69"/>
      <c r="CVH1227" s="69"/>
      <c r="CVI1227" s="69"/>
      <c r="CVJ1227" s="107"/>
      <c r="CVK1227" s="2"/>
      <c r="CVL1227" s="15"/>
      <c r="CVM1227" s="15"/>
      <c r="CVN1227" s="80"/>
      <c r="CVO1227" s="52"/>
      <c r="CVP1227" s="69"/>
      <c r="CVQ1227" s="69"/>
      <c r="CVR1227" s="69"/>
      <c r="CVS1227" s="107"/>
      <c r="CVT1227" s="2"/>
      <c r="CVU1227" s="15"/>
      <c r="CVV1227" s="15"/>
      <c r="CVW1227" s="80"/>
      <c r="CVX1227" s="52"/>
      <c r="CVY1227" s="69"/>
      <c r="CVZ1227" s="69"/>
      <c r="CWA1227" s="69"/>
      <c r="CWB1227" s="107"/>
      <c r="CWC1227" s="2"/>
      <c r="CWD1227" s="15"/>
      <c r="CWE1227" s="15"/>
      <c r="CWF1227" s="80"/>
      <c r="CWG1227" s="52"/>
      <c r="CWH1227" s="69"/>
      <c r="CWI1227" s="69"/>
      <c r="CWJ1227" s="69"/>
      <c r="CWK1227" s="107"/>
      <c r="CWL1227" s="2"/>
      <c r="CWM1227" s="15"/>
      <c r="CWN1227" s="15"/>
      <c r="CWO1227" s="80"/>
      <c r="CWP1227" s="52"/>
      <c r="CWQ1227" s="69"/>
      <c r="CWR1227" s="69"/>
      <c r="CWS1227" s="69"/>
      <c r="CWT1227" s="107"/>
      <c r="CWU1227" s="2"/>
      <c r="CWV1227" s="15"/>
      <c r="CWW1227" s="15"/>
      <c r="CWX1227" s="80"/>
      <c r="CWY1227" s="52"/>
      <c r="CWZ1227" s="69"/>
      <c r="CXA1227" s="69"/>
      <c r="CXB1227" s="69"/>
      <c r="CXC1227" s="107"/>
      <c r="CXD1227" s="2"/>
      <c r="CXE1227" s="15"/>
      <c r="CXF1227" s="15"/>
      <c r="CXG1227" s="80"/>
      <c r="CXH1227" s="52"/>
      <c r="CXI1227" s="69"/>
      <c r="CXJ1227" s="69"/>
      <c r="CXK1227" s="69"/>
      <c r="CXL1227" s="107"/>
      <c r="CXM1227" s="2"/>
      <c r="CXN1227" s="15"/>
      <c r="CXO1227" s="15"/>
      <c r="CXP1227" s="80"/>
      <c r="CXQ1227" s="52"/>
      <c r="CXR1227" s="69"/>
      <c r="CXS1227" s="69"/>
      <c r="CXT1227" s="69"/>
      <c r="CXU1227" s="107"/>
      <c r="CXV1227" s="2"/>
      <c r="CXW1227" s="15"/>
      <c r="CXX1227" s="15"/>
      <c r="CXY1227" s="80"/>
      <c r="CXZ1227" s="52"/>
      <c r="CYA1227" s="69"/>
      <c r="CYB1227" s="69"/>
      <c r="CYC1227" s="69"/>
      <c r="CYD1227" s="107"/>
      <c r="CYE1227" s="2"/>
      <c r="CYF1227" s="15"/>
      <c r="CYG1227" s="15"/>
      <c r="CYH1227" s="80"/>
      <c r="CYI1227" s="52"/>
      <c r="CYJ1227" s="69"/>
      <c r="CYK1227" s="69"/>
      <c r="CYL1227" s="69"/>
      <c r="CYM1227" s="107"/>
      <c r="CYN1227" s="2"/>
      <c r="CYO1227" s="15"/>
      <c r="CYP1227" s="15"/>
      <c r="CYQ1227" s="80"/>
      <c r="CYR1227" s="52"/>
      <c r="CYS1227" s="69"/>
      <c r="CYT1227" s="69"/>
      <c r="CYU1227" s="69"/>
      <c r="CYV1227" s="107"/>
      <c r="CYW1227" s="2"/>
      <c r="CYX1227" s="15"/>
      <c r="CYY1227" s="15"/>
      <c r="CYZ1227" s="80"/>
      <c r="CZA1227" s="52"/>
      <c r="CZB1227" s="69"/>
      <c r="CZC1227" s="69"/>
      <c r="CZD1227" s="69"/>
      <c r="CZE1227" s="107"/>
      <c r="CZF1227" s="2"/>
      <c r="CZG1227" s="15"/>
      <c r="CZH1227" s="15"/>
      <c r="CZI1227" s="80"/>
      <c r="CZJ1227" s="52"/>
      <c r="CZK1227" s="69"/>
      <c r="CZL1227" s="69"/>
      <c r="CZM1227" s="69"/>
      <c r="CZN1227" s="107"/>
      <c r="CZO1227" s="2"/>
      <c r="CZP1227" s="15"/>
      <c r="CZQ1227" s="15"/>
      <c r="CZR1227" s="80"/>
      <c r="CZS1227" s="52"/>
      <c r="CZT1227" s="69"/>
      <c r="CZU1227" s="69"/>
      <c r="CZV1227" s="69"/>
      <c r="CZW1227" s="107"/>
      <c r="CZX1227" s="2"/>
      <c r="CZY1227" s="15"/>
      <c r="CZZ1227" s="15"/>
      <c r="DAA1227" s="80"/>
      <c r="DAB1227" s="52"/>
      <c r="DAC1227" s="69"/>
      <c r="DAD1227" s="69"/>
      <c r="DAE1227" s="69"/>
      <c r="DAF1227" s="107"/>
      <c r="DAG1227" s="2"/>
      <c r="DAH1227" s="15"/>
      <c r="DAI1227" s="15"/>
      <c r="DAJ1227" s="80"/>
      <c r="DAK1227" s="52"/>
      <c r="DAL1227" s="69"/>
      <c r="DAM1227" s="69"/>
      <c r="DAN1227" s="69"/>
      <c r="DAO1227" s="107"/>
      <c r="DAP1227" s="2"/>
      <c r="DAQ1227" s="15"/>
      <c r="DAR1227" s="15"/>
      <c r="DAS1227" s="80"/>
      <c r="DAT1227" s="52"/>
      <c r="DAU1227" s="69"/>
      <c r="DAV1227" s="69"/>
      <c r="DAW1227" s="69"/>
      <c r="DAX1227" s="107"/>
      <c r="DAY1227" s="2"/>
      <c r="DAZ1227" s="15"/>
      <c r="DBA1227" s="15"/>
      <c r="DBB1227" s="80"/>
      <c r="DBC1227" s="52"/>
      <c r="DBD1227" s="69"/>
      <c r="DBE1227" s="69"/>
      <c r="DBF1227" s="69"/>
      <c r="DBG1227" s="107"/>
      <c r="DBH1227" s="2"/>
      <c r="DBI1227" s="15"/>
      <c r="DBJ1227" s="15"/>
      <c r="DBK1227" s="80"/>
      <c r="DBL1227" s="52"/>
      <c r="DBM1227" s="69"/>
      <c r="DBN1227" s="69"/>
      <c r="DBO1227" s="69"/>
      <c r="DBP1227" s="107"/>
      <c r="DBQ1227" s="2"/>
      <c r="DBR1227" s="15"/>
      <c r="DBS1227" s="15"/>
      <c r="DBT1227" s="80"/>
      <c r="DBU1227" s="52"/>
      <c r="DBV1227" s="69"/>
      <c r="DBW1227" s="69"/>
      <c r="DBX1227" s="69"/>
      <c r="DBY1227" s="107"/>
      <c r="DBZ1227" s="2"/>
      <c r="DCA1227" s="15"/>
      <c r="DCB1227" s="15"/>
      <c r="DCC1227" s="80"/>
      <c r="DCD1227" s="52"/>
      <c r="DCE1227" s="69"/>
      <c r="DCF1227" s="69"/>
      <c r="DCG1227" s="69"/>
      <c r="DCH1227" s="107"/>
      <c r="DCI1227" s="2"/>
      <c r="DCJ1227" s="15"/>
      <c r="DCK1227" s="15"/>
      <c r="DCL1227" s="80"/>
      <c r="DCM1227" s="52"/>
      <c r="DCN1227" s="69"/>
      <c r="DCO1227" s="69"/>
      <c r="DCP1227" s="69"/>
      <c r="DCQ1227" s="107"/>
      <c r="DCR1227" s="2"/>
      <c r="DCS1227" s="15"/>
      <c r="DCT1227" s="15"/>
      <c r="DCU1227" s="80"/>
      <c r="DCV1227" s="52"/>
      <c r="DCW1227" s="69"/>
      <c r="DCX1227" s="69"/>
      <c r="DCY1227" s="69"/>
      <c r="DCZ1227" s="107"/>
      <c r="DDA1227" s="2"/>
      <c r="DDB1227" s="15"/>
      <c r="DDC1227" s="15"/>
      <c r="DDD1227" s="80"/>
      <c r="DDE1227" s="52"/>
      <c r="DDF1227" s="69"/>
      <c r="DDG1227" s="69"/>
      <c r="DDH1227" s="69"/>
      <c r="DDI1227" s="107"/>
      <c r="DDJ1227" s="2"/>
      <c r="DDK1227" s="15"/>
      <c r="DDL1227" s="15"/>
      <c r="DDM1227" s="80"/>
      <c r="DDN1227" s="52"/>
      <c r="DDO1227" s="69"/>
      <c r="DDP1227" s="69"/>
      <c r="DDQ1227" s="69"/>
      <c r="DDR1227" s="107"/>
      <c r="DDS1227" s="2"/>
      <c r="DDT1227" s="15"/>
      <c r="DDU1227" s="15"/>
      <c r="DDV1227" s="80"/>
      <c r="DDW1227" s="52"/>
      <c r="DDX1227" s="69"/>
      <c r="DDY1227" s="69"/>
      <c r="DDZ1227" s="69"/>
      <c r="DEA1227" s="107"/>
      <c r="DEB1227" s="2"/>
      <c r="DEC1227" s="15"/>
      <c r="DED1227" s="15"/>
      <c r="DEE1227" s="80"/>
      <c r="DEF1227" s="52"/>
      <c r="DEG1227" s="69"/>
      <c r="DEH1227" s="69"/>
      <c r="DEI1227" s="69"/>
      <c r="DEJ1227" s="107"/>
      <c r="DEK1227" s="2"/>
      <c r="DEL1227" s="15"/>
      <c r="DEM1227" s="15"/>
      <c r="DEN1227" s="80"/>
      <c r="DEO1227" s="52"/>
      <c r="DEP1227" s="69"/>
      <c r="DEQ1227" s="69"/>
      <c r="DER1227" s="69"/>
      <c r="DES1227" s="107"/>
      <c r="DET1227" s="2"/>
      <c r="DEU1227" s="15"/>
      <c r="DEV1227" s="15"/>
      <c r="DEW1227" s="80"/>
      <c r="DEX1227" s="52"/>
      <c r="DEY1227" s="69"/>
      <c r="DEZ1227" s="69"/>
      <c r="DFA1227" s="69"/>
      <c r="DFB1227" s="107"/>
      <c r="DFC1227" s="2"/>
      <c r="DFD1227" s="15"/>
      <c r="DFE1227" s="15"/>
      <c r="DFF1227" s="80"/>
      <c r="DFG1227" s="52"/>
      <c r="DFH1227" s="69"/>
      <c r="DFI1227" s="69"/>
      <c r="DFJ1227" s="69"/>
      <c r="DFK1227" s="107"/>
      <c r="DFL1227" s="2"/>
      <c r="DFM1227" s="15"/>
      <c r="DFN1227" s="15"/>
      <c r="DFO1227" s="80"/>
      <c r="DFP1227" s="52"/>
      <c r="DFQ1227" s="69"/>
      <c r="DFR1227" s="69"/>
      <c r="DFS1227" s="69"/>
      <c r="DFT1227" s="107"/>
      <c r="DFU1227" s="2"/>
      <c r="DFV1227" s="15"/>
      <c r="DFW1227" s="15"/>
      <c r="DFX1227" s="80"/>
      <c r="DFY1227" s="52"/>
      <c r="DFZ1227" s="69"/>
      <c r="DGA1227" s="69"/>
      <c r="DGB1227" s="69"/>
      <c r="DGC1227" s="107"/>
      <c r="DGD1227" s="2"/>
      <c r="DGE1227" s="15"/>
      <c r="DGF1227" s="15"/>
      <c r="DGG1227" s="80"/>
      <c r="DGH1227" s="52"/>
      <c r="DGI1227" s="69"/>
      <c r="DGJ1227" s="69"/>
      <c r="DGK1227" s="69"/>
      <c r="DGL1227" s="107"/>
      <c r="DGM1227" s="2"/>
      <c r="DGN1227" s="15"/>
      <c r="DGO1227" s="15"/>
      <c r="DGP1227" s="80"/>
      <c r="DGQ1227" s="52"/>
      <c r="DGR1227" s="69"/>
      <c r="DGS1227" s="69"/>
      <c r="DGT1227" s="69"/>
      <c r="DGU1227" s="107"/>
      <c r="DGV1227" s="2"/>
      <c r="DGW1227" s="15"/>
      <c r="DGX1227" s="15"/>
      <c r="DGY1227" s="80"/>
      <c r="DGZ1227" s="52"/>
      <c r="DHA1227" s="69"/>
      <c r="DHB1227" s="69"/>
      <c r="DHC1227" s="69"/>
      <c r="DHD1227" s="107"/>
      <c r="DHE1227" s="2"/>
      <c r="DHF1227" s="15"/>
      <c r="DHG1227" s="15"/>
      <c r="DHH1227" s="80"/>
      <c r="DHI1227" s="52"/>
      <c r="DHJ1227" s="69"/>
      <c r="DHK1227" s="69"/>
      <c r="DHL1227" s="69"/>
      <c r="DHM1227" s="107"/>
      <c r="DHN1227" s="2"/>
      <c r="DHO1227" s="15"/>
      <c r="DHP1227" s="15"/>
      <c r="DHQ1227" s="80"/>
      <c r="DHR1227" s="52"/>
      <c r="DHS1227" s="69"/>
      <c r="DHT1227" s="69"/>
      <c r="DHU1227" s="69"/>
      <c r="DHV1227" s="107"/>
      <c r="DHW1227" s="2"/>
      <c r="DHX1227" s="15"/>
      <c r="DHY1227" s="15"/>
      <c r="DHZ1227" s="80"/>
      <c r="DIA1227" s="52"/>
      <c r="DIB1227" s="69"/>
      <c r="DIC1227" s="69"/>
      <c r="DID1227" s="69"/>
      <c r="DIE1227" s="107"/>
      <c r="DIF1227" s="2"/>
      <c r="DIG1227" s="15"/>
      <c r="DIH1227" s="15"/>
      <c r="DII1227" s="80"/>
      <c r="DIJ1227" s="52"/>
      <c r="DIK1227" s="69"/>
      <c r="DIL1227" s="69"/>
      <c r="DIM1227" s="69"/>
      <c r="DIN1227" s="107"/>
      <c r="DIO1227" s="2"/>
      <c r="DIP1227" s="15"/>
      <c r="DIQ1227" s="15"/>
      <c r="DIR1227" s="80"/>
      <c r="DIS1227" s="52"/>
      <c r="DIT1227" s="69"/>
      <c r="DIU1227" s="69"/>
      <c r="DIV1227" s="69"/>
      <c r="DIW1227" s="107"/>
      <c r="DIX1227" s="2"/>
      <c r="DIY1227" s="15"/>
      <c r="DIZ1227" s="15"/>
      <c r="DJA1227" s="80"/>
      <c r="DJB1227" s="52"/>
      <c r="DJC1227" s="69"/>
      <c r="DJD1227" s="69"/>
      <c r="DJE1227" s="69"/>
      <c r="DJF1227" s="107"/>
      <c r="DJG1227" s="2"/>
      <c r="DJH1227" s="15"/>
      <c r="DJI1227" s="15"/>
      <c r="DJJ1227" s="80"/>
      <c r="DJK1227" s="52"/>
      <c r="DJL1227" s="69"/>
      <c r="DJM1227" s="69"/>
      <c r="DJN1227" s="69"/>
      <c r="DJO1227" s="107"/>
      <c r="DJP1227" s="2"/>
      <c r="DJQ1227" s="15"/>
      <c r="DJR1227" s="15"/>
      <c r="DJS1227" s="80"/>
      <c r="DJT1227" s="52"/>
      <c r="DJU1227" s="69"/>
      <c r="DJV1227" s="69"/>
      <c r="DJW1227" s="69"/>
      <c r="DJX1227" s="107"/>
      <c r="DJY1227" s="2"/>
      <c r="DJZ1227" s="15"/>
      <c r="DKA1227" s="15"/>
      <c r="DKB1227" s="80"/>
      <c r="DKC1227" s="52"/>
      <c r="DKD1227" s="69"/>
      <c r="DKE1227" s="69"/>
      <c r="DKF1227" s="69"/>
      <c r="DKG1227" s="107"/>
      <c r="DKH1227" s="2"/>
      <c r="DKI1227" s="15"/>
      <c r="DKJ1227" s="15"/>
      <c r="DKK1227" s="80"/>
      <c r="DKL1227" s="52"/>
      <c r="DKM1227" s="69"/>
      <c r="DKN1227" s="69"/>
      <c r="DKO1227" s="69"/>
      <c r="DKP1227" s="107"/>
      <c r="DKQ1227" s="2"/>
      <c r="DKR1227" s="15"/>
      <c r="DKS1227" s="15"/>
      <c r="DKT1227" s="80"/>
      <c r="DKU1227" s="52"/>
      <c r="DKV1227" s="69"/>
      <c r="DKW1227" s="69"/>
      <c r="DKX1227" s="69"/>
      <c r="DKY1227" s="107"/>
      <c r="DKZ1227" s="2"/>
      <c r="DLA1227" s="15"/>
      <c r="DLB1227" s="15"/>
      <c r="DLC1227" s="80"/>
      <c r="DLD1227" s="52"/>
      <c r="DLE1227" s="69"/>
      <c r="DLF1227" s="69"/>
      <c r="DLG1227" s="69"/>
      <c r="DLH1227" s="107"/>
      <c r="DLI1227" s="2"/>
      <c r="DLJ1227" s="15"/>
      <c r="DLK1227" s="15"/>
      <c r="DLL1227" s="80"/>
      <c r="DLM1227" s="52"/>
      <c r="DLN1227" s="69"/>
      <c r="DLO1227" s="69"/>
      <c r="DLP1227" s="69"/>
      <c r="DLQ1227" s="107"/>
      <c r="DLR1227" s="2"/>
      <c r="DLS1227" s="15"/>
      <c r="DLT1227" s="15"/>
      <c r="DLU1227" s="80"/>
      <c r="DLV1227" s="52"/>
      <c r="DLW1227" s="69"/>
      <c r="DLX1227" s="69"/>
      <c r="DLY1227" s="69"/>
      <c r="DLZ1227" s="107"/>
      <c r="DMA1227" s="2"/>
      <c r="DMB1227" s="15"/>
      <c r="DMC1227" s="15"/>
      <c r="DMD1227" s="80"/>
      <c r="DME1227" s="52"/>
      <c r="DMF1227" s="69"/>
      <c r="DMG1227" s="69"/>
      <c r="DMH1227" s="69"/>
      <c r="DMI1227" s="107"/>
      <c r="DMJ1227" s="2"/>
      <c r="DMK1227" s="15"/>
      <c r="DML1227" s="15"/>
      <c r="DMM1227" s="80"/>
      <c r="DMN1227" s="52"/>
      <c r="DMO1227" s="69"/>
      <c r="DMP1227" s="69"/>
      <c r="DMQ1227" s="69"/>
      <c r="DMR1227" s="107"/>
      <c r="DMS1227" s="2"/>
      <c r="DMT1227" s="15"/>
      <c r="DMU1227" s="15"/>
      <c r="DMV1227" s="80"/>
      <c r="DMW1227" s="52"/>
      <c r="DMX1227" s="69"/>
      <c r="DMY1227" s="69"/>
      <c r="DMZ1227" s="69"/>
      <c r="DNA1227" s="107"/>
      <c r="DNB1227" s="2"/>
      <c r="DNC1227" s="15"/>
      <c r="DND1227" s="15"/>
      <c r="DNE1227" s="80"/>
      <c r="DNF1227" s="52"/>
      <c r="DNG1227" s="69"/>
      <c r="DNH1227" s="69"/>
      <c r="DNI1227" s="69"/>
      <c r="DNJ1227" s="107"/>
      <c r="DNK1227" s="2"/>
      <c r="DNL1227" s="15"/>
      <c r="DNM1227" s="15"/>
      <c r="DNN1227" s="80"/>
      <c r="DNO1227" s="52"/>
      <c r="DNP1227" s="69"/>
      <c r="DNQ1227" s="69"/>
      <c r="DNR1227" s="69"/>
      <c r="DNS1227" s="107"/>
      <c r="DNT1227" s="2"/>
      <c r="DNU1227" s="15"/>
      <c r="DNV1227" s="15"/>
      <c r="DNW1227" s="80"/>
      <c r="DNX1227" s="52"/>
      <c r="DNY1227" s="69"/>
      <c r="DNZ1227" s="69"/>
      <c r="DOA1227" s="69"/>
      <c r="DOB1227" s="107"/>
      <c r="DOC1227" s="2"/>
      <c r="DOD1227" s="15"/>
      <c r="DOE1227" s="15"/>
      <c r="DOF1227" s="80"/>
      <c r="DOG1227" s="52"/>
      <c r="DOH1227" s="69"/>
      <c r="DOI1227" s="69"/>
      <c r="DOJ1227" s="69"/>
      <c r="DOK1227" s="107"/>
      <c r="DOL1227" s="2"/>
      <c r="DOM1227" s="15"/>
      <c r="DON1227" s="15"/>
      <c r="DOO1227" s="80"/>
      <c r="DOP1227" s="52"/>
      <c r="DOQ1227" s="69"/>
      <c r="DOR1227" s="69"/>
      <c r="DOS1227" s="69"/>
      <c r="DOT1227" s="107"/>
      <c r="DOU1227" s="2"/>
      <c r="DOV1227" s="15"/>
      <c r="DOW1227" s="15"/>
      <c r="DOX1227" s="80"/>
      <c r="DOY1227" s="52"/>
      <c r="DOZ1227" s="69"/>
      <c r="DPA1227" s="69"/>
      <c r="DPB1227" s="69"/>
      <c r="DPC1227" s="107"/>
      <c r="DPD1227" s="2"/>
      <c r="DPE1227" s="15"/>
      <c r="DPF1227" s="15"/>
      <c r="DPG1227" s="80"/>
      <c r="DPH1227" s="52"/>
      <c r="DPI1227" s="69"/>
      <c r="DPJ1227" s="69"/>
      <c r="DPK1227" s="69"/>
      <c r="DPL1227" s="107"/>
      <c r="DPM1227" s="2"/>
      <c r="DPN1227" s="15"/>
      <c r="DPO1227" s="15"/>
      <c r="DPP1227" s="80"/>
      <c r="DPQ1227" s="52"/>
      <c r="DPR1227" s="69"/>
      <c r="DPS1227" s="69"/>
      <c r="DPT1227" s="69"/>
      <c r="DPU1227" s="107"/>
      <c r="DPV1227" s="2"/>
      <c r="DPW1227" s="15"/>
      <c r="DPX1227" s="15"/>
      <c r="DPY1227" s="80"/>
      <c r="DPZ1227" s="52"/>
      <c r="DQA1227" s="69"/>
      <c r="DQB1227" s="69"/>
      <c r="DQC1227" s="69"/>
      <c r="DQD1227" s="107"/>
      <c r="DQE1227" s="2"/>
      <c r="DQF1227" s="15"/>
      <c r="DQG1227" s="15"/>
      <c r="DQH1227" s="80"/>
      <c r="DQI1227" s="52"/>
      <c r="DQJ1227" s="69"/>
      <c r="DQK1227" s="69"/>
      <c r="DQL1227" s="69"/>
      <c r="DQM1227" s="107"/>
      <c r="DQN1227" s="2"/>
      <c r="DQO1227" s="15"/>
      <c r="DQP1227" s="15"/>
      <c r="DQQ1227" s="80"/>
      <c r="DQR1227" s="52"/>
      <c r="DQS1227" s="69"/>
      <c r="DQT1227" s="69"/>
      <c r="DQU1227" s="69"/>
      <c r="DQV1227" s="107"/>
      <c r="DQW1227" s="2"/>
      <c r="DQX1227" s="15"/>
      <c r="DQY1227" s="15"/>
      <c r="DQZ1227" s="80"/>
      <c r="DRA1227" s="52"/>
      <c r="DRB1227" s="69"/>
      <c r="DRC1227" s="69"/>
      <c r="DRD1227" s="69"/>
      <c r="DRE1227" s="107"/>
      <c r="DRF1227" s="2"/>
      <c r="DRG1227" s="15"/>
      <c r="DRH1227" s="15"/>
      <c r="DRI1227" s="80"/>
      <c r="DRJ1227" s="52"/>
      <c r="DRK1227" s="69"/>
      <c r="DRL1227" s="69"/>
      <c r="DRM1227" s="69"/>
      <c r="DRN1227" s="107"/>
      <c r="DRO1227" s="2"/>
      <c r="DRP1227" s="15"/>
      <c r="DRQ1227" s="15"/>
      <c r="DRR1227" s="80"/>
      <c r="DRS1227" s="52"/>
      <c r="DRT1227" s="69"/>
      <c r="DRU1227" s="69"/>
      <c r="DRV1227" s="69"/>
      <c r="DRW1227" s="107"/>
      <c r="DRX1227" s="2"/>
      <c r="DRY1227" s="15"/>
      <c r="DRZ1227" s="15"/>
      <c r="DSA1227" s="80"/>
      <c r="DSB1227" s="52"/>
      <c r="DSC1227" s="69"/>
      <c r="DSD1227" s="69"/>
      <c r="DSE1227" s="69"/>
      <c r="DSF1227" s="107"/>
      <c r="DSG1227" s="2"/>
      <c r="DSH1227" s="15"/>
      <c r="DSI1227" s="15"/>
      <c r="DSJ1227" s="80"/>
      <c r="DSK1227" s="52"/>
      <c r="DSL1227" s="69"/>
      <c r="DSM1227" s="69"/>
      <c r="DSN1227" s="69"/>
      <c r="DSO1227" s="107"/>
      <c r="DSP1227" s="2"/>
      <c r="DSQ1227" s="15"/>
      <c r="DSR1227" s="15"/>
      <c r="DSS1227" s="80"/>
      <c r="DST1227" s="52"/>
      <c r="DSU1227" s="69"/>
      <c r="DSV1227" s="69"/>
      <c r="DSW1227" s="69"/>
      <c r="DSX1227" s="107"/>
      <c r="DSY1227" s="2"/>
      <c r="DSZ1227" s="15"/>
      <c r="DTA1227" s="15"/>
      <c r="DTB1227" s="80"/>
      <c r="DTC1227" s="52"/>
      <c r="DTD1227" s="69"/>
      <c r="DTE1227" s="69"/>
      <c r="DTF1227" s="69"/>
      <c r="DTG1227" s="107"/>
      <c r="DTH1227" s="2"/>
      <c r="DTI1227" s="15"/>
      <c r="DTJ1227" s="15"/>
      <c r="DTK1227" s="80"/>
      <c r="DTL1227" s="52"/>
      <c r="DTM1227" s="69"/>
      <c r="DTN1227" s="69"/>
      <c r="DTO1227" s="69"/>
      <c r="DTP1227" s="107"/>
      <c r="DTQ1227" s="2"/>
      <c r="DTR1227" s="15"/>
      <c r="DTS1227" s="15"/>
      <c r="DTT1227" s="80"/>
      <c r="DTU1227" s="52"/>
      <c r="DTV1227" s="69"/>
      <c r="DTW1227" s="69"/>
      <c r="DTX1227" s="69"/>
      <c r="DTY1227" s="107"/>
      <c r="DTZ1227" s="2"/>
      <c r="DUA1227" s="15"/>
      <c r="DUB1227" s="15"/>
      <c r="DUC1227" s="80"/>
      <c r="DUD1227" s="52"/>
      <c r="DUE1227" s="69"/>
      <c r="DUF1227" s="69"/>
      <c r="DUG1227" s="69"/>
      <c r="DUH1227" s="107"/>
      <c r="DUI1227" s="2"/>
      <c r="DUJ1227" s="15"/>
      <c r="DUK1227" s="15"/>
      <c r="DUL1227" s="80"/>
      <c r="DUM1227" s="52"/>
      <c r="DUN1227" s="69"/>
      <c r="DUO1227" s="69"/>
      <c r="DUP1227" s="69"/>
      <c r="DUQ1227" s="107"/>
      <c r="DUR1227" s="2"/>
      <c r="DUS1227" s="15"/>
      <c r="DUT1227" s="15"/>
      <c r="DUU1227" s="80"/>
      <c r="DUV1227" s="52"/>
      <c r="DUW1227" s="69"/>
      <c r="DUX1227" s="69"/>
      <c r="DUY1227" s="69"/>
      <c r="DUZ1227" s="107"/>
      <c r="DVA1227" s="2"/>
      <c r="DVB1227" s="15"/>
      <c r="DVC1227" s="15"/>
      <c r="DVD1227" s="80"/>
      <c r="DVE1227" s="52"/>
      <c r="DVF1227" s="69"/>
      <c r="DVG1227" s="69"/>
      <c r="DVH1227" s="69"/>
      <c r="DVI1227" s="107"/>
      <c r="DVJ1227" s="2"/>
      <c r="DVK1227" s="15"/>
      <c r="DVL1227" s="15"/>
      <c r="DVM1227" s="80"/>
      <c r="DVN1227" s="52"/>
      <c r="DVO1227" s="69"/>
      <c r="DVP1227" s="69"/>
      <c r="DVQ1227" s="69"/>
      <c r="DVR1227" s="107"/>
      <c r="DVS1227" s="2"/>
      <c r="DVT1227" s="15"/>
      <c r="DVU1227" s="15"/>
      <c r="DVV1227" s="80"/>
      <c r="DVW1227" s="52"/>
      <c r="DVX1227" s="69"/>
      <c r="DVY1227" s="69"/>
      <c r="DVZ1227" s="69"/>
      <c r="DWA1227" s="107"/>
      <c r="DWB1227" s="2"/>
      <c r="DWC1227" s="15"/>
      <c r="DWD1227" s="15"/>
      <c r="DWE1227" s="80"/>
      <c r="DWF1227" s="52"/>
      <c r="DWG1227" s="69"/>
      <c r="DWH1227" s="69"/>
      <c r="DWI1227" s="69"/>
      <c r="DWJ1227" s="107"/>
      <c r="DWK1227" s="2"/>
      <c r="DWL1227" s="15"/>
      <c r="DWM1227" s="15"/>
      <c r="DWN1227" s="80"/>
      <c r="DWO1227" s="52"/>
      <c r="DWP1227" s="69"/>
      <c r="DWQ1227" s="69"/>
      <c r="DWR1227" s="69"/>
      <c r="DWS1227" s="107"/>
      <c r="DWT1227" s="2"/>
      <c r="DWU1227" s="15"/>
      <c r="DWV1227" s="15"/>
      <c r="DWW1227" s="80"/>
      <c r="DWX1227" s="52"/>
      <c r="DWY1227" s="69"/>
      <c r="DWZ1227" s="69"/>
      <c r="DXA1227" s="69"/>
      <c r="DXB1227" s="107"/>
      <c r="DXC1227" s="2"/>
      <c r="DXD1227" s="15"/>
      <c r="DXE1227" s="15"/>
      <c r="DXF1227" s="80"/>
      <c r="DXG1227" s="52"/>
      <c r="DXH1227" s="69"/>
      <c r="DXI1227" s="69"/>
      <c r="DXJ1227" s="69"/>
      <c r="DXK1227" s="107"/>
      <c r="DXL1227" s="2"/>
      <c r="DXM1227" s="15"/>
      <c r="DXN1227" s="15"/>
      <c r="DXO1227" s="80"/>
      <c r="DXP1227" s="52"/>
      <c r="DXQ1227" s="69"/>
      <c r="DXR1227" s="69"/>
      <c r="DXS1227" s="69"/>
      <c r="DXT1227" s="107"/>
      <c r="DXU1227" s="2"/>
      <c r="DXV1227" s="15"/>
      <c r="DXW1227" s="15"/>
      <c r="DXX1227" s="80"/>
      <c r="DXY1227" s="52"/>
      <c r="DXZ1227" s="69"/>
      <c r="DYA1227" s="69"/>
      <c r="DYB1227" s="69"/>
      <c r="DYC1227" s="107"/>
      <c r="DYD1227" s="2"/>
      <c r="DYE1227" s="15"/>
      <c r="DYF1227" s="15"/>
      <c r="DYG1227" s="80"/>
      <c r="DYH1227" s="52"/>
      <c r="DYI1227" s="69"/>
      <c r="DYJ1227" s="69"/>
      <c r="DYK1227" s="69"/>
      <c r="DYL1227" s="107"/>
      <c r="DYM1227" s="2"/>
      <c r="DYN1227" s="15"/>
      <c r="DYO1227" s="15"/>
      <c r="DYP1227" s="80"/>
      <c r="DYQ1227" s="52"/>
      <c r="DYR1227" s="69"/>
      <c r="DYS1227" s="69"/>
      <c r="DYT1227" s="69"/>
      <c r="DYU1227" s="107"/>
      <c r="DYV1227" s="2"/>
      <c r="DYW1227" s="15"/>
      <c r="DYX1227" s="15"/>
      <c r="DYY1227" s="80"/>
      <c r="DYZ1227" s="52"/>
      <c r="DZA1227" s="69"/>
      <c r="DZB1227" s="69"/>
      <c r="DZC1227" s="69"/>
      <c r="DZD1227" s="107"/>
      <c r="DZE1227" s="2"/>
      <c r="DZF1227" s="15"/>
      <c r="DZG1227" s="15"/>
      <c r="DZH1227" s="80"/>
      <c r="DZI1227" s="52"/>
      <c r="DZJ1227" s="69"/>
      <c r="DZK1227" s="69"/>
      <c r="DZL1227" s="69"/>
      <c r="DZM1227" s="107"/>
      <c r="DZN1227" s="2"/>
      <c r="DZO1227" s="15"/>
      <c r="DZP1227" s="15"/>
      <c r="DZQ1227" s="80"/>
      <c r="DZR1227" s="52"/>
      <c r="DZS1227" s="69"/>
      <c r="DZT1227" s="69"/>
      <c r="DZU1227" s="69"/>
      <c r="DZV1227" s="107"/>
      <c r="DZW1227" s="2"/>
      <c r="DZX1227" s="15"/>
      <c r="DZY1227" s="15"/>
      <c r="DZZ1227" s="80"/>
      <c r="EAA1227" s="52"/>
      <c r="EAB1227" s="69"/>
      <c r="EAC1227" s="69"/>
      <c r="EAD1227" s="69"/>
      <c r="EAE1227" s="107"/>
      <c r="EAF1227" s="2"/>
      <c r="EAG1227" s="15"/>
      <c r="EAH1227" s="15"/>
      <c r="EAI1227" s="80"/>
      <c r="EAJ1227" s="52"/>
      <c r="EAK1227" s="69"/>
      <c r="EAL1227" s="69"/>
      <c r="EAM1227" s="69"/>
      <c r="EAN1227" s="107"/>
      <c r="EAO1227" s="2"/>
      <c r="EAP1227" s="15"/>
      <c r="EAQ1227" s="15"/>
      <c r="EAR1227" s="80"/>
      <c r="EAS1227" s="52"/>
      <c r="EAT1227" s="69"/>
      <c r="EAU1227" s="69"/>
      <c r="EAV1227" s="69"/>
      <c r="EAW1227" s="107"/>
      <c r="EAX1227" s="2"/>
      <c r="EAY1227" s="15"/>
      <c r="EAZ1227" s="15"/>
      <c r="EBA1227" s="80"/>
      <c r="EBB1227" s="52"/>
      <c r="EBC1227" s="69"/>
      <c r="EBD1227" s="69"/>
      <c r="EBE1227" s="69"/>
      <c r="EBF1227" s="107"/>
      <c r="EBG1227" s="2"/>
      <c r="EBH1227" s="15"/>
      <c r="EBI1227" s="15"/>
      <c r="EBJ1227" s="80"/>
      <c r="EBK1227" s="52"/>
      <c r="EBL1227" s="69"/>
      <c r="EBM1227" s="69"/>
      <c r="EBN1227" s="69"/>
      <c r="EBO1227" s="107"/>
      <c r="EBP1227" s="2"/>
      <c r="EBQ1227" s="15"/>
      <c r="EBR1227" s="15"/>
      <c r="EBS1227" s="80"/>
      <c r="EBT1227" s="52"/>
      <c r="EBU1227" s="69"/>
      <c r="EBV1227" s="69"/>
      <c r="EBW1227" s="69"/>
      <c r="EBX1227" s="107"/>
      <c r="EBY1227" s="2"/>
      <c r="EBZ1227" s="15"/>
      <c r="ECA1227" s="15"/>
      <c r="ECB1227" s="80"/>
      <c r="ECC1227" s="52"/>
      <c r="ECD1227" s="69"/>
      <c r="ECE1227" s="69"/>
      <c r="ECF1227" s="69"/>
      <c r="ECG1227" s="107"/>
      <c r="ECH1227" s="2"/>
      <c r="ECI1227" s="15"/>
      <c r="ECJ1227" s="15"/>
      <c r="ECK1227" s="80"/>
      <c r="ECL1227" s="52"/>
      <c r="ECM1227" s="69"/>
      <c r="ECN1227" s="69"/>
      <c r="ECO1227" s="69"/>
      <c r="ECP1227" s="107"/>
      <c r="ECQ1227" s="2"/>
      <c r="ECR1227" s="15"/>
      <c r="ECS1227" s="15"/>
      <c r="ECT1227" s="80"/>
      <c r="ECU1227" s="52"/>
      <c r="ECV1227" s="69"/>
      <c r="ECW1227" s="69"/>
      <c r="ECX1227" s="69"/>
      <c r="ECY1227" s="107"/>
      <c r="ECZ1227" s="2"/>
      <c r="EDA1227" s="15"/>
      <c r="EDB1227" s="15"/>
      <c r="EDC1227" s="80"/>
      <c r="EDD1227" s="52"/>
      <c r="EDE1227" s="69"/>
      <c r="EDF1227" s="69"/>
      <c r="EDG1227" s="69"/>
      <c r="EDH1227" s="107"/>
      <c r="EDI1227" s="2"/>
      <c r="EDJ1227" s="15"/>
      <c r="EDK1227" s="15"/>
      <c r="EDL1227" s="80"/>
      <c r="EDM1227" s="52"/>
      <c r="EDN1227" s="69"/>
      <c r="EDO1227" s="69"/>
      <c r="EDP1227" s="69"/>
      <c r="EDQ1227" s="107"/>
      <c r="EDR1227" s="2"/>
      <c r="EDS1227" s="15"/>
      <c r="EDT1227" s="15"/>
      <c r="EDU1227" s="80"/>
      <c r="EDV1227" s="52"/>
      <c r="EDW1227" s="69"/>
      <c r="EDX1227" s="69"/>
      <c r="EDY1227" s="69"/>
      <c r="EDZ1227" s="107"/>
      <c r="EEA1227" s="2"/>
      <c r="EEB1227" s="15"/>
      <c r="EEC1227" s="15"/>
      <c r="EED1227" s="80"/>
      <c r="EEE1227" s="52"/>
      <c r="EEF1227" s="69"/>
      <c r="EEG1227" s="69"/>
      <c r="EEH1227" s="69"/>
      <c r="EEI1227" s="107"/>
      <c r="EEJ1227" s="2"/>
      <c r="EEK1227" s="15"/>
      <c r="EEL1227" s="15"/>
      <c r="EEM1227" s="80"/>
      <c r="EEN1227" s="52"/>
      <c r="EEO1227" s="69"/>
      <c r="EEP1227" s="69"/>
      <c r="EEQ1227" s="69"/>
      <c r="EER1227" s="107"/>
      <c r="EES1227" s="2"/>
      <c r="EET1227" s="15"/>
      <c r="EEU1227" s="15"/>
      <c r="EEV1227" s="80"/>
      <c r="EEW1227" s="52"/>
      <c r="EEX1227" s="69"/>
      <c r="EEY1227" s="69"/>
      <c r="EEZ1227" s="69"/>
      <c r="EFA1227" s="107"/>
      <c r="EFB1227" s="2"/>
      <c r="EFC1227" s="15"/>
      <c r="EFD1227" s="15"/>
      <c r="EFE1227" s="80"/>
      <c r="EFF1227" s="52"/>
      <c r="EFG1227" s="69"/>
      <c r="EFH1227" s="69"/>
      <c r="EFI1227" s="69"/>
      <c r="EFJ1227" s="107"/>
      <c r="EFK1227" s="2"/>
      <c r="EFL1227" s="15"/>
      <c r="EFM1227" s="15"/>
      <c r="EFN1227" s="80"/>
      <c r="EFO1227" s="52"/>
      <c r="EFP1227" s="69"/>
      <c r="EFQ1227" s="69"/>
      <c r="EFR1227" s="69"/>
      <c r="EFS1227" s="107"/>
      <c r="EFT1227" s="2"/>
      <c r="EFU1227" s="15"/>
      <c r="EFV1227" s="15"/>
      <c r="EFW1227" s="80"/>
      <c r="EFX1227" s="52"/>
      <c r="EFY1227" s="69"/>
      <c r="EFZ1227" s="69"/>
      <c r="EGA1227" s="69"/>
      <c r="EGB1227" s="107"/>
      <c r="EGC1227" s="2"/>
      <c r="EGD1227" s="15"/>
      <c r="EGE1227" s="15"/>
      <c r="EGF1227" s="80"/>
      <c r="EGG1227" s="52"/>
      <c r="EGH1227" s="69"/>
      <c r="EGI1227" s="69"/>
      <c r="EGJ1227" s="69"/>
      <c r="EGK1227" s="107"/>
      <c r="EGL1227" s="2"/>
      <c r="EGM1227" s="15"/>
      <c r="EGN1227" s="15"/>
      <c r="EGO1227" s="80"/>
      <c r="EGP1227" s="52"/>
      <c r="EGQ1227" s="69"/>
      <c r="EGR1227" s="69"/>
      <c r="EGS1227" s="69"/>
      <c r="EGT1227" s="107"/>
      <c r="EGU1227" s="2"/>
      <c r="EGV1227" s="15"/>
      <c r="EGW1227" s="15"/>
      <c r="EGX1227" s="80"/>
      <c r="EGY1227" s="52"/>
      <c r="EGZ1227" s="69"/>
      <c r="EHA1227" s="69"/>
      <c r="EHB1227" s="69"/>
      <c r="EHC1227" s="107"/>
      <c r="EHD1227" s="2"/>
      <c r="EHE1227" s="15"/>
      <c r="EHF1227" s="15"/>
      <c r="EHG1227" s="80"/>
      <c r="EHH1227" s="52"/>
      <c r="EHI1227" s="69"/>
      <c r="EHJ1227" s="69"/>
      <c r="EHK1227" s="69"/>
      <c r="EHL1227" s="107"/>
      <c r="EHM1227" s="2"/>
      <c r="EHN1227" s="15"/>
      <c r="EHO1227" s="15"/>
      <c r="EHP1227" s="80"/>
      <c r="EHQ1227" s="52"/>
      <c r="EHR1227" s="69"/>
      <c r="EHS1227" s="69"/>
      <c r="EHT1227" s="69"/>
      <c r="EHU1227" s="107"/>
      <c r="EHV1227" s="2"/>
      <c r="EHW1227" s="15"/>
      <c r="EHX1227" s="15"/>
      <c r="EHY1227" s="80"/>
      <c r="EHZ1227" s="52"/>
      <c r="EIA1227" s="69"/>
      <c r="EIB1227" s="69"/>
      <c r="EIC1227" s="69"/>
      <c r="EID1227" s="107"/>
      <c r="EIE1227" s="2"/>
      <c r="EIF1227" s="15"/>
      <c r="EIG1227" s="15"/>
      <c r="EIH1227" s="80"/>
      <c r="EII1227" s="52"/>
      <c r="EIJ1227" s="69"/>
      <c r="EIK1227" s="69"/>
      <c r="EIL1227" s="69"/>
      <c r="EIM1227" s="107"/>
      <c r="EIN1227" s="2"/>
      <c r="EIO1227" s="15"/>
      <c r="EIP1227" s="15"/>
      <c r="EIQ1227" s="80"/>
      <c r="EIR1227" s="52"/>
      <c r="EIS1227" s="69"/>
      <c r="EIT1227" s="69"/>
      <c r="EIU1227" s="69"/>
      <c r="EIV1227" s="107"/>
      <c r="EIW1227" s="2"/>
      <c r="EIX1227" s="15"/>
      <c r="EIY1227" s="15"/>
      <c r="EIZ1227" s="80"/>
      <c r="EJA1227" s="52"/>
      <c r="EJB1227" s="69"/>
      <c r="EJC1227" s="69"/>
      <c r="EJD1227" s="69"/>
      <c r="EJE1227" s="107"/>
      <c r="EJF1227" s="2"/>
      <c r="EJG1227" s="15"/>
      <c r="EJH1227" s="15"/>
      <c r="EJI1227" s="80"/>
      <c r="EJJ1227" s="52"/>
      <c r="EJK1227" s="69"/>
      <c r="EJL1227" s="69"/>
      <c r="EJM1227" s="69"/>
      <c r="EJN1227" s="107"/>
      <c r="EJO1227" s="2"/>
      <c r="EJP1227" s="15"/>
      <c r="EJQ1227" s="15"/>
      <c r="EJR1227" s="80"/>
      <c r="EJS1227" s="52"/>
      <c r="EJT1227" s="69"/>
      <c r="EJU1227" s="69"/>
      <c r="EJV1227" s="69"/>
      <c r="EJW1227" s="107"/>
      <c r="EJX1227" s="2"/>
      <c r="EJY1227" s="15"/>
      <c r="EJZ1227" s="15"/>
      <c r="EKA1227" s="80"/>
      <c r="EKB1227" s="52"/>
      <c r="EKC1227" s="69"/>
      <c r="EKD1227" s="69"/>
      <c r="EKE1227" s="69"/>
      <c r="EKF1227" s="107"/>
      <c r="EKG1227" s="2"/>
      <c r="EKH1227" s="15"/>
      <c r="EKI1227" s="15"/>
      <c r="EKJ1227" s="80"/>
      <c r="EKK1227" s="52"/>
      <c r="EKL1227" s="69"/>
      <c r="EKM1227" s="69"/>
      <c r="EKN1227" s="69"/>
      <c r="EKO1227" s="107"/>
      <c r="EKP1227" s="2"/>
      <c r="EKQ1227" s="15"/>
      <c r="EKR1227" s="15"/>
      <c r="EKS1227" s="80"/>
      <c r="EKT1227" s="52"/>
      <c r="EKU1227" s="69"/>
      <c r="EKV1227" s="69"/>
      <c r="EKW1227" s="69"/>
      <c r="EKX1227" s="107"/>
      <c r="EKY1227" s="2"/>
      <c r="EKZ1227" s="15"/>
      <c r="ELA1227" s="15"/>
      <c r="ELB1227" s="80"/>
      <c r="ELC1227" s="52"/>
      <c r="ELD1227" s="69"/>
      <c r="ELE1227" s="69"/>
      <c r="ELF1227" s="69"/>
      <c r="ELG1227" s="107"/>
      <c r="ELH1227" s="2"/>
      <c r="ELI1227" s="15"/>
      <c r="ELJ1227" s="15"/>
      <c r="ELK1227" s="80"/>
      <c r="ELL1227" s="52"/>
      <c r="ELM1227" s="69"/>
      <c r="ELN1227" s="69"/>
      <c r="ELO1227" s="69"/>
      <c r="ELP1227" s="107"/>
      <c r="ELQ1227" s="2"/>
      <c r="ELR1227" s="15"/>
      <c r="ELS1227" s="15"/>
      <c r="ELT1227" s="80"/>
      <c r="ELU1227" s="52"/>
      <c r="ELV1227" s="69"/>
      <c r="ELW1227" s="69"/>
      <c r="ELX1227" s="69"/>
      <c r="ELY1227" s="107"/>
      <c r="ELZ1227" s="2"/>
      <c r="EMA1227" s="15"/>
      <c r="EMB1227" s="15"/>
      <c r="EMC1227" s="80"/>
      <c r="EMD1227" s="52"/>
      <c r="EME1227" s="69"/>
      <c r="EMF1227" s="69"/>
      <c r="EMG1227" s="69"/>
      <c r="EMH1227" s="107"/>
      <c r="EMI1227" s="2"/>
      <c r="EMJ1227" s="15"/>
      <c r="EMK1227" s="15"/>
      <c r="EML1227" s="80"/>
      <c r="EMM1227" s="52"/>
      <c r="EMN1227" s="69"/>
      <c r="EMO1227" s="69"/>
      <c r="EMP1227" s="69"/>
      <c r="EMQ1227" s="107"/>
      <c r="EMR1227" s="2"/>
      <c r="EMS1227" s="15"/>
      <c r="EMT1227" s="15"/>
      <c r="EMU1227" s="80"/>
      <c r="EMV1227" s="52"/>
      <c r="EMW1227" s="69"/>
      <c r="EMX1227" s="69"/>
      <c r="EMY1227" s="69"/>
      <c r="EMZ1227" s="107"/>
      <c r="ENA1227" s="2"/>
      <c r="ENB1227" s="15"/>
      <c r="ENC1227" s="15"/>
      <c r="END1227" s="80"/>
      <c r="ENE1227" s="52"/>
      <c r="ENF1227" s="69"/>
      <c r="ENG1227" s="69"/>
      <c r="ENH1227" s="69"/>
      <c r="ENI1227" s="107"/>
      <c r="ENJ1227" s="2"/>
      <c r="ENK1227" s="15"/>
      <c r="ENL1227" s="15"/>
      <c r="ENM1227" s="80"/>
      <c r="ENN1227" s="52"/>
      <c r="ENO1227" s="69"/>
      <c r="ENP1227" s="69"/>
      <c r="ENQ1227" s="69"/>
      <c r="ENR1227" s="107"/>
      <c r="ENS1227" s="2"/>
      <c r="ENT1227" s="15"/>
      <c r="ENU1227" s="15"/>
      <c r="ENV1227" s="80"/>
      <c r="ENW1227" s="52"/>
      <c r="ENX1227" s="69"/>
      <c r="ENY1227" s="69"/>
      <c r="ENZ1227" s="69"/>
      <c r="EOA1227" s="107"/>
      <c r="EOB1227" s="2"/>
      <c r="EOC1227" s="15"/>
      <c r="EOD1227" s="15"/>
      <c r="EOE1227" s="80"/>
      <c r="EOF1227" s="52"/>
      <c r="EOG1227" s="69"/>
      <c r="EOH1227" s="69"/>
      <c r="EOI1227" s="69"/>
      <c r="EOJ1227" s="107"/>
      <c r="EOK1227" s="2"/>
      <c r="EOL1227" s="15"/>
      <c r="EOM1227" s="15"/>
      <c r="EON1227" s="80"/>
      <c r="EOO1227" s="52"/>
      <c r="EOP1227" s="69"/>
      <c r="EOQ1227" s="69"/>
      <c r="EOR1227" s="69"/>
      <c r="EOS1227" s="107"/>
      <c r="EOT1227" s="2"/>
      <c r="EOU1227" s="15"/>
      <c r="EOV1227" s="15"/>
      <c r="EOW1227" s="80"/>
      <c r="EOX1227" s="52"/>
      <c r="EOY1227" s="69"/>
      <c r="EOZ1227" s="69"/>
      <c r="EPA1227" s="69"/>
      <c r="EPB1227" s="107"/>
      <c r="EPC1227" s="2"/>
      <c r="EPD1227" s="15"/>
      <c r="EPE1227" s="15"/>
      <c r="EPF1227" s="80"/>
      <c r="EPG1227" s="52"/>
      <c r="EPH1227" s="69"/>
      <c r="EPI1227" s="69"/>
      <c r="EPJ1227" s="69"/>
      <c r="EPK1227" s="107"/>
      <c r="EPL1227" s="2"/>
      <c r="EPM1227" s="15"/>
      <c r="EPN1227" s="15"/>
      <c r="EPO1227" s="80"/>
      <c r="EPP1227" s="52"/>
      <c r="EPQ1227" s="69"/>
      <c r="EPR1227" s="69"/>
      <c r="EPS1227" s="69"/>
      <c r="EPT1227" s="107"/>
      <c r="EPU1227" s="2"/>
      <c r="EPV1227" s="15"/>
      <c r="EPW1227" s="15"/>
      <c r="EPX1227" s="80"/>
      <c r="EPY1227" s="52"/>
      <c r="EPZ1227" s="69"/>
      <c r="EQA1227" s="69"/>
      <c r="EQB1227" s="69"/>
      <c r="EQC1227" s="107"/>
      <c r="EQD1227" s="2"/>
      <c r="EQE1227" s="15"/>
      <c r="EQF1227" s="15"/>
      <c r="EQG1227" s="80"/>
      <c r="EQH1227" s="52"/>
      <c r="EQI1227" s="69"/>
      <c r="EQJ1227" s="69"/>
      <c r="EQK1227" s="69"/>
      <c r="EQL1227" s="107"/>
      <c r="EQM1227" s="2"/>
      <c r="EQN1227" s="15"/>
      <c r="EQO1227" s="15"/>
      <c r="EQP1227" s="80"/>
      <c r="EQQ1227" s="52"/>
      <c r="EQR1227" s="69"/>
      <c r="EQS1227" s="69"/>
      <c r="EQT1227" s="69"/>
      <c r="EQU1227" s="107"/>
      <c r="EQV1227" s="2"/>
      <c r="EQW1227" s="15"/>
      <c r="EQX1227" s="15"/>
      <c r="EQY1227" s="80"/>
      <c r="EQZ1227" s="52"/>
      <c r="ERA1227" s="69"/>
      <c r="ERB1227" s="69"/>
      <c r="ERC1227" s="69"/>
      <c r="ERD1227" s="107"/>
      <c r="ERE1227" s="2"/>
      <c r="ERF1227" s="15"/>
      <c r="ERG1227" s="15"/>
      <c r="ERH1227" s="80"/>
      <c r="ERI1227" s="52"/>
      <c r="ERJ1227" s="69"/>
      <c r="ERK1227" s="69"/>
      <c r="ERL1227" s="69"/>
      <c r="ERM1227" s="107"/>
      <c r="ERN1227" s="2"/>
      <c r="ERO1227" s="15"/>
      <c r="ERP1227" s="15"/>
      <c r="ERQ1227" s="80"/>
      <c r="ERR1227" s="52"/>
      <c r="ERS1227" s="69"/>
      <c r="ERT1227" s="69"/>
      <c r="ERU1227" s="69"/>
      <c r="ERV1227" s="107"/>
      <c r="ERW1227" s="2"/>
      <c r="ERX1227" s="15"/>
      <c r="ERY1227" s="15"/>
      <c r="ERZ1227" s="80"/>
      <c r="ESA1227" s="52"/>
      <c r="ESB1227" s="69"/>
      <c r="ESC1227" s="69"/>
      <c r="ESD1227" s="69"/>
      <c r="ESE1227" s="107"/>
      <c r="ESF1227" s="2"/>
      <c r="ESG1227" s="15"/>
      <c r="ESH1227" s="15"/>
      <c r="ESI1227" s="80"/>
      <c r="ESJ1227" s="52"/>
      <c r="ESK1227" s="69"/>
      <c r="ESL1227" s="69"/>
      <c r="ESM1227" s="69"/>
      <c r="ESN1227" s="107"/>
      <c r="ESO1227" s="2"/>
      <c r="ESP1227" s="15"/>
      <c r="ESQ1227" s="15"/>
      <c r="ESR1227" s="80"/>
      <c r="ESS1227" s="52"/>
      <c r="EST1227" s="69"/>
      <c r="ESU1227" s="69"/>
      <c r="ESV1227" s="69"/>
      <c r="ESW1227" s="107"/>
      <c r="ESX1227" s="2"/>
      <c r="ESY1227" s="15"/>
      <c r="ESZ1227" s="15"/>
      <c r="ETA1227" s="80"/>
      <c r="ETB1227" s="52"/>
      <c r="ETC1227" s="69"/>
      <c r="ETD1227" s="69"/>
      <c r="ETE1227" s="69"/>
      <c r="ETF1227" s="107"/>
      <c r="ETG1227" s="2"/>
      <c r="ETH1227" s="15"/>
      <c r="ETI1227" s="15"/>
      <c r="ETJ1227" s="80"/>
      <c r="ETK1227" s="52"/>
      <c r="ETL1227" s="69"/>
      <c r="ETM1227" s="69"/>
      <c r="ETN1227" s="69"/>
      <c r="ETO1227" s="107"/>
      <c r="ETP1227" s="2"/>
      <c r="ETQ1227" s="15"/>
      <c r="ETR1227" s="15"/>
      <c r="ETS1227" s="80"/>
      <c r="ETT1227" s="52"/>
      <c r="ETU1227" s="69"/>
      <c r="ETV1227" s="69"/>
      <c r="ETW1227" s="69"/>
      <c r="ETX1227" s="107"/>
      <c r="ETY1227" s="2"/>
      <c r="ETZ1227" s="15"/>
      <c r="EUA1227" s="15"/>
      <c r="EUB1227" s="80"/>
      <c r="EUC1227" s="52"/>
      <c r="EUD1227" s="69"/>
      <c r="EUE1227" s="69"/>
      <c r="EUF1227" s="69"/>
      <c r="EUG1227" s="107"/>
      <c r="EUH1227" s="2"/>
      <c r="EUI1227" s="15"/>
      <c r="EUJ1227" s="15"/>
      <c r="EUK1227" s="80"/>
      <c r="EUL1227" s="52"/>
      <c r="EUM1227" s="69"/>
      <c r="EUN1227" s="69"/>
      <c r="EUO1227" s="69"/>
      <c r="EUP1227" s="107"/>
      <c r="EUQ1227" s="2"/>
      <c r="EUR1227" s="15"/>
      <c r="EUS1227" s="15"/>
      <c r="EUT1227" s="80"/>
      <c r="EUU1227" s="52"/>
      <c r="EUV1227" s="69"/>
      <c r="EUW1227" s="69"/>
      <c r="EUX1227" s="69"/>
      <c r="EUY1227" s="107"/>
      <c r="EUZ1227" s="2"/>
      <c r="EVA1227" s="15"/>
      <c r="EVB1227" s="15"/>
      <c r="EVC1227" s="80"/>
      <c r="EVD1227" s="52"/>
      <c r="EVE1227" s="69"/>
      <c r="EVF1227" s="69"/>
      <c r="EVG1227" s="69"/>
      <c r="EVH1227" s="107"/>
      <c r="EVI1227" s="2"/>
      <c r="EVJ1227" s="15"/>
      <c r="EVK1227" s="15"/>
      <c r="EVL1227" s="80"/>
      <c r="EVM1227" s="52"/>
      <c r="EVN1227" s="69"/>
      <c r="EVO1227" s="69"/>
      <c r="EVP1227" s="69"/>
      <c r="EVQ1227" s="107"/>
      <c r="EVR1227" s="2"/>
      <c r="EVS1227" s="15"/>
      <c r="EVT1227" s="15"/>
      <c r="EVU1227" s="80"/>
      <c r="EVV1227" s="52"/>
      <c r="EVW1227" s="69"/>
      <c r="EVX1227" s="69"/>
      <c r="EVY1227" s="69"/>
      <c r="EVZ1227" s="107"/>
      <c r="EWA1227" s="2"/>
      <c r="EWB1227" s="15"/>
      <c r="EWC1227" s="15"/>
      <c r="EWD1227" s="80"/>
      <c r="EWE1227" s="52"/>
      <c r="EWF1227" s="69"/>
      <c r="EWG1227" s="69"/>
      <c r="EWH1227" s="69"/>
      <c r="EWI1227" s="107"/>
      <c r="EWJ1227" s="2"/>
      <c r="EWK1227" s="15"/>
      <c r="EWL1227" s="15"/>
      <c r="EWM1227" s="80"/>
      <c r="EWN1227" s="52"/>
      <c r="EWO1227" s="69"/>
      <c r="EWP1227" s="69"/>
      <c r="EWQ1227" s="69"/>
      <c r="EWR1227" s="107"/>
      <c r="EWS1227" s="2"/>
      <c r="EWT1227" s="15"/>
      <c r="EWU1227" s="15"/>
      <c r="EWV1227" s="80"/>
      <c r="EWW1227" s="52"/>
      <c r="EWX1227" s="69"/>
      <c r="EWY1227" s="69"/>
      <c r="EWZ1227" s="69"/>
      <c r="EXA1227" s="107"/>
      <c r="EXB1227" s="2"/>
      <c r="EXC1227" s="15"/>
      <c r="EXD1227" s="15"/>
      <c r="EXE1227" s="80"/>
      <c r="EXF1227" s="52"/>
      <c r="EXG1227" s="69"/>
      <c r="EXH1227" s="69"/>
      <c r="EXI1227" s="69"/>
      <c r="EXJ1227" s="107"/>
      <c r="EXK1227" s="2"/>
      <c r="EXL1227" s="15"/>
      <c r="EXM1227" s="15"/>
      <c r="EXN1227" s="80"/>
      <c r="EXO1227" s="52"/>
      <c r="EXP1227" s="69"/>
      <c r="EXQ1227" s="69"/>
      <c r="EXR1227" s="69"/>
      <c r="EXS1227" s="107"/>
      <c r="EXT1227" s="2"/>
      <c r="EXU1227" s="15"/>
      <c r="EXV1227" s="15"/>
      <c r="EXW1227" s="80"/>
      <c r="EXX1227" s="52"/>
      <c r="EXY1227" s="69"/>
      <c r="EXZ1227" s="69"/>
      <c r="EYA1227" s="69"/>
      <c r="EYB1227" s="107"/>
      <c r="EYC1227" s="2"/>
      <c r="EYD1227" s="15"/>
      <c r="EYE1227" s="15"/>
      <c r="EYF1227" s="80"/>
      <c r="EYG1227" s="52"/>
      <c r="EYH1227" s="69"/>
      <c r="EYI1227" s="69"/>
      <c r="EYJ1227" s="69"/>
      <c r="EYK1227" s="107"/>
      <c r="EYL1227" s="2"/>
      <c r="EYM1227" s="15"/>
      <c r="EYN1227" s="15"/>
      <c r="EYO1227" s="80"/>
      <c r="EYP1227" s="52"/>
      <c r="EYQ1227" s="69"/>
      <c r="EYR1227" s="69"/>
      <c r="EYS1227" s="69"/>
      <c r="EYT1227" s="107"/>
      <c r="EYU1227" s="2"/>
      <c r="EYV1227" s="15"/>
      <c r="EYW1227" s="15"/>
      <c r="EYX1227" s="80"/>
      <c r="EYY1227" s="52"/>
      <c r="EYZ1227" s="69"/>
      <c r="EZA1227" s="69"/>
      <c r="EZB1227" s="69"/>
      <c r="EZC1227" s="107"/>
      <c r="EZD1227" s="2"/>
      <c r="EZE1227" s="15"/>
      <c r="EZF1227" s="15"/>
      <c r="EZG1227" s="80"/>
      <c r="EZH1227" s="52"/>
      <c r="EZI1227" s="69"/>
      <c r="EZJ1227" s="69"/>
      <c r="EZK1227" s="69"/>
      <c r="EZL1227" s="107"/>
      <c r="EZM1227" s="2"/>
      <c r="EZN1227" s="15"/>
      <c r="EZO1227" s="15"/>
      <c r="EZP1227" s="80"/>
      <c r="EZQ1227" s="52"/>
      <c r="EZR1227" s="69"/>
      <c r="EZS1227" s="69"/>
      <c r="EZT1227" s="69"/>
      <c r="EZU1227" s="107"/>
      <c r="EZV1227" s="2"/>
      <c r="EZW1227" s="15"/>
      <c r="EZX1227" s="15"/>
      <c r="EZY1227" s="80"/>
      <c r="EZZ1227" s="52"/>
      <c r="FAA1227" s="69"/>
      <c r="FAB1227" s="69"/>
      <c r="FAC1227" s="69"/>
      <c r="FAD1227" s="107"/>
      <c r="FAE1227" s="2"/>
      <c r="FAF1227" s="15"/>
      <c r="FAG1227" s="15"/>
      <c r="FAH1227" s="80"/>
      <c r="FAI1227" s="52"/>
      <c r="FAJ1227" s="69"/>
      <c r="FAK1227" s="69"/>
      <c r="FAL1227" s="69"/>
      <c r="FAM1227" s="107"/>
      <c r="FAN1227" s="2"/>
      <c r="FAO1227" s="15"/>
      <c r="FAP1227" s="15"/>
      <c r="FAQ1227" s="80"/>
      <c r="FAR1227" s="52"/>
      <c r="FAS1227" s="69"/>
      <c r="FAT1227" s="69"/>
      <c r="FAU1227" s="69"/>
      <c r="FAV1227" s="107"/>
      <c r="FAW1227" s="2"/>
      <c r="FAX1227" s="15"/>
      <c r="FAY1227" s="15"/>
      <c r="FAZ1227" s="80"/>
      <c r="FBA1227" s="52"/>
      <c r="FBB1227" s="69"/>
      <c r="FBC1227" s="69"/>
      <c r="FBD1227" s="69"/>
      <c r="FBE1227" s="107"/>
      <c r="FBF1227" s="2"/>
      <c r="FBG1227" s="15"/>
      <c r="FBH1227" s="15"/>
      <c r="FBI1227" s="80"/>
      <c r="FBJ1227" s="52"/>
      <c r="FBK1227" s="69"/>
      <c r="FBL1227" s="69"/>
      <c r="FBM1227" s="69"/>
      <c r="FBN1227" s="107"/>
      <c r="FBO1227" s="2"/>
      <c r="FBP1227" s="15"/>
      <c r="FBQ1227" s="15"/>
      <c r="FBR1227" s="80"/>
      <c r="FBS1227" s="52"/>
      <c r="FBT1227" s="69"/>
      <c r="FBU1227" s="69"/>
      <c r="FBV1227" s="69"/>
      <c r="FBW1227" s="107"/>
      <c r="FBX1227" s="2"/>
      <c r="FBY1227" s="15"/>
      <c r="FBZ1227" s="15"/>
      <c r="FCA1227" s="80"/>
      <c r="FCB1227" s="52"/>
      <c r="FCC1227" s="69"/>
      <c r="FCD1227" s="69"/>
      <c r="FCE1227" s="69"/>
      <c r="FCF1227" s="107"/>
      <c r="FCG1227" s="2"/>
      <c r="FCH1227" s="15"/>
      <c r="FCI1227" s="15"/>
      <c r="FCJ1227" s="80"/>
      <c r="FCK1227" s="52"/>
      <c r="FCL1227" s="69"/>
      <c r="FCM1227" s="69"/>
      <c r="FCN1227" s="69"/>
      <c r="FCO1227" s="107"/>
      <c r="FCP1227" s="2"/>
      <c r="FCQ1227" s="15"/>
      <c r="FCR1227" s="15"/>
      <c r="FCS1227" s="80"/>
      <c r="FCT1227" s="52"/>
      <c r="FCU1227" s="69"/>
      <c r="FCV1227" s="69"/>
      <c r="FCW1227" s="69"/>
      <c r="FCX1227" s="107"/>
      <c r="FCY1227" s="2"/>
      <c r="FCZ1227" s="15"/>
      <c r="FDA1227" s="15"/>
      <c r="FDB1227" s="80"/>
      <c r="FDC1227" s="52"/>
      <c r="FDD1227" s="69"/>
      <c r="FDE1227" s="69"/>
      <c r="FDF1227" s="69"/>
      <c r="FDG1227" s="107"/>
      <c r="FDH1227" s="2"/>
      <c r="FDI1227" s="15"/>
      <c r="FDJ1227" s="15"/>
      <c r="FDK1227" s="80"/>
      <c r="FDL1227" s="52"/>
      <c r="FDM1227" s="69"/>
      <c r="FDN1227" s="69"/>
      <c r="FDO1227" s="69"/>
      <c r="FDP1227" s="107"/>
      <c r="FDQ1227" s="2"/>
      <c r="FDR1227" s="15"/>
      <c r="FDS1227" s="15"/>
      <c r="FDT1227" s="80"/>
      <c r="FDU1227" s="52"/>
      <c r="FDV1227" s="69"/>
      <c r="FDW1227" s="69"/>
      <c r="FDX1227" s="69"/>
      <c r="FDY1227" s="107"/>
      <c r="FDZ1227" s="2"/>
      <c r="FEA1227" s="15"/>
      <c r="FEB1227" s="15"/>
      <c r="FEC1227" s="80"/>
      <c r="FED1227" s="52"/>
      <c r="FEE1227" s="69"/>
      <c r="FEF1227" s="69"/>
      <c r="FEG1227" s="69"/>
      <c r="FEH1227" s="107"/>
      <c r="FEI1227" s="2"/>
      <c r="FEJ1227" s="15"/>
      <c r="FEK1227" s="15"/>
      <c r="FEL1227" s="80"/>
      <c r="FEM1227" s="52"/>
      <c r="FEN1227" s="69"/>
      <c r="FEO1227" s="69"/>
      <c r="FEP1227" s="69"/>
      <c r="FEQ1227" s="107"/>
      <c r="FER1227" s="2"/>
      <c r="FES1227" s="15"/>
      <c r="FET1227" s="15"/>
      <c r="FEU1227" s="80"/>
      <c r="FEV1227" s="52"/>
      <c r="FEW1227" s="69"/>
      <c r="FEX1227" s="69"/>
      <c r="FEY1227" s="69"/>
      <c r="FEZ1227" s="107"/>
      <c r="FFA1227" s="2"/>
      <c r="FFB1227" s="15"/>
      <c r="FFC1227" s="15"/>
      <c r="FFD1227" s="80"/>
      <c r="FFE1227" s="52"/>
      <c r="FFF1227" s="69"/>
      <c r="FFG1227" s="69"/>
      <c r="FFH1227" s="69"/>
      <c r="FFI1227" s="107"/>
      <c r="FFJ1227" s="2"/>
      <c r="FFK1227" s="15"/>
      <c r="FFL1227" s="15"/>
      <c r="FFM1227" s="80"/>
      <c r="FFN1227" s="52"/>
      <c r="FFO1227" s="69"/>
      <c r="FFP1227" s="69"/>
      <c r="FFQ1227" s="69"/>
      <c r="FFR1227" s="107"/>
      <c r="FFS1227" s="2"/>
      <c r="FFT1227" s="15"/>
      <c r="FFU1227" s="15"/>
      <c r="FFV1227" s="80"/>
      <c r="FFW1227" s="52"/>
      <c r="FFX1227" s="69"/>
      <c r="FFY1227" s="69"/>
      <c r="FFZ1227" s="69"/>
      <c r="FGA1227" s="107"/>
      <c r="FGB1227" s="2"/>
      <c r="FGC1227" s="15"/>
      <c r="FGD1227" s="15"/>
      <c r="FGE1227" s="80"/>
      <c r="FGF1227" s="52"/>
      <c r="FGG1227" s="69"/>
      <c r="FGH1227" s="69"/>
      <c r="FGI1227" s="69"/>
      <c r="FGJ1227" s="107"/>
      <c r="FGK1227" s="2"/>
      <c r="FGL1227" s="15"/>
      <c r="FGM1227" s="15"/>
      <c r="FGN1227" s="80"/>
      <c r="FGO1227" s="52"/>
      <c r="FGP1227" s="69"/>
      <c r="FGQ1227" s="69"/>
      <c r="FGR1227" s="69"/>
      <c r="FGS1227" s="107"/>
      <c r="FGT1227" s="2"/>
      <c r="FGU1227" s="15"/>
      <c r="FGV1227" s="15"/>
      <c r="FGW1227" s="80"/>
      <c r="FGX1227" s="52"/>
      <c r="FGY1227" s="69"/>
      <c r="FGZ1227" s="69"/>
      <c r="FHA1227" s="69"/>
      <c r="FHB1227" s="107"/>
      <c r="FHC1227" s="2"/>
      <c r="FHD1227" s="15"/>
      <c r="FHE1227" s="15"/>
      <c r="FHF1227" s="80"/>
      <c r="FHG1227" s="52"/>
      <c r="FHH1227" s="69"/>
      <c r="FHI1227" s="69"/>
      <c r="FHJ1227" s="69"/>
      <c r="FHK1227" s="107"/>
      <c r="FHL1227" s="2"/>
      <c r="FHM1227" s="15"/>
      <c r="FHN1227" s="15"/>
      <c r="FHO1227" s="80"/>
      <c r="FHP1227" s="52"/>
      <c r="FHQ1227" s="69"/>
      <c r="FHR1227" s="69"/>
      <c r="FHS1227" s="69"/>
      <c r="FHT1227" s="107"/>
      <c r="FHU1227" s="2"/>
      <c r="FHV1227" s="15"/>
      <c r="FHW1227" s="15"/>
      <c r="FHX1227" s="80"/>
      <c r="FHY1227" s="52"/>
      <c r="FHZ1227" s="69"/>
      <c r="FIA1227" s="69"/>
      <c r="FIB1227" s="69"/>
      <c r="FIC1227" s="107"/>
      <c r="FID1227" s="2"/>
      <c r="FIE1227" s="15"/>
      <c r="FIF1227" s="15"/>
      <c r="FIG1227" s="80"/>
      <c r="FIH1227" s="52"/>
      <c r="FII1227" s="69"/>
      <c r="FIJ1227" s="69"/>
      <c r="FIK1227" s="69"/>
      <c r="FIL1227" s="107"/>
      <c r="FIM1227" s="2"/>
      <c r="FIN1227" s="15"/>
      <c r="FIO1227" s="15"/>
      <c r="FIP1227" s="80"/>
      <c r="FIQ1227" s="52"/>
      <c r="FIR1227" s="69"/>
      <c r="FIS1227" s="69"/>
      <c r="FIT1227" s="69"/>
      <c r="FIU1227" s="107"/>
      <c r="FIV1227" s="2"/>
      <c r="FIW1227" s="15"/>
      <c r="FIX1227" s="15"/>
      <c r="FIY1227" s="80"/>
      <c r="FIZ1227" s="52"/>
      <c r="FJA1227" s="69"/>
      <c r="FJB1227" s="69"/>
      <c r="FJC1227" s="69"/>
      <c r="FJD1227" s="107"/>
      <c r="FJE1227" s="2"/>
      <c r="FJF1227" s="15"/>
      <c r="FJG1227" s="15"/>
      <c r="FJH1227" s="80"/>
      <c r="FJI1227" s="52"/>
      <c r="FJJ1227" s="69"/>
      <c r="FJK1227" s="69"/>
      <c r="FJL1227" s="69"/>
      <c r="FJM1227" s="107"/>
      <c r="FJN1227" s="2"/>
      <c r="FJO1227" s="15"/>
      <c r="FJP1227" s="15"/>
      <c r="FJQ1227" s="80"/>
      <c r="FJR1227" s="52"/>
      <c r="FJS1227" s="69"/>
      <c r="FJT1227" s="69"/>
      <c r="FJU1227" s="69"/>
      <c r="FJV1227" s="107"/>
      <c r="FJW1227" s="2"/>
      <c r="FJX1227" s="15"/>
      <c r="FJY1227" s="15"/>
      <c r="FJZ1227" s="80"/>
      <c r="FKA1227" s="52"/>
      <c r="FKB1227" s="69"/>
      <c r="FKC1227" s="69"/>
      <c r="FKD1227" s="69"/>
      <c r="FKE1227" s="107"/>
      <c r="FKF1227" s="2"/>
      <c r="FKG1227" s="15"/>
      <c r="FKH1227" s="15"/>
      <c r="FKI1227" s="80"/>
      <c r="FKJ1227" s="52"/>
      <c r="FKK1227" s="69"/>
      <c r="FKL1227" s="69"/>
      <c r="FKM1227" s="69"/>
      <c r="FKN1227" s="107"/>
      <c r="FKO1227" s="2"/>
      <c r="FKP1227" s="15"/>
      <c r="FKQ1227" s="15"/>
      <c r="FKR1227" s="80"/>
      <c r="FKS1227" s="52"/>
      <c r="FKT1227" s="69"/>
      <c r="FKU1227" s="69"/>
      <c r="FKV1227" s="69"/>
      <c r="FKW1227" s="107"/>
      <c r="FKX1227" s="2"/>
      <c r="FKY1227" s="15"/>
      <c r="FKZ1227" s="15"/>
      <c r="FLA1227" s="80"/>
      <c r="FLB1227" s="52"/>
      <c r="FLC1227" s="69"/>
      <c r="FLD1227" s="69"/>
      <c r="FLE1227" s="69"/>
      <c r="FLF1227" s="107"/>
      <c r="FLG1227" s="2"/>
      <c r="FLH1227" s="15"/>
      <c r="FLI1227" s="15"/>
      <c r="FLJ1227" s="80"/>
      <c r="FLK1227" s="52"/>
      <c r="FLL1227" s="69"/>
      <c r="FLM1227" s="69"/>
      <c r="FLN1227" s="69"/>
      <c r="FLO1227" s="107"/>
      <c r="FLP1227" s="2"/>
      <c r="FLQ1227" s="15"/>
      <c r="FLR1227" s="15"/>
      <c r="FLS1227" s="80"/>
      <c r="FLT1227" s="52"/>
      <c r="FLU1227" s="69"/>
      <c r="FLV1227" s="69"/>
      <c r="FLW1227" s="69"/>
      <c r="FLX1227" s="107"/>
      <c r="FLY1227" s="2"/>
      <c r="FLZ1227" s="15"/>
      <c r="FMA1227" s="15"/>
      <c r="FMB1227" s="80"/>
      <c r="FMC1227" s="52"/>
      <c r="FMD1227" s="69"/>
      <c r="FME1227" s="69"/>
      <c r="FMF1227" s="69"/>
      <c r="FMG1227" s="107"/>
      <c r="FMH1227" s="2"/>
      <c r="FMI1227" s="15"/>
      <c r="FMJ1227" s="15"/>
      <c r="FMK1227" s="80"/>
      <c r="FML1227" s="52"/>
      <c r="FMM1227" s="69"/>
      <c r="FMN1227" s="69"/>
      <c r="FMO1227" s="69"/>
      <c r="FMP1227" s="107"/>
      <c r="FMQ1227" s="2"/>
      <c r="FMR1227" s="15"/>
      <c r="FMS1227" s="15"/>
      <c r="FMT1227" s="80"/>
      <c r="FMU1227" s="52"/>
      <c r="FMV1227" s="69"/>
      <c r="FMW1227" s="69"/>
      <c r="FMX1227" s="69"/>
      <c r="FMY1227" s="107"/>
      <c r="FMZ1227" s="2"/>
      <c r="FNA1227" s="15"/>
      <c r="FNB1227" s="15"/>
      <c r="FNC1227" s="80"/>
      <c r="FND1227" s="52"/>
      <c r="FNE1227" s="69"/>
      <c r="FNF1227" s="69"/>
      <c r="FNG1227" s="69"/>
      <c r="FNH1227" s="107"/>
      <c r="FNI1227" s="2"/>
      <c r="FNJ1227" s="15"/>
      <c r="FNK1227" s="15"/>
      <c r="FNL1227" s="80"/>
      <c r="FNM1227" s="52"/>
      <c r="FNN1227" s="69"/>
      <c r="FNO1227" s="69"/>
      <c r="FNP1227" s="69"/>
      <c r="FNQ1227" s="107"/>
      <c r="FNR1227" s="2"/>
      <c r="FNS1227" s="15"/>
      <c r="FNT1227" s="15"/>
      <c r="FNU1227" s="80"/>
      <c r="FNV1227" s="52"/>
      <c r="FNW1227" s="69"/>
      <c r="FNX1227" s="69"/>
      <c r="FNY1227" s="69"/>
      <c r="FNZ1227" s="107"/>
      <c r="FOA1227" s="2"/>
      <c r="FOB1227" s="15"/>
      <c r="FOC1227" s="15"/>
      <c r="FOD1227" s="80"/>
      <c r="FOE1227" s="52"/>
      <c r="FOF1227" s="69"/>
      <c r="FOG1227" s="69"/>
      <c r="FOH1227" s="69"/>
      <c r="FOI1227" s="107"/>
      <c r="FOJ1227" s="2"/>
      <c r="FOK1227" s="15"/>
      <c r="FOL1227" s="15"/>
      <c r="FOM1227" s="80"/>
      <c r="FON1227" s="52"/>
      <c r="FOO1227" s="69"/>
      <c r="FOP1227" s="69"/>
      <c r="FOQ1227" s="69"/>
      <c r="FOR1227" s="107"/>
      <c r="FOS1227" s="2"/>
      <c r="FOT1227" s="15"/>
      <c r="FOU1227" s="15"/>
      <c r="FOV1227" s="80"/>
      <c r="FOW1227" s="52"/>
      <c r="FOX1227" s="69"/>
      <c r="FOY1227" s="69"/>
      <c r="FOZ1227" s="69"/>
      <c r="FPA1227" s="107"/>
      <c r="FPB1227" s="2"/>
      <c r="FPC1227" s="15"/>
      <c r="FPD1227" s="15"/>
      <c r="FPE1227" s="80"/>
      <c r="FPF1227" s="52"/>
      <c r="FPG1227" s="69"/>
      <c r="FPH1227" s="69"/>
      <c r="FPI1227" s="69"/>
      <c r="FPJ1227" s="107"/>
      <c r="FPK1227" s="2"/>
      <c r="FPL1227" s="15"/>
      <c r="FPM1227" s="15"/>
      <c r="FPN1227" s="80"/>
      <c r="FPO1227" s="52"/>
      <c r="FPP1227" s="69"/>
      <c r="FPQ1227" s="69"/>
      <c r="FPR1227" s="69"/>
      <c r="FPS1227" s="107"/>
      <c r="FPT1227" s="2"/>
      <c r="FPU1227" s="15"/>
      <c r="FPV1227" s="15"/>
      <c r="FPW1227" s="80"/>
      <c r="FPX1227" s="52"/>
      <c r="FPY1227" s="69"/>
      <c r="FPZ1227" s="69"/>
      <c r="FQA1227" s="69"/>
      <c r="FQB1227" s="107"/>
      <c r="FQC1227" s="2"/>
      <c r="FQD1227" s="15"/>
      <c r="FQE1227" s="15"/>
      <c r="FQF1227" s="80"/>
      <c r="FQG1227" s="52"/>
      <c r="FQH1227" s="69"/>
      <c r="FQI1227" s="69"/>
      <c r="FQJ1227" s="69"/>
      <c r="FQK1227" s="107"/>
      <c r="FQL1227" s="2"/>
      <c r="FQM1227" s="15"/>
      <c r="FQN1227" s="15"/>
      <c r="FQO1227" s="80"/>
      <c r="FQP1227" s="52"/>
      <c r="FQQ1227" s="69"/>
      <c r="FQR1227" s="69"/>
      <c r="FQS1227" s="69"/>
      <c r="FQT1227" s="107"/>
      <c r="FQU1227" s="2"/>
      <c r="FQV1227" s="15"/>
      <c r="FQW1227" s="15"/>
      <c r="FQX1227" s="80"/>
      <c r="FQY1227" s="52"/>
      <c r="FQZ1227" s="69"/>
      <c r="FRA1227" s="69"/>
      <c r="FRB1227" s="69"/>
      <c r="FRC1227" s="107"/>
      <c r="FRD1227" s="2"/>
      <c r="FRE1227" s="15"/>
      <c r="FRF1227" s="15"/>
      <c r="FRG1227" s="80"/>
      <c r="FRH1227" s="52"/>
      <c r="FRI1227" s="69"/>
      <c r="FRJ1227" s="69"/>
      <c r="FRK1227" s="69"/>
      <c r="FRL1227" s="107"/>
      <c r="FRM1227" s="2"/>
      <c r="FRN1227" s="15"/>
      <c r="FRO1227" s="15"/>
      <c r="FRP1227" s="80"/>
      <c r="FRQ1227" s="52"/>
      <c r="FRR1227" s="69"/>
      <c r="FRS1227" s="69"/>
      <c r="FRT1227" s="69"/>
      <c r="FRU1227" s="107"/>
      <c r="FRV1227" s="2"/>
      <c r="FRW1227" s="15"/>
      <c r="FRX1227" s="15"/>
      <c r="FRY1227" s="80"/>
      <c r="FRZ1227" s="52"/>
      <c r="FSA1227" s="69"/>
      <c r="FSB1227" s="69"/>
      <c r="FSC1227" s="69"/>
      <c r="FSD1227" s="107"/>
      <c r="FSE1227" s="2"/>
      <c r="FSF1227" s="15"/>
      <c r="FSG1227" s="15"/>
      <c r="FSH1227" s="80"/>
      <c r="FSI1227" s="52"/>
      <c r="FSJ1227" s="69"/>
      <c r="FSK1227" s="69"/>
      <c r="FSL1227" s="69"/>
      <c r="FSM1227" s="107"/>
      <c r="FSN1227" s="2"/>
      <c r="FSO1227" s="15"/>
      <c r="FSP1227" s="15"/>
      <c r="FSQ1227" s="80"/>
      <c r="FSR1227" s="52"/>
      <c r="FSS1227" s="69"/>
      <c r="FST1227" s="69"/>
      <c r="FSU1227" s="69"/>
      <c r="FSV1227" s="107"/>
      <c r="FSW1227" s="2"/>
      <c r="FSX1227" s="15"/>
      <c r="FSY1227" s="15"/>
      <c r="FSZ1227" s="80"/>
      <c r="FTA1227" s="52"/>
      <c r="FTB1227" s="69"/>
      <c r="FTC1227" s="69"/>
      <c r="FTD1227" s="69"/>
      <c r="FTE1227" s="107"/>
      <c r="FTF1227" s="2"/>
      <c r="FTG1227" s="15"/>
      <c r="FTH1227" s="15"/>
      <c r="FTI1227" s="80"/>
      <c r="FTJ1227" s="52"/>
      <c r="FTK1227" s="69"/>
      <c r="FTL1227" s="69"/>
      <c r="FTM1227" s="69"/>
      <c r="FTN1227" s="107"/>
      <c r="FTO1227" s="2"/>
      <c r="FTP1227" s="15"/>
      <c r="FTQ1227" s="15"/>
      <c r="FTR1227" s="80"/>
      <c r="FTS1227" s="52"/>
      <c r="FTT1227" s="69"/>
      <c r="FTU1227" s="69"/>
      <c r="FTV1227" s="69"/>
      <c r="FTW1227" s="107"/>
      <c r="FTX1227" s="2"/>
      <c r="FTY1227" s="15"/>
      <c r="FTZ1227" s="15"/>
      <c r="FUA1227" s="80"/>
      <c r="FUB1227" s="52"/>
      <c r="FUC1227" s="69"/>
      <c r="FUD1227" s="69"/>
      <c r="FUE1227" s="69"/>
      <c r="FUF1227" s="107"/>
      <c r="FUG1227" s="2"/>
      <c r="FUH1227" s="15"/>
      <c r="FUI1227" s="15"/>
      <c r="FUJ1227" s="80"/>
      <c r="FUK1227" s="52"/>
      <c r="FUL1227" s="69"/>
      <c r="FUM1227" s="69"/>
      <c r="FUN1227" s="69"/>
      <c r="FUO1227" s="107"/>
      <c r="FUP1227" s="2"/>
      <c r="FUQ1227" s="15"/>
      <c r="FUR1227" s="15"/>
      <c r="FUS1227" s="80"/>
      <c r="FUT1227" s="52"/>
      <c r="FUU1227" s="69"/>
      <c r="FUV1227" s="69"/>
      <c r="FUW1227" s="69"/>
      <c r="FUX1227" s="107"/>
      <c r="FUY1227" s="2"/>
      <c r="FUZ1227" s="15"/>
      <c r="FVA1227" s="15"/>
      <c r="FVB1227" s="80"/>
      <c r="FVC1227" s="52"/>
      <c r="FVD1227" s="69"/>
      <c r="FVE1227" s="69"/>
      <c r="FVF1227" s="69"/>
      <c r="FVG1227" s="107"/>
      <c r="FVH1227" s="2"/>
      <c r="FVI1227" s="15"/>
      <c r="FVJ1227" s="15"/>
      <c r="FVK1227" s="80"/>
      <c r="FVL1227" s="52"/>
      <c r="FVM1227" s="69"/>
      <c r="FVN1227" s="69"/>
      <c r="FVO1227" s="69"/>
      <c r="FVP1227" s="107"/>
      <c r="FVQ1227" s="2"/>
      <c r="FVR1227" s="15"/>
      <c r="FVS1227" s="15"/>
      <c r="FVT1227" s="80"/>
      <c r="FVU1227" s="52"/>
      <c r="FVV1227" s="69"/>
      <c r="FVW1227" s="69"/>
      <c r="FVX1227" s="69"/>
      <c r="FVY1227" s="107"/>
      <c r="FVZ1227" s="2"/>
      <c r="FWA1227" s="15"/>
      <c r="FWB1227" s="15"/>
      <c r="FWC1227" s="80"/>
      <c r="FWD1227" s="52"/>
      <c r="FWE1227" s="69"/>
      <c r="FWF1227" s="69"/>
      <c r="FWG1227" s="69"/>
      <c r="FWH1227" s="107"/>
      <c r="FWI1227" s="2"/>
      <c r="FWJ1227" s="15"/>
      <c r="FWK1227" s="15"/>
      <c r="FWL1227" s="80"/>
      <c r="FWM1227" s="52"/>
      <c r="FWN1227" s="69"/>
      <c r="FWO1227" s="69"/>
      <c r="FWP1227" s="69"/>
      <c r="FWQ1227" s="107"/>
      <c r="FWR1227" s="2"/>
      <c r="FWS1227" s="15"/>
      <c r="FWT1227" s="15"/>
      <c r="FWU1227" s="80"/>
      <c r="FWV1227" s="52"/>
      <c r="FWW1227" s="69"/>
      <c r="FWX1227" s="69"/>
      <c r="FWY1227" s="69"/>
      <c r="FWZ1227" s="107"/>
      <c r="FXA1227" s="2"/>
      <c r="FXB1227" s="15"/>
      <c r="FXC1227" s="15"/>
      <c r="FXD1227" s="80"/>
      <c r="FXE1227" s="52"/>
      <c r="FXF1227" s="69"/>
      <c r="FXG1227" s="69"/>
      <c r="FXH1227" s="69"/>
      <c r="FXI1227" s="107"/>
      <c r="FXJ1227" s="2"/>
      <c r="FXK1227" s="15"/>
      <c r="FXL1227" s="15"/>
      <c r="FXM1227" s="80"/>
      <c r="FXN1227" s="52"/>
      <c r="FXO1227" s="69"/>
      <c r="FXP1227" s="69"/>
      <c r="FXQ1227" s="69"/>
      <c r="FXR1227" s="107"/>
      <c r="FXS1227" s="2"/>
      <c r="FXT1227" s="15"/>
      <c r="FXU1227" s="15"/>
      <c r="FXV1227" s="80"/>
      <c r="FXW1227" s="52"/>
      <c r="FXX1227" s="69"/>
      <c r="FXY1227" s="69"/>
      <c r="FXZ1227" s="69"/>
      <c r="FYA1227" s="107"/>
      <c r="FYB1227" s="2"/>
      <c r="FYC1227" s="15"/>
      <c r="FYD1227" s="15"/>
      <c r="FYE1227" s="80"/>
      <c r="FYF1227" s="52"/>
      <c r="FYG1227" s="69"/>
      <c r="FYH1227" s="69"/>
      <c r="FYI1227" s="69"/>
      <c r="FYJ1227" s="107"/>
      <c r="FYK1227" s="2"/>
      <c r="FYL1227" s="15"/>
      <c r="FYM1227" s="15"/>
      <c r="FYN1227" s="80"/>
      <c r="FYO1227" s="52"/>
      <c r="FYP1227" s="69"/>
      <c r="FYQ1227" s="69"/>
      <c r="FYR1227" s="69"/>
      <c r="FYS1227" s="107"/>
      <c r="FYT1227" s="2"/>
      <c r="FYU1227" s="15"/>
      <c r="FYV1227" s="15"/>
      <c r="FYW1227" s="80"/>
      <c r="FYX1227" s="52"/>
      <c r="FYY1227" s="69"/>
      <c r="FYZ1227" s="69"/>
      <c r="FZA1227" s="69"/>
      <c r="FZB1227" s="107"/>
      <c r="FZC1227" s="2"/>
      <c r="FZD1227" s="15"/>
      <c r="FZE1227" s="15"/>
      <c r="FZF1227" s="80"/>
      <c r="FZG1227" s="52"/>
      <c r="FZH1227" s="69"/>
      <c r="FZI1227" s="69"/>
      <c r="FZJ1227" s="69"/>
      <c r="FZK1227" s="107"/>
      <c r="FZL1227" s="2"/>
      <c r="FZM1227" s="15"/>
      <c r="FZN1227" s="15"/>
      <c r="FZO1227" s="80"/>
      <c r="FZP1227" s="52"/>
      <c r="FZQ1227" s="69"/>
      <c r="FZR1227" s="69"/>
      <c r="FZS1227" s="69"/>
      <c r="FZT1227" s="107"/>
      <c r="FZU1227" s="2"/>
      <c r="FZV1227" s="15"/>
      <c r="FZW1227" s="15"/>
      <c r="FZX1227" s="80"/>
      <c r="FZY1227" s="52"/>
      <c r="FZZ1227" s="69"/>
      <c r="GAA1227" s="69"/>
      <c r="GAB1227" s="69"/>
      <c r="GAC1227" s="107"/>
      <c r="GAD1227" s="2"/>
      <c r="GAE1227" s="15"/>
      <c r="GAF1227" s="15"/>
      <c r="GAG1227" s="80"/>
      <c r="GAH1227" s="52"/>
      <c r="GAI1227" s="69"/>
      <c r="GAJ1227" s="69"/>
      <c r="GAK1227" s="69"/>
      <c r="GAL1227" s="107"/>
      <c r="GAM1227" s="2"/>
      <c r="GAN1227" s="15"/>
      <c r="GAO1227" s="15"/>
      <c r="GAP1227" s="80"/>
      <c r="GAQ1227" s="52"/>
      <c r="GAR1227" s="69"/>
      <c r="GAS1227" s="69"/>
      <c r="GAT1227" s="69"/>
      <c r="GAU1227" s="107"/>
      <c r="GAV1227" s="2"/>
      <c r="GAW1227" s="15"/>
      <c r="GAX1227" s="15"/>
      <c r="GAY1227" s="80"/>
      <c r="GAZ1227" s="52"/>
      <c r="GBA1227" s="69"/>
      <c r="GBB1227" s="69"/>
      <c r="GBC1227" s="69"/>
      <c r="GBD1227" s="107"/>
      <c r="GBE1227" s="2"/>
      <c r="GBF1227" s="15"/>
      <c r="GBG1227" s="15"/>
      <c r="GBH1227" s="80"/>
      <c r="GBI1227" s="52"/>
      <c r="GBJ1227" s="69"/>
      <c r="GBK1227" s="69"/>
      <c r="GBL1227" s="69"/>
      <c r="GBM1227" s="107"/>
      <c r="GBN1227" s="2"/>
      <c r="GBO1227" s="15"/>
      <c r="GBP1227" s="15"/>
      <c r="GBQ1227" s="80"/>
      <c r="GBR1227" s="52"/>
      <c r="GBS1227" s="69"/>
      <c r="GBT1227" s="69"/>
      <c r="GBU1227" s="69"/>
      <c r="GBV1227" s="107"/>
      <c r="GBW1227" s="2"/>
      <c r="GBX1227" s="15"/>
      <c r="GBY1227" s="15"/>
      <c r="GBZ1227" s="80"/>
      <c r="GCA1227" s="52"/>
      <c r="GCB1227" s="69"/>
      <c r="GCC1227" s="69"/>
      <c r="GCD1227" s="69"/>
      <c r="GCE1227" s="107"/>
      <c r="GCF1227" s="2"/>
      <c r="GCG1227" s="15"/>
      <c r="GCH1227" s="15"/>
      <c r="GCI1227" s="80"/>
      <c r="GCJ1227" s="52"/>
      <c r="GCK1227" s="69"/>
      <c r="GCL1227" s="69"/>
      <c r="GCM1227" s="69"/>
      <c r="GCN1227" s="107"/>
      <c r="GCO1227" s="2"/>
      <c r="GCP1227" s="15"/>
      <c r="GCQ1227" s="15"/>
      <c r="GCR1227" s="80"/>
      <c r="GCS1227" s="52"/>
      <c r="GCT1227" s="69"/>
      <c r="GCU1227" s="69"/>
      <c r="GCV1227" s="69"/>
      <c r="GCW1227" s="107"/>
      <c r="GCX1227" s="2"/>
      <c r="GCY1227" s="15"/>
      <c r="GCZ1227" s="15"/>
      <c r="GDA1227" s="80"/>
      <c r="GDB1227" s="52"/>
      <c r="GDC1227" s="69"/>
      <c r="GDD1227" s="69"/>
      <c r="GDE1227" s="69"/>
      <c r="GDF1227" s="107"/>
      <c r="GDG1227" s="2"/>
      <c r="GDH1227" s="15"/>
      <c r="GDI1227" s="15"/>
      <c r="GDJ1227" s="80"/>
      <c r="GDK1227" s="52"/>
      <c r="GDL1227" s="69"/>
      <c r="GDM1227" s="69"/>
      <c r="GDN1227" s="69"/>
      <c r="GDO1227" s="107"/>
      <c r="GDP1227" s="2"/>
      <c r="GDQ1227" s="15"/>
      <c r="GDR1227" s="15"/>
      <c r="GDS1227" s="80"/>
      <c r="GDT1227" s="52"/>
      <c r="GDU1227" s="69"/>
      <c r="GDV1227" s="69"/>
      <c r="GDW1227" s="69"/>
      <c r="GDX1227" s="107"/>
      <c r="GDY1227" s="2"/>
      <c r="GDZ1227" s="15"/>
      <c r="GEA1227" s="15"/>
      <c r="GEB1227" s="80"/>
      <c r="GEC1227" s="52"/>
      <c r="GED1227" s="69"/>
      <c r="GEE1227" s="69"/>
      <c r="GEF1227" s="69"/>
      <c r="GEG1227" s="107"/>
      <c r="GEH1227" s="2"/>
      <c r="GEI1227" s="15"/>
      <c r="GEJ1227" s="15"/>
      <c r="GEK1227" s="80"/>
      <c r="GEL1227" s="52"/>
      <c r="GEM1227" s="69"/>
      <c r="GEN1227" s="69"/>
      <c r="GEO1227" s="69"/>
      <c r="GEP1227" s="107"/>
      <c r="GEQ1227" s="2"/>
      <c r="GER1227" s="15"/>
      <c r="GES1227" s="15"/>
      <c r="GET1227" s="80"/>
      <c r="GEU1227" s="52"/>
      <c r="GEV1227" s="69"/>
      <c r="GEW1227" s="69"/>
      <c r="GEX1227" s="69"/>
      <c r="GEY1227" s="107"/>
      <c r="GEZ1227" s="2"/>
      <c r="GFA1227" s="15"/>
      <c r="GFB1227" s="15"/>
      <c r="GFC1227" s="80"/>
      <c r="GFD1227" s="52"/>
      <c r="GFE1227" s="69"/>
      <c r="GFF1227" s="69"/>
      <c r="GFG1227" s="69"/>
      <c r="GFH1227" s="107"/>
      <c r="GFI1227" s="2"/>
      <c r="GFJ1227" s="15"/>
      <c r="GFK1227" s="15"/>
      <c r="GFL1227" s="80"/>
      <c r="GFM1227" s="52"/>
      <c r="GFN1227" s="69"/>
      <c r="GFO1227" s="69"/>
      <c r="GFP1227" s="69"/>
      <c r="GFQ1227" s="107"/>
      <c r="GFR1227" s="2"/>
      <c r="GFS1227" s="15"/>
      <c r="GFT1227" s="15"/>
      <c r="GFU1227" s="80"/>
      <c r="GFV1227" s="52"/>
      <c r="GFW1227" s="69"/>
      <c r="GFX1227" s="69"/>
      <c r="GFY1227" s="69"/>
      <c r="GFZ1227" s="107"/>
      <c r="GGA1227" s="2"/>
      <c r="GGB1227" s="15"/>
      <c r="GGC1227" s="15"/>
      <c r="GGD1227" s="80"/>
      <c r="GGE1227" s="52"/>
      <c r="GGF1227" s="69"/>
      <c r="GGG1227" s="69"/>
      <c r="GGH1227" s="69"/>
      <c r="GGI1227" s="107"/>
      <c r="GGJ1227" s="2"/>
      <c r="GGK1227" s="15"/>
      <c r="GGL1227" s="15"/>
      <c r="GGM1227" s="80"/>
      <c r="GGN1227" s="52"/>
      <c r="GGO1227" s="69"/>
      <c r="GGP1227" s="69"/>
      <c r="GGQ1227" s="69"/>
      <c r="GGR1227" s="107"/>
      <c r="GGS1227" s="2"/>
      <c r="GGT1227" s="15"/>
      <c r="GGU1227" s="15"/>
      <c r="GGV1227" s="80"/>
      <c r="GGW1227" s="52"/>
      <c r="GGX1227" s="69"/>
      <c r="GGY1227" s="69"/>
      <c r="GGZ1227" s="69"/>
      <c r="GHA1227" s="107"/>
      <c r="GHB1227" s="2"/>
      <c r="GHC1227" s="15"/>
      <c r="GHD1227" s="15"/>
      <c r="GHE1227" s="80"/>
      <c r="GHF1227" s="52"/>
      <c r="GHG1227" s="69"/>
      <c r="GHH1227" s="69"/>
      <c r="GHI1227" s="69"/>
      <c r="GHJ1227" s="107"/>
      <c r="GHK1227" s="2"/>
      <c r="GHL1227" s="15"/>
      <c r="GHM1227" s="15"/>
      <c r="GHN1227" s="80"/>
      <c r="GHO1227" s="52"/>
      <c r="GHP1227" s="69"/>
      <c r="GHQ1227" s="69"/>
      <c r="GHR1227" s="69"/>
      <c r="GHS1227" s="107"/>
      <c r="GHT1227" s="2"/>
      <c r="GHU1227" s="15"/>
      <c r="GHV1227" s="15"/>
      <c r="GHW1227" s="80"/>
      <c r="GHX1227" s="52"/>
      <c r="GHY1227" s="69"/>
      <c r="GHZ1227" s="69"/>
      <c r="GIA1227" s="69"/>
      <c r="GIB1227" s="107"/>
      <c r="GIC1227" s="2"/>
      <c r="GID1227" s="15"/>
      <c r="GIE1227" s="15"/>
      <c r="GIF1227" s="80"/>
      <c r="GIG1227" s="52"/>
      <c r="GIH1227" s="69"/>
      <c r="GII1227" s="69"/>
      <c r="GIJ1227" s="69"/>
      <c r="GIK1227" s="107"/>
      <c r="GIL1227" s="2"/>
      <c r="GIM1227" s="15"/>
      <c r="GIN1227" s="15"/>
      <c r="GIO1227" s="80"/>
      <c r="GIP1227" s="52"/>
      <c r="GIQ1227" s="69"/>
      <c r="GIR1227" s="69"/>
      <c r="GIS1227" s="69"/>
      <c r="GIT1227" s="107"/>
      <c r="GIU1227" s="2"/>
      <c r="GIV1227" s="15"/>
      <c r="GIW1227" s="15"/>
      <c r="GIX1227" s="80"/>
      <c r="GIY1227" s="52"/>
      <c r="GIZ1227" s="69"/>
      <c r="GJA1227" s="69"/>
      <c r="GJB1227" s="69"/>
      <c r="GJC1227" s="107"/>
      <c r="GJD1227" s="2"/>
      <c r="GJE1227" s="15"/>
      <c r="GJF1227" s="15"/>
      <c r="GJG1227" s="80"/>
      <c r="GJH1227" s="52"/>
      <c r="GJI1227" s="69"/>
      <c r="GJJ1227" s="69"/>
      <c r="GJK1227" s="69"/>
      <c r="GJL1227" s="107"/>
      <c r="GJM1227" s="2"/>
      <c r="GJN1227" s="15"/>
      <c r="GJO1227" s="15"/>
      <c r="GJP1227" s="80"/>
      <c r="GJQ1227" s="52"/>
      <c r="GJR1227" s="69"/>
      <c r="GJS1227" s="69"/>
      <c r="GJT1227" s="69"/>
      <c r="GJU1227" s="107"/>
      <c r="GJV1227" s="2"/>
      <c r="GJW1227" s="15"/>
      <c r="GJX1227" s="15"/>
      <c r="GJY1227" s="80"/>
      <c r="GJZ1227" s="52"/>
      <c r="GKA1227" s="69"/>
      <c r="GKB1227" s="69"/>
      <c r="GKC1227" s="69"/>
      <c r="GKD1227" s="107"/>
      <c r="GKE1227" s="2"/>
      <c r="GKF1227" s="15"/>
      <c r="GKG1227" s="15"/>
      <c r="GKH1227" s="80"/>
      <c r="GKI1227" s="52"/>
      <c r="GKJ1227" s="69"/>
      <c r="GKK1227" s="69"/>
      <c r="GKL1227" s="69"/>
      <c r="GKM1227" s="107"/>
      <c r="GKN1227" s="2"/>
      <c r="GKO1227" s="15"/>
      <c r="GKP1227" s="15"/>
      <c r="GKQ1227" s="80"/>
      <c r="GKR1227" s="52"/>
      <c r="GKS1227" s="69"/>
      <c r="GKT1227" s="69"/>
      <c r="GKU1227" s="69"/>
      <c r="GKV1227" s="107"/>
      <c r="GKW1227" s="2"/>
      <c r="GKX1227" s="15"/>
      <c r="GKY1227" s="15"/>
      <c r="GKZ1227" s="80"/>
      <c r="GLA1227" s="52"/>
      <c r="GLB1227" s="69"/>
      <c r="GLC1227" s="69"/>
      <c r="GLD1227" s="69"/>
      <c r="GLE1227" s="107"/>
      <c r="GLF1227" s="2"/>
      <c r="GLG1227" s="15"/>
      <c r="GLH1227" s="15"/>
      <c r="GLI1227" s="80"/>
      <c r="GLJ1227" s="52"/>
      <c r="GLK1227" s="69"/>
      <c r="GLL1227" s="69"/>
      <c r="GLM1227" s="69"/>
      <c r="GLN1227" s="107"/>
      <c r="GLO1227" s="2"/>
      <c r="GLP1227" s="15"/>
      <c r="GLQ1227" s="15"/>
      <c r="GLR1227" s="80"/>
      <c r="GLS1227" s="52"/>
      <c r="GLT1227" s="69"/>
      <c r="GLU1227" s="69"/>
      <c r="GLV1227" s="69"/>
      <c r="GLW1227" s="107"/>
      <c r="GLX1227" s="2"/>
      <c r="GLY1227" s="15"/>
      <c r="GLZ1227" s="15"/>
      <c r="GMA1227" s="80"/>
      <c r="GMB1227" s="52"/>
      <c r="GMC1227" s="69"/>
      <c r="GMD1227" s="69"/>
      <c r="GME1227" s="69"/>
      <c r="GMF1227" s="107"/>
      <c r="GMG1227" s="2"/>
      <c r="GMH1227" s="15"/>
      <c r="GMI1227" s="15"/>
      <c r="GMJ1227" s="80"/>
      <c r="GMK1227" s="52"/>
      <c r="GML1227" s="69"/>
      <c r="GMM1227" s="69"/>
      <c r="GMN1227" s="69"/>
      <c r="GMO1227" s="107"/>
      <c r="GMP1227" s="2"/>
      <c r="GMQ1227" s="15"/>
      <c r="GMR1227" s="15"/>
      <c r="GMS1227" s="80"/>
      <c r="GMT1227" s="52"/>
      <c r="GMU1227" s="69"/>
      <c r="GMV1227" s="69"/>
      <c r="GMW1227" s="69"/>
      <c r="GMX1227" s="107"/>
      <c r="GMY1227" s="2"/>
      <c r="GMZ1227" s="15"/>
      <c r="GNA1227" s="15"/>
      <c r="GNB1227" s="80"/>
      <c r="GNC1227" s="52"/>
      <c r="GND1227" s="69"/>
      <c r="GNE1227" s="69"/>
      <c r="GNF1227" s="69"/>
      <c r="GNG1227" s="107"/>
      <c r="GNH1227" s="2"/>
      <c r="GNI1227" s="15"/>
      <c r="GNJ1227" s="15"/>
      <c r="GNK1227" s="80"/>
      <c r="GNL1227" s="52"/>
      <c r="GNM1227" s="69"/>
      <c r="GNN1227" s="69"/>
      <c r="GNO1227" s="69"/>
      <c r="GNP1227" s="107"/>
      <c r="GNQ1227" s="2"/>
      <c r="GNR1227" s="15"/>
      <c r="GNS1227" s="15"/>
      <c r="GNT1227" s="80"/>
      <c r="GNU1227" s="52"/>
      <c r="GNV1227" s="69"/>
      <c r="GNW1227" s="69"/>
      <c r="GNX1227" s="69"/>
      <c r="GNY1227" s="107"/>
      <c r="GNZ1227" s="2"/>
      <c r="GOA1227" s="15"/>
      <c r="GOB1227" s="15"/>
      <c r="GOC1227" s="80"/>
      <c r="GOD1227" s="52"/>
      <c r="GOE1227" s="69"/>
      <c r="GOF1227" s="69"/>
      <c r="GOG1227" s="69"/>
      <c r="GOH1227" s="107"/>
      <c r="GOI1227" s="2"/>
      <c r="GOJ1227" s="15"/>
      <c r="GOK1227" s="15"/>
      <c r="GOL1227" s="80"/>
      <c r="GOM1227" s="52"/>
      <c r="GON1227" s="69"/>
      <c r="GOO1227" s="69"/>
      <c r="GOP1227" s="69"/>
      <c r="GOQ1227" s="107"/>
      <c r="GOR1227" s="2"/>
      <c r="GOS1227" s="15"/>
      <c r="GOT1227" s="15"/>
      <c r="GOU1227" s="80"/>
      <c r="GOV1227" s="52"/>
      <c r="GOW1227" s="69"/>
      <c r="GOX1227" s="69"/>
      <c r="GOY1227" s="69"/>
      <c r="GOZ1227" s="107"/>
      <c r="GPA1227" s="2"/>
      <c r="GPB1227" s="15"/>
      <c r="GPC1227" s="15"/>
      <c r="GPD1227" s="80"/>
      <c r="GPE1227" s="52"/>
      <c r="GPF1227" s="69"/>
      <c r="GPG1227" s="69"/>
      <c r="GPH1227" s="69"/>
      <c r="GPI1227" s="107"/>
      <c r="GPJ1227" s="2"/>
      <c r="GPK1227" s="15"/>
      <c r="GPL1227" s="15"/>
      <c r="GPM1227" s="80"/>
      <c r="GPN1227" s="52"/>
      <c r="GPO1227" s="69"/>
      <c r="GPP1227" s="69"/>
      <c r="GPQ1227" s="69"/>
      <c r="GPR1227" s="107"/>
      <c r="GPS1227" s="2"/>
      <c r="GPT1227" s="15"/>
      <c r="GPU1227" s="15"/>
      <c r="GPV1227" s="80"/>
      <c r="GPW1227" s="52"/>
      <c r="GPX1227" s="69"/>
      <c r="GPY1227" s="69"/>
      <c r="GPZ1227" s="69"/>
      <c r="GQA1227" s="107"/>
      <c r="GQB1227" s="2"/>
      <c r="GQC1227" s="15"/>
      <c r="GQD1227" s="15"/>
      <c r="GQE1227" s="80"/>
      <c r="GQF1227" s="52"/>
      <c r="GQG1227" s="69"/>
      <c r="GQH1227" s="69"/>
      <c r="GQI1227" s="69"/>
      <c r="GQJ1227" s="107"/>
      <c r="GQK1227" s="2"/>
      <c r="GQL1227" s="15"/>
      <c r="GQM1227" s="15"/>
      <c r="GQN1227" s="80"/>
      <c r="GQO1227" s="52"/>
      <c r="GQP1227" s="69"/>
      <c r="GQQ1227" s="69"/>
      <c r="GQR1227" s="69"/>
      <c r="GQS1227" s="107"/>
      <c r="GQT1227" s="2"/>
      <c r="GQU1227" s="15"/>
      <c r="GQV1227" s="15"/>
      <c r="GQW1227" s="80"/>
      <c r="GQX1227" s="52"/>
      <c r="GQY1227" s="69"/>
      <c r="GQZ1227" s="69"/>
      <c r="GRA1227" s="69"/>
      <c r="GRB1227" s="107"/>
      <c r="GRC1227" s="2"/>
      <c r="GRD1227" s="15"/>
      <c r="GRE1227" s="15"/>
      <c r="GRF1227" s="80"/>
      <c r="GRG1227" s="52"/>
      <c r="GRH1227" s="69"/>
      <c r="GRI1227" s="69"/>
      <c r="GRJ1227" s="69"/>
      <c r="GRK1227" s="107"/>
      <c r="GRL1227" s="2"/>
      <c r="GRM1227" s="15"/>
      <c r="GRN1227" s="15"/>
      <c r="GRO1227" s="80"/>
      <c r="GRP1227" s="52"/>
      <c r="GRQ1227" s="69"/>
      <c r="GRR1227" s="69"/>
      <c r="GRS1227" s="69"/>
      <c r="GRT1227" s="107"/>
      <c r="GRU1227" s="2"/>
      <c r="GRV1227" s="15"/>
      <c r="GRW1227" s="15"/>
      <c r="GRX1227" s="80"/>
      <c r="GRY1227" s="52"/>
      <c r="GRZ1227" s="69"/>
      <c r="GSA1227" s="69"/>
      <c r="GSB1227" s="69"/>
      <c r="GSC1227" s="107"/>
      <c r="GSD1227" s="2"/>
      <c r="GSE1227" s="15"/>
      <c r="GSF1227" s="15"/>
      <c r="GSG1227" s="80"/>
      <c r="GSH1227" s="52"/>
      <c r="GSI1227" s="69"/>
      <c r="GSJ1227" s="69"/>
      <c r="GSK1227" s="69"/>
      <c r="GSL1227" s="107"/>
      <c r="GSM1227" s="2"/>
      <c r="GSN1227" s="15"/>
      <c r="GSO1227" s="15"/>
      <c r="GSP1227" s="80"/>
      <c r="GSQ1227" s="52"/>
      <c r="GSR1227" s="69"/>
      <c r="GSS1227" s="69"/>
      <c r="GST1227" s="69"/>
      <c r="GSU1227" s="107"/>
      <c r="GSV1227" s="2"/>
      <c r="GSW1227" s="15"/>
      <c r="GSX1227" s="15"/>
      <c r="GSY1227" s="80"/>
      <c r="GSZ1227" s="52"/>
      <c r="GTA1227" s="69"/>
      <c r="GTB1227" s="69"/>
      <c r="GTC1227" s="69"/>
      <c r="GTD1227" s="107"/>
      <c r="GTE1227" s="2"/>
      <c r="GTF1227" s="15"/>
      <c r="GTG1227" s="15"/>
      <c r="GTH1227" s="80"/>
      <c r="GTI1227" s="52"/>
      <c r="GTJ1227" s="69"/>
      <c r="GTK1227" s="69"/>
      <c r="GTL1227" s="69"/>
      <c r="GTM1227" s="107"/>
      <c r="GTN1227" s="2"/>
      <c r="GTO1227" s="15"/>
      <c r="GTP1227" s="15"/>
      <c r="GTQ1227" s="80"/>
      <c r="GTR1227" s="52"/>
      <c r="GTS1227" s="69"/>
      <c r="GTT1227" s="69"/>
      <c r="GTU1227" s="69"/>
      <c r="GTV1227" s="107"/>
      <c r="GTW1227" s="2"/>
      <c r="GTX1227" s="15"/>
      <c r="GTY1227" s="15"/>
      <c r="GTZ1227" s="80"/>
      <c r="GUA1227" s="52"/>
      <c r="GUB1227" s="69"/>
      <c r="GUC1227" s="69"/>
      <c r="GUD1227" s="69"/>
      <c r="GUE1227" s="107"/>
      <c r="GUF1227" s="2"/>
      <c r="GUG1227" s="15"/>
      <c r="GUH1227" s="15"/>
      <c r="GUI1227" s="80"/>
      <c r="GUJ1227" s="52"/>
      <c r="GUK1227" s="69"/>
      <c r="GUL1227" s="69"/>
      <c r="GUM1227" s="69"/>
      <c r="GUN1227" s="107"/>
      <c r="GUO1227" s="2"/>
      <c r="GUP1227" s="15"/>
      <c r="GUQ1227" s="15"/>
      <c r="GUR1227" s="80"/>
      <c r="GUS1227" s="52"/>
      <c r="GUT1227" s="69"/>
      <c r="GUU1227" s="69"/>
      <c r="GUV1227" s="69"/>
      <c r="GUW1227" s="107"/>
      <c r="GUX1227" s="2"/>
      <c r="GUY1227" s="15"/>
      <c r="GUZ1227" s="15"/>
      <c r="GVA1227" s="80"/>
      <c r="GVB1227" s="52"/>
      <c r="GVC1227" s="69"/>
      <c r="GVD1227" s="69"/>
      <c r="GVE1227" s="69"/>
      <c r="GVF1227" s="107"/>
      <c r="GVG1227" s="2"/>
      <c r="GVH1227" s="15"/>
      <c r="GVI1227" s="15"/>
      <c r="GVJ1227" s="80"/>
      <c r="GVK1227" s="52"/>
      <c r="GVL1227" s="69"/>
      <c r="GVM1227" s="69"/>
      <c r="GVN1227" s="69"/>
      <c r="GVO1227" s="107"/>
      <c r="GVP1227" s="2"/>
      <c r="GVQ1227" s="15"/>
      <c r="GVR1227" s="15"/>
      <c r="GVS1227" s="80"/>
      <c r="GVT1227" s="52"/>
      <c r="GVU1227" s="69"/>
      <c r="GVV1227" s="69"/>
      <c r="GVW1227" s="69"/>
      <c r="GVX1227" s="107"/>
      <c r="GVY1227" s="2"/>
      <c r="GVZ1227" s="15"/>
      <c r="GWA1227" s="15"/>
      <c r="GWB1227" s="80"/>
      <c r="GWC1227" s="52"/>
      <c r="GWD1227" s="69"/>
      <c r="GWE1227" s="69"/>
      <c r="GWF1227" s="69"/>
      <c r="GWG1227" s="107"/>
      <c r="GWH1227" s="2"/>
      <c r="GWI1227" s="15"/>
      <c r="GWJ1227" s="15"/>
      <c r="GWK1227" s="80"/>
      <c r="GWL1227" s="52"/>
      <c r="GWM1227" s="69"/>
      <c r="GWN1227" s="69"/>
      <c r="GWO1227" s="69"/>
      <c r="GWP1227" s="107"/>
      <c r="GWQ1227" s="2"/>
      <c r="GWR1227" s="15"/>
      <c r="GWS1227" s="15"/>
      <c r="GWT1227" s="80"/>
      <c r="GWU1227" s="52"/>
      <c r="GWV1227" s="69"/>
      <c r="GWW1227" s="69"/>
      <c r="GWX1227" s="69"/>
      <c r="GWY1227" s="107"/>
      <c r="GWZ1227" s="2"/>
      <c r="GXA1227" s="15"/>
      <c r="GXB1227" s="15"/>
      <c r="GXC1227" s="80"/>
      <c r="GXD1227" s="52"/>
      <c r="GXE1227" s="69"/>
      <c r="GXF1227" s="69"/>
      <c r="GXG1227" s="69"/>
      <c r="GXH1227" s="107"/>
      <c r="GXI1227" s="2"/>
      <c r="GXJ1227" s="15"/>
      <c r="GXK1227" s="15"/>
      <c r="GXL1227" s="80"/>
      <c r="GXM1227" s="52"/>
      <c r="GXN1227" s="69"/>
      <c r="GXO1227" s="69"/>
      <c r="GXP1227" s="69"/>
      <c r="GXQ1227" s="107"/>
      <c r="GXR1227" s="2"/>
      <c r="GXS1227" s="15"/>
      <c r="GXT1227" s="15"/>
      <c r="GXU1227" s="80"/>
      <c r="GXV1227" s="52"/>
      <c r="GXW1227" s="69"/>
      <c r="GXX1227" s="69"/>
      <c r="GXY1227" s="69"/>
      <c r="GXZ1227" s="107"/>
      <c r="GYA1227" s="2"/>
      <c r="GYB1227" s="15"/>
      <c r="GYC1227" s="15"/>
      <c r="GYD1227" s="80"/>
      <c r="GYE1227" s="52"/>
      <c r="GYF1227" s="69"/>
      <c r="GYG1227" s="69"/>
      <c r="GYH1227" s="69"/>
      <c r="GYI1227" s="107"/>
      <c r="GYJ1227" s="2"/>
      <c r="GYK1227" s="15"/>
      <c r="GYL1227" s="15"/>
      <c r="GYM1227" s="80"/>
      <c r="GYN1227" s="52"/>
      <c r="GYO1227" s="69"/>
      <c r="GYP1227" s="69"/>
      <c r="GYQ1227" s="69"/>
      <c r="GYR1227" s="107"/>
      <c r="GYS1227" s="2"/>
      <c r="GYT1227" s="15"/>
      <c r="GYU1227" s="15"/>
      <c r="GYV1227" s="80"/>
      <c r="GYW1227" s="52"/>
      <c r="GYX1227" s="69"/>
      <c r="GYY1227" s="69"/>
      <c r="GYZ1227" s="69"/>
      <c r="GZA1227" s="107"/>
      <c r="GZB1227" s="2"/>
      <c r="GZC1227" s="15"/>
      <c r="GZD1227" s="15"/>
      <c r="GZE1227" s="80"/>
      <c r="GZF1227" s="52"/>
      <c r="GZG1227" s="69"/>
      <c r="GZH1227" s="69"/>
      <c r="GZI1227" s="69"/>
      <c r="GZJ1227" s="107"/>
      <c r="GZK1227" s="2"/>
      <c r="GZL1227" s="15"/>
      <c r="GZM1227" s="15"/>
      <c r="GZN1227" s="80"/>
      <c r="GZO1227" s="52"/>
      <c r="GZP1227" s="69"/>
      <c r="GZQ1227" s="69"/>
      <c r="GZR1227" s="69"/>
      <c r="GZS1227" s="107"/>
      <c r="GZT1227" s="2"/>
      <c r="GZU1227" s="15"/>
      <c r="GZV1227" s="15"/>
      <c r="GZW1227" s="80"/>
      <c r="GZX1227" s="52"/>
      <c r="GZY1227" s="69"/>
      <c r="GZZ1227" s="69"/>
      <c r="HAA1227" s="69"/>
      <c r="HAB1227" s="107"/>
      <c r="HAC1227" s="2"/>
      <c r="HAD1227" s="15"/>
      <c r="HAE1227" s="15"/>
      <c r="HAF1227" s="80"/>
      <c r="HAG1227" s="52"/>
      <c r="HAH1227" s="69"/>
      <c r="HAI1227" s="69"/>
      <c r="HAJ1227" s="69"/>
      <c r="HAK1227" s="107"/>
      <c r="HAL1227" s="2"/>
      <c r="HAM1227" s="15"/>
      <c r="HAN1227" s="15"/>
      <c r="HAO1227" s="80"/>
      <c r="HAP1227" s="52"/>
      <c r="HAQ1227" s="69"/>
      <c r="HAR1227" s="69"/>
      <c r="HAS1227" s="69"/>
      <c r="HAT1227" s="107"/>
      <c r="HAU1227" s="2"/>
      <c r="HAV1227" s="15"/>
      <c r="HAW1227" s="15"/>
      <c r="HAX1227" s="80"/>
      <c r="HAY1227" s="52"/>
      <c r="HAZ1227" s="69"/>
      <c r="HBA1227" s="69"/>
      <c r="HBB1227" s="69"/>
      <c r="HBC1227" s="107"/>
      <c r="HBD1227" s="2"/>
      <c r="HBE1227" s="15"/>
      <c r="HBF1227" s="15"/>
      <c r="HBG1227" s="80"/>
      <c r="HBH1227" s="52"/>
      <c r="HBI1227" s="69"/>
      <c r="HBJ1227" s="69"/>
      <c r="HBK1227" s="69"/>
      <c r="HBL1227" s="107"/>
      <c r="HBM1227" s="2"/>
      <c r="HBN1227" s="15"/>
      <c r="HBO1227" s="15"/>
      <c r="HBP1227" s="80"/>
      <c r="HBQ1227" s="52"/>
      <c r="HBR1227" s="69"/>
      <c r="HBS1227" s="69"/>
      <c r="HBT1227" s="69"/>
      <c r="HBU1227" s="107"/>
      <c r="HBV1227" s="2"/>
      <c r="HBW1227" s="15"/>
      <c r="HBX1227" s="15"/>
      <c r="HBY1227" s="80"/>
      <c r="HBZ1227" s="52"/>
      <c r="HCA1227" s="69"/>
      <c r="HCB1227" s="69"/>
      <c r="HCC1227" s="69"/>
      <c r="HCD1227" s="107"/>
      <c r="HCE1227" s="2"/>
      <c r="HCF1227" s="15"/>
      <c r="HCG1227" s="15"/>
      <c r="HCH1227" s="80"/>
      <c r="HCI1227" s="52"/>
      <c r="HCJ1227" s="69"/>
      <c r="HCK1227" s="69"/>
      <c r="HCL1227" s="69"/>
      <c r="HCM1227" s="107"/>
      <c r="HCN1227" s="2"/>
      <c r="HCO1227" s="15"/>
      <c r="HCP1227" s="15"/>
      <c r="HCQ1227" s="80"/>
      <c r="HCR1227" s="52"/>
      <c r="HCS1227" s="69"/>
      <c r="HCT1227" s="69"/>
      <c r="HCU1227" s="69"/>
      <c r="HCV1227" s="107"/>
      <c r="HCW1227" s="2"/>
      <c r="HCX1227" s="15"/>
      <c r="HCY1227" s="15"/>
      <c r="HCZ1227" s="80"/>
      <c r="HDA1227" s="52"/>
      <c r="HDB1227" s="69"/>
      <c r="HDC1227" s="69"/>
      <c r="HDD1227" s="69"/>
      <c r="HDE1227" s="107"/>
      <c r="HDF1227" s="2"/>
      <c r="HDG1227" s="15"/>
      <c r="HDH1227" s="15"/>
      <c r="HDI1227" s="80"/>
      <c r="HDJ1227" s="52"/>
      <c r="HDK1227" s="69"/>
      <c r="HDL1227" s="69"/>
      <c r="HDM1227" s="69"/>
      <c r="HDN1227" s="107"/>
      <c r="HDO1227" s="2"/>
      <c r="HDP1227" s="15"/>
      <c r="HDQ1227" s="15"/>
      <c r="HDR1227" s="80"/>
      <c r="HDS1227" s="52"/>
      <c r="HDT1227" s="69"/>
      <c r="HDU1227" s="69"/>
      <c r="HDV1227" s="69"/>
      <c r="HDW1227" s="107"/>
      <c r="HDX1227" s="2"/>
      <c r="HDY1227" s="15"/>
      <c r="HDZ1227" s="15"/>
      <c r="HEA1227" s="80"/>
      <c r="HEB1227" s="52"/>
      <c r="HEC1227" s="69"/>
      <c r="HED1227" s="69"/>
      <c r="HEE1227" s="69"/>
      <c r="HEF1227" s="107"/>
      <c r="HEG1227" s="2"/>
      <c r="HEH1227" s="15"/>
      <c r="HEI1227" s="15"/>
      <c r="HEJ1227" s="80"/>
      <c r="HEK1227" s="52"/>
      <c r="HEL1227" s="69"/>
      <c r="HEM1227" s="69"/>
      <c r="HEN1227" s="69"/>
      <c r="HEO1227" s="107"/>
      <c r="HEP1227" s="2"/>
      <c r="HEQ1227" s="15"/>
      <c r="HER1227" s="15"/>
      <c r="HES1227" s="80"/>
      <c r="HET1227" s="52"/>
      <c r="HEU1227" s="69"/>
      <c r="HEV1227" s="69"/>
      <c r="HEW1227" s="69"/>
      <c r="HEX1227" s="107"/>
      <c r="HEY1227" s="2"/>
      <c r="HEZ1227" s="15"/>
      <c r="HFA1227" s="15"/>
      <c r="HFB1227" s="80"/>
      <c r="HFC1227" s="52"/>
      <c r="HFD1227" s="69"/>
      <c r="HFE1227" s="69"/>
      <c r="HFF1227" s="69"/>
      <c r="HFG1227" s="107"/>
      <c r="HFH1227" s="2"/>
      <c r="HFI1227" s="15"/>
      <c r="HFJ1227" s="15"/>
      <c r="HFK1227" s="80"/>
      <c r="HFL1227" s="52"/>
      <c r="HFM1227" s="69"/>
      <c r="HFN1227" s="69"/>
      <c r="HFO1227" s="69"/>
      <c r="HFP1227" s="107"/>
      <c r="HFQ1227" s="2"/>
      <c r="HFR1227" s="15"/>
      <c r="HFS1227" s="15"/>
      <c r="HFT1227" s="80"/>
      <c r="HFU1227" s="52"/>
      <c r="HFV1227" s="69"/>
      <c r="HFW1227" s="69"/>
      <c r="HFX1227" s="69"/>
      <c r="HFY1227" s="107"/>
      <c r="HFZ1227" s="2"/>
      <c r="HGA1227" s="15"/>
      <c r="HGB1227" s="15"/>
      <c r="HGC1227" s="80"/>
      <c r="HGD1227" s="52"/>
      <c r="HGE1227" s="69"/>
      <c r="HGF1227" s="69"/>
      <c r="HGG1227" s="69"/>
      <c r="HGH1227" s="107"/>
      <c r="HGI1227" s="2"/>
      <c r="HGJ1227" s="15"/>
      <c r="HGK1227" s="15"/>
      <c r="HGL1227" s="80"/>
      <c r="HGM1227" s="52"/>
      <c r="HGN1227" s="69"/>
      <c r="HGO1227" s="69"/>
      <c r="HGP1227" s="69"/>
      <c r="HGQ1227" s="107"/>
      <c r="HGR1227" s="2"/>
      <c r="HGS1227" s="15"/>
      <c r="HGT1227" s="15"/>
      <c r="HGU1227" s="80"/>
      <c r="HGV1227" s="52"/>
      <c r="HGW1227" s="69"/>
      <c r="HGX1227" s="69"/>
      <c r="HGY1227" s="69"/>
      <c r="HGZ1227" s="107"/>
      <c r="HHA1227" s="2"/>
      <c r="HHB1227" s="15"/>
      <c r="HHC1227" s="15"/>
      <c r="HHD1227" s="80"/>
      <c r="HHE1227" s="52"/>
      <c r="HHF1227" s="69"/>
      <c r="HHG1227" s="69"/>
      <c r="HHH1227" s="69"/>
      <c r="HHI1227" s="107"/>
      <c r="HHJ1227" s="2"/>
      <c r="HHK1227" s="15"/>
      <c r="HHL1227" s="15"/>
      <c r="HHM1227" s="80"/>
      <c r="HHN1227" s="52"/>
      <c r="HHO1227" s="69"/>
      <c r="HHP1227" s="69"/>
      <c r="HHQ1227" s="69"/>
      <c r="HHR1227" s="107"/>
      <c r="HHS1227" s="2"/>
      <c r="HHT1227" s="15"/>
      <c r="HHU1227" s="15"/>
      <c r="HHV1227" s="80"/>
      <c r="HHW1227" s="52"/>
      <c r="HHX1227" s="69"/>
      <c r="HHY1227" s="69"/>
      <c r="HHZ1227" s="69"/>
      <c r="HIA1227" s="107"/>
      <c r="HIB1227" s="2"/>
      <c r="HIC1227" s="15"/>
      <c r="HID1227" s="15"/>
      <c r="HIE1227" s="80"/>
      <c r="HIF1227" s="52"/>
      <c r="HIG1227" s="69"/>
      <c r="HIH1227" s="69"/>
      <c r="HII1227" s="69"/>
      <c r="HIJ1227" s="107"/>
      <c r="HIK1227" s="2"/>
      <c r="HIL1227" s="15"/>
      <c r="HIM1227" s="15"/>
      <c r="HIN1227" s="80"/>
      <c r="HIO1227" s="52"/>
      <c r="HIP1227" s="69"/>
      <c r="HIQ1227" s="69"/>
      <c r="HIR1227" s="69"/>
      <c r="HIS1227" s="107"/>
      <c r="HIT1227" s="2"/>
      <c r="HIU1227" s="15"/>
      <c r="HIV1227" s="15"/>
      <c r="HIW1227" s="80"/>
      <c r="HIX1227" s="52"/>
      <c r="HIY1227" s="69"/>
      <c r="HIZ1227" s="69"/>
      <c r="HJA1227" s="69"/>
      <c r="HJB1227" s="107"/>
      <c r="HJC1227" s="2"/>
      <c r="HJD1227" s="15"/>
      <c r="HJE1227" s="15"/>
      <c r="HJF1227" s="80"/>
      <c r="HJG1227" s="52"/>
      <c r="HJH1227" s="69"/>
      <c r="HJI1227" s="69"/>
      <c r="HJJ1227" s="69"/>
      <c r="HJK1227" s="107"/>
      <c r="HJL1227" s="2"/>
      <c r="HJM1227" s="15"/>
      <c r="HJN1227" s="15"/>
      <c r="HJO1227" s="80"/>
      <c r="HJP1227" s="52"/>
      <c r="HJQ1227" s="69"/>
      <c r="HJR1227" s="69"/>
      <c r="HJS1227" s="69"/>
      <c r="HJT1227" s="107"/>
      <c r="HJU1227" s="2"/>
      <c r="HJV1227" s="15"/>
      <c r="HJW1227" s="15"/>
      <c r="HJX1227" s="80"/>
      <c r="HJY1227" s="52"/>
      <c r="HJZ1227" s="69"/>
      <c r="HKA1227" s="69"/>
      <c r="HKB1227" s="69"/>
      <c r="HKC1227" s="107"/>
      <c r="HKD1227" s="2"/>
      <c r="HKE1227" s="15"/>
      <c r="HKF1227" s="15"/>
      <c r="HKG1227" s="80"/>
      <c r="HKH1227" s="52"/>
      <c r="HKI1227" s="69"/>
      <c r="HKJ1227" s="69"/>
      <c r="HKK1227" s="69"/>
      <c r="HKL1227" s="107"/>
      <c r="HKM1227" s="2"/>
      <c r="HKN1227" s="15"/>
      <c r="HKO1227" s="15"/>
      <c r="HKP1227" s="80"/>
      <c r="HKQ1227" s="52"/>
      <c r="HKR1227" s="69"/>
      <c r="HKS1227" s="69"/>
      <c r="HKT1227" s="69"/>
      <c r="HKU1227" s="107"/>
      <c r="HKV1227" s="2"/>
      <c r="HKW1227" s="15"/>
      <c r="HKX1227" s="15"/>
      <c r="HKY1227" s="80"/>
      <c r="HKZ1227" s="52"/>
      <c r="HLA1227" s="69"/>
      <c r="HLB1227" s="69"/>
      <c r="HLC1227" s="69"/>
      <c r="HLD1227" s="107"/>
      <c r="HLE1227" s="2"/>
      <c r="HLF1227" s="15"/>
      <c r="HLG1227" s="15"/>
      <c r="HLH1227" s="80"/>
      <c r="HLI1227" s="52"/>
      <c r="HLJ1227" s="69"/>
      <c r="HLK1227" s="69"/>
      <c r="HLL1227" s="69"/>
      <c r="HLM1227" s="107"/>
      <c r="HLN1227" s="2"/>
      <c r="HLO1227" s="15"/>
      <c r="HLP1227" s="15"/>
      <c r="HLQ1227" s="80"/>
      <c r="HLR1227" s="52"/>
      <c r="HLS1227" s="69"/>
      <c r="HLT1227" s="69"/>
      <c r="HLU1227" s="69"/>
      <c r="HLV1227" s="107"/>
      <c r="HLW1227" s="2"/>
      <c r="HLX1227" s="15"/>
      <c r="HLY1227" s="15"/>
      <c r="HLZ1227" s="80"/>
      <c r="HMA1227" s="52"/>
      <c r="HMB1227" s="69"/>
      <c r="HMC1227" s="69"/>
      <c r="HMD1227" s="69"/>
      <c r="HME1227" s="107"/>
      <c r="HMF1227" s="2"/>
      <c r="HMG1227" s="15"/>
      <c r="HMH1227" s="15"/>
      <c r="HMI1227" s="80"/>
      <c r="HMJ1227" s="52"/>
      <c r="HMK1227" s="69"/>
      <c r="HML1227" s="69"/>
      <c r="HMM1227" s="69"/>
      <c r="HMN1227" s="107"/>
      <c r="HMO1227" s="2"/>
      <c r="HMP1227" s="15"/>
      <c r="HMQ1227" s="15"/>
      <c r="HMR1227" s="80"/>
      <c r="HMS1227" s="52"/>
      <c r="HMT1227" s="69"/>
      <c r="HMU1227" s="69"/>
      <c r="HMV1227" s="69"/>
      <c r="HMW1227" s="107"/>
      <c r="HMX1227" s="2"/>
      <c r="HMY1227" s="15"/>
      <c r="HMZ1227" s="15"/>
      <c r="HNA1227" s="80"/>
      <c r="HNB1227" s="52"/>
      <c r="HNC1227" s="69"/>
      <c r="HND1227" s="69"/>
      <c r="HNE1227" s="69"/>
      <c r="HNF1227" s="107"/>
      <c r="HNG1227" s="2"/>
      <c r="HNH1227" s="15"/>
      <c r="HNI1227" s="15"/>
      <c r="HNJ1227" s="80"/>
      <c r="HNK1227" s="52"/>
      <c r="HNL1227" s="69"/>
      <c r="HNM1227" s="69"/>
      <c r="HNN1227" s="69"/>
      <c r="HNO1227" s="107"/>
      <c r="HNP1227" s="2"/>
      <c r="HNQ1227" s="15"/>
      <c r="HNR1227" s="15"/>
      <c r="HNS1227" s="80"/>
      <c r="HNT1227" s="52"/>
      <c r="HNU1227" s="69"/>
      <c r="HNV1227" s="69"/>
      <c r="HNW1227" s="69"/>
      <c r="HNX1227" s="107"/>
      <c r="HNY1227" s="2"/>
      <c r="HNZ1227" s="15"/>
      <c r="HOA1227" s="15"/>
      <c r="HOB1227" s="80"/>
      <c r="HOC1227" s="52"/>
      <c r="HOD1227" s="69"/>
      <c r="HOE1227" s="69"/>
      <c r="HOF1227" s="69"/>
      <c r="HOG1227" s="107"/>
      <c r="HOH1227" s="2"/>
      <c r="HOI1227" s="15"/>
      <c r="HOJ1227" s="15"/>
      <c r="HOK1227" s="80"/>
      <c r="HOL1227" s="52"/>
      <c r="HOM1227" s="69"/>
      <c r="HON1227" s="69"/>
      <c r="HOO1227" s="69"/>
      <c r="HOP1227" s="107"/>
      <c r="HOQ1227" s="2"/>
      <c r="HOR1227" s="15"/>
      <c r="HOS1227" s="15"/>
      <c r="HOT1227" s="80"/>
      <c r="HOU1227" s="52"/>
      <c r="HOV1227" s="69"/>
      <c r="HOW1227" s="69"/>
      <c r="HOX1227" s="69"/>
      <c r="HOY1227" s="107"/>
      <c r="HOZ1227" s="2"/>
      <c r="HPA1227" s="15"/>
      <c r="HPB1227" s="15"/>
      <c r="HPC1227" s="80"/>
      <c r="HPD1227" s="52"/>
      <c r="HPE1227" s="69"/>
      <c r="HPF1227" s="69"/>
      <c r="HPG1227" s="69"/>
      <c r="HPH1227" s="107"/>
      <c r="HPI1227" s="2"/>
      <c r="HPJ1227" s="15"/>
      <c r="HPK1227" s="15"/>
      <c r="HPL1227" s="80"/>
      <c r="HPM1227" s="52"/>
      <c r="HPN1227" s="69"/>
      <c r="HPO1227" s="69"/>
      <c r="HPP1227" s="69"/>
      <c r="HPQ1227" s="107"/>
      <c r="HPR1227" s="2"/>
      <c r="HPS1227" s="15"/>
      <c r="HPT1227" s="15"/>
      <c r="HPU1227" s="80"/>
      <c r="HPV1227" s="52"/>
      <c r="HPW1227" s="69"/>
      <c r="HPX1227" s="69"/>
      <c r="HPY1227" s="69"/>
      <c r="HPZ1227" s="107"/>
      <c r="HQA1227" s="2"/>
      <c r="HQB1227" s="15"/>
      <c r="HQC1227" s="15"/>
      <c r="HQD1227" s="80"/>
      <c r="HQE1227" s="52"/>
      <c r="HQF1227" s="69"/>
      <c r="HQG1227" s="69"/>
      <c r="HQH1227" s="69"/>
      <c r="HQI1227" s="107"/>
      <c r="HQJ1227" s="2"/>
      <c r="HQK1227" s="15"/>
      <c r="HQL1227" s="15"/>
      <c r="HQM1227" s="80"/>
      <c r="HQN1227" s="52"/>
      <c r="HQO1227" s="69"/>
      <c r="HQP1227" s="69"/>
      <c r="HQQ1227" s="69"/>
      <c r="HQR1227" s="107"/>
      <c r="HQS1227" s="2"/>
      <c r="HQT1227" s="15"/>
      <c r="HQU1227" s="15"/>
      <c r="HQV1227" s="80"/>
      <c r="HQW1227" s="52"/>
      <c r="HQX1227" s="69"/>
      <c r="HQY1227" s="69"/>
      <c r="HQZ1227" s="69"/>
      <c r="HRA1227" s="107"/>
      <c r="HRB1227" s="2"/>
      <c r="HRC1227" s="15"/>
      <c r="HRD1227" s="15"/>
      <c r="HRE1227" s="80"/>
      <c r="HRF1227" s="52"/>
      <c r="HRG1227" s="69"/>
      <c r="HRH1227" s="69"/>
      <c r="HRI1227" s="69"/>
      <c r="HRJ1227" s="107"/>
      <c r="HRK1227" s="2"/>
      <c r="HRL1227" s="15"/>
      <c r="HRM1227" s="15"/>
      <c r="HRN1227" s="80"/>
      <c r="HRO1227" s="52"/>
      <c r="HRP1227" s="69"/>
      <c r="HRQ1227" s="69"/>
      <c r="HRR1227" s="69"/>
      <c r="HRS1227" s="107"/>
      <c r="HRT1227" s="2"/>
      <c r="HRU1227" s="15"/>
      <c r="HRV1227" s="15"/>
      <c r="HRW1227" s="80"/>
      <c r="HRX1227" s="52"/>
      <c r="HRY1227" s="69"/>
      <c r="HRZ1227" s="69"/>
      <c r="HSA1227" s="69"/>
      <c r="HSB1227" s="107"/>
      <c r="HSC1227" s="2"/>
      <c r="HSD1227" s="15"/>
      <c r="HSE1227" s="15"/>
      <c r="HSF1227" s="80"/>
      <c r="HSG1227" s="52"/>
      <c r="HSH1227" s="69"/>
      <c r="HSI1227" s="69"/>
      <c r="HSJ1227" s="69"/>
      <c r="HSK1227" s="107"/>
      <c r="HSL1227" s="2"/>
      <c r="HSM1227" s="15"/>
      <c r="HSN1227" s="15"/>
      <c r="HSO1227" s="80"/>
      <c r="HSP1227" s="52"/>
      <c r="HSQ1227" s="69"/>
      <c r="HSR1227" s="69"/>
      <c r="HSS1227" s="69"/>
      <c r="HST1227" s="107"/>
      <c r="HSU1227" s="2"/>
      <c r="HSV1227" s="15"/>
      <c r="HSW1227" s="15"/>
      <c r="HSX1227" s="80"/>
      <c r="HSY1227" s="52"/>
      <c r="HSZ1227" s="69"/>
      <c r="HTA1227" s="69"/>
      <c r="HTB1227" s="69"/>
      <c r="HTC1227" s="107"/>
      <c r="HTD1227" s="2"/>
      <c r="HTE1227" s="15"/>
      <c r="HTF1227" s="15"/>
      <c r="HTG1227" s="80"/>
      <c r="HTH1227" s="52"/>
      <c r="HTI1227" s="69"/>
      <c r="HTJ1227" s="69"/>
      <c r="HTK1227" s="69"/>
      <c r="HTL1227" s="107"/>
      <c r="HTM1227" s="2"/>
      <c r="HTN1227" s="15"/>
      <c r="HTO1227" s="15"/>
      <c r="HTP1227" s="80"/>
      <c r="HTQ1227" s="52"/>
      <c r="HTR1227" s="69"/>
      <c r="HTS1227" s="69"/>
      <c r="HTT1227" s="69"/>
      <c r="HTU1227" s="107"/>
      <c r="HTV1227" s="2"/>
      <c r="HTW1227" s="15"/>
      <c r="HTX1227" s="15"/>
      <c r="HTY1227" s="80"/>
      <c r="HTZ1227" s="52"/>
      <c r="HUA1227" s="69"/>
      <c r="HUB1227" s="69"/>
      <c r="HUC1227" s="69"/>
      <c r="HUD1227" s="107"/>
      <c r="HUE1227" s="2"/>
      <c r="HUF1227" s="15"/>
      <c r="HUG1227" s="15"/>
      <c r="HUH1227" s="80"/>
      <c r="HUI1227" s="52"/>
      <c r="HUJ1227" s="69"/>
      <c r="HUK1227" s="69"/>
      <c r="HUL1227" s="69"/>
      <c r="HUM1227" s="107"/>
      <c r="HUN1227" s="2"/>
      <c r="HUO1227" s="15"/>
      <c r="HUP1227" s="15"/>
      <c r="HUQ1227" s="80"/>
      <c r="HUR1227" s="52"/>
      <c r="HUS1227" s="69"/>
      <c r="HUT1227" s="69"/>
      <c r="HUU1227" s="69"/>
      <c r="HUV1227" s="107"/>
      <c r="HUW1227" s="2"/>
      <c r="HUX1227" s="15"/>
      <c r="HUY1227" s="15"/>
      <c r="HUZ1227" s="80"/>
      <c r="HVA1227" s="52"/>
      <c r="HVB1227" s="69"/>
      <c r="HVC1227" s="69"/>
      <c r="HVD1227" s="69"/>
      <c r="HVE1227" s="107"/>
      <c r="HVF1227" s="2"/>
      <c r="HVG1227" s="15"/>
      <c r="HVH1227" s="15"/>
      <c r="HVI1227" s="80"/>
      <c r="HVJ1227" s="52"/>
      <c r="HVK1227" s="69"/>
      <c r="HVL1227" s="69"/>
      <c r="HVM1227" s="69"/>
      <c r="HVN1227" s="107"/>
      <c r="HVO1227" s="2"/>
      <c r="HVP1227" s="15"/>
      <c r="HVQ1227" s="15"/>
      <c r="HVR1227" s="80"/>
      <c r="HVS1227" s="52"/>
      <c r="HVT1227" s="69"/>
      <c r="HVU1227" s="69"/>
      <c r="HVV1227" s="69"/>
      <c r="HVW1227" s="107"/>
      <c r="HVX1227" s="2"/>
      <c r="HVY1227" s="15"/>
      <c r="HVZ1227" s="15"/>
      <c r="HWA1227" s="80"/>
      <c r="HWB1227" s="52"/>
      <c r="HWC1227" s="69"/>
      <c r="HWD1227" s="69"/>
      <c r="HWE1227" s="69"/>
      <c r="HWF1227" s="107"/>
      <c r="HWG1227" s="2"/>
      <c r="HWH1227" s="15"/>
      <c r="HWI1227" s="15"/>
      <c r="HWJ1227" s="80"/>
      <c r="HWK1227" s="52"/>
      <c r="HWL1227" s="69"/>
      <c r="HWM1227" s="69"/>
      <c r="HWN1227" s="69"/>
      <c r="HWO1227" s="107"/>
      <c r="HWP1227" s="2"/>
      <c r="HWQ1227" s="15"/>
      <c r="HWR1227" s="15"/>
      <c r="HWS1227" s="80"/>
      <c r="HWT1227" s="52"/>
      <c r="HWU1227" s="69"/>
      <c r="HWV1227" s="69"/>
      <c r="HWW1227" s="69"/>
      <c r="HWX1227" s="107"/>
      <c r="HWY1227" s="2"/>
      <c r="HWZ1227" s="15"/>
      <c r="HXA1227" s="15"/>
      <c r="HXB1227" s="80"/>
      <c r="HXC1227" s="52"/>
      <c r="HXD1227" s="69"/>
      <c r="HXE1227" s="69"/>
      <c r="HXF1227" s="69"/>
      <c r="HXG1227" s="107"/>
      <c r="HXH1227" s="2"/>
      <c r="HXI1227" s="15"/>
      <c r="HXJ1227" s="15"/>
      <c r="HXK1227" s="80"/>
      <c r="HXL1227" s="52"/>
      <c r="HXM1227" s="69"/>
      <c r="HXN1227" s="69"/>
      <c r="HXO1227" s="69"/>
      <c r="HXP1227" s="107"/>
      <c r="HXQ1227" s="2"/>
      <c r="HXR1227" s="15"/>
      <c r="HXS1227" s="15"/>
      <c r="HXT1227" s="80"/>
      <c r="HXU1227" s="52"/>
      <c r="HXV1227" s="69"/>
      <c r="HXW1227" s="69"/>
      <c r="HXX1227" s="69"/>
      <c r="HXY1227" s="107"/>
      <c r="HXZ1227" s="2"/>
      <c r="HYA1227" s="15"/>
      <c r="HYB1227" s="15"/>
      <c r="HYC1227" s="80"/>
      <c r="HYD1227" s="52"/>
      <c r="HYE1227" s="69"/>
      <c r="HYF1227" s="69"/>
      <c r="HYG1227" s="69"/>
      <c r="HYH1227" s="107"/>
      <c r="HYI1227" s="2"/>
      <c r="HYJ1227" s="15"/>
      <c r="HYK1227" s="15"/>
      <c r="HYL1227" s="80"/>
      <c r="HYM1227" s="52"/>
      <c r="HYN1227" s="69"/>
      <c r="HYO1227" s="69"/>
      <c r="HYP1227" s="69"/>
      <c r="HYQ1227" s="107"/>
      <c r="HYR1227" s="2"/>
      <c r="HYS1227" s="15"/>
      <c r="HYT1227" s="15"/>
      <c r="HYU1227" s="80"/>
      <c r="HYV1227" s="52"/>
      <c r="HYW1227" s="69"/>
      <c r="HYX1227" s="69"/>
      <c r="HYY1227" s="69"/>
      <c r="HYZ1227" s="107"/>
      <c r="HZA1227" s="2"/>
      <c r="HZB1227" s="15"/>
      <c r="HZC1227" s="15"/>
      <c r="HZD1227" s="80"/>
      <c r="HZE1227" s="52"/>
      <c r="HZF1227" s="69"/>
      <c r="HZG1227" s="69"/>
      <c r="HZH1227" s="69"/>
      <c r="HZI1227" s="107"/>
      <c r="HZJ1227" s="2"/>
      <c r="HZK1227" s="15"/>
      <c r="HZL1227" s="15"/>
      <c r="HZM1227" s="80"/>
      <c r="HZN1227" s="52"/>
      <c r="HZO1227" s="69"/>
      <c r="HZP1227" s="69"/>
      <c r="HZQ1227" s="69"/>
      <c r="HZR1227" s="107"/>
      <c r="HZS1227" s="2"/>
      <c r="HZT1227" s="15"/>
      <c r="HZU1227" s="15"/>
      <c r="HZV1227" s="80"/>
      <c r="HZW1227" s="52"/>
      <c r="HZX1227" s="69"/>
      <c r="HZY1227" s="69"/>
      <c r="HZZ1227" s="69"/>
      <c r="IAA1227" s="107"/>
      <c r="IAB1227" s="2"/>
      <c r="IAC1227" s="15"/>
      <c r="IAD1227" s="15"/>
      <c r="IAE1227" s="80"/>
      <c r="IAF1227" s="52"/>
      <c r="IAG1227" s="69"/>
      <c r="IAH1227" s="69"/>
      <c r="IAI1227" s="69"/>
      <c r="IAJ1227" s="107"/>
      <c r="IAK1227" s="2"/>
      <c r="IAL1227" s="15"/>
      <c r="IAM1227" s="15"/>
      <c r="IAN1227" s="80"/>
      <c r="IAO1227" s="52"/>
      <c r="IAP1227" s="69"/>
      <c r="IAQ1227" s="69"/>
      <c r="IAR1227" s="69"/>
      <c r="IAS1227" s="107"/>
      <c r="IAT1227" s="2"/>
      <c r="IAU1227" s="15"/>
      <c r="IAV1227" s="15"/>
      <c r="IAW1227" s="80"/>
      <c r="IAX1227" s="52"/>
      <c r="IAY1227" s="69"/>
      <c r="IAZ1227" s="69"/>
      <c r="IBA1227" s="69"/>
      <c r="IBB1227" s="107"/>
      <c r="IBC1227" s="2"/>
      <c r="IBD1227" s="15"/>
      <c r="IBE1227" s="15"/>
      <c r="IBF1227" s="80"/>
      <c r="IBG1227" s="52"/>
      <c r="IBH1227" s="69"/>
      <c r="IBI1227" s="69"/>
      <c r="IBJ1227" s="69"/>
      <c r="IBK1227" s="107"/>
      <c r="IBL1227" s="2"/>
      <c r="IBM1227" s="15"/>
      <c r="IBN1227" s="15"/>
      <c r="IBO1227" s="80"/>
      <c r="IBP1227" s="52"/>
      <c r="IBQ1227" s="69"/>
      <c r="IBR1227" s="69"/>
      <c r="IBS1227" s="69"/>
      <c r="IBT1227" s="107"/>
      <c r="IBU1227" s="2"/>
      <c r="IBV1227" s="15"/>
      <c r="IBW1227" s="15"/>
      <c r="IBX1227" s="80"/>
      <c r="IBY1227" s="52"/>
      <c r="IBZ1227" s="69"/>
      <c r="ICA1227" s="69"/>
      <c r="ICB1227" s="69"/>
      <c r="ICC1227" s="107"/>
      <c r="ICD1227" s="2"/>
      <c r="ICE1227" s="15"/>
      <c r="ICF1227" s="15"/>
      <c r="ICG1227" s="80"/>
      <c r="ICH1227" s="52"/>
      <c r="ICI1227" s="69"/>
      <c r="ICJ1227" s="69"/>
      <c r="ICK1227" s="69"/>
      <c r="ICL1227" s="107"/>
      <c r="ICM1227" s="2"/>
      <c r="ICN1227" s="15"/>
      <c r="ICO1227" s="15"/>
      <c r="ICP1227" s="80"/>
      <c r="ICQ1227" s="52"/>
      <c r="ICR1227" s="69"/>
      <c r="ICS1227" s="69"/>
      <c r="ICT1227" s="69"/>
      <c r="ICU1227" s="107"/>
      <c r="ICV1227" s="2"/>
      <c r="ICW1227" s="15"/>
      <c r="ICX1227" s="15"/>
      <c r="ICY1227" s="80"/>
      <c r="ICZ1227" s="52"/>
      <c r="IDA1227" s="69"/>
      <c r="IDB1227" s="69"/>
      <c r="IDC1227" s="69"/>
      <c r="IDD1227" s="107"/>
      <c r="IDE1227" s="2"/>
      <c r="IDF1227" s="15"/>
      <c r="IDG1227" s="15"/>
      <c r="IDH1227" s="80"/>
      <c r="IDI1227" s="52"/>
      <c r="IDJ1227" s="69"/>
      <c r="IDK1227" s="69"/>
      <c r="IDL1227" s="69"/>
      <c r="IDM1227" s="107"/>
      <c r="IDN1227" s="2"/>
      <c r="IDO1227" s="15"/>
      <c r="IDP1227" s="15"/>
      <c r="IDQ1227" s="80"/>
      <c r="IDR1227" s="52"/>
      <c r="IDS1227" s="69"/>
      <c r="IDT1227" s="69"/>
      <c r="IDU1227" s="69"/>
      <c r="IDV1227" s="107"/>
      <c r="IDW1227" s="2"/>
      <c r="IDX1227" s="15"/>
      <c r="IDY1227" s="15"/>
      <c r="IDZ1227" s="80"/>
      <c r="IEA1227" s="52"/>
      <c r="IEB1227" s="69"/>
      <c r="IEC1227" s="69"/>
      <c r="IED1227" s="69"/>
      <c r="IEE1227" s="107"/>
      <c r="IEF1227" s="2"/>
      <c r="IEG1227" s="15"/>
      <c r="IEH1227" s="15"/>
      <c r="IEI1227" s="80"/>
      <c r="IEJ1227" s="52"/>
      <c r="IEK1227" s="69"/>
      <c r="IEL1227" s="69"/>
      <c r="IEM1227" s="69"/>
      <c r="IEN1227" s="107"/>
      <c r="IEO1227" s="2"/>
      <c r="IEP1227" s="15"/>
      <c r="IEQ1227" s="15"/>
      <c r="IER1227" s="80"/>
      <c r="IES1227" s="52"/>
      <c r="IET1227" s="69"/>
      <c r="IEU1227" s="69"/>
      <c r="IEV1227" s="69"/>
      <c r="IEW1227" s="107"/>
      <c r="IEX1227" s="2"/>
      <c r="IEY1227" s="15"/>
      <c r="IEZ1227" s="15"/>
      <c r="IFA1227" s="80"/>
      <c r="IFB1227" s="52"/>
      <c r="IFC1227" s="69"/>
      <c r="IFD1227" s="69"/>
      <c r="IFE1227" s="69"/>
      <c r="IFF1227" s="107"/>
      <c r="IFG1227" s="2"/>
      <c r="IFH1227" s="15"/>
      <c r="IFI1227" s="15"/>
      <c r="IFJ1227" s="80"/>
      <c r="IFK1227" s="52"/>
      <c r="IFL1227" s="69"/>
      <c r="IFM1227" s="69"/>
      <c r="IFN1227" s="69"/>
      <c r="IFO1227" s="107"/>
      <c r="IFP1227" s="2"/>
      <c r="IFQ1227" s="15"/>
      <c r="IFR1227" s="15"/>
      <c r="IFS1227" s="80"/>
      <c r="IFT1227" s="52"/>
      <c r="IFU1227" s="69"/>
      <c r="IFV1227" s="69"/>
      <c r="IFW1227" s="69"/>
      <c r="IFX1227" s="107"/>
      <c r="IFY1227" s="2"/>
      <c r="IFZ1227" s="15"/>
      <c r="IGA1227" s="15"/>
      <c r="IGB1227" s="80"/>
      <c r="IGC1227" s="52"/>
      <c r="IGD1227" s="69"/>
      <c r="IGE1227" s="69"/>
      <c r="IGF1227" s="69"/>
      <c r="IGG1227" s="107"/>
      <c r="IGH1227" s="2"/>
      <c r="IGI1227" s="15"/>
      <c r="IGJ1227" s="15"/>
      <c r="IGK1227" s="80"/>
      <c r="IGL1227" s="52"/>
      <c r="IGM1227" s="69"/>
      <c r="IGN1227" s="69"/>
      <c r="IGO1227" s="69"/>
      <c r="IGP1227" s="107"/>
      <c r="IGQ1227" s="2"/>
      <c r="IGR1227" s="15"/>
      <c r="IGS1227" s="15"/>
      <c r="IGT1227" s="80"/>
      <c r="IGU1227" s="52"/>
      <c r="IGV1227" s="69"/>
      <c r="IGW1227" s="69"/>
      <c r="IGX1227" s="69"/>
      <c r="IGY1227" s="107"/>
      <c r="IGZ1227" s="2"/>
      <c r="IHA1227" s="15"/>
      <c r="IHB1227" s="15"/>
      <c r="IHC1227" s="80"/>
      <c r="IHD1227" s="52"/>
      <c r="IHE1227" s="69"/>
      <c r="IHF1227" s="69"/>
      <c r="IHG1227" s="69"/>
      <c r="IHH1227" s="107"/>
      <c r="IHI1227" s="2"/>
      <c r="IHJ1227" s="15"/>
      <c r="IHK1227" s="15"/>
      <c r="IHL1227" s="80"/>
      <c r="IHM1227" s="52"/>
      <c r="IHN1227" s="69"/>
      <c r="IHO1227" s="69"/>
      <c r="IHP1227" s="69"/>
      <c r="IHQ1227" s="107"/>
      <c r="IHR1227" s="2"/>
      <c r="IHS1227" s="15"/>
      <c r="IHT1227" s="15"/>
      <c r="IHU1227" s="80"/>
      <c r="IHV1227" s="52"/>
      <c r="IHW1227" s="69"/>
      <c r="IHX1227" s="69"/>
      <c r="IHY1227" s="69"/>
      <c r="IHZ1227" s="107"/>
      <c r="IIA1227" s="2"/>
      <c r="IIB1227" s="15"/>
      <c r="IIC1227" s="15"/>
      <c r="IID1227" s="80"/>
      <c r="IIE1227" s="52"/>
      <c r="IIF1227" s="69"/>
      <c r="IIG1227" s="69"/>
      <c r="IIH1227" s="69"/>
      <c r="III1227" s="107"/>
      <c r="IIJ1227" s="2"/>
      <c r="IIK1227" s="15"/>
      <c r="IIL1227" s="15"/>
      <c r="IIM1227" s="80"/>
      <c r="IIN1227" s="52"/>
      <c r="IIO1227" s="69"/>
      <c r="IIP1227" s="69"/>
      <c r="IIQ1227" s="69"/>
      <c r="IIR1227" s="107"/>
      <c r="IIS1227" s="2"/>
      <c r="IIT1227" s="15"/>
      <c r="IIU1227" s="15"/>
      <c r="IIV1227" s="80"/>
      <c r="IIW1227" s="52"/>
      <c r="IIX1227" s="69"/>
      <c r="IIY1227" s="69"/>
      <c r="IIZ1227" s="69"/>
      <c r="IJA1227" s="107"/>
      <c r="IJB1227" s="2"/>
      <c r="IJC1227" s="15"/>
      <c r="IJD1227" s="15"/>
      <c r="IJE1227" s="80"/>
      <c r="IJF1227" s="52"/>
      <c r="IJG1227" s="69"/>
      <c r="IJH1227" s="69"/>
      <c r="IJI1227" s="69"/>
      <c r="IJJ1227" s="107"/>
      <c r="IJK1227" s="2"/>
      <c r="IJL1227" s="15"/>
      <c r="IJM1227" s="15"/>
      <c r="IJN1227" s="80"/>
      <c r="IJO1227" s="52"/>
      <c r="IJP1227" s="69"/>
      <c r="IJQ1227" s="69"/>
      <c r="IJR1227" s="69"/>
      <c r="IJS1227" s="107"/>
      <c r="IJT1227" s="2"/>
      <c r="IJU1227" s="15"/>
      <c r="IJV1227" s="15"/>
      <c r="IJW1227" s="80"/>
      <c r="IJX1227" s="52"/>
      <c r="IJY1227" s="69"/>
      <c r="IJZ1227" s="69"/>
      <c r="IKA1227" s="69"/>
      <c r="IKB1227" s="107"/>
      <c r="IKC1227" s="2"/>
      <c r="IKD1227" s="15"/>
      <c r="IKE1227" s="15"/>
      <c r="IKF1227" s="80"/>
      <c r="IKG1227" s="52"/>
      <c r="IKH1227" s="69"/>
      <c r="IKI1227" s="69"/>
      <c r="IKJ1227" s="69"/>
      <c r="IKK1227" s="107"/>
      <c r="IKL1227" s="2"/>
      <c r="IKM1227" s="15"/>
      <c r="IKN1227" s="15"/>
      <c r="IKO1227" s="80"/>
      <c r="IKP1227" s="52"/>
      <c r="IKQ1227" s="69"/>
      <c r="IKR1227" s="69"/>
      <c r="IKS1227" s="69"/>
      <c r="IKT1227" s="107"/>
      <c r="IKU1227" s="2"/>
      <c r="IKV1227" s="15"/>
      <c r="IKW1227" s="15"/>
      <c r="IKX1227" s="80"/>
      <c r="IKY1227" s="52"/>
      <c r="IKZ1227" s="69"/>
      <c r="ILA1227" s="69"/>
      <c r="ILB1227" s="69"/>
      <c r="ILC1227" s="107"/>
      <c r="ILD1227" s="2"/>
      <c r="ILE1227" s="15"/>
      <c r="ILF1227" s="15"/>
      <c r="ILG1227" s="80"/>
      <c r="ILH1227" s="52"/>
      <c r="ILI1227" s="69"/>
      <c r="ILJ1227" s="69"/>
      <c r="ILK1227" s="69"/>
      <c r="ILL1227" s="107"/>
      <c r="ILM1227" s="2"/>
      <c r="ILN1227" s="15"/>
      <c r="ILO1227" s="15"/>
      <c r="ILP1227" s="80"/>
      <c r="ILQ1227" s="52"/>
      <c r="ILR1227" s="69"/>
      <c r="ILS1227" s="69"/>
      <c r="ILT1227" s="69"/>
      <c r="ILU1227" s="107"/>
      <c r="ILV1227" s="2"/>
      <c r="ILW1227" s="15"/>
      <c r="ILX1227" s="15"/>
      <c r="ILY1227" s="80"/>
      <c r="ILZ1227" s="52"/>
      <c r="IMA1227" s="69"/>
      <c r="IMB1227" s="69"/>
      <c r="IMC1227" s="69"/>
      <c r="IMD1227" s="107"/>
      <c r="IME1227" s="2"/>
      <c r="IMF1227" s="15"/>
      <c r="IMG1227" s="15"/>
      <c r="IMH1227" s="80"/>
      <c r="IMI1227" s="52"/>
      <c r="IMJ1227" s="69"/>
      <c r="IMK1227" s="69"/>
      <c r="IML1227" s="69"/>
      <c r="IMM1227" s="107"/>
      <c r="IMN1227" s="2"/>
      <c r="IMO1227" s="15"/>
      <c r="IMP1227" s="15"/>
      <c r="IMQ1227" s="80"/>
      <c r="IMR1227" s="52"/>
      <c r="IMS1227" s="69"/>
      <c r="IMT1227" s="69"/>
      <c r="IMU1227" s="69"/>
      <c r="IMV1227" s="107"/>
      <c r="IMW1227" s="2"/>
      <c r="IMX1227" s="15"/>
      <c r="IMY1227" s="15"/>
      <c r="IMZ1227" s="80"/>
      <c r="INA1227" s="52"/>
      <c r="INB1227" s="69"/>
      <c r="INC1227" s="69"/>
      <c r="IND1227" s="69"/>
      <c r="INE1227" s="107"/>
      <c r="INF1227" s="2"/>
      <c r="ING1227" s="15"/>
      <c r="INH1227" s="15"/>
      <c r="INI1227" s="80"/>
      <c r="INJ1227" s="52"/>
      <c r="INK1227" s="69"/>
      <c r="INL1227" s="69"/>
      <c r="INM1227" s="69"/>
      <c r="INN1227" s="107"/>
      <c r="INO1227" s="2"/>
      <c r="INP1227" s="15"/>
      <c r="INQ1227" s="15"/>
      <c r="INR1227" s="80"/>
      <c r="INS1227" s="52"/>
      <c r="INT1227" s="69"/>
      <c r="INU1227" s="69"/>
      <c r="INV1227" s="69"/>
      <c r="INW1227" s="107"/>
      <c r="INX1227" s="2"/>
      <c r="INY1227" s="15"/>
      <c r="INZ1227" s="15"/>
      <c r="IOA1227" s="80"/>
      <c r="IOB1227" s="52"/>
      <c r="IOC1227" s="69"/>
      <c r="IOD1227" s="69"/>
      <c r="IOE1227" s="69"/>
      <c r="IOF1227" s="107"/>
      <c r="IOG1227" s="2"/>
      <c r="IOH1227" s="15"/>
      <c r="IOI1227" s="15"/>
      <c r="IOJ1227" s="80"/>
      <c r="IOK1227" s="52"/>
      <c r="IOL1227" s="69"/>
      <c r="IOM1227" s="69"/>
      <c r="ION1227" s="69"/>
      <c r="IOO1227" s="107"/>
      <c r="IOP1227" s="2"/>
      <c r="IOQ1227" s="15"/>
      <c r="IOR1227" s="15"/>
      <c r="IOS1227" s="80"/>
      <c r="IOT1227" s="52"/>
      <c r="IOU1227" s="69"/>
      <c r="IOV1227" s="69"/>
      <c r="IOW1227" s="69"/>
      <c r="IOX1227" s="107"/>
      <c r="IOY1227" s="2"/>
      <c r="IOZ1227" s="15"/>
      <c r="IPA1227" s="15"/>
      <c r="IPB1227" s="80"/>
      <c r="IPC1227" s="52"/>
      <c r="IPD1227" s="69"/>
      <c r="IPE1227" s="69"/>
      <c r="IPF1227" s="69"/>
      <c r="IPG1227" s="107"/>
      <c r="IPH1227" s="2"/>
      <c r="IPI1227" s="15"/>
      <c r="IPJ1227" s="15"/>
      <c r="IPK1227" s="80"/>
      <c r="IPL1227" s="52"/>
      <c r="IPM1227" s="69"/>
      <c r="IPN1227" s="69"/>
      <c r="IPO1227" s="69"/>
      <c r="IPP1227" s="107"/>
      <c r="IPQ1227" s="2"/>
      <c r="IPR1227" s="15"/>
      <c r="IPS1227" s="15"/>
      <c r="IPT1227" s="80"/>
      <c r="IPU1227" s="52"/>
      <c r="IPV1227" s="69"/>
      <c r="IPW1227" s="69"/>
      <c r="IPX1227" s="69"/>
      <c r="IPY1227" s="107"/>
      <c r="IPZ1227" s="2"/>
      <c r="IQA1227" s="15"/>
      <c r="IQB1227" s="15"/>
      <c r="IQC1227" s="80"/>
      <c r="IQD1227" s="52"/>
      <c r="IQE1227" s="69"/>
      <c r="IQF1227" s="69"/>
      <c r="IQG1227" s="69"/>
      <c r="IQH1227" s="107"/>
      <c r="IQI1227" s="2"/>
      <c r="IQJ1227" s="15"/>
      <c r="IQK1227" s="15"/>
      <c r="IQL1227" s="80"/>
      <c r="IQM1227" s="52"/>
      <c r="IQN1227" s="69"/>
      <c r="IQO1227" s="69"/>
      <c r="IQP1227" s="69"/>
      <c r="IQQ1227" s="107"/>
      <c r="IQR1227" s="2"/>
      <c r="IQS1227" s="15"/>
      <c r="IQT1227" s="15"/>
      <c r="IQU1227" s="80"/>
      <c r="IQV1227" s="52"/>
      <c r="IQW1227" s="69"/>
      <c r="IQX1227" s="69"/>
      <c r="IQY1227" s="69"/>
      <c r="IQZ1227" s="107"/>
      <c r="IRA1227" s="2"/>
      <c r="IRB1227" s="15"/>
      <c r="IRC1227" s="15"/>
      <c r="IRD1227" s="80"/>
      <c r="IRE1227" s="52"/>
      <c r="IRF1227" s="69"/>
      <c r="IRG1227" s="69"/>
      <c r="IRH1227" s="69"/>
      <c r="IRI1227" s="107"/>
      <c r="IRJ1227" s="2"/>
      <c r="IRK1227" s="15"/>
      <c r="IRL1227" s="15"/>
      <c r="IRM1227" s="80"/>
      <c r="IRN1227" s="52"/>
      <c r="IRO1227" s="69"/>
      <c r="IRP1227" s="69"/>
      <c r="IRQ1227" s="69"/>
      <c r="IRR1227" s="107"/>
      <c r="IRS1227" s="2"/>
      <c r="IRT1227" s="15"/>
      <c r="IRU1227" s="15"/>
      <c r="IRV1227" s="80"/>
      <c r="IRW1227" s="52"/>
      <c r="IRX1227" s="69"/>
      <c r="IRY1227" s="69"/>
      <c r="IRZ1227" s="69"/>
      <c r="ISA1227" s="107"/>
      <c r="ISB1227" s="2"/>
      <c r="ISC1227" s="15"/>
      <c r="ISD1227" s="15"/>
      <c r="ISE1227" s="80"/>
      <c r="ISF1227" s="52"/>
      <c r="ISG1227" s="69"/>
      <c r="ISH1227" s="69"/>
      <c r="ISI1227" s="69"/>
      <c r="ISJ1227" s="107"/>
      <c r="ISK1227" s="2"/>
      <c r="ISL1227" s="15"/>
      <c r="ISM1227" s="15"/>
      <c r="ISN1227" s="80"/>
      <c r="ISO1227" s="52"/>
      <c r="ISP1227" s="69"/>
      <c r="ISQ1227" s="69"/>
      <c r="ISR1227" s="69"/>
      <c r="ISS1227" s="107"/>
      <c r="IST1227" s="2"/>
      <c r="ISU1227" s="15"/>
      <c r="ISV1227" s="15"/>
      <c r="ISW1227" s="80"/>
      <c r="ISX1227" s="52"/>
      <c r="ISY1227" s="69"/>
      <c r="ISZ1227" s="69"/>
      <c r="ITA1227" s="69"/>
      <c r="ITB1227" s="107"/>
      <c r="ITC1227" s="2"/>
      <c r="ITD1227" s="15"/>
      <c r="ITE1227" s="15"/>
      <c r="ITF1227" s="80"/>
      <c r="ITG1227" s="52"/>
      <c r="ITH1227" s="69"/>
      <c r="ITI1227" s="69"/>
      <c r="ITJ1227" s="69"/>
      <c r="ITK1227" s="107"/>
      <c r="ITL1227" s="2"/>
      <c r="ITM1227" s="15"/>
      <c r="ITN1227" s="15"/>
      <c r="ITO1227" s="80"/>
      <c r="ITP1227" s="52"/>
      <c r="ITQ1227" s="69"/>
      <c r="ITR1227" s="69"/>
      <c r="ITS1227" s="69"/>
      <c r="ITT1227" s="107"/>
      <c r="ITU1227" s="2"/>
      <c r="ITV1227" s="15"/>
      <c r="ITW1227" s="15"/>
      <c r="ITX1227" s="80"/>
      <c r="ITY1227" s="52"/>
      <c r="ITZ1227" s="69"/>
      <c r="IUA1227" s="69"/>
      <c r="IUB1227" s="69"/>
      <c r="IUC1227" s="107"/>
      <c r="IUD1227" s="2"/>
      <c r="IUE1227" s="15"/>
      <c r="IUF1227" s="15"/>
      <c r="IUG1227" s="80"/>
      <c r="IUH1227" s="52"/>
      <c r="IUI1227" s="69"/>
      <c r="IUJ1227" s="69"/>
      <c r="IUK1227" s="69"/>
      <c r="IUL1227" s="107"/>
      <c r="IUM1227" s="2"/>
      <c r="IUN1227" s="15"/>
      <c r="IUO1227" s="15"/>
      <c r="IUP1227" s="80"/>
      <c r="IUQ1227" s="52"/>
      <c r="IUR1227" s="69"/>
      <c r="IUS1227" s="69"/>
      <c r="IUT1227" s="69"/>
      <c r="IUU1227" s="107"/>
      <c r="IUV1227" s="2"/>
      <c r="IUW1227" s="15"/>
      <c r="IUX1227" s="15"/>
      <c r="IUY1227" s="80"/>
      <c r="IUZ1227" s="52"/>
      <c r="IVA1227" s="69"/>
      <c r="IVB1227" s="69"/>
      <c r="IVC1227" s="69"/>
      <c r="IVD1227" s="107"/>
      <c r="IVE1227" s="2"/>
      <c r="IVF1227" s="15"/>
      <c r="IVG1227" s="15"/>
      <c r="IVH1227" s="80"/>
      <c r="IVI1227" s="52"/>
      <c r="IVJ1227" s="69"/>
      <c r="IVK1227" s="69"/>
      <c r="IVL1227" s="69"/>
      <c r="IVM1227" s="107"/>
      <c r="IVN1227" s="2"/>
      <c r="IVO1227" s="15"/>
      <c r="IVP1227" s="15"/>
      <c r="IVQ1227" s="80"/>
      <c r="IVR1227" s="52"/>
      <c r="IVS1227" s="69"/>
      <c r="IVT1227" s="69"/>
      <c r="IVU1227" s="69"/>
      <c r="IVV1227" s="107"/>
      <c r="IVW1227" s="2"/>
      <c r="IVX1227" s="15"/>
      <c r="IVY1227" s="15"/>
      <c r="IVZ1227" s="80"/>
      <c r="IWA1227" s="52"/>
      <c r="IWB1227" s="69"/>
      <c r="IWC1227" s="69"/>
      <c r="IWD1227" s="69"/>
      <c r="IWE1227" s="107"/>
      <c r="IWF1227" s="2"/>
      <c r="IWG1227" s="15"/>
      <c r="IWH1227" s="15"/>
      <c r="IWI1227" s="80"/>
      <c r="IWJ1227" s="52"/>
      <c r="IWK1227" s="69"/>
      <c r="IWL1227" s="69"/>
      <c r="IWM1227" s="69"/>
      <c r="IWN1227" s="107"/>
      <c r="IWO1227" s="2"/>
      <c r="IWP1227" s="15"/>
      <c r="IWQ1227" s="15"/>
      <c r="IWR1227" s="80"/>
      <c r="IWS1227" s="52"/>
      <c r="IWT1227" s="69"/>
      <c r="IWU1227" s="69"/>
      <c r="IWV1227" s="69"/>
      <c r="IWW1227" s="107"/>
      <c r="IWX1227" s="2"/>
      <c r="IWY1227" s="15"/>
      <c r="IWZ1227" s="15"/>
      <c r="IXA1227" s="80"/>
      <c r="IXB1227" s="52"/>
      <c r="IXC1227" s="69"/>
      <c r="IXD1227" s="69"/>
      <c r="IXE1227" s="69"/>
      <c r="IXF1227" s="107"/>
      <c r="IXG1227" s="2"/>
      <c r="IXH1227" s="15"/>
      <c r="IXI1227" s="15"/>
      <c r="IXJ1227" s="80"/>
      <c r="IXK1227" s="52"/>
      <c r="IXL1227" s="69"/>
      <c r="IXM1227" s="69"/>
      <c r="IXN1227" s="69"/>
      <c r="IXO1227" s="107"/>
      <c r="IXP1227" s="2"/>
      <c r="IXQ1227" s="15"/>
      <c r="IXR1227" s="15"/>
      <c r="IXS1227" s="80"/>
      <c r="IXT1227" s="52"/>
      <c r="IXU1227" s="69"/>
      <c r="IXV1227" s="69"/>
      <c r="IXW1227" s="69"/>
      <c r="IXX1227" s="107"/>
      <c r="IXY1227" s="2"/>
      <c r="IXZ1227" s="15"/>
      <c r="IYA1227" s="15"/>
      <c r="IYB1227" s="80"/>
      <c r="IYC1227" s="52"/>
      <c r="IYD1227" s="69"/>
      <c r="IYE1227" s="69"/>
      <c r="IYF1227" s="69"/>
      <c r="IYG1227" s="107"/>
      <c r="IYH1227" s="2"/>
      <c r="IYI1227" s="15"/>
      <c r="IYJ1227" s="15"/>
      <c r="IYK1227" s="80"/>
      <c r="IYL1227" s="52"/>
      <c r="IYM1227" s="69"/>
      <c r="IYN1227" s="69"/>
      <c r="IYO1227" s="69"/>
      <c r="IYP1227" s="107"/>
      <c r="IYQ1227" s="2"/>
      <c r="IYR1227" s="15"/>
      <c r="IYS1227" s="15"/>
      <c r="IYT1227" s="80"/>
      <c r="IYU1227" s="52"/>
      <c r="IYV1227" s="69"/>
      <c r="IYW1227" s="69"/>
      <c r="IYX1227" s="69"/>
      <c r="IYY1227" s="107"/>
      <c r="IYZ1227" s="2"/>
      <c r="IZA1227" s="15"/>
      <c r="IZB1227" s="15"/>
      <c r="IZC1227" s="80"/>
      <c r="IZD1227" s="52"/>
      <c r="IZE1227" s="69"/>
      <c r="IZF1227" s="69"/>
      <c r="IZG1227" s="69"/>
      <c r="IZH1227" s="107"/>
      <c r="IZI1227" s="2"/>
      <c r="IZJ1227" s="15"/>
      <c r="IZK1227" s="15"/>
      <c r="IZL1227" s="80"/>
      <c r="IZM1227" s="52"/>
      <c r="IZN1227" s="69"/>
      <c r="IZO1227" s="69"/>
      <c r="IZP1227" s="69"/>
      <c r="IZQ1227" s="107"/>
      <c r="IZR1227" s="2"/>
      <c r="IZS1227" s="15"/>
      <c r="IZT1227" s="15"/>
      <c r="IZU1227" s="80"/>
      <c r="IZV1227" s="52"/>
      <c r="IZW1227" s="69"/>
      <c r="IZX1227" s="69"/>
      <c r="IZY1227" s="69"/>
      <c r="IZZ1227" s="107"/>
      <c r="JAA1227" s="2"/>
      <c r="JAB1227" s="15"/>
      <c r="JAC1227" s="15"/>
      <c r="JAD1227" s="80"/>
      <c r="JAE1227" s="52"/>
      <c r="JAF1227" s="69"/>
      <c r="JAG1227" s="69"/>
      <c r="JAH1227" s="69"/>
      <c r="JAI1227" s="107"/>
      <c r="JAJ1227" s="2"/>
      <c r="JAK1227" s="15"/>
      <c r="JAL1227" s="15"/>
      <c r="JAM1227" s="80"/>
      <c r="JAN1227" s="52"/>
      <c r="JAO1227" s="69"/>
      <c r="JAP1227" s="69"/>
      <c r="JAQ1227" s="69"/>
      <c r="JAR1227" s="107"/>
      <c r="JAS1227" s="2"/>
      <c r="JAT1227" s="15"/>
      <c r="JAU1227" s="15"/>
      <c r="JAV1227" s="80"/>
      <c r="JAW1227" s="52"/>
      <c r="JAX1227" s="69"/>
      <c r="JAY1227" s="69"/>
      <c r="JAZ1227" s="69"/>
      <c r="JBA1227" s="107"/>
      <c r="JBB1227" s="2"/>
      <c r="JBC1227" s="15"/>
      <c r="JBD1227" s="15"/>
      <c r="JBE1227" s="80"/>
      <c r="JBF1227" s="52"/>
      <c r="JBG1227" s="69"/>
      <c r="JBH1227" s="69"/>
      <c r="JBI1227" s="69"/>
      <c r="JBJ1227" s="107"/>
      <c r="JBK1227" s="2"/>
      <c r="JBL1227" s="15"/>
      <c r="JBM1227" s="15"/>
      <c r="JBN1227" s="80"/>
      <c r="JBO1227" s="52"/>
      <c r="JBP1227" s="69"/>
      <c r="JBQ1227" s="69"/>
      <c r="JBR1227" s="69"/>
      <c r="JBS1227" s="107"/>
      <c r="JBT1227" s="2"/>
      <c r="JBU1227" s="15"/>
      <c r="JBV1227" s="15"/>
      <c r="JBW1227" s="80"/>
      <c r="JBX1227" s="52"/>
      <c r="JBY1227" s="69"/>
      <c r="JBZ1227" s="69"/>
      <c r="JCA1227" s="69"/>
      <c r="JCB1227" s="107"/>
      <c r="JCC1227" s="2"/>
      <c r="JCD1227" s="15"/>
      <c r="JCE1227" s="15"/>
      <c r="JCF1227" s="80"/>
      <c r="JCG1227" s="52"/>
      <c r="JCH1227" s="69"/>
      <c r="JCI1227" s="69"/>
      <c r="JCJ1227" s="69"/>
      <c r="JCK1227" s="107"/>
      <c r="JCL1227" s="2"/>
      <c r="JCM1227" s="15"/>
      <c r="JCN1227" s="15"/>
      <c r="JCO1227" s="80"/>
      <c r="JCP1227" s="52"/>
      <c r="JCQ1227" s="69"/>
      <c r="JCR1227" s="69"/>
      <c r="JCS1227" s="69"/>
      <c r="JCT1227" s="107"/>
      <c r="JCU1227" s="2"/>
      <c r="JCV1227" s="15"/>
      <c r="JCW1227" s="15"/>
      <c r="JCX1227" s="80"/>
      <c r="JCY1227" s="52"/>
      <c r="JCZ1227" s="69"/>
      <c r="JDA1227" s="69"/>
      <c r="JDB1227" s="69"/>
      <c r="JDC1227" s="107"/>
      <c r="JDD1227" s="2"/>
      <c r="JDE1227" s="15"/>
      <c r="JDF1227" s="15"/>
      <c r="JDG1227" s="80"/>
      <c r="JDH1227" s="52"/>
      <c r="JDI1227" s="69"/>
      <c r="JDJ1227" s="69"/>
      <c r="JDK1227" s="69"/>
      <c r="JDL1227" s="107"/>
      <c r="JDM1227" s="2"/>
      <c r="JDN1227" s="15"/>
      <c r="JDO1227" s="15"/>
      <c r="JDP1227" s="80"/>
      <c r="JDQ1227" s="52"/>
      <c r="JDR1227" s="69"/>
      <c r="JDS1227" s="69"/>
      <c r="JDT1227" s="69"/>
      <c r="JDU1227" s="107"/>
      <c r="JDV1227" s="2"/>
      <c r="JDW1227" s="15"/>
      <c r="JDX1227" s="15"/>
      <c r="JDY1227" s="80"/>
      <c r="JDZ1227" s="52"/>
      <c r="JEA1227" s="69"/>
      <c r="JEB1227" s="69"/>
      <c r="JEC1227" s="69"/>
      <c r="JED1227" s="107"/>
      <c r="JEE1227" s="2"/>
      <c r="JEF1227" s="15"/>
      <c r="JEG1227" s="15"/>
      <c r="JEH1227" s="80"/>
      <c r="JEI1227" s="52"/>
      <c r="JEJ1227" s="69"/>
      <c r="JEK1227" s="69"/>
      <c r="JEL1227" s="69"/>
      <c r="JEM1227" s="107"/>
      <c r="JEN1227" s="2"/>
      <c r="JEO1227" s="15"/>
      <c r="JEP1227" s="15"/>
      <c r="JEQ1227" s="80"/>
      <c r="JER1227" s="52"/>
      <c r="JES1227" s="69"/>
      <c r="JET1227" s="69"/>
      <c r="JEU1227" s="69"/>
      <c r="JEV1227" s="107"/>
      <c r="JEW1227" s="2"/>
      <c r="JEX1227" s="15"/>
      <c r="JEY1227" s="15"/>
      <c r="JEZ1227" s="80"/>
      <c r="JFA1227" s="52"/>
      <c r="JFB1227" s="69"/>
      <c r="JFC1227" s="69"/>
      <c r="JFD1227" s="69"/>
      <c r="JFE1227" s="107"/>
      <c r="JFF1227" s="2"/>
      <c r="JFG1227" s="15"/>
      <c r="JFH1227" s="15"/>
      <c r="JFI1227" s="80"/>
      <c r="JFJ1227" s="52"/>
      <c r="JFK1227" s="69"/>
      <c r="JFL1227" s="69"/>
      <c r="JFM1227" s="69"/>
      <c r="JFN1227" s="107"/>
      <c r="JFO1227" s="2"/>
      <c r="JFP1227" s="15"/>
      <c r="JFQ1227" s="15"/>
      <c r="JFR1227" s="80"/>
      <c r="JFS1227" s="52"/>
      <c r="JFT1227" s="69"/>
      <c r="JFU1227" s="69"/>
      <c r="JFV1227" s="69"/>
      <c r="JFW1227" s="107"/>
      <c r="JFX1227" s="2"/>
      <c r="JFY1227" s="15"/>
      <c r="JFZ1227" s="15"/>
      <c r="JGA1227" s="80"/>
      <c r="JGB1227" s="52"/>
      <c r="JGC1227" s="69"/>
      <c r="JGD1227" s="69"/>
      <c r="JGE1227" s="69"/>
      <c r="JGF1227" s="107"/>
      <c r="JGG1227" s="2"/>
      <c r="JGH1227" s="15"/>
      <c r="JGI1227" s="15"/>
      <c r="JGJ1227" s="80"/>
      <c r="JGK1227" s="52"/>
      <c r="JGL1227" s="69"/>
      <c r="JGM1227" s="69"/>
      <c r="JGN1227" s="69"/>
      <c r="JGO1227" s="107"/>
      <c r="JGP1227" s="2"/>
      <c r="JGQ1227" s="15"/>
      <c r="JGR1227" s="15"/>
      <c r="JGS1227" s="80"/>
      <c r="JGT1227" s="52"/>
      <c r="JGU1227" s="69"/>
      <c r="JGV1227" s="69"/>
      <c r="JGW1227" s="69"/>
      <c r="JGX1227" s="107"/>
      <c r="JGY1227" s="2"/>
      <c r="JGZ1227" s="15"/>
      <c r="JHA1227" s="15"/>
      <c r="JHB1227" s="80"/>
      <c r="JHC1227" s="52"/>
      <c r="JHD1227" s="69"/>
      <c r="JHE1227" s="69"/>
      <c r="JHF1227" s="69"/>
      <c r="JHG1227" s="107"/>
      <c r="JHH1227" s="2"/>
      <c r="JHI1227" s="15"/>
      <c r="JHJ1227" s="15"/>
      <c r="JHK1227" s="80"/>
      <c r="JHL1227" s="52"/>
      <c r="JHM1227" s="69"/>
      <c r="JHN1227" s="69"/>
      <c r="JHO1227" s="69"/>
      <c r="JHP1227" s="107"/>
      <c r="JHQ1227" s="2"/>
      <c r="JHR1227" s="15"/>
      <c r="JHS1227" s="15"/>
      <c r="JHT1227" s="80"/>
      <c r="JHU1227" s="52"/>
      <c r="JHV1227" s="69"/>
      <c r="JHW1227" s="69"/>
      <c r="JHX1227" s="69"/>
      <c r="JHY1227" s="107"/>
      <c r="JHZ1227" s="2"/>
      <c r="JIA1227" s="15"/>
      <c r="JIB1227" s="15"/>
      <c r="JIC1227" s="80"/>
      <c r="JID1227" s="52"/>
      <c r="JIE1227" s="69"/>
      <c r="JIF1227" s="69"/>
      <c r="JIG1227" s="69"/>
      <c r="JIH1227" s="107"/>
      <c r="JII1227" s="2"/>
      <c r="JIJ1227" s="15"/>
      <c r="JIK1227" s="15"/>
      <c r="JIL1227" s="80"/>
      <c r="JIM1227" s="52"/>
      <c r="JIN1227" s="69"/>
      <c r="JIO1227" s="69"/>
      <c r="JIP1227" s="69"/>
      <c r="JIQ1227" s="107"/>
      <c r="JIR1227" s="2"/>
      <c r="JIS1227" s="15"/>
      <c r="JIT1227" s="15"/>
      <c r="JIU1227" s="80"/>
      <c r="JIV1227" s="52"/>
      <c r="JIW1227" s="69"/>
      <c r="JIX1227" s="69"/>
      <c r="JIY1227" s="69"/>
      <c r="JIZ1227" s="107"/>
      <c r="JJA1227" s="2"/>
      <c r="JJB1227" s="15"/>
      <c r="JJC1227" s="15"/>
      <c r="JJD1227" s="80"/>
      <c r="JJE1227" s="52"/>
      <c r="JJF1227" s="69"/>
      <c r="JJG1227" s="69"/>
      <c r="JJH1227" s="69"/>
      <c r="JJI1227" s="107"/>
      <c r="JJJ1227" s="2"/>
      <c r="JJK1227" s="15"/>
      <c r="JJL1227" s="15"/>
      <c r="JJM1227" s="80"/>
      <c r="JJN1227" s="52"/>
      <c r="JJO1227" s="69"/>
      <c r="JJP1227" s="69"/>
      <c r="JJQ1227" s="69"/>
      <c r="JJR1227" s="107"/>
      <c r="JJS1227" s="2"/>
      <c r="JJT1227" s="15"/>
      <c r="JJU1227" s="15"/>
      <c r="JJV1227" s="80"/>
      <c r="JJW1227" s="52"/>
      <c r="JJX1227" s="69"/>
      <c r="JJY1227" s="69"/>
      <c r="JJZ1227" s="69"/>
      <c r="JKA1227" s="107"/>
      <c r="JKB1227" s="2"/>
      <c r="JKC1227" s="15"/>
      <c r="JKD1227" s="15"/>
      <c r="JKE1227" s="80"/>
      <c r="JKF1227" s="52"/>
      <c r="JKG1227" s="69"/>
      <c r="JKH1227" s="69"/>
      <c r="JKI1227" s="69"/>
      <c r="JKJ1227" s="107"/>
      <c r="JKK1227" s="2"/>
      <c r="JKL1227" s="15"/>
      <c r="JKM1227" s="15"/>
      <c r="JKN1227" s="80"/>
      <c r="JKO1227" s="52"/>
      <c r="JKP1227" s="69"/>
      <c r="JKQ1227" s="69"/>
      <c r="JKR1227" s="69"/>
      <c r="JKS1227" s="107"/>
      <c r="JKT1227" s="2"/>
      <c r="JKU1227" s="15"/>
      <c r="JKV1227" s="15"/>
      <c r="JKW1227" s="80"/>
      <c r="JKX1227" s="52"/>
      <c r="JKY1227" s="69"/>
      <c r="JKZ1227" s="69"/>
      <c r="JLA1227" s="69"/>
      <c r="JLB1227" s="107"/>
      <c r="JLC1227" s="2"/>
      <c r="JLD1227" s="15"/>
      <c r="JLE1227" s="15"/>
      <c r="JLF1227" s="80"/>
      <c r="JLG1227" s="52"/>
      <c r="JLH1227" s="69"/>
      <c r="JLI1227" s="69"/>
      <c r="JLJ1227" s="69"/>
      <c r="JLK1227" s="107"/>
      <c r="JLL1227" s="2"/>
      <c r="JLM1227" s="15"/>
      <c r="JLN1227" s="15"/>
      <c r="JLO1227" s="80"/>
      <c r="JLP1227" s="52"/>
      <c r="JLQ1227" s="69"/>
      <c r="JLR1227" s="69"/>
      <c r="JLS1227" s="69"/>
      <c r="JLT1227" s="107"/>
      <c r="JLU1227" s="2"/>
      <c r="JLV1227" s="15"/>
      <c r="JLW1227" s="15"/>
      <c r="JLX1227" s="80"/>
      <c r="JLY1227" s="52"/>
      <c r="JLZ1227" s="69"/>
      <c r="JMA1227" s="69"/>
      <c r="JMB1227" s="69"/>
      <c r="JMC1227" s="107"/>
      <c r="JMD1227" s="2"/>
      <c r="JME1227" s="15"/>
      <c r="JMF1227" s="15"/>
      <c r="JMG1227" s="80"/>
      <c r="JMH1227" s="52"/>
      <c r="JMI1227" s="69"/>
      <c r="JMJ1227" s="69"/>
      <c r="JMK1227" s="69"/>
      <c r="JML1227" s="107"/>
      <c r="JMM1227" s="2"/>
      <c r="JMN1227" s="15"/>
      <c r="JMO1227" s="15"/>
      <c r="JMP1227" s="80"/>
      <c r="JMQ1227" s="52"/>
      <c r="JMR1227" s="69"/>
      <c r="JMS1227" s="69"/>
      <c r="JMT1227" s="69"/>
      <c r="JMU1227" s="107"/>
      <c r="JMV1227" s="2"/>
      <c r="JMW1227" s="15"/>
      <c r="JMX1227" s="15"/>
      <c r="JMY1227" s="80"/>
      <c r="JMZ1227" s="52"/>
      <c r="JNA1227" s="69"/>
      <c r="JNB1227" s="69"/>
      <c r="JNC1227" s="69"/>
      <c r="JND1227" s="107"/>
      <c r="JNE1227" s="2"/>
      <c r="JNF1227" s="15"/>
      <c r="JNG1227" s="15"/>
      <c r="JNH1227" s="80"/>
      <c r="JNI1227" s="52"/>
      <c r="JNJ1227" s="69"/>
      <c r="JNK1227" s="69"/>
      <c r="JNL1227" s="69"/>
      <c r="JNM1227" s="107"/>
      <c r="JNN1227" s="2"/>
      <c r="JNO1227" s="15"/>
      <c r="JNP1227" s="15"/>
      <c r="JNQ1227" s="80"/>
      <c r="JNR1227" s="52"/>
      <c r="JNS1227" s="69"/>
      <c r="JNT1227" s="69"/>
      <c r="JNU1227" s="69"/>
      <c r="JNV1227" s="107"/>
      <c r="JNW1227" s="2"/>
      <c r="JNX1227" s="15"/>
      <c r="JNY1227" s="15"/>
      <c r="JNZ1227" s="80"/>
      <c r="JOA1227" s="52"/>
      <c r="JOB1227" s="69"/>
      <c r="JOC1227" s="69"/>
      <c r="JOD1227" s="69"/>
      <c r="JOE1227" s="107"/>
      <c r="JOF1227" s="2"/>
      <c r="JOG1227" s="15"/>
      <c r="JOH1227" s="15"/>
      <c r="JOI1227" s="80"/>
      <c r="JOJ1227" s="52"/>
      <c r="JOK1227" s="69"/>
      <c r="JOL1227" s="69"/>
      <c r="JOM1227" s="69"/>
      <c r="JON1227" s="107"/>
      <c r="JOO1227" s="2"/>
      <c r="JOP1227" s="15"/>
      <c r="JOQ1227" s="15"/>
      <c r="JOR1227" s="80"/>
      <c r="JOS1227" s="52"/>
      <c r="JOT1227" s="69"/>
      <c r="JOU1227" s="69"/>
      <c r="JOV1227" s="69"/>
      <c r="JOW1227" s="107"/>
      <c r="JOX1227" s="2"/>
      <c r="JOY1227" s="15"/>
      <c r="JOZ1227" s="15"/>
      <c r="JPA1227" s="80"/>
      <c r="JPB1227" s="52"/>
      <c r="JPC1227" s="69"/>
      <c r="JPD1227" s="69"/>
      <c r="JPE1227" s="69"/>
      <c r="JPF1227" s="107"/>
      <c r="JPG1227" s="2"/>
      <c r="JPH1227" s="15"/>
      <c r="JPI1227" s="15"/>
      <c r="JPJ1227" s="80"/>
      <c r="JPK1227" s="52"/>
      <c r="JPL1227" s="69"/>
      <c r="JPM1227" s="69"/>
      <c r="JPN1227" s="69"/>
      <c r="JPO1227" s="107"/>
      <c r="JPP1227" s="2"/>
      <c r="JPQ1227" s="15"/>
      <c r="JPR1227" s="15"/>
      <c r="JPS1227" s="80"/>
      <c r="JPT1227" s="52"/>
      <c r="JPU1227" s="69"/>
      <c r="JPV1227" s="69"/>
      <c r="JPW1227" s="69"/>
      <c r="JPX1227" s="107"/>
      <c r="JPY1227" s="2"/>
      <c r="JPZ1227" s="15"/>
      <c r="JQA1227" s="15"/>
      <c r="JQB1227" s="80"/>
      <c r="JQC1227" s="52"/>
      <c r="JQD1227" s="69"/>
      <c r="JQE1227" s="69"/>
      <c r="JQF1227" s="69"/>
      <c r="JQG1227" s="107"/>
      <c r="JQH1227" s="2"/>
      <c r="JQI1227" s="15"/>
      <c r="JQJ1227" s="15"/>
      <c r="JQK1227" s="80"/>
      <c r="JQL1227" s="52"/>
      <c r="JQM1227" s="69"/>
      <c r="JQN1227" s="69"/>
      <c r="JQO1227" s="69"/>
      <c r="JQP1227" s="107"/>
      <c r="JQQ1227" s="2"/>
      <c r="JQR1227" s="15"/>
      <c r="JQS1227" s="15"/>
      <c r="JQT1227" s="80"/>
      <c r="JQU1227" s="52"/>
      <c r="JQV1227" s="69"/>
      <c r="JQW1227" s="69"/>
      <c r="JQX1227" s="69"/>
      <c r="JQY1227" s="107"/>
      <c r="JQZ1227" s="2"/>
      <c r="JRA1227" s="15"/>
      <c r="JRB1227" s="15"/>
      <c r="JRC1227" s="80"/>
      <c r="JRD1227" s="52"/>
      <c r="JRE1227" s="69"/>
      <c r="JRF1227" s="69"/>
      <c r="JRG1227" s="69"/>
      <c r="JRH1227" s="107"/>
      <c r="JRI1227" s="2"/>
      <c r="JRJ1227" s="15"/>
      <c r="JRK1227" s="15"/>
      <c r="JRL1227" s="80"/>
      <c r="JRM1227" s="52"/>
      <c r="JRN1227" s="69"/>
      <c r="JRO1227" s="69"/>
      <c r="JRP1227" s="69"/>
      <c r="JRQ1227" s="107"/>
      <c r="JRR1227" s="2"/>
      <c r="JRS1227" s="15"/>
      <c r="JRT1227" s="15"/>
      <c r="JRU1227" s="80"/>
      <c r="JRV1227" s="52"/>
      <c r="JRW1227" s="69"/>
      <c r="JRX1227" s="69"/>
      <c r="JRY1227" s="69"/>
      <c r="JRZ1227" s="107"/>
      <c r="JSA1227" s="2"/>
      <c r="JSB1227" s="15"/>
      <c r="JSC1227" s="15"/>
      <c r="JSD1227" s="80"/>
      <c r="JSE1227" s="52"/>
      <c r="JSF1227" s="69"/>
      <c r="JSG1227" s="69"/>
      <c r="JSH1227" s="69"/>
      <c r="JSI1227" s="107"/>
      <c r="JSJ1227" s="2"/>
      <c r="JSK1227" s="15"/>
      <c r="JSL1227" s="15"/>
      <c r="JSM1227" s="80"/>
      <c r="JSN1227" s="52"/>
      <c r="JSO1227" s="69"/>
      <c r="JSP1227" s="69"/>
      <c r="JSQ1227" s="69"/>
      <c r="JSR1227" s="107"/>
      <c r="JSS1227" s="2"/>
      <c r="JST1227" s="15"/>
      <c r="JSU1227" s="15"/>
      <c r="JSV1227" s="80"/>
      <c r="JSW1227" s="52"/>
      <c r="JSX1227" s="69"/>
      <c r="JSY1227" s="69"/>
      <c r="JSZ1227" s="69"/>
      <c r="JTA1227" s="107"/>
      <c r="JTB1227" s="2"/>
      <c r="JTC1227" s="15"/>
      <c r="JTD1227" s="15"/>
      <c r="JTE1227" s="80"/>
      <c r="JTF1227" s="52"/>
      <c r="JTG1227" s="69"/>
      <c r="JTH1227" s="69"/>
      <c r="JTI1227" s="69"/>
      <c r="JTJ1227" s="107"/>
      <c r="JTK1227" s="2"/>
      <c r="JTL1227" s="15"/>
      <c r="JTM1227" s="15"/>
      <c r="JTN1227" s="80"/>
      <c r="JTO1227" s="52"/>
      <c r="JTP1227" s="69"/>
      <c r="JTQ1227" s="69"/>
      <c r="JTR1227" s="69"/>
      <c r="JTS1227" s="107"/>
      <c r="JTT1227" s="2"/>
      <c r="JTU1227" s="15"/>
      <c r="JTV1227" s="15"/>
      <c r="JTW1227" s="80"/>
      <c r="JTX1227" s="52"/>
      <c r="JTY1227" s="69"/>
      <c r="JTZ1227" s="69"/>
      <c r="JUA1227" s="69"/>
      <c r="JUB1227" s="107"/>
      <c r="JUC1227" s="2"/>
      <c r="JUD1227" s="15"/>
      <c r="JUE1227" s="15"/>
      <c r="JUF1227" s="80"/>
      <c r="JUG1227" s="52"/>
      <c r="JUH1227" s="69"/>
      <c r="JUI1227" s="69"/>
      <c r="JUJ1227" s="69"/>
      <c r="JUK1227" s="107"/>
      <c r="JUL1227" s="2"/>
      <c r="JUM1227" s="15"/>
      <c r="JUN1227" s="15"/>
      <c r="JUO1227" s="80"/>
      <c r="JUP1227" s="52"/>
      <c r="JUQ1227" s="69"/>
      <c r="JUR1227" s="69"/>
      <c r="JUS1227" s="69"/>
      <c r="JUT1227" s="107"/>
      <c r="JUU1227" s="2"/>
      <c r="JUV1227" s="15"/>
      <c r="JUW1227" s="15"/>
      <c r="JUX1227" s="80"/>
      <c r="JUY1227" s="52"/>
      <c r="JUZ1227" s="69"/>
      <c r="JVA1227" s="69"/>
      <c r="JVB1227" s="69"/>
      <c r="JVC1227" s="107"/>
      <c r="JVD1227" s="2"/>
      <c r="JVE1227" s="15"/>
      <c r="JVF1227" s="15"/>
      <c r="JVG1227" s="80"/>
      <c r="JVH1227" s="52"/>
      <c r="JVI1227" s="69"/>
      <c r="JVJ1227" s="69"/>
      <c r="JVK1227" s="69"/>
      <c r="JVL1227" s="107"/>
      <c r="JVM1227" s="2"/>
      <c r="JVN1227" s="15"/>
      <c r="JVO1227" s="15"/>
      <c r="JVP1227" s="80"/>
      <c r="JVQ1227" s="52"/>
      <c r="JVR1227" s="69"/>
      <c r="JVS1227" s="69"/>
      <c r="JVT1227" s="69"/>
      <c r="JVU1227" s="107"/>
      <c r="JVV1227" s="2"/>
      <c r="JVW1227" s="15"/>
      <c r="JVX1227" s="15"/>
      <c r="JVY1227" s="80"/>
      <c r="JVZ1227" s="52"/>
      <c r="JWA1227" s="69"/>
      <c r="JWB1227" s="69"/>
      <c r="JWC1227" s="69"/>
      <c r="JWD1227" s="107"/>
      <c r="JWE1227" s="2"/>
      <c r="JWF1227" s="15"/>
      <c r="JWG1227" s="15"/>
      <c r="JWH1227" s="80"/>
      <c r="JWI1227" s="52"/>
      <c r="JWJ1227" s="69"/>
      <c r="JWK1227" s="69"/>
      <c r="JWL1227" s="69"/>
      <c r="JWM1227" s="107"/>
      <c r="JWN1227" s="2"/>
      <c r="JWO1227" s="15"/>
      <c r="JWP1227" s="15"/>
      <c r="JWQ1227" s="80"/>
      <c r="JWR1227" s="52"/>
      <c r="JWS1227" s="69"/>
      <c r="JWT1227" s="69"/>
      <c r="JWU1227" s="69"/>
      <c r="JWV1227" s="107"/>
      <c r="JWW1227" s="2"/>
      <c r="JWX1227" s="15"/>
      <c r="JWY1227" s="15"/>
      <c r="JWZ1227" s="80"/>
      <c r="JXA1227" s="52"/>
      <c r="JXB1227" s="69"/>
      <c r="JXC1227" s="69"/>
      <c r="JXD1227" s="69"/>
      <c r="JXE1227" s="107"/>
      <c r="JXF1227" s="2"/>
      <c r="JXG1227" s="15"/>
      <c r="JXH1227" s="15"/>
      <c r="JXI1227" s="80"/>
      <c r="JXJ1227" s="52"/>
      <c r="JXK1227" s="69"/>
      <c r="JXL1227" s="69"/>
      <c r="JXM1227" s="69"/>
      <c r="JXN1227" s="107"/>
      <c r="JXO1227" s="2"/>
      <c r="JXP1227" s="15"/>
      <c r="JXQ1227" s="15"/>
      <c r="JXR1227" s="80"/>
      <c r="JXS1227" s="52"/>
      <c r="JXT1227" s="69"/>
      <c r="JXU1227" s="69"/>
      <c r="JXV1227" s="69"/>
      <c r="JXW1227" s="107"/>
      <c r="JXX1227" s="2"/>
      <c r="JXY1227" s="15"/>
      <c r="JXZ1227" s="15"/>
      <c r="JYA1227" s="80"/>
      <c r="JYB1227" s="52"/>
      <c r="JYC1227" s="69"/>
      <c r="JYD1227" s="69"/>
      <c r="JYE1227" s="69"/>
      <c r="JYF1227" s="107"/>
      <c r="JYG1227" s="2"/>
      <c r="JYH1227" s="15"/>
      <c r="JYI1227" s="15"/>
      <c r="JYJ1227" s="80"/>
      <c r="JYK1227" s="52"/>
      <c r="JYL1227" s="69"/>
      <c r="JYM1227" s="69"/>
      <c r="JYN1227" s="69"/>
      <c r="JYO1227" s="107"/>
      <c r="JYP1227" s="2"/>
      <c r="JYQ1227" s="15"/>
      <c r="JYR1227" s="15"/>
      <c r="JYS1227" s="80"/>
      <c r="JYT1227" s="52"/>
      <c r="JYU1227" s="69"/>
      <c r="JYV1227" s="69"/>
      <c r="JYW1227" s="69"/>
      <c r="JYX1227" s="107"/>
      <c r="JYY1227" s="2"/>
      <c r="JYZ1227" s="15"/>
      <c r="JZA1227" s="15"/>
      <c r="JZB1227" s="80"/>
      <c r="JZC1227" s="52"/>
      <c r="JZD1227" s="69"/>
      <c r="JZE1227" s="69"/>
      <c r="JZF1227" s="69"/>
      <c r="JZG1227" s="107"/>
      <c r="JZH1227" s="2"/>
      <c r="JZI1227" s="15"/>
      <c r="JZJ1227" s="15"/>
      <c r="JZK1227" s="80"/>
      <c r="JZL1227" s="52"/>
      <c r="JZM1227" s="69"/>
      <c r="JZN1227" s="69"/>
      <c r="JZO1227" s="69"/>
      <c r="JZP1227" s="107"/>
      <c r="JZQ1227" s="2"/>
      <c r="JZR1227" s="15"/>
      <c r="JZS1227" s="15"/>
      <c r="JZT1227" s="80"/>
      <c r="JZU1227" s="52"/>
      <c r="JZV1227" s="69"/>
      <c r="JZW1227" s="69"/>
      <c r="JZX1227" s="69"/>
      <c r="JZY1227" s="107"/>
      <c r="JZZ1227" s="2"/>
      <c r="KAA1227" s="15"/>
      <c r="KAB1227" s="15"/>
      <c r="KAC1227" s="80"/>
      <c r="KAD1227" s="52"/>
      <c r="KAE1227" s="69"/>
      <c r="KAF1227" s="69"/>
      <c r="KAG1227" s="69"/>
      <c r="KAH1227" s="107"/>
      <c r="KAI1227" s="2"/>
      <c r="KAJ1227" s="15"/>
      <c r="KAK1227" s="15"/>
      <c r="KAL1227" s="80"/>
      <c r="KAM1227" s="52"/>
      <c r="KAN1227" s="69"/>
      <c r="KAO1227" s="69"/>
      <c r="KAP1227" s="69"/>
      <c r="KAQ1227" s="107"/>
      <c r="KAR1227" s="2"/>
      <c r="KAS1227" s="15"/>
      <c r="KAT1227" s="15"/>
      <c r="KAU1227" s="80"/>
      <c r="KAV1227" s="52"/>
      <c r="KAW1227" s="69"/>
      <c r="KAX1227" s="69"/>
      <c r="KAY1227" s="69"/>
      <c r="KAZ1227" s="107"/>
      <c r="KBA1227" s="2"/>
      <c r="KBB1227" s="15"/>
      <c r="KBC1227" s="15"/>
      <c r="KBD1227" s="80"/>
      <c r="KBE1227" s="52"/>
      <c r="KBF1227" s="69"/>
      <c r="KBG1227" s="69"/>
      <c r="KBH1227" s="69"/>
      <c r="KBI1227" s="107"/>
      <c r="KBJ1227" s="2"/>
      <c r="KBK1227" s="15"/>
      <c r="KBL1227" s="15"/>
      <c r="KBM1227" s="80"/>
      <c r="KBN1227" s="52"/>
      <c r="KBO1227" s="69"/>
      <c r="KBP1227" s="69"/>
      <c r="KBQ1227" s="69"/>
      <c r="KBR1227" s="107"/>
      <c r="KBS1227" s="2"/>
      <c r="KBT1227" s="15"/>
      <c r="KBU1227" s="15"/>
      <c r="KBV1227" s="80"/>
      <c r="KBW1227" s="52"/>
      <c r="KBX1227" s="69"/>
      <c r="KBY1227" s="69"/>
      <c r="KBZ1227" s="69"/>
      <c r="KCA1227" s="107"/>
      <c r="KCB1227" s="2"/>
      <c r="KCC1227" s="15"/>
      <c r="KCD1227" s="15"/>
      <c r="KCE1227" s="80"/>
      <c r="KCF1227" s="52"/>
      <c r="KCG1227" s="69"/>
      <c r="KCH1227" s="69"/>
      <c r="KCI1227" s="69"/>
      <c r="KCJ1227" s="107"/>
      <c r="KCK1227" s="2"/>
      <c r="KCL1227" s="15"/>
      <c r="KCM1227" s="15"/>
      <c r="KCN1227" s="80"/>
      <c r="KCO1227" s="52"/>
      <c r="KCP1227" s="69"/>
      <c r="KCQ1227" s="69"/>
      <c r="KCR1227" s="69"/>
      <c r="KCS1227" s="107"/>
      <c r="KCT1227" s="2"/>
      <c r="KCU1227" s="15"/>
      <c r="KCV1227" s="15"/>
      <c r="KCW1227" s="80"/>
      <c r="KCX1227" s="52"/>
      <c r="KCY1227" s="69"/>
      <c r="KCZ1227" s="69"/>
      <c r="KDA1227" s="69"/>
      <c r="KDB1227" s="107"/>
      <c r="KDC1227" s="2"/>
      <c r="KDD1227" s="15"/>
      <c r="KDE1227" s="15"/>
      <c r="KDF1227" s="80"/>
      <c r="KDG1227" s="52"/>
      <c r="KDH1227" s="69"/>
      <c r="KDI1227" s="69"/>
      <c r="KDJ1227" s="69"/>
      <c r="KDK1227" s="107"/>
      <c r="KDL1227" s="2"/>
      <c r="KDM1227" s="15"/>
      <c r="KDN1227" s="15"/>
      <c r="KDO1227" s="80"/>
      <c r="KDP1227" s="52"/>
      <c r="KDQ1227" s="69"/>
      <c r="KDR1227" s="69"/>
      <c r="KDS1227" s="69"/>
      <c r="KDT1227" s="107"/>
      <c r="KDU1227" s="2"/>
      <c r="KDV1227" s="15"/>
      <c r="KDW1227" s="15"/>
      <c r="KDX1227" s="80"/>
      <c r="KDY1227" s="52"/>
      <c r="KDZ1227" s="69"/>
      <c r="KEA1227" s="69"/>
      <c r="KEB1227" s="69"/>
      <c r="KEC1227" s="107"/>
      <c r="KED1227" s="2"/>
      <c r="KEE1227" s="15"/>
      <c r="KEF1227" s="15"/>
      <c r="KEG1227" s="80"/>
      <c r="KEH1227" s="52"/>
      <c r="KEI1227" s="69"/>
      <c r="KEJ1227" s="69"/>
      <c r="KEK1227" s="69"/>
      <c r="KEL1227" s="107"/>
      <c r="KEM1227" s="2"/>
      <c r="KEN1227" s="15"/>
      <c r="KEO1227" s="15"/>
      <c r="KEP1227" s="80"/>
      <c r="KEQ1227" s="52"/>
      <c r="KER1227" s="69"/>
      <c r="KES1227" s="69"/>
      <c r="KET1227" s="69"/>
      <c r="KEU1227" s="107"/>
      <c r="KEV1227" s="2"/>
      <c r="KEW1227" s="15"/>
      <c r="KEX1227" s="15"/>
      <c r="KEY1227" s="80"/>
      <c r="KEZ1227" s="52"/>
      <c r="KFA1227" s="69"/>
      <c r="KFB1227" s="69"/>
      <c r="KFC1227" s="69"/>
      <c r="KFD1227" s="107"/>
      <c r="KFE1227" s="2"/>
      <c r="KFF1227" s="15"/>
      <c r="KFG1227" s="15"/>
      <c r="KFH1227" s="80"/>
      <c r="KFI1227" s="52"/>
      <c r="KFJ1227" s="69"/>
      <c r="KFK1227" s="69"/>
      <c r="KFL1227" s="69"/>
      <c r="KFM1227" s="107"/>
      <c r="KFN1227" s="2"/>
      <c r="KFO1227" s="15"/>
      <c r="KFP1227" s="15"/>
      <c r="KFQ1227" s="80"/>
      <c r="KFR1227" s="52"/>
      <c r="KFS1227" s="69"/>
      <c r="KFT1227" s="69"/>
      <c r="KFU1227" s="69"/>
      <c r="KFV1227" s="107"/>
      <c r="KFW1227" s="2"/>
      <c r="KFX1227" s="15"/>
      <c r="KFY1227" s="15"/>
      <c r="KFZ1227" s="80"/>
      <c r="KGA1227" s="52"/>
      <c r="KGB1227" s="69"/>
      <c r="KGC1227" s="69"/>
      <c r="KGD1227" s="69"/>
      <c r="KGE1227" s="107"/>
      <c r="KGF1227" s="2"/>
      <c r="KGG1227" s="15"/>
      <c r="KGH1227" s="15"/>
      <c r="KGI1227" s="80"/>
      <c r="KGJ1227" s="52"/>
      <c r="KGK1227" s="69"/>
      <c r="KGL1227" s="69"/>
      <c r="KGM1227" s="69"/>
      <c r="KGN1227" s="107"/>
      <c r="KGO1227" s="2"/>
      <c r="KGP1227" s="15"/>
      <c r="KGQ1227" s="15"/>
      <c r="KGR1227" s="80"/>
      <c r="KGS1227" s="52"/>
      <c r="KGT1227" s="69"/>
      <c r="KGU1227" s="69"/>
      <c r="KGV1227" s="69"/>
      <c r="KGW1227" s="107"/>
      <c r="KGX1227" s="2"/>
      <c r="KGY1227" s="15"/>
      <c r="KGZ1227" s="15"/>
      <c r="KHA1227" s="80"/>
      <c r="KHB1227" s="52"/>
      <c r="KHC1227" s="69"/>
      <c r="KHD1227" s="69"/>
      <c r="KHE1227" s="69"/>
      <c r="KHF1227" s="107"/>
      <c r="KHG1227" s="2"/>
      <c r="KHH1227" s="15"/>
      <c r="KHI1227" s="15"/>
      <c r="KHJ1227" s="80"/>
      <c r="KHK1227" s="52"/>
      <c r="KHL1227" s="69"/>
      <c r="KHM1227" s="69"/>
      <c r="KHN1227" s="69"/>
      <c r="KHO1227" s="107"/>
      <c r="KHP1227" s="2"/>
      <c r="KHQ1227" s="15"/>
      <c r="KHR1227" s="15"/>
      <c r="KHS1227" s="80"/>
      <c r="KHT1227" s="52"/>
      <c r="KHU1227" s="69"/>
      <c r="KHV1227" s="69"/>
      <c r="KHW1227" s="69"/>
      <c r="KHX1227" s="107"/>
      <c r="KHY1227" s="2"/>
      <c r="KHZ1227" s="15"/>
      <c r="KIA1227" s="15"/>
      <c r="KIB1227" s="80"/>
      <c r="KIC1227" s="52"/>
      <c r="KID1227" s="69"/>
      <c r="KIE1227" s="69"/>
      <c r="KIF1227" s="69"/>
      <c r="KIG1227" s="107"/>
      <c r="KIH1227" s="2"/>
      <c r="KII1227" s="15"/>
      <c r="KIJ1227" s="15"/>
      <c r="KIK1227" s="80"/>
      <c r="KIL1227" s="52"/>
      <c r="KIM1227" s="69"/>
      <c r="KIN1227" s="69"/>
      <c r="KIO1227" s="69"/>
      <c r="KIP1227" s="107"/>
      <c r="KIQ1227" s="2"/>
      <c r="KIR1227" s="15"/>
      <c r="KIS1227" s="15"/>
      <c r="KIT1227" s="80"/>
      <c r="KIU1227" s="52"/>
      <c r="KIV1227" s="69"/>
      <c r="KIW1227" s="69"/>
      <c r="KIX1227" s="69"/>
      <c r="KIY1227" s="107"/>
      <c r="KIZ1227" s="2"/>
      <c r="KJA1227" s="15"/>
      <c r="KJB1227" s="15"/>
      <c r="KJC1227" s="80"/>
      <c r="KJD1227" s="52"/>
      <c r="KJE1227" s="69"/>
      <c r="KJF1227" s="69"/>
      <c r="KJG1227" s="69"/>
      <c r="KJH1227" s="107"/>
      <c r="KJI1227" s="2"/>
      <c r="KJJ1227" s="15"/>
      <c r="KJK1227" s="15"/>
      <c r="KJL1227" s="80"/>
      <c r="KJM1227" s="52"/>
      <c r="KJN1227" s="69"/>
      <c r="KJO1227" s="69"/>
      <c r="KJP1227" s="69"/>
      <c r="KJQ1227" s="107"/>
      <c r="KJR1227" s="2"/>
      <c r="KJS1227" s="15"/>
      <c r="KJT1227" s="15"/>
      <c r="KJU1227" s="80"/>
      <c r="KJV1227" s="52"/>
      <c r="KJW1227" s="69"/>
      <c r="KJX1227" s="69"/>
      <c r="KJY1227" s="69"/>
      <c r="KJZ1227" s="107"/>
      <c r="KKA1227" s="2"/>
      <c r="KKB1227" s="15"/>
      <c r="KKC1227" s="15"/>
      <c r="KKD1227" s="80"/>
      <c r="KKE1227" s="52"/>
      <c r="KKF1227" s="69"/>
      <c r="KKG1227" s="69"/>
      <c r="KKH1227" s="69"/>
      <c r="KKI1227" s="107"/>
      <c r="KKJ1227" s="2"/>
      <c r="KKK1227" s="15"/>
      <c r="KKL1227" s="15"/>
      <c r="KKM1227" s="80"/>
      <c r="KKN1227" s="52"/>
      <c r="KKO1227" s="69"/>
      <c r="KKP1227" s="69"/>
      <c r="KKQ1227" s="69"/>
      <c r="KKR1227" s="107"/>
      <c r="KKS1227" s="2"/>
      <c r="KKT1227" s="15"/>
      <c r="KKU1227" s="15"/>
      <c r="KKV1227" s="80"/>
      <c r="KKW1227" s="52"/>
      <c r="KKX1227" s="69"/>
      <c r="KKY1227" s="69"/>
      <c r="KKZ1227" s="69"/>
      <c r="KLA1227" s="107"/>
      <c r="KLB1227" s="2"/>
      <c r="KLC1227" s="15"/>
      <c r="KLD1227" s="15"/>
      <c r="KLE1227" s="80"/>
      <c r="KLF1227" s="52"/>
      <c r="KLG1227" s="69"/>
      <c r="KLH1227" s="69"/>
      <c r="KLI1227" s="69"/>
      <c r="KLJ1227" s="107"/>
      <c r="KLK1227" s="2"/>
      <c r="KLL1227" s="15"/>
      <c r="KLM1227" s="15"/>
      <c r="KLN1227" s="80"/>
      <c r="KLO1227" s="52"/>
      <c r="KLP1227" s="69"/>
      <c r="KLQ1227" s="69"/>
      <c r="KLR1227" s="69"/>
      <c r="KLS1227" s="107"/>
      <c r="KLT1227" s="2"/>
      <c r="KLU1227" s="15"/>
      <c r="KLV1227" s="15"/>
      <c r="KLW1227" s="80"/>
      <c r="KLX1227" s="52"/>
      <c r="KLY1227" s="69"/>
      <c r="KLZ1227" s="69"/>
      <c r="KMA1227" s="69"/>
      <c r="KMB1227" s="107"/>
      <c r="KMC1227" s="2"/>
      <c r="KMD1227" s="15"/>
      <c r="KME1227" s="15"/>
      <c r="KMF1227" s="80"/>
      <c r="KMG1227" s="52"/>
      <c r="KMH1227" s="69"/>
      <c r="KMI1227" s="69"/>
      <c r="KMJ1227" s="69"/>
      <c r="KMK1227" s="107"/>
      <c r="KML1227" s="2"/>
      <c r="KMM1227" s="15"/>
      <c r="KMN1227" s="15"/>
      <c r="KMO1227" s="80"/>
      <c r="KMP1227" s="52"/>
      <c r="KMQ1227" s="69"/>
      <c r="KMR1227" s="69"/>
      <c r="KMS1227" s="69"/>
      <c r="KMT1227" s="107"/>
      <c r="KMU1227" s="2"/>
      <c r="KMV1227" s="15"/>
      <c r="KMW1227" s="15"/>
      <c r="KMX1227" s="80"/>
      <c r="KMY1227" s="52"/>
      <c r="KMZ1227" s="69"/>
      <c r="KNA1227" s="69"/>
      <c r="KNB1227" s="69"/>
      <c r="KNC1227" s="107"/>
      <c r="KND1227" s="2"/>
      <c r="KNE1227" s="15"/>
      <c r="KNF1227" s="15"/>
      <c r="KNG1227" s="80"/>
      <c r="KNH1227" s="52"/>
      <c r="KNI1227" s="69"/>
      <c r="KNJ1227" s="69"/>
      <c r="KNK1227" s="69"/>
      <c r="KNL1227" s="107"/>
      <c r="KNM1227" s="2"/>
      <c r="KNN1227" s="15"/>
      <c r="KNO1227" s="15"/>
      <c r="KNP1227" s="80"/>
      <c r="KNQ1227" s="52"/>
      <c r="KNR1227" s="69"/>
      <c r="KNS1227" s="69"/>
      <c r="KNT1227" s="69"/>
      <c r="KNU1227" s="107"/>
      <c r="KNV1227" s="2"/>
      <c r="KNW1227" s="15"/>
      <c r="KNX1227" s="15"/>
      <c r="KNY1227" s="80"/>
      <c r="KNZ1227" s="52"/>
      <c r="KOA1227" s="69"/>
      <c r="KOB1227" s="69"/>
      <c r="KOC1227" s="69"/>
      <c r="KOD1227" s="107"/>
      <c r="KOE1227" s="2"/>
      <c r="KOF1227" s="15"/>
      <c r="KOG1227" s="15"/>
      <c r="KOH1227" s="80"/>
      <c r="KOI1227" s="52"/>
      <c r="KOJ1227" s="69"/>
      <c r="KOK1227" s="69"/>
      <c r="KOL1227" s="69"/>
      <c r="KOM1227" s="107"/>
      <c r="KON1227" s="2"/>
      <c r="KOO1227" s="15"/>
      <c r="KOP1227" s="15"/>
      <c r="KOQ1227" s="80"/>
      <c r="KOR1227" s="52"/>
      <c r="KOS1227" s="69"/>
      <c r="KOT1227" s="69"/>
      <c r="KOU1227" s="69"/>
      <c r="KOV1227" s="107"/>
      <c r="KOW1227" s="2"/>
      <c r="KOX1227" s="15"/>
      <c r="KOY1227" s="15"/>
      <c r="KOZ1227" s="80"/>
      <c r="KPA1227" s="52"/>
      <c r="KPB1227" s="69"/>
      <c r="KPC1227" s="69"/>
      <c r="KPD1227" s="69"/>
      <c r="KPE1227" s="107"/>
      <c r="KPF1227" s="2"/>
      <c r="KPG1227" s="15"/>
      <c r="KPH1227" s="15"/>
      <c r="KPI1227" s="80"/>
      <c r="KPJ1227" s="52"/>
      <c r="KPK1227" s="69"/>
      <c r="KPL1227" s="69"/>
      <c r="KPM1227" s="69"/>
      <c r="KPN1227" s="107"/>
      <c r="KPO1227" s="2"/>
      <c r="KPP1227" s="15"/>
      <c r="KPQ1227" s="15"/>
      <c r="KPR1227" s="80"/>
      <c r="KPS1227" s="52"/>
      <c r="KPT1227" s="69"/>
      <c r="KPU1227" s="69"/>
      <c r="KPV1227" s="69"/>
      <c r="KPW1227" s="107"/>
      <c r="KPX1227" s="2"/>
      <c r="KPY1227" s="15"/>
      <c r="KPZ1227" s="15"/>
      <c r="KQA1227" s="80"/>
      <c r="KQB1227" s="52"/>
      <c r="KQC1227" s="69"/>
      <c r="KQD1227" s="69"/>
      <c r="KQE1227" s="69"/>
      <c r="KQF1227" s="107"/>
      <c r="KQG1227" s="2"/>
      <c r="KQH1227" s="15"/>
      <c r="KQI1227" s="15"/>
      <c r="KQJ1227" s="80"/>
      <c r="KQK1227" s="52"/>
      <c r="KQL1227" s="69"/>
      <c r="KQM1227" s="69"/>
      <c r="KQN1227" s="69"/>
      <c r="KQO1227" s="107"/>
      <c r="KQP1227" s="2"/>
      <c r="KQQ1227" s="15"/>
      <c r="KQR1227" s="15"/>
      <c r="KQS1227" s="80"/>
      <c r="KQT1227" s="52"/>
      <c r="KQU1227" s="69"/>
      <c r="KQV1227" s="69"/>
      <c r="KQW1227" s="69"/>
      <c r="KQX1227" s="107"/>
      <c r="KQY1227" s="2"/>
      <c r="KQZ1227" s="15"/>
      <c r="KRA1227" s="15"/>
      <c r="KRB1227" s="80"/>
      <c r="KRC1227" s="52"/>
      <c r="KRD1227" s="69"/>
      <c r="KRE1227" s="69"/>
      <c r="KRF1227" s="69"/>
      <c r="KRG1227" s="107"/>
      <c r="KRH1227" s="2"/>
      <c r="KRI1227" s="15"/>
      <c r="KRJ1227" s="15"/>
      <c r="KRK1227" s="80"/>
      <c r="KRL1227" s="52"/>
      <c r="KRM1227" s="69"/>
      <c r="KRN1227" s="69"/>
      <c r="KRO1227" s="69"/>
      <c r="KRP1227" s="107"/>
      <c r="KRQ1227" s="2"/>
      <c r="KRR1227" s="15"/>
      <c r="KRS1227" s="15"/>
      <c r="KRT1227" s="80"/>
      <c r="KRU1227" s="52"/>
      <c r="KRV1227" s="69"/>
      <c r="KRW1227" s="69"/>
      <c r="KRX1227" s="69"/>
      <c r="KRY1227" s="107"/>
      <c r="KRZ1227" s="2"/>
      <c r="KSA1227" s="15"/>
      <c r="KSB1227" s="15"/>
      <c r="KSC1227" s="80"/>
      <c r="KSD1227" s="52"/>
      <c r="KSE1227" s="69"/>
      <c r="KSF1227" s="69"/>
      <c r="KSG1227" s="69"/>
      <c r="KSH1227" s="107"/>
      <c r="KSI1227" s="2"/>
      <c r="KSJ1227" s="15"/>
      <c r="KSK1227" s="15"/>
      <c r="KSL1227" s="80"/>
      <c r="KSM1227" s="52"/>
      <c r="KSN1227" s="69"/>
      <c r="KSO1227" s="69"/>
      <c r="KSP1227" s="69"/>
      <c r="KSQ1227" s="107"/>
      <c r="KSR1227" s="2"/>
      <c r="KSS1227" s="15"/>
      <c r="KST1227" s="15"/>
      <c r="KSU1227" s="80"/>
      <c r="KSV1227" s="52"/>
      <c r="KSW1227" s="69"/>
      <c r="KSX1227" s="69"/>
      <c r="KSY1227" s="69"/>
      <c r="KSZ1227" s="107"/>
      <c r="KTA1227" s="2"/>
      <c r="KTB1227" s="15"/>
      <c r="KTC1227" s="15"/>
      <c r="KTD1227" s="80"/>
      <c r="KTE1227" s="52"/>
      <c r="KTF1227" s="69"/>
      <c r="KTG1227" s="69"/>
      <c r="KTH1227" s="69"/>
      <c r="KTI1227" s="107"/>
      <c r="KTJ1227" s="2"/>
      <c r="KTK1227" s="15"/>
      <c r="KTL1227" s="15"/>
      <c r="KTM1227" s="80"/>
      <c r="KTN1227" s="52"/>
      <c r="KTO1227" s="69"/>
      <c r="KTP1227" s="69"/>
      <c r="KTQ1227" s="69"/>
      <c r="KTR1227" s="107"/>
      <c r="KTS1227" s="2"/>
      <c r="KTT1227" s="15"/>
      <c r="KTU1227" s="15"/>
      <c r="KTV1227" s="80"/>
      <c r="KTW1227" s="52"/>
      <c r="KTX1227" s="69"/>
      <c r="KTY1227" s="69"/>
      <c r="KTZ1227" s="69"/>
      <c r="KUA1227" s="107"/>
      <c r="KUB1227" s="2"/>
      <c r="KUC1227" s="15"/>
      <c r="KUD1227" s="15"/>
      <c r="KUE1227" s="80"/>
      <c r="KUF1227" s="52"/>
      <c r="KUG1227" s="69"/>
      <c r="KUH1227" s="69"/>
      <c r="KUI1227" s="69"/>
      <c r="KUJ1227" s="107"/>
      <c r="KUK1227" s="2"/>
      <c r="KUL1227" s="15"/>
      <c r="KUM1227" s="15"/>
      <c r="KUN1227" s="80"/>
      <c r="KUO1227" s="52"/>
      <c r="KUP1227" s="69"/>
      <c r="KUQ1227" s="69"/>
      <c r="KUR1227" s="69"/>
      <c r="KUS1227" s="107"/>
      <c r="KUT1227" s="2"/>
      <c r="KUU1227" s="15"/>
      <c r="KUV1227" s="15"/>
      <c r="KUW1227" s="80"/>
      <c r="KUX1227" s="52"/>
      <c r="KUY1227" s="69"/>
      <c r="KUZ1227" s="69"/>
      <c r="KVA1227" s="69"/>
      <c r="KVB1227" s="107"/>
      <c r="KVC1227" s="2"/>
      <c r="KVD1227" s="15"/>
      <c r="KVE1227" s="15"/>
      <c r="KVF1227" s="80"/>
      <c r="KVG1227" s="52"/>
      <c r="KVH1227" s="69"/>
      <c r="KVI1227" s="69"/>
      <c r="KVJ1227" s="69"/>
      <c r="KVK1227" s="107"/>
      <c r="KVL1227" s="2"/>
      <c r="KVM1227" s="15"/>
      <c r="KVN1227" s="15"/>
      <c r="KVO1227" s="80"/>
      <c r="KVP1227" s="52"/>
      <c r="KVQ1227" s="69"/>
      <c r="KVR1227" s="69"/>
      <c r="KVS1227" s="69"/>
      <c r="KVT1227" s="107"/>
      <c r="KVU1227" s="2"/>
      <c r="KVV1227" s="15"/>
      <c r="KVW1227" s="15"/>
      <c r="KVX1227" s="80"/>
      <c r="KVY1227" s="52"/>
      <c r="KVZ1227" s="69"/>
      <c r="KWA1227" s="69"/>
      <c r="KWB1227" s="69"/>
      <c r="KWC1227" s="107"/>
      <c r="KWD1227" s="2"/>
      <c r="KWE1227" s="15"/>
      <c r="KWF1227" s="15"/>
      <c r="KWG1227" s="80"/>
      <c r="KWH1227" s="52"/>
      <c r="KWI1227" s="69"/>
      <c r="KWJ1227" s="69"/>
      <c r="KWK1227" s="69"/>
      <c r="KWL1227" s="107"/>
      <c r="KWM1227" s="2"/>
      <c r="KWN1227" s="15"/>
      <c r="KWO1227" s="15"/>
      <c r="KWP1227" s="80"/>
      <c r="KWQ1227" s="52"/>
      <c r="KWR1227" s="69"/>
      <c r="KWS1227" s="69"/>
      <c r="KWT1227" s="69"/>
      <c r="KWU1227" s="107"/>
      <c r="KWV1227" s="2"/>
      <c r="KWW1227" s="15"/>
      <c r="KWX1227" s="15"/>
      <c r="KWY1227" s="80"/>
      <c r="KWZ1227" s="52"/>
      <c r="KXA1227" s="69"/>
      <c r="KXB1227" s="69"/>
      <c r="KXC1227" s="69"/>
      <c r="KXD1227" s="107"/>
      <c r="KXE1227" s="2"/>
      <c r="KXF1227" s="15"/>
      <c r="KXG1227" s="15"/>
      <c r="KXH1227" s="80"/>
      <c r="KXI1227" s="52"/>
      <c r="KXJ1227" s="69"/>
      <c r="KXK1227" s="69"/>
      <c r="KXL1227" s="69"/>
      <c r="KXM1227" s="107"/>
      <c r="KXN1227" s="2"/>
      <c r="KXO1227" s="15"/>
      <c r="KXP1227" s="15"/>
      <c r="KXQ1227" s="80"/>
      <c r="KXR1227" s="52"/>
      <c r="KXS1227" s="69"/>
      <c r="KXT1227" s="69"/>
      <c r="KXU1227" s="69"/>
      <c r="KXV1227" s="107"/>
      <c r="KXW1227" s="2"/>
      <c r="KXX1227" s="15"/>
      <c r="KXY1227" s="15"/>
      <c r="KXZ1227" s="80"/>
      <c r="KYA1227" s="52"/>
      <c r="KYB1227" s="69"/>
      <c r="KYC1227" s="69"/>
      <c r="KYD1227" s="69"/>
      <c r="KYE1227" s="107"/>
      <c r="KYF1227" s="2"/>
      <c r="KYG1227" s="15"/>
      <c r="KYH1227" s="15"/>
      <c r="KYI1227" s="80"/>
      <c r="KYJ1227" s="52"/>
      <c r="KYK1227" s="69"/>
      <c r="KYL1227" s="69"/>
      <c r="KYM1227" s="69"/>
      <c r="KYN1227" s="107"/>
      <c r="KYO1227" s="2"/>
      <c r="KYP1227" s="15"/>
      <c r="KYQ1227" s="15"/>
      <c r="KYR1227" s="80"/>
      <c r="KYS1227" s="52"/>
      <c r="KYT1227" s="69"/>
      <c r="KYU1227" s="69"/>
      <c r="KYV1227" s="69"/>
      <c r="KYW1227" s="107"/>
      <c r="KYX1227" s="2"/>
      <c r="KYY1227" s="15"/>
      <c r="KYZ1227" s="15"/>
      <c r="KZA1227" s="80"/>
      <c r="KZB1227" s="52"/>
      <c r="KZC1227" s="69"/>
      <c r="KZD1227" s="69"/>
      <c r="KZE1227" s="69"/>
      <c r="KZF1227" s="107"/>
      <c r="KZG1227" s="2"/>
      <c r="KZH1227" s="15"/>
      <c r="KZI1227" s="15"/>
      <c r="KZJ1227" s="80"/>
      <c r="KZK1227" s="52"/>
      <c r="KZL1227" s="69"/>
      <c r="KZM1227" s="69"/>
      <c r="KZN1227" s="69"/>
      <c r="KZO1227" s="107"/>
      <c r="KZP1227" s="2"/>
      <c r="KZQ1227" s="15"/>
      <c r="KZR1227" s="15"/>
      <c r="KZS1227" s="80"/>
      <c r="KZT1227" s="52"/>
      <c r="KZU1227" s="69"/>
      <c r="KZV1227" s="69"/>
      <c r="KZW1227" s="69"/>
      <c r="KZX1227" s="107"/>
      <c r="KZY1227" s="2"/>
      <c r="KZZ1227" s="15"/>
      <c r="LAA1227" s="15"/>
      <c r="LAB1227" s="80"/>
      <c r="LAC1227" s="52"/>
      <c r="LAD1227" s="69"/>
      <c r="LAE1227" s="69"/>
      <c r="LAF1227" s="69"/>
      <c r="LAG1227" s="107"/>
      <c r="LAH1227" s="2"/>
      <c r="LAI1227" s="15"/>
      <c r="LAJ1227" s="15"/>
      <c r="LAK1227" s="80"/>
      <c r="LAL1227" s="52"/>
      <c r="LAM1227" s="69"/>
      <c r="LAN1227" s="69"/>
      <c r="LAO1227" s="69"/>
      <c r="LAP1227" s="107"/>
      <c r="LAQ1227" s="2"/>
      <c r="LAR1227" s="15"/>
      <c r="LAS1227" s="15"/>
      <c r="LAT1227" s="80"/>
      <c r="LAU1227" s="52"/>
      <c r="LAV1227" s="69"/>
      <c r="LAW1227" s="69"/>
      <c r="LAX1227" s="69"/>
      <c r="LAY1227" s="107"/>
      <c r="LAZ1227" s="2"/>
      <c r="LBA1227" s="15"/>
      <c r="LBB1227" s="15"/>
      <c r="LBC1227" s="80"/>
      <c r="LBD1227" s="52"/>
      <c r="LBE1227" s="69"/>
      <c r="LBF1227" s="69"/>
      <c r="LBG1227" s="69"/>
      <c r="LBH1227" s="107"/>
      <c r="LBI1227" s="2"/>
      <c r="LBJ1227" s="15"/>
      <c r="LBK1227" s="15"/>
      <c r="LBL1227" s="80"/>
      <c r="LBM1227" s="52"/>
      <c r="LBN1227" s="69"/>
      <c r="LBO1227" s="69"/>
      <c r="LBP1227" s="69"/>
      <c r="LBQ1227" s="107"/>
      <c r="LBR1227" s="2"/>
      <c r="LBS1227" s="15"/>
      <c r="LBT1227" s="15"/>
      <c r="LBU1227" s="80"/>
      <c r="LBV1227" s="52"/>
      <c r="LBW1227" s="69"/>
      <c r="LBX1227" s="69"/>
      <c r="LBY1227" s="69"/>
      <c r="LBZ1227" s="107"/>
      <c r="LCA1227" s="2"/>
      <c r="LCB1227" s="15"/>
      <c r="LCC1227" s="15"/>
      <c r="LCD1227" s="80"/>
      <c r="LCE1227" s="52"/>
      <c r="LCF1227" s="69"/>
      <c r="LCG1227" s="69"/>
      <c r="LCH1227" s="69"/>
      <c r="LCI1227" s="107"/>
      <c r="LCJ1227" s="2"/>
      <c r="LCK1227" s="15"/>
      <c r="LCL1227" s="15"/>
      <c r="LCM1227" s="80"/>
      <c r="LCN1227" s="52"/>
      <c r="LCO1227" s="69"/>
      <c r="LCP1227" s="69"/>
      <c r="LCQ1227" s="69"/>
      <c r="LCR1227" s="107"/>
      <c r="LCS1227" s="2"/>
      <c r="LCT1227" s="15"/>
      <c r="LCU1227" s="15"/>
      <c r="LCV1227" s="80"/>
      <c r="LCW1227" s="52"/>
      <c r="LCX1227" s="69"/>
      <c r="LCY1227" s="69"/>
      <c r="LCZ1227" s="69"/>
      <c r="LDA1227" s="107"/>
      <c r="LDB1227" s="2"/>
      <c r="LDC1227" s="15"/>
      <c r="LDD1227" s="15"/>
      <c r="LDE1227" s="80"/>
      <c r="LDF1227" s="52"/>
      <c r="LDG1227" s="69"/>
      <c r="LDH1227" s="69"/>
      <c r="LDI1227" s="69"/>
      <c r="LDJ1227" s="107"/>
      <c r="LDK1227" s="2"/>
      <c r="LDL1227" s="15"/>
      <c r="LDM1227" s="15"/>
      <c r="LDN1227" s="80"/>
      <c r="LDO1227" s="52"/>
      <c r="LDP1227" s="69"/>
      <c r="LDQ1227" s="69"/>
      <c r="LDR1227" s="69"/>
      <c r="LDS1227" s="107"/>
      <c r="LDT1227" s="2"/>
      <c r="LDU1227" s="15"/>
      <c r="LDV1227" s="15"/>
      <c r="LDW1227" s="80"/>
      <c r="LDX1227" s="52"/>
      <c r="LDY1227" s="69"/>
      <c r="LDZ1227" s="69"/>
      <c r="LEA1227" s="69"/>
      <c r="LEB1227" s="107"/>
      <c r="LEC1227" s="2"/>
      <c r="LED1227" s="15"/>
      <c r="LEE1227" s="15"/>
      <c r="LEF1227" s="80"/>
      <c r="LEG1227" s="52"/>
      <c r="LEH1227" s="69"/>
      <c r="LEI1227" s="69"/>
      <c r="LEJ1227" s="69"/>
      <c r="LEK1227" s="107"/>
      <c r="LEL1227" s="2"/>
      <c r="LEM1227" s="15"/>
      <c r="LEN1227" s="15"/>
      <c r="LEO1227" s="80"/>
      <c r="LEP1227" s="52"/>
      <c r="LEQ1227" s="69"/>
      <c r="LER1227" s="69"/>
      <c r="LES1227" s="69"/>
      <c r="LET1227" s="107"/>
      <c r="LEU1227" s="2"/>
      <c r="LEV1227" s="15"/>
      <c r="LEW1227" s="15"/>
      <c r="LEX1227" s="80"/>
      <c r="LEY1227" s="52"/>
      <c r="LEZ1227" s="69"/>
      <c r="LFA1227" s="69"/>
      <c r="LFB1227" s="69"/>
      <c r="LFC1227" s="107"/>
      <c r="LFD1227" s="2"/>
      <c r="LFE1227" s="15"/>
      <c r="LFF1227" s="15"/>
      <c r="LFG1227" s="80"/>
      <c r="LFH1227" s="52"/>
      <c r="LFI1227" s="69"/>
      <c r="LFJ1227" s="69"/>
      <c r="LFK1227" s="69"/>
      <c r="LFL1227" s="107"/>
      <c r="LFM1227" s="2"/>
      <c r="LFN1227" s="15"/>
      <c r="LFO1227" s="15"/>
      <c r="LFP1227" s="80"/>
      <c r="LFQ1227" s="52"/>
      <c r="LFR1227" s="69"/>
      <c r="LFS1227" s="69"/>
      <c r="LFT1227" s="69"/>
      <c r="LFU1227" s="107"/>
      <c r="LFV1227" s="2"/>
      <c r="LFW1227" s="15"/>
      <c r="LFX1227" s="15"/>
      <c r="LFY1227" s="80"/>
      <c r="LFZ1227" s="52"/>
      <c r="LGA1227" s="69"/>
      <c r="LGB1227" s="69"/>
      <c r="LGC1227" s="69"/>
      <c r="LGD1227" s="107"/>
      <c r="LGE1227" s="2"/>
      <c r="LGF1227" s="15"/>
      <c r="LGG1227" s="15"/>
      <c r="LGH1227" s="80"/>
      <c r="LGI1227" s="52"/>
      <c r="LGJ1227" s="69"/>
      <c r="LGK1227" s="69"/>
      <c r="LGL1227" s="69"/>
      <c r="LGM1227" s="107"/>
      <c r="LGN1227" s="2"/>
      <c r="LGO1227" s="15"/>
      <c r="LGP1227" s="15"/>
      <c r="LGQ1227" s="80"/>
      <c r="LGR1227" s="52"/>
      <c r="LGS1227" s="69"/>
      <c r="LGT1227" s="69"/>
      <c r="LGU1227" s="69"/>
      <c r="LGV1227" s="107"/>
      <c r="LGW1227" s="2"/>
      <c r="LGX1227" s="15"/>
      <c r="LGY1227" s="15"/>
      <c r="LGZ1227" s="80"/>
      <c r="LHA1227" s="52"/>
      <c r="LHB1227" s="69"/>
      <c r="LHC1227" s="69"/>
      <c r="LHD1227" s="69"/>
      <c r="LHE1227" s="107"/>
      <c r="LHF1227" s="2"/>
      <c r="LHG1227" s="15"/>
      <c r="LHH1227" s="15"/>
      <c r="LHI1227" s="80"/>
      <c r="LHJ1227" s="52"/>
      <c r="LHK1227" s="69"/>
      <c r="LHL1227" s="69"/>
      <c r="LHM1227" s="69"/>
      <c r="LHN1227" s="107"/>
      <c r="LHO1227" s="2"/>
      <c r="LHP1227" s="15"/>
      <c r="LHQ1227" s="15"/>
      <c r="LHR1227" s="80"/>
      <c r="LHS1227" s="52"/>
      <c r="LHT1227" s="69"/>
      <c r="LHU1227" s="69"/>
      <c r="LHV1227" s="69"/>
      <c r="LHW1227" s="107"/>
      <c r="LHX1227" s="2"/>
      <c r="LHY1227" s="15"/>
      <c r="LHZ1227" s="15"/>
      <c r="LIA1227" s="80"/>
      <c r="LIB1227" s="52"/>
      <c r="LIC1227" s="69"/>
      <c r="LID1227" s="69"/>
      <c r="LIE1227" s="69"/>
      <c r="LIF1227" s="107"/>
      <c r="LIG1227" s="2"/>
      <c r="LIH1227" s="15"/>
      <c r="LII1227" s="15"/>
      <c r="LIJ1227" s="80"/>
      <c r="LIK1227" s="52"/>
      <c r="LIL1227" s="69"/>
      <c r="LIM1227" s="69"/>
      <c r="LIN1227" s="69"/>
      <c r="LIO1227" s="107"/>
      <c r="LIP1227" s="2"/>
      <c r="LIQ1227" s="15"/>
      <c r="LIR1227" s="15"/>
      <c r="LIS1227" s="80"/>
      <c r="LIT1227" s="52"/>
      <c r="LIU1227" s="69"/>
      <c r="LIV1227" s="69"/>
      <c r="LIW1227" s="69"/>
      <c r="LIX1227" s="107"/>
      <c r="LIY1227" s="2"/>
      <c r="LIZ1227" s="15"/>
      <c r="LJA1227" s="15"/>
      <c r="LJB1227" s="80"/>
      <c r="LJC1227" s="52"/>
      <c r="LJD1227" s="69"/>
      <c r="LJE1227" s="69"/>
      <c r="LJF1227" s="69"/>
      <c r="LJG1227" s="107"/>
      <c r="LJH1227" s="2"/>
      <c r="LJI1227" s="15"/>
      <c r="LJJ1227" s="15"/>
      <c r="LJK1227" s="80"/>
      <c r="LJL1227" s="52"/>
      <c r="LJM1227" s="69"/>
      <c r="LJN1227" s="69"/>
      <c r="LJO1227" s="69"/>
      <c r="LJP1227" s="107"/>
      <c r="LJQ1227" s="2"/>
      <c r="LJR1227" s="15"/>
      <c r="LJS1227" s="15"/>
      <c r="LJT1227" s="80"/>
      <c r="LJU1227" s="52"/>
      <c r="LJV1227" s="69"/>
      <c r="LJW1227" s="69"/>
      <c r="LJX1227" s="69"/>
      <c r="LJY1227" s="107"/>
      <c r="LJZ1227" s="2"/>
      <c r="LKA1227" s="15"/>
      <c r="LKB1227" s="15"/>
      <c r="LKC1227" s="80"/>
      <c r="LKD1227" s="52"/>
      <c r="LKE1227" s="69"/>
      <c r="LKF1227" s="69"/>
      <c r="LKG1227" s="69"/>
      <c r="LKH1227" s="107"/>
      <c r="LKI1227" s="2"/>
      <c r="LKJ1227" s="15"/>
      <c r="LKK1227" s="15"/>
      <c r="LKL1227" s="80"/>
      <c r="LKM1227" s="52"/>
      <c r="LKN1227" s="69"/>
      <c r="LKO1227" s="69"/>
      <c r="LKP1227" s="69"/>
      <c r="LKQ1227" s="107"/>
      <c r="LKR1227" s="2"/>
      <c r="LKS1227" s="15"/>
      <c r="LKT1227" s="15"/>
      <c r="LKU1227" s="80"/>
      <c r="LKV1227" s="52"/>
      <c r="LKW1227" s="69"/>
      <c r="LKX1227" s="69"/>
      <c r="LKY1227" s="69"/>
      <c r="LKZ1227" s="107"/>
      <c r="LLA1227" s="2"/>
      <c r="LLB1227" s="15"/>
      <c r="LLC1227" s="15"/>
      <c r="LLD1227" s="80"/>
      <c r="LLE1227" s="52"/>
      <c r="LLF1227" s="69"/>
      <c r="LLG1227" s="69"/>
      <c r="LLH1227" s="69"/>
      <c r="LLI1227" s="107"/>
      <c r="LLJ1227" s="2"/>
      <c r="LLK1227" s="15"/>
      <c r="LLL1227" s="15"/>
      <c r="LLM1227" s="80"/>
      <c r="LLN1227" s="52"/>
      <c r="LLO1227" s="69"/>
      <c r="LLP1227" s="69"/>
      <c r="LLQ1227" s="69"/>
      <c r="LLR1227" s="107"/>
      <c r="LLS1227" s="2"/>
      <c r="LLT1227" s="15"/>
      <c r="LLU1227" s="15"/>
      <c r="LLV1227" s="80"/>
      <c r="LLW1227" s="52"/>
      <c r="LLX1227" s="69"/>
      <c r="LLY1227" s="69"/>
      <c r="LLZ1227" s="69"/>
      <c r="LMA1227" s="107"/>
      <c r="LMB1227" s="2"/>
      <c r="LMC1227" s="15"/>
      <c r="LMD1227" s="15"/>
      <c r="LME1227" s="80"/>
      <c r="LMF1227" s="52"/>
      <c r="LMG1227" s="69"/>
      <c r="LMH1227" s="69"/>
      <c r="LMI1227" s="69"/>
      <c r="LMJ1227" s="107"/>
      <c r="LMK1227" s="2"/>
      <c r="LML1227" s="15"/>
      <c r="LMM1227" s="15"/>
      <c r="LMN1227" s="80"/>
      <c r="LMO1227" s="52"/>
      <c r="LMP1227" s="69"/>
      <c r="LMQ1227" s="69"/>
      <c r="LMR1227" s="69"/>
      <c r="LMS1227" s="107"/>
      <c r="LMT1227" s="2"/>
      <c r="LMU1227" s="15"/>
      <c r="LMV1227" s="15"/>
      <c r="LMW1227" s="80"/>
      <c r="LMX1227" s="52"/>
      <c r="LMY1227" s="69"/>
      <c r="LMZ1227" s="69"/>
      <c r="LNA1227" s="69"/>
      <c r="LNB1227" s="107"/>
      <c r="LNC1227" s="2"/>
      <c r="LND1227" s="15"/>
      <c r="LNE1227" s="15"/>
      <c r="LNF1227" s="80"/>
      <c r="LNG1227" s="52"/>
      <c r="LNH1227" s="69"/>
      <c r="LNI1227" s="69"/>
      <c r="LNJ1227" s="69"/>
      <c r="LNK1227" s="107"/>
      <c r="LNL1227" s="2"/>
      <c r="LNM1227" s="15"/>
      <c r="LNN1227" s="15"/>
      <c r="LNO1227" s="80"/>
      <c r="LNP1227" s="52"/>
      <c r="LNQ1227" s="69"/>
      <c r="LNR1227" s="69"/>
      <c r="LNS1227" s="69"/>
      <c r="LNT1227" s="107"/>
      <c r="LNU1227" s="2"/>
      <c r="LNV1227" s="15"/>
      <c r="LNW1227" s="15"/>
      <c r="LNX1227" s="80"/>
      <c r="LNY1227" s="52"/>
      <c r="LNZ1227" s="69"/>
      <c r="LOA1227" s="69"/>
      <c r="LOB1227" s="69"/>
      <c r="LOC1227" s="107"/>
      <c r="LOD1227" s="2"/>
      <c r="LOE1227" s="15"/>
      <c r="LOF1227" s="15"/>
      <c r="LOG1227" s="80"/>
      <c r="LOH1227" s="52"/>
      <c r="LOI1227" s="69"/>
      <c r="LOJ1227" s="69"/>
      <c r="LOK1227" s="69"/>
      <c r="LOL1227" s="107"/>
      <c r="LOM1227" s="2"/>
      <c r="LON1227" s="15"/>
      <c r="LOO1227" s="15"/>
      <c r="LOP1227" s="80"/>
      <c r="LOQ1227" s="52"/>
      <c r="LOR1227" s="69"/>
      <c r="LOS1227" s="69"/>
      <c r="LOT1227" s="69"/>
      <c r="LOU1227" s="107"/>
      <c r="LOV1227" s="2"/>
      <c r="LOW1227" s="15"/>
      <c r="LOX1227" s="15"/>
      <c r="LOY1227" s="80"/>
      <c r="LOZ1227" s="52"/>
      <c r="LPA1227" s="69"/>
      <c r="LPB1227" s="69"/>
      <c r="LPC1227" s="69"/>
      <c r="LPD1227" s="107"/>
      <c r="LPE1227" s="2"/>
      <c r="LPF1227" s="15"/>
      <c r="LPG1227" s="15"/>
      <c r="LPH1227" s="80"/>
      <c r="LPI1227" s="52"/>
      <c r="LPJ1227" s="69"/>
      <c r="LPK1227" s="69"/>
      <c r="LPL1227" s="69"/>
      <c r="LPM1227" s="107"/>
      <c r="LPN1227" s="2"/>
      <c r="LPO1227" s="15"/>
      <c r="LPP1227" s="15"/>
      <c r="LPQ1227" s="80"/>
      <c r="LPR1227" s="52"/>
      <c r="LPS1227" s="69"/>
      <c r="LPT1227" s="69"/>
      <c r="LPU1227" s="69"/>
      <c r="LPV1227" s="107"/>
      <c r="LPW1227" s="2"/>
      <c r="LPX1227" s="15"/>
      <c r="LPY1227" s="15"/>
      <c r="LPZ1227" s="80"/>
      <c r="LQA1227" s="52"/>
      <c r="LQB1227" s="69"/>
      <c r="LQC1227" s="69"/>
      <c r="LQD1227" s="69"/>
      <c r="LQE1227" s="107"/>
      <c r="LQF1227" s="2"/>
      <c r="LQG1227" s="15"/>
      <c r="LQH1227" s="15"/>
      <c r="LQI1227" s="80"/>
      <c r="LQJ1227" s="52"/>
      <c r="LQK1227" s="69"/>
      <c r="LQL1227" s="69"/>
      <c r="LQM1227" s="69"/>
      <c r="LQN1227" s="107"/>
      <c r="LQO1227" s="2"/>
      <c r="LQP1227" s="15"/>
      <c r="LQQ1227" s="15"/>
      <c r="LQR1227" s="80"/>
      <c r="LQS1227" s="52"/>
      <c r="LQT1227" s="69"/>
      <c r="LQU1227" s="69"/>
      <c r="LQV1227" s="69"/>
      <c r="LQW1227" s="107"/>
      <c r="LQX1227" s="2"/>
      <c r="LQY1227" s="15"/>
      <c r="LQZ1227" s="15"/>
      <c r="LRA1227" s="80"/>
      <c r="LRB1227" s="52"/>
      <c r="LRC1227" s="69"/>
      <c r="LRD1227" s="69"/>
      <c r="LRE1227" s="69"/>
      <c r="LRF1227" s="107"/>
      <c r="LRG1227" s="2"/>
      <c r="LRH1227" s="15"/>
      <c r="LRI1227" s="15"/>
      <c r="LRJ1227" s="80"/>
      <c r="LRK1227" s="52"/>
      <c r="LRL1227" s="69"/>
      <c r="LRM1227" s="69"/>
      <c r="LRN1227" s="69"/>
      <c r="LRO1227" s="107"/>
      <c r="LRP1227" s="2"/>
      <c r="LRQ1227" s="15"/>
      <c r="LRR1227" s="15"/>
      <c r="LRS1227" s="80"/>
      <c r="LRT1227" s="52"/>
      <c r="LRU1227" s="69"/>
      <c r="LRV1227" s="69"/>
      <c r="LRW1227" s="69"/>
      <c r="LRX1227" s="107"/>
      <c r="LRY1227" s="2"/>
      <c r="LRZ1227" s="15"/>
      <c r="LSA1227" s="15"/>
      <c r="LSB1227" s="80"/>
      <c r="LSC1227" s="52"/>
      <c r="LSD1227" s="69"/>
      <c r="LSE1227" s="69"/>
      <c r="LSF1227" s="69"/>
      <c r="LSG1227" s="107"/>
      <c r="LSH1227" s="2"/>
      <c r="LSI1227" s="15"/>
      <c r="LSJ1227" s="15"/>
      <c r="LSK1227" s="80"/>
      <c r="LSL1227" s="52"/>
      <c r="LSM1227" s="69"/>
      <c r="LSN1227" s="69"/>
      <c r="LSO1227" s="69"/>
      <c r="LSP1227" s="107"/>
      <c r="LSQ1227" s="2"/>
      <c r="LSR1227" s="15"/>
      <c r="LSS1227" s="15"/>
      <c r="LST1227" s="80"/>
      <c r="LSU1227" s="52"/>
      <c r="LSV1227" s="69"/>
      <c r="LSW1227" s="69"/>
      <c r="LSX1227" s="69"/>
      <c r="LSY1227" s="107"/>
      <c r="LSZ1227" s="2"/>
      <c r="LTA1227" s="15"/>
      <c r="LTB1227" s="15"/>
      <c r="LTC1227" s="80"/>
      <c r="LTD1227" s="52"/>
      <c r="LTE1227" s="69"/>
      <c r="LTF1227" s="69"/>
      <c r="LTG1227" s="69"/>
      <c r="LTH1227" s="107"/>
      <c r="LTI1227" s="2"/>
      <c r="LTJ1227" s="15"/>
      <c r="LTK1227" s="15"/>
      <c r="LTL1227" s="80"/>
      <c r="LTM1227" s="52"/>
      <c r="LTN1227" s="69"/>
      <c r="LTO1227" s="69"/>
      <c r="LTP1227" s="69"/>
      <c r="LTQ1227" s="107"/>
      <c r="LTR1227" s="2"/>
      <c r="LTS1227" s="15"/>
      <c r="LTT1227" s="15"/>
      <c r="LTU1227" s="80"/>
      <c r="LTV1227" s="52"/>
      <c r="LTW1227" s="69"/>
      <c r="LTX1227" s="69"/>
      <c r="LTY1227" s="69"/>
      <c r="LTZ1227" s="107"/>
      <c r="LUA1227" s="2"/>
      <c r="LUB1227" s="15"/>
      <c r="LUC1227" s="15"/>
      <c r="LUD1227" s="80"/>
      <c r="LUE1227" s="52"/>
      <c r="LUF1227" s="69"/>
      <c r="LUG1227" s="69"/>
      <c r="LUH1227" s="69"/>
      <c r="LUI1227" s="107"/>
      <c r="LUJ1227" s="2"/>
      <c r="LUK1227" s="15"/>
      <c r="LUL1227" s="15"/>
      <c r="LUM1227" s="80"/>
      <c r="LUN1227" s="52"/>
      <c r="LUO1227" s="69"/>
      <c r="LUP1227" s="69"/>
      <c r="LUQ1227" s="69"/>
      <c r="LUR1227" s="107"/>
      <c r="LUS1227" s="2"/>
      <c r="LUT1227" s="15"/>
      <c r="LUU1227" s="15"/>
      <c r="LUV1227" s="80"/>
      <c r="LUW1227" s="52"/>
      <c r="LUX1227" s="69"/>
      <c r="LUY1227" s="69"/>
      <c r="LUZ1227" s="69"/>
      <c r="LVA1227" s="107"/>
      <c r="LVB1227" s="2"/>
      <c r="LVC1227" s="15"/>
      <c r="LVD1227" s="15"/>
      <c r="LVE1227" s="80"/>
      <c r="LVF1227" s="52"/>
      <c r="LVG1227" s="69"/>
      <c r="LVH1227" s="69"/>
      <c r="LVI1227" s="69"/>
      <c r="LVJ1227" s="107"/>
      <c r="LVK1227" s="2"/>
      <c r="LVL1227" s="15"/>
      <c r="LVM1227" s="15"/>
      <c r="LVN1227" s="80"/>
      <c r="LVO1227" s="52"/>
      <c r="LVP1227" s="69"/>
      <c r="LVQ1227" s="69"/>
      <c r="LVR1227" s="69"/>
      <c r="LVS1227" s="107"/>
      <c r="LVT1227" s="2"/>
      <c r="LVU1227" s="15"/>
      <c r="LVV1227" s="15"/>
      <c r="LVW1227" s="80"/>
      <c r="LVX1227" s="52"/>
      <c r="LVY1227" s="69"/>
      <c r="LVZ1227" s="69"/>
      <c r="LWA1227" s="69"/>
      <c r="LWB1227" s="107"/>
      <c r="LWC1227" s="2"/>
      <c r="LWD1227" s="15"/>
      <c r="LWE1227" s="15"/>
      <c r="LWF1227" s="80"/>
      <c r="LWG1227" s="52"/>
      <c r="LWH1227" s="69"/>
      <c r="LWI1227" s="69"/>
      <c r="LWJ1227" s="69"/>
      <c r="LWK1227" s="107"/>
      <c r="LWL1227" s="2"/>
      <c r="LWM1227" s="15"/>
      <c r="LWN1227" s="15"/>
      <c r="LWO1227" s="80"/>
      <c r="LWP1227" s="52"/>
      <c r="LWQ1227" s="69"/>
      <c r="LWR1227" s="69"/>
      <c r="LWS1227" s="69"/>
      <c r="LWT1227" s="107"/>
      <c r="LWU1227" s="2"/>
      <c r="LWV1227" s="15"/>
      <c r="LWW1227" s="15"/>
      <c r="LWX1227" s="80"/>
      <c r="LWY1227" s="52"/>
      <c r="LWZ1227" s="69"/>
      <c r="LXA1227" s="69"/>
      <c r="LXB1227" s="69"/>
      <c r="LXC1227" s="107"/>
      <c r="LXD1227" s="2"/>
      <c r="LXE1227" s="15"/>
      <c r="LXF1227" s="15"/>
      <c r="LXG1227" s="80"/>
      <c r="LXH1227" s="52"/>
      <c r="LXI1227" s="69"/>
      <c r="LXJ1227" s="69"/>
      <c r="LXK1227" s="69"/>
      <c r="LXL1227" s="107"/>
      <c r="LXM1227" s="2"/>
      <c r="LXN1227" s="15"/>
      <c r="LXO1227" s="15"/>
      <c r="LXP1227" s="80"/>
      <c r="LXQ1227" s="52"/>
      <c r="LXR1227" s="69"/>
      <c r="LXS1227" s="69"/>
      <c r="LXT1227" s="69"/>
      <c r="LXU1227" s="107"/>
      <c r="LXV1227" s="2"/>
      <c r="LXW1227" s="15"/>
      <c r="LXX1227" s="15"/>
      <c r="LXY1227" s="80"/>
      <c r="LXZ1227" s="52"/>
      <c r="LYA1227" s="69"/>
      <c r="LYB1227" s="69"/>
      <c r="LYC1227" s="69"/>
      <c r="LYD1227" s="107"/>
      <c r="LYE1227" s="2"/>
      <c r="LYF1227" s="15"/>
      <c r="LYG1227" s="15"/>
      <c r="LYH1227" s="80"/>
      <c r="LYI1227" s="52"/>
      <c r="LYJ1227" s="69"/>
      <c r="LYK1227" s="69"/>
      <c r="LYL1227" s="69"/>
      <c r="LYM1227" s="107"/>
      <c r="LYN1227" s="2"/>
      <c r="LYO1227" s="15"/>
      <c r="LYP1227" s="15"/>
      <c r="LYQ1227" s="80"/>
      <c r="LYR1227" s="52"/>
      <c r="LYS1227" s="69"/>
      <c r="LYT1227" s="69"/>
      <c r="LYU1227" s="69"/>
      <c r="LYV1227" s="107"/>
      <c r="LYW1227" s="2"/>
      <c r="LYX1227" s="15"/>
      <c r="LYY1227" s="15"/>
      <c r="LYZ1227" s="80"/>
      <c r="LZA1227" s="52"/>
      <c r="LZB1227" s="69"/>
      <c r="LZC1227" s="69"/>
      <c r="LZD1227" s="69"/>
      <c r="LZE1227" s="107"/>
      <c r="LZF1227" s="2"/>
      <c r="LZG1227" s="15"/>
      <c r="LZH1227" s="15"/>
      <c r="LZI1227" s="80"/>
      <c r="LZJ1227" s="52"/>
      <c r="LZK1227" s="69"/>
      <c r="LZL1227" s="69"/>
      <c r="LZM1227" s="69"/>
      <c r="LZN1227" s="107"/>
      <c r="LZO1227" s="2"/>
      <c r="LZP1227" s="15"/>
      <c r="LZQ1227" s="15"/>
      <c r="LZR1227" s="80"/>
      <c r="LZS1227" s="52"/>
      <c r="LZT1227" s="69"/>
      <c r="LZU1227" s="69"/>
      <c r="LZV1227" s="69"/>
      <c r="LZW1227" s="107"/>
      <c r="LZX1227" s="2"/>
      <c r="LZY1227" s="15"/>
      <c r="LZZ1227" s="15"/>
      <c r="MAA1227" s="80"/>
      <c r="MAB1227" s="52"/>
      <c r="MAC1227" s="69"/>
      <c r="MAD1227" s="69"/>
      <c r="MAE1227" s="69"/>
      <c r="MAF1227" s="107"/>
      <c r="MAG1227" s="2"/>
      <c r="MAH1227" s="15"/>
      <c r="MAI1227" s="15"/>
      <c r="MAJ1227" s="80"/>
      <c r="MAK1227" s="52"/>
      <c r="MAL1227" s="69"/>
      <c r="MAM1227" s="69"/>
      <c r="MAN1227" s="69"/>
      <c r="MAO1227" s="107"/>
      <c r="MAP1227" s="2"/>
      <c r="MAQ1227" s="15"/>
      <c r="MAR1227" s="15"/>
      <c r="MAS1227" s="80"/>
      <c r="MAT1227" s="52"/>
      <c r="MAU1227" s="69"/>
      <c r="MAV1227" s="69"/>
      <c r="MAW1227" s="69"/>
      <c r="MAX1227" s="107"/>
      <c r="MAY1227" s="2"/>
      <c r="MAZ1227" s="15"/>
      <c r="MBA1227" s="15"/>
      <c r="MBB1227" s="80"/>
      <c r="MBC1227" s="52"/>
      <c r="MBD1227" s="69"/>
      <c r="MBE1227" s="69"/>
      <c r="MBF1227" s="69"/>
      <c r="MBG1227" s="107"/>
      <c r="MBH1227" s="2"/>
      <c r="MBI1227" s="15"/>
      <c r="MBJ1227" s="15"/>
      <c r="MBK1227" s="80"/>
      <c r="MBL1227" s="52"/>
      <c r="MBM1227" s="69"/>
      <c r="MBN1227" s="69"/>
      <c r="MBO1227" s="69"/>
      <c r="MBP1227" s="107"/>
      <c r="MBQ1227" s="2"/>
      <c r="MBR1227" s="15"/>
      <c r="MBS1227" s="15"/>
      <c r="MBT1227" s="80"/>
      <c r="MBU1227" s="52"/>
      <c r="MBV1227" s="69"/>
      <c r="MBW1227" s="69"/>
      <c r="MBX1227" s="69"/>
      <c r="MBY1227" s="107"/>
      <c r="MBZ1227" s="2"/>
      <c r="MCA1227" s="15"/>
      <c r="MCB1227" s="15"/>
      <c r="MCC1227" s="80"/>
      <c r="MCD1227" s="52"/>
      <c r="MCE1227" s="69"/>
      <c r="MCF1227" s="69"/>
      <c r="MCG1227" s="69"/>
      <c r="MCH1227" s="107"/>
      <c r="MCI1227" s="2"/>
      <c r="MCJ1227" s="15"/>
      <c r="MCK1227" s="15"/>
      <c r="MCL1227" s="80"/>
      <c r="MCM1227" s="52"/>
      <c r="MCN1227" s="69"/>
      <c r="MCO1227" s="69"/>
      <c r="MCP1227" s="69"/>
      <c r="MCQ1227" s="107"/>
      <c r="MCR1227" s="2"/>
      <c r="MCS1227" s="15"/>
      <c r="MCT1227" s="15"/>
      <c r="MCU1227" s="80"/>
      <c r="MCV1227" s="52"/>
      <c r="MCW1227" s="69"/>
      <c r="MCX1227" s="69"/>
      <c r="MCY1227" s="69"/>
      <c r="MCZ1227" s="107"/>
      <c r="MDA1227" s="2"/>
      <c r="MDB1227" s="15"/>
      <c r="MDC1227" s="15"/>
      <c r="MDD1227" s="80"/>
      <c r="MDE1227" s="52"/>
      <c r="MDF1227" s="69"/>
      <c r="MDG1227" s="69"/>
      <c r="MDH1227" s="69"/>
      <c r="MDI1227" s="107"/>
      <c r="MDJ1227" s="2"/>
      <c r="MDK1227" s="15"/>
      <c r="MDL1227" s="15"/>
      <c r="MDM1227" s="80"/>
      <c r="MDN1227" s="52"/>
      <c r="MDO1227" s="69"/>
      <c r="MDP1227" s="69"/>
      <c r="MDQ1227" s="69"/>
      <c r="MDR1227" s="107"/>
      <c r="MDS1227" s="2"/>
      <c r="MDT1227" s="15"/>
      <c r="MDU1227" s="15"/>
      <c r="MDV1227" s="80"/>
      <c r="MDW1227" s="52"/>
      <c r="MDX1227" s="69"/>
      <c r="MDY1227" s="69"/>
      <c r="MDZ1227" s="69"/>
      <c r="MEA1227" s="107"/>
      <c r="MEB1227" s="2"/>
      <c r="MEC1227" s="15"/>
      <c r="MED1227" s="15"/>
      <c r="MEE1227" s="80"/>
      <c r="MEF1227" s="52"/>
      <c r="MEG1227" s="69"/>
      <c r="MEH1227" s="69"/>
      <c r="MEI1227" s="69"/>
      <c r="MEJ1227" s="107"/>
      <c r="MEK1227" s="2"/>
      <c r="MEL1227" s="15"/>
      <c r="MEM1227" s="15"/>
      <c r="MEN1227" s="80"/>
      <c r="MEO1227" s="52"/>
      <c r="MEP1227" s="69"/>
      <c r="MEQ1227" s="69"/>
      <c r="MER1227" s="69"/>
      <c r="MES1227" s="107"/>
      <c r="MET1227" s="2"/>
      <c r="MEU1227" s="15"/>
      <c r="MEV1227" s="15"/>
      <c r="MEW1227" s="80"/>
      <c r="MEX1227" s="52"/>
      <c r="MEY1227" s="69"/>
      <c r="MEZ1227" s="69"/>
      <c r="MFA1227" s="69"/>
      <c r="MFB1227" s="107"/>
      <c r="MFC1227" s="2"/>
      <c r="MFD1227" s="15"/>
      <c r="MFE1227" s="15"/>
      <c r="MFF1227" s="80"/>
      <c r="MFG1227" s="52"/>
      <c r="MFH1227" s="69"/>
      <c r="MFI1227" s="69"/>
      <c r="MFJ1227" s="69"/>
      <c r="MFK1227" s="107"/>
      <c r="MFL1227" s="2"/>
      <c r="MFM1227" s="15"/>
      <c r="MFN1227" s="15"/>
      <c r="MFO1227" s="80"/>
      <c r="MFP1227" s="52"/>
      <c r="MFQ1227" s="69"/>
      <c r="MFR1227" s="69"/>
      <c r="MFS1227" s="69"/>
      <c r="MFT1227" s="107"/>
      <c r="MFU1227" s="2"/>
      <c r="MFV1227" s="15"/>
      <c r="MFW1227" s="15"/>
      <c r="MFX1227" s="80"/>
      <c r="MFY1227" s="52"/>
      <c r="MFZ1227" s="69"/>
      <c r="MGA1227" s="69"/>
      <c r="MGB1227" s="69"/>
      <c r="MGC1227" s="107"/>
      <c r="MGD1227" s="2"/>
      <c r="MGE1227" s="15"/>
      <c r="MGF1227" s="15"/>
      <c r="MGG1227" s="80"/>
      <c r="MGH1227" s="52"/>
      <c r="MGI1227" s="69"/>
      <c r="MGJ1227" s="69"/>
      <c r="MGK1227" s="69"/>
      <c r="MGL1227" s="107"/>
      <c r="MGM1227" s="2"/>
      <c r="MGN1227" s="15"/>
      <c r="MGO1227" s="15"/>
      <c r="MGP1227" s="80"/>
      <c r="MGQ1227" s="52"/>
      <c r="MGR1227" s="69"/>
      <c r="MGS1227" s="69"/>
      <c r="MGT1227" s="69"/>
      <c r="MGU1227" s="107"/>
      <c r="MGV1227" s="2"/>
      <c r="MGW1227" s="15"/>
      <c r="MGX1227" s="15"/>
      <c r="MGY1227" s="80"/>
      <c r="MGZ1227" s="52"/>
      <c r="MHA1227" s="69"/>
      <c r="MHB1227" s="69"/>
      <c r="MHC1227" s="69"/>
      <c r="MHD1227" s="107"/>
      <c r="MHE1227" s="2"/>
      <c r="MHF1227" s="15"/>
      <c r="MHG1227" s="15"/>
      <c r="MHH1227" s="80"/>
      <c r="MHI1227" s="52"/>
      <c r="MHJ1227" s="69"/>
      <c r="MHK1227" s="69"/>
      <c r="MHL1227" s="69"/>
      <c r="MHM1227" s="107"/>
      <c r="MHN1227" s="2"/>
      <c r="MHO1227" s="15"/>
      <c r="MHP1227" s="15"/>
      <c r="MHQ1227" s="80"/>
      <c r="MHR1227" s="52"/>
      <c r="MHS1227" s="69"/>
      <c r="MHT1227" s="69"/>
      <c r="MHU1227" s="69"/>
      <c r="MHV1227" s="107"/>
      <c r="MHW1227" s="2"/>
      <c r="MHX1227" s="15"/>
      <c r="MHY1227" s="15"/>
      <c r="MHZ1227" s="80"/>
      <c r="MIA1227" s="52"/>
      <c r="MIB1227" s="69"/>
      <c r="MIC1227" s="69"/>
      <c r="MID1227" s="69"/>
      <c r="MIE1227" s="107"/>
      <c r="MIF1227" s="2"/>
      <c r="MIG1227" s="15"/>
      <c r="MIH1227" s="15"/>
      <c r="MII1227" s="80"/>
      <c r="MIJ1227" s="52"/>
      <c r="MIK1227" s="69"/>
      <c r="MIL1227" s="69"/>
      <c r="MIM1227" s="69"/>
      <c r="MIN1227" s="107"/>
      <c r="MIO1227" s="2"/>
      <c r="MIP1227" s="15"/>
      <c r="MIQ1227" s="15"/>
      <c r="MIR1227" s="80"/>
      <c r="MIS1227" s="52"/>
      <c r="MIT1227" s="69"/>
      <c r="MIU1227" s="69"/>
      <c r="MIV1227" s="69"/>
      <c r="MIW1227" s="107"/>
      <c r="MIX1227" s="2"/>
      <c r="MIY1227" s="15"/>
      <c r="MIZ1227" s="15"/>
      <c r="MJA1227" s="80"/>
      <c r="MJB1227" s="52"/>
      <c r="MJC1227" s="69"/>
      <c r="MJD1227" s="69"/>
      <c r="MJE1227" s="69"/>
      <c r="MJF1227" s="107"/>
      <c r="MJG1227" s="2"/>
      <c r="MJH1227" s="15"/>
      <c r="MJI1227" s="15"/>
      <c r="MJJ1227" s="80"/>
      <c r="MJK1227" s="52"/>
      <c r="MJL1227" s="69"/>
      <c r="MJM1227" s="69"/>
      <c r="MJN1227" s="69"/>
      <c r="MJO1227" s="107"/>
      <c r="MJP1227" s="2"/>
      <c r="MJQ1227" s="15"/>
      <c r="MJR1227" s="15"/>
      <c r="MJS1227" s="80"/>
      <c r="MJT1227" s="52"/>
      <c r="MJU1227" s="69"/>
      <c r="MJV1227" s="69"/>
      <c r="MJW1227" s="69"/>
      <c r="MJX1227" s="107"/>
      <c r="MJY1227" s="2"/>
      <c r="MJZ1227" s="15"/>
      <c r="MKA1227" s="15"/>
      <c r="MKB1227" s="80"/>
      <c r="MKC1227" s="52"/>
      <c r="MKD1227" s="69"/>
      <c r="MKE1227" s="69"/>
      <c r="MKF1227" s="69"/>
      <c r="MKG1227" s="107"/>
      <c r="MKH1227" s="2"/>
      <c r="MKI1227" s="15"/>
      <c r="MKJ1227" s="15"/>
      <c r="MKK1227" s="80"/>
      <c r="MKL1227" s="52"/>
      <c r="MKM1227" s="69"/>
      <c r="MKN1227" s="69"/>
      <c r="MKO1227" s="69"/>
      <c r="MKP1227" s="107"/>
      <c r="MKQ1227" s="2"/>
      <c r="MKR1227" s="15"/>
      <c r="MKS1227" s="15"/>
      <c r="MKT1227" s="80"/>
      <c r="MKU1227" s="52"/>
      <c r="MKV1227" s="69"/>
      <c r="MKW1227" s="69"/>
      <c r="MKX1227" s="69"/>
      <c r="MKY1227" s="107"/>
      <c r="MKZ1227" s="2"/>
      <c r="MLA1227" s="15"/>
      <c r="MLB1227" s="15"/>
      <c r="MLC1227" s="80"/>
      <c r="MLD1227" s="52"/>
      <c r="MLE1227" s="69"/>
      <c r="MLF1227" s="69"/>
      <c r="MLG1227" s="69"/>
      <c r="MLH1227" s="107"/>
      <c r="MLI1227" s="2"/>
      <c r="MLJ1227" s="15"/>
      <c r="MLK1227" s="15"/>
      <c r="MLL1227" s="80"/>
      <c r="MLM1227" s="52"/>
      <c r="MLN1227" s="69"/>
      <c r="MLO1227" s="69"/>
      <c r="MLP1227" s="69"/>
      <c r="MLQ1227" s="107"/>
      <c r="MLR1227" s="2"/>
      <c r="MLS1227" s="15"/>
      <c r="MLT1227" s="15"/>
      <c r="MLU1227" s="80"/>
      <c r="MLV1227" s="52"/>
      <c r="MLW1227" s="69"/>
      <c r="MLX1227" s="69"/>
      <c r="MLY1227" s="69"/>
      <c r="MLZ1227" s="107"/>
      <c r="MMA1227" s="2"/>
      <c r="MMB1227" s="15"/>
      <c r="MMC1227" s="15"/>
      <c r="MMD1227" s="80"/>
      <c r="MME1227" s="52"/>
      <c r="MMF1227" s="69"/>
      <c r="MMG1227" s="69"/>
      <c r="MMH1227" s="69"/>
      <c r="MMI1227" s="107"/>
      <c r="MMJ1227" s="2"/>
      <c r="MMK1227" s="15"/>
      <c r="MML1227" s="15"/>
      <c r="MMM1227" s="80"/>
      <c r="MMN1227" s="52"/>
      <c r="MMO1227" s="69"/>
      <c r="MMP1227" s="69"/>
      <c r="MMQ1227" s="69"/>
      <c r="MMR1227" s="107"/>
      <c r="MMS1227" s="2"/>
      <c r="MMT1227" s="15"/>
      <c r="MMU1227" s="15"/>
      <c r="MMV1227" s="80"/>
      <c r="MMW1227" s="52"/>
      <c r="MMX1227" s="69"/>
      <c r="MMY1227" s="69"/>
      <c r="MMZ1227" s="69"/>
      <c r="MNA1227" s="107"/>
      <c r="MNB1227" s="2"/>
      <c r="MNC1227" s="15"/>
      <c r="MND1227" s="15"/>
      <c r="MNE1227" s="80"/>
      <c r="MNF1227" s="52"/>
      <c r="MNG1227" s="69"/>
      <c r="MNH1227" s="69"/>
      <c r="MNI1227" s="69"/>
      <c r="MNJ1227" s="107"/>
      <c r="MNK1227" s="2"/>
      <c r="MNL1227" s="15"/>
      <c r="MNM1227" s="15"/>
      <c r="MNN1227" s="80"/>
      <c r="MNO1227" s="52"/>
      <c r="MNP1227" s="69"/>
      <c r="MNQ1227" s="69"/>
      <c r="MNR1227" s="69"/>
      <c r="MNS1227" s="107"/>
      <c r="MNT1227" s="2"/>
      <c r="MNU1227" s="15"/>
      <c r="MNV1227" s="15"/>
      <c r="MNW1227" s="80"/>
      <c r="MNX1227" s="52"/>
      <c r="MNY1227" s="69"/>
      <c r="MNZ1227" s="69"/>
      <c r="MOA1227" s="69"/>
      <c r="MOB1227" s="107"/>
      <c r="MOC1227" s="2"/>
      <c r="MOD1227" s="15"/>
      <c r="MOE1227" s="15"/>
      <c r="MOF1227" s="80"/>
      <c r="MOG1227" s="52"/>
      <c r="MOH1227" s="69"/>
      <c r="MOI1227" s="69"/>
      <c r="MOJ1227" s="69"/>
      <c r="MOK1227" s="107"/>
      <c r="MOL1227" s="2"/>
      <c r="MOM1227" s="15"/>
      <c r="MON1227" s="15"/>
      <c r="MOO1227" s="80"/>
      <c r="MOP1227" s="52"/>
      <c r="MOQ1227" s="69"/>
      <c r="MOR1227" s="69"/>
      <c r="MOS1227" s="69"/>
      <c r="MOT1227" s="107"/>
      <c r="MOU1227" s="2"/>
      <c r="MOV1227" s="15"/>
      <c r="MOW1227" s="15"/>
      <c r="MOX1227" s="80"/>
      <c r="MOY1227" s="52"/>
      <c r="MOZ1227" s="69"/>
      <c r="MPA1227" s="69"/>
      <c r="MPB1227" s="69"/>
      <c r="MPC1227" s="107"/>
      <c r="MPD1227" s="2"/>
      <c r="MPE1227" s="15"/>
      <c r="MPF1227" s="15"/>
      <c r="MPG1227" s="80"/>
      <c r="MPH1227" s="52"/>
      <c r="MPI1227" s="69"/>
      <c r="MPJ1227" s="69"/>
      <c r="MPK1227" s="69"/>
      <c r="MPL1227" s="107"/>
      <c r="MPM1227" s="2"/>
      <c r="MPN1227" s="15"/>
      <c r="MPO1227" s="15"/>
      <c r="MPP1227" s="80"/>
      <c r="MPQ1227" s="52"/>
      <c r="MPR1227" s="69"/>
      <c r="MPS1227" s="69"/>
      <c r="MPT1227" s="69"/>
      <c r="MPU1227" s="107"/>
      <c r="MPV1227" s="2"/>
      <c r="MPW1227" s="15"/>
      <c r="MPX1227" s="15"/>
      <c r="MPY1227" s="80"/>
      <c r="MPZ1227" s="52"/>
      <c r="MQA1227" s="69"/>
      <c r="MQB1227" s="69"/>
      <c r="MQC1227" s="69"/>
      <c r="MQD1227" s="107"/>
      <c r="MQE1227" s="2"/>
      <c r="MQF1227" s="15"/>
      <c r="MQG1227" s="15"/>
      <c r="MQH1227" s="80"/>
      <c r="MQI1227" s="52"/>
      <c r="MQJ1227" s="69"/>
      <c r="MQK1227" s="69"/>
      <c r="MQL1227" s="69"/>
      <c r="MQM1227" s="107"/>
      <c r="MQN1227" s="2"/>
      <c r="MQO1227" s="15"/>
      <c r="MQP1227" s="15"/>
      <c r="MQQ1227" s="80"/>
      <c r="MQR1227" s="52"/>
      <c r="MQS1227" s="69"/>
      <c r="MQT1227" s="69"/>
      <c r="MQU1227" s="69"/>
      <c r="MQV1227" s="107"/>
      <c r="MQW1227" s="2"/>
      <c r="MQX1227" s="15"/>
      <c r="MQY1227" s="15"/>
      <c r="MQZ1227" s="80"/>
      <c r="MRA1227" s="52"/>
      <c r="MRB1227" s="69"/>
      <c r="MRC1227" s="69"/>
      <c r="MRD1227" s="69"/>
      <c r="MRE1227" s="107"/>
      <c r="MRF1227" s="2"/>
      <c r="MRG1227" s="15"/>
      <c r="MRH1227" s="15"/>
      <c r="MRI1227" s="80"/>
      <c r="MRJ1227" s="52"/>
      <c r="MRK1227" s="69"/>
      <c r="MRL1227" s="69"/>
      <c r="MRM1227" s="69"/>
      <c r="MRN1227" s="107"/>
      <c r="MRO1227" s="2"/>
      <c r="MRP1227" s="15"/>
      <c r="MRQ1227" s="15"/>
      <c r="MRR1227" s="80"/>
      <c r="MRS1227" s="52"/>
      <c r="MRT1227" s="69"/>
      <c r="MRU1227" s="69"/>
      <c r="MRV1227" s="69"/>
      <c r="MRW1227" s="107"/>
      <c r="MRX1227" s="2"/>
      <c r="MRY1227" s="15"/>
      <c r="MRZ1227" s="15"/>
      <c r="MSA1227" s="80"/>
      <c r="MSB1227" s="52"/>
      <c r="MSC1227" s="69"/>
      <c r="MSD1227" s="69"/>
      <c r="MSE1227" s="69"/>
      <c r="MSF1227" s="107"/>
      <c r="MSG1227" s="2"/>
      <c r="MSH1227" s="15"/>
      <c r="MSI1227" s="15"/>
      <c r="MSJ1227" s="80"/>
      <c r="MSK1227" s="52"/>
      <c r="MSL1227" s="69"/>
      <c r="MSM1227" s="69"/>
      <c r="MSN1227" s="69"/>
      <c r="MSO1227" s="107"/>
      <c r="MSP1227" s="2"/>
      <c r="MSQ1227" s="15"/>
      <c r="MSR1227" s="15"/>
      <c r="MSS1227" s="80"/>
      <c r="MST1227" s="52"/>
      <c r="MSU1227" s="69"/>
      <c r="MSV1227" s="69"/>
      <c r="MSW1227" s="69"/>
      <c r="MSX1227" s="107"/>
      <c r="MSY1227" s="2"/>
      <c r="MSZ1227" s="15"/>
      <c r="MTA1227" s="15"/>
      <c r="MTB1227" s="80"/>
      <c r="MTC1227" s="52"/>
      <c r="MTD1227" s="69"/>
      <c r="MTE1227" s="69"/>
      <c r="MTF1227" s="69"/>
      <c r="MTG1227" s="107"/>
      <c r="MTH1227" s="2"/>
      <c r="MTI1227" s="15"/>
      <c r="MTJ1227" s="15"/>
      <c r="MTK1227" s="80"/>
      <c r="MTL1227" s="52"/>
      <c r="MTM1227" s="69"/>
      <c r="MTN1227" s="69"/>
      <c r="MTO1227" s="69"/>
      <c r="MTP1227" s="107"/>
      <c r="MTQ1227" s="2"/>
      <c r="MTR1227" s="15"/>
      <c r="MTS1227" s="15"/>
      <c r="MTT1227" s="80"/>
      <c r="MTU1227" s="52"/>
      <c r="MTV1227" s="69"/>
      <c r="MTW1227" s="69"/>
      <c r="MTX1227" s="69"/>
      <c r="MTY1227" s="107"/>
      <c r="MTZ1227" s="2"/>
      <c r="MUA1227" s="15"/>
      <c r="MUB1227" s="15"/>
      <c r="MUC1227" s="80"/>
      <c r="MUD1227" s="52"/>
      <c r="MUE1227" s="69"/>
      <c r="MUF1227" s="69"/>
      <c r="MUG1227" s="69"/>
      <c r="MUH1227" s="107"/>
      <c r="MUI1227" s="2"/>
      <c r="MUJ1227" s="15"/>
      <c r="MUK1227" s="15"/>
      <c r="MUL1227" s="80"/>
      <c r="MUM1227" s="52"/>
      <c r="MUN1227" s="69"/>
      <c r="MUO1227" s="69"/>
      <c r="MUP1227" s="69"/>
      <c r="MUQ1227" s="107"/>
      <c r="MUR1227" s="2"/>
      <c r="MUS1227" s="15"/>
      <c r="MUT1227" s="15"/>
      <c r="MUU1227" s="80"/>
      <c r="MUV1227" s="52"/>
      <c r="MUW1227" s="69"/>
      <c r="MUX1227" s="69"/>
      <c r="MUY1227" s="69"/>
      <c r="MUZ1227" s="107"/>
      <c r="MVA1227" s="2"/>
      <c r="MVB1227" s="15"/>
      <c r="MVC1227" s="15"/>
      <c r="MVD1227" s="80"/>
      <c r="MVE1227" s="52"/>
      <c r="MVF1227" s="69"/>
      <c r="MVG1227" s="69"/>
      <c r="MVH1227" s="69"/>
      <c r="MVI1227" s="107"/>
      <c r="MVJ1227" s="2"/>
      <c r="MVK1227" s="15"/>
      <c r="MVL1227" s="15"/>
      <c r="MVM1227" s="80"/>
      <c r="MVN1227" s="52"/>
      <c r="MVO1227" s="69"/>
      <c r="MVP1227" s="69"/>
      <c r="MVQ1227" s="69"/>
      <c r="MVR1227" s="107"/>
      <c r="MVS1227" s="2"/>
      <c r="MVT1227" s="15"/>
      <c r="MVU1227" s="15"/>
      <c r="MVV1227" s="80"/>
      <c r="MVW1227" s="52"/>
      <c r="MVX1227" s="69"/>
      <c r="MVY1227" s="69"/>
      <c r="MVZ1227" s="69"/>
      <c r="MWA1227" s="107"/>
      <c r="MWB1227" s="2"/>
      <c r="MWC1227" s="15"/>
      <c r="MWD1227" s="15"/>
      <c r="MWE1227" s="80"/>
      <c r="MWF1227" s="52"/>
      <c r="MWG1227" s="69"/>
      <c r="MWH1227" s="69"/>
      <c r="MWI1227" s="69"/>
      <c r="MWJ1227" s="107"/>
      <c r="MWK1227" s="2"/>
      <c r="MWL1227" s="15"/>
      <c r="MWM1227" s="15"/>
      <c r="MWN1227" s="80"/>
      <c r="MWO1227" s="52"/>
      <c r="MWP1227" s="69"/>
      <c r="MWQ1227" s="69"/>
      <c r="MWR1227" s="69"/>
      <c r="MWS1227" s="107"/>
      <c r="MWT1227" s="2"/>
      <c r="MWU1227" s="15"/>
      <c r="MWV1227" s="15"/>
      <c r="MWW1227" s="80"/>
      <c r="MWX1227" s="52"/>
      <c r="MWY1227" s="69"/>
      <c r="MWZ1227" s="69"/>
      <c r="MXA1227" s="69"/>
      <c r="MXB1227" s="107"/>
      <c r="MXC1227" s="2"/>
      <c r="MXD1227" s="15"/>
      <c r="MXE1227" s="15"/>
      <c r="MXF1227" s="80"/>
      <c r="MXG1227" s="52"/>
      <c r="MXH1227" s="69"/>
      <c r="MXI1227" s="69"/>
      <c r="MXJ1227" s="69"/>
      <c r="MXK1227" s="107"/>
      <c r="MXL1227" s="2"/>
      <c r="MXM1227" s="15"/>
      <c r="MXN1227" s="15"/>
      <c r="MXO1227" s="80"/>
      <c r="MXP1227" s="52"/>
      <c r="MXQ1227" s="69"/>
      <c r="MXR1227" s="69"/>
      <c r="MXS1227" s="69"/>
      <c r="MXT1227" s="107"/>
      <c r="MXU1227" s="2"/>
      <c r="MXV1227" s="15"/>
      <c r="MXW1227" s="15"/>
      <c r="MXX1227" s="80"/>
      <c r="MXY1227" s="52"/>
      <c r="MXZ1227" s="69"/>
      <c r="MYA1227" s="69"/>
      <c r="MYB1227" s="69"/>
      <c r="MYC1227" s="107"/>
      <c r="MYD1227" s="2"/>
      <c r="MYE1227" s="15"/>
      <c r="MYF1227" s="15"/>
      <c r="MYG1227" s="80"/>
      <c r="MYH1227" s="52"/>
      <c r="MYI1227" s="69"/>
      <c r="MYJ1227" s="69"/>
      <c r="MYK1227" s="69"/>
      <c r="MYL1227" s="107"/>
      <c r="MYM1227" s="2"/>
      <c r="MYN1227" s="15"/>
      <c r="MYO1227" s="15"/>
      <c r="MYP1227" s="80"/>
      <c r="MYQ1227" s="52"/>
      <c r="MYR1227" s="69"/>
      <c r="MYS1227" s="69"/>
      <c r="MYT1227" s="69"/>
      <c r="MYU1227" s="107"/>
      <c r="MYV1227" s="2"/>
      <c r="MYW1227" s="15"/>
      <c r="MYX1227" s="15"/>
      <c r="MYY1227" s="80"/>
      <c r="MYZ1227" s="52"/>
      <c r="MZA1227" s="69"/>
      <c r="MZB1227" s="69"/>
      <c r="MZC1227" s="69"/>
      <c r="MZD1227" s="107"/>
      <c r="MZE1227" s="2"/>
      <c r="MZF1227" s="15"/>
      <c r="MZG1227" s="15"/>
      <c r="MZH1227" s="80"/>
      <c r="MZI1227" s="52"/>
      <c r="MZJ1227" s="69"/>
      <c r="MZK1227" s="69"/>
      <c r="MZL1227" s="69"/>
      <c r="MZM1227" s="107"/>
      <c r="MZN1227" s="2"/>
      <c r="MZO1227" s="15"/>
      <c r="MZP1227" s="15"/>
      <c r="MZQ1227" s="80"/>
      <c r="MZR1227" s="52"/>
      <c r="MZS1227" s="69"/>
      <c r="MZT1227" s="69"/>
      <c r="MZU1227" s="69"/>
      <c r="MZV1227" s="107"/>
      <c r="MZW1227" s="2"/>
      <c r="MZX1227" s="15"/>
      <c r="MZY1227" s="15"/>
      <c r="MZZ1227" s="80"/>
      <c r="NAA1227" s="52"/>
      <c r="NAB1227" s="69"/>
      <c r="NAC1227" s="69"/>
      <c r="NAD1227" s="69"/>
      <c r="NAE1227" s="107"/>
      <c r="NAF1227" s="2"/>
      <c r="NAG1227" s="15"/>
      <c r="NAH1227" s="15"/>
      <c r="NAI1227" s="80"/>
      <c r="NAJ1227" s="52"/>
      <c r="NAK1227" s="69"/>
      <c r="NAL1227" s="69"/>
      <c r="NAM1227" s="69"/>
      <c r="NAN1227" s="107"/>
      <c r="NAO1227" s="2"/>
      <c r="NAP1227" s="15"/>
      <c r="NAQ1227" s="15"/>
      <c r="NAR1227" s="80"/>
      <c r="NAS1227" s="52"/>
      <c r="NAT1227" s="69"/>
      <c r="NAU1227" s="69"/>
      <c r="NAV1227" s="69"/>
      <c r="NAW1227" s="107"/>
      <c r="NAX1227" s="2"/>
      <c r="NAY1227" s="15"/>
      <c r="NAZ1227" s="15"/>
      <c r="NBA1227" s="80"/>
      <c r="NBB1227" s="52"/>
      <c r="NBC1227" s="69"/>
      <c r="NBD1227" s="69"/>
      <c r="NBE1227" s="69"/>
      <c r="NBF1227" s="107"/>
      <c r="NBG1227" s="2"/>
      <c r="NBH1227" s="15"/>
      <c r="NBI1227" s="15"/>
      <c r="NBJ1227" s="80"/>
      <c r="NBK1227" s="52"/>
      <c r="NBL1227" s="69"/>
      <c r="NBM1227" s="69"/>
      <c r="NBN1227" s="69"/>
      <c r="NBO1227" s="107"/>
      <c r="NBP1227" s="2"/>
      <c r="NBQ1227" s="15"/>
      <c r="NBR1227" s="15"/>
      <c r="NBS1227" s="80"/>
      <c r="NBT1227" s="52"/>
      <c r="NBU1227" s="69"/>
      <c r="NBV1227" s="69"/>
      <c r="NBW1227" s="69"/>
      <c r="NBX1227" s="107"/>
      <c r="NBY1227" s="2"/>
      <c r="NBZ1227" s="15"/>
      <c r="NCA1227" s="15"/>
      <c r="NCB1227" s="80"/>
      <c r="NCC1227" s="52"/>
      <c r="NCD1227" s="69"/>
      <c r="NCE1227" s="69"/>
      <c r="NCF1227" s="69"/>
      <c r="NCG1227" s="107"/>
      <c r="NCH1227" s="2"/>
      <c r="NCI1227" s="15"/>
      <c r="NCJ1227" s="15"/>
      <c r="NCK1227" s="80"/>
      <c r="NCL1227" s="52"/>
      <c r="NCM1227" s="69"/>
      <c r="NCN1227" s="69"/>
      <c r="NCO1227" s="69"/>
      <c r="NCP1227" s="107"/>
      <c r="NCQ1227" s="2"/>
      <c r="NCR1227" s="15"/>
      <c r="NCS1227" s="15"/>
      <c r="NCT1227" s="80"/>
      <c r="NCU1227" s="52"/>
      <c r="NCV1227" s="69"/>
      <c r="NCW1227" s="69"/>
      <c r="NCX1227" s="69"/>
      <c r="NCY1227" s="107"/>
      <c r="NCZ1227" s="2"/>
      <c r="NDA1227" s="15"/>
      <c r="NDB1227" s="15"/>
      <c r="NDC1227" s="80"/>
      <c r="NDD1227" s="52"/>
      <c r="NDE1227" s="69"/>
      <c r="NDF1227" s="69"/>
      <c r="NDG1227" s="69"/>
      <c r="NDH1227" s="107"/>
      <c r="NDI1227" s="2"/>
      <c r="NDJ1227" s="15"/>
      <c r="NDK1227" s="15"/>
      <c r="NDL1227" s="80"/>
      <c r="NDM1227" s="52"/>
      <c r="NDN1227" s="69"/>
      <c r="NDO1227" s="69"/>
      <c r="NDP1227" s="69"/>
      <c r="NDQ1227" s="107"/>
      <c r="NDR1227" s="2"/>
      <c r="NDS1227" s="15"/>
      <c r="NDT1227" s="15"/>
      <c r="NDU1227" s="80"/>
      <c r="NDV1227" s="52"/>
      <c r="NDW1227" s="69"/>
      <c r="NDX1227" s="69"/>
      <c r="NDY1227" s="69"/>
      <c r="NDZ1227" s="107"/>
      <c r="NEA1227" s="2"/>
      <c r="NEB1227" s="15"/>
      <c r="NEC1227" s="15"/>
      <c r="NED1227" s="80"/>
      <c r="NEE1227" s="52"/>
      <c r="NEF1227" s="69"/>
      <c r="NEG1227" s="69"/>
      <c r="NEH1227" s="69"/>
      <c r="NEI1227" s="107"/>
      <c r="NEJ1227" s="2"/>
      <c r="NEK1227" s="15"/>
      <c r="NEL1227" s="15"/>
      <c r="NEM1227" s="80"/>
      <c r="NEN1227" s="52"/>
      <c r="NEO1227" s="69"/>
      <c r="NEP1227" s="69"/>
      <c r="NEQ1227" s="69"/>
      <c r="NER1227" s="107"/>
      <c r="NES1227" s="2"/>
      <c r="NET1227" s="15"/>
      <c r="NEU1227" s="15"/>
      <c r="NEV1227" s="80"/>
      <c r="NEW1227" s="52"/>
      <c r="NEX1227" s="69"/>
      <c r="NEY1227" s="69"/>
      <c r="NEZ1227" s="69"/>
      <c r="NFA1227" s="107"/>
      <c r="NFB1227" s="2"/>
      <c r="NFC1227" s="15"/>
      <c r="NFD1227" s="15"/>
      <c r="NFE1227" s="80"/>
      <c r="NFF1227" s="52"/>
      <c r="NFG1227" s="69"/>
      <c r="NFH1227" s="69"/>
      <c r="NFI1227" s="69"/>
      <c r="NFJ1227" s="107"/>
      <c r="NFK1227" s="2"/>
      <c r="NFL1227" s="15"/>
      <c r="NFM1227" s="15"/>
      <c r="NFN1227" s="80"/>
      <c r="NFO1227" s="52"/>
      <c r="NFP1227" s="69"/>
      <c r="NFQ1227" s="69"/>
      <c r="NFR1227" s="69"/>
      <c r="NFS1227" s="107"/>
      <c r="NFT1227" s="2"/>
      <c r="NFU1227" s="15"/>
      <c r="NFV1227" s="15"/>
      <c r="NFW1227" s="80"/>
      <c r="NFX1227" s="52"/>
      <c r="NFY1227" s="69"/>
      <c r="NFZ1227" s="69"/>
      <c r="NGA1227" s="69"/>
      <c r="NGB1227" s="107"/>
      <c r="NGC1227" s="2"/>
      <c r="NGD1227" s="15"/>
      <c r="NGE1227" s="15"/>
      <c r="NGF1227" s="80"/>
      <c r="NGG1227" s="52"/>
      <c r="NGH1227" s="69"/>
      <c r="NGI1227" s="69"/>
      <c r="NGJ1227" s="69"/>
      <c r="NGK1227" s="107"/>
      <c r="NGL1227" s="2"/>
      <c r="NGM1227" s="15"/>
      <c r="NGN1227" s="15"/>
      <c r="NGO1227" s="80"/>
      <c r="NGP1227" s="52"/>
      <c r="NGQ1227" s="69"/>
      <c r="NGR1227" s="69"/>
      <c r="NGS1227" s="69"/>
      <c r="NGT1227" s="107"/>
      <c r="NGU1227" s="2"/>
      <c r="NGV1227" s="15"/>
      <c r="NGW1227" s="15"/>
      <c r="NGX1227" s="80"/>
      <c r="NGY1227" s="52"/>
      <c r="NGZ1227" s="69"/>
      <c r="NHA1227" s="69"/>
      <c r="NHB1227" s="69"/>
      <c r="NHC1227" s="107"/>
      <c r="NHD1227" s="2"/>
      <c r="NHE1227" s="15"/>
      <c r="NHF1227" s="15"/>
      <c r="NHG1227" s="80"/>
      <c r="NHH1227" s="52"/>
      <c r="NHI1227" s="69"/>
      <c r="NHJ1227" s="69"/>
      <c r="NHK1227" s="69"/>
      <c r="NHL1227" s="107"/>
      <c r="NHM1227" s="2"/>
      <c r="NHN1227" s="15"/>
      <c r="NHO1227" s="15"/>
      <c r="NHP1227" s="80"/>
      <c r="NHQ1227" s="52"/>
      <c r="NHR1227" s="69"/>
      <c r="NHS1227" s="69"/>
      <c r="NHT1227" s="69"/>
      <c r="NHU1227" s="107"/>
      <c r="NHV1227" s="2"/>
      <c r="NHW1227" s="15"/>
      <c r="NHX1227" s="15"/>
      <c r="NHY1227" s="80"/>
      <c r="NHZ1227" s="52"/>
      <c r="NIA1227" s="69"/>
      <c r="NIB1227" s="69"/>
      <c r="NIC1227" s="69"/>
      <c r="NID1227" s="107"/>
      <c r="NIE1227" s="2"/>
      <c r="NIF1227" s="15"/>
      <c r="NIG1227" s="15"/>
      <c r="NIH1227" s="80"/>
      <c r="NII1227" s="52"/>
      <c r="NIJ1227" s="69"/>
      <c r="NIK1227" s="69"/>
      <c r="NIL1227" s="69"/>
      <c r="NIM1227" s="107"/>
      <c r="NIN1227" s="2"/>
      <c r="NIO1227" s="15"/>
      <c r="NIP1227" s="15"/>
      <c r="NIQ1227" s="80"/>
      <c r="NIR1227" s="52"/>
      <c r="NIS1227" s="69"/>
      <c r="NIT1227" s="69"/>
      <c r="NIU1227" s="69"/>
      <c r="NIV1227" s="107"/>
      <c r="NIW1227" s="2"/>
      <c r="NIX1227" s="15"/>
      <c r="NIY1227" s="15"/>
      <c r="NIZ1227" s="80"/>
      <c r="NJA1227" s="52"/>
      <c r="NJB1227" s="69"/>
      <c r="NJC1227" s="69"/>
      <c r="NJD1227" s="69"/>
      <c r="NJE1227" s="107"/>
      <c r="NJF1227" s="2"/>
      <c r="NJG1227" s="15"/>
      <c r="NJH1227" s="15"/>
      <c r="NJI1227" s="80"/>
      <c r="NJJ1227" s="52"/>
      <c r="NJK1227" s="69"/>
      <c r="NJL1227" s="69"/>
      <c r="NJM1227" s="69"/>
      <c r="NJN1227" s="107"/>
      <c r="NJO1227" s="2"/>
      <c r="NJP1227" s="15"/>
      <c r="NJQ1227" s="15"/>
      <c r="NJR1227" s="80"/>
      <c r="NJS1227" s="52"/>
      <c r="NJT1227" s="69"/>
      <c r="NJU1227" s="69"/>
      <c r="NJV1227" s="69"/>
      <c r="NJW1227" s="107"/>
      <c r="NJX1227" s="2"/>
      <c r="NJY1227" s="15"/>
      <c r="NJZ1227" s="15"/>
      <c r="NKA1227" s="80"/>
      <c r="NKB1227" s="52"/>
      <c r="NKC1227" s="69"/>
      <c r="NKD1227" s="69"/>
      <c r="NKE1227" s="69"/>
      <c r="NKF1227" s="107"/>
      <c r="NKG1227" s="2"/>
      <c r="NKH1227" s="15"/>
      <c r="NKI1227" s="15"/>
      <c r="NKJ1227" s="80"/>
      <c r="NKK1227" s="52"/>
      <c r="NKL1227" s="69"/>
      <c r="NKM1227" s="69"/>
      <c r="NKN1227" s="69"/>
      <c r="NKO1227" s="107"/>
      <c r="NKP1227" s="2"/>
      <c r="NKQ1227" s="15"/>
      <c r="NKR1227" s="15"/>
      <c r="NKS1227" s="80"/>
      <c r="NKT1227" s="52"/>
      <c r="NKU1227" s="69"/>
      <c r="NKV1227" s="69"/>
      <c r="NKW1227" s="69"/>
      <c r="NKX1227" s="107"/>
      <c r="NKY1227" s="2"/>
      <c r="NKZ1227" s="15"/>
      <c r="NLA1227" s="15"/>
      <c r="NLB1227" s="80"/>
      <c r="NLC1227" s="52"/>
      <c r="NLD1227" s="69"/>
      <c r="NLE1227" s="69"/>
      <c r="NLF1227" s="69"/>
      <c r="NLG1227" s="107"/>
      <c r="NLH1227" s="2"/>
      <c r="NLI1227" s="15"/>
      <c r="NLJ1227" s="15"/>
      <c r="NLK1227" s="80"/>
      <c r="NLL1227" s="52"/>
      <c r="NLM1227" s="69"/>
      <c r="NLN1227" s="69"/>
      <c r="NLO1227" s="69"/>
      <c r="NLP1227" s="107"/>
      <c r="NLQ1227" s="2"/>
      <c r="NLR1227" s="15"/>
      <c r="NLS1227" s="15"/>
      <c r="NLT1227" s="80"/>
      <c r="NLU1227" s="52"/>
      <c r="NLV1227" s="69"/>
      <c r="NLW1227" s="69"/>
      <c r="NLX1227" s="69"/>
      <c r="NLY1227" s="107"/>
      <c r="NLZ1227" s="2"/>
      <c r="NMA1227" s="15"/>
      <c r="NMB1227" s="15"/>
      <c r="NMC1227" s="80"/>
      <c r="NMD1227" s="52"/>
      <c r="NME1227" s="69"/>
      <c r="NMF1227" s="69"/>
      <c r="NMG1227" s="69"/>
      <c r="NMH1227" s="107"/>
      <c r="NMI1227" s="2"/>
      <c r="NMJ1227" s="15"/>
      <c r="NMK1227" s="15"/>
      <c r="NML1227" s="80"/>
      <c r="NMM1227" s="52"/>
      <c r="NMN1227" s="69"/>
      <c r="NMO1227" s="69"/>
      <c r="NMP1227" s="69"/>
      <c r="NMQ1227" s="107"/>
      <c r="NMR1227" s="2"/>
      <c r="NMS1227" s="15"/>
      <c r="NMT1227" s="15"/>
      <c r="NMU1227" s="80"/>
      <c r="NMV1227" s="52"/>
      <c r="NMW1227" s="69"/>
      <c r="NMX1227" s="69"/>
      <c r="NMY1227" s="69"/>
      <c r="NMZ1227" s="107"/>
      <c r="NNA1227" s="2"/>
      <c r="NNB1227" s="15"/>
      <c r="NNC1227" s="15"/>
      <c r="NND1227" s="80"/>
      <c r="NNE1227" s="52"/>
      <c r="NNF1227" s="69"/>
      <c r="NNG1227" s="69"/>
      <c r="NNH1227" s="69"/>
      <c r="NNI1227" s="107"/>
      <c r="NNJ1227" s="2"/>
      <c r="NNK1227" s="15"/>
      <c r="NNL1227" s="15"/>
      <c r="NNM1227" s="80"/>
      <c r="NNN1227" s="52"/>
      <c r="NNO1227" s="69"/>
      <c r="NNP1227" s="69"/>
      <c r="NNQ1227" s="69"/>
      <c r="NNR1227" s="107"/>
      <c r="NNS1227" s="2"/>
      <c r="NNT1227" s="15"/>
      <c r="NNU1227" s="15"/>
      <c r="NNV1227" s="80"/>
      <c r="NNW1227" s="52"/>
      <c r="NNX1227" s="69"/>
      <c r="NNY1227" s="69"/>
      <c r="NNZ1227" s="69"/>
      <c r="NOA1227" s="107"/>
      <c r="NOB1227" s="2"/>
      <c r="NOC1227" s="15"/>
      <c r="NOD1227" s="15"/>
      <c r="NOE1227" s="80"/>
      <c r="NOF1227" s="52"/>
      <c r="NOG1227" s="69"/>
      <c r="NOH1227" s="69"/>
      <c r="NOI1227" s="69"/>
      <c r="NOJ1227" s="107"/>
      <c r="NOK1227" s="2"/>
      <c r="NOL1227" s="15"/>
      <c r="NOM1227" s="15"/>
      <c r="NON1227" s="80"/>
      <c r="NOO1227" s="52"/>
      <c r="NOP1227" s="69"/>
      <c r="NOQ1227" s="69"/>
      <c r="NOR1227" s="69"/>
      <c r="NOS1227" s="107"/>
      <c r="NOT1227" s="2"/>
      <c r="NOU1227" s="15"/>
      <c r="NOV1227" s="15"/>
      <c r="NOW1227" s="80"/>
      <c r="NOX1227" s="52"/>
      <c r="NOY1227" s="69"/>
      <c r="NOZ1227" s="69"/>
      <c r="NPA1227" s="69"/>
      <c r="NPB1227" s="107"/>
      <c r="NPC1227" s="2"/>
      <c r="NPD1227" s="15"/>
      <c r="NPE1227" s="15"/>
      <c r="NPF1227" s="80"/>
      <c r="NPG1227" s="52"/>
      <c r="NPH1227" s="69"/>
      <c r="NPI1227" s="69"/>
      <c r="NPJ1227" s="69"/>
      <c r="NPK1227" s="107"/>
      <c r="NPL1227" s="2"/>
      <c r="NPM1227" s="15"/>
      <c r="NPN1227" s="15"/>
      <c r="NPO1227" s="80"/>
      <c r="NPP1227" s="52"/>
      <c r="NPQ1227" s="69"/>
      <c r="NPR1227" s="69"/>
      <c r="NPS1227" s="69"/>
      <c r="NPT1227" s="107"/>
      <c r="NPU1227" s="2"/>
      <c r="NPV1227" s="15"/>
      <c r="NPW1227" s="15"/>
      <c r="NPX1227" s="80"/>
      <c r="NPY1227" s="52"/>
      <c r="NPZ1227" s="69"/>
      <c r="NQA1227" s="69"/>
      <c r="NQB1227" s="69"/>
      <c r="NQC1227" s="107"/>
      <c r="NQD1227" s="2"/>
      <c r="NQE1227" s="15"/>
      <c r="NQF1227" s="15"/>
      <c r="NQG1227" s="80"/>
      <c r="NQH1227" s="52"/>
      <c r="NQI1227" s="69"/>
      <c r="NQJ1227" s="69"/>
      <c r="NQK1227" s="69"/>
      <c r="NQL1227" s="107"/>
      <c r="NQM1227" s="2"/>
      <c r="NQN1227" s="15"/>
      <c r="NQO1227" s="15"/>
      <c r="NQP1227" s="80"/>
      <c r="NQQ1227" s="52"/>
      <c r="NQR1227" s="69"/>
      <c r="NQS1227" s="69"/>
      <c r="NQT1227" s="69"/>
      <c r="NQU1227" s="107"/>
      <c r="NQV1227" s="2"/>
      <c r="NQW1227" s="15"/>
      <c r="NQX1227" s="15"/>
      <c r="NQY1227" s="80"/>
      <c r="NQZ1227" s="52"/>
      <c r="NRA1227" s="69"/>
      <c r="NRB1227" s="69"/>
      <c r="NRC1227" s="69"/>
      <c r="NRD1227" s="107"/>
      <c r="NRE1227" s="2"/>
      <c r="NRF1227" s="15"/>
      <c r="NRG1227" s="15"/>
      <c r="NRH1227" s="80"/>
      <c r="NRI1227" s="52"/>
      <c r="NRJ1227" s="69"/>
      <c r="NRK1227" s="69"/>
      <c r="NRL1227" s="69"/>
      <c r="NRM1227" s="107"/>
      <c r="NRN1227" s="2"/>
      <c r="NRO1227" s="15"/>
      <c r="NRP1227" s="15"/>
      <c r="NRQ1227" s="80"/>
      <c r="NRR1227" s="52"/>
      <c r="NRS1227" s="69"/>
      <c r="NRT1227" s="69"/>
      <c r="NRU1227" s="69"/>
      <c r="NRV1227" s="107"/>
      <c r="NRW1227" s="2"/>
      <c r="NRX1227" s="15"/>
      <c r="NRY1227" s="15"/>
      <c r="NRZ1227" s="80"/>
      <c r="NSA1227" s="52"/>
      <c r="NSB1227" s="69"/>
      <c r="NSC1227" s="69"/>
      <c r="NSD1227" s="69"/>
      <c r="NSE1227" s="107"/>
      <c r="NSF1227" s="2"/>
      <c r="NSG1227" s="15"/>
      <c r="NSH1227" s="15"/>
      <c r="NSI1227" s="80"/>
      <c r="NSJ1227" s="52"/>
      <c r="NSK1227" s="69"/>
      <c r="NSL1227" s="69"/>
      <c r="NSM1227" s="69"/>
      <c r="NSN1227" s="107"/>
      <c r="NSO1227" s="2"/>
      <c r="NSP1227" s="15"/>
      <c r="NSQ1227" s="15"/>
      <c r="NSR1227" s="80"/>
      <c r="NSS1227" s="52"/>
      <c r="NST1227" s="69"/>
      <c r="NSU1227" s="69"/>
      <c r="NSV1227" s="69"/>
      <c r="NSW1227" s="107"/>
      <c r="NSX1227" s="2"/>
      <c r="NSY1227" s="15"/>
      <c r="NSZ1227" s="15"/>
      <c r="NTA1227" s="80"/>
      <c r="NTB1227" s="52"/>
      <c r="NTC1227" s="69"/>
      <c r="NTD1227" s="69"/>
      <c r="NTE1227" s="69"/>
      <c r="NTF1227" s="107"/>
      <c r="NTG1227" s="2"/>
      <c r="NTH1227" s="15"/>
      <c r="NTI1227" s="15"/>
      <c r="NTJ1227" s="80"/>
      <c r="NTK1227" s="52"/>
      <c r="NTL1227" s="69"/>
      <c r="NTM1227" s="69"/>
      <c r="NTN1227" s="69"/>
      <c r="NTO1227" s="107"/>
      <c r="NTP1227" s="2"/>
      <c r="NTQ1227" s="15"/>
      <c r="NTR1227" s="15"/>
      <c r="NTS1227" s="80"/>
      <c r="NTT1227" s="52"/>
      <c r="NTU1227" s="69"/>
      <c r="NTV1227" s="69"/>
      <c r="NTW1227" s="69"/>
      <c r="NTX1227" s="107"/>
      <c r="NTY1227" s="2"/>
      <c r="NTZ1227" s="15"/>
      <c r="NUA1227" s="15"/>
      <c r="NUB1227" s="80"/>
      <c r="NUC1227" s="52"/>
      <c r="NUD1227" s="69"/>
      <c r="NUE1227" s="69"/>
      <c r="NUF1227" s="69"/>
      <c r="NUG1227" s="107"/>
      <c r="NUH1227" s="2"/>
      <c r="NUI1227" s="15"/>
      <c r="NUJ1227" s="15"/>
      <c r="NUK1227" s="80"/>
      <c r="NUL1227" s="52"/>
      <c r="NUM1227" s="69"/>
      <c r="NUN1227" s="69"/>
      <c r="NUO1227" s="69"/>
      <c r="NUP1227" s="107"/>
      <c r="NUQ1227" s="2"/>
      <c r="NUR1227" s="15"/>
      <c r="NUS1227" s="15"/>
      <c r="NUT1227" s="80"/>
      <c r="NUU1227" s="52"/>
      <c r="NUV1227" s="69"/>
      <c r="NUW1227" s="69"/>
      <c r="NUX1227" s="69"/>
      <c r="NUY1227" s="107"/>
      <c r="NUZ1227" s="2"/>
      <c r="NVA1227" s="15"/>
      <c r="NVB1227" s="15"/>
      <c r="NVC1227" s="80"/>
      <c r="NVD1227" s="52"/>
      <c r="NVE1227" s="69"/>
      <c r="NVF1227" s="69"/>
      <c r="NVG1227" s="69"/>
      <c r="NVH1227" s="107"/>
      <c r="NVI1227" s="2"/>
      <c r="NVJ1227" s="15"/>
      <c r="NVK1227" s="15"/>
      <c r="NVL1227" s="80"/>
      <c r="NVM1227" s="52"/>
      <c r="NVN1227" s="69"/>
      <c r="NVO1227" s="69"/>
      <c r="NVP1227" s="69"/>
      <c r="NVQ1227" s="107"/>
      <c r="NVR1227" s="2"/>
      <c r="NVS1227" s="15"/>
      <c r="NVT1227" s="15"/>
      <c r="NVU1227" s="80"/>
      <c r="NVV1227" s="52"/>
      <c r="NVW1227" s="69"/>
      <c r="NVX1227" s="69"/>
      <c r="NVY1227" s="69"/>
      <c r="NVZ1227" s="107"/>
      <c r="NWA1227" s="2"/>
      <c r="NWB1227" s="15"/>
      <c r="NWC1227" s="15"/>
      <c r="NWD1227" s="80"/>
      <c r="NWE1227" s="52"/>
      <c r="NWF1227" s="69"/>
      <c r="NWG1227" s="69"/>
      <c r="NWH1227" s="69"/>
      <c r="NWI1227" s="107"/>
      <c r="NWJ1227" s="2"/>
      <c r="NWK1227" s="15"/>
      <c r="NWL1227" s="15"/>
      <c r="NWM1227" s="80"/>
      <c r="NWN1227" s="52"/>
      <c r="NWO1227" s="69"/>
      <c r="NWP1227" s="69"/>
      <c r="NWQ1227" s="69"/>
      <c r="NWR1227" s="107"/>
      <c r="NWS1227" s="2"/>
      <c r="NWT1227" s="15"/>
      <c r="NWU1227" s="15"/>
      <c r="NWV1227" s="80"/>
      <c r="NWW1227" s="52"/>
      <c r="NWX1227" s="69"/>
      <c r="NWY1227" s="69"/>
      <c r="NWZ1227" s="69"/>
      <c r="NXA1227" s="107"/>
      <c r="NXB1227" s="2"/>
      <c r="NXC1227" s="15"/>
      <c r="NXD1227" s="15"/>
      <c r="NXE1227" s="80"/>
      <c r="NXF1227" s="52"/>
      <c r="NXG1227" s="69"/>
      <c r="NXH1227" s="69"/>
      <c r="NXI1227" s="69"/>
      <c r="NXJ1227" s="107"/>
      <c r="NXK1227" s="2"/>
      <c r="NXL1227" s="15"/>
      <c r="NXM1227" s="15"/>
      <c r="NXN1227" s="80"/>
      <c r="NXO1227" s="52"/>
      <c r="NXP1227" s="69"/>
      <c r="NXQ1227" s="69"/>
      <c r="NXR1227" s="69"/>
      <c r="NXS1227" s="107"/>
      <c r="NXT1227" s="2"/>
      <c r="NXU1227" s="15"/>
      <c r="NXV1227" s="15"/>
      <c r="NXW1227" s="80"/>
      <c r="NXX1227" s="52"/>
      <c r="NXY1227" s="69"/>
      <c r="NXZ1227" s="69"/>
      <c r="NYA1227" s="69"/>
      <c r="NYB1227" s="107"/>
      <c r="NYC1227" s="2"/>
      <c r="NYD1227" s="15"/>
      <c r="NYE1227" s="15"/>
      <c r="NYF1227" s="80"/>
      <c r="NYG1227" s="52"/>
      <c r="NYH1227" s="69"/>
      <c r="NYI1227" s="69"/>
      <c r="NYJ1227" s="69"/>
      <c r="NYK1227" s="107"/>
      <c r="NYL1227" s="2"/>
      <c r="NYM1227" s="15"/>
      <c r="NYN1227" s="15"/>
      <c r="NYO1227" s="80"/>
      <c r="NYP1227" s="52"/>
      <c r="NYQ1227" s="69"/>
      <c r="NYR1227" s="69"/>
      <c r="NYS1227" s="69"/>
      <c r="NYT1227" s="107"/>
      <c r="NYU1227" s="2"/>
      <c r="NYV1227" s="15"/>
      <c r="NYW1227" s="15"/>
      <c r="NYX1227" s="80"/>
      <c r="NYY1227" s="52"/>
      <c r="NYZ1227" s="69"/>
      <c r="NZA1227" s="69"/>
      <c r="NZB1227" s="69"/>
      <c r="NZC1227" s="107"/>
      <c r="NZD1227" s="2"/>
      <c r="NZE1227" s="15"/>
      <c r="NZF1227" s="15"/>
      <c r="NZG1227" s="80"/>
      <c r="NZH1227" s="52"/>
      <c r="NZI1227" s="69"/>
      <c r="NZJ1227" s="69"/>
      <c r="NZK1227" s="69"/>
      <c r="NZL1227" s="107"/>
      <c r="NZM1227" s="2"/>
      <c r="NZN1227" s="15"/>
      <c r="NZO1227" s="15"/>
      <c r="NZP1227" s="80"/>
      <c r="NZQ1227" s="52"/>
      <c r="NZR1227" s="69"/>
      <c r="NZS1227" s="69"/>
      <c r="NZT1227" s="69"/>
      <c r="NZU1227" s="107"/>
      <c r="NZV1227" s="2"/>
      <c r="NZW1227" s="15"/>
      <c r="NZX1227" s="15"/>
      <c r="NZY1227" s="80"/>
      <c r="NZZ1227" s="52"/>
      <c r="OAA1227" s="69"/>
      <c r="OAB1227" s="69"/>
      <c r="OAC1227" s="69"/>
      <c r="OAD1227" s="107"/>
      <c r="OAE1227" s="2"/>
      <c r="OAF1227" s="15"/>
      <c r="OAG1227" s="15"/>
      <c r="OAH1227" s="80"/>
      <c r="OAI1227" s="52"/>
      <c r="OAJ1227" s="69"/>
      <c r="OAK1227" s="69"/>
      <c r="OAL1227" s="69"/>
      <c r="OAM1227" s="107"/>
      <c r="OAN1227" s="2"/>
      <c r="OAO1227" s="15"/>
      <c r="OAP1227" s="15"/>
      <c r="OAQ1227" s="80"/>
      <c r="OAR1227" s="52"/>
      <c r="OAS1227" s="69"/>
      <c r="OAT1227" s="69"/>
      <c r="OAU1227" s="69"/>
      <c r="OAV1227" s="107"/>
      <c r="OAW1227" s="2"/>
      <c r="OAX1227" s="15"/>
      <c r="OAY1227" s="15"/>
      <c r="OAZ1227" s="80"/>
      <c r="OBA1227" s="52"/>
      <c r="OBB1227" s="69"/>
      <c r="OBC1227" s="69"/>
      <c r="OBD1227" s="69"/>
      <c r="OBE1227" s="107"/>
      <c r="OBF1227" s="2"/>
      <c r="OBG1227" s="15"/>
      <c r="OBH1227" s="15"/>
      <c r="OBI1227" s="80"/>
      <c r="OBJ1227" s="52"/>
      <c r="OBK1227" s="69"/>
      <c r="OBL1227" s="69"/>
      <c r="OBM1227" s="69"/>
      <c r="OBN1227" s="107"/>
      <c r="OBO1227" s="2"/>
      <c r="OBP1227" s="15"/>
      <c r="OBQ1227" s="15"/>
      <c r="OBR1227" s="80"/>
      <c r="OBS1227" s="52"/>
      <c r="OBT1227" s="69"/>
      <c r="OBU1227" s="69"/>
      <c r="OBV1227" s="69"/>
      <c r="OBW1227" s="107"/>
      <c r="OBX1227" s="2"/>
      <c r="OBY1227" s="15"/>
      <c r="OBZ1227" s="15"/>
      <c r="OCA1227" s="80"/>
      <c r="OCB1227" s="52"/>
      <c r="OCC1227" s="69"/>
      <c r="OCD1227" s="69"/>
      <c r="OCE1227" s="69"/>
      <c r="OCF1227" s="107"/>
      <c r="OCG1227" s="2"/>
      <c r="OCH1227" s="15"/>
      <c r="OCI1227" s="15"/>
      <c r="OCJ1227" s="80"/>
      <c r="OCK1227" s="52"/>
      <c r="OCL1227" s="69"/>
      <c r="OCM1227" s="69"/>
      <c r="OCN1227" s="69"/>
      <c r="OCO1227" s="107"/>
      <c r="OCP1227" s="2"/>
      <c r="OCQ1227" s="15"/>
      <c r="OCR1227" s="15"/>
      <c r="OCS1227" s="80"/>
      <c r="OCT1227" s="52"/>
      <c r="OCU1227" s="69"/>
      <c r="OCV1227" s="69"/>
      <c r="OCW1227" s="69"/>
      <c r="OCX1227" s="107"/>
      <c r="OCY1227" s="2"/>
      <c r="OCZ1227" s="15"/>
      <c r="ODA1227" s="15"/>
      <c r="ODB1227" s="80"/>
      <c r="ODC1227" s="52"/>
      <c r="ODD1227" s="69"/>
      <c r="ODE1227" s="69"/>
      <c r="ODF1227" s="69"/>
      <c r="ODG1227" s="107"/>
      <c r="ODH1227" s="2"/>
      <c r="ODI1227" s="15"/>
      <c r="ODJ1227" s="15"/>
      <c r="ODK1227" s="80"/>
      <c r="ODL1227" s="52"/>
      <c r="ODM1227" s="69"/>
      <c r="ODN1227" s="69"/>
      <c r="ODO1227" s="69"/>
      <c r="ODP1227" s="107"/>
      <c r="ODQ1227" s="2"/>
      <c r="ODR1227" s="15"/>
      <c r="ODS1227" s="15"/>
      <c r="ODT1227" s="80"/>
      <c r="ODU1227" s="52"/>
      <c r="ODV1227" s="69"/>
      <c r="ODW1227" s="69"/>
      <c r="ODX1227" s="69"/>
      <c r="ODY1227" s="107"/>
      <c r="ODZ1227" s="2"/>
      <c r="OEA1227" s="15"/>
      <c r="OEB1227" s="15"/>
      <c r="OEC1227" s="80"/>
      <c r="OED1227" s="52"/>
      <c r="OEE1227" s="69"/>
      <c r="OEF1227" s="69"/>
      <c r="OEG1227" s="69"/>
      <c r="OEH1227" s="107"/>
      <c r="OEI1227" s="2"/>
      <c r="OEJ1227" s="15"/>
      <c r="OEK1227" s="15"/>
      <c r="OEL1227" s="80"/>
      <c r="OEM1227" s="52"/>
      <c r="OEN1227" s="69"/>
      <c r="OEO1227" s="69"/>
      <c r="OEP1227" s="69"/>
      <c r="OEQ1227" s="107"/>
      <c r="OER1227" s="2"/>
      <c r="OES1227" s="15"/>
      <c r="OET1227" s="15"/>
      <c r="OEU1227" s="80"/>
      <c r="OEV1227" s="52"/>
      <c r="OEW1227" s="69"/>
      <c r="OEX1227" s="69"/>
      <c r="OEY1227" s="69"/>
      <c r="OEZ1227" s="107"/>
      <c r="OFA1227" s="2"/>
      <c r="OFB1227" s="15"/>
      <c r="OFC1227" s="15"/>
      <c r="OFD1227" s="80"/>
      <c r="OFE1227" s="52"/>
      <c r="OFF1227" s="69"/>
      <c r="OFG1227" s="69"/>
      <c r="OFH1227" s="69"/>
      <c r="OFI1227" s="107"/>
      <c r="OFJ1227" s="2"/>
      <c r="OFK1227" s="15"/>
      <c r="OFL1227" s="15"/>
      <c r="OFM1227" s="80"/>
      <c r="OFN1227" s="52"/>
      <c r="OFO1227" s="69"/>
      <c r="OFP1227" s="69"/>
      <c r="OFQ1227" s="69"/>
      <c r="OFR1227" s="107"/>
      <c r="OFS1227" s="2"/>
      <c r="OFT1227" s="15"/>
      <c r="OFU1227" s="15"/>
      <c r="OFV1227" s="80"/>
      <c r="OFW1227" s="52"/>
      <c r="OFX1227" s="69"/>
      <c r="OFY1227" s="69"/>
      <c r="OFZ1227" s="69"/>
      <c r="OGA1227" s="107"/>
      <c r="OGB1227" s="2"/>
      <c r="OGC1227" s="15"/>
      <c r="OGD1227" s="15"/>
      <c r="OGE1227" s="80"/>
      <c r="OGF1227" s="52"/>
      <c r="OGG1227" s="69"/>
      <c r="OGH1227" s="69"/>
      <c r="OGI1227" s="69"/>
      <c r="OGJ1227" s="107"/>
      <c r="OGK1227" s="2"/>
      <c r="OGL1227" s="15"/>
      <c r="OGM1227" s="15"/>
      <c r="OGN1227" s="80"/>
      <c r="OGO1227" s="52"/>
      <c r="OGP1227" s="69"/>
      <c r="OGQ1227" s="69"/>
      <c r="OGR1227" s="69"/>
      <c r="OGS1227" s="107"/>
      <c r="OGT1227" s="2"/>
      <c r="OGU1227" s="15"/>
      <c r="OGV1227" s="15"/>
      <c r="OGW1227" s="80"/>
      <c r="OGX1227" s="52"/>
      <c r="OGY1227" s="69"/>
      <c r="OGZ1227" s="69"/>
      <c r="OHA1227" s="69"/>
      <c r="OHB1227" s="107"/>
      <c r="OHC1227" s="2"/>
      <c r="OHD1227" s="15"/>
      <c r="OHE1227" s="15"/>
      <c r="OHF1227" s="80"/>
      <c r="OHG1227" s="52"/>
      <c r="OHH1227" s="69"/>
      <c r="OHI1227" s="69"/>
      <c r="OHJ1227" s="69"/>
      <c r="OHK1227" s="107"/>
      <c r="OHL1227" s="2"/>
      <c r="OHM1227" s="15"/>
      <c r="OHN1227" s="15"/>
      <c r="OHO1227" s="80"/>
      <c r="OHP1227" s="52"/>
      <c r="OHQ1227" s="69"/>
      <c r="OHR1227" s="69"/>
      <c r="OHS1227" s="69"/>
      <c r="OHT1227" s="107"/>
      <c r="OHU1227" s="2"/>
      <c r="OHV1227" s="15"/>
      <c r="OHW1227" s="15"/>
      <c r="OHX1227" s="80"/>
      <c r="OHY1227" s="52"/>
      <c r="OHZ1227" s="69"/>
      <c r="OIA1227" s="69"/>
      <c r="OIB1227" s="69"/>
      <c r="OIC1227" s="107"/>
      <c r="OID1227" s="2"/>
      <c r="OIE1227" s="15"/>
      <c r="OIF1227" s="15"/>
      <c r="OIG1227" s="80"/>
      <c r="OIH1227" s="52"/>
      <c r="OII1227" s="69"/>
      <c r="OIJ1227" s="69"/>
      <c r="OIK1227" s="69"/>
      <c r="OIL1227" s="107"/>
      <c r="OIM1227" s="2"/>
      <c r="OIN1227" s="15"/>
      <c r="OIO1227" s="15"/>
      <c r="OIP1227" s="80"/>
      <c r="OIQ1227" s="52"/>
      <c r="OIR1227" s="69"/>
      <c r="OIS1227" s="69"/>
      <c r="OIT1227" s="69"/>
      <c r="OIU1227" s="107"/>
      <c r="OIV1227" s="2"/>
      <c r="OIW1227" s="15"/>
      <c r="OIX1227" s="15"/>
      <c r="OIY1227" s="80"/>
      <c r="OIZ1227" s="52"/>
      <c r="OJA1227" s="69"/>
      <c r="OJB1227" s="69"/>
      <c r="OJC1227" s="69"/>
      <c r="OJD1227" s="107"/>
      <c r="OJE1227" s="2"/>
      <c r="OJF1227" s="15"/>
      <c r="OJG1227" s="15"/>
      <c r="OJH1227" s="80"/>
      <c r="OJI1227" s="52"/>
      <c r="OJJ1227" s="69"/>
      <c r="OJK1227" s="69"/>
      <c r="OJL1227" s="69"/>
      <c r="OJM1227" s="107"/>
      <c r="OJN1227" s="2"/>
      <c r="OJO1227" s="15"/>
      <c r="OJP1227" s="15"/>
      <c r="OJQ1227" s="80"/>
      <c r="OJR1227" s="52"/>
      <c r="OJS1227" s="69"/>
      <c r="OJT1227" s="69"/>
      <c r="OJU1227" s="69"/>
      <c r="OJV1227" s="107"/>
      <c r="OJW1227" s="2"/>
      <c r="OJX1227" s="15"/>
      <c r="OJY1227" s="15"/>
      <c r="OJZ1227" s="80"/>
      <c r="OKA1227" s="52"/>
      <c r="OKB1227" s="69"/>
      <c r="OKC1227" s="69"/>
      <c r="OKD1227" s="69"/>
      <c r="OKE1227" s="107"/>
      <c r="OKF1227" s="2"/>
      <c r="OKG1227" s="15"/>
      <c r="OKH1227" s="15"/>
      <c r="OKI1227" s="80"/>
      <c r="OKJ1227" s="52"/>
      <c r="OKK1227" s="69"/>
      <c r="OKL1227" s="69"/>
      <c r="OKM1227" s="69"/>
      <c r="OKN1227" s="107"/>
      <c r="OKO1227" s="2"/>
      <c r="OKP1227" s="15"/>
      <c r="OKQ1227" s="15"/>
      <c r="OKR1227" s="80"/>
      <c r="OKS1227" s="52"/>
      <c r="OKT1227" s="69"/>
      <c r="OKU1227" s="69"/>
      <c r="OKV1227" s="69"/>
      <c r="OKW1227" s="107"/>
      <c r="OKX1227" s="2"/>
      <c r="OKY1227" s="15"/>
      <c r="OKZ1227" s="15"/>
      <c r="OLA1227" s="80"/>
      <c r="OLB1227" s="52"/>
      <c r="OLC1227" s="69"/>
      <c r="OLD1227" s="69"/>
      <c r="OLE1227" s="69"/>
      <c r="OLF1227" s="107"/>
      <c r="OLG1227" s="2"/>
      <c r="OLH1227" s="15"/>
      <c r="OLI1227" s="15"/>
      <c r="OLJ1227" s="80"/>
      <c r="OLK1227" s="52"/>
      <c r="OLL1227" s="69"/>
      <c r="OLM1227" s="69"/>
      <c r="OLN1227" s="69"/>
      <c r="OLO1227" s="107"/>
      <c r="OLP1227" s="2"/>
      <c r="OLQ1227" s="15"/>
      <c r="OLR1227" s="15"/>
      <c r="OLS1227" s="80"/>
      <c r="OLT1227" s="52"/>
      <c r="OLU1227" s="69"/>
      <c r="OLV1227" s="69"/>
      <c r="OLW1227" s="69"/>
      <c r="OLX1227" s="107"/>
      <c r="OLY1227" s="2"/>
      <c r="OLZ1227" s="15"/>
      <c r="OMA1227" s="15"/>
      <c r="OMB1227" s="80"/>
      <c r="OMC1227" s="52"/>
      <c r="OMD1227" s="69"/>
      <c r="OME1227" s="69"/>
      <c r="OMF1227" s="69"/>
      <c r="OMG1227" s="107"/>
      <c r="OMH1227" s="2"/>
      <c r="OMI1227" s="15"/>
      <c r="OMJ1227" s="15"/>
      <c r="OMK1227" s="80"/>
      <c r="OML1227" s="52"/>
      <c r="OMM1227" s="69"/>
      <c r="OMN1227" s="69"/>
      <c r="OMO1227" s="69"/>
      <c r="OMP1227" s="107"/>
      <c r="OMQ1227" s="2"/>
      <c r="OMR1227" s="15"/>
      <c r="OMS1227" s="15"/>
      <c r="OMT1227" s="80"/>
      <c r="OMU1227" s="52"/>
      <c r="OMV1227" s="69"/>
      <c r="OMW1227" s="69"/>
      <c r="OMX1227" s="69"/>
      <c r="OMY1227" s="107"/>
      <c r="OMZ1227" s="2"/>
      <c r="ONA1227" s="15"/>
      <c r="ONB1227" s="15"/>
      <c r="ONC1227" s="80"/>
      <c r="OND1227" s="52"/>
      <c r="ONE1227" s="69"/>
      <c r="ONF1227" s="69"/>
      <c r="ONG1227" s="69"/>
      <c r="ONH1227" s="107"/>
      <c r="ONI1227" s="2"/>
      <c r="ONJ1227" s="15"/>
      <c r="ONK1227" s="15"/>
      <c r="ONL1227" s="80"/>
      <c r="ONM1227" s="52"/>
      <c r="ONN1227" s="69"/>
      <c r="ONO1227" s="69"/>
      <c r="ONP1227" s="69"/>
      <c r="ONQ1227" s="107"/>
      <c r="ONR1227" s="2"/>
      <c r="ONS1227" s="15"/>
      <c r="ONT1227" s="15"/>
      <c r="ONU1227" s="80"/>
      <c r="ONV1227" s="52"/>
      <c r="ONW1227" s="69"/>
      <c r="ONX1227" s="69"/>
      <c r="ONY1227" s="69"/>
      <c r="ONZ1227" s="107"/>
      <c r="OOA1227" s="2"/>
      <c r="OOB1227" s="15"/>
      <c r="OOC1227" s="15"/>
      <c r="OOD1227" s="80"/>
      <c r="OOE1227" s="52"/>
      <c r="OOF1227" s="69"/>
      <c r="OOG1227" s="69"/>
      <c r="OOH1227" s="69"/>
      <c r="OOI1227" s="107"/>
      <c r="OOJ1227" s="2"/>
      <c r="OOK1227" s="15"/>
      <c r="OOL1227" s="15"/>
      <c r="OOM1227" s="80"/>
      <c r="OON1227" s="52"/>
      <c r="OOO1227" s="69"/>
      <c r="OOP1227" s="69"/>
      <c r="OOQ1227" s="69"/>
      <c r="OOR1227" s="107"/>
      <c r="OOS1227" s="2"/>
      <c r="OOT1227" s="15"/>
      <c r="OOU1227" s="15"/>
      <c r="OOV1227" s="80"/>
      <c r="OOW1227" s="52"/>
      <c r="OOX1227" s="69"/>
      <c r="OOY1227" s="69"/>
      <c r="OOZ1227" s="69"/>
      <c r="OPA1227" s="107"/>
      <c r="OPB1227" s="2"/>
      <c r="OPC1227" s="15"/>
      <c r="OPD1227" s="15"/>
      <c r="OPE1227" s="80"/>
      <c r="OPF1227" s="52"/>
      <c r="OPG1227" s="69"/>
      <c r="OPH1227" s="69"/>
      <c r="OPI1227" s="69"/>
      <c r="OPJ1227" s="107"/>
      <c r="OPK1227" s="2"/>
      <c r="OPL1227" s="15"/>
      <c r="OPM1227" s="15"/>
      <c r="OPN1227" s="80"/>
      <c r="OPO1227" s="52"/>
      <c r="OPP1227" s="69"/>
      <c r="OPQ1227" s="69"/>
      <c r="OPR1227" s="69"/>
      <c r="OPS1227" s="107"/>
      <c r="OPT1227" s="2"/>
      <c r="OPU1227" s="15"/>
      <c r="OPV1227" s="15"/>
      <c r="OPW1227" s="80"/>
      <c r="OPX1227" s="52"/>
      <c r="OPY1227" s="69"/>
      <c r="OPZ1227" s="69"/>
      <c r="OQA1227" s="69"/>
      <c r="OQB1227" s="107"/>
      <c r="OQC1227" s="2"/>
      <c r="OQD1227" s="15"/>
      <c r="OQE1227" s="15"/>
      <c r="OQF1227" s="80"/>
      <c r="OQG1227" s="52"/>
      <c r="OQH1227" s="69"/>
      <c r="OQI1227" s="69"/>
      <c r="OQJ1227" s="69"/>
      <c r="OQK1227" s="107"/>
      <c r="OQL1227" s="2"/>
      <c r="OQM1227" s="15"/>
      <c r="OQN1227" s="15"/>
      <c r="OQO1227" s="80"/>
      <c r="OQP1227" s="52"/>
      <c r="OQQ1227" s="69"/>
      <c r="OQR1227" s="69"/>
      <c r="OQS1227" s="69"/>
      <c r="OQT1227" s="107"/>
      <c r="OQU1227" s="2"/>
      <c r="OQV1227" s="15"/>
      <c r="OQW1227" s="15"/>
      <c r="OQX1227" s="80"/>
      <c r="OQY1227" s="52"/>
      <c r="OQZ1227" s="69"/>
      <c r="ORA1227" s="69"/>
      <c r="ORB1227" s="69"/>
      <c r="ORC1227" s="107"/>
      <c r="ORD1227" s="2"/>
      <c r="ORE1227" s="15"/>
      <c r="ORF1227" s="15"/>
      <c r="ORG1227" s="80"/>
      <c r="ORH1227" s="52"/>
      <c r="ORI1227" s="69"/>
      <c r="ORJ1227" s="69"/>
      <c r="ORK1227" s="69"/>
      <c r="ORL1227" s="107"/>
      <c r="ORM1227" s="2"/>
      <c r="ORN1227" s="15"/>
      <c r="ORO1227" s="15"/>
      <c r="ORP1227" s="80"/>
      <c r="ORQ1227" s="52"/>
      <c r="ORR1227" s="69"/>
      <c r="ORS1227" s="69"/>
      <c r="ORT1227" s="69"/>
      <c r="ORU1227" s="107"/>
      <c r="ORV1227" s="2"/>
      <c r="ORW1227" s="15"/>
      <c r="ORX1227" s="15"/>
      <c r="ORY1227" s="80"/>
      <c r="ORZ1227" s="52"/>
      <c r="OSA1227" s="69"/>
      <c r="OSB1227" s="69"/>
      <c r="OSC1227" s="69"/>
      <c r="OSD1227" s="107"/>
      <c r="OSE1227" s="2"/>
      <c r="OSF1227" s="15"/>
      <c r="OSG1227" s="15"/>
      <c r="OSH1227" s="80"/>
      <c r="OSI1227" s="52"/>
      <c r="OSJ1227" s="69"/>
      <c r="OSK1227" s="69"/>
      <c r="OSL1227" s="69"/>
      <c r="OSM1227" s="107"/>
      <c r="OSN1227" s="2"/>
      <c r="OSO1227" s="15"/>
      <c r="OSP1227" s="15"/>
      <c r="OSQ1227" s="80"/>
      <c r="OSR1227" s="52"/>
      <c r="OSS1227" s="69"/>
      <c r="OST1227" s="69"/>
      <c r="OSU1227" s="69"/>
      <c r="OSV1227" s="107"/>
      <c r="OSW1227" s="2"/>
      <c r="OSX1227" s="15"/>
      <c r="OSY1227" s="15"/>
      <c r="OSZ1227" s="80"/>
      <c r="OTA1227" s="52"/>
      <c r="OTB1227" s="69"/>
      <c r="OTC1227" s="69"/>
      <c r="OTD1227" s="69"/>
      <c r="OTE1227" s="107"/>
      <c r="OTF1227" s="2"/>
      <c r="OTG1227" s="15"/>
      <c r="OTH1227" s="15"/>
      <c r="OTI1227" s="80"/>
      <c r="OTJ1227" s="52"/>
      <c r="OTK1227" s="69"/>
      <c r="OTL1227" s="69"/>
      <c r="OTM1227" s="69"/>
      <c r="OTN1227" s="107"/>
      <c r="OTO1227" s="2"/>
      <c r="OTP1227" s="15"/>
      <c r="OTQ1227" s="15"/>
      <c r="OTR1227" s="80"/>
      <c r="OTS1227" s="52"/>
      <c r="OTT1227" s="69"/>
      <c r="OTU1227" s="69"/>
      <c r="OTV1227" s="69"/>
      <c r="OTW1227" s="107"/>
      <c r="OTX1227" s="2"/>
      <c r="OTY1227" s="15"/>
      <c r="OTZ1227" s="15"/>
      <c r="OUA1227" s="80"/>
      <c r="OUB1227" s="52"/>
      <c r="OUC1227" s="69"/>
      <c r="OUD1227" s="69"/>
      <c r="OUE1227" s="69"/>
      <c r="OUF1227" s="107"/>
      <c r="OUG1227" s="2"/>
      <c r="OUH1227" s="15"/>
      <c r="OUI1227" s="15"/>
      <c r="OUJ1227" s="80"/>
      <c r="OUK1227" s="52"/>
      <c r="OUL1227" s="69"/>
      <c r="OUM1227" s="69"/>
      <c r="OUN1227" s="69"/>
      <c r="OUO1227" s="107"/>
      <c r="OUP1227" s="2"/>
      <c r="OUQ1227" s="15"/>
      <c r="OUR1227" s="15"/>
      <c r="OUS1227" s="80"/>
      <c r="OUT1227" s="52"/>
      <c r="OUU1227" s="69"/>
      <c r="OUV1227" s="69"/>
      <c r="OUW1227" s="69"/>
      <c r="OUX1227" s="107"/>
      <c r="OUY1227" s="2"/>
      <c r="OUZ1227" s="15"/>
      <c r="OVA1227" s="15"/>
      <c r="OVB1227" s="80"/>
      <c r="OVC1227" s="52"/>
      <c r="OVD1227" s="69"/>
      <c r="OVE1227" s="69"/>
      <c r="OVF1227" s="69"/>
      <c r="OVG1227" s="107"/>
      <c r="OVH1227" s="2"/>
      <c r="OVI1227" s="15"/>
      <c r="OVJ1227" s="15"/>
      <c r="OVK1227" s="80"/>
      <c r="OVL1227" s="52"/>
      <c r="OVM1227" s="69"/>
      <c r="OVN1227" s="69"/>
      <c r="OVO1227" s="69"/>
      <c r="OVP1227" s="107"/>
      <c r="OVQ1227" s="2"/>
      <c r="OVR1227" s="15"/>
      <c r="OVS1227" s="15"/>
      <c r="OVT1227" s="80"/>
      <c r="OVU1227" s="52"/>
      <c r="OVV1227" s="69"/>
      <c r="OVW1227" s="69"/>
      <c r="OVX1227" s="69"/>
      <c r="OVY1227" s="107"/>
      <c r="OVZ1227" s="2"/>
      <c r="OWA1227" s="15"/>
      <c r="OWB1227" s="15"/>
      <c r="OWC1227" s="80"/>
      <c r="OWD1227" s="52"/>
      <c r="OWE1227" s="69"/>
      <c r="OWF1227" s="69"/>
      <c r="OWG1227" s="69"/>
      <c r="OWH1227" s="107"/>
      <c r="OWI1227" s="2"/>
      <c r="OWJ1227" s="15"/>
      <c r="OWK1227" s="15"/>
      <c r="OWL1227" s="80"/>
      <c r="OWM1227" s="52"/>
      <c r="OWN1227" s="69"/>
      <c r="OWO1227" s="69"/>
      <c r="OWP1227" s="69"/>
      <c r="OWQ1227" s="107"/>
      <c r="OWR1227" s="2"/>
      <c r="OWS1227" s="15"/>
      <c r="OWT1227" s="15"/>
      <c r="OWU1227" s="80"/>
      <c r="OWV1227" s="52"/>
      <c r="OWW1227" s="69"/>
      <c r="OWX1227" s="69"/>
      <c r="OWY1227" s="69"/>
      <c r="OWZ1227" s="107"/>
      <c r="OXA1227" s="2"/>
      <c r="OXB1227" s="15"/>
      <c r="OXC1227" s="15"/>
      <c r="OXD1227" s="80"/>
      <c r="OXE1227" s="52"/>
      <c r="OXF1227" s="69"/>
      <c r="OXG1227" s="69"/>
      <c r="OXH1227" s="69"/>
      <c r="OXI1227" s="107"/>
      <c r="OXJ1227" s="2"/>
      <c r="OXK1227" s="15"/>
      <c r="OXL1227" s="15"/>
      <c r="OXM1227" s="80"/>
      <c r="OXN1227" s="52"/>
      <c r="OXO1227" s="69"/>
      <c r="OXP1227" s="69"/>
      <c r="OXQ1227" s="69"/>
      <c r="OXR1227" s="107"/>
      <c r="OXS1227" s="2"/>
      <c r="OXT1227" s="15"/>
      <c r="OXU1227" s="15"/>
      <c r="OXV1227" s="80"/>
      <c r="OXW1227" s="52"/>
      <c r="OXX1227" s="69"/>
      <c r="OXY1227" s="69"/>
      <c r="OXZ1227" s="69"/>
      <c r="OYA1227" s="107"/>
      <c r="OYB1227" s="2"/>
      <c r="OYC1227" s="15"/>
      <c r="OYD1227" s="15"/>
      <c r="OYE1227" s="80"/>
      <c r="OYF1227" s="52"/>
      <c r="OYG1227" s="69"/>
      <c r="OYH1227" s="69"/>
      <c r="OYI1227" s="69"/>
      <c r="OYJ1227" s="107"/>
      <c r="OYK1227" s="2"/>
      <c r="OYL1227" s="15"/>
      <c r="OYM1227" s="15"/>
      <c r="OYN1227" s="80"/>
      <c r="OYO1227" s="52"/>
      <c r="OYP1227" s="69"/>
      <c r="OYQ1227" s="69"/>
      <c r="OYR1227" s="69"/>
      <c r="OYS1227" s="107"/>
      <c r="OYT1227" s="2"/>
      <c r="OYU1227" s="15"/>
      <c r="OYV1227" s="15"/>
      <c r="OYW1227" s="80"/>
      <c r="OYX1227" s="52"/>
      <c r="OYY1227" s="69"/>
      <c r="OYZ1227" s="69"/>
      <c r="OZA1227" s="69"/>
      <c r="OZB1227" s="107"/>
      <c r="OZC1227" s="2"/>
      <c r="OZD1227" s="15"/>
      <c r="OZE1227" s="15"/>
      <c r="OZF1227" s="80"/>
      <c r="OZG1227" s="52"/>
      <c r="OZH1227" s="69"/>
      <c r="OZI1227" s="69"/>
      <c r="OZJ1227" s="69"/>
      <c r="OZK1227" s="107"/>
      <c r="OZL1227" s="2"/>
      <c r="OZM1227" s="15"/>
      <c r="OZN1227" s="15"/>
      <c r="OZO1227" s="80"/>
      <c r="OZP1227" s="52"/>
      <c r="OZQ1227" s="69"/>
      <c r="OZR1227" s="69"/>
      <c r="OZS1227" s="69"/>
      <c r="OZT1227" s="107"/>
      <c r="OZU1227" s="2"/>
      <c r="OZV1227" s="15"/>
      <c r="OZW1227" s="15"/>
      <c r="OZX1227" s="80"/>
      <c r="OZY1227" s="52"/>
      <c r="OZZ1227" s="69"/>
      <c r="PAA1227" s="69"/>
      <c r="PAB1227" s="69"/>
      <c r="PAC1227" s="107"/>
      <c r="PAD1227" s="2"/>
      <c r="PAE1227" s="15"/>
      <c r="PAF1227" s="15"/>
      <c r="PAG1227" s="80"/>
      <c r="PAH1227" s="52"/>
      <c r="PAI1227" s="69"/>
      <c r="PAJ1227" s="69"/>
      <c r="PAK1227" s="69"/>
      <c r="PAL1227" s="107"/>
      <c r="PAM1227" s="2"/>
      <c r="PAN1227" s="15"/>
      <c r="PAO1227" s="15"/>
      <c r="PAP1227" s="80"/>
      <c r="PAQ1227" s="52"/>
      <c r="PAR1227" s="69"/>
      <c r="PAS1227" s="69"/>
      <c r="PAT1227" s="69"/>
      <c r="PAU1227" s="107"/>
      <c r="PAV1227" s="2"/>
      <c r="PAW1227" s="15"/>
      <c r="PAX1227" s="15"/>
      <c r="PAY1227" s="80"/>
      <c r="PAZ1227" s="52"/>
      <c r="PBA1227" s="69"/>
      <c r="PBB1227" s="69"/>
      <c r="PBC1227" s="69"/>
      <c r="PBD1227" s="107"/>
      <c r="PBE1227" s="2"/>
      <c r="PBF1227" s="15"/>
      <c r="PBG1227" s="15"/>
      <c r="PBH1227" s="80"/>
      <c r="PBI1227" s="52"/>
      <c r="PBJ1227" s="69"/>
      <c r="PBK1227" s="69"/>
      <c r="PBL1227" s="69"/>
      <c r="PBM1227" s="107"/>
      <c r="PBN1227" s="2"/>
      <c r="PBO1227" s="15"/>
      <c r="PBP1227" s="15"/>
      <c r="PBQ1227" s="80"/>
      <c r="PBR1227" s="52"/>
      <c r="PBS1227" s="69"/>
      <c r="PBT1227" s="69"/>
      <c r="PBU1227" s="69"/>
      <c r="PBV1227" s="107"/>
      <c r="PBW1227" s="2"/>
      <c r="PBX1227" s="15"/>
      <c r="PBY1227" s="15"/>
      <c r="PBZ1227" s="80"/>
      <c r="PCA1227" s="52"/>
      <c r="PCB1227" s="69"/>
      <c r="PCC1227" s="69"/>
      <c r="PCD1227" s="69"/>
      <c r="PCE1227" s="107"/>
      <c r="PCF1227" s="2"/>
      <c r="PCG1227" s="15"/>
      <c r="PCH1227" s="15"/>
      <c r="PCI1227" s="80"/>
      <c r="PCJ1227" s="52"/>
      <c r="PCK1227" s="69"/>
      <c r="PCL1227" s="69"/>
      <c r="PCM1227" s="69"/>
      <c r="PCN1227" s="107"/>
      <c r="PCO1227" s="2"/>
      <c r="PCP1227" s="15"/>
      <c r="PCQ1227" s="15"/>
      <c r="PCR1227" s="80"/>
      <c r="PCS1227" s="52"/>
      <c r="PCT1227" s="69"/>
      <c r="PCU1227" s="69"/>
      <c r="PCV1227" s="69"/>
      <c r="PCW1227" s="107"/>
      <c r="PCX1227" s="2"/>
      <c r="PCY1227" s="15"/>
      <c r="PCZ1227" s="15"/>
      <c r="PDA1227" s="80"/>
      <c r="PDB1227" s="52"/>
      <c r="PDC1227" s="69"/>
      <c r="PDD1227" s="69"/>
      <c r="PDE1227" s="69"/>
      <c r="PDF1227" s="107"/>
      <c r="PDG1227" s="2"/>
      <c r="PDH1227" s="15"/>
      <c r="PDI1227" s="15"/>
      <c r="PDJ1227" s="80"/>
      <c r="PDK1227" s="52"/>
      <c r="PDL1227" s="69"/>
      <c r="PDM1227" s="69"/>
      <c r="PDN1227" s="69"/>
      <c r="PDO1227" s="107"/>
      <c r="PDP1227" s="2"/>
      <c r="PDQ1227" s="15"/>
      <c r="PDR1227" s="15"/>
      <c r="PDS1227" s="80"/>
      <c r="PDT1227" s="52"/>
      <c r="PDU1227" s="69"/>
      <c r="PDV1227" s="69"/>
      <c r="PDW1227" s="69"/>
      <c r="PDX1227" s="107"/>
      <c r="PDY1227" s="2"/>
      <c r="PDZ1227" s="15"/>
      <c r="PEA1227" s="15"/>
      <c r="PEB1227" s="80"/>
      <c r="PEC1227" s="52"/>
      <c r="PED1227" s="69"/>
      <c r="PEE1227" s="69"/>
      <c r="PEF1227" s="69"/>
      <c r="PEG1227" s="107"/>
      <c r="PEH1227" s="2"/>
      <c r="PEI1227" s="15"/>
      <c r="PEJ1227" s="15"/>
      <c r="PEK1227" s="80"/>
      <c r="PEL1227" s="52"/>
      <c r="PEM1227" s="69"/>
      <c r="PEN1227" s="69"/>
      <c r="PEO1227" s="69"/>
      <c r="PEP1227" s="107"/>
      <c r="PEQ1227" s="2"/>
      <c r="PER1227" s="15"/>
      <c r="PES1227" s="15"/>
      <c r="PET1227" s="80"/>
      <c r="PEU1227" s="52"/>
      <c r="PEV1227" s="69"/>
      <c r="PEW1227" s="69"/>
      <c r="PEX1227" s="69"/>
      <c r="PEY1227" s="107"/>
      <c r="PEZ1227" s="2"/>
      <c r="PFA1227" s="15"/>
      <c r="PFB1227" s="15"/>
      <c r="PFC1227" s="80"/>
      <c r="PFD1227" s="52"/>
      <c r="PFE1227" s="69"/>
      <c r="PFF1227" s="69"/>
      <c r="PFG1227" s="69"/>
      <c r="PFH1227" s="107"/>
      <c r="PFI1227" s="2"/>
      <c r="PFJ1227" s="15"/>
      <c r="PFK1227" s="15"/>
      <c r="PFL1227" s="80"/>
      <c r="PFM1227" s="52"/>
      <c r="PFN1227" s="69"/>
      <c r="PFO1227" s="69"/>
      <c r="PFP1227" s="69"/>
      <c r="PFQ1227" s="107"/>
      <c r="PFR1227" s="2"/>
      <c r="PFS1227" s="15"/>
      <c r="PFT1227" s="15"/>
      <c r="PFU1227" s="80"/>
      <c r="PFV1227" s="52"/>
      <c r="PFW1227" s="69"/>
      <c r="PFX1227" s="69"/>
      <c r="PFY1227" s="69"/>
      <c r="PFZ1227" s="107"/>
      <c r="PGA1227" s="2"/>
      <c r="PGB1227" s="15"/>
      <c r="PGC1227" s="15"/>
      <c r="PGD1227" s="80"/>
      <c r="PGE1227" s="52"/>
      <c r="PGF1227" s="69"/>
      <c r="PGG1227" s="69"/>
      <c r="PGH1227" s="69"/>
      <c r="PGI1227" s="107"/>
      <c r="PGJ1227" s="2"/>
      <c r="PGK1227" s="15"/>
      <c r="PGL1227" s="15"/>
      <c r="PGM1227" s="80"/>
      <c r="PGN1227" s="52"/>
      <c r="PGO1227" s="69"/>
      <c r="PGP1227" s="69"/>
      <c r="PGQ1227" s="69"/>
      <c r="PGR1227" s="107"/>
      <c r="PGS1227" s="2"/>
      <c r="PGT1227" s="15"/>
      <c r="PGU1227" s="15"/>
      <c r="PGV1227" s="80"/>
      <c r="PGW1227" s="52"/>
      <c r="PGX1227" s="69"/>
      <c r="PGY1227" s="69"/>
      <c r="PGZ1227" s="69"/>
      <c r="PHA1227" s="107"/>
      <c r="PHB1227" s="2"/>
      <c r="PHC1227" s="15"/>
      <c r="PHD1227" s="15"/>
      <c r="PHE1227" s="80"/>
      <c r="PHF1227" s="52"/>
      <c r="PHG1227" s="69"/>
      <c r="PHH1227" s="69"/>
      <c r="PHI1227" s="69"/>
      <c r="PHJ1227" s="107"/>
      <c r="PHK1227" s="2"/>
      <c r="PHL1227" s="15"/>
      <c r="PHM1227" s="15"/>
      <c r="PHN1227" s="80"/>
      <c r="PHO1227" s="52"/>
      <c r="PHP1227" s="69"/>
      <c r="PHQ1227" s="69"/>
      <c r="PHR1227" s="69"/>
      <c r="PHS1227" s="107"/>
      <c r="PHT1227" s="2"/>
      <c r="PHU1227" s="15"/>
      <c r="PHV1227" s="15"/>
      <c r="PHW1227" s="80"/>
      <c r="PHX1227" s="52"/>
      <c r="PHY1227" s="69"/>
      <c r="PHZ1227" s="69"/>
      <c r="PIA1227" s="69"/>
      <c r="PIB1227" s="107"/>
      <c r="PIC1227" s="2"/>
      <c r="PID1227" s="15"/>
      <c r="PIE1227" s="15"/>
      <c r="PIF1227" s="80"/>
      <c r="PIG1227" s="52"/>
      <c r="PIH1227" s="69"/>
      <c r="PII1227" s="69"/>
      <c r="PIJ1227" s="69"/>
      <c r="PIK1227" s="107"/>
      <c r="PIL1227" s="2"/>
      <c r="PIM1227" s="15"/>
      <c r="PIN1227" s="15"/>
      <c r="PIO1227" s="80"/>
      <c r="PIP1227" s="52"/>
      <c r="PIQ1227" s="69"/>
      <c r="PIR1227" s="69"/>
      <c r="PIS1227" s="69"/>
      <c r="PIT1227" s="107"/>
      <c r="PIU1227" s="2"/>
      <c r="PIV1227" s="15"/>
      <c r="PIW1227" s="15"/>
      <c r="PIX1227" s="80"/>
      <c r="PIY1227" s="52"/>
      <c r="PIZ1227" s="69"/>
      <c r="PJA1227" s="69"/>
      <c r="PJB1227" s="69"/>
      <c r="PJC1227" s="107"/>
      <c r="PJD1227" s="2"/>
      <c r="PJE1227" s="15"/>
      <c r="PJF1227" s="15"/>
      <c r="PJG1227" s="80"/>
      <c r="PJH1227" s="52"/>
      <c r="PJI1227" s="69"/>
      <c r="PJJ1227" s="69"/>
      <c r="PJK1227" s="69"/>
      <c r="PJL1227" s="107"/>
      <c r="PJM1227" s="2"/>
      <c r="PJN1227" s="15"/>
      <c r="PJO1227" s="15"/>
      <c r="PJP1227" s="80"/>
      <c r="PJQ1227" s="52"/>
      <c r="PJR1227" s="69"/>
      <c r="PJS1227" s="69"/>
      <c r="PJT1227" s="69"/>
      <c r="PJU1227" s="107"/>
      <c r="PJV1227" s="2"/>
      <c r="PJW1227" s="15"/>
      <c r="PJX1227" s="15"/>
      <c r="PJY1227" s="80"/>
      <c r="PJZ1227" s="52"/>
      <c r="PKA1227" s="69"/>
      <c r="PKB1227" s="69"/>
      <c r="PKC1227" s="69"/>
      <c r="PKD1227" s="107"/>
      <c r="PKE1227" s="2"/>
      <c r="PKF1227" s="15"/>
      <c r="PKG1227" s="15"/>
      <c r="PKH1227" s="80"/>
      <c r="PKI1227" s="52"/>
      <c r="PKJ1227" s="69"/>
      <c r="PKK1227" s="69"/>
      <c r="PKL1227" s="69"/>
      <c r="PKM1227" s="107"/>
      <c r="PKN1227" s="2"/>
      <c r="PKO1227" s="15"/>
      <c r="PKP1227" s="15"/>
      <c r="PKQ1227" s="80"/>
      <c r="PKR1227" s="52"/>
      <c r="PKS1227" s="69"/>
      <c r="PKT1227" s="69"/>
      <c r="PKU1227" s="69"/>
      <c r="PKV1227" s="107"/>
      <c r="PKW1227" s="2"/>
      <c r="PKX1227" s="15"/>
      <c r="PKY1227" s="15"/>
      <c r="PKZ1227" s="80"/>
      <c r="PLA1227" s="52"/>
      <c r="PLB1227" s="69"/>
      <c r="PLC1227" s="69"/>
      <c r="PLD1227" s="69"/>
      <c r="PLE1227" s="107"/>
      <c r="PLF1227" s="2"/>
      <c r="PLG1227" s="15"/>
      <c r="PLH1227" s="15"/>
      <c r="PLI1227" s="80"/>
      <c r="PLJ1227" s="52"/>
      <c r="PLK1227" s="69"/>
      <c r="PLL1227" s="69"/>
      <c r="PLM1227" s="69"/>
      <c r="PLN1227" s="107"/>
      <c r="PLO1227" s="2"/>
      <c r="PLP1227" s="15"/>
      <c r="PLQ1227" s="15"/>
      <c r="PLR1227" s="80"/>
      <c r="PLS1227" s="52"/>
      <c r="PLT1227" s="69"/>
      <c r="PLU1227" s="69"/>
      <c r="PLV1227" s="69"/>
      <c r="PLW1227" s="107"/>
      <c r="PLX1227" s="2"/>
      <c r="PLY1227" s="15"/>
      <c r="PLZ1227" s="15"/>
      <c r="PMA1227" s="80"/>
      <c r="PMB1227" s="52"/>
      <c r="PMC1227" s="69"/>
      <c r="PMD1227" s="69"/>
      <c r="PME1227" s="69"/>
      <c r="PMF1227" s="107"/>
      <c r="PMG1227" s="2"/>
      <c r="PMH1227" s="15"/>
      <c r="PMI1227" s="15"/>
      <c r="PMJ1227" s="80"/>
      <c r="PMK1227" s="52"/>
      <c r="PML1227" s="69"/>
      <c r="PMM1227" s="69"/>
      <c r="PMN1227" s="69"/>
      <c r="PMO1227" s="107"/>
      <c r="PMP1227" s="2"/>
      <c r="PMQ1227" s="15"/>
      <c r="PMR1227" s="15"/>
      <c r="PMS1227" s="80"/>
      <c r="PMT1227" s="52"/>
      <c r="PMU1227" s="69"/>
      <c r="PMV1227" s="69"/>
      <c r="PMW1227" s="69"/>
      <c r="PMX1227" s="107"/>
      <c r="PMY1227" s="2"/>
      <c r="PMZ1227" s="15"/>
      <c r="PNA1227" s="15"/>
      <c r="PNB1227" s="80"/>
      <c r="PNC1227" s="52"/>
      <c r="PND1227" s="69"/>
      <c r="PNE1227" s="69"/>
      <c r="PNF1227" s="69"/>
      <c r="PNG1227" s="107"/>
      <c r="PNH1227" s="2"/>
      <c r="PNI1227" s="15"/>
      <c r="PNJ1227" s="15"/>
      <c r="PNK1227" s="80"/>
      <c r="PNL1227" s="52"/>
      <c r="PNM1227" s="69"/>
      <c r="PNN1227" s="69"/>
      <c r="PNO1227" s="69"/>
      <c r="PNP1227" s="107"/>
      <c r="PNQ1227" s="2"/>
      <c r="PNR1227" s="15"/>
      <c r="PNS1227" s="15"/>
      <c r="PNT1227" s="80"/>
      <c r="PNU1227" s="52"/>
      <c r="PNV1227" s="69"/>
      <c r="PNW1227" s="69"/>
      <c r="PNX1227" s="69"/>
      <c r="PNY1227" s="107"/>
      <c r="PNZ1227" s="2"/>
      <c r="POA1227" s="15"/>
      <c r="POB1227" s="15"/>
      <c r="POC1227" s="80"/>
      <c r="POD1227" s="52"/>
      <c r="POE1227" s="69"/>
      <c r="POF1227" s="69"/>
      <c r="POG1227" s="69"/>
      <c r="POH1227" s="107"/>
      <c r="POI1227" s="2"/>
      <c r="POJ1227" s="15"/>
      <c r="POK1227" s="15"/>
      <c r="POL1227" s="80"/>
      <c r="POM1227" s="52"/>
      <c r="PON1227" s="69"/>
      <c r="POO1227" s="69"/>
      <c r="POP1227" s="69"/>
      <c r="POQ1227" s="107"/>
      <c r="POR1227" s="2"/>
      <c r="POS1227" s="15"/>
      <c r="POT1227" s="15"/>
      <c r="POU1227" s="80"/>
      <c r="POV1227" s="52"/>
      <c r="POW1227" s="69"/>
      <c r="POX1227" s="69"/>
      <c r="POY1227" s="69"/>
      <c r="POZ1227" s="107"/>
      <c r="PPA1227" s="2"/>
      <c r="PPB1227" s="15"/>
      <c r="PPC1227" s="15"/>
      <c r="PPD1227" s="80"/>
      <c r="PPE1227" s="52"/>
      <c r="PPF1227" s="69"/>
      <c r="PPG1227" s="69"/>
      <c r="PPH1227" s="69"/>
      <c r="PPI1227" s="107"/>
      <c r="PPJ1227" s="2"/>
      <c r="PPK1227" s="15"/>
      <c r="PPL1227" s="15"/>
      <c r="PPM1227" s="80"/>
      <c r="PPN1227" s="52"/>
      <c r="PPO1227" s="69"/>
      <c r="PPP1227" s="69"/>
      <c r="PPQ1227" s="69"/>
      <c r="PPR1227" s="107"/>
      <c r="PPS1227" s="2"/>
      <c r="PPT1227" s="15"/>
      <c r="PPU1227" s="15"/>
      <c r="PPV1227" s="80"/>
      <c r="PPW1227" s="52"/>
      <c r="PPX1227" s="69"/>
      <c r="PPY1227" s="69"/>
      <c r="PPZ1227" s="69"/>
      <c r="PQA1227" s="107"/>
      <c r="PQB1227" s="2"/>
      <c r="PQC1227" s="15"/>
      <c r="PQD1227" s="15"/>
      <c r="PQE1227" s="80"/>
      <c r="PQF1227" s="52"/>
      <c r="PQG1227" s="69"/>
      <c r="PQH1227" s="69"/>
      <c r="PQI1227" s="69"/>
      <c r="PQJ1227" s="107"/>
      <c r="PQK1227" s="2"/>
      <c r="PQL1227" s="15"/>
      <c r="PQM1227" s="15"/>
      <c r="PQN1227" s="80"/>
      <c r="PQO1227" s="52"/>
      <c r="PQP1227" s="69"/>
      <c r="PQQ1227" s="69"/>
      <c r="PQR1227" s="69"/>
      <c r="PQS1227" s="107"/>
      <c r="PQT1227" s="2"/>
      <c r="PQU1227" s="15"/>
      <c r="PQV1227" s="15"/>
      <c r="PQW1227" s="80"/>
      <c r="PQX1227" s="52"/>
      <c r="PQY1227" s="69"/>
      <c r="PQZ1227" s="69"/>
      <c r="PRA1227" s="69"/>
      <c r="PRB1227" s="107"/>
      <c r="PRC1227" s="2"/>
      <c r="PRD1227" s="15"/>
      <c r="PRE1227" s="15"/>
      <c r="PRF1227" s="80"/>
      <c r="PRG1227" s="52"/>
      <c r="PRH1227" s="69"/>
      <c r="PRI1227" s="69"/>
      <c r="PRJ1227" s="69"/>
      <c r="PRK1227" s="107"/>
      <c r="PRL1227" s="2"/>
      <c r="PRM1227" s="15"/>
      <c r="PRN1227" s="15"/>
      <c r="PRO1227" s="80"/>
      <c r="PRP1227" s="52"/>
      <c r="PRQ1227" s="69"/>
      <c r="PRR1227" s="69"/>
      <c r="PRS1227" s="69"/>
      <c r="PRT1227" s="107"/>
      <c r="PRU1227" s="2"/>
      <c r="PRV1227" s="15"/>
      <c r="PRW1227" s="15"/>
      <c r="PRX1227" s="80"/>
      <c r="PRY1227" s="52"/>
      <c r="PRZ1227" s="69"/>
      <c r="PSA1227" s="69"/>
      <c r="PSB1227" s="69"/>
      <c r="PSC1227" s="107"/>
      <c r="PSD1227" s="2"/>
      <c r="PSE1227" s="15"/>
      <c r="PSF1227" s="15"/>
      <c r="PSG1227" s="80"/>
      <c r="PSH1227" s="52"/>
      <c r="PSI1227" s="69"/>
      <c r="PSJ1227" s="69"/>
      <c r="PSK1227" s="69"/>
      <c r="PSL1227" s="107"/>
      <c r="PSM1227" s="2"/>
      <c r="PSN1227" s="15"/>
      <c r="PSO1227" s="15"/>
      <c r="PSP1227" s="80"/>
      <c r="PSQ1227" s="52"/>
      <c r="PSR1227" s="69"/>
      <c r="PSS1227" s="69"/>
      <c r="PST1227" s="69"/>
      <c r="PSU1227" s="107"/>
      <c r="PSV1227" s="2"/>
      <c r="PSW1227" s="15"/>
      <c r="PSX1227" s="15"/>
      <c r="PSY1227" s="80"/>
      <c r="PSZ1227" s="52"/>
      <c r="PTA1227" s="69"/>
      <c r="PTB1227" s="69"/>
      <c r="PTC1227" s="69"/>
      <c r="PTD1227" s="107"/>
      <c r="PTE1227" s="2"/>
      <c r="PTF1227" s="15"/>
      <c r="PTG1227" s="15"/>
      <c r="PTH1227" s="80"/>
      <c r="PTI1227" s="52"/>
      <c r="PTJ1227" s="69"/>
      <c r="PTK1227" s="69"/>
      <c r="PTL1227" s="69"/>
      <c r="PTM1227" s="107"/>
      <c r="PTN1227" s="2"/>
      <c r="PTO1227" s="15"/>
      <c r="PTP1227" s="15"/>
      <c r="PTQ1227" s="80"/>
      <c r="PTR1227" s="52"/>
      <c r="PTS1227" s="69"/>
      <c r="PTT1227" s="69"/>
      <c r="PTU1227" s="69"/>
      <c r="PTV1227" s="107"/>
      <c r="PTW1227" s="2"/>
      <c r="PTX1227" s="15"/>
      <c r="PTY1227" s="15"/>
      <c r="PTZ1227" s="80"/>
      <c r="PUA1227" s="52"/>
      <c r="PUB1227" s="69"/>
      <c r="PUC1227" s="69"/>
      <c r="PUD1227" s="69"/>
      <c r="PUE1227" s="107"/>
      <c r="PUF1227" s="2"/>
      <c r="PUG1227" s="15"/>
      <c r="PUH1227" s="15"/>
      <c r="PUI1227" s="80"/>
      <c r="PUJ1227" s="52"/>
      <c r="PUK1227" s="69"/>
      <c r="PUL1227" s="69"/>
      <c r="PUM1227" s="69"/>
      <c r="PUN1227" s="107"/>
      <c r="PUO1227" s="2"/>
      <c r="PUP1227" s="15"/>
      <c r="PUQ1227" s="15"/>
      <c r="PUR1227" s="80"/>
      <c r="PUS1227" s="52"/>
      <c r="PUT1227" s="69"/>
      <c r="PUU1227" s="69"/>
      <c r="PUV1227" s="69"/>
      <c r="PUW1227" s="107"/>
      <c r="PUX1227" s="2"/>
      <c r="PUY1227" s="15"/>
      <c r="PUZ1227" s="15"/>
      <c r="PVA1227" s="80"/>
      <c r="PVB1227" s="52"/>
      <c r="PVC1227" s="69"/>
      <c r="PVD1227" s="69"/>
      <c r="PVE1227" s="69"/>
      <c r="PVF1227" s="107"/>
      <c r="PVG1227" s="2"/>
      <c r="PVH1227" s="15"/>
      <c r="PVI1227" s="15"/>
      <c r="PVJ1227" s="80"/>
      <c r="PVK1227" s="52"/>
      <c r="PVL1227" s="69"/>
      <c r="PVM1227" s="69"/>
      <c r="PVN1227" s="69"/>
      <c r="PVO1227" s="107"/>
      <c r="PVP1227" s="2"/>
      <c r="PVQ1227" s="15"/>
      <c r="PVR1227" s="15"/>
      <c r="PVS1227" s="80"/>
      <c r="PVT1227" s="52"/>
      <c r="PVU1227" s="69"/>
      <c r="PVV1227" s="69"/>
      <c r="PVW1227" s="69"/>
      <c r="PVX1227" s="107"/>
      <c r="PVY1227" s="2"/>
      <c r="PVZ1227" s="15"/>
      <c r="PWA1227" s="15"/>
      <c r="PWB1227" s="80"/>
      <c r="PWC1227" s="52"/>
      <c r="PWD1227" s="69"/>
      <c r="PWE1227" s="69"/>
      <c r="PWF1227" s="69"/>
      <c r="PWG1227" s="107"/>
      <c r="PWH1227" s="2"/>
      <c r="PWI1227" s="15"/>
      <c r="PWJ1227" s="15"/>
      <c r="PWK1227" s="80"/>
      <c r="PWL1227" s="52"/>
      <c r="PWM1227" s="69"/>
      <c r="PWN1227" s="69"/>
      <c r="PWO1227" s="69"/>
      <c r="PWP1227" s="107"/>
      <c r="PWQ1227" s="2"/>
      <c r="PWR1227" s="15"/>
      <c r="PWS1227" s="15"/>
      <c r="PWT1227" s="80"/>
      <c r="PWU1227" s="52"/>
      <c r="PWV1227" s="69"/>
      <c r="PWW1227" s="69"/>
      <c r="PWX1227" s="69"/>
      <c r="PWY1227" s="107"/>
      <c r="PWZ1227" s="2"/>
      <c r="PXA1227" s="15"/>
      <c r="PXB1227" s="15"/>
      <c r="PXC1227" s="80"/>
      <c r="PXD1227" s="52"/>
      <c r="PXE1227" s="69"/>
      <c r="PXF1227" s="69"/>
      <c r="PXG1227" s="69"/>
      <c r="PXH1227" s="107"/>
      <c r="PXI1227" s="2"/>
      <c r="PXJ1227" s="15"/>
      <c r="PXK1227" s="15"/>
      <c r="PXL1227" s="80"/>
      <c r="PXM1227" s="52"/>
      <c r="PXN1227" s="69"/>
      <c r="PXO1227" s="69"/>
      <c r="PXP1227" s="69"/>
      <c r="PXQ1227" s="107"/>
      <c r="PXR1227" s="2"/>
      <c r="PXS1227" s="15"/>
      <c r="PXT1227" s="15"/>
      <c r="PXU1227" s="80"/>
      <c r="PXV1227" s="52"/>
      <c r="PXW1227" s="69"/>
      <c r="PXX1227" s="69"/>
      <c r="PXY1227" s="69"/>
      <c r="PXZ1227" s="107"/>
      <c r="PYA1227" s="2"/>
      <c r="PYB1227" s="15"/>
      <c r="PYC1227" s="15"/>
      <c r="PYD1227" s="80"/>
      <c r="PYE1227" s="52"/>
      <c r="PYF1227" s="69"/>
      <c r="PYG1227" s="69"/>
      <c r="PYH1227" s="69"/>
      <c r="PYI1227" s="107"/>
      <c r="PYJ1227" s="2"/>
      <c r="PYK1227" s="15"/>
      <c r="PYL1227" s="15"/>
      <c r="PYM1227" s="80"/>
      <c r="PYN1227" s="52"/>
      <c r="PYO1227" s="69"/>
      <c r="PYP1227" s="69"/>
      <c r="PYQ1227" s="69"/>
      <c r="PYR1227" s="107"/>
      <c r="PYS1227" s="2"/>
      <c r="PYT1227" s="15"/>
      <c r="PYU1227" s="15"/>
      <c r="PYV1227" s="80"/>
      <c r="PYW1227" s="52"/>
      <c r="PYX1227" s="69"/>
      <c r="PYY1227" s="69"/>
      <c r="PYZ1227" s="69"/>
      <c r="PZA1227" s="107"/>
      <c r="PZB1227" s="2"/>
      <c r="PZC1227" s="15"/>
      <c r="PZD1227" s="15"/>
      <c r="PZE1227" s="80"/>
      <c r="PZF1227" s="52"/>
      <c r="PZG1227" s="69"/>
      <c r="PZH1227" s="69"/>
      <c r="PZI1227" s="69"/>
      <c r="PZJ1227" s="107"/>
      <c r="PZK1227" s="2"/>
      <c r="PZL1227" s="15"/>
      <c r="PZM1227" s="15"/>
      <c r="PZN1227" s="80"/>
      <c r="PZO1227" s="52"/>
      <c r="PZP1227" s="69"/>
      <c r="PZQ1227" s="69"/>
      <c r="PZR1227" s="69"/>
      <c r="PZS1227" s="107"/>
      <c r="PZT1227" s="2"/>
      <c r="PZU1227" s="15"/>
      <c r="PZV1227" s="15"/>
      <c r="PZW1227" s="80"/>
      <c r="PZX1227" s="52"/>
      <c r="PZY1227" s="69"/>
      <c r="PZZ1227" s="69"/>
      <c r="QAA1227" s="69"/>
      <c r="QAB1227" s="107"/>
      <c r="QAC1227" s="2"/>
      <c r="QAD1227" s="15"/>
      <c r="QAE1227" s="15"/>
      <c r="QAF1227" s="80"/>
      <c r="QAG1227" s="52"/>
      <c r="QAH1227" s="69"/>
      <c r="QAI1227" s="69"/>
      <c r="QAJ1227" s="69"/>
      <c r="QAK1227" s="107"/>
      <c r="QAL1227" s="2"/>
      <c r="QAM1227" s="15"/>
      <c r="QAN1227" s="15"/>
      <c r="QAO1227" s="80"/>
      <c r="QAP1227" s="52"/>
      <c r="QAQ1227" s="69"/>
      <c r="QAR1227" s="69"/>
      <c r="QAS1227" s="69"/>
      <c r="QAT1227" s="107"/>
      <c r="QAU1227" s="2"/>
      <c r="QAV1227" s="15"/>
      <c r="QAW1227" s="15"/>
      <c r="QAX1227" s="80"/>
      <c r="QAY1227" s="52"/>
      <c r="QAZ1227" s="69"/>
      <c r="QBA1227" s="69"/>
      <c r="QBB1227" s="69"/>
      <c r="QBC1227" s="107"/>
      <c r="QBD1227" s="2"/>
      <c r="QBE1227" s="15"/>
      <c r="QBF1227" s="15"/>
      <c r="QBG1227" s="80"/>
      <c r="QBH1227" s="52"/>
      <c r="QBI1227" s="69"/>
      <c r="QBJ1227" s="69"/>
      <c r="QBK1227" s="69"/>
      <c r="QBL1227" s="107"/>
      <c r="QBM1227" s="2"/>
      <c r="QBN1227" s="15"/>
      <c r="QBO1227" s="15"/>
      <c r="QBP1227" s="80"/>
      <c r="QBQ1227" s="52"/>
      <c r="QBR1227" s="69"/>
      <c r="QBS1227" s="69"/>
      <c r="QBT1227" s="69"/>
      <c r="QBU1227" s="107"/>
      <c r="QBV1227" s="2"/>
      <c r="QBW1227" s="15"/>
      <c r="QBX1227" s="15"/>
      <c r="QBY1227" s="80"/>
      <c r="QBZ1227" s="52"/>
      <c r="QCA1227" s="69"/>
      <c r="QCB1227" s="69"/>
      <c r="QCC1227" s="69"/>
      <c r="QCD1227" s="107"/>
      <c r="QCE1227" s="2"/>
      <c r="QCF1227" s="15"/>
      <c r="QCG1227" s="15"/>
      <c r="QCH1227" s="80"/>
      <c r="QCI1227" s="52"/>
      <c r="QCJ1227" s="69"/>
      <c r="QCK1227" s="69"/>
      <c r="QCL1227" s="69"/>
      <c r="QCM1227" s="107"/>
      <c r="QCN1227" s="2"/>
      <c r="QCO1227" s="15"/>
      <c r="QCP1227" s="15"/>
      <c r="QCQ1227" s="80"/>
      <c r="QCR1227" s="52"/>
      <c r="QCS1227" s="69"/>
      <c r="QCT1227" s="69"/>
      <c r="QCU1227" s="69"/>
      <c r="QCV1227" s="107"/>
      <c r="QCW1227" s="2"/>
      <c r="QCX1227" s="15"/>
      <c r="QCY1227" s="15"/>
      <c r="QCZ1227" s="80"/>
      <c r="QDA1227" s="52"/>
      <c r="QDB1227" s="69"/>
      <c r="QDC1227" s="69"/>
      <c r="QDD1227" s="69"/>
      <c r="QDE1227" s="107"/>
      <c r="QDF1227" s="2"/>
      <c r="QDG1227" s="15"/>
      <c r="QDH1227" s="15"/>
      <c r="QDI1227" s="80"/>
      <c r="QDJ1227" s="52"/>
      <c r="QDK1227" s="69"/>
      <c r="QDL1227" s="69"/>
      <c r="QDM1227" s="69"/>
      <c r="QDN1227" s="107"/>
      <c r="QDO1227" s="2"/>
      <c r="QDP1227" s="15"/>
      <c r="QDQ1227" s="15"/>
      <c r="QDR1227" s="80"/>
      <c r="QDS1227" s="52"/>
      <c r="QDT1227" s="69"/>
      <c r="QDU1227" s="69"/>
      <c r="QDV1227" s="69"/>
      <c r="QDW1227" s="107"/>
      <c r="QDX1227" s="2"/>
      <c r="QDY1227" s="15"/>
      <c r="QDZ1227" s="15"/>
      <c r="QEA1227" s="80"/>
      <c r="QEB1227" s="52"/>
      <c r="QEC1227" s="69"/>
      <c r="QED1227" s="69"/>
      <c r="QEE1227" s="69"/>
      <c r="QEF1227" s="107"/>
      <c r="QEG1227" s="2"/>
      <c r="QEH1227" s="15"/>
      <c r="QEI1227" s="15"/>
      <c r="QEJ1227" s="80"/>
      <c r="QEK1227" s="52"/>
      <c r="QEL1227" s="69"/>
      <c r="QEM1227" s="69"/>
      <c r="QEN1227" s="69"/>
      <c r="QEO1227" s="107"/>
      <c r="QEP1227" s="2"/>
      <c r="QEQ1227" s="15"/>
      <c r="QER1227" s="15"/>
      <c r="QES1227" s="80"/>
      <c r="QET1227" s="52"/>
      <c r="QEU1227" s="69"/>
      <c r="QEV1227" s="69"/>
      <c r="QEW1227" s="69"/>
      <c r="QEX1227" s="107"/>
      <c r="QEY1227" s="2"/>
      <c r="QEZ1227" s="15"/>
      <c r="QFA1227" s="15"/>
      <c r="QFB1227" s="80"/>
      <c r="QFC1227" s="52"/>
      <c r="QFD1227" s="69"/>
      <c r="QFE1227" s="69"/>
      <c r="QFF1227" s="69"/>
      <c r="QFG1227" s="107"/>
      <c r="QFH1227" s="2"/>
      <c r="QFI1227" s="15"/>
      <c r="QFJ1227" s="15"/>
      <c r="QFK1227" s="80"/>
      <c r="QFL1227" s="52"/>
      <c r="QFM1227" s="69"/>
      <c r="QFN1227" s="69"/>
      <c r="QFO1227" s="69"/>
      <c r="QFP1227" s="107"/>
      <c r="QFQ1227" s="2"/>
      <c r="QFR1227" s="15"/>
      <c r="QFS1227" s="15"/>
      <c r="QFT1227" s="80"/>
      <c r="QFU1227" s="52"/>
      <c r="QFV1227" s="69"/>
      <c r="QFW1227" s="69"/>
      <c r="QFX1227" s="69"/>
      <c r="QFY1227" s="107"/>
      <c r="QFZ1227" s="2"/>
      <c r="QGA1227" s="15"/>
      <c r="QGB1227" s="15"/>
      <c r="QGC1227" s="80"/>
      <c r="QGD1227" s="52"/>
      <c r="QGE1227" s="69"/>
      <c r="QGF1227" s="69"/>
      <c r="QGG1227" s="69"/>
      <c r="QGH1227" s="107"/>
      <c r="QGI1227" s="2"/>
      <c r="QGJ1227" s="15"/>
      <c r="QGK1227" s="15"/>
      <c r="QGL1227" s="80"/>
      <c r="QGM1227" s="52"/>
      <c r="QGN1227" s="69"/>
      <c r="QGO1227" s="69"/>
      <c r="QGP1227" s="69"/>
      <c r="QGQ1227" s="107"/>
      <c r="QGR1227" s="2"/>
      <c r="QGS1227" s="15"/>
      <c r="QGT1227" s="15"/>
      <c r="QGU1227" s="80"/>
      <c r="QGV1227" s="52"/>
      <c r="QGW1227" s="69"/>
      <c r="QGX1227" s="69"/>
      <c r="QGY1227" s="69"/>
      <c r="QGZ1227" s="107"/>
      <c r="QHA1227" s="2"/>
      <c r="QHB1227" s="15"/>
      <c r="QHC1227" s="15"/>
      <c r="QHD1227" s="80"/>
      <c r="QHE1227" s="52"/>
      <c r="QHF1227" s="69"/>
      <c r="QHG1227" s="69"/>
      <c r="QHH1227" s="69"/>
      <c r="QHI1227" s="107"/>
      <c r="QHJ1227" s="2"/>
      <c r="QHK1227" s="15"/>
      <c r="QHL1227" s="15"/>
      <c r="QHM1227" s="80"/>
      <c r="QHN1227" s="52"/>
      <c r="QHO1227" s="69"/>
      <c r="QHP1227" s="69"/>
      <c r="QHQ1227" s="69"/>
      <c r="QHR1227" s="107"/>
      <c r="QHS1227" s="2"/>
      <c r="QHT1227" s="15"/>
      <c r="QHU1227" s="15"/>
      <c r="QHV1227" s="80"/>
      <c r="QHW1227" s="52"/>
      <c r="QHX1227" s="69"/>
      <c r="QHY1227" s="69"/>
      <c r="QHZ1227" s="69"/>
      <c r="QIA1227" s="107"/>
      <c r="QIB1227" s="2"/>
      <c r="QIC1227" s="15"/>
      <c r="QID1227" s="15"/>
      <c r="QIE1227" s="80"/>
      <c r="QIF1227" s="52"/>
      <c r="QIG1227" s="69"/>
      <c r="QIH1227" s="69"/>
      <c r="QII1227" s="69"/>
      <c r="QIJ1227" s="107"/>
      <c r="QIK1227" s="2"/>
      <c r="QIL1227" s="15"/>
      <c r="QIM1227" s="15"/>
      <c r="QIN1227" s="80"/>
      <c r="QIO1227" s="52"/>
      <c r="QIP1227" s="69"/>
      <c r="QIQ1227" s="69"/>
      <c r="QIR1227" s="69"/>
      <c r="QIS1227" s="107"/>
      <c r="QIT1227" s="2"/>
      <c r="QIU1227" s="15"/>
      <c r="QIV1227" s="15"/>
      <c r="QIW1227" s="80"/>
      <c r="QIX1227" s="52"/>
      <c r="QIY1227" s="69"/>
      <c r="QIZ1227" s="69"/>
      <c r="QJA1227" s="69"/>
      <c r="QJB1227" s="107"/>
      <c r="QJC1227" s="2"/>
      <c r="QJD1227" s="15"/>
      <c r="QJE1227" s="15"/>
      <c r="QJF1227" s="80"/>
      <c r="QJG1227" s="52"/>
      <c r="QJH1227" s="69"/>
      <c r="QJI1227" s="69"/>
      <c r="QJJ1227" s="69"/>
      <c r="QJK1227" s="107"/>
      <c r="QJL1227" s="2"/>
      <c r="QJM1227" s="15"/>
      <c r="QJN1227" s="15"/>
      <c r="QJO1227" s="80"/>
      <c r="QJP1227" s="52"/>
      <c r="QJQ1227" s="69"/>
      <c r="QJR1227" s="69"/>
      <c r="QJS1227" s="69"/>
      <c r="QJT1227" s="107"/>
      <c r="QJU1227" s="2"/>
      <c r="QJV1227" s="15"/>
      <c r="QJW1227" s="15"/>
      <c r="QJX1227" s="80"/>
      <c r="QJY1227" s="52"/>
      <c r="QJZ1227" s="69"/>
      <c r="QKA1227" s="69"/>
      <c r="QKB1227" s="69"/>
      <c r="QKC1227" s="107"/>
      <c r="QKD1227" s="2"/>
      <c r="QKE1227" s="15"/>
      <c r="QKF1227" s="15"/>
      <c r="QKG1227" s="80"/>
      <c r="QKH1227" s="52"/>
      <c r="QKI1227" s="69"/>
      <c r="QKJ1227" s="69"/>
      <c r="QKK1227" s="69"/>
      <c r="QKL1227" s="107"/>
      <c r="QKM1227" s="2"/>
      <c r="QKN1227" s="15"/>
      <c r="QKO1227" s="15"/>
      <c r="QKP1227" s="80"/>
      <c r="QKQ1227" s="52"/>
      <c r="QKR1227" s="69"/>
      <c r="QKS1227" s="69"/>
      <c r="QKT1227" s="69"/>
      <c r="QKU1227" s="107"/>
      <c r="QKV1227" s="2"/>
      <c r="QKW1227" s="15"/>
      <c r="QKX1227" s="15"/>
      <c r="QKY1227" s="80"/>
      <c r="QKZ1227" s="52"/>
      <c r="QLA1227" s="69"/>
      <c r="QLB1227" s="69"/>
      <c r="QLC1227" s="69"/>
      <c r="QLD1227" s="107"/>
      <c r="QLE1227" s="2"/>
      <c r="QLF1227" s="15"/>
      <c r="QLG1227" s="15"/>
      <c r="QLH1227" s="80"/>
      <c r="QLI1227" s="52"/>
      <c r="QLJ1227" s="69"/>
      <c r="QLK1227" s="69"/>
      <c r="QLL1227" s="69"/>
      <c r="QLM1227" s="107"/>
      <c r="QLN1227" s="2"/>
      <c r="QLO1227" s="15"/>
      <c r="QLP1227" s="15"/>
      <c r="QLQ1227" s="80"/>
      <c r="QLR1227" s="52"/>
      <c r="QLS1227" s="69"/>
      <c r="QLT1227" s="69"/>
      <c r="QLU1227" s="69"/>
      <c r="QLV1227" s="107"/>
      <c r="QLW1227" s="2"/>
      <c r="QLX1227" s="15"/>
      <c r="QLY1227" s="15"/>
      <c r="QLZ1227" s="80"/>
      <c r="QMA1227" s="52"/>
      <c r="QMB1227" s="69"/>
      <c r="QMC1227" s="69"/>
      <c r="QMD1227" s="69"/>
      <c r="QME1227" s="107"/>
      <c r="QMF1227" s="2"/>
      <c r="QMG1227" s="15"/>
      <c r="QMH1227" s="15"/>
      <c r="QMI1227" s="80"/>
      <c r="QMJ1227" s="52"/>
      <c r="QMK1227" s="69"/>
      <c r="QML1227" s="69"/>
      <c r="QMM1227" s="69"/>
      <c r="QMN1227" s="107"/>
      <c r="QMO1227" s="2"/>
      <c r="QMP1227" s="15"/>
      <c r="QMQ1227" s="15"/>
      <c r="QMR1227" s="80"/>
      <c r="QMS1227" s="52"/>
      <c r="QMT1227" s="69"/>
      <c r="QMU1227" s="69"/>
      <c r="QMV1227" s="69"/>
      <c r="QMW1227" s="107"/>
      <c r="QMX1227" s="2"/>
      <c r="QMY1227" s="15"/>
      <c r="QMZ1227" s="15"/>
      <c r="QNA1227" s="80"/>
      <c r="QNB1227" s="52"/>
      <c r="QNC1227" s="69"/>
      <c r="QND1227" s="69"/>
      <c r="QNE1227" s="69"/>
      <c r="QNF1227" s="107"/>
      <c r="QNG1227" s="2"/>
      <c r="QNH1227" s="15"/>
      <c r="QNI1227" s="15"/>
      <c r="QNJ1227" s="80"/>
      <c r="QNK1227" s="52"/>
      <c r="QNL1227" s="69"/>
      <c r="QNM1227" s="69"/>
      <c r="QNN1227" s="69"/>
      <c r="QNO1227" s="107"/>
      <c r="QNP1227" s="2"/>
      <c r="QNQ1227" s="15"/>
      <c r="QNR1227" s="15"/>
      <c r="QNS1227" s="80"/>
      <c r="QNT1227" s="52"/>
      <c r="QNU1227" s="69"/>
      <c r="QNV1227" s="69"/>
      <c r="QNW1227" s="69"/>
      <c r="QNX1227" s="107"/>
      <c r="QNY1227" s="2"/>
      <c r="QNZ1227" s="15"/>
      <c r="QOA1227" s="15"/>
      <c r="QOB1227" s="80"/>
      <c r="QOC1227" s="52"/>
      <c r="QOD1227" s="69"/>
      <c r="QOE1227" s="69"/>
      <c r="QOF1227" s="69"/>
      <c r="QOG1227" s="107"/>
      <c r="QOH1227" s="2"/>
      <c r="QOI1227" s="15"/>
      <c r="QOJ1227" s="15"/>
      <c r="QOK1227" s="80"/>
      <c r="QOL1227" s="52"/>
      <c r="QOM1227" s="69"/>
      <c r="QON1227" s="69"/>
      <c r="QOO1227" s="69"/>
      <c r="QOP1227" s="107"/>
      <c r="QOQ1227" s="2"/>
      <c r="QOR1227" s="15"/>
      <c r="QOS1227" s="15"/>
      <c r="QOT1227" s="80"/>
      <c r="QOU1227" s="52"/>
      <c r="QOV1227" s="69"/>
      <c r="QOW1227" s="69"/>
      <c r="QOX1227" s="69"/>
      <c r="QOY1227" s="107"/>
      <c r="QOZ1227" s="2"/>
      <c r="QPA1227" s="15"/>
      <c r="QPB1227" s="15"/>
      <c r="QPC1227" s="80"/>
      <c r="QPD1227" s="52"/>
      <c r="QPE1227" s="69"/>
      <c r="QPF1227" s="69"/>
      <c r="QPG1227" s="69"/>
      <c r="QPH1227" s="107"/>
      <c r="QPI1227" s="2"/>
      <c r="QPJ1227" s="15"/>
      <c r="QPK1227" s="15"/>
      <c r="QPL1227" s="80"/>
      <c r="QPM1227" s="52"/>
      <c r="QPN1227" s="69"/>
      <c r="QPO1227" s="69"/>
      <c r="QPP1227" s="69"/>
      <c r="QPQ1227" s="107"/>
      <c r="QPR1227" s="2"/>
      <c r="QPS1227" s="15"/>
      <c r="QPT1227" s="15"/>
      <c r="QPU1227" s="80"/>
      <c r="QPV1227" s="52"/>
      <c r="QPW1227" s="69"/>
      <c r="QPX1227" s="69"/>
      <c r="QPY1227" s="69"/>
      <c r="QPZ1227" s="107"/>
      <c r="QQA1227" s="2"/>
      <c r="QQB1227" s="15"/>
      <c r="QQC1227" s="15"/>
      <c r="QQD1227" s="80"/>
      <c r="QQE1227" s="52"/>
      <c r="QQF1227" s="69"/>
      <c r="QQG1227" s="69"/>
      <c r="QQH1227" s="69"/>
      <c r="QQI1227" s="107"/>
      <c r="QQJ1227" s="2"/>
      <c r="QQK1227" s="15"/>
      <c r="QQL1227" s="15"/>
      <c r="QQM1227" s="80"/>
      <c r="QQN1227" s="52"/>
      <c r="QQO1227" s="69"/>
      <c r="QQP1227" s="69"/>
      <c r="QQQ1227" s="69"/>
      <c r="QQR1227" s="107"/>
      <c r="QQS1227" s="2"/>
      <c r="QQT1227" s="15"/>
      <c r="QQU1227" s="15"/>
      <c r="QQV1227" s="80"/>
      <c r="QQW1227" s="52"/>
      <c r="QQX1227" s="69"/>
      <c r="QQY1227" s="69"/>
      <c r="QQZ1227" s="69"/>
      <c r="QRA1227" s="107"/>
      <c r="QRB1227" s="2"/>
      <c r="QRC1227" s="15"/>
      <c r="QRD1227" s="15"/>
      <c r="QRE1227" s="80"/>
      <c r="QRF1227" s="52"/>
      <c r="QRG1227" s="69"/>
      <c r="QRH1227" s="69"/>
      <c r="QRI1227" s="69"/>
      <c r="QRJ1227" s="107"/>
      <c r="QRK1227" s="2"/>
      <c r="QRL1227" s="15"/>
      <c r="QRM1227" s="15"/>
      <c r="QRN1227" s="80"/>
      <c r="QRO1227" s="52"/>
      <c r="QRP1227" s="69"/>
      <c r="QRQ1227" s="69"/>
      <c r="QRR1227" s="69"/>
      <c r="QRS1227" s="107"/>
      <c r="QRT1227" s="2"/>
      <c r="QRU1227" s="15"/>
      <c r="QRV1227" s="15"/>
      <c r="QRW1227" s="80"/>
      <c r="QRX1227" s="52"/>
      <c r="QRY1227" s="69"/>
      <c r="QRZ1227" s="69"/>
      <c r="QSA1227" s="69"/>
      <c r="QSB1227" s="107"/>
      <c r="QSC1227" s="2"/>
      <c r="QSD1227" s="15"/>
      <c r="QSE1227" s="15"/>
      <c r="QSF1227" s="80"/>
      <c r="QSG1227" s="52"/>
      <c r="QSH1227" s="69"/>
      <c r="QSI1227" s="69"/>
      <c r="QSJ1227" s="69"/>
      <c r="QSK1227" s="107"/>
      <c r="QSL1227" s="2"/>
      <c r="QSM1227" s="15"/>
      <c r="QSN1227" s="15"/>
      <c r="QSO1227" s="80"/>
      <c r="QSP1227" s="52"/>
      <c r="QSQ1227" s="69"/>
      <c r="QSR1227" s="69"/>
      <c r="QSS1227" s="69"/>
      <c r="QST1227" s="107"/>
      <c r="QSU1227" s="2"/>
      <c r="QSV1227" s="15"/>
      <c r="QSW1227" s="15"/>
      <c r="QSX1227" s="80"/>
      <c r="QSY1227" s="52"/>
      <c r="QSZ1227" s="69"/>
      <c r="QTA1227" s="69"/>
      <c r="QTB1227" s="69"/>
      <c r="QTC1227" s="107"/>
      <c r="QTD1227" s="2"/>
      <c r="QTE1227" s="15"/>
      <c r="QTF1227" s="15"/>
      <c r="QTG1227" s="80"/>
      <c r="QTH1227" s="52"/>
      <c r="QTI1227" s="69"/>
      <c r="QTJ1227" s="69"/>
      <c r="QTK1227" s="69"/>
      <c r="QTL1227" s="107"/>
      <c r="QTM1227" s="2"/>
      <c r="QTN1227" s="15"/>
      <c r="QTO1227" s="15"/>
      <c r="QTP1227" s="80"/>
      <c r="QTQ1227" s="52"/>
      <c r="QTR1227" s="69"/>
      <c r="QTS1227" s="69"/>
      <c r="QTT1227" s="69"/>
      <c r="QTU1227" s="107"/>
      <c r="QTV1227" s="2"/>
      <c r="QTW1227" s="15"/>
      <c r="QTX1227" s="15"/>
      <c r="QTY1227" s="80"/>
      <c r="QTZ1227" s="52"/>
      <c r="QUA1227" s="69"/>
      <c r="QUB1227" s="69"/>
      <c r="QUC1227" s="69"/>
      <c r="QUD1227" s="107"/>
      <c r="QUE1227" s="2"/>
      <c r="QUF1227" s="15"/>
      <c r="QUG1227" s="15"/>
      <c r="QUH1227" s="80"/>
      <c r="QUI1227" s="52"/>
      <c r="QUJ1227" s="69"/>
      <c r="QUK1227" s="69"/>
      <c r="QUL1227" s="69"/>
      <c r="QUM1227" s="107"/>
      <c r="QUN1227" s="2"/>
      <c r="QUO1227" s="15"/>
      <c r="QUP1227" s="15"/>
      <c r="QUQ1227" s="80"/>
      <c r="QUR1227" s="52"/>
      <c r="QUS1227" s="69"/>
      <c r="QUT1227" s="69"/>
      <c r="QUU1227" s="69"/>
      <c r="QUV1227" s="107"/>
      <c r="QUW1227" s="2"/>
      <c r="QUX1227" s="15"/>
      <c r="QUY1227" s="15"/>
      <c r="QUZ1227" s="80"/>
      <c r="QVA1227" s="52"/>
      <c r="QVB1227" s="69"/>
      <c r="QVC1227" s="69"/>
      <c r="QVD1227" s="69"/>
      <c r="QVE1227" s="107"/>
      <c r="QVF1227" s="2"/>
      <c r="QVG1227" s="15"/>
      <c r="QVH1227" s="15"/>
      <c r="QVI1227" s="80"/>
      <c r="QVJ1227" s="52"/>
      <c r="QVK1227" s="69"/>
      <c r="QVL1227" s="69"/>
      <c r="QVM1227" s="69"/>
      <c r="QVN1227" s="107"/>
      <c r="QVO1227" s="2"/>
      <c r="QVP1227" s="15"/>
      <c r="QVQ1227" s="15"/>
      <c r="QVR1227" s="80"/>
      <c r="QVS1227" s="52"/>
      <c r="QVT1227" s="69"/>
      <c r="QVU1227" s="69"/>
      <c r="QVV1227" s="69"/>
      <c r="QVW1227" s="107"/>
      <c r="QVX1227" s="2"/>
      <c r="QVY1227" s="15"/>
      <c r="QVZ1227" s="15"/>
      <c r="QWA1227" s="80"/>
      <c r="QWB1227" s="52"/>
      <c r="QWC1227" s="69"/>
      <c r="QWD1227" s="69"/>
      <c r="QWE1227" s="69"/>
      <c r="QWF1227" s="107"/>
      <c r="QWG1227" s="2"/>
      <c r="QWH1227" s="15"/>
      <c r="QWI1227" s="15"/>
      <c r="QWJ1227" s="80"/>
      <c r="QWK1227" s="52"/>
      <c r="QWL1227" s="69"/>
      <c r="QWM1227" s="69"/>
      <c r="QWN1227" s="69"/>
      <c r="QWO1227" s="107"/>
      <c r="QWP1227" s="2"/>
      <c r="QWQ1227" s="15"/>
      <c r="QWR1227" s="15"/>
      <c r="QWS1227" s="80"/>
      <c r="QWT1227" s="52"/>
      <c r="QWU1227" s="69"/>
      <c r="QWV1227" s="69"/>
      <c r="QWW1227" s="69"/>
      <c r="QWX1227" s="107"/>
      <c r="QWY1227" s="2"/>
      <c r="QWZ1227" s="15"/>
      <c r="QXA1227" s="15"/>
      <c r="QXB1227" s="80"/>
      <c r="QXC1227" s="52"/>
      <c r="QXD1227" s="69"/>
      <c r="QXE1227" s="69"/>
      <c r="QXF1227" s="69"/>
      <c r="QXG1227" s="107"/>
      <c r="QXH1227" s="2"/>
      <c r="QXI1227" s="15"/>
      <c r="QXJ1227" s="15"/>
      <c r="QXK1227" s="80"/>
      <c r="QXL1227" s="52"/>
      <c r="QXM1227" s="69"/>
      <c r="QXN1227" s="69"/>
      <c r="QXO1227" s="69"/>
      <c r="QXP1227" s="107"/>
      <c r="QXQ1227" s="2"/>
      <c r="QXR1227" s="15"/>
      <c r="QXS1227" s="15"/>
      <c r="QXT1227" s="80"/>
      <c r="QXU1227" s="52"/>
      <c r="QXV1227" s="69"/>
      <c r="QXW1227" s="69"/>
      <c r="QXX1227" s="69"/>
      <c r="QXY1227" s="107"/>
      <c r="QXZ1227" s="2"/>
      <c r="QYA1227" s="15"/>
      <c r="QYB1227" s="15"/>
      <c r="QYC1227" s="80"/>
      <c r="QYD1227" s="52"/>
      <c r="QYE1227" s="69"/>
      <c r="QYF1227" s="69"/>
      <c r="QYG1227" s="69"/>
      <c r="QYH1227" s="107"/>
      <c r="QYI1227" s="2"/>
      <c r="QYJ1227" s="15"/>
      <c r="QYK1227" s="15"/>
      <c r="QYL1227" s="80"/>
      <c r="QYM1227" s="52"/>
      <c r="QYN1227" s="69"/>
      <c r="QYO1227" s="69"/>
      <c r="QYP1227" s="69"/>
      <c r="QYQ1227" s="107"/>
      <c r="QYR1227" s="2"/>
      <c r="QYS1227" s="15"/>
      <c r="QYT1227" s="15"/>
      <c r="QYU1227" s="80"/>
      <c r="QYV1227" s="52"/>
      <c r="QYW1227" s="69"/>
      <c r="QYX1227" s="69"/>
      <c r="QYY1227" s="69"/>
      <c r="QYZ1227" s="107"/>
      <c r="QZA1227" s="2"/>
      <c r="QZB1227" s="15"/>
      <c r="QZC1227" s="15"/>
      <c r="QZD1227" s="80"/>
      <c r="QZE1227" s="52"/>
      <c r="QZF1227" s="69"/>
      <c r="QZG1227" s="69"/>
      <c r="QZH1227" s="69"/>
      <c r="QZI1227" s="107"/>
      <c r="QZJ1227" s="2"/>
      <c r="QZK1227" s="15"/>
      <c r="QZL1227" s="15"/>
      <c r="QZM1227" s="80"/>
      <c r="QZN1227" s="52"/>
      <c r="QZO1227" s="69"/>
      <c r="QZP1227" s="69"/>
      <c r="QZQ1227" s="69"/>
      <c r="QZR1227" s="107"/>
      <c r="QZS1227" s="2"/>
      <c r="QZT1227" s="15"/>
      <c r="QZU1227" s="15"/>
      <c r="QZV1227" s="80"/>
      <c r="QZW1227" s="52"/>
      <c r="QZX1227" s="69"/>
      <c r="QZY1227" s="69"/>
      <c r="QZZ1227" s="69"/>
      <c r="RAA1227" s="107"/>
      <c r="RAB1227" s="2"/>
      <c r="RAC1227" s="15"/>
      <c r="RAD1227" s="15"/>
      <c r="RAE1227" s="80"/>
      <c r="RAF1227" s="52"/>
      <c r="RAG1227" s="69"/>
      <c r="RAH1227" s="69"/>
      <c r="RAI1227" s="69"/>
      <c r="RAJ1227" s="107"/>
      <c r="RAK1227" s="2"/>
      <c r="RAL1227" s="15"/>
      <c r="RAM1227" s="15"/>
      <c r="RAN1227" s="80"/>
      <c r="RAO1227" s="52"/>
      <c r="RAP1227" s="69"/>
      <c r="RAQ1227" s="69"/>
      <c r="RAR1227" s="69"/>
      <c r="RAS1227" s="107"/>
      <c r="RAT1227" s="2"/>
      <c r="RAU1227" s="15"/>
      <c r="RAV1227" s="15"/>
      <c r="RAW1227" s="80"/>
      <c r="RAX1227" s="52"/>
      <c r="RAY1227" s="69"/>
      <c r="RAZ1227" s="69"/>
      <c r="RBA1227" s="69"/>
      <c r="RBB1227" s="107"/>
      <c r="RBC1227" s="2"/>
      <c r="RBD1227" s="15"/>
      <c r="RBE1227" s="15"/>
      <c r="RBF1227" s="80"/>
      <c r="RBG1227" s="52"/>
      <c r="RBH1227" s="69"/>
      <c r="RBI1227" s="69"/>
      <c r="RBJ1227" s="69"/>
      <c r="RBK1227" s="107"/>
      <c r="RBL1227" s="2"/>
      <c r="RBM1227" s="15"/>
      <c r="RBN1227" s="15"/>
      <c r="RBO1227" s="80"/>
      <c r="RBP1227" s="52"/>
      <c r="RBQ1227" s="69"/>
      <c r="RBR1227" s="69"/>
      <c r="RBS1227" s="69"/>
      <c r="RBT1227" s="107"/>
      <c r="RBU1227" s="2"/>
      <c r="RBV1227" s="15"/>
      <c r="RBW1227" s="15"/>
      <c r="RBX1227" s="80"/>
      <c r="RBY1227" s="52"/>
      <c r="RBZ1227" s="69"/>
      <c r="RCA1227" s="69"/>
      <c r="RCB1227" s="69"/>
      <c r="RCC1227" s="107"/>
      <c r="RCD1227" s="2"/>
      <c r="RCE1227" s="15"/>
      <c r="RCF1227" s="15"/>
      <c r="RCG1227" s="80"/>
      <c r="RCH1227" s="52"/>
      <c r="RCI1227" s="69"/>
      <c r="RCJ1227" s="69"/>
      <c r="RCK1227" s="69"/>
      <c r="RCL1227" s="107"/>
      <c r="RCM1227" s="2"/>
      <c r="RCN1227" s="15"/>
      <c r="RCO1227" s="15"/>
      <c r="RCP1227" s="80"/>
      <c r="RCQ1227" s="52"/>
      <c r="RCR1227" s="69"/>
      <c r="RCS1227" s="69"/>
      <c r="RCT1227" s="69"/>
      <c r="RCU1227" s="107"/>
      <c r="RCV1227" s="2"/>
      <c r="RCW1227" s="15"/>
      <c r="RCX1227" s="15"/>
      <c r="RCY1227" s="80"/>
      <c r="RCZ1227" s="52"/>
      <c r="RDA1227" s="69"/>
      <c r="RDB1227" s="69"/>
      <c r="RDC1227" s="69"/>
      <c r="RDD1227" s="107"/>
      <c r="RDE1227" s="2"/>
      <c r="RDF1227" s="15"/>
      <c r="RDG1227" s="15"/>
      <c r="RDH1227" s="80"/>
      <c r="RDI1227" s="52"/>
      <c r="RDJ1227" s="69"/>
      <c r="RDK1227" s="69"/>
      <c r="RDL1227" s="69"/>
      <c r="RDM1227" s="107"/>
      <c r="RDN1227" s="2"/>
      <c r="RDO1227" s="15"/>
      <c r="RDP1227" s="15"/>
      <c r="RDQ1227" s="80"/>
      <c r="RDR1227" s="52"/>
      <c r="RDS1227" s="69"/>
      <c r="RDT1227" s="69"/>
      <c r="RDU1227" s="69"/>
      <c r="RDV1227" s="107"/>
      <c r="RDW1227" s="2"/>
      <c r="RDX1227" s="15"/>
      <c r="RDY1227" s="15"/>
      <c r="RDZ1227" s="80"/>
      <c r="REA1227" s="52"/>
      <c r="REB1227" s="69"/>
      <c r="REC1227" s="69"/>
      <c r="RED1227" s="69"/>
      <c r="REE1227" s="107"/>
      <c r="REF1227" s="2"/>
      <c r="REG1227" s="15"/>
      <c r="REH1227" s="15"/>
      <c r="REI1227" s="80"/>
      <c r="REJ1227" s="52"/>
      <c r="REK1227" s="69"/>
      <c r="REL1227" s="69"/>
      <c r="REM1227" s="69"/>
      <c r="REN1227" s="107"/>
      <c r="REO1227" s="2"/>
      <c r="REP1227" s="15"/>
      <c r="REQ1227" s="15"/>
      <c r="RER1227" s="80"/>
      <c r="RES1227" s="52"/>
      <c r="RET1227" s="69"/>
      <c r="REU1227" s="69"/>
      <c r="REV1227" s="69"/>
      <c r="REW1227" s="107"/>
      <c r="REX1227" s="2"/>
      <c r="REY1227" s="15"/>
      <c r="REZ1227" s="15"/>
      <c r="RFA1227" s="80"/>
      <c r="RFB1227" s="52"/>
      <c r="RFC1227" s="69"/>
      <c r="RFD1227" s="69"/>
      <c r="RFE1227" s="69"/>
      <c r="RFF1227" s="107"/>
      <c r="RFG1227" s="2"/>
      <c r="RFH1227" s="15"/>
      <c r="RFI1227" s="15"/>
      <c r="RFJ1227" s="80"/>
      <c r="RFK1227" s="52"/>
      <c r="RFL1227" s="69"/>
      <c r="RFM1227" s="69"/>
      <c r="RFN1227" s="69"/>
      <c r="RFO1227" s="107"/>
      <c r="RFP1227" s="2"/>
      <c r="RFQ1227" s="15"/>
      <c r="RFR1227" s="15"/>
      <c r="RFS1227" s="80"/>
      <c r="RFT1227" s="52"/>
      <c r="RFU1227" s="69"/>
      <c r="RFV1227" s="69"/>
      <c r="RFW1227" s="69"/>
      <c r="RFX1227" s="107"/>
      <c r="RFY1227" s="2"/>
      <c r="RFZ1227" s="15"/>
      <c r="RGA1227" s="15"/>
      <c r="RGB1227" s="80"/>
      <c r="RGC1227" s="52"/>
      <c r="RGD1227" s="69"/>
      <c r="RGE1227" s="69"/>
      <c r="RGF1227" s="69"/>
      <c r="RGG1227" s="107"/>
      <c r="RGH1227" s="2"/>
      <c r="RGI1227" s="15"/>
      <c r="RGJ1227" s="15"/>
      <c r="RGK1227" s="80"/>
      <c r="RGL1227" s="52"/>
      <c r="RGM1227" s="69"/>
      <c r="RGN1227" s="69"/>
      <c r="RGO1227" s="69"/>
      <c r="RGP1227" s="107"/>
      <c r="RGQ1227" s="2"/>
      <c r="RGR1227" s="15"/>
      <c r="RGS1227" s="15"/>
      <c r="RGT1227" s="80"/>
      <c r="RGU1227" s="52"/>
      <c r="RGV1227" s="69"/>
      <c r="RGW1227" s="69"/>
      <c r="RGX1227" s="69"/>
      <c r="RGY1227" s="107"/>
      <c r="RGZ1227" s="2"/>
      <c r="RHA1227" s="15"/>
      <c r="RHB1227" s="15"/>
      <c r="RHC1227" s="80"/>
      <c r="RHD1227" s="52"/>
      <c r="RHE1227" s="69"/>
      <c r="RHF1227" s="69"/>
      <c r="RHG1227" s="69"/>
      <c r="RHH1227" s="107"/>
      <c r="RHI1227" s="2"/>
      <c r="RHJ1227" s="15"/>
      <c r="RHK1227" s="15"/>
      <c r="RHL1227" s="80"/>
      <c r="RHM1227" s="52"/>
      <c r="RHN1227" s="69"/>
      <c r="RHO1227" s="69"/>
      <c r="RHP1227" s="69"/>
      <c r="RHQ1227" s="107"/>
      <c r="RHR1227" s="2"/>
      <c r="RHS1227" s="15"/>
      <c r="RHT1227" s="15"/>
      <c r="RHU1227" s="80"/>
      <c r="RHV1227" s="52"/>
      <c r="RHW1227" s="69"/>
      <c r="RHX1227" s="69"/>
      <c r="RHY1227" s="69"/>
      <c r="RHZ1227" s="107"/>
      <c r="RIA1227" s="2"/>
      <c r="RIB1227" s="15"/>
      <c r="RIC1227" s="15"/>
      <c r="RID1227" s="80"/>
      <c r="RIE1227" s="52"/>
      <c r="RIF1227" s="69"/>
      <c r="RIG1227" s="69"/>
      <c r="RIH1227" s="69"/>
      <c r="RII1227" s="107"/>
      <c r="RIJ1227" s="2"/>
      <c r="RIK1227" s="15"/>
      <c r="RIL1227" s="15"/>
      <c r="RIM1227" s="80"/>
      <c r="RIN1227" s="52"/>
      <c r="RIO1227" s="69"/>
      <c r="RIP1227" s="69"/>
      <c r="RIQ1227" s="69"/>
      <c r="RIR1227" s="107"/>
      <c r="RIS1227" s="2"/>
      <c r="RIT1227" s="15"/>
      <c r="RIU1227" s="15"/>
      <c r="RIV1227" s="80"/>
      <c r="RIW1227" s="52"/>
      <c r="RIX1227" s="69"/>
      <c r="RIY1227" s="69"/>
      <c r="RIZ1227" s="69"/>
      <c r="RJA1227" s="107"/>
      <c r="RJB1227" s="2"/>
      <c r="RJC1227" s="15"/>
      <c r="RJD1227" s="15"/>
      <c r="RJE1227" s="80"/>
      <c r="RJF1227" s="52"/>
      <c r="RJG1227" s="69"/>
      <c r="RJH1227" s="69"/>
      <c r="RJI1227" s="69"/>
      <c r="RJJ1227" s="107"/>
      <c r="RJK1227" s="2"/>
      <c r="RJL1227" s="15"/>
      <c r="RJM1227" s="15"/>
      <c r="RJN1227" s="80"/>
      <c r="RJO1227" s="52"/>
      <c r="RJP1227" s="69"/>
      <c r="RJQ1227" s="69"/>
      <c r="RJR1227" s="69"/>
      <c r="RJS1227" s="107"/>
      <c r="RJT1227" s="2"/>
      <c r="RJU1227" s="15"/>
      <c r="RJV1227" s="15"/>
      <c r="RJW1227" s="80"/>
      <c r="RJX1227" s="52"/>
      <c r="RJY1227" s="69"/>
      <c r="RJZ1227" s="69"/>
      <c r="RKA1227" s="69"/>
      <c r="RKB1227" s="107"/>
      <c r="RKC1227" s="2"/>
      <c r="RKD1227" s="15"/>
      <c r="RKE1227" s="15"/>
      <c r="RKF1227" s="80"/>
      <c r="RKG1227" s="52"/>
      <c r="RKH1227" s="69"/>
      <c r="RKI1227" s="69"/>
      <c r="RKJ1227" s="69"/>
      <c r="RKK1227" s="107"/>
      <c r="RKL1227" s="2"/>
      <c r="RKM1227" s="15"/>
      <c r="RKN1227" s="15"/>
      <c r="RKO1227" s="80"/>
      <c r="RKP1227" s="52"/>
      <c r="RKQ1227" s="69"/>
      <c r="RKR1227" s="69"/>
      <c r="RKS1227" s="69"/>
      <c r="RKT1227" s="107"/>
      <c r="RKU1227" s="2"/>
      <c r="RKV1227" s="15"/>
      <c r="RKW1227" s="15"/>
      <c r="RKX1227" s="80"/>
      <c r="RKY1227" s="52"/>
      <c r="RKZ1227" s="69"/>
      <c r="RLA1227" s="69"/>
      <c r="RLB1227" s="69"/>
      <c r="RLC1227" s="107"/>
      <c r="RLD1227" s="2"/>
      <c r="RLE1227" s="15"/>
      <c r="RLF1227" s="15"/>
      <c r="RLG1227" s="80"/>
      <c r="RLH1227" s="52"/>
      <c r="RLI1227" s="69"/>
      <c r="RLJ1227" s="69"/>
      <c r="RLK1227" s="69"/>
      <c r="RLL1227" s="107"/>
      <c r="RLM1227" s="2"/>
      <c r="RLN1227" s="15"/>
      <c r="RLO1227" s="15"/>
      <c r="RLP1227" s="80"/>
      <c r="RLQ1227" s="52"/>
      <c r="RLR1227" s="69"/>
      <c r="RLS1227" s="69"/>
      <c r="RLT1227" s="69"/>
      <c r="RLU1227" s="107"/>
      <c r="RLV1227" s="2"/>
      <c r="RLW1227" s="15"/>
      <c r="RLX1227" s="15"/>
      <c r="RLY1227" s="80"/>
      <c r="RLZ1227" s="52"/>
      <c r="RMA1227" s="69"/>
      <c r="RMB1227" s="69"/>
      <c r="RMC1227" s="69"/>
      <c r="RMD1227" s="107"/>
      <c r="RME1227" s="2"/>
      <c r="RMF1227" s="15"/>
      <c r="RMG1227" s="15"/>
      <c r="RMH1227" s="80"/>
      <c r="RMI1227" s="52"/>
      <c r="RMJ1227" s="69"/>
      <c r="RMK1227" s="69"/>
      <c r="RML1227" s="69"/>
      <c r="RMM1227" s="107"/>
      <c r="RMN1227" s="2"/>
      <c r="RMO1227" s="15"/>
      <c r="RMP1227" s="15"/>
      <c r="RMQ1227" s="80"/>
      <c r="RMR1227" s="52"/>
      <c r="RMS1227" s="69"/>
      <c r="RMT1227" s="69"/>
      <c r="RMU1227" s="69"/>
      <c r="RMV1227" s="107"/>
      <c r="RMW1227" s="2"/>
      <c r="RMX1227" s="15"/>
      <c r="RMY1227" s="15"/>
      <c r="RMZ1227" s="80"/>
      <c r="RNA1227" s="52"/>
      <c r="RNB1227" s="69"/>
      <c r="RNC1227" s="69"/>
      <c r="RND1227" s="69"/>
      <c r="RNE1227" s="107"/>
      <c r="RNF1227" s="2"/>
      <c r="RNG1227" s="15"/>
      <c r="RNH1227" s="15"/>
      <c r="RNI1227" s="80"/>
      <c r="RNJ1227" s="52"/>
      <c r="RNK1227" s="69"/>
      <c r="RNL1227" s="69"/>
      <c r="RNM1227" s="69"/>
      <c r="RNN1227" s="107"/>
      <c r="RNO1227" s="2"/>
      <c r="RNP1227" s="15"/>
      <c r="RNQ1227" s="15"/>
      <c r="RNR1227" s="80"/>
      <c r="RNS1227" s="52"/>
      <c r="RNT1227" s="69"/>
      <c r="RNU1227" s="69"/>
      <c r="RNV1227" s="69"/>
      <c r="RNW1227" s="107"/>
      <c r="RNX1227" s="2"/>
      <c r="RNY1227" s="15"/>
      <c r="RNZ1227" s="15"/>
      <c r="ROA1227" s="80"/>
      <c r="ROB1227" s="52"/>
      <c r="ROC1227" s="69"/>
      <c r="ROD1227" s="69"/>
      <c r="ROE1227" s="69"/>
      <c r="ROF1227" s="107"/>
      <c r="ROG1227" s="2"/>
      <c r="ROH1227" s="15"/>
      <c r="ROI1227" s="15"/>
      <c r="ROJ1227" s="80"/>
      <c r="ROK1227" s="52"/>
      <c r="ROL1227" s="69"/>
      <c r="ROM1227" s="69"/>
      <c r="RON1227" s="69"/>
      <c r="ROO1227" s="107"/>
      <c r="ROP1227" s="2"/>
      <c r="ROQ1227" s="15"/>
      <c r="ROR1227" s="15"/>
      <c r="ROS1227" s="80"/>
      <c r="ROT1227" s="52"/>
      <c r="ROU1227" s="69"/>
      <c r="ROV1227" s="69"/>
      <c r="ROW1227" s="69"/>
      <c r="ROX1227" s="107"/>
      <c r="ROY1227" s="2"/>
      <c r="ROZ1227" s="15"/>
      <c r="RPA1227" s="15"/>
      <c r="RPB1227" s="80"/>
      <c r="RPC1227" s="52"/>
      <c r="RPD1227" s="69"/>
      <c r="RPE1227" s="69"/>
      <c r="RPF1227" s="69"/>
      <c r="RPG1227" s="107"/>
      <c r="RPH1227" s="2"/>
      <c r="RPI1227" s="15"/>
      <c r="RPJ1227" s="15"/>
      <c r="RPK1227" s="80"/>
      <c r="RPL1227" s="52"/>
      <c r="RPM1227" s="69"/>
      <c r="RPN1227" s="69"/>
      <c r="RPO1227" s="69"/>
      <c r="RPP1227" s="107"/>
      <c r="RPQ1227" s="2"/>
      <c r="RPR1227" s="15"/>
      <c r="RPS1227" s="15"/>
      <c r="RPT1227" s="80"/>
      <c r="RPU1227" s="52"/>
      <c r="RPV1227" s="69"/>
      <c r="RPW1227" s="69"/>
      <c r="RPX1227" s="69"/>
      <c r="RPY1227" s="107"/>
      <c r="RPZ1227" s="2"/>
      <c r="RQA1227" s="15"/>
      <c r="RQB1227" s="15"/>
      <c r="RQC1227" s="80"/>
      <c r="RQD1227" s="52"/>
      <c r="RQE1227" s="69"/>
      <c r="RQF1227" s="69"/>
      <c r="RQG1227" s="69"/>
      <c r="RQH1227" s="107"/>
      <c r="RQI1227" s="2"/>
      <c r="RQJ1227" s="15"/>
      <c r="RQK1227" s="15"/>
      <c r="RQL1227" s="80"/>
      <c r="RQM1227" s="52"/>
      <c r="RQN1227" s="69"/>
      <c r="RQO1227" s="69"/>
      <c r="RQP1227" s="69"/>
      <c r="RQQ1227" s="107"/>
      <c r="RQR1227" s="2"/>
      <c r="RQS1227" s="15"/>
      <c r="RQT1227" s="15"/>
      <c r="RQU1227" s="80"/>
      <c r="RQV1227" s="52"/>
      <c r="RQW1227" s="69"/>
      <c r="RQX1227" s="69"/>
      <c r="RQY1227" s="69"/>
      <c r="RQZ1227" s="107"/>
      <c r="RRA1227" s="2"/>
      <c r="RRB1227" s="15"/>
      <c r="RRC1227" s="15"/>
      <c r="RRD1227" s="80"/>
      <c r="RRE1227" s="52"/>
      <c r="RRF1227" s="69"/>
      <c r="RRG1227" s="69"/>
      <c r="RRH1227" s="69"/>
      <c r="RRI1227" s="107"/>
      <c r="RRJ1227" s="2"/>
      <c r="RRK1227" s="15"/>
      <c r="RRL1227" s="15"/>
      <c r="RRM1227" s="80"/>
      <c r="RRN1227" s="52"/>
      <c r="RRO1227" s="69"/>
      <c r="RRP1227" s="69"/>
      <c r="RRQ1227" s="69"/>
      <c r="RRR1227" s="107"/>
      <c r="RRS1227" s="2"/>
      <c r="RRT1227" s="15"/>
      <c r="RRU1227" s="15"/>
      <c r="RRV1227" s="80"/>
      <c r="RRW1227" s="52"/>
      <c r="RRX1227" s="69"/>
      <c r="RRY1227" s="69"/>
      <c r="RRZ1227" s="69"/>
      <c r="RSA1227" s="107"/>
      <c r="RSB1227" s="2"/>
      <c r="RSC1227" s="15"/>
      <c r="RSD1227" s="15"/>
      <c r="RSE1227" s="80"/>
      <c r="RSF1227" s="52"/>
      <c r="RSG1227" s="69"/>
      <c r="RSH1227" s="69"/>
      <c r="RSI1227" s="69"/>
      <c r="RSJ1227" s="107"/>
      <c r="RSK1227" s="2"/>
      <c r="RSL1227" s="15"/>
      <c r="RSM1227" s="15"/>
      <c r="RSN1227" s="80"/>
      <c r="RSO1227" s="52"/>
      <c r="RSP1227" s="69"/>
      <c r="RSQ1227" s="69"/>
      <c r="RSR1227" s="69"/>
      <c r="RSS1227" s="107"/>
      <c r="RST1227" s="2"/>
      <c r="RSU1227" s="15"/>
      <c r="RSV1227" s="15"/>
      <c r="RSW1227" s="80"/>
      <c r="RSX1227" s="52"/>
      <c r="RSY1227" s="69"/>
      <c r="RSZ1227" s="69"/>
      <c r="RTA1227" s="69"/>
      <c r="RTB1227" s="107"/>
      <c r="RTC1227" s="2"/>
      <c r="RTD1227" s="15"/>
      <c r="RTE1227" s="15"/>
      <c r="RTF1227" s="80"/>
      <c r="RTG1227" s="52"/>
      <c r="RTH1227" s="69"/>
      <c r="RTI1227" s="69"/>
      <c r="RTJ1227" s="69"/>
      <c r="RTK1227" s="107"/>
      <c r="RTL1227" s="2"/>
      <c r="RTM1227" s="15"/>
      <c r="RTN1227" s="15"/>
      <c r="RTO1227" s="80"/>
      <c r="RTP1227" s="52"/>
      <c r="RTQ1227" s="69"/>
      <c r="RTR1227" s="69"/>
      <c r="RTS1227" s="69"/>
      <c r="RTT1227" s="107"/>
      <c r="RTU1227" s="2"/>
      <c r="RTV1227" s="15"/>
      <c r="RTW1227" s="15"/>
      <c r="RTX1227" s="80"/>
      <c r="RTY1227" s="52"/>
      <c r="RTZ1227" s="69"/>
      <c r="RUA1227" s="69"/>
      <c r="RUB1227" s="69"/>
      <c r="RUC1227" s="107"/>
      <c r="RUD1227" s="2"/>
      <c r="RUE1227" s="15"/>
      <c r="RUF1227" s="15"/>
      <c r="RUG1227" s="80"/>
      <c r="RUH1227" s="52"/>
      <c r="RUI1227" s="69"/>
      <c r="RUJ1227" s="69"/>
      <c r="RUK1227" s="69"/>
      <c r="RUL1227" s="107"/>
      <c r="RUM1227" s="2"/>
      <c r="RUN1227" s="15"/>
      <c r="RUO1227" s="15"/>
      <c r="RUP1227" s="80"/>
      <c r="RUQ1227" s="52"/>
      <c r="RUR1227" s="69"/>
      <c r="RUS1227" s="69"/>
      <c r="RUT1227" s="69"/>
      <c r="RUU1227" s="107"/>
      <c r="RUV1227" s="2"/>
      <c r="RUW1227" s="15"/>
      <c r="RUX1227" s="15"/>
      <c r="RUY1227" s="80"/>
      <c r="RUZ1227" s="52"/>
      <c r="RVA1227" s="69"/>
      <c r="RVB1227" s="69"/>
      <c r="RVC1227" s="69"/>
      <c r="RVD1227" s="107"/>
      <c r="RVE1227" s="2"/>
      <c r="RVF1227" s="15"/>
      <c r="RVG1227" s="15"/>
      <c r="RVH1227" s="80"/>
      <c r="RVI1227" s="52"/>
      <c r="RVJ1227" s="69"/>
      <c r="RVK1227" s="69"/>
      <c r="RVL1227" s="69"/>
      <c r="RVM1227" s="107"/>
      <c r="RVN1227" s="2"/>
      <c r="RVO1227" s="15"/>
      <c r="RVP1227" s="15"/>
      <c r="RVQ1227" s="80"/>
      <c r="RVR1227" s="52"/>
      <c r="RVS1227" s="69"/>
      <c r="RVT1227" s="69"/>
      <c r="RVU1227" s="69"/>
      <c r="RVV1227" s="107"/>
      <c r="RVW1227" s="2"/>
      <c r="RVX1227" s="15"/>
      <c r="RVY1227" s="15"/>
      <c r="RVZ1227" s="80"/>
      <c r="RWA1227" s="52"/>
      <c r="RWB1227" s="69"/>
      <c r="RWC1227" s="69"/>
      <c r="RWD1227" s="69"/>
      <c r="RWE1227" s="107"/>
      <c r="RWF1227" s="2"/>
      <c r="RWG1227" s="15"/>
      <c r="RWH1227" s="15"/>
      <c r="RWI1227" s="80"/>
      <c r="RWJ1227" s="52"/>
      <c r="RWK1227" s="69"/>
      <c r="RWL1227" s="69"/>
      <c r="RWM1227" s="69"/>
      <c r="RWN1227" s="107"/>
      <c r="RWO1227" s="2"/>
      <c r="RWP1227" s="15"/>
      <c r="RWQ1227" s="15"/>
      <c r="RWR1227" s="80"/>
      <c r="RWS1227" s="52"/>
      <c r="RWT1227" s="69"/>
      <c r="RWU1227" s="69"/>
      <c r="RWV1227" s="69"/>
      <c r="RWW1227" s="107"/>
      <c r="RWX1227" s="2"/>
      <c r="RWY1227" s="15"/>
      <c r="RWZ1227" s="15"/>
      <c r="RXA1227" s="80"/>
      <c r="RXB1227" s="52"/>
      <c r="RXC1227" s="69"/>
      <c r="RXD1227" s="69"/>
      <c r="RXE1227" s="69"/>
      <c r="RXF1227" s="107"/>
      <c r="RXG1227" s="2"/>
      <c r="RXH1227" s="15"/>
      <c r="RXI1227" s="15"/>
      <c r="RXJ1227" s="80"/>
      <c r="RXK1227" s="52"/>
      <c r="RXL1227" s="69"/>
      <c r="RXM1227" s="69"/>
      <c r="RXN1227" s="69"/>
      <c r="RXO1227" s="107"/>
      <c r="RXP1227" s="2"/>
      <c r="RXQ1227" s="15"/>
      <c r="RXR1227" s="15"/>
      <c r="RXS1227" s="80"/>
      <c r="RXT1227" s="52"/>
      <c r="RXU1227" s="69"/>
      <c r="RXV1227" s="69"/>
      <c r="RXW1227" s="69"/>
      <c r="RXX1227" s="107"/>
      <c r="RXY1227" s="2"/>
      <c r="RXZ1227" s="15"/>
      <c r="RYA1227" s="15"/>
      <c r="RYB1227" s="80"/>
      <c r="RYC1227" s="52"/>
      <c r="RYD1227" s="69"/>
      <c r="RYE1227" s="69"/>
      <c r="RYF1227" s="69"/>
      <c r="RYG1227" s="107"/>
      <c r="RYH1227" s="2"/>
      <c r="RYI1227" s="15"/>
      <c r="RYJ1227" s="15"/>
      <c r="RYK1227" s="80"/>
      <c r="RYL1227" s="52"/>
      <c r="RYM1227" s="69"/>
      <c r="RYN1227" s="69"/>
      <c r="RYO1227" s="69"/>
      <c r="RYP1227" s="107"/>
      <c r="RYQ1227" s="2"/>
      <c r="RYR1227" s="15"/>
      <c r="RYS1227" s="15"/>
      <c r="RYT1227" s="80"/>
      <c r="RYU1227" s="52"/>
      <c r="RYV1227" s="69"/>
      <c r="RYW1227" s="69"/>
      <c r="RYX1227" s="69"/>
      <c r="RYY1227" s="107"/>
      <c r="RYZ1227" s="2"/>
      <c r="RZA1227" s="15"/>
      <c r="RZB1227" s="15"/>
      <c r="RZC1227" s="80"/>
      <c r="RZD1227" s="52"/>
      <c r="RZE1227" s="69"/>
      <c r="RZF1227" s="69"/>
      <c r="RZG1227" s="69"/>
      <c r="RZH1227" s="107"/>
      <c r="RZI1227" s="2"/>
      <c r="RZJ1227" s="15"/>
      <c r="RZK1227" s="15"/>
      <c r="RZL1227" s="80"/>
      <c r="RZM1227" s="52"/>
      <c r="RZN1227" s="69"/>
      <c r="RZO1227" s="69"/>
      <c r="RZP1227" s="69"/>
      <c r="RZQ1227" s="107"/>
      <c r="RZR1227" s="2"/>
      <c r="RZS1227" s="15"/>
      <c r="RZT1227" s="15"/>
      <c r="RZU1227" s="80"/>
      <c r="RZV1227" s="52"/>
      <c r="RZW1227" s="69"/>
      <c r="RZX1227" s="69"/>
      <c r="RZY1227" s="69"/>
      <c r="RZZ1227" s="107"/>
      <c r="SAA1227" s="2"/>
      <c r="SAB1227" s="15"/>
      <c r="SAC1227" s="15"/>
      <c r="SAD1227" s="80"/>
      <c r="SAE1227" s="52"/>
      <c r="SAF1227" s="69"/>
      <c r="SAG1227" s="69"/>
      <c r="SAH1227" s="69"/>
      <c r="SAI1227" s="107"/>
      <c r="SAJ1227" s="2"/>
      <c r="SAK1227" s="15"/>
      <c r="SAL1227" s="15"/>
      <c r="SAM1227" s="80"/>
      <c r="SAN1227" s="52"/>
      <c r="SAO1227" s="69"/>
      <c r="SAP1227" s="69"/>
      <c r="SAQ1227" s="69"/>
      <c r="SAR1227" s="107"/>
      <c r="SAS1227" s="2"/>
      <c r="SAT1227" s="15"/>
      <c r="SAU1227" s="15"/>
      <c r="SAV1227" s="80"/>
      <c r="SAW1227" s="52"/>
      <c r="SAX1227" s="69"/>
      <c r="SAY1227" s="69"/>
      <c r="SAZ1227" s="69"/>
      <c r="SBA1227" s="107"/>
      <c r="SBB1227" s="2"/>
      <c r="SBC1227" s="15"/>
      <c r="SBD1227" s="15"/>
      <c r="SBE1227" s="80"/>
      <c r="SBF1227" s="52"/>
      <c r="SBG1227" s="69"/>
      <c r="SBH1227" s="69"/>
      <c r="SBI1227" s="69"/>
      <c r="SBJ1227" s="107"/>
      <c r="SBK1227" s="2"/>
      <c r="SBL1227" s="15"/>
      <c r="SBM1227" s="15"/>
      <c r="SBN1227" s="80"/>
      <c r="SBO1227" s="52"/>
      <c r="SBP1227" s="69"/>
      <c r="SBQ1227" s="69"/>
      <c r="SBR1227" s="69"/>
      <c r="SBS1227" s="107"/>
      <c r="SBT1227" s="2"/>
      <c r="SBU1227" s="15"/>
      <c r="SBV1227" s="15"/>
      <c r="SBW1227" s="80"/>
      <c r="SBX1227" s="52"/>
      <c r="SBY1227" s="69"/>
      <c r="SBZ1227" s="69"/>
      <c r="SCA1227" s="69"/>
      <c r="SCB1227" s="107"/>
      <c r="SCC1227" s="2"/>
      <c r="SCD1227" s="15"/>
      <c r="SCE1227" s="15"/>
      <c r="SCF1227" s="80"/>
      <c r="SCG1227" s="52"/>
      <c r="SCH1227" s="69"/>
      <c r="SCI1227" s="69"/>
      <c r="SCJ1227" s="69"/>
      <c r="SCK1227" s="107"/>
      <c r="SCL1227" s="2"/>
      <c r="SCM1227" s="15"/>
      <c r="SCN1227" s="15"/>
      <c r="SCO1227" s="80"/>
      <c r="SCP1227" s="52"/>
      <c r="SCQ1227" s="69"/>
      <c r="SCR1227" s="69"/>
      <c r="SCS1227" s="69"/>
      <c r="SCT1227" s="107"/>
      <c r="SCU1227" s="2"/>
      <c r="SCV1227" s="15"/>
      <c r="SCW1227" s="15"/>
      <c r="SCX1227" s="80"/>
      <c r="SCY1227" s="52"/>
      <c r="SCZ1227" s="69"/>
      <c r="SDA1227" s="69"/>
      <c r="SDB1227" s="69"/>
      <c r="SDC1227" s="107"/>
      <c r="SDD1227" s="2"/>
      <c r="SDE1227" s="15"/>
      <c r="SDF1227" s="15"/>
      <c r="SDG1227" s="80"/>
      <c r="SDH1227" s="52"/>
      <c r="SDI1227" s="69"/>
      <c r="SDJ1227" s="69"/>
      <c r="SDK1227" s="69"/>
      <c r="SDL1227" s="107"/>
      <c r="SDM1227" s="2"/>
      <c r="SDN1227" s="15"/>
      <c r="SDO1227" s="15"/>
      <c r="SDP1227" s="80"/>
      <c r="SDQ1227" s="52"/>
      <c r="SDR1227" s="69"/>
      <c r="SDS1227" s="69"/>
      <c r="SDT1227" s="69"/>
      <c r="SDU1227" s="107"/>
      <c r="SDV1227" s="2"/>
      <c r="SDW1227" s="15"/>
      <c r="SDX1227" s="15"/>
      <c r="SDY1227" s="80"/>
      <c r="SDZ1227" s="52"/>
      <c r="SEA1227" s="69"/>
      <c r="SEB1227" s="69"/>
      <c r="SEC1227" s="69"/>
      <c r="SED1227" s="107"/>
      <c r="SEE1227" s="2"/>
      <c r="SEF1227" s="15"/>
      <c r="SEG1227" s="15"/>
      <c r="SEH1227" s="80"/>
      <c r="SEI1227" s="52"/>
      <c r="SEJ1227" s="69"/>
      <c r="SEK1227" s="69"/>
      <c r="SEL1227" s="69"/>
      <c r="SEM1227" s="107"/>
      <c r="SEN1227" s="2"/>
      <c r="SEO1227" s="15"/>
      <c r="SEP1227" s="15"/>
      <c r="SEQ1227" s="80"/>
      <c r="SER1227" s="52"/>
      <c r="SES1227" s="69"/>
      <c r="SET1227" s="69"/>
      <c r="SEU1227" s="69"/>
      <c r="SEV1227" s="107"/>
      <c r="SEW1227" s="2"/>
      <c r="SEX1227" s="15"/>
      <c r="SEY1227" s="15"/>
      <c r="SEZ1227" s="80"/>
      <c r="SFA1227" s="52"/>
      <c r="SFB1227" s="69"/>
      <c r="SFC1227" s="69"/>
      <c r="SFD1227" s="69"/>
      <c r="SFE1227" s="107"/>
      <c r="SFF1227" s="2"/>
      <c r="SFG1227" s="15"/>
      <c r="SFH1227" s="15"/>
      <c r="SFI1227" s="80"/>
      <c r="SFJ1227" s="52"/>
      <c r="SFK1227" s="69"/>
      <c r="SFL1227" s="69"/>
      <c r="SFM1227" s="69"/>
      <c r="SFN1227" s="107"/>
      <c r="SFO1227" s="2"/>
      <c r="SFP1227" s="15"/>
      <c r="SFQ1227" s="15"/>
      <c r="SFR1227" s="80"/>
      <c r="SFS1227" s="52"/>
      <c r="SFT1227" s="69"/>
      <c r="SFU1227" s="69"/>
      <c r="SFV1227" s="69"/>
      <c r="SFW1227" s="107"/>
      <c r="SFX1227" s="2"/>
      <c r="SFY1227" s="15"/>
      <c r="SFZ1227" s="15"/>
      <c r="SGA1227" s="80"/>
      <c r="SGB1227" s="52"/>
      <c r="SGC1227" s="69"/>
      <c r="SGD1227" s="69"/>
      <c r="SGE1227" s="69"/>
      <c r="SGF1227" s="107"/>
      <c r="SGG1227" s="2"/>
      <c r="SGH1227" s="15"/>
      <c r="SGI1227" s="15"/>
      <c r="SGJ1227" s="80"/>
      <c r="SGK1227" s="52"/>
      <c r="SGL1227" s="69"/>
      <c r="SGM1227" s="69"/>
      <c r="SGN1227" s="69"/>
      <c r="SGO1227" s="107"/>
      <c r="SGP1227" s="2"/>
      <c r="SGQ1227" s="15"/>
      <c r="SGR1227" s="15"/>
      <c r="SGS1227" s="80"/>
      <c r="SGT1227" s="52"/>
      <c r="SGU1227" s="69"/>
      <c r="SGV1227" s="69"/>
      <c r="SGW1227" s="69"/>
      <c r="SGX1227" s="107"/>
      <c r="SGY1227" s="2"/>
      <c r="SGZ1227" s="15"/>
      <c r="SHA1227" s="15"/>
      <c r="SHB1227" s="80"/>
      <c r="SHC1227" s="52"/>
      <c r="SHD1227" s="69"/>
      <c r="SHE1227" s="69"/>
      <c r="SHF1227" s="69"/>
      <c r="SHG1227" s="107"/>
      <c r="SHH1227" s="2"/>
      <c r="SHI1227" s="15"/>
      <c r="SHJ1227" s="15"/>
      <c r="SHK1227" s="80"/>
      <c r="SHL1227" s="52"/>
      <c r="SHM1227" s="69"/>
      <c r="SHN1227" s="69"/>
      <c r="SHO1227" s="69"/>
      <c r="SHP1227" s="107"/>
      <c r="SHQ1227" s="2"/>
      <c r="SHR1227" s="15"/>
      <c r="SHS1227" s="15"/>
      <c r="SHT1227" s="80"/>
      <c r="SHU1227" s="52"/>
      <c r="SHV1227" s="69"/>
      <c r="SHW1227" s="69"/>
      <c r="SHX1227" s="69"/>
      <c r="SHY1227" s="107"/>
      <c r="SHZ1227" s="2"/>
      <c r="SIA1227" s="15"/>
      <c r="SIB1227" s="15"/>
      <c r="SIC1227" s="80"/>
      <c r="SID1227" s="52"/>
      <c r="SIE1227" s="69"/>
      <c r="SIF1227" s="69"/>
      <c r="SIG1227" s="69"/>
      <c r="SIH1227" s="107"/>
      <c r="SII1227" s="2"/>
      <c r="SIJ1227" s="15"/>
      <c r="SIK1227" s="15"/>
      <c r="SIL1227" s="80"/>
      <c r="SIM1227" s="52"/>
      <c r="SIN1227" s="69"/>
      <c r="SIO1227" s="69"/>
      <c r="SIP1227" s="69"/>
      <c r="SIQ1227" s="107"/>
      <c r="SIR1227" s="2"/>
      <c r="SIS1227" s="15"/>
      <c r="SIT1227" s="15"/>
      <c r="SIU1227" s="80"/>
      <c r="SIV1227" s="52"/>
      <c r="SIW1227" s="69"/>
      <c r="SIX1227" s="69"/>
      <c r="SIY1227" s="69"/>
      <c r="SIZ1227" s="107"/>
      <c r="SJA1227" s="2"/>
      <c r="SJB1227" s="15"/>
      <c r="SJC1227" s="15"/>
      <c r="SJD1227" s="80"/>
      <c r="SJE1227" s="52"/>
      <c r="SJF1227" s="69"/>
      <c r="SJG1227" s="69"/>
      <c r="SJH1227" s="69"/>
      <c r="SJI1227" s="107"/>
      <c r="SJJ1227" s="2"/>
      <c r="SJK1227" s="15"/>
      <c r="SJL1227" s="15"/>
      <c r="SJM1227" s="80"/>
      <c r="SJN1227" s="52"/>
      <c r="SJO1227" s="69"/>
      <c r="SJP1227" s="69"/>
      <c r="SJQ1227" s="69"/>
      <c r="SJR1227" s="107"/>
      <c r="SJS1227" s="2"/>
      <c r="SJT1227" s="15"/>
      <c r="SJU1227" s="15"/>
      <c r="SJV1227" s="80"/>
      <c r="SJW1227" s="52"/>
      <c r="SJX1227" s="69"/>
      <c r="SJY1227" s="69"/>
      <c r="SJZ1227" s="69"/>
      <c r="SKA1227" s="107"/>
      <c r="SKB1227" s="2"/>
      <c r="SKC1227" s="15"/>
      <c r="SKD1227" s="15"/>
      <c r="SKE1227" s="80"/>
      <c r="SKF1227" s="52"/>
      <c r="SKG1227" s="69"/>
      <c r="SKH1227" s="69"/>
      <c r="SKI1227" s="69"/>
      <c r="SKJ1227" s="107"/>
      <c r="SKK1227" s="2"/>
      <c r="SKL1227" s="15"/>
      <c r="SKM1227" s="15"/>
      <c r="SKN1227" s="80"/>
      <c r="SKO1227" s="52"/>
      <c r="SKP1227" s="69"/>
      <c r="SKQ1227" s="69"/>
      <c r="SKR1227" s="69"/>
      <c r="SKS1227" s="107"/>
      <c r="SKT1227" s="2"/>
      <c r="SKU1227" s="15"/>
      <c r="SKV1227" s="15"/>
      <c r="SKW1227" s="80"/>
      <c r="SKX1227" s="52"/>
      <c r="SKY1227" s="69"/>
      <c r="SKZ1227" s="69"/>
      <c r="SLA1227" s="69"/>
      <c r="SLB1227" s="107"/>
      <c r="SLC1227" s="2"/>
      <c r="SLD1227" s="15"/>
      <c r="SLE1227" s="15"/>
      <c r="SLF1227" s="80"/>
      <c r="SLG1227" s="52"/>
      <c r="SLH1227" s="69"/>
      <c r="SLI1227" s="69"/>
      <c r="SLJ1227" s="69"/>
      <c r="SLK1227" s="107"/>
      <c r="SLL1227" s="2"/>
      <c r="SLM1227" s="15"/>
      <c r="SLN1227" s="15"/>
      <c r="SLO1227" s="80"/>
      <c r="SLP1227" s="52"/>
      <c r="SLQ1227" s="69"/>
      <c r="SLR1227" s="69"/>
      <c r="SLS1227" s="69"/>
      <c r="SLT1227" s="107"/>
      <c r="SLU1227" s="2"/>
      <c r="SLV1227" s="15"/>
      <c r="SLW1227" s="15"/>
      <c r="SLX1227" s="80"/>
      <c r="SLY1227" s="52"/>
      <c r="SLZ1227" s="69"/>
      <c r="SMA1227" s="69"/>
      <c r="SMB1227" s="69"/>
      <c r="SMC1227" s="107"/>
      <c r="SMD1227" s="2"/>
      <c r="SME1227" s="15"/>
      <c r="SMF1227" s="15"/>
      <c r="SMG1227" s="80"/>
      <c r="SMH1227" s="52"/>
      <c r="SMI1227" s="69"/>
      <c r="SMJ1227" s="69"/>
      <c r="SMK1227" s="69"/>
      <c r="SML1227" s="107"/>
      <c r="SMM1227" s="2"/>
      <c r="SMN1227" s="15"/>
      <c r="SMO1227" s="15"/>
      <c r="SMP1227" s="80"/>
      <c r="SMQ1227" s="52"/>
      <c r="SMR1227" s="69"/>
      <c r="SMS1227" s="69"/>
      <c r="SMT1227" s="69"/>
      <c r="SMU1227" s="107"/>
      <c r="SMV1227" s="2"/>
      <c r="SMW1227" s="15"/>
      <c r="SMX1227" s="15"/>
      <c r="SMY1227" s="80"/>
      <c r="SMZ1227" s="52"/>
      <c r="SNA1227" s="69"/>
      <c r="SNB1227" s="69"/>
      <c r="SNC1227" s="69"/>
      <c r="SND1227" s="107"/>
      <c r="SNE1227" s="2"/>
      <c r="SNF1227" s="15"/>
      <c r="SNG1227" s="15"/>
      <c r="SNH1227" s="80"/>
      <c r="SNI1227" s="52"/>
      <c r="SNJ1227" s="69"/>
      <c r="SNK1227" s="69"/>
      <c r="SNL1227" s="69"/>
      <c r="SNM1227" s="107"/>
      <c r="SNN1227" s="2"/>
      <c r="SNO1227" s="15"/>
      <c r="SNP1227" s="15"/>
      <c r="SNQ1227" s="80"/>
      <c r="SNR1227" s="52"/>
      <c r="SNS1227" s="69"/>
      <c r="SNT1227" s="69"/>
      <c r="SNU1227" s="69"/>
      <c r="SNV1227" s="107"/>
      <c r="SNW1227" s="2"/>
      <c r="SNX1227" s="15"/>
      <c r="SNY1227" s="15"/>
      <c r="SNZ1227" s="80"/>
      <c r="SOA1227" s="52"/>
      <c r="SOB1227" s="69"/>
      <c r="SOC1227" s="69"/>
      <c r="SOD1227" s="69"/>
      <c r="SOE1227" s="107"/>
      <c r="SOF1227" s="2"/>
      <c r="SOG1227" s="15"/>
      <c r="SOH1227" s="15"/>
      <c r="SOI1227" s="80"/>
      <c r="SOJ1227" s="52"/>
      <c r="SOK1227" s="69"/>
      <c r="SOL1227" s="69"/>
      <c r="SOM1227" s="69"/>
      <c r="SON1227" s="107"/>
      <c r="SOO1227" s="2"/>
      <c r="SOP1227" s="15"/>
      <c r="SOQ1227" s="15"/>
      <c r="SOR1227" s="80"/>
      <c r="SOS1227" s="52"/>
      <c r="SOT1227" s="69"/>
      <c r="SOU1227" s="69"/>
      <c r="SOV1227" s="69"/>
      <c r="SOW1227" s="107"/>
      <c r="SOX1227" s="2"/>
      <c r="SOY1227" s="15"/>
      <c r="SOZ1227" s="15"/>
      <c r="SPA1227" s="80"/>
      <c r="SPB1227" s="52"/>
      <c r="SPC1227" s="69"/>
      <c r="SPD1227" s="69"/>
      <c r="SPE1227" s="69"/>
      <c r="SPF1227" s="107"/>
      <c r="SPG1227" s="2"/>
      <c r="SPH1227" s="15"/>
      <c r="SPI1227" s="15"/>
      <c r="SPJ1227" s="80"/>
      <c r="SPK1227" s="52"/>
      <c r="SPL1227" s="69"/>
      <c r="SPM1227" s="69"/>
      <c r="SPN1227" s="69"/>
      <c r="SPO1227" s="107"/>
      <c r="SPP1227" s="2"/>
      <c r="SPQ1227" s="15"/>
      <c r="SPR1227" s="15"/>
      <c r="SPS1227" s="80"/>
      <c r="SPT1227" s="52"/>
      <c r="SPU1227" s="69"/>
      <c r="SPV1227" s="69"/>
      <c r="SPW1227" s="69"/>
      <c r="SPX1227" s="107"/>
      <c r="SPY1227" s="2"/>
      <c r="SPZ1227" s="15"/>
      <c r="SQA1227" s="15"/>
      <c r="SQB1227" s="80"/>
      <c r="SQC1227" s="52"/>
      <c r="SQD1227" s="69"/>
      <c r="SQE1227" s="69"/>
      <c r="SQF1227" s="69"/>
      <c r="SQG1227" s="107"/>
      <c r="SQH1227" s="2"/>
      <c r="SQI1227" s="15"/>
      <c r="SQJ1227" s="15"/>
      <c r="SQK1227" s="80"/>
      <c r="SQL1227" s="52"/>
      <c r="SQM1227" s="69"/>
      <c r="SQN1227" s="69"/>
      <c r="SQO1227" s="69"/>
      <c r="SQP1227" s="107"/>
      <c r="SQQ1227" s="2"/>
      <c r="SQR1227" s="15"/>
      <c r="SQS1227" s="15"/>
      <c r="SQT1227" s="80"/>
      <c r="SQU1227" s="52"/>
      <c r="SQV1227" s="69"/>
      <c r="SQW1227" s="69"/>
      <c r="SQX1227" s="69"/>
      <c r="SQY1227" s="107"/>
      <c r="SQZ1227" s="2"/>
      <c r="SRA1227" s="15"/>
      <c r="SRB1227" s="15"/>
      <c r="SRC1227" s="80"/>
      <c r="SRD1227" s="52"/>
      <c r="SRE1227" s="69"/>
      <c r="SRF1227" s="69"/>
      <c r="SRG1227" s="69"/>
      <c r="SRH1227" s="107"/>
      <c r="SRI1227" s="2"/>
      <c r="SRJ1227" s="15"/>
      <c r="SRK1227" s="15"/>
      <c r="SRL1227" s="80"/>
      <c r="SRM1227" s="52"/>
      <c r="SRN1227" s="69"/>
      <c r="SRO1227" s="69"/>
      <c r="SRP1227" s="69"/>
      <c r="SRQ1227" s="107"/>
      <c r="SRR1227" s="2"/>
      <c r="SRS1227" s="15"/>
      <c r="SRT1227" s="15"/>
      <c r="SRU1227" s="80"/>
      <c r="SRV1227" s="52"/>
      <c r="SRW1227" s="69"/>
      <c r="SRX1227" s="69"/>
      <c r="SRY1227" s="69"/>
      <c r="SRZ1227" s="107"/>
      <c r="SSA1227" s="2"/>
      <c r="SSB1227" s="15"/>
      <c r="SSC1227" s="15"/>
      <c r="SSD1227" s="80"/>
      <c r="SSE1227" s="52"/>
      <c r="SSF1227" s="69"/>
      <c r="SSG1227" s="69"/>
      <c r="SSH1227" s="69"/>
      <c r="SSI1227" s="107"/>
      <c r="SSJ1227" s="2"/>
      <c r="SSK1227" s="15"/>
      <c r="SSL1227" s="15"/>
      <c r="SSM1227" s="80"/>
      <c r="SSN1227" s="52"/>
      <c r="SSO1227" s="69"/>
      <c r="SSP1227" s="69"/>
      <c r="SSQ1227" s="69"/>
      <c r="SSR1227" s="107"/>
      <c r="SSS1227" s="2"/>
      <c r="SST1227" s="15"/>
      <c r="SSU1227" s="15"/>
      <c r="SSV1227" s="80"/>
      <c r="SSW1227" s="52"/>
      <c r="SSX1227" s="69"/>
      <c r="SSY1227" s="69"/>
      <c r="SSZ1227" s="69"/>
      <c r="STA1227" s="107"/>
      <c r="STB1227" s="2"/>
      <c r="STC1227" s="15"/>
      <c r="STD1227" s="15"/>
      <c r="STE1227" s="80"/>
      <c r="STF1227" s="52"/>
      <c r="STG1227" s="69"/>
      <c r="STH1227" s="69"/>
      <c r="STI1227" s="69"/>
      <c r="STJ1227" s="107"/>
      <c r="STK1227" s="2"/>
      <c r="STL1227" s="15"/>
      <c r="STM1227" s="15"/>
      <c r="STN1227" s="80"/>
      <c r="STO1227" s="52"/>
      <c r="STP1227" s="69"/>
      <c r="STQ1227" s="69"/>
      <c r="STR1227" s="69"/>
      <c r="STS1227" s="107"/>
      <c r="STT1227" s="2"/>
      <c r="STU1227" s="15"/>
      <c r="STV1227" s="15"/>
      <c r="STW1227" s="80"/>
      <c r="STX1227" s="52"/>
      <c r="STY1227" s="69"/>
      <c r="STZ1227" s="69"/>
      <c r="SUA1227" s="69"/>
      <c r="SUB1227" s="107"/>
      <c r="SUC1227" s="2"/>
      <c r="SUD1227" s="15"/>
      <c r="SUE1227" s="15"/>
      <c r="SUF1227" s="80"/>
      <c r="SUG1227" s="52"/>
      <c r="SUH1227" s="69"/>
      <c r="SUI1227" s="69"/>
      <c r="SUJ1227" s="69"/>
      <c r="SUK1227" s="107"/>
      <c r="SUL1227" s="2"/>
      <c r="SUM1227" s="15"/>
      <c r="SUN1227" s="15"/>
      <c r="SUO1227" s="80"/>
      <c r="SUP1227" s="52"/>
      <c r="SUQ1227" s="69"/>
      <c r="SUR1227" s="69"/>
      <c r="SUS1227" s="69"/>
      <c r="SUT1227" s="107"/>
      <c r="SUU1227" s="2"/>
      <c r="SUV1227" s="15"/>
      <c r="SUW1227" s="15"/>
      <c r="SUX1227" s="80"/>
      <c r="SUY1227" s="52"/>
      <c r="SUZ1227" s="69"/>
      <c r="SVA1227" s="69"/>
      <c r="SVB1227" s="69"/>
      <c r="SVC1227" s="107"/>
      <c r="SVD1227" s="2"/>
      <c r="SVE1227" s="15"/>
      <c r="SVF1227" s="15"/>
      <c r="SVG1227" s="80"/>
      <c r="SVH1227" s="52"/>
      <c r="SVI1227" s="69"/>
      <c r="SVJ1227" s="69"/>
      <c r="SVK1227" s="69"/>
      <c r="SVL1227" s="107"/>
      <c r="SVM1227" s="2"/>
      <c r="SVN1227" s="15"/>
      <c r="SVO1227" s="15"/>
      <c r="SVP1227" s="80"/>
      <c r="SVQ1227" s="52"/>
      <c r="SVR1227" s="69"/>
      <c r="SVS1227" s="69"/>
      <c r="SVT1227" s="69"/>
      <c r="SVU1227" s="107"/>
      <c r="SVV1227" s="2"/>
      <c r="SVW1227" s="15"/>
      <c r="SVX1227" s="15"/>
      <c r="SVY1227" s="80"/>
      <c r="SVZ1227" s="52"/>
      <c r="SWA1227" s="69"/>
      <c r="SWB1227" s="69"/>
      <c r="SWC1227" s="69"/>
      <c r="SWD1227" s="107"/>
      <c r="SWE1227" s="2"/>
      <c r="SWF1227" s="15"/>
      <c r="SWG1227" s="15"/>
      <c r="SWH1227" s="80"/>
      <c r="SWI1227" s="52"/>
      <c r="SWJ1227" s="69"/>
      <c r="SWK1227" s="69"/>
      <c r="SWL1227" s="69"/>
      <c r="SWM1227" s="107"/>
      <c r="SWN1227" s="2"/>
      <c r="SWO1227" s="15"/>
      <c r="SWP1227" s="15"/>
      <c r="SWQ1227" s="80"/>
      <c r="SWR1227" s="52"/>
      <c r="SWS1227" s="69"/>
      <c r="SWT1227" s="69"/>
      <c r="SWU1227" s="69"/>
      <c r="SWV1227" s="107"/>
      <c r="SWW1227" s="2"/>
      <c r="SWX1227" s="15"/>
      <c r="SWY1227" s="15"/>
      <c r="SWZ1227" s="80"/>
      <c r="SXA1227" s="52"/>
      <c r="SXB1227" s="69"/>
      <c r="SXC1227" s="69"/>
      <c r="SXD1227" s="69"/>
      <c r="SXE1227" s="107"/>
      <c r="SXF1227" s="2"/>
      <c r="SXG1227" s="15"/>
      <c r="SXH1227" s="15"/>
      <c r="SXI1227" s="80"/>
      <c r="SXJ1227" s="52"/>
      <c r="SXK1227" s="69"/>
      <c r="SXL1227" s="69"/>
      <c r="SXM1227" s="69"/>
      <c r="SXN1227" s="107"/>
      <c r="SXO1227" s="2"/>
      <c r="SXP1227" s="15"/>
      <c r="SXQ1227" s="15"/>
      <c r="SXR1227" s="80"/>
      <c r="SXS1227" s="52"/>
      <c r="SXT1227" s="69"/>
      <c r="SXU1227" s="69"/>
      <c r="SXV1227" s="69"/>
      <c r="SXW1227" s="107"/>
      <c r="SXX1227" s="2"/>
      <c r="SXY1227" s="15"/>
      <c r="SXZ1227" s="15"/>
      <c r="SYA1227" s="80"/>
      <c r="SYB1227" s="52"/>
      <c r="SYC1227" s="69"/>
      <c r="SYD1227" s="69"/>
      <c r="SYE1227" s="69"/>
      <c r="SYF1227" s="107"/>
      <c r="SYG1227" s="2"/>
      <c r="SYH1227" s="15"/>
      <c r="SYI1227" s="15"/>
      <c r="SYJ1227" s="80"/>
      <c r="SYK1227" s="52"/>
      <c r="SYL1227" s="69"/>
      <c r="SYM1227" s="69"/>
      <c r="SYN1227" s="69"/>
      <c r="SYO1227" s="107"/>
      <c r="SYP1227" s="2"/>
      <c r="SYQ1227" s="15"/>
      <c r="SYR1227" s="15"/>
      <c r="SYS1227" s="80"/>
      <c r="SYT1227" s="52"/>
      <c r="SYU1227" s="69"/>
      <c r="SYV1227" s="69"/>
      <c r="SYW1227" s="69"/>
      <c r="SYX1227" s="107"/>
      <c r="SYY1227" s="2"/>
      <c r="SYZ1227" s="15"/>
      <c r="SZA1227" s="15"/>
      <c r="SZB1227" s="80"/>
      <c r="SZC1227" s="52"/>
      <c r="SZD1227" s="69"/>
      <c r="SZE1227" s="69"/>
      <c r="SZF1227" s="69"/>
      <c r="SZG1227" s="107"/>
      <c r="SZH1227" s="2"/>
      <c r="SZI1227" s="15"/>
      <c r="SZJ1227" s="15"/>
      <c r="SZK1227" s="80"/>
      <c r="SZL1227" s="52"/>
      <c r="SZM1227" s="69"/>
      <c r="SZN1227" s="69"/>
      <c r="SZO1227" s="69"/>
      <c r="SZP1227" s="107"/>
      <c r="SZQ1227" s="2"/>
      <c r="SZR1227" s="15"/>
      <c r="SZS1227" s="15"/>
      <c r="SZT1227" s="80"/>
      <c r="SZU1227" s="52"/>
      <c r="SZV1227" s="69"/>
      <c r="SZW1227" s="69"/>
      <c r="SZX1227" s="69"/>
      <c r="SZY1227" s="107"/>
      <c r="SZZ1227" s="2"/>
      <c r="TAA1227" s="15"/>
      <c r="TAB1227" s="15"/>
      <c r="TAC1227" s="80"/>
      <c r="TAD1227" s="52"/>
      <c r="TAE1227" s="69"/>
      <c r="TAF1227" s="69"/>
      <c r="TAG1227" s="69"/>
      <c r="TAH1227" s="107"/>
      <c r="TAI1227" s="2"/>
      <c r="TAJ1227" s="15"/>
      <c r="TAK1227" s="15"/>
      <c r="TAL1227" s="80"/>
      <c r="TAM1227" s="52"/>
      <c r="TAN1227" s="69"/>
      <c r="TAO1227" s="69"/>
      <c r="TAP1227" s="69"/>
      <c r="TAQ1227" s="107"/>
      <c r="TAR1227" s="2"/>
      <c r="TAS1227" s="15"/>
      <c r="TAT1227" s="15"/>
      <c r="TAU1227" s="80"/>
      <c r="TAV1227" s="52"/>
      <c r="TAW1227" s="69"/>
      <c r="TAX1227" s="69"/>
      <c r="TAY1227" s="69"/>
      <c r="TAZ1227" s="107"/>
      <c r="TBA1227" s="2"/>
      <c r="TBB1227" s="15"/>
      <c r="TBC1227" s="15"/>
      <c r="TBD1227" s="80"/>
      <c r="TBE1227" s="52"/>
      <c r="TBF1227" s="69"/>
      <c r="TBG1227" s="69"/>
      <c r="TBH1227" s="69"/>
      <c r="TBI1227" s="107"/>
      <c r="TBJ1227" s="2"/>
      <c r="TBK1227" s="15"/>
      <c r="TBL1227" s="15"/>
      <c r="TBM1227" s="80"/>
      <c r="TBN1227" s="52"/>
      <c r="TBO1227" s="69"/>
      <c r="TBP1227" s="69"/>
      <c r="TBQ1227" s="69"/>
      <c r="TBR1227" s="107"/>
      <c r="TBS1227" s="2"/>
      <c r="TBT1227" s="15"/>
      <c r="TBU1227" s="15"/>
      <c r="TBV1227" s="80"/>
      <c r="TBW1227" s="52"/>
      <c r="TBX1227" s="69"/>
      <c r="TBY1227" s="69"/>
      <c r="TBZ1227" s="69"/>
      <c r="TCA1227" s="107"/>
      <c r="TCB1227" s="2"/>
      <c r="TCC1227" s="15"/>
      <c r="TCD1227" s="15"/>
      <c r="TCE1227" s="80"/>
      <c r="TCF1227" s="52"/>
      <c r="TCG1227" s="69"/>
      <c r="TCH1227" s="69"/>
      <c r="TCI1227" s="69"/>
      <c r="TCJ1227" s="107"/>
      <c r="TCK1227" s="2"/>
      <c r="TCL1227" s="15"/>
      <c r="TCM1227" s="15"/>
      <c r="TCN1227" s="80"/>
      <c r="TCO1227" s="52"/>
      <c r="TCP1227" s="69"/>
      <c r="TCQ1227" s="69"/>
      <c r="TCR1227" s="69"/>
      <c r="TCS1227" s="107"/>
      <c r="TCT1227" s="2"/>
      <c r="TCU1227" s="15"/>
      <c r="TCV1227" s="15"/>
      <c r="TCW1227" s="80"/>
      <c r="TCX1227" s="52"/>
      <c r="TCY1227" s="69"/>
      <c r="TCZ1227" s="69"/>
      <c r="TDA1227" s="69"/>
      <c r="TDB1227" s="107"/>
      <c r="TDC1227" s="2"/>
      <c r="TDD1227" s="15"/>
      <c r="TDE1227" s="15"/>
      <c r="TDF1227" s="80"/>
      <c r="TDG1227" s="52"/>
      <c r="TDH1227" s="69"/>
      <c r="TDI1227" s="69"/>
      <c r="TDJ1227" s="69"/>
      <c r="TDK1227" s="107"/>
      <c r="TDL1227" s="2"/>
      <c r="TDM1227" s="15"/>
      <c r="TDN1227" s="15"/>
      <c r="TDO1227" s="80"/>
      <c r="TDP1227" s="52"/>
      <c r="TDQ1227" s="69"/>
      <c r="TDR1227" s="69"/>
      <c r="TDS1227" s="69"/>
      <c r="TDT1227" s="107"/>
      <c r="TDU1227" s="2"/>
      <c r="TDV1227" s="15"/>
      <c r="TDW1227" s="15"/>
      <c r="TDX1227" s="80"/>
      <c r="TDY1227" s="52"/>
      <c r="TDZ1227" s="69"/>
      <c r="TEA1227" s="69"/>
      <c r="TEB1227" s="69"/>
      <c r="TEC1227" s="107"/>
      <c r="TED1227" s="2"/>
      <c r="TEE1227" s="15"/>
      <c r="TEF1227" s="15"/>
      <c r="TEG1227" s="80"/>
      <c r="TEH1227" s="52"/>
      <c r="TEI1227" s="69"/>
      <c r="TEJ1227" s="69"/>
      <c r="TEK1227" s="69"/>
      <c r="TEL1227" s="107"/>
      <c r="TEM1227" s="2"/>
      <c r="TEN1227" s="15"/>
      <c r="TEO1227" s="15"/>
      <c r="TEP1227" s="80"/>
      <c r="TEQ1227" s="52"/>
      <c r="TER1227" s="69"/>
      <c r="TES1227" s="69"/>
      <c r="TET1227" s="69"/>
      <c r="TEU1227" s="107"/>
      <c r="TEV1227" s="2"/>
      <c r="TEW1227" s="15"/>
      <c r="TEX1227" s="15"/>
      <c r="TEY1227" s="80"/>
      <c r="TEZ1227" s="52"/>
      <c r="TFA1227" s="69"/>
      <c r="TFB1227" s="69"/>
      <c r="TFC1227" s="69"/>
      <c r="TFD1227" s="107"/>
      <c r="TFE1227" s="2"/>
      <c r="TFF1227" s="15"/>
      <c r="TFG1227" s="15"/>
      <c r="TFH1227" s="80"/>
      <c r="TFI1227" s="52"/>
      <c r="TFJ1227" s="69"/>
      <c r="TFK1227" s="69"/>
      <c r="TFL1227" s="69"/>
      <c r="TFM1227" s="107"/>
      <c r="TFN1227" s="2"/>
      <c r="TFO1227" s="15"/>
      <c r="TFP1227" s="15"/>
      <c r="TFQ1227" s="80"/>
      <c r="TFR1227" s="52"/>
      <c r="TFS1227" s="69"/>
      <c r="TFT1227" s="69"/>
      <c r="TFU1227" s="69"/>
      <c r="TFV1227" s="107"/>
      <c r="TFW1227" s="2"/>
      <c r="TFX1227" s="15"/>
      <c r="TFY1227" s="15"/>
      <c r="TFZ1227" s="80"/>
      <c r="TGA1227" s="52"/>
      <c r="TGB1227" s="69"/>
      <c r="TGC1227" s="69"/>
      <c r="TGD1227" s="69"/>
      <c r="TGE1227" s="107"/>
      <c r="TGF1227" s="2"/>
      <c r="TGG1227" s="15"/>
      <c r="TGH1227" s="15"/>
      <c r="TGI1227" s="80"/>
      <c r="TGJ1227" s="52"/>
      <c r="TGK1227" s="69"/>
      <c r="TGL1227" s="69"/>
      <c r="TGM1227" s="69"/>
      <c r="TGN1227" s="107"/>
      <c r="TGO1227" s="2"/>
      <c r="TGP1227" s="15"/>
      <c r="TGQ1227" s="15"/>
      <c r="TGR1227" s="80"/>
      <c r="TGS1227" s="52"/>
      <c r="TGT1227" s="69"/>
      <c r="TGU1227" s="69"/>
      <c r="TGV1227" s="69"/>
      <c r="TGW1227" s="107"/>
      <c r="TGX1227" s="2"/>
      <c r="TGY1227" s="15"/>
      <c r="TGZ1227" s="15"/>
      <c r="THA1227" s="80"/>
      <c r="THB1227" s="52"/>
      <c r="THC1227" s="69"/>
      <c r="THD1227" s="69"/>
      <c r="THE1227" s="69"/>
      <c r="THF1227" s="107"/>
      <c r="THG1227" s="2"/>
      <c r="THH1227" s="15"/>
      <c r="THI1227" s="15"/>
      <c r="THJ1227" s="80"/>
      <c r="THK1227" s="52"/>
      <c r="THL1227" s="69"/>
      <c r="THM1227" s="69"/>
      <c r="THN1227" s="69"/>
      <c r="THO1227" s="107"/>
      <c r="THP1227" s="2"/>
      <c r="THQ1227" s="15"/>
      <c r="THR1227" s="15"/>
      <c r="THS1227" s="80"/>
      <c r="THT1227" s="52"/>
      <c r="THU1227" s="69"/>
      <c r="THV1227" s="69"/>
      <c r="THW1227" s="69"/>
      <c r="THX1227" s="107"/>
      <c r="THY1227" s="2"/>
      <c r="THZ1227" s="15"/>
      <c r="TIA1227" s="15"/>
      <c r="TIB1227" s="80"/>
      <c r="TIC1227" s="52"/>
      <c r="TID1227" s="69"/>
      <c r="TIE1227" s="69"/>
      <c r="TIF1227" s="69"/>
      <c r="TIG1227" s="107"/>
      <c r="TIH1227" s="2"/>
      <c r="TII1227" s="15"/>
      <c r="TIJ1227" s="15"/>
      <c r="TIK1227" s="80"/>
      <c r="TIL1227" s="52"/>
      <c r="TIM1227" s="69"/>
      <c r="TIN1227" s="69"/>
      <c r="TIO1227" s="69"/>
      <c r="TIP1227" s="107"/>
      <c r="TIQ1227" s="2"/>
      <c r="TIR1227" s="15"/>
      <c r="TIS1227" s="15"/>
      <c r="TIT1227" s="80"/>
      <c r="TIU1227" s="52"/>
      <c r="TIV1227" s="69"/>
      <c r="TIW1227" s="69"/>
      <c r="TIX1227" s="69"/>
      <c r="TIY1227" s="107"/>
      <c r="TIZ1227" s="2"/>
      <c r="TJA1227" s="15"/>
      <c r="TJB1227" s="15"/>
      <c r="TJC1227" s="80"/>
      <c r="TJD1227" s="52"/>
      <c r="TJE1227" s="69"/>
      <c r="TJF1227" s="69"/>
      <c r="TJG1227" s="69"/>
      <c r="TJH1227" s="107"/>
      <c r="TJI1227" s="2"/>
      <c r="TJJ1227" s="15"/>
      <c r="TJK1227" s="15"/>
      <c r="TJL1227" s="80"/>
      <c r="TJM1227" s="52"/>
      <c r="TJN1227" s="69"/>
      <c r="TJO1227" s="69"/>
      <c r="TJP1227" s="69"/>
      <c r="TJQ1227" s="107"/>
      <c r="TJR1227" s="2"/>
      <c r="TJS1227" s="15"/>
      <c r="TJT1227" s="15"/>
      <c r="TJU1227" s="80"/>
      <c r="TJV1227" s="52"/>
      <c r="TJW1227" s="69"/>
      <c r="TJX1227" s="69"/>
      <c r="TJY1227" s="69"/>
      <c r="TJZ1227" s="107"/>
      <c r="TKA1227" s="2"/>
      <c r="TKB1227" s="15"/>
      <c r="TKC1227" s="15"/>
      <c r="TKD1227" s="80"/>
      <c r="TKE1227" s="52"/>
      <c r="TKF1227" s="69"/>
      <c r="TKG1227" s="69"/>
      <c r="TKH1227" s="69"/>
      <c r="TKI1227" s="107"/>
      <c r="TKJ1227" s="2"/>
      <c r="TKK1227" s="15"/>
      <c r="TKL1227" s="15"/>
      <c r="TKM1227" s="80"/>
      <c r="TKN1227" s="52"/>
      <c r="TKO1227" s="69"/>
      <c r="TKP1227" s="69"/>
      <c r="TKQ1227" s="69"/>
      <c r="TKR1227" s="107"/>
      <c r="TKS1227" s="2"/>
      <c r="TKT1227" s="15"/>
      <c r="TKU1227" s="15"/>
      <c r="TKV1227" s="80"/>
      <c r="TKW1227" s="52"/>
      <c r="TKX1227" s="69"/>
      <c r="TKY1227" s="69"/>
      <c r="TKZ1227" s="69"/>
      <c r="TLA1227" s="107"/>
      <c r="TLB1227" s="2"/>
      <c r="TLC1227" s="15"/>
      <c r="TLD1227" s="15"/>
      <c r="TLE1227" s="80"/>
      <c r="TLF1227" s="52"/>
      <c r="TLG1227" s="69"/>
      <c r="TLH1227" s="69"/>
      <c r="TLI1227" s="69"/>
      <c r="TLJ1227" s="107"/>
      <c r="TLK1227" s="2"/>
      <c r="TLL1227" s="15"/>
      <c r="TLM1227" s="15"/>
      <c r="TLN1227" s="80"/>
      <c r="TLO1227" s="52"/>
      <c r="TLP1227" s="69"/>
      <c r="TLQ1227" s="69"/>
      <c r="TLR1227" s="69"/>
      <c r="TLS1227" s="107"/>
      <c r="TLT1227" s="2"/>
      <c r="TLU1227" s="15"/>
      <c r="TLV1227" s="15"/>
      <c r="TLW1227" s="80"/>
      <c r="TLX1227" s="52"/>
      <c r="TLY1227" s="69"/>
      <c r="TLZ1227" s="69"/>
      <c r="TMA1227" s="69"/>
      <c r="TMB1227" s="107"/>
      <c r="TMC1227" s="2"/>
      <c r="TMD1227" s="15"/>
      <c r="TME1227" s="15"/>
      <c r="TMF1227" s="80"/>
      <c r="TMG1227" s="52"/>
      <c r="TMH1227" s="69"/>
      <c r="TMI1227" s="69"/>
      <c r="TMJ1227" s="69"/>
      <c r="TMK1227" s="107"/>
      <c r="TML1227" s="2"/>
      <c r="TMM1227" s="15"/>
      <c r="TMN1227" s="15"/>
      <c r="TMO1227" s="80"/>
      <c r="TMP1227" s="52"/>
      <c r="TMQ1227" s="69"/>
      <c r="TMR1227" s="69"/>
      <c r="TMS1227" s="69"/>
      <c r="TMT1227" s="107"/>
      <c r="TMU1227" s="2"/>
      <c r="TMV1227" s="15"/>
      <c r="TMW1227" s="15"/>
      <c r="TMX1227" s="80"/>
      <c r="TMY1227" s="52"/>
      <c r="TMZ1227" s="69"/>
      <c r="TNA1227" s="69"/>
      <c r="TNB1227" s="69"/>
      <c r="TNC1227" s="107"/>
      <c r="TND1227" s="2"/>
      <c r="TNE1227" s="15"/>
      <c r="TNF1227" s="15"/>
      <c r="TNG1227" s="80"/>
      <c r="TNH1227" s="52"/>
      <c r="TNI1227" s="69"/>
      <c r="TNJ1227" s="69"/>
      <c r="TNK1227" s="69"/>
      <c r="TNL1227" s="107"/>
      <c r="TNM1227" s="2"/>
      <c r="TNN1227" s="15"/>
      <c r="TNO1227" s="15"/>
      <c r="TNP1227" s="80"/>
      <c r="TNQ1227" s="52"/>
      <c r="TNR1227" s="69"/>
      <c r="TNS1227" s="69"/>
      <c r="TNT1227" s="69"/>
      <c r="TNU1227" s="107"/>
      <c r="TNV1227" s="2"/>
      <c r="TNW1227" s="15"/>
      <c r="TNX1227" s="15"/>
      <c r="TNY1227" s="80"/>
      <c r="TNZ1227" s="52"/>
      <c r="TOA1227" s="69"/>
      <c r="TOB1227" s="69"/>
      <c r="TOC1227" s="69"/>
      <c r="TOD1227" s="107"/>
      <c r="TOE1227" s="2"/>
      <c r="TOF1227" s="15"/>
      <c r="TOG1227" s="15"/>
      <c r="TOH1227" s="80"/>
      <c r="TOI1227" s="52"/>
      <c r="TOJ1227" s="69"/>
      <c r="TOK1227" s="69"/>
      <c r="TOL1227" s="69"/>
      <c r="TOM1227" s="107"/>
      <c r="TON1227" s="2"/>
      <c r="TOO1227" s="15"/>
      <c r="TOP1227" s="15"/>
      <c r="TOQ1227" s="80"/>
      <c r="TOR1227" s="52"/>
      <c r="TOS1227" s="69"/>
      <c r="TOT1227" s="69"/>
      <c r="TOU1227" s="69"/>
      <c r="TOV1227" s="107"/>
      <c r="TOW1227" s="2"/>
      <c r="TOX1227" s="15"/>
      <c r="TOY1227" s="15"/>
      <c r="TOZ1227" s="80"/>
      <c r="TPA1227" s="52"/>
      <c r="TPB1227" s="69"/>
      <c r="TPC1227" s="69"/>
      <c r="TPD1227" s="69"/>
      <c r="TPE1227" s="107"/>
      <c r="TPF1227" s="2"/>
      <c r="TPG1227" s="15"/>
      <c r="TPH1227" s="15"/>
      <c r="TPI1227" s="80"/>
      <c r="TPJ1227" s="52"/>
      <c r="TPK1227" s="69"/>
      <c r="TPL1227" s="69"/>
      <c r="TPM1227" s="69"/>
      <c r="TPN1227" s="107"/>
      <c r="TPO1227" s="2"/>
      <c r="TPP1227" s="15"/>
      <c r="TPQ1227" s="15"/>
      <c r="TPR1227" s="80"/>
      <c r="TPS1227" s="52"/>
      <c r="TPT1227" s="69"/>
      <c r="TPU1227" s="69"/>
      <c r="TPV1227" s="69"/>
      <c r="TPW1227" s="107"/>
      <c r="TPX1227" s="2"/>
      <c r="TPY1227" s="15"/>
      <c r="TPZ1227" s="15"/>
      <c r="TQA1227" s="80"/>
      <c r="TQB1227" s="52"/>
      <c r="TQC1227" s="69"/>
      <c r="TQD1227" s="69"/>
      <c r="TQE1227" s="69"/>
      <c r="TQF1227" s="107"/>
      <c r="TQG1227" s="2"/>
      <c r="TQH1227" s="15"/>
      <c r="TQI1227" s="15"/>
      <c r="TQJ1227" s="80"/>
      <c r="TQK1227" s="52"/>
      <c r="TQL1227" s="69"/>
      <c r="TQM1227" s="69"/>
      <c r="TQN1227" s="69"/>
      <c r="TQO1227" s="107"/>
      <c r="TQP1227" s="2"/>
      <c r="TQQ1227" s="15"/>
      <c r="TQR1227" s="15"/>
      <c r="TQS1227" s="80"/>
      <c r="TQT1227" s="52"/>
      <c r="TQU1227" s="69"/>
      <c r="TQV1227" s="69"/>
      <c r="TQW1227" s="69"/>
      <c r="TQX1227" s="107"/>
      <c r="TQY1227" s="2"/>
      <c r="TQZ1227" s="15"/>
      <c r="TRA1227" s="15"/>
      <c r="TRB1227" s="80"/>
      <c r="TRC1227" s="52"/>
      <c r="TRD1227" s="69"/>
      <c r="TRE1227" s="69"/>
      <c r="TRF1227" s="69"/>
      <c r="TRG1227" s="107"/>
      <c r="TRH1227" s="2"/>
      <c r="TRI1227" s="15"/>
      <c r="TRJ1227" s="15"/>
      <c r="TRK1227" s="80"/>
      <c r="TRL1227" s="52"/>
      <c r="TRM1227" s="69"/>
      <c r="TRN1227" s="69"/>
      <c r="TRO1227" s="69"/>
      <c r="TRP1227" s="107"/>
      <c r="TRQ1227" s="2"/>
      <c r="TRR1227" s="15"/>
      <c r="TRS1227" s="15"/>
      <c r="TRT1227" s="80"/>
      <c r="TRU1227" s="52"/>
      <c r="TRV1227" s="69"/>
      <c r="TRW1227" s="69"/>
      <c r="TRX1227" s="69"/>
      <c r="TRY1227" s="107"/>
      <c r="TRZ1227" s="2"/>
      <c r="TSA1227" s="15"/>
      <c r="TSB1227" s="15"/>
      <c r="TSC1227" s="80"/>
      <c r="TSD1227" s="52"/>
      <c r="TSE1227" s="69"/>
      <c r="TSF1227" s="69"/>
      <c r="TSG1227" s="69"/>
      <c r="TSH1227" s="107"/>
      <c r="TSI1227" s="2"/>
      <c r="TSJ1227" s="15"/>
      <c r="TSK1227" s="15"/>
      <c r="TSL1227" s="80"/>
      <c r="TSM1227" s="52"/>
      <c r="TSN1227" s="69"/>
      <c r="TSO1227" s="69"/>
      <c r="TSP1227" s="69"/>
      <c r="TSQ1227" s="107"/>
      <c r="TSR1227" s="2"/>
      <c r="TSS1227" s="15"/>
      <c r="TST1227" s="15"/>
      <c r="TSU1227" s="80"/>
      <c r="TSV1227" s="52"/>
      <c r="TSW1227" s="69"/>
      <c r="TSX1227" s="69"/>
      <c r="TSY1227" s="69"/>
      <c r="TSZ1227" s="107"/>
      <c r="TTA1227" s="2"/>
      <c r="TTB1227" s="15"/>
      <c r="TTC1227" s="15"/>
      <c r="TTD1227" s="80"/>
      <c r="TTE1227" s="52"/>
      <c r="TTF1227" s="69"/>
      <c r="TTG1227" s="69"/>
      <c r="TTH1227" s="69"/>
      <c r="TTI1227" s="107"/>
      <c r="TTJ1227" s="2"/>
      <c r="TTK1227" s="15"/>
      <c r="TTL1227" s="15"/>
      <c r="TTM1227" s="80"/>
      <c r="TTN1227" s="52"/>
      <c r="TTO1227" s="69"/>
      <c r="TTP1227" s="69"/>
      <c r="TTQ1227" s="69"/>
      <c r="TTR1227" s="107"/>
      <c r="TTS1227" s="2"/>
      <c r="TTT1227" s="15"/>
      <c r="TTU1227" s="15"/>
      <c r="TTV1227" s="80"/>
      <c r="TTW1227" s="52"/>
      <c r="TTX1227" s="69"/>
      <c r="TTY1227" s="69"/>
      <c r="TTZ1227" s="69"/>
      <c r="TUA1227" s="107"/>
      <c r="TUB1227" s="2"/>
      <c r="TUC1227" s="15"/>
      <c r="TUD1227" s="15"/>
      <c r="TUE1227" s="80"/>
      <c r="TUF1227" s="52"/>
      <c r="TUG1227" s="69"/>
      <c r="TUH1227" s="69"/>
      <c r="TUI1227" s="69"/>
      <c r="TUJ1227" s="107"/>
      <c r="TUK1227" s="2"/>
      <c r="TUL1227" s="15"/>
      <c r="TUM1227" s="15"/>
      <c r="TUN1227" s="80"/>
      <c r="TUO1227" s="52"/>
      <c r="TUP1227" s="69"/>
      <c r="TUQ1227" s="69"/>
      <c r="TUR1227" s="69"/>
      <c r="TUS1227" s="107"/>
      <c r="TUT1227" s="2"/>
      <c r="TUU1227" s="15"/>
      <c r="TUV1227" s="15"/>
      <c r="TUW1227" s="80"/>
      <c r="TUX1227" s="52"/>
      <c r="TUY1227" s="69"/>
      <c r="TUZ1227" s="69"/>
      <c r="TVA1227" s="69"/>
      <c r="TVB1227" s="107"/>
      <c r="TVC1227" s="2"/>
      <c r="TVD1227" s="15"/>
      <c r="TVE1227" s="15"/>
      <c r="TVF1227" s="80"/>
      <c r="TVG1227" s="52"/>
      <c r="TVH1227" s="69"/>
      <c r="TVI1227" s="69"/>
      <c r="TVJ1227" s="69"/>
      <c r="TVK1227" s="107"/>
      <c r="TVL1227" s="2"/>
      <c r="TVM1227" s="15"/>
      <c r="TVN1227" s="15"/>
      <c r="TVO1227" s="80"/>
      <c r="TVP1227" s="52"/>
      <c r="TVQ1227" s="69"/>
      <c r="TVR1227" s="69"/>
      <c r="TVS1227" s="69"/>
      <c r="TVT1227" s="107"/>
      <c r="TVU1227" s="2"/>
      <c r="TVV1227" s="15"/>
      <c r="TVW1227" s="15"/>
      <c r="TVX1227" s="80"/>
      <c r="TVY1227" s="52"/>
      <c r="TVZ1227" s="69"/>
      <c r="TWA1227" s="69"/>
      <c r="TWB1227" s="69"/>
      <c r="TWC1227" s="107"/>
      <c r="TWD1227" s="2"/>
      <c r="TWE1227" s="15"/>
      <c r="TWF1227" s="15"/>
      <c r="TWG1227" s="80"/>
      <c r="TWH1227" s="52"/>
      <c r="TWI1227" s="69"/>
      <c r="TWJ1227" s="69"/>
      <c r="TWK1227" s="69"/>
      <c r="TWL1227" s="107"/>
      <c r="TWM1227" s="2"/>
      <c r="TWN1227" s="15"/>
      <c r="TWO1227" s="15"/>
      <c r="TWP1227" s="80"/>
      <c r="TWQ1227" s="52"/>
      <c r="TWR1227" s="69"/>
      <c r="TWS1227" s="69"/>
      <c r="TWT1227" s="69"/>
      <c r="TWU1227" s="107"/>
      <c r="TWV1227" s="2"/>
      <c r="TWW1227" s="15"/>
      <c r="TWX1227" s="15"/>
      <c r="TWY1227" s="80"/>
      <c r="TWZ1227" s="52"/>
      <c r="TXA1227" s="69"/>
      <c r="TXB1227" s="69"/>
      <c r="TXC1227" s="69"/>
      <c r="TXD1227" s="107"/>
      <c r="TXE1227" s="2"/>
      <c r="TXF1227" s="15"/>
      <c r="TXG1227" s="15"/>
      <c r="TXH1227" s="80"/>
      <c r="TXI1227" s="52"/>
      <c r="TXJ1227" s="69"/>
      <c r="TXK1227" s="69"/>
      <c r="TXL1227" s="69"/>
      <c r="TXM1227" s="107"/>
      <c r="TXN1227" s="2"/>
      <c r="TXO1227" s="15"/>
      <c r="TXP1227" s="15"/>
      <c r="TXQ1227" s="80"/>
      <c r="TXR1227" s="52"/>
      <c r="TXS1227" s="69"/>
      <c r="TXT1227" s="69"/>
      <c r="TXU1227" s="69"/>
      <c r="TXV1227" s="107"/>
      <c r="TXW1227" s="2"/>
      <c r="TXX1227" s="15"/>
      <c r="TXY1227" s="15"/>
      <c r="TXZ1227" s="80"/>
      <c r="TYA1227" s="52"/>
      <c r="TYB1227" s="69"/>
      <c r="TYC1227" s="69"/>
      <c r="TYD1227" s="69"/>
      <c r="TYE1227" s="107"/>
      <c r="TYF1227" s="2"/>
      <c r="TYG1227" s="15"/>
      <c r="TYH1227" s="15"/>
      <c r="TYI1227" s="80"/>
      <c r="TYJ1227" s="52"/>
      <c r="TYK1227" s="69"/>
      <c r="TYL1227" s="69"/>
      <c r="TYM1227" s="69"/>
      <c r="TYN1227" s="107"/>
      <c r="TYO1227" s="2"/>
      <c r="TYP1227" s="15"/>
      <c r="TYQ1227" s="15"/>
      <c r="TYR1227" s="80"/>
      <c r="TYS1227" s="52"/>
      <c r="TYT1227" s="69"/>
      <c r="TYU1227" s="69"/>
      <c r="TYV1227" s="69"/>
      <c r="TYW1227" s="107"/>
      <c r="TYX1227" s="2"/>
      <c r="TYY1227" s="15"/>
      <c r="TYZ1227" s="15"/>
      <c r="TZA1227" s="80"/>
      <c r="TZB1227" s="52"/>
      <c r="TZC1227" s="69"/>
      <c r="TZD1227" s="69"/>
      <c r="TZE1227" s="69"/>
      <c r="TZF1227" s="107"/>
      <c r="TZG1227" s="2"/>
      <c r="TZH1227" s="15"/>
      <c r="TZI1227" s="15"/>
      <c r="TZJ1227" s="80"/>
      <c r="TZK1227" s="52"/>
      <c r="TZL1227" s="69"/>
      <c r="TZM1227" s="69"/>
      <c r="TZN1227" s="69"/>
      <c r="TZO1227" s="107"/>
      <c r="TZP1227" s="2"/>
      <c r="TZQ1227" s="15"/>
      <c r="TZR1227" s="15"/>
      <c r="TZS1227" s="80"/>
      <c r="TZT1227" s="52"/>
      <c r="TZU1227" s="69"/>
      <c r="TZV1227" s="69"/>
      <c r="TZW1227" s="69"/>
      <c r="TZX1227" s="107"/>
      <c r="TZY1227" s="2"/>
      <c r="TZZ1227" s="15"/>
      <c r="UAA1227" s="15"/>
      <c r="UAB1227" s="80"/>
      <c r="UAC1227" s="52"/>
      <c r="UAD1227" s="69"/>
      <c r="UAE1227" s="69"/>
      <c r="UAF1227" s="69"/>
      <c r="UAG1227" s="107"/>
      <c r="UAH1227" s="2"/>
      <c r="UAI1227" s="15"/>
      <c r="UAJ1227" s="15"/>
      <c r="UAK1227" s="80"/>
      <c r="UAL1227" s="52"/>
      <c r="UAM1227" s="69"/>
      <c r="UAN1227" s="69"/>
      <c r="UAO1227" s="69"/>
      <c r="UAP1227" s="107"/>
      <c r="UAQ1227" s="2"/>
      <c r="UAR1227" s="15"/>
      <c r="UAS1227" s="15"/>
      <c r="UAT1227" s="80"/>
      <c r="UAU1227" s="52"/>
      <c r="UAV1227" s="69"/>
      <c r="UAW1227" s="69"/>
      <c r="UAX1227" s="69"/>
      <c r="UAY1227" s="107"/>
      <c r="UAZ1227" s="2"/>
      <c r="UBA1227" s="15"/>
      <c r="UBB1227" s="15"/>
      <c r="UBC1227" s="80"/>
      <c r="UBD1227" s="52"/>
      <c r="UBE1227" s="69"/>
      <c r="UBF1227" s="69"/>
      <c r="UBG1227" s="69"/>
      <c r="UBH1227" s="107"/>
      <c r="UBI1227" s="2"/>
      <c r="UBJ1227" s="15"/>
      <c r="UBK1227" s="15"/>
      <c r="UBL1227" s="80"/>
      <c r="UBM1227" s="52"/>
      <c r="UBN1227" s="69"/>
      <c r="UBO1227" s="69"/>
      <c r="UBP1227" s="69"/>
      <c r="UBQ1227" s="107"/>
      <c r="UBR1227" s="2"/>
      <c r="UBS1227" s="15"/>
      <c r="UBT1227" s="15"/>
      <c r="UBU1227" s="80"/>
      <c r="UBV1227" s="52"/>
      <c r="UBW1227" s="69"/>
      <c r="UBX1227" s="69"/>
      <c r="UBY1227" s="69"/>
      <c r="UBZ1227" s="107"/>
      <c r="UCA1227" s="2"/>
      <c r="UCB1227" s="15"/>
      <c r="UCC1227" s="15"/>
      <c r="UCD1227" s="80"/>
      <c r="UCE1227" s="52"/>
      <c r="UCF1227" s="69"/>
      <c r="UCG1227" s="69"/>
      <c r="UCH1227" s="69"/>
      <c r="UCI1227" s="107"/>
      <c r="UCJ1227" s="2"/>
      <c r="UCK1227" s="15"/>
      <c r="UCL1227" s="15"/>
      <c r="UCM1227" s="80"/>
      <c r="UCN1227" s="52"/>
      <c r="UCO1227" s="69"/>
      <c r="UCP1227" s="69"/>
      <c r="UCQ1227" s="69"/>
      <c r="UCR1227" s="107"/>
      <c r="UCS1227" s="2"/>
      <c r="UCT1227" s="15"/>
      <c r="UCU1227" s="15"/>
      <c r="UCV1227" s="80"/>
      <c r="UCW1227" s="52"/>
      <c r="UCX1227" s="69"/>
      <c r="UCY1227" s="69"/>
      <c r="UCZ1227" s="69"/>
      <c r="UDA1227" s="107"/>
      <c r="UDB1227" s="2"/>
      <c r="UDC1227" s="15"/>
      <c r="UDD1227" s="15"/>
      <c r="UDE1227" s="80"/>
      <c r="UDF1227" s="52"/>
      <c r="UDG1227" s="69"/>
      <c r="UDH1227" s="69"/>
      <c r="UDI1227" s="69"/>
      <c r="UDJ1227" s="107"/>
      <c r="UDK1227" s="2"/>
      <c r="UDL1227" s="15"/>
      <c r="UDM1227" s="15"/>
      <c r="UDN1227" s="80"/>
      <c r="UDO1227" s="52"/>
      <c r="UDP1227" s="69"/>
      <c r="UDQ1227" s="69"/>
      <c r="UDR1227" s="69"/>
      <c r="UDS1227" s="107"/>
      <c r="UDT1227" s="2"/>
      <c r="UDU1227" s="15"/>
      <c r="UDV1227" s="15"/>
      <c r="UDW1227" s="80"/>
      <c r="UDX1227" s="52"/>
      <c r="UDY1227" s="69"/>
      <c r="UDZ1227" s="69"/>
      <c r="UEA1227" s="69"/>
      <c r="UEB1227" s="107"/>
      <c r="UEC1227" s="2"/>
      <c r="UED1227" s="15"/>
      <c r="UEE1227" s="15"/>
      <c r="UEF1227" s="80"/>
      <c r="UEG1227" s="52"/>
      <c r="UEH1227" s="69"/>
      <c r="UEI1227" s="69"/>
      <c r="UEJ1227" s="69"/>
      <c r="UEK1227" s="107"/>
      <c r="UEL1227" s="2"/>
      <c r="UEM1227" s="15"/>
      <c r="UEN1227" s="15"/>
      <c r="UEO1227" s="80"/>
      <c r="UEP1227" s="52"/>
      <c r="UEQ1227" s="69"/>
      <c r="UER1227" s="69"/>
      <c r="UES1227" s="69"/>
      <c r="UET1227" s="107"/>
      <c r="UEU1227" s="2"/>
      <c r="UEV1227" s="15"/>
      <c r="UEW1227" s="15"/>
      <c r="UEX1227" s="80"/>
      <c r="UEY1227" s="52"/>
      <c r="UEZ1227" s="69"/>
      <c r="UFA1227" s="69"/>
      <c r="UFB1227" s="69"/>
      <c r="UFC1227" s="107"/>
      <c r="UFD1227" s="2"/>
      <c r="UFE1227" s="15"/>
      <c r="UFF1227" s="15"/>
      <c r="UFG1227" s="80"/>
      <c r="UFH1227" s="52"/>
      <c r="UFI1227" s="69"/>
      <c r="UFJ1227" s="69"/>
      <c r="UFK1227" s="69"/>
      <c r="UFL1227" s="107"/>
      <c r="UFM1227" s="2"/>
      <c r="UFN1227" s="15"/>
      <c r="UFO1227" s="15"/>
      <c r="UFP1227" s="80"/>
      <c r="UFQ1227" s="52"/>
      <c r="UFR1227" s="69"/>
      <c r="UFS1227" s="69"/>
      <c r="UFT1227" s="69"/>
      <c r="UFU1227" s="107"/>
      <c r="UFV1227" s="2"/>
      <c r="UFW1227" s="15"/>
      <c r="UFX1227" s="15"/>
      <c r="UFY1227" s="80"/>
      <c r="UFZ1227" s="52"/>
      <c r="UGA1227" s="69"/>
      <c r="UGB1227" s="69"/>
      <c r="UGC1227" s="69"/>
      <c r="UGD1227" s="107"/>
      <c r="UGE1227" s="2"/>
      <c r="UGF1227" s="15"/>
      <c r="UGG1227" s="15"/>
      <c r="UGH1227" s="80"/>
      <c r="UGI1227" s="52"/>
      <c r="UGJ1227" s="69"/>
      <c r="UGK1227" s="69"/>
      <c r="UGL1227" s="69"/>
      <c r="UGM1227" s="107"/>
      <c r="UGN1227" s="2"/>
      <c r="UGO1227" s="15"/>
      <c r="UGP1227" s="15"/>
      <c r="UGQ1227" s="80"/>
      <c r="UGR1227" s="52"/>
      <c r="UGS1227" s="69"/>
      <c r="UGT1227" s="69"/>
      <c r="UGU1227" s="69"/>
      <c r="UGV1227" s="107"/>
      <c r="UGW1227" s="2"/>
      <c r="UGX1227" s="15"/>
      <c r="UGY1227" s="15"/>
      <c r="UGZ1227" s="80"/>
      <c r="UHA1227" s="52"/>
      <c r="UHB1227" s="69"/>
      <c r="UHC1227" s="69"/>
      <c r="UHD1227" s="69"/>
      <c r="UHE1227" s="107"/>
      <c r="UHF1227" s="2"/>
      <c r="UHG1227" s="15"/>
      <c r="UHH1227" s="15"/>
      <c r="UHI1227" s="80"/>
      <c r="UHJ1227" s="52"/>
      <c r="UHK1227" s="69"/>
      <c r="UHL1227" s="69"/>
      <c r="UHM1227" s="69"/>
      <c r="UHN1227" s="107"/>
      <c r="UHO1227" s="2"/>
      <c r="UHP1227" s="15"/>
      <c r="UHQ1227" s="15"/>
      <c r="UHR1227" s="80"/>
      <c r="UHS1227" s="52"/>
      <c r="UHT1227" s="69"/>
      <c r="UHU1227" s="69"/>
      <c r="UHV1227" s="69"/>
      <c r="UHW1227" s="107"/>
      <c r="UHX1227" s="2"/>
      <c r="UHY1227" s="15"/>
      <c r="UHZ1227" s="15"/>
      <c r="UIA1227" s="80"/>
      <c r="UIB1227" s="52"/>
      <c r="UIC1227" s="69"/>
      <c r="UID1227" s="69"/>
      <c r="UIE1227" s="69"/>
      <c r="UIF1227" s="107"/>
      <c r="UIG1227" s="2"/>
      <c r="UIH1227" s="15"/>
      <c r="UII1227" s="15"/>
      <c r="UIJ1227" s="80"/>
      <c r="UIK1227" s="52"/>
      <c r="UIL1227" s="69"/>
      <c r="UIM1227" s="69"/>
      <c r="UIN1227" s="69"/>
      <c r="UIO1227" s="107"/>
      <c r="UIP1227" s="2"/>
      <c r="UIQ1227" s="15"/>
      <c r="UIR1227" s="15"/>
      <c r="UIS1227" s="80"/>
      <c r="UIT1227" s="52"/>
      <c r="UIU1227" s="69"/>
      <c r="UIV1227" s="69"/>
      <c r="UIW1227" s="69"/>
      <c r="UIX1227" s="107"/>
      <c r="UIY1227" s="2"/>
      <c r="UIZ1227" s="15"/>
      <c r="UJA1227" s="15"/>
      <c r="UJB1227" s="80"/>
      <c r="UJC1227" s="52"/>
      <c r="UJD1227" s="69"/>
      <c r="UJE1227" s="69"/>
      <c r="UJF1227" s="69"/>
      <c r="UJG1227" s="107"/>
      <c r="UJH1227" s="2"/>
      <c r="UJI1227" s="15"/>
      <c r="UJJ1227" s="15"/>
      <c r="UJK1227" s="80"/>
      <c r="UJL1227" s="52"/>
      <c r="UJM1227" s="69"/>
      <c r="UJN1227" s="69"/>
      <c r="UJO1227" s="69"/>
      <c r="UJP1227" s="107"/>
      <c r="UJQ1227" s="2"/>
      <c r="UJR1227" s="15"/>
      <c r="UJS1227" s="15"/>
      <c r="UJT1227" s="80"/>
      <c r="UJU1227" s="52"/>
      <c r="UJV1227" s="69"/>
      <c r="UJW1227" s="69"/>
      <c r="UJX1227" s="69"/>
      <c r="UJY1227" s="107"/>
      <c r="UJZ1227" s="2"/>
      <c r="UKA1227" s="15"/>
      <c r="UKB1227" s="15"/>
      <c r="UKC1227" s="80"/>
      <c r="UKD1227" s="52"/>
      <c r="UKE1227" s="69"/>
      <c r="UKF1227" s="69"/>
      <c r="UKG1227" s="69"/>
      <c r="UKH1227" s="107"/>
      <c r="UKI1227" s="2"/>
      <c r="UKJ1227" s="15"/>
      <c r="UKK1227" s="15"/>
      <c r="UKL1227" s="80"/>
      <c r="UKM1227" s="52"/>
      <c r="UKN1227" s="69"/>
      <c r="UKO1227" s="69"/>
      <c r="UKP1227" s="69"/>
      <c r="UKQ1227" s="107"/>
      <c r="UKR1227" s="2"/>
      <c r="UKS1227" s="15"/>
      <c r="UKT1227" s="15"/>
      <c r="UKU1227" s="80"/>
      <c r="UKV1227" s="52"/>
      <c r="UKW1227" s="69"/>
      <c r="UKX1227" s="69"/>
      <c r="UKY1227" s="69"/>
      <c r="UKZ1227" s="107"/>
      <c r="ULA1227" s="2"/>
      <c r="ULB1227" s="15"/>
      <c r="ULC1227" s="15"/>
      <c r="ULD1227" s="80"/>
      <c r="ULE1227" s="52"/>
      <c r="ULF1227" s="69"/>
      <c r="ULG1227" s="69"/>
      <c r="ULH1227" s="69"/>
      <c r="ULI1227" s="107"/>
      <c r="ULJ1227" s="2"/>
      <c r="ULK1227" s="15"/>
      <c r="ULL1227" s="15"/>
      <c r="ULM1227" s="80"/>
      <c r="ULN1227" s="52"/>
      <c r="ULO1227" s="69"/>
      <c r="ULP1227" s="69"/>
      <c r="ULQ1227" s="69"/>
      <c r="ULR1227" s="107"/>
      <c r="ULS1227" s="2"/>
      <c r="ULT1227" s="15"/>
      <c r="ULU1227" s="15"/>
      <c r="ULV1227" s="80"/>
      <c r="ULW1227" s="52"/>
      <c r="ULX1227" s="69"/>
      <c r="ULY1227" s="69"/>
      <c r="ULZ1227" s="69"/>
      <c r="UMA1227" s="107"/>
      <c r="UMB1227" s="2"/>
      <c r="UMC1227" s="15"/>
      <c r="UMD1227" s="15"/>
      <c r="UME1227" s="80"/>
      <c r="UMF1227" s="52"/>
      <c r="UMG1227" s="69"/>
      <c r="UMH1227" s="69"/>
      <c r="UMI1227" s="69"/>
      <c r="UMJ1227" s="107"/>
      <c r="UMK1227" s="2"/>
      <c r="UML1227" s="15"/>
      <c r="UMM1227" s="15"/>
      <c r="UMN1227" s="80"/>
      <c r="UMO1227" s="52"/>
      <c r="UMP1227" s="69"/>
      <c r="UMQ1227" s="69"/>
      <c r="UMR1227" s="69"/>
      <c r="UMS1227" s="107"/>
      <c r="UMT1227" s="2"/>
      <c r="UMU1227" s="15"/>
      <c r="UMV1227" s="15"/>
      <c r="UMW1227" s="80"/>
      <c r="UMX1227" s="52"/>
      <c r="UMY1227" s="69"/>
      <c r="UMZ1227" s="69"/>
      <c r="UNA1227" s="69"/>
      <c r="UNB1227" s="107"/>
      <c r="UNC1227" s="2"/>
      <c r="UND1227" s="15"/>
      <c r="UNE1227" s="15"/>
      <c r="UNF1227" s="80"/>
      <c r="UNG1227" s="52"/>
      <c r="UNH1227" s="69"/>
      <c r="UNI1227" s="69"/>
      <c r="UNJ1227" s="69"/>
      <c r="UNK1227" s="107"/>
      <c r="UNL1227" s="2"/>
      <c r="UNM1227" s="15"/>
      <c r="UNN1227" s="15"/>
      <c r="UNO1227" s="80"/>
      <c r="UNP1227" s="52"/>
      <c r="UNQ1227" s="69"/>
      <c r="UNR1227" s="69"/>
      <c r="UNS1227" s="69"/>
      <c r="UNT1227" s="107"/>
      <c r="UNU1227" s="2"/>
      <c r="UNV1227" s="15"/>
      <c r="UNW1227" s="15"/>
      <c r="UNX1227" s="80"/>
      <c r="UNY1227" s="52"/>
      <c r="UNZ1227" s="69"/>
      <c r="UOA1227" s="69"/>
      <c r="UOB1227" s="69"/>
      <c r="UOC1227" s="107"/>
      <c r="UOD1227" s="2"/>
      <c r="UOE1227" s="15"/>
      <c r="UOF1227" s="15"/>
      <c r="UOG1227" s="80"/>
      <c r="UOH1227" s="52"/>
      <c r="UOI1227" s="69"/>
      <c r="UOJ1227" s="69"/>
      <c r="UOK1227" s="69"/>
      <c r="UOL1227" s="107"/>
      <c r="UOM1227" s="2"/>
      <c r="UON1227" s="15"/>
      <c r="UOO1227" s="15"/>
      <c r="UOP1227" s="80"/>
      <c r="UOQ1227" s="52"/>
      <c r="UOR1227" s="69"/>
      <c r="UOS1227" s="69"/>
      <c r="UOT1227" s="69"/>
      <c r="UOU1227" s="107"/>
      <c r="UOV1227" s="2"/>
      <c r="UOW1227" s="15"/>
      <c r="UOX1227" s="15"/>
      <c r="UOY1227" s="80"/>
      <c r="UOZ1227" s="52"/>
      <c r="UPA1227" s="69"/>
      <c r="UPB1227" s="69"/>
      <c r="UPC1227" s="69"/>
      <c r="UPD1227" s="107"/>
      <c r="UPE1227" s="2"/>
      <c r="UPF1227" s="15"/>
      <c r="UPG1227" s="15"/>
      <c r="UPH1227" s="80"/>
      <c r="UPI1227" s="52"/>
      <c r="UPJ1227" s="69"/>
      <c r="UPK1227" s="69"/>
      <c r="UPL1227" s="69"/>
      <c r="UPM1227" s="107"/>
      <c r="UPN1227" s="2"/>
      <c r="UPO1227" s="15"/>
      <c r="UPP1227" s="15"/>
      <c r="UPQ1227" s="80"/>
      <c r="UPR1227" s="52"/>
      <c r="UPS1227" s="69"/>
      <c r="UPT1227" s="69"/>
      <c r="UPU1227" s="69"/>
      <c r="UPV1227" s="107"/>
      <c r="UPW1227" s="2"/>
      <c r="UPX1227" s="15"/>
      <c r="UPY1227" s="15"/>
      <c r="UPZ1227" s="80"/>
      <c r="UQA1227" s="52"/>
      <c r="UQB1227" s="69"/>
      <c r="UQC1227" s="69"/>
      <c r="UQD1227" s="69"/>
      <c r="UQE1227" s="107"/>
      <c r="UQF1227" s="2"/>
      <c r="UQG1227" s="15"/>
      <c r="UQH1227" s="15"/>
      <c r="UQI1227" s="80"/>
      <c r="UQJ1227" s="52"/>
      <c r="UQK1227" s="69"/>
      <c r="UQL1227" s="69"/>
      <c r="UQM1227" s="69"/>
      <c r="UQN1227" s="107"/>
      <c r="UQO1227" s="2"/>
      <c r="UQP1227" s="15"/>
      <c r="UQQ1227" s="15"/>
      <c r="UQR1227" s="80"/>
      <c r="UQS1227" s="52"/>
      <c r="UQT1227" s="69"/>
      <c r="UQU1227" s="69"/>
      <c r="UQV1227" s="69"/>
      <c r="UQW1227" s="107"/>
      <c r="UQX1227" s="2"/>
      <c r="UQY1227" s="15"/>
      <c r="UQZ1227" s="15"/>
      <c r="URA1227" s="80"/>
      <c r="URB1227" s="52"/>
      <c r="URC1227" s="69"/>
      <c r="URD1227" s="69"/>
      <c r="URE1227" s="69"/>
      <c r="URF1227" s="107"/>
      <c r="URG1227" s="2"/>
      <c r="URH1227" s="15"/>
      <c r="URI1227" s="15"/>
      <c r="URJ1227" s="80"/>
      <c r="URK1227" s="52"/>
      <c r="URL1227" s="69"/>
      <c r="URM1227" s="69"/>
      <c r="URN1227" s="69"/>
      <c r="URO1227" s="107"/>
      <c r="URP1227" s="2"/>
      <c r="URQ1227" s="15"/>
      <c r="URR1227" s="15"/>
      <c r="URS1227" s="80"/>
      <c r="URT1227" s="52"/>
      <c r="URU1227" s="69"/>
      <c r="URV1227" s="69"/>
      <c r="URW1227" s="69"/>
      <c r="URX1227" s="107"/>
      <c r="URY1227" s="2"/>
      <c r="URZ1227" s="15"/>
      <c r="USA1227" s="15"/>
      <c r="USB1227" s="80"/>
      <c r="USC1227" s="52"/>
      <c r="USD1227" s="69"/>
      <c r="USE1227" s="69"/>
      <c r="USF1227" s="69"/>
      <c r="USG1227" s="107"/>
      <c r="USH1227" s="2"/>
      <c r="USI1227" s="15"/>
      <c r="USJ1227" s="15"/>
      <c r="USK1227" s="80"/>
      <c r="USL1227" s="52"/>
      <c r="USM1227" s="69"/>
      <c r="USN1227" s="69"/>
      <c r="USO1227" s="69"/>
      <c r="USP1227" s="107"/>
      <c r="USQ1227" s="2"/>
      <c r="USR1227" s="15"/>
      <c r="USS1227" s="15"/>
      <c r="UST1227" s="80"/>
      <c r="USU1227" s="52"/>
      <c r="USV1227" s="69"/>
      <c r="USW1227" s="69"/>
      <c r="USX1227" s="69"/>
      <c r="USY1227" s="107"/>
      <c r="USZ1227" s="2"/>
      <c r="UTA1227" s="15"/>
      <c r="UTB1227" s="15"/>
      <c r="UTC1227" s="80"/>
      <c r="UTD1227" s="52"/>
      <c r="UTE1227" s="69"/>
      <c r="UTF1227" s="69"/>
      <c r="UTG1227" s="69"/>
      <c r="UTH1227" s="107"/>
      <c r="UTI1227" s="2"/>
      <c r="UTJ1227" s="15"/>
      <c r="UTK1227" s="15"/>
      <c r="UTL1227" s="80"/>
      <c r="UTM1227" s="52"/>
      <c r="UTN1227" s="69"/>
      <c r="UTO1227" s="69"/>
      <c r="UTP1227" s="69"/>
      <c r="UTQ1227" s="107"/>
      <c r="UTR1227" s="2"/>
      <c r="UTS1227" s="15"/>
      <c r="UTT1227" s="15"/>
      <c r="UTU1227" s="80"/>
      <c r="UTV1227" s="52"/>
      <c r="UTW1227" s="69"/>
      <c r="UTX1227" s="69"/>
      <c r="UTY1227" s="69"/>
      <c r="UTZ1227" s="107"/>
      <c r="UUA1227" s="2"/>
      <c r="UUB1227" s="15"/>
      <c r="UUC1227" s="15"/>
      <c r="UUD1227" s="80"/>
      <c r="UUE1227" s="52"/>
      <c r="UUF1227" s="69"/>
      <c r="UUG1227" s="69"/>
      <c r="UUH1227" s="69"/>
      <c r="UUI1227" s="107"/>
      <c r="UUJ1227" s="2"/>
      <c r="UUK1227" s="15"/>
      <c r="UUL1227" s="15"/>
      <c r="UUM1227" s="80"/>
      <c r="UUN1227" s="52"/>
      <c r="UUO1227" s="69"/>
      <c r="UUP1227" s="69"/>
      <c r="UUQ1227" s="69"/>
      <c r="UUR1227" s="107"/>
      <c r="UUS1227" s="2"/>
      <c r="UUT1227" s="15"/>
      <c r="UUU1227" s="15"/>
      <c r="UUV1227" s="80"/>
      <c r="UUW1227" s="52"/>
      <c r="UUX1227" s="69"/>
      <c r="UUY1227" s="69"/>
      <c r="UUZ1227" s="69"/>
      <c r="UVA1227" s="107"/>
      <c r="UVB1227" s="2"/>
      <c r="UVC1227" s="15"/>
      <c r="UVD1227" s="15"/>
      <c r="UVE1227" s="80"/>
      <c r="UVF1227" s="52"/>
      <c r="UVG1227" s="69"/>
      <c r="UVH1227" s="69"/>
      <c r="UVI1227" s="69"/>
      <c r="UVJ1227" s="107"/>
      <c r="UVK1227" s="2"/>
      <c r="UVL1227" s="15"/>
      <c r="UVM1227" s="15"/>
      <c r="UVN1227" s="80"/>
      <c r="UVO1227" s="52"/>
      <c r="UVP1227" s="69"/>
      <c r="UVQ1227" s="69"/>
      <c r="UVR1227" s="69"/>
      <c r="UVS1227" s="107"/>
      <c r="UVT1227" s="2"/>
      <c r="UVU1227" s="15"/>
      <c r="UVV1227" s="15"/>
      <c r="UVW1227" s="80"/>
      <c r="UVX1227" s="52"/>
      <c r="UVY1227" s="69"/>
      <c r="UVZ1227" s="69"/>
      <c r="UWA1227" s="69"/>
      <c r="UWB1227" s="107"/>
      <c r="UWC1227" s="2"/>
      <c r="UWD1227" s="15"/>
      <c r="UWE1227" s="15"/>
      <c r="UWF1227" s="80"/>
      <c r="UWG1227" s="52"/>
      <c r="UWH1227" s="69"/>
      <c r="UWI1227" s="69"/>
      <c r="UWJ1227" s="69"/>
      <c r="UWK1227" s="107"/>
      <c r="UWL1227" s="2"/>
      <c r="UWM1227" s="15"/>
      <c r="UWN1227" s="15"/>
      <c r="UWO1227" s="80"/>
      <c r="UWP1227" s="52"/>
      <c r="UWQ1227" s="69"/>
      <c r="UWR1227" s="69"/>
      <c r="UWS1227" s="69"/>
      <c r="UWT1227" s="107"/>
      <c r="UWU1227" s="2"/>
      <c r="UWV1227" s="15"/>
      <c r="UWW1227" s="15"/>
      <c r="UWX1227" s="80"/>
      <c r="UWY1227" s="52"/>
      <c r="UWZ1227" s="69"/>
      <c r="UXA1227" s="69"/>
      <c r="UXB1227" s="69"/>
      <c r="UXC1227" s="107"/>
      <c r="UXD1227" s="2"/>
      <c r="UXE1227" s="15"/>
      <c r="UXF1227" s="15"/>
      <c r="UXG1227" s="80"/>
      <c r="UXH1227" s="52"/>
      <c r="UXI1227" s="69"/>
      <c r="UXJ1227" s="69"/>
      <c r="UXK1227" s="69"/>
      <c r="UXL1227" s="107"/>
      <c r="UXM1227" s="2"/>
      <c r="UXN1227" s="15"/>
      <c r="UXO1227" s="15"/>
      <c r="UXP1227" s="80"/>
      <c r="UXQ1227" s="52"/>
      <c r="UXR1227" s="69"/>
      <c r="UXS1227" s="69"/>
      <c r="UXT1227" s="69"/>
      <c r="UXU1227" s="107"/>
      <c r="UXV1227" s="2"/>
      <c r="UXW1227" s="15"/>
      <c r="UXX1227" s="15"/>
      <c r="UXY1227" s="80"/>
      <c r="UXZ1227" s="52"/>
      <c r="UYA1227" s="69"/>
      <c r="UYB1227" s="69"/>
      <c r="UYC1227" s="69"/>
      <c r="UYD1227" s="107"/>
      <c r="UYE1227" s="2"/>
      <c r="UYF1227" s="15"/>
      <c r="UYG1227" s="15"/>
      <c r="UYH1227" s="80"/>
      <c r="UYI1227" s="52"/>
      <c r="UYJ1227" s="69"/>
      <c r="UYK1227" s="69"/>
      <c r="UYL1227" s="69"/>
      <c r="UYM1227" s="107"/>
      <c r="UYN1227" s="2"/>
      <c r="UYO1227" s="15"/>
      <c r="UYP1227" s="15"/>
      <c r="UYQ1227" s="80"/>
      <c r="UYR1227" s="52"/>
      <c r="UYS1227" s="69"/>
      <c r="UYT1227" s="69"/>
      <c r="UYU1227" s="69"/>
      <c r="UYV1227" s="107"/>
      <c r="UYW1227" s="2"/>
      <c r="UYX1227" s="15"/>
      <c r="UYY1227" s="15"/>
      <c r="UYZ1227" s="80"/>
      <c r="UZA1227" s="52"/>
      <c r="UZB1227" s="69"/>
      <c r="UZC1227" s="69"/>
      <c r="UZD1227" s="69"/>
      <c r="UZE1227" s="107"/>
      <c r="UZF1227" s="2"/>
      <c r="UZG1227" s="15"/>
      <c r="UZH1227" s="15"/>
      <c r="UZI1227" s="80"/>
      <c r="UZJ1227" s="52"/>
      <c r="UZK1227" s="69"/>
      <c r="UZL1227" s="69"/>
      <c r="UZM1227" s="69"/>
      <c r="UZN1227" s="107"/>
      <c r="UZO1227" s="2"/>
      <c r="UZP1227" s="15"/>
      <c r="UZQ1227" s="15"/>
      <c r="UZR1227" s="80"/>
      <c r="UZS1227" s="52"/>
      <c r="UZT1227" s="69"/>
      <c r="UZU1227" s="69"/>
      <c r="UZV1227" s="69"/>
      <c r="UZW1227" s="107"/>
      <c r="UZX1227" s="2"/>
      <c r="UZY1227" s="15"/>
      <c r="UZZ1227" s="15"/>
      <c r="VAA1227" s="80"/>
      <c r="VAB1227" s="52"/>
      <c r="VAC1227" s="69"/>
      <c r="VAD1227" s="69"/>
      <c r="VAE1227" s="69"/>
      <c r="VAF1227" s="107"/>
      <c r="VAG1227" s="2"/>
      <c r="VAH1227" s="15"/>
      <c r="VAI1227" s="15"/>
      <c r="VAJ1227" s="80"/>
      <c r="VAK1227" s="52"/>
      <c r="VAL1227" s="69"/>
      <c r="VAM1227" s="69"/>
      <c r="VAN1227" s="69"/>
      <c r="VAO1227" s="107"/>
      <c r="VAP1227" s="2"/>
      <c r="VAQ1227" s="15"/>
      <c r="VAR1227" s="15"/>
      <c r="VAS1227" s="80"/>
      <c r="VAT1227" s="52"/>
      <c r="VAU1227" s="69"/>
      <c r="VAV1227" s="69"/>
      <c r="VAW1227" s="69"/>
      <c r="VAX1227" s="107"/>
      <c r="VAY1227" s="2"/>
      <c r="VAZ1227" s="15"/>
      <c r="VBA1227" s="15"/>
      <c r="VBB1227" s="80"/>
      <c r="VBC1227" s="52"/>
      <c r="VBD1227" s="69"/>
      <c r="VBE1227" s="69"/>
      <c r="VBF1227" s="69"/>
      <c r="VBG1227" s="107"/>
      <c r="VBH1227" s="2"/>
      <c r="VBI1227" s="15"/>
      <c r="VBJ1227" s="15"/>
      <c r="VBK1227" s="80"/>
      <c r="VBL1227" s="52"/>
      <c r="VBM1227" s="69"/>
      <c r="VBN1227" s="69"/>
      <c r="VBO1227" s="69"/>
      <c r="VBP1227" s="107"/>
      <c r="VBQ1227" s="2"/>
      <c r="VBR1227" s="15"/>
      <c r="VBS1227" s="15"/>
      <c r="VBT1227" s="80"/>
      <c r="VBU1227" s="52"/>
      <c r="VBV1227" s="69"/>
      <c r="VBW1227" s="69"/>
      <c r="VBX1227" s="69"/>
      <c r="VBY1227" s="107"/>
      <c r="VBZ1227" s="2"/>
      <c r="VCA1227" s="15"/>
      <c r="VCB1227" s="15"/>
      <c r="VCC1227" s="80"/>
      <c r="VCD1227" s="52"/>
      <c r="VCE1227" s="69"/>
      <c r="VCF1227" s="69"/>
      <c r="VCG1227" s="69"/>
      <c r="VCH1227" s="107"/>
      <c r="VCI1227" s="2"/>
      <c r="VCJ1227" s="15"/>
      <c r="VCK1227" s="15"/>
      <c r="VCL1227" s="80"/>
      <c r="VCM1227" s="52"/>
      <c r="VCN1227" s="69"/>
      <c r="VCO1227" s="69"/>
      <c r="VCP1227" s="69"/>
      <c r="VCQ1227" s="107"/>
      <c r="VCR1227" s="2"/>
      <c r="VCS1227" s="15"/>
      <c r="VCT1227" s="15"/>
      <c r="VCU1227" s="80"/>
      <c r="VCV1227" s="52"/>
      <c r="VCW1227" s="69"/>
      <c r="VCX1227" s="69"/>
      <c r="VCY1227" s="69"/>
      <c r="VCZ1227" s="107"/>
      <c r="VDA1227" s="2"/>
      <c r="VDB1227" s="15"/>
      <c r="VDC1227" s="15"/>
      <c r="VDD1227" s="80"/>
      <c r="VDE1227" s="52"/>
      <c r="VDF1227" s="69"/>
      <c r="VDG1227" s="69"/>
      <c r="VDH1227" s="69"/>
      <c r="VDI1227" s="107"/>
      <c r="VDJ1227" s="2"/>
      <c r="VDK1227" s="15"/>
      <c r="VDL1227" s="15"/>
      <c r="VDM1227" s="80"/>
      <c r="VDN1227" s="52"/>
      <c r="VDO1227" s="69"/>
      <c r="VDP1227" s="69"/>
      <c r="VDQ1227" s="69"/>
      <c r="VDR1227" s="107"/>
      <c r="VDS1227" s="2"/>
      <c r="VDT1227" s="15"/>
      <c r="VDU1227" s="15"/>
      <c r="VDV1227" s="80"/>
      <c r="VDW1227" s="52"/>
      <c r="VDX1227" s="69"/>
      <c r="VDY1227" s="69"/>
      <c r="VDZ1227" s="69"/>
      <c r="VEA1227" s="107"/>
      <c r="VEB1227" s="2"/>
      <c r="VEC1227" s="15"/>
      <c r="VED1227" s="15"/>
      <c r="VEE1227" s="80"/>
      <c r="VEF1227" s="52"/>
      <c r="VEG1227" s="69"/>
      <c r="VEH1227" s="69"/>
      <c r="VEI1227" s="69"/>
      <c r="VEJ1227" s="107"/>
      <c r="VEK1227" s="2"/>
      <c r="VEL1227" s="15"/>
      <c r="VEM1227" s="15"/>
      <c r="VEN1227" s="80"/>
      <c r="VEO1227" s="52"/>
      <c r="VEP1227" s="69"/>
      <c r="VEQ1227" s="69"/>
      <c r="VER1227" s="69"/>
      <c r="VES1227" s="107"/>
      <c r="VET1227" s="2"/>
      <c r="VEU1227" s="15"/>
      <c r="VEV1227" s="15"/>
      <c r="VEW1227" s="80"/>
      <c r="VEX1227" s="52"/>
      <c r="VEY1227" s="69"/>
      <c r="VEZ1227" s="69"/>
      <c r="VFA1227" s="69"/>
      <c r="VFB1227" s="107"/>
      <c r="VFC1227" s="2"/>
      <c r="VFD1227" s="15"/>
      <c r="VFE1227" s="15"/>
      <c r="VFF1227" s="80"/>
      <c r="VFG1227" s="52"/>
      <c r="VFH1227" s="69"/>
      <c r="VFI1227" s="69"/>
      <c r="VFJ1227" s="69"/>
      <c r="VFK1227" s="107"/>
      <c r="VFL1227" s="2"/>
      <c r="VFM1227" s="15"/>
      <c r="VFN1227" s="15"/>
      <c r="VFO1227" s="80"/>
      <c r="VFP1227" s="52"/>
      <c r="VFQ1227" s="69"/>
      <c r="VFR1227" s="69"/>
      <c r="VFS1227" s="69"/>
      <c r="VFT1227" s="107"/>
      <c r="VFU1227" s="2"/>
      <c r="VFV1227" s="15"/>
      <c r="VFW1227" s="15"/>
      <c r="VFX1227" s="80"/>
      <c r="VFY1227" s="52"/>
      <c r="VFZ1227" s="69"/>
      <c r="VGA1227" s="69"/>
      <c r="VGB1227" s="69"/>
      <c r="VGC1227" s="107"/>
      <c r="VGD1227" s="2"/>
      <c r="VGE1227" s="15"/>
      <c r="VGF1227" s="15"/>
      <c r="VGG1227" s="80"/>
      <c r="VGH1227" s="52"/>
      <c r="VGI1227" s="69"/>
      <c r="VGJ1227" s="69"/>
      <c r="VGK1227" s="69"/>
      <c r="VGL1227" s="107"/>
      <c r="VGM1227" s="2"/>
      <c r="VGN1227" s="15"/>
      <c r="VGO1227" s="15"/>
      <c r="VGP1227" s="80"/>
      <c r="VGQ1227" s="52"/>
      <c r="VGR1227" s="69"/>
      <c r="VGS1227" s="69"/>
      <c r="VGT1227" s="69"/>
      <c r="VGU1227" s="107"/>
      <c r="VGV1227" s="2"/>
      <c r="VGW1227" s="15"/>
      <c r="VGX1227" s="15"/>
      <c r="VGY1227" s="80"/>
      <c r="VGZ1227" s="52"/>
      <c r="VHA1227" s="69"/>
      <c r="VHB1227" s="69"/>
      <c r="VHC1227" s="69"/>
      <c r="VHD1227" s="107"/>
      <c r="VHE1227" s="2"/>
      <c r="VHF1227" s="15"/>
      <c r="VHG1227" s="15"/>
      <c r="VHH1227" s="80"/>
      <c r="VHI1227" s="52"/>
      <c r="VHJ1227" s="69"/>
      <c r="VHK1227" s="69"/>
      <c r="VHL1227" s="69"/>
      <c r="VHM1227" s="107"/>
      <c r="VHN1227" s="2"/>
      <c r="VHO1227" s="15"/>
      <c r="VHP1227" s="15"/>
      <c r="VHQ1227" s="80"/>
      <c r="VHR1227" s="52"/>
      <c r="VHS1227" s="69"/>
      <c r="VHT1227" s="69"/>
      <c r="VHU1227" s="69"/>
      <c r="VHV1227" s="107"/>
      <c r="VHW1227" s="2"/>
      <c r="VHX1227" s="15"/>
      <c r="VHY1227" s="15"/>
      <c r="VHZ1227" s="80"/>
      <c r="VIA1227" s="52"/>
      <c r="VIB1227" s="69"/>
      <c r="VIC1227" s="69"/>
      <c r="VID1227" s="69"/>
      <c r="VIE1227" s="107"/>
      <c r="VIF1227" s="2"/>
      <c r="VIG1227" s="15"/>
      <c r="VIH1227" s="15"/>
      <c r="VII1227" s="80"/>
      <c r="VIJ1227" s="52"/>
      <c r="VIK1227" s="69"/>
      <c r="VIL1227" s="69"/>
      <c r="VIM1227" s="69"/>
      <c r="VIN1227" s="107"/>
      <c r="VIO1227" s="2"/>
      <c r="VIP1227" s="15"/>
      <c r="VIQ1227" s="15"/>
      <c r="VIR1227" s="80"/>
      <c r="VIS1227" s="52"/>
      <c r="VIT1227" s="69"/>
      <c r="VIU1227" s="69"/>
      <c r="VIV1227" s="69"/>
      <c r="VIW1227" s="107"/>
      <c r="VIX1227" s="2"/>
      <c r="VIY1227" s="15"/>
      <c r="VIZ1227" s="15"/>
      <c r="VJA1227" s="80"/>
      <c r="VJB1227" s="52"/>
      <c r="VJC1227" s="69"/>
      <c r="VJD1227" s="69"/>
      <c r="VJE1227" s="69"/>
      <c r="VJF1227" s="107"/>
      <c r="VJG1227" s="2"/>
      <c r="VJH1227" s="15"/>
      <c r="VJI1227" s="15"/>
      <c r="VJJ1227" s="80"/>
      <c r="VJK1227" s="52"/>
      <c r="VJL1227" s="69"/>
      <c r="VJM1227" s="69"/>
      <c r="VJN1227" s="69"/>
      <c r="VJO1227" s="107"/>
      <c r="VJP1227" s="2"/>
      <c r="VJQ1227" s="15"/>
      <c r="VJR1227" s="15"/>
      <c r="VJS1227" s="80"/>
      <c r="VJT1227" s="52"/>
      <c r="VJU1227" s="69"/>
      <c r="VJV1227" s="69"/>
      <c r="VJW1227" s="69"/>
      <c r="VJX1227" s="107"/>
      <c r="VJY1227" s="2"/>
      <c r="VJZ1227" s="15"/>
      <c r="VKA1227" s="15"/>
      <c r="VKB1227" s="80"/>
      <c r="VKC1227" s="52"/>
      <c r="VKD1227" s="69"/>
      <c r="VKE1227" s="69"/>
      <c r="VKF1227" s="69"/>
      <c r="VKG1227" s="107"/>
      <c r="VKH1227" s="2"/>
      <c r="VKI1227" s="15"/>
      <c r="VKJ1227" s="15"/>
      <c r="VKK1227" s="80"/>
      <c r="VKL1227" s="52"/>
      <c r="VKM1227" s="69"/>
      <c r="VKN1227" s="69"/>
      <c r="VKO1227" s="69"/>
      <c r="VKP1227" s="107"/>
      <c r="VKQ1227" s="2"/>
      <c r="VKR1227" s="15"/>
      <c r="VKS1227" s="15"/>
      <c r="VKT1227" s="80"/>
      <c r="VKU1227" s="52"/>
      <c r="VKV1227" s="69"/>
      <c r="VKW1227" s="69"/>
      <c r="VKX1227" s="69"/>
      <c r="VKY1227" s="107"/>
      <c r="VKZ1227" s="2"/>
      <c r="VLA1227" s="15"/>
      <c r="VLB1227" s="15"/>
      <c r="VLC1227" s="80"/>
      <c r="VLD1227" s="52"/>
      <c r="VLE1227" s="69"/>
      <c r="VLF1227" s="69"/>
      <c r="VLG1227" s="69"/>
      <c r="VLH1227" s="107"/>
      <c r="VLI1227" s="2"/>
      <c r="VLJ1227" s="15"/>
      <c r="VLK1227" s="15"/>
      <c r="VLL1227" s="80"/>
      <c r="VLM1227" s="52"/>
      <c r="VLN1227" s="69"/>
      <c r="VLO1227" s="69"/>
      <c r="VLP1227" s="69"/>
      <c r="VLQ1227" s="107"/>
      <c r="VLR1227" s="2"/>
      <c r="VLS1227" s="15"/>
      <c r="VLT1227" s="15"/>
      <c r="VLU1227" s="80"/>
      <c r="VLV1227" s="52"/>
      <c r="VLW1227" s="69"/>
      <c r="VLX1227" s="69"/>
      <c r="VLY1227" s="69"/>
      <c r="VLZ1227" s="107"/>
      <c r="VMA1227" s="2"/>
      <c r="VMB1227" s="15"/>
      <c r="VMC1227" s="15"/>
      <c r="VMD1227" s="80"/>
      <c r="VME1227" s="52"/>
      <c r="VMF1227" s="69"/>
      <c r="VMG1227" s="69"/>
      <c r="VMH1227" s="69"/>
      <c r="VMI1227" s="107"/>
      <c r="VMJ1227" s="2"/>
      <c r="VMK1227" s="15"/>
      <c r="VML1227" s="15"/>
      <c r="VMM1227" s="80"/>
      <c r="VMN1227" s="52"/>
      <c r="VMO1227" s="69"/>
      <c r="VMP1227" s="69"/>
      <c r="VMQ1227" s="69"/>
      <c r="VMR1227" s="107"/>
      <c r="VMS1227" s="2"/>
      <c r="VMT1227" s="15"/>
      <c r="VMU1227" s="15"/>
      <c r="VMV1227" s="80"/>
      <c r="VMW1227" s="52"/>
      <c r="VMX1227" s="69"/>
      <c r="VMY1227" s="69"/>
      <c r="VMZ1227" s="69"/>
      <c r="VNA1227" s="107"/>
      <c r="VNB1227" s="2"/>
      <c r="VNC1227" s="15"/>
      <c r="VND1227" s="15"/>
      <c r="VNE1227" s="80"/>
      <c r="VNF1227" s="52"/>
      <c r="VNG1227" s="69"/>
      <c r="VNH1227" s="69"/>
      <c r="VNI1227" s="69"/>
      <c r="VNJ1227" s="107"/>
      <c r="VNK1227" s="2"/>
      <c r="VNL1227" s="15"/>
      <c r="VNM1227" s="15"/>
      <c r="VNN1227" s="80"/>
      <c r="VNO1227" s="52"/>
      <c r="VNP1227" s="69"/>
      <c r="VNQ1227" s="69"/>
      <c r="VNR1227" s="69"/>
      <c r="VNS1227" s="107"/>
      <c r="VNT1227" s="2"/>
      <c r="VNU1227" s="15"/>
      <c r="VNV1227" s="15"/>
      <c r="VNW1227" s="80"/>
      <c r="VNX1227" s="52"/>
      <c r="VNY1227" s="69"/>
      <c r="VNZ1227" s="69"/>
      <c r="VOA1227" s="69"/>
      <c r="VOB1227" s="107"/>
      <c r="VOC1227" s="2"/>
      <c r="VOD1227" s="15"/>
      <c r="VOE1227" s="15"/>
      <c r="VOF1227" s="80"/>
      <c r="VOG1227" s="52"/>
      <c r="VOH1227" s="69"/>
      <c r="VOI1227" s="69"/>
      <c r="VOJ1227" s="69"/>
      <c r="VOK1227" s="107"/>
      <c r="VOL1227" s="2"/>
      <c r="VOM1227" s="15"/>
      <c r="VON1227" s="15"/>
      <c r="VOO1227" s="80"/>
      <c r="VOP1227" s="52"/>
      <c r="VOQ1227" s="69"/>
      <c r="VOR1227" s="69"/>
      <c r="VOS1227" s="69"/>
      <c r="VOT1227" s="107"/>
      <c r="VOU1227" s="2"/>
      <c r="VOV1227" s="15"/>
      <c r="VOW1227" s="15"/>
      <c r="VOX1227" s="80"/>
      <c r="VOY1227" s="52"/>
      <c r="VOZ1227" s="69"/>
      <c r="VPA1227" s="69"/>
      <c r="VPB1227" s="69"/>
      <c r="VPC1227" s="107"/>
      <c r="VPD1227" s="2"/>
      <c r="VPE1227" s="15"/>
      <c r="VPF1227" s="15"/>
      <c r="VPG1227" s="80"/>
      <c r="VPH1227" s="52"/>
      <c r="VPI1227" s="69"/>
      <c r="VPJ1227" s="69"/>
      <c r="VPK1227" s="69"/>
      <c r="VPL1227" s="107"/>
      <c r="VPM1227" s="2"/>
      <c r="VPN1227" s="15"/>
      <c r="VPO1227" s="15"/>
      <c r="VPP1227" s="80"/>
      <c r="VPQ1227" s="52"/>
      <c r="VPR1227" s="69"/>
      <c r="VPS1227" s="69"/>
      <c r="VPT1227" s="69"/>
      <c r="VPU1227" s="107"/>
      <c r="VPV1227" s="2"/>
      <c r="VPW1227" s="15"/>
      <c r="VPX1227" s="15"/>
      <c r="VPY1227" s="80"/>
      <c r="VPZ1227" s="52"/>
      <c r="VQA1227" s="69"/>
      <c r="VQB1227" s="69"/>
      <c r="VQC1227" s="69"/>
      <c r="VQD1227" s="107"/>
      <c r="VQE1227" s="2"/>
      <c r="VQF1227" s="15"/>
      <c r="VQG1227" s="15"/>
      <c r="VQH1227" s="80"/>
      <c r="VQI1227" s="52"/>
      <c r="VQJ1227" s="69"/>
      <c r="VQK1227" s="69"/>
      <c r="VQL1227" s="69"/>
      <c r="VQM1227" s="107"/>
      <c r="VQN1227" s="2"/>
      <c r="VQO1227" s="15"/>
      <c r="VQP1227" s="15"/>
      <c r="VQQ1227" s="80"/>
      <c r="VQR1227" s="52"/>
      <c r="VQS1227" s="69"/>
      <c r="VQT1227" s="69"/>
      <c r="VQU1227" s="69"/>
      <c r="VQV1227" s="107"/>
      <c r="VQW1227" s="2"/>
      <c r="VQX1227" s="15"/>
      <c r="VQY1227" s="15"/>
      <c r="VQZ1227" s="80"/>
      <c r="VRA1227" s="52"/>
      <c r="VRB1227" s="69"/>
      <c r="VRC1227" s="69"/>
      <c r="VRD1227" s="69"/>
      <c r="VRE1227" s="107"/>
      <c r="VRF1227" s="2"/>
      <c r="VRG1227" s="15"/>
      <c r="VRH1227" s="15"/>
      <c r="VRI1227" s="80"/>
      <c r="VRJ1227" s="52"/>
      <c r="VRK1227" s="69"/>
      <c r="VRL1227" s="69"/>
      <c r="VRM1227" s="69"/>
      <c r="VRN1227" s="107"/>
      <c r="VRO1227" s="2"/>
      <c r="VRP1227" s="15"/>
      <c r="VRQ1227" s="15"/>
      <c r="VRR1227" s="80"/>
      <c r="VRS1227" s="52"/>
      <c r="VRT1227" s="69"/>
      <c r="VRU1227" s="69"/>
      <c r="VRV1227" s="69"/>
      <c r="VRW1227" s="107"/>
      <c r="VRX1227" s="2"/>
      <c r="VRY1227" s="15"/>
      <c r="VRZ1227" s="15"/>
      <c r="VSA1227" s="80"/>
      <c r="VSB1227" s="52"/>
      <c r="VSC1227" s="69"/>
      <c r="VSD1227" s="69"/>
      <c r="VSE1227" s="69"/>
      <c r="VSF1227" s="107"/>
      <c r="VSG1227" s="2"/>
      <c r="VSH1227" s="15"/>
      <c r="VSI1227" s="15"/>
      <c r="VSJ1227" s="80"/>
      <c r="VSK1227" s="52"/>
      <c r="VSL1227" s="69"/>
      <c r="VSM1227" s="69"/>
      <c r="VSN1227" s="69"/>
      <c r="VSO1227" s="107"/>
      <c r="VSP1227" s="2"/>
      <c r="VSQ1227" s="15"/>
      <c r="VSR1227" s="15"/>
      <c r="VSS1227" s="80"/>
      <c r="VST1227" s="52"/>
      <c r="VSU1227" s="69"/>
      <c r="VSV1227" s="69"/>
      <c r="VSW1227" s="69"/>
      <c r="VSX1227" s="107"/>
      <c r="VSY1227" s="2"/>
      <c r="VSZ1227" s="15"/>
      <c r="VTA1227" s="15"/>
      <c r="VTB1227" s="80"/>
      <c r="VTC1227" s="52"/>
      <c r="VTD1227" s="69"/>
      <c r="VTE1227" s="69"/>
      <c r="VTF1227" s="69"/>
      <c r="VTG1227" s="107"/>
      <c r="VTH1227" s="2"/>
      <c r="VTI1227" s="15"/>
      <c r="VTJ1227" s="15"/>
      <c r="VTK1227" s="80"/>
      <c r="VTL1227" s="52"/>
      <c r="VTM1227" s="69"/>
      <c r="VTN1227" s="69"/>
      <c r="VTO1227" s="69"/>
      <c r="VTP1227" s="107"/>
      <c r="VTQ1227" s="2"/>
      <c r="VTR1227" s="15"/>
      <c r="VTS1227" s="15"/>
      <c r="VTT1227" s="80"/>
      <c r="VTU1227" s="52"/>
      <c r="VTV1227" s="69"/>
      <c r="VTW1227" s="69"/>
      <c r="VTX1227" s="69"/>
      <c r="VTY1227" s="107"/>
      <c r="VTZ1227" s="2"/>
      <c r="VUA1227" s="15"/>
      <c r="VUB1227" s="15"/>
      <c r="VUC1227" s="80"/>
      <c r="VUD1227" s="52"/>
      <c r="VUE1227" s="69"/>
      <c r="VUF1227" s="69"/>
      <c r="VUG1227" s="69"/>
      <c r="VUH1227" s="107"/>
      <c r="VUI1227" s="2"/>
      <c r="VUJ1227" s="15"/>
      <c r="VUK1227" s="15"/>
      <c r="VUL1227" s="80"/>
      <c r="VUM1227" s="52"/>
      <c r="VUN1227" s="69"/>
      <c r="VUO1227" s="69"/>
      <c r="VUP1227" s="69"/>
      <c r="VUQ1227" s="107"/>
      <c r="VUR1227" s="2"/>
      <c r="VUS1227" s="15"/>
      <c r="VUT1227" s="15"/>
      <c r="VUU1227" s="80"/>
      <c r="VUV1227" s="52"/>
      <c r="VUW1227" s="69"/>
      <c r="VUX1227" s="69"/>
      <c r="VUY1227" s="69"/>
      <c r="VUZ1227" s="107"/>
      <c r="VVA1227" s="2"/>
      <c r="VVB1227" s="15"/>
      <c r="VVC1227" s="15"/>
      <c r="VVD1227" s="80"/>
      <c r="VVE1227" s="52"/>
      <c r="VVF1227" s="69"/>
      <c r="VVG1227" s="69"/>
      <c r="VVH1227" s="69"/>
      <c r="VVI1227" s="107"/>
      <c r="VVJ1227" s="2"/>
      <c r="VVK1227" s="15"/>
      <c r="VVL1227" s="15"/>
      <c r="VVM1227" s="80"/>
      <c r="VVN1227" s="52"/>
      <c r="VVO1227" s="69"/>
      <c r="VVP1227" s="69"/>
      <c r="VVQ1227" s="69"/>
      <c r="VVR1227" s="107"/>
      <c r="VVS1227" s="2"/>
      <c r="VVT1227" s="15"/>
      <c r="VVU1227" s="15"/>
      <c r="VVV1227" s="80"/>
      <c r="VVW1227" s="52"/>
      <c r="VVX1227" s="69"/>
      <c r="VVY1227" s="69"/>
      <c r="VVZ1227" s="69"/>
      <c r="VWA1227" s="107"/>
      <c r="VWB1227" s="2"/>
      <c r="VWC1227" s="15"/>
      <c r="VWD1227" s="15"/>
      <c r="VWE1227" s="80"/>
      <c r="VWF1227" s="52"/>
      <c r="VWG1227" s="69"/>
      <c r="VWH1227" s="69"/>
      <c r="VWI1227" s="69"/>
      <c r="VWJ1227" s="107"/>
      <c r="VWK1227" s="2"/>
      <c r="VWL1227" s="15"/>
      <c r="VWM1227" s="15"/>
      <c r="VWN1227" s="80"/>
      <c r="VWO1227" s="52"/>
      <c r="VWP1227" s="69"/>
      <c r="VWQ1227" s="69"/>
      <c r="VWR1227" s="69"/>
      <c r="VWS1227" s="107"/>
      <c r="VWT1227" s="2"/>
      <c r="VWU1227" s="15"/>
      <c r="VWV1227" s="15"/>
      <c r="VWW1227" s="80"/>
      <c r="VWX1227" s="52"/>
      <c r="VWY1227" s="69"/>
      <c r="VWZ1227" s="69"/>
      <c r="VXA1227" s="69"/>
      <c r="VXB1227" s="107"/>
      <c r="VXC1227" s="2"/>
      <c r="VXD1227" s="15"/>
      <c r="VXE1227" s="15"/>
      <c r="VXF1227" s="80"/>
      <c r="VXG1227" s="52"/>
      <c r="VXH1227" s="69"/>
      <c r="VXI1227" s="69"/>
      <c r="VXJ1227" s="69"/>
      <c r="VXK1227" s="107"/>
      <c r="VXL1227" s="2"/>
      <c r="VXM1227" s="15"/>
      <c r="VXN1227" s="15"/>
      <c r="VXO1227" s="80"/>
      <c r="VXP1227" s="52"/>
      <c r="VXQ1227" s="69"/>
      <c r="VXR1227" s="69"/>
      <c r="VXS1227" s="69"/>
      <c r="VXT1227" s="107"/>
      <c r="VXU1227" s="2"/>
      <c r="VXV1227" s="15"/>
      <c r="VXW1227" s="15"/>
      <c r="VXX1227" s="80"/>
      <c r="VXY1227" s="52"/>
      <c r="VXZ1227" s="69"/>
      <c r="VYA1227" s="69"/>
      <c r="VYB1227" s="69"/>
      <c r="VYC1227" s="107"/>
      <c r="VYD1227" s="2"/>
      <c r="VYE1227" s="15"/>
      <c r="VYF1227" s="15"/>
      <c r="VYG1227" s="80"/>
      <c r="VYH1227" s="52"/>
      <c r="VYI1227" s="69"/>
      <c r="VYJ1227" s="69"/>
      <c r="VYK1227" s="69"/>
      <c r="VYL1227" s="107"/>
      <c r="VYM1227" s="2"/>
      <c r="VYN1227" s="15"/>
      <c r="VYO1227" s="15"/>
      <c r="VYP1227" s="80"/>
      <c r="VYQ1227" s="52"/>
      <c r="VYR1227" s="69"/>
      <c r="VYS1227" s="69"/>
      <c r="VYT1227" s="69"/>
      <c r="VYU1227" s="107"/>
      <c r="VYV1227" s="2"/>
      <c r="VYW1227" s="15"/>
      <c r="VYX1227" s="15"/>
      <c r="VYY1227" s="80"/>
      <c r="VYZ1227" s="52"/>
      <c r="VZA1227" s="69"/>
      <c r="VZB1227" s="69"/>
      <c r="VZC1227" s="69"/>
      <c r="VZD1227" s="107"/>
      <c r="VZE1227" s="2"/>
      <c r="VZF1227" s="15"/>
      <c r="VZG1227" s="15"/>
      <c r="VZH1227" s="80"/>
      <c r="VZI1227" s="52"/>
      <c r="VZJ1227" s="69"/>
      <c r="VZK1227" s="69"/>
      <c r="VZL1227" s="69"/>
      <c r="VZM1227" s="107"/>
      <c r="VZN1227" s="2"/>
      <c r="VZO1227" s="15"/>
      <c r="VZP1227" s="15"/>
      <c r="VZQ1227" s="80"/>
      <c r="VZR1227" s="52"/>
      <c r="VZS1227" s="69"/>
      <c r="VZT1227" s="69"/>
      <c r="VZU1227" s="69"/>
      <c r="VZV1227" s="107"/>
      <c r="VZW1227" s="2"/>
      <c r="VZX1227" s="15"/>
      <c r="VZY1227" s="15"/>
      <c r="VZZ1227" s="80"/>
      <c r="WAA1227" s="52"/>
      <c r="WAB1227" s="69"/>
      <c r="WAC1227" s="69"/>
      <c r="WAD1227" s="69"/>
      <c r="WAE1227" s="107"/>
      <c r="WAF1227" s="2"/>
      <c r="WAG1227" s="15"/>
      <c r="WAH1227" s="15"/>
      <c r="WAI1227" s="80"/>
      <c r="WAJ1227" s="52"/>
      <c r="WAK1227" s="69"/>
      <c r="WAL1227" s="69"/>
      <c r="WAM1227" s="69"/>
      <c r="WAN1227" s="107"/>
      <c r="WAO1227" s="2"/>
      <c r="WAP1227" s="15"/>
      <c r="WAQ1227" s="15"/>
      <c r="WAR1227" s="80"/>
      <c r="WAS1227" s="52"/>
      <c r="WAT1227" s="69"/>
      <c r="WAU1227" s="69"/>
      <c r="WAV1227" s="69"/>
      <c r="WAW1227" s="107"/>
      <c r="WAX1227" s="2"/>
      <c r="WAY1227" s="15"/>
      <c r="WAZ1227" s="15"/>
      <c r="WBA1227" s="80"/>
      <c r="WBB1227" s="52"/>
      <c r="WBC1227" s="69"/>
      <c r="WBD1227" s="69"/>
      <c r="WBE1227" s="69"/>
      <c r="WBF1227" s="107"/>
      <c r="WBG1227" s="2"/>
      <c r="WBH1227" s="15"/>
      <c r="WBI1227" s="15"/>
      <c r="WBJ1227" s="80"/>
      <c r="WBK1227" s="52"/>
      <c r="WBL1227" s="69"/>
      <c r="WBM1227" s="69"/>
      <c r="WBN1227" s="69"/>
      <c r="WBO1227" s="107"/>
      <c r="WBP1227" s="2"/>
      <c r="WBQ1227" s="15"/>
      <c r="WBR1227" s="15"/>
      <c r="WBS1227" s="80"/>
      <c r="WBT1227" s="52"/>
      <c r="WBU1227" s="69"/>
      <c r="WBV1227" s="69"/>
      <c r="WBW1227" s="69"/>
      <c r="WBX1227" s="107"/>
      <c r="WBY1227" s="2"/>
      <c r="WBZ1227" s="15"/>
      <c r="WCA1227" s="15"/>
      <c r="WCB1227" s="80"/>
      <c r="WCC1227" s="52"/>
      <c r="WCD1227" s="69"/>
      <c r="WCE1227" s="69"/>
      <c r="WCF1227" s="69"/>
      <c r="WCG1227" s="107"/>
      <c r="WCH1227" s="2"/>
      <c r="WCI1227" s="15"/>
      <c r="WCJ1227" s="15"/>
      <c r="WCK1227" s="80"/>
      <c r="WCL1227" s="52"/>
      <c r="WCM1227" s="69"/>
      <c r="WCN1227" s="69"/>
      <c r="WCO1227" s="69"/>
      <c r="WCP1227" s="107"/>
      <c r="WCQ1227" s="2"/>
      <c r="WCR1227" s="15"/>
      <c r="WCS1227" s="15"/>
      <c r="WCT1227" s="80"/>
      <c r="WCU1227" s="52"/>
      <c r="WCV1227" s="69"/>
      <c r="WCW1227" s="69"/>
      <c r="WCX1227" s="69"/>
      <c r="WCY1227" s="107"/>
      <c r="WCZ1227" s="2"/>
      <c r="WDA1227" s="15"/>
      <c r="WDB1227" s="15"/>
      <c r="WDC1227" s="80"/>
      <c r="WDD1227" s="52"/>
      <c r="WDE1227" s="69"/>
      <c r="WDF1227" s="69"/>
      <c r="WDG1227" s="69"/>
      <c r="WDH1227" s="107"/>
      <c r="WDI1227" s="2"/>
      <c r="WDJ1227" s="15"/>
      <c r="WDK1227" s="15"/>
      <c r="WDL1227" s="80"/>
      <c r="WDM1227" s="52"/>
      <c r="WDN1227" s="69"/>
      <c r="WDO1227" s="69"/>
      <c r="WDP1227" s="69"/>
      <c r="WDQ1227" s="107"/>
      <c r="WDR1227" s="2"/>
      <c r="WDS1227" s="15"/>
      <c r="WDT1227" s="15"/>
      <c r="WDU1227" s="80"/>
      <c r="WDV1227" s="52"/>
      <c r="WDW1227" s="69"/>
      <c r="WDX1227" s="69"/>
      <c r="WDY1227" s="69"/>
      <c r="WDZ1227" s="107"/>
      <c r="WEA1227" s="2"/>
      <c r="WEB1227" s="15"/>
      <c r="WEC1227" s="15"/>
      <c r="WED1227" s="80"/>
      <c r="WEE1227" s="52"/>
      <c r="WEF1227" s="69"/>
      <c r="WEG1227" s="69"/>
      <c r="WEH1227" s="69"/>
      <c r="WEI1227" s="107"/>
      <c r="WEJ1227" s="2"/>
      <c r="WEK1227" s="15"/>
      <c r="WEL1227" s="15"/>
      <c r="WEM1227" s="80"/>
      <c r="WEN1227" s="52"/>
      <c r="WEO1227" s="69"/>
      <c r="WEP1227" s="69"/>
      <c r="WEQ1227" s="69"/>
      <c r="WER1227" s="107"/>
      <c r="WES1227" s="2"/>
      <c r="WET1227" s="15"/>
      <c r="WEU1227" s="15"/>
      <c r="WEV1227" s="80"/>
      <c r="WEW1227" s="52"/>
      <c r="WEX1227" s="69"/>
      <c r="WEY1227" s="69"/>
      <c r="WEZ1227" s="69"/>
      <c r="WFA1227" s="107"/>
      <c r="WFB1227" s="2"/>
      <c r="WFC1227" s="15"/>
      <c r="WFD1227" s="15"/>
      <c r="WFE1227" s="80"/>
      <c r="WFF1227" s="52"/>
      <c r="WFG1227" s="69"/>
      <c r="WFH1227" s="69"/>
      <c r="WFI1227" s="69"/>
      <c r="WFJ1227" s="107"/>
      <c r="WFK1227" s="2"/>
      <c r="WFL1227" s="15"/>
      <c r="WFM1227" s="15"/>
      <c r="WFN1227" s="80"/>
      <c r="WFO1227" s="52"/>
      <c r="WFP1227" s="69"/>
      <c r="WFQ1227" s="69"/>
      <c r="WFR1227" s="69"/>
      <c r="WFS1227" s="107"/>
      <c r="WFT1227" s="2"/>
      <c r="WFU1227" s="15"/>
      <c r="WFV1227" s="15"/>
      <c r="WFW1227" s="80"/>
      <c r="WFX1227" s="52"/>
      <c r="WFY1227" s="69"/>
      <c r="WFZ1227" s="69"/>
      <c r="WGA1227" s="69"/>
      <c r="WGB1227" s="107"/>
      <c r="WGC1227" s="2"/>
      <c r="WGD1227" s="15"/>
      <c r="WGE1227" s="15"/>
      <c r="WGF1227" s="80"/>
      <c r="WGG1227" s="52"/>
      <c r="WGH1227" s="69"/>
      <c r="WGI1227" s="69"/>
      <c r="WGJ1227" s="69"/>
      <c r="WGK1227" s="107"/>
      <c r="WGL1227" s="2"/>
      <c r="WGM1227" s="15"/>
      <c r="WGN1227" s="15"/>
      <c r="WGO1227" s="80"/>
      <c r="WGP1227" s="52"/>
      <c r="WGQ1227" s="69"/>
      <c r="WGR1227" s="69"/>
      <c r="WGS1227" s="69"/>
      <c r="WGT1227" s="107"/>
      <c r="WGU1227" s="2"/>
      <c r="WGV1227" s="15"/>
      <c r="WGW1227" s="15"/>
      <c r="WGX1227" s="80"/>
      <c r="WGY1227" s="52"/>
      <c r="WGZ1227" s="69"/>
      <c r="WHA1227" s="69"/>
      <c r="WHB1227" s="69"/>
      <c r="WHC1227" s="107"/>
      <c r="WHD1227" s="2"/>
      <c r="WHE1227" s="15"/>
      <c r="WHF1227" s="15"/>
      <c r="WHG1227" s="80"/>
      <c r="WHH1227" s="52"/>
      <c r="WHI1227" s="69"/>
      <c r="WHJ1227" s="69"/>
      <c r="WHK1227" s="69"/>
      <c r="WHL1227" s="107"/>
      <c r="WHM1227" s="2"/>
      <c r="WHN1227" s="15"/>
      <c r="WHO1227" s="15"/>
      <c r="WHP1227" s="80"/>
      <c r="WHQ1227" s="52"/>
      <c r="WHR1227" s="69"/>
      <c r="WHS1227" s="69"/>
      <c r="WHT1227" s="69"/>
      <c r="WHU1227" s="107"/>
      <c r="WHV1227" s="2"/>
      <c r="WHW1227" s="15"/>
      <c r="WHX1227" s="15"/>
      <c r="WHY1227" s="80"/>
      <c r="WHZ1227" s="52"/>
      <c r="WIA1227" s="69"/>
      <c r="WIB1227" s="69"/>
      <c r="WIC1227" s="69"/>
      <c r="WID1227" s="107"/>
      <c r="WIE1227" s="2"/>
      <c r="WIF1227" s="15"/>
      <c r="WIG1227" s="15"/>
      <c r="WIH1227" s="80"/>
      <c r="WII1227" s="52"/>
      <c r="WIJ1227" s="69"/>
      <c r="WIK1227" s="69"/>
      <c r="WIL1227" s="69"/>
      <c r="WIM1227" s="107"/>
      <c r="WIN1227" s="2"/>
      <c r="WIO1227" s="15"/>
      <c r="WIP1227" s="15"/>
      <c r="WIQ1227" s="80"/>
      <c r="WIR1227" s="52"/>
      <c r="WIS1227" s="69"/>
      <c r="WIT1227" s="69"/>
      <c r="WIU1227" s="69"/>
      <c r="WIV1227" s="107"/>
      <c r="WIW1227" s="2"/>
      <c r="WIX1227" s="15"/>
      <c r="WIY1227" s="15"/>
      <c r="WIZ1227" s="80"/>
      <c r="WJA1227" s="52"/>
      <c r="WJB1227" s="69"/>
      <c r="WJC1227" s="69"/>
      <c r="WJD1227" s="69"/>
      <c r="WJE1227" s="107"/>
      <c r="WJF1227" s="2"/>
      <c r="WJG1227" s="15"/>
      <c r="WJH1227" s="15"/>
      <c r="WJI1227" s="80"/>
      <c r="WJJ1227" s="52"/>
      <c r="WJK1227" s="69"/>
      <c r="WJL1227" s="69"/>
      <c r="WJM1227" s="69"/>
      <c r="WJN1227" s="107"/>
      <c r="WJO1227" s="2"/>
      <c r="WJP1227" s="15"/>
      <c r="WJQ1227" s="15"/>
      <c r="WJR1227" s="80"/>
      <c r="WJS1227" s="52"/>
      <c r="WJT1227" s="69"/>
      <c r="WJU1227" s="69"/>
      <c r="WJV1227" s="69"/>
      <c r="WJW1227" s="107"/>
      <c r="WJX1227" s="2"/>
      <c r="WJY1227" s="15"/>
      <c r="WJZ1227" s="15"/>
      <c r="WKA1227" s="80"/>
      <c r="WKB1227" s="52"/>
      <c r="WKC1227" s="69"/>
      <c r="WKD1227" s="69"/>
      <c r="WKE1227" s="69"/>
      <c r="WKF1227" s="107"/>
      <c r="WKG1227" s="2"/>
      <c r="WKH1227" s="15"/>
      <c r="WKI1227" s="15"/>
      <c r="WKJ1227" s="80"/>
      <c r="WKK1227" s="52"/>
      <c r="WKL1227" s="69"/>
      <c r="WKM1227" s="69"/>
      <c r="WKN1227" s="69"/>
      <c r="WKO1227" s="107"/>
      <c r="WKP1227" s="2"/>
      <c r="WKQ1227" s="15"/>
      <c r="WKR1227" s="15"/>
      <c r="WKS1227" s="80"/>
      <c r="WKT1227" s="52"/>
      <c r="WKU1227" s="69"/>
      <c r="WKV1227" s="69"/>
      <c r="WKW1227" s="69"/>
      <c r="WKX1227" s="107"/>
      <c r="WKY1227" s="2"/>
      <c r="WKZ1227" s="15"/>
      <c r="WLA1227" s="15"/>
      <c r="WLB1227" s="80"/>
      <c r="WLC1227" s="52"/>
      <c r="WLD1227" s="69"/>
      <c r="WLE1227" s="69"/>
      <c r="WLF1227" s="69"/>
      <c r="WLG1227" s="107"/>
      <c r="WLH1227" s="2"/>
      <c r="WLI1227" s="15"/>
      <c r="WLJ1227" s="15"/>
      <c r="WLK1227" s="80"/>
      <c r="WLL1227" s="52"/>
      <c r="WLM1227" s="69"/>
      <c r="WLN1227" s="69"/>
      <c r="WLO1227" s="69"/>
      <c r="WLP1227" s="107"/>
      <c r="WLQ1227" s="2"/>
      <c r="WLR1227" s="15"/>
      <c r="WLS1227" s="15"/>
      <c r="WLT1227" s="80"/>
      <c r="WLU1227" s="52"/>
      <c r="WLV1227" s="69"/>
      <c r="WLW1227" s="69"/>
      <c r="WLX1227" s="69"/>
      <c r="WLY1227" s="107"/>
      <c r="WLZ1227" s="2"/>
      <c r="WMA1227" s="15"/>
      <c r="WMB1227" s="15"/>
      <c r="WMC1227" s="80"/>
      <c r="WMD1227" s="52"/>
      <c r="WME1227" s="69"/>
      <c r="WMF1227" s="69"/>
      <c r="WMG1227" s="69"/>
      <c r="WMH1227" s="107"/>
      <c r="WMI1227" s="2"/>
      <c r="WMJ1227" s="15"/>
      <c r="WMK1227" s="15"/>
      <c r="WML1227" s="80"/>
      <c r="WMM1227" s="52"/>
      <c r="WMN1227" s="69"/>
      <c r="WMO1227" s="69"/>
      <c r="WMP1227" s="69"/>
      <c r="WMQ1227" s="107"/>
      <c r="WMR1227" s="2"/>
      <c r="WMS1227" s="15"/>
      <c r="WMT1227" s="15"/>
      <c r="WMU1227" s="80"/>
      <c r="WMV1227" s="52"/>
      <c r="WMW1227" s="69"/>
      <c r="WMX1227" s="69"/>
      <c r="WMY1227" s="69"/>
      <c r="WMZ1227" s="107"/>
      <c r="WNA1227" s="2"/>
      <c r="WNB1227" s="15"/>
      <c r="WNC1227" s="15"/>
      <c r="WND1227" s="80"/>
      <c r="WNE1227" s="52"/>
      <c r="WNF1227" s="69"/>
      <c r="WNG1227" s="69"/>
      <c r="WNH1227" s="69"/>
      <c r="WNI1227" s="107"/>
      <c r="WNJ1227" s="2"/>
      <c r="WNK1227" s="15"/>
      <c r="WNL1227" s="15"/>
      <c r="WNM1227" s="80"/>
      <c r="WNN1227" s="52"/>
      <c r="WNO1227" s="69"/>
      <c r="WNP1227" s="69"/>
      <c r="WNQ1227" s="69"/>
      <c r="WNR1227" s="107"/>
      <c r="WNS1227" s="2"/>
      <c r="WNT1227" s="15"/>
      <c r="WNU1227" s="15"/>
      <c r="WNV1227" s="80"/>
      <c r="WNW1227" s="52"/>
      <c r="WNX1227" s="69"/>
      <c r="WNY1227" s="69"/>
      <c r="WNZ1227" s="69"/>
      <c r="WOA1227" s="107"/>
      <c r="WOB1227" s="2"/>
      <c r="WOC1227" s="15"/>
      <c r="WOD1227" s="15"/>
      <c r="WOE1227" s="80"/>
      <c r="WOF1227" s="52"/>
      <c r="WOG1227" s="69"/>
      <c r="WOH1227" s="69"/>
      <c r="WOI1227" s="69"/>
      <c r="WOJ1227" s="107"/>
      <c r="WOK1227" s="2"/>
      <c r="WOL1227" s="15"/>
      <c r="WOM1227" s="15"/>
      <c r="WON1227" s="80"/>
      <c r="WOO1227" s="52"/>
      <c r="WOP1227" s="69"/>
      <c r="WOQ1227" s="69"/>
      <c r="WOR1227" s="69"/>
      <c r="WOS1227" s="107"/>
      <c r="WOT1227" s="2"/>
      <c r="WOU1227" s="15"/>
      <c r="WOV1227" s="15"/>
      <c r="WOW1227" s="80"/>
      <c r="WOX1227" s="52"/>
      <c r="WOY1227" s="69"/>
      <c r="WOZ1227" s="69"/>
      <c r="WPA1227" s="69"/>
      <c r="WPB1227" s="107"/>
      <c r="WPC1227" s="2"/>
      <c r="WPD1227" s="15"/>
      <c r="WPE1227" s="15"/>
      <c r="WPF1227" s="80"/>
      <c r="WPG1227" s="52"/>
      <c r="WPH1227" s="69"/>
      <c r="WPI1227" s="69"/>
      <c r="WPJ1227" s="69"/>
      <c r="WPK1227" s="107"/>
      <c r="WPL1227" s="2"/>
      <c r="WPM1227" s="15"/>
      <c r="WPN1227" s="15"/>
      <c r="WPO1227" s="80"/>
      <c r="WPP1227" s="52"/>
      <c r="WPQ1227" s="69"/>
      <c r="WPR1227" s="69"/>
      <c r="WPS1227" s="69"/>
      <c r="WPT1227" s="107"/>
      <c r="WPU1227" s="2"/>
      <c r="WPV1227" s="15"/>
      <c r="WPW1227" s="15"/>
      <c r="WPX1227" s="80"/>
      <c r="WPY1227" s="52"/>
      <c r="WPZ1227" s="69"/>
      <c r="WQA1227" s="69"/>
      <c r="WQB1227" s="69"/>
      <c r="WQC1227" s="107"/>
      <c r="WQD1227" s="2"/>
      <c r="WQE1227" s="15"/>
      <c r="WQF1227" s="15"/>
      <c r="WQG1227" s="80"/>
      <c r="WQH1227" s="52"/>
      <c r="WQI1227" s="69"/>
      <c r="WQJ1227" s="69"/>
      <c r="WQK1227" s="69"/>
      <c r="WQL1227" s="107"/>
      <c r="WQM1227" s="2"/>
      <c r="WQN1227" s="15"/>
      <c r="WQO1227" s="15"/>
      <c r="WQP1227" s="80"/>
      <c r="WQQ1227" s="52"/>
      <c r="WQR1227" s="69"/>
      <c r="WQS1227" s="69"/>
      <c r="WQT1227" s="69"/>
      <c r="WQU1227" s="107"/>
      <c r="WQV1227" s="2"/>
      <c r="WQW1227" s="15"/>
      <c r="WQX1227" s="15"/>
      <c r="WQY1227" s="80"/>
      <c r="WQZ1227" s="52"/>
      <c r="WRA1227" s="69"/>
      <c r="WRB1227" s="69"/>
      <c r="WRC1227" s="69"/>
      <c r="WRD1227" s="107"/>
      <c r="WRE1227" s="2"/>
      <c r="WRF1227" s="15"/>
      <c r="WRG1227" s="15"/>
      <c r="WRH1227" s="80"/>
      <c r="WRI1227" s="52"/>
      <c r="WRJ1227" s="69"/>
      <c r="WRK1227" s="69"/>
      <c r="WRL1227" s="69"/>
      <c r="WRM1227" s="107"/>
      <c r="WRN1227" s="2"/>
      <c r="WRO1227" s="15"/>
      <c r="WRP1227" s="15"/>
      <c r="WRQ1227" s="80"/>
      <c r="WRR1227" s="52"/>
      <c r="WRS1227" s="69"/>
      <c r="WRT1227" s="69"/>
      <c r="WRU1227" s="69"/>
      <c r="WRV1227" s="107"/>
      <c r="WRW1227" s="2"/>
      <c r="WRX1227" s="15"/>
      <c r="WRY1227" s="15"/>
      <c r="WRZ1227" s="80"/>
      <c r="WSA1227" s="52"/>
      <c r="WSB1227" s="69"/>
      <c r="WSC1227" s="69"/>
      <c r="WSD1227" s="69"/>
      <c r="WSE1227" s="107"/>
      <c r="WSF1227" s="2"/>
      <c r="WSG1227" s="15"/>
      <c r="WSH1227" s="15"/>
      <c r="WSI1227" s="80"/>
      <c r="WSJ1227" s="52"/>
      <c r="WSK1227" s="69"/>
      <c r="WSL1227" s="69"/>
      <c r="WSM1227" s="69"/>
      <c r="WSN1227" s="107"/>
      <c r="WSO1227" s="2"/>
      <c r="WSP1227" s="15"/>
      <c r="WSQ1227" s="15"/>
      <c r="WSR1227" s="80"/>
      <c r="WSS1227" s="52"/>
      <c r="WST1227" s="69"/>
      <c r="WSU1227" s="69"/>
      <c r="WSV1227" s="69"/>
      <c r="WSW1227" s="107"/>
      <c r="WSX1227" s="2"/>
      <c r="WSY1227" s="15"/>
      <c r="WSZ1227" s="15"/>
      <c r="WTA1227" s="80"/>
      <c r="WTB1227" s="52"/>
      <c r="WTC1227" s="69"/>
      <c r="WTD1227" s="69"/>
      <c r="WTE1227" s="69"/>
      <c r="WTF1227" s="107"/>
      <c r="WTG1227" s="2"/>
      <c r="WTH1227" s="15"/>
      <c r="WTI1227" s="15"/>
      <c r="WTJ1227" s="80"/>
      <c r="WTK1227" s="52"/>
      <c r="WTL1227" s="69"/>
      <c r="WTM1227" s="69"/>
      <c r="WTN1227" s="69"/>
      <c r="WTO1227" s="107"/>
      <c r="WTP1227" s="2"/>
      <c r="WTQ1227" s="15"/>
      <c r="WTR1227" s="15"/>
      <c r="WTS1227" s="80"/>
      <c r="WTT1227" s="52"/>
      <c r="WTU1227" s="69"/>
      <c r="WTV1227" s="69"/>
      <c r="WTW1227" s="69"/>
      <c r="WTX1227" s="107"/>
      <c r="WTY1227" s="2"/>
      <c r="WTZ1227" s="15"/>
      <c r="WUA1227" s="15"/>
      <c r="WUB1227" s="80"/>
      <c r="WUC1227" s="52"/>
      <c r="WUD1227" s="69"/>
      <c r="WUE1227" s="69"/>
      <c r="WUF1227" s="69"/>
      <c r="WUG1227" s="107"/>
      <c r="WUH1227" s="2"/>
      <c r="WUI1227" s="15"/>
      <c r="WUJ1227" s="15"/>
      <c r="WUK1227" s="80"/>
      <c r="WUL1227" s="52"/>
      <c r="WUM1227" s="69"/>
      <c r="WUN1227" s="69"/>
      <c r="WUO1227" s="69"/>
      <c r="WUP1227" s="107"/>
      <c r="WUQ1227" s="2"/>
      <c r="WUR1227" s="15"/>
      <c r="WUS1227" s="15"/>
      <c r="WUT1227" s="80"/>
      <c r="WUU1227" s="52"/>
      <c r="WUV1227" s="69"/>
      <c r="WUW1227" s="69"/>
      <c r="WUX1227" s="69"/>
      <c r="WUY1227" s="107"/>
      <c r="WUZ1227" s="2"/>
      <c r="WVA1227" s="15"/>
      <c r="WVB1227" s="15"/>
      <c r="WVC1227" s="80"/>
      <c r="WVD1227" s="52"/>
      <c r="WVE1227" s="69"/>
      <c r="WVF1227" s="69"/>
      <c r="WVG1227" s="69"/>
      <c r="WVH1227" s="107"/>
      <c r="WVI1227" s="2"/>
      <c r="WVJ1227" s="15"/>
      <c r="WVK1227" s="15"/>
      <c r="WVL1227" s="80"/>
      <c r="WVM1227" s="52"/>
      <c r="WVN1227" s="69"/>
      <c r="WVO1227" s="69"/>
      <c r="WVP1227" s="69"/>
      <c r="WVQ1227" s="107"/>
      <c r="WVR1227" s="2"/>
      <c r="WVS1227" s="15"/>
      <c r="WVT1227" s="15"/>
      <c r="WVU1227" s="80"/>
      <c r="WVV1227" s="52"/>
      <c r="WVW1227" s="69"/>
      <c r="WVX1227" s="69"/>
      <c r="WVY1227" s="69"/>
      <c r="WVZ1227" s="107"/>
      <c r="WWA1227" s="2"/>
      <c r="WWB1227" s="15"/>
      <c r="WWC1227" s="15"/>
      <c r="WWD1227" s="80"/>
      <c r="WWE1227" s="52"/>
      <c r="WWF1227" s="69"/>
      <c r="WWG1227" s="69"/>
      <c r="WWH1227" s="69"/>
      <c r="WWI1227" s="107"/>
      <c r="WWJ1227" s="2"/>
      <c r="WWK1227" s="15"/>
      <c r="WWL1227" s="15"/>
      <c r="WWM1227" s="80"/>
      <c r="WWN1227" s="52"/>
      <c r="WWO1227" s="69"/>
      <c r="WWP1227" s="69"/>
      <c r="WWQ1227" s="69"/>
      <c r="WWR1227" s="107"/>
      <c r="WWS1227" s="2"/>
      <c r="WWT1227" s="15"/>
      <c r="WWU1227" s="15"/>
      <c r="WWV1227" s="80"/>
      <c r="WWW1227" s="52"/>
      <c r="WWX1227" s="69"/>
      <c r="WWY1227" s="69"/>
      <c r="WWZ1227" s="69"/>
      <c r="WXA1227" s="107"/>
      <c r="WXB1227" s="2"/>
      <c r="WXC1227" s="15"/>
      <c r="WXD1227" s="15"/>
      <c r="WXE1227" s="80"/>
      <c r="WXF1227" s="52"/>
      <c r="WXG1227" s="69"/>
      <c r="WXH1227" s="69"/>
      <c r="WXI1227" s="69"/>
      <c r="WXJ1227" s="107"/>
      <c r="WXK1227" s="2"/>
      <c r="WXL1227" s="15"/>
      <c r="WXM1227" s="15"/>
      <c r="WXN1227" s="80"/>
      <c r="WXO1227" s="52"/>
      <c r="WXP1227" s="69"/>
      <c r="WXQ1227" s="69"/>
      <c r="WXR1227" s="69"/>
      <c r="WXS1227" s="107"/>
      <c r="WXT1227" s="2"/>
      <c r="WXU1227" s="15"/>
      <c r="WXV1227" s="15"/>
      <c r="WXW1227" s="80"/>
      <c r="WXX1227" s="52"/>
      <c r="WXY1227" s="69"/>
      <c r="WXZ1227" s="69"/>
      <c r="WYA1227" s="69"/>
      <c r="WYB1227" s="107"/>
      <c r="WYC1227" s="2"/>
      <c r="WYD1227" s="15"/>
      <c r="WYE1227" s="15"/>
      <c r="WYF1227" s="80"/>
      <c r="WYG1227" s="52"/>
      <c r="WYH1227" s="69"/>
      <c r="WYI1227" s="69"/>
      <c r="WYJ1227" s="69"/>
      <c r="WYK1227" s="107"/>
      <c r="WYL1227" s="2"/>
      <c r="WYM1227" s="15"/>
      <c r="WYN1227" s="15"/>
      <c r="WYO1227" s="80"/>
      <c r="WYP1227" s="52"/>
      <c r="WYQ1227" s="69"/>
      <c r="WYR1227" s="69"/>
      <c r="WYS1227" s="69"/>
      <c r="WYT1227" s="107"/>
      <c r="WYU1227" s="2"/>
      <c r="WYV1227" s="15"/>
      <c r="WYW1227" s="15"/>
      <c r="WYX1227" s="80"/>
      <c r="WYY1227" s="52"/>
      <c r="WYZ1227" s="69"/>
      <c r="WZA1227" s="69"/>
      <c r="WZB1227" s="69"/>
      <c r="WZC1227" s="107"/>
      <c r="WZD1227" s="2"/>
      <c r="WZE1227" s="15"/>
      <c r="WZF1227" s="15"/>
      <c r="WZG1227" s="80"/>
      <c r="WZH1227" s="52"/>
      <c r="WZI1227" s="69"/>
      <c r="WZJ1227" s="69"/>
      <c r="WZK1227" s="69"/>
      <c r="WZL1227" s="107"/>
      <c r="WZM1227" s="2"/>
      <c r="WZN1227" s="15"/>
      <c r="WZO1227" s="15"/>
      <c r="WZP1227" s="80"/>
      <c r="WZQ1227" s="52"/>
      <c r="WZR1227" s="69"/>
      <c r="WZS1227" s="69"/>
      <c r="WZT1227" s="69"/>
      <c r="WZU1227" s="107"/>
      <c r="WZV1227" s="2"/>
      <c r="WZW1227" s="15"/>
      <c r="WZX1227" s="15"/>
      <c r="WZY1227" s="80"/>
      <c r="WZZ1227" s="52"/>
      <c r="XAA1227" s="69"/>
      <c r="XAB1227" s="69"/>
      <c r="XAC1227" s="69"/>
      <c r="XAD1227" s="107"/>
      <c r="XAE1227" s="2"/>
      <c r="XAF1227" s="15"/>
      <c r="XAG1227" s="15"/>
      <c r="XAH1227" s="80"/>
      <c r="XAI1227" s="52"/>
      <c r="XAJ1227" s="69"/>
      <c r="XAK1227" s="69"/>
      <c r="XAL1227" s="69"/>
      <c r="XAM1227" s="107"/>
      <c r="XAN1227" s="2"/>
      <c r="XAO1227" s="15"/>
      <c r="XAP1227" s="15"/>
      <c r="XAQ1227" s="80"/>
      <c r="XAR1227" s="52"/>
      <c r="XAS1227" s="69"/>
      <c r="XAT1227" s="69"/>
      <c r="XAU1227" s="69"/>
      <c r="XAV1227" s="107"/>
      <c r="XAW1227" s="2"/>
      <c r="XAX1227" s="15"/>
      <c r="XAY1227" s="15"/>
      <c r="XAZ1227" s="80"/>
      <c r="XBA1227" s="52"/>
      <c r="XBB1227" s="69"/>
      <c r="XBC1227" s="69"/>
      <c r="XBD1227" s="69"/>
      <c r="XBE1227" s="107"/>
      <c r="XBF1227" s="2"/>
      <c r="XBG1227" s="15"/>
      <c r="XBH1227" s="15"/>
      <c r="XBI1227" s="80"/>
      <c r="XBJ1227" s="52"/>
      <c r="XBK1227" s="69"/>
      <c r="XBL1227" s="69"/>
      <c r="XBM1227" s="69"/>
      <c r="XBN1227" s="107"/>
      <c r="XBO1227" s="2"/>
      <c r="XBP1227" s="15"/>
      <c r="XBQ1227" s="15"/>
      <c r="XBR1227" s="9"/>
      <c r="XBS1227" s="102"/>
      <c r="XBT1227" s="102"/>
      <c r="XBU1227" s="102"/>
      <c r="XBV1227" s="109"/>
      <c r="XBW1227" s="102"/>
      <c r="XBX1227" s="102"/>
      <c r="XBY1227" s="102"/>
      <c r="XBZ1227" s="102"/>
      <c r="XCA1227" s="102"/>
      <c r="XCB1227" s="59"/>
    </row>
    <row r="1228" spans="1:16304" s="99" customFormat="1" ht="31.5" x14ac:dyDescent="0.2">
      <c r="A1228" s="141" t="s">
        <v>291</v>
      </c>
      <c r="B1228" s="1">
        <v>915</v>
      </c>
      <c r="C1228" s="63" t="s">
        <v>53</v>
      </c>
      <c r="D1228" s="63" t="s">
        <v>74</v>
      </c>
      <c r="E1228" s="63" t="s">
        <v>574</v>
      </c>
      <c r="F1228" s="41"/>
      <c r="G1228" s="100">
        <f t="shared" ref="G1228:H1228" si="336">G1229+G1234</f>
        <v>2312</v>
      </c>
      <c r="H1228" s="101">
        <f t="shared" si="336"/>
        <v>2312</v>
      </c>
      <c r="I1228" s="232"/>
      <c r="J1228" s="232"/>
      <c r="K1228" s="232"/>
      <c r="L1228" s="232"/>
      <c r="M1228" s="232"/>
      <c r="N1228" s="232"/>
      <c r="O1228" s="232"/>
      <c r="P1228" s="232"/>
      <c r="Q1228" s="232"/>
      <c r="R1228" s="232"/>
      <c r="S1228" s="232"/>
      <c r="T1228" s="232"/>
      <c r="U1228" s="232"/>
      <c r="V1228" s="232"/>
      <c r="W1228" s="232"/>
      <c r="X1228" s="232"/>
      <c r="Y1228" s="232"/>
      <c r="Z1228" s="232"/>
      <c r="AA1228" s="232"/>
      <c r="AB1228" s="232"/>
      <c r="AC1228" s="232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</row>
    <row r="1229" spans="1:16304" s="60" customFormat="1" ht="31.5" x14ac:dyDescent="0.2">
      <c r="A1229" s="140" t="s">
        <v>489</v>
      </c>
      <c r="B1229" s="2">
        <v>915</v>
      </c>
      <c r="C1229" s="15" t="s">
        <v>53</v>
      </c>
      <c r="D1229" s="15" t="s">
        <v>74</v>
      </c>
      <c r="E1229" s="15" t="s">
        <v>491</v>
      </c>
      <c r="F1229" s="26"/>
      <c r="G1229" s="71">
        <f t="shared" ref="G1229:H1230" si="337">G1230</f>
        <v>25</v>
      </c>
      <c r="H1229" s="82">
        <f t="shared" si="337"/>
        <v>25</v>
      </c>
      <c r="I1229" s="228"/>
      <c r="J1229" s="228"/>
      <c r="K1229" s="228"/>
      <c r="L1229" s="228"/>
      <c r="M1229" s="228"/>
      <c r="N1229" s="228"/>
      <c r="O1229" s="228"/>
      <c r="P1229" s="228"/>
      <c r="Q1229" s="228"/>
      <c r="R1229" s="228"/>
      <c r="S1229" s="228"/>
      <c r="T1229" s="228"/>
      <c r="U1229" s="228"/>
      <c r="V1229" s="228"/>
      <c r="W1229" s="228"/>
      <c r="X1229" s="228"/>
      <c r="Y1229" s="228"/>
      <c r="Z1229" s="228"/>
      <c r="AA1229" s="228"/>
      <c r="AB1229" s="228"/>
      <c r="AC1229" s="228"/>
      <c r="AD1229" s="228"/>
      <c r="AE1229" s="228"/>
      <c r="AF1229" s="228"/>
      <c r="AG1229" s="228"/>
      <c r="AH1229" s="228"/>
      <c r="AI1229" s="228"/>
      <c r="AJ1229" s="228"/>
      <c r="AK1229" s="228"/>
      <c r="AL1229" s="228"/>
      <c r="AM1229" s="228"/>
      <c r="AN1229" s="228"/>
      <c r="AO1229" s="228"/>
      <c r="AP1229" s="228"/>
      <c r="AQ1229" s="228"/>
      <c r="AR1229" s="228"/>
      <c r="AS1229" s="228"/>
      <c r="AT1229" s="228"/>
    </row>
    <row r="1230" spans="1:16304" s="60" customFormat="1" ht="31.5" x14ac:dyDescent="0.2">
      <c r="A1230" s="136" t="s">
        <v>490</v>
      </c>
      <c r="B1230" s="16">
        <v>915</v>
      </c>
      <c r="C1230" s="17" t="s">
        <v>53</v>
      </c>
      <c r="D1230" s="17" t="s">
        <v>74</v>
      </c>
      <c r="E1230" s="17" t="s">
        <v>492</v>
      </c>
      <c r="F1230" s="26"/>
      <c r="G1230" s="91">
        <f t="shared" si="337"/>
        <v>25</v>
      </c>
      <c r="H1230" s="92">
        <f t="shared" si="337"/>
        <v>25</v>
      </c>
      <c r="I1230" s="228"/>
      <c r="J1230" s="228"/>
      <c r="K1230" s="228"/>
      <c r="L1230" s="228"/>
      <c r="M1230" s="228"/>
      <c r="N1230" s="228"/>
      <c r="O1230" s="228"/>
      <c r="P1230" s="228"/>
      <c r="Q1230" s="228"/>
      <c r="R1230" s="228"/>
      <c r="S1230" s="228"/>
      <c r="T1230" s="228"/>
      <c r="U1230" s="228"/>
      <c r="V1230" s="228"/>
      <c r="W1230" s="228"/>
      <c r="X1230" s="228"/>
      <c r="Y1230" s="228"/>
      <c r="Z1230" s="228"/>
      <c r="AA1230" s="228"/>
      <c r="AB1230" s="228"/>
      <c r="AC1230" s="228"/>
      <c r="AD1230" s="228"/>
      <c r="AE1230" s="228"/>
      <c r="AF1230" s="228"/>
      <c r="AG1230" s="228"/>
      <c r="AH1230" s="228"/>
      <c r="AI1230" s="228"/>
      <c r="AJ1230" s="228"/>
      <c r="AK1230" s="228"/>
      <c r="AL1230" s="228"/>
      <c r="AM1230" s="228"/>
      <c r="AN1230" s="228"/>
      <c r="AO1230" s="228"/>
      <c r="AP1230" s="228"/>
      <c r="AQ1230" s="228"/>
      <c r="AR1230" s="228"/>
      <c r="AS1230" s="228"/>
      <c r="AT1230" s="228"/>
    </row>
    <row r="1231" spans="1:16304" s="60" customFormat="1" ht="31.5" x14ac:dyDescent="0.2">
      <c r="A1231" s="137" t="s">
        <v>18</v>
      </c>
      <c r="B1231" s="65">
        <v>915</v>
      </c>
      <c r="C1231" s="64" t="s">
        <v>53</v>
      </c>
      <c r="D1231" s="64" t="s">
        <v>74</v>
      </c>
      <c r="E1231" s="64" t="s">
        <v>492</v>
      </c>
      <c r="F1231" s="64">
        <v>600</v>
      </c>
      <c r="G1231" s="93">
        <f t="shared" ref="G1231:H1231" si="338">G1232</f>
        <v>25</v>
      </c>
      <c r="H1231" s="94">
        <f t="shared" si="338"/>
        <v>25</v>
      </c>
      <c r="I1231" s="228"/>
      <c r="J1231" s="228"/>
      <c r="K1231" s="228"/>
      <c r="L1231" s="228"/>
      <c r="M1231" s="228"/>
      <c r="N1231" s="228"/>
      <c r="O1231" s="228"/>
      <c r="P1231" s="228"/>
      <c r="Q1231" s="228"/>
      <c r="R1231" s="228"/>
      <c r="S1231" s="228"/>
      <c r="T1231" s="228"/>
      <c r="U1231" s="228"/>
      <c r="V1231" s="228"/>
      <c r="W1231" s="228"/>
      <c r="X1231" s="228"/>
      <c r="Y1231" s="228"/>
      <c r="Z1231" s="228"/>
      <c r="AA1231" s="228"/>
      <c r="AB1231" s="228"/>
      <c r="AC1231" s="228"/>
      <c r="AD1231" s="228"/>
      <c r="AE1231" s="228"/>
      <c r="AF1231" s="228"/>
      <c r="AG1231" s="228"/>
      <c r="AH1231" s="228"/>
      <c r="AI1231" s="228"/>
      <c r="AJ1231" s="228"/>
      <c r="AK1231" s="228"/>
      <c r="AL1231" s="228"/>
      <c r="AM1231" s="228"/>
      <c r="AN1231" s="228"/>
      <c r="AO1231" s="228"/>
      <c r="AP1231" s="228"/>
      <c r="AQ1231" s="228"/>
      <c r="AR1231" s="228"/>
      <c r="AS1231" s="228"/>
      <c r="AT1231" s="228"/>
    </row>
    <row r="1232" spans="1:16304" s="60" customFormat="1" x14ac:dyDescent="0.2">
      <c r="A1232" s="137" t="s">
        <v>185</v>
      </c>
      <c r="B1232" s="65">
        <v>915</v>
      </c>
      <c r="C1232" s="64" t="s">
        <v>53</v>
      </c>
      <c r="D1232" s="64" t="s">
        <v>74</v>
      </c>
      <c r="E1232" s="64" t="s">
        <v>492</v>
      </c>
      <c r="F1232" s="64" t="s">
        <v>21</v>
      </c>
      <c r="G1232" s="93">
        <f t="shared" ref="G1232:H1232" si="339">G1233</f>
        <v>25</v>
      </c>
      <c r="H1232" s="94">
        <f t="shared" si="339"/>
        <v>25</v>
      </c>
      <c r="I1232" s="228"/>
      <c r="J1232" s="228"/>
      <c r="K1232" s="228"/>
      <c r="L1232" s="228"/>
      <c r="M1232" s="228"/>
      <c r="N1232" s="228"/>
      <c r="O1232" s="228"/>
      <c r="P1232" s="228"/>
      <c r="Q1232" s="228"/>
      <c r="R1232" s="228"/>
      <c r="S1232" s="228"/>
      <c r="T1232" s="228"/>
      <c r="U1232" s="228"/>
      <c r="V1232" s="228"/>
      <c r="W1232" s="228"/>
      <c r="X1232" s="228"/>
      <c r="Y1232" s="228"/>
      <c r="Z1232" s="228"/>
      <c r="AA1232" s="228"/>
      <c r="AB1232" s="228"/>
      <c r="AC1232" s="228"/>
      <c r="AD1232" s="228"/>
      <c r="AE1232" s="228"/>
      <c r="AF1232" s="228"/>
      <c r="AG1232" s="228"/>
      <c r="AH1232" s="228"/>
      <c r="AI1232" s="228"/>
      <c r="AJ1232" s="228"/>
      <c r="AK1232" s="228"/>
      <c r="AL1232" s="228"/>
      <c r="AM1232" s="228"/>
      <c r="AN1232" s="228"/>
      <c r="AO1232" s="228"/>
      <c r="AP1232" s="228"/>
      <c r="AQ1232" s="228"/>
      <c r="AR1232" s="228"/>
      <c r="AS1232" s="228"/>
      <c r="AT1232" s="228"/>
    </row>
    <row r="1233" spans="1:46" s="60" customFormat="1" x14ac:dyDescent="0.2">
      <c r="A1233" s="137" t="s">
        <v>147</v>
      </c>
      <c r="B1233" s="65">
        <v>915</v>
      </c>
      <c r="C1233" s="64" t="s">
        <v>53</v>
      </c>
      <c r="D1233" s="64" t="s">
        <v>74</v>
      </c>
      <c r="E1233" s="64" t="s">
        <v>492</v>
      </c>
      <c r="F1233" s="64" t="s">
        <v>148</v>
      </c>
      <c r="G1233" s="93">
        <f>25</f>
        <v>25</v>
      </c>
      <c r="H1233" s="94">
        <f>25</f>
        <v>25</v>
      </c>
      <c r="I1233" s="228"/>
      <c r="J1233" s="228"/>
      <c r="K1233" s="228"/>
      <c r="L1233" s="228"/>
      <c r="M1233" s="228"/>
      <c r="N1233" s="228"/>
      <c r="O1233" s="228"/>
      <c r="P1233" s="228"/>
      <c r="Q1233" s="228"/>
      <c r="R1233" s="228"/>
      <c r="S1233" s="228"/>
      <c r="T1233" s="228"/>
      <c r="U1233" s="228"/>
      <c r="V1233" s="228"/>
      <c r="W1233" s="228"/>
      <c r="X1233" s="228"/>
      <c r="Y1233" s="228"/>
      <c r="Z1233" s="228"/>
      <c r="AA1233" s="228"/>
      <c r="AB1233" s="228"/>
      <c r="AC1233" s="228"/>
      <c r="AD1233" s="228"/>
      <c r="AE1233" s="228"/>
      <c r="AF1233" s="228"/>
      <c r="AG1233" s="228"/>
      <c r="AH1233" s="228"/>
      <c r="AI1233" s="228"/>
      <c r="AJ1233" s="228"/>
      <c r="AK1233" s="228"/>
      <c r="AL1233" s="228"/>
      <c r="AM1233" s="228"/>
      <c r="AN1233" s="228"/>
      <c r="AO1233" s="228"/>
      <c r="AP1233" s="228"/>
      <c r="AQ1233" s="228"/>
      <c r="AR1233" s="228"/>
      <c r="AS1233" s="228"/>
      <c r="AT1233" s="228"/>
    </row>
    <row r="1234" spans="1:46" s="60" customFormat="1" ht="31.5" x14ac:dyDescent="0.2">
      <c r="A1234" s="140" t="s">
        <v>396</v>
      </c>
      <c r="B1234" s="2">
        <v>915</v>
      </c>
      <c r="C1234" s="15" t="s">
        <v>53</v>
      </c>
      <c r="D1234" s="15" t="s">
        <v>74</v>
      </c>
      <c r="E1234" s="15" t="s">
        <v>306</v>
      </c>
      <c r="F1234" s="15"/>
      <c r="G1234" s="71">
        <f t="shared" ref="G1234:H1235" si="340">G1235</f>
        <v>2287</v>
      </c>
      <c r="H1234" s="82">
        <f t="shared" si="340"/>
        <v>2287</v>
      </c>
      <c r="I1234" s="228"/>
      <c r="J1234" s="228"/>
      <c r="K1234" s="228"/>
      <c r="L1234" s="228"/>
      <c r="M1234" s="228"/>
      <c r="N1234" s="228"/>
      <c r="O1234" s="228"/>
      <c r="P1234" s="228"/>
      <c r="Q1234" s="228"/>
      <c r="R1234" s="228"/>
      <c r="S1234" s="228"/>
      <c r="T1234" s="228"/>
      <c r="U1234" s="228"/>
      <c r="V1234" s="228"/>
      <c r="W1234" s="228"/>
      <c r="X1234" s="228"/>
      <c r="Y1234" s="228"/>
      <c r="Z1234" s="228"/>
      <c r="AA1234" s="228"/>
      <c r="AB1234" s="228"/>
      <c r="AC1234" s="228"/>
      <c r="AD1234" s="228"/>
      <c r="AE1234" s="228"/>
      <c r="AF1234" s="228"/>
      <c r="AG1234" s="228"/>
      <c r="AH1234" s="228"/>
      <c r="AI1234" s="228"/>
      <c r="AJ1234" s="228"/>
      <c r="AK1234" s="228"/>
      <c r="AL1234" s="228"/>
      <c r="AM1234" s="228"/>
      <c r="AN1234" s="228"/>
      <c r="AO1234" s="228"/>
      <c r="AP1234" s="228"/>
      <c r="AQ1234" s="228"/>
      <c r="AR1234" s="228"/>
      <c r="AS1234" s="228"/>
      <c r="AT1234" s="228"/>
    </row>
    <row r="1235" spans="1:46" s="60" customFormat="1" ht="31.5" x14ac:dyDescent="0.2">
      <c r="A1235" s="136" t="s">
        <v>307</v>
      </c>
      <c r="B1235" s="16">
        <v>915</v>
      </c>
      <c r="C1235" s="17" t="s">
        <v>53</v>
      </c>
      <c r="D1235" s="17" t="s">
        <v>74</v>
      </c>
      <c r="E1235" s="17" t="s">
        <v>308</v>
      </c>
      <c r="F1235" s="17"/>
      <c r="G1235" s="91">
        <f t="shared" si="340"/>
        <v>2287</v>
      </c>
      <c r="H1235" s="92">
        <f t="shared" si="340"/>
        <v>2287</v>
      </c>
      <c r="I1235" s="228"/>
      <c r="J1235" s="228"/>
      <c r="K1235" s="228"/>
      <c r="L1235" s="228"/>
      <c r="M1235" s="228"/>
      <c r="N1235" s="228"/>
      <c r="O1235" s="228"/>
      <c r="P1235" s="228"/>
      <c r="Q1235" s="228"/>
      <c r="R1235" s="228"/>
      <c r="S1235" s="228"/>
      <c r="T1235" s="228"/>
      <c r="U1235" s="228"/>
      <c r="V1235" s="228"/>
      <c r="W1235" s="228"/>
      <c r="X1235" s="228"/>
      <c r="Y1235" s="228"/>
      <c r="Z1235" s="228"/>
      <c r="AA1235" s="228"/>
      <c r="AB1235" s="228"/>
      <c r="AC1235" s="228"/>
      <c r="AD1235" s="228"/>
      <c r="AE1235" s="228"/>
      <c r="AF1235" s="228"/>
      <c r="AG1235" s="228"/>
      <c r="AH1235" s="228"/>
      <c r="AI1235" s="228"/>
      <c r="AJ1235" s="228"/>
      <c r="AK1235" s="228"/>
      <c r="AL1235" s="228"/>
      <c r="AM1235" s="228"/>
      <c r="AN1235" s="228"/>
      <c r="AO1235" s="228"/>
      <c r="AP1235" s="228"/>
      <c r="AQ1235" s="228"/>
      <c r="AR1235" s="228"/>
      <c r="AS1235" s="228"/>
      <c r="AT1235" s="228"/>
    </row>
    <row r="1236" spans="1:46" s="60" customFormat="1" ht="31.5" x14ac:dyDescent="0.2">
      <c r="A1236" s="137" t="s">
        <v>18</v>
      </c>
      <c r="B1236" s="65">
        <v>915</v>
      </c>
      <c r="C1236" s="64" t="s">
        <v>53</v>
      </c>
      <c r="D1236" s="64" t="s">
        <v>74</v>
      </c>
      <c r="E1236" s="64" t="s">
        <v>308</v>
      </c>
      <c r="F1236" s="64" t="s">
        <v>20</v>
      </c>
      <c r="G1236" s="93">
        <f t="shared" ref="G1236:H1236" si="341">G1237+G1239</f>
        <v>2287</v>
      </c>
      <c r="H1236" s="94">
        <f t="shared" si="341"/>
        <v>2287</v>
      </c>
      <c r="I1236" s="228"/>
      <c r="J1236" s="228"/>
      <c r="K1236" s="228"/>
      <c r="L1236" s="228"/>
      <c r="M1236" s="228"/>
      <c r="N1236" s="228"/>
      <c r="O1236" s="228"/>
      <c r="P1236" s="228"/>
      <c r="Q1236" s="228"/>
      <c r="R1236" s="228"/>
      <c r="S1236" s="228"/>
      <c r="T1236" s="228"/>
      <c r="U1236" s="228"/>
      <c r="V1236" s="228"/>
      <c r="W1236" s="228"/>
      <c r="X1236" s="228"/>
      <c r="Y1236" s="228"/>
      <c r="Z1236" s="228"/>
      <c r="AA1236" s="228"/>
      <c r="AB1236" s="228"/>
      <c r="AC1236" s="228"/>
      <c r="AD1236" s="228"/>
      <c r="AE1236" s="228"/>
      <c r="AF1236" s="228"/>
      <c r="AG1236" s="228"/>
      <c r="AH1236" s="228"/>
      <c r="AI1236" s="228"/>
      <c r="AJ1236" s="228"/>
      <c r="AK1236" s="228"/>
      <c r="AL1236" s="228"/>
      <c r="AM1236" s="228"/>
      <c r="AN1236" s="228"/>
      <c r="AO1236" s="228"/>
      <c r="AP1236" s="228"/>
      <c r="AQ1236" s="228"/>
      <c r="AR1236" s="228"/>
      <c r="AS1236" s="228"/>
      <c r="AT1236" s="228"/>
    </row>
    <row r="1237" spans="1:46" s="60" customFormat="1" x14ac:dyDescent="0.2">
      <c r="A1237" s="142" t="s">
        <v>25</v>
      </c>
      <c r="B1237" s="65">
        <v>915</v>
      </c>
      <c r="C1237" s="64" t="s">
        <v>53</v>
      </c>
      <c r="D1237" s="64" t="s">
        <v>74</v>
      </c>
      <c r="E1237" s="64" t="s">
        <v>308</v>
      </c>
      <c r="F1237" s="64" t="s">
        <v>26</v>
      </c>
      <c r="G1237" s="93">
        <f t="shared" ref="G1237:H1237" si="342">G1238</f>
        <v>2222</v>
      </c>
      <c r="H1237" s="94">
        <f t="shared" si="342"/>
        <v>2222</v>
      </c>
      <c r="I1237" s="228"/>
      <c r="J1237" s="228"/>
      <c r="K1237" s="228"/>
      <c r="L1237" s="228"/>
      <c r="M1237" s="228"/>
      <c r="N1237" s="228"/>
      <c r="O1237" s="228"/>
      <c r="P1237" s="228"/>
      <c r="Q1237" s="228"/>
      <c r="R1237" s="228"/>
      <c r="S1237" s="228"/>
      <c r="T1237" s="228"/>
      <c r="U1237" s="228"/>
      <c r="V1237" s="228"/>
      <c r="W1237" s="228"/>
      <c r="X1237" s="228"/>
      <c r="Y1237" s="228"/>
      <c r="Z1237" s="228"/>
      <c r="AA1237" s="228"/>
      <c r="AB1237" s="228"/>
      <c r="AC1237" s="228"/>
      <c r="AD1237" s="228"/>
      <c r="AE1237" s="228"/>
      <c r="AF1237" s="228"/>
      <c r="AG1237" s="228"/>
      <c r="AH1237" s="228"/>
      <c r="AI1237" s="228"/>
      <c r="AJ1237" s="228"/>
      <c r="AK1237" s="228"/>
      <c r="AL1237" s="228"/>
      <c r="AM1237" s="228"/>
      <c r="AN1237" s="228"/>
      <c r="AO1237" s="228"/>
      <c r="AP1237" s="228"/>
      <c r="AQ1237" s="228"/>
      <c r="AR1237" s="228"/>
      <c r="AS1237" s="228"/>
      <c r="AT1237" s="228"/>
    </row>
    <row r="1238" spans="1:46" s="60" customFormat="1" x14ac:dyDescent="0.2">
      <c r="A1238" s="142" t="s">
        <v>136</v>
      </c>
      <c r="B1238" s="65">
        <v>915</v>
      </c>
      <c r="C1238" s="64" t="s">
        <v>53</v>
      </c>
      <c r="D1238" s="64" t="s">
        <v>74</v>
      </c>
      <c r="E1238" s="64" t="s">
        <v>308</v>
      </c>
      <c r="F1238" s="64" t="s">
        <v>143</v>
      </c>
      <c r="G1238" s="93">
        <v>2222</v>
      </c>
      <c r="H1238" s="94">
        <v>2222</v>
      </c>
      <c r="I1238" s="228"/>
      <c r="J1238" s="228"/>
      <c r="K1238" s="228"/>
      <c r="L1238" s="228"/>
      <c r="M1238" s="228"/>
      <c r="N1238" s="228"/>
      <c r="O1238" s="228"/>
      <c r="P1238" s="228"/>
      <c r="Q1238" s="228"/>
      <c r="R1238" s="228"/>
      <c r="S1238" s="228"/>
      <c r="T1238" s="228"/>
      <c r="U1238" s="228"/>
      <c r="V1238" s="228"/>
      <c r="W1238" s="228"/>
      <c r="X1238" s="228"/>
      <c r="Y1238" s="228"/>
      <c r="Z1238" s="228"/>
      <c r="AA1238" s="228"/>
      <c r="AB1238" s="228"/>
      <c r="AC1238" s="228"/>
      <c r="AD1238" s="228"/>
      <c r="AE1238" s="228"/>
      <c r="AF1238" s="228"/>
      <c r="AG1238" s="228"/>
      <c r="AH1238" s="228"/>
      <c r="AI1238" s="228"/>
      <c r="AJ1238" s="228"/>
      <c r="AK1238" s="228"/>
      <c r="AL1238" s="228"/>
      <c r="AM1238" s="228"/>
      <c r="AN1238" s="228"/>
      <c r="AO1238" s="228"/>
      <c r="AP1238" s="228"/>
      <c r="AQ1238" s="228"/>
      <c r="AR1238" s="228"/>
      <c r="AS1238" s="228"/>
      <c r="AT1238" s="228"/>
    </row>
    <row r="1239" spans="1:46" s="60" customFormat="1" x14ac:dyDescent="0.2">
      <c r="A1239" s="137" t="s">
        <v>185</v>
      </c>
      <c r="B1239" s="65">
        <v>915</v>
      </c>
      <c r="C1239" s="64" t="s">
        <v>53</v>
      </c>
      <c r="D1239" s="64" t="s">
        <v>74</v>
      </c>
      <c r="E1239" s="64" t="s">
        <v>308</v>
      </c>
      <c r="F1239" s="64" t="s">
        <v>21</v>
      </c>
      <c r="G1239" s="93">
        <f t="shared" ref="G1239:H1239" si="343">G1240</f>
        <v>65</v>
      </c>
      <c r="H1239" s="94">
        <f t="shared" si="343"/>
        <v>65</v>
      </c>
      <c r="I1239" s="228"/>
      <c r="J1239" s="228"/>
      <c r="K1239" s="228"/>
      <c r="L1239" s="228"/>
      <c r="M1239" s="228"/>
      <c r="N1239" s="228"/>
      <c r="O1239" s="228"/>
      <c r="P1239" s="228"/>
      <c r="Q1239" s="228"/>
      <c r="R1239" s="228"/>
      <c r="S1239" s="228"/>
      <c r="T1239" s="228"/>
      <c r="U1239" s="228"/>
      <c r="V1239" s="228"/>
      <c r="W1239" s="228"/>
      <c r="X1239" s="228"/>
      <c r="Y1239" s="228"/>
      <c r="Z1239" s="228"/>
      <c r="AA1239" s="228"/>
      <c r="AB1239" s="228"/>
      <c r="AC1239" s="228"/>
      <c r="AD1239" s="228"/>
      <c r="AE1239" s="228"/>
      <c r="AF1239" s="228"/>
      <c r="AG1239" s="228"/>
      <c r="AH1239" s="228"/>
      <c r="AI1239" s="228"/>
      <c r="AJ1239" s="228"/>
      <c r="AK1239" s="228"/>
      <c r="AL1239" s="228"/>
      <c r="AM1239" s="228"/>
      <c r="AN1239" s="228"/>
      <c r="AO1239" s="228"/>
      <c r="AP1239" s="228"/>
      <c r="AQ1239" s="228"/>
      <c r="AR1239" s="228"/>
      <c r="AS1239" s="228"/>
      <c r="AT1239" s="228"/>
    </row>
    <row r="1240" spans="1:46" s="60" customFormat="1" x14ac:dyDescent="0.2">
      <c r="A1240" s="137" t="s">
        <v>147</v>
      </c>
      <c r="B1240" s="65">
        <v>915</v>
      </c>
      <c r="C1240" s="64" t="s">
        <v>53</v>
      </c>
      <c r="D1240" s="64" t="s">
        <v>74</v>
      </c>
      <c r="E1240" s="64" t="s">
        <v>308</v>
      </c>
      <c r="F1240" s="64" t="s">
        <v>148</v>
      </c>
      <c r="G1240" s="93">
        <v>65</v>
      </c>
      <c r="H1240" s="94">
        <v>65</v>
      </c>
      <c r="I1240" s="228"/>
      <c r="J1240" s="228"/>
      <c r="K1240" s="228"/>
      <c r="L1240" s="228"/>
      <c r="M1240" s="228"/>
      <c r="N1240" s="228"/>
      <c r="O1240" s="228"/>
      <c r="P1240" s="228"/>
      <c r="Q1240" s="228"/>
      <c r="R1240" s="228"/>
      <c r="S1240" s="228"/>
      <c r="T1240" s="228"/>
      <c r="U1240" s="228"/>
      <c r="V1240" s="228"/>
      <c r="W1240" s="228"/>
      <c r="X1240" s="228"/>
      <c r="Y1240" s="228"/>
      <c r="Z1240" s="228"/>
      <c r="AA1240" s="228"/>
      <c r="AB1240" s="228"/>
      <c r="AC1240" s="228"/>
      <c r="AD1240" s="228"/>
      <c r="AE1240" s="228"/>
      <c r="AF1240" s="228"/>
      <c r="AG1240" s="228"/>
      <c r="AH1240" s="228"/>
      <c r="AI1240" s="228"/>
      <c r="AJ1240" s="228"/>
      <c r="AK1240" s="228"/>
      <c r="AL1240" s="228"/>
      <c r="AM1240" s="228"/>
      <c r="AN1240" s="228"/>
      <c r="AO1240" s="228"/>
      <c r="AP1240" s="228"/>
      <c r="AQ1240" s="228"/>
      <c r="AR1240" s="228"/>
      <c r="AS1240" s="228"/>
      <c r="AT1240" s="228"/>
    </row>
    <row r="1241" spans="1:46" s="99" customFormat="1" x14ac:dyDescent="0.2">
      <c r="A1241" s="141" t="s">
        <v>493</v>
      </c>
      <c r="B1241" s="1">
        <v>915</v>
      </c>
      <c r="C1241" s="63" t="s">
        <v>53</v>
      </c>
      <c r="D1241" s="63" t="s">
        <v>74</v>
      </c>
      <c r="E1241" s="30" t="s">
        <v>496</v>
      </c>
      <c r="F1241" s="31"/>
      <c r="G1241" s="100">
        <f t="shared" ref="G1241:H1243" si="344">G1242</f>
        <v>1521</v>
      </c>
      <c r="H1241" s="101">
        <f t="shared" si="344"/>
        <v>1521</v>
      </c>
      <c r="I1241" s="232"/>
      <c r="J1241" s="232"/>
      <c r="K1241" s="232"/>
      <c r="L1241" s="232"/>
      <c r="M1241" s="232"/>
      <c r="N1241" s="232"/>
      <c r="O1241" s="232"/>
      <c r="P1241" s="232"/>
      <c r="Q1241" s="232"/>
      <c r="R1241" s="232"/>
      <c r="S1241" s="232"/>
      <c r="T1241" s="232"/>
      <c r="U1241" s="232"/>
      <c r="V1241" s="232"/>
      <c r="W1241" s="232"/>
      <c r="X1241" s="232"/>
      <c r="Y1241" s="232"/>
      <c r="Z1241" s="232"/>
      <c r="AA1241" s="232"/>
      <c r="AB1241" s="232"/>
      <c r="AC1241" s="232"/>
      <c r="AD1241" s="232"/>
      <c r="AE1241" s="232"/>
      <c r="AF1241" s="232"/>
      <c r="AG1241" s="232"/>
      <c r="AH1241" s="232"/>
      <c r="AI1241" s="232"/>
      <c r="AJ1241" s="232"/>
      <c r="AK1241" s="232"/>
      <c r="AL1241" s="232"/>
      <c r="AM1241" s="232"/>
      <c r="AN1241" s="232"/>
      <c r="AO1241" s="232"/>
      <c r="AP1241" s="232"/>
      <c r="AQ1241" s="232"/>
      <c r="AR1241" s="232"/>
      <c r="AS1241" s="232"/>
      <c r="AT1241" s="232"/>
    </row>
    <row r="1242" spans="1:46" s="60" customFormat="1" x14ac:dyDescent="0.2">
      <c r="A1242" s="140" t="s">
        <v>494</v>
      </c>
      <c r="B1242" s="2">
        <v>915</v>
      </c>
      <c r="C1242" s="15" t="s">
        <v>53</v>
      </c>
      <c r="D1242" s="15" t="s">
        <v>74</v>
      </c>
      <c r="E1242" s="15" t="s">
        <v>497</v>
      </c>
      <c r="F1242" s="7"/>
      <c r="G1242" s="71">
        <f t="shared" si="344"/>
        <v>1521</v>
      </c>
      <c r="H1242" s="82">
        <f t="shared" si="344"/>
        <v>1521</v>
      </c>
      <c r="I1242" s="228"/>
      <c r="J1242" s="228"/>
      <c r="K1242" s="228"/>
      <c r="L1242" s="228"/>
      <c r="M1242" s="228"/>
      <c r="N1242" s="228"/>
      <c r="O1242" s="228"/>
      <c r="P1242" s="228"/>
      <c r="Q1242" s="228"/>
      <c r="R1242" s="228"/>
      <c r="S1242" s="228"/>
      <c r="T1242" s="228"/>
      <c r="U1242" s="228"/>
      <c r="V1242" s="228"/>
      <c r="W1242" s="228"/>
      <c r="X1242" s="228"/>
      <c r="Y1242" s="228"/>
      <c r="Z1242" s="228"/>
      <c r="AA1242" s="228"/>
      <c r="AB1242" s="228"/>
      <c r="AC1242" s="228"/>
      <c r="AD1242" s="228"/>
      <c r="AE1242" s="228"/>
      <c r="AF1242" s="228"/>
      <c r="AG1242" s="228"/>
      <c r="AH1242" s="228"/>
      <c r="AI1242" s="228"/>
      <c r="AJ1242" s="228"/>
      <c r="AK1242" s="228"/>
      <c r="AL1242" s="228"/>
      <c r="AM1242" s="228"/>
      <c r="AN1242" s="228"/>
      <c r="AO1242" s="228"/>
      <c r="AP1242" s="228"/>
      <c r="AQ1242" s="228"/>
      <c r="AR1242" s="228"/>
      <c r="AS1242" s="228"/>
      <c r="AT1242" s="228"/>
    </row>
    <row r="1243" spans="1:46" s="60" customFormat="1" x14ac:dyDescent="0.2">
      <c r="A1243" s="136" t="s">
        <v>495</v>
      </c>
      <c r="B1243" s="16">
        <v>915</v>
      </c>
      <c r="C1243" s="17" t="s">
        <v>53</v>
      </c>
      <c r="D1243" s="17" t="s">
        <v>74</v>
      </c>
      <c r="E1243" s="17" t="s">
        <v>498</v>
      </c>
      <c r="F1243" s="17"/>
      <c r="G1243" s="91">
        <f t="shared" si="344"/>
        <v>1521</v>
      </c>
      <c r="H1243" s="92">
        <f t="shared" si="344"/>
        <v>1521</v>
      </c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S1243" s="228"/>
      <c r="T1243" s="228"/>
      <c r="U1243" s="228"/>
      <c r="V1243" s="228"/>
      <c r="W1243" s="228"/>
      <c r="X1243" s="228"/>
      <c r="Y1243" s="228"/>
      <c r="Z1243" s="228"/>
      <c r="AA1243" s="228"/>
      <c r="AB1243" s="228"/>
      <c r="AC1243" s="228"/>
      <c r="AD1243" s="228"/>
      <c r="AE1243" s="228"/>
      <c r="AF1243" s="228"/>
      <c r="AG1243" s="228"/>
      <c r="AH1243" s="228"/>
      <c r="AI1243" s="228"/>
      <c r="AJ1243" s="228"/>
      <c r="AK1243" s="228"/>
      <c r="AL1243" s="228"/>
      <c r="AM1243" s="228"/>
      <c r="AN1243" s="228"/>
      <c r="AO1243" s="228"/>
      <c r="AP1243" s="228"/>
      <c r="AQ1243" s="228"/>
      <c r="AR1243" s="228"/>
      <c r="AS1243" s="228"/>
      <c r="AT1243" s="228"/>
    </row>
    <row r="1244" spans="1:46" s="60" customFormat="1" ht="31.5" x14ac:dyDescent="0.2">
      <c r="A1244" s="137" t="s">
        <v>18</v>
      </c>
      <c r="B1244" s="65">
        <v>915</v>
      </c>
      <c r="C1244" s="64" t="s">
        <v>53</v>
      </c>
      <c r="D1244" s="64" t="s">
        <v>74</v>
      </c>
      <c r="E1244" s="64" t="s">
        <v>498</v>
      </c>
      <c r="F1244" s="64" t="s">
        <v>20</v>
      </c>
      <c r="G1244" s="93">
        <f t="shared" ref="G1244:H1244" si="345">G1245+G1247</f>
        <v>1521</v>
      </c>
      <c r="H1244" s="94">
        <f t="shared" si="345"/>
        <v>1521</v>
      </c>
      <c r="I1244" s="228"/>
      <c r="J1244" s="228"/>
      <c r="K1244" s="228"/>
      <c r="L1244" s="228"/>
      <c r="M1244" s="228"/>
      <c r="N1244" s="228"/>
      <c r="O1244" s="228"/>
      <c r="P1244" s="228"/>
      <c r="Q1244" s="228"/>
      <c r="R1244" s="228"/>
      <c r="S1244" s="228"/>
      <c r="T1244" s="228"/>
      <c r="U1244" s="228"/>
      <c r="V1244" s="228"/>
      <c r="W1244" s="228"/>
      <c r="X1244" s="228"/>
      <c r="Y1244" s="228"/>
      <c r="Z1244" s="228"/>
      <c r="AA1244" s="228"/>
      <c r="AB1244" s="228"/>
      <c r="AC1244" s="228"/>
      <c r="AD1244" s="228"/>
      <c r="AE1244" s="228"/>
      <c r="AF1244" s="228"/>
      <c r="AG1244" s="228"/>
      <c r="AH1244" s="228"/>
      <c r="AI1244" s="228"/>
      <c r="AJ1244" s="228"/>
      <c r="AK1244" s="228"/>
      <c r="AL1244" s="228"/>
      <c r="AM1244" s="228"/>
      <c r="AN1244" s="228"/>
      <c r="AO1244" s="228"/>
      <c r="AP1244" s="228"/>
      <c r="AQ1244" s="228"/>
      <c r="AR1244" s="228"/>
      <c r="AS1244" s="228"/>
      <c r="AT1244" s="228"/>
    </row>
    <row r="1245" spans="1:46" s="60" customFormat="1" x14ac:dyDescent="0.2">
      <c r="A1245" s="142" t="s">
        <v>25</v>
      </c>
      <c r="B1245" s="65">
        <v>915</v>
      </c>
      <c r="C1245" s="64" t="s">
        <v>53</v>
      </c>
      <c r="D1245" s="64" t="s">
        <v>74</v>
      </c>
      <c r="E1245" s="64" t="s">
        <v>498</v>
      </c>
      <c r="F1245" s="64" t="s">
        <v>26</v>
      </c>
      <c r="G1245" s="93">
        <f t="shared" ref="G1245:H1245" si="346">G1246</f>
        <v>891</v>
      </c>
      <c r="H1245" s="94">
        <f t="shared" si="346"/>
        <v>891</v>
      </c>
      <c r="I1245" s="228"/>
      <c r="J1245" s="228"/>
      <c r="K1245" s="228"/>
      <c r="L1245" s="228"/>
      <c r="M1245" s="228"/>
      <c r="N1245" s="228"/>
      <c r="O1245" s="228"/>
      <c r="P1245" s="228"/>
      <c r="Q1245" s="228"/>
      <c r="R1245" s="228"/>
      <c r="S1245" s="228"/>
      <c r="T1245" s="228"/>
      <c r="U1245" s="228"/>
      <c r="V1245" s="228"/>
      <c r="W1245" s="228"/>
      <c r="X1245" s="228"/>
      <c r="Y1245" s="228"/>
      <c r="Z1245" s="228"/>
      <c r="AA1245" s="228"/>
      <c r="AB1245" s="228"/>
      <c r="AC1245" s="228"/>
      <c r="AD1245" s="228"/>
      <c r="AE1245" s="228"/>
      <c r="AF1245" s="228"/>
      <c r="AG1245" s="228"/>
      <c r="AH1245" s="228"/>
      <c r="AI1245" s="228"/>
      <c r="AJ1245" s="228"/>
      <c r="AK1245" s="228"/>
      <c r="AL1245" s="228"/>
      <c r="AM1245" s="228"/>
      <c r="AN1245" s="228"/>
      <c r="AO1245" s="228"/>
      <c r="AP1245" s="228"/>
      <c r="AQ1245" s="228"/>
      <c r="AR1245" s="228"/>
      <c r="AS1245" s="228"/>
      <c r="AT1245" s="228"/>
    </row>
    <row r="1246" spans="1:46" s="60" customFormat="1" x14ac:dyDescent="0.2">
      <c r="A1246" s="142" t="s">
        <v>136</v>
      </c>
      <c r="B1246" s="65">
        <v>915</v>
      </c>
      <c r="C1246" s="64" t="s">
        <v>53</v>
      </c>
      <c r="D1246" s="64" t="s">
        <v>74</v>
      </c>
      <c r="E1246" s="64" t="s">
        <v>498</v>
      </c>
      <c r="F1246" s="64" t="s">
        <v>143</v>
      </c>
      <c r="G1246" s="93">
        <v>891</v>
      </c>
      <c r="H1246" s="94">
        <v>891</v>
      </c>
      <c r="I1246" s="228"/>
      <c r="J1246" s="228"/>
      <c r="K1246" s="228"/>
      <c r="L1246" s="228"/>
      <c r="M1246" s="228"/>
      <c r="N1246" s="228"/>
      <c r="O1246" s="228"/>
      <c r="P1246" s="228"/>
      <c r="Q1246" s="228"/>
      <c r="R1246" s="228"/>
      <c r="S1246" s="228"/>
      <c r="T1246" s="228"/>
      <c r="U1246" s="228"/>
      <c r="V1246" s="228"/>
      <c r="W1246" s="228"/>
      <c r="X1246" s="228"/>
      <c r="Y1246" s="228"/>
      <c r="Z1246" s="228"/>
      <c r="AA1246" s="228"/>
      <c r="AB1246" s="228"/>
      <c r="AC1246" s="228"/>
      <c r="AD1246" s="228"/>
      <c r="AE1246" s="228"/>
      <c r="AF1246" s="228"/>
      <c r="AG1246" s="228"/>
      <c r="AH1246" s="228"/>
      <c r="AI1246" s="228"/>
      <c r="AJ1246" s="228"/>
      <c r="AK1246" s="228"/>
      <c r="AL1246" s="228"/>
      <c r="AM1246" s="228"/>
      <c r="AN1246" s="228"/>
      <c r="AO1246" s="228"/>
      <c r="AP1246" s="228"/>
      <c r="AQ1246" s="228"/>
      <c r="AR1246" s="228"/>
      <c r="AS1246" s="228"/>
      <c r="AT1246" s="228"/>
    </row>
    <row r="1247" spans="1:46" s="60" customFormat="1" x14ac:dyDescent="0.2">
      <c r="A1247" s="137" t="s">
        <v>185</v>
      </c>
      <c r="B1247" s="65">
        <v>915</v>
      </c>
      <c r="C1247" s="64" t="s">
        <v>53</v>
      </c>
      <c r="D1247" s="64" t="s">
        <v>74</v>
      </c>
      <c r="E1247" s="64" t="s">
        <v>498</v>
      </c>
      <c r="F1247" s="64" t="s">
        <v>21</v>
      </c>
      <c r="G1247" s="93">
        <f t="shared" ref="G1247:H1247" si="347">G1248</f>
        <v>630</v>
      </c>
      <c r="H1247" s="94">
        <f t="shared" si="347"/>
        <v>630</v>
      </c>
      <c r="I1247" s="228"/>
      <c r="J1247" s="228"/>
      <c r="K1247" s="228"/>
      <c r="L1247" s="228"/>
      <c r="M1247" s="228"/>
      <c r="N1247" s="228"/>
      <c r="O1247" s="228"/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  <c r="Z1247" s="228"/>
      <c r="AA1247" s="228"/>
      <c r="AB1247" s="228"/>
      <c r="AC1247" s="228"/>
      <c r="AD1247" s="228"/>
      <c r="AE1247" s="228"/>
      <c r="AF1247" s="228"/>
      <c r="AG1247" s="228"/>
      <c r="AH1247" s="228"/>
      <c r="AI1247" s="228"/>
      <c r="AJ1247" s="228"/>
      <c r="AK1247" s="228"/>
      <c r="AL1247" s="228"/>
      <c r="AM1247" s="228"/>
      <c r="AN1247" s="228"/>
      <c r="AO1247" s="228"/>
      <c r="AP1247" s="228"/>
      <c r="AQ1247" s="228"/>
      <c r="AR1247" s="228"/>
      <c r="AS1247" s="228"/>
      <c r="AT1247" s="228"/>
    </row>
    <row r="1248" spans="1:46" s="60" customFormat="1" x14ac:dyDescent="0.2">
      <c r="A1248" s="137" t="s">
        <v>147</v>
      </c>
      <c r="B1248" s="65">
        <v>915</v>
      </c>
      <c r="C1248" s="64" t="s">
        <v>53</v>
      </c>
      <c r="D1248" s="64" t="s">
        <v>74</v>
      </c>
      <c r="E1248" s="64" t="s">
        <v>498</v>
      </c>
      <c r="F1248" s="64" t="s">
        <v>148</v>
      </c>
      <c r="G1248" s="93">
        <v>630</v>
      </c>
      <c r="H1248" s="94">
        <v>630</v>
      </c>
      <c r="I1248" s="228"/>
      <c r="J1248" s="228"/>
      <c r="K1248" s="228"/>
      <c r="L1248" s="228"/>
      <c r="M1248" s="228"/>
      <c r="N1248" s="228"/>
      <c r="O1248" s="228"/>
      <c r="P1248" s="228"/>
      <c r="Q1248" s="228"/>
      <c r="R1248" s="228"/>
      <c r="S1248" s="228"/>
      <c r="T1248" s="228"/>
      <c r="U1248" s="228"/>
      <c r="V1248" s="228"/>
      <c r="W1248" s="228"/>
      <c r="X1248" s="228"/>
      <c r="Y1248" s="228"/>
      <c r="Z1248" s="228"/>
      <c r="AA1248" s="228"/>
      <c r="AB1248" s="228"/>
      <c r="AC1248" s="228"/>
      <c r="AD1248" s="228"/>
      <c r="AE1248" s="228"/>
      <c r="AF1248" s="228"/>
      <c r="AG1248" s="228"/>
      <c r="AH1248" s="228"/>
      <c r="AI1248" s="228"/>
      <c r="AJ1248" s="228"/>
      <c r="AK1248" s="228"/>
      <c r="AL1248" s="228"/>
      <c r="AM1248" s="228"/>
      <c r="AN1248" s="228"/>
      <c r="AO1248" s="228"/>
      <c r="AP1248" s="228"/>
      <c r="AQ1248" s="228"/>
      <c r="AR1248" s="228"/>
      <c r="AS1248" s="228"/>
      <c r="AT1248" s="228"/>
    </row>
    <row r="1249" spans="1:8" ht="18.75" x14ac:dyDescent="0.2">
      <c r="A1249" s="134" t="s">
        <v>64</v>
      </c>
      <c r="B1249" s="2">
        <v>915</v>
      </c>
      <c r="C1249" s="4" t="s">
        <v>63</v>
      </c>
      <c r="D1249" s="4"/>
      <c r="E1249" s="4"/>
      <c r="F1249" s="4"/>
      <c r="G1249" s="70">
        <f>G1250+G1282</f>
        <v>242309</v>
      </c>
      <c r="H1249" s="81">
        <f>H1250+H1282</f>
        <v>242309</v>
      </c>
    </row>
    <row r="1250" spans="1:8" x14ac:dyDescent="0.2">
      <c r="A1250" s="140" t="s">
        <v>65</v>
      </c>
      <c r="B1250" s="2">
        <v>915</v>
      </c>
      <c r="C1250" s="15" t="s">
        <v>63</v>
      </c>
      <c r="D1250" s="15" t="s">
        <v>53</v>
      </c>
      <c r="E1250" s="15"/>
      <c r="F1250" s="15"/>
      <c r="G1250" s="71">
        <f>G1251+G1271</f>
        <v>214816</v>
      </c>
      <c r="H1250" s="82">
        <f>H1251+H1271</f>
        <v>214816</v>
      </c>
    </row>
    <row r="1251" spans="1:8" ht="31.5" x14ac:dyDescent="0.2">
      <c r="A1251" s="140" t="s">
        <v>643</v>
      </c>
      <c r="B1251" s="2">
        <v>915</v>
      </c>
      <c r="C1251" s="15" t="s">
        <v>63</v>
      </c>
      <c r="D1251" s="15" t="s">
        <v>53</v>
      </c>
      <c r="E1251" s="15" t="s">
        <v>268</v>
      </c>
      <c r="F1251" s="15"/>
      <c r="G1251" s="71">
        <f t="shared" ref="G1251:H1252" si="348">G1252</f>
        <v>214336</v>
      </c>
      <c r="H1251" s="82">
        <f t="shared" si="348"/>
        <v>214336</v>
      </c>
    </row>
    <row r="1252" spans="1:8" ht="31.5" x14ac:dyDescent="0.2">
      <c r="A1252" s="141" t="s">
        <v>94</v>
      </c>
      <c r="B1252" s="1">
        <v>915</v>
      </c>
      <c r="C1252" s="63" t="s">
        <v>63</v>
      </c>
      <c r="D1252" s="63" t="s">
        <v>53</v>
      </c>
      <c r="E1252" s="63" t="s">
        <v>271</v>
      </c>
      <c r="F1252" s="63"/>
      <c r="G1252" s="100">
        <f t="shared" si="348"/>
        <v>214336</v>
      </c>
      <c r="H1252" s="101">
        <f t="shared" si="348"/>
        <v>214336</v>
      </c>
    </row>
    <row r="1253" spans="1:8" ht="63" x14ac:dyDescent="0.2">
      <c r="A1253" s="140" t="s">
        <v>270</v>
      </c>
      <c r="B1253" s="2">
        <v>915</v>
      </c>
      <c r="C1253" s="15" t="s">
        <v>63</v>
      </c>
      <c r="D1253" s="15" t="s">
        <v>53</v>
      </c>
      <c r="E1253" s="24" t="s">
        <v>272</v>
      </c>
      <c r="F1253" s="32"/>
      <c r="G1253" s="71">
        <f>G1254+G1258</f>
        <v>214336</v>
      </c>
      <c r="H1253" s="82">
        <f>H1254+H1258</f>
        <v>214336</v>
      </c>
    </row>
    <row r="1254" spans="1:8" x14ac:dyDescent="0.2">
      <c r="A1254" s="136" t="s">
        <v>42</v>
      </c>
      <c r="B1254" s="16">
        <v>915</v>
      </c>
      <c r="C1254" s="17" t="s">
        <v>63</v>
      </c>
      <c r="D1254" s="17" t="s">
        <v>53</v>
      </c>
      <c r="E1254" s="17" t="s">
        <v>273</v>
      </c>
      <c r="F1254" s="17"/>
      <c r="G1254" s="93">
        <f t="shared" ref="G1254:H1256" si="349">G1255</f>
        <v>580</v>
      </c>
      <c r="H1254" s="94">
        <f t="shared" si="349"/>
        <v>580</v>
      </c>
    </row>
    <row r="1255" spans="1:8" ht="31.5" x14ac:dyDescent="0.2">
      <c r="A1255" s="142" t="s">
        <v>18</v>
      </c>
      <c r="B1255" s="65">
        <v>915</v>
      </c>
      <c r="C1255" s="64" t="s">
        <v>63</v>
      </c>
      <c r="D1255" s="64" t="s">
        <v>53</v>
      </c>
      <c r="E1255" s="64" t="s">
        <v>273</v>
      </c>
      <c r="F1255" s="64" t="s">
        <v>20</v>
      </c>
      <c r="G1255" s="93">
        <f t="shared" si="349"/>
        <v>580</v>
      </c>
      <c r="H1255" s="94">
        <f t="shared" si="349"/>
        <v>580</v>
      </c>
    </row>
    <row r="1256" spans="1:8" x14ac:dyDescent="0.2">
      <c r="A1256" s="142" t="s">
        <v>25</v>
      </c>
      <c r="B1256" s="65">
        <v>915</v>
      </c>
      <c r="C1256" s="64" t="s">
        <v>63</v>
      </c>
      <c r="D1256" s="64" t="s">
        <v>53</v>
      </c>
      <c r="E1256" s="64" t="s">
        <v>273</v>
      </c>
      <c r="F1256" s="64" t="s">
        <v>26</v>
      </c>
      <c r="G1256" s="93">
        <f t="shared" si="349"/>
        <v>580</v>
      </c>
      <c r="H1256" s="94">
        <f t="shared" si="349"/>
        <v>580</v>
      </c>
    </row>
    <row r="1257" spans="1:8" x14ac:dyDescent="0.2">
      <c r="A1257" s="142" t="s">
        <v>136</v>
      </c>
      <c r="B1257" s="65">
        <v>915</v>
      </c>
      <c r="C1257" s="64" t="s">
        <v>63</v>
      </c>
      <c r="D1257" s="64" t="s">
        <v>53</v>
      </c>
      <c r="E1257" s="64" t="s">
        <v>273</v>
      </c>
      <c r="F1257" s="7" t="s">
        <v>143</v>
      </c>
      <c r="G1257" s="93">
        <v>580</v>
      </c>
      <c r="H1257" s="94">
        <v>580</v>
      </c>
    </row>
    <row r="1258" spans="1:8" ht="34.5" x14ac:dyDescent="0.2">
      <c r="A1258" s="164" t="s">
        <v>274</v>
      </c>
      <c r="B1258" s="1">
        <v>915</v>
      </c>
      <c r="C1258" s="63" t="s">
        <v>63</v>
      </c>
      <c r="D1258" s="63" t="s">
        <v>53</v>
      </c>
      <c r="E1258" s="30" t="s">
        <v>277</v>
      </c>
      <c r="F1258" s="63"/>
      <c r="G1258" s="100">
        <f>G1259+G1263+G1267</f>
        <v>213756</v>
      </c>
      <c r="H1258" s="101">
        <f>H1259+H1263+H1267</f>
        <v>213756</v>
      </c>
    </row>
    <row r="1259" spans="1:8" ht="31.5" x14ac:dyDescent="0.2">
      <c r="A1259" s="136" t="s">
        <v>275</v>
      </c>
      <c r="B1259" s="16">
        <v>915</v>
      </c>
      <c r="C1259" s="64" t="s">
        <v>63</v>
      </c>
      <c r="D1259" s="64" t="s">
        <v>53</v>
      </c>
      <c r="E1259" s="27" t="s">
        <v>278</v>
      </c>
      <c r="F1259" s="64"/>
      <c r="G1259" s="93">
        <f t="shared" ref="G1259:H1261" si="350">G1260</f>
        <v>2167</v>
      </c>
      <c r="H1259" s="94">
        <f t="shared" si="350"/>
        <v>2167</v>
      </c>
    </row>
    <row r="1260" spans="1:8" ht="31.5" x14ac:dyDescent="0.2">
      <c r="A1260" s="142" t="s">
        <v>18</v>
      </c>
      <c r="B1260" s="65">
        <v>915</v>
      </c>
      <c r="C1260" s="64" t="s">
        <v>63</v>
      </c>
      <c r="D1260" s="64" t="s">
        <v>53</v>
      </c>
      <c r="E1260" s="20" t="s">
        <v>278</v>
      </c>
      <c r="F1260" s="7" t="s">
        <v>20</v>
      </c>
      <c r="G1260" s="93">
        <f t="shared" si="350"/>
        <v>2167</v>
      </c>
      <c r="H1260" s="94">
        <f t="shared" si="350"/>
        <v>2167</v>
      </c>
    </row>
    <row r="1261" spans="1:8" x14ac:dyDescent="0.2">
      <c r="A1261" s="142" t="s">
        <v>25</v>
      </c>
      <c r="B1261" s="65">
        <v>915</v>
      </c>
      <c r="C1261" s="64" t="s">
        <v>63</v>
      </c>
      <c r="D1261" s="64" t="s">
        <v>53</v>
      </c>
      <c r="E1261" s="20" t="s">
        <v>278</v>
      </c>
      <c r="F1261" s="7" t="s">
        <v>26</v>
      </c>
      <c r="G1261" s="93">
        <f t="shared" si="350"/>
        <v>2167</v>
      </c>
      <c r="H1261" s="94">
        <f t="shared" si="350"/>
        <v>2167</v>
      </c>
    </row>
    <row r="1262" spans="1:8" x14ac:dyDescent="0.2">
      <c r="A1262" s="142" t="s">
        <v>136</v>
      </c>
      <c r="B1262" s="65">
        <v>915</v>
      </c>
      <c r="C1262" s="64" t="s">
        <v>63</v>
      </c>
      <c r="D1262" s="64" t="s">
        <v>53</v>
      </c>
      <c r="E1262" s="20" t="s">
        <v>278</v>
      </c>
      <c r="F1262" s="7" t="s">
        <v>143</v>
      </c>
      <c r="G1262" s="93">
        <v>2167</v>
      </c>
      <c r="H1262" s="94">
        <v>2167</v>
      </c>
    </row>
    <row r="1263" spans="1:8" ht="33.75" customHeight="1" x14ac:dyDescent="0.2">
      <c r="A1263" s="165" t="s">
        <v>607</v>
      </c>
      <c r="B1263" s="16">
        <v>915</v>
      </c>
      <c r="C1263" s="17" t="s">
        <v>63</v>
      </c>
      <c r="D1263" s="17" t="s">
        <v>53</v>
      </c>
      <c r="E1263" s="25" t="s">
        <v>606</v>
      </c>
      <c r="F1263" s="17"/>
      <c r="G1263" s="91">
        <f t="shared" ref="G1263:H1265" si="351">G1264</f>
        <v>280</v>
      </c>
      <c r="H1263" s="92">
        <f t="shared" si="351"/>
        <v>280</v>
      </c>
    </row>
    <row r="1264" spans="1:8" ht="31.5" x14ac:dyDescent="0.2">
      <c r="A1264" s="142" t="s">
        <v>18</v>
      </c>
      <c r="B1264" s="65">
        <v>915</v>
      </c>
      <c r="C1264" s="64" t="s">
        <v>63</v>
      </c>
      <c r="D1264" s="64" t="s">
        <v>53</v>
      </c>
      <c r="E1264" s="27" t="s">
        <v>606</v>
      </c>
      <c r="F1264" s="7" t="s">
        <v>20</v>
      </c>
      <c r="G1264" s="93">
        <f t="shared" si="351"/>
        <v>280</v>
      </c>
      <c r="H1264" s="94">
        <f t="shared" si="351"/>
        <v>280</v>
      </c>
    </row>
    <row r="1265" spans="1:16304" x14ac:dyDescent="0.2">
      <c r="A1265" s="142" t="s">
        <v>25</v>
      </c>
      <c r="B1265" s="19">
        <v>915</v>
      </c>
      <c r="C1265" s="7" t="s">
        <v>63</v>
      </c>
      <c r="D1265" s="7" t="s">
        <v>53</v>
      </c>
      <c r="E1265" s="27" t="s">
        <v>606</v>
      </c>
      <c r="F1265" s="7" t="s">
        <v>26</v>
      </c>
      <c r="G1265" s="93">
        <f t="shared" si="351"/>
        <v>280</v>
      </c>
      <c r="H1265" s="94">
        <f t="shared" si="351"/>
        <v>280</v>
      </c>
    </row>
    <row r="1266" spans="1:16304" x14ac:dyDescent="0.2">
      <c r="A1266" s="142" t="s">
        <v>136</v>
      </c>
      <c r="B1266" s="19">
        <v>915</v>
      </c>
      <c r="C1266" s="7" t="s">
        <v>63</v>
      </c>
      <c r="D1266" s="7" t="s">
        <v>53</v>
      </c>
      <c r="E1266" s="27" t="s">
        <v>606</v>
      </c>
      <c r="F1266" s="7" t="s">
        <v>143</v>
      </c>
      <c r="G1266" s="93">
        <v>280</v>
      </c>
      <c r="H1266" s="94">
        <v>280</v>
      </c>
    </row>
    <row r="1267" spans="1:16304" ht="31.5" x14ac:dyDescent="0.2">
      <c r="A1267" s="136" t="s">
        <v>276</v>
      </c>
      <c r="B1267" s="16">
        <v>915</v>
      </c>
      <c r="C1267" s="64" t="s">
        <v>63</v>
      </c>
      <c r="D1267" s="64" t="s">
        <v>53</v>
      </c>
      <c r="E1267" s="64" t="s">
        <v>279</v>
      </c>
      <c r="F1267" s="64"/>
      <c r="G1267" s="93">
        <f t="shared" ref="G1267:H1269" si="352">G1268</f>
        <v>211309</v>
      </c>
      <c r="H1267" s="94">
        <f t="shared" si="352"/>
        <v>211309</v>
      </c>
    </row>
    <row r="1268" spans="1:16304" ht="31.5" x14ac:dyDescent="0.2">
      <c r="A1268" s="142" t="s">
        <v>18</v>
      </c>
      <c r="B1268" s="65">
        <v>915</v>
      </c>
      <c r="C1268" s="64" t="s">
        <v>63</v>
      </c>
      <c r="D1268" s="64" t="s">
        <v>53</v>
      </c>
      <c r="E1268" s="64" t="s">
        <v>279</v>
      </c>
      <c r="F1268" s="7" t="s">
        <v>20</v>
      </c>
      <c r="G1268" s="93">
        <f>G1269</f>
        <v>211309</v>
      </c>
      <c r="H1268" s="94">
        <f>H1269</f>
        <v>211309</v>
      </c>
    </row>
    <row r="1269" spans="1:16304" x14ac:dyDescent="0.2">
      <c r="A1269" s="142" t="s">
        <v>25</v>
      </c>
      <c r="B1269" s="65">
        <v>915</v>
      </c>
      <c r="C1269" s="64" t="s">
        <v>63</v>
      </c>
      <c r="D1269" s="64" t="s">
        <v>53</v>
      </c>
      <c r="E1269" s="64" t="s">
        <v>279</v>
      </c>
      <c r="F1269" s="7" t="s">
        <v>26</v>
      </c>
      <c r="G1269" s="93">
        <f t="shared" si="352"/>
        <v>211309</v>
      </c>
      <c r="H1269" s="94">
        <f t="shared" si="352"/>
        <v>211309</v>
      </c>
    </row>
    <row r="1270" spans="1:16304" ht="47.25" x14ac:dyDescent="0.2">
      <c r="A1270" s="137" t="s">
        <v>142</v>
      </c>
      <c r="B1270" s="65">
        <v>915</v>
      </c>
      <c r="C1270" s="64" t="s">
        <v>63</v>
      </c>
      <c r="D1270" s="64" t="s">
        <v>53</v>
      </c>
      <c r="E1270" s="64" t="s">
        <v>279</v>
      </c>
      <c r="F1270" s="64" t="s">
        <v>144</v>
      </c>
      <c r="G1270" s="93">
        <v>211309</v>
      </c>
      <c r="H1270" s="94">
        <v>211309</v>
      </c>
    </row>
    <row r="1271" spans="1:16304" ht="60" customHeight="1" x14ac:dyDescent="0.2">
      <c r="A1271" s="156" t="s">
        <v>849</v>
      </c>
      <c r="B1271" s="2">
        <v>915</v>
      </c>
      <c r="C1271" s="15" t="s">
        <v>63</v>
      </c>
      <c r="D1271" s="15" t="s">
        <v>53</v>
      </c>
      <c r="E1271" s="80" t="s">
        <v>850</v>
      </c>
      <c r="F1271" s="52"/>
      <c r="G1271" s="194">
        <f t="shared" ref="G1271:H1272" si="353">G1272</f>
        <v>480</v>
      </c>
      <c r="H1271" s="195">
        <f t="shared" si="353"/>
        <v>480</v>
      </c>
      <c r="I1271" s="206"/>
      <c r="J1271" s="207"/>
      <c r="K1271" s="207"/>
      <c r="L1271" s="208"/>
      <c r="M1271" s="209"/>
      <c r="N1271" s="210"/>
      <c r="O1271" s="210"/>
      <c r="P1271" s="210"/>
      <c r="Q1271" s="205"/>
      <c r="R1271" s="206"/>
      <c r="S1271" s="207"/>
      <c r="T1271" s="207"/>
      <c r="U1271" s="208"/>
      <c r="V1271" s="209"/>
      <c r="W1271" s="210"/>
      <c r="X1271" s="210"/>
      <c r="Y1271" s="210"/>
      <c r="Z1271" s="205"/>
      <c r="AA1271" s="206"/>
      <c r="AB1271" s="207"/>
      <c r="AC1271" s="207"/>
      <c r="AD1271" s="208"/>
      <c r="AE1271" s="209"/>
      <c r="AF1271" s="210"/>
      <c r="AG1271" s="210"/>
      <c r="AH1271" s="210"/>
      <c r="AI1271" s="205"/>
      <c r="AJ1271" s="206"/>
      <c r="AK1271" s="207"/>
      <c r="AL1271" s="207"/>
      <c r="AM1271" s="208"/>
      <c r="AN1271" s="209"/>
      <c r="AO1271" s="210"/>
      <c r="AP1271" s="210"/>
      <c r="AQ1271" s="210"/>
      <c r="AR1271" s="205"/>
      <c r="AS1271" s="206"/>
      <c r="AT1271" s="207"/>
      <c r="AU1271" s="221"/>
      <c r="AV1271" s="80"/>
      <c r="AW1271" s="52"/>
      <c r="AX1271" s="69"/>
      <c r="AY1271" s="69"/>
      <c r="AZ1271" s="69"/>
      <c r="BA1271" s="107"/>
      <c r="BB1271" s="2"/>
      <c r="BC1271" s="15"/>
      <c r="BD1271" s="15"/>
      <c r="BE1271" s="80"/>
      <c r="BF1271" s="52"/>
      <c r="BG1271" s="69"/>
      <c r="BH1271" s="69"/>
      <c r="BI1271" s="69"/>
      <c r="BJ1271" s="107"/>
      <c r="BK1271" s="2"/>
      <c r="BL1271" s="15"/>
      <c r="BM1271" s="15"/>
      <c r="BN1271" s="80"/>
      <c r="BO1271" s="52"/>
      <c r="BP1271" s="69"/>
      <c r="BQ1271" s="69"/>
      <c r="BR1271" s="69"/>
      <c r="BS1271" s="107"/>
      <c r="BT1271" s="2"/>
      <c r="BU1271" s="15"/>
      <c r="BV1271" s="15"/>
      <c r="BW1271" s="80"/>
      <c r="BX1271" s="52"/>
      <c r="BY1271" s="69"/>
      <c r="BZ1271" s="69"/>
      <c r="CA1271" s="69"/>
      <c r="CB1271" s="107"/>
      <c r="CC1271" s="2"/>
      <c r="CD1271" s="15"/>
      <c r="CE1271" s="15"/>
      <c r="CF1271" s="80"/>
      <c r="CG1271" s="52"/>
      <c r="CH1271" s="69"/>
      <c r="CI1271" s="69"/>
      <c r="CJ1271" s="69"/>
      <c r="CK1271" s="107"/>
      <c r="CL1271" s="2"/>
      <c r="CM1271" s="15"/>
      <c r="CN1271" s="15"/>
      <c r="CO1271" s="80"/>
      <c r="CP1271" s="52"/>
      <c r="CQ1271" s="69"/>
      <c r="CR1271" s="69"/>
      <c r="CS1271" s="69"/>
      <c r="CT1271" s="107"/>
      <c r="CU1271" s="2"/>
      <c r="CV1271" s="15"/>
      <c r="CW1271" s="15"/>
      <c r="CX1271" s="80"/>
      <c r="CY1271" s="52"/>
      <c r="CZ1271" s="69"/>
      <c r="DA1271" s="69"/>
      <c r="DB1271" s="69"/>
      <c r="DC1271" s="107"/>
      <c r="DD1271" s="2"/>
      <c r="DE1271" s="15"/>
      <c r="DF1271" s="15"/>
      <c r="DG1271" s="80"/>
      <c r="DH1271" s="52"/>
      <c r="DI1271" s="69"/>
      <c r="DJ1271" s="69"/>
      <c r="DK1271" s="69"/>
      <c r="DL1271" s="107"/>
      <c r="DM1271" s="2"/>
      <c r="DN1271" s="15"/>
      <c r="DO1271" s="15"/>
      <c r="DP1271" s="80"/>
      <c r="DQ1271" s="52"/>
      <c r="DR1271" s="69"/>
      <c r="DS1271" s="69"/>
      <c r="DT1271" s="69"/>
      <c r="DU1271" s="107"/>
      <c r="DV1271" s="2"/>
      <c r="DW1271" s="15"/>
      <c r="DX1271" s="15"/>
      <c r="DY1271" s="80"/>
      <c r="DZ1271" s="52"/>
      <c r="EA1271" s="69"/>
      <c r="EB1271" s="69"/>
      <c r="EC1271" s="69"/>
      <c r="ED1271" s="107"/>
      <c r="EE1271" s="2"/>
      <c r="EF1271" s="15"/>
      <c r="EG1271" s="15"/>
      <c r="EH1271" s="80"/>
      <c r="EI1271" s="52"/>
      <c r="EJ1271" s="69"/>
      <c r="EK1271" s="69"/>
      <c r="EL1271" s="69"/>
      <c r="EM1271" s="107"/>
      <c r="EN1271" s="2"/>
      <c r="EO1271" s="15"/>
      <c r="EP1271" s="15"/>
      <c r="EQ1271" s="80"/>
      <c r="ER1271" s="52"/>
      <c r="ES1271" s="69"/>
      <c r="ET1271" s="69"/>
      <c r="EU1271" s="69"/>
      <c r="EV1271" s="107"/>
      <c r="EW1271" s="2"/>
      <c r="EX1271" s="15"/>
      <c r="EY1271" s="15"/>
      <c r="EZ1271" s="80"/>
      <c r="FA1271" s="52"/>
      <c r="FB1271" s="69"/>
      <c r="FC1271" s="69"/>
      <c r="FD1271" s="69"/>
      <c r="FE1271" s="107"/>
      <c r="FF1271" s="2"/>
      <c r="FG1271" s="15"/>
      <c r="FH1271" s="15"/>
      <c r="FI1271" s="80"/>
      <c r="FJ1271" s="52"/>
      <c r="FK1271" s="69"/>
      <c r="FL1271" s="69"/>
      <c r="FM1271" s="69"/>
      <c r="FN1271" s="107"/>
      <c r="FO1271" s="2"/>
      <c r="FP1271" s="15"/>
      <c r="FQ1271" s="15"/>
      <c r="FR1271" s="80"/>
      <c r="FS1271" s="52"/>
      <c r="FT1271" s="69"/>
      <c r="FU1271" s="69"/>
      <c r="FV1271" s="69"/>
      <c r="FW1271" s="107"/>
      <c r="FX1271" s="2"/>
      <c r="FY1271" s="15"/>
      <c r="FZ1271" s="15"/>
      <c r="GA1271" s="80"/>
      <c r="GB1271" s="52"/>
      <c r="GC1271" s="69"/>
      <c r="GD1271" s="69"/>
      <c r="GE1271" s="69"/>
      <c r="GF1271" s="107"/>
      <c r="GG1271" s="2"/>
      <c r="GH1271" s="15"/>
      <c r="GI1271" s="15"/>
      <c r="GJ1271" s="80"/>
      <c r="GK1271" s="52"/>
      <c r="GL1271" s="69"/>
      <c r="GM1271" s="69"/>
      <c r="GN1271" s="69"/>
      <c r="GO1271" s="107"/>
      <c r="GP1271" s="2"/>
      <c r="GQ1271" s="15"/>
      <c r="GR1271" s="15"/>
      <c r="GS1271" s="80"/>
      <c r="GT1271" s="52"/>
      <c r="GU1271" s="69"/>
      <c r="GV1271" s="69"/>
      <c r="GW1271" s="69"/>
      <c r="GX1271" s="107"/>
      <c r="GY1271" s="2"/>
      <c r="GZ1271" s="15"/>
      <c r="HA1271" s="15"/>
      <c r="HB1271" s="80"/>
      <c r="HC1271" s="52"/>
      <c r="HD1271" s="69"/>
      <c r="HE1271" s="69"/>
      <c r="HF1271" s="69"/>
      <c r="HG1271" s="107"/>
      <c r="HH1271" s="2"/>
      <c r="HI1271" s="15"/>
      <c r="HJ1271" s="15"/>
      <c r="HK1271" s="80"/>
      <c r="HL1271" s="52"/>
      <c r="HM1271" s="69"/>
      <c r="HN1271" s="69"/>
      <c r="HO1271" s="69"/>
      <c r="HP1271" s="107"/>
      <c r="HQ1271" s="2"/>
      <c r="HR1271" s="15"/>
      <c r="HS1271" s="15"/>
      <c r="HT1271" s="80"/>
      <c r="HU1271" s="52"/>
      <c r="HV1271" s="69"/>
      <c r="HW1271" s="69"/>
      <c r="HX1271" s="69"/>
      <c r="HY1271" s="107"/>
      <c r="HZ1271" s="2"/>
      <c r="IA1271" s="15"/>
      <c r="IB1271" s="15"/>
      <c r="IC1271" s="80"/>
      <c r="ID1271" s="52"/>
      <c r="IE1271" s="69"/>
      <c r="IF1271" s="69"/>
      <c r="IG1271" s="69"/>
      <c r="IH1271" s="107"/>
      <c r="II1271" s="2"/>
      <c r="IJ1271" s="15"/>
      <c r="IK1271" s="15"/>
      <c r="IL1271" s="80"/>
      <c r="IM1271" s="52"/>
      <c r="IN1271" s="69"/>
      <c r="IO1271" s="69"/>
      <c r="IP1271" s="69"/>
      <c r="IQ1271" s="107"/>
      <c r="IR1271" s="2"/>
      <c r="IS1271" s="15"/>
      <c r="IT1271" s="15"/>
      <c r="IU1271" s="80"/>
      <c r="IV1271" s="52"/>
      <c r="IW1271" s="69"/>
      <c r="IX1271" s="69"/>
      <c r="IY1271" s="69"/>
      <c r="IZ1271" s="107"/>
      <c r="JA1271" s="2"/>
      <c r="JB1271" s="15"/>
      <c r="JC1271" s="15"/>
      <c r="JD1271" s="80"/>
      <c r="JE1271" s="52"/>
      <c r="JF1271" s="69"/>
      <c r="JG1271" s="69"/>
      <c r="JH1271" s="69"/>
      <c r="JI1271" s="107"/>
      <c r="JJ1271" s="2"/>
      <c r="JK1271" s="15"/>
      <c r="JL1271" s="15"/>
      <c r="JM1271" s="80"/>
      <c r="JN1271" s="52"/>
      <c r="JO1271" s="69"/>
      <c r="JP1271" s="69"/>
      <c r="JQ1271" s="69"/>
      <c r="JR1271" s="107"/>
      <c r="JS1271" s="2"/>
      <c r="JT1271" s="15"/>
      <c r="JU1271" s="15"/>
      <c r="JV1271" s="80"/>
      <c r="JW1271" s="52"/>
      <c r="JX1271" s="69"/>
      <c r="JY1271" s="69"/>
      <c r="JZ1271" s="69"/>
      <c r="KA1271" s="107"/>
      <c r="KB1271" s="2"/>
      <c r="KC1271" s="15"/>
      <c r="KD1271" s="15"/>
      <c r="KE1271" s="80"/>
      <c r="KF1271" s="52"/>
      <c r="KG1271" s="69"/>
      <c r="KH1271" s="69"/>
      <c r="KI1271" s="69"/>
      <c r="KJ1271" s="107"/>
      <c r="KK1271" s="2"/>
      <c r="KL1271" s="15"/>
      <c r="KM1271" s="15"/>
      <c r="KN1271" s="80"/>
      <c r="KO1271" s="52"/>
      <c r="KP1271" s="69"/>
      <c r="KQ1271" s="69"/>
      <c r="KR1271" s="69"/>
      <c r="KS1271" s="107"/>
      <c r="KT1271" s="2"/>
      <c r="KU1271" s="15"/>
      <c r="KV1271" s="15"/>
      <c r="KW1271" s="80"/>
      <c r="KX1271" s="52"/>
      <c r="KY1271" s="69"/>
      <c r="KZ1271" s="69"/>
      <c r="LA1271" s="69"/>
      <c r="LB1271" s="107"/>
      <c r="LC1271" s="2"/>
      <c r="LD1271" s="15"/>
      <c r="LE1271" s="15"/>
      <c r="LF1271" s="80"/>
      <c r="LG1271" s="52"/>
      <c r="LH1271" s="69"/>
      <c r="LI1271" s="69"/>
      <c r="LJ1271" s="69"/>
      <c r="LK1271" s="107"/>
      <c r="LL1271" s="2"/>
      <c r="LM1271" s="15"/>
      <c r="LN1271" s="15"/>
      <c r="LO1271" s="80"/>
      <c r="LP1271" s="52"/>
      <c r="LQ1271" s="69"/>
      <c r="LR1271" s="69"/>
      <c r="LS1271" s="69"/>
      <c r="LT1271" s="107"/>
      <c r="LU1271" s="2"/>
      <c r="LV1271" s="15"/>
      <c r="LW1271" s="15"/>
      <c r="LX1271" s="80"/>
      <c r="LY1271" s="52"/>
      <c r="LZ1271" s="69"/>
      <c r="MA1271" s="69"/>
      <c r="MB1271" s="69"/>
      <c r="MC1271" s="107"/>
      <c r="MD1271" s="2"/>
      <c r="ME1271" s="15"/>
      <c r="MF1271" s="15"/>
      <c r="MG1271" s="80"/>
      <c r="MH1271" s="52"/>
      <c r="MI1271" s="69"/>
      <c r="MJ1271" s="69"/>
      <c r="MK1271" s="69"/>
      <c r="ML1271" s="107"/>
      <c r="MM1271" s="2"/>
      <c r="MN1271" s="15"/>
      <c r="MO1271" s="15"/>
      <c r="MP1271" s="80"/>
      <c r="MQ1271" s="52"/>
      <c r="MR1271" s="69"/>
      <c r="MS1271" s="69"/>
      <c r="MT1271" s="69"/>
      <c r="MU1271" s="107"/>
      <c r="MV1271" s="2"/>
      <c r="MW1271" s="15"/>
      <c r="MX1271" s="15"/>
      <c r="MY1271" s="80"/>
      <c r="MZ1271" s="52"/>
      <c r="NA1271" s="69"/>
      <c r="NB1271" s="69"/>
      <c r="NC1271" s="69"/>
      <c r="ND1271" s="107"/>
      <c r="NE1271" s="2"/>
      <c r="NF1271" s="15"/>
      <c r="NG1271" s="15"/>
      <c r="NH1271" s="80"/>
      <c r="NI1271" s="52"/>
      <c r="NJ1271" s="69"/>
      <c r="NK1271" s="69"/>
      <c r="NL1271" s="69"/>
      <c r="NM1271" s="107"/>
      <c r="NN1271" s="2"/>
      <c r="NO1271" s="15"/>
      <c r="NP1271" s="15"/>
      <c r="NQ1271" s="80"/>
      <c r="NR1271" s="52"/>
      <c r="NS1271" s="69"/>
      <c r="NT1271" s="69"/>
      <c r="NU1271" s="69"/>
      <c r="NV1271" s="107"/>
      <c r="NW1271" s="2"/>
      <c r="NX1271" s="15"/>
      <c r="NY1271" s="15"/>
      <c r="NZ1271" s="80"/>
      <c r="OA1271" s="52"/>
      <c r="OB1271" s="69"/>
      <c r="OC1271" s="69"/>
      <c r="OD1271" s="69"/>
      <c r="OE1271" s="107"/>
      <c r="OF1271" s="2"/>
      <c r="OG1271" s="15"/>
      <c r="OH1271" s="15"/>
      <c r="OI1271" s="80"/>
      <c r="OJ1271" s="52"/>
      <c r="OK1271" s="69"/>
      <c r="OL1271" s="69"/>
      <c r="OM1271" s="69"/>
      <c r="ON1271" s="107"/>
      <c r="OO1271" s="2"/>
      <c r="OP1271" s="15"/>
      <c r="OQ1271" s="15"/>
      <c r="OR1271" s="80"/>
      <c r="OS1271" s="52"/>
      <c r="OT1271" s="69"/>
      <c r="OU1271" s="69"/>
      <c r="OV1271" s="69"/>
      <c r="OW1271" s="107"/>
      <c r="OX1271" s="2"/>
      <c r="OY1271" s="15"/>
      <c r="OZ1271" s="15"/>
      <c r="PA1271" s="80"/>
      <c r="PB1271" s="52"/>
      <c r="PC1271" s="69"/>
      <c r="PD1271" s="69"/>
      <c r="PE1271" s="69"/>
      <c r="PF1271" s="107"/>
      <c r="PG1271" s="2"/>
      <c r="PH1271" s="15"/>
      <c r="PI1271" s="15"/>
      <c r="PJ1271" s="80"/>
      <c r="PK1271" s="52"/>
      <c r="PL1271" s="69"/>
      <c r="PM1271" s="69"/>
      <c r="PN1271" s="69"/>
      <c r="PO1271" s="107"/>
      <c r="PP1271" s="2"/>
      <c r="PQ1271" s="15"/>
      <c r="PR1271" s="15"/>
      <c r="PS1271" s="80"/>
      <c r="PT1271" s="52"/>
      <c r="PU1271" s="69"/>
      <c r="PV1271" s="69"/>
      <c r="PW1271" s="69"/>
      <c r="PX1271" s="107"/>
      <c r="PY1271" s="2"/>
      <c r="PZ1271" s="15"/>
      <c r="QA1271" s="15"/>
      <c r="QB1271" s="80"/>
      <c r="QC1271" s="52"/>
      <c r="QD1271" s="69"/>
      <c r="QE1271" s="69"/>
      <c r="QF1271" s="69"/>
      <c r="QG1271" s="107"/>
      <c r="QH1271" s="2"/>
      <c r="QI1271" s="15"/>
      <c r="QJ1271" s="15"/>
      <c r="QK1271" s="80"/>
      <c r="QL1271" s="52"/>
      <c r="QM1271" s="69"/>
      <c r="QN1271" s="69"/>
      <c r="QO1271" s="69"/>
      <c r="QP1271" s="107"/>
      <c r="QQ1271" s="2"/>
      <c r="QR1271" s="15"/>
      <c r="QS1271" s="15"/>
      <c r="QT1271" s="80"/>
      <c r="QU1271" s="52"/>
      <c r="QV1271" s="69"/>
      <c r="QW1271" s="69"/>
      <c r="QX1271" s="69"/>
      <c r="QY1271" s="107"/>
      <c r="QZ1271" s="2"/>
      <c r="RA1271" s="15"/>
      <c r="RB1271" s="15"/>
      <c r="RC1271" s="80"/>
      <c r="RD1271" s="52"/>
      <c r="RE1271" s="69"/>
      <c r="RF1271" s="69"/>
      <c r="RG1271" s="69"/>
      <c r="RH1271" s="107"/>
      <c r="RI1271" s="2"/>
      <c r="RJ1271" s="15"/>
      <c r="RK1271" s="15"/>
      <c r="RL1271" s="80"/>
      <c r="RM1271" s="52"/>
      <c r="RN1271" s="69"/>
      <c r="RO1271" s="69"/>
      <c r="RP1271" s="69"/>
      <c r="RQ1271" s="107"/>
      <c r="RR1271" s="2"/>
      <c r="RS1271" s="15"/>
      <c r="RT1271" s="15"/>
      <c r="RU1271" s="80"/>
      <c r="RV1271" s="52"/>
      <c r="RW1271" s="69"/>
      <c r="RX1271" s="69"/>
      <c r="RY1271" s="69"/>
      <c r="RZ1271" s="107"/>
      <c r="SA1271" s="2"/>
      <c r="SB1271" s="15"/>
      <c r="SC1271" s="15"/>
      <c r="SD1271" s="80"/>
      <c r="SE1271" s="52"/>
      <c r="SF1271" s="69"/>
      <c r="SG1271" s="69"/>
      <c r="SH1271" s="69"/>
      <c r="SI1271" s="107"/>
      <c r="SJ1271" s="2"/>
      <c r="SK1271" s="15"/>
      <c r="SL1271" s="15"/>
      <c r="SM1271" s="80"/>
      <c r="SN1271" s="52"/>
      <c r="SO1271" s="69"/>
      <c r="SP1271" s="69"/>
      <c r="SQ1271" s="69"/>
      <c r="SR1271" s="107"/>
      <c r="SS1271" s="2"/>
      <c r="ST1271" s="15"/>
      <c r="SU1271" s="15"/>
      <c r="SV1271" s="80"/>
      <c r="SW1271" s="52"/>
      <c r="SX1271" s="69"/>
      <c r="SY1271" s="69"/>
      <c r="SZ1271" s="69"/>
      <c r="TA1271" s="107"/>
      <c r="TB1271" s="2"/>
      <c r="TC1271" s="15"/>
      <c r="TD1271" s="15"/>
      <c r="TE1271" s="80"/>
      <c r="TF1271" s="52"/>
      <c r="TG1271" s="69"/>
      <c r="TH1271" s="69"/>
      <c r="TI1271" s="69"/>
      <c r="TJ1271" s="107"/>
      <c r="TK1271" s="2"/>
      <c r="TL1271" s="15"/>
      <c r="TM1271" s="15"/>
      <c r="TN1271" s="80"/>
      <c r="TO1271" s="52"/>
      <c r="TP1271" s="69"/>
      <c r="TQ1271" s="69"/>
      <c r="TR1271" s="69"/>
      <c r="TS1271" s="107"/>
      <c r="TT1271" s="2"/>
      <c r="TU1271" s="15"/>
      <c r="TV1271" s="15"/>
      <c r="TW1271" s="80"/>
      <c r="TX1271" s="52"/>
      <c r="TY1271" s="69"/>
      <c r="TZ1271" s="69"/>
      <c r="UA1271" s="69"/>
      <c r="UB1271" s="107"/>
      <c r="UC1271" s="2"/>
      <c r="UD1271" s="15"/>
      <c r="UE1271" s="15"/>
      <c r="UF1271" s="80"/>
      <c r="UG1271" s="52"/>
      <c r="UH1271" s="69"/>
      <c r="UI1271" s="69"/>
      <c r="UJ1271" s="69"/>
      <c r="UK1271" s="107"/>
      <c r="UL1271" s="2"/>
      <c r="UM1271" s="15"/>
      <c r="UN1271" s="15"/>
      <c r="UO1271" s="80"/>
      <c r="UP1271" s="52"/>
      <c r="UQ1271" s="69"/>
      <c r="UR1271" s="69"/>
      <c r="US1271" s="69"/>
      <c r="UT1271" s="107"/>
      <c r="UU1271" s="2"/>
      <c r="UV1271" s="15"/>
      <c r="UW1271" s="15"/>
      <c r="UX1271" s="80"/>
      <c r="UY1271" s="52"/>
      <c r="UZ1271" s="69"/>
      <c r="VA1271" s="69"/>
      <c r="VB1271" s="69"/>
      <c r="VC1271" s="107"/>
      <c r="VD1271" s="2"/>
      <c r="VE1271" s="15"/>
      <c r="VF1271" s="15"/>
      <c r="VG1271" s="80"/>
      <c r="VH1271" s="52"/>
      <c r="VI1271" s="69"/>
      <c r="VJ1271" s="69"/>
      <c r="VK1271" s="69"/>
      <c r="VL1271" s="107"/>
      <c r="VM1271" s="2"/>
      <c r="VN1271" s="15"/>
      <c r="VO1271" s="15"/>
      <c r="VP1271" s="80"/>
      <c r="VQ1271" s="52"/>
      <c r="VR1271" s="69"/>
      <c r="VS1271" s="69"/>
      <c r="VT1271" s="69"/>
      <c r="VU1271" s="107"/>
      <c r="VV1271" s="2"/>
      <c r="VW1271" s="15"/>
      <c r="VX1271" s="15"/>
      <c r="VY1271" s="80"/>
      <c r="VZ1271" s="52"/>
      <c r="WA1271" s="69"/>
      <c r="WB1271" s="69"/>
      <c r="WC1271" s="69"/>
      <c r="WD1271" s="107"/>
      <c r="WE1271" s="2"/>
      <c r="WF1271" s="15"/>
      <c r="WG1271" s="15"/>
      <c r="WH1271" s="80"/>
      <c r="WI1271" s="52"/>
      <c r="WJ1271" s="69"/>
      <c r="WK1271" s="69"/>
      <c r="WL1271" s="69"/>
      <c r="WM1271" s="107"/>
      <c r="WN1271" s="2"/>
      <c r="WO1271" s="15"/>
      <c r="WP1271" s="15"/>
      <c r="WQ1271" s="80"/>
      <c r="WR1271" s="52"/>
      <c r="WS1271" s="69"/>
      <c r="WT1271" s="69"/>
      <c r="WU1271" s="69"/>
      <c r="WV1271" s="107"/>
      <c r="WW1271" s="2"/>
      <c r="WX1271" s="15"/>
      <c r="WY1271" s="15"/>
      <c r="WZ1271" s="80"/>
      <c r="XA1271" s="52"/>
      <c r="XB1271" s="69"/>
      <c r="XC1271" s="69"/>
      <c r="XD1271" s="69"/>
      <c r="XE1271" s="107"/>
      <c r="XF1271" s="2"/>
      <c r="XG1271" s="15"/>
      <c r="XH1271" s="15"/>
      <c r="XI1271" s="80"/>
      <c r="XJ1271" s="52"/>
      <c r="XK1271" s="69"/>
      <c r="XL1271" s="69"/>
      <c r="XM1271" s="69"/>
      <c r="XN1271" s="107"/>
      <c r="XO1271" s="2"/>
      <c r="XP1271" s="15"/>
      <c r="XQ1271" s="15"/>
      <c r="XR1271" s="80"/>
      <c r="XS1271" s="52"/>
      <c r="XT1271" s="69"/>
      <c r="XU1271" s="69"/>
      <c r="XV1271" s="69"/>
      <c r="XW1271" s="107"/>
      <c r="XX1271" s="2"/>
      <c r="XY1271" s="15"/>
      <c r="XZ1271" s="15"/>
      <c r="YA1271" s="80"/>
      <c r="YB1271" s="52"/>
      <c r="YC1271" s="69"/>
      <c r="YD1271" s="69"/>
      <c r="YE1271" s="69"/>
      <c r="YF1271" s="107"/>
      <c r="YG1271" s="2"/>
      <c r="YH1271" s="15"/>
      <c r="YI1271" s="15"/>
      <c r="YJ1271" s="80"/>
      <c r="YK1271" s="52"/>
      <c r="YL1271" s="69"/>
      <c r="YM1271" s="69"/>
      <c r="YN1271" s="69"/>
      <c r="YO1271" s="107"/>
      <c r="YP1271" s="2"/>
      <c r="YQ1271" s="15"/>
      <c r="YR1271" s="15"/>
      <c r="YS1271" s="80"/>
      <c r="YT1271" s="52"/>
      <c r="YU1271" s="69"/>
      <c r="YV1271" s="69"/>
      <c r="YW1271" s="69"/>
      <c r="YX1271" s="107"/>
      <c r="YY1271" s="2"/>
      <c r="YZ1271" s="15"/>
      <c r="ZA1271" s="15"/>
      <c r="ZB1271" s="80"/>
      <c r="ZC1271" s="52"/>
      <c r="ZD1271" s="69"/>
      <c r="ZE1271" s="69"/>
      <c r="ZF1271" s="69"/>
      <c r="ZG1271" s="107"/>
      <c r="ZH1271" s="2"/>
      <c r="ZI1271" s="15"/>
      <c r="ZJ1271" s="15"/>
      <c r="ZK1271" s="80"/>
      <c r="ZL1271" s="52"/>
      <c r="ZM1271" s="69"/>
      <c r="ZN1271" s="69"/>
      <c r="ZO1271" s="69"/>
      <c r="ZP1271" s="107"/>
      <c r="ZQ1271" s="2"/>
      <c r="ZR1271" s="15"/>
      <c r="ZS1271" s="15"/>
      <c r="ZT1271" s="80"/>
      <c r="ZU1271" s="52"/>
      <c r="ZV1271" s="69"/>
      <c r="ZW1271" s="69"/>
      <c r="ZX1271" s="69"/>
      <c r="ZY1271" s="107"/>
      <c r="ZZ1271" s="2"/>
      <c r="AAA1271" s="15"/>
      <c r="AAB1271" s="15"/>
      <c r="AAC1271" s="80"/>
      <c r="AAD1271" s="52"/>
      <c r="AAE1271" s="69"/>
      <c r="AAF1271" s="69"/>
      <c r="AAG1271" s="69"/>
      <c r="AAH1271" s="107"/>
      <c r="AAI1271" s="2"/>
      <c r="AAJ1271" s="15"/>
      <c r="AAK1271" s="15"/>
      <c r="AAL1271" s="80"/>
      <c r="AAM1271" s="52"/>
      <c r="AAN1271" s="69"/>
      <c r="AAO1271" s="69"/>
      <c r="AAP1271" s="69"/>
      <c r="AAQ1271" s="107"/>
      <c r="AAR1271" s="2"/>
      <c r="AAS1271" s="15"/>
      <c r="AAT1271" s="15"/>
      <c r="AAU1271" s="80"/>
      <c r="AAV1271" s="52"/>
      <c r="AAW1271" s="69"/>
      <c r="AAX1271" s="69"/>
      <c r="AAY1271" s="69"/>
      <c r="AAZ1271" s="107"/>
      <c r="ABA1271" s="2"/>
      <c r="ABB1271" s="15"/>
      <c r="ABC1271" s="15"/>
      <c r="ABD1271" s="80"/>
      <c r="ABE1271" s="52"/>
      <c r="ABF1271" s="69"/>
      <c r="ABG1271" s="69"/>
      <c r="ABH1271" s="69"/>
      <c r="ABI1271" s="107"/>
      <c r="ABJ1271" s="2"/>
      <c r="ABK1271" s="15"/>
      <c r="ABL1271" s="15"/>
      <c r="ABM1271" s="80"/>
      <c r="ABN1271" s="52"/>
      <c r="ABO1271" s="69"/>
      <c r="ABP1271" s="69"/>
      <c r="ABQ1271" s="69"/>
      <c r="ABR1271" s="107"/>
      <c r="ABS1271" s="2"/>
      <c r="ABT1271" s="15"/>
      <c r="ABU1271" s="15"/>
      <c r="ABV1271" s="80"/>
      <c r="ABW1271" s="52"/>
      <c r="ABX1271" s="69"/>
      <c r="ABY1271" s="69"/>
      <c r="ABZ1271" s="69"/>
      <c r="ACA1271" s="107"/>
      <c r="ACB1271" s="2"/>
      <c r="ACC1271" s="15"/>
      <c r="ACD1271" s="15"/>
      <c r="ACE1271" s="80"/>
      <c r="ACF1271" s="52"/>
      <c r="ACG1271" s="69"/>
      <c r="ACH1271" s="69"/>
      <c r="ACI1271" s="69"/>
      <c r="ACJ1271" s="107"/>
      <c r="ACK1271" s="2"/>
      <c r="ACL1271" s="15"/>
      <c r="ACM1271" s="15"/>
      <c r="ACN1271" s="80"/>
      <c r="ACO1271" s="52"/>
      <c r="ACP1271" s="69"/>
      <c r="ACQ1271" s="69"/>
      <c r="ACR1271" s="69"/>
      <c r="ACS1271" s="107"/>
      <c r="ACT1271" s="2"/>
      <c r="ACU1271" s="15"/>
      <c r="ACV1271" s="15"/>
      <c r="ACW1271" s="80"/>
      <c r="ACX1271" s="52"/>
      <c r="ACY1271" s="69"/>
      <c r="ACZ1271" s="69"/>
      <c r="ADA1271" s="69"/>
      <c r="ADB1271" s="107"/>
      <c r="ADC1271" s="2"/>
      <c r="ADD1271" s="15"/>
      <c r="ADE1271" s="15"/>
      <c r="ADF1271" s="80"/>
      <c r="ADG1271" s="52"/>
      <c r="ADH1271" s="69"/>
      <c r="ADI1271" s="69"/>
      <c r="ADJ1271" s="69"/>
      <c r="ADK1271" s="107"/>
      <c r="ADL1271" s="2"/>
      <c r="ADM1271" s="15"/>
      <c r="ADN1271" s="15"/>
      <c r="ADO1271" s="80"/>
      <c r="ADP1271" s="52"/>
      <c r="ADQ1271" s="69"/>
      <c r="ADR1271" s="69"/>
      <c r="ADS1271" s="69"/>
      <c r="ADT1271" s="107"/>
      <c r="ADU1271" s="2"/>
      <c r="ADV1271" s="15"/>
      <c r="ADW1271" s="15"/>
      <c r="ADX1271" s="80"/>
      <c r="ADY1271" s="52"/>
      <c r="ADZ1271" s="69"/>
      <c r="AEA1271" s="69"/>
      <c r="AEB1271" s="69"/>
      <c r="AEC1271" s="107"/>
      <c r="AED1271" s="2"/>
      <c r="AEE1271" s="15"/>
      <c r="AEF1271" s="15"/>
      <c r="AEG1271" s="80"/>
      <c r="AEH1271" s="52"/>
      <c r="AEI1271" s="69"/>
      <c r="AEJ1271" s="69"/>
      <c r="AEK1271" s="69"/>
      <c r="AEL1271" s="107"/>
      <c r="AEM1271" s="2"/>
      <c r="AEN1271" s="15"/>
      <c r="AEO1271" s="15"/>
      <c r="AEP1271" s="80"/>
      <c r="AEQ1271" s="52"/>
      <c r="AER1271" s="69"/>
      <c r="AES1271" s="69"/>
      <c r="AET1271" s="69"/>
      <c r="AEU1271" s="107"/>
      <c r="AEV1271" s="2"/>
      <c r="AEW1271" s="15"/>
      <c r="AEX1271" s="15"/>
      <c r="AEY1271" s="80"/>
      <c r="AEZ1271" s="52"/>
      <c r="AFA1271" s="69"/>
      <c r="AFB1271" s="69"/>
      <c r="AFC1271" s="69"/>
      <c r="AFD1271" s="107"/>
      <c r="AFE1271" s="2"/>
      <c r="AFF1271" s="15"/>
      <c r="AFG1271" s="15"/>
      <c r="AFH1271" s="80"/>
      <c r="AFI1271" s="52"/>
      <c r="AFJ1271" s="69"/>
      <c r="AFK1271" s="69"/>
      <c r="AFL1271" s="69"/>
      <c r="AFM1271" s="107"/>
      <c r="AFN1271" s="2"/>
      <c r="AFO1271" s="15"/>
      <c r="AFP1271" s="15"/>
      <c r="AFQ1271" s="80"/>
      <c r="AFR1271" s="52"/>
      <c r="AFS1271" s="69"/>
      <c r="AFT1271" s="69"/>
      <c r="AFU1271" s="69"/>
      <c r="AFV1271" s="107"/>
      <c r="AFW1271" s="2"/>
      <c r="AFX1271" s="15"/>
      <c r="AFY1271" s="15"/>
      <c r="AFZ1271" s="80"/>
      <c r="AGA1271" s="52"/>
      <c r="AGB1271" s="69"/>
      <c r="AGC1271" s="69"/>
      <c r="AGD1271" s="69"/>
      <c r="AGE1271" s="107"/>
      <c r="AGF1271" s="2"/>
      <c r="AGG1271" s="15"/>
      <c r="AGH1271" s="15"/>
      <c r="AGI1271" s="80"/>
      <c r="AGJ1271" s="52"/>
      <c r="AGK1271" s="69"/>
      <c r="AGL1271" s="69"/>
      <c r="AGM1271" s="69"/>
      <c r="AGN1271" s="107"/>
      <c r="AGO1271" s="2"/>
      <c r="AGP1271" s="15"/>
      <c r="AGQ1271" s="15"/>
      <c r="AGR1271" s="80"/>
      <c r="AGS1271" s="52"/>
      <c r="AGT1271" s="69"/>
      <c r="AGU1271" s="69"/>
      <c r="AGV1271" s="69"/>
      <c r="AGW1271" s="107"/>
      <c r="AGX1271" s="2"/>
      <c r="AGY1271" s="15"/>
      <c r="AGZ1271" s="15"/>
      <c r="AHA1271" s="80"/>
      <c r="AHB1271" s="52"/>
      <c r="AHC1271" s="69"/>
      <c r="AHD1271" s="69"/>
      <c r="AHE1271" s="69"/>
      <c r="AHF1271" s="107"/>
      <c r="AHG1271" s="2"/>
      <c r="AHH1271" s="15"/>
      <c r="AHI1271" s="15"/>
      <c r="AHJ1271" s="80"/>
      <c r="AHK1271" s="52"/>
      <c r="AHL1271" s="69"/>
      <c r="AHM1271" s="69"/>
      <c r="AHN1271" s="69"/>
      <c r="AHO1271" s="107"/>
      <c r="AHP1271" s="2"/>
      <c r="AHQ1271" s="15"/>
      <c r="AHR1271" s="15"/>
      <c r="AHS1271" s="80"/>
      <c r="AHT1271" s="52"/>
      <c r="AHU1271" s="69"/>
      <c r="AHV1271" s="69"/>
      <c r="AHW1271" s="69"/>
      <c r="AHX1271" s="107"/>
      <c r="AHY1271" s="2"/>
      <c r="AHZ1271" s="15"/>
      <c r="AIA1271" s="15"/>
      <c r="AIB1271" s="80"/>
      <c r="AIC1271" s="52"/>
      <c r="AID1271" s="69"/>
      <c r="AIE1271" s="69"/>
      <c r="AIF1271" s="69"/>
      <c r="AIG1271" s="107"/>
      <c r="AIH1271" s="2"/>
      <c r="AII1271" s="15"/>
      <c r="AIJ1271" s="15"/>
      <c r="AIK1271" s="80"/>
      <c r="AIL1271" s="52"/>
      <c r="AIM1271" s="69"/>
      <c r="AIN1271" s="69"/>
      <c r="AIO1271" s="69"/>
      <c r="AIP1271" s="107"/>
      <c r="AIQ1271" s="2"/>
      <c r="AIR1271" s="15"/>
      <c r="AIS1271" s="15"/>
      <c r="AIT1271" s="80"/>
      <c r="AIU1271" s="52"/>
      <c r="AIV1271" s="69"/>
      <c r="AIW1271" s="69"/>
      <c r="AIX1271" s="69"/>
      <c r="AIY1271" s="107"/>
      <c r="AIZ1271" s="2"/>
      <c r="AJA1271" s="15"/>
      <c r="AJB1271" s="15"/>
      <c r="AJC1271" s="80"/>
      <c r="AJD1271" s="52"/>
      <c r="AJE1271" s="69"/>
      <c r="AJF1271" s="69"/>
      <c r="AJG1271" s="69"/>
      <c r="AJH1271" s="107"/>
      <c r="AJI1271" s="2"/>
      <c r="AJJ1271" s="15"/>
      <c r="AJK1271" s="15"/>
      <c r="AJL1271" s="80"/>
      <c r="AJM1271" s="52"/>
      <c r="AJN1271" s="69"/>
      <c r="AJO1271" s="69"/>
      <c r="AJP1271" s="69"/>
      <c r="AJQ1271" s="107"/>
      <c r="AJR1271" s="2"/>
      <c r="AJS1271" s="15"/>
      <c r="AJT1271" s="15"/>
      <c r="AJU1271" s="80"/>
      <c r="AJV1271" s="52"/>
      <c r="AJW1271" s="69"/>
      <c r="AJX1271" s="69"/>
      <c r="AJY1271" s="69"/>
      <c r="AJZ1271" s="107"/>
      <c r="AKA1271" s="2"/>
      <c r="AKB1271" s="15"/>
      <c r="AKC1271" s="15"/>
      <c r="AKD1271" s="80"/>
      <c r="AKE1271" s="52"/>
      <c r="AKF1271" s="69"/>
      <c r="AKG1271" s="69"/>
      <c r="AKH1271" s="69"/>
      <c r="AKI1271" s="107"/>
      <c r="AKJ1271" s="2"/>
      <c r="AKK1271" s="15"/>
      <c r="AKL1271" s="15"/>
      <c r="AKM1271" s="80"/>
      <c r="AKN1271" s="52"/>
      <c r="AKO1271" s="69"/>
      <c r="AKP1271" s="69"/>
      <c r="AKQ1271" s="69"/>
      <c r="AKR1271" s="107"/>
      <c r="AKS1271" s="2"/>
      <c r="AKT1271" s="15"/>
      <c r="AKU1271" s="15"/>
      <c r="AKV1271" s="80"/>
      <c r="AKW1271" s="52"/>
      <c r="AKX1271" s="69"/>
      <c r="AKY1271" s="69"/>
      <c r="AKZ1271" s="69"/>
      <c r="ALA1271" s="107"/>
      <c r="ALB1271" s="2"/>
      <c r="ALC1271" s="15"/>
      <c r="ALD1271" s="15"/>
      <c r="ALE1271" s="80"/>
      <c r="ALF1271" s="52"/>
      <c r="ALG1271" s="69"/>
      <c r="ALH1271" s="69"/>
      <c r="ALI1271" s="69"/>
      <c r="ALJ1271" s="107"/>
      <c r="ALK1271" s="2"/>
      <c r="ALL1271" s="15"/>
      <c r="ALM1271" s="15"/>
      <c r="ALN1271" s="80"/>
      <c r="ALO1271" s="52"/>
      <c r="ALP1271" s="69"/>
      <c r="ALQ1271" s="69"/>
      <c r="ALR1271" s="69"/>
      <c r="ALS1271" s="107"/>
      <c r="ALT1271" s="2"/>
      <c r="ALU1271" s="15"/>
      <c r="ALV1271" s="15"/>
      <c r="ALW1271" s="80"/>
      <c r="ALX1271" s="52"/>
      <c r="ALY1271" s="69"/>
      <c r="ALZ1271" s="69"/>
      <c r="AMA1271" s="69"/>
      <c r="AMB1271" s="107"/>
      <c r="AMC1271" s="2"/>
      <c r="AMD1271" s="15"/>
      <c r="AME1271" s="15"/>
      <c r="AMF1271" s="80"/>
      <c r="AMG1271" s="52"/>
      <c r="AMH1271" s="69"/>
      <c r="AMI1271" s="69"/>
      <c r="AMJ1271" s="69"/>
      <c r="AMK1271" s="107"/>
      <c r="AML1271" s="2"/>
      <c r="AMM1271" s="15"/>
      <c r="AMN1271" s="15"/>
      <c r="AMO1271" s="80"/>
      <c r="AMP1271" s="52"/>
      <c r="AMQ1271" s="69"/>
      <c r="AMR1271" s="69"/>
      <c r="AMS1271" s="69"/>
      <c r="AMT1271" s="107"/>
      <c r="AMU1271" s="2"/>
      <c r="AMV1271" s="15"/>
      <c r="AMW1271" s="15"/>
      <c r="AMX1271" s="80"/>
      <c r="AMY1271" s="52"/>
      <c r="AMZ1271" s="69"/>
      <c r="ANA1271" s="69"/>
      <c r="ANB1271" s="69"/>
      <c r="ANC1271" s="107"/>
      <c r="AND1271" s="2"/>
      <c r="ANE1271" s="15"/>
      <c r="ANF1271" s="15"/>
      <c r="ANG1271" s="80"/>
      <c r="ANH1271" s="52"/>
      <c r="ANI1271" s="69"/>
      <c r="ANJ1271" s="69"/>
      <c r="ANK1271" s="69"/>
      <c r="ANL1271" s="107"/>
      <c r="ANM1271" s="2"/>
      <c r="ANN1271" s="15"/>
      <c r="ANO1271" s="15"/>
      <c r="ANP1271" s="80"/>
      <c r="ANQ1271" s="52"/>
      <c r="ANR1271" s="69"/>
      <c r="ANS1271" s="69"/>
      <c r="ANT1271" s="69"/>
      <c r="ANU1271" s="107"/>
      <c r="ANV1271" s="2"/>
      <c r="ANW1271" s="15"/>
      <c r="ANX1271" s="15"/>
      <c r="ANY1271" s="80"/>
      <c r="ANZ1271" s="52"/>
      <c r="AOA1271" s="69"/>
      <c r="AOB1271" s="69"/>
      <c r="AOC1271" s="69"/>
      <c r="AOD1271" s="107"/>
      <c r="AOE1271" s="2"/>
      <c r="AOF1271" s="15"/>
      <c r="AOG1271" s="15"/>
      <c r="AOH1271" s="80"/>
      <c r="AOI1271" s="52"/>
      <c r="AOJ1271" s="69"/>
      <c r="AOK1271" s="69"/>
      <c r="AOL1271" s="69"/>
      <c r="AOM1271" s="107"/>
      <c r="AON1271" s="2"/>
      <c r="AOO1271" s="15"/>
      <c r="AOP1271" s="15"/>
      <c r="AOQ1271" s="80"/>
      <c r="AOR1271" s="52"/>
      <c r="AOS1271" s="69"/>
      <c r="AOT1271" s="69"/>
      <c r="AOU1271" s="69"/>
      <c r="AOV1271" s="107"/>
      <c r="AOW1271" s="2"/>
      <c r="AOX1271" s="15"/>
      <c r="AOY1271" s="15"/>
      <c r="AOZ1271" s="80"/>
      <c r="APA1271" s="52"/>
      <c r="APB1271" s="69"/>
      <c r="APC1271" s="69"/>
      <c r="APD1271" s="69"/>
      <c r="APE1271" s="107"/>
      <c r="APF1271" s="2"/>
      <c r="APG1271" s="15"/>
      <c r="APH1271" s="15"/>
      <c r="API1271" s="80"/>
      <c r="APJ1271" s="52"/>
      <c r="APK1271" s="69"/>
      <c r="APL1271" s="69"/>
      <c r="APM1271" s="69"/>
      <c r="APN1271" s="107"/>
      <c r="APO1271" s="2"/>
      <c r="APP1271" s="15"/>
      <c r="APQ1271" s="15"/>
      <c r="APR1271" s="80"/>
      <c r="APS1271" s="52"/>
      <c r="APT1271" s="69"/>
      <c r="APU1271" s="69"/>
      <c r="APV1271" s="69"/>
      <c r="APW1271" s="107"/>
      <c r="APX1271" s="2"/>
      <c r="APY1271" s="15"/>
      <c r="APZ1271" s="15"/>
      <c r="AQA1271" s="80"/>
      <c r="AQB1271" s="52"/>
      <c r="AQC1271" s="69"/>
      <c r="AQD1271" s="69"/>
      <c r="AQE1271" s="69"/>
      <c r="AQF1271" s="107"/>
      <c r="AQG1271" s="2"/>
      <c r="AQH1271" s="15"/>
      <c r="AQI1271" s="15"/>
      <c r="AQJ1271" s="80"/>
      <c r="AQK1271" s="52"/>
      <c r="AQL1271" s="69"/>
      <c r="AQM1271" s="69"/>
      <c r="AQN1271" s="69"/>
      <c r="AQO1271" s="107"/>
      <c r="AQP1271" s="2"/>
      <c r="AQQ1271" s="15"/>
      <c r="AQR1271" s="15"/>
      <c r="AQS1271" s="80"/>
      <c r="AQT1271" s="52"/>
      <c r="AQU1271" s="69"/>
      <c r="AQV1271" s="69"/>
      <c r="AQW1271" s="69"/>
      <c r="AQX1271" s="107"/>
      <c r="AQY1271" s="2"/>
      <c r="AQZ1271" s="15"/>
      <c r="ARA1271" s="15"/>
      <c r="ARB1271" s="80"/>
      <c r="ARC1271" s="52"/>
      <c r="ARD1271" s="69"/>
      <c r="ARE1271" s="69"/>
      <c r="ARF1271" s="69"/>
      <c r="ARG1271" s="107"/>
      <c r="ARH1271" s="2"/>
      <c r="ARI1271" s="15"/>
      <c r="ARJ1271" s="15"/>
      <c r="ARK1271" s="80"/>
      <c r="ARL1271" s="52"/>
      <c r="ARM1271" s="69"/>
      <c r="ARN1271" s="69"/>
      <c r="ARO1271" s="69"/>
      <c r="ARP1271" s="107"/>
      <c r="ARQ1271" s="2"/>
      <c r="ARR1271" s="15"/>
      <c r="ARS1271" s="15"/>
      <c r="ART1271" s="80"/>
      <c r="ARU1271" s="52"/>
      <c r="ARV1271" s="69"/>
      <c r="ARW1271" s="69"/>
      <c r="ARX1271" s="69"/>
      <c r="ARY1271" s="107"/>
      <c r="ARZ1271" s="2"/>
      <c r="ASA1271" s="15"/>
      <c r="ASB1271" s="15"/>
      <c r="ASC1271" s="80"/>
      <c r="ASD1271" s="52"/>
      <c r="ASE1271" s="69"/>
      <c r="ASF1271" s="69"/>
      <c r="ASG1271" s="69"/>
      <c r="ASH1271" s="107"/>
      <c r="ASI1271" s="2"/>
      <c r="ASJ1271" s="15"/>
      <c r="ASK1271" s="15"/>
      <c r="ASL1271" s="80"/>
      <c r="ASM1271" s="52"/>
      <c r="ASN1271" s="69"/>
      <c r="ASO1271" s="69"/>
      <c r="ASP1271" s="69"/>
      <c r="ASQ1271" s="107"/>
      <c r="ASR1271" s="2"/>
      <c r="ASS1271" s="15"/>
      <c r="AST1271" s="15"/>
      <c r="ASU1271" s="80"/>
      <c r="ASV1271" s="52"/>
      <c r="ASW1271" s="69"/>
      <c r="ASX1271" s="69"/>
      <c r="ASY1271" s="69"/>
      <c r="ASZ1271" s="107"/>
      <c r="ATA1271" s="2"/>
      <c r="ATB1271" s="15"/>
      <c r="ATC1271" s="15"/>
      <c r="ATD1271" s="80"/>
      <c r="ATE1271" s="52"/>
      <c r="ATF1271" s="69"/>
      <c r="ATG1271" s="69"/>
      <c r="ATH1271" s="69"/>
      <c r="ATI1271" s="107"/>
      <c r="ATJ1271" s="2"/>
      <c r="ATK1271" s="15"/>
      <c r="ATL1271" s="15"/>
      <c r="ATM1271" s="80"/>
      <c r="ATN1271" s="52"/>
      <c r="ATO1271" s="69"/>
      <c r="ATP1271" s="69"/>
      <c r="ATQ1271" s="69"/>
      <c r="ATR1271" s="107"/>
      <c r="ATS1271" s="2"/>
      <c r="ATT1271" s="15"/>
      <c r="ATU1271" s="15"/>
      <c r="ATV1271" s="80"/>
      <c r="ATW1271" s="52"/>
      <c r="ATX1271" s="69"/>
      <c r="ATY1271" s="69"/>
      <c r="ATZ1271" s="69"/>
      <c r="AUA1271" s="107"/>
      <c r="AUB1271" s="2"/>
      <c r="AUC1271" s="15"/>
      <c r="AUD1271" s="15"/>
      <c r="AUE1271" s="80"/>
      <c r="AUF1271" s="52"/>
      <c r="AUG1271" s="69"/>
      <c r="AUH1271" s="69"/>
      <c r="AUI1271" s="69"/>
      <c r="AUJ1271" s="107"/>
      <c r="AUK1271" s="2"/>
      <c r="AUL1271" s="15"/>
      <c r="AUM1271" s="15"/>
      <c r="AUN1271" s="80"/>
      <c r="AUO1271" s="52"/>
      <c r="AUP1271" s="69"/>
      <c r="AUQ1271" s="69"/>
      <c r="AUR1271" s="69"/>
      <c r="AUS1271" s="107"/>
      <c r="AUT1271" s="2"/>
      <c r="AUU1271" s="15"/>
      <c r="AUV1271" s="15"/>
      <c r="AUW1271" s="80"/>
      <c r="AUX1271" s="52"/>
      <c r="AUY1271" s="69"/>
      <c r="AUZ1271" s="69"/>
      <c r="AVA1271" s="69"/>
      <c r="AVB1271" s="107"/>
      <c r="AVC1271" s="2"/>
      <c r="AVD1271" s="15"/>
      <c r="AVE1271" s="15"/>
      <c r="AVF1271" s="80"/>
      <c r="AVG1271" s="52"/>
      <c r="AVH1271" s="69"/>
      <c r="AVI1271" s="69"/>
      <c r="AVJ1271" s="69"/>
      <c r="AVK1271" s="107"/>
      <c r="AVL1271" s="2"/>
      <c r="AVM1271" s="15"/>
      <c r="AVN1271" s="15"/>
      <c r="AVO1271" s="80"/>
      <c r="AVP1271" s="52"/>
      <c r="AVQ1271" s="69"/>
      <c r="AVR1271" s="69"/>
      <c r="AVS1271" s="69"/>
      <c r="AVT1271" s="107"/>
      <c r="AVU1271" s="2"/>
      <c r="AVV1271" s="15"/>
      <c r="AVW1271" s="15"/>
      <c r="AVX1271" s="80"/>
      <c r="AVY1271" s="52"/>
      <c r="AVZ1271" s="69"/>
      <c r="AWA1271" s="69"/>
      <c r="AWB1271" s="69"/>
      <c r="AWC1271" s="107"/>
      <c r="AWD1271" s="2"/>
      <c r="AWE1271" s="15"/>
      <c r="AWF1271" s="15"/>
      <c r="AWG1271" s="80"/>
      <c r="AWH1271" s="52"/>
      <c r="AWI1271" s="69"/>
      <c r="AWJ1271" s="69"/>
      <c r="AWK1271" s="69"/>
      <c r="AWL1271" s="107"/>
      <c r="AWM1271" s="2"/>
      <c r="AWN1271" s="15"/>
      <c r="AWO1271" s="15"/>
      <c r="AWP1271" s="80"/>
      <c r="AWQ1271" s="52"/>
      <c r="AWR1271" s="69"/>
      <c r="AWS1271" s="69"/>
      <c r="AWT1271" s="69"/>
      <c r="AWU1271" s="107"/>
      <c r="AWV1271" s="2"/>
      <c r="AWW1271" s="15"/>
      <c r="AWX1271" s="15"/>
      <c r="AWY1271" s="80"/>
      <c r="AWZ1271" s="52"/>
      <c r="AXA1271" s="69"/>
      <c r="AXB1271" s="69"/>
      <c r="AXC1271" s="69"/>
      <c r="AXD1271" s="107"/>
      <c r="AXE1271" s="2"/>
      <c r="AXF1271" s="15"/>
      <c r="AXG1271" s="15"/>
      <c r="AXH1271" s="80"/>
      <c r="AXI1271" s="52"/>
      <c r="AXJ1271" s="69"/>
      <c r="AXK1271" s="69"/>
      <c r="AXL1271" s="69"/>
      <c r="AXM1271" s="107"/>
      <c r="AXN1271" s="2"/>
      <c r="AXO1271" s="15"/>
      <c r="AXP1271" s="15"/>
      <c r="AXQ1271" s="80"/>
      <c r="AXR1271" s="52"/>
      <c r="AXS1271" s="69"/>
      <c r="AXT1271" s="69"/>
      <c r="AXU1271" s="69"/>
      <c r="AXV1271" s="107"/>
      <c r="AXW1271" s="2"/>
      <c r="AXX1271" s="15"/>
      <c r="AXY1271" s="15"/>
      <c r="AXZ1271" s="80"/>
      <c r="AYA1271" s="52"/>
      <c r="AYB1271" s="69"/>
      <c r="AYC1271" s="69"/>
      <c r="AYD1271" s="69"/>
      <c r="AYE1271" s="107"/>
      <c r="AYF1271" s="2"/>
      <c r="AYG1271" s="15"/>
      <c r="AYH1271" s="15"/>
      <c r="AYI1271" s="80"/>
      <c r="AYJ1271" s="52"/>
      <c r="AYK1271" s="69"/>
      <c r="AYL1271" s="69"/>
      <c r="AYM1271" s="69"/>
      <c r="AYN1271" s="107"/>
      <c r="AYO1271" s="2"/>
      <c r="AYP1271" s="15"/>
      <c r="AYQ1271" s="15"/>
      <c r="AYR1271" s="80"/>
      <c r="AYS1271" s="52"/>
      <c r="AYT1271" s="69"/>
      <c r="AYU1271" s="69"/>
      <c r="AYV1271" s="69"/>
      <c r="AYW1271" s="107"/>
      <c r="AYX1271" s="2"/>
      <c r="AYY1271" s="15"/>
      <c r="AYZ1271" s="15"/>
      <c r="AZA1271" s="80"/>
      <c r="AZB1271" s="52"/>
      <c r="AZC1271" s="69"/>
      <c r="AZD1271" s="69"/>
      <c r="AZE1271" s="69"/>
      <c r="AZF1271" s="107"/>
      <c r="AZG1271" s="2"/>
      <c r="AZH1271" s="15"/>
      <c r="AZI1271" s="15"/>
      <c r="AZJ1271" s="80"/>
      <c r="AZK1271" s="52"/>
      <c r="AZL1271" s="69"/>
      <c r="AZM1271" s="69"/>
      <c r="AZN1271" s="69"/>
      <c r="AZO1271" s="107"/>
      <c r="AZP1271" s="2"/>
      <c r="AZQ1271" s="15"/>
      <c r="AZR1271" s="15"/>
      <c r="AZS1271" s="80"/>
      <c r="AZT1271" s="52"/>
      <c r="AZU1271" s="69"/>
      <c r="AZV1271" s="69"/>
      <c r="AZW1271" s="69"/>
      <c r="AZX1271" s="107"/>
      <c r="AZY1271" s="2"/>
      <c r="AZZ1271" s="15"/>
      <c r="BAA1271" s="15"/>
      <c r="BAB1271" s="80"/>
      <c r="BAC1271" s="52"/>
      <c r="BAD1271" s="69"/>
      <c r="BAE1271" s="69"/>
      <c r="BAF1271" s="69"/>
      <c r="BAG1271" s="107"/>
      <c r="BAH1271" s="2"/>
      <c r="BAI1271" s="15"/>
      <c r="BAJ1271" s="15"/>
      <c r="BAK1271" s="80"/>
      <c r="BAL1271" s="52"/>
      <c r="BAM1271" s="69"/>
      <c r="BAN1271" s="69"/>
      <c r="BAO1271" s="69"/>
      <c r="BAP1271" s="107"/>
      <c r="BAQ1271" s="2"/>
      <c r="BAR1271" s="15"/>
      <c r="BAS1271" s="15"/>
      <c r="BAT1271" s="80"/>
      <c r="BAU1271" s="52"/>
      <c r="BAV1271" s="69"/>
      <c r="BAW1271" s="69"/>
      <c r="BAX1271" s="69"/>
      <c r="BAY1271" s="107"/>
      <c r="BAZ1271" s="2"/>
      <c r="BBA1271" s="15"/>
      <c r="BBB1271" s="15"/>
      <c r="BBC1271" s="80"/>
      <c r="BBD1271" s="52"/>
      <c r="BBE1271" s="69"/>
      <c r="BBF1271" s="69"/>
      <c r="BBG1271" s="69"/>
      <c r="BBH1271" s="107"/>
      <c r="BBI1271" s="2"/>
      <c r="BBJ1271" s="15"/>
      <c r="BBK1271" s="15"/>
      <c r="BBL1271" s="80"/>
      <c r="BBM1271" s="52"/>
      <c r="BBN1271" s="69"/>
      <c r="BBO1271" s="69"/>
      <c r="BBP1271" s="69"/>
      <c r="BBQ1271" s="107"/>
      <c r="BBR1271" s="2"/>
      <c r="BBS1271" s="15"/>
      <c r="BBT1271" s="15"/>
      <c r="BBU1271" s="80"/>
      <c r="BBV1271" s="52"/>
      <c r="BBW1271" s="69"/>
      <c r="BBX1271" s="69"/>
      <c r="BBY1271" s="69"/>
      <c r="BBZ1271" s="107"/>
      <c r="BCA1271" s="2"/>
      <c r="BCB1271" s="15"/>
      <c r="BCC1271" s="15"/>
      <c r="BCD1271" s="80"/>
      <c r="BCE1271" s="52"/>
      <c r="BCF1271" s="69"/>
      <c r="BCG1271" s="69"/>
      <c r="BCH1271" s="69"/>
      <c r="BCI1271" s="107"/>
      <c r="BCJ1271" s="2"/>
      <c r="BCK1271" s="15"/>
      <c r="BCL1271" s="15"/>
      <c r="BCM1271" s="80"/>
      <c r="BCN1271" s="52"/>
      <c r="BCO1271" s="69"/>
      <c r="BCP1271" s="69"/>
      <c r="BCQ1271" s="69"/>
      <c r="BCR1271" s="107"/>
      <c r="BCS1271" s="2"/>
      <c r="BCT1271" s="15"/>
      <c r="BCU1271" s="15"/>
      <c r="BCV1271" s="80"/>
      <c r="BCW1271" s="52"/>
      <c r="BCX1271" s="69"/>
      <c r="BCY1271" s="69"/>
      <c r="BCZ1271" s="69"/>
      <c r="BDA1271" s="107"/>
      <c r="BDB1271" s="2"/>
      <c r="BDC1271" s="15"/>
      <c r="BDD1271" s="15"/>
      <c r="BDE1271" s="80"/>
      <c r="BDF1271" s="52"/>
      <c r="BDG1271" s="69"/>
      <c r="BDH1271" s="69"/>
      <c r="BDI1271" s="69"/>
      <c r="BDJ1271" s="107"/>
      <c r="BDK1271" s="2"/>
      <c r="BDL1271" s="15"/>
      <c r="BDM1271" s="15"/>
      <c r="BDN1271" s="80"/>
      <c r="BDO1271" s="52"/>
      <c r="BDP1271" s="69"/>
      <c r="BDQ1271" s="69"/>
      <c r="BDR1271" s="69"/>
      <c r="BDS1271" s="107"/>
      <c r="BDT1271" s="2"/>
      <c r="BDU1271" s="15"/>
      <c r="BDV1271" s="15"/>
      <c r="BDW1271" s="80"/>
      <c r="BDX1271" s="52"/>
      <c r="BDY1271" s="69"/>
      <c r="BDZ1271" s="69"/>
      <c r="BEA1271" s="69"/>
      <c r="BEB1271" s="107"/>
      <c r="BEC1271" s="2"/>
      <c r="BED1271" s="15"/>
      <c r="BEE1271" s="15"/>
      <c r="BEF1271" s="80"/>
      <c r="BEG1271" s="52"/>
      <c r="BEH1271" s="69"/>
      <c r="BEI1271" s="69"/>
      <c r="BEJ1271" s="69"/>
      <c r="BEK1271" s="107"/>
      <c r="BEL1271" s="2"/>
      <c r="BEM1271" s="15"/>
      <c r="BEN1271" s="15"/>
      <c r="BEO1271" s="80"/>
      <c r="BEP1271" s="52"/>
      <c r="BEQ1271" s="69"/>
      <c r="BER1271" s="69"/>
      <c r="BES1271" s="69"/>
      <c r="BET1271" s="107"/>
      <c r="BEU1271" s="2"/>
      <c r="BEV1271" s="15"/>
      <c r="BEW1271" s="15"/>
      <c r="BEX1271" s="80"/>
      <c r="BEY1271" s="52"/>
      <c r="BEZ1271" s="69"/>
      <c r="BFA1271" s="69"/>
      <c r="BFB1271" s="69"/>
      <c r="BFC1271" s="107"/>
      <c r="BFD1271" s="2"/>
      <c r="BFE1271" s="15"/>
      <c r="BFF1271" s="15"/>
      <c r="BFG1271" s="80"/>
      <c r="BFH1271" s="52"/>
      <c r="BFI1271" s="69"/>
      <c r="BFJ1271" s="69"/>
      <c r="BFK1271" s="69"/>
      <c r="BFL1271" s="107"/>
      <c r="BFM1271" s="2"/>
      <c r="BFN1271" s="15"/>
      <c r="BFO1271" s="15"/>
      <c r="BFP1271" s="80"/>
      <c r="BFQ1271" s="52"/>
      <c r="BFR1271" s="69"/>
      <c r="BFS1271" s="69"/>
      <c r="BFT1271" s="69"/>
      <c r="BFU1271" s="107"/>
      <c r="BFV1271" s="2"/>
      <c r="BFW1271" s="15"/>
      <c r="BFX1271" s="15"/>
      <c r="BFY1271" s="80"/>
      <c r="BFZ1271" s="52"/>
      <c r="BGA1271" s="69"/>
      <c r="BGB1271" s="69"/>
      <c r="BGC1271" s="69"/>
      <c r="BGD1271" s="107"/>
      <c r="BGE1271" s="2"/>
      <c r="BGF1271" s="15"/>
      <c r="BGG1271" s="15"/>
      <c r="BGH1271" s="80"/>
      <c r="BGI1271" s="52"/>
      <c r="BGJ1271" s="69"/>
      <c r="BGK1271" s="69"/>
      <c r="BGL1271" s="69"/>
      <c r="BGM1271" s="107"/>
      <c r="BGN1271" s="2"/>
      <c r="BGO1271" s="15"/>
      <c r="BGP1271" s="15"/>
      <c r="BGQ1271" s="80"/>
      <c r="BGR1271" s="52"/>
      <c r="BGS1271" s="69"/>
      <c r="BGT1271" s="69"/>
      <c r="BGU1271" s="69"/>
      <c r="BGV1271" s="107"/>
      <c r="BGW1271" s="2"/>
      <c r="BGX1271" s="15"/>
      <c r="BGY1271" s="15"/>
      <c r="BGZ1271" s="80"/>
      <c r="BHA1271" s="52"/>
      <c r="BHB1271" s="69"/>
      <c r="BHC1271" s="69"/>
      <c r="BHD1271" s="69"/>
      <c r="BHE1271" s="107"/>
      <c r="BHF1271" s="2"/>
      <c r="BHG1271" s="15"/>
      <c r="BHH1271" s="15"/>
      <c r="BHI1271" s="80"/>
      <c r="BHJ1271" s="52"/>
      <c r="BHK1271" s="69"/>
      <c r="BHL1271" s="69"/>
      <c r="BHM1271" s="69"/>
      <c r="BHN1271" s="107"/>
      <c r="BHO1271" s="2"/>
      <c r="BHP1271" s="15"/>
      <c r="BHQ1271" s="15"/>
      <c r="BHR1271" s="80"/>
      <c r="BHS1271" s="52"/>
      <c r="BHT1271" s="69"/>
      <c r="BHU1271" s="69"/>
      <c r="BHV1271" s="69"/>
      <c r="BHW1271" s="107"/>
      <c r="BHX1271" s="2"/>
      <c r="BHY1271" s="15"/>
      <c r="BHZ1271" s="15"/>
      <c r="BIA1271" s="80"/>
      <c r="BIB1271" s="52"/>
      <c r="BIC1271" s="69"/>
      <c r="BID1271" s="69"/>
      <c r="BIE1271" s="69"/>
      <c r="BIF1271" s="107"/>
      <c r="BIG1271" s="2"/>
      <c r="BIH1271" s="15"/>
      <c r="BII1271" s="15"/>
      <c r="BIJ1271" s="80"/>
      <c r="BIK1271" s="52"/>
      <c r="BIL1271" s="69"/>
      <c r="BIM1271" s="69"/>
      <c r="BIN1271" s="69"/>
      <c r="BIO1271" s="107"/>
      <c r="BIP1271" s="2"/>
      <c r="BIQ1271" s="15"/>
      <c r="BIR1271" s="15"/>
      <c r="BIS1271" s="80"/>
      <c r="BIT1271" s="52"/>
      <c r="BIU1271" s="69"/>
      <c r="BIV1271" s="69"/>
      <c r="BIW1271" s="69"/>
      <c r="BIX1271" s="107"/>
      <c r="BIY1271" s="2"/>
      <c r="BIZ1271" s="15"/>
      <c r="BJA1271" s="15"/>
      <c r="BJB1271" s="80"/>
      <c r="BJC1271" s="52"/>
      <c r="BJD1271" s="69"/>
      <c r="BJE1271" s="69"/>
      <c r="BJF1271" s="69"/>
      <c r="BJG1271" s="107"/>
      <c r="BJH1271" s="2"/>
      <c r="BJI1271" s="15"/>
      <c r="BJJ1271" s="15"/>
      <c r="BJK1271" s="80"/>
      <c r="BJL1271" s="52"/>
      <c r="BJM1271" s="69"/>
      <c r="BJN1271" s="69"/>
      <c r="BJO1271" s="69"/>
      <c r="BJP1271" s="107"/>
      <c r="BJQ1271" s="2"/>
      <c r="BJR1271" s="15"/>
      <c r="BJS1271" s="15"/>
      <c r="BJT1271" s="80"/>
      <c r="BJU1271" s="52"/>
      <c r="BJV1271" s="69"/>
      <c r="BJW1271" s="69"/>
      <c r="BJX1271" s="69"/>
      <c r="BJY1271" s="107"/>
      <c r="BJZ1271" s="2"/>
      <c r="BKA1271" s="15"/>
      <c r="BKB1271" s="15"/>
      <c r="BKC1271" s="80"/>
      <c r="BKD1271" s="52"/>
      <c r="BKE1271" s="69"/>
      <c r="BKF1271" s="69"/>
      <c r="BKG1271" s="69"/>
      <c r="BKH1271" s="107"/>
      <c r="BKI1271" s="2"/>
      <c r="BKJ1271" s="15"/>
      <c r="BKK1271" s="15"/>
      <c r="BKL1271" s="80"/>
      <c r="BKM1271" s="52"/>
      <c r="BKN1271" s="69"/>
      <c r="BKO1271" s="69"/>
      <c r="BKP1271" s="69"/>
      <c r="BKQ1271" s="107"/>
      <c r="BKR1271" s="2"/>
      <c r="BKS1271" s="15"/>
      <c r="BKT1271" s="15"/>
      <c r="BKU1271" s="80"/>
      <c r="BKV1271" s="52"/>
      <c r="BKW1271" s="69"/>
      <c r="BKX1271" s="69"/>
      <c r="BKY1271" s="69"/>
      <c r="BKZ1271" s="107"/>
      <c r="BLA1271" s="2"/>
      <c r="BLB1271" s="15"/>
      <c r="BLC1271" s="15"/>
      <c r="BLD1271" s="80"/>
      <c r="BLE1271" s="52"/>
      <c r="BLF1271" s="69"/>
      <c r="BLG1271" s="69"/>
      <c r="BLH1271" s="69"/>
      <c r="BLI1271" s="107"/>
      <c r="BLJ1271" s="2"/>
      <c r="BLK1271" s="15"/>
      <c r="BLL1271" s="15"/>
      <c r="BLM1271" s="80"/>
      <c r="BLN1271" s="52"/>
      <c r="BLO1271" s="69"/>
      <c r="BLP1271" s="69"/>
      <c r="BLQ1271" s="69"/>
      <c r="BLR1271" s="107"/>
      <c r="BLS1271" s="2"/>
      <c r="BLT1271" s="15"/>
      <c r="BLU1271" s="15"/>
      <c r="BLV1271" s="80"/>
      <c r="BLW1271" s="52"/>
      <c r="BLX1271" s="69"/>
      <c r="BLY1271" s="69"/>
      <c r="BLZ1271" s="69"/>
      <c r="BMA1271" s="107"/>
      <c r="BMB1271" s="2"/>
      <c r="BMC1271" s="15"/>
      <c r="BMD1271" s="15"/>
      <c r="BME1271" s="80"/>
      <c r="BMF1271" s="52"/>
      <c r="BMG1271" s="69"/>
      <c r="BMH1271" s="69"/>
      <c r="BMI1271" s="69"/>
      <c r="BMJ1271" s="107"/>
      <c r="BMK1271" s="2"/>
      <c r="BML1271" s="15"/>
      <c r="BMM1271" s="15"/>
      <c r="BMN1271" s="80"/>
      <c r="BMO1271" s="52"/>
      <c r="BMP1271" s="69"/>
      <c r="BMQ1271" s="69"/>
      <c r="BMR1271" s="69"/>
      <c r="BMS1271" s="107"/>
      <c r="BMT1271" s="2"/>
      <c r="BMU1271" s="15"/>
      <c r="BMV1271" s="15"/>
      <c r="BMW1271" s="80"/>
      <c r="BMX1271" s="52"/>
      <c r="BMY1271" s="69"/>
      <c r="BMZ1271" s="69"/>
      <c r="BNA1271" s="69"/>
      <c r="BNB1271" s="107"/>
      <c r="BNC1271" s="2"/>
      <c r="BND1271" s="15"/>
      <c r="BNE1271" s="15"/>
      <c r="BNF1271" s="80"/>
      <c r="BNG1271" s="52"/>
      <c r="BNH1271" s="69"/>
      <c r="BNI1271" s="69"/>
      <c r="BNJ1271" s="69"/>
      <c r="BNK1271" s="107"/>
      <c r="BNL1271" s="2"/>
      <c r="BNM1271" s="15"/>
      <c r="BNN1271" s="15"/>
      <c r="BNO1271" s="80"/>
      <c r="BNP1271" s="52"/>
      <c r="BNQ1271" s="69"/>
      <c r="BNR1271" s="69"/>
      <c r="BNS1271" s="69"/>
      <c r="BNT1271" s="107"/>
      <c r="BNU1271" s="2"/>
      <c r="BNV1271" s="15"/>
      <c r="BNW1271" s="15"/>
      <c r="BNX1271" s="80"/>
      <c r="BNY1271" s="52"/>
      <c r="BNZ1271" s="69"/>
      <c r="BOA1271" s="69"/>
      <c r="BOB1271" s="69"/>
      <c r="BOC1271" s="107"/>
      <c r="BOD1271" s="2"/>
      <c r="BOE1271" s="15"/>
      <c r="BOF1271" s="15"/>
      <c r="BOG1271" s="80"/>
      <c r="BOH1271" s="52"/>
      <c r="BOI1271" s="69"/>
      <c r="BOJ1271" s="69"/>
      <c r="BOK1271" s="69"/>
      <c r="BOL1271" s="107"/>
      <c r="BOM1271" s="2"/>
      <c r="BON1271" s="15"/>
      <c r="BOO1271" s="15"/>
      <c r="BOP1271" s="80"/>
      <c r="BOQ1271" s="52"/>
      <c r="BOR1271" s="69"/>
      <c r="BOS1271" s="69"/>
      <c r="BOT1271" s="69"/>
      <c r="BOU1271" s="107"/>
      <c r="BOV1271" s="2"/>
      <c r="BOW1271" s="15"/>
      <c r="BOX1271" s="15"/>
      <c r="BOY1271" s="80"/>
      <c r="BOZ1271" s="52"/>
      <c r="BPA1271" s="69"/>
      <c r="BPB1271" s="69"/>
      <c r="BPC1271" s="69"/>
      <c r="BPD1271" s="107"/>
      <c r="BPE1271" s="2"/>
      <c r="BPF1271" s="15"/>
      <c r="BPG1271" s="15"/>
      <c r="BPH1271" s="80"/>
      <c r="BPI1271" s="52"/>
      <c r="BPJ1271" s="69"/>
      <c r="BPK1271" s="69"/>
      <c r="BPL1271" s="69"/>
      <c r="BPM1271" s="107"/>
      <c r="BPN1271" s="2"/>
      <c r="BPO1271" s="15"/>
      <c r="BPP1271" s="15"/>
      <c r="BPQ1271" s="80"/>
      <c r="BPR1271" s="52"/>
      <c r="BPS1271" s="69"/>
      <c r="BPT1271" s="69"/>
      <c r="BPU1271" s="69"/>
      <c r="BPV1271" s="107"/>
      <c r="BPW1271" s="2"/>
      <c r="BPX1271" s="15"/>
      <c r="BPY1271" s="15"/>
      <c r="BPZ1271" s="80"/>
      <c r="BQA1271" s="52"/>
      <c r="BQB1271" s="69"/>
      <c r="BQC1271" s="69"/>
      <c r="BQD1271" s="69"/>
      <c r="BQE1271" s="107"/>
      <c r="BQF1271" s="2"/>
      <c r="BQG1271" s="15"/>
      <c r="BQH1271" s="15"/>
      <c r="BQI1271" s="80"/>
      <c r="BQJ1271" s="52"/>
      <c r="BQK1271" s="69"/>
      <c r="BQL1271" s="69"/>
      <c r="BQM1271" s="69"/>
      <c r="BQN1271" s="107"/>
      <c r="BQO1271" s="2"/>
      <c r="BQP1271" s="15"/>
      <c r="BQQ1271" s="15"/>
      <c r="BQR1271" s="80"/>
      <c r="BQS1271" s="52"/>
      <c r="BQT1271" s="69"/>
      <c r="BQU1271" s="69"/>
      <c r="BQV1271" s="69"/>
      <c r="BQW1271" s="107"/>
      <c r="BQX1271" s="2"/>
      <c r="BQY1271" s="15"/>
      <c r="BQZ1271" s="15"/>
      <c r="BRA1271" s="80"/>
      <c r="BRB1271" s="52"/>
      <c r="BRC1271" s="69"/>
      <c r="BRD1271" s="69"/>
      <c r="BRE1271" s="69"/>
      <c r="BRF1271" s="107"/>
      <c r="BRG1271" s="2"/>
      <c r="BRH1271" s="15"/>
      <c r="BRI1271" s="15"/>
      <c r="BRJ1271" s="80"/>
      <c r="BRK1271" s="52"/>
      <c r="BRL1271" s="69"/>
      <c r="BRM1271" s="69"/>
      <c r="BRN1271" s="69"/>
      <c r="BRO1271" s="107"/>
      <c r="BRP1271" s="2"/>
      <c r="BRQ1271" s="15"/>
      <c r="BRR1271" s="15"/>
      <c r="BRS1271" s="80"/>
      <c r="BRT1271" s="52"/>
      <c r="BRU1271" s="69"/>
      <c r="BRV1271" s="69"/>
      <c r="BRW1271" s="69"/>
      <c r="BRX1271" s="107"/>
      <c r="BRY1271" s="2"/>
      <c r="BRZ1271" s="15"/>
      <c r="BSA1271" s="15"/>
      <c r="BSB1271" s="80"/>
      <c r="BSC1271" s="52"/>
      <c r="BSD1271" s="69"/>
      <c r="BSE1271" s="69"/>
      <c r="BSF1271" s="69"/>
      <c r="BSG1271" s="107"/>
      <c r="BSH1271" s="2"/>
      <c r="BSI1271" s="15"/>
      <c r="BSJ1271" s="15"/>
      <c r="BSK1271" s="80"/>
      <c r="BSL1271" s="52"/>
      <c r="BSM1271" s="69"/>
      <c r="BSN1271" s="69"/>
      <c r="BSO1271" s="69"/>
      <c r="BSP1271" s="107"/>
      <c r="BSQ1271" s="2"/>
      <c r="BSR1271" s="15"/>
      <c r="BSS1271" s="15"/>
      <c r="BST1271" s="80"/>
      <c r="BSU1271" s="52"/>
      <c r="BSV1271" s="69"/>
      <c r="BSW1271" s="69"/>
      <c r="BSX1271" s="69"/>
      <c r="BSY1271" s="107"/>
      <c r="BSZ1271" s="2"/>
      <c r="BTA1271" s="15"/>
      <c r="BTB1271" s="15"/>
      <c r="BTC1271" s="80"/>
      <c r="BTD1271" s="52"/>
      <c r="BTE1271" s="69"/>
      <c r="BTF1271" s="69"/>
      <c r="BTG1271" s="69"/>
      <c r="BTH1271" s="107"/>
      <c r="BTI1271" s="2"/>
      <c r="BTJ1271" s="15"/>
      <c r="BTK1271" s="15"/>
      <c r="BTL1271" s="80"/>
      <c r="BTM1271" s="52"/>
      <c r="BTN1271" s="69"/>
      <c r="BTO1271" s="69"/>
      <c r="BTP1271" s="69"/>
      <c r="BTQ1271" s="107"/>
      <c r="BTR1271" s="2"/>
      <c r="BTS1271" s="15"/>
      <c r="BTT1271" s="15"/>
      <c r="BTU1271" s="80"/>
      <c r="BTV1271" s="52"/>
      <c r="BTW1271" s="69"/>
      <c r="BTX1271" s="69"/>
      <c r="BTY1271" s="69"/>
      <c r="BTZ1271" s="107"/>
      <c r="BUA1271" s="2"/>
      <c r="BUB1271" s="15"/>
      <c r="BUC1271" s="15"/>
      <c r="BUD1271" s="80"/>
      <c r="BUE1271" s="52"/>
      <c r="BUF1271" s="69"/>
      <c r="BUG1271" s="69"/>
      <c r="BUH1271" s="69"/>
      <c r="BUI1271" s="107"/>
      <c r="BUJ1271" s="2"/>
      <c r="BUK1271" s="15"/>
      <c r="BUL1271" s="15"/>
      <c r="BUM1271" s="80"/>
      <c r="BUN1271" s="52"/>
      <c r="BUO1271" s="69"/>
      <c r="BUP1271" s="69"/>
      <c r="BUQ1271" s="69"/>
      <c r="BUR1271" s="107"/>
      <c r="BUS1271" s="2"/>
      <c r="BUT1271" s="15"/>
      <c r="BUU1271" s="15"/>
      <c r="BUV1271" s="80"/>
      <c r="BUW1271" s="52"/>
      <c r="BUX1271" s="69"/>
      <c r="BUY1271" s="69"/>
      <c r="BUZ1271" s="69"/>
      <c r="BVA1271" s="107"/>
      <c r="BVB1271" s="2"/>
      <c r="BVC1271" s="15"/>
      <c r="BVD1271" s="15"/>
      <c r="BVE1271" s="80"/>
      <c r="BVF1271" s="52"/>
      <c r="BVG1271" s="69"/>
      <c r="BVH1271" s="69"/>
      <c r="BVI1271" s="69"/>
      <c r="BVJ1271" s="107"/>
      <c r="BVK1271" s="2"/>
      <c r="BVL1271" s="15"/>
      <c r="BVM1271" s="15"/>
      <c r="BVN1271" s="80"/>
      <c r="BVO1271" s="52"/>
      <c r="BVP1271" s="69"/>
      <c r="BVQ1271" s="69"/>
      <c r="BVR1271" s="69"/>
      <c r="BVS1271" s="107"/>
      <c r="BVT1271" s="2"/>
      <c r="BVU1271" s="15"/>
      <c r="BVV1271" s="15"/>
      <c r="BVW1271" s="80"/>
      <c r="BVX1271" s="52"/>
      <c r="BVY1271" s="69"/>
      <c r="BVZ1271" s="69"/>
      <c r="BWA1271" s="69"/>
      <c r="BWB1271" s="107"/>
      <c r="BWC1271" s="2"/>
      <c r="BWD1271" s="15"/>
      <c r="BWE1271" s="15"/>
      <c r="BWF1271" s="80"/>
      <c r="BWG1271" s="52"/>
      <c r="BWH1271" s="69"/>
      <c r="BWI1271" s="69"/>
      <c r="BWJ1271" s="69"/>
      <c r="BWK1271" s="107"/>
      <c r="BWL1271" s="2"/>
      <c r="BWM1271" s="15"/>
      <c r="BWN1271" s="15"/>
      <c r="BWO1271" s="80"/>
      <c r="BWP1271" s="52"/>
      <c r="BWQ1271" s="69"/>
      <c r="BWR1271" s="69"/>
      <c r="BWS1271" s="69"/>
      <c r="BWT1271" s="107"/>
      <c r="BWU1271" s="2"/>
      <c r="BWV1271" s="15"/>
      <c r="BWW1271" s="15"/>
      <c r="BWX1271" s="80"/>
      <c r="BWY1271" s="52"/>
      <c r="BWZ1271" s="69"/>
      <c r="BXA1271" s="69"/>
      <c r="BXB1271" s="69"/>
      <c r="BXC1271" s="107"/>
      <c r="BXD1271" s="2"/>
      <c r="BXE1271" s="15"/>
      <c r="BXF1271" s="15"/>
      <c r="BXG1271" s="80"/>
      <c r="BXH1271" s="52"/>
      <c r="BXI1271" s="69"/>
      <c r="BXJ1271" s="69"/>
      <c r="BXK1271" s="69"/>
      <c r="BXL1271" s="107"/>
      <c r="BXM1271" s="2"/>
      <c r="BXN1271" s="15"/>
      <c r="BXO1271" s="15"/>
      <c r="BXP1271" s="80"/>
      <c r="BXQ1271" s="52"/>
      <c r="BXR1271" s="69"/>
      <c r="BXS1271" s="69"/>
      <c r="BXT1271" s="69"/>
      <c r="BXU1271" s="107"/>
      <c r="BXV1271" s="2"/>
      <c r="BXW1271" s="15"/>
      <c r="BXX1271" s="15"/>
      <c r="BXY1271" s="80"/>
      <c r="BXZ1271" s="52"/>
      <c r="BYA1271" s="69"/>
      <c r="BYB1271" s="69"/>
      <c r="BYC1271" s="69"/>
      <c r="BYD1271" s="107"/>
      <c r="BYE1271" s="2"/>
      <c r="BYF1271" s="15"/>
      <c r="BYG1271" s="15"/>
      <c r="BYH1271" s="80"/>
      <c r="BYI1271" s="52"/>
      <c r="BYJ1271" s="69"/>
      <c r="BYK1271" s="69"/>
      <c r="BYL1271" s="69"/>
      <c r="BYM1271" s="107"/>
      <c r="BYN1271" s="2"/>
      <c r="BYO1271" s="15"/>
      <c r="BYP1271" s="15"/>
      <c r="BYQ1271" s="80"/>
      <c r="BYR1271" s="52"/>
      <c r="BYS1271" s="69"/>
      <c r="BYT1271" s="69"/>
      <c r="BYU1271" s="69"/>
      <c r="BYV1271" s="107"/>
      <c r="BYW1271" s="2"/>
      <c r="BYX1271" s="15"/>
      <c r="BYY1271" s="15"/>
      <c r="BYZ1271" s="80"/>
      <c r="BZA1271" s="52"/>
      <c r="BZB1271" s="69"/>
      <c r="BZC1271" s="69"/>
      <c r="BZD1271" s="69"/>
      <c r="BZE1271" s="107"/>
      <c r="BZF1271" s="2"/>
      <c r="BZG1271" s="15"/>
      <c r="BZH1271" s="15"/>
      <c r="BZI1271" s="80"/>
      <c r="BZJ1271" s="52"/>
      <c r="BZK1271" s="69"/>
      <c r="BZL1271" s="69"/>
      <c r="BZM1271" s="69"/>
      <c r="BZN1271" s="107"/>
      <c r="BZO1271" s="2"/>
      <c r="BZP1271" s="15"/>
      <c r="BZQ1271" s="15"/>
      <c r="BZR1271" s="80"/>
      <c r="BZS1271" s="52"/>
      <c r="BZT1271" s="69"/>
      <c r="BZU1271" s="69"/>
      <c r="BZV1271" s="69"/>
      <c r="BZW1271" s="107"/>
      <c r="BZX1271" s="2"/>
      <c r="BZY1271" s="15"/>
      <c r="BZZ1271" s="15"/>
      <c r="CAA1271" s="80"/>
      <c r="CAB1271" s="52"/>
      <c r="CAC1271" s="69"/>
      <c r="CAD1271" s="69"/>
      <c r="CAE1271" s="69"/>
      <c r="CAF1271" s="107"/>
      <c r="CAG1271" s="2"/>
      <c r="CAH1271" s="15"/>
      <c r="CAI1271" s="15"/>
      <c r="CAJ1271" s="80"/>
      <c r="CAK1271" s="52"/>
      <c r="CAL1271" s="69"/>
      <c r="CAM1271" s="69"/>
      <c r="CAN1271" s="69"/>
      <c r="CAO1271" s="107"/>
      <c r="CAP1271" s="2"/>
      <c r="CAQ1271" s="15"/>
      <c r="CAR1271" s="15"/>
      <c r="CAS1271" s="80"/>
      <c r="CAT1271" s="52"/>
      <c r="CAU1271" s="69"/>
      <c r="CAV1271" s="69"/>
      <c r="CAW1271" s="69"/>
      <c r="CAX1271" s="107"/>
      <c r="CAY1271" s="2"/>
      <c r="CAZ1271" s="15"/>
      <c r="CBA1271" s="15"/>
      <c r="CBB1271" s="80"/>
      <c r="CBC1271" s="52"/>
      <c r="CBD1271" s="69"/>
      <c r="CBE1271" s="69"/>
      <c r="CBF1271" s="69"/>
      <c r="CBG1271" s="107"/>
      <c r="CBH1271" s="2"/>
      <c r="CBI1271" s="15"/>
      <c r="CBJ1271" s="15"/>
      <c r="CBK1271" s="80"/>
      <c r="CBL1271" s="52"/>
      <c r="CBM1271" s="69"/>
      <c r="CBN1271" s="69"/>
      <c r="CBO1271" s="69"/>
      <c r="CBP1271" s="107"/>
      <c r="CBQ1271" s="2"/>
      <c r="CBR1271" s="15"/>
      <c r="CBS1271" s="15"/>
      <c r="CBT1271" s="80"/>
      <c r="CBU1271" s="52"/>
      <c r="CBV1271" s="69"/>
      <c r="CBW1271" s="69"/>
      <c r="CBX1271" s="69"/>
      <c r="CBY1271" s="107"/>
      <c r="CBZ1271" s="2"/>
      <c r="CCA1271" s="15"/>
      <c r="CCB1271" s="15"/>
      <c r="CCC1271" s="80"/>
      <c r="CCD1271" s="52"/>
      <c r="CCE1271" s="69"/>
      <c r="CCF1271" s="69"/>
      <c r="CCG1271" s="69"/>
      <c r="CCH1271" s="107"/>
      <c r="CCI1271" s="2"/>
      <c r="CCJ1271" s="15"/>
      <c r="CCK1271" s="15"/>
      <c r="CCL1271" s="80"/>
      <c r="CCM1271" s="52"/>
      <c r="CCN1271" s="69"/>
      <c r="CCO1271" s="69"/>
      <c r="CCP1271" s="69"/>
      <c r="CCQ1271" s="107"/>
      <c r="CCR1271" s="2"/>
      <c r="CCS1271" s="15"/>
      <c r="CCT1271" s="15"/>
      <c r="CCU1271" s="80"/>
      <c r="CCV1271" s="52"/>
      <c r="CCW1271" s="69"/>
      <c r="CCX1271" s="69"/>
      <c r="CCY1271" s="69"/>
      <c r="CCZ1271" s="107"/>
      <c r="CDA1271" s="2"/>
      <c r="CDB1271" s="15"/>
      <c r="CDC1271" s="15"/>
      <c r="CDD1271" s="80"/>
      <c r="CDE1271" s="52"/>
      <c r="CDF1271" s="69"/>
      <c r="CDG1271" s="69"/>
      <c r="CDH1271" s="69"/>
      <c r="CDI1271" s="107"/>
      <c r="CDJ1271" s="2"/>
      <c r="CDK1271" s="15"/>
      <c r="CDL1271" s="15"/>
      <c r="CDM1271" s="80"/>
      <c r="CDN1271" s="52"/>
      <c r="CDO1271" s="69"/>
      <c r="CDP1271" s="69"/>
      <c r="CDQ1271" s="69"/>
      <c r="CDR1271" s="107"/>
      <c r="CDS1271" s="2"/>
      <c r="CDT1271" s="15"/>
      <c r="CDU1271" s="15"/>
      <c r="CDV1271" s="80"/>
      <c r="CDW1271" s="52"/>
      <c r="CDX1271" s="69"/>
      <c r="CDY1271" s="69"/>
      <c r="CDZ1271" s="69"/>
      <c r="CEA1271" s="107"/>
      <c r="CEB1271" s="2"/>
      <c r="CEC1271" s="15"/>
      <c r="CED1271" s="15"/>
      <c r="CEE1271" s="80"/>
      <c r="CEF1271" s="52"/>
      <c r="CEG1271" s="69"/>
      <c r="CEH1271" s="69"/>
      <c r="CEI1271" s="69"/>
      <c r="CEJ1271" s="107"/>
      <c r="CEK1271" s="2"/>
      <c r="CEL1271" s="15"/>
      <c r="CEM1271" s="15"/>
      <c r="CEN1271" s="80"/>
      <c r="CEO1271" s="52"/>
      <c r="CEP1271" s="69"/>
      <c r="CEQ1271" s="69"/>
      <c r="CER1271" s="69"/>
      <c r="CES1271" s="107"/>
      <c r="CET1271" s="2"/>
      <c r="CEU1271" s="15"/>
      <c r="CEV1271" s="15"/>
      <c r="CEW1271" s="80"/>
      <c r="CEX1271" s="52"/>
      <c r="CEY1271" s="69"/>
      <c r="CEZ1271" s="69"/>
      <c r="CFA1271" s="69"/>
      <c r="CFB1271" s="107"/>
      <c r="CFC1271" s="2"/>
      <c r="CFD1271" s="15"/>
      <c r="CFE1271" s="15"/>
      <c r="CFF1271" s="80"/>
      <c r="CFG1271" s="52"/>
      <c r="CFH1271" s="69"/>
      <c r="CFI1271" s="69"/>
      <c r="CFJ1271" s="69"/>
      <c r="CFK1271" s="107"/>
      <c r="CFL1271" s="2"/>
      <c r="CFM1271" s="15"/>
      <c r="CFN1271" s="15"/>
      <c r="CFO1271" s="80"/>
      <c r="CFP1271" s="52"/>
      <c r="CFQ1271" s="69"/>
      <c r="CFR1271" s="69"/>
      <c r="CFS1271" s="69"/>
      <c r="CFT1271" s="107"/>
      <c r="CFU1271" s="2"/>
      <c r="CFV1271" s="15"/>
      <c r="CFW1271" s="15"/>
      <c r="CFX1271" s="80"/>
      <c r="CFY1271" s="52"/>
      <c r="CFZ1271" s="69"/>
      <c r="CGA1271" s="69"/>
      <c r="CGB1271" s="69"/>
      <c r="CGC1271" s="107"/>
      <c r="CGD1271" s="2"/>
      <c r="CGE1271" s="15"/>
      <c r="CGF1271" s="15"/>
      <c r="CGG1271" s="80"/>
      <c r="CGH1271" s="52"/>
      <c r="CGI1271" s="69"/>
      <c r="CGJ1271" s="69"/>
      <c r="CGK1271" s="69"/>
      <c r="CGL1271" s="107"/>
      <c r="CGM1271" s="2"/>
      <c r="CGN1271" s="15"/>
      <c r="CGO1271" s="15"/>
      <c r="CGP1271" s="80"/>
      <c r="CGQ1271" s="52"/>
      <c r="CGR1271" s="69"/>
      <c r="CGS1271" s="69"/>
      <c r="CGT1271" s="69"/>
      <c r="CGU1271" s="107"/>
      <c r="CGV1271" s="2"/>
      <c r="CGW1271" s="15"/>
      <c r="CGX1271" s="15"/>
      <c r="CGY1271" s="80"/>
      <c r="CGZ1271" s="52"/>
      <c r="CHA1271" s="69"/>
      <c r="CHB1271" s="69"/>
      <c r="CHC1271" s="69"/>
      <c r="CHD1271" s="107"/>
      <c r="CHE1271" s="2"/>
      <c r="CHF1271" s="15"/>
      <c r="CHG1271" s="15"/>
      <c r="CHH1271" s="80"/>
      <c r="CHI1271" s="52"/>
      <c r="CHJ1271" s="69"/>
      <c r="CHK1271" s="69"/>
      <c r="CHL1271" s="69"/>
      <c r="CHM1271" s="107"/>
      <c r="CHN1271" s="2"/>
      <c r="CHO1271" s="15"/>
      <c r="CHP1271" s="15"/>
      <c r="CHQ1271" s="80"/>
      <c r="CHR1271" s="52"/>
      <c r="CHS1271" s="69"/>
      <c r="CHT1271" s="69"/>
      <c r="CHU1271" s="69"/>
      <c r="CHV1271" s="107"/>
      <c r="CHW1271" s="2"/>
      <c r="CHX1271" s="15"/>
      <c r="CHY1271" s="15"/>
      <c r="CHZ1271" s="80"/>
      <c r="CIA1271" s="52"/>
      <c r="CIB1271" s="69"/>
      <c r="CIC1271" s="69"/>
      <c r="CID1271" s="69"/>
      <c r="CIE1271" s="107"/>
      <c r="CIF1271" s="2"/>
      <c r="CIG1271" s="15"/>
      <c r="CIH1271" s="15"/>
      <c r="CII1271" s="80"/>
      <c r="CIJ1271" s="52"/>
      <c r="CIK1271" s="69"/>
      <c r="CIL1271" s="69"/>
      <c r="CIM1271" s="69"/>
      <c r="CIN1271" s="107"/>
      <c r="CIO1271" s="2"/>
      <c r="CIP1271" s="15"/>
      <c r="CIQ1271" s="15"/>
      <c r="CIR1271" s="80"/>
      <c r="CIS1271" s="52"/>
      <c r="CIT1271" s="69"/>
      <c r="CIU1271" s="69"/>
      <c r="CIV1271" s="69"/>
      <c r="CIW1271" s="107"/>
      <c r="CIX1271" s="2"/>
      <c r="CIY1271" s="15"/>
      <c r="CIZ1271" s="15"/>
      <c r="CJA1271" s="80"/>
      <c r="CJB1271" s="52"/>
      <c r="CJC1271" s="69"/>
      <c r="CJD1271" s="69"/>
      <c r="CJE1271" s="69"/>
      <c r="CJF1271" s="107"/>
      <c r="CJG1271" s="2"/>
      <c r="CJH1271" s="15"/>
      <c r="CJI1271" s="15"/>
      <c r="CJJ1271" s="80"/>
      <c r="CJK1271" s="52"/>
      <c r="CJL1271" s="69"/>
      <c r="CJM1271" s="69"/>
      <c r="CJN1271" s="69"/>
      <c r="CJO1271" s="107"/>
      <c r="CJP1271" s="2"/>
      <c r="CJQ1271" s="15"/>
      <c r="CJR1271" s="15"/>
      <c r="CJS1271" s="80"/>
      <c r="CJT1271" s="52"/>
      <c r="CJU1271" s="69"/>
      <c r="CJV1271" s="69"/>
      <c r="CJW1271" s="69"/>
      <c r="CJX1271" s="107"/>
      <c r="CJY1271" s="2"/>
      <c r="CJZ1271" s="15"/>
      <c r="CKA1271" s="15"/>
      <c r="CKB1271" s="80"/>
      <c r="CKC1271" s="52"/>
      <c r="CKD1271" s="69"/>
      <c r="CKE1271" s="69"/>
      <c r="CKF1271" s="69"/>
      <c r="CKG1271" s="107"/>
      <c r="CKH1271" s="2"/>
      <c r="CKI1271" s="15"/>
      <c r="CKJ1271" s="15"/>
      <c r="CKK1271" s="80"/>
      <c r="CKL1271" s="52"/>
      <c r="CKM1271" s="69"/>
      <c r="CKN1271" s="69"/>
      <c r="CKO1271" s="69"/>
      <c r="CKP1271" s="107"/>
      <c r="CKQ1271" s="2"/>
      <c r="CKR1271" s="15"/>
      <c r="CKS1271" s="15"/>
      <c r="CKT1271" s="80"/>
      <c r="CKU1271" s="52"/>
      <c r="CKV1271" s="69"/>
      <c r="CKW1271" s="69"/>
      <c r="CKX1271" s="69"/>
      <c r="CKY1271" s="107"/>
      <c r="CKZ1271" s="2"/>
      <c r="CLA1271" s="15"/>
      <c r="CLB1271" s="15"/>
      <c r="CLC1271" s="80"/>
      <c r="CLD1271" s="52"/>
      <c r="CLE1271" s="69"/>
      <c r="CLF1271" s="69"/>
      <c r="CLG1271" s="69"/>
      <c r="CLH1271" s="107"/>
      <c r="CLI1271" s="2"/>
      <c r="CLJ1271" s="15"/>
      <c r="CLK1271" s="15"/>
      <c r="CLL1271" s="80"/>
      <c r="CLM1271" s="52"/>
      <c r="CLN1271" s="69"/>
      <c r="CLO1271" s="69"/>
      <c r="CLP1271" s="69"/>
      <c r="CLQ1271" s="107"/>
      <c r="CLR1271" s="2"/>
      <c r="CLS1271" s="15"/>
      <c r="CLT1271" s="15"/>
      <c r="CLU1271" s="80"/>
      <c r="CLV1271" s="52"/>
      <c r="CLW1271" s="69"/>
      <c r="CLX1271" s="69"/>
      <c r="CLY1271" s="69"/>
      <c r="CLZ1271" s="107"/>
      <c r="CMA1271" s="2"/>
      <c r="CMB1271" s="15"/>
      <c r="CMC1271" s="15"/>
      <c r="CMD1271" s="80"/>
      <c r="CME1271" s="52"/>
      <c r="CMF1271" s="69"/>
      <c r="CMG1271" s="69"/>
      <c r="CMH1271" s="69"/>
      <c r="CMI1271" s="107"/>
      <c r="CMJ1271" s="2"/>
      <c r="CMK1271" s="15"/>
      <c r="CML1271" s="15"/>
      <c r="CMM1271" s="80"/>
      <c r="CMN1271" s="52"/>
      <c r="CMO1271" s="69"/>
      <c r="CMP1271" s="69"/>
      <c r="CMQ1271" s="69"/>
      <c r="CMR1271" s="107"/>
      <c r="CMS1271" s="2"/>
      <c r="CMT1271" s="15"/>
      <c r="CMU1271" s="15"/>
      <c r="CMV1271" s="80"/>
      <c r="CMW1271" s="52"/>
      <c r="CMX1271" s="69"/>
      <c r="CMY1271" s="69"/>
      <c r="CMZ1271" s="69"/>
      <c r="CNA1271" s="107"/>
      <c r="CNB1271" s="2"/>
      <c r="CNC1271" s="15"/>
      <c r="CND1271" s="15"/>
      <c r="CNE1271" s="80"/>
      <c r="CNF1271" s="52"/>
      <c r="CNG1271" s="69"/>
      <c r="CNH1271" s="69"/>
      <c r="CNI1271" s="69"/>
      <c r="CNJ1271" s="107"/>
      <c r="CNK1271" s="2"/>
      <c r="CNL1271" s="15"/>
      <c r="CNM1271" s="15"/>
      <c r="CNN1271" s="80"/>
      <c r="CNO1271" s="52"/>
      <c r="CNP1271" s="69"/>
      <c r="CNQ1271" s="69"/>
      <c r="CNR1271" s="69"/>
      <c r="CNS1271" s="107"/>
      <c r="CNT1271" s="2"/>
      <c r="CNU1271" s="15"/>
      <c r="CNV1271" s="15"/>
      <c r="CNW1271" s="80"/>
      <c r="CNX1271" s="52"/>
      <c r="CNY1271" s="69"/>
      <c r="CNZ1271" s="69"/>
      <c r="COA1271" s="69"/>
      <c r="COB1271" s="107"/>
      <c r="COC1271" s="2"/>
      <c r="COD1271" s="15"/>
      <c r="COE1271" s="15"/>
      <c r="COF1271" s="80"/>
      <c r="COG1271" s="52"/>
      <c r="COH1271" s="69"/>
      <c r="COI1271" s="69"/>
      <c r="COJ1271" s="69"/>
      <c r="COK1271" s="107"/>
      <c r="COL1271" s="2"/>
      <c r="COM1271" s="15"/>
      <c r="CON1271" s="15"/>
      <c r="COO1271" s="80"/>
      <c r="COP1271" s="52"/>
      <c r="COQ1271" s="69"/>
      <c r="COR1271" s="69"/>
      <c r="COS1271" s="69"/>
      <c r="COT1271" s="107"/>
      <c r="COU1271" s="2"/>
      <c r="COV1271" s="15"/>
      <c r="COW1271" s="15"/>
      <c r="COX1271" s="80"/>
      <c r="COY1271" s="52"/>
      <c r="COZ1271" s="69"/>
      <c r="CPA1271" s="69"/>
      <c r="CPB1271" s="69"/>
      <c r="CPC1271" s="107"/>
      <c r="CPD1271" s="2"/>
      <c r="CPE1271" s="15"/>
      <c r="CPF1271" s="15"/>
      <c r="CPG1271" s="80"/>
      <c r="CPH1271" s="52"/>
      <c r="CPI1271" s="69"/>
      <c r="CPJ1271" s="69"/>
      <c r="CPK1271" s="69"/>
      <c r="CPL1271" s="107"/>
      <c r="CPM1271" s="2"/>
      <c r="CPN1271" s="15"/>
      <c r="CPO1271" s="15"/>
      <c r="CPP1271" s="80"/>
      <c r="CPQ1271" s="52"/>
      <c r="CPR1271" s="69"/>
      <c r="CPS1271" s="69"/>
      <c r="CPT1271" s="69"/>
      <c r="CPU1271" s="107"/>
      <c r="CPV1271" s="2"/>
      <c r="CPW1271" s="15"/>
      <c r="CPX1271" s="15"/>
      <c r="CPY1271" s="80"/>
      <c r="CPZ1271" s="52"/>
      <c r="CQA1271" s="69"/>
      <c r="CQB1271" s="69"/>
      <c r="CQC1271" s="69"/>
      <c r="CQD1271" s="107"/>
      <c r="CQE1271" s="2"/>
      <c r="CQF1271" s="15"/>
      <c r="CQG1271" s="15"/>
      <c r="CQH1271" s="80"/>
      <c r="CQI1271" s="52"/>
      <c r="CQJ1271" s="69"/>
      <c r="CQK1271" s="69"/>
      <c r="CQL1271" s="69"/>
      <c r="CQM1271" s="107"/>
      <c r="CQN1271" s="2"/>
      <c r="CQO1271" s="15"/>
      <c r="CQP1271" s="15"/>
      <c r="CQQ1271" s="80"/>
      <c r="CQR1271" s="52"/>
      <c r="CQS1271" s="69"/>
      <c r="CQT1271" s="69"/>
      <c r="CQU1271" s="69"/>
      <c r="CQV1271" s="107"/>
      <c r="CQW1271" s="2"/>
      <c r="CQX1271" s="15"/>
      <c r="CQY1271" s="15"/>
      <c r="CQZ1271" s="80"/>
      <c r="CRA1271" s="52"/>
      <c r="CRB1271" s="69"/>
      <c r="CRC1271" s="69"/>
      <c r="CRD1271" s="69"/>
      <c r="CRE1271" s="107"/>
      <c r="CRF1271" s="2"/>
      <c r="CRG1271" s="15"/>
      <c r="CRH1271" s="15"/>
      <c r="CRI1271" s="80"/>
      <c r="CRJ1271" s="52"/>
      <c r="CRK1271" s="69"/>
      <c r="CRL1271" s="69"/>
      <c r="CRM1271" s="69"/>
      <c r="CRN1271" s="107"/>
      <c r="CRO1271" s="2"/>
      <c r="CRP1271" s="15"/>
      <c r="CRQ1271" s="15"/>
      <c r="CRR1271" s="80"/>
      <c r="CRS1271" s="52"/>
      <c r="CRT1271" s="69"/>
      <c r="CRU1271" s="69"/>
      <c r="CRV1271" s="69"/>
      <c r="CRW1271" s="107"/>
      <c r="CRX1271" s="2"/>
      <c r="CRY1271" s="15"/>
      <c r="CRZ1271" s="15"/>
      <c r="CSA1271" s="80"/>
      <c r="CSB1271" s="52"/>
      <c r="CSC1271" s="69"/>
      <c r="CSD1271" s="69"/>
      <c r="CSE1271" s="69"/>
      <c r="CSF1271" s="107"/>
      <c r="CSG1271" s="2"/>
      <c r="CSH1271" s="15"/>
      <c r="CSI1271" s="15"/>
      <c r="CSJ1271" s="80"/>
      <c r="CSK1271" s="52"/>
      <c r="CSL1271" s="69"/>
      <c r="CSM1271" s="69"/>
      <c r="CSN1271" s="69"/>
      <c r="CSO1271" s="107"/>
      <c r="CSP1271" s="2"/>
      <c r="CSQ1271" s="15"/>
      <c r="CSR1271" s="15"/>
      <c r="CSS1271" s="80"/>
      <c r="CST1271" s="52"/>
      <c r="CSU1271" s="69"/>
      <c r="CSV1271" s="69"/>
      <c r="CSW1271" s="69"/>
      <c r="CSX1271" s="107"/>
      <c r="CSY1271" s="2"/>
      <c r="CSZ1271" s="15"/>
      <c r="CTA1271" s="15"/>
      <c r="CTB1271" s="80"/>
      <c r="CTC1271" s="52"/>
      <c r="CTD1271" s="69"/>
      <c r="CTE1271" s="69"/>
      <c r="CTF1271" s="69"/>
      <c r="CTG1271" s="107"/>
      <c r="CTH1271" s="2"/>
      <c r="CTI1271" s="15"/>
      <c r="CTJ1271" s="15"/>
      <c r="CTK1271" s="80"/>
      <c r="CTL1271" s="52"/>
      <c r="CTM1271" s="69"/>
      <c r="CTN1271" s="69"/>
      <c r="CTO1271" s="69"/>
      <c r="CTP1271" s="107"/>
      <c r="CTQ1271" s="2"/>
      <c r="CTR1271" s="15"/>
      <c r="CTS1271" s="15"/>
      <c r="CTT1271" s="80"/>
      <c r="CTU1271" s="52"/>
      <c r="CTV1271" s="69"/>
      <c r="CTW1271" s="69"/>
      <c r="CTX1271" s="69"/>
      <c r="CTY1271" s="107"/>
      <c r="CTZ1271" s="2"/>
      <c r="CUA1271" s="15"/>
      <c r="CUB1271" s="15"/>
      <c r="CUC1271" s="80"/>
      <c r="CUD1271" s="52"/>
      <c r="CUE1271" s="69"/>
      <c r="CUF1271" s="69"/>
      <c r="CUG1271" s="69"/>
      <c r="CUH1271" s="107"/>
      <c r="CUI1271" s="2"/>
      <c r="CUJ1271" s="15"/>
      <c r="CUK1271" s="15"/>
      <c r="CUL1271" s="80"/>
      <c r="CUM1271" s="52"/>
      <c r="CUN1271" s="69"/>
      <c r="CUO1271" s="69"/>
      <c r="CUP1271" s="69"/>
      <c r="CUQ1271" s="107"/>
      <c r="CUR1271" s="2"/>
      <c r="CUS1271" s="15"/>
      <c r="CUT1271" s="15"/>
      <c r="CUU1271" s="80"/>
      <c r="CUV1271" s="52"/>
      <c r="CUW1271" s="69"/>
      <c r="CUX1271" s="69"/>
      <c r="CUY1271" s="69"/>
      <c r="CUZ1271" s="107"/>
      <c r="CVA1271" s="2"/>
      <c r="CVB1271" s="15"/>
      <c r="CVC1271" s="15"/>
      <c r="CVD1271" s="80"/>
      <c r="CVE1271" s="52"/>
      <c r="CVF1271" s="69"/>
      <c r="CVG1271" s="69"/>
      <c r="CVH1271" s="69"/>
      <c r="CVI1271" s="107"/>
      <c r="CVJ1271" s="2"/>
      <c r="CVK1271" s="15"/>
      <c r="CVL1271" s="15"/>
      <c r="CVM1271" s="80"/>
      <c r="CVN1271" s="52"/>
      <c r="CVO1271" s="69"/>
      <c r="CVP1271" s="69"/>
      <c r="CVQ1271" s="69"/>
      <c r="CVR1271" s="107"/>
      <c r="CVS1271" s="2"/>
      <c r="CVT1271" s="15"/>
      <c r="CVU1271" s="15"/>
      <c r="CVV1271" s="80"/>
      <c r="CVW1271" s="52"/>
      <c r="CVX1271" s="69"/>
      <c r="CVY1271" s="69"/>
      <c r="CVZ1271" s="69"/>
      <c r="CWA1271" s="107"/>
      <c r="CWB1271" s="2"/>
      <c r="CWC1271" s="15"/>
      <c r="CWD1271" s="15"/>
      <c r="CWE1271" s="80"/>
      <c r="CWF1271" s="52"/>
      <c r="CWG1271" s="69"/>
      <c r="CWH1271" s="69"/>
      <c r="CWI1271" s="69"/>
      <c r="CWJ1271" s="107"/>
      <c r="CWK1271" s="2"/>
      <c r="CWL1271" s="15"/>
      <c r="CWM1271" s="15"/>
      <c r="CWN1271" s="80"/>
      <c r="CWO1271" s="52"/>
      <c r="CWP1271" s="69"/>
      <c r="CWQ1271" s="69"/>
      <c r="CWR1271" s="69"/>
      <c r="CWS1271" s="107"/>
      <c r="CWT1271" s="2"/>
      <c r="CWU1271" s="15"/>
      <c r="CWV1271" s="15"/>
      <c r="CWW1271" s="80"/>
      <c r="CWX1271" s="52"/>
      <c r="CWY1271" s="69"/>
      <c r="CWZ1271" s="69"/>
      <c r="CXA1271" s="69"/>
      <c r="CXB1271" s="107"/>
      <c r="CXC1271" s="2"/>
      <c r="CXD1271" s="15"/>
      <c r="CXE1271" s="15"/>
      <c r="CXF1271" s="80"/>
      <c r="CXG1271" s="52"/>
      <c r="CXH1271" s="69"/>
      <c r="CXI1271" s="69"/>
      <c r="CXJ1271" s="69"/>
      <c r="CXK1271" s="107"/>
      <c r="CXL1271" s="2"/>
      <c r="CXM1271" s="15"/>
      <c r="CXN1271" s="15"/>
      <c r="CXO1271" s="80"/>
      <c r="CXP1271" s="52"/>
      <c r="CXQ1271" s="69"/>
      <c r="CXR1271" s="69"/>
      <c r="CXS1271" s="69"/>
      <c r="CXT1271" s="107"/>
      <c r="CXU1271" s="2"/>
      <c r="CXV1271" s="15"/>
      <c r="CXW1271" s="15"/>
      <c r="CXX1271" s="80"/>
      <c r="CXY1271" s="52"/>
      <c r="CXZ1271" s="69"/>
      <c r="CYA1271" s="69"/>
      <c r="CYB1271" s="69"/>
      <c r="CYC1271" s="107"/>
      <c r="CYD1271" s="2"/>
      <c r="CYE1271" s="15"/>
      <c r="CYF1271" s="15"/>
      <c r="CYG1271" s="80"/>
      <c r="CYH1271" s="52"/>
      <c r="CYI1271" s="69"/>
      <c r="CYJ1271" s="69"/>
      <c r="CYK1271" s="69"/>
      <c r="CYL1271" s="107"/>
      <c r="CYM1271" s="2"/>
      <c r="CYN1271" s="15"/>
      <c r="CYO1271" s="15"/>
      <c r="CYP1271" s="80"/>
      <c r="CYQ1271" s="52"/>
      <c r="CYR1271" s="69"/>
      <c r="CYS1271" s="69"/>
      <c r="CYT1271" s="69"/>
      <c r="CYU1271" s="107"/>
      <c r="CYV1271" s="2"/>
      <c r="CYW1271" s="15"/>
      <c r="CYX1271" s="15"/>
      <c r="CYY1271" s="80"/>
      <c r="CYZ1271" s="52"/>
      <c r="CZA1271" s="69"/>
      <c r="CZB1271" s="69"/>
      <c r="CZC1271" s="69"/>
      <c r="CZD1271" s="107"/>
      <c r="CZE1271" s="2"/>
      <c r="CZF1271" s="15"/>
      <c r="CZG1271" s="15"/>
      <c r="CZH1271" s="80"/>
      <c r="CZI1271" s="52"/>
      <c r="CZJ1271" s="69"/>
      <c r="CZK1271" s="69"/>
      <c r="CZL1271" s="69"/>
      <c r="CZM1271" s="107"/>
      <c r="CZN1271" s="2"/>
      <c r="CZO1271" s="15"/>
      <c r="CZP1271" s="15"/>
      <c r="CZQ1271" s="80"/>
      <c r="CZR1271" s="52"/>
      <c r="CZS1271" s="69"/>
      <c r="CZT1271" s="69"/>
      <c r="CZU1271" s="69"/>
      <c r="CZV1271" s="107"/>
      <c r="CZW1271" s="2"/>
      <c r="CZX1271" s="15"/>
      <c r="CZY1271" s="15"/>
      <c r="CZZ1271" s="80"/>
      <c r="DAA1271" s="52"/>
      <c r="DAB1271" s="69"/>
      <c r="DAC1271" s="69"/>
      <c r="DAD1271" s="69"/>
      <c r="DAE1271" s="107"/>
      <c r="DAF1271" s="2"/>
      <c r="DAG1271" s="15"/>
      <c r="DAH1271" s="15"/>
      <c r="DAI1271" s="80"/>
      <c r="DAJ1271" s="52"/>
      <c r="DAK1271" s="69"/>
      <c r="DAL1271" s="69"/>
      <c r="DAM1271" s="69"/>
      <c r="DAN1271" s="107"/>
      <c r="DAO1271" s="2"/>
      <c r="DAP1271" s="15"/>
      <c r="DAQ1271" s="15"/>
      <c r="DAR1271" s="80"/>
      <c r="DAS1271" s="52"/>
      <c r="DAT1271" s="69"/>
      <c r="DAU1271" s="69"/>
      <c r="DAV1271" s="69"/>
      <c r="DAW1271" s="107"/>
      <c r="DAX1271" s="2"/>
      <c r="DAY1271" s="15"/>
      <c r="DAZ1271" s="15"/>
      <c r="DBA1271" s="80"/>
      <c r="DBB1271" s="52"/>
      <c r="DBC1271" s="69"/>
      <c r="DBD1271" s="69"/>
      <c r="DBE1271" s="69"/>
      <c r="DBF1271" s="107"/>
      <c r="DBG1271" s="2"/>
      <c r="DBH1271" s="15"/>
      <c r="DBI1271" s="15"/>
      <c r="DBJ1271" s="80"/>
      <c r="DBK1271" s="52"/>
      <c r="DBL1271" s="69"/>
      <c r="DBM1271" s="69"/>
      <c r="DBN1271" s="69"/>
      <c r="DBO1271" s="107"/>
      <c r="DBP1271" s="2"/>
      <c r="DBQ1271" s="15"/>
      <c r="DBR1271" s="15"/>
      <c r="DBS1271" s="80"/>
      <c r="DBT1271" s="52"/>
      <c r="DBU1271" s="69"/>
      <c r="DBV1271" s="69"/>
      <c r="DBW1271" s="69"/>
      <c r="DBX1271" s="107"/>
      <c r="DBY1271" s="2"/>
      <c r="DBZ1271" s="15"/>
      <c r="DCA1271" s="15"/>
      <c r="DCB1271" s="80"/>
      <c r="DCC1271" s="52"/>
      <c r="DCD1271" s="69"/>
      <c r="DCE1271" s="69"/>
      <c r="DCF1271" s="69"/>
      <c r="DCG1271" s="107"/>
      <c r="DCH1271" s="2"/>
      <c r="DCI1271" s="15"/>
      <c r="DCJ1271" s="15"/>
      <c r="DCK1271" s="80"/>
      <c r="DCL1271" s="52"/>
      <c r="DCM1271" s="69"/>
      <c r="DCN1271" s="69"/>
      <c r="DCO1271" s="69"/>
      <c r="DCP1271" s="107"/>
      <c r="DCQ1271" s="2"/>
      <c r="DCR1271" s="15"/>
      <c r="DCS1271" s="15"/>
      <c r="DCT1271" s="80"/>
      <c r="DCU1271" s="52"/>
      <c r="DCV1271" s="69"/>
      <c r="DCW1271" s="69"/>
      <c r="DCX1271" s="69"/>
      <c r="DCY1271" s="107"/>
      <c r="DCZ1271" s="2"/>
      <c r="DDA1271" s="15"/>
      <c r="DDB1271" s="15"/>
      <c r="DDC1271" s="80"/>
      <c r="DDD1271" s="52"/>
      <c r="DDE1271" s="69"/>
      <c r="DDF1271" s="69"/>
      <c r="DDG1271" s="69"/>
      <c r="DDH1271" s="107"/>
      <c r="DDI1271" s="2"/>
      <c r="DDJ1271" s="15"/>
      <c r="DDK1271" s="15"/>
      <c r="DDL1271" s="80"/>
      <c r="DDM1271" s="52"/>
      <c r="DDN1271" s="69"/>
      <c r="DDO1271" s="69"/>
      <c r="DDP1271" s="69"/>
      <c r="DDQ1271" s="107"/>
      <c r="DDR1271" s="2"/>
      <c r="DDS1271" s="15"/>
      <c r="DDT1271" s="15"/>
      <c r="DDU1271" s="80"/>
      <c r="DDV1271" s="52"/>
      <c r="DDW1271" s="69"/>
      <c r="DDX1271" s="69"/>
      <c r="DDY1271" s="69"/>
      <c r="DDZ1271" s="107"/>
      <c r="DEA1271" s="2"/>
      <c r="DEB1271" s="15"/>
      <c r="DEC1271" s="15"/>
      <c r="DED1271" s="80"/>
      <c r="DEE1271" s="52"/>
      <c r="DEF1271" s="69"/>
      <c r="DEG1271" s="69"/>
      <c r="DEH1271" s="69"/>
      <c r="DEI1271" s="107"/>
      <c r="DEJ1271" s="2"/>
      <c r="DEK1271" s="15"/>
      <c r="DEL1271" s="15"/>
      <c r="DEM1271" s="80"/>
      <c r="DEN1271" s="52"/>
      <c r="DEO1271" s="69"/>
      <c r="DEP1271" s="69"/>
      <c r="DEQ1271" s="69"/>
      <c r="DER1271" s="107"/>
      <c r="DES1271" s="2"/>
      <c r="DET1271" s="15"/>
      <c r="DEU1271" s="15"/>
      <c r="DEV1271" s="80"/>
      <c r="DEW1271" s="52"/>
      <c r="DEX1271" s="69"/>
      <c r="DEY1271" s="69"/>
      <c r="DEZ1271" s="69"/>
      <c r="DFA1271" s="107"/>
      <c r="DFB1271" s="2"/>
      <c r="DFC1271" s="15"/>
      <c r="DFD1271" s="15"/>
      <c r="DFE1271" s="80"/>
      <c r="DFF1271" s="52"/>
      <c r="DFG1271" s="69"/>
      <c r="DFH1271" s="69"/>
      <c r="DFI1271" s="69"/>
      <c r="DFJ1271" s="107"/>
      <c r="DFK1271" s="2"/>
      <c r="DFL1271" s="15"/>
      <c r="DFM1271" s="15"/>
      <c r="DFN1271" s="80"/>
      <c r="DFO1271" s="52"/>
      <c r="DFP1271" s="69"/>
      <c r="DFQ1271" s="69"/>
      <c r="DFR1271" s="69"/>
      <c r="DFS1271" s="107"/>
      <c r="DFT1271" s="2"/>
      <c r="DFU1271" s="15"/>
      <c r="DFV1271" s="15"/>
      <c r="DFW1271" s="80"/>
      <c r="DFX1271" s="52"/>
      <c r="DFY1271" s="69"/>
      <c r="DFZ1271" s="69"/>
      <c r="DGA1271" s="69"/>
      <c r="DGB1271" s="107"/>
      <c r="DGC1271" s="2"/>
      <c r="DGD1271" s="15"/>
      <c r="DGE1271" s="15"/>
      <c r="DGF1271" s="80"/>
      <c r="DGG1271" s="52"/>
      <c r="DGH1271" s="69"/>
      <c r="DGI1271" s="69"/>
      <c r="DGJ1271" s="69"/>
      <c r="DGK1271" s="107"/>
      <c r="DGL1271" s="2"/>
      <c r="DGM1271" s="15"/>
      <c r="DGN1271" s="15"/>
      <c r="DGO1271" s="80"/>
      <c r="DGP1271" s="52"/>
      <c r="DGQ1271" s="69"/>
      <c r="DGR1271" s="69"/>
      <c r="DGS1271" s="69"/>
      <c r="DGT1271" s="107"/>
      <c r="DGU1271" s="2"/>
      <c r="DGV1271" s="15"/>
      <c r="DGW1271" s="15"/>
      <c r="DGX1271" s="80"/>
      <c r="DGY1271" s="52"/>
      <c r="DGZ1271" s="69"/>
      <c r="DHA1271" s="69"/>
      <c r="DHB1271" s="69"/>
      <c r="DHC1271" s="107"/>
      <c r="DHD1271" s="2"/>
      <c r="DHE1271" s="15"/>
      <c r="DHF1271" s="15"/>
      <c r="DHG1271" s="80"/>
      <c r="DHH1271" s="52"/>
      <c r="DHI1271" s="69"/>
      <c r="DHJ1271" s="69"/>
      <c r="DHK1271" s="69"/>
      <c r="DHL1271" s="107"/>
      <c r="DHM1271" s="2"/>
      <c r="DHN1271" s="15"/>
      <c r="DHO1271" s="15"/>
      <c r="DHP1271" s="80"/>
      <c r="DHQ1271" s="52"/>
      <c r="DHR1271" s="69"/>
      <c r="DHS1271" s="69"/>
      <c r="DHT1271" s="69"/>
      <c r="DHU1271" s="107"/>
      <c r="DHV1271" s="2"/>
      <c r="DHW1271" s="15"/>
      <c r="DHX1271" s="15"/>
      <c r="DHY1271" s="80"/>
      <c r="DHZ1271" s="52"/>
      <c r="DIA1271" s="69"/>
      <c r="DIB1271" s="69"/>
      <c r="DIC1271" s="69"/>
      <c r="DID1271" s="107"/>
      <c r="DIE1271" s="2"/>
      <c r="DIF1271" s="15"/>
      <c r="DIG1271" s="15"/>
      <c r="DIH1271" s="80"/>
      <c r="DII1271" s="52"/>
      <c r="DIJ1271" s="69"/>
      <c r="DIK1271" s="69"/>
      <c r="DIL1271" s="69"/>
      <c r="DIM1271" s="107"/>
      <c r="DIN1271" s="2"/>
      <c r="DIO1271" s="15"/>
      <c r="DIP1271" s="15"/>
      <c r="DIQ1271" s="80"/>
      <c r="DIR1271" s="52"/>
      <c r="DIS1271" s="69"/>
      <c r="DIT1271" s="69"/>
      <c r="DIU1271" s="69"/>
      <c r="DIV1271" s="107"/>
      <c r="DIW1271" s="2"/>
      <c r="DIX1271" s="15"/>
      <c r="DIY1271" s="15"/>
      <c r="DIZ1271" s="80"/>
      <c r="DJA1271" s="52"/>
      <c r="DJB1271" s="69"/>
      <c r="DJC1271" s="69"/>
      <c r="DJD1271" s="69"/>
      <c r="DJE1271" s="107"/>
      <c r="DJF1271" s="2"/>
      <c r="DJG1271" s="15"/>
      <c r="DJH1271" s="15"/>
      <c r="DJI1271" s="80"/>
      <c r="DJJ1271" s="52"/>
      <c r="DJK1271" s="69"/>
      <c r="DJL1271" s="69"/>
      <c r="DJM1271" s="69"/>
      <c r="DJN1271" s="107"/>
      <c r="DJO1271" s="2"/>
      <c r="DJP1271" s="15"/>
      <c r="DJQ1271" s="15"/>
      <c r="DJR1271" s="80"/>
      <c r="DJS1271" s="52"/>
      <c r="DJT1271" s="69"/>
      <c r="DJU1271" s="69"/>
      <c r="DJV1271" s="69"/>
      <c r="DJW1271" s="107"/>
      <c r="DJX1271" s="2"/>
      <c r="DJY1271" s="15"/>
      <c r="DJZ1271" s="15"/>
      <c r="DKA1271" s="80"/>
      <c r="DKB1271" s="52"/>
      <c r="DKC1271" s="69"/>
      <c r="DKD1271" s="69"/>
      <c r="DKE1271" s="69"/>
      <c r="DKF1271" s="107"/>
      <c r="DKG1271" s="2"/>
      <c r="DKH1271" s="15"/>
      <c r="DKI1271" s="15"/>
      <c r="DKJ1271" s="80"/>
      <c r="DKK1271" s="52"/>
      <c r="DKL1271" s="69"/>
      <c r="DKM1271" s="69"/>
      <c r="DKN1271" s="69"/>
      <c r="DKO1271" s="107"/>
      <c r="DKP1271" s="2"/>
      <c r="DKQ1271" s="15"/>
      <c r="DKR1271" s="15"/>
      <c r="DKS1271" s="80"/>
      <c r="DKT1271" s="52"/>
      <c r="DKU1271" s="69"/>
      <c r="DKV1271" s="69"/>
      <c r="DKW1271" s="69"/>
      <c r="DKX1271" s="107"/>
      <c r="DKY1271" s="2"/>
      <c r="DKZ1271" s="15"/>
      <c r="DLA1271" s="15"/>
      <c r="DLB1271" s="80"/>
      <c r="DLC1271" s="52"/>
      <c r="DLD1271" s="69"/>
      <c r="DLE1271" s="69"/>
      <c r="DLF1271" s="69"/>
      <c r="DLG1271" s="107"/>
      <c r="DLH1271" s="2"/>
      <c r="DLI1271" s="15"/>
      <c r="DLJ1271" s="15"/>
      <c r="DLK1271" s="80"/>
      <c r="DLL1271" s="52"/>
      <c r="DLM1271" s="69"/>
      <c r="DLN1271" s="69"/>
      <c r="DLO1271" s="69"/>
      <c r="DLP1271" s="107"/>
      <c r="DLQ1271" s="2"/>
      <c r="DLR1271" s="15"/>
      <c r="DLS1271" s="15"/>
      <c r="DLT1271" s="80"/>
      <c r="DLU1271" s="52"/>
      <c r="DLV1271" s="69"/>
      <c r="DLW1271" s="69"/>
      <c r="DLX1271" s="69"/>
      <c r="DLY1271" s="107"/>
      <c r="DLZ1271" s="2"/>
      <c r="DMA1271" s="15"/>
      <c r="DMB1271" s="15"/>
      <c r="DMC1271" s="80"/>
      <c r="DMD1271" s="52"/>
      <c r="DME1271" s="69"/>
      <c r="DMF1271" s="69"/>
      <c r="DMG1271" s="69"/>
      <c r="DMH1271" s="107"/>
      <c r="DMI1271" s="2"/>
      <c r="DMJ1271" s="15"/>
      <c r="DMK1271" s="15"/>
      <c r="DML1271" s="80"/>
      <c r="DMM1271" s="52"/>
      <c r="DMN1271" s="69"/>
      <c r="DMO1271" s="69"/>
      <c r="DMP1271" s="69"/>
      <c r="DMQ1271" s="107"/>
      <c r="DMR1271" s="2"/>
      <c r="DMS1271" s="15"/>
      <c r="DMT1271" s="15"/>
      <c r="DMU1271" s="80"/>
      <c r="DMV1271" s="52"/>
      <c r="DMW1271" s="69"/>
      <c r="DMX1271" s="69"/>
      <c r="DMY1271" s="69"/>
      <c r="DMZ1271" s="107"/>
      <c r="DNA1271" s="2"/>
      <c r="DNB1271" s="15"/>
      <c r="DNC1271" s="15"/>
      <c r="DND1271" s="80"/>
      <c r="DNE1271" s="52"/>
      <c r="DNF1271" s="69"/>
      <c r="DNG1271" s="69"/>
      <c r="DNH1271" s="69"/>
      <c r="DNI1271" s="107"/>
      <c r="DNJ1271" s="2"/>
      <c r="DNK1271" s="15"/>
      <c r="DNL1271" s="15"/>
      <c r="DNM1271" s="80"/>
      <c r="DNN1271" s="52"/>
      <c r="DNO1271" s="69"/>
      <c r="DNP1271" s="69"/>
      <c r="DNQ1271" s="69"/>
      <c r="DNR1271" s="107"/>
      <c r="DNS1271" s="2"/>
      <c r="DNT1271" s="15"/>
      <c r="DNU1271" s="15"/>
      <c r="DNV1271" s="80"/>
      <c r="DNW1271" s="52"/>
      <c r="DNX1271" s="69"/>
      <c r="DNY1271" s="69"/>
      <c r="DNZ1271" s="69"/>
      <c r="DOA1271" s="107"/>
      <c r="DOB1271" s="2"/>
      <c r="DOC1271" s="15"/>
      <c r="DOD1271" s="15"/>
      <c r="DOE1271" s="80"/>
      <c r="DOF1271" s="52"/>
      <c r="DOG1271" s="69"/>
      <c r="DOH1271" s="69"/>
      <c r="DOI1271" s="69"/>
      <c r="DOJ1271" s="107"/>
      <c r="DOK1271" s="2"/>
      <c r="DOL1271" s="15"/>
      <c r="DOM1271" s="15"/>
      <c r="DON1271" s="80"/>
      <c r="DOO1271" s="52"/>
      <c r="DOP1271" s="69"/>
      <c r="DOQ1271" s="69"/>
      <c r="DOR1271" s="69"/>
      <c r="DOS1271" s="107"/>
      <c r="DOT1271" s="2"/>
      <c r="DOU1271" s="15"/>
      <c r="DOV1271" s="15"/>
      <c r="DOW1271" s="80"/>
      <c r="DOX1271" s="52"/>
      <c r="DOY1271" s="69"/>
      <c r="DOZ1271" s="69"/>
      <c r="DPA1271" s="69"/>
      <c r="DPB1271" s="107"/>
      <c r="DPC1271" s="2"/>
      <c r="DPD1271" s="15"/>
      <c r="DPE1271" s="15"/>
      <c r="DPF1271" s="80"/>
      <c r="DPG1271" s="52"/>
      <c r="DPH1271" s="69"/>
      <c r="DPI1271" s="69"/>
      <c r="DPJ1271" s="69"/>
      <c r="DPK1271" s="107"/>
      <c r="DPL1271" s="2"/>
      <c r="DPM1271" s="15"/>
      <c r="DPN1271" s="15"/>
      <c r="DPO1271" s="80"/>
      <c r="DPP1271" s="52"/>
      <c r="DPQ1271" s="69"/>
      <c r="DPR1271" s="69"/>
      <c r="DPS1271" s="69"/>
      <c r="DPT1271" s="107"/>
      <c r="DPU1271" s="2"/>
      <c r="DPV1271" s="15"/>
      <c r="DPW1271" s="15"/>
      <c r="DPX1271" s="80"/>
      <c r="DPY1271" s="52"/>
      <c r="DPZ1271" s="69"/>
      <c r="DQA1271" s="69"/>
      <c r="DQB1271" s="69"/>
      <c r="DQC1271" s="107"/>
      <c r="DQD1271" s="2"/>
      <c r="DQE1271" s="15"/>
      <c r="DQF1271" s="15"/>
      <c r="DQG1271" s="80"/>
      <c r="DQH1271" s="52"/>
      <c r="DQI1271" s="69"/>
      <c r="DQJ1271" s="69"/>
      <c r="DQK1271" s="69"/>
      <c r="DQL1271" s="107"/>
      <c r="DQM1271" s="2"/>
      <c r="DQN1271" s="15"/>
      <c r="DQO1271" s="15"/>
      <c r="DQP1271" s="80"/>
      <c r="DQQ1271" s="52"/>
      <c r="DQR1271" s="69"/>
      <c r="DQS1271" s="69"/>
      <c r="DQT1271" s="69"/>
      <c r="DQU1271" s="107"/>
      <c r="DQV1271" s="2"/>
      <c r="DQW1271" s="15"/>
      <c r="DQX1271" s="15"/>
      <c r="DQY1271" s="80"/>
      <c r="DQZ1271" s="52"/>
      <c r="DRA1271" s="69"/>
      <c r="DRB1271" s="69"/>
      <c r="DRC1271" s="69"/>
      <c r="DRD1271" s="107"/>
      <c r="DRE1271" s="2"/>
      <c r="DRF1271" s="15"/>
      <c r="DRG1271" s="15"/>
      <c r="DRH1271" s="80"/>
      <c r="DRI1271" s="52"/>
      <c r="DRJ1271" s="69"/>
      <c r="DRK1271" s="69"/>
      <c r="DRL1271" s="69"/>
      <c r="DRM1271" s="107"/>
      <c r="DRN1271" s="2"/>
      <c r="DRO1271" s="15"/>
      <c r="DRP1271" s="15"/>
      <c r="DRQ1271" s="80"/>
      <c r="DRR1271" s="52"/>
      <c r="DRS1271" s="69"/>
      <c r="DRT1271" s="69"/>
      <c r="DRU1271" s="69"/>
      <c r="DRV1271" s="107"/>
      <c r="DRW1271" s="2"/>
      <c r="DRX1271" s="15"/>
      <c r="DRY1271" s="15"/>
      <c r="DRZ1271" s="80"/>
      <c r="DSA1271" s="52"/>
      <c r="DSB1271" s="69"/>
      <c r="DSC1271" s="69"/>
      <c r="DSD1271" s="69"/>
      <c r="DSE1271" s="107"/>
      <c r="DSF1271" s="2"/>
      <c r="DSG1271" s="15"/>
      <c r="DSH1271" s="15"/>
      <c r="DSI1271" s="80"/>
      <c r="DSJ1271" s="52"/>
      <c r="DSK1271" s="69"/>
      <c r="DSL1271" s="69"/>
      <c r="DSM1271" s="69"/>
      <c r="DSN1271" s="107"/>
      <c r="DSO1271" s="2"/>
      <c r="DSP1271" s="15"/>
      <c r="DSQ1271" s="15"/>
      <c r="DSR1271" s="80"/>
      <c r="DSS1271" s="52"/>
      <c r="DST1271" s="69"/>
      <c r="DSU1271" s="69"/>
      <c r="DSV1271" s="69"/>
      <c r="DSW1271" s="107"/>
      <c r="DSX1271" s="2"/>
      <c r="DSY1271" s="15"/>
      <c r="DSZ1271" s="15"/>
      <c r="DTA1271" s="80"/>
      <c r="DTB1271" s="52"/>
      <c r="DTC1271" s="69"/>
      <c r="DTD1271" s="69"/>
      <c r="DTE1271" s="69"/>
      <c r="DTF1271" s="107"/>
      <c r="DTG1271" s="2"/>
      <c r="DTH1271" s="15"/>
      <c r="DTI1271" s="15"/>
      <c r="DTJ1271" s="80"/>
      <c r="DTK1271" s="52"/>
      <c r="DTL1271" s="69"/>
      <c r="DTM1271" s="69"/>
      <c r="DTN1271" s="69"/>
      <c r="DTO1271" s="107"/>
      <c r="DTP1271" s="2"/>
      <c r="DTQ1271" s="15"/>
      <c r="DTR1271" s="15"/>
      <c r="DTS1271" s="80"/>
      <c r="DTT1271" s="52"/>
      <c r="DTU1271" s="69"/>
      <c r="DTV1271" s="69"/>
      <c r="DTW1271" s="69"/>
      <c r="DTX1271" s="107"/>
      <c r="DTY1271" s="2"/>
      <c r="DTZ1271" s="15"/>
      <c r="DUA1271" s="15"/>
      <c r="DUB1271" s="80"/>
      <c r="DUC1271" s="52"/>
      <c r="DUD1271" s="69"/>
      <c r="DUE1271" s="69"/>
      <c r="DUF1271" s="69"/>
      <c r="DUG1271" s="107"/>
      <c r="DUH1271" s="2"/>
      <c r="DUI1271" s="15"/>
      <c r="DUJ1271" s="15"/>
      <c r="DUK1271" s="80"/>
      <c r="DUL1271" s="52"/>
      <c r="DUM1271" s="69"/>
      <c r="DUN1271" s="69"/>
      <c r="DUO1271" s="69"/>
      <c r="DUP1271" s="107"/>
      <c r="DUQ1271" s="2"/>
      <c r="DUR1271" s="15"/>
      <c r="DUS1271" s="15"/>
      <c r="DUT1271" s="80"/>
      <c r="DUU1271" s="52"/>
      <c r="DUV1271" s="69"/>
      <c r="DUW1271" s="69"/>
      <c r="DUX1271" s="69"/>
      <c r="DUY1271" s="107"/>
      <c r="DUZ1271" s="2"/>
      <c r="DVA1271" s="15"/>
      <c r="DVB1271" s="15"/>
      <c r="DVC1271" s="80"/>
      <c r="DVD1271" s="52"/>
      <c r="DVE1271" s="69"/>
      <c r="DVF1271" s="69"/>
      <c r="DVG1271" s="69"/>
      <c r="DVH1271" s="107"/>
      <c r="DVI1271" s="2"/>
      <c r="DVJ1271" s="15"/>
      <c r="DVK1271" s="15"/>
      <c r="DVL1271" s="80"/>
      <c r="DVM1271" s="52"/>
      <c r="DVN1271" s="69"/>
      <c r="DVO1271" s="69"/>
      <c r="DVP1271" s="69"/>
      <c r="DVQ1271" s="107"/>
      <c r="DVR1271" s="2"/>
      <c r="DVS1271" s="15"/>
      <c r="DVT1271" s="15"/>
      <c r="DVU1271" s="80"/>
      <c r="DVV1271" s="52"/>
      <c r="DVW1271" s="69"/>
      <c r="DVX1271" s="69"/>
      <c r="DVY1271" s="69"/>
      <c r="DVZ1271" s="107"/>
      <c r="DWA1271" s="2"/>
      <c r="DWB1271" s="15"/>
      <c r="DWC1271" s="15"/>
      <c r="DWD1271" s="80"/>
      <c r="DWE1271" s="52"/>
      <c r="DWF1271" s="69"/>
      <c r="DWG1271" s="69"/>
      <c r="DWH1271" s="69"/>
      <c r="DWI1271" s="107"/>
      <c r="DWJ1271" s="2"/>
      <c r="DWK1271" s="15"/>
      <c r="DWL1271" s="15"/>
      <c r="DWM1271" s="80"/>
      <c r="DWN1271" s="52"/>
      <c r="DWO1271" s="69"/>
      <c r="DWP1271" s="69"/>
      <c r="DWQ1271" s="69"/>
      <c r="DWR1271" s="107"/>
      <c r="DWS1271" s="2"/>
      <c r="DWT1271" s="15"/>
      <c r="DWU1271" s="15"/>
      <c r="DWV1271" s="80"/>
      <c r="DWW1271" s="52"/>
      <c r="DWX1271" s="69"/>
      <c r="DWY1271" s="69"/>
      <c r="DWZ1271" s="69"/>
      <c r="DXA1271" s="107"/>
      <c r="DXB1271" s="2"/>
      <c r="DXC1271" s="15"/>
      <c r="DXD1271" s="15"/>
      <c r="DXE1271" s="80"/>
      <c r="DXF1271" s="52"/>
      <c r="DXG1271" s="69"/>
      <c r="DXH1271" s="69"/>
      <c r="DXI1271" s="69"/>
      <c r="DXJ1271" s="107"/>
      <c r="DXK1271" s="2"/>
      <c r="DXL1271" s="15"/>
      <c r="DXM1271" s="15"/>
      <c r="DXN1271" s="80"/>
      <c r="DXO1271" s="52"/>
      <c r="DXP1271" s="69"/>
      <c r="DXQ1271" s="69"/>
      <c r="DXR1271" s="69"/>
      <c r="DXS1271" s="107"/>
      <c r="DXT1271" s="2"/>
      <c r="DXU1271" s="15"/>
      <c r="DXV1271" s="15"/>
      <c r="DXW1271" s="80"/>
      <c r="DXX1271" s="52"/>
      <c r="DXY1271" s="69"/>
      <c r="DXZ1271" s="69"/>
      <c r="DYA1271" s="69"/>
      <c r="DYB1271" s="107"/>
      <c r="DYC1271" s="2"/>
      <c r="DYD1271" s="15"/>
      <c r="DYE1271" s="15"/>
      <c r="DYF1271" s="80"/>
      <c r="DYG1271" s="52"/>
      <c r="DYH1271" s="69"/>
      <c r="DYI1271" s="69"/>
      <c r="DYJ1271" s="69"/>
      <c r="DYK1271" s="107"/>
      <c r="DYL1271" s="2"/>
      <c r="DYM1271" s="15"/>
      <c r="DYN1271" s="15"/>
      <c r="DYO1271" s="80"/>
      <c r="DYP1271" s="52"/>
      <c r="DYQ1271" s="69"/>
      <c r="DYR1271" s="69"/>
      <c r="DYS1271" s="69"/>
      <c r="DYT1271" s="107"/>
      <c r="DYU1271" s="2"/>
      <c r="DYV1271" s="15"/>
      <c r="DYW1271" s="15"/>
      <c r="DYX1271" s="80"/>
      <c r="DYY1271" s="52"/>
      <c r="DYZ1271" s="69"/>
      <c r="DZA1271" s="69"/>
      <c r="DZB1271" s="69"/>
      <c r="DZC1271" s="107"/>
      <c r="DZD1271" s="2"/>
      <c r="DZE1271" s="15"/>
      <c r="DZF1271" s="15"/>
      <c r="DZG1271" s="80"/>
      <c r="DZH1271" s="52"/>
      <c r="DZI1271" s="69"/>
      <c r="DZJ1271" s="69"/>
      <c r="DZK1271" s="69"/>
      <c r="DZL1271" s="107"/>
      <c r="DZM1271" s="2"/>
      <c r="DZN1271" s="15"/>
      <c r="DZO1271" s="15"/>
      <c r="DZP1271" s="80"/>
      <c r="DZQ1271" s="52"/>
      <c r="DZR1271" s="69"/>
      <c r="DZS1271" s="69"/>
      <c r="DZT1271" s="69"/>
      <c r="DZU1271" s="107"/>
      <c r="DZV1271" s="2"/>
      <c r="DZW1271" s="15"/>
      <c r="DZX1271" s="15"/>
      <c r="DZY1271" s="80"/>
      <c r="DZZ1271" s="52"/>
      <c r="EAA1271" s="69"/>
      <c r="EAB1271" s="69"/>
      <c r="EAC1271" s="69"/>
      <c r="EAD1271" s="107"/>
      <c r="EAE1271" s="2"/>
      <c r="EAF1271" s="15"/>
      <c r="EAG1271" s="15"/>
      <c r="EAH1271" s="80"/>
      <c r="EAI1271" s="52"/>
      <c r="EAJ1271" s="69"/>
      <c r="EAK1271" s="69"/>
      <c r="EAL1271" s="69"/>
      <c r="EAM1271" s="107"/>
      <c r="EAN1271" s="2"/>
      <c r="EAO1271" s="15"/>
      <c r="EAP1271" s="15"/>
      <c r="EAQ1271" s="80"/>
      <c r="EAR1271" s="52"/>
      <c r="EAS1271" s="69"/>
      <c r="EAT1271" s="69"/>
      <c r="EAU1271" s="69"/>
      <c r="EAV1271" s="107"/>
      <c r="EAW1271" s="2"/>
      <c r="EAX1271" s="15"/>
      <c r="EAY1271" s="15"/>
      <c r="EAZ1271" s="80"/>
      <c r="EBA1271" s="52"/>
      <c r="EBB1271" s="69"/>
      <c r="EBC1271" s="69"/>
      <c r="EBD1271" s="69"/>
      <c r="EBE1271" s="107"/>
      <c r="EBF1271" s="2"/>
      <c r="EBG1271" s="15"/>
      <c r="EBH1271" s="15"/>
      <c r="EBI1271" s="80"/>
      <c r="EBJ1271" s="52"/>
      <c r="EBK1271" s="69"/>
      <c r="EBL1271" s="69"/>
      <c r="EBM1271" s="69"/>
      <c r="EBN1271" s="107"/>
      <c r="EBO1271" s="2"/>
      <c r="EBP1271" s="15"/>
      <c r="EBQ1271" s="15"/>
      <c r="EBR1271" s="80"/>
      <c r="EBS1271" s="52"/>
      <c r="EBT1271" s="69"/>
      <c r="EBU1271" s="69"/>
      <c r="EBV1271" s="69"/>
      <c r="EBW1271" s="107"/>
      <c r="EBX1271" s="2"/>
      <c r="EBY1271" s="15"/>
      <c r="EBZ1271" s="15"/>
      <c r="ECA1271" s="80"/>
      <c r="ECB1271" s="52"/>
      <c r="ECC1271" s="69"/>
      <c r="ECD1271" s="69"/>
      <c r="ECE1271" s="69"/>
      <c r="ECF1271" s="107"/>
      <c r="ECG1271" s="2"/>
      <c r="ECH1271" s="15"/>
      <c r="ECI1271" s="15"/>
      <c r="ECJ1271" s="80"/>
      <c r="ECK1271" s="52"/>
      <c r="ECL1271" s="69"/>
      <c r="ECM1271" s="69"/>
      <c r="ECN1271" s="69"/>
      <c r="ECO1271" s="107"/>
      <c r="ECP1271" s="2"/>
      <c r="ECQ1271" s="15"/>
      <c r="ECR1271" s="15"/>
      <c r="ECS1271" s="80"/>
      <c r="ECT1271" s="52"/>
      <c r="ECU1271" s="69"/>
      <c r="ECV1271" s="69"/>
      <c r="ECW1271" s="69"/>
      <c r="ECX1271" s="107"/>
      <c r="ECY1271" s="2"/>
      <c r="ECZ1271" s="15"/>
      <c r="EDA1271" s="15"/>
      <c r="EDB1271" s="80"/>
      <c r="EDC1271" s="52"/>
      <c r="EDD1271" s="69"/>
      <c r="EDE1271" s="69"/>
      <c r="EDF1271" s="69"/>
      <c r="EDG1271" s="107"/>
      <c r="EDH1271" s="2"/>
      <c r="EDI1271" s="15"/>
      <c r="EDJ1271" s="15"/>
      <c r="EDK1271" s="80"/>
      <c r="EDL1271" s="52"/>
      <c r="EDM1271" s="69"/>
      <c r="EDN1271" s="69"/>
      <c r="EDO1271" s="69"/>
      <c r="EDP1271" s="107"/>
      <c r="EDQ1271" s="2"/>
      <c r="EDR1271" s="15"/>
      <c r="EDS1271" s="15"/>
      <c r="EDT1271" s="80"/>
      <c r="EDU1271" s="52"/>
      <c r="EDV1271" s="69"/>
      <c r="EDW1271" s="69"/>
      <c r="EDX1271" s="69"/>
      <c r="EDY1271" s="107"/>
      <c r="EDZ1271" s="2"/>
      <c r="EEA1271" s="15"/>
      <c r="EEB1271" s="15"/>
      <c r="EEC1271" s="80"/>
      <c r="EED1271" s="52"/>
      <c r="EEE1271" s="69"/>
      <c r="EEF1271" s="69"/>
      <c r="EEG1271" s="69"/>
      <c r="EEH1271" s="107"/>
      <c r="EEI1271" s="2"/>
      <c r="EEJ1271" s="15"/>
      <c r="EEK1271" s="15"/>
      <c r="EEL1271" s="80"/>
      <c r="EEM1271" s="52"/>
      <c r="EEN1271" s="69"/>
      <c r="EEO1271" s="69"/>
      <c r="EEP1271" s="69"/>
      <c r="EEQ1271" s="107"/>
      <c r="EER1271" s="2"/>
      <c r="EES1271" s="15"/>
      <c r="EET1271" s="15"/>
      <c r="EEU1271" s="80"/>
      <c r="EEV1271" s="52"/>
      <c r="EEW1271" s="69"/>
      <c r="EEX1271" s="69"/>
      <c r="EEY1271" s="69"/>
      <c r="EEZ1271" s="107"/>
      <c r="EFA1271" s="2"/>
      <c r="EFB1271" s="15"/>
      <c r="EFC1271" s="15"/>
      <c r="EFD1271" s="80"/>
      <c r="EFE1271" s="52"/>
      <c r="EFF1271" s="69"/>
      <c r="EFG1271" s="69"/>
      <c r="EFH1271" s="69"/>
      <c r="EFI1271" s="107"/>
      <c r="EFJ1271" s="2"/>
      <c r="EFK1271" s="15"/>
      <c r="EFL1271" s="15"/>
      <c r="EFM1271" s="80"/>
      <c r="EFN1271" s="52"/>
      <c r="EFO1271" s="69"/>
      <c r="EFP1271" s="69"/>
      <c r="EFQ1271" s="69"/>
      <c r="EFR1271" s="107"/>
      <c r="EFS1271" s="2"/>
      <c r="EFT1271" s="15"/>
      <c r="EFU1271" s="15"/>
      <c r="EFV1271" s="80"/>
      <c r="EFW1271" s="52"/>
      <c r="EFX1271" s="69"/>
      <c r="EFY1271" s="69"/>
      <c r="EFZ1271" s="69"/>
      <c r="EGA1271" s="107"/>
      <c r="EGB1271" s="2"/>
      <c r="EGC1271" s="15"/>
      <c r="EGD1271" s="15"/>
      <c r="EGE1271" s="80"/>
      <c r="EGF1271" s="52"/>
      <c r="EGG1271" s="69"/>
      <c r="EGH1271" s="69"/>
      <c r="EGI1271" s="69"/>
      <c r="EGJ1271" s="107"/>
      <c r="EGK1271" s="2"/>
      <c r="EGL1271" s="15"/>
      <c r="EGM1271" s="15"/>
      <c r="EGN1271" s="80"/>
      <c r="EGO1271" s="52"/>
      <c r="EGP1271" s="69"/>
      <c r="EGQ1271" s="69"/>
      <c r="EGR1271" s="69"/>
      <c r="EGS1271" s="107"/>
      <c r="EGT1271" s="2"/>
      <c r="EGU1271" s="15"/>
      <c r="EGV1271" s="15"/>
      <c r="EGW1271" s="80"/>
      <c r="EGX1271" s="52"/>
      <c r="EGY1271" s="69"/>
      <c r="EGZ1271" s="69"/>
      <c r="EHA1271" s="69"/>
      <c r="EHB1271" s="107"/>
      <c r="EHC1271" s="2"/>
      <c r="EHD1271" s="15"/>
      <c r="EHE1271" s="15"/>
      <c r="EHF1271" s="80"/>
      <c r="EHG1271" s="52"/>
      <c r="EHH1271" s="69"/>
      <c r="EHI1271" s="69"/>
      <c r="EHJ1271" s="69"/>
      <c r="EHK1271" s="107"/>
      <c r="EHL1271" s="2"/>
      <c r="EHM1271" s="15"/>
      <c r="EHN1271" s="15"/>
      <c r="EHO1271" s="80"/>
      <c r="EHP1271" s="52"/>
      <c r="EHQ1271" s="69"/>
      <c r="EHR1271" s="69"/>
      <c r="EHS1271" s="69"/>
      <c r="EHT1271" s="107"/>
      <c r="EHU1271" s="2"/>
      <c r="EHV1271" s="15"/>
      <c r="EHW1271" s="15"/>
      <c r="EHX1271" s="80"/>
      <c r="EHY1271" s="52"/>
      <c r="EHZ1271" s="69"/>
      <c r="EIA1271" s="69"/>
      <c r="EIB1271" s="69"/>
      <c r="EIC1271" s="107"/>
      <c r="EID1271" s="2"/>
      <c r="EIE1271" s="15"/>
      <c r="EIF1271" s="15"/>
      <c r="EIG1271" s="80"/>
      <c r="EIH1271" s="52"/>
      <c r="EII1271" s="69"/>
      <c r="EIJ1271" s="69"/>
      <c r="EIK1271" s="69"/>
      <c r="EIL1271" s="107"/>
      <c r="EIM1271" s="2"/>
      <c r="EIN1271" s="15"/>
      <c r="EIO1271" s="15"/>
      <c r="EIP1271" s="80"/>
      <c r="EIQ1271" s="52"/>
      <c r="EIR1271" s="69"/>
      <c r="EIS1271" s="69"/>
      <c r="EIT1271" s="69"/>
      <c r="EIU1271" s="107"/>
      <c r="EIV1271" s="2"/>
      <c r="EIW1271" s="15"/>
      <c r="EIX1271" s="15"/>
      <c r="EIY1271" s="80"/>
      <c r="EIZ1271" s="52"/>
      <c r="EJA1271" s="69"/>
      <c r="EJB1271" s="69"/>
      <c r="EJC1271" s="69"/>
      <c r="EJD1271" s="107"/>
      <c r="EJE1271" s="2"/>
      <c r="EJF1271" s="15"/>
      <c r="EJG1271" s="15"/>
      <c r="EJH1271" s="80"/>
      <c r="EJI1271" s="52"/>
      <c r="EJJ1271" s="69"/>
      <c r="EJK1271" s="69"/>
      <c r="EJL1271" s="69"/>
      <c r="EJM1271" s="107"/>
      <c r="EJN1271" s="2"/>
      <c r="EJO1271" s="15"/>
      <c r="EJP1271" s="15"/>
      <c r="EJQ1271" s="80"/>
      <c r="EJR1271" s="52"/>
      <c r="EJS1271" s="69"/>
      <c r="EJT1271" s="69"/>
      <c r="EJU1271" s="69"/>
      <c r="EJV1271" s="107"/>
      <c r="EJW1271" s="2"/>
      <c r="EJX1271" s="15"/>
      <c r="EJY1271" s="15"/>
      <c r="EJZ1271" s="80"/>
      <c r="EKA1271" s="52"/>
      <c r="EKB1271" s="69"/>
      <c r="EKC1271" s="69"/>
      <c r="EKD1271" s="69"/>
      <c r="EKE1271" s="107"/>
      <c r="EKF1271" s="2"/>
      <c r="EKG1271" s="15"/>
      <c r="EKH1271" s="15"/>
      <c r="EKI1271" s="80"/>
      <c r="EKJ1271" s="52"/>
      <c r="EKK1271" s="69"/>
      <c r="EKL1271" s="69"/>
      <c r="EKM1271" s="69"/>
      <c r="EKN1271" s="107"/>
      <c r="EKO1271" s="2"/>
      <c r="EKP1271" s="15"/>
      <c r="EKQ1271" s="15"/>
      <c r="EKR1271" s="80"/>
      <c r="EKS1271" s="52"/>
      <c r="EKT1271" s="69"/>
      <c r="EKU1271" s="69"/>
      <c r="EKV1271" s="69"/>
      <c r="EKW1271" s="107"/>
      <c r="EKX1271" s="2"/>
      <c r="EKY1271" s="15"/>
      <c r="EKZ1271" s="15"/>
      <c r="ELA1271" s="80"/>
      <c r="ELB1271" s="52"/>
      <c r="ELC1271" s="69"/>
      <c r="ELD1271" s="69"/>
      <c r="ELE1271" s="69"/>
      <c r="ELF1271" s="107"/>
      <c r="ELG1271" s="2"/>
      <c r="ELH1271" s="15"/>
      <c r="ELI1271" s="15"/>
      <c r="ELJ1271" s="80"/>
      <c r="ELK1271" s="52"/>
      <c r="ELL1271" s="69"/>
      <c r="ELM1271" s="69"/>
      <c r="ELN1271" s="69"/>
      <c r="ELO1271" s="107"/>
      <c r="ELP1271" s="2"/>
      <c r="ELQ1271" s="15"/>
      <c r="ELR1271" s="15"/>
      <c r="ELS1271" s="80"/>
      <c r="ELT1271" s="52"/>
      <c r="ELU1271" s="69"/>
      <c r="ELV1271" s="69"/>
      <c r="ELW1271" s="69"/>
      <c r="ELX1271" s="107"/>
      <c r="ELY1271" s="2"/>
      <c r="ELZ1271" s="15"/>
      <c r="EMA1271" s="15"/>
      <c r="EMB1271" s="80"/>
      <c r="EMC1271" s="52"/>
      <c r="EMD1271" s="69"/>
      <c r="EME1271" s="69"/>
      <c r="EMF1271" s="69"/>
      <c r="EMG1271" s="107"/>
      <c r="EMH1271" s="2"/>
      <c r="EMI1271" s="15"/>
      <c r="EMJ1271" s="15"/>
      <c r="EMK1271" s="80"/>
      <c r="EML1271" s="52"/>
      <c r="EMM1271" s="69"/>
      <c r="EMN1271" s="69"/>
      <c r="EMO1271" s="69"/>
      <c r="EMP1271" s="107"/>
      <c r="EMQ1271" s="2"/>
      <c r="EMR1271" s="15"/>
      <c r="EMS1271" s="15"/>
      <c r="EMT1271" s="80"/>
      <c r="EMU1271" s="52"/>
      <c r="EMV1271" s="69"/>
      <c r="EMW1271" s="69"/>
      <c r="EMX1271" s="69"/>
      <c r="EMY1271" s="107"/>
      <c r="EMZ1271" s="2"/>
      <c r="ENA1271" s="15"/>
      <c r="ENB1271" s="15"/>
      <c r="ENC1271" s="80"/>
      <c r="END1271" s="52"/>
      <c r="ENE1271" s="69"/>
      <c r="ENF1271" s="69"/>
      <c r="ENG1271" s="69"/>
      <c r="ENH1271" s="107"/>
      <c r="ENI1271" s="2"/>
      <c r="ENJ1271" s="15"/>
      <c r="ENK1271" s="15"/>
      <c r="ENL1271" s="80"/>
      <c r="ENM1271" s="52"/>
      <c r="ENN1271" s="69"/>
      <c r="ENO1271" s="69"/>
      <c r="ENP1271" s="69"/>
      <c r="ENQ1271" s="107"/>
      <c r="ENR1271" s="2"/>
      <c r="ENS1271" s="15"/>
      <c r="ENT1271" s="15"/>
      <c r="ENU1271" s="80"/>
      <c r="ENV1271" s="52"/>
      <c r="ENW1271" s="69"/>
      <c r="ENX1271" s="69"/>
      <c r="ENY1271" s="69"/>
      <c r="ENZ1271" s="107"/>
      <c r="EOA1271" s="2"/>
      <c r="EOB1271" s="15"/>
      <c r="EOC1271" s="15"/>
      <c r="EOD1271" s="80"/>
      <c r="EOE1271" s="52"/>
      <c r="EOF1271" s="69"/>
      <c r="EOG1271" s="69"/>
      <c r="EOH1271" s="69"/>
      <c r="EOI1271" s="107"/>
      <c r="EOJ1271" s="2"/>
      <c r="EOK1271" s="15"/>
      <c r="EOL1271" s="15"/>
      <c r="EOM1271" s="80"/>
      <c r="EON1271" s="52"/>
      <c r="EOO1271" s="69"/>
      <c r="EOP1271" s="69"/>
      <c r="EOQ1271" s="69"/>
      <c r="EOR1271" s="107"/>
      <c r="EOS1271" s="2"/>
      <c r="EOT1271" s="15"/>
      <c r="EOU1271" s="15"/>
      <c r="EOV1271" s="80"/>
      <c r="EOW1271" s="52"/>
      <c r="EOX1271" s="69"/>
      <c r="EOY1271" s="69"/>
      <c r="EOZ1271" s="69"/>
      <c r="EPA1271" s="107"/>
      <c r="EPB1271" s="2"/>
      <c r="EPC1271" s="15"/>
      <c r="EPD1271" s="15"/>
      <c r="EPE1271" s="80"/>
      <c r="EPF1271" s="52"/>
      <c r="EPG1271" s="69"/>
      <c r="EPH1271" s="69"/>
      <c r="EPI1271" s="69"/>
      <c r="EPJ1271" s="107"/>
      <c r="EPK1271" s="2"/>
      <c r="EPL1271" s="15"/>
      <c r="EPM1271" s="15"/>
      <c r="EPN1271" s="80"/>
      <c r="EPO1271" s="52"/>
      <c r="EPP1271" s="69"/>
      <c r="EPQ1271" s="69"/>
      <c r="EPR1271" s="69"/>
      <c r="EPS1271" s="107"/>
      <c r="EPT1271" s="2"/>
      <c r="EPU1271" s="15"/>
      <c r="EPV1271" s="15"/>
      <c r="EPW1271" s="80"/>
      <c r="EPX1271" s="52"/>
      <c r="EPY1271" s="69"/>
      <c r="EPZ1271" s="69"/>
      <c r="EQA1271" s="69"/>
      <c r="EQB1271" s="107"/>
      <c r="EQC1271" s="2"/>
      <c r="EQD1271" s="15"/>
      <c r="EQE1271" s="15"/>
      <c r="EQF1271" s="80"/>
      <c r="EQG1271" s="52"/>
      <c r="EQH1271" s="69"/>
      <c r="EQI1271" s="69"/>
      <c r="EQJ1271" s="69"/>
      <c r="EQK1271" s="107"/>
      <c r="EQL1271" s="2"/>
      <c r="EQM1271" s="15"/>
      <c r="EQN1271" s="15"/>
      <c r="EQO1271" s="80"/>
      <c r="EQP1271" s="52"/>
      <c r="EQQ1271" s="69"/>
      <c r="EQR1271" s="69"/>
      <c r="EQS1271" s="69"/>
      <c r="EQT1271" s="107"/>
      <c r="EQU1271" s="2"/>
      <c r="EQV1271" s="15"/>
      <c r="EQW1271" s="15"/>
      <c r="EQX1271" s="80"/>
      <c r="EQY1271" s="52"/>
      <c r="EQZ1271" s="69"/>
      <c r="ERA1271" s="69"/>
      <c r="ERB1271" s="69"/>
      <c r="ERC1271" s="107"/>
      <c r="ERD1271" s="2"/>
      <c r="ERE1271" s="15"/>
      <c r="ERF1271" s="15"/>
      <c r="ERG1271" s="80"/>
      <c r="ERH1271" s="52"/>
      <c r="ERI1271" s="69"/>
      <c r="ERJ1271" s="69"/>
      <c r="ERK1271" s="69"/>
      <c r="ERL1271" s="107"/>
      <c r="ERM1271" s="2"/>
      <c r="ERN1271" s="15"/>
      <c r="ERO1271" s="15"/>
      <c r="ERP1271" s="80"/>
      <c r="ERQ1271" s="52"/>
      <c r="ERR1271" s="69"/>
      <c r="ERS1271" s="69"/>
      <c r="ERT1271" s="69"/>
      <c r="ERU1271" s="107"/>
      <c r="ERV1271" s="2"/>
      <c r="ERW1271" s="15"/>
      <c r="ERX1271" s="15"/>
      <c r="ERY1271" s="80"/>
      <c r="ERZ1271" s="52"/>
      <c r="ESA1271" s="69"/>
      <c r="ESB1271" s="69"/>
      <c r="ESC1271" s="69"/>
      <c r="ESD1271" s="107"/>
      <c r="ESE1271" s="2"/>
      <c r="ESF1271" s="15"/>
      <c r="ESG1271" s="15"/>
      <c r="ESH1271" s="80"/>
      <c r="ESI1271" s="52"/>
      <c r="ESJ1271" s="69"/>
      <c r="ESK1271" s="69"/>
      <c r="ESL1271" s="69"/>
      <c r="ESM1271" s="107"/>
      <c r="ESN1271" s="2"/>
      <c r="ESO1271" s="15"/>
      <c r="ESP1271" s="15"/>
      <c r="ESQ1271" s="80"/>
      <c r="ESR1271" s="52"/>
      <c r="ESS1271" s="69"/>
      <c r="EST1271" s="69"/>
      <c r="ESU1271" s="69"/>
      <c r="ESV1271" s="107"/>
      <c r="ESW1271" s="2"/>
      <c r="ESX1271" s="15"/>
      <c r="ESY1271" s="15"/>
      <c r="ESZ1271" s="80"/>
      <c r="ETA1271" s="52"/>
      <c r="ETB1271" s="69"/>
      <c r="ETC1271" s="69"/>
      <c r="ETD1271" s="69"/>
      <c r="ETE1271" s="107"/>
      <c r="ETF1271" s="2"/>
      <c r="ETG1271" s="15"/>
      <c r="ETH1271" s="15"/>
      <c r="ETI1271" s="80"/>
      <c r="ETJ1271" s="52"/>
      <c r="ETK1271" s="69"/>
      <c r="ETL1271" s="69"/>
      <c r="ETM1271" s="69"/>
      <c r="ETN1271" s="107"/>
      <c r="ETO1271" s="2"/>
      <c r="ETP1271" s="15"/>
      <c r="ETQ1271" s="15"/>
      <c r="ETR1271" s="80"/>
      <c r="ETS1271" s="52"/>
      <c r="ETT1271" s="69"/>
      <c r="ETU1271" s="69"/>
      <c r="ETV1271" s="69"/>
      <c r="ETW1271" s="107"/>
      <c r="ETX1271" s="2"/>
      <c r="ETY1271" s="15"/>
      <c r="ETZ1271" s="15"/>
      <c r="EUA1271" s="80"/>
      <c r="EUB1271" s="52"/>
      <c r="EUC1271" s="69"/>
      <c r="EUD1271" s="69"/>
      <c r="EUE1271" s="69"/>
      <c r="EUF1271" s="107"/>
      <c r="EUG1271" s="2"/>
      <c r="EUH1271" s="15"/>
      <c r="EUI1271" s="15"/>
      <c r="EUJ1271" s="80"/>
      <c r="EUK1271" s="52"/>
      <c r="EUL1271" s="69"/>
      <c r="EUM1271" s="69"/>
      <c r="EUN1271" s="69"/>
      <c r="EUO1271" s="107"/>
      <c r="EUP1271" s="2"/>
      <c r="EUQ1271" s="15"/>
      <c r="EUR1271" s="15"/>
      <c r="EUS1271" s="80"/>
      <c r="EUT1271" s="52"/>
      <c r="EUU1271" s="69"/>
      <c r="EUV1271" s="69"/>
      <c r="EUW1271" s="69"/>
      <c r="EUX1271" s="107"/>
      <c r="EUY1271" s="2"/>
      <c r="EUZ1271" s="15"/>
      <c r="EVA1271" s="15"/>
      <c r="EVB1271" s="80"/>
      <c r="EVC1271" s="52"/>
      <c r="EVD1271" s="69"/>
      <c r="EVE1271" s="69"/>
      <c r="EVF1271" s="69"/>
      <c r="EVG1271" s="107"/>
      <c r="EVH1271" s="2"/>
      <c r="EVI1271" s="15"/>
      <c r="EVJ1271" s="15"/>
      <c r="EVK1271" s="80"/>
      <c r="EVL1271" s="52"/>
      <c r="EVM1271" s="69"/>
      <c r="EVN1271" s="69"/>
      <c r="EVO1271" s="69"/>
      <c r="EVP1271" s="107"/>
      <c r="EVQ1271" s="2"/>
      <c r="EVR1271" s="15"/>
      <c r="EVS1271" s="15"/>
      <c r="EVT1271" s="80"/>
      <c r="EVU1271" s="52"/>
      <c r="EVV1271" s="69"/>
      <c r="EVW1271" s="69"/>
      <c r="EVX1271" s="69"/>
      <c r="EVY1271" s="107"/>
      <c r="EVZ1271" s="2"/>
      <c r="EWA1271" s="15"/>
      <c r="EWB1271" s="15"/>
      <c r="EWC1271" s="80"/>
      <c r="EWD1271" s="52"/>
      <c r="EWE1271" s="69"/>
      <c r="EWF1271" s="69"/>
      <c r="EWG1271" s="69"/>
      <c r="EWH1271" s="107"/>
      <c r="EWI1271" s="2"/>
      <c r="EWJ1271" s="15"/>
      <c r="EWK1271" s="15"/>
      <c r="EWL1271" s="80"/>
      <c r="EWM1271" s="52"/>
      <c r="EWN1271" s="69"/>
      <c r="EWO1271" s="69"/>
      <c r="EWP1271" s="69"/>
      <c r="EWQ1271" s="107"/>
      <c r="EWR1271" s="2"/>
      <c r="EWS1271" s="15"/>
      <c r="EWT1271" s="15"/>
      <c r="EWU1271" s="80"/>
      <c r="EWV1271" s="52"/>
      <c r="EWW1271" s="69"/>
      <c r="EWX1271" s="69"/>
      <c r="EWY1271" s="69"/>
      <c r="EWZ1271" s="107"/>
      <c r="EXA1271" s="2"/>
      <c r="EXB1271" s="15"/>
      <c r="EXC1271" s="15"/>
      <c r="EXD1271" s="80"/>
      <c r="EXE1271" s="52"/>
      <c r="EXF1271" s="69"/>
      <c r="EXG1271" s="69"/>
      <c r="EXH1271" s="69"/>
      <c r="EXI1271" s="107"/>
      <c r="EXJ1271" s="2"/>
      <c r="EXK1271" s="15"/>
      <c r="EXL1271" s="15"/>
      <c r="EXM1271" s="80"/>
      <c r="EXN1271" s="52"/>
      <c r="EXO1271" s="69"/>
      <c r="EXP1271" s="69"/>
      <c r="EXQ1271" s="69"/>
      <c r="EXR1271" s="107"/>
      <c r="EXS1271" s="2"/>
      <c r="EXT1271" s="15"/>
      <c r="EXU1271" s="15"/>
      <c r="EXV1271" s="80"/>
      <c r="EXW1271" s="52"/>
      <c r="EXX1271" s="69"/>
      <c r="EXY1271" s="69"/>
      <c r="EXZ1271" s="69"/>
      <c r="EYA1271" s="107"/>
      <c r="EYB1271" s="2"/>
      <c r="EYC1271" s="15"/>
      <c r="EYD1271" s="15"/>
      <c r="EYE1271" s="80"/>
      <c r="EYF1271" s="52"/>
      <c r="EYG1271" s="69"/>
      <c r="EYH1271" s="69"/>
      <c r="EYI1271" s="69"/>
      <c r="EYJ1271" s="107"/>
      <c r="EYK1271" s="2"/>
      <c r="EYL1271" s="15"/>
      <c r="EYM1271" s="15"/>
      <c r="EYN1271" s="80"/>
      <c r="EYO1271" s="52"/>
      <c r="EYP1271" s="69"/>
      <c r="EYQ1271" s="69"/>
      <c r="EYR1271" s="69"/>
      <c r="EYS1271" s="107"/>
      <c r="EYT1271" s="2"/>
      <c r="EYU1271" s="15"/>
      <c r="EYV1271" s="15"/>
      <c r="EYW1271" s="80"/>
      <c r="EYX1271" s="52"/>
      <c r="EYY1271" s="69"/>
      <c r="EYZ1271" s="69"/>
      <c r="EZA1271" s="69"/>
      <c r="EZB1271" s="107"/>
      <c r="EZC1271" s="2"/>
      <c r="EZD1271" s="15"/>
      <c r="EZE1271" s="15"/>
      <c r="EZF1271" s="80"/>
      <c r="EZG1271" s="52"/>
      <c r="EZH1271" s="69"/>
      <c r="EZI1271" s="69"/>
      <c r="EZJ1271" s="69"/>
      <c r="EZK1271" s="107"/>
      <c r="EZL1271" s="2"/>
      <c r="EZM1271" s="15"/>
      <c r="EZN1271" s="15"/>
      <c r="EZO1271" s="80"/>
      <c r="EZP1271" s="52"/>
      <c r="EZQ1271" s="69"/>
      <c r="EZR1271" s="69"/>
      <c r="EZS1271" s="69"/>
      <c r="EZT1271" s="107"/>
      <c r="EZU1271" s="2"/>
      <c r="EZV1271" s="15"/>
      <c r="EZW1271" s="15"/>
      <c r="EZX1271" s="80"/>
      <c r="EZY1271" s="52"/>
      <c r="EZZ1271" s="69"/>
      <c r="FAA1271" s="69"/>
      <c r="FAB1271" s="69"/>
      <c r="FAC1271" s="107"/>
      <c r="FAD1271" s="2"/>
      <c r="FAE1271" s="15"/>
      <c r="FAF1271" s="15"/>
      <c r="FAG1271" s="80"/>
      <c r="FAH1271" s="52"/>
      <c r="FAI1271" s="69"/>
      <c r="FAJ1271" s="69"/>
      <c r="FAK1271" s="69"/>
      <c r="FAL1271" s="107"/>
      <c r="FAM1271" s="2"/>
      <c r="FAN1271" s="15"/>
      <c r="FAO1271" s="15"/>
      <c r="FAP1271" s="80"/>
      <c r="FAQ1271" s="52"/>
      <c r="FAR1271" s="69"/>
      <c r="FAS1271" s="69"/>
      <c r="FAT1271" s="69"/>
      <c r="FAU1271" s="107"/>
      <c r="FAV1271" s="2"/>
      <c r="FAW1271" s="15"/>
      <c r="FAX1271" s="15"/>
      <c r="FAY1271" s="80"/>
      <c r="FAZ1271" s="52"/>
      <c r="FBA1271" s="69"/>
      <c r="FBB1271" s="69"/>
      <c r="FBC1271" s="69"/>
      <c r="FBD1271" s="107"/>
      <c r="FBE1271" s="2"/>
      <c r="FBF1271" s="15"/>
      <c r="FBG1271" s="15"/>
      <c r="FBH1271" s="80"/>
      <c r="FBI1271" s="52"/>
      <c r="FBJ1271" s="69"/>
      <c r="FBK1271" s="69"/>
      <c r="FBL1271" s="69"/>
      <c r="FBM1271" s="107"/>
      <c r="FBN1271" s="2"/>
      <c r="FBO1271" s="15"/>
      <c r="FBP1271" s="15"/>
      <c r="FBQ1271" s="80"/>
      <c r="FBR1271" s="52"/>
      <c r="FBS1271" s="69"/>
      <c r="FBT1271" s="69"/>
      <c r="FBU1271" s="69"/>
      <c r="FBV1271" s="107"/>
      <c r="FBW1271" s="2"/>
      <c r="FBX1271" s="15"/>
      <c r="FBY1271" s="15"/>
      <c r="FBZ1271" s="80"/>
      <c r="FCA1271" s="52"/>
      <c r="FCB1271" s="69"/>
      <c r="FCC1271" s="69"/>
      <c r="FCD1271" s="69"/>
      <c r="FCE1271" s="107"/>
      <c r="FCF1271" s="2"/>
      <c r="FCG1271" s="15"/>
      <c r="FCH1271" s="15"/>
      <c r="FCI1271" s="80"/>
      <c r="FCJ1271" s="52"/>
      <c r="FCK1271" s="69"/>
      <c r="FCL1271" s="69"/>
      <c r="FCM1271" s="69"/>
      <c r="FCN1271" s="107"/>
      <c r="FCO1271" s="2"/>
      <c r="FCP1271" s="15"/>
      <c r="FCQ1271" s="15"/>
      <c r="FCR1271" s="80"/>
      <c r="FCS1271" s="52"/>
      <c r="FCT1271" s="69"/>
      <c r="FCU1271" s="69"/>
      <c r="FCV1271" s="69"/>
      <c r="FCW1271" s="107"/>
      <c r="FCX1271" s="2"/>
      <c r="FCY1271" s="15"/>
      <c r="FCZ1271" s="15"/>
      <c r="FDA1271" s="80"/>
      <c r="FDB1271" s="52"/>
      <c r="FDC1271" s="69"/>
      <c r="FDD1271" s="69"/>
      <c r="FDE1271" s="69"/>
      <c r="FDF1271" s="107"/>
      <c r="FDG1271" s="2"/>
      <c r="FDH1271" s="15"/>
      <c r="FDI1271" s="15"/>
      <c r="FDJ1271" s="80"/>
      <c r="FDK1271" s="52"/>
      <c r="FDL1271" s="69"/>
      <c r="FDM1271" s="69"/>
      <c r="FDN1271" s="69"/>
      <c r="FDO1271" s="107"/>
      <c r="FDP1271" s="2"/>
      <c r="FDQ1271" s="15"/>
      <c r="FDR1271" s="15"/>
      <c r="FDS1271" s="80"/>
      <c r="FDT1271" s="52"/>
      <c r="FDU1271" s="69"/>
      <c r="FDV1271" s="69"/>
      <c r="FDW1271" s="69"/>
      <c r="FDX1271" s="107"/>
      <c r="FDY1271" s="2"/>
      <c r="FDZ1271" s="15"/>
      <c r="FEA1271" s="15"/>
      <c r="FEB1271" s="80"/>
      <c r="FEC1271" s="52"/>
      <c r="FED1271" s="69"/>
      <c r="FEE1271" s="69"/>
      <c r="FEF1271" s="69"/>
      <c r="FEG1271" s="107"/>
      <c r="FEH1271" s="2"/>
      <c r="FEI1271" s="15"/>
      <c r="FEJ1271" s="15"/>
      <c r="FEK1271" s="80"/>
      <c r="FEL1271" s="52"/>
      <c r="FEM1271" s="69"/>
      <c r="FEN1271" s="69"/>
      <c r="FEO1271" s="69"/>
      <c r="FEP1271" s="107"/>
      <c r="FEQ1271" s="2"/>
      <c r="FER1271" s="15"/>
      <c r="FES1271" s="15"/>
      <c r="FET1271" s="80"/>
      <c r="FEU1271" s="52"/>
      <c r="FEV1271" s="69"/>
      <c r="FEW1271" s="69"/>
      <c r="FEX1271" s="69"/>
      <c r="FEY1271" s="107"/>
      <c r="FEZ1271" s="2"/>
      <c r="FFA1271" s="15"/>
      <c r="FFB1271" s="15"/>
      <c r="FFC1271" s="80"/>
      <c r="FFD1271" s="52"/>
      <c r="FFE1271" s="69"/>
      <c r="FFF1271" s="69"/>
      <c r="FFG1271" s="69"/>
      <c r="FFH1271" s="107"/>
      <c r="FFI1271" s="2"/>
      <c r="FFJ1271" s="15"/>
      <c r="FFK1271" s="15"/>
      <c r="FFL1271" s="80"/>
      <c r="FFM1271" s="52"/>
      <c r="FFN1271" s="69"/>
      <c r="FFO1271" s="69"/>
      <c r="FFP1271" s="69"/>
      <c r="FFQ1271" s="107"/>
      <c r="FFR1271" s="2"/>
      <c r="FFS1271" s="15"/>
      <c r="FFT1271" s="15"/>
      <c r="FFU1271" s="80"/>
      <c r="FFV1271" s="52"/>
      <c r="FFW1271" s="69"/>
      <c r="FFX1271" s="69"/>
      <c r="FFY1271" s="69"/>
      <c r="FFZ1271" s="107"/>
      <c r="FGA1271" s="2"/>
      <c r="FGB1271" s="15"/>
      <c r="FGC1271" s="15"/>
      <c r="FGD1271" s="80"/>
      <c r="FGE1271" s="52"/>
      <c r="FGF1271" s="69"/>
      <c r="FGG1271" s="69"/>
      <c r="FGH1271" s="69"/>
      <c r="FGI1271" s="107"/>
      <c r="FGJ1271" s="2"/>
      <c r="FGK1271" s="15"/>
      <c r="FGL1271" s="15"/>
      <c r="FGM1271" s="80"/>
      <c r="FGN1271" s="52"/>
      <c r="FGO1271" s="69"/>
      <c r="FGP1271" s="69"/>
      <c r="FGQ1271" s="69"/>
      <c r="FGR1271" s="107"/>
      <c r="FGS1271" s="2"/>
      <c r="FGT1271" s="15"/>
      <c r="FGU1271" s="15"/>
      <c r="FGV1271" s="80"/>
      <c r="FGW1271" s="52"/>
      <c r="FGX1271" s="69"/>
      <c r="FGY1271" s="69"/>
      <c r="FGZ1271" s="69"/>
      <c r="FHA1271" s="107"/>
      <c r="FHB1271" s="2"/>
      <c r="FHC1271" s="15"/>
      <c r="FHD1271" s="15"/>
      <c r="FHE1271" s="80"/>
      <c r="FHF1271" s="52"/>
      <c r="FHG1271" s="69"/>
      <c r="FHH1271" s="69"/>
      <c r="FHI1271" s="69"/>
      <c r="FHJ1271" s="107"/>
      <c r="FHK1271" s="2"/>
      <c r="FHL1271" s="15"/>
      <c r="FHM1271" s="15"/>
      <c r="FHN1271" s="80"/>
      <c r="FHO1271" s="52"/>
      <c r="FHP1271" s="69"/>
      <c r="FHQ1271" s="69"/>
      <c r="FHR1271" s="69"/>
      <c r="FHS1271" s="107"/>
      <c r="FHT1271" s="2"/>
      <c r="FHU1271" s="15"/>
      <c r="FHV1271" s="15"/>
      <c r="FHW1271" s="80"/>
      <c r="FHX1271" s="52"/>
      <c r="FHY1271" s="69"/>
      <c r="FHZ1271" s="69"/>
      <c r="FIA1271" s="69"/>
      <c r="FIB1271" s="107"/>
      <c r="FIC1271" s="2"/>
      <c r="FID1271" s="15"/>
      <c r="FIE1271" s="15"/>
      <c r="FIF1271" s="80"/>
      <c r="FIG1271" s="52"/>
      <c r="FIH1271" s="69"/>
      <c r="FII1271" s="69"/>
      <c r="FIJ1271" s="69"/>
      <c r="FIK1271" s="107"/>
      <c r="FIL1271" s="2"/>
      <c r="FIM1271" s="15"/>
      <c r="FIN1271" s="15"/>
      <c r="FIO1271" s="80"/>
      <c r="FIP1271" s="52"/>
      <c r="FIQ1271" s="69"/>
      <c r="FIR1271" s="69"/>
      <c r="FIS1271" s="69"/>
      <c r="FIT1271" s="107"/>
      <c r="FIU1271" s="2"/>
      <c r="FIV1271" s="15"/>
      <c r="FIW1271" s="15"/>
      <c r="FIX1271" s="80"/>
      <c r="FIY1271" s="52"/>
      <c r="FIZ1271" s="69"/>
      <c r="FJA1271" s="69"/>
      <c r="FJB1271" s="69"/>
      <c r="FJC1271" s="107"/>
      <c r="FJD1271" s="2"/>
      <c r="FJE1271" s="15"/>
      <c r="FJF1271" s="15"/>
      <c r="FJG1271" s="80"/>
      <c r="FJH1271" s="52"/>
      <c r="FJI1271" s="69"/>
      <c r="FJJ1271" s="69"/>
      <c r="FJK1271" s="69"/>
      <c r="FJL1271" s="107"/>
      <c r="FJM1271" s="2"/>
      <c r="FJN1271" s="15"/>
      <c r="FJO1271" s="15"/>
      <c r="FJP1271" s="80"/>
      <c r="FJQ1271" s="52"/>
      <c r="FJR1271" s="69"/>
      <c r="FJS1271" s="69"/>
      <c r="FJT1271" s="69"/>
      <c r="FJU1271" s="107"/>
      <c r="FJV1271" s="2"/>
      <c r="FJW1271" s="15"/>
      <c r="FJX1271" s="15"/>
      <c r="FJY1271" s="80"/>
      <c r="FJZ1271" s="52"/>
      <c r="FKA1271" s="69"/>
      <c r="FKB1271" s="69"/>
      <c r="FKC1271" s="69"/>
      <c r="FKD1271" s="107"/>
      <c r="FKE1271" s="2"/>
      <c r="FKF1271" s="15"/>
      <c r="FKG1271" s="15"/>
      <c r="FKH1271" s="80"/>
      <c r="FKI1271" s="52"/>
      <c r="FKJ1271" s="69"/>
      <c r="FKK1271" s="69"/>
      <c r="FKL1271" s="69"/>
      <c r="FKM1271" s="107"/>
      <c r="FKN1271" s="2"/>
      <c r="FKO1271" s="15"/>
      <c r="FKP1271" s="15"/>
      <c r="FKQ1271" s="80"/>
      <c r="FKR1271" s="52"/>
      <c r="FKS1271" s="69"/>
      <c r="FKT1271" s="69"/>
      <c r="FKU1271" s="69"/>
      <c r="FKV1271" s="107"/>
      <c r="FKW1271" s="2"/>
      <c r="FKX1271" s="15"/>
      <c r="FKY1271" s="15"/>
      <c r="FKZ1271" s="80"/>
      <c r="FLA1271" s="52"/>
      <c r="FLB1271" s="69"/>
      <c r="FLC1271" s="69"/>
      <c r="FLD1271" s="69"/>
      <c r="FLE1271" s="107"/>
      <c r="FLF1271" s="2"/>
      <c r="FLG1271" s="15"/>
      <c r="FLH1271" s="15"/>
      <c r="FLI1271" s="80"/>
      <c r="FLJ1271" s="52"/>
      <c r="FLK1271" s="69"/>
      <c r="FLL1271" s="69"/>
      <c r="FLM1271" s="69"/>
      <c r="FLN1271" s="107"/>
      <c r="FLO1271" s="2"/>
      <c r="FLP1271" s="15"/>
      <c r="FLQ1271" s="15"/>
      <c r="FLR1271" s="80"/>
      <c r="FLS1271" s="52"/>
      <c r="FLT1271" s="69"/>
      <c r="FLU1271" s="69"/>
      <c r="FLV1271" s="69"/>
      <c r="FLW1271" s="107"/>
      <c r="FLX1271" s="2"/>
      <c r="FLY1271" s="15"/>
      <c r="FLZ1271" s="15"/>
      <c r="FMA1271" s="80"/>
      <c r="FMB1271" s="52"/>
      <c r="FMC1271" s="69"/>
      <c r="FMD1271" s="69"/>
      <c r="FME1271" s="69"/>
      <c r="FMF1271" s="107"/>
      <c r="FMG1271" s="2"/>
      <c r="FMH1271" s="15"/>
      <c r="FMI1271" s="15"/>
      <c r="FMJ1271" s="80"/>
      <c r="FMK1271" s="52"/>
      <c r="FML1271" s="69"/>
      <c r="FMM1271" s="69"/>
      <c r="FMN1271" s="69"/>
      <c r="FMO1271" s="107"/>
      <c r="FMP1271" s="2"/>
      <c r="FMQ1271" s="15"/>
      <c r="FMR1271" s="15"/>
      <c r="FMS1271" s="80"/>
      <c r="FMT1271" s="52"/>
      <c r="FMU1271" s="69"/>
      <c r="FMV1271" s="69"/>
      <c r="FMW1271" s="69"/>
      <c r="FMX1271" s="107"/>
      <c r="FMY1271" s="2"/>
      <c r="FMZ1271" s="15"/>
      <c r="FNA1271" s="15"/>
      <c r="FNB1271" s="80"/>
      <c r="FNC1271" s="52"/>
      <c r="FND1271" s="69"/>
      <c r="FNE1271" s="69"/>
      <c r="FNF1271" s="69"/>
      <c r="FNG1271" s="107"/>
      <c r="FNH1271" s="2"/>
      <c r="FNI1271" s="15"/>
      <c r="FNJ1271" s="15"/>
      <c r="FNK1271" s="80"/>
      <c r="FNL1271" s="52"/>
      <c r="FNM1271" s="69"/>
      <c r="FNN1271" s="69"/>
      <c r="FNO1271" s="69"/>
      <c r="FNP1271" s="107"/>
      <c r="FNQ1271" s="2"/>
      <c r="FNR1271" s="15"/>
      <c r="FNS1271" s="15"/>
      <c r="FNT1271" s="80"/>
      <c r="FNU1271" s="52"/>
      <c r="FNV1271" s="69"/>
      <c r="FNW1271" s="69"/>
      <c r="FNX1271" s="69"/>
      <c r="FNY1271" s="107"/>
      <c r="FNZ1271" s="2"/>
      <c r="FOA1271" s="15"/>
      <c r="FOB1271" s="15"/>
      <c r="FOC1271" s="80"/>
      <c r="FOD1271" s="52"/>
      <c r="FOE1271" s="69"/>
      <c r="FOF1271" s="69"/>
      <c r="FOG1271" s="69"/>
      <c r="FOH1271" s="107"/>
      <c r="FOI1271" s="2"/>
      <c r="FOJ1271" s="15"/>
      <c r="FOK1271" s="15"/>
      <c r="FOL1271" s="80"/>
      <c r="FOM1271" s="52"/>
      <c r="FON1271" s="69"/>
      <c r="FOO1271" s="69"/>
      <c r="FOP1271" s="69"/>
      <c r="FOQ1271" s="107"/>
      <c r="FOR1271" s="2"/>
      <c r="FOS1271" s="15"/>
      <c r="FOT1271" s="15"/>
      <c r="FOU1271" s="80"/>
      <c r="FOV1271" s="52"/>
      <c r="FOW1271" s="69"/>
      <c r="FOX1271" s="69"/>
      <c r="FOY1271" s="69"/>
      <c r="FOZ1271" s="107"/>
      <c r="FPA1271" s="2"/>
      <c r="FPB1271" s="15"/>
      <c r="FPC1271" s="15"/>
      <c r="FPD1271" s="80"/>
      <c r="FPE1271" s="52"/>
      <c r="FPF1271" s="69"/>
      <c r="FPG1271" s="69"/>
      <c r="FPH1271" s="69"/>
      <c r="FPI1271" s="107"/>
      <c r="FPJ1271" s="2"/>
      <c r="FPK1271" s="15"/>
      <c r="FPL1271" s="15"/>
      <c r="FPM1271" s="80"/>
      <c r="FPN1271" s="52"/>
      <c r="FPO1271" s="69"/>
      <c r="FPP1271" s="69"/>
      <c r="FPQ1271" s="69"/>
      <c r="FPR1271" s="107"/>
      <c r="FPS1271" s="2"/>
      <c r="FPT1271" s="15"/>
      <c r="FPU1271" s="15"/>
      <c r="FPV1271" s="80"/>
      <c r="FPW1271" s="52"/>
      <c r="FPX1271" s="69"/>
      <c r="FPY1271" s="69"/>
      <c r="FPZ1271" s="69"/>
      <c r="FQA1271" s="107"/>
      <c r="FQB1271" s="2"/>
      <c r="FQC1271" s="15"/>
      <c r="FQD1271" s="15"/>
      <c r="FQE1271" s="80"/>
      <c r="FQF1271" s="52"/>
      <c r="FQG1271" s="69"/>
      <c r="FQH1271" s="69"/>
      <c r="FQI1271" s="69"/>
      <c r="FQJ1271" s="107"/>
      <c r="FQK1271" s="2"/>
      <c r="FQL1271" s="15"/>
      <c r="FQM1271" s="15"/>
      <c r="FQN1271" s="80"/>
      <c r="FQO1271" s="52"/>
      <c r="FQP1271" s="69"/>
      <c r="FQQ1271" s="69"/>
      <c r="FQR1271" s="69"/>
      <c r="FQS1271" s="107"/>
      <c r="FQT1271" s="2"/>
      <c r="FQU1271" s="15"/>
      <c r="FQV1271" s="15"/>
      <c r="FQW1271" s="80"/>
      <c r="FQX1271" s="52"/>
      <c r="FQY1271" s="69"/>
      <c r="FQZ1271" s="69"/>
      <c r="FRA1271" s="69"/>
      <c r="FRB1271" s="107"/>
      <c r="FRC1271" s="2"/>
      <c r="FRD1271" s="15"/>
      <c r="FRE1271" s="15"/>
      <c r="FRF1271" s="80"/>
      <c r="FRG1271" s="52"/>
      <c r="FRH1271" s="69"/>
      <c r="FRI1271" s="69"/>
      <c r="FRJ1271" s="69"/>
      <c r="FRK1271" s="107"/>
      <c r="FRL1271" s="2"/>
      <c r="FRM1271" s="15"/>
      <c r="FRN1271" s="15"/>
      <c r="FRO1271" s="80"/>
      <c r="FRP1271" s="52"/>
      <c r="FRQ1271" s="69"/>
      <c r="FRR1271" s="69"/>
      <c r="FRS1271" s="69"/>
      <c r="FRT1271" s="107"/>
      <c r="FRU1271" s="2"/>
      <c r="FRV1271" s="15"/>
      <c r="FRW1271" s="15"/>
      <c r="FRX1271" s="80"/>
      <c r="FRY1271" s="52"/>
      <c r="FRZ1271" s="69"/>
      <c r="FSA1271" s="69"/>
      <c r="FSB1271" s="69"/>
      <c r="FSC1271" s="107"/>
      <c r="FSD1271" s="2"/>
      <c r="FSE1271" s="15"/>
      <c r="FSF1271" s="15"/>
      <c r="FSG1271" s="80"/>
      <c r="FSH1271" s="52"/>
      <c r="FSI1271" s="69"/>
      <c r="FSJ1271" s="69"/>
      <c r="FSK1271" s="69"/>
      <c r="FSL1271" s="107"/>
      <c r="FSM1271" s="2"/>
      <c r="FSN1271" s="15"/>
      <c r="FSO1271" s="15"/>
      <c r="FSP1271" s="80"/>
      <c r="FSQ1271" s="52"/>
      <c r="FSR1271" s="69"/>
      <c r="FSS1271" s="69"/>
      <c r="FST1271" s="69"/>
      <c r="FSU1271" s="107"/>
      <c r="FSV1271" s="2"/>
      <c r="FSW1271" s="15"/>
      <c r="FSX1271" s="15"/>
      <c r="FSY1271" s="80"/>
      <c r="FSZ1271" s="52"/>
      <c r="FTA1271" s="69"/>
      <c r="FTB1271" s="69"/>
      <c r="FTC1271" s="69"/>
      <c r="FTD1271" s="107"/>
      <c r="FTE1271" s="2"/>
      <c r="FTF1271" s="15"/>
      <c r="FTG1271" s="15"/>
      <c r="FTH1271" s="80"/>
      <c r="FTI1271" s="52"/>
      <c r="FTJ1271" s="69"/>
      <c r="FTK1271" s="69"/>
      <c r="FTL1271" s="69"/>
      <c r="FTM1271" s="107"/>
      <c r="FTN1271" s="2"/>
      <c r="FTO1271" s="15"/>
      <c r="FTP1271" s="15"/>
      <c r="FTQ1271" s="80"/>
      <c r="FTR1271" s="52"/>
      <c r="FTS1271" s="69"/>
      <c r="FTT1271" s="69"/>
      <c r="FTU1271" s="69"/>
      <c r="FTV1271" s="107"/>
      <c r="FTW1271" s="2"/>
      <c r="FTX1271" s="15"/>
      <c r="FTY1271" s="15"/>
      <c r="FTZ1271" s="80"/>
      <c r="FUA1271" s="52"/>
      <c r="FUB1271" s="69"/>
      <c r="FUC1271" s="69"/>
      <c r="FUD1271" s="69"/>
      <c r="FUE1271" s="107"/>
      <c r="FUF1271" s="2"/>
      <c r="FUG1271" s="15"/>
      <c r="FUH1271" s="15"/>
      <c r="FUI1271" s="80"/>
      <c r="FUJ1271" s="52"/>
      <c r="FUK1271" s="69"/>
      <c r="FUL1271" s="69"/>
      <c r="FUM1271" s="69"/>
      <c r="FUN1271" s="107"/>
      <c r="FUO1271" s="2"/>
      <c r="FUP1271" s="15"/>
      <c r="FUQ1271" s="15"/>
      <c r="FUR1271" s="80"/>
      <c r="FUS1271" s="52"/>
      <c r="FUT1271" s="69"/>
      <c r="FUU1271" s="69"/>
      <c r="FUV1271" s="69"/>
      <c r="FUW1271" s="107"/>
      <c r="FUX1271" s="2"/>
      <c r="FUY1271" s="15"/>
      <c r="FUZ1271" s="15"/>
      <c r="FVA1271" s="80"/>
      <c r="FVB1271" s="52"/>
      <c r="FVC1271" s="69"/>
      <c r="FVD1271" s="69"/>
      <c r="FVE1271" s="69"/>
      <c r="FVF1271" s="107"/>
      <c r="FVG1271" s="2"/>
      <c r="FVH1271" s="15"/>
      <c r="FVI1271" s="15"/>
      <c r="FVJ1271" s="80"/>
      <c r="FVK1271" s="52"/>
      <c r="FVL1271" s="69"/>
      <c r="FVM1271" s="69"/>
      <c r="FVN1271" s="69"/>
      <c r="FVO1271" s="107"/>
      <c r="FVP1271" s="2"/>
      <c r="FVQ1271" s="15"/>
      <c r="FVR1271" s="15"/>
      <c r="FVS1271" s="80"/>
      <c r="FVT1271" s="52"/>
      <c r="FVU1271" s="69"/>
      <c r="FVV1271" s="69"/>
      <c r="FVW1271" s="69"/>
      <c r="FVX1271" s="107"/>
      <c r="FVY1271" s="2"/>
      <c r="FVZ1271" s="15"/>
      <c r="FWA1271" s="15"/>
      <c r="FWB1271" s="80"/>
      <c r="FWC1271" s="52"/>
      <c r="FWD1271" s="69"/>
      <c r="FWE1271" s="69"/>
      <c r="FWF1271" s="69"/>
      <c r="FWG1271" s="107"/>
      <c r="FWH1271" s="2"/>
      <c r="FWI1271" s="15"/>
      <c r="FWJ1271" s="15"/>
      <c r="FWK1271" s="80"/>
      <c r="FWL1271" s="52"/>
      <c r="FWM1271" s="69"/>
      <c r="FWN1271" s="69"/>
      <c r="FWO1271" s="69"/>
      <c r="FWP1271" s="107"/>
      <c r="FWQ1271" s="2"/>
      <c r="FWR1271" s="15"/>
      <c r="FWS1271" s="15"/>
      <c r="FWT1271" s="80"/>
      <c r="FWU1271" s="52"/>
      <c r="FWV1271" s="69"/>
      <c r="FWW1271" s="69"/>
      <c r="FWX1271" s="69"/>
      <c r="FWY1271" s="107"/>
      <c r="FWZ1271" s="2"/>
      <c r="FXA1271" s="15"/>
      <c r="FXB1271" s="15"/>
      <c r="FXC1271" s="80"/>
      <c r="FXD1271" s="52"/>
      <c r="FXE1271" s="69"/>
      <c r="FXF1271" s="69"/>
      <c r="FXG1271" s="69"/>
      <c r="FXH1271" s="107"/>
      <c r="FXI1271" s="2"/>
      <c r="FXJ1271" s="15"/>
      <c r="FXK1271" s="15"/>
      <c r="FXL1271" s="80"/>
      <c r="FXM1271" s="52"/>
      <c r="FXN1271" s="69"/>
      <c r="FXO1271" s="69"/>
      <c r="FXP1271" s="69"/>
      <c r="FXQ1271" s="107"/>
      <c r="FXR1271" s="2"/>
      <c r="FXS1271" s="15"/>
      <c r="FXT1271" s="15"/>
      <c r="FXU1271" s="80"/>
      <c r="FXV1271" s="52"/>
      <c r="FXW1271" s="69"/>
      <c r="FXX1271" s="69"/>
      <c r="FXY1271" s="69"/>
      <c r="FXZ1271" s="107"/>
      <c r="FYA1271" s="2"/>
      <c r="FYB1271" s="15"/>
      <c r="FYC1271" s="15"/>
      <c r="FYD1271" s="80"/>
      <c r="FYE1271" s="52"/>
      <c r="FYF1271" s="69"/>
      <c r="FYG1271" s="69"/>
      <c r="FYH1271" s="69"/>
      <c r="FYI1271" s="107"/>
      <c r="FYJ1271" s="2"/>
      <c r="FYK1271" s="15"/>
      <c r="FYL1271" s="15"/>
      <c r="FYM1271" s="80"/>
      <c r="FYN1271" s="52"/>
      <c r="FYO1271" s="69"/>
      <c r="FYP1271" s="69"/>
      <c r="FYQ1271" s="69"/>
      <c r="FYR1271" s="107"/>
      <c r="FYS1271" s="2"/>
      <c r="FYT1271" s="15"/>
      <c r="FYU1271" s="15"/>
      <c r="FYV1271" s="80"/>
      <c r="FYW1271" s="52"/>
      <c r="FYX1271" s="69"/>
      <c r="FYY1271" s="69"/>
      <c r="FYZ1271" s="69"/>
      <c r="FZA1271" s="107"/>
      <c r="FZB1271" s="2"/>
      <c r="FZC1271" s="15"/>
      <c r="FZD1271" s="15"/>
      <c r="FZE1271" s="80"/>
      <c r="FZF1271" s="52"/>
      <c r="FZG1271" s="69"/>
      <c r="FZH1271" s="69"/>
      <c r="FZI1271" s="69"/>
      <c r="FZJ1271" s="107"/>
      <c r="FZK1271" s="2"/>
      <c r="FZL1271" s="15"/>
      <c r="FZM1271" s="15"/>
      <c r="FZN1271" s="80"/>
      <c r="FZO1271" s="52"/>
      <c r="FZP1271" s="69"/>
      <c r="FZQ1271" s="69"/>
      <c r="FZR1271" s="69"/>
      <c r="FZS1271" s="107"/>
      <c r="FZT1271" s="2"/>
      <c r="FZU1271" s="15"/>
      <c r="FZV1271" s="15"/>
      <c r="FZW1271" s="80"/>
      <c r="FZX1271" s="52"/>
      <c r="FZY1271" s="69"/>
      <c r="FZZ1271" s="69"/>
      <c r="GAA1271" s="69"/>
      <c r="GAB1271" s="107"/>
      <c r="GAC1271" s="2"/>
      <c r="GAD1271" s="15"/>
      <c r="GAE1271" s="15"/>
      <c r="GAF1271" s="80"/>
      <c r="GAG1271" s="52"/>
      <c r="GAH1271" s="69"/>
      <c r="GAI1271" s="69"/>
      <c r="GAJ1271" s="69"/>
      <c r="GAK1271" s="107"/>
      <c r="GAL1271" s="2"/>
      <c r="GAM1271" s="15"/>
      <c r="GAN1271" s="15"/>
      <c r="GAO1271" s="80"/>
      <c r="GAP1271" s="52"/>
      <c r="GAQ1271" s="69"/>
      <c r="GAR1271" s="69"/>
      <c r="GAS1271" s="69"/>
      <c r="GAT1271" s="107"/>
      <c r="GAU1271" s="2"/>
      <c r="GAV1271" s="15"/>
      <c r="GAW1271" s="15"/>
      <c r="GAX1271" s="80"/>
      <c r="GAY1271" s="52"/>
      <c r="GAZ1271" s="69"/>
      <c r="GBA1271" s="69"/>
      <c r="GBB1271" s="69"/>
      <c r="GBC1271" s="107"/>
      <c r="GBD1271" s="2"/>
      <c r="GBE1271" s="15"/>
      <c r="GBF1271" s="15"/>
      <c r="GBG1271" s="80"/>
      <c r="GBH1271" s="52"/>
      <c r="GBI1271" s="69"/>
      <c r="GBJ1271" s="69"/>
      <c r="GBK1271" s="69"/>
      <c r="GBL1271" s="107"/>
      <c r="GBM1271" s="2"/>
      <c r="GBN1271" s="15"/>
      <c r="GBO1271" s="15"/>
      <c r="GBP1271" s="80"/>
      <c r="GBQ1271" s="52"/>
      <c r="GBR1271" s="69"/>
      <c r="GBS1271" s="69"/>
      <c r="GBT1271" s="69"/>
      <c r="GBU1271" s="107"/>
      <c r="GBV1271" s="2"/>
      <c r="GBW1271" s="15"/>
      <c r="GBX1271" s="15"/>
      <c r="GBY1271" s="80"/>
      <c r="GBZ1271" s="52"/>
      <c r="GCA1271" s="69"/>
      <c r="GCB1271" s="69"/>
      <c r="GCC1271" s="69"/>
      <c r="GCD1271" s="107"/>
      <c r="GCE1271" s="2"/>
      <c r="GCF1271" s="15"/>
      <c r="GCG1271" s="15"/>
      <c r="GCH1271" s="80"/>
      <c r="GCI1271" s="52"/>
      <c r="GCJ1271" s="69"/>
      <c r="GCK1271" s="69"/>
      <c r="GCL1271" s="69"/>
      <c r="GCM1271" s="107"/>
      <c r="GCN1271" s="2"/>
      <c r="GCO1271" s="15"/>
      <c r="GCP1271" s="15"/>
      <c r="GCQ1271" s="80"/>
      <c r="GCR1271" s="52"/>
      <c r="GCS1271" s="69"/>
      <c r="GCT1271" s="69"/>
      <c r="GCU1271" s="69"/>
      <c r="GCV1271" s="107"/>
      <c r="GCW1271" s="2"/>
      <c r="GCX1271" s="15"/>
      <c r="GCY1271" s="15"/>
      <c r="GCZ1271" s="80"/>
      <c r="GDA1271" s="52"/>
      <c r="GDB1271" s="69"/>
      <c r="GDC1271" s="69"/>
      <c r="GDD1271" s="69"/>
      <c r="GDE1271" s="107"/>
      <c r="GDF1271" s="2"/>
      <c r="GDG1271" s="15"/>
      <c r="GDH1271" s="15"/>
      <c r="GDI1271" s="80"/>
      <c r="GDJ1271" s="52"/>
      <c r="GDK1271" s="69"/>
      <c r="GDL1271" s="69"/>
      <c r="GDM1271" s="69"/>
      <c r="GDN1271" s="107"/>
      <c r="GDO1271" s="2"/>
      <c r="GDP1271" s="15"/>
      <c r="GDQ1271" s="15"/>
      <c r="GDR1271" s="80"/>
      <c r="GDS1271" s="52"/>
      <c r="GDT1271" s="69"/>
      <c r="GDU1271" s="69"/>
      <c r="GDV1271" s="69"/>
      <c r="GDW1271" s="107"/>
      <c r="GDX1271" s="2"/>
      <c r="GDY1271" s="15"/>
      <c r="GDZ1271" s="15"/>
      <c r="GEA1271" s="80"/>
      <c r="GEB1271" s="52"/>
      <c r="GEC1271" s="69"/>
      <c r="GED1271" s="69"/>
      <c r="GEE1271" s="69"/>
      <c r="GEF1271" s="107"/>
      <c r="GEG1271" s="2"/>
      <c r="GEH1271" s="15"/>
      <c r="GEI1271" s="15"/>
      <c r="GEJ1271" s="80"/>
      <c r="GEK1271" s="52"/>
      <c r="GEL1271" s="69"/>
      <c r="GEM1271" s="69"/>
      <c r="GEN1271" s="69"/>
      <c r="GEO1271" s="107"/>
      <c r="GEP1271" s="2"/>
      <c r="GEQ1271" s="15"/>
      <c r="GER1271" s="15"/>
      <c r="GES1271" s="80"/>
      <c r="GET1271" s="52"/>
      <c r="GEU1271" s="69"/>
      <c r="GEV1271" s="69"/>
      <c r="GEW1271" s="69"/>
      <c r="GEX1271" s="107"/>
      <c r="GEY1271" s="2"/>
      <c r="GEZ1271" s="15"/>
      <c r="GFA1271" s="15"/>
      <c r="GFB1271" s="80"/>
      <c r="GFC1271" s="52"/>
      <c r="GFD1271" s="69"/>
      <c r="GFE1271" s="69"/>
      <c r="GFF1271" s="69"/>
      <c r="GFG1271" s="107"/>
      <c r="GFH1271" s="2"/>
      <c r="GFI1271" s="15"/>
      <c r="GFJ1271" s="15"/>
      <c r="GFK1271" s="80"/>
      <c r="GFL1271" s="52"/>
      <c r="GFM1271" s="69"/>
      <c r="GFN1271" s="69"/>
      <c r="GFO1271" s="69"/>
      <c r="GFP1271" s="107"/>
      <c r="GFQ1271" s="2"/>
      <c r="GFR1271" s="15"/>
      <c r="GFS1271" s="15"/>
      <c r="GFT1271" s="80"/>
      <c r="GFU1271" s="52"/>
      <c r="GFV1271" s="69"/>
      <c r="GFW1271" s="69"/>
      <c r="GFX1271" s="69"/>
      <c r="GFY1271" s="107"/>
      <c r="GFZ1271" s="2"/>
      <c r="GGA1271" s="15"/>
      <c r="GGB1271" s="15"/>
      <c r="GGC1271" s="80"/>
      <c r="GGD1271" s="52"/>
      <c r="GGE1271" s="69"/>
      <c r="GGF1271" s="69"/>
      <c r="GGG1271" s="69"/>
      <c r="GGH1271" s="107"/>
      <c r="GGI1271" s="2"/>
      <c r="GGJ1271" s="15"/>
      <c r="GGK1271" s="15"/>
      <c r="GGL1271" s="80"/>
      <c r="GGM1271" s="52"/>
      <c r="GGN1271" s="69"/>
      <c r="GGO1271" s="69"/>
      <c r="GGP1271" s="69"/>
      <c r="GGQ1271" s="107"/>
      <c r="GGR1271" s="2"/>
      <c r="GGS1271" s="15"/>
      <c r="GGT1271" s="15"/>
      <c r="GGU1271" s="80"/>
      <c r="GGV1271" s="52"/>
      <c r="GGW1271" s="69"/>
      <c r="GGX1271" s="69"/>
      <c r="GGY1271" s="69"/>
      <c r="GGZ1271" s="107"/>
      <c r="GHA1271" s="2"/>
      <c r="GHB1271" s="15"/>
      <c r="GHC1271" s="15"/>
      <c r="GHD1271" s="80"/>
      <c r="GHE1271" s="52"/>
      <c r="GHF1271" s="69"/>
      <c r="GHG1271" s="69"/>
      <c r="GHH1271" s="69"/>
      <c r="GHI1271" s="107"/>
      <c r="GHJ1271" s="2"/>
      <c r="GHK1271" s="15"/>
      <c r="GHL1271" s="15"/>
      <c r="GHM1271" s="80"/>
      <c r="GHN1271" s="52"/>
      <c r="GHO1271" s="69"/>
      <c r="GHP1271" s="69"/>
      <c r="GHQ1271" s="69"/>
      <c r="GHR1271" s="107"/>
      <c r="GHS1271" s="2"/>
      <c r="GHT1271" s="15"/>
      <c r="GHU1271" s="15"/>
      <c r="GHV1271" s="80"/>
      <c r="GHW1271" s="52"/>
      <c r="GHX1271" s="69"/>
      <c r="GHY1271" s="69"/>
      <c r="GHZ1271" s="69"/>
      <c r="GIA1271" s="107"/>
      <c r="GIB1271" s="2"/>
      <c r="GIC1271" s="15"/>
      <c r="GID1271" s="15"/>
      <c r="GIE1271" s="80"/>
      <c r="GIF1271" s="52"/>
      <c r="GIG1271" s="69"/>
      <c r="GIH1271" s="69"/>
      <c r="GII1271" s="69"/>
      <c r="GIJ1271" s="107"/>
      <c r="GIK1271" s="2"/>
      <c r="GIL1271" s="15"/>
      <c r="GIM1271" s="15"/>
      <c r="GIN1271" s="80"/>
      <c r="GIO1271" s="52"/>
      <c r="GIP1271" s="69"/>
      <c r="GIQ1271" s="69"/>
      <c r="GIR1271" s="69"/>
      <c r="GIS1271" s="107"/>
      <c r="GIT1271" s="2"/>
      <c r="GIU1271" s="15"/>
      <c r="GIV1271" s="15"/>
      <c r="GIW1271" s="80"/>
      <c r="GIX1271" s="52"/>
      <c r="GIY1271" s="69"/>
      <c r="GIZ1271" s="69"/>
      <c r="GJA1271" s="69"/>
      <c r="GJB1271" s="107"/>
      <c r="GJC1271" s="2"/>
      <c r="GJD1271" s="15"/>
      <c r="GJE1271" s="15"/>
      <c r="GJF1271" s="80"/>
      <c r="GJG1271" s="52"/>
      <c r="GJH1271" s="69"/>
      <c r="GJI1271" s="69"/>
      <c r="GJJ1271" s="69"/>
      <c r="GJK1271" s="107"/>
      <c r="GJL1271" s="2"/>
      <c r="GJM1271" s="15"/>
      <c r="GJN1271" s="15"/>
      <c r="GJO1271" s="80"/>
      <c r="GJP1271" s="52"/>
      <c r="GJQ1271" s="69"/>
      <c r="GJR1271" s="69"/>
      <c r="GJS1271" s="69"/>
      <c r="GJT1271" s="107"/>
      <c r="GJU1271" s="2"/>
      <c r="GJV1271" s="15"/>
      <c r="GJW1271" s="15"/>
      <c r="GJX1271" s="80"/>
      <c r="GJY1271" s="52"/>
      <c r="GJZ1271" s="69"/>
      <c r="GKA1271" s="69"/>
      <c r="GKB1271" s="69"/>
      <c r="GKC1271" s="107"/>
      <c r="GKD1271" s="2"/>
      <c r="GKE1271" s="15"/>
      <c r="GKF1271" s="15"/>
      <c r="GKG1271" s="80"/>
      <c r="GKH1271" s="52"/>
      <c r="GKI1271" s="69"/>
      <c r="GKJ1271" s="69"/>
      <c r="GKK1271" s="69"/>
      <c r="GKL1271" s="107"/>
      <c r="GKM1271" s="2"/>
      <c r="GKN1271" s="15"/>
      <c r="GKO1271" s="15"/>
      <c r="GKP1271" s="80"/>
      <c r="GKQ1271" s="52"/>
      <c r="GKR1271" s="69"/>
      <c r="GKS1271" s="69"/>
      <c r="GKT1271" s="69"/>
      <c r="GKU1271" s="107"/>
      <c r="GKV1271" s="2"/>
      <c r="GKW1271" s="15"/>
      <c r="GKX1271" s="15"/>
      <c r="GKY1271" s="80"/>
      <c r="GKZ1271" s="52"/>
      <c r="GLA1271" s="69"/>
      <c r="GLB1271" s="69"/>
      <c r="GLC1271" s="69"/>
      <c r="GLD1271" s="107"/>
      <c r="GLE1271" s="2"/>
      <c r="GLF1271" s="15"/>
      <c r="GLG1271" s="15"/>
      <c r="GLH1271" s="80"/>
      <c r="GLI1271" s="52"/>
      <c r="GLJ1271" s="69"/>
      <c r="GLK1271" s="69"/>
      <c r="GLL1271" s="69"/>
      <c r="GLM1271" s="107"/>
      <c r="GLN1271" s="2"/>
      <c r="GLO1271" s="15"/>
      <c r="GLP1271" s="15"/>
      <c r="GLQ1271" s="80"/>
      <c r="GLR1271" s="52"/>
      <c r="GLS1271" s="69"/>
      <c r="GLT1271" s="69"/>
      <c r="GLU1271" s="69"/>
      <c r="GLV1271" s="107"/>
      <c r="GLW1271" s="2"/>
      <c r="GLX1271" s="15"/>
      <c r="GLY1271" s="15"/>
      <c r="GLZ1271" s="80"/>
      <c r="GMA1271" s="52"/>
      <c r="GMB1271" s="69"/>
      <c r="GMC1271" s="69"/>
      <c r="GMD1271" s="69"/>
      <c r="GME1271" s="107"/>
      <c r="GMF1271" s="2"/>
      <c r="GMG1271" s="15"/>
      <c r="GMH1271" s="15"/>
      <c r="GMI1271" s="80"/>
      <c r="GMJ1271" s="52"/>
      <c r="GMK1271" s="69"/>
      <c r="GML1271" s="69"/>
      <c r="GMM1271" s="69"/>
      <c r="GMN1271" s="107"/>
      <c r="GMO1271" s="2"/>
      <c r="GMP1271" s="15"/>
      <c r="GMQ1271" s="15"/>
      <c r="GMR1271" s="80"/>
      <c r="GMS1271" s="52"/>
      <c r="GMT1271" s="69"/>
      <c r="GMU1271" s="69"/>
      <c r="GMV1271" s="69"/>
      <c r="GMW1271" s="107"/>
      <c r="GMX1271" s="2"/>
      <c r="GMY1271" s="15"/>
      <c r="GMZ1271" s="15"/>
      <c r="GNA1271" s="80"/>
      <c r="GNB1271" s="52"/>
      <c r="GNC1271" s="69"/>
      <c r="GND1271" s="69"/>
      <c r="GNE1271" s="69"/>
      <c r="GNF1271" s="107"/>
      <c r="GNG1271" s="2"/>
      <c r="GNH1271" s="15"/>
      <c r="GNI1271" s="15"/>
      <c r="GNJ1271" s="80"/>
      <c r="GNK1271" s="52"/>
      <c r="GNL1271" s="69"/>
      <c r="GNM1271" s="69"/>
      <c r="GNN1271" s="69"/>
      <c r="GNO1271" s="107"/>
      <c r="GNP1271" s="2"/>
      <c r="GNQ1271" s="15"/>
      <c r="GNR1271" s="15"/>
      <c r="GNS1271" s="80"/>
      <c r="GNT1271" s="52"/>
      <c r="GNU1271" s="69"/>
      <c r="GNV1271" s="69"/>
      <c r="GNW1271" s="69"/>
      <c r="GNX1271" s="107"/>
      <c r="GNY1271" s="2"/>
      <c r="GNZ1271" s="15"/>
      <c r="GOA1271" s="15"/>
      <c r="GOB1271" s="80"/>
      <c r="GOC1271" s="52"/>
      <c r="GOD1271" s="69"/>
      <c r="GOE1271" s="69"/>
      <c r="GOF1271" s="69"/>
      <c r="GOG1271" s="107"/>
      <c r="GOH1271" s="2"/>
      <c r="GOI1271" s="15"/>
      <c r="GOJ1271" s="15"/>
      <c r="GOK1271" s="80"/>
      <c r="GOL1271" s="52"/>
      <c r="GOM1271" s="69"/>
      <c r="GON1271" s="69"/>
      <c r="GOO1271" s="69"/>
      <c r="GOP1271" s="107"/>
      <c r="GOQ1271" s="2"/>
      <c r="GOR1271" s="15"/>
      <c r="GOS1271" s="15"/>
      <c r="GOT1271" s="80"/>
      <c r="GOU1271" s="52"/>
      <c r="GOV1271" s="69"/>
      <c r="GOW1271" s="69"/>
      <c r="GOX1271" s="69"/>
      <c r="GOY1271" s="107"/>
      <c r="GOZ1271" s="2"/>
      <c r="GPA1271" s="15"/>
      <c r="GPB1271" s="15"/>
      <c r="GPC1271" s="80"/>
      <c r="GPD1271" s="52"/>
      <c r="GPE1271" s="69"/>
      <c r="GPF1271" s="69"/>
      <c r="GPG1271" s="69"/>
      <c r="GPH1271" s="107"/>
      <c r="GPI1271" s="2"/>
      <c r="GPJ1271" s="15"/>
      <c r="GPK1271" s="15"/>
      <c r="GPL1271" s="80"/>
      <c r="GPM1271" s="52"/>
      <c r="GPN1271" s="69"/>
      <c r="GPO1271" s="69"/>
      <c r="GPP1271" s="69"/>
      <c r="GPQ1271" s="107"/>
      <c r="GPR1271" s="2"/>
      <c r="GPS1271" s="15"/>
      <c r="GPT1271" s="15"/>
      <c r="GPU1271" s="80"/>
      <c r="GPV1271" s="52"/>
      <c r="GPW1271" s="69"/>
      <c r="GPX1271" s="69"/>
      <c r="GPY1271" s="69"/>
      <c r="GPZ1271" s="107"/>
      <c r="GQA1271" s="2"/>
      <c r="GQB1271" s="15"/>
      <c r="GQC1271" s="15"/>
      <c r="GQD1271" s="80"/>
      <c r="GQE1271" s="52"/>
      <c r="GQF1271" s="69"/>
      <c r="GQG1271" s="69"/>
      <c r="GQH1271" s="69"/>
      <c r="GQI1271" s="107"/>
      <c r="GQJ1271" s="2"/>
      <c r="GQK1271" s="15"/>
      <c r="GQL1271" s="15"/>
      <c r="GQM1271" s="80"/>
      <c r="GQN1271" s="52"/>
      <c r="GQO1271" s="69"/>
      <c r="GQP1271" s="69"/>
      <c r="GQQ1271" s="69"/>
      <c r="GQR1271" s="107"/>
      <c r="GQS1271" s="2"/>
      <c r="GQT1271" s="15"/>
      <c r="GQU1271" s="15"/>
      <c r="GQV1271" s="80"/>
      <c r="GQW1271" s="52"/>
      <c r="GQX1271" s="69"/>
      <c r="GQY1271" s="69"/>
      <c r="GQZ1271" s="69"/>
      <c r="GRA1271" s="107"/>
      <c r="GRB1271" s="2"/>
      <c r="GRC1271" s="15"/>
      <c r="GRD1271" s="15"/>
      <c r="GRE1271" s="80"/>
      <c r="GRF1271" s="52"/>
      <c r="GRG1271" s="69"/>
      <c r="GRH1271" s="69"/>
      <c r="GRI1271" s="69"/>
      <c r="GRJ1271" s="107"/>
      <c r="GRK1271" s="2"/>
      <c r="GRL1271" s="15"/>
      <c r="GRM1271" s="15"/>
      <c r="GRN1271" s="80"/>
      <c r="GRO1271" s="52"/>
      <c r="GRP1271" s="69"/>
      <c r="GRQ1271" s="69"/>
      <c r="GRR1271" s="69"/>
      <c r="GRS1271" s="107"/>
      <c r="GRT1271" s="2"/>
      <c r="GRU1271" s="15"/>
      <c r="GRV1271" s="15"/>
      <c r="GRW1271" s="80"/>
      <c r="GRX1271" s="52"/>
      <c r="GRY1271" s="69"/>
      <c r="GRZ1271" s="69"/>
      <c r="GSA1271" s="69"/>
      <c r="GSB1271" s="107"/>
      <c r="GSC1271" s="2"/>
      <c r="GSD1271" s="15"/>
      <c r="GSE1271" s="15"/>
      <c r="GSF1271" s="80"/>
      <c r="GSG1271" s="52"/>
      <c r="GSH1271" s="69"/>
      <c r="GSI1271" s="69"/>
      <c r="GSJ1271" s="69"/>
      <c r="GSK1271" s="107"/>
      <c r="GSL1271" s="2"/>
      <c r="GSM1271" s="15"/>
      <c r="GSN1271" s="15"/>
      <c r="GSO1271" s="80"/>
      <c r="GSP1271" s="52"/>
      <c r="GSQ1271" s="69"/>
      <c r="GSR1271" s="69"/>
      <c r="GSS1271" s="69"/>
      <c r="GST1271" s="107"/>
      <c r="GSU1271" s="2"/>
      <c r="GSV1271" s="15"/>
      <c r="GSW1271" s="15"/>
      <c r="GSX1271" s="80"/>
      <c r="GSY1271" s="52"/>
      <c r="GSZ1271" s="69"/>
      <c r="GTA1271" s="69"/>
      <c r="GTB1271" s="69"/>
      <c r="GTC1271" s="107"/>
      <c r="GTD1271" s="2"/>
      <c r="GTE1271" s="15"/>
      <c r="GTF1271" s="15"/>
      <c r="GTG1271" s="80"/>
      <c r="GTH1271" s="52"/>
      <c r="GTI1271" s="69"/>
      <c r="GTJ1271" s="69"/>
      <c r="GTK1271" s="69"/>
      <c r="GTL1271" s="107"/>
      <c r="GTM1271" s="2"/>
      <c r="GTN1271" s="15"/>
      <c r="GTO1271" s="15"/>
      <c r="GTP1271" s="80"/>
      <c r="GTQ1271" s="52"/>
      <c r="GTR1271" s="69"/>
      <c r="GTS1271" s="69"/>
      <c r="GTT1271" s="69"/>
      <c r="GTU1271" s="107"/>
      <c r="GTV1271" s="2"/>
      <c r="GTW1271" s="15"/>
      <c r="GTX1271" s="15"/>
      <c r="GTY1271" s="80"/>
      <c r="GTZ1271" s="52"/>
      <c r="GUA1271" s="69"/>
      <c r="GUB1271" s="69"/>
      <c r="GUC1271" s="69"/>
      <c r="GUD1271" s="107"/>
      <c r="GUE1271" s="2"/>
      <c r="GUF1271" s="15"/>
      <c r="GUG1271" s="15"/>
      <c r="GUH1271" s="80"/>
      <c r="GUI1271" s="52"/>
      <c r="GUJ1271" s="69"/>
      <c r="GUK1271" s="69"/>
      <c r="GUL1271" s="69"/>
      <c r="GUM1271" s="107"/>
      <c r="GUN1271" s="2"/>
      <c r="GUO1271" s="15"/>
      <c r="GUP1271" s="15"/>
      <c r="GUQ1271" s="80"/>
      <c r="GUR1271" s="52"/>
      <c r="GUS1271" s="69"/>
      <c r="GUT1271" s="69"/>
      <c r="GUU1271" s="69"/>
      <c r="GUV1271" s="107"/>
      <c r="GUW1271" s="2"/>
      <c r="GUX1271" s="15"/>
      <c r="GUY1271" s="15"/>
      <c r="GUZ1271" s="80"/>
      <c r="GVA1271" s="52"/>
      <c r="GVB1271" s="69"/>
      <c r="GVC1271" s="69"/>
      <c r="GVD1271" s="69"/>
      <c r="GVE1271" s="107"/>
      <c r="GVF1271" s="2"/>
      <c r="GVG1271" s="15"/>
      <c r="GVH1271" s="15"/>
      <c r="GVI1271" s="80"/>
      <c r="GVJ1271" s="52"/>
      <c r="GVK1271" s="69"/>
      <c r="GVL1271" s="69"/>
      <c r="GVM1271" s="69"/>
      <c r="GVN1271" s="107"/>
      <c r="GVO1271" s="2"/>
      <c r="GVP1271" s="15"/>
      <c r="GVQ1271" s="15"/>
      <c r="GVR1271" s="80"/>
      <c r="GVS1271" s="52"/>
      <c r="GVT1271" s="69"/>
      <c r="GVU1271" s="69"/>
      <c r="GVV1271" s="69"/>
      <c r="GVW1271" s="107"/>
      <c r="GVX1271" s="2"/>
      <c r="GVY1271" s="15"/>
      <c r="GVZ1271" s="15"/>
      <c r="GWA1271" s="80"/>
      <c r="GWB1271" s="52"/>
      <c r="GWC1271" s="69"/>
      <c r="GWD1271" s="69"/>
      <c r="GWE1271" s="69"/>
      <c r="GWF1271" s="107"/>
      <c r="GWG1271" s="2"/>
      <c r="GWH1271" s="15"/>
      <c r="GWI1271" s="15"/>
      <c r="GWJ1271" s="80"/>
      <c r="GWK1271" s="52"/>
      <c r="GWL1271" s="69"/>
      <c r="GWM1271" s="69"/>
      <c r="GWN1271" s="69"/>
      <c r="GWO1271" s="107"/>
      <c r="GWP1271" s="2"/>
      <c r="GWQ1271" s="15"/>
      <c r="GWR1271" s="15"/>
      <c r="GWS1271" s="80"/>
      <c r="GWT1271" s="52"/>
      <c r="GWU1271" s="69"/>
      <c r="GWV1271" s="69"/>
      <c r="GWW1271" s="69"/>
      <c r="GWX1271" s="107"/>
      <c r="GWY1271" s="2"/>
      <c r="GWZ1271" s="15"/>
      <c r="GXA1271" s="15"/>
      <c r="GXB1271" s="80"/>
      <c r="GXC1271" s="52"/>
      <c r="GXD1271" s="69"/>
      <c r="GXE1271" s="69"/>
      <c r="GXF1271" s="69"/>
      <c r="GXG1271" s="107"/>
      <c r="GXH1271" s="2"/>
      <c r="GXI1271" s="15"/>
      <c r="GXJ1271" s="15"/>
      <c r="GXK1271" s="80"/>
      <c r="GXL1271" s="52"/>
      <c r="GXM1271" s="69"/>
      <c r="GXN1271" s="69"/>
      <c r="GXO1271" s="69"/>
      <c r="GXP1271" s="107"/>
      <c r="GXQ1271" s="2"/>
      <c r="GXR1271" s="15"/>
      <c r="GXS1271" s="15"/>
      <c r="GXT1271" s="80"/>
      <c r="GXU1271" s="52"/>
      <c r="GXV1271" s="69"/>
      <c r="GXW1271" s="69"/>
      <c r="GXX1271" s="69"/>
      <c r="GXY1271" s="107"/>
      <c r="GXZ1271" s="2"/>
      <c r="GYA1271" s="15"/>
      <c r="GYB1271" s="15"/>
      <c r="GYC1271" s="80"/>
      <c r="GYD1271" s="52"/>
      <c r="GYE1271" s="69"/>
      <c r="GYF1271" s="69"/>
      <c r="GYG1271" s="69"/>
      <c r="GYH1271" s="107"/>
      <c r="GYI1271" s="2"/>
      <c r="GYJ1271" s="15"/>
      <c r="GYK1271" s="15"/>
      <c r="GYL1271" s="80"/>
      <c r="GYM1271" s="52"/>
      <c r="GYN1271" s="69"/>
      <c r="GYO1271" s="69"/>
      <c r="GYP1271" s="69"/>
      <c r="GYQ1271" s="107"/>
      <c r="GYR1271" s="2"/>
      <c r="GYS1271" s="15"/>
      <c r="GYT1271" s="15"/>
      <c r="GYU1271" s="80"/>
      <c r="GYV1271" s="52"/>
      <c r="GYW1271" s="69"/>
      <c r="GYX1271" s="69"/>
      <c r="GYY1271" s="69"/>
      <c r="GYZ1271" s="107"/>
      <c r="GZA1271" s="2"/>
      <c r="GZB1271" s="15"/>
      <c r="GZC1271" s="15"/>
      <c r="GZD1271" s="80"/>
      <c r="GZE1271" s="52"/>
      <c r="GZF1271" s="69"/>
      <c r="GZG1271" s="69"/>
      <c r="GZH1271" s="69"/>
      <c r="GZI1271" s="107"/>
      <c r="GZJ1271" s="2"/>
      <c r="GZK1271" s="15"/>
      <c r="GZL1271" s="15"/>
      <c r="GZM1271" s="80"/>
      <c r="GZN1271" s="52"/>
      <c r="GZO1271" s="69"/>
      <c r="GZP1271" s="69"/>
      <c r="GZQ1271" s="69"/>
      <c r="GZR1271" s="107"/>
      <c r="GZS1271" s="2"/>
      <c r="GZT1271" s="15"/>
      <c r="GZU1271" s="15"/>
      <c r="GZV1271" s="80"/>
      <c r="GZW1271" s="52"/>
      <c r="GZX1271" s="69"/>
      <c r="GZY1271" s="69"/>
      <c r="GZZ1271" s="69"/>
      <c r="HAA1271" s="107"/>
      <c r="HAB1271" s="2"/>
      <c r="HAC1271" s="15"/>
      <c r="HAD1271" s="15"/>
      <c r="HAE1271" s="80"/>
      <c r="HAF1271" s="52"/>
      <c r="HAG1271" s="69"/>
      <c r="HAH1271" s="69"/>
      <c r="HAI1271" s="69"/>
      <c r="HAJ1271" s="107"/>
      <c r="HAK1271" s="2"/>
      <c r="HAL1271" s="15"/>
      <c r="HAM1271" s="15"/>
      <c r="HAN1271" s="80"/>
      <c r="HAO1271" s="52"/>
      <c r="HAP1271" s="69"/>
      <c r="HAQ1271" s="69"/>
      <c r="HAR1271" s="69"/>
      <c r="HAS1271" s="107"/>
      <c r="HAT1271" s="2"/>
      <c r="HAU1271" s="15"/>
      <c r="HAV1271" s="15"/>
      <c r="HAW1271" s="80"/>
      <c r="HAX1271" s="52"/>
      <c r="HAY1271" s="69"/>
      <c r="HAZ1271" s="69"/>
      <c r="HBA1271" s="69"/>
      <c r="HBB1271" s="107"/>
      <c r="HBC1271" s="2"/>
      <c r="HBD1271" s="15"/>
      <c r="HBE1271" s="15"/>
      <c r="HBF1271" s="80"/>
      <c r="HBG1271" s="52"/>
      <c r="HBH1271" s="69"/>
      <c r="HBI1271" s="69"/>
      <c r="HBJ1271" s="69"/>
      <c r="HBK1271" s="107"/>
      <c r="HBL1271" s="2"/>
      <c r="HBM1271" s="15"/>
      <c r="HBN1271" s="15"/>
      <c r="HBO1271" s="80"/>
      <c r="HBP1271" s="52"/>
      <c r="HBQ1271" s="69"/>
      <c r="HBR1271" s="69"/>
      <c r="HBS1271" s="69"/>
      <c r="HBT1271" s="107"/>
      <c r="HBU1271" s="2"/>
      <c r="HBV1271" s="15"/>
      <c r="HBW1271" s="15"/>
      <c r="HBX1271" s="80"/>
      <c r="HBY1271" s="52"/>
      <c r="HBZ1271" s="69"/>
      <c r="HCA1271" s="69"/>
      <c r="HCB1271" s="69"/>
      <c r="HCC1271" s="107"/>
      <c r="HCD1271" s="2"/>
      <c r="HCE1271" s="15"/>
      <c r="HCF1271" s="15"/>
      <c r="HCG1271" s="80"/>
      <c r="HCH1271" s="52"/>
      <c r="HCI1271" s="69"/>
      <c r="HCJ1271" s="69"/>
      <c r="HCK1271" s="69"/>
      <c r="HCL1271" s="107"/>
      <c r="HCM1271" s="2"/>
      <c r="HCN1271" s="15"/>
      <c r="HCO1271" s="15"/>
      <c r="HCP1271" s="80"/>
      <c r="HCQ1271" s="52"/>
      <c r="HCR1271" s="69"/>
      <c r="HCS1271" s="69"/>
      <c r="HCT1271" s="69"/>
      <c r="HCU1271" s="107"/>
      <c r="HCV1271" s="2"/>
      <c r="HCW1271" s="15"/>
      <c r="HCX1271" s="15"/>
      <c r="HCY1271" s="80"/>
      <c r="HCZ1271" s="52"/>
      <c r="HDA1271" s="69"/>
      <c r="HDB1271" s="69"/>
      <c r="HDC1271" s="69"/>
      <c r="HDD1271" s="107"/>
      <c r="HDE1271" s="2"/>
      <c r="HDF1271" s="15"/>
      <c r="HDG1271" s="15"/>
      <c r="HDH1271" s="80"/>
      <c r="HDI1271" s="52"/>
      <c r="HDJ1271" s="69"/>
      <c r="HDK1271" s="69"/>
      <c r="HDL1271" s="69"/>
      <c r="HDM1271" s="107"/>
      <c r="HDN1271" s="2"/>
      <c r="HDO1271" s="15"/>
      <c r="HDP1271" s="15"/>
      <c r="HDQ1271" s="80"/>
      <c r="HDR1271" s="52"/>
      <c r="HDS1271" s="69"/>
      <c r="HDT1271" s="69"/>
      <c r="HDU1271" s="69"/>
      <c r="HDV1271" s="107"/>
      <c r="HDW1271" s="2"/>
      <c r="HDX1271" s="15"/>
      <c r="HDY1271" s="15"/>
      <c r="HDZ1271" s="80"/>
      <c r="HEA1271" s="52"/>
      <c r="HEB1271" s="69"/>
      <c r="HEC1271" s="69"/>
      <c r="HED1271" s="69"/>
      <c r="HEE1271" s="107"/>
      <c r="HEF1271" s="2"/>
      <c r="HEG1271" s="15"/>
      <c r="HEH1271" s="15"/>
      <c r="HEI1271" s="80"/>
      <c r="HEJ1271" s="52"/>
      <c r="HEK1271" s="69"/>
      <c r="HEL1271" s="69"/>
      <c r="HEM1271" s="69"/>
      <c r="HEN1271" s="107"/>
      <c r="HEO1271" s="2"/>
      <c r="HEP1271" s="15"/>
      <c r="HEQ1271" s="15"/>
      <c r="HER1271" s="80"/>
      <c r="HES1271" s="52"/>
      <c r="HET1271" s="69"/>
      <c r="HEU1271" s="69"/>
      <c r="HEV1271" s="69"/>
      <c r="HEW1271" s="107"/>
      <c r="HEX1271" s="2"/>
      <c r="HEY1271" s="15"/>
      <c r="HEZ1271" s="15"/>
      <c r="HFA1271" s="80"/>
      <c r="HFB1271" s="52"/>
      <c r="HFC1271" s="69"/>
      <c r="HFD1271" s="69"/>
      <c r="HFE1271" s="69"/>
      <c r="HFF1271" s="107"/>
      <c r="HFG1271" s="2"/>
      <c r="HFH1271" s="15"/>
      <c r="HFI1271" s="15"/>
      <c r="HFJ1271" s="80"/>
      <c r="HFK1271" s="52"/>
      <c r="HFL1271" s="69"/>
      <c r="HFM1271" s="69"/>
      <c r="HFN1271" s="69"/>
      <c r="HFO1271" s="107"/>
      <c r="HFP1271" s="2"/>
      <c r="HFQ1271" s="15"/>
      <c r="HFR1271" s="15"/>
      <c r="HFS1271" s="80"/>
      <c r="HFT1271" s="52"/>
      <c r="HFU1271" s="69"/>
      <c r="HFV1271" s="69"/>
      <c r="HFW1271" s="69"/>
      <c r="HFX1271" s="107"/>
      <c r="HFY1271" s="2"/>
      <c r="HFZ1271" s="15"/>
      <c r="HGA1271" s="15"/>
      <c r="HGB1271" s="80"/>
      <c r="HGC1271" s="52"/>
      <c r="HGD1271" s="69"/>
      <c r="HGE1271" s="69"/>
      <c r="HGF1271" s="69"/>
      <c r="HGG1271" s="107"/>
      <c r="HGH1271" s="2"/>
      <c r="HGI1271" s="15"/>
      <c r="HGJ1271" s="15"/>
      <c r="HGK1271" s="80"/>
      <c r="HGL1271" s="52"/>
      <c r="HGM1271" s="69"/>
      <c r="HGN1271" s="69"/>
      <c r="HGO1271" s="69"/>
      <c r="HGP1271" s="107"/>
      <c r="HGQ1271" s="2"/>
      <c r="HGR1271" s="15"/>
      <c r="HGS1271" s="15"/>
      <c r="HGT1271" s="80"/>
      <c r="HGU1271" s="52"/>
      <c r="HGV1271" s="69"/>
      <c r="HGW1271" s="69"/>
      <c r="HGX1271" s="69"/>
      <c r="HGY1271" s="107"/>
      <c r="HGZ1271" s="2"/>
      <c r="HHA1271" s="15"/>
      <c r="HHB1271" s="15"/>
      <c r="HHC1271" s="80"/>
      <c r="HHD1271" s="52"/>
      <c r="HHE1271" s="69"/>
      <c r="HHF1271" s="69"/>
      <c r="HHG1271" s="69"/>
      <c r="HHH1271" s="107"/>
      <c r="HHI1271" s="2"/>
      <c r="HHJ1271" s="15"/>
      <c r="HHK1271" s="15"/>
      <c r="HHL1271" s="80"/>
      <c r="HHM1271" s="52"/>
      <c r="HHN1271" s="69"/>
      <c r="HHO1271" s="69"/>
      <c r="HHP1271" s="69"/>
      <c r="HHQ1271" s="107"/>
      <c r="HHR1271" s="2"/>
      <c r="HHS1271" s="15"/>
      <c r="HHT1271" s="15"/>
      <c r="HHU1271" s="80"/>
      <c r="HHV1271" s="52"/>
      <c r="HHW1271" s="69"/>
      <c r="HHX1271" s="69"/>
      <c r="HHY1271" s="69"/>
      <c r="HHZ1271" s="107"/>
      <c r="HIA1271" s="2"/>
      <c r="HIB1271" s="15"/>
      <c r="HIC1271" s="15"/>
      <c r="HID1271" s="80"/>
      <c r="HIE1271" s="52"/>
      <c r="HIF1271" s="69"/>
      <c r="HIG1271" s="69"/>
      <c r="HIH1271" s="69"/>
      <c r="HII1271" s="107"/>
      <c r="HIJ1271" s="2"/>
      <c r="HIK1271" s="15"/>
      <c r="HIL1271" s="15"/>
      <c r="HIM1271" s="80"/>
      <c r="HIN1271" s="52"/>
      <c r="HIO1271" s="69"/>
      <c r="HIP1271" s="69"/>
      <c r="HIQ1271" s="69"/>
      <c r="HIR1271" s="107"/>
      <c r="HIS1271" s="2"/>
      <c r="HIT1271" s="15"/>
      <c r="HIU1271" s="15"/>
      <c r="HIV1271" s="80"/>
      <c r="HIW1271" s="52"/>
      <c r="HIX1271" s="69"/>
      <c r="HIY1271" s="69"/>
      <c r="HIZ1271" s="69"/>
      <c r="HJA1271" s="107"/>
      <c r="HJB1271" s="2"/>
      <c r="HJC1271" s="15"/>
      <c r="HJD1271" s="15"/>
      <c r="HJE1271" s="80"/>
      <c r="HJF1271" s="52"/>
      <c r="HJG1271" s="69"/>
      <c r="HJH1271" s="69"/>
      <c r="HJI1271" s="69"/>
      <c r="HJJ1271" s="107"/>
      <c r="HJK1271" s="2"/>
      <c r="HJL1271" s="15"/>
      <c r="HJM1271" s="15"/>
      <c r="HJN1271" s="80"/>
      <c r="HJO1271" s="52"/>
      <c r="HJP1271" s="69"/>
      <c r="HJQ1271" s="69"/>
      <c r="HJR1271" s="69"/>
      <c r="HJS1271" s="107"/>
      <c r="HJT1271" s="2"/>
      <c r="HJU1271" s="15"/>
      <c r="HJV1271" s="15"/>
      <c r="HJW1271" s="80"/>
      <c r="HJX1271" s="52"/>
      <c r="HJY1271" s="69"/>
      <c r="HJZ1271" s="69"/>
      <c r="HKA1271" s="69"/>
      <c r="HKB1271" s="107"/>
      <c r="HKC1271" s="2"/>
      <c r="HKD1271" s="15"/>
      <c r="HKE1271" s="15"/>
      <c r="HKF1271" s="80"/>
      <c r="HKG1271" s="52"/>
      <c r="HKH1271" s="69"/>
      <c r="HKI1271" s="69"/>
      <c r="HKJ1271" s="69"/>
      <c r="HKK1271" s="107"/>
      <c r="HKL1271" s="2"/>
      <c r="HKM1271" s="15"/>
      <c r="HKN1271" s="15"/>
      <c r="HKO1271" s="80"/>
      <c r="HKP1271" s="52"/>
      <c r="HKQ1271" s="69"/>
      <c r="HKR1271" s="69"/>
      <c r="HKS1271" s="69"/>
      <c r="HKT1271" s="107"/>
      <c r="HKU1271" s="2"/>
      <c r="HKV1271" s="15"/>
      <c r="HKW1271" s="15"/>
      <c r="HKX1271" s="80"/>
      <c r="HKY1271" s="52"/>
      <c r="HKZ1271" s="69"/>
      <c r="HLA1271" s="69"/>
      <c r="HLB1271" s="69"/>
      <c r="HLC1271" s="107"/>
      <c r="HLD1271" s="2"/>
      <c r="HLE1271" s="15"/>
      <c r="HLF1271" s="15"/>
      <c r="HLG1271" s="80"/>
      <c r="HLH1271" s="52"/>
      <c r="HLI1271" s="69"/>
      <c r="HLJ1271" s="69"/>
      <c r="HLK1271" s="69"/>
      <c r="HLL1271" s="107"/>
      <c r="HLM1271" s="2"/>
      <c r="HLN1271" s="15"/>
      <c r="HLO1271" s="15"/>
      <c r="HLP1271" s="80"/>
      <c r="HLQ1271" s="52"/>
      <c r="HLR1271" s="69"/>
      <c r="HLS1271" s="69"/>
      <c r="HLT1271" s="69"/>
      <c r="HLU1271" s="107"/>
      <c r="HLV1271" s="2"/>
      <c r="HLW1271" s="15"/>
      <c r="HLX1271" s="15"/>
      <c r="HLY1271" s="80"/>
      <c r="HLZ1271" s="52"/>
      <c r="HMA1271" s="69"/>
      <c r="HMB1271" s="69"/>
      <c r="HMC1271" s="69"/>
      <c r="HMD1271" s="107"/>
      <c r="HME1271" s="2"/>
      <c r="HMF1271" s="15"/>
      <c r="HMG1271" s="15"/>
      <c r="HMH1271" s="80"/>
      <c r="HMI1271" s="52"/>
      <c r="HMJ1271" s="69"/>
      <c r="HMK1271" s="69"/>
      <c r="HML1271" s="69"/>
      <c r="HMM1271" s="107"/>
      <c r="HMN1271" s="2"/>
      <c r="HMO1271" s="15"/>
      <c r="HMP1271" s="15"/>
      <c r="HMQ1271" s="80"/>
      <c r="HMR1271" s="52"/>
      <c r="HMS1271" s="69"/>
      <c r="HMT1271" s="69"/>
      <c r="HMU1271" s="69"/>
      <c r="HMV1271" s="107"/>
      <c r="HMW1271" s="2"/>
      <c r="HMX1271" s="15"/>
      <c r="HMY1271" s="15"/>
      <c r="HMZ1271" s="80"/>
      <c r="HNA1271" s="52"/>
      <c r="HNB1271" s="69"/>
      <c r="HNC1271" s="69"/>
      <c r="HND1271" s="69"/>
      <c r="HNE1271" s="107"/>
      <c r="HNF1271" s="2"/>
      <c r="HNG1271" s="15"/>
      <c r="HNH1271" s="15"/>
      <c r="HNI1271" s="80"/>
      <c r="HNJ1271" s="52"/>
      <c r="HNK1271" s="69"/>
      <c r="HNL1271" s="69"/>
      <c r="HNM1271" s="69"/>
      <c r="HNN1271" s="107"/>
      <c r="HNO1271" s="2"/>
      <c r="HNP1271" s="15"/>
      <c r="HNQ1271" s="15"/>
      <c r="HNR1271" s="80"/>
      <c r="HNS1271" s="52"/>
      <c r="HNT1271" s="69"/>
      <c r="HNU1271" s="69"/>
      <c r="HNV1271" s="69"/>
      <c r="HNW1271" s="107"/>
      <c r="HNX1271" s="2"/>
      <c r="HNY1271" s="15"/>
      <c r="HNZ1271" s="15"/>
      <c r="HOA1271" s="80"/>
      <c r="HOB1271" s="52"/>
      <c r="HOC1271" s="69"/>
      <c r="HOD1271" s="69"/>
      <c r="HOE1271" s="69"/>
      <c r="HOF1271" s="107"/>
      <c r="HOG1271" s="2"/>
      <c r="HOH1271" s="15"/>
      <c r="HOI1271" s="15"/>
      <c r="HOJ1271" s="80"/>
      <c r="HOK1271" s="52"/>
      <c r="HOL1271" s="69"/>
      <c r="HOM1271" s="69"/>
      <c r="HON1271" s="69"/>
      <c r="HOO1271" s="107"/>
      <c r="HOP1271" s="2"/>
      <c r="HOQ1271" s="15"/>
      <c r="HOR1271" s="15"/>
      <c r="HOS1271" s="80"/>
      <c r="HOT1271" s="52"/>
      <c r="HOU1271" s="69"/>
      <c r="HOV1271" s="69"/>
      <c r="HOW1271" s="69"/>
      <c r="HOX1271" s="107"/>
      <c r="HOY1271" s="2"/>
      <c r="HOZ1271" s="15"/>
      <c r="HPA1271" s="15"/>
      <c r="HPB1271" s="80"/>
      <c r="HPC1271" s="52"/>
      <c r="HPD1271" s="69"/>
      <c r="HPE1271" s="69"/>
      <c r="HPF1271" s="69"/>
      <c r="HPG1271" s="107"/>
      <c r="HPH1271" s="2"/>
      <c r="HPI1271" s="15"/>
      <c r="HPJ1271" s="15"/>
      <c r="HPK1271" s="80"/>
      <c r="HPL1271" s="52"/>
      <c r="HPM1271" s="69"/>
      <c r="HPN1271" s="69"/>
      <c r="HPO1271" s="69"/>
      <c r="HPP1271" s="107"/>
      <c r="HPQ1271" s="2"/>
      <c r="HPR1271" s="15"/>
      <c r="HPS1271" s="15"/>
      <c r="HPT1271" s="80"/>
      <c r="HPU1271" s="52"/>
      <c r="HPV1271" s="69"/>
      <c r="HPW1271" s="69"/>
      <c r="HPX1271" s="69"/>
      <c r="HPY1271" s="107"/>
      <c r="HPZ1271" s="2"/>
      <c r="HQA1271" s="15"/>
      <c r="HQB1271" s="15"/>
      <c r="HQC1271" s="80"/>
      <c r="HQD1271" s="52"/>
      <c r="HQE1271" s="69"/>
      <c r="HQF1271" s="69"/>
      <c r="HQG1271" s="69"/>
      <c r="HQH1271" s="107"/>
      <c r="HQI1271" s="2"/>
      <c r="HQJ1271" s="15"/>
      <c r="HQK1271" s="15"/>
      <c r="HQL1271" s="80"/>
      <c r="HQM1271" s="52"/>
      <c r="HQN1271" s="69"/>
      <c r="HQO1271" s="69"/>
      <c r="HQP1271" s="69"/>
      <c r="HQQ1271" s="107"/>
      <c r="HQR1271" s="2"/>
      <c r="HQS1271" s="15"/>
      <c r="HQT1271" s="15"/>
      <c r="HQU1271" s="80"/>
      <c r="HQV1271" s="52"/>
      <c r="HQW1271" s="69"/>
      <c r="HQX1271" s="69"/>
      <c r="HQY1271" s="69"/>
      <c r="HQZ1271" s="107"/>
      <c r="HRA1271" s="2"/>
      <c r="HRB1271" s="15"/>
      <c r="HRC1271" s="15"/>
      <c r="HRD1271" s="80"/>
      <c r="HRE1271" s="52"/>
      <c r="HRF1271" s="69"/>
      <c r="HRG1271" s="69"/>
      <c r="HRH1271" s="69"/>
      <c r="HRI1271" s="107"/>
      <c r="HRJ1271" s="2"/>
      <c r="HRK1271" s="15"/>
      <c r="HRL1271" s="15"/>
      <c r="HRM1271" s="80"/>
      <c r="HRN1271" s="52"/>
      <c r="HRO1271" s="69"/>
      <c r="HRP1271" s="69"/>
      <c r="HRQ1271" s="69"/>
      <c r="HRR1271" s="107"/>
      <c r="HRS1271" s="2"/>
      <c r="HRT1271" s="15"/>
      <c r="HRU1271" s="15"/>
      <c r="HRV1271" s="80"/>
      <c r="HRW1271" s="52"/>
      <c r="HRX1271" s="69"/>
      <c r="HRY1271" s="69"/>
      <c r="HRZ1271" s="69"/>
      <c r="HSA1271" s="107"/>
      <c r="HSB1271" s="2"/>
      <c r="HSC1271" s="15"/>
      <c r="HSD1271" s="15"/>
      <c r="HSE1271" s="80"/>
      <c r="HSF1271" s="52"/>
      <c r="HSG1271" s="69"/>
      <c r="HSH1271" s="69"/>
      <c r="HSI1271" s="69"/>
      <c r="HSJ1271" s="107"/>
      <c r="HSK1271" s="2"/>
      <c r="HSL1271" s="15"/>
      <c r="HSM1271" s="15"/>
      <c r="HSN1271" s="80"/>
      <c r="HSO1271" s="52"/>
      <c r="HSP1271" s="69"/>
      <c r="HSQ1271" s="69"/>
      <c r="HSR1271" s="69"/>
      <c r="HSS1271" s="107"/>
      <c r="HST1271" s="2"/>
      <c r="HSU1271" s="15"/>
      <c r="HSV1271" s="15"/>
      <c r="HSW1271" s="80"/>
      <c r="HSX1271" s="52"/>
      <c r="HSY1271" s="69"/>
      <c r="HSZ1271" s="69"/>
      <c r="HTA1271" s="69"/>
      <c r="HTB1271" s="107"/>
      <c r="HTC1271" s="2"/>
      <c r="HTD1271" s="15"/>
      <c r="HTE1271" s="15"/>
      <c r="HTF1271" s="80"/>
      <c r="HTG1271" s="52"/>
      <c r="HTH1271" s="69"/>
      <c r="HTI1271" s="69"/>
      <c r="HTJ1271" s="69"/>
      <c r="HTK1271" s="107"/>
      <c r="HTL1271" s="2"/>
      <c r="HTM1271" s="15"/>
      <c r="HTN1271" s="15"/>
      <c r="HTO1271" s="80"/>
      <c r="HTP1271" s="52"/>
      <c r="HTQ1271" s="69"/>
      <c r="HTR1271" s="69"/>
      <c r="HTS1271" s="69"/>
      <c r="HTT1271" s="107"/>
      <c r="HTU1271" s="2"/>
      <c r="HTV1271" s="15"/>
      <c r="HTW1271" s="15"/>
      <c r="HTX1271" s="80"/>
      <c r="HTY1271" s="52"/>
      <c r="HTZ1271" s="69"/>
      <c r="HUA1271" s="69"/>
      <c r="HUB1271" s="69"/>
      <c r="HUC1271" s="107"/>
      <c r="HUD1271" s="2"/>
      <c r="HUE1271" s="15"/>
      <c r="HUF1271" s="15"/>
      <c r="HUG1271" s="80"/>
      <c r="HUH1271" s="52"/>
      <c r="HUI1271" s="69"/>
      <c r="HUJ1271" s="69"/>
      <c r="HUK1271" s="69"/>
      <c r="HUL1271" s="107"/>
      <c r="HUM1271" s="2"/>
      <c r="HUN1271" s="15"/>
      <c r="HUO1271" s="15"/>
      <c r="HUP1271" s="80"/>
      <c r="HUQ1271" s="52"/>
      <c r="HUR1271" s="69"/>
      <c r="HUS1271" s="69"/>
      <c r="HUT1271" s="69"/>
      <c r="HUU1271" s="107"/>
      <c r="HUV1271" s="2"/>
      <c r="HUW1271" s="15"/>
      <c r="HUX1271" s="15"/>
      <c r="HUY1271" s="80"/>
      <c r="HUZ1271" s="52"/>
      <c r="HVA1271" s="69"/>
      <c r="HVB1271" s="69"/>
      <c r="HVC1271" s="69"/>
      <c r="HVD1271" s="107"/>
      <c r="HVE1271" s="2"/>
      <c r="HVF1271" s="15"/>
      <c r="HVG1271" s="15"/>
      <c r="HVH1271" s="80"/>
      <c r="HVI1271" s="52"/>
      <c r="HVJ1271" s="69"/>
      <c r="HVK1271" s="69"/>
      <c r="HVL1271" s="69"/>
      <c r="HVM1271" s="107"/>
      <c r="HVN1271" s="2"/>
      <c r="HVO1271" s="15"/>
      <c r="HVP1271" s="15"/>
      <c r="HVQ1271" s="80"/>
      <c r="HVR1271" s="52"/>
      <c r="HVS1271" s="69"/>
      <c r="HVT1271" s="69"/>
      <c r="HVU1271" s="69"/>
      <c r="HVV1271" s="107"/>
      <c r="HVW1271" s="2"/>
      <c r="HVX1271" s="15"/>
      <c r="HVY1271" s="15"/>
      <c r="HVZ1271" s="80"/>
      <c r="HWA1271" s="52"/>
      <c r="HWB1271" s="69"/>
      <c r="HWC1271" s="69"/>
      <c r="HWD1271" s="69"/>
      <c r="HWE1271" s="107"/>
      <c r="HWF1271" s="2"/>
      <c r="HWG1271" s="15"/>
      <c r="HWH1271" s="15"/>
      <c r="HWI1271" s="80"/>
      <c r="HWJ1271" s="52"/>
      <c r="HWK1271" s="69"/>
      <c r="HWL1271" s="69"/>
      <c r="HWM1271" s="69"/>
      <c r="HWN1271" s="107"/>
      <c r="HWO1271" s="2"/>
      <c r="HWP1271" s="15"/>
      <c r="HWQ1271" s="15"/>
      <c r="HWR1271" s="80"/>
      <c r="HWS1271" s="52"/>
      <c r="HWT1271" s="69"/>
      <c r="HWU1271" s="69"/>
      <c r="HWV1271" s="69"/>
      <c r="HWW1271" s="107"/>
      <c r="HWX1271" s="2"/>
      <c r="HWY1271" s="15"/>
      <c r="HWZ1271" s="15"/>
      <c r="HXA1271" s="80"/>
      <c r="HXB1271" s="52"/>
      <c r="HXC1271" s="69"/>
      <c r="HXD1271" s="69"/>
      <c r="HXE1271" s="69"/>
      <c r="HXF1271" s="107"/>
      <c r="HXG1271" s="2"/>
      <c r="HXH1271" s="15"/>
      <c r="HXI1271" s="15"/>
      <c r="HXJ1271" s="80"/>
      <c r="HXK1271" s="52"/>
      <c r="HXL1271" s="69"/>
      <c r="HXM1271" s="69"/>
      <c r="HXN1271" s="69"/>
      <c r="HXO1271" s="107"/>
      <c r="HXP1271" s="2"/>
      <c r="HXQ1271" s="15"/>
      <c r="HXR1271" s="15"/>
      <c r="HXS1271" s="80"/>
      <c r="HXT1271" s="52"/>
      <c r="HXU1271" s="69"/>
      <c r="HXV1271" s="69"/>
      <c r="HXW1271" s="69"/>
      <c r="HXX1271" s="107"/>
      <c r="HXY1271" s="2"/>
      <c r="HXZ1271" s="15"/>
      <c r="HYA1271" s="15"/>
      <c r="HYB1271" s="80"/>
      <c r="HYC1271" s="52"/>
      <c r="HYD1271" s="69"/>
      <c r="HYE1271" s="69"/>
      <c r="HYF1271" s="69"/>
      <c r="HYG1271" s="107"/>
      <c r="HYH1271" s="2"/>
      <c r="HYI1271" s="15"/>
      <c r="HYJ1271" s="15"/>
      <c r="HYK1271" s="80"/>
      <c r="HYL1271" s="52"/>
      <c r="HYM1271" s="69"/>
      <c r="HYN1271" s="69"/>
      <c r="HYO1271" s="69"/>
      <c r="HYP1271" s="107"/>
      <c r="HYQ1271" s="2"/>
      <c r="HYR1271" s="15"/>
      <c r="HYS1271" s="15"/>
      <c r="HYT1271" s="80"/>
      <c r="HYU1271" s="52"/>
      <c r="HYV1271" s="69"/>
      <c r="HYW1271" s="69"/>
      <c r="HYX1271" s="69"/>
      <c r="HYY1271" s="107"/>
      <c r="HYZ1271" s="2"/>
      <c r="HZA1271" s="15"/>
      <c r="HZB1271" s="15"/>
      <c r="HZC1271" s="80"/>
      <c r="HZD1271" s="52"/>
      <c r="HZE1271" s="69"/>
      <c r="HZF1271" s="69"/>
      <c r="HZG1271" s="69"/>
      <c r="HZH1271" s="107"/>
      <c r="HZI1271" s="2"/>
      <c r="HZJ1271" s="15"/>
      <c r="HZK1271" s="15"/>
      <c r="HZL1271" s="80"/>
      <c r="HZM1271" s="52"/>
      <c r="HZN1271" s="69"/>
      <c r="HZO1271" s="69"/>
      <c r="HZP1271" s="69"/>
      <c r="HZQ1271" s="107"/>
      <c r="HZR1271" s="2"/>
      <c r="HZS1271" s="15"/>
      <c r="HZT1271" s="15"/>
      <c r="HZU1271" s="80"/>
      <c r="HZV1271" s="52"/>
      <c r="HZW1271" s="69"/>
      <c r="HZX1271" s="69"/>
      <c r="HZY1271" s="69"/>
      <c r="HZZ1271" s="107"/>
      <c r="IAA1271" s="2"/>
      <c r="IAB1271" s="15"/>
      <c r="IAC1271" s="15"/>
      <c r="IAD1271" s="80"/>
      <c r="IAE1271" s="52"/>
      <c r="IAF1271" s="69"/>
      <c r="IAG1271" s="69"/>
      <c r="IAH1271" s="69"/>
      <c r="IAI1271" s="107"/>
      <c r="IAJ1271" s="2"/>
      <c r="IAK1271" s="15"/>
      <c r="IAL1271" s="15"/>
      <c r="IAM1271" s="80"/>
      <c r="IAN1271" s="52"/>
      <c r="IAO1271" s="69"/>
      <c r="IAP1271" s="69"/>
      <c r="IAQ1271" s="69"/>
      <c r="IAR1271" s="107"/>
      <c r="IAS1271" s="2"/>
      <c r="IAT1271" s="15"/>
      <c r="IAU1271" s="15"/>
      <c r="IAV1271" s="80"/>
      <c r="IAW1271" s="52"/>
      <c r="IAX1271" s="69"/>
      <c r="IAY1271" s="69"/>
      <c r="IAZ1271" s="69"/>
      <c r="IBA1271" s="107"/>
      <c r="IBB1271" s="2"/>
      <c r="IBC1271" s="15"/>
      <c r="IBD1271" s="15"/>
      <c r="IBE1271" s="80"/>
      <c r="IBF1271" s="52"/>
      <c r="IBG1271" s="69"/>
      <c r="IBH1271" s="69"/>
      <c r="IBI1271" s="69"/>
      <c r="IBJ1271" s="107"/>
      <c r="IBK1271" s="2"/>
      <c r="IBL1271" s="15"/>
      <c r="IBM1271" s="15"/>
      <c r="IBN1271" s="80"/>
      <c r="IBO1271" s="52"/>
      <c r="IBP1271" s="69"/>
      <c r="IBQ1271" s="69"/>
      <c r="IBR1271" s="69"/>
      <c r="IBS1271" s="107"/>
      <c r="IBT1271" s="2"/>
      <c r="IBU1271" s="15"/>
      <c r="IBV1271" s="15"/>
      <c r="IBW1271" s="80"/>
      <c r="IBX1271" s="52"/>
      <c r="IBY1271" s="69"/>
      <c r="IBZ1271" s="69"/>
      <c r="ICA1271" s="69"/>
      <c r="ICB1271" s="107"/>
      <c r="ICC1271" s="2"/>
      <c r="ICD1271" s="15"/>
      <c r="ICE1271" s="15"/>
      <c r="ICF1271" s="80"/>
      <c r="ICG1271" s="52"/>
      <c r="ICH1271" s="69"/>
      <c r="ICI1271" s="69"/>
      <c r="ICJ1271" s="69"/>
      <c r="ICK1271" s="107"/>
      <c r="ICL1271" s="2"/>
      <c r="ICM1271" s="15"/>
      <c r="ICN1271" s="15"/>
      <c r="ICO1271" s="80"/>
      <c r="ICP1271" s="52"/>
      <c r="ICQ1271" s="69"/>
      <c r="ICR1271" s="69"/>
      <c r="ICS1271" s="69"/>
      <c r="ICT1271" s="107"/>
      <c r="ICU1271" s="2"/>
      <c r="ICV1271" s="15"/>
      <c r="ICW1271" s="15"/>
      <c r="ICX1271" s="80"/>
      <c r="ICY1271" s="52"/>
      <c r="ICZ1271" s="69"/>
      <c r="IDA1271" s="69"/>
      <c r="IDB1271" s="69"/>
      <c r="IDC1271" s="107"/>
      <c r="IDD1271" s="2"/>
      <c r="IDE1271" s="15"/>
      <c r="IDF1271" s="15"/>
      <c r="IDG1271" s="80"/>
      <c r="IDH1271" s="52"/>
      <c r="IDI1271" s="69"/>
      <c r="IDJ1271" s="69"/>
      <c r="IDK1271" s="69"/>
      <c r="IDL1271" s="107"/>
      <c r="IDM1271" s="2"/>
      <c r="IDN1271" s="15"/>
      <c r="IDO1271" s="15"/>
      <c r="IDP1271" s="80"/>
      <c r="IDQ1271" s="52"/>
      <c r="IDR1271" s="69"/>
      <c r="IDS1271" s="69"/>
      <c r="IDT1271" s="69"/>
      <c r="IDU1271" s="107"/>
      <c r="IDV1271" s="2"/>
      <c r="IDW1271" s="15"/>
      <c r="IDX1271" s="15"/>
      <c r="IDY1271" s="80"/>
      <c r="IDZ1271" s="52"/>
      <c r="IEA1271" s="69"/>
      <c r="IEB1271" s="69"/>
      <c r="IEC1271" s="69"/>
      <c r="IED1271" s="107"/>
      <c r="IEE1271" s="2"/>
      <c r="IEF1271" s="15"/>
      <c r="IEG1271" s="15"/>
      <c r="IEH1271" s="80"/>
      <c r="IEI1271" s="52"/>
      <c r="IEJ1271" s="69"/>
      <c r="IEK1271" s="69"/>
      <c r="IEL1271" s="69"/>
      <c r="IEM1271" s="107"/>
      <c r="IEN1271" s="2"/>
      <c r="IEO1271" s="15"/>
      <c r="IEP1271" s="15"/>
      <c r="IEQ1271" s="80"/>
      <c r="IER1271" s="52"/>
      <c r="IES1271" s="69"/>
      <c r="IET1271" s="69"/>
      <c r="IEU1271" s="69"/>
      <c r="IEV1271" s="107"/>
      <c r="IEW1271" s="2"/>
      <c r="IEX1271" s="15"/>
      <c r="IEY1271" s="15"/>
      <c r="IEZ1271" s="80"/>
      <c r="IFA1271" s="52"/>
      <c r="IFB1271" s="69"/>
      <c r="IFC1271" s="69"/>
      <c r="IFD1271" s="69"/>
      <c r="IFE1271" s="107"/>
      <c r="IFF1271" s="2"/>
      <c r="IFG1271" s="15"/>
      <c r="IFH1271" s="15"/>
      <c r="IFI1271" s="80"/>
      <c r="IFJ1271" s="52"/>
      <c r="IFK1271" s="69"/>
      <c r="IFL1271" s="69"/>
      <c r="IFM1271" s="69"/>
      <c r="IFN1271" s="107"/>
      <c r="IFO1271" s="2"/>
      <c r="IFP1271" s="15"/>
      <c r="IFQ1271" s="15"/>
      <c r="IFR1271" s="80"/>
      <c r="IFS1271" s="52"/>
      <c r="IFT1271" s="69"/>
      <c r="IFU1271" s="69"/>
      <c r="IFV1271" s="69"/>
      <c r="IFW1271" s="107"/>
      <c r="IFX1271" s="2"/>
      <c r="IFY1271" s="15"/>
      <c r="IFZ1271" s="15"/>
      <c r="IGA1271" s="80"/>
      <c r="IGB1271" s="52"/>
      <c r="IGC1271" s="69"/>
      <c r="IGD1271" s="69"/>
      <c r="IGE1271" s="69"/>
      <c r="IGF1271" s="107"/>
      <c r="IGG1271" s="2"/>
      <c r="IGH1271" s="15"/>
      <c r="IGI1271" s="15"/>
      <c r="IGJ1271" s="80"/>
      <c r="IGK1271" s="52"/>
      <c r="IGL1271" s="69"/>
      <c r="IGM1271" s="69"/>
      <c r="IGN1271" s="69"/>
      <c r="IGO1271" s="107"/>
      <c r="IGP1271" s="2"/>
      <c r="IGQ1271" s="15"/>
      <c r="IGR1271" s="15"/>
      <c r="IGS1271" s="80"/>
      <c r="IGT1271" s="52"/>
      <c r="IGU1271" s="69"/>
      <c r="IGV1271" s="69"/>
      <c r="IGW1271" s="69"/>
      <c r="IGX1271" s="107"/>
      <c r="IGY1271" s="2"/>
      <c r="IGZ1271" s="15"/>
      <c r="IHA1271" s="15"/>
      <c r="IHB1271" s="80"/>
      <c r="IHC1271" s="52"/>
      <c r="IHD1271" s="69"/>
      <c r="IHE1271" s="69"/>
      <c r="IHF1271" s="69"/>
      <c r="IHG1271" s="107"/>
      <c r="IHH1271" s="2"/>
      <c r="IHI1271" s="15"/>
      <c r="IHJ1271" s="15"/>
      <c r="IHK1271" s="80"/>
      <c r="IHL1271" s="52"/>
      <c r="IHM1271" s="69"/>
      <c r="IHN1271" s="69"/>
      <c r="IHO1271" s="69"/>
      <c r="IHP1271" s="107"/>
      <c r="IHQ1271" s="2"/>
      <c r="IHR1271" s="15"/>
      <c r="IHS1271" s="15"/>
      <c r="IHT1271" s="80"/>
      <c r="IHU1271" s="52"/>
      <c r="IHV1271" s="69"/>
      <c r="IHW1271" s="69"/>
      <c r="IHX1271" s="69"/>
      <c r="IHY1271" s="107"/>
      <c r="IHZ1271" s="2"/>
      <c r="IIA1271" s="15"/>
      <c r="IIB1271" s="15"/>
      <c r="IIC1271" s="80"/>
      <c r="IID1271" s="52"/>
      <c r="IIE1271" s="69"/>
      <c r="IIF1271" s="69"/>
      <c r="IIG1271" s="69"/>
      <c r="IIH1271" s="107"/>
      <c r="III1271" s="2"/>
      <c r="IIJ1271" s="15"/>
      <c r="IIK1271" s="15"/>
      <c r="IIL1271" s="80"/>
      <c r="IIM1271" s="52"/>
      <c r="IIN1271" s="69"/>
      <c r="IIO1271" s="69"/>
      <c r="IIP1271" s="69"/>
      <c r="IIQ1271" s="107"/>
      <c r="IIR1271" s="2"/>
      <c r="IIS1271" s="15"/>
      <c r="IIT1271" s="15"/>
      <c r="IIU1271" s="80"/>
      <c r="IIV1271" s="52"/>
      <c r="IIW1271" s="69"/>
      <c r="IIX1271" s="69"/>
      <c r="IIY1271" s="69"/>
      <c r="IIZ1271" s="107"/>
      <c r="IJA1271" s="2"/>
      <c r="IJB1271" s="15"/>
      <c r="IJC1271" s="15"/>
      <c r="IJD1271" s="80"/>
      <c r="IJE1271" s="52"/>
      <c r="IJF1271" s="69"/>
      <c r="IJG1271" s="69"/>
      <c r="IJH1271" s="69"/>
      <c r="IJI1271" s="107"/>
      <c r="IJJ1271" s="2"/>
      <c r="IJK1271" s="15"/>
      <c r="IJL1271" s="15"/>
      <c r="IJM1271" s="80"/>
      <c r="IJN1271" s="52"/>
      <c r="IJO1271" s="69"/>
      <c r="IJP1271" s="69"/>
      <c r="IJQ1271" s="69"/>
      <c r="IJR1271" s="107"/>
      <c r="IJS1271" s="2"/>
      <c r="IJT1271" s="15"/>
      <c r="IJU1271" s="15"/>
      <c r="IJV1271" s="80"/>
      <c r="IJW1271" s="52"/>
      <c r="IJX1271" s="69"/>
      <c r="IJY1271" s="69"/>
      <c r="IJZ1271" s="69"/>
      <c r="IKA1271" s="107"/>
      <c r="IKB1271" s="2"/>
      <c r="IKC1271" s="15"/>
      <c r="IKD1271" s="15"/>
      <c r="IKE1271" s="80"/>
      <c r="IKF1271" s="52"/>
      <c r="IKG1271" s="69"/>
      <c r="IKH1271" s="69"/>
      <c r="IKI1271" s="69"/>
      <c r="IKJ1271" s="107"/>
      <c r="IKK1271" s="2"/>
      <c r="IKL1271" s="15"/>
      <c r="IKM1271" s="15"/>
      <c r="IKN1271" s="80"/>
      <c r="IKO1271" s="52"/>
      <c r="IKP1271" s="69"/>
      <c r="IKQ1271" s="69"/>
      <c r="IKR1271" s="69"/>
      <c r="IKS1271" s="107"/>
      <c r="IKT1271" s="2"/>
      <c r="IKU1271" s="15"/>
      <c r="IKV1271" s="15"/>
      <c r="IKW1271" s="80"/>
      <c r="IKX1271" s="52"/>
      <c r="IKY1271" s="69"/>
      <c r="IKZ1271" s="69"/>
      <c r="ILA1271" s="69"/>
      <c r="ILB1271" s="107"/>
      <c r="ILC1271" s="2"/>
      <c r="ILD1271" s="15"/>
      <c r="ILE1271" s="15"/>
      <c r="ILF1271" s="80"/>
      <c r="ILG1271" s="52"/>
      <c r="ILH1271" s="69"/>
      <c r="ILI1271" s="69"/>
      <c r="ILJ1271" s="69"/>
      <c r="ILK1271" s="107"/>
      <c r="ILL1271" s="2"/>
      <c r="ILM1271" s="15"/>
      <c r="ILN1271" s="15"/>
      <c r="ILO1271" s="80"/>
      <c r="ILP1271" s="52"/>
      <c r="ILQ1271" s="69"/>
      <c r="ILR1271" s="69"/>
      <c r="ILS1271" s="69"/>
      <c r="ILT1271" s="107"/>
      <c r="ILU1271" s="2"/>
      <c r="ILV1271" s="15"/>
      <c r="ILW1271" s="15"/>
      <c r="ILX1271" s="80"/>
      <c r="ILY1271" s="52"/>
      <c r="ILZ1271" s="69"/>
      <c r="IMA1271" s="69"/>
      <c r="IMB1271" s="69"/>
      <c r="IMC1271" s="107"/>
      <c r="IMD1271" s="2"/>
      <c r="IME1271" s="15"/>
      <c r="IMF1271" s="15"/>
      <c r="IMG1271" s="80"/>
      <c r="IMH1271" s="52"/>
      <c r="IMI1271" s="69"/>
      <c r="IMJ1271" s="69"/>
      <c r="IMK1271" s="69"/>
      <c r="IML1271" s="107"/>
      <c r="IMM1271" s="2"/>
      <c r="IMN1271" s="15"/>
      <c r="IMO1271" s="15"/>
      <c r="IMP1271" s="80"/>
      <c r="IMQ1271" s="52"/>
      <c r="IMR1271" s="69"/>
      <c r="IMS1271" s="69"/>
      <c r="IMT1271" s="69"/>
      <c r="IMU1271" s="107"/>
      <c r="IMV1271" s="2"/>
      <c r="IMW1271" s="15"/>
      <c r="IMX1271" s="15"/>
      <c r="IMY1271" s="80"/>
      <c r="IMZ1271" s="52"/>
      <c r="INA1271" s="69"/>
      <c r="INB1271" s="69"/>
      <c r="INC1271" s="69"/>
      <c r="IND1271" s="107"/>
      <c r="INE1271" s="2"/>
      <c r="INF1271" s="15"/>
      <c r="ING1271" s="15"/>
      <c r="INH1271" s="80"/>
      <c r="INI1271" s="52"/>
      <c r="INJ1271" s="69"/>
      <c r="INK1271" s="69"/>
      <c r="INL1271" s="69"/>
      <c r="INM1271" s="107"/>
      <c r="INN1271" s="2"/>
      <c r="INO1271" s="15"/>
      <c r="INP1271" s="15"/>
      <c r="INQ1271" s="80"/>
      <c r="INR1271" s="52"/>
      <c r="INS1271" s="69"/>
      <c r="INT1271" s="69"/>
      <c r="INU1271" s="69"/>
      <c r="INV1271" s="107"/>
      <c r="INW1271" s="2"/>
      <c r="INX1271" s="15"/>
      <c r="INY1271" s="15"/>
      <c r="INZ1271" s="80"/>
      <c r="IOA1271" s="52"/>
      <c r="IOB1271" s="69"/>
      <c r="IOC1271" s="69"/>
      <c r="IOD1271" s="69"/>
      <c r="IOE1271" s="107"/>
      <c r="IOF1271" s="2"/>
      <c r="IOG1271" s="15"/>
      <c r="IOH1271" s="15"/>
      <c r="IOI1271" s="80"/>
      <c r="IOJ1271" s="52"/>
      <c r="IOK1271" s="69"/>
      <c r="IOL1271" s="69"/>
      <c r="IOM1271" s="69"/>
      <c r="ION1271" s="107"/>
      <c r="IOO1271" s="2"/>
      <c r="IOP1271" s="15"/>
      <c r="IOQ1271" s="15"/>
      <c r="IOR1271" s="80"/>
      <c r="IOS1271" s="52"/>
      <c r="IOT1271" s="69"/>
      <c r="IOU1271" s="69"/>
      <c r="IOV1271" s="69"/>
      <c r="IOW1271" s="107"/>
      <c r="IOX1271" s="2"/>
      <c r="IOY1271" s="15"/>
      <c r="IOZ1271" s="15"/>
      <c r="IPA1271" s="80"/>
      <c r="IPB1271" s="52"/>
      <c r="IPC1271" s="69"/>
      <c r="IPD1271" s="69"/>
      <c r="IPE1271" s="69"/>
      <c r="IPF1271" s="107"/>
      <c r="IPG1271" s="2"/>
      <c r="IPH1271" s="15"/>
      <c r="IPI1271" s="15"/>
      <c r="IPJ1271" s="80"/>
      <c r="IPK1271" s="52"/>
      <c r="IPL1271" s="69"/>
      <c r="IPM1271" s="69"/>
      <c r="IPN1271" s="69"/>
      <c r="IPO1271" s="107"/>
      <c r="IPP1271" s="2"/>
      <c r="IPQ1271" s="15"/>
      <c r="IPR1271" s="15"/>
      <c r="IPS1271" s="80"/>
      <c r="IPT1271" s="52"/>
      <c r="IPU1271" s="69"/>
      <c r="IPV1271" s="69"/>
      <c r="IPW1271" s="69"/>
      <c r="IPX1271" s="107"/>
      <c r="IPY1271" s="2"/>
      <c r="IPZ1271" s="15"/>
      <c r="IQA1271" s="15"/>
      <c r="IQB1271" s="80"/>
      <c r="IQC1271" s="52"/>
      <c r="IQD1271" s="69"/>
      <c r="IQE1271" s="69"/>
      <c r="IQF1271" s="69"/>
      <c r="IQG1271" s="107"/>
      <c r="IQH1271" s="2"/>
      <c r="IQI1271" s="15"/>
      <c r="IQJ1271" s="15"/>
      <c r="IQK1271" s="80"/>
      <c r="IQL1271" s="52"/>
      <c r="IQM1271" s="69"/>
      <c r="IQN1271" s="69"/>
      <c r="IQO1271" s="69"/>
      <c r="IQP1271" s="107"/>
      <c r="IQQ1271" s="2"/>
      <c r="IQR1271" s="15"/>
      <c r="IQS1271" s="15"/>
      <c r="IQT1271" s="80"/>
      <c r="IQU1271" s="52"/>
      <c r="IQV1271" s="69"/>
      <c r="IQW1271" s="69"/>
      <c r="IQX1271" s="69"/>
      <c r="IQY1271" s="107"/>
      <c r="IQZ1271" s="2"/>
      <c r="IRA1271" s="15"/>
      <c r="IRB1271" s="15"/>
      <c r="IRC1271" s="80"/>
      <c r="IRD1271" s="52"/>
      <c r="IRE1271" s="69"/>
      <c r="IRF1271" s="69"/>
      <c r="IRG1271" s="69"/>
      <c r="IRH1271" s="107"/>
      <c r="IRI1271" s="2"/>
      <c r="IRJ1271" s="15"/>
      <c r="IRK1271" s="15"/>
      <c r="IRL1271" s="80"/>
      <c r="IRM1271" s="52"/>
      <c r="IRN1271" s="69"/>
      <c r="IRO1271" s="69"/>
      <c r="IRP1271" s="69"/>
      <c r="IRQ1271" s="107"/>
      <c r="IRR1271" s="2"/>
      <c r="IRS1271" s="15"/>
      <c r="IRT1271" s="15"/>
      <c r="IRU1271" s="80"/>
      <c r="IRV1271" s="52"/>
      <c r="IRW1271" s="69"/>
      <c r="IRX1271" s="69"/>
      <c r="IRY1271" s="69"/>
      <c r="IRZ1271" s="107"/>
      <c r="ISA1271" s="2"/>
      <c r="ISB1271" s="15"/>
      <c r="ISC1271" s="15"/>
      <c r="ISD1271" s="80"/>
      <c r="ISE1271" s="52"/>
      <c r="ISF1271" s="69"/>
      <c r="ISG1271" s="69"/>
      <c r="ISH1271" s="69"/>
      <c r="ISI1271" s="107"/>
      <c r="ISJ1271" s="2"/>
      <c r="ISK1271" s="15"/>
      <c r="ISL1271" s="15"/>
      <c r="ISM1271" s="80"/>
      <c r="ISN1271" s="52"/>
      <c r="ISO1271" s="69"/>
      <c r="ISP1271" s="69"/>
      <c r="ISQ1271" s="69"/>
      <c r="ISR1271" s="107"/>
      <c r="ISS1271" s="2"/>
      <c r="IST1271" s="15"/>
      <c r="ISU1271" s="15"/>
      <c r="ISV1271" s="80"/>
      <c r="ISW1271" s="52"/>
      <c r="ISX1271" s="69"/>
      <c r="ISY1271" s="69"/>
      <c r="ISZ1271" s="69"/>
      <c r="ITA1271" s="107"/>
      <c r="ITB1271" s="2"/>
      <c r="ITC1271" s="15"/>
      <c r="ITD1271" s="15"/>
      <c r="ITE1271" s="80"/>
      <c r="ITF1271" s="52"/>
      <c r="ITG1271" s="69"/>
      <c r="ITH1271" s="69"/>
      <c r="ITI1271" s="69"/>
      <c r="ITJ1271" s="107"/>
      <c r="ITK1271" s="2"/>
      <c r="ITL1271" s="15"/>
      <c r="ITM1271" s="15"/>
      <c r="ITN1271" s="80"/>
      <c r="ITO1271" s="52"/>
      <c r="ITP1271" s="69"/>
      <c r="ITQ1271" s="69"/>
      <c r="ITR1271" s="69"/>
      <c r="ITS1271" s="107"/>
      <c r="ITT1271" s="2"/>
      <c r="ITU1271" s="15"/>
      <c r="ITV1271" s="15"/>
      <c r="ITW1271" s="80"/>
      <c r="ITX1271" s="52"/>
      <c r="ITY1271" s="69"/>
      <c r="ITZ1271" s="69"/>
      <c r="IUA1271" s="69"/>
      <c r="IUB1271" s="107"/>
      <c r="IUC1271" s="2"/>
      <c r="IUD1271" s="15"/>
      <c r="IUE1271" s="15"/>
      <c r="IUF1271" s="80"/>
      <c r="IUG1271" s="52"/>
      <c r="IUH1271" s="69"/>
      <c r="IUI1271" s="69"/>
      <c r="IUJ1271" s="69"/>
      <c r="IUK1271" s="107"/>
      <c r="IUL1271" s="2"/>
      <c r="IUM1271" s="15"/>
      <c r="IUN1271" s="15"/>
      <c r="IUO1271" s="80"/>
      <c r="IUP1271" s="52"/>
      <c r="IUQ1271" s="69"/>
      <c r="IUR1271" s="69"/>
      <c r="IUS1271" s="69"/>
      <c r="IUT1271" s="107"/>
      <c r="IUU1271" s="2"/>
      <c r="IUV1271" s="15"/>
      <c r="IUW1271" s="15"/>
      <c r="IUX1271" s="80"/>
      <c r="IUY1271" s="52"/>
      <c r="IUZ1271" s="69"/>
      <c r="IVA1271" s="69"/>
      <c r="IVB1271" s="69"/>
      <c r="IVC1271" s="107"/>
      <c r="IVD1271" s="2"/>
      <c r="IVE1271" s="15"/>
      <c r="IVF1271" s="15"/>
      <c r="IVG1271" s="80"/>
      <c r="IVH1271" s="52"/>
      <c r="IVI1271" s="69"/>
      <c r="IVJ1271" s="69"/>
      <c r="IVK1271" s="69"/>
      <c r="IVL1271" s="107"/>
      <c r="IVM1271" s="2"/>
      <c r="IVN1271" s="15"/>
      <c r="IVO1271" s="15"/>
      <c r="IVP1271" s="80"/>
      <c r="IVQ1271" s="52"/>
      <c r="IVR1271" s="69"/>
      <c r="IVS1271" s="69"/>
      <c r="IVT1271" s="69"/>
      <c r="IVU1271" s="107"/>
      <c r="IVV1271" s="2"/>
      <c r="IVW1271" s="15"/>
      <c r="IVX1271" s="15"/>
      <c r="IVY1271" s="80"/>
      <c r="IVZ1271" s="52"/>
      <c r="IWA1271" s="69"/>
      <c r="IWB1271" s="69"/>
      <c r="IWC1271" s="69"/>
      <c r="IWD1271" s="107"/>
      <c r="IWE1271" s="2"/>
      <c r="IWF1271" s="15"/>
      <c r="IWG1271" s="15"/>
      <c r="IWH1271" s="80"/>
      <c r="IWI1271" s="52"/>
      <c r="IWJ1271" s="69"/>
      <c r="IWK1271" s="69"/>
      <c r="IWL1271" s="69"/>
      <c r="IWM1271" s="107"/>
      <c r="IWN1271" s="2"/>
      <c r="IWO1271" s="15"/>
      <c r="IWP1271" s="15"/>
      <c r="IWQ1271" s="80"/>
      <c r="IWR1271" s="52"/>
      <c r="IWS1271" s="69"/>
      <c r="IWT1271" s="69"/>
      <c r="IWU1271" s="69"/>
      <c r="IWV1271" s="107"/>
      <c r="IWW1271" s="2"/>
      <c r="IWX1271" s="15"/>
      <c r="IWY1271" s="15"/>
      <c r="IWZ1271" s="80"/>
      <c r="IXA1271" s="52"/>
      <c r="IXB1271" s="69"/>
      <c r="IXC1271" s="69"/>
      <c r="IXD1271" s="69"/>
      <c r="IXE1271" s="107"/>
      <c r="IXF1271" s="2"/>
      <c r="IXG1271" s="15"/>
      <c r="IXH1271" s="15"/>
      <c r="IXI1271" s="80"/>
      <c r="IXJ1271" s="52"/>
      <c r="IXK1271" s="69"/>
      <c r="IXL1271" s="69"/>
      <c r="IXM1271" s="69"/>
      <c r="IXN1271" s="107"/>
      <c r="IXO1271" s="2"/>
      <c r="IXP1271" s="15"/>
      <c r="IXQ1271" s="15"/>
      <c r="IXR1271" s="80"/>
      <c r="IXS1271" s="52"/>
      <c r="IXT1271" s="69"/>
      <c r="IXU1271" s="69"/>
      <c r="IXV1271" s="69"/>
      <c r="IXW1271" s="107"/>
      <c r="IXX1271" s="2"/>
      <c r="IXY1271" s="15"/>
      <c r="IXZ1271" s="15"/>
      <c r="IYA1271" s="80"/>
      <c r="IYB1271" s="52"/>
      <c r="IYC1271" s="69"/>
      <c r="IYD1271" s="69"/>
      <c r="IYE1271" s="69"/>
      <c r="IYF1271" s="107"/>
      <c r="IYG1271" s="2"/>
      <c r="IYH1271" s="15"/>
      <c r="IYI1271" s="15"/>
      <c r="IYJ1271" s="80"/>
      <c r="IYK1271" s="52"/>
      <c r="IYL1271" s="69"/>
      <c r="IYM1271" s="69"/>
      <c r="IYN1271" s="69"/>
      <c r="IYO1271" s="107"/>
      <c r="IYP1271" s="2"/>
      <c r="IYQ1271" s="15"/>
      <c r="IYR1271" s="15"/>
      <c r="IYS1271" s="80"/>
      <c r="IYT1271" s="52"/>
      <c r="IYU1271" s="69"/>
      <c r="IYV1271" s="69"/>
      <c r="IYW1271" s="69"/>
      <c r="IYX1271" s="107"/>
      <c r="IYY1271" s="2"/>
      <c r="IYZ1271" s="15"/>
      <c r="IZA1271" s="15"/>
      <c r="IZB1271" s="80"/>
      <c r="IZC1271" s="52"/>
      <c r="IZD1271" s="69"/>
      <c r="IZE1271" s="69"/>
      <c r="IZF1271" s="69"/>
      <c r="IZG1271" s="107"/>
      <c r="IZH1271" s="2"/>
      <c r="IZI1271" s="15"/>
      <c r="IZJ1271" s="15"/>
      <c r="IZK1271" s="80"/>
      <c r="IZL1271" s="52"/>
      <c r="IZM1271" s="69"/>
      <c r="IZN1271" s="69"/>
      <c r="IZO1271" s="69"/>
      <c r="IZP1271" s="107"/>
      <c r="IZQ1271" s="2"/>
      <c r="IZR1271" s="15"/>
      <c r="IZS1271" s="15"/>
      <c r="IZT1271" s="80"/>
      <c r="IZU1271" s="52"/>
      <c r="IZV1271" s="69"/>
      <c r="IZW1271" s="69"/>
      <c r="IZX1271" s="69"/>
      <c r="IZY1271" s="107"/>
      <c r="IZZ1271" s="2"/>
      <c r="JAA1271" s="15"/>
      <c r="JAB1271" s="15"/>
      <c r="JAC1271" s="80"/>
      <c r="JAD1271" s="52"/>
      <c r="JAE1271" s="69"/>
      <c r="JAF1271" s="69"/>
      <c r="JAG1271" s="69"/>
      <c r="JAH1271" s="107"/>
      <c r="JAI1271" s="2"/>
      <c r="JAJ1271" s="15"/>
      <c r="JAK1271" s="15"/>
      <c r="JAL1271" s="80"/>
      <c r="JAM1271" s="52"/>
      <c r="JAN1271" s="69"/>
      <c r="JAO1271" s="69"/>
      <c r="JAP1271" s="69"/>
      <c r="JAQ1271" s="107"/>
      <c r="JAR1271" s="2"/>
      <c r="JAS1271" s="15"/>
      <c r="JAT1271" s="15"/>
      <c r="JAU1271" s="80"/>
      <c r="JAV1271" s="52"/>
      <c r="JAW1271" s="69"/>
      <c r="JAX1271" s="69"/>
      <c r="JAY1271" s="69"/>
      <c r="JAZ1271" s="107"/>
      <c r="JBA1271" s="2"/>
      <c r="JBB1271" s="15"/>
      <c r="JBC1271" s="15"/>
      <c r="JBD1271" s="80"/>
      <c r="JBE1271" s="52"/>
      <c r="JBF1271" s="69"/>
      <c r="JBG1271" s="69"/>
      <c r="JBH1271" s="69"/>
      <c r="JBI1271" s="107"/>
      <c r="JBJ1271" s="2"/>
      <c r="JBK1271" s="15"/>
      <c r="JBL1271" s="15"/>
      <c r="JBM1271" s="80"/>
      <c r="JBN1271" s="52"/>
      <c r="JBO1271" s="69"/>
      <c r="JBP1271" s="69"/>
      <c r="JBQ1271" s="69"/>
      <c r="JBR1271" s="107"/>
      <c r="JBS1271" s="2"/>
      <c r="JBT1271" s="15"/>
      <c r="JBU1271" s="15"/>
      <c r="JBV1271" s="80"/>
      <c r="JBW1271" s="52"/>
      <c r="JBX1271" s="69"/>
      <c r="JBY1271" s="69"/>
      <c r="JBZ1271" s="69"/>
      <c r="JCA1271" s="107"/>
      <c r="JCB1271" s="2"/>
      <c r="JCC1271" s="15"/>
      <c r="JCD1271" s="15"/>
      <c r="JCE1271" s="80"/>
      <c r="JCF1271" s="52"/>
      <c r="JCG1271" s="69"/>
      <c r="JCH1271" s="69"/>
      <c r="JCI1271" s="69"/>
      <c r="JCJ1271" s="107"/>
      <c r="JCK1271" s="2"/>
      <c r="JCL1271" s="15"/>
      <c r="JCM1271" s="15"/>
      <c r="JCN1271" s="80"/>
      <c r="JCO1271" s="52"/>
      <c r="JCP1271" s="69"/>
      <c r="JCQ1271" s="69"/>
      <c r="JCR1271" s="69"/>
      <c r="JCS1271" s="107"/>
      <c r="JCT1271" s="2"/>
      <c r="JCU1271" s="15"/>
      <c r="JCV1271" s="15"/>
      <c r="JCW1271" s="80"/>
      <c r="JCX1271" s="52"/>
      <c r="JCY1271" s="69"/>
      <c r="JCZ1271" s="69"/>
      <c r="JDA1271" s="69"/>
      <c r="JDB1271" s="107"/>
      <c r="JDC1271" s="2"/>
      <c r="JDD1271" s="15"/>
      <c r="JDE1271" s="15"/>
      <c r="JDF1271" s="80"/>
      <c r="JDG1271" s="52"/>
      <c r="JDH1271" s="69"/>
      <c r="JDI1271" s="69"/>
      <c r="JDJ1271" s="69"/>
      <c r="JDK1271" s="107"/>
      <c r="JDL1271" s="2"/>
      <c r="JDM1271" s="15"/>
      <c r="JDN1271" s="15"/>
      <c r="JDO1271" s="80"/>
      <c r="JDP1271" s="52"/>
      <c r="JDQ1271" s="69"/>
      <c r="JDR1271" s="69"/>
      <c r="JDS1271" s="69"/>
      <c r="JDT1271" s="107"/>
      <c r="JDU1271" s="2"/>
      <c r="JDV1271" s="15"/>
      <c r="JDW1271" s="15"/>
      <c r="JDX1271" s="80"/>
      <c r="JDY1271" s="52"/>
      <c r="JDZ1271" s="69"/>
      <c r="JEA1271" s="69"/>
      <c r="JEB1271" s="69"/>
      <c r="JEC1271" s="107"/>
      <c r="JED1271" s="2"/>
      <c r="JEE1271" s="15"/>
      <c r="JEF1271" s="15"/>
      <c r="JEG1271" s="80"/>
      <c r="JEH1271" s="52"/>
      <c r="JEI1271" s="69"/>
      <c r="JEJ1271" s="69"/>
      <c r="JEK1271" s="69"/>
      <c r="JEL1271" s="107"/>
      <c r="JEM1271" s="2"/>
      <c r="JEN1271" s="15"/>
      <c r="JEO1271" s="15"/>
      <c r="JEP1271" s="80"/>
      <c r="JEQ1271" s="52"/>
      <c r="JER1271" s="69"/>
      <c r="JES1271" s="69"/>
      <c r="JET1271" s="69"/>
      <c r="JEU1271" s="107"/>
      <c r="JEV1271" s="2"/>
      <c r="JEW1271" s="15"/>
      <c r="JEX1271" s="15"/>
      <c r="JEY1271" s="80"/>
      <c r="JEZ1271" s="52"/>
      <c r="JFA1271" s="69"/>
      <c r="JFB1271" s="69"/>
      <c r="JFC1271" s="69"/>
      <c r="JFD1271" s="107"/>
      <c r="JFE1271" s="2"/>
      <c r="JFF1271" s="15"/>
      <c r="JFG1271" s="15"/>
      <c r="JFH1271" s="80"/>
      <c r="JFI1271" s="52"/>
      <c r="JFJ1271" s="69"/>
      <c r="JFK1271" s="69"/>
      <c r="JFL1271" s="69"/>
      <c r="JFM1271" s="107"/>
      <c r="JFN1271" s="2"/>
      <c r="JFO1271" s="15"/>
      <c r="JFP1271" s="15"/>
      <c r="JFQ1271" s="80"/>
      <c r="JFR1271" s="52"/>
      <c r="JFS1271" s="69"/>
      <c r="JFT1271" s="69"/>
      <c r="JFU1271" s="69"/>
      <c r="JFV1271" s="107"/>
      <c r="JFW1271" s="2"/>
      <c r="JFX1271" s="15"/>
      <c r="JFY1271" s="15"/>
      <c r="JFZ1271" s="80"/>
      <c r="JGA1271" s="52"/>
      <c r="JGB1271" s="69"/>
      <c r="JGC1271" s="69"/>
      <c r="JGD1271" s="69"/>
      <c r="JGE1271" s="107"/>
      <c r="JGF1271" s="2"/>
      <c r="JGG1271" s="15"/>
      <c r="JGH1271" s="15"/>
      <c r="JGI1271" s="80"/>
      <c r="JGJ1271" s="52"/>
      <c r="JGK1271" s="69"/>
      <c r="JGL1271" s="69"/>
      <c r="JGM1271" s="69"/>
      <c r="JGN1271" s="107"/>
      <c r="JGO1271" s="2"/>
      <c r="JGP1271" s="15"/>
      <c r="JGQ1271" s="15"/>
      <c r="JGR1271" s="80"/>
      <c r="JGS1271" s="52"/>
      <c r="JGT1271" s="69"/>
      <c r="JGU1271" s="69"/>
      <c r="JGV1271" s="69"/>
      <c r="JGW1271" s="107"/>
      <c r="JGX1271" s="2"/>
      <c r="JGY1271" s="15"/>
      <c r="JGZ1271" s="15"/>
      <c r="JHA1271" s="80"/>
      <c r="JHB1271" s="52"/>
      <c r="JHC1271" s="69"/>
      <c r="JHD1271" s="69"/>
      <c r="JHE1271" s="69"/>
      <c r="JHF1271" s="107"/>
      <c r="JHG1271" s="2"/>
      <c r="JHH1271" s="15"/>
      <c r="JHI1271" s="15"/>
      <c r="JHJ1271" s="80"/>
      <c r="JHK1271" s="52"/>
      <c r="JHL1271" s="69"/>
      <c r="JHM1271" s="69"/>
      <c r="JHN1271" s="69"/>
      <c r="JHO1271" s="107"/>
      <c r="JHP1271" s="2"/>
      <c r="JHQ1271" s="15"/>
      <c r="JHR1271" s="15"/>
      <c r="JHS1271" s="80"/>
      <c r="JHT1271" s="52"/>
      <c r="JHU1271" s="69"/>
      <c r="JHV1271" s="69"/>
      <c r="JHW1271" s="69"/>
      <c r="JHX1271" s="107"/>
      <c r="JHY1271" s="2"/>
      <c r="JHZ1271" s="15"/>
      <c r="JIA1271" s="15"/>
      <c r="JIB1271" s="80"/>
      <c r="JIC1271" s="52"/>
      <c r="JID1271" s="69"/>
      <c r="JIE1271" s="69"/>
      <c r="JIF1271" s="69"/>
      <c r="JIG1271" s="107"/>
      <c r="JIH1271" s="2"/>
      <c r="JII1271" s="15"/>
      <c r="JIJ1271" s="15"/>
      <c r="JIK1271" s="80"/>
      <c r="JIL1271" s="52"/>
      <c r="JIM1271" s="69"/>
      <c r="JIN1271" s="69"/>
      <c r="JIO1271" s="69"/>
      <c r="JIP1271" s="107"/>
      <c r="JIQ1271" s="2"/>
      <c r="JIR1271" s="15"/>
      <c r="JIS1271" s="15"/>
      <c r="JIT1271" s="80"/>
      <c r="JIU1271" s="52"/>
      <c r="JIV1271" s="69"/>
      <c r="JIW1271" s="69"/>
      <c r="JIX1271" s="69"/>
      <c r="JIY1271" s="107"/>
      <c r="JIZ1271" s="2"/>
      <c r="JJA1271" s="15"/>
      <c r="JJB1271" s="15"/>
      <c r="JJC1271" s="80"/>
      <c r="JJD1271" s="52"/>
      <c r="JJE1271" s="69"/>
      <c r="JJF1271" s="69"/>
      <c r="JJG1271" s="69"/>
      <c r="JJH1271" s="107"/>
      <c r="JJI1271" s="2"/>
      <c r="JJJ1271" s="15"/>
      <c r="JJK1271" s="15"/>
      <c r="JJL1271" s="80"/>
      <c r="JJM1271" s="52"/>
      <c r="JJN1271" s="69"/>
      <c r="JJO1271" s="69"/>
      <c r="JJP1271" s="69"/>
      <c r="JJQ1271" s="107"/>
      <c r="JJR1271" s="2"/>
      <c r="JJS1271" s="15"/>
      <c r="JJT1271" s="15"/>
      <c r="JJU1271" s="80"/>
      <c r="JJV1271" s="52"/>
      <c r="JJW1271" s="69"/>
      <c r="JJX1271" s="69"/>
      <c r="JJY1271" s="69"/>
      <c r="JJZ1271" s="107"/>
      <c r="JKA1271" s="2"/>
      <c r="JKB1271" s="15"/>
      <c r="JKC1271" s="15"/>
      <c r="JKD1271" s="80"/>
      <c r="JKE1271" s="52"/>
      <c r="JKF1271" s="69"/>
      <c r="JKG1271" s="69"/>
      <c r="JKH1271" s="69"/>
      <c r="JKI1271" s="107"/>
      <c r="JKJ1271" s="2"/>
      <c r="JKK1271" s="15"/>
      <c r="JKL1271" s="15"/>
      <c r="JKM1271" s="80"/>
      <c r="JKN1271" s="52"/>
      <c r="JKO1271" s="69"/>
      <c r="JKP1271" s="69"/>
      <c r="JKQ1271" s="69"/>
      <c r="JKR1271" s="107"/>
      <c r="JKS1271" s="2"/>
      <c r="JKT1271" s="15"/>
      <c r="JKU1271" s="15"/>
      <c r="JKV1271" s="80"/>
      <c r="JKW1271" s="52"/>
      <c r="JKX1271" s="69"/>
      <c r="JKY1271" s="69"/>
      <c r="JKZ1271" s="69"/>
      <c r="JLA1271" s="107"/>
      <c r="JLB1271" s="2"/>
      <c r="JLC1271" s="15"/>
      <c r="JLD1271" s="15"/>
      <c r="JLE1271" s="80"/>
      <c r="JLF1271" s="52"/>
      <c r="JLG1271" s="69"/>
      <c r="JLH1271" s="69"/>
      <c r="JLI1271" s="69"/>
      <c r="JLJ1271" s="107"/>
      <c r="JLK1271" s="2"/>
      <c r="JLL1271" s="15"/>
      <c r="JLM1271" s="15"/>
      <c r="JLN1271" s="80"/>
      <c r="JLO1271" s="52"/>
      <c r="JLP1271" s="69"/>
      <c r="JLQ1271" s="69"/>
      <c r="JLR1271" s="69"/>
      <c r="JLS1271" s="107"/>
      <c r="JLT1271" s="2"/>
      <c r="JLU1271" s="15"/>
      <c r="JLV1271" s="15"/>
      <c r="JLW1271" s="80"/>
      <c r="JLX1271" s="52"/>
      <c r="JLY1271" s="69"/>
      <c r="JLZ1271" s="69"/>
      <c r="JMA1271" s="69"/>
      <c r="JMB1271" s="107"/>
      <c r="JMC1271" s="2"/>
      <c r="JMD1271" s="15"/>
      <c r="JME1271" s="15"/>
      <c r="JMF1271" s="80"/>
      <c r="JMG1271" s="52"/>
      <c r="JMH1271" s="69"/>
      <c r="JMI1271" s="69"/>
      <c r="JMJ1271" s="69"/>
      <c r="JMK1271" s="107"/>
      <c r="JML1271" s="2"/>
      <c r="JMM1271" s="15"/>
      <c r="JMN1271" s="15"/>
      <c r="JMO1271" s="80"/>
      <c r="JMP1271" s="52"/>
      <c r="JMQ1271" s="69"/>
      <c r="JMR1271" s="69"/>
      <c r="JMS1271" s="69"/>
      <c r="JMT1271" s="107"/>
      <c r="JMU1271" s="2"/>
      <c r="JMV1271" s="15"/>
      <c r="JMW1271" s="15"/>
      <c r="JMX1271" s="80"/>
      <c r="JMY1271" s="52"/>
      <c r="JMZ1271" s="69"/>
      <c r="JNA1271" s="69"/>
      <c r="JNB1271" s="69"/>
      <c r="JNC1271" s="107"/>
      <c r="JND1271" s="2"/>
      <c r="JNE1271" s="15"/>
      <c r="JNF1271" s="15"/>
      <c r="JNG1271" s="80"/>
      <c r="JNH1271" s="52"/>
      <c r="JNI1271" s="69"/>
      <c r="JNJ1271" s="69"/>
      <c r="JNK1271" s="69"/>
      <c r="JNL1271" s="107"/>
      <c r="JNM1271" s="2"/>
      <c r="JNN1271" s="15"/>
      <c r="JNO1271" s="15"/>
      <c r="JNP1271" s="80"/>
      <c r="JNQ1271" s="52"/>
      <c r="JNR1271" s="69"/>
      <c r="JNS1271" s="69"/>
      <c r="JNT1271" s="69"/>
      <c r="JNU1271" s="107"/>
      <c r="JNV1271" s="2"/>
      <c r="JNW1271" s="15"/>
      <c r="JNX1271" s="15"/>
      <c r="JNY1271" s="80"/>
      <c r="JNZ1271" s="52"/>
      <c r="JOA1271" s="69"/>
      <c r="JOB1271" s="69"/>
      <c r="JOC1271" s="69"/>
      <c r="JOD1271" s="107"/>
      <c r="JOE1271" s="2"/>
      <c r="JOF1271" s="15"/>
      <c r="JOG1271" s="15"/>
      <c r="JOH1271" s="80"/>
      <c r="JOI1271" s="52"/>
      <c r="JOJ1271" s="69"/>
      <c r="JOK1271" s="69"/>
      <c r="JOL1271" s="69"/>
      <c r="JOM1271" s="107"/>
      <c r="JON1271" s="2"/>
      <c r="JOO1271" s="15"/>
      <c r="JOP1271" s="15"/>
      <c r="JOQ1271" s="80"/>
      <c r="JOR1271" s="52"/>
      <c r="JOS1271" s="69"/>
      <c r="JOT1271" s="69"/>
      <c r="JOU1271" s="69"/>
      <c r="JOV1271" s="107"/>
      <c r="JOW1271" s="2"/>
      <c r="JOX1271" s="15"/>
      <c r="JOY1271" s="15"/>
      <c r="JOZ1271" s="80"/>
      <c r="JPA1271" s="52"/>
      <c r="JPB1271" s="69"/>
      <c r="JPC1271" s="69"/>
      <c r="JPD1271" s="69"/>
      <c r="JPE1271" s="107"/>
      <c r="JPF1271" s="2"/>
      <c r="JPG1271" s="15"/>
      <c r="JPH1271" s="15"/>
      <c r="JPI1271" s="80"/>
      <c r="JPJ1271" s="52"/>
      <c r="JPK1271" s="69"/>
      <c r="JPL1271" s="69"/>
      <c r="JPM1271" s="69"/>
      <c r="JPN1271" s="107"/>
      <c r="JPO1271" s="2"/>
      <c r="JPP1271" s="15"/>
      <c r="JPQ1271" s="15"/>
      <c r="JPR1271" s="80"/>
      <c r="JPS1271" s="52"/>
      <c r="JPT1271" s="69"/>
      <c r="JPU1271" s="69"/>
      <c r="JPV1271" s="69"/>
      <c r="JPW1271" s="107"/>
      <c r="JPX1271" s="2"/>
      <c r="JPY1271" s="15"/>
      <c r="JPZ1271" s="15"/>
      <c r="JQA1271" s="80"/>
      <c r="JQB1271" s="52"/>
      <c r="JQC1271" s="69"/>
      <c r="JQD1271" s="69"/>
      <c r="JQE1271" s="69"/>
      <c r="JQF1271" s="107"/>
      <c r="JQG1271" s="2"/>
      <c r="JQH1271" s="15"/>
      <c r="JQI1271" s="15"/>
      <c r="JQJ1271" s="80"/>
      <c r="JQK1271" s="52"/>
      <c r="JQL1271" s="69"/>
      <c r="JQM1271" s="69"/>
      <c r="JQN1271" s="69"/>
      <c r="JQO1271" s="107"/>
      <c r="JQP1271" s="2"/>
      <c r="JQQ1271" s="15"/>
      <c r="JQR1271" s="15"/>
      <c r="JQS1271" s="80"/>
      <c r="JQT1271" s="52"/>
      <c r="JQU1271" s="69"/>
      <c r="JQV1271" s="69"/>
      <c r="JQW1271" s="69"/>
      <c r="JQX1271" s="107"/>
      <c r="JQY1271" s="2"/>
      <c r="JQZ1271" s="15"/>
      <c r="JRA1271" s="15"/>
      <c r="JRB1271" s="80"/>
      <c r="JRC1271" s="52"/>
      <c r="JRD1271" s="69"/>
      <c r="JRE1271" s="69"/>
      <c r="JRF1271" s="69"/>
      <c r="JRG1271" s="107"/>
      <c r="JRH1271" s="2"/>
      <c r="JRI1271" s="15"/>
      <c r="JRJ1271" s="15"/>
      <c r="JRK1271" s="80"/>
      <c r="JRL1271" s="52"/>
      <c r="JRM1271" s="69"/>
      <c r="JRN1271" s="69"/>
      <c r="JRO1271" s="69"/>
      <c r="JRP1271" s="107"/>
      <c r="JRQ1271" s="2"/>
      <c r="JRR1271" s="15"/>
      <c r="JRS1271" s="15"/>
      <c r="JRT1271" s="80"/>
      <c r="JRU1271" s="52"/>
      <c r="JRV1271" s="69"/>
      <c r="JRW1271" s="69"/>
      <c r="JRX1271" s="69"/>
      <c r="JRY1271" s="107"/>
      <c r="JRZ1271" s="2"/>
      <c r="JSA1271" s="15"/>
      <c r="JSB1271" s="15"/>
      <c r="JSC1271" s="80"/>
      <c r="JSD1271" s="52"/>
      <c r="JSE1271" s="69"/>
      <c r="JSF1271" s="69"/>
      <c r="JSG1271" s="69"/>
      <c r="JSH1271" s="107"/>
      <c r="JSI1271" s="2"/>
      <c r="JSJ1271" s="15"/>
      <c r="JSK1271" s="15"/>
      <c r="JSL1271" s="80"/>
      <c r="JSM1271" s="52"/>
      <c r="JSN1271" s="69"/>
      <c r="JSO1271" s="69"/>
      <c r="JSP1271" s="69"/>
      <c r="JSQ1271" s="107"/>
      <c r="JSR1271" s="2"/>
      <c r="JSS1271" s="15"/>
      <c r="JST1271" s="15"/>
      <c r="JSU1271" s="80"/>
      <c r="JSV1271" s="52"/>
      <c r="JSW1271" s="69"/>
      <c r="JSX1271" s="69"/>
      <c r="JSY1271" s="69"/>
      <c r="JSZ1271" s="107"/>
      <c r="JTA1271" s="2"/>
      <c r="JTB1271" s="15"/>
      <c r="JTC1271" s="15"/>
      <c r="JTD1271" s="80"/>
      <c r="JTE1271" s="52"/>
      <c r="JTF1271" s="69"/>
      <c r="JTG1271" s="69"/>
      <c r="JTH1271" s="69"/>
      <c r="JTI1271" s="107"/>
      <c r="JTJ1271" s="2"/>
      <c r="JTK1271" s="15"/>
      <c r="JTL1271" s="15"/>
      <c r="JTM1271" s="80"/>
      <c r="JTN1271" s="52"/>
      <c r="JTO1271" s="69"/>
      <c r="JTP1271" s="69"/>
      <c r="JTQ1271" s="69"/>
      <c r="JTR1271" s="107"/>
      <c r="JTS1271" s="2"/>
      <c r="JTT1271" s="15"/>
      <c r="JTU1271" s="15"/>
      <c r="JTV1271" s="80"/>
      <c r="JTW1271" s="52"/>
      <c r="JTX1271" s="69"/>
      <c r="JTY1271" s="69"/>
      <c r="JTZ1271" s="69"/>
      <c r="JUA1271" s="107"/>
      <c r="JUB1271" s="2"/>
      <c r="JUC1271" s="15"/>
      <c r="JUD1271" s="15"/>
      <c r="JUE1271" s="80"/>
      <c r="JUF1271" s="52"/>
      <c r="JUG1271" s="69"/>
      <c r="JUH1271" s="69"/>
      <c r="JUI1271" s="69"/>
      <c r="JUJ1271" s="107"/>
      <c r="JUK1271" s="2"/>
      <c r="JUL1271" s="15"/>
      <c r="JUM1271" s="15"/>
      <c r="JUN1271" s="80"/>
      <c r="JUO1271" s="52"/>
      <c r="JUP1271" s="69"/>
      <c r="JUQ1271" s="69"/>
      <c r="JUR1271" s="69"/>
      <c r="JUS1271" s="107"/>
      <c r="JUT1271" s="2"/>
      <c r="JUU1271" s="15"/>
      <c r="JUV1271" s="15"/>
      <c r="JUW1271" s="80"/>
      <c r="JUX1271" s="52"/>
      <c r="JUY1271" s="69"/>
      <c r="JUZ1271" s="69"/>
      <c r="JVA1271" s="69"/>
      <c r="JVB1271" s="107"/>
      <c r="JVC1271" s="2"/>
      <c r="JVD1271" s="15"/>
      <c r="JVE1271" s="15"/>
      <c r="JVF1271" s="80"/>
      <c r="JVG1271" s="52"/>
      <c r="JVH1271" s="69"/>
      <c r="JVI1271" s="69"/>
      <c r="JVJ1271" s="69"/>
      <c r="JVK1271" s="107"/>
      <c r="JVL1271" s="2"/>
      <c r="JVM1271" s="15"/>
      <c r="JVN1271" s="15"/>
      <c r="JVO1271" s="80"/>
      <c r="JVP1271" s="52"/>
      <c r="JVQ1271" s="69"/>
      <c r="JVR1271" s="69"/>
      <c r="JVS1271" s="69"/>
      <c r="JVT1271" s="107"/>
      <c r="JVU1271" s="2"/>
      <c r="JVV1271" s="15"/>
      <c r="JVW1271" s="15"/>
      <c r="JVX1271" s="80"/>
      <c r="JVY1271" s="52"/>
      <c r="JVZ1271" s="69"/>
      <c r="JWA1271" s="69"/>
      <c r="JWB1271" s="69"/>
      <c r="JWC1271" s="107"/>
      <c r="JWD1271" s="2"/>
      <c r="JWE1271" s="15"/>
      <c r="JWF1271" s="15"/>
      <c r="JWG1271" s="80"/>
      <c r="JWH1271" s="52"/>
      <c r="JWI1271" s="69"/>
      <c r="JWJ1271" s="69"/>
      <c r="JWK1271" s="69"/>
      <c r="JWL1271" s="107"/>
      <c r="JWM1271" s="2"/>
      <c r="JWN1271" s="15"/>
      <c r="JWO1271" s="15"/>
      <c r="JWP1271" s="80"/>
      <c r="JWQ1271" s="52"/>
      <c r="JWR1271" s="69"/>
      <c r="JWS1271" s="69"/>
      <c r="JWT1271" s="69"/>
      <c r="JWU1271" s="107"/>
      <c r="JWV1271" s="2"/>
      <c r="JWW1271" s="15"/>
      <c r="JWX1271" s="15"/>
      <c r="JWY1271" s="80"/>
      <c r="JWZ1271" s="52"/>
      <c r="JXA1271" s="69"/>
      <c r="JXB1271" s="69"/>
      <c r="JXC1271" s="69"/>
      <c r="JXD1271" s="107"/>
      <c r="JXE1271" s="2"/>
      <c r="JXF1271" s="15"/>
      <c r="JXG1271" s="15"/>
      <c r="JXH1271" s="80"/>
      <c r="JXI1271" s="52"/>
      <c r="JXJ1271" s="69"/>
      <c r="JXK1271" s="69"/>
      <c r="JXL1271" s="69"/>
      <c r="JXM1271" s="107"/>
      <c r="JXN1271" s="2"/>
      <c r="JXO1271" s="15"/>
      <c r="JXP1271" s="15"/>
      <c r="JXQ1271" s="80"/>
      <c r="JXR1271" s="52"/>
      <c r="JXS1271" s="69"/>
      <c r="JXT1271" s="69"/>
      <c r="JXU1271" s="69"/>
      <c r="JXV1271" s="107"/>
      <c r="JXW1271" s="2"/>
      <c r="JXX1271" s="15"/>
      <c r="JXY1271" s="15"/>
      <c r="JXZ1271" s="80"/>
      <c r="JYA1271" s="52"/>
      <c r="JYB1271" s="69"/>
      <c r="JYC1271" s="69"/>
      <c r="JYD1271" s="69"/>
      <c r="JYE1271" s="107"/>
      <c r="JYF1271" s="2"/>
      <c r="JYG1271" s="15"/>
      <c r="JYH1271" s="15"/>
      <c r="JYI1271" s="80"/>
      <c r="JYJ1271" s="52"/>
      <c r="JYK1271" s="69"/>
      <c r="JYL1271" s="69"/>
      <c r="JYM1271" s="69"/>
      <c r="JYN1271" s="107"/>
      <c r="JYO1271" s="2"/>
      <c r="JYP1271" s="15"/>
      <c r="JYQ1271" s="15"/>
      <c r="JYR1271" s="80"/>
      <c r="JYS1271" s="52"/>
      <c r="JYT1271" s="69"/>
      <c r="JYU1271" s="69"/>
      <c r="JYV1271" s="69"/>
      <c r="JYW1271" s="107"/>
      <c r="JYX1271" s="2"/>
      <c r="JYY1271" s="15"/>
      <c r="JYZ1271" s="15"/>
      <c r="JZA1271" s="80"/>
      <c r="JZB1271" s="52"/>
      <c r="JZC1271" s="69"/>
      <c r="JZD1271" s="69"/>
      <c r="JZE1271" s="69"/>
      <c r="JZF1271" s="107"/>
      <c r="JZG1271" s="2"/>
      <c r="JZH1271" s="15"/>
      <c r="JZI1271" s="15"/>
      <c r="JZJ1271" s="80"/>
      <c r="JZK1271" s="52"/>
      <c r="JZL1271" s="69"/>
      <c r="JZM1271" s="69"/>
      <c r="JZN1271" s="69"/>
      <c r="JZO1271" s="107"/>
      <c r="JZP1271" s="2"/>
      <c r="JZQ1271" s="15"/>
      <c r="JZR1271" s="15"/>
      <c r="JZS1271" s="80"/>
      <c r="JZT1271" s="52"/>
      <c r="JZU1271" s="69"/>
      <c r="JZV1271" s="69"/>
      <c r="JZW1271" s="69"/>
      <c r="JZX1271" s="107"/>
      <c r="JZY1271" s="2"/>
      <c r="JZZ1271" s="15"/>
      <c r="KAA1271" s="15"/>
      <c r="KAB1271" s="80"/>
      <c r="KAC1271" s="52"/>
      <c r="KAD1271" s="69"/>
      <c r="KAE1271" s="69"/>
      <c r="KAF1271" s="69"/>
      <c r="KAG1271" s="107"/>
      <c r="KAH1271" s="2"/>
      <c r="KAI1271" s="15"/>
      <c r="KAJ1271" s="15"/>
      <c r="KAK1271" s="80"/>
      <c r="KAL1271" s="52"/>
      <c r="KAM1271" s="69"/>
      <c r="KAN1271" s="69"/>
      <c r="KAO1271" s="69"/>
      <c r="KAP1271" s="107"/>
      <c r="KAQ1271" s="2"/>
      <c r="KAR1271" s="15"/>
      <c r="KAS1271" s="15"/>
      <c r="KAT1271" s="80"/>
      <c r="KAU1271" s="52"/>
      <c r="KAV1271" s="69"/>
      <c r="KAW1271" s="69"/>
      <c r="KAX1271" s="69"/>
      <c r="KAY1271" s="107"/>
      <c r="KAZ1271" s="2"/>
      <c r="KBA1271" s="15"/>
      <c r="KBB1271" s="15"/>
      <c r="KBC1271" s="80"/>
      <c r="KBD1271" s="52"/>
      <c r="KBE1271" s="69"/>
      <c r="KBF1271" s="69"/>
      <c r="KBG1271" s="69"/>
      <c r="KBH1271" s="107"/>
      <c r="KBI1271" s="2"/>
      <c r="KBJ1271" s="15"/>
      <c r="KBK1271" s="15"/>
      <c r="KBL1271" s="80"/>
      <c r="KBM1271" s="52"/>
      <c r="KBN1271" s="69"/>
      <c r="KBO1271" s="69"/>
      <c r="KBP1271" s="69"/>
      <c r="KBQ1271" s="107"/>
      <c r="KBR1271" s="2"/>
      <c r="KBS1271" s="15"/>
      <c r="KBT1271" s="15"/>
      <c r="KBU1271" s="80"/>
      <c r="KBV1271" s="52"/>
      <c r="KBW1271" s="69"/>
      <c r="KBX1271" s="69"/>
      <c r="KBY1271" s="69"/>
      <c r="KBZ1271" s="107"/>
      <c r="KCA1271" s="2"/>
      <c r="KCB1271" s="15"/>
      <c r="KCC1271" s="15"/>
      <c r="KCD1271" s="80"/>
      <c r="KCE1271" s="52"/>
      <c r="KCF1271" s="69"/>
      <c r="KCG1271" s="69"/>
      <c r="KCH1271" s="69"/>
      <c r="KCI1271" s="107"/>
      <c r="KCJ1271" s="2"/>
      <c r="KCK1271" s="15"/>
      <c r="KCL1271" s="15"/>
      <c r="KCM1271" s="80"/>
      <c r="KCN1271" s="52"/>
      <c r="KCO1271" s="69"/>
      <c r="KCP1271" s="69"/>
      <c r="KCQ1271" s="69"/>
      <c r="KCR1271" s="107"/>
      <c r="KCS1271" s="2"/>
      <c r="KCT1271" s="15"/>
      <c r="KCU1271" s="15"/>
      <c r="KCV1271" s="80"/>
      <c r="KCW1271" s="52"/>
      <c r="KCX1271" s="69"/>
      <c r="KCY1271" s="69"/>
      <c r="KCZ1271" s="69"/>
      <c r="KDA1271" s="107"/>
      <c r="KDB1271" s="2"/>
      <c r="KDC1271" s="15"/>
      <c r="KDD1271" s="15"/>
      <c r="KDE1271" s="80"/>
      <c r="KDF1271" s="52"/>
      <c r="KDG1271" s="69"/>
      <c r="KDH1271" s="69"/>
      <c r="KDI1271" s="69"/>
      <c r="KDJ1271" s="107"/>
      <c r="KDK1271" s="2"/>
      <c r="KDL1271" s="15"/>
      <c r="KDM1271" s="15"/>
      <c r="KDN1271" s="80"/>
      <c r="KDO1271" s="52"/>
      <c r="KDP1271" s="69"/>
      <c r="KDQ1271" s="69"/>
      <c r="KDR1271" s="69"/>
      <c r="KDS1271" s="107"/>
      <c r="KDT1271" s="2"/>
      <c r="KDU1271" s="15"/>
      <c r="KDV1271" s="15"/>
      <c r="KDW1271" s="80"/>
      <c r="KDX1271" s="52"/>
      <c r="KDY1271" s="69"/>
      <c r="KDZ1271" s="69"/>
      <c r="KEA1271" s="69"/>
      <c r="KEB1271" s="107"/>
      <c r="KEC1271" s="2"/>
      <c r="KED1271" s="15"/>
      <c r="KEE1271" s="15"/>
      <c r="KEF1271" s="80"/>
      <c r="KEG1271" s="52"/>
      <c r="KEH1271" s="69"/>
      <c r="KEI1271" s="69"/>
      <c r="KEJ1271" s="69"/>
      <c r="KEK1271" s="107"/>
      <c r="KEL1271" s="2"/>
      <c r="KEM1271" s="15"/>
      <c r="KEN1271" s="15"/>
      <c r="KEO1271" s="80"/>
      <c r="KEP1271" s="52"/>
      <c r="KEQ1271" s="69"/>
      <c r="KER1271" s="69"/>
      <c r="KES1271" s="69"/>
      <c r="KET1271" s="107"/>
      <c r="KEU1271" s="2"/>
      <c r="KEV1271" s="15"/>
      <c r="KEW1271" s="15"/>
      <c r="KEX1271" s="80"/>
      <c r="KEY1271" s="52"/>
      <c r="KEZ1271" s="69"/>
      <c r="KFA1271" s="69"/>
      <c r="KFB1271" s="69"/>
      <c r="KFC1271" s="107"/>
      <c r="KFD1271" s="2"/>
      <c r="KFE1271" s="15"/>
      <c r="KFF1271" s="15"/>
      <c r="KFG1271" s="80"/>
      <c r="KFH1271" s="52"/>
      <c r="KFI1271" s="69"/>
      <c r="KFJ1271" s="69"/>
      <c r="KFK1271" s="69"/>
      <c r="KFL1271" s="107"/>
      <c r="KFM1271" s="2"/>
      <c r="KFN1271" s="15"/>
      <c r="KFO1271" s="15"/>
      <c r="KFP1271" s="80"/>
      <c r="KFQ1271" s="52"/>
      <c r="KFR1271" s="69"/>
      <c r="KFS1271" s="69"/>
      <c r="KFT1271" s="69"/>
      <c r="KFU1271" s="107"/>
      <c r="KFV1271" s="2"/>
      <c r="KFW1271" s="15"/>
      <c r="KFX1271" s="15"/>
      <c r="KFY1271" s="80"/>
      <c r="KFZ1271" s="52"/>
      <c r="KGA1271" s="69"/>
      <c r="KGB1271" s="69"/>
      <c r="KGC1271" s="69"/>
      <c r="KGD1271" s="107"/>
      <c r="KGE1271" s="2"/>
      <c r="KGF1271" s="15"/>
      <c r="KGG1271" s="15"/>
      <c r="KGH1271" s="80"/>
      <c r="KGI1271" s="52"/>
      <c r="KGJ1271" s="69"/>
      <c r="KGK1271" s="69"/>
      <c r="KGL1271" s="69"/>
      <c r="KGM1271" s="107"/>
      <c r="KGN1271" s="2"/>
      <c r="KGO1271" s="15"/>
      <c r="KGP1271" s="15"/>
      <c r="KGQ1271" s="80"/>
      <c r="KGR1271" s="52"/>
      <c r="KGS1271" s="69"/>
      <c r="KGT1271" s="69"/>
      <c r="KGU1271" s="69"/>
      <c r="KGV1271" s="107"/>
      <c r="KGW1271" s="2"/>
      <c r="KGX1271" s="15"/>
      <c r="KGY1271" s="15"/>
      <c r="KGZ1271" s="80"/>
      <c r="KHA1271" s="52"/>
      <c r="KHB1271" s="69"/>
      <c r="KHC1271" s="69"/>
      <c r="KHD1271" s="69"/>
      <c r="KHE1271" s="107"/>
      <c r="KHF1271" s="2"/>
      <c r="KHG1271" s="15"/>
      <c r="KHH1271" s="15"/>
      <c r="KHI1271" s="80"/>
      <c r="KHJ1271" s="52"/>
      <c r="KHK1271" s="69"/>
      <c r="KHL1271" s="69"/>
      <c r="KHM1271" s="69"/>
      <c r="KHN1271" s="107"/>
      <c r="KHO1271" s="2"/>
      <c r="KHP1271" s="15"/>
      <c r="KHQ1271" s="15"/>
      <c r="KHR1271" s="80"/>
      <c r="KHS1271" s="52"/>
      <c r="KHT1271" s="69"/>
      <c r="KHU1271" s="69"/>
      <c r="KHV1271" s="69"/>
      <c r="KHW1271" s="107"/>
      <c r="KHX1271" s="2"/>
      <c r="KHY1271" s="15"/>
      <c r="KHZ1271" s="15"/>
      <c r="KIA1271" s="80"/>
      <c r="KIB1271" s="52"/>
      <c r="KIC1271" s="69"/>
      <c r="KID1271" s="69"/>
      <c r="KIE1271" s="69"/>
      <c r="KIF1271" s="107"/>
      <c r="KIG1271" s="2"/>
      <c r="KIH1271" s="15"/>
      <c r="KII1271" s="15"/>
      <c r="KIJ1271" s="80"/>
      <c r="KIK1271" s="52"/>
      <c r="KIL1271" s="69"/>
      <c r="KIM1271" s="69"/>
      <c r="KIN1271" s="69"/>
      <c r="KIO1271" s="107"/>
      <c r="KIP1271" s="2"/>
      <c r="KIQ1271" s="15"/>
      <c r="KIR1271" s="15"/>
      <c r="KIS1271" s="80"/>
      <c r="KIT1271" s="52"/>
      <c r="KIU1271" s="69"/>
      <c r="KIV1271" s="69"/>
      <c r="KIW1271" s="69"/>
      <c r="KIX1271" s="107"/>
      <c r="KIY1271" s="2"/>
      <c r="KIZ1271" s="15"/>
      <c r="KJA1271" s="15"/>
      <c r="KJB1271" s="80"/>
      <c r="KJC1271" s="52"/>
      <c r="KJD1271" s="69"/>
      <c r="KJE1271" s="69"/>
      <c r="KJF1271" s="69"/>
      <c r="KJG1271" s="107"/>
      <c r="KJH1271" s="2"/>
      <c r="KJI1271" s="15"/>
      <c r="KJJ1271" s="15"/>
      <c r="KJK1271" s="80"/>
      <c r="KJL1271" s="52"/>
      <c r="KJM1271" s="69"/>
      <c r="KJN1271" s="69"/>
      <c r="KJO1271" s="69"/>
      <c r="KJP1271" s="107"/>
      <c r="KJQ1271" s="2"/>
      <c r="KJR1271" s="15"/>
      <c r="KJS1271" s="15"/>
      <c r="KJT1271" s="80"/>
      <c r="KJU1271" s="52"/>
      <c r="KJV1271" s="69"/>
      <c r="KJW1271" s="69"/>
      <c r="KJX1271" s="69"/>
      <c r="KJY1271" s="107"/>
      <c r="KJZ1271" s="2"/>
      <c r="KKA1271" s="15"/>
      <c r="KKB1271" s="15"/>
      <c r="KKC1271" s="80"/>
      <c r="KKD1271" s="52"/>
      <c r="KKE1271" s="69"/>
      <c r="KKF1271" s="69"/>
      <c r="KKG1271" s="69"/>
      <c r="KKH1271" s="107"/>
      <c r="KKI1271" s="2"/>
      <c r="KKJ1271" s="15"/>
      <c r="KKK1271" s="15"/>
      <c r="KKL1271" s="80"/>
      <c r="KKM1271" s="52"/>
      <c r="KKN1271" s="69"/>
      <c r="KKO1271" s="69"/>
      <c r="KKP1271" s="69"/>
      <c r="KKQ1271" s="107"/>
      <c r="KKR1271" s="2"/>
      <c r="KKS1271" s="15"/>
      <c r="KKT1271" s="15"/>
      <c r="KKU1271" s="80"/>
      <c r="KKV1271" s="52"/>
      <c r="KKW1271" s="69"/>
      <c r="KKX1271" s="69"/>
      <c r="KKY1271" s="69"/>
      <c r="KKZ1271" s="107"/>
      <c r="KLA1271" s="2"/>
      <c r="KLB1271" s="15"/>
      <c r="KLC1271" s="15"/>
      <c r="KLD1271" s="80"/>
      <c r="KLE1271" s="52"/>
      <c r="KLF1271" s="69"/>
      <c r="KLG1271" s="69"/>
      <c r="KLH1271" s="69"/>
      <c r="KLI1271" s="107"/>
      <c r="KLJ1271" s="2"/>
      <c r="KLK1271" s="15"/>
      <c r="KLL1271" s="15"/>
      <c r="KLM1271" s="80"/>
      <c r="KLN1271" s="52"/>
      <c r="KLO1271" s="69"/>
      <c r="KLP1271" s="69"/>
      <c r="KLQ1271" s="69"/>
      <c r="KLR1271" s="107"/>
      <c r="KLS1271" s="2"/>
      <c r="KLT1271" s="15"/>
      <c r="KLU1271" s="15"/>
      <c r="KLV1271" s="80"/>
      <c r="KLW1271" s="52"/>
      <c r="KLX1271" s="69"/>
      <c r="KLY1271" s="69"/>
      <c r="KLZ1271" s="69"/>
      <c r="KMA1271" s="107"/>
      <c r="KMB1271" s="2"/>
      <c r="KMC1271" s="15"/>
      <c r="KMD1271" s="15"/>
      <c r="KME1271" s="80"/>
      <c r="KMF1271" s="52"/>
      <c r="KMG1271" s="69"/>
      <c r="KMH1271" s="69"/>
      <c r="KMI1271" s="69"/>
      <c r="KMJ1271" s="107"/>
      <c r="KMK1271" s="2"/>
      <c r="KML1271" s="15"/>
      <c r="KMM1271" s="15"/>
      <c r="KMN1271" s="80"/>
      <c r="KMO1271" s="52"/>
      <c r="KMP1271" s="69"/>
      <c r="KMQ1271" s="69"/>
      <c r="KMR1271" s="69"/>
      <c r="KMS1271" s="107"/>
      <c r="KMT1271" s="2"/>
      <c r="KMU1271" s="15"/>
      <c r="KMV1271" s="15"/>
      <c r="KMW1271" s="80"/>
      <c r="KMX1271" s="52"/>
      <c r="KMY1271" s="69"/>
      <c r="KMZ1271" s="69"/>
      <c r="KNA1271" s="69"/>
      <c r="KNB1271" s="107"/>
      <c r="KNC1271" s="2"/>
      <c r="KND1271" s="15"/>
      <c r="KNE1271" s="15"/>
      <c r="KNF1271" s="80"/>
      <c r="KNG1271" s="52"/>
      <c r="KNH1271" s="69"/>
      <c r="KNI1271" s="69"/>
      <c r="KNJ1271" s="69"/>
      <c r="KNK1271" s="107"/>
      <c r="KNL1271" s="2"/>
      <c r="KNM1271" s="15"/>
      <c r="KNN1271" s="15"/>
      <c r="KNO1271" s="80"/>
      <c r="KNP1271" s="52"/>
      <c r="KNQ1271" s="69"/>
      <c r="KNR1271" s="69"/>
      <c r="KNS1271" s="69"/>
      <c r="KNT1271" s="107"/>
      <c r="KNU1271" s="2"/>
      <c r="KNV1271" s="15"/>
      <c r="KNW1271" s="15"/>
      <c r="KNX1271" s="80"/>
      <c r="KNY1271" s="52"/>
      <c r="KNZ1271" s="69"/>
      <c r="KOA1271" s="69"/>
      <c r="KOB1271" s="69"/>
      <c r="KOC1271" s="107"/>
      <c r="KOD1271" s="2"/>
      <c r="KOE1271" s="15"/>
      <c r="KOF1271" s="15"/>
      <c r="KOG1271" s="80"/>
      <c r="KOH1271" s="52"/>
      <c r="KOI1271" s="69"/>
      <c r="KOJ1271" s="69"/>
      <c r="KOK1271" s="69"/>
      <c r="KOL1271" s="107"/>
      <c r="KOM1271" s="2"/>
      <c r="KON1271" s="15"/>
      <c r="KOO1271" s="15"/>
      <c r="KOP1271" s="80"/>
      <c r="KOQ1271" s="52"/>
      <c r="KOR1271" s="69"/>
      <c r="KOS1271" s="69"/>
      <c r="KOT1271" s="69"/>
      <c r="KOU1271" s="107"/>
      <c r="KOV1271" s="2"/>
      <c r="KOW1271" s="15"/>
      <c r="KOX1271" s="15"/>
      <c r="KOY1271" s="80"/>
      <c r="KOZ1271" s="52"/>
      <c r="KPA1271" s="69"/>
      <c r="KPB1271" s="69"/>
      <c r="KPC1271" s="69"/>
      <c r="KPD1271" s="107"/>
      <c r="KPE1271" s="2"/>
      <c r="KPF1271" s="15"/>
      <c r="KPG1271" s="15"/>
      <c r="KPH1271" s="80"/>
      <c r="KPI1271" s="52"/>
      <c r="KPJ1271" s="69"/>
      <c r="KPK1271" s="69"/>
      <c r="KPL1271" s="69"/>
      <c r="KPM1271" s="107"/>
      <c r="KPN1271" s="2"/>
      <c r="KPO1271" s="15"/>
      <c r="KPP1271" s="15"/>
      <c r="KPQ1271" s="80"/>
      <c r="KPR1271" s="52"/>
      <c r="KPS1271" s="69"/>
      <c r="KPT1271" s="69"/>
      <c r="KPU1271" s="69"/>
      <c r="KPV1271" s="107"/>
      <c r="KPW1271" s="2"/>
      <c r="KPX1271" s="15"/>
      <c r="KPY1271" s="15"/>
      <c r="KPZ1271" s="80"/>
      <c r="KQA1271" s="52"/>
      <c r="KQB1271" s="69"/>
      <c r="KQC1271" s="69"/>
      <c r="KQD1271" s="69"/>
      <c r="KQE1271" s="107"/>
      <c r="KQF1271" s="2"/>
      <c r="KQG1271" s="15"/>
      <c r="KQH1271" s="15"/>
      <c r="KQI1271" s="80"/>
      <c r="KQJ1271" s="52"/>
      <c r="KQK1271" s="69"/>
      <c r="KQL1271" s="69"/>
      <c r="KQM1271" s="69"/>
      <c r="KQN1271" s="107"/>
      <c r="KQO1271" s="2"/>
      <c r="KQP1271" s="15"/>
      <c r="KQQ1271" s="15"/>
      <c r="KQR1271" s="80"/>
      <c r="KQS1271" s="52"/>
      <c r="KQT1271" s="69"/>
      <c r="KQU1271" s="69"/>
      <c r="KQV1271" s="69"/>
      <c r="KQW1271" s="107"/>
      <c r="KQX1271" s="2"/>
      <c r="KQY1271" s="15"/>
      <c r="KQZ1271" s="15"/>
      <c r="KRA1271" s="80"/>
      <c r="KRB1271" s="52"/>
      <c r="KRC1271" s="69"/>
      <c r="KRD1271" s="69"/>
      <c r="KRE1271" s="69"/>
      <c r="KRF1271" s="107"/>
      <c r="KRG1271" s="2"/>
      <c r="KRH1271" s="15"/>
      <c r="KRI1271" s="15"/>
      <c r="KRJ1271" s="80"/>
      <c r="KRK1271" s="52"/>
      <c r="KRL1271" s="69"/>
      <c r="KRM1271" s="69"/>
      <c r="KRN1271" s="69"/>
      <c r="KRO1271" s="107"/>
      <c r="KRP1271" s="2"/>
      <c r="KRQ1271" s="15"/>
      <c r="KRR1271" s="15"/>
      <c r="KRS1271" s="80"/>
      <c r="KRT1271" s="52"/>
      <c r="KRU1271" s="69"/>
      <c r="KRV1271" s="69"/>
      <c r="KRW1271" s="69"/>
      <c r="KRX1271" s="107"/>
      <c r="KRY1271" s="2"/>
      <c r="KRZ1271" s="15"/>
      <c r="KSA1271" s="15"/>
      <c r="KSB1271" s="80"/>
      <c r="KSC1271" s="52"/>
      <c r="KSD1271" s="69"/>
      <c r="KSE1271" s="69"/>
      <c r="KSF1271" s="69"/>
      <c r="KSG1271" s="107"/>
      <c r="KSH1271" s="2"/>
      <c r="KSI1271" s="15"/>
      <c r="KSJ1271" s="15"/>
      <c r="KSK1271" s="80"/>
      <c r="KSL1271" s="52"/>
      <c r="KSM1271" s="69"/>
      <c r="KSN1271" s="69"/>
      <c r="KSO1271" s="69"/>
      <c r="KSP1271" s="107"/>
      <c r="KSQ1271" s="2"/>
      <c r="KSR1271" s="15"/>
      <c r="KSS1271" s="15"/>
      <c r="KST1271" s="80"/>
      <c r="KSU1271" s="52"/>
      <c r="KSV1271" s="69"/>
      <c r="KSW1271" s="69"/>
      <c r="KSX1271" s="69"/>
      <c r="KSY1271" s="107"/>
      <c r="KSZ1271" s="2"/>
      <c r="KTA1271" s="15"/>
      <c r="KTB1271" s="15"/>
      <c r="KTC1271" s="80"/>
      <c r="KTD1271" s="52"/>
      <c r="KTE1271" s="69"/>
      <c r="KTF1271" s="69"/>
      <c r="KTG1271" s="69"/>
      <c r="KTH1271" s="107"/>
      <c r="KTI1271" s="2"/>
      <c r="KTJ1271" s="15"/>
      <c r="KTK1271" s="15"/>
      <c r="KTL1271" s="80"/>
      <c r="KTM1271" s="52"/>
      <c r="KTN1271" s="69"/>
      <c r="KTO1271" s="69"/>
      <c r="KTP1271" s="69"/>
      <c r="KTQ1271" s="107"/>
      <c r="KTR1271" s="2"/>
      <c r="KTS1271" s="15"/>
      <c r="KTT1271" s="15"/>
      <c r="KTU1271" s="80"/>
      <c r="KTV1271" s="52"/>
      <c r="KTW1271" s="69"/>
      <c r="KTX1271" s="69"/>
      <c r="KTY1271" s="69"/>
      <c r="KTZ1271" s="107"/>
      <c r="KUA1271" s="2"/>
      <c r="KUB1271" s="15"/>
      <c r="KUC1271" s="15"/>
      <c r="KUD1271" s="80"/>
      <c r="KUE1271" s="52"/>
      <c r="KUF1271" s="69"/>
      <c r="KUG1271" s="69"/>
      <c r="KUH1271" s="69"/>
      <c r="KUI1271" s="107"/>
      <c r="KUJ1271" s="2"/>
      <c r="KUK1271" s="15"/>
      <c r="KUL1271" s="15"/>
      <c r="KUM1271" s="80"/>
      <c r="KUN1271" s="52"/>
      <c r="KUO1271" s="69"/>
      <c r="KUP1271" s="69"/>
      <c r="KUQ1271" s="69"/>
      <c r="KUR1271" s="107"/>
      <c r="KUS1271" s="2"/>
      <c r="KUT1271" s="15"/>
      <c r="KUU1271" s="15"/>
      <c r="KUV1271" s="80"/>
      <c r="KUW1271" s="52"/>
      <c r="KUX1271" s="69"/>
      <c r="KUY1271" s="69"/>
      <c r="KUZ1271" s="69"/>
      <c r="KVA1271" s="107"/>
      <c r="KVB1271" s="2"/>
      <c r="KVC1271" s="15"/>
      <c r="KVD1271" s="15"/>
      <c r="KVE1271" s="80"/>
      <c r="KVF1271" s="52"/>
      <c r="KVG1271" s="69"/>
      <c r="KVH1271" s="69"/>
      <c r="KVI1271" s="69"/>
      <c r="KVJ1271" s="107"/>
      <c r="KVK1271" s="2"/>
      <c r="KVL1271" s="15"/>
      <c r="KVM1271" s="15"/>
      <c r="KVN1271" s="80"/>
      <c r="KVO1271" s="52"/>
      <c r="KVP1271" s="69"/>
      <c r="KVQ1271" s="69"/>
      <c r="KVR1271" s="69"/>
      <c r="KVS1271" s="107"/>
      <c r="KVT1271" s="2"/>
      <c r="KVU1271" s="15"/>
      <c r="KVV1271" s="15"/>
      <c r="KVW1271" s="80"/>
      <c r="KVX1271" s="52"/>
      <c r="KVY1271" s="69"/>
      <c r="KVZ1271" s="69"/>
      <c r="KWA1271" s="69"/>
      <c r="KWB1271" s="107"/>
      <c r="KWC1271" s="2"/>
      <c r="KWD1271" s="15"/>
      <c r="KWE1271" s="15"/>
      <c r="KWF1271" s="80"/>
      <c r="KWG1271" s="52"/>
      <c r="KWH1271" s="69"/>
      <c r="KWI1271" s="69"/>
      <c r="KWJ1271" s="69"/>
      <c r="KWK1271" s="107"/>
      <c r="KWL1271" s="2"/>
      <c r="KWM1271" s="15"/>
      <c r="KWN1271" s="15"/>
      <c r="KWO1271" s="80"/>
      <c r="KWP1271" s="52"/>
      <c r="KWQ1271" s="69"/>
      <c r="KWR1271" s="69"/>
      <c r="KWS1271" s="69"/>
      <c r="KWT1271" s="107"/>
      <c r="KWU1271" s="2"/>
      <c r="KWV1271" s="15"/>
      <c r="KWW1271" s="15"/>
      <c r="KWX1271" s="80"/>
      <c r="KWY1271" s="52"/>
      <c r="KWZ1271" s="69"/>
      <c r="KXA1271" s="69"/>
      <c r="KXB1271" s="69"/>
      <c r="KXC1271" s="107"/>
      <c r="KXD1271" s="2"/>
      <c r="KXE1271" s="15"/>
      <c r="KXF1271" s="15"/>
      <c r="KXG1271" s="80"/>
      <c r="KXH1271" s="52"/>
      <c r="KXI1271" s="69"/>
      <c r="KXJ1271" s="69"/>
      <c r="KXK1271" s="69"/>
      <c r="KXL1271" s="107"/>
      <c r="KXM1271" s="2"/>
      <c r="KXN1271" s="15"/>
      <c r="KXO1271" s="15"/>
      <c r="KXP1271" s="80"/>
      <c r="KXQ1271" s="52"/>
      <c r="KXR1271" s="69"/>
      <c r="KXS1271" s="69"/>
      <c r="KXT1271" s="69"/>
      <c r="KXU1271" s="107"/>
      <c r="KXV1271" s="2"/>
      <c r="KXW1271" s="15"/>
      <c r="KXX1271" s="15"/>
      <c r="KXY1271" s="80"/>
      <c r="KXZ1271" s="52"/>
      <c r="KYA1271" s="69"/>
      <c r="KYB1271" s="69"/>
      <c r="KYC1271" s="69"/>
      <c r="KYD1271" s="107"/>
      <c r="KYE1271" s="2"/>
      <c r="KYF1271" s="15"/>
      <c r="KYG1271" s="15"/>
      <c r="KYH1271" s="80"/>
      <c r="KYI1271" s="52"/>
      <c r="KYJ1271" s="69"/>
      <c r="KYK1271" s="69"/>
      <c r="KYL1271" s="69"/>
      <c r="KYM1271" s="107"/>
      <c r="KYN1271" s="2"/>
      <c r="KYO1271" s="15"/>
      <c r="KYP1271" s="15"/>
      <c r="KYQ1271" s="80"/>
      <c r="KYR1271" s="52"/>
      <c r="KYS1271" s="69"/>
      <c r="KYT1271" s="69"/>
      <c r="KYU1271" s="69"/>
      <c r="KYV1271" s="107"/>
      <c r="KYW1271" s="2"/>
      <c r="KYX1271" s="15"/>
      <c r="KYY1271" s="15"/>
      <c r="KYZ1271" s="80"/>
      <c r="KZA1271" s="52"/>
      <c r="KZB1271" s="69"/>
      <c r="KZC1271" s="69"/>
      <c r="KZD1271" s="69"/>
      <c r="KZE1271" s="107"/>
      <c r="KZF1271" s="2"/>
      <c r="KZG1271" s="15"/>
      <c r="KZH1271" s="15"/>
      <c r="KZI1271" s="80"/>
      <c r="KZJ1271" s="52"/>
      <c r="KZK1271" s="69"/>
      <c r="KZL1271" s="69"/>
      <c r="KZM1271" s="69"/>
      <c r="KZN1271" s="107"/>
      <c r="KZO1271" s="2"/>
      <c r="KZP1271" s="15"/>
      <c r="KZQ1271" s="15"/>
      <c r="KZR1271" s="80"/>
      <c r="KZS1271" s="52"/>
      <c r="KZT1271" s="69"/>
      <c r="KZU1271" s="69"/>
      <c r="KZV1271" s="69"/>
      <c r="KZW1271" s="107"/>
      <c r="KZX1271" s="2"/>
      <c r="KZY1271" s="15"/>
      <c r="KZZ1271" s="15"/>
      <c r="LAA1271" s="80"/>
      <c r="LAB1271" s="52"/>
      <c r="LAC1271" s="69"/>
      <c r="LAD1271" s="69"/>
      <c r="LAE1271" s="69"/>
      <c r="LAF1271" s="107"/>
      <c r="LAG1271" s="2"/>
      <c r="LAH1271" s="15"/>
      <c r="LAI1271" s="15"/>
      <c r="LAJ1271" s="80"/>
      <c r="LAK1271" s="52"/>
      <c r="LAL1271" s="69"/>
      <c r="LAM1271" s="69"/>
      <c r="LAN1271" s="69"/>
      <c r="LAO1271" s="107"/>
      <c r="LAP1271" s="2"/>
      <c r="LAQ1271" s="15"/>
      <c r="LAR1271" s="15"/>
      <c r="LAS1271" s="80"/>
      <c r="LAT1271" s="52"/>
      <c r="LAU1271" s="69"/>
      <c r="LAV1271" s="69"/>
      <c r="LAW1271" s="69"/>
      <c r="LAX1271" s="107"/>
      <c r="LAY1271" s="2"/>
      <c r="LAZ1271" s="15"/>
      <c r="LBA1271" s="15"/>
      <c r="LBB1271" s="80"/>
      <c r="LBC1271" s="52"/>
      <c r="LBD1271" s="69"/>
      <c r="LBE1271" s="69"/>
      <c r="LBF1271" s="69"/>
      <c r="LBG1271" s="107"/>
      <c r="LBH1271" s="2"/>
      <c r="LBI1271" s="15"/>
      <c r="LBJ1271" s="15"/>
      <c r="LBK1271" s="80"/>
      <c r="LBL1271" s="52"/>
      <c r="LBM1271" s="69"/>
      <c r="LBN1271" s="69"/>
      <c r="LBO1271" s="69"/>
      <c r="LBP1271" s="107"/>
      <c r="LBQ1271" s="2"/>
      <c r="LBR1271" s="15"/>
      <c r="LBS1271" s="15"/>
      <c r="LBT1271" s="80"/>
      <c r="LBU1271" s="52"/>
      <c r="LBV1271" s="69"/>
      <c r="LBW1271" s="69"/>
      <c r="LBX1271" s="69"/>
      <c r="LBY1271" s="107"/>
      <c r="LBZ1271" s="2"/>
      <c r="LCA1271" s="15"/>
      <c r="LCB1271" s="15"/>
      <c r="LCC1271" s="80"/>
      <c r="LCD1271" s="52"/>
      <c r="LCE1271" s="69"/>
      <c r="LCF1271" s="69"/>
      <c r="LCG1271" s="69"/>
      <c r="LCH1271" s="107"/>
      <c r="LCI1271" s="2"/>
      <c r="LCJ1271" s="15"/>
      <c r="LCK1271" s="15"/>
      <c r="LCL1271" s="80"/>
      <c r="LCM1271" s="52"/>
      <c r="LCN1271" s="69"/>
      <c r="LCO1271" s="69"/>
      <c r="LCP1271" s="69"/>
      <c r="LCQ1271" s="107"/>
      <c r="LCR1271" s="2"/>
      <c r="LCS1271" s="15"/>
      <c r="LCT1271" s="15"/>
      <c r="LCU1271" s="80"/>
      <c r="LCV1271" s="52"/>
      <c r="LCW1271" s="69"/>
      <c r="LCX1271" s="69"/>
      <c r="LCY1271" s="69"/>
      <c r="LCZ1271" s="107"/>
      <c r="LDA1271" s="2"/>
      <c r="LDB1271" s="15"/>
      <c r="LDC1271" s="15"/>
      <c r="LDD1271" s="80"/>
      <c r="LDE1271" s="52"/>
      <c r="LDF1271" s="69"/>
      <c r="LDG1271" s="69"/>
      <c r="LDH1271" s="69"/>
      <c r="LDI1271" s="107"/>
      <c r="LDJ1271" s="2"/>
      <c r="LDK1271" s="15"/>
      <c r="LDL1271" s="15"/>
      <c r="LDM1271" s="80"/>
      <c r="LDN1271" s="52"/>
      <c r="LDO1271" s="69"/>
      <c r="LDP1271" s="69"/>
      <c r="LDQ1271" s="69"/>
      <c r="LDR1271" s="107"/>
      <c r="LDS1271" s="2"/>
      <c r="LDT1271" s="15"/>
      <c r="LDU1271" s="15"/>
      <c r="LDV1271" s="80"/>
      <c r="LDW1271" s="52"/>
      <c r="LDX1271" s="69"/>
      <c r="LDY1271" s="69"/>
      <c r="LDZ1271" s="69"/>
      <c r="LEA1271" s="107"/>
      <c r="LEB1271" s="2"/>
      <c r="LEC1271" s="15"/>
      <c r="LED1271" s="15"/>
      <c r="LEE1271" s="80"/>
      <c r="LEF1271" s="52"/>
      <c r="LEG1271" s="69"/>
      <c r="LEH1271" s="69"/>
      <c r="LEI1271" s="69"/>
      <c r="LEJ1271" s="107"/>
      <c r="LEK1271" s="2"/>
      <c r="LEL1271" s="15"/>
      <c r="LEM1271" s="15"/>
      <c r="LEN1271" s="80"/>
      <c r="LEO1271" s="52"/>
      <c r="LEP1271" s="69"/>
      <c r="LEQ1271" s="69"/>
      <c r="LER1271" s="69"/>
      <c r="LES1271" s="107"/>
      <c r="LET1271" s="2"/>
      <c r="LEU1271" s="15"/>
      <c r="LEV1271" s="15"/>
      <c r="LEW1271" s="80"/>
      <c r="LEX1271" s="52"/>
      <c r="LEY1271" s="69"/>
      <c r="LEZ1271" s="69"/>
      <c r="LFA1271" s="69"/>
      <c r="LFB1271" s="107"/>
      <c r="LFC1271" s="2"/>
      <c r="LFD1271" s="15"/>
      <c r="LFE1271" s="15"/>
      <c r="LFF1271" s="80"/>
      <c r="LFG1271" s="52"/>
      <c r="LFH1271" s="69"/>
      <c r="LFI1271" s="69"/>
      <c r="LFJ1271" s="69"/>
      <c r="LFK1271" s="107"/>
      <c r="LFL1271" s="2"/>
      <c r="LFM1271" s="15"/>
      <c r="LFN1271" s="15"/>
      <c r="LFO1271" s="80"/>
      <c r="LFP1271" s="52"/>
      <c r="LFQ1271" s="69"/>
      <c r="LFR1271" s="69"/>
      <c r="LFS1271" s="69"/>
      <c r="LFT1271" s="107"/>
      <c r="LFU1271" s="2"/>
      <c r="LFV1271" s="15"/>
      <c r="LFW1271" s="15"/>
      <c r="LFX1271" s="80"/>
      <c r="LFY1271" s="52"/>
      <c r="LFZ1271" s="69"/>
      <c r="LGA1271" s="69"/>
      <c r="LGB1271" s="69"/>
      <c r="LGC1271" s="107"/>
      <c r="LGD1271" s="2"/>
      <c r="LGE1271" s="15"/>
      <c r="LGF1271" s="15"/>
      <c r="LGG1271" s="80"/>
      <c r="LGH1271" s="52"/>
      <c r="LGI1271" s="69"/>
      <c r="LGJ1271" s="69"/>
      <c r="LGK1271" s="69"/>
      <c r="LGL1271" s="107"/>
      <c r="LGM1271" s="2"/>
      <c r="LGN1271" s="15"/>
      <c r="LGO1271" s="15"/>
      <c r="LGP1271" s="80"/>
      <c r="LGQ1271" s="52"/>
      <c r="LGR1271" s="69"/>
      <c r="LGS1271" s="69"/>
      <c r="LGT1271" s="69"/>
      <c r="LGU1271" s="107"/>
      <c r="LGV1271" s="2"/>
      <c r="LGW1271" s="15"/>
      <c r="LGX1271" s="15"/>
      <c r="LGY1271" s="80"/>
      <c r="LGZ1271" s="52"/>
      <c r="LHA1271" s="69"/>
      <c r="LHB1271" s="69"/>
      <c r="LHC1271" s="69"/>
      <c r="LHD1271" s="107"/>
      <c r="LHE1271" s="2"/>
      <c r="LHF1271" s="15"/>
      <c r="LHG1271" s="15"/>
      <c r="LHH1271" s="80"/>
      <c r="LHI1271" s="52"/>
      <c r="LHJ1271" s="69"/>
      <c r="LHK1271" s="69"/>
      <c r="LHL1271" s="69"/>
      <c r="LHM1271" s="107"/>
      <c r="LHN1271" s="2"/>
      <c r="LHO1271" s="15"/>
      <c r="LHP1271" s="15"/>
      <c r="LHQ1271" s="80"/>
      <c r="LHR1271" s="52"/>
      <c r="LHS1271" s="69"/>
      <c r="LHT1271" s="69"/>
      <c r="LHU1271" s="69"/>
      <c r="LHV1271" s="107"/>
      <c r="LHW1271" s="2"/>
      <c r="LHX1271" s="15"/>
      <c r="LHY1271" s="15"/>
      <c r="LHZ1271" s="80"/>
      <c r="LIA1271" s="52"/>
      <c r="LIB1271" s="69"/>
      <c r="LIC1271" s="69"/>
      <c r="LID1271" s="69"/>
      <c r="LIE1271" s="107"/>
      <c r="LIF1271" s="2"/>
      <c r="LIG1271" s="15"/>
      <c r="LIH1271" s="15"/>
      <c r="LII1271" s="80"/>
      <c r="LIJ1271" s="52"/>
      <c r="LIK1271" s="69"/>
      <c r="LIL1271" s="69"/>
      <c r="LIM1271" s="69"/>
      <c r="LIN1271" s="107"/>
      <c r="LIO1271" s="2"/>
      <c r="LIP1271" s="15"/>
      <c r="LIQ1271" s="15"/>
      <c r="LIR1271" s="80"/>
      <c r="LIS1271" s="52"/>
      <c r="LIT1271" s="69"/>
      <c r="LIU1271" s="69"/>
      <c r="LIV1271" s="69"/>
      <c r="LIW1271" s="107"/>
      <c r="LIX1271" s="2"/>
      <c r="LIY1271" s="15"/>
      <c r="LIZ1271" s="15"/>
      <c r="LJA1271" s="80"/>
      <c r="LJB1271" s="52"/>
      <c r="LJC1271" s="69"/>
      <c r="LJD1271" s="69"/>
      <c r="LJE1271" s="69"/>
      <c r="LJF1271" s="107"/>
      <c r="LJG1271" s="2"/>
      <c r="LJH1271" s="15"/>
      <c r="LJI1271" s="15"/>
      <c r="LJJ1271" s="80"/>
      <c r="LJK1271" s="52"/>
      <c r="LJL1271" s="69"/>
      <c r="LJM1271" s="69"/>
      <c r="LJN1271" s="69"/>
      <c r="LJO1271" s="107"/>
      <c r="LJP1271" s="2"/>
      <c r="LJQ1271" s="15"/>
      <c r="LJR1271" s="15"/>
      <c r="LJS1271" s="80"/>
      <c r="LJT1271" s="52"/>
      <c r="LJU1271" s="69"/>
      <c r="LJV1271" s="69"/>
      <c r="LJW1271" s="69"/>
      <c r="LJX1271" s="107"/>
      <c r="LJY1271" s="2"/>
      <c r="LJZ1271" s="15"/>
      <c r="LKA1271" s="15"/>
      <c r="LKB1271" s="80"/>
      <c r="LKC1271" s="52"/>
      <c r="LKD1271" s="69"/>
      <c r="LKE1271" s="69"/>
      <c r="LKF1271" s="69"/>
      <c r="LKG1271" s="107"/>
      <c r="LKH1271" s="2"/>
      <c r="LKI1271" s="15"/>
      <c r="LKJ1271" s="15"/>
      <c r="LKK1271" s="80"/>
      <c r="LKL1271" s="52"/>
      <c r="LKM1271" s="69"/>
      <c r="LKN1271" s="69"/>
      <c r="LKO1271" s="69"/>
      <c r="LKP1271" s="107"/>
      <c r="LKQ1271" s="2"/>
      <c r="LKR1271" s="15"/>
      <c r="LKS1271" s="15"/>
      <c r="LKT1271" s="80"/>
      <c r="LKU1271" s="52"/>
      <c r="LKV1271" s="69"/>
      <c r="LKW1271" s="69"/>
      <c r="LKX1271" s="69"/>
      <c r="LKY1271" s="107"/>
      <c r="LKZ1271" s="2"/>
      <c r="LLA1271" s="15"/>
      <c r="LLB1271" s="15"/>
      <c r="LLC1271" s="80"/>
      <c r="LLD1271" s="52"/>
      <c r="LLE1271" s="69"/>
      <c r="LLF1271" s="69"/>
      <c r="LLG1271" s="69"/>
      <c r="LLH1271" s="107"/>
      <c r="LLI1271" s="2"/>
      <c r="LLJ1271" s="15"/>
      <c r="LLK1271" s="15"/>
      <c r="LLL1271" s="80"/>
      <c r="LLM1271" s="52"/>
      <c r="LLN1271" s="69"/>
      <c r="LLO1271" s="69"/>
      <c r="LLP1271" s="69"/>
      <c r="LLQ1271" s="107"/>
      <c r="LLR1271" s="2"/>
      <c r="LLS1271" s="15"/>
      <c r="LLT1271" s="15"/>
      <c r="LLU1271" s="80"/>
      <c r="LLV1271" s="52"/>
      <c r="LLW1271" s="69"/>
      <c r="LLX1271" s="69"/>
      <c r="LLY1271" s="69"/>
      <c r="LLZ1271" s="107"/>
      <c r="LMA1271" s="2"/>
      <c r="LMB1271" s="15"/>
      <c r="LMC1271" s="15"/>
      <c r="LMD1271" s="80"/>
      <c r="LME1271" s="52"/>
      <c r="LMF1271" s="69"/>
      <c r="LMG1271" s="69"/>
      <c r="LMH1271" s="69"/>
      <c r="LMI1271" s="107"/>
      <c r="LMJ1271" s="2"/>
      <c r="LMK1271" s="15"/>
      <c r="LML1271" s="15"/>
      <c r="LMM1271" s="80"/>
      <c r="LMN1271" s="52"/>
      <c r="LMO1271" s="69"/>
      <c r="LMP1271" s="69"/>
      <c r="LMQ1271" s="69"/>
      <c r="LMR1271" s="107"/>
      <c r="LMS1271" s="2"/>
      <c r="LMT1271" s="15"/>
      <c r="LMU1271" s="15"/>
      <c r="LMV1271" s="80"/>
      <c r="LMW1271" s="52"/>
      <c r="LMX1271" s="69"/>
      <c r="LMY1271" s="69"/>
      <c r="LMZ1271" s="69"/>
      <c r="LNA1271" s="107"/>
      <c r="LNB1271" s="2"/>
      <c r="LNC1271" s="15"/>
      <c r="LND1271" s="15"/>
      <c r="LNE1271" s="80"/>
      <c r="LNF1271" s="52"/>
      <c r="LNG1271" s="69"/>
      <c r="LNH1271" s="69"/>
      <c r="LNI1271" s="69"/>
      <c r="LNJ1271" s="107"/>
      <c r="LNK1271" s="2"/>
      <c r="LNL1271" s="15"/>
      <c r="LNM1271" s="15"/>
      <c r="LNN1271" s="80"/>
      <c r="LNO1271" s="52"/>
      <c r="LNP1271" s="69"/>
      <c r="LNQ1271" s="69"/>
      <c r="LNR1271" s="69"/>
      <c r="LNS1271" s="107"/>
      <c r="LNT1271" s="2"/>
      <c r="LNU1271" s="15"/>
      <c r="LNV1271" s="15"/>
      <c r="LNW1271" s="80"/>
      <c r="LNX1271" s="52"/>
      <c r="LNY1271" s="69"/>
      <c r="LNZ1271" s="69"/>
      <c r="LOA1271" s="69"/>
      <c r="LOB1271" s="107"/>
      <c r="LOC1271" s="2"/>
      <c r="LOD1271" s="15"/>
      <c r="LOE1271" s="15"/>
      <c r="LOF1271" s="80"/>
      <c r="LOG1271" s="52"/>
      <c r="LOH1271" s="69"/>
      <c r="LOI1271" s="69"/>
      <c r="LOJ1271" s="69"/>
      <c r="LOK1271" s="107"/>
      <c r="LOL1271" s="2"/>
      <c r="LOM1271" s="15"/>
      <c r="LON1271" s="15"/>
      <c r="LOO1271" s="80"/>
      <c r="LOP1271" s="52"/>
      <c r="LOQ1271" s="69"/>
      <c r="LOR1271" s="69"/>
      <c r="LOS1271" s="69"/>
      <c r="LOT1271" s="107"/>
      <c r="LOU1271" s="2"/>
      <c r="LOV1271" s="15"/>
      <c r="LOW1271" s="15"/>
      <c r="LOX1271" s="80"/>
      <c r="LOY1271" s="52"/>
      <c r="LOZ1271" s="69"/>
      <c r="LPA1271" s="69"/>
      <c r="LPB1271" s="69"/>
      <c r="LPC1271" s="107"/>
      <c r="LPD1271" s="2"/>
      <c r="LPE1271" s="15"/>
      <c r="LPF1271" s="15"/>
      <c r="LPG1271" s="80"/>
      <c r="LPH1271" s="52"/>
      <c r="LPI1271" s="69"/>
      <c r="LPJ1271" s="69"/>
      <c r="LPK1271" s="69"/>
      <c r="LPL1271" s="107"/>
      <c r="LPM1271" s="2"/>
      <c r="LPN1271" s="15"/>
      <c r="LPO1271" s="15"/>
      <c r="LPP1271" s="80"/>
      <c r="LPQ1271" s="52"/>
      <c r="LPR1271" s="69"/>
      <c r="LPS1271" s="69"/>
      <c r="LPT1271" s="69"/>
      <c r="LPU1271" s="107"/>
      <c r="LPV1271" s="2"/>
      <c r="LPW1271" s="15"/>
      <c r="LPX1271" s="15"/>
      <c r="LPY1271" s="80"/>
      <c r="LPZ1271" s="52"/>
      <c r="LQA1271" s="69"/>
      <c r="LQB1271" s="69"/>
      <c r="LQC1271" s="69"/>
      <c r="LQD1271" s="107"/>
      <c r="LQE1271" s="2"/>
      <c r="LQF1271" s="15"/>
      <c r="LQG1271" s="15"/>
      <c r="LQH1271" s="80"/>
      <c r="LQI1271" s="52"/>
      <c r="LQJ1271" s="69"/>
      <c r="LQK1271" s="69"/>
      <c r="LQL1271" s="69"/>
      <c r="LQM1271" s="107"/>
      <c r="LQN1271" s="2"/>
      <c r="LQO1271" s="15"/>
      <c r="LQP1271" s="15"/>
      <c r="LQQ1271" s="80"/>
      <c r="LQR1271" s="52"/>
      <c r="LQS1271" s="69"/>
      <c r="LQT1271" s="69"/>
      <c r="LQU1271" s="69"/>
      <c r="LQV1271" s="107"/>
      <c r="LQW1271" s="2"/>
      <c r="LQX1271" s="15"/>
      <c r="LQY1271" s="15"/>
      <c r="LQZ1271" s="80"/>
      <c r="LRA1271" s="52"/>
      <c r="LRB1271" s="69"/>
      <c r="LRC1271" s="69"/>
      <c r="LRD1271" s="69"/>
      <c r="LRE1271" s="107"/>
      <c r="LRF1271" s="2"/>
      <c r="LRG1271" s="15"/>
      <c r="LRH1271" s="15"/>
      <c r="LRI1271" s="80"/>
      <c r="LRJ1271" s="52"/>
      <c r="LRK1271" s="69"/>
      <c r="LRL1271" s="69"/>
      <c r="LRM1271" s="69"/>
      <c r="LRN1271" s="107"/>
      <c r="LRO1271" s="2"/>
      <c r="LRP1271" s="15"/>
      <c r="LRQ1271" s="15"/>
      <c r="LRR1271" s="80"/>
      <c r="LRS1271" s="52"/>
      <c r="LRT1271" s="69"/>
      <c r="LRU1271" s="69"/>
      <c r="LRV1271" s="69"/>
      <c r="LRW1271" s="107"/>
      <c r="LRX1271" s="2"/>
      <c r="LRY1271" s="15"/>
      <c r="LRZ1271" s="15"/>
      <c r="LSA1271" s="80"/>
      <c r="LSB1271" s="52"/>
      <c r="LSC1271" s="69"/>
      <c r="LSD1271" s="69"/>
      <c r="LSE1271" s="69"/>
      <c r="LSF1271" s="107"/>
      <c r="LSG1271" s="2"/>
      <c r="LSH1271" s="15"/>
      <c r="LSI1271" s="15"/>
      <c r="LSJ1271" s="80"/>
      <c r="LSK1271" s="52"/>
      <c r="LSL1271" s="69"/>
      <c r="LSM1271" s="69"/>
      <c r="LSN1271" s="69"/>
      <c r="LSO1271" s="107"/>
      <c r="LSP1271" s="2"/>
      <c r="LSQ1271" s="15"/>
      <c r="LSR1271" s="15"/>
      <c r="LSS1271" s="80"/>
      <c r="LST1271" s="52"/>
      <c r="LSU1271" s="69"/>
      <c r="LSV1271" s="69"/>
      <c r="LSW1271" s="69"/>
      <c r="LSX1271" s="107"/>
      <c r="LSY1271" s="2"/>
      <c r="LSZ1271" s="15"/>
      <c r="LTA1271" s="15"/>
      <c r="LTB1271" s="80"/>
      <c r="LTC1271" s="52"/>
      <c r="LTD1271" s="69"/>
      <c r="LTE1271" s="69"/>
      <c r="LTF1271" s="69"/>
      <c r="LTG1271" s="107"/>
      <c r="LTH1271" s="2"/>
      <c r="LTI1271" s="15"/>
      <c r="LTJ1271" s="15"/>
      <c r="LTK1271" s="80"/>
      <c r="LTL1271" s="52"/>
      <c r="LTM1271" s="69"/>
      <c r="LTN1271" s="69"/>
      <c r="LTO1271" s="69"/>
      <c r="LTP1271" s="107"/>
      <c r="LTQ1271" s="2"/>
      <c r="LTR1271" s="15"/>
      <c r="LTS1271" s="15"/>
      <c r="LTT1271" s="80"/>
      <c r="LTU1271" s="52"/>
      <c r="LTV1271" s="69"/>
      <c r="LTW1271" s="69"/>
      <c r="LTX1271" s="69"/>
      <c r="LTY1271" s="107"/>
      <c r="LTZ1271" s="2"/>
      <c r="LUA1271" s="15"/>
      <c r="LUB1271" s="15"/>
      <c r="LUC1271" s="80"/>
      <c r="LUD1271" s="52"/>
      <c r="LUE1271" s="69"/>
      <c r="LUF1271" s="69"/>
      <c r="LUG1271" s="69"/>
      <c r="LUH1271" s="107"/>
      <c r="LUI1271" s="2"/>
      <c r="LUJ1271" s="15"/>
      <c r="LUK1271" s="15"/>
      <c r="LUL1271" s="80"/>
      <c r="LUM1271" s="52"/>
      <c r="LUN1271" s="69"/>
      <c r="LUO1271" s="69"/>
      <c r="LUP1271" s="69"/>
      <c r="LUQ1271" s="107"/>
      <c r="LUR1271" s="2"/>
      <c r="LUS1271" s="15"/>
      <c r="LUT1271" s="15"/>
      <c r="LUU1271" s="80"/>
      <c r="LUV1271" s="52"/>
      <c r="LUW1271" s="69"/>
      <c r="LUX1271" s="69"/>
      <c r="LUY1271" s="69"/>
      <c r="LUZ1271" s="107"/>
      <c r="LVA1271" s="2"/>
      <c r="LVB1271" s="15"/>
      <c r="LVC1271" s="15"/>
      <c r="LVD1271" s="80"/>
      <c r="LVE1271" s="52"/>
      <c r="LVF1271" s="69"/>
      <c r="LVG1271" s="69"/>
      <c r="LVH1271" s="69"/>
      <c r="LVI1271" s="107"/>
      <c r="LVJ1271" s="2"/>
      <c r="LVK1271" s="15"/>
      <c r="LVL1271" s="15"/>
      <c r="LVM1271" s="80"/>
      <c r="LVN1271" s="52"/>
      <c r="LVO1271" s="69"/>
      <c r="LVP1271" s="69"/>
      <c r="LVQ1271" s="69"/>
      <c r="LVR1271" s="107"/>
      <c r="LVS1271" s="2"/>
      <c r="LVT1271" s="15"/>
      <c r="LVU1271" s="15"/>
      <c r="LVV1271" s="80"/>
      <c r="LVW1271" s="52"/>
      <c r="LVX1271" s="69"/>
      <c r="LVY1271" s="69"/>
      <c r="LVZ1271" s="69"/>
      <c r="LWA1271" s="107"/>
      <c r="LWB1271" s="2"/>
      <c r="LWC1271" s="15"/>
      <c r="LWD1271" s="15"/>
      <c r="LWE1271" s="80"/>
      <c r="LWF1271" s="52"/>
      <c r="LWG1271" s="69"/>
      <c r="LWH1271" s="69"/>
      <c r="LWI1271" s="69"/>
      <c r="LWJ1271" s="107"/>
      <c r="LWK1271" s="2"/>
      <c r="LWL1271" s="15"/>
      <c r="LWM1271" s="15"/>
      <c r="LWN1271" s="80"/>
      <c r="LWO1271" s="52"/>
      <c r="LWP1271" s="69"/>
      <c r="LWQ1271" s="69"/>
      <c r="LWR1271" s="69"/>
      <c r="LWS1271" s="107"/>
      <c r="LWT1271" s="2"/>
      <c r="LWU1271" s="15"/>
      <c r="LWV1271" s="15"/>
      <c r="LWW1271" s="80"/>
      <c r="LWX1271" s="52"/>
      <c r="LWY1271" s="69"/>
      <c r="LWZ1271" s="69"/>
      <c r="LXA1271" s="69"/>
      <c r="LXB1271" s="107"/>
      <c r="LXC1271" s="2"/>
      <c r="LXD1271" s="15"/>
      <c r="LXE1271" s="15"/>
      <c r="LXF1271" s="80"/>
      <c r="LXG1271" s="52"/>
      <c r="LXH1271" s="69"/>
      <c r="LXI1271" s="69"/>
      <c r="LXJ1271" s="69"/>
      <c r="LXK1271" s="107"/>
      <c r="LXL1271" s="2"/>
      <c r="LXM1271" s="15"/>
      <c r="LXN1271" s="15"/>
      <c r="LXO1271" s="80"/>
      <c r="LXP1271" s="52"/>
      <c r="LXQ1271" s="69"/>
      <c r="LXR1271" s="69"/>
      <c r="LXS1271" s="69"/>
      <c r="LXT1271" s="107"/>
      <c r="LXU1271" s="2"/>
      <c r="LXV1271" s="15"/>
      <c r="LXW1271" s="15"/>
      <c r="LXX1271" s="80"/>
      <c r="LXY1271" s="52"/>
      <c r="LXZ1271" s="69"/>
      <c r="LYA1271" s="69"/>
      <c r="LYB1271" s="69"/>
      <c r="LYC1271" s="107"/>
      <c r="LYD1271" s="2"/>
      <c r="LYE1271" s="15"/>
      <c r="LYF1271" s="15"/>
      <c r="LYG1271" s="80"/>
      <c r="LYH1271" s="52"/>
      <c r="LYI1271" s="69"/>
      <c r="LYJ1271" s="69"/>
      <c r="LYK1271" s="69"/>
      <c r="LYL1271" s="107"/>
      <c r="LYM1271" s="2"/>
      <c r="LYN1271" s="15"/>
      <c r="LYO1271" s="15"/>
      <c r="LYP1271" s="80"/>
      <c r="LYQ1271" s="52"/>
      <c r="LYR1271" s="69"/>
      <c r="LYS1271" s="69"/>
      <c r="LYT1271" s="69"/>
      <c r="LYU1271" s="107"/>
      <c r="LYV1271" s="2"/>
      <c r="LYW1271" s="15"/>
      <c r="LYX1271" s="15"/>
      <c r="LYY1271" s="80"/>
      <c r="LYZ1271" s="52"/>
      <c r="LZA1271" s="69"/>
      <c r="LZB1271" s="69"/>
      <c r="LZC1271" s="69"/>
      <c r="LZD1271" s="107"/>
      <c r="LZE1271" s="2"/>
      <c r="LZF1271" s="15"/>
      <c r="LZG1271" s="15"/>
      <c r="LZH1271" s="80"/>
      <c r="LZI1271" s="52"/>
      <c r="LZJ1271" s="69"/>
      <c r="LZK1271" s="69"/>
      <c r="LZL1271" s="69"/>
      <c r="LZM1271" s="107"/>
      <c r="LZN1271" s="2"/>
      <c r="LZO1271" s="15"/>
      <c r="LZP1271" s="15"/>
      <c r="LZQ1271" s="80"/>
      <c r="LZR1271" s="52"/>
      <c r="LZS1271" s="69"/>
      <c r="LZT1271" s="69"/>
      <c r="LZU1271" s="69"/>
      <c r="LZV1271" s="107"/>
      <c r="LZW1271" s="2"/>
      <c r="LZX1271" s="15"/>
      <c r="LZY1271" s="15"/>
      <c r="LZZ1271" s="80"/>
      <c r="MAA1271" s="52"/>
      <c r="MAB1271" s="69"/>
      <c r="MAC1271" s="69"/>
      <c r="MAD1271" s="69"/>
      <c r="MAE1271" s="107"/>
      <c r="MAF1271" s="2"/>
      <c r="MAG1271" s="15"/>
      <c r="MAH1271" s="15"/>
      <c r="MAI1271" s="80"/>
      <c r="MAJ1271" s="52"/>
      <c r="MAK1271" s="69"/>
      <c r="MAL1271" s="69"/>
      <c r="MAM1271" s="69"/>
      <c r="MAN1271" s="107"/>
      <c r="MAO1271" s="2"/>
      <c r="MAP1271" s="15"/>
      <c r="MAQ1271" s="15"/>
      <c r="MAR1271" s="80"/>
      <c r="MAS1271" s="52"/>
      <c r="MAT1271" s="69"/>
      <c r="MAU1271" s="69"/>
      <c r="MAV1271" s="69"/>
      <c r="MAW1271" s="107"/>
      <c r="MAX1271" s="2"/>
      <c r="MAY1271" s="15"/>
      <c r="MAZ1271" s="15"/>
      <c r="MBA1271" s="80"/>
      <c r="MBB1271" s="52"/>
      <c r="MBC1271" s="69"/>
      <c r="MBD1271" s="69"/>
      <c r="MBE1271" s="69"/>
      <c r="MBF1271" s="107"/>
      <c r="MBG1271" s="2"/>
      <c r="MBH1271" s="15"/>
      <c r="MBI1271" s="15"/>
      <c r="MBJ1271" s="80"/>
      <c r="MBK1271" s="52"/>
      <c r="MBL1271" s="69"/>
      <c r="MBM1271" s="69"/>
      <c r="MBN1271" s="69"/>
      <c r="MBO1271" s="107"/>
      <c r="MBP1271" s="2"/>
      <c r="MBQ1271" s="15"/>
      <c r="MBR1271" s="15"/>
      <c r="MBS1271" s="80"/>
      <c r="MBT1271" s="52"/>
      <c r="MBU1271" s="69"/>
      <c r="MBV1271" s="69"/>
      <c r="MBW1271" s="69"/>
      <c r="MBX1271" s="107"/>
      <c r="MBY1271" s="2"/>
      <c r="MBZ1271" s="15"/>
      <c r="MCA1271" s="15"/>
      <c r="MCB1271" s="80"/>
      <c r="MCC1271" s="52"/>
      <c r="MCD1271" s="69"/>
      <c r="MCE1271" s="69"/>
      <c r="MCF1271" s="69"/>
      <c r="MCG1271" s="107"/>
      <c r="MCH1271" s="2"/>
      <c r="MCI1271" s="15"/>
      <c r="MCJ1271" s="15"/>
      <c r="MCK1271" s="80"/>
      <c r="MCL1271" s="52"/>
      <c r="MCM1271" s="69"/>
      <c r="MCN1271" s="69"/>
      <c r="MCO1271" s="69"/>
      <c r="MCP1271" s="107"/>
      <c r="MCQ1271" s="2"/>
      <c r="MCR1271" s="15"/>
      <c r="MCS1271" s="15"/>
      <c r="MCT1271" s="80"/>
      <c r="MCU1271" s="52"/>
      <c r="MCV1271" s="69"/>
      <c r="MCW1271" s="69"/>
      <c r="MCX1271" s="69"/>
      <c r="MCY1271" s="107"/>
      <c r="MCZ1271" s="2"/>
      <c r="MDA1271" s="15"/>
      <c r="MDB1271" s="15"/>
      <c r="MDC1271" s="80"/>
      <c r="MDD1271" s="52"/>
      <c r="MDE1271" s="69"/>
      <c r="MDF1271" s="69"/>
      <c r="MDG1271" s="69"/>
      <c r="MDH1271" s="107"/>
      <c r="MDI1271" s="2"/>
      <c r="MDJ1271" s="15"/>
      <c r="MDK1271" s="15"/>
      <c r="MDL1271" s="80"/>
      <c r="MDM1271" s="52"/>
      <c r="MDN1271" s="69"/>
      <c r="MDO1271" s="69"/>
      <c r="MDP1271" s="69"/>
      <c r="MDQ1271" s="107"/>
      <c r="MDR1271" s="2"/>
      <c r="MDS1271" s="15"/>
      <c r="MDT1271" s="15"/>
      <c r="MDU1271" s="80"/>
      <c r="MDV1271" s="52"/>
      <c r="MDW1271" s="69"/>
      <c r="MDX1271" s="69"/>
      <c r="MDY1271" s="69"/>
      <c r="MDZ1271" s="107"/>
      <c r="MEA1271" s="2"/>
      <c r="MEB1271" s="15"/>
      <c r="MEC1271" s="15"/>
      <c r="MED1271" s="80"/>
      <c r="MEE1271" s="52"/>
      <c r="MEF1271" s="69"/>
      <c r="MEG1271" s="69"/>
      <c r="MEH1271" s="69"/>
      <c r="MEI1271" s="107"/>
      <c r="MEJ1271" s="2"/>
      <c r="MEK1271" s="15"/>
      <c r="MEL1271" s="15"/>
      <c r="MEM1271" s="80"/>
      <c r="MEN1271" s="52"/>
      <c r="MEO1271" s="69"/>
      <c r="MEP1271" s="69"/>
      <c r="MEQ1271" s="69"/>
      <c r="MER1271" s="107"/>
      <c r="MES1271" s="2"/>
      <c r="MET1271" s="15"/>
      <c r="MEU1271" s="15"/>
      <c r="MEV1271" s="80"/>
      <c r="MEW1271" s="52"/>
      <c r="MEX1271" s="69"/>
      <c r="MEY1271" s="69"/>
      <c r="MEZ1271" s="69"/>
      <c r="MFA1271" s="107"/>
      <c r="MFB1271" s="2"/>
      <c r="MFC1271" s="15"/>
      <c r="MFD1271" s="15"/>
      <c r="MFE1271" s="80"/>
      <c r="MFF1271" s="52"/>
      <c r="MFG1271" s="69"/>
      <c r="MFH1271" s="69"/>
      <c r="MFI1271" s="69"/>
      <c r="MFJ1271" s="107"/>
      <c r="MFK1271" s="2"/>
      <c r="MFL1271" s="15"/>
      <c r="MFM1271" s="15"/>
      <c r="MFN1271" s="80"/>
      <c r="MFO1271" s="52"/>
      <c r="MFP1271" s="69"/>
      <c r="MFQ1271" s="69"/>
      <c r="MFR1271" s="69"/>
      <c r="MFS1271" s="107"/>
      <c r="MFT1271" s="2"/>
      <c r="MFU1271" s="15"/>
      <c r="MFV1271" s="15"/>
      <c r="MFW1271" s="80"/>
      <c r="MFX1271" s="52"/>
      <c r="MFY1271" s="69"/>
      <c r="MFZ1271" s="69"/>
      <c r="MGA1271" s="69"/>
      <c r="MGB1271" s="107"/>
      <c r="MGC1271" s="2"/>
      <c r="MGD1271" s="15"/>
      <c r="MGE1271" s="15"/>
      <c r="MGF1271" s="80"/>
      <c r="MGG1271" s="52"/>
      <c r="MGH1271" s="69"/>
      <c r="MGI1271" s="69"/>
      <c r="MGJ1271" s="69"/>
      <c r="MGK1271" s="107"/>
      <c r="MGL1271" s="2"/>
      <c r="MGM1271" s="15"/>
      <c r="MGN1271" s="15"/>
      <c r="MGO1271" s="80"/>
      <c r="MGP1271" s="52"/>
      <c r="MGQ1271" s="69"/>
      <c r="MGR1271" s="69"/>
      <c r="MGS1271" s="69"/>
      <c r="MGT1271" s="107"/>
      <c r="MGU1271" s="2"/>
      <c r="MGV1271" s="15"/>
      <c r="MGW1271" s="15"/>
      <c r="MGX1271" s="80"/>
      <c r="MGY1271" s="52"/>
      <c r="MGZ1271" s="69"/>
      <c r="MHA1271" s="69"/>
      <c r="MHB1271" s="69"/>
      <c r="MHC1271" s="107"/>
      <c r="MHD1271" s="2"/>
      <c r="MHE1271" s="15"/>
      <c r="MHF1271" s="15"/>
      <c r="MHG1271" s="80"/>
      <c r="MHH1271" s="52"/>
      <c r="MHI1271" s="69"/>
      <c r="MHJ1271" s="69"/>
      <c r="MHK1271" s="69"/>
      <c r="MHL1271" s="107"/>
      <c r="MHM1271" s="2"/>
      <c r="MHN1271" s="15"/>
      <c r="MHO1271" s="15"/>
      <c r="MHP1271" s="80"/>
      <c r="MHQ1271" s="52"/>
      <c r="MHR1271" s="69"/>
      <c r="MHS1271" s="69"/>
      <c r="MHT1271" s="69"/>
      <c r="MHU1271" s="107"/>
      <c r="MHV1271" s="2"/>
      <c r="MHW1271" s="15"/>
      <c r="MHX1271" s="15"/>
      <c r="MHY1271" s="80"/>
      <c r="MHZ1271" s="52"/>
      <c r="MIA1271" s="69"/>
      <c r="MIB1271" s="69"/>
      <c r="MIC1271" s="69"/>
      <c r="MID1271" s="107"/>
      <c r="MIE1271" s="2"/>
      <c r="MIF1271" s="15"/>
      <c r="MIG1271" s="15"/>
      <c r="MIH1271" s="80"/>
      <c r="MII1271" s="52"/>
      <c r="MIJ1271" s="69"/>
      <c r="MIK1271" s="69"/>
      <c r="MIL1271" s="69"/>
      <c r="MIM1271" s="107"/>
      <c r="MIN1271" s="2"/>
      <c r="MIO1271" s="15"/>
      <c r="MIP1271" s="15"/>
      <c r="MIQ1271" s="80"/>
      <c r="MIR1271" s="52"/>
      <c r="MIS1271" s="69"/>
      <c r="MIT1271" s="69"/>
      <c r="MIU1271" s="69"/>
      <c r="MIV1271" s="107"/>
      <c r="MIW1271" s="2"/>
      <c r="MIX1271" s="15"/>
      <c r="MIY1271" s="15"/>
      <c r="MIZ1271" s="80"/>
      <c r="MJA1271" s="52"/>
      <c r="MJB1271" s="69"/>
      <c r="MJC1271" s="69"/>
      <c r="MJD1271" s="69"/>
      <c r="MJE1271" s="107"/>
      <c r="MJF1271" s="2"/>
      <c r="MJG1271" s="15"/>
      <c r="MJH1271" s="15"/>
      <c r="MJI1271" s="80"/>
      <c r="MJJ1271" s="52"/>
      <c r="MJK1271" s="69"/>
      <c r="MJL1271" s="69"/>
      <c r="MJM1271" s="69"/>
      <c r="MJN1271" s="107"/>
      <c r="MJO1271" s="2"/>
      <c r="MJP1271" s="15"/>
      <c r="MJQ1271" s="15"/>
      <c r="MJR1271" s="80"/>
      <c r="MJS1271" s="52"/>
      <c r="MJT1271" s="69"/>
      <c r="MJU1271" s="69"/>
      <c r="MJV1271" s="69"/>
      <c r="MJW1271" s="107"/>
      <c r="MJX1271" s="2"/>
      <c r="MJY1271" s="15"/>
      <c r="MJZ1271" s="15"/>
      <c r="MKA1271" s="80"/>
      <c r="MKB1271" s="52"/>
      <c r="MKC1271" s="69"/>
      <c r="MKD1271" s="69"/>
      <c r="MKE1271" s="69"/>
      <c r="MKF1271" s="107"/>
      <c r="MKG1271" s="2"/>
      <c r="MKH1271" s="15"/>
      <c r="MKI1271" s="15"/>
      <c r="MKJ1271" s="80"/>
      <c r="MKK1271" s="52"/>
      <c r="MKL1271" s="69"/>
      <c r="MKM1271" s="69"/>
      <c r="MKN1271" s="69"/>
      <c r="MKO1271" s="107"/>
      <c r="MKP1271" s="2"/>
      <c r="MKQ1271" s="15"/>
      <c r="MKR1271" s="15"/>
      <c r="MKS1271" s="80"/>
      <c r="MKT1271" s="52"/>
      <c r="MKU1271" s="69"/>
      <c r="MKV1271" s="69"/>
      <c r="MKW1271" s="69"/>
      <c r="MKX1271" s="107"/>
      <c r="MKY1271" s="2"/>
      <c r="MKZ1271" s="15"/>
      <c r="MLA1271" s="15"/>
      <c r="MLB1271" s="80"/>
      <c r="MLC1271" s="52"/>
      <c r="MLD1271" s="69"/>
      <c r="MLE1271" s="69"/>
      <c r="MLF1271" s="69"/>
      <c r="MLG1271" s="107"/>
      <c r="MLH1271" s="2"/>
      <c r="MLI1271" s="15"/>
      <c r="MLJ1271" s="15"/>
      <c r="MLK1271" s="80"/>
      <c r="MLL1271" s="52"/>
      <c r="MLM1271" s="69"/>
      <c r="MLN1271" s="69"/>
      <c r="MLO1271" s="69"/>
      <c r="MLP1271" s="107"/>
      <c r="MLQ1271" s="2"/>
      <c r="MLR1271" s="15"/>
      <c r="MLS1271" s="15"/>
      <c r="MLT1271" s="80"/>
      <c r="MLU1271" s="52"/>
      <c r="MLV1271" s="69"/>
      <c r="MLW1271" s="69"/>
      <c r="MLX1271" s="69"/>
      <c r="MLY1271" s="107"/>
      <c r="MLZ1271" s="2"/>
      <c r="MMA1271" s="15"/>
      <c r="MMB1271" s="15"/>
      <c r="MMC1271" s="80"/>
      <c r="MMD1271" s="52"/>
      <c r="MME1271" s="69"/>
      <c r="MMF1271" s="69"/>
      <c r="MMG1271" s="69"/>
      <c r="MMH1271" s="107"/>
      <c r="MMI1271" s="2"/>
      <c r="MMJ1271" s="15"/>
      <c r="MMK1271" s="15"/>
      <c r="MML1271" s="80"/>
      <c r="MMM1271" s="52"/>
      <c r="MMN1271" s="69"/>
      <c r="MMO1271" s="69"/>
      <c r="MMP1271" s="69"/>
      <c r="MMQ1271" s="107"/>
      <c r="MMR1271" s="2"/>
      <c r="MMS1271" s="15"/>
      <c r="MMT1271" s="15"/>
      <c r="MMU1271" s="80"/>
      <c r="MMV1271" s="52"/>
      <c r="MMW1271" s="69"/>
      <c r="MMX1271" s="69"/>
      <c r="MMY1271" s="69"/>
      <c r="MMZ1271" s="107"/>
      <c r="MNA1271" s="2"/>
      <c r="MNB1271" s="15"/>
      <c r="MNC1271" s="15"/>
      <c r="MND1271" s="80"/>
      <c r="MNE1271" s="52"/>
      <c r="MNF1271" s="69"/>
      <c r="MNG1271" s="69"/>
      <c r="MNH1271" s="69"/>
      <c r="MNI1271" s="107"/>
      <c r="MNJ1271" s="2"/>
      <c r="MNK1271" s="15"/>
      <c r="MNL1271" s="15"/>
      <c r="MNM1271" s="80"/>
      <c r="MNN1271" s="52"/>
      <c r="MNO1271" s="69"/>
      <c r="MNP1271" s="69"/>
      <c r="MNQ1271" s="69"/>
      <c r="MNR1271" s="107"/>
      <c r="MNS1271" s="2"/>
      <c r="MNT1271" s="15"/>
      <c r="MNU1271" s="15"/>
      <c r="MNV1271" s="80"/>
      <c r="MNW1271" s="52"/>
      <c r="MNX1271" s="69"/>
      <c r="MNY1271" s="69"/>
      <c r="MNZ1271" s="69"/>
      <c r="MOA1271" s="107"/>
      <c r="MOB1271" s="2"/>
      <c r="MOC1271" s="15"/>
      <c r="MOD1271" s="15"/>
      <c r="MOE1271" s="80"/>
      <c r="MOF1271" s="52"/>
      <c r="MOG1271" s="69"/>
      <c r="MOH1271" s="69"/>
      <c r="MOI1271" s="69"/>
      <c r="MOJ1271" s="107"/>
      <c r="MOK1271" s="2"/>
      <c r="MOL1271" s="15"/>
      <c r="MOM1271" s="15"/>
      <c r="MON1271" s="80"/>
      <c r="MOO1271" s="52"/>
      <c r="MOP1271" s="69"/>
      <c r="MOQ1271" s="69"/>
      <c r="MOR1271" s="69"/>
      <c r="MOS1271" s="107"/>
      <c r="MOT1271" s="2"/>
      <c r="MOU1271" s="15"/>
      <c r="MOV1271" s="15"/>
      <c r="MOW1271" s="80"/>
      <c r="MOX1271" s="52"/>
      <c r="MOY1271" s="69"/>
      <c r="MOZ1271" s="69"/>
      <c r="MPA1271" s="69"/>
      <c r="MPB1271" s="107"/>
      <c r="MPC1271" s="2"/>
      <c r="MPD1271" s="15"/>
      <c r="MPE1271" s="15"/>
      <c r="MPF1271" s="80"/>
      <c r="MPG1271" s="52"/>
      <c r="MPH1271" s="69"/>
      <c r="MPI1271" s="69"/>
      <c r="MPJ1271" s="69"/>
      <c r="MPK1271" s="107"/>
      <c r="MPL1271" s="2"/>
      <c r="MPM1271" s="15"/>
      <c r="MPN1271" s="15"/>
      <c r="MPO1271" s="80"/>
      <c r="MPP1271" s="52"/>
      <c r="MPQ1271" s="69"/>
      <c r="MPR1271" s="69"/>
      <c r="MPS1271" s="69"/>
      <c r="MPT1271" s="107"/>
      <c r="MPU1271" s="2"/>
      <c r="MPV1271" s="15"/>
      <c r="MPW1271" s="15"/>
      <c r="MPX1271" s="80"/>
      <c r="MPY1271" s="52"/>
      <c r="MPZ1271" s="69"/>
      <c r="MQA1271" s="69"/>
      <c r="MQB1271" s="69"/>
      <c r="MQC1271" s="107"/>
      <c r="MQD1271" s="2"/>
      <c r="MQE1271" s="15"/>
      <c r="MQF1271" s="15"/>
      <c r="MQG1271" s="80"/>
      <c r="MQH1271" s="52"/>
      <c r="MQI1271" s="69"/>
      <c r="MQJ1271" s="69"/>
      <c r="MQK1271" s="69"/>
      <c r="MQL1271" s="107"/>
      <c r="MQM1271" s="2"/>
      <c r="MQN1271" s="15"/>
      <c r="MQO1271" s="15"/>
      <c r="MQP1271" s="80"/>
      <c r="MQQ1271" s="52"/>
      <c r="MQR1271" s="69"/>
      <c r="MQS1271" s="69"/>
      <c r="MQT1271" s="69"/>
      <c r="MQU1271" s="107"/>
      <c r="MQV1271" s="2"/>
      <c r="MQW1271" s="15"/>
      <c r="MQX1271" s="15"/>
      <c r="MQY1271" s="80"/>
      <c r="MQZ1271" s="52"/>
      <c r="MRA1271" s="69"/>
      <c r="MRB1271" s="69"/>
      <c r="MRC1271" s="69"/>
      <c r="MRD1271" s="107"/>
      <c r="MRE1271" s="2"/>
      <c r="MRF1271" s="15"/>
      <c r="MRG1271" s="15"/>
      <c r="MRH1271" s="80"/>
      <c r="MRI1271" s="52"/>
      <c r="MRJ1271" s="69"/>
      <c r="MRK1271" s="69"/>
      <c r="MRL1271" s="69"/>
      <c r="MRM1271" s="107"/>
      <c r="MRN1271" s="2"/>
      <c r="MRO1271" s="15"/>
      <c r="MRP1271" s="15"/>
      <c r="MRQ1271" s="80"/>
      <c r="MRR1271" s="52"/>
      <c r="MRS1271" s="69"/>
      <c r="MRT1271" s="69"/>
      <c r="MRU1271" s="69"/>
      <c r="MRV1271" s="107"/>
      <c r="MRW1271" s="2"/>
      <c r="MRX1271" s="15"/>
      <c r="MRY1271" s="15"/>
      <c r="MRZ1271" s="80"/>
      <c r="MSA1271" s="52"/>
      <c r="MSB1271" s="69"/>
      <c r="MSC1271" s="69"/>
      <c r="MSD1271" s="69"/>
      <c r="MSE1271" s="107"/>
      <c r="MSF1271" s="2"/>
      <c r="MSG1271" s="15"/>
      <c r="MSH1271" s="15"/>
      <c r="MSI1271" s="80"/>
      <c r="MSJ1271" s="52"/>
      <c r="MSK1271" s="69"/>
      <c r="MSL1271" s="69"/>
      <c r="MSM1271" s="69"/>
      <c r="MSN1271" s="107"/>
      <c r="MSO1271" s="2"/>
      <c r="MSP1271" s="15"/>
      <c r="MSQ1271" s="15"/>
      <c r="MSR1271" s="80"/>
      <c r="MSS1271" s="52"/>
      <c r="MST1271" s="69"/>
      <c r="MSU1271" s="69"/>
      <c r="MSV1271" s="69"/>
      <c r="MSW1271" s="107"/>
      <c r="MSX1271" s="2"/>
      <c r="MSY1271" s="15"/>
      <c r="MSZ1271" s="15"/>
      <c r="MTA1271" s="80"/>
      <c r="MTB1271" s="52"/>
      <c r="MTC1271" s="69"/>
      <c r="MTD1271" s="69"/>
      <c r="MTE1271" s="69"/>
      <c r="MTF1271" s="107"/>
      <c r="MTG1271" s="2"/>
      <c r="MTH1271" s="15"/>
      <c r="MTI1271" s="15"/>
      <c r="MTJ1271" s="80"/>
      <c r="MTK1271" s="52"/>
      <c r="MTL1271" s="69"/>
      <c r="MTM1271" s="69"/>
      <c r="MTN1271" s="69"/>
      <c r="MTO1271" s="107"/>
      <c r="MTP1271" s="2"/>
      <c r="MTQ1271" s="15"/>
      <c r="MTR1271" s="15"/>
      <c r="MTS1271" s="80"/>
      <c r="MTT1271" s="52"/>
      <c r="MTU1271" s="69"/>
      <c r="MTV1271" s="69"/>
      <c r="MTW1271" s="69"/>
      <c r="MTX1271" s="107"/>
      <c r="MTY1271" s="2"/>
      <c r="MTZ1271" s="15"/>
      <c r="MUA1271" s="15"/>
      <c r="MUB1271" s="80"/>
      <c r="MUC1271" s="52"/>
      <c r="MUD1271" s="69"/>
      <c r="MUE1271" s="69"/>
      <c r="MUF1271" s="69"/>
      <c r="MUG1271" s="107"/>
      <c r="MUH1271" s="2"/>
      <c r="MUI1271" s="15"/>
      <c r="MUJ1271" s="15"/>
      <c r="MUK1271" s="80"/>
      <c r="MUL1271" s="52"/>
      <c r="MUM1271" s="69"/>
      <c r="MUN1271" s="69"/>
      <c r="MUO1271" s="69"/>
      <c r="MUP1271" s="107"/>
      <c r="MUQ1271" s="2"/>
      <c r="MUR1271" s="15"/>
      <c r="MUS1271" s="15"/>
      <c r="MUT1271" s="80"/>
      <c r="MUU1271" s="52"/>
      <c r="MUV1271" s="69"/>
      <c r="MUW1271" s="69"/>
      <c r="MUX1271" s="69"/>
      <c r="MUY1271" s="107"/>
      <c r="MUZ1271" s="2"/>
      <c r="MVA1271" s="15"/>
      <c r="MVB1271" s="15"/>
      <c r="MVC1271" s="80"/>
      <c r="MVD1271" s="52"/>
      <c r="MVE1271" s="69"/>
      <c r="MVF1271" s="69"/>
      <c r="MVG1271" s="69"/>
      <c r="MVH1271" s="107"/>
      <c r="MVI1271" s="2"/>
      <c r="MVJ1271" s="15"/>
      <c r="MVK1271" s="15"/>
      <c r="MVL1271" s="80"/>
      <c r="MVM1271" s="52"/>
      <c r="MVN1271" s="69"/>
      <c r="MVO1271" s="69"/>
      <c r="MVP1271" s="69"/>
      <c r="MVQ1271" s="107"/>
      <c r="MVR1271" s="2"/>
      <c r="MVS1271" s="15"/>
      <c r="MVT1271" s="15"/>
      <c r="MVU1271" s="80"/>
      <c r="MVV1271" s="52"/>
      <c r="MVW1271" s="69"/>
      <c r="MVX1271" s="69"/>
      <c r="MVY1271" s="69"/>
      <c r="MVZ1271" s="107"/>
      <c r="MWA1271" s="2"/>
      <c r="MWB1271" s="15"/>
      <c r="MWC1271" s="15"/>
      <c r="MWD1271" s="80"/>
      <c r="MWE1271" s="52"/>
      <c r="MWF1271" s="69"/>
      <c r="MWG1271" s="69"/>
      <c r="MWH1271" s="69"/>
      <c r="MWI1271" s="107"/>
      <c r="MWJ1271" s="2"/>
      <c r="MWK1271" s="15"/>
      <c r="MWL1271" s="15"/>
      <c r="MWM1271" s="80"/>
      <c r="MWN1271" s="52"/>
      <c r="MWO1271" s="69"/>
      <c r="MWP1271" s="69"/>
      <c r="MWQ1271" s="69"/>
      <c r="MWR1271" s="107"/>
      <c r="MWS1271" s="2"/>
      <c r="MWT1271" s="15"/>
      <c r="MWU1271" s="15"/>
      <c r="MWV1271" s="80"/>
      <c r="MWW1271" s="52"/>
      <c r="MWX1271" s="69"/>
      <c r="MWY1271" s="69"/>
      <c r="MWZ1271" s="69"/>
      <c r="MXA1271" s="107"/>
      <c r="MXB1271" s="2"/>
      <c r="MXC1271" s="15"/>
      <c r="MXD1271" s="15"/>
      <c r="MXE1271" s="80"/>
      <c r="MXF1271" s="52"/>
      <c r="MXG1271" s="69"/>
      <c r="MXH1271" s="69"/>
      <c r="MXI1271" s="69"/>
      <c r="MXJ1271" s="107"/>
      <c r="MXK1271" s="2"/>
      <c r="MXL1271" s="15"/>
      <c r="MXM1271" s="15"/>
      <c r="MXN1271" s="80"/>
      <c r="MXO1271" s="52"/>
      <c r="MXP1271" s="69"/>
      <c r="MXQ1271" s="69"/>
      <c r="MXR1271" s="69"/>
      <c r="MXS1271" s="107"/>
      <c r="MXT1271" s="2"/>
      <c r="MXU1271" s="15"/>
      <c r="MXV1271" s="15"/>
      <c r="MXW1271" s="80"/>
      <c r="MXX1271" s="52"/>
      <c r="MXY1271" s="69"/>
      <c r="MXZ1271" s="69"/>
      <c r="MYA1271" s="69"/>
      <c r="MYB1271" s="107"/>
      <c r="MYC1271" s="2"/>
      <c r="MYD1271" s="15"/>
      <c r="MYE1271" s="15"/>
      <c r="MYF1271" s="80"/>
      <c r="MYG1271" s="52"/>
      <c r="MYH1271" s="69"/>
      <c r="MYI1271" s="69"/>
      <c r="MYJ1271" s="69"/>
      <c r="MYK1271" s="107"/>
      <c r="MYL1271" s="2"/>
      <c r="MYM1271" s="15"/>
      <c r="MYN1271" s="15"/>
      <c r="MYO1271" s="80"/>
      <c r="MYP1271" s="52"/>
      <c r="MYQ1271" s="69"/>
      <c r="MYR1271" s="69"/>
      <c r="MYS1271" s="69"/>
      <c r="MYT1271" s="107"/>
      <c r="MYU1271" s="2"/>
      <c r="MYV1271" s="15"/>
      <c r="MYW1271" s="15"/>
      <c r="MYX1271" s="80"/>
      <c r="MYY1271" s="52"/>
      <c r="MYZ1271" s="69"/>
      <c r="MZA1271" s="69"/>
      <c r="MZB1271" s="69"/>
      <c r="MZC1271" s="107"/>
      <c r="MZD1271" s="2"/>
      <c r="MZE1271" s="15"/>
      <c r="MZF1271" s="15"/>
      <c r="MZG1271" s="80"/>
      <c r="MZH1271" s="52"/>
      <c r="MZI1271" s="69"/>
      <c r="MZJ1271" s="69"/>
      <c r="MZK1271" s="69"/>
      <c r="MZL1271" s="107"/>
      <c r="MZM1271" s="2"/>
      <c r="MZN1271" s="15"/>
      <c r="MZO1271" s="15"/>
      <c r="MZP1271" s="80"/>
      <c r="MZQ1271" s="52"/>
      <c r="MZR1271" s="69"/>
      <c r="MZS1271" s="69"/>
      <c r="MZT1271" s="69"/>
      <c r="MZU1271" s="107"/>
      <c r="MZV1271" s="2"/>
      <c r="MZW1271" s="15"/>
      <c r="MZX1271" s="15"/>
      <c r="MZY1271" s="80"/>
      <c r="MZZ1271" s="52"/>
      <c r="NAA1271" s="69"/>
      <c r="NAB1271" s="69"/>
      <c r="NAC1271" s="69"/>
      <c r="NAD1271" s="107"/>
      <c r="NAE1271" s="2"/>
      <c r="NAF1271" s="15"/>
      <c r="NAG1271" s="15"/>
      <c r="NAH1271" s="80"/>
      <c r="NAI1271" s="52"/>
      <c r="NAJ1271" s="69"/>
      <c r="NAK1271" s="69"/>
      <c r="NAL1271" s="69"/>
      <c r="NAM1271" s="107"/>
      <c r="NAN1271" s="2"/>
      <c r="NAO1271" s="15"/>
      <c r="NAP1271" s="15"/>
      <c r="NAQ1271" s="80"/>
      <c r="NAR1271" s="52"/>
      <c r="NAS1271" s="69"/>
      <c r="NAT1271" s="69"/>
      <c r="NAU1271" s="69"/>
      <c r="NAV1271" s="107"/>
      <c r="NAW1271" s="2"/>
      <c r="NAX1271" s="15"/>
      <c r="NAY1271" s="15"/>
      <c r="NAZ1271" s="80"/>
      <c r="NBA1271" s="52"/>
      <c r="NBB1271" s="69"/>
      <c r="NBC1271" s="69"/>
      <c r="NBD1271" s="69"/>
      <c r="NBE1271" s="107"/>
      <c r="NBF1271" s="2"/>
      <c r="NBG1271" s="15"/>
      <c r="NBH1271" s="15"/>
      <c r="NBI1271" s="80"/>
      <c r="NBJ1271" s="52"/>
      <c r="NBK1271" s="69"/>
      <c r="NBL1271" s="69"/>
      <c r="NBM1271" s="69"/>
      <c r="NBN1271" s="107"/>
      <c r="NBO1271" s="2"/>
      <c r="NBP1271" s="15"/>
      <c r="NBQ1271" s="15"/>
      <c r="NBR1271" s="80"/>
      <c r="NBS1271" s="52"/>
      <c r="NBT1271" s="69"/>
      <c r="NBU1271" s="69"/>
      <c r="NBV1271" s="69"/>
      <c r="NBW1271" s="107"/>
      <c r="NBX1271" s="2"/>
      <c r="NBY1271" s="15"/>
      <c r="NBZ1271" s="15"/>
      <c r="NCA1271" s="80"/>
      <c r="NCB1271" s="52"/>
      <c r="NCC1271" s="69"/>
      <c r="NCD1271" s="69"/>
      <c r="NCE1271" s="69"/>
      <c r="NCF1271" s="107"/>
      <c r="NCG1271" s="2"/>
      <c r="NCH1271" s="15"/>
      <c r="NCI1271" s="15"/>
      <c r="NCJ1271" s="80"/>
      <c r="NCK1271" s="52"/>
      <c r="NCL1271" s="69"/>
      <c r="NCM1271" s="69"/>
      <c r="NCN1271" s="69"/>
      <c r="NCO1271" s="107"/>
      <c r="NCP1271" s="2"/>
      <c r="NCQ1271" s="15"/>
      <c r="NCR1271" s="15"/>
      <c r="NCS1271" s="80"/>
      <c r="NCT1271" s="52"/>
      <c r="NCU1271" s="69"/>
      <c r="NCV1271" s="69"/>
      <c r="NCW1271" s="69"/>
      <c r="NCX1271" s="107"/>
      <c r="NCY1271" s="2"/>
      <c r="NCZ1271" s="15"/>
      <c r="NDA1271" s="15"/>
      <c r="NDB1271" s="80"/>
      <c r="NDC1271" s="52"/>
      <c r="NDD1271" s="69"/>
      <c r="NDE1271" s="69"/>
      <c r="NDF1271" s="69"/>
      <c r="NDG1271" s="107"/>
      <c r="NDH1271" s="2"/>
      <c r="NDI1271" s="15"/>
      <c r="NDJ1271" s="15"/>
      <c r="NDK1271" s="80"/>
      <c r="NDL1271" s="52"/>
      <c r="NDM1271" s="69"/>
      <c r="NDN1271" s="69"/>
      <c r="NDO1271" s="69"/>
      <c r="NDP1271" s="107"/>
      <c r="NDQ1271" s="2"/>
      <c r="NDR1271" s="15"/>
      <c r="NDS1271" s="15"/>
      <c r="NDT1271" s="80"/>
      <c r="NDU1271" s="52"/>
      <c r="NDV1271" s="69"/>
      <c r="NDW1271" s="69"/>
      <c r="NDX1271" s="69"/>
      <c r="NDY1271" s="107"/>
      <c r="NDZ1271" s="2"/>
      <c r="NEA1271" s="15"/>
      <c r="NEB1271" s="15"/>
      <c r="NEC1271" s="80"/>
      <c r="NED1271" s="52"/>
      <c r="NEE1271" s="69"/>
      <c r="NEF1271" s="69"/>
      <c r="NEG1271" s="69"/>
      <c r="NEH1271" s="107"/>
      <c r="NEI1271" s="2"/>
      <c r="NEJ1271" s="15"/>
      <c r="NEK1271" s="15"/>
      <c r="NEL1271" s="80"/>
      <c r="NEM1271" s="52"/>
      <c r="NEN1271" s="69"/>
      <c r="NEO1271" s="69"/>
      <c r="NEP1271" s="69"/>
      <c r="NEQ1271" s="107"/>
      <c r="NER1271" s="2"/>
      <c r="NES1271" s="15"/>
      <c r="NET1271" s="15"/>
      <c r="NEU1271" s="80"/>
      <c r="NEV1271" s="52"/>
      <c r="NEW1271" s="69"/>
      <c r="NEX1271" s="69"/>
      <c r="NEY1271" s="69"/>
      <c r="NEZ1271" s="107"/>
      <c r="NFA1271" s="2"/>
      <c r="NFB1271" s="15"/>
      <c r="NFC1271" s="15"/>
      <c r="NFD1271" s="80"/>
      <c r="NFE1271" s="52"/>
      <c r="NFF1271" s="69"/>
      <c r="NFG1271" s="69"/>
      <c r="NFH1271" s="69"/>
      <c r="NFI1271" s="107"/>
      <c r="NFJ1271" s="2"/>
      <c r="NFK1271" s="15"/>
      <c r="NFL1271" s="15"/>
      <c r="NFM1271" s="80"/>
      <c r="NFN1271" s="52"/>
      <c r="NFO1271" s="69"/>
      <c r="NFP1271" s="69"/>
      <c r="NFQ1271" s="69"/>
      <c r="NFR1271" s="107"/>
      <c r="NFS1271" s="2"/>
      <c r="NFT1271" s="15"/>
      <c r="NFU1271" s="15"/>
      <c r="NFV1271" s="80"/>
      <c r="NFW1271" s="52"/>
      <c r="NFX1271" s="69"/>
      <c r="NFY1271" s="69"/>
      <c r="NFZ1271" s="69"/>
      <c r="NGA1271" s="107"/>
      <c r="NGB1271" s="2"/>
      <c r="NGC1271" s="15"/>
      <c r="NGD1271" s="15"/>
      <c r="NGE1271" s="80"/>
      <c r="NGF1271" s="52"/>
      <c r="NGG1271" s="69"/>
      <c r="NGH1271" s="69"/>
      <c r="NGI1271" s="69"/>
      <c r="NGJ1271" s="107"/>
      <c r="NGK1271" s="2"/>
      <c r="NGL1271" s="15"/>
      <c r="NGM1271" s="15"/>
      <c r="NGN1271" s="80"/>
      <c r="NGO1271" s="52"/>
      <c r="NGP1271" s="69"/>
      <c r="NGQ1271" s="69"/>
      <c r="NGR1271" s="69"/>
      <c r="NGS1271" s="107"/>
      <c r="NGT1271" s="2"/>
      <c r="NGU1271" s="15"/>
      <c r="NGV1271" s="15"/>
      <c r="NGW1271" s="80"/>
      <c r="NGX1271" s="52"/>
      <c r="NGY1271" s="69"/>
      <c r="NGZ1271" s="69"/>
      <c r="NHA1271" s="69"/>
      <c r="NHB1271" s="107"/>
      <c r="NHC1271" s="2"/>
      <c r="NHD1271" s="15"/>
      <c r="NHE1271" s="15"/>
      <c r="NHF1271" s="80"/>
      <c r="NHG1271" s="52"/>
      <c r="NHH1271" s="69"/>
      <c r="NHI1271" s="69"/>
      <c r="NHJ1271" s="69"/>
      <c r="NHK1271" s="107"/>
      <c r="NHL1271" s="2"/>
      <c r="NHM1271" s="15"/>
      <c r="NHN1271" s="15"/>
      <c r="NHO1271" s="80"/>
      <c r="NHP1271" s="52"/>
      <c r="NHQ1271" s="69"/>
      <c r="NHR1271" s="69"/>
      <c r="NHS1271" s="69"/>
      <c r="NHT1271" s="107"/>
      <c r="NHU1271" s="2"/>
      <c r="NHV1271" s="15"/>
      <c r="NHW1271" s="15"/>
      <c r="NHX1271" s="80"/>
      <c r="NHY1271" s="52"/>
      <c r="NHZ1271" s="69"/>
      <c r="NIA1271" s="69"/>
      <c r="NIB1271" s="69"/>
      <c r="NIC1271" s="107"/>
      <c r="NID1271" s="2"/>
      <c r="NIE1271" s="15"/>
      <c r="NIF1271" s="15"/>
      <c r="NIG1271" s="80"/>
      <c r="NIH1271" s="52"/>
      <c r="NII1271" s="69"/>
      <c r="NIJ1271" s="69"/>
      <c r="NIK1271" s="69"/>
      <c r="NIL1271" s="107"/>
      <c r="NIM1271" s="2"/>
      <c r="NIN1271" s="15"/>
      <c r="NIO1271" s="15"/>
      <c r="NIP1271" s="80"/>
      <c r="NIQ1271" s="52"/>
      <c r="NIR1271" s="69"/>
      <c r="NIS1271" s="69"/>
      <c r="NIT1271" s="69"/>
      <c r="NIU1271" s="107"/>
      <c r="NIV1271" s="2"/>
      <c r="NIW1271" s="15"/>
      <c r="NIX1271" s="15"/>
      <c r="NIY1271" s="80"/>
      <c r="NIZ1271" s="52"/>
      <c r="NJA1271" s="69"/>
      <c r="NJB1271" s="69"/>
      <c r="NJC1271" s="69"/>
      <c r="NJD1271" s="107"/>
      <c r="NJE1271" s="2"/>
      <c r="NJF1271" s="15"/>
      <c r="NJG1271" s="15"/>
      <c r="NJH1271" s="80"/>
      <c r="NJI1271" s="52"/>
      <c r="NJJ1271" s="69"/>
      <c r="NJK1271" s="69"/>
      <c r="NJL1271" s="69"/>
      <c r="NJM1271" s="107"/>
      <c r="NJN1271" s="2"/>
      <c r="NJO1271" s="15"/>
      <c r="NJP1271" s="15"/>
      <c r="NJQ1271" s="80"/>
      <c r="NJR1271" s="52"/>
      <c r="NJS1271" s="69"/>
      <c r="NJT1271" s="69"/>
      <c r="NJU1271" s="69"/>
      <c r="NJV1271" s="107"/>
      <c r="NJW1271" s="2"/>
      <c r="NJX1271" s="15"/>
      <c r="NJY1271" s="15"/>
      <c r="NJZ1271" s="80"/>
      <c r="NKA1271" s="52"/>
      <c r="NKB1271" s="69"/>
      <c r="NKC1271" s="69"/>
      <c r="NKD1271" s="69"/>
      <c r="NKE1271" s="107"/>
      <c r="NKF1271" s="2"/>
      <c r="NKG1271" s="15"/>
      <c r="NKH1271" s="15"/>
      <c r="NKI1271" s="80"/>
      <c r="NKJ1271" s="52"/>
      <c r="NKK1271" s="69"/>
      <c r="NKL1271" s="69"/>
      <c r="NKM1271" s="69"/>
      <c r="NKN1271" s="107"/>
      <c r="NKO1271" s="2"/>
      <c r="NKP1271" s="15"/>
      <c r="NKQ1271" s="15"/>
      <c r="NKR1271" s="80"/>
      <c r="NKS1271" s="52"/>
      <c r="NKT1271" s="69"/>
      <c r="NKU1271" s="69"/>
      <c r="NKV1271" s="69"/>
      <c r="NKW1271" s="107"/>
      <c r="NKX1271" s="2"/>
      <c r="NKY1271" s="15"/>
      <c r="NKZ1271" s="15"/>
      <c r="NLA1271" s="80"/>
      <c r="NLB1271" s="52"/>
      <c r="NLC1271" s="69"/>
      <c r="NLD1271" s="69"/>
      <c r="NLE1271" s="69"/>
      <c r="NLF1271" s="107"/>
      <c r="NLG1271" s="2"/>
      <c r="NLH1271" s="15"/>
      <c r="NLI1271" s="15"/>
      <c r="NLJ1271" s="80"/>
      <c r="NLK1271" s="52"/>
      <c r="NLL1271" s="69"/>
      <c r="NLM1271" s="69"/>
      <c r="NLN1271" s="69"/>
      <c r="NLO1271" s="107"/>
      <c r="NLP1271" s="2"/>
      <c r="NLQ1271" s="15"/>
      <c r="NLR1271" s="15"/>
      <c r="NLS1271" s="80"/>
      <c r="NLT1271" s="52"/>
      <c r="NLU1271" s="69"/>
      <c r="NLV1271" s="69"/>
      <c r="NLW1271" s="69"/>
      <c r="NLX1271" s="107"/>
      <c r="NLY1271" s="2"/>
      <c r="NLZ1271" s="15"/>
      <c r="NMA1271" s="15"/>
      <c r="NMB1271" s="80"/>
      <c r="NMC1271" s="52"/>
      <c r="NMD1271" s="69"/>
      <c r="NME1271" s="69"/>
      <c r="NMF1271" s="69"/>
      <c r="NMG1271" s="107"/>
      <c r="NMH1271" s="2"/>
      <c r="NMI1271" s="15"/>
      <c r="NMJ1271" s="15"/>
      <c r="NMK1271" s="80"/>
      <c r="NML1271" s="52"/>
      <c r="NMM1271" s="69"/>
      <c r="NMN1271" s="69"/>
      <c r="NMO1271" s="69"/>
      <c r="NMP1271" s="107"/>
      <c r="NMQ1271" s="2"/>
      <c r="NMR1271" s="15"/>
      <c r="NMS1271" s="15"/>
      <c r="NMT1271" s="80"/>
      <c r="NMU1271" s="52"/>
      <c r="NMV1271" s="69"/>
      <c r="NMW1271" s="69"/>
      <c r="NMX1271" s="69"/>
      <c r="NMY1271" s="107"/>
      <c r="NMZ1271" s="2"/>
      <c r="NNA1271" s="15"/>
      <c r="NNB1271" s="15"/>
      <c r="NNC1271" s="80"/>
      <c r="NND1271" s="52"/>
      <c r="NNE1271" s="69"/>
      <c r="NNF1271" s="69"/>
      <c r="NNG1271" s="69"/>
      <c r="NNH1271" s="107"/>
      <c r="NNI1271" s="2"/>
      <c r="NNJ1271" s="15"/>
      <c r="NNK1271" s="15"/>
      <c r="NNL1271" s="80"/>
      <c r="NNM1271" s="52"/>
      <c r="NNN1271" s="69"/>
      <c r="NNO1271" s="69"/>
      <c r="NNP1271" s="69"/>
      <c r="NNQ1271" s="107"/>
      <c r="NNR1271" s="2"/>
      <c r="NNS1271" s="15"/>
      <c r="NNT1271" s="15"/>
      <c r="NNU1271" s="80"/>
      <c r="NNV1271" s="52"/>
      <c r="NNW1271" s="69"/>
      <c r="NNX1271" s="69"/>
      <c r="NNY1271" s="69"/>
      <c r="NNZ1271" s="107"/>
      <c r="NOA1271" s="2"/>
      <c r="NOB1271" s="15"/>
      <c r="NOC1271" s="15"/>
      <c r="NOD1271" s="80"/>
      <c r="NOE1271" s="52"/>
      <c r="NOF1271" s="69"/>
      <c r="NOG1271" s="69"/>
      <c r="NOH1271" s="69"/>
      <c r="NOI1271" s="107"/>
      <c r="NOJ1271" s="2"/>
      <c r="NOK1271" s="15"/>
      <c r="NOL1271" s="15"/>
      <c r="NOM1271" s="80"/>
      <c r="NON1271" s="52"/>
      <c r="NOO1271" s="69"/>
      <c r="NOP1271" s="69"/>
      <c r="NOQ1271" s="69"/>
      <c r="NOR1271" s="107"/>
      <c r="NOS1271" s="2"/>
      <c r="NOT1271" s="15"/>
      <c r="NOU1271" s="15"/>
      <c r="NOV1271" s="80"/>
      <c r="NOW1271" s="52"/>
      <c r="NOX1271" s="69"/>
      <c r="NOY1271" s="69"/>
      <c r="NOZ1271" s="69"/>
      <c r="NPA1271" s="107"/>
      <c r="NPB1271" s="2"/>
      <c r="NPC1271" s="15"/>
      <c r="NPD1271" s="15"/>
      <c r="NPE1271" s="80"/>
      <c r="NPF1271" s="52"/>
      <c r="NPG1271" s="69"/>
      <c r="NPH1271" s="69"/>
      <c r="NPI1271" s="69"/>
      <c r="NPJ1271" s="107"/>
      <c r="NPK1271" s="2"/>
      <c r="NPL1271" s="15"/>
      <c r="NPM1271" s="15"/>
      <c r="NPN1271" s="80"/>
      <c r="NPO1271" s="52"/>
      <c r="NPP1271" s="69"/>
      <c r="NPQ1271" s="69"/>
      <c r="NPR1271" s="69"/>
      <c r="NPS1271" s="107"/>
      <c r="NPT1271" s="2"/>
      <c r="NPU1271" s="15"/>
      <c r="NPV1271" s="15"/>
      <c r="NPW1271" s="80"/>
      <c r="NPX1271" s="52"/>
      <c r="NPY1271" s="69"/>
      <c r="NPZ1271" s="69"/>
      <c r="NQA1271" s="69"/>
      <c r="NQB1271" s="107"/>
      <c r="NQC1271" s="2"/>
      <c r="NQD1271" s="15"/>
      <c r="NQE1271" s="15"/>
      <c r="NQF1271" s="80"/>
      <c r="NQG1271" s="52"/>
      <c r="NQH1271" s="69"/>
      <c r="NQI1271" s="69"/>
      <c r="NQJ1271" s="69"/>
      <c r="NQK1271" s="107"/>
      <c r="NQL1271" s="2"/>
      <c r="NQM1271" s="15"/>
      <c r="NQN1271" s="15"/>
      <c r="NQO1271" s="80"/>
      <c r="NQP1271" s="52"/>
      <c r="NQQ1271" s="69"/>
      <c r="NQR1271" s="69"/>
      <c r="NQS1271" s="69"/>
      <c r="NQT1271" s="107"/>
      <c r="NQU1271" s="2"/>
      <c r="NQV1271" s="15"/>
      <c r="NQW1271" s="15"/>
      <c r="NQX1271" s="80"/>
      <c r="NQY1271" s="52"/>
      <c r="NQZ1271" s="69"/>
      <c r="NRA1271" s="69"/>
      <c r="NRB1271" s="69"/>
      <c r="NRC1271" s="107"/>
      <c r="NRD1271" s="2"/>
      <c r="NRE1271" s="15"/>
      <c r="NRF1271" s="15"/>
      <c r="NRG1271" s="80"/>
      <c r="NRH1271" s="52"/>
      <c r="NRI1271" s="69"/>
      <c r="NRJ1271" s="69"/>
      <c r="NRK1271" s="69"/>
      <c r="NRL1271" s="107"/>
      <c r="NRM1271" s="2"/>
      <c r="NRN1271" s="15"/>
      <c r="NRO1271" s="15"/>
      <c r="NRP1271" s="80"/>
      <c r="NRQ1271" s="52"/>
      <c r="NRR1271" s="69"/>
      <c r="NRS1271" s="69"/>
      <c r="NRT1271" s="69"/>
      <c r="NRU1271" s="107"/>
      <c r="NRV1271" s="2"/>
      <c r="NRW1271" s="15"/>
      <c r="NRX1271" s="15"/>
      <c r="NRY1271" s="80"/>
      <c r="NRZ1271" s="52"/>
      <c r="NSA1271" s="69"/>
      <c r="NSB1271" s="69"/>
      <c r="NSC1271" s="69"/>
      <c r="NSD1271" s="107"/>
      <c r="NSE1271" s="2"/>
      <c r="NSF1271" s="15"/>
      <c r="NSG1271" s="15"/>
      <c r="NSH1271" s="80"/>
      <c r="NSI1271" s="52"/>
      <c r="NSJ1271" s="69"/>
      <c r="NSK1271" s="69"/>
      <c r="NSL1271" s="69"/>
      <c r="NSM1271" s="107"/>
      <c r="NSN1271" s="2"/>
      <c r="NSO1271" s="15"/>
      <c r="NSP1271" s="15"/>
      <c r="NSQ1271" s="80"/>
      <c r="NSR1271" s="52"/>
      <c r="NSS1271" s="69"/>
      <c r="NST1271" s="69"/>
      <c r="NSU1271" s="69"/>
      <c r="NSV1271" s="107"/>
      <c r="NSW1271" s="2"/>
      <c r="NSX1271" s="15"/>
      <c r="NSY1271" s="15"/>
      <c r="NSZ1271" s="80"/>
      <c r="NTA1271" s="52"/>
      <c r="NTB1271" s="69"/>
      <c r="NTC1271" s="69"/>
      <c r="NTD1271" s="69"/>
      <c r="NTE1271" s="107"/>
      <c r="NTF1271" s="2"/>
      <c r="NTG1271" s="15"/>
      <c r="NTH1271" s="15"/>
      <c r="NTI1271" s="80"/>
      <c r="NTJ1271" s="52"/>
      <c r="NTK1271" s="69"/>
      <c r="NTL1271" s="69"/>
      <c r="NTM1271" s="69"/>
      <c r="NTN1271" s="107"/>
      <c r="NTO1271" s="2"/>
      <c r="NTP1271" s="15"/>
      <c r="NTQ1271" s="15"/>
      <c r="NTR1271" s="80"/>
      <c r="NTS1271" s="52"/>
      <c r="NTT1271" s="69"/>
      <c r="NTU1271" s="69"/>
      <c r="NTV1271" s="69"/>
      <c r="NTW1271" s="107"/>
      <c r="NTX1271" s="2"/>
      <c r="NTY1271" s="15"/>
      <c r="NTZ1271" s="15"/>
      <c r="NUA1271" s="80"/>
      <c r="NUB1271" s="52"/>
      <c r="NUC1271" s="69"/>
      <c r="NUD1271" s="69"/>
      <c r="NUE1271" s="69"/>
      <c r="NUF1271" s="107"/>
      <c r="NUG1271" s="2"/>
      <c r="NUH1271" s="15"/>
      <c r="NUI1271" s="15"/>
      <c r="NUJ1271" s="80"/>
      <c r="NUK1271" s="52"/>
      <c r="NUL1271" s="69"/>
      <c r="NUM1271" s="69"/>
      <c r="NUN1271" s="69"/>
      <c r="NUO1271" s="107"/>
      <c r="NUP1271" s="2"/>
      <c r="NUQ1271" s="15"/>
      <c r="NUR1271" s="15"/>
      <c r="NUS1271" s="80"/>
      <c r="NUT1271" s="52"/>
      <c r="NUU1271" s="69"/>
      <c r="NUV1271" s="69"/>
      <c r="NUW1271" s="69"/>
      <c r="NUX1271" s="107"/>
      <c r="NUY1271" s="2"/>
      <c r="NUZ1271" s="15"/>
      <c r="NVA1271" s="15"/>
      <c r="NVB1271" s="80"/>
      <c r="NVC1271" s="52"/>
      <c r="NVD1271" s="69"/>
      <c r="NVE1271" s="69"/>
      <c r="NVF1271" s="69"/>
      <c r="NVG1271" s="107"/>
      <c r="NVH1271" s="2"/>
      <c r="NVI1271" s="15"/>
      <c r="NVJ1271" s="15"/>
      <c r="NVK1271" s="80"/>
      <c r="NVL1271" s="52"/>
      <c r="NVM1271" s="69"/>
      <c r="NVN1271" s="69"/>
      <c r="NVO1271" s="69"/>
      <c r="NVP1271" s="107"/>
      <c r="NVQ1271" s="2"/>
      <c r="NVR1271" s="15"/>
      <c r="NVS1271" s="15"/>
      <c r="NVT1271" s="80"/>
      <c r="NVU1271" s="52"/>
      <c r="NVV1271" s="69"/>
      <c r="NVW1271" s="69"/>
      <c r="NVX1271" s="69"/>
      <c r="NVY1271" s="107"/>
      <c r="NVZ1271" s="2"/>
      <c r="NWA1271" s="15"/>
      <c r="NWB1271" s="15"/>
      <c r="NWC1271" s="80"/>
      <c r="NWD1271" s="52"/>
      <c r="NWE1271" s="69"/>
      <c r="NWF1271" s="69"/>
      <c r="NWG1271" s="69"/>
      <c r="NWH1271" s="107"/>
      <c r="NWI1271" s="2"/>
      <c r="NWJ1271" s="15"/>
      <c r="NWK1271" s="15"/>
      <c r="NWL1271" s="80"/>
      <c r="NWM1271" s="52"/>
      <c r="NWN1271" s="69"/>
      <c r="NWO1271" s="69"/>
      <c r="NWP1271" s="69"/>
      <c r="NWQ1271" s="107"/>
      <c r="NWR1271" s="2"/>
      <c r="NWS1271" s="15"/>
      <c r="NWT1271" s="15"/>
      <c r="NWU1271" s="80"/>
      <c r="NWV1271" s="52"/>
      <c r="NWW1271" s="69"/>
      <c r="NWX1271" s="69"/>
      <c r="NWY1271" s="69"/>
      <c r="NWZ1271" s="107"/>
      <c r="NXA1271" s="2"/>
      <c r="NXB1271" s="15"/>
      <c r="NXC1271" s="15"/>
      <c r="NXD1271" s="80"/>
      <c r="NXE1271" s="52"/>
      <c r="NXF1271" s="69"/>
      <c r="NXG1271" s="69"/>
      <c r="NXH1271" s="69"/>
      <c r="NXI1271" s="107"/>
      <c r="NXJ1271" s="2"/>
      <c r="NXK1271" s="15"/>
      <c r="NXL1271" s="15"/>
      <c r="NXM1271" s="80"/>
      <c r="NXN1271" s="52"/>
      <c r="NXO1271" s="69"/>
      <c r="NXP1271" s="69"/>
      <c r="NXQ1271" s="69"/>
      <c r="NXR1271" s="107"/>
      <c r="NXS1271" s="2"/>
      <c r="NXT1271" s="15"/>
      <c r="NXU1271" s="15"/>
      <c r="NXV1271" s="80"/>
      <c r="NXW1271" s="52"/>
      <c r="NXX1271" s="69"/>
      <c r="NXY1271" s="69"/>
      <c r="NXZ1271" s="69"/>
      <c r="NYA1271" s="107"/>
      <c r="NYB1271" s="2"/>
      <c r="NYC1271" s="15"/>
      <c r="NYD1271" s="15"/>
      <c r="NYE1271" s="80"/>
      <c r="NYF1271" s="52"/>
      <c r="NYG1271" s="69"/>
      <c r="NYH1271" s="69"/>
      <c r="NYI1271" s="69"/>
      <c r="NYJ1271" s="107"/>
      <c r="NYK1271" s="2"/>
      <c r="NYL1271" s="15"/>
      <c r="NYM1271" s="15"/>
      <c r="NYN1271" s="80"/>
      <c r="NYO1271" s="52"/>
      <c r="NYP1271" s="69"/>
      <c r="NYQ1271" s="69"/>
      <c r="NYR1271" s="69"/>
      <c r="NYS1271" s="107"/>
      <c r="NYT1271" s="2"/>
      <c r="NYU1271" s="15"/>
      <c r="NYV1271" s="15"/>
      <c r="NYW1271" s="80"/>
      <c r="NYX1271" s="52"/>
      <c r="NYY1271" s="69"/>
      <c r="NYZ1271" s="69"/>
      <c r="NZA1271" s="69"/>
      <c r="NZB1271" s="107"/>
      <c r="NZC1271" s="2"/>
      <c r="NZD1271" s="15"/>
      <c r="NZE1271" s="15"/>
      <c r="NZF1271" s="80"/>
      <c r="NZG1271" s="52"/>
      <c r="NZH1271" s="69"/>
      <c r="NZI1271" s="69"/>
      <c r="NZJ1271" s="69"/>
      <c r="NZK1271" s="107"/>
      <c r="NZL1271" s="2"/>
      <c r="NZM1271" s="15"/>
      <c r="NZN1271" s="15"/>
      <c r="NZO1271" s="80"/>
      <c r="NZP1271" s="52"/>
      <c r="NZQ1271" s="69"/>
      <c r="NZR1271" s="69"/>
      <c r="NZS1271" s="69"/>
      <c r="NZT1271" s="107"/>
      <c r="NZU1271" s="2"/>
      <c r="NZV1271" s="15"/>
      <c r="NZW1271" s="15"/>
      <c r="NZX1271" s="80"/>
      <c r="NZY1271" s="52"/>
      <c r="NZZ1271" s="69"/>
      <c r="OAA1271" s="69"/>
      <c r="OAB1271" s="69"/>
      <c r="OAC1271" s="107"/>
      <c r="OAD1271" s="2"/>
      <c r="OAE1271" s="15"/>
      <c r="OAF1271" s="15"/>
      <c r="OAG1271" s="80"/>
      <c r="OAH1271" s="52"/>
      <c r="OAI1271" s="69"/>
      <c r="OAJ1271" s="69"/>
      <c r="OAK1271" s="69"/>
      <c r="OAL1271" s="107"/>
      <c r="OAM1271" s="2"/>
      <c r="OAN1271" s="15"/>
      <c r="OAO1271" s="15"/>
      <c r="OAP1271" s="80"/>
      <c r="OAQ1271" s="52"/>
      <c r="OAR1271" s="69"/>
      <c r="OAS1271" s="69"/>
      <c r="OAT1271" s="69"/>
      <c r="OAU1271" s="107"/>
      <c r="OAV1271" s="2"/>
      <c r="OAW1271" s="15"/>
      <c r="OAX1271" s="15"/>
      <c r="OAY1271" s="80"/>
      <c r="OAZ1271" s="52"/>
      <c r="OBA1271" s="69"/>
      <c r="OBB1271" s="69"/>
      <c r="OBC1271" s="69"/>
      <c r="OBD1271" s="107"/>
      <c r="OBE1271" s="2"/>
      <c r="OBF1271" s="15"/>
      <c r="OBG1271" s="15"/>
      <c r="OBH1271" s="80"/>
      <c r="OBI1271" s="52"/>
      <c r="OBJ1271" s="69"/>
      <c r="OBK1271" s="69"/>
      <c r="OBL1271" s="69"/>
      <c r="OBM1271" s="107"/>
      <c r="OBN1271" s="2"/>
      <c r="OBO1271" s="15"/>
      <c r="OBP1271" s="15"/>
      <c r="OBQ1271" s="80"/>
      <c r="OBR1271" s="52"/>
      <c r="OBS1271" s="69"/>
      <c r="OBT1271" s="69"/>
      <c r="OBU1271" s="69"/>
      <c r="OBV1271" s="107"/>
      <c r="OBW1271" s="2"/>
      <c r="OBX1271" s="15"/>
      <c r="OBY1271" s="15"/>
      <c r="OBZ1271" s="80"/>
      <c r="OCA1271" s="52"/>
      <c r="OCB1271" s="69"/>
      <c r="OCC1271" s="69"/>
      <c r="OCD1271" s="69"/>
      <c r="OCE1271" s="107"/>
      <c r="OCF1271" s="2"/>
      <c r="OCG1271" s="15"/>
      <c r="OCH1271" s="15"/>
      <c r="OCI1271" s="80"/>
      <c r="OCJ1271" s="52"/>
      <c r="OCK1271" s="69"/>
      <c r="OCL1271" s="69"/>
      <c r="OCM1271" s="69"/>
      <c r="OCN1271" s="107"/>
      <c r="OCO1271" s="2"/>
      <c r="OCP1271" s="15"/>
      <c r="OCQ1271" s="15"/>
      <c r="OCR1271" s="80"/>
      <c r="OCS1271" s="52"/>
      <c r="OCT1271" s="69"/>
      <c r="OCU1271" s="69"/>
      <c r="OCV1271" s="69"/>
      <c r="OCW1271" s="107"/>
      <c r="OCX1271" s="2"/>
      <c r="OCY1271" s="15"/>
      <c r="OCZ1271" s="15"/>
      <c r="ODA1271" s="80"/>
      <c r="ODB1271" s="52"/>
      <c r="ODC1271" s="69"/>
      <c r="ODD1271" s="69"/>
      <c r="ODE1271" s="69"/>
      <c r="ODF1271" s="107"/>
      <c r="ODG1271" s="2"/>
      <c r="ODH1271" s="15"/>
      <c r="ODI1271" s="15"/>
      <c r="ODJ1271" s="80"/>
      <c r="ODK1271" s="52"/>
      <c r="ODL1271" s="69"/>
      <c r="ODM1271" s="69"/>
      <c r="ODN1271" s="69"/>
      <c r="ODO1271" s="107"/>
      <c r="ODP1271" s="2"/>
      <c r="ODQ1271" s="15"/>
      <c r="ODR1271" s="15"/>
      <c r="ODS1271" s="80"/>
      <c r="ODT1271" s="52"/>
      <c r="ODU1271" s="69"/>
      <c r="ODV1271" s="69"/>
      <c r="ODW1271" s="69"/>
      <c r="ODX1271" s="107"/>
      <c r="ODY1271" s="2"/>
      <c r="ODZ1271" s="15"/>
      <c r="OEA1271" s="15"/>
      <c r="OEB1271" s="80"/>
      <c r="OEC1271" s="52"/>
      <c r="OED1271" s="69"/>
      <c r="OEE1271" s="69"/>
      <c r="OEF1271" s="69"/>
      <c r="OEG1271" s="107"/>
      <c r="OEH1271" s="2"/>
      <c r="OEI1271" s="15"/>
      <c r="OEJ1271" s="15"/>
      <c r="OEK1271" s="80"/>
      <c r="OEL1271" s="52"/>
      <c r="OEM1271" s="69"/>
      <c r="OEN1271" s="69"/>
      <c r="OEO1271" s="69"/>
      <c r="OEP1271" s="107"/>
      <c r="OEQ1271" s="2"/>
      <c r="OER1271" s="15"/>
      <c r="OES1271" s="15"/>
      <c r="OET1271" s="80"/>
      <c r="OEU1271" s="52"/>
      <c r="OEV1271" s="69"/>
      <c r="OEW1271" s="69"/>
      <c r="OEX1271" s="69"/>
      <c r="OEY1271" s="107"/>
      <c r="OEZ1271" s="2"/>
      <c r="OFA1271" s="15"/>
      <c r="OFB1271" s="15"/>
      <c r="OFC1271" s="80"/>
      <c r="OFD1271" s="52"/>
      <c r="OFE1271" s="69"/>
      <c r="OFF1271" s="69"/>
      <c r="OFG1271" s="69"/>
      <c r="OFH1271" s="107"/>
      <c r="OFI1271" s="2"/>
      <c r="OFJ1271" s="15"/>
      <c r="OFK1271" s="15"/>
      <c r="OFL1271" s="80"/>
      <c r="OFM1271" s="52"/>
      <c r="OFN1271" s="69"/>
      <c r="OFO1271" s="69"/>
      <c r="OFP1271" s="69"/>
      <c r="OFQ1271" s="107"/>
      <c r="OFR1271" s="2"/>
      <c r="OFS1271" s="15"/>
      <c r="OFT1271" s="15"/>
      <c r="OFU1271" s="80"/>
      <c r="OFV1271" s="52"/>
      <c r="OFW1271" s="69"/>
      <c r="OFX1271" s="69"/>
      <c r="OFY1271" s="69"/>
      <c r="OFZ1271" s="107"/>
      <c r="OGA1271" s="2"/>
      <c r="OGB1271" s="15"/>
      <c r="OGC1271" s="15"/>
      <c r="OGD1271" s="80"/>
      <c r="OGE1271" s="52"/>
      <c r="OGF1271" s="69"/>
      <c r="OGG1271" s="69"/>
      <c r="OGH1271" s="69"/>
      <c r="OGI1271" s="107"/>
      <c r="OGJ1271" s="2"/>
      <c r="OGK1271" s="15"/>
      <c r="OGL1271" s="15"/>
      <c r="OGM1271" s="80"/>
      <c r="OGN1271" s="52"/>
      <c r="OGO1271" s="69"/>
      <c r="OGP1271" s="69"/>
      <c r="OGQ1271" s="69"/>
      <c r="OGR1271" s="107"/>
      <c r="OGS1271" s="2"/>
      <c r="OGT1271" s="15"/>
      <c r="OGU1271" s="15"/>
      <c r="OGV1271" s="80"/>
      <c r="OGW1271" s="52"/>
      <c r="OGX1271" s="69"/>
      <c r="OGY1271" s="69"/>
      <c r="OGZ1271" s="69"/>
      <c r="OHA1271" s="107"/>
      <c r="OHB1271" s="2"/>
      <c r="OHC1271" s="15"/>
      <c r="OHD1271" s="15"/>
      <c r="OHE1271" s="80"/>
      <c r="OHF1271" s="52"/>
      <c r="OHG1271" s="69"/>
      <c r="OHH1271" s="69"/>
      <c r="OHI1271" s="69"/>
      <c r="OHJ1271" s="107"/>
      <c r="OHK1271" s="2"/>
      <c r="OHL1271" s="15"/>
      <c r="OHM1271" s="15"/>
      <c r="OHN1271" s="80"/>
      <c r="OHO1271" s="52"/>
      <c r="OHP1271" s="69"/>
      <c r="OHQ1271" s="69"/>
      <c r="OHR1271" s="69"/>
      <c r="OHS1271" s="107"/>
      <c r="OHT1271" s="2"/>
      <c r="OHU1271" s="15"/>
      <c r="OHV1271" s="15"/>
      <c r="OHW1271" s="80"/>
      <c r="OHX1271" s="52"/>
      <c r="OHY1271" s="69"/>
      <c r="OHZ1271" s="69"/>
      <c r="OIA1271" s="69"/>
      <c r="OIB1271" s="107"/>
      <c r="OIC1271" s="2"/>
      <c r="OID1271" s="15"/>
      <c r="OIE1271" s="15"/>
      <c r="OIF1271" s="80"/>
      <c r="OIG1271" s="52"/>
      <c r="OIH1271" s="69"/>
      <c r="OII1271" s="69"/>
      <c r="OIJ1271" s="69"/>
      <c r="OIK1271" s="107"/>
      <c r="OIL1271" s="2"/>
      <c r="OIM1271" s="15"/>
      <c r="OIN1271" s="15"/>
      <c r="OIO1271" s="80"/>
      <c r="OIP1271" s="52"/>
      <c r="OIQ1271" s="69"/>
      <c r="OIR1271" s="69"/>
      <c r="OIS1271" s="69"/>
      <c r="OIT1271" s="107"/>
      <c r="OIU1271" s="2"/>
      <c r="OIV1271" s="15"/>
      <c r="OIW1271" s="15"/>
      <c r="OIX1271" s="80"/>
      <c r="OIY1271" s="52"/>
      <c r="OIZ1271" s="69"/>
      <c r="OJA1271" s="69"/>
      <c r="OJB1271" s="69"/>
      <c r="OJC1271" s="107"/>
      <c r="OJD1271" s="2"/>
      <c r="OJE1271" s="15"/>
      <c r="OJF1271" s="15"/>
      <c r="OJG1271" s="80"/>
      <c r="OJH1271" s="52"/>
      <c r="OJI1271" s="69"/>
      <c r="OJJ1271" s="69"/>
      <c r="OJK1271" s="69"/>
      <c r="OJL1271" s="107"/>
      <c r="OJM1271" s="2"/>
      <c r="OJN1271" s="15"/>
      <c r="OJO1271" s="15"/>
      <c r="OJP1271" s="80"/>
      <c r="OJQ1271" s="52"/>
      <c r="OJR1271" s="69"/>
      <c r="OJS1271" s="69"/>
      <c r="OJT1271" s="69"/>
      <c r="OJU1271" s="107"/>
      <c r="OJV1271" s="2"/>
      <c r="OJW1271" s="15"/>
      <c r="OJX1271" s="15"/>
      <c r="OJY1271" s="80"/>
      <c r="OJZ1271" s="52"/>
      <c r="OKA1271" s="69"/>
      <c r="OKB1271" s="69"/>
      <c r="OKC1271" s="69"/>
      <c r="OKD1271" s="107"/>
      <c r="OKE1271" s="2"/>
      <c r="OKF1271" s="15"/>
      <c r="OKG1271" s="15"/>
      <c r="OKH1271" s="80"/>
      <c r="OKI1271" s="52"/>
      <c r="OKJ1271" s="69"/>
      <c r="OKK1271" s="69"/>
      <c r="OKL1271" s="69"/>
      <c r="OKM1271" s="107"/>
      <c r="OKN1271" s="2"/>
      <c r="OKO1271" s="15"/>
      <c r="OKP1271" s="15"/>
      <c r="OKQ1271" s="80"/>
      <c r="OKR1271" s="52"/>
      <c r="OKS1271" s="69"/>
      <c r="OKT1271" s="69"/>
      <c r="OKU1271" s="69"/>
      <c r="OKV1271" s="107"/>
      <c r="OKW1271" s="2"/>
      <c r="OKX1271" s="15"/>
      <c r="OKY1271" s="15"/>
      <c r="OKZ1271" s="80"/>
      <c r="OLA1271" s="52"/>
      <c r="OLB1271" s="69"/>
      <c r="OLC1271" s="69"/>
      <c r="OLD1271" s="69"/>
      <c r="OLE1271" s="107"/>
      <c r="OLF1271" s="2"/>
      <c r="OLG1271" s="15"/>
      <c r="OLH1271" s="15"/>
      <c r="OLI1271" s="80"/>
      <c r="OLJ1271" s="52"/>
      <c r="OLK1271" s="69"/>
      <c r="OLL1271" s="69"/>
      <c r="OLM1271" s="69"/>
      <c r="OLN1271" s="107"/>
      <c r="OLO1271" s="2"/>
      <c r="OLP1271" s="15"/>
      <c r="OLQ1271" s="15"/>
      <c r="OLR1271" s="80"/>
      <c r="OLS1271" s="52"/>
      <c r="OLT1271" s="69"/>
      <c r="OLU1271" s="69"/>
      <c r="OLV1271" s="69"/>
      <c r="OLW1271" s="107"/>
      <c r="OLX1271" s="2"/>
      <c r="OLY1271" s="15"/>
      <c r="OLZ1271" s="15"/>
      <c r="OMA1271" s="80"/>
      <c r="OMB1271" s="52"/>
      <c r="OMC1271" s="69"/>
      <c r="OMD1271" s="69"/>
      <c r="OME1271" s="69"/>
      <c r="OMF1271" s="107"/>
      <c r="OMG1271" s="2"/>
      <c r="OMH1271" s="15"/>
      <c r="OMI1271" s="15"/>
      <c r="OMJ1271" s="80"/>
      <c r="OMK1271" s="52"/>
      <c r="OML1271" s="69"/>
      <c r="OMM1271" s="69"/>
      <c r="OMN1271" s="69"/>
      <c r="OMO1271" s="107"/>
      <c r="OMP1271" s="2"/>
      <c r="OMQ1271" s="15"/>
      <c r="OMR1271" s="15"/>
      <c r="OMS1271" s="80"/>
      <c r="OMT1271" s="52"/>
      <c r="OMU1271" s="69"/>
      <c r="OMV1271" s="69"/>
      <c r="OMW1271" s="69"/>
      <c r="OMX1271" s="107"/>
      <c r="OMY1271" s="2"/>
      <c r="OMZ1271" s="15"/>
      <c r="ONA1271" s="15"/>
      <c r="ONB1271" s="80"/>
      <c r="ONC1271" s="52"/>
      <c r="OND1271" s="69"/>
      <c r="ONE1271" s="69"/>
      <c r="ONF1271" s="69"/>
      <c r="ONG1271" s="107"/>
      <c r="ONH1271" s="2"/>
      <c r="ONI1271" s="15"/>
      <c r="ONJ1271" s="15"/>
      <c r="ONK1271" s="80"/>
      <c r="ONL1271" s="52"/>
      <c r="ONM1271" s="69"/>
      <c r="ONN1271" s="69"/>
      <c r="ONO1271" s="69"/>
      <c r="ONP1271" s="107"/>
      <c r="ONQ1271" s="2"/>
      <c r="ONR1271" s="15"/>
      <c r="ONS1271" s="15"/>
      <c r="ONT1271" s="80"/>
      <c r="ONU1271" s="52"/>
      <c r="ONV1271" s="69"/>
      <c r="ONW1271" s="69"/>
      <c r="ONX1271" s="69"/>
      <c r="ONY1271" s="107"/>
      <c r="ONZ1271" s="2"/>
      <c r="OOA1271" s="15"/>
      <c r="OOB1271" s="15"/>
      <c r="OOC1271" s="80"/>
      <c r="OOD1271" s="52"/>
      <c r="OOE1271" s="69"/>
      <c r="OOF1271" s="69"/>
      <c r="OOG1271" s="69"/>
      <c r="OOH1271" s="107"/>
      <c r="OOI1271" s="2"/>
      <c r="OOJ1271" s="15"/>
      <c r="OOK1271" s="15"/>
      <c r="OOL1271" s="80"/>
      <c r="OOM1271" s="52"/>
      <c r="OON1271" s="69"/>
      <c r="OOO1271" s="69"/>
      <c r="OOP1271" s="69"/>
      <c r="OOQ1271" s="107"/>
      <c r="OOR1271" s="2"/>
      <c r="OOS1271" s="15"/>
      <c r="OOT1271" s="15"/>
      <c r="OOU1271" s="80"/>
      <c r="OOV1271" s="52"/>
      <c r="OOW1271" s="69"/>
      <c r="OOX1271" s="69"/>
      <c r="OOY1271" s="69"/>
      <c r="OOZ1271" s="107"/>
      <c r="OPA1271" s="2"/>
      <c r="OPB1271" s="15"/>
      <c r="OPC1271" s="15"/>
      <c r="OPD1271" s="80"/>
      <c r="OPE1271" s="52"/>
      <c r="OPF1271" s="69"/>
      <c r="OPG1271" s="69"/>
      <c r="OPH1271" s="69"/>
      <c r="OPI1271" s="107"/>
      <c r="OPJ1271" s="2"/>
      <c r="OPK1271" s="15"/>
      <c r="OPL1271" s="15"/>
      <c r="OPM1271" s="80"/>
      <c r="OPN1271" s="52"/>
      <c r="OPO1271" s="69"/>
      <c r="OPP1271" s="69"/>
      <c r="OPQ1271" s="69"/>
      <c r="OPR1271" s="107"/>
      <c r="OPS1271" s="2"/>
      <c r="OPT1271" s="15"/>
      <c r="OPU1271" s="15"/>
      <c r="OPV1271" s="80"/>
      <c r="OPW1271" s="52"/>
      <c r="OPX1271" s="69"/>
      <c r="OPY1271" s="69"/>
      <c r="OPZ1271" s="69"/>
      <c r="OQA1271" s="107"/>
      <c r="OQB1271" s="2"/>
      <c r="OQC1271" s="15"/>
      <c r="OQD1271" s="15"/>
      <c r="OQE1271" s="80"/>
      <c r="OQF1271" s="52"/>
      <c r="OQG1271" s="69"/>
      <c r="OQH1271" s="69"/>
      <c r="OQI1271" s="69"/>
      <c r="OQJ1271" s="107"/>
      <c r="OQK1271" s="2"/>
      <c r="OQL1271" s="15"/>
      <c r="OQM1271" s="15"/>
      <c r="OQN1271" s="80"/>
      <c r="OQO1271" s="52"/>
      <c r="OQP1271" s="69"/>
      <c r="OQQ1271" s="69"/>
      <c r="OQR1271" s="69"/>
      <c r="OQS1271" s="107"/>
      <c r="OQT1271" s="2"/>
      <c r="OQU1271" s="15"/>
      <c r="OQV1271" s="15"/>
      <c r="OQW1271" s="80"/>
      <c r="OQX1271" s="52"/>
      <c r="OQY1271" s="69"/>
      <c r="OQZ1271" s="69"/>
      <c r="ORA1271" s="69"/>
      <c r="ORB1271" s="107"/>
      <c r="ORC1271" s="2"/>
      <c r="ORD1271" s="15"/>
      <c r="ORE1271" s="15"/>
      <c r="ORF1271" s="80"/>
      <c r="ORG1271" s="52"/>
      <c r="ORH1271" s="69"/>
      <c r="ORI1271" s="69"/>
      <c r="ORJ1271" s="69"/>
      <c r="ORK1271" s="107"/>
      <c r="ORL1271" s="2"/>
      <c r="ORM1271" s="15"/>
      <c r="ORN1271" s="15"/>
      <c r="ORO1271" s="80"/>
      <c r="ORP1271" s="52"/>
      <c r="ORQ1271" s="69"/>
      <c r="ORR1271" s="69"/>
      <c r="ORS1271" s="69"/>
      <c r="ORT1271" s="107"/>
      <c r="ORU1271" s="2"/>
      <c r="ORV1271" s="15"/>
      <c r="ORW1271" s="15"/>
      <c r="ORX1271" s="80"/>
      <c r="ORY1271" s="52"/>
      <c r="ORZ1271" s="69"/>
      <c r="OSA1271" s="69"/>
      <c r="OSB1271" s="69"/>
      <c r="OSC1271" s="107"/>
      <c r="OSD1271" s="2"/>
      <c r="OSE1271" s="15"/>
      <c r="OSF1271" s="15"/>
      <c r="OSG1271" s="80"/>
      <c r="OSH1271" s="52"/>
      <c r="OSI1271" s="69"/>
      <c r="OSJ1271" s="69"/>
      <c r="OSK1271" s="69"/>
      <c r="OSL1271" s="107"/>
      <c r="OSM1271" s="2"/>
      <c r="OSN1271" s="15"/>
      <c r="OSO1271" s="15"/>
      <c r="OSP1271" s="80"/>
      <c r="OSQ1271" s="52"/>
      <c r="OSR1271" s="69"/>
      <c r="OSS1271" s="69"/>
      <c r="OST1271" s="69"/>
      <c r="OSU1271" s="107"/>
      <c r="OSV1271" s="2"/>
      <c r="OSW1271" s="15"/>
      <c r="OSX1271" s="15"/>
      <c r="OSY1271" s="80"/>
      <c r="OSZ1271" s="52"/>
      <c r="OTA1271" s="69"/>
      <c r="OTB1271" s="69"/>
      <c r="OTC1271" s="69"/>
      <c r="OTD1271" s="107"/>
      <c r="OTE1271" s="2"/>
      <c r="OTF1271" s="15"/>
      <c r="OTG1271" s="15"/>
      <c r="OTH1271" s="80"/>
      <c r="OTI1271" s="52"/>
      <c r="OTJ1271" s="69"/>
      <c r="OTK1271" s="69"/>
      <c r="OTL1271" s="69"/>
      <c r="OTM1271" s="107"/>
      <c r="OTN1271" s="2"/>
      <c r="OTO1271" s="15"/>
      <c r="OTP1271" s="15"/>
      <c r="OTQ1271" s="80"/>
      <c r="OTR1271" s="52"/>
      <c r="OTS1271" s="69"/>
      <c r="OTT1271" s="69"/>
      <c r="OTU1271" s="69"/>
      <c r="OTV1271" s="107"/>
      <c r="OTW1271" s="2"/>
      <c r="OTX1271" s="15"/>
      <c r="OTY1271" s="15"/>
      <c r="OTZ1271" s="80"/>
      <c r="OUA1271" s="52"/>
      <c r="OUB1271" s="69"/>
      <c r="OUC1271" s="69"/>
      <c r="OUD1271" s="69"/>
      <c r="OUE1271" s="107"/>
      <c r="OUF1271" s="2"/>
      <c r="OUG1271" s="15"/>
      <c r="OUH1271" s="15"/>
      <c r="OUI1271" s="80"/>
      <c r="OUJ1271" s="52"/>
      <c r="OUK1271" s="69"/>
      <c r="OUL1271" s="69"/>
      <c r="OUM1271" s="69"/>
      <c r="OUN1271" s="107"/>
      <c r="OUO1271" s="2"/>
      <c r="OUP1271" s="15"/>
      <c r="OUQ1271" s="15"/>
      <c r="OUR1271" s="80"/>
      <c r="OUS1271" s="52"/>
      <c r="OUT1271" s="69"/>
      <c r="OUU1271" s="69"/>
      <c r="OUV1271" s="69"/>
      <c r="OUW1271" s="107"/>
      <c r="OUX1271" s="2"/>
      <c r="OUY1271" s="15"/>
      <c r="OUZ1271" s="15"/>
      <c r="OVA1271" s="80"/>
      <c r="OVB1271" s="52"/>
      <c r="OVC1271" s="69"/>
      <c r="OVD1271" s="69"/>
      <c r="OVE1271" s="69"/>
      <c r="OVF1271" s="107"/>
      <c r="OVG1271" s="2"/>
      <c r="OVH1271" s="15"/>
      <c r="OVI1271" s="15"/>
      <c r="OVJ1271" s="80"/>
      <c r="OVK1271" s="52"/>
      <c r="OVL1271" s="69"/>
      <c r="OVM1271" s="69"/>
      <c r="OVN1271" s="69"/>
      <c r="OVO1271" s="107"/>
      <c r="OVP1271" s="2"/>
      <c r="OVQ1271" s="15"/>
      <c r="OVR1271" s="15"/>
      <c r="OVS1271" s="80"/>
      <c r="OVT1271" s="52"/>
      <c r="OVU1271" s="69"/>
      <c r="OVV1271" s="69"/>
      <c r="OVW1271" s="69"/>
      <c r="OVX1271" s="107"/>
      <c r="OVY1271" s="2"/>
      <c r="OVZ1271" s="15"/>
      <c r="OWA1271" s="15"/>
      <c r="OWB1271" s="80"/>
      <c r="OWC1271" s="52"/>
      <c r="OWD1271" s="69"/>
      <c r="OWE1271" s="69"/>
      <c r="OWF1271" s="69"/>
      <c r="OWG1271" s="107"/>
      <c r="OWH1271" s="2"/>
      <c r="OWI1271" s="15"/>
      <c r="OWJ1271" s="15"/>
      <c r="OWK1271" s="80"/>
      <c r="OWL1271" s="52"/>
      <c r="OWM1271" s="69"/>
      <c r="OWN1271" s="69"/>
      <c r="OWO1271" s="69"/>
      <c r="OWP1271" s="107"/>
      <c r="OWQ1271" s="2"/>
      <c r="OWR1271" s="15"/>
      <c r="OWS1271" s="15"/>
      <c r="OWT1271" s="80"/>
      <c r="OWU1271" s="52"/>
      <c r="OWV1271" s="69"/>
      <c r="OWW1271" s="69"/>
      <c r="OWX1271" s="69"/>
      <c r="OWY1271" s="107"/>
      <c r="OWZ1271" s="2"/>
      <c r="OXA1271" s="15"/>
      <c r="OXB1271" s="15"/>
      <c r="OXC1271" s="80"/>
      <c r="OXD1271" s="52"/>
      <c r="OXE1271" s="69"/>
      <c r="OXF1271" s="69"/>
      <c r="OXG1271" s="69"/>
      <c r="OXH1271" s="107"/>
      <c r="OXI1271" s="2"/>
      <c r="OXJ1271" s="15"/>
      <c r="OXK1271" s="15"/>
      <c r="OXL1271" s="80"/>
      <c r="OXM1271" s="52"/>
      <c r="OXN1271" s="69"/>
      <c r="OXO1271" s="69"/>
      <c r="OXP1271" s="69"/>
      <c r="OXQ1271" s="107"/>
      <c r="OXR1271" s="2"/>
      <c r="OXS1271" s="15"/>
      <c r="OXT1271" s="15"/>
      <c r="OXU1271" s="80"/>
      <c r="OXV1271" s="52"/>
      <c r="OXW1271" s="69"/>
      <c r="OXX1271" s="69"/>
      <c r="OXY1271" s="69"/>
      <c r="OXZ1271" s="107"/>
      <c r="OYA1271" s="2"/>
      <c r="OYB1271" s="15"/>
      <c r="OYC1271" s="15"/>
      <c r="OYD1271" s="80"/>
      <c r="OYE1271" s="52"/>
      <c r="OYF1271" s="69"/>
      <c r="OYG1271" s="69"/>
      <c r="OYH1271" s="69"/>
      <c r="OYI1271" s="107"/>
      <c r="OYJ1271" s="2"/>
      <c r="OYK1271" s="15"/>
      <c r="OYL1271" s="15"/>
      <c r="OYM1271" s="80"/>
      <c r="OYN1271" s="52"/>
      <c r="OYO1271" s="69"/>
      <c r="OYP1271" s="69"/>
      <c r="OYQ1271" s="69"/>
      <c r="OYR1271" s="107"/>
      <c r="OYS1271" s="2"/>
      <c r="OYT1271" s="15"/>
      <c r="OYU1271" s="15"/>
      <c r="OYV1271" s="80"/>
      <c r="OYW1271" s="52"/>
      <c r="OYX1271" s="69"/>
      <c r="OYY1271" s="69"/>
      <c r="OYZ1271" s="69"/>
      <c r="OZA1271" s="107"/>
      <c r="OZB1271" s="2"/>
      <c r="OZC1271" s="15"/>
      <c r="OZD1271" s="15"/>
      <c r="OZE1271" s="80"/>
      <c r="OZF1271" s="52"/>
      <c r="OZG1271" s="69"/>
      <c r="OZH1271" s="69"/>
      <c r="OZI1271" s="69"/>
      <c r="OZJ1271" s="107"/>
      <c r="OZK1271" s="2"/>
      <c r="OZL1271" s="15"/>
      <c r="OZM1271" s="15"/>
      <c r="OZN1271" s="80"/>
      <c r="OZO1271" s="52"/>
      <c r="OZP1271" s="69"/>
      <c r="OZQ1271" s="69"/>
      <c r="OZR1271" s="69"/>
      <c r="OZS1271" s="107"/>
      <c r="OZT1271" s="2"/>
      <c r="OZU1271" s="15"/>
      <c r="OZV1271" s="15"/>
      <c r="OZW1271" s="80"/>
      <c r="OZX1271" s="52"/>
      <c r="OZY1271" s="69"/>
      <c r="OZZ1271" s="69"/>
      <c r="PAA1271" s="69"/>
      <c r="PAB1271" s="107"/>
      <c r="PAC1271" s="2"/>
      <c r="PAD1271" s="15"/>
      <c r="PAE1271" s="15"/>
      <c r="PAF1271" s="80"/>
      <c r="PAG1271" s="52"/>
      <c r="PAH1271" s="69"/>
      <c r="PAI1271" s="69"/>
      <c r="PAJ1271" s="69"/>
      <c r="PAK1271" s="107"/>
      <c r="PAL1271" s="2"/>
      <c r="PAM1271" s="15"/>
      <c r="PAN1271" s="15"/>
      <c r="PAO1271" s="80"/>
      <c r="PAP1271" s="52"/>
      <c r="PAQ1271" s="69"/>
      <c r="PAR1271" s="69"/>
      <c r="PAS1271" s="69"/>
      <c r="PAT1271" s="107"/>
      <c r="PAU1271" s="2"/>
      <c r="PAV1271" s="15"/>
      <c r="PAW1271" s="15"/>
      <c r="PAX1271" s="80"/>
      <c r="PAY1271" s="52"/>
      <c r="PAZ1271" s="69"/>
      <c r="PBA1271" s="69"/>
      <c r="PBB1271" s="69"/>
      <c r="PBC1271" s="107"/>
      <c r="PBD1271" s="2"/>
      <c r="PBE1271" s="15"/>
      <c r="PBF1271" s="15"/>
      <c r="PBG1271" s="80"/>
      <c r="PBH1271" s="52"/>
      <c r="PBI1271" s="69"/>
      <c r="PBJ1271" s="69"/>
      <c r="PBK1271" s="69"/>
      <c r="PBL1271" s="107"/>
      <c r="PBM1271" s="2"/>
      <c r="PBN1271" s="15"/>
      <c r="PBO1271" s="15"/>
      <c r="PBP1271" s="80"/>
      <c r="PBQ1271" s="52"/>
      <c r="PBR1271" s="69"/>
      <c r="PBS1271" s="69"/>
      <c r="PBT1271" s="69"/>
      <c r="PBU1271" s="107"/>
      <c r="PBV1271" s="2"/>
      <c r="PBW1271" s="15"/>
      <c r="PBX1271" s="15"/>
      <c r="PBY1271" s="80"/>
      <c r="PBZ1271" s="52"/>
      <c r="PCA1271" s="69"/>
      <c r="PCB1271" s="69"/>
      <c r="PCC1271" s="69"/>
      <c r="PCD1271" s="107"/>
      <c r="PCE1271" s="2"/>
      <c r="PCF1271" s="15"/>
      <c r="PCG1271" s="15"/>
      <c r="PCH1271" s="80"/>
      <c r="PCI1271" s="52"/>
      <c r="PCJ1271" s="69"/>
      <c r="PCK1271" s="69"/>
      <c r="PCL1271" s="69"/>
      <c r="PCM1271" s="107"/>
      <c r="PCN1271" s="2"/>
      <c r="PCO1271" s="15"/>
      <c r="PCP1271" s="15"/>
      <c r="PCQ1271" s="80"/>
      <c r="PCR1271" s="52"/>
      <c r="PCS1271" s="69"/>
      <c r="PCT1271" s="69"/>
      <c r="PCU1271" s="69"/>
      <c r="PCV1271" s="107"/>
      <c r="PCW1271" s="2"/>
      <c r="PCX1271" s="15"/>
      <c r="PCY1271" s="15"/>
      <c r="PCZ1271" s="80"/>
      <c r="PDA1271" s="52"/>
      <c r="PDB1271" s="69"/>
      <c r="PDC1271" s="69"/>
      <c r="PDD1271" s="69"/>
      <c r="PDE1271" s="107"/>
      <c r="PDF1271" s="2"/>
      <c r="PDG1271" s="15"/>
      <c r="PDH1271" s="15"/>
      <c r="PDI1271" s="80"/>
      <c r="PDJ1271" s="52"/>
      <c r="PDK1271" s="69"/>
      <c r="PDL1271" s="69"/>
      <c r="PDM1271" s="69"/>
      <c r="PDN1271" s="107"/>
      <c r="PDO1271" s="2"/>
      <c r="PDP1271" s="15"/>
      <c r="PDQ1271" s="15"/>
      <c r="PDR1271" s="80"/>
      <c r="PDS1271" s="52"/>
      <c r="PDT1271" s="69"/>
      <c r="PDU1271" s="69"/>
      <c r="PDV1271" s="69"/>
      <c r="PDW1271" s="107"/>
      <c r="PDX1271" s="2"/>
      <c r="PDY1271" s="15"/>
      <c r="PDZ1271" s="15"/>
      <c r="PEA1271" s="80"/>
      <c r="PEB1271" s="52"/>
      <c r="PEC1271" s="69"/>
      <c r="PED1271" s="69"/>
      <c r="PEE1271" s="69"/>
      <c r="PEF1271" s="107"/>
      <c r="PEG1271" s="2"/>
      <c r="PEH1271" s="15"/>
      <c r="PEI1271" s="15"/>
      <c r="PEJ1271" s="80"/>
      <c r="PEK1271" s="52"/>
      <c r="PEL1271" s="69"/>
      <c r="PEM1271" s="69"/>
      <c r="PEN1271" s="69"/>
      <c r="PEO1271" s="107"/>
      <c r="PEP1271" s="2"/>
      <c r="PEQ1271" s="15"/>
      <c r="PER1271" s="15"/>
      <c r="PES1271" s="80"/>
      <c r="PET1271" s="52"/>
      <c r="PEU1271" s="69"/>
      <c r="PEV1271" s="69"/>
      <c r="PEW1271" s="69"/>
      <c r="PEX1271" s="107"/>
      <c r="PEY1271" s="2"/>
      <c r="PEZ1271" s="15"/>
      <c r="PFA1271" s="15"/>
      <c r="PFB1271" s="80"/>
      <c r="PFC1271" s="52"/>
      <c r="PFD1271" s="69"/>
      <c r="PFE1271" s="69"/>
      <c r="PFF1271" s="69"/>
      <c r="PFG1271" s="107"/>
      <c r="PFH1271" s="2"/>
      <c r="PFI1271" s="15"/>
      <c r="PFJ1271" s="15"/>
      <c r="PFK1271" s="80"/>
      <c r="PFL1271" s="52"/>
      <c r="PFM1271" s="69"/>
      <c r="PFN1271" s="69"/>
      <c r="PFO1271" s="69"/>
      <c r="PFP1271" s="107"/>
      <c r="PFQ1271" s="2"/>
      <c r="PFR1271" s="15"/>
      <c r="PFS1271" s="15"/>
      <c r="PFT1271" s="80"/>
      <c r="PFU1271" s="52"/>
      <c r="PFV1271" s="69"/>
      <c r="PFW1271" s="69"/>
      <c r="PFX1271" s="69"/>
      <c r="PFY1271" s="107"/>
      <c r="PFZ1271" s="2"/>
      <c r="PGA1271" s="15"/>
      <c r="PGB1271" s="15"/>
      <c r="PGC1271" s="80"/>
      <c r="PGD1271" s="52"/>
      <c r="PGE1271" s="69"/>
      <c r="PGF1271" s="69"/>
      <c r="PGG1271" s="69"/>
      <c r="PGH1271" s="107"/>
      <c r="PGI1271" s="2"/>
      <c r="PGJ1271" s="15"/>
      <c r="PGK1271" s="15"/>
      <c r="PGL1271" s="80"/>
      <c r="PGM1271" s="52"/>
      <c r="PGN1271" s="69"/>
      <c r="PGO1271" s="69"/>
      <c r="PGP1271" s="69"/>
      <c r="PGQ1271" s="107"/>
      <c r="PGR1271" s="2"/>
      <c r="PGS1271" s="15"/>
      <c r="PGT1271" s="15"/>
      <c r="PGU1271" s="80"/>
      <c r="PGV1271" s="52"/>
      <c r="PGW1271" s="69"/>
      <c r="PGX1271" s="69"/>
      <c r="PGY1271" s="69"/>
      <c r="PGZ1271" s="107"/>
      <c r="PHA1271" s="2"/>
      <c r="PHB1271" s="15"/>
      <c r="PHC1271" s="15"/>
      <c r="PHD1271" s="80"/>
      <c r="PHE1271" s="52"/>
      <c r="PHF1271" s="69"/>
      <c r="PHG1271" s="69"/>
      <c r="PHH1271" s="69"/>
      <c r="PHI1271" s="107"/>
      <c r="PHJ1271" s="2"/>
      <c r="PHK1271" s="15"/>
      <c r="PHL1271" s="15"/>
      <c r="PHM1271" s="80"/>
      <c r="PHN1271" s="52"/>
      <c r="PHO1271" s="69"/>
      <c r="PHP1271" s="69"/>
      <c r="PHQ1271" s="69"/>
      <c r="PHR1271" s="107"/>
      <c r="PHS1271" s="2"/>
      <c r="PHT1271" s="15"/>
      <c r="PHU1271" s="15"/>
      <c r="PHV1271" s="80"/>
      <c r="PHW1271" s="52"/>
      <c r="PHX1271" s="69"/>
      <c r="PHY1271" s="69"/>
      <c r="PHZ1271" s="69"/>
      <c r="PIA1271" s="107"/>
      <c r="PIB1271" s="2"/>
      <c r="PIC1271" s="15"/>
      <c r="PID1271" s="15"/>
      <c r="PIE1271" s="80"/>
      <c r="PIF1271" s="52"/>
      <c r="PIG1271" s="69"/>
      <c r="PIH1271" s="69"/>
      <c r="PII1271" s="69"/>
      <c r="PIJ1271" s="107"/>
      <c r="PIK1271" s="2"/>
      <c r="PIL1271" s="15"/>
      <c r="PIM1271" s="15"/>
      <c r="PIN1271" s="80"/>
      <c r="PIO1271" s="52"/>
      <c r="PIP1271" s="69"/>
      <c r="PIQ1271" s="69"/>
      <c r="PIR1271" s="69"/>
      <c r="PIS1271" s="107"/>
      <c r="PIT1271" s="2"/>
      <c r="PIU1271" s="15"/>
      <c r="PIV1271" s="15"/>
      <c r="PIW1271" s="80"/>
      <c r="PIX1271" s="52"/>
      <c r="PIY1271" s="69"/>
      <c r="PIZ1271" s="69"/>
      <c r="PJA1271" s="69"/>
      <c r="PJB1271" s="107"/>
      <c r="PJC1271" s="2"/>
      <c r="PJD1271" s="15"/>
      <c r="PJE1271" s="15"/>
      <c r="PJF1271" s="80"/>
      <c r="PJG1271" s="52"/>
      <c r="PJH1271" s="69"/>
      <c r="PJI1271" s="69"/>
      <c r="PJJ1271" s="69"/>
      <c r="PJK1271" s="107"/>
      <c r="PJL1271" s="2"/>
      <c r="PJM1271" s="15"/>
      <c r="PJN1271" s="15"/>
      <c r="PJO1271" s="80"/>
      <c r="PJP1271" s="52"/>
      <c r="PJQ1271" s="69"/>
      <c r="PJR1271" s="69"/>
      <c r="PJS1271" s="69"/>
      <c r="PJT1271" s="107"/>
      <c r="PJU1271" s="2"/>
      <c r="PJV1271" s="15"/>
      <c r="PJW1271" s="15"/>
      <c r="PJX1271" s="80"/>
      <c r="PJY1271" s="52"/>
      <c r="PJZ1271" s="69"/>
      <c r="PKA1271" s="69"/>
      <c r="PKB1271" s="69"/>
      <c r="PKC1271" s="107"/>
      <c r="PKD1271" s="2"/>
      <c r="PKE1271" s="15"/>
      <c r="PKF1271" s="15"/>
      <c r="PKG1271" s="80"/>
      <c r="PKH1271" s="52"/>
      <c r="PKI1271" s="69"/>
      <c r="PKJ1271" s="69"/>
      <c r="PKK1271" s="69"/>
      <c r="PKL1271" s="107"/>
      <c r="PKM1271" s="2"/>
      <c r="PKN1271" s="15"/>
      <c r="PKO1271" s="15"/>
      <c r="PKP1271" s="80"/>
      <c r="PKQ1271" s="52"/>
      <c r="PKR1271" s="69"/>
      <c r="PKS1271" s="69"/>
      <c r="PKT1271" s="69"/>
      <c r="PKU1271" s="107"/>
      <c r="PKV1271" s="2"/>
      <c r="PKW1271" s="15"/>
      <c r="PKX1271" s="15"/>
      <c r="PKY1271" s="80"/>
      <c r="PKZ1271" s="52"/>
      <c r="PLA1271" s="69"/>
      <c r="PLB1271" s="69"/>
      <c r="PLC1271" s="69"/>
      <c r="PLD1271" s="107"/>
      <c r="PLE1271" s="2"/>
      <c r="PLF1271" s="15"/>
      <c r="PLG1271" s="15"/>
      <c r="PLH1271" s="80"/>
      <c r="PLI1271" s="52"/>
      <c r="PLJ1271" s="69"/>
      <c r="PLK1271" s="69"/>
      <c r="PLL1271" s="69"/>
      <c r="PLM1271" s="107"/>
      <c r="PLN1271" s="2"/>
      <c r="PLO1271" s="15"/>
      <c r="PLP1271" s="15"/>
      <c r="PLQ1271" s="80"/>
      <c r="PLR1271" s="52"/>
      <c r="PLS1271" s="69"/>
      <c r="PLT1271" s="69"/>
      <c r="PLU1271" s="69"/>
      <c r="PLV1271" s="107"/>
      <c r="PLW1271" s="2"/>
      <c r="PLX1271" s="15"/>
      <c r="PLY1271" s="15"/>
      <c r="PLZ1271" s="80"/>
      <c r="PMA1271" s="52"/>
      <c r="PMB1271" s="69"/>
      <c r="PMC1271" s="69"/>
      <c r="PMD1271" s="69"/>
      <c r="PME1271" s="107"/>
      <c r="PMF1271" s="2"/>
      <c r="PMG1271" s="15"/>
      <c r="PMH1271" s="15"/>
      <c r="PMI1271" s="80"/>
      <c r="PMJ1271" s="52"/>
      <c r="PMK1271" s="69"/>
      <c r="PML1271" s="69"/>
      <c r="PMM1271" s="69"/>
      <c r="PMN1271" s="107"/>
      <c r="PMO1271" s="2"/>
      <c r="PMP1271" s="15"/>
      <c r="PMQ1271" s="15"/>
      <c r="PMR1271" s="80"/>
      <c r="PMS1271" s="52"/>
      <c r="PMT1271" s="69"/>
      <c r="PMU1271" s="69"/>
      <c r="PMV1271" s="69"/>
      <c r="PMW1271" s="107"/>
      <c r="PMX1271" s="2"/>
      <c r="PMY1271" s="15"/>
      <c r="PMZ1271" s="15"/>
      <c r="PNA1271" s="80"/>
      <c r="PNB1271" s="52"/>
      <c r="PNC1271" s="69"/>
      <c r="PND1271" s="69"/>
      <c r="PNE1271" s="69"/>
      <c r="PNF1271" s="107"/>
      <c r="PNG1271" s="2"/>
      <c r="PNH1271" s="15"/>
      <c r="PNI1271" s="15"/>
      <c r="PNJ1271" s="80"/>
      <c r="PNK1271" s="52"/>
      <c r="PNL1271" s="69"/>
      <c r="PNM1271" s="69"/>
      <c r="PNN1271" s="69"/>
      <c r="PNO1271" s="107"/>
      <c r="PNP1271" s="2"/>
      <c r="PNQ1271" s="15"/>
      <c r="PNR1271" s="15"/>
      <c r="PNS1271" s="80"/>
      <c r="PNT1271" s="52"/>
      <c r="PNU1271" s="69"/>
      <c r="PNV1271" s="69"/>
      <c r="PNW1271" s="69"/>
      <c r="PNX1271" s="107"/>
      <c r="PNY1271" s="2"/>
      <c r="PNZ1271" s="15"/>
      <c r="POA1271" s="15"/>
      <c r="POB1271" s="80"/>
      <c r="POC1271" s="52"/>
      <c r="POD1271" s="69"/>
      <c r="POE1271" s="69"/>
      <c r="POF1271" s="69"/>
      <c r="POG1271" s="107"/>
      <c r="POH1271" s="2"/>
      <c r="POI1271" s="15"/>
      <c r="POJ1271" s="15"/>
      <c r="POK1271" s="80"/>
      <c r="POL1271" s="52"/>
      <c r="POM1271" s="69"/>
      <c r="PON1271" s="69"/>
      <c r="POO1271" s="69"/>
      <c r="POP1271" s="107"/>
      <c r="POQ1271" s="2"/>
      <c r="POR1271" s="15"/>
      <c r="POS1271" s="15"/>
      <c r="POT1271" s="80"/>
      <c r="POU1271" s="52"/>
      <c r="POV1271" s="69"/>
      <c r="POW1271" s="69"/>
      <c r="POX1271" s="69"/>
      <c r="POY1271" s="107"/>
      <c r="POZ1271" s="2"/>
      <c r="PPA1271" s="15"/>
      <c r="PPB1271" s="15"/>
      <c r="PPC1271" s="80"/>
      <c r="PPD1271" s="52"/>
      <c r="PPE1271" s="69"/>
      <c r="PPF1271" s="69"/>
      <c r="PPG1271" s="69"/>
      <c r="PPH1271" s="107"/>
      <c r="PPI1271" s="2"/>
      <c r="PPJ1271" s="15"/>
      <c r="PPK1271" s="15"/>
      <c r="PPL1271" s="80"/>
      <c r="PPM1271" s="52"/>
      <c r="PPN1271" s="69"/>
      <c r="PPO1271" s="69"/>
      <c r="PPP1271" s="69"/>
      <c r="PPQ1271" s="107"/>
      <c r="PPR1271" s="2"/>
      <c r="PPS1271" s="15"/>
      <c r="PPT1271" s="15"/>
      <c r="PPU1271" s="80"/>
      <c r="PPV1271" s="52"/>
      <c r="PPW1271" s="69"/>
      <c r="PPX1271" s="69"/>
      <c r="PPY1271" s="69"/>
      <c r="PPZ1271" s="107"/>
      <c r="PQA1271" s="2"/>
      <c r="PQB1271" s="15"/>
      <c r="PQC1271" s="15"/>
      <c r="PQD1271" s="80"/>
      <c r="PQE1271" s="52"/>
      <c r="PQF1271" s="69"/>
      <c r="PQG1271" s="69"/>
      <c r="PQH1271" s="69"/>
      <c r="PQI1271" s="107"/>
      <c r="PQJ1271" s="2"/>
      <c r="PQK1271" s="15"/>
      <c r="PQL1271" s="15"/>
      <c r="PQM1271" s="80"/>
      <c r="PQN1271" s="52"/>
      <c r="PQO1271" s="69"/>
      <c r="PQP1271" s="69"/>
      <c r="PQQ1271" s="69"/>
      <c r="PQR1271" s="107"/>
      <c r="PQS1271" s="2"/>
      <c r="PQT1271" s="15"/>
      <c r="PQU1271" s="15"/>
      <c r="PQV1271" s="80"/>
      <c r="PQW1271" s="52"/>
      <c r="PQX1271" s="69"/>
      <c r="PQY1271" s="69"/>
      <c r="PQZ1271" s="69"/>
      <c r="PRA1271" s="107"/>
      <c r="PRB1271" s="2"/>
      <c r="PRC1271" s="15"/>
      <c r="PRD1271" s="15"/>
      <c r="PRE1271" s="80"/>
      <c r="PRF1271" s="52"/>
      <c r="PRG1271" s="69"/>
      <c r="PRH1271" s="69"/>
      <c r="PRI1271" s="69"/>
      <c r="PRJ1271" s="107"/>
      <c r="PRK1271" s="2"/>
      <c r="PRL1271" s="15"/>
      <c r="PRM1271" s="15"/>
      <c r="PRN1271" s="80"/>
      <c r="PRO1271" s="52"/>
      <c r="PRP1271" s="69"/>
      <c r="PRQ1271" s="69"/>
      <c r="PRR1271" s="69"/>
      <c r="PRS1271" s="107"/>
      <c r="PRT1271" s="2"/>
      <c r="PRU1271" s="15"/>
      <c r="PRV1271" s="15"/>
      <c r="PRW1271" s="80"/>
      <c r="PRX1271" s="52"/>
      <c r="PRY1271" s="69"/>
      <c r="PRZ1271" s="69"/>
      <c r="PSA1271" s="69"/>
      <c r="PSB1271" s="107"/>
      <c r="PSC1271" s="2"/>
      <c r="PSD1271" s="15"/>
      <c r="PSE1271" s="15"/>
      <c r="PSF1271" s="80"/>
      <c r="PSG1271" s="52"/>
      <c r="PSH1271" s="69"/>
      <c r="PSI1271" s="69"/>
      <c r="PSJ1271" s="69"/>
      <c r="PSK1271" s="107"/>
      <c r="PSL1271" s="2"/>
      <c r="PSM1271" s="15"/>
      <c r="PSN1271" s="15"/>
      <c r="PSO1271" s="80"/>
      <c r="PSP1271" s="52"/>
      <c r="PSQ1271" s="69"/>
      <c r="PSR1271" s="69"/>
      <c r="PSS1271" s="69"/>
      <c r="PST1271" s="107"/>
      <c r="PSU1271" s="2"/>
      <c r="PSV1271" s="15"/>
      <c r="PSW1271" s="15"/>
      <c r="PSX1271" s="80"/>
      <c r="PSY1271" s="52"/>
      <c r="PSZ1271" s="69"/>
      <c r="PTA1271" s="69"/>
      <c r="PTB1271" s="69"/>
      <c r="PTC1271" s="107"/>
      <c r="PTD1271" s="2"/>
      <c r="PTE1271" s="15"/>
      <c r="PTF1271" s="15"/>
      <c r="PTG1271" s="80"/>
      <c r="PTH1271" s="52"/>
      <c r="PTI1271" s="69"/>
      <c r="PTJ1271" s="69"/>
      <c r="PTK1271" s="69"/>
      <c r="PTL1271" s="107"/>
      <c r="PTM1271" s="2"/>
      <c r="PTN1271" s="15"/>
      <c r="PTO1271" s="15"/>
      <c r="PTP1271" s="80"/>
      <c r="PTQ1271" s="52"/>
      <c r="PTR1271" s="69"/>
      <c r="PTS1271" s="69"/>
      <c r="PTT1271" s="69"/>
      <c r="PTU1271" s="107"/>
      <c r="PTV1271" s="2"/>
      <c r="PTW1271" s="15"/>
      <c r="PTX1271" s="15"/>
      <c r="PTY1271" s="80"/>
      <c r="PTZ1271" s="52"/>
      <c r="PUA1271" s="69"/>
      <c r="PUB1271" s="69"/>
      <c r="PUC1271" s="69"/>
      <c r="PUD1271" s="107"/>
      <c r="PUE1271" s="2"/>
      <c r="PUF1271" s="15"/>
      <c r="PUG1271" s="15"/>
      <c r="PUH1271" s="80"/>
      <c r="PUI1271" s="52"/>
      <c r="PUJ1271" s="69"/>
      <c r="PUK1271" s="69"/>
      <c r="PUL1271" s="69"/>
      <c r="PUM1271" s="107"/>
      <c r="PUN1271" s="2"/>
      <c r="PUO1271" s="15"/>
      <c r="PUP1271" s="15"/>
      <c r="PUQ1271" s="80"/>
      <c r="PUR1271" s="52"/>
      <c r="PUS1271" s="69"/>
      <c r="PUT1271" s="69"/>
      <c r="PUU1271" s="69"/>
      <c r="PUV1271" s="107"/>
      <c r="PUW1271" s="2"/>
      <c r="PUX1271" s="15"/>
      <c r="PUY1271" s="15"/>
      <c r="PUZ1271" s="80"/>
      <c r="PVA1271" s="52"/>
      <c r="PVB1271" s="69"/>
      <c r="PVC1271" s="69"/>
      <c r="PVD1271" s="69"/>
      <c r="PVE1271" s="107"/>
      <c r="PVF1271" s="2"/>
      <c r="PVG1271" s="15"/>
      <c r="PVH1271" s="15"/>
      <c r="PVI1271" s="80"/>
      <c r="PVJ1271" s="52"/>
      <c r="PVK1271" s="69"/>
      <c r="PVL1271" s="69"/>
      <c r="PVM1271" s="69"/>
      <c r="PVN1271" s="107"/>
      <c r="PVO1271" s="2"/>
      <c r="PVP1271" s="15"/>
      <c r="PVQ1271" s="15"/>
      <c r="PVR1271" s="80"/>
      <c r="PVS1271" s="52"/>
      <c r="PVT1271" s="69"/>
      <c r="PVU1271" s="69"/>
      <c r="PVV1271" s="69"/>
      <c r="PVW1271" s="107"/>
      <c r="PVX1271" s="2"/>
      <c r="PVY1271" s="15"/>
      <c r="PVZ1271" s="15"/>
      <c r="PWA1271" s="80"/>
      <c r="PWB1271" s="52"/>
      <c r="PWC1271" s="69"/>
      <c r="PWD1271" s="69"/>
      <c r="PWE1271" s="69"/>
      <c r="PWF1271" s="107"/>
      <c r="PWG1271" s="2"/>
      <c r="PWH1271" s="15"/>
      <c r="PWI1271" s="15"/>
      <c r="PWJ1271" s="80"/>
      <c r="PWK1271" s="52"/>
      <c r="PWL1271" s="69"/>
      <c r="PWM1271" s="69"/>
      <c r="PWN1271" s="69"/>
      <c r="PWO1271" s="107"/>
      <c r="PWP1271" s="2"/>
      <c r="PWQ1271" s="15"/>
      <c r="PWR1271" s="15"/>
      <c r="PWS1271" s="80"/>
      <c r="PWT1271" s="52"/>
      <c r="PWU1271" s="69"/>
      <c r="PWV1271" s="69"/>
      <c r="PWW1271" s="69"/>
      <c r="PWX1271" s="107"/>
      <c r="PWY1271" s="2"/>
      <c r="PWZ1271" s="15"/>
      <c r="PXA1271" s="15"/>
      <c r="PXB1271" s="80"/>
      <c r="PXC1271" s="52"/>
      <c r="PXD1271" s="69"/>
      <c r="PXE1271" s="69"/>
      <c r="PXF1271" s="69"/>
      <c r="PXG1271" s="107"/>
      <c r="PXH1271" s="2"/>
      <c r="PXI1271" s="15"/>
      <c r="PXJ1271" s="15"/>
      <c r="PXK1271" s="80"/>
      <c r="PXL1271" s="52"/>
      <c r="PXM1271" s="69"/>
      <c r="PXN1271" s="69"/>
      <c r="PXO1271" s="69"/>
      <c r="PXP1271" s="107"/>
      <c r="PXQ1271" s="2"/>
      <c r="PXR1271" s="15"/>
      <c r="PXS1271" s="15"/>
      <c r="PXT1271" s="80"/>
      <c r="PXU1271" s="52"/>
      <c r="PXV1271" s="69"/>
      <c r="PXW1271" s="69"/>
      <c r="PXX1271" s="69"/>
      <c r="PXY1271" s="107"/>
      <c r="PXZ1271" s="2"/>
      <c r="PYA1271" s="15"/>
      <c r="PYB1271" s="15"/>
      <c r="PYC1271" s="80"/>
      <c r="PYD1271" s="52"/>
      <c r="PYE1271" s="69"/>
      <c r="PYF1271" s="69"/>
      <c r="PYG1271" s="69"/>
      <c r="PYH1271" s="107"/>
      <c r="PYI1271" s="2"/>
      <c r="PYJ1271" s="15"/>
      <c r="PYK1271" s="15"/>
      <c r="PYL1271" s="80"/>
      <c r="PYM1271" s="52"/>
      <c r="PYN1271" s="69"/>
      <c r="PYO1271" s="69"/>
      <c r="PYP1271" s="69"/>
      <c r="PYQ1271" s="107"/>
      <c r="PYR1271" s="2"/>
      <c r="PYS1271" s="15"/>
      <c r="PYT1271" s="15"/>
      <c r="PYU1271" s="80"/>
      <c r="PYV1271" s="52"/>
      <c r="PYW1271" s="69"/>
      <c r="PYX1271" s="69"/>
      <c r="PYY1271" s="69"/>
      <c r="PYZ1271" s="107"/>
      <c r="PZA1271" s="2"/>
      <c r="PZB1271" s="15"/>
      <c r="PZC1271" s="15"/>
      <c r="PZD1271" s="80"/>
      <c r="PZE1271" s="52"/>
      <c r="PZF1271" s="69"/>
      <c r="PZG1271" s="69"/>
      <c r="PZH1271" s="69"/>
      <c r="PZI1271" s="107"/>
      <c r="PZJ1271" s="2"/>
      <c r="PZK1271" s="15"/>
      <c r="PZL1271" s="15"/>
      <c r="PZM1271" s="80"/>
      <c r="PZN1271" s="52"/>
      <c r="PZO1271" s="69"/>
      <c r="PZP1271" s="69"/>
      <c r="PZQ1271" s="69"/>
      <c r="PZR1271" s="107"/>
      <c r="PZS1271" s="2"/>
      <c r="PZT1271" s="15"/>
      <c r="PZU1271" s="15"/>
      <c r="PZV1271" s="80"/>
      <c r="PZW1271" s="52"/>
      <c r="PZX1271" s="69"/>
      <c r="PZY1271" s="69"/>
      <c r="PZZ1271" s="69"/>
      <c r="QAA1271" s="107"/>
      <c r="QAB1271" s="2"/>
      <c r="QAC1271" s="15"/>
      <c r="QAD1271" s="15"/>
      <c r="QAE1271" s="80"/>
      <c r="QAF1271" s="52"/>
      <c r="QAG1271" s="69"/>
      <c r="QAH1271" s="69"/>
      <c r="QAI1271" s="69"/>
      <c r="QAJ1271" s="107"/>
      <c r="QAK1271" s="2"/>
      <c r="QAL1271" s="15"/>
      <c r="QAM1271" s="15"/>
      <c r="QAN1271" s="80"/>
      <c r="QAO1271" s="52"/>
      <c r="QAP1271" s="69"/>
      <c r="QAQ1271" s="69"/>
      <c r="QAR1271" s="69"/>
      <c r="QAS1271" s="107"/>
      <c r="QAT1271" s="2"/>
      <c r="QAU1271" s="15"/>
      <c r="QAV1271" s="15"/>
      <c r="QAW1271" s="80"/>
      <c r="QAX1271" s="52"/>
      <c r="QAY1271" s="69"/>
      <c r="QAZ1271" s="69"/>
      <c r="QBA1271" s="69"/>
      <c r="QBB1271" s="107"/>
      <c r="QBC1271" s="2"/>
      <c r="QBD1271" s="15"/>
      <c r="QBE1271" s="15"/>
      <c r="QBF1271" s="80"/>
      <c r="QBG1271" s="52"/>
      <c r="QBH1271" s="69"/>
      <c r="QBI1271" s="69"/>
      <c r="QBJ1271" s="69"/>
      <c r="QBK1271" s="107"/>
      <c r="QBL1271" s="2"/>
      <c r="QBM1271" s="15"/>
      <c r="QBN1271" s="15"/>
      <c r="QBO1271" s="80"/>
      <c r="QBP1271" s="52"/>
      <c r="QBQ1271" s="69"/>
      <c r="QBR1271" s="69"/>
      <c r="QBS1271" s="69"/>
      <c r="QBT1271" s="107"/>
      <c r="QBU1271" s="2"/>
      <c r="QBV1271" s="15"/>
      <c r="QBW1271" s="15"/>
      <c r="QBX1271" s="80"/>
      <c r="QBY1271" s="52"/>
      <c r="QBZ1271" s="69"/>
      <c r="QCA1271" s="69"/>
      <c r="QCB1271" s="69"/>
      <c r="QCC1271" s="107"/>
      <c r="QCD1271" s="2"/>
      <c r="QCE1271" s="15"/>
      <c r="QCF1271" s="15"/>
      <c r="QCG1271" s="80"/>
      <c r="QCH1271" s="52"/>
      <c r="QCI1271" s="69"/>
      <c r="QCJ1271" s="69"/>
      <c r="QCK1271" s="69"/>
      <c r="QCL1271" s="107"/>
      <c r="QCM1271" s="2"/>
      <c r="QCN1271" s="15"/>
      <c r="QCO1271" s="15"/>
      <c r="QCP1271" s="80"/>
      <c r="QCQ1271" s="52"/>
      <c r="QCR1271" s="69"/>
      <c r="QCS1271" s="69"/>
      <c r="QCT1271" s="69"/>
      <c r="QCU1271" s="107"/>
      <c r="QCV1271" s="2"/>
      <c r="QCW1271" s="15"/>
      <c r="QCX1271" s="15"/>
      <c r="QCY1271" s="80"/>
      <c r="QCZ1271" s="52"/>
      <c r="QDA1271" s="69"/>
      <c r="QDB1271" s="69"/>
      <c r="QDC1271" s="69"/>
      <c r="QDD1271" s="107"/>
      <c r="QDE1271" s="2"/>
      <c r="QDF1271" s="15"/>
      <c r="QDG1271" s="15"/>
      <c r="QDH1271" s="80"/>
      <c r="QDI1271" s="52"/>
      <c r="QDJ1271" s="69"/>
      <c r="QDK1271" s="69"/>
      <c r="QDL1271" s="69"/>
      <c r="QDM1271" s="107"/>
      <c r="QDN1271" s="2"/>
      <c r="QDO1271" s="15"/>
      <c r="QDP1271" s="15"/>
      <c r="QDQ1271" s="80"/>
      <c r="QDR1271" s="52"/>
      <c r="QDS1271" s="69"/>
      <c r="QDT1271" s="69"/>
      <c r="QDU1271" s="69"/>
      <c r="QDV1271" s="107"/>
      <c r="QDW1271" s="2"/>
      <c r="QDX1271" s="15"/>
      <c r="QDY1271" s="15"/>
      <c r="QDZ1271" s="80"/>
      <c r="QEA1271" s="52"/>
      <c r="QEB1271" s="69"/>
      <c r="QEC1271" s="69"/>
      <c r="QED1271" s="69"/>
      <c r="QEE1271" s="107"/>
      <c r="QEF1271" s="2"/>
      <c r="QEG1271" s="15"/>
      <c r="QEH1271" s="15"/>
      <c r="QEI1271" s="80"/>
      <c r="QEJ1271" s="52"/>
      <c r="QEK1271" s="69"/>
      <c r="QEL1271" s="69"/>
      <c r="QEM1271" s="69"/>
      <c r="QEN1271" s="107"/>
      <c r="QEO1271" s="2"/>
      <c r="QEP1271" s="15"/>
      <c r="QEQ1271" s="15"/>
      <c r="QER1271" s="80"/>
      <c r="QES1271" s="52"/>
      <c r="QET1271" s="69"/>
      <c r="QEU1271" s="69"/>
      <c r="QEV1271" s="69"/>
      <c r="QEW1271" s="107"/>
      <c r="QEX1271" s="2"/>
      <c r="QEY1271" s="15"/>
      <c r="QEZ1271" s="15"/>
      <c r="QFA1271" s="80"/>
      <c r="QFB1271" s="52"/>
      <c r="QFC1271" s="69"/>
      <c r="QFD1271" s="69"/>
      <c r="QFE1271" s="69"/>
      <c r="QFF1271" s="107"/>
      <c r="QFG1271" s="2"/>
      <c r="QFH1271" s="15"/>
      <c r="QFI1271" s="15"/>
      <c r="QFJ1271" s="80"/>
      <c r="QFK1271" s="52"/>
      <c r="QFL1271" s="69"/>
      <c r="QFM1271" s="69"/>
      <c r="QFN1271" s="69"/>
      <c r="QFO1271" s="107"/>
      <c r="QFP1271" s="2"/>
      <c r="QFQ1271" s="15"/>
      <c r="QFR1271" s="15"/>
      <c r="QFS1271" s="80"/>
      <c r="QFT1271" s="52"/>
      <c r="QFU1271" s="69"/>
      <c r="QFV1271" s="69"/>
      <c r="QFW1271" s="69"/>
      <c r="QFX1271" s="107"/>
      <c r="QFY1271" s="2"/>
      <c r="QFZ1271" s="15"/>
      <c r="QGA1271" s="15"/>
      <c r="QGB1271" s="80"/>
      <c r="QGC1271" s="52"/>
      <c r="QGD1271" s="69"/>
      <c r="QGE1271" s="69"/>
      <c r="QGF1271" s="69"/>
      <c r="QGG1271" s="107"/>
      <c r="QGH1271" s="2"/>
      <c r="QGI1271" s="15"/>
      <c r="QGJ1271" s="15"/>
      <c r="QGK1271" s="80"/>
      <c r="QGL1271" s="52"/>
      <c r="QGM1271" s="69"/>
      <c r="QGN1271" s="69"/>
      <c r="QGO1271" s="69"/>
      <c r="QGP1271" s="107"/>
      <c r="QGQ1271" s="2"/>
      <c r="QGR1271" s="15"/>
      <c r="QGS1271" s="15"/>
      <c r="QGT1271" s="80"/>
      <c r="QGU1271" s="52"/>
      <c r="QGV1271" s="69"/>
      <c r="QGW1271" s="69"/>
      <c r="QGX1271" s="69"/>
      <c r="QGY1271" s="107"/>
      <c r="QGZ1271" s="2"/>
      <c r="QHA1271" s="15"/>
      <c r="QHB1271" s="15"/>
      <c r="QHC1271" s="80"/>
      <c r="QHD1271" s="52"/>
      <c r="QHE1271" s="69"/>
      <c r="QHF1271" s="69"/>
      <c r="QHG1271" s="69"/>
      <c r="QHH1271" s="107"/>
      <c r="QHI1271" s="2"/>
      <c r="QHJ1271" s="15"/>
      <c r="QHK1271" s="15"/>
      <c r="QHL1271" s="80"/>
      <c r="QHM1271" s="52"/>
      <c r="QHN1271" s="69"/>
      <c r="QHO1271" s="69"/>
      <c r="QHP1271" s="69"/>
      <c r="QHQ1271" s="107"/>
      <c r="QHR1271" s="2"/>
      <c r="QHS1271" s="15"/>
      <c r="QHT1271" s="15"/>
      <c r="QHU1271" s="80"/>
      <c r="QHV1271" s="52"/>
      <c r="QHW1271" s="69"/>
      <c r="QHX1271" s="69"/>
      <c r="QHY1271" s="69"/>
      <c r="QHZ1271" s="107"/>
      <c r="QIA1271" s="2"/>
      <c r="QIB1271" s="15"/>
      <c r="QIC1271" s="15"/>
      <c r="QID1271" s="80"/>
      <c r="QIE1271" s="52"/>
      <c r="QIF1271" s="69"/>
      <c r="QIG1271" s="69"/>
      <c r="QIH1271" s="69"/>
      <c r="QII1271" s="107"/>
      <c r="QIJ1271" s="2"/>
      <c r="QIK1271" s="15"/>
      <c r="QIL1271" s="15"/>
      <c r="QIM1271" s="80"/>
      <c r="QIN1271" s="52"/>
      <c r="QIO1271" s="69"/>
      <c r="QIP1271" s="69"/>
      <c r="QIQ1271" s="69"/>
      <c r="QIR1271" s="107"/>
      <c r="QIS1271" s="2"/>
      <c r="QIT1271" s="15"/>
      <c r="QIU1271" s="15"/>
      <c r="QIV1271" s="80"/>
      <c r="QIW1271" s="52"/>
      <c r="QIX1271" s="69"/>
      <c r="QIY1271" s="69"/>
      <c r="QIZ1271" s="69"/>
      <c r="QJA1271" s="107"/>
      <c r="QJB1271" s="2"/>
      <c r="QJC1271" s="15"/>
      <c r="QJD1271" s="15"/>
      <c r="QJE1271" s="80"/>
      <c r="QJF1271" s="52"/>
      <c r="QJG1271" s="69"/>
      <c r="QJH1271" s="69"/>
      <c r="QJI1271" s="69"/>
      <c r="QJJ1271" s="107"/>
      <c r="QJK1271" s="2"/>
      <c r="QJL1271" s="15"/>
      <c r="QJM1271" s="15"/>
      <c r="QJN1271" s="80"/>
      <c r="QJO1271" s="52"/>
      <c r="QJP1271" s="69"/>
      <c r="QJQ1271" s="69"/>
      <c r="QJR1271" s="69"/>
      <c r="QJS1271" s="107"/>
      <c r="QJT1271" s="2"/>
      <c r="QJU1271" s="15"/>
      <c r="QJV1271" s="15"/>
      <c r="QJW1271" s="80"/>
      <c r="QJX1271" s="52"/>
      <c r="QJY1271" s="69"/>
      <c r="QJZ1271" s="69"/>
      <c r="QKA1271" s="69"/>
      <c r="QKB1271" s="107"/>
      <c r="QKC1271" s="2"/>
      <c r="QKD1271" s="15"/>
      <c r="QKE1271" s="15"/>
      <c r="QKF1271" s="80"/>
      <c r="QKG1271" s="52"/>
      <c r="QKH1271" s="69"/>
      <c r="QKI1271" s="69"/>
      <c r="QKJ1271" s="69"/>
      <c r="QKK1271" s="107"/>
      <c r="QKL1271" s="2"/>
      <c r="QKM1271" s="15"/>
      <c r="QKN1271" s="15"/>
      <c r="QKO1271" s="80"/>
      <c r="QKP1271" s="52"/>
      <c r="QKQ1271" s="69"/>
      <c r="QKR1271" s="69"/>
      <c r="QKS1271" s="69"/>
      <c r="QKT1271" s="107"/>
      <c r="QKU1271" s="2"/>
      <c r="QKV1271" s="15"/>
      <c r="QKW1271" s="15"/>
      <c r="QKX1271" s="80"/>
      <c r="QKY1271" s="52"/>
      <c r="QKZ1271" s="69"/>
      <c r="QLA1271" s="69"/>
      <c r="QLB1271" s="69"/>
      <c r="QLC1271" s="107"/>
      <c r="QLD1271" s="2"/>
      <c r="QLE1271" s="15"/>
      <c r="QLF1271" s="15"/>
      <c r="QLG1271" s="80"/>
      <c r="QLH1271" s="52"/>
      <c r="QLI1271" s="69"/>
      <c r="QLJ1271" s="69"/>
      <c r="QLK1271" s="69"/>
      <c r="QLL1271" s="107"/>
      <c r="QLM1271" s="2"/>
      <c r="QLN1271" s="15"/>
      <c r="QLO1271" s="15"/>
      <c r="QLP1271" s="80"/>
      <c r="QLQ1271" s="52"/>
      <c r="QLR1271" s="69"/>
      <c r="QLS1271" s="69"/>
      <c r="QLT1271" s="69"/>
      <c r="QLU1271" s="107"/>
      <c r="QLV1271" s="2"/>
      <c r="QLW1271" s="15"/>
      <c r="QLX1271" s="15"/>
      <c r="QLY1271" s="80"/>
      <c r="QLZ1271" s="52"/>
      <c r="QMA1271" s="69"/>
      <c r="QMB1271" s="69"/>
      <c r="QMC1271" s="69"/>
      <c r="QMD1271" s="107"/>
      <c r="QME1271" s="2"/>
      <c r="QMF1271" s="15"/>
      <c r="QMG1271" s="15"/>
      <c r="QMH1271" s="80"/>
      <c r="QMI1271" s="52"/>
      <c r="QMJ1271" s="69"/>
      <c r="QMK1271" s="69"/>
      <c r="QML1271" s="69"/>
      <c r="QMM1271" s="107"/>
      <c r="QMN1271" s="2"/>
      <c r="QMO1271" s="15"/>
      <c r="QMP1271" s="15"/>
      <c r="QMQ1271" s="80"/>
      <c r="QMR1271" s="52"/>
      <c r="QMS1271" s="69"/>
      <c r="QMT1271" s="69"/>
      <c r="QMU1271" s="69"/>
      <c r="QMV1271" s="107"/>
      <c r="QMW1271" s="2"/>
      <c r="QMX1271" s="15"/>
      <c r="QMY1271" s="15"/>
      <c r="QMZ1271" s="80"/>
      <c r="QNA1271" s="52"/>
      <c r="QNB1271" s="69"/>
      <c r="QNC1271" s="69"/>
      <c r="QND1271" s="69"/>
      <c r="QNE1271" s="107"/>
      <c r="QNF1271" s="2"/>
      <c r="QNG1271" s="15"/>
      <c r="QNH1271" s="15"/>
      <c r="QNI1271" s="80"/>
      <c r="QNJ1271" s="52"/>
      <c r="QNK1271" s="69"/>
      <c r="QNL1271" s="69"/>
      <c r="QNM1271" s="69"/>
      <c r="QNN1271" s="107"/>
      <c r="QNO1271" s="2"/>
      <c r="QNP1271" s="15"/>
      <c r="QNQ1271" s="15"/>
      <c r="QNR1271" s="80"/>
      <c r="QNS1271" s="52"/>
      <c r="QNT1271" s="69"/>
      <c r="QNU1271" s="69"/>
      <c r="QNV1271" s="69"/>
      <c r="QNW1271" s="107"/>
      <c r="QNX1271" s="2"/>
      <c r="QNY1271" s="15"/>
      <c r="QNZ1271" s="15"/>
      <c r="QOA1271" s="80"/>
      <c r="QOB1271" s="52"/>
      <c r="QOC1271" s="69"/>
      <c r="QOD1271" s="69"/>
      <c r="QOE1271" s="69"/>
      <c r="QOF1271" s="107"/>
      <c r="QOG1271" s="2"/>
      <c r="QOH1271" s="15"/>
      <c r="QOI1271" s="15"/>
      <c r="QOJ1271" s="80"/>
      <c r="QOK1271" s="52"/>
      <c r="QOL1271" s="69"/>
      <c r="QOM1271" s="69"/>
      <c r="QON1271" s="69"/>
      <c r="QOO1271" s="107"/>
      <c r="QOP1271" s="2"/>
      <c r="QOQ1271" s="15"/>
      <c r="QOR1271" s="15"/>
      <c r="QOS1271" s="80"/>
      <c r="QOT1271" s="52"/>
      <c r="QOU1271" s="69"/>
      <c r="QOV1271" s="69"/>
      <c r="QOW1271" s="69"/>
      <c r="QOX1271" s="107"/>
      <c r="QOY1271" s="2"/>
      <c r="QOZ1271" s="15"/>
      <c r="QPA1271" s="15"/>
      <c r="QPB1271" s="80"/>
      <c r="QPC1271" s="52"/>
      <c r="QPD1271" s="69"/>
      <c r="QPE1271" s="69"/>
      <c r="QPF1271" s="69"/>
      <c r="QPG1271" s="107"/>
      <c r="QPH1271" s="2"/>
      <c r="QPI1271" s="15"/>
      <c r="QPJ1271" s="15"/>
      <c r="QPK1271" s="80"/>
      <c r="QPL1271" s="52"/>
      <c r="QPM1271" s="69"/>
      <c r="QPN1271" s="69"/>
      <c r="QPO1271" s="69"/>
      <c r="QPP1271" s="107"/>
      <c r="QPQ1271" s="2"/>
      <c r="QPR1271" s="15"/>
      <c r="QPS1271" s="15"/>
      <c r="QPT1271" s="80"/>
      <c r="QPU1271" s="52"/>
      <c r="QPV1271" s="69"/>
      <c r="QPW1271" s="69"/>
      <c r="QPX1271" s="69"/>
      <c r="QPY1271" s="107"/>
      <c r="QPZ1271" s="2"/>
      <c r="QQA1271" s="15"/>
      <c r="QQB1271" s="15"/>
      <c r="QQC1271" s="80"/>
      <c r="QQD1271" s="52"/>
      <c r="QQE1271" s="69"/>
      <c r="QQF1271" s="69"/>
      <c r="QQG1271" s="69"/>
      <c r="QQH1271" s="107"/>
      <c r="QQI1271" s="2"/>
      <c r="QQJ1271" s="15"/>
      <c r="QQK1271" s="15"/>
      <c r="QQL1271" s="80"/>
      <c r="QQM1271" s="52"/>
      <c r="QQN1271" s="69"/>
      <c r="QQO1271" s="69"/>
      <c r="QQP1271" s="69"/>
      <c r="QQQ1271" s="107"/>
      <c r="QQR1271" s="2"/>
      <c r="QQS1271" s="15"/>
      <c r="QQT1271" s="15"/>
      <c r="QQU1271" s="80"/>
      <c r="QQV1271" s="52"/>
      <c r="QQW1271" s="69"/>
      <c r="QQX1271" s="69"/>
      <c r="QQY1271" s="69"/>
      <c r="QQZ1271" s="107"/>
      <c r="QRA1271" s="2"/>
      <c r="QRB1271" s="15"/>
      <c r="QRC1271" s="15"/>
      <c r="QRD1271" s="80"/>
      <c r="QRE1271" s="52"/>
      <c r="QRF1271" s="69"/>
      <c r="QRG1271" s="69"/>
      <c r="QRH1271" s="69"/>
      <c r="QRI1271" s="107"/>
      <c r="QRJ1271" s="2"/>
      <c r="QRK1271" s="15"/>
      <c r="QRL1271" s="15"/>
      <c r="QRM1271" s="80"/>
      <c r="QRN1271" s="52"/>
      <c r="QRO1271" s="69"/>
      <c r="QRP1271" s="69"/>
      <c r="QRQ1271" s="69"/>
      <c r="QRR1271" s="107"/>
      <c r="QRS1271" s="2"/>
      <c r="QRT1271" s="15"/>
      <c r="QRU1271" s="15"/>
      <c r="QRV1271" s="80"/>
      <c r="QRW1271" s="52"/>
      <c r="QRX1271" s="69"/>
      <c r="QRY1271" s="69"/>
      <c r="QRZ1271" s="69"/>
      <c r="QSA1271" s="107"/>
      <c r="QSB1271" s="2"/>
      <c r="QSC1271" s="15"/>
      <c r="QSD1271" s="15"/>
      <c r="QSE1271" s="80"/>
      <c r="QSF1271" s="52"/>
      <c r="QSG1271" s="69"/>
      <c r="QSH1271" s="69"/>
      <c r="QSI1271" s="69"/>
      <c r="QSJ1271" s="107"/>
      <c r="QSK1271" s="2"/>
      <c r="QSL1271" s="15"/>
      <c r="QSM1271" s="15"/>
      <c r="QSN1271" s="80"/>
      <c r="QSO1271" s="52"/>
      <c r="QSP1271" s="69"/>
      <c r="QSQ1271" s="69"/>
      <c r="QSR1271" s="69"/>
      <c r="QSS1271" s="107"/>
      <c r="QST1271" s="2"/>
      <c r="QSU1271" s="15"/>
      <c r="QSV1271" s="15"/>
      <c r="QSW1271" s="80"/>
      <c r="QSX1271" s="52"/>
      <c r="QSY1271" s="69"/>
      <c r="QSZ1271" s="69"/>
      <c r="QTA1271" s="69"/>
      <c r="QTB1271" s="107"/>
      <c r="QTC1271" s="2"/>
      <c r="QTD1271" s="15"/>
      <c r="QTE1271" s="15"/>
      <c r="QTF1271" s="80"/>
      <c r="QTG1271" s="52"/>
      <c r="QTH1271" s="69"/>
      <c r="QTI1271" s="69"/>
      <c r="QTJ1271" s="69"/>
      <c r="QTK1271" s="107"/>
      <c r="QTL1271" s="2"/>
      <c r="QTM1271" s="15"/>
      <c r="QTN1271" s="15"/>
      <c r="QTO1271" s="80"/>
      <c r="QTP1271" s="52"/>
      <c r="QTQ1271" s="69"/>
      <c r="QTR1271" s="69"/>
      <c r="QTS1271" s="69"/>
      <c r="QTT1271" s="107"/>
      <c r="QTU1271" s="2"/>
      <c r="QTV1271" s="15"/>
      <c r="QTW1271" s="15"/>
      <c r="QTX1271" s="80"/>
      <c r="QTY1271" s="52"/>
      <c r="QTZ1271" s="69"/>
      <c r="QUA1271" s="69"/>
      <c r="QUB1271" s="69"/>
      <c r="QUC1271" s="107"/>
      <c r="QUD1271" s="2"/>
      <c r="QUE1271" s="15"/>
      <c r="QUF1271" s="15"/>
      <c r="QUG1271" s="80"/>
      <c r="QUH1271" s="52"/>
      <c r="QUI1271" s="69"/>
      <c r="QUJ1271" s="69"/>
      <c r="QUK1271" s="69"/>
      <c r="QUL1271" s="107"/>
      <c r="QUM1271" s="2"/>
      <c r="QUN1271" s="15"/>
      <c r="QUO1271" s="15"/>
      <c r="QUP1271" s="80"/>
      <c r="QUQ1271" s="52"/>
      <c r="QUR1271" s="69"/>
      <c r="QUS1271" s="69"/>
      <c r="QUT1271" s="69"/>
      <c r="QUU1271" s="107"/>
      <c r="QUV1271" s="2"/>
      <c r="QUW1271" s="15"/>
      <c r="QUX1271" s="15"/>
      <c r="QUY1271" s="80"/>
      <c r="QUZ1271" s="52"/>
      <c r="QVA1271" s="69"/>
      <c r="QVB1271" s="69"/>
      <c r="QVC1271" s="69"/>
      <c r="QVD1271" s="107"/>
      <c r="QVE1271" s="2"/>
      <c r="QVF1271" s="15"/>
      <c r="QVG1271" s="15"/>
      <c r="QVH1271" s="80"/>
      <c r="QVI1271" s="52"/>
      <c r="QVJ1271" s="69"/>
      <c r="QVK1271" s="69"/>
      <c r="QVL1271" s="69"/>
      <c r="QVM1271" s="107"/>
      <c r="QVN1271" s="2"/>
      <c r="QVO1271" s="15"/>
      <c r="QVP1271" s="15"/>
      <c r="QVQ1271" s="80"/>
      <c r="QVR1271" s="52"/>
      <c r="QVS1271" s="69"/>
      <c r="QVT1271" s="69"/>
      <c r="QVU1271" s="69"/>
      <c r="QVV1271" s="107"/>
      <c r="QVW1271" s="2"/>
      <c r="QVX1271" s="15"/>
      <c r="QVY1271" s="15"/>
      <c r="QVZ1271" s="80"/>
      <c r="QWA1271" s="52"/>
      <c r="QWB1271" s="69"/>
      <c r="QWC1271" s="69"/>
      <c r="QWD1271" s="69"/>
      <c r="QWE1271" s="107"/>
      <c r="QWF1271" s="2"/>
      <c r="QWG1271" s="15"/>
      <c r="QWH1271" s="15"/>
      <c r="QWI1271" s="80"/>
      <c r="QWJ1271" s="52"/>
      <c r="QWK1271" s="69"/>
      <c r="QWL1271" s="69"/>
      <c r="QWM1271" s="69"/>
      <c r="QWN1271" s="107"/>
      <c r="QWO1271" s="2"/>
      <c r="QWP1271" s="15"/>
      <c r="QWQ1271" s="15"/>
      <c r="QWR1271" s="80"/>
      <c r="QWS1271" s="52"/>
      <c r="QWT1271" s="69"/>
      <c r="QWU1271" s="69"/>
      <c r="QWV1271" s="69"/>
      <c r="QWW1271" s="107"/>
      <c r="QWX1271" s="2"/>
      <c r="QWY1271" s="15"/>
      <c r="QWZ1271" s="15"/>
      <c r="QXA1271" s="80"/>
      <c r="QXB1271" s="52"/>
      <c r="QXC1271" s="69"/>
      <c r="QXD1271" s="69"/>
      <c r="QXE1271" s="69"/>
      <c r="QXF1271" s="107"/>
      <c r="QXG1271" s="2"/>
      <c r="QXH1271" s="15"/>
      <c r="QXI1271" s="15"/>
      <c r="QXJ1271" s="80"/>
      <c r="QXK1271" s="52"/>
      <c r="QXL1271" s="69"/>
      <c r="QXM1271" s="69"/>
      <c r="QXN1271" s="69"/>
      <c r="QXO1271" s="107"/>
      <c r="QXP1271" s="2"/>
      <c r="QXQ1271" s="15"/>
      <c r="QXR1271" s="15"/>
      <c r="QXS1271" s="80"/>
      <c r="QXT1271" s="52"/>
      <c r="QXU1271" s="69"/>
      <c r="QXV1271" s="69"/>
      <c r="QXW1271" s="69"/>
      <c r="QXX1271" s="107"/>
      <c r="QXY1271" s="2"/>
      <c r="QXZ1271" s="15"/>
      <c r="QYA1271" s="15"/>
      <c r="QYB1271" s="80"/>
      <c r="QYC1271" s="52"/>
      <c r="QYD1271" s="69"/>
      <c r="QYE1271" s="69"/>
      <c r="QYF1271" s="69"/>
      <c r="QYG1271" s="107"/>
      <c r="QYH1271" s="2"/>
      <c r="QYI1271" s="15"/>
      <c r="QYJ1271" s="15"/>
      <c r="QYK1271" s="80"/>
      <c r="QYL1271" s="52"/>
      <c r="QYM1271" s="69"/>
      <c r="QYN1271" s="69"/>
      <c r="QYO1271" s="69"/>
      <c r="QYP1271" s="107"/>
      <c r="QYQ1271" s="2"/>
      <c r="QYR1271" s="15"/>
      <c r="QYS1271" s="15"/>
      <c r="QYT1271" s="80"/>
      <c r="QYU1271" s="52"/>
      <c r="QYV1271" s="69"/>
      <c r="QYW1271" s="69"/>
      <c r="QYX1271" s="69"/>
      <c r="QYY1271" s="107"/>
      <c r="QYZ1271" s="2"/>
      <c r="QZA1271" s="15"/>
      <c r="QZB1271" s="15"/>
      <c r="QZC1271" s="80"/>
      <c r="QZD1271" s="52"/>
      <c r="QZE1271" s="69"/>
      <c r="QZF1271" s="69"/>
      <c r="QZG1271" s="69"/>
      <c r="QZH1271" s="107"/>
      <c r="QZI1271" s="2"/>
      <c r="QZJ1271" s="15"/>
      <c r="QZK1271" s="15"/>
      <c r="QZL1271" s="80"/>
      <c r="QZM1271" s="52"/>
      <c r="QZN1271" s="69"/>
      <c r="QZO1271" s="69"/>
      <c r="QZP1271" s="69"/>
      <c r="QZQ1271" s="107"/>
      <c r="QZR1271" s="2"/>
      <c r="QZS1271" s="15"/>
      <c r="QZT1271" s="15"/>
      <c r="QZU1271" s="80"/>
      <c r="QZV1271" s="52"/>
      <c r="QZW1271" s="69"/>
      <c r="QZX1271" s="69"/>
      <c r="QZY1271" s="69"/>
      <c r="QZZ1271" s="107"/>
      <c r="RAA1271" s="2"/>
      <c r="RAB1271" s="15"/>
      <c r="RAC1271" s="15"/>
      <c r="RAD1271" s="80"/>
      <c r="RAE1271" s="52"/>
      <c r="RAF1271" s="69"/>
      <c r="RAG1271" s="69"/>
      <c r="RAH1271" s="69"/>
      <c r="RAI1271" s="107"/>
      <c r="RAJ1271" s="2"/>
      <c r="RAK1271" s="15"/>
      <c r="RAL1271" s="15"/>
      <c r="RAM1271" s="80"/>
      <c r="RAN1271" s="52"/>
      <c r="RAO1271" s="69"/>
      <c r="RAP1271" s="69"/>
      <c r="RAQ1271" s="69"/>
      <c r="RAR1271" s="107"/>
      <c r="RAS1271" s="2"/>
      <c r="RAT1271" s="15"/>
      <c r="RAU1271" s="15"/>
      <c r="RAV1271" s="80"/>
      <c r="RAW1271" s="52"/>
      <c r="RAX1271" s="69"/>
      <c r="RAY1271" s="69"/>
      <c r="RAZ1271" s="69"/>
      <c r="RBA1271" s="107"/>
      <c r="RBB1271" s="2"/>
      <c r="RBC1271" s="15"/>
      <c r="RBD1271" s="15"/>
      <c r="RBE1271" s="80"/>
      <c r="RBF1271" s="52"/>
      <c r="RBG1271" s="69"/>
      <c r="RBH1271" s="69"/>
      <c r="RBI1271" s="69"/>
      <c r="RBJ1271" s="107"/>
      <c r="RBK1271" s="2"/>
      <c r="RBL1271" s="15"/>
      <c r="RBM1271" s="15"/>
      <c r="RBN1271" s="80"/>
      <c r="RBO1271" s="52"/>
      <c r="RBP1271" s="69"/>
      <c r="RBQ1271" s="69"/>
      <c r="RBR1271" s="69"/>
      <c r="RBS1271" s="107"/>
      <c r="RBT1271" s="2"/>
      <c r="RBU1271" s="15"/>
      <c r="RBV1271" s="15"/>
      <c r="RBW1271" s="80"/>
      <c r="RBX1271" s="52"/>
      <c r="RBY1271" s="69"/>
      <c r="RBZ1271" s="69"/>
      <c r="RCA1271" s="69"/>
      <c r="RCB1271" s="107"/>
      <c r="RCC1271" s="2"/>
      <c r="RCD1271" s="15"/>
      <c r="RCE1271" s="15"/>
      <c r="RCF1271" s="80"/>
      <c r="RCG1271" s="52"/>
      <c r="RCH1271" s="69"/>
      <c r="RCI1271" s="69"/>
      <c r="RCJ1271" s="69"/>
      <c r="RCK1271" s="107"/>
      <c r="RCL1271" s="2"/>
      <c r="RCM1271" s="15"/>
      <c r="RCN1271" s="15"/>
      <c r="RCO1271" s="80"/>
      <c r="RCP1271" s="52"/>
      <c r="RCQ1271" s="69"/>
      <c r="RCR1271" s="69"/>
      <c r="RCS1271" s="69"/>
      <c r="RCT1271" s="107"/>
      <c r="RCU1271" s="2"/>
      <c r="RCV1271" s="15"/>
      <c r="RCW1271" s="15"/>
      <c r="RCX1271" s="80"/>
      <c r="RCY1271" s="52"/>
      <c r="RCZ1271" s="69"/>
      <c r="RDA1271" s="69"/>
      <c r="RDB1271" s="69"/>
      <c r="RDC1271" s="107"/>
      <c r="RDD1271" s="2"/>
      <c r="RDE1271" s="15"/>
      <c r="RDF1271" s="15"/>
      <c r="RDG1271" s="80"/>
      <c r="RDH1271" s="52"/>
      <c r="RDI1271" s="69"/>
      <c r="RDJ1271" s="69"/>
      <c r="RDK1271" s="69"/>
      <c r="RDL1271" s="107"/>
      <c r="RDM1271" s="2"/>
      <c r="RDN1271" s="15"/>
      <c r="RDO1271" s="15"/>
      <c r="RDP1271" s="80"/>
      <c r="RDQ1271" s="52"/>
      <c r="RDR1271" s="69"/>
      <c r="RDS1271" s="69"/>
      <c r="RDT1271" s="69"/>
      <c r="RDU1271" s="107"/>
      <c r="RDV1271" s="2"/>
      <c r="RDW1271" s="15"/>
      <c r="RDX1271" s="15"/>
      <c r="RDY1271" s="80"/>
      <c r="RDZ1271" s="52"/>
      <c r="REA1271" s="69"/>
      <c r="REB1271" s="69"/>
      <c r="REC1271" s="69"/>
      <c r="RED1271" s="107"/>
      <c r="REE1271" s="2"/>
      <c r="REF1271" s="15"/>
      <c r="REG1271" s="15"/>
      <c r="REH1271" s="80"/>
      <c r="REI1271" s="52"/>
      <c r="REJ1271" s="69"/>
      <c r="REK1271" s="69"/>
      <c r="REL1271" s="69"/>
      <c r="REM1271" s="107"/>
      <c r="REN1271" s="2"/>
      <c r="REO1271" s="15"/>
      <c r="REP1271" s="15"/>
      <c r="REQ1271" s="80"/>
      <c r="RER1271" s="52"/>
      <c r="RES1271" s="69"/>
      <c r="RET1271" s="69"/>
      <c r="REU1271" s="69"/>
      <c r="REV1271" s="107"/>
      <c r="REW1271" s="2"/>
      <c r="REX1271" s="15"/>
      <c r="REY1271" s="15"/>
      <c r="REZ1271" s="80"/>
      <c r="RFA1271" s="52"/>
      <c r="RFB1271" s="69"/>
      <c r="RFC1271" s="69"/>
      <c r="RFD1271" s="69"/>
      <c r="RFE1271" s="107"/>
      <c r="RFF1271" s="2"/>
      <c r="RFG1271" s="15"/>
      <c r="RFH1271" s="15"/>
      <c r="RFI1271" s="80"/>
      <c r="RFJ1271" s="52"/>
      <c r="RFK1271" s="69"/>
      <c r="RFL1271" s="69"/>
      <c r="RFM1271" s="69"/>
      <c r="RFN1271" s="107"/>
      <c r="RFO1271" s="2"/>
      <c r="RFP1271" s="15"/>
      <c r="RFQ1271" s="15"/>
      <c r="RFR1271" s="80"/>
      <c r="RFS1271" s="52"/>
      <c r="RFT1271" s="69"/>
      <c r="RFU1271" s="69"/>
      <c r="RFV1271" s="69"/>
      <c r="RFW1271" s="107"/>
      <c r="RFX1271" s="2"/>
      <c r="RFY1271" s="15"/>
      <c r="RFZ1271" s="15"/>
      <c r="RGA1271" s="80"/>
      <c r="RGB1271" s="52"/>
      <c r="RGC1271" s="69"/>
      <c r="RGD1271" s="69"/>
      <c r="RGE1271" s="69"/>
      <c r="RGF1271" s="107"/>
      <c r="RGG1271" s="2"/>
      <c r="RGH1271" s="15"/>
      <c r="RGI1271" s="15"/>
      <c r="RGJ1271" s="80"/>
      <c r="RGK1271" s="52"/>
      <c r="RGL1271" s="69"/>
      <c r="RGM1271" s="69"/>
      <c r="RGN1271" s="69"/>
      <c r="RGO1271" s="107"/>
      <c r="RGP1271" s="2"/>
      <c r="RGQ1271" s="15"/>
      <c r="RGR1271" s="15"/>
      <c r="RGS1271" s="80"/>
      <c r="RGT1271" s="52"/>
      <c r="RGU1271" s="69"/>
      <c r="RGV1271" s="69"/>
      <c r="RGW1271" s="69"/>
      <c r="RGX1271" s="107"/>
      <c r="RGY1271" s="2"/>
      <c r="RGZ1271" s="15"/>
      <c r="RHA1271" s="15"/>
      <c r="RHB1271" s="80"/>
      <c r="RHC1271" s="52"/>
      <c r="RHD1271" s="69"/>
      <c r="RHE1271" s="69"/>
      <c r="RHF1271" s="69"/>
      <c r="RHG1271" s="107"/>
      <c r="RHH1271" s="2"/>
      <c r="RHI1271" s="15"/>
      <c r="RHJ1271" s="15"/>
      <c r="RHK1271" s="80"/>
      <c r="RHL1271" s="52"/>
      <c r="RHM1271" s="69"/>
      <c r="RHN1271" s="69"/>
      <c r="RHO1271" s="69"/>
      <c r="RHP1271" s="107"/>
      <c r="RHQ1271" s="2"/>
      <c r="RHR1271" s="15"/>
      <c r="RHS1271" s="15"/>
      <c r="RHT1271" s="80"/>
      <c r="RHU1271" s="52"/>
      <c r="RHV1271" s="69"/>
      <c r="RHW1271" s="69"/>
      <c r="RHX1271" s="69"/>
      <c r="RHY1271" s="107"/>
      <c r="RHZ1271" s="2"/>
      <c r="RIA1271" s="15"/>
      <c r="RIB1271" s="15"/>
      <c r="RIC1271" s="80"/>
      <c r="RID1271" s="52"/>
      <c r="RIE1271" s="69"/>
      <c r="RIF1271" s="69"/>
      <c r="RIG1271" s="69"/>
      <c r="RIH1271" s="107"/>
      <c r="RII1271" s="2"/>
      <c r="RIJ1271" s="15"/>
      <c r="RIK1271" s="15"/>
      <c r="RIL1271" s="80"/>
      <c r="RIM1271" s="52"/>
      <c r="RIN1271" s="69"/>
      <c r="RIO1271" s="69"/>
      <c r="RIP1271" s="69"/>
      <c r="RIQ1271" s="107"/>
      <c r="RIR1271" s="2"/>
      <c r="RIS1271" s="15"/>
      <c r="RIT1271" s="15"/>
      <c r="RIU1271" s="80"/>
      <c r="RIV1271" s="52"/>
      <c r="RIW1271" s="69"/>
      <c r="RIX1271" s="69"/>
      <c r="RIY1271" s="69"/>
      <c r="RIZ1271" s="107"/>
      <c r="RJA1271" s="2"/>
      <c r="RJB1271" s="15"/>
      <c r="RJC1271" s="15"/>
      <c r="RJD1271" s="80"/>
      <c r="RJE1271" s="52"/>
      <c r="RJF1271" s="69"/>
      <c r="RJG1271" s="69"/>
      <c r="RJH1271" s="69"/>
      <c r="RJI1271" s="107"/>
      <c r="RJJ1271" s="2"/>
      <c r="RJK1271" s="15"/>
      <c r="RJL1271" s="15"/>
      <c r="RJM1271" s="80"/>
      <c r="RJN1271" s="52"/>
      <c r="RJO1271" s="69"/>
      <c r="RJP1271" s="69"/>
      <c r="RJQ1271" s="69"/>
      <c r="RJR1271" s="107"/>
      <c r="RJS1271" s="2"/>
      <c r="RJT1271" s="15"/>
      <c r="RJU1271" s="15"/>
      <c r="RJV1271" s="80"/>
      <c r="RJW1271" s="52"/>
      <c r="RJX1271" s="69"/>
      <c r="RJY1271" s="69"/>
      <c r="RJZ1271" s="69"/>
      <c r="RKA1271" s="107"/>
      <c r="RKB1271" s="2"/>
      <c r="RKC1271" s="15"/>
      <c r="RKD1271" s="15"/>
      <c r="RKE1271" s="80"/>
      <c r="RKF1271" s="52"/>
      <c r="RKG1271" s="69"/>
      <c r="RKH1271" s="69"/>
      <c r="RKI1271" s="69"/>
      <c r="RKJ1271" s="107"/>
      <c r="RKK1271" s="2"/>
      <c r="RKL1271" s="15"/>
      <c r="RKM1271" s="15"/>
      <c r="RKN1271" s="80"/>
      <c r="RKO1271" s="52"/>
      <c r="RKP1271" s="69"/>
      <c r="RKQ1271" s="69"/>
      <c r="RKR1271" s="69"/>
      <c r="RKS1271" s="107"/>
      <c r="RKT1271" s="2"/>
      <c r="RKU1271" s="15"/>
      <c r="RKV1271" s="15"/>
      <c r="RKW1271" s="80"/>
      <c r="RKX1271" s="52"/>
      <c r="RKY1271" s="69"/>
      <c r="RKZ1271" s="69"/>
      <c r="RLA1271" s="69"/>
      <c r="RLB1271" s="107"/>
      <c r="RLC1271" s="2"/>
      <c r="RLD1271" s="15"/>
      <c r="RLE1271" s="15"/>
      <c r="RLF1271" s="80"/>
      <c r="RLG1271" s="52"/>
      <c r="RLH1271" s="69"/>
      <c r="RLI1271" s="69"/>
      <c r="RLJ1271" s="69"/>
      <c r="RLK1271" s="107"/>
      <c r="RLL1271" s="2"/>
      <c r="RLM1271" s="15"/>
      <c r="RLN1271" s="15"/>
      <c r="RLO1271" s="80"/>
      <c r="RLP1271" s="52"/>
      <c r="RLQ1271" s="69"/>
      <c r="RLR1271" s="69"/>
      <c r="RLS1271" s="69"/>
      <c r="RLT1271" s="107"/>
      <c r="RLU1271" s="2"/>
      <c r="RLV1271" s="15"/>
      <c r="RLW1271" s="15"/>
      <c r="RLX1271" s="80"/>
      <c r="RLY1271" s="52"/>
      <c r="RLZ1271" s="69"/>
      <c r="RMA1271" s="69"/>
      <c r="RMB1271" s="69"/>
      <c r="RMC1271" s="107"/>
      <c r="RMD1271" s="2"/>
      <c r="RME1271" s="15"/>
      <c r="RMF1271" s="15"/>
      <c r="RMG1271" s="80"/>
      <c r="RMH1271" s="52"/>
      <c r="RMI1271" s="69"/>
      <c r="RMJ1271" s="69"/>
      <c r="RMK1271" s="69"/>
      <c r="RML1271" s="107"/>
      <c r="RMM1271" s="2"/>
      <c r="RMN1271" s="15"/>
      <c r="RMO1271" s="15"/>
      <c r="RMP1271" s="80"/>
      <c r="RMQ1271" s="52"/>
      <c r="RMR1271" s="69"/>
      <c r="RMS1271" s="69"/>
      <c r="RMT1271" s="69"/>
      <c r="RMU1271" s="107"/>
      <c r="RMV1271" s="2"/>
      <c r="RMW1271" s="15"/>
      <c r="RMX1271" s="15"/>
      <c r="RMY1271" s="80"/>
      <c r="RMZ1271" s="52"/>
      <c r="RNA1271" s="69"/>
      <c r="RNB1271" s="69"/>
      <c r="RNC1271" s="69"/>
      <c r="RND1271" s="107"/>
      <c r="RNE1271" s="2"/>
      <c r="RNF1271" s="15"/>
      <c r="RNG1271" s="15"/>
      <c r="RNH1271" s="80"/>
      <c r="RNI1271" s="52"/>
      <c r="RNJ1271" s="69"/>
      <c r="RNK1271" s="69"/>
      <c r="RNL1271" s="69"/>
      <c r="RNM1271" s="107"/>
      <c r="RNN1271" s="2"/>
      <c r="RNO1271" s="15"/>
      <c r="RNP1271" s="15"/>
      <c r="RNQ1271" s="80"/>
      <c r="RNR1271" s="52"/>
      <c r="RNS1271" s="69"/>
      <c r="RNT1271" s="69"/>
      <c r="RNU1271" s="69"/>
      <c r="RNV1271" s="107"/>
      <c r="RNW1271" s="2"/>
      <c r="RNX1271" s="15"/>
      <c r="RNY1271" s="15"/>
      <c r="RNZ1271" s="80"/>
      <c r="ROA1271" s="52"/>
      <c r="ROB1271" s="69"/>
      <c r="ROC1271" s="69"/>
      <c r="ROD1271" s="69"/>
      <c r="ROE1271" s="107"/>
      <c r="ROF1271" s="2"/>
      <c r="ROG1271" s="15"/>
      <c r="ROH1271" s="15"/>
      <c r="ROI1271" s="80"/>
      <c r="ROJ1271" s="52"/>
      <c r="ROK1271" s="69"/>
      <c r="ROL1271" s="69"/>
      <c r="ROM1271" s="69"/>
      <c r="RON1271" s="107"/>
      <c r="ROO1271" s="2"/>
      <c r="ROP1271" s="15"/>
      <c r="ROQ1271" s="15"/>
      <c r="ROR1271" s="80"/>
      <c r="ROS1271" s="52"/>
      <c r="ROT1271" s="69"/>
      <c r="ROU1271" s="69"/>
      <c r="ROV1271" s="69"/>
      <c r="ROW1271" s="107"/>
      <c r="ROX1271" s="2"/>
      <c r="ROY1271" s="15"/>
      <c r="ROZ1271" s="15"/>
      <c r="RPA1271" s="80"/>
      <c r="RPB1271" s="52"/>
      <c r="RPC1271" s="69"/>
      <c r="RPD1271" s="69"/>
      <c r="RPE1271" s="69"/>
      <c r="RPF1271" s="107"/>
      <c r="RPG1271" s="2"/>
      <c r="RPH1271" s="15"/>
      <c r="RPI1271" s="15"/>
      <c r="RPJ1271" s="80"/>
      <c r="RPK1271" s="52"/>
      <c r="RPL1271" s="69"/>
      <c r="RPM1271" s="69"/>
      <c r="RPN1271" s="69"/>
      <c r="RPO1271" s="107"/>
      <c r="RPP1271" s="2"/>
      <c r="RPQ1271" s="15"/>
      <c r="RPR1271" s="15"/>
      <c r="RPS1271" s="80"/>
      <c r="RPT1271" s="52"/>
      <c r="RPU1271" s="69"/>
      <c r="RPV1271" s="69"/>
      <c r="RPW1271" s="69"/>
      <c r="RPX1271" s="107"/>
      <c r="RPY1271" s="2"/>
      <c r="RPZ1271" s="15"/>
      <c r="RQA1271" s="15"/>
      <c r="RQB1271" s="80"/>
      <c r="RQC1271" s="52"/>
      <c r="RQD1271" s="69"/>
      <c r="RQE1271" s="69"/>
      <c r="RQF1271" s="69"/>
      <c r="RQG1271" s="107"/>
      <c r="RQH1271" s="2"/>
      <c r="RQI1271" s="15"/>
      <c r="RQJ1271" s="15"/>
      <c r="RQK1271" s="80"/>
      <c r="RQL1271" s="52"/>
      <c r="RQM1271" s="69"/>
      <c r="RQN1271" s="69"/>
      <c r="RQO1271" s="69"/>
      <c r="RQP1271" s="107"/>
      <c r="RQQ1271" s="2"/>
      <c r="RQR1271" s="15"/>
      <c r="RQS1271" s="15"/>
      <c r="RQT1271" s="80"/>
      <c r="RQU1271" s="52"/>
      <c r="RQV1271" s="69"/>
      <c r="RQW1271" s="69"/>
      <c r="RQX1271" s="69"/>
      <c r="RQY1271" s="107"/>
      <c r="RQZ1271" s="2"/>
      <c r="RRA1271" s="15"/>
      <c r="RRB1271" s="15"/>
      <c r="RRC1271" s="80"/>
      <c r="RRD1271" s="52"/>
      <c r="RRE1271" s="69"/>
      <c r="RRF1271" s="69"/>
      <c r="RRG1271" s="69"/>
      <c r="RRH1271" s="107"/>
      <c r="RRI1271" s="2"/>
      <c r="RRJ1271" s="15"/>
      <c r="RRK1271" s="15"/>
      <c r="RRL1271" s="80"/>
      <c r="RRM1271" s="52"/>
      <c r="RRN1271" s="69"/>
      <c r="RRO1271" s="69"/>
      <c r="RRP1271" s="69"/>
      <c r="RRQ1271" s="107"/>
      <c r="RRR1271" s="2"/>
      <c r="RRS1271" s="15"/>
      <c r="RRT1271" s="15"/>
      <c r="RRU1271" s="80"/>
      <c r="RRV1271" s="52"/>
      <c r="RRW1271" s="69"/>
      <c r="RRX1271" s="69"/>
      <c r="RRY1271" s="69"/>
      <c r="RRZ1271" s="107"/>
      <c r="RSA1271" s="2"/>
      <c r="RSB1271" s="15"/>
      <c r="RSC1271" s="15"/>
      <c r="RSD1271" s="80"/>
      <c r="RSE1271" s="52"/>
      <c r="RSF1271" s="69"/>
      <c r="RSG1271" s="69"/>
      <c r="RSH1271" s="69"/>
      <c r="RSI1271" s="107"/>
      <c r="RSJ1271" s="2"/>
      <c r="RSK1271" s="15"/>
      <c r="RSL1271" s="15"/>
      <c r="RSM1271" s="80"/>
      <c r="RSN1271" s="52"/>
      <c r="RSO1271" s="69"/>
      <c r="RSP1271" s="69"/>
      <c r="RSQ1271" s="69"/>
      <c r="RSR1271" s="107"/>
      <c r="RSS1271" s="2"/>
      <c r="RST1271" s="15"/>
      <c r="RSU1271" s="15"/>
      <c r="RSV1271" s="80"/>
      <c r="RSW1271" s="52"/>
      <c r="RSX1271" s="69"/>
      <c r="RSY1271" s="69"/>
      <c r="RSZ1271" s="69"/>
      <c r="RTA1271" s="107"/>
      <c r="RTB1271" s="2"/>
      <c r="RTC1271" s="15"/>
      <c r="RTD1271" s="15"/>
      <c r="RTE1271" s="80"/>
      <c r="RTF1271" s="52"/>
      <c r="RTG1271" s="69"/>
      <c r="RTH1271" s="69"/>
      <c r="RTI1271" s="69"/>
      <c r="RTJ1271" s="107"/>
      <c r="RTK1271" s="2"/>
      <c r="RTL1271" s="15"/>
      <c r="RTM1271" s="15"/>
      <c r="RTN1271" s="80"/>
      <c r="RTO1271" s="52"/>
      <c r="RTP1271" s="69"/>
      <c r="RTQ1271" s="69"/>
      <c r="RTR1271" s="69"/>
      <c r="RTS1271" s="107"/>
      <c r="RTT1271" s="2"/>
      <c r="RTU1271" s="15"/>
      <c r="RTV1271" s="15"/>
      <c r="RTW1271" s="80"/>
      <c r="RTX1271" s="52"/>
      <c r="RTY1271" s="69"/>
      <c r="RTZ1271" s="69"/>
      <c r="RUA1271" s="69"/>
      <c r="RUB1271" s="107"/>
      <c r="RUC1271" s="2"/>
      <c r="RUD1271" s="15"/>
      <c r="RUE1271" s="15"/>
      <c r="RUF1271" s="80"/>
      <c r="RUG1271" s="52"/>
      <c r="RUH1271" s="69"/>
      <c r="RUI1271" s="69"/>
      <c r="RUJ1271" s="69"/>
      <c r="RUK1271" s="107"/>
      <c r="RUL1271" s="2"/>
      <c r="RUM1271" s="15"/>
      <c r="RUN1271" s="15"/>
      <c r="RUO1271" s="80"/>
      <c r="RUP1271" s="52"/>
      <c r="RUQ1271" s="69"/>
      <c r="RUR1271" s="69"/>
      <c r="RUS1271" s="69"/>
      <c r="RUT1271" s="107"/>
      <c r="RUU1271" s="2"/>
      <c r="RUV1271" s="15"/>
      <c r="RUW1271" s="15"/>
      <c r="RUX1271" s="80"/>
      <c r="RUY1271" s="52"/>
      <c r="RUZ1271" s="69"/>
      <c r="RVA1271" s="69"/>
      <c r="RVB1271" s="69"/>
      <c r="RVC1271" s="107"/>
      <c r="RVD1271" s="2"/>
      <c r="RVE1271" s="15"/>
      <c r="RVF1271" s="15"/>
      <c r="RVG1271" s="80"/>
      <c r="RVH1271" s="52"/>
      <c r="RVI1271" s="69"/>
      <c r="RVJ1271" s="69"/>
      <c r="RVK1271" s="69"/>
      <c r="RVL1271" s="107"/>
      <c r="RVM1271" s="2"/>
      <c r="RVN1271" s="15"/>
      <c r="RVO1271" s="15"/>
      <c r="RVP1271" s="80"/>
      <c r="RVQ1271" s="52"/>
      <c r="RVR1271" s="69"/>
      <c r="RVS1271" s="69"/>
      <c r="RVT1271" s="69"/>
      <c r="RVU1271" s="107"/>
      <c r="RVV1271" s="2"/>
      <c r="RVW1271" s="15"/>
      <c r="RVX1271" s="15"/>
      <c r="RVY1271" s="80"/>
      <c r="RVZ1271" s="52"/>
      <c r="RWA1271" s="69"/>
      <c r="RWB1271" s="69"/>
      <c r="RWC1271" s="69"/>
      <c r="RWD1271" s="107"/>
      <c r="RWE1271" s="2"/>
      <c r="RWF1271" s="15"/>
      <c r="RWG1271" s="15"/>
      <c r="RWH1271" s="80"/>
      <c r="RWI1271" s="52"/>
      <c r="RWJ1271" s="69"/>
      <c r="RWK1271" s="69"/>
      <c r="RWL1271" s="69"/>
      <c r="RWM1271" s="107"/>
      <c r="RWN1271" s="2"/>
      <c r="RWO1271" s="15"/>
      <c r="RWP1271" s="15"/>
      <c r="RWQ1271" s="80"/>
      <c r="RWR1271" s="52"/>
      <c r="RWS1271" s="69"/>
      <c r="RWT1271" s="69"/>
      <c r="RWU1271" s="69"/>
      <c r="RWV1271" s="107"/>
      <c r="RWW1271" s="2"/>
      <c r="RWX1271" s="15"/>
      <c r="RWY1271" s="15"/>
      <c r="RWZ1271" s="80"/>
      <c r="RXA1271" s="52"/>
      <c r="RXB1271" s="69"/>
      <c r="RXC1271" s="69"/>
      <c r="RXD1271" s="69"/>
      <c r="RXE1271" s="107"/>
      <c r="RXF1271" s="2"/>
      <c r="RXG1271" s="15"/>
      <c r="RXH1271" s="15"/>
      <c r="RXI1271" s="80"/>
      <c r="RXJ1271" s="52"/>
      <c r="RXK1271" s="69"/>
      <c r="RXL1271" s="69"/>
      <c r="RXM1271" s="69"/>
      <c r="RXN1271" s="107"/>
      <c r="RXO1271" s="2"/>
      <c r="RXP1271" s="15"/>
      <c r="RXQ1271" s="15"/>
      <c r="RXR1271" s="80"/>
      <c r="RXS1271" s="52"/>
      <c r="RXT1271" s="69"/>
      <c r="RXU1271" s="69"/>
      <c r="RXV1271" s="69"/>
      <c r="RXW1271" s="107"/>
      <c r="RXX1271" s="2"/>
      <c r="RXY1271" s="15"/>
      <c r="RXZ1271" s="15"/>
      <c r="RYA1271" s="80"/>
      <c r="RYB1271" s="52"/>
      <c r="RYC1271" s="69"/>
      <c r="RYD1271" s="69"/>
      <c r="RYE1271" s="69"/>
      <c r="RYF1271" s="107"/>
      <c r="RYG1271" s="2"/>
      <c r="RYH1271" s="15"/>
      <c r="RYI1271" s="15"/>
      <c r="RYJ1271" s="80"/>
      <c r="RYK1271" s="52"/>
      <c r="RYL1271" s="69"/>
      <c r="RYM1271" s="69"/>
      <c r="RYN1271" s="69"/>
      <c r="RYO1271" s="107"/>
      <c r="RYP1271" s="2"/>
      <c r="RYQ1271" s="15"/>
      <c r="RYR1271" s="15"/>
      <c r="RYS1271" s="80"/>
      <c r="RYT1271" s="52"/>
      <c r="RYU1271" s="69"/>
      <c r="RYV1271" s="69"/>
      <c r="RYW1271" s="69"/>
      <c r="RYX1271" s="107"/>
      <c r="RYY1271" s="2"/>
      <c r="RYZ1271" s="15"/>
      <c r="RZA1271" s="15"/>
      <c r="RZB1271" s="80"/>
      <c r="RZC1271" s="52"/>
      <c r="RZD1271" s="69"/>
      <c r="RZE1271" s="69"/>
      <c r="RZF1271" s="69"/>
      <c r="RZG1271" s="107"/>
      <c r="RZH1271" s="2"/>
      <c r="RZI1271" s="15"/>
      <c r="RZJ1271" s="15"/>
      <c r="RZK1271" s="80"/>
      <c r="RZL1271" s="52"/>
      <c r="RZM1271" s="69"/>
      <c r="RZN1271" s="69"/>
      <c r="RZO1271" s="69"/>
      <c r="RZP1271" s="107"/>
      <c r="RZQ1271" s="2"/>
      <c r="RZR1271" s="15"/>
      <c r="RZS1271" s="15"/>
      <c r="RZT1271" s="80"/>
      <c r="RZU1271" s="52"/>
      <c r="RZV1271" s="69"/>
      <c r="RZW1271" s="69"/>
      <c r="RZX1271" s="69"/>
      <c r="RZY1271" s="107"/>
      <c r="RZZ1271" s="2"/>
      <c r="SAA1271" s="15"/>
      <c r="SAB1271" s="15"/>
      <c r="SAC1271" s="80"/>
      <c r="SAD1271" s="52"/>
      <c r="SAE1271" s="69"/>
      <c r="SAF1271" s="69"/>
      <c r="SAG1271" s="69"/>
      <c r="SAH1271" s="107"/>
      <c r="SAI1271" s="2"/>
      <c r="SAJ1271" s="15"/>
      <c r="SAK1271" s="15"/>
      <c r="SAL1271" s="80"/>
      <c r="SAM1271" s="52"/>
      <c r="SAN1271" s="69"/>
      <c r="SAO1271" s="69"/>
      <c r="SAP1271" s="69"/>
      <c r="SAQ1271" s="107"/>
      <c r="SAR1271" s="2"/>
      <c r="SAS1271" s="15"/>
      <c r="SAT1271" s="15"/>
      <c r="SAU1271" s="80"/>
      <c r="SAV1271" s="52"/>
      <c r="SAW1271" s="69"/>
      <c r="SAX1271" s="69"/>
      <c r="SAY1271" s="69"/>
      <c r="SAZ1271" s="107"/>
      <c r="SBA1271" s="2"/>
      <c r="SBB1271" s="15"/>
      <c r="SBC1271" s="15"/>
      <c r="SBD1271" s="80"/>
      <c r="SBE1271" s="52"/>
      <c r="SBF1271" s="69"/>
      <c r="SBG1271" s="69"/>
      <c r="SBH1271" s="69"/>
      <c r="SBI1271" s="107"/>
      <c r="SBJ1271" s="2"/>
      <c r="SBK1271" s="15"/>
      <c r="SBL1271" s="15"/>
      <c r="SBM1271" s="80"/>
      <c r="SBN1271" s="52"/>
      <c r="SBO1271" s="69"/>
      <c r="SBP1271" s="69"/>
      <c r="SBQ1271" s="69"/>
      <c r="SBR1271" s="107"/>
      <c r="SBS1271" s="2"/>
      <c r="SBT1271" s="15"/>
      <c r="SBU1271" s="15"/>
      <c r="SBV1271" s="80"/>
      <c r="SBW1271" s="52"/>
      <c r="SBX1271" s="69"/>
      <c r="SBY1271" s="69"/>
      <c r="SBZ1271" s="69"/>
      <c r="SCA1271" s="107"/>
      <c r="SCB1271" s="2"/>
      <c r="SCC1271" s="15"/>
      <c r="SCD1271" s="15"/>
      <c r="SCE1271" s="80"/>
      <c r="SCF1271" s="52"/>
      <c r="SCG1271" s="69"/>
      <c r="SCH1271" s="69"/>
      <c r="SCI1271" s="69"/>
      <c r="SCJ1271" s="107"/>
      <c r="SCK1271" s="2"/>
      <c r="SCL1271" s="15"/>
      <c r="SCM1271" s="15"/>
      <c r="SCN1271" s="80"/>
      <c r="SCO1271" s="52"/>
      <c r="SCP1271" s="69"/>
      <c r="SCQ1271" s="69"/>
      <c r="SCR1271" s="69"/>
      <c r="SCS1271" s="107"/>
      <c r="SCT1271" s="2"/>
      <c r="SCU1271" s="15"/>
      <c r="SCV1271" s="15"/>
      <c r="SCW1271" s="80"/>
      <c r="SCX1271" s="52"/>
      <c r="SCY1271" s="69"/>
      <c r="SCZ1271" s="69"/>
      <c r="SDA1271" s="69"/>
      <c r="SDB1271" s="107"/>
      <c r="SDC1271" s="2"/>
      <c r="SDD1271" s="15"/>
      <c r="SDE1271" s="15"/>
      <c r="SDF1271" s="80"/>
      <c r="SDG1271" s="52"/>
      <c r="SDH1271" s="69"/>
      <c r="SDI1271" s="69"/>
      <c r="SDJ1271" s="69"/>
      <c r="SDK1271" s="107"/>
      <c r="SDL1271" s="2"/>
      <c r="SDM1271" s="15"/>
      <c r="SDN1271" s="15"/>
      <c r="SDO1271" s="80"/>
      <c r="SDP1271" s="52"/>
      <c r="SDQ1271" s="69"/>
      <c r="SDR1271" s="69"/>
      <c r="SDS1271" s="69"/>
      <c r="SDT1271" s="107"/>
      <c r="SDU1271" s="2"/>
      <c r="SDV1271" s="15"/>
      <c r="SDW1271" s="15"/>
      <c r="SDX1271" s="80"/>
      <c r="SDY1271" s="52"/>
      <c r="SDZ1271" s="69"/>
      <c r="SEA1271" s="69"/>
      <c r="SEB1271" s="69"/>
      <c r="SEC1271" s="107"/>
      <c r="SED1271" s="2"/>
      <c r="SEE1271" s="15"/>
      <c r="SEF1271" s="15"/>
      <c r="SEG1271" s="80"/>
      <c r="SEH1271" s="52"/>
      <c r="SEI1271" s="69"/>
      <c r="SEJ1271" s="69"/>
      <c r="SEK1271" s="69"/>
      <c r="SEL1271" s="107"/>
      <c r="SEM1271" s="2"/>
      <c r="SEN1271" s="15"/>
      <c r="SEO1271" s="15"/>
      <c r="SEP1271" s="80"/>
      <c r="SEQ1271" s="52"/>
      <c r="SER1271" s="69"/>
      <c r="SES1271" s="69"/>
      <c r="SET1271" s="69"/>
      <c r="SEU1271" s="107"/>
      <c r="SEV1271" s="2"/>
      <c r="SEW1271" s="15"/>
      <c r="SEX1271" s="15"/>
      <c r="SEY1271" s="80"/>
      <c r="SEZ1271" s="52"/>
      <c r="SFA1271" s="69"/>
      <c r="SFB1271" s="69"/>
      <c r="SFC1271" s="69"/>
      <c r="SFD1271" s="107"/>
      <c r="SFE1271" s="2"/>
      <c r="SFF1271" s="15"/>
      <c r="SFG1271" s="15"/>
      <c r="SFH1271" s="80"/>
      <c r="SFI1271" s="52"/>
      <c r="SFJ1271" s="69"/>
      <c r="SFK1271" s="69"/>
      <c r="SFL1271" s="69"/>
      <c r="SFM1271" s="107"/>
      <c r="SFN1271" s="2"/>
      <c r="SFO1271" s="15"/>
      <c r="SFP1271" s="15"/>
      <c r="SFQ1271" s="80"/>
      <c r="SFR1271" s="52"/>
      <c r="SFS1271" s="69"/>
      <c r="SFT1271" s="69"/>
      <c r="SFU1271" s="69"/>
      <c r="SFV1271" s="107"/>
      <c r="SFW1271" s="2"/>
      <c r="SFX1271" s="15"/>
      <c r="SFY1271" s="15"/>
      <c r="SFZ1271" s="80"/>
      <c r="SGA1271" s="52"/>
      <c r="SGB1271" s="69"/>
      <c r="SGC1271" s="69"/>
      <c r="SGD1271" s="69"/>
      <c r="SGE1271" s="107"/>
      <c r="SGF1271" s="2"/>
      <c r="SGG1271" s="15"/>
      <c r="SGH1271" s="15"/>
      <c r="SGI1271" s="80"/>
      <c r="SGJ1271" s="52"/>
      <c r="SGK1271" s="69"/>
      <c r="SGL1271" s="69"/>
      <c r="SGM1271" s="69"/>
      <c r="SGN1271" s="107"/>
      <c r="SGO1271" s="2"/>
      <c r="SGP1271" s="15"/>
      <c r="SGQ1271" s="15"/>
      <c r="SGR1271" s="80"/>
      <c r="SGS1271" s="52"/>
      <c r="SGT1271" s="69"/>
      <c r="SGU1271" s="69"/>
      <c r="SGV1271" s="69"/>
      <c r="SGW1271" s="107"/>
      <c r="SGX1271" s="2"/>
      <c r="SGY1271" s="15"/>
      <c r="SGZ1271" s="15"/>
      <c r="SHA1271" s="80"/>
      <c r="SHB1271" s="52"/>
      <c r="SHC1271" s="69"/>
      <c r="SHD1271" s="69"/>
      <c r="SHE1271" s="69"/>
      <c r="SHF1271" s="107"/>
      <c r="SHG1271" s="2"/>
      <c r="SHH1271" s="15"/>
      <c r="SHI1271" s="15"/>
      <c r="SHJ1271" s="80"/>
      <c r="SHK1271" s="52"/>
      <c r="SHL1271" s="69"/>
      <c r="SHM1271" s="69"/>
      <c r="SHN1271" s="69"/>
      <c r="SHO1271" s="107"/>
      <c r="SHP1271" s="2"/>
      <c r="SHQ1271" s="15"/>
      <c r="SHR1271" s="15"/>
      <c r="SHS1271" s="80"/>
      <c r="SHT1271" s="52"/>
      <c r="SHU1271" s="69"/>
      <c r="SHV1271" s="69"/>
      <c r="SHW1271" s="69"/>
      <c r="SHX1271" s="107"/>
      <c r="SHY1271" s="2"/>
      <c r="SHZ1271" s="15"/>
      <c r="SIA1271" s="15"/>
      <c r="SIB1271" s="80"/>
      <c r="SIC1271" s="52"/>
      <c r="SID1271" s="69"/>
      <c r="SIE1271" s="69"/>
      <c r="SIF1271" s="69"/>
      <c r="SIG1271" s="107"/>
      <c r="SIH1271" s="2"/>
      <c r="SII1271" s="15"/>
      <c r="SIJ1271" s="15"/>
      <c r="SIK1271" s="80"/>
      <c r="SIL1271" s="52"/>
      <c r="SIM1271" s="69"/>
      <c r="SIN1271" s="69"/>
      <c r="SIO1271" s="69"/>
      <c r="SIP1271" s="107"/>
      <c r="SIQ1271" s="2"/>
      <c r="SIR1271" s="15"/>
      <c r="SIS1271" s="15"/>
      <c r="SIT1271" s="80"/>
      <c r="SIU1271" s="52"/>
      <c r="SIV1271" s="69"/>
      <c r="SIW1271" s="69"/>
      <c r="SIX1271" s="69"/>
      <c r="SIY1271" s="107"/>
      <c r="SIZ1271" s="2"/>
      <c r="SJA1271" s="15"/>
      <c r="SJB1271" s="15"/>
      <c r="SJC1271" s="80"/>
      <c r="SJD1271" s="52"/>
      <c r="SJE1271" s="69"/>
      <c r="SJF1271" s="69"/>
      <c r="SJG1271" s="69"/>
      <c r="SJH1271" s="107"/>
      <c r="SJI1271" s="2"/>
      <c r="SJJ1271" s="15"/>
      <c r="SJK1271" s="15"/>
      <c r="SJL1271" s="80"/>
      <c r="SJM1271" s="52"/>
      <c r="SJN1271" s="69"/>
      <c r="SJO1271" s="69"/>
      <c r="SJP1271" s="69"/>
      <c r="SJQ1271" s="107"/>
      <c r="SJR1271" s="2"/>
      <c r="SJS1271" s="15"/>
      <c r="SJT1271" s="15"/>
      <c r="SJU1271" s="80"/>
      <c r="SJV1271" s="52"/>
      <c r="SJW1271" s="69"/>
      <c r="SJX1271" s="69"/>
      <c r="SJY1271" s="69"/>
      <c r="SJZ1271" s="107"/>
      <c r="SKA1271" s="2"/>
      <c r="SKB1271" s="15"/>
      <c r="SKC1271" s="15"/>
      <c r="SKD1271" s="80"/>
      <c r="SKE1271" s="52"/>
      <c r="SKF1271" s="69"/>
      <c r="SKG1271" s="69"/>
      <c r="SKH1271" s="69"/>
      <c r="SKI1271" s="107"/>
      <c r="SKJ1271" s="2"/>
      <c r="SKK1271" s="15"/>
      <c r="SKL1271" s="15"/>
      <c r="SKM1271" s="80"/>
      <c r="SKN1271" s="52"/>
      <c r="SKO1271" s="69"/>
      <c r="SKP1271" s="69"/>
      <c r="SKQ1271" s="69"/>
      <c r="SKR1271" s="107"/>
      <c r="SKS1271" s="2"/>
      <c r="SKT1271" s="15"/>
      <c r="SKU1271" s="15"/>
      <c r="SKV1271" s="80"/>
      <c r="SKW1271" s="52"/>
      <c r="SKX1271" s="69"/>
      <c r="SKY1271" s="69"/>
      <c r="SKZ1271" s="69"/>
      <c r="SLA1271" s="107"/>
      <c r="SLB1271" s="2"/>
      <c r="SLC1271" s="15"/>
      <c r="SLD1271" s="15"/>
      <c r="SLE1271" s="80"/>
      <c r="SLF1271" s="52"/>
      <c r="SLG1271" s="69"/>
      <c r="SLH1271" s="69"/>
      <c r="SLI1271" s="69"/>
      <c r="SLJ1271" s="107"/>
      <c r="SLK1271" s="2"/>
      <c r="SLL1271" s="15"/>
      <c r="SLM1271" s="15"/>
      <c r="SLN1271" s="80"/>
      <c r="SLO1271" s="52"/>
      <c r="SLP1271" s="69"/>
      <c r="SLQ1271" s="69"/>
      <c r="SLR1271" s="69"/>
      <c r="SLS1271" s="107"/>
      <c r="SLT1271" s="2"/>
      <c r="SLU1271" s="15"/>
      <c r="SLV1271" s="15"/>
      <c r="SLW1271" s="80"/>
      <c r="SLX1271" s="52"/>
      <c r="SLY1271" s="69"/>
      <c r="SLZ1271" s="69"/>
      <c r="SMA1271" s="69"/>
      <c r="SMB1271" s="107"/>
      <c r="SMC1271" s="2"/>
      <c r="SMD1271" s="15"/>
      <c r="SME1271" s="15"/>
      <c r="SMF1271" s="80"/>
      <c r="SMG1271" s="52"/>
      <c r="SMH1271" s="69"/>
      <c r="SMI1271" s="69"/>
      <c r="SMJ1271" s="69"/>
      <c r="SMK1271" s="107"/>
      <c r="SML1271" s="2"/>
      <c r="SMM1271" s="15"/>
      <c r="SMN1271" s="15"/>
      <c r="SMO1271" s="80"/>
      <c r="SMP1271" s="52"/>
      <c r="SMQ1271" s="69"/>
      <c r="SMR1271" s="69"/>
      <c r="SMS1271" s="69"/>
      <c r="SMT1271" s="107"/>
      <c r="SMU1271" s="2"/>
      <c r="SMV1271" s="15"/>
      <c r="SMW1271" s="15"/>
      <c r="SMX1271" s="80"/>
      <c r="SMY1271" s="52"/>
      <c r="SMZ1271" s="69"/>
      <c r="SNA1271" s="69"/>
      <c r="SNB1271" s="69"/>
      <c r="SNC1271" s="107"/>
      <c r="SND1271" s="2"/>
      <c r="SNE1271" s="15"/>
      <c r="SNF1271" s="15"/>
      <c r="SNG1271" s="80"/>
      <c r="SNH1271" s="52"/>
      <c r="SNI1271" s="69"/>
      <c r="SNJ1271" s="69"/>
      <c r="SNK1271" s="69"/>
      <c r="SNL1271" s="107"/>
      <c r="SNM1271" s="2"/>
      <c r="SNN1271" s="15"/>
      <c r="SNO1271" s="15"/>
      <c r="SNP1271" s="80"/>
      <c r="SNQ1271" s="52"/>
      <c r="SNR1271" s="69"/>
      <c r="SNS1271" s="69"/>
      <c r="SNT1271" s="69"/>
      <c r="SNU1271" s="107"/>
      <c r="SNV1271" s="2"/>
      <c r="SNW1271" s="15"/>
      <c r="SNX1271" s="15"/>
      <c r="SNY1271" s="80"/>
      <c r="SNZ1271" s="52"/>
      <c r="SOA1271" s="69"/>
      <c r="SOB1271" s="69"/>
      <c r="SOC1271" s="69"/>
      <c r="SOD1271" s="107"/>
      <c r="SOE1271" s="2"/>
      <c r="SOF1271" s="15"/>
      <c r="SOG1271" s="15"/>
      <c r="SOH1271" s="80"/>
      <c r="SOI1271" s="52"/>
      <c r="SOJ1271" s="69"/>
      <c r="SOK1271" s="69"/>
      <c r="SOL1271" s="69"/>
      <c r="SOM1271" s="107"/>
      <c r="SON1271" s="2"/>
      <c r="SOO1271" s="15"/>
      <c r="SOP1271" s="15"/>
      <c r="SOQ1271" s="80"/>
      <c r="SOR1271" s="52"/>
      <c r="SOS1271" s="69"/>
      <c r="SOT1271" s="69"/>
      <c r="SOU1271" s="69"/>
      <c r="SOV1271" s="107"/>
      <c r="SOW1271" s="2"/>
      <c r="SOX1271" s="15"/>
      <c r="SOY1271" s="15"/>
      <c r="SOZ1271" s="80"/>
      <c r="SPA1271" s="52"/>
      <c r="SPB1271" s="69"/>
      <c r="SPC1271" s="69"/>
      <c r="SPD1271" s="69"/>
      <c r="SPE1271" s="107"/>
      <c r="SPF1271" s="2"/>
      <c r="SPG1271" s="15"/>
      <c r="SPH1271" s="15"/>
      <c r="SPI1271" s="80"/>
      <c r="SPJ1271" s="52"/>
      <c r="SPK1271" s="69"/>
      <c r="SPL1271" s="69"/>
      <c r="SPM1271" s="69"/>
      <c r="SPN1271" s="107"/>
      <c r="SPO1271" s="2"/>
      <c r="SPP1271" s="15"/>
      <c r="SPQ1271" s="15"/>
      <c r="SPR1271" s="80"/>
      <c r="SPS1271" s="52"/>
      <c r="SPT1271" s="69"/>
      <c r="SPU1271" s="69"/>
      <c r="SPV1271" s="69"/>
      <c r="SPW1271" s="107"/>
      <c r="SPX1271" s="2"/>
      <c r="SPY1271" s="15"/>
      <c r="SPZ1271" s="15"/>
      <c r="SQA1271" s="80"/>
      <c r="SQB1271" s="52"/>
      <c r="SQC1271" s="69"/>
      <c r="SQD1271" s="69"/>
      <c r="SQE1271" s="69"/>
      <c r="SQF1271" s="107"/>
      <c r="SQG1271" s="2"/>
      <c r="SQH1271" s="15"/>
      <c r="SQI1271" s="15"/>
      <c r="SQJ1271" s="80"/>
      <c r="SQK1271" s="52"/>
      <c r="SQL1271" s="69"/>
      <c r="SQM1271" s="69"/>
      <c r="SQN1271" s="69"/>
      <c r="SQO1271" s="107"/>
      <c r="SQP1271" s="2"/>
      <c r="SQQ1271" s="15"/>
      <c r="SQR1271" s="15"/>
      <c r="SQS1271" s="80"/>
      <c r="SQT1271" s="52"/>
      <c r="SQU1271" s="69"/>
      <c r="SQV1271" s="69"/>
      <c r="SQW1271" s="69"/>
      <c r="SQX1271" s="107"/>
      <c r="SQY1271" s="2"/>
      <c r="SQZ1271" s="15"/>
      <c r="SRA1271" s="15"/>
      <c r="SRB1271" s="80"/>
      <c r="SRC1271" s="52"/>
      <c r="SRD1271" s="69"/>
      <c r="SRE1271" s="69"/>
      <c r="SRF1271" s="69"/>
      <c r="SRG1271" s="107"/>
      <c r="SRH1271" s="2"/>
      <c r="SRI1271" s="15"/>
      <c r="SRJ1271" s="15"/>
      <c r="SRK1271" s="80"/>
      <c r="SRL1271" s="52"/>
      <c r="SRM1271" s="69"/>
      <c r="SRN1271" s="69"/>
      <c r="SRO1271" s="69"/>
      <c r="SRP1271" s="107"/>
      <c r="SRQ1271" s="2"/>
      <c r="SRR1271" s="15"/>
      <c r="SRS1271" s="15"/>
      <c r="SRT1271" s="80"/>
      <c r="SRU1271" s="52"/>
      <c r="SRV1271" s="69"/>
      <c r="SRW1271" s="69"/>
      <c r="SRX1271" s="69"/>
      <c r="SRY1271" s="107"/>
      <c r="SRZ1271" s="2"/>
      <c r="SSA1271" s="15"/>
      <c r="SSB1271" s="15"/>
      <c r="SSC1271" s="80"/>
      <c r="SSD1271" s="52"/>
      <c r="SSE1271" s="69"/>
      <c r="SSF1271" s="69"/>
      <c r="SSG1271" s="69"/>
      <c r="SSH1271" s="107"/>
      <c r="SSI1271" s="2"/>
      <c r="SSJ1271" s="15"/>
      <c r="SSK1271" s="15"/>
      <c r="SSL1271" s="80"/>
      <c r="SSM1271" s="52"/>
      <c r="SSN1271" s="69"/>
      <c r="SSO1271" s="69"/>
      <c r="SSP1271" s="69"/>
      <c r="SSQ1271" s="107"/>
      <c r="SSR1271" s="2"/>
      <c r="SSS1271" s="15"/>
      <c r="SST1271" s="15"/>
      <c r="SSU1271" s="80"/>
      <c r="SSV1271" s="52"/>
      <c r="SSW1271" s="69"/>
      <c r="SSX1271" s="69"/>
      <c r="SSY1271" s="69"/>
      <c r="SSZ1271" s="107"/>
      <c r="STA1271" s="2"/>
      <c r="STB1271" s="15"/>
      <c r="STC1271" s="15"/>
      <c r="STD1271" s="80"/>
      <c r="STE1271" s="52"/>
      <c r="STF1271" s="69"/>
      <c r="STG1271" s="69"/>
      <c r="STH1271" s="69"/>
      <c r="STI1271" s="107"/>
      <c r="STJ1271" s="2"/>
      <c r="STK1271" s="15"/>
      <c r="STL1271" s="15"/>
      <c r="STM1271" s="80"/>
      <c r="STN1271" s="52"/>
      <c r="STO1271" s="69"/>
      <c r="STP1271" s="69"/>
      <c r="STQ1271" s="69"/>
      <c r="STR1271" s="107"/>
      <c r="STS1271" s="2"/>
      <c r="STT1271" s="15"/>
      <c r="STU1271" s="15"/>
      <c r="STV1271" s="80"/>
      <c r="STW1271" s="52"/>
      <c r="STX1271" s="69"/>
      <c r="STY1271" s="69"/>
      <c r="STZ1271" s="69"/>
      <c r="SUA1271" s="107"/>
      <c r="SUB1271" s="2"/>
      <c r="SUC1271" s="15"/>
      <c r="SUD1271" s="15"/>
      <c r="SUE1271" s="80"/>
      <c r="SUF1271" s="52"/>
      <c r="SUG1271" s="69"/>
      <c r="SUH1271" s="69"/>
      <c r="SUI1271" s="69"/>
      <c r="SUJ1271" s="107"/>
      <c r="SUK1271" s="2"/>
      <c r="SUL1271" s="15"/>
      <c r="SUM1271" s="15"/>
      <c r="SUN1271" s="80"/>
      <c r="SUO1271" s="52"/>
      <c r="SUP1271" s="69"/>
      <c r="SUQ1271" s="69"/>
      <c r="SUR1271" s="69"/>
      <c r="SUS1271" s="107"/>
      <c r="SUT1271" s="2"/>
      <c r="SUU1271" s="15"/>
      <c r="SUV1271" s="15"/>
      <c r="SUW1271" s="80"/>
      <c r="SUX1271" s="52"/>
      <c r="SUY1271" s="69"/>
      <c r="SUZ1271" s="69"/>
      <c r="SVA1271" s="69"/>
      <c r="SVB1271" s="107"/>
      <c r="SVC1271" s="2"/>
      <c r="SVD1271" s="15"/>
      <c r="SVE1271" s="15"/>
      <c r="SVF1271" s="80"/>
      <c r="SVG1271" s="52"/>
      <c r="SVH1271" s="69"/>
      <c r="SVI1271" s="69"/>
      <c r="SVJ1271" s="69"/>
      <c r="SVK1271" s="107"/>
      <c r="SVL1271" s="2"/>
      <c r="SVM1271" s="15"/>
      <c r="SVN1271" s="15"/>
      <c r="SVO1271" s="80"/>
      <c r="SVP1271" s="52"/>
      <c r="SVQ1271" s="69"/>
      <c r="SVR1271" s="69"/>
      <c r="SVS1271" s="69"/>
      <c r="SVT1271" s="107"/>
      <c r="SVU1271" s="2"/>
      <c r="SVV1271" s="15"/>
      <c r="SVW1271" s="15"/>
      <c r="SVX1271" s="80"/>
      <c r="SVY1271" s="52"/>
      <c r="SVZ1271" s="69"/>
      <c r="SWA1271" s="69"/>
      <c r="SWB1271" s="69"/>
      <c r="SWC1271" s="107"/>
      <c r="SWD1271" s="2"/>
      <c r="SWE1271" s="15"/>
      <c r="SWF1271" s="15"/>
      <c r="SWG1271" s="80"/>
      <c r="SWH1271" s="52"/>
      <c r="SWI1271" s="69"/>
      <c r="SWJ1271" s="69"/>
      <c r="SWK1271" s="69"/>
      <c r="SWL1271" s="107"/>
      <c r="SWM1271" s="2"/>
      <c r="SWN1271" s="15"/>
      <c r="SWO1271" s="15"/>
      <c r="SWP1271" s="80"/>
      <c r="SWQ1271" s="52"/>
      <c r="SWR1271" s="69"/>
      <c r="SWS1271" s="69"/>
      <c r="SWT1271" s="69"/>
      <c r="SWU1271" s="107"/>
      <c r="SWV1271" s="2"/>
      <c r="SWW1271" s="15"/>
      <c r="SWX1271" s="15"/>
      <c r="SWY1271" s="80"/>
      <c r="SWZ1271" s="52"/>
      <c r="SXA1271" s="69"/>
      <c r="SXB1271" s="69"/>
      <c r="SXC1271" s="69"/>
      <c r="SXD1271" s="107"/>
      <c r="SXE1271" s="2"/>
      <c r="SXF1271" s="15"/>
      <c r="SXG1271" s="15"/>
      <c r="SXH1271" s="80"/>
      <c r="SXI1271" s="52"/>
      <c r="SXJ1271" s="69"/>
      <c r="SXK1271" s="69"/>
      <c r="SXL1271" s="69"/>
      <c r="SXM1271" s="107"/>
      <c r="SXN1271" s="2"/>
      <c r="SXO1271" s="15"/>
      <c r="SXP1271" s="15"/>
      <c r="SXQ1271" s="80"/>
      <c r="SXR1271" s="52"/>
      <c r="SXS1271" s="69"/>
      <c r="SXT1271" s="69"/>
      <c r="SXU1271" s="69"/>
      <c r="SXV1271" s="107"/>
      <c r="SXW1271" s="2"/>
      <c r="SXX1271" s="15"/>
      <c r="SXY1271" s="15"/>
      <c r="SXZ1271" s="80"/>
      <c r="SYA1271" s="52"/>
      <c r="SYB1271" s="69"/>
      <c r="SYC1271" s="69"/>
      <c r="SYD1271" s="69"/>
      <c r="SYE1271" s="107"/>
      <c r="SYF1271" s="2"/>
      <c r="SYG1271" s="15"/>
      <c r="SYH1271" s="15"/>
      <c r="SYI1271" s="80"/>
      <c r="SYJ1271" s="52"/>
      <c r="SYK1271" s="69"/>
      <c r="SYL1271" s="69"/>
      <c r="SYM1271" s="69"/>
      <c r="SYN1271" s="107"/>
      <c r="SYO1271" s="2"/>
      <c r="SYP1271" s="15"/>
      <c r="SYQ1271" s="15"/>
      <c r="SYR1271" s="80"/>
      <c r="SYS1271" s="52"/>
      <c r="SYT1271" s="69"/>
      <c r="SYU1271" s="69"/>
      <c r="SYV1271" s="69"/>
      <c r="SYW1271" s="107"/>
      <c r="SYX1271" s="2"/>
      <c r="SYY1271" s="15"/>
      <c r="SYZ1271" s="15"/>
      <c r="SZA1271" s="80"/>
      <c r="SZB1271" s="52"/>
      <c r="SZC1271" s="69"/>
      <c r="SZD1271" s="69"/>
      <c r="SZE1271" s="69"/>
      <c r="SZF1271" s="107"/>
      <c r="SZG1271" s="2"/>
      <c r="SZH1271" s="15"/>
      <c r="SZI1271" s="15"/>
      <c r="SZJ1271" s="80"/>
      <c r="SZK1271" s="52"/>
      <c r="SZL1271" s="69"/>
      <c r="SZM1271" s="69"/>
      <c r="SZN1271" s="69"/>
      <c r="SZO1271" s="107"/>
      <c r="SZP1271" s="2"/>
      <c r="SZQ1271" s="15"/>
      <c r="SZR1271" s="15"/>
      <c r="SZS1271" s="80"/>
      <c r="SZT1271" s="52"/>
      <c r="SZU1271" s="69"/>
      <c r="SZV1271" s="69"/>
      <c r="SZW1271" s="69"/>
      <c r="SZX1271" s="107"/>
      <c r="SZY1271" s="2"/>
      <c r="SZZ1271" s="15"/>
      <c r="TAA1271" s="15"/>
      <c r="TAB1271" s="80"/>
      <c r="TAC1271" s="52"/>
      <c r="TAD1271" s="69"/>
      <c r="TAE1271" s="69"/>
      <c r="TAF1271" s="69"/>
      <c r="TAG1271" s="107"/>
      <c r="TAH1271" s="2"/>
      <c r="TAI1271" s="15"/>
      <c r="TAJ1271" s="15"/>
      <c r="TAK1271" s="80"/>
      <c r="TAL1271" s="52"/>
      <c r="TAM1271" s="69"/>
      <c r="TAN1271" s="69"/>
      <c r="TAO1271" s="69"/>
      <c r="TAP1271" s="107"/>
      <c r="TAQ1271" s="2"/>
      <c r="TAR1271" s="15"/>
      <c r="TAS1271" s="15"/>
      <c r="TAT1271" s="80"/>
      <c r="TAU1271" s="52"/>
      <c r="TAV1271" s="69"/>
      <c r="TAW1271" s="69"/>
      <c r="TAX1271" s="69"/>
      <c r="TAY1271" s="107"/>
      <c r="TAZ1271" s="2"/>
      <c r="TBA1271" s="15"/>
      <c r="TBB1271" s="15"/>
      <c r="TBC1271" s="80"/>
      <c r="TBD1271" s="52"/>
      <c r="TBE1271" s="69"/>
      <c r="TBF1271" s="69"/>
      <c r="TBG1271" s="69"/>
      <c r="TBH1271" s="107"/>
      <c r="TBI1271" s="2"/>
      <c r="TBJ1271" s="15"/>
      <c r="TBK1271" s="15"/>
      <c r="TBL1271" s="80"/>
      <c r="TBM1271" s="52"/>
      <c r="TBN1271" s="69"/>
      <c r="TBO1271" s="69"/>
      <c r="TBP1271" s="69"/>
      <c r="TBQ1271" s="107"/>
      <c r="TBR1271" s="2"/>
      <c r="TBS1271" s="15"/>
      <c r="TBT1271" s="15"/>
      <c r="TBU1271" s="80"/>
      <c r="TBV1271" s="52"/>
      <c r="TBW1271" s="69"/>
      <c r="TBX1271" s="69"/>
      <c r="TBY1271" s="69"/>
      <c r="TBZ1271" s="107"/>
      <c r="TCA1271" s="2"/>
      <c r="TCB1271" s="15"/>
      <c r="TCC1271" s="15"/>
      <c r="TCD1271" s="80"/>
      <c r="TCE1271" s="52"/>
      <c r="TCF1271" s="69"/>
      <c r="TCG1271" s="69"/>
      <c r="TCH1271" s="69"/>
      <c r="TCI1271" s="107"/>
      <c r="TCJ1271" s="2"/>
      <c r="TCK1271" s="15"/>
      <c r="TCL1271" s="15"/>
      <c r="TCM1271" s="80"/>
      <c r="TCN1271" s="52"/>
      <c r="TCO1271" s="69"/>
      <c r="TCP1271" s="69"/>
      <c r="TCQ1271" s="69"/>
      <c r="TCR1271" s="107"/>
      <c r="TCS1271" s="2"/>
      <c r="TCT1271" s="15"/>
      <c r="TCU1271" s="15"/>
      <c r="TCV1271" s="80"/>
      <c r="TCW1271" s="52"/>
      <c r="TCX1271" s="69"/>
      <c r="TCY1271" s="69"/>
      <c r="TCZ1271" s="69"/>
      <c r="TDA1271" s="107"/>
      <c r="TDB1271" s="2"/>
      <c r="TDC1271" s="15"/>
      <c r="TDD1271" s="15"/>
      <c r="TDE1271" s="80"/>
      <c r="TDF1271" s="52"/>
      <c r="TDG1271" s="69"/>
      <c r="TDH1271" s="69"/>
      <c r="TDI1271" s="69"/>
      <c r="TDJ1271" s="107"/>
      <c r="TDK1271" s="2"/>
      <c r="TDL1271" s="15"/>
      <c r="TDM1271" s="15"/>
      <c r="TDN1271" s="80"/>
      <c r="TDO1271" s="52"/>
      <c r="TDP1271" s="69"/>
      <c r="TDQ1271" s="69"/>
      <c r="TDR1271" s="69"/>
      <c r="TDS1271" s="107"/>
      <c r="TDT1271" s="2"/>
      <c r="TDU1271" s="15"/>
      <c r="TDV1271" s="15"/>
      <c r="TDW1271" s="80"/>
      <c r="TDX1271" s="52"/>
      <c r="TDY1271" s="69"/>
      <c r="TDZ1271" s="69"/>
      <c r="TEA1271" s="69"/>
      <c r="TEB1271" s="107"/>
      <c r="TEC1271" s="2"/>
      <c r="TED1271" s="15"/>
      <c r="TEE1271" s="15"/>
      <c r="TEF1271" s="80"/>
      <c r="TEG1271" s="52"/>
      <c r="TEH1271" s="69"/>
      <c r="TEI1271" s="69"/>
      <c r="TEJ1271" s="69"/>
      <c r="TEK1271" s="107"/>
      <c r="TEL1271" s="2"/>
      <c r="TEM1271" s="15"/>
      <c r="TEN1271" s="15"/>
      <c r="TEO1271" s="80"/>
      <c r="TEP1271" s="52"/>
      <c r="TEQ1271" s="69"/>
      <c r="TER1271" s="69"/>
      <c r="TES1271" s="69"/>
      <c r="TET1271" s="107"/>
      <c r="TEU1271" s="2"/>
      <c r="TEV1271" s="15"/>
      <c r="TEW1271" s="15"/>
      <c r="TEX1271" s="80"/>
      <c r="TEY1271" s="52"/>
      <c r="TEZ1271" s="69"/>
      <c r="TFA1271" s="69"/>
      <c r="TFB1271" s="69"/>
      <c r="TFC1271" s="107"/>
      <c r="TFD1271" s="2"/>
      <c r="TFE1271" s="15"/>
      <c r="TFF1271" s="15"/>
      <c r="TFG1271" s="80"/>
      <c r="TFH1271" s="52"/>
      <c r="TFI1271" s="69"/>
      <c r="TFJ1271" s="69"/>
      <c r="TFK1271" s="69"/>
      <c r="TFL1271" s="107"/>
      <c r="TFM1271" s="2"/>
      <c r="TFN1271" s="15"/>
      <c r="TFO1271" s="15"/>
      <c r="TFP1271" s="80"/>
      <c r="TFQ1271" s="52"/>
      <c r="TFR1271" s="69"/>
      <c r="TFS1271" s="69"/>
      <c r="TFT1271" s="69"/>
      <c r="TFU1271" s="107"/>
      <c r="TFV1271" s="2"/>
      <c r="TFW1271" s="15"/>
      <c r="TFX1271" s="15"/>
      <c r="TFY1271" s="80"/>
      <c r="TFZ1271" s="52"/>
      <c r="TGA1271" s="69"/>
      <c r="TGB1271" s="69"/>
      <c r="TGC1271" s="69"/>
      <c r="TGD1271" s="107"/>
      <c r="TGE1271" s="2"/>
      <c r="TGF1271" s="15"/>
      <c r="TGG1271" s="15"/>
      <c r="TGH1271" s="80"/>
      <c r="TGI1271" s="52"/>
      <c r="TGJ1271" s="69"/>
      <c r="TGK1271" s="69"/>
      <c r="TGL1271" s="69"/>
      <c r="TGM1271" s="107"/>
      <c r="TGN1271" s="2"/>
      <c r="TGO1271" s="15"/>
      <c r="TGP1271" s="15"/>
      <c r="TGQ1271" s="80"/>
      <c r="TGR1271" s="52"/>
      <c r="TGS1271" s="69"/>
      <c r="TGT1271" s="69"/>
      <c r="TGU1271" s="69"/>
      <c r="TGV1271" s="107"/>
      <c r="TGW1271" s="2"/>
      <c r="TGX1271" s="15"/>
      <c r="TGY1271" s="15"/>
      <c r="TGZ1271" s="80"/>
      <c r="THA1271" s="52"/>
      <c r="THB1271" s="69"/>
      <c r="THC1271" s="69"/>
      <c r="THD1271" s="69"/>
      <c r="THE1271" s="107"/>
      <c r="THF1271" s="2"/>
      <c r="THG1271" s="15"/>
      <c r="THH1271" s="15"/>
      <c r="THI1271" s="80"/>
      <c r="THJ1271" s="52"/>
      <c r="THK1271" s="69"/>
      <c r="THL1271" s="69"/>
      <c r="THM1271" s="69"/>
      <c r="THN1271" s="107"/>
      <c r="THO1271" s="2"/>
      <c r="THP1271" s="15"/>
      <c r="THQ1271" s="15"/>
      <c r="THR1271" s="80"/>
      <c r="THS1271" s="52"/>
      <c r="THT1271" s="69"/>
      <c r="THU1271" s="69"/>
      <c r="THV1271" s="69"/>
      <c r="THW1271" s="107"/>
      <c r="THX1271" s="2"/>
      <c r="THY1271" s="15"/>
      <c r="THZ1271" s="15"/>
      <c r="TIA1271" s="80"/>
      <c r="TIB1271" s="52"/>
      <c r="TIC1271" s="69"/>
      <c r="TID1271" s="69"/>
      <c r="TIE1271" s="69"/>
      <c r="TIF1271" s="107"/>
      <c r="TIG1271" s="2"/>
      <c r="TIH1271" s="15"/>
      <c r="TII1271" s="15"/>
      <c r="TIJ1271" s="80"/>
      <c r="TIK1271" s="52"/>
      <c r="TIL1271" s="69"/>
      <c r="TIM1271" s="69"/>
      <c r="TIN1271" s="69"/>
      <c r="TIO1271" s="107"/>
      <c r="TIP1271" s="2"/>
      <c r="TIQ1271" s="15"/>
      <c r="TIR1271" s="15"/>
      <c r="TIS1271" s="80"/>
      <c r="TIT1271" s="52"/>
      <c r="TIU1271" s="69"/>
      <c r="TIV1271" s="69"/>
      <c r="TIW1271" s="69"/>
      <c r="TIX1271" s="107"/>
      <c r="TIY1271" s="2"/>
      <c r="TIZ1271" s="15"/>
      <c r="TJA1271" s="15"/>
      <c r="TJB1271" s="80"/>
      <c r="TJC1271" s="52"/>
      <c r="TJD1271" s="69"/>
      <c r="TJE1271" s="69"/>
      <c r="TJF1271" s="69"/>
      <c r="TJG1271" s="107"/>
      <c r="TJH1271" s="2"/>
      <c r="TJI1271" s="15"/>
      <c r="TJJ1271" s="15"/>
      <c r="TJK1271" s="80"/>
      <c r="TJL1271" s="52"/>
      <c r="TJM1271" s="69"/>
      <c r="TJN1271" s="69"/>
      <c r="TJO1271" s="69"/>
      <c r="TJP1271" s="107"/>
      <c r="TJQ1271" s="2"/>
      <c r="TJR1271" s="15"/>
      <c r="TJS1271" s="15"/>
      <c r="TJT1271" s="80"/>
      <c r="TJU1271" s="52"/>
      <c r="TJV1271" s="69"/>
      <c r="TJW1271" s="69"/>
      <c r="TJX1271" s="69"/>
      <c r="TJY1271" s="107"/>
      <c r="TJZ1271" s="2"/>
      <c r="TKA1271" s="15"/>
      <c r="TKB1271" s="15"/>
      <c r="TKC1271" s="80"/>
      <c r="TKD1271" s="52"/>
      <c r="TKE1271" s="69"/>
      <c r="TKF1271" s="69"/>
      <c r="TKG1271" s="69"/>
      <c r="TKH1271" s="107"/>
      <c r="TKI1271" s="2"/>
      <c r="TKJ1271" s="15"/>
      <c r="TKK1271" s="15"/>
      <c r="TKL1271" s="80"/>
      <c r="TKM1271" s="52"/>
      <c r="TKN1271" s="69"/>
      <c r="TKO1271" s="69"/>
      <c r="TKP1271" s="69"/>
      <c r="TKQ1271" s="107"/>
      <c r="TKR1271" s="2"/>
      <c r="TKS1271" s="15"/>
      <c r="TKT1271" s="15"/>
      <c r="TKU1271" s="80"/>
      <c r="TKV1271" s="52"/>
      <c r="TKW1271" s="69"/>
      <c r="TKX1271" s="69"/>
      <c r="TKY1271" s="69"/>
      <c r="TKZ1271" s="107"/>
      <c r="TLA1271" s="2"/>
      <c r="TLB1271" s="15"/>
      <c r="TLC1271" s="15"/>
      <c r="TLD1271" s="80"/>
      <c r="TLE1271" s="52"/>
      <c r="TLF1271" s="69"/>
      <c r="TLG1271" s="69"/>
      <c r="TLH1271" s="69"/>
      <c r="TLI1271" s="107"/>
      <c r="TLJ1271" s="2"/>
      <c r="TLK1271" s="15"/>
      <c r="TLL1271" s="15"/>
      <c r="TLM1271" s="80"/>
      <c r="TLN1271" s="52"/>
      <c r="TLO1271" s="69"/>
      <c r="TLP1271" s="69"/>
      <c r="TLQ1271" s="69"/>
      <c r="TLR1271" s="107"/>
      <c r="TLS1271" s="2"/>
      <c r="TLT1271" s="15"/>
      <c r="TLU1271" s="15"/>
      <c r="TLV1271" s="80"/>
      <c r="TLW1271" s="52"/>
      <c r="TLX1271" s="69"/>
      <c r="TLY1271" s="69"/>
      <c r="TLZ1271" s="69"/>
      <c r="TMA1271" s="107"/>
      <c r="TMB1271" s="2"/>
      <c r="TMC1271" s="15"/>
      <c r="TMD1271" s="15"/>
      <c r="TME1271" s="80"/>
      <c r="TMF1271" s="52"/>
      <c r="TMG1271" s="69"/>
      <c r="TMH1271" s="69"/>
      <c r="TMI1271" s="69"/>
      <c r="TMJ1271" s="107"/>
      <c r="TMK1271" s="2"/>
      <c r="TML1271" s="15"/>
      <c r="TMM1271" s="15"/>
      <c r="TMN1271" s="80"/>
      <c r="TMO1271" s="52"/>
      <c r="TMP1271" s="69"/>
      <c r="TMQ1271" s="69"/>
      <c r="TMR1271" s="69"/>
      <c r="TMS1271" s="107"/>
      <c r="TMT1271" s="2"/>
      <c r="TMU1271" s="15"/>
      <c r="TMV1271" s="15"/>
      <c r="TMW1271" s="80"/>
      <c r="TMX1271" s="52"/>
      <c r="TMY1271" s="69"/>
      <c r="TMZ1271" s="69"/>
      <c r="TNA1271" s="69"/>
      <c r="TNB1271" s="107"/>
      <c r="TNC1271" s="2"/>
      <c r="TND1271" s="15"/>
      <c r="TNE1271" s="15"/>
      <c r="TNF1271" s="80"/>
      <c r="TNG1271" s="52"/>
      <c r="TNH1271" s="69"/>
      <c r="TNI1271" s="69"/>
      <c r="TNJ1271" s="69"/>
      <c r="TNK1271" s="107"/>
      <c r="TNL1271" s="2"/>
      <c r="TNM1271" s="15"/>
      <c r="TNN1271" s="15"/>
      <c r="TNO1271" s="80"/>
      <c r="TNP1271" s="52"/>
      <c r="TNQ1271" s="69"/>
      <c r="TNR1271" s="69"/>
      <c r="TNS1271" s="69"/>
      <c r="TNT1271" s="107"/>
      <c r="TNU1271" s="2"/>
      <c r="TNV1271" s="15"/>
      <c r="TNW1271" s="15"/>
      <c r="TNX1271" s="80"/>
      <c r="TNY1271" s="52"/>
      <c r="TNZ1271" s="69"/>
      <c r="TOA1271" s="69"/>
      <c r="TOB1271" s="69"/>
      <c r="TOC1271" s="107"/>
      <c r="TOD1271" s="2"/>
      <c r="TOE1271" s="15"/>
      <c r="TOF1271" s="15"/>
      <c r="TOG1271" s="80"/>
      <c r="TOH1271" s="52"/>
      <c r="TOI1271" s="69"/>
      <c r="TOJ1271" s="69"/>
      <c r="TOK1271" s="69"/>
      <c r="TOL1271" s="107"/>
      <c r="TOM1271" s="2"/>
      <c r="TON1271" s="15"/>
      <c r="TOO1271" s="15"/>
      <c r="TOP1271" s="80"/>
      <c r="TOQ1271" s="52"/>
      <c r="TOR1271" s="69"/>
      <c r="TOS1271" s="69"/>
      <c r="TOT1271" s="69"/>
      <c r="TOU1271" s="107"/>
      <c r="TOV1271" s="2"/>
      <c r="TOW1271" s="15"/>
      <c r="TOX1271" s="15"/>
      <c r="TOY1271" s="80"/>
      <c r="TOZ1271" s="52"/>
      <c r="TPA1271" s="69"/>
      <c r="TPB1271" s="69"/>
      <c r="TPC1271" s="69"/>
      <c r="TPD1271" s="107"/>
      <c r="TPE1271" s="2"/>
      <c r="TPF1271" s="15"/>
      <c r="TPG1271" s="15"/>
      <c r="TPH1271" s="80"/>
      <c r="TPI1271" s="52"/>
      <c r="TPJ1271" s="69"/>
      <c r="TPK1271" s="69"/>
      <c r="TPL1271" s="69"/>
      <c r="TPM1271" s="107"/>
      <c r="TPN1271" s="2"/>
      <c r="TPO1271" s="15"/>
      <c r="TPP1271" s="15"/>
      <c r="TPQ1271" s="80"/>
      <c r="TPR1271" s="52"/>
      <c r="TPS1271" s="69"/>
      <c r="TPT1271" s="69"/>
      <c r="TPU1271" s="69"/>
      <c r="TPV1271" s="107"/>
      <c r="TPW1271" s="2"/>
      <c r="TPX1271" s="15"/>
      <c r="TPY1271" s="15"/>
      <c r="TPZ1271" s="80"/>
      <c r="TQA1271" s="52"/>
      <c r="TQB1271" s="69"/>
      <c r="TQC1271" s="69"/>
      <c r="TQD1271" s="69"/>
      <c r="TQE1271" s="107"/>
      <c r="TQF1271" s="2"/>
      <c r="TQG1271" s="15"/>
      <c r="TQH1271" s="15"/>
      <c r="TQI1271" s="80"/>
      <c r="TQJ1271" s="52"/>
      <c r="TQK1271" s="69"/>
      <c r="TQL1271" s="69"/>
      <c r="TQM1271" s="69"/>
      <c r="TQN1271" s="107"/>
      <c r="TQO1271" s="2"/>
      <c r="TQP1271" s="15"/>
      <c r="TQQ1271" s="15"/>
      <c r="TQR1271" s="80"/>
      <c r="TQS1271" s="52"/>
      <c r="TQT1271" s="69"/>
      <c r="TQU1271" s="69"/>
      <c r="TQV1271" s="69"/>
      <c r="TQW1271" s="107"/>
      <c r="TQX1271" s="2"/>
      <c r="TQY1271" s="15"/>
      <c r="TQZ1271" s="15"/>
      <c r="TRA1271" s="80"/>
      <c r="TRB1271" s="52"/>
      <c r="TRC1271" s="69"/>
      <c r="TRD1271" s="69"/>
      <c r="TRE1271" s="69"/>
      <c r="TRF1271" s="107"/>
      <c r="TRG1271" s="2"/>
      <c r="TRH1271" s="15"/>
      <c r="TRI1271" s="15"/>
      <c r="TRJ1271" s="80"/>
      <c r="TRK1271" s="52"/>
      <c r="TRL1271" s="69"/>
      <c r="TRM1271" s="69"/>
      <c r="TRN1271" s="69"/>
      <c r="TRO1271" s="107"/>
      <c r="TRP1271" s="2"/>
      <c r="TRQ1271" s="15"/>
      <c r="TRR1271" s="15"/>
      <c r="TRS1271" s="80"/>
      <c r="TRT1271" s="52"/>
      <c r="TRU1271" s="69"/>
      <c r="TRV1271" s="69"/>
      <c r="TRW1271" s="69"/>
      <c r="TRX1271" s="107"/>
      <c r="TRY1271" s="2"/>
      <c r="TRZ1271" s="15"/>
      <c r="TSA1271" s="15"/>
      <c r="TSB1271" s="80"/>
      <c r="TSC1271" s="52"/>
      <c r="TSD1271" s="69"/>
      <c r="TSE1271" s="69"/>
      <c r="TSF1271" s="69"/>
      <c r="TSG1271" s="107"/>
      <c r="TSH1271" s="2"/>
      <c r="TSI1271" s="15"/>
      <c r="TSJ1271" s="15"/>
      <c r="TSK1271" s="80"/>
      <c r="TSL1271" s="52"/>
      <c r="TSM1271" s="69"/>
      <c r="TSN1271" s="69"/>
      <c r="TSO1271" s="69"/>
      <c r="TSP1271" s="107"/>
      <c r="TSQ1271" s="2"/>
      <c r="TSR1271" s="15"/>
      <c r="TSS1271" s="15"/>
      <c r="TST1271" s="80"/>
      <c r="TSU1271" s="52"/>
      <c r="TSV1271" s="69"/>
      <c r="TSW1271" s="69"/>
      <c r="TSX1271" s="69"/>
      <c r="TSY1271" s="107"/>
      <c r="TSZ1271" s="2"/>
      <c r="TTA1271" s="15"/>
      <c r="TTB1271" s="15"/>
      <c r="TTC1271" s="80"/>
      <c r="TTD1271" s="52"/>
      <c r="TTE1271" s="69"/>
      <c r="TTF1271" s="69"/>
      <c r="TTG1271" s="69"/>
      <c r="TTH1271" s="107"/>
      <c r="TTI1271" s="2"/>
      <c r="TTJ1271" s="15"/>
      <c r="TTK1271" s="15"/>
      <c r="TTL1271" s="80"/>
      <c r="TTM1271" s="52"/>
      <c r="TTN1271" s="69"/>
      <c r="TTO1271" s="69"/>
      <c r="TTP1271" s="69"/>
      <c r="TTQ1271" s="107"/>
      <c r="TTR1271" s="2"/>
      <c r="TTS1271" s="15"/>
      <c r="TTT1271" s="15"/>
      <c r="TTU1271" s="80"/>
      <c r="TTV1271" s="52"/>
      <c r="TTW1271" s="69"/>
      <c r="TTX1271" s="69"/>
      <c r="TTY1271" s="69"/>
      <c r="TTZ1271" s="107"/>
      <c r="TUA1271" s="2"/>
      <c r="TUB1271" s="15"/>
      <c r="TUC1271" s="15"/>
      <c r="TUD1271" s="80"/>
      <c r="TUE1271" s="52"/>
      <c r="TUF1271" s="69"/>
      <c r="TUG1271" s="69"/>
      <c r="TUH1271" s="69"/>
      <c r="TUI1271" s="107"/>
      <c r="TUJ1271" s="2"/>
      <c r="TUK1271" s="15"/>
      <c r="TUL1271" s="15"/>
      <c r="TUM1271" s="80"/>
      <c r="TUN1271" s="52"/>
      <c r="TUO1271" s="69"/>
      <c r="TUP1271" s="69"/>
      <c r="TUQ1271" s="69"/>
      <c r="TUR1271" s="107"/>
      <c r="TUS1271" s="2"/>
      <c r="TUT1271" s="15"/>
      <c r="TUU1271" s="15"/>
      <c r="TUV1271" s="80"/>
      <c r="TUW1271" s="52"/>
      <c r="TUX1271" s="69"/>
      <c r="TUY1271" s="69"/>
      <c r="TUZ1271" s="69"/>
      <c r="TVA1271" s="107"/>
      <c r="TVB1271" s="2"/>
      <c r="TVC1271" s="15"/>
      <c r="TVD1271" s="15"/>
      <c r="TVE1271" s="80"/>
      <c r="TVF1271" s="52"/>
      <c r="TVG1271" s="69"/>
      <c r="TVH1271" s="69"/>
      <c r="TVI1271" s="69"/>
      <c r="TVJ1271" s="107"/>
      <c r="TVK1271" s="2"/>
      <c r="TVL1271" s="15"/>
      <c r="TVM1271" s="15"/>
      <c r="TVN1271" s="80"/>
      <c r="TVO1271" s="52"/>
      <c r="TVP1271" s="69"/>
      <c r="TVQ1271" s="69"/>
      <c r="TVR1271" s="69"/>
      <c r="TVS1271" s="107"/>
      <c r="TVT1271" s="2"/>
      <c r="TVU1271" s="15"/>
      <c r="TVV1271" s="15"/>
      <c r="TVW1271" s="80"/>
      <c r="TVX1271" s="52"/>
      <c r="TVY1271" s="69"/>
      <c r="TVZ1271" s="69"/>
      <c r="TWA1271" s="69"/>
      <c r="TWB1271" s="107"/>
      <c r="TWC1271" s="2"/>
      <c r="TWD1271" s="15"/>
      <c r="TWE1271" s="15"/>
      <c r="TWF1271" s="80"/>
      <c r="TWG1271" s="52"/>
      <c r="TWH1271" s="69"/>
      <c r="TWI1271" s="69"/>
      <c r="TWJ1271" s="69"/>
      <c r="TWK1271" s="107"/>
      <c r="TWL1271" s="2"/>
      <c r="TWM1271" s="15"/>
      <c r="TWN1271" s="15"/>
      <c r="TWO1271" s="80"/>
      <c r="TWP1271" s="52"/>
      <c r="TWQ1271" s="69"/>
      <c r="TWR1271" s="69"/>
      <c r="TWS1271" s="69"/>
      <c r="TWT1271" s="107"/>
      <c r="TWU1271" s="2"/>
      <c r="TWV1271" s="15"/>
      <c r="TWW1271" s="15"/>
      <c r="TWX1271" s="80"/>
      <c r="TWY1271" s="52"/>
      <c r="TWZ1271" s="69"/>
      <c r="TXA1271" s="69"/>
      <c r="TXB1271" s="69"/>
      <c r="TXC1271" s="107"/>
      <c r="TXD1271" s="2"/>
      <c r="TXE1271" s="15"/>
      <c r="TXF1271" s="15"/>
      <c r="TXG1271" s="80"/>
      <c r="TXH1271" s="52"/>
      <c r="TXI1271" s="69"/>
      <c r="TXJ1271" s="69"/>
      <c r="TXK1271" s="69"/>
      <c r="TXL1271" s="107"/>
      <c r="TXM1271" s="2"/>
      <c r="TXN1271" s="15"/>
      <c r="TXO1271" s="15"/>
      <c r="TXP1271" s="80"/>
      <c r="TXQ1271" s="52"/>
      <c r="TXR1271" s="69"/>
      <c r="TXS1271" s="69"/>
      <c r="TXT1271" s="69"/>
      <c r="TXU1271" s="107"/>
      <c r="TXV1271" s="2"/>
      <c r="TXW1271" s="15"/>
      <c r="TXX1271" s="15"/>
      <c r="TXY1271" s="80"/>
      <c r="TXZ1271" s="52"/>
      <c r="TYA1271" s="69"/>
      <c r="TYB1271" s="69"/>
      <c r="TYC1271" s="69"/>
      <c r="TYD1271" s="107"/>
      <c r="TYE1271" s="2"/>
      <c r="TYF1271" s="15"/>
      <c r="TYG1271" s="15"/>
      <c r="TYH1271" s="80"/>
      <c r="TYI1271" s="52"/>
      <c r="TYJ1271" s="69"/>
      <c r="TYK1271" s="69"/>
      <c r="TYL1271" s="69"/>
      <c r="TYM1271" s="107"/>
      <c r="TYN1271" s="2"/>
      <c r="TYO1271" s="15"/>
      <c r="TYP1271" s="15"/>
      <c r="TYQ1271" s="80"/>
      <c r="TYR1271" s="52"/>
      <c r="TYS1271" s="69"/>
      <c r="TYT1271" s="69"/>
      <c r="TYU1271" s="69"/>
      <c r="TYV1271" s="107"/>
      <c r="TYW1271" s="2"/>
      <c r="TYX1271" s="15"/>
      <c r="TYY1271" s="15"/>
      <c r="TYZ1271" s="80"/>
      <c r="TZA1271" s="52"/>
      <c r="TZB1271" s="69"/>
      <c r="TZC1271" s="69"/>
      <c r="TZD1271" s="69"/>
      <c r="TZE1271" s="107"/>
      <c r="TZF1271" s="2"/>
      <c r="TZG1271" s="15"/>
      <c r="TZH1271" s="15"/>
      <c r="TZI1271" s="80"/>
      <c r="TZJ1271" s="52"/>
      <c r="TZK1271" s="69"/>
      <c r="TZL1271" s="69"/>
      <c r="TZM1271" s="69"/>
      <c r="TZN1271" s="107"/>
      <c r="TZO1271" s="2"/>
      <c r="TZP1271" s="15"/>
      <c r="TZQ1271" s="15"/>
      <c r="TZR1271" s="80"/>
      <c r="TZS1271" s="52"/>
      <c r="TZT1271" s="69"/>
      <c r="TZU1271" s="69"/>
      <c r="TZV1271" s="69"/>
      <c r="TZW1271" s="107"/>
      <c r="TZX1271" s="2"/>
      <c r="TZY1271" s="15"/>
      <c r="TZZ1271" s="15"/>
      <c r="UAA1271" s="80"/>
      <c r="UAB1271" s="52"/>
      <c r="UAC1271" s="69"/>
      <c r="UAD1271" s="69"/>
      <c r="UAE1271" s="69"/>
      <c r="UAF1271" s="107"/>
      <c r="UAG1271" s="2"/>
      <c r="UAH1271" s="15"/>
      <c r="UAI1271" s="15"/>
      <c r="UAJ1271" s="80"/>
      <c r="UAK1271" s="52"/>
      <c r="UAL1271" s="69"/>
      <c r="UAM1271" s="69"/>
      <c r="UAN1271" s="69"/>
      <c r="UAO1271" s="107"/>
      <c r="UAP1271" s="2"/>
      <c r="UAQ1271" s="15"/>
      <c r="UAR1271" s="15"/>
      <c r="UAS1271" s="80"/>
      <c r="UAT1271" s="52"/>
      <c r="UAU1271" s="69"/>
      <c r="UAV1271" s="69"/>
      <c r="UAW1271" s="69"/>
      <c r="UAX1271" s="107"/>
      <c r="UAY1271" s="2"/>
      <c r="UAZ1271" s="15"/>
      <c r="UBA1271" s="15"/>
      <c r="UBB1271" s="80"/>
      <c r="UBC1271" s="52"/>
      <c r="UBD1271" s="69"/>
      <c r="UBE1271" s="69"/>
      <c r="UBF1271" s="69"/>
      <c r="UBG1271" s="107"/>
      <c r="UBH1271" s="2"/>
      <c r="UBI1271" s="15"/>
      <c r="UBJ1271" s="15"/>
      <c r="UBK1271" s="80"/>
      <c r="UBL1271" s="52"/>
      <c r="UBM1271" s="69"/>
      <c r="UBN1271" s="69"/>
      <c r="UBO1271" s="69"/>
      <c r="UBP1271" s="107"/>
      <c r="UBQ1271" s="2"/>
      <c r="UBR1271" s="15"/>
      <c r="UBS1271" s="15"/>
      <c r="UBT1271" s="80"/>
      <c r="UBU1271" s="52"/>
      <c r="UBV1271" s="69"/>
      <c r="UBW1271" s="69"/>
      <c r="UBX1271" s="69"/>
      <c r="UBY1271" s="107"/>
      <c r="UBZ1271" s="2"/>
      <c r="UCA1271" s="15"/>
      <c r="UCB1271" s="15"/>
      <c r="UCC1271" s="80"/>
      <c r="UCD1271" s="52"/>
      <c r="UCE1271" s="69"/>
      <c r="UCF1271" s="69"/>
      <c r="UCG1271" s="69"/>
      <c r="UCH1271" s="107"/>
      <c r="UCI1271" s="2"/>
      <c r="UCJ1271" s="15"/>
      <c r="UCK1271" s="15"/>
      <c r="UCL1271" s="80"/>
      <c r="UCM1271" s="52"/>
      <c r="UCN1271" s="69"/>
      <c r="UCO1271" s="69"/>
      <c r="UCP1271" s="69"/>
      <c r="UCQ1271" s="107"/>
      <c r="UCR1271" s="2"/>
      <c r="UCS1271" s="15"/>
      <c r="UCT1271" s="15"/>
      <c r="UCU1271" s="80"/>
      <c r="UCV1271" s="52"/>
      <c r="UCW1271" s="69"/>
      <c r="UCX1271" s="69"/>
      <c r="UCY1271" s="69"/>
      <c r="UCZ1271" s="107"/>
      <c r="UDA1271" s="2"/>
      <c r="UDB1271" s="15"/>
      <c r="UDC1271" s="15"/>
      <c r="UDD1271" s="80"/>
      <c r="UDE1271" s="52"/>
      <c r="UDF1271" s="69"/>
      <c r="UDG1271" s="69"/>
      <c r="UDH1271" s="69"/>
      <c r="UDI1271" s="107"/>
      <c r="UDJ1271" s="2"/>
      <c r="UDK1271" s="15"/>
      <c r="UDL1271" s="15"/>
      <c r="UDM1271" s="80"/>
      <c r="UDN1271" s="52"/>
      <c r="UDO1271" s="69"/>
      <c r="UDP1271" s="69"/>
      <c r="UDQ1271" s="69"/>
      <c r="UDR1271" s="107"/>
      <c r="UDS1271" s="2"/>
      <c r="UDT1271" s="15"/>
      <c r="UDU1271" s="15"/>
      <c r="UDV1271" s="80"/>
      <c r="UDW1271" s="52"/>
      <c r="UDX1271" s="69"/>
      <c r="UDY1271" s="69"/>
      <c r="UDZ1271" s="69"/>
      <c r="UEA1271" s="107"/>
      <c r="UEB1271" s="2"/>
      <c r="UEC1271" s="15"/>
      <c r="UED1271" s="15"/>
      <c r="UEE1271" s="80"/>
      <c r="UEF1271" s="52"/>
      <c r="UEG1271" s="69"/>
      <c r="UEH1271" s="69"/>
      <c r="UEI1271" s="69"/>
      <c r="UEJ1271" s="107"/>
      <c r="UEK1271" s="2"/>
      <c r="UEL1271" s="15"/>
      <c r="UEM1271" s="15"/>
      <c r="UEN1271" s="80"/>
      <c r="UEO1271" s="52"/>
      <c r="UEP1271" s="69"/>
      <c r="UEQ1271" s="69"/>
      <c r="UER1271" s="69"/>
      <c r="UES1271" s="107"/>
      <c r="UET1271" s="2"/>
      <c r="UEU1271" s="15"/>
      <c r="UEV1271" s="15"/>
      <c r="UEW1271" s="80"/>
      <c r="UEX1271" s="52"/>
      <c r="UEY1271" s="69"/>
      <c r="UEZ1271" s="69"/>
      <c r="UFA1271" s="69"/>
      <c r="UFB1271" s="107"/>
      <c r="UFC1271" s="2"/>
      <c r="UFD1271" s="15"/>
      <c r="UFE1271" s="15"/>
      <c r="UFF1271" s="80"/>
      <c r="UFG1271" s="52"/>
      <c r="UFH1271" s="69"/>
      <c r="UFI1271" s="69"/>
      <c r="UFJ1271" s="69"/>
      <c r="UFK1271" s="107"/>
      <c r="UFL1271" s="2"/>
      <c r="UFM1271" s="15"/>
      <c r="UFN1271" s="15"/>
      <c r="UFO1271" s="80"/>
      <c r="UFP1271" s="52"/>
      <c r="UFQ1271" s="69"/>
      <c r="UFR1271" s="69"/>
      <c r="UFS1271" s="69"/>
      <c r="UFT1271" s="107"/>
      <c r="UFU1271" s="2"/>
      <c r="UFV1271" s="15"/>
      <c r="UFW1271" s="15"/>
      <c r="UFX1271" s="80"/>
      <c r="UFY1271" s="52"/>
      <c r="UFZ1271" s="69"/>
      <c r="UGA1271" s="69"/>
      <c r="UGB1271" s="69"/>
      <c r="UGC1271" s="107"/>
      <c r="UGD1271" s="2"/>
      <c r="UGE1271" s="15"/>
      <c r="UGF1271" s="15"/>
      <c r="UGG1271" s="80"/>
      <c r="UGH1271" s="52"/>
      <c r="UGI1271" s="69"/>
      <c r="UGJ1271" s="69"/>
      <c r="UGK1271" s="69"/>
      <c r="UGL1271" s="107"/>
      <c r="UGM1271" s="2"/>
      <c r="UGN1271" s="15"/>
      <c r="UGO1271" s="15"/>
      <c r="UGP1271" s="80"/>
      <c r="UGQ1271" s="52"/>
      <c r="UGR1271" s="69"/>
      <c r="UGS1271" s="69"/>
      <c r="UGT1271" s="69"/>
      <c r="UGU1271" s="107"/>
      <c r="UGV1271" s="2"/>
      <c r="UGW1271" s="15"/>
      <c r="UGX1271" s="15"/>
      <c r="UGY1271" s="80"/>
      <c r="UGZ1271" s="52"/>
      <c r="UHA1271" s="69"/>
      <c r="UHB1271" s="69"/>
      <c r="UHC1271" s="69"/>
      <c r="UHD1271" s="107"/>
      <c r="UHE1271" s="2"/>
      <c r="UHF1271" s="15"/>
      <c r="UHG1271" s="15"/>
      <c r="UHH1271" s="80"/>
      <c r="UHI1271" s="52"/>
      <c r="UHJ1271" s="69"/>
      <c r="UHK1271" s="69"/>
      <c r="UHL1271" s="69"/>
      <c r="UHM1271" s="107"/>
      <c r="UHN1271" s="2"/>
      <c r="UHO1271" s="15"/>
      <c r="UHP1271" s="15"/>
      <c r="UHQ1271" s="80"/>
      <c r="UHR1271" s="52"/>
      <c r="UHS1271" s="69"/>
      <c r="UHT1271" s="69"/>
      <c r="UHU1271" s="69"/>
      <c r="UHV1271" s="107"/>
      <c r="UHW1271" s="2"/>
      <c r="UHX1271" s="15"/>
      <c r="UHY1271" s="15"/>
      <c r="UHZ1271" s="80"/>
      <c r="UIA1271" s="52"/>
      <c r="UIB1271" s="69"/>
      <c r="UIC1271" s="69"/>
      <c r="UID1271" s="69"/>
      <c r="UIE1271" s="107"/>
      <c r="UIF1271" s="2"/>
      <c r="UIG1271" s="15"/>
      <c r="UIH1271" s="15"/>
      <c r="UII1271" s="80"/>
      <c r="UIJ1271" s="52"/>
      <c r="UIK1271" s="69"/>
      <c r="UIL1271" s="69"/>
      <c r="UIM1271" s="69"/>
      <c r="UIN1271" s="107"/>
      <c r="UIO1271" s="2"/>
      <c r="UIP1271" s="15"/>
      <c r="UIQ1271" s="15"/>
      <c r="UIR1271" s="80"/>
      <c r="UIS1271" s="52"/>
      <c r="UIT1271" s="69"/>
      <c r="UIU1271" s="69"/>
      <c r="UIV1271" s="69"/>
      <c r="UIW1271" s="107"/>
      <c r="UIX1271" s="2"/>
      <c r="UIY1271" s="15"/>
      <c r="UIZ1271" s="15"/>
      <c r="UJA1271" s="80"/>
      <c r="UJB1271" s="52"/>
      <c r="UJC1271" s="69"/>
      <c r="UJD1271" s="69"/>
      <c r="UJE1271" s="69"/>
      <c r="UJF1271" s="107"/>
      <c r="UJG1271" s="2"/>
      <c r="UJH1271" s="15"/>
      <c r="UJI1271" s="15"/>
      <c r="UJJ1271" s="80"/>
      <c r="UJK1271" s="52"/>
      <c r="UJL1271" s="69"/>
      <c r="UJM1271" s="69"/>
      <c r="UJN1271" s="69"/>
      <c r="UJO1271" s="107"/>
      <c r="UJP1271" s="2"/>
      <c r="UJQ1271" s="15"/>
      <c r="UJR1271" s="15"/>
      <c r="UJS1271" s="80"/>
      <c r="UJT1271" s="52"/>
      <c r="UJU1271" s="69"/>
      <c r="UJV1271" s="69"/>
      <c r="UJW1271" s="69"/>
      <c r="UJX1271" s="107"/>
      <c r="UJY1271" s="2"/>
      <c r="UJZ1271" s="15"/>
      <c r="UKA1271" s="15"/>
      <c r="UKB1271" s="80"/>
      <c r="UKC1271" s="52"/>
      <c r="UKD1271" s="69"/>
      <c r="UKE1271" s="69"/>
      <c r="UKF1271" s="69"/>
      <c r="UKG1271" s="107"/>
      <c r="UKH1271" s="2"/>
      <c r="UKI1271" s="15"/>
      <c r="UKJ1271" s="15"/>
      <c r="UKK1271" s="80"/>
      <c r="UKL1271" s="52"/>
      <c r="UKM1271" s="69"/>
      <c r="UKN1271" s="69"/>
      <c r="UKO1271" s="69"/>
      <c r="UKP1271" s="107"/>
      <c r="UKQ1271" s="2"/>
      <c r="UKR1271" s="15"/>
      <c r="UKS1271" s="15"/>
      <c r="UKT1271" s="80"/>
      <c r="UKU1271" s="52"/>
      <c r="UKV1271" s="69"/>
      <c r="UKW1271" s="69"/>
      <c r="UKX1271" s="69"/>
      <c r="UKY1271" s="107"/>
      <c r="UKZ1271" s="2"/>
      <c r="ULA1271" s="15"/>
      <c r="ULB1271" s="15"/>
      <c r="ULC1271" s="80"/>
      <c r="ULD1271" s="52"/>
      <c r="ULE1271" s="69"/>
      <c r="ULF1271" s="69"/>
      <c r="ULG1271" s="69"/>
      <c r="ULH1271" s="107"/>
      <c r="ULI1271" s="2"/>
      <c r="ULJ1271" s="15"/>
      <c r="ULK1271" s="15"/>
      <c r="ULL1271" s="80"/>
      <c r="ULM1271" s="52"/>
      <c r="ULN1271" s="69"/>
      <c r="ULO1271" s="69"/>
      <c r="ULP1271" s="69"/>
      <c r="ULQ1271" s="107"/>
      <c r="ULR1271" s="2"/>
      <c r="ULS1271" s="15"/>
      <c r="ULT1271" s="15"/>
      <c r="ULU1271" s="80"/>
      <c r="ULV1271" s="52"/>
      <c r="ULW1271" s="69"/>
      <c r="ULX1271" s="69"/>
      <c r="ULY1271" s="69"/>
      <c r="ULZ1271" s="107"/>
      <c r="UMA1271" s="2"/>
      <c r="UMB1271" s="15"/>
      <c r="UMC1271" s="15"/>
      <c r="UMD1271" s="80"/>
      <c r="UME1271" s="52"/>
      <c r="UMF1271" s="69"/>
      <c r="UMG1271" s="69"/>
      <c r="UMH1271" s="69"/>
      <c r="UMI1271" s="107"/>
      <c r="UMJ1271" s="2"/>
      <c r="UMK1271" s="15"/>
      <c r="UML1271" s="15"/>
      <c r="UMM1271" s="80"/>
      <c r="UMN1271" s="52"/>
      <c r="UMO1271" s="69"/>
      <c r="UMP1271" s="69"/>
      <c r="UMQ1271" s="69"/>
      <c r="UMR1271" s="107"/>
      <c r="UMS1271" s="2"/>
      <c r="UMT1271" s="15"/>
      <c r="UMU1271" s="15"/>
      <c r="UMV1271" s="80"/>
      <c r="UMW1271" s="52"/>
      <c r="UMX1271" s="69"/>
      <c r="UMY1271" s="69"/>
      <c r="UMZ1271" s="69"/>
      <c r="UNA1271" s="107"/>
      <c r="UNB1271" s="2"/>
      <c r="UNC1271" s="15"/>
      <c r="UND1271" s="15"/>
      <c r="UNE1271" s="80"/>
      <c r="UNF1271" s="52"/>
      <c r="UNG1271" s="69"/>
      <c r="UNH1271" s="69"/>
      <c r="UNI1271" s="69"/>
      <c r="UNJ1271" s="107"/>
      <c r="UNK1271" s="2"/>
      <c r="UNL1271" s="15"/>
      <c r="UNM1271" s="15"/>
      <c r="UNN1271" s="80"/>
      <c r="UNO1271" s="52"/>
      <c r="UNP1271" s="69"/>
      <c r="UNQ1271" s="69"/>
      <c r="UNR1271" s="69"/>
      <c r="UNS1271" s="107"/>
      <c r="UNT1271" s="2"/>
      <c r="UNU1271" s="15"/>
      <c r="UNV1271" s="15"/>
      <c r="UNW1271" s="80"/>
      <c r="UNX1271" s="52"/>
      <c r="UNY1271" s="69"/>
      <c r="UNZ1271" s="69"/>
      <c r="UOA1271" s="69"/>
      <c r="UOB1271" s="107"/>
      <c r="UOC1271" s="2"/>
      <c r="UOD1271" s="15"/>
      <c r="UOE1271" s="15"/>
      <c r="UOF1271" s="80"/>
      <c r="UOG1271" s="52"/>
      <c r="UOH1271" s="69"/>
      <c r="UOI1271" s="69"/>
      <c r="UOJ1271" s="69"/>
      <c r="UOK1271" s="107"/>
      <c r="UOL1271" s="2"/>
      <c r="UOM1271" s="15"/>
      <c r="UON1271" s="15"/>
      <c r="UOO1271" s="80"/>
      <c r="UOP1271" s="52"/>
      <c r="UOQ1271" s="69"/>
      <c r="UOR1271" s="69"/>
      <c r="UOS1271" s="69"/>
      <c r="UOT1271" s="107"/>
      <c r="UOU1271" s="2"/>
      <c r="UOV1271" s="15"/>
      <c r="UOW1271" s="15"/>
      <c r="UOX1271" s="80"/>
      <c r="UOY1271" s="52"/>
      <c r="UOZ1271" s="69"/>
      <c r="UPA1271" s="69"/>
      <c r="UPB1271" s="69"/>
      <c r="UPC1271" s="107"/>
      <c r="UPD1271" s="2"/>
      <c r="UPE1271" s="15"/>
      <c r="UPF1271" s="15"/>
      <c r="UPG1271" s="80"/>
      <c r="UPH1271" s="52"/>
      <c r="UPI1271" s="69"/>
      <c r="UPJ1271" s="69"/>
      <c r="UPK1271" s="69"/>
      <c r="UPL1271" s="107"/>
      <c r="UPM1271" s="2"/>
      <c r="UPN1271" s="15"/>
      <c r="UPO1271" s="15"/>
      <c r="UPP1271" s="80"/>
      <c r="UPQ1271" s="52"/>
      <c r="UPR1271" s="69"/>
      <c r="UPS1271" s="69"/>
      <c r="UPT1271" s="69"/>
      <c r="UPU1271" s="107"/>
      <c r="UPV1271" s="2"/>
      <c r="UPW1271" s="15"/>
      <c r="UPX1271" s="15"/>
      <c r="UPY1271" s="80"/>
      <c r="UPZ1271" s="52"/>
      <c r="UQA1271" s="69"/>
      <c r="UQB1271" s="69"/>
      <c r="UQC1271" s="69"/>
      <c r="UQD1271" s="107"/>
      <c r="UQE1271" s="2"/>
      <c r="UQF1271" s="15"/>
      <c r="UQG1271" s="15"/>
      <c r="UQH1271" s="80"/>
      <c r="UQI1271" s="52"/>
      <c r="UQJ1271" s="69"/>
      <c r="UQK1271" s="69"/>
      <c r="UQL1271" s="69"/>
      <c r="UQM1271" s="107"/>
      <c r="UQN1271" s="2"/>
      <c r="UQO1271" s="15"/>
      <c r="UQP1271" s="15"/>
      <c r="UQQ1271" s="80"/>
      <c r="UQR1271" s="52"/>
      <c r="UQS1271" s="69"/>
      <c r="UQT1271" s="69"/>
      <c r="UQU1271" s="69"/>
      <c r="UQV1271" s="107"/>
      <c r="UQW1271" s="2"/>
      <c r="UQX1271" s="15"/>
      <c r="UQY1271" s="15"/>
      <c r="UQZ1271" s="80"/>
      <c r="URA1271" s="52"/>
      <c r="URB1271" s="69"/>
      <c r="URC1271" s="69"/>
      <c r="URD1271" s="69"/>
      <c r="URE1271" s="107"/>
      <c r="URF1271" s="2"/>
      <c r="URG1271" s="15"/>
      <c r="URH1271" s="15"/>
      <c r="URI1271" s="80"/>
      <c r="URJ1271" s="52"/>
      <c r="URK1271" s="69"/>
      <c r="URL1271" s="69"/>
      <c r="URM1271" s="69"/>
      <c r="URN1271" s="107"/>
      <c r="URO1271" s="2"/>
      <c r="URP1271" s="15"/>
      <c r="URQ1271" s="15"/>
      <c r="URR1271" s="80"/>
      <c r="URS1271" s="52"/>
      <c r="URT1271" s="69"/>
      <c r="URU1271" s="69"/>
      <c r="URV1271" s="69"/>
      <c r="URW1271" s="107"/>
      <c r="URX1271" s="2"/>
      <c r="URY1271" s="15"/>
      <c r="URZ1271" s="15"/>
      <c r="USA1271" s="80"/>
      <c r="USB1271" s="52"/>
      <c r="USC1271" s="69"/>
      <c r="USD1271" s="69"/>
      <c r="USE1271" s="69"/>
      <c r="USF1271" s="107"/>
      <c r="USG1271" s="2"/>
      <c r="USH1271" s="15"/>
      <c r="USI1271" s="15"/>
      <c r="USJ1271" s="80"/>
      <c r="USK1271" s="52"/>
      <c r="USL1271" s="69"/>
      <c r="USM1271" s="69"/>
      <c r="USN1271" s="69"/>
      <c r="USO1271" s="107"/>
      <c r="USP1271" s="2"/>
      <c r="USQ1271" s="15"/>
      <c r="USR1271" s="15"/>
      <c r="USS1271" s="80"/>
      <c r="UST1271" s="52"/>
      <c r="USU1271" s="69"/>
      <c r="USV1271" s="69"/>
      <c r="USW1271" s="69"/>
      <c r="USX1271" s="107"/>
      <c r="USY1271" s="2"/>
      <c r="USZ1271" s="15"/>
      <c r="UTA1271" s="15"/>
      <c r="UTB1271" s="80"/>
      <c r="UTC1271" s="52"/>
      <c r="UTD1271" s="69"/>
      <c r="UTE1271" s="69"/>
      <c r="UTF1271" s="69"/>
      <c r="UTG1271" s="107"/>
      <c r="UTH1271" s="2"/>
      <c r="UTI1271" s="15"/>
      <c r="UTJ1271" s="15"/>
      <c r="UTK1271" s="80"/>
      <c r="UTL1271" s="52"/>
      <c r="UTM1271" s="69"/>
      <c r="UTN1271" s="69"/>
      <c r="UTO1271" s="69"/>
      <c r="UTP1271" s="107"/>
      <c r="UTQ1271" s="2"/>
      <c r="UTR1271" s="15"/>
      <c r="UTS1271" s="15"/>
      <c r="UTT1271" s="80"/>
      <c r="UTU1271" s="52"/>
      <c r="UTV1271" s="69"/>
      <c r="UTW1271" s="69"/>
      <c r="UTX1271" s="69"/>
      <c r="UTY1271" s="107"/>
      <c r="UTZ1271" s="2"/>
      <c r="UUA1271" s="15"/>
      <c r="UUB1271" s="15"/>
      <c r="UUC1271" s="80"/>
      <c r="UUD1271" s="52"/>
      <c r="UUE1271" s="69"/>
      <c r="UUF1271" s="69"/>
      <c r="UUG1271" s="69"/>
      <c r="UUH1271" s="107"/>
      <c r="UUI1271" s="2"/>
      <c r="UUJ1271" s="15"/>
      <c r="UUK1271" s="15"/>
      <c r="UUL1271" s="80"/>
      <c r="UUM1271" s="52"/>
      <c r="UUN1271" s="69"/>
      <c r="UUO1271" s="69"/>
      <c r="UUP1271" s="69"/>
      <c r="UUQ1271" s="107"/>
      <c r="UUR1271" s="2"/>
      <c r="UUS1271" s="15"/>
      <c r="UUT1271" s="15"/>
      <c r="UUU1271" s="80"/>
      <c r="UUV1271" s="52"/>
      <c r="UUW1271" s="69"/>
      <c r="UUX1271" s="69"/>
      <c r="UUY1271" s="69"/>
      <c r="UUZ1271" s="107"/>
      <c r="UVA1271" s="2"/>
      <c r="UVB1271" s="15"/>
      <c r="UVC1271" s="15"/>
      <c r="UVD1271" s="80"/>
      <c r="UVE1271" s="52"/>
      <c r="UVF1271" s="69"/>
      <c r="UVG1271" s="69"/>
      <c r="UVH1271" s="69"/>
      <c r="UVI1271" s="107"/>
      <c r="UVJ1271" s="2"/>
      <c r="UVK1271" s="15"/>
      <c r="UVL1271" s="15"/>
      <c r="UVM1271" s="80"/>
      <c r="UVN1271" s="52"/>
      <c r="UVO1271" s="69"/>
      <c r="UVP1271" s="69"/>
      <c r="UVQ1271" s="69"/>
      <c r="UVR1271" s="107"/>
      <c r="UVS1271" s="2"/>
      <c r="UVT1271" s="15"/>
      <c r="UVU1271" s="15"/>
      <c r="UVV1271" s="80"/>
      <c r="UVW1271" s="52"/>
      <c r="UVX1271" s="69"/>
      <c r="UVY1271" s="69"/>
      <c r="UVZ1271" s="69"/>
      <c r="UWA1271" s="107"/>
      <c r="UWB1271" s="2"/>
      <c r="UWC1271" s="15"/>
      <c r="UWD1271" s="15"/>
      <c r="UWE1271" s="80"/>
      <c r="UWF1271" s="52"/>
      <c r="UWG1271" s="69"/>
      <c r="UWH1271" s="69"/>
      <c r="UWI1271" s="69"/>
      <c r="UWJ1271" s="107"/>
      <c r="UWK1271" s="2"/>
      <c r="UWL1271" s="15"/>
      <c r="UWM1271" s="15"/>
      <c r="UWN1271" s="80"/>
      <c r="UWO1271" s="52"/>
      <c r="UWP1271" s="69"/>
      <c r="UWQ1271" s="69"/>
      <c r="UWR1271" s="69"/>
      <c r="UWS1271" s="107"/>
      <c r="UWT1271" s="2"/>
      <c r="UWU1271" s="15"/>
      <c r="UWV1271" s="15"/>
      <c r="UWW1271" s="80"/>
      <c r="UWX1271" s="52"/>
      <c r="UWY1271" s="69"/>
      <c r="UWZ1271" s="69"/>
      <c r="UXA1271" s="69"/>
      <c r="UXB1271" s="107"/>
      <c r="UXC1271" s="2"/>
      <c r="UXD1271" s="15"/>
      <c r="UXE1271" s="15"/>
      <c r="UXF1271" s="80"/>
      <c r="UXG1271" s="52"/>
      <c r="UXH1271" s="69"/>
      <c r="UXI1271" s="69"/>
      <c r="UXJ1271" s="69"/>
      <c r="UXK1271" s="107"/>
      <c r="UXL1271" s="2"/>
      <c r="UXM1271" s="15"/>
      <c r="UXN1271" s="15"/>
      <c r="UXO1271" s="80"/>
      <c r="UXP1271" s="52"/>
      <c r="UXQ1271" s="69"/>
      <c r="UXR1271" s="69"/>
      <c r="UXS1271" s="69"/>
      <c r="UXT1271" s="107"/>
      <c r="UXU1271" s="2"/>
      <c r="UXV1271" s="15"/>
      <c r="UXW1271" s="15"/>
      <c r="UXX1271" s="80"/>
      <c r="UXY1271" s="52"/>
      <c r="UXZ1271" s="69"/>
      <c r="UYA1271" s="69"/>
      <c r="UYB1271" s="69"/>
      <c r="UYC1271" s="107"/>
      <c r="UYD1271" s="2"/>
      <c r="UYE1271" s="15"/>
      <c r="UYF1271" s="15"/>
      <c r="UYG1271" s="80"/>
      <c r="UYH1271" s="52"/>
      <c r="UYI1271" s="69"/>
      <c r="UYJ1271" s="69"/>
      <c r="UYK1271" s="69"/>
      <c r="UYL1271" s="107"/>
      <c r="UYM1271" s="2"/>
      <c r="UYN1271" s="15"/>
      <c r="UYO1271" s="15"/>
      <c r="UYP1271" s="80"/>
      <c r="UYQ1271" s="52"/>
      <c r="UYR1271" s="69"/>
      <c r="UYS1271" s="69"/>
      <c r="UYT1271" s="69"/>
      <c r="UYU1271" s="107"/>
      <c r="UYV1271" s="2"/>
      <c r="UYW1271" s="15"/>
      <c r="UYX1271" s="15"/>
      <c r="UYY1271" s="80"/>
      <c r="UYZ1271" s="52"/>
      <c r="UZA1271" s="69"/>
      <c r="UZB1271" s="69"/>
      <c r="UZC1271" s="69"/>
      <c r="UZD1271" s="107"/>
      <c r="UZE1271" s="2"/>
      <c r="UZF1271" s="15"/>
      <c r="UZG1271" s="15"/>
      <c r="UZH1271" s="80"/>
      <c r="UZI1271" s="52"/>
      <c r="UZJ1271" s="69"/>
      <c r="UZK1271" s="69"/>
      <c r="UZL1271" s="69"/>
      <c r="UZM1271" s="107"/>
      <c r="UZN1271" s="2"/>
      <c r="UZO1271" s="15"/>
      <c r="UZP1271" s="15"/>
      <c r="UZQ1271" s="80"/>
      <c r="UZR1271" s="52"/>
      <c r="UZS1271" s="69"/>
      <c r="UZT1271" s="69"/>
      <c r="UZU1271" s="69"/>
      <c r="UZV1271" s="107"/>
      <c r="UZW1271" s="2"/>
      <c r="UZX1271" s="15"/>
      <c r="UZY1271" s="15"/>
      <c r="UZZ1271" s="80"/>
      <c r="VAA1271" s="52"/>
      <c r="VAB1271" s="69"/>
      <c r="VAC1271" s="69"/>
      <c r="VAD1271" s="69"/>
      <c r="VAE1271" s="107"/>
      <c r="VAF1271" s="2"/>
      <c r="VAG1271" s="15"/>
      <c r="VAH1271" s="15"/>
      <c r="VAI1271" s="80"/>
      <c r="VAJ1271" s="52"/>
      <c r="VAK1271" s="69"/>
      <c r="VAL1271" s="69"/>
      <c r="VAM1271" s="69"/>
      <c r="VAN1271" s="107"/>
      <c r="VAO1271" s="2"/>
      <c r="VAP1271" s="15"/>
      <c r="VAQ1271" s="15"/>
      <c r="VAR1271" s="80"/>
      <c r="VAS1271" s="52"/>
      <c r="VAT1271" s="69"/>
      <c r="VAU1271" s="69"/>
      <c r="VAV1271" s="69"/>
      <c r="VAW1271" s="107"/>
      <c r="VAX1271" s="2"/>
      <c r="VAY1271" s="15"/>
      <c r="VAZ1271" s="15"/>
      <c r="VBA1271" s="80"/>
      <c r="VBB1271" s="52"/>
      <c r="VBC1271" s="69"/>
      <c r="VBD1271" s="69"/>
      <c r="VBE1271" s="69"/>
      <c r="VBF1271" s="107"/>
      <c r="VBG1271" s="2"/>
      <c r="VBH1271" s="15"/>
      <c r="VBI1271" s="15"/>
      <c r="VBJ1271" s="80"/>
      <c r="VBK1271" s="52"/>
      <c r="VBL1271" s="69"/>
      <c r="VBM1271" s="69"/>
      <c r="VBN1271" s="69"/>
      <c r="VBO1271" s="107"/>
      <c r="VBP1271" s="2"/>
      <c r="VBQ1271" s="15"/>
      <c r="VBR1271" s="15"/>
      <c r="VBS1271" s="80"/>
      <c r="VBT1271" s="52"/>
      <c r="VBU1271" s="69"/>
      <c r="VBV1271" s="69"/>
      <c r="VBW1271" s="69"/>
      <c r="VBX1271" s="107"/>
      <c r="VBY1271" s="2"/>
      <c r="VBZ1271" s="15"/>
      <c r="VCA1271" s="15"/>
      <c r="VCB1271" s="80"/>
      <c r="VCC1271" s="52"/>
      <c r="VCD1271" s="69"/>
      <c r="VCE1271" s="69"/>
      <c r="VCF1271" s="69"/>
      <c r="VCG1271" s="107"/>
      <c r="VCH1271" s="2"/>
      <c r="VCI1271" s="15"/>
      <c r="VCJ1271" s="15"/>
      <c r="VCK1271" s="80"/>
      <c r="VCL1271" s="52"/>
      <c r="VCM1271" s="69"/>
      <c r="VCN1271" s="69"/>
      <c r="VCO1271" s="69"/>
      <c r="VCP1271" s="107"/>
      <c r="VCQ1271" s="2"/>
      <c r="VCR1271" s="15"/>
      <c r="VCS1271" s="15"/>
      <c r="VCT1271" s="80"/>
      <c r="VCU1271" s="52"/>
      <c r="VCV1271" s="69"/>
      <c r="VCW1271" s="69"/>
      <c r="VCX1271" s="69"/>
      <c r="VCY1271" s="107"/>
      <c r="VCZ1271" s="2"/>
      <c r="VDA1271" s="15"/>
      <c r="VDB1271" s="15"/>
      <c r="VDC1271" s="80"/>
      <c r="VDD1271" s="52"/>
      <c r="VDE1271" s="69"/>
      <c r="VDF1271" s="69"/>
      <c r="VDG1271" s="69"/>
      <c r="VDH1271" s="107"/>
      <c r="VDI1271" s="2"/>
      <c r="VDJ1271" s="15"/>
      <c r="VDK1271" s="15"/>
      <c r="VDL1271" s="80"/>
      <c r="VDM1271" s="52"/>
      <c r="VDN1271" s="69"/>
      <c r="VDO1271" s="69"/>
      <c r="VDP1271" s="69"/>
      <c r="VDQ1271" s="107"/>
      <c r="VDR1271" s="2"/>
      <c r="VDS1271" s="15"/>
      <c r="VDT1271" s="15"/>
      <c r="VDU1271" s="80"/>
      <c r="VDV1271" s="52"/>
      <c r="VDW1271" s="69"/>
      <c r="VDX1271" s="69"/>
      <c r="VDY1271" s="69"/>
      <c r="VDZ1271" s="107"/>
      <c r="VEA1271" s="2"/>
      <c r="VEB1271" s="15"/>
      <c r="VEC1271" s="15"/>
      <c r="VED1271" s="80"/>
      <c r="VEE1271" s="52"/>
      <c r="VEF1271" s="69"/>
      <c r="VEG1271" s="69"/>
      <c r="VEH1271" s="69"/>
      <c r="VEI1271" s="107"/>
      <c r="VEJ1271" s="2"/>
      <c r="VEK1271" s="15"/>
      <c r="VEL1271" s="15"/>
      <c r="VEM1271" s="80"/>
      <c r="VEN1271" s="52"/>
      <c r="VEO1271" s="69"/>
      <c r="VEP1271" s="69"/>
      <c r="VEQ1271" s="69"/>
      <c r="VER1271" s="107"/>
      <c r="VES1271" s="2"/>
      <c r="VET1271" s="15"/>
      <c r="VEU1271" s="15"/>
      <c r="VEV1271" s="80"/>
      <c r="VEW1271" s="52"/>
      <c r="VEX1271" s="69"/>
      <c r="VEY1271" s="69"/>
      <c r="VEZ1271" s="69"/>
      <c r="VFA1271" s="107"/>
      <c r="VFB1271" s="2"/>
      <c r="VFC1271" s="15"/>
      <c r="VFD1271" s="15"/>
      <c r="VFE1271" s="80"/>
      <c r="VFF1271" s="52"/>
      <c r="VFG1271" s="69"/>
      <c r="VFH1271" s="69"/>
      <c r="VFI1271" s="69"/>
      <c r="VFJ1271" s="107"/>
      <c r="VFK1271" s="2"/>
      <c r="VFL1271" s="15"/>
      <c r="VFM1271" s="15"/>
      <c r="VFN1271" s="80"/>
      <c r="VFO1271" s="52"/>
      <c r="VFP1271" s="69"/>
      <c r="VFQ1271" s="69"/>
      <c r="VFR1271" s="69"/>
      <c r="VFS1271" s="107"/>
      <c r="VFT1271" s="2"/>
      <c r="VFU1271" s="15"/>
      <c r="VFV1271" s="15"/>
      <c r="VFW1271" s="80"/>
      <c r="VFX1271" s="52"/>
      <c r="VFY1271" s="69"/>
      <c r="VFZ1271" s="69"/>
      <c r="VGA1271" s="69"/>
      <c r="VGB1271" s="107"/>
      <c r="VGC1271" s="2"/>
      <c r="VGD1271" s="15"/>
      <c r="VGE1271" s="15"/>
      <c r="VGF1271" s="80"/>
      <c r="VGG1271" s="52"/>
      <c r="VGH1271" s="69"/>
      <c r="VGI1271" s="69"/>
      <c r="VGJ1271" s="69"/>
      <c r="VGK1271" s="107"/>
      <c r="VGL1271" s="2"/>
      <c r="VGM1271" s="15"/>
      <c r="VGN1271" s="15"/>
      <c r="VGO1271" s="80"/>
      <c r="VGP1271" s="52"/>
      <c r="VGQ1271" s="69"/>
      <c r="VGR1271" s="69"/>
      <c r="VGS1271" s="69"/>
      <c r="VGT1271" s="107"/>
      <c r="VGU1271" s="2"/>
      <c r="VGV1271" s="15"/>
      <c r="VGW1271" s="15"/>
      <c r="VGX1271" s="80"/>
      <c r="VGY1271" s="52"/>
      <c r="VGZ1271" s="69"/>
      <c r="VHA1271" s="69"/>
      <c r="VHB1271" s="69"/>
      <c r="VHC1271" s="107"/>
      <c r="VHD1271" s="2"/>
      <c r="VHE1271" s="15"/>
      <c r="VHF1271" s="15"/>
      <c r="VHG1271" s="80"/>
      <c r="VHH1271" s="52"/>
      <c r="VHI1271" s="69"/>
      <c r="VHJ1271" s="69"/>
      <c r="VHK1271" s="69"/>
      <c r="VHL1271" s="107"/>
      <c r="VHM1271" s="2"/>
      <c r="VHN1271" s="15"/>
      <c r="VHO1271" s="15"/>
      <c r="VHP1271" s="80"/>
      <c r="VHQ1271" s="52"/>
      <c r="VHR1271" s="69"/>
      <c r="VHS1271" s="69"/>
      <c r="VHT1271" s="69"/>
      <c r="VHU1271" s="107"/>
      <c r="VHV1271" s="2"/>
      <c r="VHW1271" s="15"/>
      <c r="VHX1271" s="15"/>
      <c r="VHY1271" s="80"/>
      <c r="VHZ1271" s="52"/>
      <c r="VIA1271" s="69"/>
      <c r="VIB1271" s="69"/>
      <c r="VIC1271" s="69"/>
      <c r="VID1271" s="107"/>
      <c r="VIE1271" s="2"/>
      <c r="VIF1271" s="15"/>
      <c r="VIG1271" s="15"/>
      <c r="VIH1271" s="80"/>
      <c r="VII1271" s="52"/>
      <c r="VIJ1271" s="69"/>
      <c r="VIK1271" s="69"/>
      <c r="VIL1271" s="69"/>
      <c r="VIM1271" s="107"/>
      <c r="VIN1271" s="2"/>
      <c r="VIO1271" s="15"/>
      <c r="VIP1271" s="15"/>
      <c r="VIQ1271" s="80"/>
      <c r="VIR1271" s="52"/>
      <c r="VIS1271" s="69"/>
      <c r="VIT1271" s="69"/>
      <c r="VIU1271" s="69"/>
      <c r="VIV1271" s="107"/>
      <c r="VIW1271" s="2"/>
      <c r="VIX1271" s="15"/>
      <c r="VIY1271" s="15"/>
      <c r="VIZ1271" s="80"/>
      <c r="VJA1271" s="52"/>
      <c r="VJB1271" s="69"/>
      <c r="VJC1271" s="69"/>
      <c r="VJD1271" s="69"/>
      <c r="VJE1271" s="107"/>
      <c r="VJF1271" s="2"/>
      <c r="VJG1271" s="15"/>
      <c r="VJH1271" s="15"/>
      <c r="VJI1271" s="80"/>
      <c r="VJJ1271" s="52"/>
      <c r="VJK1271" s="69"/>
      <c r="VJL1271" s="69"/>
      <c r="VJM1271" s="69"/>
      <c r="VJN1271" s="107"/>
      <c r="VJO1271" s="2"/>
      <c r="VJP1271" s="15"/>
      <c r="VJQ1271" s="15"/>
      <c r="VJR1271" s="80"/>
      <c r="VJS1271" s="52"/>
      <c r="VJT1271" s="69"/>
      <c r="VJU1271" s="69"/>
      <c r="VJV1271" s="69"/>
      <c r="VJW1271" s="107"/>
      <c r="VJX1271" s="2"/>
      <c r="VJY1271" s="15"/>
      <c r="VJZ1271" s="15"/>
      <c r="VKA1271" s="80"/>
      <c r="VKB1271" s="52"/>
      <c r="VKC1271" s="69"/>
      <c r="VKD1271" s="69"/>
      <c r="VKE1271" s="69"/>
      <c r="VKF1271" s="107"/>
      <c r="VKG1271" s="2"/>
      <c r="VKH1271" s="15"/>
      <c r="VKI1271" s="15"/>
      <c r="VKJ1271" s="80"/>
      <c r="VKK1271" s="52"/>
      <c r="VKL1271" s="69"/>
      <c r="VKM1271" s="69"/>
      <c r="VKN1271" s="69"/>
      <c r="VKO1271" s="107"/>
      <c r="VKP1271" s="2"/>
      <c r="VKQ1271" s="15"/>
      <c r="VKR1271" s="15"/>
      <c r="VKS1271" s="80"/>
      <c r="VKT1271" s="52"/>
      <c r="VKU1271" s="69"/>
      <c r="VKV1271" s="69"/>
      <c r="VKW1271" s="69"/>
      <c r="VKX1271" s="107"/>
      <c r="VKY1271" s="2"/>
      <c r="VKZ1271" s="15"/>
      <c r="VLA1271" s="15"/>
      <c r="VLB1271" s="80"/>
      <c r="VLC1271" s="52"/>
      <c r="VLD1271" s="69"/>
      <c r="VLE1271" s="69"/>
      <c r="VLF1271" s="69"/>
      <c r="VLG1271" s="107"/>
      <c r="VLH1271" s="2"/>
      <c r="VLI1271" s="15"/>
      <c r="VLJ1271" s="15"/>
      <c r="VLK1271" s="80"/>
      <c r="VLL1271" s="52"/>
      <c r="VLM1271" s="69"/>
      <c r="VLN1271" s="69"/>
      <c r="VLO1271" s="69"/>
      <c r="VLP1271" s="107"/>
      <c r="VLQ1271" s="2"/>
      <c r="VLR1271" s="15"/>
      <c r="VLS1271" s="15"/>
      <c r="VLT1271" s="80"/>
      <c r="VLU1271" s="52"/>
      <c r="VLV1271" s="69"/>
      <c r="VLW1271" s="69"/>
      <c r="VLX1271" s="69"/>
      <c r="VLY1271" s="107"/>
      <c r="VLZ1271" s="2"/>
      <c r="VMA1271" s="15"/>
      <c r="VMB1271" s="15"/>
      <c r="VMC1271" s="80"/>
      <c r="VMD1271" s="52"/>
      <c r="VME1271" s="69"/>
      <c r="VMF1271" s="69"/>
      <c r="VMG1271" s="69"/>
      <c r="VMH1271" s="107"/>
      <c r="VMI1271" s="2"/>
      <c r="VMJ1271" s="15"/>
      <c r="VMK1271" s="15"/>
      <c r="VML1271" s="80"/>
      <c r="VMM1271" s="52"/>
      <c r="VMN1271" s="69"/>
      <c r="VMO1271" s="69"/>
      <c r="VMP1271" s="69"/>
      <c r="VMQ1271" s="107"/>
      <c r="VMR1271" s="2"/>
      <c r="VMS1271" s="15"/>
      <c r="VMT1271" s="15"/>
      <c r="VMU1271" s="80"/>
      <c r="VMV1271" s="52"/>
      <c r="VMW1271" s="69"/>
      <c r="VMX1271" s="69"/>
      <c r="VMY1271" s="69"/>
      <c r="VMZ1271" s="107"/>
      <c r="VNA1271" s="2"/>
      <c r="VNB1271" s="15"/>
      <c r="VNC1271" s="15"/>
      <c r="VND1271" s="80"/>
      <c r="VNE1271" s="52"/>
      <c r="VNF1271" s="69"/>
      <c r="VNG1271" s="69"/>
      <c r="VNH1271" s="69"/>
      <c r="VNI1271" s="107"/>
      <c r="VNJ1271" s="2"/>
      <c r="VNK1271" s="15"/>
      <c r="VNL1271" s="15"/>
      <c r="VNM1271" s="80"/>
      <c r="VNN1271" s="52"/>
      <c r="VNO1271" s="69"/>
      <c r="VNP1271" s="69"/>
      <c r="VNQ1271" s="69"/>
      <c r="VNR1271" s="107"/>
      <c r="VNS1271" s="2"/>
      <c r="VNT1271" s="15"/>
      <c r="VNU1271" s="15"/>
      <c r="VNV1271" s="80"/>
      <c r="VNW1271" s="52"/>
      <c r="VNX1271" s="69"/>
      <c r="VNY1271" s="69"/>
      <c r="VNZ1271" s="69"/>
      <c r="VOA1271" s="107"/>
      <c r="VOB1271" s="2"/>
      <c r="VOC1271" s="15"/>
      <c r="VOD1271" s="15"/>
      <c r="VOE1271" s="80"/>
      <c r="VOF1271" s="52"/>
      <c r="VOG1271" s="69"/>
      <c r="VOH1271" s="69"/>
      <c r="VOI1271" s="69"/>
      <c r="VOJ1271" s="107"/>
      <c r="VOK1271" s="2"/>
      <c r="VOL1271" s="15"/>
      <c r="VOM1271" s="15"/>
      <c r="VON1271" s="80"/>
      <c r="VOO1271" s="52"/>
      <c r="VOP1271" s="69"/>
      <c r="VOQ1271" s="69"/>
      <c r="VOR1271" s="69"/>
      <c r="VOS1271" s="107"/>
      <c r="VOT1271" s="2"/>
      <c r="VOU1271" s="15"/>
      <c r="VOV1271" s="15"/>
      <c r="VOW1271" s="80"/>
      <c r="VOX1271" s="52"/>
      <c r="VOY1271" s="69"/>
      <c r="VOZ1271" s="69"/>
      <c r="VPA1271" s="69"/>
      <c r="VPB1271" s="107"/>
      <c r="VPC1271" s="2"/>
      <c r="VPD1271" s="15"/>
      <c r="VPE1271" s="15"/>
      <c r="VPF1271" s="80"/>
      <c r="VPG1271" s="52"/>
      <c r="VPH1271" s="69"/>
      <c r="VPI1271" s="69"/>
      <c r="VPJ1271" s="69"/>
      <c r="VPK1271" s="107"/>
      <c r="VPL1271" s="2"/>
      <c r="VPM1271" s="15"/>
      <c r="VPN1271" s="15"/>
      <c r="VPO1271" s="80"/>
      <c r="VPP1271" s="52"/>
      <c r="VPQ1271" s="69"/>
      <c r="VPR1271" s="69"/>
      <c r="VPS1271" s="69"/>
      <c r="VPT1271" s="107"/>
      <c r="VPU1271" s="2"/>
      <c r="VPV1271" s="15"/>
      <c r="VPW1271" s="15"/>
      <c r="VPX1271" s="80"/>
      <c r="VPY1271" s="52"/>
      <c r="VPZ1271" s="69"/>
      <c r="VQA1271" s="69"/>
      <c r="VQB1271" s="69"/>
      <c r="VQC1271" s="107"/>
      <c r="VQD1271" s="2"/>
      <c r="VQE1271" s="15"/>
      <c r="VQF1271" s="15"/>
      <c r="VQG1271" s="80"/>
      <c r="VQH1271" s="52"/>
      <c r="VQI1271" s="69"/>
      <c r="VQJ1271" s="69"/>
      <c r="VQK1271" s="69"/>
      <c r="VQL1271" s="107"/>
      <c r="VQM1271" s="2"/>
      <c r="VQN1271" s="15"/>
      <c r="VQO1271" s="15"/>
      <c r="VQP1271" s="80"/>
      <c r="VQQ1271" s="52"/>
      <c r="VQR1271" s="69"/>
      <c r="VQS1271" s="69"/>
      <c r="VQT1271" s="69"/>
      <c r="VQU1271" s="107"/>
      <c r="VQV1271" s="2"/>
      <c r="VQW1271" s="15"/>
      <c r="VQX1271" s="15"/>
      <c r="VQY1271" s="80"/>
      <c r="VQZ1271" s="52"/>
      <c r="VRA1271" s="69"/>
      <c r="VRB1271" s="69"/>
      <c r="VRC1271" s="69"/>
      <c r="VRD1271" s="107"/>
      <c r="VRE1271" s="2"/>
      <c r="VRF1271" s="15"/>
      <c r="VRG1271" s="15"/>
      <c r="VRH1271" s="80"/>
      <c r="VRI1271" s="52"/>
      <c r="VRJ1271" s="69"/>
      <c r="VRK1271" s="69"/>
      <c r="VRL1271" s="69"/>
      <c r="VRM1271" s="107"/>
      <c r="VRN1271" s="2"/>
      <c r="VRO1271" s="15"/>
      <c r="VRP1271" s="15"/>
      <c r="VRQ1271" s="80"/>
      <c r="VRR1271" s="52"/>
      <c r="VRS1271" s="69"/>
      <c r="VRT1271" s="69"/>
      <c r="VRU1271" s="69"/>
      <c r="VRV1271" s="107"/>
      <c r="VRW1271" s="2"/>
      <c r="VRX1271" s="15"/>
      <c r="VRY1271" s="15"/>
      <c r="VRZ1271" s="80"/>
      <c r="VSA1271" s="52"/>
      <c r="VSB1271" s="69"/>
      <c r="VSC1271" s="69"/>
      <c r="VSD1271" s="69"/>
      <c r="VSE1271" s="107"/>
      <c r="VSF1271" s="2"/>
      <c r="VSG1271" s="15"/>
      <c r="VSH1271" s="15"/>
      <c r="VSI1271" s="80"/>
      <c r="VSJ1271" s="52"/>
      <c r="VSK1271" s="69"/>
      <c r="VSL1271" s="69"/>
      <c r="VSM1271" s="69"/>
      <c r="VSN1271" s="107"/>
      <c r="VSO1271" s="2"/>
      <c r="VSP1271" s="15"/>
      <c r="VSQ1271" s="15"/>
      <c r="VSR1271" s="80"/>
      <c r="VSS1271" s="52"/>
      <c r="VST1271" s="69"/>
      <c r="VSU1271" s="69"/>
      <c r="VSV1271" s="69"/>
      <c r="VSW1271" s="107"/>
      <c r="VSX1271" s="2"/>
      <c r="VSY1271" s="15"/>
      <c r="VSZ1271" s="15"/>
      <c r="VTA1271" s="80"/>
      <c r="VTB1271" s="52"/>
      <c r="VTC1271" s="69"/>
      <c r="VTD1271" s="69"/>
      <c r="VTE1271" s="69"/>
      <c r="VTF1271" s="107"/>
      <c r="VTG1271" s="2"/>
      <c r="VTH1271" s="15"/>
      <c r="VTI1271" s="15"/>
      <c r="VTJ1271" s="80"/>
      <c r="VTK1271" s="52"/>
      <c r="VTL1271" s="69"/>
      <c r="VTM1271" s="69"/>
      <c r="VTN1271" s="69"/>
      <c r="VTO1271" s="107"/>
      <c r="VTP1271" s="2"/>
      <c r="VTQ1271" s="15"/>
      <c r="VTR1271" s="15"/>
      <c r="VTS1271" s="80"/>
      <c r="VTT1271" s="52"/>
      <c r="VTU1271" s="69"/>
      <c r="VTV1271" s="69"/>
      <c r="VTW1271" s="69"/>
      <c r="VTX1271" s="107"/>
      <c r="VTY1271" s="2"/>
      <c r="VTZ1271" s="15"/>
      <c r="VUA1271" s="15"/>
      <c r="VUB1271" s="80"/>
      <c r="VUC1271" s="52"/>
      <c r="VUD1271" s="69"/>
      <c r="VUE1271" s="69"/>
      <c r="VUF1271" s="69"/>
      <c r="VUG1271" s="107"/>
      <c r="VUH1271" s="2"/>
      <c r="VUI1271" s="15"/>
      <c r="VUJ1271" s="15"/>
      <c r="VUK1271" s="80"/>
      <c r="VUL1271" s="52"/>
      <c r="VUM1271" s="69"/>
      <c r="VUN1271" s="69"/>
      <c r="VUO1271" s="69"/>
      <c r="VUP1271" s="107"/>
      <c r="VUQ1271" s="2"/>
      <c r="VUR1271" s="15"/>
      <c r="VUS1271" s="15"/>
      <c r="VUT1271" s="80"/>
      <c r="VUU1271" s="52"/>
      <c r="VUV1271" s="69"/>
      <c r="VUW1271" s="69"/>
      <c r="VUX1271" s="69"/>
      <c r="VUY1271" s="107"/>
      <c r="VUZ1271" s="2"/>
      <c r="VVA1271" s="15"/>
      <c r="VVB1271" s="15"/>
      <c r="VVC1271" s="80"/>
      <c r="VVD1271" s="52"/>
      <c r="VVE1271" s="69"/>
      <c r="VVF1271" s="69"/>
      <c r="VVG1271" s="69"/>
      <c r="VVH1271" s="107"/>
      <c r="VVI1271" s="2"/>
      <c r="VVJ1271" s="15"/>
      <c r="VVK1271" s="15"/>
      <c r="VVL1271" s="80"/>
      <c r="VVM1271" s="52"/>
      <c r="VVN1271" s="69"/>
      <c r="VVO1271" s="69"/>
      <c r="VVP1271" s="69"/>
      <c r="VVQ1271" s="107"/>
      <c r="VVR1271" s="2"/>
      <c r="VVS1271" s="15"/>
      <c r="VVT1271" s="15"/>
      <c r="VVU1271" s="80"/>
      <c r="VVV1271" s="52"/>
      <c r="VVW1271" s="69"/>
      <c r="VVX1271" s="69"/>
      <c r="VVY1271" s="69"/>
      <c r="VVZ1271" s="107"/>
      <c r="VWA1271" s="2"/>
      <c r="VWB1271" s="15"/>
      <c r="VWC1271" s="15"/>
      <c r="VWD1271" s="80"/>
      <c r="VWE1271" s="52"/>
      <c r="VWF1271" s="69"/>
      <c r="VWG1271" s="69"/>
      <c r="VWH1271" s="69"/>
      <c r="VWI1271" s="107"/>
      <c r="VWJ1271" s="2"/>
      <c r="VWK1271" s="15"/>
      <c r="VWL1271" s="15"/>
      <c r="VWM1271" s="80"/>
      <c r="VWN1271" s="52"/>
      <c r="VWO1271" s="69"/>
      <c r="VWP1271" s="69"/>
      <c r="VWQ1271" s="69"/>
      <c r="VWR1271" s="107"/>
      <c r="VWS1271" s="2"/>
      <c r="VWT1271" s="15"/>
      <c r="VWU1271" s="15"/>
      <c r="VWV1271" s="80"/>
      <c r="VWW1271" s="52"/>
      <c r="VWX1271" s="69"/>
      <c r="VWY1271" s="69"/>
      <c r="VWZ1271" s="69"/>
      <c r="VXA1271" s="107"/>
      <c r="VXB1271" s="2"/>
      <c r="VXC1271" s="15"/>
      <c r="VXD1271" s="15"/>
      <c r="VXE1271" s="80"/>
      <c r="VXF1271" s="52"/>
      <c r="VXG1271" s="69"/>
      <c r="VXH1271" s="69"/>
      <c r="VXI1271" s="69"/>
      <c r="VXJ1271" s="107"/>
      <c r="VXK1271" s="2"/>
      <c r="VXL1271" s="15"/>
      <c r="VXM1271" s="15"/>
      <c r="VXN1271" s="80"/>
      <c r="VXO1271" s="52"/>
      <c r="VXP1271" s="69"/>
      <c r="VXQ1271" s="69"/>
      <c r="VXR1271" s="69"/>
      <c r="VXS1271" s="107"/>
      <c r="VXT1271" s="2"/>
      <c r="VXU1271" s="15"/>
      <c r="VXV1271" s="15"/>
      <c r="VXW1271" s="80"/>
      <c r="VXX1271" s="52"/>
      <c r="VXY1271" s="69"/>
      <c r="VXZ1271" s="69"/>
      <c r="VYA1271" s="69"/>
      <c r="VYB1271" s="107"/>
      <c r="VYC1271" s="2"/>
      <c r="VYD1271" s="15"/>
      <c r="VYE1271" s="15"/>
      <c r="VYF1271" s="80"/>
      <c r="VYG1271" s="52"/>
      <c r="VYH1271" s="69"/>
      <c r="VYI1271" s="69"/>
      <c r="VYJ1271" s="69"/>
      <c r="VYK1271" s="107"/>
      <c r="VYL1271" s="2"/>
      <c r="VYM1271" s="15"/>
      <c r="VYN1271" s="15"/>
      <c r="VYO1271" s="80"/>
      <c r="VYP1271" s="52"/>
      <c r="VYQ1271" s="69"/>
      <c r="VYR1271" s="69"/>
      <c r="VYS1271" s="69"/>
      <c r="VYT1271" s="107"/>
      <c r="VYU1271" s="2"/>
      <c r="VYV1271" s="15"/>
      <c r="VYW1271" s="15"/>
      <c r="VYX1271" s="80"/>
      <c r="VYY1271" s="52"/>
      <c r="VYZ1271" s="69"/>
      <c r="VZA1271" s="69"/>
      <c r="VZB1271" s="69"/>
      <c r="VZC1271" s="107"/>
      <c r="VZD1271" s="2"/>
      <c r="VZE1271" s="15"/>
      <c r="VZF1271" s="15"/>
      <c r="VZG1271" s="80"/>
      <c r="VZH1271" s="52"/>
      <c r="VZI1271" s="69"/>
      <c r="VZJ1271" s="69"/>
      <c r="VZK1271" s="69"/>
      <c r="VZL1271" s="107"/>
      <c r="VZM1271" s="2"/>
      <c r="VZN1271" s="15"/>
      <c r="VZO1271" s="15"/>
      <c r="VZP1271" s="80"/>
      <c r="VZQ1271" s="52"/>
      <c r="VZR1271" s="69"/>
      <c r="VZS1271" s="69"/>
      <c r="VZT1271" s="69"/>
      <c r="VZU1271" s="107"/>
      <c r="VZV1271" s="2"/>
      <c r="VZW1271" s="15"/>
      <c r="VZX1271" s="15"/>
      <c r="VZY1271" s="80"/>
      <c r="VZZ1271" s="52"/>
      <c r="WAA1271" s="69"/>
      <c r="WAB1271" s="69"/>
      <c r="WAC1271" s="69"/>
      <c r="WAD1271" s="107"/>
      <c r="WAE1271" s="2"/>
      <c r="WAF1271" s="15"/>
      <c r="WAG1271" s="15"/>
      <c r="WAH1271" s="80"/>
      <c r="WAI1271" s="52"/>
      <c r="WAJ1271" s="69"/>
      <c r="WAK1271" s="69"/>
      <c r="WAL1271" s="69"/>
      <c r="WAM1271" s="107"/>
      <c r="WAN1271" s="2"/>
      <c r="WAO1271" s="15"/>
      <c r="WAP1271" s="15"/>
      <c r="WAQ1271" s="80"/>
      <c r="WAR1271" s="52"/>
      <c r="WAS1271" s="69"/>
      <c r="WAT1271" s="69"/>
      <c r="WAU1271" s="69"/>
      <c r="WAV1271" s="107"/>
      <c r="WAW1271" s="2"/>
      <c r="WAX1271" s="15"/>
      <c r="WAY1271" s="15"/>
      <c r="WAZ1271" s="80"/>
      <c r="WBA1271" s="52"/>
      <c r="WBB1271" s="69"/>
      <c r="WBC1271" s="69"/>
      <c r="WBD1271" s="69"/>
      <c r="WBE1271" s="107"/>
      <c r="WBF1271" s="2"/>
      <c r="WBG1271" s="15"/>
      <c r="WBH1271" s="15"/>
      <c r="WBI1271" s="80"/>
      <c r="WBJ1271" s="52"/>
      <c r="WBK1271" s="69"/>
      <c r="WBL1271" s="69"/>
      <c r="WBM1271" s="69"/>
      <c r="WBN1271" s="107"/>
      <c r="WBO1271" s="2"/>
      <c r="WBP1271" s="15"/>
      <c r="WBQ1271" s="15"/>
      <c r="WBR1271" s="80"/>
      <c r="WBS1271" s="52"/>
      <c r="WBT1271" s="69"/>
      <c r="WBU1271" s="69"/>
      <c r="WBV1271" s="69"/>
      <c r="WBW1271" s="107"/>
      <c r="WBX1271" s="2"/>
      <c r="WBY1271" s="15"/>
      <c r="WBZ1271" s="15"/>
      <c r="WCA1271" s="80"/>
      <c r="WCB1271" s="52"/>
      <c r="WCC1271" s="69"/>
      <c r="WCD1271" s="69"/>
      <c r="WCE1271" s="69"/>
      <c r="WCF1271" s="107"/>
      <c r="WCG1271" s="2"/>
      <c r="WCH1271" s="15"/>
      <c r="WCI1271" s="15"/>
      <c r="WCJ1271" s="80"/>
      <c r="WCK1271" s="52"/>
      <c r="WCL1271" s="69"/>
      <c r="WCM1271" s="69"/>
      <c r="WCN1271" s="69"/>
      <c r="WCO1271" s="107"/>
      <c r="WCP1271" s="2"/>
      <c r="WCQ1271" s="15"/>
      <c r="WCR1271" s="15"/>
      <c r="WCS1271" s="80"/>
      <c r="WCT1271" s="52"/>
      <c r="WCU1271" s="69"/>
      <c r="WCV1271" s="69"/>
      <c r="WCW1271" s="69"/>
      <c r="WCX1271" s="107"/>
      <c r="WCY1271" s="2"/>
      <c r="WCZ1271" s="15"/>
      <c r="WDA1271" s="15"/>
      <c r="WDB1271" s="80"/>
      <c r="WDC1271" s="52"/>
      <c r="WDD1271" s="69"/>
      <c r="WDE1271" s="69"/>
      <c r="WDF1271" s="69"/>
      <c r="WDG1271" s="107"/>
      <c r="WDH1271" s="2"/>
      <c r="WDI1271" s="15"/>
      <c r="WDJ1271" s="15"/>
      <c r="WDK1271" s="80"/>
      <c r="WDL1271" s="52"/>
      <c r="WDM1271" s="69"/>
      <c r="WDN1271" s="69"/>
      <c r="WDO1271" s="69"/>
      <c r="WDP1271" s="107"/>
      <c r="WDQ1271" s="2"/>
      <c r="WDR1271" s="15"/>
      <c r="WDS1271" s="15"/>
      <c r="WDT1271" s="80"/>
      <c r="WDU1271" s="52"/>
      <c r="WDV1271" s="69"/>
      <c r="WDW1271" s="69"/>
      <c r="WDX1271" s="69"/>
      <c r="WDY1271" s="107"/>
      <c r="WDZ1271" s="2"/>
      <c r="WEA1271" s="15"/>
      <c r="WEB1271" s="15"/>
      <c r="WEC1271" s="80"/>
      <c r="WED1271" s="52"/>
      <c r="WEE1271" s="69"/>
      <c r="WEF1271" s="69"/>
      <c r="WEG1271" s="69"/>
      <c r="WEH1271" s="107"/>
      <c r="WEI1271" s="2"/>
      <c r="WEJ1271" s="15"/>
      <c r="WEK1271" s="15"/>
      <c r="WEL1271" s="80"/>
      <c r="WEM1271" s="52"/>
      <c r="WEN1271" s="69"/>
      <c r="WEO1271" s="69"/>
      <c r="WEP1271" s="69"/>
      <c r="WEQ1271" s="107"/>
      <c r="WER1271" s="2"/>
      <c r="WES1271" s="15"/>
      <c r="WET1271" s="15"/>
      <c r="WEU1271" s="80"/>
      <c r="WEV1271" s="52"/>
      <c r="WEW1271" s="69"/>
      <c r="WEX1271" s="69"/>
      <c r="WEY1271" s="69"/>
      <c r="WEZ1271" s="107"/>
      <c r="WFA1271" s="2"/>
      <c r="WFB1271" s="15"/>
      <c r="WFC1271" s="15"/>
      <c r="WFD1271" s="80"/>
      <c r="WFE1271" s="52"/>
      <c r="WFF1271" s="69"/>
      <c r="WFG1271" s="69"/>
      <c r="WFH1271" s="69"/>
      <c r="WFI1271" s="107"/>
      <c r="WFJ1271" s="2"/>
      <c r="WFK1271" s="15"/>
      <c r="WFL1271" s="15"/>
      <c r="WFM1271" s="80"/>
      <c r="WFN1271" s="52"/>
      <c r="WFO1271" s="69"/>
      <c r="WFP1271" s="69"/>
      <c r="WFQ1271" s="69"/>
      <c r="WFR1271" s="107"/>
      <c r="WFS1271" s="2"/>
      <c r="WFT1271" s="15"/>
      <c r="WFU1271" s="15"/>
      <c r="WFV1271" s="80"/>
      <c r="WFW1271" s="52"/>
      <c r="WFX1271" s="69"/>
      <c r="WFY1271" s="69"/>
      <c r="WFZ1271" s="69"/>
      <c r="WGA1271" s="107"/>
      <c r="WGB1271" s="2"/>
      <c r="WGC1271" s="15"/>
      <c r="WGD1271" s="15"/>
      <c r="WGE1271" s="80"/>
      <c r="WGF1271" s="52"/>
      <c r="WGG1271" s="69"/>
      <c r="WGH1271" s="69"/>
      <c r="WGI1271" s="69"/>
      <c r="WGJ1271" s="107"/>
      <c r="WGK1271" s="2"/>
      <c r="WGL1271" s="15"/>
      <c r="WGM1271" s="15"/>
      <c r="WGN1271" s="80"/>
      <c r="WGO1271" s="52"/>
      <c r="WGP1271" s="69"/>
      <c r="WGQ1271" s="69"/>
      <c r="WGR1271" s="69"/>
      <c r="WGS1271" s="107"/>
      <c r="WGT1271" s="2"/>
      <c r="WGU1271" s="15"/>
      <c r="WGV1271" s="15"/>
      <c r="WGW1271" s="80"/>
      <c r="WGX1271" s="52"/>
      <c r="WGY1271" s="69"/>
      <c r="WGZ1271" s="69"/>
      <c r="WHA1271" s="69"/>
      <c r="WHB1271" s="107"/>
      <c r="WHC1271" s="2"/>
      <c r="WHD1271" s="15"/>
      <c r="WHE1271" s="15"/>
      <c r="WHF1271" s="80"/>
      <c r="WHG1271" s="52"/>
      <c r="WHH1271" s="69"/>
      <c r="WHI1271" s="69"/>
      <c r="WHJ1271" s="69"/>
      <c r="WHK1271" s="107"/>
      <c r="WHL1271" s="2"/>
      <c r="WHM1271" s="15"/>
      <c r="WHN1271" s="15"/>
      <c r="WHO1271" s="80"/>
      <c r="WHP1271" s="52"/>
      <c r="WHQ1271" s="69"/>
      <c r="WHR1271" s="69"/>
      <c r="WHS1271" s="69"/>
      <c r="WHT1271" s="107"/>
      <c r="WHU1271" s="2"/>
      <c r="WHV1271" s="15"/>
      <c r="WHW1271" s="15"/>
      <c r="WHX1271" s="80"/>
      <c r="WHY1271" s="52"/>
      <c r="WHZ1271" s="69"/>
      <c r="WIA1271" s="69"/>
      <c r="WIB1271" s="69"/>
      <c r="WIC1271" s="107"/>
      <c r="WID1271" s="2"/>
      <c r="WIE1271" s="15"/>
      <c r="WIF1271" s="15"/>
      <c r="WIG1271" s="80"/>
      <c r="WIH1271" s="52"/>
      <c r="WII1271" s="69"/>
      <c r="WIJ1271" s="69"/>
      <c r="WIK1271" s="69"/>
      <c r="WIL1271" s="107"/>
      <c r="WIM1271" s="2"/>
      <c r="WIN1271" s="15"/>
      <c r="WIO1271" s="15"/>
      <c r="WIP1271" s="80"/>
      <c r="WIQ1271" s="52"/>
      <c r="WIR1271" s="69"/>
      <c r="WIS1271" s="69"/>
      <c r="WIT1271" s="69"/>
      <c r="WIU1271" s="107"/>
      <c r="WIV1271" s="2"/>
      <c r="WIW1271" s="15"/>
      <c r="WIX1271" s="15"/>
      <c r="WIY1271" s="80"/>
      <c r="WIZ1271" s="52"/>
      <c r="WJA1271" s="69"/>
      <c r="WJB1271" s="69"/>
      <c r="WJC1271" s="69"/>
      <c r="WJD1271" s="107"/>
      <c r="WJE1271" s="2"/>
      <c r="WJF1271" s="15"/>
      <c r="WJG1271" s="15"/>
      <c r="WJH1271" s="80"/>
      <c r="WJI1271" s="52"/>
      <c r="WJJ1271" s="69"/>
      <c r="WJK1271" s="69"/>
      <c r="WJL1271" s="69"/>
      <c r="WJM1271" s="107"/>
      <c r="WJN1271" s="2"/>
      <c r="WJO1271" s="15"/>
      <c r="WJP1271" s="15"/>
      <c r="WJQ1271" s="80"/>
      <c r="WJR1271" s="52"/>
      <c r="WJS1271" s="69"/>
      <c r="WJT1271" s="69"/>
      <c r="WJU1271" s="69"/>
      <c r="WJV1271" s="107"/>
      <c r="WJW1271" s="2"/>
      <c r="WJX1271" s="15"/>
      <c r="WJY1271" s="15"/>
      <c r="WJZ1271" s="80"/>
      <c r="WKA1271" s="52"/>
      <c r="WKB1271" s="69"/>
      <c r="WKC1271" s="69"/>
      <c r="WKD1271" s="69"/>
      <c r="WKE1271" s="107"/>
      <c r="WKF1271" s="2"/>
      <c r="WKG1271" s="15"/>
      <c r="WKH1271" s="15"/>
      <c r="WKI1271" s="80"/>
      <c r="WKJ1271" s="52"/>
      <c r="WKK1271" s="69"/>
      <c r="WKL1271" s="69"/>
      <c r="WKM1271" s="69"/>
      <c r="WKN1271" s="107"/>
      <c r="WKO1271" s="2"/>
      <c r="WKP1271" s="15"/>
      <c r="WKQ1271" s="15"/>
      <c r="WKR1271" s="80"/>
      <c r="WKS1271" s="52"/>
      <c r="WKT1271" s="69"/>
      <c r="WKU1271" s="69"/>
      <c r="WKV1271" s="69"/>
      <c r="WKW1271" s="107"/>
      <c r="WKX1271" s="2"/>
      <c r="WKY1271" s="15"/>
      <c r="WKZ1271" s="15"/>
      <c r="WLA1271" s="80"/>
      <c r="WLB1271" s="52"/>
      <c r="WLC1271" s="69"/>
      <c r="WLD1271" s="69"/>
      <c r="WLE1271" s="69"/>
      <c r="WLF1271" s="107"/>
      <c r="WLG1271" s="2"/>
      <c r="WLH1271" s="15"/>
      <c r="WLI1271" s="15"/>
      <c r="WLJ1271" s="80"/>
      <c r="WLK1271" s="52"/>
      <c r="WLL1271" s="69"/>
      <c r="WLM1271" s="69"/>
      <c r="WLN1271" s="69"/>
      <c r="WLO1271" s="107"/>
      <c r="WLP1271" s="2"/>
      <c r="WLQ1271" s="15"/>
      <c r="WLR1271" s="15"/>
      <c r="WLS1271" s="80"/>
      <c r="WLT1271" s="52"/>
      <c r="WLU1271" s="69"/>
      <c r="WLV1271" s="69"/>
      <c r="WLW1271" s="69"/>
      <c r="WLX1271" s="107"/>
      <c r="WLY1271" s="2"/>
      <c r="WLZ1271" s="15"/>
      <c r="WMA1271" s="15"/>
      <c r="WMB1271" s="80"/>
      <c r="WMC1271" s="52"/>
      <c r="WMD1271" s="69"/>
      <c r="WME1271" s="69"/>
      <c r="WMF1271" s="69"/>
      <c r="WMG1271" s="107"/>
      <c r="WMH1271" s="2"/>
      <c r="WMI1271" s="15"/>
      <c r="WMJ1271" s="15"/>
      <c r="WMK1271" s="80"/>
      <c r="WML1271" s="52"/>
      <c r="WMM1271" s="69"/>
      <c r="WMN1271" s="69"/>
      <c r="WMO1271" s="69"/>
      <c r="WMP1271" s="107"/>
      <c r="WMQ1271" s="2"/>
      <c r="WMR1271" s="15"/>
      <c r="WMS1271" s="15"/>
      <c r="WMT1271" s="80"/>
      <c r="WMU1271" s="52"/>
      <c r="WMV1271" s="69"/>
      <c r="WMW1271" s="69"/>
      <c r="WMX1271" s="69"/>
      <c r="WMY1271" s="107"/>
      <c r="WMZ1271" s="2"/>
      <c r="WNA1271" s="15"/>
      <c r="WNB1271" s="15"/>
      <c r="WNC1271" s="80"/>
      <c r="WND1271" s="52"/>
      <c r="WNE1271" s="69"/>
      <c r="WNF1271" s="69"/>
      <c r="WNG1271" s="69"/>
      <c r="WNH1271" s="107"/>
      <c r="WNI1271" s="2"/>
      <c r="WNJ1271" s="15"/>
      <c r="WNK1271" s="15"/>
      <c r="WNL1271" s="80"/>
      <c r="WNM1271" s="52"/>
      <c r="WNN1271" s="69"/>
      <c r="WNO1271" s="69"/>
      <c r="WNP1271" s="69"/>
      <c r="WNQ1271" s="107"/>
      <c r="WNR1271" s="2"/>
      <c r="WNS1271" s="15"/>
      <c r="WNT1271" s="15"/>
      <c r="WNU1271" s="80"/>
      <c r="WNV1271" s="52"/>
      <c r="WNW1271" s="69"/>
      <c r="WNX1271" s="69"/>
      <c r="WNY1271" s="69"/>
      <c r="WNZ1271" s="107"/>
      <c r="WOA1271" s="2"/>
      <c r="WOB1271" s="15"/>
      <c r="WOC1271" s="15"/>
      <c r="WOD1271" s="80"/>
      <c r="WOE1271" s="52"/>
      <c r="WOF1271" s="69"/>
      <c r="WOG1271" s="69"/>
      <c r="WOH1271" s="69"/>
      <c r="WOI1271" s="107"/>
      <c r="WOJ1271" s="2"/>
      <c r="WOK1271" s="15"/>
      <c r="WOL1271" s="15"/>
      <c r="WOM1271" s="80"/>
      <c r="WON1271" s="52"/>
      <c r="WOO1271" s="69"/>
      <c r="WOP1271" s="69"/>
      <c r="WOQ1271" s="69"/>
      <c r="WOR1271" s="107"/>
      <c r="WOS1271" s="2"/>
      <c r="WOT1271" s="15"/>
      <c r="WOU1271" s="15"/>
      <c r="WOV1271" s="80"/>
      <c r="WOW1271" s="52"/>
      <c r="WOX1271" s="69"/>
      <c r="WOY1271" s="69"/>
      <c r="WOZ1271" s="69"/>
      <c r="WPA1271" s="107"/>
      <c r="WPB1271" s="2"/>
      <c r="WPC1271" s="15"/>
      <c r="WPD1271" s="15"/>
      <c r="WPE1271" s="80"/>
      <c r="WPF1271" s="52"/>
      <c r="WPG1271" s="69"/>
      <c r="WPH1271" s="69"/>
      <c r="WPI1271" s="69"/>
      <c r="WPJ1271" s="107"/>
      <c r="WPK1271" s="2"/>
      <c r="WPL1271" s="15"/>
      <c r="WPM1271" s="15"/>
      <c r="WPN1271" s="80"/>
      <c r="WPO1271" s="52"/>
      <c r="WPP1271" s="69"/>
      <c r="WPQ1271" s="69"/>
      <c r="WPR1271" s="69"/>
      <c r="WPS1271" s="107"/>
      <c r="WPT1271" s="2"/>
      <c r="WPU1271" s="15"/>
      <c r="WPV1271" s="15"/>
      <c r="WPW1271" s="80"/>
      <c r="WPX1271" s="52"/>
      <c r="WPY1271" s="69"/>
      <c r="WPZ1271" s="69"/>
      <c r="WQA1271" s="69"/>
      <c r="WQB1271" s="107"/>
      <c r="WQC1271" s="2"/>
      <c r="WQD1271" s="15"/>
      <c r="WQE1271" s="15"/>
      <c r="WQF1271" s="80"/>
      <c r="WQG1271" s="52"/>
      <c r="WQH1271" s="69"/>
      <c r="WQI1271" s="69"/>
      <c r="WQJ1271" s="69"/>
      <c r="WQK1271" s="107"/>
      <c r="WQL1271" s="2"/>
      <c r="WQM1271" s="15"/>
      <c r="WQN1271" s="15"/>
      <c r="WQO1271" s="80"/>
      <c r="WQP1271" s="52"/>
      <c r="WQQ1271" s="69"/>
      <c r="WQR1271" s="69"/>
      <c r="WQS1271" s="69"/>
      <c r="WQT1271" s="107"/>
      <c r="WQU1271" s="2"/>
      <c r="WQV1271" s="15"/>
      <c r="WQW1271" s="15"/>
      <c r="WQX1271" s="80"/>
      <c r="WQY1271" s="52"/>
      <c r="WQZ1271" s="69"/>
      <c r="WRA1271" s="69"/>
      <c r="WRB1271" s="69"/>
      <c r="WRC1271" s="107"/>
      <c r="WRD1271" s="2"/>
      <c r="WRE1271" s="15"/>
      <c r="WRF1271" s="15"/>
      <c r="WRG1271" s="80"/>
      <c r="WRH1271" s="52"/>
      <c r="WRI1271" s="69"/>
      <c r="WRJ1271" s="69"/>
      <c r="WRK1271" s="69"/>
      <c r="WRL1271" s="107"/>
      <c r="WRM1271" s="2"/>
      <c r="WRN1271" s="15"/>
      <c r="WRO1271" s="15"/>
      <c r="WRP1271" s="80"/>
      <c r="WRQ1271" s="52"/>
      <c r="WRR1271" s="69"/>
      <c r="WRS1271" s="69"/>
      <c r="WRT1271" s="69"/>
      <c r="WRU1271" s="107"/>
      <c r="WRV1271" s="2"/>
      <c r="WRW1271" s="15"/>
      <c r="WRX1271" s="15"/>
      <c r="WRY1271" s="80"/>
      <c r="WRZ1271" s="52"/>
      <c r="WSA1271" s="69"/>
      <c r="WSB1271" s="69"/>
      <c r="WSC1271" s="69"/>
      <c r="WSD1271" s="107"/>
      <c r="WSE1271" s="2"/>
      <c r="WSF1271" s="15"/>
      <c r="WSG1271" s="15"/>
      <c r="WSH1271" s="80"/>
      <c r="WSI1271" s="52"/>
      <c r="WSJ1271" s="69"/>
      <c r="WSK1271" s="69"/>
      <c r="WSL1271" s="69"/>
      <c r="WSM1271" s="107"/>
      <c r="WSN1271" s="2"/>
      <c r="WSO1271" s="15"/>
      <c r="WSP1271" s="15"/>
      <c r="WSQ1271" s="80"/>
      <c r="WSR1271" s="52"/>
      <c r="WSS1271" s="69"/>
      <c r="WST1271" s="69"/>
      <c r="WSU1271" s="69"/>
      <c r="WSV1271" s="107"/>
      <c r="WSW1271" s="2"/>
      <c r="WSX1271" s="15"/>
      <c r="WSY1271" s="15"/>
      <c r="WSZ1271" s="80"/>
      <c r="WTA1271" s="52"/>
      <c r="WTB1271" s="69"/>
      <c r="WTC1271" s="69"/>
      <c r="WTD1271" s="69"/>
      <c r="WTE1271" s="107"/>
      <c r="WTF1271" s="2"/>
      <c r="WTG1271" s="15"/>
      <c r="WTH1271" s="15"/>
      <c r="WTI1271" s="80"/>
      <c r="WTJ1271" s="52"/>
      <c r="WTK1271" s="69"/>
      <c r="WTL1271" s="69"/>
      <c r="WTM1271" s="69"/>
      <c r="WTN1271" s="107"/>
      <c r="WTO1271" s="2"/>
      <c r="WTP1271" s="15"/>
      <c r="WTQ1271" s="15"/>
      <c r="WTR1271" s="80"/>
      <c r="WTS1271" s="52"/>
      <c r="WTT1271" s="69"/>
      <c r="WTU1271" s="69"/>
      <c r="WTV1271" s="69"/>
      <c r="WTW1271" s="107"/>
      <c r="WTX1271" s="2"/>
      <c r="WTY1271" s="15"/>
      <c r="WTZ1271" s="15"/>
      <c r="WUA1271" s="80"/>
      <c r="WUB1271" s="52"/>
      <c r="WUC1271" s="69"/>
      <c r="WUD1271" s="69"/>
      <c r="WUE1271" s="69"/>
      <c r="WUF1271" s="107"/>
      <c r="WUG1271" s="2"/>
      <c r="WUH1271" s="15"/>
      <c r="WUI1271" s="15"/>
      <c r="WUJ1271" s="80"/>
      <c r="WUK1271" s="52"/>
      <c r="WUL1271" s="69"/>
      <c r="WUM1271" s="69"/>
      <c r="WUN1271" s="69"/>
      <c r="WUO1271" s="107"/>
      <c r="WUP1271" s="2"/>
      <c r="WUQ1271" s="15"/>
      <c r="WUR1271" s="15"/>
      <c r="WUS1271" s="80"/>
      <c r="WUT1271" s="52"/>
      <c r="WUU1271" s="69"/>
      <c r="WUV1271" s="69"/>
      <c r="WUW1271" s="69"/>
      <c r="WUX1271" s="107"/>
      <c r="WUY1271" s="2"/>
      <c r="WUZ1271" s="15"/>
      <c r="WVA1271" s="15"/>
      <c r="WVB1271" s="80"/>
      <c r="WVC1271" s="52"/>
      <c r="WVD1271" s="69"/>
      <c r="WVE1271" s="69"/>
      <c r="WVF1271" s="69"/>
      <c r="WVG1271" s="107"/>
      <c r="WVH1271" s="2"/>
      <c r="WVI1271" s="15"/>
      <c r="WVJ1271" s="15"/>
      <c r="WVK1271" s="80"/>
      <c r="WVL1271" s="52"/>
      <c r="WVM1271" s="69"/>
      <c r="WVN1271" s="69"/>
      <c r="WVO1271" s="69"/>
      <c r="WVP1271" s="107"/>
      <c r="WVQ1271" s="2"/>
      <c r="WVR1271" s="15"/>
      <c r="WVS1271" s="15"/>
      <c r="WVT1271" s="80"/>
      <c r="WVU1271" s="52"/>
      <c r="WVV1271" s="69"/>
      <c r="WVW1271" s="69"/>
      <c r="WVX1271" s="69"/>
      <c r="WVY1271" s="107"/>
      <c r="WVZ1271" s="2"/>
      <c r="WWA1271" s="15"/>
      <c r="WWB1271" s="15"/>
      <c r="WWC1271" s="80"/>
      <c r="WWD1271" s="52"/>
      <c r="WWE1271" s="69"/>
      <c r="WWF1271" s="69"/>
      <c r="WWG1271" s="69"/>
      <c r="WWH1271" s="107"/>
      <c r="WWI1271" s="2"/>
      <c r="WWJ1271" s="15"/>
      <c r="WWK1271" s="15"/>
      <c r="WWL1271" s="80"/>
      <c r="WWM1271" s="52"/>
      <c r="WWN1271" s="69"/>
      <c r="WWO1271" s="69"/>
      <c r="WWP1271" s="69"/>
      <c r="WWQ1271" s="107"/>
      <c r="WWR1271" s="2"/>
      <c r="WWS1271" s="15"/>
      <c r="WWT1271" s="15"/>
      <c r="WWU1271" s="80"/>
      <c r="WWV1271" s="52"/>
      <c r="WWW1271" s="69"/>
      <c r="WWX1271" s="69"/>
      <c r="WWY1271" s="69"/>
      <c r="WWZ1271" s="107"/>
      <c r="WXA1271" s="2"/>
      <c r="WXB1271" s="15"/>
      <c r="WXC1271" s="15"/>
      <c r="WXD1271" s="80"/>
      <c r="WXE1271" s="52"/>
      <c r="WXF1271" s="69"/>
      <c r="WXG1271" s="69"/>
      <c r="WXH1271" s="69"/>
      <c r="WXI1271" s="107"/>
      <c r="WXJ1271" s="2"/>
      <c r="WXK1271" s="15"/>
      <c r="WXL1271" s="15"/>
      <c r="WXM1271" s="80"/>
      <c r="WXN1271" s="52"/>
      <c r="WXO1271" s="69"/>
      <c r="WXP1271" s="69"/>
      <c r="WXQ1271" s="69"/>
      <c r="WXR1271" s="107"/>
      <c r="WXS1271" s="2"/>
      <c r="WXT1271" s="15"/>
      <c r="WXU1271" s="15"/>
      <c r="WXV1271" s="80"/>
      <c r="WXW1271" s="52"/>
      <c r="WXX1271" s="69"/>
      <c r="WXY1271" s="69"/>
      <c r="WXZ1271" s="69"/>
      <c r="WYA1271" s="107"/>
      <c r="WYB1271" s="2"/>
      <c r="WYC1271" s="15"/>
      <c r="WYD1271" s="15"/>
      <c r="WYE1271" s="80"/>
      <c r="WYF1271" s="52"/>
      <c r="WYG1271" s="69"/>
      <c r="WYH1271" s="69"/>
      <c r="WYI1271" s="69"/>
      <c r="WYJ1271" s="107"/>
      <c r="WYK1271" s="2"/>
      <c r="WYL1271" s="15"/>
      <c r="WYM1271" s="15"/>
      <c r="WYN1271" s="80"/>
      <c r="WYO1271" s="52"/>
      <c r="WYP1271" s="69"/>
      <c r="WYQ1271" s="69"/>
      <c r="WYR1271" s="69"/>
      <c r="WYS1271" s="107"/>
      <c r="WYT1271" s="2"/>
      <c r="WYU1271" s="15"/>
      <c r="WYV1271" s="15"/>
      <c r="WYW1271" s="80"/>
      <c r="WYX1271" s="52"/>
      <c r="WYY1271" s="69"/>
      <c r="WYZ1271" s="69"/>
      <c r="WZA1271" s="69"/>
      <c r="WZB1271" s="107"/>
      <c r="WZC1271" s="2"/>
      <c r="WZD1271" s="15"/>
      <c r="WZE1271" s="15"/>
      <c r="WZF1271" s="80"/>
      <c r="WZG1271" s="52"/>
      <c r="WZH1271" s="69"/>
      <c r="WZI1271" s="69"/>
      <c r="WZJ1271" s="69"/>
      <c r="WZK1271" s="107"/>
      <c r="WZL1271" s="2"/>
      <c r="WZM1271" s="15"/>
      <c r="WZN1271" s="15"/>
      <c r="WZO1271" s="80"/>
      <c r="WZP1271" s="52"/>
      <c r="WZQ1271" s="69"/>
      <c r="WZR1271" s="69"/>
      <c r="WZS1271" s="69"/>
      <c r="WZT1271" s="107"/>
      <c r="WZU1271" s="2"/>
      <c r="WZV1271" s="15"/>
      <c r="WZW1271" s="15"/>
      <c r="WZX1271" s="80"/>
      <c r="WZY1271" s="52"/>
      <c r="WZZ1271" s="69"/>
      <c r="XAA1271" s="69"/>
      <c r="XAB1271" s="69"/>
      <c r="XAC1271" s="107"/>
      <c r="XAD1271" s="2"/>
      <c r="XAE1271" s="15"/>
      <c r="XAF1271" s="15"/>
      <c r="XAG1271" s="80"/>
      <c r="XAH1271" s="52"/>
      <c r="XAI1271" s="69"/>
      <c r="XAJ1271" s="69"/>
      <c r="XAK1271" s="69"/>
      <c r="XAL1271" s="107"/>
      <c r="XAM1271" s="2"/>
      <c r="XAN1271" s="15"/>
      <c r="XAO1271" s="15"/>
      <c r="XAP1271" s="80"/>
      <c r="XAQ1271" s="52"/>
      <c r="XAR1271" s="69"/>
      <c r="XAS1271" s="69"/>
      <c r="XAT1271" s="69"/>
      <c r="XAU1271" s="107"/>
      <c r="XAV1271" s="2"/>
      <c r="XAW1271" s="15"/>
      <c r="XAX1271" s="15"/>
      <c r="XAY1271" s="80"/>
      <c r="XAZ1271" s="52"/>
      <c r="XBA1271" s="69"/>
      <c r="XBB1271" s="69"/>
      <c r="XBC1271" s="69"/>
      <c r="XBD1271" s="107"/>
      <c r="XBE1271" s="2"/>
      <c r="XBF1271" s="15"/>
      <c r="XBG1271" s="15"/>
      <c r="XBH1271" s="80"/>
      <c r="XBI1271" s="52"/>
      <c r="XBJ1271" s="69"/>
      <c r="XBK1271" s="69"/>
      <c r="XBL1271" s="69"/>
      <c r="XBM1271" s="107"/>
      <c r="XBN1271" s="2"/>
      <c r="XBO1271" s="15"/>
      <c r="XBP1271" s="15"/>
      <c r="XBR1271" s="102"/>
      <c r="XBS1271" s="102"/>
      <c r="XBT1271" s="102"/>
      <c r="XBU1271" s="109"/>
      <c r="XBV1271" s="102"/>
      <c r="XBW1271" s="102"/>
      <c r="XBX1271" s="102"/>
      <c r="XBY1271" s="102"/>
      <c r="XBZ1271" s="102"/>
      <c r="XCA1271" s="59"/>
      <c r="XCB1271" s="60"/>
    </row>
    <row r="1272" spans="1:16304" ht="31.5" x14ac:dyDescent="0.2">
      <c r="A1272" s="140" t="s">
        <v>923</v>
      </c>
      <c r="B1272" s="2">
        <v>915</v>
      </c>
      <c r="C1272" s="15" t="s">
        <v>63</v>
      </c>
      <c r="D1272" s="15" t="s">
        <v>53</v>
      </c>
      <c r="E1272" s="24" t="s">
        <v>851</v>
      </c>
      <c r="F1272" s="64"/>
      <c r="G1272" s="71">
        <f t="shared" si="353"/>
        <v>480</v>
      </c>
      <c r="H1272" s="82">
        <f t="shared" si="353"/>
        <v>480</v>
      </c>
    </row>
    <row r="1273" spans="1:16304" ht="47.25" x14ac:dyDescent="0.2">
      <c r="A1273" s="140" t="s">
        <v>924</v>
      </c>
      <c r="B1273" s="2">
        <v>915</v>
      </c>
      <c r="C1273" s="15" t="s">
        <v>63</v>
      </c>
      <c r="D1273" s="15" t="s">
        <v>53</v>
      </c>
      <c r="E1273" s="24" t="s">
        <v>852</v>
      </c>
      <c r="F1273" s="64"/>
      <c r="G1273" s="71">
        <f t="shared" ref="G1273:H1273" si="354">G1274+G1278</f>
        <v>480</v>
      </c>
      <c r="H1273" s="82">
        <f t="shared" si="354"/>
        <v>480</v>
      </c>
    </row>
    <row r="1274" spans="1:16304" ht="31.5" x14ac:dyDescent="0.2">
      <c r="A1274" s="136" t="s">
        <v>853</v>
      </c>
      <c r="B1274" s="16">
        <v>915</v>
      </c>
      <c r="C1274" s="17" t="s">
        <v>63</v>
      </c>
      <c r="D1274" s="17" t="s">
        <v>53</v>
      </c>
      <c r="E1274" s="25" t="s">
        <v>855</v>
      </c>
      <c r="F1274" s="51"/>
      <c r="G1274" s="91">
        <f t="shared" ref="G1274:H1276" si="355">G1275</f>
        <v>280</v>
      </c>
      <c r="H1274" s="92">
        <f t="shared" si="355"/>
        <v>280</v>
      </c>
    </row>
    <row r="1275" spans="1:16304" ht="31.5" x14ac:dyDescent="0.2">
      <c r="A1275" s="137" t="s">
        <v>18</v>
      </c>
      <c r="B1275" s="65">
        <v>915</v>
      </c>
      <c r="C1275" s="64" t="s">
        <v>63</v>
      </c>
      <c r="D1275" s="64" t="s">
        <v>53</v>
      </c>
      <c r="E1275" s="27" t="s">
        <v>855</v>
      </c>
      <c r="F1275" s="52" t="s">
        <v>20</v>
      </c>
      <c r="G1275" s="93">
        <f t="shared" si="355"/>
        <v>280</v>
      </c>
      <c r="H1275" s="94">
        <f t="shared" si="355"/>
        <v>280</v>
      </c>
    </row>
    <row r="1276" spans="1:16304" x14ac:dyDescent="0.2">
      <c r="A1276" s="137" t="s">
        <v>25</v>
      </c>
      <c r="B1276" s="65">
        <v>915</v>
      </c>
      <c r="C1276" s="64" t="s">
        <v>63</v>
      </c>
      <c r="D1276" s="64" t="s">
        <v>53</v>
      </c>
      <c r="E1276" s="27" t="s">
        <v>855</v>
      </c>
      <c r="F1276" s="52" t="s">
        <v>26</v>
      </c>
      <c r="G1276" s="93">
        <f t="shared" si="355"/>
        <v>280</v>
      </c>
      <c r="H1276" s="94">
        <f t="shared" si="355"/>
        <v>280</v>
      </c>
    </row>
    <row r="1277" spans="1:16304" x14ac:dyDescent="0.2">
      <c r="A1277" s="137" t="s">
        <v>136</v>
      </c>
      <c r="B1277" s="65">
        <v>915</v>
      </c>
      <c r="C1277" s="64" t="s">
        <v>63</v>
      </c>
      <c r="D1277" s="64" t="s">
        <v>53</v>
      </c>
      <c r="E1277" s="27" t="s">
        <v>855</v>
      </c>
      <c r="F1277" s="52" t="s">
        <v>143</v>
      </c>
      <c r="G1277" s="93">
        <v>280</v>
      </c>
      <c r="H1277" s="94">
        <v>280</v>
      </c>
    </row>
    <row r="1278" spans="1:16304" ht="47.25" x14ac:dyDescent="0.2">
      <c r="A1278" s="136" t="s">
        <v>854</v>
      </c>
      <c r="B1278" s="16">
        <v>915</v>
      </c>
      <c r="C1278" s="17" t="s">
        <v>63</v>
      </c>
      <c r="D1278" s="17" t="s">
        <v>53</v>
      </c>
      <c r="E1278" s="17" t="s">
        <v>856</v>
      </c>
      <c r="F1278" s="51"/>
      <c r="G1278" s="91">
        <f t="shared" ref="G1278:H1280" si="356">G1279</f>
        <v>200</v>
      </c>
      <c r="H1278" s="92">
        <f t="shared" si="356"/>
        <v>200</v>
      </c>
    </row>
    <row r="1279" spans="1:16304" ht="31.5" x14ac:dyDescent="0.2">
      <c r="A1279" s="137" t="s">
        <v>18</v>
      </c>
      <c r="B1279" s="65">
        <v>915</v>
      </c>
      <c r="C1279" s="64" t="s">
        <v>63</v>
      </c>
      <c r="D1279" s="64" t="s">
        <v>53</v>
      </c>
      <c r="E1279" s="64" t="s">
        <v>856</v>
      </c>
      <c r="F1279" s="52" t="s">
        <v>20</v>
      </c>
      <c r="G1279" s="93">
        <f t="shared" si="356"/>
        <v>200</v>
      </c>
      <c r="H1279" s="94">
        <f t="shared" si="356"/>
        <v>200</v>
      </c>
    </row>
    <row r="1280" spans="1:16304" x14ac:dyDescent="0.2">
      <c r="A1280" s="137" t="s">
        <v>25</v>
      </c>
      <c r="B1280" s="65">
        <v>915</v>
      </c>
      <c r="C1280" s="64" t="s">
        <v>63</v>
      </c>
      <c r="D1280" s="64" t="s">
        <v>53</v>
      </c>
      <c r="E1280" s="64" t="s">
        <v>856</v>
      </c>
      <c r="F1280" s="52" t="s">
        <v>26</v>
      </c>
      <c r="G1280" s="93">
        <f t="shared" si="356"/>
        <v>200</v>
      </c>
      <c r="H1280" s="94">
        <f t="shared" si="356"/>
        <v>200</v>
      </c>
    </row>
    <row r="1281" spans="1:46" x14ac:dyDescent="0.2">
      <c r="A1281" s="137" t="s">
        <v>136</v>
      </c>
      <c r="B1281" s="65">
        <v>915</v>
      </c>
      <c r="C1281" s="64" t="s">
        <v>63</v>
      </c>
      <c r="D1281" s="64" t="s">
        <v>53</v>
      </c>
      <c r="E1281" s="64" t="s">
        <v>856</v>
      </c>
      <c r="F1281" s="52" t="s">
        <v>143</v>
      </c>
      <c r="G1281" s="93">
        <v>200</v>
      </c>
      <c r="H1281" s="94">
        <v>200</v>
      </c>
    </row>
    <row r="1282" spans="1:46" x14ac:dyDescent="0.2">
      <c r="A1282" s="163" t="s">
        <v>66</v>
      </c>
      <c r="B1282" s="2">
        <v>915</v>
      </c>
      <c r="C1282" s="45" t="s">
        <v>63</v>
      </c>
      <c r="D1282" s="45" t="s">
        <v>63</v>
      </c>
      <c r="E1282" s="63"/>
      <c r="F1282" s="63"/>
      <c r="G1282" s="100">
        <f>G1283</f>
        <v>27493</v>
      </c>
      <c r="H1282" s="101">
        <f>H1283</f>
        <v>27493</v>
      </c>
    </row>
    <row r="1283" spans="1:46" ht="31.5" x14ac:dyDescent="0.2">
      <c r="A1283" s="140" t="s">
        <v>650</v>
      </c>
      <c r="B1283" s="2">
        <v>915</v>
      </c>
      <c r="C1283" s="15" t="s">
        <v>63</v>
      </c>
      <c r="D1283" s="15" t="s">
        <v>63</v>
      </c>
      <c r="E1283" s="15" t="s">
        <v>349</v>
      </c>
      <c r="F1283" s="15"/>
      <c r="G1283" s="71">
        <f>G1284+G1320</f>
        <v>27493</v>
      </c>
      <c r="H1283" s="82">
        <f>H1284+H1320</f>
        <v>27493</v>
      </c>
    </row>
    <row r="1284" spans="1:46" x14ac:dyDescent="0.2">
      <c r="A1284" s="140" t="s">
        <v>112</v>
      </c>
      <c r="B1284" s="2">
        <v>915</v>
      </c>
      <c r="C1284" s="15" t="s">
        <v>63</v>
      </c>
      <c r="D1284" s="15" t="s">
        <v>63</v>
      </c>
      <c r="E1284" s="24" t="s">
        <v>372</v>
      </c>
      <c r="F1284" s="32"/>
      <c r="G1284" s="71">
        <f>G1285+G1292</f>
        <v>26893</v>
      </c>
      <c r="H1284" s="82">
        <f>H1285+H1292</f>
        <v>26893</v>
      </c>
    </row>
    <row r="1285" spans="1:46" ht="31.5" x14ac:dyDescent="0.2">
      <c r="A1285" s="140" t="s">
        <v>402</v>
      </c>
      <c r="B1285" s="2">
        <v>915</v>
      </c>
      <c r="C1285" s="15" t="s">
        <v>63</v>
      </c>
      <c r="D1285" s="15" t="s">
        <v>63</v>
      </c>
      <c r="E1285" s="24" t="s">
        <v>374</v>
      </c>
      <c r="F1285" s="32"/>
      <c r="G1285" s="71">
        <f t="shared" ref="G1285:H1286" si="357">G1286</f>
        <v>4022</v>
      </c>
      <c r="H1285" s="82">
        <f t="shared" si="357"/>
        <v>4022</v>
      </c>
    </row>
    <row r="1286" spans="1:46" ht="31.5" x14ac:dyDescent="0.2">
      <c r="A1286" s="136" t="s">
        <v>620</v>
      </c>
      <c r="B1286" s="16">
        <v>915</v>
      </c>
      <c r="C1286" s="17" t="s">
        <v>63</v>
      </c>
      <c r="D1286" s="17" t="s">
        <v>63</v>
      </c>
      <c r="E1286" s="17" t="s">
        <v>373</v>
      </c>
      <c r="F1286" s="17"/>
      <c r="G1286" s="91">
        <f t="shared" si="357"/>
        <v>4022</v>
      </c>
      <c r="H1286" s="92">
        <f t="shared" si="357"/>
        <v>4022</v>
      </c>
    </row>
    <row r="1287" spans="1:46" ht="31.5" x14ac:dyDescent="0.2">
      <c r="A1287" s="142" t="s">
        <v>18</v>
      </c>
      <c r="B1287" s="19">
        <v>915</v>
      </c>
      <c r="C1287" s="64" t="s">
        <v>63</v>
      </c>
      <c r="D1287" s="64" t="s">
        <v>63</v>
      </c>
      <c r="E1287" s="64" t="s">
        <v>373</v>
      </c>
      <c r="F1287" s="35" t="s">
        <v>20</v>
      </c>
      <c r="G1287" s="93">
        <f>G1288+G1290</f>
        <v>4022</v>
      </c>
      <c r="H1287" s="94">
        <f>H1288+H1290</f>
        <v>4022</v>
      </c>
    </row>
    <row r="1288" spans="1:46" x14ac:dyDescent="0.2">
      <c r="A1288" s="142" t="s">
        <v>25</v>
      </c>
      <c r="B1288" s="19">
        <v>915</v>
      </c>
      <c r="C1288" s="64" t="s">
        <v>63</v>
      </c>
      <c r="D1288" s="64" t="s">
        <v>63</v>
      </c>
      <c r="E1288" s="64" t="s">
        <v>373</v>
      </c>
      <c r="F1288" s="35" t="s">
        <v>26</v>
      </c>
      <c r="G1288" s="93">
        <f>G1289</f>
        <v>140</v>
      </c>
      <c r="H1288" s="94">
        <f>H1289</f>
        <v>140</v>
      </c>
    </row>
    <row r="1289" spans="1:46" x14ac:dyDescent="0.2">
      <c r="A1289" s="137" t="s">
        <v>136</v>
      </c>
      <c r="B1289" s="19">
        <v>915</v>
      </c>
      <c r="C1289" s="64" t="s">
        <v>63</v>
      </c>
      <c r="D1289" s="64" t="s">
        <v>63</v>
      </c>
      <c r="E1289" s="64" t="s">
        <v>373</v>
      </c>
      <c r="F1289" s="35" t="s">
        <v>143</v>
      </c>
      <c r="G1289" s="93">
        <v>140</v>
      </c>
      <c r="H1289" s="94">
        <v>140</v>
      </c>
    </row>
    <row r="1290" spans="1:46" ht="31.5" x14ac:dyDescent="0.2">
      <c r="A1290" s="142" t="s">
        <v>27</v>
      </c>
      <c r="B1290" s="19">
        <v>915</v>
      </c>
      <c r="C1290" s="64" t="s">
        <v>63</v>
      </c>
      <c r="D1290" s="64" t="s">
        <v>63</v>
      </c>
      <c r="E1290" s="64" t="s">
        <v>373</v>
      </c>
      <c r="F1290" s="35" t="s">
        <v>0</v>
      </c>
      <c r="G1290" s="93">
        <f>G1291</f>
        <v>3882</v>
      </c>
      <c r="H1290" s="94">
        <f>H1291</f>
        <v>3882</v>
      </c>
    </row>
    <row r="1291" spans="1:46" s="102" customFormat="1" ht="63" x14ac:dyDescent="0.2">
      <c r="A1291" s="137" t="s">
        <v>919</v>
      </c>
      <c r="B1291" s="19">
        <v>915</v>
      </c>
      <c r="C1291" s="64" t="s">
        <v>63</v>
      </c>
      <c r="D1291" s="64" t="s">
        <v>63</v>
      </c>
      <c r="E1291" s="64" t="s">
        <v>373</v>
      </c>
      <c r="F1291" s="26" t="s">
        <v>668</v>
      </c>
      <c r="G1291" s="93">
        <v>3882</v>
      </c>
      <c r="H1291" s="94">
        <v>3882</v>
      </c>
      <c r="I1291" s="231"/>
      <c r="J1291" s="231"/>
      <c r="K1291" s="231"/>
      <c r="L1291" s="231"/>
      <c r="M1291" s="231"/>
      <c r="N1291" s="231"/>
      <c r="O1291" s="231"/>
      <c r="P1291" s="231"/>
      <c r="Q1291" s="231"/>
      <c r="R1291" s="231"/>
      <c r="S1291" s="231"/>
      <c r="T1291" s="231"/>
      <c r="U1291" s="231"/>
      <c r="V1291" s="231"/>
      <c r="W1291" s="231"/>
      <c r="X1291" s="231"/>
      <c r="Y1291" s="231"/>
      <c r="Z1291" s="231"/>
      <c r="AA1291" s="231"/>
      <c r="AB1291" s="231"/>
      <c r="AC1291" s="231"/>
      <c r="AD1291" s="231"/>
      <c r="AE1291" s="231"/>
      <c r="AF1291" s="231"/>
      <c r="AG1291" s="231"/>
      <c r="AH1291" s="231"/>
      <c r="AI1291" s="231"/>
      <c r="AJ1291" s="231"/>
      <c r="AK1291" s="231"/>
      <c r="AL1291" s="231"/>
      <c r="AM1291" s="231"/>
      <c r="AN1291" s="231"/>
      <c r="AO1291" s="231"/>
      <c r="AP1291" s="231"/>
      <c r="AQ1291" s="231"/>
      <c r="AR1291" s="231"/>
      <c r="AS1291" s="231"/>
      <c r="AT1291" s="231"/>
    </row>
    <row r="1292" spans="1:46" ht="31.5" x14ac:dyDescent="0.2">
      <c r="A1292" s="140" t="s">
        <v>375</v>
      </c>
      <c r="B1292" s="2">
        <v>915</v>
      </c>
      <c r="C1292" s="15" t="s">
        <v>63</v>
      </c>
      <c r="D1292" s="15" t="s">
        <v>63</v>
      </c>
      <c r="E1292" s="24" t="s">
        <v>377</v>
      </c>
      <c r="F1292" s="32"/>
      <c r="G1292" s="71">
        <f>G1293+G1299+G1306+G1312+G1316</f>
        <v>22871</v>
      </c>
      <c r="H1292" s="82">
        <f>H1293+H1299+H1306+H1312+H1316</f>
        <v>22871</v>
      </c>
    </row>
    <row r="1293" spans="1:46" x14ac:dyDescent="0.2">
      <c r="A1293" s="136" t="s">
        <v>376</v>
      </c>
      <c r="B1293" s="16">
        <v>915</v>
      </c>
      <c r="C1293" s="17" t="s">
        <v>63</v>
      </c>
      <c r="D1293" s="17" t="s">
        <v>63</v>
      </c>
      <c r="E1293" s="17" t="s">
        <v>431</v>
      </c>
      <c r="F1293" s="17"/>
      <c r="G1293" s="91">
        <f>G1294</f>
        <v>2635</v>
      </c>
      <c r="H1293" s="92">
        <f>H1294</f>
        <v>2635</v>
      </c>
    </row>
    <row r="1294" spans="1:46" ht="31.5" x14ac:dyDescent="0.2">
      <c r="A1294" s="142" t="s">
        <v>18</v>
      </c>
      <c r="B1294" s="19">
        <v>915</v>
      </c>
      <c r="C1294" s="64" t="s">
        <v>63</v>
      </c>
      <c r="D1294" s="64" t="s">
        <v>63</v>
      </c>
      <c r="E1294" s="64" t="s">
        <v>431</v>
      </c>
      <c r="F1294" s="35" t="s">
        <v>20</v>
      </c>
      <c r="G1294" s="93">
        <f>G1295+G1297</f>
        <v>2635</v>
      </c>
      <c r="H1294" s="94">
        <f>H1295+H1297</f>
        <v>2635</v>
      </c>
    </row>
    <row r="1295" spans="1:46" x14ac:dyDescent="0.2">
      <c r="A1295" s="142" t="s">
        <v>25</v>
      </c>
      <c r="B1295" s="19">
        <v>915</v>
      </c>
      <c r="C1295" s="64" t="s">
        <v>63</v>
      </c>
      <c r="D1295" s="64" t="s">
        <v>63</v>
      </c>
      <c r="E1295" s="64" t="s">
        <v>431</v>
      </c>
      <c r="F1295" s="35" t="s">
        <v>26</v>
      </c>
      <c r="G1295" s="93">
        <f>G1296</f>
        <v>290</v>
      </c>
      <c r="H1295" s="94">
        <f>H1296</f>
        <v>290</v>
      </c>
    </row>
    <row r="1296" spans="1:46" x14ac:dyDescent="0.2">
      <c r="A1296" s="137" t="s">
        <v>136</v>
      </c>
      <c r="B1296" s="19">
        <v>915</v>
      </c>
      <c r="C1296" s="64" t="s">
        <v>63</v>
      </c>
      <c r="D1296" s="64" t="s">
        <v>63</v>
      </c>
      <c r="E1296" s="64" t="s">
        <v>431</v>
      </c>
      <c r="F1296" s="35" t="s">
        <v>143</v>
      </c>
      <c r="G1296" s="93">
        <v>290</v>
      </c>
      <c r="H1296" s="94">
        <v>290</v>
      </c>
    </row>
    <row r="1297" spans="1:46" ht="31.5" x14ac:dyDescent="0.2">
      <c r="A1297" s="142" t="s">
        <v>27</v>
      </c>
      <c r="B1297" s="65">
        <v>915</v>
      </c>
      <c r="C1297" s="64" t="s">
        <v>63</v>
      </c>
      <c r="D1297" s="64" t="s">
        <v>63</v>
      </c>
      <c r="E1297" s="64" t="s">
        <v>431</v>
      </c>
      <c r="F1297" s="35" t="s">
        <v>0</v>
      </c>
      <c r="G1297" s="93">
        <f>G1298</f>
        <v>2345</v>
      </c>
      <c r="H1297" s="94">
        <f>H1298</f>
        <v>2345</v>
      </c>
    </row>
    <row r="1298" spans="1:46" s="102" customFormat="1" ht="63" x14ac:dyDescent="0.2">
      <c r="A1298" s="137" t="s">
        <v>919</v>
      </c>
      <c r="B1298" s="65">
        <v>915</v>
      </c>
      <c r="C1298" s="64" t="s">
        <v>63</v>
      </c>
      <c r="D1298" s="64" t="s">
        <v>63</v>
      </c>
      <c r="E1298" s="64" t="s">
        <v>431</v>
      </c>
      <c r="F1298" s="26" t="s">
        <v>668</v>
      </c>
      <c r="G1298" s="93">
        <v>2345</v>
      </c>
      <c r="H1298" s="94">
        <v>2345</v>
      </c>
      <c r="I1298" s="231"/>
      <c r="J1298" s="231"/>
      <c r="K1298" s="231"/>
      <c r="L1298" s="231"/>
      <c r="M1298" s="231"/>
      <c r="N1298" s="231"/>
      <c r="O1298" s="231"/>
      <c r="P1298" s="231"/>
      <c r="Q1298" s="231"/>
      <c r="R1298" s="231"/>
      <c r="S1298" s="231"/>
      <c r="T1298" s="231"/>
      <c r="U1298" s="231"/>
      <c r="V1298" s="231"/>
      <c r="W1298" s="231"/>
      <c r="X1298" s="231"/>
      <c r="Y1298" s="231"/>
      <c r="Z1298" s="231"/>
      <c r="AA1298" s="231"/>
      <c r="AB1298" s="231"/>
      <c r="AC1298" s="231"/>
      <c r="AD1298" s="231"/>
      <c r="AE1298" s="231"/>
      <c r="AF1298" s="231"/>
      <c r="AG1298" s="231"/>
      <c r="AH1298" s="231"/>
      <c r="AI1298" s="231"/>
      <c r="AJ1298" s="231"/>
      <c r="AK1298" s="231"/>
      <c r="AL1298" s="231"/>
      <c r="AM1298" s="231"/>
      <c r="AN1298" s="231"/>
      <c r="AO1298" s="231"/>
      <c r="AP1298" s="231"/>
      <c r="AQ1298" s="231"/>
      <c r="AR1298" s="231"/>
      <c r="AS1298" s="231"/>
      <c r="AT1298" s="231"/>
    </row>
    <row r="1299" spans="1:46" ht="47.25" x14ac:dyDescent="0.2">
      <c r="A1299" s="136" t="s">
        <v>429</v>
      </c>
      <c r="B1299" s="16">
        <v>915</v>
      </c>
      <c r="C1299" s="17" t="s">
        <v>63</v>
      </c>
      <c r="D1299" s="17" t="s">
        <v>63</v>
      </c>
      <c r="E1299" s="17" t="s">
        <v>462</v>
      </c>
      <c r="F1299" s="63"/>
      <c r="G1299" s="91">
        <f>G1300+G1303</f>
        <v>690</v>
      </c>
      <c r="H1299" s="92">
        <f>H1300+H1303</f>
        <v>690</v>
      </c>
    </row>
    <row r="1300" spans="1:46" ht="31.5" x14ac:dyDescent="0.2">
      <c r="A1300" s="137" t="s">
        <v>22</v>
      </c>
      <c r="B1300" s="65">
        <v>915</v>
      </c>
      <c r="C1300" s="64" t="s">
        <v>63</v>
      </c>
      <c r="D1300" s="64" t="s">
        <v>63</v>
      </c>
      <c r="E1300" s="64" t="s">
        <v>462</v>
      </c>
      <c r="F1300" s="64" t="s">
        <v>15</v>
      </c>
      <c r="G1300" s="93">
        <f t="shared" ref="G1300:H1301" si="358">G1301</f>
        <v>200</v>
      </c>
      <c r="H1300" s="94">
        <f t="shared" si="358"/>
        <v>200</v>
      </c>
    </row>
    <row r="1301" spans="1:46" ht="31.5" x14ac:dyDescent="0.2">
      <c r="A1301" s="137" t="s">
        <v>17</v>
      </c>
      <c r="B1301" s="19">
        <v>915</v>
      </c>
      <c r="C1301" s="64" t="s">
        <v>63</v>
      </c>
      <c r="D1301" s="64" t="s">
        <v>63</v>
      </c>
      <c r="E1301" s="64" t="s">
        <v>462</v>
      </c>
      <c r="F1301" s="64" t="s">
        <v>16</v>
      </c>
      <c r="G1301" s="93">
        <f t="shared" si="358"/>
        <v>200</v>
      </c>
      <c r="H1301" s="94">
        <f t="shared" si="358"/>
        <v>200</v>
      </c>
    </row>
    <row r="1302" spans="1:46" x14ac:dyDescent="0.2">
      <c r="A1302" s="137" t="s">
        <v>827</v>
      </c>
      <c r="B1302" s="19">
        <v>915</v>
      </c>
      <c r="C1302" s="64" t="s">
        <v>63</v>
      </c>
      <c r="D1302" s="64" t="s">
        <v>63</v>
      </c>
      <c r="E1302" s="64" t="s">
        <v>462</v>
      </c>
      <c r="F1302" s="35" t="s">
        <v>126</v>
      </c>
      <c r="G1302" s="93">
        <v>200</v>
      </c>
      <c r="H1302" s="94">
        <v>200</v>
      </c>
    </row>
    <row r="1303" spans="1:46" ht="31.5" x14ac:dyDescent="0.2">
      <c r="A1303" s="142" t="s">
        <v>18</v>
      </c>
      <c r="B1303" s="19">
        <v>915</v>
      </c>
      <c r="C1303" s="64" t="s">
        <v>63</v>
      </c>
      <c r="D1303" s="64" t="s">
        <v>63</v>
      </c>
      <c r="E1303" s="64" t="s">
        <v>462</v>
      </c>
      <c r="F1303" s="35" t="s">
        <v>20</v>
      </c>
      <c r="G1303" s="93">
        <f t="shared" ref="G1303:H1304" si="359">G1304</f>
        <v>490</v>
      </c>
      <c r="H1303" s="94">
        <f t="shared" si="359"/>
        <v>490</v>
      </c>
    </row>
    <row r="1304" spans="1:46" ht="31.5" x14ac:dyDescent="0.2">
      <c r="A1304" s="142" t="s">
        <v>27</v>
      </c>
      <c r="B1304" s="19">
        <v>915</v>
      </c>
      <c r="C1304" s="64" t="s">
        <v>63</v>
      </c>
      <c r="D1304" s="64" t="s">
        <v>63</v>
      </c>
      <c r="E1304" s="64" t="s">
        <v>462</v>
      </c>
      <c r="F1304" s="35" t="s">
        <v>0</v>
      </c>
      <c r="G1304" s="93">
        <f t="shared" si="359"/>
        <v>490</v>
      </c>
      <c r="H1304" s="94">
        <f t="shared" si="359"/>
        <v>490</v>
      </c>
    </row>
    <row r="1305" spans="1:46" s="102" customFormat="1" ht="63" x14ac:dyDescent="0.2">
      <c r="A1305" s="137" t="s">
        <v>919</v>
      </c>
      <c r="B1305" s="19">
        <v>915</v>
      </c>
      <c r="C1305" s="64" t="s">
        <v>63</v>
      </c>
      <c r="D1305" s="64" t="s">
        <v>63</v>
      </c>
      <c r="E1305" s="64" t="s">
        <v>462</v>
      </c>
      <c r="F1305" s="26" t="s">
        <v>668</v>
      </c>
      <c r="G1305" s="93">
        <v>490</v>
      </c>
      <c r="H1305" s="94">
        <v>490</v>
      </c>
      <c r="I1305" s="231"/>
      <c r="J1305" s="231"/>
      <c r="K1305" s="231"/>
      <c r="L1305" s="231"/>
      <c r="M1305" s="231"/>
      <c r="N1305" s="231"/>
      <c r="O1305" s="231"/>
      <c r="P1305" s="231"/>
      <c r="Q1305" s="231"/>
      <c r="R1305" s="231"/>
      <c r="S1305" s="231"/>
      <c r="T1305" s="231"/>
      <c r="U1305" s="231"/>
      <c r="V1305" s="231"/>
      <c r="W1305" s="231"/>
      <c r="X1305" s="231"/>
      <c r="Y1305" s="231"/>
      <c r="Z1305" s="231"/>
      <c r="AA1305" s="231"/>
      <c r="AB1305" s="231"/>
      <c r="AC1305" s="231"/>
      <c r="AD1305" s="231"/>
      <c r="AE1305" s="231"/>
      <c r="AF1305" s="231"/>
      <c r="AG1305" s="231"/>
      <c r="AH1305" s="231"/>
      <c r="AI1305" s="231"/>
      <c r="AJ1305" s="231"/>
      <c r="AK1305" s="231"/>
      <c r="AL1305" s="231"/>
      <c r="AM1305" s="231"/>
      <c r="AN1305" s="231"/>
      <c r="AO1305" s="231"/>
      <c r="AP1305" s="231"/>
      <c r="AQ1305" s="231"/>
      <c r="AR1305" s="231"/>
      <c r="AS1305" s="231"/>
      <c r="AT1305" s="231"/>
    </row>
    <row r="1306" spans="1:46" ht="31.5" x14ac:dyDescent="0.2">
      <c r="A1306" s="136" t="s">
        <v>430</v>
      </c>
      <c r="B1306" s="16">
        <v>915</v>
      </c>
      <c r="C1306" s="17" t="s">
        <v>63</v>
      </c>
      <c r="D1306" s="17" t="s">
        <v>63</v>
      </c>
      <c r="E1306" s="17" t="s">
        <v>463</v>
      </c>
      <c r="F1306" s="63"/>
      <c r="G1306" s="91">
        <f>G1307</f>
        <v>880</v>
      </c>
      <c r="H1306" s="92">
        <f>H1307</f>
        <v>880</v>
      </c>
    </row>
    <row r="1307" spans="1:46" ht="31.5" x14ac:dyDescent="0.2">
      <c r="A1307" s="137" t="s">
        <v>18</v>
      </c>
      <c r="B1307" s="19">
        <v>915</v>
      </c>
      <c r="C1307" s="64" t="s">
        <v>63</v>
      </c>
      <c r="D1307" s="64" t="s">
        <v>63</v>
      </c>
      <c r="E1307" s="64" t="s">
        <v>463</v>
      </c>
      <c r="F1307" s="64" t="s">
        <v>20</v>
      </c>
      <c r="G1307" s="93">
        <f>G1308+G1310</f>
        <v>880</v>
      </c>
      <c r="H1307" s="94">
        <f>H1308+H1310</f>
        <v>880</v>
      </c>
    </row>
    <row r="1308" spans="1:46" x14ac:dyDescent="0.2">
      <c r="A1308" s="142" t="s">
        <v>25</v>
      </c>
      <c r="B1308" s="19">
        <v>915</v>
      </c>
      <c r="C1308" s="64" t="s">
        <v>63</v>
      </c>
      <c r="D1308" s="64" t="s">
        <v>63</v>
      </c>
      <c r="E1308" s="64" t="s">
        <v>463</v>
      </c>
      <c r="F1308" s="64" t="s">
        <v>26</v>
      </c>
      <c r="G1308" s="93">
        <f>G1309</f>
        <v>395</v>
      </c>
      <c r="H1308" s="94">
        <f>H1309</f>
        <v>395</v>
      </c>
    </row>
    <row r="1309" spans="1:46" x14ac:dyDescent="0.2">
      <c r="A1309" s="137" t="s">
        <v>136</v>
      </c>
      <c r="B1309" s="19">
        <v>915</v>
      </c>
      <c r="C1309" s="64" t="s">
        <v>63</v>
      </c>
      <c r="D1309" s="64" t="s">
        <v>63</v>
      </c>
      <c r="E1309" s="64" t="s">
        <v>463</v>
      </c>
      <c r="F1309" s="64" t="s">
        <v>143</v>
      </c>
      <c r="G1309" s="93">
        <v>395</v>
      </c>
      <c r="H1309" s="94">
        <v>395</v>
      </c>
    </row>
    <row r="1310" spans="1:46" ht="31.5" x14ac:dyDescent="0.2">
      <c r="A1310" s="142" t="s">
        <v>27</v>
      </c>
      <c r="B1310" s="65">
        <v>915</v>
      </c>
      <c r="C1310" s="64" t="s">
        <v>63</v>
      </c>
      <c r="D1310" s="64" t="s">
        <v>63</v>
      </c>
      <c r="E1310" s="64" t="s">
        <v>463</v>
      </c>
      <c r="F1310" s="64" t="s">
        <v>0</v>
      </c>
      <c r="G1310" s="93">
        <f>G1311</f>
        <v>485</v>
      </c>
      <c r="H1310" s="94">
        <f>H1311</f>
        <v>485</v>
      </c>
    </row>
    <row r="1311" spans="1:46" s="102" customFormat="1" ht="63" x14ac:dyDescent="0.2">
      <c r="A1311" s="137" t="s">
        <v>919</v>
      </c>
      <c r="B1311" s="19">
        <v>915</v>
      </c>
      <c r="C1311" s="64" t="s">
        <v>63</v>
      </c>
      <c r="D1311" s="64" t="s">
        <v>63</v>
      </c>
      <c r="E1311" s="64" t="s">
        <v>463</v>
      </c>
      <c r="F1311" s="26" t="s">
        <v>668</v>
      </c>
      <c r="G1311" s="93">
        <v>485</v>
      </c>
      <c r="H1311" s="94">
        <v>485</v>
      </c>
      <c r="I1311" s="231"/>
      <c r="J1311" s="231"/>
      <c r="K1311" s="231"/>
      <c r="L1311" s="231"/>
      <c r="M1311" s="231"/>
      <c r="N1311" s="231"/>
      <c r="O1311" s="231"/>
      <c r="P1311" s="231"/>
      <c r="Q1311" s="231"/>
      <c r="R1311" s="231"/>
      <c r="S1311" s="231"/>
      <c r="T1311" s="231"/>
      <c r="U1311" s="231"/>
      <c r="V1311" s="231"/>
      <c r="W1311" s="231"/>
      <c r="X1311" s="231"/>
      <c r="Y1311" s="231"/>
      <c r="Z1311" s="231"/>
      <c r="AA1311" s="231"/>
      <c r="AB1311" s="231"/>
      <c r="AC1311" s="231"/>
      <c r="AD1311" s="231"/>
      <c r="AE1311" s="231"/>
      <c r="AF1311" s="231"/>
      <c r="AG1311" s="231"/>
      <c r="AH1311" s="231"/>
      <c r="AI1311" s="231"/>
      <c r="AJ1311" s="231"/>
      <c r="AK1311" s="231"/>
      <c r="AL1311" s="231"/>
      <c r="AM1311" s="231"/>
      <c r="AN1311" s="231"/>
      <c r="AO1311" s="231"/>
      <c r="AP1311" s="231"/>
      <c r="AQ1311" s="231"/>
      <c r="AR1311" s="231"/>
      <c r="AS1311" s="231"/>
      <c r="AT1311" s="231"/>
    </row>
    <row r="1312" spans="1:46" s="102" customFormat="1" x14ac:dyDescent="0.2">
      <c r="A1312" s="142" t="s">
        <v>621</v>
      </c>
      <c r="B1312" s="19">
        <v>915</v>
      </c>
      <c r="C1312" s="64" t="s">
        <v>63</v>
      </c>
      <c r="D1312" s="64" t="s">
        <v>63</v>
      </c>
      <c r="E1312" s="64" t="s">
        <v>616</v>
      </c>
      <c r="F1312" s="26"/>
      <c r="G1312" s="93">
        <f>G1313</f>
        <v>18566</v>
      </c>
      <c r="H1312" s="94">
        <f>H1313</f>
        <v>18566</v>
      </c>
      <c r="I1312" s="231"/>
      <c r="J1312" s="231"/>
      <c r="K1312" s="231"/>
      <c r="L1312" s="231"/>
      <c r="M1312" s="231"/>
      <c r="N1312" s="231"/>
      <c r="O1312" s="231"/>
      <c r="P1312" s="231"/>
      <c r="Q1312" s="231"/>
      <c r="R1312" s="231"/>
      <c r="S1312" s="231"/>
      <c r="T1312" s="231"/>
      <c r="U1312" s="231"/>
      <c r="V1312" s="231"/>
      <c r="W1312" s="231"/>
      <c r="X1312" s="231"/>
      <c r="Y1312" s="231"/>
      <c r="Z1312" s="231"/>
      <c r="AA1312" s="231"/>
      <c r="AB1312" s="231"/>
      <c r="AC1312" s="231"/>
      <c r="AD1312" s="231"/>
      <c r="AE1312" s="231"/>
      <c r="AF1312" s="231"/>
      <c r="AG1312" s="231"/>
      <c r="AH1312" s="231"/>
      <c r="AI1312" s="231"/>
      <c r="AJ1312" s="231"/>
      <c r="AK1312" s="231"/>
      <c r="AL1312" s="231"/>
      <c r="AM1312" s="231"/>
      <c r="AN1312" s="231"/>
      <c r="AO1312" s="231"/>
      <c r="AP1312" s="231"/>
      <c r="AQ1312" s="231"/>
      <c r="AR1312" s="231"/>
      <c r="AS1312" s="231"/>
      <c r="AT1312" s="231"/>
    </row>
    <row r="1313" spans="1:46" s="102" customFormat="1" ht="31.5" x14ac:dyDescent="0.2">
      <c r="A1313" s="137" t="s">
        <v>18</v>
      </c>
      <c r="B1313" s="65">
        <v>915</v>
      </c>
      <c r="C1313" s="64" t="s">
        <v>63</v>
      </c>
      <c r="D1313" s="64" t="s">
        <v>63</v>
      </c>
      <c r="E1313" s="64" t="s">
        <v>616</v>
      </c>
      <c r="F1313" s="64" t="s">
        <v>20</v>
      </c>
      <c r="G1313" s="93">
        <f t="shared" ref="G1313:H1314" si="360">G1314</f>
        <v>18566</v>
      </c>
      <c r="H1313" s="94">
        <f t="shared" si="360"/>
        <v>18566</v>
      </c>
      <c r="I1313" s="231"/>
      <c r="J1313" s="231"/>
      <c r="K1313" s="231"/>
      <c r="L1313" s="231"/>
      <c r="M1313" s="231"/>
      <c r="N1313" s="231"/>
      <c r="O1313" s="231"/>
      <c r="P1313" s="231"/>
      <c r="Q1313" s="231"/>
      <c r="R1313" s="231"/>
      <c r="S1313" s="231"/>
      <c r="T1313" s="231"/>
      <c r="U1313" s="231"/>
      <c r="V1313" s="231"/>
      <c r="W1313" s="231"/>
      <c r="X1313" s="231"/>
      <c r="Y1313" s="231"/>
      <c r="Z1313" s="231"/>
      <c r="AA1313" s="231"/>
      <c r="AB1313" s="231"/>
      <c r="AC1313" s="231"/>
      <c r="AD1313" s="231"/>
      <c r="AE1313" s="231"/>
      <c r="AF1313" s="231"/>
      <c r="AG1313" s="231"/>
      <c r="AH1313" s="231"/>
      <c r="AI1313" s="231"/>
      <c r="AJ1313" s="231"/>
      <c r="AK1313" s="231"/>
      <c r="AL1313" s="231"/>
      <c r="AM1313" s="231"/>
      <c r="AN1313" s="231"/>
      <c r="AO1313" s="231"/>
      <c r="AP1313" s="231"/>
      <c r="AQ1313" s="231"/>
      <c r="AR1313" s="231"/>
      <c r="AS1313" s="231"/>
      <c r="AT1313" s="231"/>
    </row>
    <row r="1314" spans="1:46" s="102" customFormat="1" x14ac:dyDescent="0.2">
      <c r="A1314" s="137" t="s">
        <v>25</v>
      </c>
      <c r="B1314" s="65">
        <v>915</v>
      </c>
      <c r="C1314" s="44" t="s">
        <v>63</v>
      </c>
      <c r="D1314" s="44" t="s">
        <v>63</v>
      </c>
      <c r="E1314" s="64" t="s">
        <v>616</v>
      </c>
      <c r="F1314" s="64" t="s">
        <v>26</v>
      </c>
      <c r="G1314" s="93">
        <f t="shared" si="360"/>
        <v>18566</v>
      </c>
      <c r="H1314" s="94">
        <f t="shared" si="360"/>
        <v>18566</v>
      </c>
      <c r="I1314" s="231"/>
      <c r="J1314" s="231"/>
      <c r="K1314" s="231"/>
      <c r="L1314" s="231"/>
      <c r="M1314" s="231"/>
      <c r="N1314" s="231"/>
      <c r="O1314" s="231"/>
      <c r="P1314" s="231"/>
      <c r="Q1314" s="231"/>
      <c r="R1314" s="231"/>
      <c r="S1314" s="231"/>
      <c r="T1314" s="231"/>
      <c r="U1314" s="231"/>
      <c r="V1314" s="231"/>
      <c r="W1314" s="231"/>
      <c r="X1314" s="231"/>
      <c r="Y1314" s="231"/>
      <c r="Z1314" s="231"/>
      <c r="AA1314" s="231"/>
      <c r="AB1314" s="231"/>
      <c r="AC1314" s="231"/>
      <c r="AD1314" s="231"/>
      <c r="AE1314" s="231"/>
      <c r="AF1314" s="231"/>
      <c r="AG1314" s="231"/>
      <c r="AH1314" s="231"/>
      <c r="AI1314" s="231"/>
      <c r="AJ1314" s="231"/>
      <c r="AK1314" s="231"/>
      <c r="AL1314" s="231"/>
      <c r="AM1314" s="231"/>
      <c r="AN1314" s="231"/>
      <c r="AO1314" s="231"/>
      <c r="AP1314" s="231"/>
      <c r="AQ1314" s="231"/>
      <c r="AR1314" s="231"/>
      <c r="AS1314" s="231"/>
      <c r="AT1314" s="231"/>
    </row>
    <row r="1315" spans="1:46" s="102" customFormat="1" ht="47.25" x14ac:dyDescent="0.2">
      <c r="A1315" s="137" t="s">
        <v>142</v>
      </c>
      <c r="B1315" s="65">
        <v>915</v>
      </c>
      <c r="C1315" s="44" t="s">
        <v>63</v>
      </c>
      <c r="D1315" s="44" t="s">
        <v>63</v>
      </c>
      <c r="E1315" s="64" t="s">
        <v>616</v>
      </c>
      <c r="F1315" s="64" t="s">
        <v>144</v>
      </c>
      <c r="G1315" s="93">
        <v>18566</v>
      </c>
      <c r="H1315" s="94">
        <v>18566</v>
      </c>
      <c r="I1315" s="231"/>
      <c r="J1315" s="231"/>
      <c r="K1315" s="231"/>
      <c r="L1315" s="231"/>
      <c r="M1315" s="231"/>
      <c r="N1315" s="231"/>
      <c r="O1315" s="231"/>
      <c r="P1315" s="231"/>
      <c r="Q1315" s="231"/>
      <c r="R1315" s="231"/>
      <c r="S1315" s="231"/>
      <c r="T1315" s="231"/>
      <c r="U1315" s="231"/>
      <c r="V1315" s="231"/>
      <c r="W1315" s="231"/>
      <c r="X1315" s="231"/>
      <c r="Y1315" s="231"/>
      <c r="Z1315" s="231"/>
      <c r="AA1315" s="231"/>
      <c r="AB1315" s="231"/>
      <c r="AC1315" s="231"/>
      <c r="AD1315" s="231"/>
      <c r="AE1315" s="231"/>
      <c r="AF1315" s="231"/>
      <c r="AG1315" s="231"/>
      <c r="AH1315" s="231"/>
      <c r="AI1315" s="231"/>
      <c r="AJ1315" s="231"/>
      <c r="AK1315" s="231"/>
      <c r="AL1315" s="231"/>
      <c r="AM1315" s="231"/>
      <c r="AN1315" s="231"/>
      <c r="AO1315" s="231"/>
      <c r="AP1315" s="231"/>
      <c r="AQ1315" s="231"/>
      <c r="AR1315" s="231"/>
      <c r="AS1315" s="231"/>
      <c r="AT1315" s="231"/>
    </row>
    <row r="1316" spans="1:46" s="102" customFormat="1" x14ac:dyDescent="0.2">
      <c r="A1316" s="136" t="s">
        <v>42</v>
      </c>
      <c r="B1316" s="16">
        <v>915</v>
      </c>
      <c r="C1316" s="17" t="s">
        <v>63</v>
      </c>
      <c r="D1316" s="17" t="s">
        <v>63</v>
      </c>
      <c r="E1316" s="17" t="s">
        <v>615</v>
      </c>
      <c r="F1316" s="18"/>
      <c r="G1316" s="91">
        <f>G1317</f>
        <v>100</v>
      </c>
      <c r="H1316" s="92">
        <f>H1317</f>
        <v>100</v>
      </c>
      <c r="I1316" s="231"/>
      <c r="J1316" s="231"/>
      <c r="K1316" s="231"/>
      <c r="L1316" s="231"/>
      <c r="M1316" s="231"/>
      <c r="N1316" s="231"/>
      <c r="O1316" s="231"/>
      <c r="P1316" s="231"/>
      <c r="Q1316" s="231"/>
      <c r="R1316" s="231"/>
      <c r="S1316" s="231"/>
      <c r="T1316" s="231"/>
      <c r="U1316" s="231"/>
      <c r="V1316" s="231"/>
      <c r="W1316" s="231"/>
      <c r="X1316" s="231"/>
      <c r="Y1316" s="231"/>
      <c r="Z1316" s="231"/>
      <c r="AA1316" s="231"/>
      <c r="AB1316" s="231"/>
      <c r="AC1316" s="231"/>
      <c r="AD1316" s="231"/>
      <c r="AE1316" s="231"/>
      <c r="AF1316" s="231"/>
      <c r="AG1316" s="231"/>
      <c r="AH1316" s="231"/>
      <c r="AI1316" s="231"/>
      <c r="AJ1316" s="231"/>
      <c r="AK1316" s="231"/>
      <c r="AL1316" s="231"/>
      <c r="AM1316" s="231"/>
      <c r="AN1316" s="231"/>
      <c r="AO1316" s="231"/>
      <c r="AP1316" s="231"/>
      <c r="AQ1316" s="231"/>
      <c r="AR1316" s="231"/>
      <c r="AS1316" s="231"/>
      <c r="AT1316" s="231"/>
    </row>
    <row r="1317" spans="1:46" s="102" customFormat="1" ht="31.5" x14ac:dyDescent="0.2">
      <c r="A1317" s="137" t="s">
        <v>18</v>
      </c>
      <c r="B1317" s="65">
        <v>915</v>
      </c>
      <c r="C1317" s="64" t="s">
        <v>63</v>
      </c>
      <c r="D1317" s="64" t="s">
        <v>63</v>
      </c>
      <c r="E1317" s="64" t="s">
        <v>615</v>
      </c>
      <c r="F1317" s="64" t="s">
        <v>20</v>
      </c>
      <c r="G1317" s="93">
        <f t="shared" ref="G1317:H1318" si="361">G1318</f>
        <v>100</v>
      </c>
      <c r="H1317" s="94">
        <f t="shared" si="361"/>
        <v>100</v>
      </c>
      <c r="I1317" s="231"/>
      <c r="J1317" s="231"/>
      <c r="K1317" s="231"/>
      <c r="L1317" s="231"/>
      <c r="M1317" s="231"/>
      <c r="N1317" s="231"/>
      <c r="O1317" s="231"/>
      <c r="P1317" s="231"/>
      <c r="Q1317" s="231"/>
      <c r="R1317" s="231"/>
      <c r="S1317" s="231"/>
      <c r="T1317" s="231"/>
      <c r="U1317" s="231"/>
      <c r="V1317" s="231"/>
      <c r="W1317" s="231"/>
      <c r="X1317" s="231"/>
      <c r="Y1317" s="231"/>
      <c r="Z1317" s="231"/>
      <c r="AA1317" s="231"/>
      <c r="AB1317" s="231"/>
      <c r="AC1317" s="231"/>
      <c r="AD1317" s="231"/>
      <c r="AE1317" s="231"/>
      <c r="AF1317" s="231"/>
      <c r="AG1317" s="231"/>
      <c r="AH1317" s="231"/>
      <c r="AI1317" s="231"/>
      <c r="AJ1317" s="231"/>
      <c r="AK1317" s="231"/>
      <c r="AL1317" s="231"/>
      <c r="AM1317" s="231"/>
      <c r="AN1317" s="231"/>
      <c r="AO1317" s="231"/>
      <c r="AP1317" s="231"/>
      <c r="AQ1317" s="231"/>
      <c r="AR1317" s="231"/>
      <c r="AS1317" s="231"/>
      <c r="AT1317" s="231"/>
    </row>
    <row r="1318" spans="1:46" s="102" customFormat="1" x14ac:dyDescent="0.2">
      <c r="A1318" s="137" t="s">
        <v>25</v>
      </c>
      <c r="B1318" s="65">
        <v>915</v>
      </c>
      <c r="C1318" s="44" t="s">
        <v>63</v>
      </c>
      <c r="D1318" s="44" t="s">
        <v>63</v>
      </c>
      <c r="E1318" s="64" t="s">
        <v>615</v>
      </c>
      <c r="F1318" s="64" t="s">
        <v>26</v>
      </c>
      <c r="G1318" s="93">
        <f t="shared" si="361"/>
        <v>100</v>
      </c>
      <c r="H1318" s="94">
        <f t="shared" si="361"/>
        <v>100</v>
      </c>
      <c r="I1318" s="231"/>
      <c r="J1318" s="231"/>
      <c r="K1318" s="231"/>
      <c r="L1318" s="231"/>
      <c r="M1318" s="231"/>
      <c r="N1318" s="231"/>
      <c r="O1318" s="231"/>
      <c r="P1318" s="231"/>
      <c r="Q1318" s="231"/>
      <c r="R1318" s="231"/>
      <c r="S1318" s="231"/>
      <c r="T1318" s="231"/>
      <c r="U1318" s="231"/>
      <c r="V1318" s="231"/>
      <c r="W1318" s="231"/>
      <c r="X1318" s="231"/>
      <c r="Y1318" s="231"/>
      <c r="Z1318" s="231"/>
      <c r="AA1318" s="231"/>
      <c r="AB1318" s="231"/>
      <c r="AC1318" s="231"/>
      <c r="AD1318" s="231"/>
      <c r="AE1318" s="231"/>
      <c r="AF1318" s="231"/>
      <c r="AG1318" s="231"/>
      <c r="AH1318" s="231"/>
      <c r="AI1318" s="231"/>
      <c r="AJ1318" s="231"/>
      <c r="AK1318" s="231"/>
      <c r="AL1318" s="231"/>
      <c r="AM1318" s="231"/>
      <c r="AN1318" s="231"/>
      <c r="AO1318" s="231"/>
      <c r="AP1318" s="231"/>
      <c r="AQ1318" s="231"/>
      <c r="AR1318" s="231"/>
      <c r="AS1318" s="231"/>
      <c r="AT1318" s="231"/>
    </row>
    <row r="1319" spans="1:46" s="102" customFormat="1" x14ac:dyDescent="0.2">
      <c r="A1319" s="142" t="s">
        <v>136</v>
      </c>
      <c r="B1319" s="65">
        <v>915</v>
      </c>
      <c r="C1319" s="44" t="s">
        <v>63</v>
      </c>
      <c r="D1319" s="44" t="s">
        <v>63</v>
      </c>
      <c r="E1319" s="64" t="s">
        <v>615</v>
      </c>
      <c r="F1319" s="64" t="s">
        <v>143</v>
      </c>
      <c r="G1319" s="93">
        <v>100</v>
      </c>
      <c r="H1319" s="94">
        <v>100</v>
      </c>
      <c r="I1319" s="231"/>
      <c r="J1319" s="231"/>
      <c r="K1319" s="231"/>
      <c r="L1319" s="231"/>
      <c r="M1319" s="231"/>
      <c r="N1319" s="231"/>
      <c r="O1319" s="231"/>
      <c r="P1319" s="231"/>
      <c r="Q1319" s="231"/>
      <c r="R1319" s="231"/>
      <c r="S1319" s="231"/>
      <c r="T1319" s="231"/>
      <c r="U1319" s="231"/>
      <c r="V1319" s="231"/>
      <c r="W1319" s="231"/>
      <c r="X1319" s="231"/>
      <c r="Y1319" s="231"/>
      <c r="Z1319" s="231"/>
      <c r="AA1319" s="231"/>
      <c r="AB1319" s="231"/>
      <c r="AC1319" s="231"/>
      <c r="AD1319" s="231"/>
      <c r="AE1319" s="231"/>
      <c r="AF1319" s="231"/>
      <c r="AG1319" s="231"/>
      <c r="AH1319" s="231"/>
      <c r="AI1319" s="231"/>
      <c r="AJ1319" s="231"/>
      <c r="AK1319" s="231"/>
      <c r="AL1319" s="231"/>
      <c r="AM1319" s="231"/>
      <c r="AN1319" s="231"/>
      <c r="AO1319" s="231"/>
      <c r="AP1319" s="231"/>
      <c r="AQ1319" s="231"/>
      <c r="AR1319" s="231"/>
      <c r="AS1319" s="231"/>
      <c r="AT1319" s="231"/>
    </row>
    <row r="1320" spans="1:46" ht="47.25" x14ac:dyDescent="0.2">
      <c r="A1320" s="141" t="s">
        <v>705</v>
      </c>
      <c r="B1320" s="1">
        <v>915</v>
      </c>
      <c r="C1320" s="63" t="s">
        <v>63</v>
      </c>
      <c r="D1320" s="63" t="s">
        <v>63</v>
      </c>
      <c r="E1320" s="30" t="s">
        <v>350</v>
      </c>
      <c r="F1320" s="31"/>
      <c r="G1320" s="100">
        <f t="shared" ref="G1320:H1324" si="362">G1321</f>
        <v>600</v>
      </c>
      <c r="H1320" s="101">
        <f t="shared" si="362"/>
        <v>600</v>
      </c>
    </row>
    <row r="1321" spans="1:46" ht="31.5" x14ac:dyDescent="0.2">
      <c r="A1321" s="140" t="s">
        <v>351</v>
      </c>
      <c r="B1321" s="2">
        <v>915</v>
      </c>
      <c r="C1321" s="15" t="s">
        <v>63</v>
      </c>
      <c r="D1321" s="15" t="s">
        <v>63</v>
      </c>
      <c r="E1321" s="24" t="s">
        <v>352</v>
      </c>
      <c r="F1321" s="32"/>
      <c r="G1321" s="71">
        <f>G1322</f>
        <v>600</v>
      </c>
      <c r="H1321" s="82">
        <f>H1322</f>
        <v>600</v>
      </c>
    </row>
    <row r="1322" spans="1:46" x14ac:dyDescent="0.2">
      <c r="A1322" s="136" t="s">
        <v>91</v>
      </c>
      <c r="B1322" s="16">
        <v>915</v>
      </c>
      <c r="C1322" s="17" t="s">
        <v>63</v>
      </c>
      <c r="D1322" s="17" t="s">
        <v>63</v>
      </c>
      <c r="E1322" s="17" t="s">
        <v>353</v>
      </c>
      <c r="F1322" s="17"/>
      <c r="G1322" s="91">
        <f t="shared" si="362"/>
        <v>600</v>
      </c>
      <c r="H1322" s="92">
        <f t="shared" si="362"/>
        <v>600</v>
      </c>
    </row>
    <row r="1323" spans="1:46" ht="31.5" x14ac:dyDescent="0.2">
      <c r="A1323" s="137" t="s">
        <v>18</v>
      </c>
      <c r="B1323" s="19">
        <v>915</v>
      </c>
      <c r="C1323" s="64" t="s">
        <v>63</v>
      </c>
      <c r="D1323" s="64" t="s">
        <v>63</v>
      </c>
      <c r="E1323" s="64" t="s">
        <v>353</v>
      </c>
      <c r="F1323" s="64" t="s">
        <v>20</v>
      </c>
      <c r="G1323" s="93">
        <f t="shared" si="362"/>
        <v>600</v>
      </c>
      <c r="H1323" s="94">
        <f t="shared" si="362"/>
        <v>600</v>
      </c>
    </row>
    <row r="1324" spans="1:46" ht="31.5" x14ac:dyDescent="0.2">
      <c r="A1324" s="137" t="s">
        <v>168</v>
      </c>
      <c r="B1324" s="19">
        <v>915</v>
      </c>
      <c r="C1324" s="64" t="s">
        <v>63</v>
      </c>
      <c r="D1324" s="64" t="s">
        <v>63</v>
      </c>
      <c r="E1324" s="64" t="s">
        <v>353</v>
      </c>
      <c r="F1324" s="64" t="s">
        <v>0</v>
      </c>
      <c r="G1324" s="93">
        <f t="shared" si="362"/>
        <v>600</v>
      </c>
      <c r="H1324" s="94">
        <f t="shared" si="362"/>
        <v>600</v>
      </c>
    </row>
    <row r="1325" spans="1:46" s="102" customFormat="1" ht="63" x14ac:dyDescent="0.2">
      <c r="A1325" s="137" t="s">
        <v>919</v>
      </c>
      <c r="B1325" s="19">
        <v>915</v>
      </c>
      <c r="C1325" s="64" t="s">
        <v>63</v>
      </c>
      <c r="D1325" s="64" t="s">
        <v>63</v>
      </c>
      <c r="E1325" s="64" t="s">
        <v>353</v>
      </c>
      <c r="F1325" s="26" t="s">
        <v>668</v>
      </c>
      <c r="G1325" s="93">
        <v>600</v>
      </c>
      <c r="H1325" s="94">
        <v>600</v>
      </c>
      <c r="I1325" s="231"/>
      <c r="J1325" s="231"/>
      <c r="K1325" s="231"/>
      <c r="L1325" s="231"/>
      <c r="M1325" s="231"/>
      <c r="N1325" s="231"/>
      <c r="O1325" s="231"/>
      <c r="P1325" s="231"/>
      <c r="Q1325" s="231"/>
      <c r="R1325" s="231"/>
      <c r="S1325" s="231"/>
      <c r="T1325" s="231"/>
      <c r="U1325" s="231"/>
      <c r="V1325" s="231"/>
      <c r="W1325" s="231"/>
      <c r="X1325" s="231"/>
      <c r="Y1325" s="231"/>
      <c r="Z1325" s="231"/>
      <c r="AA1325" s="231"/>
      <c r="AB1325" s="231"/>
      <c r="AC1325" s="231"/>
      <c r="AD1325" s="231"/>
      <c r="AE1325" s="231"/>
      <c r="AF1325" s="231"/>
      <c r="AG1325" s="231"/>
      <c r="AH1325" s="231"/>
      <c r="AI1325" s="231"/>
      <c r="AJ1325" s="231"/>
      <c r="AK1325" s="231"/>
      <c r="AL1325" s="231"/>
      <c r="AM1325" s="231"/>
      <c r="AN1325" s="231"/>
      <c r="AO1325" s="231"/>
      <c r="AP1325" s="231"/>
      <c r="AQ1325" s="231"/>
      <c r="AR1325" s="231"/>
      <c r="AS1325" s="231"/>
      <c r="AT1325" s="231"/>
    </row>
    <row r="1326" spans="1:46" ht="18.75" x14ac:dyDescent="0.2">
      <c r="A1326" s="166" t="s">
        <v>58</v>
      </c>
      <c r="B1326" s="2">
        <v>915</v>
      </c>
      <c r="C1326" s="22" t="s">
        <v>59</v>
      </c>
      <c r="D1326" s="22"/>
      <c r="E1326" s="22"/>
      <c r="F1326" s="22"/>
      <c r="G1326" s="121">
        <f>G1327+G1428</f>
        <v>467643</v>
      </c>
      <c r="H1326" s="122">
        <f>H1327+H1428</f>
        <v>367710</v>
      </c>
    </row>
    <row r="1327" spans="1:46" x14ac:dyDescent="0.2">
      <c r="A1327" s="167" t="s">
        <v>61</v>
      </c>
      <c r="B1327" s="2">
        <v>915</v>
      </c>
      <c r="C1327" s="23" t="s">
        <v>59</v>
      </c>
      <c r="D1327" s="23" t="s">
        <v>60</v>
      </c>
      <c r="E1327" s="23"/>
      <c r="F1327" s="23"/>
      <c r="G1327" s="123">
        <f>G1328+G1419</f>
        <v>448603</v>
      </c>
      <c r="H1327" s="124">
        <f>H1328+H1419</f>
        <v>348603</v>
      </c>
    </row>
    <row r="1328" spans="1:46" ht="31.5" x14ac:dyDescent="0.2">
      <c r="A1328" s="140" t="s">
        <v>708</v>
      </c>
      <c r="B1328" s="2">
        <v>915</v>
      </c>
      <c r="C1328" s="15" t="s">
        <v>59</v>
      </c>
      <c r="D1328" s="15" t="s">
        <v>60</v>
      </c>
      <c r="E1328" s="15" t="s">
        <v>363</v>
      </c>
      <c r="F1328" s="15"/>
      <c r="G1328" s="71">
        <f>G1329+G1388</f>
        <v>448395</v>
      </c>
      <c r="H1328" s="82">
        <f>H1329+H1388</f>
        <v>348395</v>
      </c>
    </row>
    <row r="1329" spans="1:8" ht="31.5" x14ac:dyDescent="0.2">
      <c r="A1329" s="140" t="s">
        <v>378</v>
      </c>
      <c r="B1329" s="2">
        <v>915</v>
      </c>
      <c r="C1329" s="15" t="s">
        <v>59</v>
      </c>
      <c r="D1329" s="15" t="s">
        <v>60</v>
      </c>
      <c r="E1329" s="24" t="s">
        <v>382</v>
      </c>
      <c r="F1329" s="32"/>
      <c r="G1329" s="71">
        <f>G1330+G1347+G1382</f>
        <v>417275</v>
      </c>
      <c r="H1329" s="82">
        <f>H1330+H1347+H1382</f>
        <v>317275</v>
      </c>
    </row>
    <row r="1330" spans="1:8" x14ac:dyDescent="0.2">
      <c r="A1330" s="140" t="s">
        <v>379</v>
      </c>
      <c r="B1330" s="1">
        <v>915</v>
      </c>
      <c r="C1330" s="15" t="s">
        <v>59</v>
      </c>
      <c r="D1330" s="15" t="s">
        <v>60</v>
      </c>
      <c r="E1330" s="24" t="s">
        <v>383</v>
      </c>
      <c r="F1330" s="15"/>
      <c r="G1330" s="71">
        <f>G1331+G1335+G1339+G1343</f>
        <v>51252</v>
      </c>
      <c r="H1330" s="82">
        <f>H1331+H1335+H1339+H1343</f>
        <v>51252</v>
      </c>
    </row>
    <row r="1331" spans="1:8" x14ac:dyDescent="0.2">
      <c r="A1331" s="141" t="s">
        <v>113</v>
      </c>
      <c r="B1331" s="1">
        <v>915</v>
      </c>
      <c r="C1331" s="63" t="s">
        <v>59</v>
      </c>
      <c r="D1331" s="63" t="s">
        <v>60</v>
      </c>
      <c r="E1331" s="63" t="s">
        <v>384</v>
      </c>
      <c r="F1331" s="63"/>
      <c r="G1331" s="100">
        <f t="shared" ref="G1331:H1333" si="363">G1332</f>
        <v>2040</v>
      </c>
      <c r="H1331" s="101">
        <f t="shared" si="363"/>
        <v>2040</v>
      </c>
    </row>
    <row r="1332" spans="1:8" ht="31.5" x14ac:dyDescent="0.2">
      <c r="A1332" s="142" t="s">
        <v>18</v>
      </c>
      <c r="B1332" s="19">
        <v>915</v>
      </c>
      <c r="C1332" s="64" t="s">
        <v>59</v>
      </c>
      <c r="D1332" s="64" t="s">
        <v>60</v>
      </c>
      <c r="E1332" s="64" t="s">
        <v>384</v>
      </c>
      <c r="F1332" s="64" t="s">
        <v>20</v>
      </c>
      <c r="G1332" s="91">
        <f t="shared" si="363"/>
        <v>2040</v>
      </c>
      <c r="H1332" s="92">
        <f t="shared" si="363"/>
        <v>2040</v>
      </c>
    </row>
    <row r="1333" spans="1:8" x14ac:dyDescent="0.2">
      <c r="A1333" s="137" t="s">
        <v>25</v>
      </c>
      <c r="B1333" s="19">
        <v>915</v>
      </c>
      <c r="C1333" s="64" t="s">
        <v>59</v>
      </c>
      <c r="D1333" s="64" t="s">
        <v>60</v>
      </c>
      <c r="E1333" s="64" t="s">
        <v>384</v>
      </c>
      <c r="F1333" s="64" t="s">
        <v>26</v>
      </c>
      <c r="G1333" s="93">
        <f t="shared" si="363"/>
        <v>2040</v>
      </c>
      <c r="H1333" s="94">
        <f t="shared" si="363"/>
        <v>2040</v>
      </c>
    </row>
    <row r="1334" spans="1:8" x14ac:dyDescent="0.2">
      <c r="A1334" s="137" t="s">
        <v>136</v>
      </c>
      <c r="B1334" s="19">
        <v>915</v>
      </c>
      <c r="C1334" s="64" t="s">
        <v>59</v>
      </c>
      <c r="D1334" s="64" t="s">
        <v>60</v>
      </c>
      <c r="E1334" s="64" t="s">
        <v>384</v>
      </c>
      <c r="F1334" s="64" t="s">
        <v>143</v>
      </c>
      <c r="G1334" s="93">
        <v>2040</v>
      </c>
      <c r="H1334" s="94">
        <v>2040</v>
      </c>
    </row>
    <row r="1335" spans="1:8" x14ac:dyDescent="0.2">
      <c r="A1335" s="136" t="s">
        <v>114</v>
      </c>
      <c r="B1335" s="16">
        <v>915</v>
      </c>
      <c r="C1335" s="17" t="s">
        <v>59</v>
      </c>
      <c r="D1335" s="17" t="s">
        <v>60</v>
      </c>
      <c r="E1335" s="17" t="s">
        <v>385</v>
      </c>
      <c r="F1335" s="17"/>
      <c r="G1335" s="91">
        <f t="shared" ref="G1335:H1341" si="364">G1336</f>
        <v>828</v>
      </c>
      <c r="H1335" s="92">
        <f t="shared" si="364"/>
        <v>828</v>
      </c>
    </row>
    <row r="1336" spans="1:8" ht="31.5" x14ac:dyDescent="0.2">
      <c r="A1336" s="142" t="s">
        <v>18</v>
      </c>
      <c r="B1336" s="19">
        <v>915</v>
      </c>
      <c r="C1336" s="64" t="s">
        <v>59</v>
      </c>
      <c r="D1336" s="64" t="s">
        <v>60</v>
      </c>
      <c r="E1336" s="64" t="s">
        <v>385</v>
      </c>
      <c r="F1336" s="64" t="s">
        <v>20</v>
      </c>
      <c r="G1336" s="93">
        <f t="shared" si="364"/>
        <v>828</v>
      </c>
      <c r="H1336" s="94">
        <f t="shared" si="364"/>
        <v>828</v>
      </c>
    </row>
    <row r="1337" spans="1:8" x14ac:dyDescent="0.2">
      <c r="A1337" s="137" t="s">
        <v>25</v>
      </c>
      <c r="B1337" s="19">
        <v>915</v>
      </c>
      <c r="C1337" s="64" t="s">
        <v>59</v>
      </c>
      <c r="D1337" s="64" t="s">
        <v>60</v>
      </c>
      <c r="E1337" s="64" t="s">
        <v>385</v>
      </c>
      <c r="F1337" s="64" t="s">
        <v>26</v>
      </c>
      <c r="G1337" s="93">
        <f t="shared" si="364"/>
        <v>828</v>
      </c>
      <c r="H1337" s="94">
        <f t="shared" si="364"/>
        <v>828</v>
      </c>
    </row>
    <row r="1338" spans="1:8" x14ac:dyDescent="0.2">
      <c r="A1338" s="137" t="s">
        <v>136</v>
      </c>
      <c r="B1338" s="19">
        <v>915</v>
      </c>
      <c r="C1338" s="64" t="s">
        <v>59</v>
      </c>
      <c r="D1338" s="64" t="s">
        <v>60</v>
      </c>
      <c r="E1338" s="64" t="s">
        <v>385</v>
      </c>
      <c r="F1338" s="64" t="s">
        <v>143</v>
      </c>
      <c r="G1338" s="93">
        <v>828</v>
      </c>
      <c r="H1338" s="94">
        <v>828</v>
      </c>
    </row>
    <row r="1339" spans="1:8" x14ac:dyDescent="0.2">
      <c r="A1339" s="136" t="s">
        <v>677</v>
      </c>
      <c r="B1339" s="16">
        <v>915</v>
      </c>
      <c r="C1339" s="17" t="s">
        <v>59</v>
      </c>
      <c r="D1339" s="17" t="s">
        <v>60</v>
      </c>
      <c r="E1339" s="17" t="s">
        <v>676</v>
      </c>
      <c r="F1339" s="17"/>
      <c r="G1339" s="91">
        <f t="shared" si="364"/>
        <v>200</v>
      </c>
      <c r="H1339" s="92">
        <f t="shared" si="364"/>
        <v>200</v>
      </c>
    </row>
    <row r="1340" spans="1:8" ht="31.5" x14ac:dyDescent="0.2">
      <c r="A1340" s="142" t="s">
        <v>18</v>
      </c>
      <c r="B1340" s="19">
        <v>915</v>
      </c>
      <c r="C1340" s="64" t="s">
        <v>59</v>
      </c>
      <c r="D1340" s="64" t="s">
        <v>60</v>
      </c>
      <c r="E1340" s="64" t="s">
        <v>676</v>
      </c>
      <c r="F1340" s="64" t="s">
        <v>20</v>
      </c>
      <c r="G1340" s="93">
        <f t="shared" si="364"/>
        <v>200</v>
      </c>
      <c r="H1340" s="94">
        <f t="shared" si="364"/>
        <v>200</v>
      </c>
    </row>
    <row r="1341" spans="1:8" x14ac:dyDescent="0.2">
      <c r="A1341" s="137" t="s">
        <v>25</v>
      </c>
      <c r="B1341" s="19">
        <v>915</v>
      </c>
      <c r="C1341" s="64" t="s">
        <v>59</v>
      </c>
      <c r="D1341" s="64" t="s">
        <v>60</v>
      </c>
      <c r="E1341" s="64" t="s">
        <v>676</v>
      </c>
      <c r="F1341" s="64" t="s">
        <v>26</v>
      </c>
      <c r="G1341" s="93">
        <f t="shared" si="364"/>
        <v>200</v>
      </c>
      <c r="H1341" s="94">
        <f t="shared" si="364"/>
        <v>200</v>
      </c>
    </row>
    <row r="1342" spans="1:8" x14ac:dyDescent="0.2">
      <c r="A1342" s="137" t="s">
        <v>136</v>
      </c>
      <c r="B1342" s="19">
        <v>915</v>
      </c>
      <c r="C1342" s="64" t="s">
        <v>59</v>
      </c>
      <c r="D1342" s="64" t="s">
        <v>60</v>
      </c>
      <c r="E1342" s="64" t="s">
        <v>676</v>
      </c>
      <c r="F1342" s="64" t="s">
        <v>143</v>
      </c>
      <c r="G1342" s="93">
        <v>200</v>
      </c>
      <c r="H1342" s="94">
        <v>200</v>
      </c>
    </row>
    <row r="1343" spans="1:8" x14ac:dyDescent="0.2">
      <c r="A1343" s="136" t="s">
        <v>115</v>
      </c>
      <c r="B1343" s="16">
        <v>915</v>
      </c>
      <c r="C1343" s="64" t="s">
        <v>59</v>
      </c>
      <c r="D1343" s="64" t="s">
        <v>60</v>
      </c>
      <c r="E1343" s="17" t="s">
        <v>386</v>
      </c>
      <c r="F1343" s="63"/>
      <c r="G1343" s="91">
        <f t="shared" ref="G1343:H1345" si="365">G1344</f>
        <v>48184</v>
      </c>
      <c r="H1343" s="92">
        <f t="shared" si="365"/>
        <v>48184</v>
      </c>
    </row>
    <row r="1344" spans="1:8" ht="31.5" x14ac:dyDescent="0.2">
      <c r="A1344" s="137" t="s">
        <v>18</v>
      </c>
      <c r="B1344" s="19">
        <v>915</v>
      </c>
      <c r="C1344" s="64" t="s">
        <v>59</v>
      </c>
      <c r="D1344" s="64" t="s">
        <v>60</v>
      </c>
      <c r="E1344" s="64" t="s">
        <v>386</v>
      </c>
      <c r="F1344" s="64" t="s">
        <v>20</v>
      </c>
      <c r="G1344" s="93">
        <f t="shared" si="365"/>
        <v>48184</v>
      </c>
      <c r="H1344" s="94">
        <f t="shared" si="365"/>
        <v>48184</v>
      </c>
    </row>
    <row r="1345" spans="1:8" x14ac:dyDescent="0.2">
      <c r="A1345" s="137" t="s">
        <v>25</v>
      </c>
      <c r="B1345" s="19">
        <v>915</v>
      </c>
      <c r="C1345" s="64" t="s">
        <v>59</v>
      </c>
      <c r="D1345" s="64" t="s">
        <v>60</v>
      </c>
      <c r="E1345" s="64" t="s">
        <v>386</v>
      </c>
      <c r="F1345" s="64" t="s">
        <v>26</v>
      </c>
      <c r="G1345" s="93">
        <f t="shared" si="365"/>
        <v>48184</v>
      </c>
      <c r="H1345" s="94">
        <f t="shared" si="365"/>
        <v>48184</v>
      </c>
    </row>
    <row r="1346" spans="1:8" ht="47.25" x14ac:dyDescent="0.2">
      <c r="A1346" s="137" t="s">
        <v>142</v>
      </c>
      <c r="B1346" s="19">
        <v>915</v>
      </c>
      <c r="C1346" s="64" t="s">
        <v>59</v>
      </c>
      <c r="D1346" s="64" t="s">
        <v>60</v>
      </c>
      <c r="E1346" s="64" t="s">
        <v>386</v>
      </c>
      <c r="F1346" s="64" t="s">
        <v>144</v>
      </c>
      <c r="G1346" s="93">
        <v>48184</v>
      </c>
      <c r="H1346" s="94">
        <v>48184</v>
      </c>
    </row>
    <row r="1347" spans="1:8" ht="31.5" x14ac:dyDescent="0.2">
      <c r="A1347" s="140" t="s">
        <v>380</v>
      </c>
      <c r="B1347" s="1">
        <v>915</v>
      </c>
      <c r="C1347" s="15" t="s">
        <v>59</v>
      </c>
      <c r="D1347" s="15" t="s">
        <v>60</v>
      </c>
      <c r="E1347" s="24" t="s">
        <v>387</v>
      </c>
      <c r="F1347" s="15"/>
      <c r="G1347" s="71">
        <f>G1348+G1354+G1358+G1364</f>
        <v>365553</v>
      </c>
      <c r="H1347" s="82">
        <f>H1348+H1354+H1358+H1364</f>
        <v>265553</v>
      </c>
    </row>
    <row r="1348" spans="1:8" ht="31.5" x14ac:dyDescent="0.2">
      <c r="A1348" s="136" t="s">
        <v>934</v>
      </c>
      <c r="B1348" s="16">
        <v>915</v>
      </c>
      <c r="C1348" s="17" t="s">
        <v>59</v>
      </c>
      <c r="D1348" s="17" t="s">
        <v>60</v>
      </c>
      <c r="E1348" s="17" t="s">
        <v>678</v>
      </c>
      <c r="F1348" s="17"/>
      <c r="G1348" s="91">
        <f t="shared" ref="G1348:H1352" si="366">G1349</f>
        <v>502</v>
      </c>
      <c r="H1348" s="92">
        <f t="shared" si="366"/>
        <v>502</v>
      </c>
    </row>
    <row r="1349" spans="1:8" ht="31.5" x14ac:dyDescent="0.2">
      <c r="A1349" s="137" t="s">
        <v>18</v>
      </c>
      <c r="B1349" s="19">
        <v>915</v>
      </c>
      <c r="C1349" s="64" t="s">
        <v>59</v>
      </c>
      <c r="D1349" s="64" t="s">
        <v>60</v>
      </c>
      <c r="E1349" s="64" t="s">
        <v>678</v>
      </c>
      <c r="F1349" s="64" t="s">
        <v>20</v>
      </c>
      <c r="G1349" s="93">
        <f>G1350+G1352</f>
        <v>502</v>
      </c>
      <c r="H1349" s="94">
        <f>H1350+H1352</f>
        <v>502</v>
      </c>
    </row>
    <row r="1350" spans="1:8" x14ac:dyDescent="0.2">
      <c r="A1350" s="137" t="s">
        <v>25</v>
      </c>
      <c r="B1350" s="19">
        <v>915</v>
      </c>
      <c r="C1350" s="64" t="s">
        <v>59</v>
      </c>
      <c r="D1350" s="64" t="s">
        <v>60</v>
      </c>
      <c r="E1350" s="64" t="s">
        <v>678</v>
      </c>
      <c r="F1350" s="64" t="s">
        <v>26</v>
      </c>
      <c r="G1350" s="93">
        <f>G1351</f>
        <v>269</v>
      </c>
      <c r="H1350" s="94">
        <f>H1351</f>
        <v>269</v>
      </c>
    </row>
    <row r="1351" spans="1:8" x14ac:dyDescent="0.2">
      <c r="A1351" s="137" t="s">
        <v>136</v>
      </c>
      <c r="B1351" s="19">
        <v>915</v>
      </c>
      <c r="C1351" s="64" t="s">
        <v>59</v>
      </c>
      <c r="D1351" s="64" t="s">
        <v>60</v>
      </c>
      <c r="E1351" s="64" t="s">
        <v>678</v>
      </c>
      <c r="F1351" s="64" t="s">
        <v>143</v>
      </c>
      <c r="G1351" s="93">
        <v>269</v>
      </c>
      <c r="H1351" s="94">
        <v>269</v>
      </c>
    </row>
    <row r="1352" spans="1:8" x14ac:dyDescent="0.2">
      <c r="A1352" s="137" t="s">
        <v>19</v>
      </c>
      <c r="B1352" s="19">
        <v>915</v>
      </c>
      <c r="C1352" s="64" t="s">
        <v>59</v>
      </c>
      <c r="D1352" s="64" t="s">
        <v>60</v>
      </c>
      <c r="E1352" s="64" t="s">
        <v>678</v>
      </c>
      <c r="F1352" s="64" t="s">
        <v>21</v>
      </c>
      <c r="G1352" s="93">
        <f t="shared" si="366"/>
        <v>233</v>
      </c>
      <c r="H1352" s="94">
        <f t="shared" si="366"/>
        <v>233</v>
      </c>
    </row>
    <row r="1353" spans="1:8" x14ac:dyDescent="0.2">
      <c r="A1353" s="137" t="s">
        <v>147</v>
      </c>
      <c r="B1353" s="19">
        <v>915</v>
      </c>
      <c r="C1353" s="64" t="s">
        <v>59</v>
      </c>
      <c r="D1353" s="64" t="s">
        <v>60</v>
      </c>
      <c r="E1353" s="64" t="s">
        <v>678</v>
      </c>
      <c r="F1353" s="64" t="s">
        <v>148</v>
      </c>
      <c r="G1353" s="93">
        <v>233</v>
      </c>
      <c r="H1353" s="94">
        <v>233</v>
      </c>
    </row>
    <row r="1354" spans="1:8" ht="31.5" x14ac:dyDescent="0.2">
      <c r="A1354" s="136" t="s">
        <v>679</v>
      </c>
      <c r="B1354" s="16">
        <v>915</v>
      </c>
      <c r="C1354" s="17" t="s">
        <v>59</v>
      </c>
      <c r="D1354" s="17" t="s">
        <v>60</v>
      </c>
      <c r="E1354" s="17" t="s">
        <v>680</v>
      </c>
      <c r="F1354" s="17"/>
      <c r="G1354" s="93">
        <f>G1355</f>
        <v>100000</v>
      </c>
      <c r="H1354" s="94"/>
    </row>
    <row r="1355" spans="1:8" ht="31.5" x14ac:dyDescent="0.2">
      <c r="A1355" s="137" t="s">
        <v>18</v>
      </c>
      <c r="B1355" s="19">
        <v>915</v>
      </c>
      <c r="C1355" s="64" t="s">
        <v>59</v>
      </c>
      <c r="D1355" s="64" t="s">
        <v>60</v>
      </c>
      <c r="E1355" s="64" t="s">
        <v>680</v>
      </c>
      <c r="F1355" s="64" t="s">
        <v>20</v>
      </c>
      <c r="G1355" s="93">
        <f>G1356</f>
        <v>100000</v>
      </c>
      <c r="H1355" s="94"/>
    </row>
    <row r="1356" spans="1:8" x14ac:dyDescent="0.2">
      <c r="A1356" s="137" t="s">
        <v>19</v>
      </c>
      <c r="B1356" s="19">
        <v>915</v>
      </c>
      <c r="C1356" s="64" t="s">
        <v>59</v>
      </c>
      <c r="D1356" s="64" t="s">
        <v>60</v>
      </c>
      <c r="E1356" s="64" t="s">
        <v>680</v>
      </c>
      <c r="F1356" s="64" t="s">
        <v>21</v>
      </c>
      <c r="G1356" s="93">
        <f>G1357</f>
        <v>100000</v>
      </c>
      <c r="H1356" s="94"/>
    </row>
    <row r="1357" spans="1:8" x14ac:dyDescent="0.2">
      <c r="A1357" s="137" t="s">
        <v>147</v>
      </c>
      <c r="B1357" s="19">
        <v>915</v>
      </c>
      <c r="C1357" s="64" t="s">
        <v>59</v>
      </c>
      <c r="D1357" s="64" t="s">
        <v>60</v>
      </c>
      <c r="E1357" s="64" t="s">
        <v>680</v>
      </c>
      <c r="F1357" s="64" t="s">
        <v>148</v>
      </c>
      <c r="G1357" s="93">
        <v>100000</v>
      </c>
      <c r="H1357" s="94">
        <v>0</v>
      </c>
    </row>
    <row r="1358" spans="1:8" x14ac:dyDescent="0.2">
      <c r="A1358" s="136" t="s">
        <v>682</v>
      </c>
      <c r="B1358" s="16">
        <v>915</v>
      </c>
      <c r="C1358" s="17" t="s">
        <v>59</v>
      </c>
      <c r="D1358" s="17" t="s">
        <v>60</v>
      </c>
      <c r="E1358" s="17" t="s">
        <v>681</v>
      </c>
      <c r="F1358" s="17"/>
      <c r="G1358" s="91">
        <f t="shared" ref="G1358:H1362" si="367">G1359</f>
        <v>388</v>
      </c>
      <c r="H1358" s="92">
        <f t="shared" si="367"/>
        <v>388</v>
      </c>
    </row>
    <row r="1359" spans="1:8" ht="31.5" x14ac:dyDescent="0.2">
      <c r="A1359" s="137" t="s">
        <v>18</v>
      </c>
      <c r="B1359" s="19">
        <v>915</v>
      </c>
      <c r="C1359" s="64" t="s">
        <v>59</v>
      </c>
      <c r="D1359" s="64" t="s">
        <v>60</v>
      </c>
      <c r="E1359" s="64" t="s">
        <v>681</v>
      </c>
      <c r="F1359" s="64" t="s">
        <v>20</v>
      </c>
      <c r="G1359" s="93">
        <f>G1360+G1362</f>
        <v>388</v>
      </c>
      <c r="H1359" s="94">
        <f>H1360+H1362</f>
        <v>388</v>
      </c>
    </row>
    <row r="1360" spans="1:8" x14ac:dyDescent="0.2">
      <c r="A1360" s="137" t="s">
        <v>25</v>
      </c>
      <c r="B1360" s="19">
        <v>915</v>
      </c>
      <c r="C1360" s="64" t="s">
        <v>59</v>
      </c>
      <c r="D1360" s="64" t="s">
        <v>60</v>
      </c>
      <c r="E1360" s="64" t="s">
        <v>681</v>
      </c>
      <c r="F1360" s="64" t="s">
        <v>26</v>
      </c>
      <c r="G1360" s="93">
        <f>G1361</f>
        <v>155</v>
      </c>
      <c r="H1360" s="94">
        <f>H1361</f>
        <v>155</v>
      </c>
    </row>
    <row r="1361" spans="1:8" x14ac:dyDescent="0.2">
      <c r="A1361" s="137" t="s">
        <v>136</v>
      </c>
      <c r="B1361" s="19">
        <v>915</v>
      </c>
      <c r="C1361" s="64" t="s">
        <v>59</v>
      </c>
      <c r="D1361" s="64" t="s">
        <v>60</v>
      </c>
      <c r="E1361" s="64" t="s">
        <v>681</v>
      </c>
      <c r="F1361" s="64" t="s">
        <v>143</v>
      </c>
      <c r="G1361" s="93">
        <v>155</v>
      </c>
      <c r="H1361" s="94">
        <v>155</v>
      </c>
    </row>
    <row r="1362" spans="1:8" x14ac:dyDescent="0.2">
      <c r="A1362" s="137" t="s">
        <v>19</v>
      </c>
      <c r="B1362" s="19">
        <v>915</v>
      </c>
      <c r="C1362" s="64" t="s">
        <v>59</v>
      </c>
      <c r="D1362" s="64" t="s">
        <v>60</v>
      </c>
      <c r="E1362" s="64" t="s">
        <v>681</v>
      </c>
      <c r="F1362" s="64" t="s">
        <v>21</v>
      </c>
      <c r="G1362" s="93">
        <f t="shared" si="367"/>
        <v>233</v>
      </c>
      <c r="H1362" s="94">
        <f t="shared" si="367"/>
        <v>233</v>
      </c>
    </row>
    <row r="1363" spans="1:8" x14ac:dyDescent="0.2">
      <c r="A1363" s="137" t="s">
        <v>147</v>
      </c>
      <c r="B1363" s="19">
        <v>915</v>
      </c>
      <c r="C1363" s="64" t="s">
        <v>59</v>
      </c>
      <c r="D1363" s="64" t="s">
        <v>60</v>
      </c>
      <c r="E1363" s="64" t="s">
        <v>681</v>
      </c>
      <c r="F1363" s="64" t="s">
        <v>148</v>
      </c>
      <c r="G1363" s="93">
        <v>233</v>
      </c>
      <c r="H1363" s="94">
        <v>233</v>
      </c>
    </row>
    <row r="1364" spans="1:8" x14ac:dyDescent="0.2">
      <c r="A1364" s="136" t="s">
        <v>116</v>
      </c>
      <c r="B1364" s="19">
        <v>915</v>
      </c>
      <c r="C1364" s="17" t="s">
        <v>59</v>
      </c>
      <c r="D1364" s="17" t="s">
        <v>60</v>
      </c>
      <c r="E1364" s="17" t="s">
        <v>388</v>
      </c>
      <c r="F1364" s="64"/>
      <c r="G1364" s="91">
        <f>G1365+G1370+G1374+G1379</f>
        <v>264663</v>
      </c>
      <c r="H1364" s="92">
        <f>H1365+H1370+H1374+H1379</f>
        <v>264663</v>
      </c>
    </row>
    <row r="1365" spans="1:8" ht="63" x14ac:dyDescent="0.2">
      <c r="A1365" s="137" t="s">
        <v>262</v>
      </c>
      <c r="B1365" s="19">
        <v>915</v>
      </c>
      <c r="C1365" s="64" t="s">
        <v>59</v>
      </c>
      <c r="D1365" s="64" t="s">
        <v>60</v>
      </c>
      <c r="E1365" s="64" t="s">
        <v>388</v>
      </c>
      <c r="F1365" s="64" t="s">
        <v>30</v>
      </c>
      <c r="G1365" s="93">
        <f>G1366</f>
        <v>5441</v>
      </c>
      <c r="H1365" s="94">
        <f>H1366</f>
        <v>5441</v>
      </c>
    </row>
    <row r="1366" spans="1:8" x14ac:dyDescent="0.2">
      <c r="A1366" s="142" t="s">
        <v>32</v>
      </c>
      <c r="B1366" s="64" t="s">
        <v>409</v>
      </c>
      <c r="C1366" s="64" t="s">
        <v>59</v>
      </c>
      <c r="D1366" s="64" t="s">
        <v>60</v>
      </c>
      <c r="E1366" s="64" t="s">
        <v>388</v>
      </c>
      <c r="F1366" s="64" t="s">
        <v>31</v>
      </c>
      <c r="G1366" s="93">
        <f>G1367+G1369</f>
        <v>5441</v>
      </c>
      <c r="H1366" s="94">
        <f>H1367+H1369</f>
        <v>5441</v>
      </c>
    </row>
    <row r="1367" spans="1:8" x14ac:dyDescent="0.2">
      <c r="A1367" s="137" t="s">
        <v>289</v>
      </c>
      <c r="B1367" s="64" t="s">
        <v>409</v>
      </c>
      <c r="C1367" s="64" t="s">
        <v>59</v>
      </c>
      <c r="D1367" s="64" t="s">
        <v>60</v>
      </c>
      <c r="E1367" s="64" t="s">
        <v>388</v>
      </c>
      <c r="F1367" s="64" t="s">
        <v>130</v>
      </c>
      <c r="G1367" s="93">
        <v>4179</v>
      </c>
      <c r="H1367" s="94">
        <v>4179</v>
      </c>
    </row>
    <row r="1368" spans="1:8" ht="31.5" x14ac:dyDescent="0.2">
      <c r="A1368" s="137" t="s">
        <v>129</v>
      </c>
      <c r="B1368" s="64" t="s">
        <v>409</v>
      </c>
      <c r="C1368" s="64" t="s">
        <v>59</v>
      </c>
      <c r="D1368" s="64" t="s">
        <v>60</v>
      </c>
      <c r="E1368" s="64" t="s">
        <v>388</v>
      </c>
      <c r="F1368" s="64" t="s">
        <v>131</v>
      </c>
      <c r="G1368" s="93"/>
      <c r="H1368" s="94"/>
    </row>
    <row r="1369" spans="1:8" ht="47.25" x14ac:dyDescent="0.2">
      <c r="A1369" s="137" t="s">
        <v>219</v>
      </c>
      <c r="B1369" s="64" t="s">
        <v>409</v>
      </c>
      <c r="C1369" s="64" t="s">
        <v>59</v>
      </c>
      <c r="D1369" s="64" t="s">
        <v>60</v>
      </c>
      <c r="E1369" s="64" t="s">
        <v>388</v>
      </c>
      <c r="F1369" s="64" t="s">
        <v>229</v>
      </c>
      <c r="G1369" s="93">
        <v>1262</v>
      </c>
      <c r="H1369" s="94">
        <v>1262</v>
      </c>
    </row>
    <row r="1370" spans="1:8" ht="31.5" x14ac:dyDescent="0.2">
      <c r="A1370" s="137" t="s">
        <v>22</v>
      </c>
      <c r="B1370" s="16">
        <v>915</v>
      </c>
      <c r="C1370" s="64" t="s">
        <v>59</v>
      </c>
      <c r="D1370" s="64" t="s">
        <v>60</v>
      </c>
      <c r="E1370" s="64" t="s">
        <v>388</v>
      </c>
      <c r="F1370" s="64" t="s">
        <v>15</v>
      </c>
      <c r="G1370" s="93">
        <f>G1371</f>
        <v>1068</v>
      </c>
      <c r="H1370" s="94">
        <f>H1371</f>
        <v>1068</v>
      </c>
    </row>
    <row r="1371" spans="1:8" ht="31.5" x14ac:dyDescent="0.2">
      <c r="A1371" s="142" t="s">
        <v>17</v>
      </c>
      <c r="B1371" s="19">
        <v>915</v>
      </c>
      <c r="C1371" s="64" t="s">
        <v>59</v>
      </c>
      <c r="D1371" s="64" t="s">
        <v>60</v>
      </c>
      <c r="E1371" s="64" t="s">
        <v>388</v>
      </c>
      <c r="F1371" s="64" t="s">
        <v>16</v>
      </c>
      <c r="G1371" s="93">
        <f>G1372+G1373</f>
        <v>1068</v>
      </c>
      <c r="H1371" s="94">
        <f>H1372+H1373</f>
        <v>1068</v>
      </c>
    </row>
    <row r="1372" spans="1:8" ht="31.5" customHeight="1" x14ac:dyDescent="0.2">
      <c r="A1372" s="142" t="s">
        <v>467</v>
      </c>
      <c r="B1372" s="19">
        <v>915</v>
      </c>
      <c r="C1372" s="64" t="s">
        <v>59</v>
      </c>
      <c r="D1372" s="64" t="s">
        <v>60</v>
      </c>
      <c r="E1372" s="64" t="s">
        <v>388</v>
      </c>
      <c r="F1372" s="64" t="s">
        <v>468</v>
      </c>
      <c r="G1372" s="93">
        <v>10</v>
      </c>
      <c r="H1372" s="94">
        <v>10</v>
      </c>
    </row>
    <row r="1373" spans="1:8" x14ac:dyDescent="0.2">
      <c r="A1373" s="137" t="s">
        <v>827</v>
      </c>
      <c r="B1373" s="19">
        <v>915</v>
      </c>
      <c r="C1373" s="64" t="s">
        <v>59</v>
      </c>
      <c r="D1373" s="64" t="s">
        <v>60</v>
      </c>
      <c r="E1373" s="64" t="s">
        <v>388</v>
      </c>
      <c r="F1373" s="64" t="s">
        <v>126</v>
      </c>
      <c r="G1373" s="93">
        <v>1058</v>
      </c>
      <c r="H1373" s="94">
        <v>1058</v>
      </c>
    </row>
    <row r="1374" spans="1:8" ht="31.5" x14ac:dyDescent="0.2">
      <c r="A1374" s="137" t="s">
        <v>18</v>
      </c>
      <c r="B1374" s="65">
        <v>915</v>
      </c>
      <c r="C1374" s="64" t="s">
        <v>59</v>
      </c>
      <c r="D1374" s="64" t="s">
        <v>60</v>
      </c>
      <c r="E1374" s="64" t="s">
        <v>388</v>
      </c>
      <c r="F1374" s="64" t="s">
        <v>20</v>
      </c>
      <c r="G1374" s="93">
        <f>G1375+G1377</f>
        <v>257974</v>
      </c>
      <c r="H1374" s="94">
        <f>H1375+H1377</f>
        <v>257974</v>
      </c>
    </row>
    <row r="1375" spans="1:8" ht="20.45" customHeight="1" x14ac:dyDescent="0.2">
      <c r="A1375" s="137" t="s">
        <v>25</v>
      </c>
      <c r="B1375" s="65">
        <v>915</v>
      </c>
      <c r="C1375" s="64" t="s">
        <v>59</v>
      </c>
      <c r="D1375" s="64" t="s">
        <v>60</v>
      </c>
      <c r="E1375" s="64" t="s">
        <v>388</v>
      </c>
      <c r="F1375" s="64" t="s">
        <v>26</v>
      </c>
      <c r="G1375" s="93">
        <f>G1376</f>
        <v>54374</v>
      </c>
      <c r="H1375" s="94">
        <f>H1376</f>
        <v>54374</v>
      </c>
    </row>
    <row r="1376" spans="1:8" ht="47.25" x14ac:dyDescent="0.2">
      <c r="A1376" s="137" t="s">
        <v>142</v>
      </c>
      <c r="B1376" s="19">
        <v>915</v>
      </c>
      <c r="C1376" s="64" t="s">
        <v>59</v>
      </c>
      <c r="D1376" s="64" t="s">
        <v>60</v>
      </c>
      <c r="E1376" s="64" t="s">
        <v>388</v>
      </c>
      <c r="F1376" s="64" t="s">
        <v>144</v>
      </c>
      <c r="G1376" s="93">
        <v>54374</v>
      </c>
      <c r="H1376" s="94">
        <v>54374</v>
      </c>
    </row>
    <row r="1377" spans="1:8" x14ac:dyDescent="0.2">
      <c r="A1377" s="137" t="s">
        <v>19</v>
      </c>
      <c r="B1377" s="19">
        <v>915</v>
      </c>
      <c r="C1377" s="64" t="s">
        <v>59</v>
      </c>
      <c r="D1377" s="64" t="s">
        <v>60</v>
      </c>
      <c r="E1377" s="64" t="s">
        <v>388</v>
      </c>
      <c r="F1377" s="64" t="s">
        <v>21</v>
      </c>
      <c r="G1377" s="93">
        <f>G1378</f>
        <v>203600</v>
      </c>
      <c r="H1377" s="94">
        <f>H1378</f>
        <v>203600</v>
      </c>
    </row>
    <row r="1378" spans="1:8" ht="47.25" x14ac:dyDescent="0.2">
      <c r="A1378" s="137" t="s">
        <v>163</v>
      </c>
      <c r="B1378" s="19">
        <v>915</v>
      </c>
      <c r="C1378" s="64" t="s">
        <v>59</v>
      </c>
      <c r="D1378" s="64" t="s">
        <v>60</v>
      </c>
      <c r="E1378" s="64" t="s">
        <v>388</v>
      </c>
      <c r="F1378" s="64" t="s">
        <v>149</v>
      </c>
      <c r="G1378" s="93">
        <v>203600</v>
      </c>
      <c r="H1378" s="94">
        <v>203600</v>
      </c>
    </row>
    <row r="1379" spans="1:8" x14ac:dyDescent="0.2">
      <c r="A1379" s="137" t="s">
        <v>13</v>
      </c>
      <c r="B1379" s="19">
        <v>915</v>
      </c>
      <c r="C1379" s="64" t="s">
        <v>59</v>
      </c>
      <c r="D1379" s="64" t="s">
        <v>60</v>
      </c>
      <c r="E1379" s="64" t="s">
        <v>388</v>
      </c>
      <c r="F1379" s="64" t="s">
        <v>14</v>
      </c>
      <c r="G1379" s="93">
        <f t="shared" ref="G1379:H1380" si="368">G1380</f>
        <v>180</v>
      </c>
      <c r="H1379" s="94">
        <f t="shared" si="368"/>
        <v>180</v>
      </c>
    </row>
    <row r="1380" spans="1:8" x14ac:dyDescent="0.2">
      <c r="A1380" s="137" t="s">
        <v>34</v>
      </c>
      <c r="B1380" s="19">
        <v>915</v>
      </c>
      <c r="C1380" s="64" t="s">
        <v>59</v>
      </c>
      <c r="D1380" s="64" t="s">
        <v>60</v>
      </c>
      <c r="E1380" s="64" t="s">
        <v>388</v>
      </c>
      <c r="F1380" s="64" t="s">
        <v>33</v>
      </c>
      <c r="G1380" s="93">
        <f t="shared" si="368"/>
        <v>180</v>
      </c>
      <c r="H1380" s="94">
        <f t="shared" si="368"/>
        <v>180</v>
      </c>
    </row>
    <row r="1381" spans="1:8" x14ac:dyDescent="0.2">
      <c r="A1381" s="137" t="s">
        <v>587</v>
      </c>
      <c r="B1381" s="19">
        <v>915</v>
      </c>
      <c r="C1381" s="64" t="s">
        <v>59</v>
      </c>
      <c r="D1381" s="64" t="s">
        <v>60</v>
      </c>
      <c r="E1381" s="64" t="s">
        <v>388</v>
      </c>
      <c r="F1381" s="64" t="s">
        <v>127</v>
      </c>
      <c r="G1381" s="93">
        <v>180</v>
      </c>
      <c r="H1381" s="94">
        <v>180</v>
      </c>
    </row>
    <row r="1382" spans="1:8" x14ac:dyDescent="0.2">
      <c r="A1382" s="141" t="s">
        <v>42</v>
      </c>
      <c r="B1382" s="19">
        <v>915</v>
      </c>
      <c r="C1382" s="17" t="s">
        <v>59</v>
      </c>
      <c r="D1382" s="17" t="s">
        <v>60</v>
      </c>
      <c r="E1382" s="30" t="s">
        <v>389</v>
      </c>
      <c r="F1382" s="63"/>
      <c r="G1382" s="100">
        <f>G1383</f>
        <v>470</v>
      </c>
      <c r="H1382" s="101">
        <f>H1383</f>
        <v>470</v>
      </c>
    </row>
    <row r="1383" spans="1:8" ht="31.5" x14ac:dyDescent="0.2">
      <c r="A1383" s="137" t="s">
        <v>18</v>
      </c>
      <c r="B1383" s="19">
        <v>915</v>
      </c>
      <c r="C1383" s="64" t="s">
        <v>59</v>
      </c>
      <c r="D1383" s="64" t="s">
        <v>60</v>
      </c>
      <c r="E1383" s="64" t="s">
        <v>389</v>
      </c>
      <c r="F1383" s="64" t="s">
        <v>20</v>
      </c>
      <c r="G1383" s="93">
        <f>G1384+G1386</f>
        <v>470</v>
      </c>
      <c r="H1383" s="94">
        <f>H1384+H1386</f>
        <v>470</v>
      </c>
    </row>
    <row r="1384" spans="1:8" x14ac:dyDescent="0.2">
      <c r="A1384" s="137" t="s">
        <v>25</v>
      </c>
      <c r="B1384" s="19">
        <v>915</v>
      </c>
      <c r="C1384" s="64" t="s">
        <v>59</v>
      </c>
      <c r="D1384" s="64" t="s">
        <v>60</v>
      </c>
      <c r="E1384" s="64" t="s">
        <v>389</v>
      </c>
      <c r="F1384" s="64" t="s">
        <v>26</v>
      </c>
      <c r="G1384" s="93">
        <f>G1385</f>
        <v>300</v>
      </c>
      <c r="H1384" s="94">
        <f>H1385</f>
        <v>300</v>
      </c>
    </row>
    <row r="1385" spans="1:8" x14ac:dyDescent="0.2">
      <c r="A1385" s="137" t="s">
        <v>136</v>
      </c>
      <c r="B1385" s="19">
        <v>915</v>
      </c>
      <c r="C1385" s="64" t="s">
        <v>59</v>
      </c>
      <c r="D1385" s="64" t="s">
        <v>60</v>
      </c>
      <c r="E1385" s="64" t="s">
        <v>389</v>
      </c>
      <c r="F1385" s="64" t="s">
        <v>143</v>
      </c>
      <c r="G1385" s="93">
        <v>300</v>
      </c>
      <c r="H1385" s="94">
        <v>300</v>
      </c>
    </row>
    <row r="1386" spans="1:8" x14ac:dyDescent="0.2">
      <c r="A1386" s="137" t="s">
        <v>19</v>
      </c>
      <c r="B1386" s="19">
        <v>915</v>
      </c>
      <c r="C1386" s="64" t="s">
        <v>59</v>
      </c>
      <c r="D1386" s="64" t="s">
        <v>60</v>
      </c>
      <c r="E1386" s="64" t="s">
        <v>389</v>
      </c>
      <c r="F1386" s="64" t="s">
        <v>21</v>
      </c>
      <c r="G1386" s="93">
        <f>G1387</f>
        <v>170</v>
      </c>
      <c r="H1386" s="94">
        <f>H1387</f>
        <v>170</v>
      </c>
    </row>
    <row r="1387" spans="1:8" x14ac:dyDescent="0.2">
      <c r="A1387" s="137" t="s">
        <v>147</v>
      </c>
      <c r="B1387" s="19">
        <v>915</v>
      </c>
      <c r="C1387" s="64" t="s">
        <v>59</v>
      </c>
      <c r="D1387" s="64" t="s">
        <v>60</v>
      </c>
      <c r="E1387" s="64" t="s">
        <v>389</v>
      </c>
      <c r="F1387" s="64" t="s">
        <v>148</v>
      </c>
      <c r="G1387" s="93">
        <v>170</v>
      </c>
      <c r="H1387" s="94">
        <v>170</v>
      </c>
    </row>
    <row r="1388" spans="1:8" ht="47.25" x14ac:dyDescent="0.2">
      <c r="A1388" s="140" t="s">
        <v>360</v>
      </c>
      <c r="B1388" s="2">
        <v>915</v>
      </c>
      <c r="C1388" s="15" t="s">
        <v>59</v>
      </c>
      <c r="D1388" s="15" t="s">
        <v>60</v>
      </c>
      <c r="E1388" s="24" t="s">
        <v>361</v>
      </c>
      <c r="F1388" s="32"/>
      <c r="G1388" s="71">
        <f>G1389+G1406</f>
        <v>31120</v>
      </c>
      <c r="H1388" s="82">
        <f>H1389+H1406</f>
        <v>31120</v>
      </c>
    </row>
    <row r="1389" spans="1:8" x14ac:dyDescent="0.2">
      <c r="A1389" s="136" t="s">
        <v>38</v>
      </c>
      <c r="B1389" s="65">
        <v>915</v>
      </c>
      <c r="C1389" s="17" t="s">
        <v>59</v>
      </c>
      <c r="D1389" s="17" t="s">
        <v>60</v>
      </c>
      <c r="E1389" s="25" t="s">
        <v>390</v>
      </c>
      <c r="F1389" s="17"/>
      <c r="G1389" s="91">
        <f>G1390+G1399</f>
        <v>20640</v>
      </c>
      <c r="H1389" s="92">
        <f>H1390+H1399</f>
        <v>20640</v>
      </c>
    </row>
    <row r="1390" spans="1:8" x14ac:dyDescent="0.2">
      <c r="A1390" s="136" t="s">
        <v>43</v>
      </c>
      <c r="B1390" s="65">
        <v>915</v>
      </c>
      <c r="C1390" s="17" t="s">
        <v>59</v>
      </c>
      <c r="D1390" s="17" t="s">
        <v>60</v>
      </c>
      <c r="E1390" s="17" t="s">
        <v>362</v>
      </c>
      <c r="F1390" s="17"/>
      <c r="G1390" s="91">
        <f>G1391+G1394+G1396</f>
        <v>20090</v>
      </c>
      <c r="H1390" s="92">
        <f>H1391+H1394+H1396</f>
        <v>20090</v>
      </c>
    </row>
    <row r="1391" spans="1:8" ht="31.5" x14ac:dyDescent="0.2">
      <c r="A1391" s="137" t="s">
        <v>22</v>
      </c>
      <c r="B1391" s="65">
        <v>915</v>
      </c>
      <c r="C1391" s="64" t="s">
        <v>59</v>
      </c>
      <c r="D1391" s="64" t="s">
        <v>60</v>
      </c>
      <c r="E1391" s="64" t="s">
        <v>362</v>
      </c>
      <c r="F1391" s="64" t="s">
        <v>15</v>
      </c>
      <c r="G1391" s="93">
        <f t="shared" ref="G1391:H1392" si="369">G1392</f>
        <v>16860</v>
      </c>
      <c r="H1391" s="94">
        <f t="shared" si="369"/>
        <v>16860</v>
      </c>
    </row>
    <row r="1392" spans="1:8" ht="31.5" x14ac:dyDescent="0.2">
      <c r="A1392" s="142" t="s">
        <v>17</v>
      </c>
      <c r="B1392" s="16">
        <v>915</v>
      </c>
      <c r="C1392" s="64" t="s">
        <v>59</v>
      </c>
      <c r="D1392" s="64" t="s">
        <v>60</v>
      </c>
      <c r="E1392" s="64" t="s">
        <v>362</v>
      </c>
      <c r="F1392" s="64" t="s">
        <v>16</v>
      </c>
      <c r="G1392" s="93">
        <f t="shared" si="369"/>
        <v>16860</v>
      </c>
      <c r="H1392" s="94">
        <f t="shared" si="369"/>
        <v>16860</v>
      </c>
    </row>
    <row r="1393" spans="1:46" x14ac:dyDescent="0.2">
      <c r="A1393" s="137" t="s">
        <v>827</v>
      </c>
      <c r="B1393" s="19">
        <v>915</v>
      </c>
      <c r="C1393" s="64" t="s">
        <v>59</v>
      </c>
      <c r="D1393" s="64" t="s">
        <v>60</v>
      </c>
      <c r="E1393" s="64" t="s">
        <v>362</v>
      </c>
      <c r="F1393" s="64" t="s">
        <v>126</v>
      </c>
      <c r="G1393" s="93">
        <v>16860</v>
      </c>
      <c r="H1393" s="94">
        <v>16860</v>
      </c>
    </row>
    <row r="1394" spans="1:46" x14ac:dyDescent="0.2">
      <c r="A1394" s="137" t="s">
        <v>23</v>
      </c>
      <c r="B1394" s="65">
        <v>915</v>
      </c>
      <c r="C1394" s="64" t="s">
        <v>59</v>
      </c>
      <c r="D1394" s="64" t="s">
        <v>60</v>
      </c>
      <c r="E1394" s="64" t="s">
        <v>362</v>
      </c>
      <c r="F1394" s="64" t="s">
        <v>24</v>
      </c>
      <c r="G1394" s="93">
        <f>G1395</f>
        <v>30</v>
      </c>
      <c r="H1394" s="94">
        <f>H1395</f>
        <v>30</v>
      </c>
    </row>
    <row r="1395" spans="1:46" x14ac:dyDescent="0.2">
      <c r="A1395" s="137" t="s">
        <v>28</v>
      </c>
      <c r="B1395" s="65">
        <v>915</v>
      </c>
      <c r="C1395" s="64" t="s">
        <v>59</v>
      </c>
      <c r="D1395" s="64" t="s">
        <v>60</v>
      </c>
      <c r="E1395" s="64" t="s">
        <v>362</v>
      </c>
      <c r="F1395" s="64" t="s">
        <v>37</v>
      </c>
      <c r="G1395" s="93">
        <v>30</v>
      </c>
      <c r="H1395" s="94">
        <v>30</v>
      </c>
    </row>
    <row r="1396" spans="1:46" ht="31.5" x14ac:dyDescent="0.2">
      <c r="A1396" s="137" t="s">
        <v>18</v>
      </c>
      <c r="B1396" s="19">
        <v>915</v>
      </c>
      <c r="C1396" s="64" t="s">
        <v>59</v>
      </c>
      <c r="D1396" s="64" t="s">
        <v>60</v>
      </c>
      <c r="E1396" s="64" t="s">
        <v>362</v>
      </c>
      <c r="F1396" s="64" t="s">
        <v>20</v>
      </c>
      <c r="G1396" s="93">
        <f>G1397</f>
        <v>3200</v>
      </c>
      <c r="H1396" s="94">
        <f>H1397</f>
        <v>3200</v>
      </c>
    </row>
    <row r="1397" spans="1:46" ht="31.5" x14ac:dyDescent="0.2">
      <c r="A1397" s="142" t="s">
        <v>27</v>
      </c>
      <c r="B1397" s="19">
        <v>915</v>
      </c>
      <c r="C1397" s="64" t="s">
        <v>59</v>
      </c>
      <c r="D1397" s="64" t="s">
        <v>60</v>
      </c>
      <c r="E1397" s="64" t="s">
        <v>362</v>
      </c>
      <c r="F1397" s="64" t="s">
        <v>0</v>
      </c>
      <c r="G1397" s="93">
        <f t="shared" ref="G1397:H1397" si="370">G1398</f>
        <v>3200</v>
      </c>
      <c r="H1397" s="94">
        <f t="shared" si="370"/>
        <v>3200</v>
      </c>
    </row>
    <row r="1398" spans="1:46" s="102" customFormat="1" ht="63" x14ac:dyDescent="0.2">
      <c r="A1398" s="137" t="s">
        <v>919</v>
      </c>
      <c r="B1398" s="19">
        <v>915</v>
      </c>
      <c r="C1398" s="64" t="s">
        <v>59</v>
      </c>
      <c r="D1398" s="64" t="s">
        <v>60</v>
      </c>
      <c r="E1398" s="64" t="s">
        <v>362</v>
      </c>
      <c r="F1398" s="26" t="s">
        <v>668</v>
      </c>
      <c r="G1398" s="93">
        <v>3200</v>
      </c>
      <c r="H1398" s="94">
        <v>3200</v>
      </c>
      <c r="I1398" s="231"/>
      <c r="J1398" s="231"/>
      <c r="K1398" s="231"/>
      <c r="L1398" s="231"/>
      <c r="M1398" s="231"/>
      <c r="N1398" s="231"/>
      <c r="O1398" s="231"/>
      <c r="P1398" s="231"/>
      <c r="Q1398" s="231"/>
      <c r="R1398" s="231"/>
      <c r="S1398" s="231"/>
      <c r="T1398" s="231"/>
      <c r="U1398" s="231"/>
      <c r="V1398" s="231"/>
      <c r="W1398" s="231"/>
      <c r="X1398" s="231"/>
      <c r="Y1398" s="231"/>
      <c r="Z1398" s="231"/>
      <c r="AA1398" s="231"/>
      <c r="AB1398" s="231"/>
      <c r="AC1398" s="231"/>
      <c r="AD1398" s="231"/>
      <c r="AE1398" s="231"/>
      <c r="AF1398" s="231"/>
      <c r="AG1398" s="231"/>
      <c r="AH1398" s="231"/>
      <c r="AI1398" s="231"/>
      <c r="AJ1398" s="231"/>
      <c r="AK1398" s="231"/>
      <c r="AL1398" s="231"/>
      <c r="AM1398" s="231"/>
      <c r="AN1398" s="231"/>
      <c r="AO1398" s="231"/>
      <c r="AP1398" s="231"/>
      <c r="AQ1398" s="231"/>
      <c r="AR1398" s="231"/>
      <c r="AS1398" s="231"/>
      <c r="AT1398" s="231"/>
    </row>
    <row r="1399" spans="1:46" x14ac:dyDescent="0.2">
      <c r="A1399" s="136" t="s">
        <v>381</v>
      </c>
      <c r="B1399" s="19">
        <v>915</v>
      </c>
      <c r="C1399" s="64" t="s">
        <v>59</v>
      </c>
      <c r="D1399" s="64" t="s">
        <v>60</v>
      </c>
      <c r="E1399" s="17" t="s">
        <v>391</v>
      </c>
      <c r="F1399" s="64"/>
      <c r="G1399" s="91">
        <f>G1400+G1403</f>
        <v>550</v>
      </c>
      <c r="H1399" s="92">
        <f>H1400+H1403</f>
        <v>550</v>
      </c>
    </row>
    <row r="1400" spans="1:46" ht="31.5" x14ac:dyDescent="0.2">
      <c r="A1400" s="137" t="s">
        <v>22</v>
      </c>
      <c r="B1400" s="19">
        <v>915</v>
      </c>
      <c r="C1400" s="64" t="s">
        <v>59</v>
      </c>
      <c r="D1400" s="64" t="s">
        <v>60</v>
      </c>
      <c r="E1400" s="64" t="s">
        <v>391</v>
      </c>
      <c r="F1400" s="64" t="s">
        <v>15</v>
      </c>
      <c r="G1400" s="93">
        <f t="shared" ref="G1400:H1401" si="371">G1401</f>
        <v>100</v>
      </c>
      <c r="H1400" s="94">
        <f t="shared" si="371"/>
        <v>100</v>
      </c>
    </row>
    <row r="1401" spans="1:46" ht="31.5" x14ac:dyDescent="0.2">
      <c r="A1401" s="142" t="s">
        <v>17</v>
      </c>
      <c r="B1401" s="19">
        <v>915</v>
      </c>
      <c r="C1401" s="64" t="s">
        <v>59</v>
      </c>
      <c r="D1401" s="64" t="s">
        <v>60</v>
      </c>
      <c r="E1401" s="64" t="s">
        <v>391</v>
      </c>
      <c r="F1401" s="64" t="s">
        <v>16</v>
      </c>
      <c r="G1401" s="93">
        <f t="shared" si="371"/>
        <v>100</v>
      </c>
      <c r="H1401" s="94">
        <f t="shared" si="371"/>
        <v>100</v>
      </c>
    </row>
    <row r="1402" spans="1:46" x14ac:dyDescent="0.2">
      <c r="A1402" s="137" t="s">
        <v>827</v>
      </c>
      <c r="B1402" s="19">
        <v>915</v>
      </c>
      <c r="C1402" s="64" t="s">
        <v>59</v>
      </c>
      <c r="D1402" s="64" t="s">
        <v>60</v>
      </c>
      <c r="E1402" s="64" t="s">
        <v>391</v>
      </c>
      <c r="F1402" s="64" t="s">
        <v>126</v>
      </c>
      <c r="G1402" s="93">
        <v>100</v>
      </c>
      <c r="H1402" s="94">
        <v>100</v>
      </c>
    </row>
    <row r="1403" spans="1:46" ht="31.5" x14ac:dyDescent="0.2">
      <c r="A1403" s="137" t="s">
        <v>18</v>
      </c>
      <c r="B1403" s="19">
        <v>915</v>
      </c>
      <c r="C1403" s="64" t="s">
        <v>59</v>
      </c>
      <c r="D1403" s="64" t="s">
        <v>60</v>
      </c>
      <c r="E1403" s="64" t="s">
        <v>391</v>
      </c>
      <c r="F1403" s="64" t="s">
        <v>20</v>
      </c>
      <c r="G1403" s="93">
        <f>G1405</f>
        <v>450</v>
      </c>
      <c r="H1403" s="94">
        <f>H1404</f>
        <v>450</v>
      </c>
    </row>
    <row r="1404" spans="1:46" x14ac:dyDescent="0.2">
      <c r="A1404" s="137" t="s">
        <v>25</v>
      </c>
      <c r="B1404" s="19">
        <v>915</v>
      </c>
      <c r="C1404" s="64" t="s">
        <v>59</v>
      </c>
      <c r="D1404" s="64" t="s">
        <v>49</v>
      </c>
      <c r="E1404" s="64" t="s">
        <v>391</v>
      </c>
      <c r="F1404" s="64" t="s">
        <v>26</v>
      </c>
      <c r="G1404" s="93">
        <f>G1405</f>
        <v>450</v>
      </c>
      <c r="H1404" s="94">
        <f>H1405</f>
        <v>450</v>
      </c>
    </row>
    <row r="1405" spans="1:46" x14ac:dyDescent="0.2">
      <c r="A1405" s="137" t="s">
        <v>136</v>
      </c>
      <c r="B1405" s="65">
        <v>915</v>
      </c>
      <c r="C1405" s="64" t="s">
        <v>59</v>
      </c>
      <c r="D1405" s="64" t="s">
        <v>60</v>
      </c>
      <c r="E1405" s="64" t="s">
        <v>391</v>
      </c>
      <c r="F1405" s="64" t="s">
        <v>143</v>
      </c>
      <c r="G1405" s="93">
        <v>450</v>
      </c>
      <c r="H1405" s="94">
        <v>450</v>
      </c>
    </row>
    <row r="1406" spans="1:46" x14ac:dyDescent="0.2">
      <c r="A1406" s="136" t="s">
        <v>164</v>
      </c>
      <c r="B1406" s="16">
        <v>915</v>
      </c>
      <c r="C1406" s="17" t="s">
        <v>59</v>
      </c>
      <c r="D1406" s="17" t="s">
        <v>60</v>
      </c>
      <c r="E1406" s="25" t="s">
        <v>392</v>
      </c>
      <c r="F1406" s="17"/>
      <c r="G1406" s="91">
        <f>G1407+G1411+G1415</f>
        <v>10480</v>
      </c>
      <c r="H1406" s="92">
        <f>H1407+H1411+H1415</f>
        <v>10480</v>
      </c>
    </row>
    <row r="1407" spans="1:46" ht="31.5" x14ac:dyDescent="0.2">
      <c r="A1407" s="136" t="s">
        <v>727</v>
      </c>
      <c r="B1407" s="19">
        <v>915</v>
      </c>
      <c r="C1407" s="17" t="s">
        <v>59</v>
      </c>
      <c r="D1407" s="17" t="s">
        <v>60</v>
      </c>
      <c r="E1407" s="17" t="s">
        <v>393</v>
      </c>
      <c r="F1407" s="17"/>
      <c r="G1407" s="91">
        <f t="shared" ref="G1407:H1413" si="372">G1408</f>
        <v>150</v>
      </c>
      <c r="H1407" s="92">
        <f t="shared" si="372"/>
        <v>150</v>
      </c>
    </row>
    <row r="1408" spans="1:46" ht="31.5" x14ac:dyDescent="0.2">
      <c r="A1408" s="137" t="s">
        <v>18</v>
      </c>
      <c r="B1408" s="19">
        <v>915</v>
      </c>
      <c r="C1408" s="64" t="s">
        <v>59</v>
      </c>
      <c r="D1408" s="64" t="s">
        <v>49</v>
      </c>
      <c r="E1408" s="64" t="s">
        <v>393</v>
      </c>
      <c r="F1408" s="64" t="s">
        <v>20</v>
      </c>
      <c r="G1408" s="93">
        <f t="shared" si="372"/>
        <v>150</v>
      </c>
      <c r="H1408" s="94">
        <f t="shared" si="372"/>
        <v>150</v>
      </c>
    </row>
    <row r="1409" spans="1:16303" x14ac:dyDescent="0.2">
      <c r="A1409" s="137" t="s">
        <v>19</v>
      </c>
      <c r="B1409" s="19">
        <v>915</v>
      </c>
      <c r="C1409" s="64" t="s">
        <v>59</v>
      </c>
      <c r="D1409" s="64" t="s">
        <v>60</v>
      </c>
      <c r="E1409" s="64" t="s">
        <v>393</v>
      </c>
      <c r="F1409" s="64" t="s">
        <v>21</v>
      </c>
      <c r="G1409" s="93">
        <f t="shared" si="372"/>
        <v>150</v>
      </c>
      <c r="H1409" s="94">
        <f t="shared" si="372"/>
        <v>150</v>
      </c>
    </row>
    <row r="1410" spans="1:16303" x14ac:dyDescent="0.2">
      <c r="A1410" s="137" t="s">
        <v>147</v>
      </c>
      <c r="B1410" s="65">
        <v>915</v>
      </c>
      <c r="C1410" s="64" t="s">
        <v>59</v>
      </c>
      <c r="D1410" s="64" t="s">
        <v>60</v>
      </c>
      <c r="E1410" s="64" t="s">
        <v>393</v>
      </c>
      <c r="F1410" s="64" t="s">
        <v>148</v>
      </c>
      <c r="G1410" s="93">
        <v>150</v>
      </c>
      <c r="H1410" s="94">
        <v>150</v>
      </c>
    </row>
    <row r="1411" spans="1:16303" ht="31.5" x14ac:dyDescent="0.2">
      <c r="A1411" s="136" t="s">
        <v>806</v>
      </c>
      <c r="B1411" s="19">
        <v>915</v>
      </c>
      <c r="C1411" s="17" t="s">
        <v>59</v>
      </c>
      <c r="D1411" s="17" t="s">
        <v>60</v>
      </c>
      <c r="E1411" s="17" t="s">
        <v>728</v>
      </c>
      <c r="F1411" s="17"/>
      <c r="G1411" s="91">
        <f t="shared" si="372"/>
        <v>200</v>
      </c>
      <c r="H1411" s="92">
        <f t="shared" si="372"/>
        <v>200</v>
      </c>
    </row>
    <row r="1412" spans="1:16303" ht="31.5" x14ac:dyDescent="0.2">
      <c r="A1412" s="137" t="s">
        <v>18</v>
      </c>
      <c r="B1412" s="19">
        <v>915</v>
      </c>
      <c r="C1412" s="64" t="s">
        <v>59</v>
      </c>
      <c r="D1412" s="64" t="s">
        <v>49</v>
      </c>
      <c r="E1412" s="64" t="s">
        <v>728</v>
      </c>
      <c r="F1412" s="64" t="s">
        <v>20</v>
      </c>
      <c r="G1412" s="93">
        <f t="shared" si="372"/>
        <v>200</v>
      </c>
      <c r="H1412" s="94">
        <f t="shared" si="372"/>
        <v>200</v>
      </c>
    </row>
    <row r="1413" spans="1:16303" x14ac:dyDescent="0.2">
      <c r="A1413" s="137" t="s">
        <v>19</v>
      </c>
      <c r="B1413" s="19">
        <v>915</v>
      </c>
      <c r="C1413" s="64" t="s">
        <v>59</v>
      </c>
      <c r="D1413" s="64" t="s">
        <v>60</v>
      </c>
      <c r="E1413" s="64" t="s">
        <v>728</v>
      </c>
      <c r="F1413" s="64" t="s">
        <v>21</v>
      </c>
      <c r="G1413" s="93">
        <f t="shared" si="372"/>
        <v>200</v>
      </c>
      <c r="H1413" s="94">
        <f t="shared" si="372"/>
        <v>200</v>
      </c>
    </row>
    <row r="1414" spans="1:16303" x14ac:dyDescent="0.2">
      <c r="A1414" s="137" t="s">
        <v>147</v>
      </c>
      <c r="B1414" s="65">
        <v>915</v>
      </c>
      <c r="C1414" s="64" t="s">
        <v>59</v>
      </c>
      <c r="D1414" s="64" t="s">
        <v>60</v>
      </c>
      <c r="E1414" s="64" t="s">
        <v>728</v>
      </c>
      <c r="F1414" s="64" t="s">
        <v>148</v>
      </c>
      <c r="G1414" s="93">
        <v>200</v>
      </c>
      <c r="H1414" s="94">
        <v>200</v>
      </c>
    </row>
    <row r="1415" spans="1:16303" x14ac:dyDescent="0.2">
      <c r="A1415" s="136" t="s">
        <v>165</v>
      </c>
      <c r="B1415" s="1">
        <v>915</v>
      </c>
      <c r="C1415" s="64" t="s">
        <v>59</v>
      </c>
      <c r="D1415" s="64" t="s">
        <v>60</v>
      </c>
      <c r="E1415" s="17" t="s">
        <v>394</v>
      </c>
      <c r="F1415" s="64"/>
      <c r="G1415" s="93">
        <f t="shared" ref="G1415:H1417" si="373">G1416</f>
        <v>10130</v>
      </c>
      <c r="H1415" s="94">
        <f t="shared" si="373"/>
        <v>10130</v>
      </c>
    </row>
    <row r="1416" spans="1:16303" ht="31.5" x14ac:dyDescent="0.2">
      <c r="A1416" s="137" t="s">
        <v>18</v>
      </c>
      <c r="B1416" s="19">
        <v>915</v>
      </c>
      <c r="C1416" s="64" t="s">
        <v>59</v>
      </c>
      <c r="D1416" s="64" t="s">
        <v>60</v>
      </c>
      <c r="E1416" s="64" t="s">
        <v>394</v>
      </c>
      <c r="F1416" s="64" t="s">
        <v>20</v>
      </c>
      <c r="G1416" s="93">
        <f t="shared" si="373"/>
        <v>10130</v>
      </c>
      <c r="H1416" s="94">
        <f t="shared" si="373"/>
        <v>10130</v>
      </c>
    </row>
    <row r="1417" spans="1:16303" x14ac:dyDescent="0.2">
      <c r="A1417" s="137" t="s">
        <v>19</v>
      </c>
      <c r="B1417" s="19">
        <v>915</v>
      </c>
      <c r="C1417" s="64" t="s">
        <v>59</v>
      </c>
      <c r="D1417" s="64" t="s">
        <v>60</v>
      </c>
      <c r="E1417" s="64" t="s">
        <v>394</v>
      </c>
      <c r="F1417" s="64" t="s">
        <v>21</v>
      </c>
      <c r="G1417" s="93">
        <f t="shared" si="373"/>
        <v>10130</v>
      </c>
      <c r="H1417" s="94">
        <f t="shared" si="373"/>
        <v>10130</v>
      </c>
    </row>
    <row r="1418" spans="1:16303" ht="47.25" x14ac:dyDescent="0.2">
      <c r="A1418" s="137" t="s">
        <v>163</v>
      </c>
      <c r="B1418" s="19">
        <v>915</v>
      </c>
      <c r="C1418" s="64" t="s">
        <v>59</v>
      </c>
      <c r="D1418" s="64" t="s">
        <v>60</v>
      </c>
      <c r="E1418" s="64" t="s">
        <v>394</v>
      </c>
      <c r="F1418" s="64" t="s">
        <v>149</v>
      </c>
      <c r="G1418" s="93">
        <v>10130</v>
      </c>
      <c r="H1418" s="94">
        <v>10130</v>
      </c>
    </row>
    <row r="1419" spans="1:16303" ht="47.25" x14ac:dyDescent="0.2">
      <c r="A1419" s="156" t="s">
        <v>849</v>
      </c>
      <c r="B1419" s="2">
        <v>915</v>
      </c>
      <c r="C1419" s="15" t="s">
        <v>59</v>
      </c>
      <c r="D1419" s="15" t="s">
        <v>60</v>
      </c>
      <c r="E1419" s="80" t="s">
        <v>850</v>
      </c>
      <c r="F1419" s="52"/>
      <c r="G1419" s="194">
        <f t="shared" ref="G1419:G1421" si="374">G1420</f>
        <v>208</v>
      </c>
      <c r="H1419" s="195">
        <f t="shared" ref="H1419:H1421" si="375">H1420</f>
        <v>208</v>
      </c>
      <c r="I1419" s="207"/>
      <c r="J1419" s="207"/>
      <c r="K1419" s="208"/>
      <c r="L1419" s="209"/>
      <c r="M1419" s="210"/>
      <c r="N1419" s="210"/>
      <c r="O1419" s="210"/>
      <c r="P1419" s="205"/>
      <c r="Q1419" s="206"/>
      <c r="R1419" s="207"/>
      <c r="S1419" s="207"/>
      <c r="T1419" s="208"/>
      <c r="U1419" s="209"/>
      <c r="V1419" s="210"/>
      <c r="W1419" s="210"/>
      <c r="X1419" s="210"/>
      <c r="Y1419" s="205"/>
      <c r="Z1419" s="206"/>
      <c r="AA1419" s="207"/>
      <c r="AB1419" s="207"/>
      <c r="AC1419" s="208"/>
      <c r="AD1419" s="209"/>
      <c r="AE1419" s="210"/>
      <c r="AF1419" s="210"/>
      <c r="AG1419" s="210"/>
      <c r="AH1419" s="205"/>
      <c r="AI1419" s="206"/>
      <c r="AJ1419" s="207"/>
      <c r="AK1419" s="207"/>
      <c r="AL1419" s="208"/>
      <c r="AM1419" s="209"/>
      <c r="AN1419" s="210"/>
      <c r="AO1419" s="210"/>
      <c r="AP1419" s="210"/>
      <c r="AQ1419" s="205"/>
      <c r="AR1419" s="206"/>
      <c r="AS1419" s="207"/>
      <c r="AT1419" s="207"/>
      <c r="AU1419" s="222"/>
      <c r="AV1419" s="52"/>
      <c r="AW1419" s="69"/>
      <c r="AX1419" s="69"/>
      <c r="AY1419" s="69"/>
      <c r="AZ1419" s="107"/>
      <c r="BA1419" s="2"/>
      <c r="BB1419" s="15"/>
      <c r="BC1419" s="15"/>
      <c r="BD1419" s="80"/>
      <c r="BE1419" s="52"/>
      <c r="BF1419" s="69"/>
      <c r="BG1419" s="69"/>
      <c r="BH1419" s="69"/>
      <c r="BI1419" s="107"/>
      <c r="BJ1419" s="2"/>
      <c r="BK1419" s="15"/>
      <c r="BL1419" s="15"/>
      <c r="BM1419" s="80"/>
      <c r="BN1419" s="52"/>
      <c r="BO1419" s="69"/>
      <c r="BP1419" s="69"/>
      <c r="BQ1419" s="69"/>
      <c r="BR1419" s="107"/>
      <c r="BS1419" s="2"/>
      <c r="BT1419" s="15"/>
      <c r="BU1419" s="15"/>
      <c r="BV1419" s="80"/>
      <c r="BW1419" s="52"/>
      <c r="BX1419" s="69"/>
      <c r="BY1419" s="69"/>
      <c r="BZ1419" s="69"/>
      <c r="CA1419" s="107"/>
      <c r="CB1419" s="2"/>
      <c r="CC1419" s="15"/>
      <c r="CD1419" s="15"/>
      <c r="CE1419" s="80"/>
      <c r="CF1419" s="52"/>
      <c r="CG1419" s="69"/>
      <c r="CH1419" s="69"/>
      <c r="CI1419" s="69"/>
      <c r="CJ1419" s="107"/>
      <c r="CK1419" s="2"/>
      <c r="CL1419" s="15"/>
      <c r="CM1419" s="15"/>
      <c r="CN1419" s="80"/>
      <c r="CO1419" s="52"/>
      <c r="CP1419" s="69"/>
      <c r="CQ1419" s="69"/>
      <c r="CR1419" s="69"/>
      <c r="CS1419" s="107"/>
      <c r="CT1419" s="2"/>
      <c r="CU1419" s="15"/>
      <c r="CV1419" s="15"/>
      <c r="CW1419" s="80"/>
      <c r="CX1419" s="52"/>
      <c r="CY1419" s="69"/>
      <c r="CZ1419" s="69"/>
      <c r="DA1419" s="69"/>
      <c r="DB1419" s="107"/>
      <c r="DC1419" s="2"/>
      <c r="DD1419" s="15"/>
      <c r="DE1419" s="15"/>
      <c r="DF1419" s="80"/>
      <c r="DG1419" s="52"/>
      <c r="DH1419" s="69"/>
      <c r="DI1419" s="69"/>
      <c r="DJ1419" s="69"/>
      <c r="DK1419" s="107"/>
      <c r="DL1419" s="2"/>
      <c r="DM1419" s="15"/>
      <c r="DN1419" s="15"/>
      <c r="DO1419" s="80"/>
      <c r="DP1419" s="52"/>
      <c r="DQ1419" s="69"/>
      <c r="DR1419" s="69"/>
      <c r="DS1419" s="69"/>
      <c r="DT1419" s="107"/>
      <c r="DU1419" s="2"/>
      <c r="DV1419" s="15"/>
      <c r="DW1419" s="15"/>
      <c r="DX1419" s="80"/>
      <c r="DY1419" s="52"/>
      <c r="DZ1419" s="69"/>
      <c r="EA1419" s="69"/>
      <c r="EB1419" s="69"/>
      <c r="EC1419" s="107"/>
      <c r="ED1419" s="2"/>
      <c r="EE1419" s="15"/>
      <c r="EF1419" s="15"/>
      <c r="EG1419" s="80"/>
      <c r="EH1419" s="52"/>
      <c r="EI1419" s="69"/>
      <c r="EJ1419" s="69"/>
      <c r="EK1419" s="69"/>
      <c r="EL1419" s="107"/>
      <c r="EM1419" s="2"/>
      <c r="EN1419" s="15"/>
      <c r="EO1419" s="15"/>
      <c r="EP1419" s="80"/>
      <c r="EQ1419" s="52"/>
      <c r="ER1419" s="69"/>
      <c r="ES1419" s="69"/>
      <c r="ET1419" s="69"/>
      <c r="EU1419" s="107"/>
      <c r="EV1419" s="2"/>
      <c r="EW1419" s="15"/>
      <c r="EX1419" s="15"/>
      <c r="EY1419" s="80"/>
      <c r="EZ1419" s="52"/>
      <c r="FA1419" s="69"/>
      <c r="FB1419" s="69"/>
      <c r="FC1419" s="69"/>
      <c r="FD1419" s="107"/>
      <c r="FE1419" s="2"/>
      <c r="FF1419" s="15"/>
      <c r="FG1419" s="15"/>
      <c r="FH1419" s="80"/>
      <c r="FI1419" s="52"/>
      <c r="FJ1419" s="69"/>
      <c r="FK1419" s="69"/>
      <c r="FL1419" s="69"/>
      <c r="FM1419" s="107"/>
      <c r="FN1419" s="2"/>
      <c r="FO1419" s="15"/>
      <c r="FP1419" s="15"/>
      <c r="FQ1419" s="80"/>
      <c r="FR1419" s="52"/>
      <c r="FS1419" s="69"/>
      <c r="FT1419" s="69"/>
      <c r="FU1419" s="69"/>
      <c r="FV1419" s="107"/>
      <c r="FW1419" s="2"/>
      <c r="FX1419" s="15"/>
      <c r="FY1419" s="15"/>
      <c r="FZ1419" s="80"/>
      <c r="GA1419" s="52"/>
      <c r="GB1419" s="69"/>
      <c r="GC1419" s="69"/>
      <c r="GD1419" s="69"/>
      <c r="GE1419" s="107"/>
      <c r="GF1419" s="2"/>
      <c r="GG1419" s="15"/>
      <c r="GH1419" s="15"/>
      <c r="GI1419" s="80"/>
      <c r="GJ1419" s="52"/>
      <c r="GK1419" s="69"/>
      <c r="GL1419" s="69"/>
      <c r="GM1419" s="69"/>
      <c r="GN1419" s="107"/>
      <c r="GO1419" s="2"/>
      <c r="GP1419" s="15"/>
      <c r="GQ1419" s="15"/>
      <c r="GR1419" s="80"/>
      <c r="GS1419" s="52"/>
      <c r="GT1419" s="69"/>
      <c r="GU1419" s="69"/>
      <c r="GV1419" s="69"/>
      <c r="GW1419" s="107"/>
      <c r="GX1419" s="2"/>
      <c r="GY1419" s="15"/>
      <c r="GZ1419" s="15"/>
      <c r="HA1419" s="80"/>
      <c r="HB1419" s="52"/>
      <c r="HC1419" s="69"/>
      <c r="HD1419" s="69"/>
      <c r="HE1419" s="69"/>
      <c r="HF1419" s="107"/>
      <c r="HG1419" s="2"/>
      <c r="HH1419" s="15"/>
      <c r="HI1419" s="15"/>
      <c r="HJ1419" s="80"/>
      <c r="HK1419" s="52"/>
      <c r="HL1419" s="69"/>
      <c r="HM1419" s="69"/>
      <c r="HN1419" s="69"/>
      <c r="HO1419" s="107"/>
      <c r="HP1419" s="2"/>
      <c r="HQ1419" s="15"/>
      <c r="HR1419" s="15"/>
      <c r="HS1419" s="80"/>
      <c r="HT1419" s="52"/>
      <c r="HU1419" s="69"/>
      <c r="HV1419" s="69"/>
      <c r="HW1419" s="69"/>
      <c r="HX1419" s="107"/>
      <c r="HY1419" s="2"/>
      <c r="HZ1419" s="15"/>
      <c r="IA1419" s="15"/>
      <c r="IB1419" s="80"/>
      <c r="IC1419" s="52"/>
      <c r="ID1419" s="69"/>
      <c r="IE1419" s="69"/>
      <c r="IF1419" s="69"/>
      <c r="IG1419" s="107"/>
      <c r="IH1419" s="2"/>
      <c r="II1419" s="15"/>
      <c r="IJ1419" s="15"/>
      <c r="IK1419" s="80"/>
      <c r="IL1419" s="52"/>
      <c r="IM1419" s="69"/>
      <c r="IN1419" s="69"/>
      <c r="IO1419" s="69"/>
      <c r="IP1419" s="107"/>
      <c r="IQ1419" s="2"/>
      <c r="IR1419" s="15"/>
      <c r="IS1419" s="15"/>
      <c r="IT1419" s="80"/>
      <c r="IU1419" s="52"/>
      <c r="IV1419" s="69"/>
      <c r="IW1419" s="69"/>
      <c r="IX1419" s="69"/>
      <c r="IY1419" s="107"/>
      <c r="IZ1419" s="2"/>
      <c r="JA1419" s="15"/>
      <c r="JB1419" s="15"/>
      <c r="JC1419" s="80"/>
      <c r="JD1419" s="52"/>
      <c r="JE1419" s="69"/>
      <c r="JF1419" s="69"/>
      <c r="JG1419" s="69"/>
      <c r="JH1419" s="107"/>
      <c r="JI1419" s="2"/>
      <c r="JJ1419" s="15"/>
      <c r="JK1419" s="15"/>
      <c r="JL1419" s="80"/>
      <c r="JM1419" s="52"/>
      <c r="JN1419" s="69"/>
      <c r="JO1419" s="69"/>
      <c r="JP1419" s="69"/>
      <c r="JQ1419" s="107"/>
      <c r="JR1419" s="2"/>
      <c r="JS1419" s="15"/>
      <c r="JT1419" s="15"/>
      <c r="JU1419" s="80"/>
      <c r="JV1419" s="52"/>
      <c r="JW1419" s="69"/>
      <c r="JX1419" s="69"/>
      <c r="JY1419" s="69"/>
      <c r="JZ1419" s="107"/>
      <c r="KA1419" s="2"/>
      <c r="KB1419" s="15"/>
      <c r="KC1419" s="15"/>
      <c r="KD1419" s="80"/>
      <c r="KE1419" s="52"/>
      <c r="KF1419" s="69"/>
      <c r="KG1419" s="69"/>
      <c r="KH1419" s="69"/>
      <c r="KI1419" s="107"/>
      <c r="KJ1419" s="2"/>
      <c r="KK1419" s="15"/>
      <c r="KL1419" s="15"/>
      <c r="KM1419" s="80"/>
      <c r="KN1419" s="52"/>
      <c r="KO1419" s="69"/>
      <c r="KP1419" s="69"/>
      <c r="KQ1419" s="69"/>
      <c r="KR1419" s="107"/>
      <c r="KS1419" s="2"/>
      <c r="KT1419" s="15"/>
      <c r="KU1419" s="15"/>
      <c r="KV1419" s="80"/>
      <c r="KW1419" s="52"/>
      <c r="KX1419" s="69"/>
      <c r="KY1419" s="69"/>
      <c r="KZ1419" s="69"/>
      <c r="LA1419" s="107"/>
      <c r="LB1419" s="2"/>
      <c r="LC1419" s="15"/>
      <c r="LD1419" s="15"/>
      <c r="LE1419" s="80"/>
      <c r="LF1419" s="52"/>
      <c r="LG1419" s="69"/>
      <c r="LH1419" s="69"/>
      <c r="LI1419" s="69"/>
      <c r="LJ1419" s="107"/>
      <c r="LK1419" s="2"/>
      <c r="LL1419" s="15"/>
      <c r="LM1419" s="15"/>
      <c r="LN1419" s="80"/>
      <c r="LO1419" s="52"/>
      <c r="LP1419" s="69"/>
      <c r="LQ1419" s="69"/>
      <c r="LR1419" s="69"/>
      <c r="LS1419" s="107"/>
      <c r="LT1419" s="2"/>
      <c r="LU1419" s="15"/>
      <c r="LV1419" s="15"/>
      <c r="LW1419" s="80"/>
      <c r="LX1419" s="52"/>
      <c r="LY1419" s="69"/>
      <c r="LZ1419" s="69"/>
      <c r="MA1419" s="69"/>
      <c r="MB1419" s="107"/>
      <c r="MC1419" s="2"/>
      <c r="MD1419" s="15"/>
      <c r="ME1419" s="15"/>
      <c r="MF1419" s="80"/>
      <c r="MG1419" s="52"/>
      <c r="MH1419" s="69"/>
      <c r="MI1419" s="69"/>
      <c r="MJ1419" s="69"/>
      <c r="MK1419" s="107"/>
      <c r="ML1419" s="2"/>
      <c r="MM1419" s="15"/>
      <c r="MN1419" s="15"/>
      <c r="MO1419" s="80"/>
      <c r="MP1419" s="52"/>
      <c r="MQ1419" s="69"/>
      <c r="MR1419" s="69"/>
      <c r="MS1419" s="69"/>
      <c r="MT1419" s="107"/>
      <c r="MU1419" s="2"/>
      <c r="MV1419" s="15"/>
      <c r="MW1419" s="15"/>
      <c r="MX1419" s="80"/>
      <c r="MY1419" s="52"/>
      <c r="MZ1419" s="69"/>
      <c r="NA1419" s="69"/>
      <c r="NB1419" s="69"/>
      <c r="NC1419" s="107"/>
      <c r="ND1419" s="2"/>
      <c r="NE1419" s="15"/>
      <c r="NF1419" s="15"/>
      <c r="NG1419" s="80"/>
      <c r="NH1419" s="52"/>
      <c r="NI1419" s="69"/>
      <c r="NJ1419" s="69"/>
      <c r="NK1419" s="69"/>
      <c r="NL1419" s="107"/>
      <c r="NM1419" s="2"/>
      <c r="NN1419" s="15"/>
      <c r="NO1419" s="15"/>
      <c r="NP1419" s="80"/>
      <c r="NQ1419" s="52"/>
      <c r="NR1419" s="69"/>
      <c r="NS1419" s="69"/>
      <c r="NT1419" s="69"/>
      <c r="NU1419" s="107"/>
      <c r="NV1419" s="2"/>
      <c r="NW1419" s="15"/>
      <c r="NX1419" s="15"/>
      <c r="NY1419" s="80"/>
      <c r="NZ1419" s="52"/>
      <c r="OA1419" s="69"/>
      <c r="OB1419" s="69"/>
      <c r="OC1419" s="69"/>
      <c r="OD1419" s="107"/>
      <c r="OE1419" s="2"/>
      <c r="OF1419" s="15"/>
      <c r="OG1419" s="15"/>
      <c r="OH1419" s="80"/>
      <c r="OI1419" s="52"/>
      <c r="OJ1419" s="69"/>
      <c r="OK1419" s="69"/>
      <c r="OL1419" s="69"/>
      <c r="OM1419" s="107"/>
      <c r="ON1419" s="2"/>
      <c r="OO1419" s="15"/>
      <c r="OP1419" s="15"/>
      <c r="OQ1419" s="80"/>
      <c r="OR1419" s="52"/>
      <c r="OS1419" s="69"/>
      <c r="OT1419" s="69"/>
      <c r="OU1419" s="69"/>
      <c r="OV1419" s="107"/>
      <c r="OW1419" s="2"/>
      <c r="OX1419" s="15"/>
      <c r="OY1419" s="15"/>
      <c r="OZ1419" s="80"/>
      <c r="PA1419" s="52"/>
      <c r="PB1419" s="69"/>
      <c r="PC1419" s="69"/>
      <c r="PD1419" s="69"/>
      <c r="PE1419" s="107"/>
      <c r="PF1419" s="2"/>
      <c r="PG1419" s="15"/>
      <c r="PH1419" s="15"/>
      <c r="PI1419" s="80"/>
      <c r="PJ1419" s="52"/>
      <c r="PK1419" s="69"/>
      <c r="PL1419" s="69"/>
      <c r="PM1419" s="69"/>
      <c r="PN1419" s="107"/>
      <c r="PO1419" s="2"/>
      <c r="PP1419" s="15"/>
      <c r="PQ1419" s="15"/>
      <c r="PR1419" s="80"/>
      <c r="PS1419" s="52"/>
      <c r="PT1419" s="69"/>
      <c r="PU1419" s="69"/>
      <c r="PV1419" s="69"/>
      <c r="PW1419" s="107"/>
      <c r="PX1419" s="2"/>
      <c r="PY1419" s="15"/>
      <c r="PZ1419" s="15"/>
      <c r="QA1419" s="80"/>
      <c r="QB1419" s="52"/>
      <c r="QC1419" s="69"/>
      <c r="QD1419" s="69"/>
      <c r="QE1419" s="69"/>
      <c r="QF1419" s="107"/>
      <c r="QG1419" s="2"/>
      <c r="QH1419" s="15"/>
      <c r="QI1419" s="15"/>
      <c r="QJ1419" s="80"/>
      <c r="QK1419" s="52"/>
      <c r="QL1419" s="69"/>
      <c r="QM1419" s="69"/>
      <c r="QN1419" s="69"/>
      <c r="QO1419" s="107"/>
      <c r="QP1419" s="2"/>
      <c r="QQ1419" s="15"/>
      <c r="QR1419" s="15"/>
      <c r="QS1419" s="80"/>
      <c r="QT1419" s="52"/>
      <c r="QU1419" s="69"/>
      <c r="QV1419" s="69"/>
      <c r="QW1419" s="69"/>
      <c r="QX1419" s="107"/>
      <c r="QY1419" s="2"/>
      <c r="QZ1419" s="15"/>
      <c r="RA1419" s="15"/>
      <c r="RB1419" s="80"/>
      <c r="RC1419" s="52"/>
      <c r="RD1419" s="69"/>
      <c r="RE1419" s="69"/>
      <c r="RF1419" s="69"/>
      <c r="RG1419" s="107"/>
      <c r="RH1419" s="2"/>
      <c r="RI1419" s="15"/>
      <c r="RJ1419" s="15"/>
      <c r="RK1419" s="80"/>
      <c r="RL1419" s="52"/>
      <c r="RM1419" s="69"/>
      <c r="RN1419" s="69"/>
      <c r="RO1419" s="69"/>
      <c r="RP1419" s="107"/>
      <c r="RQ1419" s="2"/>
      <c r="RR1419" s="15"/>
      <c r="RS1419" s="15"/>
      <c r="RT1419" s="80"/>
      <c r="RU1419" s="52"/>
      <c r="RV1419" s="69"/>
      <c r="RW1419" s="69"/>
      <c r="RX1419" s="69"/>
      <c r="RY1419" s="107"/>
      <c r="RZ1419" s="2"/>
      <c r="SA1419" s="15"/>
      <c r="SB1419" s="15"/>
      <c r="SC1419" s="80"/>
      <c r="SD1419" s="52"/>
      <c r="SE1419" s="69"/>
      <c r="SF1419" s="69"/>
      <c r="SG1419" s="69"/>
      <c r="SH1419" s="107"/>
      <c r="SI1419" s="2"/>
      <c r="SJ1419" s="15"/>
      <c r="SK1419" s="15"/>
      <c r="SL1419" s="80"/>
      <c r="SM1419" s="52"/>
      <c r="SN1419" s="69"/>
      <c r="SO1419" s="69"/>
      <c r="SP1419" s="69"/>
      <c r="SQ1419" s="107"/>
      <c r="SR1419" s="2"/>
      <c r="SS1419" s="15"/>
      <c r="ST1419" s="15"/>
      <c r="SU1419" s="80"/>
      <c r="SV1419" s="52"/>
      <c r="SW1419" s="69"/>
      <c r="SX1419" s="69"/>
      <c r="SY1419" s="69"/>
      <c r="SZ1419" s="107"/>
      <c r="TA1419" s="2"/>
      <c r="TB1419" s="15"/>
      <c r="TC1419" s="15"/>
      <c r="TD1419" s="80"/>
      <c r="TE1419" s="52"/>
      <c r="TF1419" s="69"/>
      <c r="TG1419" s="69"/>
      <c r="TH1419" s="69"/>
      <c r="TI1419" s="107"/>
      <c r="TJ1419" s="2"/>
      <c r="TK1419" s="15"/>
      <c r="TL1419" s="15"/>
      <c r="TM1419" s="80"/>
      <c r="TN1419" s="52"/>
      <c r="TO1419" s="69"/>
      <c r="TP1419" s="69"/>
      <c r="TQ1419" s="69"/>
      <c r="TR1419" s="107"/>
      <c r="TS1419" s="2"/>
      <c r="TT1419" s="15"/>
      <c r="TU1419" s="15"/>
      <c r="TV1419" s="80"/>
      <c r="TW1419" s="52"/>
      <c r="TX1419" s="69"/>
      <c r="TY1419" s="69"/>
      <c r="TZ1419" s="69"/>
      <c r="UA1419" s="107"/>
      <c r="UB1419" s="2"/>
      <c r="UC1419" s="15"/>
      <c r="UD1419" s="15"/>
      <c r="UE1419" s="80"/>
      <c r="UF1419" s="52"/>
      <c r="UG1419" s="69"/>
      <c r="UH1419" s="69"/>
      <c r="UI1419" s="69"/>
      <c r="UJ1419" s="107"/>
      <c r="UK1419" s="2"/>
      <c r="UL1419" s="15"/>
      <c r="UM1419" s="15"/>
      <c r="UN1419" s="80"/>
      <c r="UO1419" s="52"/>
      <c r="UP1419" s="69"/>
      <c r="UQ1419" s="69"/>
      <c r="UR1419" s="69"/>
      <c r="US1419" s="107"/>
      <c r="UT1419" s="2"/>
      <c r="UU1419" s="15"/>
      <c r="UV1419" s="15"/>
      <c r="UW1419" s="80"/>
      <c r="UX1419" s="52"/>
      <c r="UY1419" s="69"/>
      <c r="UZ1419" s="69"/>
      <c r="VA1419" s="69"/>
      <c r="VB1419" s="107"/>
      <c r="VC1419" s="2"/>
      <c r="VD1419" s="15"/>
      <c r="VE1419" s="15"/>
      <c r="VF1419" s="80"/>
      <c r="VG1419" s="52"/>
      <c r="VH1419" s="69"/>
      <c r="VI1419" s="69"/>
      <c r="VJ1419" s="69"/>
      <c r="VK1419" s="107"/>
      <c r="VL1419" s="2"/>
      <c r="VM1419" s="15"/>
      <c r="VN1419" s="15"/>
      <c r="VO1419" s="80"/>
      <c r="VP1419" s="52"/>
      <c r="VQ1419" s="69"/>
      <c r="VR1419" s="69"/>
      <c r="VS1419" s="69"/>
      <c r="VT1419" s="107"/>
      <c r="VU1419" s="2"/>
      <c r="VV1419" s="15"/>
      <c r="VW1419" s="15"/>
      <c r="VX1419" s="80"/>
      <c r="VY1419" s="52"/>
      <c r="VZ1419" s="69"/>
      <c r="WA1419" s="69"/>
      <c r="WB1419" s="69"/>
      <c r="WC1419" s="107"/>
      <c r="WD1419" s="2"/>
      <c r="WE1419" s="15"/>
      <c r="WF1419" s="15"/>
      <c r="WG1419" s="80"/>
      <c r="WH1419" s="52"/>
      <c r="WI1419" s="69"/>
      <c r="WJ1419" s="69"/>
      <c r="WK1419" s="69"/>
      <c r="WL1419" s="107"/>
      <c r="WM1419" s="2"/>
      <c r="WN1419" s="15"/>
      <c r="WO1419" s="15"/>
      <c r="WP1419" s="80"/>
      <c r="WQ1419" s="52"/>
      <c r="WR1419" s="69"/>
      <c r="WS1419" s="69"/>
      <c r="WT1419" s="69"/>
      <c r="WU1419" s="107"/>
      <c r="WV1419" s="2"/>
      <c r="WW1419" s="15"/>
      <c r="WX1419" s="15"/>
      <c r="WY1419" s="80"/>
      <c r="WZ1419" s="52"/>
      <c r="XA1419" s="69"/>
      <c r="XB1419" s="69"/>
      <c r="XC1419" s="69"/>
      <c r="XD1419" s="107"/>
      <c r="XE1419" s="2"/>
      <c r="XF1419" s="15"/>
      <c r="XG1419" s="15"/>
      <c r="XH1419" s="80"/>
      <c r="XI1419" s="52"/>
      <c r="XJ1419" s="69"/>
      <c r="XK1419" s="69"/>
      <c r="XL1419" s="69"/>
      <c r="XM1419" s="107"/>
      <c r="XN1419" s="2"/>
      <c r="XO1419" s="15"/>
      <c r="XP1419" s="15"/>
      <c r="XQ1419" s="80"/>
      <c r="XR1419" s="52"/>
      <c r="XS1419" s="69"/>
      <c r="XT1419" s="69"/>
      <c r="XU1419" s="69"/>
      <c r="XV1419" s="107"/>
      <c r="XW1419" s="2"/>
      <c r="XX1419" s="15"/>
      <c r="XY1419" s="15"/>
      <c r="XZ1419" s="80"/>
      <c r="YA1419" s="52"/>
      <c r="YB1419" s="69"/>
      <c r="YC1419" s="69"/>
      <c r="YD1419" s="69"/>
      <c r="YE1419" s="107"/>
      <c r="YF1419" s="2"/>
      <c r="YG1419" s="15"/>
      <c r="YH1419" s="15"/>
      <c r="YI1419" s="80"/>
      <c r="YJ1419" s="52"/>
      <c r="YK1419" s="69"/>
      <c r="YL1419" s="69"/>
      <c r="YM1419" s="69"/>
      <c r="YN1419" s="107"/>
      <c r="YO1419" s="2"/>
      <c r="YP1419" s="15"/>
      <c r="YQ1419" s="15"/>
      <c r="YR1419" s="80"/>
      <c r="YS1419" s="52"/>
      <c r="YT1419" s="69"/>
      <c r="YU1419" s="69"/>
      <c r="YV1419" s="69"/>
      <c r="YW1419" s="107"/>
      <c r="YX1419" s="2"/>
      <c r="YY1419" s="15"/>
      <c r="YZ1419" s="15"/>
      <c r="ZA1419" s="80"/>
      <c r="ZB1419" s="52"/>
      <c r="ZC1419" s="69"/>
      <c r="ZD1419" s="69"/>
      <c r="ZE1419" s="69"/>
      <c r="ZF1419" s="107"/>
      <c r="ZG1419" s="2"/>
      <c r="ZH1419" s="15"/>
      <c r="ZI1419" s="15"/>
      <c r="ZJ1419" s="80"/>
      <c r="ZK1419" s="52"/>
      <c r="ZL1419" s="69"/>
      <c r="ZM1419" s="69"/>
      <c r="ZN1419" s="69"/>
      <c r="ZO1419" s="107"/>
      <c r="ZP1419" s="2"/>
      <c r="ZQ1419" s="15"/>
      <c r="ZR1419" s="15"/>
      <c r="ZS1419" s="80"/>
      <c r="ZT1419" s="52"/>
      <c r="ZU1419" s="69"/>
      <c r="ZV1419" s="69"/>
      <c r="ZW1419" s="69"/>
      <c r="ZX1419" s="107"/>
      <c r="ZY1419" s="2"/>
      <c r="ZZ1419" s="15"/>
      <c r="AAA1419" s="15"/>
      <c r="AAB1419" s="80"/>
      <c r="AAC1419" s="52"/>
      <c r="AAD1419" s="69"/>
      <c r="AAE1419" s="69"/>
      <c r="AAF1419" s="69"/>
      <c r="AAG1419" s="107"/>
      <c r="AAH1419" s="2"/>
      <c r="AAI1419" s="15"/>
      <c r="AAJ1419" s="15"/>
      <c r="AAK1419" s="80"/>
      <c r="AAL1419" s="52"/>
      <c r="AAM1419" s="69"/>
      <c r="AAN1419" s="69"/>
      <c r="AAO1419" s="69"/>
      <c r="AAP1419" s="107"/>
      <c r="AAQ1419" s="2"/>
      <c r="AAR1419" s="15"/>
      <c r="AAS1419" s="15"/>
      <c r="AAT1419" s="80"/>
      <c r="AAU1419" s="52"/>
      <c r="AAV1419" s="69"/>
      <c r="AAW1419" s="69"/>
      <c r="AAX1419" s="69"/>
      <c r="AAY1419" s="107"/>
      <c r="AAZ1419" s="2"/>
      <c r="ABA1419" s="15"/>
      <c r="ABB1419" s="15"/>
      <c r="ABC1419" s="80"/>
      <c r="ABD1419" s="52"/>
      <c r="ABE1419" s="69"/>
      <c r="ABF1419" s="69"/>
      <c r="ABG1419" s="69"/>
      <c r="ABH1419" s="107"/>
      <c r="ABI1419" s="2"/>
      <c r="ABJ1419" s="15"/>
      <c r="ABK1419" s="15"/>
      <c r="ABL1419" s="80"/>
      <c r="ABM1419" s="52"/>
      <c r="ABN1419" s="69"/>
      <c r="ABO1419" s="69"/>
      <c r="ABP1419" s="69"/>
      <c r="ABQ1419" s="107"/>
      <c r="ABR1419" s="2"/>
      <c r="ABS1419" s="15"/>
      <c r="ABT1419" s="15"/>
      <c r="ABU1419" s="80"/>
      <c r="ABV1419" s="52"/>
      <c r="ABW1419" s="69"/>
      <c r="ABX1419" s="69"/>
      <c r="ABY1419" s="69"/>
      <c r="ABZ1419" s="107"/>
      <c r="ACA1419" s="2"/>
      <c r="ACB1419" s="15"/>
      <c r="ACC1419" s="15"/>
      <c r="ACD1419" s="80"/>
      <c r="ACE1419" s="52"/>
      <c r="ACF1419" s="69"/>
      <c r="ACG1419" s="69"/>
      <c r="ACH1419" s="69"/>
      <c r="ACI1419" s="107"/>
      <c r="ACJ1419" s="2"/>
      <c r="ACK1419" s="15"/>
      <c r="ACL1419" s="15"/>
      <c r="ACM1419" s="80"/>
      <c r="ACN1419" s="52"/>
      <c r="ACO1419" s="69"/>
      <c r="ACP1419" s="69"/>
      <c r="ACQ1419" s="69"/>
      <c r="ACR1419" s="107"/>
      <c r="ACS1419" s="2"/>
      <c r="ACT1419" s="15"/>
      <c r="ACU1419" s="15"/>
      <c r="ACV1419" s="80"/>
      <c r="ACW1419" s="52"/>
      <c r="ACX1419" s="69"/>
      <c r="ACY1419" s="69"/>
      <c r="ACZ1419" s="69"/>
      <c r="ADA1419" s="107"/>
      <c r="ADB1419" s="2"/>
      <c r="ADC1419" s="15"/>
      <c r="ADD1419" s="15"/>
      <c r="ADE1419" s="80"/>
      <c r="ADF1419" s="52"/>
      <c r="ADG1419" s="69"/>
      <c r="ADH1419" s="69"/>
      <c r="ADI1419" s="69"/>
      <c r="ADJ1419" s="107"/>
      <c r="ADK1419" s="2"/>
      <c r="ADL1419" s="15"/>
      <c r="ADM1419" s="15"/>
      <c r="ADN1419" s="80"/>
      <c r="ADO1419" s="52"/>
      <c r="ADP1419" s="69"/>
      <c r="ADQ1419" s="69"/>
      <c r="ADR1419" s="69"/>
      <c r="ADS1419" s="107"/>
      <c r="ADT1419" s="2"/>
      <c r="ADU1419" s="15"/>
      <c r="ADV1419" s="15"/>
      <c r="ADW1419" s="80"/>
      <c r="ADX1419" s="52"/>
      <c r="ADY1419" s="69"/>
      <c r="ADZ1419" s="69"/>
      <c r="AEA1419" s="69"/>
      <c r="AEB1419" s="107"/>
      <c r="AEC1419" s="2"/>
      <c r="AED1419" s="15"/>
      <c r="AEE1419" s="15"/>
      <c r="AEF1419" s="80"/>
      <c r="AEG1419" s="52"/>
      <c r="AEH1419" s="69"/>
      <c r="AEI1419" s="69"/>
      <c r="AEJ1419" s="69"/>
      <c r="AEK1419" s="107"/>
      <c r="AEL1419" s="2"/>
      <c r="AEM1419" s="15"/>
      <c r="AEN1419" s="15"/>
      <c r="AEO1419" s="80"/>
      <c r="AEP1419" s="52"/>
      <c r="AEQ1419" s="69"/>
      <c r="AER1419" s="69"/>
      <c r="AES1419" s="69"/>
      <c r="AET1419" s="107"/>
      <c r="AEU1419" s="2"/>
      <c r="AEV1419" s="15"/>
      <c r="AEW1419" s="15"/>
      <c r="AEX1419" s="80"/>
      <c r="AEY1419" s="52"/>
      <c r="AEZ1419" s="69"/>
      <c r="AFA1419" s="69"/>
      <c r="AFB1419" s="69"/>
      <c r="AFC1419" s="107"/>
      <c r="AFD1419" s="2"/>
      <c r="AFE1419" s="15"/>
      <c r="AFF1419" s="15"/>
      <c r="AFG1419" s="80"/>
      <c r="AFH1419" s="52"/>
      <c r="AFI1419" s="69"/>
      <c r="AFJ1419" s="69"/>
      <c r="AFK1419" s="69"/>
      <c r="AFL1419" s="107"/>
      <c r="AFM1419" s="2"/>
      <c r="AFN1419" s="15"/>
      <c r="AFO1419" s="15"/>
      <c r="AFP1419" s="80"/>
      <c r="AFQ1419" s="52"/>
      <c r="AFR1419" s="69"/>
      <c r="AFS1419" s="69"/>
      <c r="AFT1419" s="69"/>
      <c r="AFU1419" s="107"/>
      <c r="AFV1419" s="2"/>
      <c r="AFW1419" s="15"/>
      <c r="AFX1419" s="15"/>
      <c r="AFY1419" s="80"/>
      <c r="AFZ1419" s="52"/>
      <c r="AGA1419" s="69"/>
      <c r="AGB1419" s="69"/>
      <c r="AGC1419" s="69"/>
      <c r="AGD1419" s="107"/>
      <c r="AGE1419" s="2"/>
      <c r="AGF1419" s="15"/>
      <c r="AGG1419" s="15"/>
      <c r="AGH1419" s="80"/>
      <c r="AGI1419" s="52"/>
      <c r="AGJ1419" s="69"/>
      <c r="AGK1419" s="69"/>
      <c r="AGL1419" s="69"/>
      <c r="AGM1419" s="107"/>
      <c r="AGN1419" s="2"/>
      <c r="AGO1419" s="15"/>
      <c r="AGP1419" s="15"/>
      <c r="AGQ1419" s="80"/>
      <c r="AGR1419" s="52"/>
      <c r="AGS1419" s="69"/>
      <c r="AGT1419" s="69"/>
      <c r="AGU1419" s="69"/>
      <c r="AGV1419" s="107"/>
      <c r="AGW1419" s="2"/>
      <c r="AGX1419" s="15"/>
      <c r="AGY1419" s="15"/>
      <c r="AGZ1419" s="80"/>
      <c r="AHA1419" s="52"/>
      <c r="AHB1419" s="69"/>
      <c r="AHC1419" s="69"/>
      <c r="AHD1419" s="69"/>
      <c r="AHE1419" s="107"/>
      <c r="AHF1419" s="2"/>
      <c r="AHG1419" s="15"/>
      <c r="AHH1419" s="15"/>
      <c r="AHI1419" s="80"/>
      <c r="AHJ1419" s="52"/>
      <c r="AHK1419" s="69"/>
      <c r="AHL1419" s="69"/>
      <c r="AHM1419" s="69"/>
      <c r="AHN1419" s="107"/>
      <c r="AHO1419" s="2"/>
      <c r="AHP1419" s="15"/>
      <c r="AHQ1419" s="15"/>
      <c r="AHR1419" s="80"/>
      <c r="AHS1419" s="52"/>
      <c r="AHT1419" s="69"/>
      <c r="AHU1419" s="69"/>
      <c r="AHV1419" s="69"/>
      <c r="AHW1419" s="107"/>
      <c r="AHX1419" s="2"/>
      <c r="AHY1419" s="15"/>
      <c r="AHZ1419" s="15"/>
      <c r="AIA1419" s="80"/>
      <c r="AIB1419" s="52"/>
      <c r="AIC1419" s="69"/>
      <c r="AID1419" s="69"/>
      <c r="AIE1419" s="69"/>
      <c r="AIF1419" s="107"/>
      <c r="AIG1419" s="2"/>
      <c r="AIH1419" s="15"/>
      <c r="AII1419" s="15"/>
      <c r="AIJ1419" s="80"/>
      <c r="AIK1419" s="52"/>
      <c r="AIL1419" s="69"/>
      <c r="AIM1419" s="69"/>
      <c r="AIN1419" s="69"/>
      <c r="AIO1419" s="107"/>
      <c r="AIP1419" s="2"/>
      <c r="AIQ1419" s="15"/>
      <c r="AIR1419" s="15"/>
      <c r="AIS1419" s="80"/>
      <c r="AIT1419" s="52"/>
      <c r="AIU1419" s="69"/>
      <c r="AIV1419" s="69"/>
      <c r="AIW1419" s="69"/>
      <c r="AIX1419" s="107"/>
      <c r="AIY1419" s="2"/>
      <c r="AIZ1419" s="15"/>
      <c r="AJA1419" s="15"/>
      <c r="AJB1419" s="80"/>
      <c r="AJC1419" s="52"/>
      <c r="AJD1419" s="69"/>
      <c r="AJE1419" s="69"/>
      <c r="AJF1419" s="69"/>
      <c r="AJG1419" s="107"/>
      <c r="AJH1419" s="2"/>
      <c r="AJI1419" s="15"/>
      <c r="AJJ1419" s="15"/>
      <c r="AJK1419" s="80"/>
      <c r="AJL1419" s="52"/>
      <c r="AJM1419" s="69"/>
      <c r="AJN1419" s="69"/>
      <c r="AJO1419" s="69"/>
      <c r="AJP1419" s="107"/>
      <c r="AJQ1419" s="2"/>
      <c r="AJR1419" s="15"/>
      <c r="AJS1419" s="15"/>
      <c r="AJT1419" s="80"/>
      <c r="AJU1419" s="52"/>
      <c r="AJV1419" s="69"/>
      <c r="AJW1419" s="69"/>
      <c r="AJX1419" s="69"/>
      <c r="AJY1419" s="107"/>
      <c r="AJZ1419" s="2"/>
      <c r="AKA1419" s="15"/>
      <c r="AKB1419" s="15"/>
      <c r="AKC1419" s="80"/>
      <c r="AKD1419" s="52"/>
      <c r="AKE1419" s="69"/>
      <c r="AKF1419" s="69"/>
      <c r="AKG1419" s="69"/>
      <c r="AKH1419" s="107"/>
      <c r="AKI1419" s="2"/>
      <c r="AKJ1419" s="15"/>
      <c r="AKK1419" s="15"/>
      <c r="AKL1419" s="80"/>
      <c r="AKM1419" s="52"/>
      <c r="AKN1419" s="69"/>
      <c r="AKO1419" s="69"/>
      <c r="AKP1419" s="69"/>
      <c r="AKQ1419" s="107"/>
      <c r="AKR1419" s="2"/>
      <c r="AKS1419" s="15"/>
      <c r="AKT1419" s="15"/>
      <c r="AKU1419" s="80"/>
      <c r="AKV1419" s="52"/>
      <c r="AKW1419" s="69"/>
      <c r="AKX1419" s="69"/>
      <c r="AKY1419" s="69"/>
      <c r="AKZ1419" s="107"/>
      <c r="ALA1419" s="2"/>
      <c r="ALB1419" s="15"/>
      <c r="ALC1419" s="15"/>
      <c r="ALD1419" s="80"/>
      <c r="ALE1419" s="52"/>
      <c r="ALF1419" s="69"/>
      <c r="ALG1419" s="69"/>
      <c r="ALH1419" s="69"/>
      <c r="ALI1419" s="107"/>
      <c r="ALJ1419" s="2"/>
      <c r="ALK1419" s="15"/>
      <c r="ALL1419" s="15"/>
      <c r="ALM1419" s="80"/>
      <c r="ALN1419" s="52"/>
      <c r="ALO1419" s="69"/>
      <c r="ALP1419" s="69"/>
      <c r="ALQ1419" s="69"/>
      <c r="ALR1419" s="107"/>
      <c r="ALS1419" s="2"/>
      <c r="ALT1419" s="15"/>
      <c r="ALU1419" s="15"/>
      <c r="ALV1419" s="80"/>
      <c r="ALW1419" s="52"/>
      <c r="ALX1419" s="69"/>
      <c r="ALY1419" s="69"/>
      <c r="ALZ1419" s="69"/>
      <c r="AMA1419" s="107"/>
      <c r="AMB1419" s="2"/>
      <c r="AMC1419" s="15"/>
      <c r="AMD1419" s="15"/>
      <c r="AME1419" s="80"/>
      <c r="AMF1419" s="52"/>
      <c r="AMG1419" s="69"/>
      <c r="AMH1419" s="69"/>
      <c r="AMI1419" s="69"/>
      <c r="AMJ1419" s="107"/>
      <c r="AMK1419" s="2"/>
      <c r="AML1419" s="15"/>
      <c r="AMM1419" s="15"/>
      <c r="AMN1419" s="80"/>
      <c r="AMO1419" s="52"/>
      <c r="AMP1419" s="69"/>
      <c r="AMQ1419" s="69"/>
      <c r="AMR1419" s="69"/>
      <c r="AMS1419" s="107"/>
      <c r="AMT1419" s="2"/>
      <c r="AMU1419" s="15"/>
      <c r="AMV1419" s="15"/>
      <c r="AMW1419" s="80"/>
      <c r="AMX1419" s="52"/>
      <c r="AMY1419" s="69"/>
      <c r="AMZ1419" s="69"/>
      <c r="ANA1419" s="69"/>
      <c r="ANB1419" s="107"/>
      <c r="ANC1419" s="2"/>
      <c r="AND1419" s="15"/>
      <c r="ANE1419" s="15"/>
      <c r="ANF1419" s="80"/>
      <c r="ANG1419" s="52"/>
      <c r="ANH1419" s="69"/>
      <c r="ANI1419" s="69"/>
      <c r="ANJ1419" s="69"/>
      <c r="ANK1419" s="107"/>
      <c r="ANL1419" s="2"/>
      <c r="ANM1419" s="15"/>
      <c r="ANN1419" s="15"/>
      <c r="ANO1419" s="80"/>
      <c r="ANP1419" s="52"/>
      <c r="ANQ1419" s="69"/>
      <c r="ANR1419" s="69"/>
      <c r="ANS1419" s="69"/>
      <c r="ANT1419" s="107"/>
      <c r="ANU1419" s="2"/>
      <c r="ANV1419" s="15"/>
      <c r="ANW1419" s="15"/>
      <c r="ANX1419" s="80"/>
      <c r="ANY1419" s="52"/>
      <c r="ANZ1419" s="69"/>
      <c r="AOA1419" s="69"/>
      <c r="AOB1419" s="69"/>
      <c r="AOC1419" s="107"/>
      <c r="AOD1419" s="2"/>
      <c r="AOE1419" s="15"/>
      <c r="AOF1419" s="15"/>
      <c r="AOG1419" s="80"/>
      <c r="AOH1419" s="52"/>
      <c r="AOI1419" s="69"/>
      <c r="AOJ1419" s="69"/>
      <c r="AOK1419" s="69"/>
      <c r="AOL1419" s="107"/>
      <c r="AOM1419" s="2"/>
      <c r="AON1419" s="15"/>
      <c r="AOO1419" s="15"/>
      <c r="AOP1419" s="80"/>
      <c r="AOQ1419" s="52"/>
      <c r="AOR1419" s="69"/>
      <c r="AOS1419" s="69"/>
      <c r="AOT1419" s="69"/>
      <c r="AOU1419" s="107"/>
      <c r="AOV1419" s="2"/>
      <c r="AOW1419" s="15"/>
      <c r="AOX1419" s="15"/>
      <c r="AOY1419" s="80"/>
      <c r="AOZ1419" s="52"/>
      <c r="APA1419" s="69"/>
      <c r="APB1419" s="69"/>
      <c r="APC1419" s="69"/>
      <c r="APD1419" s="107"/>
      <c r="APE1419" s="2"/>
      <c r="APF1419" s="15"/>
      <c r="APG1419" s="15"/>
      <c r="APH1419" s="80"/>
      <c r="API1419" s="52"/>
      <c r="APJ1419" s="69"/>
      <c r="APK1419" s="69"/>
      <c r="APL1419" s="69"/>
      <c r="APM1419" s="107"/>
      <c r="APN1419" s="2"/>
      <c r="APO1419" s="15"/>
      <c r="APP1419" s="15"/>
      <c r="APQ1419" s="80"/>
      <c r="APR1419" s="52"/>
      <c r="APS1419" s="69"/>
      <c r="APT1419" s="69"/>
      <c r="APU1419" s="69"/>
      <c r="APV1419" s="107"/>
      <c r="APW1419" s="2"/>
      <c r="APX1419" s="15"/>
      <c r="APY1419" s="15"/>
      <c r="APZ1419" s="80"/>
      <c r="AQA1419" s="52"/>
      <c r="AQB1419" s="69"/>
      <c r="AQC1419" s="69"/>
      <c r="AQD1419" s="69"/>
      <c r="AQE1419" s="107"/>
      <c r="AQF1419" s="2"/>
      <c r="AQG1419" s="15"/>
      <c r="AQH1419" s="15"/>
      <c r="AQI1419" s="80"/>
      <c r="AQJ1419" s="52"/>
      <c r="AQK1419" s="69"/>
      <c r="AQL1419" s="69"/>
      <c r="AQM1419" s="69"/>
      <c r="AQN1419" s="107"/>
      <c r="AQO1419" s="2"/>
      <c r="AQP1419" s="15"/>
      <c r="AQQ1419" s="15"/>
      <c r="AQR1419" s="80"/>
      <c r="AQS1419" s="52"/>
      <c r="AQT1419" s="69"/>
      <c r="AQU1419" s="69"/>
      <c r="AQV1419" s="69"/>
      <c r="AQW1419" s="107"/>
      <c r="AQX1419" s="2"/>
      <c r="AQY1419" s="15"/>
      <c r="AQZ1419" s="15"/>
      <c r="ARA1419" s="80"/>
      <c r="ARB1419" s="52"/>
      <c r="ARC1419" s="69"/>
      <c r="ARD1419" s="69"/>
      <c r="ARE1419" s="69"/>
      <c r="ARF1419" s="107"/>
      <c r="ARG1419" s="2"/>
      <c r="ARH1419" s="15"/>
      <c r="ARI1419" s="15"/>
      <c r="ARJ1419" s="80"/>
      <c r="ARK1419" s="52"/>
      <c r="ARL1419" s="69"/>
      <c r="ARM1419" s="69"/>
      <c r="ARN1419" s="69"/>
      <c r="ARO1419" s="107"/>
      <c r="ARP1419" s="2"/>
      <c r="ARQ1419" s="15"/>
      <c r="ARR1419" s="15"/>
      <c r="ARS1419" s="80"/>
      <c r="ART1419" s="52"/>
      <c r="ARU1419" s="69"/>
      <c r="ARV1419" s="69"/>
      <c r="ARW1419" s="69"/>
      <c r="ARX1419" s="107"/>
      <c r="ARY1419" s="2"/>
      <c r="ARZ1419" s="15"/>
      <c r="ASA1419" s="15"/>
      <c r="ASB1419" s="80"/>
      <c r="ASC1419" s="52"/>
      <c r="ASD1419" s="69"/>
      <c r="ASE1419" s="69"/>
      <c r="ASF1419" s="69"/>
      <c r="ASG1419" s="107"/>
      <c r="ASH1419" s="2"/>
      <c r="ASI1419" s="15"/>
      <c r="ASJ1419" s="15"/>
      <c r="ASK1419" s="80"/>
      <c r="ASL1419" s="52"/>
      <c r="ASM1419" s="69"/>
      <c r="ASN1419" s="69"/>
      <c r="ASO1419" s="69"/>
      <c r="ASP1419" s="107"/>
      <c r="ASQ1419" s="2"/>
      <c r="ASR1419" s="15"/>
      <c r="ASS1419" s="15"/>
      <c r="AST1419" s="80"/>
      <c r="ASU1419" s="52"/>
      <c r="ASV1419" s="69"/>
      <c r="ASW1419" s="69"/>
      <c r="ASX1419" s="69"/>
      <c r="ASY1419" s="107"/>
      <c r="ASZ1419" s="2"/>
      <c r="ATA1419" s="15"/>
      <c r="ATB1419" s="15"/>
      <c r="ATC1419" s="80"/>
      <c r="ATD1419" s="52"/>
      <c r="ATE1419" s="69"/>
      <c r="ATF1419" s="69"/>
      <c r="ATG1419" s="69"/>
      <c r="ATH1419" s="107"/>
      <c r="ATI1419" s="2"/>
      <c r="ATJ1419" s="15"/>
      <c r="ATK1419" s="15"/>
      <c r="ATL1419" s="80"/>
      <c r="ATM1419" s="52"/>
      <c r="ATN1419" s="69"/>
      <c r="ATO1419" s="69"/>
      <c r="ATP1419" s="69"/>
      <c r="ATQ1419" s="107"/>
      <c r="ATR1419" s="2"/>
      <c r="ATS1419" s="15"/>
      <c r="ATT1419" s="15"/>
      <c r="ATU1419" s="80"/>
      <c r="ATV1419" s="52"/>
      <c r="ATW1419" s="69"/>
      <c r="ATX1419" s="69"/>
      <c r="ATY1419" s="69"/>
      <c r="ATZ1419" s="107"/>
      <c r="AUA1419" s="2"/>
      <c r="AUB1419" s="15"/>
      <c r="AUC1419" s="15"/>
      <c r="AUD1419" s="80"/>
      <c r="AUE1419" s="52"/>
      <c r="AUF1419" s="69"/>
      <c r="AUG1419" s="69"/>
      <c r="AUH1419" s="69"/>
      <c r="AUI1419" s="107"/>
      <c r="AUJ1419" s="2"/>
      <c r="AUK1419" s="15"/>
      <c r="AUL1419" s="15"/>
      <c r="AUM1419" s="80"/>
      <c r="AUN1419" s="52"/>
      <c r="AUO1419" s="69"/>
      <c r="AUP1419" s="69"/>
      <c r="AUQ1419" s="69"/>
      <c r="AUR1419" s="107"/>
      <c r="AUS1419" s="2"/>
      <c r="AUT1419" s="15"/>
      <c r="AUU1419" s="15"/>
      <c r="AUV1419" s="80"/>
      <c r="AUW1419" s="52"/>
      <c r="AUX1419" s="69"/>
      <c r="AUY1419" s="69"/>
      <c r="AUZ1419" s="69"/>
      <c r="AVA1419" s="107"/>
      <c r="AVB1419" s="2"/>
      <c r="AVC1419" s="15"/>
      <c r="AVD1419" s="15"/>
      <c r="AVE1419" s="80"/>
      <c r="AVF1419" s="52"/>
      <c r="AVG1419" s="69"/>
      <c r="AVH1419" s="69"/>
      <c r="AVI1419" s="69"/>
      <c r="AVJ1419" s="107"/>
      <c r="AVK1419" s="2"/>
      <c r="AVL1419" s="15"/>
      <c r="AVM1419" s="15"/>
      <c r="AVN1419" s="80"/>
      <c r="AVO1419" s="52"/>
      <c r="AVP1419" s="69"/>
      <c r="AVQ1419" s="69"/>
      <c r="AVR1419" s="69"/>
      <c r="AVS1419" s="107"/>
      <c r="AVT1419" s="2"/>
      <c r="AVU1419" s="15"/>
      <c r="AVV1419" s="15"/>
      <c r="AVW1419" s="80"/>
      <c r="AVX1419" s="52"/>
      <c r="AVY1419" s="69"/>
      <c r="AVZ1419" s="69"/>
      <c r="AWA1419" s="69"/>
      <c r="AWB1419" s="107"/>
      <c r="AWC1419" s="2"/>
      <c r="AWD1419" s="15"/>
      <c r="AWE1419" s="15"/>
      <c r="AWF1419" s="80"/>
      <c r="AWG1419" s="52"/>
      <c r="AWH1419" s="69"/>
      <c r="AWI1419" s="69"/>
      <c r="AWJ1419" s="69"/>
      <c r="AWK1419" s="107"/>
      <c r="AWL1419" s="2"/>
      <c r="AWM1419" s="15"/>
      <c r="AWN1419" s="15"/>
      <c r="AWO1419" s="80"/>
      <c r="AWP1419" s="52"/>
      <c r="AWQ1419" s="69"/>
      <c r="AWR1419" s="69"/>
      <c r="AWS1419" s="69"/>
      <c r="AWT1419" s="107"/>
      <c r="AWU1419" s="2"/>
      <c r="AWV1419" s="15"/>
      <c r="AWW1419" s="15"/>
      <c r="AWX1419" s="80"/>
      <c r="AWY1419" s="52"/>
      <c r="AWZ1419" s="69"/>
      <c r="AXA1419" s="69"/>
      <c r="AXB1419" s="69"/>
      <c r="AXC1419" s="107"/>
      <c r="AXD1419" s="2"/>
      <c r="AXE1419" s="15"/>
      <c r="AXF1419" s="15"/>
      <c r="AXG1419" s="80"/>
      <c r="AXH1419" s="52"/>
      <c r="AXI1419" s="69"/>
      <c r="AXJ1419" s="69"/>
      <c r="AXK1419" s="69"/>
      <c r="AXL1419" s="107"/>
      <c r="AXM1419" s="2"/>
      <c r="AXN1419" s="15"/>
      <c r="AXO1419" s="15"/>
      <c r="AXP1419" s="80"/>
      <c r="AXQ1419" s="52"/>
      <c r="AXR1419" s="69"/>
      <c r="AXS1419" s="69"/>
      <c r="AXT1419" s="69"/>
      <c r="AXU1419" s="107"/>
      <c r="AXV1419" s="2"/>
      <c r="AXW1419" s="15"/>
      <c r="AXX1419" s="15"/>
      <c r="AXY1419" s="80"/>
      <c r="AXZ1419" s="52"/>
      <c r="AYA1419" s="69"/>
      <c r="AYB1419" s="69"/>
      <c r="AYC1419" s="69"/>
      <c r="AYD1419" s="107"/>
      <c r="AYE1419" s="2"/>
      <c r="AYF1419" s="15"/>
      <c r="AYG1419" s="15"/>
      <c r="AYH1419" s="80"/>
      <c r="AYI1419" s="52"/>
      <c r="AYJ1419" s="69"/>
      <c r="AYK1419" s="69"/>
      <c r="AYL1419" s="69"/>
      <c r="AYM1419" s="107"/>
      <c r="AYN1419" s="2"/>
      <c r="AYO1419" s="15"/>
      <c r="AYP1419" s="15"/>
      <c r="AYQ1419" s="80"/>
      <c r="AYR1419" s="52"/>
      <c r="AYS1419" s="69"/>
      <c r="AYT1419" s="69"/>
      <c r="AYU1419" s="69"/>
      <c r="AYV1419" s="107"/>
      <c r="AYW1419" s="2"/>
      <c r="AYX1419" s="15"/>
      <c r="AYY1419" s="15"/>
      <c r="AYZ1419" s="80"/>
      <c r="AZA1419" s="52"/>
      <c r="AZB1419" s="69"/>
      <c r="AZC1419" s="69"/>
      <c r="AZD1419" s="69"/>
      <c r="AZE1419" s="107"/>
      <c r="AZF1419" s="2"/>
      <c r="AZG1419" s="15"/>
      <c r="AZH1419" s="15"/>
      <c r="AZI1419" s="80"/>
      <c r="AZJ1419" s="52"/>
      <c r="AZK1419" s="69"/>
      <c r="AZL1419" s="69"/>
      <c r="AZM1419" s="69"/>
      <c r="AZN1419" s="107"/>
      <c r="AZO1419" s="2"/>
      <c r="AZP1419" s="15"/>
      <c r="AZQ1419" s="15"/>
      <c r="AZR1419" s="80"/>
      <c r="AZS1419" s="52"/>
      <c r="AZT1419" s="69"/>
      <c r="AZU1419" s="69"/>
      <c r="AZV1419" s="69"/>
      <c r="AZW1419" s="107"/>
      <c r="AZX1419" s="2"/>
      <c r="AZY1419" s="15"/>
      <c r="AZZ1419" s="15"/>
      <c r="BAA1419" s="80"/>
      <c r="BAB1419" s="52"/>
      <c r="BAC1419" s="69"/>
      <c r="BAD1419" s="69"/>
      <c r="BAE1419" s="69"/>
      <c r="BAF1419" s="107"/>
      <c r="BAG1419" s="2"/>
      <c r="BAH1419" s="15"/>
      <c r="BAI1419" s="15"/>
      <c r="BAJ1419" s="80"/>
      <c r="BAK1419" s="52"/>
      <c r="BAL1419" s="69"/>
      <c r="BAM1419" s="69"/>
      <c r="BAN1419" s="69"/>
      <c r="BAO1419" s="107"/>
      <c r="BAP1419" s="2"/>
      <c r="BAQ1419" s="15"/>
      <c r="BAR1419" s="15"/>
      <c r="BAS1419" s="80"/>
      <c r="BAT1419" s="52"/>
      <c r="BAU1419" s="69"/>
      <c r="BAV1419" s="69"/>
      <c r="BAW1419" s="69"/>
      <c r="BAX1419" s="107"/>
      <c r="BAY1419" s="2"/>
      <c r="BAZ1419" s="15"/>
      <c r="BBA1419" s="15"/>
      <c r="BBB1419" s="80"/>
      <c r="BBC1419" s="52"/>
      <c r="BBD1419" s="69"/>
      <c r="BBE1419" s="69"/>
      <c r="BBF1419" s="69"/>
      <c r="BBG1419" s="107"/>
      <c r="BBH1419" s="2"/>
      <c r="BBI1419" s="15"/>
      <c r="BBJ1419" s="15"/>
      <c r="BBK1419" s="80"/>
      <c r="BBL1419" s="52"/>
      <c r="BBM1419" s="69"/>
      <c r="BBN1419" s="69"/>
      <c r="BBO1419" s="69"/>
      <c r="BBP1419" s="107"/>
      <c r="BBQ1419" s="2"/>
      <c r="BBR1419" s="15"/>
      <c r="BBS1419" s="15"/>
      <c r="BBT1419" s="80"/>
      <c r="BBU1419" s="52"/>
      <c r="BBV1419" s="69"/>
      <c r="BBW1419" s="69"/>
      <c r="BBX1419" s="69"/>
      <c r="BBY1419" s="107"/>
      <c r="BBZ1419" s="2"/>
      <c r="BCA1419" s="15"/>
      <c r="BCB1419" s="15"/>
      <c r="BCC1419" s="80"/>
      <c r="BCD1419" s="52"/>
      <c r="BCE1419" s="69"/>
      <c r="BCF1419" s="69"/>
      <c r="BCG1419" s="69"/>
      <c r="BCH1419" s="107"/>
      <c r="BCI1419" s="2"/>
      <c r="BCJ1419" s="15"/>
      <c r="BCK1419" s="15"/>
      <c r="BCL1419" s="80"/>
      <c r="BCM1419" s="52"/>
      <c r="BCN1419" s="69"/>
      <c r="BCO1419" s="69"/>
      <c r="BCP1419" s="69"/>
      <c r="BCQ1419" s="107"/>
      <c r="BCR1419" s="2"/>
      <c r="BCS1419" s="15"/>
      <c r="BCT1419" s="15"/>
      <c r="BCU1419" s="80"/>
      <c r="BCV1419" s="52"/>
      <c r="BCW1419" s="69"/>
      <c r="BCX1419" s="69"/>
      <c r="BCY1419" s="69"/>
      <c r="BCZ1419" s="107"/>
      <c r="BDA1419" s="2"/>
      <c r="BDB1419" s="15"/>
      <c r="BDC1419" s="15"/>
      <c r="BDD1419" s="80"/>
      <c r="BDE1419" s="52"/>
      <c r="BDF1419" s="69"/>
      <c r="BDG1419" s="69"/>
      <c r="BDH1419" s="69"/>
      <c r="BDI1419" s="107"/>
      <c r="BDJ1419" s="2"/>
      <c r="BDK1419" s="15"/>
      <c r="BDL1419" s="15"/>
      <c r="BDM1419" s="80"/>
      <c r="BDN1419" s="52"/>
      <c r="BDO1419" s="69"/>
      <c r="BDP1419" s="69"/>
      <c r="BDQ1419" s="69"/>
      <c r="BDR1419" s="107"/>
      <c r="BDS1419" s="2"/>
      <c r="BDT1419" s="15"/>
      <c r="BDU1419" s="15"/>
      <c r="BDV1419" s="80"/>
      <c r="BDW1419" s="52"/>
      <c r="BDX1419" s="69"/>
      <c r="BDY1419" s="69"/>
      <c r="BDZ1419" s="69"/>
      <c r="BEA1419" s="107"/>
      <c r="BEB1419" s="2"/>
      <c r="BEC1419" s="15"/>
      <c r="BED1419" s="15"/>
      <c r="BEE1419" s="80"/>
      <c r="BEF1419" s="52"/>
      <c r="BEG1419" s="69"/>
      <c r="BEH1419" s="69"/>
      <c r="BEI1419" s="69"/>
      <c r="BEJ1419" s="107"/>
      <c r="BEK1419" s="2"/>
      <c r="BEL1419" s="15"/>
      <c r="BEM1419" s="15"/>
      <c r="BEN1419" s="80"/>
      <c r="BEO1419" s="52"/>
      <c r="BEP1419" s="69"/>
      <c r="BEQ1419" s="69"/>
      <c r="BER1419" s="69"/>
      <c r="BES1419" s="107"/>
      <c r="BET1419" s="2"/>
      <c r="BEU1419" s="15"/>
      <c r="BEV1419" s="15"/>
      <c r="BEW1419" s="80"/>
      <c r="BEX1419" s="52"/>
      <c r="BEY1419" s="69"/>
      <c r="BEZ1419" s="69"/>
      <c r="BFA1419" s="69"/>
      <c r="BFB1419" s="107"/>
      <c r="BFC1419" s="2"/>
      <c r="BFD1419" s="15"/>
      <c r="BFE1419" s="15"/>
      <c r="BFF1419" s="80"/>
      <c r="BFG1419" s="52"/>
      <c r="BFH1419" s="69"/>
      <c r="BFI1419" s="69"/>
      <c r="BFJ1419" s="69"/>
      <c r="BFK1419" s="107"/>
      <c r="BFL1419" s="2"/>
      <c r="BFM1419" s="15"/>
      <c r="BFN1419" s="15"/>
      <c r="BFO1419" s="80"/>
      <c r="BFP1419" s="52"/>
      <c r="BFQ1419" s="69"/>
      <c r="BFR1419" s="69"/>
      <c r="BFS1419" s="69"/>
      <c r="BFT1419" s="107"/>
      <c r="BFU1419" s="2"/>
      <c r="BFV1419" s="15"/>
      <c r="BFW1419" s="15"/>
      <c r="BFX1419" s="80"/>
      <c r="BFY1419" s="52"/>
      <c r="BFZ1419" s="69"/>
      <c r="BGA1419" s="69"/>
      <c r="BGB1419" s="69"/>
      <c r="BGC1419" s="107"/>
      <c r="BGD1419" s="2"/>
      <c r="BGE1419" s="15"/>
      <c r="BGF1419" s="15"/>
      <c r="BGG1419" s="80"/>
      <c r="BGH1419" s="52"/>
      <c r="BGI1419" s="69"/>
      <c r="BGJ1419" s="69"/>
      <c r="BGK1419" s="69"/>
      <c r="BGL1419" s="107"/>
      <c r="BGM1419" s="2"/>
      <c r="BGN1419" s="15"/>
      <c r="BGO1419" s="15"/>
      <c r="BGP1419" s="80"/>
      <c r="BGQ1419" s="52"/>
      <c r="BGR1419" s="69"/>
      <c r="BGS1419" s="69"/>
      <c r="BGT1419" s="69"/>
      <c r="BGU1419" s="107"/>
      <c r="BGV1419" s="2"/>
      <c r="BGW1419" s="15"/>
      <c r="BGX1419" s="15"/>
      <c r="BGY1419" s="80"/>
      <c r="BGZ1419" s="52"/>
      <c r="BHA1419" s="69"/>
      <c r="BHB1419" s="69"/>
      <c r="BHC1419" s="69"/>
      <c r="BHD1419" s="107"/>
      <c r="BHE1419" s="2"/>
      <c r="BHF1419" s="15"/>
      <c r="BHG1419" s="15"/>
      <c r="BHH1419" s="80"/>
      <c r="BHI1419" s="52"/>
      <c r="BHJ1419" s="69"/>
      <c r="BHK1419" s="69"/>
      <c r="BHL1419" s="69"/>
      <c r="BHM1419" s="107"/>
      <c r="BHN1419" s="2"/>
      <c r="BHO1419" s="15"/>
      <c r="BHP1419" s="15"/>
      <c r="BHQ1419" s="80"/>
      <c r="BHR1419" s="52"/>
      <c r="BHS1419" s="69"/>
      <c r="BHT1419" s="69"/>
      <c r="BHU1419" s="69"/>
      <c r="BHV1419" s="107"/>
      <c r="BHW1419" s="2"/>
      <c r="BHX1419" s="15"/>
      <c r="BHY1419" s="15"/>
      <c r="BHZ1419" s="80"/>
      <c r="BIA1419" s="52"/>
      <c r="BIB1419" s="69"/>
      <c r="BIC1419" s="69"/>
      <c r="BID1419" s="69"/>
      <c r="BIE1419" s="107"/>
      <c r="BIF1419" s="2"/>
      <c r="BIG1419" s="15"/>
      <c r="BIH1419" s="15"/>
      <c r="BII1419" s="80"/>
      <c r="BIJ1419" s="52"/>
      <c r="BIK1419" s="69"/>
      <c r="BIL1419" s="69"/>
      <c r="BIM1419" s="69"/>
      <c r="BIN1419" s="107"/>
      <c r="BIO1419" s="2"/>
      <c r="BIP1419" s="15"/>
      <c r="BIQ1419" s="15"/>
      <c r="BIR1419" s="80"/>
      <c r="BIS1419" s="52"/>
      <c r="BIT1419" s="69"/>
      <c r="BIU1419" s="69"/>
      <c r="BIV1419" s="69"/>
      <c r="BIW1419" s="107"/>
      <c r="BIX1419" s="2"/>
      <c r="BIY1419" s="15"/>
      <c r="BIZ1419" s="15"/>
      <c r="BJA1419" s="80"/>
      <c r="BJB1419" s="52"/>
      <c r="BJC1419" s="69"/>
      <c r="BJD1419" s="69"/>
      <c r="BJE1419" s="69"/>
      <c r="BJF1419" s="107"/>
      <c r="BJG1419" s="2"/>
      <c r="BJH1419" s="15"/>
      <c r="BJI1419" s="15"/>
      <c r="BJJ1419" s="80"/>
      <c r="BJK1419" s="52"/>
      <c r="BJL1419" s="69"/>
      <c r="BJM1419" s="69"/>
      <c r="BJN1419" s="69"/>
      <c r="BJO1419" s="107"/>
      <c r="BJP1419" s="2"/>
      <c r="BJQ1419" s="15"/>
      <c r="BJR1419" s="15"/>
      <c r="BJS1419" s="80"/>
      <c r="BJT1419" s="52"/>
      <c r="BJU1419" s="69"/>
      <c r="BJV1419" s="69"/>
      <c r="BJW1419" s="69"/>
      <c r="BJX1419" s="107"/>
      <c r="BJY1419" s="2"/>
      <c r="BJZ1419" s="15"/>
      <c r="BKA1419" s="15"/>
      <c r="BKB1419" s="80"/>
      <c r="BKC1419" s="52"/>
      <c r="BKD1419" s="69"/>
      <c r="BKE1419" s="69"/>
      <c r="BKF1419" s="69"/>
      <c r="BKG1419" s="107"/>
      <c r="BKH1419" s="2"/>
      <c r="BKI1419" s="15"/>
      <c r="BKJ1419" s="15"/>
      <c r="BKK1419" s="80"/>
      <c r="BKL1419" s="52"/>
      <c r="BKM1419" s="69"/>
      <c r="BKN1419" s="69"/>
      <c r="BKO1419" s="69"/>
      <c r="BKP1419" s="107"/>
      <c r="BKQ1419" s="2"/>
      <c r="BKR1419" s="15"/>
      <c r="BKS1419" s="15"/>
      <c r="BKT1419" s="80"/>
      <c r="BKU1419" s="52"/>
      <c r="BKV1419" s="69"/>
      <c r="BKW1419" s="69"/>
      <c r="BKX1419" s="69"/>
      <c r="BKY1419" s="107"/>
      <c r="BKZ1419" s="2"/>
      <c r="BLA1419" s="15"/>
      <c r="BLB1419" s="15"/>
      <c r="BLC1419" s="80"/>
      <c r="BLD1419" s="52"/>
      <c r="BLE1419" s="69"/>
      <c r="BLF1419" s="69"/>
      <c r="BLG1419" s="69"/>
      <c r="BLH1419" s="107"/>
      <c r="BLI1419" s="2"/>
      <c r="BLJ1419" s="15"/>
      <c r="BLK1419" s="15"/>
      <c r="BLL1419" s="80"/>
      <c r="BLM1419" s="52"/>
      <c r="BLN1419" s="69"/>
      <c r="BLO1419" s="69"/>
      <c r="BLP1419" s="69"/>
      <c r="BLQ1419" s="107"/>
      <c r="BLR1419" s="2"/>
      <c r="BLS1419" s="15"/>
      <c r="BLT1419" s="15"/>
      <c r="BLU1419" s="80"/>
      <c r="BLV1419" s="52"/>
      <c r="BLW1419" s="69"/>
      <c r="BLX1419" s="69"/>
      <c r="BLY1419" s="69"/>
      <c r="BLZ1419" s="107"/>
      <c r="BMA1419" s="2"/>
      <c r="BMB1419" s="15"/>
      <c r="BMC1419" s="15"/>
      <c r="BMD1419" s="80"/>
      <c r="BME1419" s="52"/>
      <c r="BMF1419" s="69"/>
      <c r="BMG1419" s="69"/>
      <c r="BMH1419" s="69"/>
      <c r="BMI1419" s="107"/>
      <c r="BMJ1419" s="2"/>
      <c r="BMK1419" s="15"/>
      <c r="BML1419" s="15"/>
      <c r="BMM1419" s="80"/>
      <c r="BMN1419" s="52"/>
      <c r="BMO1419" s="69"/>
      <c r="BMP1419" s="69"/>
      <c r="BMQ1419" s="69"/>
      <c r="BMR1419" s="107"/>
      <c r="BMS1419" s="2"/>
      <c r="BMT1419" s="15"/>
      <c r="BMU1419" s="15"/>
      <c r="BMV1419" s="80"/>
      <c r="BMW1419" s="52"/>
      <c r="BMX1419" s="69"/>
      <c r="BMY1419" s="69"/>
      <c r="BMZ1419" s="69"/>
      <c r="BNA1419" s="107"/>
      <c r="BNB1419" s="2"/>
      <c r="BNC1419" s="15"/>
      <c r="BND1419" s="15"/>
      <c r="BNE1419" s="80"/>
      <c r="BNF1419" s="52"/>
      <c r="BNG1419" s="69"/>
      <c r="BNH1419" s="69"/>
      <c r="BNI1419" s="69"/>
      <c r="BNJ1419" s="107"/>
      <c r="BNK1419" s="2"/>
      <c r="BNL1419" s="15"/>
      <c r="BNM1419" s="15"/>
      <c r="BNN1419" s="80"/>
      <c r="BNO1419" s="52"/>
      <c r="BNP1419" s="69"/>
      <c r="BNQ1419" s="69"/>
      <c r="BNR1419" s="69"/>
      <c r="BNS1419" s="107"/>
      <c r="BNT1419" s="2"/>
      <c r="BNU1419" s="15"/>
      <c r="BNV1419" s="15"/>
      <c r="BNW1419" s="80"/>
      <c r="BNX1419" s="52"/>
      <c r="BNY1419" s="69"/>
      <c r="BNZ1419" s="69"/>
      <c r="BOA1419" s="69"/>
      <c r="BOB1419" s="107"/>
      <c r="BOC1419" s="2"/>
      <c r="BOD1419" s="15"/>
      <c r="BOE1419" s="15"/>
      <c r="BOF1419" s="80"/>
      <c r="BOG1419" s="52"/>
      <c r="BOH1419" s="69"/>
      <c r="BOI1419" s="69"/>
      <c r="BOJ1419" s="69"/>
      <c r="BOK1419" s="107"/>
      <c r="BOL1419" s="2"/>
      <c r="BOM1419" s="15"/>
      <c r="BON1419" s="15"/>
      <c r="BOO1419" s="80"/>
      <c r="BOP1419" s="52"/>
      <c r="BOQ1419" s="69"/>
      <c r="BOR1419" s="69"/>
      <c r="BOS1419" s="69"/>
      <c r="BOT1419" s="107"/>
      <c r="BOU1419" s="2"/>
      <c r="BOV1419" s="15"/>
      <c r="BOW1419" s="15"/>
      <c r="BOX1419" s="80"/>
      <c r="BOY1419" s="52"/>
      <c r="BOZ1419" s="69"/>
      <c r="BPA1419" s="69"/>
      <c r="BPB1419" s="69"/>
      <c r="BPC1419" s="107"/>
      <c r="BPD1419" s="2"/>
      <c r="BPE1419" s="15"/>
      <c r="BPF1419" s="15"/>
      <c r="BPG1419" s="80"/>
      <c r="BPH1419" s="52"/>
      <c r="BPI1419" s="69"/>
      <c r="BPJ1419" s="69"/>
      <c r="BPK1419" s="69"/>
      <c r="BPL1419" s="107"/>
      <c r="BPM1419" s="2"/>
      <c r="BPN1419" s="15"/>
      <c r="BPO1419" s="15"/>
      <c r="BPP1419" s="80"/>
      <c r="BPQ1419" s="52"/>
      <c r="BPR1419" s="69"/>
      <c r="BPS1419" s="69"/>
      <c r="BPT1419" s="69"/>
      <c r="BPU1419" s="107"/>
      <c r="BPV1419" s="2"/>
      <c r="BPW1419" s="15"/>
      <c r="BPX1419" s="15"/>
      <c r="BPY1419" s="80"/>
      <c r="BPZ1419" s="52"/>
      <c r="BQA1419" s="69"/>
      <c r="BQB1419" s="69"/>
      <c r="BQC1419" s="69"/>
      <c r="BQD1419" s="107"/>
      <c r="BQE1419" s="2"/>
      <c r="BQF1419" s="15"/>
      <c r="BQG1419" s="15"/>
      <c r="BQH1419" s="80"/>
      <c r="BQI1419" s="52"/>
      <c r="BQJ1419" s="69"/>
      <c r="BQK1419" s="69"/>
      <c r="BQL1419" s="69"/>
      <c r="BQM1419" s="107"/>
      <c r="BQN1419" s="2"/>
      <c r="BQO1419" s="15"/>
      <c r="BQP1419" s="15"/>
      <c r="BQQ1419" s="80"/>
      <c r="BQR1419" s="52"/>
      <c r="BQS1419" s="69"/>
      <c r="BQT1419" s="69"/>
      <c r="BQU1419" s="69"/>
      <c r="BQV1419" s="107"/>
      <c r="BQW1419" s="2"/>
      <c r="BQX1419" s="15"/>
      <c r="BQY1419" s="15"/>
      <c r="BQZ1419" s="80"/>
      <c r="BRA1419" s="52"/>
      <c r="BRB1419" s="69"/>
      <c r="BRC1419" s="69"/>
      <c r="BRD1419" s="69"/>
      <c r="BRE1419" s="107"/>
      <c r="BRF1419" s="2"/>
      <c r="BRG1419" s="15"/>
      <c r="BRH1419" s="15"/>
      <c r="BRI1419" s="80"/>
      <c r="BRJ1419" s="52"/>
      <c r="BRK1419" s="69"/>
      <c r="BRL1419" s="69"/>
      <c r="BRM1419" s="69"/>
      <c r="BRN1419" s="107"/>
      <c r="BRO1419" s="2"/>
      <c r="BRP1419" s="15"/>
      <c r="BRQ1419" s="15"/>
      <c r="BRR1419" s="80"/>
      <c r="BRS1419" s="52"/>
      <c r="BRT1419" s="69"/>
      <c r="BRU1419" s="69"/>
      <c r="BRV1419" s="69"/>
      <c r="BRW1419" s="107"/>
      <c r="BRX1419" s="2"/>
      <c r="BRY1419" s="15"/>
      <c r="BRZ1419" s="15"/>
      <c r="BSA1419" s="80"/>
      <c r="BSB1419" s="52"/>
      <c r="BSC1419" s="69"/>
      <c r="BSD1419" s="69"/>
      <c r="BSE1419" s="69"/>
      <c r="BSF1419" s="107"/>
      <c r="BSG1419" s="2"/>
      <c r="BSH1419" s="15"/>
      <c r="BSI1419" s="15"/>
      <c r="BSJ1419" s="80"/>
      <c r="BSK1419" s="52"/>
      <c r="BSL1419" s="69"/>
      <c r="BSM1419" s="69"/>
      <c r="BSN1419" s="69"/>
      <c r="BSO1419" s="107"/>
      <c r="BSP1419" s="2"/>
      <c r="BSQ1419" s="15"/>
      <c r="BSR1419" s="15"/>
      <c r="BSS1419" s="80"/>
      <c r="BST1419" s="52"/>
      <c r="BSU1419" s="69"/>
      <c r="BSV1419" s="69"/>
      <c r="BSW1419" s="69"/>
      <c r="BSX1419" s="107"/>
      <c r="BSY1419" s="2"/>
      <c r="BSZ1419" s="15"/>
      <c r="BTA1419" s="15"/>
      <c r="BTB1419" s="80"/>
      <c r="BTC1419" s="52"/>
      <c r="BTD1419" s="69"/>
      <c r="BTE1419" s="69"/>
      <c r="BTF1419" s="69"/>
      <c r="BTG1419" s="107"/>
      <c r="BTH1419" s="2"/>
      <c r="BTI1419" s="15"/>
      <c r="BTJ1419" s="15"/>
      <c r="BTK1419" s="80"/>
      <c r="BTL1419" s="52"/>
      <c r="BTM1419" s="69"/>
      <c r="BTN1419" s="69"/>
      <c r="BTO1419" s="69"/>
      <c r="BTP1419" s="107"/>
      <c r="BTQ1419" s="2"/>
      <c r="BTR1419" s="15"/>
      <c r="BTS1419" s="15"/>
      <c r="BTT1419" s="80"/>
      <c r="BTU1419" s="52"/>
      <c r="BTV1419" s="69"/>
      <c r="BTW1419" s="69"/>
      <c r="BTX1419" s="69"/>
      <c r="BTY1419" s="107"/>
      <c r="BTZ1419" s="2"/>
      <c r="BUA1419" s="15"/>
      <c r="BUB1419" s="15"/>
      <c r="BUC1419" s="80"/>
      <c r="BUD1419" s="52"/>
      <c r="BUE1419" s="69"/>
      <c r="BUF1419" s="69"/>
      <c r="BUG1419" s="69"/>
      <c r="BUH1419" s="107"/>
      <c r="BUI1419" s="2"/>
      <c r="BUJ1419" s="15"/>
      <c r="BUK1419" s="15"/>
      <c r="BUL1419" s="80"/>
      <c r="BUM1419" s="52"/>
      <c r="BUN1419" s="69"/>
      <c r="BUO1419" s="69"/>
      <c r="BUP1419" s="69"/>
      <c r="BUQ1419" s="107"/>
      <c r="BUR1419" s="2"/>
      <c r="BUS1419" s="15"/>
      <c r="BUT1419" s="15"/>
      <c r="BUU1419" s="80"/>
      <c r="BUV1419" s="52"/>
      <c r="BUW1419" s="69"/>
      <c r="BUX1419" s="69"/>
      <c r="BUY1419" s="69"/>
      <c r="BUZ1419" s="107"/>
      <c r="BVA1419" s="2"/>
      <c r="BVB1419" s="15"/>
      <c r="BVC1419" s="15"/>
      <c r="BVD1419" s="80"/>
      <c r="BVE1419" s="52"/>
      <c r="BVF1419" s="69"/>
      <c r="BVG1419" s="69"/>
      <c r="BVH1419" s="69"/>
      <c r="BVI1419" s="107"/>
      <c r="BVJ1419" s="2"/>
      <c r="BVK1419" s="15"/>
      <c r="BVL1419" s="15"/>
      <c r="BVM1419" s="80"/>
      <c r="BVN1419" s="52"/>
      <c r="BVO1419" s="69"/>
      <c r="BVP1419" s="69"/>
      <c r="BVQ1419" s="69"/>
      <c r="BVR1419" s="107"/>
      <c r="BVS1419" s="2"/>
      <c r="BVT1419" s="15"/>
      <c r="BVU1419" s="15"/>
      <c r="BVV1419" s="80"/>
      <c r="BVW1419" s="52"/>
      <c r="BVX1419" s="69"/>
      <c r="BVY1419" s="69"/>
      <c r="BVZ1419" s="69"/>
      <c r="BWA1419" s="107"/>
      <c r="BWB1419" s="2"/>
      <c r="BWC1419" s="15"/>
      <c r="BWD1419" s="15"/>
      <c r="BWE1419" s="80"/>
      <c r="BWF1419" s="52"/>
      <c r="BWG1419" s="69"/>
      <c r="BWH1419" s="69"/>
      <c r="BWI1419" s="69"/>
      <c r="BWJ1419" s="107"/>
      <c r="BWK1419" s="2"/>
      <c r="BWL1419" s="15"/>
      <c r="BWM1419" s="15"/>
      <c r="BWN1419" s="80"/>
      <c r="BWO1419" s="52"/>
      <c r="BWP1419" s="69"/>
      <c r="BWQ1419" s="69"/>
      <c r="BWR1419" s="69"/>
      <c r="BWS1419" s="107"/>
      <c r="BWT1419" s="2"/>
      <c r="BWU1419" s="15"/>
      <c r="BWV1419" s="15"/>
      <c r="BWW1419" s="80"/>
      <c r="BWX1419" s="52"/>
      <c r="BWY1419" s="69"/>
      <c r="BWZ1419" s="69"/>
      <c r="BXA1419" s="69"/>
      <c r="BXB1419" s="107"/>
      <c r="BXC1419" s="2"/>
      <c r="BXD1419" s="15"/>
      <c r="BXE1419" s="15"/>
      <c r="BXF1419" s="80"/>
      <c r="BXG1419" s="52"/>
      <c r="BXH1419" s="69"/>
      <c r="BXI1419" s="69"/>
      <c r="BXJ1419" s="69"/>
      <c r="BXK1419" s="107"/>
      <c r="BXL1419" s="2"/>
      <c r="BXM1419" s="15"/>
      <c r="BXN1419" s="15"/>
      <c r="BXO1419" s="80"/>
      <c r="BXP1419" s="52"/>
      <c r="BXQ1419" s="69"/>
      <c r="BXR1419" s="69"/>
      <c r="BXS1419" s="69"/>
      <c r="BXT1419" s="107"/>
      <c r="BXU1419" s="2"/>
      <c r="BXV1419" s="15"/>
      <c r="BXW1419" s="15"/>
      <c r="BXX1419" s="80"/>
      <c r="BXY1419" s="52"/>
      <c r="BXZ1419" s="69"/>
      <c r="BYA1419" s="69"/>
      <c r="BYB1419" s="69"/>
      <c r="BYC1419" s="107"/>
      <c r="BYD1419" s="2"/>
      <c r="BYE1419" s="15"/>
      <c r="BYF1419" s="15"/>
      <c r="BYG1419" s="80"/>
      <c r="BYH1419" s="52"/>
      <c r="BYI1419" s="69"/>
      <c r="BYJ1419" s="69"/>
      <c r="BYK1419" s="69"/>
      <c r="BYL1419" s="107"/>
      <c r="BYM1419" s="2"/>
      <c r="BYN1419" s="15"/>
      <c r="BYO1419" s="15"/>
      <c r="BYP1419" s="80"/>
      <c r="BYQ1419" s="52"/>
      <c r="BYR1419" s="69"/>
      <c r="BYS1419" s="69"/>
      <c r="BYT1419" s="69"/>
      <c r="BYU1419" s="107"/>
      <c r="BYV1419" s="2"/>
      <c r="BYW1419" s="15"/>
      <c r="BYX1419" s="15"/>
      <c r="BYY1419" s="80"/>
      <c r="BYZ1419" s="52"/>
      <c r="BZA1419" s="69"/>
      <c r="BZB1419" s="69"/>
      <c r="BZC1419" s="69"/>
      <c r="BZD1419" s="107"/>
      <c r="BZE1419" s="2"/>
      <c r="BZF1419" s="15"/>
      <c r="BZG1419" s="15"/>
      <c r="BZH1419" s="80"/>
      <c r="BZI1419" s="52"/>
      <c r="BZJ1419" s="69"/>
      <c r="BZK1419" s="69"/>
      <c r="BZL1419" s="69"/>
      <c r="BZM1419" s="107"/>
      <c r="BZN1419" s="2"/>
      <c r="BZO1419" s="15"/>
      <c r="BZP1419" s="15"/>
      <c r="BZQ1419" s="80"/>
      <c r="BZR1419" s="52"/>
      <c r="BZS1419" s="69"/>
      <c r="BZT1419" s="69"/>
      <c r="BZU1419" s="69"/>
      <c r="BZV1419" s="107"/>
      <c r="BZW1419" s="2"/>
      <c r="BZX1419" s="15"/>
      <c r="BZY1419" s="15"/>
      <c r="BZZ1419" s="80"/>
      <c r="CAA1419" s="52"/>
      <c r="CAB1419" s="69"/>
      <c r="CAC1419" s="69"/>
      <c r="CAD1419" s="69"/>
      <c r="CAE1419" s="107"/>
      <c r="CAF1419" s="2"/>
      <c r="CAG1419" s="15"/>
      <c r="CAH1419" s="15"/>
      <c r="CAI1419" s="80"/>
      <c r="CAJ1419" s="52"/>
      <c r="CAK1419" s="69"/>
      <c r="CAL1419" s="69"/>
      <c r="CAM1419" s="69"/>
      <c r="CAN1419" s="107"/>
      <c r="CAO1419" s="2"/>
      <c r="CAP1419" s="15"/>
      <c r="CAQ1419" s="15"/>
      <c r="CAR1419" s="80"/>
      <c r="CAS1419" s="52"/>
      <c r="CAT1419" s="69"/>
      <c r="CAU1419" s="69"/>
      <c r="CAV1419" s="69"/>
      <c r="CAW1419" s="107"/>
      <c r="CAX1419" s="2"/>
      <c r="CAY1419" s="15"/>
      <c r="CAZ1419" s="15"/>
      <c r="CBA1419" s="80"/>
      <c r="CBB1419" s="52"/>
      <c r="CBC1419" s="69"/>
      <c r="CBD1419" s="69"/>
      <c r="CBE1419" s="69"/>
      <c r="CBF1419" s="107"/>
      <c r="CBG1419" s="2"/>
      <c r="CBH1419" s="15"/>
      <c r="CBI1419" s="15"/>
      <c r="CBJ1419" s="80"/>
      <c r="CBK1419" s="52"/>
      <c r="CBL1419" s="69"/>
      <c r="CBM1419" s="69"/>
      <c r="CBN1419" s="69"/>
      <c r="CBO1419" s="107"/>
      <c r="CBP1419" s="2"/>
      <c r="CBQ1419" s="15"/>
      <c r="CBR1419" s="15"/>
      <c r="CBS1419" s="80"/>
      <c r="CBT1419" s="52"/>
      <c r="CBU1419" s="69"/>
      <c r="CBV1419" s="69"/>
      <c r="CBW1419" s="69"/>
      <c r="CBX1419" s="107"/>
      <c r="CBY1419" s="2"/>
      <c r="CBZ1419" s="15"/>
      <c r="CCA1419" s="15"/>
      <c r="CCB1419" s="80"/>
      <c r="CCC1419" s="52"/>
      <c r="CCD1419" s="69"/>
      <c r="CCE1419" s="69"/>
      <c r="CCF1419" s="69"/>
      <c r="CCG1419" s="107"/>
      <c r="CCH1419" s="2"/>
      <c r="CCI1419" s="15"/>
      <c r="CCJ1419" s="15"/>
      <c r="CCK1419" s="80"/>
      <c r="CCL1419" s="52"/>
      <c r="CCM1419" s="69"/>
      <c r="CCN1419" s="69"/>
      <c r="CCO1419" s="69"/>
      <c r="CCP1419" s="107"/>
      <c r="CCQ1419" s="2"/>
      <c r="CCR1419" s="15"/>
      <c r="CCS1419" s="15"/>
      <c r="CCT1419" s="80"/>
      <c r="CCU1419" s="52"/>
      <c r="CCV1419" s="69"/>
      <c r="CCW1419" s="69"/>
      <c r="CCX1419" s="69"/>
      <c r="CCY1419" s="107"/>
      <c r="CCZ1419" s="2"/>
      <c r="CDA1419" s="15"/>
      <c r="CDB1419" s="15"/>
      <c r="CDC1419" s="80"/>
      <c r="CDD1419" s="52"/>
      <c r="CDE1419" s="69"/>
      <c r="CDF1419" s="69"/>
      <c r="CDG1419" s="69"/>
      <c r="CDH1419" s="107"/>
      <c r="CDI1419" s="2"/>
      <c r="CDJ1419" s="15"/>
      <c r="CDK1419" s="15"/>
      <c r="CDL1419" s="80"/>
      <c r="CDM1419" s="52"/>
      <c r="CDN1419" s="69"/>
      <c r="CDO1419" s="69"/>
      <c r="CDP1419" s="69"/>
      <c r="CDQ1419" s="107"/>
      <c r="CDR1419" s="2"/>
      <c r="CDS1419" s="15"/>
      <c r="CDT1419" s="15"/>
      <c r="CDU1419" s="80"/>
      <c r="CDV1419" s="52"/>
      <c r="CDW1419" s="69"/>
      <c r="CDX1419" s="69"/>
      <c r="CDY1419" s="69"/>
      <c r="CDZ1419" s="107"/>
      <c r="CEA1419" s="2"/>
      <c r="CEB1419" s="15"/>
      <c r="CEC1419" s="15"/>
      <c r="CED1419" s="80"/>
      <c r="CEE1419" s="52"/>
      <c r="CEF1419" s="69"/>
      <c r="CEG1419" s="69"/>
      <c r="CEH1419" s="69"/>
      <c r="CEI1419" s="107"/>
      <c r="CEJ1419" s="2"/>
      <c r="CEK1419" s="15"/>
      <c r="CEL1419" s="15"/>
      <c r="CEM1419" s="80"/>
      <c r="CEN1419" s="52"/>
      <c r="CEO1419" s="69"/>
      <c r="CEP1419" s="69"/>
      <c r="CEQ1419" s="69"/>
      <c r="CER1419" s="107"/>
      <c r="CES1419" s="2"/>
      <c r="CET1419" s="15"/>
      <c r="CEU1419" s="15"/>
      <c r="CEV1419" s="80"/>
      <c r="CEW1419" s="52"/>
      <c r="CEX1419" s="69"/>
      <c r="CEY1419" s="69"/>
      <c r="CEZ1419" s="69"/>
      <c r="CFA1419" s="107"/>
      <c r="CFB1419" s="2"/>
      <c r="CFC1419" s="15"/>
      <c r="CFD1419" s="15"/>
      <c r="CFE1419" s="80"/>
      <c r="CFF1419" s="52"/>
      <c r="CFG1419" s="69"/>
      <c r="CFH1419" s="69"/>
      <c r="CFI1419" s="69"/>
      <c r="CFJ1419" s="107"/>
      <c r="CFK1419" s="2"/>
      <c r="CFL1419" s="15"/>
      <c r="CFM1419" s="15"/>
      <c r="CFN1419" s="80"/>
      <c r="CFO1419" s="52"/>
      <c r="CFP1419" s="69"/>
      <c r="CFQ1419" s="69"/>
      <c r="CFR1419" s="69"/>
      <c r="CFS1419" s="107"/>
      <c r="CFT1419" s="2"/>
      <c r="CFU1419" s="15"/>
      <c r="CFV1419" s="15"/>
      <c r="CFW1419" s="80"/>
      <c r="CFX1419" s="52"/>
      <c r="CFY1419" s="69"/>
      <c r="CFZ1419" s="69"/>
      <c r="CGA1419" s="69"/>
      <c r="CGB1419" s="107"/>
      <c r="CGC1419" s="2"/>
      <c r="CGD1419" s="15"/>
      <c r="CGE1419" s="15"/>
      <c r="CGF1419" s="80"/>
      <c r="CGG1419" s="52"/>
      <c r="CGH1419" s="69"/>
      <c r="CGI1419" s="69"/>
      <c r="CGJ1419" s="69"/>
      <c r="CGK1419" s="107"/>
      <c r="CGL1419" s="2"/>
      <c r="CGM1419" s="15"/>
      <c r="CGN1419" s="15"/>
      <c r="CGO1419" s="80"/>
      <c r="CGP1419" s="52"/>
      <c r="CGQ1419" s="69"/>
      <c r="CGR1419" s="69"/>
      <c r="CGS1419" s="69"/>
      <c r="CGT1419" s="107"/>
      <c r="CGU1419" s="2"/>
      <c r="CGV1419" s="15"/>
      <c r="CGW1419" s="15"/>
      <c r="CGX1419" s="80"/>
      <c r="CGY1419" s="52"/>
      <c r="CGZ1419" s="69"/>
      <c r="CHA1419" s="69"/>
      <c r="CHB1419" s="69"/>
      <c r="CHC1419" s="107"/>
      <c r="CHD1419" s="2"/>
      <c r="CHE1419" s="15"/>
      <c r="CHF1419" s="15"/>
      <c r="CHG1419" s="80"/>
      <c r="CHH1419" s="52"/>
      <c r="CHI1419" s="69"/>
      <c r="CHJ1419" s="69"/>
      <c r="CHK1419" s="69"/>
      <c r="CHL1419" s="107"/>
      <c r="CHM1419" s="2"/>
      <c r="CHN1419" s="15"/>
      <c r="CHO1419" s="15"/>
      <c r="CHP1419" s="80"/>
      <c r="CHQ1419" s="52"/>
      <c r="CHR1419" s="69"/>
      <c r="CHS1419" s="69"/>
      <c r="CHT1419" s="69"/>
      <c r="CHU1419" s="107"/>
      <c r="CHV1419" s="2"/>
      <c r="CHW1419" s="15"/>
      <c r="CHX1419" s="15"/>
      <c r="CHY1419" s="80"/>
      <c r="CHZ1419" s="52"/>
      <c r="CIA1419" s="69"/>
      <c r="CIB1419" s="69"/>
      <c r="CIC1419" s="69"/>
      <c r="CID1419" s="107"/>
      <c r="CIE1419" s="2"/>
      <c r="CIF1419" s="15"/>
      <c r="CIG1419" s="15"/>
      <c r="CIH1419" s="80"/>
      <c r="CII1419" s="52"/>
      <c r="CIJ1419" s="69"/>
      <c r="CIK1419" s="69"/>
      <c r="CIL1419" s="69"/>
      <c r="CIM1419" s="107"/>
      <c r="CIN1419" s="2"/>
      <c r="CIO1419" s="15"/>
      <c r="CIP1419" s="15"/>
      <c r="CIQ1419" s="80"/>
      <c r="CIR1419" s="52"/>
      <c r="CIS1419" s="69"/>
      <c r="CIT1419" s="69"/>
      <c r="CIU1419" s="69"/>
      <c r="CIV1419" s="107"/>
      <c r="CIW1419" s="2"/>
      <c r="CIX1419" s="15"/>
      <c r="CIY1419" s="15"/>
      <c r="CIZ1419" s="80"/>
      <c r="CJA1419" s="52"/>
      <c r="CJB1419" s="69"/>
      <c r="CJC1419" s="69"/>
      <c r="CJD1419" s="69"/>
      <c r="CJE1419" s="107"/>
      <c r="CJF1419" s="2"/>
      <c r="CJG1419" s="15"/>
      <c r="CJH1419" s="15"/>
      <c r="CJI1419" s="80"/>
      <c r="CJJ1419" s="52"/>
      <c r="CJK1419" s="69"/>
      <c r="CJL1419" s="69"/>
      <c r="CJM1419" s="69"/>
      <c r="CJN1419" s="107"/>
      <c r="CJO1419" s="2"/>
      <c r="CJP1419" s="15"/>
      <c r="CJQ1419" s="15"/>
      <c r="CJR1419" s="80"/>
      <c r="CJS1419" s="52"/>
      <c r="CJT1419" s="69"/>
      <c r="CJU1419" s="69"/>
      <c r="CJV1419" s="69"/>
      <c r="CJW1419" s="107"/>
      <c r="CJX1419" s="2"/>
      <c r="CJY1419" s="15"/>
      <c r="CJZ1419" s="15"/>
      <c r="CKA1419" s="80"/>
      <c r="CKB1419" s="52"/>
      <c r="CKC1419" s="69"/>
      <c r="CKD1419" s="69"/>
      <c r="CKE1419" s="69"/>
      <c r="CKF1419" s="107"/>
      <c r="CKG1419" s="2"/>
      <c r="CKH1419" s="15"/>
      <c r="CKI1419" s="15"/>
      <c r="CKJ1419" s="80"/>
      <c r="CKK1419" s="52"/>
      <c r="CKL1419" s="69"/>
      <c r="CKM1419" s="69"/>
      <c r="CKN1419" s="69"/>
      <c r="CKO1419" s="107"/>
      <c r="CKP1419" s="2"/>
      <c r="CKQ1419" s="15"/>
      <c r="CKR1419" s="15"/>
      <c r="CKS1419" s="80"/>
      <c r="CKT1419" s="52"/>
      <c r="CKU1419" s="69"/>
      <c r="CKV1419" s="69"/>
      <c r="CKW1419" s="69"/>
      <c r="CKX1419" s="107"/>
      <c r="CKY1419" s="2"/>
      <c r="CKZ1419" s="15"/>
      <c r="CLA1419" s="15"/>
      <c r="CLB1419" s="80"/>
      <c r="CLC1419" s="52"/>
      <c r="CLD1419" s="69"/>
      <c r="CLE1419" s="69"/>
      <c r="CLF1419" s="69"/>
      <c r="CLG1419" s="107"/>
      <c r="CLH1419" s="2"/>
      <c r="CLI1419" s="15"/>
      <c r="CLJ1419" s="15"/>
      <c r="CLK1419" s="80"/>
      <c r="CLL1419" s="52"/>
      <c r="CLM1419" s="69"/>
      <c r="CLN1419" s="69"/>
      <c r="CLO1419" s="69"/>
      <c r="CLP1419" s="107"/>
      <c r="CLQ1419" s="2"/>
      <c r="CLR1419" s="15"/>
      <c r="CLS1419" s="15"/>
      <c r="CLT1419" s="80"/>
      <c r="CLU1419" s="52"/>
      <c r="CLV1419" s="69"/>
      <c r="CLW1419" s="69"/>
      <c r="CLX1419" s="69"/>
      <c r="CLY1419" s="107"/>
      <c r="CLZ1419" s="2"/>
      <c r="CMA1419" s="15"/>
      <c r="CMB1419" s="15"/>
      <c r="CMC1419" s="80"/>
      <c r="CMD1419" s="52"/>
      <c r="CME1419" s="69"/>
      <c r="CMF1419" s="69"/>
      <c r="CMG1419" s="69"/>
      <c r="CMH1419" s="107"/>
      <c r="CMI1419" s="2"/>
      <c r="CMJ1419" s="15"/>
      <c r="CMK1419" s="15"/>
      <c r="CML1419" s="80"/>
      <c r="CMM1419" s="52"/>
      <c r="CMN1419" s="69"/>
      <c r="CMO1419" s="69"/>
      <c r="CMP1419" s="69"/>
      <c r="CMQ1419" s="107"/>
      <c r="CMR1419" s="2"/>
      <c r="CMS1419" s="15"/>
      <c r="CMT1419" s="15"/>
      <c r="CMU1419" s="80"/>
      <c r="CMV1419" s="52"/>
      <c r="CMW1419" s="69"/>
      <c r="CMX1419" s="69"/>
      <c r="CMY1419" s="69"/>
      <c r="CMZ1419" s="107"/>
      <c r="CNA1419" s="2"/>
      <c r="CNB1419" s="15"/>
      <c r="CNC1419" s="15"/>
      <c r="CND1419" s="80"/>
      <c r="CNE1419" s="52"/>
      <c r="CNF1419" s="69"/>
      <c r="CNG1419" s="69"/>
      <c r="CNH1419" s="69"/>
      <c r="CNI1419" s="107"/>
      <c r="CNJ1419" s="2"/>
      <c r="CNK1419" s="15"/>
      <c r="CNL1419" s="15"/>
      <c r="CNM1419" s="80"/>
      <c r="CNN1419" s="52"/>
      <c r="CNO1419" s="69"/>
      <c r="CNP1419" s="69"/>
      <c r="CNQ1419" s="69"/>
      <c r="CNR1419" s="107"/>
      <c r="CNS1419" s="2"/>
      <c r="CNT1419" s="15"/>
      <c r="CNU1419" s="15"/>
      <c r="CNV1419" s="80"/>
      <c r="CNW1419" s="52"/>
      <c r="CNX1419" s="69"/>
      <c r="CNY1419" s="69"/>
      <c r="CNZ1419" s="69"/>
      <c r="COA1419" s="107"/>
      <c r="COB1419" s="2"/>
      <c r="COC1419" s="15"/>
      <c r="COD1419" s="15"/>
      <c r="COE1419" s="80"/>
      <c r="COF1419" s="52"/>
      <c r="COG1419" s="69"/>
      <c r="COH1419" s="69"/>
      <c r="COI1419" s="69"/>
      <c r="COJ1419" s="107"/>
      <c r="COK1419" s="2"/>
      <c r="COL1419" s="15"/>
      <c r="COM1419" s="15"/>
      <c r="CON1419" s="80"/>
      <c r="COO1419" s="52"/>
      <c r="COP1419" s="69"/>
      <c r="COQ1419" s="69"/>
      <c r="COR1419" s="69"/>
      <c r="COS1419" s="107"/>
      <c r="COT1419" s="2"/>
      <c r="COU1419" s="15"/>
      <c r="COV1419" s="15"/>
      <c r="COW1419" s="80"/>
      <c r="COX1419" s="52"/>
      <c r="COY1419" s="69"/>
      <c r="COZ1419" s="69"/>
      <c r="CPA1419" s="69"/>
      <c r="CPB1419" s="107"/>
      <c r="CPC1419" s="2"/>
      <c r="CPD1419" s="15"/>
      <c r="CPE1419" s="15"/>
      <c r="CPF1419" s="80"/>
      <c r="CPG1419" s="52"/>
      <c r="CPH1419" s="69"/>
      <c r="CPI1419" s="69"/>
      <c r="CPJ1419" s="69"/>
      <c r="CPK1419" s="107"/>
      <c r="CPL1419" s="2"/>
      <c r="CPM1419" s="15"/>
      <c r="CPN1419" s="15"/>
      <c r="CPO1419" s="80"/>
      <c r="CPP1419" s="52"/>
      <c r="CPQ1419" s="69"/>
      <c r="CPR1419" s="69"/>
      <c r="CPS1419" s="69"/>
      <c r="CPT1419" s="107"/>
      <c r="CPU1419" s="2"/>
      <c r="CPV1419" s="15"/>
      <c r="CPW1419" s="15"/>
      <c r="CPX1419" s="80"/>
      <c r="CPY1419" s="52"/>
      <c r="CPZ1419" s="69"/>
      <c r="CQA1419" s="69"/>
      <c r="CQB1419" s="69"/>
      <c r="CQC1419" s="107"/>
      <c r="CQD1419" s="2"/>
      <c r="CQE1419" s="15"/>
      <c r="CQF1419" s="15"/>
      <c r="CQG1419" s="80"/>
      <c r="CQH1419" s="52"/>
      <c r="CQI1419" s="69"/>
      <c r="CQJ1419" s="69"/>
      <c r="CQK1419" s="69"/>
      <c r="CQL1419" s="107"/>
      <c r="CQM1419" s="2"/>
      <c r="CQN1419" s="15"/>
      <c r="CQO1419" s="15"/>
      <c r="CQP1419" s="80"/>
      <c r="CQQ1419" s="52"/>
      <c r="CQR1419" s="69"/>
      <c r="CQS1419" s="69"/>
      <c r="CQT1419" s="69"/>
      <c r="CQU1419" s="107"/>
      <c r="CQV1419" s="2"/>
      <c r="CQW1419" s="15"/>
      <c r="CQX1419" s="15"/>
      <c r="CQY1419" s="80"/>
      <c r="CQZ1419" s="52"/>
      <c r="CRA1419" s="69"/>
      <c r="CRB1419" s="69"/>
      <c r="CRC1419" s="69"/>
      <c r="CRD1419" s="107"/>
      <c r="CRE1419" s="2"/>
      <c r="CRF1419" s="15"/>
      <c r="CRG1419" s="15"/>
      <c r="CRH1419" s="80"/>
      <c r="CRI1419" s="52"/>
      <c r="CRJ1419" s="69"/>
      <c r="CRK1419" s="69"/>
      <c r="CRL1419" s="69"/>
      <c r="CRM1419" s="107"/>
      <c r="CRN1419" s="2"/>
      <c r="CRO1419" s="15"/>
      <c r="CRP1419" s="15"/>
      <c r="CRQ1419" s="80"/>
      <c r="CRR1419" s="52"/>
      <c r="CRS1419" s="69"/>
      <c r="CRT1419" s="69"/>
      <c r="CRU1419" s="69"/>
      <c r="CRV1419" s="107"/>
      <c r="CRW1419" s="2"/>
      <c r="CRX1419" s="15"/>
      <c r="CRY1419" s="15"/>
      <c r="CRZ1419" s="80"/>
      <c r="CSA1419" s="52"/>
      <c r="CSB1419" s="69"/>
      <c r="CSC1419" s="69"/>
      <c r="CSD1419" s="69"/>
      <c r="CSE1419" s="107"/>
      <c r="CSF1419" s="2"/>
      <c r="CSG1419" s="15"/>
      <c r="CSH1419" s="15"/>
      <c r="CSI1419" s="80"/>
      <c r="CSJ1419" s="52"/>
      <c r="CSK1419" s="69"/>
      <c r="CSL1419" s="69"/>
      <c r="CSM1419" s="69"/>
      <c r="CSN1419" s="107"/>
      <c r="CSO1419" s="2"/>
      <c r="CSP1419" s="15"/>
      <c r="CSQ1419" s="15"/>
      <c r="CSR1419" s="80"/>
      <c r="CSS1419" s="52"/>
      <c r="CST1419" s="69"/>
      <c r="CSU1419" s="69"/>
      <c r="CSV1419" s="69"/>
      <c r="CSW1419" s="107"/>
      <c r="CSX1419" s="2"/>
      <c r="CSY1419" s="15"/>
      <c r="CSZ1419" s="15"/>
      <c r="CTA1419" s="80"/>
      <c r="CTB1419" s="52"/>
      <c r="CTC1419" s="69"/>
      <c r="CTD1419" s="69"/>
      <c r="CTE1419" s="69"/>
      <c r="CTF1419" s="107"/>
      <c r="CTG1419" s="2"/>
      <c r="CTH1419" s="15"/>
      <c r="CTI1419" s="15"/>
      <c r="CTJ1419" s="80"/>
      <c r="CTK1419" s="52"/>
      <c r="CTL1419" s="69"/>
      <c r="CTM1419" s="69"/>
      <c r="CTN1419" s="69"/>
      <c r="CTO1419" s="107"/>
      <c r="CTP1419" s="2"/>
      <c r="CTQ1419" s="15"/>
      <c r="CTR1419" s="15"/>
      <c r="CTS1419" s="80"/>
      <c r="CTT1419" s="52"/>
      <c r="CTU1419" s="69"/>
      <c r="CTV1419" s="69"/>
      <c r="CTW1419" s="69"/>
      <c r="CTX1419" s="107"/>
      <c r="CTY1419" s="2"/>
      <c r="CTZ1419" s="15"/>
      <c r="CUA1419" s="15"/>
      <c r="CUB1419" s="80"/>
      <c r="CUC1419" s="52"/>
      <c r="CUD1419" s="69"/>
      <c r="CUE1419" s="69"/>
      <c r="CUF1419" s="69"/>
      <c r="CUG1419" s="107"/>
      <c r="CUH1419" s="2"/>
      <c r="CUI1419" s="15"/>
      <c r="CUJ1419" s="15"/>
      <c r="CUK1419" s="80"/>
      <c r="CUL1419" s="52"/>
      <c r="CUM1419" s="69"/>
      <c r="CUN1419" s="69"/>
      <c r="CUO1419" s="69"/>
      <c r="CUP1419" s="107"/>
      <c r="CUQ1419" s="2"/>
      <c r="CUR1419" s="15"/>
      <c r="CUS1419" s="15"/>
      <c r="CUT1419" s="80"/>
      <c r="CUU1419" s="52"/>
      <c r="CUV1419" s="69"/>
      <c r="CUW1419" s="69"/>
      <c r="CUX1419" s="69"/>
      <c r="CUY1419" s="107"/>
      <c r="CUZ1419" s="2"/>
      <c r="CVA1419" s="15"/>
      <c r="CVB1419" s="15"/>
      <c r="CVC1419" s="80"/>
      <c r="CVD1419" s="52"/>
      <c r="CVE1419" s="69"/>
      <c r="CVF1419" s="69"/>
      <c r="CVG1419" s="69"/>
      <c r="CVH1419" s="107"/>
      <c r="CVI1419" s="2"/>
      <c r="CVJ1419" s="15"/>
      <c r="CVK1419" s="15"/>
      <c r="CVL1419" s="80"/>
      <c r="CVM1419" s="52"/>
      <c r="CVN1419" s="69"/>
      <c r="CVO1419" s="69"/>
      <c r="CVP1419" s="69"/>
      <c r="CVQ1419" s="107"/>
      <c r="CVR1419" s="2"/>
      <c r="CVS1419" s="15"/>
      <c r="CVT1419" s="15"/>
      <c r="CVU1419" s="80"/>
      <c r="CVV1419" s="52"/>
      <c r="CVW1419" s="69"/>
      <c r="CVX1419" s="69"/>
      <c r="CVY1419" s="69"/>
      <c r="CVZ1419" s="107"/>
      <c r="CWA1419" s="2"/>
      <c r="CWB1419" s="15"/>
      <c r="CWC1419" s="15"/>
      <c r="CWD1419" s="80"/>
      <c r="CWE1419" s="52"/>
      <c r="CWF1419" s="69"/>
      <c r="CWG1419" s="69"/>
      <c r="CWH1419" s="69"/>
      <c r="CWI1419" s="107"/>
      <c r="CWJ1419" s="2"/>
      <c r="CWK1419" s="15"/>
      <c r="CWL1419" s="15"/>
      <c r="CWM1419" s="80"/>
      <c r="CWN1419" s="52"/>
      <c r="CWO1419" s="69"/>
      <c r="CWP1419" s="69"/>
      <c r="CWQ1419" s="69"/>
      <c r="CWR1419" s="107"/>
      <c r="CWS1419" s="2"/>
      <c r="CWT1419" s="15"/>
      <c r="CWU1419" s="15"/>
      <c r="CWV1419" s="80"/>
      <c r="CWW1419" s="52"/>
      <c r="CWX1419" s="69"/>
      <c r="CWY1419" s="69"/>
      <c r="CWZ1419" s="69"/>
      <c r="CXA1419" s="107"/>
      <c r="CXB1419" s="2"/>
      <c r="CXC1419" s="15"/>
      <c r="CXD1419" s="15"/>
      <c r="CXE1419" s="80"/>
      <c r="CXF1419" s="52"/>
      <c r="CXG1419" s="69"/>
      <c r="CXH1419" s="69"/>
      <c r="CXI1419" s="69"/>
      <c r="CXJ1419" s="107"/>
      <c r="CXK1419" s="2"/>
      <c r="CXL1419" s="15"/>
      <c r="CXM1419" s="15"/>
      <c r="CXN1419" s="80"/>
      <c r="CXO1419" s="52"/>
      <c r="CXP1419" s="69"/>
      <c r="CXQ1419" s="69"/>
      <c r="CXR1419" s="69"/>
      <c r="CXS1419" s="107"/>
      <c r="CXT1419" s="2"/>
      <c r="CXU1419" s="15"/>
      <c r="CXV1419" s="15"/>
      <c r="CXW1419" s="80"/>
      <c r="CXX1419" s="52"/>
      <c r="CXY1419" s="69"/>
      <c r="CXZ1419" s="69"/>
      <c r="CYA1419" s="69"/>
      <c r="CYB1419" s="107"/>
      <c r="CYC1419" s="2"/>
      <c r="CYD1419" s="15"/>
      <c r="CYE1419" s="15"/>
      <c r="CYF1419" s="80"/>
      <c r="CYG1419" s="52"/>
      <c r="CYH1419" s="69"/>
      <c r="CYI1419" s="69"/>
      <c r="CYJ1419" s="69"/>
      <c r="CYK1419" s="107"/>
      <c r="CYL1419" s="2"/>
      <c r="CYM1419" s="15"/>
      <c r="CYN1419" s="15"/>
      <c r="CYO1419" s="80"/>
      <c r="CYP1419" s="52"/>
      <c r="CYQ1419" s="69"/>
      <c r="CYR1419" s="69"/>
      <c r="CYS1419" s="69"/>
      <c r="CYT1419" s="107"/>
      <c r="CYU1419" s="2"/>
      <c r="CYV1419" s="15"/>
      <c r="CYW1419" s="15"/>
      <c r="CYX1419" s="80"/>
      <c r="CYY1419" s="52"/>
      <c r="CYZ1419" s="69"/>
      <c r="CZA1419" s="69"/>
      <c r="CZB1419" s="69"/>
      <c r="CZC1419" s="107"/>
      <c r="CZD1419" s="2"/>
      <c r="CZE1419" s="15"/>
      <c r="CZF1419" s="15"/>
      <c r="CZG1419" s="80"/>
      <c r="CZH1419" s="52"/>
      <c r="CZI1419" s="69"/>
      <c r="CZJ1419" s="69"/>
      <c r="CZK1419" s="69"/>
      <c r="CZL1419" s="107"/>
      <c r="CZM1419" s="2"/>
      <c r="CZN1419" s="15"/>
      <c r="CZO1419" s="15"/>
      <c r="CZP1419" s="80"/>
      <c r="CZQ1419" s="52"/>
      <c r="CZR1419" s="69"/>
      <c r="CZS1419" s="69"/>
      <c r="CZT1419" s="69"/>
      <c r="CZU1419" s="107"/>
      <c r="CZV1419" s="2"/>
      <c r="CZW1419" s="15"/>
      <c r="CZX1419" s="15"/>
      <c r="CZY1419" s="80"/>
      <c r="CZZ1419" s="52"/>
      <c r="DAA1419" s="69"/>
      <c r="DAB1419" s="69"/>
      <c r="DAC1419" s="69"/>
      <c r="DAD1419" s="107"/>
      <c r="DAE1419" s="2"/>
      <c r="DAF1419" s="15"/>
      <c r="DAG1419" s="15"/>
      <c r="DAH1419" s="80"/>
      <c r="DAI1419" s="52"/>
      <c r="DAJ1419" s="69"/>
      <c r="DAK1419" s="69"/>
      <c r="DAL1419" s="69"/>
      <c r="DAM1419" s="107"/>
      <c r="DAN1419" s="2"/>
      <c r="DAO1419" s="15"/>
      <c r="DAP1419" s="15"/>
      <c r="DAQ1419" s="80"/>
      <c r="DAR1419" s="52"/>
      <c r="DAS1419" s="69"/>
      <c r="DAT1419" s="69"/>
      <c r="DAU1419" s="69"/>
      <c r="DAV1419" s="107"/>
      <c r="DAW1419" s="2"/>
      <c r="DAX1419" s="15"/>
      <c r="DAY1419" s="15"/>
      <c r="DAZ1419" s="80"/>
      <c r="DBA1419" s="52"/>
      <c r="DBB1419" s="69"/>
      <c r="DBC1419" s="69"/>
      <c r="DBD1419" s="69"/>
      <c r="DBE1419" s="107"/>
      <c r="DBF1419" s="2"/>
      <c r="DBG1419" s="15"/>
      <c r="DBH1419" s="15"/>
      <c r="DBI1419" s="80"/>
      <c r="DBJ1419" s="52"/>
      <c r="DBK1419" s="69"/>
      <c r="DBL1419" s="69"/>
      <c r="DBM1419" s="69"/>
      <c r="DBN1419" s="107"/>
      <c r="DBO1419" s="2"/>
      <c r="DBP1419" s="15"/>
      <c r="DBQ1419" s="15"/>
      <c r="DBR1419" s="80"/>
      <c r="DBS1419" s="52"/>
      <c r="DBT1419" s="69"/>
      <c r="DBU1419" s="69"/>
      <c r="DBV1419" s="69"/>
      <c r="DBW1419" s="107"/>
      <c r="DBX1419" s="2"/>
      <c r="DBY1419" s="15"/>
      <c r="DBZ1419" s="15"/>
      <c r="DCA1419" s="80"/>
      <c r="DCB1419" s="52"/>
      <c r="DCC1419" s="69"/>
      <c r="DCD1419" s="69"/>
      <c r="DCE1419" s="69"/>
      <c r="DCF1419" s="107"/>
      <c r="DCG1419" s="2"/>
      <c r="DCH1419" s="15"/>
      <c r="DCI1419" s="15"/>
      <c r="DCJ1419" s="80"/>
      <c r="DCK1419" s="52"/>
      <c r="DCL1419" s="69"/>
      <c r="DCM1419" s="69"/>
      <c r="DCN1419" s="69"/>
      <c r="DCO1419" s="107"/>
      <c r="DCP1419" s="2"/>
      <c r="DCQ1419" s="15"/>
      <c r="DCR1419" s="15"/>
      <c r="DCS1419" s="80"/>
      <c r="DCT1419" s="52"/>
      <c r="DCU1419" s="69"/>
      <c r="DCV1419" s="69"/>
      <c r="DCW1419" s="69"/>
      <c r="DCX1419" s="107"/>
      <c r="DCY1419" s="2"/>
      <c r="DCZ1419" s="15"/>
      <c r="DDA1419" s="15"/>
      <c r="DDB1419" s="80"/>
      <c r="DDC1419" s="52"/>
      <c r="DDD1419" s="69"/>
      <c r="DDE1419" s="69"/>
      <c r="DDF1419" s="69"/>
      <c r="DDG1419" s="107"/>
      <c r="DDH1419" s="2"/>
      <c r="DDI1419" s="15"/>
      <c r="DDJ1419" s="15"/>
      <c r="DDK1419" s="80"/>
      <c r="DDL1419" s="52"/>
      <c r="DDM1419" s="69"/>
      <c r="DDN1419" s="69"/>
      <c r="DDO1419" s="69"/>
      <c r="DDP1419" s="107"/>
      <c r="DDQ1419" s="2"/>
      <c r="DDR1419" s="15"/>
      <c r="DDS1419" s="15"/>
      <c r="DDT1419" s="80"/>
      <c r="DDU1419" s="52"/>
      <c r="DDV1419" s="69"/>
      <c r="DDW1419" s="69"/>
      <c r="DDX1419" s="69"/>
      <c r="DDY1419" s="107"/>
      <c r="DDZ1419" s="2"/>
      <c r="DEA1419" s="15"/>
      <c r="DEB1419" s="15"/>
      <c r="DEC1419" s="80"/>
      <c r="DED1419" s="52"/>
      <c r="DEE1419" s="69"/>
      <c r="DEF1419" s="69"/>
      <c r="DEG1419" s="69"/>
      <c r="DEH1419" s="107"/>
      <c r="DEI1419" s="2"/>
      <c r="DEJ1419" s="15"/>
      <c r="DEK1419" s="15"/>
      <c r="DEL1419" s="80"/>
      <c r="DEM1419" s="52"/>
      <c r="DEN1419" s="69"/>
      <c r="DEO1419" s="69"/>
      <c r="DEP1419" s="69"/>
      <c r="DEQ1419" s="107"/>
      <c r="DER1419" s="2"/>
      <c r="DES1419" s="15"/>
      <c r="DET1419" s="15"/>
      <c r="DEU1419" s="80"/>
      <c r="DEV1419" s="52"/>
      <c r="DEW1419" s="69"/>
      <c r="DEX1419" s="69"/>
      <c r="DEY1419" s="69"/>
      <c r="DEZ1419" s="107"/>
      <c r="DFA1419" s="2"/>
      <c r="DFB1419" s="15"/>
      <c r="DFC1419" s="15"/>
      <c r="DFD1419" s="80"/>
      <c r="DFE1419" s="52"/>
      <c r="DFF1419" s="69"/>
      <c r="DFG1419" s="69"/>
      <c r="DFH1419" s="69"/>
      <c r="DFI1419" s="107"/>
      <c r="DFJ1419" s="2"/>
      <c r="DFK1419" s="15"/>
      <c r="DFL1419" s="15"/>
      <c r="DFM1419" s="80"/>
      <c r="DFN1419" s="52"/>
      <c r="DFO1419" s="69"/>
      <c r="DFP1419" s="69"/>
      <c r="DFQ1419" s="69"/>
      <c r="DFR1419" s="107"/>
      <c r="DFS1419" s="2"/>
      <c r="DFT1419" s="15"/>
      <c r="DFU1419" s="15"/>
      <c r="DFV1419" s="80"/>
      <c r="DFW1419" s="52"/>
      <c r="DFX1419" s="69"/>
      <c r="DFY1419" s="69"/>
      <c r="DFZ1419" s="69"/>
      <c r="DGA1419" s="107"/>
      <c r="DGB1419" s="2"/>
      <c r="DGC1419" s="15"/>
      <c r="DGD1419" s="15"/>
      <c r="DGE1419" s="80"/>
      <c r="DGF1419" s="52"/>
      <c r="DGG1419" s="69"/>
      <c r="DGH1419" s="69"/>
      <c r="DGI1419" s="69"/>
      <c r="DGJ1419" s="107"/>
      <c r="DGK1419" s="2"/>
      <c r="DGL1419" s="15"/>
      <c r="DGM1419" s="15"/>
      <c r="DGN1419" s="80"/>
      <c r="DGO1419" s="52"/>
      <c r="DGP1419" s="69"/>
      <c r="DGQ1419" s="69"/>
      <c r="DGR1419" s="69"/>
      <c r="DGS1419" s="107"/>
      <c r="DGT1419" s="2"/>
      <c r="DGU1419" s="15"/>
      <c r="DGV1419" s="15"/>
      <c r="DGW1419" s="80"/>
      <c r="DGX1419" s="52"/>
      <c r="DGY1419" s="69"/>
      <c r="DGZ1419" s="69"/>
      <c r="DHA1419" s="69"/>
      <c r="DHB1419" s="107"/>
      <c r="DHC1419" s="2"/>
      <c r="DHD1419" s="15"/>
      <c r="DHE1419" s="15"/>
      <c r="DHF1419" s="80"/>
      <c r="DHG1419" s="52"/>
      <c r="DHH1419" s="69"/>
      <c r="DHI1419" s="69"/>
      <c r="DHJ1419" s="69"/>
      <c r="DHK1419" s="107"/>
      <c r="DHL1419" s="2"/>
      <c r="DHM1419" s="15"/>
      <c r="DHN1419" s="15"/>
      <c r="DHO1419" s="80"/>
      <c r="DHP1419" s="52"/>
      <c r="DHQ1419" s="69"/>
      <c r="DHR1419" s="69"/>
      <c r="DHS1419" s="69"/>
      <c r="DHT1419" s="107"/>
      <c r="DHU1419" s="2"/>
      <c r="DHV1419" s="15"/>
      <c r="DHW1419" s="15"/>
      <c r="DHX1419" s="80"/>
      <c r="DHY1419" s="52"/>
      <c r="DHZ1419" s="69"/>
      <c r="DIA1419" s="69"/>
      <c r="DIB1419" s="69"/>
      <c r="DIC1419" s="107"/>
      <c r="DID1419" s="2"/>
      <c r="DIE1419" s="15"/>
      <c r="DIF1419" s="15"/>
      <c r="DIG1419" s="80"/>
      <c r="DIH1419" s="52"/>
      <c r="DII1419" s="69"/>
      <c r="DIJ1419" s="69"/>
      <c r="DIK1419" s="69"/>
      <c r="DIL1419" s="107"/>
      <c r="DIM1419" s="2"/>
      <c r="DIN1419" s="15"/>
      <c r="DIO1419" s="15"/>
      <c r="DIP1419" s="80"/>
      <c r="DIQ1419" s="52"/>
      <c r="DIR1419" s="69"/>
      <c r="DIS1419" s="69"/>
      <c r="DIT1419" s="69"/>
      <c r="DIU1419" s="107"/>
      <c r="DIV1419" s="2"/>
      <c r="DIW1419" s="15"/>
      <c r="DIX1419" s="15"/>
      <c r="DIY1419" s="80"/>
      <c r="DIZ1419" s="52"/>
      <c r="DJA1419" s="69"/>
      <c r="DJB1419" s="69"/>
      <c r="DJC1419" s="69"/>
      <c r="DJD1419" s="107"/>
      <c r="DJE1419" s="2"/>
      <c r="DJF1419" s="15"/>
      <c r="DJG1419" s="15"/>
      <c r="DJH1419" s="80"/>
      <c r="DJI1419" s="52"/>
      <c r="DJJ1419" s="69"/>
      <c r="DJK1419" s="69"/>
      <c r="DJL1419" s="69"/>
      <c r="DJM1419" s="107"/>
      <c r="DJN1419" s="2"/>
      <c r="DJO1419" s="15"/>
      <c r="DJP1419" s="15"/>
      <c r="DJQ1419" s="80"/>
      <c r="DJR1419" s="52"/>
      <c r="DJS1419" s="69"/>
      <c r="DJT1419" s="69"/>
      <c r="DJU1419" s="69"/>
      <c r="DJV1419" s="107"/>
      <c r="DJW1419" s="2"/>
      <c r="DJX1419" s="15"/>
      <c r="DJY1419" s="15"/>
      <c r="DJZ1419" s="80"/>
      <c r="DKA1419" s="52"/>
      <c r="DKB1419" s="69"/>
      <c r="DKC1419" s="69"/>
      <c r="DKD1419" s="69"/>
      <c r="DKE1419" s="107"/>
      <c r="DKF1419" s="2"/>
      <c r="DKG1419" s="15"/>
      <c r="DKH1419" s="15"/>
      <c r="DKI1419" s="80"/>
      <c r="DKJ1419" s="52"/>
      <c r="DKK1419" s="69"/>
      <c r="DKL1419" s="69"/>
      <c r="DKM1419" s="69"/>
      <c r="DKN1419" s="107"/>
      <c r="DKO1419" s="2"/>
      <c r="DKP1419" s="15"/>
      <c r="DKQ1419" s="15"/>
      <c r="DKR1419" s="80"/>
      <c r="DKS1419" s="52"/>
      <c r="DKT1419" s="69"/>
      <c r="DKU1419" s="69"/>
      <c r="DKV1419" s="69"/>
      <c r="DKW1419" s="107"/>
      <c r="DKX1419" s="2"/>
      <c r="DKY1419" s="15"/>
      <c r="DKZ1419" s="15"/>
      <c r="DLA1419" s="80"/>
      <c r="DLB1419" s="52"/>
      <c r="DLC1419" s="69"/>
      <c r="DLD1419" s="69"/>
      <c r="DLE1419" s="69"/>
      <c r="DLF1419" s="107"/>
      <c r="DLG1419" s="2"/>
      <c r="DLH1419" s="15"/>
      <c r="DLI1419" s="15"/>
      <c r="DLJ1419" s="80"/>
      <c r="DLK1419" s="52"/>
      <c r="DLL1419" s="69"/>
      <c r="DLM1419" s="69"/>
      <c r="DLN1419" s="69"/>
      <c r="DLO1419" s="107"/>
      <c r="DLP1419" s="2"/>
      <c r="DLQ1419" s="15"/>
      <c r="DLR1419" s="15"/>
      <c r="DLS1419" s="80"/>
      <c r="DLT1419" s="52"/>
      <c r="DLU1419" s="69"/>
      <c r="DLV1419" s="69"/>
      <c r="DLW1419" s="69"/>
      <c r="DLX1419" s="107"/>
      <c r="DLY1419" s="2"/>
      <c r="DLZ1419" s="15"/>
      <c r="DMA1419" s="15"/>
      <c r="DMB1419" s="80"/>
      <c r="DMC1419" s="52"/>
      <c r="DMD1419" s="69"/>
      <c r="DME1419" s="69"/>
      <c r="DMF1419" s="69"/>
      <c r="DMG1419" s="107"/>
      <c r="DMH1419" s="2"/>
      <c r="DMI1419" s="15"/>
      <c r="DMJ1419" s="15"/>
      <c r="DMK1419" s="80"/>
      <c r="DML1419" s="52"/>
      <c r="DMM1419" s="69"/>
      <c r="DMN1419" s="69"/>
      <c r="DMO1419" s="69"/>
      <c r="DMP1419" s="107"/>
      <c r="DMQ1419" s="2"/>
      <c r="DMR1419" s="15"/>
      <c r="DMS1419" s="15"/>
      <c r="DMT1419" s="80"/>
      <c r="DMU1419" s="52"/>
      <c r="DMV1419" s="69"/>
      <c r="DMW1419" s="69"/>
      <c r="DMX1419" s="69"/>
      <c r="DMY1419" s="107"/>
      <c r="DMZ1419" s="2"/>
      <c r="DNA1419" s="15"/>
      <c r="DNB1419" s="15"/>
      <c r="DNC1419" s="80"/>
      <c r="DND1419" s="52"/>
      <c r="DNE1419" s="69"/>
      <c r="DNF1419" s="69"/>
      <c r="DNG1419" s="69"/>
      <c r="DNH1419" s="107"/>
      <c r="DNI1419" s="2"/>
      <c r="DNJ1419" s="15"/>
      <c r="DNK1419" s="15"/>
      <c r="DNL1419" s="80"/>
      <c r="DNM1419" s="52"/>
      <c r="DNN1419" s="69"/>
      <c r="DNO1419" s="69"/>
      <c r="DNP1419" s="69"/>
      <c r="DNQ1419" s="107"/>
      <c r="DNR1419" s="2"/>
      <c r="DNS1419" s="15"/>
      <c r="DNT1419" s="15"/>
      <c r="DNU1419" s="80"/>
      <c r="DNV1419" s="52"/>
      <c r="DNW1419" s="69"/>
      <c r="DNX1419" s="69"/>
      <c r="DNY1419" s="69"/>
      <c r="DNZ1419" s="107"/>
      <c r="DOA1419" s="2"/>
      <c r="DOB1419" s="15"/>
      <c r="DOC1419" s="15"/>
      <c r="DOD1419" s="80"/>
      <c r="DOE1419" s="52"/>
      <c r="DOF1419" s="69"/>
      <c r="DOG1419" s="69"/>
      <c r="DOH1419" s="69"/>
      <c r="DOI1419" s="107"/>
      <c r="DOJ1419" s="2"/>
      <c r="DOK1419" s="15"/>
      <c r="DOL1419" s="15"/>
      <c r="DOM1419" s="80"/>
      <c r="DON1419" s="52"/>
      <c r="DOO1419" s="69"/>
      <c r="DOP1419" s="69"/>
      <c r="DOQ1419" s="69"/>
      <c r="DOR1419" s="107"/>
      <c r="DOS1419" s="2"/>
      <c r="DOT1419" s="15"/>
      <c r="DOU1419" s="15"/>
      <c r="DOV1419" s="80"/>
      <c r="DOW1419" s="52"/>
      <c r="DOX1419" s="69"/>
      <c r="DOY1419" s="69"/>
      <c r="DOZ1419" s="69"/>
      <c r="DPA1419" s="107"/>
      <c r="DPB1419" s="2"/>
      <c r="DPC1419" s="15"/>
      <c r="DPD1419" s="15"/>
      <c r="DPE1419" s="80"/>
      <c r="DPF1419" s="52"/>
      <c r="DPG1419" s="69"/>
      <c r="DPH1419" s="69"/>
      <c r="DPI1419" s="69"/>
      <c r="DPJ1419" s="107"/>
      <c r="DPK1419" s="2"/>
      <c r="DPL1419" s="15"/>
      <c r="DPM1419" s="15"/>
      <c r="DPN1419" s="80"/>
      <c r="DPO1419" s="52"/>
      <c r="DPP1419" s="69"/>
      <c r="DPQ1419" s="69"/>
      <c r="DPR1419" s="69"/>
      <c r="DPS1419" s="107"/>
      <c r="DPT1419" s="2"/>
      <c r="DPU1419" s="15"/>
      <c r="DPV1419" s="15"/>
      <c r="DPW1419" s="80"/>
      <c r="DPX1419" s="52"/>
      <c r="DPY1419" s="69"/>
      <c r="DPZ1419" s="69"/>
      <c r="DQA1419" s="69"/>
      <c r="DQB1419" s="107"/>
      <c r="DQC1419" s="2"/>
      <c r="DQD1419" s="15"/>
      <c r="DQE1419" s="15"/>
      <c r="DQF1419" s="80"/>
      <c r="DQG1419" s="52"/>
      <c r="DQH1419" s="69"/>
      <c r="DQI1419" s="69"/>
      <c r="DQJ1419" s="69"/>
      <c r="DQK1419" s="107"/>
      <c r="DQL1419" s="2"/>
      <c r="DQM1419" s="15"/>
      <c r="DQN1419" s="15"/>
      <c r="DQO1419" s="80"/>
      <c r="DQP1419" s="52"/>
      <c r="DQQ1419" s="69"/>
      <c r="DQR1419" s="69"/>
      <c r="DQS1419" s="69"/>
      <c r="DQT1419" s="107"/>
      <c r="DQU1419" s="2"/>
      <c r="DQV1419" s="15"/>
      <c r="DQW1419" s="15"/>
      <c r="DQX1419" s="80"/>
      <c r="DQY1419" s="52"/>
      <c r="DQZ1419" s="69"/>
      <c r="DRA1419" s="69"/>
      <c r="DRB1419" s="69"/>
      <c r="DRC1419" s="107"/>
      <c r="DRD1419" s="2"/>
      <c r="DRE1419" s="15"/>
      <c r="DRF1419" s="15"/>
      <c r="DRG1419" s="80"/>
      <c r="DRH1419" s="52"/>
      <c r="DRI1419" s="69"/>
      <c r="DRJ1419" s="69"/>
      <c r="DRK1419" s="69"/>
      <c r="DRL1419" s="107"/>
      <c r="DRM1419" s="2"/>
      <c r="DRN1419" s="15"/>
      <c r="DRO1419" s="15"/>
      <c r="DRP1419" s="80"/>
      <c r="DRQ1419" s="52"/>
      <c r="DRR1419" s="69"/>
      <c r="DRS1419" s="69"/>
      <c r="DRT1419" s="69"/>
      <c r="DRU1419" s="107"/>
      <c r="DRV1419" s="2"/>
      <c r="DRW1419" s="15"/>
      <c r="DRX1419" s="15"/>
      <c r="DRY1419" s="80"/>
      <c r="DRZ1419" s="52"/>
      <c r="DSA1419" s="69"/>
      <c r="DSB1419" s="69"/>
      <c r="DSC1419" s="69"/>
      <c r="DSD1419" s="107"/>
      <c r="DSE1419" s="2"/>
      <c r="DSF1419" s="15"/>
      <c r="DSG1419" s="15"/>
      <c r="DSH1419" s="80"/>
      <c r="DSI1419" s="52"/>
      <c r="DSJ1419" s="69"/>
      <c r="DSK1419" s="69"/>
      <c r="DSL1419" s="69"/>
      <c r="DSM1419" s="107"/>
      <c r="DSN1419" s="2"/>
      <c r="DSO1419" s="15"/>
      <c r="DSP1419" s="15"/>
      <c r="DSQ1419" s="80"/>
      <c r="DSR1419" s="52"/>
      <c r="DSS1419" s="69"/>
      <c r="DST1419" s="69"/>
      <c r="DSU1419" s="69"/>
      <c r="DSV1419" s="107"/>
      <c r="DSW1419" s="2"/>
      <c r="DSX1419" s="15"/>
      <c r="DSY1419" s="15"/>
      <c r="DSZ1419" s="80"/>
      <c r="DTA1419" s="52"/>
      <c r="DTB1419" s="69"/>
      <c r="DTC1419" s="69"/>
      <c r="DTD1419" s="69"/>
      <c r="DTE1419" s="107"/>
      <c r="DTF1419" s="2"/>
      <c r="DTG1419" s="15"/>
      <c r="DTH1419" s="15"/>
      <c r="DTI1419" s="80"/>
      <c r="DTJ1419" s="52"/>
      <c r="DTK1419" s="69"/>
      <c r="DTL1419" s="69"/>
      <c r="DTM1419" s="69"/>
      <c r="DTN1419" s="107"/>
      <c r="DTO1419" s="2"/>
      <c r="DTP1419" s="15"/>
      <c r="DTQ1419" s="15"/>
      <c r="DTR1419" s="80"/>
      <c r="DTS1419" s="52"/>
      <c r="DTT1419" s="69"/>
      <c r="DTU1419" s="69"/>
      <c r="DTV1419" s="69"/>
      <c r="DTW1419" s="107"/>
      <c r="DTX1419" s="2"/>
      <c r="DTY1419" s="15"/>
      <c r="DTZ1419" s="15"/>
      <c r="DUA1419" s="80"/>
      <c r="DUB1419" s="52"/>
      <c r="DUC1419" s="69"/>
      <c r="DUD1419" s="69"/>
      <c r="DUE1419" s="69"/>
      <c r="DUF1419" s="107"/>
      <c r="DUG1419" s="2"/>
      <c r="DUH1419" s="15"/>
      <c r="DUI1419" s="15"/>
      <c r="DUJ1419" s="80"/>
      <c r="DUK1419" s="52"/>
      <c r="DUL1419" s="69"/>
      <c r="DUM1419" s="69"/>
      <c r="DUN1419" s="69"/>
      <c r="DUO1419" s="107"/>
      <c r="DUP1419" s="2"/>
      <c r="DUQ1419" s="15"/>
      <c r="DUR1419" s="15"/>
      <c r="DUS1419" s="80"/>
      <c r="DUT1419" s="52"/>
      <c r="DUU1419" s="69"/>
      <c r="DUV1419" s="69"/>
      <c r="DUW1419" s="69"/>
      <c r="DUX1419" s="107"/>
      <c r="DUY1419" s="2"/>
      <c r="DUZ1419" s="15"/>
      <c r="DVA1419" s="15"/>
      <c r="DVB1419" s="80"/>
      <c r="DVC1419" s="52"/>
      <c r="DVD1419" s="69"/>
      <c r="DVE1419" s="69"/>
      <c r="DVF1419" s="69"/>
      <c r="DVG1419" s="107"/>
      <c r="DVH1419" s="2"/>
      <c r="DVI1419" s="15"/>
      <c r="DVJ1419" s="15"/>
      <c r="DVK1419" s="80"/>
      <c r="DVL1419" s="52"/>
      <c r="DVM1419" s="69"/>
      <c r="DVN1419" s="69"/>
      <c r="DVO1419" s="69"/>
      <c r="DVP1419" s="107"/>
      <c r="DVQ1419" s="2"/>
      <c r="DVR1419" s="15"/>
      <c r="DVS1419" s="15"/>
      <c r="DVT1419" s="80"/>
      <c r="DVU1419" s="52"/>
      <c r="DVV1419" s="69"/>
      <c r="DVW1419" s="69"/>
      <c r="DVX1419" s="69"/>
      <c r="DVY1419" s="107"/>
      <c r="DVZ1419" s="2"/>
      <c r="DWA1419" s="15"/>
      <c r="DWB1419" s="15"/>
      <c r="DWC1419" s="80"/>
      <c r="DWD1419" s="52"/>
      <c r="DWE1419" s="69"/>
      <c r="DWF1419" s="69"/>
      <c r="DWG1419" s="69"/>
      <c r="DWH1419" s="107"/>
      <c r="DWI1419" s="2"/>
      <c r="DWJ1419" s="15"/>
      <c r="DWK1419" s="15"/>
      <c r="DWL1419" s="80"/>
      <c r="DWM1419" s="52"/>
      <c r="DWN1419" s="69"/>
      <c r="DWO1419" s="69"/>
      <c r="DWP1419" s="69"/>
      <c r="DWQ1419" s="107"/>
      <c r="DWR1419" s="2"/>
      <c r="DWS1419" s="15"/>
      <c r="DWT1419" s="15"/>
      <c r="DWU1419" s="80"/>
      <c r="DWV1419" s="52"/>
      <c r="DWW1419" s="69"/>
      <c r="DWX1419" s="69"/>
      <c r="DWY1419" s="69"/>
      <c r="DWZ1419" s="107"/>
      <c r="DXA1419" s="2"/>
      <c r="DXB1419" s="15"/>
      <c r="DXC1419" s="15"/>
      <c r="DXD1419" s="80"/>
      <c r="DXE1419" s="52"/>
      <c r="DXF1419" s="69"/>
      <c r="DXG1419" s="69"/>
      <c r="DXH1419" s="69"/>
      <c r="DXI1419" s="107"/>
      <c r="DXJ1419" s="2"/>
      <c r="DXK1419" s="15"/>
      <c r="DXL1419" s="15"/>
      <c r="DXM1419" s="80"/>
      <c r="DXN1419" s="52"/>
      <c r="DXO1419" s="69"/>
      <c r="DXP1419" s="69"/>
      <c r="DXQ1419" s="69"/>
      <c r="DXR1419" s="107"/>
      <c r="DXS1419" s="2"/>
      <c r="DXT1419" s="15"/>
      <c r="DXU1419" s="15"/>
      <c r="DXV1419" s="80"/>
      <c r="DXW1419" s="52"/>
      <c r="DXX1419" s="69"/>
      <c r="DXY1419" s="69"/>
      <c r="DXZ1419" s="69"/>
      <c r="DYA1419" s="107"/>
      <c r="DYB1419" s="2"/>
      <c r="DYC1419" s="15"/>
      <c r="DYD1419" s="15"/>
      <c r="DYE1419" s="80"/>
      <c r="DYF1419" s="52"/>
      <c r="DYG1419" s="69"/>
      <c r="DYH1419" s="69"/>
      <c r="DYI1419" s="69"/>
      <c r="DYJ1419" s="107"/>
      <c r="DYK1419" s="2"/>
      <c r="DYL1419" s="15"/>
      <c r="DYM1419" s="15"/>
      <c r="DYN1419" s="80"/>
      <c r="DYO1419" s="52"/>
      <c r="DYP1419" s="69"/>
      <c r="DYQ1419" s="69"/>
      <c r="DYR1419" s="69"/>
      <c r="DYS1419" s="107"/>
      <c r="DYT1419" s="2"/>
      <c r="DYU1419" s="15"/>
      <c r="DYV1419" s="15"/>
      <c r="DYW1419" s="80"/>
      <c r="DYX1419" s="52"/>
      <c r="DYY1419" s="69"/>
      <c r="DYZ1419" s="69"/>
      <c r="DZA1419" s="69"/>
      <c r="DZB1419" s="107"/>
      <c r="DZC1419" s="2"/>
      <c r="DZD1419" s="15"/>
      <c r="DZE1419" s="15"/>
      <c r="DZF1419" s="80"/>
      <c r="DZG1419" s="52"/>
      <c r="DZH1419" s="69"/>
      <c r="DZI1419" s="69"/>
      <c r="DZJ1419" s="69"/>
      <c r="DZK1419" s="107"/>
      <c r="DZL1419" s="2"/>
      <c r="DZM1419" s="15"/>
      <c r="DZN1419" s="15"/>
      <c r="DZO1419" s="80"/>
      <c r="DZP1419" s="52"/>
      <c r="DZQ1419" s="69"/>
      <c r="DZR1419" s="69"/>
      <c r="DZS1419" s="69"/>
      <c r="DZT1419" s="107"/>
      <c r="DZU1419" s="2"/>
      <c r="DZV1419" s="15"/>
      <c r="DZW1419" s="15"/>
      <c r="DZX1419" s="80"/>
      <c r="DZY1419" s="52"/>
      <c r="DZZ1419" s="69"/>
      <c r="EAA1419" s="69"/>
      <c r="EAB1419" s="69"/>
      <c r="EAC1419" s="107"/>
      <c r="EAD1419" s="2"/>
      <c r="EAE1419" s="15"/>
      <c r="EAF1419" s="15"/>
      <c r="EAG1419" s="80"/>
      <c r="EAH1419" s="52"/>
      <c r="EAI1419" s="69"/>
      <c r="EAJ1419" s="69"/>
      <c r="EAK1419" s="69"/>
      <c r="EAL1419" s="107"/>
      <c r="EAM1419" s="2"/>
      <c r="EAN1419" s="15"/>
      <c r="EAO1419" s="15"/>
      <c r="EAP1419" s="80"/>
      <c r="EAQ1419" s="52"/>
      <c r="EAR1419" s="69"/>
      <c r="EAS1419" s="69"/>
      <c r="EAT1419" s="69"/>
      <c r="EAU1419" s="107"/>
      <c r="EAV1419" s="2"/>
      <c r="EAW1419" s="15"/>
      <c r="EAX1419" s="15"/>
      <c r="EAY1419" s="80"/>
      <c r="EAZ1419" s="52"/>
      <c r="EBA1419" s="69"/>
      <c r="EBB1419" s="69"/>
      <c r="EBC1419" s="69"/>
      <c r="EBD1419" s="107"/>
      <c r="EBE1419" s="2"/>
      <c r="EBF1419" s="15"/>
      <c r="EBG1419" s="15"/>
      <c r="EBH1419" s="80"/>
      <c r="EBI1419" s="52"/>
      <c r="EBJ1419" s="69"/>
      <c r="EBK1419" s="69"/>
      <c r="EBL1419" s="69"/>
      <c r="EBM1419" s="107"/>
      <c r="EBN1419" s="2"/>
      <c r="EBO1419" s="15"/>
      <c r="EBP1419" s="15"/>
      <c r="EBQ1419" s="80"/>
      <c r="EBR1419" s="52"/>
      <c r="EBS1419" s="69"/>
      <c r="EBT1419" s="69"/>
      <c r="EBU1419" s="69"/>
      <c r="EBV1419" s="107"/>
      <c r="EBW1419" s="2"/>
      <c r="EBX1419" s="15"/>
      <c r="EBY1419" s="15"/>
      <c r="EBZ1419" s="80"/>
      <c r="ECA1419" s="52"/>
      <c r="ECB1419" s="69"/>
      <c r="ECC1419" s="69"/>
      <c r="ECD1419" s="69"/>
      <c r="ECE1419" s="107"/>
      <c r="ECF1419" s="2"/>
      <c r="ECG1419" s="15"/>
      <c r="ECH1419" s="15"/>
      <c r="ECI1419" s="80"/>
      <c r="ECJ1419" s="52"/>
      <c r="ECK1419" s="69"/>
      <c r="ECL1419" s="69"/>
      <c r="ECM1419" s="69"/>
      <c r="ECN1419" s="107"/>
      <c r="ECO1419" s="2"/>
      <c r="ECP1419" s="15"/>
      <c r="ECQ1419" s="15"/>
      <c r="ECR1419" s="80"/>
      <c r="ECS1419" s="52"/>
      <c r="ECT1419" s="69"/>
      <c r="ECU1419" s="69"/>
      <c r="ECV1419" s="69"/>
      <c r="ECW1419" s="107"/>
      <c r="ECX1419" s="2"/>
      <c r="ECY1419" s="15"/>
      <c r="ECZ1419" s="15"/>
      <c r="EDA1419" s="80"/>
      <c r="EDB1419" s="52"/>
      <c r="EDC1419" s="69"/>
      <c r="EDD1419" s="69"/>
      <c r="EDE1419" s="69"/>
      <c r="EDF1419" s="107"/>
      <c r="EDG1419" s="2"/>
      <c r="EDH1419" s="15"/>
      <c r="EDI1419" s="15"/>
      <c r="EDJ1419" s="80"/>
      <c r="EDK1419" s="52"/>
      <c r="EDL1419" s="69"/>
      <c r="EDM1419" s="69"/>
      <c r="EDN1419" s="69"/>
      <c r="EDO1419" s="107"/>
      <c r="EDP1419" s="2"/>
      <c r="EDQ1419" s="15"/>
      <c r="EDR1419" s="15"/>
      <c r="EDS1419" s="80"/>
      <c r="EDT1419" s="52"/>
      <c r="EDU1419" s="69"/>
      <c r="EDV1419" s="69"/>
      <c r="EDW1419" s="69"/>
      <c r="EDX1419" s="107"/>
      <c r="EDY1419" s="2"/>
      <c r="EDZ1419" s="15"/>
      <c r="EEA1419" s="15"/>
      <c r="EEB1419" s="80"/>
      <c r="EEC1419" s="52"/>
      <c r="EED1419" s="69"/>
      <c r="EEE1419" s="69"/>
      <c r="EEF1419" s="69"/>
      <c r="EEG1419" s="107"/>
      <c r="EEH1419" s="2"/>
      <c r="EEI1419" s="15"/>
      <c r="EEJ1419" s="15"/>
      <c r="EEK1419" s="80"/>
      <c r="EEL1419" s="52"/>
      <c r="EEM1419" s="69"/>
      <c r="EEN1419" s="69"/>
      <c r="EEO1419" s="69"/>
      <c r="EEP1419" s="107"/>
      <c r="EEQ1419" s="2"/>
      <c r="EER1419" s="15"/>
      <c r="EES1419" s="15"/>
      <c r="EET1419" s="80"/>
      <c r="EEU1419" s="52"/>
      <c r="EEV1419" s="69"/>
      <c r="EEW1419" s="69"/>
      <c r="EEX1419" s="69"/>
      <c r="EEY1419" s="107"/>
      <c r="EEZ1419" s="2"/>
      <c r="EFA1419" s="15"/>
      <c r="EFB1419" s="15"/>
      <c r="EFC1419" s="80"/>
      <c r="EFD1419" s="52"/>
      <c r="EFE1419" s="69"/>
      <c r="EFF1419" s="69"/>
      <c r="EFG1419" s="69"/>
      <c r="EFH1419" s="107"/>
      <c r="EFI1419" s="2"/>
      <c r="EFJ1419" s="15"/>
      <c r="EFK1419" s="15"/>
      <c r="EFL1419" s="80"/>
      <c r="EFM1419" s="52"/>
      <c r="EFN1419" s="69"/>
      <c r="EFO1419" s="69"/>
      <c r="EFP1419" s="69"/>
      <c r="EFQ1419" s="107"/>
      <c r="EFR1419" s="2"/>
      <c r="EFS1419" s="15"/>
      <c r="EFT1419" s="15"/>
      <c r="EFU1419" s="80"/>
      <c r="EFV1419" s="52"/>
      <c r="EFW1419" s="69"/>
      <c r="EFX1419" s="69"/>
      <c r="EFY1419" s="69"/>
      <c r="EFZ1419" s="107"/>
      <c r="EGA1419" s="2"/>
      <c r="EGB1419" s="15"/>
      <c r="EGC1419" s="15"/>
      <c r="EGD1419" s="80"/>
      <c r="EGE1419" s="52"/>
      <c r="EGF1419" s="69"/>
      <c r="EGG1419" s="69"/>
      <c r="EGH1419" s="69"/>
      <c r="EGI1419" s="107"/>
      <c r="EGJ1419" s="2"/>
      <c r="EGK1419" s="15"/>
      <c r="EGL1419" s="15"/>
      <c r="EGM1419" s="80"/>
      <c r="EGN1419" s="52"/>
      <c r="EGO1419" s="69"/>
      <c r="EGP1419" s="69"/>
      <c r="EGQ1419" s="69"/>
      <c r="EGR1419" s="107"/>
      <c r="EGS1419" s="2"/>
      <c r="EGT1419" s="15"/>
      <c r="EGU1419" s="15"/>
      <c r="EGV1419" s="80"/>
      <c r="EGW1419" s="52"/>
      <c r="EGX1419" s="69"/>
      <c r="EGY1419" s="69"/>
      <c r="EGZ1419" s="69"/>
      <c r="EHA1419" s="107"/>
      <c r="EHB1419" s="2"/>
      <c r="EHC1419" s="15"/>
      <c r="EHD1419" s="15"/>
      <c r="EHE1419" s="80"/>
      <c r="EHF1419" s="52"/>
      <c r="EHG1419" s="69"/>
      <c r="EHH1419" s="69"/>
      <c r="EHI1419" s="69"/>
      <c r="EHJ1419" s="107"/>
      <c r="EHK1419" s="2"/>
      <c r="EHL1419" s="15"/>
      <c r="EHM1419" s="15"/>
      <c r="EHN1419" s="80"/>
      <c r="EHO1419" s="52"/>
      <c r="EHP1419" s="69"/>
      <c r="EHQ1419" s="69"/>
      <c r="EHR1419" s="69"/>
      <c r="EHS1419" s="107"/>
      <c r="EHT1419" s="2"/>
      <c r="EHU1419" s="15"/>
      <c r="EHV1419" s="15"/>
      <c r="EHW1419" s="80"/>
      <c r="EHX1419" s="52"/>
      <c r="EHY1419" s="69"/>
      <c r="EHZ1419" s="69"/>
      <c r="EIA1419" s="69"/>
      <c r="EIB1419" s="107"/>
      <c r="EIC1419" s="2"/>
      <c r="EID1419" s="15"/>
      <c r="EIE1419" s="15"/>
      <c r="EIF1419" s="80"/>
      <c r="EIG1419" s="52"/>
      <c r="EIH1419" s="69"/>
      <c r="EII1419" s="69"/>
      <c r="EIJ1419" s="69"/>
      <c r="EIK1419" s="107"/>
      <c r="EIL1419" s="2"/>
      <c r="EIM1419" s="15"/>
      <c r="EIN1419" s="15"/>
      <c r="EIO1419" s="80"/>
      <c r="EIP1419" s="52"/>
      <c r="EIQ1419" s="69"/>
      <c r="EIR1419" s="69"/>
      <c r="EIS1419" s="69"/>
      <c r="EIT1419" s="107"/>
      <c r="EIU1419" s="2"/>
      <c r="EIV1419" s="15"/>
      <c r="EIW1419" s="15"/>
      <c r="EIX1419" s="80"/>
      <c r="EIY1419" s="52"/>
      <c r="EIZ1419" s="69"/>
      <c r="EJA1419" s="69"/>
      <c r="EJB1419" s="69"/>
      <c r="EJC1419" s="107"/>
      <c r="EJD1419" s="2"/>
      <c r="EJE1419" s="15"/>
      <c r="EJF1419" s="15"/>
      <c r="EJG1419" s="80"/>
      <c r="EJH1419" s="52"/>
      <c r="EJI1419" s="69"/>
      <c r="EJJ1419" s="69"/>
      <c r="EJK1419" s="69"/>
      <c r="EJL1419" s="107"/>
      <c r="EJM1419" s="2"/>
      <c r="EJN1419" s="15"/>
      <c r="EJO1419" s="15"/>
      <c r="EJP1419" s="80"/>
      <c r="EJQ1419" s="52"/>
      <c r="EJR1419" s="69"/>
      <c r="EJS1419" s="69"/>
      <c r="EJT1419" s="69"/>
      <c r="EJU1419" s="107"/>
      <c r="EJV1419" s="2"/>
      <c r="EJW1419" s="15"/>
      <c r="EJX1419" s="15"/>
      <c r="EJY1419" s="80"/>
      <c r="EJZ1419" s="52"/>
      <c r="EKA1419" s="69"/>
      <c r="EKB1419" s="69"/>
      <c r="EKC1419" s="69"/>
      <c r="EKD1419" s="107"/>
      <c r="EKE1419" s="2"/>
      <c r="EKF1419" s="15"/>
      <c r="EKG1419" s="15"/>
      <c r="EKH1419" s="80"/>
      <c r="EKI1419" s="52"/>
      <c r="EKJ1419" s="69"/>
      <c r="EKK1419" s="69"/>
      <c r="EKL1419" s="69"/>
      <c r="EKM1419" s="107"/>
      <c r="EKN1419" s="2"/>
      <c r="EKO1419" s="15"/>
      <c r="EKP1419" s="15"/>
      <c r="EKQ1419" s="80"/>
      <c r="EKR1419" s="52"/>
      <c r="EKS1419" s="69"/>
      <c r="EKT1419" s="69"/>
      <c r="EKU1419" s="69"/>
      <c r="EKV1419" s="107"/>
      <c r="EKW1419" s="2"/>
      <c r="EKX1419" s="15"/>
      <c r="EKY1419" s="15"/>
      <c r="EKZ1419" s="80"/>
      <c r="ELA1419" s="52"/>
      <c r="ELB1419" s="69"/>
      <c r="ELC1419" s="69"/>
      <c r="ELD1419" s="69"/>
      <c r="ELE1419" s="107"/>
      <c r="ELF1419" s="2"/>
      <c r="ELG1419" s="15"/>
      <c r="ELH1419" s="15"/>
      <c r="ELI1419" s="80"/>
      <c r="ELJ1419" s="52"/>
      <c r="ELK1419" s="69"/>
      <c r="ELL1419" s="69"/>
      <c r="ELM1419" s="69"/>
      <c r="ELN1419" s="107"/>
      <c r="ELO1419" s="2"/>
      <c r="ELP1419" s="15"/>
      <c r="ELQ1419" s="15"/>
      <c r="ELR1419" s="80"/>
      <c r="ELS1419" s="52"/>
      <c r="ELT1419" s="69"/>
      <c r="ELU1419" s="69"/>
      <c r="ELV1419" s="69"/>
      <c r="ELW1419" s="107"/>
      <c r="ELX1419" s="2"/>
      <c r="ELY1419" s="15"/>
      <c r="ELZ1419" s="15"/>
      <c r="EMA1419" s="80"/>
      <c r="EMB1419" s="52"/>
      <c r="EMC1419" s="69"/>
      <c r="EMD1419" s="69"/>
      <c r="EME1419" s="69"/>
      <c r="EMF1419" s="107"/>
      <c r="EMG1419" s="2"/>
      <c r="EMH1419" s="15"/>
      <c r="EMI1419" s="15"/>
      <c r="EMJ1419" s="80"/>
      <c r="EMK1419" s="52"/>
      <c r="EML1419" s="69"/>
      <c r="EMM1419" s="69"/>
      <c r="EMN1419" s="69"/>
      <c r="EMO1419" s="107"/>
      <c r="EMP1419" s="2"/>
      <c r="EMQ1419" s="15"/>
      <c r="EMR1419" s="15"/>
      <c r="EMS1419" s="80"/>
      <c r="EMT1419" s="52"/>
      <c r="EMU1419" s="69"/>
      <c r="EMV1419" s="69"/>
      <c r="EMW1419" s="69"/>
      <c r="EMX1419" s="107"/>
      <c r="EMY1419" s="2"/>
      <c r="EMZ1419" s="15"/>
      <c r="ENA1419" s="15"/>
      <c r="ENB1419" s="80"/>
      <c r="ENC1419" s="52"/>
      <c r="END1419" s="69"/>
      <c r="ENE1419" s="69"/>
      <c r="ENF1419" s="69"/>
      <c r="ENG1419" s="107"/>
      <c r="ENH1419" s="2"/>
      <c r="ENI1419" s="15"/>
      <c r="ENJ1419" s="15"/>
      <c r="ENK1419" s="80"/>
      <c r="ENL1419" s="52"/>
      <c r="ENM1419" s="69"/>
      <c r="ENN1419" s="69"/>
      <c r="ENO1419" s="69"/>
      <c r="ENP1419" s="107"/>
      <c r="ENQ1419" s="2"/>
      <c r="ENR1419" s="15"/>
      <c r="ENS1419" s="15"/>
      <c r="ENT1419" s="80"/>
      <c r="ENU1419" s="52"/>
      <c r="ENV1419" s="69"/>
      <c r="ENW1419" s="69"/>
      <c r="ENX1419" s="69"/>
      <c r="ENY1419" s="107"/>
      <c r="ENZ1419" s="2"/>
      <c r="EOA1419" s="15"/>
      <c r="EOB1419" s="15"/>
      <c r="EOC1419" s="80"/>
      <c r="EOD1419" s="52"/>
      <c r="EOE1419" s="69"/>
      <c r="EOF1419" s="69"/>
      <c r="EOG1419" s="69"/>
      <c r="EOH1419" s="107"/>
      <c r="EOI1419" s="2"/>
      <c r="EOJ1419" s="15"/>
      <c r="EOK1419" s="15"/>
      <c r="EOL1419" s="80"/>
      <c r="EOM1419" s="52"/>
      <c r="EON1419" s="69"/>
      <c r="EOO1419" s="69"/>
      <c r="EOP1419" s="69"/>
      <c r="EOQ1419" s="107"/>
      <c r="EOR1419" s="2"/>
      <c r="EOS1419" s="15"/>
      <c r="EOT1419" s="15"/>
      <c r="EOU1419" s="80"/>
      <c r="EOV1419" s="52"/>
      <c r="EOW1419" s="69"/>
      <c r="EOX1419" s="69"/>
      <c r="EOY1419" s="69"/>
      <c r="EOZ1419" s="107"/>
      <c r="EPA1419" s="2"/>
      <c r="EPB1419" s="15"/>
      <c r="EPC1419" s="15"/>
      <c r="EPD1419" s="80"/>
      <c r="EPE1419" s="52"/>
      <c r="EPF1419" s="69"/>
      <c r="EPG1419" s="69"/>
      <c r="EPH1419" s="69"/>
      <c r="EPI1419" s="107"/>
      <c r="EPJ1419" s="2"/>
      <c r="EPK1419" s="15"/>
      <c r="EPL1419" s="15"/>
      <c r="EPM1419" s="80"/>
      <c r="EPN1419" s="52"/>
      <c r="EPO1419" s="69"/>
      <c r="EPP1419" s="69"/>
      <c r="EPQ1419" s="69"/>
      <c r="EPR1419" s="107"/>
      <c r="EPS1419" s="2"/>
      <c r="EPT1419" s="15"/>
      <c r="EPU1419" s="15"/>
      <c r="EPV1419" s="80"/>
      <c r="EPW1419" s="52"/>
      <c r="EPX1419" s="69"/>
      <c r="EPY1419" s="69"/>
      <c r="EPZ1419" s="69"/>
      <c r="EQA1419" s="107"/>
      <c r="EQB1419" s="2"/>
      <c r="EQC1419" s="15"/>
      <c r="EQD1419" s="15"/>
      <c r="EQE1419" s="80"/>
      <c r="EQF1419" s="52"/>
      <c r="EQG1419" s="69"/>
      <c r="EQH1419" s="69"/>
      <c r="EQI1419" s="69"/>
      <c r="EQJ1419" s="107"/>
      <c r="EQK1419" s="2"/>
      <c r="EQL1419" s="15"/>
      <c r="EQM1419" s="15"/>
      <c r="EQN1419" s="80"/>
      <c r="EQO1419" s="52"/>
      <c r="EQP1419" s="69"/>
      <c r="EQQ1419" s="69"/>
      <c r="EQR1419" s="69"/>
      <c r="EQS1419" s="107"/>
      <c r="EQT1419" s="2"/>
      <c r="EQU1419" s="15"/>
      <c r="EQV1419" s="15"/>
      <c r="EQW1419" s="80"/>
      <c r="EQX1419" s="52"/>
      <c r="EQY1419" s="69"/>
      <c r="EQZ1419" s="69"/>
      <c r="ERA1419" s="69"/>
      <c r="ERB1419" s="107"/>
      <c r="ERC1419" s="2"/>
      <c r="ERD1419" s="15"/>
      <c r="ERE1419" s="15"/>
      <c r="ERF1419" s="80"/>
      <c r="ERG1419" s="52"/>
      <c r="ERH1419" s="69"/>
      <c r="ERI1419" s="69"/>
      <c r="ERJ1419" s="69"/>
      <c r="ERK1419" s="107"/>
      <c r="ERL1419" s="2"/>
      <c r="ERM1419" s="15"/>
      <c r="ERN1419" s="15"/>
      <c r="ERO1419" s="80"/>
      <c r="ERP1419" s="52"/>
      <c r="ERQ1419" s="69"/>
      <c r="ERR1419" s="69"/>
      <c r="ERS1419" s="69"/>
      <c r="ERT1419" s="107"/>
      <c r="ERU1419" s="2"/>
      <c r="ERV1419" s="15"/>
      <c r="ERW1419" s="15"/>
      <c r="ERX1419" s="80"/>
      <c r="ERY1419" s="52"/>
      <c r="ERZ1419" s="69"/>
      <c r="ESA1419" s="69"/>
      <c r="ESB1419" s="69"/>
      <c r="ESC1419" s="107"/>
      <c r="ESD1419" s="2"/>
      <c r="ESE1419" s="15"/>
      <c r="ESF1419" s="15"/>
      <c r="ESG1419" s="80"/>
      <c r="ESH1419" s="52"/>
      <c r="ESI1419" s="69"/>
      <c r="ESJ1419" s="69"/>
      <c r="ESK1419" s="69"/>
      <c r="ESL1419" s="107"/>
      <c r="ESM1419" s="2"/>
      <c r="ESN1419" s="15"/>
      <c r="ESO1419" s="15"/>
      <c r="ESP1419" s="80"/>
      <c r="ESQ1419" s="52"/>
      <c r="ESR1419" s="69"/>
      <c r="ESS1419" s="69"/>
      <c r="EST1419" s="69"/>
      <c r="ESU1419" s="107"/>
      <c r="ESV1419" s="2"/>
      <c r="ESW1419" s="15"/>
      <c r="ESX1419" s="15"/>
      <c r="ESY1419" s="80"/>
      <c r="ESZ1419" s="52"/>
      <c r="ETA1419" s="69"/>
      <c r="ETB1419" s="69"/>
      <c r="ETC1419" s="69"/>
      <c r="ETD1419" s="107"/>
      <c r="ETE1419" s="2"/>
      <c r="ETF1419" s="15"/>
      <c r="ETG1419" s="15"/>
      <c r="ETH1419" s="80"/>
      <c r="ETI1419" s="52"/>
      <c r="ETJ1419" s="69"/>
      <c r="ETK1419" s="69"/>
      <c r="ETL1419" s="69"/>
      <c r="ETM1419" s="107"/>
      <c r="ETN1419" s="2"/>
      <c r="ETO1419" s="15"/>
      <c r="ETP1419" s="15"/>
      <c r="ETQ1419" s="80"/>
      <c r="ETR1419" s="52"/>
      <c r="ETS1419" s="69"/>
      <c r="ETT1419" s="69"/>
      <c r="ETU1419" s="69"/>
      <c r="ETV1419" s="107"/>
      <c r="ETW1419" s="2"/>
      <c r="ETX1419" s="15"/>
      <c r="ETY1419" s="15"/>
      <c r="ETZ1419" s="80"/>
      <c r="EUA1419" s="52"/>
      <c r="EUB1419" s="69"/>
      <c r="EUC1419" s="69"/>
      <c r="EUD1419" s="69"/>
      <c r="EUE1419" s="107"/>
      <c r="EUF1419" s="2"/>
      <c r="EUG1419" s="15"/>
      <c r="EUH1419" s="15"/>
      <c r="EUI1419" s="80"/>
      <c r="EUJ1419" s="52"/>
      <c r="EUK1419" s="69"/>
      <c r="EUL1419" s="69"/>
      <c r="EUM1419" s="69"/>
      <c r="EUN1419" s="107"/>
      <c r="EUO1419" s="2"/>
      <c r="EUP1419" s="15"/>
      <c r="EUQ1419" s="15"/>
      <c r="EUR1419" s="80"/>
      <c r="EUS1419" s="52"/>
      <c r="EUT1419" s="69"/>
      <c r="EUU1419" s="69"/>
      <c r="EUV1419" s="69"/>
      <c r="EUW1419" s="107"/>
      <c r="EUX1419" s="2"/>
      <c r="EUY1419" s="15"/>
      <c r="EUZ1419" s="15"/>
      <c r="EVA1419" s="80"/>
      <c r="EVB1419" s="52"/>
      <c r="EVC1419" s="69"/>
      <c r="EVD1419" s="69"/>
      <c r="EVE1419" s="69"/>
      <c r="EVF1419" s="107"/>
      <c r="EVG1419" s="2"/>
      <c r="EVH1419" s="15"/>
      <c r="EVI1419" s="15"/>
      <c r="EVJ1419" s="80"/>
      <c r="EVK1419" s="52"/>
      <c r="EVL1419" s="69"/>
      <c r="EVM1419" s="69"/>
      <c r="EVN1419" s="69"/>
      <c r="EVO1419" s="107"/>
      <c r="EVP1419" s="2"/>
      <c r="EVQ1419" s="15"/>
      <c r="EVR1419" s="15"/>
      <c r="EVS1419" s="80"/>
      <c r="EVT1419" s="52"/>
      <c r="EVU1419" s="69"/>
      <c r="EVV1419" s="69"/>
      <c r="EVW1419" s="69"/>
      <c r="EVX1419" s="107"/>
      <c r="EVY1419" s="2"/>
      <c r="EVZ1419" s="15"/>
      <c r="EWA1419" s="15"/>
      <c r="EWB1419" s="80"/>
      <c r="EWC1419" s="52"/>
      <c r="EWD1419" s="69"/>
      <c r="EWE1419" s="69"/>
      <c r="EWF1419" s="69"/>
      <c r="EWG1419" s="107"/>
      <c r="EWH1419" s="2"/>
      <c r="EWI1419" s="15"/>
      <c r="EWJ1419" s="15"/>
      <c r="EWK1419" s="80"/>
      <c r="EWL1419" s="52"/>
      <c r="EWM1419" s="69"/>
      <c r="EWN1419" s="69"/>
      <c r="EWO1419" s="69"/>
      <c r="EWP1419" s="107"/>
      <c r="EWQ1419" s="2"/>
      <c r="EWR1419" s="15"/>
      <c r="EWS1419" s="15"/>
      <c r="EWT1419" s="80"/>
      <c r="EWU1419" s="52"/>
      <c r="EWV1419" s="69"/>
      <c r="EWW1419" s="69"/>
      <c r="EWX1419" s="69"/>
      <c r="EWY1419" s="107"/>
      <c r="EWZ1419" s="2"/>
      <c r="EXA1419" s="15"/>
      <c r="EXB1419" s="15"/>
      <c r="EXC1419" s="80"/>
      <c r="EXD1419" s="52"/>
      <c r="EXE1419" s="69"/>
      <c r="EXF1419" s="69"/>
      <c r="EXG1419" s="69"/>
      <c r="EXH1419" s="107"/>
      <c r="EXI1419" s="2"/>
      <c r="EXJ1419" s="15"/>
      <c r="EXK1419" s="15"/>
      <c r="EXL1419" s="80"/>
      <c r="EXM1419" s="52"/>
      <c r="EXN1419" s="69"/>
      <c r="EXO1419" s="69"/>
      <c r="EXP1419" s="69"/>
      <c r="EXQ1419" s="107"/>
      <c r="EXR1419" s="2"/>
      <c r="EXS1419" s="15"/>
      <c r="EXT1419" s="15"/>
      <c r="EXU1419" s="80"/>
      <c r="EXV1419" s="52"/>
      <c r="EXW1419" s="69"/>
      <c r="EXX1419" s="69"/>
      <c r="EXY1419" s="69"/>
      <c r="EXZ1419" s="107"/>
      <c r="EYA1419" s="2"/>
      <c r="EYB1419" s="15"/>
      <c r="EYC1419" s="15"/>
      <c r="EYD1419" s="80"/>
      <c r="EYE1419" s="52"/>
      <c r="EYF1419" s="69"/>
      <c r="EYG1419" s="69"/>
      <c r="EYH1419" s="69"/>
      <c r="EYI1419" s="107"/>
      <c r="EYJ1419" s="2"/>
      <c r="EYK1419" s="15"/>
      <c r="EYL1419" s="15"/>
      <c r="EYM1419" s="80"/>
      <c r="EYN1419" s="52"/>
      <c r="EYO1419" s="69"/>
      <c r="EYP1419" s="69"/>
      <c r="EYQ1419" s="69"/>
      <c r="EYR1419" s="107"/>
      <c r="EYS1419" s="2"/>
      <c r="EYT1419" s="15"/>
      <c r="EYU1419" s="15"/>
      <c r="EYV1419" s="80"/>
      <c r="EYW1419" s="52"/>
      <c r="EYX1419" s="69"/>
      <c r="EYY1419" s="69"/>
      <c r="EYZ1419" s="69"/>
      <c r="EZA1419" s="107"/>
      <c r="EZB1419" s="2"/>
      <c r="EZC1419" s="15"/>
      <c r="EZD1419" s="15"/>
      <c r="EZE1419" s="80"/>
      <c r="EZF1419" s="52"/>
      <c r="EZG1419" s="69"/>
      <c r="EZH1419" s="69"/>
      <c r="EZI1419" s="69"/>
      <c r="EZJ1419" s="107"/>
      <c r="EZK1419" s="2"/>
      <c r="EZL1419" s="15"/>
      <c r="EZM1419" s="15"/>
      <c r="EZN1419" s="80"/>
      <c r="EZO1419" s="52"/>
      <c r="EZP1419" s="69"/>
      <c r="EZQ1419" s="69"/>
      <c r="EZR1419" s="69"/>
      <c r="EZS1419" s="107"/>
      <c r="EZT1419" s="2"/>
      <c r="EZU1419" s="15"/>
      <c r="EZV1419" s="15"/>
      <c r="EZW1419" s="80"/>
      <c r="EZX1419" s="52"/>
      <c r="EZY1419" s="69"/>
      <c r="EZZ1419" s="69"/>
      <c r="FAA1419" s="69"/>
      <c r="FAB1419" s="107"/>
      <c r="FAC1419" s="2"/>
      <c r="FAD1419" s="15"/>
      <c r="FAE1419" s="15"/>
      <c r="FAF1419" s="80"/>
      <c r="FAG1419" s="52"/>
      <c r="FAH1419" s="69"/>
      <c r="FAI1419" s="69"/>
      <c r="FAJ1419" s="69"/>
      <c r="FAK1419" s="107"/>
      <c r="FAL1419" s="2"/>
      <c r="FAM1419" s="15"/>
      <c r="FAN1419" s="15"/>
      <c r="FAO1419" s="80"/>
      <c r="FAP1419" s="52"/>
      <c r="FAQ1419" s="69"/>
      <c r="FAR1419" s="69"/>
      <c r="FAS1419" s="69"/>
      <c r="FAT1419" s="107"/>
      <c r="FAU1419" s="2"/>
      <c r="FAV1419" s="15"/>
      <c r="FAW1419" s="15"/>
      <c r="FAX1419" s="80"/>
      <c r="FAY1419" s="52"/>
      <c r="FAZ1419" s="69"/>
      <c r="FBA1419" s="69"/>
      <c r="FBB1419" s="69"/>
      <c r="FBC1419" s="107"/>
      <c r="FBD1419" s="2"/>
      <c r="FBE1419" s="15"/>
      <c r="FBF1419" s="15"/>
      <c r="FBG1419" s="80"/>
      <c r="FBH1419" s="52"/>
      <c r="FBI1419" s="69"/>
      <c r="FBJ1419" s="69"/>
      <c r="FBK1419" s="69"/>
      <c r="FBL1419" s="107"/>
      <c r="FBM1419" s="2"/>
      <c r="FBN1419" s="15"/>
      <c r="FBO1419" s="15"/>
      <c r="FBP1419" s="80"/>
      <c r="FBQ1419" s="52"/>
      <c r="FBR1419" s="69"/>
      <c r="FBS1419" s="69"/>
      <c r="FBT1419" s="69"/>
      <c r="FBU1419" s="107"/>
      <c r="FBV1419" s="2"/>
      <c r="FBW1419" s="15"/>
      <c r="FBX1419" s="15"/>
      <c r="FBY1419" s="80"/>
      <c r="FBZ1419" s="52"/>
      <c r="FCA1419" s="69"/>
      <c r="FCB1419" s="69"/>
      <c r="FCC1419" s="69"/>
      <c r="FCD1419" s="107"/>
      <c r="FCE1419" s="2"/>
      <c r="FCF1419" s="15"/>
      <c r="FCG1419" s="15"/>
      <c r="FCH1419" s="80"/>
      <c r="FCI1419" s="52"/>
      <c r="FCJ1419" s="69"/>
      <c r="FCK1419" s="69"/>
      <c r="FCL1419" s="69"/>
      <c r="FCM1419" s="107"/>
      <c r="FCN1419" s="2"/>
      <c r="FCO1419" s="15"/>
      <c r="FCP1419" s="15"/>
      <c r="FCQ1419" s="80"/>
      <c r="FCR1419" s="52"/>
      <c r="FCS1419" s="69"/>
      <c r="FCT1419" s="69"/>
      <c r="FCU1419" s="69"/>
      <c r="FCV1419" s="107"/>
      <c r="FCW1419" s="2"/>
      <c r="FCX1419" s="15"/>
      <c r="FCY1419" s="15"/>
      <c r="FCZ1419" s="80"/>
      <c r="FDA1419" s="52"/>
      <c r="FDB1419" s="69"/>
      <c r="FDC1419" s="69"/>
      <c r="FDD1419" s="69"/>
      <c r="FDE1419" s="107"/>
      <c r="FDF1419" s="2"/>
      <c r="FDG1419" s="15"/>
      <c r="FDH1419" s="15"/>
      <c r="FDI1419" s="80"/>
      <c r="FDJ1419" s="52"/>
      <c r="FDK1419" s="69"/>
      <c r="FDL1419" s="69"/>
      <c r="FDM1419" s="69"/>
      <c r="FDN1419" s="107"/>
      <c r="FDO1419" s="2"/>
      <c r="FDP1419" s="15"/>
      <c r="FDQ1419" s="15"/>
      <c r="FDR1419" s="80"/>
      <c r="FDS1419" s="52"/>
      <c r="FDT1419" s="69"/>
      <c r="FDU1419" s="69"/>
      <c r="FDV1419" s="69"/>
      <c r="FDW1419" s="107"/>
      <c r="FDX1419" s="2"/>
      <c r="FDY1419" s="15"/>
      <c r="FDZ1419" s="15"/>
      <c r="FEA1419" s="80"/>
      <c r="FEB1419" s="52"/>
      <c r="FEC1419" s="69"/>
      <c r="FED1419" s="69"/>
      <c r="FEE1419" s="69"/>
      <c r="FEF1419" s="107"/>
      <c r="FEG1419" s="2"/>
      <c r="FEH1419" s="15"/>
      <c r="FEI1419" s="15"/>
      <c r="FEJ1419" s="80"/>
      <c r="FEK1419" s="52"/>
      <c r="FEL1419" s="69"/>
      <c r="FEM1419" s="69"/>
      <c r="FEN1419" s="69"/>
      <c r="FEO1419" s="107"/>
      <c r="FEP1419" s="2"/>
      <c r="FEQ1419" s="15"/>
      <c r="FER1419" s="15"/>
      <c r="FES1419" s="80"/>
      <c r="FET1419" s="52"/>
      <c r="FEU1419" s="69"/>
      <c r="FEV1419" s="69"/>
      <c r="FEW1419" s="69"/>
      <c r="FEX1419" s="107"/>
      <c r="FEY1419" s="2"/>
      <c r="FEZ1419" s="15"/>
      <c r="FFA1419" s="15"/>
      <c r="FFB1419" s="80"/>
      <c r="FFC1419" s="52"/>
      <c r="FFD1419" s="69"/>
      <c r="FFE1419" s="69"/>
      <c r="FFF1419" s="69"/>
      <c r="FFG1419" s="107"/>
      <c r="FFH1419" s="2"/>
      <c r="FFI1419" s="15"/>
      <c r="FFJ1419" s="15"/>
      <c r="FFK1419" s="80"/>
      <c r="FFL1419" s="52"/>
      <c r="FFM1419" s="69"/>
      <c r="FFN1419" s="69"/>
      <c r="FFO1419" s="69"/>
      <c r="FFP1419" s="107"/>
      <c r="FFQ1419" s="2"/>
      <c r="FFR1419" s="15"/>
      <c r="FFS1419" s="15"/>
      <c r="FFT1419" s="80"/>
      <c r="FFU1419" s="52"/>
      <c r="FFV1419" s="69"/>
      <c r="FFW1419" s="69"/>
      <c r="FFX1419" s="69"/>
      <c r="FFY1419" s="107"/>
      <c r="FFZ1419" s="2"/>
      <c r="FGA1419" s="15"/>
      <c r="FGB1419" s="15"/>
      <c r="FGC1419" s="80"/>
      <c r="FGD1419" s="52"/>
      <c r="FGE1419" s="69"/>
      <c r="FGF1419" s="69"/>
      <c r="FGG1419" s="69"/>
      <c r="FGH1419" s="107"/>
      <c r="FGI1419" s="2"/>
      <c r="FGJ1419" s="15"/>
      <c r="FGK1419" s="15"/>
      <c r="FGL1419" s="80"/>
      <c r="FGM1419" s="52"/>
      <c r="FGN1419" s="69"/>
      <c r="FGO1419" s="69"/>
      <c r="FGP1419" s="69"/>
      <c r="FGQ1419" s="107"/>
      <c r="FGR1419" s="2"/>
      <c r="FGS1419" s="15"/>
      <c r="FGT1419" s="15"/>
      <c r="FGU1419" s="80"/>
      <c r="FGV1419" s="52"/>
      <c r="FGW1419" s="69"/>
      <c r="FGX1419" s="69"/>
      <c r="FGY1419" s="69"/>
      <c r="FGZ1419" s="107"/>
      <c r="FHA1419" s="2"/>
      <c r="FHB1419" s="15"/>
      <c r="FHC1419" s="15"/>
      <c r="FHD1419" s="80"/>
      <c r="FHE1419" s="52"/>
      <c r="FHF1419" s="69"/>
      <c r="FHG1419" s="69"/>
      <c r="FHH1419" s="69"/>
      <c r="FHI1419" s="107"/>
      <c r="FHJ1419" s="2"/>
      <c r="FHK1419" s="15"/>
      <c r="FHL1419" s="15"/>
      <c r="FHM1419" s="80"/>
      <c r="FHN1419" s="52"/>
      <c r="FHO1419" s="69"/>
      <c r="FHP1419" s="69"/>
      <c r="FHQ1419" s="69"/>
      <c r="FHR1419" s="107"/>
      <c r="FHS1419" s="2"/>
      <c r="FHT1419" s="15"/>
      <c r="FHU1419" s="15"/>
      <c r="FHV1419" s="80"/>
      <c r="FHW1419" s="52"/>
      <c r="FHX1419" s="69"/>
      <c r="FHY1419" s="69"/>
      <c r="FHZ1419" s="69"/>
      <c r="FIA1419" s="107"/>
      <c r="FIB1419" s="2"/>
      <c r="FIC1419" s="15"/>
      <c r="FID1419" s="15"/>
      <c r="FIE1419" s="80"/>
      <c r="FIF1419" s="52"/>
      <c r="FIG1419" s="69"/>
      <c r="FIH1419" s="69"/>
      <c r="FII1419" s="69"/>
      <c r="FIJ1419" s="107"/>
      <c r="FIK1419" s="2"/>
      <c r="FIL1419" s="15"/>
      <c r="FIM1419" s="15"/>
      <c r="FIN1419" s="80"/>
      <c r="FIO1419" s="52"/>
      <c r="FIP1419" s="69"/>
      <c r="FIQ1419" s="69"/>
      <c r="FIR1419" s="69"/>
      <c r="FIS1419" s="107"/>
      <c r="FIT1419" s="2"/>
      <c r="FIU1419" s="15"/>
      <c r="FIV1419" s="15"/>
      <c r="FIW1419" s="80"/>
      <c r="FIX1419" s="52"/>
      <c r="FIY1419" s="69"/>
      <c r="FIZ1419" s="69"/>
      <c r="FJA1419" s="69"/>
      <c r="FJB1419" s="107"/>
      <c r="FJC1419" s="2"/>
      <c r="FJD1419" s="15"/>
      <c r="FJE1419" s="15"/>
      <c r="FJF1419" s="80"/>
      <c r="FJG1419" s="52"/>
      <c r="FJH1419" s="69"/>
      <c r="FJI1419" s="69"/>
      <c r="FJJ1419" s="69"/>
      <c r="FJK1419" s="107"/>
      <c r="FJL1419" s="2"/>
      <c r="FJM1419" s="15"/>
      <c r="FJN1419" s="15"/>
      <c r="FJO1419" s="80"/>
      <c r="FJP1419" s="52"/>
      <c r="FJQ1419" s="69"/>
      <c r="FJR1419" s="69"/>
      <c r="FJS1419" s="69"/>
      <c r="FJT1419" s="107"/>
      <c r="FJU1419" s="2"/>
      <c r="FJV1419" s="15"/>
      <c r="FJW1419" s="15"/>
      <c r="FJX1419" s="80"/>
      <c r="FJY1419" s="52"/>
      <c r="FJZ1419" s="69"/>
      <c r="FKA1419" s="69"/>
      <c r="FKB1419" s="69"/>
      <c r="FKC1419" s="107"/>
      <c r="FKD1419" s="2"/>
      <c r="FKE1419" s="15"/>
      <c r="FKF1419" s="15"/>
      <c r="FKG1419" s="80"/>
      <c r="FKH1419" s="52"/>
      <c r="FKI1419" s="69"/>
      <c r="FKJ1419" s="69"/>
      <c r="FKK1419" s="69"/>
      <c r="FKL1419" s="107"/>
      <c r="FKM1419" s="2"/>
      <c r="FKN1419" s="15"/>
      <c r="FKO1419" s="15"/>
      <c r="FKP1419" s="80"/>
      <c r="FKQ1419" s="52"/>
      <c r="FKR1419" s="69"/>
      <c r="FKS1419" s="69"/>
      <c r="FKT1419" s="69"/>
      <c r="FKU1419" s="107"/>
      <c r="FKV1419" s="2"/>
      <c r="FKW1419" s="15"/>
      <c r="FKX1419" s="15"/>
      <c r="FKY1419" s="80"/>
      <c r="FKZ1419" s="52"/>
      <c r="FLA1419" s="69"/>
      <c r="FLB1419" s="69"/>
      <c r="FLC1419" s="69"/>
      <c r="FLD1419" s="107"/>
      <c r="FLE1419" s="2"/>
      <c r="FLF1419" s="15"/>
      <c r="FLG1419" s="15"/>
      <c r="FLH1419" s="80"/>
      <c r="FLI1419" s="52"/>
      <c r="FLJ1419" s="69"/>
      <c r="FLK1419" s="69"/>
      <c r="FLL1419" s="69"/>
      <c r="FLM1419" s="107"/>
      <c r="FLN1419" s="2"/>
      <c r="FLO1419" s="15"/>
      <c r="FLP1419" s="15"/>
      <c r="FLQ1419" s="80"/>
      <c r="FLR1419" s="52"/>
      <c r="FLS1419" s="69"/>
      <c r="FLT1419" s="69"/>
      <c r="FLU1419" s="69"/>
      <c r="FLV1419" s="107"/>
      <c r="FLW1419" s="2"/>
      <c r="FLX1419" s="15"/>
      <c r="FLY1419" s="15"/>
      <c r="FLZ1419" s="80"/>
      <c r="FMA1419" s="52"/>
      <c r="FMB1419" s="69"/>
      <c r="FMC1419" s="69"/>
      <c r="FMD1419" s="69"/>
      <c r="FME1419" s="107"/>
      <c r="FMF1419" s="2"/>
      <c r="FMG1419" s="15"/>
      <c r="FMH1419" s="15"/>
      <c r="FMI1419" s="80"/>
      <c r="FMJ1419" s="52"/>
      <c r="FMK1419" s="69"/>
      <c r="FML1419" s="69"/>
      <c r="FMM1419" s="69"/>
      <c r="FMN1419" s="107"/>
      <c r="FMO1419" s="2"/>
      <c r="FMP1419" s="15"/>
      <c r="FMQ1419" s="15"/>
      <c r="FMR1419" s="80"/>
      <c r="FMS1419" s="52"/>
      <c r="FMT1419" s="69"/>
      <c r="FMU1419" s="69"/>
      <c r="FMV1419" s="69"/>
      <c r="FMW1419" s="107"/>
      <c r="FMX1419" s="2"/>
      <c r="FMY1419" s="15"/>
      <c r="FMZ1419" s="15"/>
      <c r="FNA1419" s="80"/>
      <c r="FNB1419" s="52"/>
      <c r="FNC1419" s="69"/>
      <c r="FND1419" s="69"/>
      <c r="FNE1419" s="69"/>
      <c r="FNF1419" s="107"/>
      <c r="FNG1419" s="2"/>
      <c r="FNH1419" s="15"/>
      <c r="FNI1419" s="15"/>
      <c r="FNJ1419" s="80"/>
      <c r="FNK1419" s="52"/>
      <c r="FNL1419" s="69"/>
      <c r="FNM1419" s="69"/>
      <c r="FNN1419" s="69"/>
      <c r="FNO1419" s="107"/>
      <c r="FNP1419" s="2"/>
      <c r="FNQ1419" s="15"/>
      <c r="FNR1419" s="15"/>
      <c r="FNS1419" s="80"/>
      <c r="FNT1419" s="52"/>
      <c r="FNU1419" s="69"/>
      <c r="FNV1419" s="69"/>
      <c r="FNW1419" s="69"/>
      <c r="FNX1419" s="107"/>
      <c r="FNY1419" s="2"/>
      <c r="FNZ1419" s="15"/>
      <c r="FOA1419" s="15"/>
      <c r="FOB1419" s="80"/>
      <c r="FOC1419" s="52"/>
      <c r="FOD1419" s="69"/>
      <c r="FOE1419" s="69"/>
      <c r="FOF1419" s="69"/>
      <c r="FOG1419" s="107"/>
      <c r="FOH1419" s="2"/>
      <c r="FOI1419" s="15"/>
      <c r="FOJ1419" s="15"/>
      <c r="FOK1419" s="80"/>
      <c r="FOL1419" s="52"/>
      <c r="FOM1419" s="69"/>
      <c r="FON1419" s="69"/>
      <c r="FOO1419" s="69"/>
      <c r="FOP1419" s="107"/>
      <c r="FOQ1419" s="2"/>
      <c r="FOR1419" s="15"/>
      <c r="FOS1419" s="15"/>
      <c r="FOT1419" s="80"/>
      <c r="FOU1419" s="52"/>
      <c r="FOV1419" s="69"/>
      <c r="FOW1419" s="69"/>
      <c r="FOX1419" s="69"/>
      <c r="FOY1419" s="107"/>
      <c r="FOZ1419" s="2"/>
      <c r="FPA1419" s="15"/>
      <c r="FPB1419" s="15"/>
      <c r="FPC1419" s="80"/>
      <c r="FPD1419" s="52"/>
      <c r="FPE1419" s="69"/>
      <c r="FPF1419" s="69"/>
      <c r="FPG1419" s="69"/>
      <c r="FPH1419" s="107"/>
      <c r="FPI1419" s="2"/>
      <c r="FPJ1419" s="15"/>
      <c r="FPK1419" s="15"/>
      <c r="FPL1419" s="80"/>
      <c r="FPM1419" s="52"/>
      <c r="FPN1419" s="69"/>
      <c r="FPO1419" s="69"/>
      <c r="FPP1419" s="69"/>
      <c r="FPQ1419" s="107"/>
      <c r="FPR1419" s="2"/>
      <c r="FPS1419" s="15"/>
      <c r="FPT1419" s="15"/>
      <c r="FPU1419" s="80"/>
      <c r="FPV1419" s="52"/>
      <c r="FPW1419" s="69"/>
      <c r="FPX1419" s="69"/>
      <c r="FPY1419" s="69"/>
      <c r="FPZ1419" s="107"/>
      <c r="FQA1419" s="2"/>
      <c r="FQB1419" s="15"/>
      <c r="FQC1419" s="15"/>
      <c r="FQD1419" s="80"/>
      <c r="FQE1419" s="52"/>
      <c r="FQF1419" s="69"/>
      <c r="FQG1419" s="69"/>
      <c r="FQH1419" s="69"/>
      <c r="FQI1419" s="107"/>
      <c r="FQJ1419" s="2"/>
      <c r="FQK1419" s="15"/>
      <c r="FQL1419" s="15"/>
      <c r="FQM1419" s="80"/>
      <c r="FQN1419" s="52"/>
      <c r="FQO1419" s="69"/>
      <c r="FQP1419" s="69"/>
      <c r="FQQ1419" s="69"/>
      <c r="FQR1419" s="107"/>
      <c r="FQS1419" s="2"/>
      <c r="FQT1419" s="15"/>
      <c r="FQU1419" s="15"/>
      <c r="FQV1419" s="80"/>
      <c r="FQW1419" s="52"/>
      <c r="FQX1419" s="69"/>
      <c r="FQY1419" s="69"/>
      <c r="FQZ1419" s="69"/>
      <c r="FRA1419" s="107"/>
      <c r="FRB1419" s="2"/>
      <c r="FRC1419" s="15"/>
      <c r="FRD1419" s="15"/>
      <c r="FRE1419" s="80"/>
      <c r="FRF1419" s="52"/>
      <c r="FRG1419" s="69"/>
      <c r="FRH1419" s="69"/>
      <c r="FRI1419" s="69"/>
      <c r="FRJ1419" s="107"/>
      <c r="FRK1419" s="2"/>
      <c r="FRL1419" s="15"/>
      <c r="FRM1419" s="15"/>
      <c r="FRN1419" s="80"/>
      <c r="FRO1419" s="52"/>
      <c r="FRP1419" s="69"/>
      <c r="FRQ1419" s="69"/>
      <c r="FRR1419" s="69"/>
      <c r="FRS1419" s="107"/>
      <c r="FRT1419" s="2"/>
      <c r="FRU1419" s="15"/>
      <c r="FRV1419" s="15"/>
      <c r="FRW1419" s="80"/>
      <c r="FRX1419" s="52"/>
      <c r="FRY1419" s="69"/>
      <c r="FRZ1419" s="69"/>
      <c r="FSA1419" s="69"/>
      <c r="FSB1419" s="107"/>
      <c r="FSC1419" s="2"/>
      <c r="FSD1419" s="15"/>
      <c r="FSE1419" s="15"/>
      <c r="FSF1419" s="80"/>
      <c r="FSG1419" s="52"/>
      <c r="FSH1419" s="69"/>
      <c r="FSI1419" s="69"/>
      <c r="FSJ1419" s="69"/>
      <c r="FSK1419" s="107"/>
      <c r="FSL1419" s="2"/>
      <c r="FSM1419" s="15"/>
      <c r="FSN1419" s="15"/>
      <c r="FSO1419" s="80"/>
      <c r="FSP1419" s="52"/>
      <c r="FSQ1419" s="69"/>
      <c r="FSR1419" s="69"/>
      <c r="FSS1419" s="69"/>
      <c r="FST1419" s="107"/>
      <c r="FSU1419" s="2"/>
      <c r="FSV1419" s="15"/>
      <c r="FSW1419" s="15"/>
      <c r="FSX1419" s="80"/>
      <c r="FSY1419" s="52"/>
      <c r="FSZ1419" s="69"/>
      <c r="FTA1419" s="69"/>
      <c r="FTB1419" s="69"/>
      <c r="FTC1419" s="107"/>
      <c r="FTD1419" s="2"/>
      <c r="FTE1419" s="15"/>
      <c r="FTF1419" s="15"/>
      <c r="FTG1419" s="80"/>
      <c r="FTH1419" s="52"/>
      <c r="FTI1419" s="69"/>
      <c r="FTJ1419" s="69"/>
      <c r="FTK1419" s="69"/>
      <c r="FTL1419" s="107"/>
      <c r="FTM1419" s="2"/>
      <c r="FTN1419" s="15"/>
      <c r="FTO1419" s="15"/>
      <c r="FTP1419" s="80"/>
      <c r="FTQ1419" s="52"/>
      <c r="FTR1419" s="69"/>
      <c r="FTS1419" s="69"/>
      <c r="FTT1419" s="69"/>
      <c r="FTU1419" s="107"/>
      <c r="FTV1419" s="2"/>
      <c r="FTW1419" s="15"/>
      <c r="FTX1419" s="15"/>
      <c r="FTY1419" s="80"/>
      <c r="FTZ1419" s="52"/>
      <c r="FUA1419" s="69"/>
      <c r="FUB1419" s="69"/>
      <c r="FUC1419" s="69"/>
      <c r="FUD1419" s="107"/>
      <c r="FUE1419" s="2"/>
      <c r="FUF1419" s="15"/>
      <c r="FUG1419" s="15"/>
      <c r="FUH1419" s="80"/>
      <c r="FUI1419" s="52"/>
      <c r="FUJ1419" s="69"/>
      <c r="FUK1419" s="69"/>
      <c r="FUL1419" s="69"/>
      <c r="FUM1419" s="107"/>
      <c r="FUN1419" s="2"/>
      <c r="FUO1419" s="15"/>
      <c r="FUP1419" s="15"/>
      <c r="FUQ1419" s="80"/>
      <c r="FUR1419" s="52"/>
      <c r="FUS1419" s="69"/>
      <c r="FUT1419" s="69"/>
      <c r="FUU1419" s="69"/>
      <c r="FUV1419" s="107"/>
      <c r="FUW1419" s="2"/>
      <c r="FUX1419" s="15"/>
      <c r="FUY1419" s="15"/>
      <c r="FUZ1419" s="80"/>
      <c r="FVA1419" s="52"/>
      <c r="FVB1419" s="69"/>
      <c r="FVC1419" s="69"/>
      <c r="FVD1419" s="69"/>
      <c r="FVE1419" s="107"/>
      <c r="FVF1419" s="2"/>
      <c r="FVG1419" s="15"/>
      <c r="FVH1419" s="15"/>
      <c r="FVI1419" s="80"/>
      <c r="FVJ1419" s="52"/>
      <c r="FVK1419" s="69"/>
      <c r="FVL1419" s="69"/>
      <c r="FVM1419" s="69"/>
      <c r="FVN1419" s="107"/>
      <c r="FVO1419" s="2"/>
      <c r="FVP1419" s="15"/>
      <c r="FVQ1419" s="15"/>
      <c r="FVR1419" s="80"/>
      <c r="FVS1419" s="52"/>
      <c r="FVT1419" s="69"/>
      <c r="FVU1419" s="69"/>
      <c r="FVV1419" s="69"/>
      <c r="FVW1419" s="107"/>
      <c r="FVX1419" s="2"/>
      <c r="FVY1419" s="15"/>
      <c r="FVZ1419" s="15"/>
      <c r="FWA1419" s="80"/>
      <c r="FWB1419" s="52"/>
      <c r="FWC1419" s="69"/>
      <c r="FWD1419" s="69"/>
      <c r="FWE1419" s="69"/>
      <c r="FWF1419" s="107"/>
      <c r="FWG1419" s="2"/>
      <c r="FWH1419" s="15"/>
      <c r="FWI1419" s="15"/>
      <c r="FWJ1419" s="80"/>
      <c r="FWK1419" s="52"/>
      <c r="FWL1419" s="69"/>
      <c r="FWM1419" s="69"/>
      <c r="FWN1419" s="69"/>
      <c r="FWO1419" s="107"/>
      <c r="FWP1419" s="2"/>
      <c r="FWQ1419" s="15"/>
      <c r="FWR1419" s="15"/>
      <c r="FWS1419" s="80"/>
      <c r="FWT1419" s="52"/>
      <c r="FWU1419" s="69"/>
      <c r="FWV1419" s="69"/>
      <c r="FWW1419" s="69"/>
      <c r="FWX1419" s="107"/>
      <c r="FWY1419" s="2"/>
      <c r="FWZ1419" s="15"/>
      <c r="FXA1419" s="15"/>
      <c r="FXB1419" s="80"/>
      <c r="FXC1419" s="52"/>
      <c r="FXD1419" s="69"/>
      <c r="FXE1419" s="69"/>
      <c r="FXF1419" s="69"/>
      <c r="FXG1419" s="107"/>
      <c r="FXH1419" s="2"/>
      <c r="FXI1419" s="15"/>
      <c r="FXJ1419" s="15"/>
      <c r="FXK1419" s="80"/>
      <c r="FXL1419" s="52"/>
      <c r="FXM1419" s="69"/>
      <c r="FXN1419" s="69"/>
      <c r="FXO1419" s="69"/>
      <c r="FXP1419" s="107"/>
      <c r="FXQ1419" s="2"/>
      <c r="FXR1419" s="15"/>
      <c r="FXS1419" s="15"/>
      <c r="FXT1419" s="80"/>
      <c r="FXU1419" s="52"/>
      <c r="FXV1419" s="69"/>
      <c r="FXW1419" s="69"/>
      <c r="FXX1419" s="69"/>
      <c r="FXY1419" s="107"/>
      <c r="FXZ1419" s="2"/>
      <c r="FYA1419" s="15"/>
      <c r="FYB1419" s="15"/>
      <c r="FYC1419" s="80"/>
      <c r="FYD1419" s="52"/>
      <c r="FYE1419" s="69"/>
      <c r="FYF1419" s="69"/>
      <c r="FYG1419" s="69"/>
      <c r="FYH1419" s="107"/>
      <c r="FYI1419" s="2"/>
      <c r="FYJ1419" s="15"/>
      <c r="FYK1419" s="15"/>
      <c r="FYL1419" s="80"/>
      <c r="FYM1419" s="52"/>
      <c r="FYN1419" s="69"/>
      <c r="FYO1419" s="69"/>
      <c r="FYP1419" s="69"/>
      <c r="FYQ1419" s="107"/>
      <c r="FYR1419" s="2"/>
      <c r="FYS1419" s="15"/>
      <c r="FYT1419" s="15"/>
      <c r="FYU1419" s="80"/>
      <c r="FYV1419" s="52"/>
      <c r="FYW1419" s="69"/>
      <c r="FYX1419" s="69"/>
      <c r="FYY1419" s="69"/>
      <c r="FYZ1419" s="107"/>
      <c r="FZA1419" s="2"/>
      <c r="FZB1419" s="15"/>
      <c r="FZC1419" s="15"/>
      <c r="FZD1419" s="80"/>
      <c r="FZE1419" s="52"/>
      <c r="FZF1419" s="69"/>
      <c r="FZG1419" s="69"/>
      <c r="FZH1419" s="69"/>
      <c r="FZI1419" s="107"/>
      <c r="FZJ1419" s="2"/>
      <c r="FZK1419" s="15"/>
      <c r="FZL1419" s="15"/>
      <c r="FZM1419" s="80"/>
      <c r="FZN1419" s="52"/>
      <c r="FZO1419" s="69"/>
      <c r="FZP1419" s="69"/>
      <c r="FZQ1419" s="69"/>
      <c r="FZR1419" s="107"/>
      <c r="FZS1419" s="2"/>
      <c r="FZT1419" s="15"/>
      <c r="FZU1419" s="15"/>
      <c r="FZV1419" s="80"/>
      <c r="FZW1419" s="52"/>
      <c r="FZX1419" s="69"/>
      <c r="FZY1419" s="69"/>
      <c r="FZZ1419" s="69"/>
      <c r="GAA1419" s="107"/>
      <c r="GAB1419" s="2"/>
      <c r="GAC1419" s="15"/>
      <c r="GAD1419" s="15"/>
      <c r="GAE1419" s="80"/>
      <c r="GAF1419" s="52"/>
      <c r="GAG1419" s="69"/>
      <c r="GAH1419" s="69"/>
      <c r="GAI1419" s="69"/>
      <c r="GAJ1419" s="107"/>
      <c r="GAK1419" s="2"/>
      <c r="GAL1419" s="15"/>
      <c r="GAM1419" s="15"/>
      <c r="GAN1419" s="80"/>
      <c r="GAO1419" s="52"/>
      <c r="GAP1419" s="69"/>
      <c r="GAQ1419" s="69"/>
      <c r="GAR1419" s="69"/>
      <c r="GAS1419" s="107"/>
      <c r="GAT1419" s="2"/>
      <c r="GAU1419" s="15"/>
      <c r="GAV1419" s="15"/>
      <c r="GAW1419" s="80"/>
      <c r="GAX1419" s="52"/>
      <c r="GAY1419" s="69"/>
      <c r="GAZ1419" s="69"/>
      <c r="GBA1419" s="69"/>
      <c r="GBB1419" s="107"/>
      <c r="GBC1419" s="2"/>
      <c r="GBD1419" s="15"/>
      <c r="GBE1419" s="15"/>
      <c r="GBF1419" s="80"/>
      <c r="GBG1419" s="52"/>
      <c r="GBH1419" s="69"/>
      <c r="GBI1419" s="69"/>
      <c r="GBJ1419" s="69"/>
      <c r="GBK1419" s="107"/>
      <c r="GBL1419" s="2"/>
      <c r="GBM1419" s="15"/>
      <c r="GBN1419" s="15"/>
      <c r="GBO1419" s="80"/>
      <c r="GBP1419" s="52"/>
      <c r="GBQ1419" s="69"/>
      <c r="GBR1419" s="69"/>
      <c r="GBS1419" s="69"/>
      <c r="GBT1419" s="107"/>
      <c r="GBU1419" s="2"/>
      <c r="GBV1419" s="15"/>
      <c r="GBW1419" s="15"/>
      <c r="GBX1419" s="80"/>
      <c r="GBY1419" s="52"/>
      <c r="GBZ1419" s="69"/>
      <c r="GCA1419" s="69"/>
      <c r="GCB1419" s="69"/>
      <c r="GCC1419" s="107"/>
      <c r="GCD1419" s="2"/>
      <c r="GCE1419" s="15"/>
      <c r="GCF1419" s="15"/>
      <c r="GCG1419" s="80"/>
      <c r="GCH1419" s="52"/>
      <c r="GCI1419" s="69"/>
      <c r="GCJ1419" s="69"/>
      <c r="GCK1419" s="69"/>
      <c r="GCL1419" s="107"/>
      <c r="GCM1419" s="2"/>
      <c r="GCN1419" s="15"/>
      <c r="GCO1419" s="15"/>
      <c r="GCP1419" s="80"/>
      <c r="GCQ1419" s="52"/>
      <c r="GCR1419" s="69"/>
      <c r="GCS1419" s="69"/>
      <c r="GCT1419" s="69"/>
      <c r="GCU1419" s="107"/>
      <c r="GCV1419" s="2"/>
      <c r="GCW1419" s="15"/>
      <c r="GCX1419" s="15"/>
      <c r="GCY1419" s="80"/>
      <c r="GCZ1419" s="52"/>
      <c r="GDA1419" s="69"/>
      <c r="GDB1419" s="69"/>
      <c r="GDC1419" s="69"/>
      <c r="GDD1419" s="107"/>
      <c r="GDE1419" s="2"/>
      <c r="GDF1419" s="15"/>
      <c r="GDG1419" s="15"/>
      <c r="GDH1419" s="80"/>
      <c r="GDI1419" s="52"/>
      <c r="GDJ1419" s="69"/>
      <c r="GDK1419" s="69"/>
      <c r="GDL1419" s="69"/>
      <c r="GDM1419" s="107"/>
      <c r="GDN1419" s="2"/>
      <c r="GDO1419" s="15"/>
      <c r="GDP1419" s="15"/>
      <c r="GDQ1419" s="80"/>
      <c r="GDR1419" s="52"/>
      <c r="GDS1419" s="69"/>
      <c r="GDT1419" s="69"/>
      <c r="GDU1419" s="69"/>
      <c r="GDV1419" s="107"/>
      <c r="GDW1419" s="2"/>
      <c r="GDX1419" s="15"/>
      <c r="GDY1419" s="15"/>
      <c r="GDZ1419" s="80"/>
      <c r="GEA1419" s="52"/>
      <c r="GEB1419" s="69"/>
      <c r="GEC1419" s="69"/>
      <c r="GED1419" s="69"/>
      <c r="GEE1419" s="107"/>
      <c r="GEF1419" s="2"/>
      <c r="GEG1419" s="15"/>
      <c r="GEH1419" s="15"/>
      <c r="GEI1419" s="80"/>
      <c r="GEJ1419" s="52"/>
      <c r="GEK1419" s="69"/>
      <c r="GEL1419" s="69"/>
      <c r="GEM1419" s="69"/>
      <c r="GEN1419" s="107"/>
      <c r="GEO1419" s="2"/>
      <c r="GEP1419" s="15"/>
      <c r="GEQ1419" s="15"/>
      <c r="GER1419" s="80"/>
      <c r="GES1419" s="52"/>
      <c r="GET1419" s="69"/>
      <c r="GEU1419" s="69"/>
      <c r="GEV1419" s="69"/>
      <c r="GEW1419" s="107"/>
      <c r="GEX1419" s="2"/>
      <c r="GEY1419" s="15"/>
      <c r="GEZ1419" s="15"/>
      <c r="GFA1419" s="80"/>
      <c r="GFB1419" s="52"/>
      <c r="GFC1419" s="69"/>
      <c r="GFD1419" s="69"/>
      <c r="GFE1419" s="69"/>
      <c r="GFF1419" s="107"/>
      <c r="GFG1419" s="2"/>
      <c r="GFH1419" s="15"/>
      <c r="GFI1419" s="15"/>
      <c r="GFJ1419" s="80"/>
      <c r="GFK1419" s="52"/>
      <c r="GFL1419" s="69"/>
      <c r="GFM1419" s="69"/>
      <c r="GFN1419" s="69"/>
      <c r="GFO1419" s="107"/>
      <c r="GFP1419" s="2"/>
      <c r="GFQ1419" s="15"/>
      <c r="GFR1419" s="15"/>
      <c r="GFS1419" s="80"/>
      <c r="GFT1419" s="52"/>
      <c r="GFU1419" s="69"/>
      <c r="GFV1419" s="69"/>
      <c r="GFW1419" s="69"/>
      <c r="GFX1419" s="107"/>
      <c r="GFY1419" s="2"/>
      <c r="GFZ1419" s="15"/>
      <c r="GGA1419" s="15"/>
      <c r="GGB1419" s="80"/>
      <c r="GGC1419" s="52"/>
      <c r="GGD1419" s="69"/>
      <c r="GGE1419" s="69"/>
      <c r="GGF1419" s="69"/>
      <c r="GGG1419" s="107"/>
      <c r="GGH1419" s="2"/>
      <c r="GGI1419" s="15"/>
      <c r="GGJ1419" s="15"/>
      <c r="GGK1419" s="80"/>
      <c r="GGL1419" s="52"/>
      <c r="GGM1419" s="69"/>
      <c r="GGN1419" s="69"/>
      <c r="GGO1419" s="69"/>
      <c r="GGP1419" s="107"/>
      <c r="GGQ1419" s="2"/>
      <c r="GGR1419" s="15"/>
      <c r="GGS1419" s="15"/>
      <c r="GGT1419" s="80"/>
      <c r="GGU1419" s="52"/>
      <c r="GGV1419" s="69"/>
      <c r="GGW1419" s="69"/>
      <c r="GGX1419" s="69"/>
      <c r="GGY1419" s="107"/>
      <c r="GGZ1419" s="2"/>
      <c r="GHA1419" s="15"/>
      <c r="GHB1419" s="15"/>
      <c r="GHC1419" s="80"/>
      <c r="GHD1419" s="52"/>
      <c r="GHE1419" s="69"/>
      <c r="GHF1419" s="69"/>
      <c r="GHG1419" s="69"/>
      <c r="GHH1419" s="107"/>
      <c r="GHI1419" s="2"/>
      <c r="GHJ1419" s="15"/>
      <c r="GHK1419" s="15"/>
      <c r="GHL1419" s="80"/>
      <c r="GHM1419" s="52"/>
      <c r="GHN1419" s="69"/>
      <c r="GHO1419" s="69"/>
      <c r="GHP1419" s="69"/>
      <c r="GHQ1419" s="107"/>
      <c r="GHR1419" s="2"/>
      <c r="GHS1419" s="15"/>
      <c r="GHT1419" s="15"/>
      <c r="GHU1419" s="80"/>
      <c r="GHV1419" s="52"/>
      <c r="GHW1419" s="69"/>
      <c r="GHX1419" s="69"/>
      <c r="GHY1419" s="69"/>
      <c r="GHZ1419" s="107"/>
      <c r="GIA1419" s="2"/>
      <c r="GIB1419" s="15"/>
      <c r="GIC1419" s="15"/>
      <c r="GID1419" s="80"/>
      <c r="GIE1419" s="52"/>
      <c r="GIF1419" s="69"/>
      <c r="GIG1419" s="69"/>
      <c r="GIH1419" s="69"/>
      <c r="GII1419" s="107"/>
      <c r="GIJ1419" s="2"/>
      <c r="GIK1419" s="15"/>
      <c r="GIL1419" s="15"/>
      <c r="GIM1419" s="80"/>
      <c r="GIN1419" s="52"/>
      <c r="GIO1419" s="69"/>
      <c r="GIP1419" s="69"/>
      <c r="GIQ1419" s="69"/>
      <c r="GIR1419" s="107"/>
      <c r="GIS1419" s="2"/>
      <c r="GIT1419" s="15"/>
      <c r="GIU1419" s="15"/>
      <c r="GIV1419" s="80"/>
      <c r="GIW1419" s="52"/>
      <c r="GIX1419" s="69"/>
      <c r="GIY1419" s="69"/>
      <c r="GIZ1419" s="69"/>
      <c r="GJA1419" s="107"/>
      <c r="GJB1419" s="2"/>
      <c r="GJC1419" s="15"/>
      <c r="GJD1419" s="15"/>
      <c r="GJE1419" s="80"/>
      <c r="GJF1419" s="52"/>
      <c r="GJG1419" s="69"/>
      <c r="GJH1419" s="69"/>
      <c r="GJI1419" s="69"/>
      <c r="GJJ1419" s="107"/>
      <c r="GJK1419" s="2"/>
      <c r="GJL1419" s="15"/>
      <c r="GJM1419" s="15"/>
      <c r="GJN1419" s="80"/>
      <c r="GJO1419" s="52"/>
      <c r="GJP1419" s="69"/>
      <c r="GJQ1419" s="69"/>
      <c r="GJR1419" s="69"/>
      <c r="GJS1419" s="107"/>
      <c r="GJT1419" s="2"/>
      <c r="GJU1419" s="15"/>
      <c r="GJV1419" s="15"/>
      <c r="GJW1419" s="80"/>
      <c r="GJX1419" s="52"/>
      <c r="GJY1419" s="69"/>
      <c r="GJZ1419" s="69"/>
      <c r="GKA1419" s="69"/>
      <c r="GKB1419" s="107"/>
      <c r="GKC1419" s="2"/>
      <c r="GKD1419" s="15"/>
      <c r="GKE1419" s="15"/>
      <c r="GKF1419" s="80"/>
      <c r="GKG1419" s="52"/>
      <c r="GKH1419" s="69"/>
      <c r="GKI1419" s="69"/>
      <c r="GKJ1419" s="69"/>
      <c r="GKK1419" s="107"/>
      <c r="GKL1419" s="2"/>
      <c r="GKM1419" s="15"/>
      <c r="GKN1419" s="15"/>
      <c r="GKO1419" s="80"/>
      <c r="GKP1419" s="52"/>
      <c r="GKQ1419" s="69"/>
      <c r="GKR1419" s="69"/>
      <c r="GKS1419" s="69"/>
      <c r="GKT1419" s="107"/>
      <c r="GKU1419" s="2"/>
      <c r="GKV1419" s="15"/>
      <c r="GKW1419" s="15"/>
      <c r="GKX1419" s="80"/>
      <c r="GKY1419" s="52"/>
      <c r="GKZ1419" s="69"/>
      <c r="GLA1419" s="69"/>
      <c r="GLB1419" s="69"/>
      <c r="GLC1419" s="107"/>
      <c r="GLD1419" s="2"/>
      <c r="GLE1419" s="15"/>
      <c r="GLF1419" s="15"/>
      <c r="GLG1419" s="80"/>
      <c r="GLH1419" s="52"/>
      <c r="GLI1419" s="69"/>
      <c r="GLJ1419" s="69"/>
      <c r="GLK1419" s="69"/>
      <c r="GLL1419" s="107"/>
      <c r="GLM1419" s="2"/>
      <c r="GLN1419" s="15"/>
      <c r="GLO1419" s="15"/>
      <c r="GLP1419" s="80"/>
      <c r="GLQ1419" s="52"/>
      <c r="GLR1419" s="69"/>
      <c r="GLS1419" s="69"/>
      <c r="GLT1419" s="69"/>
      <c r="GLU1419" s="107"/>
      <c r="GLV1419" s="2"/>
      <c r="GLW1419" s="15"/>
      <c r="GLX1419" s="15"/>
      <c r="GLY1419" s="80"/>
      <c r="GLZ1419" s="52"/>
      <c r="GMA1419" s="69"/>
      <c r="GMB1419" s="69"/>
      <c r="GMC1419" s="69"/>
      <c r="GMD1419" s="107"/>
      <c r="GME1419" s="2"/>
      <c r="GMF1419" s="15"/>
      <c r="GMG1419" s="15"/>
      <c r="GMH1419" s="80"/>
      <c r="GMI1419" s="52"/>
      <c r="GMJ1419" s="69"/>
      <c r="GMK1419" s="69"/>
      <c r="GML1419" s="69"/>
      <c r="GMM1419" s="107"/>
      <c r="GMN1419" s="2"/>
      <c r="GMO1419" s="15"/>
      <c r="GMP1419" s="15"/>
      <c r="GMQ1419" s="80"/>
      <c r="GMR1419" s="52"/>
      <c r="GMS1419" s="69"/>
      <c r="GMT1419" s="69"/>
      <c r="GMU1419" s="69"/>
      <c r="GMV1419" s="107"/>
      <c r="GMW1419" s="2"/>
      <c r="GMX1419" s="15"/>
      <c r="GMY1419" s="15"/>
      <c r="GMZ1419" s="80"/>
      <c r="GNA1419" s="52"/>
      <c r="GNB1419" s="69"/>
      <c r="GNC1419" s="69"/>
      <c r="GND1419" s="69"/>
      <c r="GNE1419" s="107"/>
      <c r="GNF1419" s="2"/>
      <c r="GNG1419" s="15"/>
      <c r="GNH1419" s="15"/>
      <c r="GNI1419" s="80"/>
      <c r="GNJ1419" s="52"/>
      <c r="GNK1419" s="69"/>
      <c r="GNL1419" s="69"/>
      <c r="GNM1419" s="69"/>
      <c r="GNN1419" s="107"/>
      <c r="GNO1419" s="2"/>
      <c r="GNP1419" s="15"/>
      <c r="GNQ1419" s="15"/>
      <c r="GNR1419" s="80"/>
      <c r="GNS1419" s="52"/>
      <c r="GNT1419" s="69"/>
      <c r="GNU1419" s="69"/>
      <c r="GNV1419" s="69"/>
      <c r="GNW1419" s="107"/>
      <c r="GNX1419" s="2"/>
      <c r="GNY1419" s="15"/>
      <c r="GNZ1419" s="15"/>
      <c r="GOA1419" s="80"/>
      <c r="GOB1419" s="52"/>
      <c r="GOC1419" s="69"/>
      <c r="GOD1419" s="69"/>
      <c r="GOE1419" s="69"/>
      <c r="GOF1419" s="107"/>
      <c r="GOG1419" s="2"/>
      <c r="GOH1419" s="15"/>
      <c r="GOI1419" s="15"/>
      <c r="GOJ1419" s="80"/>
      <c r="GOK1419" s="52"/>
      <c r="GOL1419" s="69"/>
      <c r="GOM1419" s="69"/>
      <c r="GON1419" s="69"/>
      <c r="GOO1419" s="107"/>
      <c r="GOP1419" s="2"/>
      <c r="GOQ1419" s="15"/>
      <c r="GOR1419" s="15"/>
      <c r="GOS1419" s="80"/>
      <c r="GOT1419" s="52"/>
      <c r="GOU1419" s="69"/>
      <c r="GOV1419" s="69"/>
      <c r="GOW1419" s="69"/>
      <c r="GOX1419" s="107"/>
      <c r="GOY1419" s="2"/>
      <c r="GOZ1419" s="15"/>
      <c r="GPA1419" s="15"/>
      <c r="GPB1419" s="80"/>
      <c r="GPC1419" s="52"/>
      <c r="GPD1419" s="69"/>
      <c r="GPE1419" s="69"/>
      <c r="GPF1419" s="69"/>
      <c r="GPG1419" s="107"/>
      <c r="GPH1419" s="2"/>
      <c r="GPI1419" s="15"/>
      <c r="GPJ1419" s="15"/>
      <c r="GPK1419" s="80"/>
      <c r="GPL1419" s="52"/>
      <c r="GPM1419" s="69"/>
      <c r="GPN1419" s="69"/>
      <c r="GPO1419" s="69"/>
      <c r="GPP1419" s="107"/>
      <c r="GPQ1419" s="2"/>
      <c r="GPR1419" s="15"/>
      <c r="GPS1419" s="15"/>
      <c r="GPT1419" s="80"/>
      <c r="GPU1419" s="52"/>
      <c r="GPV1419" s="69"/>
      <c r="GPW1419" s="69"/>
      <c r="GPX1419" s="69"/>
      <c r="GPY1419" s="107"/>
      <c r="GPZ1419" s="2"/>
      <c r="GQA1419" s="15"/>
      <c r="GQB1419" s="15"/>
      <c r="GQC1419" s="80"/>
      <c r="GQD1419" s="52"/>
      <c r="GQE1419" s="69"/>
      <c r="GQF1419" s="69"/>
      <c r="GQG1419" s="69"/>
      <c r="GQH1419" s="107"/>
      <c r="GQI1419" s="2"/>
      <c r="GQJ1419" s="15"/>
      <c r="GQK1419" s="15"/>
      <c r="GQL1419" s="80"/>
      <c r="GQM1419" s="52"/>
      <c r="GQN1419" s="69"/>
      <c r="GQO1419" s="69"/>
      <c r="GQP1419" s="69"/>
      <c r="GQQ1419" s="107"/>
      <c r="GQR1419" s="2"/>
      <c r="GQS1419" s="15"/>
      <c r="GQT1419" s="15"/>
      <c r="GQU1419" s="80"/>
      <c r="GQV1419" s="52"/>
      <c r="GQW1419" s="69"/>
      <c r="GQX1419" s="69"/>
      <c r="GQY1419" s="69"/>
      <c r="GQZ1419" s="107"/>
      <c r="GRA1419" s="2"/>
      <c r="GRB1419" s="15"/>
      <c r="GRC1419" s="15"/>
      <c r="GRD1419" s="80"/>
      <c r="GRE1419" s="52"/>
      <c r="GRF1419" s="69"/>
      <c r="GRG1419" s="69"/>
      <c r="GRH1419" s="69"/>
      <c r="GRI1419" s="107"/>
      <c r="GRJ1419" s="2"/>
      <c r="GRK1419" s="15"/>
      <c r="GRL1419" s="15"/>
      <c r="GRM1419" s="80"/>
      <c r="GRN1419" s="52"/>
      <c r="GRO1419" s="69"/>
      <c r="GRP1419" s="69"/>
      <c r="GRQ1419" s="69"/>
      <c r="GRR1419" s="107"/>
      <c r="GRS1419" s="2"/>
      <c r="GRT1419" s="15"/>
      <c r="GRU1419" s="15"/>
      <c r="GRV1419" s="80"/>
      <c r="GRW1419" s="52"/>
      <c r="GRX1419" s="69"/>
      <c r="GRY1419" s="69"/>
      <c r="GRZ1419" s="69"/>
      <c r="GSA1419" s="107"/>
      <c r="GSB1419" s="2"/>
      <c r="GSC1419" s="15"/>
      <c r="GSD1419" s="15"/>
      <c r="GSE1419" s="80"/>
      <c r="GSF1419" s="52"/>
      <c r="GSG1419" s="69"/>
      <c r="GSH1419" s="69"/>
      <c r="GSI1419" s="69"/>
      <c r="GSJ1419" s="107"/>
      <c r="GSK1419" s="2"/>
      <c r="GSL1419" s="15"/>
      <c r="GSM1419" s="15"/>
      <c r="GSN1419" s="80"/>
      <c r="GSO1419" s="52"/>
      <c r="GSP1419" s="69"/>
      <c r="GSQ1419" s="69"/>
      <c r="GSR1419" s="69"/>
      <c r="GSS1419" s="107"/>
      <c r="GST1419" s="2"/>
      <c r="GSU1419" s="15"/>
      <c r="GSV1419" s="15"/>
      <c r="GSW1419" s="80"/>
      <c r="GSX1419" s="52"/>
      <c r="GSY1419" s="69"/>
      <c r="GSZ1419" s="69"/>
      <c r="GTA1419" s="69"/>
      <c r="GTB1419" s="107"/>
      <c r="GTC1419" s="2"/>
      <c r="GTD1419" s="15"/>
      <c r="GTE1419" s="15"/>
      <c r="GTF1419" s="80"/>
      <c r="GTG1419" s="52"/>
      <c r="GTH1419" s="69"/>
      <c r="GTI1419" s="69"/>
      <c r="GTJ1419" s="69"/>
      <c r="GTK1419" s="107"/>
      <c r="GTL1419" s="2"/>
      <c r="GTM1419" s="15"/>
      <c r="GTN1419" s="15"/>
      <c r="GTO1419" s="80"/>
      <c r="GTP1419" s="52"/>
      <c r="GTQ1419" s="69"/>
      <c r="GTR1419" s="69"/>
      <c r="GTS1419" s="69"/>
      <c r="GTT1419" s="107"/>
      <c r="GTU1419" s="2"/>
      <c r="GTV1419" s="15"/>
      <c r="GTW1419" s="15"/>
      <c r="GTX1419" s="80"/>
      <c r="GTY1419" s="52"/>
      <c r="GTZ1419" s="69"/>
      <c r="GUA1419" s="69"/>
      <c r="GUB1419" s="69"/>
      <c r="GUC1419" s="107"/>
      <c r="GUD1419" s="2"/>
      <c r="GUE1419" s="15"/>
      <c r="GUF1419" s="15"/>
      <c r="GUG1419" s="80"/>
      <c r="GUH1419" s="52"/>
      <c r="GUI1419" s="69"/>
      <c r="GUJ1419" s="69"/>
      <c r="GUK1419" s="69"/>
      <c r="GUL1419" s="107"/>
      <c r="GUM1419" s="2"/>
      <c r="GUN1419" s="15"/>
      <c r="GUO1419" s="15"/>
      <c r="GUP1419" s="80"/>
      <c r="GUQ1419" s="52"/>
      <c r="GUR1419" s="69"/>
      <c r="GUS1419" s="69"/>
      <c r="GUT1419" s="69"/>
      <c r="GUU1419" s="107"/>
      <c r="GUV1419" s="2"/>
      <c r="GUW1419" s="15"/>
      <c r="GUX1419" s="15"/>
      <c r="GUY1419" s="80"/>
      <c r="GUZ1419" s="52"/>
      <c r="GVA1419" s="69"/>
      <c r="GVB1419" s="69"/>
      <c r="GVC1419" s="69"/>
      <c r="GVD1419" s="107"/>
      <c r="GVE1419" s="2"/>
      <c r="GVF1419" s="15"/>
      <c r="GVG1419" s="15"/>
      <c r="GVH1419" s="80"/>
      <c r="GVI1419" s="52"/>
      <c r="GVJ1419" s="69"/>
      <c r="GVK1419" s="69"/>
      <c r="GVL1419" s="69"/>
      <c r="GVM1419" s="107"/>
      <c r="GVN1419" s="2"/>
      <c r="GVO1419" s="15"/>
      <c r="GVP1419" s="15"/>
      <c r="GVQ1419" s="80"/>
      <c r="GVR1419" s="52"/>
      <c r="GVS1419" s="69"/>
      <c r="GVT1419" s="69"/>
      <c r="GVU1419" s="69"/>
      <c r="GVV1419" s="107"/>
      <c r="GVW1419" s="2"/>
      <c r="GVX1419" s="15"/>
      <c r="GVY1419" s="15"/>
      <c r="GVZ1419" s="80"/>
      <c r="GWA1419" s="52"/>
      <c r="GWB1419" s="69"/>
      <c r="GWC1419" s="69"/>
      <c r="GWD1419" s="69"/>
      <c r="GWE1419" s="107"/>
      <c r="GWF1419" s="2"/>
      <c r="GWG1419" s="15"/>
      <c r="GWH1419" s="15"/>
      <c r="GWI1419" s="80"/>
      <c r="GWJ1419" s="52"/>
      <c r="GWK1419" s="69"/>
      <c r="GWL1419" s="69"/>
      <c r="GWM1419" s="69"/>
      <c r="GWN1419" s="107"/>
      <c r="GWO1419" s="2"/>
      <c r="GWP1419" s="15"/>
      <c r="GWQ1419" s="15"/>
      <c r="GWR1419" s="80"/>
      <c r="GWS1419" s="52"/>
      <c r="GWT1419" s="69"/>
      <c r="GWU1419" s="69"/>
      <c r="GWV1419" s="69"/>
      <c r="GWW1419" s="107"/>
      <c r="GWX1419" s="2"/>
      <c r="GWY1419" s="15"/>
      <c r="GWZ1419" s="15"/>
      <c r="GXA1419" s="80"/>
      <c r="GXB1419" s="52"/>
      <c r="GXC1419" s="69"/>
      <c r="GXD1419" s="69"/>
      <c r="GXE1419" s="69"/>
      <c r="GXF1419" s="107"/>
      <c r="GXG1419" s="2"/>
      <c r="GXH1419" s="15"/>
      <c r="GXI1419" s="15"/>
      <c r="GXJ1419" s="80"/>
      <c r="GXK1419" s="52"/>
      <c r="GXL1419" s="69"/>
      <c r="GXM1419" s="69"/>
      <c r="GXN1419" s="69"/>
      <c r="GXO1419" s="107"/>
      <c r="GXP1419" s="2"/>
      <c r="GXQ1419" s="15"/>
      <c r="GXR1419" s="15"/>
      <c r="GXS1419" s="80"/>
      <c r="GXT1419" s="52"/>
      <c r="GXU1419" s="69"/>
      <c r="GXV1419" s="69"/>
      <c r="GXW1419" s="69"/>
      <c r="GXX1419" s="107"/>
      <c r="GXY1419" s="2"/>
      <c r="GXZ1419" s="15"/>
      <c r="GYA1419" s="15"/>
      <c r="GYB1419" s="80"/>
      <c r="GYC1419" s="52"/>
      <c r="GYD1419" s="69"/>
      <c r="GYE1419" s="69"/>
      <c r="GYF1419" s="69"/>
      <c r="GYG1419" s="107"/>
      <c r="GYH1419" s="2"/>
      <c r="GYI1419" s="15"/>
      <c r="GYJ1419" s="15"/>
      <c r="GYK1419" s="80"/>
      <c r="GYL1419" s="52"/>
      <c r="GYM1419" s="69"/>
      <c r="GYN1419" s="69"/>
      <c r="GYO1419" s="69"/>
      <c r="GYP1419" s="107"/>
      <c r="GYQ1419" s="2"/>
      <c r="GYR1419" s="15"/>
      <c r="GYS1419" s="15"/>
      <c r="GYT1419" s="80"/>
      <c r="GYU1419" s="52"/>
      <c r="GYV1419" s="69"/>
      <c r="GYW1419" s="69"/>
      <c r="GYX1419" s="69"/>
      <c r="GYY1419" s="107"/>
      <c r="GYZ1419" s="2"/>
      <c r="GZA1419" s="15"/>
      <c r="GZB1419" s="15"/>
      <c r="GZC1419" s="80"/>
      <c r="GZD1419" s="52"/>
      <c r="GZE1419" s="69"/>
      <c r="GZF1419" s="69"/>
      <c r="GZG1419" s="69"/>
      <c r="GZH1419" s="107"/>
      <c r="GZI1419" s="2"/>
      <c r="GZJ1419" s="15"/>
      <c r="GZK1419" s="15"/>
      <c r="GZL1419" s="80"/>
      <c r="GZM1419" s="52"/>
      <c r="GZN1419" s="69"/>
      <c r="GZO1419" s="69"/>
      <c r="GZP1419" s="69"/>
      <c r="GZQ1419" s="107"/>
      <c r="GZR1419" s="2"/>
      <c r="GZS1419" s="15"/>
      <c r="GZT1419" s="15"/>
      <c r="GZU1419" s="80"/>
      <c r="GZV1419" s="52"/>
      <c r="GZW1419" s="69"/>
      <c r="GZX1419" s="69"/>
      <c r="GZY1419" s="69"/>
      <c r="GZZ1419" s="107"/>
      <c r="HAA1419" s="2"/>
      <c r="HAB1419" s="15"/>
      <c r="HAC1419" s="15"/>
      <c r="HAD1419" s="80"/>
      <c r="HAE1419" s="52"/>
      <c r="HAF1419" s="69"/>
      <c r="HAG1419" s="69"/>
      <c r="HAH1419" s="69"/>
      <c r="HAI1419" s="107"/>
      <c r="HAJ1419" s="2"/>
      <c r="HAK1419" s="15"/>
      <c r="HAL1419" s="15"/>
      <c r="HAM1419" s="80"/>
      <c r="HAN1419" s="52"/>
      <c r="HAO1419" s="69"/>
      <c r="HAP1419" s="69"/>
      <c r="HAQ1419" s="69"/>
      <c r="HAR1419" s="107"/>
      <c r="HAS1419" s="2"/>
      <c r="HAT1419" s="15"/>
      <c r="HAU1419" s="15"/>
      <c r="HAV1419" s="80"/>
      <c r="HAW1419" s="52"/>
      <c r="HAX1419" s="69"/>
      <c r="HAY1419" s="69"/>
      <c r="HAZ1419" s="69"/>
      <c r="HBA1419" s="107"/>
      <c r="HBB1419" s="2"/>
      <c r="HBC1419" s="15"/>
      <c r="HBD1419" s="15"/>
      <c r="HBE1419" s="80"/>
      <c r="HBF1419" s="52"/>
      <c r="HBG1419" s="69"/>
      <c r="HBH1419" s="69"/>
      <c r="HBI1419" s="69"/>
      <c r="HBJ1419" s="107"/>
      <c r="HBK1419" s="2"/>
      <c r="HBL1419" s="15"/>
      <c r="HBM1419" s="15"/>
      <c r="HBN1419" s="80"/>
      <c r="HBO1419" s="52"/>
      <c r="HBP1419" s="69"/>
      <c r="HBQ1419" s="69"/>
      <c r="HBR1419" s="69"/>
      <c r="HBS1419" s="107"/>
      <c r="HBT1419" s="2"/>
      <c r="HBU1419" s="15"/>
      <c r="HBV1419" s="15"/>
      <c r="HBW1419" s="80"/>
      <c r="HBX1419" s="52"/>
      <c r="HBY1419" s="69"/>
      <c r="HBZ1419" s="69"/>
      <c r="HCA1419" s="69"/>
      <c r="HCB1419" s="107"/>
      <c r="HCC1419" s="2"/>
      <c r="HCD1419" s="15"/>
      <c r="HCE1419" s="15"/>
      <c r="HCF1419" s="80"/>
      <c r="HCG1419" s="52"/>
      <c r="HCH1419" s="69"/>
      <c r="HCI1419" s="69"/>
      <c r="HCJ1419" s="69"/>
      <c r="HCK1419" s="107"/>
      <c r="HCL1419" s="2"/>
      <c r="HCM1419" s="15"/>
      <c r="HCN1419" s="15"/>
      <c r="HCO1419" s="80"/>
      <c r="HCP1419" s="52"/>
      <c r="HCQ1419" s="69"/>
      <c r="HCR1419" s="69"/>
      <c r="HCS1419" s="69"/>
      <c r="HCT1419" s="107"/>
      <c r="HCU1419" s="2"/>
      <c r="HCV1419" s="15"/>
      <c r="HCW1419" s="15"/>
      <c r="HCX1419" s="80"/>
      <c r="HCY1419" s="52"/>
      <c r="HCZ1419" s="69"/>
      <c r="HDA1419" s="69"/>
      <c r="HDB1419" s="69"/>
      <c r="HDC1419" s="107"/>
      <c r="HDD1419" s="2"/>
      <c r="HDE1419" s="15"/>
      <c r="HDF1419" s="15"/>
      <c r="HDG1419" s="80"/>
      <c r="HDH1419" s="52"/>
      <c r="HDI1419" s="69"/>
      <c r="HDJ1419" s="69"/>
      <c r="HDK1419" s="69"/>
      <c r="HDL1419" s="107"/>
      <c r="HDM1419" s="2"/>
      <c r="HDN1419" s="15"/>
      <c r="HDO1419" s="15"/>
      <c r="HDP1419" s="80"/>
      <c r="HDQ1419" s="52"/>
      <c r="HDR1419" s="69"/>
      <c r="HDS1419" s="69"/>
      <c r="HDT1419" s="69"/>
      <c r="HDU1419" s="107"/>
      <c r="HDV1419" s="2"/>
      <c r="HDW1419" s="15"/>
      <c r="HDX1419" s="15"/>
      <c r="HDY1419" s="80"/>
      <c r="HDZ1419" s="52"/>
      <c r="HEA1419" s="69"/>
      <c r="HEB1419" s="69"/>
      <c r="HEC1419" s="69"/>
      <c r="HED1419" s="107"/>
      <c r="HEE1419" s="2"/>
      <c r="HEF1419" s="15"/>
      <c r="HEG1419" s="15"/>
      <c r="HEH1419" s="80"/>
      <c r="HEI1419" s="52"/>
      <c r="HEJ1419" s="69"/>
      <c r="HEK1419" s="69"/>
      <c r="HEL1419" s="69"/>
      <c r="HEM1419" s="107"/>
      <c r="HEN1419" s="2"/>
      <c r="HEO1419" s="15"/>
      <c r="HEP1419" s="15"/>
      <c r="HEQ1419" s="80"/>
      <c r="HER1419" s="52"/>
      <c r="HES1419" s="69"/>
      <c r="HET1419" s="69"/>
      <c r="HEU1419" s="69"/>
      <c r="HEV1419" s="107"/>
      <c r="HEW1419" s="2"/>
      <c r="HEX1419" s="15"/>
      <c r="HEY1419" s="15"/>
      <c r="HEZ1419" s="80"/>
      <c r="HFA1419" s="52"/>
      <c r="HFB1419" s="69"/>
      <c r="HFC1419" s="69"/>
      <c r="HFD1419" s="69"/>
      <c r="HFE1419" s="107"/>
      <c r="HFF1419" s="2"/>
      <c r="HFG1419" s="15"/>
      <c r="HFH1419" s="15"/>
      <c r="HFI1419" s="80"/>
      <c r="HFJ1419" s="52"/>
      <c r="HFK1419" s="69"/>
      <c r="HFL1419" s="69"/>
      <c r="HFM1419" s="69"/>
      <c r="HFN1419" s="107"/>
      <c r="HFO1419" s="2"/>
      <c r="HFP1419" s="15"/>
      <c r="HFQ1419" s="15"/>
      <c r="HFR1419" s="80"/>
      <c r="HFS1419" s="52"/>
      <c r="HFT1419" s="69"/>
      <c r="HFU1419" s="69"/>
      <c r="HFV1419" s="69"/>
      <c r="HFW1419" s="107"/>
      <c r="HFX1419" s="2"/>
      <c r="HFY1419" s="15"/>
      <c r="HFZ1419" s="15"/>
      <c r="HGA1419" s="80"/>
      <c r="HGB1419" s="52"/>
      <c r="HGC1419" s="69"/>
      <c r="HGD1419" s="69"/>
      <c r="HGE1419" s="69"/>
      <c r="HGF1419" s="107"/>
      <c r="HGG1419" s="2"/>
      <c r="HGH1419" s="15"/>
      <c r="HGI1419" s="15"/>
      <c r="HGJ1419" s="80"/>
      <c r="HGK1419" s="52"/>
      <c r="HGL1419" s="69"/>
      <c r="HGM1419" s="69"/>
      <c r="HGN1419" s="69"/>
      <c r="HGO1419" s="107"/>
      <c r="HGP1419" s="2"/>
      <c r="HGQ1419" s="15"/>
      <c r="HGR1419" s="15"/>
      <c r="HGS1419" s="80"/>
      <c r="HGT1419" s="52"/>
      <c r="HGU1419" s="69"/>
      <c r="HGV1419" s="69"/>
      <c r="HGW1419" s="69"/>
      <c r="HGX1419" s="107"/>
      <c r="HGY1419" s="2"/>
      <c r="HGZ1419" s="15"/>
      <c r="HHA1419" s="15"/>
      <c r="HHB1419" s="80"/>
      <c r="HHC1419" s="52"/>
      <c r="HHD1419" s="69"/>
      <c r="HHE1419" s="69"/>
      <c r="HHF1419" s="69"/>
      <c r="HHG1419" s="107"/>
      <c r="HHH1419" s="2"/>
      <c r="HHI1419" s="15"/>
      <c r="HHJ1419" s="15"/>
      <c r="HHK1419" s="80"/>
      <c r="HHL1419" s="52"/>
      <c r="HHM1419" s="69"/>
      <c r="HHN1419" s="69"/>
      <c r="HHO1419" s="69"/>
      <c r="HHP1419" s="107"/>
      <c r="HHQ1419" s="2"/>
      <c r="HHR1419" s="15"/>
      <c r="HHS1419" s="15"/>
      <c r="HHT1419" s="80"/>
      <c r="HHU1419" s="52"/>
      <c r="HHV1419" s="69"/>
      <c r="HHW1419" s="69"/>
      <c r="HHX1419" s="69"/>
      <c r="HHY1419" s="107"/>
      <c r="HHZ1419" s="2"/>
      <c r="HIA1419" s="15"/>
      <c r="HIB1419" s="15"/>
      <c r="HIC1419" s="80"/>
      <c r="HID1419" s="52"/>
      <c r="HIE1419" s="69"/>
      <c r="HIF1419" s="69"/>
      <c r="HIG1419" s="69"/>
      <c r="HIH1419" s="107"/>
      <c r="HII1419" s="2"/>
      <c r="HIJ1419" s="15"/>
      <c r="HIK1419" s="15"/>
      <c r="HIL1419" s="80"/>
      <c r="HIM1419" s="52"/>
      <c r="HIN1419" s="69"/>
      <c r="HIO1419" s="69"/>
      <c r="HIP1419" s="69"/>
      <c r="HIQ1419" s="107"/>
      <c r="HIR1419" s="2"/>
      <c r="HIS1419" s="15"/>
      <c r="HIT1419" s="15"/>
      <c r="HIU1419" s="80"/>
      <c r="HIV1419" s="52"/>
      <c r="HIW1419" s="69"/>
      <c r="HIX1419" s="69"/>
      <c r="HIY1419" s="69"/>
      <c r="HIZ1419" s="107"/>
      <c r="HJA1419" s="2"/>
      <c r="HJB1419" s="15"/>
      <c r="HJC1419" s="15"/>
      <c r="HJD1419" s="80"/>
      <c r="HJE1419" s="52"/>
      <c r="HJF1419" s="69"/>
      <c r="HJG1419" s="69"/>
      <c r="HJH1419" s="69"/>
      <c r="HJI1419" s="107"/>
      <c r="HJJ1419" s="2"/>
      <c r="HJK1419" s="15"/>
      <c r="HJL1419" s="15"/>
      <c r="HJM1419" s="80"/>
      <c r="HJN1419" s="52"/>
      <c r="HJO1419" s="69"/>
      <c r="HJP1419" s="69"/>
      <c r="HJQ1419" s="69"/>
      <c r="HJR1419" s="107"/>
      <c r="HJS1419" s="2"/>
      <c r="HJT1419" s="15"/>
      <c r="HJU1419" s="15"/>
      <c r="HJV1419" s="80"/>
      <c r="HJW1419" s="52"/>
      <c r="HJX1419" s="69"/>
      <c r="HJY1419" s="69"/>
      <c r="HJZ1419" s="69"/>
      <c r="HKA1419" s="107"/>
      <c r="HKB1419" s="2"/>
      <c r="HKC1419" s="15"/>
      <c r="HKD1419" s="15"/>
      <c r="HKE1419" s="80"/>
      <c r="HKF1419" s="52"/>
      <c r="HKG1419" s="69"/>
      <c r="HKH1419" s="69"/>
      <c r="HKI1419" s="69"/>
      <c r="HKJ1419" s="107"/>
      <c r="HKK1419" s="2"/>
      <c r="HKL1419" s="15"/>
      <c r="HKM1419" s="15"/>
      <c r="HKN1419" s="80"/>
      <c r="HKO1419" s="52"/>
      <c r="HKP1419" s="69"/>
      <c r="HKQ1419" s="69"/>
      <c r="HKR1419" s="69"/>
      <c r="HKS1419" s="107"/>
      <c r="HKT1419" s="2"/>
      <c r="HKU1419" s="15"/>
      <c r="HKV1419" s="15"/>
      <c r="HKW1419" s="80"/>
      <c r="HKX1419" s="52"/>
      <c r="HKY1419" s="69"/>
      <c r="HKZ1419" s="69"/>
      <c r="HLA1419" s="69"/>
      <c r="HLB1419" s="107"/>
      <c r="HLC1419" s="2"/>
      <c r="HLD1419" s="15"/>
      <c r="HLE1419" s="15"/>
      <c r="HLF1419" s="80"/>
      <c r="HLG1419" s="52"/>
      <c r="HLH1419" s="69"/>
      <c r="HLI1419" s="69"/>
      <c r="HLJ1419" s="69"/>
      <c r="HLK1419" s="107"/>
      <c r="HLL1419" s="2"/>
      <c r="HLM1419" s="15"/>
      <c r="HLN1419" s="15"/>
      <c r="HLO1419" s="80"/>
      <c r="HLP1419" s="52"/>
      <c r="HLQ1419" s="69"/>
      <c r="HLR1419" s="69"/>
      <c r="HLS1419" s="69"/>
      <c r="HLT1419" s="107"/>
      <c r="HLU1419" s="2"/>
      <c r="HLV1419" s="15"/>
      <c r="HLW1419" s="15"/>
      <c r="HLX1419" s="80"/>
      <c r="HLY1419" s="52"/>
      <c r="HLZ1419" s="69"/>
      <c r="HMA1419" s="69"/>
      <c r="HMB1419" s="69"/>
      <c r="HMC1419" s="107"/>
      <c r="HMD1419" s="2"/>
      <c r="HME1419" s="15"/>
      <c r="HMF1419" s="15"/>
      <c r="HMG1419" s="80"/>
      <c r="HMH1419" s="52"/>
      <c r="HMI1419" s="69"/>
      <c r="HMJ1419" s="69"/>
      <c r="HMK1419" s="69"/>
      <c r="HML1419" s="107"/>
      <c r="HMM1419" s="2"/>
      <c r="HMN1419" s="15"/>
      <c r="HMO1419" s="15"/>
      <c r="HMP1419" s="80"/>
      <c r="HMQ1419" s="52"/>
      <c r="HMR1419" s="69"/>
      <c r="HMS1419" s="69"/>
      <c r="HMT1419" s="69"/>
      <c r="HMU1419" s="107"/>
      <c r="HMV1419" s="2"/>
      <c r="HMW1419" s="15"/>
      <c r="HMX1419" s="15"/>
      <c r="HMY1419" s="80"/>
      <c r="HMZ1419" s="52"/>
      <c r="HNA1419" s="69"/>
      <c r="HNB1419" s="69"/>
      <c r="HNC1419" s="69"/>
      <c r="HND1419" s="107"/>
      <c r="HNE1419" s="2"/>
      <c r="HNF1419" s="15"/>
      <c r="HNG1419" s="15"/>
      <c r="HNH1419" s="80"/>
      <c r="HNI1419" s="52"/>
      <c r="HNJ1419" s="69"/>
      <c r="HNK1419" s="69"/>
      <c r="HNL1419" s="69"/>
      <c r="HNM1419" s="107"/>
      <c r="HNN1419" s="2"/>
      <c r="HNO1419" s="15"/>
      <c r="HNP1419" s="15"/>
      <c r="HNQ1419" s="80"/>
      <c r="HNR1419" s="52"/>
      <c r="HNS1419" s="69"/>
      <c r="HNT1419" s="69"/>
      <c r="HNU1419" s="69"/>
      <c r="HNV1419" s="107"/>
      <c r="HNW1419" s="2"/>
      <c r="HNX1419" s="15"/>
      <c r="HNY1419" s="15"/>
      <c r="HNZ1419" s="80"/>
      <c r="HOA1419" s="52"/>
      <c r="HOB1419" s="69"/>
      <c r="HOC1419" s="69"/>
      <c r="HOD1419" s="69"/>
      <c r="HOE1419" s="107"/>
      <c r="HOF1419" s="2"/>
      <c r="HOG1419" s="15"/>
      <c r="HOH1419" s="15"/>
      <c r="HOI1419" s="80"/>
      <c r="HOJ1419" s="52"/>
      <c r="HOK1419" s="69"/>
      <c r="HOL1419" s="69"/>
      <c r="HOM1419" s="69"/>
      <c r="HON1419" s="107"/>
      <c r="HOO1419" s="2"/>
      <c r="HOP1419" s="15"/>
      <c r="HOQ1419" s="15"/>
      <c r="HOR1419" s="80"/>
      <c r="HOS1419" s="52"/>
      <c r="HOT1419" s="69"/>
      <c r="HOU1419" s="69"/>
      <c r="HOV1419" s="69"/>
      <c r="HOW1419" s="107"/>
      <c r="HOX1419" s="2"/>
      <c r="HOY1419" s="15"/>
      <c r="HOZ1419" s="15"/>
      <c r="HPA1419" s="80"/>
      <c r="HPB1419" s="52"/>
      <c r="HPC1419" s="69"/>
      <c r="HPD1419" s="69"/>
      <c r="HPE1419" s="69"/>
      <c r="HPF1419" s="107"/>
      <c r="HPG1419" s="2"/>
      <c r="HPH1419" s="15"/>
      <c r="HPI1419" s="15"/>
      <c r="HPJ1419" s="80"/>
      <c r="HPK1419" s="52"/>
      <c r="HPL1419" s="69"/>
      <c r="HPM1419" s="69"/>
      <c r="HPN1419" s="69"/>
      <c r="HPO1419" s="107"/>
      <c r="HPP1419" s="2"/>
      <c r="HPQ1419" s="15"/>
      <c r="HPR1419" s="15"/>
      <c r="HPS1419" s="80"/>
      <c r="HPT1419" s="52"/>
      <c r="HPU1419" s="69"/>
      <c r="HPV1419" s="69"/>
      <c r="HPW1419" s="69"/>
      <c r="HPX1419" s="107"/>
      <c r="HPY1419" s="2"/>
      <c r="HPZ1419" s="15"/>
      <c r="HQA1419" s="15"/>
      <c r="HQB1419" s="80"/>
      <c r="HQC1419" s="52"/>
      <c r="HQD1419" s="69"/>
      <c r="HQE1419" s="69"/>
      <c r="HQF1419" s="69"/>
      <c r="HQG1419" s="107"/>
      <c r="HQH1419" s="2"/>
      <c r="HQI1419" s="15"/>
      <c r="HQJ1419" s="15"/>
      <c r="HQK1419" s="80"/>
      <c r="HQL1419" s="52"/>
      <c r="HQM1419" s="69"/>
      <c r="HQN1419" s="69"/>
      <c r="HQO1419" s="69"/>
      <c r="HQP1419" s="107"/>
      <c r="HQQ1419" s="2"/>
      <c r="HQR1419" s="15"/>
      <c r="HQS1419" s="15"/>
      <c r="HQT1419" s="80"/>
      <c r="HQU1419" s="52"/>
      <c r="HQV1419" s="69"/>
      <c r="HQW1419" s="69"/>
      <c r="HQX1419" s="69"/>
      <c r="HQY1419" s="107"/>
      <c r="HQZ1419" s="2"/>
      <c r="HRA1419" s="15"/>
      <c r="HRB1419" s="15"/>
      <c r="HRC1419" s="80"/>
      <c r="HRD1419" s="52"/>
      <c r="HRE1419" s="69"/>
      <c r="HRF1419" s="69"/>
      <c r="HRG1419" s="69"/>
      <c r="HRH1419" s="107"/>
      <c r="HRI1419" s="2"/>
      <c r="HRJ1419" s="15"/>
      <c r="HRK1419" s="15"/>
      <c r="HRL1419" s="80"/>
      <c r="HRM1419" s="52"/>
      <c r="HRN1419" s="69"/>
      <c r="HRO1419" s="69"/>
      <c r="HRP1419" s="69"/>
      <c r="HRQ1419" s="107"/>
      <c r="HRR1419" s="2"/>
      <c r="HRS1419" s="15"/>
      <c r="HRT1419" s="15"/>
      <c r="HRU1419" s="80"/>
      <c r="HRV1419" s="52"/>
      <c r="HRW1419" s="69"/>
      <c r="HRX1419" s="69"/>
      <c r="HRY1419" s="69"/>
      <c r="HRZ1419" s="107"/>
      <c r="HSA1419" s="2"/>
      <c r="HSB1419" s="15"/>
      <c r="HSC1419" s="15"/>
      <c r="HSD1419" s="80"/>
      <c r="HSE1419" s="52"/>
      <c r="HSF1419" s="69"/>
      <c r="HSG1419" s="69"/>
      <c r="HSH1419" s="69"/>
      <c r="HSI1419" s="107"/>
      <c r="HSJ1419" s="2"/>
      <c r="HSK1419" s="15"/>
      <c r="HSL1419" s="15"/>
      <c r="HSM1419" s="80"/>
      <c r="HSN1419" s="52"/>
      <c r="HSO1419" s="69"/>
      <c r="HSP1419" s="69"/>
      <c r="HSQ1419" s="69"/>
      <c r="HSR1419" s="107"/>
      <c r="HSS1419" s="2"/>
      <c r="HST1419" s="15"/>
      <c r="HSU1419" s="15"/>
      <c r="HSV1419" s="80"/>
      <c r="HSW1419" s="52"/>
      <c r="HSX1419" s="69"/>
      <c r="HSY1419" s="69"/>
      <c r="HSZ1419" s="69"/>
      <c r="HTA1419" s="107"/>
      <c r="HTB1419" s="2"/>
      <c r="HTC1419" s="15"/>
      <c r="HTD1419" s="15"/>
      <c r="HTE1419" s="80"/>
      <c r="HTF1419" s="52"/>
      <c r="HTG1419" s="69"/>
      <c r="HTH1419" s="69"/>
      <c r="HTI1419" s="69"/>
      <c r="HTJ1419" s="107"/>
      <c r="HTK1419" s="2"/>
      <c r="HTL1419" s="15"/>
      <c r="HTM1419" s="15"/>
      <c r="HTN1419" s="80"/>
      <c r="HTO1419" s="52"/>
      <c r="HTP1419" s="69"/>
      <c r="HTQ1419" s="69"/>
      <c r="HTR1419" s="69"/>
      <c r="HTS1419" s="107"/>
      <c r="HTT1419" s="2"/>
      <c r="HTU1419" s="15"/>
      <c r="HTV1419" s="15"/>
      <c r="HTW1419" s="80"/>
      <c r="HTX1419" s="52"/>
      <c r="HTY1419" s="69"/>
      <c r="HTZ1419" s="69"/>
      <c r="HUA1419" s="69"/>
      <c r="HUB1419" s="107"/>
      <c r="HUC1419" s="2"/>
      <c r="HUD1419" s="15"/>
      <c r="HUE1419" s="15"/>
      <c r="HUF1419" s="80"/>
      <c r="HUG1419" s="52"/>
      <c r="HUH1419" s="69"/>
      <c r="HUI1419" s="69"/>
      <c r="HUJ1419" s="69"/>
      <c r="HUK1419" s="107"/>
      <c r="HUL1419" s="2"/>
      <c r="HUM1419" s="15"/>
      <c r="HUN1419" s="15"/>
      <c r="HUO1419" s="80"/>
      <c r="HUP1419" s="52"/>
      <c r="HUQ1419" s="69"/>
      <c r="HUR1419" s="69"/>
      <c r="HUS1419" s="69"/>
      <c r="HUT1419" s="107"/>
      <c r="HUU1419" s="2"/>
      <c r="HUV1419" s="15"/>
      <c r="HUW1419" s="15"/>
      <c r="HUX1419" s="80"/>
      <c r="HUY1419" s="52"/>
      <c r="HUZ1419" s="69"/>
      <c r="HVA1419" s="69"/>
      <c r="HVB1419" s="69"/>
      <c r="HVC1419" s="107"/>
      <c r="HVD1419" s="2"/>
      <c r="HVE1419" s="15"/>
      <c r="HVF1419" s="15"/>
      <c r="HVG1419" s="80"/>
      <c r="HVH1419" s="52"/>
      <c r="HVI1419" s="69"/>
      <c r="HVJ1419" s="69"/>
      <c r="HVK1419" s="69"/>
      <c r="HVL1419" s="107"/>
      <c r="HVM1419" s="2"/>
      <c r="HVN1419" s="15"/>
      <c r="HVO1419" s="15"/>
      <c r="HVP1419" s="80"/>
      <c r="HVQ1419" s="52"/>
      <c r="HVR1419" s="69"/>
      <c r="HVS1419" s="69"/>
      <c r="HVT1419" s="69"/>
      <c r="HVU1419" s="107"/>
      <c r="HVV1419" s="2"/>
      <c r="HVW1419" s="15"/>
      <c r="HVX1419" s="15"/>
      <c r="HVY1419" s="80"/>
      <c r="HVZ1419" s="52"/>
      <c r="HWA1419" s="69"/>
      <c r="HWB1419" s="69"/>
      <c r="HWC1419" s="69"/>
      <c r="HWD1419" s="107"/>
      <c r="HWE1419" s="2"/>
      <c r="HWF1419" s="15"/>
      <c r="HWG1419" s="15"/>
      <c r="HWH1419" s="80"/>
      <c r="HWI1419" s="52"/>
      <c r="HWJ1419" s="69"/>
      <c r="HWK1419" s="69"/>
      <c r="HWL1419" s="69"/>
      <c r="HWM1419" s="107"/>
      <c r="HWN1419" s="2"/>
      <c r="HWO1419" s="15"/>
      <c r="HWP1419" s="15"/>
      <c r="HWQ1419" s="80"/>
      <c r="HWR1419" s="52"/>
      <c r="HWS1419" s="69"/>
      <c r="HWT1419" s="69"/>
      <c r="HWU1419" s="69"/>
      <c r="HWV1419" s="107"/>
      <c r="HWW1419" s="2"/>
      <c r="HWX1419" s="15"/>
      <c r="HWY1419" s="15"/>
      <c r="HWZ1419" s="80"/>
      <c r="HXA1419" s="52"/>
      <c r="HXB1419" s="69"/>
      <c r="HXC1419" s="69"/>
      <c r="HXD1419" s="69"/>
      <c r="HXE1419" s="107"/>
      <c r="HXF1419" s="2"/>
      <c r="HXG1419" s="15"/>
      <c r="HXH1419" s="15"/>
      <c r="HXI1419" s="80"/>
      <c r="HXJ1419" s="52"/>
      <c r="HXK1419" s="69"/>
      <c r="HXL1419" s="69"/>
      <c r="HXM1419" s="69"/>
      <c r="HXN1419" s="107"/>
      <c r="HXO1419" s="2"/>
      <c r="HXP1419" s="15"/>
      <c r="HXQ1419" s="15"/>
      <c r="HXR1419" s="80"/>
      <c r="HXS1419" s="52"/>
      <c r="HXT1419" s="69"/>
      <c r="HXU1419" s="69"/>
      <c r="HXV1419" s="69"/>
      <c r="HXW1419" s="107"/>
      <c r="HXX1419" s="2"/>
      <c r="HXY1419" s="15"/>
      <c r="HXZ1419" s="15"/>
      <c r="HYA1419" s="80"/>
      <c r="HYB1419" s="52"/>
      <c r="HYC1419" s="69"/>
      <c r="HYD1419" s="69"/>
      <c r="HYE1419" s="69"/>
      <c r="HYF1419" s="107"/>
      <c r="HYG1419" s="2"/>
      <c r="HYH1419" s="15"/>
      <c r="HYI1419" s="15"/>
      <c r="HYJ1419" s="80"/>
      <c r="HYK1419" s="52"/>
      <c r="HYL1419" s="69"/>
      <c r="HYM1419" s="69"/>
      <c r="HYN1419" s="69"/>
      <c r="HYO1419" s="107"/>
      <c r="HYP1419" s="2"/>
      <c r="HYQ1419" s="15"/>
      <c r="HYR1419" s="15"/>
      <c r="HYS1419" s="80"/>
      <c r="HYT1419" s="52"/>
      <c r="HYU1419" s="69"/>
      <c r="HYV1419" s="69"/>
      <c r="HYW1419" s="69"/>
      <c r="HYX1419" s="107"/>
      <c r="HYY1419" s="2"/>
      <c r="HYZ1419" s="15"/>
      <c r="HZA1419" s="15"/>
      <c r="HZB1419" s="80"/>
      <c r="HZC1419" s="52"/>
      <c r="HZD1419" s="69"/>
      <c r="HZE1419" s="69"/>
      <c r="HZF1419" s="69"/>
      <c r="HZG1419" s="107"/>
      <c r="HZH1419" s="2"/>
      <c r="HZI1419" s="15"/>
      <c r="HZJ1419" s="15"/>
      <c r="HZK1419" s="80"/>
      <c r="HZL1419" s="52"/>
      <c r="HZM1419" s="69"/>
      <c r="HZN1419" s="69"/>
      <c r="HZO1419" s="69"/>
      <c r="HZP1419" s="107"/>
      <c r="HZQ1419" s="2"/>
      <c r="HZR1419" s="15"/>
      <c r="HZS1419" s="15"/>
      <c r="HZT1419" s="80"/>
      <c r="HZU1419" s="52"/>
      <c r="HZV1419" s="69"/>
      <c r="HZW1419" s="69"/>
      <c r="HZX1419" s="69"/>
      <c r="HZY1419" s="107"/>
      <c r="HZZ1419" s="2"/>
      <c r="IAA1419" s="15"/>
      <c r="IAB1419" s="15"/>
      <c r="IAC1419" s="80"/>
      <c r="IAD1419" s="52"/>
      <c r="IAE1419" s="69"/>
      <c r="IAF1419" s="69"/>
      <c r="IAG1419" s="69"/>
      <c r="IAH1419" s="107"/>
      <c r="IAI1419" s="2"/>
      <c r="IAJ1419" s="15"/>
      <c r="IAK1419" s="15"/>
      <c r="IAL1419" s="80"/>
      <c r="IAM1419" s="52"/>
      <c r="IAN1419" s="69"/>
      <c r="IAO1419" s="69"/>
      <c r="IAP1419" s="69"/>
      <c r="IAQ1419" s="107"/>
      <c r="IAR1419" s="2"/>
      <c r="IAS1419" s="15"/>
      <c r="IAT1419" s="15"/>
      <c r="IAU1419" s="80"/>
      <c r="IAV1419" s="52"/>
      <c r="IAW1419" s="69"/>
      <c r="IAX1419" s="69"/>
      <c r="IAY1419" s="69"/>
      <c r="IAZ1419" s="107"/>
      <c r="IBA1419" s="2"/>
      <c r="IBB1419" s="15"/>
      <c r="IBC1419" s="15"/>
      <c r="IBD1419" s="80"/>
      <c r="IBE1419" s="52"/>
      <c r="IBF1419" s="69"/>
      <c r="IBG1419" s="69"/>
      <c r="IBH1419" s="69"/>
      <c r="IBI1419" s="107"/>
      <c r="IBJ1419" s="2"/>
      <c r="IBK1419" s="15"/>
      <c r="IBL1419" s="15"/>
      <c r="IBM1419" s="80"/>
      <c r="IBN1419" s="52"/>
      <c r="IBO1419" s="69"/>
      <c r="IBP1419" s="69"/>
      <c r="IBQ1419" s="69"/>
      <c r="IBR1419" s="107"/>
      <c r="IBS1419" s="2"/>
      <c r="IBT1419" s="15"/>
      <c r="IBU1419" s="15"/>
      <c r="IBV1419" s="80"/>
      <c r="IBW1419" s="52"/>
      <c r="IBX1419" s="69"/>
      <c r="IBY1419" s="69"/>
      <c r="IBZ1419" s="69"/>
      <c r="ICA1419" s="107"/>
      <c r="ICB1419" s="2"/>
      <c r="ICC1419" s="15"/>
      <c r="ICD1419" s="15"/>
      <c r="ICE1419" s="80"/>
      <c r="ICF1419" s="52"/>
      <c r="ICG1419" s="69"/>
      <c r="ICH1419" s="69"/>
      <c r="ICI1419" s="69"/>
      <c r="ICJ1419" s="107"/>
      <c r="ICK1419" s="2"/>
      <c r="ICL1419" s="15"/>
      <c r="ICM1419" s="15"/>
      <c r="ICN1419" s="80"/>
      <c r="ICO1419" s="52"/>
      <c r="ICP1419" s="69"/>
      <c r="ICQ1419" s="69"/>
      <c r="ICR1419" s="69"/>
      <c r="ICS1419" s="107"/>
      <c r="ICT1419" s="2"/>
      <c r="ICU1419" s="15"/>
      <c r="ICV1419" s="15"/>
      <c r="ICW1419" s="80"/>
      <c r="ICX1419" s="52"/>
      <c r="ICY1419" s="69"/>
      <c r="ICZ1419" s="69"/>
      <c r="IDA1419" s="69"/>
      <c r="IDB1419" s="107"/>
      <c r="IDC1419" s="2"/>
      <c r="IDD1419" s="15"/>
      <c r="IDE1419" s="15"/>
      <c r="IDF1419" s="80"/>
      <c r="IDG1419" s="52"/>
      <c r="IDH1419" s="69"/>
      <c r="IDI1419" s="69"/>
      <c r="IDJ1419" s="69"/>
      <c r="IDK1419" s="107"/>
      <c r="IDL1419" s="2"/>
      <c r="IDM1419" s="15"/>
      <c r="IDN1419" s="15"/>
      <c r="IDO1419" s="80"/>
      <c r="IDP1419" s="52"/>
      <c r="IDQ1419" s="69"/>
      <c r="IDR1419" s="69"/>
      <c r="IDS1419" s="69"/>
      <c r="IDT1419" s="107"/>
      <c r="IDU1419" s="2"/>
      <c r="IDV1419" s="15"/>
      <c r="IDW1419" s="15"/>
      <c r="IDX1419" s="80"/>
      <c r="IDY1419" s="52"/>
      <c r="IDZ1419" s="69"/>
      <c r="IEA1419" s="69"/>
      <c r="IEB1419" s="69"/>
      <c r="IEC1419" s="107"/>
      <c r="IED1419" s="2"/>
      <c r="IEE1419" s="15"/>
      <c r="IEF1419" s="15"/>
      <c r="IEG1419" s="80"/>
      <c r="IEH1419" s="52"/>
      <c r="IEI1419" s="69"/>
      <c r="IEJ1419" s="69"/>
      <c r="IEK1419" s="69"/>
      <c r="IEL1419" s="107"/>
      <c r="IEM1419" s="2"/>
      <c r="IEN1419" s="15"/>
      <c r="IEO1419" s="15"/>
      <c r="IEP1419" s="80"/>
      <c r="IEQ1419" s="52"/>
      <c r="IER1419" s="69"/>
      <c r="IES1419" s="69"/>
      <c r="IET1419" s="69"/>
      <c r="IEU1419" s="107"/>
      <c r="IEV1419" s="2"/>
      <c r="IEW1419" s="15"/>
      <c r="IEX1419" s="15"/>
      <c r="IEY1419" s="80"/>
      <c r="IEZ1419" s="52"/>
      <c r="IFA1419" s="69"/>
      <c r="IFB1419" s="69"/>
      <c r="IFC1419" s="69"/>
      <c r="IFD1419" s="107"/>
      <c r="IFE1419" s="2"/>
      <c r="IFF1419" s="15"/>
      <c r="IFG1419" s="15"/>
      <c r="IFH1419" s="80"/>
      <c r="IFI1419" s="52"/>
      <c r="IFJ1419" s="69"/>
      <c r="IFK1419" s="69"/>
      <c r="IFL1419" s="69"/>
      <c r="IFM1419" s="107"/>
      <c r="IFN1419" s="2"/>
      <c r="IFO1419" s="15"/>
      <c r="IFP1419" s="15"/>
      <c r="IFQ1419" s="80"/>
      <c r="IFR1419" s="52"/>
      <c r="IFS1419" s="69"/>
      <c r="IFT1419" s="69"/>
      <c r="IFU1419" s="69"/>
      <c r="IFV1419" s="107"/>
      <c r="IFW1419" s="2"/>
      <c r="IFX1419" s="15"/>
      <c r="IFY1419" s="15"/>
      <c r="IFZ1419" s="80"/>
      <c r="IGA1419" s="52"/>
      <c r="IGB1419" s="69"/>
      <c r="IGC1419" s="69"/>
      <c r="IGD1419" s="69"/>
      <c r="IGE1419" s="107"/>
      <c r="IGF1419" s="2"/>
      <c r="IGG1419" s="15"/>
      <c r="IGH1419" s="15"/>
      <c r="IGI1419" s="80"/>
      <c r="IGJ1419" s="52"/>
      <c r="IGK1419" s="69"/>
      <c r="IGL1419" s="69"/>
      <c r="IGM1419" s="69"/>
      <c r="IGN1419" s="107"/>
      <c r="IGO1419" s="2"/>
      <c r="IGP1419" s="15"/>
      <c r="IGQ1419" s="15"/>
      <c r="IGR1419" s="80"/>
      <c r="IGS1419" s="52"/>
      <c r="IGT1419" s="69"/>
      <c r="IGU1419" s="69"/>
      <c r="IGV1419" s="69"/>
      <c r="IGW1419" s="107"/>
      <c r="IGX1419" s="2"/>
      <c r="IGY1419" s="15"/>
      <c r="IGZ1419" s="15"/>
      <c r="IHA1419" s="80"/>
      <c r="IHB1419" s="52"/>
      <c r="IHC1419" s="69"/>
      <c r="IHD1419" s="69"/>
      <c r="IHE1419" s="69"/>
      <c r="IHF1419" s="107"/>
      <c r="IHG1419" s="2"/>
      <c r="IHH1419" s="15"/>
      <c r="IHI1419" s="15"/>
      <c r="IHJ1419" s="80"/>
      <c r="IHK1419" s="52"/>
      <c r="IHL1419" s="69"/>
      <c r="IHM1419" s="69"/>
      <c r="IHN1419" s="69"/>
      <c r="IHO1419" s="107"/>
      <c r="IHP1419" s="2"/>
      <c r="IHQ1419" s="15"/>
      <c r="IHR1419" s="15"/>
      <c r="IHS1419" s="80"/>
      <c r="IHT1419" s="52"/>
      <c r="IHU1419" s="69"/>
      <c r="IHV1419" s="69"/>
      <c r="IHW1419" s="69"/>
      <c r="IHX1419" s="107"/>
      <c r="IHY1419" s="2"/>
      <c r="IHZ1419" s="15"/>
      <c r="IIA1419" s="15"/>
      <c r="IIB1419" s="80"/>
      <c r="IIC1419" s="52"/>
      <c r="IID1419" s="69"/>
      <c r="IIE1419" s="69"/>
      <c r="IIF1419" s="69"/>
      <c r="IIG1419" s="107"/>
      <c r="IIH1419" s="2"/>
      <c r="III1419" s="15"/>
      <c r="IIJ1419" s="15"/>
      <c r="IIK1419" s="80"/>
      <c r="IIL1419" s="52"/>
      <c r="IIM1419" s="69"/>
      <c r="IIN1419" s="69"/>
      <c r="IIO1419" s="69"/>
      <c r="IIP1419" s="107"/>
      <c r="IIQ1419" s="2"/>
      <c r="IIR1419" s="15"/>
      <c r="IIS1419" s="15"/>
      <c r="IIT1419" s="80"/>
      <c r="IIU1419" s="52"/>
      <c r="IIV1419" s="69"/>
      <c r="IIW1419" s="69"/>
      <c r="IIX1419" s="69"/>
      <c r="IIY1419" s="107"/>
      <c r="IIZ1419" s="2"/>
      <c r="IJA1419" s="15"/>
      <c r="IJB1419" s="15"/>
      <c r="IJC1419" s="80"/>
      <c r="IJD1419" s="52"/>
      <c r="IJE1419" s="69"/>
      <c r="IJF1419" s="69"/>
      <c r="IJG1419" s="69"/>
      <c r="IJH1419" s="107"/>
      <c r="IJI1419" s="2"/>
      <c r="IJJ1419" s="15"/>
      <c r="IJK1419" s="15"/>
      <c r="IJL1419" s="80"/>
      <c r="IJM1419" s="52"/>
      <c r="IJN1419" s="69"/>
      <c r="IJO1419" s="69"/>
      <c r="IJP1419" s="69"/>
      <c r="IJQ1419" s="107"/>
      <c r="IJR1419" s="2"/>
      <c r="IJS1419" s="15"/>
      <c r="IJT1419" s="15"/>
      <c r="IJU1419" s="80"/>
      <c r="IJV1419" s="52"/>
      <c r="IJW1419" s="69"/>
      <c r="IJX1419" s="69"/>
      <c r="IJY1419" s="69"/>
      <c r="IJZ1419" s="107"/>
      <c r="IKA1419" s="2"/>
      <c r="IKB1419" s="15"/>
      <c r="IKC1419" s="15"/>
      <c r="IKD1419" s="80"/>
      <c r="IKE1419" s="52"/>
      <c r="IKF1419" s="69"/>
      <c r="IKG1419" s="69"/>
      <c r="IKH1419" s="69"/>
      <c r="IKI1419" s="107"/>
      <c r="IKJ1419" s="2"/>
      <c r="IKK1419" s="15"/>
      <c r="IKL1419" s="15"/>
      <c r="IKM1419" s="80"/>
      <c r="IKN1419" s="52"/>
      <c r="IKO1419" s="69"/>
      <c r="IKP1419" s="69"/>
      <c r="IKQ1419" s="69"/>
      <c r="IKR1419" s="107"/>
      <c r="IKS1419" s="2"/>
      <c r="IKT1419" s="15"/>
      <c r="IKU1419" s="15"/>
      <c r="IKV1419" s="80"/>
      <c r="IKW1419" s="52"/>
      <c r="IKX1419" s="69"/>
      <c r="IKY1419" s="69"/>
      <c r="IKZ1419" s="69"/>
      <c r="ILA1419" s="107"/>
      <c r="ILB1419" s="2"/>
      <c r="ILC1419" s="15"/>
      <c r="ILD1419" s="15"/>
      <c r="ILE1419" s="80"/>
      <c r="ILF1419" s="52"/>
      <c r="ILG1419" s="69"/>
      <c r="ILH1419" s="69"/>
      <c r="ILI1419" s="69"/>
      <c r="ILJ1419" s="107"/>
      <c r="ILK1419" s="2"/>
      <c r="ILL1419" s="15"/>
      <c r="ILM1419" s="15"/>
      <c r="ILN1419" s="80"/>
      <c r="ILO1419" s="52"/>
      <c r="ILP1419" s="69"/>
      <c r="ILQ1419" s="69"/>
      <c r="ILR1419" s="69"/>
      <c r="ILS1419" s="107"/>
      <c r="ILT1419" s="2"/>
      <c r="ILU1419" s="15"/>
      <c r="ILV1419" s="15"/>
      <c r="ILW1419" s="80"/>
      <c r="ILX1419" s="52"/>
      <c r="ILY1419" s="69"/>
      <c r="ILZ1419" s="69"/>
      <c r="IMA1419" s="69"/>
      <c r="IMB1419" s="107"/>
      <c r="IMC1419" s="2"/>
      <c r="IMD1419" s="15"/>
      <c r="IME1419" s="15"/>
      <c r="IMF1419" s="80"/>
      <c r="IMG1419" s="52"/>
      <c r="IMH1419" s="69"/>
      <c r="IMI1419" s="69"/>
      <c r="IMJ1419" s="69"/>
      <c r="IMK1419" s="107"/>
      <c r="IML1419" s="2"/>
      <c r="IMM1419" s="15"/>
      <c r="IMN1419" s="15"/>
      <c r="IMO1419" s="80"/>
      <c r="IMP1419" s="52"/>
      <c r="IMQ1419" s="69"/>
      <c r="IMR1419" s="69"/>
      <c r="IMS1419" s="69"/>
      <c r="IMT1419" s="107"/>
      <c r="IMU1419" s="2"/>
      <c r="IMV1419" s="15"/>
      <c r="IMW1419" s="15"/>
      <c r="IMX1419" s="80"/>
      <c r="IMY1419" s="52"/>
      <c r="IMZ1419" s="69"/>
      <c r="INA1419" s="69"/>
      <c r="INB1419" s="69"/>
      <c r="INC1419" s="107"/>
      <c r="IND1419" s="2"/>
      <c r="INE1419" s="15"/>
      <c r="INF1419" s="15"/>
      <c r="ING1419" s="80"/>
      <c r="INH1419" s="52"/>
      <c r="INI1419" s="69"/>
      <c r="INJ1419" s="69"/>
      <c r="INK1419" s="69"/>
      <c r="INL1419" s="107"/>
      <c r="INM1419" s="2"/>
      <c r="INN1419" s="15"/>
      <c r="INO1419" s="15"/>
      <c r="INP1419" s="80"/>
      <c r="INQ1419" s="52"/>
      <c r="INR1419" s="69"/>
      <c r="INS1419" s="69"/>
      <c r="INT1419" s="69"/>
      <c r="INU1419" s="107"/>
      <c r="INV1419" s="2"/>
      <c r="INW1419" s="15"/>
      <c r="INX1419" s="15"/>
      <c r="INY1419" s="80"/>
      <c r="INZ1419" s="52"/>
      <c r="IOA1419" s="69"/>
      <c r="IOB1419" s="69"/>
      <c r="IOC1419" s="69"/>
      <c r="IOD1419" s="107"/>
      <c r="IOE1419" s="2"/>
      <c r="IOF1419" s="15"/>
      <c r="IOG1419" s="15"/>
      <c r="IOH1419" s="80"/>
      <c r="IOI1419" s="52"/>
      <c r="IOJ1419" s="69"/>
      <c r="IOK1419" s="69"/>
      <c r="IOL1419" s="69"/>
      <c r="IOM1419" s="107"/>
      <c r="ION1419" s="2"/>
      <c r="IOO1419" s="15"/>
      <c r="IOP1419" s="15"/>
      <c r="IOQ1419" s="80"/>
      <c r="IOR1419" s="52"/>
      <c r="IOS1419" s="69"/>
      <c r="IOT1419" s="69"/>
      <c r="IOU1419" s="69"/>
      <c r="IOV1419" s="107"/>
      <c r="IOW1419" s="2"/>
      <c r="IOX1419" s="15"/>
      <c r="IOY1419" s="15"/>
      <c r="IOZ1419" s="80"/>
      <c r="IPA1419" s="52"/>
      <c r="IPB1419" s="69"/>
      <c r="IPC1419" s="69"/>
      <c r="IPD1419" s="69"/>
      <c r="IPE1419" s="107"/>
      <c r="IPF1419" s="2"/>
      <c r="IPG1419" s="15"/>
      <c r="IPH1419" s="15"/>
      <c r="IPI1419" s="80"/>
      <c r="IPJ1419" s="52"/>
      <c r="IPK1419" s="69"/>
      <c r="IPL1419" s="69"/>
      <c r="IPM1419" s="69"/>
      <c r="IPN1419" s="107"/>
      <c r="IPO1419" s="2"/>
      <c r="IPP1419" s="15"/>
      <c r="IPQ1419" s="15"/>
      <c r="IPR1419" s="80"/>
      <c r="IPS1419" s="52"/>
      <c r="IPT1419" s="69"/>
      <c r="IPU1419" s="69"/>
      <c r="IPV1419" s="69"/>
      <c r="IPW1419" s="107"/>
      <c r="IPX1419" s="2"/>
      <c r="IPY1419" s="15"/>
      <c r="IPZ1419" s="15"/>
      <c r="IQA1419" s="80"/>
      <c r="IQB1419" s="52"/>
      <c r="IQC1419" s="69"/>
      <c r="IQD1419" s="69"/>
      <c r="IQE1419" s="69"/>
      <c r="IQF1419" s="107"/>
      <c r="IQG1419" s="2"/>
      <c r="IQH1419" s="15"/>
      <c r="IQI1419" s="15"/>
      <c r="IQJ1419" s="80"/>
      <c r="IQK1419" s="52"/>
      <c r="IQL1419" s="69"/>
      <c r="IQM1419" s="69"/>
      <c r="IQN1419" s="69"/>
      <c r="IQO1419" s="107"/>
      <c r="IQP1419" s="2"/>
      <c r="IQQ1419" s="15"/>
      <c r="IQR1419" s="15"/>
      <c r="IQS1419" s="80"/>
      <c r="IQT1419" s="52"/>
      <c r="IQU1419" s="69"/>
      <c r="IQV1419" s="69"/>
      <c r="IQW1419" s="69"/>
      <c r="IQX1419" s="107"/>
      <c r="IQY1419" s="2"/>
      <c r="IQZ1419" s="15"/>
      <c r="IRA1419" s="15"/>
      <c r="IRB1419" s="80"/>
      <c r="IRC1419" s="52"/>
      <c r="IRD1419" s="69"/>
      <c r="IRE1419" s="69"/>
      <c r="IRF1419" s="69"/>
      <c r="IRG1419" s="107"/>
      <c r="IRH1419" s="2"/>
      <c r="IRI1419" s="15"/>
      <c r="IRJ1419" s="15"/>
      <c r="IRK1419" s="80"/>
      <c r="IRL1419" s="52"/>
      <c r="IRM1419" s="69"/>
      <c r="IRN1419" s="69"/>
      <c r="IRO1419" s="69"/>
      <c r="IRP1419" s="107"/>
      <c r="IRQ1419" s="2"/>
      <c r="IRR1419" s="15"/>
      <c r="IRS1419" s="15"/>
      <c r="IRT1419" s="80"/>
      <c r="IRU1419" s="52"/>
      <c r="IRV1419" s="69"/>
      <c r="IRW1419" s="69"/>
      <c r="IRX1419" s="69"/>
      <c r="IRY1419" s="107"/>
      <c r="IRZ1419" s="2"/>
      <c r="ISA1419" s="15"/>
      <c r="ISB1419" s="15"/>
      <c r="ISC1419" s="80"/>
      <c r="ISD1419" s="52"/>
      <c r="ISE1419" s="69"/>
      <c r="ISF1419" s="69"/>
      <c r="ISG1419" s="69"/>
      <c r="ISH1419" s="107"/>
      <c r="ISI1419" s="2"/>
      <c r="ISJ1419" s="15"/>
      <c r="ISK1419" s="15"/>
      <c r="ISL1419" s="80"/>
      <c r="ISM1419" s="52"/>
      <c r="ISN1419" s="69"/>
      <c r="ISO1419" s="69"/>
      <c r="ISP1419" s="69"/>
      <c r="ISQ1419" s="107"/>
      <c r="ISR1419" s="2"/>
      <c r="ISS1419" s="15"/>
      <c r="IST1419" s="15"/>
      <c r="ISU1419" s="80"/>
      <c r="ISV1419" s="52"/>
      <c r="ISW1419" s="69"/>
      <c r="ISX1419" s="69"/>
      <c r="ISY1419" s="69"/>
      <c r="ISZ1419" s="107"/>
      <c r="ITA1419" s="2"/>
      <c r="ITB1419" s="15"/>
      <c r="ITC1419" s="15"/>
      <c r="ITD1419" s="80"/>
      <c r="ITE1419" s="52"/>
      <c r="ITF1419" s="69"/>
      <c r="ITG1419" s="69"/>
      <c r="ITH1419" s="69"/>
      <c r="ITI1419" s="107"/>
      <c r="ITJ1419" s="2"/>
      <c r="ITK1419" s="15"/>
      <c r="ITL1419" s="15"/>
      <c r="ITM1419" s="80"/>
      <c r="ITN1419" s="52"/>
      <c r="ITO1419" s="69"/>
      <c r="ITP1419" s="69"/>
      <c r="ITQ1419" s="69"/>
      <c r="ITR1419" s="107"/>
      <c r="ITS1419" s="2"/>
      <c r="ITT1419" s="15"/>
      <c r="ITU1419" s="15"/>
      <c r="ITV1419" s="80"/>
      <c r="ITW1419" s="52"/>
      <c r="ITX1419" s="69"/>
      <c r="ITY1419" s="69"/>
      <c r="ITZ1419" s="69"/>
      <c r="IUA1419" s="107"/>
      <c r="IUB1419" s="2"/>
      <c r="IUC1419" s="15"/>
      <c r="IUD1419" s="15"/>
      <c r="IUE1419" s="80"/>
      <c r="IUF1419" s="52"/>
      <c r="IUG1419" s="69"/>
      <c r="IUH1419" s="69"/>
      <c r="IUI1419" s="69"/>
      <c r="IUJ1419" s="107"/>
      <c r="IUK1419" s="2"/>
      <c r="IUL1419" s="15"/>
      <c r="IUM1419" s="15"/>
      <c r="IUN1419" s="80"/>
      <c r="IUO1419" s="52"/>
      <c r="IUP1419" s="69"/>
      <c r="IUQ1419" s="69"/>
      <c r="IUR1419" s="69"/>
      <c r="IUS1419" s="107"/>
      <c r="IUT1419" s="2"/>
      <c r="IUU1419" s="15"/>
      <c r="IUV1419" s="15"/>
      <c r="IUW1419" s="80"/>
      <c r="IUX1419" s="52"/>
      <c r="IUY1419" s="69"/>
      <c r="IUZ1419" s="69"/>
      <c r="IVA1419" s="69"/>
      <c r="IVB1419" s="107"/>
      <c r="IVC1419" s="2"/>
      <c r="IVD1419" s="15"/>
      <c r="IVE1419" s="15"/>
      <c r="IVF1419" s="80"/>
      <c r="IVG1419" s="52"/>
      <c r="IVH1419" s="69"/>
      <c r="IVI1419" s="69"/>
      <c r="IVJ1419" s="69"/>
      <c r="IVK1419" s="107"/>
      <c r="IVL1419" s="2"/>
      <c r="IVM1419" s="15"/>
      <c r="IVN1419" s="15"/>
      <c r="IVO1419" s="80"/>
      <c r="IVP1419" s="52"/>
      <c r="IVQ1419" s="69"/>
      <c r="IVR1419" s="69"/>
      <c r="IVS1419" s="69"/>
      <c r="IVT1419" s="107"/>
      <c r="IVU1419" s="2"/>
      <c r="IVV1419" s="15"/>
      <c r="IVW1419" s="15"/>
      <c r="IVX1419" s="80"/>
      <c r="IVY1419" s="52"/>
      <c r="IVZ1419" s="69"/>
      <c r="IWA1419" s="69"/>
      <c r="IWB1419" s="69"/>
      <c r="IWC1419" s="107"/>
      <c r="IWD1419" s="2"/>
      <c r="IWE1419" s="15"/>
      <c r="IWF1419" s="15"/>
      <c r="IWG1419" s="80"/>
      <c r="IWH1419" s="52"/>
      <c r="IWI1419" s="69"/>
      <c r="IWJ1419" s="69"/>
      <c r="IWK1419" s="69"/>
      <c r="IWL1419" s="107"/>
      <c r="IWM1419" s="2"/>
      <c r="IWN1419" s="15"/>
      <c r="IWO1419" s="15"/>
      <c r="IWP1419" s="80"/>
      <c r="IWQ1419" s="52"/>
      <c r="IWR1419" s="69"/>
      <c r="IWS1419" s="69"/>
      <c r="IWT1419" s="69"/>
      <c r="IWU1419" s="107"/>
      <c r="IWV1419" s="2"/>
      <c r="IWW1419" s="15"/>
      <c r="IWX1419" s="15"/>
      <c r="IWY1419" s="80"/>
      <c r="IWZ1419" s="52"/>
      <c r="IXA1419" s="69"/>
      <c r="IXB1419" s="69"/>
      <c r="IXC1419" s="69"/>
      <c r="IXD1419" s="107"/>
      <c r="IXE1419" s="2"/>
      <c r="IXF1419" s="15"/>
      <c r="IXG1419" s="15"/>
      <c r="IXH1419" s="80"/>
      <c r="IXI1419" s="52"/>
      <c r="IXJ1419" s="69"/>
      <c r="IXK1419" s="69"/>
      <c r="IXL1419" s="69"/>
      <c r="IXM1419" s="107"/>
      <c r="IXN1419" s="2"/>
      <c r="IXO1419" s="15"/>
      <c r="IXP1419" s="15"/>
      <c r="IXQ1419" s="80"/>
      <c r="IXR1419" s="52"/>
      <c r="IXS1419" s="69"/>
      <c r="IXT1419" s="69"/>
      <c r="IXU1419" s="69"/>
      <c r="IXV1419" s="107"/>
      <c r="IXW1419" s="2"/>
      <c r="IXX1419" s="15"/>
      <c r="IXY1419" s="15"/>
      <c r="IXZ1419" s="80"/>
      <c r="IYA1419" s="52"/>
      <c r="IYB1419" s="69"/>
      <c r="IYC1419" s="69"/>
      <c r="IYD1419" s="69"/>
      <c r="IYE1419" s="107"/>
      <c r="IYF1419" s="2"/>
      <c r="IYG1419" s="15"/>
      <c r="IYH1419" s="15"/>
      <c r="IYI1419" s="80"/>
      <c r="IYJ1419" s="52"/>
      <c r="IYK1419" s="69"/>
      <c r="IYL1419" s="69"/>
      <c r="IYM1419" s="69"/>
      <c r="IYN1419" s="107"/>
      <c r="IYO1419" s="2"/>
      <c r="IYP1419" s="15"/>
      <c r="IYQ1419" s="15"/>
      <c r="IYR1419" s="80"/>
      <c r="IYS1419" s="52"/>
      <c r="IYT1419" s="69"/>
      <c r="IYU1419" s="69"/>
      <c r="IYV1419" s="69"/>
      <c r="IYW1419" s="107"/>
      <c r="IYX1419" s="2"/>
      <c r="IYY1419" s="15"/>
      <c r="IYZ1419" s="15"/>
      <c r="IZA1419" s="80"/>
      <c r="IZB1419" s="52"/>
      <c r="IZC1419" s="69"/>
      <c r="IZD1419" s="69"/>
      <c r="IZE1419" s="69"/>
      <c r="IZF1419" s="107"/>
      <c r="IZG1419" s="2"/>
      <c r="IZH1419" s="15"/>
      <c r="IZI1419" s="15"/>
      <c r="IZJ1419" s="80"/>
      <c r="IZK1419" s="52"/>
      <c r="IZL1419" s="69"/>
      <c r="IZM1419" s="69"/>
      <c r="IZN1419" s="69"/>
      <c r="IZO1419" s="107"/>
      <c r="IZP1419" s="2"/>
      <c r="IZQ1419" s="15"/>
      <c r="IZR1419" s="15"/>
      <c r="IZS1419" s="80"/>
      <c r="IZT1419" s="52"/>
      <c r="IZU1419" s="69"/>
      <c r="IZV1419" s="69"/>
      <c r="IZW1419" s="69"/>
      <c r="IZX1419" s="107"/>
      <c r="IZY1419" s="2"/>
      <c r="IZZ1419" s="15"/>
      <c r="JAA1419" s="15"/>
      <c r="JAB1419" s="80"/>
      <c r="JAC1419" s="52"/>
      <c r="JAD1419" s="69"/>
      <c r="JAE1419" s="69"/>
      <c r="JAF1419" s="69"/>
      <c r="JAG1419" s="107"/>
      <c r="JAH1419" s="2"/>
      <c r="JAI1419" s="15"/>
      <c r="JAJ1419" s="15"/>
      <c r="JAK1419" s="80"/>
      <c r="JAL1419" s="52"/>
      <c r="JAM1419" s="69"/>
      <c r="JAN1419" s="69"/>
      <c r="JAO1419" s="69"/>
      <c r="JAP1419" s="107"/>
      <c r="JAQ1419" s="2"/>
      <c r="JAR1419" s="15"/>
      <c r="JAS1419" s="15"/>
      <c r="JAT1419" s="80"/>
      <c r="JAU1419" s="52"/>
      <c r="JAV1419" s="69"/>
      <c r="JAW1419" s="69"/>
      <c r="JAX1419" s="69"/>
      <c r="JAY1419" s="107"/>
      <c r="JAZ1419" s="2"/>
      <c r="JBA1419" s="15"/>
      <c r="JBB1419" s="15"/>
      <c r="JBC1419" s="80"/>
      <c r="JBD1419" s="52"/>
      <c r="JBE1419" s="69"/>
      <c r="JBF1419" s="69"/>
      <c r="JBG1419" s="69"/>
      <c r="JBH1419" s="107"/>
      <c r="JBI1419" s="2"/>
      <c r="JBJ1419" s="15"/>
      <c r="JBK1419" s="15"/>
      <c r="JBL1419" s="80"/>
      <c r="JBM1419" s="52"/>
      <c r="JBN1419" s="69"/>
      <c r="JBO1419" s="69"/>
      <c r="JBP1419" s="69"/>
      <c r="JBQ1419" s="107"/>
      <c r="JBR1419" s="2"/>
      <c r="JBS1419" s="15"/>
      <c r="JBT1419" s="15"/>
      <c r="JBU1419" s="80"/>
      <c r="JBV1419" s="52"/>
      <c r="JBW1419" s="69"/>
      <c r="JBX1419" s="69"/>
      <c r="JBY1419" s="69"/>
      <c r="JBZ1419" s="107"/>
      <c r="JCA1419" s="2"/>
      <c r="JCB1419" s="15"/>
      <c r="JCC1419" s="15"/>
      <c r="JCD1419" s="80"/>
      <c r="JCE1419" s="52"/>
      <c r="JCF1419" s="69"/>
      <c r="JCG1419" s="69"/>
      <c r="JCH1419" s="69"/>
      <c r="JCI1419" s="107"/>
      <c r="JCJ1419" s="2"/>
      <c r="JCK1419" s="15"/>
      <c r="JCL1419" s="15"/>
      <c r="JCM1419" s="80"/>
      <c r="JCN1419" s="52"/>
      <c r="JCO1419" s="69"/>
      <c r="JCP1419" s="69"/>
      <c r="JCQ1419" s="69"/>
      <c r="JCR1419" s="107"/>
      <c r="JCS1419" s="2"/>
      <c r="JCT1419" s="15"/>
      <c r="JCU1419" s="15"/>
      <c r="JCV1419" s="80"/>
      <c r="JCW1419" s="52"/>
      <c r="JCX1419" s="69"/>
      <c r="JCY1419" s="69"/>
      <c r="JCZ1419" s="69"/>
      <c r="JDA1419" s="107"/>
      <c r="JDB1419" s="2"/>
      <c r="JDC1419" s="15"/>
      <c r="JDD1419" s="15"/>
      <c r="JDE1419" s="80"/>
      <c r="JDF1419" s="52"/>
      <c r="JDG1419" s="69"/>
      <c r="JDH1419" s="69"/>
      <c r="JDI1419" s="69"/>
      <c r="JDJ1419" s="107"/>
      <c r="JDK1419" s="2"/>
      <c r="JDL1419" s="15"/>
      <c r="JDM1419" s="15"/>
      <c r="JDN1419" s="80"/>
      <c r="JDO1419" s="52"/>
      <c r="JDP1419" s="69"/>
      <c r="JDQ1419" s="69"/>
      <c r="JDR1419" s="69"/>
      <c r="JDS1419" s="107"/>
      <c r="JDT1419" s="2"/>
      <c r="JDU1419" s="15"/>
      <c r="JDV1419" s="15"/>
      <c r="JDW1419" s="80"/>
      <c r="JDX1419" s="52"/>
      <c r="JDY1419" s="69"/>
      <c r="JDZ1419" s="69"/>
      <c r="JEA1419" s="69"/>
      <c r="JEB1419" s="107"/>
      <c r="JEC1419" s="2"/>
      <c r="JED1419" s="15"/>
      <c r="JEE1419" s="15"/>
      <c r="JEF1419" s="80"/>
      <c r="JEG1419" s="52"/>
      <c r="JEH1419" s="69"/>
      <c r="JEI1419" s="69"/>
      <c r="JEJ1419" s="69"/>
      <c r="JEK1419" s="107"/>
      <c r="JEL1419" s="2"/>
      <c r="JEM1419" s="15"/>
      <c r="JEN1419" s="15"/>
      <c r="JEO1419" s="80"/>
      <c r="JEP1419" s="52"/>
      <c r="JEQ1419" s="69"/>
      <c r="JER1419" s="69"/>
      <c r="JES1419" s="69"/>
      <c r="JET1419" s="107"/>
      <c r="JEU1419" s="2"/>
      <c r="JEV1419" s="15"/>
      <c r="JEW1419" s="15"/>
      <c r="JEX1419" s="80"/>
      <c r="JEY1419" s="52"/>
      <c r="JEZ1419" s="69"/>
      <c r="JFA1419" s="69"/>
      <c r="JFB1419" s="69"/>
      <c r="JFC1419" s="107"/>
      <c r="JFD1419" s="2"/>
      <c r="JFE1419" s="15"/>
      <c r="JFF1419" s="15"/>
      <c r="JFG1419" s="80"/>
      <c r="JFH1419" s="52"/>
      <c r="JFI1419" s="69"/>
      <c r="JFJ1419" s="69"/>
      <c r="JFK1419" s="69"/>
      <c r="JFL1419" s="107"/>
      <c r="JFM1419" s="2"/>
      <c r="JFN1419" s="15"/>
      <c r="JFO1419" s="15"/>
      <c r="JFP1419" s="80"/>
      <c r="JFQ1419" s="52"/>
      <c r="JFR1419" s="69"/>
      <c r="JFS1419" s="69"/>
      <c r="JFT1419" s="69"/>
      <c r="JFU1419" s="107"/>
      <c r="JFV1419" s="2"/>
      <c r="JFW1419" s="15"/>
      <c r="JFX1419" s="15"/>
      <c r="JFY1419" s="80"/>
      <c r="JFZ1419" s="52"/>
      <c r="JGA1419" s="69"/>
      <c r="JGB1419" s="69"/>
      <c r="JGC1419" s="69"/>
      <c r="JGD1419" s="107"/>
      <c r="JGE1419" s="2"/>
      <c r="JGF1419" s="15"/>
      <c r="JGG1419" s="15"/>
      <c r="JGH1419" s="80"/>
      <c r="JGI1419" s="52"/>
      <c r="JGJ1419" s="69"/>
      <c r="JGK1419" s="69"/>
      <c r="JGL1419" s="69"/>
      <c r="JGM1419" s="107"/>
      <c r="JGN1419" s="2"/>
      <c r="JGO1419" s="15"/>
      <c r="JGP1419" s="15"/>
      <c r="JGQ1419" s="80"/>
      <c r="JGR1419" s="52"/>
      <c r="JGS1419" s="69"/>
      <c r="JGT1419" s="69"/>
      <c r="JGU1419" s="69"/>
      <c r="JGV1419" s="107"/>
      <c r="JGW1419" s="2"/>
      <c r="JGX1419" s="15"/>
      <c r="JGY1419" s="15"/>
      <c r="JGZ1419" s="80"/>
      <c r="JHA1419" s="52"/>
      <c r="JHB1419" s="69"/>
      <c r="JHC1419" s="69"/>
      <c r="JHD1419" s="69"/>
      <c r="JHE1419" s="107"/>
      <c r="JHF1419" s="2"/>
      <c r="JHG1419" s="15"/>
      <c r="JHH1419" s="15"/>
      <c r="JHI1419" s="80"/>
      <c r="JHJ1419" s="52"/>
      <c r="JHK1419" s="69"/>
      <c r="JHL1419" s="69"/>
      <c r="JHM1419" s="69"/>
      <c r="JHN1419" s="107"/>
      <c r="JHO1419" s="2"/>
      <c r="JHP1419" s="15"/>
      <c r="JHQ1419" s="15"/>
      <c r="JHR1419" s="80"/>
      <c r="JHS1419" s="52"/>
      <c r="JHT1419" s="69"/>
      <c r="JHU1419" s="69"/>
      <c r="JHV1419" s="69"/>
      <c r="JHW1419" s="107"/>
      <c r="JHX1419" s="2"/>
      <c r="JHY1419" s="15"/>
      <c r="JHZ1419" s="15"/>
      <c r="JIA1419" s="80"/>
      <c r="JIB1419" s="52"/>
      <c r="JIC1419" s="69"/>
      <c r="JID1419" s="69"/>
      <c r="JIE1419" s="69"/>
      <c r="JIF1419" s="107"/>
      <c r="JIG1419" s="2"/>
      <c r="JIH1419" s="15"/>
      <c r="JII1419" s="15"/>
      <c r="JIJ1419" s="80"/>
      <c r="JIK1419" s="52"/>
      <c r="JIL1419" s="69"/>
      <c r="JIM1419" s="69"/>
      <c r="JIN1419" s="69"/>
      <c r="JIO1419" s="107"/>
      <c r="JIP1419" s="2"/>
      <c r="JIQ1419" s="15"/>
      <c r="JIR1419" s="15"/>
      <c r="JIS1419" s="80"/>
      <c r="JIT1419" s="52"/>
      <c r="JIU1419" s="69"/>
      <c r="JIV1419" s="69"/>
      <c r="JIW1419" s="69"/>
      <c r="JIX1419" s="107"/>
      <c r="JIY1419" s="2"/>
      <c r="JIZ1419" s="15"/>
      <c r="JJA1419" s="15"/>
      <c r="JJB1419" s="80"/>
      <c r="JJC1419" s="52"/>
      <c r="JJD1419" s="69"/>
      <c r="JJE1419" s="69"/>
      <c r="JJF1419" s="69"/>
      <c r="JJG1419" s="107"/>
      <c r="JJH1419" s="2"/>
      <c r="JJI1419" s="15"/>
      <c r="JJJ1419" s="15"/>
      <c r="JJK1419" s="80"/>
      <c r="JJL1419" s="52"/>
      <c r="JJM1419" s="69"/>
      <c r="JJN1419" s="69"/>
      <c r="JJO1419" s="69"/>
      <c r="JJP1419" s="107"/>
      <c r="JJQ1419" s="2"/>
      <c r="JJR1419" s="15"/>
      <c r="JJS1419" s="15"/>
      <c r="JJT1419" s="80"/>
      <c r="JJU1419" s="52"/>
      <c r="JJV1419" s="69"/>
      <c r="JJW1419" s="69"/>
      <c r="JJX1419" s="69"/>
      <c r="JJY1419" s="107"/>
      <c r="JJZ1419" s="2"/>
      <c r="JKA1419" s="15"/>
      <c r="JKB1419" s="15"/>
      <c r="JKC1419" s="80"/>
      <c r="JKD1419" s="52"/>
      <c r="JKE1419" s="69"/>
      <c r="JKF1419" s="69"/>
      <c r="JKG1419" s="69"/>
      <c r="JKH1419" s="107"/>
      <c r="JKI1419" s="2"/>
      <c r="JKJ1419" s="15"/>
      <c r="JKK1419" s="15"/>
      <c r="JKL1419" s="80"/>
      <c r="JKM1419" s="52"/>
      <c r="JKN1419" s="69"/>
      <c r="JKO1419" s="69"/>
      <c r="JKP1419" s="69"/>
      <c r="JKQ1419" s="107"/>
      <c r="JKR1419" s="2"/>
      <c r="JKS1419" s="15"/>
      <c r="JKT1419" s="15"/>
      <c r="JKU1419" s="80"/>
      <c r="JKV1419" s="52"/>
      <c r="JKW1419" s="69"/>
      <c r="JKX1419" s="69"/>
      <c r="JKY1419" s="69"/>
      <c r="JKZ1419" s="107"/>
      <c r="JLA1419" s="2"/>
      <c r="JLB1419" s="15"/>
      <c r="JLC1419" s="15"/>
      <c r="JLD1419" s="80"/>
      <c r="JLE1419" s="52"/>
      <c r="JLF1419" s="69"/>
      <c r="JLG1419" s="69"/>
      <c r="JLH1419" s="69"/>
      <c r="JLI1419" s="107"/>
      <c r="JLJ1419" s="2"/>
      <c r="JLK1419" s="15"/>
      <c r="JLL1419" s="15"/>
      <c r="JLM1419" s="80"/>
      <c r="JLN1419" s="52"/>
      <c r="JLO1419" s="69"/>
      <c r="JLP1419" s="69"/>
      <c r="JLQ1419" s="69"/>
      <c r="JLR1419" s="107"/>
      <c r="JLS1419" s="2"/>
      <c r="JLT1419" s="15"/>
      <c r="JLU1419" s="15"/>
      <c r="JLV1419" s="80"/>
      <c r="JLW1419" s="52"/>
      <c r="JLX1419" s="69"/>
      <c r="JLY1419" s="69"/>
      <c r="JLZ1419" s="69"/>
      <c r="JMA1419" s="107"/>
      <c r="JMB1419" s="2"/>
      <c r="JMC1419" s="15"/>
      <c r="JMD1419" s="15"/>
      <c r="JME1419" s="80"/>
      <c r="JMF1419" s="52"/>
      <c r="JMG1419" s="69"/>
      <c r="JMH1419" s="69"/>
      <c r="JMI1419" s="69"/>
      <c r="JMJ1419" s="107"/>
      <c r="JMK1419" s="2"/>
      <c r="JML1419" s="15"/>
      <c r="JMM1419" s="15"/>
      <c r="JMN1419" s="80"/>
      <c r="JMO1419" s="52"/>
      <c r="JMP1419" s="69"/>
      <c r="JMQ1419" s="69"/>
      <c r="JMR1419" s="69"/>
      <c r="JMS1419" s="107"/>
      <c r="JMT1419" s="2"/>
      <c r="JMU1419" s="15"/>
      <c r="JMV1419" s="15"/>
      <c r="JMW1419" s="80"/>
      <c r="JMX1419" s="52"/>
      <c r="JMY1419" s="69"/>
      <c r="JMZ1419" s="69"/>
      <c r="JNA1419" s="69"/>
      <c r="JNB1419" s="107"/>
      <c r="JNC1419" s="2"/>
      <c r="JND1419" s="15"/>
      <c r="JNE1419" s="15"/>
      <c r="JNF1419" s="80"/>
      <c r="JNG1419" s="52"/>
      <c r="JNH1419" s="69"/>
      <c r="JNI1419" s="69"/>
      <c r="JNJ1419" s="69"/>
      <c r="JNK1419" s="107"/>
      <c r="JNL1419" s="2"/>
      <c r="JNM1419" s="15"/>
      <c r="JNN1419" s="15"/>
      <c r="JNO1419" s="80"/>
      <c r="JNP1419" s="52"/>
      <c r="JNQ1419" s="69"/>
      <c r="JNR1419" s="69"/>
      <c r="JNS1419" s="69"/>
      <c r="JNT1419" s="107"/>
      <c r="JNU1419" s="2"/>
      <c r="JNV1419" s="15"/>
      <c r="JNW1419" s="15"/>
      <c r="JNX1419" s="80"/>
      <c r="JNY1419" s="52"/>
      <c r="JNZ1419" s="69"/>
      <c r="JOA1419" s="69"/>
      <c r="JOB1419" s="69"/>
      <c r="JOC1419" s="107"/>
      <c r="JOD1419" s="2"/>
      <c r="JOE1419" s="15"/>
      <c r="JOF1419" s="15"/>
      <c r="JOG1419" s="80"/>
      <c r="JOH1419" s="52"/>
      <c r="JOI1419" s="69"/>
      <c r="JOJ1419" s="69"/>
      <c r="JOK1419" s="69"/>
      <c r="JOL1419" s="107"/>
      <c r="JOM1419" s="2"/>
      <c r="JON1419" s="15"/>
      <c r="JOO1419" s="15"/>
      <c r="JOP1419" s="80"/>
      <c r="JOQ1419" s="52"/>
      <c r="JOR1419" s="69"/>
      <c r="JOS1419" s="69"/>
      <c r="JOT1419" s="69"/>
      <c r="JOU1419" s="107"/>
      <c r="JOV1419" s="2"/>
      <c r="JOW1419" s="15"/>
      <c r="JOX1419" s="15"/>
      <c r="JOY1419" s="80"/>
      <c r="JOZ1419" s="52"/>
      <c r="JPA1419" s="69"/>
      <c r="JPB1419" s="69"/>
      <c r="JPC1419" s="69"/>
      <c r="JPD1419" s="107"/>
      <c r="JPE1419" s="2"/>
      <c r="JPF1419" s="15"/>
      <c r="JPG1419" s="15"/>
      <c r="JPH1419" s="80"/>
      <c r="JPI1419" s="52"/>
      <c r="JPJ1419" s="69"/>
      <c r="JPK1419" s="69"/>
      <c r="JPL1419" s="69"/>
      <c r="JPM1419" s="107"/>
      <c r="JPN1419" s="2"/>
      <c r="JPO1419" s="15"/>
      <c r="JPP1419" s="15"/>
      <c r="JPQ1419" s="80"/>
      <c r="JPR1419" s="52"/>
      <c r="JPS1419" s="69"/>
      <c r="JPT1419" s="69"/>
      <c r="JPU1419" s="69"/>
      <c r="JPV1419" s="107"/>
      <c r="JPW1419" s="2"/>
      <c r="JPX1419" s="15"/>
      <c r="JPY1419" s="15"/>
      <c r="JPZ1419" s="80"/>
      <c r="JQA1419" s="52"/>
      <c r="JQB1419" s="69"/>
      <c r="JQC1419" s="69"/>
      <c r="JQD1419" s="69"/>
      <c r="JQE1419" s="107"/>
      <c r="JQF1419" s="2"/>
      <c r="JQG1419" s="15"/>
      <c r="JQH1419" s="15"/>
      <c r="JQI1419" s="80"/>
      <c r="JQJ1419" s="52"/>
      <c r="JQK1419" s="69"/>
      <c r="JQL1419" s="69"/>
      <c r="JQM1419" s="69"/>
      <c r="JQN1419" s="107"/>
      <c r="JQO1419" s="2"/>
      <c r="JQP1419" s="15"/>
      <c r="JQQ1419" s="15"/>
      <c r="JQR1419" s="80"/>
      <c r="JQS1419" s="52"/>
      <c r="JQT1419" s="69"/>
      <c r="JQU1419" s="69"/>
      <c r="JQV1419" s="69"/>
      <c r="JQW1419" s="107"/>
      <c r="JQX1419" s="2"/>
      <c r="JQY1419" s="15"/>
      <c r="JQZ1419" s="15"/>
      <c r="JRA1419" s="80"/>
      <c r="JRB1419" s="52"/>
      <c r="JRC1419" s="69"/>
      <c r="JRD1419" s="69"/>
      <c r="JRE1419" s="69"/>
      <c r="JRF1419" s="107"/>
      <c r="JRG1419" s="2"/>
      <c r="JRH1419" s="15"/>
      <c r="JRI1419" s="15"/>
      <c r="JRJ1419" s="80"/>
      <c r="JRK1419" s="52"/>
      <c r="JRL1419" s="69"/>
      <c r="JRM1419" s="69"/>
      <c r="JRN1419" s="69"/>
      <c r="JRO1419" s="107"/>
      <c r="JRP1419" s="2"/>
      <c r="JRQ1419" s="15"/>
      <c r="JRR1419" s="15"/>
      <c r="JRS1419" s="80"/>
      <c r="JRT1419" s="52"/>
      <c r="JRU1419" s="69"/>
      <c r="JRV1419" s="69"/>
      <c r="JRW1419" s="69"/>
      <c r="JRX1419" s="107"/>
      <c r="JRY1419" s="2"/>
      <c r="JRZ1419" s="15"/>
      <c r="JSA1419" s="15"/>
      <c r="JSB1419" s="80"/>
      <c r="JSC1419" s="52"/>
      <c r="JSD1419" s="69"/>
      <c r="JSE1419" s="69"/>
      <c r="JSF1419" s="69"/>
      <c r="JSG1419" s="107"/>
      <c r="JSH1419" s="2"/>
      <c r="JSI1419" s="15"/>
      <c r="JSJ1419" s="15"/>
      <c r="JSK1419" s="80"/>
      <c r="JSL1419" s="52"/>
      <c r="JSM1419" s="69"/>
      <c r="JSN1419" s="69"/>
      <c r="JSO1419" s="69"/>
      <c r="JSP1419" s="107"/>
      <c r="JSQ1419" s="2"/>
      <c r="JSR1419" s="15"/>
      <c r="JSS1419" s="15"/>
      <c r="JST1419" s="80"/>
      <c r="JSU1419" s="52"/>
      <c r="JSV1419" s="69"/>
      <c r="JSW1419" s="69"/>
      <c r="JSX1419" s="69"/>
      <c r="JSY1419" s="107"/>
      <c r="JSZ1419" s="2"/>
      <c r="JTA1419" s="15"/>
      <c r="JTB1419" s="15"/>
      <c r="JTC1419" s="80"/>
      <c r="JTD1419" s="52"/>
      <c r="JTE1419" s="69"/>
      <c r="JTF1419" s="69"/>
      <c r="JTG1419" s="69"/>
      <c r="JTH1419" s="107"/>
      <c r="JTI1419" s="2"/>
      <c r="JTJ1419" s="15"/>
      <c r="JTK1419" s="15"/>
      <c r="JTL1419" s="80"/>
      <c r="JTM1419" s="52"/>
      <c r="JTN1419" s="69"/>
      <c r="JTO1419" s="69"/>
      <c r="JTP1419" s="69"/>
      <c r="JTQ1419" s="107"/>
      <c r="JTR1419" s="2"/>
      <c r="JTS1419" s="15"/>
      <c r="JTT1419" s="15"/>
      <c r="JTU1419" s="80"/>
      <c r="JTV1419" s="52"/>
      <c r="JTW1419" s="69"/>
      <c r="JTX1419" s="69"/>
      <c r="JTY1419" s="69"/>
      <c r="JTZ1419" s="107"/>
      <c r="JUA1419" s="2"/>
      <c r="JUB1419" s="15"/>
      <c r="JUC1419" s="15"/>
      <c r="JUD1419" s="80"/>
      <c r="JUE1419" s="52"/>
      <c r="JUF1419" s="69"/>
      <c r="JUG1419" s="69"/>
      <c r="JUH1419" s="69"/>
      <c r="JUI1419" s="107"/>
      <c r="JUJ1419" s="2"/>
      <c r="JUK1419" s="15"/>
      <c r="JUL1419" s="15"/>
      <c r="JUM1419" s="80"/>
      <c r="JUN1419" s="52"/>
      <c r="JUO1419" s="69"/>
      <c r="JUP1419" s="69"/>
      <c r="JUQ1419" s="69"/>
      <c r="JUR1419" s="107"/>
      <c r="JUS1419" s="2"/>
      <c r="JUT1419" s="15"/>
      <c r="JUU1419" s="15"/>
      <c r="JUV1419" s="80"/>
      <c r="JUW1419" s="52"/>
      <c r="JUX1419" s="69"/>
      <c r="JUY1419" s="69"/>
      <c r="JUZ1419" s="69"/>
      <c r="JVA1419" s="107"/>
      <c r="JVB1419" s="2"/>
      <c r="JVC1419" s="15"/>
      <c r="JVD1419" s="15"/>
      <c r="JVE1419" s="80"/>
      <c r="JVF1419" s="52"/>
      <c r="JVG1419" s="69"/>
      <c r="JVH1419" s="69"/>
      <c r="JVI1419" s="69"/>
      <c r="JVJ1419" s="107"/>
      <c r="JVK1419" s="2"/>
      <c r="JVL1419" s="15"/>
      <c r="JVM1419" s="15"/>
      <c r="JVN1419" s="80"/>
      <c r="JVO1419" s="52"/>
      <c r="JVP1419" s="69"/>
      <c r="JVQ1419" s="69"/>
      <c r="JVR1419" s="69"/>
      <c r="JVS1419" s="107"/>
      <c r="JVT1419" s="2"/>
      <c r="JVU1419" s="15"/>
      <c r="JVV1419" s="15"/>
      <c r="JVW1419" s="80"/>
      <c r="JVX1419" s="52"/>
      <c r="JVY1419" s="69"/>
      <c r="JVZ1419" s="69"/>
      <c r="JWA1419" s="69"/>
      <c r="JWB1419" s="107"/>
      <c r="JWC1419" s="2"/>
      <c r="JWD1419" s="15"/>
      <c r="JWE1419" s="15"/>
      <c r="JWF1419" s="80"/>
      <c r="JWG1419" s="52"/>
      <c r="JWH1419" s="69"/>
      <c r="JWI1419" s="69"/>
      <c r="JWJ1419" s="69"/>
      <c r="JWK1419" s="107"/>
      <c r="JWL1419" s="2"/>
      <c r="JWM1419" s="15"/>
      <c r="JWN1419" s="15"/>
      <c r="JWO1419" s="80"/>
      <c r="JWP1419" s="52"/>
      <c r="JWQ1419" s="69"/>
      <c r="JWR1419" s="69"/>
      <c r="JWS1419" s="69"/>
      <c r="JWT1419" s="107"/>
      <c r="JWU1419" s="2"/>
      <c r="JWV1419" s="15"/>
      <c r="JWW1419" s="15"/>
      <c r="JWX1419" s="80"/>
      <c r="JWY1419" s="52"/>
      <c r="JWZ1419" s="69"/>
      <c r="JXA1419" s="69"/>
      <c r="JXB1419" s="69"/>
      <c r="JXC1419" s="107"/>
      <c r="JXD1419" s="2"/>
      <c r="JXE1419" s="15"/>
      <c r="JXF1419" s="15"/>
      <c r="JXG1419" s="80"/>
      <c r="JXH1419" s="52"/>
      <c r="JXI1419" s="69"/>
      <c r="JXJ1419" s="69"/>
      <c r="JXK1419" s="69"/>
      <c r="JXL1419" s="107"/>
      <c r="JXM1419" s="2"/>
      <c r="JXN1419" s="15"/>
      <c r="JXO1419" s="15"/>
      <c r="JXP1419" s="80"/>
      <c r="JXQ1419" s="52"/>
      <c r="JXR1419" s="69"/>
      <c r="JXS1419" s="69"/>
      <c r="JXT1419" s="69"/>
      <c r="JXU1419" s="107"/>
      <c r="JXV1419" s="2"/>
      <c r="JXW1419" s="15"/>
      <c r="JXX1419" s="15"/>
      <c r="JXY1419" s="80"/>
      <c r="JXZ1419" s="52"/>
      <c r="JYA1419" s="69"/>
      <c r="JYB1419" s="69"/>
      <c r="JYC1419" s="69"/>
      <c r="JYD1419" s="107"/>
      <c r="JYE1419" s="2"/>
      <c r="JYF1419" s="15"/>
      <c r="JYG1419" s="15"/>
      <c r="JYH1419" s="80"/>
      <c r="JYI1419" s="52"/>
      <c r="JYJ1419" s="69"/>
      <c r="JYK1419" s="69"/>
      <c r="JYL1419" s="69"/>
      <c r="JYM1419" s="107"/>
      <c r="JYN1419" s="2"/>
      <c r="JYO1419" s="15"/>
      <c r="JYP1419" s="15"/>
      <c r="JYQ1419" s="80"/>
      <c r="JYR1419" s="52"/>
      <c r="JYS1419" s="69"/>
      <c r="JYT1419" s="69"/>
      <c r="JYU1419" s="69"/>
      <c r="JYV1419" s="107"/>
      <c r="JYW1419" s="2"/>
      <c r="JYX1419" s="15"/>
      <c r="JYY1419" s="15"/>
      <c r="JYZ1419" s="80"/>
      <c r="JZA1419" s="52"/>
      <c r="JZB1419" s="69"/>
      <c r="JZC1419" s="69"/>
      <c r="JZD1419" s="69"/>
      <c r="JZE1419" s="107"/>
      <c r="JZF1419" s="2"/>
      <c r="JZG1419" s="15"/>
      <c r="JZH1419" s="15"/>
      <c r="JZI1419" s="80"/>
      <c r="JZJ1419" s="52"/>
      <c r="JZK1419" s="69"/>
      <c r="JZL1419" s="69"/>
      <c r="JZM1419" s="69"/>
      <c r="JZN1419" s="107"/>
      <c r="JZO1419" s="2"/>
      <c r="JZP1419" s="15"/>
      <c r="JZQ1419" s="15"/>
      <c r="JZR1419" s="80"/>
      <c r="JZS1419" s="52"/>
      <c r="JZT1419" s="69"/>
      <c r="JZU1419" s="69"/>
      <c r="JZV1419" s="69"/>
      <c r="JZW1419" s="107"/>
      <c r="JZX1419" s="2"/>
      <c r="JZY1419" s="15"/>
      <c r="JZZ1419" s="15"/>
      <c r="KAA1419" s="80"/>
      <c r="KAB1419" s="52"/>
      <c r="KAC1419" s="69"/>
      <c r="KAD1419" s="69"/>
      <c r="KAE1419" s="69"/>
      <c r="KAF1419" s="107"/>
      <c r="KAG1419" s="2"/>
      <c r="KAH1419" s="15"/>
      <c r="KAI1419" s="15"/>
      <c r="KAJ1419" s="80"/>
      <c r="KAK1419" s="52"/>
      <c r="KAL1419" s="69"/>
      <c r="KAM1419" s="69"/>
      <c r="KAN1419" s="69"/>
      <c r="KAO1419" s="107"/>
      <c r="KAP1419" s="2"/>
      <c r="KAQ1419" s="15"/>
      <c r="KAR1419" s="15"/>
      <c r="KAS1419" s="80"/>
      <c r="KAT1419" s="52"/>
      <c r="KAU1419" s="69"/>
      <c r="KAV1419" s="69"/>
      <c r="KAW1419" s="69"/>
      <c r="KAX1419" s="107"/>
      <c r="KAY1419" s="2"/>
      <c r="KAZ1419" s="15"/>
      <c r="KBA1419" s="15"/>
      <c r="KBB1419" s="80"/>
      <c r="KBC1419" s="52"/>
      <c r="KBD1419" s="69"/>
      <c r="KBE1419" s="69"/>
      <c r="KBF1419" s="69"/>
      <c r="KBG1419" s="107"/>
      <c r="KBH1419" s="2"/>
      <c r="KBI1419" s="15"/>
      <c r="KBJ1419" s="15"/>
      <c r="KBK1419" s="80"/>
      <c r="KBL1419" s="52"/>
      <c r="KBM1419" s="69"/>
      <c r="KBN1419" s="69"/>
      <c r="KBO1419" s="69"/>
      <c r="KBP1419" s="107"/>
      <c r="KBQ1419" s="2"/>
      <c r="KBR1419" s="15"/>
      <c r="KBS1419" s="15"/>
      <c r="KBT1419" s="80"/>
      <c r="KBU1419" s="52"/>
      <c r="KBV1419" s="69"/>
      <c r="KBW1419" s="69"/>
      <c r="KBX1419" s="69"/>
      <c r="KBY1419" s="107"/>
      <c r="KBZ1419" s="2"/>
      <c r="KCA1419" s="15"/>
      <c r="KCB1419" s="15"/>
      <c r="KCC1419" s="80"/>
      <c r="KCD1419" s="52"/>
      <c r="KCE1419" s="69"/>
      <c r="KCF1419" s="69"/>
      <c r="KCG1419" s="69"/>
      <c r="KCH1419" s="107"/>
      <c r="KCI1419" s="2"/>
      <c r="KCJ1419" s="15"/>
      <c r="KCK1419" s="15"/>
      <c r="KCL1419" s="80"/>
      <c r="KCM1419" s="52"/>
      <c r="KCN1419" s="69"/>
      <c r="KCO1419" s="69"/>
      <c r="KCP1419" s="69"/>
      <c r="KCQ1419" s="107"/>
      <c r="KCR1419" s="2"/>
      <c r="KCS1419" s="15"/>
      <c r="KCT1419" s="15"/>
      <c r="KCU1419" s="80"/>
      <c r="KCV1419" s="52"/>
      <c r="KCW1419" s="69"/>
      <c r="KCX1419" s="69"/>
      <c r="KCY1419" s="69"/>
      <c r="KCZ1419" s="107"/>
      <c r="KDA1419" s="2"/>
      <c r="KDB1419" s="15"/>
      <c r="KDC1419" s="15"/>
      <c r="KDD1419" s="80"/>
      <c r="KDE1419" s="52"/>
      <c r="KDF1419" s="69"/>
      <c r="KDG1419" s="69"/>
      <c r="KDH1419" s="69"/>
      <c r="KDI1419" s="107"/>
      <c r="KDJ1419" s="2"/>
      <c r="KDK1419" s="15"/>
      <c r="KDL1419" s="15"/>
      <c r="KDM1419" s="80"/>
      <c r="KDN1419" s="52"/>
      <c r="KDO1419" s="69"/>
      <c r="KDP1419" s="69"/>
      <c r="KDQ1419" s="69"/>
      <c r="KDR1419" s="107"/>
      <c r="KDS1419" s="2"/>
      <c r="KDT1419" s="15"/>
      <c r="KDU1419" s="15"/>
      <c r="KDV1419" s="80"/>
      <c r="KDW1419" s="52"/>
      <c r="KDX1419" s="69"/>
      <c r="KDY1419" s="69"/>
      <c r="KDZ1419" s="69"/>
      <c r="KEA1419" s="107"/>
      <c r="KEB1419" s="2"/>
      <c r="KEC1419" s="15"/>
      <c r="KED1419" s="15"/>
      <c r="KEE1419" s="80"/>
      <c r="KEF1419" s="52"/>
      <c r="KEG1419" s="69"/>
      <c r="KEH1419" s="69"/>
      <c r="KEI1419" s="69"/>
      <c r="KEJ1419" s="107"/>
      <c r="KEK1419" s="2"/>
      <c r="KEL1419" s="15"/>
      <c r="KEM1419" s="15"/>
      <c r="KEN1419" s="80"/>
      <c r="KEO1419" s="52"/>
      <c r="KEP1419" s="69"/>
      <c r="KEQ1419" s="69"/>
      <c r="KER1419" s="69"/>
      <c r="KES1419" s="107"/>
      <c r="KET1419" s="2"/>
      <c r="KEU1419" s="15"/>
      <c r="KEV1419" s="15"/>
      <c r="KEW1419" s="80"/>
      <c r="KEX1419" s="52"/>
      <c r="KEY1419" s="69"/>
      <c r="KEZ1419" s="69"/>
      <c r="KFA1419" s="69"/>
      <c r="KFB1419" s="107"/>
      <c r="KFC1419" s="2"/>
      <c r="KFD1419" s="15"/>
      <c r="KFE1419" s="15"/>
      <c r="KFF1419" s="80"/>
      <c r="KFG1419" s="52"/>
      <c r="KFH1419" s="69"/>
      <c r="KFI1419" s="69"/>
      <c r="KFJ1419" s="69"/>
      <c r="KFK1419" s="107"/>
      <c r="KFL1419" s="2"/>
      <c r="KFM1419" s="15"/>
      <c r="KFN1419" s="15"/>
      <c r="KFO1419" s="80"/>
      <c r="KFP1419" s="52"/>
      <c r="KFQ1419" s="69"/>
      <c r="KFR1419" s="69"/>
      <c r="KFS1419" s="69"/>
      <c r="KFT1419" s="107"/>
      <c r="KFU1419" s="2"/>
      <c r="KFV1419" s="15"/>
      <c r="KFW1419" s="15"/>
      <c r="KFX1419" s="80"/>
      <c r="KFY1419" s="52"/>
      <c r="KFZ1419" s="69"/>
      <c r="KGA1419" s="69"/>
      <c r="KGB1419" s="69"/>
      <c r="KGC1419" s="107"/>
      <c r="KGD1419" s="2"/>
      <c r="KGE1419" s="15"/>
      <c r="KGF1419" s="15"/>
      <c r="KGG1419" s="80"/>
      <c r="KGH1419" s="52"/>
      <c r="KGI1419" s="69"/>
      <c r="KGJ1419" s="69"/>
      <c r="KGK1419" s="69"/>
      <c r="KGL1419" s="107"/>
      <c r="KGM1419" s="2"/>
      <c r="KGN1419" s="15"/>
      <c r="KGO1419" s="15"/>
      <c r="KGP1419" s="80"/>
      <c r="KGQ1419" s="52"/>
      <c r="KGR1419" s="69"/>
      <c r="KGS1419" s="69"/>
      <c r="KGT1419" s="69"/>
      <c r="KGU1419" s="107"/>
      <c r="KGV1419" s="2"/>
      <c r="KGW1419" s="15"/>
      <c r="KGX1419" s="15"/>
      <c r="KGY1419" s="80"/>
      <c r="KGZ1419" s="52"/>
      <c r="KHA1419" s="69"/>
      <c r="KHB1419" s="69"/>
      <c r="KHC1419" s="69"/>
      <c r="KHD1419" s="107"/>
      <c r="KHE1419" s="2"/>
      <c r="KHF1419" s="15"/>
      <c r="KHG1419" s="15"/>
      <c r="KHH1419" s="80"/>
      <c r="KHI1419" s="52"/>
      <c r="KHJ1419" s="69"/>
      <c r="KHK1419" s="69"/>
      <c r="KHL1419" s="69"/>
      <c r="KHM1419" s="107"/>
      <c r="KHN1419" s="2"/>
      <c r="KHO1419" s="15"/>
      <c r="KHP1419" s="15"/>
      <c r="KHQ1419" s="80"/>
      <c r="KHR1419" s="52"/>
      <c r="KHS1419" s="69"/>
      <c r="KHT1419" s="69"/>
      <c r="KHU1419" s="69"/>
      <c r="KHV1419" s="107"/>
      <c r="KHW1419" s="2"/>
      <c r="KHX1419" s="15"/>
      <c r="KHY1419" s="15"/>
      <c r="KHZ1419" s="80"/>
      <c r="KIA1419" s="52"/>
      <c r="KIB1419" s="69"/>
      <c r="KIC1419" s="69"/>
      <c r="KID1419" s="69"/>
      <c r="KIE1419" s="107"/>
      <c r="KIF1419" s="2"/>
      <c r="KIG1419" s="15"/>
      <c r="KIH1419" s="15"/>
      <c r="KII1419" s="80"/>
      <c r="KIJ1419" s="52"/>
      <c r="KIK1419" s="69"/>
      <c r="KIL1419" s="69"/>
      <c r="KIM1419" s="69"/>
      <c r="KIN1419" s="107"/>
      <c r="KIO1419" s="2"/>
      <c r="KIP1419" s="15"/>
      <c r="KIQ1419" s="15"/>
      <c r="KIR1419" s="80"/>
      <c r="KIS1419" s="52"/>
      <c r="KIT1419" s="69"/>
      <c r="KIU1419" s="69"/>
      <c r="KIV1419" s="69"/>
      <c r="KIW1419" s="107"/>
      <c r="KIX1419" s="2"/>
      <c r="KIY1419" s="15"/>
      <c r="KIZ1419" s="15"/>
      <c r="KJA1419" s="80"/>
      <c r="KJB1419" s="52"/>
      <c r="KJC1419" s="69"/>
      <c r="KJD1419" s="69"/>
      <c r="KJE1419" s="69"/>
      <c r="KJF1419" s="107"/>
      <c r="KJG1419" s="2"/>
      <c r="KJH1419" s="15"/>
      <c r="KJI1419" s="15"/>
      <c r="KJJ1419" s="80"/>
      <c r="KJK1419" s="52"/>
      <c r="KJL1419" s="69"/>
      <c r="KJM1419" s="69"/>
      <c r="KJN1419" s="69"/>
      <c r="KJO1419" s="107"/>
      <c r="KJP1419" s="2"/>
      <c r="KJQ1419" s="15"/>
      <c r="KJR1419" s="15"/>
      <c r="KJS1419" s="80"/>
      <c r="KJT1419" s="52"/>
      <c r="KJU1419" s="69"/>
      <c r="KJV1419" s="69"/>
      <c r="KJW1419" s="69"/>
      <c r="KJX1419" s="107"/>
      <c r="KJY1419" s="2"/>
      <c r="KJZ1419" s="15"/>
      <c r="KKA1419" s="15"/>
      <c r="KKB1419" s="80"/>
      <c r="KKC1419" s="52"/>
      <c r="KKD1419" s="69"/>
      <c r="KKE1419" s="69"/>
      <c r="KKF1419" s="69"/>
      <c r="KKG1419" s="107"/>
      <c r="KKH1419" s="2"/>
      <c r="KKI1419" s="15"/>
      <c r="KKJ1419" s="15"/>
      <c r="KKK1419" s="80"/>
      <c r="KKL1419" s="52"/>
      <c r="KKM1419" s="69"/>
      <c r="KKN1419" s="69"/>
      <c r="KKO1419" s="69"/>
      <c r="KKP1419" s="107"/>
      <c r="KKQ1419" s="2"/>
      <c r="KKR1419" s="15"/>
      <c r="KKS1419" s="15"/>
      <c r="KKT1419" s="80"/>
      <c r="KKU1419" s="52"/>
      <c r="KKV1419" s="69"/>
      <c r="KKW1419" s="69"/>
      <c r="KKX1419" s="69"/>
      <c r="KKY1419" s="107"/>
      <c r="KKZ1419" s="2"/>
      <c r="KLA1419" s="15"/>
      <c r="KLB1419" s="15"/>
      <c r="KLC1419" s="80"/>
      <c r="KLD1419" s="52"/>
      <c r="KLE1419" s="69"/>
      <c r="KLF1419" s="69"/>
      <c r="KLG1419" s="69"/>
      <c r="KLH1419" s="107"/>
      <c r="KLI1419" s="2"/>
      <c r="KLJ1419" s="15"/>
      <c r="KLK1419" s="15"/>
      <c r="KLL1419" s="80"/>
      <c r="KLM1419" s="52"/>
      <c r="KLN1419" s="69"/>
      <c r="KLO1419" s="69"/>
      <c r="KLP1419" s="69"/>
      <c r="KLQ1419" s="107"/>
      <c r="KLR1419" s="2"/>
      <c r="KLS1419" s="15"/>
      <c r="KLT1419" s="15"/>
      <c r="KLU1419" s="80"/>
      <c r="KLV1419" s="52"/>
      <c r="KLW1419" s="69"/>
      <c r="KLX1419" s="69"/>
      <c r="KLY1419" s="69"/>
      <c r="KLZ1419" s="107"/>
      <c r="KMA1419" s="2"/>
      <c r="KMB1419" s="15"/>
      <c r="KMC1419" s="15"/>
      <c r="KMD1419" s="80"/>
      <c r="KME1419" s="52"/>
      <c r="KMF1419" s="69"/>
      <c r="KMG1419" s="69"/>
      <c r="KMH1419" s="69"/>
      <c r="KMI1419" s="107"/>
      <c r="KMJ1419" s="2"/>
      <c r="KMK1419" s="15"/>
      <c r="KML1419" s="15"/>
      <c r="KMM1419" s="80"/>
      <c r="KMN1419" s="52"/>
      <c r="KMO1419" s="69"/>
      <c r="KMP1419" s="69"/>
      <c r="KMQ1419" s="69"/>
      <c r="KMR1419" s="107"/>
      <c r="KMS1419" s="2"/>
      <c r="KMT1419" s="15"/>
      <c r="KMU1419" s="15"/>
      <c r="KMV1419" s="80"/>
      <c r="KMW1419" s="52"/>
      <c r="KMX1419" s="69"/>
      <c r="KMY1419" s="69"/>
      <c r="KMZ1419" s="69"/>
      <c r="KNA1419" s="107"/>
      <c r="KNB1419" s="2"/>
      <c r="KNC1419" s="15"/>
      <c r="KND1419" s="15"/>
      <c r="KNE1419" s="80"/>
      <c r="KNF1419" s="52"/>
      <c r="KNG1419" s="69"/>
      <c r="KNH1419" s="69"/>
      <c r="KNI1419" s="69"/>
      <c r="KNJ1419" s="107"/>
      <c r="KNK1419" s="2"/>
      <c r="KNL1419" s="15"/>
      <c r="KNM1419" s="15"/>
      <c r="KNN1419" s="80"/>
      <c r="KNO1419" s="52"/>
      <c r="KNP1419" s="69"/>
      <c r="KNQ1419" s="69"/>
      <c r="KNR1419" s="69"/>
      <c r="KNS1419" s="107"/>
      <c r="KNT1419" s="2"/>
      <c r="KNU1419" s="15"/>
      <c r="KNV1419" s="15"/>
      <c r="KNW1419" s="80"/>
      <c r="KNX1419" s="52"/>
      <c r="KNY1419" s="69"/>
      <c r="KNZ1419" s="69"/>
      <c r="KOA1419" s="69"/>
      <c r="KOB1419" s="107"/>
      <c r="KOC1419" s="2"/>
      <c r="KOD1419" s="15"/>
      <c r="KOE1419" s="15"/>
      <c r="KOF1419" s="80"/>
      <c r="KOG1419" s="52"/>
      <c r="KOH1419" s="69"/>
      <c r="KOI1419" s="69"/>
      <c r="KOJ1419" s="69"/>
      <c r="KOK1419" s="107"/>
      <c r="KOL1419" s="2"/>
      <c r="KOM1419" s="15"/>
      <c r="KON1419" s="15"/>
      <c r="KOO1419" s="80"/>
      <c r="KOP1419" s="52"/>
      <c r="KOQ1419" s="69"/>
      <c r="KOR1419" s="69"/>
      <c r="KOS1419" s="69"/>
      <c r="KOT1419" s="107"/>
      <c r="KOU1419" s="2"/>
      <c r="KOV1419" s="15"/>
      <c r="KOW1419" s="15"/>
      <c r="KOX1419" s="80"/>
      <c r="KOY1419" s="52"/>
      <c r="KOZ1419" s="69"/>
      <c r="KPA1419" s="69"/>
      <c r="KPB1419" s="69"/>
      <c r="KPC1419" s="107"/>
      <c r="KPD1419" s="2"/>
      <c r="KPE1419" s="15"/>
      <c r="KPF1419" s="15"/>
      <c r="KPG1419" s="80"/>
      <c r="KPH1419" s="52"/>
      <c r="KPI1419" s="69"/>
      <c r="KPJ1419" s="69"/>
      <c r="KPK1419" s="69"/>
      <c r="KPL1419" s="107"/>
      <c r="KPM1419" s="2"/>
      <c r="KPN1419" s="15"/>
      <c r="KPO1419" s="15"/>
      <c r="KPP1419" s="80"/>
      <c r="KPQ1419" s="52"/>
      <c r="KPR1419" s="69"/>
      <c r="KPS1419" s="69"/>
      <c r="KPT1419" s="69"/>
      <c r="KPU1419" s="107"/>
      <c r="KPV1419" s="2"/>
      <c r="KPW1419" s="15"/>
      <c r="KPX1419" s="15"/>
      <c r="KPY1419" s="80"/>
      <c r="KPZ1419" s="52"/>
      <c r="KQA1419" s="69"/>
      <c r="KQB1419" s="69"/>
      <c r="KQC1419" s="69"/>
      <c r="KQD1419" s="107"/>
      <c r="KQE1419" s="2"/>
      <c r="KQF1419" s="15"/>
      <c r="KQG1419" s="15"/>
      <c r="KQH1419" s="80"/>
      <c r="KQI1419" s="52"/>
      <c r="KQJ1419" s="69"/>
      <c r="KQK1419" s="69"/>
      <c r="KQL1419" s="69"/>
      <c r="KQM1419" s="107"/>
      <c r="KQN1419" s="2"/>
      <c r="KQO1419" s="15"/>
      <c r="KQP1419" s="15"/>
      <c r="KQQ1419" s="80"/>
      <c r="KQR1419" s="52"/>
      <c r="KQS1419" s="69"/>
      <c r="KQT1419" s="69"/>
      <c r="KQU1419" s="69"/>
      <c r="KQV1419" s="107"/>
      <c r="KQW1419" s="2"/>
      <c r="KQX1419" s="15"/>
      <c r="KQY1419" s="15"/>
      <c r="KQZ1419" s="80"/>
      <c r="KRA1419" s="52"/>
      <c r="KRB1419" s="69"/>
      <c r="KRC1419" s="69"/>
      <c r="KRD1419" s="69"/>
      <c r="KRE1419" s="107"/>
      <c r="KRF1419" s="2"/>
      <c r="KRG1419" s="15"/>
      <c r="KRH1419" s="15"/>
      <c r="KRI1419" s="80"/>
      <c r="KRJ1419" s="52"/>
      <c r="KRK1419" s="69"/>
      <c r="KRL1419" s="69"/>
      <c r="KRM1419" s="69"/>
      <c r="KRN1419" s="107"/>
      <c r="KRO1419" s="2"/>
      <c r="KRP1419" s="15"/>
      <c r="KRQ1419" s="15"/>
      <c r="KRR1419" s="80"/>
      <c r="KRS1419" s="52"/>
      <c r="KRT1419" s="69"/>
      <c r="KRU1419" s="69"/>
      <c r="KRV1419" s="69"/>
      <c r="KRW1419" s="107"/>
      <c r="KRX1419" s="2"/>
      <c r="KRY1419" s="15"/>
      <c r="KRZ1419" s="15"/>
      <c r="KSA1419" s="80"/>
      <c r="KSB1419" s="52"/>
      <c r="KSC1419" s="69"/>
      <c r="KSD1419" s="69"/>
      <c r="KSE1419" s="69"/>
      <c r="KSF1419" s="107"/>
      <c r="KSG1419" s="2"/>
      <c r="KSH1419" s="15"/>
      <c r="KSI1419" s="15"/>
      <c r="KSJ1419" s="80"/>
      <c r="KSK1419" s="52"/>
      <c r="KSL1419" s="69"/>
      <c r="KSM1419" s="69"/>
      <c r="KSN1419" s="69"/>
      <c r="KSO1419" s="107"/>
      <c r="KSP1419" s="2"/>
      <c r="KSQ1419" s="15"/>
      <c r="KSR1419" s="15"/>
      <c r="KSS1419" s="80"/>
      <c r="KST1419" s="52"/>
      <c r="KSU1419" s="69"/>
      <c r="KSV1419" s="69"/>
      <c r="KSW1419" s="69"/>
      <c r="KSX1419" s="107"/>
      <c r="KSY1419" s="2"/>
      <c r="KSZ1419" s="15"/>
      <c r="KTA1419" s="15"/>
      <c r="KTB1419" s="80"/>
      <c r="KTC1419" s="52"/>
      <c r="KTD1419" s="69"/>
      <c r="KTE1419" s="69"/>
      <c r="KTF1419" s="69"/>
      <c r="KTG1419" s="107"/>
      <c r="KTH1419" s="2"/>
      <c r="KTI1419" s="15"/>
      <c r="KTJ1419" s="15"/>
      <c r="KTK1419" s="80"/>
      <c r="KTL1419" s="52"/>
      <c r="KTM1419" s="69"/>
      <c r="KTN1419" s="69"/>
      <c r="KTO1419" s="69"/>
      <c r="KTP1419" s="107"/>
      <c r="KTQ1419" s="2"/>
      <c r="KTR1419" s="15"/>
      <c r="KTS1419" s="15"/>
      <c r="KTT1419" s="80"/>
      <c r="KTU1419" s="52"/>
      <c r="KTV1419" s="69"/>
      <c r="KTW1419" s="69"/>
      <c r="KTX1419" s="69"/>
      <c r="KTY1419" s="107"/>
      <c r="KTZ1419" s="2"/>
      <c r="KUA1419" s="15"/>
      <c r="KUB1419" s="15"/>
      <c r="KUC1419" s="80"/>
      <c r="KUD1419" s="52"/>
      <c r="KUE1419" s="69"/>
      <c r="KUF1419" s="69"/>
      <c r="KUG1419" s="69"/>
      <c r="KUH1419" s="107"/>
      <c r="KUI1419" s="2"/>
      <c r="KUJ1419" s="15"/>
      <c r="KUK1419" s="15"/>
      <c r="KUL1419" s="80"/>
      <c r="KUM1419" s="52"/>
      <c r="KUN1419" s="69"/>
      <c r="KUO1419" s="69"/>
      <c r="KUP1419" s="69"/>
      <c r="KUQ1419" s="107"/>
      <c r="KUR1419" s="2"/>
      <c r="KUS1419" s="15"/>
      <c r="KUT1419" s="15"/>
      <c r="KUU1419" s="80"/>
      <c r="KUV1419" s="52"/>
      <c r="KUW1419" s="69"/>
      <c r="KUX1419" s="69"/>
      <c r="KUY1419" s="69"/>
      <c r="KUZ1419" s="107"/>
      <c r="KVA1419" s="2"/>
      <c r="KVB1419" s="15"/>
      <c r="KVC1419" s="15"/>
      <c r="KVD1419" s="80"/>
      <c r="KVE1419" s="52"/>
      <c r="KVF1419" s="69"/>
      <c r="KVG1419" s="69"/>
      <c r="KVH1419" s="69"/>
      <c r="KVI1419" s="107"/>
      <c r="KVJ1419" s="2"/>
      <c r="KVK1419" s="15"/>
      <c r="KVL1419" s="15"/>
      <c r="KVM1419" s="80"/>
      <c r="KVN1419" s="52"/>
      <c r="KVO1419" s="69"/>
      <c r="KVP1419" s="69"/>
      <c r="KVQ1419" s="69"/>
      <c r="KVR1419" s="107"/>
      <c r="KVS1419" s="2"/>
      <c r="KVT1419" s="15"/>
      <c r="KVU1419" s="15"/>
      <c r="KVV1419" s="80"/>
      <c r="KVW1419" s="52"/>
      <c r="KVX1419" s="69"/>
      <c r="KVY1419" s="69"/>
      <c r="KVZ1419" s="69"/>
      <c r="KWA1419" s="107"/>
      <c r="KWB1419" s="2"/>
      <c r="KWC1419" s="15"/>
      <c r="KWD1419" s="15"/>
      <c r="KWE1419" s="80"/>
      <c r="KWF1419" s="52"/>
      <c r="KWG1419" s="69"/>
      <c r="KWH1419" s="69"/>
      <c r="KWI1419" s="69"/>
      <c r="KWJ1419" s="107"/>
      <c r="KWK1419" s="2"/>
      <c r="KWL1419" s="15"/>
      <c r="KWM1419" s="15"/>
      <c r="KWN1419" s="80"/>
      <c r="KWO1419" s="52"/>
      <c r="KWP1419" s="69"/>
      <c r="KWQ1419" s="69"/>
      <c r="KWR1419" s="69"/>
      <c r="KWS1419" s="107"/>
      <c r="KWT1419" s="2"/>
      <c r="KWU1419" s="15"/>
      <c r="KWV1419" s="15"/>
      <c r="KWW1419" s="80"/>
      <c r="KWX1419" s="52"/>
      <c r="KWY1419" s="69"/>
      <c r="KWZ1419" s="69"/>
      <c r="KXA1419" s="69"/>
      <c r="KXB1419" s="107"/>
      <c r="KXC1419" s="2"/>
      <c r="KXD1419" s="15"/>
      <c r="KXE1419" s="15"/>
      <c r="KXF1419" s="80"/>
      <c r="KXG1419" s="52"/>
      <c r="KXH1419" s="69"/>
      <c r="KXI1419" s="69"/>
      <c r="KXJ1419" s="69"/>
      <c r="KXK1419" s="107"/>
      <c r="KXL1419" s="2"/>
      <c r="KXM1419" s="15"/>
      <c r="KXN1419" s="15"/>
      <c r="KXO1419" s="80"/>
      <c r="KXP1419" s="52"/>
      <c r="KXQ1419" s="69"/>
      <c r="KXR1419" s="69"/>
      <c r="KXS1419" s="69"/>
      <c r="KXT1419" s="107"/>
      <c r="KXU1419" s="2"/>
      <c r="KXV1419" s="15"/>
      <c r="KXW1419" s="15"/>
      <c r="KXX1419" s="80"/>
      <c r="KXY1419" s="52"/>
      <c r="KXZ1419" s="69"/>
      <c r="KYA1419" s="69"/>
      <c r="KYB1419" s="69"/>
      <c r="KYC1419" s="107"/>
      <c r="KYD1419" s="2"/>
      <c r="KYE1419" s="15"/>
      <c r="KYF1419" s="15"/>
      <c r="KYG1419" s="80"/>
      <c r="KYH1419" s="52"/>
      <c r="KYI1419" s="69"/>
      <c r="KYJ1419" s="69"/>
      <c r="KYK1419" s="69"/>
      <c r="KYL1419" s="107"/>
      <c r="KYM1419" s="2"/>
      <c r="KYN1419" s="15"/>
      <c r="KYO1419" s="15"/>
      <c r="KYP1419" s="80"/>
      <c r="KYQ1419" s="52"/>
      <c r="KYR1419" s="69"/>
      <c r="KYS1419" s="69"/>
      <c r="KYT1419" s="69"/>
      <c r="KYU1419" s="107"/>
      <c r="KYV1419" s="2"/>
      <c r="KYW1419" s="15"/>
      <c r="KYX1419" s="15"/>
      <c r="KYY1419" s="80"/>
      <c r="KYZ1419" s="52"/>
      <c r="KZA1419" s="69"/>
      <c r="KZB1419" s="69"/>
      <c r="KZC1419" s="69"/>
      <c r="KZD1419" s="107"/>
      <c r="KZE1419" s="2"/>
      <c r="KZF1419" s="15"/>
      <c r="KZG1419" s="15"/>
      <c r="KZH1419" s="80"/>
      <c r="KZI1419" s="52"/>
      <c r="KZJ1419" s="69"/>
      <c r="KZK1419" s="69"/>
      <c r="KZL1419" s="69"/>
      <c r="KZM1419" s="107"/>
      <c r="KZN1419" s="2"/>
      <c r="KZO1419" s="15"/>
      <c r="KZP1419" s="15"/>
      <c r="KZQ1419" s="80"/>
      <c r="KZR1419" s="52"/>
      <c r="KZS1419" s="69"/>
      <c r="KZT1419" s="69"/>
      <c r="KZU1419" s="69"/>
      <c r="KZV1419" s="107"/>
      <c r="KZW1419" s="2"/>
      <c r="KZX1419" s="15"/>
      <c r="KZY1419" s="15"/>
      <c r="KZZ1419" s="80"/>
      <c r="LAA1419" s="52"/>
      <c r="LAB1419" s="69"/>
      <c r="LAC1419" s="69"/>
      <c r="LAD1419" s="69"/>
      <c r="LAE1419" s="107"/>
      <c r="LAF1419" s="2"/>
      <c r="LAG1419" s="15"/>
      <c r="LAH1419" s="15"/>
      <c r="LAI1419" s="80"/>
      <c r="LAJ1419" s="52"/>
      <c r="LAK1419" s="69"/>
      <c r="LAL1419" s="69"/>
      <c r="LAM1419" s="69"/>
      <c r="LAN1419" s="107"/>
      <c r="LAO1419" s="2"/>
      <c r="LAP1419" s="15"/>
      <c r="LAQ1419" s="15"/>
      <c r="LAR1419" s="80"/>
      <c r="LAS1419" s="52"/>
      <c r="LAT1419" s="69"/>
      <c r="LAU1419" s="69"/>
      <c r="LAV1419" s="69"/>
      <c r="LAW1419" s="107"/>
      <c r="LAX1419" s="2"/>
      <c r="LAY1419" s="15"/>
      <c r="LAZ1419" s="15"/>
      <c r="LBA1419" s="80"/>
      <c r="LBB1419" s="52"/>
      <c r="LBC1419" s="69"/>
      <c r="LBD1419" s="69"/>
      <c r="LBE1419" s="69"/>
      <c r="LBF1419" s="107"/>
      <c r="LBG1419" s="2"/>
      <c r="LBH1419" s="15"/>
      <c r="LBI1419" s="15"/>
      <c r="LBJ1419" s="80"/>
      <c r="LBK1419" s="52"/>
      <c r="LBL1419" s="69"/>
      <c r="LBM1419" s="69"/>
      <c r="LBN1419" s="69"/>
      <c r="LBO1419" s="107"/>
      <c r="LBP1419" s="2"/>
      <c r="LBQ1419" s="15"/>
      <c r="LBR1419" s="15"/>
      <c r="LBS1419" s="80"/>
      <c r="LBT1419" s="52"/>
      <c r="LBU1419" s="69"/>
      <c r="LBV1419" s="69"/>
      <c r="LBW1419" s="69"/>
      <c r="LBX1419" s="107"/>
      <c r="LBY1419" s="2"/>
      <c r="LBZ1419" s="15"/>
      <c r="LCA1419" s="15"/>
      <c r="LCB1419" s="80"/>
      <c r="LCC1419" s="52"/>
      <c r="LCD1419" s="69"/>
      <c r="LCE1419" s="69"/>
      <c r="LCF1419" s="69"/>
      <c r="LCG1419" s="107"/>
      <c r="LCH1419" s="2"/>
      <c r="LCI1419" s="15"/>
      <c r="LCJ1419" s="15"/>
      <c r="LCK1419" s="80"/>
      <c r="LCL1419" s="52"/>
      <c r="LCM1419" s="69"/>
      <c r="LCN1419" s="69"/>
      <c r="LCO1419" s="69"/>
      <c r="LCP1419" s="107"/>
      <c r="LCQ1419" s="2"/>
      <c r="LCR1419" s="15"/>
      <c r="LCS1419" s="15"/>
      <c r="LCT1419" s="80"/>
      <c r="LCU1419" s="52"/>
      <c r="LCV1419" s="69"/>
      <c r="LCW1419" s="69"/>
      <c r="LCX1419" s="69"/>
      <c r="LCY1419" s="107"/>
      <c r="LCZ1419" s="2"/>
      <c r="LDA1419" s="15"/>
      <c r="LDB1419" s="15"/>
      <c r="LDC1419" s="80"/>
      <c r="LDD1419" s="52"/>
      <c r="LDE1419" s="69"/>
      <c r="LDF1419" s="69"/>
      <c r="LDG1419" s="69"/>
      <c r="LDH1419" s="107"/>
      <c r="LDI1419" s="2"/>
      <c r="LDJ1419" s="15"/>
      <c r="LDK1419" s="15"/>
      <c r="LDL1419" s="80"/>
      <c r="LDM1419" s="52"/>
      <c r="LDN1419" s="69"/>
      <c r="LDO1419" s="69"/>
      <c r="LDP1419" s="69"/>
      <c r="LDQ1419" s="107"/>
      <c r="LDR1419" s="2"/>
      <c r="LDS1419" s="15"/>
      <c r="LDT1419" s="15"/>
      <c r="LDU1419" s="80"/>
      <c r="LDV1419" s="52"/>
      <c r="LDW1419" s="69"/>
      <c r="LDX1419" s="69"/>
      <c r="LDY1419" s="69"/>
      <c r="LDZ1419" s="107"/>
      <c r="LEA1419" s="2"/>
      <c r="LEB1419" s="15"/>
      <c r="LEC1419" s="15"/>
      <c r="LED1419" s="80"/>
      <c r="LEE1419" s="52"/>
      <c r="LEF1419" s="69"/>
      <c r="LEG1419" s="69"/>
      <c r="LEH1419" s="69"/>
      <c r="LEI1419" s="107"/>
      <c r="LEJ1419" s="2"/>
      <c r="LEK1419" s="15"/>
      <c r="LEL1419" s="15"/>
      <c r="LEM1419" s="80"/>
      <c r="LEN1419" s="52"/>
      <c r="LEO1419" s="69"/>
      <c r="LEP1419" s="69"/>
      <c r="LEQ1419" s="69"/>
      <c r="LER1419" s="107"/>
      <c r="LES1419" s="2"/>
      <c r="LET1419" s="15"/>
      <c r="LEU1419" s="15"/>
      <c r="LEV1419" s="80"/>
      <c r="LEW1419" s="52"/>
      <c r="LEX1419" s="69"/>
      <c r="LEY1419" s="69"/>
      <c r="LEZ1419" s="69"/>
      <c r="LFA1419" s="107"/>
      <c r="LFB1419" s="2"/>
      <c r="LFC1419" s="15"/>
      <c r="LFD1419" s="15"/>
      <c r="LFE1419" s="80"/>
      <c r="LFF1419" s="52"/>
      <c r="LFG1419" s="69"/>
      <c r="LFH1419" s="69"/>
      <c r="LFI1419" s="69"/>
      <c r="LFJ1419" s="107"/>
      <c r="LFK1419" s="2"/>
      <c r="LFL1419" s="15"/>
      <c r="LFM1419" s="15"/>
      <c r="LFN1419" s="80"/>
      <c r="LFO1419" s="52"/>
      <c r="LFP1419" s="69"/>
      <c r="LFQ1419" s="69"/>
      <c r="LFR1419" s="69"/>
      <c r="LFS1419" s="107"/>
      <c r="LFT1419" s="2"/>
      <c r="LFU1419" s="15"/>
      <c r="LFV1419" s="15"/>
      <c r="LFW1419" s="80"/>
      <c r="LFX1419" s="52"/>
      <c r="LFY1419" s="69"/>
      <c r="LFZ1419" s="69"/>
      <c r="LGA1419" s="69"/>
      <c r="LGB1419" s="107"/>
      <c r="LGC1419" s="2"/>
      <c r="LGD1419" s="15"/>
      <c r="LGE1419" s="15"/>
      <c r="LGF1419" s="80"/>
      <c r="LGG1419" s="52"/>
      <c r="LGH1419" s="69"/>
      <c r="LGI1419" s="69"/>
      <c r="LGJ1419" s="69"/>
      <c r="LGK1419" s="107"/>
      <c r="LGL1419" s="2"/>
      <c r="LGM1419" s="15"/>
      <c r="LGN1419" s="15"/>
      <c r="LGO1419" s="80"/>
      <c r="LGP1419" s="52"/>
      <c r="LGQ1419" s="69"/>
      <c r="LGR1419" s="69"/>
      <c r="LGS1419" s="69"/>
      <c r="LGT1419" s="107"/>
      <c r="LGU1419" s="2"/>
      <c r="LGV1419" s="15"/>
      <c r="LGW1419" s="15"/>
      <c r="LGX1419" s="80"/>
      <c r="LGY1419" s="52"/>
      <c r="LGZ1419" s="69"/>
      <c r="LHA1419" s="69"/>
      <c r="LHB1419" s="69"/>
      <c r="LHC1419" s="107"/>
      <c r="LHD1419" s="2"/>
      <c r="LHE1419" s="15"/>
      <c r="LHF1419" s="15"/>
      <c r="LHG1419" s="80"/>
      <c r="LHH1419" s="52"/>
      <c r="LHI1419" s="69"/>
      <c r="LHJ1419" s="69"/>
      <c r="LHK1419" s="69"/>
      <c r="LHL1419" s="107"/>
      <c r="LHM1419" s="2"/>
      <c r="LHN1419" s="15"/>
      <c r="LHO1419" s="15"/>
      <c r="LHP1419" s="80"/>
      <c r="LHQ1419" s="52"/>
      <c r="LHR1419" s="69"/>
      <c r="LHS1419" s="69"/>
      <c r="LHT1419" s="69"/>
      <c r="LHU1419" s="107"/>
      <c r="LHV1419" s="2"/>
      <c r="LHW1419" s="15"/>
      <c r="LHX1419" s="15"/>
      <c r="LHY1419" s="80"/>
      <c r="LHZ1419" s="52"/>
      <c r="LIA1419" s="69"/>
      <c r="LIB1419" s="69"/>
      <c r="LIC1419" s="69"/>
      <c r="LID1419" s="107"/>
      <c r="LIE1419" s="2"/>
      <c r="LIF1419" s="15"/>
      <c r="LIG1419" s="15"/>
      <c r="LIH1419" s="80"/>
      <c r="LII1419" s="52"/>
      <c r="LIJ1419" s="69"/>
      <c r="LIK1419" s="69"/>
      <c r="LIL1419" s="69"/>
      <c r="LIM1419" s="107"/>
      <c r="LIN1419" s="2"/>
      <c r="LIO1419" s="15"/>
      <c r="LIP1419" s="15"/>
      <c r="LIQ1419" s="80"/>
      <c r="LIR1419" s="52"/>
      <c r="LIS1419" s="69"/>
      <c r="LIT1419" s="69"/>
      <c r="LIU1419" s="69"/>
      <c r="LIV1419" s="107"/>
      <c r="LIW1419" s="2"/>
      <c r="LIX1419" s="15"/>
      <c r="LIY1419" s="15"/>
      <c r="LIZ1419" s="80"/>
      <c r="LJA1419" s="52"/>
      <c r="LJB1419" s="69"/>
      <c r="LJC1419" s="69"/>
      <c r="LJD1419" s="69"/>
      <c r="LJE1419" s="107"/>
      <c r="LJF1419" s="2"/>
      <c r="LJG1419" s="15"/>
      <c r="LJH1419" s="15"/>
      <c r="LJI1419" s="80"/>
      <c r="LJJ1419" s="52"/>
      <c r="LJK1419" s="69"/>
      <c r="LJL1419" s="69"/>
      <c r="LJM1419" s="69"/>
      <c r="LJN1419" s="107"/>
      <c r="LJO1419" s="2"/>
      <c r="LJP1419" s="15"/>
      <c r="LJQ1419" s="15"/>
      <c r="LJR1419" s="80"/>
      <c r="LJS1419" s="52"/>
      <c r="LJT1419" s="69"/>
      <c r="LJU1419" s="69"/>
      <c r="LJV1419" s="69"/>
      <c r="LJW1419" s="107"/>
      <c r="LJX1419" s="2"/>
      <c r="LJY1419" s="15"/>
      <c r="LJZ1419" s="15"/>
      <c r="LKA1419" s="80"/>
      <c r="LKB1419" s="52"/>
      <c r="LKC1419" s="69"/>
      <c r="LKD1419" s="69"/>
      <c r="LKE1419" s="69"/>
      <c r="LKF1419" s="107"/>
      <c r="LKG1419" s="2"/>
      <c r="LKH1419" s="15"/>
      <c r="LKI1419" s="15"/>
      <c r="LKJ1419" s="80"/>
      <c r="LKK1419" s="52"/>
      <c r="LKL1419" s="69"/>
      <c r="LKM1419" s="69"/>
      <c r="LKN1419" s="69"/>
      <c r="LKO1419" s="107"/>
      <c r="LKP1419" s="2"/>
      <c r="LKQ1419" s="15"/>
      <c r="LKR1419" s="15"/>
      <c r="LKS1419" s="80"/>
      <c r="LKT1419" s="52"/>
      <c r="LKU1419" s="69"/>
      <c r="LKV1419" s="69"/>
      <c r="LKW1419" s="69"/>
      <c r="LKX1419" s="107"/>
      <c r="LKY1419" s="2"/>
      <c r="LKZ1419" s="15"/>
      <c r="LLA1419" s="15"/>
      <c r="LLB1419" s="80"/>
      <c r="LLC1419" s="52"/>
      <c r="LLD1419" s="69"/>
      <c r="LLE1419" s="69"/>
      <c r="LLF1419" s="69"/>
      <c r="LLG1419" s="107"/>
      <c r="LLH1419" s="2"/>
      <c r="LLI1419" s="15"/>
      <c r="LLJ1419" s="15"/>
      <c r="LLK1419" s="80"/>
      <c r="LLL1419" s="52"/>
      <c r="LLM1419" s="69"/>
      <c r="LLN1419" s="69"/>
      <c r="LLO1419" s="69"/>
      <c r="LLP1419" s="107"/>
      <c r="LLQ1419" s="2"/>
      <c r="LLR1419" s="15"/>
      <c r="LLS1419" s="15"/>
      <c r="LLT1419" s="80"/>
      <c r="LLU1419" s="52"/>
      <c r="LLV1419" s="69"/>
      <c r="LLW1419" s="69"/>
      <c r="LLX1419" s="69"/>
      <c r="LLY1419" s="107"/>
      <c r="LLZ1419" s="2"/>
      <c r="LMA1419" s="15"/>
      <c r="LMB1419" s="15"/>
      <c r="LMC1419" s="80"/>
      <c r="LMD1419" s="52"/>
      <c r="LME1419" s="69"/>
      <c r="LMF1419" s="69"/>
      <c r="LMG1419" s="69"/>
      <c r="LMH1419" s="107"/>
      <c r="LMI1419" s="2"/>
      <c r="LMJ1419" s="15"/>
      <c r="LMK1419" s="15"/>
      <c r="LML1419" s="80"/>
      <c r="LMM1419" s="52"/>
      <c r="LMN1419" s="69"/>
      <c r="LMO1419" s="69"/>
      <c r="LMP1419" s="69"/>
      <c r="LMQ1419" s="107"/>
      <c r="LMR1419" s="2"/>
      <c r="LMS1419" s="15"/>
      <c r="LMT1419" s="15"/>
      <c r="LMU1419" s="80"/>
      <c r="LMV1419" s="52"/>
      <c r="LMW1419" s="69"/>
      <c r="LMX1419" s="69"/>
      <c r="LMY1419" s="69"/>
      <c r="LMZ1419" s="107"/>
      <c r="LNA1419" s="2"/>
      <c r="LNB1419" s="15"/>
      <c r="LNC1419" s="15"/>
      <c r="LND1419" s="80"/>
      <c r="LNE1419" s="52"/>
      <c r="LNF1419" s="69"/>
      <c r="LNG1419" s="69"/>
      <c r="LNH1419" s="69"/>
      <c r="LNI1419" s="107"/>
      <c r="LNJ1419" s="2"/>
      <c r="LNK1419" s="15"/>
      <c r="LNL1419" s="15"/>
      <c r="LNM1419" s="80"/>
      <c r="LNN1419" s="52"/>
      <c r="LNO1419" s="69"/>
      <c r="LNP1419" s="69"/>
      <c r="LNQ1419" s="69"/>
      <c r="LNR1419" s="107"/>
      <c r="LNS1419" s="2"/>
      <c r="LNT1419" s="15"/>
      <c r="LNU1419" s="15"/>
      <c r="LNV1419" s="80"/>
      <c r="LNW1419" s="52"/>
      <c r="LNX1419" s="69"/>
      <c r="LNY1419" s="69"/>
      <c r="LNZ1419" s="69"/>
      <c r="LOA1419" s="107"/>
      <c r="LOB1419" s="2"/>
      <c r="LOC1419" s="15"/>
      <c r="LOD1419" s="15"/>
      <c r="LOE1419" s="80"/>
      <c r="LOF1419" s="52"/>
      <c r="LOG1419" s="69"/>
      <c r="LOH1419" s="69"/>
      <c r="LOI1419" s="69"/>
      <c r="LOJ1419" s="107"/>
      <c r="LOK1419" s="2"/>
      <c r="LOL1419" s="15"/>
      <c r="LOM1419" s="15"/>
      <c r="LON1419" s="80"/>
      <c r="LOO1419" s="52"/>
      <c r="LOP1419" s="69"/>
      <c r="LOQ1419" s="69"/>
      <c r="LOR1419" s="69"/>
      <c r="LOS1419" s="107"/>
      <c r="LOT1419" s="2"/>
      <c r="LOU1419" s="15"/>
      <c r="LOV1419" s="15"/>
      <c r="LOW1419" s="80"/>
      <c r="LOX1419" s="52"/>
      <c r="LOY1419" s="69"/>
      <c r="LOZ1419" s="69"/>
      <c r="LPA1419" s="69"/>
      <c r="LPB1419" s="107"/>
      <c r="LPC1419" s="2"/>
      <c r="LPD1419" s="15"/>
      <c r="LPE1419" s="15"/>
      <c r="LPF1419" s="80"/>
      <c r="LPG1419" s="52"/>
      <c r="LPH1419" s="69"/>
      <c r="LPI1419" s="69"/>
      <c r="LPJ1419" s="69"/>
      <c r="LPK1419" s="107"/>
      <c r="LPL1419" s="2"/>
      <c r="LPM1419" s="15"/>
      <c r="LPN1419" s="15"/>
      <c r="LPO1419" s="80"/>
      <c r="LPP1419" s="52"/>
      <c r="LPQ1419" s="69"/>
      <c r="LPR1419" s="69"/>
      <c r="LPS1419" s="69"/>
      <c r="LPT1419" s="107"/>
      <c r="LPU1419" s="2"/>
      <c r="LPV1419" s="15"/>
      <c r="LPW1419" s="15"/>
      <c r="LPX1419" s="80"/>
      <c r="LPY1419" s="52"/>
      <c r="LPZ1419" s="69"/>
      <c r="LQA1419" s="69"/>
      <c r="LQB1419" s="69"/>
      <c r="LQC1419" s="107"/>
      <c r="LQD1419" s="2"/>
      <c r="LQE1419" s="15"/>
      <c r="LQF1419" s="15"/>
      <c r="LQG1419" s="80"/>
      <c r="LQH1419" s="52"/>
      <c r="LQI1419" s="69"/>
      <c r="LQJ1419" s="69"/>
      <c r="LQK1419" s="69"/>
      <c r="LQL1419" s="107"/>
      <c r="LQM1419" s="2"/>
      <c r="LQN1419" s="15"/>
      <c r="LQO1419" s="15"/>
      <c r="LQP1419" s="80"/>
      <c r="LQQ1419" s="52"/>
      <c r="LQR1419" s="69"/>
      <c r="LQS1419" s="69"/>
      <c r="LQT1419" s="69"/>
      <c r="LQU1419" s="107"/>
      <c r="LQV1419" s="2"/>
      <c r="LQW1419" s="15"/>
      <c r="LQX1419" s="15"/>
      <c r="LQY1419" s="80"/>
      <c r="LQZ1419" s="52"/>
      <c r="LRA1419" s="69"/>
      <c r="LRB1419" s="69"/>
      <c r="LRC1419" s="69"/>
      <c r="LRD1419" s="107"/>
      <c r="LRE1419" s="2"/>
      <c r="LRF1419" s="15"/>
      <c r="LRG1419" s="15"/>
      <c r="LRH1419" s="80"/>
      <c r="LRI1419" s="52"/>
      <c r="LRJ1419" s="69"/>
      <c r="LRK1419" s="69"/>
      <c r="LRL1419" s="69"/>
      <c r="LRM1419" s="107"/>
      <c r="LRN1419" s="2"/>
      <c r="LRO1419" s="15"/>
      <c r="LRP1419" s="15"/>
      <c r="LRQ1419" s="80"/>
      <c r="LRR1419" s="52"/>
      <c r="LRS1419" s="69"/>
      <c r="LRT1419" s="69"/>
      <c r="LRU1419" s="69"/>
      <c r="LRV1419" s="107"/>
      <c r="LRW1419" s="2"/>
      <c r="LRX1419" s="15"/>
      <c r="LRY1419" s="15"/>
      <c r="LRZ1419" s="80"/>
      <c r="LSA1419" s="52"/>
      <c r="LSB1419" s="69"/>
      <c r="LSC1419" s="69"/>
      <c r="LSD1419" s="69"/>
      <c r="LSE1419" s="107"/>
      <c r="LSF1419" s="2"/>
      <c r="LSG1419" s="15"/>
      <c r="LSH1419" s="15"/>
      <c r="LSI1419" s="80"/>
      <c r="LSJ1419" s="52"/>
      <c r="LSK1419" s="69"/>
      <c r="LSL1419" s="69"/>
      <c r="LSM1419" s="69"/>
      <c r="LSN1419" s="107"/>
      <c r="LSO1419" s="2"/>
      <c r="LSP1419" s="15"/>
      <c r="LSQ1419" s="15"/>
      <c r="LSR1419" s="80"/>
      <c r="LSS1419" s="52"/>
      <c r="LST1419" s="69"/>
      <c r="LSU1419" s="69"/>
      <c r="LSV1419" s="69"/>
      <c r="LSW1419" s="107"/>
      <c r="LSX1419" s="2"/>
      <c r="LSY1419" s="15"/>
      <c r="LSZ1419" s="15"/>
      <c r="LTA1419" s="80"/>
      <c r="LTB1419" s="52"/>
      <c r="LTC1419" s="69"/>
      <c r="LTD1419" s="69"/>
      <c r="LTE1419" s="69"/>
      <c r="LTF1419" s="107"/>
      <c r="LTG1419" s="2"/>
      <c r="LTH1419" s="15"/>
      <c r="LTI1419" s="15"/>
      <c r="LTJ1419" s="80"/>
      <c r="LTK1419" s="52"/>
      <c r="LTL1419" s="69"/>
      <c r="LTM1419" s="69"/>
      <c r="LTN1419" s="69"/>
      <c r="LTO1419" s="107"/>
      <c r="LTP1419" s="2"/>
      <c r="LTQ1419" s="15"/>
      <c r="LTR1419" s="15"/>
      <c r="LTS1419" s="80"/>
      <c r="LTT1419" s="52"/>
      <c r="LTU1419" s="69"/>
      <c r="LTV1419" s="69"/>
      <c r="LTW1419" s="69"/>
      <c r="LTX1419" s="107"/>
      <c r="LTY1419" s="2"/>
      <c r="LTZ1419" s="15"/>
      <c r="LUA1419" s="15"/>
      <c r="LUB1419" s="80"/>
      <c r="LUC1419" s="52"/>
      <c r="LUD1419" s="69"/>
      <c r="LUE1419" s="69"/>
      <c r="LUF1419" s="69"/>
      <c r="LUG1419" s="107"/>
      <c r="LUH1419" s="2"/>
      <c r="LUI1419" s="15"/>
      <c r="LUJ1419" s="15"/>
      <c r="LUK1419" s="80"/>
      <c r="LUL1419" s="52"/>
      <c r="LUM1419" s="69"/>
      <c r="LUN1419" s="69"/>
      <c r="LUO1419" s="69"/>
      <c r="LUP1419" s="107"/>
      <c r="LUQ1419" s="2"/>
      <c r="LUR1419" s="15"/>
      <c r="LUS1419" s="15"/>
      <c r="LUT1419" s="80"/>
      <c r="LUU1419" s="52"/>
      <c r="LUV1419" s="69"/>
      <c r="LUW1419" s="69"/>
      <c r="LUX1419" s="69"/>
      <c r="LUY1419" s="107"/>
      <c r="LUZ1419" s="2"/>
      <c r="LVA1419" s="15"/>
      <c r="LVB1419" s="15"/>
      <c r="LVC1419" s="80"/>
      <c r="LVD1419" s="52"/>
      <c r="LVE1419" s="69"/>
      <c r="LVF1419" s="69"/>
      <c r="LVG1419" s="69"/>
      <c r="LVH1419" s="107"/>
      <c r="LVI1419" s="2"/>
      <c r="LVJ1419" s="15"/>
      <c r="LVK1419" s="15"/>
      <c r="LVL1419" s="80"/>
      <c r="LVM1419" s="52"/>
      <c r="LVN1419" s="69"/>
      <c r="LVO1419" s="69"/>
      <c r="LVP1419" s="69"/>
      <c r="LVQ1419" s="107"/>
      <c r="LVR1419" s="2"/>
      <c r="LVS1419" s="15"/>
      <c r="LVT1419" s="15"/>
      <c r="LVU1419" s="80"/>
      <c r="LVV1419" s="52"/>
      <c r="LVW1419" s="69"/>
      <c r="LVX1419" s="69"/>
      <c r="LVY1419" s="69"/>
      <c r="LVZ1419" s="107"/>
      <c r="LWA1419" s="2"/>
      <c r="LWB1419" s="15"/>
      <c r="LWC1419" s="15"/>
      <c r="LWD1419" s="80"/>
      <c r="LWE1419" s="52"/>
      <c r="LWF1419" s="69"/>
      <c r="LWG1419" s="69"/>
      <c r="LWH1419" s="69"/>
      <c r="LWI1419" s="107"/>
      <c r="LWJ1419" s="2"/>
      <c r="LWK1419" s="15"/>
      <c r="LWL1419" s="15"/>
      <c r="LWM1419" s="80"/>
      <c r="LWN1419" s="52"/>
      <c r="LWO1419" s="69"/>
      <c r="LWP1419" s="69"/>
      <c r="LWQ1419" s="69"/>
      <c r="LWR1419" s="107"/>
      <c r="LWS1419" s="2"/>
      <c r="LWT1419" s="15"/>
      <c r="LWU1419" s="15"/>
      <c r="LWV1419" s="80"/>
      <c r="LWW1419" s="52"/>
      <c r="LWX1419" s="69"/>
      <c r="LWY1419" s="69"/>
      <c r="LWZ1419" s="69"/>
      <c r="LXA1419" s="107"/>
      <c r="LXB1419" s="2"/>
      <c r="LXC1419" s="15"/>
      <c r="LXD1419" s="15"/>
      <c r="LXE1419" s="80"/>
      <c r="LXF1419" s="52"/>
      <c r="LXG1419" s="69"/>
      <c r="LXH1419" s="69"/>
      <c r="LXI1419" s="69"/>
      <c r="LXJ1419" s="107"/>
      <c r="LXK1419" s="2"/>
      <c r="LXL1419" s="15"/>
      <c r="LXM1419" s="15"/>
      <c r="LXN1419" s="80"/>
      <c r="LXO1419" s="52"/>
      <c r="LXP1419" s="69"/>
      <c r="LXQ1419" s="69"/>
      <c r="LXR1419" s="69"/>
      <c r="LXS1419" s="107"/>
      <c r="LXT1419" s="2"/>
      <c r="LXU1419" s="15"/>
      <c r="LXV1419" s="15"/>
      <c r="LXW1419" s="80"/>
      <c r="LXX1419" s="52"/>
      <c r="LXY1419" s="69"/>
      <c r="LXZ1419" s="69"/>
      <c r="LYA1419" s="69"/>
      <c r="LYB1419" s="107"/>
      <c r="LYC1419" s="2"/>
      <c r="LYD1419" s="15"/>
      <c r="LYE1419" s="15"/>
      <c r="LYF1419" s="80"/>
      <c r="LYG1419" s="52"/>
      <c r="LYH1419" s="69"/>
      <c r="LYI1419" s="69"/>
      <c r="LYJ1419" s="69"/>
      <c r="LYK1419" s="107"/>
      <c r="LYL1419" s="2"/>
      <c r="LYM1419" s="15"/>
      <c r="LYN1419" s="15"/>
      <c r="LYO1419" s="80"/>
      <c r="LYP1419" s="52"/>
      <c r="LYQ1419" s="69"/>
      <c r="LYR1419" s="69"/>
      <c r="LYS1419" s="69"/>
      <c r="LYT1419" s="107"/>
      <c r="LYU1419" s="2"/>
      <c r="LYV1419" s="15"/>
      <c r="LYW1419" s="15"/>
      <c r="LYX1419" s="80"/>
      <c r="LYY1419" s="52"/>
      <c r="LYZ1419" s="69"/>
      <c r="LZA1419" s="69"/>
      <c r="LZB1419" s="69"/>
      <c r="LZC1419" s="107"/>
      <c r="LZD1419" s="2"/>
      <c r="LZE1419" s="15"/>
      <c r="LZF1419" s="15"/>
      <c r="LZG1419" s="80"/>
      <c r="LZH1419" s="52"/>
      <c r="LZI1419" s="69"/>
      <c r="LZJ1419" s="69"/>
      <c r="LZK1419" s="69"/>
      <c r="LZL1419" s="107"/>
      <c r="LZM1419" s="2"/>
      <c r="LZN1419" s="15"/>
      <c r="LZO1419" s="15"/>
      <c r="LZP1419" s="80"/>
      <c r="LZQ1419" s="52"/>
      <c r="LZR1419" s="69"/>
      <c r="LZS1419" s="69"/>
      <c r="LZT1419" s="69"/>
      <c r="LZU1419" s="107"/>
      <c r="LZV1419" s="2"/>
      <c r="LZW1419" s="15"/>
      <c r="LZX1419" s="15"/>
      <c r="LZY1419" s="80"/>
      <c r="LZZ1419" s="52"/>
      <c r="MAA1419" s="69"/>
      <c r="MAB1419" s="69"/>
      <c r="MAC1419" s="69"/>
      <c r="MAD1419" s="107"/>
      <c r="MAE1419" s="2"/>
      <c r="MAF1419" s="15"/>
      <c r="MAG1419" s="15"/>
      <c r="MAH1419" s="80"/>
      <c r="MAI1419" s="52"/>
      <c r="MAJ1419" s="69"/>
      <c r="MAK1419" s="69"/>
      <c r="MAL1419" s="69"/>
      <c r="MAM1419" s="107"/>
      <c r="MAN1419" s="2"/>
      <c r="MAO1419" s="15"/>
      <c r="MAP1419" s="15"/>
      <c r="MAQ1419" s="80"/>
      <c r="MAR1419" s="52"/>
      <c r="MAS1419" s="69"/>
      <c r="MAT1419" s="69"/>
      <c r="MAU1419" s="69"/>
      <c r="MAV1419" s="107"/>
      <c r="MAW1419" s="2"/>
      <c r="MAX1419" s="15"/>
      <c r="MAY1419" s="15"/>
      <c r="MAZ1419" s="80"/>
      <c r="MBA1419" s="52"/>
      <c r="MBB1419" s="69"/>
      <c r="MBC1419" s="69"/>
      <c r="MBD1419" s="69"/>
      <c r="MBE1419" s="107"/>
      <c r="MBF1419" s="2"/>
      <c r="MBG1419" s="15"/>
      <c r="MBH1419" s="15"/>
      <c r="MBI1419" s="80"/>
      <c r="MBJ1419" s="52"/>
      <c r="MBK1419" s="69"/>
      <c r="MBL1419" s="69"/>
      <c r="MBM1419" s="69"/>
      <c r="MBN1419" s="107"/>
      <c r="MBO1419" s="2"/>
      <c r="MBP1419" s="15"/>
      <c r="MBQ1419" s="15"/>
      <c r="MBR1419" s="80"/>
      <c r="MBS1419" s="52"/>
      <c r="MBT1419" s="69"/>
      <c r="MBU1419" s="69"/>
      <c r="MBV1419" s="69"/>
      <c r="MBW1419" s="107"/>
      <c r="MBX1419" s="2"/>
      <c r="MBY1419" s="15"/>
      <c r="MBZ1419" s="15"/>
      <c r="MCA1419" s="80"/>
      <c r="MCB1419" s="52"/>
      <c r="MCC1419" s="69"/>
      <c r="MCD1419" s="69"/>
      <c r="MCE1419" s="69"/>
      <c r="MCF1419" s="107"/>
      <c r="MCG1419" s="2"/>
      <c r="MCH1419" s="15"/>
      <c r="MCI1419" s="15"/>
      <c r="MCJ1419" s="80"/>
      <c r="MCK1419" s="52"/>
      <c r="MCL1419" s="69"/>
      <c r="MCM1419" s="69"/>
      <c r="MCN1419" s="69"/>
      <c r="MCO1419" s="107"/>
      <c r="MCP1419" s="2"/>
      <c r="MCQ1419" s="15"/>
      <c r="MCR1419" s="15"/>
      <c r="MCS1419" s="80"/>
      <c r="MCT1419" s="52"/>
      <c r="MCU1419" s="69"/>
      <c r="MCV1419" s="69"/>
      <c r="MCW1419" s="69"/>
      <c r="MCX1419" s="107"/>
      <c r="MCY1419" s="2"/>
      <c r="MCZ1419" s="15"/>
      <c r="MDA1419" s="15"/>
      <c r="MDB1419" s="80"/>
      <c r="MDC1419" s="52"/>
      <c r="MDD1419" s="69"/>
      <c r="MDE1419" s="69"/>
      <c r="MDF1419" s="69"/>
      <c r="MDG1419" s="107"/>
      <c r="MDH1419" s="2"/>
      <c r="MDI1419" s="15"/>
      <c r="MDJ1419" s="15"/>
      <c r="MDK1419" s="80"/>
      <c r="MDL1419" s="52"/>
      <c r="MDM1419" s="69"/>
      <c r="MDN1419" s="69"/>
      <c r="MDO1419" s="69"/>
      <c r="MDP1419" s="107"/>
      <c r="MDQ1419" s="2"/>
      <c r="MDR1419" s="15"/>
      <c r="MDS1419" s="15"/>
      <c r="MDT1419" s="80"/>
      <c r="MDU1419" s="52"/>
      <c r="MDV1419" s="69"/>
      <c r="MDW1419" s="69"/>
      <c r="MDX1419" s="69"/>
      <c r="MDY1419" s="107"/>
      <c r="MDZ1419" s="2"/>
      <c r="MEA1419" s="15"/>
      <c r="MEB1419" s="15"/>
      <c r="MEC1419" s="80"/>
      <c r="MED1419" s="52"/>
      <c r="MEE1419" s="69"/>
      <c r="MEF1419" s="69"/>
      <c r="MEG1419" s="69"/>
      <c r="MEH1419" s="107"/>
      <c r="MEI1419" s="2"/>
      <c r="MEJ1419" s="15"/>
      <c r="MEK1419" s="15"/>
      <c r="MEL1419" s="80"/>
      <c r="MEM1419" s="52"/>
      <c r="MEN1419" s="69"/>
      <c r="MEO1419" s="69"/>
      <c r="MEP1419" s="69"/>
      <c r="MEQ1419" s="107"/>
      <c r="MER1419" s="2"/>
      <c r="MES1419" s="15"/>
      <c r="MET1419" s="15"/>
      <c r="MEU1419" s="80"/>
      <c r="MEV1419" s="52"/>
      <c r="MEW1419" s="69"/>
      <c r="MEX1419" s="69"/>
      <c r="MEY1419" s="69"/>
      <c r="MEZ1419" s="107"/>
      <c r="MFA1419" s="2"/>
      <c r="MFB1419" s="15"/>
      <c r="MFC1419" s="15"/>
      <c r="MFD1419" s="80"/>
      <c r="MFE1419" s="52"/>
      <c r="MFF1419" s="69"/>
      <c r="MFG1419" s="69"/>
      <c r="MFH1419" s="69"/>
      <c r="MFI1419" s="107"/>
      <c r="MFJ1419" s="2"/>
      <c r="MFK1419" s="15"/>
      <c r="MFL1419" s="15"/>
      <c r="MFM1419" s="80"/>
      <c r="MFN1419" s="52"/>
      <c r="MFO1419" s="69"/>
      <c r="MFP1419" s="69"/>
      <c r="MFQ1419" s="69"/>
      <c r="MFR1419" s="107"/>
      <c r="MFS1419" s="2"/>
      <c r="MFT1419" s="15"/>
      <c r="MFU1419" s="15"/>
      <c r="MFV1419" s="80"/>
      <c r="MFW1419" s="52"/>
      <c r="MFX1419" s="69"/>
      <c r="MFY1419" s="69"/>
      <c r="MFZ1419" s="69"/>
      <c r="MGA1419" s="107"/>
      <c r="MGB1419" s="2"/>
      <c r="MGC1419" s="15"/>
      <c r="MGD1419" s="15"/>
      <c r="MGE1419" s="80"/>
      <c r="MGF1419" s="52"/>
      <c r="MGG1419" s="69"/>
      <c r="MGH1419" s="69"/>
      <c r="MGI1419" s="69"/>
      <c r="MGJ1419" s="107"/>
      <c r="MGK1419" s="2"/>
      <c r="MGL1419" s="15"/>
      <c r="MGM1419" s="15"/>
      <c r="MGN1419" s="80"/>
      <c r="MGO1419" s="52"/>
      <c r="MGP1419" s="69"/>
      <c r="MGQ1419" s="69"/>
      <c r="MGR1419" s="69"/>
      <c r="MGS1419" s="107"/>
      <c r="MGT1419" s="2"/>
      <c r="MGU1419" s="15"/>
      <c r="MGV1419" s="15"/>
      <c r="MGW1419" s="80"/>
      <c r="MGX1419" s="52"/>
      <c r="MGY1419" s="69"/>
      <c r="MGZ1419" s="69"/>
      <c r="MHA1419" s="69"/>
      <c r="MHB1419" s="107"/>
      <c r="MHC1419" s="2"/>
      <c r="MHD1419" s="15"/>
      <c r="MHE1419" s="15"/>
      <c r="MHF1419" s="80"/>
      <c r="MHG1419" s="52"/>
      <c r="MHH1419" s="69"/>
      <c r="MHI1419" s="69"/>
      <c r="MHJ1419" s="69"/>
      <c r="MHK1419" s="107"/>
      <c r="MHL1419" s="2"/>
      <c r="MHM1419" s="15"/>
      <c r="MHN1419" s="15"/>
      <c r="MHO1419" s="80"/>
      <c r="MHP1419" s="52"/>
      <c r="MHQ1419" s="69"/>
      <c r="MHR1419" s="69"/>
      <c r="MHS1419" s="69"/>
      <c r="MHT1419" s="107"/>
      <c r="MHU1419" s="2"/>
      <c r="MHV1419" s="15"/>
      <c r="MHW1419" s="15"/>
      <c r="MHX1419" s="80"/>
      <c r="MHY1419" s="52"/>
      <c r="MHZ1419" s="69"/>
      <c r="MIA1419" s="69"/>
      <c r="MIB1419" s="69"/>
      <c r="MIC1419" s="107"/>
      <c r="MID1419" s="2"/>
      <c r="MIE1419" s="15"/>
      <c r="MIF1419" s="15"/>
      <c r="MIG1419" s="80"/>
      <c r="MIH1419" s="52"/>
      <c r="MII1419" s="69"/>
      <c r="MIJ1419" s="69"/>
      <c r="MIK1419" s="69"/>
      <c r="MIL1419" s="107"/>
      <c r="MIM1419" s="2"/>
      <c r="MIN1419" s="15"/>
      <c r="MIO1419" s="15"/>
      <c r="MIP1419" s="80"/>
      <c r="MIQ1419" s="52"/>
      <c r="MIR1419" s="69"/>
      <c r="MIS1419" s="69"/>
      <c r="MIT1419" s="69"/>
      <c r="MIU1419" s="107"/>
      <c r="MIV1419" s="2"/>
      <c r="MIW1419" s="15"/>
      <c r="MIX1419" s="15"/>
      <c r="MIY1419" s="80"/>
      <c r="MIZ1419" s="52"/>
      <c r="MJA1419" s="69"/>
      <c r="MJB1419" s="69"/>
      <c r="MJC1419" s="69"/>
      <c r="MJD1419" s="107"/>
      <c r="MJE1419" s="2"/>
      <c r="MJF1419" s="15"/>
      <c r="MJG1419" s="15"/>
      <c r="MJH1419" s="80"/>
      <c r="MJI1419" s="52"/>
      <c r="MJJ1419" s="69"/>
      <c r="MJK1419" s="69"/>
      <c r="MJL1419" s="69"/>
      <c r="MJM1419" s="107"/>
      <c r="MJN1419" s="2"/>
      <c r="MJO1419" s="15"/>
      <c r="MJP1419" s="15"/>
      <c r="MJQ1419" s="80"/>
      <c r="MJR1419" s="52"/>
      <c r="MJS1419" s="69"/>
      <c r="MJT1419" s="69"/>
      <c r="MJU1419" s="69"/>
      <c r="MJV1419" s="107"/>
      <c r="MJW1419" s="2"/>
      <c r="MJX1419" s="15"/>
      <c r="MJY1419" s="15"/>
      <c r="MJZ1419" s="80"/>
      <c r="MKA1419" s="52"/>
      <c r="MKB1419" s="69"/>
      <c r="MKC1419" s="69"/>
      <c r="MKD1419" s="69"/>
      <c r="MKE1419" s="107"/>
      <c r="MKF1419" s="2"/>
      <c r="MKG1419" s="15"/>
      <c r="MKH1419" s="15"/>
      <c r="MKI1419" s="80"/>
      <c r="MKJ1419" s="52"/>
      <c r="MKK1419" s="69"/>
      <c r="MKL1419" s="69"/>
      <c r="MKM1419" s="69"/>
      <c r="MKN1419" s="107"/>
      <c r="MKO1419" s="2"/>
      <c r="MKP1419" s="15"/>
      <c r="MKQ1419" s="15"/>
      <c r="MKR1419" s="80"/>
      <c r="MKS1419" s="52"/>
      <c r="MKT1419" s="69"/>
      <c r="MKU1419" s="69"/>
      <c r="MKV1419" s="69"/>
      <c r="MKW1419" s="107"/>
      <c r="MKX1419" s="2"/>
      <c r="MKY1419" s="15"/>
      <c r="MKZ1419" s="15"/>
      <c r="MLA1419" s="80"/>
      <c r="MLB1419" s="52"/>
      <c r="MLC1419" s="69"/>
      <c r="MLD1419" s="69"/>
      <c r="MLE1419" s="69"/>
      <c r="MLF1419" s="107"/>
      <c r="MLG1419" s="2"/>
      <c r="MLH1419" s="15"/>
      <c r="MLI1419" s="15"/>
      <c r="MLJ1419" s="80"/>
      <c r="MLK1419" s="52"/>
      <c r="MLL1419" s="69"/>
      <c r="MLM1419" s="69"/>
      <c r="MLN1419" s="69"/>
      <c r="MLO1419" s="107"/>
      <c r="MLP1419" s="2"/>
      <c r="MLQ1419" s="15"/>
      <c r="MLR1419" s="15"/>
      <c r="MLS1419" s="80"/>
      <c r="MLT1419" s="52"/>
      <c r="MLU1419" s="69"/>
      <c r="MLV1419" s="69"/>
      <c r="MLW1419" s="69"/>
      <c r="MLX1419" s="107"/>
      <c r="MLY1419" s="2"/>
      <c r="MLZ1419" s="15"/>
      <c r="MMA1419" s="15"/>
      <c r="MMB1419" s="80"/>
      <c r="MMC1419" s="52"/>
      <c r="MMD1419" s="69"/>
      <c r="MME1419" s="69"/>
      <c r="MMF1419" s="69"/>
      <c r="MMG1419" s="107"/>
      <c r="MMH1419" s="2"/>
      <c r="MMI1419" s="15"/>
      <c r="MMJ1419" s="15"/>
      <c r="MMK1419" s="80"/>
      <c r="MML1419" s="52"/>
      <c r="MMM1419" s="69"/>
      <c r="MMN1419" s="69"/>
      <c r="MMO1419" s="69"/>
      <c r="MMP1419" s="107"/>
      <c r="MMQ1419" s="2"/>
      <c r="MMR1419" s="15"/>
      <c r="MMS1419" s="15"/>
      <c r="MMT1419" s="80"/>
      <c r="MMU1419" s="52"/>
      <c r="MMV1419" s="69"/>
      <c r="MMW1419" s="69"/>
      <c r="MMX1419" s="69"/>
      <c r="MMY1419" s="107"/>
      <c r="MMZ1419" s="2"/>
      <c r="MNA1419" s="15"/>
      <c r="MNB1419" s="15"/>
      <c r="MNC1419" s="80"/>
      <c r="MND1419" s="52"/>
      <c r="MNE1419" s="69"/>
      <c r="MNF1419" s="69"/>
      <c r="MNG1419" s="69"/>
      <c r="MNH1419" s="107"/>
      <c r="MNI1419" s="2"/>
      <c r="MNJ1419" s="15"/>
      <c r="MNK1419" s="15"/>
      <c r="MNL1419" s="80"/>
      <c r="MNM1419" s="52"/>
      <c r="MNN1419" s="69"/>
      <c r="MNO1419" s="69"/>
      <c r="MNP1419" s="69"/>
      <c r="MNQ1419" s="107"/>
      <c r="MNR1419" s="2"/>
      <c r="MNS1419" s="15"/>
      <c r="MNT1419" s="15"/>
      <c r="MNU1419" s="80"/>
      <c r="MNV1419" s="52"/>
      <c r="MNW1419" s="69"/>
      <c r="MNX1419" s="69"/>
      <c r="MNY1419" s="69"/>
      <c r="MNZ1419" s="107"/>
      <c r="MOA1419" s="2"/>
      <c r="MOB1419" s="15"/>
      <c r="MOC1419" s="15"/>
      <c r="MOD1419" s="80"/>
      <c r="MOE1419" s="52"/>
      <c r="MOF1419" s="69"/>
      <c r="MOG1419" s="69"/>
      <c r="MOH1419" s="69"/>
      <c r="MOI1419" s="107"/>
      <c r="MOJ1419" s="2"/>
      <c r="MOK1419" s="15"/>
      <c r="MOL1419" s="15"/>
      <c r="MOM1419" s="80"/>
      <c r="MON1419" s="52"/>
      <c r="MOO1419" s="69"/>
      <c r="MOP1419" s="69"/>
      <c r="MOQ1419" s="69"/>
      <c r="MOR1419" s="107"/>
      <c r="MOS1419" s="2"/>
      <c r="MOT1419" s="15"/>
      <c r="MOU1419" s="15"/>
      <c r="MOV1419" s="80"/>
      <c r="MOW1419" s="52"/>
      <c r="MOX1419" s="69"/>
      <c r="MOY1419" s="69"/>
      <c r="MOZ1419" s="69"/>
      <c r="MPA1419" s="107"/>
      <c r="MPB1419" s="2"/>
      <c r="MPC1419" s="15"/>
      <c r="MPD1419" s="15"/>
      <c r="MPE1419" s="80"/>
      <c r="MPF1419" s="52"/>
      <c r="MPG1419" s="69"/>
      <c r="MPH1419" s="69"/>
      <c r="MPI1419" s="69"/>
      <c r="MPJ1419" s="107"/>
      <c r="MPK1419" s="2"/>
      <c r="MPL1419" s="15"/>
      <c r="MPM1419" s="15"/>
      <c r="MPN1419" s="80"/>
      <c r="MPO1419" s="52"/>
      <c r="MPP1419" s="69"/>
      <c r="MPQ1419" s="69"/>
      <c r="MPR1419" s="69"/>
      <c r="MPS1419" s="107"/>
      <c r="MPT1419" s="2"/>
      <c r="MPU1419" s="15"/>
      <c r="MPV1419" s="15"/>
      <c r="MPW1419" s="80"/>
      <c r="MPX1419" s="52"/>
      <c r="MPY1419" s="69"/>
      <c r="MPZ1419" s="69"/>
      <c r="MQA1419" s="69"/>
      <c r="MQB1419" s="107"/>
      <c r="MQC1419" s="2"/>
      <c r="MQD1419" s="15"/>
      <c r="MQE1419" s="15"/>
      <c r="MQF1419" s="80"/>
      <c r="MQG1419" s="52"/>
      <c r="MQH1419" s="69"/>
      <c r="MQI1419" s="69"/>
      <c r="MQJ1419" s="69"/>
      <c r="MQK1419" s="107"/>
      <c r="MQL1419" s="2"/>
      <c r="MQM1419" s="15"/>
      <c r="MQN1419" s="15"/>
      <c r="MQO1419" s="80"/>
      <c r="MQP1419" s="52"/>
      <c r="MQQ1419" s="69"/>
      <c r="MQR1419" s="69"/>
      <c r="MQS1419" s="69"/>
      <c r="MQT1419" s="107"/>
      <c r="MQU1419" s="2"/>
      <c r="MQV1419" s="15"/>
      <c r="MQW1419" s="15"/>
      <c r="MQX1419" s="80"/>
      <c r="MQY1419" s="52"/>
      <c r="MQZ1419" s="69"/>
      <c r="MRA1419" s="69"/>
      <c r="MRB1419" s="69"/>
      <c r="MRC1419" s="107"/>
      <c r="MRD1419" s="2"/>
      <c r="MRE1419" s="15"/>
      <c r="MRF1419" s="15"/>
      <c r="MRG1419" s="80"/>
      <c r="MRH1419" s="52"/>
      <c r="MRI1419" s="69"/>
      <c r="MRJ1419" s="69"/>
      <c r="MRK1419" s="69"/>
      <c r="MRL1419" s="107"/>
      <c r="MRM1419" s="2"/>
      <c r="MRN1419" s="15"/>
      <c r="MRO1419" s="15"/>
      <c r="MRP1419" s="80"/>
      <c r="MRQ1419" s="52"/>
      <c r="MRR1419" s="69"/>
      <c r="MRS1419" s="69"/>
      <c r="MRT1419" s="69"/>
      <c r="MRU1419" s="107"/>
      <c r="MRV1419" s="2"/>
      <c r="MRW1419" s="15"/>
      <c r="MRX1419" s="15"/>
      <c r="MRY1419" s="80"/>
      <c r="MRZ1419" s="52"/>
      <c r="MSA1419" s="69"/>
      <c r="MSB1419" s="69"/>
      <c r="MSC1419" s="69"/>
      <c r="MSD1419" s="107"/>
      <c r="MSE1419" s="2"/>
      <c r="MSF1419" s="15"/>
      <c r="MSG1419" s="15"/>
      <c r="MSH1419" s="80"/>
      <c r="MSI1419" s="52"/>
      <c r="MSJ1419" s="69"/>
      <c r="MSK1419" s="69"/>
      <c r="MSL1419" s="69"/>
      <c r="MSM1419" s="107"/>
      <c r="MSN1419" s="2"/>
      <c r="MSO1419" s="15"/>
      <c r="MSP1419" s="15"/>
      <c r="MSQ1419" s="80"/>
      <c r="MSR1419" s="52"/>
      <c r="MSS1419" s="69"/>
      <c r="MST1419" s="69"/>
      <c r="MSU1419" s="69"/>
      <c r="MSV1419" s="107"/>
      <c r="MSW1419" s="2"/>
      <c r="MSX1419" s="15"/>
      <c r="MSY1419" s="15"/>
      <c r="MSZ1419" s="80"/>
      <c r="MTA1419" s="52"/>
      <c r="MTB1419" s="69"/>
      <c r="MTC1419" s="69"/>
      <c r="MTD1419" s="69"/>
      <c r="MTE1419" s="107"/>
      <c r="MTF1419" s="2"/>
      <c r="MTG1419" s="15"/>
      <c r="MTH1419" s="15"/>
      <c r="MTI1419" s="80"/>
      <c r="MTJ1419" s="52"/>
      <c r="MTK1419" s="69"/>
      <c r="MTL1419" s="69"/>
      <c r="MTM1419" s="69"/>
      <c r="MTN1419" s="107"/>
      <c r="MTO1419" s="2"/>
      <c r="MTP1419" s="15"/>
      <c r="MTQ1419" s="15"/>
      <c r="MTR1419" s="80"/>
      <c r="MTS1419" s="52"/>
      <c r="MTT1419" s="69"/>
      <c r="MTU1419" s="69"/>
      <c r="MTV1419" s="69"/>
      <c r="MTW1419" s="107"/>
      <c r="MTX1419" s="2"/>
      <c r="MTY1419" s="15"/>
      <c r="MTZ1419" s="15"/>
      <c r="MUA1419" s="80"/>
      <c r="MUB1419" s="52"/>
      <c r="MUC1419" s="69"/>
      <c r="MUD1419" s="69"/>
      <c r="MUE1419" s="69"/>
      <c r="MUF1419" s="107"/>
      <c r="MUG1419" s="2"/>
      <c r="MUH1419" s="15"/>
      <c r="MUI1419" s="15"/>
      <c r="MUJ1419" s="80"/>
      <c r="MUK1419" s="52"/>
      <c r="MUL1419" s="69"/>
      <c r="MUM1419" s="69"/>
      <c r="MUN1419" s="69"/>
      <c r="MUO1419" s="107"/>
      <c r="MUP1419" s="2"/>
      <c r="MUQ1419" s="15"/>
      <c r="MUR1419" s="15"/>
      <c r="MUS1419" s="80"/>
      <c r="MUT1419" s="52"/>
      <c r="MUU1419" s="69"/>
      <c r="MUV1419" s="69"/>
      <c r="MUW1419" s="69"/>
      <c r="MUX1419" s="107"/>
      <c r="MUY1419" s="2"/>
      <c r="MUZ1419" s="15"/>
      <c r="MVA1419" s="15"/>
      <c r="MVB1419" s="80"/>
      <c r="MVC1419" s="52"/>
      <c r="MVD1419" s="69"/>
      <c r="MVE1419" s="69"/>
      <c r="MVF1419" s="69"/>
      <c r="MVG1419" s="107"/>
      <c r="MVH1419" s="2"/>
      <c r="MVI1419" s="15"/>
      <c r="MVJ1419" s="15"/>
      <c r="MVK1419" s="80"/>
      <c r="MVL1419" s="52"/>
      <c r="MVM1419" s="69"/>
      <c r="MVN1419" s="69"/>
      <c r="MVO1419" s="69"/>
      <c r="MVP1419" s="107"/>
      <c r="MVQ1419" s="2"/>
      <c r="MVR1419" s="15"/>
      <c r="MVS1419" s="15"/>
      <c r="MVT1419" s="80"/>
      <c r="MVU1419" s="52"/>
      <c r="MVV1419" s="69"/>
      <c r="MVW1419" s="69"/>
      <c r="MVX1419" s="69"/>
      <c r="MVY1419" s="107"/>
      <c r="MVZ1419" s="2"/>
      <c r="MWA1419" s="15"/>
      <c r="MWB1419" s="15"/>
      <c r="MWC1419" s="80"/>
      <c r="MWD1419" s="52"/>
      <c r="MWE1419" s="69"/>
      <c r="MWF1419" s="69"/>
      <c r="MWG1419" s="69"/>
      <c r="MWH1419" s="107"/>
      <c r="MWI1419" s="2"/>
      <c r="MWJ1419" s="15"/>
      <c r="MWK1419" s="15"/>
      <c r="MWL1419" s="80"/>
      <c r="MWM1419" s="52"/>
      <c r="MWN1419" s="69"/>
      <c r="MWO1419" s="69"/>
      <c r="MWP1419" s="69"/>
      <c r="MWQ1419" s="107"/>
      <c r="MWR1419" s="2"/>
      <c r="MWS1419" s="15"/>
      <c r="MWT1419" s="15"/>
      <c r="MWU1419" s="80"/>
      <c r="MWV1419" s="52"/>
      <c r="MWW1419" s="69"/>
      <c r="MWX1419" s="69"/>
      <c r="MWY1419" s="69"/>
      <c r="MWZ1419" s="107"/>
      <c r="MXA1419" s="2"/>
      <c r="MXB1419" s="15"/>
      <c r="MXC1419" s="15"/>
      <c r="MXD1419" s="80"/>
      <c r="MXE1419" s="52"/>
      <c r="MXF1419" s="69"/>
      <c r="MXG1419" s="69"/>
      <c r="MXH1419" s="69"/>
      <c r="MXI1419" s="107"/>
      <c r="MXJ1419" s="2"/>
      <c r="MXK1419" s="15"/>
      <c r="MXL1419" s="15"/>
      <c r="MXM1419" s="80"/>
      <c r="MXN1419" s="52"/>
      <c r="MXO1419" s="69"/>
      <c r="MXP1419" s="69"/>
      <c r="MXQ1419" s="69"/>
      <c r="MXR1419" s="107"/>
      <c r="MXS1419" s="2"/>
      <c r="MXT1419" s="15"/>
      <c r="MXU1419" s="15"/>
      <c r="MXV1419" s="80"/>
      <c r="MXW1419" s="52"/>
      <c r="MXX1419" s="69"/>
      <c r="MXY1419" s="69"/>
      <c r="MXZ1419" s="69"/>
      <c r="MYA1419" s="107"/>
      <c r="MYB1419" s="2"/>
      <c r="MYC1419" s="15"/>
      <c r="MYD1419" s="15"/>
      <c r="MYE1419" s="80"/>
      <c r="MYF1419" s="52"/>
      <c r="MYG1419" s="69"/>
      <c r="MYH1419" s="69"/>
      <c r="MYI1419" s="69"/>
      <c r="MYJ1419" s="107"/>
      <c r="MYK1419" s="2"/>
      <c r="MYL1419" s="15"/>
      <c r="MYM1419" s="15"/>
      <c r="MYN1419" s="80"/>
      <c r="MYO1419" s="52"/>
      <c r="MYP1419" s="69"/>
      <c r="MYQ1419" s="69"/>
      <c r="MYR1419" s="69"/>
      <c r="MYS1419" s="107"/>
      <c r="MYT1419" s="2"/>
      <c r="MYU1419" s="15"/>
      <c r="MYV1419" s="15"/>
      <c r="MYW1419" s="80"/>
      <c r="MYX1419" s="52"/>
      <c r="MYY1419" s="69"/>
      <c r="MYZ1419" s="69"/>
      <c r="MZA1419" s="69"/>
      <c r="MZB1419" s="107"/>
      <c r="MZC1419" s="2"/>
      <c r="MZD1419" s="15"/>
      <c r="MZE1419" s="15"/>
      <c r="MZF1419" s="80"/>
      <c r="MZG1419" s="52"/>
      <c r="MZH1419" s="69"/>
      <c r="MZI1419" s="69"/>
      <c r="MZJ1419" s="69"/>
      <c r="MZK1419" s="107"/>
      <c r="MZL1419" s="2"/>
      <c r="MZM1419" s="15"/>
      <c r="MZN1419" s="15"/>
      <c r="MZO1419" s="80"/>
      <c r="MZP1419" s="52"/>
      <c r="MZQ1419" s="69"/>
      <c r="MZR1419" s="69"/>
      <c r="MZS1419" s="69"/>
      <c r="MZT1419" s="107"/>
      <c r="MZU1419" s="2"/>
      <c r="MZV1419" s="15"/>
      <c r="MZW1419" s="15"/>
      <c r="MZX1419" s="80"/>
      <c r="MZY1419" s="52"/>
      <c r="MZZ1419" s="69"/>
      <c r="NAA1419" s="69"/>
      <c r="NAB1419" s="69"/>
      <c r="NAC1419" s="107"/>
      <c r="NAD1419" s="2"/>
      <c r="NAE1419" s="15"/>
      <c r="NAF1419" s="15"/>
      <c r="NAG1419" s="80"/>
      <c r="NAH1419" s="52"/>
      <c r="NAI1419" s="69"/>
      <c r="NAJ1419" s="69"/>
      <c r="NAK1419" s="69"/>
      <c r="NAL1419" s="107"/>
      <c r="NAM1419" s="2"/>
      <c r="NAN1419" s="15"/>
      <c r="NAO1419" s="15"/>
      <c r="NAP1419" s="80"/>
      <c r="NAQ1419" s="52"/>
      <c r="NAR1419" s="69"/>
      <c r="NAS1419" s="69"/>
      <c r="NAT1419" s="69"/>
      <c r="NAU1419" s="107"/>
      <c r="NAV1419" s="2"/>
      <c r="NAW1419" s="15"/>
      <c r="NAX1419" s="15"/>
      <c r="NAY1419" s="80"/>
      <c r="NAZ1419" s="52"/>
      <c r="NBA1419" s="69"/>
      <c r="NBB1419" s="69"/>
      <c r="NBC1419" s="69"/>
      <c r="NBD1419" s="107"/>
      <c r="NBE1419" s="2"/>
      <c r="NBF1419" s="15"/>
      <c r="NBG1419" s="15"/>
      <c r="NBH1419" s="80"/>
      <c r="NBI1419" s="52"/>
      <c r="NBJ1419" s="69"/>
      <c r="NBK1419" s="69"/>
      <c r="NBL1419" s="69"/>
      <c r="NBM1419" s="107"/>
      <c r="NBN1419" s="2"/>
      <c r="NBO1419" s="15"/>
      <c r="NBP1419" s="15"/>
      <c r="NBQ1419" s="80"/>
      <c r="NBR1419" s="52"/>
      <c r="NBS1419" s="69"/>
      <c r="NBT1419" s="69"/>
      <c r="NBU1419" s="69"/>
      <c r="NBV1419" s="107"/>
      <c r="NBW1419" s="2"/>
      <c r="NBX1419" s="15"/>
      <c r="NBY1419" s="15"/>
      <c r="NBZ1419" s="80"/>
      <c r="NCA1419" s="52"/>
      <c r="NCB1419" s="69"/>
      <c r="NCC1419" s="69"/>
      <c r="NCD1419" s="69"/>
      <c r="NCE1419" s="107"/>
      <c r="NCF1419" s="2"/>
      <c r="NCG1419" s="15"/>
      <c r="NCH1419" s="15"/>
      <c r="NCI1419" s="80"/>
      <c r="NCJ1419" s="52"/>
      <c r="NCK1419" s="69"/>
      <c r="NCL1419" s="69"/>
      <c r="NCM1419" s="69"/>
      <c r="NCN1419" s="107"/>
      <c r="NCO1419" s="2"/>
      <c r="NCP1419" s="15"/>
      <c r="NCQ1419" s="15"/>
      <c r="NCR1419" s="80"/>
      <c r="NCS1419" s="52"/>
      <c r="NCT1419" s="69"/>
      <c r="NCU1419" s="69"/>
      <c r="NCV1419" s="69"/>
      <c r="NCW1419" s="107"/>
      <c r="NCX1419" s="2"/>
      <c r="NCY1419" s="15"/>
      <c r="NCZ1419" s="15"/>
      <c r="NDA1419" s="80"/>
      <c r="NDB1419" s="52"/>
      <c r="NDC1419" s="69"/>
      <c r="NDD1419" s="69"/>
      <c r="NDE1419" s="69"/>
      <c r="NDF1419" s="107"/>
      <c r="NDG1419" s="2"/>
      <c r="NDH1419" s="15"/>
      <c r="NDI1419" s="15"/>
      <c r="NDJ1419" s="80"/>
      <c r="NDK1419" s="52"/>
      <c r="NDL1419" s="69"/>
      <c r="NDM1419" s="69"/>
      <c r="NDN1419" s="69"/>
      <c r="NDO1419" s="107"/>
      <c r="NDP1419" s="2"/>
      <c r="NDQ1419" s="15"/>
      <c r="NDR1419" s="15"/>
      <c r="NDS1419" s="80"/>
      <c r="NDT1419" s="52"/>
      <c r="NDU1419" s="69"/>
      <c r="NDV1419" s="69"/>
      <c r="NDW1419" s="69"/>
      <c r="NDX1419" s="107"/>
      <c r="NDY1419" s="2"/>
      <c r="NDZ1419" s="15"/>
      <c r="NEA1419" s="15"/>
      <c r="NEB1419" s="80"/>
      <c r="NEC1419" s="52"/>
      <c r="NED1419" s="69"/>
      <c r="NEE1419" s="69"/>
      <c r="NEF1419" s="69"/>
      <c r="NEG1419" s="107"/>
      <c r="NEH1419" s="2"/>
      <c r="NEI1419" s="15"/>
      <c r="NEJ1419" s="15"/>
      <c r="NEK1419" s="80"/>
      <c r="NEL1419" s="52"/>
      <c r="NEM1419" s="69"/>
      <c r="NEN1419" s="69"/>
      <c r="NEO1419" s="69"/>
      <c r="NEP1419" s="107"/>
      <c r="NEQ1419" s="2"/>
      <c r="NER1419" s="15"/>
      <c r="NES1419" s="15"/>
      <c r="NET1419" s="80"/>
      <c r="NEU1419" s="52"/>
      <c r="NEV1419" s="69"/>
      <c r="NEW1419" s="69"/>
      <c r="NEX1419" s="69"/>
      <c r="NEY1419" s="107"/>
      <c r="NEZ1419" s="2"/>
      <c r="NFA1419" s="15"/>
      <c r="NFB1419" s="15"/>
      <c r="NFC1419" s="80"/>
      <c r="NFD1419" s="52"/>
      <c r="NFE1419" s="69"/>
      <c r="NFF1419" s="69"/>
      <c r="NFG1419" s="69"/>
      <c r="NFH1419" s="107"/>
      <c r="NFI1419" s="2"/>
      <c r="NFJ1419" s="15"/>
      <c r="NFK1419" s="15"/>
      <c r="NFL1419" s="80"/>
      <c r="NFM1419" s="52"/>
      <c r="NFN1419" s="69"/>
      <c r="NFO1419" s="69"/>
      <c r="NFP1419" s="69"/>
      <c r="NFQ1419" s="107"/>
      <c r="NFR1419" s="2"/>
      <c r="NFS1419" s="15"/>
      <c r="NFT1419" s="15"/>
      <c r="NFU1419" s="80"/>
      <c r="NFV1419" s="52"/>
      <c r="NFW1419" s="69"/>
      <c r="NFX1419" s="69"/>
      <c r="NFY1419" s="69"/>
      <c r="NFZ1419" s="107"/>
      <c r="NGA1419" s="2"/>
      <c r="NGB1419" s="15"/>
      <c r="NGC1419" s="15"/>
      <c r="NGD1419" s="80"/>
      <c r="NGE1419" s="52"/>
      <c r="NGF1419" s="69"/>
      <c r="NGG1419" s="69"/>
      <c r="NGH1419" s="69"/>
      <c r="NGI1419" s="107"/>
      <c r="NGJ1419" s="2"/>
      <c r="NGK1419" s="15"/>
      <c r="NGL1419" s="15"/>
      <c r="NGM1419" s="80"/>
      <c r="NGN1419" s="52"/>
      <c r="NGO1419" s="69"/>
      <c r="NGP1419" s="69"/>
      <c r="NGQ1419" s="69"/>
      <c r="NGR1419" s="107"/>
      <c r="NGS1419" s="2"/>
      <c r="NGT1419" s="15"/>
      <c r="NGU1419" s="15"/>
      <c r="NGV1419" s="80"/>
      <c r="NGW1419" s="52"/>
      <c r="NGX1419" s="69"/>
      <c r="NGY1419" s="69"/>
      <c r="NGZ1419" s="69"/>
      <c r="NHA1419" s="107"/>
      <c r="NHB1419" s="2"/>
      <c r="NHC1419" s="15"/>
      <c r="NHD1419" s="15"/>
      <c r="NHE1419" s="80"/>
      <c r="NHF1419" s="52"/>
      <c r="NHG1419" s="69"/>
      <c r="NHH1419" s="69"/>
      <c r="NHI1419" s="69"/>
      <c r="NHJ1419" s="107"/>
      <c r="NHK1419" s="2"/>
      <c r="NHL1419" s="15"/>
      <c r="NHM1419" s="15"/>
      <c r="NHN1419" s="80"/>
      <c r="NHO1419" s="52"/>
      <c r="NHP1419" s="69"/>
      <c r="NHQ1419" s="69"/>
      <c r="NHR1419" s="69"/>
      <c r="NHS1419" s="107"/>
      <c r="NHT1419" s="2"/>
      <c r="NHU1419" s="15"/>
      <c r="NHV1419" s="15"/>
      <c r="NHW1419" s="80"/>
      <c r="NHX1419" s="52"/>
      <c r="NHY1419" s="69"/>
      <c r="NHZ1419" s="69"/>
      <c r="NIA1419" s="69"/>
      <c r="NIB1419" s="107"/>
      <c r="NIC1419" s="2"/>
      <c r="NID1419" s="15"/>
      <c r="NIE1419" s="15"/>
      <c r="NIF1419" s="80"/>
      <c r="NIG1419" s="52"/>
      <c r="NIH1419" s="69"/>
      <c r="NII1419" s="69"/>
      <c r="NIJ1419" s="69"/>
      <c r="NIK1419" s="107"/>
      <c r="NIL1419" s="2"/>
      <c r="NIM1419" s="15"/>
      <c r="NIN1419" s="15"/>
      <c r="NIO1419" s="80"/>
      <c r="NIP1419" s="52"/>
      <c r="NIQ1419" s="69"/>
      <c r="NIR1419" s="69"/>
      <c r="NIS1419" s="69"/>
      <c r="NIT1419" s="107"/>
      <c r="NIU1419" s="2"/>
      <c r="NIV1419" s="15"/>
      <c r="NIW1419" s="15"/>
      <c r="NIX1419" s="80"/>
      <c r="NIY1419" s="52"/>
      <c r="NIZ1419" s="69"/>
      <c r="NJA1419" s="69"/>
      <c r="NJB1419" s="69"/>
      <c r="NJC1419" s="107"/>
      <c r="NJD1419" s="2"/>
      <c r="NJE1419" s="15"/>
      <c r="NJF1419" s="15"/>
      <c r="NJG1419" s="80"/>
      <c r="NJH1419" s="52"/>
      <c r="NJI1419" s="69"/>
      <c r="NJJ1419" s="69"/>
      <c r="NJK1419" s="69"/>
      <c r="NJL1419" s="107"/>
      <c r="NJM1419" s="2"/>
      <c r="NJN1419" s="15"/>
      <c r="NJO1419" s="15"/>
      <c r="NJP1419" s="80"/>
      <c r="NJQ1419" s="52"/>
      <c r="NJR1419" s="69"/>
      <c r="NJS1419" s="69"/>
      <c r="NJT1419" s="69"/>
      <c r="NJU1419" s="107"/>
      <c r="NJV1419" s="2"/>
      <c r="NJW1419" s="15"/>
      <c r="NJX1419" s="15"/>
      <c r="NJY1419" s="80"/>
      <c r="NJZ1419" s="52"/>
      <c r="NKA1419" s="69"/>
      <c r="NKB1419" s="69"/>
      <c r="NKC1419" s="69"/>
      <c r="NKD1419" s="107"/>
      <c r="NKE1419" s="2"/>
      <c r="NKF1419" s="15"/>
      <c r="NKG1419" s="15"/>
      <c r="NKH1419" s="80"/>
      <c r="NKI1419" s="52"/>
      <c r="NKJ1419" s="69"/>
      <c r="NKK1419" s="69"/>
      <c r="NKL1419" s="69"/>
      <c r="NKM1419" s="107"/>
      <c r="NKN1419" s="2"/>
      <c r="NKO1419" s="15"/>
      <c r="NKP1419" s="15"/>
      <c r="NKQ1419" s="80"/>
      <c r="NKR1419" s="52"/>
      <c r="NKS1419" s="69"/>
      <c r="NKT1419" s="69"/>
      <c r="NKU1419" s="69"/>
      <c r="NKV1419" s="107"/>
      <c r="NKW1419" s="2"/>
      <c r="NKX1419" s="15"/>
      <c r="NKY1419" s="15"/>
      <c r="NKZ1419" s="80"/>
      <c r="NLA1419" s="52"/>
      <c r="NLB1419" s="69"/>
      <c r="NLC1419" s="69"/>
      <c r="NLD1419" s="69"/>
      <c r="NLE1419" s="107"/>
      <c r="NLF1419" s="2"/>
      <c r="NLG1419" s="15"/>
      <c r="NLH1419" s="15"/>
      <c r="NLI1419" s="80"/>
      <c r="NLJ1419" s="52"/>
      <c r="NLK1419" s="69"/>
      <c r="NLL1419" s="69"/>
      <c r="NLM1419" s="69"/>
      <c r="NLN1419" s="107"/>
      <c r="NLO1419" s="2"/>
      <c r="NLP1419" s="15"/>
      <c r="NLQ1419" s="15"/>
      <c r="NLR1419" s="80"/>
      <c r="NLS1419" s="52"/>
      <c r="NLT1419" s="69"/>
      <c r="NLU1419" s="69"/>
      <c r="NLV1419" s="69"/>
      <c r="NLW1419" s="107"/>
      <c r="NLX1419" s="2"/>
      <c r="NLY1419" s="15"/>
      <c r="NLZ1419" s="15"/>
      <c r="NMA1419" s="80"/>
      <c r="NMB1419" s="52"/>
      <c r="NMC1419" s="69"/>
      <c r="NMD1419" s="69"/>
      <c r="NME1419" s="69"/>
      <c r="NMF1419" s="107"/>
      <c r="NMG1419" s="2"/>
      <c r="NMH1419" s="15"/>
      <c r="NMI1419" s="15"/>
      <c r="NMJ1419" s="80"/>
      <c r="NMK1419" s="52"/>
      <c r="NML1419" s="69"/>
      <c r="NMM1419" s="69"/>
      <c r="NMN1419" s="69"/>
      <c r="NMO1419" s="107"/>
      <c r="NMP1419" s="2"/>
      <c r="NMQ1419" s="15"/>
      <c r="NMR1419" s="15"/>
      <c r="NMS1419" s="80"/>
      <c r="NMT1419" s="52"/>
      <c r="NMU1419" s="69"/>
      <c r="NMV1419" s="69"/>
      <c r="NMW1419" s="69"/>
      <c r="NMX1419" s="107"/>
      <c r="NMY1419" s="2"/>
      <c r="NMZ1419" s="15"/>
      <c r="NNA1419" s="15"/>
      <c r="NNB1419" s="80"/>
      <c r="NNC1419" s="52"/>
      <c r="NND1419" s="69"/>
      <c r="NNE1419" s="69"/>
      <c r="NNF1419" s="69"/>
      <c r="NNG1419" s="107"/>
      <c r="NNH1419" s="2"/>
      <c r="NNI1419" s="15"/>
      <c r="NNJ1419" s="15"/>
      <c r="NNK1419" s="80"/>
      <c r="NNL1419" s="52"/>
      <c r="NNM1419" s="69"/>
      <c r="NNN1419" s="69"/>
      <c r="NNO1419" s="69"/>
      <c r="NNP1419" s="107"/>
      <c r="NNQ1419" s="2"/>
      <c r="NNR1419" s="15"/>
      <c r="NNS1419" s="15"/>
      <c r="NNT1419" s="80"/>
      <c r="NNU1419" s="52"/>
      <c r="NNV1419" s="69"/>
      <c r="NNW1419" s="69"/>
      <c r="NNX1419" s="69"/>
      <c r="NNY1419" s="107"/>
      <c r="NNZ1419" s="2"/>
      <c r="NOA1419" s="15"/>
      <c r="NOB1419" s="15"/>
      <c r="NOC1419" s="80"/>
      <c r="NOD1419" s="52"/>
      <c r="NOE1419" s="69"/>
      <c r="NOF1419" s="69"/>
      <c r="NOG1419" s="69"/>
      <c r="NOH1419" s="107"/>
      <c r="NOI1419" s="2"/>
      <c r="NOJ1419" s="15"/>
      <c r="NOK1419" s="15"/>
      <c r="NOL1419" s="80"/>
      <c r="NOM1419" s="52"/>
      <c r="NON1419" s="69"/>
      <c r="NOO1419" s="69"/>
      <c r="NOP1419" s="69"/>
      <c r="NOQ1419" s="107"/>
      <c r="NOR1419" s="2"/>
      <c r="NOS1419" s="15"/>
      <c r="NOT1419" s="15"/>
      <c r="NOU1419" s="80"/>
      <c r="NOV1419" s="52"/>
      <c r="NOW1419" s="69"/>
      <c r="NOX1419" s="69"/>
      <c r="NOY1419" s="69"/>
      <c r="NOZ1419" s="107"/>
      <c r="NPA1419" s="2"/>
      <c r="NPB1419" s="15"/>
      <c r="NPC1419" s="15"/>
      <c r="NPD1419" s="80"/>
      <c r="NPE1419" s="52"/>
      <c r="NPF1419" s="69"/>
      <c r="NPG1419" s="69"/>
      <c r="NPH1419" s="69"/>
      <c r="NPI1419" s="107"/>
      <c r="NPJ1419" s="2"/>
      <c r="NPK1419" s="15"/>
      <c r="NPL1419" s="15"/>
      <c r="NPM1419" s="80"/>
      <c r="NPN1419" s="52"/>
      <c r="NPO1419" s="69"/>
      <c r="NPP1419" s="69"/>
      <c r="NPQ1419" s="69"/>
      <c r="NPR1419" s="107"/>
      <c r="NPS1419" s="2"/>
      <c r="NPT1419" s="15"/>
      <c r="NPU1419" s="15"/>
      <c r="NPV1419" s="80"/>
      <c r="NPW1419" s="52"/>
      <c r="NPX1419" s="69"/>
      <c r="NPY1419" s="69"/>
      <c r="NPZ1419" s="69"/>
      <c r="NQA1419" s="107"/>
      <c r="NQB1419" s="2"/>
      <c r="NQC1419" s="15"/>
      <c r="NQD1419" s="15"/>
      <c r="NQE1419" s="80"/>
      <c r="NQF1419" s="52"/>
      <c r="NQG1419" s="69"/>
      <c r="NQH1419" s="69"/>
      <c r="NQI1419" s="69"/>
      <c r="NQJ1419" s="107"/>
      <c r="NQK1419" s="2"/>
      <c r="NQL1419" s="15"/>
      <c r="NQM1419" s="15"/>
      <c r="NQN1419" s="80"/>
      <c r="NQO1419" s="52"/>
      <c r="NQP1419" s="69"/>
      <c r="NQQ1419" s="69"/>
      <c r="NQR1419" s="69"/>
      <c r="NQS1419" s="107"/>
      <c r="NQT1419" s="2"/>
      <c r="NQU1419" s="15"/>
      <c r="NQV1419" s="15"/>
      <c r="NQW1419" s="80"/>
      <c r="NQX1419" s="52"/>
      <c r="NQY1419" s="69"/>
      <c r="NQZ1419" s="69"/>
      <c r="NRA1419" s="69"/>
      <c r="NRB1419" s="107"/>
      <c r="NRC1419" s="2"/>
      <c r="NRD1419" s="15"/>
      <c r="NRE1419" s="15"/>
      <c r="NRF1419" s="80"/>
      <c r="NRG1419" s="52"/>
      <c r="NRH1419" s="69"/>
      <c r="NRI1419" s="69"/>
      <c r="NRJ1419" s="69"/>
      <c r="NRK1419" s="107"/>
      <c r="NRL1419" s="2"/>
      <c r="NRM1419" s="15"/>
      <c r="NRN1419" s="15"/>
      <c r="NRO1419" s="80"/>
      <c r="NRP1419" s="52"/>
      <c r="NRQ1419" s="69"/>
      <c r="NRR1419" s="69"/>
      <c r="NRS1419" s="69"/>
      <c r="NRT1419" s="107"/>
      <c r="NRU1419" s="2"/>
      <c r="NRV1419" s="15"/>
      <c r="NRW1419" s="15"/>
      <c r="NRX1419" s="80"/>
      <c r="NRY1419" s="52"/>
      <c r="NRZ1419" s="69"/>
      <c r="NSA1419" s="69"/>
      <c r="NSB1419" s="69"/>
      <c r="NSC1419" s="107"/>
      <c r="NSD1419" s="2"/>
      <c r="NSE1419" s="15"/>
      <c r="NSF1419" s="15"/>
      <c r="NSG1419" s="80"/>
      <c r="NSH1419" s="52"/>
      <c r="NSI1419" s="69"/>
      <c r="NSJ1419" s="69"/>
      <c r="NSK1419" s="69"/>
      <c r="NSL1419" s="107"/>
      <c r="NSM1419" s="2"/>
      <c r="NSN1419" s="15"/>
      <c r="NSO1419" s="15"/>
      <c r="NSP1419" s="80"/>
      <c r="NSQ1419" s="52"/>
      <c r="NSR1419" s="69"/>
      <c r="NSS1419" s="69"/>
      <c r="NST1419" s="69"/>
      <c r="NSU1419" s="107"/>
      <c r="NSV1419" s="2"/>
      <c r="NSW1419" s="15"/>
      <c r="NSX1419" s="15"/>
      <c r="NSY1419" s="80"/>
      <c r="NSZ1419" s="52"/>
      <c r="NTA1419" s="69"/>
      <c r="NTB1419" s="69"/>
      <c r="NTC1419" s="69"/>
      <c r="NTD1419" s="107"/>
      <c r="NTE1419" s="2"/>
      <c r="NTF1419" s="15"/>
      <c r="NTG1419" s="15"/>
      <c r="NTH1419" s="80"/>
      <c r="NTI1419" s="52"/>
      <c r="NTJ1419" s="69"/>
      <c r="NTK1419" s="69"/>
      <c r="NTL1419" s="69"/>
      <c r="NTM1419" s="107"/>
      <c r="NTN1419" s="2"/>
      <c r="NTO1419" s="15"/>
      <c r="NTP1419" s="15"/>
      <c r="NTQ1419" s="80"/>
      <c r="NTR1419" s="52"/>
      <c r="NTS1419" s="69"/>
      <c r="NTT1419" s="69"/>
      <c r="NTU1419" s="69"/>
      <c r="NTV1419" s="107"/>
      <c r="NTW1419" s="2"/>
      <c r="NTX1419" s="15"/>
      <c r="NTY1419" s="15"/>
      <c r="NTZ1419" s="80"/>
      <c r="NUA1419" s="52"/>
      <c r="NUB1419" s="69"/>
      <c r="NUC1419" s="69"/>
      <c r="NUD1419" s="69"/>
      <c r="NUE1419" s="107"/>
      <c r="NUF1419" s="2"/>
      <c r="NUG1419" s="15"/>
      <c r="NUH1419" s="15"/>
      <c r="NUI1419" s="80"/>
      <c r="NUJ1419" s="52"/>
      <c r="NUK1419" s="69"/>
      <c r="NUL1419" s="69"/>
      <c r="NUM1419" s="69"/>
      <c r="NUN1419" s="107"/>
      <c r="NUO1419" s="2"/>
      <c r="NUP1419" s="15"/>
      <c r="NUQ1419" s="15"/>
      <c r="NUR1419" s="80"/>
      <c r="NUS1419" s="52"/>
      <c r="NUT1419" s="69"/>
      <c r="NUU1419" s="69"/>
      <c r="NUV1419" s="69"/>
      <c r="NUW1419" s="107"/>
      <c r="NUX1419" s="2"/>
      <c r="NUY1419" s="15"/>
      <c r="NUZ1419" s="15"/>
      <c r="NVA1419" s="80"/>
      <c r="NVB1419" s="52"/>
      <c r="NVC1419" s="69"/>
      <c r="NVD1419" s="69"/>
      <c r="NVE1419" s="69"/>
      <c r="NVF1419" s="107"/>
      <c r="NVG1419" s="2"/>
      <c r="NVH1419" s="15"/>
      <c r="NVI1419" s="15"/>
      <c r="NVJ1419" s="80"/>
      <c r="NVK1419" s="52"/>
      <c r="NVL1419" s="69"/>
      <c r="NVM1419" s="69"/>
      <c r="NVN1419" s="69"/>
      <c r="NVO1419" s="107"/>
      <c r="NVP1419" s="2"/>
      <c r="NVQ1419" s="15"/>
      <c r="NVR1419" s="15"/>
      <c r="NVS1419" s="80"/>
      <c r="NVT1419" s="52"/>
      <c r="NVU1419" s="69"/>
      <c r="NVV1419" s="69"/>
      <c r="NVW1419" s="69"/>
      <c r="NVX1419" s="107"/>
      <c r="NVY1419" s="2"/>
      <c r="NVZ1419" s="15"/>
      <c r="NWA1419" s="15"/>
      <c r="NWB1419" s="80"/>
      <c r="NWC1419" s="52"/>
      <c r="NWD1419" s="69"/>
      <c r="NWE1419" s="69"/>
      <c r="NWF1419" s="69"/>
      <c r="NWG1419" s="107"/>
      <c r="NWH1419" s="2"/>
      <c r="NWI1419" s="15"/>
      <c r="NWJ1419" s="15"/>
      <c r="NWK1419" s="80"/>
      <c r="NWL1419" s="52"/>
      <c r="NWM1419" s="69"/>
      <c r="NWN1419" s="69"/>
      <c r="NWO1419" s="69"/>
      <c r="NWP1419" s="107"/>
      <c r="NWQ1419" s="2"/>
      <c r="NWR1419" s="15"/>
      <c r="NWS1419" s="15"/>
      <c r="NWT1419" s="80"/>
      <c r="NWU1419" s="52"/>
      <c r="NWV1419" s="69"/>
      <c r="NWW1419" s="69"/>
      <c r="NWX1419" s="69"/>
      <c r="NWY1419" s="107"/>
      <c r="NWZ1419" s="2"/>
      <c r="NXA1419" s="15"/>
      <c r="NXB1419" s="15"/>
      <c r="NXC1419" s="80"/>
      <c r="NXD1419" s="52"/>
      <c r="NXE1419" s="69"/>
      <c r="NXF1419" s="69"/>
      <c r="NXG1419" s="69"/>
      <c r="NXH1419" s="107"/>
      <c r="NXI1419" s="2"/>
      <c r="NXJ1419" s="15"/>
      <c r="NXK1419" s="15"/>
      <c r="NXL1419" s="80"/>
      <c r="NXM1419" s="52"/>
      <c r="NXN1419" s="69"/>
      <c r="NXO1419" s="69"/>
      <c r="NXP1419" s="69"/>
      <c r="NXQ1419" s="107"/>
      <c r="NXR1419" s="2"/>
      <c r="NXS1419" s="15"/>
      <c r="NXT1419" s="15"/>
      <c r="NXU1419" s="80"/>
      <c r="NXV1419" s="52"/>
      <c r="NXW1419" s="69"/>
      <c r="NXX1419" s="69"/>
      <c r="NXY1419" s="69"/>
      <c r="NXZ1419" s="107"/>
      <c r="NYA1419" s="2"/>
      <c r="NYB1419" s="15"/>
      <c r="NYC1419" s="15"/>
      <c r="NYD1419" s="80"/>
      <c r="NYE1419" s="52"/>
      <c r="NYF1419" s="69"/>
      <c r="NYG1419" s="69"/>
      <c r="NYH1419" s="69"/>
      <c r="NYI1419" s="107"/>
      <c r="NYJ1419" s="2"/>
      <c r="NYK1419" s="15"/>
      <c r="NYL1419" s="15"/>
      <c r="NYM1419" s="80"/>
      <c r="NYN1419" s="52"/>
      <c r="NYO1419" s="69"/>
      <c r="NYP1419" s="69"/>
      <c r="NYQ1419" s="69"/>
      <c r="NYR1419" s="107"/>
      <c r="NYS1419" s="2"/>
      <c r="NYT1419" s="15"/>
      <c r="NYU1419" s="15"/>
      <c r="NYV1419" s="80"/>
      <c r="NYW1419" s="52"/>
      <c r="NYX1419" s="69"/>
      <c r="NYY1419" s="69"/>
      <c r="NYZ1419" s="69"/>
      <c r="NZA1419" s="107"/>
      <c r="NZB1419" s="2"/>
      <c r="NZC1419" s="15"/>
      <c r="NZD1419" s="15"/>
      <c r="NZE1419" s="80"/>
      <c r="NZF1419" s="52"/>
      <c r="NZG1419" s="69"/>
      <c r="NZH1419" s="69"/>
      <c r="NZI1419" s="69"/>
      <c r="NZJ1419" s="107"/>
      <c r="NZK1419" s="2"/>
      <c r="NZL1419" s="15"/>
      <c r="NZM1419" s="15"/>
      <c r="NZN1419" s="80"/>
      <c r="NZO1419" s="52"/>
      <c r="NZP1419" s="69"/>
      <c r="NZQ1419" s="69"/>
      <c r="NZR1419" s="69"/>
      <c r="NZS1419" s="107"/>
      <c r="NZT1419" s="2"/>
      <c r="NZU1419" s="15"/>
      <c r="NZV1419" s="15"/>
      <c r="NZW1419" s="80"/>
      <c r="NZX1419" s="52"/>
      <c r="NZY1419" s="69"/>
      <c r="NZZ1419" s="69"/>
      <c r="OAA1419" s="69"/>
      <c r="OAB1419" s="107"/>
      <c r="OAC1419" s="2"/>
      <c r="OAD1419" s="15"/>
      <c r="OAE1419" s="15"/>
      <c r="OAF1419" s="80"/>
      <c r="OAG1419" s="52"/>
      <c r="OAH1419" s="69"/>
      <c r="OAI1419" s="69"/>
      <c r="OAJ1419" s="69"/>
      <c r="OAK1419" s="107"/>
      <c r="OAL1419" s="2"/>
      <c r="OAM1419" s="15"/>
      <c r="OAN1419" s="15"/>
      <c r="OAO1419" s="80"/>
      <c r="OAP1419" s="52"/>
      <c r="OAQ1419" s="69"/>
      <c r="OAR1419" s="69"/>
      <c r="OAS1419" s="69"/>
      <c r="OAT1419" s="107"/>
      <c r="OAU1419" s="2"/>
      <c r="OAV1419" s="15"/>
      <c r="OAW1419" s="15"/>
      <c r="OAX1419" s="80"/>
      <c r="OAY1419" s="52"/>
      <c r="OAZ1419" s="69"/>
      <c r="OBA1419" s="69"/>
      <c r="OBB1419" s="69"/>
      <c r="OBC1419" s="107"/>
      <c r="OBD1419" s="2"/>
      <c r="OBE1419" s="15"/>
      <c r="OBF1419" s="15"/>
      <c r="OBG1419" s="80"/>
      <c r="OBH1419" s="52"/>
      <c r="OBI1419" s="69"/>
      <c r="OBJ1419" s="69"/>
      <c r="OBK1419" s="69"/>
      <c r="OBL1419" s="107"/>
      <c r="OBM1419" s="2"/>
      <c r="OBN1419" s="15"/>
      <c r="OBO1419" s="15"/>
      <c r="OBP1419" s="80"/>
      <c r="OBQ1419" s="52"/>
      <c r="OBR1419" s="69"/>
      <c r="OBS1419" s="69"/>
      <c r="OBT1419" s="69"/>
      <c r="OBU1419" s="107"/>
      <c r="OBV1419" s="2"/>
      <c r="OBW1419" s="15"/>
      <c r="OBX1419" s="15"/>
      <c r="OBY1419" s="80"/>
      <c r="OBZ1419" s="52"/>
      <c r="OCA1419" s="69"/>
      <c r="OCB1419" s="69"/>
      <c r="OCC1419" s="69"/>
      <c r="OCD1419" s="107"/>
      <c r="OCE1419" s="2"/>
      <c r="OCF1419" s="15"/>
      <c r="OCG1419" s="15"/>
      <c r="OCH1419" s="80"/>
      <c r="OCI1419" s="52"/>
      <c r="OCJ1419" s="69"/>
      <c r="OCK1419" s="69"/>
      <c r="OCL1419" s="69"/>
      <c r="OCM1419" s="107"/>
      <c r="OCN1419" s="2"/>
      <c r="OCO1419" s="15"/>
      <c r="OCP1419" s="15"/>
      <c r="OCQ1419" s="80"/>
      <c r="OCR1419" s="52"/>
      <c r="OCS1419" s="69"/>
      <c r="OCT1419" s="69"/>
      <c r="OCU1419" s="69"/>
      <c r="OCV1419" s="107"/>
      <c r="OCW1419" s="2"/>
      <c r="OCX1419" s="15"/>
      <c r="OCY1419" s="15"/>
      <c r="OCZ1419" s="80"/>
      <c r="ODA1419" s="52"/>
      <c r="ODB1419" s="69"/>
      <c r="ODC1419" s="69"/>
      <c r="ODD1419" s="69"/>
      <c r="ODE1419" s="107"/>
      <c r="ODF1419" s="2"/>
      <c r="ODG1419" s="15"/>
      <c r="ODH1419" s="15"/>
      <c r="ODI1419" s="80"/>
      <c r="ODJ1419" s="52"/>
      <c r="ODK1419" s="69"/>
      <c r="ODL1419" s="69"/>
      <c r="ODM1419" s="69"/>
      <c r="ODN1419" s="107"/>
      <c r="ODO1419" s="2"/>
      <c r="ODP1419" s="15"/>
      <c r="ODQ1419" s="15"/>
      <c r="ODR1419" s="80"/>
      <c r="ODS1419" s="52"/>
      <c r="ODT1419" s="69"/>
      <c r="ODU1419" s="69"/>
      <c r="ODV1419" s="69"/>
      <c r="ODW1419" s="107"/>
      <c r="ODX1419" s="2"/>
      <c r="ODY1419" s="15"/>
      <c r="ODZ1419" s="15"/>
      <c r="OEA1419" s="80"/>
      <c r="OEB1419" s="52"/>
      <c r="OEC1419" s="69"/>
      <c r="OED1419" s="69"/>
      <c r="OEE1419" s="69"/>
      <c r="OEF1419" s="107"/>
      <c r="OEG1419" s="2"/>
      <c r="OEH1419" s="15"/>
      <c r="OEI1419" s="15"/>
      <c r="OEJ1419" s="80"/>
      <c r="OEK1419" s="52"/>
      <c r="OEL1419" s="69"/>
      <c r="OEM1419" s="69"/>
      <c r="OEN1419" s="69"/>
      <c r="OEO1419" s="107"/>
      <c r="OEP1419" s="2"/>
      <c r="OEQ1419" s="15"/>
      <c r="OER1419" s="15"/>
      <c r="OES1419" s="80"/>
      <c r="OET1419" s="52"/>
      <c r="OEU1419" s="69"/>
      <c r="OEV1419" s="69"/>
      <c r="OEW1419" s="69"/>
      <c r="OEX1419" s="107"/>
      <c r="OEY1419" s="2"/>
      <c r="OEZ1419" s="15"/>
      <c r="OFA1419" s="15"/>
      <c r="OFB1419" s="80"/>
      <c r="OFC1419" s="52"/>
      <c r="OFD1419" s="69"/>
      <c r="OFE1419" s="69"/>
      <c r="OFF1419" s="69"/>
      <c r="OFG1419" s="107"/>
      <c r="OFH1419" s="2"/>
      <c r="OFI1419" s="15"/>
      <c r="OFJ1419" s="15"/>
      <c r="OFK1419" s="80"/>
      <c r="OFL1419" s="52"/>
      <c r="OFM1419" s="69"/>
      <c r="OFN1419" s="69"/>
      <c r="OFO1419" s="69"/>
      <c r="OFP1419" s="107"/>
      <c r="OFQ1419" s="2"/>
      <c r="OFR1419" s="15"/>
      <c r="OFS1419" s="15"/>
      <c r="OFT1419" s="80"/>
      <c r="OFU1419" s="52"/>
      <c r="OFV1419" s="69"/>
      <c r="OFW1419" s="69"/>
      <c r="OFX1419" s="69"/>
      <c r="OFY1419" s="107"/>
      <c r="OFZ1419" s="2"/>
      <c r="OGA1419" s="15"/>
      <c r="OGB1419" s="15"/>
      <c r="OGC1419" s="80"/>
      <c r="OGD1419" s="52"/>
      <c r="OGE1419" s="69"/>
      <c r="OGF1419" s="69"/>
      <c r="OGG1419" s="69"/>
      <c r="OGH1419" s="107"/>
      <c r="OGI1419" s="2"/>
      <c r="OGJ1419" s="15"/>
      <c r="OGK1419" s="15"/>
      <c r="OGL1419" s="80"/>
      <c r="OGM1419" s="52"/>
      <c r="OGN1419" s="69"/>
      <c r="OGO1419" s="69"/>
      <c r="OGP1419" s="69"/>
      <c r="OGQ1419" s="107"/>
      <c r="OGR1419" s="2"/>
      <c r="OGS1419" s="15"/>
      <c r="OGT1419" s="15"/>
      <c r="OGU1419" s="80"/>
      <c r="OGV1419" s="52"/>
      <c r="OGW1419" s="69"/>
      <c r="OGX1419" s="69"/>
      <c r="OGY1419" s="69"/>
      <c r="OGZ1419" s="107"/>
      <c r="OHA1419" s="2"/>
      <c r="OHB1419" s="15"/>
      <c r="OHC1419" s="15"/>
      <c r="OHD1419" s="80"/>
      <c r="OHE1419" s="52"/>
      <c r="OHF1419" s="69"/>
      <c r="OHG1419" s="69"/>
      <c r="OHH1419" s="69"/>
      <c r="OHI1419" s="107"/>
      <c r="OHJ1419" s="2"/>
      <c r="OHK1419" s="15"/>
      <c r="OHL1419" s="15"/>
      <c r="OHM1419" s="80"/>
      <c r="OHN1419" s="52"/>
      <c r="OHO1419" s="69"/>
      <c r="OHP1419" s="69"/>
      <c r="OHQ1419" s="69"/>
      <c r="OHR1419" s="107"/>
      <c r="OHS1419" s="2"/>
      <c r="OHT1419" s="15"/>
      <c r="OHU1419" s="15"/>
      <c r="OHV1419" s="80"/>
      <c r="OHW1419" s="52"/>
      <c r="OHX1419" s="69"/>
      <c r="OHY1419" s="69"/>
      <c r="OHZ1419" s="69"/>
      <c r="OIA1419" s="107"/>
      <c r="OIB1419" s="2"/>
      <c r="OIC1419" s="15"/>
      <c r="OID1419" s="15"/>
      <c r="OIE1419" s="80"/>
      <c r="OIF1419" s="52"/>
      <c r="OIG1419" s="69"/>
      <c r="OIH1419" s="69"/>
      <c r="OII1419" s="69"/>
      <c r="OIJ1419" s="107"/>
      <c r="OIK1419" s="2"/>
      <c r="OIL1419" s="15"/>
      <c r="OIM1419" s="15"/>
      <c r="OIN1419" s="80"/>
      <c r="OIO1419" s="52"/>
      <c r="OIP1419" s="69"/>
      <c r="OIQ1419" s="69"/>
      <c r="OIR1419" s="69"/>
      <c r="OIS1419" s="107"/>
      <c r="OIT1419" s="2"/>
      <c r="OIU1419" s="15"/>
      <c r="OIV1419" s="15"/>
      <c r="OIW1419" s="80"/>
      <c r="OIX1419" s="52"/>
      <c r="OIY1419" s="69"/>
      <c r="OIZ1419" s="69"/>
      <c r="OJA1419" s="69"/>
      <c r="OJB1419" s="107"/>
      <c r="OJC1419" s="2"/>
      <c r="OJD1419" s="15"/>
      <c r="OJE1419" s="15"/>
      <c r="OJF1419" s="80"/>
      <c r="OJG1419" s="52"/>
      <c r="OJH1419" s="69"/>
      <c r="OJI1419" s="69"/>
      <c r="OJJ1419" s="69"/>
      <c r="OJK1419" s="107"/>
      <c r="OJL1419" s="2"/>
      <c r="OJM1419" s="15"/>
      <c r="OJN1419" s="15"/>
      <c r="OJO1419" s="80"/>
      <c r="OJP1419" s="52"/>
      <c r="OJQ1419" s="69"/>
      <c r="OJR1419" s="69"/>
      <c r="OJS1419" s="69"/>
      <c r="OJT1419" s="107"/>
      <c r="OJU1419" s="2"/>
      <c r="OJV1419" s="15"/>
      <c r="OJW1419" s="15"/>
      <c r="OJX1419" s="80"/>
      <c r="OJY1419" s="52"/>
      <c r="OJZ1419" s="69"/>
      <c r="OKA1419" s="69"/>
      <c r="OKB1419" s="69"/>
      <c r="OKC1419" s="107"/>
      <c r="OKD1419" s="2"/>
      <c r="OKE1419" s="15"/>
      <c r="OKF1419" s="15"/>
      <c r="OKG1419" s="80"/>
      <c r="OKH1419" s="52"/>
      <c r="OKI1419" s="69"/>
      <c r="OKJ1419" s="69"/>
      <c r="OKK1419" s="69"/>
      <c r="OKL1419" s="107"/>
      <c r="OKM1419" s="2"/>
      <c r="OKN1419" s="15"/>
      <c r="OKO1419" s="15"/>
      <c r="OKP1419" s="80"/>
      <c r="OKQ1419" s="52"/>
      <c r="OKR1419" s="69"/>
      <c r="OKS1419" s="69"/>
      <c r="OKT1419" s="69"/>
      <c r="OKU1419" s="107"/>
      <c r="OKV1419" s="2"/>
      <c r="OKW1419" s="15"/>
      <c r="OKX1419" s="15"/>
      <c r="OKY1419" s="80"/>
      <c r="OKZ1419" s="52"/>
      <c r="OLA1419" s="69"/>
      <c r="OLB1419" s="69"/>
      <c r="OLC1419" s="69"/>
      <c r="OLD1419" s="107"/>
      <c r="OLE1419" s="2"/>
      <c r="OLF1419" s="15"/>
      <c r="OLG1419" s="15"/>
      <c r="OLH1419" s="80"/>
      <c r="OLI1419" s="52"/>
      <c r="OLJ1419" s="69"/>
      <c r="OLK1419" s="69"/>
      <c r="OLL1419" s="69"/>
      <c r="OLM1419" s="107"/>
      <c r="OLN1419" s="2"/>
      <c r="OLO1419" s="15"/>
      <c r="OLP1419" s="15"/>
      <c r="OLQ1419" s="80"/>
      <c r="OLR1419" s="52"/>
      <c r="OLS1419" s="69"/>
      <c r="OLT1419" s="69"/>
      <c r="OLU1419" s="69"/>
      <c r="OLV1419" s="107"/>
      <c r="OLW1419" s="2"/>
      <c r="OLX1419" s="15"/>
      <c r="OLY1419" s="15"/>
      <c r="OLZ1419" s="80"/>
      <c r="OMA1419" s="52"/>
      <c r="OMB1419" s="69"/>
      <c r="OMC1419" s="69"/>
      <c r="OMD1419" s="69"/>
      <c r="OME1419" s="107"/>
      <c r="OMF1419" s="2"/>
      <c r="OMG1419" s="15"/>
      <c r="OMH1419" s="15"/>
      <c r="OMI1419" s="80"/>
      <c r="OMJ1419" s="52"/>
      <c r="OMK1419" s="69"/>
      <c r="OML1419" s="69"/>
      <c r="OMM1419" s="69"/>
      <c r="OMN1419" s="107"/>
      <c r="OMO1419" s="2"/>
      <c r="OMP1419" s="15"/>
      <c r="OMQ1419" s="15"/>
      <c r="OMR1419" s="80"/>
      <c r="OMS1419" s="52"/>
      <c r="OMT1419" s="69"/>
      <c r="OMU1419" s="69"/>
      <c r="OMV1419" s="69"/>
      <c r="OMW1419" s="107"/>
      <c r="OMX1419" s="2"/>
      <c r="OMY1419" s="15"/>
      <c r="OMZ1419" s="15"/>
      <c r="ONA1419" s="80"/>
      <c r="ONB1419" s="52"/>
      <c r="ONC1419" s="69"/>
      <c r="OND1419" s="69"/>
      <c r="ONE1419" s="69"/>
      <c r="ONF1419" s="107"/>
      <c r="ONG1419" s="2"/>
      <c r="ONH1419" s="15"/>
      <c r="ONI1419" s="15"/>
      <c r="ONJ1419" s="80"/>
      <c r="ONK1419" s="52"/>
      <c r="ONL1419" s="69"/>
      <c r="ONM1419" s="69"/>
      <c r="ONN1419" s="69"/>
      <c r="ONO1419" s="107"/>
      <c r="ONP1419" s="2"/>
      <c r="ONQ1419" s="15"/>
      <c r="ONR1419" s="15"/>
      <c r="ONS1419" s="80"/>
      <c r="ONT1419" s="52"/>
      <c r="ONU1419" s="69"/>
      <c r="ONV1419" s="69"/>
      <c r="ONW1419" s="69"/>
      <c r="ONX1419" s="107"/>
      <c r="ONY1419" s="2"/>
      <c r="ONZ1419" s="15"/>
      <c r="OOA1419" s="15"/>
      <c r="OOB1419" s="80"/>
      <c r="OOC1419" s="52"/>
      <c r="OOD1419" s="69"/>
      <c r="OOE1419" s="69"/>
      <c r="OOF1419" s="69"/>
      <c r="OOG1419" s="107"/>
      <c r="OOH1419" s="2"/>
      <c r="OOI1419" s="15"/>
      <c r="OOJ1419" s="15"/>
      <c r="OOK1419" s="80"/>
      <c r="OOL1419" s="52"/>
      <c r="OOM1419" s="69"/>
      <c r="OON1419" s="69"/>
      <c r="OOO1419" s="69"/>
      <c r="OOP1419" s="107"/>
      <c r="OOQ1419" s="2"/>
      <c r="OOR1419" s="15"/>
      <c r="OOS1419" s="15"/>
      <c r="OOT1419" s="80"/>
      <c r="OOU1419" s="52"/>
      <c r="OOV1419" s="69"/>
      <c r="OOW1419" s="69"/>
      <c r="OOX1419" s="69"/>
      <c r="OOY1419" s="107"/>
      <c r="OOZ1419" s="2"/>
      <c r="OPA1419" s="15"/>
      <c r="OPB1419" s="15"/>
      <c r="OPC1419" s="80"/>
      <c r="OPD1419" s="52"/>
      <c r="OPE1419" s="69"/>
      <c r="OPF1419" s="69"/>
      <c r="OPG1419" s="69"/>
      <c r="OPH1419" s="107"/>
      <c r="OPI1419" s="2"/>
      <c r="OPJ1419" s="15"/>
      <c r="OPK1419" s="15"/>
      <c r="OPL1419" s="80"/>
      <c r="OPM1419" s="52"/>
      <c r="OPN1419" s="69"/>
      <c r="OPO1419" s="69"/>
      <c r="OPP1419" s="69"/>
      <c r="OPQ1419" s="107"/>
      <c r="OPR1419" s="2"/>
      <c r="OPS1419" s="15"/>
      <c r="OPT1419" s="15"/>
      <c r="OPU1419" s="80"/>
      <c r="OPV1419" s="52"/>
      <c r="OPW1419" s="69"/>
      <c r="OPX1419" s="69"/>
      <c r="OPY1419" s="69"/>
      <c r="OPZ1419" s="107"/>
      <c r="OQA1419" s="2"/>
      <c r="OQB1419" s="15"/>
      <c r="OQC1419" s="15"/>
      <c r="OQD1419" s="80"/>
      <c r="OQE1419" s="52"/>
      <c r="OQF1419" s="69"/>
      <c r="OQG1419" s="69"/>
      <c r="OQH1419" s="69"/>
      <c r="OQI1419" s="107"/>
      <c r="OQJ1419" s="2"/>
      <c r="OQK1419" s="15"/>
      <c r="OQL1419" s="15"/>
      <c r="OQM1419" s="80"/>
      <c r="OQN1419" s="52"/>
      <c r="OQO1419" s="69"/>
      <c r="OQP1419" s="69"/>
      <c r="OQQ1419" s="69"/>
      <c r="OQR1419" s="107"/>
      <c r="OQS1419" s="2"/>
      <c r="OQT1419" s="15"/>
      <c r="OQU1419" s="15"/>
      <c r="OQV1419" s="80"/>
      <c r="OQW1419" s="52"/>
      <c r="OQX1419" s="69"/>
      <c r="OQY1419" s="69"/>
      <c r="OQZ1419" s="69"/>
      <c r="ORA1419" s="107"/>
      <c r="ORB1419" s="2"/>
      <c r="ORC1419" s="15"/>
      <c r="ORD1419" s="15"/>
      <c r="ORE1419" s="80"/>
      <c r="ORF1419" s="52"/>
      <c r="ORG1419" s="69"/>
      <c r="ORH1419" s="69"/>
      <c r="ORI1419" s="69"/>
      <c r="ORJ1419" s="107"/>
      <c r="ORK1419" s="2"/>
      <c r="ORL1419" s="15"/>
      <c r="ORM1419" s="15"/>
      <c r="ORN1419" s="80"/>
      <c r="ORO1419" s="52"/>
      <c r="ORP1419" s="69"/>
      <c r="ORQ1419" s="69"/>
      <c r="ORR1419" s="69"/>
      <c r="ORS1419" s="107"/>
      <c r="ORT1419" s="2"/>
      <c r="ORU1419" s="15"/>
      <c r="ORV1419" s="15"/>
      <c r="ORW1419" s="80"/>
      <c r="ORX1419" s="52"/>
      <c r="ORY1419" s="69"/>
      <c r="ORZ1419" s="69"/>
      <c r="OSA1419" s="69"/>
      <c r="OSB1419" s="107"/>
      <c r="OSC1419" s="2"/>
      <c r="OSD1419" s="15"/>
      <c r="OSE1419" s="15"/>
      <c r="OSF1419" s="80"/>
      <c r="OSG1419" s="52"/>
      <c r="OSH1419" s="69"/>
      <c r="OSI1419" s="69"/>
      <c r="OSJ1419" s="69"/>
      <c r="OSK1419" s="107"/>
      <c r="OSL1419" s="2"/>
      <c r="OSM1419" s="15"/>
      <c r="OSN1419" s="15"/>
      <c r="OSO1419" s="80"/>
      <c r="OSP1419" s="52"/>
      <c r="OSQ1419" s="69"/>
      <c r="OSR1419" s="69"/>
      <c r="OSS1419" s="69"/>
      <c r="OST1419" s="107"/>
      <c r="OSU1419" s="2"/>
      <c r="OSV1419" s="15"/>
      <c r="OSW1419" s="15"/>
      <c r="OSX1419" s="80"/>
      <c r="OSY1419" s="52"/>
      <c r="OSZ1419" s="69"/>
      <c r="OTA1419" s="69"/>
      <c r="OTB1419" s="69"/>
      <c r="OTC1419" s="107"/>
      <c r="OTD1419" s="2"/>
      <c r="OTE1419" s="15"/>
      <c r="OTF1419" s="15"/>
      <c r="OTG1419" s="80"/>
      <c r="OTH1419" s="52"/>
      <c r="OTI1419" s="69"/>
      <c r="OTJ1419" s="69"/>
      <c r="OTK1419" s="69"/>
      <c r="OTL1419" s="107"/>
      <c r="OTM1419" s="2"/>
      <c r="OTN1419" s="15"/>
      <c r="OTO1419" s="15"/>
      <c r="OTP1419" s="80"/>
      <c r="OTQ1419" s="52"/>
      <c r="OTR1419" s="69"/>
      <c r="OTS1419" s="69"/>
      <c r="OTT1419" s="69"/>
      <c r="OTU1419" s="107"/>
      <c r="OTV1419" s="2"/>
      <c r="OTW1419" s="15"/>
      <c r="OTX1419" s="15"/>
      <c r="OTY1419" s="80"/>
      <c r="OTZ1419" s="52"/>
      <c r="OUA1419" s="69"/>
      <c r="OUB1419" s="69"/>
      <c r="OUC1419" s="69"/>
      <c r="OUD1419" s="107"/>
      <c r="OUE1419" s="2"/>
      <c r="OUF1419" s="15"/>
      <c r="OUG1419" s="15"/>
      <c r="OUH1419" s="80"/>
      <c r="OUI1419" s="52"/>
      <c r="OUJ1419" s="69"/>
      <c r="OUK1419" s="69"/>
      <c r="OUL1419" s="69"/>
      <c r="OUM1419" s="107"/>
      <c r="OUN1419" s="2"/>
      <c r="OUO1419" s="15"/>
      <c r="OUP1419" s="15"/>
      <c r="OUQ1419" s="80"/>
      <c r="OUR1419" s="52"/>
      <c r="OUS1419" s="69"/>
      <c r="OUT1419" s="69"/>
      <c r="OUU1419" s="69"/>
      <c r="OUV1419" s="107"/>
      <c r="OUW1419" s="2"/>
      <c r="OUX1419" s="15"/>
      <c r="OUY1419" s="15"/>
      <c r="OUZ1419" s="80"/>
      <c r="OVA1419" s="52"/>
      <c r="OVB1419" s="69"/>
      <c r="OVC1419" s="69"/>
      <c r="OVD1419" s="69"/>
      <c r="OVE1419" s="107"/>
      <c r="OVF1419" s="2"/>
      <c r="OVG1419" s="15"/>
      <c r="OVH1419" s="15"/>
      <c r="OVI1419" s="80"/>
      <c r="OVJ1419" s="52"/>
      <c r="OVK1419" s="69"/>
      <c r="OVL1419" s="69"/>
      <c r="OVM1419" s="69"/>
      <c r="OVN1419" s="107"/>
      <c r="OVO1419" s="2"/>
      <c r="OVP1419" s="15"/>
      <c r="OVQ1419" s="15"/>
      <c r="OVR1419" s="80"/>
      <c r="OVS1419" s="52"/>
      <c r="OVT1419" s="69"/>
      <c r="OVU1419" s="69"/>
      <c r="OVV1419" s="69"/>
      <c r="OVW1419" s="107"/>
      <c r="OVX1419" s="2"/>
      <c r="OVY1419" s="15"/>
      <c r="OVZ1419" s="15"/>
      <c r="OWA1419" s="80"/>
      <c r="OWB1419" s="52"/>
      <c r="OWC1419" s="69"/>
      <c r="OWD1419" s="69"/>
      <c r="OWE1419" s="69"/>
      <c r="OWF1419" s="107"/>
      <c r="OWG1419" s="2"/>
      <c r="OWH1419" s="15"/>
      <c r="OWI1419" s="15"/>
      <c r="OWJ1419" s="80"/>
      <c r="OWK1419" s="52"/>
      <c r="OWL1419" s="69"/>
      <c r="OWM1419" s="69"/>
      <c r="OWN1419" s="69"/>
      <c r="OWO1419" s="107"/>
      <c r="OWP1419" s="2"/>
      <c r="OWQ1419" s="15"/>
      <c r="OWR1419" s="15"/>
      <c r="OWS1419" s="80"/>
      <c r="OWT1419" s="52"/>
      <c r="OWU1419" s="69"/>
      <c r="OWV1419" s="69"/>
      <c r="OWW1419" s="69"/>
      <c r="OWX1419" s="107"/>
      <c r="OWY1419" s="2"/>
      <c r="OWZ1419" s="15"/>
      <c r="OXA1419" s="15"/>
      <c r="OXB1419" s="80"/>
      <c r="OXC1419" s="52"/>
      <c r="OXD1419" s="69"/>
      <c r="OXE1419" s="69"/>
      <c r="OXF1419" s="69"/>
      <c r="OXG1419" s="107"/>
      <c r="OXH1419" s="2"/>
      <c r="OXI1419" s="15"/>
      <c r="OXJ1419" s="15"/>
      <c r="OXK1419" s="80"/>
      <c r="OXL1419" s="52"/>
      <c r="OXM1419" s="69"/>
      <c r="OXN1419" s="69"/>
      <c r="OXO1419" s="69"/>
      <c r="OXP1419" s="107"/>
      <c r="OXQ1419" s="2"/>
      <c r="OXR1419" s="15"/>
      <c r="OXS1419" s="15"/>
      <c r="OXT1419" s="80"/>
      <c r="OXU1419" s="52"/>
      <c r="OXV1419" s="69"/>
      <c r="OXW1419" s="69"/>
      <c r="OXX1419" s="69"/>
      <c r="OXY1419" s="107"/>
      <c r="OXZ1419" s="2"/>
      <c r="OYA1419" s="15"/>
      <c r="OYB1419" s="15"/>
      <c r="OYC1419" s="80"/>
      <c r="OYD1419" s="52"/>
      <c r="OYE1419" s="69"/>
      <c r="OYF1419" s="69"/>
      <c r="OYG1419" s="69"/>
      <c r="OYH1419" s="107"/>
      <c r="OYI1419" s="2"/>
      <c r="OYJ1419" s="15"/>
      <c r="OYK1419" s="15"/>
      <c r="OYL1419" s="80"/>
      <c r="OYM1419" s="52"/>
      <c r="OYN1419" s="69"/>
      <c r="OYO1419" s="69"/>
      <c r="OYP1419" s="69"/>
      <c r="OYQ1419" s="107"/>
      <c r="OYR1419" s="2"/>
      <c r="OYS1419" s="15"/>
      <c r="OYT1419" s="15"/>
      <c r="OYU1419" s="80"/>
      <c r="OYV1419" s="52"/>
      <c r="OYW1419" s="69"/>
      <c r="OYX1419" s="69"/>
      <c r="OYY1419" s="69"/>
      <c r="OYZ1419" s="107"/>
      <c r="OZA1419" s="2"/>
      <c r="OZB1419" s="15"/>
      <c r="OZC1419" s="15"/>
      <c r="OZD1419" s="80"/>
      <c r="OZE1419" s="52"/>
      <c r="OZF1419" s="69"/>
      <c r="OZG1419" s="69"/>
      <c r="OZH1419" s="69"/>
      <c r="OZI1419" s="107"/>
      <c r="OZJ1419" s="2"/>
      <c r="OZK1419" s="15"/>
      <c r="OZL1419" s="15"/>
      <c r="OZM1419" s="80"/>
      <c r="OZN1419" s="52"/>
      <c r="OZO1419" s="69"/>
      <c r="OZP1419" s="69"/>
      <c r="OZQ1419" s="69"/>
      <c r="OZR1419" s="107"/>
      <c r="OZS1419" s="2"/>
      <c r="OZT1419" s="15"/>
      <c r="OZU1419" s="15"/>
      <c r="OZV1419" s="80"/>
      <c r="OZW1419" s="52"/>
      <c r="OZX1419" s="69"/>
      <c r="OZY1419" s="69"/>
      <c r="OZZ1419" s="69"/>
      <c r="PAA1419" s="107"/>
      <c r="PAB1419" s="2"/>
      <c r="PAC1419" s="15"/>
      <c r="PAD1419" s="15"/>
      <c r="PAE1419" s="80"/>
      <c r="PAF1419" s="52"/>
      <c r="PAG1419" s="69"/>
      <c r="PAH1419" s="69"/>
      <c r="PAI1419" s="69"/>
      <c r="PAJ1419" s="107"/>
      <c r="PAK1419" s="2"/>
      <c r="PAL1419" s="15"/>
      <c r="PAM1419" s="15"/>
      <c r="PAN1419" s="80"/>
      <c r="PAO1419" s="52"/>
      <c r="PAP1419" s="69"/>
      <c r="PAQ1419" s="69"/>
      <c r="PAR1419" s="69"/>
      <c r="PAS1419" s="107"/>
      <c r="PAT1419" s="2"/>
      <c r="PAU1419" s="15"/>
      <c r="PAV1419" s="15"/>
      <c r="PAW1419" s="80"/>
      <c r="PAX1419" s="52"/>
      <c r="PAY1419" s="69"/>
      <c r="PAZ1419" s="69"/>
      <c r="PBA1419" s="69"/>
      <c r="PBB1419" s="107"/>
      <c r="PBC1419" s="2"/>
      <c r="PBD1419" s="15"/>
      <c r="PBE1419" s="15"/>
      <c r="PBF1419" s="80"/>
      <c r="PBG1419" s="52"/>
      <c r="PBH1419" s="69"/>
      <c r="PBI1419" s="69"/>
      <c r="PBJ1419" s="69"/>
      <c r="PBK1419" s="107"/>
      <c r="PBL1419" s="2"/>
      <c r="PBM1419" s="15"/>
      <c r="PBN1419" s="15"/>
      <c r="PBO1419" s="80"/>
      <c r="PBP1419" s="52"/>
      <c r="PBQ1419" s="69"/>
      <c r="PBR1419" s="69"/>
      <c r="PBS1419" s="69"/>
      <c r="PBT1419" s="107"/>
      <c r="PBU1419" s="2"/>
      <c r="PBV1419" s="15"/>
      <c r="PBW1419" s="15"/>
      <c r="PBX1419" s="80"/>
      <c r="PBY1419" s="52"/>
      <c r="PBZ1419" s="69"/>
      <c r="PCA1419" s="69"/>
      <c r="PCB1419" s="69"/>
      <c r="PCC1419" s="107"/>
      <c r="PCD1419" s="2"/>
      <c r="PCE1419" s="15"/>
      <c r="PCF1419" s="15"/>
      <c r="PCG1419" s="80"/>
      <c r="PCH1419" s="52"/>
      <c r="PCI1419" s="69"/>
      <c r="PCJ1419" s="69"/>
      <c r="PCK1419" s="69"/>
      <c r="PCL1419" s="107"/>
      <c r="PCM1419" s="2"/>
      <c r="PCN1419" s="15"/>
      <c r="PCO1419" s="15"/>
      <c r="PCP1419" s="80"/>
      <c r="PCQ1419" s="52"/>
      <c r="PCR1419" s="69"/>
      <c r="PCS1419" s="69"/>
      <c r="PCT1419" s="69"/>
      <c r="PCU1419" s="107"/>
      <c r="PCV1419" s="2"/>
      <c r="PCW1419" s="15"/>
      <c r="PCX1419" s="15"/>
      <c r="PCY1419" s="80"/>
      <c r="PCZ1419" s="52"/>
      <c r="PDA1419" s="69"/>
      <c r="PDB1419" s="69"/>
      <c r="PDC1419" s="69"/>
      <c r="PDD1419" s="107"/>
      <c r="PDE1419" s="2"/>
      <c r="PDF1419" s="15"/>
      <c r="PDG1419" s="15"/>
      <c r="PDH1419" s="80"/>
      <c r="PDI1419" s="52"/>
      <c r="PDJ1419" s="69"/>
      <c r="PDK1419" s="69"/>
      <c r="PDL1419" s="69"/>
      <c r="PDM1419" s="107"/>
      <c r="PDN1419" s="2"/>
      <c r="PDO1419" s="15"/>
      <c r="PDP1419" s="15"/>
      <c r="PDQ1419" s="80"/>
      <c r="PDR1419" s="52"/>
      <c r="PDS1419" s="69"/>
      <c r="PDT1419" s="69"/>
      <c r="PDU1419" s="69"/>
      <c r="PDV1419" s="107"/>
      <c r="PDW1419" s="2"/>
      <c r="PDX1419" s="15"/>
      <c r="PDY1419" s="15"/>
      <c r="PDZ1419" s="80"/>
      <c r="PEA1419" s="52"/>
      <c r="PEB1419" s="69"/>
      <c r="PEC1419" s="69"/>
      <c r="PED1419" s="69"/>
      <c r="PEE1419" s="107"/>
      <c r="PEF1419" s="2"/>
      <c r="PEG1419" s="15"/>
      <c r="PEH1419" s="15"/>
      <c r="PEI1419" s="80"/>
      <c r="PEJ1419" s="52"/>
      <c r="PEK1419" s="69"/>
      <c r="PEL1419" s="69"/>
      <c r="PEM1419" s="69"/>
      <c r="PEN1419" s="107"/>
      <c r="PEO1419" s="2"/>
      <c r="PEP1419" s="15"/>
      <c r="PEQ1419" s="15"/>
      <c r="PER1419" s="80"/>
      <c r="PES1419" s="52"/>
      <c r="PET1419" s="69"/>
      <c r="PEU1419" s="69"/>
      <c r="PEV1419" s="69"/>
      <c r="PEW1419" s="107"/>
      <c r="PEX1419" s="2"/>
      <c r="PEY1419" s="15"/>
      <c r="PEZ1419" s="15"/>
      <c r="PFA1419" s="80"/>
      <c r="PFB1419" s="52"/>
      <c r="PFC1419" s="69"/>
      <c r="PFD1419" s="69"/>
      <c r="PFE1419" s="69"/>
      <c r="PFF1419" s="107"/>
      <c r="PFG1419" s="2"/>
      <c r="PFH1419" s="15"/>
      <c r="PFI1419" s="15"/>
      <c r="PFJ1419" s="80"/>
      <c r="PFK1419" s="52"/>
      <c r="PFL1419" s="69"/>
      <c r="PFM1419" s="69"/>
      <c r="PFN1419" s="69"/>
      <c r="PFO1419" s="107"/>
      <c r="PFP1419" s="2"/>
      <c r="PFQ1419" s="15"/>
      <c r="PFR1419" s="15"/>
      <c r="PFS1419" s="80"/>
      <c r="PFT1419" s="52"/>
      <c r="PFU1419" s="69"/>
      <c r="PFV1419" s="69"/>
      <c r="PFW1419" s="69"/>
      <c r="PFX1419" s="107"/>
      <c r="PFY1419" s="2"/>
      <c r="PFZ1419" s="15"/>
      <c r="PGA1419" s="15"/>
      <c r="PGB1419" s="80"/>
      <c r="PGC1419" s="52"/>
      <c r="PGD1419" s="69"/>
      <c r="PGE1419" s="69"/>
      <c r="PGF1419" s="69"/>
      <c r="PGG1419" s="107"/>
      <c r="PGH1419" s="2"/>
      <c r="PGI1419" s="15"/>
      <c r="PGJ1419" s="15"/>
      <c r="PGK1419" s="80"/>
      <c r="PGL1419" s="52"/>
      <c r="PGM1419" s="69"/>
      <c r="PGN1419" s="69"/>
      <c r="PGO1419" s="69"/>
      <c r="PGP1419" s="107"/>
      <c r="PGQ1419" s="2"/>
      <c r="PGR1419" s="15"/>
      <c r="PGS1419" s="15"/>
      <c r="PGT1419" s="80"/>
      <c r="PGU1419" s="52"/>
      <c r="PGV1419" s="69"/>
      <c r="PGW1419" s="69"/>
      <c r="PGX1419" s="69"/>
      <c r="PGY1419" s="107"/>
      <c r="PGZ1419" s="2"/>
      <c r="PHA1419" s="15"/>
      <c r="PHB1419" s="15"/>
      <c r="PHC1419" s="80"/>
      <c r="PHD1419" s="52"/>
      <c r="PHE1419" s="69"/>
      <c r="PHF1419" s="69"/>
      <c r="PHG1419" s="69"/>
      <c r="PHH1419" s="107"/>
      <c r="PHI1419" s="2"/>
      <c r="PHJ1419" s="15"/>
      <c r="PHK1419" s="15"/>
      <c r="PHL1419" s="80"/>
      <c r="PHM1419" s="52"/>
      <c r="PHN1419" s="69"/>
      <c r="PHO1419" s="69"/>
      <c r="PHP1419" s="69"/>
      <c r="PHQ1419" s="107"/>
      <c r="PHR1419" s="2"/>
      <c r="PHS1419" s="15"/>
      <c r="PHT1419" s="15"/>
      <c r="PHU1419" s="80"/>
      <c r="PHV1419" s="52"/>
      <c r="PHW1419" s="69"/>
      <c r="PHX1419" s="69"/>
      <c r="PHY1419" s="69"/>
      <c r="PHZ1419" s="107"/>
      <c r="PIA1419" s="2"/>
      <c r="PIB1419" s="15"/>
      <c r="PIC1419" s="15"/>
      <c r="PID1419" s="80"/>
      <c r="PIE1419" s="52"/>
      <c r="PIF1419" s="69"/>
      <c r="PIG1419" s="69"/>
      <c r="PIH1419" s="69"/>
      <c r="PII1419" s="107"/>
      <c r="PIJ1419" s="2"/>
      <c r="PIK1419" s="15"/>
      <c r="PIL1419" s="15"/>
      <c r="PIM1419" s="80"/>
      <c r="PIN1419" s="52"/>
      <c r="PIO1419" s="69"/>
      <c r="PIP1419" s="69"/>
      <c r="PIQ1419" s="69"/>
      <c r="PIR1419" s="107"/>
      <c r="PIS1419" s="2"/>
      <c r="PIT1419" s="15"/>
      <c r="PIU1419" s="15"/>
      <c r="PIV1419" s="80"/>
      <c r="PIW1419" s="52"/>
      <c r="PIX1419" s="69"/>
      <c r="PIY1419" s="69"/>
      <c r="PIZ1419" s="69"/>
      <c r="PJA1419" s="107"/>
      <c r="PJB1419" s="2"/>
      <c r="PJC1419" s="15"/>
      <c r="PJD1419" s="15"/>
      <c r="PJE1419" s="80"/>
      <c r="PJF1419" s="52"/>
      <c r="PJG1419" s="69"/>
      <c r="PJH1419" s="69"/>
      <c r="PJI1419" s="69"/>
      <c r="PJJ1419" s="107"/>
      <c r="PJK1419" s="2"/>
      <c r="PJL1419" s="15"/>
      <c r="PJM1419" s="15"/>
      <c r="PJN1419" s="80"/>
      <c r="PJO1419" s="52"/>
      <c r="PJP1419" s="69"/>
      <c r="PJQ1419" s="69"/>
      <c r="PJR1419" s="69"/>
      <c r="PJS1419" s="107"/>
      <c r="PJT1419" s="2"/>
      <c r="PJU1419" s="15"/>
      <c r="PJV1419" s="15"/>
      <c r="PJW1419" s="80"/>
      <c r="PJX1419" s="52"/>
      <c r="PJY1419" s="69"/>
      <c r="PJZ1419" s="69"/>
      <c r="PKA1419" s="69"/>
      <c r="PKB1419" s="107"/>
      <c r="PKC1419" s="2"/>
      <c r="PKD1419" s="15"/>
      <c r="PKE1419" s="15"/>
      <c r="PKF1419" s="80"/>
      <c r="PKG1419" s="52"/>
      <c r="PKH1419" s="69"/>
      <c r="PKI1419" s="69"/>
      <c r="PKJ1419" s="69"/>
      <c r="PKK1419" s="107"/>
      <c r="PKL1419" s="2"/>
      <c r="PKM1419" s="15"/>
      <c r="PKN1419" s="15"/>
      <c r="PKO1419" s="80"/>
      <c r="PKP1419" s="52"/>
      <c r="PKQ1419" s="69"/>
      <c r="PKR1419" s="69"/>
      <c r="PKS1419" s="69"/>
      <c r="PKT1419" s="107"/>
      <c r="PKU1419" s="2"/>
      <c r="PKV1419" s="15"/>
      <c r="PKW1419" s="15"/>
      <c r="PKX1419" s="80"/>
      <c r="PKY1419" s="52"/>
      <c r="PKZ1419" s="69"/>
      <c r="PLA1419" s="69"/>
      <c r="PLB1419" s="69"/>
      <c r="PLC1419" s="107"/>
      <c r="PLD1419" s="2"/>
      <c r="PLE1419" s="15"/>
      <c r="PLF1419" s="15"/>
      <c r="PLG1419" s="80"/>
      <c r="PLH1419" s="52"/>
      <c r="PLI1419" s="69"/>
      <c r="PLJ1419" s="69"/>
      <c r="PLK1419" s="69"/>
      <c r="PLL1419" s="107"/>
      <c r="PLM1419" s="2"/>
      <c r="PLN1419" s="15"/>
      <c r="PLO1419" s="15"/>
      <c r="PLP1419" s="80"/>
      <c r="PLQ1419" s="52"/>
      <c r="PLR1419" s="69"/>
      <c r="PLS1419" s="69"/>
      <c r="PLT1419" s="69"/>
      <c r="PLU1419" s="107"/>
      <c r="PLV1419" s="2"/>
      <c r="PLW1419" s="15"/>
      <c r="PLX1419" s="15"/>
      <c r="PLY1419" s="80"/>
      <c r="PLZ1419" s="52"/>
      <c r="PMA1419" s="69"/>
      <c r="PMB1419" s="69"/>
      <c r="PMC1419" s="69"/>
      <c r="PMD1419" s="107"/>
      <c r="PME1419" s="2"/>
      <c r="PMF1419" s="15"/>
      <c r="PMG1419" s="15"/>
      <c r="PMH1419" s="80"/>
      <c r="PMI1419" s="52"/>
      <c r="PMJ1419" s="69"/>
      <c r="PMK1419" s="69"/>
      <c r="PML1419" s="69"/>
      <c r="PMM1419" s="107"/>
      <c r="PMN1419" s="2"/>
      <c r="PMO1419" s="15"/>
      <c r="PMP1419" s="15"/>
      <c r="PMQ1419" s="80"/>
      <c r="PMR1419" s="52"/>
      <c r="PMS1419" s="69"/>
      <c r="PMT1419" s="69"/>
      <c r="PMU1419" s="69"/>
      <c r="PMV1419" s="107"/>
      <c r="PMW1419" s="2"/>
      <c r="PMX1419" s="15"/>
      <c r="PMY1419" s="15"/>
      <c r="PMZ1419" s="80"/>
      <c r="PNA1419" s="52"/>
      <c r="PNB1419" s="69"/>
      <c r="PNC1419" s="69"/>
      <c r="PND1419" s="69"/>
      <c r="PNE1419" s="107"/>
      <c r="PNF1419" s="2"/>
      <c r="PNG1419" s="15"/>
      <c r="PNH1419" s="15"/>
      <c r="PNI1419" s="80"/>
      <c r="PNJ1419" s="52"/>
      <c r="PNK1419" s="69"/>
      <c r="PNL1419" s="69"/>
      <c r="PNM1419" s="69"/>
      <c r="PNN1419" s="107"/>
      <c r="PNO1419" s="2"/>
      <c r="PNP1419" s="15"/>
      <c r="PNQ1419" s="15"/>
      <c r="PNR1419" s="80"/>
      <c r="PNS1419" s="52"/>
      <c r="PNT1419" s="69"/>
      <c r="PNU1419" s="69"/>
      <c r="PNV1419" s="69"/>
      <c r="PNW1419" s="107"/>
      <c r="PNX1419" s="2"/>
      <c r="PNY1419" s="15"/>
      <c r="PNZ1419" s="15"/>
      <c r="POA1419" s="80"/>
      <c r="POB1419" s="52"/>
      <c r="POC1419" s="69"/>
      <c r="POD1419" s="69"/>
      <c r="POE1419" s="69"/>
      <c r="POF1419" s="107"/>
      <c r="POG1419" s="2"/>
      <c r="POH1419" s="15"/>
      <c r="POI1419" s="15"/>
      <c r="POJ1419" s="80"/>
      <c r="POK1419" s="52"/>
      <c r="POL1419" s="69"/>
      <c r="POM1419" s="69"/>
      <c r="PON1419" s="69"/>
      <c r="POO1419" s="107"/>
      <c r="POP1419" s="2"/>
      <c r="POQ1419" s="15"/>
      <c r="POR1419" s="15"/>
      <c r="POS1419" s="80"/>
      <c r="POT1419" s="52"/>
      <c r="POU1419" s="69"/>
      <c r="POV1419" s="69"/>
      <c r="POW1419" s="69"/>
      <c r="POX1419" s="107"/>
      <c r="POY1419" s="2"/>
      <c r="POZ1419" s="15"/>
      <c r="PPA1419" s="15"/>
      <c r="PPB1419" s="80"/>
      <c r="PPC1419" s="52"/>
      <c r="PPD1419" s="69"/>
      <c r="PPE1419" s="69"/>
      <c r="PPF1419" s="69"/>
      <c r="PPG1419" s="107"/>
      <c r="PPH1419" s="2"/>
      <c r="PPI1419" s="15"/>
      <c r="PPJ1419" s="15"/>
      <c r="PPK1419" s="80"/>
      <c r="PPL1419" s="52"/>
      <c r="PPM1419" s="69"/>
      <c r="PPN1419" s="69"/>
      <c r="PPO1419" s="69"/>
      <c r="PPP1419" s="107"/>
      <c r="PPQ1419" s="2"/>
      <c r="PPR1419" s="15"/>
      <c r="PPS1419" s="15"/>
      <c r="PPT1419" s="80"/>
      <c r="PPU1419" s="52"/>
      <c r="PPV1419" s="69"/>
      <c r="PPW1419" s="69"/>
      <c r="PPX1419" s="69"/>
      <c r="PPY1419" s="107"/>
      <c r="PPZ1419" s="2"/>
      <c r="PQA1419" s="15"/>
      <c r="PQB1419" s="15"/>
      <c r="PQC1419" s="80"/>
      <c r="PQD1419" s="52"/>
      <c r="PQE1419" s="69"/>
      <c r="PQF1419" s="69"/>
      <c r="PQG1419" s="69"/>
      <c r="PQH1419" s="107"/>
      <c r="PQI1419" s="2"/>
      <c r="PQJ1419" s="15"/>
      <c r="PQK1419" s="15"/>
      <c r="PQL1419" s="80"/>
      <c r="PQM1419" s="52"/>
      <c r="PQN1419" s="69"/>
      <c r="PQO1419" s="69"/>
      <c r="PQP1419" s="69"/>
      <c r="PQQ1419" s="107"/>
      <c r="PQR1419" s="2"/>
      <c r="PQS1419" s="15"/>
      <c r="PQT1419" s="15"/>
      <c r="PQU1419" s="80"/>
      <c r="PQV1419" s="52"/>
      <c r="PQW1419" s="69"/>
      <c r="PQX1419" s="69"/>
      <c r="PQY1419" s="69"/>
      <c r="PQZ1419" s="107"/>
      <c r="PRA1419" s="2"/>
      <c r="PRB1419" s="15"/>
      <c r="PRC1419" s="15"/>
      <c r="PRD1419" s="80"/>
      <c r="PRE1419" s="52"/>
      <c r="PRF1419" s="69"/>
      <c r="PRG1419" s="69"/>
      <c r="PRH1419" s="69"/>
      <c r="PRI1419" s="107"/>
      <c r="PRJ1419" s="2"/>
      <c r="PRK1419" s="15"/>
      <c r="PRL1419" s="15"/>
      <c r="PRM1419" s="80"/>
      <c r="PRN1419" s="52"/>
      <c r="PRO1419" s="69"/>
      <c r="PRP1419" s="69"/>
      <c r="PRQ1419" s="69"/>
      <c r="PRR1419" s="107"/>
      <c r="PRS1419" s="2"/>
      <c r="PRT1419" s="15"/>
      <c r="PRU1419" s="15"/>
      <c r="PRV1419" s="80"/>
      <c r="PRW1419" s="52"/>
      <c r="PRX1419" s="69"/>
      <c r="PRY1419" s="69"/>
      <c r="PRZ1419" s="69"/>
      <c r="PSA1419" s="107"/>
      <c r="PSB1419" s="2"/>
      <c r="PSC1419" s="15"/>
      <c r="PSD1419" s="15"/>
      <c r="PSE1419" s="80"/>
      <c r="PSF1419" s="52"/>
      <c r="PSG1419" s="69"/>
      <c r="PSH1419" s="69"/>
      <c r="PSI1419" s="69"/>
      <c r="PSJ1419" s="107"/>
      <c r="PSK1419" s="2"/>
      <c r="PSL1419" s="15"/>
      <c r="PSM1419" s="15"/>
      <c r="PSN1419" s="80"/>
      <c r="PSO1419" s="52"/>
      <c r="PSP1419" s="69"/>
      <c r="PSQ1419" s="69"/>
      <c r="PSR1419" s="69"/>
      <c r="PSS1419" s="107"/>
      <c r="PST1419" s="2"/>
      <c r="PSU1419" s="15"/>
      <c r="PSV1419" s="15"/>
      <c r="PSW1419" s="80"/>
      <c r="PSX1419" s="52"/>
      <c r="PSY1419" s="69"/>
      <c r="PSZ1419" s="69"/>
      <c r="PTA1419" s="69"/>
      <c r="PTB1419" s="107"/>
      <c r="PTC1419" s="2"/>
      <c r="PTD1419" s="15"/>
      <c r="PTE1419" s="15"/>
      <c r="PTF1419" s="80"/>
      <c r="PTG1419" s="52"/>
      <c r="PTH1419" s="69"/>
      <c r="PTI1419" s="69"/>
      <c r="PTJ1419" s="69"/>
      <c r="PTK1419" s="107"/>
      <c r="PTL1419" s="2"/>
      <c r="PTM1419" s="15"/>
      <c r="PTN1419" s="15"/>
      <c r="PTO1419" s="80"/>
      <c r="PTP1419" s="52"/>
      <c r="PTQ1419" s="69"/>
      <c r="PTR1419" s="69"/>
      <c r="PTS1419" s="69"/>
      <c r="PTT1419" s="107"/>
      <c r="PTU1419" s="2"/>
      <c r="PTV1419" s="15"/>
      <c r="PTW1419" s="15"/>
      <c r="PTX1419" s="80"/>
      <c r="PTY1419" s="52"/>
      <c r="PTZ1419" s="69"/>
      <c r="PUA1419" s="69"/>
      <c r="PUB1419" s="69"/>
      <c r="PUC1419" s="107"/>
      <c r="PUD1419" s="2"/>
      <c r="PUE1419" s="15"/>
      <c r="PUF1419" s="15"/>
      <c r="PUG1419" s="80"/>
      <c r="PUH1419" s="52"/>
      <c r="PUI1419" s="69"/>
      <c r="PUJ1419" s="69"/>
      <c r="PUK1419" s="69"/>
      <c r="PUL1419" s="107"/>
      <c r="PUM1419" s="2"/>
      <c r="PUN1419" s="15"/>
      <c r="PUO1419" s="15"/>
      <c r="PUP1419" s="80"/>
      <c r="PUQ1419" s="52"/>
      <c r="PUR1419" s="69"/>
      <c r="PUS1419" s="69"/>
      <c r="PUT1419" s="69"/>
      <c r="PUU1419" s="107"/>
      <c r="PUV1419" s="2"/>
      <c r="PUW1419" s="15"/>
      <c r="PUX1419" s="15"/>
      <c r="PUY1419" s="80"/>
      <c r="PUZ1419" s="52"/>
      <c r="PVA1419" s="69"/>
      <c r="PVB1419" s="69"/>
      <c r="PVC1419" s="69"/>
      <c r="PVD1419" s="107"/>
      <c r="PVE1419" s="2"/>
      <c r="PVF1419" s="15"/>
      <c r="PVG1419" s="15"/>
      <c r="PVH1419" s="80"/>
      <c r="PVI1419" s="52"/>
      <c r="PVJ1419" s="69"/>
      <c r="PVK1419" s="69"/>
      <c r="PVL1419" s="69"/>
      <c r="PVM1419" s="107"/>
      <c r="PVN1419" s="2"/>
      <c r="PVO1419" s="15"/>
      <c r="PVP1419" s="15"/>
      <c r="PVQ1419" s="80"/>
      <c r="PVR1419" s="52"/>
      <c r="PVS1419" s="69"/>
      <c r="PVT1419" s="69"/>
      <c r="PVU1419" s="69"/>
      <c r="PVV1419" s="107"/>
      <c r="PVW1419" s="2"/>
      <c r="PVX1419" s="15"/>
      <c r="PVY1419" s="15"/>
      <c r="PVZ1419" s="80"/>
      <c r="PWA1419" s="52"/>
      <c r="PWB1419" s="69"/>
      <c r="PWC1419" s="69"/>
      <c r="PWD1419" s="69"/>
      <c r="PWE1419" s="107"/>
      <c r="PWF1419" s="2"/>
      <c r="PWG1419" s="15"/>
      <c r="PWH1419" s="15"/>
      <c r="PWI1419" s="80"/>
      <c r="PWJ1419" s="52"/>
      <c r="PWK1419" s="69"/>
      <c r="PWL1419" s="69"/>
      <c r="PWM1419" s="69"/>
      <c r="PWN1419" s="107"/>
      <c r="PWO1419" s="2"/>
      <c r="PWP1419" s="15"/>
      <c r="PWQ1419" s="15"/>
      <c r="PWR1419" s="80"/>
      <c r="PWS1419" s="52"/>
      <c r="PWT1419" s="69"/>
      <c r="PWU1419" s="69"/>
      <c r="PWV1419" s="69"/>
      <c r="PWW1419" s="107"/>
      <c r="PWX1419" s="2"/>
      <c r="PWY1419" s="15"/>
      <c r="PWZ1419" s="15"/>
      <c r="PXA1419" s="80"/>
      <c r="PXB1419" s="52"/>
      <c r="PXC1419" s="69"/>
      <c r="PXD1419" s="69"/>
      <c r="PXE1419" s="69"/>
      <c r="PXF1419" s="107"/>
      <c r="PXG1419" s="2"/>
      <c r="PXH1419" s="15"/>
      <c r="PXI1419" s="15"/>
      <c r="PXJ1419" s="80"/>
      <c r="PXK1419" s="52"/>
      <c r="PXL1419" s="69"/>
      <c r="PXM1419" s="69"/>
      <c r="PXN1419" s="69"/>
      <c r="PXO1419" s="107"/>
      <c r="PXP1419" s="2"/>
      <c r="PXQ1419" s="15"/>
      <c r="PXR1419" s="15"/>
      <c r="PXS1419" s="80"/>
      <c r="PXT1419" s="52"/>
      <c r="PXU1419" s="69"/>
      <c r="PXV1419" s="69"/>
      <c r="PXW1419" s="69"/>
      <c r="PXX1419" s="107"/>
      <c r="PXY1419" s="2"/>
      <c r="PXZ1419" s="15"/>
      <c r="PYA1419" s="15"/>
      <c r="PYB1419" s="80"/>
      <c r="PYC1419" s="52"/>
      <c r="PYD1419" s="69"/>
      <c r="PYE1419" s="69"/>
      <c r="PYF1419" s="69"/>
      <c r="PYG1419" s="107"/>
      <c r="PYH1419" s="2"/>
      <c r="PYI1419" s="15"/>
      <c r="PYJ1419" s="15"/>
      <c r="PYK1419" s="80"/>
      <c r="PYL1419" s="52"/>
      <c r="PYM1419" s="69"/>
      <c r="PYN1419" s="69"/>
      <c r="PYO1419" s="69"/>
      <c r="PYP1419" s="107"/>
      <c r="PYQ1419" s="2"/>
      <c r="PYR1419" s="15"/>
      <c r="PYS1419" s="15"/>
      <c r="PYT1419" s="80"/>
      <c r="PYU1419" s="52"/>
      <c r="PYV1419" s="69"/>
      <c r="PYW1419" s="69"/>
      <c r="PYX1419" s="69"/>
      <c r="PYY1419" s="107"/>
      <c r="PYZ1419" s="2"/>
      <c r="PZA1419" s="15"/>
      <c r="PZB1419" s="15"/>
      <c r="PZC1419" s="80"/>
      <c r="PZD1419" s="52"/>
      <c r="PZE1419" s="69"/>
      <c r="PZF1419" s="69"/>
      <c r="PZG1419" s="69"/>
      <c r="PZH1419" s="107"/>
      <c r="PZI1419" s="2"/>
      <c r="PZJ1419" s="15"/>
      <c r="PZK1419" s="15"/>
      <c r="PZL1419" s="80"/>
      <c r="PZM1419" s="52"/>
      <c r="PZN1419" s="69"/>
      <c r="PZO1419" s="69"/>
      <c r="PZP1419" s="69"/>
      <c r="PZQ1419" s="107"/>
      <c r="PZR1419" s="2"/>
      <c r="PZS1419" s="15"/>
      <c r="PZT1419" s="15"/>
      <c r="PZU1419" s="80"/>
      <c r="PZV1419" s="52"/>
      <c r="PZW1419" s="69"/>
      <c r="PZX1419" s="69"/>
      <c r="PZY1419" s="69"/>
      <c r="PZZ1419" s="107"/>
      <c r="QAA1419" s="2"/>
      <c r="QAB1419" s="15"/>
      <c r="QAC1419" s="15"/>
      <c r="QAD1419" s="80"/>
      <c r="QAE1419" s="52"/>
      <c r="QAF1419" s="69"/>
      <c r="QAG1419" s="69"/>
      <c r="QAH1419" s="69"/>
      <c r="QAI1419" s="107"/>
      <c r="QAJ1419" s="2"/>
      <c r="QAK1419" s="15"/>
      <c r="QAL1419" s="15"/>
      <c r="QAM1419" s="80"/>
      <c r="QAN1419" s="52"/>
      <c r="QAO1419" s="69"/>
      <c r="QAP1419" s="69"/>
      <c r="QAQ1419" s="69"/>
      <c r="QAR1419" s="107"/>
      <c r="QAS1419" s="2"/>
      <c r="QAT1419" s="15"/>
      <c r="QAU1419" s="15"/>
      <c r="QAV1419" s="80"/>
      <c r="QAW1419" s="52"/>
      <c r="QAX1419" s="69"/>
      <c r="QAY1419" s="69"/>
      <c r="QAZ1419" s="69"/>
      <c r="QBA1419" s="107"/>
      <c r="QBB1419" s="2"/>
      <c r="QBC1419" s="15"/>
      <c r="QBD1419" s="15"/>
      <c r="QBE1419" s="80"/>
      <c r="QBF1419" s="52"/>
      <c r="QBG1419" s="69"/>
      <c r="QBH1419" s="69"/>
      <c r="QBI1419" s="69"/>
      <c r="QBJ1419" s="107"/>
      <c r="QBK1419" s="2"/>
      <c r="QBL1419" s="15"/>
      <c r="QBM1419" s="15"/>
      <c r="QBN1419" s="80"/>
      <c r="QBO1419" s="52"/>
      <c r="QBP1419" s="69"/>
      <c r="QBQ1419" s="69"/>
      <c r="QBR1419" s="69"/>
      <c r="QBS1419" s="107"/>
      <c r="QBT1419" s="2"/>
      <c r="QBU1419" s="15"/>
      <c r="QBV1419" s="15"/>
      <c r="QBW1419" s="80"/>
      <c r="QBX1419" s="52"/>
      <c r="QBY1419" s="69"/>
      <c r="QBZ1419" s="69"/>
      <c r="QCA1419" s="69"/>
      <c r="QCB1419" s="107"/>
      <c r="QCC1419" s="2"/>
      <c r="QCD1419" s="15"/>
      <c r="QCE1419" s="15"/>
      <c r="QCF1419" s="80"/>
      <c r="QCG1419" s="52"/>
      <c r="QCH1419" s="69"/>
      <c r="QCI1419" s="69"/>
      <c r="QCJ1419" s="69"/>
      <c r="QCK1419" s="107"/>
      <c r="QCL1419" s="2"/>
      <c r="QCM1419" s="15"/>
      <c r="QCN1419" s="15"/>
      <c r="QCO1419" s="80"/>
      <c r="QCP1419" s="52"/>
      <c r="QCQ1419" s="69"/>
      <c r="QCR1419" s="69"/>
      <c r="QCS1419" s="69"/>
      <c r="QCT1419" s="107"/>
      <c r="QCU1419" s="2"/>
      <c r="QCV1419" s="15"/>
      <c r="QCW1419" s="15"/>
      <c r="QCX1419" s="80"/>
      <c r="QCY1419" s="52"/>
      <c r="QCZ1419" s="69"/>
      <c r="QDA1419" s="69"/>
      <c r="QDB1419" s="69"/>
      <c r="QDC1419" s="107"/>
      <c r="QDD1419" s="2"/>
      <c r="QDE1419" s="15"/>
      <c r="QDF1419" s="15"/>
      <c r="QDG1419" s="80"/>
      <c r="QDH1419" s="52"/>
      <c r="QDI1419" s="69"/>
      <c r="QDJ1419" s="69"/>
      <c r="QDK1419" s="69"/>
      <c r="QDL1419" s="107"/>
      <c r="QDM1419" s="2"/>
      <c r="QDN1419" s="15"/>
      <c r="QDO1419" s="15"/>
      <c r="QDP1419" s="80"/>
      <c r="QDQ1419" s="52"/>
      <c r="QDR1419" s="69"/>
      <c r="QDS1419" s="69"/>
      <c r="QDT1419" s="69"/>
      <c r="QDU1419" s="107"/>
      <c r="QDV1419" s="2"/>
      <c r="QDW1419" s="15"/>
      <c r="QDX1419" s="15"/>
      <c r="QDY1419" s="80"/>
      <c r="QDZ1419" s="52"/>
      <c r="QEA1419" s="69"/>
      <c r="QEB1419" s="69"/>
      <c r="QEC1419" s="69"/>
      <c r="QED1419" s="107"/>
      <c r="QEE1419" s="2"/>
      <c r="QEF1419" s="15"/>
      <c r="QEG1419" s="15"/>
      <c r="QEH1419" s="80"/>
      <c r="QEI1419" s="52"/>
      <c r="QEJ1419" s="69"/>
      <c r="QEK1419" s="69"/>
      <c r="QEL1419" s="69"/>
      <c r="QEM1419" s="107"/>
      <c r="QEN1419" s="2"/>
      <c r="QEO1419" s="15"/>
      <c r="QEP1419" s="15"/>
      <c r="QEQ1419" s="80"/>
      <c r="QER1419" s="52"/>
      <c r="QES1419" s="69"/>
      <c r="QET1419" s="69"/>
      <c r="QEU1419" s="69"/>
      <c r="QEV1419" s="107"/>
      <c r="QEW1419" s="2"/>
      <c r="QEX1419" s="15"/>
      <c r="QEY1419" s="15"/>
      <c r="QEZ1419" s="80"/>
      <c r="QFA1419" s="52"/>
      <c r="QFB1419" s="69"/>
      <c r="QFC1419" s="69"/>
      <c r="QFD1419" s="69"/>
      <c r="QFE1419" s="107"/>
      <c r="QFF1419" s="2"/>
      <c r="QFG1419" s="15"/>
      <c r="QFH1419" s="15"/>
      <c r="QFI1419" s="80"/>
      <c r="QFJ1419" s="52"/>
      <c r="QFK1419" s="69"/>
      <c r="QFL1419" s="69"/>
      <c r="QFM1419" s="69"/>
      <c r="QFN1419" s="107"/>
      <c r="QFO1419" s="2"/>
      <c r="QFP1419" s="15"/>
      <c r="QFQ1419" s="15"/>
      <c r="QFR1419" s="80"/>
      <c r="QFS1419" s="52"/>
      <c r="QFT1419" s="69"/>
      <c r="QFU1419" s="69"/>
      <c r="QFV1419" s="69"/>
      <c r="QFW1419" s="107"/>
      <c r="QFX1419" s="2"/>
      <c r="QFY1419" s="15"/>
      <c r="QFZ1419" s="15"/>
      <c r="QGA1419" s="80"/>
      <c r="QGB1419" s="52"/>
      <c r="QGC1419" s="69"/>
      <c r="QGD1419" s="69"/>
      <c r="QGE1419" s="69"/>
      <c r="QGF1419" s="107"/>
      <c r="QGG1419" s="2"/>
      <c r="QGH1419" s="15"/>
      <c r="QGI1419" s="15"/>
      <c r="QGJ1419" s="80"/>
      <c r="QGK1419" s="52"/>
      <c r="QGL1419" s="69"/>
      <c r="QGM1419" s="69"/>
      <c r="QGN1419" s="69"/>
      <c r="QGO1419" s="107"/>
      <c r="QGP1419" s="2"/>
      <c r="QGQ1419" s="15"/>
      <c r="QGR1419" s="15"/>
      <c r="QGS1419" s="80"/>
      <c r="QGT1419" s="52"/>
      <c r="QGU1419" s="69"/>
      <c r="QGV1419" s="69"/>
      <c r="QGW1419" s="69"/>
      <c r="QGX1419" s="107"/>
      <c r="QGY1419" s="2"/>
      <c r="QGZ1419" s="15"/>
      <c r="QHA1419" s="15"/>
      <c r="QHB1419" s="80"/>
      <c r="QHC1419" s="52"/>
      <c r="QHD1419" s="69"/>
      <c r="QHE1419" s="69"/>
      <c r="QHF1419" s="69"/>
      <c r="QHG1419" s="107"/>
      <c r="QHH1419" s="2"/>
      <c r="QHI1419" s="15"/>
      <c r="QHJ1419" s="15"/>
      <c r="QHK1419" s="80"/>
      <c r="QHL1419" s="52"/>
      <c r="QHM1419" s="69"/>
      <c r="QHN1419" s="69"/>
      <c r="QHO1419" s="69"/>
      <c r="QHP1419" s="107"/>
      <c r="QHQ1419" s="2"/>
      <c r="QHR1419" s="15"/>
      <c r="QHS1419" s="15"/>
      <c r="QHT1419" s="80"/>
      <c r="QHU1419" s="52"/>
      <c r="QHV1419" s="69"/>
      <c r="QHW1419" s="69"/>
      <c r="QHX1419" s="69"/>
      <c r="QHY1419" s="107"/>
      <c r="QHZ1419" s="2"/>
      <c r="QIA1419" s="15"/>
      <c r="QIB1419" s="15"/>
      <c r="QIC1419" s="80"/>
      <c r="QID1419" s="52"/>
      <c r="QIE1419" s="69"/>
      <c r="QIF1419" s="69"/>
      <c r="QIG1419" s="69"/>
      <c r="QIH1419" s="107"/>
      <c r="QII1419" s="2"/>
      <c r="QIJ1419" s="15"/>
      <c r="QIK1419" s="15"/>
      <c r="QIL1419" s="80"/>
      <c r="QIM1419" s="52"/>
      <c r="QIN1419" s="69"/>
      <c r="QIO1419" s="69"/>
      <c r="QIP1419" s="69"/>
      <c r="QIQ1419" s="107"/>
      <c r="QIR1419" s="2"/>
      <c r="QIS1419" s="15"/>
      <c r="QIT1419" s="15"/>
      <c r="QIU1419" s="80"/>
      <c r="QIV1419" s="52"/>
      <c r="QIW1419" s="69"/>
      <c r="QIX1419" s="69"/>
      <c r="QIY1419" s="69"/>
      <c r="QIZ1419" s="107"/>
      <c r="QJA1419" s="2"/>
      <c r="QJB1419" s="15"/>
      <c r="QJC1419" s="15"/>
      <c r="QJD1419" s="80"/>
      <c r="QJE1419" s="52"/>
      <c r="QJF1419" s="69"/>
      <c r="QJG1419" s="69"/>
      <c r="QJH1419" s="69"/>
      <c r="QJI1419" s="107"/>
      <c r="QJJ1419" s="2"/>
      <c r="QJK1419" s="15"/>
      <c r="QJL1419" s="15"/>
      <c r="QJM1419" s="80"/>
      <c r="QJN1419" s="52"/>
      <c r="QJO1419" s="69"/>
      <c r="QJP1419" s="69"/>
      <c r="QJQ1419" s="69"/>
      <c r="QJR1419" s="107"/>
      <c r="QJS1419" s="2"/>
      <c r="QJT1419" s="15"/>
      <c r="QJU1419" s="15"/>
      <c r="QJV1419" s="80"/>
      <c r="QJW1419" s="52"/>
      <c r="QJX1419" s="69"/>
      <c r="QJY1419" s="69"/>
      <c r="QJZ1419" s="69"/>
      <c r="QKA1419" s="107"/>
      <c r="QKB1419" s="2"/>
      <c r="QKC1419" s="15"/>
      <c r="QKD1419" s="15"/>
      <c r="QKE1419" s="80"/>
      <c r="QKF1419" s="52"/>
      <c r="QKG1419" s="69"/>
      <c r="QKH1419" s="69"/>
      <c r="QKI1419" s="69"/>
      <c r="QKJ1419" s="107"/>
      <c r="QKK1419" s="2"/>
      <c r="QKL1419" s="15"/>
      <c r="QKM1419" s="15"/>
      <c r="QKN1419" s="80"/>
      <c r="QKO1419" s="52"/>
      <c r="QKP1419" s="69"/>
      <c r="QKQ1419" s="69"/>
      <c r="QKR1419" s="69"/>
      <c r="QKS1419" s="107"/>
      <c r="QKT1419" s="2"/>
      <c r="QKU1419" s="15"/>
      <c r="QKV1419" s="15"/>
      <c r="QKW1419" s="80"/>
      <c r="QKX1419" s="52"/>
      <c r="QKY1419" s="69"/>
      <c r="QKZ1419" s="69"/>
      <c r="QLA1419" s="69"/>
      <c r="QLB1419" s="107"/>
      <c r="QLC1419" s="2"/>
      <c r="QLD1419" s="15"/>
      <c r="QLE1419" s="15"/>
      <c r="QLF1419" s="80"/>
      <c r="QLG1419" s="52"/>
      <c r="QLH1419" s="69"/>
      <c r="QLI1419" s="69"/>
      <c r="QLJ1419" s="69"/>
      <c r="QLK1419" s="107"/>
      <c r="QLL1419" s="2"/>
      <c r="QLM1419" s="15"/>
      <c r="QLN1419" s="15"/>
      <c r="QLO1419" s="80"/>
      <c r="QLP1419" s="52"/>
      <c r="QLQ1419" s="69"/>
      <c r="QLR1419" s="69"/>
      <c r="QLS1419" s="69"/>
      <c r="QLT1419" s="107"/>
      <c r="QLU1419" s="2"/>
      <c r="QLV1419" s="15"/>
      <c r="QLW1419" s="15"/>
      <c r="QLX1419" s="80"/>
      <c r="QLY1419" s="52"/>
      <c r="QLZ1419" s="69"/>
      <c r="QMA1419" s="69"/>
      <c r="QMB1419" s="69"/>
      <c r="QMC1419" s="107"/>
      <c r="QMD1419" s="2"/>
      <c r="QME1419" s="15"/>
      <c r="QMF1419" s="15"/>
      <c r="QMG1419" s="80"/>
      <c r="QMH1419" s="52"/>
      <c r="QMI1419" s="69"/>
      <c r="QMJ1419" s="69"/>
      <c r="QMK1419" s="69"/>
      <c r="QML1419" s="107"/>
      <c r="QMM1419" s="2"/>
      <c r="QMN1419" s="15"/>
      <c r="QMO1419" s="15"/>
      <c r="QMP1419" s="80"/>
      <c r="QMQ1419" s="52"/>
      <c r="QMR1419" s="69"/>
      <c r="QMS1419" s="69"/>
      <c r="QMT1419" s="69"/>
      <c r="QMU1419" s="107"/>
      <c r="QMV1419" s="2"/>
      <c r="QMW1419" s="15"/>
      <c r="QMX1419" s="15"/>
      <c r="QMY1419" s="80"/>
      <c r="QMZ1419" s="52"/>
      <c r="QNA1419" s="69"/>
      <c r="QNB1419" s="69"/>
      <c r="QNC1419" s="69"/>
      <c r="QND1419" s="107"/>
      <c r="QNE1419" s="2"/>
      <c r="QNF1419" s="15"/>
      <c r="QNG1419" s="15"/>
      <c r="QNH1419" s="80"/>
      <c r="QNI1419" s="52"/>
      <c r="QNJ1419" s="69"/>
      <c r="QNK1419" s="69"/>
      <c r="QNL1419" s="69"/>
      <c r="QNM1419" s="107"/>
      <c r="QNN1419" s="2"/>
      <c r="QNO1419" s="15"/>
      <c r="QNP1419" s="15"/>
      <c r="QNQ1419" s="80"/>
      <c r="QNR1419" s="52"/>
      <c r="QNS1419" s="69"/>
      <c r="QNT1419" s="69"/>
      <c r="QNU1419" s="69"/>
      <c r="QNV1419" s="107"/>
      <c r="QNW1419" s="2"/>
      <c r="QNX1419" s="15"/>
      <c r="QNY1419" s="15"/>
      <c r="QNZ1419" s="80"/>
      <c r="QOA1419" s="52"/>
      <c r="QOB1419" s="69"/>
      <c r="QOC1419" s="69"/>
      <c r="QOD1419" s="69"/>
      <c r="QOE1419" s="107"/>
      <c r="QOF1419" s="2"/>
      <c r="QOG1419" s="15"/>
      <c r="QOH1419" s="15"/>
      <c r="QOI1419" s="80"/>
      <c r="QOJ1419" s="52"/>
      <c r="QOK1419" s="69"/>
      <c r="QOL1419" s="69"/>
      <c r="QOM1419" s="69"/>
      <c r="QON1419" s="107"/>
      <c r="QOO1419" s="2"/>
      <c r="QOP1419" s="15"/>
      <c r="QOQ1419" s="15"/>
      <c r="QOR1419" s="80"/>
      <c r="QOS1419" s="52"/>
      <c r="QOT1419" s="69"/>
      <c r="QOU1419" s="69"/>
      <c r="QOV1419" s="69"/>
      <c r="QOW1419" s="107"/>
      <c r="QOX1419" s="2"/>
      <c r="QOY1419" s="15"/>
      <c r="QOZ1419" s="15"/>
      <c r="QPA1419" s="80"/>
      <c r="QPB1419" s="52"/>
      <c r="QPC1419" s="69"/>
      <c r="QPD1419" s="69"/>
      <c r="QPE1419" s="69"/>
      <c r="QPF1419" s="107"/>
      <c r="QPG1419" s="2"/>
      <c r="QPH1419" s="15"/>
      <c r="QPI1419" s="15"/>
      <c r="QPJ1419" s="80"/>
      <c r="QPK1419" s="52"/>
      <c r="QPL1419" s="69"/>
      <c r="QPM1419" s="69"/>
      <c r="QPN1419" s="69"/>
      <c r="QPO1419" s="107"/>
      <c r="QPP1419" s="2"/>
      <c r="QPQ1419" s="15"/>
      <c r="QPR1419" s="15"/>
      <c r="QPS1419" s="80"/>
      <c r="QPT1419" s="52"/>
      <c r="QPU1419" s="69"/>
      <c r="QPV1419" s="69"/>
      <c r="QPW1419" s="69"/>
      <c r="QPX1419" s="107"/>
      <c r="QPY1419" s="2"/>
      <c r="QPZ1419" s="15"/>
      <c r="QQA1419" s="15"/>
      <c r="QQB1419" s="80"/>
      <c r="QQC1419" s="52"/>
      <c r="QQD1419" s="69"/>
      <c r="QQE1419" s="69"/>
      <c r="QQF1419" s="69"/>
      <c r="QQG1419" s="107"/>
      <c r="QQH1419" s="2"/>
      <c r="QQI1419" s="15"/>
      <c r="QQJ1419" s="15"/>
      <c r="QQK1419" s="80"/>
      <c r="QQL1419" s="52"/>
      <c r="QQM1419" s="69"/>
      <c r="QQN1419" s="69"/>
      <c r="QQO1419" s="69"/>
      <c r="QQP1419" s="107"/>
      <c r="QQQ1419" s="2"/>
      <c r="QQR1419" s="15"/>
      <c r="QQS1419" s="15"/>
      <c r="QQT1419" s="80"/>
      <c r="QQU1419" s="52"/>
      <c r="QQV1419" s="69"/>
      <c r="QQW1419" s="69"/>
      <c r="QQX1419" s="69"/>
      <c r="QQY1419" s="107"/>
      <c r="QQZ1419" s="2"/>
      <c r="QRA1419" s="15"/>
      <c r="QRB1419" s="15"/>
      <c r="QRC1419" s="80"/>
      <c r="QRD1419" s="52"/>
      <c r="QRE1419" s="69"/>
      <c r="QRF1419" s="69"/>
      <c r="QRG1419" s="69"/>
      <c r="QRH1419" s="107"/>
      <c r="QRI1419" s="2"/>
      <c r="QRJ1419" s="15"/>
      <c r="QRK1419" s="15"/>
      <c r="QRL1419" s="80"/>
      <c r="QRM1419" s="52"/>
      <c r="QRN1419" s="69"/>
      <c r="QRO1419" s="69"/>
      <c r="QRP1419" s="69"/>
      <c r="QRQ1419" s="107"/>
      <c r="QRR1419" s="2"/>
      <c r="QRS1419" s="15"/>
      <c r="QRT1419" s="15"/>
      <c r="QRU1419" s="80"/>
      <c r="QRV1419" s="52"/>
      <c r="QRW1419" s="69"/>
      <c r="QRX1419" s="69"/>
      <c r="QRY1419" s="69"/>
      <c r="QRZ1419" s="107"/>
      <c r="QSA1419" s="2"/>
      <c r="QSB1419" s="15"/>
      <c r="QSC1419" s="15"/>
      <c r="QSD1419" s="80"/>
      <c r="QSE1419" s="52"/>
      <c r="QSF1419" s="69"/>
      <c r="QSG1419" s="69"/>
      <c r="QSH1419" s="69"/>
      <c r="QSI1419" s="107"/>
      <c r="QSJ1419" s="2"/>
      <c r="QSK1419" s="15"/>
      <c r="QSL1419" s="15"/>
      <c r="QSM1419" s="80"/>
      <c r="QSN1419" s="52"/>
      <c r="QSO1419" s="69"/>
      <c r="QSP1419" s="69"/>
      <c r="QSQ1419" s="69"/>
      <c r="QSR1419" s="107"/>
      <c r="QSS1419" s="2"/>
      <c r="QST1419" s="15"/>
      <c r="QSU1419" s="15"/>
      <c r="QSV1419" s="80"/>
      <c r="QSW1419" s="52"/>
      <c r="QSX1419" s="69"/>
      <c r="QSY1419" s="69"/>
      <c r="QSZ1419" s="69"/>
      <c r="QTA1419" s="107"/>
      <c r="QTB1419" s="2"/>
      <c r="QTC1419" s="15"/>
      <c r="QTD1419" s="15"/>
      <c r="QTE1419" s="80"/>
      <c r="QTF1419" s="52"/>
      <c r="QTG1419" s="69"/>
      <c r="QTH1419" s="69"/>
      <c r="QTI1419" s="69"/>
      <c r="QTJ1419" s="107"/>
      <c r="QTK1419" s="2"/>
      <c r="QTL1419" s="15"/>
      <c r="QTM1419" s="15"/>
      <c r="QTN1419" s="80"/>
      <c r="QTO1419" s="52"/>
      <c r="QTP1419" s="69"/>
      <c r="QTQ1419" s="69"/>
      <c r="QTR1419" s="69"/>
      <c r="QTS1419" s="107"/>
      <c r="QTT1419" s="2"/>
      <c r="QTU1419" s="15"/>
      <c r="QTV1419" s="15"/>
      <c r="QTW1419" s="80"/>
      <c r="QTX1419" s="52"/>
      <c r="QTY1419" s="69"/>
      <c r="QTZ1419" s="69"/>
      <c r="QUA1419" s="69"/>
      <c r="QUB1419" s="107"/>
      <c r="QUC1419" s="2"/>
      <c r="QUD1419" s="15"/>
      <c r="QUE1419" s="15"/>
      <c r="QUF1419" s="80"/>
      <c r="QUG1419" s="52"/>
      <c r="QUH1419" s="69"/>
      <c r="QUI1419" s="69"/>
      <c r="QUJ1419" s="69"/>
      <c r="QUK1419" s="107"/>
      <c r="QUL1419" s="2"/>
      <c r="QUM1419" s="15"/>
      <c r="QUN1419" s="15"/>
      <c r="QUO1419" s="80"/>
      <c r="QUP1419" s="52"/>
      <c r="QUQ1419" s="69"/>
      <c r="QUR1419" s="69"/>
      <c r="QUS1419" s="69"/>
      <c r="QUT1419" s="107"/>
      <c r="QUU1419" s="2"/>
      <c r="QUV1419" s="15"/>
      <c r="QUW1419" s="15"/>
      <c r="QUX1419" s="80"/>
      <c r="QUY1419" s="52"/>
      <c r="QUZ1419" s="69"/>
      <c r="QVA1419" s="69"/>
      <c r="QVB1419" s="69"/>
      <c r="QVC1419" s="107"/>
      <c r="QVD1419" s="2"/>
      <c r="QVE1419" s="15"/>
      <c r="QVF1419" s="15"/>
      <c r="QVG1419" s="80"/>
      <c r="QVH1419" s="52"/>
      <c r="QVI1419" s="69"/>
      <c r="QVJ1419" s="69"/>
      <c r="QVK1419" s="69"/>
      <c r="QVL1419" s="107"/>
      <c r="QVM1419" s="2"/>
      <c r="QVN1419" s="15"/>
      <c r="QVO1419" s="15"/>
      <c r="QVP1419" s="80"/>
      <c r="QVQ1419" s="52"/>
      <c r="QVR1419" s="69"/>
      <c r="QVS1419" s="69"/>
      <c r="QVT1419" s="69"/>
      <c r="QVU1419" s="107"/>
      <c r="QVV1419" s="2"/>
      <c r="QVW1419" s="15"/>
      <c r="QVX1419" s="15"/>
      <c r="QVY1419" s="80"/>
      <c r="QVZ1419" s="52"/>
      <c r="QWA1419" s="69"/>
      <c r="QWB1419" s="69"/>
      <c r="QWC1419" s="69"/>
      <c r="QWD1419" s="107"/>
      <c r="QWE1419" s="2"/>
      <c r="QWF1419" s="15"/>
      <c r="QWG1419" s="15"/>
      <c r="QWH1419" s="80"/>
      <c r="QWI1419" s="52"/>
      <c r="QWJ1419" s="69"/>
      <c r="QWK1419" s="69"/>
      <c r="QWL1419" s="69"/>
      <c r="QWM1419" s="107"/>
      <c r="QWN1419" s="2"/>
      <c r="QWO1419" s="15"/>
      <c r="QWP1419" s="15"/>
      <c r="QWQ1419" s="80"/>
      <c r="QWR1419" s="52"/>
      <c r="QWS1419" s="69"/>
      <c r="QWT1419" s="69"/>
      <c r="QWU1419" s="69"/>
      <c r="QWV1419" s="107"/>
      <c r="QWW1419" s="2"/>
      <c r="QWX1419" s="15"/>
      <c r="QWY1419" s="15"/>
      <c r="QWZ1419" s="80"/>
      <c r="QXA1419" s="52"/>
      <c r="QXB1419" s="69"/>
      <c r="QXC1419" s="69"/>
      <c r="QXD1419" s="69"/>
      <c r="QXE1419" s="107"/>
      <c r="QXF1419" s="2"/>
      <c r="QXG1419" s="15"/>
      <c r="QXH1419" s="15"/>
      <c r="QXI1419" s="80"/>
      <c r="QXJ1419" s="52"/>
      <c r="QXK1419" s="69"/>
      <c r="QXL1419" s="69"/>
      <c r="QXM1419" s="69"/>
      <c r="QXN1419" s="107"/>
      <c r="QXO1419" s="2"/>
      <c r="QXP1419" s="15"/>
      <c r="QXQ1419" s="15"/>
      <c r="QXR1419" s="80"/>
      <c r="QXS1419" s="52"/>
      <c r="QXT1419" s="69"/>
      <c r="QXU1419" s="69"/>
      <c r="QXV1419" s="69"/>
      <c r="QXW1419" s="107"/>
      <c r="QXX1419" s="2"/>
      <c r="QXY1419" s="15"/>
      <c r="QXZ1419" s="15"/>
      <c r="QYA1419" s="80"/>
      <c r="QYB1419" s="52"/>
      <c r="QYC1419" s="69"/>
      <c r="QYD1419" s="69"/>
      <c r="QYE1419" s="69"/>
      <c r="QYF1419" s="107"/>
      <c r="QYG1419" s="2"/>
      <c r="QYH1419" s="15"/>
      <c r="QYI1419" s="15"/>
      <c r="QYJ1419" s="80"/>
      <c r="QYK1419" s="52"/>
      <c r="QYL1419" s="69"/>
      <c r="QYM1419" s="69"/>
      <c r="QYN1419" s="69"/>
      <c r="QYO1419" s="107"/>
      <c r="QYP1419" s="2"/>
      <c r="QYQ1419" s="15"/>
      <c r="QYR1419" s="15"/>
      <c r="QYS1419" s="80"/>
      <c r="QYT1419" s="52"/>
      <c r="QYU1419" s="69"/>
      <c r="QYV1419" s="69"/>
      <c r="QYW1419" s="69"/>
      <c r="QYX1419" s="107"/>
      <c r="QYY1419" s="2"/>
      <c r="QYZ1419" s="15"/>
      <c r="QZA1419" s="15"/>
      <c r="QZB1419" s="80"/>
      <c r="QZC1419" s="52"/>
      <c r="QZD1419" s="69"/>
      <c r="QZE1419" s="69"/>
      <c r="QZF1419" s="69"/>
      <c r="QZG1419" s="107"/>
      <c r="QZH1419" s="2"/>
      <c r="QZI1419" s="15"/>
      <c r="QZJ1419" s="15"/>
      <c r="QZK1419" s="80"/>
      <c r="QZL1419" s="52"/>
      <c r="QZM1419" s="69"/>
      <c r="QZN1419" s="69"/>
      <c r="QZO1419" s="69"/>
      <c r="QZP1419" s="107"/>
      <c r="QZQ1419" s="2"/>
      <c r="QZR1419" s="15"/>
      <c r="QZS1419" s="15"/>
      <c r="QZT1419" s="80"/>
      <c r="QZU1419" s="52"/>
      <c r="QZV1419" s="69"/>
      <c r="QZW1419" s="69"/>
      <c r="QZX1419" s="69"/>
      <c r="QZY1419" s="107"/>
      <c r="QZZ1419" s="2"/>
      <c r="RAA1419" s="15"/>
      <c r="RAB1419" s="15"/>
      <c r="RAC1419" s="80"/>
      <c r="RAD1419" s="52"/>
      <c r="RAE1419" s="69"/>
      <c r="RAF1419" s="69"/>
      <c r="RAG1419" s="69"/>
      <c r="RAH1419" s="107"/>
      <c r="RAI1419" s="2"/>
      <c r="RAJ1419" s="15"/>
      <c r="RAK1419" s="15"/>
      <c r="RAL1419" s="80"/>
      <c r="RAM1419" s="52"/>
      <c r="RAN1419" s="69"/>
      <c r="RAO1419" s="69"/>
      <c r="RAP1419" s="69"/>
      <c r="RAQ1419" s="107"/>
      <c r="RAR1419" s="2"/>
      <c r="RAS1419" s="15"/>
      <c r="RAT1419" s="15"/>
      <c r="RAU1419" s="80"/>
      <c r="RAV1419" s="52"/>
      <c r="RAW1419" s="69"/>
      <c r="RAX1419" s="69"/>
      <c r="RAY1419" s="69"/>
      <c r="RAZ1419" s="107"/>
      <c r="RBA1419" s="2"/>
      <c r="RBB1419" s="15"/>
      <c r="RBC1419" s="15"/>
      <c r="RBD1419" s="80"/>
      <c r="RBE1419" s="52"/>
      <c r="RBF1419" s="69"/>
      <c r="RBG1419" s="69"/>
      <c r="RBH1419" s="69"/>
      <c r="RBI1419" s="107"/>
      <c r="RBJ1419" s="2"/>
      <c r="RBK1419" s="15"/>
      <c r="RBL1419" s="15"/>
      <c r="RBM1419" s="80"/>
      <c r="RBN1419" s="52"/>
      <c r="RBO1419" s="69"/>
      <c r="RBP1419" s="69"/>
      <c r="RBQ1419" s="69"/>
      <c r="RBR1419" s="107"/>
      <c r="RBS1419" s="2"/>
      <c r="RBT1419" s="15"/>
      <c r="RBU1419" s="15"/>
      <c r="RBV1419" s="80"/>
      <c r="RBW1419" s="52"/>
      <c r="RBX1419" s="69"/>
      <c r="RBY1419" s="69"/>
      <c r="RBZ1419" s="69"/>
      <c r="RCA1419" s="107"/>
      <c r="RCB1419" s="2"/>
      <c r="RCC1419" s="15"/>
      <c r="RCD1419" s="15"/>
      <c r="RCE1419" s="80"/>
      <c r="RCF1419" s="52"/>
      <c r="RCG1419" s="69"/>
      <c r="RCH1419" s="69"/>
      <c r="RCI1419" s="69"/>
      <c r="RCJ1419" s="107"/>
      <c r="RCK1419" s="2"/>
      <c r="RCL1419" s="15"/>
      <c r="RCM1419" s="15"/>
      <c r="RCN1419" s="80"/>
      <c r="RCO1419" s="52"/>
      <c r="RCP1419" s="69"/>
      <c r="RCQ1419" s="69"/>
      <c r="RCR1419" s="69"/>
      <c r="RCS1419" s="107"/>
      <c r="RCT1419" s="2"/>
      <c r="RCU1419" s="15"/>
      <c r="RCV1419" s="15"/>
      <c r="RCW1419" s="80"/>
      <c r="RCX1419" s="52"/>
      <c r="RCY1419" s="69"/>
      <c r="RCZ1419" s="69"/>
      <c r="RDA1419" s="69"/>
      <c r="RDB1419" s="107"/>
      <c r="RDC1419" s="2"/>
      <c r="RDD1419" s="15"/>
      <c r="RDE1419" s="15"/>
      <c r="RDF1419" s="80"/>
      <c r="RDG1419" s="52"/>
      <c r="RDH1419" s="69"/>
      <c r="RDI1419" s="69"/>
      <c r="RDJ1419" s="69"/>
      <c r="RDK1419" s="107"/>
      <c r="RDL1419" s="2"/>
      <c r="RDM1419" s="15"/>
      <c r="RDN1419" s="15"/>
      <c r="RDO1419" s="80"/>
      <c r="RDP1419" s="52"/>
      <c r="RDQ1419" s="69"/>
      <c r="RDR1419" s="69"/>
      <c r="RDS1419" s="69"/>
      <c r="RDT1419" s="107"/>
      <c r="RDU1419" s="2"/>
      <c r="RDV1419" s="15"/>
      <c r="RDW1419" s="15"/>
      <c r="RDX1419" s="80"/>
      <c r="RDY1419" s="52"/>
      <c r="RDZ1419" s="69"/>
      <c r="REA1419" s="69"/>
      <c r="REB1419" s="69"/>
      <c r="REC1419" s="107"/>
      <c r="RED1419" s="2"/>
      <c r="REE1419" s="15"/>
      <c r="REF1419" s="15"/>
      <c r="REG1419" s="80"/>
      <c r="REH1419" s="52"/>
      <c r="REI1419" s="69"/>
      <c r="REJ1419" s="69"/>
      <c r="REK1419" s="69"/>
      <c r="REL1419" s="107"/>
      <c r="REM1419" s="2"/>
      <c r="REN1419" s="15"/>
      <c r="REO1419" s="15"/>
      <c r="REP1419" s="80"/>
      <c r="REQ1419" s="52"/>
      <c r="RER1419" s="69"/>
      <c r="RES1419" s="69"/>
      <c r="RET1419" s="69"/>
      <c r="REU1419" s="107"/>
      <c r="REV1419" s="2"/>
      <c r="REW1419" s="15"/>
      <c r="REX1419" s="15"/>
      <c r="REY1419" s="80"/>
      <c r="REZ1419" s="52"/>
      <c r="RFA1419" s="69"/>
      <c r="RFB1419" s="69"/>
      <c r="RFC1419" s="69"/>
      <c r="RFD1419" s="107"/>
      <c r="RFE1419" s="2"/>
      <c r="RFF1419" s="15"/>
      <c r="RFG1419" s="15"/>
      <c r="RFH1419" s="80"/>
      <c r="RFI1419" s="52"/>
      <c r="RFJ1419" s="69"/>
      <c r="RFK1419" s="69"/>
      <c r="RFL1419" s="69"/>
      <c r="RFM1419" s="107"/>
      <c r="RFN1419" s="2"/>
      <c r="RFO1419" s="15"/>
      <c r="RFP1419" s="15"/>
      <c r="RFQ1419" s="80"/>
      <c r="RFR1419" s="52"/>
      <c r="RFS1419" s="69"/>
      <c r="RFT1419" s="69"/>
      <c r="RFU1419" s="69"/>
      <c r="RFV1419" s="107"/>
      <c r="RFW1419" s="2"/>
      <c r="RFX1419" s="15"/>
      <c r="RFY1419" s="15"/>
      <c r="RFZ1419" s="80"/>
      <c r="RGA1419" s="52"/>
      <c r="RGB1419" s="69"/>
      <c r="RGC1419" s="69"/>
      <c r="RGD1419" s="69"/>
      <c r="RGE1419" s="107"/>
      <c r="RGF1419" s="2"/>
      <c r="RGG1419" s="15"/>
      <c r="RGH1419" s="15"/>
      <c r="RGI1419" s="80"/>
      <c r="RGJ1419" s="52"/>
      <c r="RGK1419" s="69"/>
      <c r="RGL1419" s="69"/>
      <c r="RGM1419" s="69"/>
      <c r="RGN1419" s="107"/>
      <c r="RGO1419" s="2"/>
      <c r="RGP1419" s="15"/>
      <c r="RGQ1419" s="15"/>
      <c r="RGR1419" s="80"/>
      <c r="RGS1419" s="52"/>
      <c r="RGT1419" s="69"/>
      <c r="RGU1419" s="69"/>
      <c r="RGV1419" s="69"/>
      <c r="RGW1419" s="107"/>
      <c r="RGX1419" s="2"/>
      <c r="RGY1419" s="15"/>
      <c r="RGZ1419" s="15"/>
      <c r="RHA1419" s="80"/>
      <c r="RHB1419" s="52"/>
      <c r="RHC1419" s="69"/>
      <c r="RHD1419" s="69"/>
      <c r="RHE1419" s="69"/>
      <c r="RHF1419" s="107"/>
      <c r="RHG1419" s="2"/>
      <c r="RHH1419" s="15"/>
      <c r="RHI1419" s="15"/>
      <c r="RHJ1419" s="80"/>
      <c r="RHK1419" s="52"/>
      <c r="RHL1419" s="69"/>
      <c r="RHM1419" s="69"/>
      <c r="RHN1419" s="69"/>
      <c r="RHO1419" s="107"/>
      <c r="RHP1419" s="2"/>
      <c r="RHQ1419" s="15"/>
      <c r="RHR1419" s="15"/>
      <c r="RHS1419" s="80"/>
      <c r="RHT1419" s="52"/>
      <c r="RHU1419" s="69"/>
      <c r="RHV1419" s="69"/>
      <c r="RHW1419" s="69"/>
      <c r="RHX1419" s="107"/>
      <c r="RHY1419" s="2"/>
      <c r="RHZ1419" s="15"/>
      <c r="RIA1419" s="15"/>
      <c r="RIB1419" s="80"/>
      <c r="RIC1419" s="52"/>
      <c r="RID1419" s="69"/>
      <c r="RIE1419" s="69"/>
      <c r="RIF1419" s="69"/>
      <c r="RIG1419" s="107"/>
      <c r="RIH1419" s="2"/>
      <c r="RII1419" s="15"/>
      <c r="RIJ1419" s="15"/>
      <c r="RIK1419" s="80"/>
      <c r="RIL1419" s="52"/>
      <c r="RIM1419" s="69"/>
      <c r="RIN1419" s="69"/>
      <c r="RIO1419" s="69"/>
      <c r="RIP1419" s="107"/>
      <c r="RIQ1419" s="2"/>
      <c r="RIR1419" s="15"/>
      <c r="RIS1419" s="15"/>
      <c r="RIT1419" s="80"/>
      <c r="RIU1419" s="52"/>
      <c r="RIV1419" s="69"/>
      <c r="RIW1419" s="69"/>
      <c r="RIX1419" s="69"/>
      <c r="RIY1419" s="107"/>
      <c r="RIZ1419" s="2"/>
      <c r="RJA1419" s="15"/>
      <c r="RJB1419" s="15"/>
      <c r="RJC1419" s="80"/>
      <c r="RJD1419" s="52"/>
      <c r="RJE1419" s="69"/>
      <c r="RJF1419" s="69"/>
      <c r="RJG1419" s="69"/>
      <c r="RJH1419" s="107"/>
      <c r="RJI1419" s="2"/>
      <c r="RJJ1419" s="15"/>
      <c r="RJK1419" s="15"/>
      <c r="RJL1419" s="80"/>
      <c r="RJM1419" s="52"/>
      <c r="RJN1419" s="69"/>
      <c r="RJO1419" s="69"/>
      <c r="RJP1419" s="69"/>
      <c r="RJQ1419" s="107"/>
      <c r="RJR1419" s="2"/>
      <c r="RJS1419" s="15"/>
      <c r="RJT1419" s="15"/>
      <c r="RJU1419" s="80"/>
      <c r="RJV1419" s="52"/>
      <c r="RJW1419" s="69"/>
      <c r="RJX1419" s="69"/>
      <c r="RJY1419" s="69"/>
      <c r="RJZ1419" s="107"/>
      <c r="RKA1419" s="2"/>
      <c r="RKB1419" s="15"/>
      <c r="RKC1419" s="15"/>
      <c r="RKD1419" s="80"/>
      <c r="RKE1419" s="52"/>
      <c r="RKF1419" s="69"/>
      <c r="RKG1419" s="69"/>
      <c r="RKH1419" s="69"/>
      <c r="RKI1419" s="107"/>
      <c r="RKJ1419" s="2"/>
      <c r="RKK1419" s="15"/>
      <c r="RKL1419" s="15"/>
      <c r="RKM1419" s="80"/>
      <c r="RKN1419" s="52"/>
      <c r="RKO1419" s="69"/>
      <c r="RKP1419" s="69"/>
      <c r="RKQ1419" s="69"/>
      <c r="RKR1419" s="107"/>
      <c r="RKS1419" s="2"/>
      <c r="RKT1419" s="15"/>
      <c r="RKU1419" s="15"/>
      <c r="RKV1419" s="80"/>
      <c r="RKW1419" s="52"/>
      <c r="RKX1419" s="69"/>
      <c r="RKY1419" s="69"/>
      <c r="RKZ1419" s="69"/>
      <c r="RLA1419" s="107"/>
      <c r="RLB1419" s="2"/>
      <c r="RLC1419" s="15"/>
      <c r="RLD1419" s="15"/>
      <c r="RLE1419" s="80"/>
      <c r="RLF1419" s="52"/>
      <c r="RLG1419" s="69"/>
      <c r="RLH1419" s="69"/>
      <c r="RLI1419" s="69"/>
      <c r="RLJ1419" s="107"/>
      <c r="RLK1419" s="2"/>
      <c r="RLL1419" s="15"/>
      <c r="RLM1419" s="15"/>
      <c r="RLN1419" s="80"/>
      <c r="RLO1419" s="52"/>
      <c r="RLP1419" s="69"/>
      <c r="RLQ1419" s="69"/>
      <c r="RLR1419" s="69"/>
      <c r="RLS1419" s="107"/>
      <c r="RLT1419" s="2"/>
      <c r="RLU1419" s="15"/>
      <c r="RLV1419" s="15"/>
      <c r="RLW1419" s="80"/>
      <c r="RLX1419" s="52"/>
      <c r="RLY1419" s="69"/>
      <c r="RLZ1419" s="69"/>
      <c r="RMA1419" s="69"/>
      <c r="RMB1419" s="107"/>
      <c r="RMC1419" s="2"/>
      <c r="RMD1419" s="15"/>
      <c r="RME1419" s="15"/>
      <c r="RMF1419" s="80"/>
      <c r="RMG1419" s="52"/>
      <c r="RMH1419" s="69"/>
      <c r="RMI1419" s="69"/>
      <c r="RMJ1419" s="69"/>
      <c r="RMK1419" s="107"/>
      <c r="RML1419" s="2"/>
      <c r="RMM1419" s="15"/>
      <c r="RMN1419" s="15"/>
      <c r="RMO1419" s="80"/>
      <c r="RMP1419" s="52"/>
      <c r="RMQ1419" s="69"/>
      <c r="RMR1419" s="69"/>
      <c r="RMS1419" s="69"/>
      <c r="RMT1419" s="107"/>
      <c r="RMU1419" s="2"/>
      <c r="RMV1419" s="15"/>
      <c r="RMW1419" s="15"/>
      <c r="RMX1419" s="80"/>
      <c r="RMY1419" s="52"/>
      <c r="RMZ1419" s="69"/>
      <c r="RNA1419" s="69"/>
      <c r="RNB1419" s="69"/>
      <c r="RNC1419" s="107"/>
      <c r="RND1419" s="2"/>
      <c r="RNE1419" s="15"/>
      <c r="RNF1419" s="15"/>
      <c r="RNG1419" s="80"/>
      <c r="RNH1419" s="52"/>
      <c r="RNI1419" s="69"/>
      <c r="RNJ1419" s="69"/>
      <c r="RNK1419" s="69"/>
      <c r="RNL1419" s="107"/>
      <c r="RNM1419" s="2"/>
      <c r="RNN1419" s="15"/>
      <c r="RNO1419" s="15"/>
      <c r="RNP1419" s="80"/>
      <c r="RNQ1419" s="52"/>
      <c r="RNR1419" s="69"/>
      <c r="RNS1419" s="69"/>
      <c r="RNT1419" s="69"/>
      <c r="RNU1419" s="107"/>
      <c r="RNV1419" s="2"/>
      <c r="RNW1419" s="15"/>
      <c r="RNX1419" s="15"/>
      <c r="RNY1419" s="80"/>
      <c r="RNZ1419" s="52"/>
      <c r="ROA1419" s="69"/>
      <c r="ROB1419" s="69"/>
      <c r="ROC1419" s="69"/>
      <c r="ROD1419" s="107"/>
      <c r="ROE1419" s="2"/>
      <c r="ROF1419" s="15"/>
      <c r="ROG1419" s="15"/>
      <c r="ROH1419" s="80"/>
      <c r="ROI1419" s="52"/>
      <c r="ROJ1419" s="69"/>
      <c r="ROK1419" s="69"/>
      <c r="ROL1419" s="69"/>
      <c r="ROM1419" s="107"/>
      <c r="RON1419" s="2"/>
      <c r="ROO1419" s="15"/>
      <c r="ROP1419" s="15"/>
      <c r="ROQ1419" s="80"/>
      <c r="ROR1419" s="52"/>
      <c r="ROS1419" s="69"/>
      <c r="ROT1419" s="69"/>
      <c r="ROU1419" s="69"/>
      <c r="ROV1419" s="107"/>
      <c r="ROW1419" s="2"/>
      <c r="ROX1419" s="15"/>
      <c r="ROY1419" s="15"/>
      <c r="ROZ1419" s="80"/>
      <c r="RPA1419" s="52"/>
      <c r="RPB1419" s="69"/>
      <c r="RPC1419" s="69"/>
      <c r="RPD1419" s="69"/>
      <c r="RPE1419" s="107"/>
      <c r="RPF1419" s="2"/>
      <c r="RPG1419" s="15"/>
      <c r="RPH1419" s="15"/>
      <c r="RPI1419" s="80"/>
      <c r="RPJ1419" s="52"/>
      <c r="RPK1419" s="69"/>
      <c r="RPL1419" s="69"/>
      <c r="RPM1419" s="69"/>
      <c r="RPN1419" s="107"/>
      <c r="RPO1419" s="2"/>
      <c r="RPP1419" s="15"/>
      <c r="RPQ1419" s="15"/>
      <c r="RPR1419" s="80"/>
      <c r="RPS1419" s="52"/>
      <c r="RPT1419" s="69"/>
      <c r="RPU1419" s="69"/>
      <c r="RPV1419" s="69"/>
      <c r="RPW1419" s="107"/>
      <c r="RPX1419" s="2"/>
      <c r="RPY1419" s="15"/>
      <c r="RPZ1419" s="15"/>
      <c r="RQA1419" s="80"/>
      <c r="RQB1419" s="52"/>
      <c r="RQC1419" s="69"/>
      <c r="RQD1419" s="69"/>
      <c r="RQE1419" s="69"/>
      <c r="RQF1419" s="107"/>
      <c r="RQG1419" s="2"/>
      <c r="RQH1419" s="15"/>
      <c r="RQI1419" s="15"/>
      <c r="RQJ1419" s="80"/>
      <c r="RQK1419" s="52"/>
      <c r="RQL1419" s="69"/>
      <c r="RQM1419" s="69"/>
      <c r="RQN1419" s="69"/>
      <c r="RQO1419" s="107"/>
      <c r="RQP1419" s="2"/>
      <c r="RQQ1419" s="15"/>
      <c r="RQR1419" s="15"/>
      <c r="RQS1419" s="80"/>
      <c r="RQT1419" s="52"/>
      <c r="RQU1419" s="69"/>
      <c r="RQV1419" s="69"/>
      <c r="RQW1419" s="69"/>
      <c r="RQX1419" s="107"/>
      <c r="RQY1419" s="2"/>
      <c r="RQZ1419" s="15"/>
      <c r="RRA1419" s="15"/>
      <c r="RRB1419" s="80"/>
      <c r="RRC1419" s="52"/>
      <c r="RRD1419" s="69"/>
      <c r="RRE1419" s="69"/>
      <c r="RRF1419" s="69"/>
      <c r="RRG1419" s="107"/>
      <c r="RRH1419" s="2"/>
      <c r="RRI1419" s="15"/>
      <c r="RRJ1419" s="15"/>
      <c r="RRK1419" s="80"/>
      <c r="RRL1419" s="52"/>
      <c r="RRM1419" s="69"/>
      <c r="RRN1419" s="69"/>
      <c r="RRO1419" s="69"/>
      <c r="RRP1419" s="107"/>
      <c r="RRQ1419" s="2"/>
      <c r="RRR1419" s="15"/>
      <c r="RRS1419" s="15"/>
      <c r="RRT1419" s="80"/>
      <c r="RRU1419" s="52"/>
      <c r="RRV1419" s="69"/>
      <c r="RRW1419" s="69"/>
      <c r="RRX1419" s="69"/>
      <c r="RRY1419" s="107"/>
      <c r="RRZ1419" s="2"/>
      <c r="RSA1419" s="15"/>
      <c r="RSB1419" s="15"/>
      <c r="RSC1419" s="80"/>
      <c r="RSD1419" s="52"/>
      <c r="RSE1419" s="69"/>
      <c r="RSF1419" s="69"/>
      <c r="RSG1419" s="69"/>
      <c r="RSH1419" s="107"/>
      <c r="RSI1419" s="2"/>
      <c r="RSJ1419" s="15"/>
      <c r="RSK1419" s="15"/>
      <c r="RSL1419" s="80"/>
      <c r="RSM1419" s="52"/>
      <c r="RSN1419" s="69"/>
      <c r="RSO1419" s="69"/>
      <c r="RSP1419" s="69"/>
      <c r="RSQ1419" s="107"/>
      <c r="RSR1419" s="2"/>
      <c r="RSS1419" s="15"/>
      <c r="RST1419" s="15"/>
      <c r="RSU1419" s="80"/>
      <c r="RSV1419" s="52"/>
      <c r="RSW1419" s="69"/>
      <c r="RSX1419" s="69"/>
      <c r="RSY1419" s="69"/>
      <c r="RSZ1419" s="107"/>
      <c r="RTA1419" s="2"/>
      <c r="RTB1419" s="15"/>
      <c r="RTC1419" s="15"/>
      <c r="RTD1419" s="80"/>
      <c r="RTE1419" s="52"/>
      <c r="RTF1419" s="69"/>
      <c r="RTG1419" s="69"/>
      <c r="RTH1419" s="69"/>
      <c r="RTI1419" s="107"/>
      <c r="RTJ1419" s="2"/>
      <c r="RTK1419" s="15"/>
      <c r="RTL1419" s="15"/>
      <c r="RTM1419" s="80"/>
      <c r="RTN1419" s="52"/>
      <c r="RTO1419" s="69"/>
      <c r="RTP1419" s="69"/>
      <c r="RTQ1419" s="69"/>
      <c r="RTR1419" s="107"/>
      <c r="RTS1419" s="2"/>
      <c r="RTT1419" s="15"/>
      <c r="RTU1419" s="15"/>
      <c r="RTV1419" s="80"/>
      <c r="RTW1419" s="52"/>
      <c r="RTX1419" s="69"/>
      <c r="RTY1419" s="69"/>
      <c r="RTZ1419" s="69"/>
      <c r="RUA1419" s="107"/>
      <c r="RUB1419" s="2"/>
      <c r="RUC1419" s="15"/>
      <c r="RUD1419" s="15"/>
      <c r="RUE1419" s="80"/>
      <c r="RUF1419" s="52"/>
      <c r="RUG1419" s="69"/>
      <c r="RUH1419" s="69"/>
      <c r="RUI1419" s="69"/>
      <c r="RUJ1419" s="107"/>
      <c r="RUK1419" s="2"/>
      <c r="RUL1419" s="15"/>
      <c r="RUM1419" s="15"/>
      <c r="RUN1419" s="80"/>
      <c r="RUO1419" s="52"/>
      <c r="RUP1419" s="69"/>
      <c r="RUQ1419" s="69"/>
      <c r="RUR1419" s="69"/>
      <c r="RUS1419" s="107"/>
      <c r="RUT1419" s="2"/>
      <c r="RUU1419" s="15"/>
      <c r="RUV1419" s="15"/>
      <c r="RUW1419" s="80"/>
      <c r="RUX1419" s="52"/>
      <c r="RUY1419" s="69"/>
      <c r="RUZ1419" s="69"/>
      <c r="RVA1419" s="69"/>
      <c r="RVB1419" s="107"/>
      <c r="RVC1419" s="2"/>
      <c r="RVD1419" s="15"/>
      <c r="RVE1419" s="15"/>
      <c r="RVF1419" s="80"/>
      <c r="RVG1419" s="52"/>
      <c r="RVH1419" s="69"/>
      <c r="RVI1419" s="69"/>
      <c r="RVJ1419" s="69"/>
      <c r="RVK1419" s="107"/>
      <c r="RVL1419" s="2"/>
      <c r="RVM1419" s="15"/>
      <c r="RVN1419" s="15"/>
      <c r="RVO1419" s="80"/>
      <c r="RVP1419" s="52"/>
      <c r="RVQ1419" s="69"/>
      <c r="RVR1419" s="69"/>
      <c r="RVS1419" s="69"/>
      <c r="RVT1419" s="107"/>
      <c r="RVU1419" s="2"/>
      <c r="RVV1419" s="15"/>
      <c r="RVW1419" s="15"/>
      <c r="RVX1419" s="80"/>
      <c r="RVY1419" s="52"/>
      <c r="RVZ1419" s="69"/>
      <c r="RWA1419" s="69"/>
      <c r="RWB1419" s="69"/>
      <c r="RWC1419" s="107"/>
      <c r="RWD1419" s="2"/>
      <c r="RWE1419" s="15"/>
      <c r="RWF1419" s="15"/>
      <c r="RWG1419" s="80"/>
      <c r="RWH1419" s="52"/>
      <c r="RWI1419" s="69"/>
      <c r="RWJ1419" s="69"/>
      <c r="RWK1419" s="69"/>
      <c r="RWL1419" s="107"/>
      <c r="RWM1419" s="2"/>
      <c r="RWN1419" s="15"/>
      <c r="RWO1419" s="15"/>
      <c r="RWP1419" s="80"/>
      <c r="RWQ1419" s="52"/>
      <c r="RWR1419" s="69"/>
      <c r="RWS1419" s="69"/>
      <c r="RWT1419" s="69"/>
      <c r="RWU1419" s="107"/>
      <c r="RWV1419" s="2"/>
      <c r="RWW1419" s="15"/>
      <c r="RWX1419" s="15"/>
      <c r="RWY1419" s="80"/>
      <c r="RWZ1419" s="52"/>
      <c r="RXA1419" s="69"/>
      <c r="RXB1419" s="69"/>
      <c r="RXC1419" s="69"/>
      <c r="RXD1419" s="107"/>
      <c r="RXE1419" s="2"/>
      <c r="RXF1419" s="15"/>
      <c r="RXG1419" s="15"/>
      <c r="RXH1419" s="80"/>
      <c r="RXI1419" s="52"/>
      <c r="RXJ1419" s="69"/>
      <c r="RXK1419" s="69"/>
      <c r="RXL1419" s="69"/>
      <c r="RXM1419" s="107"/>
      <c r="RXN1419" s="2"/>
      <c r="RXO1419" s="15"/>
      <c r="RXP1419" s="15"/>
      <c r="RXQ1419" s="80"/>
      <c r="RXR1419" s="52"/>
      <c r="RXS1419" s="69"/>
      <c r="RXT1419" s="69"/>
      <c r="RXU1419" s="69"/>
      <c r="RXV1419" s="107"/>
      <c r="RXW1419" s="2"/>
      <c r="RXX1419" s="15"/>
      <c r="RXY1419" s="15"/>
      <c r="RXZ1419" s="80"/>
      <c r="RYA1419" s="52"/>
      <c r="RYB1419" s="69"/>
      <c r="RYC1419" s="69"/>
      <c r="RYD1419" s="69"/>
      <c r="RYE1419" s="107"/>
      <c r="RYF1419" s="2"/>
      <c r="RYG1419" s="15"/>
      <c r="RYH1419" s="15"/>
      <c r="RYI1419" s="80"/>
      <c r="RYJ1419" s="52"/>
      <c r="RYK1419" s="69"/>
      <c r="RYL1419" s="69"/>
      <c r="RYM1419" s="69"/>
      <c r="RYN1419" s="107"/>
      <c r="RYO1419" s="2"/>
      <c r="RYP1419" s="15"/>
      <c r="RYQ1419" s="15"/>
      <c r="RYR1419" s="80"/>
      <c r="RYS1419" s="52"/>
      <c r="RYT1419" s="69"/>
      <c r="RYU1419" s="69"/>
      <c r="RYV1419" s="69"/>
      <c r="RYW1419" s="107"/>
      <c r="RYX1419" s="2"/>
      <c r="RYY1419" s="15"/>
      <c r="RYZ1419" s="15"/>
      <c r="RZA1419" s="80"/>
      <c r="RZB1419" s="52"/>
      <c r="RZC1419" s="69"/>
      <c r="RZD1419" s="69"/>
      <c r="RZE1419" s="69"/>
      <c r="RZF1419" s="107"/>
      <c r="RZG1419" s="2"/>
      <c r="RZH1419" s="15"/>
      <c r="RZI1419" s="15"/>
      <c r="RZJ1419" s="80"/>
      <c r="RZK1419" s="52"/>
      <c r="RZL1419" s="69"/>
      <c r="RZM1419" s="69"/>
      <c r="RZN1419" s="69"/>
      <c r="RZO1419" s="107"/>
      <c r="RZP1419" s="2"/>
      <c r="RZQ1419" s="15"/>
      <c r="RZR1419" s="15"/>
      <c r="RZS1419" s="80"/>
      <c r="RZT1419" s="52"/>
      <c r="RZU1419" s="69"/>
      <c r="RZV1419" s="69"/>
      <c r="RZW1419" s="69"/>
      <c r="RZX1419" s="107"/>
      <c r="RZY1419" s="2"/>
      <c r="RZZ1419" s="15"/>
      <c r="SAA1419" s="15"/>
      <c r="SAB1419" s="80"/>
      <c r="SAC1419" s="52"/>
      <c r="SAD1419" s="69"/>
      <c r="SAE1419" s="69"/>
      <c r="SAF1419" s="69"/>
      <c r="SAG1419" s="107"/>
      <c r="SAH1419" s="2"/>
      <c r="SAI1419" s="15"/>
      <c r="SAJ1419" s="15"/>
      <c r="SAK1419" s="80"/>
      <c r="SAL1419" s="52"/>
      <c r="SAM1419" s="69"/>
      <c r="SAN1419" s="69"/>
      <c r="SAO1419" s="69"/>
      <c r="SAP1419" s="107"/>
      <c r="SAQ1419" s="2"/>
      <c r="SAR1419" s="15"/>
      <c r="SAS1419" s="15"/>
      <c r="SAT1419" s="80"/>
      <c r="SAU1419" s="52"/>
      <c r="SAV1419" s="69"/>
      <c r="SAW1419" s="69"/>
      <c r="SAX1419" s="69"/>
      <c r="SAY1419" s="107"/>
      <c r="SAZ1419" s="2"/>
      <c r="SBA1419" s="15"/>
      <c r="SBB1419" s="15"/>
      <c r="SBC1419" s="80"/>
      <c r="SBD1419" s="52"/>
      <c r="SBE1419" s="69"/>
      <c r="SBF1419" s="69"/>
      <c r="SBG1419" s="69"/>
      <c r="SBH1419" s="107"/>
      <c r="SBI1419" s="2"/>
      <c r="SBJ1419" s="15"/>
      <c r="SBK1419" s="15"/>
      <c r="SBL1419" s="80"/>
      <c r="SBM1419" s="52"/>
      <c r="SBN1419" s="69"/>
      <c r="SBO1419" s="69"/>
      <c r="SBP1419" s="69"/>
      <c r="SBQ1419" s="107"/>
      <c r="SBR1419" s="2"/>
      <c r="SBS1419" s="15"/>
      <c r="SBT1419" s="15"/>
      <c r="SBU1419" s="80"/>
      <c r="SBV1419" s="52"/>
      <c r="SBW1419" s="69"/>
      <c r="SBX1419" s="69"/>
      <c r="SBY1419" s="69"/>
      <c r="SBZ1419" s="107"/>
      <c r="SCA1419" s="2"/>
      <c r="SCB1419" s="15"/>
      <c r="SCC1419" s="15"/>
      <c r="SCD1419" s="80"/>
      <c r="SCE1419" s="52"/>
      <c r="SCF1419" s="69"/>
      <c r="SCG1419" s="69"/>
      <c r="SCH1419" s="69"/>
      <c r="SCI1419" s="107"/>
      <c r="SCJ1419" s="2"/>
      <c r="SCK1419" s="15"/>
      <c r="SCL1419" s="15"/>
      <c r="SCM1419" s="80"/>
      <c r="SCN1419" s="52"/>
      <c r="SCO1419" s="69"/>
      <c r="SCP1419" s="69"/>
      <c r="SCQ1419" s="69"/>
      <c r="SCR1419" s="107"/>
      <c r="SCS1419" s="2"/>
      <c r="SCT1419" s="15"/>
      <c r="SCU1419" s="15"/>
      <c r="SCV1419" s="80"/>
      <c r="SCW1419" s="52"/>
      <c r="SCX1419" s="69"/>
      <c r="SCY1419" s="69"/>
      <c r="SCZ1419" s="69"/>
      <c r="SDA1419" s="107"/>
      <c r="SDB1419" s="2"/>
      <c r="SDC1419" s="15"/>
      <c r="SDD1419" s="15"/>
      <c r="SDE1419" s="80"/>
      <c r="SDF1419" s="52"/>
      <c r="SDG1419" s="69"/>
      <c r="SDH1419" s="69"/>
      <c r="SDI1419" s="69"/>
      <c r="SDJ1419" s="107"/>
      <c r="SDK1419" s="2"/>
      <c r="SDL1419" s="15"/>
      <c r="SDM1419" s="15"/>
      <c r="SDN1419" s="80"/>
      <c r="SDO1419" s="52"/>
      <c r="SDP1419" s="69"/>
      <c r="SDQ1419" s="69"/>
      <c r="SDR1419" s="69"/>
      <c r="SDS1419" s="107"/>
      <c r="SDT1419" s="2"/>
      <c r="SDU1419" s="15"/>
      <c r="SDV1419" s="15"/>
      <c r="SDW1419" s="80"/>
      <c r="SDX1419" s="52"/>
      <c r="SDY1419" s="69"/>
      <c r="SDZ1419" s="69"/>
      <c r="SEA1419" s="69"/>
      <c r="SEB1419" s="107"/>
      <c r="SEC1419" s="2"/>
      <c r="SED1419" s="15"/>
      <c r="SEE1419" s="15"/>
      <c r="SEF1419" s="80"/>
      <c r="SEG1419" s="52"/>
      <c r="SEH1419" s="69"/>
      <c r="SEI1419" s="69"/>
      <c r="SEJ1419" s="69"/>
      <c r="SEK1419" s="107"/>
      <c r="SEL1419" s="2"/>
      <c r="SEM1419" s="15"/>
      <c r="SEN1419" s="15"/>
      <c r="SEO1419" s="80"/>
      <c r="SEP1419" s="52"/>
      <c r="SEQ1419" s="69"/>
      <c r="SER1419" s="69"/>
      <c r="SES1419" s="69"/>
      <c r="SET1419" s="107"/>
      <c r="SEU1419" s="2"/>
      <c r="SEV1419" s="15"/>
      <c r="SEW1419" s="15"/>
      <c r="SEX1419" s="80"/>
      <c r="SEY1419" s="52"/>
      <c r="SEZ1419" s="69"/>
      <c r="SFA1419" s="69"/>
      <c r="SFB1419" s="69"/>
      <c r="SFC1419" s="107"/>
      <c r="SFD1419" s="2"/>
      <c r="SFE1419" s="15"/>
      <c r="SFF1419" s="15"/>
      <c r="SFG1419" s="80"/>
      <c r="SFH1419" s="52"/>
      <c r="SFI1419" s="69"/>
      <c r="SFJ1419" s="69"/>
      <c r="SFK1419" s="69"/>
      <c r="SFL1419" s="107"/>
      <c r="SFM1419" s="2"/>
      <c r="SFN1419" s="15"/>
      <c r="SFO1419" s="15"/>
      <c r="SFP1419" s="80"/>
      <c r="SFQ1419" s="52"/>
      <c r="SFR1419" s="69"/>
      <c r="SFS1419" s="69"/>
      <c r="SFT1419" s="69"/>
      <c r="SFU1419" s="107"/>
      <c r="SFV1419" s="2"/>
      <c r="SFW1419" s="15"/>
      <c r="SFX1419" s="15"/>
      <c r="SFY1419" s="80"/>
      <c r="SFZ1419" s="52"/>
      <c r="SGA1419" s="69"/>
      <c r="SGB1419" s="69"/>
      <c r="SGC1419" s="69"/>
      <c r="SGD1419" s="107"/>
      <c r="SGE1419" s="2"/>
      <c r="SGF1419" s="15"/>
      <c r="SGG1419" s="15"/>
      <c r="SGH1419" s="80"/>
      <c r="SGI1419" s="52"/>
      <c r="SGJ1419" s="69"/>
      <c r="SGK1419" s="69"/>
      <c r="SGL1419" s="69"/>
      <c r="SGM1419" s="107"/>
      <c r="SGN1419" s="2"/>
      <c r="SGO1419" s="15"/>
      <c r="SGP1419" s="15"/>
      <c r="SGQ1419" s="80"/>
      <c r="SGR1419" s="52"/>
      <c r="SGS1419" s="69"/>
      <c r="SGT1419" s="69"/>
      <c r="SGU1419" s="69"/>
      <c r="SGV1419" s="107"/>
      <c r="SGW1419" s="2"/>
      <c r="SGX1419" s="15"/>
      <c r="SGY1419" s="15"/>
      <c r="SGZ1419" s="80"/>
      <c r="SHA1419" s="52"/>
      <c r="SHB1419" s="69"/>
      <c r="SHC1419" s="69"/>
      <c r="SHD1419" s="69"/>
      <c r="SHE1419" s="107"/>
      <c r="SHF1419" s="2"/>
      <c r="SHG1419" s="15"/>
      <c r="SHH1419" s="15"/>
      <c r="SHI1419" s="80"/>
      <c r="SHJ1419" s="52"/>
      <c r="SHK1419" s="69"/>
      <c r="SHL1419" s="69"/>
      <c r="SHM1419" s="69"/>
      <c r="SHN1419" s="107"/>
      <c r="SHO1419" s="2"/>
      <c r="SHP1419" s="15"/>
      <c r="SHQ1419" s="15"/>
      <c r="SHR1419" s="80"/>
      <c r="SHS1419" s="52"/>
      <c r="SHT1419" s="69"/>
      <c r="SHU1419" s="69"/>
      <c r="SHV1419" s="69"/>
      <c r="SHW1419" s="107"/>
      <c r="SHX1419" s="2"/>
      <c r="SHY1419" s="15"/>
      <c r="SHZ1419" s="15"/>
      <c r="SIA1419" s="80"/>
      <c r="SIB1419" s="52"/>
      <c r="SIC1419" s="69"/>
      <c r="SID1419" s="69"/>
      <c r="SIE1419" s="69"/>
      <c r="SIF1419" s="107"/>
      <c r="SIG1419" s="2"/>
      <c r="SIH1419" s="15"/>
      <c r="SII1419" s="15"/>
      <c r="SIJ1419" s="80"/>
      <c r="SIK1419" s="52"/>
      <c r="SIL1419" s="69"/>
      <c r="SIM1419" s="69"/>
      <c r="SIN1419" s="69"/>
      <c r="SIO1419" s="107"/>
      <c r="SIP1419" s="2"/>
      <c r="SIQ1419" s="15"/>
      <c r="SIR1419" s="15"/>
      <c r="SIS1419" s="80"/>
      <c r="SIT1419" s="52"/>
      <c r="SIU1419" s="69"/>
      <c r="SIV1419" s="69"/>
      <c r="SIW1419" s="69"/>
      <c r="SIX1419" s="107"/>
      <c r="SIY1419" s="2"/>
      <c r="SIZ1419" s="15"/>
      <c r="SJA1419" s="15"/>
      <c r="SJB1419" s="80"/>
      <c r="SJC1419" s="52"/>
      <c r="SJD1419" s="69"/>
      <c r="SJE1419" s="69"/>
      <c r="SJF1419" s="69"/>
      <c r="SJG1419" s="107"/>
      <c r="SJH1419" s="2"/>
      <c r="SJI1419" s="15"/>
      <c r="SJJ1419" s="15"/>
      <c r="SJK1419" s="80"/>
      <c r="SJL1419" s="52"/>
      <c r="SJM1419" s="69"/>
      <c r="SJN1419" s="69"/>
      <c r="SJO1419" s="69"/>
      <c r="SJP1419" s="107"/>
      <c r="SJQ1419" s="2"/>
      <c r="SJR1419" s="15"/>
      <c r="SJS1419" s="15"/>
      <c r="SJT1419" s="80"/>
      <c r="SJU1419" s="52"/>
      <c r="SJV1419" s="69"/>
      <c r="SJW1419" s="69"/>
      <c r="SJX1419" s="69"/>
      <c r="SJY1419" s="107"/>
      <c r="SJZ1419" s="2"/>
      <c r="SKA1419" s="15"/>
      <c r="SKB1419" s="15"/>
      <c r="SKC1419" s="80"/>
      <c r="SKD1419" s="52"/>
      <c r="SKE1419" s="69"/>
      <c r="SKF1419" s="69"/>
      <c r="SKG1419" s="69"/>
      <c r="SKH1419" s="107"/>
      <c r="SKI1419" s="2"/>
      <c r="SKJ1419" s="15"/>
      <c r="SKK1419" s="15"/>
      <c r="SKL1419" s="80"/>
      <c r="SKM1419" s="52"/>
      <c r="SKN1419" s="69"/>
      <c r="SKO1419" s="69"/>
      <c r="SKP1419" s="69"/>
      <c r="SKQ1419" s="107"/>
      <c r="SKR1419" s="2"/>
      <c r="SKS1419" s="15"/>
      <c r="SKT1419" s="15"/>
      <c r="SKU1419" s="80"/>
      <c r="SKV1419" s="52"/>
      <c r="SKW1419" s="69"/>
      <c r="SKX1419" s="69"/>
      <c r="SKY1419" s="69"/>
      <c r="SKZ1419" s="107"/>
      <c r="SLA1419" s="2"/>
      <c r="SLB1419" s="15"/>
      <c r="SLC1419" s="15"/>
      <c r="SLD1419" s="80"/>
      <c r="SLE1419" s="52"/>
      <c r="SLF1419" s="69"/>
      <c r="SLG1419" s="69"/>
      <c r="SLH1419" s="69"/>
      <c r="SLI1419" s="107"/>
      <c r="SLJ1419" s="2"/>
      <c r="SLK1419" s="15"/>
      <c r="SLL1419" s="15"/>
      <c r="SLM1419" s="80"/>
      <c r="SLN1419" s="52"/>
      <c r="SLO1419" s="69"/>
      <c r="SLP1419" s="69"/>
      <c r="SLQ1419" s="69"/>
      <c r="SLR1419" s="107"/>
      <c r="SLS1419" s="2"/>
      <c r="SLT1419" s="15"/>
      <c r="SLU1419" s="15"/>
      <c r="SLV1419" s="80"/>
      <c r="SLW1419" s="52"/>
      <c r="SLX1419" s="69"/>
      <c r="SLY1419" s="69"/>
      <c r="SLZ1419" s="69"/>
      <c r="SMA1419" s="107"/>
      <c r="SMB1419" s="2"/>
      <c r="SMC1419" s="15"/>
      <c r="SMD1419" s="15"/>
      <c r="SME1419" s="80"/>
      <c r="SMF1419" s="52"/>
      <c r="SMG1419" s="69"/>
      <c r="SMH1419" s="69"/>
      <c r="SMI1419" s="69"/>
      <c r="SMJ1419" s="107"/>
      <c r="SMK1419" s="2"/>
      <c r="SML1419" s="15"/>
      <c r="SMM1419" s="15"/>
      <c r="SMN1419" s="80"/>
      <c r="SMO1419" s="52"/>
      <c r="SMP1419" s="69"/>
      <c r="SMQ1419" s="69"/>
      <c r="SMR1419" s="69"/>
      <c r="SMS1419" s="107"/>
      <c r="SMT1419" s="2"/>
      <c r="SMU1419" s="15"/>
      <c r="SMV1419" s="15"/>
      <c r="SMW1419" s="80"/>
      <c r="SMX1419" s="52"/>
      <c r="SMY1419" s="69"/>
      <c r="SMZ1419" s="69"/>
      <c r="SNA1419" s="69"/>
      <c r="SNB1419" s="107"/>
      <c r="SNC1419" s="2"/>
      <c r="SND1419" s="15"/>
      <c r="SNE1419" s="15"/>
      <c r="SNF1419" s="80"/>
      <c r="SNG1419" s="52"/>
      <c r="SNH1419" s="69"/>
      <c r="SNI1419" s="69"/>
      <c r="SNJ1419" s="69"/>
      <c r="SNK1419" s="107"/>
      <c r="SNL1419" s="2"/>
      <c r="SNM1419" s="15"/>
      <c r="SNN1419" s="15"/>
      <c r="SNO1419" s="80"/>
      <c r="SNP1419" s="52"/>
      <c r="SNQ1419" s="69"/>
      <c r="SNR1419" s="69"/>
      <c r="SNS1419" s="69"/>
      <c r="SNT1419" s="107"/>
      <c r="SNU1419" s="2"/>
      <c r="SNV1419" s="15"/>
      <c r="SNW1419" s="15"/>
      <c r="SNX1419" s="80"/>
      <c r="SNY1419" s="52"/>
      <c r="SNZ1419" s="69"/>
      <c r="SOA1419" s="69"/>
      <c r="SOB1419" s="69"/>
      <c r="SOC1419" s="107"/>
      <c r="SOD1419" s="2"/>
      <c r="SOE1419" s="15"/>
      <c r="SOF1419" s="15"/>
      <c r="SOG1419" s="80"/>
      <c r="SOH1419" s="52"/>
      <c r="SOI1419" s="69"/>
      <c r="SOJ1419" s="69"/>
      <c r="SOK1419" s="69"/>
      <c r="SOL1419" s="107"/>
      <c r="SOM1419" s="2"/>
      <c r="SON1419" s="15"/>
      <c r="SOO1419" s="15"/>
      <c r="SOP1419" s="80"/>
      <c r="SOQ1419" s="52"/>
      <c r="SOR1419" s="69"/>
      <c r="SOS1419" s="69"/>
      <c r="SOT1419" s="69"/>
      <c r="SOU1419" s="107"/>
      <c r="SOV1419" s="2"/>
      <c r="SOW1419" s="15"/>
      <c r="SOX1419" s="15"/>
      <c r="SOY1419" s="80"/>
      <c r="SOZ1419" s="52"/>
      <c r="SPA1419" s="69"/>
      <c r="SPB1419" s="69"/>
      <c r="SPC1419" s="69"/>
      <c r="SPD1419" s="107"/>
      <c r="SPE1419" s="2"/>
      <c r="SPF1419" s="15"/>
      <c r="SPG1419" s="15"/>
      <c r="SPH1419" s="80"/>
      <c r="SPI1419" s="52"/>
      <c r="SPJ1419" s="69"/>
      <c r="SPK1419" s="69"/>
      <c r="SPL1419" s="69"/>
      <c r="SPM1419" s="107"/>
      <c r="SPN1419" s="2"/>
      <c r="SPO1419" s="15"/>
      <c r="SPP1419" s="15"/>
      <c r="SPQ1419" s="80"/>
      <c r="SPR1419" s="52"/>
      <c r="SPS1419" s="69"/>
      <c r="SPT1419" s="69"/>
      <c r="SPU1419" s="69"/>
      <c r="SPV1419" s="107"/>
      <c r="SPW1419" s="2"/>
      <c r="SPX1419" s="15"/>
      <c r="SPY1419" s="15"/>
      <c r="SPZ1419" s="80"/>
      <c r="SQA1419" s="52"/>
      <c r="SQB1419" s="69"/>
      <c r="SQC1419" s="69"/>
      <c r="SQD1419" s="69"/>
      <c r="SQE1419" s="107"/>
      <c r="SQF1419" s="2"/>
      <c r="SQG1419" s="15"/>
      <c r="SQH1419" s="15"/>
      <c r="SQI1419" s="80"/>
      <c r="SQJ1419" s="52"/>
      <c r="SQK1419" s="69"/>
      <c r="SQL1419" s="69"/>
      <c r="SQM1419" s="69"/>
      <c r="SQN1419" s="107"/>
      <c r="SQO1419" s="2"/>
      <c r="SQP1419" s="15"/>
      <c r="SQQ1419" s="15"/>
      <c r="SQR1419" s="80"/>
      <c r="SQS1419" s="52"/>
      <c r="SQT1419" s="69"/>
      <c r="SQU1419" s="69"/>
      <c r="SQV1419" s="69"/>
      <c r="SQW1419" s="107"/>
      <c r="SQX1419" s="2"/>
      <c r="SQY1419" s="15"/>
      <c r="SQZ1419" s="15"/>
      <c r="SRA1419" s="80"/>
      <c r="SRB1419" s="52"/>
      <c r="SRC1419" s="69"/>
      <c r="SRD1419" s="69"/>
      <c r="SRE1419" s="69"/>
      <c r="SRF1419" s="107"/>
      <c r="SRG1419" s="2"/>
      <c r="SRH1419" s="15"/>
      <c r="SRI1419" s="15"/>
      <c r="SRJ1419" s="80"/>
      <c r="SRK1419" s="52"/>
      <c r="SRL1419" s="69"/>
      <c r="SRM1419" s="69"/>
      <c r="SRN1419" s="69"/>
      <c r="SRO1419" s="107"/>
      <c r="SRP1419" s="2"/>
      <c r="SRQ1419" s="15"/>
      <c r="SRR1419" s="15"/>
      <c r="SRS1419" s="80"/>
      <c r="SRT1419" s="52"/>
      <c r="SRU1419" s="69"/>
      <c r="SRV1419" s="69"/>
      <c r="SRW1419" s="69"/>
      <c r="SRX1419" s="107"/>
      <c r="SRY1419" s="2"/>
      <c r="SRZ1419" s="15"/>
      <c r="SSA1419" s="15"/>
      <c r="SSB1419" s="80"/>
      <c r="SSC1419" s="52"/>
      <c r="SSD1419" s="69"/>
      <c r="SSE1419" s="69"/>
      <c r="SSF1419" s="69"/>
      <c r="SSG1419" s="107"/>
      <c r="SSH1419" s="2"/>
      <c r="SSI1419" s="15"/>
      <c r="SSJ1419" s="15"/>
      <c r="SSK1419" s="80"/>
      <c r="SSL1419" s="52"/>
      <c r="SSM1419" s="69"/>
      <c r="SSN1419" s="69"/>
      <c r="SSO1419" s="69"/>
      <c r="SSP1419" s="107"/>
      <c r="SSQ1419" s="2"/>
      <c r="SSR1419" s="15"/>
      <c r="SSS1419" s="15"/>
      <c r="SST1419" s="80"/>
      <c r="SSU1419" s="52"/>
      <c r="SSV1419" s="69"/>
      <c r="SSW1419" s="69"/>
      <c r="SSX1419" s="69"/>
      <c r="SSY1419" s="107"/>
      <c r="SSZ1419" s="2"/>
      <c r="STA1419" s="15"/>
      <c r="STB1419" s="15"/>
      <c r="STC1419" s="80"/>
      <c r="STD1419" s="52"/>
      <c r="STE1419" s="69"/>
      <c r="STF1419" s="69"/>
      <c r="STG1419" s="69"/>
      <c r="STH1419" s="107"/>
      <c r="STI1419" s="2"/>
      <c r="STJ1419" s="15"/>
      <c r="STK1419" s="15"/>
      <c r="STL1419" s="80"/>
      <c r="STM1419" s="52"/>
      <c r="STN1419" s="69"/>
      <c r="STO1419" s="69"/>
      <c r="STP1419" s="69"/>
      <c r="STQ1419" s="107"/>
      <c r="STR1419" s="2"/>
      <c r="STS1419" s="15"/>
      <c r="STT1419" s="15"/>
      <c r="STU1419" s="80"/>
      <c r="STV1419" s="52"/>
      <c r="STW1419" s="69"/>
      <c r="STX1419" s="69"/>
      <c r="STY1419" s="69"/>
      <c r="STZ1419" s="107"/>
      <c r="SUA1419" s="2"/>
      <c r="SUB1419" s="15"/>
      <c r="SUC1419" s="15"/>
      <c r="SUD1419" s="80"/>
      <c r="SUE1419" s="52"/>
      <c r="SUF1419" s="69"/>
      <c r="SUG1419" s="69"/>
      <c r="SUH1419" s="69"/>
      <c r="SUI1419" s="107"/>
      <c r="SUJ1419" s="2"/>
      <c r="SUK1419" s="15"/>
      <c r="SUL1419" s="15"/>
      <c r="SUM1419" s="80"/>
      <c r="SUN1419" s="52"/>
      <c r="SUO1419" s="69"/>
      <c r="SUP1419" s="69"/>
      <c r="SUQ1419" s="69"/>
      <c r="SUR1419" s="107"/>
      <c r="SUS1419" s="2"/>
      <c r="SUT1419" s="15"/>
      <c r="SUU1419" s="15"/>
      <c r="SUV1419" s="80"/>
      <c r="SUW1419" s="52"/>
      <c r="SUX1419" s="69"/>
      <c r="SUY1419" s="69"/>
      <c r="SUZ1419" s="69"/>
      <c r="SVA1419" s="107"/>
      <c r="SVB1419" s="2"/>
      <c r="SVC1419" s="15"/>
      <c r="SVD1419" s="15"/>
      <c r="SVE1419" s="80"/>
      <c r="SVF1419" s="52"/>
      <c r="SVG1419" s="69"/>
      <c r="SVH1419" s="69"/>
      <c r="SVI1419" s="69"/>
      <c r="SVJ1419" s="107"/>
      <c r="SVK1419" s="2"/>
      <c r="SVL1419" s="15"/>
      <c r="SVM1419" s="15"/>
      <c r="SVN1419" s="80"/>
      <c r="SVO1419" s="52"/>
      <c r="SVP1419" s="69"/>
      <c r="SVQ1419" s="69"/>
      <c r="SVR1419" s="69"/>
      <c r="SVS1419" s="107"/>
      <c r="SVT1419" s="2"/>
      <c r="SVU1419" s="15"/>
      <c r="SVV1419" s="15"/>
      <c r="SVW1419" s="80"/>
      <c r="SVX1419" s="52"/>
      <c r="SVY1419" s="69"/>
      <c r="SVZ1419" s="69"/>
      <c r="SWA1419" s="69"/>
      <c r="SWB1419" s="107"/>
      <c r="SWC1419" s="2"/>
      <c r="SWD1419" s="15"/>
      <c r="SWE1419" s="15"/>
      <c r="SWF1419" s="80"/>
      <c r="SWG1419" s="52"/>
      <c r="SWH1419" s="69"/>
      <c r="SWI1419" s="69"/>
      <c r="SWJ1419" s="69"/>
      <c r="SWK1419" s="107"/>
      <c r="SWL1419" s="2"/>
      <c r="SWM1419" s="15"/>
      <c r="SWN1419" s="15"/>
      <c r="SWO1419" s="80"/>
      <c r="SWP1419" s="52"/>
      <c r="SWQ1419" s="69"/>
      <c r="SWR1419" s="69"/>
      <c r="SWS1419" s="69"/>
      <c r="SWT1419" s="107"/>
      <c r="SWU1419" s="2"/>
      <c r="SWV1419" s="15"/>
      <c r="SWW1419" s="15"/>
      <c r="SWX1419" s="80"/>
      <c r="SWY1419" s="52"/>
      <c r="SWZ1419" s="69"/>
      <c r="SXA1419" s="69"/>
      <c r="SXB1419" s="69"/>
      <c r="SXC1419" s="107"/>
      <c r="SXD1419" s="2"/>
      <c r="SXE1419" s="15"/>
      <c r="SXF1419" s="15"/>
      <c r="SXG1419" s="80"/>
      <c r="SXH1419" s="52"/>
      <c r="SXI1419" s="69"/>
      <c r="SXJ1419" s="69"/>
      <c r="SXK1419" s="69"/>
      <c r="SXL1419" s="107"/>
      <c r="SXM1419" s="2"/>
      <c r="SXN1419" s="15"/>
      <c r="SXO1419" s="15"/>
      <c r="SXP1419" s="80"/>
      <c r="SXQ1419" s="52"/>
      <c r="SXR1419" s="69"/>
      <c r="SXS1419" s="69"/>
      <c r="SXT1419" s="69"/>
      <c r="SXU1419" s="107"/>
      <c r="SXV1419" s="2"/>
      <c r="SXW1419" s="15"/>
      <c r="SXX1419" s="15"/>
      <c r="SXY1419" s="80"/>
      <c r="SXZ1419" s="52"/>
      <c r="SYA1419" s="69"/>
      <c r="SYB1419" s="69"/>
      <c r="SYC1419" s="69"/>
      <c r="SYD1419" s="107"/>
      <c r="SYE1419" s="2"/>
      <c r="SYF1419" s="15"/>
      <c r="SYG1419" s="15"/>
      <c r="SYH1419" s="80"/>
      <c r="SYI1419" s="52"/>
      <c r="SYJ1419" s="69"/>
      <c r="SYK1419" s="69"/>
      <c r="SYL1419" s="69"/>
      <c r="SYM1419" s="107"/>
      <c r="SYN1419" s="2"/>
      <c r="SYO1419" s="15"/>
      <c r="SYP1419" s="15"/>
      <c r="SYQ1419" s="80"/>
      <c r="SYR1419" s="52"/>
      <c r="SYS1419" s="69"/>
      <c r="SYT1419" s="69"/>
      <c r="SYU1419" s="69"/>
      <c r="SYV1419" s="107"/>
      <c r="SYW1419" s="2"/>
      <c r="SYX1419" s="15"/>
      <c r="SYY1419" s="15"/>
      <c r="SYZ1419" s="80"/>
      <c r="SZA1419" s="52"/>
      <c r="SZB1419" s="69"/>
      <c r="SZC1419" s="69"/>
      <c r="SZD1419" s="69"/>
      <c r="SZE1419" s="107"/>
      <c r="SZF1419" s="2"/>
      <c r="SZG1419" s="15"/>
      <c r="SZH1419" s="15"/>
      <c r="SZI1419" s="80"/>
      <c r="SZJ1419" s="52"/>
      <c r="SZK1419" s="69"/>
      <c r="SZL1419" s="69"/>
      <c r="SZM1419" s="69"/>
      <c r="SZN1419" s="107"/>
      <c r="SZO1419" s="2"/>
      <c r="SZP1419" s="15"/>
      <c r="SZQ1419" s="15"/>
      <c r="SZR1419" s="80"/>
      <c r="SZS1419" s="52"/>
      <c r="SZT1419" s="69"/>
      <c r="SZU1419" s="69"/>
      <c r="SZV1419" s="69"/>
      <c r="SZW1419" s="107"/>
      <c r="SZX1419" s="2"/>
      <c r="SZY1419" s="15"/>
      <c r="SZZ1419" s="15"/>
      <c r="TAA1419" s="80"/>
      <c r="TAB1419" s="52"/>
      <c r="TAC1419" s="69"/>
      <c r="TAD1419" s="69"/>
      <c r="TAE1419" s="69"/>
      <c r="TAF1419" s="107"/>
      <c r="TAG1419" s="2"/>
      <c r="TAH1419" s="15"/>
      <c r="TAI1419" s="15"/>
      <c r="TAJ1419" s="80"/>
      <c r="TAK1419" s="52"/>
      <c r="TAL1419" s="69"/>
      <c r="TAM1419" s="69"/>
      <c r="TAN1419" s="69"/>
      <c r="TAO1419" s="107"/>
      <c r="TAP1419" s="2"/>
      <c r="TAQ1419" s="15"/>
      <c r="TAR1419" s="15"/>
      <c r="TAS1419" s="80"/>
      <c r="TAT1419" s="52"/>
      <c r="TAU1419" s="69"/>
      <c r="TAV1419" s="69"/>
      <c r="TAW1419" s="69"/>
      <c r="TAX1419" s="107"/>
      <c r="TAY1419" s="2"/>
      <c r="TAZ1419" s="15"/>
      <c r="TBA1419" s="15"/>
      <c r="TBB1419" s="80"/>
      <c r="TBC1419" s="52"/>
      <c r="TBD1419" s="69"/>
      <c r="TBE1419" s="69"/>
      <c r="TBF1419" s="69"/>
      <c r="TBG1419" s="107"/>
      <c r="TBH1419" s="2"/>
      <c r="TBI1419" s="15"/>
      <c r="TBJ1419" s="15"/>
      <c r="TBK1419" s="80"/>
      <c r="TBL1419" s="52"/>
      <c r="TBM1419" s="69"/>
      <c r="TBN1419" s="69"/>
      <c r="TBO1419" s="69"/>
      <c r="TBP1419" s="107"/>
      <c r="TBQ1419" s="2"/>
      <c r="TBR1419" s="15"/>
      <c r="TBS1419" s="15"/>
      <c r="TBT1419" s="80"/>
      <c r="TBU1419" s="52"/>
      <c r="TBV1419" s="69"/>
      <c r="TBW1419" s="69"/>
      <c r="TBX1419" s="69"/>
      <c r="TBY1419" s="107"/>
      <c r="TBZ1419" s="2"/>
      <c r="TCA1419" s="15"/>
      <c r="TCB1419" s="15"/>
      <c r="TCC1419" s="80"/>
      <c r="TCD1419" s="52"/>
      <c r="TCE1419" s="69"/>
      <c r="TCF1419" s="69"/>
      <c r="TCG1419" s="69"/>
      <c r="TCH1419" s="107"/>
      <c r="TCI1419" s="2"/>
      <c r="TCJ1419" s="15"/>
      <c r="TCK1419" s="15"/>
      <c r="TCL1419" s="80"/>
      <c r="TCM1419" s="52"/>
      <c r="TCN1419" s="69"/>
      <c r="TCO1419" s="69"/>
      <c r="TCP1419" s="69"/>
      <c r="TCQ1419" s="107"/>
      <c r="TCR1419" s="2"/>
      <c r="TCS1419" s="15"/>
      <c r="TCT1419" s="15"/>
      <c r="TCU1419" s="80"/>
      <c r="TCV1419" s="52"/>
      <c r="TCW1419" s="69"/>
      <c r="TCX1419" s="69"/>
      <c r="TCY1419" s="69"/>
      <c r="TCZ1419" s="107"/>
      <c r="TDA1419" s="2"/>
      <c r="TDB1419" s="15"/>
      <c r="TDC1419" s="15"/>
      <c r="TDD1419" s="80"/>
      <c r="TDE1419" s="52"/>
      <c r="TDF1419" s="69"/>
      <c r="TDG1419" s="69"/>
      <c r="TDH1419" s="69"/>
      <c r="TDI1419" s="107"/>
      <c r="TDJ1419" s="2"/>
      <c r="TDK1419" s="15"/>
      <c r="TDL1419" s="15"/>
      <c r="TDM1419" s="80"/>
      <c r="TDN1419" s="52"/>
      <c r="TDO1419" s="69"/>
      <c r="TDP1419" s="69"/>
      <c r="TDQ1419" s="69"/>
      <c r="TDR1419" s="107"/>
      <c r="TDS1419" s="2"/>
      <c r="TDT1419" s="15"/>
      <c r="TDU1419" s="15"/>
      <c r="TDV1419" s="80"/>
      <c r="TDW1419" s="52"/>
      <c r="TDX1419" s="69"/>
      <c r="TDY1419" s="69"/>
      <c r="TDZ1419" s="69"/>
      <c r="TEA1419" s="107"/>
      <c r="TEB1419" s="2"/>
      <c r="TEC1419" s="15"/>
      <c r="TED1419" s="15"/>
      <c r="TEE1419" s="80"/>
      <c r="TEF1419" s="52"/>
      <c r="TEG1419" s="69"/>
      <c r="TEH1419" s="69"/>
      <c r="TEI1419" s="69"/>
      <c r="TEJ1419" s="107"/>
      <c r="TEK1419" s="2"/>
      <c r="TEL1419" s="15"/>
      <c r="TEM1419" s="15"/>
      <c r="TEN1419" s="80"/>
      <c r="TEO1419" s="52"/>
      <c r="TEP1419" s="69"/>
      <c r="TEQ1419" s="69"/>
      <c r="TER1419" s="69"/>
      <c r="TES1419" s="107"/>
      <c r="TET1419" s="2"/>
      <c r="TEU1419" s="15"/>
      <c r="TEV1419" s="15"/>
      <c r="TEW1419" s="80"/>
      <c r="TEX1419" s="52"/>
      <c r="TEY1419" s="69"/>
      <c r="TEZ1419" s="69"/>
      <c r="TFA1419" s="69"/>
      <c r="TFB1419" s="107"/>
      <c r="TFC1419" s="2"/>
      <c r="TFD1419" s="15"/>
      <c r="TFE1419" s="15"/>
      <c r="TFF1419" s="80"/>
      <c r="TFG1419" s="52"/>
      <c r="TFH1419" s="69"/>
      <c r="TFI1419" s="69"/>
      <c r="TFJ1419" s="69"/>
      <c r="TFK1419" s="107"/>
      <c r="TFL1419" s="2"/>
      <c r="TFM1419" s="15"/>
      <c r="TFN1419" s="15"/>
      <c r="TFO1419" s="80"/>
      <c r="TFP1419" s="52"/>
      <c r="TFQ1419" s="69"/>
      <c r="TFR1419" s="69"/>
      <c r="TFS1419" s="69"/>
      <c r="TFT1419" s="107"/>
      <c r="TFU1419" s="2"/>
      <c r="TFV1419" s="15"/>
      <c r="TFW1419" s="15"/>
      <c r="TFX1419" s="80"/>
      <c r="TFY1419" s="52"/>
      <c r="TFZ1419" s="69"/>
      <c r="TGA1419" s="69"/>
      <c r="TGB1419" s="69"/>
      <c r="TGC1419" s="107"/>
      <c r="TGD1419" s="2"/>
      <c r="TGE1419" s="15"/>
      <c r="TGF1419" s="15"/>
      <c r="TGG1419" s="80"/>
      <c r="TGH1419" s="52"/>
      <c r="TGI1419" s="69"/>
      <c r="TGJ1419" s="69"/>
      <c r="TGK1419" s="69"/>
      <c r="TGL1419" s="107"/>
      <c r="TGM1419" s="2"/>
      <c r="TGN1419" s="15"/>
      <c r="TGO1419" s="15"/>
      <c r="TGP1419" s="80"/>
      <c r="TGQ1419" s="52"/>
      <c r="TGR1419" s="69"/>
      <c r="TGS1419" s="69"/>
      <c r="TGT1419" s="69"/>
      <c r="TGU1419" s="107"/>
      <c r="TGV1419" s="2"/>
      <c r="TGW1419" s="15"/>
      <c r="TGX1419" s="15"/>
      <c r="TGY1419" s="80"/>
      <c r="TGZ1419" s="52"/>
      <c r="THA1419" s="69"/>
      <c r="THB1419" s="69"/>
      <c r="THC1419" s="69"/>
      <c r="THD1419" s="107"/>
      <c r="THE1419" s="2"/>
      <c r="THF1419" s="15"/>
      <c r="THG1419" s="15"/>
      <c r="THH1419" s="80"/>
      <c r="THI1419" s="52"/>
      <c r="THJ1419" s="69"/>
      <c r="THK1419" s="69"/>
      <c r="THL1419" s="69"/>
      <c r="THM1419" s="107"/>
      <c r="THN1419" s="2"/>
      <c r="THO1419" s="15"/>
      <c r="THP1419" s="15"/>
      <c r="THQ1419" s="80"/>
      <c r="THR1419" s="52"/>
      <c r="THS1419" s="69"/>
      <c r="THT1419" s="69"/>
      <c r="THU1419" s="69"/>
      <c r="THV1419" s="107"/>
      <c r="THW1419" s="2"/>
      <c r="THX1419" s="15"/>
      <c r="THY1419" s="15"/>
      <c r="THZ1419" s="80"/>
      <c r="TIA1419" s="52"/>
      <c r="TIB1419" s="69"/>
      <c r="TIC1419" s="69"/>
      <c r="TID1419" s="69"/>
      <c r="TIE1419" s="107"/>
      <c r="TIF1419" s="2"/>
      <c r="TIG1419" s="15"/>
      <c r="TIH1419" s="15"/>
      <c r="TII1419" s="80"/>
      <c r="TIJ1419" s="52"/>
      <c r="TIK1419" s="69"/>
      <c r="TIL1419" s="69"/>
      <c r="TIM1419" s="69"/>
      <c r="TIN1419" s="107"/>
      <c r="TIO1419" s="2"/>
      <c r="TIP1419" s="15"/>
      <c r="TIQ1419" s="15"/>
      <c r="TIR1419" s="80"/>
      <c r="TIS1419" s="52"/>
      <c r="TIT1419" s="69"/>
      <c r="TIU1419" s="69"/>
      <c r="TIV1419" s="69"/>
      <c r="TIW1419" s="107"/>
      <c r="TIX1419" s="2"/>
      <c r="TIY1419" s="15"/>
      <c r="TIZ1419" s="15"/>
      <c r="TJA1419" s="80"/>
      <c r="TJB1419" s="52"/>
      <c r="TJC1419" s="69"/>
      <c r="TJD1419" s="69"/>
      <c r="TJE1419" s="69"/>
      <c r="TJF1419" s="107"/>
      <c r="TJG1419" s="2"/>
      <c r="TJH1419" s="15"/>
      <c r="TJI1419" s="15"/>
      <c r="TJJ1419" s="80"/>
      <c r="TJK1419" s="52"/>
      <c r="TJL1419" s="69"/>
      <c r="TJM1419" s="69"/>
      <c r="TJN1419" s="69"/>
      <c r="TJO1419" s="107"/>
      <c r="TJP1419" s="2"/>
      <c r="TJQ1419" s="15"/>
      <c r="TJR1419" s="15"/>
      <c r="TJS1419" s="80"/>
      <c r="TJT1419" s="52"/>
      <c r="TJU1419" s="69"/>
      <c r="TJV1419" s="69"/>
      <c r="TJW1419" s="69"/>
      <c r="TJX1419" s="107"/>
      <c r="TJY1419" s="2"/>
      <c r="TJZ1419" s="15"/>
      <c r="TKA1419" s="15"/>
      <c r="TKB1419" s="80"/>
      <c r="TKC1419" s="52"/>
      <c r="TKD1419" s="69"/>
      <c r="TKE1419" s="69"/>
      <c r="TKF1419" s="69"/>
      <c r="TKG1419" s="107"/>
      <c r="TKH1419" s="2"/>
      <c r="TKI1419" s="15"/>
      <c r="TKJ1419" s="15"/>
      <c r="TKK1419" s="80"/>
      <c r="TKL1419" s="52"/>
      <c r="TKM1419" s="69"/>
      <c r="TKN1419" s="69"/>
      <c r="TKO1419" s="69"/>
      <c r="TKP1419" s="107"/>
      <c r="TKQ1419" s="2"/>
      <c r="TKR1419" s="15"/>
      <c r="TKS1419" s="15"/>
      <c r="TKT1419" s="80"/>
      <c r="TKU1419" s="52"/>
      <c r="TKV1419" s="69"/>
      <c r="TKW1419" s="69"/>
      <c r="TKX1419" s="69"/>
      <c r="TKY1419" s="107"/>
      <c r="TKZ1419" s="2"/>
      <c r="TLA1419" s="15"/>
      <c r="TLB1419" s="15"/>
      <c r="TLC1419" s="80"/>
      <c r="TLD1419" s="52"/>
      <c r="TLE1419" s="69"/>
      <c r="TLF1419" s="69"/>
      <c r="TLG1419" s="69"/>
      <c r="TLH1419" s="107"/>
      <c r="TLI1419" s="2"/>
      <c r="TLJ1419" s="15"/>
      <c r="TLK1419" s="15"/>
      <c r="TLL1419" s="80"/>
      <c r="TLM1419" s="52"/>
      <c r="TLN1419" s="69"/>
      <c r="TLO1419" s="69"/>
      <c r="TLP1419" s="69"/>
      <c r="TLQ1419" s="107"/>
      <c r="TLR1419" s="2"/>
      <c r="TLS1419" s="15"/>
      <c r="TLT1419" s="15"/>
      <c r="TLU1419" s="80"/>
      <c r="TLV1419" s="52"/>
      <c r="TLW1419" s="69"/>
      <c r="TLX1419" s="69"/>
      <c r="TLY1419" s="69"/>
      <c r="TLZ1419" s="107"/>
      <c r="TMA1419" s="2"/>
      <c r="TMB1419" s="15"/>
      <c r="TMC1419" s="15"/>
      <c r="TMD1419" s="80"/>
      <c r="TME1419" s="52"/>
      <c r="TMF1419" s="69"/>
      <c r="TMG1419" s="69"/>
      <c r="TMH1419" s="69"/>
      <c r="TMI1419" s="107"/>
      <c r="TMJ1419" s="2"/>
      <c r="TMK1419" s="15"/>
      <c r="TML1419" s="15"/>
      <c r="TMM1419" s="80"/>
      <c r="TMN1419" s="52"/>
      <c r="TMO1419" s="69"/>
      <c r="TMP1419" s="69"/>
      <c r="TMQ1419" s="69"/>
      <c r="TMR1419" s="107"/>
      <c r="TMS1419" s="2"/>
      <c r="TMT1419" s="15"/>
      <c r="TMU1419" s="15"/>
      <c r="TMV1419" s="80"/>
      <c r="TMW1419" s="52"/>
      <c r="TMX1419" s="69"/>
      <c r="TMY1419" s="69"/>
      <c r="TMZ1419" s="69"/>
      <c r="TNA1419" s="107"/>
      <c r="TNB1419" s="2"/>
      <c r="TNC1419" s="15"/>
      <c r="TND1419" s="15"/>
      <c r="TNE1419" s="80"/>
      <c r="TNF1419" s="52"/>
      <c r="TNG1419" s="69"/>
      <c r="TNH1419" s="69"/>
      <c r="TNI1419" s="69"/>
      <c r="TNJ1419" s="107"/>
      <c r="TNK1419" s="2"/>
      <c r="TNL1419" s="15"/>
      <c r="TNM1419" s="15"/>
      <c r="TNN1419" s="80"/>
      <c r="TNO1419" s="52"/>
      <c r="TNP1419" s="69"/>
      <c r="TNQ1419" s="69"/>
      <c r="TNR1419" s="69"/>
      <c r="TNS1419" s="107"/>
      <c r="TNT1419" s="2"/>
      <c r="TNU1419" s="15"/>
      <c r="TNV1419" s="15"/>
      <c r="TNW1419" s="80"/>
      <c r="TNX1419" s="52"/>
      <c r="TNY1419" s="69"/>
      <c r="TNZ1419" s="69"/>
      <c r="TOA1419" s="69"/>
      <c r="TOB1419" s="107"/>
      <c r="TOC1419" s="2"/>
      <c r="TOD1419" s="15"/>
      <c r="TOE1419" s="15"/>
      <c r="TOF1419" s="80"/>
      <c r="TOG1419" s="52"/>
      <c r="TOH1419" s="69"/>
      <c r="TOI1419" s="69"/>
      <c r="TOJ1419" s="69"/>
      <c r="TOK1419" s="107"/>
      <c r="TOL1419" s="2"/>
      <c r="TOM1419" s="15"/>
      <c r="TON1419" s="15"/>
      <c r="TOO1419" s="80"/>
      <c r="TOP1419" s="52"/>
      <c r="TOQ1419" s="69"/>
      <c r="TOR1419" s="69"/>
      <c r="TOS1419" s="69"/>
      <c r="TOT1419" s="107"/>
      <c r="TOU1419" s="2"/>
      <c r="TOV1419" s="15"/>
      <c r="TOW1419" s="15"/>
      <c r="TOX1419" s="80"/>
      <c r="TOY1419" s="52"/>
      <c r="TOZ1419" s="69"/>
      <c r="TPA1419" s="69"/>
      <c r="TPB1419" s="69"/>
      <c r="TPC1419" s="107"/>
      <c r="TPD1419" s="2"/>
      <c r="TPE1419" s="15"/>
      <c r="TPF1419" s="15"/>
      <c r="TPG1419" s="80"/>
      <c r="TPH1419" s="52"/>
      <c r="TPI1419" s="69"/>
      <c r="TPJ1419" s="69"/>
      <c r="TPK1419" s="69"/>
      <c r="TPL1419" s="107"/>
      <c r="TPM1419" s="2"/>
      <c r="TPN1419" s="15"/>
      <c r="TPO1419" s="15"/>
      <c r="TPP1419" s="80"/>
      <c r="TPQ1419" s="52"/>
      <c r="TPR1419" s="69"/>
      <c r="TPS1419" s="69"/>
      <c r="TPT1419" s="69"/>
      <c r="TPU1419" s="107"/>
      <c r="TPV1419" s="2"/>
      <c r="TPW1419" s="15"/>
      <c r="TPX1419" s="15"/>
      <c r="TPY1419" s="80"/>
      <c r="TPZ1419" s="52"/>
      <c r="TQA1419" s="69"/>
      <c r="TQB1419" s="69"/>
      <c r="TQC1419" s="69"/>
      <c r="TQD1419" s="107"/>
      <c r="TQE1419" s="2"/>
      <c r="TQF1419" s="15"/>
      <c r="TQG1419" s="15"/>
      <c r="TQH1419" s="80"/>
      <c r="TQI1419" s="52"/>
      <c r="TQJ1419" s="69"/>
      <c r="TQK1419" s="69"/>
      <c r="TQL1419" s="69"/>
      <c r="TQM1419" s="107"/>
      <c r="TQN1419" s="2"/>
      <c r="TQO1419" s="15"/>
      <c r="TQP1419" s="15"/>
      <c r="TQQ1419" s="80"/>
      <c r="TQR1419" s="52"/>
      <c r="TQS1419" s="69"/>
      <c r="TQT1419" s="69"/>
      <c r="TQU1419" s="69"/>
      <c r="TQV1419" s="107"/>
      <c r="TQW1419" s="2"/>
      <c r="TQX1419" s="15"/>
      <c r="TQY1419" s="15"/>
      <c r="TQZ1419" s="80"/>
      <c r="TRA1419" s="52"/>
      <c r="TRB1419" s="69"/>
      <c r="TRC1419" s="69"/>
      <c r="TRD1419" s="69"/>
      <c r="TRE1419" s="107"/>
      <c r="TRF1419" s="2"/>
      <c r="TRG1419" s="15"/>
      <c r="TRH1419" s="15"/>
      <c r="TRI1419" s="80"/>
      <c r="TRJ1419" s="52"/>
      <c r="TRK1419" s="69"/>
      <c r="TRL1419" s="69"/>
      <c r="TRM1419" s="69"/>
      <c r="TRN1419" s="107"/>
      <c r="TRO1419" s="2"/>
      <c r="TRP1419" s="15"/>
      <c r="TRQ1419" s="15"/>
      <c r="TRR1419" s="80"/>
      <c r="TRS1419" s="52"/>
      <c r="TRT1419" s="69"/>
      <c r="TRU1419" s="69"/>
      <c r="TRV1419" s="69"/>
      <c r="TRW1419" s="107"/>
      <c r="TRX1419" s="2"/>
      <c r="TRY1419" s="15"/>
      <c r="TRZ1419" s="15"/>
      <c r="TSA1419" s="80"/>
      <c r="TSB1419" s="52"/>
      <c r="TSC1419" s="69"/>
      <c r="TSD1419" s="69"/>
      <c r="TSE1419" s="69"/>
      <c r="TSF1419" s="107"/>
      <c r="TSG1419" s="2"/>
      <c r="TSH1419" s="15"/>
      <c r="TSI1419" s="15"/>
      <c r="TSJ1419" s="80"/>
      <c r="TSK1419" s="52"/>
      <c r="TSL1419" s="69"/>
      <c r="TSM1419" s="69"/>
      <c r="TSN1419" s="69"/>
      <c r="TSO1419" s="107"/>
      <c r="TSP1419" s="2"/>
      <c r="TSQ1419" s="15"/>
      <c r="TSR1419" s="15"/>
      <c r="TSS1419" s="80"/>
      <c r="TST1419" s="52"/>
      <c r="TSU1419" s="69"/>
      <c r="TSV1419" s="69"/>
      <c r="TSW1419" s="69"/>
      <c r="TSX1419" s="107"/>
      <c r="TSY1419" s="2"/>
      <c r="TSZ1419" s="15"/>
      <c r="TTA1419" s="15"/>
      <c r="TTB1419" s="80"/>
      <c r="TTC1419" s="52"/>
      <c r="TTD1419" s="69"/>
      <c r="TTE1419" s="69"/>
      <c r="TTF1419" s="69"/>
      <c r="TTG1419" s="107"/>
      <c r="TTH1419" s="2"/>
      <c r="TTI1419" s="15"/>
      <c r="TTJ1419" s="15"/>
      <c r="TTK1419" s="80"/>
      <c r="TTL1419" s="52"/>
      <c r="TTM1419" s="69"/>
      <c r="TTN1419" s="69"/>
      <c r="TTO1419" s="69"/>
      <c r="TTP1419" s="107"/>
      <c r="TTQ1419" s="2"/>
      <c r="TTR1419" s="15"/>
      <c r="TTS1419" s="15"/>
      <c r="TTT1419" s="80"/>
      <c r="TTU1419" s="52"/>
      <c r="TTV1419" s="69"/>
      <c r="TTW1419" s="69"/>
      <c r="TTX1419" s="69"/>
      <c r="TTY1419" s="107"/>
      <c r="TTZ1419" s="2"/>
      <c r="TUA1419" s="15"/>
      <c r="TUB1419" s="15"/>
      <c r="TUC1419" s="80"/>
      <c r="TUD1419" s="52"/>
      <c r="TUE1419" s="69"/>
      <c r="TUF1419" s="69"/>
      <c r="TUG1419" s="69"/>
      <c r="TUH1419" s="107"/>
      <c r="TUI1419" s="2"/>
      <c r="TUJ1419" s="15"/>
      <c r="TUK1419" s="15"/>
      <c r="TUL1419" s="80"/>
      <c r="TUM1419" s="52"/>
      <c r="TUN1419" s="69"/>
      <c r="TUO1419" s="69"/>
      <c r="TUP1419" s="69"/>
      <c r="TUQ1419" s="107"/>
      <c r="TUR1419" s="2"/>
      <c r="TUS1419" s="15"/>
      <c r="TUT1419" s="15"/>
      <c r="TUU1419" s="80"/>
      <c r="TUV1419" s="52"/>
      <c r="TUW1419" s="69"/>
      <c r="TUX1419" s="69"/>
      <c r="TUY1419" s="69"/>
      <c r="TUZ1419" s="107"/>
      <c r="TVA1419" s="2"/>
      <c r="TVB1419" s="15"/>
      <c r="TVC1419" s="15"/>
      <c r="TVD1419" s="80"/>
      <c r="TVE1419" s="52"/>
      <c r="TVF1419" s="69"/>
      <c r="TVG1419" s="69"/>
      <c r="TVH1419" s="69"/>
      <c r="TVI1419" s="107"/>
      <c r="TVJ1419" s="2"/>
      <c r="TVK1419" s="15"/>
      <c r="TVL1419" s="15"/>
      <c r="TVM1419" s="80"/>
      <c r="TVN1419" s="52"/>
      <c r="TVO1419" s="69"/>
      <c r="TVP1419" s="69"/>
      <c r="TVQ1419" s="69"/>
      <c r="TVR1419" s="107"/>
      <c r="TVS1419" s="2"/>
      <c r="TVT1419" s="15"/>
      <c r="TVU1419" s="15"/>
      <c r="TVV1419" s="80"/>
      <c r="TVW1419" s="52"/>
      <c r="TVX1419" s="69"/>
      <c r="TVY1419" s="69"/>
      <c r="TVZ1419" s="69"/>
      <c r="TWA1419" s="107"/>
      <c r="TWB1419" s="2"/>
      <c r="TWC1419" s="15"/>
      <c r="TWD1419" s="15"/>
      <c r="TWE1419" s="80"/>
      <c r="TWF1419" s="52"/>
      <c r="TWG1419" s="69"/>
      <c r="TWH1419" s="69"/>
      <c r="TWI1419" s="69"/>
      <c r="TWJ1419" s="107"/>
      <c r="TWK1419" s="2"/>
      <c r="TWL1419" s="15"/>
      <c r="TWM1419" s="15"/>
      <c r="TWN1419" s="80"/>
      <c r="TWO1419" s="52"/>
      <c r="TWP1419" s="69"/>
      <c r="TWQ1419" s="69"/>
      <c r="TWR1419" s="69"/>
      <c r="TWS1419" s="107"/>
      <c r="TWT1419" s="2"/>
      <c r="TWU1419" s="15"/>
      <c r="TWV1419" s="15"/>
      <c r="TWW1419" s="80"/>
      <c r="TWX1419" s="52"/>
      <c r="TWY1419" s="69"/>
      <c r="TWZ1419" s="69"/>
      <c r="TXA1419" s="69"/>
      <c r="TXB1419" s="107"/>
      <c r="TXC1419" s="2"/>
      <c r="TXD1419" s="15"/>
      <c r="TXE1419" s="15"/>
      <c r="TXF1419" s="80"/>
      <c r="TXG1419" s="52"/>
      <c r="TXH1419" s="69"/>
      <c r="TXI1419" s="69"/>
      <c r="TXJ1419" s="69"/>
      <c r="TXK1419" s="107"/>
      <c r="TXL1419" s="2"/>
      <c r="TXM1419" s="15"/>
      <c r="TXN1419" s="15"/>
      <c r="TXO1419" s="80"/>
      <c r="TXP1419" s="52"/>
      <c r="TXQ1419" s="69"/>
      <c r="TXR1419" s="69"/>
      <c r="TXS1419" s="69"/>
      <c r="TXT1419" s="107"/>
      <c r="TXU1419" s="2"/>
      <c r="TXV1419" s="15"/>
      <c r="TXW1419" s="15"/>
      <c r="TXX1419" s="80"/>
      <c r="TXY1419" s="52"/>
      <c r="TXZ1419" s="69"/>
      <c r="TYA1419" s="69"/>
      <c r="TYB1419" s="69"/>
      <c r="TYC1419" s="107"/>
      <c r="TYD1419" s="2"/>
      <c r="TYE1419" s="15"/>
      <c r="TYF1419" s="15"/>
      <c r="TYG1419" s="80"/>
      <c r="TYH1419" s="52"/>
      <c r="TYI1419" s="69"/>
      <c r="TYJ1419" s="69"/>
      <c r="TYK1419" s="69"/>
      <c r="TYL1419" s="107"/>
      <c r="TYM1419" s="2"/>
      <c r="TYN1419" s="15"/>
      <c r="TYO1419" s="15"/>
      <c r="TYP1419" s="80"/>
      <c r="TYQ1419" s="52"/>
      <c r="TYR1419" s="69"/>
      <c r="TYS1419" s="69"/>
      <c r="TYT1419" s="69"/>
      <c r="TYU1419" s="107"/>
      <c r="TYV1419" s="2"/>
      <c r="TYW1419" s="15"/>
      <c r="TYX1419" s="15"/>
      <c r="TYY1419" s="80"/>
      <c r="TYZ1419" s="52"/>
      <c r="TZA1419" s="69"/>
      <c r="TZB1419" s="69"/>
      <c r="TZC1419" s="69"/>
      <c r="TZD1419" s="107"/>
      <c r="TZE1419" s="2"/>
      <c r="TZF1419" s="15"/>
      <c r="TZG1419" s="15"/>
      <c r="TZH1419" s="80"/>
      <c r="TZI1419" s="52"/>
      <c r="TZJ1419" s="69"/>
      <c r="TZK1419" s="69"/>
      <c r="TZL1419" s="69"/>
      <c r="TZM1419" s="107"/>
      <c r="TZN1419" s="2"/>
      <c r="TZO1419" s="15"/>
      <c r="TZP1419" s="15"/>
      <c r="TZQ1419" s="80"/>
      <c r="TZR1419" s="52"/>
      <c r="TZS1419" s="69"/>
      <c r="TZT1419" s="69"/>
      <c r="TZU1419" s="69"/>
      <c r="TZV1419" s="107"/>
      <c r="TZW1419" s="2"/>
      <c r="TZX1419" s="15"/>
      <c r="TZY1419" s="15"/>
      <c r="TZZ1419" s="80"/>
      <c r="UAA1419" s="52"/>
      <c r="UAB1419" s="69"/>
      <c r="UAC1419" s="69"/>
      <c r="UAD1419" s="69"/>
      <c r="UAE1419" s="107"/>
      <c r="UAF1419" s="2"/>
      <c r="UAG1419" s="15"/>
      <c r="UAH1419" s="15"/>
      <c r="UAI1419" s="80"/>
      <c r="UAJ1419" s="52"/>
      <c r="UAK1419" s="69"/>
      <c r="UAL1419" s="69"/>
      <c r="UAM1419" s="69"/>
      <c r="UAN1419" s="107"/>
      <c r="UAO1419" s="2"/>
      <c r="UAP1419" s="15"/>
      <c r="UAQ1419" s="15"/>
      <c r="UAR1419" s="80"/>
      <c r="UAS1419" s="52"/>
      <c r="UAT1419" s="69"/>
      <c r="UAU1419" s="69"/>
      <c r="UAV1419" s="69"/>
      <c r="UAW1419" s="107"/>
      <c r="UAX1419" s="2"/>
      <c r="UAY1419" s="15"/>
      <c r="UAZ1419" s="15"/>
      <c r="UBA1419" s="80"/>
      <c r="UBB1419" s="52"/>
      <c r="UBC1419" s="69"/>
      <c r="UBD1419" s="69"/>
      <c r="UBE1419" s="69"/>
      <c r="UBF1419" s="107"/>
      <c r="UBG1419" s="2"/>
      <c r="UBH1419" s="15"/>
      <c r="UBI1419" s="15"/>
      <c r="UBJ1419" s="80"/>
      <c r="UBK1419" s="52"/>
      <c r="UBL1419" s="69"/>
      <c r="UBM1419" s="69"/>
      <c r="UBN1419" s="69"/>
      <c r="UBO1419" s="107"/>
      <c r="UBP1419" s="2"/>
      <c r="UBQ1419" s="15"/>
      <c r="UBR1419" s="15"/>
      <c r="UBS1419" s="80"/>
      <c r="UBT1419" s="52"/>
      <c r="UBU1419" s="69"/>
      <c r="UBV1419" s="69"/>
      <c r="UBW1419" s="69"/>
      <c r="UBX1419" s="107"/>
      <c r="UBY1419" s="2"/>
      <c r="UBZ1419" s="15"/>
      <c r="UCA1419" s="15"/>
      <c r="UCB1419" s="80"/>
      <c r="UCC1419" s="52"/>
      <c r="UCD1419" s="69"/>
      <c r="UCE1419" s="69"/>
      <c r="UCF1419" s="69"/>
      <c r="UCG1419" s="107"/>
      <c r="UCH1419" s="2"/>
      <c r="UCI1419" s="15"/>
      <c r="UCJ1419" s="15"/>
      <c r="UCK1419" s="80"/>
      <c r="UCL1419" s="52"/>
      <c r="UCM1419" s="69"/>
      <c r="UCN1419" s="69"/>
      <c r="UCO1419" s="69"/>
      <c r="UCP1419" s="107"/>
      <c r="UCQ1419" s="2"/>
      <c r="UCR1419" s="15"/>
      <c r="UCS1419" s="15"/>
      <c r="UCT1419" s="80"/>
      <c r="UCU1419" s="52"/>
      <c r="UCV1419" s="69"/>
      <c r="UCW1419" s="69"/>
      <c r="UCX1419" s="69"/>
      <c r="UCY1419" s="107"/>
      <c r="UCZ1419" s="2"/>
      <c r="UDA1419" s="15"/>
      <c r="UDB1419" s="15"/>
      <c r="UDC1419" s="80"/>
      <c r="UDD1419" s="52"/>
      <c r="UDE1419" s="69"/>
      <c r="UDF1419" s="69"/>
      <c r="UDG1419" s="69"/>
      <c r="UDH1419" s="107"/>
      <c r="UDI1419" s="2"/>
      <c r="UDJ1419" s="15"/>
      <c r="UDK1419" s="15"/>
      <c r="UDL1419" s="80"/>
      <c r="UDM1419" s="52"/>
      <c r="UDN1419" s="69"/>
      <c r="UDO1419" s="69"/>
      <c r="UDP1419" s="69"/>
      <c r="UDQ1419" s="107"/>
      <c r="UDR1419" s="2"/>
      <c r="UDS1419" s="15"/>
      <c r="UDT1419" s="15"/>
      <c r="UDU1419" s="80"/>
      <c r="UDV1419" s="52"/>
      <c r="UDW1419" s="69"/>
      <c r="UDX1419" s="69"/>
      <c r="UDY1419" s="69"/>
      <c r="UDZ1419" s="107"/>
      <c r="UEA1419" s="2"/>
      <c r="UEB1419" s="15"/>
      <c r="UEC1419" s="15"/>
      <c r="UED1419" s="80"/>
      <c r="UEE1419" s="52"/>
      <c r="UEF1419" s="69"/>
      <c r="UEG1419" s="69"/>
      <c r="UEH1419" s="69"/>
      <c r="UEI1419" s="107"/>
      <c r="UEJ1419" s="2"/>
      <c r="UEK1419" s="15"/>
      <c r="UEL1419" s="15"/>
      <c r="UEM1419" s="80"/>
      <c r="UEN1419" s="52"/>
      <c r="UEO1419" s="69"/>
      <c r="UEP1419" s="69"/>
      <c r="UEQ1419" s="69"/>
      <c r="UER1419" s="107"/>
      <c r="UES1419" s="2"/>
      <c r="UET1419" s="15"/>
      <c r="UEU1419" s="15"/>
      <c r="UEV1419" s="80"/>
      <c r="UEW1419" s="52"/>
      <c r="UEX1419" s="69"/>
      <c r="UEY1419" s="69"/>
      <c r="UEZ1419" s="69"/>
      <c r="UFA1419" s="107"/>
      <c r="UFB1419" s="2"/>
      <c r="UFC1419" s="15"/>
      <c r="UFD1419" s="15"/>
      <c r="UFE1419" s="80"/>
      <c r="UFF1419" s="52"/>
      <c r="UFG1419" s="69"/>
      <c r="UFH1419" s="69"/>
      <c r="UFI1419" s="69"/>
      <c r="UFJ1419" s="107"/>
      <c r="UFK1419" s="2"/>
      <c r="UFL1419" s="15"/>
      <c r="UFM1419" s="15"/>
      <c r="UFN1419" s="80"/>
      <c r="UFO1419" s="52"/>
      <c r="UFP1419" s="69"/>
      <c r="UFQ1419" s="69"/>
      <c r="UFR1419" s="69"/>
      <c r="UFS1419" s="107"/>
      <c r="UFT1419" s="2"/>
      <c r="UFU1419" s="15"/>
      <c r="UFV1419" s="15"/>
      <c r="UFW1419" s="80"/>
      <c r="UFX1419" s="52"/>
      <c r="UFY1419" s="69"/>
      <c r="UFZ1419" s="69"/>
      <c r="UGA1419" s="69"/>
      <c r="UGB1419" s="107"/>
      <c r="UGC1419" s="2"/>
      <c r="UGD1419" s="15"/>
      <c r="UGE1419" s="15"/>
      <c r="UGF1419" s="80"/>
      <c r="UGG1419" s="52"/>
      <c r="UGH1419" s="69"/>
      <c r="UGI1419" s="69"/>
      <c r="UGJ1419" s="69"/>
      <c r="UGK1419" s="107"/>
      <c r="UGL1419" s="2"/>
      <c r="UGM1419" s="15"/>
      <c r="UGN1419" s="15"/>
      <c r="UGO1419" s="80"/>
      <c r="UGP1419" s="52"/>
      <c r="UGQ1419" s="69"/>
      <c r="UGR1419" s="69"/>
      <c r="UGS1419" s="69"/>
      <c r="UGT1419" s="107"/>
      <c r="UGU1419" s="2"/>
      <c r="UGV1419" s="15"/>
      <c r="UGW1419" s="15"/>
      <c r="UGX1419" s="80"/>
      <c r="UGY1419" s="52"/>
      <c r="UGZ1419" s="69"/>
      <c r="UHA1419" s="69"/>
      <c r="UHB1419" s="69"/>
      <c r="UHC1419" s="107"/>
      <c r="UHD1419" s="2"/>
      <c r="UHE1419" s="15"/>
      <c r="UHF1419" s="15"/>
      <c r="UHG1419" s="80"/>
      <c r="UHH1419" s="52"/>
      <c r="UHI1419" s="69"/>
      <c r="UHJ1419" s="69"/>
      <c r="UHK1419" s="69"/>
      <c r="UHL1419" s="107"/>
      <c r="UHM1419" s="2"/>
      <c r="UHN1419" s="15"/>
      <c r="UHO1419" s="15"/>
      <c r="UHP1419" s="80"/>
      <c r="UHQ1419" s="52"/>
      <c r="UHR1419" s="69"/>
      <c r="UHS1419" s="69"/>
      <c r="UHT1419" s="69"/>
      <c r="UHU1419" s="107"/>
      <c r="UHV1419" s="2"/>
      <c r="UHW1419" s="15"/>
      <c r="UHX1419" s="15"/>
      <c r="UHY1419" s="80"/>
      <c r="UHZ1419" s="52"/>
      <c r="UIA1419" s="69"/>
      <c r="UIB1419" s="69"/>
      <c r="UIC1419" s="69"/>
      <c r="UID1419" s="107"/>
      <c r="UIE1419" s="2"/>
      <c r="UIF1419" s="15"/>
      <c r="UIG1419" s="15"/>
      <c r="UIH1419" s="80"/>
      <c r="UII1419" s="52"/>
      <c r="UIJ1419" s="69"/>
      <c r="UIK1419" s="69"/>
      <c r="UIL1419" s="69"/>
      <c r="UIM1419" s="107"/>
      <c r="UIN1419" s="2"/>
      <c r="UIO1419" s="15"/>
      <c r="UIP1419" s="15"/>
      <c r="UIQ1419" s="80"/>
      <c r="UIR1419" s="52"/>
      <c r="UIS1419" s="69"/>
      <c r="UIT1419" s="69"/>
      <c r="UIU1419" s="69"/>
      <c r="UIV1419" s="107"/>
      <c r="UIW1419" s="2"/>
      <c r="UIX1419" s="15"/>
      <c r="UIY1419" s="15"/>
      <c r="UIZ1419" s="80"/>
      <c r="UJA1419" s="52"/>
      <c r="UJB1419" s="69"/>
      <c r="UJC1419" s="69"/>
      <c r="UJD1419" s="69"/>
      <c r="UJE1419" s="107"/>
      <c r="UJF1419" s="2"/>
      <c r="UJG1419" s="15"/>
      <c r="UJH1419" s="15"/>
      <c r="UJI1419" s="80"/>
      <c r="UJJ1419" s="52"/>
      <c r="UJK1419" s="69"/>
      <c r="UJL1419" s="69"/>
      <c r="UJM1419" s="69"/>
      <c r="UJN1419" s="107"/>
      <c r="UJO1419" s="2"/>
      <c r="UJP1419" s="15"/>
      <c r="UJQ1419" s="15"/>
      <c r="UJR1419" s="80"/>
      <c r="UJS1419" s="52"/>
      <c r="UJT1419" s="69"/>
      <c r="UJU1419" s="69"/>
      <c r="UJV1419" s="69"/>
      <c r="UJW1419" s="107"/>
      <c r="UJX1419" s="2"/>
      <c r="UJY1419" s="15"/>
      <c r="UJZ1419" s="15"/>
      <c r="UKA1419" s="80"/>
      <c r="UKB1419" s="52"/>
      <c r="UKC1419" s="69"/>
      <c r="UKD1419" s="69"/>
      <c r="UKE1419" s="69"/>
      <c r="UKF1419" s="107"/>
      <c r="UKG1419" s="2"/>
      <c r="UKH1419" s="15"/>
      <c r="UKI1419" s="15"/>
      <c r="UKJ1419" s="80"/>
      <c r="UKK1419" s="52"/>
      <c r="UKL1419" s="69"/>
      <c r="UKM1419" s="69"/>
      <c r="UKN1419" s="69"/>
      <c r="UKO1419" s="107"/>
      <c r="UKP1419" s="2"/>
      <c r="UKQ1419" s="15"/>
      <c r="UKR1419" s="15"/>
      <c r="UKS1419" s="80"/>
      <c r="UKT1419" s="52"/>
      <c r="UKU1419" s="69"/>
      <c r="UKV1419" s="69"/>
      <c r="UKW1419" s="69"/>
      <c r="UKX1419" s="107"/>
      <c r="UKY1419" s="2"/>
      <c r="UKZ1419" s="15"/>
      <c r="ULA1419" s="15"/>
      <c r="ULB1419" s="80"/>
      <c r="ULC1419" s="52"/>
      <c r="ULD1419" s="69"/>
      <c r="ULE1419" s="69"/>
      <c r="ULF1419" s="69"/>
      <c r="ULG1419" s="107"/>
      <c r="ULH1419" s="2"/>
      <c r="ULI1419" s="15"/>
      <c r="ULJ1419" s="15"/>
      <c r="ULK1419" s="80"/>
      <c r="ULL1419" s="52"/>
      <c r="ULM1419" s="69"/>
      <c r="ULN1419" s="69"/>
      <c r="ULO1419" s="69"/>
      <c r="ULP1419" s="107"/>
      <c r="ULQ1419" s="2"/>
      <c r="ULR1419" s="15"/>
      <c r="ULS1419" s="15"/>
      <c r="ULT1419" s="80"/>
      <c r="ULU1419" s="52"/>
      <c r="ULV1419" s="69"/>
      <c r="ULW1419" s="69"/>
      <c r="ULX1419" s="69"/>
      <c r="ULY1419" s="107"/>
      <c r="ULZ1419" s="2"/>
      <c r="UMA1419" s="15"/>
      <c r="UMB1419" s="15"/>
      <c r="UMC1419" s="80"/>
      <c r="UMD1419" s="52"/>
      <c r="UME1419" s="69"/>
      <c r="UMF1419" s="69"/>
      <c r="UMG1419" s="69"/>
      <c r="UMH1419" s="107"/>
      <c r="UMI1419" s="2"/>
      <c r="UMJ1419" s="15"/>
      <c r="UMK1419" s="15"/>
      <c r="UML1419" s="80"/>
      <c r="UMM1419" s="52"/>
      <c r="UMN1419" s="69"/>
      <c r="UMO1419" s="69"/>
      <c r="UMP1419" s="69"/>
      <c r="UMQ1419" s="107"/>
      <c r="UMR1419" s="2"/>
      <c r="UMS1419" s="15"/>
      <c r="UMT1419" s="15"/>
      <c r="UMU1419" s="80"/>
      <c r="UMV1419" s="52"/>
      <c r="UMW1419" s="69"/>
      <c r="UMX1419" s="69"/>
      <c r="UMY1419" s="69"/>
      <c r="UMZ1419" s="107"/>
      <c r="UNA1419" s="2"/>
      <c r="UNB1419" s="15"/>
      <c r="UNC1419" s="15"/>
      <c r="UND1419" s="80"/>
      <c r="UNE1419" s="52"/>
      <c r="UNF1419" s="69"/>
      <c r="UNG1419" s="69"/>
      <c r="UNH1419" s="69"/>
      <c r="UNI1419" s="107"/>
      <c r="UNJ1419" s="2"/>
      <c r="UNK1419" s="15"/>
      <c r="UNL1419" s="15"/>
      <c r="UNM1419" s="80"/>
      <c r="UNN1419" s="52"/>
      <c r="UNO1419" s="69"/>
      <c r="UNP1419" s="69"/>
      <c r="UNQ1419" s="69"/>
      <c r="UNR1419" s="107"/>
      <c r="UNS1419" s="2"/>
      <c r="UNT1419" s="15"/>
      <c r="UNU1419" s="15"/>
      <c r="UNV1419" s="80"/>
      <c r="UNW1419" s="52"/>
      <c r="UNX1419" s="69"/>
      <c r="UNY1419" s="69"/>
      <c r="UNZ1419" s="69"/>
      <c r="UOA1419" s="107"/>
      <c r="UOB1419" s="2"/>
      <c r="UOC1419" s="15"/>
      <c r="UOD1419" s="15"/>
      <c r="UOE1419" s="80"/>
      <c r="UOF1419" s="52"/>
      <c r="UOG1419" s="69"/>
      <c r="UOH1419" s="69"/>
      <c r="UOI1419" s="69"/>
      <c r="UOJ1419" s="107"/>
      <c r="UOK1419" s="2"/>
      <c r="UOL1419" s="15"/>
      <c r="UOM1419" s="15"/>
      <c r="UON1419" s="80"/>
      <c r="UOO1419" s="52"/>
      <c r="UOP1419" s="69"/>
      <c r="UOQ1419" s="69"/>
      <c r="UOR1419" s="69"/>
      <c r="UOS1419" s="107"/>
      <c r="UOT1419" s="2"/>
      <c r="UOU1419" s="15"/>
      <c r="UOV1419" s="15"/>
      <c r="UOW1419" s="80"/>
      <c r="UOX1419" s="52"/>
      <c r="UOY1419" s="69"/>
      <c r="UOZ1419" s="69"/>
      <c r="UPA1419" s="69"/>
      <c r="UPB1419" s="107"/>
      <c r="UPC1419" s="2"/>
      <c r="UPD1419" s="15"/>
      <c r="UPE1419" s="15"/>
      <c r="UPF1419" s="80"/>
      <c r="UPG1419" s="52"/>
      <c r="UPH1419" s="69"/>
      <c r="UPI1419" s="69"/>
      <c r="UPJ1419" s="69"/>
      <c r="UPK1419" s="107"/>
      <c r="UPL1419" s="2"/>
      <c r="UPM1419" s="15"/>
      <c r="UPN1419" s="15"/>
      <c r="UPO1419" s="80"/>
      <c r="UPP1419" s="52"/>
      <c r="UPQ1419" s="69"/>
      <c r="UPR1419" s="69"/>
      <c r="UPS1419" s="69"/>
      <c r="UPT1419" s="107"/>
      <c r="UPU1419" s="2"/>
      <c r="UPV1419" s="15"/>
      <c r="UPW1419" s="15"/>
      <c r="UPX1419" s="80"/>
      <c r="UPY1419" s="52"/>
      <c r="UPZ1419" s="69"/>
      <c r="UQA1419" s="69"/>
      <c r="UQB1419" s="69"/>
      <c r="UQC1419" s="107"/>
      <c r="UQD1419" s="2"/>
      <c r="UQE1419" s="15"/>
      <c r="UQF1419" s="15"/>
      <c r="UQG1419" s="80"/>
      <c r="UQH1419" s="52"/>
      <c r="UQI1419" s="69"/>
      <c r="UQJ1419" s="69"/>
      <c r="UQK1419" s="69"/>
      <c r="UQL1419" s="107"/>
      <c r="UQM1419" s="2"/>
      <c r="UQN1419" s="15"/>
      <c r="UQO1419" s="15"/>
      <c r="UQP1419" s="80"/>
      <c r="UQQ1419" s="52"/>
      <c r="UQR1419" s="69"/>
      <c r="UQS1419" s="69"/>
      <c r="UQT1419" s="69"/>
      <c r="UQU1419" s="107"/>
      <c r="UQV1419" s="2"/>
      <c r="UQW1419" s="15"/>
      <c r="UQX1419" s="15"/>
      <c r="UQY1419" s="80"/>
      <c r="UQZ1419" s="52"/>
      <c r="URA1419" s="69"/>
      <c r="URB1419" s="69"/>
      <c r="URC1419" s="69"/>
      <c r="URD1419" s="107"/>
      <c r="URE1419" s="2"/>
      <c r="URF1419" s="15"/>
      <c r="URG1419" s="15"/>
      <c r="URH1419" s="80"/>
      <c r="URI1419" s="52"/>
      <c r="URJ1419" s="69"/>
      <c r="URK1419" s="69"/>
      <c r="URL1419" s="69"/>
      <c r="URM1419" s="107"/>
      <c r="URN1419" s="2"/>
      <c r="URO1419" s="15"/>
      <c r="URP1419" s="15"/>
      <c r="URQ1419" s="80"/>
      <c r="URR1419" s="52"/>
      <c r="URS1419" s="69"/>
      <c r="URT1419" s="69"/>
      <c r="URU1419" s="69"/>
      <c r="URV1419" s="107"/>
      <c r="URW1419" s="2"/>
      <c r="URX1419" s="15"/>
      <c r="URY1419" s="15"/>
      <c r="URZ1419" s="80"/>
      <c r="USA1419" s="52"/>
      <c r="USB1419" s="69"/>
      <c r="USC1419" s="69"/>
      <c r="USD1419" s="69"/>
      <c r="USE1419" s="107"/>
      <c r="USF1419" s="2"/>
      <c r="USG1419" s="15"/>
      <c r="USH1419" s="15"/>
      <c r="USI1419" s="80"/>
      <c r="USJ1419" s="52"/>
      <c r="USK1419" s="69"/>
      <c r="USL1419" s="69"/>
      <c r="USM1419" s="69"/>
      <c r="USN1419" s="107"/>
      <c r="USO1419" s="2"/>
      <c r="USP1419" s="15"/>
      <c r="USQ1419" s="15"/>
      <c r="USR1419" s="80"/>
      <c r="USS1419" s="52"/>
      <c r="UST1419" s="69"/>
      <c r="USU1419" s="69"/>
      <c r="USV1419" s="69"/>
      <c r="USW1419" s="107"/>
      <c r="USX1419" s="2"/>
      <c r="USY1419" s="15"/>
      <c r="USZ1419" s="15"/>
      <c r="UTA1419" s="80"/>
      <c r="UTB1419" s="52"/>
      <c r="UTC1419" s="69"/>
      <c r="UTD1419" s="69"/>
      <c r="UTE1419" s="69"/>
      <c r="UTF1419" s="107"/>
      <c r="UTG1419" s="2"/>
      <c r="UTH1419" s="15"/>
      <c r="UTI1419" s="15"/>
      <c r="UTJ1419" s="80"/>
      <c r="UTK1419" s="52"/>
      <c r="UTL1419" s="69"/>
      <c r="UTM1419" s="69"/>
      <c r="UTN1419" s="69"/>
      <c r="UTO1419" s="107"/>
      <c r="UTP1419" s="2"/>
      <c r="UTQ1419" s="15"/>
      <c r="UTR1419" s="15"/>
      <c r="UTS1419" s="80"/>
      <c r="UTT1419" s="52"/>
      <c r="UTU1419" s="69"/>
      <c r="UTV1419" s="69"/>
      <c r="UTW1419" s="69"/>
      <c r="UTX1419" s="107"/>
      <c r="UTY1419" s="2"/>
      <c r="UTZ1419" s="15"/>
      <c r="UUA1419" s="15"/>
      <c r="UUB1419" s="80"/>
      <c r="UUC1419" s="52"/>
      <c r="UUD1419" s="69"/>
      <c r="UUE1419" s="69"/>
      <c r="UUF1419" s="69"/>
      <c r="UUG1419" s="107"/>
      <c r="UUH1419" s="2"/>
      <c r="UUI1419" s="15"/>
      <c r="UUJ1419" s="15"/>
      <c r="UUK1419" s="80"/>
      <c r="UUL1419" s="52"/>
      <c r="UUM1419" s="69"/>
      <c r="UUN1419" s="69"/>
      <c r="UUO1419" s="69"/>
      <c r="UUP1419" s="107"/>
      <c r="UUQ1419" s="2"/>
      <c r="UUR1419" s="15"/>
      <c r="UUS1419" s="15"/>
      <c r="UUT1419" s="80"/>
      <c r="UUU1419" s="52"/>
      <c r="UUV1419" s="69"/>
      <c r="UUW1419" s="69"/>
      <c r="UUX1419" s="69"/>
      <c r="UUY1419" s="107"/>
      <c r="UUZ1419" s="2"/>
      <c r="UVA1419" s="15"/>
      <c r="UVB1419" s="15"/>
      <c r="UVC1419" s="80"/>
      <c r="UVD1419" s="52"/>
      <c r="UVE1419" s="69"/>
      <c r="UVF1419" s="69"/>
      <c r="UVG1419" s="69"/>
      <c r="UVH1419" s="107"/>
      <c r="UVI1419" s="2"/>
      <c r="UVJ1419" s="15"/>
      <c r="UVK1419" s="15"/>
      <c r="UVL1419" s="80"/>
      <c r="UVM1419" s="52"/>
      <c r="UVN1419" s="69"/>
      <c r="UVO1419" s="69"/>
      <c r="UVP1419" s="69"/>
      <c r="UVQ1419" s="107"/>
      <c r="UVR1419" s="2"/>
      <c r="UVS1419" s="15"/>
      <c r="UVT1419" s="15"/>
      <c r="UVU1419" s="80"/>
      <c r="UVV1419" s="52"/>
      <c r="UVW1419" s="69"/>
      <c r="UVX1419" s="69"/>
      <c r="UVY1419" s="69"/>
      <c r="UVZ1419" s="107"/>
      <c r="UWA1419" s="2"/>
      <c r="UWB1419" s="15"/>
      <c r="UWC1419" s="15"/>
      <c r="UWD1419" s="80"/>
      <c r="UWE1419" s="52"/>
      <c r="UWF1419" s="69"/>
      <c r="UWG1419" s="69"/>
      <c r="UWH1419" s="69"/>
      <c r="UWI1419" s="107"/>
      <c r="UWJ1419" s="2"/>
      <c r="UWK1419" s="15"/>
      <c r="UWL1419" s="15"/>
      <c r="UWM1419" s="80"/>
      <c r="UWN1419" s="52"/>
      <c r="UWO1419" s="69"/>
      <c r="UWP1419" s="69"/>
      <c r="UWQ1419" s="69"/>
      <c r="UWR1419" s="107"/>
      <c r="UWS1419" s="2"/>
      <c r="UWT1419" s="15"/>
      <c r="UWU1419" s="15"/>
      <c r="UWV1419" s="80"/>
      <c r="UWW1419" s="52"/>
      <c r="UWX1419" s="69"/>
      <c r="UWY1419" s="69"/>
      <c r="UWZ1419" s="69"/>
      <c r="UXA1419" s="107"/>
      <c r="UXB1419" s="2"/>
      <c r="UXC1419" s="15"/>
      <c r="UXD1419" s="15"/>
      <c r="UXE1419" s="80"/>
      <c r="UXF1419" s="52"/>
      <c r="UXG1419" s="69"/>
      <c r="UXH1419" s="69"/>
      <c r="UXI1419" s="69"/>
      <c r="UXJ1419" s="107"/>
      <c r="UXK1419" s="2"/>
      <c r="UXL1419" s="15"/>
      <c r="UXM1419" s="15"/>
      <c r="UXN1419" s="80"/>
      <c r="UXO1419" s="52"/>
      <c r="UXP1419" s="69"/>
      <c r="UXQ1419" s="69"/>
      <c r="UXR1419" s="69"/>
      <c r="UXS1419" s="107"/>
      <c r="UXT1419" s="2"/>
      <c r="UXU1419" s="15"/>
      <c r="UXV1419" s="15"/>
      <c r="UXW1419" s="80"/>
      <c r="UXX1419" s="52"/>
      <c r="UXY1419" s="69"/>
      <c r="UXZ1419" s="69"/>
      <c r="UYA1419" s="69"/>
      <c r="UYB1419" s="107"/>
      <c r="UYC1419" s="2"/>
      <c r="UYD1419" s="15"/>
      <c r="UYE1419" s="15"/>
      <c r="UYF1419" s="80"/>
      <c r="UYG1419" s="52"/>
      <c r="UYH1419" s="69"/>
      <c r="UYI1419" s="69"/>
      <c r="UYJ1419" s="69"/>
      <c r="UYK1419" s="107"/>
      <c r="UYL1419" s="2"/>
      <c r="UYM1419" s="15"/>
      <c r="UYN1419" s="15"/>
      <c r="UYO1419" s="80"/>
      <c r="UYP1419" s="52"/>
      <c r="UYQ1419" s="69"/>
      <c r="UYR1419" s="69"/>
      <c r="UYS1419" s="69"/>
      <c r="UYT1419" s="107"/>
      <c r="UYU1419" s="2"/>
      <c r="UYV1419" s="15"/>
      <c r="UYW1419" s="15"/>
      <c r="UYX1419" s="80"/>
      <c r="UYY1419" s="52"/>
      <c r="UYZ1419" s="69"/>
      <c r="UZA1419" s="69"/>
      <c r="UZB1419" s="69"/>
      <c r="UZC1419" s="107"/>
      <c r="UZD1419" s="2"/>
      <c r="UZE1419" s="15"/>
      <c r="UZF1419" s="15"/>
      <c r="UZG1419" s="80"/>
      <c r="UZH1419" s="52"/>
      <c r="UZI1419" s="69"/>
      <c r="UZJ1419" s="69"/>
      <c r="UZK1419" s="69"/>
      <c r="UZL1419" s="107"/>
      <c r="UZM1419" s="2"/>
      <c r="UZN1419" s="15"/>
      <c r="UZO1419" s="15"/>
      <c r="UZP1419" s="80"/>
      <c r="UZQ1419" s="52"/>
      <c r="UZR1419" s="69"/>
      <c r="UZS1419" s="69"/>
      <c r="UZT1419" s="69"/>
      <c r="UZU1419" s="107"/>
      <c r="UZV1419" s="2"/>
      <c r="UZW1419" s="15"/>
      <c r="UZX1419" s="15"/>
      <c r="UZY1419" s="80"/>
      <c r="UZZ1419" s="52"/>
      <c r="VAA1419" s="69"/>
      <c r="VAB1419" s="69"/>
      <c r="VAC1419" s="69"/>
      <c r="VAD1419" s="107"/>
      <c r="VAE1419" s="2"/>
      <c r="VAF1419" s="15"/>
      <c r="VAG1419" s="15"/>
      <c r="VAH1419" s="80"/>
      <c r="VAI1419" s="52"/>
      <c r="VAJ1419" s="69"/>
      <c r="VAK1419" s="69"/>
      <c r="VAL1419" s="69"/>
      <c r="VAM1419" s="107"/>
      <c r="VAN1419" s="2"/>
      <c r="VAO1419" s="15"/>
      <c r="VAP1419" s="15"/>
      <c r="VAQ1419" s="80"/>
      <c r="VAR1419" s="52"/>
      <c r="VAS1419" s="69"/>
      <c r="VAT1419" s="69"/>
      <c r="VAU1419" s="69"/>
      <c r="VAV1419" s="107"/>
      <c r="VAW1419" s="2"/>
      <c r="VAX1419" s="15"/>
      <c r="VAY1419" s="15"/>
      <c r="VAZ1419" s="80"/>
      <c r="VBA1419" s="52"/>
      <c r="VBB1419" s="69"/>
      <c r="VBC1419" s="69"/>
      <c r="VBD1419" s="69"/>
      <c r="VBE1419" s="107"/>
      <c r="VBF1419" s="2"/>
      <c r="VBG1419" s="15"/>
      <c r="VBH1419" s="15"/>
      <c r="VBI1419" s="80"/>
      <c r="VBJ1419" s="52"/>
      <c r="VBK1419" s="69"/>
      <c r="VBL1419" s="69"/>
      <c r="VBM1419" s="69"/>
      <c r="VBN1419" s="107"/>
      <c r="VBO1419" s="2"/>
      <c r="VBP1419" s="15"/>
      <c r="VBQ1419" s="15"/>
      <c r="VBR1419" s="80"/>
      <c r="VBS1419" s="52"/>
      <c r="VBT1419" s="69"/>
      <c r="VBU1419" s="69"/>
      <c r="VBV1419" s="69"/>
      <c r="VBW1419" s="107"/>
      <c r="VBX1419" s="2"/>
      <c r="VBY1419" s="15"/>
      <c r="VBZ1419" s="15"/>
      <c r="VCA1419" s="80"/>
      <c r="VCB1419" s="52"/>
      <c r="VCC1419" s="69"/>
      <c r="VCD1419" s="69"/>
      <c r="VCE1419" s="69"/>
      <c r="VCF1419" s="107"/>
      <c r="VCG1419" s="2"/>
      <c r="VCH1419" s="15"/>
      <c r="VCI1419" s="15"/>
      <c r="VCJ1419" s="80"/>
      <c r="VCK1419" s="52"/>
      <c r="VCL1419" s="69"/>
      <c r="VCM1419" s="69"/>
      <c r="VCN1419" s="69"/>
      <c r="VCO1419" s="107"/>
      <c r="VCP1419" s="2"/>
      <c r="VCQ1419" s="15"/>
      <c r="VCR1419" s="15"/>
      <c r="VCS1419" s="80"/>
      <c r="VCT1419" s="52"/>
      <c r="VCU1419" s="69"/>
      <c r="VCV1419" s="69"/>
      <c r="VCW1419" s="69"/>
      <c r="VCX1419" s="107"/>
      <c r="VCY1419" s="2"/>
      <c r="VCZ1419" s="15"/>
      <c r="VDA1419" s="15"/>
      <c r="VDB1419" s="80"/>
      <c r="VDC1419" s="52"/>
      <c r="VDD1419" s="69"/>
      <c r="VDE1419" s="69"/>
      <c r="VDF1419" s="69"/>
      <c r="VDG1419" s="107"/>
      <c r="VDH1419" s="2"/>
      <c r="VDI1419" s="15"/>
      <c r="VDJ1419" s="15"/>
      <c r="VDK1419" s="80"/>
      <c r="VDL1419" s="52"/>
      <c r="VDM1419" s="69"/>
      <c r="VDN1419" s="69"/>
      <c r="VDO1419" s="69"/>
      <c r="VDP1419" s="107"/>
      <c r="VDQ1419" s="2"/>
      <c r="VDR1419" s="15"/>
      <c r="VDS1419" s="15"/>
      <c r="VDT1419" s="80"/>
      <c r="VDU1419" s="52"/>
      <c r="VDV1419" s="69"/>
      <c r="VDW1419" s="69"/>
      <c r="VDX1419" s="69"/>
      <c r="VDY1419" s="107"/>
      <c r="VDZ1419" s="2"/>
      <c r="VEA1419" s="15"/>
      <c r="VEB1419" s="15"/>
      <c r="VEC1419" s="80"/>
      <c r="VED1419" s="52"/>
      <c r="VEE1419" s="69"/>
      <c r="VEF1419" s="69"/>
      <c r="VEG1419" s="69"/>
      <c r="VEH1419" s="107"/>
      <c r="VEI1419" s="2"/>
      <c r="VEJ1419" s="15"/>
      <c r="VEK1419" s="15"/>
      <c r="VEL1419" s="80"/>
      <c r="VEM1419" s="52"/>
      <c r="VEN1419" s="69"/>
      <c r="VEO1419" s="69"/>
      <c r="VEP1419" s="69"/>
      <c r="VEQ1419" s="107"/>
      <c r="VER1419" s="2"/>
      <c r="VES1419" s="15"/>
      <c r="VET1419" s="15"/>
      <c r="VEU1419" s="80"/>
      <c r="VEV1419" s="52"/>
      <c r="VEW1419" s="69"/>
      <c r="VEX1419" s="69"/>
      <c r="VEY1419" s="69"/>
      <c r="VEZ1419" s="107"/>
      <c r="VFA1419" s="2"/>
      <c r="VFB1419" s="15"/>
      <c r="VFC1419" s="15"/>
      <c r="VFD1419" s="80"/>
      <c r="VFE1419" s="52"/>
      <c r="VFF1419" s="69"/>
      <c r="VFG1419" s="69"/>
      <c r="VFH1419" s="69"/>
      <c r="VFI1419" s="107"/>
      <c r="VFJ1419" s="2"/>
      <c r="VFK1419" s="15"/>
      <c r="VFL1419" s="15"/>
      <c r="VFM1419" s="80"/>
      <c r="VFN1419" s="52"/>
      <c r="VFO1419" s="69"/>
      <c r="VFP1419" s="69"/>
      <c r="VFQ1419" s="69"/>
      <c r="VFR1419" s="107"/>
      <c r="VFS1419" s="2"/>
      <c r="VFT1419" s="15"/>
      <c r="VFU1419" s="15"/>
      <c r="VFV1419" s="80"/>
      <c r="VFW1419" s="52"/>
      <c r="VFX1419" s="69"/>
      <c r="VFY1419" s="69"/>
      <c r="VFZ1419" s="69"/>
      <c r="VGA1419" s="107"/>
      <c r="VGB1419" s="2"/>
      <c r="VGC1419" s="15"/>
      <c r="VGD1419" s="15"/>
      <c r="VGE1419" s="80"/>
      <c r="VGF1419" s="52"/>
      <c r="VGG1419" s="69"/>
      <c r="VGH1419" s="69"/>
      <c r="VGI1419" s="69"/>
      <c r="VGJ1419" s="107"/>
      <c r="VGK1419" s="2"/>
      <c r="VGL1419" s="15"/>
      <c r="VGM1419" s="15"/>
      <c r="VGN1419" s="80"/>
      <c r="VGO1419" s="52"/>
      <c r="VGP1419" s="69"/>
      <c r="VGQ1419" s="69"/>
      <c r="VGR1419" s="69"/>
      <c r="VGS1419" s="107"/>
      <c r="VGT1419" s="2"/>
      <c r="VGU1419" s="15"/>
      <c r="VGV1419" s="15"/>
      <c r="VGW1419" s="80"/>
      <c r="VGX1419" s="52"/>
      <c r="VGY1419" s="69"/>
      <c r="VGZ1419" s="69"/>
      <c r="VHA1419" s="69"/>
      <c r="VHB1419" s="107"/>
      <c r="VHC1419" s="2"/>
      <c r="VHD1419" s="15"/>
      <c r="VHE1419" s="15"/>
      <c r="VHF1419" s="80"/>
      <c r="VHG1419" s="52"/>
      <c r="VHH1419" s="69"/>
      <c r="VHI1419" s="69"/>
      <c r="VHJ1419" s="69"/>
      <c r="VHK1419" s="107"/>
      <c r="VHL1419" s="2"/>
      <c r="VHM1419" s="15"/>
      <c r="VHN1419" s="15"/>
      <c r="VHO1419" s="80"/>
      <c r="VHP1419" s="52"/>
      <c r="VHQ1419" s="69"/>
      <c r="VHR1419" s="69"/>
      <c r="VHS1419" s="69"/>
      <c r="VHT1419" s="107"/>
      <c r="VHU1419" s="2"/>
      <c r="VHV1419" s="15"/>
      <c r="VHW1419" s="15"/>
      <c r="VHX1419" s="80"/>
      <c r="VHY1419" s="52"/>
      <c r="VHZ1419" s="69"/>
      <c r="VIA1419" s="69"/>
      <c r="VIB1419" s="69"/>
      <c r="VIC1419" s="107"/>
      <c r="VID1419" s="2"/>
      <c r="VIE1419" s="15"/>
      <c r="VIF1419" s="15"/>
      <c r="VIG1419" s="80"/>
      <c r="VIH1419" s="52"/>
      <c r="VII1419" s="69"/>
      <c r="VIJ1419" s="69"/>
      <c r="VIK1419" s="69"/>
      <c r="VIL1419" s="107"/>
      <c r="VIM1419" s="2"/>
      <c r="VIN1419" s="15"/>
      <c r="VIO1419" s="15"/>
      <c r="VIP1419" s="80"/>
      <c r="VIQ1419" s="52"/>
      <c r="VIR1419" s="69"/>
      <c r="VIS1419" s="69"/>
      <c r="VIT1419" s="69"/>
      <c r="VIU1419" s="107"/>
      <c r="VIV1419" s="2"/>
      <c r="VIW1419" s="15"/>
      <c r="VIX1419" s="15"/>
      <c r="VIY1419" s="80"/>
      <c r="VIZ1419" s="52"/>
      <c r="VJA1419" s="69"/>
      <c r="VJB1419" s="69"/>
      <c r="VJC1419" s="69"/>
      <c r="VJD1419" s="107"/>
      <c r="VJE1419" s="2"/>
      <c r="VJF1419" s="15"/>
      <c r="VJG1419" s="15"/>
      <c r="VJH1419" s="80"/>
      <c r="VJI1419" s="52"/>
      <c r="VJJ1419" s="69"/>
      <c r="VJK1419" s="69"/>
      <c r="VJL1419" s="69"/>
      <c r="VJM1419" s="107"/>
      <c r="VJN1419" s="2"/>
      <c r="VJO1419" s="15"/>
      <c r="VJP1419" s="15"/>
      <c r="VJQ1419" s="80"/>
      <c r="VJR1419" s="52"/>
      <c r="VJS1419" s="69"/>
      <c r="VJT1419" s="69"/>
      <c r="VJU1419" s="69"/>
      <c r="VJV1419" s="107"/>
      <c r="VJW1419" s="2"/>
      <c r="VJX1419" s="15"/>
      <c r="VJY1419" s="15"/>
      <c r="VJZ1419" s="80"/>
      <c r="VKA1419" s="52"/>
      <c r="VKB1419" s="69"/>
      <c r="VKC1419" s="69"/>
      <c r="VKD1419" s="69"/>
      <c r="VKE1419" s="107"/>
      <c r="VKF1419" s="2"/>
      <c r="VKG1419" s="15"/>
      <c r="VKH1419" s="15"/>
      <c r="VKI1419" s="80"/>
      <c r="VKJ1419" s="52"/>
      <c r="VKK1419" s="69"/>
      <c r="VKL1419" s="69"/>
      <c r="VKM1419" s="69"/>
      <c r="VKN1419" s="107"/>
      <c r="VKO1419" s="2"/>
      <c r="VKP1419" s="15"/>
      <c r="VKQ1419" s="15"/>
      <c r="VKR1419" s="80"/>
      <c r="VKS1419" s="52"/>
      <c r="VKT1419" s="69"/>
      <c r="VKU1419" s="69"/>
      <c r="VKV1419" s="69"/>
      <c r="VKW1419" s="107"/>
      <c r="VKX1419" s="2"/>
      <c r="VKY1419" s="15"/>
      <c r="VKZ1419" s="15"/>
      <c r="VLA1419" s="80"/>
      <c r="VLB1419" s="52"/>
      <c r="VLC1419" s="69"/>
      <c r="VLD1419" s="69"/>
      <c r="VLE1419" s="69"/>
      <c r="VLF1419" s="107"/>
      <c r="VLG1419" s="2"/>
      <c r="VLH1419" s="15"/>
      <c r="VLI1419" s="15"/>
      <c r="VLJ1419" s="80"/>
      <c r="VLK1419" s="52"/>
      <c r="VLL1419" s="69"/>
      <c r="VLM1419" s="69"/>
      <c r="VLN1419" s="69"/>
      <c r="VLO1419" s="107"/>
      <c r="VLP1419" s="2"/>
      <c r="VLQ1419" s="15"/>
      <c r="VLR1419" s="15"/>
      <c r="VLS1419" s="80"/>
      <c r="VLT1419" s="52"/>
      <c r="VLU1419" s="69"/>
      <c r="VLV1419" s="69"/>
      <c r="VLW1419" s="69"/>
      <c r="VLX1419" s="107"/>
      <c r="VLY1419" s="2"/>
      <c r="VLZ1419" s="15"/>
      <c r="VMA1419" s="15"/>
      <c r="VMB1419" s="80"/>
      <c r="VMC1419" s="52"/>
      <c r="VMD1419" s="69"/>
      <c r="VME1419" s="69"/>
      <c r="VMF1419" s="69"/>
      <c r="VMG1419" s="107"/>
      <c r="VMH1419" s="2"/>
      <c r="VMI1419" s="15"/>
      <c r="VMJ1419" s="15"/>
      <c r="VMK1419" s="80"/>
      <c r="VML1419" s="52"/>
      <c r="VMM1419" s="69"/>
      <c r="VMN1419" s="69"/>
      <c r="VMO1419" s="69"/>
      <c r="VMP1419" s="107"/>
      <c r="VMQ1419" s="2"/>
      <c r="VMR1419" s="15"/>
      <c r="VMS1419" s="15"/>
      <c r="VMT1419" s="80"/>
      <c r="VMU1419" s="52"/>
      <c r="VMV1419" s="69"/>
      <c r="VMW1419" s="69"/>
      <c r="VMX1419" s="69"/>
      <c r="VMY1419" s="107"/>
      <c r="VMZ1419" s="2"/>
      <c r="VNA1419" s="15"/>
      <c r="VNB1419" s="15"/>
      <c r="VNC1419" s="80"/>
      <c r="VND1419" s="52"/>
      <c r="VNE1419" s="69"/>
      <c r="VNF1419" s="69"/>
      <c r="VNG1419" s="69"/>
      <c r="VNH1419" s="107"/>
      <c r="VNI1419" s="2"/>
      <c r="VNJ1419" s="15"/>
      <c r="VNK1419" s="15"/>
      <c r="VNL1419" s="80"/>
      <c r="VNM1419" s="52"/>
      <c r="VNN1419" s="69"/>
      <c r="VNO1419" s="69"/>
      <c r="VNP1419" s="69"/>
      <c r="VNQ1419" s="107"/>
      <c r="VNR1419" s="2"/>
      <c r="VNS1419" s="15"/>
      <c r="VNT1419" s="15"/>
      <c r="VNU1419" s="80"/>
      <c r="VNV1419" s="52"/>
      <c r="VNW1419" s="69"/>
      <c r="VNX1419" s="69"/>
      <c r="VNY1419" s="69"/>
      <c r="VNZ1419" s="107"/>
      <c r="VOA1419" s="2"/>
      <c r="VOB1419" s="15"/>
      <c r="VOC1419" s="15"/>
      <c r="VOD1419" s="80"/>
      <c r="VOE1419" s="52"/>
      <c r="VOF1419" s="69"/>
      <c r="VOG1419" s="69"/>
      <c r="VOH1419" s="69"/>
      <c r="VOI1419" s="107"/>
      <c r="VOJ1419" s="2"/>
      <c r="VOK1419" s="15"/>
      <c r="VOL1419" s="15"/>
      <c r="VOM1419" s="80"/>
      <c r="VON1419" s="52"/>
      <c r="VOO1419" s="69"/>
      <c r="VOP1419" s="69"/>
      <c r="VOQ1419" s="69"/>
      <c r="VOR1419" s="107"/>
      <c r="VOS1419" s="2"/>
      <c r="VOT1419" s="15"/>
      <c r="VOU1419" s="15"/>
      <c r="VOV1419" s="80"/>
      <c r="VOW1419" s="52"/>
      <c r="VOX1419" s="69"/>
      <c r="VOY1419" s="69"/>
      <c r="VOZ1419" s="69"/>
      <c r="VPA1419" s="107"/>
      <c r="VPB1419" s="2"/>
      <c r="VPC1419" s="15"/>
      <c r="VPD1419" s="15"/>
      <c r="VPE1419" s="80"/>
      <c r="VPF1419" s="52"/>
      <c r="VPG1419" s="69"/>
      <c r="VPH1419" s="69"/>
      <c r="VPI1419" s="69"/>
      <c r="VPJ1419" s="107"/>
      <c r="VPK1419" s="2"/>
      <c r="VPL1419" s="15"/>
      <c r="VPM1419" s="15"/>
      <c r="VPN1419" s="80"/>
      <c r="VPO1419" s="52"/>
      <c r="VPP1419" s="69"/>
      <c r="VPQ1419" s="69"/>
      <c r="VPR1419" s="69"/>
      <c r="VPS1419" s="107"/>
      <c r="VPT1419" s="2"/>
      <c r="VPU1419" s="15"/>
      <c r="VPV1419" s="15"/>
      <c r="VPW1419" s="80"/>
      <c r="VPX1419" s="52"/>
      <c r="VPY1419" s="69"/>
      <c r="VPZ1419" s="69"/>
      <c r="VQA1419" s="69"/>
      <c r="VQB1419" s="107"/>
      <c r="VQC1419" s="2"/>
      <c r="VQD1419" s="15"/>
      <c r="VQE1419" s="15"/>
      <c r="VQF1419" s="80"/>
      <c r="VQG1419" s="52"/>
      <c r="VQH1419" s="69"/>
      <c r="VQI1419" s="69"/>
      <c r="VQJ1419" s="69"/>
      <c r="VQK1419" s="107"/>
      <c r="VQL1419" s="2"/>
      <c r="VQM1419" s="15"/>
      <c r="VQN1419" s="15"/>
      <c r="VQO1419" s="80"/>
      <c r="VQP1419" s="52"/>
      <c r="VQQ1419" s="69"/>
      <c r="VQR1419" s="69"/>
      <c r="VQS1419" s="69"/>
      <c r="VQT1419" s="107"/>
      <c r="VQU1419" s="2"/>
      <c r="VQV1419" s="15"/>
      <c r="VQW1419" s="15"/>
      <c r="VQX1419" s="80"/>
      <c r="VQY1419" s="52"/>
      <c r="VQZ1419" s="69"/>
      <c r="VRA1419" s="69"/>
      <c r="VRB1419" s="69"/>
      <c r="VRC1419" s="107"/>
      <c r="VRD1419" s="2"/>
      <c r="VRE1419" s="15"/>
      <c r="VRF1419" s="15"/>
      <c r="VRG1419" s="80"/>
      <c r="VRH1419" s="52"/>
      <c r="VRI1419" s="69"/>
      <c r="VRJ1419" s="69"/>
      <c r="VRK1419" s="69"/>
      <c r="VRL1419" s="107"/>
      <c r="VRM1419" s="2"/>
      <c r="VRN1419" s="15"/>
      <c r="VRO1419" s="15"/>
      <c r="VRP1419" s="80"/>
      <c r="VRQ1419" s="52"/>
      <c r="VRR1419" s="69"/>
      <c r="VRS1419" s="69"/>
      <c r="VRT1419" s="69"/>
      <c r="VRU1419" s="107"/>
      <c r="VRV1419" s="2"/>
      <c r="VRW1419" s="15"/>
      <c r="VRX1419" s="15"/>
      <c r="VRY1419" s="80"/>
      <c r="VRZ1419" s="52"/>
      <c r="VSA1419" s="69"/>
      <c r="VSB1419" s="69"/>
      <c r="VSC1419" s="69"/>
      <c r="VSD1419" s="107"/>
      <c r="VSE1419" s="2"/>
      <c r="VSF1419" s="15"/>
      <c r="VSG1419" s="15"/>
      <c r="VSH1419" s="80"/>
      <c r="VSI1419" s="52"/>
      <c r="VSJ1419" s="69"/>
      <c r="VSK1419" s="69"/>
      <c r="VSL1419" s="69"/>
      <c r="VSM1419" s="107"/>
      <c r="VSN1419" s="2"/>
      <c r="VSO1419" s="15"/>
      <c r="VSP1419" s="15"/>
      <c r="VSQ1419" s="80"/>
      <c r="VSR1419" s="52"/>
      <c r="VSS1419" s="69"/>
      <c r="VST1419" s="69"/>
      <c r="VSU1419" s="69"/>
      <c r="VSV1419" s="107"/>
      <c r="VSW1419" s="2"/>
      <c r="VSX1419" s="15"/>
      <c r="VSY1419" s="15"/>
      <c r="VSZ1419" s="80"/>
      <c r="VTA1419" s="52"/>
      <c r="VTB1419" s="69"/>
      <c r="VTC1419" s="69"/>
      <c r="VTD1419" s="69"/>
      <c r="VTE1419" s="107"/>
      <c r="VTF1419" s="2"/>
      <c r="VTG1419" s="15"/>
      <c r="VTH1419" s="15"/>
      <c r="VTI1419" s="80"/>
      <c r="VTJ1419" s="52"/>
      <c r="VTK1419" s="69"/>
      <c r="VTL1419" s="69"/>
      <c r="VTM1419" s="69"/>
      <c r="VTN1419" s="107"/>
      <c r="VTO1419" s="2"/>
      <c r="VTP1419" s="15"/>
      <c r="VTQ1419" s="15"/>
      <c r="VTR1419" s="80"/>
      <c r="VTS1419" s="52"/>
      <c r="VTT1419" s="69"/>
      <c r="VTU1419" s="69"/>
      <c r="VTV1419" s="69"/>
      <c r="VTW1419" s="107"/>
      <c r="VTX1419" s="2"/>
      <c r="VTY1419" s="15"/>
      <c r="VTZ1419" s="15"/>
      <c r="VUA1419" s="80"/>
      <c r="VUB1419" s="52"/>
      <c r="VUC1419" s="69"/>
      <c r="VUD1419" s="69"/>
      <c r="VUE1419" s="69"/>
      <c r="VUF1419" s="107"/>
      <c r="VUG1419" s="2"/>
      <c r="VUH1419" s="15"/>
      <c r="VUI1419" s="15"/>
      <c r="VUJ1419" s="80"/>
      <c r="VUK1419" s="52"/>
      <c r="VUL1419" s="69"/>
      <c r="VUM1419" s="69"/>
      <c r="VUN1419" s="69"/>
      <c r="VUO1419" s="107"/>
      <c r="VUP1419" s="2"/>
      <c r="VUQ1419" s="15"/>
      <c r="VUR1419" s="15"/>
      <c r="VUS1419" s="80"/>
      <c r="VUT1419" s="52"/>
      <c r="VUU1419" s="69"/>
      <c r="VUV1419" s="69"/>
      <c r="VUW1419" s="69"/>
      <c r="VUX1419" s="107"/>
      <c r="VUY1419" s="2"/>
      <c r="VUZ1419" s="15"/>
      <c r="VVA1419" s="15"/>
      <c r="VVB1419" s="80"/>
      <c r="VVC1419" s="52"/>
      <c r="VVD1419" s="69"/>
      <c r="VVE1419" s="69"/>
      <c r="VVF1419" s="69"/>
      <c r="VVG1419" s="107"/>
      <c r="VVH1419" s="2"/>
      <c r="VVI1419" s="15"/>
      <c r="VVJ1419" s="15"/>
      <c r="VVK1419" s="80"/>
      <c r="VVL1419" s="52"/>
      <c r="VVM1419" s="69"/>
      <c r="VVN1419" s="69"/>
      <c r="VVO1419" s="69"/>
      <c r="VVP1419" s="107"/>
      <c r="VVQ1419" s="2"/>
      <c r="VVR1419" s="15"/>
      <c r="VVS1419" s="15"/>
      <c r="VVT1419" s="80"/>
      <c r="VVU1419" s="52"/>
      <c r="VVV1419" s="69"/>
      <c r="VVW1419" s="69"/>
      <c r="VVX1419" s="69"/>
      <c r="VVY1419" s="107"/>
      <c r="VVZ1419" s="2"/>
      <c r="VWA1419" s="15"/>
      <c r="VWB1419" s="15"/>
      <c r="VWC1419" s="80"/>
      <c r="VWD1419" s="52"/>
      <c r="VWE1419" s="69"/>
      <c r="VWF1419" s="69"/>
      <c r="VWG1419" s="69"/>
      <c r="VWH1419" s="107"/>
      <c r="VWI1419" s="2"/>
      <c r="VWJ1419" s="15"/>
      <c r="VWK1419" s="15"/>
      <c r="VWL1419" s="80"/>
      <c r="VWM1419" s="52"/>
      <c r="VWN1419" s="69"/>
      <c r="VWO1419" s="69"/>
      <c r="VWP1419" s="69"/>
      <c r="VWQ1419" s="107"/>
      <c r="VWR1419" s="2"/>
      <c r="VWS1419" s="15"/>
      <c r="VWT1419" s="15"/>
      <c r="VWU1419" s="80"/>
      <c r="VWV1419" s="52"/>
      <c r="VWW1419" s="69"/>
      <c r="VWX1419" s="69"/>
      <c r="VWY1419" s="69"/>
      <c r="VWZ1419" s="107"/>
      <c r="VXA1419" s="2"/>
      <c r="VXB1419" s="15"/>
      <c r="VXC1419" s="15"/>
      <c r="VXD1419" s="80"/>
      <c r="VXE1419" s="52"/>
      <c r="VXF1419" s="69"/>
      <c r="VXG1419" s="69"/>
      <c r="VXH1419" s="69"/>
      <c r="VXI1419" s="107"/>
      <c r="VXJ1419" s="2"/>
      <c r="VXK1419" s="15"/>
      <c r="VXL1419" s="15"/>
      <c r="VXM1419" s="80"/>
      <c r="VXN1419" s="52"/>
      <c r="VXO1419" s="69"/>
      <c r="VXP1419" s="69"/>
      <c r="VXQ1419" s="69"/>
      <c r="VXR1419" s="107"/>
      <c r="VXS1419" s="2"/>
      <c r="VXT1419" s="15"/>
      <c r="VXU1419" s="15"/>
      <c r="VXV1419" s="80"/>
      <c r="VXW1419" s="52"/>
      <c r="VXX1419" s="69"/>
      <c r="VXY1419" s="69"/>
      <c r="VXZ1419" s="69"/>
      <c r="VYA1419" s="107"/>
      <c r="VYB1419" s="2"/>
      <c r="VYC1419" s="15"/>
      <c r="VYD1419" s="15"/>
      <c r="VYE1419" s="80"/>
      <c r="VYF1419" s="52"/>
      <c r="VYG1419" s="69"/>
      <c r="VYH1419" s="69"/>
      <c r="VYI1419" s="69"/>
      <c r="VYJ1419" s="107"/>
      <c r="VYK1419" s="2"/>
      <c r="VYL1419" s="15"/>
      <c r="VYM1419" s="15"/>
      <c r="VYN1419" s="80"/>
      <c r="VYO1419" s="52"/>
      <c r="VYP1419" s="69"/>
      <c r="VYQ1419" s="69"/>
      <c r="VYR1419" s="69"/>
      <c r="VYS1419" s="107"/>
      <c r="VYT1419" s="2"/>
      <c r="VYU1419" s="15"/>
      <c r="VYV1419" s="15"/>
      <c r="VYW1419" s="80"/>
      <c r="VYX1419" s="52"/>
      <c r="VYY1419" s="69"/>
      <c r="VYZ1419" s="69"/>
      <c r="VZA1419" s="69"/>
      <c r="VZB1419" s="107"/>
      <c r="VZC1419" s="2"/>
      <c r="VZD1419" s="15"/>
      <c r="VZE1419" s="15"/>
      <c r="VZF1419" s="80"/>
      <c r="VZG1419" s="52"/>
      <c r="VZH1419" s="69"/>
      <c r="VZI1419" s="69"/>
      <c r="VZJ1419" s="69"/>
      <c r="VZK1419" s="107"/>
      <c r="VZL1419" s="2"/>
      <c r="VZM1419" s="15"/>
      <c r="VZN1419" s="15"/>
      <c r="VZO1419" s="80"/>
      <c r="VZP1419" s="52"/>
      <c r="VZQ1419" s="69"/>
      <c r="VZR1419" s="69"/>
      <c r="VZS1419" s="69"/>
      <c r="VZT1419" s="107"/>
      <c r="VZU1419" s="2"/>
      <c r="VZV1419" s="15"/>
      <c r="VZW1419" s="15"/>
      <c r="VZX1419" s="80"/>
      <c r="VZY1419" s="52"/>
      <c r="VZZ1419" s="69"/>
      <c r="WAA1419" s="69"/>
      <c r="WAB1419" s="69"/>
      <c r="WAC1419" s="107"/>
      <c r="WAD1419" s="2"/>
      <c r="WAE1419" s="15"/>
      <c r="WAF1419" s="15"/>
      <c r="WAG1419" s="80"/>
      <c r="WAH1419" s="52"/>
      <c r="WAI1419" s="69"/>
      <c r="WAJ1419" s="69"/>
      <c r="WAK1419" s="69"/>
      <c r="WAL1419" s="107"/>
      <c r="WAM1419" s="2"/>
      <c r="WAN1419" s="15"/>
      <c r="WAO1419" s="15"/>
      <c r="WAP1419" s="80"/>
      <c r="WAQ1419" s="52"/>
      <c r="WAR1419" s="69"/>
      <c r="WAS1419" s="69"/>
      <c r="WAT1419" s="69"/>
      <c r="WAU1419" s="107"/>
      <c r="WAV1419" s="2"/>
      <c r="WAW1419" s="15"/>
      <c r="WAX1419" s="15"/>
      <c r="WAY1419" s="80"/>
      <c r="WAZ1419" s="52"/>
      <c r="WBA1419" s="69"/>
      <c r="WBB1419" s="69"/>
      <c r="WBC1419" s="69"/>
      <c r="WBD1419" s="107"/>
      <c r="WBE1419" s="2"/>
      <c r="WBF1419" s="15"/>
      <c r="WBG1419" s="15"/>
      <c r="WBH1419" s="80"/>
      <c r="WBI1419" s="52"/>
      <c r="WBJ1419" s="69"/>
      <c r="WBK1419" s="69"/>
      <c r="WBL1419" s="69"/>
      <c r="WBM1419" s="107"/>
      <c r="WBN1419" s="2"/>
      <c r="WBO1419" s="15"/>
      <c r="WBP1419" s="15"/>
      <c r="WBQ1419" s="80"/>
      <c r="WBR1419" s="52"/>
      <c r="WBS1419" s="69"/>
      <c r="WBT1419" s="69"/>
      <c r="WBU1419" s="69"/>
      <c r="WBV1419" s="107"/>
      <c r="WBW1419" s="2"/>
      <c r="WBX1419" s="15"/>
      <c r="WBY1419" s="15"/>
      <c r="WBZ1419" s="80"/>
      <c r="WCA1419" s="52"/>
      <c r="WCB1419" s="69"/>
      <c r="WCC1419" s="69"/>
      <c r="WCD1419" s="69"/>
      <c r="WCE1419" s="107"/>
      <c r="WCF1419" s="2"/>
      <c r="WCG1419" s="15"/>
      <c r="WCH1419" s="15"/>
      <c r="WCI1419" s="80"/>
      <c r="WCJ1419" s="52"/>
      <c r="WCK1419" s="69"/>
      <c r="WCL1419" s="69"/>
      <c r="WCM1419" s="69"/>
      <c r="WCN1419" s="107"/>
      <c r="WCO1419" s="2"/>
      <c r="WCP1419" s="15"/>
      <c r="WCQ1419" s="15"/>
      <c r="WCR1419" s="80"/>
      <c r="WCS1419" s="52"/>
      <c r="WCT1419" s="69"/>
      <c r="WCU1419" s="69"/>
      <c r="WCV1419" s="69"/>
      <c r="WCW1419" s="107"/>
      <c r="WCX1419" s="2"/>
      <c r="WCY1419" s="15"/>
      <c r="WCZ1419" s="15"/>
      <c r="WDA1419" s="80"/>
      <c r="WDB1419" s="52"/>
      <c r="WDC1419" s="69"/>
      <c r="WDD1419" s="69"/>
      <c r="WDE1419" s="69"/>
      <c r="WDF1419" s="107"/>
      <c r="WDG1419" s="2"/>
      <c r="WDH1419" s="15"/>
      <c r="WDI1419" s="15"/>
      <c r="WDJ1419" s="80"/>
      <c r="WDK1419" s="52"/>
      <c r="WDL1419" s="69"/>
      <c r="WDM1419" s="69"/>
      <c r="WDN1419" s="69"/>
      <c r="WDO1419" s="107"/>
      <c r="WDP1419" s="2"/>
      <c r="WDQ1419" s="15"/>
      <c r="WDR1419" s="15"/>
      <c r="WDS1419" s="80"/>
      <c r="WDT1419" s="52"/>
      <c r="WDU1419" s="69"/>
      <c r="WDV1419" s="69"/>
      <c r="WDW1419" s="69"/>
      <c r="WDX1419" s="107"/>
      <c r="WDY1419" s="2"/>
      <c r="WDZ1419" s="15"/>
      <c r="WEA1419" s="15"/>
      <c r="WEB1419" s="80"/>
      <c r="WEC1419" s="52"/>
      <c r="WED1419" s="69"/>
      <c r="WEE1419" s="69"/>
      <c r="WEF1419" s="69"/>
      <c r="WEG1419" s="107"/>
      <c r="WEH1419" s="2"/>
      <c r="WEI1419" s="15"/>
      <c r="WEJ1419" s="15"/>
      <c r="WEK1419" s="80"/>
      <c r="WEL1419" s="52"/>
      <c r="WEM1419" s="69"/>
      <c r="WEN1419" s="69"/>
      <c r="WEO1419" s="69"/>
      <c r="WEP1419" s="107"/>
      <c r="WEQ1419" s="2"/>
      <c r="WER1419" s="15"/>
      <c r="WES1419" s="15"/>
      <c r="WET1419" s="80"/>
      <c r="WEU1419" s="52"/>
      <c r="WEV1419" s="69"/>
      <c r="WEW1419" s="69"/>
      <c r="WEX1419" s="69"/>
      <c r="WEY1419" s="107"/>
      <c r="WEZ1419" s="2"/>
      <c r="WFA1419" s="15"/>
      <c r="WFB1419" s="15"/>
      <c r="WFC1419" s="80"/>
      <c r="WFD1419" s="52"/>
      <c r="WFE1419" s="69"/>
      <c r="WFF1419" s="69"/>
      <c r="WFG1419" s="69"/>
      <c r="WFH1419" s="107"/>
      <c r="WFI1419" s="2"/>
      <c r="WFJ1419" s="15"/>
      <c r="WFK1419" s="15"/>
      <c r="WFL1419" s="80"/>
      <c r="WFM1419" s="52"/>
      <c r="WFN1419" s="69"/>
      <c r="WFO1419" s="69"/>
      <c r="WFP1419" s="69"/>
      <c r="WFQ1419" s="107"/>
      <c r="WFR1419" s="2"/>
      <c r="WFS1419" s="15"/>
      <c r="WFT1419" s="15"/>
      <c r="WFU1419" s="80"/>
      <c r="WFV1419" s="52"/>
      <c r="WFW1419" s="69"/>
      <c r="WFX1419" s="69"/>
      <c r="WFY1419" s="69"/>
      <c r="WFZ1419" s="107"/>
      <c r="WGA1419" s="2"/>
      <c r="WGB1419" s="15"/>
      <c r="WGC1419" s="15"/>
      <c r="WGD1419" s="80"/>
      <c r="WGE1419" s="52"/>
      <c r="WGF1419" s="69"/>
      <c r="WGG1419" s="69"/>
      <c r="WGH1419" s="69"/>
      <c r="WGI1419" s="107"/>
      <c r="WGJ1419" s="2"/>
      <c r="WGK1419" s="15"/>
      <c r="WGL1419" s="15"/>
      <c r="WGM1419" s="80"/>
      <c r="WGN1419" s="52"/>
      <c r="WGO1419" s="69"/>
      <c r="WGP1419" s="69"/>
      <c r="WGQ1419" s="69"/>
      <c r="WGR1419" s="107"/>
      <c r="WGS1419" s="2"/>
      <c r="WGT1419" s="15"/>
      <c r="WGU1419" s="15"/>
      <c r="WGV1419" s="80"/>
      <c r="WGW1419" s="52"/>
      <c r="WGX1419" s="69"/>
      <c r="WGY1419" s="69"/>
      <c r="WGZ1419" s="69"/>
      <c r="WHA1419" s="107"/>
      <c r="WHB1419" s="2"/>
      <c r="WHC1419" s="15"/>
      <c r="WHD1419" s="15"/>
      <c r="WHE1419" s="80"/>
      <c r="WHF1419" s="52"/>
      <c r="WHG1419" s="69"/>
      <c r="WHH1419" s="69"/>
      <c r="WHI1419" s="69"/>
      <c r="WHJ1419" s="107"/>
      <c r="WHK1419" s="2"/>
      <c r="WHL1419" s="15"/>
      <c r="WHM1419" s="15"/>
      <c r="WHN1419" s="80"/>
      <c r="WHO1419" s="52"/>
      <c r="WHP1419" s="69"/>
      <c r="WHQ1419" s="69"/>
      <c r="WHR1419" s="69"/>
      <c r="WHS1419" s="107"/>
      <c r="WHT1419" s="2"/>
      <c r="WHU1419" s="15"/>
      <c r="WHV1419" s="15"/>
      <c r="WHW1419" s="80"/>
      <c r="WHX1419" s="52"/>
      <c r="WHY1419" s="69"/>
      <c r="WHZ1419" s="69"/>
      <c r="WIA1419" s="69"/>
      <c r="WIB1419" s="107"/>
      <c r="WIC1419" s="2"/>
      <c r="WID1419" s="15"/>
      <c r="WIE1419" s="15"/>
      <c r="WIF1419" s="80"/>
      <c r="WIG1419" s="52"/>
      <c r="WIH1419" s="69"/>
      <c r="WII1419" s="69"/>
      <c r="WIJ1419" s="69"/>
      <c r="WIK1419" s="107"/>
      <c r="WIL1419" s="2"/>
      <c r="WIM1419" s="15"/>
      <c r="WIN1419" s="15"/>
      <c r="WIO1419" s="80"/>
      <c r="WIP1419" s="52"/>
      <c r="WIQ1419" s="69"/>
      <c r="WIR1419" s="69"/>
      <c r="WIS1419" s="69"/>
      <c r="WIT1419" s="107"/>
      <c r="WIU1419" s="2"/>
      <c r="WIV1419" s="15"/>
      <c r="WIW1419" s="15"/>
      <c r="WIX1419" s="80"/>
      <c r="WIY1419" s="52"/>
      <c r="WIZ1419" s="69"/>
      <c r="WJA1419" s="69"/>
      <c r="WJB1419" s="69"/>
      <c r="WJC1419" s="107"/>
      <c r="WJD1419" s="2"/>
      <c r="WJE1419" s="15"/>
      <c r="WJF1419" s="15"/>
      <c r="WJG1419" s="80"/>
      <c r="WJH1419" s="52"/>
      <c r="WJI1419" s="69"/>
      <c r="WJJ1419" s="69"/>
      <c r="WJK1419" s="69"/>
      <c r="WJL1419" s="107"/>
      <c r="WJM1419" s="2"/>
      <c r="WJN1419" s="15"/>
      <c r="WJO1419" s="15"/>
      <c r="WJP1419" s="80"/>
      <c r="WJQ1419" s="52"/>
      <c r="WJR1419" s="69"/>
      <c r="WJS1419" s="69"/>
      <c r="WJT1419" s="69"/>
      <c r="WJU1419" s="107"/>
      <c r="WJV1419" s="2"/>
      <c r="WJW1419" s="15"/>
      <c r="WJX1419" s="15"/>
      <c r="WJY1419" s="80"/>
      <c r="WJZ1419" s="52"/>
      <c r="WKA1419" s="69"/>
      <c r="WKB1419" s="69"/>
      <c r="WKC1419" s="69"/>
      <c r="WKD1419" s="107"/>
      <c r="WKE1419" s="2"/>
      <c r="WKF1419" s="15"/>
      <c r="WKG1419" s="15"/>
      <c r="WKH1419" s="80"/>
      <c r="WKI1419" s="52"/>
      <c r="WKJ1419" s="69"/>
      <c r="WKK1419" s="69"/>
      <c r="WKL1419" s="69"/>
      <c r="WKM1419" s="107"/>
      <c r="WKN1419" s="2"/>
      <c r="WKO1419" s="15"/>
      <c r="WKP1419" s="15"/>
      <c r="WKQ1419" s="80"/>
      <c r="WKR1419" s="52"/>
      <c r="WKS1419" s="69"/>
      <c r="WKT1419" s="69"/>
      <c r="WKU1419" s="69"/>
      <c r="WKV1419" s="107"/>
      <c r="WKW1419" s="2"/>
      <c r="WKX1419" s="15"/>
      <c r="WKY1419" s="15"/>
      <c r="WKZ1419" s="80"/>
      <c r="WLA1419" s="52"/>
      <c r="WLB1419" s="69"/>
      <c r="WLC1419" s="69"/>
      <c r="WLD1419" s="69"/>
      <c r="WLE1419" s="107"/>
      <c r="WLF1419" s="2"/>
      <c r="WLG1419" s="15"/>
      <c r="WLH1419" s="15"/>
      <c r="WLI1419" s="80"/>
      <c r="WLJ1419" s="52"/>
      <c r="WLK1419" s="69"/>
      <c r="WLL1419" s="69"/>
      <c r="WLM1419" s="69"/>
      <c r="WLN1419" s="107"/>
      <c r="WLO1419" s="2"/>
      <c r="WLP1419" s="15"/>
      <c r="WLQ1419" s="15"/>
      <c r="WLR1419" s="80"/>
      <c r="WLS1419" s="52"/>
      <c r="WLT1419" s="69"/>
      <c r="WLU1419" s="69"/>
      <c r="WLV1419" s="69"/>
      <c r="WLW1419" s="107"/>
      <c r="WLX1419" s="2"/>
      <c r="WLY1419" s="15"/>
      <c r="WLZ1419" s="15"/>
      <c r="WMA1419" s="80"/>
      <c r="WMB1419" s="52"/>
      <c r="WMC1419" s="69"/>
      <c r="WMD1419" s="69"/>
      <c r="WME1419" s="69"/>
      <c r="WMF1419" s="107"/>
      <c r="WMG1419" s="2"/>
      <c r="WMH1419" s="15"/>
      <c r="WMI1419" s="15"/>
      <c r="WMJ1419" s="80"/>
      <c r="WMK1419" s="52"/>
      <c r="WML1419" s="69"/>
      <c r="WMM1419" s="69"/>
      <c r="WMN1419" s="69"/>
      <c r="WMO1419" s="107"/>
      <c r="WMP1419" s="2"/>
      <c r="WMQ1419" s="15"/>
      <c r="WMR1419" s="15"/>
      <c r="WMS1419" s="80"/>
      <c r="WMT1419" s="52"/>
      <c r="WMU1419" s="69"/>
      <c r="WMV1419" s="69"/>
      <c r="WMW1419" s="69"/>
      <c r="WMX1419" s="107"/>
      <c r="WMY1419" s="2"/>
      <c r="WMZ1419" s="15"/>
      <c r="WNA1419" s="15"/>
      <c r="WNB1419" s="80"/>
      <c r="WNC1419" s="52"/>
      <c r="WND1419" s="69"/>
      <c r="WNE1419" s="69"/>
      <c r="WNF1419" s="69"/>
      <c r="WNG1419" s="107"/>
      <c r="WNH1419" s="2"/>
      <c r="WNI1419" s="15"/>
      <c r="WNJ1419" s="15"/>
      <c r="WNK1419" s="80"/>
      <c r="WNL1419" s="52"/>
      <c r="WNM1419" s="69"/>
      <c r="WNN1419" s="69"/>
      <c r="WNO1419" s="69"/>
      <c r="WNP1419" s="107"/>
      <c r="WNQ1419" s="2"/>
      <c r="WNR1419" s="15"/>
      <c r="WNS1419" s="15"/>
      <c r="WNT1419" s="80"/>
      <c r="WNU1419" s="52"/>
      <c r="WNV1419" s="69"/>
      <c r="WNW1419" s="69"/>
      <c r="WNX1419" s="69"/>
      <c r="WNY1419" s="107"/>
      <c r="WNZ1419" s="2"/>
      <c r="WOA1419" s="15"/>
      <c r="WOB1419" s="15"/>
      <c r="WOC1419" s="80"/>
      <c r="WOD1419" s="52"/>
      <c r="WOE1419" s="69"/>
      <c r="WOF1419" s="69"/>
      <c r="WOG1419" s="69"/>
      <c r="WOH1419" s="107"/>
      <c r="WOI1419" s="2"/>
      <c r="WOJ1419" s="15"/>
      <c r="WOK1419" s="15"/>
      <c r="WOL1419" s="80"/>
      <c r="WOM1419" s="52"/>
      <c r="WON1419" s="69"/>
      <c r="WOO1419" s="69"/>
      <c r="WOP1419" s="69"/>
      <c r="WOQ1419" s="107"/>
      <c r="WOR1419" s="2"/>
      <c r="WOS1419" s="15"/>
      <c r="WOT1419" s="15"/>
      <c r="WOU1419" s="80"/>
      <c r="WOV1419" s="52"/>
      <c r="WOW1419" s="69"/>
      <c r="WOX1419" s="69"/>
      <c r="WOY1419" s="69"/>
      <c r="WOZ1419" s="107"/>
      <c r="WPA1419" s="2"/>
      <c r="WPB1419" s="15"/>
      <c r="WPC1419" s="15"/>
      <c r="WPD1419" s="80"/>
      <c r="WPE1419" s="52"/>
      <c r="WPF1419" s="69"/>
      <c r="WPG1419" s="69"/>
      <c r="WPH1419" s="69"/>
      <c r="WPI1419" s="107"/>
      <c r="WPJ1419" s="2"/>
      <c r="WPK1419" s="15"/>
      <c r="WPL1419" s="15"/>
      <c r="WPM1419" s="80"/>
      <c r="WPN1419" s="52"/>
      <c r="WPO1419" s="69"/>
      <c r="WPP1419" s="69"/>
      <c r="WPQ1419" s="69"/>
      <c r="WPR1419" s="107"/>
      <c r="WPS1419" s="2"/>
      <c r="WPT1419" s="15"/>
      <c r="WPU1419" s="15"/>
      <c r="WPV1419" s="80"/>
      <c r="WPW1419" s="52"/>
      <c r="WPX1419" s="69"/>
      <c r="WPY1419" s="69"/>
      <c r="WPZ1419" s="69"/>
      <c r="WQA1419" s="107"/>
      <c r="WQB1419" s="2"/>
      <c r="WQC1419" s="15"/>
      <c r="WQD1419" s="15"/>
      <c r="WQE1419" s="80"/>
      <c r="WQF1419" s="52"/>
      <c r="WQG1419" s="69"/>
      <c r="WQH1419" s="69"/>
      <c r="WQI1419" s="69"/>
      <c r="WQJ1419" s="107"/>
      <c r="WQK1419" s="2"/>
      <c r="WQL1419" s="15"/>
      <c r="WQM1419" s="15"/>
      <c r="WQN1419" s="80"/>
      <c r="WQO1419" s="52"/>
      <c r="WQP1419" s="69"/>
      <c r="WQQ1419" s="69"/>
      <c r="WQR1419" s="69"/>
      <c r="WQS1419" s="107"/>
      <c r="WQT1419" s="2"/>
      <c r="WQU1419" s="15"/>
      <c r="WQV1419" s="15"/>
      <c r="WQW1419" s="80"/>
      <c r="WQX1419" s="52"/>
      <c r="WQY1419" s="69"/>
      <c r="WQZ1419" s="69"/>
      <c r="WRA1419" s="69"/>
      <c r="WRB1419" s="107"/>
      <c r="WRC1419" s="2"/>
      <c r="WRD1419" s="15"/>
      <c r="WRE1419" s="15"/>
      <c r="WRF1419" s="80"/>
      <c r="WRG1419" s="52"/>
      <c r="WRH1419" s="69"/>
      <c r="WRI1419" s="69"/>
      <c r="WRJ1419" s="69"/>
      <c r="WRK1419" s="107"/>
      <c r="WRL1419" s="2"/>
      <c r="WRM1419" s="15"/>
      <c r="WRN1419" s="15"/>
      <c r="WRO1419" s="80"/>
      <c r="WRP1419" s="52"/>
      <c r="WRQ1419" s="69"/>
      <c r="WRR1419" s="69"/>
      <c r="WRS1419" s="69"/>
      <c r="WRT1419" s="107"/>
      <c r="WRU1419" s="2"/>
      <c r="WRV1419" s="15"/>
      <c r="WRW1419" s="15"/>
      <c r="WRX1419" s="80"/>
      <c r="WRY1419" s="52"/>
      <c r="WRZ1419" s="69"/>
      <c r="WSA1419" s="69"/>
      <c r="WSB1419" s="69"/>
      <c r="WSC1419" s="107"/>
      <c r="WSD1419" s="2"/>
      <c r="WSE1419" s="15"/>
      <c r="WSF1419" s="15"/>
      <c r="WSG1419" s="80"/>
      <c r="WSH1419" s="52"/>
      <c r="WSI1419" s="69"/>
      <c r="WSJ1419" s="69"/>
      <c r="WSK1419" s="69"/>
      <c r="WSL1419" s="107"/>
      <c r="WSM1419" s="2"/>
      <c r="WSN1419" s="15"/>
      <c r="WSO1419" s="15"/>
      <c r="WSP1419" s="80"/>
      <c r="WSQ1419" s="52"/>
      <c r="WSR1419" s="69"/>
      <c r="WSS1419" s="69"/>
      <c r="WST1419" s="69"/>
      <c r="WSU1419" s="107"/>
      <c r="WSV1419" s="2"/>
      <c r="WSW1419" s="15"/>
      <c r="WSX1419" s="15"/>
      <c r="WSY1419" s="80"/>
      <c r="WSZ1419" s="52"/>
      <c r="WTA1419" s="69"/>
      <c r="WTB1419" s="69"/>
      <c r="WTC1419" s="69"/>
      <c r="WTD1419" s="107"/>
      <c r="WTE1419" s="2"/>
      <c r="WTF1419" s="15"/>
      <c r="WTG1419" s="15"/>
      <c r="WTH1419" s="80"/>
      <c r="WTI1419" s="52"/>
      <c r="WTJ1419" s="69"/>
      <c r="WTK1419" s="69"/>
      <c r="WTL1419" s="69"/>
      <c r="WTM1419" s="107"/>
      <c r="WTN1419" s="2"/>
      <c r="WTO1419" s="15"/>
      <c r="WTP1419" s="15"/>
      <c r="WTQ1419" s="80"/>
      <c r="WTR1419" s="52"/>
      <c r="WTS1419" s="69"/>
      <c r="WTT1419" s="69"/>
      <c r="WTU1419" s="69"/>
      <c r="WTV1419" s="107"/>
      <c r="WTW1419" s="2"/>
      <c r="WTX1419" s="15"/>
      <c r="WTY1419" s="15"/>
      <c r="WTZ1419" s="80"/>
      <c r="WUA1419" s="52"/>
      <c r="WUB1419" s="69"/>
      <c r="WUC1419" s="69"/>
      <c r="WUD1419" s="69"/>
      <c r="WUE1419" s="107"/>
      <c r="WUF1419" s="2"/>
      <c r="WUG1419" s="15"/>
      <c r="WUH1419" s="15"/>
      <c r="WUI1419" s="80"/>
      <c r="WUJ1419" s="52"/>
      <c r="WUK1419" s="69"/>
      <c r="WUL1419" s="69"/>
      <c r="WUM1419" s="69"/>
      <c r="WUN1419" s="107"/>
      <c r="WUO1419" s="2"/>
      <c r="WUP1419" s="15"/>
      <c r="WUQ1419" s="15"/>
      <c r="WUR1419" s="80"/>
      <c r="WUS1419" s="52"/>
      <c r="WUT1419" s="69"/>
      <c r="WUU1419" s="69"/>
      <c r="WUV1419" s="69"/>
      <c r="WUW1419" s="107"/>
      <c r="WUX1419" s="2"/>
      <c r="WUY1419" s="15"/>
      <c r="WUZ1419" s="15"/>
      <c r="WVA1419" s="80"/>
      <c r="WVB1419" s="52"/>
      <c r="WVC1419" s="69"/>
      <c r="WVD1419" s="69"/>
      <c r="WVE1419" s="69"/>
      <c r="WVF1419" s="107"/>
      <c r="WVG1419" s="2"/>
      <c r="WVH1419" s="15"/>
      <c r="WVI1419" s="15"/>
      <c r="WVJ1419" s="80"/>
      <c r="WVK1419" s="52"/>
      <c r="WVL1419" s="69"/>
      <c r="WVM1419" s="69"/>
      <c r="WVN1419" s="69"/>
      <c r="WVO1419" s="107"/>
      <c r="WVP1419" s="2"/>
      <c r="WVQ1419" s="15"/>
      <c r="WVR1419" s="15"/>
      <c r="WVS1419" s="80"/>
      <c r="WVT1419" s="52"/>
      <c r="WVU1419" s="69"/>
      <c r="WVV1419" s="69"/>
      <c r="WVW1419" s="69"/>
      <c r="WVX1419" s="107"/>
      <c r="WVY1419" s="2"/>
      <c r="WVZ1419" s="15"/>
      <c r="WWA1419" s="15"/>
      <c r="WWB1419" s="80"/>
      <c r="WWC1419" s="52"/>
      <c r="WWD1419" s="69"/>
      <c r="WWE1419" s="69"/>
      <c r="WWF1419" s="69"/>
      <c r="WWG1419" s="107"/>
      <c r="WWH1419" s="2"/>
      <c r="WWI1419" s="15"/>
      <c r="WWJ1419" s="15"/>
      <c r="WWK1419" s="80"/>
      <c r="WWL1419" s="52"/>
      <c r="WWM1419" s="69"/>
      <c r="WWN1419" s="69"/>
      <c r="WWO1419" s="69"/>
      <c r="WWP1419" s="107"/>
      <c r="WWQ1419" s="2"/>
      <c r="WWR1419" s="15"/>
      <c r="WWS1419" s="15"/>
      <c r="WWT1419" s="80"/>
      <c r="WWU1419" s="52"/>
      <c r="WWV1419" s="69"/>
      <c r="WWW1419" s="69"/>
      <c r="WWX1419" s="69"/>
      <c r="WWY1419" s="107"/>
      <c r="WWZ1419" s="2"/>
      <c r="WXA1419" s="15"/>
      <c r="WXB1419" s="15"/>
      <c r="WXC1419" s="80"/>
      <c r="WXD1419" s="52"/>
      <c r="WXE1419" s="69"/>
      <c r="WXF1419" s="69"/>
      <c r="WXG1419" s="69"/>
      <c r="WXH1419" s="107"/>
      <c r="WXI1419" s="2"/>
      <c r="WXJ1419" s="15"/>
      <c r="WXK1419" s="15"/>
      <c r="WXL1419" s="80"/>
      <c r="WXM1419" s="52"/>
      <c r="WXN1419" s="69"/>
      <c r="WXO1419" s="69"/>
      <c r="WXP1419" s="69"/>
      <c r="WXQ1419" s="107"/>
      <c r="WXR1419" s="2"/>
      <c r="WXS1419" s="15"/>
      <c r="WXT1419" s="15"/>
      <c r="WXU1419" s="80"/>
      <c r="WXV1419" s="52"/>
      <c r="WXW1419" s="69"/>
      <c r="WXX1419" s="69"/>
      <c r="WXY1419" s="69"/>
      <c r="WXZ1419" s="107"/>
      <c r="WYA1419" s="2"/>
      <c r="WYB1419" s="15"/>
      <c r="WYC1419" s="15"/>
      <c r="WYD1419" s="80"/>
      <c r="WYE1419" s="52"/>
      <c r="WYF1419" s="69"/>
      <c r="WYG1419" s="69"/>
      <c r="WYH1419" s="69"/>
      <c r="WYI1419" s="107"/>
      <c r="WYJ1419" s="2"/>
      <c r="WYK1419" s="15"/>
      <c r="WYL1419" s="15"/>
      <c r="WYM1419" s="80"/>
      <c r="WYN1419" s="52"/>
      <c r="WYO1419" s="69"/>
      <c r="WYP1419" s="69"/>
      <c r="WYQ1419" s="69"/>
      <c r="WYR1419" s="107"/>
      <c r="WYS1419" s="2"/>
      <c r="WYT1419" s="15"/>
      <c r="WYU1419" s="15"/>
      <c r="WYV1419" s="80"/>
      <c r="WYW1419" s="52"/>
      <c r="WYX1419" s="69"/>
      <c r="WYY1419" s="69"/>
      <c r="WYZ1419" s="69"/>
      <c r="WZA1419" s="107"/>
      <c r="WZB1419" s="2"/>
      <c r="WZC1419" s="15"/>
      <c r="WZD1419" s="15"/>
      <c r="WZE1419" s="80"/>
      <c r="WZF1419" s="52"/>
      <c r="WZG1419" s="69"/>
      <c r="WZH1419" s="69"/>
      <c r="WZI1419" s="69"/>
      <c r="WZJ1419" s="107"/>
      <c r="WZK1419" s="2"/>
      <c r="WZL1419" s="15"/>
      <c r="WZM1419" s="15"/>
      <c r="WZN1419" s="80"/>
      <c r="WZO1419" s="52"/>
      <c r="WZP1419" s="69"/>
      <c r="WZQ1419" s="69"/>
      <c r="WZR1419" s="69"/>
      <c r="WZS1419" s="107"/>
      <c r="WZT1419" s="2"/>
      <c r="WZU1419" s="15"/>
      <c r="WZV1419" s="15"/>
      <c r="WZW1419" s="80"/>
      <c r="WZX1419" s="52"/>
      <c r="WZY1419" s="69"/>
      <c r="WZZ1419" s="69"/>
      <c r="XAA1419" s="69"/>
      <c r="XAB1419" s="107"/>
      <c r="XAC1419" s="2"/>
      <c r="XAD1419" s="15"/>
      <c r="XAE1419" s="15"/>
      <c r="XAF1419" s="80"/>
      <c r="XAG1419" s="52"/>
      <c r="XAH1419" s="69"/>
      <c r="XAI1419" s="69"/>
      <c r="XAJ1419" s="69"/>
      <c r="XAK1419" s="107"/>
      <c r="XAL1419" s="2"/>
      <c r="XAM1419" s="15"/>
      <c r="XAN1419" s="15"/>
      <c r="XAO1419" s="80"/>
      <c r="XAP1419" s="52"/>
      <c r="XAQ1419" s="69"/>
      <c r="XAR1419" s="69"/>
      <c r="XAS1419" s="69"/>
      <c r="XAT1419" s="107"/>
      <c r="XAU1419" s="2"/>
      <c r="XAV1419" s="15"/>
      <c r="XAW1419" s="15"/>
      <c r="XAX1419" s="80"/>
      <c r="XAY1419" s="52"/>
      <c r="XAZ1419" s="69"/>
      <c r="XBA1419" s="69"/>
      <c r="XBB1419" s="69"/>
      <c r="XBC1419" s="107"/>
      <c r="XBD1419" s="2"/>
      <c r="XBE1419" s="15"/>
      <c r="XBF1419" s="15"/>
      <c r="XBG1419" s="80"/>
      <c r="XBH1419" s="52"/>
      <c r="XBI1419" s="69"/>
      <c r="XBJ1419" s="69"/>
      <c r="XBK1419" s="69"/>
      <c r="XBL1419" s="107"/>
      <c r="XBM1419" s="2"/>
      <c r="XBN1419" s="15"/>
      <c r="XBO1419" s="15"/>
      <c r="XBQ1419" s="102"/>
      <c r="XBR1419" s="102"/>
      <c r="XBS1419" s="102"/>
      <c r="XBT1419" s="109"/>
      <c r="XBU1419" s="102"/>
      <c r="XBV1419" s="102"/>
      <c r="XBW1419" s="102"/>
      <c r="XBX1419" s="102"/>
      <c r="XBY1419" s="102"/>
      <c r="XBZ1419" s="59"/>
      <c r="XCA1419" s="60"/>
    </row>
    <row r="1420" spans="1:16303" ht="31.5" x14ac:dyDescent="0.2">
      <c r="A1420" s="140" t="s">
        <v>923</v>
      </c>
      <c r="B1420" s="2">
        <v>915</v>
      </c>
      <c r="C1420" s="15" t="s">
        <v>59</v>
      </c>
      <c r="D1420" s="15" t="s">
        <v>60</v>
      </c>
      <c r="E1420" s="24" t="s">
        <v>851</v>
      </c>
      <c r="F1420" s="64"/>
      <c r="G1420" s="71">
        <f t="shared" si="374"/>
        <v>208</v>
      </c>
      <c r="H1420" s="82">
        <f t="shared" si="375"/>
        <v>208</v>
      </c>
    </row>
    <row r="1421" spans="1:16303" ht="47.25" x14ac:dyDescent="0.2">
      <c r="A1421" s="140" t="s">
        <v>924</v>
      </c>
      <c r="B1421" s="2">
        <v>915</v>
      </c>
      <c r="C1421" s="15" t="s">
        <v>59</v>
      </c>
      <c r="D1421" s="15" t="s">
        <v>60</v>
      </c>
      <c r="E1421" s="24" t="s">
        <v>852</v>
      </c>
      <c r="F1421" s="64"/>
      <c r="G1421" s="71">
        <f t="shared" si="374"/>
        <v>208</v>
      </c>
      <c r="H1421" s="82">
        <f t="shared" si="375"/>
        <v>208</v>
      </c>
    </row>
    <row r="1422" spans="1:16303" ht="31.5" x14ac:dyDescent="0.2">
      <c r="A1422" s="136" t="s">
        <v>853</v>
      </c>
      <c r="B1422" s="16">
        <v>915</v>
      </c>
      <c r="C1422" s="17" t="s">
        <v>59</v>
      </c>
      <c r="D1422" s="17" t="s">
        <v>60</v>
      </c>
      <c r="E1422" s="25" t="s">
        <v>855</v>
      </c>
      <c r="F1422" s="51"/>
      <c r="G1422" s="91">
        <f t="shared" ref="G1422:G1424" si="376">G1423</f>
        <v>208</v>
      </c>
      <c r="H1422" s="92">
        <f t="shared" ref="H1422:H1424" si="377">H1423</f>
        <v>208</v>
      </c>
    </row>
    <row r="1423" spans="1:16303" ht="31.5" x14ac:dyDescent="0.2">
      <c r="A1423" s="137" t="s">
        <v>18</v>
      </c>
      <c r="B1423" s="65">
        <v>915</v>
      </c>
      <c r="C1423" s="64" t="s">
        <v>59</v>
      </c>
      <c r="D1423" s="64" t="s">
        <v>60</v>
      </c>
      <c r="E1423" s="27" t="s">
        <v>855</v>
      </c>
      <c r="F1423" s="52" t="s">
        <v>20</v>
      </c>
      <c r="G1423" s="93">
        <f t="shared" ref="G1423:H1423" si="378">G1424+G1426</f>
        <v>208</v>
      </c>
      <c r="H1423" s="94">
        <f t="shared" si="378"/>
        <v>208</v>
      </c>
    </row>
    <row r="1424" spans="1:16303" x14ac:dyDescent="0.2">
      <c r="A1424" s="137" t="s">
        <v>25</v>
      </c>
      <c r="B1424" s="65">
        <v>915</v>
      </c>
      <c r="C1424" s="64" t="s">
        <v>59</v>
      </c>
      <c r="D1424" s="64" t="s">
        <v>60</v>
      </c>
      <c r="E1424" s="27" t="s">
        <v>855</v>
      </c>
      <c r="F1424" s="52" t="s">
        <v>26</v>
      </c>
      <c r="G1424" s="93">
        <f t="shared" si="376"/>
        <v>110</v>
      </c>
      <c r="H1424" s="94">
        <f t="shared" si="377"/>
        <v>110</v>
      </c>
    </row>
    <row r="1425" spans="1:8" x14ac:dyDescent="0.2">
      <c r="A1425" s="137" t="s">
        <v>136</v>
      </c>
      <c r="B1425" s="65">
        <v>915</v>
      </c>
      <c r="C1425" s="64" t="s">
        <v>59</v>
      </c>
      <c r="D1425" s="64" t="s">
        <v>60</v>
      </c>
      <c r="E1425" s="27" t="s">
        <v>855</v>
      </c>
      <c r="F1425" s="52" t="s">
        <v>143</v>
      </c>
      <c r="G1425" s="93">
        <v>110</v>
      </c>
      <c r="H1425" s="94">
        <v>110</v>
      </c>
    </row>
    <row r="1426" spans="1:8" x14ac:dyDescent="0.2">
      <c r="A1426" s="137" t="s">
        <v>19</v>
      </c>
      <c r="B1426" s="65">
        <v>915</v>
      </c>
      <c r="C1426" s="64" t="s">
        <v>59</v>
      </c>
      <c r="D1426" s="64" t="s">
        <v>60</v>
      </c>
      <c r="E1426" s="27" t="s">
        <v>855</v>
      </c>
      <c r="F1426" s="52" t="s">
        <v>21</v>
      </c>
      <c r="G1426" s="93">
        <f t="shared" ref="G1426:H1426" si="379">G1427</f>
        <v>98</v>
      </c>
      <c r="H1426" s="94">
        <f t="shared" si="379"/>
        <v>98</v>
      </c>
    </row>
    <row r="1427" spans="1:8" x14ac:dyDescent="0.2">
      <c r="A1427" s="137" t="s">
        <v>147</v>
      </c>
      <c r="B1427" s="65">
        <v>915</v>
      </c>
      <c r="C1427" s="64" t="s">
        <v>59</v>
      </c>
      <c r="D1427" s="64" t="s">
        <v>60</v>
      </c>
      <c r="E1427" s="27" t="s">
        <v>855</v>
      </c>
      <c r="F1427" s="52" t="s">
        <v>148</v>
      </c>
      <c r="G1427" s="93">
        <v>98</v>
      </c>
      <c r="H1427" s="94">
        <v>98</v>
      </c>
    </row>
    <row r="1428" spans="1:8" x14ac:dyDescent="0.2">
      <c r="A1428" s="167" t="s">
        <v>166</v>
      </c>
      <c r="B1428" s="2">
        <v>915</v>
      </c>
      <c r="C1428" s="23" t="s">
        <v>59</v>
      </c>
      <c r="D1428" s="23" t="s">
        <v>54</v>
      </c>
      <c r="E1428" s="23"/>
      <c r="F1428" s="23"/>
      <c r="G1428" s="123">
        <f>G1429+G1444</f>
        <v>19040</v>
      </c>
      <c r="H1428" s="124">
        <f>H1429+H1444</f>
        <v>19107</v>
      </c>
    </row>
    <row r="1429" spans="1:8" ht="31.5" x14ac:dyDescent="0.2">
      <c r="A1429" s="140" t="s">
        <v>708</v>
      </c>
      <c r="B1429" s="2">
        <v>915</v>
      </c>
      <c r="C1429" s="15" t="s">
        <v>59</v>
      </c>
      <c r="D1429" s="15" t="s">
        <v>54</v>
      </c>
      <c r="E1429" s="15" t="s">
        <v>363</v>
      </c>
      <c r="F1429" s="15"/>
      <c r="G1429" s="71">
        <f t="shared" ref="G1429:H1430" si="380">G1430</f>
        <v>18906</v>
      </c>
      <c r="H1429" s="82">
        <f t="shared" si="380"/>
        <v>18906</v>
      </c>
    </row>
    <row r="1430" spans="1:8" ht="31.5" x14ac:dyDescent="0.2">
      <c r="A1430" s="140" t="s">
        <v>588</v>
      </c>
      <c r="B1430" s="65">
        <v>915</v>
      </c>
      <c r="C1430" s="15" t="s">
        <v>59</v>
      </c>
      <c r="D1430" s="15" t="s">
        <v>54</v>
      </c>
      <c r="E1430" s="24" t="s">
        <v>591</v>
      </c>
      <c r="F1430" s="32"/>
      <c r="G1430" s="71">
        <f t="shared" si="380"/>
        <v>18906</v>
      </c>
      <c r="H1430" s="82">
        <f t="shared" si="380"/>
        <v>18906</v>
      </c>
    </row>
    <row r="1431" spans="1:8" ht="31.5" x14ac:dyDescent="0.2">
      <c r="A1431" s="136" t="s">
        <v>589</v>
      </c>
      <c r="B1431" s="65">
        <v>915</v>
      </c>
      <c r="C1431" s="17" t="s">
        <v>59</v>
      </c>
      <c r="D1431" s="17" t="s">
        <v>54</v>
      </c>
      <c r="E1431" s="25" t="s">
        <v>592</v>
      </c>
      <c r="F1431" s="17"/>
      <c r="G1431" s="115">
        <f>G1432+G1437+G1441</f>
        <v>18906</v>
      </c>
      <c r="H1431" s="116">
        <f>H1432+H1437+H1441</f>
        <v>18906</v>
      </c>
    </row>
    <row r="1432" spans="1:8" ht="63" x14ac:dyDescent="0.2">
      <c r="A1432" s="142" t="s">
        <v>262</v>
      </c>
      <c r="B1432" s="65">
        <v>915</v>
      </c>
      <c r="C1432" s="64" t="s">
        <v>59</v>
      </c>
      <c r="D1432" s="64" t="s">
        <v>54</v>
      </c>
      <c r="E1432" s="64" t="s">
        <v>592</v>
      </c>
      <c r="F1432" s="64">
        <v>100</v>
      </c>
      <c r="G1432" s="93">
        <f>G1433</f>
        <v>15615</v>
      </c>
      <c r="H1432" s="94">
        <f>H1433</f>
        <v>15615</v>
      </c>
    </row>
    <row r="1433" spans="1:8" ht="31.5" x14ac:dyDescent="0.2">
      <c r="A1433" s="142" t="s">
        <v>8</v>
      </c>
      <c r="B1433" s="2">
        <v>915</v>
      </c>
      <c r="C1433" s="64" t="s">
        <v>59</v>
      </c>
      <c r="D1433" s="64" t="s">
        <v>54</v>
      </c>
      <c r="E1433" s="64" t="s">
        <v>592</v>
      </c>
      <c r="F1433" s="64">
        <v>120</v>
      </c>
      <c r="G1433" s="93">
        <f>G1434+G1435+G1436</f>
        <v>15615</v>
      </c>
      <c r="H1433" s="94">
        <f>H1434+H1435+H1436</f>
        <v>15615</v>
      </c>
    </row>
    <row r="1434" spans="1:8" x14ac:dyDescent="0.2">
      <c r="A1434" s="137" t="s">
        <v>590</v>
      </c>
      <c r="B1434" s="65">
        <v>915</v>
      </c>
      <c r="C1434" s="64" t="s">
        <v>59</v>
      </c>
      <c r="D1434" s="64" t="s">
        <v>54</v>
      </c>
      <c r="E1434" s="64" t="s">
        <v>592</v>
      </c>
      <c r="F1434" s="64" t="s">
        <v>124</v>
      </c>
      <c r="G1434" s="93">
        <v>8732</v>
      </c>
      <c r="H1434" s="94">
        <v>8732</v>
      </c>
    </row>
    <row r="1435" spans="1:8" ht="31.5" x14ac:dyDescent="0.2">
      <c r="A1435" s="137" t="s">
        <v>167</v>
      </c>
      <c r="B1435" s="65">
        <v>915</v>
      </c>
      <c r="C1435" s="64" t="s">
        <v>59</v>
      </c>
      <c r="D1435" s="64" t="s">
        <v>54</v>
      </c>
      <c r="E1435" s="64" t="s">
        <v>592</v>
      </c>
      <c r="F1435" s="64" t="s">
        <v>125</v>
      </c>
      <c r="G1435" s="93">
        <v>3261</v>
      </c>
      <c r="H1435" s="94">
        <v>3261</v>
      </c>
    </row>
    <row r="1436" spans="1:8" ht="47.25" x14ac:dyDescent="0.2">
      <c r="A1436" s="137" t="s">
        <v>202</v>
      </c>
      <c r="B1436" s="65">
        <v>915</v>
      </c>
      <c r="C1436" s="64" t="s">
        <v>59</v>
      </c>
      <c r="D1436" s="64" t="s">
        <v>54</v>
      </c>
      <c r="E1436" s="64" t="s">
        <v>592</v>
      </c>
      <c r="F1436" s="64" t="s">
        <v>205</v>
      </c>
      <c r="G1436" s="93">
        <v>3622</v>
      </c>
      <c r="H1436" s="94">
        <v>3622</v>
      </c>
    </row>
    <row r="1437" spans="1:8" ht="31.5" x14ac:dyDescent="0.2">
      <c r="A1437" s="137" t="s">
        <v>22</v>
      </c>
      <c r="B1437" s="1">
        <v>915</v>
      </c>
      <c r="C1437" s="64" t="s">
        <v>59</v>
      </c>
      <c r="D1437" s="64" t="s">
        <v>54</v>
      </c>
      <c r="E1437" s="64" t="s">
        <v>592</v>
      </c>
      <c r="F1437" s="64" t="s">
        <v>15</v>
      </c>
      <c r="G1437" s="93">
        <f>G1438</f>
        <v>2801</v>
      </c>
      <c r="H1437" s="94">
        <f>H1438</f>
        <v>2801</v>
      </c>
    </row>
    <row r="1438" spans="1:8" ht="31.5" x14ac:dyDescent="0.2">
      <c r="A1438" s="142" t="s">
        <v>17</v>
      </c>
      <c r="B1438" s="16">
        <v>915</v>
      </c>
      <c r="C1438" s="64" t="s">
        <v>59</v>
      </c>
      <c r="D1438" s="64" t="s">
        <v>54</v>
      </c>
      <c r="E1438" s="64" t="s">
        <v>592</v>
      </c>
      <c r="F1438" s="64" t="s">
        <v>16</v>
      </c>
      <c r="G1438" s="93">
        <f>G1439+G1440</f>
        <v>2801</v>
      </c>
      <c r="H1438" s="94">
        <f>H1439+H1440</f>
        <v>2801</v>
      </c>
    </row>
    <row r="1439" spans="1:8" ht="31.5" x14ac:dyDescent="0.2">
      <c r="A1439" s="142" t="s">
        <v>467</v>
      </c>
      <c r="B1439" s="19">
        <v>915</v>
      </c>
      <c r="C1439" s="64" t="s">
        <v>59</v>
      </c>
      <c r="D1439" s="64" t="s">
        <v>54</v>
      </c>
      <c r="E1439" s="64" t="s">
        <v>592</v>
      </c>
      <c r="F1439" s="64" t="s">
        <v>468</v>
      </c>
      <c r="G1439" s="93">
        <v>630</v>
      </c>
      <c r="H1439" s="94">
        <v>630</v>
      </c>
    </row>
    <row r="1440" spans="1:8" x14ac:dyDescent="0.2">
      <c r="A1440" s="137" t="s">
        <v>827</v>
      </c>
      <c r="B1440" s="19">
        <v>915</v>
      </c>
      <c r="C1440" s="64" t="s">
        <v>59</v>
      </c>
      <c r="D1440" s="64" t="s">
        <v>54</v>
      </c>
      <c r="E1440" s="64" t="s">
        <v>592</v>
      </c>
      <c r="F1440" s="64" t="s">
        <v>126</v>
      </c>
      <c r="G1440" s="93">
        <v>2171</v>
      </c>
      <c r="H1440" s="94">
        <v>2171</v>
      </c>
    </row>
    <row r="1441" spans="1:16300" x14ac:dyDescent="0.2">
      <c r="A1441" s="137" t="s">
        <v>13</v>
      </c>
      <c r="B1441" s="19">
        <v>915</v>
      </c>
      <c r="C1441" s="64" t="s">
        <v>59</v>
      </c>
      <c r="D1441" s="64" t="s">
        <v>54</v>
      </c>
      <c r="E1441" s="64" t="s">
        <v>592</v>
      </c>
      <c r="F1441" s="64" t="s">
        <v>14</v>
      </c>
      <c r="G1441" s="93">
        <f t="shared" ref="G1441:H1442" si="381">G1442</f>
        <v>490</v>
      </c>
      <c r="H1441" s="94">
        <f t="shared" si="381"/>
        <v>490</v>
      </c>
    </row>
    <row r="1442" spans="1:16300" x14ac:dyDescent="0.2">
      <c r="A1442" s="137" t="s">
        <v>34</v>
      </c>
      <c r="B1442" s="16">
        <v>915</v>
      </c>
      <c r="C1442" s="64" t="s">
        <v>59</v>
      </c>
      <c r="D1442" s="64" t="s">
        <v>54</v>
      </c>
      <c r="E1442" s="64" t="s">
        <v>592</v>
      </c>
      <c r="F1442" s="64" t="s">
        <v>33</v>
      </c>
      <c r="G1442" s="93">
        <f t="shared" si="381"/>
        <v>490</v>
      </c>
      <c r="H1442" s="94">
        <f t="shared" si="381"/>
        <v>490</v>
      </c>
    </row>
    <row r="1443" spans="1:16300" x14ac:dyDescent="0.2">
      <c r="A1443" s="137" t="s">
        <v>123</v>
      </c>
      <c r="B1443" s="19">
        <v>915</v>
      </c>
      <c r="C1443" s="64" t="s">
        <v>59</v>
      </c>
      <c r="D1443" s="64" t="s">
        <v>54</v>
      </c>
      <c r="E1443" s="64" t="s">
        <v>592</v>
      </c>
      <c r="F1443" s="64" t="s">
        <v>127</v>
      </c>
      <c r="G1443" s="93">
        <v>490</v>
      </c>
      <c r="H1443" s="94">
        <v>490</v>
      </c>
    </row>
    <row r="1444" spans="1:16300" ht="31.5" x14ac:dyDescent="0.2">
      <c r="A1444" s="140" t="s">
        <v>709</v>
      </c>
      <c r="B1444" s="2">
        <v>915</v>
      </c>
      <c r="C1444" s="15" t="s">
        <v>59</v>
      </c>
      <c r="D1444" s="15" t="s">
        <v>54</v>
      </c>
      <c r="E1444" s="15" t="s">
        <v>208</v>
      </c>
      <c r="F1444" s="15"/>
      <c r="G1444" s="71">
        <f>G1445</f>
        <v>134</v>
      </c>
      <c r="H1444" s="82">
        <f>H1445</f>
        <v>201</v>
      </c>
    </row>
    <row r="1445" spans="1:16300" x14ac:dyDescent="0.2">
      <c r="A1445" s="141" t="s">
        <v>480</v>
      </c>
      <c r="B1445" s="1">
        <v>915</v>
      </c>
      <c r="C1445" s="63" t="s">
        <v>59</v>
      </c>
      <c r="D1445" s="63" t="s">
        <v>54</v>
      </c>
      <c r="E1445" s="30" t="s">
        <v>484</v>
      </c>
      <c r="F1445" s="17"/>
      <c r="G1445" s="100">
        <f>G1446+G1451</f>
        <v>134</v>
      </c>
      <c r="H1445" s="101">
        <f>H1446+H1451</f>
        <v>201</v>
      </c>
    </row>
    <row r="1446" spans="1:16300" ht="31.5" x14ac:dyDescent="0.2">
      <c r="A1446" s="140" t="s">
        <v>481</v>
      </c>
      <c r="B1446" s="19">
        <v>915</v>
      </c>
      <c r="C1446" s="32" t="s">
        <v>59</v>
      </c>
      <c r="D1446" s="15" t="s">
        <v>54</v>
      </c>
      <c r="E1446" s="24" t="s">
        <v>485</v>
      </c>
      <c r="F1446" s="32"/>
      <c r="G1446" s="71">
        <f t="shared" ref="G1446:H1449" si="382">G1447</f>
        <v>59</v>
      </c>
      <c r="H1446" s="82">
        <f t="shared" si="382"/>
        <v>91</v>
      </c>
    </row>
    <row r="1447" spans="1:16300" ht="63" x14ac:dyDescent="0.2">
      <c r="A1447" s="136" t="s">
        <v>482</v>
      </c>
      <c r="B1447" s="19">
        <v>915</v>
      </c>
      <c r="C1447" s="17" t="s">
        <v>59</v>
      </c>
      <c r="D1447" s="17" t="s">
        <v>54</v>
      </c>
      <c r="E1447" s="25" t="s">
        <v>486</v>
      </c>
      <c r="F1447" s="17"/>
      <c r="G1447" s="91">
        <f t="shared" si="382"/>
        <v>59</v>
      </c>
      <c r="H1447" s="92">
        <f t="shared" si="382"/>
        <v>91</v>
      </c>
    </row>
    <row r="1448" spans="1:16300" ht="31.5" x14ac:dyDescent="0.2">
      <c r="A1448" s="142" t="s">
        <v>22</v>
      </c>
      <c r="B1448" s="19">
        <v>915</v>
      </c>
      <c r="C1448" s="7" t="s">
        <v>59</v>
      </c>
      <c r="D1448" s="7" t="s">
        <v>54</v>
      </c>
      <c r="E1448" s="27" t="s">
        <v>486</v>
      </c>
      <c r="F1448" s="64" t="s">
        <v>15</v>
      </c>
      <c r="G1448" s="93">
        <f t="shared" si="382"/>
        <v>59</v>
      </c>
      <c r="H1448" s="94">
        <f t="shared" si="382"/>
        <v>91</v>
      </c>
    </row>
    <row r="1449" spans="1:16300" ht="31.5" x14ac:dyDescent="0.2">
      <c r="A1449" s="142" t="s">
        <v>17</v>
      </c>
      <c r="B1449" s="2">
        <v>915</v>
      </c>
      <c r="C1449" s="7" t="s">
        <v>59</v>
      </c>
      <c r="D1449" s="7" t="s">
        <v>54</v>
      </c>
      <c r="E1449" s="27" t="s">
        <v>486</v>
      </c>
      <c r="F1449" s="64" t="s">
        <v>16</v>
      </c>
      <c r="G1449" s="93">
        <f t="shared" si="382"/>
        <v>59</v>
      </c>
      <c r="H1449" s="94">
        <f t="shared" si="382"/>
        <v>91</v>
      </c>
    </row>
    <row r="1450" spans="1:16300" x14ac:dyDescent="0.2">
      <c r="A1450" s="137" t="s">
        <v>826</v>
      </c>
      <c r="B1450" s="19">
        <v>915</v>
      </c>
      <c r="C1450" s="7" t="s">
        <v>59</v>
      </c>
      <c r="D1450" s="7" t="s">
        <v>54</v>
      </c>
      <c r="E1450" s="27" t="s">
        <v>486</v>
      </c>
      <c r="F1450" s="64" t="s">
        <v>126</v>
      </c>
      <c r="G1450" s="93">
        <v>59</v>
      </c>
      <c r="H1450" s="94">
        <v>91</v>
      </c>
    </row>
    <row r="1451" spans="1:16300" ht="31.5" x14ac:dyDescent="0.2">
      <c r="A1451" s="140" t="s">
        <v>207</v>
      </c>
      <c r="B1451" s="2">
        <v>915</v>
      </c>
      <c r="C1451" s="32" t="s">
        <v>59</v>
      </c>
      <c r="D1451" s="15" t="s">
        <v>54</v>
      </c>
      <c r="E1451" s="24" t="s">
        <v>487</v>
      </c>
      <c r="F1451" s="32"/>
      <c r="G1451" s="71">
        <f t="shared" ref="G1451:H1454" si="383">G1452</f>
        <v>75</v>
      </c>
      <c r="H1451" s="82">
        <f t="shared" si="383"/>
        <v>110</v>
      </c>
    </row>
    <row r="1452" spans="1:16300" x14ac:dyDescent="0.2">
      <c r="A1452" s="136" t="s">
        <v>483</v>
      </c>
      <c r="B1452" s="16">
        <v>915</v>
      </c>
      <c r="C1452" s="17" t="s">
        <v>59</v>
      </c>
      <c r="D1452" s="17" t="s">
        <v>54</v>
      </c>
      <c r="E1452" s="25" t="s">
        <v>488</v>
      </c>
      <c r="F1452" s="17"/>
      <c r="G1452" s="91">
        <f t="shared" si="383"/>
        <v>75</v>
      </c>
      <c r="H1452" s="92">
        <f t="shared" si="383"/>
        <v>110</v>
      </c>
    </row>
    <row r="1453" spans="1:16300" ht="31.5" x14ac:dyDescent="0.2">
      <c r="A1453" s="142" t="s">
        <v>22</v>
      </c>
      <c r="B1453" s="19">
        <v>915</v>
      </c>
      <c r="C1453" s="7" t="s">
        <v>59</v>
      </c>
      <c r="D1453" s="7" t="s">
        <v>54</v>
      </c>
      <c r="E1453" s="25" t="s">
        <v>488</v>
      </c>
      <c r="F1453" s="64" t="s">
        <v>15</v>
      </c>
      <c r="G1453" s="93">
        <f t="shared" si="383"/>
        <v>75</v>
      </c>
      <c r="H1453" s="94">
        <f t="shared" si="383"/>
        <v>110</v>
      </c>
    </row>
    <row r="1454" spans="1:16300" ht="31.5" x14ac:dyDescent="0.2">
      <c r="A1454" s="142" t="s">
        <v>17</v>
      </c>
      <c r="B1454" s="19">
        <v>915</v>
      </c>
      <c r="C1454" s="7" t="s">
        <v>59</v>
      </c>
      <c r="D1454" s="7" t="s">
        <v>54</v>
      </c>
      <c r="E1454" s="25" t="s">
        <v>488</v>
      </c>
      <c r="F1454" s="64" t="s">
        <v>16</v>
      </c>
      <c r="G1454" s="93">
        <f t="shared" si="383"/>
        <v>75</v>
      </c>
      <c r="H1454" s="94">
        <f t="shared" si="383"/>
        <v>110</v>
      </c>
    </row>
    <row r="1455" spans="1:16300" x14ac:dyDescent="0.2">
      <c r="A1455" s="137" t="s">
        <v>826</v>
      </c>
      <c r="B1455" s="19">
        <v>915</v>
      </c>
      <c r="C1455" s="7" t="s">
        <v>59</v>
      </c>
      <c r="D1455" s="7" t="s">
        <v>54</v>
      </c>
      <c r="E1455" s="25" t="s">
        <v>488</v>
      </c>
      <c r="F1455" s="64" t="s">
        <v>126</v>
      </c>
      <c r="G1455" s="93">
        <v>75</v>
      </c>
      <c r="H1455" s="94">
        <v>110</v>
      </c>
    </row>
    <row r="1456" spans="1:16300" s="60" customFormat="1" x14ac:dyDescent="0.2">
      <c r="A1456" s="140" t="s">
        <v>97</v>
      </c>
      <c r="B1456" s="2">
        <v>915</v>
      </c>
      <c r="C1456" s="15">
        <v>10</v>
      </c>
      <c r="D1456" s="64" t="s">
        <v>92</v>
      </c>
      <c r="E1456" s="64" t="s">
        <v>90</v>
      </c>
      <c r="F1456" s="33"/>
      <c r="G1456" s="71">
        <f>G1457</f>
        <v>3732</v>
      </c>
      <c r="H1456" s="82">
        <f>H1457</f>
        <v>3130</v>
      </c>
      <c r="I1456" s="223"/>
      <c r="J1456" s="223"/>
      <c r="K1456" s="223"/>
      <c r="L1456" s="223"/>
      <c r="M1456" s="223"/>
      <c r="N1456" s="223"/>
      <c r="O1456" s="223"/>
      <c r="P1456" s="223"/>
      <c r="Q1456" s="223"/>
      <c r="R1456" s="223"/>
      <c r="S1456" s="223"/>
      <c r="T1456" s="223"/>
      <c r="U1456" s="223"/>
      <c r="V1456" s="223"/>
      <c r="W1456" s="223"/>
      <c r="X1456" s="223"/>
      <c r="Y1456" s="223"/>
      <c r="Z1456" s="223"/>
      <c r="AA1456" s="223"/>
      <c r="AB1456" s="223"/>
      <c r="AC1456" s="223"/>
      <c r="AD1456" s="223"/>
      <c r="AE1456" s="223"/>
      <c r="AF1456" s="223"/>
      <c r="AG1456" s="223"/>
      <c r="AH1456" s="223"/>
      <c r="AI1456" s="223"/>
      <c r="AJ1456" s="223"/>
      <c r="AK1456" s="223"/>
      <c r="AL1456" s="223"/>
      <c r="AM1456" s="223"/>
      <c r="AN1456" s="223"/>
      <c r="AO1456" s="223"/>
      <c r="AP1456" s="223"/>
      <c r="AQ1456" s="223"/>
      <c r="AR1456" s="223"/>
      <c r="AS1456" s="223"/>
      <c r="AT1456" s="223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  <c r="HL1456" s="9"/>
      <c r="HM1456" s="9"/>
      <c r="HN1456" s="9"/>
      <c r="HO1456" s="9"/>
      <c r="HP1456" s="9"/>
      <c r="HQ1456" s="9"/>
      <c r="HR1456" s="9"/>
      <c r="HS1456" s="9"/>
      <c r="HT1456" s="9"/>
      <c r="HU1456" s="9"/>
      <c r="HV1456" s="9"/>
      <c r="HW1456" s="9"/>
      <c r="HX1456" s="9"/>
      <c r="HY1456" s="9"/>
      <c r="HZ1456" s="9"/>
      <c r="IA1456" s="9"/>
      <c r="IB1456" s="9"/>
      <c r="IC1456" s="9"/>
      <c r="ID1456" s="9"/>
      <c r="IE1456" s="9"/>
      <c r="IF1456" s="9"/>
      <c r="IG1456" s="9"/>
      <c r="IH1456" s="9"/>
      <c r="II1456" s="9"/>
      <c r="IJ1456" s="9"/>
      <c r="IK1456" s="9"/>
      <c r="IL1456" s="9"/>
      <c r="IM1456" s="9"/>
      <c r="IN1456" s="9"/>
      <c r="IO1456" s="9"/>
      <c r="IP1456" s="9"/>
      <c r="IQ1456" s="9"/>
      <c r="IR1456" s="9"/>
      <c r="IS1456" s="9"/>
      <c r="IT1456" s="9"/>
      <c r="IU1456" s="9"/>
      <c r="IV1456" s="9"/>
      <c r="IW1456" s="9"/>
      <c r="IX1456" s="9"/>
      <c r="IY1456" s="9"/>
      <c r="IZ1456" s="9"/>
      <c r="JA1456" s="9"/>
      <c r="JB1456" s="9"/>
      <c r="JC1456" s="9"/>
      <c r="JD1456" s="9"/>
      <c r="JE1456" s="9"/>
      <c r="JF1456" s="9"/>
      <c r="JG1456" s="9"/>
      <c r="JH1456" s="9"/>
      <c r="JI1456" s="9"/>
      <c r="JJ1456" s="9"/>
      <c r="JK1456" s="9"/>
      <c r="JL1456" s="9"/>
      <c r="JM1456" s="9"/>
      <c r="JN1456" s="9"/>
      <c r="JO1456" s="9"/>
      <c r="JP1456" s="9"/>
      <c r="JQ1456" s="9"/>
      <c r="JR1456" s="9"/>
      <c r="JS1456" s="9"/>
      <c r="JT1456" s="9"/>
      <c r="JU1456" s="9"/>
      <c r="JV1456" s="9"/>
      <c r="JW1456" s="9"/>
      <c r="JX1456" s="9"/>
      <c r="JY1456" s="9"/>
      <c r="JZ1456" s="9"/>
      <c r="KA1456" s="9"/>
      <c r="KB1456" s="9"/>
      <c r="KC1456" s="9"/>
      <c r="KD1456" s="9"/>
      <c r="KE1456" s="9"/>
      <c r="KF1456" s="9"/>
      <c r="KG1456" s="9"/>
      <c r="KH1456" s="9"/>
      <c r="KI1456" s="9"/>
      <c r="KJ1456" s="9"/>
      <c r="KK1456" s="9"/>
      <c r="KL1456" s="9"/>
      <c r="KM1456" s="9"/>
      <c r="KN1456" s="9"/>
      <c r="KO1456" s="9"/>
      <c r="KP1456" s="9"/>
      <c r="KQ1456" s="9"/>
      <c r="KR1456" s="9"/>
      <c r="KS1456" s="9"/>
      <c r="KT1456" s="9"/>
      <c r="KU1456" s="9"/>
      <c r="KV1456" s="9"/>
      <c r="KW1456" s="9"/>
      <c r="KX1456" s="9"/>
      <c r="KY1456" s="9"/>
      <c r="KZ1456" s="9"/>
      <c r="LA1456" s="9"/>
      <c r="LB1456" s="9"/>
      <c r="LC1456" s="9"/>
      <c r="LD1456" s="9"/>
      <c r="LE1456" s="9"/>
      <c r="LF1456" s="9"/>
      <c r="LG1456" s="9"/>
      <c r="LH1456" s="9"/>
      <c r="LI1456" s="9"/>
      <c r="LJ1456" s="9"/>
      <c r="LK1456" s="9"/>
      <c r="LL1456" s="9"/>
      <c r="LM1456" s="9"/>
      <c r="LN1456" s="9"/>
      <c r="LO1456" s="9"/>
      <c r="LP1456" s="9"/>
      <c r="LQ1456" s="9"/>
      <c r="LR1456" s="9"/>
      <c r="LS1456" s="9"/>
      <c r="LT1456" s="9"/>
      <c r="LU1456" s="9"/>
      <c r="LV1456" s="9"/>
      <c r="LW1456" s="9"/>
      <c r="LX1456" s="9"/>
      <c r="LY1456" s="9"/>
      <c r="LZ1456" s="9"/>
      <c r="MA1456" s="9"/>
      <c r="MB1456" s="9"/>
      <c r="MC1456" s="9"/>
      <c r="MD1456" s="9"/>
      <c r="ME1456" s="9"/>
      <c r="MF1456" s="9"/>
      <c r="MG1456" s="9"/>
      <c r="MH1456" s="9"/>
      <c r="MI1456" s="9"/>
      <c r="MJ1456" s="9"/>
      <c r="MK1456" s="9"/>
      <c r="ML1456" s="9"/>
      <c r="MM1456" s="9"/>
      <c r="MN1456" s="9"/>
      <c r="MO1456" s="9"/>
      <c r="MP1456" s="9"/>
      <c r="MQ1456" s="9"/>
      <c r="MR1456" s="9"/>
      <c r="MS1456" s="9"/>
      <c r="MT1456" s="9"/>
      <c r="MU1456" s="9"/>
      <c r="MV1456" s="9"/>
      <c r="MW1456" s="9"/>
      <c r="MX1456" s="9"/>
      <c r="MY1456" s="9"/>
      <c r="MZ1456" s="9"/>
      <c r="NA1456" s="9"/>
      <c r="NB1456" s="9"/>
      <c r="NC1456" s="9"/>
      <c r="ND1456" s="9"/>
      <c r="NE1456" s="9"/>
      <c r="NF1456" s="9"/>
      <c r="NG1456" s="9"/>
      <c r="NH1456" s="9"/>
      <c r="NI1456" s="9"/>
      <c r="NJ1456" s="9"/>
      <c r="NK1456" s="9"/>
      <c r="NL1456" s="9"/>
      <c r="NM1456" s="9"/>
      <c r="NN1456" s="9"/>
      <c r="NO1456" s="9"/>
      <c r="NP1456" s="9"/>
      <c r="NQ1456" s="9"/>
      <c r="NR1456" s="9"/>
      <c r="NS1456" s="9"/>
      <c r="NT1456" s="9"/>
      <c r="NU1456" s="9"/>
      <c r="NV1456" s="9"/>
      <c r="NW1456" s="9"/>
      <c r="NX1456" s="9"/>
      <c r="NY1456" s="9"/>
      <c r="NZ1456" s="9"/>
      <c r="OA1456" s="9"/>
      <c r="OB1456" s="9"/>
      <c r="OC1456" s="9"/>
      <c r="OD1456" s="9"/>
      <c r="OE1456" s="9"/>
      <c r="OF1456" s="9"/>
      <c r="OG1456" s="9"/>
      <c r="OH1456" s="9"/>
      <c r="OI1456" s="9"/>
      <c r="OJ1456" s="9"/>
      <c r="OK1456" s="9"/>
      <c r="OL1456" s="9"/>
      <c r="OM1456" s="9"/>
      <c r="ON1456" s="9"/>
      <c r="OO1456" s="9"/>
      <c r="OP1456" s="9"/>
      <c r="OQ1456" s="9"/>
      <c r="OR1456" s="9"/>
      <c r="OS1456" s="9"/>
      <c r="OT1456" s="9"/>
      <c r="OU1456" s="9"/>
      <c r="OV1456" s="9"/>
      <c r="OW1456" s="9"/>
      <c r="OX1456" s="9"/>
      <c r="OY1456" s="9"/>
      <c r="OZ1456" s="9"/>
      <c r="PA1456" s="9"/>
      <c r="PB1456" s="9"/>
      <c r="PC1456" s="9"/>
      <c r="PD1456" s="9"/>
      <c r="PE1456" s="9"/>
      <c r="PF1456" s="9"/>
      <c r="PG1456" s="9"/>
      <c r="PH1456" s="9"/>
      <c r="PI1456" s="9"/>
      <c r="PJ1456" s="9"/>
      <c r="PK1456" s="9"/>
      <c r="PL1456" s="9"/>
      <c r="PM1456" s="9"/>
      <c r="PN1456" s="9"/>
      <c r="PO1456" s="9"/>
      <c r="PP1456" s="9"/>
      <c r="PQ1456" s="9"/>
      <c r="PR1456" s="9"/>
      <c r="PS1456" s="9"/>
      <c r="PT1456" s="9"/>
      <c r="PU1456" s="9"/>
      <c r="PV1456" s="9"/>
      <c r="PW1456" s="9"/>
      <c r="PX1456" s="9"/>
      <c r="PY1456" s="9"/>
      <c r="PZ1456" s="9"/>
      <c r="QA1456" s="9"/>
      <c r="QB1456" s="9"/>
      <c r="QC1456" s="9"/>
      <c r="QD1456" s="9"/>
      <c r="QE1456" s="9"/>
      <c r="QF1456" s="9"/>
      <c r="QG1456" s="9"/>
      <c r="QH1456" s="9"/>
      <c r="QI1456" s="9"/>
      <c r="QJ1456" s="9"/>
      <c r="QK1456" s="9"/>
      <c r="QL1456" s="9"/>
      <c r="QM1456" s="9"/>
      <c r="QN1456" s="9"/>
      <c r="QO1456" s="9"/>
      <c r="QP1456" s="9"/>
      <c r="QQ1456" s="9"/>
      <c r="QR1456" s="9"/>
      <c r="QS1456" s="9"/>
      <c r="QT1456" s="9"/>
      <c r="QU1456" s="9"/>
      <c r="QV1456" s="9"/>
      <c r="QW1456" s="9"/>
      <c r="QX1456" s="9"/>
      <c r="QY1456" s="9"/>
      <c r="QZ1456" s="9"/>
      <c r="RA1456" s="9"/>
      <c r="RB1456" s="9"/>
      <c r="RC1456" s="9"/>
      <c r="RD1456" s="9"/>
      <c r="RE1456" s="9"/>
      <c r="RF1456" s="9"/>
      <c r="RG1456" s="9"/>
      <c r="RH1456" s="9"/>
      <c r="RI1456" s="9"/>
      <c r="RJ1456" s="9"/>
      <c r="RK1456" s="9"/>
      <c r="RL1456" s="9"/>
      <c r="RM1456" s="9"/>
      <c r="RN1456" s="9"/>
      <c r="RO1456" s="9"/>
      <c r="RP1456" s="9"/>
      <c r="RQ1456" s="9"/>
      <c r="RR1456" s="9"/>
      <c r="RS1456" s="9"/>
      <c r="RT1456" s="9"/>
      <c r="RU1456" s="9"/>
      <c r="RV1456" s="9"/>
      <c r="RW1456" s="9"/>
      <c r="RX1456" s="9"/>
      <c r="RY1456" s="9"/>
      <c r="RZ1456" s="9"/>
      <c r="SA1456" s="9"/>
      <c r="SB1456" s="9"/>
      <c r="SC1456" s="9"/>
      <c r="SD1456" s="9"/>
      <c r="SE1456" s="9"/>
      <c r="SF1456" s="9"/>
      <c r="SG1456" s="9"/>
      <c r="SH1456" s="9"/>
      <c r="SI1456" s="9"/>
      <c r="SJ1456" s="9"/>
      <c r="SK1456" s="9"/>
      <c r="SL1456" s="9"/>
      <c r="SM1456" s="9"/>
      <c r="SN1456" s="9"/>
      <c r="SO1456" s="9"/>
      <c r="SP1456" s="9"/>
      <c r="SQ1456" s="9"/>
      <c r="SR1456" s="9"/>
      <c r="SS1456" s="9"/>
      <c r="ST1456" s="9"/>
      <c r="SU1456" s="9"/>
      <c r="SV1456" s="9"/>
      <c r="SW1456" s="9"/>
      <c r="SX1456" s="9"/>
      <c r="SY1456" s="9"/>
      <c r="SZ1456" s="9"/>
      <c r="TA1456" s="9"/>
      <c r="TB1456" s="9"/>
      <c r="TC1456" s="9"/>
      <c r="TD1456" s="9"/>
      <c r="TE1456" s="9"/>
      <c r="TF1456" s="9"/>
      <c r="TG1456" s="9"/>
      <c r="TH1456" s="9"/>
      <c r="TI1456" s="9"/>
      <c r="TJ1456" s="9"/>
      <c r="TK1456" s="9"/>
      <c r="TL1456" s="9"/>
      <c r="TM1456" s="9"/>
      <c r="TN1456" s="9"/>
      <c r="TO1456" s="9"/>
      <c r="TP1456" s="9"/>
      <c r="TQ1456" s="9"/>
      <c r="TR1456" s="9"/>
      <c r="TS1456" s="9"/>
      <c r="TT1456" s="9"/>
      <c r="TU1456" s="9"/>
      <c r="TV1456" s="9"/>
      <c r="TW1456" s="9"/>
      <c r="TX1456" s="9"/>
      <c r="TY1456" s="9"/>
      <c r="TZ1456" s="9"/>
      <c r="UA1456" s="9"/>
      <c r="UB1456" s="9"/>
      <c r="UC1456" s="9"/>
      <c r="UD1456" s="9"/>
      <c r="UE1456" s="9"/>
      <c r="UF1456" s="9"/>
      <c r="UG1456" s="9"/>
      <c r="UH1456" s="9"/>
      <c r="UI1456" s="9"/>
      <c r="UJ1456" s="9"/>
      <c r="UK1456" s="9"/>
      <c r="UL1456" s="9"/>
      <c r="UM1456" s="9"/>
      <c r="UN1456" s="9"/>
      <c r="UO1456" s="9"/>
      <c r="UP1456" s="9"/>
      <c r="UQ1456" s="9"/>
      <c r="UR1456" s="9"/>
      <c r="US1456" s="9"/>
      <c r="UT1456" s="9"/>
      <c r="UU1456" s="9"/>
      <c r="UV1456" s="9"/>
      <c r="UW1456" s="9"/>
      <c r="UX1456" s="9"/>
      <c r="UY1456" s="9"/>
      <c r="UZ1456" s="9"/>
      <c r="VA1456" s="9"/>
      <c r="VB1456" s="9"/>
      <c r="VC1456" s="9"/>
      <c r="VD1456" s="9"/>
      <c r="VE1456" s="9"/>
      <c r="VF1456" s="9"/>
      <c r="VG1456" s="9"/>
      <c r="VH1456" s="9"/>
      <c r="VI1456" s="9"/>
      <c r="VJ1456" s="9"/>
      <c r="VK1456" s="9"/>
      <c r="VL1456" s="9"/>
      <c r="VM1456" s="9"/>
      <c r="VN1456" s="9"/>
      <c r="VO1456" s="9"/>
      <c r="VP1456" s="9"/>
      <c r="VQ1456" s="9"/>
      <c r="VR1456" s="9"/>
      <c r="VS1456" s="9"/>
      <c r="VT1456" s="9"/>
      <c r="VU1456" s="9"/>
      <c r="VV1456" s="9"/>
      <c r="VW1456" s="9"/>
      <c r="VX1456" s="9"/>
      <c r="VY1456" s="9"/>
      <c r="VZ1456" s="9"/>
      <c r="WA1456" s="9"/>
      <c r="WB1456" s="9"/>
      <c r="WC1456" s="9"/>
      <c r="WD1456" s="9"/>
      <c r="WE1456" s="9"/>
      <c r="WF1456" s="9"/>
      <c r="WG1456" s="9"/>
      <c r="WH1456" s="9"/>
      <c r="WI1456" s="9"/>
      <c r="WJ1456" s="9"/>
      <c r="WK1456" s="9"/>
      <c r="WL1456" s="9"/>
      <c r="WM1456" s="9"/>
      <c r="WN1456" s="9"/>
      <c r="WO1456" s="9"/>
      <c r="WP1456" s="9"/>
      <c r="WQ1456" s="9"/>
      <c r="WR1456" s="9"/>
      <c r="WS1456" s="9"/>
      <c r="WT1456" s="9"/>
      <c r="WU1456" s="9"/>
      <c r="WV1456" s="9"/>
      <c r="WW1456" s="9"/>
      <c r="WX1456" s="9"/>
      <c r="WY1456" s="9"/>
      <c r="WZ1456" s="9"/>
      <c r="XA1456" s="9"/>
      <c r="XB1456" s="9"/>
      <c r="XC1456" s="9"/>
      <c r="XD1456" s="9"/>
      <c r="XE1456" s="9"/>
      <c r="XF1456" s="9"/>
      <c r="XG1456" s="9"/>
      <c r="XH1456" s="9"/>
      <c r="XI1456" s="9"/>
      <c r="XJ1456" s="9"/>
      <c r="XK1456" s="9"/>
      <c r="XL1456" s="9"/>
      <c r="XM1456" s="9"/>
      <c r="XN1456" s="9"/>
      <c r="XO1456" s="9"/>
      <c r="XP1456" s="9"/>
      <c r="XQ1456" s="9"/>
      <c r="XR1456" s="9"/>
      <c r="XS1456" s="9"/>
      <c r="XT1456" s="9"/>
      <c r="XU1456" s="9"/>
      <c r="XV1456" s="9"/>
      <c r="XW1456" s="9"/>
      <c r="XX1456" s="9"/>
      <c r="XY1456" s="9"/>
      <c r="XZ1456" s="9"/>
      <c r="YA1456" s="9"/>
      <c r="YB1456" s="9"/>
      <c r="YC1456" s="9"/>
      <c r="YD1456" s="9"/>
      <c r="YE1456" s="9"/>
      <c r="YF1456" s="9"/>
      <c r="YG1456" s="9"/>
      <c r="YH1456" s="9"/>
      <c r="YI1456" s="9"/>
      <c r="YJ1456" s="9"/>
      <c r="YK1456" s="9"/>
      <c r="YL1456" s="9"/>
      <c r="YM1456" s="9"/>
      <c r="YN1456" s="9"/>
      <c r="YO1456" s="9"/>
      <c r="YP1456" s="9"/>
      <c r="YQ1456" s="9"/>
      <c r="YR1456" s="9"/>
      <c r="YS1456" s="9"/>
      <c r="YT1456" s="9"/>
      <c r="YU1456" s="9"/>
      <c r="YV1456" s="9"/>
      <c r="YW1456" s="9"/>
      <c r="YX1456" s="9"/>
      <c r="YY1456" s="9"/>
      <c r="YZ1456" s="9"/>
      <c r="ZA1456" s="9"/>
      <c r="ZB1456" s="9"/>
      <c r="ZC1456" s="9"/>
      <c r="ZD1456" s="9"/>
      <c r="ZE1456" s="9"/>
      <c r="ZF1456" s="9"/>
      <c r="ZG1456" s="9"/>
      <c r="ZH1456" s="9"/>
      <c r="ZI1456" s="9"/>
      <c r="ZJ1456" s="9"/>
      <c r="ZK1456" s="9"/>
      <c r="ZL1456" s="9"/>
      <c r="ZM1456" s="9"/>
      <c r="ZN1456" s="9"/>
      <c r="ZO1456" s="9"/>
      <c r="ZP1456" s="9"/>
      <c r="ZQ1456" s="9"/>
      <c r="ZR1456" s="9"/>
      <c r="ZS1456" s="9"/>
      <c r="ZT1456" s="9"/>
      <c r="ZU1456" s="9"/>
      <c r="ZV1456" s="9"/>
      <c r="ZW1456" s="9"/>
      <c r="ZX1456" s="9"/>
      <c r="ZY1456" s="9"/>
      <c r="ZZ1456" s="9"/>
      <c r="AAA1456" s="9"/>
      <c r="AAB1456" s="9"/>
      <c r="AAC1456" s="9"/>
      <c r="AAD1456" s="9"/>
      <c r="AAE1456" s="9"/>
      <c r="AAF1456" s="9"/>
      <c r="AAG1456" s="9"/>
      <c r="AAH1456" s="9"/>
      <c r="AAI1456" s="9"/>
      <c r="AAJ1456" s="9"/>
      <c r="AAK1456" s="9"/>
      <c r="AAL1456" s="9"/>
      <c r="AAM1456" s="9"/>
      <c r="AAN1456" s="9"/>
      <c r="AAO1456" s="9"/>
      <c r="AAP1456" s="9"/>
      <c r="AAQ1456" s="9"/>
      <c r="AAR1456" s="9"/>
      <c r="AAS1456" s="9"/>
      <c r="AAT1456" s="9"/>
      <c r="AAU1456" s="9"/>
      <c r="AAV1456" s="9"/>
      <c r="AAW1456" s="9"/>
      <c r="AAX1456" s="9"/>
      <c r="AAY1456" s="9"/>
      <c r="AAZ1456" s="9"/>
      <c r="ABA1456" s="9"/>
      <c r="ABB1456" s="9"/>
      <c r="ABC1456" s="9"/>
      <c r="ABD1456" s="9"/>
      <c r="ABE1456" s="9"/>
      <c r="ABF1456" s="9"/>
      <c r="ABG1456" s="9"/>
      <c r="ABH1456" s="9"/>
      <c r="ABI1456" s="9"/>
      <c r="ABJ1456" s="9"/>
      <c r="ABK1456" s="9"/>
      <c r="ABL1456" s="9"/>
      <c r="ABM1456" s="9"/>
      <c r="ABN1456" s="9"/>
      <c r="ABO1456" s="9"/>
      <c r="ABP1456" s="9"/>
      <c r="ABQ1456" s="9"/>
      <c r="ABR1456" s="9"/>
      <c r="ABS1456" s="9"/>
      <c r="ABT1456" s="9"/>
      <c r="ABU1456" s="9"/>
      <c r="ABV1456" s="9"/>
      <c r="ABW1456" s="9"/>
      <c r="ABX1456" s="9"/>
      <c r="ABY1456" s="9"/>
      <c r="ABZ1456" s="9"/>
      <c r="ACA1456" s="9"/>
      <c r="ACB1456" s="9"/>
      <c r="ACC1456" s="9"/>
      <c r="ACD1456" s="9"/>
      <c r="ACE1456" s="9"/>
      <c r="ACF1456" s="9"/>
      <c r="ACG1456" s="9"/>
      <c r="ACH1456" s="9"/>
      <c r="ACI1456" s="9"/>
      <c r="ACJ1456" s="9"/>
      <c r="ACK1456" s="9"/>
      <c r="ACL1456" s="9"/>
      <c r="ACM1456" s="9"/>
      <c r="ACN1456" s="9"/>
      <c r="ACO1456" s="9"/>
      <c r="ACP1456" s="9"/>
      <c r="ACQ1456" s="9"/>
      <c r="ACR1456" s="9"/>
      <c r="ACS1456" s="9"/>
      <c r="ACT1456" s="9"/>
      <c r="ACU1456" s="9"/>
      <c r="ACV1456" s="9"/>
      <c r="ACW1456" s="9"/>
      <c r="ACX1456" s="9"/>
      <c r="ACY1456" s="9"/>
      <c r="ACZ1456" s="9"/>
      <c r="ADA1456" s="9"/>
      <c r="ADB1456" s="9"/>
      <c r="ADC1456" s="9"/>
      <c r="ADD1456" s="9"/>
      <c r="ADE1456" s="9"/>
      <c r="ADF1456" s="9"/>
      <c r="ADG1456" s="9"/>
      <c r="ADH1456" s="9"/>
      <c r="ADI1456" s="9"/>
      <c r="ADJ1456" s="9"/>
      <c r="ADK1456" s="9"/>
      <c r="ADL1456" s="9"/>
      <c r="ADM1456" s="9"/>
      <c r="ADN1456" s="9"/>
      <c r="ADO1456" s="9"/>
      <c r="ADP1456" s="9"/>
      <c r="ADQ1456" s="9"/>
      <c r="ADR1456" s="9"/>
      <c r="ADS1456" s="9"/>
      <c r="ADT1456" s="9"/>
      <c r="ADU1456" s="9"/>
      <c r="ADV1456" s="9"/>
      <c r="ADW1456" s="9"/>
      <c r="ADX1456" s="9"/>
      <c r="ADY1456" s="9"/>
      <c r="ADZ1456" s="9"/>
      <c r="AEA1456" s="9"/>
      <c r="AEB1456" s="9"/>
      <c r="AEC1456" s="9"/>
      <c r="AED1456" s="9"/>
      <c r="AEE1456" s="9"/>
      <c r="AEF1456" s="9"/>
      <c r="AEG1456" s="9"/>
      <c r="AEH1456" s="9"/>
      <c r="AEI1456" s="9"/>
      <c r="AEJ1456" s="9"/>
      <c r="AEK1456" s="9"/>
      <c r="AEL1456" s="9"/>
      <c r="AEM1456" s="9"/>
      <c r="AEN1456" s="9"/>
      <c r="AEO1456" s="9"/>
      <c r="AEP1456" s="9"/>
      <c r="AEQ1456" s="9"/>
      <c r="AER1456" s="9"/>
      <c r="AES1456" s="9"/>
      <c r="AET1456" s="9"/>
      <c r="AEU1456" s="9"/>
      <c r="AEV1456" s="9"/>
      <c r="AEW1456" s="9"/>
      <c r="AEX1456" s="9"/>
      <c r="AEY1456" s="9"/>
      <c r="AEZ1456" s="9"/>
      <c r="AFA1456" s="9"/>
      <c r="AFB1456" s="9"/>
      <c r="AFC1456" s="9"/>
      <c r="AFD1456" s="9"/>
      <c r="AFE1456" s="9"/>
      <c r="AFF1456" s="9"/>
      <c r="AFG1456" s="9"/>
      <c r="AFH1456" s="9"/>
      <c r="AFI1456" s="9"/>
      <c r="AFJ1456" s="9"/>
      <c r="AFK1456" s="9"/>
      <c r="AFL1456" s="9"/>
      <c r="AFM1456" s="9"/>
      <c r="AFN1456" s="9"/>
      <c r="AFO1456" s="9"/>
      <c r="AFP1456" s="9"/>
      <c r="AFQ1456" s="9"/>
      <c r="AFR1456" s="9"/>
      <c r="AFS1456" s="9"/>
      <c r="AFT1456" s="9"/>
      <c r="AFU1456" s="9"/>
      <c r="AFV1456" s="9"/>
      <c r="AFW1456" s="9"/>
      <c r="AFX1456" s="9"/>
      <c r="AFY1456" s="9"/>
      <c r="AFZ1456" s="9"/>
      <c r="AGA1456" s="9"/>
      <c r="AGB1456" s="9"/>
      <c r="AGC1456" s="9"/>
      <c r="AGD1456" s="9"/>
      <c r="AGE1456" s="9"/>
      <c r="AGF1456" s="9"/>
      <c r="AGG1456" s="9"/>
      <c r="AGH1456" s="9"/>
      <c r="AGI1456" s="9"/>
      <c r="AGJ1456" s="9"/>
      <c r="AGK1456" s="9"/>
      <c r="AGL1456" s="9"/>
      <c r="AGM1456" s="9"/>
      <c r="AGN1456" s="9"/>
      <c r="AGO1456" s="9"/>
      <c r="AGP1456" s="9"/>
      <c r="AGQ1456" s="9"/>
      <c r="AGR1456" s="9"/>
      <c r="AGS1456" s="9"/>
      <c r="AGT1456" s="9"/>
      <c r="AGU1456" s="9"/>
      <c r="AGV1456" s="9"/>
      <c r="AGW1456" s="9"/>
      <c r="AGX1456" s="9"/>
      <c r="AGY1456" s="9"/>
      <c r="AGZ1456" s="9"/>
      <c r="AHA1456" s="9"/>
      <c r="AHB1456" s="9"/>
      <c r="AHC1456" s="9"/>
      <c r="AHD1456" s="9"/>
      <c r="AHE1456" s="9"/>
      <c r="AHF1456" s="9"/>
      <c r="AHG1456" s="9"/>
      <c r="AHH1456" s="9"/>
      <c r="AHI1456" s="9"/>
      <c r="AHJ1456" s="9"/>
      <c r="AHK1456" s="9"/>
      <c r="AHL1456" s="9"/>
      <c r="AHM1456" s="9"/>
      <c r="AHN1456" s="9"/>
      <c r="AHO1456" s="9"/>
      <c r="AHP1456" s="9"/>
      <c r="AHQ1456" s="9"/>
      <c r="AHR1456" s="9"/>
      <c r="AHS1456" s="9"/>
      <c r="AHT1456" s="9"/>
      <c r="AHU1456" s="9"/>
      <c r="AHV1456" s="9"/>
      <c r="AHW1456" s="9"/>
      <c r="AHX1456" s="9"/>
      <c r="AHY1456" s="9"/>
      <c r="AHZ1456" s="9"/>
      <c r="AIA1456" s="9"/>
      <c r="AIB1456" s="9"/>
      <c r="AIC1456" s="9"/>
      <c r="AID1456" s="9"/>
      <c r="AIE1456" s="9"/>
      <c r="AIF1456" s="9"/>
      <c r="AIG1456" s="9"/>
      <c r="AIH1456" s="9"/>
      <c r="AII1456" s="9"/>
      <c r="AIJ1456" s="9"/>
      <c r="AIK1456" s="9"/>
      <c r="AIL1456" s="9"/>
      <c r="AIM1456" s="9"/>
      <c r="AIN1456" s="9"/>
      <c r="AIO1456" s="9"/>
      <c r="AIP1456" s="9"/>
      <c r="AIQ1456" s="9"/>
      <c r="AIR1456" s="9"/>
      <c r="AIS1456" s="9"/>
      <c r="AIT1456" s="9"/>
      <c r="AIU1456" s="9"/>
      <c r="AIV1456" s="9"/>
      <c r="AIW1456" s="9"/>
      <c r="AIX1456" s="9"/>
      <c r="AIY1456" s="9"/>
      <c r="AIZ1456" s="9"/>
      <c r="AJA1456" s="9"/>
      <c r="AJB1456" s="9"/>
      <c r="AJC1456" s="9"/>
      <c r="AJD1456" s="9"/>
      <c r="AJE1456" s="9"/>
      <c r="AJF1456" s="9"/>
      <c r="AJG1456" s="9"/>
      <c r="AJH1456" s="9"/>
      <c r="AJI1456" s="9"/>
      <c r="AJJ1456" s="9"/>
      <c r="AJK1456" s="9"/>
      <c r="AJL1456" s="9"/>
      <c r="AJM1456" s="9"/>
      <c r="AJN1456" s="9"/>
      <c r="AJO1456" s="9"/>
      <c r="AJP1456" s="9"/>
      <c r="AJQ1456" s="9"/>
      <c r="AJR1456" s="9"/>
      <c r="AJS1456" s="9"/>
      <c r="AJT1456" s="9"/>
      <c r="AJU1456" s="9"/>
      <c r="AJV1456" s="9"/>
      <c r="AJW1456" s="9"/>
      <c r="AJX1456" s="9"/>
      <c r="AJY1456" s="9"/>
      <c r="AJZ1456" s="9"/>
      <c r="AKA1456" s="9"/>
      <c r="AKB1456" s="9"/>
      <c r="AKC1456" s="9"/>
      <c r="AKD1456" s="9"/>
      <c r="AKE1456" s="9"/>
      <c r="AKF1456" s="9"/>
      <c r="AKG1456" s="9"/>
      <c r="AKH1456" s="9"/>
      <c r="AKI1456" s="9"/>
      <c r="AKJ1456" s="9"/>
      <c r="AKK1456" s="9"/>
      <c r="AKL1456" s="9"/>
      <c r="AKM1456" s="9"/>
      <c r="AKN1456" s="9"/>
      <c r="AKO1456" s="9"/>
      <c r="AKP1456" s="9"/>
      <c r="AKQ1456" s="9"/>
      <c r="AKR1456" s="9"/>
      <c r="AKS1456" s="9"/>
      <c r="AKT1456" s="9"/>
      <c r="AKU1456" s="9"/>
      <c r="AKV1456" s="9"/>
      <c r="AKW1456" s="9"/>
      <c r="AKX1456" s="9"/>
      <c r="AKY1456" s="9"/>
      <c r="AKZ1456" s="9"/>
      <c r="ALA1456" s="9"/>
      <c r="ALB1456" s="9"/>
      <c r="ALC1456" s="9"/>
      <c r="ALD1456" s="9"/>
      <c r="ALE1456" s="9"/>
      <c r="ALF1456" s="9"/>
      <c r="ALG1456" s="9"/>
      <c r="ALH1456" s="9"/>
      <c r="ALI1456" s="9"/>
      <c r="ALJ1456" s="9"/>
      <c r="ALK1456" s="9"/>
      <c r="ALL1456" s="9"/>
      <c r="ALM1456" s="9"/>
      <c r="ALN1456" s="9"/>
      <c r="ALO1456" s="9"/>
      <c r="ALP1456" s="9"/>
      <c r="ALQ1456" s="9"/>
      <c r="ALR1456" s="9"/>
      <c r="ALS1456" s="9"/>
      <c r="ALT1456" s="9"/>
      <c r="ALU1456" s="9"/>
      <c r="ALV1456" s="9"/>
      <c r="ALW1456" s="9"/>
      <c r="ALX1456" s="9"/>
      <c r="ALY1456" s="9"/>
      <c r="ALZ1456" s="9"/>
      <c r="AMA1456" s="9"/>
      <c r="AMB1456" s="9"/>
      <c r="AMC1456" s="9"/>
      <c r="AMD1456" s="9"/>
      <c r="AME1456" s="9"/>
      <c r="AMF1456" s="9"/>
      <c r="AMG1456" s="9"/>
      <c r="AMH1456" s="9"/>
      <c r="AMI1456" s="9"/>
      <c r="AMJ1456" s="9"/>
      <c r="AMK1456" s="9"/>
      <c r="AML1456" s="9"/>
      <c r="AMM1456" s="9"/>
      <c r="AMN1456" s="9"/>
      <c r="AMO1456" s="9"/>
      <c r="AMP1456" s="9"/>
      <c r="AMQ1456" s="9"/>
      <c r="AMR1456" s="9"/>
      <c r="AMS1456" s="9"/>
      <c r="AMT1456" s="9"/>
      <c r="AMU1456" s="9"/>
      <c r="AMV1456" s="9"/>
      <c r="AMW1456" s="9"/>
      <c r="AMX1456" s="9"/>
      <c r="AMY1456" s="9"/>
      <c r="AMZ1456" s="9"/>
      <c r="ANA1456" s="9"/>
      <c r="ANB1456" s="9"/>
      <c r="ANC1456" s="9"/>
      <c r="AND1456" s="9"/>
      <c r="ANE1456" s="9"/>
      <c r="ANF1456" s="9"/>
      <c r="ANG1456" s="9"/>
      <c r="ANH1456" s="9"/>
      <c r="ANI1456" s="9"/>
      <c r="ANJ1456" s="9"/>
      <c r="ANK1456" s="9"/>
      <c r="ANL1456" s="9"/>
      <c r="ANM1456" s="9"/>
      <c r="ANN1456" s="9"/>
      <c r="ANO1456" s="9"/>
      <c r="ANP1456" s="9"/>
      <c r="ANQ1456" s="9"/>
      <c r="ANR1456" s="9"/>
      <c r="ANS1456" s="9"/>
      <c r="ANT1456" s="9"/>
      <c r="ANU1456" s="9"/>
      <c r="ANV1456" s="9"/>
      <c r="ANW1456" s="9"/>
      <c r="ANX1456" s="9"/>
      <c r="ANY1456" s="9"/>
      <c r="ANZ1456" s="9"/>
      <c r="AOA1456" s="9"/>
      <c r="AOB1456" s="9"/>
      <c r="AOC1456" s="9"/>
      <c r="AOD1456" s="9"/>
      <c r="AOE1456" s="9"/>
      <c r="AOF1456" s="9"/>
      <c r="AOG1456" s="9"/>
      <c r="AOH1456" s="9"/>
      <c r="AOI1456" s="9"/>
      <c r="AOJ1456" s="9"/>
      <c r="AOK1456" s="9"/>
      <c r="AOL1456" s="9"/>
      <c r="AOM1456" s="9"/>
      <c r="AON1456" s="9"/>
      <c r="AOO1456" s="9"/>
      <c r="AOP1456" s="9"/>
      <c r="AOQ1456" s="9"/>
      <c r="AOR1456" s="9"/>
      <c r="AOS1456" s="9"/>
      <c r="AOT1456" s="9"/>
      <c r="AOU1456" s="9"/>
      <c r="AOV1456" s="9"/>
      <c r="AOW1456" s="9"/>
      <c r="AOX1456" s="9"/>
      <c r="AOY1456" s="9"/>
      <c r="AOZ1456" s="9"/>
      <c r="APA1456" s="9"/>
      <c r="APB1456" s="9"/>
      <c r="APC1456" s="9"/>
      <c r="APD1456" s="9"/>
      <c r="APE1456" s="9"/>
      <c r="APF1456" s="9"/>
      <c r="APG1456" s="9"/>
      <c r="APH1456" s="9"/>
      <c r="API1456" s="9"/>
      <c r="APJ1456" s="9"/>
      <c r="APK1456" s="9"/>
      <c r="APL1456" s="9"/>
      <c r="APM1456" s="9"/>
      <c r="APN1456" s="9"/>
      <c r="APO1456" s="9"/>
      <c r="APP1456" s="9"/>
      <c r="APQ1456" s="9"/>
      <c r="APR1456" s="9"/>
      <c r="APS1456" s="9"/>
      <c r="APT1456" s="9"/>
      <c r="APU1456" s="9"/>
      <c r="APV1456" s="9"/>
      <c r="APW1456" s="9"/>
      <c r="APX1456" s="9"/>
      <c r="APY1456" s="9"/>
      <c r="APZ1456" s="9"/>
      <c r="AQA1456" s="9"/>
      <c r="AQB1456" s="9"/>
      <c r="AQC1456" s="9"/>
      <c r="AQD1456" s="9"/>
      <c r="AQE1456" s="9"/>
      <c r="AQF1456" s="9"/>
      <c r="AQG1456" s="9"/>
      <c r="AQH1456" s="9"/>
      <c r="AQI1456" s="9"/>
      <c r="AQJ1456" s="9"/>
      <c r="AQK1456" s="9"/>
      <c r="AQL1456" s="9"/>
      <c r="AQM1456" s="9"/>
      <c r="AQN1456" s="9"/>
      <c r="AQO1456" s="9"/>
      <c r="AQP1456" s="9"/>
      <c r="AQQ1456" s="9"/>
      <c r="AQR1456" s="9"/>
      <c r="AQS1456" s="9"/>
      <c r="AQT1456" s="9"/>
      <c r="AQU1456" s="9"/>
      <c r="AQV1456" s="9"/>
      <c r="AQW1456" s="9"/>
      <c r="AQX1456" s="9"/>
      <c r="AQY1456" s="9"/>
      <c r="AQZ1456" s="9"/>
      <c r="ARA1456" s="9"/>
      <c r="ARB1456" s="9"/>
      <c r="ARC1456" s="9"/>
      <c r="ARD1456" s="9"/>
      <c r="ARE1456" s="9"/>
      <c r="ARF1456" s="9"/>
      <c r="ARG1456" s="9"/>
      <c r="ARH1456" s="9"/>
      <c r="ARI1456" s="9"/>
      <c r="ARJ1456" s="9"/>
      <c r="ARK1456" s="9"/>
      <c r="ARL1456" s="9"/>
      <c r="ARM1456" s="9"/>
      <c r="ARN1456" s="9"/>
      <c r="ARO1456" s="9"/>
      <c r="ARP1456" s="9"/>
      <c r="ARQ1456" s="9"/>
      <c r="ARR1456" s="9"/>
      <c r="ARS1456" s="9"/>
      <c r="ART1456" s="9"/>
      <c r="ARU1456" s="9"/>
      <c r="ARV1456" s="9"/>
      <c r="ARW1456" s="9"/>
      <c r="ARX1456" s="9"/>
      <c r="ARY1456" s="9"/>
      <c r="ARZ1456" s="9"/>
      <c r="ASA1456" s="9"/>
      <c r="ASB1456" s="9"/>
      <c r="ASC1456" s="9"/>
      <c r="ASD1456" s="9"/>
      <c r="ASE1456" s="9"/>
      <c r="ASF1456" s="9"/>
      <c r="ASG1456" s="9"/>
      <c r="ASH1456" s="9"/>
      <c r="ASI1456" s="9"/>
      <c r="ASJ1456" s="9"/>
      <c r="ASK1456" s="9"/>
      <c r="ASL1456" s="9"/>
      <c r="ASM1456" s="9"/>
      <c r="ASN1456" s="9"/>
      <c r="ASO1456" s="9"/>
      <c r="ASP1456" s="9"/>
      <c r="ASQ1456" s="9"/>
      <c r="ASR1456" s="9"/>
      <c r="ASS1456" s="9"/>
      <c r="AST1456" s="9"/>
      <c r="ASU1456" s="9"/>
      <c r="ASV1456" s="9"/>
      <c r="ASW1456" s="9"/>
      <c r="ASX1456" s="9"/>
      <c r="ASY1456" s="9"/>
      <c r="ASZ1456" s="9"/>
      <c r="ATA1456" s="9"/>
      <c r="ATB1456" s="9"/>
      <c r="ATC1456" s="9"/>
      <c r="ATD1456" s="9"/>
      <c r="ATE1456" s="9"/>
      <c r="ATF1456" s="9"/>
      <c r="ATG1456" s="9"/>
      <c r="ATH1456" s="9"/>
      <c r="ATI1456" s="9"/>
      <c r="ATJ1456" s="9"/>
      <c r="ATK1456" s="9"/>
      <c r="ATL1456" s="9"/>
      <c r="ATM1456" s="9"/>
      <c r="ATN1456" s="9"/>
      <c r="ATO1456" s="9"/>
      <c r="ATP1456" s="9"/>
      <c r="ATQ1456" s="9"/>
      <c r="ATR1456" s="9"/>
      <c r="ATS1456" s="9"/>
      <c r="ATT1456" s="9"/>
      <c r="ATU1456" s="9"/>
      <c r="ATV1456" s="9"/>
      <c r="ATW1456" s="9"/>
      <c r="ATX1456" s="9"/>
      <c r="ATY1456" s="9"/>
      <c r="ATZ1456" s="9"/>
      <c r="AUA1456" s="9"/>
      <c r="AUB1456" s="9"/>
      <c r="AUC1456" s="9"/>
      <c r="AUD1456" s="9"/>
      <c r="AUE1456" s="9"/>
      <c r="AUF1456" s="9"/>
      <c r="AUG1456" s="9"/>
      <c r="AUH1456" s="9"/>
      <c r="AUI1456" s="9"/>
      <c r="AUJ1456" s="9"/>
      <c r="AUK1456" s="9"/>
      <c r="AUL1456" s="9"/>
      <c r="AUM1456" s="9"/>
      <c r="AUN1456" s="9"/>
      <c r="AUO1456" s="9"/>
      <c r="AUP1456" s="9"/>
      <c r="AUQ1456" s="9"/>
      <c r="AUR1456" s="9"/>
      <c r="AUS1456" s="9"/>
      <c r="AUT1456" s="9"/>
      <c r="AUU1456" s="9"/>
      <c r="AUV1456" s="9"/>
      <c r="AUW1456" s="9"/>
      <c r="AUX1456" s="9"/>
      <c r="AUY1456" s="9"/>
      <c r="AUZ1456" s="9"/>
      <c r="AVA1456" s="9"/>
      <c r="AVB1456" s="9"/>
      <c r="AVC1456" s="9"/>
      <c r="AVD1456" s="9"/>
      <c r="AVE1456" s="9"/>
      <c r="AVF1456" s="9"/>
      <c r="AVG1456" s="9"/>
      <c r="AVH1456" s="9"/>
      <c r="AVI1456" s="9"/>
      <c r="AVJ1456" s="9"/>
      <c r="AVK1456" s="9"/>
      <c r="AVL1456" s="9"/>
      <c r="AVM1456" s="9"/>
      <c r="AVN1456" s="9"/>
      <c r="AVO1456" s="9"/>
      <c r="AVP1456" s="9"/>
      <c r="AVQ1456" s="9"/>
      <c r="AVR1456" s="9"/>
      <c r="AVS1456" s="9"/>
      <c r="AVT1456" s="9"/>
      <c r="AVU1456" s="9"/>
      <c r="AVV1456" s="9"/>
      <c r="AVW1456" s="9"/>
      <c r="AVX1456" s="9"/>
      <c r="AVY1456" s="9"/>
      <c r="AVZ1456" s="9"/>
      <c r="AWA1456" s="9"/>
      <c r="AWB1456" s="9"/>
      <c r="AWC1456" s="9"/>
      <c r="AWD1456" s="9"/>
      <c r="AWE1456" s="9"/>
      <c r="AWF1456" s="9"/>
      <c r="AWG1456" s="9"/>
      <c r="AWH1456" s="9"/>
      <c r="AWI1456" s="9"/>
      <c r="AWJ1456" s="9"/>
      <c r="AWK1456" s="9"/>
      <c r="AWL1456" s="9"/>
      <c r="AWM1456" s="9"/>
      <c r="AWN1456" s="9"/>
      <c r="AWO1456" s="9"/>
      <c r="AWP1456" s="9"/>
      <c r="AWQ1456" s="9"/>
      <c r="AWR1456" s="9"/>
      <c r="AWS1456" s="9"/>
      <c r="AWT1456" s="9"/>
      <c r="AWU1456" s="9"/>
      <c r="AWV1456" s="9"/>
      <c r="AWW1456" s="9"/>
      <c r="AWX1456" s="9"/>
      <c r="AWY1456" s="9"/>
      <c r="AWZ1456" s="9"/>
      <c r="AXA1456" s="9"/>
      <c r="AXB1456" s="9"/>
      <c r="AXC1456" s="9"/>
      <c r="AXD1456" s="9"/>
      <c r="AXE1456" s="9"/>
      <c r="AXF1456" s="9"/>
      <c r="AXG1456" s="9"/>
      <c r="AXH1456" s="9"/>
      <c r="AXI1456" s="9"/>
      <c r="AXJ1456" s="9"/>
      <c r="AXK1456" s="9"/>
      <c r="AXL1456" s="9"/>
      <c r="AXM1456" s="9"/>
      <c r="AXN1456" s="9"/>
      <c r="AXO1456" s="9"/>
      <c r="AXP1456" s="9"/>
      <c r="AXQ1456" s="9"/>
      <c r="AXR1456" s="9"/>
      <c r="AXS1456" s="9"/>
      <c r="AXT1456" s="9"/>
      <c r="AXU1456" s="9"/>
      <c r="AXV1456" s="9"/>
      <c r="AXW1456" s="9"/>
      <c r="AXX1456" s="9"/>
      <c r="AXY1456" s="9"/>
      <c r="AXZ1456" s="9"/>
      <c r="AYA1456" s="9"/>
      <c r="AYB1456" s="9"/>
      <c r="AYC1456" s="9"/>
      <c r="AYD1456" s="9"/>
      <c r="AYE1456" s="9"/>
      <c r="AYF1456" s="9"/>
      <c r="AYG1456" s="9"/>
      <c r="AYH1456" s="9"/>
      <c r="AYI1456" s="9"/>
      <c r="AYJ1456" s="9"/>
      <c r="AYK1456" s="9"/>
      <c r="AYL1456" s="9"/>
      <c r="AYM1456" s="9"/>
      <c r="AYN1456" s="9"/>
      <c r="AYO1456" s="9"/>
      <c r="AYP1456" s="9"/>
      <c r="AYQ1456" s="9"/>
      <c r="AYR1456" s="9"/>
      <c r="AYS1456" s="9"/>
      <c r="AYT1456" s="9"/>
      <c r="AYU1456" s="9"/>
      <c r="AYV1456" s="9"/>
      <c r="AYW1456" s="9"/>
      <c r="AYX1456" s="9"/>
      <c r="AYY1456" s="9"/>
      <c r="AYZ1456" s="9"/>
      <c r="AZA1456" s="9"/>
      <c r="AZB1456" s="9"/>
      <c r="AZC1456" s="9"/>
      <c r="AZD1456" s="9"/>
      <c r="AZE1456" s="9"/>
      <c r="AZF1456" s="9"/>
      <c r="AZG1456" s="9"/>
      <c r="AZH1456" s="9"/>
      <c r="AZI1456" s="9"/>
      <c r="AZJ1456" s="9"/>
      <c r="AZK1456" s="9"/>
      <c r="AZL1456" s="9"/>
      <c r="AZM1456" s="9"/>
      <c r="AZN1456" s="9"/>
      <c r="AZO1456" s="9"/>
      <c r="AZP1456" s="9"/>
      <c r="AZQ1456" s="9"/>
      <c r="AZR1456" s="9"/>
      <c r="AZS1456" s="9"/>
      <c r="AZT1456" s="9"/>
      <c r="AZU1456" s="9"/>
      <c r="AZV1456" s="9"/>
      <c r="AZW1456" s="9"/>
      <c r="AZX1456" s="9"/>
      <c r="AZY1456" s="9"/>
      <c r="AZZ1456" s="9"/>
      <c r="BAA1456" s="9"/>
      <c r="BAB1456" s="9"/>
      <c r="BAC1456" s="9"/>
      <c r="BAD1456" s="9"/>
      <c r="BAE1456" s="9"/>
      <c r="BAF1456" s="9"/>
      <c r="BAG1456" s="9"/>
      <c r="BAH1456" s="9"/>
      <c r="BAI1456" s="9"/>
      <c r="BAJ1456" s="9"/>
      <c r="BAK1456" s="9"/>
      <c r="BAL1456" s="9"/>
      <c r="BAM1456" s="9"/>
      <c r="BAN1456" s="9"/>
      <c r="BAO1456" s="9"/>
      <c r="BAP1456" s="9"/>
      <c r="BAQ1456" s="9"/>
      <c r="BAR1456" s="9"/>
      <c r="BAS1456" s="9"/>
      <c r="BAT1456" s="9"/>
      <c r="BAU1456" s="9"/>
      <c r="BAV1456" s="9"/>
      <c r="BAW1456" s="9"/>
      <c r="BAX1456" s="9"/>
      <c r="BAY1456" s="9"/>
      <c r="BAZ1456" s="9"/>
      <c r="BBA1456" s="9"/>
      <c r="BBB1456" s="9"/>
      <c r="BBC1456" s="9"/>
      <c r="BBD1456" s="9"/>
      <c r="BBE1456" s="9"/>
      <c r="BBF1456" s="9"/>
      <c r="BBG1456" s="9"/>
      <c r="BBH1456" s="9"/>
      <c r="BBI1456" s="9"/>
      <c r="BBJ1456" s="9"/>
      <c r="BBK1456" s="9"/>
      <c r="BBL1456" s="9"/>
      <c r="BBM1456" s="9"/>
      <c r="BBN1456" s="9"/>
      <c r="BBO1456" s="9"/>
      <c r="BBP1456" s="9"/>
      <c r="BBQ1456" s="9"/>
      <c r="BBR1456" s="9"/>
      <c r="BBS1456" s="9"/>
      <c r="BBT1456" s="9"/>
      <c r="BBU1456" s="9"/>
      <c r="BBV1456" s="9"/>
      <c r="BBW1456" s="9"/>
      <c r="BBX1456" s="9"/>
      <c r="BBY1456" s="9"/>
      <c r="BBZ1456" s="9"/>
      <c r="BCA1456" s="9"/>
      <c r="BCB1456" s="9"/>
      <c r="BCC1456" s="9"/>
      <c r="BCD1456" s="9"/>
      <c r="BCE1456" s="9"/>
      <c r="BCF1456" s="9"/>
      <c r="BCG1456" s="9"/>
      <c r="BCH1456" s="9"/>
      <c r="BCI1456" s="9"/>
      <c r="BCJ1456" s="9"/>
      <c r="BCK1456" s="9"/>
      <c r="BCL1456" s="9"/>
      <c r="BCM1456" s="9"/>
      <c r="BCN1456" s="9"/>
      <c r="BCO1456" s="9"/>
      <c r="BCP1456" s="9"/>
      <c r="BCQ1456" s="9"/>
      <c r="BCR1456" s="9"/>
      <c r="BCS1456" s="9"/>
      <c r="BCT1456" s="9"/>
      <c r="BCU1456" s="9"/>
      <c r="BCV1456" s="9"/>
      <c r="BCW1456" s="9"/>
      <c r="BCX1456" s="9"/>
      <c r="BCY1456" s="9"/>
      <c r="BCZ1456" s="9"/>
      <c r="BDA1456" s="9"/>
      <c r="BDB1456" s="9"/>
      <c r="BDC1456" s="9"/>
      <c r="BDD1456" s="9"/>
      <c r="BDE1456" s="9"/>
      <c r="BDF1456" s="9"/>
      <c r="BDG1456" s="9"/>
      <c r="BDH1456" s="9"/>
      <c r="BDI1456" s="9"/>
      <c r="BDJ1456" s="9"/>
      <c r="BDK1456" s="9"/>
      <c r="BDL1456" s="9"/>
      <c r="BDM1456" s="9"/>
      <c r="BDN1456" s="9"/>
      <c r="BDO1456" s="9"/>
      <c r="BDP1456" s="9"/>
      <c r="BDQ1456" s="9"/>
      <c r="BDR1456" s="9"/>
      <c r="BDS1456" s="9"/>
      <c r="BDT1456" s="9"/>
      <c r="BDU1456" s="9"/>
      <c r="BDV1456" s="9"/>
      <c r="BDW1456" s="9"/>
      <c r="BDX1456" s="9"/>
      <c r="BDY1456" s="9"/>
      <c r="BDZ1456" s="9"/>
      <c r="BEA1456" s="9"/>
      <c r="BEB1456" s="9"/>
      <c r="BEC1456" s="9"/>
      <c r="BED1456" s="9"/>
      <c r="BEE1456" s="9"/>
      <c r="BEF1456" s="9"/>
      <c r="BEG1456" s="9"/>
      <c r="BEH1456" s="9"/>
      <c r="BEI1456" s="9"/>
      <c r="BEJ1456" s="9"/>
      <c r="BEK1456" s="9"/>
      <c r="BEL1456" s="9"/>
      <c r="BEM1456" s="9"/>
      <c r="BEN1456" s="9"/>
      <c r="BEO1456" s="9"/>
      <c r="BEP1456" s="9"/>
      <c r="BEQ1456" s="9"/>
      <c r="BER1456" s="9"/>
      <c r="BES1456" s="9"/>
      <c r="BET1456" s="9"/>
      <c r="BEU1456" s="9"/>
      <c r="BEV1456" s="9"/>
      <c r="BEW1456" s="9"/>
      <c r="BEX1456" s="9"/>
      <c r="BEY1456" s="9"/>
      <c r="BEZ1456" s="9"/>
      <c r="BFA1456" s="9"/>
      <c r="BFB1456" s="9"/>
      <c r="BFC1456" s="9"/>
      <c r="BFD1456" s="9"/>
      <c r="BFE1456" s="9"/>
      <c r="BFF1456" s="9"/>
      <c r="BFG1456" s="9"/>
      <c r="BFH1456" s="9"/>
      <c r="BFI1456" s="9"/>
      <c r="BFJ1456" s="9"/>
      <c r="BFK1456" s="9"/>
      <c r="BFL1456" s="9"/>
      <c r="BFM1456" s="9"/>
      <c r="BFN1456" s="9"/>
      <c r="BFO1456" s="9"/>
      <c r="BFP1456" s="9"/>
      <c r="BFQ1456" s="9"/>
      <c r="BFR1456" s="9"/>
      <c r="BFS1456" s="9"/>
      <c r="BFT1456" s="9"/>
      <c r="BFU1456" s="9"/>
      <c r="BFV1456" s="9"/>
      <c r="BFW1456" s="9"/>
      <c r="BFX1456" s="9"/>
      <c r="BFY1456" s="9"/>
      <c r="BFZ1456" s="9"/>
      <c r="BGA1456" s="9"/>
      <c r="BGB1456" s="9"/>
      <c r="BGC1456" s="9"/>
      <c r="BGD1456" s="9"/>
      <c r="BGE1456" s="9"/>
      <c r="BGF1456" s="9"/>
      <c r="BGG1456" s="9"/>
      <c r="BGH1456" s="9"/>
      <c r="BGI1456" s="9"/>
      <c r="BGJ1456" s="9"/>
      <c r="BGK1456" s="9"/>
      <c r="BGL1456" s="9"/>
      <c r="BGM1456" s="9"/>
      <c r="BGN1456" s="9"/>
      <c r="BGO1456" s="9"/>
      <c r="BGP1456" s="9"/>
      <c r="BGQ1456" s="9"/>
      <c r="BGR1456" s="9"/>
      <c r="BGS1456" s="9"/>
      <c r="BGT1456" s="9"/>
      <c r="BGU1456" s="9"/>
      <c r="BGV1456" s="9"/>
      <c r="BGW1456" s="9"/>
      <c r="BGX1456" s="9"/>
      <c r="BGY1456" s="9"/>
      <c r="BGZ1456" s="9"/>
      <c r="BHA1456" s="9"/>
      <c r="BHB1456" s="9"/>
      <c r="BHC1456" s="9"/>
      <c r="BHD1456" s="9"/>
      <c r="BHE1456" s="9"/>
      <c r="BHF1456" s="9"/>
      <c r="BHG1456" s="9"/>
      <c r="BHH1456" s="9"/>
      <c r="BHI1456" s="9"/>
      <c r="BHJ1456" s="9"/>
      <c r="BHK1456" s="9"/>
      <c r="BHL1456" s="9"/>
      <c r="BHM1456" s="9"/>
      <c r="BHN1456" s="9"/>
      <c r="BHO1456" s="9"/>
      <c r="BHP1456" s="9"/>
      <c r="BHQ1456" s="9"/>
      <c r="BHR1456" s="9"/>
      <c r="BHS1456" s="9"/>
      <c r="BHT1456" s="9"/>
      <c r="BHU1456" s="9"/>
      <c r="BHV1456" s="9"/>
      <c r="BHW1456" s="9"/>
      <c r="BHX1456" s="9"/>
      <c r="BHY1456" s="9"/>
      <c r="BHZ1456" s="9"/>
      <c r="BIA1456" s="9"/>
      <c r="BIB1456" s="9"/>
      <c r="BIC1456" s="9"/>
      <c r="BID1456" s="9"/>
      <c r="BIE1456" s="9"/>
      <c r="BIF1456" s="9"/>
      <c r="BIG1456" s="9"/>
      <c r="BIH1456" s="9"/>
      <c r="BII1456" s="9"/>
      <c r="BIJ1456" s="9"/>
      <c r="BIK1456" s="9"/>
      <c r="BIL1456" s="9"/>
      <c r="BIM1456" s="9"/>
      <c r="BIN1456" s="9"/>
      <c r="BIO1456" s="9"/>
      <c r="BIP1456" s="9"/>
      <c r="BIQ1456" s="9"/>
      <c r="BIR1456" s="9"/>
      <c r="BIS1456" s="9"/>
      <c r="BIT1456" s="9"/>
      <c r="BIU1456" s="9"/>
      <c r="BIV1456" s="9"/>
      <c r="BIW1456" s="9"/>
      <c r="BIX1456" s="9"/>
      <c r="BIY1456" s="9"/>
      <c r="BIZ1456" s="9"/>
      <c r="BJA1456" s="9"/>
      <c r="BJB1456" s="9"/>
      <c r="BJC1456" s="9"/>
      <c r="BJD1456" s="9"/>
      <c r="BJE1456" s="9"/>
      <c r="BJF1456" s="9"/>
      <c r="BJG1456" s="9"/>
      <c r="BJH1456" s="9"/>
      <c r="BJI1456" s="9"/>
      <c r="BJJ1456" s="9"/>
      <c r="BJK1456" s="9"/>
      <c r="BJL1456" s="9"/>
      <c r="BJM1456" s="9"/>
      <c r="BJN1456" s="9"/>
      <c r="BJO1456" s="9"/>
      <c r="BJP1456" s="9"/>
      <c r="BJQ1456" s="9"/>
      <c r="BJR1456" s="9"/>
      <c r="BJS1456" s="9"/>
      <c r="BJT1456" s="9"/>
      <c r="BJU1456" s="9"/>
      <c r="BJV1456" s="9"/>
      <c r="BJW1456" s="9"/>
      <c r="BJX1456" s="9"/>
      <c r="BJY1456" s="9"/>
      <c r="BJZ1456" s="9"/>
      <c r="BKA1456" s="9"/>
      <c r="BKB1456" s="9"/>
      <c r="BKC1456" s="9"/>
      <c r="BKD1456" s="9"/>
      <c r="BKE1456" s="9"/>
      <c r="BKF1456" s="9"/>
      <c r="BKG1456" s="9"/>
      <c r="BKH1456" s="9"/>
      <c r="BKI1456" s="9"/>
      <c r="BKJ1456" s="9"/>
      <c r="BKK1456" s="9"/>
      <c r="BKL1456" s="9"/>
      <c r="BKM1456" s="9"/>
      <c r="BKN1456" s="9"/>
      <c r="BKO1456" s="9"/>
      <c r="BKP1456" s="9"/>
      <c r="BKQ1456" s="9"/>
      <c r="BKR1456" s="9"/>
      <c r="BKS1456" s="9"/>
      <c r="BKT1456" s="9"/>
      <c r="BKU1456" s="9"/>
      <c r="BKV1456" s="9"/>
      <c r="BKW1456" s="9"/>
      <c r="BKX1456" s="9"/>
      <c r="BKY1456" s="9"/>
      <c r="BKZ1456" s="9"/>
      <c r="BLA1456" s="9"/>
      <c r="BLB1456" s="9"/>
      <c r="BLC1456" s="9"/>
      <c r="BLD1456" s="9"/>
      <c r="BLE1456" s="9"/>
      <c r="BLF1456" s="9"/>
      <c r="BLG1456" s="9"/>
      <c r="BLH1456" s="9"/>
      <c r="BLI1456" s="9"/>
      <c r="BLJ1456" s="9"/>
      <c r="BLK1456" s="9"/>
      <c r="BLL1456" s="9"/>
      <c r="BLM1456" s="9"/>
      <c r="BLN1456" s="9"/>
      <c r="BLO1456" s="9"/>
      <c r="BLP1456" s="9"/>
      <c r="BLQ1456" s="9"/>
      <c r="BLR1456" s="9"/>
      <c r="BLS1456" s="9"/>
      <c r="BLT1456" s="9"/>
      <c r="BLU1456" s="9"/>
      <c r="BLV1456" s="9"/>
      <c r="BLW1456" s="9"/>
      <c r="BLX1456" s="9"/>
      <c r="BLY1456" s="9"/>
      <c r="BLZ1456" s="9"/>
      <c r="BMA1456" s="9"/>
      <c r="BMB1456" s="9"/>
      <c r="BMC1456" s="9"/>
      <c r="BMD1456" s="9"/>
      <c r="BME1456" s="9"/>
      <c r="BMF1456" s="9"/>
      <c r="BMG1456" s="9"/>
      <c r="BMH1456" s="9"/>
      <c r="BMI1456" s="9"/>
      <c r="BMJ1456" s="9"/>
      <c r="BMK1456" s="9"/>
      <c r="BML1456" s="9"/>
      <c r="BMM1456" s="9"/>
      <c r="BMN1456" s="9"/>
      <c r="BMO1456" s="9"/>
      <c r="BMP1456" s="9"/>
      <c r="BMQ1456" s="9"/>
      <c r="BMR1456" s="9"/>
      <c r="BMS1456" s="9"/>
      <c r="BMT1456" s="9"/>
      <c r="BMU1456" s="9"/>
      <c r="BMV1456" s="9"/>
      <c r="BMW1456" s="9"/>
      <c r="BMX1456" s="9"/>
      <c r="BMY1456" s="9"/>
      <c r="BMZ1456" s="9"/>
      <c r="BNA1456" s="9"/>
      <c r="BNB1456" s="9"/>
      <c r="BNC1456" s="9"/>
      <c r="BND1456" s="9"/>
      <c r="BNE1456" s="9"/>
      <c r="BNF1456" s="9"/>
      <c r="BNG1456" s="9"/>
      <c r="BNH1456" s="9"/>
      <c r="BNI1456" s="9"/>
      <c r="BNJ1456" s="9"/>
      <c r="BNK1456" s="9"/>
      <c r="BNL1456" s="9"/>
      <c r="BNM1456" s="9"/>
      <c r="BNN1456" s="9"/>
      <c r="BNO1456" s="9"/>
      <c r="BNP1456" s="9"/>
      <c r="BNQ1456" s="9"/>
      <c r="BNR1456" s="9"/>
      <c r="BNS1456" s="9"/>
      <c r="BNT1456" s="9"/>
      <c r="BNU1456" s="9"/>
      <c r="BNV1456" s="9"/>
      <c r="BNW1456" s="9"/>
      <c r="BNX1456" s="9"/>
      <c r="BNY1456" s="9"/>
      <c r="BNZ1456" s="9"/>
      <c r="BOA1456" s="9"/>
      <c r="BOB1456" s="9"/>
      <c r="BOC1456" s="9"/>
      <c r="BOD1456" s="9"/>
      <c r="BOE1456" s="9"/>
      <c r="BOF1456" s="9"/>
      <c r="BOG1456" s="9"/>
      <c r="BOH1456" s="9"/>
      <c r="BOI1456" s="9"/>
      <c r="BOJ1456" s="9"/>
      <c r="BOK1456" s="9"/>
      <c r="BOL1456" s="9"/>
      <c r="BOM1456" s="9"/>
      <c r="BON1456" s="9"/>
      <c r="BOO1456" s="9"/>
      <c r="BOP1456" s="9"/>
      <c r="BOQ1456" s="9"/>
      <c r="BOR1456" s="9"/>
      <c r="BOS1456" s="9"/>
      <c r="BOT1456" s="9"/>
      <c r="BOU1456" s="9"/>
      <c r="BOV1456" s="9"/>
      <c r="BOW1456" s="9"/>
      <c r="BOX1456" s="9"/>
      <c r="BOY1456" s="9"/>
      <c r="BOZ1456" s="9"/>
      <c r="BPA1456" s="9"/>
      <c r="BPB1456" s="9"/>
      <c r="BPC1456" s="9"/>
      <c r="BPD1456" s="9"/>
      <c r="BPE1456" s="9"/>
      <c r="BPF1456" s="9"/>
      <c r="BPG1456" s="9"/>
      <c r="BPH1456" s="9"/>
      <c r="BPI1456" s="9"/>
      <c r="BPJ1456" s="9"/>
      <c r="BPK1456" s="9"/>
      <c r="BPL1456" s="9"/>
      <c r="BPM1456" s="9"/>
      <c r="BPN1456" s="9"/>
      <c r="BPO1456" s="9"/>
      <c r="BPP1456" s="9"/>
      <c r="BPQ1456" s="9"/>
      <c r="BPR1456" s="9"/>
      <c r="BPS1456" s="9"/>
      <c r="BPT1456" s="9"/>
      <c r="BPU1456" s="9"/>
      <c r="BPV1456" s="9"/>
      <c r="BPW1456" s="9"/>
      <c r="BPX1456" s="9"/>
      <c r="BPY1456" s="9"/>
      <c r="BPZ1456" s="9"/>
      <c r="BQA1456" s="9"/>
      <c r="BQB1456" s="9"/>
      <c r="BQC1456" s="9"/>
      <c r="BQD1456" s="9"/>
      <c r="BQE1456" s="9"/>
      <c r="BQF1456" s="9"/>
      <c r="BQG1456" s="9"/>
      <c r="BQH1456" s="9"/>
      <c r="BQI1456" s="9"/>
      <c r="BQJ1456" s="9"/>
      <c r="BQK1456" s="9"/>
      <c r="BQL1456" s="9"/>
      <c r="BQM1456" s="9"/>
      <c r="BQN1456" s="9"/>
      <c r="BQO1456" s="9"/>
      <c r="BQP1456" s="9"/>
      <c r="BQQ1456" s="9"/>
      <c r="BQR1456" s="9"/>
      <c r="BQS1456" s="9"/>
      <c r="BQT1456" s="9"/>
      <c r="BQU1456" s="9"/>
      <c r="BQV1456" s="9"/>
      <c r="BQW1456" s="9"/>
      <c r="BQX1456" s="9"/>
      <c r="BQY1456" s="9"/>
      <c r="BQZ1456" s="9"/>
      <c r="BRA1456" s="9"/>
      <c r="BRB1456" s="9"/>
      <c r="BRC1456" s="9"/>
      <c r="BRD1456" s="9"/>
      <c r="BRE1456" s="9"/>
      <c r="BRF1456" s="9"/>
      <c r="BRG1456" s="9"/>
      <c r="BRH1456" s="9"/>
      <c r="BRI1456" s="9"/>
      <c r="BRJ1456" s="9"/>
      <c r="BRK1456" s="9"/>
      <c r="BRL1456" s="9"/>
      <c r="BRM1456" s="9"/>
      <c r="BRN1456" s="9"/>
      <c r="BRO1456" s="9"/>
      <c r="BRP1456" s="9"/>
      <c r="BRQ1456" s="9"/>
      <c r="BRR1456" s="9"/>
      <c r="BRS1456" s="9"/>
      <c r="BRT1456" s="9"/>
      <c r="BRU1456" s="9"/>
      <c r="BRV1456" s="9"/>
      <c r="BRW1456" s="9"/>
      <c r="BRX1456" s="9"/>
      <c r="BRY1456" s="9"/>
      <c r="BRZ1456" s="9"/>
      <c r="BSA1456" s="9"/>
      <c r="BSB1456" s="9"/>
      <c r="BSC1456" s="9"/>
      <c r="BSD1456" s="9"/>
      <c r="BSE1456" s="9"/>
      <c r="BSF1456" s="9"/>
      <c r="BSG1456" s="9"/>
      <c r="BSH1456" s="9"/>
      <c r="BSI1456" s="9"/>
      <c r="BSJ1456" s="9"/>
      <c r="BSK1456" s="9"/>
      <c r="BSL1456" s="9"/>
      <c r="BSM1456" s="9"/>
      <c r="BSN1456" s="9"/>
      <c r="BSO1456" s="9"/>
      <c r="BSP1456" s="9"/>
      <c r="BSQ1456" s="9"/>
      <c r="BSR1456" s="9"/>
      <c r="BSS1456" s="9"/>
      <c r="BST1456" s="9"/>
      <c r="BSU1456" s="9"/>
      <c r="BSV1456" s="9"/>
      <c r="BSW1456" s="9"/>
      <c r="BSX1456" s="9"/>
      <c r="BSY1456" s="9"/>
      <c r="BSZ1456" s="9"/>
      <c r="BTA1456" s="9"/>
      <c r="BTB1456" s="9"/>
      <c r="BTC1456" s="9"/>
      <c r="BTD1456" s="9"/>
      <c r="BTE1456" s="9"/>
      <c r="BTF1456" s="9"/>
      <c r="BTG1456" s="9"/>
      <c r="BTH1456" s="9"/>
      <c r="BTI1456" s="9"/>
      <c r="BTJ1456" s="9"/>
      <c r="BTK1456" s="9"/>
      <c r="BTL1456" s="9"/>
      <c r="BTM1456" s="9"/>
      <c r="BTN1456" s="9"/>
      <c r="BTO1456" s="9"/>
      <c r="BTP1456" s="9"/>
      <c r="BTQ1456" s="9"/>
      <c r="BTR1456" s="9"/>
      <c r="BTS1456" s="9"/>
      <c r="BTT1456" s="9"/>
      <c r="BTU1456" s="9"/>
      <c r="BTV1456" s="9"/>
      <c r="BTW1456" s="9"/>
      <c r="BTX1456" s="9"/>
      <c r="BTY1456" s="9"/>
      <c r="BTZ1456" s="9"/>
      <c r="BUA1456" s="9"/>
      <c r="BUB1456" s="9"/>
      <c r="BUC1456" s="9"/>
      <c r="BUD1456" s="9"/>
      <c r="BUE1456" s="9"/>
      <c r="BUF1456" s="9"/>
      <c r="BUG1456" s="9"/>
      <c r="BUH1456" s="9"/>
      <c r="BUI1456" s="9"/>
      <c r="BUJ1456" s="9"/>
      <c r="BUK1456" s="9"/>
      <c r="BUL1456" s="9"/>
      <c r="BUM1456" s="9"/>
      <c r="BUN1456" s="9"/>
      <c r="BUO1456" s="9"/>
      <c r="BUP1456" s="9"/>
      <c r="BUQ1456" s="9"/>
      <c r="BUR1456" s="9"/>
      <c r="BUS1456" s="9"/>
      <c r="BUT1456" s="9"/>
      <c r="BUU1456" s="9"/>
      <c r="BUV1456" s="9"/>
      <c r="BUW1456" s="9"/>
      <c r="BUX1456" s="9"/>
      <c r="BUY1456" s="9"/>
      <c r="BUZ1456" s="9"/>
      <c r="BVA1456" s="9"/>
      <c r="BVB1456" s="9"/>
      <c r="BVC1456" s="9"/>
      <c r="BVD1456" s="9"/>
      <c r="BVE1456" s="9"/>
      <c r="BVF1456" s="9"/>
      <c r="BVG1456" s="9"/>
      <c r="BVH1456" s="9"/>
      <c r="BVI1456" s="9"/>
      <c r="BVJ1456" s="9"/>
      <c r="BVK1456" s="9"/>
      <c r="BVL1456" s="9"/>
      <c r="BVM1456" s="9"/>
      <c r="BVN1456" s="9"/>
      <c r="BVO1456" s="9"/>
      <c r="BVP1456" s="9"/>
      <c r="BVQ1456" s="9"/>
      <c r="BVR1456" s="9"/>
      <c r="BVS1456" s="9"/>
      <c r="BVT1456" s="9"/>
      <c r="BVU1456" s="9"/>
      <c r="BVV1456" s="9"/>
      <c r="BVW1456" s="9"/>
      <c r="BVX1456" s="9"/>
      <c r="BVY1456" s="9"/>
      <c r="BVZ1456" s="9"/>
      <c r="BWA1456" s="9"/>
      <c r="BWB1456" s="9"/>
      <c r="BWC1456" s="9"/>
      <c r="BWD1456" s="9"/>
      <c r="BWE1456" s="9"/>
      <c r="BWF1456" s="9"/>
      <c r="BWG1456" s="9"/>
      <c r="BWH1456" s="9"/>
      <c r="BWI1456" s="9"/>
      <c r="BWJ1456" s="9"/>
      <c r="BWK1456" s="9"/>
      <c r="BWL1456" s="9"/>
      <c r="BWM1456" s="9"/>
      <c r="BWN1456" s="9"/>
      <c r="BWO1456" s="9"/>
      <c r="BWP1456" s="9"/>
      <c r="BWQ1456" s="9"/>
      <c r="BWR1456" s="9"/>
      <c r="BWS1456" s="9"/>
      <c r="BWT1456" s="9"/>
      <c r="BWU1456" s="9"/>
      <c r="BWV1456" s="9"/>
      <c r="BWW1456" s="9"/>
      <c r="BWX1456" s="9"/>
      <c r="BWY1456" s="9"/>
      <c r="BWZ1456" s="9"/>
      <c r="BXA1456" s="9"/>
      <c r="BXB1456" s="9"/>
      <c r="BXC1456" s="9"/>
      <c r="BXD1456" s="9"/>
      <c r="BXE1456" s="9"/>
      <c r="BXF1456" s="9"/>
      <c r="BXG1456" s="9"/>
      <c r="BXH1456" s="9"/>
      <c r="BXI1456" s="9"/>
      <c r="BXJ1456" s="9"/>
      <c r="BXK1456" s="9"/>
      <c r="BXL1456" s="9"/>
      <c r="BXM1456" s="9"/>
      <c r="BXN1456" s="9"/>
      <c r="BXO1456" s="9"/>
      <c r="BXP1456" s="9"/>
      <c r="BXQ1456" s="9"/>
      <c r="BXR1456" s="9"/>
      <c r="BXS1456" s="9"/>
      <c r="BXT1456" s="9"/>
      <c r="BXU1456" s="9"/>
      <c r="BXV1456" s="9"/>
      <c r="BXW1456" s="9"/>
      <c r="BXX1456" s="9"/>
      <c r="BXY1456" s="9"/>
      <c r="BXZ1456" s="9"/>
      <c r="BYA1456" s="9"/>
      <c r="BYB1456" s="9"/>
      <c r="BYC1456" s="9"/>
      <c r="BYD1456" s="9"/>
      <c r="BYE1456" s="9"/>
      <c r="BYF1456" s="9"/>
      <c r="BYG1456" s="9"/>
      <c r="BYH1456" s="9"/>
      <c r="BYI1456" s="9"/>
      <c r="BYJ1456" s="9"/>
      <c r="BYK1456" s="9"/>
      <c r="BYL1456" s="9"/>
      <c r="BYM1456" s="9"/>
      <c r="BYN1456" s="9"/>
      <c r="BYO1456" s="9"/>
      <c r="BYP1456" s="9"/>
      <c r="BYQ1456" s="9"/>
      <c r="BYR1456" s="9"/>
      <c r="BYS1456" s="9"/>
      <c r="BYT1456" s="9"/>
      <c r="BYU1456" s="9"/>
      <c r="BYV1456" s="9"/>
      <c r="BYW1456" s="9"/>
      <c r="BYX1456" s="9"/>
      <c r="BYY1456" s="9"/>
      <c r="BYZ1456" s="9"/>
      <c r="BZA1456" s="9"/>
      <c r="BZB1456" s="9"/>
      <c r="BZC1456" s="9"/>
      <c r="BZD1456" s="9"/>
      <c r="BZE1456" s="9"/>
      <c r="BZF1456" s="9"/>
      <c r="BZG1456" s="9"/>
      <c r="BZH1456" s="9"/>
      <c r="BZI1456" s="9"/>
      <c r="BZJ1456" s="9"/>
      <c r="BZK1456" s="9"/>
      <c r="BZL1456" s="9"/>
      <c r="BZM1456" s="9"/>
      <c r="BZN1456" s="9"/>
      <c r="BZO1456" s="9"/>
      <c r="BZP1456" s="9"/>
      <c r="BZQ1456" s="9"/>
      <c r="BZR1456" s="9"/>
      <c r="BZS1456" s="9"/>
      <c r="BZT1456" s="9"/>
      <c r="BZU1456" s="9"/>
      <c r="BZV1456" s="9"/>
      <c r="BZW1456" s="9"/>
      <c r="BZX1456" s="9"/>
      <c r="BZY1456" s="9"/>
      <c r="BZZ1456" s="9"/>
      <c r="CAA1456" s="9"/>
      <c r="CAB1456" s="9"/>
      <c r="CAC1456" s="9"/>
      <c r="CAD1456" s="9"/>
      <c r="CAE1456" s="9"/>
      <c r="CAF1456" s="9"/>
      <c r="CAG1456" s="9"/>
      <c r="CAH1456" s="9"/>
      <c r="CAI1456" s="9"/>
      <c r="CAJ1456" s="9"/>
      <c r="CAK1456" s="9"/>
      <c r="CAL1456" s="9"/>
      <c r="CAM1456" s="9"/>
      <c r="CAN1456" s="9"/>
      <c r="CAO1456" s="9"/>
      <c r="CAP1456" s="9"/>
      <c r="CAQ1456" s="9"/>
      <c r="CAR1456" s="9"/>
      <c r="CAS1456" s="9"/>
      <c r="CAT1456" s="9"/>
      <c r="CAU1456" s="9"/>
      <c r="CAV1456" s="9"/>
      <c r="CAW1456" s="9"/>
      <c r="CAX1456" s="9"/>
      <c r="CAY1456" s="9"/>
      <c r="CAZ1456" s="9"/>
      <c r="CBA1456" s="9"/>
      <c r="CBB1456" s="9"/>
      <c r="CBC1456" s="9"/>
      <c r="CBD1456" s="9"/>
      <c r="CBE1456" s="9"/>
      <c r="CBF1456" s="9"/>
      <c r="CBG1456" s="9"/>
      <c r="CBH1456" s="9"/>
      <c r="CBI1456" s="9"/>
      <c r="CBJ1456" s="9"/>
      <c r="CBK1456" s="9"/>
      <c r="CBL1456" s="9"/>
      <c r="CBM1456" s="9"/>
      <c r="CBN1456" s="9"/>
      <c r="CBO1456" s="9"/>
      <c r="CBP1456" s="9"/>
      <c r="CBQ1456" s="9"/>
      <c r="CBR1456" s="9"/>
      <c r="CBS1456" s="9"/>
      <c r="CBT1456" s="9"/>
      <c r="CBU1456" s="9"/>
      <c r="CBV1456" s="9"/>
      <c r="CBW1456" s="9"/>
      <c r="CBX1456" s="9"/>
      <c r="CBY1456" s="9"/>
      <c r="CBZ1456" s="9"/>
      <c r="CCA1456" s="9"/>
      <c r="CCB1456" s="9"/>
      <c r="CCC1456" s="9"/>
      <c r="CCD1456" s="9"/>
      <c r="CCE1456" s="9"/>
      <c r="CCF1456" s="9"/>
      <c r="CCG1456" s="9"/>
      <c r="CCH1456" s="9"/>
      <c r="CCI1456" s="9"/>
      <c r="CCJ1456" s="9"/>
      <c r="CCK1456" s="9"/>
      <c r="CCL1456" s="9"/>
      <c r="CCM1456" s="9"/>
      <c r="CCN1456" s="9"/>
      <c r="CCO1456" s="9"/>
      <c r="CCP1456" s="9"/>
      <c r="CCQ1456" s="9"/>
      <c r="CCR1456" s="9"/>
      <c r="CCS1456" s="9"/>
      <c r="CCT1456" s="9"/>
      <c r="CCU1456" s="9"/>
      <c r="CCV1456" s="9"/>
      <c r="CCW1456" s="9"/>
      <c r="CCX1456" s="9"/>
      <c r="CCY1456" s="9"/>
      <c r="CCZ1456" s="9"/>
      <c r="CDA1456" s="9"/>
      <c r="CDB1456" s="9"/>
      <c r="CDC1456" s="9"/>
      <c r="CDD1456" s="9"/>
      <c r="CDE1456" s="9"/>
      <c r="CDF1456" s="9"/>
      <c r="CDG1456" s="9"/>
      <c r="CDH1456" s="9"/>
      <c r="CDI1456" s="9"/>
      <c r="CDJ1456" s="9"/>
      <c r="CDK1456" s="9"/>
      <c r="CDL1456" s="9"/>
      <c r="CDM1456" s="9"/>
      <c r="CDN1456" s="9"/>
      <c r="CDO1456" s="9"/>
      <c r="CDP1456" s="9"/>
      <c r="CDQ1456" s="9"/>
      <c r="CDR1456" s="9"/>
      <c r="CDS1456" s="9"/>
      <c r="CDT1456" s="9"/>
      <c r="CDU1456" s="9"/>
      <c r="CDV1456" s="9"/>
      <c r="CDW1456" s="9"/>
      <c r="CDX1456" s="9"/>
      <c r="CDY1456" s="9"/>
      <c r="CDZ1456" s="9"/>
      <c r="CEA1456" s="9"/>
      <c r="CEB1456" s="9"/>
      <c r="CEC1456" s="9"/>
      <c r="CED1456" s="9"/>
      <c r="CEE1456" s="9"/>
      <c r="CEF1456" s="9"/>
      <c r="CEG1456" s="9"/>
      <c r="CEH1456" s="9"/>
      <c r="CEI1456" s="9"/>
      <c r="CEJ1456" s="9"/>
      <c r="CEK1456" s="9"/>
      <c r="CEL1456" s="9"/>
      <c r="CEM1456" s="9"/>
      <c r="CEN1456" s="9"/>
      <c r="CEO1456" s="9"/>
      <c r="CEP1456" s="9"/>
      <c r="CEQ1456" s="9"/>
      <c r="CER1456" s="9"/>
      <c r="CES1456" s="9"/>
      <c r="CET1456" s="9"/>
      <c r="CEU1456" s="9"/>
      <c r="CEV1456" s="9"/>
      <c r="CEW1456" s="9"/>
      <c r="CEX1456" s="9"/>
      <c r="CEY1456" s="9"/>
      <c r="CEZ1456" s="9"/>
      <c r="CFA1456" s="9"/>
      <c r="CFB1456" s="9"/>
      <c r="CFC1456" s="9"/>
      <c r="CFD1456" s="9"/>
      <c r="CFE1456" s="9"/>
      <c r="CFF1456" s="9"/>
      <c r="CFG1456" s="9"/>
      <c r="CFH1456" s="9"/>
      <c r="CFI1456" s="9"/>
      <c r="CFJ1456" s="9"/>
      <c r="CFK1456" s="9"/>
      <c r="CFL1456" s="9"/>
      <c r="CFM1456" s="9"/>
      <c r="CFN1456" s="9"/>
      <c r="CFO1456" s="9"/>
      <c r="CFP1456" s="9"/>
      <c r="CFQ1456" s="9"/>
      <c r="CFR1456" s="9"/>
      <c r="CFS1456" s="9"/>
      <c r="CFT1456" s="9"/>
      <c r="CFU1456" s="9"/>
      <c r="CFV1456" s="9"/>
      <c r="CFW1456" s="9"/>
      <c r="CFX1456" s="9"/>
      <c r="CFY1456" s="9"/>
      <c r="CFZ1456" s="9"/>
      <c r="CGA1456" s="9"/>
      <c r="CGB1456" s="9"/>
      <c r="CGC1456" s="9"/>
      <c r="CGD1456" s="9"/>
      <c r="CGE1456" s="9"/>
      <c r="CGF1456" s="9"/>
      <c r="CGG1456" s="9"/>
      <c r="CGH1456" s="9"/>
      <c r="CGI1456" s="9"/>
      <c r="CGJ1456" s="9"/>
      <c r="CGK1456" s="9"/>
      <c r="CGL1456" s="9"/>
      <c r="CGM1456" s="9"/>
      <c r="CGN1456" s="9"/>
      <c r="CGO1456" s="9"/>
      <c r="CGP1456" s="9"/>
      <c r="CGQ1456" s="9"/>
      <c r="CGR1456" s="9"/>
      <c r="CGS1456" s="9"/>
      <c r="CGT1456" s="9"/>
      <c r="CGU1456" s="9"/>
      <c r="CGV1456" s="9"/>
      <c r="CGW1456" s="9"/>
      <c r="CGX1456" s="9"/>
      <c r="CGY1456" s="9"/>
      <c r="CGZ1456" s="9"/>
      <c r="CHA1456" s="9"/>
      <c r="CHB1456" s="9"/>
      <c r="CHC1456" s="9"/>
      <c r="CHD1456" s="9"/>
      <c r="CHE1456" s="9"/>
      <c r="CHF1456" s="9"/>
      <c r="CHG1456" s="9"/>
      <c r="CHH1456" s="9"/>
      <c r="CHI1456" s="9"/>
      <c r="CHJ1456" s="9"/>
      <c r="CHK1456" s="9"/>
      <c r="CHL1456" s="9"/>
      <c r="CHM1456" s="9"/>
      <c r="CHN1456" s="9"/>
      <c r="CHO1456" s="9"/>
      <c r="CHP1456" s="9"/>
      <c r="CHQ1456" s="9"/>
      <c r="CHR1456" s="9"/>
      <c r="CHS1456" s="9"/>
      <c r="CHT1456" s="9"/>
      <c r="CHU1456" s="9"/>
      <c r="CHV1456" s="9"/>
      <c r="CHW1456" s="9"/>
      <c r="CHX1456" s="9"/>
      <c r="CHY1456" s="9"/>
      <c r="CHZ1456" s="9"/>
      <c r="CIA1456" s="9"/>
      <c r="CIB1456" s="9"/>
      <c r="CIC1456" s="9"/>
      <c r="CID1456" s="9"/>
      <c r="CIE1456" s="9"/>
      <c r="CIF1456" s="9"/>
      <c r="CIG1456" s="9"/>
      <c r="CIH1456" s="9"/>
      <c r="CII1456" s="9"/>
      <c r="CIJ1456" s="9"/>
      <c r="CIK1456" s="9"/>
      <c r="CIL1456" s="9"/>
      <c r="CIM1456" s="9"/>
      <c r="CIN1456" s="9"/>
      <c r="CIO1456" s="9"/>
      <c r="CIP1456" s="9"/>
      <c r="CIQ1456" s="9"/>
      <c r="CIR1456" s="9"/>
      <c r="CIS1456" s="9"/>
      <c r="CIT1456" s="9"/>
      <c r="CIU1456" s="9"/>
      <c r="CIV1456" s="9"/>
      <c r="CIW1456" s="9"/>
      <c r="CIX1456" s="9"/>
      <c r="CIY1456" s="9"/>
      <c r="CIZ1456" s="9"/>
      <c r="CJA1456" s="9"/>
      <c r="CJB1456" s="9"/>
      <c r="CJC1456" s="9"/>
      <c r="CJD1456" s="9"/>
      <c r="CJE1456" s="9"/>
      <c r="CJF1456" s="9"/>
      <c r="CJG1456" s="9"/>
      <c r="CJH1456" s="9"/>
      <c r="CJI1456" s="9"/>
      <c r="CJJ1456" s="9"/>
      <c r="CJK1456" s="9"/>
      <c r="CJL1456" s="9"/>
      <c r="CJM1456" s="9"/>
      <c r="CJN1456" s="9"/>
      <c r="CJO1456" s="9"/>
      <c r="CJP1456" s="9"/>
      <c r="CJQ1456" s="9"/>
      <c r="CJR1456" s="9"/>
      <c r="CJS1456" s="9"/>
      <c r="CJT1456" s="9"/>
      <c r="CJU1456" s="9"/>
      <c r="CJV1456" s="9"/>
      <c r="CJW1456" s="9"/>
      <c r="CJX1456" s="9"/>
      <c r="CJY1456" s="9"/>
      <c r="CJZ1456" s="9"/>
      <c r="CKA1456" s="9"/>
      <c r="CKB1456" s="9"/>
      <c r="CKC1456" s="9"/>
      <c r="CKD1456" s="9"/>
      <c r="CKE1456" s="9"/>
      <c r="CKF1456" s="9"/>
      <c r="CKG1456" s="9"/>
      <c r="CKH1456" s="9"/>
      <c r="CKI1456" s="9"/>
      <c r="CKJ1456" s="9"/>
      <c r="CKK1456" s="9"/>
      <c r="CKL1456" s="9"/>
      <c r="CKM1456" s="9"/>
      <c r="CKN1456" s="9"/>
      <c r="CKO1456" s="9"/>
      <c r="CKP1456" s="9"/>
      <c r="CKQ1456" s="9"/>
      <c r="CKR1456" s="9"/>
      <c r="CKS1456" s="9"/>
      <c r="CKT1456" s="9"/>
      <c r="CKU1456" s="9"/>
      <c r="CKV1456" s="9"/>
      <c r="CKW1456" s="9"/>
      <c r="CKX1456" s="9"/>
      <c r="CKY1456" s="9"/>
      <c r="CKZ1456" s="9"/>
      <c r="CLA1456" s="9"/>
      <c r="CLB1456" s="9"/>
      <c r="CLC1456" s="9"/>
      <c r="CLD1456" s="9"/>
      <c r="CLE1456" s="9"/>
      <c r="CLF1456" s="9"/>
      <c r="CLG1456" s="9"/>
      <c r="CLH1456" s="9"/>
      <c r="CLI1456" s="9"/>
      <c r="CLJ1456" s="9"/>
      <c r="CLK1456" s="9"/>
      <c r="CLL1456" s="9"/>
      <c r="CLM1456" s="9"/>
      <c r="CLN1456" s="9"/>
      <c r="CLO1456" s="9"/>
      <c r="CLP1456" s="9"/>
      <c r="CLQ1456" s="9"/>
      <c r="CLR1456" s="9"/>
      <c r="CLS1456" s="9"/>
      <c r="CLT1456" s="9"/>
      <c r="CLU1456" s="9"/>
      <c r="CLV1456" s="9"/>
      <c r="CLW1456" s="9"/>
      <c r="CLX1456" s="9"/>
      <c r="CLY1456" s="9"/>
      <c r="CLZ1456" s="9"/>
      <c r="CMA1456" s="9"/>
      <c r="CMB1456" s="9"/>
      <c r="CMC1456" s="9"/>
      <c r="CMD1456" s="9"/>
      <c r="CME1456" s="9"/>
      <c r="CMF1456" s="9"/>
      <c r="CMG1456" s="9"/>
      <c r="CMH1456" s="9"/>
      <c r="CMI1456" s="9"/>
      <c r="CMJ1456" s="9"/>
      <c r="CMK1456" s="9"/>
      <c r="CML1456" s="9"/>
      <c r="CMM1456" s="9"/>
      <c r="CMN1456" s="9"/>
      <c r="CMO1456" s="9"/>
      <c r="CMP1456" s="9"/>
      <c r="CMQ1456" s="9"/>
      <c r="CMR1456" s="9"/>
      <c r="CMS1456" s="9"/>
      <c r="CMT1456" s="9"/>
      <c r="CMU1456" s="9"/>
      <c r="CMV1456" s="9"/>
      <c r="CMW1456" s="9"/>
      <c r="CMX1456" s="9"/>
      <c r="CMY1456" s="9"/>
      <c r="CMZ1456" s="9"/>
      <c r="CNA1456" s="9"/>
      <c r="CNB1456" s="9"/>
      <c r="CNC1456" s="9"/>
      <c r="CND1456" s="9"/>
      <c r="CNE1456" s="9"/>
      <c r="CNF1456" s="9"/>
      <c r="CNG1456" s="9"/>
      <c r="CNH1456" s="9"/>
      <c r="CNI1456" s="9"/>
      <c r="CNJ1456" s="9"/>
      <c r="CNK1456" s="9"/>
      <c r="CNL1456" s="9"/>
      <c r="CNM1456" s="9"/>
      <c r="CNN1456" s="9"/>
      <c r="CNO1456" s="9"/>
      <c r="CNP1456" s="9"/>
      <c r="CNQ1456" s="9"/>
      <c r="CNR1456" s="9"/>
      <c r="CNS1456" s="9"/>
      <c r="CNT1456" s="9"/>
      <c r="CNU1456" s="9"/>
      <c r="CNV1456" s="9"/>
      <c r="CNW1456" s="9"/>
      <c r="CNX1456" s="9"/>
      <c r="CNY1456" s="9"/>
      <c r="CNZ1456" s="9"/>
      <c r="COA1456" s="9"/>
      <c r="COB1456" s="9"/>
      <c r="COC1456" s="9"/>
      <c r="COD1456" s="9"/>
      <c r="COE1456" s="9"/>
      <c r="COF1456" s="9"/>
      <c r="COG1456" s="9"/>
      <c r="COH1456" s="9"/>
      <c r="COI1456" s="9"/>
      <c r="COJ1456" s="9"/>
      <c r="COK1456" s="9"/>
      <c r="COL1456" s="9"/>
      <c r="COM1456" s="9"/>
      <c r="CON1456" s="9"/>
      <c r="COO1456" s="9"/>
      <c r="COP1456" s="9"/>
      <c r="COQ1456" s="9"/>
      <c r="COR1456" s="9"/>
      <c r="COS1456" s="9"/>
      <c r="COT1456" s="9"/>
      <c r="COU1456" s="9"/>
      <c r="COV1456" s="9"/>
      <c r="COW1456" s="9"/>
      <c r="COX1456" s="9"/>
      <c r="COY1456" s="9"/>
      <c r="COZ1456" s="9"/>
      <c r="CPA1456" s="9"/>
      <c r="CPB1456" s="9"/>
      <c r="CPC1456" s="9"/>
      <c r="CPD1456" s="9"/>
      <c r="CPE1456" s="9"/>
      <c r="CPF1456" s="9"/>
      <c r="CPG1456" s="9"/>
      <c r="CPH1456" s="9"/>
      <c r="CPI1456" s="9"/>
      <c r="CPJ1456" s="9"/>
      <c r="CPK1456" s="9"/>
      <c r="CPL1456" s="9"/>
      <c r="CPM1456" s="9"/>
      <c r="CPN1456" s="9"/>
      <c r="CPO1456" s="9"/>
      <c r="CPP1456" s="9"/>
      <c r="CPQ1456" s="9"/>
      <c r="CPR1456" s="9"/>
      <c r="CPS1456" s="9"/>
      <c r="CPT1456" s="9"/>
      <c r="CPU1456" s="9"/>
      <c r="CPV1456" s="9"/>
      <c r="CPW1456" s="9"/>
      <c r="CPX1456" s="9"/>
      <c r="CPY1456" s="9"/>
      <c r="CPZ1456" s="9"/>
      <c r="CQA1456" s="9"/>
      <c r="CQB1456" s="9"/>
      <c r="CQC1456" s="9"/>
      <c r="CQD1456" s="9"/>
      <c r="CQE1456" s="9"/>
      <c r="CQF1456" s="9"/>
      <c r="CQG1456" s="9"/>
      <c r="CQH1456" s="9"/>
      <c r="CQI1456" s="9"/>
      <c r="CQJ1456" s="9"/>
      <c r="CQK1456" s="9"/>
      <c r="CQL1456" s="9"/>
      <c r="CQM1456" s="9"/>
      <c r="CQN1456" s="9"/>
      <c r="CQO1456" s="9"/>
      <c r="CQP1456" s="9"/>
      <c r="CQQ1456" s="9"/>
      <c r="CQR1456" s="9"/>
      <c r="CQS1456" s="9"/>
      <c r="CQT1456" s="9"/>
      <c r="CQU1456" s="9"/>
      <c r="CQV1456" s="9"/>
      <c r="CQW1456" s="9"/>
      <c r="CQX1456" s="9"/>
      <c r="CQY1456" s="9"/>
      <c r="CQZ1456" s="9"/>
      <c r="CRA1456" s="9"/>
      <c r="CRB1456" s="9"/>
      <c r="CRC1456" s="9"/>
      <c r="CRD1456" s="9"/>
      <c r="CRE1456" s="9"/>
      <c r="CRF1456" s="9"/>
      <c r="CRG1456" s="9"/>
      <c r="CRH1456" s="9"/>
      <c r="CRI1456" s="9"/>
      <c r="CRJ1456" s="9"/>
      <c r="CRK1456" s="9"/>
      <c r="CRL1456" s="9"/>
      <c r="CRM1456" s="9"/>
      <c r="CRN1456" s="9"/>
      <c r="CRO1456" s="9"/>
      <c r="CRP1456" s="9"/>
      <c r="CRQ1456" s="9"/>
      <c r="CRR1456" s="9"/>
      <c r="CRS1456" s="9"/>
      <c r="CRT1456" s="9"/>
      <c r="CRU1456" s="9"/>
      <c r="CRV1456" s="9"/>
      <c r="CRW1456" s="9"/>
      <c r="CRX1456" s="9"/>
      <c r="CRY1456" s="9"/>
      <c r="CRZ1456" s="9"/>
      <c r="CSA1456" s="9"/>
      <c r="CSB1456" s="9"/>
      <c r="CSC1456" s="9"/>
      <c r="CSD1456" s="9"/>
      <c r="CSE1456" s="9"/>
      <c r="CSF1456" s="9"/>
      <c r="CSG1456" s="9"/>
      <c r="CSH1456" s="9"/>
      <c r="CSI1456" s="9"/>
      <c r="CSJ1456" s="9"/>
      <c r="CSK1456" s="9"/>
      <c r="CSL1456" s="9"/>
      <c r="CSM1456" s="9"/>
      <c r="CSN1456" s="9"/>
      <c r="CSO1456" s="9"/>
      <c r="CSP1456" s="9"/>
      <c r="CSQ1456" s="9"/>
      <c r="CSR1456" s="9"/>
      <c r="CSS1456" s="9"/>
      <c r="CST1456" s="9"/>
      <c r="CSU1456" s="9"/>
      <c r="CSV1456" s="9"/>
      <c r="CSW1456" s="9"/>
      <c r="CSX1456" s="9"/>
      <c r="CSY1456" s="9"/>
      <c r="CSZ1456" s="9"/>
      <c r="CTA1456" s="9"/>
      <c r="CTB1456" s="9"/>
      <c r="CTC1456" s="9"/>
      <c r="CTD1456" s="9"/>
      <c r="CTE1456" s="9"/>
      <c r="CTF1456" s="9"/>
      <c r="CTG1456" s="9"/>
      <c r="CTH1456" s="9"/>
      <c r="CTI1456" s="9"/>
      <c r="CTJ1456" s="9"/>
      <c r="CTK1456" s="9"/>
      <c r="CTL1456" s="9"/>
      <c r="CTM1456" s="9"/>
      <c r="CTN1456" s="9"/>
      <c r="CTO1456" s="9"/>
      <c r="CTP1456" s="9"/>
      <c r="CTQ1456" s="9"/>
      <c r="CTR1456" s="9"/>
      <c r="CTS1456" s="9"/>
      <c r="CTT1456" s="9"/>
      <c r="CTU1456" s="9"/>
      <c r="CTV1456" s="9"/>
      <c r="CTW1456" s="9"/>
      <c r="CTX1456" s="9"/>
      <c r="CTY1456" s="9"/>
      <c r="CTZ1456" s="9"/>
      <c r="CUA1456" s="9"/>
      <c r="CUB1456" s="9"/>
      <c r="CUC1456" s="9"/>
      <c r="CUD1456" s="9"/>
      <c r="CUE1456" s="9"/>
      <c r="CUF1456" s="9"/>
      <c r="CUG1456" s="9"/>
      <c r="CUH1456" s="9"/>
      <c r="CUI1456" s="9"/>
      <c r="CUJ1456" s="9"/>
      <c r="CUK1456" s="9"/>
      <c r="CUL1456" s="9"/>
      <c r="CUM1456" s="9"/>
      <c r="CUN1456" s="9"/>
      <c r="CUO1456" s="9"/>
      <c r="CUP1456" s="9"/>
      <c r="CUQ1456" s="9"/>
      <c r="CUR1456" s="9"/>
      <c r="CUS1456" s="9"/>
      <c r="CUT1456" s="9"/>
      <c r="CUU1456" s="9"/>
      <c r="CUV1456" s="9"/>
      <c r="CUW1456" s="9"/>
      <c r="CUX1456" s="9"/>
      <c r="CUY1456" s="9"/>
      <c r="CUZ1456" s="9"/>
      <c r="CVA1456" s="9"/>
      <c r="CVB1456" s="9"/>
      <c r="CVC1456" s="9"/>
      <c r="CVD1456" s="9"/>
      <c r="CVE1456" s="9"/>
      <c r="CVF1456" s="9"/>
      <c r="CVG1456" s="9"/>
      <c r="CVH1456" s="9"/>
      <c r="CVI1456" s="9"/>
      <c r="CVJ1456" s="9"/>
      <c r="CVK1456" s="9"/>
      <c r="CVL1456" s="9"/>
      <c r="CVM1456" s="9"/>
      <c r="CVN1456" s="9"/>
      <c r="CVO1456" s="9"/>
      <c r="CVP1456" s="9"/>
      <c r="CVQ1456" s="9"/>
      <c r="CVR1456" s="9"/>
      <c r="CVS1456" s="9"/>
      <c r="CVT1456" s="9"/>
      <c r="CVU1456" s="9"/>
      <c r="CVV1456" s="9"/>
      <c r="CVW1456" s="9"/>
      <c r="CVX1456" s="9"/>
      <c r="CVY1456" s="9"/>
      <c r="CVZ1456" s="9"/>
      <c r="CWA1456" s="9"/>
      <c r="CWB1456" s="9"/>
      <c r="CWC1456" s="9"/>
      <c r="CWD1456" s="9"/>
      <c r="CWE1456" s="9"/>
      <c r="CWF1456" s="9"/>
      <c r="CWG1456" s="9"/>
      <c r="CWH1456" s="9"/>
      <c r="CWI1456" s="9"/>
      <c r="CWJ1456" s="9"/>
      <c r="CWK1456" s="9"/>
      <c r="CWL1456" s="9"/>
      <c r="CWM1456" s="9"/>
      <c r="CWN1456" s="9"/>
      <c r="CWO1456" s="9"/>
      <c r="CWP1456" s="9"/>
      <c r="CWQ1456" s="9"/>
      <c r="CWR1456" s="9"/>
      <c r="CWS1456" s="9"/>
      <c r="CWT1456" s="9"/>
      <c r="CWU1456" s="9"/>
      <c r="CWV1456" s="9"/>
      <c r="CWW1456" s="9"/>
      <c r="CWX1456" s="9"/>
      <c r="CWY1456" s="9"/>
      <c r="CWZ1456" s="9"/>
      <c r="CXA1456" s="9"/>
      <c r="CXB1456" s="9"/>
      <c r="CXC1456" s="9"/>
      <c r="CXD1456" s="9"/>
      <c r="CXE1456" s="9"/>
      <c r="CXF1456" s="9"/>
      <c r="CXG1456" s="9"/>
      <c r="CXH1456" s="9"/>
      <c r="CXI1456" s="9"/>
      <c r="CXJ1456" s="9"/>
      <c r="CXK1456" s="9"/>
      <c r="CXL1456" s="9"/>
      <c r="CXM1456" s="9"/>
      <c r="CXN1456" s="9"/>
      <c r="CXO1456" s="9"/>
      <c r="CXP1456" s="9"/>
      <c r="CXQ1456" s="9"/>
      <c r="CXR1456" s="9"/>
      <c r="CXS1456" s="9"/>
      <c r="CXT1456" s="9"/>
      <c r="CXU1456" s="9"/>
      <c r="CXV1456" s="9"/>
      <c r="CXW1456" s="9"/>
      <c r="CXX1456" s="9"/>
      <c r="CXY1456" s="9"/>
      <c r="CXZ1456" s="9"/>
      <c r="CYA1456" s="9"/>
      <c r="CYB1456" s="9"/>
      <c r="CYC1456" s="9"/>
      <c r="CYD1456" s="9"/>
      <c r="CYE1456" s="9"/>
      <c r="CYF1456" s="9"/>
      <c r="CYG1456" s="9"/>
      <c r="CYH1456" s="9"/>
      <c r="CYI1456" s="9"/>
      <c r="CYJ1456" s="9"/>
      <c r="CYK1456" s="9"/>
      <c r="CYL1456" s="9"/>
      <c r="CYM1456" s="9"/>
      <c r="CYN1456" s="9"/>
      <c r="CYO1456" s="9"/>
      <c r="CYP1456" s="9"/>
      <c r="CYQ1456" s="9"/>
      <c r="CYR1456" s="9"/>
      <c r="CYS1456" s="9"/>
      <c r="CYT1456" s="9"/>
      <c r="CYU1456" s="9"/>
      <c r="CYV1456" s="9"/>
      <c r="CYW1456" s="9"/>
      <c r="CYX1456" s="9"/>
      <c r="CYY1456" s="9"/>
      <c r="CYZ1456" s="9"/>
      <c r="CZA1456" s="9"/>
      <c r="CZB1456" s="9"/>
      <c r="CZC1456" s="9"/>
      <c r="CZD1456" s="9"/>
      <c r="CZE1456" s="9"/>
      <c r="CZF1456" s="9"/>
      <c r="CZG1456" s="9"/>
      <c r="CZH1456" s="9"/>
      <c r="CZI1456" s="9"/>
      <c r="CZJ1456" s="9"/>
      <c r="CZK1456" s="9"/>
      <c r="CZL1456" s="9"/>
      <c r="CZM1456" s="9"/>
      <c r="CZN1456" s="9"/>
      <c r="CZO1456" s="9"/>
      <c r="CZP1456" s="9"/>
      <c r="CZQ1456" s="9"/>
      <c r="CZR1456" s="9"/>
      <c r="CZS1456" s="9"/>
      <c r="CZT1456" s="9"/>
      <c r="CZU1456" s="9"/>
      <c r="CZV1456" s="9"/>
      <c r="CZW1456" s="9"/>
      <c r="CZX1456" s="9"/>
      <c r="CZY1456" s="9"/>
      <c r="CZZ1456" s="9"/>
      <c r="DAA1456" s="9"/>
      <c r="DAB1456" s="9"/>
      <c r="DAC1456" s="9"/>
      <c r="DAD1456" s="9"/>
      <c r="DAE1456" s="9"/>
      <c r="DAF1456" s="9"/>
      <c r="DAG1456" s="9"/>
      <c r="DAH1456" s="9"/>
      <c r="DAI1456" s="9"/>
      <c r="DAJ1456" s="9"/>
      <c r="DAK1456" s="9"/>
      <c r="DAL1456" s="9"/>
      <c r="DAM1456" s="9"/>
      <c r="DAN1456" s="9"/>
      <c r="DAO1456" s="9"/>
      <c r="DAP1456" s="9"/>
      <c r="DAQ1456" s="9"/>
      <c r="DAR1456" s="9"/>
      <c r="DAS1456" s="9"/>
      <c r="DAT1456" s="9"/>
      <c r="DAU1456" s="9"/>
      <c r="DAV1456" s="9"/>
      <c r="DAW1456" s="9"/>
      <c r="DAX1456" s="9"/>
      <c r="DAY1456" s="9"/>
      <c r="DAZ1456" s="9"/>
      <c r="DBA1456" s="9"/>
      <c r="DBB1456" s="9"/>
      <c r="DBC1456" s="9"/>
      <c r="DBD1456" s="9"/>
      <c r="DBE1456" s="9"/>
      <c r="DBF1456" s="9"/>
      <c r="DBG1456" s="9"/>
      <c r="DBH1456" s="9"/>
      <c r="DBI1456" s="9"/>
      <c r="DBJ1456" s="9"/>
      <c r="DBK1456" s="9"/>
      <c r="DBL1456" s="9"/>
      <c r="DBM1456" s="9"/>
      <c r="DBN1456" s="9"/>
      <c r="DBO1456" s="9"/>
      <c r="DBP1456" s="9"/>
      <c r="DBQ1456" s="9"/>
      <c r="DBR1456" s="9"/>
      <c r="DBS1456" s="9"/>
      <c r="DBT1456" s="9"/>
      <c r="DBU1456" s="9"/>
      <c r="DBV1456" s="9"/>
      <c r="DBW1456" s="9"/>
      <c r="DBX1456" s="9"/>
      <c r="DBY1456" s="9"/>
      <c r="DBZ1456" s="9"/>
      <c r="DCA1456" s="9"/>
      <c r="DCB1456" s="9"/>
      <c r="DCC1456" s="9"/>
      <c r="DCD1456" s="9"/>
      <c r="DCE1456" s="9"/>
      <c r="DCF1456" s="9"/>
      <c r="DCG1456" s="9"/>
      <c r="DCH1456" s="9"/>
      <c r="DCI1456" s="9"/>
      <c r="DCJ1456" s="9"/>
      <c r="DCK1456" s="9"/>
      <c r="DCL1456" s="9"/>
      <c r="DCM1456" s="9"/>
      <c r="DCN1456" s="9"/>
      <c r="DCO1456" s="9"/>
      <c r="DCP1456" s="9"/>
      <c r="DCQ1456" s="9"/>
      <c r="DCR1456" s="9"/>
      <c r="DCS1456" s="9"/>
      <c r="DCT1456" s="9"/>
      <c r="DCU1456" s="9"/>
      <c r="DCV1456" s="9"/>
      <c r="DCW1456" s="9"/>
      <c r="DCX1456" s="9"/>
      <c r="DCY1456" s="9"/>
      <c r="DCZ1456" s="9"/>
      <c r="DDA1456" s="9"/>
      <c r="DDB1456" s="9"/>
      <c r="DDC1456" s="9"/>
      <c r="DDD1456" s="9"/>
      <c r="DDE1456" s="9"/>
      <c r="DDF1456" s="9"/>
      <c r="DDG1456" s="9"/>
      <c r="DDH1456" s="9"/>
      <c r="DDI1456" s="9"/>
      <c r="DDJ1456" s="9"/>
      <c r="DDK1456" s="9"/>
      <c r="DDL1456" s="9"/>
      <c r="DDM1456" s="9"/>
      <c r="DDN1456" s="9"/>
      <c r="DDO1456" s="9"/>
      <c r="DDP1456" s="9"/>
      <c r="DDQ1456" s="9"/>
      <c r="DDR1456" s="9"/>
      <c r="DDS1456" s="9"/>
      <c r="DDT1456" s="9"/>
      <c r="DDU1456" s="9"/>
      <c r="DDV1456" s="9"/>
      <c r="DDW1456" s="9"/>
      <c r="DDX1456" s="9"/>
      <c r="DDY1456" s="9"/>
      <c r="DDZ1456" s="9"/>
      <c r="DEA1456" s="9"/>
      <c r="DEB1456" s="9"/>
      <c r="DEC1456" s="9"/>
      <c r="DED1456" s="9"/>
      <c r="DEE1456" s="9"/>
      <c r="DEF1456" s="9"/>
      <c r="DEG1456" s="9"/>
      <c r="DEH1456" s="9"/>
      <c r="DEI1456" s="9"/>
      <c r="DEJ1456" s="9"/>
      <c r="DEK1456" s="9"/>
      <c r="DEL1456" s="9"/>
      <c r="DEM1456" s="9"/>
      <c r="DEN1456" s="9"/>
      <c r="DEO1456" s="9"/>
      <c r="DEP1456" s="9"/>
      <c r="DEQ1456" s="9"/>
      <c r="DER1456" s="9"/>
      <c r="DES1456" s="9"/>
      <c r="DET1456" s="9"/>
      <c r="DEU1456" s="9"/>
      <c r="DEV1456" s="9"/>
      <c r="DEW1456" s="9"/>
      <c r="DEX1456" s="9"/>
      <c r="DEY1456" s="9"/>
      <c r="DEZ1456" s="9"/>
      <c r="DFA1456" s="9"/>
      <c r="DFB1456" s="9"/>
      <c r="DFC1456" s="9"/>
      <c r="DFD1456" s="9"/>
      <c r="DFE1456" s="9"/>
      <c r="DFF1456" s="9"/>
      <c r="DFG1456" s="9"/>
      <c r="DFH1456" s="9"/>
      <c r="DFI1456" s="9"/>
      <c r="DFJ1456" s="9"/>
      <c r="DFK1456" s="9"/>
      <c r="DFL1456" s="9"/>
      <c r="DFM1456" s="9"/>
      <c r="DFN1456" s="9"/>
      <c r="DFO1456" s="9"/>
      <c r="DFP1456" s="9"/>
      <c r="DFQ1456" s="9"/>
      <c r="DFR1456" s="9"/>
      <c r="DFS1456" s="9"/>
      <c r="DFT1456" s="9"/>
      <c r="DFU1456" s="9"/>
      <c r="DFV1456" s="9"/>
      <c r="DFW1456" s="9"/>
      <c r="DFX1456" s="9"/>
      <c r="DFY1456" s="9"/>
      <c r="DFZ1456" s="9"/>
      <c r="DGA1456" s="9"/>
      <c r="DGB1456" s="9"/>
      <c r="DGC1456" s="9"/>
      <c r="DGD1456" s="9"/>
      <c r="DGE1456" s="9"/>
      <c r="DGF1456" s="9"/>
      <c r="DGG1456" s="9"/>
      <c r="DGH1456" s="9"/>
      <c r="DGI1456" s="9"/>
      <c r="DGJ1456" s="9"/>
      <c r="DGK1456" s="9"/>
      <c r="DGL1456" s="9"/>
      <c r="DGM1456" s="9"/>
      <c r="DGN1456" s="9"/>
      <c r="DGO1456" s="9"/>
      <c r="DGP1456" s="9"/>
      <c r="DGQ1456" s="9"/>
      <c r="DGR1456" s="9"/>
      <c r="DGS1456" s="9"/>
      <c r="DGT1456" s="9"/>
      <c r="DGU1456" s="9"/>
      <c r="DGV1456" s="9"/>
      <c r="DGW1456" s="9"/>
      <c r="DGX1456" s="9"/>
      <c r="DGY1456" s="9"/>
      <c r="DGZ1456" s="9"/>
      <c r="DHA1456" s="9"/>
      <c r="DHB1456" s="9"/>
      <c r="DHC1456" s="9"/>
      <c r="DHD1456" s="9"/>
      <c r="DHE1456" s="9"/>
      <c r="DHF1456" s="9"/>
      <c r="DHG1456" s="9"/>
      <c r="DHH1456" s="9"/>
      <c r="DHI1456" s="9"/>
      <c r="DHJ1456" s="9"/>
      <c r="DHK1456" s="9"/>
      <c r="DHL1456" s="9"/>
      <c r="DHM1456" s="9"/>
      <c r="DHN1456" s="9"/>
      <c r="DHO1456" s="9"/>
      <c r="DHP1456" s="9"/>
      <c r="DHQ1456" s="9"/>
      <c r="DHR1456" s="9"/>
      <c r="DHS1456" s="9"/>
      <c r="DHT1456" s="9"/>
      <c r="DHU1456" s="9"/>
      <c r="DHV1456" s="9"/>
      <c r="DHW1456" s="9"/>
      <c r="DHX1456" s="9"/>
      <c r="DHY1456" s="9"/>
      <c r="DHZ1456" s="9"/>
      <c r="DIA1456" s="9"/>
      <c r="DIB1456" s="9"/>
      <c r="DIC1456" s="9"/>
      <c r="DID1456" s="9"/>
      <c r="DIE1456" s="9"/>
      <c r="DIF1456" s="9"/>
      <c r="DIG1456" s="9"/>
      <c r="DIH1456" s="9"/>
      <c r="DII1456" s="9"/>
      <c r="DIJ1456" s="9"/>
      <c r="DIK1456" s="9"/>
      <c r="DIL1456" s="9"/>
      <c r="DIM1456" s="9"/>
      <c r="DIN1456" s="9"/>
      <c r="DIO1456" s="9"/>
      <c r="DIP1456" s="9"/>
      <c r="DIQ1456" s="9"/>
      <c r="DIR1456" s="9"/>
      <c r="DIS1456" s="9"/>
      <c r="DIT1456" s="9"/>
      <c r="DIU1456" s="9"/>
      <c r="DIV1456" s="9"/>
      <c r="DIW1456" s="9"/>
      <c r="DIX1456" s="9"/>
      <c r="DIY1456" s="9"/>
      <c r="DIZ1456" s="9"/>
      <c r="DJA1456" s="9"/>
      <c r="DJB1456" s="9"/>
      <c r="DJC1456" s="9"/>
      <c r="DJD1456" s="9"/>
      <c r="DJE1456" s="9"/>
      <c r="DJF1456" s="9"/>
      <c r="DJG1456" s="9"/>
      <c r="DJH1456" s="9"/>
      <c r="DJI1456" s="9"/>
      <c r="DJJ1456" s="9"/>
      <c r="DJK1456" s="9"/>
      <c r="DJL1456" s="9"/>
      <c r="DJM1456" s="9"/>
      <c r="DJN1456" s="9"/>
      <c r="DJO1456" s="9"/>
      <c r="DJP1456" s="9"/>
      <c r="DJQ1456" s="9"/>
      <c r="DJR1456" s="9"/>
      <c r="DJS1456" s="9"/>
      <c r="DJT1456" s="9"/>
      <c r="DJU1456" s="9"/>
      <c r="DJV1456" s="9"/>
      <c r="DJW1456" s="9"/>
      <c r="DJX1456" s="9"/>
      <c r="DJY1456" s="9"/>
      <c r="DJZ1456" s="9"/>
      <c r="DKA1456" s="9"/>
      <c r="DKB1456" s="9"/>
      <c r="DKC1456" s="9"/>
      <c r="DKD1456" s="9"/>
      <c r="DKE1456" s="9"/>
      <c r="DKF1456" s="9"/>
      <c r="DKG1456" s="9"/>
      <c r="DKH1456" s="9"/>
      <c r="DKI1456" s="9"/>
      <c r="DKJ1456" s="9"/>
      <c r="DKK1456" s="9"/>
      <c r="DKL1456" s="9"/>
      <c r="DKM1456" s="9"/>
      <c r="DKN1456" s="9"/>
      <c r="DKO1456" s="9"/>
      <c r="DKP1456" s="9"/>
      <c r="DKQ1456" s="9"/>
      <c r="DKR1456" s="9"/>
      <c r="DKS1456" s="9"/>
      <c r="DKT1456" s="9"/>
      <c r="DKU1456" s="9"/>
      <c r="DKV1456" s="9"/>
      <c r="DKW1456" s="9"/>
      <c r="DKX1456" s="9"/>
      <c r="DKY1456" s="9"/>
      <c r="DKZ1456" s="9"/>
      <c r="DLA1456" s="9"/>
      <c r="DLB1456" s="9"/>
      <c r="DLC1456" s="9"/>
      <c r="DLD1456" s="9"/>
      <c r="DLE1456" s="9"/>
      <c r="DLF1456" s="9"/>
      <c r="DLG1456" s="9"/>
      <c r="DLH1456" s="9"/>
      <c r="DLI1456" s="9"/>
      <c r="DLJ1456" s="9"/>
      <c r="DLK1456" s="9"/>
      <c r="DLL1456" s="9"/>
      <c r="DLM1456" s="9"/>
      <c r="DLN1456" s="9"/>
      <c r="DLO1456" s="9"/>
      <c r="DLP1456" s="9"/>
      <c r="DLQ1456" s="9"/>
      <c r="DLR1456" s="9"/>
      <c r="DLS1456" s="9"/>
      <c r="DLT1456" s="9"/>
      <c r="DLU1456" s="9"/>
      <c r="DLV1456" s="9"/>
      <c r="DLW1456" s="9"/>
      <c r="DLX1456" s="9"/>
      <c r="DLY1456" s="9"/>
      <c r="DLZ1456" s="9"/>
      <c r="DMA1456" s="9"/>
      <c r="DMB1456" s="9"/>
      <c r="DMC1456" s="9"/>
      <c r="DMD1456" s="9"/>
      <c r="DME1456" s="9"/>
      <c r="DMF1456" s="9"/>
      <c r="DMG1456" s="9"/>
      <c r="DMH1456" s="9"/>
      <c r="DMI1456" s="9"/>
      <c r="DMJ1456" s="9"/>
      <c r="DMK1456" s="9"/>
      <c r="DML1456" s="9"/>
      <c r="DMM1456" s="9"/>
      <c r="DMN1456" s="9"/>
      <c r="DMO1456" s="9"/>
      <c r="DMP1456" s="9"/>
      <c r="DMQ1456" s="9"/>
      <c r="DMR1456" s="9"/>
      <c r="DMS1456" s="9"/>
      <c r="DMT1456" s="9"/>
      <c r="DMU1456" s="9"/>
      <c r="DMV1456" s="9"/>
      <c r="DMW1456" s="9"/>
      <c r="DMX1456" s="9"/>
      <c r="DMY1456" s="9"/>
      <c r="DMZ1456" s="9"/>
      <c r="DNA1456" s="9"/>
      <c r="DNB1456" s="9"/>
      <c r="DNC1456" s="9"/>
      <c r="DND1456" s="9"/>
      <c r="DNE1456" s="9"/>
      <c r="DNF1456" s="9"/>
      <c r="DNG1456" s="9"/>
      <c r="DNH1456" s="9"/>
      <c r="DNI1456" s="9"/>
      <c r="DNJ1456" s="9"/>
      <c r="DNK1456" s="9"/>
      <c r="DNL1456" s="9"/>
      <c r="DNM1456" s="9"/>
      <c r="DNN1456" s="9"/>
      <c r="DNO1456" s="9"/>
      <c r="DNP1456" s="9"/>
      <c r="DNQ1456" s="9"/>
      <c r="DNR1456" s="9"/>
      <c r="DNS1456" s="9"/>
      <c r="DNT1456" s="9"/>
      <c r="DNU1456" s="9"/>
      <c r="DNV1456" s="9"/>
      <c r="DNW1456" s="9"/>
      <c r="DNX1456" s="9"/>
      <c r="DNY1456" s="9"/>
      <c r="DNZ1456" s="9"/>
      <c r="DOA1456" s="9"/>
      <c r="DOB1456" s="9"/>
      <c r="DOC1456" s="9"/>
      <c r="DOD1456" s="9"/>
      <c r="DOE1456" s="9"/>
      <c r="DOF1456" s="9"/>
      <c r="DOG1456" s="9"/>
      <c r="DOH1456" s="9"/>
      <c r="DOI1456" s="9"/>
      <c r="DOJ1456" s="9"/>
      <c r="DOK1456" s="9"/>
      <c r="DOL1456" s="9"/>
      <c r="DOM1456" s="9"/>
      <c r="DON1456" s="9"/>
      <c r="DOO1456" s="9"/>
      <c r="DOP1456" s="9"/>
      <c r="DOQ1456" s="9"/>
      <c r="DOR1456" s="9"/>
      <c r="DOS1456" s="9"/>
      <c r="DOT1456" s="9"/>
      <c r="DOU1456" s="9"/>
      <c r="DOV1456" s="9"/>
      <c r="DOW1456" s="9"/>
      <c r="DOX1456" s="9"/>
      <c r="DOY1456" s="9"/>
      <c r="DOZ1456" s="9"/>
      <c r="DPA1456" s="9"/>
      <c r="DPB1456" s="9"/>
      <c r="DPC1456" s="9"/>
      <c r="DPD1456" s="9"/>
      <c r="DPE1456" s="9"/>
      <c r="DPF1456" s="9"/>
      <c r="DPG1456" s="9"/>
      <c r="DPH1456" s="9"/>
      <c r="DPI1456" s="9"/>
      <c r="DPJ1456" s="9"/>
      <c r="DPK1456" s="9"/>
      <c r="DPL1456" s="9"/>
      <c r="DPM1456" s="9"/>
      <c r="DPN1456" s="9"/>
      <c r="DPO1456" s="9"/>
      <c r="DPP1456" s="9"/>
      <c r="DPQ1456" s="9"/>
      <c r="DPR1456" s="9"/>
      <c r="DPS1456" s="9"/>
      <c r="DPT1456" s="9"/>
      <c r="DPU1456" s="9"/>
      <c r="DPV1456" s="9"/>
      <c r="DPW1456" s="9"/>
      <c r="DPX1456" s="9"/>
      <c r="DPY1456" s="9"/>
      <c r="DPZ1456" s="9"/>
      <c r="DQA1456" s="9"/>
      <c r="DQB1456" s="9"/>
      <c r="DQC1456" s="9"/>
      <c r="DQD1456" s="9"/>
      <c r="DQE1456" s="9"/>
      <c r="DQF1456" s="9"/>
      <c r="DQG1456" s="9"/>
      <c r="DQH1456" s="9"/>
      <c r="DQI1456" s="9"/>
      <c r="DQJ1456" s="9"/>
      <c r="DQK1456" s="9"/>
      <c r="DQL1456" s="9"/>
      <c r="DQM1456" s="9"/>
      <c r="DQN1456" s="9"/>
      <c r="DQO1456" s="9"/>
      <c r="DQP1456" s="9"/>
      <c r="DQQ1456" s="9"/>
      <c r="DQR1456" s="9"/>
      <c r="DQS1456" s="9"/>
      <c r="DQT1456" s="9"/>
      <c r="DQU1456" s="9"/>
      <c r="DQV1456" s="9"/>
      <c r="DQW1456" s="9"/>
      <c r="DQX1456" s="9"/>
      <c r="DQY1456" s="9"/>
      <c r="DQZ1456" s="9"/>
      <c r="DRA1456" s="9"/>
      <c r="DRB1456" s="9"/>
      <c r="DRC1456" s="9"/>
      <c r="DRD1456" s="9"/>
      <c r="DRE1456" s="9"/>
      <c r="DRF1456" s="9"/>
      <c r="DRG1456" s="9"/>
      <c r="DRH1456" s="9"/>
      <c r="DRI1456" s="9"/>
      <c r="DRJ1456" s="9"/>
      <c r="DRK1456" s="9"/>
      <c r="DRL1456" s="9"/>
      <c r="DRM1456" s="9"/>
      <c r="DRN1456" s="9"/>
      <c r="DRO1456" s="9"/>
      <c r="DRP1456" s="9"/>
      <c r="DRQ1456" s="9"/>
      <c r="DRR1456" s="9"/>
      <c r="DRS1456" s="9"/>
      <c r="DRT1456" s="9"/>
      <c r="DRU1456" s="9"/>
      <c r="DRV1456" s="9"/>
      <c r="DRW1456" s="9"/>
      <c r="DRX1456" s="9"/>
      <c r="DRY1456" s="9"/>
      <c r="DRZ1456" s="9"/>
      <c r="DSA1456" s="9"/>
      <c r="DSB1456" s="9"/>
      <c r="DSC1456" s="9"/>
      <c r="DSD1456" s="9"/>
      <c r="DSE1456" s="9"/>
      <c r="DSF1456" s="9"/>
      <c r="DSG1456" s="9"/>
      <c r="DSH1456" s="9"/>
      <c r="DSI1456" s="9"/>
      <c r="DSJ1456" s="9"/>
      <c r="DSK1456" s="9"/>
      <c r="DSL1456" s="9"/>
      <c r="DSM1456" s="9"/>
      <c r="DSN1456" s="9"/>
      <c r="DSO1456" s="9"/>
      <c r="DSP1456" s="9"/>
      <c r="DSQ1456" s="9"/>
      <c r="DSR1456" s="9"/>
      <c r="DSS1456" s="9"/>
      <c r="DST1456" s="9"/>
      <c r="DSU1456" s="9"/>
      <c r="DSV1456" s="9"/>
      <c r="DSW1456" s="9"/>
      <c r="DSX1456" s="9"/>
      <c r="DSY1456" s="9"/>
      <c r="DSZ1456" s="9"/>
      <c r="DTA1456" s="9"/>
      <c r="DTB1456" s="9"/>
      <c r="DTC1456" s="9"/>
      <c r="DTD1456" s="9"/>
      <c r="DTE1456" s="9"/>
      <c r="DTF1456" s="9"/>
      <c r="DTG1456" s="9"/>
      <c r="DTH1456" s="9"/>
      <c r="DTI1456" s="9"/>
      <c r="DTJ1456" s="9"/>
      <c r="DTK1456" s="9"/>
      <c r="DTL1456" s="9"/>
      <c r="DTM1456" s="9"/>
      <c r="DTN1456" s="9"/>
      <c r="DTO1456" s="9"/>
      <c r="DTP1456" s="9"/>
      <c r="DTQ1456" s="9"/>
      <c r="DTR1456" s="9"/>
      <c r="DTS1456" s="9"/>
      <c r="DTT1456" s="9"/>
      <c r="DTU1456" s="9"/>
      <c r="DTV1456" s="9"/>
      <c r="DTW1456" s="9"/>
      <c r="DTX1456" s="9"/>
      <c r="DTY1456" s="9"/>
      <c r="DTZ1456" s="9"/>
      <c r="DUA1456" s="9"/>
      <c r="DUB1456" s="9"/>
      <c r="DUC1456" s="9"/>
      <c r="DUD1456" s="9"/>
      <c r="DUE1456" s="9"/>
      <c r="DUF1456" s="9"/>
      <c r="DUG1456" s="9"/>
      <c r="DUH1456" s="9"/>
      <c r="DUI1456" s="9"/>
      <c r="DUJ1456" s="9"/>
      <c r="DUK1456" s="9"/>
      <c r="DUL1456" s="9"/>
      <c r="DUM1456" s="9"/>
      <c r="DUN1456" s="9"/>
      <c r="DUO1456" s="9"/>
      <c r="DUP1456" s="9"/>
      <c r="DUQ1456" s="9"/>
      <c r="DUR1456" s="9"/>
      <c r="DUS1456" s="9"/>
      <c r="DUT1456" s="9"/>
      <c r="DUU1456" s="9"/>
      <c r="DUV1456" s="9"/>
      <c r="DUW1456" s="9"/>
      <c r="DUX1456" s="9"/>
      <c r="DUY1456" s="9"/>
      <c r="DUZ1456" s="9"/>
      <c r="DVA1456" s="9"/>
      <c r="DVB1456" s="9"/>
      <c r="DVC1456" s="9"/>
      <c r="DVD1456" s="9"/>
      <c r="DVE1456" s="9"/>
      <c r="DVF1456" s="9"/>
      <c r="DVG1456" s="9"/>
      <c r="DVH1456" s="9"/>
      <c r="DVI1456" s="9"/>
      <c r="DVJ1456" s="9"/>
      <c r="DVK1456" s="9"/>
      <c r="DVL1456" s="9"/>
      <c r="DVM1456" s="9"/>
      <c r="DVN1456" s="9"/>
      <c r="DVO1456" s="9"/>
      <c r="DVP1456" s="9"/>
      <c r="DVQ1456" s="9"/>
      <c r="DVR1456" s="9"/>
      <c r="DVS1456" s="9"/>
      <c r="DVT1456" s="9"/>
      <c r="DVU1456" s="9"/>
      <c r="DVV1456" s="9"/>
      <c r="DVW1456" s="9"/>
      <c r="DVX1456" s="9"/>
      <c r="DVY1456" s="9"/>
      <c r="DVZ1456" s="9"/>
      <c r="DWA1456" s="9"/>
      <c r="DWB1456" s="9"/>
      <c r="DWC1456" s="9"/>
      <c r="DWD1456" s="9"/>
      <c r="DWE1456" s="9"/>
      <c r="DWF1456" s="9"/>
      <c r="DWG1456" s="9"/>
      <c r="DWH1456" s="9"/>
      <c r="DWI1456" s="9"/>
      <c r="DWJ1456" s="9"/>
      <c r="DWK1456" s="9"/>
      <c r="DWL1456" s="9"/>
      <c r="DWM1456" s="9"/>
      <c r="DWN1456" s="9"/>
      <c r="DWO1456" s="9"/>
      <c r="DWP1456" s="9"/>
      <c r="DWQ1456" s="9"/>
      <c r="DWR1456" s="9"/>
      <c r="DWS1456" s="9"/>
      <c r="DWT1456" s="9"/>
      <c r="DWU1456" s="9"/>
      <c r="DWV1456" s="9"/>
      <c r="DWW1456" s="9"/>
      <c r="DWX1456" s="9"/>
      <c r="DWY1456" s="9"/>
      <c r="DWZ1456" s="9"/>
      <c r="DXA1456" s="9"/>
      <c r="DXB1456" s="9"/>
      <c r="DXC1456" s="9"/>
      <c r="DXD1456" s="9"/>
      <c r="DXE1456" s="9"/>
      <c r="DXF1456" s="9"/>
      <c r="DXG1456" s="9"/>
      <c r="DXH1456" s="9"/>
      <c r="DXI1456" s="9"/>
      <c r="DXJ1456" s="9"/>
      <c r="DXK1456" s="9"/>
      <c r="DXL1456" s="9"/>
      <c r="DXM1456" s="9"/>
      <c r="DXN1456" s="9"/>
      <c r="DXO1456" s="9"/>
      <c r="DXP1456" s="9"/>
      <c r="DXQ1456" s="9"/>
      <c r="DXR1456" s="9"/>
      <c r="DXS1456" s="9"/>
      <c r="DXT1456" s="9"/>
      <c r="DXU1456" s="9"/>
      <c r="DXV1456" s="9"/>
      <c r="DXW1456" s="9"/>
      <c r="DXX1456" s="9"/>
      <c r="DXY1456" s="9"/>
      <c r="DXZ1456" s="9"/>
      <c r="DYA1456" s="9"/>
      <c r="DYB1456" s="9"/>
      <c r="DYC1456" s="9"/>
      <c r="DYD1456" s="9"/>
      <c r="DYE1456" s="9"/>
      <c r="DYF1456" s="9"/>
      <c r="DYG1456" s="9"/>
      <c r="DYH1456" s="9"/>
      <c r="DYI1456" s="9"/>
      <c r="DYJ1456" s="9"/>
      <c r="DYK1456" s="9"/>
      <c r="DYL1456" s="9"/>
      <c r="DYM1456" s="9"/>
      <c r="DYN1456" s="9"/>
      <c r="DYO1456" s="9"/>
      <c r="DYP1456" s="9"/>
      <c r="DYQ1456" s="9"/>
      <c r="DYR1456" s="9"/>
      <c r="DYS1456" s="9"/>
      <c r="DYT1456" s="9"/>
      <c r="DYU1456" s="9"/>
      <c r="DYV1456" s="9"/>
      <c r="DYW1456" s="9"/>
      <c r="DYX1456" s="9"/>
      <c r="DYY1456" s="9"/>
      <c r="DYZ1456" s="9"/>
      <c r="DZA1456" s="9"/>
      <c r="DZB1456" s="9"/>
      <c r="DZC1456" s="9"/>
      <c r="DZD1456" s="9"/>
      <c r="DZE1456" s="9"/>
      <c r="DZF1456" s="9"/>
      <c r="DZG1456" s="9"/>
      <c r="DZH1456" s="9"/>
      <c r="DZI1456" s="9"/>
      <c r="DZJ1456" s="9"/>
      <c r="DZK1456" s="9"/>
      <c r="DZL1456" s="9"/>
      <c r="DZM1456" s="9"/>
      <c r="DZN1456" s="9"/>
      <c r="DZO1456" s="9"/>
      <c r="DZP1456" s="9"/>
      <c r="DZQ1456" s="9"/>
      <c r="DZR1456" s="9"/>
      <c r="DZS1456" s="9"/>
      <c r="DZT1456" s="9"/>
      <c r="DZU1456" s="9"/>
      <c r="DZV1456" s="9"/>
      <c r="DZW1456" s="9"/>
      <c r="DZX1456" s="9"/>
      <c r="DZY1456" s="9"/>
      <c r="DZZ1456" s="9"/>
      <c r="EAA1456" s="9"/>
      <c r="EAB1456" s="9"/>
      <c r="EAC1456" s="9"/>
      <c r="EAD1456" s="9"/>
      <c r="EAE1456" s="9"/>
      <c r="EAF1456" s="9"/>
      <c r="EAG1456" s="9"/>
      <c r="EAH1456" s="9"/>
      <c r="EAI1456" s="9"/>
      <c r="EAJ1456" s="9"/>
      <c r="EAK1456" s="9"/>
      <c r="EAL1456" s="9"/>
      <c r="EAM1456" s="9"/>
      <c r="EAN1456" s="9"/>
      <c r="EAO1456" s="9"/>
      <c r="EAP1456" s="9"/>
      <c r="EAQ1456" s="9"/>
      <c r="EAR1456" s="9"/>
      <c r="EAS1456" s="9"/>
      <c r="EAT1456" s="9"/>
      <c r="EAU1456" s="9"/>
      <c r="EAV1456" s="9"/>
      <c r="EAW1456" s="9"/>
      <c r="EAX1456" s="9"/>
      <c r="EAY1456" s="9"/>
      <c r="EAZ1456" s="9"/>
      <c r="EBA1456" s="9"/>
      <c r="EBB1456" s="9"/>
      <c r="EBC1456" s="9"/>
      <c r="EBD1456" s="9"/>
      <c r="EBE1456" s="9"/>
      <c r="EBF1456" s="9"/>
      <c r="EBG1456" s="9"/>
      <c r="EBH1456" s="9"/>
      <c r="EBI1456" s="9"/>
      <c r="EBJ1456" s="9"/>
      <c r="EBK1456" s="9"/>
      <c r="EBL1456" s="9"/>
      <c r="EBM1456" s="9"/>
      <c r="EBN1456" s="9"/>
      <c r="EBO1456" s="9"/>
      <c r="EBP1456" s="9"/>
      <c r="EBQ1456" s="9"/>
      <c r="EBR1456" s="9"/>
      <c r="EBS1456" s="9"/>
      <c r="EBT1456" s="9"/>
      <c r="EBU1456" s="9"/>
      <c r="EBV1456" s="9"/>
      <c r="EBW1456" s="9"/>
      <c r="EBX1456" s="9"/>
      <c r="EBY1456" s="9"/>
      <c r="EBZ1456" s="9"/>
      <c r="ECA1456" s="9"/>
      <c r="ECB1456" s="9"/>
      <c r="ECC1456" s="9"/>
      <c r="ECD1456" s="9"/>
      <c r="ECE1456" s="9"/>
      <c r="ECF1456" s="9"/>
      <c r="ECG1456" s="9"/>
      <c r="ECH1456" s="9"/>
      <c r="ECI1456" s="9"/>
      <c r="ECJ1456" s="9"/>
      <c r="ECK1456" s="9"/>
      <c r="ECL1456" s="9"/>
      <c r="ECM1456" s="9"/>
      <c r="ECN1456" s="9"/>
      <c r="ECO1456" s="9"/>
      <c r="ECP1456" s="9"/>
      <c r="ECQ1456" s="9"/>
      <c r="ECR1456" s="9"/>
      <c r="ECS1456" s="9"/>
      <c r="ECT1456" s="9"/>
      <c r="ECU1456" s="9"/>
      <c r="ECV1456" s="9"/>
      <c r="ECW1456" s="9"/>
      <c r="ECX1456" s="9"/>
      <c r="ECY1456" s="9"/>
      <c r="ECZ1456" s="9"/>
      <c r="EDA1456" s="9"/>
      <c r="EDB1456" s="9"/>
      <c r="EDC1456" s="9"/>
      <c r="EDD1456" s="9"/>
      <c r="EDE1456" s="9"/>
      <c r="EDF1456" s="9"/>
      <c r="EDG1456" s="9"/>
      <c r="EDH1456" s="9"/>
      <c r="EDI1456" s="9"/>
      <c r="EDJ1456" s="9"/>
      <c r="EDK1456" s="9"/>
      <c r="EDL1456" s="9"/>
      <c r="EDM1456" s="9"/>
      <c r="EDN1456" s="9"/>
      <c r="EDO1456" s="9"/>
      <c r="EDP1456" s="9"/>
      <c r="EDQ1456" s="9"/>
      <c r="EDR1456" s="9"/>
      <c r="EDS1456" s="9"/>
      <c r="EDT1456" s="9"/>
      <c r="EDU1456" s="9"/>
      <c r="EDV1456" s="9"/>
      <c r="EDW1456" s="9"/>
      <c r="EDX1456" s="9"/>
      <c r="EDY1456" s="9"/>
      <c r="EDZ1456" s="9"/>
      <c r="EEA1456" s="9"/>
      <c r="EEB1456" s="9"/>
      <c r="EEC1456" s="9"/>
      <c r="EED1456" s="9"/>
      <c r="EEE1456" s="9"/>
      <c r="EEF1456" s="9"/>
      <c r="EEG1456" s="9"/>
      <c r="EEH1456" s="9"/>
      <c r="EEI1456" s="9"/>
      <c r="EEJ1456" s="9"/>
      <c r="EEK1456" s="9"/>
      <c r="EEL1456" s="9"/>
      <c r="EEM1456" s="9"/>
      <c r="EEN1456" s="9"/>
      <c r="EEO1456" s="9"/>
      <c r="EEP1456" s="9"/>
      <c r="EEQ1456" s="9"/>
      <c r="EER1456" s="9"/>
      <c r="EES1456" s="9"/>
      <c r="EET1456" s="9"/>
      <c r="EEU1456" s="9"/>
      <c r="EEV1456" s="9"/>
      <c r="EEW1456" s="9"/>
      <c r="EEX1456" s="9"/>
      <c r="EEY1456" s="9"/>
      <c r="EEZ1456" s="9"/>
      <c r="EFA1456" s="9"/>
      <c r="EFB1456" s="9"/>
      <c r="EFC1456" s="9"/>
      <c r="EFD1456" s="9"/>
      <c r="EFE1456" s="9"/>
      <c r="EFF1456" s="9"/>
      <c r="EFG1456" s="9"/>
      <c r="EFH1456" s="9"/>
      <c r="EFI1456" s="9"/>
      <c r="EFJ1456" s="9"/>
      <c r="EFK1456" s="9"/>
      <c r="EFL1456" s="9"/>
      <c r="EFM1456" s="9"/>
      <c r="EFN1456" s="9"/>
      <c r="EFO1456" s="9"/>
      <c r="EFP1456" s="9"/>
      <c r="EFQ1456" s="9"/>
      <c r="EFR1456" s="9"/>
      <c r="EFS1456" s="9"/>
      <c r="EFT1456" s="9"/>
      <c r="EFU1456" s="9"/>
      <c r="EFV1456" s="9"/>
      <c r="EFW1456" s="9"/>
      <c r="EFX1456" s="9"/>
      <c r="EFY1456" s="9"/>
      <c r="EFZ1456" s="9"/>
      <c r="EGA1456" s="9"/>
      <c r="EGB1456" s="9"/>
      <c r="EGC1456" s="9"/>
      <c r="EGD1456" s="9"/>
      <c r="EGE1456" s="9"/>
      <c r="EGF1456" s="9"/>
      <c r="EGG1456" s="9"/>
      <c r="EGH1456" s="9"/>
      <c r="EGI1456" s="9"/>
      <c r="EGJ1456" s="9"/>
      <c r="EGK1456" s="9"/>
      <c r="EGL1456" s="9"/>
      <c r="EGM1456" s="9"/>
      <c r="EGN1456" s="9"/>
      <c r="EGO1456" s="9"/>
      <c r="EGP1456" s="9"/>
      <c r="EGQ1456" s="9"/>
      <c r="EGR1456" s="9"/>
      <c r="EGS1456" s="9"/>
      <c r="EGT1456" s="9"/>
      <c r="EGU1456" s="9"/>
      <c r="EGV1456" s="9"/>
      <c r="EGW1456" s="9"/>
      <c r="EGX1456" s="9"/>
      <c r="EGY1456" s="9"/>
      <c r="EGZ1456" s="9"/>
      <c r="EHA1456" s="9"/>
      <c r="EHB1456" s="9"/>
      <c r="EHC1456" s="9"/>
      <c r="EHD1456" s="9"/>
      <c r="EHE1456" s="9"/>
      <c r="EHF1456" s="9"/>
      <c r="EHG1456" s="9"/>
      <c r="EHH1456" s="9"/>
      <c r="EHI1456" s="9"/>
      <c r="EHJ1456" s="9"/>
      <c r="EHK1456" s="9"/>
      <c r="EHL1456" s="9"/>
      <c r="EHM1456" s="9"/>
      <c r="EHN1456" s="9"/>
      <c r="EHO1456" s="9"/>
      <c r="EHP1456" s="9"/>
      <c r="EHQ1456" s="9"/>
      <c r="EHR1456" s="9"/>
      <c r="EHS1456" s="9"/>
      <c r="EHT1456" s="9"/>
      <c r="EHU1456" s="9"/>
      <c r="EHV1456" s="9"/>
      <c r="EHW1456" s="9"/>
      <c r="EHX1456" s="9"/>
      <c r="EHY1456" s="9"/>
      <c r="EHZ1456" s="9"/>
      <c r="EIA1456" s="9"/>
      <c r="EIB1456" s="9"/>
      <c r="EIC1456" s="9"/>
      <c r="EID1456" s="9"/>
      <c r="EIE1456" s="9"/>
      <c r="EIF1456" s="9"/>
      <c r="EIG1456" s="9"/>
      <c r="EIH1456" s="9"/>
      <c r="EII1456" s="9"/>
      <c r="EIJ1456" s="9"/>
      <c r="EIK1456" s="9"/>
      <c r="EIL1456" s="9"/>
      <c r="EIM1456" s="9"/>
      <c r="EIN1456" s="9"/>
      <c r="EIO1456" s="9"/>
      <c r="EIP1456" s="9"/>
      <c r="EIQ1456" s="9"/>
      <c r="EIR1456" s="9"/>
      <c r="EIS1456" s="9"/>
      <c r="EIT1456" s="9"/>
      <c r="EIU1456" s="9"/>
      <c r="EIV1456" s="9"/>
      <c r="EIW1456" s="9"/>
      <c r="EIX1456" s="9"/>
      <c r="EIY1456" s="9"/>
      <c r="EIZ1456" s="9"/>
      <c r="EJA1456" s="9"/>
      <c r="EJB1456" s="9"/>
      <c r="EJC1456" s="9"/>
      <c r="EJD1456" s="9"/>
      <c r="EJE1456" s="9"/>
      <c r="EJF1456" s="9"/>
      <c r="EJG1456" s="9"/>
      <c r="EJH1456" s="9"/>
      <c r="EJI1456" s="9"/>
      <c r="EJJ1456" s="9"/>
      <c r="EJK1456" s="9"/>
      <c r="EJL1456" s="9"/>
      <c r="EJM1456" s="9"/>
      <c r="EJN1456" s="9"/>
      <c r="EJO1456" s="9"/>
      <c r="EJP1456" s="9"/>
      <c r="EJQ1456" s="9"/>
      <c r="EJR1456" s="9"/>
      <c r="EJS1456" s="9"/>
      <c r="EJT1456" s="9"/>
      <c r="EJU1456" s="9"/>
      <c r="EJV1456" s="9"/>
      <c r="EJW1456" s="9"/>
      <c r="EJX1456" s="9"/>
      <c r="EJY1456" s="9"/>
      <c r="EJZ1456" s="9"/>
      <c r="EKA1456" s="9"/>
      <c r="EKB1456" s="9"/>
      <c r="EKC1456" s="9"/>
      <c r="EKD1456" s="9"/>
      <c r="EKE1456" s="9"/>
      <c r="EKF1456" s="9"/>
      <c r="EKG1456" s="9"/>
      <c r="EKH1456" s="9"/>
      <c r="EKI1456" s="9"/>
      <c r="EKJ1456" s="9"/>
      <c r="EKK1456" s="9"/>
      <c r="EKL1456" s="9"/>
      <c r="EKM1456" s="9"/>
      <c r="EKN1456" s="9"/>
      <c r="EKO1456" s="9"/>
      <c r="EKP1456" s="9"/>
      <c r="EKQ1456" s="9"/>
      <c r="EKR1456" s="9"/>
      <c r="EKS1456" s="9"/>
      <c r="EKT1456" s="9"/>
      <c r="EKU1456" s="9"/>
      <c r="EKV1456" s="9"/>
      <c r="EKW1456" s="9"/>
      <c r="EKX1456" s="9"/>
      <c r="EKY1456" s="9"/>
      <c r="EKZ1456" s="9"/>
      <c r="ELA1456" s="9"/>
      <c r="ELB1456" s="9"/>
      <c r="ELC1456" s="9"/>
      <c r="ELD1456" s="9"/>
      <c r="ELE1456" s="9"/>
      <c r="ELF1456" s="9"/>
      <c r="ELG1456" s="9"/>
      <c r="ELH1456" s="9"/>
      <c r="ELI1456" s="9"/>
      <c r="ELJ1456" s="9"/>
      <c r="ELK1456" s="9"/>
      <c r="ELL1456" s="9"/>
      <c r="ELM1456" s="9"/>
      <c r="ELN1456" s="9"/>
      <c r="ELO1456" s="9"/>
      <c r="ELP1456" s="9"/>
      <c r="ELQ1456" s="9"/>
      <c r="ELR1456" s="9"/>
      <c r="ELS1456" s="9"/>
      <c r="ELT1456" s="9"/>
      <c r="ELU1456" s="9"/>
      <c r="ELV1456" s="9"/>
      <c r="ELW1456" s="9"/>
      <c r="ELX1456" s="9"/>
      <c r="ELY1456" s="9"/>
      <c r="ELZ1456" s="9"/>
      <c r="EMA1456" s="9"/>
      <c r="EMB1456" s="9"/>
      <c r="EMC1456" s="9"/>
      <c r="EMD1456" s="9"/>
      <c r="EME1456" s="9"/>
      <c r="EMF1456" s="9"/>
      <c r="EMG1456" s="9"/>
      <c r="EMH1456" s="9"/>
      <c r="EMI1456" s="9"/>
      <c r="EMJ1456" s="9"/>
      <c r="EMK1456" s="9"/>
      <c r="EML1456" s="9"/>
      <c r="EMM1456" s="9"/>
      <c r="EMN1456" s="9"/>
      <c r="EMO1456" s="9"/>
      <c r="EMP1456" s="9"/>
      <c r="EMQ1456" s="9"/>
      <c r="EMR1456" s="9"/>
      <c r="EMS1456" s="9"/>
      <c r="EMT1456" s="9"/>
      <c r="EMU1456" s="9"/>
      <c r="EMV1456" s="9"/>
      <c r="EMW1456" s="9"/>
      <c r="EMX1456" s="9"/>
      <c r="EMY1456" s="9"/>
      <c r="EMZ1456" s="9"/>
      <c r="ENA1456" s="9"/>
      <c r="ENB1456" s="9"/>
      <c r="ENC1456" s="9"/>
      <c r="END1456" s="9"/>
      <c r="ENE1456" s="9"/>
      <c r="ENF1456" s="9"/>
      <c r="ENG1456" s="9"/>
      <c r="ENH1456" s="9"/>
      <c r="ENI1456" s="9"/>
      <c r="ENJ1456" s="9"/>
      <c r="ENK1456" s="9"/>
      <c r="ENL1456" s="9"/>
      <c r="ENM1456" s="9"/>
      <c r="ENN1456" s="9"/>
      <c r="ENO1456" s="9"/>
      <c r="ENP1456" s="9"/>
      <c r="ENQ1456" s="9"/>
      <c r="ENR1456" s="9"/>
      <c r="ENS1456" s="9"/>
      <c r="ENT1456" s="9"/>
      <c r="ENU1456" s="9"/>
      <c r="ENV1456" s="9"/>
      <c r="ENW1456" s="9"/>
      <c r="ENX1456" s="9"/>
      <c r="ENY1456" s="9"/>
      <c r="ENZ1456" s="9"/>
      <c r="EOA1456" s="9"/>
      <c r="EOB1456" s="9"/>
      <c r="EOC1456" s="9"/>
      <c r="EOD1456" s="9"/>
      <c r="EOE1456" s="9"/>
      <c r="EOF1456" s="9"/>
      <c r="EOG1456" s="9"/>
      <c r="EOH1456" s="9"/>
      <c r="EOI1456" s="9"/>
      <c r="EOJ1456" s="9"/>
      <c r="EOK1456" s="9"/>
      <c r="EOL1456" s="9"/>
      <c r="EOM1456" s="9"/>
      <c r="EON1456" s="9"/>
      <c r="EOO1456" s="9"/>
      <c r="EOP1456" s="9"/>
      <c r="EOQ1456" s="9"/>
      <c r="EOR1456" s="9"/>
      <c r="EOS1456" s="9"/>
      <c r="EOT1456" s="9"/>
      <c r="EOU1456" s="9"/>
      <c r="EOV1456" s="9"/>
      <c r="EOW1456" s="9"/>
      <c r="EOX1456" s="9"/>
      <c r="EOY1456" s="9"/>
      <c r="EOZ1456" s="9"/>
      <c r="EPA1456" s="9"/>
      <c r="EPB1456" s="9"/>
      <c r="EPC1456" s="9"/>
      <c r="EPD1456" s="9"/>
      <c r="EPE1456" s="9"/>
      <c r="EPF1456" s="9"/>
      <c r="EPG1456" s="9"/>
      <c r="EPH1456" s="9"/>
      <c r="EPI1456" s="9"/>
      <c r="EPJ1456" s="9"/>
      <c r="EPK1456" s="9"/>
      <c r="EPL1456" s="9"/>
      <c r="EPM1456" s="9"/>
      <c r="EPN1456" s="9"/>
      <c r="EPO1456" s="9"/>
      <c r="EPP1456" s="9"/>
      <c r="EPQ1456" s="9"/>
      <c r="EPR1456" s="9"/>
      <c r="EPS1456" s="9"/>
      <c r="EPT1456" s="9"/>
      <c r="EPU1456" s="9"/>
      <c r="EPV1456" s="9"/>
      <c r="EPW1456" s="9"/>
      <c r="EPX1456" s="9"/>
      <c r="EPY1456" s="9"/>
      <c r="EPZ1456" s="9"/>
      <c r="EQA1456" s="9"/>
      <c r="EQB1456" s="9"/>
      <c r="EQC1456" s="9"/>
      <c r="EQD1456" s="9"/>
      <c r="EQE1456" s="9"/>
      <c r="EQF1456" s="9"/>
      <c r="EQG1456" s="9"/>
      <c r="EQH1456" s="9"/>
      <c r="EQI1456" s="9"/>
      <c r="EQJ1456" s="9"/>
      <c r="EQK1456" s="9"/>
      <c r="EQL1456" s="9"/>
      <c r="EQM1456" s="9"/>
      <c r="EQN1456" s="9"/>
      <c r="EQO1456" s="9"/>
      <c r="EQP1456" s="9"/>
      <c r="EQQ1456" s="9"/>
      <c r="EQR1456" s="9"/>
      <c r="EQS1456" s="9"/>
      <c r="EQT1456" s="9"/>
      <c r="EQU1456" s="9"/>
      <c r="EQV1456" s="9"/>
      <c r="EQW1456" s="9"/>
      <c r="EQX1456" s="9"/>
      <c r="EQY1456" s="9"/>
      <c r="EQZ1456" s="9"/>
      <c r="ERA1456" s="9"/>
      <c r="ERB1456" s="9"/>
      <c r="ERC1456" s="9"/>
      <c r="ERD1456" s="9"/>
      <c r="ERE1456" s="9"/>
      <c r="ERF1456" s="9"/>
      <c r="ERG1456" s="9"/>
      <c r="ERH1456" s="9"/>
      <c r="ERI1456" s="9"/>
      <c r="ERJ1456" s="9"/>
      <c r="ERK1456" s="9"/>
      <c r="ERL1456" s="9"/>
      <c r="ERM1456" s="9"/>
      <c r="ERN1456" s="9"/>
      <c r="ERO1456" s="9"/>
      <c r="ERP1456" s="9"/>
      <c r="ERQ1456" s="9"/>
      <c r="ERR1456" s="9"/>
      <c r="ERS1456" s="9"/>
      <c r="ERT1456" s="9"/>
      <c r="ERU1456" s="9"/>
      <c r="ERV1456" s="9"/>
      <c r="ERW1456" s="9"/>
      <c r="ERX1456" s="9"/>
      <c r="ERY1456" s="9"/>
      <c r="ERZ1456" s="9"/>
      <c r="ESA1456" s="9"/>
      <c r="ESB1456" s="9"/>
      <c r="ESC1456" s="9"/>
      <c r="ESD1456" s="9"/>
      <c r="ESE1456" s="9"/>
      <c r="ESF1456" s="9"/>
      <c r="ESG1456" s="9"/>
      <c r="ESH1456" s="9"/>
      <c r="ESI1456" s="9"/>
      <c r="ESJ1456" s="9"/>
      <c r="ESK1456" s="9"/>
      <c r="ESL1456" s="9"/>
      <c r="ESM1456" s="9"/>
      <c r="ESN1456" s="9"/>
      <c r="ESO1456" s="9"/>
      <c r="ESP1456" s="9"/>
      <c r="ESQ1456" s="9"/>
      <c r="ESR1456" s="9"/>
      <c r="ESS1456" s="9"/>
      <c r="EST1456" s="9"/>
      <c r="ESU1456" s="9"/>
      <c r="ESV1456" s="9"/>
      <c r="ESW1456" s="9"/>
      <c r="ESX1456" s="9"/>
      <c r="ESY1456" s="9"/>
      <c r="ESZ1456" s="9"/>
      <c r="ETA1456" s="9"/>
      <c r="ETB1456" s="9"/>
      <c r="ETC1456" s="9"/>
      <c r="ETD1456" s="9"/>
      <c r="ETE1456" s="9"/>
      <c r="ETF1456" s="9"/>
      <c r="ETG1456" s="9"/>
      <c r="ETH1456" s="9"/>
      <c r="ETI1456" s="9"/>
      <c r="ETJ1456" s="9"/>
      <c r="ETK1456" s="9"/>
      <c r="ETL1456" s="9"/>
      <c r="ETM1456" s="9"/>
      <c r="ETN1456" s="9"/>
      <c r="ETO1456" s="9"/>
      <c r="ETP1456" s="9"/>
      <c r="ETQ1456" s="9"/>
      <c r="ETR1456" s="9"/>
      <c r="ETS1456" s="9"/>
      <c r="ETT1456" s="9"/>
      <c r="ETU1456" s="9"/>
      <c r="ETV1456" s="9"/>
      <c r="ETW1456" s="9"/>
      <c r="ETX1456" s="9"/>
      <c r="ETY1456" s="9"/>
      <c r="ETZ1456" s="9"/>
      <c r="EUA1456" s="9"/>
      <c r="EUB1456" s="9"/>
      <c r="EUC1456" s="9"/>
      <c r="EUD1456" s="9"/>
      <c r="EUE1456" s="9"/>
      <c r="EUF1456" s="9"/>
      <c r="EUG1456" s="9"/>
      <c r="EUH1456" s="9"/>
      <c r="EUI1456" s="9"/>
      <c r="EUJ1456" s="9"/>
      <c r="EUK1456" s="9"/>
      <c r="EUL1456" s="9"/>
      <c r="EUM1456" s="9"/>
      <c r="EUN1456" s="9"/>
      <c r="EUO1456" s="9"/>
      <c r="EUP1456" s="9"/>
      <c r="EUQ1456" s="9"/>
      <c r="EUR1456" s="9"/>
      <c r="EUS1456" s="9"/>
      <c r="EUT1456" s="9"/>
      <c r="EUU1456" s="9"/>
      <c r="EUV1456" s="9"/>
      <c r="EUW1456" s="9"/>
      <c r="EUX1456" s="9"/>
      <c r="EUY1456" s="9"/>
      <c r="EUZ1456" s="9"/>
      <c r="EVA1456" s="9"/>
      <c r="EVB1456" s="9"/>
      <c r="EVC1456" s="9"/>
      <c r="EVD1456" s="9"/>
      <c r="EVE1456" s="9"/>
      <c r="EVF1456" s="9"/>
      <c r="EVG1456" s="9"/>
      <c r="EVH1456" s="9"/>
      <c r="EVI1456" s="9"/>
      <c r="EVJ1456" s="9"/>
      <c r="EVK1456" s="9"/>
      <c r="EVL1456" s="9"/>
      <c r="EVM1456" s="9"/>
      <c r="EVN1456" s="9"/>
      <c r="EVO1456" s="9"/>
      <c r="EVP1456" s="9"/>
      <c r="EVQ1456" s="9"/>
      <c r="EVR1456" s="9"/>
      <c r="EVS1456" s="9"/>
      <c r="EVT1456" s="9"/>
      <c r="EVU1456" s="9"/>
      <c r="EVV1456" s="9"/>
      <c r="EVW1456" s="9"/>
      <c r="EVX1456" s="9"/>
      <c r="EVY1456" s="9"/>
      <c r="EVZ1456" s="9"/>
      <c r="EWA1456" s="9"/>
      <c r="EWB1456" s="9"/>
      <c r="EWC1456" s="9"/>
      <c r="EWD1456" s="9"/>
      <c r="EWE1456" s="9"/>
      <c r="EWF1456" s="9"/>
      <c r="EWG1456" s="9"/>
      <c r="EWH1456" s="9"/>
      <c r="EWI1456" s="9"/>
      <c r="EWJ1456" s="9"/>
      <c r="EWK1456" s="9"/>
      <c r="EWL1456" s="9"/>
      <c r="EWM1456" s="9"/>
      <c r="EWN1456" s="9"/>
      <c r="EWO1456" s="9"/>
      <c r="EWP1456" s="9"/>
      <c r="EWQ1456" s="9"/>
      <c r="EWR1456" s="9"/>
      <c r="EWS1456" s="9"/>
      <c r="EWT1456" s="9"/>
      <c r="EWU1456" s="9"/>
      <c r="EWV1456" s="9"/>
      <c r="EWW1456" s="9"/>
      <c r="EWX1456" s="9"/>
      <c r="EWY1456" s="9"/>
      <c r="EWZ1456" s="9"/>
      <c r="EXA1456" s="9"/>
      <c r="EXB1456" s="9"/>
      <c r="EXC1456" s="9"/>
      <c r="EXD1456" s="9"/>
      <c r="EXE1456" s="9"/>
      <c r="EXF1456" s="9"/>
      <c r="EXG1456" s="9"/>
      <c r="EXH1456" s="9"/>
      <c r="EXI1456" s="9"/>
      <c r="EXJ1456" s="9"/>
      <c r="EXK1456" s="9"/>
      <c r="EXL1456" s="9"/>
      <c r="EXM1456" s="9"/>
      <c r="EXN1456" s="9"/>
      <c r="EXO1456" s="9"/>
      <c r="EXP1456" s="9"/>
      <c r="EXQ1456" s="9"/>
      <c r="EXR1456" s="9"/>
      <c r="EXS1456" s="9"/>
      <c r="EXT1456" s="9"/>
      <c r="EXU1456" s="9"/>
      <c r="EXV1456" s="9"/>
      <c r="EXW1456" s="9"/>
      <c r="EXX1456" s="9"/>
      <c r="EXY1456" s="9"/>
      <c r="EXZ1456" s="9"/>
      <c r="EYA1456" s="9"/>
      <c r="EYB1456" s="9"/>
      <c r="EYC1456" s="9"/>
      <c r="EYD1456" s="9"/>
      <c r="EYE1456" s="9"/>
      <c r="EYF1456" s="9"/>
      <c r="EYG1456" s="9"/>
      <c r="EYH1456" s="9"/>
      <c r="EYI1456" s="9"/>
      <c r="EYJ1456" s="9"/>
      <c r="EYK1456" s="9"/>
      <c r="EYL1456" s="9"/>
      <c r="EYM1456" s="9"/>
      <c r="EYN1456" s="9"/>
      <c r="EYO1456" s="9"/>
      <c r="EYP1456" s="9"/>
      <c r="EYQ1456" s="9"/>
      <c r="EYR1456" s="9"/>
      <c r="EYS1456" s="9"/>
      <c r="EYT1456" s="9"/>
      <c r="EYU1456" s="9"/>
      <c r="EYV1456" s="9"/>
      <c r="EYW1456" s="9"/>
      <c r="EYX1456" s="9"/>
      <c r="EYY1456" s="9"/>
      <c r="EYZ1456" s="9"/>
      <c r="EZA1456" s="9"/>
      <c r="EZB1456" s="9"/>
      <c r="EZC1456" s="9"/>
      <c r="EZD1456" s="9"/>
      <c r="EZE1456" s="9"/>
      <c r="EZF1456" s="9"/>
      <c r="EZG1456" s="9"/>
      <c r="EZH1456" s="9"/>
      <c r="EZI1456" s="9"/>
      <c r="EZJ1456" s="9"/>
      <c r="EZK1456" s="9"/>
      <c r="EZL1456" s="9"/>
      <c r="EZM1456" s="9"/>
      <c r="EZN1456" s="9"/>
      <c r="EZO1456" s="9"/>
      <c r="EZP1456" s="9"/>
      <c r="EZQ1456" s="9"/>
      <c r="EZR1456" s="9"/>
      <c r="EZS1456" s="9"/>
      <c r="EZT1456" s="9"/>
      <c r="EZU1456" s="9"/>
      <c r="EZV1456" s="9"/>
      <c r="EZW1456" s="9"/>
      <c r="EZX1456" s="9"/>
      <c r="EZY1456" s="9"/>
      <c r="EZZ1456" s="9"/>
      <c r="FAA1456" s="9"/>
      <c r="FAB1456" s="9"/>
      <c r="FAC1456" s="9"/>
      <c r="FAD1456" s="9"/>
      <c r="FAE1456" s="9"/>
      <c r="FAF1456" s="9"/>
      <c r="FAG1456" s="9"/>
      <c r="FAH1456" s="9"/>
      <c r="FAI1456" s="9"/>
      <c r="FAJ1456" s="9"/>
      <c r="FAK1456" s="9"/>
      <c r="FAL1456" s="9"/>
      <c r="FAM1456" s="9"/>
      <c r="FAN1456" s="9"/>
      <c r="FAO1456" s="9"/>
      <c r="FAP1456" s="9"/>
      <c r="FAQ1456" s="9"/>
      <c r="FAR1456" s="9"/>
      <c r="FAS1456" s="9"/>
      <c r="FAT1456" s="9"/>
      <c r="FAU1456" s="9"/>
      <c r="FAV1456" s="9"/>
      <c r="FAW1456" s="9"/>
      <c r="FAX1456" s="9"/>
      <c r="FAY1456" s="9"/>
      <c r="FAZ1456" s="9"/>
      <c r="FBA1456" s="9"/>
      <c r="FBB1456" s="9"/>
      <c r="FBC1456" s="9"/>
      <c r="FBD1456" s="9"/>
      <c r="FBE1456" s="9"/>
      <c r="FBF1456" s="9"/>
      <c r="FBG1456" s="9"/>
      <c r="FBH1456" s="9"/>
      <c r="FBI1456" s="9"/>
      <c r="FBJ1456" s="9"/>
      <c r="FBK1456" s="9"/>
      <c r="FBL1456" s="9"/>
      <c r="FBM1456" s="9"/>
      <c r="FBN1456" s="9"/>
      <c r="FBO1456" s="9"/>
      <c r="FBP1456" s="9"/>
      <c r="FBQ1456" s="9"/>
      <c r="FBR1456" s="9"/>
      <c r="FBS1456" s="9"/>
      <c r="FBT1456" s="9"/>
      <c r="FBU1456" s="9"/>
      <c r="FBV1456" s="9"/>
      <c r="FBW1456" s="9"/>
      <c r="FBX1456" s="9"/>
      <c r="FBY1456" s="9"/>
      <c r="FBZ1456" s="9"/>
      <c r="FCA1456" s="9"/>
      <c r="FCB1456" s="9"/>
      <c r="FCC1456" s="9"/>
      <c r="FCD1456" s="9"/>
      <c r="FCE1456" s="9"/>
      <c r="FCF1456" s="9"/>
      <c r="FCG1456" s="9"/>
      <c r="FCH1456" s="9"/>
      <c r="FCI1456" s="9"/>
      <c r="FCJ1456" s="9"/>
      <c r="FCK1456" s="9"/>
      <c r="FCL1456" s="9"/>
      <c r="FCM1456" s="9"/>
      <c r="FCN1456" s="9"/>
      <c r="FCO1456" s="9"/>
      <c r="FCP1456" s="9"/>
      <c r="FCQ1456" s="9"/>
      <c r="FCR1456" s="9"/>
      <c r="FCS1456" s="9"/>
      <c r="FCT1456" s="9"/>
      <c r="FCU1456" s="9"/>
      <c r="FCV1456" s="9"/>
      <c r="FCW1456" s="9"/>
      <c r="FCX1456" s="9"/>
      <c r="FCY1456" s="9"/>
      <c r="FCZ1456" s="9"/>
      <c r="FDA1456" s="9"/>
      <c r="FDB1456" s="9"/>
      <c r="FDC1456" s="9"/>
      <c r="FDD1456" s="9"/>
      <c r="FDE1456" s="9"/>
      <c r="FDF1456" s="9"/>
      <c r="FDG1456" s="9"/>
      <c r="FDH1456" s="9"/>
      <c r="FDI1456" s="9"/>
      <c r="FDJ1456" s="9"/>
      <c r="FDK1456" s="9"/>
      <c r="FDL1456" s="9"/>
      <c r="FDM1456" s="9"/>
      <c r="FDN1456" s="9"/>
      <c r="FDO1456" s="9"/>
      <c r="FDP1456" s="9"/>
      <c r="FDQ1456" s="9"/>
      <c r="FDR1456" s="9"/>
      <c r="FDS1456" s="9"/>
      <c r="FDT1456" s="9"/>
      <c r="FDU1456" s="9"/>
      <c r="FDV1456" s="9"/>
      <c r="FDW1456" s="9"/>
      <c r="FDX1456" s="9"/>
      <c r="FDY1456" s="9"/>
      <c r="FDZ1456" s="9"/>
      <c r="FEA1456" s="9"/>
      <c r="FEB1456" s="9"/>
      <c r="FEC1456" s="9"/>
      <c r="FED1456" s="9"/>
      <c r="FEE1456" s="9"/>
      <c r="FEF1456" s="9"/>
      <c r="FEG1456" s="9"/>
      <c r="FEH1456" s="9"/>
      <c r="FEI1456" s="9"/>
      <c r="FEJ1456" s="9"/>
      <c r="FEK1456" s="9"/>
      <c r="FEL1456" s="9"/>
      <c r="FEM1456" s="9"/>
      <c r="FEN1456" s="9"/>
      <c r="FEO1456" s="9"/>
      <c r="FEP1456" s="9"/>
      <c r="FEQ1456" s="9"/>
      <c r="FER1456" s="9"/>
      <c r="FES1456" s="9"/>
      <c r="FET1456" s="9"/>
      <c r="FEU1456" s="9"/>
      <c r="FEV1456" s="9"/>
      <c r="FEW1456" s="9"/>
      <c r="FEX1456" s="9"/>
      <c r="FEY1456" s="9"/>
      <c r="FEZ1456" s="9"/>
      <c r="FFA1456" s="9"/>
      <c r="FFB1456" s="9"/>
      <c r="FFC1456" s="9"/>
      <c r="FFD1456" s="9"/>
      <c r="FFE1456" s="9"/>
      <c r="FFF1456" s="9"/>
      <c r="FFG1456" s="9"/>
      <c r="FFH1456" s="9"/>
      <c r="FFI1456" s="9"/>
      <c r="FFJ1456" s="9"/>
      <c r="FFK1456" s="9"/>
      <c r="FFL1456" s="9"/>
      <c r="FFM1456" s="9"/>
      <c r="FFN1456" s="9"/>
      <c r="FFO1456" s="9"/>
      <c r="FFP1456" s="9"/>
      <c r="FFQ1456" s="9"/>
      <c r="FFR1456" s="9"/>
      <c r="FFS1456" s="9"/>
      <c r="FFT1456" s="9"/>
      <c r="FFU1456" s="9"/>
      <c r="FFV1456" s="9"/>
      <c r="FFW1456" s="9"/>
      <c r="FFX1456" s="9"/>
      <c r="FFY1456" s="9"/>
      <c r="FFZ1456" s="9"/>
      <c r="FGA1456" s="9"/>
      <c r="FGB1456" s="9"/>
      <c r="FGC1456" s="9"/>
      <c r="FGD1456" s="9"/>
      <c r="FGE1456" s="9"/>
      <c r="FGF1456" s="9"/>
      <c r="FGG1456" s="9"/>
      <c r="FGH1456" s="9"/>
      <c r="FGI1456" s="9"/>
      <c r="FGJ1456" s="9"/>
      <c r="FGK1456" s="9"/>
      <c r="FGL1456" s="9"/>
      <c r="FGM1456" s="9"/>
      <c r="FGN1456" s="9"/>
      <c r="FGO1456" s="9"/>
      <c r="FGP1456" s="9"/>
      <c r="FGQ1456" s="9"/>
      <c r="FGR1456" s="9"/>
      <c r="FGS1456" s="9"/>
      <c r="FGT1456" s="9"/>
      <c r="FGU1456" s="9"/>
      <c r="FGV1456" s="9"/>
      <c r="FGW1456" s="9"/>
      <c r="FGX1456" s="9"/>
      <c r="FGY1456" s="9"/>
      <c r="FGZ1456" s="9"/>
      <c r="FHA1456" s="9"/>
      <c r="FHB1456" s="9"/>
      <c r="FHC1456" s="9"/>
      <c r="FHD1456" s="9"/>
      <c r="FHE1456" s="9"/>
      <c r="FHF1456" s="9"/>
      <c r="FHG1456" s="9"/>
      <c r="FHH1456" s="9"/>
      <c r="FHI1456" s="9"/>
      <c r="FHJ1456" s="9"/>
      <c r="FHK1456" s="9"/>
      <c r="FHL1456" s="9"/>
      <c r="FHM1456" s="9"/>
      <c r="FHN1456" s="9"/>
      <c r="FHO1456" s="9"/>
      <c r="FHP1456" s="9"/>
      <c r="FHQ1456" s="9"/>
      <c r="FHR1456" s="9"/>
      <c r="FHS1456" s="9"/>
      <c r="FHT1456" s="9"/>
      <c r="FHU1456" s="9"/>
      <c r="FHV1456" s="9"/>
      <c r="FHW1456" s="9"/>
      <c r="FHX1456" s="9"/>
      <c r="FHY1456" s="9"/>
      <c r="FHZ1456" s="9"/>
      <c r="FIA1456" s="9"/>
      <c r="FIB1456" s="9"/>
      <c r="FIC1456" s="9"/>
      <c r="FID1456" s="9"/>
      <c r="FIE1456" s="9"/>
      <c r="FIF1456" s="9"/>
      <c r="FIG1456" s="9"/>
      <c r="FIH1456" s="9"/>
      <c r="FII1456" s="9"/>
      <c r="FIJ1456" s="9"/>
      <c r="FIK1456" s="9"/>
      <c r="FIL1456" s="9"/>
      <c r="FIM1456" s="9"/>
      <c r="FIN1456" s="9"/>
      <c r="FIO1456" s="9"/>
      <c r="FIP1456" s="9"/>
      <c r="FIQ1456" s="9"/>
      <c r="FIR1456" s="9"/>
      <c r="FIS1456" s="9"/>
      <c r="FIT1456" s="9"/>
      <c r="FIU1456" s="9"/>
      <c r="FIV1456" s="9"/>
      <c r="FIW1456" s="9"/>
      <c r="FIX1456" s="9"/>
      <c r="FIY1456" s="9"/>
      <c r="FIZ1456" s="9"/>
      <c r="FJA1456" s="9"/>
      <c r="FJB1456" s="9"/>
      <c r="FJC1456" s="9"/>
      <c r="FJD1456" s="9"/>
      <c r="FJE1456" s="9"/>
      <c r="FJF1456" s="9"/>
      <c r="FJG1456" s="9"/>
      <c r="FJH1456" s="9"/>
      <c r="FJI1456" s="9"/>
      <c r="FJJ1456" s="9"/>
      <c r="FJK1456" s="9"/>
      <c r="FJL1456" s="9"/>
      <c r="FJM1456" s="9"/>
      <c r="FJN1456" s="9"/>
      <c r="FJO1456" s="9"/>
      <c r="FJP1456" s="9"/>
      <c r="FJQ1456" s="9"/>
      <c r="FJR1456" s="9"/>
      <c r="FJS1456" s="9"/>
      <c r="FJT1456" s="9"/>
      <c r="FJU1456" s="9"/>
      <c r="FJV1456" s="9"/>
      <c r="FJW1456" s="9"/>
      <c r="FJX1456" s="9"/>
      <c r="FJY1456" s="9"/>
      <c r="FJZ1456" s="9"/>
      <c r="FKA1456" s="9"/>
      <c r="FKB1456" s="9"/>
      <c r="FKC1456" s="9"/>
      <c r="FKD1456" s="9"/>
      <c r="FKE1456" s="9"/>
      <c r="FKF1456" s="9"/>
      <c r="FKG1456" s="9"/>
      <c r="FKH1456" s="9"/>
      <c r="FKI1456" s="9"/>
      <c r="FKJ1456" s="9"/>
      <c r="FKK1456" s="9"/>
      <c r="FKL1456" s="9"/>
      <c r="FKM1456" s="9"/>
      <c r="FKN1456" s="9"/>
      <c r="FKO1456" s="9"/>
      <c r="FKP1456" s="9"/>
      <c r="FKQ1456" s="9"/>
      <c r="FKR1456" s="9"/>
      <c r="FKS1456" s="9"/>
      <c r="FKT1456" s="9"/>
      <c r="FKU1456" s="9"/>
      <c r="FKV1456" s="9"/>
      <c r="FKW1456" s="9"/>
      <c r="FKX1456" s="9"/>
      <c r="FKY1456" s="9"/>
      <c r="FKZ1456" s="9"/>
      <c r="FLA1456" s="9"/>
      <c r="FLB1456" s="9"/>
      <c r="FLC1456" s="9"/>
      <c r="FLD1456" s="9"/>
      <c r="FLE1456" s="9"/>
      <c r="FLF1456" s="9"/>
      <c r="FLG1456" s="9"/>
      <c r="FLH1456" s="9"/>
      <c r="FLI1456" s="9"/>
      <c r="FLJ1456" s="9"/>
      <c r="FLK1456" s="9"/>
      <c r="FLL1456" s="9"/>
      <c r="FLM1456" s="9"/>
      <c r="FLN1456" s="9"/>
      <c r="FLO1456" s="9"/>
      <c r="FLP1456" s="9"/>
      <c r="FLQ1456" s="9"/>
      <c r="FLR1456" s="9"/>
      <c r="FLS1456" s="9"/>
      <c r="FLT1456" s="9"/>
      <c r="FLU1456" s="9"/>
      <c r="FLV1456" s="9"/>
      <c r="FLW1456" s="9"/>
      <c r="FLX1456" s="9"/>
      <c r="FLY1456" s="9"/>
      <c r="FLZ1456" s="9"/>
      <c r="FMA1456" s="9"/>
      <c r="FMB1456" s="9"/>
      <c r="FMC1456" s="9"/>
      <c r="FMD1456" s="9"/>
      <c r="FME1456" s="9"/>
      <c r="FMF1456" s="9"/>
      <c r="FMG1456" s="9"/>
      <c r="FMH1456" s="9"/>
      <c r="FMI1456" s="9"/>
      <c r="FMJ1456" s="9"/>
      <c r="FMK1456" s="9"/>
      <c r="FML1456" s="9"/>
      <c r="FMM1456" s="9"/>
      <c r="FMN1456" s="9"/>
      <c r="FMO1456" s="9"/>
      <c r="FMP1456" s="9"/>
      <c r="FMQ1456" s="9"/>
      <c r="FMR1456" s="9"/>
      <c r="FMS1456" s="9"/>
      <c r="FMT1456" s="9"/>
      <c r="FMU1456" s="9"/>
      <c r="FMV1456" s="9"/>
      <c r="FMW1456" s="9"/>
      <c r="FMX1456" s="9"/>
      <c r="FMY1456" s="9"/>
      <c r="FMZ1456" s="9"/>
      <c r="FNA1456" s="9"/>
      <c r="FNB1456" s="9"/>
      <c r="FNC1456" s="9"/>
      <c r="FND1456" s="9"/>
      <c r="FNE1456" s="9"/>
      <c r="FNF1456" s="9"/>
      <c r="FNG1456" s="9"/>
      <c r="FNH1456" s="9"/>
      <c r="FNI1456" s="9"/>
      <c r="FNJ1456" s="9"/>
      <c r="FNK1456" s="9"/>
      <c r="FNL1456" s="9"/>
      <c r="FNM1456" s="9"/>
      <c r="FNN1456" s="9"/>
      <c r="FNO1456" s="9"/>
      <c r="FNP1456" s="9"/>
      <c r="FNQ1456" s="9"/>
      <c r="FNR1456" s="9"/>
      <c r="FNS1456" s="9"/>
      <c r="FNT1456" s="9"/>
      <c r="FNU1456" s="9"/>
      <c r="FNV1456" s="9"/>
      <c r="FNW1456" s="9"/>
      <c r="FNX1456" s="9"/>
      <c r="FNY1456" s="9"/>
      <c r="FNZ1456" s="9"/>
      <c r="FOA1456" s="9"/>
      <c r="FOB1456" s="9"/>
      <c r="FOC1456" s="9"/>
      <c r="FOD1456" s="9"/>
      <c r="FOE1456" s="9"/>
      <c r="FOF1456" s="9"/>
      <c r="FOG1456" s="9"/>
      <c r="FOH1456" s="9"/>
      <c r="FOI1456" s="9"/>
      <c r="FOJ1456" s="9"/>
      <c r="FOK1456" s="9"/>
      <c r="FOL1456" s="9"/>
      <c r="FOM1456" s="9"/>
      <c r="FON1456" s="9"/>
      <c r="FOO1456" s="9"/>
      <c r="FOP1456" s="9"/>
      <c r="FOQ1456" s="9"/>
      <c r="FOR1456" s="9"/>
      <c r="FOS1456" s="9"/>
      <c r="FOT1456" s="9"/>
      <c r="FOU1456" s="9"/>
      <c r="FOV1456" s="9"/>
      <c r="FOW1456" s="9"/>
      <c r="FOX1456" s="9"/>
      <c r="FOY1456" s="9"/>
      <c r="FOZ1456" s="9"/>
      <c r="FPA1456" s="9"/>
      <c r="FPB1456" s="9"/>
      <c r="FPC1456" s="9"/>
      <c r="FPD1456" s="9"/>
      <c r="FPE1456" s="9"/>
      <c r="FPF1456" s="9"/>
      <c r="FPG1456" s="9"/>
      <c r="FPH1456" s="9"/>
      <c r="FPI1456" s="9"/>
      <c r="FPJ1456" s="9"/>
      <c r="FPK1456" s="9"/>
      <c r="FPL1456" s="9"/>
      <c r="FPM1456" s="9"/>
      <c r="FPN1456" s="9"/>
      <c r="FPO1456" s="9"/>
      <c r="FPP1456" s="9"/>
      <c r="FPQ1456" s="9"/>
      <c r="FPR1456" s="9"/>
      <c r="FPS1456" s="9"/>
      <c r="FPT1456" s="9"/>
      <c r="FPU1456" s="9"/>
      <c r="FPV1456" s="9"/>
      <c r="FPW1456" s="9"/>
      <c r="FPX1456" s="9"/>
      <c r="FPY1456" s="9"/>
      <c r="FPZ1456" s="9"/>
      <c r="FQA1456" s="9"/>
      <c r="FQB1456" s="9"/>
      <c r="FQC1456" s="9"/>
      <c r="FQD1456" s="9"/>
      <c r="FQE1456" s="9"/>
      <c r="FQF1456" s="9"/>
      <c r="FQG1456" s="9"/>
      <c r="FQH1456" s="9"/>
      <c r="FQI1456" s="9"/>
      <c r="FQJ1456" s="9"/>
      <c r="FQK1456" s="9"/>
      <c r="FQL1456" s="9"/>
      <c r="FQM1456" s="9"/>
      <c r="FQN1456" s="9"/>
      <c r="FQO1456" s="9"/>
      <c r="FQP1456" s="9"/>
      <c r="FQQ1456" s="9"/>
      <c r="FQR1456" s="9"/>
      <c r="FQS1456" s="9"/>
      <c r="FQT1456" s="9"/>
      <c r="FQU1456" s="9"/>
      <c r="FQV1456" s="9"/>
      <c r="FQW1456" s="9"/>
      <c r="FQX1456" s="9"/>
      <c r="FQY1456" s="9"/>
      <c r="FQZ1456" s="9"/>
      <c r="FRA1456" s="9"/>
      <c r="FRB1456" s="9"/>
      <c r="FRC1456" s="9"/>
      <c r="FRD1456" s="9"/>
      <c r="FRE1456" s="9"/>
      <c r="FRF1456" s="9"/>
      <c r="FRG1456" s="9"/>
      <c r="FRH1456" s="9"/>
      <c r="FRI1456" s="9"/>
      <c r="FRJ1456" s="9"/>
      <c r="FRK1456" s="9"/>
      <c r="FRL1456" s="9"/>
      <c r="FRM1456" s="9"/>
      <c r="FRN1456" s="9"/>
      <c r="FRO1456" s="9"/>
      <c r="FRP1456" s="9"/>
      <c r="FRQ1456" s="9"/>
      <c r="FRR1456" s="9"/>
      <c r="FRS1456" s="9"/>
      <c r="FRT1456" s="9"/>
      <c r="FRU1456" s="9"/>
      <c r="FRV1456" s="9"/>
      <c r="FRW1456" s="9"/>
      <c r="FRX1456" s="9"/>
      <c r="FRY1456" s="9"/>
      <c r="FRZ1456" s="9"/>
      <c r="FSA1456" s="9"/>
      <c r="FSB1456" s="9"/>
      <c r="FSC1456" s="9"/>
      <c r="FSD1456" s="9"/>
      <c r="FSE1456" s="9"/>
      <c r="FSF1456" s="9"/>
      <c r="FSG1456" s="9"/>
      <c r="FSH1456" s="9"/>
      <c r="FSI1456" s="9"/>
      <c r="FSJ1456" s="9"/>
      <c r="FSK1456" s="9"/>
      <c r="FSL1456" s="9"/>
      <c r="FSM1456" s="9"/>
      <c r="FSN1456" s="9"/>
      <c r="FSO1456" s="9"/>
      <c r="FSP1456" s="9"/>
      <c r="FSQ1456" s="9"/>
      <c r="FSR1456" s="9"/>
      <c r="FSS1456" s="9"/>
      <c r="FST1456" s="9"/>
      <c r="FSU1456" s="9"/>
      <c r="FSV1456" s="9"/>
      <c r="FSW1456" s="9"/>
      <c r="FSX1456" s="9"/>
      <c r="FSY1456" s="9"/>
      <c r="FSZ1456" s="9"/>
      <c r="FTA1456" s="9"/>
      <c r="FTB1456" s="9"/>
      <c r="FTC1456" s="9"/>
      <c r="FTD1456" s="9"/>
      <c r="FTE1456" s="9"/>
      <c r="FTF1456" s="9"/>
      <c r="FTG1456" s="9"/>
      <c r="FTH1456" s="9"/>
      <c r="FTI1456" s="9"/>
      <c r="FTJ1456" s="9"/>
      <c r="FTK1456" s="9"/>
      <c r="FTL1456" s="9"/>
      <c r="FTM1456" s="9"/>
      <c r="FTN1456" s="9"/>
      <c r="FTO1456" s="9"/>
      <c r="FTP1456" s="9"/>
      <c r="FTQ1456" s="9"/>
      <c r="FTR1456" s="9"/>
      <c r="FTS1456" s="9"/>
      <c r="FTT1456" s="9"/>
      <c r="FTU1456" s="9"/>
      <c r="FTV1456" s="9"/>
      <c r="FTW1456" s="9"/>
      <c r="FTX1456" s="9"/>
      <c r="FTY1456" s="9"/>
      <c r="FTZ1456" s="9"/>
      <c r="FUA1456" s="9"/>
      <c r="FUB1456" s="9"/>
      <c r="FUC1456" s="9"/>
      <c r="FUD1456" s="9"/>
      <c r="FUE1456" s="9"/>
      <c r="FUF1456" s="9"/>
      <c r="FUG1456" s="9"/>
      <c r="FUH1456" s="9"/>
      <c r="FUI1456" s="9"/>
      <c r="FUJ1456" s="9"/>
      <c r="FUK1456" s="9"/>
      <c r="FUL1456" s="9"/>
      <c r="FUM1456" s="9"/>
      <c r="FUN1456" s="9"/>
      <c r="FUO1456" s="9"/>
      <c r="FUP1456" s="9"/>
      <c r="FUQ1456" s="9"/>
      <c r="FUR1456" s="9"/>
      <c r="FUS1456" s="9"/>
      <c r="FUT1456" s="9"/>
      <c r="FUU1456" s="9"/>
      <c r="FUV1456" s="9"/>
      <c r="FUW1456" s="9"/>
      <c r="FUX1456" s="9"/>
      <c r="FUY1456" s="9"/>
      <c r="FUZ1456" s="9"/>
      <c r="FVA1456" s="9"/>
      <c r="FVB1456" s="9"/>
      <c r="FVC1456" s="9"/>
      <c r="FVD1456" s="9"/>
      <c r="FVE1456" s="9"/>
      <c r="FVF1456" s="9"/>
      <c r="FVG1456" s="9"/>
      <c r="FVH1456" s="9"/>
      <c r="FVI1456" s="9"/>
      <c r="FVJ1456" s="9"/>
      <c r="FVK1456" s="9"/>
      <c r="FVL1456" s="9"/>
      <c r="FVM1456" s="9"/>
      <c r="FVN1456" s="9"/>
      <c r="FVO1456" s="9"/>
      <c r="FVP1456" s="9"/>
      <c r="FVQ1456" s="9"/>
      <c r="FVR1456" s="9"/>
      <c r="FVS1456" s="9"/>
      <c r="FVT1456" s="9"/>
      <c r="FVU1456" s="9"/>
      <c r="FVV1456" s="9"/>
      <c r="FVW1456" s="9"/>
      <c r="FVX1456" s="9"/>
      <c r="FVY1456" s="9"/>
      <c r="FVZ1456" s="9"/>
      <c r="FWA1456" s="9"/>
      <c r="FWB1456" s="9"/>
      <c r="FWC1456" s="9"/>
      <c r="FWD1456" s="9"/>
      <c r="FWE1456" s="9"/>
      <c r="FWF1456" s="9"/>
      <c r="FWG1456" s="9"/>
      <c r="FWH1456" s="9"/>
      <c r="FWI1456" s="9"/>
      <c r="FWJ1456" s="9"/>
      <c r="FWK1456" s="9"/>
      <c r="FWL1456" s="9"/>
      <c r="FWM1456" s="9"/>
      <c r="FWN1456" s="9"/>
      <c r="FWO1456" s="9"/>
      <c r="FWP1456" s="9"/>
      <c r="FWQ1456" s="9"/>
      <c r="FWR1456" s="9"/>
      <c r="FWS1456" s="9"/>
      <c r="FWT1456" s="9"/>
      <c r="FWU1456" s="9"/>
      <c r="FWV1456" s="9"/>
      <c r="FWW1456" s="9"/>
      <c r="FWX1456" s="9"/>
      <c r="FWY1456" s="9"/>
      <c r="FWZ1456" s="9"/>
      <c r="FXA1456" s="9"/>
      <c r="FXB1456" s="9"/>
      <c r="FXC1456" s="9"/>
      <c r="FXD1456" s="9"/>
      <c r="FXE1456" s="9"/>
      <c r="FXF1456" s="9"/>
      <c r="FXG1456" s="9"/>
      <c r="FXH1456" s="9"/>
      <c r="FXI1456" s="9"/>
      <c r="FXJ1456" s="9"/>
      <c r="FXK1456" s="9"/>
      <c r="FXL1456" s="9"/>
      <c r="FXM1456" s="9"/>
      <c r="FXN1456" s="9"/>
      <c r="FXO1456" s="9"/>
      <c r="FXP1456" s="9"/>
      <c r="FXQ1456" s="9"/>
      <c r="FXR1456" s="9"/>
      <c r="FXS1456" s="9"/>
      <c r="FXT1456" s="9"/>
      <c r="FXU1456" s="9"/>
      <c r="FXV1456" s="9"/>
      <c r="FXW1456" s="9"/>
      <c r="FXX1456" s="9"/>
      <c r="FXY1456" s="9"/>
      <c r="FXZ1456" s="9"/>
      <c r="FYA1456" s="9"/>
      <c r="FYB1456" s="9"/>
      <c r="FYC1456" s="9"/>
      <c r="FYD1456" s="9"/>
      <c r="FYE1456" s="9"/>
      <c r="FYF1456" s="9"/>
      <c r="FYG1456" s="9"/>
      <c r="FYH1456" s="9"/>
      <c r="FYI1456" s="9"/>
      <c r="FYJ1456" s="9"/>
      <c r="FYK1456" s="9"/>
      <c r="FYL1456" s="9"/>
      <c r="FYM1456" s="9"/>
      <c r="FYN1456" s="9"/>
      <c r="FYO1456" s="9"/>
      <c r="FYP1456" s="9"/>
      <c r="FYQ1456" s="9"/>
      <c r="FYR1456" s="9"/>
      <c r="FYS1456" s="9"/>
      <c r="FYT1456" s="9"/>
      <c r="FYU1456" s="9"/>
      <c r="FYV1456" s="9"/>
      <c r="FYW1456" s="9"/>
      <c r="FYX1456" s="9"/>
      <c r="FYY1456" s="9"/>
      <c r="FYZ1456" s="9"/>
      <c r="FZA1456" s="9"/>
      <c r="FZB1456" s="9"/>
      <c r="FZC1456" s="9"/>
      <c r="FZD1456" s="9"/>
      <c r="FZE1456" s="9"/>
      <c r="FZF1456" s="9"/>
      <c r="FZG1456" s="9"/>
      <c r="FZH1456" s="9"/>
      <c r="FZI1456" s="9"/>
      <c r="FZJ1456" s="9"/>
      <c r="FZK1456" s="9"/>
      <c r="FZL1456" s="9"/>
      <c r="FZM1456" s="9"/>
      <c r="FZN1456" s="9"/>
      <c r="FZO1456" s="9"/>
      <c r="FZP1456" s="9"/>
      <c r="FZQ1456" s="9"/>
      <c r="FZR1456" s="9"/>
      <c r="FZS1456" s="9"/>
      <c r="FZT1456" s="9"/>
      <c r="FZU1456" s="9"/>
      <c r="FZV1456" s="9"/>
      <c r="FZW1456" s="9"/>
      <c r="FZX1456" s="9"/>
      <c r="FZY1456" s="9"/>
      <c r="FZZ1456" s="9"/>
      <c r="GAA1456" s="9"/>
      <c r="GAB1456" s="9"/>
      <c r="GAC1456" s="9"/>
      <c r="GAD1456" s="9"/>
      <c r="GAE1456" s="9"/>
      <c r="GAF1456" s="9"/>
      <c r="GAG1456" s="9"/>
      <c r="GAH1456" s="9"/>
      <c r="GAI1456" s="9"/>
      <c r="GAJ1456" s="9"/>
      <c r="GAK1456" s="9"/>
      <c r="GAL1456" s="9"/>
      <c r="GAM1456" s="9"/>
      <c r="GAN1456" s="9"/>
      <c r="GAO1456" s="9"/>
      <c r="GAP1456" s="9"/>
      <c r="GAQ1456" s="9"/>
      <c r="GAR1456" s="9"/>
      <c r="GAS1456" s="9"/>
      <c r="GAT1456" s="9"/>
      <c r="GAU1456" s="9"/>
      <c r="GAV1456" s="9"/>
      <c r="GAW1456" s="9"/>
      <c r="GAX1456" s="9"/>
      <c r="GAY1456" s="9"/>
      <c r="GAZ1456" s="9"/>
      <c r="GBA1456" s="9"/>
      <c r="GBB1456" s="9"/>
      <c r="GBC1456" s="9"/>
      <c r="GBD1456" s="9"/>
      <c r="GBE1456" s="9"/>
      <c r="GBF1456" s="9"/>
      <c r="GBG1456" s="9"/>
      <c r="GBH1456" s="9"/>
      <c r="GBI1456" s="9"/>
      <c r="GBJ1456" s="9"/>
      <c r="GBK1456" s="9"/>
      <c r="GBL1456" s="9"/>
      <c r="GBM1456" s="9"/>
      <c r="GBN1456" s="9"/>
      <c r="GBO1456" s="9"/>
      <c r="GBP1456" s="9"/>
      <c r="GBQ1456" s="9"/>
      <c r="GBR1456" s="9"/>
      <c r="GBS1456" s="9"/>
      <c r="GBT1456" s="9"/>
      <c r="GBU1456" s="9"/>
      <c r="GBV1456" s="9"/>
      <c r="GBW1456" s="9"/>
      <c r="GBX1456" s="9"/>
      <c r="GBY1456" s="9"/>
      <c r="GBZ1456" s="9"/>
      <c r="GCA1456" s="9"/>
      <c r="GCB1456" s="9"/>
      <c r="GCC1456" s="9"/>
      <c r="GCD1456" s="9"/>
      <c r="GCE1456" s="9"/>
      <c r="GCF1456" s="9"/>
      <c r="GCG1456" s="9"/>
      <c r="GCH1456" s="9"/>
      <c r="GCI1456" s="9"/>
      <c r="GCJ1456" s="9"/>
      <c r="GCK1456" s="9"/>
      <c r="GCL1456" s="9"/>
      <c r="GCM1456" s="9"/>
      <c r="GCN1456" s="9"/>
      <c r="GCO1456" s="9"/>
      <c r="GCP1456" s="9"/>
      <c r="GCQ1456" s="9"/>
      <c r="GCR1456" s="9"/>
      <c r="GCS1456" s="9"/>
      <c r="GCT1456" s="9"/>
      <c r="GCU1456" s="9"/>
      <c r="GCV1456" s="9"/>
      <c r="GCW1456" s="9"/>
      <c r="GCX1456" s="9"/>
      <c r="GCY1456" s="9"/>
      <c r="GCZ1456" s="9"/>
      <c r="GDA1456" s="9"/>
      <c r="GDB1456" s="9"/>
      <c r="GDC1456" s="9"/>
      <c r="GDD1456" s="9"/>
      <c r="GDE1456" s="9"/>
      <c r="GDF1456" s="9"/>
      <c r="GDG1456" s="9"/>
      <c r="GDH1456" s="9"/>
      <c r="GDI1456" s="9"/>
      <c r="GDJ1456" s="9"/>
      <c r="GDK1456" s="9"/>
      <c r="GDL1456" s="9"/>
      <c r="GDM1456" s="9"/>
      <c r="GDN1456" s="9"/>
      <c r="GDO1456" s="9"/>
      <c r="GDP1456" s="9"/>
      <c r="GDQ1456" s="9"/>
      <c r="GDR1456" s="9"/>
      <c r="GDS1456" s="9"/>
      <c r="GDT1456" s="9"/>
      <c r="GDU1456" s="9"/>
      <c r="GDV1456" s="9"/>
      <c r="GDW1456" s="9"/>
      <c r="GDX1456" s="9"/>
      <c r="GDY1456" s="9"/>
      <c r="GDZ1456" s="9"/>
      <c r="GEA1456" s="9"/>
      <c r="GEB1456" s="9"/>
      <c r="GEC1456" s="9"/>
      <c r="GED1456" s="9"/>
      <c r="GEE1456" s="9"/>
      <c r="GEF1456" s="9"/>
      <c r="GEG1456" s="9"/>
      <c r="GEH1456" s="9"/>
      <c r="GEI1456" s="9"/>
      <c r="GEJ1456" s="9"/>
      <c r="GEK1456" s="9"/>
      <c r="GEL1456" s="9"/>
      <c r="GEM1456" s="9"/>
      <c r="GEN1456" s="9"/>
      <c r="GEO1456" s="9"/>
      <c r="GEP1456" s="9"/>
      <c r="GEQ1456" s="9"/>
      <c r="GER1456" s="9"/>
      <c r="GES1456" s="9"/>
      <c r="GET1456" s="9"/>
      <c r="GEU1456" s="9"/>
      <c r="GEV1456" s="9"/>
      <c r="GEW1456" s="9"/>
      <c r="GEX1456" s="9"/>
      <c r="GEY1456" s="9"/>
      <c r="GEZ1456" s="9"/>
      <c r="GFA1456" s="9"/>
      <c r="GFB1456" s="9"/>
      <c r="GFC1456" s="9"/>
      <c r="GFD1456" s="9"/>
      <c r="GFE1456" s="9"/>
      <c r="GFF1456" s="9"/>
      <c r="GFG1456" s="9"/>
      <c r="GFH1456" s="9"/>
      <c r="GFI1456" s="9"/>
      <c r="GFJ1456" s="9"/>
      <c r="GFK1456" s="9"/>
      <c r="GFL1456" s="9"/>
      <c r="GFM1456" s="9"/>
      <c r="GFN1456" s="9"/>
      <c r="GFO1456" s="9"/>
      <c r="GFP1456" s="9"/>
      <c r="GFQ1456" s="9"/>
      <c r="GFR1456" s="9"/>
      <c r="GFS1456" s="9"/>
      <c r="GFT1456" s="9"/>
      <c r="GFU1456" s="9"/>
      <c r="GFV1456" s="9"/>
      <c r="GFW1456" s="9"/>
      <c r="GFX1456" s="9"/>
      <c r="GFY1456" s="9"/>
      <c r="GFZ1456" s="9"/>
      <c r="GGA1456" s="9"/>
      <c r="GGB1456" s="9"/>
      <c r="GGC1456" s="9"/>
      <c r="GGD1456" s="9"/>
      <c r="GGE1456" s="9"/>
      <c r="GGF1456" s="9"/>
      <c r="GGG1456" s="9"/>
      <c r="GGH1456" s="9"/>
      <c r="GGI1456" s="9"/>
      <c r="GGJ1456" s="9"/>
      <c r="GGK1456" s="9"/>
      <c r="GGL1456" s="9"/>
      <c r="GGM1456" s="9"/>
      <c r="GGN1456" s="9"/>
      <c r="GGO1456" s="9"/>
      <c r="GGP1456" s="9"/>
      <c r="GGQ1456" s="9"/>
      <c r="GGR1456" s="9"/>
      <c r="GGS1456" s="9"/>
      <c r="GGT1456" s="9"/>
      <c r="GGU1456" s="9"/>
      <c r="GGV1456" s="9"/>
      <c r="GGW1456" s="9"/>
      <c r="GGX1456" s="9"/>
      <c r="GGY1456" s="9"/>
      <c r="GGZ1456" s="9"/>
      <c r="GHA1456" s="9"/>
      <c r="GHB1456" s="9"/>
      <c r="GHC1456" s="9"/>
      <c r="GHD1456" s="9"/>
      <c r="GHE1456" s="9"/>
      <c r="GHF1456" s="9"/>
      <c r="GHG1456" s="9"/>
      <c r="GHH1456" s="9"/>
      <c r="GHI1456" s="9"/>
      <c r="GHJ1456" s="9"/>
      <c r="GHK1456" s="9"/>
      <c r="GHL1456" s="9"/>
      <c r="GHM1456" s="9"/>
      <c r="GHN1456" s="9"/>
      <c r="GHO1456" s="9"/>
      <c r="GHP1456" s="9"/>
      <c r="GHQ1456" s="9"/>
      <c r="GHR1456" s="9"/>
      <c r="GHS1456" s="9"/>
      <c r="GHT1456" s="9"/>
      <c r="GHU1456" s="9"/>
      <c r="GHV1456" s="9"/>
      <c r="GHW1456" s="9"/>
      <c r="GHX1456" s="9"/>
      <c r="GHY1456" s="9"/>
      <c r="GHZ1456" s="9"/>
      <c r="GIA1456" s="9"/>
      <c r="GIB1456" s="9"/>
      <c r="GIC1456" s="9"/>
      <c r="GID1456" s="9"/>
      <c r="GIE1456" s="9"/>
      <c r="GIF1456" s="9"/>
      <c r="GIG1456" s="9"/>
      <c r="GIH1456" s="9"/>
      <c r="GII1456" s="9"/>
      <c r="GIJ1456" s="9"/>
      <c r="GIK1456" s="9"/>
      <c r="GIL1456" s="9"/>
      <c r="GIM1456" s="9"/>
      <c r="GIN1456" s="9"/>
      <c r="GIO1456" s="9"/>
      <c r="GIP1456" s="9"/>
      <c r="GIQ1456" s="9"/>
      <c r="GIR1456" s="9"/>
      <c r="GIS1456" s="9"/>
      <c r="GIT1456" s="9"/>
      <c r="GIU1456" s="9"/>
      <c r="GIV1456" s="9"/>
      <c r="GIW1456" s="9"/>
      <c r="GIX1456" s="9"/>
      <c r="GIY1456" s="9"/>
      <c r="GIZ1456" s="9"/>
      <c r="GJA1456" s="9"/>
      <c r="GJB1456" s="9"/>
      <c r="GJC1456" s="9"/>
      <c r="GJD1456" s="9"/>
      <c r="GJE1456" s="9"/>
      <c r="GJF1456" s="9"/>
      <c r="GJG1456" s="9"/>
      <c r="GJH1456" s="9"/>
      <c r="GJI1456" s="9"/>
      <c r="GJJ1456" s="9"/>
      <c r="GJK1456" s="9"/>
      <c r="GJL1456" s="9"/>
      <c r="GJM1456" s="9"/>
      <c r="GJN1456" s="9"/>
      <c r="GJO1456" s="9"/>
      <c r="GJP1456" s="9"/>
      <c r="GJQ1456" s="9"/>
      <c r="GJR1456" s="9"/>
      <c r="GJS1456" s="9"/>
      <c r="GJT1456" s="9"/>
      <c r="GJU1456" s="9"/>
      <c r="GJV1456" s="9"/>
      <c r="GJW1456" s="9"/>
      <c r="GJX1456" s="9"/>
      <c r="GJY1456" s="9"/>
      <c r="GJZ1456" s="9"/>
      <c r="GKA1456" s="9"/>
      <c r="GKB1456" s="9"/>
      <c r="GKC1456" s="9"/>
      <c r="GKD1456" s="9"/>
      <c r="GKE1456" s="9"/>
      <c r="GKF1456" s="9"/>
      <c r="GKG1456" s="9"/>
      <c r="GKH1456" s="9"/>
      <c r="GKI1456" s="9"/>
      <c r="GKJ1456" s="9"/>
      <c r="GKK1456" s="9"/>
      <c r="GKL1456" s="9"/>
      <c r="GKM1456" s="9"/>
      <c r="GKN1456" s="9"/>
      <c r="GKO1456" s="9"/>
      <c r="GKP1456" s="9"/>
      <c r="GKQ1456" s="9"/>
      <c r="GKR1456" s="9"/>
      <c r="GKS1456" s="9"/>
      <c r="GKT1456" s="9"/>
      <c r="GKU1456" s="9"/>
      <c r="GKV1456" s="9"/>
      <c r="GKW1456" s="9"/>
      <c r="GKX1456" s="9"/>
      <c r="GKY1456" s="9"/>
      <c r="GKZ1456" s="9"/>
      <c r="GLA1456" s="9"/>
      <c r="GLB1456" s="9"/>
      <c r="GLC1456" s="9"/>
      <c r="GLD1456" s="9"/>
      <c r="GLE1456" s="9"/>
      <c r="GLF1456" s="9"/>
      <c r="GLG1456" s="9"/>
      <c r="GLH1456" s="9"/>
      <c r="GLI1456" s="9"/>
      <c r="GLJ1456" s="9"/>
      <c r="GLK1456" s="9"/>
      <c r="GLL1456" s="9"/>
      <c r="GLM1456" s="9"/>
      <c r="GLN1456" s="9"/>
      <c r="GLO1456" s="9"/>
      <c r="GLP1456" s="9"/>
      <c r="GLQ1456" s="9"/>
      <c r="GLR1456" s="9"/>
      <c r="GLS1456" s="9"/>
      <c r="GLT1456" s="9"/>
      <c r="GLU1456" s="9"/>
      <c r="GLV1456" s="9"/>
      <c r="GLW1456" s="9"/>
      <c r="GLX1456" s="9"/>
      <c r="GLY1456" s="9"/>
      <c r="GLZ1456" s="9"/>
      <c r="GMA1456" s="9"/>
      <c r="GMB1456" s="9"/>
      <c r="GMC1456" s="9"/>
      <c r="GMD1456" s="9"/>
      <c r="GME1456" s="9"/>
      <c r="GMF1456" s="9"/>
      <c r="GMG1456" s="9"/>
      <c r="GMH1456" s="9"/>
      <c r="GMI1456" s="9"/>
      <c r="GMJ1456" s="9"/>
      <c r="GMK1456" s="9"/>
      <c r="GML1456" s="9"/>
      <c r="GMM1456" s="9"/>
      <c r="GMN1456" s="9"/>
      <c r="GMO1456" s="9"/>
      <c r="GMP1456" s="9"/>
      <c r="GMQ1456" s="9"/>
      <c r="GMR1456" s="9"/>
      <c r="GMS1456" s="9"/>
      <c r="GMT1456" s="9"/>
      <c r="GMU1456" s="9"/>
      <c r="GMV1456" s="9"/>
      <c r="GMW1456" s="9"/>
      <c r="GMX1456" s="9"/>
      <c r="GMY1456" s="9"/>
      <c r="GMZ1456" s="9"/>
      <c r="GNA1456" s="9"/>
      <c r="GNB1456" s="9"/>
      <c r="GNC1456" s="9"/>
      <c r="GND1456" s="9"/>
      <c r="GNE1456" s="9"/>
      <c r="GNF1456" s="9"/>
      <c r="GNG1456" s="9"/>
      <c r="GNH1456" s="9"/>
      <c r="GNI1456" s="9"/>
      <c r="GNJ1456" s="9"/>
      <c r="GNK1456" s="9"/>
      <c r="GNL1456" s="9"/>
      <c r="GNM1456" s="9"/>
      <c r="GNN1456" s="9"/>
      <c r="GNO1456" s="9"/>
      <c r="GNP1456" s="9"/>
      <c r="GNQ1456" s="9"/>
      <c r="GNR1456" s="9"/>
      <c r="GNS1456" s="9"/>
      <c r="GNT1456" s="9"/>
      <c r="GNU1456" s="9"/>
      <c r="GNV1456" s="9"/>
      <c r="GNW1456" s="9"/>
      <c r="GNX1456" s="9"/>
      <c r="GNY1456" s="9"/>
      <c r="GNZ1456" s="9"/>
      <c r="GOA1456" s="9"/>
      <c r="GOB1456" s="9"/>
      <c r="GOC1456" s="9"/>
      <c r="GOD1456" s="9"/>
      <c r="GOE1456" s="9"/>
      <c r="GOF1456" s="9"/>
      <c r="GOG1456" s="9"/>
      <c r="GOH1456" s="9"/>
      <c r="GOI1456" s="9"/>
      <c r="GOJ1456" s="9"/>
      <c r="GOK1456" s="9"/>
      <c r="GOL1456" s="9"/>
      <c r="GOM1456" s="9"/>
      <c r="GON1456" s="9"/>
      <c r="GOO1456" s="9"/>
      <c r="GOP1456" s="9"/>
      <c r="GOQ1456" s="9"/>
      <c r="GOR1456" s="9"/>
      <c r="GOS1456" s="9"/>
      <c r="GOT1456" s="9"/>
      <c r="GOU1456" s="9"/>
      <c r="GOV1456" s="9"/>
      <c r="GOW1456" s="9"/>
      <c r="GOX1456" s="9"/>
      <c r="GOY1456" s="9"/>
      <c r="GOZ1456" s="9"/>
      <c r="GPA1456" s="9"/>
      <c r="GPB1456" s="9"/>
      <c r="GPC1456" s="9"/>
      <c r="GPD1456" s="9"/>
      <c r="GPE1456" s="9"/>
      <c r="GPF1456" s="9"/>
      <c r="GPG1456" s="9"/>
      <c r="GPH1456" s="9"/>
      <c r="GPI1456" s="9"/>
      <c r="GPJ1456" s="9"/>
      <c r="GPK1456" s="9"/>
      <c r="GPL1456" s="9"/>
      <c r="GPM1456" s="9"/>
      <c r="GPN1456" s="9"/>
      <c r="GPO1456" s="9"/>
      <c r="GPP1456" s="9"/>
      <c r="GPQ1456" s="9"/>
      <c r="GPR1456" s="9"/>
      <c r="GPS1456" s="9"/>
      <c r="GPT1456" s="9"/>
      <c r="GPU1456" s="9"/>
      <c r="GPV1456" s="9"/>
      <c r="GPW1456" s="9"/>
      <c r="GPX1456" s="9"/>
      <c r="GPY1456" s="9"/>
      <c r="GPZ1456" s="9"/>
      <c r="GQA1456" s="9"/>
      <c r="GQB1456" s="9"/>
      <c r="GQC1456" s="9"/>
      <c r="GQD1456" s="9"/>
      <c r="GQE1456" s="9"/>
      <c r="GQF1456" s="9"/>
      <c r="GQG1456" s="9"/>
      <c r="GQH1456" s="9"/>
      <c r="GQI1456" s="9"/>
      <c r="GQJ1456" s="9"/>
      <c r="GQK1456" s="9"/>
      <c r="GQL1456" s="9"/>
      <c r="GQM1456" s="9"/>
      <c r="GQN1456" s="9"/>
      <c r="GQO1456" s="9"/>
      <c r="GQP1456" s="9"/>
      <c r="GQQ1456" s="9"/>
      <c r="GQR1456" s="9"/>
      <c r="GQS1456" s="9"/>
      <c r="GQT1456" s="9"/>
      <c r="GQU1456" s="9"/>
      <c r="GQV1456" s="9"/>
      <c r="GQW1456" s="9"/>
      <c r="GQX1456" s="9"/>
      <c r="GQY1456" s="9"/>
      <c r="GQZ1456" s="9"/>
      <c r="GRA1456" s="9"/>
      <c r="GRB1456" s="9"/>
      <c r="GRC1456" s="9"/>
      <c r="GRD1456" s="9"/>
      <c r="GRE1456" s="9"/>
      <c r="GRF1456" s="9"/>
      <c r="GRG1456" s="9"/>
      <c r="GRH1456" s="9"/>
      <c r="GRI1456" s="9"/>
      <c r="GRJ1456" s="9"/>
      <c r="GRK1456" s="9"/>
      <c r="GRL1456" s="9"/>
      <c r="GRM1456" s="9"/>
      <c r="GRN1456" s="9"/>
      <c r="GRO1456" s="9"/>
      <c r="GRP1456" s="9"/>
      <c r="GRQ1456" s="9"/>
      <c r="GRR1456" s="9"/>
      <c r="GRS1456" s="9"/>
      <c r="GRT1456" s="9"/>
      <c r="GRU1456" s="9"/>
      <c r="GRV1456" s="9"/>
      <c r="GRW1456" s="9"/>
      <c r="GRX1456" s="9"/>
      <c r="GRY1456" s="9"/>
      <c r="GRZ1456" s="9"/>
      <c r="GSA1456" s="9"/>
      <c r="GSB1456" s="9"/>
      <c r="GSC1456" s="9"/>
      <c r="GSD1456" s="9"/>
      <c r="GSE1456" s="9"/>
      <c r="GSF1456" s="9"/>
      <c r="GSG1456" s="9"/>
      <c r="GSH1456" s="9"/>
      <c r="GSI1456" s="9"/>
      <c r="GSJ1456" s="9"/>
      <c r="GSK1456" s="9"/>
      <c r="GSL1456" s="9"/>
      <c r="GSM1456" s="9"/>
      <c r="GSN1456" s="9"/>
      <c r="GSO1456" s="9"/>
      <c r="GSP1456" s="9"/>
      <c r="GSQ1456" s="9"/>
      <c r="GSR1456" s="9"/>
      <c r="GSS1456" s="9"/>
      <c r="GST1456" s="9"/>
      <c r="GSU1456" s="9"/>
      <c r="GSV1456" s="9"/>
      <c r="GSW1456" s="9"/>
      <c r="GSX1456" s="9"/>
      <c r="GSY1456" s="9"/>
      <c r="GSZ1456" s="9"/>
      <c r="GTA1456" s="9"/>
      <c r="GTB1456" s="9"/>
      <c r="GTC1456" s="9"/>
      <c r="GTD1456" s="9"/>
      <c r="GTE1456" s="9"/>
      <c r="GTF1456" s="9"/>
      <c r="GTG1456" s="9"/>
      <c r="GTH1456" s="9"/>
      <c r="GTI1456" s="9"/>
      <c r="GTJ1456" s="9"/>
      <c r="GTK1456" s="9"/>
      <c r="GTL1456" s="9"/>
      <c r="GTM1456" s="9"/>
      <c r="GTN1456" s="9"/>
      <c r="GTO1456" s="9"/>
      <c r="GTP1456" s="9"/>
      <c r="GTQ1456" s="9"/>
      <c r="GTR1456" s="9"/>
      <c r="GTS1456" s="9"/>
      <c r="GTT1456" s="9"/>
      <c r="GTU1456" s="9"/>
      <c r="GTV1456" s="9"/>
      <c r="GTW1456" s="9"/>
      <c r="GTX1456" s="9"/>
      <c r="GTY1456" s="9"/>
      <c r="GTZ1456" s="9"/>
      <c r="GUA1456" s="9"/>
      <c r="GUB1456" s="9"/>
      <c r="GUC1456" s="9"/>
      <c r="GUD1456" s="9"/>
      <c r="GUE1456" s="9"/>
      <c r="GUF1456" s="9"/>
      <c r="GUG1456" s="9"/>
      <c r="GUH1456" s="9"/>
      <c r="GUI1456" s="9"/>
      <c r="GUJ1456" s="9"/>
      <c r="GUK1456" s="9"/>
      <c r="GUL1456" s="9"/>
      <c r="GUM1456" s="9"/>
      <c r="GUN1456" s="9"/>
      <c r="GUO1456" s="9"/>
      <c r="GUP1456" s="9"/>
      <c r="GUQ1456" s="9"/>
      <c r="GUR1456" s="9"/>
      <c r="GUS1456" s="9"/>
      <c r="GUT1456" s="9"/>
      <c r="GUU1456" s="9"/>
      <c r="GUV1456" s="9"/>
      <c r="GUW1456" s="9"/>
      <c r="GUX1456" s="9"/>
      <c r="GUY1456" s="9"/>
      <c r="GUZ1456" s="9"/>
      <c r="GVA1456" s="9"/>
      <c r="GVB1456" s="9"/>
      <c r="GVC1456" s="9"/>
      <c r="GVD1456" s="9"/>
      <c r="GVE1456" s="9"/>
      <c r="GVF1456" s="9"/>
      <c r="GVG1456" s="9"/>
      <c r="GVH1456" s="9"/>
      <c r="GVI1456" s="9"/>
      <c r="GVJ1456" s="9"/>
      <c r="GVK1456" s="9"/>
      <c r="GVL1456" s="9"/>
      <c r="GVM1456" s="9"/>
      <c r="GVN1456" s="9"/>
      <c r="GVO1456" s="9"/>
      <c r="GVP1456" s="9"/>
      <c r="GVQ1456" s="9"/>
      <c r="GVR1456" s="9"/>
      <c r="GVS1456" s="9"/>
      <c r="GVT1456" s="9"/>
      <c r="GVU1456" s="9"/>
      <c r="GVV1456" s="9"/>
      <c r="GVW1456" s="9"/>
      <c r="GVX1456" s="9"/>
      <c r="GVY1456" s="9"/>
      <c r="GVZ1456" s="9"/>
      <c r="GWA1456" s="9"/>
      <c r="GWB1456" s="9"/>
      <c r="GWC1456" s="9"/>
      <c r="GWD1456" s="9"/>
      <c r="GWE1456" s="9"/>
      <c r="GWF1456" s="9"/>
      <c r="GWG1456" s="9"/>
      <c r="GWH1456" s="9"/>
      <c r="GWI1456" s="9"/>
      <c r="GWJ1456" s="9"/>
      <c r="GWK1456" s="9"/>
      <c r="GWL1456" s="9"/>
      <c r="GWM1456" s="9"/>
      <c r="GWN1456" s="9"/>
      <c r="GWO1456" s="9"/>
      <c r="GWP1456" s="9"/>
      <c r="GWQ1456" s="9"/>
      <c r="GWR1456" s="9"/>
      <c r="GWS1456" s="9"/>
      <c r="GWT1456" s="9"/>
      <c r="GWU1456" s="9"/>
      <c r="GWV1456" s="9"/>
      <c r="GWW1456" s="9"/>
      <c r="GWX1456" s="9"/>
      <c r="GWY1456" s="9"/>
      <c r="GWZ1456" s="9"/>
      <c r="GXA1456" s="9"/>
      <c r="GXB1456" s="9"/>
      <c r="GXC1456" s="9"/>
      <c r="GXD1456" s="9"/>
      <c r="GXE1456" s="9"/>
      <c r="GXF1456" s="9"/>
      <c r="GXG1456" s="9"/>
      <c r="GXH1456" s="9"/>
      <c r="GXI1456" s="9"/>
      <c r="GXJ1456" s="9"/>
      <c r="GXK1456" s="9"/>
      <c r="GXL1456" s="9"/>
      <c r="GXM1456" s="9"/>
      <c r="GXN1456" s="9"/>
      <c r="GXO1456" s="9"/>
      <c r="GXP1456" s="9"/>
      <c r="GXQ1456" s="9"/>
      <c r="GXR1456" s="9"/>
      <c r="GXS1456" s="9"/>
      <c r="GXT1456" s="9"/>
      <c r="GXU1456" s="9"/>
      <c r="GXV1456" s="9"/>
      <c r="GXW1456" s="9"/>
      <c r="GXX1456" s="9"/>
      <c r="GXY1456" s="9"/>
      <c r="GXZ1456" s="9"/>
      <c r="GYA1456" s="9"/>
      <c r="GYB1456" s="9"/>
      <c r="GYC1456" s="9"/>
      <c r="GYD1456" s="9"/>
      <c r="GYE1456" s="9"/>
      <c r="GYF1456" s="9"/>
      <c r="GYG1456" s="9"/>
      <c r="GYH1456" s="9"/>
      <c r="GYI1456" s="9"/>
      <c r="GYJ1456" s="9"/>
      <c r="GYK1456" s="9"/>
      <c r="GYL1456" s="9"/>
      <c r="GYM1456" s="9"/>
      <c r="GYN1456" s="9"/>
      <c r="GYO1456" s="9"/>
      <c r="GYP1456" s="9"/>
      <c r="GYQ1456" s="9"/>
      <c r="GYR1456" s="9"/>
      <c r="GYS1456" s="9"/>
      <c r="GYT1456" s="9"/>
      <c r="GYU1456" s="9"/>
      <c r="GYV1456" s="9"/>
      <c r="GYW1456" s="9"/>
      <c r="GYX1456" s="9"/>
      <c r="GYY1456" s="9"/>
      <c r="GYZ1456" s="9"/>
      <c r="GZA1456" s="9"/>
      <c r="GZB1456" s="9"/>
      <c r="GZC1456" s="9"/>
      <c r="GZD1456" s="9"/>
      <c r="GZE1456" s="9"/>
      <c r="GZF1456" s="9"/>
      <c r="GZG1456" s="9"/>
      <c r="GZH1456" s="9"/>
      <c r="GZI1456" s="9"/>
      <c r="GZJ1456" s="9"/>
      <c r="GZK1456" s="9"/>
      <c r="GZL1456" s="9"/>
      <c r="GZM1456" s="9"/>
      <c r="GZN1456" s="9"/>
      <c r="GZO1456" s="9"/>
      <c r="GZP1456" s="9"/>
      <c r="GZQ1456" s="9"/>
      <c r="GZR1456" s="9"/>
      <c r="GZS1456" s="9"/>
      <c r="GZT1456" s="9"/>
      <c r="GZU1456" s="9"/>
      <c r="GZV1456" s="9"/>
      <c r="GZW1456" s="9"/>
      <c r="GZX1456" s="9"/>
      <c r="GZY1456" s="9"/>
      <c r="GZZ1456" s="9"/>
      <c r="HAA1456" s="9"/>
      <c r="HAB1456" s="9"/>
      <c r="HAC1456" s="9"/>
      <c r="HAD1456" s="9"/>
      <c r="HAE1456" s="9"/>
      <c r="HAF1456" s="9"/>
      <c r="HAG1456" s="9"/>
      <c r="HAH1456" s="9"/>
      <c r="HAI1456" s="9"/>
      <c r="HAJ1456" s="9"/>
      <c r="HAK1456" s="9"/>
      <c r="HAL1456" s="9"/>
      <c r="HAM1456" s="9"/>
      <c r="HAN1456" s="9"/>
      <c r="HAO1456" s="9"/>
      <c r="HAP1456" s="9"/>
      <c r="HAQ1456" s="9"/>
      <c r="HAR1456" s="9"/>
      <c r="HAS1456" s="9"/>
      <c r="HAT1456" s="9"/>
      <c r="HAU1456" s="9"/>
      <c r="HAV1456" s="9"/>
      <c r="HAW1456" s="9"/>
      <c r="HAX1456" s="9"/>
      <c r="HAY1456" s="9"/>
      <c r="HAZ1456" s="9"/>
      <c r="HBA1456" s="9"/>
      <c r="HBB1456" s="9"/>
      <c r="HBC1456" s="9"/>
      <c r="HBD1456" s="9"/>
      <c r="HBE1456" s="9"/>
      <c r="HBF1456" s="9"/>
      <c r="HBG1456" s="9"/>
      <c r="HBH1456" s="9"/>
      <c r="HBI1456" s="9"/>
      <c r="HBJ1456" s="9"/>
      <c r="HBK1456" s="9"/>
      <c r="HBL1456" s="9"/>
      <c r="HBM1456" s="9"/>
      <c r="HBN1456" s="9"/>
      <c r="HBO1456" s="9"/>
      <c r="HBP1456" s="9"/>
      <c r="HBQ1456" s="9"/>
      <c r="HBR1456" s="9"/>
      <c r="HBS1456" s="9"/>
      <c r="HBT1456" s="9"/>
      <c r="HBU1456" s="9"/>
      <c r="HBV1456" s="9"/>
      <c r="HBW1456" s="9"/>
      <c r="HBX1456" s="9"/>
      <c r="HBY1456" s="9"/>
      <c r="HBZ1456" s="9"/>
      <c r="HCA1456" s="9"/>
      <c r="HCB1456" s="9"/>
      <c r="HCC1456" s="9"/>
      <c r="HCD1456" s="9"/>
      <c r="HCE1456" s="9"/>
      <c r="HCF1456" s="9"/>
      <c r="HCG1456" s="9"/>
      <c r="HCH1456" s="9"/>
      <c r="HCI1456" s="9"/>
      <c r="HCJ1456" s="9"/>
      <c r="HCK1456" s="9"/>
      <c r="HCL1456" s="9"/>
      <c r="HCM1456" s="9"/>
      <c r="HCN1456" s="9"/>
      <c r="HCO1456" s="9"/>
      <c r="HCP1456" s="9"/>
      <c r="HCQ1456" s="9"/>
      <c r="HCR1456" s="9"/>
      <c r="HCS1456" s="9"/>
      <c r="HCT1456" s="9"/>
      <c r="HCU1456" s="9"/>
      <c r="HCV1456" s="9"/>
      <c r="HCW1456" s="9"/>
      <c r="HCX1456" s="9"/>
      <c r="HCY1456" s="9"/>
      <c r="HCZ1456" s="9"/>
      <c r="HDA1456" s="9"/>
      <c r="HDB1456" s="9"/>
      <c r="HDC1456" s="9"/>
      <c r="HDD1456" s="9"/>
      <c r="HDE1456" s="9"/>
      <c r="HDF1456" s="9"/>
      <c r="HDG1456" s="9"/>
      <c r="HDH1456" s="9"/>
      <c r="HDI1456" s="9"/>
      <c r="HDJ1456" s="9"/>
      <c r="HDK1456" s="9"/>
      <c r="HDL1456" s="9"/>
      <c r="HDM1456" s="9"/>
      <c r="HDN1456" s="9"/>
      <c r="HDO1456" s="9"/>
      <c r="HDP1456" s="9"/>
      <c r="HDQ1456" s="9"/>
      <c r="HDR1456" s="9"/>
      <c r="HDS1456" s="9"/>
      <c r="HDT1456" s="9"/>
      <c r="HDU1456" s="9"/>
      <c r="HDV1456" s="9"/>
      <c r="HDW1456" s="9"/>
      <c r="HDX1456" s="9"/>
      <c r="HDY1456" s="9"/>
      <c r="HDZ1456" s="9"/>
      <c r="HEA1456" s="9"/>
      <c r="HEB1456" s="9"/>
      <c r="HEC1456" s="9"/>
      <c r="HED1456" s="9"/>
      <c r="HEE1456" s="9"/>
      <c r="HEF1456" s="9"/>
      <c r="HEG1456" s="9"/>
      <c r="HEH1456" s="9"/>
      <c r="HEI1456" s="9"/>
      <c r="HEJ1456" s="9"/>
      <c r="HEK1456" s="9"/>
      <c r="HEL1456" s="9"/>
      <c r="HEM1456" s="9"/>
      <c r="HEN1456" s="9"/>
      <c r="HEO1456" s="9"/>
      <c r="HEP1456" s="9"/>
      <c r="HEQ1456" s="9"/>
      <c r="HER1456" s="9"/>
      <c r="HES1456" s="9"/>
      <c r="HET1456" s="9"/>
      <c r="HEU1456" s="9"/>
      <c r="HEV1456" s="9"/>
      <c r="HEW1456" s="9"/>
      <c r="HEX1456" s="9"/>
      <c r="HEY1456" s="9"/>
      <c r="HEZ1456" s="9"/>
      <c r="HFA1456" s="9"/>
      <c r="HFB1456" s="9"/>
      <c r="HFC1456" s="9"/>
      <c r="HFD1456" s="9"/>
      <c r="HFE1456" s="9"/>
      <c r="HFF1456" s="9"/>
      <c r="HFG1456" s="9"/>
      <c r="HFH1456" s="9"/>
      <c r="HFI1456" s="9"/>
      <c r="HFJ1456" s="9"/>
      <c r="HFK1456" s="9"/>
      <c r="HFL1456" s="9"/>
      <c r="HFM1456" s="9"/>
      <c r="HFN1456" s="9"/>
      <c r="HFO1456" s="9"/>
      <c r="HFP1456" s="9"/>
      <c r="HFQ1456" s="9"/>
      <c r="HFR1456" s="9"/>
      <c r="HFS1456" s="9"/>
      <c r="HFT1456" s="9"/>
      <c r="HFU1456" s="9"/>
      <c r="HFV1456" s="9"/>
      <c r="HFW1456" s="9"/>
      <c r="HFX1456" s="9"/>
      <c r="HFY1456" s="9"/>
      <c r="HFZ1456" s="9"/>
      <c r="HGA1456" s="9"/>
      <c r="HGB1456" s="9"/>
      <c r="HGC1456" s="9"/>
      <c r="HGD1456" s="9"/>
      <c r="HGE1456" s="9"/>
      <c r="HGF1456" s="9"/>
      <c r="HGG1456" s="9"/>
      <c r="HGH1456" s="9"/>
      <c r="HGI1456" s="9"/>
      <c r="HGJ1456" s="9"/>
      <c r="HGK1456" s="9"/>
      <c r="HGL1456" s="9"/>
      <c r="HGM1456" s="9"/>
      <c r="HGN1456" s="9"/>
      <c r="HGO1456" s="9"/>
      <c r="HGP1456" s="9"/>
      <c r="HGQ1456" s="9"/>
      <c r="HGR1456" s="9"/>
      <c r="HGS1456" s="9"/>
      <c r="HGT1456" s="9"/>
      <c r="HGU1456" s="9"/>
      <c r="HGV1456" s="9"/>
      <c r="HGW1456" s="9"/>
      <c r="HGX1456" s="9"/>
      <c r="HGY1456" s="9"/>
      <c r="HGZ1456" s="9"/>
      <c r="HHA1456" s="9"/>
      <c r="HHB1456" s="9"/>
      <c r="HHC1456" s="9"/>
      <c r="HHD1456" s="9"/>
      <c r="HHE1456" s="9"/>
      <c r="HHF1456" s="9"/>
      <c r="HHG1456" s="9"/>
      <c r="HHH1456" s="9"/>
      <c r="HHI1456" s="9"/>
      <c r="HHJ1456" s="9"/>
      <c r="HHK1456" s="9"/>
      <c r="HHL1456" s="9"/>
      <c r="HHM1456" s="9"/>
      <c r="HHN1456" s="9"/>
      <c r="HHO1456" s="9"/>
      <c r="HHP1456" s="9"/>
      <c r="HHQ1456" s="9"/>
      <c r="HHR1456" s="9"/>
      <c r="HHS1456" s="9"/>
      <c r="HHT1456" s="9"/>
      <c r="HHU1456" s="9"/>
      <c r="HHV1456" s="9"/>
      <c r="HHW1456" s="9"/>
      <c r="HHX1456" s="9"/>
      <c r="HHY1456" s="9"/>
      <c r="HHZ1456" s="9"/>
      <c r="HIA1456" s="9"/>
      <c r="HIB1456" s="9"/>
      <c r="HIC1456" s="9"/>
      <c r="HID1456" s="9"/>
      <c r="HIE1456" s="9"/>
      <c r="HIF1456" s="9"/>
      <c r="HIG1456" s="9"/>
      <c r="HIH1456" s="9"/>
      <c r="HII1456" s="9"/>
      <c r="HIJ1456" s="9"/>
      <c r="HIK1456" s="9"/>
      <c r="HIL1456" s="9"/>
      <c r="HIM1456" s="9"/>
      <c r="HIN1456" s="9"/>
      <c r="HIO1456" s="9"/>
      <c r="HIP1456" s="9"/>
      <c r="HIQ1456" s="9"/>
      <c r="HIR1456" s="9"/>
      <c r="HIS1456" s="9"/>
      <c r="HIT1456" s="9"/>
      <c r="HIU1456" s="9"/>
      <c r="HIV1456" s="9"/>
      <c r="HIW1456" s="9"/>
      <c r="HIX1456" s="9"/>
      <c r="HIY1456" s="9"/>
      <c r="HIZ1456" s="9"/>
      <c r="HJA1456" s="9"/>
      <c r="HJB1456" s="9"/>
      <c r="HJC1456" s="9"/>
      <c r="HJD1456" s="9"/>
      <c r="HJE1456" s="9"/>
      <c r="HJF1456" s="9"/>
      <c r="HJG1456" s="9"/>
      <c r="HJH1456" s="9"/>
      <c r="HJI1456" s="9"/>
      <c r="HJJ1456" s="9"/>
      <c r="HJK1456" s="9"/>
      <c r="HJL1456" s="9"/>
      <c r="HJM1456" s="9"/>
      <c r="HJN1456" s="9"/>
      <c r="HJO1456" s="9"/>
      <c r="HJP1456" s="9"/>
      <c r="HJQ1456" s="9"/>
      <c r="HJR1456" s="9"/>
      <c r="HJS1456" s="9"/>
      <c r="HJT1456" s="9"/>
      <c r="HJU1456" s="9"/>
      <c r="HJV1456" s="9"/>
      <c r="HJW1456" s="9"/>
      <c r="HJX1456" s="9"/>
      <c r="HJY1456" s="9"/>
      <c r="HJZ1456" s="9"/>
      <c r="HKA1456" s="9"/>
      <c r="HKB1456" s="9"/>
      <c r="HKC1456" s="9"/>
      <c r="HKD1456" s="9"/>
      <c r="HKE1456" s="9"/>
      <c r="HKF1456" s="9"/>
      <c r="HKG1456" s="9"/>
      <c r="HKH1456" s="9"/>
      <c r="HKI1456" s="9"/>
      <c r="HKJ1456" s="9"/>
      <c r="HKK1456" s="9"/>
      <c r="HKL1456" s="9"/>
      <c r="HKM1456" s="9"/>
      <c r="HKN1456" s="9"/>
      <c r="HKO1456" s="9"/>
      <c r="HKP1456" s="9"/>
      <c r="HKQ1456" s="9"/>
      <c r="HKR1456" s="9"/>
      <c r="HKS1456" s="9"/>
      <c r="HKT1456" s="9"/>
      <c r="HKU1456" s="9"/>
      <c r="HKV1456" s="9"/>
      <c r="HKW1456" s="9"/>
      <c r="HKX1456" s="9"/>
      <c r="HKY1456" s="9"/>
      <c r="HKZ1456" s="9"/>
      <c r="HLA1456" s="9"/>
      <c r="HLB1456" s="9"/>
      <c r="HLC1456" s="9"/>
      <c r="HLD1456" s="9"/>
      <c r="HLE1456" s="9"/>
      <c r="HLF1456" s="9"/>
      <c r="HLG1456" s="9"/>
      <c r="HLH1456" s="9"/>
      <c r="HLI1456" s="9"/>
      <c r="HLJ1456" s="9"/>
      <c r="HLK1456" s="9"/>
      <c r="HLL1456" s="9"/>
      <c r="HLM1456" s="9"/>
      <c r="HLN1456" s="9"/>
      <c r="HLO1456" s="9"/>
      <c r="HLP1456" s="9"/>
      <c r="HLQ1456" s="9"/>
      <c r="HLR1456" s="9"/>
      <c r="HLS1456" s="9"/>
      <c r="HLT1456" s="9"/>
      <c r="HLU1456" s="9"/>
      <c r="HLV1456" s="9"/>
      <c r="HLW1456" s="9"/>
      <c r="HLX1456" s="9"/>
      <c r="HLY1456" s="9"/>
      <c r="HLZ1456" s="9"/>
      <c r="HMA1456" s="9"/>
      <c r="HMB1456" s="9"/>
      <c r="HMC1456" s="9"/>
      <c r="HMD1456" s="9"/>
      <c r="HME1456" s="9"/>
      <c r="HMF1456" s="9"/>
      <c r="HMG1456" s="9"/>
      <c r="HMH1456" s="9"/>
      <c r="HMI1456" s="9"/>
      <c r="HMJ1456" s="9"/>
      <c r="HMK1456" s="9"/>
      <c r="HML1456" s="9"/>
      <c r="HMM1456" s="9"/>
      <c r="HMN1456" s="9"/>
      <c r="HMO1456" s="9"/>
      <c r="HMP1456" s="9"/>
      <c r="HMQ1456" s="9"/>
      <c r="HMR1456" s="9"/>
      <c r="HMS1456" s="9"/>
      <c r="HMT1456" s="9"/>
      <c r="HMU1456" s="9"/>
      <c r="HMV1456" s="9"/>
      <c r="HMW1456" s="9"/>
      <c r="HMX1456" s="9"/>
      <c r="HMY1456" s="9"/>
      <c r="HMZ1456" s="9"/>
      <c r="HNA1456" s="9"/>
      <c r="HNB1456" s="9"/>
      <c r="HNC1456" s="9"/>
      <c r="HND1456" s="9"/>
      <c r="HNE1456" s="9"/>
      <c r="HNF1456" s="9"/>
      <c r="HNG1456" s="9"/>
      <c r="HNH1456" s="9"/>
      <c r="HNI1456" s="9"/>
      <c r="HNJ1456" s="9"/>
      <c r="HNK1456" s="9"/>
      <c r="HNL1456" s="9"/>
      <c r="HNM1456" s="9"/>
      <c r="HNN1456" s="9"/>
      <c r="HNO1456" s="9"/>
      <c r="HNP1456" s="9"/>
      <c r="HNQ1456" s="9"/>
      <c r="HNR1456" s="9"/>
      <c r="HNS1456" s="9"/>
      <c r="HNT1456" s="9"/>
      <c r="HNU1456" s="9"/>
      <c r="HNV1456" s="9"/>
      <c r="HNW1456" s="9"/>
      <c r="HNX1456" s="9"/>
      <c r="HNY1456" s="9"/>
      <c r="HNZ1456" s="9"/>
      <c r="HOA1456" s="9"/>
      <c r="HOB1456" s="9"/>
      <c r="HOC1456" s="9"/>
      <c r="HOD1456" s="9"/>
      <c r="HOE1456" s="9"/>
      <c r="HOF1456" s="9"/>
      <c r="HOG1456" s="9"/>
      <c r="HOH1456" s="9"/>
      <c r="HOI1456" s="9"/>
      <c r="HOJ1456" s="9"/>
      <c r="HOK1456" s="9"/>
      <c r="HOL1456" s="9"/>
      <c r="HOM1456" s="9"/>
      <c r="HON1456" s="9"/>
      <c r="HOO1456" s="9"/>
      <c r="HOP1456" s="9"/>
      <c r="HOQ1456" s="9"/>
      <c r="HOR1456" s="9"/>
      <c r="HOS1456" s="9"/>
      <c r="HOT1456" s="9"/>
      <c r="HOU1456" s="9"/>
      <c r="HOV1456" s="9"/>
      <c r="HOW1456" s="9"/>
      <c r="HOX1456" s="9"/>
      <c r="HOY1456" s="9"/>
      <c r="HOZ1456" s="9"/>
      <c r="HPA1456" s="9"/>
      <c r="HPB1456" s="9"/>
      <c r="HPC1456" s="9"/>
      <c r="HPD1456" s="9"/>
      <c r="HPE1456" s="9"/>
      <c r="HPF1456" s="9"/>
      <c r="HPG1456" s="9"/>
      <c r="HPH1456" s="9"/>
      <c r="HPI1456" s="9"/>
      <c r="HPJ1456" s="9"/>
      <c r="HPK1456" s="9"/>
      <c r="HPL1456" s="9"/>
      <c r="HPM1456" s="9"/>
      <c r="HPN1456" s="9"/>
      <c r="HPO1456" s="9"/>
      <c r="HPP1456" s="9"/>
      <c r="HPQ1456" s="9"/>
      <c r="HPR1456" s="9"/>
      <c r="HPS1456" s="9"/>
      <c r="HPT1456" s="9"/>
      <c r="HPU1456" s="9"/>
      <c r="HPV1456" s="9"/>
      <c r="HPW1456" s="9"/>
      <c r="HPX1456" s="9"/>
      <c r="HPY1456" s="9"/>
      <c r="HPZ1456" s="9"/>
      <c r="HQA1456" s="9"/>
      <c r="HQB1456" s="9"/>
      <c r="HQC1456" s="9"/>
      <c r="HQD1456" s="9"/>
      <c r="HQE1456" s="9"/>
      <c r="HQF1456" s="9"/>
      <c r="HQG1456" s="9"/>
      <c r="HQH1456" s="9"/>
      <c r="HQI1456" s="9"/>
      <c r="HQJ1456" s="9"/>
      <c r="HQK1456" s="9"/>
      <c r="HQL1456" s="9"/>
      <c r="HQM1456" s="9"/>
      <c r="HQN1456" s="9"/>
      <c r="HQO1456" s="9"/>
      <c r="HQP1456" s="9"/>
      <c r="HQQ1456" s="9"/>
      <c r="HQR1456" s="9"/>
      <c r="HQS1456" s="9"/>
      <c r="HQT1456" s="9"/>
      <c r="HQU1456" s="9"/>
      <c r="HQV1456" s="9"/>
      <c r="HQW1456" s="9"/>
      <c r="HQX1456" s="9"/>
      <c r="HQY1456" s="9"/>
      <c r="HQZ1456" s="9"/>
      <c r="HRA1456" s="9"/>
      <c r="HRB1456" s="9"/>
      <c r="HRC1456" s="9"/>
      <c r="HRD1456" s="9"/>
      <c r="HRE1456" s="9"/>
      <c r="HRF1456" s="9"/>
      <c r="HRG1456" s="9"/>
      <c r="HRH1456" s="9"/>
      <c r="HRI1456" s="9"/>
      <c r="HRJ1456" s="9"/>
      <c r="HRK1456" s="9"/>
      <c r="HRL1456" s="9"/>
      <c r="HRM1456" s="9"/>
      <c r="HRN1456" s="9"/>
      <c r="HRO1456" s="9"/>
      <c r="HRP1456" s="9"/>
      <c r="HRQ1456" s="9"/>
      <c r="HRR1456" s="9"/>
      <c r="HRS1456" s="9"/>
      <c r="HRT1456" s="9"/>
      <c r="HRU1456" s="9"/>
      <c r="HRV1456" s="9"/>
      <c r="HRW1456" s="9"/>
      <c r="HRX1456" s="9"/>
      <c r="HRY1456" s="9"/>
      <c r="HRZ1456" s="9"/>
      <c r="HSA1456" s="9"/>
      <c r="HSB1456" s="9"/>
      <c r="HSC1456" s="9"/>
      <c r="HSD1456" s="9"/>
      <c r="HSE1456" s="9"/>
      <c r="HSF1456" s="9"/>
      <c r="HSG1456" s="9"/>
      <c r="HSH1456" s="9"/>
      <c r="HSI1456" s="9"/>
      <c r="HSJ1456" s="9"/>
      <c r="HSK1456" s="9"/>
      <c r="HSL1456" s="9"/>
      <c r="HSM1456" s="9"/>
      <c r="HSN1456" s="9"/>
      <c r="HSO1456" s="9"/>
      <c r="HSP1456" s="9"/>
      <c r="HSQ1456" s="9"/>
      <c r="HSR1456" s="9"/>
      <c r="HSS1456" s="9"/>
      <c r="HST1456" s="9"/>
      <c r="HSU1456" s="9"/>
      <c r="HSV1456" s="9"/>
      <c r="HSW1456" s="9"/>
      <c r="HSX1456" s="9"/>
      <c r="HSY1456" s="9"/>
      <c r="HSZ1456" s="9"/>
      <c r="HTA1456" s="9"/>
      <c r="HTB1456" s="9"/>
      <c r="HTC1456" s="9"/>
      <c r="HTD1456" s="9"/>
      <c r="HTE1456" s="9"/>
      <c r="HTF1456" s="9"/>
      <c r="HTG1456" s="9"/>
      <c r="HTH1456" s="9"/>
      <c r="HTI1456" s="9"/>
      <c r="HTJ1456" s="9"/>
      <c r="HTK1456" s="9"/>
      <c r="HTL1456" s="9"/>
      <c r="HTM1456" s="9"/>
      <c r="HTN1456" s="9"/>
      <c r="HTO1456" s="9"/>
      <c r="HTP1456" s="9"/>
      <c r="HTQ1456" s="9"/>
      <c r="HTR1456" s="9"/>
      <c r="HTS1456" s="9"/>
      <c r="HTT1456" s="9"/>
      <c r="HTU1456" s="9"/>
      <c r="HTV1456" s="9"/>
      <c r="HTW1456" s="9"/>
      <c r="HTX1456" s="9"/>
      <c r="HTY1456" s="9"/>
      <c r="HTZ1456" s="9"/>
      <c r="HUA1456" s="9"/>
      <c r="HUB1456" s="9"/>
      <c r="HUC1456" s="9"/>
      <c r="HUD1456" s="9"/>
      <c r="HUE1456" s="9"/>
      <c r="HUF1456" s="9"/>
      <c r="HUG1456" s="9"/>
      <c r="HUH1456" s="9"/>
      <c r="HUI1456" s="9"/>
      <c r="HUJ1456" s="9"/>
      <c r="HUK1456" s="9"/>
      <c r="HUL1456" s="9"/>
      <c r="HUM1456" s="9"/>
      <c r="HUN1456" s="9"/>
      <c r="HUO1456" s="9"/>
      <c r="HUP1456" s="9"/>
      <c r="HUQ1456" s="9"/>
      <c r="HUR1456" s="9"/>
      <c r="HUS1456" s="9"/>
      <c r="HUT1456" s="9"/>
      <c r="HUU1456" s="9"/>
      <c r="HUV1456" s="9"/>
      <c r="HUW1456" s="9"/>
      <c r="HUX1456" s="9"/>
      <c r="HUY1456" s="9"/>
      <c r="HUZ1456" s="9"/>
      <c r="HVA1456" s="9"/>
      <c r="HVB1456" s="9"/>
      <c r="HVC1456" s="9"/>
      <c r="HVD1456" s="9"/>
      <c r="HVE1456" s="9"/>
      <c r="HVF1456" s="9"/>
      <c r="HVG1456" s="9"/>
      <c r="HVH1456" s="9"/>
      <c r="HVI1456" s="9"/>
      <c r="HVJ1456" s="9"/>
      <c r="HVK1456" s="9"/>
      <c r="HVL1456" s="9"/>
      <c r="HVM1456" s="9"/>
      <c r="HVN1456" s="9"/>
      <c r="HVO1456" s="9"/>
      <c r="HVP1456" s="9"/>
      <c r="HVQ1456" s="9"/>
      <c r="HVR1456" s="9"/>
      <c r="HVS1456" s="9"/>
      <c r="HVT1456" s="9"/>
      <c r="HVU1456" s="9"/>
      <c r="HVV1456" s="9"/>
      <c r="HVW1456" s="9"/>
      <c r="HVX1456" s="9"/>
      <c r="HVY1456" s="9"/>
      <c r="HVZ1456" s="9"/>
      <c r="HWA1456" s="9"/>
      <c r="HWB1456" s="9"/>
      <c r="HWC1456" s="9"/>
      <c r="HWD1456" s="9"/>
      <c r="HWE1456" s="9"/>
      <c r="HWF1456" s="9"/>
      <c r="HWG1456" s="9"/>
      <c r="HWH1456" s="9"/>
      <c r="HWI1456" s="9"/>
      <c r="HWJ1456" s="9"/>
      <c r="HWK1456" s="9"/>
      <c r="HWL1456" s="9"/>
      <c r="HWM1456" s="9"/>
      <c r="HWN1456" s="9"/>
      <c r="HWO1456" s="9"/>
      <c r="HWP1456" s="9"/>
      <c r="HWQ1456" s="9"/>
      <c r="HWR1456" s="9"/>
      <c r="HWS1456" s="9"/>
      <c r="HWT1456" s="9"/>
      <c r="HWU1456" s="9"/>
      <c r="HWV1456" s="9"/>
      <c r="HWW1456" s="9"/>
      <c r="HWX1456" s="9"/>
      <c r="HWY1456" s="9"/>
      <c r="HWZ1456" s="9"/>
      <c r="HXA1456" s="9"/>
      <c r="HXB1456" s="9"/>
      <c r="HXC1456" s="9"/>
      <c r="HXD1456" s="9"/>
      <c r="HXE1456" s="9"/>
      <c r="HXF1456" s="9"/>
      <c r="HXG1456" s="9"/>
      <c r="HXH1456" s="9"/>
      <c r="HXI1456" s="9"/>
      <c r="HXJ1456" s="9"/>
      <c r="HXK1456" s="9"/>
      <c r="HXL1456" s="9"/>
      <c r="HXM1456" s="9"/>
      <c r="HXN1456" s="9"/>
      <c r="HXO1456" s="9"/>
      <c r="HXP1456" s="9"/>
      <c r="HXQ1456" s="9"/>
      <c r="HXR1456" s="9"/>
      <c r="HXS1456" s="9"/>
      <c r="HXT1456" s="9"/>
      <c r="HXU1456" s="9"/>
      <c r="HXV1456" s="9"/>
      <c r="HXW1456" s="9"/>
      <c r="HXX1456" s="9"/>
      <c r="HXY1456" s="9"/>
      <c r="HXZ1456" s="9"/>
      <c r="HYA1456" s="9"/>
      <c r="HYB1456" s="9"/>
      <c r="HYC1456" s="9"/>
      <c r="HYD1456" s="9"/>
      <c r="HYE1456" s="9"/>
      <c r="HYF1456" s="9"/>
      <c r="HYG1456" s="9"/>
      <c r="HYH1456" s="9"/>
      <c r="HYI1456" s="9"/>
      <c r="HYJ1456" s="9"/>
      <c r="HYK1456" s="9"/>
      <c r="HYL1456" s="9"/>
      <c r="HYM1456" s="9"/>
      <c r="HYN1456" s="9"/>
      <c r="HYO1456" s="9"/>
      <c r="HYP1456" s="9"/>
      <c r="HYQ1456" s="9"/>
      <c r="HYR1456" s="9"/>
      <c r="HYS1456" s="9"/>
      <c r="HYT1456" s="9"/>
      <c r="HYU1456" s="9"/>
      <c r="HYV1456" s="9"/>
      <c r="HYW1456" s="9"/>
      <c r="HYX1456" s="9"/>
      <c r="HYY1456" s="9"/>
      <c r="HYZ1456" s="9"/>
      <c r="HZA1456" s="9"/>
      <c r="HZB1456" s="9"/>
      <c r="HZC1456" s="9"/>
      <c r="HZD1456" s="9"/>
      <c r="HZE1456" s="9"/>
      <c r="HZF1456" s="9"/>
      <c r="HZG1456" s="9"/>
      <c r="HZH1456" s="9"/>
      <c r="HZI1456" s="9"/>
      <c r="HZJ1456" s="9"/>
      <c r="HZK1456" s="9"/>
      <c r="HZL1456" s="9"/>
      <c r="HZM1456" s="9"/>
      <c r="HZN1456" s="9"/>
      <c r="HZO1456" s="9"/>
      <c r="HZP1456" s="9"/>
      <c r="HZQ1456" s="9"/>
      <c r="HZR1456" s="9"/>
      <c r="HZS1456" s="9"/>
      <c r="HZT1456" s="9"/>
      <c r="HZU1456" s="9"/>
      <c r="HZV1456" s="9"/>
      <c r="HZW1456" s="9"/>
      <c r="HZX1456" s="9"/>
      <c r="HZY1456" s="9"/>
      <c r="HZZ1456" s="9"/>
      <c r="IAA1456" s="9"/>
      <c r="IAB1456" s="9"/>
      <c r="IAC1456" s="9"/>
      <c r="IAD1456" s="9"/>
      <c r="IAE1456" s="9"/>
      <c r="IAF1456" s="9"/>
      <c r="IAG1456" s="9"/>
      <c r="IAH1456" s="9"/>
      <c r="IAI1456" s="9"/>
      <c r="IAJ1456" s="9"/>
      <c r="IAK1456" s="9"/>
      <c r="IAL1456" s="9"/>
      <c r="IAM1456" s="9"/>
      <c r="IAN1456" s="9"/>
      <c r="IAO1456" s="9"/>
      <c r="IAP1456" s="9"/>
      <c r="IAQ1456" s="9"/>
      <c r="IAR1456" s="9"/>
      <c r="IAS1456" s="9"/>
      <c r="IAT1456" s="9"/>
      <c r="IAU1456" s="9"/>
      <c r="IAV1456" s="9"/>
      <c r="IAW1456" s="9"/>
      <c r="IAX1456" s="9"/>
      <c r="IAY1456" s="9"/>
      <c r="IAZ1456" s="9"/>
      <c r="IBA1456" s="9"/>
      <c r="IBB1456" s="9"/>
      <c r="IBC1456" s="9"/>
      <c r="IBD1456" s="9"/>
      <c r="IBE1456" s="9"/>
      <c r="IBF1456" s="9"/>
      <c r="IBG1456" s="9"/>
      <c r="IBH1456" s="9"/>
      <c r="IBI1456" s="9"/>
      <c r="IBJ1456" s="9"/>
      <c r="IBK1456" s="9"/>
      <c r="IBL1456" s="9"/>
      <c r="IBM1456" s="9"/>
      <c r="IBN1456" s="9"/>
      <c r="IBO1456" s="9"/>
      <c r="IBP1456" s="9"/>
      <c r="IBQ1456" s="9"/>
      <c r="IBR1456" s="9"/>
      <c r="IBS1456" s="9"/>
      <c r="IBT1456" s="9"/>
      <c r="IBU1456" s="9"/>
      <c r="IBV1456" s="9"/>
      <c r="IBW1456" s="9"/>
      <c r="IBX1456" s="9"/>
      <c r="IBY1456" s="9"/>
      <c r="IBZ1456" s="9"/>
      <c r="ICA1456" s="9"/>
      <c r="ICB1456" s="9"/>
      <c r="ICC1456" s="9"/>
      <c r="ICD1456" s="9"/>
      <c r="ICE1456" s="9"/>
      <c r="ICF1456" s="9"/>
      <c r="ICG1456" s="9"/>
      <c r="ICH1456" s="9"/>
      <c r="ICI1456" s="9"/>
      <c r="ICJ1456" s="9"/>
      <c r="ICK1456" s="9"/>
      <c r="ICL1456" s="9"/>
      <c r="ICM1456" s="9"/>
      <c r="ICN1456" s="9"/>
      <c r="ICO1456" s="9"/>
      <c r="ICP1456" s="9"/>
      <c r="ICQ1456" s="9"/>
      <c r="ICR1456" s="9"/>
      <c r="ICS1456" s="9"/>
      <c r="ICT1456" s="9"/>
      <c r="ICU1456" s="9"/>
      <c r="ICV1456" s="9"/>
      <c r="ICW1456" s="9"/>
      <c r="ICX1456" s="9"/>
      <c r="ICY1456" s="9"/>
      <c r="ICZ1456" s="9"/>
      <c r="IDA1456" s="9"/>
      <c r="IDB1456" s="9"/>
      <c r="IDC1456" s="9"/>
      <c r="IDD1456" s="9"/>
      <c r="IDE1456" s="9"/>
      <c r="IDF1456" s="9"/>
      <c r="IDG1456" s="9"/>
      <c r="IDH1456" s="9"/>
      <c r="IDI1456" s="9"/>
      <c r="IDJ1456" s="9"/>
      <c r="IDK1456" s="9"/>
      <c r="IDL1456" s="9"/>
      <c r="IDM1456" s="9"/>
      <c r="IDN1456" s="9"/>
      <c r="IDO1456" s="9"/>
      <c r="IDP1456" s="9"/>
      <c r="IDQ1456" s="9"/>
      <c r="IDR1456" s="9"/>
      <c r="IDS1456" s="9"/>
      <c r="IDT1456" s="9"/>
      <c r="IDU1456" s="9"/>
      <c r="IDV1456" s="9"/>
      <c r="IDW1456" s="9"/>
      <c r="IDX1456" s="9"/>
      <c r="IDY1456" s="9"/>
      <c r="IDZ1456" s="9"/>
      <c r="IEA1456" s="9"/>
      <c r="IEB1456" s="9"/>
      <c r="IEC1456" s="9"/>
      <c r="IED1456" s="9"/>
      <c r="IEE1456" s="9"/>
      <c r="IEF1456" s="9"/>
      <c r="IEG1456" s="9"/>
      <c r="IEH1456" s="9"/>
      <c r="IEI1456" s="9"/>
      <c r="IEJ1456" s="9"/>
      <c r="IEK1456" s="9"/>
      <c r="IEL1456" s="9"/>
      <c r="IEM1456" s="9"/>
      <c r="IEN1456" s="9"/>
      <c r="IEO1456" s="9"/>
      <c r="IEP1456" s="9"/>
      <c r="IEQ1456" s="9"/>
      <c r="IER1456" s="9"/>
      <c r="IES1456" s="9"/>
      <c r="IET1456" s="9"/>
      <c r="IEU1456" s="9"/>
      <c r="IEV1456" s="9"/>
      <c r="IEW1456" s="9"/>
      <c r="IEX1456" s="9"/>
      <c r="IEY1456" s="9"/>
      <c r="IEZ1456" s="9"/>
      <c r="IFA1456" s="9"/>
      <c r="IFB1456" s="9"/>
      <c r="IFC1456" s="9"/>
      <c r="IFD1456" s="9"/>
      <c r="IFE1456" s="9"/>
      <c r="IFF1456" s="9"/>
      <c r="IFG1456" s="9"/>
      <c r="IFH1456" s="9"/>
      <c r="IFI1456" s="9"/>
      <c r="IFJ1456" s="9"/>
      <c r="IFK1456" s="9"/>
      <c r="IFL1456" s="9"/>
      <c r="IFM1456" s="9"/>
      <c r="IFN1456" s="9"/>
      <c r="IFO1456" s="9"/>
      <c r="IFP1456" s="9"/>
      <c r="IFQ1456" s="9"/>
      <c r="IFR1456" s="9"/>
      <c r="IFS1456" s="9"/>
      <c r="IFT1456" s="9"/>
      <c r="IFU1456" s="9"/>
      <c r="IFV1456" s="9"/>
      <c r="IFW1456" s="9"/>
      <c r="IFX1456" s="9"/>
      <c r="IFY1456" s="9"/>
      <c r="IFZ1456" s="9"/>
      <c r="IGA1456" s="9"/>
      <c r="IGB1456" s="9"/>
      <c r="IGC1456" s="9"/>
      <c r="IGD1456" s="9"/>
      <c r="IGE1456" s="9"/>
      <c r="IGF1456" s="9"/>
      <c r="IGG1456" s="9"/>
      <c r="IGH1456" s="9"/>
      <c r="IGI1456" s="9"/>
      <c r="IGJ1456" s="9"/>
      <c r="IGK1456" s="9"/>
      <c r="IGL1456" s="9"/>
      <c r="IGM1456" s="9"/>
      <c r="IGN1456" s="9"/>
      <c r="IGO1456" s="9"/>
      <c r="IGP1456" s="9"/>
      <c r="IGQ1456" s="9"/>
      <c r="IGR1456" s="9"/>
      <c r="IGS1456" s="9"/>
      <c r="IGT1456" s="9"/>
      <c r="IGU1456" s="9"/>
      <c r="IGV1456" s="9"/>
      <c r="IGW1456" s="9"/>
      <c r="IGX1456" s="9"/>
      <c r="IGY1456" s="9"/>
      <c r="IGZ1456" s="9"/>
      <c r="IHA1456" s="9"/>
      <c r="IHB1456" s="9"/>
      <c r="IHC1456" s="9"/>
      <c r="IHD1456" s="9"/>
      <c r="IHE1456" s="9"/>
      <c r="IHF1456" s="9"/>
      <c r="IHG1456" s="9"/>
      <c r="IHH1456" s="9"/>
      <c r="IHI1456" s="9"/>
      <c r="IHJ1456" s="9"/>
      <c r="IHK1456" s="9"/>
      <c r="IHL1456" s="9"/>
      <c r="IHM1456" s="9"/>
      <c r="IHN1456" s="9"/>
      <c r="IHO1456" s="9"/>
      <c r="IHP1456" s="9"/>
      <c r="IHQ1456" s="9"/>
      <c r="IHR1456" s="9"/>
      <c r="IHS1456" s="9"/>
      <c r="IHT1456" s="9"/>
      <c r="IHU1456" s="9"/>
      <c r="IHV1456" s="9"/>
      <c r="IHW1456" s="9"/>
      <c r="IHX1456" s="9"/>
      <c r="IHY1456" s="9"/>
      <c r="IHZ1456" s="9"/>
      <c r="IIA1456" s="9"/>
      <c r="IIB1456" s="9"/>
      <c r="IIC1456" s="9"/>
      <c r="IID1456" s="9"/>
      <c r="IIE1456" s="9"/>
      <c r="IIF1456" s="9"/>
      <c r="IIG1456" s="9"/>
      <c r="IIH1456" s="9"/>
      <c r="III1456" s="9"/>
      <c r="IIJ1456" s="9"/>
      <c r="IIK1456" s="9"/>
      <c r="IIL1456" s="9"/>
      <c r="IIM1456" s="9"/>
      <c r="IIN1456" s="9"/>
      <c r="IIO1456" s="9"/>
      <c r="IIP1456" s="9"/>
      <c r="IIQ1456" s="9"/>
      <c r="IIR1456" s="9"/>
      <c r="IIS1456" s="9"/>
      <c r="IIT1456" s="9"/>
      <c r="IIU1456" s="9"/>
      <c r="IIV1456" s="9"/>
      <c r="IIW1456" s="9"/>
      <c r="IIX1456" s="9"/>
      <c r="IIY1456" s="9"/>
      <c r="IIZ1456" s="9"/>
      <c r="IJA1456" s="9"/>
      <c r="IJB1456" s="9"/>
      <c r="IJC1456" s="9"/>
      <c r="IJD1456" s="9"/>
      <c r="IJE1456" s="9"/>
      <c r="IJF1456" s="9"/>
      <c r="IJG1456" s="9"/>
      <c r="IJH1456" s="9"/>
      <c r="IJI1456" s="9"/>
      <c r="IJJ1456" s="9"/>
      <c r="IJK1456" s="9"/>
      <c r="IJL1456" s="9"/>
      <c r="IJM1456" s="9"/>
      <c r="IJN1456" s="9"/>
      <c r="IJO1456" s="9"/>
      <c r="IJP1456" s="9"/>
      <c r="IJQ1456" s="9"/>
      <c r="IJR1456" s="9"/>
      <c r="IJS1456" s="9"/>
      <c r="IJT1456" s="9"/>
      <c r="IJU1456" s="9"/>
      <c r="IJV1456" s="9"/>
      <c r="IJW1456" s="9"/>
      <c r="IJX1456" s="9"/>
      <c r="IJY1456" s="9"/>
      <c r="IJZ1456" s="9"/>
      <c r="IKA1456" s="9"/>
      <c r="IKB1456" s="9"/>
      <c r="IKC1456" s="9"/>
      <c r="IKD1456" s="9"/>
      <c r="IKE1456" s="9"/>
      <c r="IKF1456" s="9"/>
      <c r="IKG1456" s="9"/>
      <c r="IKH1456" s="9"/>
      <c r="IKI1456" s="9"/>
      <c r="IKJ1456" s="9"/>
      <c r="IKK1456" s="9"/>
      <c r="IKL1456" s="9"/>
      <c r="IKM1456" s="9"/>
      <c r="IKN1456" s="9"/>
      <c r="IKO1456" s="9"/>
      <c r="IKP1456" s="9"/>
      <c r="IKQ1456" s="9"/>
      <c r="IKR1456" s="9"/>
      <c r="IKS1456" s="9"/>
      <c r="IKT1456" s="9"/>
      <c r="IKU1456" s="9"/>
      <c r="IKV1456" s="9"/>
      <c r="IKW1456" s="9"/>
      <c r="IKX1456" s="9"/>
      <c r="IKY1456" s="9"/>
      <c r="IKZ1456" s="9"/>
      <c r="ILA1456" s="9"/>
      <c r="ILB1456" s="9"/>
      <c r="ILC1456" s="9"/>
      <c r="ILD1456" s="9"/>
      <c r="ILE1456" s="9"/>
      <c r="ILF1456" s="9"/>
      <c r="ILG1456" s="9"/>
      <c r="ILH1456" s="9"/>
      <c r="ILI1456" s="9"/>
      <c r="ILJ1456" s="9"/>
      <c r="ILK1456" s="9"/>
      <c r="ILL1456" s="9"/>
      <c r="ILM1456" s="9"/>
      <c r="ILN1456" s="9"/>
      <c r="ILO1456" s="9"/>
      <c r="ILP1456" s="9"/>
      <c r="ILQ1456" s="9"/>
      <c r="ILR1456" s="9"/>
      <c r="ILS1456" s="9"/>
      <c r="ILT1456" s="9"/>
      <c r="ILU1456" s="9"/>
      <c r="ILV1456" s="9"/>
      <c r="ILW1456" s="9"/>
      <c r="ILX1456" s="9"/>
      <c r="ILY1456" s="9"/>
      <c r="ILZ1456" s="9"/>
      <c r="IMA1456" s="9"/>
      <c r="IMB1456" s="9"/>
      <c r="IMC1456" s="9"/>
      <c r="IMD1456" s="9"/>
      <c r="IME1456" s="9"/>
      <c r="IMF1456" s="9"/>
      <c r="IMG1456" s="9"/>
      <c r="IMH1456" s="9"/>
      <c r="IMI1456" s="9"/>
      <c r="IMJ1456" s="9"/>
      <c r="IMK1456" s="9"/>
      <c r="IML1456" s="9"/>
      <c r="IMM1456" s="9"/>
      <c r="IMN1456" s="9"/>
      <c r="IMO1456" s="9"/>
      <c r="IMP1456" s="9"/>
      <c r="IMQ1456" s="9"/>
      <c r="IMR1456" s="9"/>
      <c r="IMS1456" s="9"/>
      <c r="IMT1456" s="9"/>
      <c r="IMU1456" s="9"/>
      <c r="IMV1456" s="9"/>
      <c r="IMW1456" s="9"/>
      <c r="IMX1456" s="9"/>
      <c r="IMY1456" s="9"/>
      <c r="IMZ1456" s="9"/>
      <c r="INA1456" s="9"/>
      <c r="INB1456" s="9"/>
      <c r="INC1456" s="9"/>
      <c r="IND1456" s="9"/>
      <c r="INE1456" s="9"/>
      <c r="INF1456" s="9"/>
      <c r="ING1456" s="9"/>
      <c r="INH1456" s="9"/>
      <c r="INI1456" s="9"/>
      <c r="INJ1456" s="9"/>
      <c r="INK1456" s="9"/>
      <c r="INL1456" s="9"/>
      <c r="INM1456" s="9"/>
      <c r="INN1456" s="9"/>
      <c r="INO1456" s="9"/>
      <c r="INP1456" s="9"/>
      <c r="INQ1456" s="9"/>
      <c r="INR1456" s="9"/>
      <c r="INS1456" s="9"/>
      <c r="INT1456" s="9"/>
      <c r="INU1456" s="9"/>
      <c r="INV1456" s="9"/>
      <c r="INW1456" s="9"/>
      <c r="INX1456" s="9"/>
      <c r="INY1456" s="9"/>
      <c r="INZ1456" s="9"/>
      <c r="IOA1456" s="9"/>
      <c r="IOB1456" s="9"/>
      <c r="IOC1456" s="9"/>
      <c r="IOD1456" s="9"/>
      <c r="IOE1456" s="9"/>
      <c r="IOF1456" s="9"/>
      <c r="IOG1456" s="9"/>
      <c r="IOH1456" s="9"/>
      <c r="IOI1456" s="9"/>
      <c r="IOJ1456" s="9"/>
      <c r="IOK1456" s="9"/>
      <c r="IOL1456" s="9"/>
      <c r="IOM1456" s="9"/>
      <c r="ION1456" s="9"/>
      <c r="IOO1456" s="9"/>
      <c r="IOP1456" s="9"/>
      <c r="IOQ1456" s="9"/>
      <c r="IOR1456" s="9"/>
      <c r="IOS1456" s="9"/>
      <c r="IOT1456" s="9"/>
      <c r="IOU1456" s="9"/>
      <c r="IOV1456" s="9"/>
      <c r="IOW1456" s="9"/>
      <c r="IOX1456" s="9"/>
      <c r="IOY1456" s="9"/>
      <c r="IOZ1456" s="9"/>
      <c r="IPA1456" s="9"/>
      <c r="IPB1456" s="9"/>
      <c r="IPC1456" s="9"/>
      <c r="IPD1456" s="9"/>
      <c r="IPE1456" s="9"/>
      <c r="IPF1456" s="9"/>
      <c r="IPG1456" s="9"/>
      <c r="IPH1456" s="9"/>
      <c r="IPI1456" s="9"/>
      <c r="IPJ1456" s="9"/>
      <c r="IPK1456" s="9"/>
      <c r="IPL1456" s="9"/>
      <c r="IPM1456" s="9"/>
      <c r="IPN1456" s="9"/>
      <c r="IPO1456" s="9"/>
      <c r="IPP1456" s="9"/>
      <c r="IPQ1456" s="9"/>
      <c r="IPR1456" s="9"/>
      <c r="IPS1456" s="9"/>
      <c r="IPT1456" s="9"/>
      <c r="IPU1456" s="9"/>
      <c r="IPV1456" s="9"/>
      <c r="IPW1456" s="9"/>
      <c r="IPX1456" s="9"/>
      <c r="IPY1456" s="9"/>
      <c r="IPZ1456" s="9"/>
      <c r="IQA1456" s="9"/>
      <c r="IQB1456" s="9"/>
      <c r="IQC1456" s="9"/>
      <c r="IQD1456" s="9"/>
      <c r="IQE1456" s="9"/>
      <c r="IQF1456" s="9"/>
      <c r="IQG1456" s="9"/>
      <c r="IQH1456" s="9"/>
      <c r="IQI1456" s="9"/>
      <c r="IQJ1456" s="9"/>
      <c r="IQK1456" s="9"/>
      <c r="IQL1456" s="9"/>
      <c r="IQM1456" s="9"/>
      <c r="IQN1456" s="9"/>
      <c r="IQO1456" s="9"/>
      <c r="IQP1456" s="9"/>
      <c r="IQQ1456" s="9"/>
      <c r="IQR1456" s="9"/>
      <c r="IQS1456" s="9"/>
      <c r="IQT1456" s="9"/>
      <c r="IQU1456" s="9"/>
      <c r="IQV1456" s="9"/>
      <c r="IQW1456" s="9"/>
      <c r="IQX1456" s="9"/>
      <c r="IQY1456" s="9"/>
      <c r="IQZ1456" s="9"/>
      <c r="IRA1456" s="9"/>
      <c r="IRB1456" s="9"/>
      <c r="IRC1456" s="9"/>
      <c r="IRD1456" s="9"/>
      <c r="IRE1456" s="9"/>
      <c r="IRF1456" s="9"/>
      <c r="IRG1456" s="9"/>
      <c r="IRH1456" s="9"/>
      <c r="IRI1456" s="9"/>
      <c r="IRJ1456" s="9"/>
      <c r="IRK1456" s="9"/>
      <c r="IRL1456" s="9"/>
      <c r="IRM1456" s="9"/>
      <c r="IRN1456" s="9"/>
      <c r="IRO1456" s="9"/>
      <c r="IRP1456" s="9"/>
      <c r="IRQ1456" s="9"/>
      <c r="IRR1456" s="9"/>
      <c r="IRS1456" s="9"/>
      <c r="IRT1456" s="9"/>
      <c r="IRU1456" s="9"/>
      <c r="IRV1456" s="9"/>
      <c r="IRW1456" s="9"/>
      <c r="IRX1456" s="9"/>
      <c r="IRY1456" s="9"/>
      <c r="IRZ1456" s="9"/>
      <c r="ISA1456" s="9"/>
      <c r="ISB1456" s="9"/>
      <c r="ISC1456" s="9"/>
      <c r="ISD1456" s="9"/>
      <c r="ISE1456" s="9"/>
      <c r="ISF1456" s="9"/>
      <c r="ISG1456" s="9"/>
      <c r="ISH1456" s="9"/>
      <c r="ISI1456" s="9"/>
      <c r="ISJ1456" s="9"/>
      <c r="ISK1456" s="9"/>
      <c r="ISL1456" s="9"/>
      <c r="ISM1456" s="9"/>
      <c r="ISN1456" s="9"/>
      <c r="ISO1456" s="9"/>
      <c r="ISP1456" s="9"/>
      <c r="ISQ1456" s="9"/>
      <c r="ISR1456" s="9"/>
      <c r="ISS1456" s="9"/>
      <c r="IST1456" s="9"/>
      <c r="ISU1456" s="9"/>
      <c r="ISV1456" s="9"/>
      <c r="ISW1456" s="9"/>
      <c r="ISX1456" s="9"/>
      <c r="ISY1456" s="9"/>
      <c r="ISZ1456" s="9"/>
      <c r="ITA1456" s="9"/>
      <c r="ITB1456" s="9"/>
      <c r="ITC1456" s="9"/>
      <c r="ITD1456" s="9"/>
      <c r="ITE1456" s="9"/>
      <c r="ITF1456" s="9"/>
      <c r="ITG1456" s="9"/>
      <c r="ITH1456" s="9"/>
      <c r="ITI1456" s="9"/>
      <c r="ITJ1456" s="9"/>
      <c r="ITK1456" s="9"/>
      <c r="ITL1456" s="9"/>
      <c r="ITM1456" s="9"/>
      <c r="ITN1456" s="9"/>
      <c r="ITO1456" s="9"/>
      <c r="ITP1456" s="9"/>
      <c r="ITQ1456" s="9"/>
      <c r="ITR1456" s="9"/>
      <c r="ITS1456" s="9"/>
      <c r="ITT1456" s="9"/>
      <c r="ITU1456" s="9"/>
      <c r="ITV1456" s="9"/>
      <c r="ITW1456" s="9"/>
      <c r="ITX1456" s="9"/>
      <c r="ITY1456" s="9"/>
      <c r="ITZ1456" s="9"/>
      <c r="IUA1456" s="9"/>
      <c r="IUB1456" s="9"/>
      <c r="IUC1456" s="9"/>
      <c r="IUD1456" s="9"/>
      <c r="IUE1456" s="9"/>
      <c r="IUF1456" s="9"/>
      <c r="IUG1456" s="9"/>
      <c r="IUH1456" s="9"/>
      <c r="IUI1456" s="9"/>
      <c r="IUJ1456" s="9"/>
      <c r="IUK1456" s="9"/>
      <c r="IUL1456" s="9"/>
      <c r="IUM1456" s="9"/>
      <c r="IUN1456" s="9"/>
      <c r="IUO1456" s="9"/>
      <c r="IUP1456" s="9"/>
      <c r="IUQ1456" s="9"/>
      <c r="IUR1456" s="9"/>
      <c r="IUS1456" s="9"/>
      <c r="IUT1456" s="9"/>
      <c r="IUU1456" s="9"/>
      <c r="IUV1456" s="9"/>
      <c r="IUW1456" s="9"/>
      <c r="IUX1456" s="9"/>
      <c r="IUY1456" s="9"/>
      <c r="IUZ1456" s="9"/>
      <c r="IVA1456" s="9"/>
      <c r="IVB1456" s="9"/>
      <c r="IVC1456" s="9"/>
      <c r="IVD1456" s="9"/>
      <c r="IVE1456" s="9"/>
      <c r="IVF1456" s="9"/>
      <c r="IVG1456" s="9"/>
      <c r="IVH1456" s="9"/>
      <c r="IVI1456" s="9"/>
      <c r="IVJ1456" s="9"/>
      <c r="IVK1456" s="9"/>
      <c r="IVL1456" s="9"/>
      <c r="IVM1456" s="9"/>
      <c r="IVN1456" s="9"/>
      <c r="IVO1456" s="9"/>
      <c r="IVP1456" s="9"/>
      <c r="IVQ1456" s="9"/>
      <c r="IVR1456" s="9"/>
      <c r="IVS1456" s="9"/>
      <c r="IVT1456" s="9"/>
      <c r="IVU1456" s="9"/>
      <c r="IVV1456" s="9"/>
      <c r="IVW1456" s="9"/>
      <c r="IVX1456" s="9"/>
      <c r="IVY1456" s="9"/>
      <c r="IVZ1456" s="9"/>
      <c r="IWA1456" s="9"/>
      <c r="IWB1456" s="9"/>
      <c r="IWC1456" s="9"/>
      <c r="IWD1456" s="9"/>
      <c r="IWE1456" s="9"/>
      <c r="IWF1456" s="9"/>
      <c r="IWG1456" s="9"/>
      <c r="IWH1456" s="9"/>
      <c r="IWI1456" s="9"/>
      <c r="IWJ1456" s="9"/>
      <c r="IWK1456" s="9"/>
      <c r="IWL1456" s="9"/>
      <c r="IWM1456" s="9"/>
      <c r="IWN1456" s="9"/>
      <c r="IWO1456" s="9"/>
      <c r="IWP1456" s="9"/>
      <c r="IWQ1456" s="9"/>
      <c r="IWR1456" s="9"/>
      <c r="IWS1456" s="9"/>
      <c r="IWT1456" s="9"/>
      <c r="IWU1456" s="9"/>
      <c r="IWV1456" s="9"/>
      <c r="IWW1456" s="9"/>
      <c r="IWX1456" s="9"/>
      <c r="IWY1456" s="9"/>
      <c r="IWZ1456" s="9"/>
      <c r="IXA1456" s="9"/>
      <c r="IXB1456" s="9"/>
      <c r="IXC1456" s="9"/>
      <c r="IXD1456" s="9"/>
      <c r="IXE1456" s="9"/>
      <c r="IXF1456" s="9"/>
      <c r="IXG1456" s="9"/>
      <c r="IXH1456" s="9"/>
      <c r="IXI1456" s="9"/>
      <c r="IXJ1456" s="9"/>
      <c r="IXK1456" s="9"/>
      <c r="IXL1456" s="9"/>
      <c r="IXM1456" s="9"/>
      <c r="IXN1456" s="9"/>
      <c r="IXO1456" s="9"/>
      <c r="IXP1456" s="9"/>
      <c r="IXQ1456" s="9"/>
      <c r="IXR1456" s="9"/>
      <c r="IXS1456" s="9"/>
      <c r="IXT1456" s="9"/>
      <c r="IXU1456" s="9"/>
      <c r="IXV1456" s="9"/>
      <c r="IXW1456" s="9"/>
      <c r="IXX1456" s="9"/>
      <c r="IXY1456" s="9"/>
      <c r="IXZ1456" s="9"/>
      <c r="IYA1456" s="9"/>
      <c r="IYB1456" s="9"/>
      <c r="IYC1456" s="9"/>
      <c r="IYD1456" s="9"/>
      <c r="IYE1456" s="9"/>
      <c r="IYF1456" s="9"/>
      <c r="IYG1456" s="9"/>
      <c r="IYH1456" s="9"/>
      <c r="IYI1456" s="9"/>
      <c r="IYJ1456" s="9"/>
      <c r="IYK1456" s="9"/>
      <c r="IYL1456" s="9"/>
      <c r="IYM1456" s="9"/>
      <c r="IYN1456" s="9"/>
      <c r="IYO1456" s="9"/>
      <c r="IYP1456" s="9"/>
      <c r="IYQ1456" s="9"/>
      <c r="IYR1456" s="9"/>
      <c r="IYS1456" s="9"/>
      <c r="IYT1456" s="9"/>
      <c r="IYU1456" s="9"/>
      <c r="IYV1456" s="9"/>
      <c r="IYW1456" s="9"/>
      <c r="IYX1456" s="9"/>
      <c r="IYY1456" s="9"/>
      <c r="IYZ1456" s="9"/>
      <c r="IZA1456" s="9"/>
      <c r="IZB1456" s="9"/>
      <c r="IZC1456" s="9"/>
      <c r="IZD1456" s="9"/>
      <c r="IZE1456" s="9"/>
      <c r="IZF1456" s="9"/>
      <c r="IZG1456" s="9"/>
      <c r="IZH1456" s="9"/>
      <c r="IZI1456" s="9"/>
      <c r="IZJ1456" s="9"/>
      <c r="IZK1456" s="9"/>
      <c r="IZL1456" s="9"/>
      <c r="IZM1456" s="9"/>
      <c r="IZN1456" s="9"/>
      <c r="IZO1456" s="9"/>
      <c r="IZP1456" s="9"/>
      <c r="IZQ1456" s="9"/>
      <c r="IZR1456" s="9"/>
      <c r="IZS1456" s="9"/>
      <c r="IZT1456" s="9"/>
      <c r="IZU1456" s="9"/>
      <c r="IZV1456" s="9"/>
      <c r="IZW1456" s="9"/>
      <c r="IZX1456" s="9"/>
      <c r="IZY1456" s="9"/>
      <c r="IZZ1456" s="9"/>
      <c r="JAA1456" s="9"/>
      <c r="JAB1456" s="9"/>
      <c r="JAC1456" s="9"/>
      <c r="JAD1456" s="9"/>
      <c r="JAE1456" s="9"/>
      <c r="JAF1456" s="9"/>
      <c r="JAG1456" s="9"/>
      <c r="JAH1456" s="9"/>
      <c r="JAI1456" s="9"/>
      <c r="JAJ1456" s="9"/>
      <c r="JAK1456" s="9"/>
      <c r="JAL1456" s="9"/>
      <c r="JAM1456" s="9"/>
      <c r="JAN1456" s="9"/>
      <c r="JAO1456" s="9"/>
      <c r="JAP1456" s="9"/>
      <c r="JAQ1456" s="9"/>
      <c r="JAR1456" s="9"/>
      <c r="JAS1456" s="9"/>
      <c r="JAT1456" s="9"/>
      <c r="JAU1456" s="9"/>
      <c r="JAV1456" s="9"/>
      <c r="JAW1456" s="9"/>
      <c r="JAX1456" s="9"/>
      <c r="JAY1456" s="9"/>
      <c r="JAZ1456" s="9"/>
      <c r="JBA1456" s="9"/>
      <c r="JBB1456" s="9"/>
      <c r="JBC1456" s="9"/>
      <c r="JBD1456" s="9"/>
      <c r="JBE1456" s="9"/>
      <c r="JBF1456" s="9"/>
      <c r="JBG1456" s="9"/>
      <c r="JBH1456" s="9"/>
      <c r="JBI1456" s="9"/>
      <c r="JBJ1456" s="9"/>
      <c r="JBK1456" s="9"/>
      <c r="JBL1456" s="9"/>
      <c r="JBM1456" s="9"/>
      <c r="JBN1456" s="9"/>
      <c r="JBO1456" s="9"/>
      <c r="JBP1456" s="9"/>
      <c r="JBQ1456" s="9"/>
      <c r="JBR1456" s="9"/>
      <c r="JBS1456" s="9"/>
      <c r="JBT1456" s="9"/>
      <c r="JBU1456" s="9"/>
      <c r="JBV1456" s="9"/>
      <c r="JBW1456" s="9"/>
      <c r="JBX1456" s="9"/>
      <c r="JBY1456" s="9"/>
      <c r="JBZ1456" s="9"/>
      <c r="JCA1456" s="9"/>
      <c r="JCB1456" s="9"/>
      <c r="JCC1456" s="9"/>
      <c r="JCD1456" s="9"/>
      <c r="JCE1456" s="9"/>
      <c r="JCF1456" s="9"/>
      <c r="JCG1456" s="9"/>
      <c r="JCH1456" s="9"/>
      <c r="JCI1456" s="9"/>
      <c r="JCJ1456" s="9"/>
      <c r="JCK1456" s="9"/>
      <c r="JCL1456" s="9"/>
      <c r="JCM1456" s="9"/>
      <c r="JCN1456" s="9"/>
      <c r="JCO1456" s="9"/>
      <c r="JCP1456" s="9"/>
      <c r="JCQ1456" s="9"/>
      <c r="JCR1456" s="9"/>
      <c r="JCS1456" s="9"/>
      <c r="JCT1456" s="9"/>
      <c r="JCU1456" s="9"/>
      <c r="JCV1456" s="9"/>
      <c r="JCW1456" s="9"/>
      <c r="JCX1456" s="9"/>
      <c r="JCY1456" s="9"/>
      <c r="JCZ1456" s="9"/>
      <c r="JDA1456" s="9"/>
      <c r="JDB1456" s="9"/>
      <c r="JDC1456" s="9"/>
      <c r="JDD1456" s="9"/>
      <c r="JDE1456" s="9"/>
      <c r="JDF1456" s="9"/>
      <c r="JDG1456" s="9"/>
      <c r="JDH1456" s="9"/>
      <c r="JDI1456" s="9"/>
      <c r="JDJ1456" s="9"/>
      <c r="JDK1456" s="9"/>
      <c r="JDL1456" s="9"/>
      <c r="JDM1456" s="9"/>
      <c r="JDN1456" s="9"/>
      <c r="JDO1456" s="9"/>
      <c r="JDP1456" s="9"/>
      <c r="JDQ1456" s="9"/>
      <c r="JDR1456" s="9"/>
      <c r="JDS1456" s="9"/>
      <c r="JDT1456" s="9"/>
      <c r="JDU1456" s="9"/>
      <c r="JDV1456" s="9"/>
      <c r="JDW1456" s="9"/>
      <c r="JDX1456" s="9"/>
      <c r="JDY1456" s="9"/>
      <c r="JDZ1456" s="9"/>
      <c r="JEA1456" s="9"/>
      <c r="JEB1456" s="9"/>
      <c r="JEC1456" s="9"/>
      <c r="JED1456" s="9"/>
      <c r="JEE1456" s="9"/>
      <c r="JEF1456" s="9"/>
      <c r="JEG1456" s="9"/>
      <c r="JEH1456" s="9"/>
      <c r="JEI1456" s="9"/>
      <c r="JEJ1456" s="9"/>
      <c r="JEK1456" s="9"/>
      <c r="JEL1456" s="9"/>
      <c r="JEM1456" s="9"/>
      <c r="JEN1456" s="9"/>
      <c r="JEO1456" s="9"/>
      <c r="JEP1456" s="9"/>
      <c r="JEQ1456" s="9"/>
      <c r="JER1456" s="9"/>
      <c r="JES1456" s="9"/>
      <c r="JET1456" s="9"/>
      <c r="JEU1456" s="9"/>
      <c r="JEV1456" s="9"/>
      <c r="JEW1456" s="9"/>
      <c r="JEX1456" s="9"/>
      <c r="JEY1456" s="9"/>
      <c r="JEZ1456" s="9"/>
      <c r="JFA1456" s="9"/>
      <c r="JFB1456" s="9"/>
      <c r="JFC1456" s="9"/>
      <c r="JFD1456" s="9"/>
      <c r="JFE1456" s="9"/>
      <c r="JFF1456" s="9"/>
      <c r="JFG1456" s="9"/>
      <c r="JFH1456" s="9"/>
      <c r="JFI1456" s="9"/>
      <c r="JFJ1456" s="9"/>
      <c r="JFK1456" s="9"/>
      <c r="JFL1456" s="9"/>
      <c r="JFM1456" s="9"/>
      <c r="JFN1456" s="9"/>
      <c r="JFO1456" s="9"/>
      <c r="JFP1456" s="9"/>
      <c r="JFQ1456" s="9"/>
      <c r="JFR1456" s="9"/>
      <c r="JFS1456" s="9"/>
      <c r="JFT1456" s="9"/>
      <c r="JFU1456" s="9"/>
      <c r="JFV1456" s="9"/>
      <c r="JFW1456" s="9"/>
      <c r="JFX1456" s="9"/>
      <c r="JFY1456" s="9"/>
      <c r="JFZ1456" s="9"/>
      <c r="JGA1456" s="9"/>
      <c r="JGB1456" s="9"/>
      <c r="JGC1456" s="9"/>
      <c r="JGD1456" s="9"/>
      <c r="JGE1456" s="9"/>
      <c r="JGF1456" s="9"/>
      <c r="JGG1456" s="9"/>
      <c r="JGH1456" s="9"/>
      <c r="JGI1456" s="9"/>
      <c r="JGJ1456" s="9"/>
      <c r="JGK1456" s="9"/>
      <c r="JGL1456" s="9"/>
      <c r="JGM1456" s="9"/>
      <c r="JGN1456" s="9"/>
      <c r="JGO1456" s="9"/>
      <c r="JGP1456" s="9"/>
      <c r="JGQ1456" s="9"/>
      <c r="JGR1456" s="9"/>
      <c r="JGS1456" s="9"/>
      <c r="JGT1456" s="9"/>
      <c r="JGU1456" s="9"/>
      <c r="JGV1456" s="9"/>
      <c r="JGW1456" s="9"/>
      <c r="JGX1456" s="9"/>
      <c r="JGY1456" s="9"/>
      <c r="JGZ1456" s="9"/>
      <c r="JHA1456" s="9"/>
      <c r="JHB1456" s="9"/>
      <c r="JHC1456" s="9"/>
      <c r="JHD1456" s="9"/>
      <c r="JHE1456" s="9"/>
      <c r="JHF1456" s="9"/>
      <c r="JHG1456" s="9"/>
      <c r="JHH1456" s="9"/>
      <c r="JHI1456" s="9"/>
      <c r="JHJ1456" s="9"/>
      <c r="JHK1456" s="9"/>
      <c r="JHL1456" s="9"/>
      <c r="JHM1456" s="9"/>
      <c r="JHN1456" s="9"/>
      <c r="JHO1456" s="9"/>
      <c r="JHP1456" s="9"/>
      <c r="JHQ1456" s="9"/>
      <c r="JHR1456" s="9"/>
      <c r="JHS1456" s="9"/>
      <c r="JHT1456" s="9"/>
      <c r="JHU1456" s="9"/>
      <c r="JHV1456" s="9"/>
      <c r="JHW1456" s="9"/>
      <c r="JHX1456" s="9"/>
      <c r="JHY1456" s="9"/>
      <c r="JHZ1456" s="9"/>
      <c r="JIA1456" s="9"/>
      <c r="JIB1456" s="9"/>
      <c r="JIC1456" s="9"/>
      <c r="JID1456" s="9"/>
      <c r="JIE1456" s="9"/>
      <c r="JIF1456" s="9"/>
      <c r="JIG1456" s="9"/>
      <c r="JIH1456" s="9"/>
      <c r="JII1456" s="9"/>
      <c r="JIJ1456" s="9"/>
      <c r="JIK1456" s="9"/>
      <c r="JIL1456" s="9"/>
      <c r="JIM1456" s="9"/>
      <c r="JIN1456" s="9"/>
      <c r="JIO1456" s="9"/>
      <c r="JIP1456" s="9"/>
      <c r="JIQ1456" s="9"/>
      <c r="JIR1456" s="9"/>
      <c r="JIS1456" s="9"/>
      <c r="JIT1456" s="9"/>
      <c r="JIU1456" s="9"/>
      <c r="JIV1456" s="9"/>
      <c r="JIW1456" s="9"/>
      <c r="JIX1456" s="9"/>
      <c r="JIY1456" s="9"/>
      <c r="JIZ1456" s="9"/>
      <c r="JJA1456" s="9"/>
      <c r="JJB1456" s="9"/>
      <c r="JJC1456" s="9"/>
      <c r="JJD1456" s="9"/>
      <c r="JJE1456" s="9"/>
      <c r="JJF1456" s="9"/>
      <c r="JJG1456" s="9"/>
      <c r="JJH1456" s="9"/>
      <c r="JJI1456" s="9"/>
      <c r="JJJ1456" s="9"/>
      <c r="JJK1456" s="9"/>
      <c r="JJL1456" s="9"/>
      <c r="JJM1456" s="9"/>
      <c r="JJN1456" s="9"/>
      <c r="JJO1456" s="9"/>
      <c r="JJP1456" s="9"/>
      <c r="JJQ1456" s="9"/>
      <c r="JJR1456" s="9"/>
      <c r="JJS1456" s="9"/>
      <c r="JJT1456" s="9"/>
      <c r="JJU1456" s="9"/>
      <c r="JJV1456" s="9"/>
      <c r="JJW1456" s="9"/>
      <c r="JJX1456" s="9"/>
      <c r="JJY1456" s="9"/>
      <c r="JJZ1456" s="9"/>
      <c r="JKA1456" s="9"/>
      <c r="JKB1456" s="9"/>
      <c r="JKC1456" s="9"/>
      <c r="JKD1456" s="9"/>
      <c r="JKE1456" s="9"/>
      <c r="JKF1456" s="9"/>
      <c r="JKG1456" s="9"/>
      <c r="JKH1456" s="9"/>
      <c r="JKI1456" s="9"/>
      <c r="JKJ1456" s="9"/>
      <c r="JKK1456" s="9"/>
      <c r="JKL1456" s="9"/>
      <c r="JKM1456" s="9"/>
      <c r="JKN1456" s="9"/>
      <c r="JKO1456" s="9"/>
      <c r="JKP1456" s="9"/>
      <c r="JKQ1456" s="9"/>
      <c r="JKR1456" s="9"/>
      <c r="JKS1456" s="9"/>
      <c r="JKT1456" s="9"/>
      <c r="JKU1456" s="9"/>
      <c r="JKV1456" s="9"/>
      <c r="JKW1456" s="9"/>
      <c r="JKX1456" s="9"/>
      <c r="JKY1456" s="9"/>
      <c r="JKZ1456" s="9"/>
      <c r="JLA1456" s="9"/>
      <c r="JLB1456" s="9"/>
      <c r="JLC1456" s="9"/>
      <c r="JLD1456" s="9"/>
      <c r="JLE1456" s="9"/>
      <c r="JLF1456" s="9"/>
      <c r="JLG1456" s="9"/>
      <c r="JLH1456" s="9"/>
      <c r="JLI1456" s="9"/>
      <c r="JLJ1456" s="9"/>
      <c r="JLK1456" s="9"/>
      <c r="JLL1456" s="9"/>
      <c r="JLM1456" s="9"/>
      <c r="JLN1456" s="9"/>
      <c r="JLO1456" s="9"/>
      <c r="JLP1456" s="9"/>
      <c r="JLQ1456" s="9"/>
      <c r="JLR1456" s="9"/>
      <c r="JLS1456" s="9"/>
      <c r="JLT1456" s="9"/>
      <c r="JLU1456" s="9"/>
      <c r="JLV1456" s="9"/>
      <c r="JLW1456" s="9"/>
      <c r="JLX1456" s="9"/>
      <c r="JLY1456" s="9"/>
      <c r="JLZ1456" s="9"/>
      <c r="JMA1456" s="9"/>
      <c r="JMB1456" s="9"/>
      <c r="JMC1456" s="9"/>
      <c r="JMD1456" s="9"/>
      <c r="JME1456" s="9"/>
      <c r="JMF1456" s="9"/>
      <c r="JMG1456" s="9"/>
      <c r="JMH1456" s="9"/>
      <c r="JMI1456" s="9"/>
      <c r="JMJ1456" s="9"/>
      <c r="JMK1456" s="9"/>
      <c r="JML1456" s="9"/>
      <c r="JMM1456" s="9"/>
      <c r="JMN1456" s="9"/>
      <c r="JMO1456" s="9"/>
      <c r="JMP1456" s="9"/>
      <c r="JMQ1456" s="9"/>
      <c r="JMR1456" s="9"/>
      <c r="JMS1456" s="9"/>
      <c r="JMT1456" s="9"/>
      <c r="JMU1456" s="9"/>
      <c r="JMV1456" s="9"/>
      <c r="JMW1456" s="9"/>
      <c r="JMX1456" s="9"/>
      <c r="JMY1456" s="9"/>
      <c r="JMZ1456" s="9"/>
      <c r="JNA1456" s="9"/>
      <c r="JNB1456" s="9"/>
      <c r="JNC1456" s="9"/>
      <c r="JND1456" s="9"/>
      <c r="JNE1456" s="9"/>
      <c r="JNF1456" s="9"/>
      <c r="JNG1456" s="9"/>
      <c r="JNH1456" s="9"/>
      <c r="JNI1456" s="9"/>
      <c r="JNJ1456" s="9"/>
      <c r="JNK1456" s="9"/>
      <c r="JNL1456" s="9"/>
      <c r="JNM1456" s="9"/>
      <c r="JNN1456" s="9"/>
      <c r="JNO1456" s="9"/>
      <c r="JNP1456" s="9"/>
      <c r="JNQ1456" s="9"/>
      <c r="JNR1456" s="9"/>
      <c r="JNS1456" s="9"/>
      <c r="JNT1456" s="9"/>
      <c r="JNU1456" s="9"/>
      <c r="JNV1456" s="9"/>
      <c r="JNW1456" s="9"/>
      <c r="JNX1456" s="9"/>
      <c r="JNY1456" s="9"/>
      <c r="JNZ1456" s="9"/>
      <c r="JOA1456" s="9"/>
      <c r="JOB1456" s="9"/>
      <c r="JOC1456" s="9"/>
      <c r="JOD1456" s="9"/>
      <c r="JOE1456" s="9"/>
      <c r="JOF1456" s="9"/>
      <c r="JOG1456" s="9"/>
      <c r="JOH1456" s="9"/>
      <c r="JOI1456" s="9"/>
      <c r="JOJ1456" s="9"/>
      <c r="JOK1456" s="9"/>
      <c r="JOL1456" s="9"/>
      <c r="JOM1456" s="9"/>
      <c r="JON1456" s="9"/>
      <c r="JOO1456" s="9"/>
      <c r="JOP1456" s="9"/>
      <c r="JOQ1456" s="9"/>
      <c r="JOR1456" s="9"/>
      <c r="JOS1456" s="9"/>
      <c r="JOT1456" s="9"/>
      <c r="JOU1456" s="9"/>
      <c r="JOV1456" s="9"/>
      <c r="JOW1456" s="9"/>
      <c r="JOX1456" s="9"/>
      <c r="JOY1456" s="9"/>
      <c r="JOZ1456" s="9"/>
      <c r="JPA1456" s="9"/>
      <c r="JPB1456" s="9"/>
      <c r="JPC1456" s="9"/>
      <c r="JPD1456" s="9"/>
      <c r="JPE1456" s="9"/>
      <c r="JPF1456" s="9"/>
      <c r="JPG1456" s="9"/>
      <c r="JPH1456" s="9"/>
      <c r="JPI1456" s="9"/>
      <c r="JPJ1456" s="9"/>
      <c r="JPK1456" s="9"/>
      <c r="JPL1456" s="9"/>
      <c r="JPM1456" s="9"/>
      <c r="JPN1456" s="9"/>
      <c r="JPO1456" s="9"/>
      <c r="JPP1456" s="9"/>
      <c r="JPQ1456" s="9"/>
      <c r="JPR1456" s="9"/>
      <c r="JPS1456" s="9"/>
      <c r="JPT1456" s="9"/>
      <c r="JPU1456" s="9"/>
      <c r="JPV1456" s="9"/>
      <c r="JPW1456" s="9"/>
      <c r="JPX1456" s="9"/>
      <c r="JPY1456" s="9"/>
      <c r="JPZ1456" s="9"/>
      <c r="JQA1456" s="9"/>
      <c r="JQB1456" s="9"/>
      <c r="JQC1456" s="9"/>
      <c r="JQD1456" s="9"/>
      <c r="JQE1456" s="9"/>
      <c r="JQF1456" s="9"/>
      <c r="JQG1456" s="9"/>
      <c r="JQH1456" s="9"/>
      <c r="JQI1456" s="9"/>
      <c r="JQJ1456" s="9"/>
      <c r="JQK1456" s="9"/>
      <c r="JQL1456" s="9"/>
      <c r="JQM1456" s="9"/>
      <c r="JQN1456" s="9"/>
      <c r="JQO1456" s="9"/>
      <c r="JQP1456" s="9"/>
      <c r="JQQ1456" s="9"/>
      <c r="JQR1456" s="9"/>
      <c r="JQS1456" s="9"/>
      <c r="JQT1456" s="9"/>
      <c r="JQU1456" s="9"/>
      <c r="JQV1456" s="9"/>
      <c r="JQW1456" s="9"/>
      <c r="JQX1456" s="9"/>
      <c r="JQY1456" s="9"/>
      <c r="JQZ1456" s="9"/>
      <c r="JRA1456" s="9"/>
      <c r="JRB1456" s="9"/>
      <c r="JRC1456" s="9"/>
      <c r="JRD1456" s="9"/>
      <c r="JRE1456" s="9"/>
      <c r="JRF1456" s="9"/>
      <c r="JRG1456" s="9"/>
      <c r="JRH1456" s="9"/>
      <c r="JRI1456" s="9"/>
      <c r="JRJ1456" s="9"/>
      <c r="JRK1456" s="9"/>
      <c r="JRL1456" s="9"/>
      <c r="JRM1456" s="9"/>
      <c r="JRN1456" s="9"/>
      <c r="JRO1456" s="9"/>
      <c r="JRP1456" s="9"/>
      <c r="JRQ1456" s="9"/>
      <c r="JRR1456" s="9"/>
      <c r="JRS1456" s="9"/>
      <c r="JRT1456" s="9"/>
      <c r="JRU1456" s="9"/>
      <c r="JRV1456" s="9"/>
      <c r="JRW1456" s="9"/>
      <c r="JRX1456" s="9"/>
      <c r="JRY1456" s="9"/>
      <c r="JRZ1456" s="9"/>
      <c r="JSA1456" s="9"/>
      <c r="JSB1456" s="9"/>
      <c r="JSC1456" s="9"/>
      <c r="JSD1456" s="9"/>
      <c r="JSE1456" s="9"/>
      <c r="JSF1456" s="9"/>
      <c r="JSG1456" s="9"/>
      <c r="JSH1456" s="9"/>
      <c r="JSI1456" s="9"/>
      <c r="JSJ1456" s="9"/>
      <c r="JSK1456" s="9"/>
      <c r="JSL1456" s="9"/>
      <c r="JSM1456" s="9"/>
      <c r="JSN1456" s="9"/>
      <c r="JSO1456" s="9"/>
      <c r="JSP1456" s="9"/>
      <c r="JSQ1456" s="9"/>
      <c r="JSR1456" s="9"/>
      <c r="JSS1456" s="9"/>
      <c r="JST1456" s="9"/>
      <c r="JSU1456" s="9"/>
      <c r="JSV1456" s="9"/>
      <c r="JSW1456" s="9"/>
      <c r="JSX1456" s="9"/>
      <c r="JSY1456" s="9"/>
      <c r="JSZ1456" s="9"/>
      <c r="JTA1456" s="9"/>
      <c r="JTB1456" s="9"/>
      <c r="JTC1456" s="9"/>
      <c r="JTD1456" s="9"/>
      <c r="JTE1456" s="9"/>
      <c r="JTF1456" s="9"/>
      <c r="JTG1456" s="9"/>
      <c r="JTH1456" s="9"/>
      <c r="JTI1456" s="9"/>
      <c r="JTJ1456" s="9"/>
      <c r="JTK1456" s="9"/>
      <c r="JTL1456" s="9"/>
      <c r="JTM1456" s="9"/>
      <c r="JTN1456" s="9"/>
      <c r="JTO1456" s="9"/>
      <c r="JTP1456" s="9"/>
      <c r="JTQ1456" s="9"/>
      <c r="JTR1456" s="9"/>
      <c r="JTS1456" s="9"/>
      <c r="JTT1456" s="9"/>
      <c r="JTU1456" s="9"/>
      <c r="JTV1456" s="9"/>
      <c r="JTW1456" s="9"/>
      <c r="JTX1456" s="9"/>
      <c r="JTY1456" s="9"/>
      <c r="JTZ1456" s="9"/>
      <c r="JUA1456" s="9"/>
      <c r="JUB1456" s="9"/>
      <c r="JUC1456" s="9"/>
      <c r="JUD1456" s="9"/>
      <c r="JUE1456" s="9"/>
      <c r="JUF1456" s="9"/>
      <c r="JUG1456" s="9"/>
      <c r="JUH1456" s="9"/>
      <c r="JUI1456" s="9"/>
      <c r="JUJ1456" s="9"/>
      <c r="JUK1456" s="9"/>
      <c r="JUL1456" s="9"/>
      <c r="JUM1456" s="9"/>
      <c r="JUN1456" s="9"/>
      <c r="JUO1456" s="9"/>
      <c r="JUP1456" s="9"/>
      <c r="JUQ1456" s="9"/>
      <c r="JUR1456" s="9"/>
      <c r="JUS1456" s="9"/>
      <c r="JUT1456" s="9"/>
      <c r="JUU1456" s="9"/>
      <c r="JUV1456" s="9"/>
      <c r="JUW1456" s="9"/>
      <c r="JUX1456" s="9"/>
      <c r="JUY1456" s="9"/>
      <c r="JUZ1456" s="9"/>
      <c r="JVA1456" s="9"/>
      <c r="JVB1456" s="9"/>
      <c r="JVC1456" s="9"/>
      <c r="JVD1456" s="9"/>
      <c r="JVE1456" s="9"/>
      <c r="JVF1456" s="9"/>
      <c r="JVG1456" s="9"/>
      <c r="JVH1456" s="9"/>
      <c r="JVI1456" s="9"/>
      <c r="JVJ1456" s="9"/>
      <c r="JVK1456" s="9"/>
      <c r="JVL1456" s="9"/>
      <c r="JVM1456" s="9"/>
      <c r="JVN1456" s="9"/>
      <c r="JVO1456" s="9"/>
      <c r="JVP1456" s="9"/>
      <c r="JVQ1456" s="9"/>
      <c r="JVR1456" s="9"/>
      <c r="JVS1456" s="9"/>
      <c r="JVT1456" s="9"/>
      <c r="JVU1456" s="9"/>
      <c r="JVV1456" s="9"/>
      <c r="JVW1456" s="9"/>
      <c r="JVX1456" s="9"/>
      <c r="JVY1456" s="9"/>
      <c r="JVZ1456" s="9"/>
      <c r="JWA1456" s="9"/>
      <c r="JWB1456" s="9"/>
      <c r="JWC1456" s="9"/>
      <c r="JWD1456" s="9"/>
      <c r="JWE1456" s="9"/>
      <c r="JWF1456" s="9"/>
      <c r="JWG1456" s="9"/>
      <c r="JWH1456" s="9"/>
      <c r="JWI1456" s="9"/>
      <c r="JWJ1456" s="9"/>
      <c r="JWK1456" s="9"/>
      <c r="JWL1456" s="9"/>
      <c r="JWM1456" s="9"/>
      <c r="JWN1456" s="9"/>
      <c r="JWO1456" s="9"/>
      <c r="JWP1456" s="9"/>
      <c r="JWQ1456" s="9"/>
      <c r="JWR1456" s="9"/>
      <c r="JWS1456" s="9"/>
      <c r="JWT1456" s="9"/>
      <c r="JWU1456" s="9"/>
      <c r="JWV1456" s="9"/>
      <c r="JWW1456" s="9"/>
      <c r="JWX1456" s="9"/>
      <c r="JWY1456" s="9"/>
      <c r="JWZ1456" s="9"/>
      <c r="JXA1456" s="9"/>
      <c r="JXB1456" s="9"/>
      <c r="JXC1456" s="9"/>
      <c r="JXD1456" s="9"/>
      <c r="JXE1456" s="9"/>
      <c r="JXF1456" s="9"/>
      <c r="JXG1456" s="9"/>
      <c r="JXH1456" s="9"/>
      <c r="JXI1456" s="9"/>
      <c r="JXJ1456" s="9"/>
      <c r="JXK1456" s="9"/>
      <c r="JXL1456" s="9"/>
      <c r="JXM1456" s="9"/>
      <c r="JXN1456" s="9"/>
      <c r="JXO1456" s="9"/>
      <c r="JXP1456" s="9"/>
      <c r="JXQ1456" s="9"/>
      <c r="JXR1456" s="9"/>
      <c r="JXS1456" s="9"/>
      <c r="JXT1456" s="9"/>
      <c r="JXU1456" s="9"/>
      <c r="JXV1456" s="9"/>
      <c r="JXW1456" s="9"/>
      <c r="JXX1456" s="9"/>
      <c r="JXY1456" s="9"/>
      <c r="JXZ1456" s="9"/>
      <c r="JYA1456" s="9"/>
      <c r="JYB1456" s="9"/>
      <c r="JYC1456" s="9"/>
      <c r="JYD1456" s="9"/>
      <c r="JYE1456" s="9"/>
      <c r="JYF1456" s="9"/>
      <c r="JYG1456" s="9"/>
      <c r="JYH1456" s="9"/>
      <c r="JYI1456" s="9"/>
      <c r="JYJ1456" s="9"/>
      <c r="JYK1456" s="9"/>
      <c r="JYL1456" s="9"/>
      <c r="JYM1456" s="9"/>
      <c r="JYN1456" s="9"/>
      <c r="JYO1456" s="9"/>
      <c r="JYP1456" s="9"/>
      <c r="JYQ1456" s="9"/>
      <c r="JYR1456" s="9"/>
      <c r="JYS1456" s="9"/>
      <c r="JYT1456" s="9"/>
      <c r="JYU1456" s="9"/>
      <c r="JYV1456" s="9"/>
      <c r="JYW1456" s="9"/>
      <c r="JYX1456" s="9"/>
      <c r="JYY1456" s="9"/>
      <c r="JYZ1456" s="9"/>
      <c r="JZA1456" s="9"/>
      <c r="JZB1456" s="9"/>
      <c r="JZC1456" s="9"/>
      <c r="JZD1456" s="9"/>
      <c r="JZE1456" s="9"/>
      <c r="JZF1456" s="9"/>
      <c r="JZG1456" s="9"/>
      <c r="JZH1456" s="9"/>
      <c r="JZI1456" s="9"/>
      <c r="JZJ1456" s="9"/>
      <c r="JZK1456" s="9"/>
      <c r="JZL1456" s="9"/>
      <c r="JZM1456" s="9"/>
      <c r="JZN1456" s="9"/>
      <c r="JZO1456" s="9"/>
      <c r="JZP1456" s="9"/>
      <c r="JZQ1456" s="9"/>
      <c r="JZR1456" s="9"/>
      <c r="JZS1456" s="9"/>
      <c r="JZT1456" s="9"/>
      <c r="JZU1456" s="9"/>
      <c r="JZV1456" s="9"/>
      <c r="JZW1456" s="9"/>
      <c r="JZX1456" s="9"/>
      <c r="JZY1456" s="9"/>
      <c r="JZZ1456" s="9"/>
      <c r="KAA1456" s="9"/>
      <c r="KAB1456" s="9"/>
      <c r="KAC1456" s="9"/>
      <c r="KAD1456" s="9"/>
      <c r="KAE1456" s="9"/>
      <c r="KAF1456" s="9"/>
      <c r="KAG1456" s="9"/>
      <c r="KAH1456" s="9"/>
      <c r="KAI1456" s="9"/>
      <c r="KAJ1456" s="9"/>
      <c r="KAK1456" s="9"/>
      <c r="KAL1456" s="9"/>
      <c r="KAM1456" s="9"/>
      <c r="KAN1456" s="9"/>
      <c r="KAO1456" s="9"/>
      <c r="KAP1456" s="9"/>
      <c r="KAQ1456" s="9"/>
      <c r="KAR1456" s="9"/>
      <c r="KAS1456" s="9"/>
      <c r="KAT1456" s="9"/>
      <c r="KAU1456" s="9"/>
      <c r="KAV1456" s="9"/>
      <c r="KAW1456" s="9"/>
      <c r="KAX1456" s="9"/>
      <c r="KAY1456" s="9"/>
      <c r="KAZ1456" s="9"/>
      <c r="KBA1456" s="9"/>
      <c r="KBB1456" s="9"/>
      <c r="KBC1456" s="9"/>
      <c r="KBD1456" s="9"/>
      <c r="KBE1456" s="9"/>
      <c r="KBF1456" s="9"/>
      <c r="KBG1456" s="9"/>
      <c r="KBH1456" s="9"/>
      <c r="KBI1456" s="9"/>
      <c r="KBJ1456" s="9"/>
      <c r="KBK1456" s="9"/>
      <c r="KBL1456" s="9"/>
      <c r="KBM1456" s="9"/>
      <c r="KBN1456" s="9"/>
      <c r="KBO1456" s="9"/>
      <c r="KBP1456" s="9"/>
      <c r="KBQ1456" s="9"/>
      <c r="KBR1456" s="9"/>
      <c r="KBS1456" s="9"/>
      <c r="KBT1456" s="9"/>
      <c r="KBU1456" s="9"/>
      <c r="KBV1456" s="9"/>
      <c r="KBW1456" s="9"/>
      <c r="KBX1456" s="9"/>
      <c r="KBY1456" s="9"/>
      <c r="KBZ1456" s="9"/>
      <c r="KCA1456" s="9"/>
      <c r="KCB1456" s="9"/>
      <c r="KCC1456" s="9"/>
      <c r="KCD1456" s="9"/>
      <c r="KCE1456" s="9"/>
      <c r="KCF1456" s="9"/>
      <c r="KCG1456" s="9"/>
      <c r="KCH1456" s="9"/>
      <c r="KCI1456" s="9"/>
      <c r="KCJ1456" s="9"/>
      <c r="KCK1456" s="9"/>
      <c r="KCL1456" s="9"/>
      <c r="KCM1456" s="9"/>
      <c r="KCN1456" s="9"/>
      <c r="KCO1456" s="9"/>
      <c r="KCP1456" s="9"/>
      <c r="KCQ1456" s="9"/>
      <c r="KCR1456" s="9"/>
      <c r="KCS1456" s="9"/>
      <c r="KCT1456" s="9"/>
      <c r="KCU1456" s="9"/>
      <c r="KCV1456" s="9"/>
      <c r="KCW1456" s="9"/>
      <c r="KCX1456" s="9"/>
      <c r="KCY1456" s="9"/>
      <c r="KCZ1456" s="9"/>
      <c r="KDA1456" s="9"/>
      <c r="KDB1456" s="9"/>
      <c r="KDC1456" s="9"/>
      <c r="KDD1456" s="9"/>
      <c r="KDE1456" s="9"/>
      <c r="KDF1456" s="9"/>
      <c r="KDG1456" s="9"/>
      <c r="KDH1456" s="9"/>
      <c r="KDI1456" s="9"/>
      <c r="KDJ1456" s="9"/>
      <c r="KDK1456" s="9"/>
      <c r="KDL1456" s="9"/>
      <c r="KDM1456" s="9"/>
      <c r="KDN1456" s="9"/>
      <c r="KDO1456" s="9"/>
      <c r="KDP1456" s="9"/>
      <c r="KDQ1456" s="9"/>
      <c r="KDR1456" s="9"/>
      <c r="KDS1456" s="9"/>
      <c r="KDT1456" s="9"/>
      <c r="KDU1456" s="9"/>
      <c r="KDV1456" s="9"/>
      <c r="KDW1456" s="9"/>
      <c r="KDX1456" s="9"/>
      <c r="KDY1456" s="9"/>
      <c r="KDZ1456" s="9"/>
      <c r="KEA1456" s="9"/>
      <c r="KEB1456" s="9"/>
      <c r="KEC1456" s="9"/>
      <c r="KED1456" s="9"/>
      <c r="KEE1456" s="9"/>
      <c r="KEF1456" s="9"/>
      <c r="KEG1456" s="9"/>
      <c r="KEH1456" s="9"/>
      <c r="KEI1456" s="9"/>
      <c r="KEJ1456" s="9"/>
      <c r="KEK1456" s="9"/>
      <c r="KEL1456" s="9"/>
      <c r="KEM1456" s="9"/>
      <c r="KEN1456" s="9"/>
      <c r="KEO1456" s="9"/>
      <c r="KEP1456" s="9"/>
      <c r="KEQ1456" s="9"/>
      <c r="KER1456" s="9"/>
      <c r="KES1456" s="9"/>
      <c r="KET1456" s="9"/>
      <c r="KEU1456" s="9"/>
      <c r="KEV1456" s="9"/>
      <c r="KEW1456" s="9"/>
      <c r="KEX1456" s="9"/>
      <c r="KEY1456" s="9"/>
      <c r="KEZ1456" s="9"/>
      <c r="KFA1456" s="9"/>
      <c r="KFB1456" s="9"/>
      <c r="KFC1456" s="9"/>
      <c r="KFD1456" s="9"/>
      <c r="KFE1456" s="9"/>
      <c r="KFF1456" s="9"/>
      <c r="KFG1456" s="9"/>
      <c r="KFH1456" s="9"/>
      <c r="KFI1456" s="9"/>
      <c r="KFJ1456" s="9"/>
      <c r="KFK1456" s="9"/>
      <c r="KFL1456" s="9"/>
      <c r="KFM1456" s="9"/>
      <c r="KFN1456" s="9"/>
      <c r="KFO1456" s="9"/>
      <c r="KFP1456" s="9"/>
      <c r="KFQ1456" s="9"/>
      <c r="KFR1456" s="9"/>
      <c r="KFS1456" s="9"/>
      <c r="KFT1456" s="9"/>
      <c r="KFU1456" s="9"/>
      <c r="KFV1456" s="9"/>
      <c r="KFW1456" s="9"/>
      <c r="KFX1456" s="9"/>
      <c r="KFY1456" s="9"/>
      <c r="KFZ1456" s="9"/>
      <c r="KGA1456" s="9"/>
      <c r="KGB1456" s="9"/>
      <c r="KGC1456" s="9"/>
      <c r="KGD1456" s="9"/>
      <c r="KGE1456" s="9"/>
      <c r="KGF1456" s="9"/>
      <c r="KGG1456" s="9"/>
      <c r="KGH1456" s="9"/>
      <c r="KGI1456" s="9"/>
      <c r="KGJ1456" s="9"/>
      <c r="KGK1456" s="9"/>
      <c r="KGL1456" s="9"/>
      <c r="KGM1456" s="9"/>
      <c r="KGN1456" s="9"/>
      <c r="KGO1456" s="9"/>
      <c r="KGP1456" s="9"/>
      <c r="KGQ1456" s="9"/>
      <c r="KGR1456" s="9"/>
      <c r="KGS1456" s="9"/>
      <c r="KGT1456" s="9"/>
      <c r="KGU1456" s="9"/>
      <c r="KGV1456" s="9"/>
      <c r="KGW1456" s="9"/>
      <c r="KGX1456" s="9"/>
      <c r="KGY1456" s="9"/>
      <c r="KGZ1456" s="9"/>
      <c r="KHA1456" s="9"/>
      <c r="KHB1456" s="9"/>
      <c r="KHC1456" s="9"/>
      <c r="KHD1456" s="9"/>
      <c r="KHE1456" s="9"/>
      <c r="KHF1456" s="9"/>
      <c r="KHG1456" s="9"/>
      <c r="KHH1456" s="9"/>
      <c r="KHI1456" s="9"/>
      <c r="KHJ1456" s="9"/>
      <c r="KHK1456" s="9"/>
      <c r="KHL1456" s="9"/>
      <c r="KHM1456" s="9"/>
      <c r="KHN1456" s="9"/>
      <c r="KHO1456" s="9"/>
      <c r="KHP1456" s="9"/>
      <c r="KHQ1456" s="9"/>
      <c r="KHR1456" s="9"/>
      <c r="KHS1456" s="9"/>
      <c r="KHT1456" s="9"/>
      <c r="KHU1456" s="9"/>
      <c r="KHV1456" s="9"/>
      <c r="KHW1456" s="9"/>
      <c r="KHX1456" s="9"/>
      <c r="KHY1456" s="9"/>
      <c r="KHZ1456" s="9"/>
      <c r="KIA1456" s="9"/>
      <c r="KIB1456" s="9"/>
      <c r="KIC1456" s="9"/>
      <c r="KID1456" s="9"/>
      <c r="KIE1456" s="9"/>
      <c r="KIF1456" s="9"/>
      <c r="KIG1456" s="9"/>
      <c r="KIH1456" s="9"/>
      <c r="KII1456" s="9"/>
      <c r="KIJ1456" s="9"/>
      <c r="KIK1456" s="9"/>
      <c r="KIL1456" s="9"/>
      <c r="KIM1456" s="9"/>
      <c r="KIN1456" s="9"/>
      <c r="KIO1456" s="9"/>
      <c r="KIP1456" s="9"/>
      <c r="KIQ1456" s="9"/>
      <c r="KIR1456" s="9"/>
      <c r="KIS1456" s="9"/>
      <c r="KIT1456" s="9"/>
      <c r="KIU1456" s="9"/>
      <c r="KIV1456" s="9"/>
      <c r="KIW1456" s="9"/>
      <c r="KIX1456" s="9"/>
      <c r="KIY1456" s="9"/>
      <c r="KIZ1456" s="9"/>
      <c r="KJA1456" s="9"/>
      <c r="KJB1456" s="9"/>
      <c r="KJC1456" s="9"/>
      <c r="KJD1456" s="9"/>
      <c r="KJE1456" s="9"/>
      <c r="KJF1456" s="9"/>
      <c r="KJG1456" s="9"/>
      <c r="KJH1456" s="9"/>
      <c r="KJI1456" s="9"/>
      <c r="KJJ1456" s="9"/>
      <c r="KJK1456" s="9"/>
      <c r="KJL1456" s="9"/>
      <c r="KJM1456" s="9"/>
      <c r="KJN1456" s="9"/>
      <c r="KJO1456" s="9"/>
      <c r="KJP1456" s="9"/>
      <c r="KJQ1456" s="9"/>
      <c r="KJR1456" s="9"/>
      <c r="KJS1456" s="9"/>
      <c r="KJT1456" s="9"/>
      <c r="KJU1456" s="9"/>
      <c r="KJV1456" s="9"/>
      <c r="KJW1456" s="9"/>
      <c r="KJX1456" s="9"/>
      <c r="KJY1456" s="9"/>
      <c r="KJZ1456" s="9"/>
      <c r="KKA1456" s="9"/>
      <c r="KKB1456" s="9"/>
      <c r="KKC1456" s="9"/>
      <c r="KKD1456" s="9"/>
      <c r="KKE1456" s="9"/>
      <c r="KKF1456" s="9"/>
      <c r="KKG1456" s="9"/>
      <c r="KKH1456" s="9"/>
      <c r="KKI1456" s="9"/>
      <c r="KKJ1456" s="9"/>
      <c r="KKK1456" s="9"/>
      <c r="KKL1456" s="9"/>
      <c r="KKM1456" s="9"/>
      <c r="KKN1456" s="9"/>
      <c r="KKO1456" s="9"/>
      <c r="KKP1456" s="9"/>
      <c r="KKQ1456" s="9"/>
      <c r="KKR1456" s="9"/>
      <c r="KKS1456" s="9"/>
      <c r="KKT1456" s="9"/>
      <c r="KKU1456" s="9"/>
      <c r="KKV1456" s="9"/>
      <c r="KKW1456" s="9"/>
      <c r="KKX1456" s="9"/>
      <c r="KKY1456" s="9"/>
      <c r="KKZ1456" s="9"/>
      <c r="KLA1456" s="9"/>
      <c r="KLB1456" s="9"/>
      <c r="KLC1456" s="9"/>
      <c r="KLD1456" s="9"/>
      <c r="KLE1456" s="9"/>
      <c r="KLF1456" s="9"/>
      <c r="KLG1456" s="9"/>
      <c r="KLH1456" s="9"/>
      <c r="KLI1456" s="9"/>
      <c r="KLJ1456" s="9"/>
      <c r="KLK1456" s="9"/>
      <c r="KLL1456" s="9"/>
      <c r="KLM1456" s="9"/>
      <c r="KLN1456" s="9"/>
      <c r="KLO1456" s="9"/>
      <c r="KLP1456" s="9"/>
      <c r="KLQ1456" s="9"/>
      <c r="KLR1456" s="9"/>
      <c r="KLS1456" s="9"/>
      <c r="KLT1456" s="9"/>
      <c r="KLU1456" s="9"/>
      <c r="KLV1456" s="9"/>
      <c r="KLW1456" s="9"/>
      <c r="KLX1456" s="9"/>
      <c r="KLY1456" s="9"/>
      <c r="KLZ1456" s="9"/>
      <c r="KMA1456" s="9"/>
      <c r="KMB1456" s="9"/>
      <c r="KMC1456" s="9"/>
      <c r="KMD1456" s="9"/>
      <c r="KME1456" s="9"/>
      <c r="KMF1456" s="9"/>
      <c r="KMG1456" s="9"/>
      <c r="KMH1456" s="9"/>
      <c r="KMI1456" s="9"/>
      <c r="KMJ1456" s="9"/>
      <c r="KMK1456" s="9"/>
      <c r="KML1456" s="9"/>
      <c r="KMM1456" s="9"/>
      <c r="KMN1456" s="9"/>
      <c r="KMO1456" s="9"/>
      <c r="KMP1456" s="9"/>
      <c r="KMQ1456" s="9"/>
      <c r="KMR1456" s="9"/>
      <c r="KMS1456" s="9"/>
      <c r="KMT1456" s="9"/>
      <c r="KMU1456" s="9"/>
      <c r="KMV1456" s="9"/>
      <c r="KMW1456" s="9"/>
      <c r="KMX1456" s="9"/>
      <c r="KMY1456" s="9"/>
      <c r="KMZ1456" s="9"/>
      <c r="KNA1456" s="9"/>
      <c r="KNB1456" s="9"/>
      <c r="KNC1456" s="9"/>
      <c r="KND1456" s="9"/>
      <c r="KNE1456" s="9"/>
      <c r="KNF1456" s="9"/>
      <c r="KNG1456" s="9"/>
      <c r="KNH1456" s="9"/>
      <c r="KNI1456" s="9"/>
      <c r="KNJ1456" s="9"/>
      <c r="KNK1456" s="9"/>
      <c r="KNL1456" s="9"/>
      <c r="KNM1456" s="9"/>
      <c r="KNN1456" s="9"/>
      <c r="KNO1456" s="9"/>
      <c r="KNP1456" s="9"/>
      <c r="KNQ1456" s="9"/>
      <c r="KNR1456" s="9"/>
      <c r="KNS1456" s="9"/>
      <c r="KNT1456" s="9"/>
      <c r="KNU1456" s="9"/>
      <c r="KNV1456" s="9"/>
      <c r="KNW1456" s="9"/>
      <c r="KNX1456" s="9"/>
      <c r="KNY1456" s="9"/>
      <c r="KNZ1456" s="9"/>
      <c r="KOA1456" s="9"/>
      <c r="KOB1456" s="9"/>
      <c r="KOC1456" s="9"/>
      <c r="KOD1456" s="9"/>
      <c r="KOE1456" s="9"/>
      <c r="KOF1456" s="9"/>
      <c r="KOG1456" s="9"/>
      <c r="KOH1456" s="9"/>
      <c r="KOI1456" s="9"/>
      <c r="KOJ1456" s="9"/>
      <c r="KOK1456" s="9"/>
      <c r="KOL1456" s="9"/>
      <c r="KOM1456" s="9"/>
      <c r="KON1456" s="9"/>
      <c r="KOO1456" s="9"/>
      <c r="KOP1456" s="9"/>
      <c r="KOQ1456" s="9"/>
      <c r="KOR1456" s="9"/>
      <c r="KOS1456" s="9"/>
      <c r="KOT1456" s="9"/>
      <c r="KOU1456" s="9"/>
      <c r="KOV1456" s="9"/>
      <c r="KOW1456" s="9"/>
      <c r="KOX1456" s="9"/>
      <c r="KOY1456" s="9"/>
      <c r="KOZ1456" s="9"/>
      <c r="KPA1456" s="9"/>
      <c r="KPB1456" s="9"/>
      <c r="KPC1456" s="9"/>
      <c r="KPD1456" s="9"/>
      <c r="KPE1456" s="9"/>
      <c r="KPF1456" s="9"/>
      <c r="KPG1456" s="9"/>
      <c r="KPH1456" s="9"/>
      <c r="KPI1456" s="9"/>
      <c r="KPJ1456" s="9"/>
      <c r="KPK1456" s="9"/>
      <c r="KPL1456" s="9"/>
      <c r="KPM1456" s="9"/>
      <c r="KPN1456" s="9"/>
      <c r="KPO1456" s="9"/>
      <c r="KPP1456" s="9"/>
      <c r="KPQ1456" s="9"/>
      <c r="KPR1456" s="9"/>
      <c r="KPS1456" s="9"/>
      <c r="KPT1456" s="9"/>
      <c r="KPU1456" s="9"/>
      <c r="KPV1456" s="9"/>
      <c r="KPW1456" s="9"/>
      <c r="KPX1456" s="9"/>
      <c r="KPY1456" s="9"/>
      <c r="KPZ1456" s="9"/>
      <c r="KQA1456" s="9"/>
      <c r="KQB1456" s="9"/>
      <c r="KQC1456" s="9"/>
      <c r="KQD1456" s="9"/>
      <c r="KQE1456" s="9"/>
      <c r="KQF1456" s="9"/>
      <c r="KQG1456" s="9"/>
      <c r="KQH1456" s="9"/>
      <c r="KQI1456" s="9"/>
      <c r="KQJ1456" s="9"/>
      <c r="KQK1456" s="9"/>
      <c r="KQL1456" s="9"/>
      <c r="KQM1456" s="9"/>
      <c r="KQN1456" s="9"/>
      <c r="KQO1456" s="9"/>
      <c r="KQP1456" s="9"/>
      <c r="KQQ1456" s="9"/>
      <c r="KQR1456" s="9"/>
      <c r="KQS1456" s="9"/>
      <c r="KQT1456" s="9"/>
      <c r="KQU1456" s="9"/>
      <c r="KQV1456" s="9"/>
      <c r="KQW1456" s="9"/>
      <c r="KQX1456" s="9"/>
      <c r="KQY1456" s="9"/>
      <c r="KQZ1456" s="9"/>
      <c r="KRA1456" s="9"/>
      <c r="KRB1456" s="9"/>
      <c r="KRC1456" s="9"/>
      <c r="KRD1456" s="9"/>
      <c r="KRE1456" s="9"/>
      <c r="KRF1456" s="9"/>
      <c r="KRG1456" s="9"/>
      <c r="KRH1456" s="9"/>
      <c r="KRI1456" s="9"/>
      <c r="KRJ1456" s="9"/>
      <c r="KRK1456" s="9"/>
      <c r="KRL1456" s="9"/>
      <c r="KRM1456" s="9"/>
      <c r="KRN1456" s="9"/>
      <c r="KRO1456" s="9"/>
      <c r="KRP1456" s="9"/>
      <c r="KRQ1456" s="9"/>
      <c r="KRR1456" s="9"/>
      <c r="KRS1456" s="9"/>
      <c r="KRT1456" s="9"/>
      <c r="KRU1456" s="9"/>
      <c r="KRV1456" s="9"/>
      <c r="KRW1456" s="9"/>
      <c r="KRX1456" s="9"/>
      <c r="KRY1456" s="9"/>
      <c r="KRZ1456" s="9"/>
      <c r="KSA1456" s="9"/>
      <c r="KSB1456" s="9"/>
      <c r="KSC1456" s="9"/>
      <c r="KSD1456" s="9"/>
      <c r="KSE1456" s="9"/>
      <c r="KSF1456" s="9"/>
      <c r="KSG1456" s="9"/>
      <c r="KSH1456" s="9"/>
      <c r="KSI1456" s="9"/>
      <c r="KSJ1456" s="9"/>
      <c r="KSK1456" s="9"/>
      <c r="KSL1456" s="9"/>
      <c r="KSM1456" s="9"/>
      <c r="KSN1456" s="9"/>
      <c r="KSO1456" s="9"/>
      <c r="KSP1456" s="9"/>
      <c r="KSQ1456" s="9"/>
      <c r="KSR1456" s="9"/>
      <c r="KSS1456" s="9"/>
      <c r="KST1456" s="9"/>
      <c r="KSU1456" s="9"/>
      <c r="KSV1456" s="9"/>
      <c r="KSW1456" s="9"/>
      <c r="KSX1456" s="9"/>
      <c r="KSY1456" s="9"/>
      <c r="KSZ1456" s="9"/>
      <c r="KTA1456" s="9"/>
      <c r="KTB1456" s="9"/>
      <c r="KTC1456" s="9"/>
      <c r="KTD1456" s="9"/>
      <c r="KTE1456" s="9"/>
      <c r="KTF1456" s="9"/>
      <c r="KTG1456" s="9"/>
      <c r="KTH1456" s="9"/>
      <c r="KTI1456" s="9"/>
      <c r="KTJ1456" s="9"/>
      <c r="KTK1456" s="9"/>
      <c r="KTL1456" s="9"/>
      <c r="KTM1456" s="9"/>
      <c r="KTN1456" s="9"/>
      <c r="KTO1456" s="9"/>
      <c r="KTP1456" s="9"/>
      <c r="KTQ1456" s="9"/>
      <c r="KTR1456" s="9"/>
      <c r="KTS1456" s="9"/>
      <c r="KTT1456" s="9"/>
      <c r="KTU1456" s="9"/>
      <c r="KTV1456" s="9"/>
      <c r="KTW1456" s="9"/>
      <c r="KTX1456" s="9"/>
      <c r="KTY1456" s="9"/>
      <c r="KTZ1456" s="9"/>
      <c r="KUA1456" s="9"/>
      <c r="KUB1456" s="9"/>
      <c r="KUC1456" s="9"/>
      <c r="KUD1456" s="9"/>
      <c r="KUE1456" s="9"/>
      <c r="KUF1456" s="9"/>
      <c r="KUG1456" s="9"/>
      <c r="KUH1456" s="9"/>
      <c r="KUI1456" s="9"/>
      <c r="KUJ1456" s="9"/>
      <c r="KUK1456" s="9"/>
      <c r="KUL1456" s="9"/>
      <c r="KUM1456" s="9"/>
      <c r="KUN1456" s="9"/>
      <c r="KUO1456" s="9"/>
      <c r="KUP1456" s="9"/>
      <c r="KUQ1456" s="9"/>
      <c r="KUR1456" s="9"/>
      <c r="KUS1456" s="9"/>
      <c r="KUT1456" s="9"/>
      <c r="KUU1456" s="9"/>
      <c r="KUV1456" s="9"/>
      <c r="KUW1456" s="9"/>
      <c r="KUX1456" s="9"/>
      <c r="KUY1456" s="9"/>
      <c r="KUZ1456" s="9"/>
      <c r="KVA1456" s="9"/>
      <c r="KVB1456" s="9"/>
      <c r="KVC1456" s="9"/>
      <c r="KVD1456" s="9"/>
      <c r="KVE1456" s="9"/>
      <c r="KVF1456" s="9"/>
      <c r="KVG1456" s="9"/>
      <c r="KVH1456" s="9"/>
      <c r="KVI1456" s="9"/>
      <c r="KVJ1456" s="9"/>
      <c r="KVK1456" s="9"/>
      <c r="KVL1456" s="9"/>
      <c r="KVM1456" s="9"/>
      <c r="KVN1456" s="9"/>
      <c r="KVO1456" s="9"/>
      <c r="KVP1456" s="9"/>
      <c r="KVQ1456" s="9"/>
      <c r="KVR1456" s="9"/>
      <c r="KVS1456" s="9"/>
      <c r="KVT1456" s="9"/>
      <c r="KVU1456" s="9"/>
      <c r="KVV1456" s="9"/>
      <c r="KVW1456" s="9"/>
      <c r="KVX1456" s="9"/>
      <c r="KVY1456" s="9"/>
      <c r="KVZ1456" s="9"/>
      <c r="KWA1456" s="9"/>
      <c r="KWB1456" s="9"/>
      <c r="KWC1456" s="9"/>
      <c r="KWD1456" s="9"/>
      <c r="KWE1456" s="9"/>
      <c r="KWF1456" s="9"/>
      <c r="KWG1456" s="9"/>
      <c r="KWH1456" s="9"/>
      <c r="KWI1456" s="9"/>
      <c r="KWJ1456" s="9"/>
      <c r="KWK1456" s="9"/>
      <c r="KWL1456" s="9"/>
      <c r="KWM1456" s="9"/>
      <c r="KWN1456" s="9"/>
      <c r="KWO1456" s="9"/>
      <c r="KWP1456" s="9"/>
      <c r="KWQ1456" s="9"/>
      <c r="KWR1456" s="9"/>
      <c r="KWS1456" s="9"/>
      <c r="KWT1456" s="9"/>
      <c r="KWU1456" s="9"/>
      <c r="KWV1456" s="9"/>
      <c r="KWW1456" s="9"/>
      <c r="KWX1456" s="9"/>
      <c r="KWY1456" s="9"/>
      <c r="KWZ1456" s="9"/>
      <c r="KXA1456" s="9"/>
      <c r="KXB1456" s="9"/>
      <c r="KXC1456" s="9"/>
      <c r="KXD1456" s="9"/>
      <c r="KXE1456" s="9"/>
      <c r="KXF1456" s="9"/>
      <c r="KXG1456" s="9"/>
      <c r="KXH1456" s="9"/>
      <c r="KXI1456" s="9"/>
      <c r="KXJ1456" s="9"/>
      <c r="KXK1456" s="9"/>
      <c r="KXL1456" s="9"/>
      <c r="KXM1456" s="9"/>
      <c r="KXN1456" s="9"/>
      <c r="KXO1456" s="9"/>
      <c r="KXP1456" s="9"/>
      <c r="KXQ1456" s="9"/>
      <c r="KXR1456" s="9"/>
      <c r="KXS1456" s="9"/>
      <c r="KXT1456" s="9"/>
      <c r="KXU1456" s="9"/>
      <c r="KXV1456" s="9"/>
      <c r="KXW1456" s="9"/>
      <c r="KXX1456" s="9"/>
      <c r="KXY1456" s="9"/>
      <c r="KXZ1456" s="9"/>
      <c r="KYA1456" s="9"/>
      <c r="KYB1456" s="9"/>
      <c r="KYC1456" s="9"/>
      <c r="KYD1456" s="9"/>
      <c r="KYE1456" s="9"/>
      <c r="KYF1456" s="9"/>
      <c r="KYG1456" s="9"/>
      <c r="KYH1456" s="9"/>
      <c r="KYI1456" s="9"/>
      <c r="KYJ1456" s="9"/>
      <c r="KYK1456" s="9"/>
      <c r="KYL1456" s="9"/>
      <c r="KYM1456" s="9"/>
      <c r="KYN1456" s="9"/>
      <c r="KYO1456" s="9"/>
      <c r="KYP1456" s="9"/>
      <c r="KYQ1456" s="9"/>
      <c r="KYR1456" s="9"/>
      <c r="KYS1456" s="9"/>
      <c r="KYT1456" s="9"/>
      <c r="KYU1456" s="9"/>
      <c r="KYV1456" s="9"/>
      <c r="KYW1456" s="9"/>
      <c r="KYX1456" s="9"/>
      <c r="KYY1456" s="9"/>
      <c r="KYZ1456" s="9"/>
      <c r="KZA1456" s="9"/>
      <c r="KZB1456" s="9"/>
      <c r="KZC1456" s="9"/>
      <c r="KZD1456" s="9"/>
      <c r="KZE1456" s="9"/>
      <c r="KZF1456" s="9"/>
      <c r="KZG1456" s="9"/>
      <c r="KZH1456" s="9"/>
      <c r="KZI1456" s="9"/>
      <c r="KZJ1456" s="9"/>
      <c r="KZK1456" s="9"/>
      <c r="KZL1456" s="9"/>
      <c r="KZM1456" s="9"/>
      <c r="KZN1456" s="9"/>
      <c r="KZO1456" s="9"/>
      <c r="KZP1456" s="9"/>
      <c r="KZQ1456" s="9"/>
      <c r="KZR1456" s="9"/>
      <c r="KZS1456" s="9"/>
      <c r="KZT1456" s="9"/>
      <c r="KZU1456" s="9"/>
      <c r="KZV1456" s="9"/>
      <c r="KZW1456" s="9"/>
      <c r="KZX1456" s="9"/>
      <c r="KZY1456" s="9"/>
      <c r="KZZ1456" s="9"/>
      <c r="LAA1456" s="9"/>
      <c r="LAB1456" s="9"/>
      <c r="LAC1456" s="9"/>
      <c r="LAD1456" s="9"/>
      <c r="LAE1456" s="9"/>
      <c r="LAF1456" s="9"/>
      <c r="LAG1456" s="9"/>
      <c r="LAH1456" s="9"/>
      <c r="LAI1456" s="9"/>
      <c r="LAJ1456" s="9"/>
      <c r="LAK1456" s="9"/>
      <c r="LAL1456" s="9"/>
      <c r="LAM1456" s="9"/>
      <c r="LAN1456" s="9"/>
      <c r="LAO1456" s="9"/>
      <c r="LAP1456" s="9"/>
      <c r="LAQ1456" s="9"/>
      <c r="LAR1456" s="9"/>
      <c r="LAS1456" s="9"/>
      <c r="LAT1456" s="9"/>
      <c r="LAU1456" s="9"/>
      <c r="LAV1456" s="9"/>
      <c r="LAW1456" s="9"/>
      <c r="LAX1456" s="9"/>
      <c r="LAY1456" s="9"/>
      <c r="LAZ1456" s="9"/>
      <c r="LBA1456" s="9"/>
      <c r="LBB1456" s="9"/>
      <c r="LBC1456" s="9"/>
      <c r="LBD1456" s="9"/>
      <c r="LBE1456" s="9"/>
      <c r="LBF1456" s="9"/>
      <c r="LBG1456" s="9"/>
      <c r="LBH1456" s="9"/>
      <c r="LBI1456" s="9"/>
      <c r="LBJ1456" s="9"/>
      <c r="LBK1456" s="9"/>
      <c r="LBL1456" s="9"/>
      <c r="LBM1456" s="9"/>
      <c r="LBN1456" s="9"/>
      <c r="LBO1456" s="9"/>
      <c r="LBP1456" s="9"/>
      <c r="LBQ1456" s="9"/>
      <c r="LBR1456" s="9"/>
      <c r="LBS1456" s="9"/>
      <c r="LBT1456" s="9"/>
      <c r="LBU1456" s="9"/>
      <c r="LBV1456" s="9"/>
      <c r="LBW1456" s="9"/>
      <c r="LBX1456" s="9"/>
      <c r="LBY1456" s="9"/>
      <c r="LBZ1456" s="9"/>
      <c r="LCA1456" s="9"/>
      <c r="LCB1456" s="9"/>
      <c r="LCC1456" s="9"/>
      <c r="LCD1456" s="9"/>
      <c r="LCE1456" s="9"/>
      <c r="LCF1456" s="9"/>
      <c r="LCG1456" s="9"/>
      <c r="LCH1456" s="9"/>
      <c r="LCI1456" s="9"/>
      <c r="LCJ1456" s="9"/>
      <c r="LCK1456" s="9"/>
      <c r="LCL1456" s="9"/>
      <c r="LCM1456" s="9"/>
      <c r="LCN1456" s="9"/>
      <c r="LCO1456" s="9"/>
      <c r="LCP1456" s="9"/>
      <c r="LCQ1456" s="9"/>
      <c r="LCR1456" s="9"/>
      <c r="LCS1456" s="9"/>
      <c r="LCT1456" s="9"/>
      <c r="LCU1456" s="9"/>
      <c r="LCV1456" s="9"/>
      <c r="LCW1456" s="9"/>
      <c r="LCX1456" s="9"/>
      <c r="LCY1456" s="9"/>
      <c r="LCZ1456" s="9"/>
      <c r="LDA1456" s="9"/>
      <c r="LDB1456" s="9"/>
      <c r="LDC1456" s="9"/>
      <c r="LDD1456" s="9"/>
      <c r="LDE1456" s="9"/>
      <c r="LDF1456" s="9"/>
      <c r="LDG1456" s="9"/>
      <c r="LDH1456" s="9"/>
      <c r="LDI1456" s="9"/>
      <c r="LDJ1456" s="9"/>
      <c r="LDK1456" s="9"/>
      <c r="LDL1456" s="9"/>
      <c r="LDM1456" s="9"/>
      <c r="LDN1456" s="9"/>
      <c r="LDO1456" s="9"/>
      <c r="LDP1456" s="9"/>
      <c r="LDQ1456" s="9"/>
      <c r="LDR1456" s="9"/>
      <c r="LDS1456" s="9"/>
      <c r="LDT1456" s="9"/>
      <c r="LDU1456" s="9"/>
      <c r="LDV1456" s="9"/>
      <c r="LDW1456" s="9"/>
      <c r="LDX1456" s="9"/>
      <c r="LDY1456" s="9"/>
      <c r="LDZ1456" s="9"/>
      <c r="LEA1456" s="9"/>
      <c r="LEB1456" s="9"/>
      <c r="LEC1456" s="9"/>
      <c r="LED1456" s="9"/>
      <c r="LEE1456" s="9"/>
      <c r="LEF1456" s="9"/>
      <c r="LEG1456" s="9"/>
      <c r="LEH1456" s="9"/>
      <c r="LEI1456" s="9"/>
      <c r="LEJ1456" s="9"/>
      <c r="LEK1456" s="9"/>
      <c r="LEL1456" s="9"/>
      <c r="LEM1456" s="9"/>
      <c r="LEN1456" s="9"/>
      <c r="LEO1456" s="9"/>
      <c r="LEP1456" s="9"/>
      <c r="LEQ1456" s="9"/>
      <c r="LER1456" s="9"/>
      <c r="LES1456" s="9"/>
      <c r="LET1456" s="9"/>
      <c r="LEU1456" s="9"/>
      <c r="LEV1456" s="9"/>
      <c r="LEW1456" s="9"/>
      <c r="LEX1456" s="9"/>
      <c r="LEY1456" s="9"/>
      <c r="LEZ1456" s="9"/>
      <c r="LFA1456" s="9"/>
      <c r="LFB1456" s="9"/>
      <c r="LFC1456" s="9"/>
      <c r="LFD1456" s="9"/>
      <c r="LFE1456" s="9"/>
      <c r="LFF1456" s="9"/>
      <c r="LFG1456" s="9"/>
      <c r="LFH1456" s="9"/>
      <c r="LFI1456" s="9"/>
      <c r="LFJ1456" s="9"/>
      <c r="LFK1456" s="9"/>
      <c r="LFL1456" s="9"/>
      <c r="LFM1456" s="9"/>
      <c r="LFN1456" s="9"/>
      <c r="LFO1456" s="9"/>
      <c r="LFP1456" s="9"/>
      <c r="LFQ1456" s="9"/>
      <c r="LFR1456" s="9"/>
      <c r="LFS1456" s="9"/>
      <c r="LFT1456" s="9"/>
      <c r="LFU1456" s="9"/>
      <c r="LFV1456" s="9"/>
      <c r="LFW1456" s="9"/>
      <c r="LFX1456" s="9"/>
      <c r="LFY1456" s="9"/>
      <c r="LFZ1456" s="9"/>
      <c r="LGA1456" s="9"/>
      <c r="LGB1456" s="9"/>
      <c r="LGC1456" s="9"/>
      <c r="LGD1456" s="9"/>
      <c r="LGE1456" s="9"/>
      <c r="LGF1456" s="9"/>
      <c r="LGG1456" s="9"/>
      <c r="LGH1456" s="9"/>
      <c r="LGI1456" s="9"/>
      <c r="LGJ1456" s="9"/>
      <c r="LGK1456" s="9"/>
      <c r="LGL1456" s="9"/>
      <c r="LGM1456" s="9"/>
      <c r="LGN1456" s="9"/>
      <c r="LGO1456" s="9"/>
      <c r="LGP1456" s="9"/>
      <c r="LGQ1456" s="9"/>
      <c r="LGR1456" s="9"/>
      <c r="LGS1456" s="9"/>
      <c r="LGT1456" s="9"/>
      <c r="LGU1456" s="9"/>
      <c r="LGV1456" s="9"/>
      <c r="LGW1456" s="9"/>
      <c r="LGX1456" s="9"/>
      <c r="LGY1456" s="9"/>
      <c r="LGZ1456" s="9"/>
      <c r="LHA1456" s="9"/>
      <c r="LHB1456" s="9"/>
      <c r="LHC1456" s="9"/>
      <c r="LHD1456" s="9"/>
      <c r="LHE1456" s="9"/>
      <c r="LHF1456" s="9"/>
      <c r="LHG1456" s="9"/>
      <c r="LHH1456" s="9"/>
      <c r="LHI1456" s="9"/>
      <c r="LHJ1456" s="9"/>
      <c r="LHK1456" s="9"/>
      <c r="LHL1456" s="9"/>
      <c r="LHM1456" s="9"/>
      <c r="LHN1456" s="9"/>
      <c r="LHO1456" s="9"/>
      <c r="LHP1456" s="9"/>
      <c r="LHQ1456" s="9"/>
      <c r="LHR1456" s="9"/>
      <c r="LHS1456" s="9"/>
      <c r="LHT1456" s="9"/>
      <c r="LHU1456" s="9"/>
      <c r="LHV1456" s="9"/>
      <c r="LHW1456" s="9"/>
      <c r="LHX1456" s="9"/>
      <c r="LHY1456" s="9"/>
      <c r="LHZ1456" s="9"/>
      <c r="LIA1456" s="9"/>
      <c r="LIB1456" s="9"/>
      <c r="LIC1456" s="9"/>
      <c r="LID1456" s="9"/>
      <c r="LIE1456" s="9"/>
      <c r="LIF1456" s="9"/>
      <c r="LIG1456" s="9"/>
      <c r="LIH1456" s="9"/>
      <c r="LII1456" s="9"/>
      <c r="LIJ1456" s="9"/>
      <c r="LIK1456" s="9"/>
      <c r="LIL1456" s="9"/>
      <c r="LIM1456" s="9"/>
      <c r="LIN1456" s="9"/>
      <c r="LIO1456" s="9"/>
      <c r="LIP1456" s="9"/>
      <c r="LIQ1456" s="9"/>
      <c r="LIR1456" s="9"/>
      <c r="LIS1456" s="9"/>
      <c r="LIT1456" s="9"/>
      <c r="LIU1456" s="9"/>
      <c r="LIV1456" s="9"/>
      <c r="LIW1456" s="9"/>
      <c r="LIX1456" s="9"/>
      <c r="LIY1456" s="9"/>
      <c r="LIZ1456" s="9"/>
      <c r="LJA1456" s="9"/>
      <c r="LJB1456" s="9"/>
      <c r="LJC1456" s="9"/>
      <c r="LJD1456" s="9"/>
      <c r="LJE1456" s="9"/>
      <c r="LJF1456" s="9"/>
      <c r="LJG1456" s="9"/>
      <c r="LJH1456" s="9"/>
      <c r="LJI1456" s="9"/>
      <c r="LJJ1456" s="9"/>
      <c r="LJK1456" s="9"/>
      <c r="LJL1456" s="9"/>
      <c r="LJM1456" s="9"/>
      <c r="LJN1456" s="9"/>
      <c r="LJO1456" s="9"/>
      <c r="LJP1456" s="9"/>
      <c r="LJQ1456" s="9"/>
      <c r="LJR1456" s="9"/>
      <c r="LJS1456" s="9"/>
      <c r="LJT1456" s="9"/>
      <c r="LJU1456" s="9"/>
      <c r="LJV1456" s="9"/>
      <c r="LJW1456" s="9"/>
      <c r="LJX1456" s="9"/>
      <c r="LJY1456" s="9"/>
      <c r="LJZ1456" s="9"/>
      <c r="LKA1456" s="9"/>
      <c r="LKB1456" s="9"/>
      <c r="LKC1456" s="9"/>
      <c r="LKD1456" s="9"/>
      <c r="LKE1456" s="9"/>
      <c r="LKF1456" s="9"/>
      <c r="LKG1456" s="9"/>
      <c r="LKH1456" s="9"/>
      <c r="LKI1456" s="9"/>
      <c r="LKJ1456" s="9"/>
      <c r="LKK1456" s="9"/>
      <c r="LKL1456" s="9"/>
      <c r="LKM1456" s="9"/>
      <c r="LKN1456" s="9"/>
      <c r="LKO1456" s="9"/>
      <c r="LKP1456" s="9"/>
      <c r="LKQ1456" s="9"/>
      <c r="LKR1456" s="9"/>
      <c r="LKS1456" s="9"/>
      <c r="LKT1456" s="9"/>
      <c r="LKU1456" s="9"/>
      <c r="LKV1456" s="9"/>
      <c r="LKW1456" s="9"/>
      <c r="LKX1456" s="9"/>
      <c r="LKY1456" s="9"/>
      <c r="LKZ1456" s="9"/>
      <c r="LLA1456" s="9"/>
      <c r="LLB1456" s="9"/>
      <c r="LLC1456" s="9"/>
      <c r="LLD1456" s="9"/>
      <c r="LLE1456" s="9"/>
      <c r="LLF1456" s="9"/>
      <c r="LLG1456" s="9"/>
      <c r="LLH1456" s="9"/>
      <c r="LLI1456" s="9"/>
      <c r="LLJ1456" s="9"/>
      <c r="LLK1456" s="9"/>
      <c r="LLL1456" s="9"/>
      <c r="LLM1456" s="9"/>
      <c r="LLN1456" s="9"/>
      <c r="LLO1456" s="9"/>
      <c r="LLP1456" s="9"/>
      <c r="LLQ1456" s="9"/>
      <c r="LLR1456" s="9"/>
      <c r="LLS1456" s="9"/>
      <c r="LLT1456" s="9"/>
      <c r="LLU1456" s="9"/>
      <c r="LLV1456" s="9"/>
      <c r="LLW1456" s="9"/>
      <c r="LLX1456" s="9"/>
      <c r="LLY1456" s="9"/>
      <c r="LLZ1456" s="9"/>
      <c r="LMA1456" s="9"/>
      <c r="LMB1456" s="9"/>
      <c r="LMC1456" s="9"/>
      <c r="LMD1456" s="9"/>
      <c r="LME1456" s="9"/>
      <c r="LMF1456" s="9"/>
      <c r="LMG1456" s="9"/>
      <c r="LMH1456" s="9"/>
      <c r="LMI1456" s="9"/>
      <c r="LMJ1456" s="9"/>
      <c r="LMK1456" s="9"/>
      <c r="LML1456" s="9"/>
      <c r="LMM1456" s="9"/>
      <c r="LMN1456" s="9"/>
      <c r="LMO1456" s="9"/>
      <c r="LMP1456" s="9"/>
      <c r="LMQ1456" s="9"/>
      <c r="LMR1456" s="9"/>
      <c r="LMS1456" s="9"/>
      <c r="LMT1456" s="9"/>
      <c r="LMU1456" s="9"/>
      <c r="LMV1456" s="9"/>
      <c r="LMW1456" s="9"/>
      <c r="LMX1456" s="9"/>
      <c r="LMY1456" s="9"/>
      <c r="LMZ1456" s="9"/>
      <c r="LNA1456" s="9"/>
      <c r="LNB1456" s="9"/>
      <c r="LNC1456" s="9"/>
      <c r="LND1456" s="9"/>
      <c r="LNE1456" s="9"/>
      <c r="LNF1456" s="9"/>
      <c r="LNG1456" s="9"/>
      <c r="LNH1456" s="9"/>
      <c r="LNI1456" s="9"/>
      <c r="LNJ1456" s="9"/>
      <c r="LNK1456" s="9"/>
      <c r="LNL1456" s="9"/>
      <c r="LNM1456" s="9"/>
      <c r="LNN1456" s="9"/>
      <c r="LNO1456" s="9"/>
      <c r="LNP1456" s="9"/>
      <c r="LNQ1456" s="9"/>
      <c r="LNR1456" s="9"/>
      <c r="LNS1456" s="9"/>
      <c r="LNT1456" s="9"/>
      <c r="LNU1456" s="9"/>
      <c r="LNV1456" s="9"/>
      <c r="LNW1456" s="9"/>
      <c r="LNX1456" s="9"/>
      <c r="LNY1456" s="9"/>
      <c r="LNZ1456" s="9"/>
      <c r="LOA1456" s="9"/>
      <c r="LOB1456" s="9"/>
      <c r="LOC1456" s="9"/>
      <c r="LOD1456" s="9"/>
      <c r="LOE1456" s="9"/>
      <c r="LOF1456" s="9"/>
      <c r="LOG1456" s="9"/>
      <c r="LOH1456" s="9"/>
      <c r="LOI1456" s="9"/>
      <c r="LOJ1456" s="9"/>
      <c r="LOK1456" s="9"/>
      <c r="LOL1456" s="9"/>
      <c r="LOM1456" s="9"/>
      <c r="LON1456" s="9"/>
      <c r="LOO1456" s="9"/>
      <c r="LOP1456" s="9"/>
      <c r="LOQ1456" s="9"/>
      <c r="LOR1456" s="9"/>
      <c r="LOS1456" s="9"/>
      <c r="LOT1456" s="9"/>
      <c r="LOU1456" s="9"/>
      <c r="LOV1456" s="9"/>
      <c r="LOW1456" s="9"/>
      <c r="LOX1456" s="9"/>
      <c r="LOY1456" s="9"/>
      <c r="LOZ1456" s="9"/>
      <c r="LPA1456" s="9"/>
      <c r="LPB1456" s="9"/>
      <c r="LPC1456" s="9"/>
      <c r="LPD1456" s="9"/>
      <c r="LPE1456" s="9"/>
      <c r="LPF1456" s="9"/>
      <c r="LPG1456" s="9"/>
      <c r="LPH1456" s="9"/>
      <c r="LPI1456" s="9"/>
      <c r="LPJ1456" s="9"/>
      <c r="LPK1456" s="9"/>
      <c r="LPL1456" s="9"/>
      <c r="LPM1456" s="9"/>
      <c r="LPN1456" s="9"/>
      <c r="LPO1456" s="9"/>
      <c r="LPP1456" s="9"/>
      <c r="LPQ1456" s="9"/>
      <c r="LPR1456" s="9"/>
      <c r="LPS1456" s="9"/>
      <c r="LPT1456" s="9"/>
      <c r="LPU1456" s="9"/>
      <c r="LPV1456" s="9"/>
      <c r="LPW1456" s="9"/>
      <c r="LPX1456" s="9"/>
      <c r="LPY1456" s="9"/>
      <c r="LPZ1456" s="9"/>
      <c r="LQA1456" s="9"/>
      <c r="LQB1456" s="9"/>
      <c r="LQC1456" s="9"/>
      <c r="LQD1456" s="9"/>
      <c r="LQE1456" s="9"/>
      <c r="LQF1456" s="9"/>
      <c r="LQG1456" s="9"/>
      <c r="LQH1456" s="9"/>
      <c r="LQI1456" s="9"/>
      <c r="LQJ1456" s="9"/>
      <c r="LQK1456" s="9"/>
      <c r="LQL1456" s="9"/>
      <c r="LQM1456" s="9"/>
      <c r="LQN1456" s="9"/>
      <c r="LQO1456" s="9"/>
      <c r="LQP1456" s="9"/>
      <c r="LQQ1456" s="9"/>
      <c r="LQR1456" s="9"/>
      <c r="LQS1456" s="9"/>
      <c r="LQT1456" s="9"/>
      <c r="LQU1456" s="9"/>
      <c r="LQV1456" s="9"/>
      <c r="LQW1456" s="9"/>
      <c r="LQX1456" s="9"/>
      <c r="LQY1456" s="9"/>
      <c r="LQZ1456" s="9"/>
      <c r="LRA1456" s="9"/>
      <c r="LRB1456" s="9"/>
      <c r="LRC1456" s="9"/>
      <c r="LRD1456" s="9"/>
      <c r="LRE1456" s="9"/>
      <c r="LRF1456" s="9"/>
      <c r="LRG1456" s="9"/>
      <c r="LRH1456" s="9"/>
      <c r="LRI1456" s="9"/>
      <c r="LRJ1456" s="9"/>
      <c r="LRK1456" s="9"/>
      <c r="LRL1456" s="9"/>
      <c r="LRM1456" s="9"/>
      <c r="LRN1456" s="9"/>
      <c r="LRO1456" s="9"/>
      <c r="LRP1456" s="9"/>
      <c r="LRQ1456" s="9"/>
      <c r="LRR1456" s="9"/>
      <c r="LRS1456" s="9"/>
      <c r="LRT1456" s="9"/>
      <c r="LRU1456" s="9"/>
      <c r="LRV1456" s="9"/>
      <c r="LRW1456" s="9"/>
      <c r="LRX1456" s="9"/>
      <c r="LRY1456" s="9"/>
      <c r="LRZ1456" s="9"/>
      <c r="LSA1456" s="9"/>
      <c r="LSB1456" s="9"/>
      <c r="LSC1456" s="9"/>
      <c r="LSD1456" s="9"/>
      <c r="LSE1456" s="9"/>
      <c r="LSF1456" s="9"/>
      <c r="LSG1456" s="9"/>
      <c r="LSH1456" s="9"/>
      <c r="LSI1456" s="9"/>
      <c r="LSJ1456" s="9"/>
      <c r="LSK1456" s="9"/>
      <c r="LSL1456" s="9"/>
      <c r="LSM1456" s="9"/>
      <c r="LSN1456" s="9"/>
      <c r="LSO1456" s="9"/>
      <c r="LSP1456" s="9"/>
      <c r="LSQ1456" s="9"/>
      <c r="LSR1456" s="9"/>
      <c r="LSS1456" s="9"/>
      <c r="LST1456" s="9"/>
      <c r="LSU1456" s="9"/>
      <c r="LSV1456" s="9"/>
      <c r="LSW1456" s="9"/>
      <c r="LSX1456" s="9"/>
      <c r="LSY1456" s="9"/>
      <c r="LSZ1456" s="9"/>
      <c r="LTA1456" s="9"/>
      <c r="LTB1456" s="9"/>
      <c r="LTC1456" s="9"/>
      <c r="LTD1456" s="9"/>
      <c r="LTE1456" s="9"/>
      <c r="LTF1456" s="9"/>
      <c r="LTG1456" s="9"/>
      <c r="LTH1456" s="9"/>
      <c r="LTI1456" s="9"/>
      <c r="LTJ1456" s="9"/>
      <c r="LTK1456" s="9"/>
      <c r="LTL1456" s="9"/>
      <c r="LTM1456" s="9"/>
      <c r="LTN1456" s="9"/>
      <c r="LTO1456" s="9"/>
      <c r="LTP1456" s="9"/>
      <c r="LTQ1456" s="9"/>
      <c r="LTR1456" s="9"/>
      <c r="LTS1456" s="9"/>
      <c r="LTT1456" s="9"/>
      <c r="LTU1456" s="9"/>
      <c r="LTV1456" s="9"/>
      <c r="LTW1456" s="9"/>
      <c r="LTX1456" s="9"/>
      <c r="LTY1456" s="9"/>
      <c r="LTZ1456" s="9"/>
      <c r="LUA1456" s="9"/>
      <c r="LUB1456" s="9"/>
      <c r="LUC1456" s="9"/>
      <c r="LUD1456" s="9"/>
      <c r="LUE1456" s="9"/>
      <c r="LUF1456" s="9"/>
      <c r="LUG1456" s="9"/>
      <c r="LUH1456" s="9"/>
      <c r="LUI1456" s="9"/>
      <c r="LUJ1456" s="9"/>
      <c r="LUK1456" s="9"/>
      <c r="LUL1456" s="9"/>
      <c r="LUM1456" s="9"/>
      <c r="LUN1456" s="9"/>
      <c r="LUO1456" s="9"/>
      <c r="LUP1456" s="9"/>
      <c r="LUQ1456" s="9"/>
      <c r="LUR1456" s="9"/>
      <c r="LUS1456" s="9"/>
      <c r="LUT1456" s="9"/>
      <c r="LUU1456" s="9"/>
      <c r="LUV1456" s="9"/>
      <c r="LUW1456" s="9"/>
      <c r="LUX1456" s="9"/>
      <c r="LUY1456" s="9"/>
      <c r="LUZ1456" s="9"/>
      <c r="LVA1456" s="9"/>
      <c r="LVB1456" s="9"/>
      <c r="LVC1456" s="9"/>
      <c r="LVD1456" s="9"/>
      <c r="LVE1456" s="9"/>
      <c r="LVF1456" s="9"/>
      <c r="LVG1456" s="9"/>
      <c r="LVH1456" s="9"/>
      <c r="LVI1456" s="9"/>
      <c r="LVJ1456" s="9"/>
      <c r="LVK1456" s="9"/>
      <c r="LVL1456" s="9"/>
      <c r="LVM1456" s="9"/>
      <c r="LVN1456" s="9"/>
      <c r="LVO1456" s="9"/>
      <c r="LVP1456" s="9"/>
      <c r="LVQ1456" s="9"/>
      <c r="LVR1456" s="9"/>
      <c r="LVS1456" s="9"/>
      <c r="LVT1456" s="9"/>
      <c r="LVU1456" s="9"/>
      <c r="LVV1456" s="9"/>
      <c r="LVW1456" s="9"/>
      <c r="LVX1456" s="9"/>
      <c r="LVY1456" s="9"/>
      <c r="LVZ1456" s="9"/>
      <c r="LWA1456" s="9"/>
      <c r="LWB1456" s="9"/>
      <c r="LWC1456" s="9"/>
      <c r="LWD1456" s="9"/>
      <c r="LWE1456" s="9"/>
      <c r="LWF1456" s="9"/>
      <c r="LWG1456" s="9"/>
      <c r="LWH1456" s="9"/>
      <c r="LWI1456" s="9"/>
      <c r="LWJ1456" s="9"/>
      <c r="LWK1456" s="9"/>
      <c r="LWL1456" s="9"/>
      <c r="LWM1456" s="9"/>
      <c r="LWN1456" s="9"/>
      <c r="LWO1456" s="9"/>
      <c r="LWP1456" s="9"/>
      <c r="LWQ1456" s="9"/>
      <c r="LWR1456" s="9"/>
      <c r="LWS1456" s="9"/>
      <c r="LWT1456" s="9"/>
      <c r="LWU1456" s="9"/>
      <c r="LWV1456" s="9"/>
      <c r="LWW1456" s="9"/>
      <c r="LWX1456" s="9"/>
      <c r="LWY1456" s="9"/>
      <c r="LWZ1456" s="9"/>
      <c r="LXA1456" s="9"/>
      <c r="LXB1456" s="9"/>
      <c r="LXC1456" s="9"/>
      <c r="LXD1456" s="9"/>
      <c r="LXE1456" s="9"/>
      <c r="LXF1456" s="9"/>
      <c r="LXG1456" s="9"/>
      <c r="LXH1456" s="9"/>
      <c r="LXI1456" s="9"/>
      <c r="LXJ1456" s="9"/>
      <c r="LXK1456" s="9"/>
      <c r="LXL1456" s="9"/>
      <c r="LXM1456" s="9"/>
      <c r="LXN1456" s="9"/>
      <c r="LXO1456" s="9"/>
      <c r="LXP1456" s="9"/>
      <c r="LXQ1456" s="9"/>
      <c r="LXR1456" s="9"/>
      <c r="LXS1456" s="9"/>
      <c r="LXT1456" s="9"/>
      <c r="LXU1456" s="9"/>
      <c r="LXV1456" s="9"/>
      <c r="LXW1456" s="9"/>
      <c r="LXX1456" s="9"/>
      <c r="LXY1456" s="9"/>
      <c r="LXZ1456" s="9"/>
      <c r="LYA1456" s="9"/>
      <c r="LYB1456" s="9"/>
      <c r="LYC1456" s="9"/>
      <c r="LYD1456" s="9"/>
      <c r="LYE1456" s="9"/>
      <c r="LYF1456" s="9"/>
      <c r="LYG1456" s="9"/>
      <c r="LYH1456" s="9"/>
      <c r="LYI1456" s="9"/>
      <c r="LYJ1456" s="9"/>
      <c r="LYK1456" s="9"/>
      <c r="LYL1456" s="9"/>
      <c r="LYM1456" s="9"/>
      <c r="LYN1456" s="9"/>
      <c r="LYO1456" s="9"/>
      <c r="LYP1456" s="9"/>
      <c r="LYQ1456" s="9"/>
      <c r="LYR1456" s="9"/>
      <c r="LYS1456" s="9"/>
      <c r="LYT1456" s="9"/>
      <c r="LYU1456" s="9"/>
      <c r="LYV1456" s="9"/>
      <c r="LYW1456" s="9"/>
      <c r="LYX1456" s="9"/>
      <c r="LYY1456" s="9"/>
      <c r="LYZ1456" s="9"/>
      <c r="LZA1456" s="9"/>
      <c r="LZB1456" s="9"/>
      <c r="LZC1456" s="9"/>
      <c r="LZD1456" s="9"/>
      <c r="LZE1456" s="9"/>
      <c r="LZF1456" s="9"/>
      <c r="LZG1456" s="9"/>
      <c r="LZH1456" s="9"/>
      <c r="LZI1456" s="9"/>
      <c r="LZJ1456" s="9"/>
      <c r="LZK1456" s="9"/>
      <c r="LZL1456" s="9"/>
      <c r="LZM1456" s="9"/>
      <c r="LZN1456" s="9"/>
      <c r="LZO1456" s="9"/>
      <c r="LZP1456" s="9"/>
      <c r="LZQ1456" s="9"/>
      <c r="LZR1456" s="9"/>
      <c r="LZS1456" s="9"/>
      <c r="LZT1456" s="9"/>
      <c r="LZU1456" s="9"/>
      <c r="LZV1456" s="9"/>
      <c r="LZW1456" s="9"/>
      <c r="LZX1456" s="9"/>
      <c r="LZY1456" s="9"/>
      <c r="LZZ1456" s="9"/>
      <c r="MAA1456" s="9"/>
      <c r="MAB1456" s="9"/>
      <c r="MAC1456" s="9"/>
      <c r="MAD1456" s="9"/>
      <c r="MAE1456" s="9"/>
      <c r="MAF1456" s="9"/>
      <c r="MAG1456" s="9"/>
      <c r="MAH1456" s="9"/>
      <c r="MAI1456" s="9"/>
      <c r="MAJ1456" s="9"/>
      <c r="MAK1456" s="9"/>
      <c r="MAL1456" s="9"/>
      <c r="MAM1456" s="9"/>
      <c r="MAN1456" s="9"/>
      <c r="MAO1456" s="9"/>
      <c r="MAP1456" s="9"/>
      <c r="MAQ1456" s="9"/>
      <c r="MAR1456" s="9"/>
      <c r="MAS1456" s="9"/>
      <c r="MAT1456" s="9"/>
      <c r="MAU1456" s="9"/>
      <c r="MAV1456" s="9"/>
      <c r="MAW1456" s="9"/>
      <c r="MAX1456" s="9"/>
      <c r="MAY1456" s="9"/>
      <c r="MAZ1456" s="9"/>
      <c r="MBA1456" s="9"/>
      <c r="MBB1456" s="9"/>
      <c r="MBC1456" s="9"/>
      <c r="MBD1456" s="9"/>
      <c r="MBE1456" s="9"/>
      <c r="MBF1456" s="9"/>
      <c r="MBG1456" s="9"/>
      <c r="MBH1456" s="9"/>
      <c r="MBI1456" s="9"/>
      <c r="MBJ1456" s="9"/>
      <c r="MBK1456" s="9"/>
      <c r="MBL1456" s="9"/>
      <c r="MBM1456" s="9"/>
      <c r="MBN1456" s="9"/>
      <c r="MBO1456" s="9"/>
      <c r="MBP1456" s="9"/>
      <c r="MBQ1456" s="9"/>
      <c r="MBR1456" s="9"/>
      <c r="MBS1456" s="9"/>
      <c r="MBT1456" s="9"/>
      <c r="MBU1456" s="9"/>
      <c r="MBV1456" s="9"/>
      <c r="MBW1456" s="9"/>
      <c r="MBX1456" s="9"/>
      <c r="MBY1456" s="9"/>
      <c r="MBZ1456" s="9"/>
      <c r="MCA1456" s="9"/>
      <c r="MCB1456" s="9"/>
      <c r="MCC1456" s="9"/>
      <c r="MCD1456" s="9"/>
      <c r="MCE1456" s="9"/>
      <c r="MCF1456" s="9"/>
      <c r="MCG1456" s="9"/>
      <c r="MCH1456" s="9"/>
      <c r="MCI1456" s="9"/>
      <c r="MCJ1456" s="9"/>
      <c r="MCK1456" s="9"/>
      <c r="MCL1456" s="9"/>
      <c r="MCM1456" s="9"/>
      <c r="MCN1456" s="9"/>
      <c r="MCO1456" s="9"/>
      <c r="MCP1456" s="9"/>
      <c r="MCQ1456" s="9"/>
      <c r="MCR1456" s="9"/>
      <c r="MCS1456" s="9"/>
      <c r="MCT1456" s="9"/>
      <c r="MCU1456" s="9"/>
      <c r="MCV1456" s="9"/>
      <c r="MCW1456" s="9"/>
      <c r="MCX1456" s="9"/>
      <c r="MCY1456" s="9"/>
      <c r="MCZ1456" s="9"/>
      <c r="MDA1456" s="9"/>
      <c r="MDB1456" s="9"/>
      <c r="MDC1456" s="9"/>
      <c r="MDD1456" s="9"/>
      <c r="MDE1456" s="9"/>
      <c r="MDF1456" s="9"/>
      <c r="MDG1456" s="9"/>
      <c r="MDH1456" s="9"/>
      <c r="MDI1456" s="9"/>
      <c r="MDJ1456" s="9"/>
      <c r="MDK1456" s="9"/>
      <c r="MDL1456" s="9"/>
      <c r="MDM1456" s="9"/>
      <c r="MDN1456" s="9"/>
      <c r="MDO1456" s="9"/>
      <c r="MDP1456" s="9"/>
      <c r="MDQ1456" s="9"/>
      <c r="MDR1456" s="9"/>
      <c r="MDS1456" s="9"/>
      <c r="MDT1456" s="9"/>
      <c r="MDU1456" s="9"/>
      <c r="MDV1456" s="9"/>
      <c r="MDW1456" s="9"/>
      <c r="MDX1456" s="9"/>
      <c r="MDY1456" s="9"/>
      <c r="MDZ1456" s="9"/>
      <c r="MEA1456" s="9"/>
      <c r="MEB1456" s="9"/>
      <c r="MEC1456" s="9"/>
      <c r="MED1456" s="9"/>
      <c r="MEE1456" s="9"/>
      <c r="MEF1456" s="9"/>
      <c r="MEG1456" s="9"/>
      <c r="MEH1456" s="9"/>
      <c r="MEI1456" s="9"/>
      <c r="MEJ1456" s="9"/>
      <c r="MEK1456" s="9"/>
      <c r="MEL1456" s="9"/>
      <c r="MEM1456" s="9"/>
      <c r="MEN1456" s="9"/>
      <c r="MEO1456" s="9"/>
      <c r="MEP1456" s="9"/>
      <c r="MEQ1456" s="9"/>
      <c r="MER1456" s="9"/>
      <c r="MES1456" s="9"/>
      <c r="MET1456" s="9"/>
      <c r="MEU1456" s="9"/>
      <c r="MEV1456" s="9"/>
      <c r="MEW1456" s="9"/>
      <c r="MEX1456" s="9"/>
      <c r="MEY1456" s="9"/>
      <c r="MEZ1456" s="9"/>
      <c r="MFA1456" s="9"/>
      <c r="MFB1456" s="9"/>
      <c r="MFC1456" s="9"/>
      <c r="MFD1456" s="9"/>
      <c r="MFE1456" s="9"/>
      <c r="MFF1456" s="9"/>
      <c r="MFG1456" s="9"/>
      <c r="MFH1456" s="9"/>
      <c r="MFI1456" s="9"/>
      <c r="MFJ1456" s="9"/>
      <c r="MFK1456" s="9"/>
      <c r="MFL1456" s="9"/>
      <c r="MFM1456" s="9"/>
      <c r="MFN1456" s="9"/>
      <c r="MFO1456" s="9"/>
      <c r="MFP1456" s="9"/>
      <c r="MFQ1456" s="9"/>
      <c r="MFR1456" s="9"/>
      <c r="MFS1456" s="9"/>
      <c r="MFT1456" s="9"/>
      <c r="MFU1456" s="9"/>
      <c r="MFV1456" s="9"/>
      <c r="MFW1456" s="9"/>
      <c r="MFX1456" s="9"/>
      <c r="MFY1456" s="9"/>
      <c r="MFZ1456" s="9"/>
      <c r="MGA1456" s="9"/>
      <c r="MGB1456" s="9"/>
      <c r="MGC1456" s="9"/>
      <c r="MGD1456" s="9"/>
      <c r="MGE1456" s="9"/>
      <c r="MGF1456" s="9"/>
      <c r="MGG1456" s="9"/>
      <c r="MGH1456" s="9"/>
      <c r="MGI1456" s="9"/>
      <c r="MGJ1456" s="9"/>
      <c r="MGK1456" s="9"/>
      <c r="MGL1456" s="9"/>
      <c r="MGM1456" s="9"/>
      <c r="MGN1456" s="9"/>
      <c r="MGO1456" s="9"/>
      <c r="MGP1456" s="9"/>
      <c r="MGQ1456" s="9"/>
      <c r="MGR1456" s="9"/>
      <c r="MGS1456" s="9"/>
      <c r="MGT1456" s="9"/>
      <c r="MGU1456" s="9"/>
      <c r="MGV1456" s="9"/>
      <c r="MGW1456" s="9"/>
      <c r="MGX1456" s="9"/>
      <c r="MGY1456" s="9"/>
      <c r="MGZ1456" s="9"/>
      <c r="MHA1456" s="9"/>
      <c r="MHB1456" s="9"/>
      <c r="MHC1456" s="9"/>
      <c r="MHD1456" s="9"/>
      <c r="MHE1456" s="9"/>
      <c r="MHF1456" s="9"/>
      <c r="MHG1456" s="9"/>
      <c r="MHH1456" s="9"/>
      <c r="MHI1456" s="9"/>
      <c r="MHJ1456" s="9"/>
      <c r="MHK1456" s="9"/>
      <c r="MHL1456" s="9"/>
      <c r="MHM1456" s="9"/>
      <c r="MHN1456" s="9"/>
      <c r="MHO1456" s="9"/>
      <c r="MHP1456" s="9"/>
      <c r="MHQ1456" s="9"/>
      <c r="MHR1456" s="9"/>
      <c r="MHS1456" s="9"/>
      <c r="MHT1456" s="9"/>
      <c r="MHU1456" s="9"/>
      <c r="MHV1456" s="9"/>
      <c r="MHW1456" s="9"/>
      <c r="MHX1456" s="9"/>
      <c r="MHY1456" s="9"/>
      <c r="MHZ1456" s="9"/>
      <c r="MIA1456" s="9"/>
      <c r="MIB1456" s="9"/>
      <c r="MIC1456" s="9"/>
      <c r="MID1456" s="9"/>
      <c r="MIE1456" s="9"/>
      <c r="MIF1456" s="9"/>
      <c r="MIG1456" s="9"/>
      <c r="MIH1456" s="9"/>
      <c r="MII1456" s="9"/>
      <c r="MIJ1456" s="9"/>
      <c r="MIK1456" s="9"/>
      <c r="MIL1456" s="9"/>
      <c r="MIM1456" s="9"/>
      <c r="MIN1456" s="9"/>
      <c r="MIO1456" s="9"/>
      <c r="MIP1456" s="9"/>
      <c r="MIQ1456" s="9"/>
      <c r="MIR1456" s="9"/>
      <c r="MIS1456" s="9"/>
      <c r="MIT1456" s="9"/>
      <c r="MIU1456" s="9"/>
      <c r="MIV1456" s="9"/>
      <c r="MIW1456" s="9"/>
      <c r="MIX1456" s="9"/>
      <c r="MIY1456" s="9"/>
      <c r="MIZ1456" s="9"/>
      <c r="MJA1456" s="9"/>
      <c r="MJB1456" s="9"/>
      <c r="MJC1456" s="9"/>
      <c r="MJD1456" s="9"/>
      <c r="MJE1456" s="9"/>
      <c r="MJF1456" s="9"/>
      <c r="MJG1456" s="9"/>
      <c r="MJH1456" s="9"/>
      <c r="MJI1456" s="9"/>
      <c r="MJJ1456" s="9"/>
      <c r="MJK1456" s="9"/>
      <c r="MJL1456" s="9"/>
      <c r="MJM1456" s="9"/>
      <c r="MJN1456" s="9"/>
      <c r="MJO1456" s="9"/>
      <c r="MJP1456" s="9"/>
      <c r="MJQ1456" s="9"/>
      <c r="MJR1456" s="9"/>
      <c r="MJS1456" s="9"/>
      <c r="MJT1456" s="9"/>
      <c r="MJU1456" s="9"/>
      <c r="MJV1456" s="9"/>
      <c r="MJW1456" s="9"/>
      <c r="MJX1456" s="9"/>
      <c r="MJY1456" s="9"/>
      <c r="MJZ1456" s="9"/>
      <c r="MKA1456" s="9"/>
      <c r="MKB1456" s="9"/>
      <c r="MKC1456" s="9"/>
      <c r="MKD1456" s="9"/>
      <c r="MKE1456" s="9"/>
      <c r="MKF1456" s="9"/>
      <c r="MKG1456" s="9"/>
      <c r="MKH1456" s="9"/>
      <c r="MKI1456" s="9"/>
      <c r="MKJ1456" s="9"/>
      <c r="MKK1456" s="9"/>
      <c r="MKL1456" s="9"/>
      <c r="MKM1456" s="9"/>
      <c r="MKN1456" s="9"/>
      <c r="MKO1456" s="9"/>
      <c r="MKP1456" s="9"/>
      <c r="MKQ1456" s="9"/>
      <c r="MKR1456" s="9"/>
      <c r="MKS1456" s="9"/>
      <c r="MKT1456" s="9"/>
      <c r="MKU1456" s="9"/>
      <c r="MKV1456" s="9"/>
      <c r="MKW1456" s="9"/>
      <c r="MKX1456" s="9"/>
      <c r="MKY1456" s="9"/>
      <c r="MKZ1456" s="9"/>
      <c r="MLA1456" s="9"/>
      <c r="MLB1456" s="9"/>
      <c r="MLC1456" s="9"/>
      <c r="MLD1456" s="9"/>
      <c r="MLE1456" s="9"/>
      <c r="MLF1456" s="9"/>
      <c r="MLG1456" s="9"/>
      <c r="MLH1456" s="9"/>
      <c r="MLI1456" s="9"/>
      <c r="MLJ1456" s="9"/>
      <c r="MLK1456" s="9"/>
      <c r="MLL1456" s="9"/>
      <c r="MLM1456" s="9"/>
      <c r="MLN1456" s="9"/>
      <c r="MLO1456" s="9"/>
      <c r="MLP1456" s="9"/>
      <c r="MLQ1456" s="9"/>
      <c r="MLR1456" s="9"/>
      <c r="MLS1456" s="9"/>
      <c r="MLT1456" s="9"/>
      <c r="MLU1456" s="9"/>
      <c r="MLV1456" s="9"/>
      <c r="MLW1456" s="9"/>
      <c r="MLX1456" s="9"/>
      <c r="MLY1456" s="9"/>
      <c r="MLZ1456" s="9"/>
      <c r="MMA1456" s="9"/>
      <c r="MMB1456" s="9"/>
      <c r="MMC1456" s="9"/>
      <c r="MMD1456" s="9"/>
      <c r="MME1456" s="9"/>
      <c r="MMF1456" s="9"/>
      <c r="MMG1456" s="9"/>
      <c r="MMH1456" s="9"/>
      <c r="MMI1456" s="9"/>
      <c r="MMJ1456" s="9"/>
      <c r="MMK1456" s="9"/>
      <c r="MML1456" s="9"/>
      <c r="MMM1456" s="9"/>
      <c r="MMN1456" s="9"/>
      <c r="MMO1456" s="9"/>
      <c r="MMP1456" s="9"/>
      <c r="MMQ1456" s="9"/>
      <c r="MMR1456" s="9"/>
      <c r="MMS1456" s="9"/>
      <c r="MMT1456" s="9"/>
      <c r="MMU1456" s="9"/>
      <c r="MMV1456" s="9"/>
      <c r="MMW1456" s="9"/>
      <c r="MMX1456" s="9"/>
      <c r="MMY1456" s="9"/>
      <c r="MMZ1456" s="9"/>
      <c r="MNA1456" s="9"/>
      <c r="MNB1456" s="9"/>
      <c r="MNC1456" s="9"/>
      <c r="MND1456" s="9"/>
      <c r="MNE1456" s="9"/>
      <c r="MNF1456" s="9"/>
      <c r="MNG1456" s="9"/>
      <c r="MNH1456" s="9"/>
      <c r="MNI1456" s="9"/>
      <c r="MNJ1456" s="9"/>
      <c r="MNK1456" s="9"/>
      <c r="MNL1456" s="9"/>
      <c r="MNM1456" s="9"/>
      <c r="MNN1456" s="9"/>
      <c r="MNO1456" s="9"/>
      <c r="MNP1456" s="9"/>
      <c r="MNQ1456" s="9"/>
      <c r="MNR1456" s="9"/>
      <c r="MNS1456" s="9"/>
      <c r="MNT1456" s="9"/>
      <c r="MNU1456" s="9"/>
      <c r="MNV1456" s="9"/>
      <c r="MNW1456" s="9"/>
      <c r="MNX1456" s="9"/>
      <c r="MNY1456" s="9"/>
      <c r="MNZ1456" s="9"/>
      <c r="MOA1456" s="9"/>
      <c r="MOB1456" s="9"/>
      <c r="MOC1456" s="9"/>
      <c r="MOD1456" s="9"/>
      <c r="MOE1456" s="9"/>
      <c r="MOF1456" s="9"/>
      <c r="MOG1456" s="9"/>
      <c r="MOH1456" s="9"/>
      <c r="MOI1456" s="9"/>
      <c r="MOJ1456" s="9"/>
      <c r="MOK1456" s="9"/>
      <c r="MOL1456" s="9"/>
      <c r="MOM1456" s="9"/>
      <c r="MON1456" s="9"/>
      <c r="MOO1456" s="9"/>
      <c r="MOP1456" s="9"/>
      <c r="MOQ1456" s="9"/>
      <c r="MOR1456" s="9"/>
      <c r="MOS1456" s="9"/>
      <c r="MOT1456" s="9"/>
      <c r="MOU1456" s="9"/>
      <c r="MOV1456" s="9"/>
      <c r="MOW1456" s="9"/>
      <c r="MOX1456" s="9"/>
      <c r="MOY1456" s="9"/>
      <c r="MOZ1456" s="9"/>
      <c r="MPA1456" s="9"/>
      <c r="MPB1456" s="9"/>
      <c r="MPC1456" s="9"/>
      <c r="MPD1456" s="9"/>
      <c r="MPE1456" s="9"/>
      <c r="MPF1456" s="9"/>
      <c r="MPG1456" s="9"/>
      <c r="MPH1456" s="9"/>
      <c r="MPI1456" s="9"/>
      <c r="MPJ1456" s="9"/>
      <c r="MPK1456" s="9"/>
      <c r="MPL1456" s="9"/>
      <c r="MPM1456" s="9"/>
      <c r="MPN1456" s="9"/>
      <c r="MPO1456" s="9"/>
      <c r="MPP1456" s="9"/>
      <c r="MPQ1456" s="9"/>
      <c r="MPR1456" s="9"/>
      <c r="MPS1456" s="9"/>
      <c r="MPT1456" s="9"/>
      <c r="MPU1456" s="9"/>
      <c r="MPV1456" s="9"/>
      <c r="MPW1456" s="9"/>
      <c r="MPX1456" s="9"/>
      <c r="MPY1456" s="9"/>
      <c r="MPZ1456" s="9"/>
      <c r="MQA1456" s="9"/>
      <c r="MQB1456" s="9"/>
      <c r="MQC1456" s="9"/>
      <c r="MQD1456" s="9"/>
      <c r="MQE1456" s="9"/>
      <c r="MQF1456" s="9"/>
      <c r="MQG1456" s="9"/>
      <c r="MQH1456" s="9"/>
      <c r="MQI1456" s="9"/>
      <c r="MQJ1456" s="9"/>
      <c r="MQK1456" s="9"/>
      <c r="MQL1456" s="9"/>
      <c r="MQM1456" s="9"/>
      <c r="MQN1456" s="9"/>
      <c r="MQO1456" s="9"/>
      <c r="MQP1456" s="9"/>
      <c r="MQQ1456" s="9"/>
      <c r="MQR1456" s="9"/>
      <c r="MQS1456" s="9"/>
      <c r="MQT1456" s="9"/>
      <c r="MQU1456" s="9"/>
      <c r="MQV1456" s="9"/>
      <c r="MQW1456" s="9"/>
      <c r="MQX1456" s="9"/>
      <c r="MQY1456" s="9"/>
      <c r="MQZ1456" s="9"/>
      <c r="MRA1456" s="9"/>
      <c r="MRB1456" s="9"/>
      <c r="MRC1456" s="9"/>
      <c r="MRD1456" s="9"/>
      <c r="MRE1456" s="9"/>
      <c r="MRF1456" s="9"/>
      <c r="MRG1456" s="9"/>
      <c r="MRH1456" s="9"/>
      <c r="MRI1456" s="9"/>
      <c r="MRJ1456" s="9"/>
      <c r="MRK1456" s="9"/>
      <c r="MRL1456" s="9"/>
      <c r="MRM1456" s="9"/>
      <c r="MRN1456" s="9"/>
      <c r="MRO1456" s="9"/>
      <c r="MRP1456" s="9"/>
      <c r="MRQ1456" s="9"/>
      <c r="MRR1456" s="9"/>
      <c r="MRS1456" s="9"/>
      <c r="MRT1456" s="9"/>
      <c r="MRU1456" s="9"/>
      <c r="MRV1456" s="9"/>
      <c r="MRW1456" s="9"/>
      <c r="MRX1456" s="9"/>
      <c r="MRY1456" s="9"/>
      <c r="MRZ1456" s="9"/>
      <c r="MSA1456" s="9"/>
      <c r="MSB1456" s="9"/>
      <c r="MSC1456" s="9"/>
      <c r="MSD1456" s="9"/>
      <c r="MSE1456" s="9"/>
      <c r="MSF1456" s="9"/>
      <c r="MSG1456" s="9"/>
      <c r="MSH1456" s="9"/>
      <c r="MSI1456" s="9"/>
      <c r="MSJ1456" s="9"/>
      <c r="MSK1456" s="9"/>
      <c r="MSL1456" s="9"/>
      <c r="MSM1456" s="9"/>
      <c r="MSN1456" s="9"/>
      <c r="MSO1456" s="9"/>
      <c r="MSP1456" s="9"/>
      <c r="MSQ1456" s="9"/>
      <c r="MSR1456" s="9"/>
      <c r="MSS1456" s="9"/>
      <c r="MST1456" s="9"/>
      <c r="MSU1456" s="9"/>
      <c r="MSV1456" s="9"/>
      <c r="MSW1456" s="9"/>
      <c r="MSX1456" s="9"/>
      <c r="MSY1456" s="9"/>
      <c r="MSZ1456" s="9"/>
      <c r="MTA1456" s="9"/>
      <c r="MTB1456" s="9"/>
      <c r="MTC1456" s="9"/>
      <c r="MTD1456" s="9"/>
      <c r="MTE1456" s="9"/>
      <c r="MTF1456" s="9"/>
      <c r="MTG1456" s="9"/>
      <c r="MTH1456" s="9"/>
      <c r="MTI1456" s="9"/>
      <c r="MTJ1456" s="9"/>
      <c r="MTK1456" s="9"/>
      <c r="MTL1456" s="9"/>
      <c r="MTM1456" s="9"/>
      <c r="MTN1456" s="9"/>
      <c r="MTO1456" s="9"/>
      <c r="MTP1456" s="9"/>
      <c r="MTQ1456" s="9"/>
      <c r="MTR1456" s="9"/>
      <c r="MTS1456" s="9"/>
      <c r="MTT1456" s="9"/>
      <c r="MTU1456" s="9"/>
      <c r="MTV1456" s="9"/>
      <c r="MTW1456" s="9"/>
      <c r="MTX1456" s="9"/>
      <c r="MTY1456" s="9"/>
      <c r="MTZ1456" s="9"/>
      <c r="MUA1456" s="9"/>
      <c r="MUB1456" s="9"/>
      <c r="MUC1456" s="9"/>
      <c r="MUD1456" s="9"/>
      <c r="MUE1456" s="9"/>
      <c r="MUF1456" s="9"/>
      <c r="MUG1456" s="9"/>
      <c r="MUH1456" s="9"/>
      <c r="MUI1456" s="9"/>
      <c r="MUJ1456" s="9"/>
      <c r="MUK1456" s="9"/>
      <c r="MUL1456" s="9"/>
      <c r="MUM1456" s="9"/>
      <c r="MUN1456" s="9"/>
      <c r="MUO1456" s="9"/>
      <c r="MUP1456" s="9"/>
      <c r="MUQ1456" s="9"/>
      <c r="MUR1456" s="9"/>
      <c r="MUS1456" s="9"/>
      <c r="MUT1456" s="9"/>
      <c r="MUU1456" s="9"/>
      <c r="MUV1456" s="9"/>
      <c r="MUW1456" s="9"/>
      <c r="MUX1456" s="9"/>
      <c r="MUY1456" s="9"/>
      <c r="MUZ1456" s="9"/>
      <c r="MVA1456" s="9"/>
      <c r="MVB1456" s="9"/>
      <c r="MVC1456" s="9"/>
      <c r="MVD1456" s="9"/>
      <c r="MVE1456" s="9"/>
      <c r="MVF1456" s="9"/>
      <c r="MVG1456" s="9"/>
      <c r="MVH1456" s="9"/>
      <c r="MVI1456" s="9"/>
      <c r="MVJ1456" s="9"/>
      <c r="MVK1456" s="9"/>
      <c r="MVL1456" s="9"/>
      <c r="MVM1456" s="9"/>
      <c r="MVN1456" s="9"/>
      <c r="MVO1456" s="9"/>
      <c r="MVP1456" s="9"/>
      <c r="MVQ1456" s="9"/>
      <c r="MVR1456" s="9"/>
      <c r="MVS1456" s="9"/>
      <c r="MVT1456" s="9"/>
      <c r="MVU1456" s="9"/>
      <c r="MVV1456" s="9"/>
      <c r="MVW1456" s="9"/>
      <c r="MVX1456" s="9"/>
      <c r="MVY1456" s="9"/>
      <c r="MVZ1456" s="9"/>
      <c r="MWA1456" s="9"/>
      <c r="MWB1456" s="9"/>
      <c r="MWC1456" s="9"/>
      <c r="MWD1456" s="9"/>
      <c r="MWE1456" s="9"/>
      <c r="MWF1456" s="9"/>
      <c r="MWG1456" s="9"/>
      <c r="MWH1456" s="9"/>
      <c r="MWI1456" s="9"/>
      <c r="MWJ1456" s="9"/>
      <c r="MWK1456" s="9"/>
      <c r="MWL1456" s="9"/>
      <c r="MWM1456" s="9"/>
      <c r="MWN1456" s="9"/>
      <c r="MWO1456" s="9"/>
      <c r="MWP1456" s="9"/>
      <c r="MWQ1456" s="9"/>
      <c r="MWR1456" s="9"/>
      <c r="MWS1456" s="9"/>
      <c r="MWT1456" s="9"/>
      <c r="MWU1456" s="9"/>
      <c r="MWV1456" s="9"/>
      <c r="MWW1456" s="9"/>
      <c r="MWX1456" s="9"/>
      <c r="MWY1456" s="9"/>
      <c r="MWZ1456" s="9"/>
      <c r="MXA1456" s="9"/>
      <c r="MXB1456" s="9"/>
      <c r="MXC1456" s="9"/>
      <c r="MXD1456" s="9"/>
      <c r="MXE1456" s="9"/>
      <c r="MXF1456" s="9"/>
      <c r="MXG1456" s="9"/>
      <c r="MXH1456" s="9"/>
      <c r="MXI1456" s="9"/>
      <c r="MXJ1456" s="9"/>
      <c r="MXK1456" s="9"/>
      <c r="MXL1456" s="9"/>
      <c r="MXM1456" s="9"/>
      <c r="MXN1456" s="9"/>
      <c r="MXO1456" s="9"/>
      <c r="MXP1456" s="9"/>
      <c r="MXQ1456" s="9"/>
      <c r="MXR1456" s="9"/>
      <c r="MXS1456" s="9"/>
      <c r="MXT1456" s="9"/>
      <c r="MXU1456" s="9"/>
      <c r="MXV1456" s="9"/>
      <c r="MXW1456" s="9"/>
      <c r="MXX1456" s="9"/>
      <c r="MXY1456" s="9"/>
      <c r="MXZ1456" s="9"/>
      <c r="MYA1456" s="9"/>
      <c r="MYB1456" s="9"/>
      <c r="MYC1456" s="9"/>
      <c r="MYD1456" s="9"/>
      <c r="MYE1456" s="9"/>
      <c r="MYF1456" s="9"/>
      <c r="MYG1456" s="9"/>
      <c r="MYH1456" s="9"/>
      <c r="MYI1456" s="9"/>
      <c r="MYJ1456" s="9"/>
      <c r="MYK1456" s="9"/>
      <c r="MYL1456" s="9"/>
      <c r="MYM1456" s="9"/>
      <c r="MYN1456" s="9"/>
      <c r="MYO1456" s="9"/>
      <c r="MYP1456" s="9"/>
      <c r="MYQ1456" s="9"/>
      <c r="MYR1456" s="9"/>
      <c r="MYS1456" s="9"/>
      <c r="MYT1456" s="9"/>
      <c r="MYU1456" s="9"/>
      <c r="MYV1456" s="9"/>
      <c r="MYW1456" s="9"/>
      <c r="MYX1456" s="9"/>
      <c r="MYY1456" s="9"/>
      <c r="MYZ1456" s="9"/>
      <c r="MZA1456" s="9"/>
      <c r="MZB1456" s="9"/>
      <c r="MZC1456" s="9"/>
      <c r="MZD1456" s="9"/>
      <c r="MZE1456" s="9"/>
      <c r="MZF1456" s="9"/>
      <c r="MZG1456" s="9"/>
      <c r="MZH1456" s="9"/>
      <c r="MZI1456" s="9"/>
      <c r="MZJ1456" s="9"/>
      <c r="MZK1456" s="9"/>
      <c r="MZL1456" s="9"/>
      <c r="MZM1456" s="9"/>
      <c r="MZN1456" s="9"/>
      <c r="MZO1456" s="9"/>
      <c r="MZP1456" s="9"/>
      <c r="MZQ1456" s="9"/>
      <c r="MZR1456" s="9"/>
      <c r="MZS1456" s="9"/>
      <c r="MZT1456" s="9"/>
      <c r="MZU1456" s="9"/>
      <c r="MZV1456" s="9"/>
      <c r="MZW1456" s="9"/>
      <c r="MZX1456" s="9"/>
      <c r="MZY1456" s="9"/>
      <c r="MZZ1456" s="9"/>
      <c r="NAA1456" s="9"/>
      <c r="NAB1456" s="9"/>
      <c r="NAC1456" s="9"/>
      <c r="NAD1456" s="9"/>
      <c r="NAE1456" s="9"/>
      <c r="NAF1456" s="9"/>
      <c r="NAG1456" s="9"/>
      <c r="NAH1456" s="9"/>
      <c r="NAI1456" s="9"/>
      <c r="NAJ1456" s="9"/>
      <c r="NAK1456" s="9"/>
      <c r="NAL1456" s="9"/>
      <c r="NAM1456" s="9"/>
      <c r="NAN1456" s="9"/>
      <c r="NAO1456" s="9"/>
      <c r="NAP1456" s="9"/>
      <c r="NAQ1456" s="9"/>
      <c r="NAR1456" s="9"/>
      <c r="NAS1456" s="9"/>
      <c r="NAT1456" s="9"/>
      <c r="NAU1456" s="9"/>
      <c r="NAV1456" s="9"/>
      <c r="NAW1456" s="9"/>
      <c r="NAX1456" s="9"/>
      <c r="NAY1456" s="9"/>
      <c r="NAZ1456" s="9"/>
      <c r="NBA1456" s="9"/>
      <c r="NBB1456" s="9"/>
      <c r="NBC1456" s="9"/>
      <c r="NBD1456" s="9"/>
      <c r="NBE1456" s="9"/>
      <c r="NBF1456" s="9"/>
      <c r="NBG1456" s="9"/>
      <c r="NBH1456" s="9"/>
      <c r="NBI1456" s="9"/>
      <c r="NBJ1456" s="9"/>
      <c r="NBK1456" s="9"/>
      <c r="NBL1456" s="9"/>
      <c r="NBM1456" s="9"/>
      <c r="NBN1456" s="9"/>
      <c r="NBO1456" s="9"/>
      <c r="NBP1456" s="9"/>
      <c r="NBQ1456" s="9"/>
      <c r="NBR1456" s="9"/>
      <c r="NBS1456" s="9"/>
      <c r="NBT1456" s="9"/>
      <c r="NBU1456" s="9"/>
      <c r="NBV1456" s="9"/>
      <c r="NBW1456" s="9"/>
      <c r="NBX1456" s="9"/>
      <c r="NBY1456" s="9"/>
      <c r="NBZ1456" s="9"/>
      <c r="NCA1456" s="9"/>
      <c r="NCB1456" s="9"/>
      <c r="NCC1456" s="9"/>
      <c r="NCD1456" s="9"/>
      <c r="NCE1456" s="9"/>
      <c r="NCF1456" s="9"/>
      <c r="NCG1456" s="9"/>
      <c r="NCH1456" s="9"/>
      <c r="NCI1456" s="9"/>
      <c r="NCJ1456" s="9"/>
      <c r="NCK1456" s="9"/>
      <c r="NCL1456" s="9"/>
      <c r="NCM1456" s="9"/>
      <c r="NCN1456" s="9"/>
      <c r="NCO1456" s="9"/>
      <c r="NCP1456" s="9"/>
      <c r="NCQ1456" s="9"/>
      <c r="NCR1456" s="9"/>
      <c r="NCS1456" s="9"/>
      <c r="NCT1456" s="9"/>
      <c r="NCU1456" s="9"/>
      <c r="NCV1456" s="9"/>
      <c r="NCW1456" s="9"/>
      <c r="NCX1456" s="9"/>
      <c r="NCY1456" s="9"/>
      <c r="NCZ1456" s="9"/>
      <c r="NDA1456" s="9"/>
      <c r="NDB1456" s="9"/>
      <c r="NDC1456" s="9"/>
      <c r="NDD1456" s="9"/>
      <c r="NDE1456" s="9"/>
      <c r="NDF1456" s="9"/>
      <c r="NDG1456" s="9"/>
      <c r="NDH1456" s="9"/>
      <c r="NDI1456" s="9"/>
      <c r="NDJ1456" s="9"/>
      <c r="NDK1456" s="9"/>
      <c r="NDL1456" s="9"/>
      <c r="NDM1456" s="9"/>
      <c r="NDN1456" s="9"/>
      <c r="NDO1456" s="9"/>
      <c r="NDP1456" s="9"/>
      <c r="NDQ1456" s="9"/>
      <c r="NDR1456" s="9"/>
      <c r="NDS1456" s="9"/>
      <c r="NDT1456" s="9"/>
      <c r="NDU1456" s="9"/>
      <c r="NDV1456" s="9"/>
      <c r="NDW1456" s="9"/>
      <c r="NDX1456" s="9"/>
      <c r="NDY1456" s="9"/>
      <c r="NDZ1456" s="9"/>
      <c r="NEA1456" s="9"/>
      <c r="NEB1456" s="9"/>
      <c r="NEC1456" s="9"/>
      <c r="NED1456" s="9"/>
      <c r="NEE1456" s="9"/>
      <c r="NEF1456" s="9"/>
      <c r="NEG1456" s="9"/>
      <c r="NEH1456" s="9"/>
      <c r="NEI1456" s="9"/>
      <c r="NEJ1456" s="9"/>
      <c r="NEK1456" s="9"/>
      <c r="NEL1456" s="9"/>
      <c r="NEM1456" s="9"/>
      <c r="NEN1456" s="9"/>
      <c r="NEO1456" s="9"/>
      <c r="NEP1456" s="9"/>
      <c r="NEQ1456" s="9"/>
      <c r="NER1456" s="9"/>
      <c r="NES1456" s="9"/>
      <c r="NET1456" s="9"/>
      <c r="NEU1456" s="9"/>
      <c r="NEV1456" s="9"/>
      <c r="NEW1456" s="9"/>
      <c r="NEX1456" s="9"/>
      <c r="NEY1456" s="9"/>
      <c r="NEZ1456" s="9"/>
      <c r="NFA1456" s="9"/>
      <c r="NFB1456" s="9"/>
      <c r="NFC1456" s="9"/>
      <c r="NFD1456" s="9"/>
      <c r="NFE1456" s="9"/>
      <c r="NFF1456" s="9"/>
      <c r="NFG1456" s="9"/>
      <c r="NFH1456" s="9"/>
      <c r="NFI1456" s="9"/>
      <c r="NFJ1456" s="9"/>
      <c r="NFK1456" s="9"/>
      <c r="NFL1456" s="9"/>
      <c r="NFM1456" s="9"/>
      <c r="NFN1456" s="9"/>
      <c r="NFO1456" s="9"/>
      <c r="NFP1456" s="9"/>
      <c r="NFQ1456" s="9"/>
      <c r="NFR1456" s="9"/>
      <c r="NFS1456" s="9"/>
      <c r="NFT1456" s="9"/>
      <c r="NFU1456" s="9"/>
      <c r="NFV1456" s="9"/>
      <c r="NFW1456" s="9"/>
      <c r="NFX1456" s="9"/>
      <c r="NFY1456" s="9"/>
      <c r="NFZ1456" s="9"/>
      <c r="NGA1456" s="9"/>
      <c r="NGB1456" s="9"/>
      <c r="NGC1456" s="9"/>
      <c r="NGD1456" s="9"/>
      <c r="NGE1456" s="9"/>
      <c r="NGF1456" s="9"/>
      <c r="NGG1456" s="9"/>
      <c r="NGH1456" s="9"/>
      <c r="NGI1456" s="9"/>
      <c r="NGJ1456" s="9"/>
      <c r="NGK1456" s="9"/>
      <c r="NGL1456" s="9"/>
      <c r="NGM1456" s="9"/>
      <c r="NGN1456" s="9"/>
      <c r="NGO1456" s="9"/>
      <c r="NGP1456" s="9"/>
      <c r="NGQ1456" s="9"/>
      <c r="NGR1456" s="9"/>
      <c r="NGS1456" s="9"/>
      <c r="NGT1456" s="9"/>
      <c r="NGU1456" s="9"/>
      <c r="NGV1456" s="9"/>
      <c r="NGW1456" s="9"/>
      <c r="NGX1456" s="9"/>
      <c r="NGY1456" s="9"/>
      <c r="NGZ1456" s="9"/>
      <c r="NHA1456" s="9"/>
      <c r="NHB1456" s="9"/>
      <c r="NHC1456" s="9"/>
      <c r="NHD1456" s="9"/>
      <c r="NHE1456" s="9"/>
      <c r="NHF1456" s="9"/>
      <c r="NHG1456" s="9"/>
      <c r="NHH1456" s="9"/>
      <c r="NHI1456" s="9"/>
      <c r="NHJ1456" s="9"/>
      <c r="NHK1456" s="9"/>
      <c r="NHL1456" s="9"/>
      <c r="NHM1456" s="9"/>
      <c r="NHN1456" s="9"/>
      <c r="NHO1456" s="9"/>
      <c r="NHP1456" s="9"/>
      <c r="NHQ1456" s="9"/>
      <c r="NHR1456" s="9"/>
      <c r="NHS1456" s="9"/>
      <c r="NHT1456" s="9"/>
      <c r="NHU1456" s="9"/>
      <c r="NHV1456" s="9"/>
      <c r="NHW1456" s="9"/>
      <c r="NHX1456" s="9"/>
      <c r="NHY1456" s="9"/>
      <c r="NHZ1456" s="9"/>
      <c r="NIA1456" s="9"/>
      <c r="NIB1456" s="9"/>
      <c r="NIC1456" s="9"/>
      <c r="NID1456" s="9"/>
      <c r="NIE1456" s="9"/>
      <c r="NIF1456" s="9"/>
      <c r="NIG1456" s="9"/>
      <c r="NIH1456" s="9"/>
      <c r="NII1456" s="9"/>
      <c r="NIJ1456" s="9"/>
      <c r="NIK1456" s="9"/>
      <c r="NIL1456" s="9"/>
      <c r="NIM1456" s="9"/>
      <c r="NIN1456" s="9"/>
      <c r="NIO1456" s="9"/>
      <c r="NIP1456" s="9"/>
      <c r="NIQ1456" s="9"/>
      <c r="NIR1456" s="9"/>
      <c r="NIS1456" s="9"/>
      <c r="NIT1456" s="9"/>
      <c r="NIU1456" s="9"/>
      <c r="NIV1456" s="9"/>
      <c r="NIW1456" s="9"/>
      <c r="NIX1456" s="9"/>
      <c r="NIY1456" s="9"/>
      <c r="NIZ1456" s="9"/>
      <c r="NJA1456" s="9"/>
      <c r="NJB1456" s="9"/>
      <c r="NJC1456" s="9"/>
      <c r="NJD1456" s="9"/>
      <c r="NJE1456" s="9"/>
      <c r="NJF1456" s="9"/>
      <c r="NJG1456" s="9"/>
      <c r="NJH1456" s="9"/>
      <c r="NJI1456" s="9"/>
      <c r="NJJ1456" s="9"/>
      <c r="NJK1456" s="9"/>
      <c r="NJL1456" s="9"/>
      <c r="NJM1456" s="9"/>
      <c r="NJN1456" s="9"/>
      <c r="NJO1456" s="9"/>
      <c r="NJP1456" s="9"/>
      <c r="NJQ1456" s="9"/>
      <c r="NJR1456" s="9"/>
      <c r="NJS1456" s="9"/>
      <c r="NJT1456" s="9"/>
      <c r="NJU1456" s="9"/>
      <c r="NJV1456" s="9"/>
      <c r="NJW1456" s="9"/>
      <c r="NJX1456" s="9"/>
      <c r="NJY1456" s="9"/>
      <c r="NJZ1456" s="9"/>
      <c r="NKA1456" s="9"/>
      <c r="NKB1456" s="9"/>
      <c r="NKC1456" s="9"/>
      <c r="NKD1456" s="9"/>
      <c r="NKE1456" s="9"/>
      <c r="NKF1456" s="9"/>
      <c r="NKG1456" s="9"/>
      <c r="NKH1456" s="9"/>
      <c r="NKI1456" s="9"/>
      <c r="NKJ1456" s="9"/>
      <c r="NKK1456" s="9"/>
      <c r="NKL1456" s="9"/>
      <c r="NKM1456" s="9"/>
      <c r="NKN1456" s="9"/>
      <c r="NKO1456" s="9"/>
      <c r="NKP1456" s="9"/>
      <c r="NKQ1456" s="9"/>
      <c r="NKR1456" s="9"/>
      <c r="NKS1456" s="9"/>
      <c r="NKT1456" s="9"/>
      <c r="NKU1456" s="9"/>
      <c r="NKV1456" s="9"/>
      <c r="NKW1456" s="9"/>
      <c r="NKX1456" s="9"/>
      <c r="NKY1456" s="9"/>
      <c r="NKZ1456" s="9"/>
      <c r="NLA1456" s="9"/>
      <c r="NLB1456" s="9"/>
      <c r="NLC1456" s="9"/>
      <c r="NLD1456" s="9"/>
      <c r="NLE1456" s="9"/>
      <c r="NLF1456" s="9"/>
      <c r="NLG1456" s="9"/>
      <c r="NLH1456" s="9"/>
      <c r="NLI1456" s="9"/>
      <c r="NLJ1456" s="9"/>
      <c r="NLK1456" s="9"/>
      <c r="NLL1456" s="9"/>
      <c r="NLM1456" s="9"/>
      <c r="NLN1456" s="9"/>
      <c r="NLO1456" s="9"/>
      <c r="NLP1456" s="9"/>
      <c r="NLQ1456" s="9"/>
      <c r="NLR1456" s="9"/>
      <c r="NLS1456" s="9"/>
      <c r="NLT1456" s="9"/>
      <c r="NLU1456" s="9"/>
      <c r="NLV1456" s="9"/>
      <c r="NLW1456" s="9"/>
      <c r="NLX1456" s="9"/>
      <c r="NLY1456" s="9"/>
      <c r="NLZ1456" s="9"/>
      <c r="NMA1456" s="9"/>
      <c r="NMB1456" s="9"/>
      <c r="NMC1456" s="9"/>
      <c r="NMD1456" s="9"/>
      <c r="NME1456" s="9"/>
      <c r="NMF1456" s="9"/>
      <c r="NMG1456" s="9"/>
      <c r="NMH1456" s="9"/>
      <c r="NMI1456" s="9"/>
      <c r="NMJ1456" s="9"/>
      <c r="NMK1456" s="9"/>
      <c r="NML1456" s="9"/>
      <c r="NMM1456" s="9"/>
      <c r="NMN1456" s="9"/>
      <c r="NMO1456" s="9"/>
      <c r="NMP1456" s="9"/>
      <c r="NMQ1456" s="9"/>
      <c r="NMR1456" s="9"/>
      <c r="NMS1456" s="9"/>
      <c r="NMT1456" s="9"/>
      <c r="NMU1456" s="9"/>
      <c r="NMV1456" s="9"/>
      <c r="NMW1456" s="9"/>
      <c r="NMX1456" s="9"/>
      <c r="NMY1456" s="9"/>
      <c r="NMZ1456" s="9"/>
      <c r="NNA1456" s="9"/>
      <c r="NNB1456" s="9"/>
      <c r="NNC1456" s="9"/>
      <c r="NND1456" s="9"/>
      <c r="NNE1456" s="9"/>
      <c r="NNF1456" s="9"/>
      <c r="NNG1456" s="9"/>
      <c r="NNH1456" s="9"/>
      <c r="NNI1456" s="9"/>
      <c r="NNJ1456" s="9"/>
      <c r="NNK1456" s="9"/>
      <c r="NNL1456" s="9"/>
      <c r="NNM1456" s="9"/>
      <c r="NNN1456" s="9"/>
      <c r="NNO1456" s="9"/>
      <c r="NNP1456" s="9"/>
      <c r="NNQ1456" s="9"/>
      <c r="NNR1456" s="9"/>
      <c r="NNS1456" s="9"/>
      <c r="NNT1456" s="9"/>
      <c r="NNU1456" s="9"/>
      <c r="NNV1456" s="9"/>
      <c r="NNW1456" s="9"/>
      <c r="NNX1456" s="9"/>
      <c r="NNY1456" s="9"/>
      <c r="NNZ1456" s="9"/>
      <c r="NOA1456" s="9"/>
      <c r="NOB1456" s="9"/>
      <c r="NOC1456" s="9"/>
      <c r="NOD1456" s="9"/>
      <c r="NOE1456" s="9"/>
      <c r="NOF1456" s="9"/>
      <c r="NOG1456" s="9"/>
      <c r="NOH1456" s="9"/>
      <c r="NOI1456" s="9"/>
      <c r="NOJ1456" s="9"/>
      <c r="NOK1456" s="9"/>
      <c r="NOL1456" s="9"/>
      <c r="NOM1456" s="9"/>
      <c r="NON1456" s="9"/>
      <c r="NOO1456" s="9"/>
      <c r="NOP1456" s="9"/>
      <c r="NOQ1456" s="9"/>
      <c r="NOR1456" s="9"/>
      <c r="NOS1456" s="9"/>
      <c r="NOT1456" s="9"/>
      <c r="NOU1456" s="9"/>
      <c r="NOV1456" s="9"/>
      <c r="NOW1456" s="9"/>
      <c r="NOX1456" s="9"/>
      <c r="NOY1456" s="9"/>
      <c r="NOZ1456" s="9"/>
      <c r="NPA1456" s="9"/>
      <c r="NPB1456" s="9"/>
      <c r="NPC1456" s="9"/>
      <c r="NPD1456" s="9"/>
      <c r="NPE1456" s="9"/>
      <c r="NPF1456" s="9"/>
      <c r="NPG1456" s="9"/>
      <c r="NPH1456" s="9"/>
      <c r="NPI1456" s="9"/>
      <c r="NPJ1456" s="9"/>
      <c r="NPK1456" s="9"/>
      <c r="NPL1456" s="9"/>
      <c r="NPM1456" s="9"/>
      <c r="NPN1456" s="9"/>
      <c r="NPO1456" s="9"/>
      <c r="NPP1456" s="9"/>
      <c r="NPQ1456" s="9"/>
      <c r="NPR1456" s="9"/>
      <c r="NPS1456" s="9"/>
      <c r="NPT1456" s="9"/>
      <c r="NPU1456" s="9"/>
      <c r="NPV1456" s="9"/>
      <c r="NPW1456" s="9"/>
      <c r="NPX1456" s="9"/>
      <c r="NPY1456" s="9"/>
      <c r="NPZ1456" s="9"/>
      <c r="NQA1456" s="9"/>
      <c r="NQB1456" s="9"/>
      <c r="NQC1456" s="9"/>
      <c r="NQD1456" s="9"/>
      <c r="NQE1456" s="9"/>
      <c r="NQF1456" s="9"/>
      <c r="NQG1456" s="9"/>
      <c r="NQH1456" s="9"/>
      <c r="NQI1456" s="9"/>
      <c r="NQJ1456" s="9"/>
      <c r="NQK1456" s="9"/>
      <c r="NQL1456" s="9"/>
      <c r="NQM1456" s="9"/>
      <c r="NQN1456" s="9"/>
      <c r="NQO1456" s="9"/>
      <c r="NQP1456" s="9"/>
      <c r="NQQ1456" s="9"/>
      <c r="NQR1456" s="9"/>
      <c r="NQS1456" s="9"/>
      <c r="NQT1456" s="9"/>
      <c r="NQU1456" s="9"/>
      <c r="NQV1456" s="9"/>
      <c r="NQW1456" s="9"/>
      <c r="NQX1456" s="9"/>
      <c r="NQY1456" s="9"/>
      <c r="NQZ1456" s="9"/>
      <c r="NRA1456" s="9"/>
      <c r="NRB1456" s="9"/>
      <c r="NRC1456" s="9"/>
      <c r="NRD1456" s="9"/>
      <c r="NRE1456" s="9"/>
      <c r="NRF1456" s="9"/>
      <c r="NRG1456" s="9"/>
      <c r="NRH1456" s="9"/>
      <c r="NRI1456" s="9"/>
      <c r="NRJ1456" s="9"/>
      <c r="NRK1456" s="9"/>
      <c r="NRL1456" s="9"/>
      <c r="NRM1456" s="9"/>
      <c r="NRN1456" s="9"/>
      <c r="NRO1456" s="9"/>
      <c r="NRP1456" s="9"/>
      <c r="NRQ1456" s="9"/>
      <c r="NRR1456" s="9"/>
      <c r="NRS1456" s="9"/>
      <c r="NRT1456" s="9"/>
      <c r="NRU1456" s="9"/>
      <c r="NRV1456" s="9"/>
      <c r="NRW1456" s="9"/>
      <c r="NRX1456" s="9"/>
      <c r="NRY1456" s="9"/>
      <c r="NRZ1456" s="9"/>
      <c r="NSA1456" s="9"/>
      <c r="NSB1456" s="9"/>
      <c r="NSC1456" s="9"/>
      <c r="NSD1456" s="9"/>
      <c r="NSE1456" s="9"/>
      <c r="NSF1456" s="9"/>
      <c r="NSG1456" s="9"/>
      <c r="NSH1456" s="9"/>
      <c r="NSI1456" s="9"/>
      <c r="NSJ1456" s="9"/>
      <c r="NSK1456" s="9"/>
      <c r="NSL1456" s="9"/>
      <c r="NSM1456" s="9"/>
      <c r="NSN1456" s="9"/>
      <c r="NSO1456" s="9"/>
      <c r="NSP1456" s="9"/>
      <c r="NSQ1456" s="9"/>
      <c r="NSR1456" s="9"/>
      <c r="NSS1456" s="9"/>
      <c r="NST1456" s="9"/>
      <c r="NSU1456" s="9"/>
      <c r="NSV1456" s="9"/>
      <c r="NSW1456" s="9"/>
      <c r="NSX1456" s="9"/>
      <c r="NSY1456" s="9"/>
      <c r="NSZ1456" s="9"/>
      <c r="NTA1456" s="9"/>
      <c r="NTB1456" s="9"/>
      <c r="NTC1456" s="9"/>
      <c r="NTD1456" s="9"/>
      <c r="NTE1456" s="9"/>
      <c r="NTF1456" s="9"/>
      <c r="NTG1456" s="9"/>
      <c r="NTH1456" s="9"/>
      <c r="NTI1456" s="9"/>
      <c r="NTJ1456" s="9"/>
      <c r="NTK1456" s="9"/>
      <c r="NTL1456" s="9"/>
      <c r="NTM1456" s="9"/>
      <c r="NTN1456" s="9"/>
      <c r="NTO1456" s="9"/>
      <c r="NTP1456" s="9"/>
      <c r="NTQ1456" s="9"/>
      <c r="NTR1456" s="9"/>
      <c r="NTS1456" s="9"/>
      <c r="NTT1456" s="9"/>
      <c r="NTU1456" s="9"/>
      <c r="NTV1456" s="9"/>
      <c r="NTW1456" s="9"/>
      <c r="NTX1456" s="9"/>
      <c r="NTY1456" s="9"/>
      <c r="NTZ1456" s="9"/>
      <c r="NUA1456" s="9"/>
      <c r="NUB1456" s="9"/>
      <c r="NUC1456" s="9"/>
      <c r="NUD1456" s="9"/>
      <c r="NUE1456" s="9"/>
      <c r="NUF1456" s="9"/>
      <c r="NUG1456" s="9"/>
      <c r="NUH1456" s="9"/>
      <c r="NUI1456" s="9"/>
      <c r="NUJ1456" s="9"/>
      <c r="NUK1456" s="9"/>
      <c r="NUL1456" s="9"/>
      <c r="NUM1456" s="9"/>
      <c r="NUN1456" s="9"/>
      <c r="NUO1456" s="9"/>
      <c r="NUP1456" s="9"/>
      <c r="NUQ1456" s="9"/>
      <c r="NUR1456" s="9"/>
      <c r="NUS1456" s="9"/>
      <c r="NUT1456" s="9"/>
      <c r="NUU1456" s="9"/>
      <c r="NUV1456" s="9"/>
      <c r="NUW1456" s="9"/>
      <c r="NUX1456" s="9"/>
      <c r="NUY1456" s="9"/>
      <c r="NUZ1456" s="9"/>
      <c r="NVA1456" s="9"/>
      <c r="NVB1456" s="9"/>
      <c r="NVC1456" s="9"/>
      <c r="NVD1456" s="9"/>
      <c r="NVE1456" s="9"/>
      <c r="NVF1456" s="9"/>
      <c r="NVG1456" s="9"/>
      <c r="NVH1456" s="9"/>
      <c r="NVI1456" s="9"/>
      <c r="NVJ1456" s="9"/>
      <c r="NVK1456" s="9"/>
      <c r="NVL1456" s="9"/>
      <c r="NVM1456" s="9"/>
      <c r="NVN1456" s="9"/>
      <c r="NVO1456" s="9"/>
      <c r="NVP1456" s="9"/>
      <c r="NVQ1456" s="9"/>
      <c r="NVR1456" s="9"/>
      <c r="NVS1456" s="9"/>
      <c r="NVT1456" s="9"/>
      <c r="NVU1456" s="9"/>
      <c r="NVV1456" s="9"/>
      <c r="NVW1456" s="9"/>
      <c r="NVX1456" s="9"/>
      <c r="NVY1456" s="9"/>
      <c r="NVZ1456" s="9"/>
      <c r="NWA1456" s="9"/>
      <c r="NWB1456" s="9"/>
      <c r="NWC1456" s="9"/>
      <c r="NWD1456" s="9"/>
      <c r="NWE1456" s="9"/>
      <c r="NWF1456" s="9"/>
      <c r="NWG1456" s="9"/>
      <c r="NWH1456" s="9"/>
      <c r="NWI1456" s="9"/>
      <c r="NWJ1456" s="9"/>
      <c r="NWK1456" s="9"/>
      <c r="NWL1456" s="9"/>
      <c r="NWM1456" s="9"/>
      <c r="NWN1456" s="9"/>
      <c r="NWO1456" s="9"/>
      <c r="NWP1456" s="9"/>
      <c r="NWQ1456" s="9"/>
      <c r="NWR1456" s="9"/>
      <c r="NWS1456" s="9"/>
      <c r="NWT1456" s="9"/>
      <c r="NWU1456" s="9"/>
      <c r="NWV1456" s="9"/>
      <c r="NWW1456" s="9"/>
      <c r="NWX1456" s="9"/>
      <c r="NWY1456" s="9"/>
      <c r="NWZ1456" s="9"/>
      <c r="NXA1456" s="9"/>
      <c r="NXB1456" s="9"/>
      <c r="NXC1456" s="9"/>
      <c r="NXD1456" s="9"/>
      <c r="NXE1456" s="9"/>
      <c r="NXF1456" s="9"/>
      <c r="NXG1456" s="9"/>
      <c r="NXH1456" s="9"/>
      <c r="NXI1456" s="9"/>
      <c r="NXJ1456" s="9"/>
      <c r="NXK1456" s="9"/>
      <c r="NXL1456" s="9"/>
      <c r="NXM1456" s="9"/>
      <c r="NXN1456" s="9"/>
      <c r="NXO1456" s="9"/>
      <c r="NXP1456" s="9"/>
      <c r="NXQ1456" s="9"/>
      <c r="NXR1456" s="9"/>
      <c r="NXS1456" s="9"/>
      <c r="NXT1456" s="9"/>
      <c r="NXU1456" s="9"/>
      <c r="NXV1456" s="9"/>
      <c r="NXW1456" s="9"/>
      <c r="NXX1456" s="9"/>
      <c r="NXY1456" s="9"/>
      <c r="NXZ1456" s="9"/>
      <c r="NYA1456" s="9"/>
      <c r="NYB1456" s="9"/>
      <c r="NYC1456" s="9"/>
      <c r="NYD1456" s="9"/>
      <c r="NYE1456" s="9"/>
      <c r="NYF1456" s="9"/>
      <c r="NYG1456" s="9"/>
      <c r="NYH1456" s="9"/>
      <c r="NYI1456" s="9"/>
      <c r="NYJ1456" s="9"/>
      <c r="NYK1456" s="9"/>
      <c r="NYL1456" s="9"/>
      <c r="NYM1456" s="9"/>
      <c r="NYN1456" s="9"/>
      <c r="NYO1456" s="9"/>
      <c r="NYP1456" s="9"/>
      <c r="NYQ1456" s="9"/>
      <c r="NYR1456" s="9"/>
      <c r="NYS1456" s="9"/>
      <c r="NYT1456" s="9"/>
      <c r="NYU1456" s="9"/>
      <c r="NYV1456" s="9"/>
      <c r="NYW1456" s="9"/>
      <c r="NYX1456" s="9"/>
      <c r="NYY1456" s="9"/>
      <c r="NYZ1456" s="9"/>
      <c r="NZA1456" s="9"/>
      <c r="NZB1456" s="9"/>
      <c r="NZC1456" s="9"/>
      <c r="NZD1456" s="9"/>
      <c r="NZE1456" s="9"/>
      <c r="NZF1456" s="9"/>
      <c r="NZG1456" s="9"/>
      <c r="NZH1456" s="9"/>
      <c r="NZI1456" s="9"/>
      <c r="NZJ1456" s="9"/>
      <c r="NZK1456" s="9"/>
      <c r="NZL1456" s="9"/>
      <c r="NZM1456" s="9"/>
      <c r="NZN1456" s="9"/>
      <c r="NZO1456" s="9"/>
      <c r="NZP1456" s="9"/>
      <c r="NZQ1456" s="9"/>
      <c r="NZR1456" s="9"/>
      <c r="NZS1456" s="9"/>
      <c r="NZT1456" s="9"/>
      <c r="NZU1456" s="9"/>
      <c r="NZV1456" s="9"/>
      <c r="NZW1456" s="9"/>
      <c r="NZX1456" s="9"/>
      <c r="NZY1456" s="9"/>
      <c r="NZZ1456" s="9"/>
      <c r="OAA1456" s="9"/>
      <c r="OAB1456" s="9"/>
      <c r="OAC1456" s="9"/>
      <c r="OAD1456" s="9"/>
      <c r="OAE1456" s="9"/>
      <c r="OAF1456" s="9"/>
      <c r="OAG1456" s="9"/>
      <c r="OAH1456" s="9"/>
      <c r="OAI1456" s="9"/>
      <c r="OAJ1456" s="9"/>
      <c r="OAK1456" s="9"/>
      <c r="OAL1456" s="9"/>
      <c r="OAM1456" s="9"/>
      <c r="OAN1456" s="9"/>
      <c r="OAO1456" s="9"/>
      <c r="OAP1456" s="9"/>
      <c r="OAQ1456" s="9"/>
      <c r="OAR1456" s="9"/>
      <c r="OAS1456" s="9"/>
      <c r="OAT1456" s="9"/>
      <c r="OAU1456" s="9"/>
      <c r="OAV1456" s="9"/>
      <c r="OAW1456" s="9"/>
      <c r="OAX1456" s="9"/>
      <c r="OAY1456" s="9"/>
      <c r="OAZ1456" s="9"/>
      <c r="OBA1456" s="9"/>
      <c r="OBB1456" s="9"/>
      <c r="OBC1456" s="9"/>
      <c r="OBD1456" s="9"/>
      <c r="OBE1456" s="9"/>
      <c r="OBF1456" s="9"/>
      <c r="OBG1456" s="9"/>
      <c r="OBH1456" s="9"/>
      <c r="OBI1456" s="9"/>
      <c r="OBJ1456" s="9"/>
      <c r="OBK1456" s="9"/>
      <c r="OBL1456" s="9"/>
      <c r="OBM1456" s="9"/>
      <c r="OBN1456" s="9"/>
      <c r="OBO1456" s="9"/>
      <c r="OBP1456" s="9"/>
      <c r="OBQ1456" s="9"/>
      <c r="OBR1456" s="9"/>
      <c r="OBS1456" s="9"/>
      <c r="OBT1456" s="9"/>
      <c r="OBU1456" s="9"/>
      <c r="OBV1456" s="9"/>
      <c r="OBW1456" s="9"/>
      <c r="OBX1456" s="9"/>
      <c r="OBY1456" s="9"/>
      <c r="OBZ1456" s="9"/>
      <c r="OCA1456" s="9"/>
      <c r="OCB1456" s="9"/>
      <c r="OCC1456" s="9"/>
      <c r="OCD1456" s="9"/>
      <c r="OCE1456" s="9"/>
      <c r="OCF1456" s="9"/>
      <c r="OCG1456" s="9"/>
      <c r="OCH1456" s="9"/>
      <c r="OCI1456" s="9"/>
      <c r="OCJ1456" s="9"/>
      <c r="OCK1456" s="9"/>
      <c r="OCL1456" s="9"/>
      <c r="OCM1456" s="9"/>
      <c r="OCN1456" s="9"/>
      <c r="OCO1456" s="9"/>
      <c r="OCP1456" s="9"/>
      <c r="OCQ1456" s="9"/>
      <c r="OCR1456" s="9"/>
      <c r="OCS1456" s="9"/>
      <c r="OCT1456" s="9"/>
      <c r="OCU1456" s="9"/>
      <c r="OCV1456" s="9"/>
      <c r="OCW1456" s="9"/>
      <c r="OCX1456" s="9"/>
      <c r="OCY1456" s="9"/>
      <c r="OCZ1456" s="9"/>
      <c r="ODA1456" s="9"/>
      <c r="ODB1456" s="9"/>
      <c r="ODC1456" s="9"/>
      <c r="ODD1456" s="9"/>
      <c r="ODE1456" s="9"/>
      <c r="ODF1456" s="9"/>
      <c r="ODG1456" s="9"/>
      <c r="ODH1456" s="9"/>
      <c r="ODI1456" s="9"/>
      <c r="ODJ1456" s="9"/>
      <c r="ODK1456" s="9"/>
      <c r="ODL1456" s="9"/>
      <c r="ODM1456" s="9"/>
      <c r="ODN1456" s="9"/>
      <c r="ODO1456" s="9"/>
      <c r="ODP1456" s="9"/>
      <c r="ODQ1456" s="9"/>
      <c r="ODR1456" s="9"/>
      <c r="ODS1456" s="9"/>
      <c r="ODT1456" s="9"/>
      <c r="ODU1456" s="9"/>
      <c r="ODV1456" s="9"/>
      <c r="ODW1456" s="9"/>
      <c r="ODX1456" s="9"/>
      <c r="ODY1456" s="9"/>
      <c r="ODZ1456" s="9"/>
      <c r="OEA1456" s="9"/>
      <c r="OEB1456" s="9"/>
      <c r="OEC1456" s="9"/>
      <c r="OED1456" s="9"/>
      <c r="OEE1456" s="9"/>
      <c r="OEF1456" s="9"/>
      <c r="OEG1456" s="9"/>
      <c r="OEH1456" s="9"/>
      <c r="OEI1456" s="9"/>
      <c r="OEJ1456" s="9"/>
      <c r="OEK1456" s="9"/>
      <c r="OEL1456" s="9"/>
      <c r="OEM1456" s="9"/>
      <c r="OEN1456" s="9"/>
      <c r="OEO1456" s="9"/>
      <c r="OEP1456" s="9"/>
      <c r="OEQ1456" s="9"/>
      <c r="OER1456" s="9"/>
      <c r="OES1456" s="9"/>
      <c r="OET1456" s="9"/>
      <c r="OEU1456" s="9"/>
      <c r="OEV1456" s="9"/>
      <c r="OEW1456" s="9"/>
      <c r="OEX1456" s="9"/>
      <c r="OEY1456" s="9"/>
      <c r="OEZ1456" s="9"/>
      <c r="OFA1456" s="9"/>
      <c r="OFB1456" s="9"/>
      <c r="OFC1456" s="9"/>
      <c r="OFD1456" s="9"/>
      <c r="OFE1456" s="9"/>
      <c r="OFF1456" s="9"/>
      <c r="OFG1456" s="9"/>
      <c r="OFH1456" s="9"/>
      <c r="OFI1456" s="9"/>
      <c r="OFJ1456" s="9"/>
      <c r="OFK1456" s="9"/>
      <c r="OFL1456" s="9"/>
      <c r="OFM1456" s="9"/>
      <c r="OFN1456" s="9"/>
      <c r="OFO1456" s="9"/>
      <c r="OFP1456" s="9"/>
      <c r="OFQ1456" s="9"/>
      <c r="OFR1456" s="9"/>
      <c r="OFS1456" s="9"/>
      <c r="OFT1456" s="9"/>
      <c r="OFU1456" s="9"/>
      <c r="OFV1456" s="9"/>
      <c r="OFW1456" s="9"/>
      <c r="OFX1456" s="9"/>
      <c r="OFY1456" s="9"/>
      <c r="OFZ1456" s="9"/>
      <c r="OGA1456" s="9"/>
      <c r="OGB1456" s="9"/>
      <c r="OGC1456" s="9"/>
      <c r="OGD1456" s="9"/>
      <c r="OGE1456" s="9"/>
      <c r="OGF1456" s="9"/>
      <c r="OGG1456" s="9"/>
      <c r="OGH1456" s="9"/>
      <c r="OGI1456" s="9"/>
      <c r="OGJ1456" s="9"/>
      <c r="OGK1456" s="9"/>
      <c r="OGL1456" s="9"/>
      <c r="OGM1456" s="9"/>
      <c r="OGN1456" s="9"/>
      <c r="OGO1456" s="9"/>
      <c r="OGP1456" s="9"/>
      <c r="OGQ1456" s="9"/>
      <c r="OGR1456" s="9"/>
      <c r="OGS1456" s="9"/>
      <c r="OGT1456" s="9"/>
      <c r="OGU1456" s="9"/>
      <c r="OGV1456" s="9"/>
      <c r="OGW1456" s="9"/>
      <c r="OGX1456" s="9"/>
      <c r="OGY1456" s="9"/>
      <c r="OGZ1456" s="9"/>
      <c r="OHA1456" s="9"/>
      <c r="OHB1456" s="9"/>
      <c r="OHC1456" s="9"/>
      <c r="OHD1456" s="9"/>
      <c r="OHE1456" s="9"/>
      <c r="OHF1456" s="9"/>
      <c r="OHG1456" s="9"/>
      <c r="OHH1456" s="9"/>
      <c r="OHI1456" s="9"/>
      <c r="OHJ1456" s="9"/>
      <c r="OHK1456" s="9"/>
      <c r="OHL1456" s="9"/>
      <c r="OHM1456" s="9"/>
      <c r="OHN1456" s="9"/>
      <c r="OHO1456" s="9"/>
      <c r="OHP1456" s="9"/>
      <c r="OHQ1456" s="9"/>
      <c r="OHR1456" s="9"/>
      <c r="OHS1456" s="9"/>
      <c r="OHT1456" s="9"/>
      <c r="OHU1456" s="9"/>
      <c r="OHV1456" s="9"/>
      <c r="OHW1456" s="9"/>
      <c r="OHX1456" s="9"/>
      <c r="OHY1456" s="9"/>
      <c r="OHZ1456" s="9"/>
      <c r="OIA1456" s="9"/>
      <c r="OIB1456" s="9"/>
      <c r="OIC1456" s="9"/>
      <c r="OID1456" s="9"/>
      <c r="OIE1456" s="9"/>
      <c r="OIF1456" s="9"/>
      <c r="OIG1456" s="9"/>
      <c r="OIH1456" s="9"/>
      <c r="OII1456" s="9"/>
      <c r="OIJ1456" s="9"/>
      <c r="OIK1456" s="9"/>
      <c r="OIL1456" s="9"/>
      <c r="OIM1456" s="9"/>
      <c r="OIN1456" s="9"/>
      <c r="OIO1456" s="9"/>
      <c r="OIP1456" s="9"/>
      <c r="OIQ1456" s="9"/>
      <c r="OIR1456" s="9"/>
      <c r="OIS1456" s="9"/>
      <c r="OIT1456" s="9"/>
      <c r="OIU1456" s="9"/>
      <c r="OIV1456" s="9"/>
      <c r="OIW1456" s="9"/>
      <c r="OIX1456" s="9"/>
      <c r="OIY1456" s="9"/>
      <c r="OIZ1456" s="9"/>
      <c r="OJA1456" s="9"/>
      <c r="OJB1456" s="9"/>
      <c r="OJC1456" s="9"/>
      <c r="OJD1456" s="9"/>
      <c r="OJE1456" s="9"/>
      <c r="OJF1456" s="9"/>
      <c r="OJG1456" s="9"/>
      <c r="OJH1456" s="9"/>
      <c r="OJI1456" s="9"/>
      <c r="OJJ1456" s="9"/>
      <c r="OJK1456" s="9"/>
      <c r="OJL1456" s="9"/>
      <c r="OJM1456" s="9"/>
      <c r="OJN1456" s="9"/>
      <c r="OJO1456" s="9"/>
      <c r="OJP1456" s="9"/>
      <c r="OJQ1456" s="9"/>
      <c r="OJR1456" s="9"/>
      <c r="OJS1456" s="9"/>
      <c r="OJT1456" s="9"/>
      <c r="OJU1456" s="9"/>
      <c r="OJV1456" s="9"/>
      <c r="OJW1456" s="9"/>
      <c r="OJX1456" s="9"/>
      <c r="OJY1456" s="9"/>
      <c r="OJZ1456" s="9"/>
      <c r="OKA1456" s="9"/>
      <c r="OKB1456" s="9"/>
      <c r="OKC1456" s="9"/>
      <c r="OKD1456" s="9"/>
      <c r="OKE1456" s="9"/>
      <c r="OKF1456" s="9"/>
      <c r="OKG1456" s="9"/>
      <c r="OKH1456" s="9"/>
      <c r="OKI1456" s="9"/>
      <c r="OKJ1456" s="9"/>
      <c r="OKK1456" s="9"/>
      <c r="OKL1456" s="9"/>
      <c r="OKM1456" s="9"/>
      <c r="OKN1456" s="9"/>
      <c r="OKO1456" s="9"/>
      <c r="OKP1456" s="9"/>
      <c r="OKQ1456" s="9"/>
      <c r="OKR1456" s="9"/>
      <c r="OKS1456" s="9"/>
      <c r="OKT1456" s="9"/>
      <c r="OKU1456" s="9"/>
      <c r="OKV1456" s="9"/>
      <c r="OKW1456" s="9"/>
      <c r="OKX1456" s="9"/>
      <c r="OKY1456" s="9"/>
      <c r="OKZ1456" s="9"/>
      <c r="OLA1456" s="9"/>
      <c r="OLB1456" s="9"/>
      <c r="OLC1456" s="9"/>
      <c r="OLD1456" s="9"/>
      <c r="OLE1456" s="9"/>
      <c r="OLF1456" s="9"/>
      <c r="OLG1456" s="9"/>
      <c r="OLH1456" s="9"/>
      <c r="OLI1456" s="9"/>
      <c r="OLJ1456" s="9"/>
      <c r="OLK1456" s="9"/>
      <c r="OLL1456" s="9"/>
      <c r="OLM1456" s="9"/>
      <c r="OLN1456" s="9"/>
      <c r="OLO1456" s="9"/>
      <c r="OLP1456" s="9"/>
      <c r="OLQ1456" s="9"/>
      <c r="OLR1456" s="9"/>
      <c r="OLS1456" s="9"/>
      <c r="OLT1456" s="9"/>
      <c r="OLU1456" s="9"/>
      <c r="OLV1456" s="9"/>
      <c r="OLW1456" s="9"/>
      <c r="OLX1456" s="9"/>
      <c r="OLY1456" s="9"/>
      <c r="OLZ1456" s="9"/>
      <c r="OMA1456" s="9"/>
      <c r="OMB1456" s="9"/>
      <c r="OMC1456" s="9"/>
      <c r="OMD1456" s="9"/>
      <c r="OME1456" s="9"/>
      <c r="OMF1456" s="9"/>
      <c r="OMG1456" s="9"/>
      <c r="OMH1456" s="9"/>
      <c r="OMI1456" s="9"/>
      <c r="OMJ1456" s="9"/>
      <c r="OMK1456" s="9"/>
      <c r="OML1456" s="9"/>
      <c r="OMM1456" s="9"/>
      <c r="OMN1456" s="9"/>
      <c r="OMO1456" s="9"/>
      <c r="OMP1456" s="9"/>
      <c r="OMQ1456" s="9"/>
      <c r="OMR1456" s="9"/>
      <c r="OMS1456" s="9"/>
      <c r="OMT1456" s="9"/>
      <c r="OMU1456" s="9"/>
      <c r="OMV1456" s="9"/>
      <c r="OMW1456" s="9"/>
      <c r="OMX1456" s="9"/>
      <c r="OMY1456" s="9"/>
      <c r="OMZ1456" s="9"/>
      <c r="ONA1456" s="9"/>
      <c r="ONB1456" s="9"/>
      <c r="ONC1456" s="9"/>
      <c r="OND1456" s="9"/>
      <c r="ONE1456" s="9"/>
      <c r="ONF1456" s="9"/>
      <c r="ONG1456" s="9"/>
      <c r="ONH1456" s="9"/>
      <c r="ONI1456" s="9"/>
      <c r="ONJ1456" s="9"/>
      <c r="ONK1456" s="9"/>
      <c r="ONL1456" s="9"/>
      <c r="ONM1456" s="9"/>
      <c r="ONN1456" s="9"/>
      <c r="ONO1456" s="9"/>
      <c r="ONP1456" s="9"/>
      <c r="ONQ1456" s="9"/>
      <c r="ONR1456" s="9"/>
      <c r="ONS1456" s="9"/>
      <c r="ONT1456" s="9"/>
      <c r="ONU1456" s="9"/>
      <c r="ONV1456" s="9"/>
      <c r="ONW1456" s="9"/>
      <c r="ONX1456" s="9"/>
      <c r="ONY1456" s="9"/>
      <c r="ONZ1456" s="9"/>
      <c r="OOA1456" s="9"/>
      <c r="OOB1456" s="9"/>
      <c r="OOC1456" s="9"/>
      <c r="OOD1456" s="9"/>
      <c r="OOE1456" s="9"/>
      <c r="OOF1456" s="9"/>
      <c r="OOG1456" s="9"/>
      <c r="OOH1456" s="9"/>
      <c r="OOI1456" s="9"/>
      <c r="OOJ1456" s="9"/>
      <c r="OOK1456" s="9"/>
      <c r="OOL1456" s="9"/>
      <c r="OOM1456" s="9"/>
      <c r="OON1456" s="9"/>
      <c r="OOO1456" s="9"/>
      <c r="OOP1456" s="9"/>
      <c r="OOQ1456" s="9"/>
      <c r="OOR1456" s="9"/>
      <c r="OOS1456" s="9"/>
      <c r="OOT1456" s="9"/>
      <c r="OOU1456" s="9"/>
      <c r="OOV1456" s="9"/>
      <c r="OOW1456" s="9"/>
      <c r="OOX1456" s="9"/>
      <c r="OOY1456" s="9"/>
      <c r="OOZ1456" s="9"/>
      <c r="OPA1456" s="9"/>
      <c r="OPB1456" s="9"/>
      <c r="OPC1456" s="9"/>
      <c r="OPD1456" s="9"/>
      <c r="OPE1456" s="9"/>
      <c r="OPF1456" s="9"/>
      <c r="OPG1456" s="9"/>
      <c r="OPH1456" s="9"/>
      <c r="OPI1456" s="9"/>
      <c r="OPJ1456" s="9"/>
      <c r="OPK1456" s="9"/>
      <c r="OPL1456" s="9"/>
      <c r="OPM1456" s="9"/>
      <c r="OPN1456" s="9"/>
      <c r="OPO1456" s="9"/>
      <c r="OPP1456" s="9"/>
      <c r="OPQ1456" s="9"/>
      <c r="OPR1456" s="9"/>
      <c r="OPS1456" s="9"/>
      <c r="OPT1456" s="9"/>
      <c r="OPU1456" s="9"/>
      <c r="OPV1456" s="9"/>
      <c r="OPW1456" s="9"/>
      <c r="OPX1456" s="9"/>
      <c r="OPY1456" s="9"/>
      <c r="OPZ1456" s="9"/>
      <c r="OQA1456" s="9"/>
      <c r="OQB1456" s="9"/>
      <c r="OQC1456" s="9"/>
      <c r="OQD1456" s="9"/>
      <c r="OQE1456" s="9"/>
      <c r="OQF1456" s="9"/>
      <c r="OQG1456" s="9"/>
      <c r="OQH1456" s="9"/>
      <c r="OQI1456" s="9"/>
      <c r="OQJ1456" s="9"/>
      <c r="OQK1456" s="9"/>
      <c r="OQL1456" s="9"/>
      <c r="OQM1456" s="9"/>
      <c r="OQN1456" s="9"/>
      <c r="OQO1456" s="9"/>
      <c r="OQP1456" s="9"/>
      <c r="OQQ1456" s="9"/>
      <c r="OQR1456" s="9"/>
      <c r="OQS1456" s="9"/>
      <c r="OQT1456" s="9"/>
      <c r="OQU1456" s="9"/>
      <c r="OQV1456" s="9"/>
      <c r="OQW1456" s="9"/>
      <c r="OQX1456" s="9"/>
      <c r="OQY1456" s="9"/>
      <c r="OQZ1456" s="9"/>
      <c r="ORA1456" s="9"/>
      <c r="ORB1456" s="9"/>
      <c r="ORC1456" s="9"/>
      <c r="ORD1456" s="9"/>
      <c r="ORE1456" s="9"/>
      <c r="ORF1456" s="9"/>
      <c r="ORG1456" s="9"/>
      <c r="ORH1456" s="9"/>
      <c r="ORI1456" s="9"/>
      <c r="ORJ1456" s="9"/>
      <c r="ORK1456" s="9"/>
      <c r="ORL1456" s="9"/>
      <c r="ORM1456" s="9"/>
      <c r="ORN1456" s="9"/>
      <c r="ORO1456" s="9"/>
      <c r="ORP1456" s="9"/>
      <c r="ORQ1456" s="9"/>
      <c r="ORR1456" s="9"/>
      <c r="ORS1456" s="9"/>
      <c r="ORT1456" s="9"/>
      <c r="ORU1456" s="9"/>
      <c r="ORV1456" s="9"/>
      <c r="ORW1456" s="9"/>
      <c r="ORX1456" s="9"/>
      <c r="ORY1456" s="9"/>
      <c r="ORZ1456" s="9"/>
      <c r="OSA1456" s="9"/>
      <c r="OSB1456" s="9"/>
      <c r="OSC1456" s="9"/>
      <c r="OSD1456" s="9"/>
      <c r="OSE1456" s="9"/>
      <c r="OSF1456" s="9"/>
      <c r="OSG1456" s="9"/>
      <c r="OSH1456" s="9"/>
      <c r="OSI1456" s="9"/>
      <c r="OSJ1456" s="9"/>
      <c r="OSK1456" s="9"/>
      <c r="OSL1456" s="9"/>
      <c r="OSM1456" s="9"/>
      <c r="OSN1456" s="9"/>
      <c r="OSO1456" s="9"/>
      <c r="OSP1456" s="9"/>
      <c r="OSQ1456" s="9"/>
      <c r="OSR1456" s="9"/>
      <c r="OSS1456" s="9"/>
      <c r="OST1456" s="9"/>
      <c r="OSU1456" s="9"/>
      <c r="OSV1456" s="9"/>
      <c r="OSW1456" s="9"/>
      <c r="OSX1456" s="9"/>
      <c r="OSY1456" s="9"/>
      <c r="OSZ1456" s="9"/>
      <c r="OTA1456" s="9"/>
      <c r="OTB1456" s="9"/>
      <c r="OTC1456" s="9"/>
      <c r="OTD1456" s="9"/>
      <c r="OTE1456" s="9"/>
      <c r="OTF1456" s="9"/>
      <c r="OTG1456" s="9"/>
      <c r="OTH1456" s="9"/>
      <c r="OTI1456" s="9"/>
      <c r="OTJ1456" s="9"/>
      <c r="OTK1456" s="9"/>
      <c r="OTL1456" s="9"/>
      <c r="OTM1456" s="9"/>
      <c r="OTN1456" s="9"/>
      <c r="OTO1456" s="9"/>
      <c r="OTP1456" s="9"/>
      <c r="OTQ1456" s="9"/>
      <c r="OTR1456" s="9"/>
      <c r="OTS1456" s="9"/>
      <c r="OTT1456" s="9"/>
      <c r="OTU1456" s="9"/>
      <c r="OTV1456" s="9"/>
      <c r="OTW1456" s="9"/>
      <c r="OTX1456" s="9"/>
      <c r="OTY1456" s="9"/>
      <c r="OTZ1456" s="9"/>
      <c r="OUA1456" s="9"/>
      <c r="OUB1456" s="9"/>
      <c r="OUC1456" s="9"/>
      <c r="OUD1456" s="9"/>
      <c r="OUE1456" s="9"/>
      <c r="OUF1456" s="9"/>
      <c r="OUG1456" s="9"/>
      <c r="OUH1456" s="9"/>
      <c r="OUI1456" s="9"/>
      <c r="OUJ1456" s="9"/>
      <c r="OUK1456" s="9"/>
      <c r="OUL1456" s="9"/>
      <c r="OUM1456" s="9"/>
      <c r="OUN1456" s="9"/>
      <c r="OUO1456" s="9"/>
      <c r="OUP1456" s="9"/>
      <c r="OUQ1456" s="9"/>
      <c r="OUR1456" s="9"/>
      <c r="OUS1456" s="9"/>
      <c r="OUT1456" s="9"/>
      <c r="OUU1456" s="9"/>
      <c r="OUV1456" s="9"/>
      <c r="OUW1456" s="9"/>
      <c r="OUX1456" s="9"/>
      <c r="OUY1456" s="9"/>
      <c r="OUZ1456" s="9"/>
      <c r="OVA1456" s="9"/>
      <c r="OVB1456" s="9"/>
      <c r="OVC1456" s="9"/>
      <c r="OVD1456" s="9"/>
      <c r="OVE1456" s="9"/>
      <c r="OVF1456" s="9"/>
      <c r="OVG1456" s="9"/>
      <c r="OVH1456" s="9"/>
      <c r="OVI1456" s="9"/>
      <c r="OVJ1456" s="9"/>
      <c r="OVK1456" s="9"/>
      <c r="OVL1456" s="9"/>
      <c r="OVM1456" s="9"/>
      <c r="OVN1456" s="9"/>
      <c r="OVO1456" s="9"/>
      <c r="OVP1456" s="9"/>
      <c r="OVQ1456" s="9"/>
      <c r="OVR1456" s="9"/>
      <c r="OVS1456" s="9"/>
      <c r="OVT1456" s="9"/>
      <c r="OVU1456" s="9"/>
      <c r="OVV1456" s="9"/>
      <c r="OVW1456" s="9"/>
      <c r="OVX1456" s="9"/>
      <c r="OVY1456" s="9"/>
      <c r="OVZ1456" s="9"/>
      <c r="OWA1456" s="9"/>
      <c r="OWB1456" s="9"/>
      <c r="OWC1456" s="9"/>
      <c r="OWD1456" s="9"/>
      <c r="OWE1456" s="9"/>
      <c r="OWF1456" s="9"/>
      <c r="OWG1456" s="9"/>
      <c r="OWH1456" s="9"/>
      <c r="OWI1456" s="9"/>
      <c r="OWJ1456" s="9"/>
      <c r="OWK1456" s="9"/>
      <c r="OWL1456" s="9"/>
      <c r="OWM1456" s="9"/>
      <c r="OWN1456" s="9"/>
      <c r="OWO1456" s="9"/>
      <c r="OWP1456" s="9"/>
      <c r="OWQ1456" s="9"/>
      <c r="OWR1456" s="9"/>
      <c r="OWS1456" s="9"/>
      <c r="OWT1456" s="9"/>
      <c r="OWU1456" s="9"/>
      <c r="OWV1456" s="9"/>
      <c r="OWW1456" s="9"/>
      <c r="OWX1456" s="9"/>
      <c r="OWY1456" s="9"/>
      <c r="OWZ1456" s="9"/>
      <c r="OXA1456" s="9"/>
      <c r="OXB1456" s="9"/>
      <c r="OXC1456" s="9"/>
      <c r="OXD1456" s="9"/>
      <c r="OXE1456" s="9"/>
      <c r="OXF1456" s="9"/>
      <c r="OXG1456" s="9"/>
      <c r="OXH1456" s="9"/>
      <c r="OXI1456" s="9"/>
      <c r="OXJ1456" s="9"/>
      <c r="OXK1456" s="9"/>
      <c r="OXL1456" s="9"/>
      <c r="OXM1456" s="9"/>
      <c r="OXN1456" s="9"/>
      <c r="OXO1456" s="9"/>
      <c r="OXP1456" s="9"/>
      <c r="OXQ1456" s="9"/>
      <c r="OXR1456" s="9"/>
      <c r="OXS1456" s="9"/>
      <c r="OXT1456" s="9"/>
      <c r="OXU1456" s="9"/>
      <c r="OXV1456" s="9"/>
      <c r="OXW1456" s="9"/>
      <c r="OXX1456" s="9"/>
      <c r="OXY1456" s="9"/>
      <c r="OXZ1456" s="9"/>
      <c r="OYA1456" s="9"/>
      <c r="OYB1456" s="9"/>
      <c r="OYC1456" s="9"/>
      <c r="OYD1456" s="9"/>
      <c r="OYE1456" s="9"/>
      <c r="OYF1456" s="9"/>
      <c r="OYG1456" s="9"/>
      <c r="OYH1456" s="9"/>
      <c r="OYI1456" s="9"/>
      <c r="OYJ1456" s="9"/>
      <c r="OYK1456" s="9"/>
      <c r="OYL1456" s="9"/>
      <c r="OYM1456" s="9"/>
      <c r="OYN1456" s="9"/>
      <c r="OYO1456" s="9"/>
      <c r="OYP1456" s="9"/>
      <c r="OYQ1456" s="9"/>
      <c r="OYR1456" s="9"/>
      <c r="OYS1456" s="9"/>
      <c r="OYT1456" s="9"/>
      <c r="OYU1456" s="9"/>
      <c r="OYV1456" s="9"/>
      <c r="OYW1456" s="9"/>
      <c r="OYX1456" s="9"/>
      <c r="OYY1456" s="9"/>
      <c r="OYZ1456" s="9"/>
      <c r="OZA1456" s="9"/>
      <c r="OZB1456" s="9"/>
      <c r="OZC1456" s="9"/>
      <c r="OZD1456" s="9"/>
      <c r="OZE1456" s="9"/>
      <c r="OZF1456" s="9"/>
      <c r="OZG1456" s="9"/>
      <c r="OZH1456" s="9"/>
      <c r="OZI1456" s="9"/>
      <c r="OZJ1456" s="9"/>
      <c r="OZK1456" s="9"/>
      <c r="OZL1456" s="9"/>
      <c r="OZM1456" s="9"/>
      <c r="OZN1456" s="9"/>
      <c r="OZO1456" s="9"/>
      <c r="OZP1456" s="9"/>
      <c r="OZQ1456" s="9"/>
      <c r="OZR1456" s="9"/>
      <c r="OZS1456" s="9"/>
      <c r="OZT1456" s="9"/>
      <c r="OZU1456" s="9"/>
      <c r="OZV1456" s="9"/>
      <c r="OZW1456" s="9"/>
      <c r="OZX1456" s="9"/>
      <c r="OZY1456" s="9"/>
      <c r="OZZ1456" s="9"/>
      <c r="PAA1456" s="9"/>
      <c r="PAB1456" s="9"/>
      <c r="PAC1456" s="9"/>
      <c r="PAD1456" s="9"/>
      <c r="PAE1456" s="9"/>
      <c r="PAF1456" s="9"/>
      <c r="PAG1456" s="9"/>
      <c r="PAH1456" s="9"/>
      <c r="PAI1456" s="9"/>
      <c r="PAJ1456" s="9"/>
      <c r="PAK1456" s="9"/>
      <c r="PAL1456" s="9"/>
      <c r="PAM1456" s="9"/>
      <c r="PAN1456" s="9"/>
      <c r="PAO1456" s="9"/>
      <c r="PAP1456" s="9"/>
      <c r="PAQ1456" s="9"/>
      <c r="PAR1456" s="9"/>
      <c r="PAS1456" s="9"/>
      <c r="PAT1456" s="9"/>
      <c r="PAU1456" s="9"/>
      <c r="PAV1456" s="9"/>
      <c r="PAW1456" s="9"/>
      <c r="PAX1456" s="9"/>
      <c r="PAY1456" s="9"/>
      <c r="PAZ1456" s="9"/>
      <c r="PBA1456" s="9"/>
      <c r="PBB1456" s="9"/>
      <c r="PBC1456" s="9"/>
      <c r="PBD1456" s="9"/>
      <c r="PBE1456" s="9"/>
      <c r="PBF1456" s="9"/>
      <c r="PBG1456" s="9"/>
      <c r="PBH1456" s="9"/>
      <c r="PBI1456" s="9"/>
      <c r="PBJ1456" s="9"/>
      <c r="PBK1456" s="9"/>
      <c r="PBL1456" s="9"/>
      <c r="PBM1456" s="9"/>
      <c r="PBN1456" s="9"/>
      <c r="PBO1456" s="9"/>
      <c r="PBP1456" s="9"/>
      <c r="PBQ1456" s="9"/>
      <c r="PBR1456" s="9"/>
      <c r="PBS1456" s="9"/>
      <c r="PBT1456" s="9"/>
      <c r="PBU1456" s="9"/>
      <c r="PBV1456" s="9"/>
      <c r="PBW1456" s="9"/>
      <c r="PBX1456" s="9"/>
      <c r="PBY1456" s="9"/>
      <c r="PBZ1456" s="9"/>
      <c r="PCA1456" s="9"/>
      <c r="PCB1456" s="9"/>
      <c r="PCC1456" s="9"/>
      <c r="PCD1456" s="9"/>
      <c r="PCE1456" s="9"/>
      <c r="PCF1456" s="9"/>
      <c r="PCG1456" s="9"/>
      <c r="PCH1456" s="9"/>
      <c r="PCI1456" s="9"/>
      <c r="PCJ1456" s="9"/>
      <c r="PCK1456" s="9"/>
      <c r="PCL1456" s="9"/>
      <c r="PCM1456" s="9"/>
      <c r="PCN1456" s="9"/>
      <c r="PCO1456" s="9"/>
      <c r="PCP1456" s="9"/>
      <c r="PCQ1456" s="9"/>
      <c r="PCR1456" s="9"/>
      <c r="PCS1456" s="9"/>
      <c r="PCT1456" s="9"/>
      <c r="PCU1456" s="9"/>
      <c r="PCV1456" s="9"/>
      <c r="PCW1456" s="9"/>
      <c r="PCX1456" s="9"/>
      <c r="PCY1456" s="9"/>
      <c r="PCZ1456" s="9"/>
      <c r="PDA1456" s="9"/>
      <c r="PDB1456" s="9"/>
      <c r="PDC1456" s="9"/>
      <c r="PDD1456" s="9"/>
      <c r="PDE1456" s="9"/>
      <c r="PDF1456" s="9"/>
      <c r="PDG1456" s="9"/>
      <c r="PDH1456" s="9"/>
      <c r="PDI1456" s="9"/>
      <c r="PDJ1456" s="9"/>
      <c r="PDK1456" s="9"/>
      <c r="PDL1456" s="9"/>
      <c r="PDM1456" s="9"/>
      <c r="PDN1456" s="9"/>
      <c r="PDO1456" s="9"/>
      <c r="PDP1456" s="9"/>
      <c r="PDQ1456" s="9"/>
      <c r="PDR1456" s="9"/>
      <c r="PDS1456" s="9"/>
      <c r="PDT1456" s="9"/>
      <c r="PDU1456" s="9"/>
      <c r="PDV1456" s="9"/>
      <c r="PDW1456" s="9"/>
      <c r="PDX1456" s="9"/>
      <c r="PDY1456" s="9"/>
      <c r="PDZ1456" s="9"/>
      <c r="PEA1456" s="9"/>
      <c r="PEB1456" s="9"/>
      <c r="PEC1456" s="9"/>
      <c r="PED1456" s="9"/>
      <c r="PEE1456" s="9"/>
      <c r="PEF1456" s="9"/>
      <c r="PEG1456" s="9"/>
      <c r="PEH1456" s="9"/>
      <c r="PEI1456" s="9"/>
      <c r="PEJ1456" s="9"/>
      <c r="PEK1456" s="9"/>
      <c r="PEL1456" s="9"/>
      <c r="PEM1456" s="9"/>
      <c r="PEN1456" s="9"/>
      <c r="PEO1456" s="9"/>
      <c r="PEP1456" s="9"/>
      <c r="PEQ1456" s="9"/>
      <c r="PER1456" s="9"/>
      <c r="PES1456" s="9"/>
      <c r="PET1456" s="9"/>
      <c r="PEU1456" s="9"/>
      <c r="PEV1456" s="9"/>
      <c r="PEW1456" s="9"/>
      <c r="PEX1456" s="9"/>
      <c r="PEY1456" s="9"/>
      <c r="PEZ1456" s="9"/>
      <c r="PFA1456" s="9"/>
      <c r="PFB1456" s="9"/>
      <c r="PFC1456" s="9"/>
      <c r="PFD1456" s="9"/>
      <c r="PFE1456" s="9"/>
      <c r="PFF1456" s="9"/>
      <c r="PFG1456" s="9"/>
      <c r="PFH1456" s="9"/>
      <c r="PFI1456" s="9"/>
      <c r="PFJ1456" s="9"/>
      <c r="PFK1456" s="9"/>
      <c r="PFL1456" s="9"/>
      <c r="PFM1456" s="9"/>
      <c r="PFN1456" s="9"/>
      <c r="PFO1456" s="9"/>
      <c r="PFP1456" s="9"/>
      <c r="PFQ1456" s="9"/>
      <c r="PFR1456" s="9"/>
      <c r="PFS1456" s="9"/>
      <c r="PFT1456" s="9"/>
      <c r="PFU1456" s="9"/>
      <c r="PFV1456" s="9"/>
      <c r="PFW1456" s="9"/>
      <c r="PFX1456" s="9"/>
      <c r="PFY1456" s="9"/>
      <c r="PFZ1456" s="9"/>
      <c r="PGA1456" s="9"/>
      <c r="PGB1456" s="9"/>
      <c r="PGC1456" s="9"/>
      <c r="PGD1456" s="9"/>
      <c r="PGE1456" s="9"/>
      <c r="PGF1456" s="9"/>
      <c r="PGG1456" s="9"/>
      <c r="PGH1456" s="9"/>
      <c r="PGI1456" s="9"/>
      <c r="PGJ1456" s="9"/>
      <c r="PGK1456" s="9"/>
      <c r="PGL1456" s="9"/>
      <c r="PGM1456" s="9"/>
      <c r="PGN1456" s="9"/>
      <c r="PGO1456" s="9"/>
      <c r="PGP1456" s="9"/>
      <c r="PGQ1456" s="9"/>
      <c r="PGR1456" s="9"/>
      <c r="PGS1456" s="9"/>
      <c r="PGT1456" s="9"/>
      <c r="PGU1456" s="9"/>
      <c r="PGV1456" s="9"/>
      <c r="PGW1456" s="9"/>
      <c r="PGX1456" s="9"/>
      <c r="PGY1456" s="9"/>
      <c r="PGZ1456" s="9"/>
      <c r="PHA1456" s="9"/>
      <c r="PHB1456" s="9"/>
      <c r="PHC1456" s="9"/>
      <c r="PHD1456" s="9"/>
      <c r="PHE1456" s="9"/>
      <c r="PHF1456" s="9"/>
      <c r="PHG1456" s="9"/>
      <c r="PHH1456" s="9"/>
      <c r="PHI1456" s="9"/>
      <c r="PHJ1456" s="9"/>
      <c r="PHK1456" s="9"/>
      <c r="PHL1456" s="9"/>
      <c r="PHM1456" s="9"/>
      <c r="PHN1456" s="9"/>
      <c r="PHO1456" s="9"/>
      <c r="PHP1456" s="9"/>
      <c r="PHQ1456" s="9"/>
      <c r="PHR1456" s="9"/>
      <c r="PHS1456" s="9"/>
      <c r="PHT1456" s="9"/>
      <c r="PHU1456" s="9"/>
      <c r="PHV1456" s="9"/>
      <c r="PHW1456" s="9"/>
      <c r="PHX1456" s="9"/>
      <c r="PHY1456" s="9"/>
      <c r="PHZ1456" s="9"/>
      <c r="PIA1456" s="9"/>
      <c r="PIB1456" s="9"/>
      <c r="PIC1456" s="9"/>
      <c r="PID1456" s="9"/>
      <c r="PIE1456" s="9"/>
      <c r="PIF1456" s="9"/>
      <c r="PIG1456" s="9"/>
      <c r="PIH1456" s="9"/>
      <c r="PII1456" s="9"/>
      <c r="PIJ1456" s="9"/>
      <c r="PIK1456" s="9"/>
      <c r="PIL1456" s="9"/>
      <c r="PIM1456" s="9"/>
      <c r="PIN1456" s="9"/>
      <c r="PIO1456" s="9"/>
      <c r="PIP1456" s="9"/>
      <c r="PIQ1456" s="9"/>
      <c r="PIR1456" s="9"/>
      <c r="PIS1456" s="9"/>
      <c r="PIT1456" s="9"/>
      <c r="PIU1456" s="9"/>
      <c r="PIV1456" s="9"/>
      <c r="PIW1456" s="9"/>
      <c r="PIX1456" s="9"/>
      <c r="PIY1456" s="9"/>
      <c r="PIZ1456" s="9"/>
      <c r="PJA1456" s="9"/>
      <c r="PJB1456" s="9"/>
      <c r="PJC1456" s="9"/>
      <c r="PJD1456" s="9"/>
      <c r="PJE1456" s="9"/>
      <c r="PJF1456" s="9"/>
      <c r="PJG1456" s="9"/>
      <c r="PJH1456" s="9"/>
      <c r="PJI1456" s="9"/>
      <c r="PJJ1456" s="9"/>
      <c r="PJK1456" s="9"/>
      <c r="PJL1456" s="9"/>
      <c r="PJM1456" s="9"/>
      <c r="PJN1456" s="9"/>
      <c r="PJO1456" s="9"/>
      <c r="PJP1456" s="9"/>
      <c r="PJQ1456" s="9"/>
      <c r="PJR1456" s="9"/>
      <c r="PJS1456" s="9"/>
      <c r="PJT1456" s="9"/>
      <c r="PJU1456" s="9"/>
      <c r="PJV1456" s="9"/>
      <c r="PJW1456" s="9"/>
      <c r="PJX1456" s="9"/>
      <c r="PJY1456" s="9"/>
      <c r="PJZ1456" s="9"/>
      <c r="PKA1456" s="9"/>
      <c r="PKB1456" s="9"/>
      <c r="PKC1456" s="9"/>
      <c r="PKD1456" s="9"/>
      <c r="PKE1456" s="9"/>
      <c r="PKF1456" s="9"/>
      <c r="PKG1456" s="9"/>
      <c r="PKH1456" s="9"/>
      <c r="PKI1456" s="9"/>
      <c r="PKJ1456" s="9"/>
      <c r="PKK1456" s="9"/>
      <c r="PKL1456" s="9"/>
      <c r="PKM1456" s="9"/>
      <c r="PKN1456" s="9"/>
      <c r="PKO1456" s="9"/>
      <c r="PKP1456" s="9"/>
      <c r="PKQ1456" s="9"/>
      <c r="PKR1456" s="9"/>
      <c r="PKS1456" s="9"/>
      <c r="PKT1456" s="9"/>
      <c r="PKU1456" s="9"/>
      <c r="PKV1456" s="9"/>
      <c r="PKW1456" s="9"/>
      <c r="PKX1456" s="9"/>
      <c r="PKY1456" s="9"/>
      <c r="PKZ1456" s="9"/>
      <c r="PLA1456" s="9"/>
      <c r="PLB1456" s="9"/>
      <c r="PLC1456" s="9"/>
      <c r="PLD1456" s="9"/>
      <c r="PLE1456" s="9"/>
      <c r="PLF1456" s="9"/>
      <c r="PLG1456" s="9"/>
      <c r="PLH1456" s="9"/>
      <c r="PLI1456" s="9"/>
      <c r="PLJ1456" s="9"/>
      <c r="PLK1456" s="9"/>
      <c r="PLL1456" s="9"/>
      <c r="PLM1456" s="9"/>
      <c r="PLN1456" s="9"/>
      <c r="PLO1456" s="9"/>
      <c r="PLP1456" s="9"/>
      <c r="PLQ1456" s="9"/>
      <c r="PLR1456" s="9"/>
      <c r="PLS1456" s="9"/>
      <c r="PLT1456" s="9"/>
      <c r="PLU1456" s="9"/>
      <c r="PLV1456" s="9"/>
      <c r="PLW1456" s="9"/>
      <c r="PLX1456" s="9"/>
      <c r="PLY1456" s="9"/>
      <c r="PLZ1456" s="9"/>
      <c r="PMA1456" s="9"/>
      <c r="PMB1456" s="9"/>
      <c r="PMC1456" s="9"/>
      <c r="PMD1456" s="9"/>
      <c r="PME1456" s="9"/>
      <c r="PMF1456" s="9"/>
      <c r="PMG1456" s="9"/>
      <c r="PMH1456" s="9"/>
      <c r="PMI1456" s="9"/>
      <c r="PMJ1456" s="9"/>
      <c r="PMK1456" s="9"/>
      <c r="PML1456" s="9"/>
      <c r="PMM1456" s="9"/>
      <c r="PMN1456" s="9"/>
      <c r="PMO1456" s="9"/>
      <c r="PMP1456" s="9"/>
      <c r="PMQ1456" s="9"/>
      <c r="PMR1456" s="9"/>
      <c r="PMS1456" s="9"/>
      <c r="PMT1456" s="9"/>
      <c r="PMU1456" s="9"/>
      <c r="PMV1456" s="9"/>
      <c r="PMW1456" s="9"/>
      <c r="PMX1456" s="9"/>
      <c r="PMY1456" s="9"/>
      <c r="PMZ1456" s="9"/>
      <c r="PNA1456" s="9"/>
      <c r="PNB1456" s="9"/>
      <c r="PNC1456" s="9"/>
      <c r="PND1456" s="9"/>
      <c r="PNE1456" s="9"/>
      <c r="PNF1456" s="9"/>
      <c r="PNG1456" s="9"/>
      <c r="PNH1456" s="9"/>
      <c r="PNI1456" s="9"/>
      <c r="PNJ1456" s="9"/>
      <c r="PNK1456" s="9"/>
      <c r="PNL1456" s="9"/>
      <c r="PNM1456" s="9"/>
      <c r="PNN1456" s="9"/>
      <c r="PNO1456" s="9"/>
      <c r="PNP1456" s="9"/>
      <c r="PNQ1456" s="9"/>
      <c r="PNR1456" s="9"/>
      <c r="PNS1456" s="9"/>
      <c r="PNT1456" s="9"/>
      <c r="PNU1456" s="9"/>
      <c r="PNV1456" s="9"/>
      <c r="PNW1456" s="9"/>
      <c r="PNX1456" s="9"/>
      <c r="PNY1456" s="9"/>
      <c r="PNZ1456" s="9"/>
      <c r="POA1456" s="9"/>
      <c r="POB1456" s="9"/>
      <c r="POC1456" s="9"/>
      <c r="POD1456" s="9"/>
      <c r="POE1456" s="9"/>
      <c r="POF1456" s="9"/>
      <c r="POG1456" s="9"/>
      <c r="POH1456" s="9"/>
      <c r="POI1456" s="9"/>
      <c r="POJ1456" s="9"/>
      <c r="POK1456" s="9"/>
      <c r="POL1456" s="9"/>
      <c r="POM1456" s="9"/>
      <c r="PON1456" s="9"/>
      <c r="POO1456" s="9"/>
      <c r="POP1456" s="9"/>
      <c r="POQ1456" s="9"/>
      <c r="POR1456" s="9"/>
      <c r="POS1456" s="9"/>
      <c r="POT1456" s="9"/>
      <c r="POU1456" s="9"/>
      <c r="POV1456" s="9"/>
      <c r="POW1456" s="9"/>
      <c r="POX1456" s="9"/>
      <c r="POY1456" s="9"/>
      <c r="POZ1456" s="9"/>
      <c r="PPA1456" s="9"/>
      <c r="PPB1456" s="9"/>
      <c r="PPC1456" s="9"/>
      <c r="PPD1456" s="9"/>
      <c r="PPE1456" s="9"/>
      <c r="PPF1456" s="9"/>
      <c r="PPG1456" s="9"/>
      <c r="PPH1456" s="9"/>
      <c r="PPI1456" s="9"/>
      <c r="PPJ1456" s="9"/>
      <c r="PPK1456" s="9"/>
      <c r="PPL1456" s="9"/>
      <c r="PPM1456" s="9"/>
      <c r="PPN1456" s="9"/>
      <c r="PPO1456" s="9"/>
      <c r="PPP1456" s="9"/>
      <c r="PPQ1456" s="9"/>
      <c r="PPR1456" s="9"/>
      <c r="PPS1456" s="9"/>
      <c r="PPT1456" s="9"/>
      <c r="PPU1456" s="9"/>
      <c r="PPV1456" s="9"/>
      <c r="PPW1456" s="9"/>
      <c r="PPX1456" s="9"/>
      <c r="PPY1456" s="9"/>
      <c r="PPZ1456" s="9"/>
      <c r="PQA1456" s="9"/>
      <c r="PQB1456" s="9"/>
      <c r="PQC1456" s="9"/>
      <c r="PQD1456" s="9"/>
      <c r="PQE1456" s="9"/>
      <c r="PQF1456" s="9"/>
      <c r="PQG1456" s="9"/>
      <c r="PQH1456" s="9"/>
      <c r="PQI1456" s="9"/>
      <c r="PQJ1456" s="9"/>
      <c r="PQK1456" s="9"/>
      <c r="PQL1456" s="9"/>
      <c r="PQM1456" s="9"/>
      <c r="PQN1456" s="9"/>
      <c r="PQO1456" s="9"/>
      <c r="PQP1456" s="9"/>
      <c r="PQQ1456" s="9"/>
      <c r="PQR1456" s="9"/>
      <c r="PQS1456" s="9"/>
      <c r="PQT1456" s="9"/>
      <c r="PQU1456" s="9"/>
      <c r="PQV1456" s="9"/>
      <c r="PQW1456" s="9"/>
      <c r="PQX1456" s="9"/>
      <c r="PQY1456" s="9"/>
      <c r="PQZ1456" s="9"/>
      <c r="PRA1456" s="9"/>
      <c r="PRB1456" s="9"/>
      <c r="PRC1456" s="9"/>
      <c r="PRD1456" s="9"/>
      <c r="PRE1456" s="9"/>
      <c r="PRF1456" s="9"/>
      <c r="PRG1456" s="9"/>
      <c r="PRH1456" s="9"/>
      <c r="PRI1456" s="9"/>
      <c r="PRJ1456" s="9"/>
      <c r="PRK1456" s="9"/>
      <c r="PRL1456" s="9"/>
      <c r="PRM1456" s="9"/>
      <c r="PRN1456" s="9"/>
      <c r="PRO1456" s="9"/>
      <c r="PRP1456" s="9"/>
      <c r="PRQ1456" s="9"/>
      <c r="PRR1456" s="9"/>
      <c r="PRS1456" s="9"/>
      <c r="PRT1456" s="9"/>
      <c r="PRU1456" s="9"/>
      <c r="PRV1456" s="9"/>
      <c r="PRW1456" s="9"/>
      <c r="PRX1456" s="9"/>
      <c r="PRY1456" s="9"/>
      <c r="PRZ1456" s="9"/>
      <c r="PSA1456" s="9"/>
      <c r="PSB1456" s="9"/>
      <c r="PSC1456" s="9"/>
      <c r="PSD1456" s="9"/>
      <c r="PSE1456" s="9"/>
      <c r="PSF1456" s="9"/>
      <c r="PSG1456" s="9"/>
      <c r="PSH1456" s="9"/>
      <c r="PSI1456" s="9"/>
      <c r="PSJ1456" s="9"/>
      <c r="PSK1456" s="9"/>
      <c r="PSL1456" s="9"/>
      <c r="PSM1456" s="9"/>
      <c r="PSN1456" s="9"/>
      <c r="PSO1456" s="9"/>
      <c r="PSP1456" s="9"/>
      <c r="PSQ1456" s="9"/>
      <c r="PSR1456" s="9"/>
      <c r="PSS1456" s="9"/>
      <c r="PST1456" s="9"/>
      <c r="PSU1456" s="9"/>
      <c r="PSV1456" s="9"/>
      <c r="PSW1456" s="9"/>
      <c r="PSX1456" s="9"/>
      <c r="PSY1456" s="9"/>
      <c r="PSZ1456" s="9"/>
      <c r="PTA1456" s="9"/>
      <c r="PTB1456" s="9"/>
      <c r="PTC1456" s="9"/>
      <c r="PTD1456" s="9"/>
      <c r="PTE1456" s="9"/>
      <c r="PTF1456" s="9"/>
      <c r="PTG1456" s="9"/>
      <c r="PTH1456" s="9"/>
      <c r="PTI1456" s="9"/>
      <c r="PTJ1456" s="9"/>
      <c r="PTK1456" s="9"/>
      <c r="PTL1456" s="9"/>
      <c r="PTM1456" s="9"/>
      <c r="PTN1456" s="9"/>
      <c r="PTO1456" s="9"/>
      <c r="PTP1456" s="9"/>
      <c r="PTQ1456" s="9"/>
      <c r="PTR1456" s="9"/>
      <c r="PTS1456" s="9"/>
      <c r="PTT1456" s="9"/>
      <c r="PTU1456" s="9"/>
      <c r="PTV1456" s="9"/>
      <c r="PTW1456" s="9"/>
      <c r="PTX1456" s="9"/>
      <c r="PTY1456" s="9"/>
      <c r="PTZ1456" s="9"/>
      <c r="PUA1456" s="9"/>
      <c r="PUB1456" s="9"/>
      <c r="PUC1456" s="9"/>
      <c r="PUD1456" s="9"/>
      <c r="PUE1456" s="9"/>
      <c r="PUF1456" s="9"/>
      <c r="PUG1456" s="9"/>
      <c r="PUH1456" s="9"/>
      <c r="PUI1456" s="9"/>
      <c r="PUJ1456" s="9"/>
      <c r="PUK1456" s="9"/>
      <c r="PUL1456" s="9"/>
      <c r="PUM1456" s="9"/>
      <c r="PUN1456" s="9"/>
      <c r="PUO1456" s="9"/>
      <c r="PUP1456" s="9"/>
      <c r="PUQ1456" s="9"/>
      <c r="PUR1456" s="9"/>
      <c r="PUS1456" s="9"/>
      <c r="PUT1456" s="9"/>
      <c r="PUU1456" s="9"/>
      <c r="PUV1456" s="9"/>
      <c r="PUW1456" s="9"/>
      <c r="PUX1456" s="9"/>
      <c r="PUY1456" s="9"/>
      <c r="PUZ1456" s="9"/>
      <c r="PVA1456" s="9"/>
      <c r="PVB1456" s="9"/>
      <c r="PVC1456" s="9"/>
      <c r="PVD1456" s="9"/>
      <c r="PVE1456" s="9"/>
      <c r="PVF1456" s="9"/>
      <c r="PVG1456" s="9"/>
      <c r="PVH1456" s="9"/>
      <c r="PVI1456" s="9"/>
      <c r="PVJ1456" s="9"/>
      <c r="PVK1456" s="9"/>
      <c r="PVL1456" s="9"/>
      <c r="PVM1456" s="9"/>
      <c r="PVN1456" s="9"/>
      <c r="PVO1456" s="9"/>
      <c r="PVP1456" s="9"/>
      <c r="PVQ1456" s="9"/>
      <c r="PVR1456" s="9"/>
      <c r="PVS1456" s="9"/>
      <c r="PVT1456" s="9"/>
      <c r="PVU1456" s="9"/>
      <c r="PVV1456" s="9"/>
      <c r="PVW1456" s="9"/>
      <c r="PVX1456" s="9"/>
      <c r="PVY1456" s="9"/>
      <c r="PVZ1456" s="9"/>
      <c r="PWA1456" s="9"/>
      <c r="PWB1456" s="9"/>
      <c r="PWC1456" s="9"/>
      <c r="PWD1456" s="9"/>
      <c r="PWE1456" s="9"/>
      <c r="PWF1456" s="9"/>
      <c r="PWG1456" s="9"/>
      <c r="PWH1456" s="9"/>
      <c r="PWI1456" s="9"/>
      <c r="PWJ1456" s="9"/>
      <c r="PWK1456" s="9"/>
      <c r="PWL1456" s="9"/>
      <c r="PWM1456" s="9"/>
      <c r="PWN1456" s="9"/>
      <c r="PWO1456" s="9"/>
      <c r="PWP1456" s="9"/>
      <c r="PWQ1456" s="9"/>
      <c r="PWR1456" s="9"/>
      <c r="PWS1456" s="9"/>
      <c r="PWT1456" s="9"/>
      <c r="PWU1456" s="9"/>
      <c r="PWV1456" s="9"/>
      <c r="PWW1456" s="9"/>
      <c r="PWX1456" s="9"/>
      <c r="PWY1456" s="9"/>
      <c r="PWZ1456" s="9"/>
      <c r="PXA1456" s="9"/>
      <c r="PXB1456" s="9"/>
      <c r="PXC1456" s="9"/>
      <c r="PXD1456" s="9"/>
      <c r="PXE1456" s="9"/>
      <c r="PXF1456" s="9"/>
      <c r="PXG1456" s="9"/>
      <c r="PXH1456" s="9"/>
      <c r="PXI1456" s="9"/>
      <c r="PXJ1456" s="9"/>
      <c r="PXK1456" s="9"/>
      <c r="PXL1456" s="9"/>
      <c r="PXM1456" s="9"/>
      <c r="PXN1456" s="9"/>
      <c r="PXO1456" s="9"/>
      <c r="PXP1456" s="9"/>
      <c r="PXQ1456" s="9"/>
      <c r="PXR1456" s="9"/>
      <c r="PXS1456" s="9"/>
      <c r="PXT1456" s="9"/>
      <c r="PXU1456" s="9"/>
      <c r="PXV1456" s="9"/>
      <c r="PXW1456" s="9"/>
      <c r="PXX1456" s="9"/>
      <c r="PXY1456" s="9"/>
      <c r="PXZ1456" s="9"/>
      <c r="PYA1456" s="9"/>
      <c r="PYB1456" s="9"/>
      <c r="PYC1456" s="9"/>
      <c r="PYD1456" s="9"/>
      <c r="PYE1456" s="9"/>
      <c r="PYF1456" s="9"/>
      <c r="PYG1456" s="9"/>
      <c r="PYH1456" s="9"/>
      <c r="PYI1456" s="9"/>
      <c r="PYJ1456" s="9"/>
      <c r="PYK1456" s="9"/>
      <c r="PYL1456" s="9"/>
      <c r="PYM1456" s="9"/>
      <c r="PYN1456" s="9"/>
      <c r="PYO1456" s="9"/>
      <c r="PYP1456" s="9"/>
      <c r="PYQ1456" s="9"/>
      <c r="PYR1456" s="9"/>
      <c r="PYS1456" s="9"/>
      <c r="PYT1456" s="9"/>
      <c r="PYU1456" s="9"/>
      <c r="PYV1456" s="9"/>
      <c r="PYW1456" s="9"/>
      <c r="PYX1456" s="9"/>
      <c r="PYY1456" s="9"/>
      <c r="PYZ1456" s="9"/>
      <c r="PZA1456" s="9"/>
      <c r="PZB1456" s="9"/>
      <c r="PZC1456" s="9"/>
      <c r="PZD1456" s="9"/>
      <c r="PZE1456" s="9"/>
      <c r="PZF1456" s="9"/>
      <c r="PZG1456" s="9"/>
      <c r="PZH1456" s="9"/>
      <c r="PZI1456" s="9"/>
      <c r="PZJ1456" s="9"/>
      <c r="PZK1456" s="9"/>
      <c r="PZL1456" s="9"/>
      <c r="PZM1456" s="9"/>
      <c r="PZN1456" s="9"/>
      <c r="PZO1456" s="9"/>
      <c r="PZP1456" s="9"/>
      <c r="PZQ1456" s="9"/>
      <c r="PZR1456" s="9"/>
      <c r="PZS1456" s="9"/>
      <c r="PZT1456" s="9"/>
      <c r="PZU1456" s="9"/>
      <c r="PZV1456" s="9"/>
      <c r="PZW1456" s="9"/>
      <c r="PZX1456" s="9"/>
      <c r="PZY1456" s="9"/>
      <c r="PZZ1456" s="9"/>
      <c r="QAA1456" s="9"/>
      <c r="QAB1456" s="9"/>
      <c r="QAC1456" s="9"/>
      <c r="QAD1456" s="9"/>
      <c r="QAE1456" s="9"/>
      <c r="QAF1456" s="9"/>
      <c r="QAG1456" s="9"/>
      <c r="QAH1456" s="9"/>
      <c r="QAI1456" s="9"/>
      <c r="QAJ1456" s="9"/>
      <c r="QAK1456" s="9"/>
      <c r="QAL1456" s="9"/>
      <c r="QAM1456" s="9"/>
      <c r="QAN1456" s="9"/>
      <c r="QAO1456" s="9"/>
      <c r="QAP1456" s="9"/>
      <c r="QAQ1456" s="9"/>
      <c r="QAR1456" s="9"/>
      <c r="QAS1456" s="9"/>
      <c r="QAT1456" s="9"/>
      <c r="QAU1456" s="9"/>
      <c r="QAV1456" s="9"/>
      <c r="QAW1456" s="9"/>
      <c r="QAX1456" s="9"/>
      <c r="QAY1456" s="9"/>
      <c r="QAZ1456" s="9"/>
      <c r="QBA1456" s="9"/>
      <c r="QBB1456" s="9"/>
      <c r="QBC1456" s="9"/>
      <c r="QBD1456" s="9"/>
      <c r="QBE1456" s="9"/>
      <c r="QBF1456" s="9"/>
      <c r="QBG1456" s="9"/>
      <c r="QBH1456" s="9"/>
      <c r="QBI1456" s="9"/>
      <c r="QBJ1456" s="9"/>
      <c r="QBK1456" s="9"/>
      <c r="QBL1456" s="9"/>
      <c r="QBM1456" s="9"/>
      <c r="QBN1456" s="9"/>
      <c r="QBO1456" s="9"/>
      <c r="QBP1456" s="9"/>
      <c r="QBQ1456" s="9"/>
      <c r="QBR1456" s="9"/>
      <c r="QBS1456" s="9"/>
      <c r="QBT1456" s="9"/>
      <c r="QBU1456" s="9"/>
      <c r="QBV1456" s="9"/>
      <c r="QBW1456" s="9"/>
      <c r="QBX1456" s="9"/>
      <c r="QBY1456" s="9"/>
      <c r="QBZ1456" s="9"/>
      <c r="QCA1456" s="9"/>
      <c r="QCB1456" s="9"/>
      <c r="QCC1456" s="9"/>
      <c r="QCD1456" s="9"/>
      <c r="QCE1456" s="9"/>
      <c r="QCF1456" s="9"/>
      <c r="QCG1456" s="9"/>
      <c r="QCH1456" s="9"/>
      <c r="QCI1456" s="9"/>
      <c r="QCJ1456" s="9"/>
      <c r="QCK1456" s="9"/>
      <c r="QCL1456" s="9"/>
      <c r="QCM1456" s="9"/>
      <c r="QCN1456" s="9"/>
      <c r="QCO1456" s="9"/>
      <c r="QCP1456" s="9"/>
      <c r="QCQ1456" s="9"/>
      <c r="QCR1456" s="9"/>
      <c r="QCS1456" s="9"/>
      <c r="QCT1456" s="9"/>
      <c r="QCU1456" s="9"/>
      <c r="QCV1456" s="9"/>
      <c r="QCW1456" s="9"/>
      <c r="QCX1456" s="9"/>
      <c r="QCY1456" s="9"/>
      <c r="QCZ1456" s="9"/>
      <c r="QDA1456" s="9"/>
      <c r="QDB1456" s="9"/>
      <c r="QDC1456" s="9"/>
      <c r="QDD1456" s="9"/>
      <c r="QDE1456" s="9"/>
      <c r="QDF1456" s="9"/>
      <c r="QDG1456" s="9"/>
      <c r="QDH1456" s="9"/>
      <c r="QDI1456" s="9"/>
      <c r="QDJ1456" s="9"/>
      <c r="QDK1456" s="9"/>
      <c r="QDL1456" s="9"/>
      <c r="QDM1456" s="9"/>
      <c r="QDN1456" s="9"/>
      <c r="QDO1456" s="9"/>
      <c r="QDP1456" s="9"/>
      <c r="QDQ1456" s="9"/>
      <c r="QDR1456" s="9"/>
      <c r="QDS1456" s="9"/>
      <c r="QDT1456" s="9"/>
      <c r="QDU1456" s="9"/>
      <c r="QDV1456" s="9"/>
      <c r="QDW1456" s="9"/>
      <c r="QDX1456" s="9"/>
      <c r="QDY1456" s="9"/>
      <c r="QDZ1456" s="9"/>
      <c r="QEA1456" s="9"/>
      <c r="QEB1456" s="9"/>
      <c r="QEC1456" s="9"/>
      <c r="QED1456" s="9"/>
      <c r="QEE1456" s="9"/>
      <c r="QEF1456" s="9"/>
      <c r="QEG1456" s="9"/>
      <c r="QEH1456" s="9"/>
      <c r="QEI1456" s="9"/>
      <c r="QEJ1456" s="9"/>
      <c r="QEK1456" s="9"/>
      <c r="QEL1456" s="9"/>
      <c r="QEM1456" s="9"/>
      <c r="QEN1456" s="9"/>
      <c r="QEO1456" s="9"/>
      <c r="QEP1456" s="9"/>
      <c r="QEQ1456" s="9"/>
      <c r="QER1456" s="9"/>
      <c r="QES1456" s="9"/>
      <c r="QET1456" s="9"/>
      <c r="QEU1456" s="9"/>
      <c r="QEV1456" s="9"/>
      <c r="QEW1456" s="9"/>
      <c r="QEX1456" s="9"/>
      <c r="QEY1456" s="9"/>
      <c r="QEZ1456" s="9"/>
      <c r="QFA1456" s="9"/>
      <c r="QFB1456" s="9"/>
      <c r="QFC1456" s="9"/>
      <c r="QFD1456" s="9"/>
      <c r="QFE1456" s="9"/>
      <c r="QFF1456" s="9"/>
      <c r="QFG1456" s="9"/>
      <c r="QFH1456" s="9"/>
      <c r="QFI1456" s="9"/>
      <c r="QFJ1456" s="9"/>
      <c r="QFK1456" s="9"/>
      <c r="QFL1456" s="9"/>
      <c r="QFM1456" s="9"/>
      <c r="QFN1456" s="9"/>
      <c r="QFO1456" s="9"/>
      <c r="QFP1456" s="9"/>
      <c r="QFQ1456" s="9"/>
      <c r="QFR1456" s="9"/>
      <c r="QFS1456" s="9"/>
      <c r="QFT1456" s="9"/>
      <c r="QFU1456" s="9"/>
      <c r="QFV1456" s="9"/>
      <c r="QFW1456" s="9"/>
      <c r="QFX1456" s="9"/>
      <c r="QFY1456" s="9"/>
      <c r="QFZ1456" s="9"/>
      <c r="QGA1456" s="9"/>
      <c r="QGB1456" s="9"/>
      <c r="QGC1456" s="9"/>
      <c r="QGD1456" s="9"/>
      <c r="QGE1456" s="9"/>
      <c r="QGF1456" s="9"/>
      <c r="QGG1456" s="9"/>
      <c r="QGH1456" s="9"/>
      <c r="QGI1456" s="9"/>
      <c r="QGJ1456" s="9"/>
      <c r="QGK1456" s="9"/>
      <c r="QGL1456" s="9"/>
      <c r="QGM1456" s="9"/>
      <c r="QGN1456" s="9"/>
      <c r="QGO1456" s="9"/>
      <c r="QGP1456" s="9"/>
      <c r="QGQ1456" s="9"/>
      <c r="QGR1456" s="9"/>
      <c r="QGS1456" s="9"/>
      <c r="QGT1456" s="9"/>
      <c r="QGU1456" s="9"/>
      <c r="QGV1456" s="9"/>
      <c r="QGW1456" s="9"/>
      <c r="QGX1456" s="9"/>
      <c r="QGY1456" s="9"/>
      <c r="QGZ1456" s="9"/>
      <c r="QHA1456" s="9"/>
      <c r="QHB1456" s="9"/>
      <c r="QHC1456" s="9"/>
      <c r="QHD1456" s="9"/>
      <c r="QHE1456" s="9"/>
      <c r="QHF1456" s="9"/>
      <c r="QHG1456" s="9"/>
      <c r="QHH1456" s="9"/>
      <c r="QHI1456" s="9"/>
      <c r="QHJ1456" s="9"/>
      <c r="QHK1456" s="9"/>
      <c r="QHL1456" s="9"/>
      <c r="QHM1456" s="9"/>
      <c r="QHN1456" s="9"/>
      <c r="QHO1456" s="9"/>
      <c r="QHP1456" s="9"/>
      <c r="QHQ1456" s="9"/>
      <c r="QHR1456" s="9"/>
      <c r="QHS1456" s="9"/>
      <c r="QHT1456" s="9"/>
      <c r="QHU1456" s="9"/>
      <c r="QHV1456" s="9"/>
      <c r="QHW1456" s="9"/>
      <c r="QHX1456" s="9"/>
      <c r="QHY1456" s="9"/>
      <c r="QHZ1456" s="9"/>
      <c r="QIA1456" s="9"/>
      <c r="QIB1456" s="9"/>
      <c r="QIC1456" s="9"/>
      <c r="QID1456" s="9"/>
      <c r="QIE1456" s="9"/>
      <c r="QIF1456" s="9"/>
      <c r="QIG1456" s="9"/>
      <c r="QIH1456" s="9"/>
      <c r="QII1456" s="9"/>
      <c r="QIJ1456" s="9"/>
      <c r="QIK1456" s="9"/>
      <c r="QIL1456" s="9"/>
      <c r="QIM1456" s="9"/>
      <c r="QIN1456" s="9"/>
      <c r="QIO1456" s="9"/>
      <c r="QIP1456" s="9"/>
      <c r="QIQ1456" s="9"/>
      <c r="QIR1456" s="9"/>
      <c r="QIS1456" s="9"/>
      <c r="QIT1456" s="9"/>
      <c r="QIU1456" s="9"/>
      <c r="QIV1456" s="9"/>
      <c r="QIW1456" s="9"/>
      <c r="QIX1456" s="9"/>
      <c r="QIY1456" s="9"/>
      <c r="QIZ1456" s="9"/>
      <c r="QJA1456" s="9"/>
      <c r="QJB1456" s="9"/>
      <c r="QJC1456" s="9"/>
      <c r="QJD1456" s="9"/>
      <c r="QJE1456" s="9"/>
      <c r="QJF1456" s="9"/>
      <c r="QJG1456" s="9"/>
      <c r="QJH1456" s="9"/>
      <c r="QJI1456" s="9"/>
      <c r="QJJ1456" s="9"/>
      <c r="QJK1456" s="9"/>
      <c r="QJL1456" s="9"/>
      <c r="QJM1456" s="9"/>
      <c r="QJN1456" s="9"/>
      <c r="QJO1456" s="9"/>
      <c r="QJP1456" s="9"/>
      <c r="QJQ1456" s="9"/>
      <c r="QJR1456" s="9"/>
      <c r="QJS1456" s="9"/>
      <c r="QJT1456" s="9"/>
      <c r="QJU1456" s="9"/>
      <c r="QJV1456" s="9"/>
      <c r="QJW1456" s="9"/>
      <c r="QJX1456" s="9"/>
      <c r="QJY1456" s="9"/>
      <c r="QJZ1456" s="9"/>
      <c r="QKA1456" s="9"/>
      <c r="QKB1456" s="9"/>
      <c r="QKC1456" s="9"/>
      <c r="QKD1456" s="9"/>
      <c r="QKE1456" s="9"/>
      <c r="QKF1456" s="9"/>
      <c r="QKG1456" s="9"/>
      <c r="QKH1456" s="9"/>
      <c r="QKI1456" s="9"/>
      <c r="QKJ1456" s="9"/>
      <c r="QKK1456" s="9"/>
      <c r="QKL1456" s="9"/>
      <c r="QKM1456" s="9"/>
      <c r="QKN1456" s="9"/>
      <c r="QKO1456" s="9"/>
      <c r="QKP1456" s="9"/>
      <c r="QKQ1456" s="9"/>
      <c r="QKR1456" s="9"/>
      <c r="QKS1456" s="9"/>
      <c r="QKT1456" s="9"/>
      <c r="QKU1456" s="9"/>
      <c r="QKV1456" s="9"/>
      <c r="QKW1456" s="9"/>
      <c r="QKX1456" s="9"/>
      <c r="QKY1456" s="9"/>
      <c r="QKZ1456" s="9"/>
      <c r="QLA1456" s="9"/>
      <c r="QLB1456" s="9"/>
      <c r="QLC1456" s="9"/>
      <c r="QLD1456" s="9"/>
      <c r="QLE1456" s="9"/>
      <c r="QLF1456" s="9"/>
      <c r="QLG1456" s="9"/>
      <c r="QLH1456" s="9"/>
      <c r="QLI1456" s="9"/>
      <c r="QLJ1456" s="9"/>
      <c r="QLK1456" s="9"/>
      <c r="QLL1456" s="9"/>
      <c r="QLM1456" s="9"/>
      <c r="QLN1456" s="9"/>
      <c r="QLO1456" s="9"/>
      <c r="QLP1456" s="9"/>
      <c r="QLQ1456" s="9"/>
      <c r="QLR1456" s="9"/>
      <c r="QLS1456" s="9"/>
      <c r="QLT1456" s="9"/>
      <c r="QLU1456" s="9"/>
      <c r="QLV1456" s="9"/>
      <c r="QLW1456" s="9"/>
      <c r="QLX1456" s="9"/>
      <c r="QLY1456" s="9"/>
      <c r="QLZ1456" s="9"/>
      <c r="QMA1456" s="9"/>
      <c r="QMB1456" s="9"/>
      <c r="QMC1456" s="9"/>
      <c r="QMD1456" s="9"/>
      <c r="QME1456" s="9"/>
      <c r="QMF1456" s="9"/>
      <c r="QMG1456" s="9"/>
      <c r="QMH1456" s="9"/>
      <c r="QMI1456" s="9"/>
      <c r="QMJ1456" s="9"/>
      <c r="QMK1456" s="9"/>
      <c r="QML1456" s="9"/>
      <c r="QMM1456" s="9"/>
      <c r="QMN1456" s="9"/>
      <c r="QMO1456" s="9"/>
      <c r="QMP1456" s="9"/>
      <c r="QMQ1456" s="9"/>
      <c r="QMR1456" s="9"/>
      <c r="QMS1456" s="9"/>
      <c r="QMT1456" s="9"/>
      <c r="QMU1456" s="9"/>
      <c r="QMV1456" s="9"/>
      <c r="QMW1456" s="9"/>
      <c r="QMX1456" s="9"/>
      <c r="QMY1456" s="9"/>
      <c r="QMZ1456" s="9"/>
      <c r="QNA1456" s="9"/>
      <c r="QNB1456" s="9"/>
      <c r="QNC1456" s="9"/>
      <c r="QND1456" s="9"/>
      <c r="QNE1456" s="9"/>
      <c r="QNF1456" s="9"/>
      <c r="QNG1456" s="9"/>
      <c r="QNH1456" s="9"/>
      <c r="QNI1456" s="9"/>
      <c r="QNJ1456" s="9"/>
      <c r="QNK1456" s="9"/>
      <c r="QNL1456" s="9"/>
      <c r="QNM1456" s="9"/>
      <c r="QNN1456" s="9"/>
      <c r="QNO1456" s="9"/>
      <c r="QNP1456" s="9"/>
      <c r="QNQ1456" s="9"/>
      <c r="QNR1456" s="9"/>
      <c r="QNS1456" s="9"/>
      <c r="QNT1456" s="9"/>
      <c r="QNU1456" s="9"/>
      <c r="QNV1456" s="9"/>
      <c r="QNW1456" s="9"/>
      <c r="QNX1456" s="9"/>
      <c r="QNY1456" s="9"/>
      <c r="QNZ1456" s="9"/>
      <c r="QOA1456" s="9"/>
      <c r="QOB1456" s="9"/>
      <c r="QOC1456" s="9"/>
      <c r="QOD1456" s="9"/>
      <c r="QOE1456" s="9"/>
      <c r="QOF1456" s="9"/>
      <c r="QOG1456" s="9"/>
      <c r="QOH1456" s="9"/>
      <c r="QOI1456" s="9"/>
      <c r="QOJ1456" s="9"/>
      <c r="QOK1456" s="9"/>
      <c r="QOL1456" s="9"/>
      <c r="QOM1456" s="9"/>
      <c r="QON1456" s="9"/>
      <c r="QOO1456" s="9"/>
      <c r="QOP1456" s="9"/>
      <c r="QOQ1456" s="9"/>
      <c r="QOR1456" s="9"/>
      <c r="QOS1456" s="9"/>
      <c r="QOT1456" s="9"/>
      <c r="QOU1456" s="9"/>
      <c r="QOV1456" s="9"/>
      <c r="QOW1456" s="9"/>
      <c r="QOX1456" s="9"/>
      <c r="QOY1456" s="9"/>
      <c r="QOZ1456" s="9"/>
      <c r="QPA1456" s="9"/>
      <c r="QPB1456" s="9"/>
      <c r="QPC1456" s="9"/>
      <c r="QPD1456" s="9"/>
      <c r="QPE1456" s="9"/>
      <c r="QPF1456" s="9"/>
      <c r="QPG1456" s="9"/>
      <c r="QPH1456" s="9"/>
      <c r="QPI1456" s="9"/>
      <c r="QPJ1456" s="9"/>
      <c r="QPK1456" s="9"/>
      <c r="QPL1456" s="9"/>
      <c r="QPM1456" s="9"/>
      <c r="QPN1456" s="9"/>
      <c r="QPO1456" s="9"/>
      <c r="QPP1456" s="9"/>
      <c r="QPQ1456" s="9"/>
      <c r="QPR1456" s="9"/>
      <c r="QPS1456" s="9"/>
      <c r="QPT1456" s="9"/>
      <c r="QPU1456" s="9"/>
      <c r="QPV1456" s="9"/>
      <c r="QPW1456" s="9"/>
      <c r="QPX1456" s="9"/>
      <c r="QPY1456" s="9"/>
      <c r="QPZ1456" s="9"/>
      <c r="QQA1456" s="9"/>
      <c r="QQB1456" s="9"/>
      <c r="QQC1456" s="9"/>
      <c r="QQD1456" s="9"/>
      <c r="QQE1456" s="9"/>
      <c r="QQF1456" s="9"/>
      <c r="QQG1456" s="9"/>
      <c r="QQH1456" s="9"/>
      <c r="QQI1456" s="9"/>
      <c r="QQJ1456" s="9"/>
      <c r="QQK1456" s="9"/>
      <c r="QQL1456" s="9"/>
      <c r="QQM1456" s="9"/>
      <c r="QQN1456" s="9"/>
      <c r="QQO1456" s="9"/>
      <c r="QQP1456" s="9"/>
      <c r="QQQ1456" s="9"/>
      <c r="QQR1456" s="9"/>
      <c r="QQS1456" s="9"/>
      <c r="QQT1456" s="9"/>
      <c r="QQU1456" s="9"/>
      <c r="QQV1456" s="9"/>
      <c r="QQW1456" s="9"/>
      <c r="QQX1456" s="9"/>
      <c r="QQY1456" s="9"/>
      <c r="QQZ1456" s="9"/>
      <c r="QRA1456" s="9"/>
      <c r="QRB1456" s="9"/>
      <c r="QRC1456" s="9"/>
      <c r="QRD1456" s="9"/>
      <c r="QRE1456" s="9"/>
      <c r="QRF1456" s="9"/>
      <c r="QRG1456" s="9"/>
      <c r="QRH1456" s="9"/>
      <c r="QRI1456" s="9"/>
      <c r="QRJ1456" s="9"/>
      <c r="QRK1456" s="9"/>
      <c r="QRL1456" s="9"/>
      <c r="QRM1456" s="9"/>
      <c r="QRN1456" s="9"/>
      <c r="QRO1456" s="9"/>
      <c r="QRP1456" s="9"/>
      <c r="QRQ1456" s="9"/>
      <c r="QRR1456" s="9"/>
      <c r="QRS1456" s="9"/>
      <c r="QRT1456" s="9"/>
      <c r="QRU1456" s="9"/>
      <c r="QRV1456" s="9"/>
      <c r="QRW1456" s="9"/>
      <c r="QRX1456" s="9"/>
      <c r="QRY1456" s="9"/>
      <c r="QRZ1456" s="9"/>
      <c r="QSA1456" s="9"/>
      <c r="QSB1456" s="9"/>
      <c r="QSC1456" s="9"/>
      <c r="QSD1456" s="9"/>
      <c r="QSE1456" s="9"/>
      <c r="QSF1456" s="9"/>
      <c r="QSG1456" s="9"/>
      <c r="QSH1456" s="9"/>
      <c r="QSI1456" s="9"/>
      <c r="QSJ1456" s="9"/>
      <c r="QSK1456" s="9"/>
      <c r="QSL1456" s="9"/>
      <c r="QSM1456" s="9"/>
      <c r="QSN1456" s="9"/>
      <c r="QSO1456" s="9"/>
      <c r="QSP1456" s="9"/>
      <c r="QSQ1456" s="9"/>
      <c r="QSR1456" s="9"/>
      <c r="QSS1456" s="9"/>
      <c r="QST1456" s="9"/>
      <c r="QSU1456" s="9"/>
      <c r="QSV1456" s="9"/>
      <c r="QSW1456" s="9"/>
      <c r="QSX1456" s="9"/>
      <c r="QSY1456" s="9"/>
      <c r="QSZ1456" s="9"/>
      <c r="QTA1456" s="9"/>
      <c r="QTB1456" s="9"/>
      <c r="QTC1456" s="9"/>
      <c r="QTD1456" s="9"/>
      <c r="QTE1456" s="9"/>
      <c r="QTF1456" s="9"/>
      <c r="QTG1456" s="9"/>
      <c r="QTH1456" s="9"/>
      <c r="QTI1456" s="9"/>
      <c r="QTJ1456" s="9"/>
      <c r="QTK1456" s="9"/>
      <c r="QTL1456" s="9"/>
      <c r="QTM1456" s="9"/>
      <c r="QTN1456" s="9"/>
      <c r="QTO1456" s="9"/>
      <c r="QTP1456" s="9"/>
      <c r="QTQ1456" s="9"/>
      <c r="QTR1456" s="9"/>
      <c r="QTS1456" s="9"/>
      <c r="QTT1456" s="9"/>
      <c r="QTU1456" s="9"/>
      <c r="QTV1456" s="9"/>
      <c r="QTW1456" s="9"/>
      <c r="QTX1456" s="9"/>
      <c r="QTY1456" s="9"/>
      <c r="QTZ1456" s="9"/>
      <c r="QUA1456" s="9"/>
      <c r="QUB1456" s="9"/>
      <c r="QUC1456" s="9"/>
      <c r="QUD1456" s="9"/>
      <c r="QUE1456" s="9"/>
      <c r="QUF1456" s="9"/>
      <c r="QUG1456" s="9"/>
      <c r="QUH1456" s="9"/>
      <c r="QUI1456" s="9"/>
      <c r="QUJ1456" s="9"/>
      <c r="QUK1456" s="9"/>
      <c r="QUL1456" s="9"/>
      <c r="QUM1456" s="9"/>
      <c r="QUN1456" s="9"/>
      <c r="QUO1456" s="9"/>
      <c r="QUP1456" s="9"/>
      <c r="QUQ1456" s="9"/>
      <c r="QUR1456" s="9"/>
      <c r="QUS1456" s="9"/>
      <c r="QUT1456" s="9"/>
      <c r="QUU1456" s="9"/>
      <c r="QUV1456" s="9"/>
      <c r="QUW1456" s="9"/>
      <c r="QUX1456" s="9"/>
      <c r="QUY1456" s="9"/>
      <c r="QUZ1456" s="9"/>
      <c r="QVA1456" s="9"/>
      <c r="QVB1456" s="9"/>
      <c r="QVC1456" s="9"/>
      <c r="QVD1456" s="9"/>
      <c r="QVE1456" s="9"/>
      <c r="QVF1456" s="9"/>
      <c r="QVG1456" s="9"/>
      <c r="QVH1456" s="9"/>
      <c r="QVI1456" s="9"/>
      <c r="QVJ1456" s="9"/>
      <c r="QVK1456" s="9"/>
      <c r="QVL1456" s="9"/>
      <c r="QVM1456" s="9"/>
      <c r="QVN1456" s="9"/>
      <c r="QVO1456" s="9"/>
      <c r="QVP1456" s="9"/>
      <c r="QVQ1456" s="9"/>
      <c r="QVR1456" s="9"/>
      <c r="QVS1456" s="9"/>
      <c r="QVT1456" s="9"/>
      <c r="QVU1456" s="9"/>
      <c r="QVV1456" s="9"/>
      <c r="QVW1456" s="9"/>
      <c r="QVX1456" s="9"/>
      <c r="QVY1456" s="9"/>
      <c r="QVZ1456" s="9"/>
      <c r="QWA1456" s="9"/>
      <c r="QWB1456" s="9"/>
      <c r="QWC1456" s="9"/>
      <c r="QWD1456" s="9"/>
      <c r="QWE1456" s="9"/>
      <c r="QWF1456" s="9"/>
      <c r="QWG1456" s="9"/>
      <c r="QWH1456" s="9"/>
      <c r="QWI1456" s="9"/>
      <c r="QWJ1456" s="9"/>
      <c r="QWK1456" s="9"/>
      <c r="QWL1456" s="9"/>
      <c r="QWM1456" s="9"/>
      <c r="QWN1456" s="9"/>
      <c r="QWO1456" s="9"/>
      <c r="QWP1456" s="9"/>
      <c r="QWQ1456" s="9"/>
      <c r="QWR1456" s="9"/>
      <c r="QWS1456" s="9"/>
      <c r="QWT1456" s="9"/>
      <c r="QWU1456" s="9"/>
      <c r="QWV1456" s="9"/>
      <c r="QWW1456" s="9"/>
      <c r="QWX1456" s="9"/>
      <c r="QWY1456" s="9"/>
      <c r="QWZ1456" s="9"/>
      <c r="QXA1456" s="9"/>
      <c r="QXB1456" s="9"/>
      <c r="QXC1456" s="9"/>
      <c r="QXD1456" s="9"/>
      <c r="QXE1456" s="9"/>
      <c r="QXF1456" s="9"/>
      <c r="QXG1456" s="9"/>
      <c r="QXH1456" s="9"/>
      <c r="QXI1456" s="9"/>
      <c r="QXJ1456" s="9"/>
      <c r="QXK1456" s="9"/>
      <c r="QXL1456" s="9"/>
      <c r="QXM1456" s="9"/>
      <c r="QXN1456" s="9"/>
      <c r="QXO1456" s="9"/>
      <c r="QXP1456" s="9"/>
      <c r="QXQ1456" s="9"/>
      <c r="QXR1456" s="9"/>
      <c r="QXS1456" s="9"/>
      <c r="QXT1456" s="9"/>
      <c r="QXU1456" s="9"/>
      <c r="QXV1456" s="9"/>
      <c r="QXW1456" s="9"/>
      <c r="QXX1456" s="9"/>
      <c r="QXY1456" s="9"/>
      <c r="QXZ1456" s="9"/>
      <c r="QYA1456" s="9"/>
      <c r="QYB1456" s="9"/>
      <c r="QYC1456" s="9"/>
      <c r="QYD1456" s="9"/>
      <c r="QYE1456" s="9"/>
      <c r="QYF1456" s="9"/>
      <c r="QYG1456" s="9"/>
      <c r="QYH1456" s="9"/>
      <c r="QYI1456" s="9"/>
      <c r="QYJ1456" s="9"/>
      <c r="QYK1456" s="9"/>
      <c r="QYL1456" s="9"/>
      <c r="QYM1456" s="9"/>
      <c r="QYN1456" s="9"/>
      <c r="QYO1456" s="9"/>
      <c r="QYP1456" s="9"/>
      <c r="QYQ1456" s="9"/>
      <c r="QYR1456" s="9"/>
      <c r="QYS1456" s="9"/>
      <c r="QYT1456" s="9"/>
      <c r="QYU1456" s="9"/>
      <c r="QYV1456" s="9"/>
      <c r="QYW1456" s="9"/>
      <c r="QYX1456" s="9"/>
      <c r="QYY1456" s="9"/>
      <c r="QYZ1456" s="9"/>
      <c r="QZA1456" s="9"/>
      <c r="QZB1456" s="9"/>
      <c r="QZC1456" s="9"/>
      <c r="QZD1456" s="9"/>
      <c r="QZE1456" s="9"/>
      <c r="QZF1456" s="9"/>
      <c r="QZG1456" s="9"/>
      <c r="QZH1456" s="9"/>
      <c r="QZI1456" s="9"/>
      <c r="QZJ1456" s="9"/>
      <c r="QZK1456" s="9"/>
      <c r="QZL1456" s="9"/>
      <c r="QZM1456" s="9"/>
      <c r="QZN1456" s="9"/>
      <c r="QZO1456" s="9"/>
      <c r="QZP1456" s="9"/>
      <c r="QZQ1456" s="9"/>
      <c r="QZR1456" s="9"/>
      <c r="QZS1456" s="9"/>
      <c r="QZT1456" s="9"/>
      <c r="QZU1456" s="9"/>
      <c r="QZV1456" s="9"/>
      <c r="QZW1456" s="9"/>
      <c r="QZX1456" s="9"/>
      <c r="QZY1456" s="9"/>
      <c r="QZZ1456" s="9"/>
      <c r="RAA1456" s="9"/>
      <c r="RAB1456" s="9"/>
      <c r="RAC1456" s="9"/>
      <c r="RAD1456" s="9"/>
      <c r="RAE1456" s="9"/>
      <c r="RAF1456" s="9"/>
      <c r="RAG1456" s="9"/>
      <c r="RAH1456" s="9"/>
      <c r="RAI1456" s="9"/>
      <c r="RAJ1456" s="9"/>
      <c r="RAK1456" s="9"/>
      <c r="RAL1456" s="9"/>
      <c r="RAM1456" s="9"/>
      <c r="RAN1456" s="9"/>
      <c r="RAO1456" s="9"/>
      <c r="RAP1456" s="9"/>
      <c r="RAQ1456" s="9"/>
      <c r="RAR1456" s="9"/>
      <c r="RAS1456" s="9"/>
      <c r="RAT1456" s="9"/>
      <c r="RAU1456" s="9"/>
      <c r="RAV1456" s="9"/>
      <c r="RAW1456" s="9"/>
      <c r="RAX1456" s="9"/>
      <c r="RAY1456" s="9"/>
      <c r="RAZ1456" s="9"/>
      <c r="RBA1456" s="9"/>
      <c r="RBB1456" s="9"/>
      <c r="RBC1456" s="9"/>
      <c r="RBD1456" s="9"/>
      <c r="RBE1456" s="9"/>
      <c r="RBF1456" s="9"/>
      <c r="RBG1456" s="9"/>
      <c r="RBH1456" s="9"/>
      <c r="RBI1456" s="9"/>
      <c r="RBJ1456" s="9"/>
      <c r="RBK1456" s="9"/>
      <c r="RBL1456" s="9"/>
      <c r="RBM1456" s="9"/>
      <c r="RBN1456" s="9"/>
      <c r="RBO1456" s="9"/>
      <c r="RBP1456" s="9"/>
      <c r="RBQ1456" s="9"/>
      <c r="RBR1456" s="9"/>
      <c r="RBS1456" s="9"/>
      <c r="RBT1456" s="9"/>
      <c r="RBU1456" s="9"/>
      <c r="RBV1456" s="9"/>
      <c r="RBW1456" s="9"/>
      <c r="RBX1456" s="9"/>
      <c r="RBY1456" s="9"/>
      <c r="RBZ1456" s="9"/>
      <c r="RCA1456" s="9"/>
      <c r="RCB1456" s="9"/>
      <c r="RCC1456" s="9"/>
      <c r="RCD1456" s="9"/>
      <c r="RCE1456" s="9"/>
      <c r="RCF1456" s="9"/>
      <c r="RCG1456" s="9"/>
      <c r="RCH1456" s="9"/>
      <c r="RCI1456" s="9"/>
      <c r="RCJ1456" s="9"/>
      <c r="RCK1456" s="9"/>
      <c r="RCL1456" s="9"/>
      <c r="RCM1456" s="9"/>
      <c r="RCN1456" s="9"/>
      <c r="RCO1456" s="9"/>
      <c r="RCP1456" s="9"/>
      <c r="RCQ1456" s="9"/>
      <c r="RCR1456" s="9"/>
      <c r="RCS1456" s="9"/>
      <c r="RCT1456" s="9"/>
      <c r="RCU1456" s="9"/>
      <c r="RCV1456" s="9"/>
      <c r="RCW1456" s="9"/>
      <c r="RCX1456" s="9"/>
      <c r="RCY1456" s="9"/>
      <c r="RCZ1456" s="9"/>
      <c r="RDA1456" s="9"/>
      <c r="RDB1456" s="9"/>
      <c r="RDC1456" s="9"/>
      <c r="RDD1456" s="9"/>
      <c r="RDE1456" s="9"/>
      <c r="RDF1456" s="9"/>
      <c r="RDG1456" s="9"/>
      <c r="RDH1456" s="9"/>
      <c r="RDI1456" s="9"/>
      <c r="RDJ1456" s="9"/>
      <c r="RDK1456" s="9"/>
      <c r="RDL1456" s="9"/>
      <c r="RDM1456" s="9"/>
      <c r="RDN1456" s="9"/>
      <c r="RDO1456" s="9"/>
      <c r="RDP1456" s="9"/>
      <c r="RDQ1456" s="9"/>
      <c r="RDR1456" s="9"/>
      <c r="RDS1456" s="9"/>
      <c r="RDT1456" s="9"/>
      <c r="RDU1456" s="9"/>
      <c r="RDV1456" s="9"/>
      <c r="RDW1456" s="9"/>
      <c r="RDX1456" s="9"/>
      <c r="RDY1456" s="9"/>
      <c r="RDZ1456" s="9"/>
      <c r="REA1456" s="9"/>
      <c r="REB1456" s="9"/>
      <c r="REC1456" s="9"/>
      <c r="RED1456" s="9"/>
      <c r="REE1456" s="9"/>
      <c r="REF1456" s="9"/>
      <c r="REG1456" s="9"/>
      <c r="REH1456" s="9"/>
      <c r="REI1456" s="9"/>
      <c r="REJ1456" s="9"/>
      <c r="REK1456" s="9"/>
      <c r="REL1456" s="9"/>
      <c r="REM1456" s="9"/>
      <c r="REN1456" s="9"/>
      <c r="REO1456" s="9"/>
      <c r="REP1456" s="9"/>
      <c r="REQ1456" s="9"/>
      <c r="RER1456" s="9"/>
      <c r="RES1456" s="9"/>
      <c r="RET1456" s="9"/>
      <c r="REU1456" s="9"/>
      <c r="REV1456" s="9"/>
      <c r="REW1456" s="9"/>
      <c r="REX1456" s="9"/>
      <c r="REY1456" s="9"/>
      <c r="REZ1456" s="9"/>
      <c r="RFA1456" s="9"/>
      <c r="RFB1456" s="9"/>
      <c r="RFC1456" s="9"/>
      <c r="RFD1456" s="9"/>
      <c r="RFE1456" s="9"/>
      <c r="RFF1456" s="9"/>
      <c r="RFG1456" s="9"/>
      <c r="RFH1456" s="9"/>
      <c r="RFI1456" s="9"/>
      <c r="RFJ1456" s="9"/>
      <c r="RFK1456" s="9"/>
      <c r="RFL1456" s="9"/>
      <c r="RFM1456" s="9"/>
      <c r="RFN1456" s="9"/>
      <c r="RFO1456" s="9"/>
      <c r="RFP1456" s="9"/>
      <c r="RFQ1456" s="9"/>
      <c r="RFR1456" s="9"/>
      <c r="RFS1456" s="9"/>
      <c r="RFT1456" s="9"/>
      <c r="RFU1456" s="9"/>
      <c r="RFV1456" s="9"/>
      <c r="RFW1456" s="9"/>
      <c r="RFX1456" s="9"/>
      <c r="RFY1456" s="9"/>
      <c r="RFZ1456" s="9"/>
      <c r="RGA1456" s="9"/>
      <c r="RGB1456" s="9"/>
      <c r="RGC1456" s="9"/>
      <c r="RGD1456" s="9"/>
      <c r="RGE1456" s="9"/>
      <c r="RGF1456" s="9"/>
      <c r="RGG1456" s="9"/>
      <c r="RGH1456" s="9"/>
      <c r="RGI1456" s="9"/>
      <c r="RGJ1456" s="9"/>
      <c r="RGK1456" s="9"/>
      <c r="RGL1456" s="9"/>
      <c r="RGM1456" s="9"/>
      <c r="RGN1456" s="9"/>
      <c r="RGO1456" s="9"/>
      <c r="RGP1456" s="9"/>
      <c r="RGQ1456" s="9"/>
      <c r="RGR1456" s="9"/>
      <c r="RGS1456" s="9"/>
      <c r="RGT1456" s="9"/>
      <c r="RGU1456" s="9"/>
      <c r="RGV1456" s="9"/>
      <c r="RGW1456" s="9"/>
      <c r="RGX1456" s="9"/>
      <c r="RGY1456" s="9"/>
      <c r="RGZ1456" s="9"/>
      <c r="RHA1456" s="9"/>
      <c r="RHB1456" s="9"/>
      <c r="RHC1456" s="9"/>
      <c r="RHD1456" s="9"/>
      <c r="RHE1456" s="9"/>
      <c r="RHF1456" s="9"/>
      <c r="RHG1456" s="9"/>
      <c r="RHH1456" s="9"/>
      <c r="RHI1456" s="9"/>
      <c r="RHJ1456" s="9"/>
      <c r="RHK1456" s="9"/>
      <c r="RHL1456" s="9"/>
      <c r="RHM1456" s="9"/>
      <c r="RHN1456" s="9"/>
      <c r="RHO1456" s="9"/>
      <c r="RHP1456" s="9"/>
      <c r="RHQ1456" s="9"/>
      <c r="RHR1456" s="9"/>
      <c r="RHS1456" s="9"/>
      <c r="RHT1456" s="9"/>
      <c r="RHU1456" s="9"/>
      <c r="RHV1456" s="9"/>
      <c r="RHW1456" s="9"/>
      <c r="RHX1456" s="9"/>
      <c r="RHY1456" s="9"/>
      <c r="RHZ1456" s="9"/>
      <c r="RIA1456" s="9"/>
      <c r="RIB1456" s="9"/>
      <c r="RIC1456" s="9"/>
      <c r="RID1456" s="9"/>
      <c r="RIE1456" s="9"/>
      <c r="RIF1456" s="9"/>
      <c r="RIG1456" s="9"/>
      <c r="RIH1456" s="9"/>
      <c r="RII1456" s="9"/>
      <c r="RIJ1456" s="9"/>
      <c r="RIK1456" s="9"/>
      <c r="RIL1456" s="9"/>
      <c r="RIM1456" s="9"/>
      <c r="RIN1456" s="9"/>
      <c r="RIO1456" s="9"/>
      <c r="RIP1456" s="9"/>
      <c r="RIQ1456" s="9"/>
      <c r="RIR1456" s="9"/>
      <c r="RIS1456" s="9"/>
      <c r="RIT1456" s="9"/>
      <c r="RIU1456" s="9"/>
      <c r="RIV1456" s="9"/>
      <c r="RIW1456" s="9"/>
      <c r="RIX1456" s="9"/>
      <c r="RIY1456" s="9"/>
      <c r="RIZ1456" s="9"/>
      <c r="RJA1456" s="9"/>
      <c r="RJB1456" s="9"/>
      <c r="RJC1456" s="9"/>
      <c r="RJD1456" s="9"/>
      <c r="RJE1456" s="9"/>
      <c r="RJF1456" s="9"/>
      <c r="RJG1456" s="9"/>
      <c r="RJH1456" s="9"/>
      <c r="RJI1456" s="9"/>
      <c r="RJJ1456" s="9"/>
      <c r="RJK1456" s="9"/>
      <c r="RJL1456" s="9"/>
      <c r="RJM1456" s="9"/>
      <c r="RJN1456" s="9"/>
      <c r="RJO1456" s="9"/>
      <c r="RJP1456" s="9"/>
      <c r="RJQ1456" s="9"/>
      <c r="RJR1456" s="9"/>
      <c r="RJS1456" s="9"/>
      <c r="RJT1456" s="9"/>
      <c r="RJU1456" s="9"/>
      <c r="RJV1456" s="9"/>
      <c r="RJW1456" s="9"/>
      <c r="RJX1456" s="9"/>
      <c r="RJY1456" s="9"/>
      <c r="RJZ1456" s="9"/>
      <c r="RKA1456" s="9"/>
      <c r="RKB1456" s="9"/>
      <c r="RKC1456" s="9"/>
      <c r="RKD1456" s="9"/>
      <c r="RKE1456" s="9"/>
      <c r="RKF1456" s="9"/>
      <c r="RKG1456" s="9"/>
      <c r="RKH1456" s="9"/>
      <c r="RKI1456" s="9"/>
      <c r="RKJ1456" s="9"/>
      <c r="RKK1456" s="9"/>
      <c r="RKL1456" s="9"/>
      <c r="RKM1456" s="9"/>
      <c r="RKN1456" s="9"/>
      <c r="RKO1456" s="9"/>
      <c r="RKP1456" s="9"/>
      <c r="RKQ1456" s="9"/>
      <c r="RKR1456" s="9"/>
      <c r="RKS1456" s="9"/>
      <c r="RKT1456" s="9"/>
      <c r="RKU1456" s="9"/>
      <c r="RKV1456" s="9"/>
      <c r="RKW1456" s="9"/>
      <c r="RKX1456" s="9"/>
      <c r="RKY1456" s="9"/>
      <c r="RKZ1456" s="9"/>
      <c r="RLA1456" s="9"/>
      <c r="RLB1456" s="9"/>
      <c r="RLC1456" s="9"/>
      <c r="RLD1456" s="9"/>
      <c r="RLE1456" s="9"/>
      <c r="RLF1456" s="9"/>
      <c r="RLG1456" s="9"/>
      <c r="RLH1456" s="9"/>
      <c r="RLI1456" s="9"/>
      <c r="RLJ1456" s="9"/>
      <c r="RLK1456" s="9"/>
      <c r="RLL1456" s="9"/>
      <c r="RLM1456" s="9"/>
      <c r="RLN1456" s="9"/>
      <c r="RLO1456" s="9"/>
      <c r="RLP1456" s="9"/>
      <c r="RLQ1456" s="9"/>
      <c r="RLR1456" s="9"/>
      <c r="RLS1456" s="9"/>
      <c r="RLT1456" s="9"/>
      <c r="RLU1456" s="9"/>
      <c r="RLV1456" s="9"/>
      <c r="RLW1456" s="9"/>
      <c r="RLX1456" s="9"/>
      <c r="RLY1456" s="9"/>
      <c r="RLZ1456" s="9"/>
      <c r="RMA1456" s="9"/>
      <c r="RMB1456" s="9"/>
      <c r="RMC1456" s="9"/>
      <c r="RMD1456" s="9"/>
      <c r="RME1456" s="9"/>
      <c r="RMF1456" s="9"/>
      <c r="RMG1456" s="9"/>
      <c r="RMH1456" s="9"/>
      <c r="RMI1456" s="9"/>
      <c r="RMJ1456" s="9"/>
      <c r="RMK1456" s="9"/>
      <c r="RML1456" s="9"/>
      <c r="RMM1456" s="9"/>
      <c r="RMN1456" s="9"/>
      <c r="RMO1456" s="9"/>
      <c r="RMP1456" s="9"/>
      <c r="RMQ1456" s="9"/>
      <c r="RMR1456" s="9"/>
      <c r="RMS1456" s="9"/>
      <c r="RMT1456" s="9"/>
      <c r="RMU1456" s="9"/>
      <c r="RMV1456" s="9"/>
      <c r="RMW1456" s="9"/>
      <c r="RMX1456" s="9"/>
      <c r="RMY1456" s="9"/>
      <c r="RMZ1456" s="9"/>
      <c r="RNA1456" s="9"/>
      <c r="RNB1456" s="9"/>
      <c r="RNC1456" s="9"/>
      <c r="RND1456" s="9"/>
      <c r="RNE1456" s="9"/>
      <c r="RNF1456" s="9"/>
      <c r="RNG1456" s="9"/>
      <c r="RNH1456" s="9"/>
      <c r="RNI1456" s="9"/>
      <c r="RNJ1456" s="9"/>
      <c r="RNK1456" s="9"/>
      <c r="RNL1456" s="9"/>
      <c r="RNM1456" s="9"/>
      <c r="RNN1456" s="9"/>
      <c r="RNO1456" s="9"/>
      <c r="RNP1456" s="9"/>
      <c r="RNQ1456" s="9"/>
      <c r="RNR1456" s="9"/>
      <c r="RNS1456" s="9"/>
      <c r="RNT1456" s="9"/>
      <c r="RNU1456" s="9"/>
      <c r="RNV1456" s="9"/>
      <c r="RNW1456" s="9"/>
      <c r="RNX1456" s="9"/>
      <c r="RNY1456" s="9"/>
      <c r="RNZ1456" s="9"/>
      <c r="ROA1456" s="9"/>
      <c r="ROB1456" s="9"/>
      <c r="ROC1456" s="9"/>
      <c r="ROD1456" s="9"/>
      <c r="ROE1456" s="9"/>
      <c r="ROF1456" s="9"/>
      <c r="ROG1456" s="9"/>
      <c r="ROH1456" s="9"/>
      <c r="ROI1456" s="9"/>
      <c r="ROJ1456" s="9"/>
      <c r="ROK1456" s="9"/>
      <c r="ROL1456" s="9"/>
      <c r="ROM1456" s="9"/>
      <c r="RON1456" s="9"/>
      <c r="ROO1456" s="9"/>
      <c r="ROP1456" s="9"/>
      <c r="ROQ1456" s="9"/>
      <c r="ROR1456" s="9"/>
      <c r="ROS1456" s="9"/>
      <c r="ROT1456" s="9"/>
      <c r="ROU1456" s="9"/>
      <c r="ROV1456" s="9"/>
      <c r="ROW1456" s="9"/>
      <c r="ROX1456" s="9"/>
      <c r="ROY1456" s="9"/>
      <c r="ROZ1456" s="9"/>
      <c r="RPA1456" s="9"/>
      <c r="RPB1456" s="9"/>
      <c r="RPC1456" s="9"/>
      <c r="RPD1456" s="9"/>
      <c r="RPE1456" s="9"/>
      <c r="RPF1456" s="9"/>
      <c r="RPG1456" s="9"/>
      <c r="RPH1456" s="9"/>
      <c r="RPI1456" s="9"/>
      <c r="RPJ1456" s="9"/>
      <c r="RPK1456" s="9"/>
      <c r="RPL1456" s="9"/>
      <c r="RPM1456" s="9"/>
      <c r="RPN1456" s="9"/>
      <c r="RPO1456" s="9"/>
      <c r="RPP1456" s="9"/>
      <c r="RPQ1456" s="9"/>
      <c r="RPR1456" s="9"/>
      <c r="RPS1456" s="9"/>
      <c r="RPT1456" s="9"/>
      <c r="RPU1456" s="9"/>
      <c r="RPV1456" s="9"/>
      <c r="RPW1456" s="9"/>
      <c r="RPX1456" s="9"/>
      <c r="RPY1456" s="9"/>
      <c r="RPZ1456" s="9"/>
      <c r="RQA1456" s="9"/>
      <c r="RQB1456" s="9"/>
      <c r="RQC1456" s="9"/>
      <c r="RQD1456" s="9"/>
      <c r="RQE1456" s="9"/>
      <c r="RQF1456" s="9"/>
      <c r="RQG1456" s="9"/>
      <c r="RQH1456" s="9"/>
      <c r="RQI1456" s="9"/>
      <c r="RQJ1456" s="9"/>
      <c r="RQK1456" s="9"/>
      <c r="RQL1456" s="9"/>
      <c r="RQM1456" s="9"/>
      <c r="RQN1456" s="9"/>
      <c r="RQO1456" s="9"/>
      <c r="RQP1456" s="9"/>
      <c r="RQQ1456" s="9"/>
      <c r="RQR1456" s="9"/>
      <c r="RQS1456" s="9"/>
      <c r="RQT1456" s="9"/>
      <c r="RQU1456" s="9"/>
      <c r="RQV1456" s="9"/>
      <c r="RQW1456" s="9"/>
      <c r="RQX1456" s="9"/>
      <c r="RQY1456" s="9"/>
      <c r="RQZ1456" s="9"/>
      <c r="RRA1456" s="9"/>
      <c r="RRB1456" s="9"/>
      <c r="RRC1456" s="9"/>
      <c r="RRD1456" s="9"/>
      <c r="RRE1456" s="9"/>
      <c r="RRF1456" s="9"/>
      <c r="RRG1456" s="9"/>
      <c r="RRH1456" s="9"/>
      <c r="RRI1456" s="9"/>
      <c r="RRJ1456" s="9"/>
      <c r="RRK1456" s="9"/>
      <c r="RRL1456" s="9"/>
      <c r="RRM1456" s="9"/>
      <c r="RRN1456" s="9"/>
      <c r="RRO1456" s="9"/>
      <c r="RRP1456" s="9"/>
      <c r="RRQ1456" s="9"/>
      <c r="RRR1456" s="9"/>
      <c r="RRS1456" s="9"/>
      <c r="RRT1456" s="9"/>
      <c r="RRU1456" s="9"/>
      <c r="RRV1456" s="9"/>
      <c r="RRW1456" s="9"/>
      <c r="RRX1456" s="9"/>
      <c r="RRY1456" s="9"/>
      <c r="RRZ1456" s="9"/>
      <c r="RSA1456" s="9"/>
      <c r="RSB1456" s="9"/>
      <c r="RSC1456" s="9"/>
      <c r="RSD1456" s="9"/>
      <c r="RSE1456" s="9"/>
      <c r="RSF1456" s="9"/>
      <c r="RSG1456" s="9"/>
      <c r="RSH1456" s="9"/>
      <c r="RSI1456" s="9"/>
      <c r="RSJ1456" s="9"/>
      <c r="RSK1456" s="9"/>
      <c r="RSL1456" s="9"/>
      <c r="RSM1456" s="9"/>
      <c r="RSN1456" s="9"/>
      <c r="RSO1456" s="9"/>
      <c r="RSP1456" s="9"/>
      <c r="RSQ1456" s="9"/>
      <c r="RSR1456" s="9"/>
      <c r="RSS1456" s="9"/>
      <c r="RST1456" s="9"/>
      <c r="RSU1456" s="9"/>
      <c r="RSV1456" s="9"/>
      <c r="RSW1456" s="9"/>
      <c r="RSX1456" s="9"/>
      <c r="RSY1456" s="9"/>
      <c r="RSZ1456" s="9"/>
      <c r="RTA1456" s="9"/>
      <c r="RTB1456" s="9"/>
      <c r="RTC1456" s="9"/>
      <c r="RTD1456" s="9"/>
      <c r="RTE1456" s="9"/>
      <c r="RTF1456" s="9"/>
      <c r="RTG1456" s="9"/>
      <c r="RTH1456" s="9"/>
      <c r="RTI1456" s="9"/>
      <c r="RTJ1456" s="9"/>
      <c r="RTK1456" s="9"/>
      <c r="RTL1456" s="9"/>
      <c r="RTM1456" s="9"/>
      <c r="RTN1456" s="9"/>
      <c r="RTO1456" s="9"/>
      <c r="RTP1456" s="9"/>
      <c r="RTQ1456" s="9"/>
      <c r="RTR1456" s="9"/>
      <c r="RTS1456" s="9"/>
      <c r="RTT1456" s="9"/>
      <c r="RTU1456" s="9"/>
      <c r="RTV1456" s="9"/>
      <c r="RTW1456" s="9"/>
      <c r="RTX1456" s="9"/>
      <c r="RTY1456" s="9"/>
      <c r="RTZ1456" s="9"/>
      <c r="RUA1456" s="9"/>
      <c r="RUB1456" s="9"/>
      <c r="RUC1456" s="9"/>
      <c r="RUD1456" s="9"/>
      <c r="RUE1456" s="9"/>
      <c r="RUF1456" s="9"/>
      <c r="RUG1456" s="9"/>
      <c r="RUH1456" s="9"/>
      <c r="RUI1456" s="9"/>
      <c r="RUJ1456" s="9"/>
      <c r="RUK1456" s="9"/>
      <c r="RUL1456" s="9"/>
      <c r="RUM1456" s="9"/>
      <c r="RUN1456" s="9"/>
      <c r="RUO1456" s="9"/>
      <c r="RUP1456" s="9"/>
      <c r="RUQ1456" s="9"/>
      <c r="RUR1456" s="9"/>
      <c r="RUS1456" s="9"/>
      <c r="RUT1456" s="9"/>
      <c r="RUU1456" s="9"/>
      <c r="RUV1456" s="9"/>
      <c r="RUW1456" s="9"/>
      <c r="RUX1456" s="9"/>
      <c r="RUY1456" s="9"/>
      <c r="RUZ1456" s="9"/>
      <c r="RVA1456" s="9"/>
      <c r="RVB1456" s="9"/>
      <c r="RVC1456" s="9"/>
      <c r="RVD1456" s="9"/>
      <c r="RVE1456" s="9"/>
      <c r="RVF1456" s="9"/>
      <c r="RVG1456" s="9"/>
      <c r="RVH1456" s="9"/>
      <c r="RVI1456" s="9"/>
      <c r="RVJ1456" s="9"/>
      <c r="RVK1456" s="9"/>
      <c r="RVL1456" s="9"/>
      <c r="RVM1456" s="9"/>
      <c r="RVN1456" s="9"/>
      <c r="RVO1456" s="9"/>
      <c r="RVP1456" s="9"/>
      <c r="RVQ1456" s="9"/>
      <c r="RVR1456" s="9"/>
      <c r="RVS1456" s="9"/>
      <c r="RVT1456" s="9"/>
      <c r="RVU1456" s="9"/>
      <c r="RVV1456" s="9"/>
      <c r="RVW1456" s="9"/>
      <c r="RVX1456" s="9"/>
      <c r="RVY1456" s="9"/>
      <c r="RVZ1456" s="9"/>
      <c r="RWA1456" s="9"/>
      <c r="RWB1456" s="9"/>
      <c r="RWC1456" s="9"/>
      <c r="RWD1456" s="9"/>
      <c r="RWE1456" s="9"/>
      <c r="RWF1456" s="9"/>
      <c r="RWG1456" s="9"/>
      <c r="RWH1456" s="9"/>
      <c r="RWI1456" s="9"/>
      <c r="RWJ1456" s="9"/>
      <c r="RWK1456" s="9"/>
      <c r="RWL1456" s="9"/>
      <c r="RWM1456" s="9"/>
      <c r="RWN1456" s="9"/>
      <c r="RWO1456" s="9"/>
      <c r="RWP1456" s="9"/>
      <c r="RWQ1456" s="9"/>
      <c r="RWR1456" s="9"/>
      <c r="RWS1456" s="9"/>
      <c r="RWT1456" s="9"/>
      <c r="RWU1456" s="9"/>
      <c r="RWV1456" s="9"/>
      <c r="RWW1456" s="9"/>
      <c r="RWX1456" s="9"/>
      <c r="RWY1456" s="9"/>
      <c r="RWZ1456" s="9"/>
      <c r="RXA1456" s="9"/>
      <c r="RXB1456" s="9"/>
      <c r="RXC1456" s="9"/>
      <c r="RXD1456" s="9"/>
      <c r="RXE1456" s="9"/>
      <c r="RXF1456" s="9"/>
      <c r="RXG1456" s="9"/>
      <c r="RXH1456" s="9"/>
      <c r="RXI1456" s="9"/>
      <c r="RXJ1456" s="9"/>
      <c r="RXK1456" s="9"/>
      <c r="RXL1456" s="9"/>
      <c r="RXM1456" s="9"/>
      <c r="RXN1456" s="9"/>
      <c r="RXO1456" s="9"/>
      <c r="RXP1456" s="9"/>
      <c r="RXQ1456" s="9"/>
      <c r="RXR1456" s="9"/>
      <c r="RXS1456" s="9"/>
      <c r="RXT1456" s="9"/>
      <c r="RXU1456" s="9"/>
      <c r="RXV1456" s="9"/>
      <c r="RXW1456" s="9"/>
      <c r="RXX1456" s="9"/>
      <c r="RXY1456" s="9"/>
      <c r="RXZ1456" s="9"/>
      <c r="RYA1456" s="9"/>
      <c r="RYB1456" s="9"/>
      <c r="RYC1456" s="9"/>
      <c r="RYD1456" s="9"/>
      <c r="RYE1456" s="9"/>
      <c r="RYF1456" s="9"/>
      <c r="RYG1456" s="9"/>
      <c r="RYH1456" s="9"/>
      <c r="RYI1456" s="9"/>
      <c r="RYJ1456" s="9"/>
      <c r="RYK1456" s="9"/>
      <c r="RYL1456" s="9"/>
      <c r="RYM1456" s="9"/>
      <c r="RYN1456" s="9"/>
      <c r="RYO1456" s="9"/>
      <c r="RYP1456" s="9"/>
      <c r="RYQ1456" s="9"/>
      <c r="RYR1456" s="9"/>
      <c r="RYS1456" s="9"/>
      <c r="RYT1456" s="9"/>
      <c r="RYU1456" s="9"/>
      <c r="RYV1456" s="9"/>
      <c r="RYW1456" s="9"/>
      <c r="RYX1456" s="9"/>
      <c r="RYY1456" s="9"/>
      <c r="RYZ1456" s="9"/>
      <c r="RZA1456" s="9"/>
      <c r="RZB1456" s="9"/>
      <c r="RZC1456" s="9"/>
      <c r="RZD1456" s="9"/>
      <c r="RZE1456" s="9"/>
      <c r="RZF1456" s="9"/>
      <c r="RZG1456" s="9"/>
      <c r="RZH1456" s="9"/>
      <c r="RZI1456" s="9"/>
      <c r="RZJ1456" s="9"/>
      <c r="RZK1456" s="9"/>
      <c r="RZL1456" s="9"/>
      <c r="RZM1456" s="9"/>
      <c r="RZN1456" s="9"/>
      <c r="RZO1456" s="9"/>
      <c r="RZP1456" s="9"/>
      <c r="RZQ1456" s="9"/>
      <c r="RZR1456" s="9"/>
      <c r="RZS1456" s="9"/>
      <c r="RZT1456" s="9"/>
      <c r="RZU1456" s="9"/>
      <c r="RZV1456" s="9"/>
      <c r="RZW1456" s="9"/>
      <c r="RZX1456" s="9"/>
      <c r="RZY1456" s="9"/>
      <c r="RZZ1456" s="9"/>
      <c r="SAA1456" s="9"/>
      <c r="SAB1456" s="9"/>
      <c r="SAC1456" s="9"/>
      <c r="SAD1456" s="9"/>
      <c r="SAE1456" s="9"/>
      <c r="SAF1456" s="9"/>
      <c r="SAG1456" s="9"/>
      <c r="SAH1456" s="9"/>
      <c r="SAI1456" s="9"/>
      <c r="SAJ1456" s="9"/>
      <c r="SAK1456" s="9"/>
      <c r="SAL1456" s="9"/>
      <c r="SAM1456" s="9"/>
      <c r="SAN1456" s="9"/>
      <c r="SAO1456" s="9"/>
      <c r="SAP1456" s="9"/>
      <c r="SAQ1456" s="9"/>
      <c r="SAR1456" s="9"/>
      <c r="SAS1456" s="9"/>
      <c r="SAT1456" s="9"/>
      <c r="SAU1456" s="9"/>
      <c r="SAV1456" s="9"/>
      <c r="SAW1456" s="9"/>
      <c r="SAX1456" s="9"/>
      <c r="SAY1456" s="9"/>
      <c r="SAZ1456" s="9"/>
      <c r="SBA1456" s="9"/>
      <c r="SBB1456" s="9"/>
      <c r="SBC1456" s="9"/>
      <c r="SBD1456" s="9"/>
      <c r="SBE1456" s="9"/>
      <c r="SBF1456" s="9"/>
      <c r="SBG1456" s="9"/>
      <c r="SBH1456" s="9"/>
      <c r="SBI1456" s="9"/>
      <c r="SBJ1456" s="9"/>
      <c r="SBK1456" s="9"/>
      <c r="SBL1456" s="9"/>
      <c r="SBM1456" s="9"/>
      <c r="SBN1456" s="9"/>
      <c r="SBO1456" s="9"/>
      <c r="SBP1456" s="9"/>
      <c r="SBQ1456" s="9"/>
      <c r="SBR1456" s="9"/>
      <c r="SBS1456" s="9"/>
      <c r="SBT1456" s="9"/>
      <c r="SBU1456" s="9"/>
      <c r="SBV1456" s="9"/>
      <c r="SBW1456" s="9"/>
      <c r="SBX1456" s="9"/>
      <c r="SBY1456" s="9"/>
      <c r="SBZ1456" s="9"/>
      <c r="SCA1456" s="9"/>
      <c r="SCB1456" s="9"/>
      <c r="SCC1456" s="9"/>
      <c r="SCD1456" s="9"/>
      <c r="SCE1456" s="9"/>
      <c r="SCF1456" s="9"/>
      <c r="SCG1456" s="9"/>
      <c r="SCH1456" s="9"/>
      <c r="SCI1456" s="9"/>
      <c r="SCJ1456" s="9"/>
      <c r="SCK1456" s="9"/>
      <c r="SCL1456" s="9"/>
      <c r="SCM1456" s="9"/>
      <c r="SCN1456" s="9"/>
      <c r="SCO1456" s="9"/>
      <c r="SCP1456" s="9"/>
      <c r="SCQ1456" s="9"/>
      <c r="SCR1456" s="9"/>
      <c r="SCS1456" s="9"/>
      <c r="SCT1456" s="9"/>
      <c r="SCU1456" s="9"/>
      <c r="SCV1456" s="9"/>
      <c r="SCW1456" s="9"/>
      <c r="SCX1456" s="9"/>
      <c r="SCY1456" s="9"/>
      <c r="SCZ1456" s="9"/>
      <c r="SDA1456" s="9"/>
      <c r="SDB1456" s="9"/>
      <c r="SDC1456" s="9"/>
      <c r="SDD1456" s="9"/>
      <c r="SDE1456" s="9"/>
      <c r="SDF1456" s="9"/>
      <c r="SDG1456" s="9"/>
      <c r="SDH1456" s="9"/>
      <c r="SDI1456" s="9"/>
      <c r="SDJ1456" s="9"/>
      <c r="SDK1456" s="9"/>
      <c r="SDL1456" s="9"/>
      <c r="SDM1456" s="9"/>
      <c r="SDN1456" s="9"/>
      <c r="SDO1456" s="9"/>
      <c r="SDP1456" s="9"/>
      <c r="SDQ1456" s="9"/>
      <c r="SDR1456" s="9"/>
      <c r="SDS1456" s="9"/>
      <c r="SDT1456" s="9"/>
      <c r="SDU1456" s="9"/>
      <c r="SDV1456" s="9"/>
      <c r="SDW1456" s="9"/>
      <c r="SDX1456" s="9"/>
      <c r="SDY1456" s="9"/>
      <c r="SDZ1456" s="9"/>
      <c r="SEA1456" s="9"/>
      <c r="SEB1456" s="9"/>
      <c r="SEC1456" s="9"/>
      <c r="SED1456" s="9"/>
      <c r="SEE1456" s="9"/>
      <c r="SEF1456" s="9"/>
      <c r="SEG1456" s="9"/>
      <c r="SEH1456" s="9"/>
      <c r="SEI1456" s="9"/>
      <c r="SEJ1456" s="9"/>
      <c r="SEK1456" s="9"/>
      <c r="SEL1456" s="9"/>
      <c r="SEM1456" s="9"/>
      <c r="SEN1456" s="9"/>
      <c r="SEO1456" s="9"/>
      <c r="SEP1456" s="9"/>
      <c r="SEQ1456" s="9"/>
      <c r="SER1456" s="9"/>
      <c r="SES1456" s="9"/>
      <c r="SET1456" s="9"/>
      <c r="SEU1456" s="9"/>
      <c r="SEV1456" s="9"/>
      <c r="SEW1456" s="9"/>
      <c r="SEX1456" s="9"/>
      <c r="SEY1456" s="9"/>
      <c r="SEZ1456" s="9"/>
      <c r="SFA1456" s="9"/>
      <c r="SFB1456" s="9"/>
      <c r="SFC1456" s="9"/>
      <c r="SFD1456" s="9"/>
      <c r="SFE1456" s="9"/>
      <c r="SFF1456" s="9"/>
      <c r="SFG1456" s="9"/>
      <c r="SFH1456" s="9"/>
      <c r="SFI1456" s="9"/>
      <c r="SFJ1456" s="9"/>
      <c r="SFK1456" s="9"/>
      <c r="SFL1456" s="9"/>
      <c r="SFM1456" s="9"/>
      <c r="SFN1456" s="9"/>
      <c r="SFO1456" s="9"/>
      <c r="SFP1456" s="9"/>
      <c r="SFQ1456" s="9"/>
      <c r="SFR1456" s="9"/>
      <c r="SFS1456" s="9"/>
      <c r="SFT1456" s="9"/>
      <c r="SFU1456" s="9"/>
      <c r="SFV1456" s="9"/>
      <c r="SFW1456" s="9"/>
      <c r="SFX1456" s="9"/>
      <c r="SFY1456" s="9"/>
      <c r="SFZ1456" s="9"/>
      <c r="SGA1456" s="9"/>
      <c r="SGB1456" s="9"/>
      <c r="SGC1456" s="9"/>
      <c r="SGD1456" s="9"/>
      <c r="SGE1456" s="9"/>
      <c r="SGF1456" s="9"/>
      <c r="SGG1456" s="9"/>
      <c r="SGH1456" s="9"/>
      <c r="SGI1456" s="9"/>
      <c r="SGJ1456" s="9"/>
      <c r="SGK1456" s="9"/>
      <c r="SGL1456" s="9"/>
      <c r="SGM1456" s="9"/>
      <c r="SGN1456" s="9"/>
      <c r="SGO1456" s="9"/>
      <c r="SGP1456" s="9"/>
      <c r="SGQ1456" s="9"/>
      <c r="SGR1456" s="9"/>
      <c r="SGS1456" s="9"/>
      <c r="SGT1456" s="9"/>
      <c r="SGU1456" s="9"/>
      <c r="SGV1456" s="9"/>
      <c r="SGW1456" s="9"/>
      <c r="SGX1456" s="9"/>
      <c r="SGY1456" s="9"/>
      <c r="SGZ1456" s="9"/>
      <c r="SHA1456" s="9"/>
      <c r="SHB1456" s="9"/>
      <c r="SHC1456" s="9"/>
      <c r="SHD1456" s="9"/>
      <c r="SHE1456" s="9"/>
      <c r="SHF1456" s="9"/>
      <c r="SHG1456" s="9"/>
      <c r="SHH1456" s="9"/>
      <c r="SHI1456" s="9"/>
      <c r="SHJ1456" s="9"/>
      <c r="SHK1456" s="9"/>
      <c r="SHL1456" s="9"/>
      <c r="SHM1456" s="9"/>
      <c r="SHN1456" s="9"/>
      <c r="SHO1456" s="9"/>
      <c r="SHP1456" s="9"/>
      <c r="SHQ1456" s="9"/>
      <c r="SHR1456" s="9"/>
      <c r="SHS1456" s="9"/>
      <c r="SHT1456" s="9"/>
      <c r="SHU1456" s="9"/>
      <c r="SHV1456" s="9"/>
      <c r="SHW1456" s="9"/>
      <c r="SHX1456" s="9"/>
      <c r="SHY1456" s="9"/>
      <c r="SHZ1456" s="9"/>
      <c r="SIA1456" s="9"/>
      <c r="SIB1456" s="9"/>
      <c r="SIC1456" s="9"/>
      <c r="SID1456" s="9"/>
      <c r="SIE1456" s="9"/>
      <c r="SIF1456" s="9"/>
      <c r="SIG1456" s="9"/>
      <c r="SIH1456" s="9"/>
      <c r="SII1456" s="9"/>
      <c r="SIJ1456" s="9"/>
      <c r="SIK1456" s="9"/>
      <c r="SIL1456" s="9"/>
      <c r="SIM1456" s="9"/>
      <c r="SIN1456" s="9"/>
      <c r="SIO1456" s="9"/>
      <c r="SIP1456" s="9"/>
      <c r="SIQ1456" s="9"/>
      <c r="SIR1456" s="9"/>
      <c r="SIS1456" s="9"/>
      <c r="SIT1456" s="9"/>
      <c r="SIU1456" s="9"/>
      <c r="SIV1456" s="9"/>
      <c r="SIW1456" s="9"/>
      <c r="SIX1456" s="9"/>
      <c r="SIY1456" s="9"/>
      <c r="SIZ1456" s="9"/>
      <c r="SJA1456" s="9"/>
      <c r="SJB1456" s="9"/>
      <c r="SJC1456" s="9"/>
      <c r="SJD1456" s="9"/>
      <c r="SJE1456" s="9"/>
      <c r="SJF1456" s="9"/>
      <c r="SJG1456" s="9"/>
      <c r="SJH1456" s="9"/>
      <c r="SJI1456" s="9"/>
      <c r="SJJ1456" s="9"/>
      <c r="SJK1456" s="9"/>
      <c r="SJL1456" s="9"/>
      <c r="SJM1456" s="9"/>
      <c r="SJN1456" s="9"/>
      <c r="SJO1456" s="9"/>
      <c r="SJP1456" s="9"/>
      <c r="SJQ1456" s="9"/>
      <c r="SJR1456" s="9"/>
      <c r="SJS1456" s="9"/>
      <c r="SJT1456" s="9"/>
      <c r="SJU1456" s="9"/>
      <c r="SJV1456" s="9"/>
      <c r="SJW1456" s="9"/>
      <c r="SJX1456" s="9"/>
      <c r="SJY1456" s="9"/>
      <c r="SJZ1456" s="9"/>
      <c r="SKA1456" s="9"/>
      <c r="SKB1456" s="9"/>
      <c r="SKC1456" s="9"/>
      <c r="SKD1456" s="9"/>
      <c r="SKE1456" s="9"/>
      <c r="SKF1456" s="9"/>
      <c r="SKG1456" s="9"/>
      <c r="SKH1456" s="9"/>
      <c r="SKI1456" s="9"/>
      <c r="SKJ1456" s="9"/>
      <c r="SKK1456" s="9"/>
      <c r="SKL1456" s="9"/>
      <c r="SKM1456" s="9"/>
      <c r="SKN1456" s="9"/>
      <c r="SKO1456" s="9"/>
      <c r="SKP1456" s="9"/>
      <c r="SKQ1456" s="9"/>
      <c r="SKR1456" s="9"/>
      <c r="SKS1456" s="9"/>
      <c r="SKT1456" s="9"/>
      <c r="SKU1456" s="9"/>
      <c r="SKV1456" s="9"/>
      <c r="SKW1456" s="9"/>
      <c r="SKX1456" s="9"/>
      <c r="SKY1456" s="9"/>
      <c r="SKZ1456" s="9"/>
      <c r="SLA1456" s="9"/>
      <c r="SLB1456" s="9"/>
      <c r="SLC1456" s="9"/>
      <c r="SLD1456" s="9"/>
      <c r="SLE1456" s="9"/>
      <c r="SLF1456" s="9"/>
      <c r="SLG1456" s="9"/>
      <c r="SLH1456" s="9"/>
      <c r="SLI1456" s="9"/>
      <c r="SLJ1456" s="9"/>
      <c r="SLK1456" s="9"/>
      <c r="SLL1456" s="9"/>
      <c r="SLM1456" s="9"/>
      <c r="SLN1456" s="9"/>
      <c r="SLO1456" s="9"/>
      <c r="SLP1456" s="9"/>
      <c r="SLQ1456" s="9"/>
      <c r="SLR1456" s="9"/>
      <c r="SLS1456" s="9"/>
      <c r="SLT1456" s="9"/>
      <c r="SLU1456" s="9"/>
      <c r="SLV1456" s="9"/>
      <c r="SLW1456" s="9"/>
      <c r="SLX1456" s="9"/>
      <c r="SLY1456" s="9"/>
      <c r="SLZ1456" s="9"/>
      <c r="SMA1456" s="9"/>
      <c r="SMB1456" s="9"/>
      <c r="SMC1456" s="9"/>
      <c r="SMD1456" s="9"/>
      <c r="SME1456" s="9"/>
      <c r="SMF1456" s="9"/>
      <c r="SMG1456" s="9"/>
      <c r="SMH1456" s="9"/>
      <c r="SMI1456" s="9"/>
      <c r="SMJ1456" s="9"/>
      <c r="SMK1456" s="9"/>
      <c r="SML1456" s="9"/>
      <c r="SMM1456" s="9"/>
      <c r="SMN1456" s="9"/>
      <c r="SMO1456" s="9"/>
      <c r="SMP1456" s="9"/>
      <c r="SMQ1456" s="9"/>
      <c r="SMR1456" s="9"/>
      <c r="SMS1456" s="9"/>
      <c r="SMT1456" s="9"/>
      <c r="SMU1456" s="9"/>
      <c r="SMV1456" s="9"/>
      <c r="SMW1456" s="9"/>
      <c r="SMX1456" s="9"/>
      <c r="SMY1456" s="9"/>
      <c r="SMZ1456" s="9"/>
      <c r="SNA1456" s="9"/>
      <c r="SNB1456" s="9"/>
      <c r="SNC1456" s="9"/>
      <c r="SND1456" s="9"/>
      <c r="SNE1456" s="9"/>
      <c r="SNF1456" s="9"/>
      <c r="SNG1456" s="9"/>
      <c r="SNH1456" s="9"/>
      <c r="SNI1456" s="9"/>
      <c r="SNJ1456" s="9"/>
      <c r="SNK1456" s="9"/>
      <c r="SNL1456" s="9"/>
      <c r="SNM1456" s="9"/>
      <c r="SNN1456" s="9"/>
      <c r="SNO1456" s="9"/>
      <c r="SNP1456" s="9"/>
      <c r="SNQ1456" s="9"/>
      <c r="SNR1456" s="9"/>
      <c r="SNS1456" s="9"/>
      <c r="SNT1456" s="9"/>
      <c r="SNU1456" s="9"/>
      <c r="SNV1456" s="9"/>
      <c r="SNW1456" s="9"/>
      <c r="SNX1456" s="9"/>
      <c r="SNY1456" s="9"/>
      <c r="SNZ1456" s="9"/>
      <c r="SOA1456" s="9"/>
      <c r="SOB1456" s="9"/>
      <c r="SOC1456" s="9"/>
      <c r="SOD1456" s="9"/>
      <c r="SOE1456" s="9"/>
      <c r="SOF1456" s="9"/>
      <c r="SOG1456" s="9"/>
      <c r="SOH1456" s="9"/>
      <c r="SOI1456" s="9"/>
      <c r="SOJ1456" s="9"/>
      <c r="SOK1456" s="9"/>
      <c r="SOL1456" s="9"/>
      <c r="SOM1456" s="9"/>
      <c r="SON1456" s="9"/>
      <c r="SOO1456" s="9"/>
      <c r="SOP1456" s="9"/>
      <c r="SOQ1456" s="9"/>
      <c r="SOR1456" s="9"/>
      <c r="SOS1456" s="9"/>
      <c r="SOT1456" s="9"/>
      <c r="SOU1456" s="9"/>
      <c r="SOV1456" s="9"/>
      <c r="SOW1456" s="9"/>
      <c r="SOX1456" s="9"/>
      <c r="SOY1456" s="9"/>
      <c r="SOZ1456" s="9"/>
      <c r="SPA1456" s="9"/>
      <c r="SPB1456" s="9"/>
      <c r="SPC1456" s="9"/>
      <c r="SPD1456" s="9"/>
      <c r="SPE1456" s="9"/>
      <c r="SPF1456" s="9"/>
      <c r="SPG1456" s="9"/>
      <c r="SPH1456" s="9"/>
      <c r="SPI1456" s="9"/>
      <c r="SPJ1456" s="9"/>
      <c r="SPK1456" s="9"/>
      <c r="SPL1456" s="9"/>
      <c r="SPM1456" s="9"/>
      <c r="SPN1456" s="9"/>
      <c r="SPO1456" s="9"/>
      <c r="SPP1456" s="9"/>
      <c r="SPQ1456" s="9"/>
      <c r="SPR1456" s="9"/>
      <c r="SPS1456" s="9"/>
      <c r="SPT1456" s="9"/>
      <c r="SPU1456" s="9"/>
      <c r="SPV1456" s="9"/>
      <c r="SPW1456" s="9"/>
      <c r="SPX1456" s="9"/>
      <c r="SPY1456" s="9"/>
      <c r="SPZ1456" s="9"/>
      <c r="SQA1456" s="9"/>
      <c r="SQB1456" s="9"/>
      <c r="SQC1456" s="9"/>
      <c r="SQD1456" s="9"/>
      <c r="SQE1456" s="9"/>
      <c r="SQF1456" s="9"/>
      <c r="SQG1456" s="9"/>
      <c r="SQH1456" s="9"/>
      <c r="SQI1456" s="9"/>
      <c r="SQJ1456" s="9"/>
      <c r="SQK1456" s="9"/>
      <c r="SQL1456" s="9"/>
      <c r="SQM1456" s="9"/>
      <c r="SQN1456" s="9"/>
      <c r="SQO1456" s="9"/>
      <c r="SQP1456" s="9"/>
      <c r="SQQ1456" s="9"/>
      <c r="SQR1456" s="9"/>
      <c r="SQS1456" s="9"/>
      <c r="SQT1456" s="9"/>
      <c r="SQU1456" s="9"/>
      <c r="SQV1456" s="9"/>
      <c r="SQW1456" s="9"/>
      <c r="SQX1456" s="9"/>
      <c r="SQY1456" s="9"/>
      <c r="SQZ1456" s="9"/>
      <c r="SRA1456" s="9"/>
      <c r="SRB1456" s="9"/>
      <c r="SRC1456" s="9"/>
      <c r="SRD1456" s="9"/>
      <c r="SRE1456" s="9"/>
      <c r="SRF1456" s="9"/>
      <c r="SRG1456" s="9"/>
      <c r="SRH1456" s="9"/>
      <c r="SRI1456" s="9"/>
      <c r="SRJ1456" s="9"/>
      <c r="SRK1456" s="9"/>
      <c r="SRL1456" s="9"/>
      <c r="SRM1456" s="9"/>
      <c r="SRN1456" s="9"/>
      <c r="SRO1456" s="9"/>
      <c r="SRP1456" s="9"/>
      <c r="SRQ1456" s="9"/>
      <c r="SRR1456" s="9"/>
      <c r="SRS1456" s="9"/>
      <c r="SRT1456" s="9"/>
      <c r="SRU1456" s="9"/>
      <c r="SRV1456" s="9"/>
      <c r="SRW1456" s="9"/>
      <c r="SRX1456" s="9"/>
      <c r="SRY1456" s="9"/>
      <c r="SRZ1456" s="9"/>
      <c r="SSA1456" s="9"/>
      <c r="SSB1456" s="9"/>
      <c r="SSC1456" s="9"/>
      <c r="SSD1456" s="9"/>
      <c r="SSE1456" s="9"/>
      <c r="SSF1456" s="9"/>
      <c r="SSG1456" s="9"/>
      <c r="SSH1456" s="9"/>
      <c r="SSI1456" s="9"/>
      <c r="SSJ1456" s="9"/>
      <c r="SSK1456" s="9"/>
      <c r="SSL1456" s="9"/>
      <c r="SSM1456" s="9"/>
      <c r="SSN1456" s="9"/>
      <c r="SSO1456" s="9"/>
      <c r="SSP1456" s="9"/>
      <c r="SSQ1456" s="9"/>
      <c r="SSR1456" s="9"/>
      <c r="SSS1456" s="9"/>
      <c r="SST1456" s="9"/>
      <c r="SSU1456" s="9"/>
      <c r="SSV1456" s="9"/>
      <c r="SSW1456" s="9"/>
      <c r="SSX1456" s="9"/>
      <c r="SSY1456" s="9"/>
      <c r="SSZ1456" s="9"/>
      <c r="STA1456" s="9"/>
      <c r="STB1456" s="9"/>
      <c r="STC1456" s="9"/>
      <c r="STD1456" s="9"/>
      <c r="STE1456" s="9"/>
      <c r="STF1456" s="9"/>
      <c r="STG1456" s="9"/>
      <c r="STH1456" s="9"/>
      <c r="STI1456" s="9"/>
      <c r="STJ1456" s="9"/>
      <c r="STK1456" s="9"/>
      <c r="STL1456" s="9"/>
      <c r="STM1456" s="9"/>
      <c r="STN1456" s="9"/>
      <c r="STO1456" s="9"/>
      <c r="STP1456" s="9"/>
      <c r="STQ1456" s="9"/>
      <c r="STR1456" s="9"/>
      <c r="STS1456" s="9"/>
      <c r="STT1456" s="9"/>
      <c r="STU1456" s="9"/>
      <c r="STV1456" s="9"/>
      <c r="STW1456" s="9"/>
      <c r="STX1456" s="9"/>
      <c r="STY1456" s="9"/>
      <c r="STZ1456" s="9"/>
      <c r="SUA1456" s="9"/>
      <c r="SUB1456" s="9"/>
      <c r="SUC1456" s="9"/>
      <c r="SUD1456" s="9"/>
      <c r="SUE1456" s="9"/>
      <c r="SUF1456" s="9"/>
      <c r="SUG1456" s="9"/>
      <c r="SUH1456" s="9"/>
      <c r="SUI1456" s="9"/>
      <c r="SUJ1456" s="9"/>
      <c r="SUK1456" s="9"/>
      <c r="SUL1456" s="9"/>
      <c r="SUM1456" s="9"/>
      <c r="SUN1456" s="9"/>
      <c r="SUO1456" s="9"/>
      <c r="SUP1456" s="9"/>
      <c r="SUQ1456" s="9"/>
      <c r="SUR1456" s="9"/>
      <c r="SUS1456" s="9"/>
      <c r="SUT1456" s="9"/>
      <c r="SUU1456" s="9"/>
      <c r="SUV1456" s="9"/>
      <c r="SUW1456" s="9"/>
      <c r="SUX1456" s="9"/>
      <c r="SUY1456" s="9"/>
      <c r="SUZ1456" s="9"/>
      <c r="SVA1456" s="9"/>
      <c r="SVB1456" s="9"/>
      <c r="SVC1456" s="9"/>
      <c r="SVD1456" s="9"/>
      <c r="SVE1456" s="9"/>
      <c r="SVF1456" s="9"/>
      <c r="SVG1456" s="9"/>
      <c r="SVH1456" s="9"/>
      <c r="SVI1456" s="9"/>
      <c r="SVJ1456" s="9"/>
      <c r="SVK1456" s="9"/>
      <c r="SVL1456" s="9"/>
      <c r="SVM1456" s="9"/>
      <c r="SVN1456" s="9"/>
      <c r="SVO1456" s="9"/>
      <c r="SVP1456" s="9"/>
      <c r="SVQ1456" s="9"/>
      <c r="SVR1456" s="9"/>
      <c r="SVS1456" s="9"/>
      <c r="SVT1456" s="9"/>
      <c r="SVU1456" s="9"/>
      <c r="SVV1456" s="9"/>
      <c r="SVW1456" s="9"/>
      <c r="SVX1456" s="9"/>
      <c r="SVY1456" s="9"/>
      <c r="SVZ1456" s="9"/>
      <c r="SWA1456" s="9"/>
      <c r="SWB1456" s="9"/>
      <c r="SWC1456" s="9"/>
      <c r="SWD1456" s="9"/>
      <c r="SWE1456" s="9"/>
      <c r="SWF1456" s="9"/>
      <c r="SWG1456" s="9"/>
      <c r="SWH1456" s="9"/>
      <c r="SWI1456" s="9"/>
      <c r="SWJ1456" s="9"/>
      <c r="SWK1456" s="9"/>
      <c r="SWL1456" s="9"/>
      <c r="SWM1456" s="9"/>
      <c r="SWN1456" s="9"/>
      <c r="SWO1456" s="9"/>
      <c r="SWP1456" s="9"/>
      <c r="SWQ1456" s="9"/>
      <c r="SWR1456" s="9"/>
      <c r="SWS1456" s="9"/>
      <c r="SWT1456" s="9"/>
      <c r="SWU1456" s="9"/>
      <c r="SWV1456" s="9"/>
      <c r="SWW1456" s="9"/>
      <c r="SWX1456" s="9"/>
      <c r="SWY1456" s="9"/>
      <c r="SWZ1456" s="9"/>
      <c r="SXA1456" s="9"/>
      <c r="SXB1456" s="9"/>
      <c r="SXC1456" s="9"/>
      <c r="SXD1456" s="9"/>
      <c r="SXE1456" s="9"/>
      <c r="SXF1456" s="9"/>
      <c r="SXG1456" s="9"/>
      <c r="SXH1456" s="9"/>
      <c r="SXI1456" s="9"/>
      <c r="SXJ1456" s="9"/>
      <c r="SXK1456" s="9"/>
      <c r="SXL1456" s="9"/>
      <c r="SXM1456" s="9"/>
      <c r="SXN1456" s="9"/>
      <c r="SXO1456" s="9"/>
      <c r="SXP1456" s="9"/>
      <c r="SXQ1456" s="9"/>
      <c r="SXR1456" s="9"/>
      <c r="SXS1456" s="9"/>
      <c r="SXT1456" s="9"/>
      <c r="SXU1456" s="9"/>
      <c r="SXV1456" s="9"/>
      <c r="SXW1456" s="9"/>
      <c r="SXX1456" s="9"/>
      <c r="SXY1456" s="9"/>
      <c r="SXZ1456" s="9"/>
      <c r="SYA1456" s="9"/>
      <c r="SYB1456" s="9"/>
      <c r="SYC1456" s="9"/>
      <c r="SYD1456" s="9"/>
      <c r="SYE1456" s="9"/>
      <c r="SYF1456" s="9"/>
      <c r="SYG1456" s="9"/>
      <c r="SYH1456" s="9"/>
      <c r="SYI1456" s="9"/>
      <c r="SYJ1456" s="9"/>
      <c r="SYK1456" s="9"/>
      <c r="SYL1456" s="9"/>
      <c r="SYM1456" s="9"/>
      <c r="SYN1456" s="9"/>
      <c r="SYO1456" s="9"/>
      <c r="SYP1456" s="9"/>
      <c r="SYQ1456" s="9"/>
      <c r="SYR1456" s="9"/>
      <c r="SYS1456" s="9"/>
      <c r="SYT1456" s="9"/>
      <c r="SYU1456" s="9"/>
      <c r="SYV1456" s="9"/>
      <c r="SYW1456" s="9"/>
      <c r="SYX1456" s="9"/>
      <c r="SYY1456" s="9"/>
      <c r="SYZ1456" s="9"/>
      <c r="SZA1456" s="9"/>
      <c r="SZB1456" s="9"/>
      <c r="SZC1456" s="9"/>
      <c r="SZD1456" s="9"/>
      <c r="SZE1456" s="9"/>
      <c r="SZF1456" s="9"/>
      <c r="SZG1456" s="9"/>
      <c r="SZH1456" s="9"/>
      <c r="SZI1456" s="9"/>
      <c r="SZJ1456" s="9"/>
      <c r="SZK1456" s="9"/>
      <c r="SZL1456" s="9"/>
      <c r="SZM1456" s="9"/>
      <c r="SZN1456" s="9"/>
      <c r="SZO1456" s="9"/>
      <c r="SZP1456" s="9"/>
      <c r="SZQ1456" s="9"/>
      <c r="SZR1456" s="9"/>
      <c r="SZS1456" s="9"/>
      <c r="SZT1456" s="9"/>
      <c r="SZU1456" s="9"/>
      <c r="SZV1456" s="9"/>
      <c r="SZW1456" s="9"/>
      <c r="SZX1456" s="9"/>
      <c r="SZY1456" s="9"/>
      <c r="SZZ1456" s="9"/>
      <c r="TAA1456" s="9"/>
      <c r="TAB1456" s="9"/>
      <c r="TAC1456" s="9"/>
      <c r="TAD1456" s="9"/>
      <c r="TAE1456" s="9"/>
      <c r="TAF1456" s="9"/>
      <c r="TAG1456" s="9"/>
      <c r="TAH1456" s="9"/>
      <c r="TAI1456" s="9"/>
      <c r="TAJ1456" s="9"/>
      <c r="TAK1456" s="9"/>
      <c r="TAL1456" s="9"/>
      <c r="TAM1456" s="9"/>
      <c r="TAN1456" s="9"/>
      <c r="TAO1456" s="9"/>
      <c r="TAP1456" s="9"/>
      <c r="TAQ1456" s="9"/>
      <c r="TAR1456" s="9"/>
      <c r="TAS1456" s="9"/>
      <c r="TAT1456" s="9"/>
      <c r="TAU1456" s="9"/>
      <c r="TAV1456" s="9"/>
      <c r="TAW1456" s="9"/>
      <c r="TAX1456" s="9"/>
      <c r="TAY1456" s="9"/>
      <c r="TAZ1456" s="9"/>
      <c r="TBA1456" s="9"/>
      <c r="TBB1456" s="9"/>
      <c r="TBC1456" s="9"/>
      <c r="TBD1456" s="9"/>
      <c r="TBE1456" s="9"/>
      <c r="TBF1456" s="9"/>
      <c r="TBG1456" s="9"/>
      <c r="TBH1456" s="9"/>
      <c r="TBI1456" s="9"/>
      <c r="TBJ1456" s="9"/>
      <c r="TBK1456" s="9"/>
      <c r="TBL1456" s="9"/>
      <c r="TBM1456" s="9"/>
      <c r="TBN1456" s="9"/>
      <c r="TBO1456" s="9"/>
      <c r="TBP1456" s="9"/>
      <c r="TBQ1456" s="9"/>
      <c r="TBR1456" s="9"/>
      <c r="TBS1456" s="9"/>
      <c r="TBT1456" s="9"/>
      <c r="TBU1456" s="9"/>
      <c r="TBV1456" s="9"/>
      <c r="TBW1456" s="9"/>
      <c r="TBX1456" s="9"/>
      <c r="TBY1456" s="9"/>
      <c r="TBZ1456" s="9"/>
      <c r="TCA1456" s="9"/>
      <c r="TCB1456" s="9"/>
      <c r="TCC1456" s="9"/>
      <c r="TCD1456" s="9"/>
      <c r="TCE1456" s="9"/>
      <c r="TCF1456" s="9"/>
      <c r="TCG1456" s="9"/>
      <c r="TCH1456" s="9"/>
      <c r="TCI1456" s="9"/>
      <c r="TCJ1456" s="9"/>
      <c r="TCK1456" s="9"/>
      <c r="TCL1456" s="9"/>
      <c r="TCM1456" s="9"/>
      <c r="TCN1456" s="9"/>
      <c r="TCO1456" s="9"/>
      <c r="TCP1456" s="9"/>
      <c r="TCQ1456" s="9"/>
      <c r="TCR1456" s="9"/>
      <c r="TCS1456" s="9"/>
      <c r="TCT1456" s="9"/>
      <c r="TCU1456" s="9"/>
      <c r="TCV1456" s="9"/>
      <c r="TCW1456" s="9"/>
      <c r="TCX1456" s="9"/>
      <c r="TCY1456" s="9"/>
      <c r="TCZ1456" s="9"/>
      <c r="TDA1456" s="9"/>
      <c r="TDB1456" s="9"/>
      <c r="TDC1456" s="9"/>
      <c r="TDD1456" s="9"/>
      <c r="TDE1456" s="9"/>
      <c r="TDF1456" s="9"/>
      <c r="TDG1456" s="9"/>
      <c r="TDH1456" s="9"/>
      <c r="TDI1456" s="9"/>
      <c r="TDJ1456" s="9"/>
      <c r="TDK1456" s="9"/>
      <c r="TDL1456" s="9"/>
      <c r="TDM1456" s="9"/>
      <c r="TDN1456" s="9"/>
      <c r="TDO1456" s="9"/>
      <c r="TDP1456" s="9"/>
      <c r="TDQ1456" s="9"/>
      <c r="TDR1456" s="9"/>
      <c r="TDS1456" s="9"/>
      <c r="TDT1456" s="9"/>
      <c r="TDU1456" s="9"/>
      <c r="TDV1456" s="9"/>
      <c r="TDW1456" s="9"/>
      <c r="TDX1456" s="9"/>
      <c r="TDY1456" s="9"/>
      <c r="TDZ1456" s="9"/>
      <c r="TEA1456" s="9"/>
      <c r="TEB1456" s="9"/>
      <c r="TEC1456" s="9"/>
      <c r="TED1456" s="9"/>
      <c r="TEE1456" s="9"/>
      <c r="TEF1456" s="9"/>
      <c r="TEG1456" s="9"/>
      <c r="TEH1456" s="9"/>
      <c r="TEI1456" s="9"/>
      <c r="TEJ1456" s="9"/>
      <c r="TEK1456" s="9"/>
      <c r="TEL1456" s="9"/>
      <c r="TEM1456" s="9"/>
      <c r="TEN1456" s="9"/>
      <c r="TEO1456" s="9"/>
      <c r="TEP1456" s="9"/>
      <c r="TEQ1456" s="9"/>
      <c r="TER1456" s="9"/>
      <c r="TES1456" s="9"/>
      <c r="TET1456" s="9"/>
      <c r="TEU1456" s="9"/>
      <c r="TEV1456" s="9"/>
      <c r="TEW1456" s="9"/>
      <c r="TEX1456" s="9"/>
      <c r="TEY1456" s="9"/>
      <c r="TEZ1456" s="9"/>
      <c r="TFA1456" s="9"/>
      <c r="TFB1456" s="9"/>
      <c r="TFC1456" s="9"/>
      <c r="TFD1456" s="9"/>
      <c r="TFE1456" s="9"/>
      <c r="TFF1456" s="9"/>
      <c r="TFG1456" s="9"/>
      <c r="TFH1456" s="9"/>
      <c r="TFI1456" s="9"/>
      <c r="TFJ1456" s="9"/>
      <c r="TFK1456" s="9"/>
      <c r="TFL1456" s="9"/>
      <c r="TFM1456" s="9"/>
      <c r="TFN1456" s="9"/>
      <c r="TFO1456" s="9"/>
      <c r="TFP1456" s="9"/>
      <c r="TFQ1456" s="9"/>
      <c r="TFR1456" s="9"/>
      <c r="TFS1456" s="9"/>
      <c r="TFT1456" s="9"/>
      <c r="TFU1456" s="9"/>
      <c r="TFV1456" s="9"/>
      <c r="TFW1456" s="9"/>
      <c r="TFX1456" s="9"/>
      <c r="TFY1456" s="9"/>
      <c r="TFZ1456" s="9"/>
      <c r="TGA1456" s="9"/>
      <c r="TGB1456" s="9"/>
      <c r="TGC1456" s="9"/>
      <c r="TGD1456" s="9"/>
      <c r="TGE1456" s="9"/>
      <c r="TGF1456" s="9"/>
      <c r="TGG1456" s="9"/>
      <c r="TGH1456" s="9"/>
      <c r="TGI1456" s="9"/>
      <c r="TGJ1456" s="9"/>
      <c r="TGK1456" s="9"/>
      <c r="TGL1456" s="9"/>
      <c r="TGM1456" s="9"/>
      <c r="TGN1456" s="9"/>
      <c r="TGO1456" s="9"/>
      <c r="TGP1456" s="9"/>
      <c r="TGQ1456" s="9"/>
      <c r="TGR1456" s="9"/>
      <c r="TGS1456" s="9"/>
      <c r="TGT1456" s="9"/>
      <c r="TGU1456" s="9"/>
      <c r="TGV1456" s="9"/>
      <c r="TGW1456" s="9"/>
      <c r="TGX1456" s="9"/>
      <c r="TGY1456" s="9"/>
      <c r="TGZ1456" s="9"/>
      <c r="THA1456" s="9"/>
      <c r="THB1456" s="9"/>
      <c r="THC1456" s="9"/>
      <c r="THD1456" s="9"/>
      <c r="THE1456" s="9"/>
      <c r="THF1456" s="9"/>
      <c r="THG1456" s="9"/>
      <c r="THH1456" s="9"/>
      <c r="THI1456" s="9"/>
      <c r="THJ1456" s="9"/>
      <c r="THK1456" s="9"/>
      <c r="THL1456" s="9"/>
      <c r="THM1456" s="9"/>
      <c r="THN1456" s="9"/>
      <c r="THO1456" s="9"/>
      <c r="THP1456" s="9"/>
      <c r="THQ1456" s="9"/>
      <c r="THR1456" s="9"/>
      <c r="THS1456" s="9"/>
      <c r="THT1456" s="9"/>
      <c r="THU1456" s="9"/>
      <c r="THV1456" s="9"/>
      <c r="THW1456" s="9"/>
      <c r="THX1456" s="9"/>
      <c r="THY1456" s="9"/>
      <c r="THZ1456" s="9"/>
      <c r="TIA1456" s="9"/>
      <c r="TIB1456" s="9"/>
      <c r="TIC1456" s="9"/>
      <c r="TID1456" s="9"/>
      <c r="TIE1456" s="9"/>
      <c r="TIF1456" s="9"/>
      <c r="TIG1456" s="9"/>
      <c r="TIH1456" s="9"/>
      <c r="TII1456" s="9"/>
      <c r="TIJ1456" s="9"/>
      <c r="TIK1456" s="9"/>
      <c r="TIL1456" s="9"/>
      <c r="TIM1456" s="9"/>
      <c r="TIN1456" s="9"/>
      <c r="TIO1456" s="9"/>
      <c r="TIP1456" s="9"/>
      <c r="TIQ1456" s="9"/>
      <c r="TIR1456" s="9"/>
      <c r="TIS1456" s="9"/>
      <c r="TIT1456" s="9"/>
      <c r="TIU1456" s="9"/>
      <c r="TIV1456" s="9"/>
      <c r="TIW1456" s="9"/>
      <c r="TIX1456" s="9"/>
      <c r="TIY1456" s="9"/>
      <c r="TIZ1456" s="9"/>
      <c r="TJA1456" s="9"/>
      <c r="TJB1456" s="9"/>
      <c r="TJC1456" s="9"/>
      <c r="TJD1456" s="9"/>
      <c r="TJE1456" s="9"/>
      <c r="TJF1456" s="9"/>
      <c r="TJG1456" s="9"/>
      <c r="TJH1456" s="9"/>
      <c r="TJI1456" s="9"/>
      <c r="TJJ1456" s="9"/>
      <c r="TJK1456" s="9"/>
      <c r="TJL1456" s="9"/>
      <c r="TJM1456" s="9"/>
      <c r="TJN1456" s="9"/>
      <c r="TJO1456" s="9"/>
      <c r="TJP1456" s="9"/>
      <c r="TJQ1456" s="9"/>
      <c r="TJR1456" s="9"/>
      <c r="TJS1456" s="9"/>
      <c r="TJT1456" s="9"/>
      <c r="TJU1456" s="9"/>
      <c r="TJV1456" s="9"/>
      <c r="TJW1456" s="9"/>
      <c r="TJX1456" s="9"/>
      <c r="TJY1456" s="9"/>
      <c r="TJZ1456" s="9"/>
      <c r="TKA1456" s="9"/>
      <c r="TKB1456" s="9"/>
      <c r="TKC1456" s="9"/>
      <c r="TKD1456" s="9"/>
      <c r="TKE1456" s="9"/>
      <c r="TKF1456" s="9"/>
      <c r="TKG1456" s="9"/>
      <c r="TKH1456" s="9"/>
      <c r="TKI1456" s="9"/>
      <c r="TKJ1456" s="9"/>
      <c r="TKK1456" s="9"/>
      <c r="TKL1456" s="9"/>
      <c r="TKM1456" s="9"/>
      <c r="TKN1456" s="9"/>
      <c r="TKO1456" s="9"/>
      <c r="TKP1456" s="9"/>
      <c r="TKQ1456" s="9"/>
      <c r="TKR1456" s="9"/>
      <c r="TKS1456" s="9"/>
      <c r="TKT1456" s="9"/>
      <c r="TKU1456" s="9"/>
      <c r="TKV1456" s="9"/>
      <c r="TKW1456" s="9"/>
      <c r="TKX1456" s="9"/>
      <c r="TKY1456" s="9"/>
      <c r="TKZ1456" s="9"/>
      <c r="TLA1456" s="9"/>
      <c r="TLB1456" s="9"/>
      <c r="TLC1456" s="9"/>
      <c r="TLD1456" s="9"/>
      <c r="TLE1456" s="9"/>
      <c r="TLF1456" s="9"/>
      <c r="TLG1456" s="9"/>
      <c r="TLH1456" s="9"/>
      <c r="TLI1456" s="9"/>
      <c r="TLJ1456" s="9"/>
      <c r="TLK1456" s="9"/>
      <c r="TLL1456" s="9"/>
      <c r="TLM1456" s="9"/>
      <c r="TLN1456" s="9"/>
      <c r="TLO1456" s="9"/>
      <c r="TLP1456" s="9"/>
      <c r="TLQ1456" s="9"/>
      <c r="TLR1456" s="9"/>
      <c r="TLS1456" s="9"/>
      <c r="TLT1456" s="9"/>
      <c r="TLU1456" s="9"/>
      <c r="TLV1456" s="9"/>
      <c r="TLW1456" s="9"/>
      <c r="TLX1456" s="9"/>
      <c r="TLY1456" s="9"/>
      <c r="TLZ1456" s="9"/>
      <c r="TMA1456" s="9"/>
      <c r="TMB1456" s="9"/>
      <c r="TMC1456" s="9"/>
      <c r="TMD1456" s="9"/>
      <c r="TME1456" s="9"/>
      <c r="TMF1456" s="9"/>
      <c r="TMG1456" s="9"/>
      <c r="TMH1456" s="9"/>
      <c r="TMI1456" s="9"/>
      <c r="TMJ1456" s="9"/>
      <c r="TMK1456" s="9"/>
      <c r="TML1456" s="9"/>
      <c r="TMM1456" s="9"/>
      <c r="TMN1456" s="9"/>
      <c r="TMO1456" s="9"/>
      <c r="TMP1456" s="9"/>
      <c r="TMQ1456" s="9"/>
      <c r="TMR1456" s="9"/>
      <c r="TMS1456" s="9"/>
      <c r="TMT1456" s="9"/>
      <c r="TMU1456" s="9"/>
      <c r="TMV1456" s="9"/>
      <c r="TMW1456" s="9"/>
      <c r="TMX1456" s="9"/>
      <c r="TMY1456" s="9"/>
      <c r="TMZ1456" s="9"/>
      <c r="TNA1456" s="9"/>
      <c r="TNB1456" s="9"/>
      <c r="TNC1456" s="9"/>
      <c r="TND1456" s="9"/>
      <c r="TNE1456" s="9"/>
      <c r="TNF1456" s="9"/>
      <c r="TNG1456" s="9"/>
      <c r="TNH1456" s="9"/>
      <c r="TNI1456" s="9"/>
      <c r="TNJ1456" s="9"/>
      <c r="TNK1456" s="9"/>
      <c r="TNL1456" s="9"/>
      <c r="TNM1456" s="9"/>
      <c r="TNN1456" s="9"/>
      <c r="TNO1456" s="9"/>
      <c r="TNP1456" s="9"/>
      <c r="TNQ1456" s="9"/>
      <c r="TNR1456" s="9"/>
      <c r="TNS1456" s="9"/>
      <c r="TNT1456" s="9"/>
      <c r="TNU1456" s="9"/>
      <c r="TNV1456" s="9"/>
      <c r="TNW1456" s="9"/>
      <c r="TNX1456" s="9"/>
      <c r="TNY1456" s="9"/>
      <c r="TNZ1456" s="9"/>
      <c r="TOA1456" s="9"/>
      <c r="TOB1456" s="9"/>
      <c r="TOC1456" s="9"/>
      <c r="TOD1456" s="9"/>
      <c r="TOE1456" s="9"/>
      <c r="TOF1456" s="9"/>
      <c r="TOG1456" s="9"/>
      <c r="TOH1456" s="9"/>
      <c r="TOI1456" s="9"/>
      <c r="TOJ1456" s="9"/>
      <c r="TOK1456" s="9"/>
      <c r="TOL1456" s="9"/>
      <c r="TOM1456" s="9"/>
      <c r="TON1456" s="9"/>
      <c r="TOO1456" s="9"/>
      <c r="TOP1456" s="9"/>
      <c r="TOQ1456" s="9"/>
      <c r="TOR1456" s="9"/>
      <c r="TOS1456" s="9"/>
      <c r="TOT1456" s="9"/>
      <c r="TOU1456" s="9"/>
      <c r="TOV1456" s="9"/>
      <c r="TOW1456" s="9"/>
      <c r="TOX1456" s="9"/>
      <c r="TOY1456" s="9"/>
      <c r="TOZ1456" s="9"/>
      <c r="TPA1456" s="9"/>
      <c r="TPB1456" s="9"/>
      <c r="TPC1456" s="9"/>
      <c r="TPD1456" s="9"/>
      <c r="TPE1456" s="9"/>
      <c r="TPF1456" s="9"/>
      <c r="TPG1456" s="9"/>
      <c r="TPH1456" s="9"/>
      <c r="TPI1456" s="9"/>
      <c r="TPJ1456" s="9"/>
      <c r="TPK1456" s="9"/>
      <c r="TPL1456" s="9"/>
      <c r="TPM1456" s="9"/>
      <c r="TPN1456" s="9"/>
      <c r="TPO1456" s="9"/>
      <c r="TPP1456" s="9"/>
      <c r="TPQ1456" s="9"/>
      <c r="TPR1456" s="9"/>
      <c r="TPS1456" s="9"/>
      <c r="TPT1456" s="9"/>
      <c r="TPU1456" s="9"/>
      <c r="TPV1456" s="9"/>
      <c r="TPW1456" s="9"/>
      <c r="TPX1456" s="9"/>
      <c r="TPY1456" s="9"/>
      <c r="TPZ1456" s="9"/>
      <c r="TQA1456" s="9"/>
      <c r="TQB1456" s="9"/>
      <c r="TQC1456" s="9"/>
      <c r="TQD1456" s="9"/>
      <c r="TQE1456" s="9"/>
      <c r="TQF1456" s="9"/>
      <c r="TQG1456" s="9"/>
      <c r="TQH1456" s="9"/>
      <c r="TQI1456" s="9"/>
      <c r="TQJ1456" s="9"/>
      <c r="TQK1456" s="9"/>
      <c r="TQL1456" s="9"/>
      <c r="TQM1456" s="9"/>
      <c r="TQN1456" s="9"/>
      <c r="TQO1456" s="9"/>
      <c r="TQP1456" s="9"/>
      <c r="TQQ1456" s="9"/>
      <c r="TQR1456" s="9"/>
      <c r="TQS1456" s="9"/>
      <c r="TQT1456" s="9"/>
      <c r="TQU1456" s="9"/>
      <c r="TQV1456" s="9"/>
      <c r="TQW1456" s="9"/>
      <c r="TQX1456" s="9"/>
      <c r="TQY1456" s="9"/>
      <c r="TQZ1456" s="9"/>
      <c r="TRA1456" s="9"/>
      <c r="TRB1456" s="9"/>
      <c r="TRC1456" s="9"/>
      <c r="TRD1456" s="9"/>
      <c r="TRE1456" s="9"/>
      <c r="TRF1456" s="9"/>
      <c r="TRG1456" s="9"/>
      <c r="TRH1456" s="9"/>
      <c r="TRI1456" s="9"/>
      <c r="TRJ1456" s="9"/>
      <c r="TRK1456" s="9"/>
      <c r="TRL1456" s="9"/>
      <c r="TRM1456" s="9"/>
      <c r="TRN1456" s="9"/>
      <c r="TRO1456" s="9"/>
      <c r="TRP1456" s="9"/>
      <c r="TRQ1456" s="9"/>
      <c r="TRR1456" s="9"/>
      <c r="TRS1456" s="9"/>
      <c r="TRT1456" s="9"/>
      <c r="TRU1456" s="9"/>
      <c r="TRV1456" s="9"/>
      <c r="TRW1456" s="9"/>
      <c r="TRX1456" s="9"/>
      <c r="TRY1456" s="9"/>
      <c r="TRZ1456" s="9"/>
      <c r="TSA1456" s="9"/>
      <c r="TSB1456" s="9"/>
      <c r="TSC1456" s="9"/>
      <c r="TSD1456" s="9"/>
      <c r="TSE1456" s="9"/>
      <c r="TSF1456" s="9"/>
      <c r="TSG1456" s="9"/>
      <c r="TSH1456" s="9"/>
      <c r="TSI1456" s="9"/>
      <c r="TSJ1456" s="9"/>
      <c r="TSK1456" s="9"/>
      <c r="TSL1456" s="9"/>
      <c r="TSM1456" s="9"/>
      <c r="TSN1456" s="9"/>
      <c r="TSO1456" s="9"/>
      <c r="TSP1456" s="9"/>
      <c r="TSQ1456" s="9"/>
      <c r="TSR1456" s="9"/>
      <c r="TSS1456" s="9"/>
      <c r="TST1456" s="9"/>
      <c r="TSU1456" s="9"/>
      <c r="TSV1456" s="9"/>
      <c r="TSW1456" s="9"/>
      <c r="TSX1456" s="9"/>
      <c r="TSY1456" s="9"/>
      <c r="TSZ1456" s="9"/>
      <c r="TTA1456" s="9"/>
      <c r="TTB1456" s="9"/>
      <c r="TTC1456" s="9"/>
      <c r="TTD1456" s="9"/>
      <c r="TTE1456" s="9"/>
      <c r="TTF1456" s="9"/>
      <c r="TTG1456" s="9"/>
      <c r="TTH1456" s="9"/>
      <c r="TTI1456" s="9"/>
      <c r="TTJ1456" s="9"/>
      <c r="TTK1456" s="9"/>
      <c r="TTL1456" s="9"/>
      <c r="TTM1456" s="9"/>
      <c r="TTN1456" s="9"/>
      <c r="TTO1456" s="9"/>
      <c r="TTP1456" s="9"/>
      <c r="TTQ1456" s="9"/>
      <c r="TTR1456" s="9"/>
      <c r="TTS1456" s="9"/>
      <c r="TTT1456" s="9"/>
      <c r="TTU1456" s="9"/>
      <c r="TTV1456" s="9"/>
      <c r="TTW1456" s="9"/>
      <c r="TTX1456" s="9"/>
      <c r="TTY1456" s="9"/>
      <c r="TTZ1456" s="9"/>
      <c r="TUA1456" s="9"/>
      <c r="TUB1456" s="9"/>
      <c r="TUC1456" s="9"/>
      <c r="TUD1456" s="9"/>
      <c r="TUE1456" s="9"/>
      <c r="TUF1456" s="9"/>
      <c r="TUG1456" s="9"/>
      <c r="TUH1456" s="9"/>
      <c r="TUI1456" s="9"/>
      <c r="TUJ1456" s="9"/>
      <c r="TUK1456" s="9"/>
      <c r="TUL1456" s="9"/>
      <c r="TUM1456" s="9"/>
      <c r="TUN1456" s="9"/>
      <c r="TUO1456" s="9"/>
      <c r="TUP1456" s="9"/>
      <c r="TUQ1456" s="9"/>
      <c r="TUR1456" s="9"/>
      <c r="TUS1456" s="9"/>
      <c r="TUT1456" s="9"/>
      <c r="TUU1456" s="9"/>
      <c r="TUV1456" s="9"/>
      <c r="TUW1456" s="9"/>
      <c r="TUX1456" s="9"/>
      <c r="TUY1456" s="9"/>
      <c r="TUZ1456" s="9"/>
      <c r="TVA1456" s="9"/>
      <c r="TVB1456" s="9"/>
      <c r="TVC1456" s="9"/>
      <c r="TVD1456" s="9"/>
      <c r="TVE1456" s="9"/>
      <c r="TVF1456" s="9"/>
      <c r="TVG1456" s="9"/>
      <c r="TVH1456" s="9"/>
      <c r="TVI1456" s="9"/>
      <c r="TVJ1456" s="9"/>
      <c r="TVK1456" s="9"/>
      <c r="TVL1456" s="9"/>
      <c r="TVM1456" s="9"/>
      <c r="TVN1456" s="9"/>
      <c r="TVO1456" s="9"/>
      <c r="TVP1456" s="9"/>
      <c r="TVQ1456" s="9"/>
      <c r="TVR1456" s="9"/>
      <c r="TVS1456" s="9"/>
      <c r="TVT1456" s="9"/>
      <c r="TVU1456" s="9"/>
      <c r="TVV1456" s="9"/>
      <c r="TVW1456" s="9"/>
      <c r="TVX1456" s="9"/>
      <c r="TVY1456" s="9"/>
      <c r="TVZ1456" s="9"/>
      <c r="TWA1456" s="9"/>
      <c r="TWB1456" s="9"/>
      <c r="TWC1456" s="9"/>
      <c r="TWD1456" s="9"/>
      <c r="TWE1456" s="9"/>
      <c r="TWF1456" s="9"/>
      <c r="TWG1456" s="9"/>
      <c r="TWH1456" s="9"/>
      <c r="TWI1456" s="9"/>
      <c r="TWJ1456" s="9"/>
      <c r="TWK1456" s="9"/>
      <c r="TWL1456" s="9"/>
      <c r="TWM1456" s="9"/>
      <c r="TWN1456" s="9"/>
      <c r="TWO1456" s="9"/>
      <c r="TWP1456" s="9"/>
      <c r="TWQ1456" s="9"/>
      <c r="TWR1456" s="9"/>
      <c r="TWS1456" s="9"/>
      <c r="TWT1456" s="9"/>
      <c r="TWU1456" s="9"/>
      <c r="TWV1456" s="9"/>
      <c r="TWW1456" s="9"/>
      <c r="TWX1456" s="9"/>
      <c r="TWY1456" s="9"/>
      <c r="TWZ1456" s="9"/>
      <c r="TXA1456" s="9"/>
      <c r="TXB1456" s="9"/>
      <c r="TXC1456" s="9"/>
      <c r="TXD1456" s="9"/>
      <c r="TXE1456" s="9"/>
      <c r="TXF1456" s="9"/>
      <c r="TXG1456" s="9"/>
      <c r="TXH1456" s="9"/>
      <c r="TXI1456" s="9"/>
      <c r="TXJ1456" s="9"/>
      <c r="TXK1456" s="9"/>
      <c r="TXL1456" s="9"/>
      <c r="TXM1456" s="9"/>
      <c r="TXN1456" s="9"/>
      <c r="TXO1456" s="9"/>
      <c r="TXP1456" s="9"/>
      <c r="TXQ1456" s="9"/>
      <c r="TXR1456" s="9"/>
      <c r="TXS1456" s="9"/>
      <c r="TXT1456" s="9"/>
      <c r="TXU1456" s="9"/>
      <c r="TXV1456" s="9"/>
      <c r="TXW1456" s="9"/>
      <c r="TXX1456" s="9"/>
      <c r="TXY1456" s="9"/>
      <c r="TXZ1456" s="9"/>
      <c r="TYA1456" s="9"/>
      <c r="TYB1456" s="9"/>
      <c r="TYC1456" s="9"/>
      <c r="TYD1456" s="9"/>
      <c r="TYE1456" s="9"/>
      <c r="TYF1456" s="9"/>
      <c r="TYG1456" s="9"/>
      <c r="TYH1456" s="9"/>
      <c r="TYI1456" s="9"/>
      <c r="TYJ1456" s="9"/>
      <c r="TYK1456" s="9"/>
      <c r="TYL1456" s="9"/>
      <c r="TYM1456" s="9"/>
      <c r="TYN1456" s="9"/>
      <c r="TYO1456" s="9"/>
      <c r="TYP1456" s="9"/>
      <c r="TYQ1456" s="9"/>
      <c r="TYR1456" s="9"/>
      <c r="TYS1456" s="9"/>
      <c r="TYT1456" s="9"/>
      <c r="TYU1456" s="9"/>
      <c r="TYV1456" s="9"/>
      <c r="TYW1456" s="9"/>
      <c r="TYX1456" s="9"/>
      <c r="TYY1456" s="9"/>
      <c r="TYZ1456" s="9"/>
      <c r="TZA1456" s="9"/>
      <c r="TZB1456" s="9"/>
      <c r="TZC1456" s="9"/>
      <c r="TZD1456" s="9"/>
      <c r="TZE1456" s="9"/>
      <c r="TZF1456" s="9"/>
      <c r="TZG1456" s="9"/>
      <c r="TZH1456" s="9"/>
      <c r="TZI1456" s="9"/>
      <c r="TZJ1456" s="9"/>
      <c r="TZK1456" s="9"/>
      <c r="TZL1456" s="9"/>
      <c r="TZM1456" s="9"/>
      <c r="TZN1456" s="9"/>
      <c r="TZO1456" s="9"/>
      <c r="TZP1456" s="9"/>
      <c r="TZQ1456" s="9"/>
      <c r="TZR1456" s="9"/>
      <c r="TZS1456" s="9"/>
      <c r="TZT1456" s="9"/>
      <c r="TZU1456" s="9"/>
      <c r="TZV1456" s="9"/>
      <c r="TZW1456" s="9"/>
      <c r="TZX1456" s="9"/>
      <c r="TZY1456" s="9"/>
      <c r="TZZ1456" s="9"/>
      <c r="UAA1456" s="9"/>
      <c r="UAB1456" s="9"/>
      <c r="UAC1456" s="9"/>
      <c r="UAD1456" s="9"/>
      <c r="UAE1456" s="9"/>
      <c r="UAF1456" s="9"/>
      <c r="UAG1456" s="9"/>
      <c r="UAH1456" s="9"/>
      <c r="UAI1456" s="9"/>
      <c r="UAJ1456" s="9"/>
      <c r="UAK1456" s="9"/>
      <c r="UAL1456" s="9"/>
      <c r="UAM1456" s="9"/>
      <c r="UAN1456" s="9"/>
      <c r="UAO1456" s="9"/>
      <c r="UAP1456" s="9"/>
      <c r="UAQ1456" s="9"/>
      <c r="UAR1456" s="9"/>
      <c r="UAS1456" s="9"/>
      <c r="UAT1456" s="9"/>
      <c r="UAU1456" s="9"/>
      <c r="UAV1456" s="9"/>
      <c r="UAW1456" s="9"/>
      <c r="UAX1456" s="9"/>
      <c r="UAY1456" s="9"/>
      <c r="UAZ1456" s="9"/>
      <c r="UBA1456" s="9"/>
      <c r="UBB1456" s="9"/>
      <c r="UBC1456" s="9"/>
      <c r="UBD1456" s="9"/>
      <c r="UBE1456" s="9"/>
      <c r="UBF1456" s="9"/>
      <c r="UBG1456" s="9"/>
      <c r="UBH1456" s="9"/>
      <c r="UBI1456" s="9"/>
      <c r="UBJ1456" s="9"/>
      <c r="UBK1456" s="9"/>
      <c r="UBL1456" s="9"/>
      <c r="UBM1456" s="9"/>
      <c r="UBN1456" s="9"/>
      <c r="UBO1456" s="9"/>
      <c r="UBP1456" s="9"/>
      <c r="UBQ1456" s="9"/>
      <c r="UBR1456" s="9"/>
      <c r="UBS1456" s="9"/>
      <c r="UBT1456" s="9"/>
      <c r="UBU1456" s="9"/>
      <c r="UBV1456" s="9"/>
      <c r="UBW1456" s="9"/>
      <c r="UBX1456" s="9"/>
      <c r="UBY1456" s="9"/>
      <c r="UBZ1456" s="9"/>
      <c r="UCA1456" s="9"/>
      <c r="UCB1456" s="9"/>
      <c r="UCC1456" s="9"/>
      <c r="UCD1456" s="9"/>
      <c r="UCE1456" s="9"/>
      <c r="UCF1456" s="9"/>
      <c r="UCG1456" s="9"/>
      <c r="UCH1456" s="9"/>
      <c r="UCI1456" s="9"/>
      <c r="UCJ1456" s="9"/>
      <c r="UCK1456" s="9"/>
      <c r="UCL1456" s="9"/>
      <c r="UCM1456" s="9"/>
      <c r="UCN1456" s="9"/>
      <c r="UCO1456" s="9"/>
      <c r="UCP1456" s="9"/>
      <c r="UCQ1456" s="9"/>
      <c r="UCR1456" s="9"/>
      <c r="UCS1456" s="9"/>
      <c r="UCT1456" s="9"/>
      <c r="UCU1456" s="9"/>
      <c r="UCV1456" s="9"/>
      <c r="UCW1456" s="9"/>
      <c r="UCX1456" s="9"/>
      <c r="UCY1456" s="9"/>
      <c r="UCZ1456" s="9"/>
      <c r="UDA1456" s="9"/>
      <c r="UDB1456" s="9"/>
      <c r="UDC1456" s="9"/>
      <c r="UDD1456" s="9"/>
      <c r="UDE1456" s="9"/>
      <c r="UDF1456" s="9"/>
      <c r="UDG1456" s="9"/>
      <c r="UDH1456" s="9"/>
      <c r="UDI1456" s="9"/>
      <c r="UDJ1456" s="9"/>
      <c r="UDK1456" s="9"/>
      <c r="UDL1456" s="9"/>
      <c r="UDM1456" s="9"/>
      <c r="UDN1456" s="9"/>
      <c r="UDO1456" s="9"/>
      <c r="UDP1456" s="9"/>
      <c r="UDQ1456" s="9"/>
      <c r="UDR1456" s="9"/>
      <c r="UDS1456" s="9"/>
      <c r="UDT1456" s="9"/>
      <c r="UDU1456" s="9"/>
      <c r="UDV1456" s="9"/>
      <c r="UDW1456" s="9"/>
      <c r="UDX1456" s="9"/>
      <c r="UDY1456" s="9"/>
      <c r="UDZ1456" s="9"/>
      <c r="UEA1456" s="9"/>
      <c r="UEB1456" s="9"/>
      <c r="UEC1456" s="9"/>
      <c r="UED1456" s="9"/>
      <c r="UEE1456" s="9"/>
      <c r="UEF1456" s="9"/>
      <c r="UEG1456" s="9"/>
      <c r="UEH1456" s="9"/>
      <c r="UEI1456" s="9"/>
      <c r="UEJ1456" s="9"/>
      <c r="UEK1456" s="9"/>
      <c r="UEL1456" s="9"/>
      <c r="UEM1456" s="9"/>
      <c r="UEN1456" s="9"/>
      <c r="UEO1456" s="9"/>
      <c r="UEP1456" s="9"/>
      <c r="UEQ1456" s="9"/>
      <c r="UER1456" s="9"/>
      <c r="UES1456" s="9"/>
      <c r="UET1456" s="9"/>
      <c r="UEU1456" s="9"/>
      <c r="UEV1456" s="9"/>
      <c r="UEW1456" s="9"/>
      <c r="UEX1456" s="9"/>
      <c r="UEY1456" s="9"/>
      <c r="UEZ1456" s="9"/>
      <c r="UFA1456" s="9"/>
      <c r="UFB1456" s="9"/>
      <c r="UFC1456" s="9"/>
      <c r="UFD1456" s="9"/>
      <c r="UFE1456" s="9"/>
      <c r="UFF1456" s="9"/>
      <c r="UFG1456" s="9"/>
      <c r="UFH1456" s="9"/>
      <c r="UFI1456" s="9"/>
      <c r="UFJ1456" s="9"/>
      <c r="UFK1456" s="9"/>
      <c r="UFL1456" s="9"/>
      <c r="UFM1456" s="9"/>
      <c r="UFN1456" s="9"/>
      <c r="UFO1456" s="9"/>
      <c r="UFP1456" s="9"/>
      <c r="UFQ1456" s="9"/>
      <c r="UFR1456" s="9"/>
      <c r="UFS1456" s="9"/>
      <c r="UFT1456" s="9"/>
      <c r="UFU1456" s="9"/>
      <c r="UFV1456" s="9"/>
      <c r="UFW1456" s="9"/>
      <c r="UFX1456" s="9"/>
      <c r="UFY1456" s="9"/>
      <c r="UFZ1456" s="9"/>
      <c r="UGA1456" s="9"/>
      <c r="UGB1456" s="9"/>
      <c r="UGC1456" s="9"/>
      <c r="UGD1456" s="9"/>
      <c r="UGE1456" s="9"/>
      <c r="UGF1456" s="9"/>
      <c r="UGG1456" s="9"/>
      <c r="UGH1456" s="9"/>
      <c r="UGI1456" s="9"/>
      <c r="UGJ1456" s="9"/>
      <c r="UGK1456" s="9"/>
      <c r="UGL1456" s="9"/>
      <c r="UGM1456" s="9"/>
      <c r="UGN1456" s="9"/>
      <c r="UGO1456" s="9"/>
      <c r="UGP1456" s="9"/>
      <c r="UGQ1456" s="9"/>
      <c r="UGR1456" s="9"/>
      <c r="UGS1456" s="9"/>
      <c r="UGT1456" s="9"/>
      <c r="UGU1456" s="9"/>
      <c r="UGV1456" s="9"/>
      <c r="UGW1456" s="9"/>
      <c r="UGX1456" s="9"/>
      <c r="UGY1456" s="9"/>
      <c r="UGZ1456" s="9"/>
      <c r="UHA1456" s="9"/>
      <c r="UHB1456" s="9"/>
      <c r="UHC1456" s="9"/>
      <c r="UHD1456" s="9"/>
      <c r="UHE1456" s="9"/>
      <c r="UHF1456" s="9"/>
      <c r="UHG1456" s="9"/>
      <c r="UHH1456" s="9"/>
      <c r="UHI1456" s="9"/>
      <c r="UHJ1456" s="9"/>
      <c r="UHK1456" s="9"/>
      <c r="UHL1456" s="9"/>
      <c r="UHM1456" s="9"/>
      <c r="UHN1456" s="9"/>
      <c r="UHO1456" s="9"/>
      <c r="UHP1456" s="9"/>
      <c r="UHQ1456" s="9"/>
      <c r="UHR1456" s="9"/>
      <c r="UHS1456" s="9"/>
      <c r="UHT1456" s="9"/>
      <c r="UHU1456" s="9"/>
      <c r="UHV1456" s="9"/>
      <c r="UHW1456" s="9"/>
      <c r="UHX1456" s="9"/>
      <c r="UHY1456" s="9"/>
      <c r="UHZ1456" s="9"/>
      <c r="UIA1456" s="9"/>
      <c r="UIB1456" s="9"/>
      <c r="UIC1456" s="9"/>
      <c r="UID1456" s="9"/>
      <c r="UIE1456" s="9"/>
      <c r="UIF1456" s="9"/>
      <c r="UIG1456" s="9"/>
      <c r="UIH1456" s="9"/>
      <c r="UII1456" s="9"/>
      <c r="UIJ1456" s="9"/>
      <c r="UIK1456" s="9"/>
      <c r="UIL1456" s="9"/>
      <c r="UIM1456" s="9"/>
      <c r="UIN1456" s="9"/>
      <c r="UIO1456" s="9"/>
      <c r="UIP1456" s="9"/>
      <c r="UIQ1456" s="9"/>
      <c r="UIR1456" s="9"/>
      <c r="UIS1456" s="9"/>
      <c r="UIT1456" s="9"/>
      <c r="UIU1456" s="9"/>
      <c r="UIV1456" s="9"/>
      <c r="UIW1456" s="9"/>
      <c r="UIX1456" s="9"/>
      <c r="UIY1456" s="9"/>
      <c r="UIZ1456" s="9"/>
      <c r="UJA1456" s="9"/>
      <c r="UJB1456" s="9"/>
      <c r="UJC1456" s="9"/>
      <c r="UJD1456" s="9"/>
      <c r="UJE1456" s="9"/>
      <c r="UJF1456" s="9"/>
      <c r="UJG1456" s="9"/>
      <c r="UJH1456" s="9"/>
      <c r="UJI1456" s="9"/>
      <c r="UJJ1456" s="9"/>
      <c r="UJK1456" s="9"/>
      <c r="UJL1456" s="9"/>
      <c r="UJM1456" s="9"/>
      <c r="UJN1456" s="9"/>
      <c r="UJO1456" s="9"/>
      <c r="UJP1456" s="9"/>
      <c r="UJQ1456" s="9"/>
      <c r="UJR1456" s="9"/>
      <c r="UJS1456" s="9"/>
      <c r="UJT1456" s="9"/>
      <c r="UJU1456" s="9"/>
      <c r="UJV1456" s="9"/>
      <c r="UJW1456" s="9"/>
      <c r="UJX1456" s="9"/>
      <c r="UJY1456" s="9"/>
      <c r="UJZ1456" s="9"/>
      <c r="UKA1456" s="9"/>
      <c r="UKB1456" s="9"/>
      <c r="UKC1456" s="9"/>
      <c r="UKD1456" s="9"/>
      <c r="UKE1456" s="9"/>
      <c r="UKF1456" s="9"/>
      <c r="UKG1456" s="9"/>
      <c r="UKH1456" s="9"/>
      <c r="UKI1456" s="9"/>
      <c r="UKJ1456" s="9"/>
      <c r="UKK1456" s="9"/>
      <c r="UKL1456" s="9"/>
      <c r="UKM1456" s="9"/>
      <c r="UKN1456" s="9"/>
      <c r="UKO1456" s="9"/>
      <c r="UKP1456" s="9"/>
      <c r="UKQ1456" s="9"/>
      <c r="UKR1456" s="9"/>
      <c r="UKS1456" s="9"/>
      <c r="UKT1456" s="9"/>
      <c r="UKU1456" s="9"/>
      <c r="UKV1456" s="9"/>
      <c r="UKW1456" s="9"/>
      <c r="UKX1456" s="9"/>
      <c r="UKY1456" s="9"/>
      <c r="UKZ1456" s="9"/>
      <c r="ULA1456" s="9"/>
      <c r="ULB1456" s="9"/>
      <c r="ULC1456" s="9"/>
      <c r="ULD1456" s="9"/>
      <c r="ULE1456" s="9"/>
      <c r="ULF1456" s="9"/>
      <c r="ULG1456" s="9"/>
      <c r="ULH1456" s="9"/>
      <c r="ULI1456" s="9"/>
      <c r="ULJ1456" s="9"/>
      <c r="ULK1456" s="9"/>
      <c r="ULL1456" s="9"/>
      <c r="ULM1456" s="9"/>
      <c r="ULN1456" s="9"/>
      <c r="ULO1456" s="9"/>
      <c r="ULP1456" s="9"/>
      <c r="ULQ1456" s="9"/>
      <c r="ULR1456" s="9"/>
      <c r="ULS1456" s="9"/>
      <c r="ULT1456" s="9"/>
      <c r="ULU1456" s="9"/>
      <c r="ULV1456" s="9"/>
      <c r="ULW1456" s="9"/>
      <c r="ULX1456" s="9"/>
      <c r="ULY1456" s="9"/>
      <c r="ULZ1456" s="9"/>
      <c r="UMA1456" s="9"/>
      <c r="UMB1456" s="9"/>
      <c r="UMC1456" s="9"/>
      <c r="UMD1456" s="9"/>
      <c r="UME1456" s="9"/>
      <c r="UMF1456" s="9"/>
      <c r="UMG1456" s="9"/>
      <c r="UMH1456" s="9"/>
      <c r="UMI1456" s="9"/>
      <c r="UMJ1456" s="9"/>
      <c r="UMK1456" s="9"/>
      <c r="UML1456" s="9"/>
      <c r="UMM1456" s="9"/>
      <c r="UMN1456" s="9"/>
      <c r="UMO1456" s="9"/>
      <c r="UMP1456" s="9"/>
      <c r="UMQ1456" s="9"/>
      <c r="UMR1456" s="9"/>
      <c r="UMS1456" s="9"/>
      <c r="UMT1456" s="9"/>
      <c r="UMU1456" s="9"/>
      <c r="UMV1456" s="9"/>
      <c r="UMW1456" s="9"/>
      <c r="UMX1456" s="9"/>
      <c r="UMY1456" s="9"/>
      <c r="UMZ1456" s="9"/>
      <c r="UNA1456" s="9"/>
      <c r="UNB1456" s="9"/>
      <c r="UNC1456" s="9"/>
      <c r="UND1456" s="9"/>
      <c r="UNE1456" s="9"/>
      <c r="UNF1456" s="9"/>
      <c r="UNG1456" s="9"/>
      <c r="UNH1456" s="9"/>
      <c r="UNI1456" s="9"/>
      <c r="UNJ1456" s="9"/>
      <c r="UNK1456" s="9"/>
      <c r="UNL1456" s="9"/>
      <c r="UNM1456" s="9"/>
      <c r="UNN1456" s="9"/>
      <c r="UNO1456" s="9"/>
      <c r="UNP1456" s="9"/>
      <c r="UNQ1456" s="9"/>
      <c r="UNR1456" s="9"/>
      <c r="UNS1456" s="9"/>
      <c r="UNT1456" s="9"/>
      <c r="UNU1456" s="9"/>
      <c r="UNV1456" s="9"/>
      <c r="UNW1456" s="9"/>
      <c r="UNX1456" s="9"/>
      <c r="UNY1456" s="9"/>
      <c r="UNZ1456" s="9"/>
      <c r="UOA1456" s="9"/>
      <c r="UOB1456" s="9"/>
      <c r="UOC1456" s="9"/>
      <c r="UOD1456" s="9"/>
      <c r="UOE1456" s="9"/>
      <c r="UOF1456" s="9"/>
      <c r="UOG1456" s="9"/>
      <c r="UOH1456" s="9"/>
      <c r="UOI1456" s="9"/>
      <c r="UOJ1456" s="9"/>
      <c r="UOK1456" s="9"/>
      <c r="UOL1456" s="9"/>
      <c r="UOM1456" s="9"/>
      <c r="UON1456" s="9"/>
      <c r="UOO1456" s="9"/>
      <c r="UOP1456" s="9"/>
      <c r="UOQ1456" s="9"/>
      <c r="UOR1456" s="9"/>
      <c r="UOS1456" s="9"/>
      <c r="UOT1456" s="9"/>
      <c r="UOU1456" s="9"/>
      <c r="UOV1456" s="9"/>
      <c r="UOW1456" s="9"/>
      <c r="UOX1456" s="9"/>
      <c r="UOY1456" s="9"/>
      <c r="UOZ1456" s="9"/>
      <c r="UPA1456" s="9"/>
      <c r="UPB1456" s="9"/>
      <c r="UPC1456" s="9"/>
      <c r="UPD1456" s="9"/>
      <c r="UPE1456" s="9"/>
      <c r="UPF1456" s="9"/>
      <c r="UPG1456" s="9"/>
      <c r="UPH1456" s="9"/>
      <c r="UPI1456" s="9"/>
      <c r="UPJ1456" s="9"/>
      <c r="UPK1456" s="9"/>
      <c r="UPL1456" s="9"/>
      <c r="UPM1456" s="9"/>
      <c r="UPN1456" s="9"/>
      <c r="UPO1456" s="9"/>
      <c r="UPP1456" s="9"/>
      <c r="UPQ1456" s="9"/>
      <c r="UPR1456" s="9"/>
      <c r="UPS1456" s="9"/>
      <c r="UPT1456" s="9"/>
      <c r="UPU1456" s="9"/>
      <c r="UPV1456" s="9"/>
      <c r="UPW1456" s="9"/>
      <c r="UPX1456" s="9"/>
      <c r="UPY1456" s="9"/>
      <c r="UPZ1456" s="9"/>
      <c r="UQA1456" s="9"/>
      <c r="UQB1456" s="9"/>
      <c r="UQC1456" s="9"/>
      <c r="UQD1456" s="9"/>
      <c r="UQE1456" s="9"/>
      <c r="UQF1456" s="9"/>
      <c r="UQG1456" s="9"/>
      <c r="UQH1456" s="9"/>
      <c r="UQI1456" s="9"/>
      <c r="UQJ1456" s="9"/>
      <c r="UQK1456" s="9"/>
      <c r="UQL1456" s="9"/>
      <c r="UQM1456" s="9"/>
      <c r="UQN1456" s="9"/>
      <c r="UQO1456" s="9"/>
      <c r="UQP1456" s="9"/>
      <c r="UQQ1456" s="9"/>
      <c r="UQR1456" s="9"/>
      <c r="UQS1456" s="9"/>
      <c r="UQT1456" s="9"/>
      <c r="UQU1456" s="9"/>
      <c r="UQV1456" s="9"/>
      <c r="UQW1456" s="9"/>
      <c r="UQX1456" s="9"/>
      <c r="UQY1456" s="9"/>
      <c r="UQZ1456" s="9"/>
      <c r="URA1456" s="9"/>
      <c r="URB1456" s="9"/>
      <c r="URC1456" s="9"/>
      <c r="URD1456" s="9"/>
      <c r="URE1456" s="9"/>
      <c r="URF1456" s="9"/>
      <c r="URG1456" s="9"/>
      <c r="URH1456" s="9"/>
      <c r="URI1456" s="9"/>
      <c r="URJ1456" s="9"/>
      <c r="URK1456" s="9"/>
      <c r="URL1456" s="9"/>
      <c r="URM1456" s="9"/>
      <c r="URN1456" s="9"/>
      <c r="URO1456" s="9"/>
      <c r="URP1456" s="9"/>
      <c r="URQ1456" s="9"/>
      <c r="URR1456" s="9"/>
      <c r="URS1456" s="9"/>
      <c r="URT1456" s="9"/>
      <c r="URU1456" s="9"/>
      <c r="URV1456" s="9"/>
      <c r="URW1456" s="9"/>
      <c r="URX1456" s="9"/>
      <c r="URY1456" s="9"/>
      <c r="URZ1456" s="9"/>
      <c r="USA1456" s="9"/>
      <c r="USB1456" s="9"/>
      <c r="USC1456" s="9"/>
      <c r="USD1456" s="9"/>
      <c r="USE1456" s="9"/>
      <c r="USF1456" s="9"/>
      <c r="USG1456" s="9"/>
      <c r="USH1456" s="9"/>
      <c r="USI1456" s="9"/>
      <c r="USJ1456" s="9"/>
      <c r="USK1456" s="9"/>
      <c r="USL1456" s="9"/>
      <c r="USM1456" s="9"/>
      <c r="USN1456" s="9"/>
      <c r="USO1456" s="9"/>
      <c r="USP1456" s="9"/>
      <c r="USQ1456" s="9"/>
      <c r="USR1456" s="9"/>
      <c r="USS1456" s="9"/>
      <c r="UST1456" s="9"/>
      <c r="USU1456" s="9"/>
      <c r="USV1456" s="9"/>
      <c r="USW1456" s="9"/>
      <c r="USX1456" s="9"/>
      <c r="USY1456" s="9"/>
      <c r="USZ1456" s="9"/>
      <c r="UTA1456" s="9"/>
      <c r="UTB1456" s="9"/>
      <c r="UTC1456" s="9"/>
      <c r="UTD1456" s="9"/>
      <c r="UTE1456" s="9"/>
      <c r="UTF1456" s="9"/>
      <c r="UTG1456" s="9"/>
      <c r="UTH1456" s="9"/>
      <c r="UTI1456" s="9"/>
      <c r="UTJ1456" s="9"/>
      <c r="UTK1456" s="9"/>
      <c r="UTL1456" s="9"/>
      <c r="UTM1456" s="9"/>
      <c r="UTN1456" s="9"/>
      <c r="UTO1456" s="9"/>
      <c r="UTP1456" s="9"/>
      <c r="UTQ1456" s="9"/>
      <c r="UTR1456" s="9"/>
      <c r="UTS1456" s="9"/>
      <c r="UTT1456" s="9"/>
      <c r="UTU1456" s="9"/>
      <c r="UTV1456" s="9"/>
      <c r="UTW1456" s="9"/>
      <c r="UTX1456" s="9"/>
      <c r="UTY1456" s="9"/>
      <c r="UTZ1456" s="9"/>
      <c r="UUA1456" s="9"/>
      <c r="UUB1456" s="9"/>
      <c r="UUC1456" s="9"/>
      <c r="UUD1456" s="9"/>
      <c r="UUE1456" s="9"/>
      <c r="UUF1456" s="9"/>
      <c r="UUG1456" s="9"/>
      <c r="UUH1456" s="9"/>
      <c r="UUI1456" s="9"/>
      <c r="UUJ1456" s="9"/>
      <c r="UUK1456" s="9"/>
      <c r="UUL1456" s="9"/>
      <c r="UUM1456" s="9"/>
      <c r="UUN1456" s="9"/>
      <c r="UUO1456" s="9"/>
      <c r="UUP1456" s="9"/>
      <c r="UUQ1456" s="9"/>
      <c r="UUR1456" s="9"/>
      <c r="UUS1456" s="9"/>
      <c r="UUT1456" s="9"/>
      <c r="UUU1456" s="9"/>
      <c r="UUV1456" s="9"/>
      <c r="UUW1456" s="9"/>
      <c r="UUX1456" s="9"/>
      <c r="UUY1456" s="9"/>
      <c r="UUZ1456" s="9"/>
      <c r="UVA1456" s="9"/>
      <c r="UVB1456" s="9"/>
      <c r="UVC1456" s="9"/>
      <c r="UVD1456" s="9"/>
      <c r="UVE1456" s="9"/>
      <c r="UVF1456" s="9"/>
      <c r="UVG1456" s="9"/>
      <c r="UVH1456" s="9"/>
      <c r="UVI1456" s="9"/>
      <c r="UVJ1456" s="9"/>
      <c r="UVK1456" s="9"/>
      <c r="UVL1456" s="9"/>
      <c r="UVM1456" s="9"/>
      <c r="UVN1456" s="9"/>
      <c r="UVO1456" s="9"/>
      <c r="UVP1456" s="9"/>
      <c r="UVQ1456" s="9"/>
      <c r="UVR1456" s="9"/>
      <c r="UVS1456" s="9"/>
      <c r="UVT1456" s="9"/>
      <c r="UVU1456" s="9"/>
      <c r="UVV1456" s="9"/>
      <c r="UVW1456" s="9"/>
      <c r="UVX1456" s="9"/>
      <c r="UVY1456" s="9"/>
      <c r="UVZ1456" s="9"/>
      <c r="UWA1456" s="9"/>
      <c r="UWB1456" s="9"/>
      <c r="UWC1456" s="9"/>
      <c r="UWD1456" s="9"/>
      <c r="UWE1456" s="9"/>
      <c r="UWF1456" s="9"/>
      <c r="UWG1456" s="9"/>
      <c r="UWH1456" s="9"/>
      <c r="UWI1456" s="9"/>
      <c r="UWJ1456" s="9"/>
      <c r="UWK1456" s="9"/>
      <c r="UWL1456" s="9"/>
      <c r="UWM1456" s="9"/>
      <c r="UWN1456" s="9"/>
      <c r="UWO1456" s="9"/>
      <c r="UWP1456" s="9"/>
      <c r="UWQ1456" s="9"/>
      <c r="UWR1456" s="9"/>
      <c r="UWS1456" s="9"/>
      <c r="UWT1456" s="9"/>
      <c r="UWU1456" s="9"/>
      <c r="UWV1456" s="9"/>
      <c r="UWW1456" s="9"/>
      <c r="UWX1456" s="9"/>
      <c r="UWY1456" s="9"/>
      <c r="UWZ1456" s="9"/>
      <c r="UXA1456" s="9"/>
      <c r="UXB1456" s="9"/>
      <c r="UXC1456" s="9"/>
      <c r="UXD1456" s="9"/>
      <c r="UXE1456" s="9"/>
      <c r="UXF1456" s="9"/>
      <c r="UXG1456" s="9"/>
      <c r="UXH1456" s="9"/>
      <c r="UXI1456" s="9"/>
      <c r="UXJ1456" s="9"/>
      <c r="UXK1456" s="9"/>
      <c r="UXL1456" s="9"/>
      <c r="UXM1456" s="9"/>
      <c r="UXN1456" s="9"/>
      <c r="UXO1456" s="9"/>
      <c r="UXP1456" s="9"/>
      <c r="UXQ1456" s="9"/>
      <c r="UXR1456" s="9"/>
      <c r="UXS1456" s="9"/>
      <c r="UXT1456" s="9"/>
      <c r="UXU1456" s="9"/>
      <c r="UXV1456" s="9"/>
      <c r="UXW1456" s="9"/>
      <c r="UXX1456" s="9"/>
      <c r="UXY1456" s="9"/>
      <c r="UXZ1456" s="9"/>
      <c r="UYA1456" s="9"/>
      <c r="UYB1456" s="9"/>
      <c r="UYC1456" s="9"/>
      <c r="UYD1456" s="9"/>
      <c r="UYE1456" s="9"/>
      <c r="UYF1456" s="9"/>
      <c r="UYG1456" s="9"/>
      <c r="UYH1456" s="9"/>
      <c r="UYI1456" s="9"/>
      <c r="UYJ1456" s="9"/>
      <c r="UYK1456" s="9"/>
      <c r="UYL1456" s="9"/>
      <c r="UYM1456" s="9"/>
      <c r="UYN1456" s="9"/>
      <c r="UYO1456" s="9"/>
      <c r="UYP1456" s="9"/>
      <c r="UYQ1456" s="9"/>
      <c r="UYR1456" s="9"/>
      <c r="UYS1456" s="9"/>
      <c r="UYT1456" s="9"/>
      <c r="UYU1456" s="9"/>
      <c r="UYV1456" s="9"/>
      <c r="UYW1456" s="9"/>
      <c r="UYX1456" s="9"/>
      <c r="UYY1456" s="9"/>
      <c r="UYZ1456" s="9"/>
      <c r="UZA1456" s="9"/>
      <c r="UZB1456" s="9"/>
      <c r="UZC1456" s="9"/>
      <c r="UZD1456" s="9"/>
      <c r="UZE1456" s="9"/>
      <c r="UZF1456" s="9"/>
      <c r="UZG1456" s="9"/>
      <c r="UZH1456" s="9"/>
      <c r="UZI1456" s="9"/>
      <c r="UZJ1456" s="9"/>
      <c r="UZK1456" s="9"/>
      <c r="UZL1456" s="9"/>
      <c r="UZM1456" s="9"/>
      <c r="UZN1456" s="9"/>
      <c r="UZO1456" s="9"/>
      <c r="UZP1456" s="9"/>
      <c r="UZQ1456" s="9"/>
      <c r="UZR1456" s="9"/>
      <c r="UZS1456" s="9"/>
      <c r="UZT1456" s="9"/>
      <c r="UZU1456" s="9"/>
      <c r="UZV1456" s="9"/>
      <c r="UZW1456" s="9"/>
      <c r="UZX1456" s="9"/>
      <c r="UZY1456" s="9"/>
      <c r="UZZ1456" s="9"/>
      <c r="VAA1456" s="9"/>
      <c r="VAB1456" s="9"/>
      <c r="VAC1456" s="9"/>
      <c r="VAD1456" s="9"/>
      <c r="VAE1456" s="9"/>
      <c r="VAF1456" s="9"/>
      <c r="VAG1456" s="9"/>
      <c r="VAH1456" s="9"/>
      <c r="VAI1456" s="9"/>
      <c r="VAJ1456" s="9"/>
      <c r="VAK1456" s="9"/>
      <c r="VAL1456" s="9"/>
      <c r="VAM1456" s="9"/>
      <c r="VAN1456" s="9"/>
      <c r="VAO1456" s="9"/>
      <c r="VAP1456" s="9"/>
      <c r="VAQ1456" s="9"/>
      <c r="VAR1456" s="9"/>
      <c r="VAS1456" s="9"/>
      <c r="VAT1456" s="9"/>
      <c r="VAU1456" s="9"/>
      <c r="VAV1456" s="9"/>
      <c r="VAW1456" s="9"/>
      <c r="VAX1456" s="9"/>
      <c r="VAY1456" s="9"/>
      <c r="VAZ1456" s="9"/>
      <c r="VBA1456" s="9"/>
      <c r="VBB1456" s="9"/>
      <c r="VBC1456" s="9"/>
      <c r="VBD1456" s="9"/>
      <c r="VBE1456" s="9"/>
      <c r="VBF1456" s="9"/>
      <c r="VBG1456" s="9"/>
      <c r="VBH1456" s="9"/>
      <c r="VBI1456" s="9"/>
      <c r="VBJ1456" s="9"/>
      <c r="VBK1456" s="9"/>
      <c r="VBL1456" s="9"/>
      <c r="VBM1456" s="9"/>
      <c r="VBN1456" s="9"/>
      <c r="VBO1456" s="9"/>
      <c r="VBP1456" s="9"/>
      <c r="VBQ1456" s="9"/>
      <c r="VBR1456" s="9"/>
      <c r="VBS1456" s="9"/>
      <c r="VBT1456" s="9"/>
      <c r="VBU1456" s="9"/>
      <c r="VBV1456" s="9"/>
      <c r="VBW1456" s="9"/>
      <c r="VBX1456" s="9"/>
      <c r="VBY1456" s="9"/>
      <c r="VBZ1456" s="9"/>
      <c r="VCA1456" s="9"/>
      <c r="VCB1456" s="9"/>
      <c r="VCC1456" s="9"/>
      <c r="VCD1456" s="9"/>
      <c r="VCE1456" s="9"/>
      <c r="VCF1456" s="9"/>
      <c r="VCG1456" s="9"/>
      <c r="VCH1456" s="9"/>
      <c r="VCI1456" s="9"/>
      <c r="VCJ1456" s="9"/>
      <c r="VCK1456" s="9"/>
      <c r="VCL1456" s="9"/>
      <c r="VCM1456" s="9"/>
      <c r="VCN1456" s="9"/>
      <c r="VCO1456" s="9"/>
      <c r="VCP1456" s="9"/>
      <c r="VCQ1456" s="9"/>
      <c r="VCR1456" s="9"/>
      <c r="VCS1456" s="9"/>
      <c r="VCT1456" s="9"/>
      <c r="VCU1456" s="9"/>
      <c r="VCV1456" s="9"/>
      <c r="VCW1456" s="9"/>
      <c r="VCX1456" s="9"/>
      <c r="VCY1456" s="9"/>
      <c r="VCZ1456" s="9"/>
      <c r="VDA1456" s="9"/>
      <c r="VDB1456" s="9"/>
      <c r="VDC1456" s="9"/>
      <c r="VDD1456" s="9"/>
      <c r="VDE1456" s="9"/>
      <c r="VDF1456" s="9"/>
      <c r="VDG1456" s="9"/>
      <c r="VDH1456" s="9"/>
      <c r="VDI1456" s="9"/>
      <c r="VDJ1456" s="9"/>
      <c r="VDK1456" s="9"/>
      <c r="VDL1456" s="9"/>
      <c r="VDM1456" s="9"/>
      <c r="VDN1456" s="9"/>
      <c r="VDO1456" s="9"/>
      <c r="VDP1456" s="9"/>
      <c r="VDQ1456" s="9"/>
      <c r="VDR1456" s="9"/>
      <c r="VDS1456" s="9"/>
      <c r="VDT1456" s="9"/>
      <c r="VDU1456" s="9"/>
      <c r="VDV1456" s="9"/>
      <c r="VDW1456" s="9"/>
      <c r="VDX1456" s="9"/>
      <c r="VDY1456" s="9"/>
      <c r="VDZ1456" s="9"/>
      <c r="VEA1456" s="9"/>
      <c r="VEB1456" s="9"/>
      <c r="VEC1456" s="9"/>
      <c r="VED1456" s="9"/>
      <c r="VEE1456" s="9"/>
      <c r="VEF1456" s="9"/>
      <c r="VEG1456" s="9"/>
      <c r="VEH1456" s="9"/>
      <c r="VEI1456" s="9"/>
      <c r="VEJ1456" s="9"/>
      <c r="VEK1456" s="9"/>
      <c r="VEL1456" s="9"/>
      <c r="VEM1456" s="9"/>
      <c r="VEN1456" s="9"/>
      <c r="VEO1456" s="9"/>
      <c r="VEP1456" s="9"/>
      <c r="VEQ1456" s="9"/>
      <c r="VER1456" s="9"/>
      <c r="VES1456" s="9"/>
      <c r="VET1456" s="9"/>
      <c r="VEU1456" s="9"/>
      <c r="VEV1456" s="9"/>
      <c r="VEW1456" s="9"/>
      <c r="VEX1456" s="9"/>
      <c r="VEY1456" s="9"/>
      <c r="VEZ1456" s="9"/>
      <c r="VFA1456" s="9"/>
      <c r="VFB1456" s="9"/>
      <c r="VFC1456" s="9"/>
      <c r="VFD1456" s="9"/>
      <c r="VFE1456" s="9"/>
      <c r="VFF1456" s="9"/>
      <c r="VFG1456" s="9"/>
      <c r="VFH1456" s="9"/>
      <c r="VFI1456" s="9"/>
      <c r="VFJ1456" s="9"/>
      <c r="VFK1456" s="9"/>
      <c r="VFL1456" s="9"/>
      <c r="VFM1456" s="9"/>
      <c r="VFN1456" s="9"/>
      <c r="VFO1456" s="9"/>
      <c r="VFP1456" s="9"/>
      <c r="VFQ1456" s="9"/>
      <c r="VFR1456" s="9"/>
      <c r="VFS1456" s="9"/>
      <c r="VFT1456" s="9"/>
      <c r="VFU1456" s="9"/>
      <c r="VFV1456" s="9"/>
      <c r="VFW1456" s="9"/>
      <c r="VFX1456" s="9"/>
      <c r="VFY1456" s="9"/>
      <c r="VFZ1456" s="9"/>
      <c r="VGA1456" s="9"/>
      <c r="VGB1456" s="9"/>
      <c r="VGC1456" s="9"/>
      <c r="VGD1456" s="9"/>
      <c r="VGE1456" s="9"/>
      <c r="VGF1456" s="9"/>
      <c r="VGG1456" s="9"/>
      <c r="VGH1456" s="9"/>
      <c r="VGI1456" s="9"/>
      <c r="VGJ1456" s="9"/>
      <c r="VGK1456" s="9"/>
      <c r="VGL1456" s="9"/>
      <c r="VGM1456" s="9"/>
      <c r="VGN1456" s="9"/>
      <c r="VGO1456" s="9"/>
      <c r="VGP1456" s="9"/>
      <c r="VGQ1456" s="9"/>
      <c r="VGR1456" s="9"/>
      <c r="VGS1456" s="9"/>
      <c r="VGT1456" s="9"/>
      <c r="VGU1456" s="9"/>
      <c r="VGV1456" s="9"/>
      <c r="VGW1456" s="9"/>
      <c r="VGX1456" s="9"/>
      <c r="VGY1456" s="9"/>
      <c r="VGZ1456" s="9"/>
      <c r="VHA1456" s="9"/>
      <c r="VHB1456" s="9"/>
      <c r="VHC1456" s="9"/>
      <c r="VHD1456" s="9"/>
      <c r="VHE1456" s="9"/>
      <c r="VHF1456" s="9"/>
      <c r="VHG1456" s="9"/>
      <c r="VHH1456" s="9"/>
      <c r="VHI1456" s="9"/>
      <c r="VHJ1456" s="9"/>
      <c r="VHK1456" s="9"/>
      <c r="VHL1456" s="9"/>
      <c r="VHM1456" s="9"/>
      <c r="VHN1456" s="9"/>
      <c r="VHO1456" s="9"/>
      <c r="VHP1456" s="9"/>
      <c r="VHQ1456" s="9"/>
      <c r="VHR1456" s="9"/>
      <c r="VHS1456" s="9"/>
      <c r="VHT1456" s="9"/>
      <c r="VHU1456" s="9"/>
      <c r="VHV1456" s="9"/>
      <c r="VHW1456" s="9"/>
      <c r="VHX1456" s="9"/>
      <c r="VHY1456" s="9"/>
      <c r="VHZ1456" s="9"/>
      <c r="VIA1456" s="9"/>
      <c r="VIB1456" s="9"/>
      <c r="VIC1456" s="9"/>
      <c r="VID1456" s="9"/>
      <c r="VIE1456" s="9"/>
      <c r="VIF1456" s="9"/>
      <c r="VIG1456" s="9"/>
      <c r="VIH1456" s="9"/>
      <c r="VII1456" s="9"/>
      <c r="VIJ1456" s="9"/>
      <c r="VIK1456" s="9"/>
      <c r="VIL1456" s="9"/>
      <c r="VIM1456" s="9"/>
      <c r="VIN1456" s="9"/>
      <c r="VIO1456" s="9"/>
      <c r="VIP1456" s="9"/>
      <c r="VIQ1456" s="9"/>
      <c r="VIR1456" s="9"/>
      <c r="VIS1456" s="9"/>
      <c r="VIT1456" s="9"/>
      <c r="VIU1456" s="9"/>
      <c r="VIV1456" s="9"/>
      <c r="VIW1456" s="9"/>
      <c r="VIX1456" s="9"/>
      <c r="VIY1456" s="9"/>
      <c r="VIZ1456" s="9"/>
      <c r="VJA1456" s="9"/>
      <c r="VJB1456" s="9"/>
      <c r="VJC1456" s="9"/>
      <c r="VJD1456" s="9"/>
      <c r="VJE1456" s="9"/>
      <c r="VJF1456" s="9"/>
      <c r="VJG1456" s="9"/>
      <c r="VJH1456" s="9"/>
      <c r="VJI1456" s="9"/>
      <c r="VJJ1456" s="9"/>
      <c r="VJK1456" s="9"/>
      <c r="VJL1456" s="9"/>
      <c r="VJM1456" s="9"/>
      <c r="VJN1456" s="9"/>
      <c r="VJO1456" s="9"/>
      <c r="VJP1456" s="9"/>
      <c r="VJQ1456" s="9"/>
      <c r="VJR1456" s="9"/>
      <c r="VJS1456" s="9"/>
      <c r="VJT1456" s="9"/>
      <c r="VJU1456" s="9"/>
      <c r="VJV1456" s="9"/>
      <c r="VJW1456" s="9"/>
      <c r="VJX1456" s="9"/>
      <c r="VJY1456" s="9"/>
      <c r="VJZ1456" s="9"/>
      <c r="VKA1456" s="9"/>
      <c r="VKB1456" s="9"/>
      <c r="VKC1456" s="9"/>
      <c r="VKD1456" s="9"/>
      <c r="VKE1456" s="9"/>
      <c r="VKF1456" s="9"/>
      <c r="VKG1456" s="9"/>
      <c r="VKH1456" s="9"/>
      <c r="VKI1456" s="9"/>
      <c r="VKJ1456" s="9"/>
      <c r="VKK1456" s="9"/>
      <c r="VKL1456" s="9"/>
      <c r="VKM1456" s="9"/>
      <c r="VKN1456" s="9"/>
      <c r="VKO1456" s="9"/>
      <c r="VKP1456" s="9"/>
      <c r="VKQ1456" s="9"/>
      <c r="VKR1456" s="9"/>
      <c r="VKS1456" s="9"/>
      <c r="VKT1456" s="9"/>
      <c r="VKU1456" s="9"/>
      <c r="VKV1456" s="9"/>
      <c r="VKW1456" s="9"/>
      <c r="VKX1456" s="9"/>
      <c r="VKY1456" s="9"/>
      <c r="VKZ1456" s="9"/>
      <c r="VLA1456" s="9"/>
      <c r="VLB1456" s="9"/>
      <c r="VLC1456" s="9"/>
      <c r="VLD1456" s="9"/>
      <c r="VLE1456" s="9"/>
      <c r="VLF1456" s="9"/>
      <c r="VLG1456" s="9"/>
      <c r="VLH1456" s="9"/>
      <c r="VLI1456" s="9"/>
      <c r="VLJ1456" s="9"/>
      <c r="VLK1456" s="9"/>
      <c r="VLL1456" s="9"/>
      <c r="VLM1456" s="9"/>
      <c r="VLN1456" s="9"/>
      <c r="VLO1456" s="9"/>
      <c r="VLP1456" s="9"/>
      <c r="VLQ1456" s="9"/>
      <c r="VLR1456" s="9"/>
      <c r="VLS1456" s="9"/>
      <c r="VLT1456" s="9"/>
      <c r="VLU1456" s="9"/>
      <c r="VLV1456" s="9"/>
      <c r="VLW1456" s="9"/>
      <c r="VLX1456" s="9"/>
      <c r="VLY1456" s="9"/>
      <c r="VLZ1456" s="9"/>
      <c r="VMA1456" s="9"/>
      <c r="VMB1456" s="9"/>
      <c r="VMC1456" s="9"/>
      <c r="VMD1456" s="9"/>
      <c r="VME1456" s="9"/>
      <c r="VMF1456" s="9"/>
      <c r="VMG1456" s="9"/>
      <c r="VMH1456" s="9"/>
      <c r="VMI1456" s="9"/>
      <c r="VMJ1456" s="9"/>
      <c r="VMK1456" s="9"/>
      <c r="VML1456" s="9"/>
      <c r="VMM1456" s="9"/>
      <c r="VMN1456" s="9"/>
      <c r="VMO1456" s="9"/>
      <c r="VMP1456" s="9"/>
      <c r="VMQ1456" s="9"/>
      <c r="VMR1456" s="9"/>
      <c r="VMS1456" s="9"/>
      <c r="VMT1456" s="9"/>
      <c r="VMU1456" s="9"/>
      <c r="VMV1456" s="9"/>
      <c r="VMW1456" s="9"/>
      <c r="VMX1456" s="9"/>
      <c r="VMY1456" s="9"/>
      <c r="VMZ1456" s="9"/>
      <c r="VNA1456" s="9"/>
      <c r="VNB1456" s="9"/>
      <c r="VNC1456" s="9"/>
      <c r="VND1456" s="9"/>
      <c r="VNE1456" s="9"/>
      <c r="VNF1456" s="9"/>
      <c r="VNG1456" s="9"/>
      <c r="VNH1456" s="9"/>
      <c r="VNI1456" s="9"/>
      <c r="VNJ1456" s="9"/>
      <c r="VNK1456" s="9"/>
      <c r="VNL1456" s="9"/>
      <c r="VNM1456" s="9"/>
      <c r="VNN1456" s="9"/>
      <c r="VNO1456" s="9"/>
      <c r="VNP1456" s="9"/>
      <c r="VNQ1456" s="9"/>
      <c r="VNR1456" s="9"/>
      <c r="VNS1456" s="9"/>
      <c r="VNT1456" s="9"/>
      <c r="VNU1456" s="9"/>
      <c r="VNV1456" s="9"/>
      <c r="VNW1456" s="9"/>
      <c r="VNX1456" s="9"/>
      <c r="VNY1456" s="9"/>
      <c r="VNZ1456" s="9"/>
      <c r="VOA1456" s="9"/>
      <c r="VOB1456" s="9"/>
      <c r="VOC1456" s="9"/>
      <c r="VOD1456" s="9"/>
      <c r="VOE1456" s="9"/>
      <c r="VOF1456" s="9"/>
      <c r="VOG1456" s="9"/>
      <c r="VOH1456" s="9"/>
      <c r="VOI1456" s="9"/>
      <c r="VOJ1456" s="9"/>
      <c r="VOK1456" s="9"/>
      <c r="VOL1456" s="9"/>
      <c r="VOM1456" s="9"/>
      <c r="VON1456" s="9"/>
      <c r="VOO1456" s="9"/>
      <c r="VOP1456" s="9"/>
      <c r="VOQ1456" s="9"/>
      <c r="VOR1456" s="9"/>
      <c r="VOS1456" s="9"/>
      <c r="VOT1456" s="9"/>
      <c r="VOU1456" s="9"/>
      <c r="VOV1456" s="9"/>
      <c r="VOW1456" s="9"/>
      <c r="VOX1456" s="9"/>
      <c r="VOY1456" s="9"/>
      <c r="VOZ1456" s="9"/>
      <c r="VPA1456" s="9"/>
      <c r="VPB1456" s="9"/>
      <c r="VPC1456" s="9"/>
      <c r="VPD1456" s="9"/>
      <c r="VPE1456" s="9"/>
      <c r="VPF1456" s="9"/>
      <c r="VPG1456" s="9"/>
      <c r="VPH1456" s="9"/>
      <c r="VPI1456" s="9"/>
      <c r="VPJ1456" s="9"/>
      <c r="VPK1456" s="9"/>
      <c r="VPL1456" s="9"/>
      <c r="VPM1456" s="9"/>
      <c r="VPN1456" s="9"/>
      <c r="VPO1456" s="9"/>
      <c r="VPP1456" s="9"/>
      <c r="VPQ1456" s="9"/>
      <c r="VPR1456" s="9"/>
      <c r="VPS1456" s="9"/>
      <c r="VPT1456" s="9"/>
      <c r="VPU1456" s="9"/>
      <c r="VPV1456" s="9"/>
      <c r="VPW1456" s="9"/>
      <c r="VPX1456" s="9"/>
      <c r="VPY1456" s="9"/>
      <c r="VPZ1456" s="9"/>
      <c r="VQA1456" s="9"/>
      <c r="VQB1456" s="9"/>
      <c r="VQC1456" s="9"/>
      <c r="VQD1456" s="9"/>
      <c r="VQE1456" s="9"/>
      <c r="VQF1456" s="9"/>
      <c r="VQG1456" s="9"/>
      <c r="VQH1456" s="9"/>
      <c r="VQI1456" s="9"/>
      <c r="VQJ1456" s="9"/>
      <c r="VQK1456" s="9"/>
      <c r="VQL1456" s="9"/>
      <c r="VQM1456" s="9"/>
      <c r="VQN1456" s="9"/>
      <c r="VQO1456" s="9"/>
      <c r="VQP1456" s="9"/>
      <c r="VQQ1456" s="9"/>
      <c r="VQR1456" s="9"/>
      <c r="VQS1456" s="9"/>
      <c r="VQT1456" s="9"/>
      <c r="VQU1456" s="9"/>
      <c r="VQV1456" s="9"/>
      <c r="VQW1456" s="9"/>
      <c r="VQX1456" s="9"/>
      <c r="VQY1456" s="9"/>
      <c r="VQZ1456" s="9"/>
      <c r="VRA1456" s="9"/>
      <c r="VRB1456" s="9"/>
      <c r="VRC1456" s="9"/>
      <c r="VRD1456" s="9"/>
      <c r="VRE1456" s="9"/>
      <c r="VRF1456" s="9"/>
      <c r="VRG1456" s="9"/>
      <c r="VRH1456" s="9"/>
      <c r="VRI1456" s="9"/>
      <c r="VRJ1456" s="9"/>
      <c r="VRK1456" s="9"/>
      <c r="VRL1456" s="9"/>
      <c r="VRM1456" s="9"/>
      <c r="VRN1456" s="9"/>
      <c r="VRO1456" s="9"/>
      <c r="VRP1456" s="9"/>
      <c r="VRQ1456" s="9"/>
      <c r="VRR1456" s="9"/>
      <c r="VRS1456" s="9"/>
      <c r="VRT1456" s="9"/>
      <c r="VRU1456" s="9"/>
      <c r="VRV1456" s="9"/>
      <c r="VRW1456" s="9"/>
      <c r="VRX1456" s="9"/>
      <c r="VRY1456" s="9"/>
      <c r="VRZ1456" s="9"/>
      <c r="VSA1456" s="9"/>
      <c r="VSB1456" s="9"/>
      <c r="VSC1456" s="9"/>
      <c r="VSD1456" s="9"/>
      <c r="VSE1456" s="9"/>
      <c r="VSF1456" s="9"/>
      <c r="VSG1456" s="9"/>
      <c r="VSH1456" s="9"/>
      <c r="VSI1456" s="9"/>
      <c r="VSJ1456" s="9"/>
      <c r="VSK1456" s="9"/>
      <c r="VSL1456" s="9"/>
      <c r="VSM1456" s="9"/>
      <c r="VSN1456" s="9"/>
      <c r="VSO1456" s="9"/>
      <c r="VSP1456" s="9"/>
      <c r="VSQ1456" s="9"/>
      <c r="VSR1456" s="9"/>
      <c r="VSS1456" s="9"/>
      <c r="VST1456" s="9"/>
      <c r="VSU1456" s="9"/>
      <c r="VSV1456" s="9"/>
      <c r="VSW1456" s="9"/>
      <c r="VSX1456" s="9"/>
      <c r="VSY1456" s="9"/>
      <c r="VSZ1456" s="9"/>
      <c r="VTA1456" s="9"/>
      <c r="VTB1456" s="9"/>
      <c r="VTC1456" s="9"/>
      <c r="VTD1456" s="9"/>
      <c r="VTE1456" s="9"/>
      <c r="VTF1456" s="9"/>
      <c r="VTG1456" s="9"/>
      <c r="VTH1456" s="9"/>
      <c r="VTI1456" s="9"/>
      <c r="VTJ1456" s="9"/>
      <c r="VTK1456" s="9"/>
      <c r="VTL1456" s="9"/>
      <c r="VTM1456" s="9"/>
      <c r="VTN1456" s="9"/>
      <c r="VTO1456" s="9"/>
      <c r="VTP1456" s="9"/>
      <c r="VTQ1456" s="9"/>
      <c r="VTR1456" s="9"/>
      <c r="VTS1456" s="9"/>
      <c r="VTT1456" s="9"/>
      <c r="VTU1456" s="9"/>
      <c r="VTV1456" s="9"/>
      <c r="VTW1456" s="9"/>
      <c r="VTX1456" s="9"/>
      <c r="VTY1456" s="9"/>
      <c r="VTZ1456" s="9"/>
      <c r="VUA1456" s="9"/>
      <c r="VUB1456" s="9"/>
      <c r="VUC1456" s="9"/>
      <c r="VUD1456" s="9"/>
      <c r="VUE1456" s="9"/>
      <c r="VUF1456" s="9"/>
      <c r="VUG1456" s="9"/>
      <c r="VUH1456" s="9"/>
      <c r="VUI1456" s="9"/>
      <c r="VUJ1456" s="9"/>
      <c r="VUK1456" s="9"/>
      <c r="VUL1456" s="9"/>
      <c r="VUM1456" s="9"/>
      <c r="VUN1456" s="9"/>
      <c r="VUO1456" s="9"/>
      <c r="VUP1456" s="9"/>
      <c r="VUQ1456" s="9"/>
      <c r="VUR1456" s="9"/>
      <c r="VUS1456" s="9"/>
      <c r="VUT1456" s="9"/>
      <c r="VUU1456" s="9"/>
      <c r="VUV1456" s="9"/>
      <c r="VUW1456" s="9"/>
      <c r="VUX1456" s="9"/>
      <c r="VUY1456" s="9"/>
      <c r="VUZ1456" s="9"/>
      <c r="VVA1456" s="9"/>
      <c r="VVB1456" s="9"/>
      <c r="VVC1456" s="9"/>
      <c r="VVD1456" s="9"/>
      <c r="VVE1456" s="9"/>
      <c r="VVF1456" s="9"/>
      <c r="VVG1456" s="9"/>
      <c r="VVH1456" s="9"/>
      <c r="VVI1456" s="9"/>
      <c r="VVJ1456" s="9"/>
      <c r="VVK1456" s="9"/>
      <c r="VVL1456" s="9"/>
      <c r="VVM1456" s="9"/>
      <c r="VVN1456" s="9"/>
      <c r="VVO1456" s="9"/>
      <c r="VVP1456" s="9"/>
      <c r="VVQ1456" s="9"/>
      <c r="VVR1456" s="9"/>
      <c r="VVS1456" s="9"/>
      <c r="VVT1456" s="9"/>
      <c r="VVU1456" s="9"/>
      <c r="VVV1456" s="9"/>
      <c r="VVW1456" s="9"/>
      <c r="VVX1456" s="9"/>
      <c r="VVY1456" s="9"/>
      <c r="VVZ1456" s="9"/>
      <c r="VWA1456" s="9"/>
      <c r="VWB1456" s="9"/>
      <c r="VWC1456" s="9"/>
      <c r="VWD1456" s="9"/>
      <c r="VWE1456" s="9"/>
      <c r="VWF1456" s="9"/>
      <c r="VWG1456" s="9"/>
      <c r="VWH1456" s="9"/>
      <c r="VWI1456" s="9"/>
      <c r="VWJ1456" s="9"/>
      <c r="VWK1456" s="9"/>
      <c r="VWL1456" s="9"/>
      <c r="VWM1456" s="9"/>
      <c r="VWN1456" s="9"/>
      <c r="VWO1456" s="9"/>
      <c r="VWP1456" s="9"/>
      <c r="VWQ1456" s="9"/>
      <c r="VWR1456" s="9"/>
      <c r="VWS1456" s="9"/>
      <c r="VWT1456" s="9"/>
      <c r="VWU1456" s="9"/>
      <c r="VWV1456" s="9"/>
      <c r="VWW1456" s="9"/>
      <c r="VWX1456" s="9"/>
      <c r="VWY1456" s="9"/>
      <c r="VWZ1456" s="9"/>
      <c r="VXA1456" s="9"/>
      <c r="VXB1456" s="9"/>
      <c r="VXC1456" s="9"/>
      <c r="VXD1456" s="9"/>
      <c r="VXE1456" s="9"/>
      <c r="VXF1456" s="9"/>
      <c r="VXG1456" s="9"/>
      <c r="VXH1456" s="9"/>
      <c r="VXI1456" s="9"/>
      <c r="VXJ1456" s="9"/>
      <c r="VXK1456" s="9"/>
      <c r="VXL1456" s="9"/>
      <c r="VXM1456" s="9"/>
      <c r="VXN1456" s="9"/>
      <c r="VXO1456" s="9"/>
      <c r="VXP1456" s="9"/>
      <c r="VXQ1456" s="9"/>
      <c r="VXR1456" s="9"/>
      <c r="VXS1456" s="9"/>
      <c r="VXT1456" s="9"/>
      <c r="VXU1456" s="9"/>
      <c r="VXV1456" s="9"/>
      <c r="VXW1456" s="9"/>
      <c r="VXX1456" s="9"/>
      <c r="VXY1456" s="9"/>
      <c r="VXZ1456" s="9"/>
      <c r="VYA1456" s="9"/>
      <c r="VYB1456" s="9"/>
      <c r="VYC1456" s="9"/>
      <c r="VYD1456" s="9"/>
      <c r="VYE1456" s="9"/>
      <c r="VYF1456" s="9"/>
      <c r="VYG1456" s="9"/>
      <c r="VYH1456" s="9"/>
      <c r="VYI1456" s="9"/>
      <c r="VYJ1456" s="9"/>
      <c r="VYK1456" s="9"/>
      <c r="VYL1456" s="9"/>
      <c r="VYM1456" s="9"/>
      <c r="VYN1456" s="9"/>
      <c r="VYO1456" s="9"/>
      <c r="VYP1456" s="9"/>
      <c r="VYQ1456" s="9"/>
      <c r="VYR1456" s="9"/>
      <c r="VYS1456" s="9"/>
      <c r="VYT1456" s="9"/>
      <c r="VYU1456" s="9"/>
      <c r="VYV1456" s="9"/>
      <c r="VYW1456" s="9"/>
      <c r="VYX1456" s="9"/>
      <c r="VYY1456" s="9"/>
      <c r="VYZ1456" s="9"/>
      <c r="VZA1456" s="9"/>
      <c r="VZB1456" s="9"/>
      <c r="VZC1456" s="9"/>
      <c r="VZD1456" s="9"/>
      <c r="VZE1456" s="9"/>
      <c r="VZF1456" s="9"/>
      <c r="VZG1456" s="9"/>
      <c r="VZH1456" s="9"/>
      <c r="VZI1456" s="9"/>
      <c r="VZJ1456" s="9"/>
      <c r="VZK1456" s="9"/>
      <c r="VZL1456" s="9"/>
      <c r="VZM1456" s="9"/>
      <c r="VZN1456" s="9"/>
      <c r="VZO1456" s="9"/>
      <c r="VZP1456" s="9"/>
      <c r="VZQ1456" s="9"/>
      <c r="VZR1456" s="9"/>
      <c r="VZS1456" s="9"/>
      <c r="VZT1456" s="9"/>
      <c r="VZU1456" s="9"/>
      <c r="VZV1456" s="9"/>
      <c r="VZW1456" s="9"/>
      <c r="VZX1456" s="9"/>
      <c r="VZY1456" s="9"/>
      <c r="VZZ1456" s="9"/>
      <c r="WAA1456" s="9"/>
      <c r="WAB1456" s="9"/>
      <c r="WAC1456" s="9"/>
      <c r="WAD1456" s="9"/>
      <c r="WAE1456" s="9"/>
      <c r="WAF1456" s="9"/>
      <c r="WAG1456" s="9"/>
      <c r="WAH1456" s="9"/>
      <c r="WAI1456" s="9"/>
      <c r="WAJ1456" s="9"/>
      <c r="WAK1456" s="9"/>
      <c r="WAL1456" s="9"/>
      <c r="WAM1456" s="9"/>
      <c r="WAN1456" s="9"/>
      <c r="WAO1456" s="9"/>
      <c r="WAP1456" s="9"/>
      <c r="WAQ1456" s="9"/>
      <c r="WAR1456" s="9"/>
      <c r="WAS1456" s="9"/>
      <c r="WAT1456" s="9"/>
      <c r="WAU1456" s="9"/>
      <c r="WAV1456" s="9"/>
      <c r="WAW1456" s="9"/>
      <c r="WAX1456" s="9"/>
      <c r="WAY1456" s="9"/>
      <c r="WAZ1456" s="9"/>
      <c r="WBA1456" s="9"/>
      <c r="WBB1456" s="9"/>
      <c r="WBC1456" s="9"/>
      <c r="WBD1456" s="9"/>
      <c r="WBE1456" s="9"/>
      <c r="WBF1456" s="9"/>
      <c r="WBG1456" s="9"/>
      <c r="WBH1456" s="9"/>
      <c r="WBI1456" s="9"/>
      <c r="WBJ1456" s="9"/>
      <c r="WBK1456" s="9"/>
      <c r="WBL1456" s="9"/>
      <c r="WBM1456" s="9"/>
      <c r="WBN1456" s="9"/>
      <c r="WBO1456" s="9"/>
      <c r="WBP1456" s="9"/>
      <c r="WBQ1456" s="9"/>
      <c r="WBR1456" s="9"/>
      <c r="WBS1456" s="9"/>
      <c r="WBT1456" s="9"/>
      <c r="WBU1456" s="9"/>
      <c r="WBV1456" s="9"/>
      <c r="WBW1456" s="9"/>
      <c r="WBX1456" s="9"/>
      <c r="WBY1456" s="9"/>
      <c r="WBZ1456" s="9"/>
      <c r="WCA1456" s="9"/>
      <c r="WCB1456" s="9"/>
      <c r="WCC1456" s="9"/>
      <c r="WCD1456" s="9"/>
      <c r="WCE1456" s="9"/>
      <c r="WCF1456" s="9"/>
      <c r="WCG1456" s="9"/>
      <c r="WCH1456" s="9"/>
      <c r="WCI1456" s="9"/>
      <c r="WCJ1456" s="9"/>
      <c r="WCK1456" s="9"/>
      <c r="WCL1456" s="9"/>
      <c r="WCM1456" s="9"/>
      <c r="WCN1456" s="9"/>
      <c r="WCO1456" s="9"/>
      <c r="WCP1456" s="9"/>
      <c r="WCQ1456" s="9"/>
      <c r="WCR1456" s="9"/>
      <c r="WCS1456" s="9"/>
      <c r="WCT1456" s="9"/>
      <c r="WCU1456" s="9"/>
      <c r="WCV1456" s="9"/>
      <c r="WCW1456" s="9"/>
      <c r="WCX1456" s="9"/>
      <c r="WCY1456" s="9"/>
      <c r="WCZ1456" s="9"/>
      <c r="WDA1456" s="9"/>
      <c r="WDB1456" s="9"/>
      <c r="WDC1456" s="9"/>
      <c r="WDD1456" s="9"/>
      <c r="WDE1456" s="9"/>
      <c r="WDF1456" s="9"/>
      <c r="WDG1456" s="9"/>
      <c r="WDH1456" s="9"/>
      <c r="WDI1456" s="9"/>
      <c r="WDJ1456" s="9"/>
      <c r="WDK1456" s="9"/>
      <c r="WDL1456" s="9"/>
      <c r="WDM1456" s="9"/>
      <c r="WDN1456" s="9"/>
      <c r="WDO1456" s="9"/>
      <c r="WDP1456" s="9"/>
      <c r="WDQ1456" s="9"/>
      <c r="WDR1456" s="9"/>
      <c r="WDS1456" s="9"/>
      <c r="WDT1456" s="9"/>
      <c r="WDU1456" s="9"/>
      <c r="WDV1456" s="9"/>
      <c r="WDW1456" s="9"/>
      <c r="WDX1456" s="9"/>
      <c r="WDY1456" s="9"/>
      <c r="WDZ1456" s="9"/>
      <c r="WEA1456" s="9"/>
      <c r="WEB1456" s="9"/>
      <c r="WEC1456" s="9"/>
      <c r="WED1456" s="9"/>
      <c r="WEE1456" s="9"/>
      <c r="WEF1456" s="9"/>
      <c r="WEG1456" s="9"/>
      <c r="WEH1456" s="9"/>
      <c r="WEI1456" s="9"/>
      <c r="WEJ1456" s="9"/>
      <c r="WEK1456" s="9"/>
      <c r="WEL1456" s="9"/>
      <c r="WEM1456" s="9"/>
      <c r="WEN1456" s="9"/>
      <c r="WEO1456" s="9"/>
      <c r="WEP1456" s="9"/>
      <c r="WEQ1456" s="9"/>
      <c r="WER1456" s="9"/>
      <c r="WES1456" s="9"/>
      <c r="WET1456" s="9"/>
      <c r="WEU1456" s="9"/>
      <c r="WEV1456" s="9"/>
      <c r="WEW1456" s="9"/>
      <c r="WEX1456" s="9"/>
      <c r="WEY1456" s="9"/>
      <c r="WEZ1456" s="9"/>
      <c r="WFA1456" s="9"/>
      <c r="WFB1456" s="9"/>
      <c r="WFC1456" s="9"/>
      <c r="WFD1456" s="9"/>
      <c r="WFE1456" s="9"/>
      <c r="WFF1456" s="9"/>
      <c r="WFG1456" s="9"/>
      <c r="WFH1456" s="9"/>
      <c r="WFI1456" s="9"/>
      <c r="WFJ1456" s="9"/>
      <c r="WFK1456" s="9"/>
      <c r="WFL1456" s="9"/>
      <c r="WFM1456" s="9"/>
      <c r="WFN1456" s="9"/>
      <c r="WFO1456" s="9"/>
      <c r="WFP1456" s="9"/>
      <c r="WFQ1456" s="9"/>
      <c r="WFR1456" s="9"/>
      <c r="WFS1456" s="9"/>
      <c r="WFT1456" s="9"/>
      <c r="WFU1456" s="9"/>
      <c r="WFV1456" s="9"/>
      <c r="WFW1456" s="9"/>
      <c r="WFX1456" s="9"/>
      <c r="WFY1456" s="9"/>
      <c r="WFZ1456" s="9"/>
      <c r="WGA1456" s="9"/>
      <c r="WGB1456" s="9"/>
      <c r="WGC1456" s="9"/>
      <c r="WGD1456" s="9"/>
      <c r="WGE1456" s="9"/>
      <c r="WGF1456" s="9"/>
      <c r="WGG1456" s="9"/>
      <c r="WGH1456" s="9"/>
      <c r="WGI1456" s="9"/>
      <c r="WGJ1456" s="9"/>
      <c r="WGK1456" s="9"/>
      <c r="WGL1456" s="9"/>
      <c r="WGM1456" s="9"/>
      <c r="WGN1456" s="9"/>
      <c r="WGO1456" s="9"/>
      <c r="WGP1456" s="9"/>
      <c r="WGQ1456" s="9"/>
      <c r="WGR1456" s="9"/>
      <c r="WGS1456" s="9"/>
      <c r="WGT1456" s="9"/>
      <c r="WGU1456" s="9"/>
      <c r="WGV1456" s="9"/>
      <c r="WGW1456" s="9"/>
      <c r="WGX1456" s="9"/>
      <c r="WGY1456" s="9"/>
      <c r="WGZ1456" s="9"/>
      <c r="WHA1456" s="9"/>
      <c r="WHB1456" s="9"/>
      <c r="WHC1456" s="9"/>
      <c r="WHD1456" s="9"/>
      <c r="WHE1456" s="9"/>
      <c r="WHF1456" s="9"/>
      <c r="WHG1456" s="9"/>
      <c r="WHH1456" s="9"/>
      <c r="WHI1456" s="9"/>
      <c r="WHJ1456" s="9"/>
      <c r="WHK1456" s="9"/>
      <c r="WHL1456" s="9"/>
      <c r="WHM1456" s="9"/>
      <c r="WHN1456" s="9"/>
      <c r="WHO1456" s="9"/>
      <c r="WHP1456" s="9"/>
      <c r="WHQ1456" s="9"/>
      <c r="WHR1456" s="9"/>
      <c r="WHS1456" s="9"/>
      <c r="WHT1456" s="9"/>
      <c r="WHU1456" s="9"/>
      <c r="WHV1456" s="9"/>
      <c r="WHW1456" s="9"/>
      <c r="WHX1456" s="9"/>
      <c r="WHY1456" s="9"/>
      <c r="WHZ1456" s="9"/>
      <c r="WIA1456" s="9"/>
      <c r="WIB1456" s="9"/>
      <c r="WIC1456" s="9"/>
      <c r="WID1456" s="9"/>
      <c r="WIE1456" s="9"/>
      <c r="WIF1456" s="9"/>
      <c r="WIG1456" s="9"/>
      <c r="WIH1456" s="9"/>
      <c r="WII1456" s="9"/>
      <c r="WIJ1456" s="9"/>
      <c r="WIK1456" s="9"/>
      <c r="WIL1456" s="9"/>
      <c r="WIM1456" s="9"/>
      <c r="WIN1456" s="9"/>
      <c r="WIO1456" s="9"/>
      <c r="WIP1456" s="9"/>
      <c r="WIQ1456" s="9"/>
      <c r="WIR1456" s="9"/>
      <c r="WIS1456" s="9"/>
      <c r="WIT1456" s="9"/>
      <c r="WIU1456" s="9"/>
      <c r="WIV1456" s="9"/>
      <c r="WIW1456" s="9"/>
      <c r="WIX1456" s="9"/>
      <c r="WIY1456" s="9"/>
      <c r="WIZ1456" s="9"/>
      <c r="WJA1456" s="9"/>
      <c r="WJB1456" s="9"/>
      <c r="WJC1456" s="9"/>
      <c r="WJD1456" s="9"/>
      <c r="WJE1456" s="9"/>
      <c r="WJF1456" s="9"/>
      <c r="WJG1456" s="9"/>
      <c r="WJH1456" s="9"/>
      <c r="WJI1456" s="9"/>
      <c r="WJJ1456" s="9"/>
      <c r="WJK1456" s="9"/>
      <c r="WJL1456" s="9"/>
      <c r="WJM1456" s="9"/>
      <c r="WJN1456" s="9"/>
      <c r="WJO1456" s="9"/>
      <c r="WJP1456" s="9"/>
      <c r="WJQ1456" s="9"/>
      <c r="WJR1456" s="9"/>
      <c r="WJS1456" s="9"/>
      <c r="WJT1456" s="9"/>
      <c r="WJU1456" s="9"/>
      <c r="WJV1456" s="9"/>
      <c r="WJW1456" s="9"/>
      <c r="WJX1456" s="9"/>
      <c r="WJY1456" s="9"/>
      <c r="WJZ1456" s="9"/>
      <c r="WKA1456" s="9"/>
      <c r="WKB1456" s="9"/>
      <c r="WKC1456" s="9"/>
      <c r="WKD1456" s="9"/>
      <c r="WKE1456" s="9"/>
      <c r="WKF1456" s="9"/>
      <c r="WKG1456" s="9"/>
      <c r="WKH1456" s="9"/>
      <c r="WKI1456" s="9"/>
      <c r="WKJ1456" s="9"/>
      <c r="WKK1456" s="9"/>
      <c r="WKL1456" s="9"/>
      <c r="WKM1456" s="9"/>
      <c r="WKN1456" s="9"/>
      <c r="WKO1456" s="9"/>
      <c r="WKP1456" s="9"/>
      <c r="WKQ1456" s="9"/>
      <c r="WKR1456" s="9"/>
      <c r="WKS1456" s="9"/>
      <c r="WKT1456" s="9"/>
      <c r="WKU1456" s="9"/>
      <c r="WKV1456" s="9"/>
      <c r="WKW1456" s="9"/>
      <c r="WKX1456" s="9"/>
      <c r="WKY1456" s="9"/>
      <c r="WKZ1456" s="9"/>
      <c r="WLA1456" s="9"/>
      <c r="WLB1456" s="9"/>
      <c r="WLC1456" s="9"/>
      <c r="WLD1456" s="9"/>
      <c r="WLE1456" s="9"/>
      <c r="WLF1456" s="9"/>
      <c r="WLG1456" s="9"/>
      <c r="WLH1456" s="9"/>
      <c r="WLI1456" s="9"/>
      <c r="WLJ1456" s="9"/>
      <c r="WLK1456" s="9"/>
      <c r="WLL1456" s="9"/>
      <c r="WLM1456" s="9"/>
      <c r="WLN1456" s="9"/>
      <c r="WLO1456" s="9"/>
      <c r="WLP1456" s="9"/>
      <c r="WLQ1456" s="9"/>
      <c r="WLR1456" s="9"/>
      <c r="WLS1456" s="9"/>
      <c r="WLT1456" s="9"/>
      <c r="WLU1456" s="9"/>
      <c r="WLV1456" s="9"/>
      <c r="WLW1456" s="9"/>
      <c r="WLX1456" s="9"/>
      <c r="WLY1456" s="9"/>
      <c r="WLZ1456" s="9"/>
      <c r="WMA1456" s="9"/>
      <c r="WMB1456" s="9"/>
      <c r="WMC1456" s="9"/>
      <c r="WMD1456" s="9"/>
      <c r="WME1456" s="9"/>
      <c r="WMF1456" s="9"/>
      <c r="WMG1456" s="9"/>
      <c r="WMH1456" s="9"/>
      <c r="WMI1456" s="9"/>
      <c r="WMJ1456" s="9"/>
      <c r="WMK1456" s="9"/>
      <c r="WML1456" s="9"/>
      <c r="WMM1456" s="9"/>
      <c r="WMN1456" s="9"/>
      <c r="WMO1456" s="9"/>
      <c r="WMP1456" s="9"/>
      <c r="WMQ1456" s="9"/>
      <c r="WMR1456" s="9"/>
      <c r="WMS1456" s="9"/>
      <c r="WMT1456" s="9"/>
      <c r="WMU1456" s="9"/>
      <c r="WMV1456" s="9"/>
      <c r="WMW1456" s="9"/>
      <c r="WMX1456" s="9"/>
      <c r="WMY1456" s="9"/>
      <c r="WMZ1456" s="9"/>
      <c r="WNA1456" s="9"/>
      <c r="WNB1456" s="9"/>
      <c r="WNC1456" s="9"/>
      <c r="WND1456" s="9"/>
      <c r="WNE1456" s="9"/>
      <c r="WNF1456" s="9"/>
      <c r="WNG1456" s="9"/>
      <c r="WNH1456" s="9"/>
      <c r="WNI1456" s="9"/>
      <c r="WNJ1456" s="9"/>
      <c r="WNK1456" s="9"/>
      <c r="WNL1456" s="9"/>
      <c r="WNM1456" s="9"/>
      <c r="WNN1456" s="9"/>
      <c r="WNO1456" s="9"/>
      <c r="WNP1456" s="9"/>
      <c r="WNQ1456" s="9"/>
      <c r="WNR1456" s="9"/>
      <c r="WNS1456" s="9"/>
      <c r="WNT1456" s="9"/>
      <c r="WNU1456" s="9"/>
      <c r="WNV1456" s="9"/>
      <c r="WNW1456" s="9"/>
      <c r="WNX1456" s="9"/>
      <c r="WNY1456" s="9"/>
      <c r="WNZ1456" s="9"/>
      <c r="WOA1456" s="9"/>
      <c r="WOB1456" s="9"/>
      <c r="WOC1456" s="9"/>
      <c r="WOD1456" s="9"/>
      <c r="WOE1456" s="9"/>
      <c r="WOF1456" s="9"/>
      <c r="WOG1456" s="9"/>
      <c r="WOH1456" s="9"/>
      <c r="WOI1456" s="9"/>
      <c r="WOJ1456" s="9"/>
      <c r="WOK1456" s="9"/>
      <c r="WOL1456" s="9"/>
      <c r="WOM1456" s="9"/>
      <c r="WON1456" s="9"/>
      <c r="WOO1456" s="9"/>
      <c r="WOP1456" s="9"/>
      <c r="WOQ1456" s="9"/>
      <c r="WOR1456" s="9"/>
      <c r="WOS1456" s="9"/>
      <c r="WOT1456" s="9"/>
      <c r="WOU1456" s="9"/>
      <c r="WOV1456" s="9"/>
      <c r="WOW1456" s="9"/>
      <c r="WOX1456" s="9"/>
      <c r="WOY1456" s="9"/>
      <c r="WOZ1456" s="9"/>
      <c r="WPA1456" s="9"/>
      <c r="WPB1456" s="9"/>
      <c r="WPC1456" s="9"/>
      <c r="WPD1456" s="9"/>
      <c r="WPE1456" s="9"/>
      <c r="WPF1456" s="9"/>
      <c r="WPG1456" s="9"/>
      <c r="WPH1456" s="9"/>
      <c r="WPI1456" s="9"/>
      <c r="WPJ1456" s="9"/>
      <c r="WPK1456" s="9"/>
      <c r="WPL1456" s="9"/>
      <c r="WPM1456" s="9"/>
      <c r="WPN1456" s="9"/>
      <c r="WPO1456" s="9"/>
      <c r="WPP1456" s="9"/>
      <c r="WPQ1456" s="9"/>
      <c r="WPR1456" s="9"/>
      <c r="WPS1456" s="9"/>
      <c r="WPT1456" s="9"/>
      <c r="WPU1456" s="9"/>
      <c r="WPV1456" s="9"/>
      <c r="WPW1456" s="9"/>
      <c r="WPX1456" s="9"/>
      <c r="WPY1456" s="9"/>
      <c r="WPZ1456" s="9"/>
      <c r="WQA1456" s="9"/>
      <c r="WQB1456" s="9"/>
      <c r="WQC1456" s="9"/>
      <c r="WQD1456" s="9"/>
      <c r="WQE1456" s="9"/>
      <c r="WQF1456" s="9"/>
      <c r="WQG1456" s="9"/>
      <c r="WQH1456" s="9"/>
      <c r="WQI1456" s="9"/>
      <c r="WQJ1456" s="9"/>
      <c r="WQK1456" s="9"/>
      <c r="WQL1456" s="9"/>
      <c r="WQM1456" s="9"/>
      <c r="WQN1456" s="9"/>
      <c r="WQO1456" s="9"/>
      <c r="WQP1456" s="9"/>
      <c r="WQQ1456" s="9"/>
      <c r="WQR1456" s="9"/>
      <c r="WQS1456" s="9"/>
      <c r="WQT1456" s="9"/>
      <c r="WQU1456" s="9"/>
      <c r="WQV1456" s="9"/>
      <c r="WQW1456" s="9"/>
      <c r="WQX1456" s="9"/>
      <c r="WQY1456" s="9"/>
      <c r="WQZ1456" s="9"/>
      <c r="WRA1456" s="9"/>
      <c r="WRB1456" s="9"/>
      <c r="WRC1456" s="9"/>
      <c r="WRD1456" s="9"/>
      <c r="WRE1456" s="9"/>
      <c r="WRF1456" s="9"/>
      <c r="WRG1456" s="9"/>
      <c r="WRH1456" s="9"/>
      <c r="WRI1456" s="9"/>
      <c r="WRJ1456" s="9"/>
      <c r="WRK1456" s="9"/>
      <c r="WRL1456" s="9"/>
      <c r="WRM1456" s="9"/>
      <c r="WRN1456" s="9"/>
      <c r="WRO1456" s="9"/>
      <c r="WRP1456" s="9"/>
      <c r="WRQ1456" s="9"/>
      <c r="WRR1456" s="9"/>
      <c r="WRS1456" s="9"/>
      <c r="WRT1456" s="9"/>
      <c r="WRU1456" s="9"/>
      <c r="WRV1456" s="9"/>
      <c r="WRW1456" s="9"/>
      <c r="WRX1456" s="9"/>
      <c r="WRY1456" s="9"/>
      <c r="WRZ1456" s="9"/>
      <c r="WSA1456" s="9"/>
      <c r="WSB1456" s="9"/>
      <c r="WSC1456" s="9"/>
      <c r="WSD1456" s="9"/>
      <c r="WSE1456" s="9"/>
      <c r="WSF1456" s="9"/>
      <c r="WSG1456" s="9"/>
      <c r="WSH1456" s="9"/>
      <c r="WSI1456" s="9"/>
      <c r="WSJ1456" s="9"/>
      <c r="WSK1456" s="9"/>
      <c r="WSL1456" s="9"/>
      <c r="WSM1456" s="9"/>
      <c r="WSN1456" s="9"/>
      <c r="WSO1456" s="9"/>
      <c r="WSP1456" s="9"/>
      <c r="WSQ1456" s="9"/>
      <c r="WSR1456" s="9"/>
      <c r="WSS1456" s="9"/>
      <c r="WST1456" s="9"/>
      <c r="WSU1456" s="9"/>
      <c r="WSV1456" s="9"/>
      <c r="WSW1456" s="9"/>
      <c r="WSX1456" s="9"/>
      <c r="WSY1456" s="9"/>
      <c r="WSZ1456" s="9"/>
      <c r="WTA1456" s="9"/>
      <c r="WTB1456" s="9"/>
      <c r="WTC1456" s="9"/>
      <c r="WTD1456" s="9"/>
      <c r="WTE1456" s="9"/>
      <c r="WTF1456" s="9"/>
      <c r="WTG1456" s="9"/>
      <c r="WTH1456" s="9"/>
      <c r="WTI1456" s="9"/>
      <c r="WTJ1456" s="9"/>
      <c r="WTK1456" s="9"/>
      <c r="WTL1456" s="9"/>
      <c r="WTM1456" s="9"/>
      <c r="WTN1456" s="9"/>
      <c r="WTO1456" s="9"/>
      <c r="WTP1456" s="9"/>
      <c r="WTQ1456" s="9"/>
      <c r="WTR1456" s="9"/>
      <c r="WTS1456" s="9"/>
      <c r="WTT1456" s="9"/>
      <c r="WTU1456" s="9"/>
      <c r="WTV1456" s="9"/>
      <c r="WTW1456" s="9"/>
      <c r="WTX1456" s="9"/>
      <c r="WTY1456" s="9"/>
      <c r="WTZ1456" s="9"/>
      <c r="WUA1456" s="9"/>
      <c r="WUB1456" s="9"/>
      <c r="WUC1456" s="9"/>
      <c r="WUD1456" s="9"/>
      <c r="WUE1456" s="9"/>
      <c r="WUF1456" s="9"/>
      <c r="WUG1456" s="9"/>
      <c r="WUH1456" s="9"/>
      <c r="WUI1456" s="9"/>
      <c r="WUJ1456" s="9"/>
      <c r="WUK1456" s="9"/>
      <c r="WUL1456" s="9"/>
      <c r="WUM1456" s="9"/>
      <c r="WUN1456" s="9"/>
      <c r="WUO1456" s="9"/>
      <c r="WUP1456" s="9"/>
      <c r="WUQ1456" s="9"/>
      <c r="WUR1456" s="9"/>
      <c r="WUS1456" s="9"/>
      <c r="WUT1456" s="9"/>
      <c r="WUU1456" s="9"/>
      <c r="WUV1456" s="9"/>
      <c r="WUW1456" s="9"/>
      <c r="WUX1456" s="9"/>
      <c r="WUY1456" s="9"/>
      <c r="WUZ1456" s="9"/>
      <c r="WVA1456" s="9"/>
      <c r="WVB1456" s="9"/>
      <c r="WVC1456" s="9"/>
      <c r="WVD1456" s="9"/>
      <c r="WVE1456" s="9"/>
      <c r="WVF1456" s="9"/>
      <c r="WVG1456" s="9"/>
      <c r="WVH1456" s="9"/>
      <c r="WVI1456" s="9"/>
      <c r="WVJ1456" s="9"/>
      <c r="WVK1456" s="9"/>
      <c r="WVL1456" s="9"/>
      <c r="WVM1456" s="9"/>
      <c r="WVN1456" s="9"/>
      <c r="WVO1456" s="9"/>
      <c r="WVP1456" s="9"/>
      <c r="WVQ1456" s="9"/>
      <c r="WVR1456" s="9"/>
      <c r="WVS1456" s="9"/>
      <c r="WVT1456" s="9"/>
      <c r="WVU1456" s="9"/>
      <c r="WVV1456" s="9"/>
      <c r="WVW1456" s="9"/>
      <c r="WVX1456" s="9"/>
      <c r="WVY1456" s="9"/>
      <c r="WVZ1456" s="9"/>
      <c r="WWA1456" s="9"/>
      <c r="WWB1456" s="9"/>
      <c r="WWC1456" s="9"/>
      <c r="WWD1456" s="9"/>
      <c r="WWE1456" s="9"/>
      <c r="WWF1456" s="9"/>
      <c r="WWG1456" s="9"/>
      <c r="WWH1456" s="9"/>
      <c r="WWI1456" s="9"/>
      <c r="WWJ1456" s="9"/>
      <c r="WWK1456" s="9"/>
      <c r="WWL1456" s="9"/>
      <c r="WWM1456" s="9"/>
      <c r="WWN1456" s="9"/>
      <c r="WWO1456" s="9"/>
      <c r="WWP1456" s="9"/>
      <c r="WWQ1456" s="9"/>
      <c r="WWR1456" s="9"/>
      <c r="WWS1456" s="9"/>
      <c r="WWT1456" s="9"/>
      <c r="WWU1456" s="9"/>
      <c r="WWV1456" s="9"/>
      <c r="WWW1456" s="9"/>
      <c r="WWX1456" s="9"/>
      <c r="WWY1456" s="9"/>
      <c r="WWZ1456" s="9"/>
      <c r="WXA1456" s="9"/>
      <c r="WXB1456" s="9"/>
      <c r="WXC1456" s="9"/>
      <c r="WXD1456" s="9"/>
      <c r="WXE1456" s="9"/>
      <c r="WXF1456" s="9"/>
      <c r="WXG1456" s="9"/>
      <c r="WXH1456" s="9"/>
      <c r="WXI1456" s="9"/>
      <c r="WXJ1456" s="9"/>
      <c r="WXK1456" s="9"/>
      <c r="WXL1456" s="9"/>
      <c r="WXM1456" s="9"/>
      <c r="WXN1456" s="9"/>
      <c r="WXO1456" s="9"/>
      <c r="WXP1456" s="9"/>
      <c r="WXQ1456" s="9"/>
      <c r="WXR1456" s="9"/>
      <c r="WXS1456" s="9"/>
      <c r="WXT1456" s="9"/>
      <c r="WXU1456" s="9"/>
      <c r="WXV1456" s="9"/>
      <c r="WXW1456" s="9"/>
      <c r="WXX1456" s="9"/>
      <c r="WXY1456" s="9"/>
      <c r="WXZ1456" s="9"/>
      <c r="WYA1456" s="9"/>
      <c r="WYB1456" s="9"/>
      <c r="WYC1456" s="9"/>
      <c r="WYD1456" s="9"/>
      <c r="WYE1456" s="9"/>
      <c r="WYF1456" s="9"/>
      <c r="WYG1456" s="9"/>
      <c r="WYH1456" s="9"/>
      <c r="WYI1456" s="9"/>
      <c r="WYJ1456" s="9"/>
      <c r="WYK1456" s="9"/>
      <c r="WYL1456" s="9"/>
      <c r="WYM1456" s="9"/>
      <c r="WYN1456" s="9"/>
      <c r="WYO1456" s="9"/>
      <c r="WYP1456" s="9"/>
      <c r="WYQ1456" s="9"/>
      <c r="WYR1456" s="9"/>
      <c r="WYS1456" s="9"/>
      <c r="WYT1456" s="9"/>
      <c r="WYU1456" s="9"/>
      <c r="WYV1456" s="9"/>
      <c r="WYW1456" s="9"/>
      <c r="WYX1456" s="9"/>
      <c r="WYY1456" s="9"/>
      <c r="WYZ1456" s="9"/>
      <c r="WZA1456" s="9"/>
      <c r="WZB1456" s="9"/>
      <c r="WZC1456" s="9"/>
      <c r="WZD1456" s="9"/>
      <c r="WZE1456" s="9"/>
      <c r="WZF1456" s="9"/>
      <c r="WZG1456" s="9"/>
      <c r="WZH1456" s="9"/>
      <c r="WZI1456" s="9"/>
      <c r="WZJ1456" s="9"/>
      <c r="WZK1456" s="9"/>
      <c r="WZL1456" s="9"/>
      <c r="WZM1456" s="9"/>
      <c r="WZN1456" s="9"/>
      <c r="WZO1456" s="9"/>
      <c r="WZP1456" s="9"/>
      <c r="WZQ1456" s="9"/>
      <c r="WZR1456" s="9"/>
      <c r="WZS1456" s="9"/>
      <c r="WZT1456" s="9"/>
      <c r="WZU1456" s="9"/>
      <c r="WZV1456" s="9"/>
      <c r="WZW1456" s="9"/>
      <c r="WZX1456" s="9"/>
      <c r="WZY1456" s="9"/>
      <c r="WZZ1456" s="9"/>
      <c r="XAA1456" s="9"/>
      <c r="XAB1456" s="9"/>
      <c r="XAC1456" s="9"/>
      <c r="XAD1456" s="9"/>
      <c r="XAE1456" s="9"/>
      <c r="XAF1456" s="9"/>
      <c r="XAG1456" s="9"/>
      <c r="XAH1456" s="9"/>
      <c r="XAI1456" s="9"/>
      <c r="XAJ1456" s="9"/>
      <c r="XAK1456" s="9"/>
      <c r="XAL1456" s="9"/>
      <c r="XAM1456" s="9"/>
      <c r="XAN1456" s="9"/>
      <c r="XAO1456" s="9"/>
      <c r="XAP1456" s="9"/>
      <c r="XAQ1456" s="9"/>
      <c r="XAR1456" s="9"/>
      <c r="XAS1456" s="9"/>
      <c r="XAT1456" s="9"/>
      <c r="XAU1456" s="9"/>
      <c r="XAV1456" s="9"/>
      <c r="XAW1456" s="9"/>
      <c r="XAX1456" s="9"/>
      <c r="XAY1456" s="9"/>
      <c r="XAZ1456" s="9"/>
      <c r="XBA1456" s="9"/>
      <c r="XBB1456" s="9"/>
      <c r="XBC1456" s="9"/>
      <c r="XBD1456" s="9"/>
      <c r="XBE1456" s="9"/>
      <c r="XBF1456" s="9"/>
      <c r="XBG1456" s="9"/>
      <c r="XBH1456" s="9"/>
      <c r="XBI1456" s="9"/>
      <c r="XBJ1456" s="9"/>
      <c r="XBK1456" s="9"/>
      <c r="XBL1456" s="9"/>
      <c r="XBM1456" s="9"/>
      <c r="XBN1456" s="9"/>
      <c r="XBO1456" s="9"/>
      <c r="XBP1456" s="9"/>
      <c r="XBQ1456" s="9"/>
      <c r="XBR1456" s="9"/>
      <c r="XBS1456" s="9"/>
      <c r="XBT1456" s="102"/>
      <c r="XBU1456" s="102"/>
      <c r="XBV1456" s="102"/>
      <c r="XBW1456" s="102"/>
      <c r="XBX1456" s="102"/>
    </row>
    <row r="1457" spans="1:46" s="60" customFormat="1" x14ac:dyDescent="0.2">
      <c r="A1457" s="151" t="s">
        <v>98</v>
      </c>
      <c r="B1457" s="2">
        <v>915</v>
      </c>
      <c r="C1457" s="15">
        <v>10</v>
      </c>
      <c r="D1457" s="15" t="s">
        <v>53</v>
      </c>
      <c r="E1457" s="20" t="s">
        <v>90</v>
      </c>
      <c r="F1457" s="7"/>
      <c r="G1457" s="71">
        <f>G1459</f>
        <v>3732</v>
      </c>
      <c r="H1457" s="82">
        <f>H1459</f>
        <v>3130</v>
      </c>
      <c r="I1457" s="228"/>
      <c r="J1457" s="228"/>
      <c r="K1457" s="228"/>
      <c r="L1457" s="228"/>
      <c r="M1457" s="228"/>
      <c r="N1457" s="228"/>
      <c r="O1457" s="228"/>
      <c r="P1457" s="228"/>
      <c r="Q1457" s="228"/>
      <c r="R1457" s="228"/>
      <c r="S1457" s="228"/>
      <c r="T1457" s="228"/>
      <c r="U1457" s="228"/>
      <c r="V1457" s="228"/>
      <c r="W1457" s="228"/>
      <c r="X1457" s="228"/>
      <c r="Y1457" s="228"/>
      <c r="Z1457" s="228"/>
      <c r="AA1457" s="228"/>
      <c r="AB1457" s="228"/>
      <c r="AC1457" s="228"/>
      <c r="AD1457" s="228"/>
      <c r="AE1457" s="228"/>
      <c r="AF1457" s="228"/>
      <c r="AG1457" s="228"/>
      <c r="AH1457" s="228"/>
      <c r="AI1457" s="228"/>
      <c r="AJ1457" s="228"/>
      <c r="AK1457" s="228"/>
      <c r="AL1457" s="228"/>
      <c r="AM1457" s="228"/>
      <c r="AN1457" s="228"/>
      <c r="AO1457" s="228"/>
      <c r="AP1457" s="228"/>
      <c r="AQ1457" s="228"/>
      <c r="AR1457" s="228"/>
      <c r="AS1457" s="228"/>
      <c r="AT1457" s="228"/>
    </row>
    <row r="1458" spans="1:46" s="60" customFormat="1" ht="31.5" x14ac:dyDescent="0.2">
      <c r="A1458" s="140" t="s">
        <v>651</v>
      </c>
      <c r="B1458" s="2">
        <v>915</v>
      </c>
      <c r="C1458" s="15" t="s">
        <v>101</v>
      </c>
      <c r="D1458" s="15" t="s">
        <v>53</v>
      </c>
      <c r="E1458" s="15" t="s">
        <v>359</v>
      </c>
      <c r="F1458" s="15"/>
      <c r="G1458" s="71">
        <f t="shared" ref="G1458:H1460" si="384">G1459</f>
        <v>3732</v>
      </c>
      <c r="H1458" s="82">
        <f t="shared" si="384"/>
        <v>3130</v>
      </c>
      <c r="I1458" s="228"/>
      <c r="J1458" s="228"/>
      <c r="K1458" s="228"/>
      <c r="L1458" s="228"/>
      <c r="M1458" s="228"/>
      <c r="N1458" s="228"/>
      <c r="O1458" s="228"/>
      <c r="P1458" s="228"/>
      <c r="Q1458" s="228"/>
      <c r="R1458" s="228"/>
      <c r="S1458" s="228"/>
      <c r="T1458" s="228"/>
      <c r="U1458" s="228"/>
      <c r="V1458" s="228"/>
      <c r="W1458" s="228"/>
      <c r="X1458" s="228"/>
      <c r="Y1458" s="228"/>
      <c r="Z1458" s="228"/>
      <c r="AA1458" s="228"/>
      <c r="AB1458" s="228"/>
      <c r="AC1458" s="228"/>
      <c r="AD1458" s="228"/>
      <c r="AE1458" s="228"/>
      <c r="AF1458" s="228"/>
      <c r="AG1458" s="228"/>
      <c r="AH1458" s="228"/>
      <c r="AI1458" s="228"/>
      <c r="AJ1458" s="228"/>
      <c r="AK1458" s="228"/>
      <c r="AL1458" s="228"/>
      <c r="AM1458" s="228"/>
      <c r="AN1458" s="228"/>
      <c r="AO1458" s="228"/>
      <c r="AP1458" s="228"/>
      <c r="AQ1458" s="228"/>
      <c r="AR1458" s="228"/>
      <c r="AS1458" s="228"/>
      <c r="AT1458" s="228"/>
    </row>
    <row r="1459" spans="1:46" s="60" customFormat="1" x14ac:dyDescent="0.2">
      <c r="A1459" s="140" t="s">
        <v>437</v>
      </c>
      <c r="B1459" s="12">
        <v>915</v>
      </c>
      <c r="C1459" s="15" t="s">
        <v>101</v>
      </c>
      <c r="D1459" s="15" t="s">
        <v>53</v>
      </c>
      <c r="E1459" s="24" t="s">
        <v>458</v>
      </c>
      <c r="F1459" s="48"/>
      <c r="G1459" s="111">
        <f t="shared" si="384"/>
        <v>3732</v>
      </c>
      <c r="H1459" s="112">
        <f t="shared" si="384"/>
        <v>3130</v>
      </c>
      <c r="I1459" s="228"/>
      <c r="J1459" s="228"/>
      <c r="K1459" s="228"/>
      <c r="L1459" s="228"/>
      <c r="M1459" s="228"/>
      <c r="N1459" s="228"/>
      <c r="O1459" s="228"/>
      <c r="P1459" s="228"/>
      <c r="Q1459" s="228"/>
      <c r="R1459" s="228"/>
      <c r="S1459" s="228"/>
      <c r="T1459" s="228"/>
      <c r="U1459" s="228"/>
      <c r="V1459" s="228"/>
      <c r="W1459" s="228"/>
      <c r="X1459" s="228"/>
      <c r="Y1459" s="228"/>
      <c r="Z1459" s="228"/>
      <c r="AA1459" s="228"/>
      <c r="AB1459" s="228"/>
      <c r="AC1459" s="228"/>
      <c r="AD1459" s="228"/>
      <c r="AE1459" s="228"/>
      <c r="AF1459" s="228"/>
      <c r="AG1459" s="228"/>
      <c r="AH1459" s="228"/>
      <c r="AI1459" s="228"/>
      <c r="AJ1459" s="228"/>
      <c r="AK1459" s="228"/>
      <c r="AL1459" s="228"/>
      <c r="AM1459" s="228"/>
      <c r="AN1459" s="228"/>
      <c r="AO1459" s="228"/>
      <c r="AP1459" s="228"/>
      <c r="AQ1459" s="228"/>
      <c r="AR1459" s="228"/>
      <c r="AS1459" s="228"/>
      <c r="AT1459" s="228"/>
    </row>
    <row r="1460" spans="1:46" s="60" customFormat="1" ht="63" x14ac:dyDescent="0.2">
      <c r="A1460" s="140" t="s">
        <v>438</v>
      </c>
      <c r="B1460" s="2">
        <v>915</v>
      </c>
      <c r="C1460" s="15" t="s">
        <v>101</v>
      </c>
      <c r="D1460" s="15" t="s">
        <v>53</v>
      </c>
      <c r="E1460" s="24" t="s">
        <v>459</v>
      </c>
      <c r="F1460" s="32"/>
      <c r="G1460" s="71">
        <f t="shared" si="384"/>
        <v>3732</v>
      </c>
      <c r="H1460" s="82">
        <f t="shared" si="384"/>
        <v>3130</v>
      </c>
      <c r="I1460" s="228"/>
      <c r="J1460" s="228"/>
      <c r="K1460" s="228"/>
      <c r="L1460" s="228"/>
      <c r="M1460" s="228"/>
      <c r="N1460" s="228"/>
      <c r="O1460" s="228"/>
      <c r="P1460" s="228"/>
      <c r="Q1460" s="228"/>
      <c r="R1460" s="228"/>
      <c r="S1460" s="228"/>
      <c r="T1460" s="228"/>
      <c r="U1460" s="228"/>
      <c r="V1460" s="228"/>
      <c r="W1460" s="228"/>
      <c r="X1460" s="228"/>
      <c r="Y1460" s="228"/>
      <c r="Z1460" s="228"/>
      <c r="AA1460" s="228"/>
      <c r="AB1460" s="228"/>
      <c r="AC1460" s="228"/>
      <c r="AD1460" s="228"/>
      <c r="AE1460" s="228"/>
      <c r="AF1460" s="228"/>
      <c r="AG1460" s="228"/>
      <c r="AH1460" s="228"/>
      <c r="AI1460" s="228"/>
      <c r="AJ1460" s="228"/>
      <c r="AK1460" s="228"/>
      <c r="AL1460" s="228"/>
      <c r="AM1460" s="228"/>
      <c r="AN1460" s="228"/>
      <c r="AO1460" s="228"/>
      <c r="AP1460" s="228"/>
      <c r="AQ1460" s="228"/>
      <c r="AR1460" s="228"/>
      <c r="AS1460" s="228"/>
      <c r="AT1460" s="228"/>
    </row>
    <row r="1461" spans="1:46" s="60" customFormat="1" ht="78.75" x14ac:dyDescent="0.2">
      <c r="A1461" s="136" t="s">
        <v>619</v>
      </c>
      <c r="B1461" s="2">
        <v>915</v>
      </c>
      <c r="C1461" s="17" t="s">
        <v>101</v>
      </c>
      <c r="D1461" s="17" t="s">
        <v>53</v>
      </c>
      <c r="E1461" s="25" t="s">
        <v>460</v>
      </c>
      <c r="F1461" s="43"/>
      <c r="G1461" s="117">
        <f>G1462+G1465</f>
        <v>3732</v>
      </c>
      <c r="H1461" s="118">
        <f>H1462+H1465</f>
        <v>3130</v>
      </c>
      <c r="I1461" s="228"/>
      <c r="J1461" s="228"/>
      <c r="K1461" s="228"/>
      <c r="L1461" s="228"/>
      <c r="M1461" s="228"/>
      <c r="N1461" s="228"/>
      <c r="O1461" s="228"/>
      <c r="P1461" s="228"/>
      <c r="Q1461" s="228"/>
      <c r="R1461" s="228"/>
      <c r="S1461" s="228"/>
      <c r="T1461" s="228"/>
      <c r="U1461" s="228"/>
      <c r="V1461" s="228"/>
      <c r="W1461" s="228"/>
      <c r="X1461" s="228"/>
      <c r="Y1461" s="228"/>
      <c r="Z1461" s="228"/>
      <c r="AA1461" s="228"/>
      <c r="AB1461" s="228"/>
      <c r="AC1461" s="228"/>
      <c r="AD1461" s="228"/>
      <c r="AE1461" s="228"/>
      <c r="AF1461" s="228"/>
      <c r="AG1461" s="228"/>
      <c r="AH1461" s="228"/>
      <c r="AI1461" s="228"/>
      <c r="AJ1461" s="228"/>
      <c r="AK1461" s="228"/>
      <c r="AL1461" s="228"/>
      <c r="AM1461" s="228"/>
      <c r="AN1461" s="228"/>
      <c r="AO1461" s="228"/>
      <c r="AP1461" s="228"/>
      <c r="AQ1461" s="228"/>
      <c r="AR1461" s="228"/>
      <c r="AS1461" s="228"/>
      <c r="AT1461" s="228"/>
    </row>
    <row r="1462" spans="1:46" s="60" customFormat="1" ht="31.5" x14ac:dyDescent="0.2">
      <c r="A1462" s="142" t="s">
        <v>22</v>
      </c>
      <c r="B1462" s="16">
        <v>915</v>
      </c>
      <c r="C1462" s="64" t="s">
        <v>101</v>
      </c>
      <c r="D1462" s="64" t="s">
        <v>53</v>
      </c>
      <c r="E1462" s="27" t="s">
        <v>460</v>
      </c>
      <c r="F1462" s="28">
        <v>200</v>
      </c>
      <c r="G1462" s="95">
        <f t="shared" ref="G1462:H1463" si="385">G1463</f>
        <v>20</v>
      </c>
      <c r="H1462" s="96">
        <f t="shared" si="385"/>
        <v>20</v>
      </c>
      <c r="I1462" s="228"/>
      <c r="J1462" s="228"/>
      <c r="K1462" s="228"/>
      <c r="L1462" s="228"/>
      <c r="M1462" s="228"/>
      <c r="N1462" s="228"/>
      <c r="O1462" s="228"/>
      <c r="P1462" s="228"/>
      <c r="Q1462" s="228"/>
      <c r="R1462" s="228"/>
      <c r="S1462" s="228"/>
      <c r="T1462" s="228"/>
      <c r="U1462" s="228"/>
      <c r="V1462" s="228"/>
      <c r="W1462" s="228"/>
      <c r="X1462" s="228"/>
      <c r="Y1462" s="228"/>
      <c r="Z1462" s="228"/>
      <c r="AA1462" s="228"/>
      <c r="AB1462" s="228"/>
      <c r="AC1462" s="228"/>
      <c r="AD1462" s="228"/>
      <c r="AE1462" s="228"/>
      <c r="AF1462" s="228"/>
      <c r="AG1462" s="228"/>
      <c r="AH1462" s="228"/>
      <c r="AI1462" s="228"/>
      <c r="AJ1462" s="228"/>
      <c r="AK1462" s="228"/>
      <c r="AL1462" s="228"/>
      <c r="AM1462" s="228"/>
      <c r="AN1462" s="228"/>
      <c r="AO1462" s="228"/>
      <c r="AP1462" s="228"/>
      <c r="AQ1462" s="228"/>
      <c r="AR1462" s="228"/>
      <c r="AS1462" s="228"/>
      <c r="AT1462" s="228"/>
    </row>
    <row r="1463" spans="1:46" s="60" customFormat="1" ht="31.5" x14ac:dyDescent="0.2">
      <c r="A1463" s="142" t="s">
        <v>17</v>
      </c>
      <c r="B1463" s="16">
        <v>915</v>
      </c>
      <c r="C1463" s="64" t="s">
        <v>101</v>
      </c>
      <c r="D1463" s="64" t="s">
        <v>53</v>
      </c>
      <c r="E1463" s="27" t="s">
        <v>460</v>
      </c>
      <c r="F1463" s="28">
        <v>240</v>
      </c>
      <c r="G1463" s="95">
        <f t="shared" si="385"/>
        <v>20</v>
      </c>
      <c r="H1463" s="96">
        <f t="shared" si="385"/>
        <v>20</v>
      </c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S1463" s="228"/>
      <c r="T1463" s="228"/>
      <c r="U1463" s="228"/>
      <c r="V1463" s="228"/>
      <c r="W1463" s="228"/>
      <c r="X1463" s="228"/>
      <c r="Y1463" s="228"/>
      <c r="Z1463" s="228"/>
      <c r="AA1463" s="228"/>
      <c r="AB1463" s="228"/>
      <c r="AC1463" s="228"/>
      <c r="AD1463" s="228"/>
      <c r="AE1463" s="228"/>
      <c r="AF1463" s="228"/>
      <c r="AG1463" s="228"/>
      <c r="AH1463" s="228"/>
      <c r="AI1463" s="228"/>
      <c r="AJ1463" s="228"/>
      <c r="AK1463" s="228"/>
      <c r="AL1463" s="228"/>
      <c r="AM1463" s="228"/>
      <c r="AN1463" s="228"/>
      <c r="AO1463" s="228"/>
      <c r="AP1463" s="228"/>
      <c r="AQ1463" s="228"/>
      <c r="AR1463" s="228"/>
      <c r="AS1463" s="228"/>
      <c r="AT1463" s="228"/>
    </row>
    <row r="1464" spans="1:46" s="60" customFormat="1" x14ac:dyDescent="0.2">
      <c r="A1464" s="137" t="s">
        <v>827</v>
      </c>
      <c r="B1464" s="65">
        <v>915</v>
      </c>
      <c r="C1464" s="7" t="s">
        <v>101</v>
      </c>
      <c r="D1464" s="64" t="s">
        <v>53</v>
      </c>
      <c r="E1464" s="27" t="s">
        <v>460</v>
      </c>
      <c r="F1464" s="28">
        <v>244</v>
      </c>
      <c r="G1464" s="95">
        <v>20</v>
      </c>
      <c r="H1464" s="96">
        <v>20</v>
      </c>
      <c r="I1464" s="228"/>
      <c r="J1464" s="228"/>
      <c r="K1464" s="228"/>
      <c r="L1464" s="228"/>
      <c r="M1464" s="228"/>
      <c r="N1464" s="228"/>
      <c r="O1464" s="228"/>
      <c r="P1464" s="228"/>
      <c r="Q1464" s="228"/>
      <c r="R1464" s="228"/>
      <c r="S1464" s="228"/>
      <c r="T1464" s="228"/>
      <c r="U1464" s="228"/>
      <c r="V1464" s="228"/>
      <c r="W1464" s="228"/>
      <c r="X1464" s="228"/>
      <c r="Y1464" s="228"/>
      <c r="Z1464" s="228"/>
      <c r="AA1464" s="228"/>
      <c r="AB1464" s="228"/>
      <c r="AC1464" s="228"/>
      <c r="AD1464" s="228"/>
      <c r="AE1464" s="228"/>
      <c r="AF1464" s="228"/>
      <c r="AG1464" s="228"/>
      <c r="AH1464" s="228"/>
      <c r="AI1464" s="228"/>
      <c r="AJ1464" s="228"/>
      <c r="AK1464" s="228"/>
      <c r="AL1464" s="228"/>
      <c r="AM1464" s="228"/>
      <c r="AN1464" s="228"/>
      <c r="AO1464" s="228"/>
      <c r="AP1464" s="228"/>
      <c r="AQ1464" s="228"/>
      <c r="AR1464" s="228"/>
      <c r="AS1464" s="228"/>
      <c r="AT1464" s="228"/>
    </row>
    <row r="1465" spans="1:46" s="60" customFormat="1" ht="31.5" x14ac:dyDescent="0.2">
      <c r="A1465" s="137" t="s">
        <v>18</v>
      </c>
      <c r="B1465" s="65">
        <v>915</v>
      </c>
      <c r="C1465" s="64" t="s">
        <v>101</v>
      </c>
      <c r="D1465" s="64" t="s">
        <v>53</v>
      </c>
      <c r="E1465" s="27" t="s">
        <v>460</v>
      </c>
      <c r="F1465" s="64" t="s">
        <v>20</v>
      </c>
      <c r="G1465" s="95">
        <f>G1466+G1468</f>
        <v>3712</v>
      </c>
      <c r="H1465" s="96">
        <f>H1466+H1468</f>
        <v>3110</v>
      </c>
      <c r="I1465" s="228"/>
      <c r="J1465" s="228"/>
      <c r="K1465" s="228"/>
      <c r="L1465" s="228"/>
      <c r="M1465" s="228"/>
      <c r="N1465" s="228"/>
      <c r="O1465" s="228"/>
      <c r="P1465" s="228"/>
      <c r="Q1465" s="228"/>
      <c r="R1465" s="228"/>
      <c r="S1465" s="228"/>
      <c r="T1465" s="228"/>
      <c r="U1465" s="228"/>
      <c r="V1465" s="228"/>
      <c r="W1465" s="228"/>
      <c r="X1465" s="228"/>
      <c r="Y1465" s="228"/>
      <c r="Z1465" s="228"/>
      <c r="AA1465" s="228"/>
      <c r="AB1465" s="228"/>
      <c r="AC1465" s="228"/>
      <c r="AD1465" s="228"/>
      <c r="AE1465" s="228"/>
      <c r="AF1465" s="228"/>
      <c r="AG1465" s="228"/>
      <c r="AH1465" s="228"/>
      <c r="AI1465" s="228"/>
      <c r="AJ1465" s="228"/>
      <c r="AK1465" s="228"/>
      <c r="AL1465" s="228"/>
      <c r="AM1465" s="228"/>
      <c r="AN1465" s="228"/>
      <c r="AO1465" s="228"/>
      <c r="AP1465" s="228"/>
      <c r="AQ1465" s="228"/>
      <c r="AR1465" s="228"/>
      <c r="AS1465" s="228"/>
      <c r="AT1465" s="228"/>
    </row>
    <row r="1466" spans="1:46" s="60" customFormat="1" x14ac:dyDescent="0.2">
      <c r="A1466" s="137" t="s">
        <v>25</v>
      </c>
      <c r="B1466" s="65">
        <v>915</v>
      </c>
      <c r="C1466" s="7" t="s">
        <v>101</v>
      </c>
      <c r="D1466" s="64" t="s">
        <v>53</v>
      </c>
      <c r="E1466" s="27" t="s">
        <v>460</v>
      </c>
      <c r="F1466" s="64" t="s">
        <v>26</v>
      </c>
      <c r="G1466" s="95">
        <f>G1467</f>
        <v>1355</v>
      </c>
      <c r="H1466" s="96">
        <f>H1467</f>
        <v>960</v>
      </c>
      <c r="I1466" s="228"/>
      <c r="J1466" s="228"/>
      <c r="K1466" s="228"/>
      <c r="L1466" s="228"/>
      <c r="M1466" s="228"/>
      <c r="N1466" s="228"/>
      <c r="O1466" s="228"/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228"/>
      <c r="AB1466" s="228"/>
      <c r="AC1466" s="228"/>
      <c r="AD1466" s="228"/>
      <c r="AE1466" s="228"/>
      <c r="AF1466" s="228"/>
      <c r="AG1466" s="228"/>
      <c r="AH1466" s="228"/>
      <c r="AI1466" s="228"/>
      <c r="AJ1466" s="228"/>
      <c r="AK1466" s="228"/>
      <c r="AL1466" s="228"/>
      <c r="AM1466" s="228"/>
      <c r="AN1466" s="228"/>
      <c r="AO1466" s="228"/>
      <c r="AP1466" s="228"/>
      <c r="AQ1466" s="228"/>
      <c r="AR1466" s="228"/>
      <c r="AS1466" s="228"/>
      <c r="AT1466" s="228"/>
    </row>
    <row r="1467" spans="1:46" s="60" customFormat="1" x14ac:dyDescent="0.2">
      <c r="A1467" s="142" t="s">
        <v>136</v>
      </c>
      <c r="B1467" s="65">
        <v>915</v>
      </c>
      <c r="C1467" s="7" t="s">
        <v>101</v>
      </c>
      <c r="D1467" s="64" t="s">
        <v>53</v>
      </c>
      <c r="E1467" s="27" t="s">
        <v>460</v>
      </c>
      <c r="F1467" s="64" t="s">
        <v>143</v>
      </c>
      <c r="G1467" s="95">
        <v>1355</v>
      </c>
      <c r="H1467" s="96">
        <v>960</v>
      </c>
      <c r="I1467" s="228"/>
      <c r="J1467" s="228"/>
      <c r="K1467" s="228"/>
      <c r="L1467" s="228"/>
      <c r="M1467" s="228"/>
      <c r="N1467" s="228"/>
      <c r="O1467" s="228"/>
      <c r="P1467" s="228"/>
      <c r="Q1467" s="228"/>
      <c r="R1467" s="228"/>
      <c r="S1467" s="228"/>
      <c r="T1467" s="228"/>
      <c r="U1467" s="228"/>
      <c r="V1467" s="228"/>
      <c r="W1467" s="228"/>
      <c r="X1467" s="228"/>
      <c r="Y1467" s="228"/>
      <c r="Z1467" s="228"/>
      <c r="AA1467" s="228"/>
      <c r="AB1467" s="228"/>
      <c r="AC1467" s="228"/>
      <c r="AD1467" s="228"/>
      <c r="AE1467" s="228"/>
      <c r="AF1467" s="228"/>
      <c r="AG1467" s="228"/>
      <c r="AH1467" s="228"/>
      <c r="AI1467" s="228"/>
      <c r="AJ1467" s="228"/>
      <c r="AK1467" s="228"/>
      <c r="AL1467" s="228"/>
      <c r="AM1467" s="228"/>
      <c r="AN1467" s="228"/>
      <c r="AO1467" s="228"/>
      <c r="AP1467" s="228"/>
      <c r="AQ1467" s="228"/>
      <c r="AR1467" s="228"/>
      <c r="AS1467" s="228"/>
      <c r="AT1467" s="228"/>
    </row>
    <row r="1468" spans="1:46" s="60" customFormat="1" x14ac:dyDescent="0.2">
      <c r="A1468" s="137" t="s">
        <v>19</v>
      </c>
      <c r="B1468" s="16">
        <v>915</v>
      </c>
      <c r="C1468" s="7" t="s">
        <v>101</v>
      </c>
      <c r="D1468" s="64" t="s">
        <v>53</v>
      </c>
      <c r="E1468" s="27" t="s">
        <v>460</v>
      </c>
      <c r="F1468" s="64" t="s">
        <v>21</v>
      </c>
      <c r="G1468" s="95">
        <f>G1469</f>
        <v>2357</v>
      </c>
      <c r="H1468" s="96">
        <f>H1469</f>
        <v>2150</v>
      </c>
      <c r="I1468" s="228"/>
      <c r="J1468" s="228"/>
      <c r="K1468" s="228"/>
      <c r="L1468" s="228"/>
      <c r="M1468" s="228"/>
      <c r="N1468" s="228"/>
      <c r="O1468" s="228"/>
      <c r="P1468" s="228"/>
      <c r="Q1468" s="228"/>
      <c r="R1468" s="228"/>
      <c r="S1468" s="228"/>
      <c r="T1468" s="228"/>
      <c r="U1468" s="228"/>
      <c r="V1468" s="228"/>
      <c r="W1468" s="228"/>
      <c r="X1468" s="228"/>
      <c r="Y1468" s="228"/>
      <c r="Z1468" s="228"/>
      <c r="AA1468" s="228"/>
      <c r="AB1468" s="228"/>
      <c r="AC1468" s="228"/>
      <c r="AD1468" s="228"/>
      <c r="AE1468" s="228"/>
      <c r="AF1468" s="228"/>
      <c r="AG1468" s="228"/>
      <c r="AH1468" s="228"/>
      <c r="AI1468" s="228"/>
      <c r="AJ1468" s="228"/>
      <c r="AK1468" s="228"/>
      <c r="AL1468" s="228"/>
      <c r="AM1468" s="228"/>
      <c r="AN1468" s="228"/>
      <c r="AO1468" s="228"/>
      <c r="AP1468" s="228"/>
      <c r="AQ1468" s="228"/>
      <c r="AR1468" s="228"/>
      <c r="AS1468" s="228"/>
      <c r="AT1468" s="228"/>
    </row>
    <row r="1469" spans="1:46" s="60" customFormat="1" x14ac:dyDescent="0.2">
      <c r="A1469" s="137" t="s">
        <v>147</v>
      </c>
      <c r="B1469" s="65">
        <v>915</v>
      </c>
      <c r="C1469" s="7" t="s">
        <v>101</v>
      </c>
      <c r="D1469" s="64" t="s">
        <v>53</v>
      </c>
      <c r="E1469" s="27" t="s">
        <v>460</v>
      </c>
      <c r="F1469" s="64" t="s">
        <v>148</v>
      </c>
      <c r="G1469" s="95">
        <f>2357</f>
        <v>2357</v>
      </c>
      <c r="H1469" s="96">
        <f>2150</f>
        <v>2150</v>
      </c>
      <c r="I1469" s="228"/>
      <c r="J1469" s="228"/>
      <c r="K1469" s="228"/>
      <c r="L1469" s="228"/>
      <c r="M1469" s="228"/>
      <c r="N1469" s="228"/>
      <c r="O1469" s="228"/>
      <c r="P1469" s="228"/>
      <c r="Q1469" s="228"/>
      <c r="R1469" s="228"/>
      <c r="S1469" s="228"/>
      <c r="T1469" s="228"/>
      <c r="U1469" s="228"/>
      <c r="V1469" s="228"/>
      <c r="W1469" s="228"/>
      <c r="X1469" s="228"/>
      <c r="Y1469" s="228"/>
      <c r="Z1469" s="228"/>
      <c r="AA1469" s="228"/>
      <c r="AB1469" s="228"/>
      <c r="AC1469" s="228"/>
      <c r="AD1469" s="228"/>
      <c r="AE1469" s="228"/>
      <c r="AF1469" s="228"/>
      <c r="AG1469" s="228"/>
      <c r="AH1469" s="228"/>
      <c r="AI1469" s="228"/>
      <c r="AJ1469" s="228"/>
      <c r="AK1469" s="228"/>
      <c r="AL1469" s="228"/>
      <c r="AM1469" s="228"/>
      <c r="AN1469" s="228"/>
      <c r="AO1469" s="228"/>
      <c r="AP1469" s="228"/>
      <c r="AQ1469" s="228"/>
      <c r="AR1469" s="228"/>
      <c r="AS1469" s="228"/>
      <c r="AT1469" s="228"/>
    </row>
    <row r="1470" spans="1:46" s="89" customFormat="1" ht="37.5" customHeight="1" x14ac:dyDescent="0.2">
      <c r="A1470" s="134" t="s">
        <v>612</v>
      </c>
      <c r="B1470" s="3">
        <v>916</v>
      </c>
      <c r="C1470" s="3"/>
      <c r="D1470" s="3"/>
      <c r="E1470" s="4"/>
      <c r="F1470" s="4"/>
      <c r="G1470" s="70">
        <f>G1471+G1496+G1804</f>
        <v>4505469</v>
      </c>
      <c r="H1470" s="81">
        <f>H1471+H1496+H1804</f>
        <v>4554814</v>
      </c>
      <c r="I1470" s="224"/>
      <c r="J1470" s="224"/>
      <c r="K1470" s="224"/>
      <c r="L1470" s="224"/>
      <c r="M1470" s="224"/>
      <c r="N1470" s="224"/>
      <c r="O1470" s="224"/>
      <c r="P1470" s="224"/>
      <c r="Q1470" s="224"/>
      <c r="R1470" s="224"/>
      <c r="S1470" s="224"/>
      <c r="T1470" s="224"/>
      <c r="U1470" s="224"/>
      <c r="V1470" s="224"/>
      <c r="W1470" s="224"/>
      <c r="X1470" s="224"/>
      <c r="Y1470" s="224"/>
      <c r="Z1470" s="224"/>
      <c r="AA1470" s="224"/>
      <c r="AB1470" s="224"/>
      <c r="AC1470" s="224"/>
      <c r="AD1470" s="224"/>
      <c r="AE1470" s="224"/>
      <c r="AF1470" s="224"/>
      <c r="AG1470" s="224"/>
      <c r="AH1470" s="224"/>
      <c r="AI1470" s="224"/>
      <c r="AJ1470" s="224"/>
      <c r="AK1470" s="224"/>
      <c r="AL1470" s="224"/>
      <c r="AM1470" s="224"/>
      <c r="AN1470" s="224"/>
      <c r="AO1470" s="224"/>
      <c r="AP1470" s="224"/>
      <c r="AQ1470" s="224"/>
      <c r="AR1470" s="224"/>
      <c r="AS1470" s="224"/>
      <c r="AT1470" s="224"/>
    </row>
    <row r="1471" spans="1:46" ht="18.75" x14ac:dyDescent="0.2">
      <c r="A1471" s="148" t="s">
        <v>186</v>
      </c>
      <c r="B1471" s="2">
        <v>916</v>
      </c>
      <c r="C1471" s="4" t="s">
        <v>53</v>
      </c>
      <c r="D1471" s="4"/>
      <c r="E1471" s="4"/>
      <c r="F1471" s="4"/>
      <c r="G1471" s="70">
        <f t="shared" ref="G1471:H1471" si="386">G1472</f>
        <v>16285</v>
      </c>
      <c r="H1471" s="81">
        <f t="shared" si="386"/>
        <v>16285</v>
      </c>
    </row>
    <row r="1472" spans="1:46" ht="31.5" x14ac:dyDescent="0.2">
      <c r="A1472" s="135" t="s">
        <v>150</v>
      </c>
      <c r="B1472" s="2">
        <v>916</v>
      </c>
      <c r="C1472" s="15" t="s">
        <v>53</v>
      </c>
      <c r="D1472" s="15" t="s">
        <v>74</v>
      </c>
      <c r="E1472" s="15"/>
      <c r="F1472" s="15"/>
      <c r="G1472" s="111">
        <f t="shared" ref="G1472:H1472" si="387">G1473</f>
        <v>16285</v>
      </c>
      <c r="H1472" s="112">
        <f t="shared" si="387"/>
        <v>16285</v>
      </c>
    </row>
    <row r="1473" spans="1:46" ht="56.25" x14ac:dyDescent="0.2">
      <c r="A1473" s="168" t="s">
        <v>648</v>
      </c>
      <c r="B1473" s="2">
        <v>916</v>
      </c>
      <c r="C1473" s="15" t="s">
        <v>53</v>
      </c>
      <c r="D1473" s="15" t="s">
        <v>74</v>
      </c>
      <c r="E1473" s="22" t="s">
        <v>282</v>
      </c>
      <c r="F1473" s="22"/>
      <c r="G1473" s="121">
        <f t="shared" ref="G1473:H1473" si="388">G1474+G1490</f>
        <v>16285</v>
      </c>
      <c r="H1473" s="122">
        <f t="shared" si="388"/>
        <v>16285</v>
      </c>
    </row>
    <row r="1474" spans="1:46" s="99" customFormat="1" ht="31.5" x14ac:dyDescent="0.2">
      <c r="A1474" s="141" t="s">
        <v>291</v>
      </c>
      <c r="B1474" s="1">
        <v>916</v>
      </c>
      <c r="C1474" s="63" t="s">
        <v>53</v>
      </c>
      <c r="D1474" s="63" t="s">
        <v>74</v>
      </c>
      <c r="E1474" s="63" t="s">
        <v>574</v>
      </c>
      <c r="F1474" s="41"/>
      <c r="G1474" s="100">
        <f t="shared" ref="G1474:H1474" si="389">G1475+G1480+G1485</f>
        <v>9785</v>
      </c>
      <c r="H1474" s="101">
        <f t="shared" si="389"/>
        <v>9785</v>
      </c>
      <c r="I1474" s="232"/>
      <c r="J1474" s="232"/>
      <c r="K1474" s="232"/>
      <c r="L1474" s="232"/>
      <c r="M1474" s="232"/>
      <c r="N1474" s="232"/>
      <c r="O1474" s="232"/>
      <c r="P1474" s="232"/>
      <c r="Q1474" s="232"/>
      <c r="R1474" s="232"/>
      <c r="S1474" s="232"/>
      <c r="T1474" s="232"/>
      <c r="U1474" s="232"/>
      <c r="V1474" s="232"/>
      <c r="W1474" s="232"/>
      <c r="X1474" s="232"/>
      <c r="Y1474" s="232"/>
      <c r="Z1474" s="232"/>
      <c r="AA1474" s="232"/>
      <c r="AB1474" s="232"/>
      <c r="AC1474" s="232"/>
      <c r="AD1474" s="232"/>
      <c r="AE1474" s="232"/>
      <c r="AF1474" s="232"/>
      <c r="AG1474" s="232"/>
      <c r="AH1474" s="232"/>
      <c r="AI1474" s="232"/>
      <c r="AJ1474" s="232"/>
      <c r="AK1474" s="232"/>
      <c r="AL1474" s="232"/>
      <c r="AM1474" s="232"/>
      <c r="AN1474" s="232"/>
      <c r="AO1474" s="232"/>
      <c r="AP1474" s="232"/>
      <c r="AQ1474" s="232"/>
      <c r="AR1474" s="232"/>
      <c r="AS1474" s="232"/>
      <c r="AT1474" s="232"/>
    </row>
    <row r="1475" spans="1:46" ht="31.5" x14ac:dyDescent="0.2">
      <c r="A1475" s="140" t="s">
        <v>489</v>
      </c>
      <c r="B1475" s="2">
        <v>916</v>
      </c>
      <c r="C1475" s="15" t="s">
        <v>53</v>
      </c>
      <c r="D1475" s="15" t="s">
        <v>74</v>
      </c>
      <c r="E1475" s="15" t="s">
        <v>491</v>
      </c>
      <c r="F1475" s="26"/>
      <c r="G1475" s="71">
        <f t="shared" ref="G1475:H1476" si="390">G1476</f>
        <v>25</v>
      </c>
      <c r="H1475" s="82">
        <f t="shared" si="390"/>
        <v>25</v>
      </c>
    </row>
    <row r="1476" spans="1:46" ht="31.5" x14ac:dyDescent="0.2">
      <c r="A1476" s="136" t="s">
        <v>490</v>
      </c>
      <c r="B1476" s="16">
        <v>916</v>
      </c>
      <c r="C1476" s="17" t="s">
        <v>53</v>
      </c>
      <c r="D1476" s="17" t="s">
        <v>74</v>
      </c>
      <c r="E1476" s="17" t="s">
        <v>492</v>
      </c>
      <c r="F1476" s="26"/>
      <c r="G1476" s="91">
        <f t="shared" si="390"/>
        <v>25</v>
      </c>
      <c r="H1476" s="92">
        <f t="shared" si="390"/>
        <v>25</v>
      </c>
    </row>
    <row r="1477" spans="1:46" ht="31.5" x14ac:dyDescent="0.2">
      <c r="A1477" s="137" t="s">
        <v>18</v>
      </c>
      <c r="B1477" s="65">
        <v>916</v>
      </c>
      <c r="C1477" s="64" t="s">
        <v>53</v>
      </c>
      <c r="D1477" s="64" t="s">
        <v>74</v>
      </c>
      <c r="E1477" s="64" t="s">
        <v>492</v>
      </c>
      <c r="F1477" s="64">
        <v>600</v>
      </c>
      <c r="G1477" s="93">
        <f t="shared" ref="G1477:H1477" si="391">G1478</f>
        <v>25</v>
      </c>
      <c r="H1477" s="94">
        <f t="shared" si="391"/>
        <v>25</v>
      </c>
    </row>
    <row r="1478" spans="1:46" x14ac:dyDescent="0.2">
      <c r="A1478" s="142" t="s">
        <v>25</v>
      </c>
      <c r="B1478" s="65">
        <v>916</v>
      </c>
      <c r="C1478" s="64" t="s">
        <v>53</v>
      </c>
      <c r="D1478" s="64" t="s">
        <v>74</v>
      </c>
      <c r="E1478" s="64" t="s">
        <v>492</v>
      </c>
      <c r="F1478" s="26">
        <v>610</v>
      </c>
      <c r="G1478" s="93">
        <f t="shared" ref="G1478:H1478" si="392">G1479</f>
        <v>25</v>
      </c>
      <c r="H1478" s="94">
        <f t="shared" si="392"/>
        <v>25</v>
      </c>
    </row>
    <row r="1479" spans="1:46" x14ac:dyDescent="0.2">
      <c r="A1479" s="142" t="s">
        <v>136</v>
      </c>
      <c r="B1479" s="65">
        <v>916</v>
      </c>
      <c r="C1479" s="64" t="s">
        <v>53</v>
      </c>
      <c r="D1479" s="64" t="s">
        <v>74</v>
      </c>
      <c r="E1479" s="64" t="s">
        <v>492</v>
      </c>
      <c r="F1479" s="26" t="s">
        <v>143</v>
      </c>
      <c r="G1479" s="93">
        <f>25</f>
        <v>25</v>
      </c>
      <c r="H1479" s="94">
        <f>25</f>
        <v>25</v>
      </c>
    </row>
    <row r="1480" spans="1:46" ht="47.25" x14ac:dyDescent="0.2">
      <c r="A1480" s="140" t="s">
        <v>296</v>
      </c>
      <c r="B1480" s="2">
        <v>916</v>
      </c>
      <c r="C1480" s="15" t="s">
        <v>53</v>
      </c>
      <c r="D1480" s="15" t="s">
        <v>74</v>
      </c>
      <c r="E1480" s="15" t="s">
        <v>297</v>
      </c>
      <c r="F1480" s="15"/>
      <c r="G1480" s="71">
        <f t="shared" ref="G1480:H1481" si="393">G1481</f>
        <v>1195</v>
      </c>
      <c r="H1480" s="82">
        <f t="shared" si="393"/>
        <v>1195</v>
      </c>
    </row>
    <row r="1481" spans="1:46" ht="31.5" x14ac:dyDescent="0.2">
      <c r="A1481" s="136" t="s">
        <v>298</v>
      </c>
      <c r="B1481" s="16">
        <v>916</v>
      </c>
      <c r="C1481" s="17" t="s">
        <v>53</v>
      </c>
      <c r="D1481" s="17" t="s">
        <v>74</v>
      </c>
      <c r="E1481" s="17" t="s">
        <v>299</v>
      </c>
      <c r="F1481" s="17"/>
      <c r="G1481" s="91">
        <f t="shared" si="393"/>
        <v>1195</v>
      </c>
      <c r="H1481" s="92">
        <f t="shared" si="393"/>
        <v>1195</v>
      </c>
    </row>
    <row r="1482" spans="1:46" ht="31.5" x14ac:dyDescent="0.2">
      <c r="A1482" s="137" t="s">
        <v>18</v>
      </c>
      <c r="B1482" s="65">
        <v>916</v>
      </c>
      <c r="C1482" s="64" t="s">
        <v>53</v>
      </c>
      <c r="D1482" s="64" t="s">
        <v>74</v>
      </c>
      <c r="E1482" s="64" t="s">
        <v>299</v>
      </c>
      <c r="F1482" s="64">
        <v>600</v>
      </c>
      <c r="G1482" s="93">
        <f t="shared" ref="G1482:H1483" si="394">G1483</f>
        <v>1195</v>
      </c>
      <c r="H1482" s="94">
        <f t="shared" si="394"/>
        <v>1195</v>
      </c>
    </row>
    <row r="1483" spans="1:46" x14ac:dyDescent="0.2">
      <c r="A1483" s="142" t="s">
        <v>25</v>
      </c>
      <c r="B1483" s="65">
        <v>916</v>
      </c>
      <c r="C1483" s="64" t="s">
        <v>53</v>
      </c>
      <c r="D1483" s="64" t="s">
        <v>74</v>
      </c>
      <c r="E1483" s="64" t="s">
        <v>299</v>
      </c>
      <c r="F1483" s="26">
        <v>610</v>
      </c>
      <c r="G1483" s="93">
        <f t="shared" si="394"/>
        <v>1195</v>
      </c>
      <c r="H1483" s="94">
        <f t="shared" si="394"/>
        <v>1195</v>
      </c>
    </row>
    <row r="1484" spans="1:46" x14ac:dyDescent="0.2">
      <c r="A1484" s="142" t="s">
        <v>136</v>
      </c>
      <c r="B1484" s="65">
        <v>916</v>
      </c>
      <c r="C1484" s="64" t="s">
        <v>53</v>
      </c>
      <c r="D1484" s="64" t="s">
        <v>74</v>
      </c>
      <c r="E1484" s="64" t="s">
        <v>299</v>
      </c>
      <c r="F1484" s="26" t="s">
        <v>143</v>
      </c>
      <c r="G1484" s="93">
        <v>1195</v>
      </c>
      <c r="H1484" s="94">
        <v>1195</v>
      </c>
    </row>
    <row r="1485" spans="1:46" ht="31.5" x14ac:dyDescent="0.2">
      <c r="A1485" s="140" t="s">
        <v>396</v>
      </c>
      <c r="B1485" s="2">
        <v>916</v>
      </c>
      <c r="C1485" s="15" t="s">
        <v>53</v>
      </c>
      <c r="D1485" s="15" t="s">
        <v>74</v>
      </c>
      <c r="E1485" s="15" t="s">
        <v>306</v>
      </c>
      <c r="F1485" s="15"/>
      <c r="G1485" s="71">
        <f t="shared" ref="G1485:H1486" si="395">G1486</f>
        <v>8565</v>
      </c>
      <c r="H1485" s="82">
        <f t="shared" si="395"/>
        <v>8565</v>
      </c>
    </row>
    <row r="1486" spans="1:46" ht="31.5" x14ac:dyDescent="0.2">
      <c r="A1486" s="136" t="s">
        <v>307</v>
      </c>
      <c r="B1486" s="16">
        <v>916</v>
      </c>
      <c r="C1486" s="17" t="s">
        <v>53</v>
      </c>
      <c r="D1486" s="17" t="s">
        <v>74</v>
      </c>
      <c r="E1486" s="17" t="s">
        <v>308</v>
      </c>
      <c r="F1486" s="17"/>
      <c r="G1486" s="91">
        <f t="shared" si="395"/>
        <v>8565</v>
      </c>
      <c r="H1486" s="92">
        <f t="shared" si="395"/>
        <v>8565</v>
      </c>
    </row>
    <row r="1487" spans="1:46" ht="31.5" x14ac:dyDescent="0.2">
      <c r="A1487" s="137" t="s">
        <v>18</v>
      </c>
      <c r="B1487" s="65">
        <v>916</v>
      </c>
      <c r="C1487" s="64" t="s">
        <v>53</v>
      </c>
      <c r="D1487" s="64" t="s">
        <v>74</v>
      </c>
      <c r="E1487" s="64" t="s">
        <v>308</v>
      </c>
      <c r="F1487" s="64" t="s">
        <v>20</v>
      </c>
      <c r="G1487" s="93">
        <f t="shared" ref="G1487:H1487" si="396">G1488</f>
        <v>8565</v>
      </c>
      <c r="H1487" s="94">
        <f t="shared" si="396"/>
        <v>8565</v>
      </c>
    </row>
    <row r="1488" spans="1:46" x14ac:dyDescent="0.2">
      <c r="A1488" s="142" t="s">
        <v>25</v>
      </c>
      <c r="B1488" s="65">
        <v>916</v>
      </c>
      <c r="C1488" s="64" t="s">
        <v>53</v>
      </c>
      <c r="D1488" s="64" t="s">
        <v>74</v>
      </c>
      <c r="E1488" s="64" t="s">
        <v>308</v>
      </c>
      <c r="F1488" s="64" t="s">
        <v>26</v>
      </c>
      <c r="G1488" s="93">
        <f t="shared" ref="G1488:H1488" si="397">G1489</f>
        <v>8565</v>
      </c>
      <c r="H1488" s="94">
        <f t="shared" si="397"/>
        <v>8565</v>
      </c>
    </row>
    <row r="1489" spans="1:16302" x14ac:dyDescent="0.2">
      <c r="A1489" s="142" t="s">
        <v>136</v>
      </c>
      <c r="B1489" s="65">
        <v>916</v>
      </c>
      <c r="C1489" s="64" t="s">
        <v>53</v>
      </c>
      <c r="D1489" s="64" t="s">
        <v>74</v>
      </c>
      <c r="E1489" s="64" t="s">
        <v>308</v>
      </c>
      <c r="F1489" s="64" t="s">
        <v>143</v>
      </c>
      <c r="G1489" s="93">
        <v>8565</v>
      </c>
      <c r="H1489" s="94">
        <v>8565</v>
      </c>
    </row>
    <row r="1490" spans="1:16302" s="99" customFormat="1" x14ac:dyDescent="0.2">
      <c r="A1490" s="141" t="s">
        <v>493</v>
      </c>
      <c r="B1490" s="1">
        <v>916</v>
      </c>
      <c r="C1490" s="63" t="s">
        <v>53</v>
      </c>
      <c r="D1490" s="63" t="s">
        <v>74</v>
      </c>
      <c r="E1490" s="30" t="s">
        <v>496</v>
      </c>
      <c r="F1490" s="31"/>
      <c r="G1490" s="100">
        <f t="shared" ref="G1490:H1491" si="398">G1491</f>
        <v>6500</v>
      </c>
      <c r="H1490" s="101">
        <f t="shared" si="398"/>
        <v>6500</v>
      </c>
      <c r="I1490" s="232"/>
      <c r="J1490" s="232"/>
      <c r="K1490" s="232"/>
      <c r="L1490" s="232"/>
      <c r="M1490" s="232"/>
      <c r="N1490" s="232"/>
      <c r="O1490" s="232"/>
      <c r="P1490" s="232"/>
      <c r="Q1490" s="232"/>
      <c r="R1490" s="232"/>
      <c r="S1490" s="232"/>
      <c r="T1490" s="232"/>
      <c r="U1490" s="232"/>
      <c r="V1490" s="232"/>
      <c r="W1490" s="232"/>
      <c r="X1490" s="232"/>
      <c r="Y1490" s="232"/>
      <c r="Z1490" s="232"/>
      <c r="AA1490" s="232"/>
      <c r="AB1490" s="232"/>
      <c r="AC1490" s="232"/>
      <c r="AD1490" s="232"/>
      <c r="AE1490" s="232"/>
      <c r="AF1490" s="232"/>
      <c r="AG1490" s="232"/>
      <c r="AH1490" s="232"/>
      <c r="AI1490" s="232"/>
      <c r="AJ1490" s="232"/>
      <c r="AK1490" s="232"/>
      <c r="AL1490" s="232"/>
      <c r="AM1490" s="232"/>
      <c r="AN1490" s="232"/>
      <c r="AO1490" s="232"/>
      <c r="AP1490" s="232"/>
      <c r="AQ1490" s="232"/>
      <c r="AR1490" s="232"/>
      <c r="AS1490" s="232"/>
      <c r="AT1490" s="232"/>
    </row>
    <row r="1491" spans="1:16302" x14ac:dyDescent="0.2">
      <c r="A1491" s="140" t="s">
        <v>494</v>
      </c>
      <c r="B1491" s="2">
        <v>916</v>
      </c>
      <c r="C1491" s="15" t="s">
        <v>53</v>
      </c>
      <c r="D1491" s="15" t="s">
        <v>74</v>
      </c>
      <c r="E1491" s="15" t="s">
        <v>497</v>
      </c>
      <c r="F1491" s="7"/>
      <c r="G1491" s="71">
        <f t="shared" si="398"/>
        <v>6500</v>
      </c>
      <c r="H1491" s="82">
        <f t="shared" si="398"/>
        <v>6500</v>
      </c>
    </row>
    <row r="1492" spans="1:16302" x14ac:dyDescent="0.2">
      <c r="A1492" s="136" t="s">
        <v>495</v>
      </c>
      <c r="B1492" s="16">
        <v>916</v>
      </c>
      <c r="C1492" s="17" t="s">
        <v>53</v>
      </c>
      <c r="D1492" s="17" t="s">
        <v>74</v>
      </c>
      <c r="E1492" s="17" t="s">
        <v>498</v>
      </c>
      <c r="F1492" s="17"/>
      <c r="G1492" s="91">
        <f t="shared" ref="G1492:H1492" si="399">G1493</f>
        <v>6500</v>
      </c>
      <c r="H1492" s="92">
        <f t="shared" si="399"/>
        <v>6500</v>
      </c>
    </row>
    <row r="1493" spans="1:16302" ht="31.5" x14ac:dyDescent="0.2">
      <c r="A1493" s="137" t="s">
        <v>18</v>
      </c>
      <c r="B1493" s="65">
        <v>916</v>
      </c>
      <c r="C1493" s="64" t="s">
        <v>53</v>
      </c>
      <c r="D1493" s="64" t="s">
        <v>74</v>
      </c>
      <c r="E1493" s="64" t="s">
        <v>498</v>
      </c>
      <c r="F1493" s="64" t="s">
        <v>20</v>
      </c>
      <c r="G1493" s="93">
        <f t="shared" ref="G1493:H1493" si="400">G1494</f>
        <v>6500</v>
      </c>
      <c r="H1493" s="94">
        <f t="shared" si="400"/>
        <v>6500</v>
      </c>
    </row>
    <row r="1494" spans="1:16302" x14ac:dyDescent="0.2">
      <c r="A1494" s="142" t="s">
        <v>25</v>
      </c>
      <c r="B1494" s="65">
        <v>916</v>
      </c>
      <c r="C1494" s="64" t="s">
        <v>53</v>
      </c>
      <c r="D1494" s="64" t="s">
        <v>74</v>
      </c>
      <c r="E1494" s="64" t="s">
        <v>498</v>
      </c>
      <c r="F1494" s="64" t="s">
        <v>26</v>
      </c>
      <c r="G1494" s="93">
        <f t="shared" ref="G1494:H1494" si="401">G1495</f>
        <v>6500</v>
      </c>
      <c r="H1494" s="94">
        <f t="shared" si="401"/>
        <v>6500</v>
      </c>
    </row>
    <row r="1495" spans="1:16302" x14ac:dyDescent="0.2">
      <c r="A1495" s="142" t="s">
        <v>136</v>
      </c>
      <c r="B1495" s="65">
        <v>916</v>
      </c>
      <c r="C1495" s="64" t="s">
        <v>53</v>
      </c>
      <c r="D1495" s="64" t="s">
        <v>74</v>
      </c>
      <c r="E1495" s="64" t="s">
        <v>498</v>
      </c>
      <c r="F1495" s="64" t="s">
        <v>143</v>
      </c>
      <c r="G1495" s="93">
        <v>6500</v>
      </c>
      <c r="H1495" s="94">
        <v>6500</v>
      </c>
    </row>
    <row r="1496" spans="1:16302" ht="18.75" x14ac:dyDescent="0.2">
      <c r="A1496" s="134" t="s">
        <v>64</v>
      </c>
      <c r="B1496" s="2">
        <v>916</v>
      </c>
      <c r="C1496" s="4" t="s">
        <v>63</v>
      </c>
      <c r="D1496" s="4"/>
      <c r="E1496" s="4"/>
      <c r="F1496" s="4"/>
      <c r="G1496" s="70">
        <f>G1497+G1551+G1657+G1681+G1696+G1732</f>
        <v>4357002</v>
      </c>
      <c r="H1496" s="81">
        <f>H1497+H1551+H1657+H1681+H1696+H1732</f>
        <v>4409890</v>
      </c>
    </row>
    <row r="1497" spans="1:16302" x14ac:dyDescent="0.2">
      <c r="A1497" s="151" t="s">
        <v>62</v>
      </c>
      <c r="B1497" s="2">
        <v>916</v>
      </c>
      <c r="C1497" s="15" t="s">
        <v>63</v>
      </c>
      <c r="D1497" s="15" t="s">
        <v>60</v>
      </c>
      <c r="E1497" s="20"/>
      <c r="F1497" s="7"/>
      <c r="G1497" s="71">
        <f>G1498+G1534+G1545</f>
        <v>1818511</v>
      </c>
      <c r="H1497" s="82">
        <f>H1498+H1534+H1545</f>
        <v>1832246</v>
      </c>
    </row>
    <row r="1498" spans="1:16302" ht="31.5" x14ac:dyDescent="0.2">
      <c r="A1498" s="156" t="s">
        <v>642</v>
      </c>
      <c r="B1498" s="2">
        <v>916</v>
      </c>
      <c r="C1498" s="15" t="s">
        <v>63</v>
      </c>
      <c r="D1498" s="15" t="s">
        <v>60</v>
      </c>
      <c r="E1498" s="80" t="s">
        <v>268</v>
      </c>
      <c r="F1498" s="52"/>
      <c r="G1498" s="194">
        <f>G1499</f>
        <v>1813662</v>
      </c>
      <c r="H1498" s="195">
        <f>H1499</f>
        <v>1827397</v>
      </c>
      <c r="I1498" s="207"/>
      <c r="J1498" s="208"/>
      <c r="K1498" s="209"/>
      <c r="L1498" s="210"/>
      <c r="M1498" s="210"/>
      <c r="N1498" s="210"/>
      <c r="O1498" s="205"/>
      <c r="P1498" s="206"/>
      <c r="Q1498" s="207"/>
      <c r="R1498" s="207"/>
      <c r="S1498" s="208"/>
      <c r="T1498" s="209"/>
      <c r="U1498" s="210"/>
      <c r="V1498" s="210"/>
      <c r="W1498" s="210"/>
      <c r="X1498" s="205"/>
      <c r="Y1498" s="206"/>
      <c r="Z1498" s="207"/>
      <c r="AA1498" s="207"/>
      <c r="AB1498" s="208"/>
      <c r="AC1498" s="209"/>
      <c r="AD1498" s="210"/>
      <c r="AE1498" s="210"/>
      <c r="AF1498" s="210"/>
      <c r="AG1498" s="205"/>
      <c r="AH1498" s="206"/>
      <c r="AI1498" s="207"/>
      <c r="AJ1498" s="207"/>
      <c r="AK1498" s="208"/>
      <c r="AL1498" s="209"/>
      <c r="AM1498" s="210"/>
      <c r="AN1498" s="210"/>
      <c r="AO1498" s="210"/>
      <c r="AP1498" s="205"/>
      <c r="AQ1498" s="206"/>
      <c r="AR1498" s="207"/>
      <c r="AS1498" s="207"/>
      <c r="AT1498" s="208"/>
      <c r="AU1498" s="218"/>
      <c r="AV1498" s="69"/>
      <c r="AW1498" s="69"/>
      <c r="AX1498" s="69"/>
      <c r="AY1498" s="107"/>
      <c r="AZ1498" s="2"/>
      <c r="BA1498" s="15"/>
      <c r="BB1498" s="15"/>
      <c r="BC1498" s="80"/>
      <c r="BD1498" s="52"/>
      <c r="BE1498" s="69"/>
      <c r="BF1498" s="69"/>
      <c r="BG1498" s="69"/>
      <c r="BH1498" s="107"/>
      <c r="BI1498" s="2"/>
      <c r="BJ1498" s="15"/>
      <c r="BK1498" s="15"/>
      <c r="BL1498" s="80"/>
      <c r="BM1498" s="52"/>
      <c r="BN1498" s="69"/>
      <c r="BO1498" s="69"/>
      <c r="BP1498" s="69"/>
      <c r="BQ1498" s="107"/>
      <c r="BR1498" s="2"/>
      <c r="BS1498" s="15"/>
      <c r="BT1498" s="15"/>
      <c r="BU1498" s="80"/>
      <c r="BV1498" s="52"/>
      <c r="BW1498" s="69"/>
      <c r="BX1498" s="69"/>
      <c r="BY1498" s="69"/>
      <c r="BZ1498" s="107"/>
      <c r="CA1498" s="2"/>
      <c r="CB1498" s="15"/>
      <c r="CC1498" s="15"/>
      <c r="CD1498" s="80"/>
      <c r="CE1498" s="52"/>
      <c r="CF1498" s="69"/>
      <c r="CG1498" s="69"/>
      <c r="CH1498" s="69"/>
      <c r="CI1498" s="107"/>
      <c r="CJ1498" s="2"/>
      <c r="CK1498" s="15"/>
      <c r="CL1498" s="15"/>
      <c r="CM1498" s="80"/>
      <c r="CN1498" s="52"/>
      <c r="CO1498" s="69"/>
      <c r="CP1498" s="69"/>
      <c r="CQ1498" s="69"/>
      <c r="CR1498" s="107"/>
      <c r="CS1498" s="2"/>
      <c r="CT1498" s="15"/>
      <c r="CU1498" s="15"/>
      <c r="CV1498" s="80"/>
      <c r="CW1498" s="52"/>
      <c r="CX1498" s="69"/>
      <c r="CY1498" s="69"/>
      <c r="CZ1498" s="69"/>
      <c r="DA1498" s="107"/>
      <c r="DB1498" s="2"/>
      <c r="DC1498" s="15"/>
      <c r="DD1498" s="15"/>
      <c r="DE1498" s="80"/>
      <c r="DF1498" s="52"/>
      <c r="DG1498" s="69"/>
      <c r="DH1498" s="69"/>
      <c r="DI1498" s="69"/>
      <c r="DJ1498" s="107"/>
      <c r="DK1498" s="2"/>
      <c r="DL1498" s="15"/>
      <c r="DM1498" s="15"/>
      <c r="DN1498" s="80"/>
      <c r="DO1498" s="52"/>
      <c r="DP1498" s="69"/>
      <c r="DQ1498" s="69"/>
      <c r="DR1498" s="69"/>
      <c r="DS1498" s="107"/>
      <c r="DT1498" s="2"/>
      <c r="DU1498" s="15"/>
      <c r="DV1498" s="15"/>
      <c r="DW1498" s="80"/>
      <c r="DX1498" s="52"/>
      <c r="DY1498" s="69"/>
      <c r="DZ1498" s="69"/>
      <c r="EA1498" s="69"/>
      <c r="EB1498" s="107"/>
      <c r="EC1498" s="2"/>
      <c r="ED1498" s="15"/>
      <c r="EE1498" s="15"/>
      <c r="EF1498" s="80"/>
      <c r="EG1498" s="52"/>
      <c r="EH1498" s="69"/>
      <c r="EI1498" s="69"/>
      <c r="EJ1498" s="69"/>
      <c r="EK1498" s="107"/>
      <c r="EL1498" s="2"/>
      <c r="EM1498" s="15"/>
      <c r="EN1498" s="15"/>
      <c r="EO1498" s="80"/>
      <c r="EP1498" s="52"/>
      <c r="EQ1498" s="69"/>
      <c r="ER1498" s="69"/>
      <c r="ES1498" s="69"/>
      <c r="ET1498" s="107"/>
      <c r="EU1498" s="2"/>
      <c r="EV1498" s="15"/>
      <c r="EW1498" s="15"/>
      <c r="EX1498" s="80"/>
      <c r="EY1498" s="52"/>
      <c r="EZ1498" s="69"/>
      <c r="FA1498" s="69"/>
      <c r="FB1498" s="69"/>
      <c r="FC1498" s="107"/>
      <c r="FD1498" s="2"/>
      <c r="FE1498" s="15"/>
      <c r="FF1498" s="15"/>
      <c r="FG1498" s="80"/>
      <c r="FH1498" s="52"/>
      <c r="FI1498" s="69"/>
      <c r="FJ1498" s="69"/>
      <c r="FK1498" s="69"/>
      <c r="FL1498" s="107"/>
      <c r="FM1498" s="2"/>
      <c r="FN1498" s="15"/>
      <c r="FO1498" s="15"/>
      <c r="FP1498" s="80"/>
      <c r="FQ1498" s="52"/>
      <c r="FR1498" s="69"/>
      <c r="FS1498" s="69"/>
      <c r="FT1498" s="69"/>
      <c r="FU1498" s="107"/>
      <c r="FV1498" s="2"/>
      <c r="FW1498" s="15"/>
      <c r="FX1498" s="15"/>
      <c r="FY1498" s="80"/>
      <c r="FZ1498" s="52"/>
      <c r="GA1498" s="69"/>
      <c r="GB1498" s="69"/>
      <c r="GC1498" s="69"/>
      <c r="GD1498" s="107"/>
      <c r="GE1498" s="2"/>
      <c r="GF1498" s="15"/>
      <c r="GG1498" s="15"/>
      <c r="GH1498" s="80"/>
      <c r="GI1498" s="52"/>
      <c r="GJ1498" s="69"/>
      <c r="GK1498" s="69"/>
      <c r="GL1498" s="69"/>
      <c r="GM1498" s="107"/>
      <c r="GN1498" s="2"/>
      <c r="GO1498" s="15"/>
      <c r="GP1498" s="15"/>
      <c r="GQ1498" s="80"/>
      <c r="GR1498" s="52"/>
      <c r="GS1498" s="69"/>
      <c r="GT1498" s="69"/>
      <c r="GU1498" s="69"/>
      <c r="GV1498" s="107"/>
      <c r="GW1498" s="2"/>
      <c r="GX1498" s="15"/>
      <c r="GY1498" s="15"/>
      <c r="GZ1498" s="80"/>
      <c r="HA1498" s="52"/>
      <c r="HB1498" s="69"/>
      <c r="HC1498" s="69"/>
      <c r="HD1498" s="69"/>
      <c r="HE1498" s="107"/>
      <c r="HF1498" s="2"/>
      <c r="HG1498" s="15"/>
      <c r="HH1498" s="15"/>
      <c r="HI1498" s="80"/>
      <c r="HJ1498" s="52"/>
      <c r="HK1498" s="69"/>
      <c r="HL1498" s="69"/>
      <c r="HM1498" s="69"/>
      <c r="HN1498" s="107"/>
      <c r="HO1498" s="2"/>
      <c r="HP1498" s="15"/>
      <c r="HQ1498" s="15"/>
      <c r="HR1498" s="80"/>
      <c r="HS1498" s="52"/>
      <c r="HT1498" s="69"/>
      <c r="HU1498" s="69"/>
      <c r="HV1498" s="69"/>
      <c r="HW1498" s="107"/>
      <c r="HX1498" s="2"/>
      <c r="HY1498" s="15"/>
      <c r="HZ1498" s="15"/>
      <c r="IA1498" s="80"/>
      <c r="IB1498" s="52"/>
      <c r="IC1498" s="69"/>
      <c r="ID1498" s="69"/>
      <c r="IE1498" s="69"/>
      <c r="IF1498" s="107"/>
      <c r="IG1498" s="2"/>
      <c r="IH1498" s="15"/>
      <c r="II1498" s="15"/>
      <c r="IJ1498" s="80"/>
      <c r="IK1498" s="52"/>
      <c r="IL1498" s="69"/>
      <c r="IM1498" s="69"/>
      <c r="IN1498" s="69"/>
      <c r="IO1498" s="107"/>
      <c r="IP1498" s="2"/>
      <c r="IQ1498" s="15"/>
      <c r="IR1498" s="15"/>
      <c r="IS1498" s="80"/>
      <c r="IT1498" s="52"/>
      <c r="IU1498" s="69"/>
      <c r="IV1498" s="69"/>
      <c r="IW1498" s="69"/>
      <c r="IX1498" s="107"/>
      <c r="IY1498" s="2"/>
      <c r="IZ1498" s="15"/>
      <c r="JA1498" s="15"/>
      <c r="JB1498" s="80"/>
      <c r="JC1498" s="52"/>
      <c r="JD1498" s="69"/>
      <c r="JE1498" s="69"/>
      <c r="JF1498" s="69"/>
      <c r="JG1498" s="107"/>
      <c r="JH1498" s="2"/>
      <c r="JI1498" s="15"/>
      <c r="JJ1498" s="15"/>
      <c r="JK1498" s="80"/>
      <c r="JL1498" s="52"/>
      <c r="JM1498" s="69"/>
      <c r="JN1498" s="69"/>
      <c r="JO1498" s="69"/>
      <c r="JP1498" s="107"/>
      <c r="JQ1498" s="2"/>
      <c r="JR1498" s="15"/>
      <c r="JS1498" s="15"/>
      <c r="JT1498" s="80"/>
      <c r="JU1498" s="52"/>
      <c r="JV1498" s="69"/>
      <c r="JW1498" s="69"/>
      <c r="JX1498" s="69"/>
      <c r="JY1498" s="107"/>
      <c r="JZ1498" s="2"/>
      <c r="KA1498" s="15"/>
      <c r="KB1498" s="15"/>
      <c r="KC1498" s="80"/>
      <c r="KD1498" s="52"/>
      <c r="KE1498" s="69"/>
      <c r="KF1498" s="69"/>
      <c r="KG1498" s="69"/>
      <c r="KH1498" s="107"/>
      <c r="KI1498" s="2"/>
      <c r="KJ1498" s="15"/>
      <c r="KK1498" s="15"/>
      <c r="KL1498" s="80"/>
      <c r="KM1498" s="52"/>
      <c r="KN1498" s="69"/>
      <c r="KO1498" s="69"/>
      <c r="KP1498" s="69"/>
      <c r="KQ1498" s="107"/>
      <c r="KR1498" s="2"/>
      <c r="KS1498" s="15"/>
      <c r="KT1498" s="15"/>
      <c r="KU1498" s="80"/>
      <c r="KV1498" s="52"/>
      <c r="KW1498" s="69"/>
      <c r="KX1498" s="69"/>
      <c r="KY1498" s="69"/>
      <c r="KZ1498" s="107"/>
      <c r="LA1498" s="2"/>
      <c r="LB1498" s="15"/>
      <c r="LC1498" s="15"/>
      <c r="LD1498" s="80"/>
      <c r="LE1498" s="52"/>
      <c r="LF1498" s="69"/>
      <c r="LG1498" s="69"/>
      <c r="LH1498" s="69"/>
      <c r="LI1498" s="107"/>
      <c r="LJ1498" s="2"/>
      <c r="LK1498" s="15"/>
      <c r="LL1498" s="15"/>
      <c r="LM1498" s="80"/>
      <c r="LN1498" s="52"/>
      <c r="LO1498" s="69"/>
      <c r="LP1498" s="69"/>
      <c r="LQ1498" s="69"/>
      <c r="LR1498" s="107"/>
      <c r="LS1498" s="2"/>
      <c r="LT1498" s="15"/>
      <c r="LU1498" s="15"/>
      <c r="LV1498" s="80"/>
      <c r="LW1498" s="52"/>
      <c r="LX1498" s="69"/>
      <c r="LY1498" s="69"/>
      <c r="LZ1498" s="69"/>
      <c r="MA1498" s="107"/>
      <c r="MB1498" s="2"/>
      <c r="MC1498" s="15"/>
      <c r="MD1498" s="15"/>
      <c r="ME1498" s="80"/>
      <c r="MF1498" s="52"/>
      <c r="MG1498" s="69"/>
      <c r="MH1498" s="69"/>
      <c r="MI1498" s="69"/>
      <c r="MJ1498" s="107"/>
      <c r="MK1498" s="2"/>
      <c r="ML1498" s="15"/>
      <c r="MM1498" s="15"/>
      <c r="MN1498" s="80"/>
      <c r="MO1498" s="52"/>
      <c r="MP1498" s="69"/>
      <c r="MQ1498" s="69"/>
      <c r="MR1498" s="69"/>
      <c r="MS1498" s="107"/>
      <c r="MT1498" s="2"/>
      <c r="MU1498" s="15"/>
      <c r="MV1498" s="15"/>
      <c r="MW1498" s="80"/>
      <c r="MX1498" s="52"/>
      <c r="MY1498" s="69"/>
      <c r="MZ1498" s="69"/>
      <c r="NA1498" s="69"/>
      <c r="NB1498" s="107"/>
      <c r="NC1498" s="2"/>
      <c r="ND1498" s="15"/>
      <c r="NE1498" s="15"/>
      <c r="NF1498" s="80"/>
      <c r="NG1498" s="52"/>
      <c r="NH1498" s="69"/>
      <c r="NI1498" s="69"/>
      <c r="NJ1498" s="69"/>
      <c r="NK1498" s="107"/>
      <c r="NL1498" s="2"/>
      <c r="NM1498" s="15"/>
      <c r="NN1498" s="15"/>
      <c r="NO1498" s="80"/>
      <c r="NP1498" s="52"/>
      <c r="NQ1498" s="69"/>
      <c r="NR1498" s="69"/>
      <c r="NS1498" s="69"/>
      <c r="NT1498" s="107"/>
      <c r="NU1498" s="2"/>
      <c r="NV1498" s="15"/>
      <c r="NW1498" s="15"/>
      <c r="NX1498" s="80"/>
      <c r="NY1498" s="52"/>
      <c r="NZ1498" s="69"/>
      <c r="OA1498" s="69"/>
      <c r="OB1498" s="69"/>
      <c r="OC1498" s="107"/>
      <c r="OD1498" s="2"/>
      <c r="OE1498" s="15"/>
      <c r="OF1498" s="15"/>
      <c r="OG1498" s="80"/>
      <c r="OH1498" s="52"/>
      <c r="OI1498" s="69"/>
      <c r="OJ1498" s="69"/>
      <c r="OK1498" s="69"/>
      <c r="OL1498" s="107"/>
      <c r="OM1498" s="2"/>
      <c r="ON1498" s="15"/>
      <c r="OO1498" s="15"/>
      <c r="OP1498" s="80"/>
      <c r="OQ1498" s="52"/>
      <c r="OR1498" s="69"/>
      <c r="OS1498" s="69"/>
      <c r="OT1498" s="69"/>
      <c r="OU1498" s="107"/>
      <c r="OV1498" s="2"/>
      <c r="OW1498" s="15"/>
      <c r="OX1498" s="15"/>
      <c r="OY1498" s="80"/>
      <c r="OZ1498" s="52"/>
      <c r="PA1498" s="69"/>
      <c r="PB1498" s="69"/>
      <c r="PC1498" s="69"/>
      <c r="PD1498" s="107"/>
      <c r="PE1498" s="2"/>
      <c r="PF1498" s="15"/>
      <c r="PG1498" s="15"/>
      <c r="PH1498" s="80"/>
      <c r="PI1498" s="52"/>
      <c r="PJ1498" s="69"/>
      <c r="PK1498" s="69"/>
      <c r="PL1498" s="69"/>
      <c r="PM1498" s="107"/>
      <c r="PN1498" s="2"/>
      <c r="PO1498" s="15"/>
      <c r="PP1498" s="15"/>
      <c r="PQ1498" s="80"/>
      <c r="PR1498" s="52"/>
      <c r="PS1498" s="69"/>
      <c r="PT1498" s="69"/>
      <c r="PU1498" s="69"/>
      <c r="PV1498" s="107"/>
      <c r="PW1498" s="2"/>
      <c r="PX1498" s="15"/>
      <c r="PY1498" s="15"/>
      <c r="PZ1498" s="80"/>
      <c r="QA1498" s="52"/>
      <c r="QB1498" s="69"/>
      <c r="QC1498" s="69"/>
      <c r="QD1498" s="69"/>
      <c r="QE1498" s="107"/>
      <c r="QF1498" s="2"/>
      <c r="QG1498" s="15"/>
      <c r="QH1498" s="15"/>
      <c r="QI1498" s="80"/>
      <c r="QJ1498" s="52"/>
      <c r="QK1498" s="69"/>
      <c r="QL1498" s="69"/>
      <c r="QM1498" s="69"/>
      <c r="QN1498" s="107"/>
      <c r="QO1498" s="2"/>
      <c r="QP1498" s="15"/>
      <c r="QQ1498" s="15"/>
      <c r="QR1498" s="80"/>
      <c r="QS1498" s="52"/>
      <c r="QT1498" s="69"/>
      <c r="QU1498" s="69"/>
      <c r="QV1498" s="69"/>
      <c r="QW1498" s="107"/>
      <c r="QX1498" s="2"/>
      <c r="QY1498" s="15"/>
      <c r="QZ1498" s="15"/>
      <c r="RA1498" s="80"/>
      <c r="RB1498" s="52"/>
      <c r="RC1498" s="69"/>
      <c r="RD1498" s="69"/>
      <c r="RE1498" s="69"/>
      <c r="RF1498" s="107"/>
      <c r="RG1498" s="2"/>
      <c r="RH1498" s="15"/>
      <c r="RI1498" s="15"/>
      <c r="RJ1498" s="80"/>
      <c r="RK1498" s="52"/>
      <c r="RL1498" s="69"/>
      <c r="RM1498" s="69"/>
      <c r="RN1498" s="69"/>
      <c r="RO1498" s="107"/>
      <c r="RP1498" s="2"/>
      <c r="RQ1498" s="15"/>
      <c r="RR1498" s="15"/>
      <c r="RS1498" s="80"/>
      <c r="RT1498" s="52"/>
      <c r="RU1498" s="69"/>
      <c r="RV1498" s="69"/>
      <c r="RW1498" s="69"/>
      <c r="RX1498" s="107"/>
      <c r="RY1498" s="2"/>
      <c r="RZ1498" s="15"/>
      <c r="SA1498" s="15"/>
      <c r="SB1498" s="80"/>
      <c r="SC1498" s="52"/>
      <c r="SD1498" s="69"/>
      <c r="SE1498" s="69"/>
      <c r="SF1498" s="69"/>
      <c r="SG1498" s="107"/>
      <c r="SH1498" s="2"/>
      <c r="SI1498" s="15"/>
      <c r="SJ1498" s="15"/>
      <c r="SK1498" s="80"/>
      <c r="SL1498" s="52"/>
      <c r="SM1498" s="69"/>
      <c r="SN1498" s="69"/>
      <c r="SO1498" s="69"/>
      <c r="SP1498" s="107"/>
      <c r="SQ1498" s="2"/>
      <c r="SR1498" s="15"/>
      <c r="SS1498" s="15"/>
      <c r="ST1498" s="80"/>
      <c r="SU1498" s="52"/>
      <c r="SV1498" s="69"/>
      <c r="SW1498" s="69"/>
      <c r="SX1498" s="69"/>
      <c r="SY1498" s="107"/>
      <c r="SZ1498" s="2"/>
      <c r="TA1498" s="15"/>
      <c r="TB1498" s="15"/>
      <c r="TC1498" s="80"/>
      <c r="TD1498" s="52"/>
      <c r="TE1498" s="69"/>
      <c r="TF1498" s="69"/>
      <c r="TG1498" s="69"/>
      <c r="TH1498" s="107"/>
      <c r="TI1498" s="2"/>
      <c r="TJ1498" s="15"/>
      <c r="TK1498" s="15"/>
      <c r="TL1498" s="80"/>
      <c r="TM1498" s="52"/>
      <c r="TN1498" s="69"/>
      <c r="TO1498" s="69"/>
      <c r="TP1498" s="69"/>
      <c r="TQ1498" s="107"/>
      <c r="TR1498" s="2"/>
      <c r="TS1498" s="15"/>
      <c r="TT1498" s="15"/>
      <c r="TU1498" s="80"/>
      <c r="TV1498" s="52"/>
      <c r="TW1498" s="69"/>
      <c r="TX1498" s="69"/>
      <c r="TY1498" s="69"/>
      <c r="TZ1498" s="107"/>
      <c r="UA1498" s="2"/>
      <c r="UB1498" s="15"/>
      <c r="UC1498" s="15"/>
      <c r="UD1498" s="80"/>
      <c r="UE1498" s="52"/>
      <c r="UF1498" s="69"/>
      <c r="UG1498" s="69"/>
      <c r="UH1498" s="69"/>
      <c r="UI1498" s="107"/>
      <c r="UJ1498" s="2"/>
      <c r="UK1498" s="15"/>
      <c r="UL1498" s="15"/>
      <c r="UM1498" s="80"/>
      <c r="UN1498" s="52"/>
      <c r="UO1498" s="69"/>
      <c r="UP1498" s="69"/>
      <c r="UQ1498" s="69"/>
      <c r="UR1498" s="107"/>
      <c r="US1498" s="2"/>
      <c r="UT1498" s="15"/>
      <c r="UU1498" s="15"/>
      <c r="UV1498" s="80"/>
      <c r="UW1498" s="52"/>
      <c r="UX1498" s="69"/>
      <c r="UY1498" s="69"/>
      <c r="UZ1498" s="69"/>
      <c r="VA1498" s="107"/>
      <c r="VB1498" s="2"/>
      <c r="VC1498" s="15"/>
      <c r="VD1498" s="15"/>
      <c r="VE1498" s="80"/>
      <c r="VF1498" s="52"/>
      <c r="VG1498" s="69"/>
      <c r="VH1498" s="69"/>
      <c r="VI1498" s="69"/>
      <c r="VJ1498" s="107"/>
      <c r="VK1498" s="2"/>
      <c r="VL1498" s="15"/>
      <c r="VM1498" s="15"/>
      <c r="VN1498" s="80"/>
      <c r="VO1498" s="52"/>
      <c r="VP1498" s="69"/>
      <c r="VQ1498" s="69"/>
      <c r="VR1498" s="69"/>
      <c r="VS1498" s="107"/>
      <c r="VT1498" s="2"/>
      <c r="VU1498" s="15"/>
      <c r="VV1498" s="15"/>
      <c r="VW1498" s="80"/>
      <c r="VX1498" s="52"/>
      <c r="VY1498" s="69"/>
      <c r="VZ1498" s="69"/>
      <c r="WA1498" s="69"/>
      <c r="WB1498" s="107"/>
      <c r="WC1498" s="2"/>
      <c r="WD1498" s="15"/>
      <c r="WE1498" s="15"/>
      <c r="WF1498" s="80"/>
      <c r="WG1498" s="52"/>
      <c r="WH1498" s="69"/>
      <c r="WI1498" s="69"/>
      <c r="WJ1498" s="69"/>
      <c r="WK1498" s="107"/>
      <c r="WL1498" s="2"/>
      <c r="WM1498" s="15"/>
      <c r="WN1498" s="15"/>
      <c r="WO1498" s="80"/>
      <c r="WP1498" s="52"/>
      <c r="WQ1498" s="69"/>
      <c r="WR1498" s="69"/>
      <c r="WS1498" s="69"/>
      <c r="WT1498" s="107"/>
      <c r="WU1498" s="2"/>
      <c r="WV1498" s="15"/>
      <c r="WW1498" s="15"/>
      <c r="WX1498" s="80"/>
      <c r="WY1498" s="52"/>
      <c r="WZ1498" s="69"/>
      <c r="XA1498" s="69"/>
      <c r="XB1498" s="69"/>
      <c r="XC1498" s="107"/>
      <c r="XD1498" s="2"/>
      <c r="XE1498" s="15"/>
      <c r="XF1498" s="15"/>
      <c r="XG1498" s="80"/>
      <c r="XH1498" s="52"/>
      <c r="XI1498" s="69"/>
      <c r="XJ1498" s="69"/>
      <c r="XK1498" s="69"/>
      <c r="XL1498" s="107"/>
      <c r="XM1498" s="2"/>
      <c r="XN1498" s="15"/>
      <c r="XO1498" s="15"/>
      <c r="XP1498" s="80"/>
      <c r="XQ1498" s="52"/>
      <c r="XR1498" s="69"/>
      <c r="XS1498" s="69"/>
      <c r="XT1498" s="69"/>
      <c r="XU1498" s="107"/>
      <c r="XV1498" s="2"/>
      <c r="XW1498" s="15"/>
      <c r="XX1498" s="15"/>
      <c r="XY1498" s="80"/>
      <c r="XZ1498" s="52"/>
      <c r="YA1498" s="69"/>
      <c r="YB1498" s="69"/>
      <c r="YC1498" s="69"/>
      <c r="YD1498" s="107"/>
      <c r="YE1498" s="2"/>
      <c r="YF1498" s="15"/>
      <c r="YG1498" s="15"/>
      <c r="YH1498" s="80"/>
      <c r="YI1498" s="52"/>
      <c r="YJ1498" s="69"/>
      <c r="YK1498" s="69"/>
      <c r="YL1498" s="69"/>
      <c r="YM1498" s="107"/>
      <c r="YN1498" s="2"/>
      <c r="YO1498" s="15"/>
      <c r="YP1498" s="15"/>
      <c r="YQ1498" s="80"/>
      <c r="YR1498" s="52"/>
      <c r="YS1498" s="69"/>
      <c r="YT1498" s="69"/>
      <c r="YU1498" s="69"/>
      <c r="YV1498" s="107"/>
      <c r="YW1498" s="2"/>
      <c r="YX1498" s="15"/>
      <c r="YY1498" s="15"/>
      <c r="YZ1498" s="80"/>
      <c r="ZA1498" s="52"/>
      <c r="ZB1498" s="69"/>
      <c r="ZC1498" s="69"/>
      <c r="ZD1498" s="69"/>
      <c r="ZE1498" s="107"/>
      <c r="ZF1498" s="2"/>
      <c r="ZG1498" s="15"/>
      <c r="ZH1498" s="15"/>
      <c r="ZI1498" s="80"/>
      <c r="ZJ1498" s="52"/>
      <c r="ZK1498" s="69"/>
      <c r="ZL1498" s="69"/>
      <c r="ZM1498" s="69"/>
      <c r="ZN1498" s="107"/>
      <c r="ZO1498" s="2"/>
      <c r="ZP1498" s="15"/>
      <c r="ZQ1498" s="15"/>
      <c r="ZR1498" s="80"/>
      <c r="ZS1498" s="52"/>
      <c r="ZT1498" s="69"/>
      <c r="ZU1498" s="69"/>
      <c r="ZV1498" s="69"/>
      <c r="ZW1498" s="107"/>
      <c r="ZX1498" s="2"/>
      <c r="ZY1498" s="15"/>
      <c r="ZZ1498" s="15"/>
      <c r="AAA1498" s="80"/>
      <c r="AAB1498" s="52"/>
      <c r="AAC1498" s="69"/>
      <c r="AAD1498" s="69"/>
      <c r="AAE1498" s="69"/>
      <c r="AAF1498" s="107"/>
      <c r="AAG1498" s="2"/>
      <c r="AAH1498" s="15"/>
      <c r="AAI1498" s="15"/>
      <c r="AAJ1498" s="80"/>
      <c r="AAK1498" s="52"/>
      <c r="AAL1498" s="69"/>
      <c r="AAM1498" s="69"/>
      <c r="AAN1498" s="69"/>
      <c r="AAO1498" s="107"/>
      <c r="AAP1498" s="2"/>
      <c r="AAQ1498" s="15"/>
      <c r="AAR1498" s="15"/>
      <c r="AAS1498" s="80"/>
      <c r="AAT1498" s="52"/>
      <c r="AAU1498" s="69"/>
      <c r="AAV1498" s="69"/>
      <c r="AAW1498" s="69"/>
      <c r="AAX1498" s="107"/>
      <c r="AAY1498" s="2"/>
      <c r="AAZ1498" s="15"/>
      <c r="ABA1498" s="15"/>
      <c r="ABB1498" s="80"/>
      <c r="ABC1498" s="52"/>
      <c r="ABD1498" s="69"/>
      <c r="ABE1498" s="69"/>
      <c r="ABF1498" s="69"/>
      <c r="ABG1498" s="107"/>
      <c r="ABH1498" s="2"/>
      <c r="ABI1498" s="15"/>
      <c r="ABJ1498" s="15"/>
      <c r="ABK1498" s="80"/>
      <c r="ABL1498" s="52"/>
      <c r="ABM1498" s="69"/>
      <c r="ABN1498" s="69"/>
      <c r="ABO1498" s="69"/>
      <c r="ABP1498" s="107"/>
      <c r="ABQ1498" s="2"/>
      <c r="ABR1498" s="15"/>
      <c r="ABS1498" s="15"/>
      <c r="ABT1498" s="80"/>
      <c r="ABU1498" s="52"/>
      <c r="ABV1498" s="69"/>
      <c r="ABW1498" s="69"/>
      <c r="ABX1498" s="69"/>
      <c r="ABY1498" s="107"/>
      <c r="ABZ1498" s="2"/>
      <c r="ACA1498" s="15"/>
      <c r="ACB1498" s="15"/>
      <c r="ACC1498" s="80"/>
      <c r="ACD1498" s="52"/>
      <c r="ACE1498" s="69"/>
      <c r="ACF1498" s="69"/>
      <c r="ACG1498" s="69"/>
      <c r="ACH1498" s="107"/>
      <c r="ACI1498" s="2"/>
      <c r="ACJ1498" s="15"/>
      <c r="ACK1498" s="15"/>
      <c r="ACL1498" s="80"/>
      <c r="ACM1498" s="52"/>
      <c r="ACN1498" s="69"/>
      <c r="ACO1498" s="69"/>
      <c r="ACP1498" s="69"/>
      <c r="ACQ1498" s="107"/>
      <c r="ACR1498" s="2"/>
      <c r="ACS1498" s="15"/>
      <c r="ACT1498" s="15"/>
      <c r="ACU1498" s="80"/>
      <c r="ACV1498" s="52"/>
      <c r="ACW1498" s="69"/>
      <c r="ACX1498" s="69"/>
      <c r="ACY1498" s="69"/>
      <c r="ACZ1498" s="107"/>
      <c r="ADA1498" s="2"/>
      <c r="ADB1498" s="15"/>
      <c r="ADC1498" s="15"/>
      <c r="ADD1498" s="80"/>
      <c r="ADE1498" s="52"/>
      <c r="ADF1498" s="69"/>
      <c r="ADG1498" s="69"/>
      <c r="ADH1498" s="69"/>
      <c r="ADI1498" s="107"/>
      <c r="ADJ1498" s="2"/>
      <c r="ADK1498" s="15"/>
      <c r="ADL1498" s="15"/>
      <c r="ADM1498" s="80"/>
      <c r="ADN1498" s="52"/>
      <c r="ADO1498" s="69"/>
      <c r="ADP1498" s="69"/>
      <c r="ADQ1498" s="69"/>
      <c r="ADR1498" s="107"/>
      <c r="ADS1498" s="2"/>
      <c r="ADT1498" s="15"/>
      <c r="ADU1498" s="15"/>
      <c r="ADV1498" s="80"/>
      <c r="ADW1498" s="52"/>
      <c r="ADX1498" s="69"/>
      <c r="ADY1498" s="69"/>
      <c r="ADZ1498" s="69"/>
      <c r="AEA1498" s="107"/>
      <c r="AEB1498" s="2"/>
      <c r="AEC1498" s="15"/>
      <c r="AED1498" s="15"/>
      <c r="AEE1498" s="80"/>
      <c r="AEF1498" s="52"/>
      <c r="AEG1498" s="69"/>
      <c r="AEH1498" s="69"/>
      <c r="AEI1498" s="69"/>
      <c r="AEJ1498" s="107"/>
      <c r="AEK1498" s="2"/>
      <c r="AEL1498" s="15"/>
      <c r="AEM1498" s="15"/>
      <c r="AEN1498" s="80"/>
      <c r="AEO1498" s="52"/>
      <c r="AEP1498" s="69"/>
      <c r="AEQ1498" s="69"/>
      <c r="AER1498" s="69"/>
      <c r="AES1498" s="107"/>
      <c r="AET1498" s="2"/>
      <c r="AEU1498" s="15"/>
      <c r="AEV1498" s="15"/>
      <c r="AEW1498" s="80"/>
      <c r="AEX1498" s="52"/>
      <c r="AEY1498" s="69"/>
      <c r="AEZ1498" s="69"/>
      <c r="AFA1498" s="69"/>
      <c r="AFB1498" s="107"/>
      <c r="AFC1498" s="2"/>
      <c r="AFD1498" s="15"/>
      <c r="AFE1498" s="15"/>
      <c r="AFF1498" s="80"/>
      <c r="AFG1498" s="52"/>
      <c r="AFH1498" s="69"/>
      <c r="AFI1498" s="69"/>
      <c r="AFJ1498" s="69"/>
      <c r="AFK1498" s="107"/>
      <c r="AFL1498" s="2"/>
      <c r="AFM1498" s="15"/>
      <c r="AFN1498" s="15"/>
      <c r="AFO1498" s="80"/>
      <c r="AFP1498" s="52"/>
      <c r="AFQ1498" s="69"/>
      <c r="AFR1498" s="69"/>
      <c r="AFS1498" s="69"/>
      <c r="AFT1498" s="107"/>
      <c r="AFU1498" s="2"/>
      <c r="AFV1498" s="15"/>
      <c r="AFW1498" s="15"/>
      <c r="AFX1498" s="80"/>
      <c r="AFY1498" s="52"/>
      <c r="AFZ1498" s="69"/>
      <c r="AGA1498" s="69"/>
      <c r="AGB1498" s="69"/>
      <c r="AGC1498" s="107"/>
      <c r="AGD1498" s="2"/>
      <c r="AGE1498" s="15"/>
      <c r="AGF1498" s="15"/>
      <c r="AGG1498" s="80"/>
      <c r="AGH1498" s="52"/>
      <c r="AGI1498" s="69"/>
      <c r="AGJ1498" s="69"/>
      <c r="AGK1498" s="69"/>
      <c r="AGL1498" s="107"/>
      <c r="AGM1498" s="2"/>
      <c r="AGN1498" s="15"/>
      <c r="AGO1498" s="15"/>
      <c r="AGP1498" s="80"/>
      <c r="AGQ1498" s="52"/>
      <c r="AGR1498" s="69"/>
      <c r="AGS1498" s="69"/>
      <c r="AGT1498" s="69"/>
      <c r="AGU1498" s="107"/>
      <c r="AGV1498" s="2"/>
      <c r="AGW1498" s="15"/>
      <c r="AGX1498" s="15"/>
      <c r="AGY1498" s="80"/>
      <c r="AGZ1498" s="52"/>
      <c r="AHA1498" s="69"/>
      <c r="AHB1498" s="69"/>
      <c r="AHC1498" s="69"/>
      <c r="AHD1498" s="107"/>
      <c r="AHE1498" s="2"/>
      <c r="AHF1498" s="15"/>
      <c r="AHG1498" s="15"/>
      <c r="AHH1498" s="80"/>
      <c r="AHI1498" s="52"/>
      <c r="AHJ1498" s="69"/>
      <c r="AHK1498" s="69"/>
      <c r="AHL1498" s="69"/>
      <c r="AHM1498" s="107"/>
      <c r="AHN1498" s="2"/>
      <c r="AHO1498" s="15"/>
      <c r="AHP1498" s="15"/>
      <c r="AHQ1498" s="80"/>
      <c r="AHR1498" s="52"/>
      <c r="AHS1498" s="69"/>
      <c r="AHT1498" s="69"/>
      <c r="AHU1498" s="69"/>
      <c r="AHV1498" s="107"/>
      <c r="AHW1498" s="2"/>
      <c r="AHX1498" s="15"/>
      <c r="AHY1498" s="15"/>
      <c r="AHZ1498" s="80"/>
      <c r="AIA1498" s="52"/>
      <c r="AIB1498" s="69"/>
      <c r="AIC1498" s="69"/>
      <c r="AID1498" s="69"/>
      <c r="AIE1498" s="107"/>
      <c r="AIF1498" s="2"/>
      <c r="AIG1498" s="15"/>
      <c r="AIH1498" s="15"/>
      <c r="AII1498" s="80"/>
      <c r="AIJ1498" s="52"/>
      <c r="AIK1498" s="69"/>
      <c r="AIL1498" s="69"/>
      <c r="AIM1498" s="69"/>
      <c r="AIN1498" s="107"/>
      <c r="AIO1498" s="2"/>
      <c r="AIP1498" s="15"/>
      <c r="AIQ1498" s="15"/>
      <c r="AIR1498" s="80"/>
      <c r="AIS1498" s="52"/>
      <c r="AIT1498" s="69"/>
      <c r="AIU1498" s="69"/>
      <c r="AIV1498" s="69"/>
      <c r="AIW1498" s="107"/>
      <c r="AIX1498" s="2"/>
      <c r="AIY1498" s="15"/>
      <c r="AIZ1498" s="15"/>
      <c r="AJA1498" s="80"/>
      <c r="AJB1498" s="52"/>
      <c r="AJC1498" s="69"/>
      <c r="AJD1498" s="69"/>
      <c r="AJE1498" s="69"/>
      <c r="AJF1498" s="107"/>
      <c r="AJG1498" s="2"/>
      <c r="AJH1498" s="15"/>
      <c r="AJI1498" s="15"/>
      <c r="AJJ1498" s="80"/>
      <c r="AJK1498" s="52"/>
      <c r="AJL1498" s="69"/>
      <c r="AJM1498" s="69"/>
      <c r="AJN1498" s="69"/>
      <c r="AJO1498" s="107"/>
      <c r="AJP1498" s="2"/>
      <c r="AJQ1498" s="15"/>
      <c r="AJR1498" s="15"/>
      <c r="AJS1498" s="80"/>
      <c r="AJT1498" s="52"/>
      <c r="AJU1498" s="69"/>
      <c r="AJV1498" s="69"/>
      <c r="AJW1498" s="69"/>
      <c r="AJX1498" s="107"/>
      <c r="AJY1498" s="2"/>
      <c r="AJZ1498" s="15"/>
      <c r="AKA1498" s="15"/>
      <c r="AKB1498" s="80"/>
      <c r="AKC1498" s="52"/>
      <c r="AKD1498" s="69"/>
      <c r="AKE1498" s="69"/>
      <c r="AKF1498" s="69"/>
      <c r="AKG1498" s="107"/>
      <c r="AKH1498" s="2"/>
      <c r="AKI1498" s="15"/>
      <c r="AKJ1498" s="15"/>
      <c r="AKK1498" s="80"/>
      <c r="AKL1498" s="52"/>
      <c r="AKM1498" s="69"/>
      <c r="AKN1498" s="69"/>
      <c r="AKO1498" s="69"/>
      <c r="AKP1498" s="107"/>
      <c r="AKQ1498" s="2"/>
      <c r="AKR1498" s="15"/>
      <c r="AKS1498" s="15"/>
      <c r="AKT1498" s="80"/>
      <c r="AKU1498" s="52"/>
      <c r="AKV1498" s="69"/>
      <c r="AKW1498" s="69"/>
      <c r="AKX1498" s="69"/>
      <c r="AKY1498" s="107"/>
      <c r="AKZ1498" s="2"/>
      <c r="ALA1498" s="15"/>
      <c r="ALB1498" s="15"/>
      <c r="ALC1498" s="80"/>
      <c r="ALD1498" s="52"/>
      <c r="ALE1498" s="69"/>
      <c r="ALF1498" s="69"/>
      <c r="ALG1498" s="69"/>
      <c r="ALH1498" s="107"/>
      <c r="ALI1498" s="2"/>
      <c r="ALJ1498" s="15"/>
      <c r="ALK1498" s="15"/>
      <c r="ALL1498" s="80"/>
      <c r="ALM1498" s="52"/>
      <c r="ALN1498" s="69"/>
      <c r="ALO1498" s="69"/>
      <c r="ALP1498" s="69"/>
      <c r="ALQ1498" s="107"/>
      <c r="ALR1498" s="2"/>
      <c r="ALS1498" s="15"/>
      <c r="ALT1498" s="15"/>
      <c r="ALU1498" s="80"/>
      <c r="ALV1498" s="52"/>
      <c r="ALW1498" s="69"/>
      <c r="ALX1498" s="69"/>
      <c r="ALY1498" s="69"/>
      <c r="ALZ1498" s="107"/>
      <c r="AMA1498" s="2"/>
      <c r="AMB1498" s="15"/>
      <c r="AMC1498" s="15"/>
      <c r="AMD1498" s="80"/>
      <c r="AME1498" s="52"/>
      <c r="AMF1498" s="69"/>
      <c r="AMG1498" s="69"/>
      <c r="AMH1498" s="69"/>
      <c r="AMI1498" s="107"/>
      <c r="AMJ1498" s="2"/>
      <c r="AMK1498" s="15"/>
      <c r="AML1498" s="15"/>
      <c r="AMM1498" s="80"/>
      <c r="AMN1498" s="52"/>
      <c r="AMO1498" s="69"/>
      <c r="AMP1498" s="69"/>
      <c r="AMQ1498" s="69"/>
      <c r="AMR1498" s="107"/>
      <c r="AMS1498" s="2"/>
      <c r="AMT1498" s="15"/>
      <c r="AMU1498" s="15"/>
      <c r="AMV1498" s="80"/>
      <c r="AMW1498" s="52"/>
      <c r="AMX1498" s="69"/>
      <c r="AMY1498" s="69"/>
      <c r="AMZ1498" s="69"/>
      <c r="ANA1498" s="107"/>
      <c r="ANB1498" s="2"/>
      <c r="ANC1498" s="15"/>
      <c r="AND1498" s="15"/>
      <c r="ANE1498" s="80"/>
      <c r="ANF1498" s="52"/>
      <c r="ANG1498" s="69"/>
      <c r="ANH1498" s="69"/>
      <c r="ANI1498" s="69"/>
      <c r="ANJ1498" s="107"/>
      <c r="ANK1498" s="2"/>
      <c r="ANL1498" s="15"/>
      <c r="ANM1498" s="15"/>
      <c r="ANN1498" s="80"/>
      <c r="ANO1498" s="52"/>
      <c r="ANP1498" s="69"/>
      <c r="ANQ1498" s="69"/>
      <c r="ANR1498" s="69"/>
      <c r="ANS1498" s="107"/>
      <c r="ANT1498" s="2"/>
      <c r="ANU1498" s="15"/>
      <c r="ANV1498" s="15"/>
      <c r="ANW1498" s="80"/>
      <c r="ANX1498" s="52"/>
      <c r="ANY1498" s="69"/>
      <c r="ANZ1498" s="69"/>
      <c r="AOA1498" s="69"/>
      <c r="AOB1498" s="107"/>
      <c r="AOC1498" s="2"/>
      <c r="AOD1498" s="15"/>
      <c r="AOE1498" s="15"/>
      <c r="AOF1498" s="80"/>
      <c r="AOG1498" s="52"/>
      <c r="AOH1498" s="69"/>
      <c r="AOI1498" s="69"/>
      <c r="AOJ1498" s="69"/>
      <c r="AOK1498" s="107"/>
      <c r="AOL1498" s="2"/>
      <c r="AOM1498" s="15"/>
      <c r="AON1498" s="15"/>
      <c r="AOO1498" s="80"/>
      <c r="AOP1498" s="52"/>
      <c r="AOQ1498" s="69"/>
      <c r="AOR1498" s="69"/>
      <c r="AOS1498" s="69"/>
      <c r="AOT1498" s="107"/>
      <c r="AOU1498" s="2"/>
      <c r="AOV1498" s="15"/>
      <c r="AOW1498" s="15"/>
      <c r="AOX1498" s="80"/>
      <c r="AOY1498" s="52"/>
      <c r="AOZ1498" s="69"/>
      <c r="APA1498" s="69"/>
      <c r="APB1498" s="69"/>
      <c r="APC1498" s="107"/>
      <c r="APD1498" s="2"/>
      <c r="APE1498" s="15"/>
      <c r="APF1498" s="15"/>
      <c r="APG1498" s="80"/>
      <c r="APH1498" s="52"/>
      <c r="API1498" s="69"/>
      <c r="APJ1498" s="69"/>
      <c r="APK1498" s="69"/>
      <c r="APL1498" s="107"/>
      <c r="APM1498" s="2"/>
      <c r="APN1498" s="15"/>
      <c r="APO1498" s="15"/>
      <c r="APP1498" s="80"/>
      <c r="APQ1498" s="52"/>
      <c r="APR1498" s="69"/>
      <c r="APS1498" s="69"/>
      <c r="APT1498" s="69"/>
      <c r="APU1498" s="107"/>
      <c r="APV1498" s="2"/>
      <c r="APW1498" s="15"/>
      <c r="APX1498" s="15"/>
      <c r="APY1498" s="80"/>
      <c r="APZ1498" s="52"/>
      <c r="AQA1498" s="69"/>
      <c r="AQB1498" s="69"/>
      <c r="AQC1498" s="69"/>
      <c r="AQD1498" s="107"/>
      <c r="AQE1498" s="2"/>
      <c r="AQF1498" s="15"/>
      <c r="AQG1498" s="15"/>
      <c r="AQH1498" s="80"/>
      <c r="AQI1498" s="52"/>
      <c r="AQJ1498" s="69"/>
      <c r="AQK1498" s="69"/>
      <c r="AQL1498" s="69"/>
      <c r="AQM1498" s="107"/>
      <c r="AQN1498" s="2"/>
      <c r="AQO1498" s="15"/>
      <c r="AQP1498" s="15"/>
      <c r="AQQ1498" s="80"/>
      <c r="AQR1498" s="52"/>
      <c r="AQS1498" s="69"/>
      <c r="AQT1498" s="69"/>
      <c r="AQU1498" s="69"/>
      <c r="AQV1498" s="107"/>
      <c r="AQW1498" s="2"/>
      <c r="AQX1498" s="15"/>
      <c r="AQY1498" s="15"/>
      <c r="AQZ1498" s="80"/>
      <c r="ARA1498" s="52"/>
      <c r="ARB1498" s="69"/>
      <c r="ARC1498" s="69"/>
      <c r="ARD1498" s="69"/>
      <c r="ARE1498" s="107"/>
      <c r="ARF1498" s="2"/>
      <c r="ARG1498" s="15"/>
      <c r="ARH1498" s="15"/>
      <c r="ARI1498" s="80"/>
      <c r="ARJ1498" s="52"/>
      <c r="ARK1498" s="69"/>
      <c r="ARL1498" s="69"/>
      <c r="ARM1498" s="69"/>
      <c r="ARN1498" s="107"/>
      <c r="ARO1498" s="2"/>
      <c r="ARP1498" s="15"/>
      <c r="ARQ1498" s="15"/>
      <c r="ARR1498" s="80"/>
      <c r="ARS1498" s="52"/>
      <c r="ART1498" s="69"/>
      <c r="ARU1498" s="69"/>
      <c r="ARV1498" s="69"/>
      <c r="ARW1498" s="107"/>
      <c r="ARX1498" s="2"/>
      <c r="ARY1498" s="15"/>
      <c r="ARZ1498" s="15"/>
      <c r="ASA1498" s="80"/>
      <c r="ASB1498" s="52"/>
      <c r="ASC1498" s="69"/>
      <c r="ASD1498" s="69"/>
      <c r="ASE1498" s="69"/>
      <c r="ASF1498" s="107"/>
      <c r="ASG1498" s="2"/>
      <c r="ASH1498" s="15"/>
      <c r="ASI1498" s="15"/>
      <c r="ASJ1498" s="80"/>
      <c r="ASK1498" s="52"/>
      <c r="ASL1498" s="69"/>
      <c r="ASM1498" s="69"/>
      <c r="ASN1498" s="69"/>
      <c r="ASO1498" s="107"/>
      <c r="ASP1498" s="2"/>
      <c r="ASQ1498" s="15"/>
      <c r="ASR1498" s="15"/>
      <c r="ASS1498" s="80"/>
      <c r="AST1498" s="52"/>
      <c r="ASU1498" s="69"/>
      <c r="ASV1498" s="69"/>
      <c r="ASW1498" s="69"/>
      <c r="ASX1498" s="107"/>
      <c r="ASY1498" s="2"/>
      <c r="ASZ1498" s="15"/>
      <c r="ATA1498" s="15"/>
      <c r="ATB1498" s="80"/>
      <c r="ATC1498" s="52"/>
      <c r="ATD1498" s="69"/>
      <c r="ATE1498" s="69"/>
      <c r="ATF1498" s="69"/>
      <c r="ATG1498" s="107"/>
      <c r="ATH1498" s="2"/>
      <c r="ATI1498" s="15"/>
      <c r="ATJ1498" s="15"/>
      <c r="ATK1498" s="80"/>
      <c r="ATL1498" s="52"/>
      <c r="ATM1498" s="69"/>
      <c r="ATN1498" s="69"/>
      <c r="ATO1498" s="69"/>
      <c r="ATP1498" s="107"/>
      <c r="ATQ1498" s="2"/>
      <c r="ATR1498" s="15"/>
      <c r="ATS1498" s="15"/>
      <c r="ATT1498" s="80"/>
      <c r="ATU1498" s="52"/>
      <c r="ATV1498" s="69"/>
      <c r="ATW1498" s="69"/>
      <c r="ATX1498" s="69"/>
      <c r="ATY1498" s="107"/>
      <c r="ATZ1498" s="2"/>
      <c r="AUA1498" s="15"/>
      <c r="AUB1498" s="15"/>
      <c r="AUC1498" s="80"/>
      <c r="AUD1498" s="52"/>
      <c r="AUE1498" s="69"/>
      <c r="AUF1498" s="69"/>
      <c r="AUG1498" s="69"/>
      <c r="AUH1498" s="107"/>
      <c r="AUI1498" s="2"/>
      <c r="AUJ1498" s="15"/>
      <c r="AUK1498" s="15"/>
      <c r="AUL1498" s="80"/>
      <c r="AUM1498" s="52"/>
      <c r="AUN1498" s="69"/>
      <c r="AUO1498" s="69"/>
      <c r="AUP1498" s="69"/>
      <c r="AUQ1498" s="107"/>
      <c r="AUR1498" s="2"/>
      <c r="AUS1498" s="15"/>
      <c r="AUT1498" s="15"/>
      <c r="AUU1498" s="80"/>
      <c r="AUV1498" s="52"/>
      <c r="AUW1498" s="69"/>
      <c r="AUX1498" s="69"/>
      <c r="AUY1498" s="69"/>
      <c r="AUZ1498" s="107"/>
      <c r="AVA1498" s="2"/>
      <c r="AVB1498" s="15"/>
      <c r="AVC1498" s="15"/>
      <c r="AVD1498" s="80"/>
      <c r="AVE1498" s="52"/>
      <c r="AVF1498" s="69"/>
      <c r="AVG1498" s="69"/>
      <c r="AVH1498" s="69"/>
      <c r="AVI1498" s="107"/>
      <c r="AVJ1498" s="2"/>
      <c r="AVK1498" s="15"/>
      <c r="AVL1498" s="15"/>
      <c r="AVM1498" s="80"/>
      <c r="AVN1498" s="52"/>
      <c r="AVO1498" s="69"/>
      <c r="AVP1498" s="69"/>
      <c r="AVQ1498" s="69"/>
      <c r="AVR1498" s="107"/>
      <c r="AVS1498" s="2"/>
      <c r="AVT1498" s="15"/>
      <c r="AVU1498" s="15"/>
      <c r="AVV1498" s="80"/>
      <c r="AVW1498" s="52"/>
      <c r="AVX1498" s="69"/>
      <c r="AVY1498" s="69"/>
      <c r="AVZ1498" s="69"/>
      <c r="AWA1498" s="107"/>
      <c r="AWB1498" s="2"/>
      <c r="AWC1498" s="15"/>
      <c r="AWD1498" s="15"/>
      <c r="AWE1498" s="80"/>
      <c r="AWF1498" s="52"/>
      <c r="AWG1498" s="69"/>
      <c r="AWH1498" s="69"/>
      <c r="AWI1498" s="69"/>
      <c r="AWJ1498" s="107"/>
      <c r="AWK1498" s="2"/>
      <c r="AWL1498" s="15"/>
      <c r="AWM1498" s="15"/>
      <c r="AWN1498" s="80"/>
      <c r="AWO1498" s="52"/>
      <c r="AWP1498" s="69"/>
      <c r="AWQ1498" s="69"/>
      <c r="AWR1498" s="69"/>
      <c r="AWS1498" s="107"/>
      <c r="AWT1498" s="2"/>
      <c r="AWU1498" s="15"/>
      <c r="AWV1498" s="15"/>
      <c r="AWW1498" s="80"/>
      <c r="AWX1498" s="52"/>
      <c r="AWY1498" s="69"/>
      <c r="AWZ1498" s="69"/>
      <c r="AXA1498" s="69"/>
      <c r="AXB1498" s="107"/>
      <c r="AXC1498" s="2"/>
      <c r="AXD1498" s="15"/>
      <c r="AXE1498" s="15"/>
      <c r="AXF1498" s="80"/>
      <c r="AXG1498" s="52"/>
      <c r="AXH1498" s="69"/>
      <c r="AXI1498" s="69"/>
      <c r="AXJ1498" s="69"/>
      <c r="AXK1498" s="107"/>
      <c r="AXL1498" s="2"/>
      <c r="AXM1498" s="15"/>
      <c r="AXN1498" s="15"/>
      <c r="AXO1498" s="80"/>
      <c r="AXP1498" s="52"/>
      <c r="AXQ1498" s="69"/>
      <c r="AXR1498" s="69"/>
      <c r="AXS1498" s="69"/>
      <c r="AXT1498" s="107"/>
      <c r="AXU1498" s="2"/>
      <c r="AXV1498" s="15"/>
      <c r="AXW1498" s="15"/>
      <c r="AXX1498" s="80"/>
      <c r="AXY1498" s="52"/>
      <c r="AXZ1498" s="69"/>
      <c r="AYA1498" s="69"/>
      <c r="AYB1498" s="69"/>
      <c r="AYC1498" s="107"/>
      <c r="AYD1498" s="2"/>
      <c r="AYE1498" s="15"/>
      <c r="AYF1498" s="15"/>
      <c r="AYG1498" s="80"/>
      <c r="AYH1498" s="52"/>
      <c r="AYI1498" s="69"/>
      <c r="AYJ1498" s="69"/>
      <c r="AYK1498" s="69"/>
      <c r="AYL1498" s="107"/>
      <c r="AYM1498" s="2"/>
      <c r="AYN1498" s="15"/>
      <c r="AYO1498" s="15"/>
      <c r="AYP1498" s="80"/>
      <c r="AYQ1498" s="52"/>
      <c r="AYR1498" s="69"/>
      <c r="AYS1498" s="69"/>
      <c r="AYT1498" s="69"/>
      <c r="AYU1498" s="107"/>
      <c r="AYV1498" s="2"/>
      <c r="AYW1498" s="15"/>
      <c r="AYX1498" s="15"/>
      <c r="AYY1498" s="80"/>
      <c r="AYZ1498" s="52"/>
      <c r="AZA1498" s="69"/>
      <c r="AZB1498" s="69"/>
      <c r="AZC1498" s="69"/>
      <c r="AZD1498" s="107"/>
      <c r="AZE1498" s="2"/>
      <c r="AZF1498" s="15"/>
      <c r="AZG1498" s="15"/>
      <c r="AZH1498" s="80"/>
      <c r="AZI1498" s="52"/>
      <c r="AZJ1498" s="69"/>
      <c r="AZK1498" s="69"/>
      <c r="AZL1498" s="69"/>
      <c r="AZM1498" s="107"/>
      <c r="AZN1498" s="2"/>
      <c r="AZO1498" s="15"/>
      <c r="AZP1498" s="15"/>
      <c r="AZQ1498" s="80"/>
      <c r="AZR1498" s="52"/>
      <c r="AZS1498" s="69"/>
      <c r="AZT1498" s="69"/>
      <c r="AZU1498" s="69"/>
      <c r="AZV1498" s="107"/>
      <c r="AZW1498" s="2"/>
      <c r="AZX1498" s="15"/>
      <c r="AZY1498" s="15"/>
      <c r="AZZ1498" s="80"/>
      <c r="BAA1498" s="52"/>
      <c r="BAB1498" s="69"/>
      <c r="BAC1498" s="69"/>
      <c r="BAD1498" s="69"/>
      <c r="BAE1498" s="107"/>
      <c r="BAF1498" s="2"/>
      <c r="BAG1498" s="15"/>
      <c r="BAH1498" s="15"/>
      <c r="BAI1498" s="80"/>
      <c r="BAJ1498" s="52"/>
      <c r="BAK1498" s="69"/>
      <c r="BAL1498" s="69"/>
      <c r="BAM1498" s="69"/>
      <c r="BAN1498" s="107"/>
      <c r="BAO1498" s="2"/>
      <c r="BAP1498" s="15"/>
      <c r="BAQ1498" s="15"/>
      <c r="BAR1498" s="80"/>
      <c r="BAS1498" s="52"/>
      <c r="BAT1498" s="69"/>
      <c r="BAU1498" s="69"/>
      <c r="BAV1498" s="69"/>
      <c r="BAW1498" s="107"/>
      <c r="BAX1498" s="2"/>
      <c r="BAY1498" s="15"/>
      <c r="BAZ1498" s="15"/>
      <c r="BBA1498" s="80"/>
      <c r="BBB1498" s="52"/>
      <c r="BBC1498" s="69"/>
      <c r="BBD1498" s="69"/>
      <c r="BBE1498" s="69"/>
      <c r="BBF1498" s="107"/>
      <c r="BBG1498" s="2"/>
      <c r="BBH1498" s="15"/>
      <c r="BBI1498" s="15"/>
      <c r="BBJ1498" s="80"/>
      <c r="BBK1498" s="52"/>
      <c r="BBL1498" s="69"/>
      <c r="BBM1498" s="69"/>
      <c r="BBN1498" s="69"/>
      <c r="BBO1498" s="107"/>
      <c r="BBP1498" s="2"/>
      <c r="BBQ1498" s="15"/>
      <c r="BBR1498" s="15"/>
      <c r="BBS1498" s="80"/>
      <c r="BBT1498" s="52"/>
      <c r="BBU1498" s="69"/>
      <c r="BBV1498" s="69"/>
      <c r="BBW1498" s="69"/>
      <c r="BBX1498" s="107"/>
      <c r="BBY1498" s="2"/>
      <c r="BBZ1498" s="15"/>
      <c r="BCA1498" s="15"/>
      <c r="BCB1498" s="80"/>
      <c r="BCC1498" s="52"/>
      <c r="BCD1498" s="69"/>
      <c r="BCE1498" s="69"/>
      <c r="BCF1498" s="69"/>
      <c r="BCG1498" s="107"/>
      <c r="BCH1498" s="2"/>
      <c r="BCI1498" s="15"/>
      <c r="BCJ1498" s="15"/>
      <c r="BCK1498" s="80"/>
      <c r="BCL1498" s="52"/>
      <c r="BCM1498" s="69"/>
      <c r="BCN1498" s="69"/>
      <c r="BCO1498" s="69"/>
      <c r="BCP1498" s="107"/>
      <c r="BCQ1498" s="2"/>
      <c r="BCR1498" s="15"/>
      <c r="BCS1498" s="15"/>
      <c r="BCT1498" s="80"/>
      <c r="BCU1498" s="52"/>
      <c r="BCV1498" s="69"/>
      <c r="BCW1498" s="69"/>
      <c r="BCX1498" s="69"/>
      <c r="BCY1498" s="107"/>
      <c r="BCZ1498" s="2"/>
      <c r="BDA1498" s="15"/>
      <c r="BDB1498" s="15"/>
      <c r="BDC1498" s="80"/>
      <c r="BDD1498" s="52"/>
      <c r="BDE1498" s="69"/>
      <c r="BDF1498" s="69"/>
      <c r="BDG1498" s="69"/>
      <c r="BDH1498" s="107"/>
      <c r="BDI1498" s="2"/>
      <c r="BDJ1498" s="15"/>
      <c r="BDK1498" s="15"/>
      <c r="BDL1498" s="80"/>
      <c r="BDM1498" s="52"/>
      <c r="BDN1498" s="69"/>
      <c r="BDO1498" s="69"/>
      <c r="BDP1498" s="69"/>
      <c r="BDQ1498" s="107"/>
      <c r="BDR1498" s="2"/>
      <c r="BDS1498" s="15"/>
      <c r="BDT1498" s="15"/>
      <c r="BDU1498" s="80"/>
      <c r="BDV1498" s="52"/>
      <c r="BDW1498" s="69"/>
      <c r="BDX1498" s="69"/>
      <c r="BDY1498" s="69"/>
      <c r="BDZ1498" s="107"/>
      <c r="BEA1498" s="2"/>
      <c r="BEB1498" s="15"/>
      <c r="BEC1498" s="15"/>
      <c r="BED1498" s="80"/>
      <c r="BEE1498" s="52"/>
      <c r="BEF1498" s="69"/>
      <c r="BEG1498" s="69"/>
      <c r="BEH1498" s="69"/>
      <c r="BEI1498" s="107"/>
      <c r="BEJ1498" s="2"/>
      <c r="BEK1498" s="15"/>
      <c r="BEL1498" s="15"/>
      <c r="BEM1498" s="80"/>
      <c r="BEN1498" s="52"/>
      <c r="BEO1498" s="69"/>
      <c r="BEP1498" s="69"/>
      <c r="BEQ1498" s="69"/>
      <c r="BER1498" s="107"/>
      <c r="BES1498" s="2"/>
      <c r="BET1498" s="15"/>
      <c r="BEU1498" s="15"/>
      <c r="BEV1498" s="80"/>
      <c r="BEW1498" s="52"/>
      <c r="BEX1498" s="69"/>
      <c r="BEY1498" s="69"/>
      <c r="BEZ1498" s="69"/>
      <c r="BFA1498" s="107"/>
      <c r="BFB1498" s="2"/>
      <c r="BFC1498" s="15"/>
      <c r="BFD1498" s="15"/>
      <c r="BFE1498" s="80"/>
      <c r="BFF1498" s="52"/>
      <c r="BFG1498" s="69"/>
      <c r="BFH1498" s="69"/>
      <c r="BFI1498" s="69"/>
      <c r="BFJ1498" s="107"/>
      <c r="BFK1498" s="2"/>
      <c r="BFL1498" s="15"/>
      <c r="BFM1498" s="15"/>
      <c r="BFN1498" s="80"/>
      <c r="BFO1498" s="52"/>
      <c r="BFP1498" s="69"/>
      <c r="BFQ1498" s="69"/>
      <c r="BFR1498" s="69"/>
      <c r="BFS1498" s="107"/>
      <c r="BFT1498" s="2"/>
      <c r="BFU1498" s="15"/>
      <c r="BFV1498" s="15"/>
      <c r="BFW1498" s="80"/>
      <c r="BFX1498" s="52"/>
      <c r="BFY1498" s="69"/>
      <c r="BFZ1498" s="69"/>
      <c r="BGA1498" s="69"/>
      <c r="BGB1498" s="107"/>
      <c r="BGC1498" s="2"/>
      <c r="BGD1498" s="15"/>
      <c r="BGE1498" s="15"/>
      <c r="BGF1498" s="80"/>
      <c r="BGG1498" s="52"/>
      <c r="BGH1498" s="69"/>
      <c r="BGI1498" s="69"/>
      <c r="BGJ1498" s="69"/>
      <c r="BGK1498" s="107"/>
      <c r="BGL1498" s="2"/>
      <c r="BGM1498" s="15"/>
      <c r="BGN1498" s="15"/>
      <c r="BGO1498" s="80"/>
      <c r="BGP1498" s="52"/>
      <c r="BGQ1498" s="69"/>
      <c r="BGR1498" s="69"/>
      <c r="BGS1498" s="69"/>
      <c r="BGT1498" s="107"/>
      <c r="BGU1498" s="2"/>
      <c r="BGV1498" s="15"/>
      <c r="BGW1498" s="15"/>
      <c r="BGX1498" s="80"/>
      <c r="BGY1498" s="52"/>
      <c r="BGZ1498" s="69"/>
      <c r="BHA1498" s="69"/>
      <c r="BHB1498" s="69"/>
      <c r="BHC1498" s="107"/>
      <c r="BHD1498" s="2"/>
      <c r="BHE1498" s="15"/>
      <c r="BHF1498" s="15"/>
      <c r="BHG1498" s="80"/>
      <c r="BHH1498" s="52"/>
      <c r="BHI1498" s="69"/>
      <c r="BHJ1498" s="69"/>
      <c r="BHK1498" s="69"/>
      <c r="BHL1498" s="107"/>
      <c r="BHM1498" s="2"/>
      <c r="BHN1498" s="15"/>
      <c r="BHO1498" s="15"/>
      <c r="BHP1498" s="80"/>
      <c r="BHQ1498" s="52"/>
      <c r="BHR1498" s="69"/>
      <c r="BHS1498" s="69"/>
      <c r="BHT1498" s="69"/>
      <c r="BHU1498" s="107"/>
      <c r="BHV1498" s="2"/>
      <c r="BHW1498" s="15"/>
      <c r="BHX1498" s="15"/>
      <c r="BHY1498" s="80"/>
      <c r="BHZ1498" s="52"/>
      <c r="BIA1498" s="69"/>
      <c r="BIB1498" s="69"/>
      <c r="BIC1498" s="69"/>
      <c r="BID1498" s="107"/>
      <c r="BIE1498" s="2"/>
      <c r="BIF1498" s="15"/>
      <c r="BIG1498" s="15"/>
      <c r="BIH1498" s="80"/>
      <c r="BII1498" s="52"/>
      <c r="BIJ1498" s="69"/>
      <c r="BIK1498" s="69"/>
      <c r="BIL1498" s="69"/>
      <c r="BIM1498" s="107"/>
      <c r="BIN1498" s="2"/>
      <c r="BIO1498" s="15"/>
      <c r="BIP1498" s="15"/>
      <c r="BIQ1498" s="80"/>
      <c r="BIR1498" s="52"/>
      <c r="BIS1498" s="69"/>
      <c r="BIT1498" s="69"/>
      <c r="BIU1498" s="69"/>
      <c r="BIV1498" s="107"/>
      <c r="BIW1498" s="2"/>
      <c r="BIX1498" s="15"/>
      <c r="BIY1498" s="15"/>
      <c r="BIZ1498" s="80"/>
      <c r="BJA1498" s="52"/>
      <c r="BJB1498" s="69"/>
      <c r="BJC1498" s="69"/>
      <c r="BJD1498" s="69"/>
      <c r="BJE1498" s="107"/>
      <c r="BJF1498" s="2"/>
      <c r="BJG1498" s="15"/>
      <c r="BJH1498" s="15"/>
      <c r="BJI1498" s="80"/>
      <c r="BJJ1498" s="52"/>
      <c r="BJK1498" s="69"/>
      <c r="BJL1498" s="69"/>
      <c r="BJM1498" s="69"/>
      <c r="BJN1498" s="107"/>
      <c r="BJO1498" s="2"/>
      <c r="BJP1498" s="15"/>
      <c r="BJQ1498" s="15"/>
      <c r="BJR1498" s="80"/>
      <c r="BJS1498" s="52"/>
      <c r="BJT1498" s="69"/>
      <c r="BJU1498" s="69"/>
      <c r="BJV1498" s="69"/>
      <c r="BJW1498" s="107"/>
      <c r="BJX1498" s="2"/>
      <c r="BJY1498" s="15"/>
      <c r="BJZ1498" s="15"/>
      <c r="BKA1498" s="80"/>
      <c r="BKB1498" s="52"/>
      <c r="BKC1498" s="69"/>
      <c r="BKD1498" s="69"/>
      <c r="BKE1498" s="69"/>
      <c r="BKF1498" s="107"/>
      <c r="BKG1498" s="2"/>
      <c r="BKH1498" s="15"/>
      <c r="BKI1498" s="15"/>
      <c r="BKJ1498" s="80"/>
      <c r="BKK1498" s="52"/>
      <c r="BKL1498" s="69"/>
      <c r="BKM1498" s="69"/>
      <c r="BKN1498" s="69"/>
      <c r="BKO1498" s="107"/>
      <c r="BKP1498" s="2"/>
      <c r="BKQ1498" s="15"/>
      <c r="BKR1498" s="15"/>
      <c r="BKS1498" s="80"/>
      <c r="BKT1498" s="52"/>
      <c r="BKU1498" s="69"/>
      <c r="BKV1498" s="69"/>
      <c r="BKW1498" s="69"/>
      <c r="BKX1498" s="107"/>
      <c r="BKY1498" s="2"/>
      <c r="BKZ1498" s="15"/>
      <c r="BLA1498" s="15"/>
      <c r="BLB1498" s="80"/>
      <c r="BLC1498" s="52"/>
      <c r="BLD1498" s="69"/>
      <c r="BLE1498" s="69"/>
      <c r="BLF1498" s="69"/>
      <c r="BLG1498" s="107"/>
      <c r="BLH1498" s="2"/>
      <c r="BLI1498" s="15"/>
      <c r="BLJ1498" s="15"/>
      <c r="BLK1498" s="80"/>
      <c r="BLL1498" s="52"/>
      <c r="BLM1498" s="69"/>
      <c r="BLN1498" s="69"/>
      <c r="BLO1498" s="69"/>
      <c r="BLP1498" s="107"/>
      <c r="BLQ1498" s="2"/>
      <c r="BLR1498" s="15"/>
      <c r="BLS1498" s="15"/>
      <c r="BLT1498" s="80"/>
      <c r="BLU1498" s="52"/>
      <c r="BLV1498" s="69"/>
      <c r="BLW1498" s="69"/>
      <c r="BLX1498" s="69"/>
      <c r="BLY1498" s="107"/>
      <c r="BLZ1498" s="2"/>
      <c r="BMA1498" s="15"/>
      <c r="BMB1498" s="15"/>
      <c r="BMC1498" s="80"/>
      <c r="BMD1498" s="52"/>
      <c r="BME1498" s="69"/>
      <c r="BMF1498" s="69"/>
      <c r="BMG1498" s="69"/>
      <c r="BMH1498" s="107"/>
      <c r="BMI1498" s="2"/>
      <c r="BMJ1498" s="15"/>
      <c r="BMK1498" s="15"/>
      <c r="BML1498" s="80"/>
      <c r="BMM1498" s="52"/>
      <c r="BMN1498" s="69"/>
      <c r="BMO1498" s="69"/>
      <c r="BMP1498" s="69"/>
      <c r="BMQ1498" s="107"/>
      <c r="BMR1498" s="2"/>
      <c r="BMS1498" s="15"/>
      <c r="BMT1498" s="15"/>
      <c r="BMU1498" s="80"/>
      <c r="BMV1498" s="52"/>
      <c r="BMW1498" s="69"/>
      <c r="BMX1498" s="69"/>
      <c r="BMY1498" s="69"/>
      <c r="BMZ1498" s="107"/>
      <c r="BNA1498" s="2"/>
      <c r="BNB1498" s="15"/>
      <c r="BNC1498" s="15"/>
      <c r="BND1498" s="80"/>
      <c r="BNE1498" s="52"/>
      <c r="BNF1498" s="69"/>
      <c r="BNG1498" s="69"/>
      <c r="BNH1498" s="69"/>
      <c r="BNI1498" s="107"/>
      <c r="BNJ1498" s="2"/>
      <c r="BNK1498" s="15"/>
      <c r="BNL1498" s="15"/>
      <c r="BNM1498" s="80"/>
      <c r="BNN1498" s="52"/>
      <c r="BNO1498" s="69"/>
      <c r="BNP1498" s="69"/>
      <c r="BNQ1498" s="69"/>
      <c r="BNR1498" s="107"/>
      <c r="BNS1498" s="2"/>
      <c r="BNT1498" s="15"/>
      <c r="BNU1498" s="15"/>
      <c r="BNV1498" s="80"/>
      <c r="BNW1498" s="52"/>
      <c r="BNX1498" s="69"/>
      <c r="BNY1498" s="69"/>
      <c r="BNZ1498" s="69"/>
      <c r="BOA1498" s="107"/>
      <c r="BOB1498" s="2"/>
      <c r="BOC1498" s="15"/>
      <c r="BOD1498" s="15"/>
      <c r="BOE1498" s="80"/>
      <c r="BOF1498" s="52"/>
      <c r="BOG1498" s="69"/>
      <c r="BOH1498" s="69"/>
      <c r="BOI1498" s="69"/>
      <c r="BOJ1498" s="107"/>
      <c r="BOK1498" s="2"/>
      <c r="BOL1498" s="15"/>
      <c r="BOM1498" s="15"/>
      <c r="BON1498" s="80"/>
      <c r="BOO1498" s="52"/>
      <c r="BOP1498" s="69"/>
      <c r="BOQ1498" s="69"/>
      <c r="BOR1498" s="69"/>
      <c r="BOS1498" s="107"/>
      <c r="BOT1498" s="2"/>
      <c r="BOU1498" s="15"/>
      <c r="BOV1498" s="15"/>
      <c r="BOW1498" s="80"/>
      <c r="BOX1498" s="52"/>
      <c r="BOY1498" s="69"/>
      <c r="BOZ1498" s="69"/>
      <c r="BPA1498" s="69"/>
      <c r="BPB1498" s="107"/>
      <c r="BPC1498" s="2"/>
      <c r="BPD1498" s="15"/>
      <c r="BPE1498" s="15"/>
      <c r="BPF1498" s="80"/>
      <c r="BPG1498" s="52"/>
      <c r="BPH1498" s="69"/>
      <c r="BPI1498" s="69"/>
      <c r="BPJ1498" s="69"/>
      <c r="BPK1498" s="107"/>
      <c r="BPL1498" s="2"/>
      <c r="BPM1498" s="15"/>
      <c r="BPN1498" s="15"/>
      <c r="BPO1498" s="80"/>
      <c r="BPP1498" s="52"/>
      <c r="BPQ1498" s="69"/>
      <c r="BPR1498" s="69"/>
      <c r="BPS1498" s="69"/>
      <c r="BPT1498" s="107"/>
      <c r="BPU1498" s="2"/>
      <c r="BPV1498" s="15"/>
      <c r="BPW1498" s="15"/>
      <c r="BPX1498" s="80"/>
      <c r="BPY1498" s="52"/>
      <c r="BPZ1498" s="69"/>
      <c r="BQA1498" s="69"/>
      <c r="BQB1498" s="69"/>
      <c r="BQC1498" s="107"/>
      <c r="BQD1498" s="2"/>
      <c r="BQE1498" s="15"/>
      <c r="BQF1498" s="15"/>
      <c r="BQG1498" s="80"/>
      <c r="BQH1498" s="52"/>
      <c r="BQI1498" s="69"/>
      <c r="BQJ1498" s="69"/>
      <c r="BQK1498" s="69"/>
      <c r="BQL1498" s="107"/>
      <c r="BQM1498" s="2"/>
      <c r="BQN1498" s="15"/>
      <c r="BQO1498" s="15"/>
      <c r="BQP1498" s="80"/>
      <c r="BQQ1498" s="52"/>
      <c r="BQR1498" s="69"/>
      <c r="BQS1498" s="69"/>
      <c r="BQT1498" s="69"/>
      <c r="BQU1498" s="107"/>
      <c r="BQV1498" s="2"/>
      <c r="BQW1498" s="15"/>
      <c r="BQX1498" s="15"/>
      <c r="BQY1498" s="80"/>
      <c r="BQZ1498" s="52"/>
      <c r="BRA1498" s="69"/>
      <c r="BRB1498" s="69"/>
      <c r="BRC1498" s="69"/>
      <c r="BRD1498" s="107"/>
      <c r="BRE1498" s="2"/>
      <c r="BRF1498" s="15"/>
      <c r="BRG1498" s="15"/>
      <c r="BRH1498" s="80"/>
      <c r="BRI1498" s="52"/>
      <c r="BRJ1498" s="69"/>
      <c r="BRK1498" s="69"/>
      <c r="BRL1498" s="69"/>
      <c r="BRM1498" s="107"/>
      <c r="BRN1498" s="2"/>
      <c r="BRO1498" s="15"/>
      <c r="BRP1498" s="15"/>
      <c r="BRQ1498" s="80"/>
      <c r="BRR1498" s="52"/>
      <c r="BRS1498" s="69"/>
      <c r="BRT1498" s="69"/>
      <c r="BRU1498" s="69"/>
      <c r="BRV1498" s="107"/>
      <c r="BRW1498" s="2"/>
      <c r="BRX1498" s="15"/>
      <c r="BRY1498" s="15"/>
      <c r="BRZ1498" s="80"/>
      <c r="BSA1498" s="52"/>
      <c r="BSB1498" s="69"/>
      <c r="BSC1498" s="69"/>
      <c r="BSD1498" s="69"/>
      <c r="BSE1498" s="107"/>
      <c r="BSF1498" s="2"/>
      <c r="BSG1498" s="15"/>
      <c r="BSH1498" s="15"/>
      <c r="BSI1498" s="80"/>
      <c r="BSJ1498" s="52"/>
      <c r="BSK1498" s="69"/>
      <c r="BSL1498" s="69"/>
      <c r="BSM1498" s="69"/>
      <c r="BSN1498" s="107"/>
      <c r="BSO1498" s="2"/>
      <c r="BSP1498" s="15"/>
      <c r="BSQ1498" s="15"/>
      <c r="BSR1498" s="80"/>
      <c r="BSS1498" s="52"/>
      <c r="BST1498" s="69"/>
      <c r="BSU1498" s="69"/>
      <c r="BSV1498" s="69"/>
      <c r="BSW1498" s="107"/>
      <c r="BSX1498" s="2"/>
      <c r="BSY1498" s="15"/>
      <c r="BSZ1498" s="15"/>
      <c r="BTA1498" s="80"/>
      <c r="BTB1498" s="52"/>
      <c r="BTC1498" s="69"/>
      <c r="BTD1498" s="69"/>
      <c r="BTE1498" s="69"/>
      <c r="BTF1498" s="107"/>
      <c r="BTG1498" s="2"/>
      <c r="BTH1498" s="15"/>
      <c r="BTI1498" s="15"/>
      <c r="BTJ1498" s="80"/>
      <c r="BTK1498" s="52"/>
      <c r="BTL1498" s="69"/>
      <c r="BTM1498" s="69"/>
      <c r="BTN1498" s="69"/>
      <c r="BTO1498" s="107"/>
      <c r="BTP1498" s="2"/>
      <c r="BTQ1498" s="15"/>
      <c r="BTR1498" s="15"/>
      <c r="BTS1498" s="80"/>
      <c r="BTT1498" s="52"/>
      <c r="BTU1498" s="69"/>
      <c r="BTV1498" s="69"/>
      <c r="BTW1498" s="69"/>
      <c r="BTX1498" s="107"/>
      <c r="BTY1498" s="2"/>
      <c r="BTZ1498" s="15"/>
      <c r="BUA1498" s="15"/>
      <c r="BUB1498" s="80"/>
      <c r="BUC1498" s="52"/>
      <c r="BUD1498" s="69"/>
      <c r="BUE1498" s="69"/>
      <c r="BUF1498" s="69"/>
      <c r="BUG1498" s="107"/>
      <c r="BUH1498" s="2"/>
      <c r="BUI1498" s="15"/>
      <c r="BUJ1498" s="15"/>
      <c r="BUK1498" s="80"/>
      <c r="BUL1498" s="52"/>
      <c r="BUM1498" s="69"/>
      <c r="BUN1498" s="69"/>
      <c r="BUO1498" s="69"/>
      <c r="BUP1498" s="107"/>
      <c r="BUQ1498" s="2"/>
      <c r="BUR1498" s="15"/>
      <c r="BUS1498" s="15"/>
      <c r="BUT1498" s="80"/>
      <c r="BUU1498" s="52"/>
      <c r="BUV1498" s="69"/>
      <c r="BUW1498" s="69"/>
      <c r="BUX1498" s="69"/>
      <c r="BUY1498" s="107"/>
      <c r="BUZ1498" s="2"/>
      <c r="BVA1498" s="15"/>
      <c r="BVB1498" s="15"/>
      <c r="BVC1498" s="80"/>
      <c r="BVD1498" s="52"/>
      <c r="BVE1498" s="69"/>
      <c r="BVF1498" s="69"/>
      <c r="BVG1498" s="69"/>
      <c r="BVH1498" s="107"/>
      <c r="BVI1498" s="2"/>
      <c r="BVJ1498" s="15"/>
      <c r="BVK1498" s="15"/>
      <c r="BVL1498" s="80"/>
      <c r="BVM1498" s="52"/>
      <c r="BVN1498" s="69"/>
      <c r="BVO1498" s="69"/>
      <c r="BVP1498" s="69"/>
      <c r="BVQ1498" s="107"/>
      <c r="BVR1498" s="2"/>
      <c r="BVS1498" s="15"/>
      <c r="BVT1498" s="15"/>
      <c r="BVU1498" s="80"/>
      <c r="BVV1498" s="52"/>
      <c r="BVW1498" s="69"/>
      <c r="BVX1498" s="69"/>
      <c r="BVY1498" s="69"/>
      <c r="BVZ1498" s="107"/>
      <c r="BWA1498" s="2"/>
      <c r="BWB1498" s="15"/>
      <c r="BWC1498" s="15"/>
      <c r="BWD1498" s="80"/>
      <c r="BWE1498" s="52"/>
      <c r="BWF1498" s="69"/>
      <c r="BWG1498" s="69"/>
      <c r="BWH1498" s="69"/>
      <c r="BWI1498" s="107"/>
      <c r="BWJ1498" s="2"/>
      <c r="BWK1498" s="15"/>
      <c r="BWL1498" s="15"/>
      <c r="BWM1498" s="80"/>
      <c r="BWN1498" s="52"/>
      <c r="BWO1498" s="69"/>
      <c r="BWP1498" s="69"/>
      <c r="BWQ1498" s="69"/>
      <c r="BWR1498" s="107"/>
      <c r="BWS1498" s="2"/>
      <c r="BWT1498" s="15"/>
      <c r="BWU1498" s="15"/>
      <c r="BWV1498" s="80"/>
      <c r="BWW1498" s="52"/>
      <c r="BWX1498" s="69"/>
      <c r="BWY1498" s="69"/>
      <c r="BWZ1498" s="69"/>
      <c r="BXA1498" s="107"/>
      <c r="BXB1498" s="2"/>
      <c r="BXC1498" s="15"/>
      <c r="BXD1498" s="15"/>
      <c r="BXE1498" s="80"/>
      <c r="BXF1498" s="52"/>
      <c r="BXG1498" s="69"/>
      <c r="BXH1498" s="69"/>
      <c r="BXI1498" s="69"/>
      <c r="BXJ1498" s="107"/>
      <c r="BXK1498" s="2"/>
      <c r="BXL1498" s="15"/>
      <c r="BXM1498" s="15"/>
      <c r="BXN1498" s="80"/>
      <c r="BXO1498" s="52"/>
      <c r="BXP1498" s="69"/>
      <c r="BXQ1498" s="69"/>
      <c r="BXR1498" s="69"/>
      <c r="BXS1498" s="107"/>
      <c r="BXT1498" s="2"/>
      <c r="BXU1498" s="15"/>
      <c r="BXV1498" s="15"/>
      <c r="BXW1498" s="80"/>
      <c r="BXX1498" s="52"/>
      <c r="BXY1498" s="69"/>
      <c r="BXZ1498" s="69"/>
      <c r="BYA1498" s="69"/>
      <c r="BYB1498" s="107"/>
      <c r="BYC1498" s="2"/>
      <c r="BYD1498" s="15"/>
      <c r="BYE1498" s="15"/>
      <c r="BYF1498" s="80"/>
      <c r="BYG1498" s="52"/>
      <c r="BYH1498" s="69"/>
      <c r="BYI1498" s="69"/>
      <c r="BYJ1498" s="69"/>
      <c r="BYK1498" s="107"/>
      <c r="BYL1498" s="2"/>
      <c r="BYM1498" s="15"/>
      <c r="BYN1498" s="15"/>
      <c r="BYO1498" s="80"/>
      <c r="BYP1498" s="52"/>
      <c r="BYQ1498" s="69"/>
      <c r="BYR1498" s="69"/>
      <c r="BYS1498" s="69"/>
      <c r="BYT1498" s="107"/>
      <c r="BYU1498" s="2"/>
      <c r="BYV1498" s="15"/>
      <c r="BYW1498" s="15"/>
      <c r="BYX1498" s="80"/>
      <c r="BYY1498" s="52"/>
      <c r="BYZ1498" s="69"/>
      <c r="BZA1498" s="69"/>
      <c r="BZB1498" s="69"/>
      <c r="BZC1498" s="107"/>
      <c r="BZD1498" s="2"/>
      <c r="BZE1498" s="15"/>
      <c r="BZF1498" s="15"/>
      <c r="BZG1498" s="80"/>
      <c r="BZH1498" s="52"/>
      <c r="BZI1498" s="69"/>
      <c r="BZJ1498" s="69"/>
      <c r="BZK1498" s="69"/>
      <c r="BZL1498" s="107"/>
      <c r="BZM1498" s="2"/>
      <c r="BZN1498" s="15"/>
      <c r="BZO1498" s="15"/>
      <c r="BZP1498" s="80"/>
      <c r="BZQ1498" s="52"/>
      <c r="BZR1498" s="69"/>
      <c r="BZS1498" s="69"/>
      <c r="BZT1498" s="69"/>
      <c r="BZU1498" s="107"/>
      <c r="BZV1498" s="2"/>
      <c r="BZW1498" s="15"/>
      <c r="BZX1498" s="15"/>
      <c r="BZY1498" s="80"/>
      <c r="BZZ1498" s="52"/>
      <c r="CAA1498" s="69"/>
      <c r="CAB1498" s="69"/>
      <c r="CAC1498" s="69"/>
      <c r="CAD1498" s="107"/>
      <c r="CAE1498" s="2"/>
      <c r="CAF1498" s="15"/>
      <c r="CAG1498" s="15"/>
      <c r="CAH1498" s="80"/>
      <c r="CAI1498" s="52"/>
      <c r="CAJ1498" s="69"/>
      <c r="CAK1498" s="69"/>
      <c r="CAL1498" s="69"/>
      <c r="CAM1498" s="107"/>
      <c r="CAN1498" s="2"/>
      <c r="CAO1498" s="15"/>
      <c r="CAP1498" s="15"/>
      <c r="CAQ1498" s="80"/>
      <c r="CAR1498" s="52"/>
      <c r="CAS1498" s="69"/>
      <c r="CAT1498" s="69"/>
      <c r="CAU1498" s="69"/>
      <c r="CAV1498" s="107"/>
      <c r="CAW1498" s="2"/>
      <c r="CAX1498" s="15"/>
      <c r="CAY1498" s="15"/>
      <c r="CAZ1498" s="80"/>
      <c r="CBA1498" s="52"/>
      <c r="CBB1498" s="69"/>
      <c r="CBC1498" s="69"/>
      <c r="CBD1498" s="69"/>
      <c r="CBE1498" s="107"/>
      <c r="CBF1498" s="2"/>
      <c r="CBG1498" s="15"/>
      <c r="CBH1498" s="15"/>
      <c r="CBI1498" s="80"/>
      <c r="CBJ1498" s="52"/>
      <c r="CBK1498" s="69"/>
      <c r="CBL1498" s="69"/>
      <c r="CBM1498" s="69"/>
      <c r="CBN1498" s="107"/>
      <c r="CBO1498" s="2"/>
      <c r="CBP1498" s="15"/>
      <c r="CBQ1498" s="15"/>
      <c r="CBR1498" s="80"/>
      <c r="CBS1498" s="52"/>
      <c r="CBT1498" s="69"/>
      <c r="CBU1498" s="69"/>
      <c r="CBV1498" s="69"/>
      <c r="CBW1498" s="107"/>
      <c r="CBX1498" s="2"/>
      <c r="CBY1498" s="15"/>
      <c r="CBZ1498" s="15"/>
      <c r="CCA1498" s="80"/>
      <c r="CCB1498" s="52"/>
      <c r="CCC1498" s="69"/>
      <c r="CCD1498" s="69"/>
      <c r="CCE1498" s="69"/>
      <c r="CCF1498" s="107"/>
      <c r="CCG1498" s="2"/>
      <c r="CCH1498" s="15"/>
      <c r="CCI1498" s="15"/>
      <c r="CCJ1498" s="80"/>
      <c r="CCK1498" s="52"/>
      <c r="CCL1498" s="69"/>
      <c r="CCM1498" s="69"/>
      <c r="CCN1498" s="69"/>
      <c r="CCO1498" s="107"/>
      <c r="CCP1498" s="2"/>
      <c r="CCQ1498" s="15"/>
      <c r="CCR1498" s="15"/>
      <c r="CCS1498" s="80"/>
      <c r="CCT1498" s="52"/>
      <c r="CCU1498" s="69"/>
      <c r="CCV1498" s="69"/>
      <c r="CCW1498" s="69"/>
      <c r="CCX1498" s="107"/>
      <c r="CCY1498" s="2"/>
      <c r="CCZ1498" s="15"/>
      <c r="CDA1498" s="15"/>
      <c r="CDB1498" s="80"/>
      <c r="CDC1498" s="52"/>
      <c r="CDD1498" s="69"/>
      <c r="CDE1498" s="69"/>
      <c r="CDF1498" s="69"/>
      <c r="CDG1498" s="107"/>
      <c r="CDH1498" s="2"/>
      <c r="CDI1498" s="15"/>
      <c r="CDJ1498" s="15"/>
      <c r="CDK1498" s="80"/>
      <c r="CDL1498" s="52"/>
      <c r="CDM1498" s="69"/>
      <c r="CDN1498" s="69"/>
      <c r="CDO1498" s="69"/>
      <c r="CDP1498" s="107"/>
      <c r="CDQ1498" s="2"/>
      <c r="CDR1498" s="15"/>
      <c r="CDS1498" s="15"/>
      <c r="CDT1498" s="80"/>
      <c r="CDU1498" s="52"/>
      <c r="CDV1498" s="69"/>
      <c r="CDW1498" s="69"/>
      <c r="CDX1498" s="69"/>
      <c r="CDY1498" s="107"/>
      <c r="CDZ1498" s="2"/>
      <c r="CEA1498" s="15"/>
      <c r="CEB1498" s="15"/>
      <c r="CEC1498" s="80"/>
      <c r="CED1498" s="52"/>
      <c r="CEE1498" s="69"/>
      <c r="CEF1498" s="69"/>
      <c r="CEG1498" s="69"/>
      <c r="CEH1498" s="107"/>
      <c r="CEI1498" s="2"/>
      <c r="CEJ1498" s="15"/>
      <c r="CEK1498" s="15"/>
      <c r="CEL1498" s="80"/>
      <c r="CEM1498" s="52"/>
      <c r="CEN1498" s="69"/>
      <c r="CEO1498" s="69"/>
      <c r="CEP1498" s="69"/>
      <c r="CEQ1498" s="107"/>
      <c r="CER1498" s="2"/>
      <c r="CES1498" s="15"/>
      <c r="CET1498" s="15"/>
      <c r="CEU1498" s="80"/>
      <c r="CEV1498" s="52"/>
      <c r="CEW1498" s="69"/>
      <c r="CEX1498" s="69"/>
      <c r="CEY1498" s="69"/>
      <c r="CEZ1498" s="107"/>
      <c r="CFA1498" s="2"/>
      <c r="CFB1498" s="15"/>
      <c r="CFC1498" s="15"/>
      <c r="CFD1498" s="80"/>
      <c r="CFE1498" s="52"/>
      <c r="CFF1498" s="69"/>
      <c r="CFG1498" s="69"/>
      <c r="CFH1498" s="69"/>
      <c r="CFI1498" s="107"/>
      <c r="CFJ1498" s="2"/>
      <c r="CFK1498" s="15"/>
      <c r="CFL1498" s="15"/>
      <c r="CFM1498" s="80"/>
      <c r="CFN1498" s="52"/>
      <c r="CFO1498" s="69"/>
      <c r="CFP1498" s="69"/>
      <c r="CFQ1498" s="69"/>
      <c r="CFR1498" s="107"/>
      <c r="CFS1498" s="2"/>
      <c r="CFT1498" s="15"/>
      <c r="CFU1498" s="15"/>
      <c r="CFV1498" s="80"/>
      <c r="CFW1498" s="52"/>
      <c r="CFX1498" s="69"/>
      <c r="CFY1498" s="69"/>
      <c r="CFZ1498" s="69"/>
      <c r="CGA1498" s="107"/>
      <c r="CGB1498" s="2"/>
      <c r="CGC1498" s="15"/>
      <c r="CGD1498" s="15"/>
      <c r="CGE1498" s="80"/>
      <c r="CGF1498" s="52"/>
      <c r="CGG1498" s="69"/>
      <c r="CGH1498" s="69"/>
      <c r="CGI1498" s="69"/>
      <c r="CGJ1498" s="107"/>
      <c r="CGK1498" s="2"/>
      <c r="CGL1498" s="15"/>
      <c r="CGM1498" s="15"/>
      <c r="CGN1498" s="80"/>
      <c r="CGO1498" s="52"/>
      <c r="CGP1498" s="69"/>
      <c r="CGQ1498" s="69"/>
      <c r="CGR1498" s="69"/>
      <c r="CGS1498" s="107"/>
      <c r="CGT1498" s="2"/>
      <c r="CGU1498" s="15"/>
      <c r="CGV1498" s="15"/>
      <c r="CGW1498" s="80"/>
      <c r="CGX1498" s="52"/>
      <c r="CGY1498" s="69"/>
      <c r="CGZ1498" s="69"/>
      <c r="CHA1498" s="69"/>
      <c r="CHB1498" s="107"/>
      <c r="CHC1498" s="2"/>
      <c r="CHD1498" s="15"/>
      <c r="CHE1498" s="15"/>
      <c r="CHF1498" s="80"/>
      <c r="CHG1498" s="52"/>
      <c r="CHH1498" s="69"/>
      <c r="CHI1498" s="69"/>
      <c r="CHJ1498" s="69"/>
      <c r="CHK1498" s="107"/>
      <c r="CHL1498" s="2"/>
      <c r="CHM1498" s="15"/>
      <c r="CHN1498" s="15"/>
      <c r="CHO1498" s="80"/>
      <c r="CHP1498" s="52"/>
      <c r="CHQ1498" s="69"/>
      <c r="CHR1498" s="69"/>
      <c r="CHS1498" s="69"/>
      <c r="CHT1498" s="107"/>
      <c r="CHU1498" s="2"/>
      <c r="CHV1498" s="15"/>
      <c r="CHW1498" s="15"/>
      <c r="CHX1498" s="80"/>
      <c r="CHY1498" s="52"/>
      <c r="CHZ1498" s="69"/>
      <c r="CIA1498" s="69"/>
      <c r="CIB1498" s="69"/>
      <c r="CIC1498" s="107"/>
      <c r="CID1498" s="2"/>
      <c r="CIE1498" s="15"/>
      <c r="CIF1498" s="15"/>
      <c r="CIG1498" s="80"/>
      <c r="CIH1498" s="52"/>
      <c r="CII1498" s="69"/>
      <c r="CIJ1498" s="69"/>
      <c r="CIK1498" s="69"/>
      <c r="CIL1498" s="107"/>
      <c r="CIM1498" s="2"/>
      <c r="CIN1498" s="15"/>
      <c r="CIO1498" s="15"/>
      <c r="CIP1498" s="80"/>
      <c r="CIQ1498" s="52"/>
      <c r="CIR1498" s="69"/>
      <c r="CIS1498" s="69"/>
      <c r="CIT1498" s="69"/>
      <c r="CIU1498" s="107"/>
      <c r="CIV1498" s="2"/>
      <c r="CIW1498" s="15"/>
      <c r="CIX1498" s="15"/>
      <c r="CIY1498" s="80"/>
      <c r="CIZ1498" s="52"/>
      <c r="CJA1498" s="69"/>
      <c r="CJB1498" s="69"/>
      <c r="CJC1498" s="69"/>
      <c r="CJD1498" s="107"/>
      <c r="CJE1498" s="2"/>
      <c r="CJF1498" s="15"/>
      <c r="CJG1498" s="15"/>
      <c r="CJH1498" s="80"/>
      <c r="CJI1498" s="52"/>
      <c r="CJJ1498" s="69"/>
      <c r="CJK1498" s="69"/>
      <c r="CJL1498" s="69"/>
      <c r="CJM1498" s="107"/>
      <c r="CJN1498" s="2"/>
      <c r="CJO1498" s="15"/>
      <c r="CJP1498" s="15"/>
      <c r="CJQ1498" s="80"/>
      <c r="CJR1498" s="52"/>
      <c r="CJS1498" s="69"/>
      <c r="CJT1498" s="69"/>
      <c r="CJU1498" s="69"/>
      <c r="CJV1498" s="107"/>
      <c r="CJW1498" s="2"/>
      <c r="CJX1498" s="15"/>
      <c r="CJY1498" s="15"/>
      <c r="CJZ1498" s="80"/>
      <c r="CKA1498" s="52"/>
      <c r="CKB1498" s="69"/>
      <c r="CKC1498" s="69"/>
      <c r="CKD1498" s="69"/>
      <c r="CKE1498" s="107"/>
      <c r="CKF1498" s="2"/>
      <c r="CKG1498" s="15"/>
      <c r="CKH1498" s="15"/>
      <c r="CKI1498" s="80"/>
      <c r="CKJ1498" s="52"/>
      <c r="CKK1498" s="69"/>
      <c r="CKL1498" s="69"/>
      <c r="CKM1498" s="69"/>
      <c r="CKN1498" s="107"/>
      <c r="CKO1498" s="2"/>
      <c r="CKP1498" s="15"/>
      <c r="CKQ1498" s="15"/>
      <c r="CKR1498" s="80"/>
      <c r="CKS1498" s="52"/>
      <c r="CKT1498" s="69"/>
      <c r="CKU1498" s="69"/>
      <c r="CKV1498" s="69"/>
      <c r="CKW1498" s="107"/>
      <c r="CKX1498" s="2"/>
      <c r="CKY1498" s="15"/>
      <c r="CKZ1498" s="15"/>
      <c r="CLA1498" s="80"/>
      <c r="CLB1498" s="52"/>
      <c r="CLC1498" s="69"/>
      <c r="CLD1498" s="69"/>
      <c r="CLE1498" s="69"/>
      <c r="CLF1498" s="107"/>
      <c r="CLG1498" s="2"/>
      <c r="CLH1498" s="15"/>
      <c r="CLI1498" s="15"/>
      <c r="CLJ1498" s="80"/>
      <c r="CLK1498" s="52"/>
      <c r="CLL1498" s="69"/>
      <c r="CLM1498" s="69"/>
      <c r="CLN1498" s="69"/>
      <c r="CLO1498" s="107"/>
      <c r="CLP1498" s="2"/>
      <c r="CLQ1498" s="15"/>
      <c r="CLR1498" s="15"/>
      <c r="CLS1498" s="80"/>
      <c r="CLT1498" s="52"/>
      <c r="CLU1498" s="69"/>
      <c r="CLV1498" s="69"/>
      <c r="CLW1498" s="69"/>
      <c r="CLX1498" s="107"/>
      <c r="CLY1498" s="2"/>
      <c r="CLZ1498" s="15"/>
      <c r="CMA1498" s="15"/>
      <c r="CMB1498" s="80"/>
      <c r="CMC1498" s="52"/>
      <c r="CMD1498" s="69"/>
      <c r="CME1498" s="69"/>
      <c r="CMF1498" s="69"/>
      <c r="CMG1498" s="107"/>
      <c r="CMH1498" s="2"/>
      <c r="CMI1498" s="15"/>
      <c r="CMJ1498" s="15"/>
      <c r="CMK1498" s="80"/>
      <c r="CML1498" s="52"/>
      <c r="CMM1498" s="69"/>
      <c r="CMN1498" s="69"/>
      <c r="CMO1498" s="69"/>
      <c r="CMP1498" s="107"/>
      <c r="CMQ1498" s="2"/>
      <c r="CMR1498" s="15"/>
      <c r="CMS1498" s="15"/>
      <c r="CMT1498" s="80"/>
      <c r="CMU1498" s="52"/>
      <c r="CMV1498" s="69"/>
      <c r="CMW1498" s="69"/>
      <c r="CMX1498" s="69"/>
      <c r="CMY1498" s="107"/>
      <c r="CMZ1498" s="2"/>
      <c r="CNA1498" s="15"/>
      <c r="CNB1498" s="15"/>
      <c r="CNC1498" s="80"/>
      <c r="CND1498" s="52"/>
      <c r="CNE1498" s="69"/>
      <c r="CNF1498" s="69"/>
      <c r="CNG1498" s="69"/>
      <c r="CNH1498" s="107"/>
      <c r="CNI1498" s="2"/>
      <c r="CNJ1498" s="15"/>
      <c r="CNK1498" s="15"/>
      <c r="CNL1498" s="80"/>
      <c r="CNM1498" s="52"/>
      <c r="CNN1498" s="69"/>
      <c r="CNO1498" s="69"/>
      <c r="CNP1498" s="69"/>
      <c r="CNQ1498" s="107"/>
      <c r="CNR1498" s="2"/>
      <c r="CNS1498" s="15"/>
      <c r="CNT1498" s="15"/>
      <c r="CNU1498" s="80"/>
      <c r="CNV1498" s="52"/>
      <c r="CNW1498" s="69"/>
      <c r="CNX1498" s="69"/>
      <c r="CNY1498" s="69"/>
      <c r="CNZ1498" s="107"/>
      <c r="COA1498" s="2"/>
      <c r="COB1498" s="15"/>
      <c r="COC1498" s="15"/>
      <c r="COD1498" s="80"/>
      <c r="COE1498" s="52"/>
      <c r="COF1498" s="69"/>
      <c r="COG1498" s="69"/>
      <c r="COH1498" s="69"/>
      <c r="COI1498" s="107"/>
      <c r="COJ1498" s="2"/>
      <c r="COK1498" s="15"/>
      <c r="COL1498" s="15"/>
      <c r="COM1498" s="80"/>
      <c r="CON1498" s="52"/>
      <c r="COO1498" s="69"/>
      <c r="COP1498" s="69"/>
      <c r="COQ1498" s="69"/>
      <c r="COR1498" s="107"/>
      <c r="COS1498" s="2"/>
      <c r="COT1498" s="15"/>
      <c r="COU1498" s="15"/>
      <c r="COV1498" s="80"/>
      <c r="COW1498" s="52"/>
      <c r="COX1498" s="69"/>
      <c r="COY1498" s="69"/>
      <c r="COZ1498" s="69"/>
      <c r="CPA1498" s="107"/>
      <c r="CPB1498" s="2"/>
      <c r="CPC1498" s="15"/>
      <c r="CPD1498" s="15"/>
      <c r="CPE1498" s="80"/>
      <c r="CPF1498" s="52"/>
      <c r="CPG1498" s="69"/>
      <c r="CPH1498" s="69"/>
      <c r="CPI1498" s="69"/>
      <c r="CPJ1498" s="107"/>
      <c r="CPK1498" s="2"/>
      <c r="CPL1498" s="15"/>
      <c r="CPM1498" s="15"/>
      <c r="CPN1498" s="80"/>
      <c r="CPO1498" s="52"/>
      <c r="CPP1498" s="69"/>
      <c r="CPQ1498" s="69"/>
      <c r="CPR1498" s="69"/>
      <c r="CPS1498" s="107"/>
      <c r="CPT1498" s="2"/>
      <c r="CPU1498" s="15"/>
      <c r="CPV1498" s="15"/>
      <c r="CPW1498" s="80"/>
      <c r="CPX1498" s="52"/>
      <c r="CPY1498" s="69"/>
      <c r="CPZ1498" s="69"/>
      <c r="CQA1498" s="69"/>
      <c r="CQB1498" s="107"/>
      <c r="CQC1498" s="2"/>
      <c r="CQD1498" s="15"/>
      <c r="CQE1498" s="15"/>
      <c r="CQF1498" s="80"/>
      <c r="CQG1498" s="52"/>
      <c r="CQH1498" s="69"/>
      <c r="CQI1498" s="69"/>
      <c r="CQJ1498" s="69"/>
      <c r="CQK1498" s="107"/>
      <c r="CQL1498" s="2"/>
      <c r="CQM1498" s="15"/>
      <c r="CQN1498" s="15"/>
      <c r="CQO1498" s="80"/>
      <c r="CQP1498" s="52"/>
      <c r="CQQ1498" s="69"/>
      <c r="CQR1498" s="69"/>
      <c r="CQS1498" s="69"/>
      <c r="CQT1498" s="107"/>
      <c r="CQU1498" s="2"/>
      <c r="CQV1498" s="15"/>
      <c r="CQW1498" s="15"/>
      <c r="CQX1498" s="80"/>
      <c r="CQY1498" s="52"/>
      <c r="CQZ1498" s="69"/>
      <c r="CRA1498" s="69"/>
      <c r="CRB1498" s="69"/>
      <c r="CRC1498" s="107"/>
      <c r="CRD1498" s="2"/>
      <c r="CRE1498" s="15"/>
      <c r="CRF1498" s="15"/>
      <c r="CRG1498" s="80"/>
      <c r="CRH1498" s="52"/>
      <c r="CRI1498" s="69"/>
      <c r="CRJ1498" s="69"/>
      <c r="CRK1498" s="69"/>
      <c r="CRL1498" s="107"/>
      <c r="CRM1498" s="2"/>
      <c r="CRN1498" s="15"/>
      <c r="CRO1498" s="15"/>
      <c r="CRP1498" s="80"/>
      <c r="CRQ1498" s="52"/>
      <c r="CRR1498" s="69"/>
      <c r="CRS1498" s="69"/>
      <c r="CRT1498" s="69"/>
      <c r="CRU1498" s="107"/>
      <c r="CRV1498" s="2"/>
      <c r="CRW1498" s="15"/>
      <c r="CRX1498" s="15"/>
      <c r="CRY1498" s="80"/>
      <c r="CRZ1498" s="52"/>
      <c r="CSA1498" s="69"/>
      <c r="CSB1498" s="69"/>
      <c r="CSC1498" s="69"/>
      <c r="CSD1498" s="107"/>
      <c r="CSE1498" s="2"/>
      <c r="CSF1498" s="15"/>
      <c r="CSG1498" s="15"/>
      <c r="CSH1498" s="80"/>
      <c r="CSI1498" s="52"/>
      <c r="CSJ1498" s="69"/>
      <c r="CSK1498" s="69"/>
      <c r="CSL1498" s="69"/>
      <c r="CSM1498" s="107"/>
      <c r="CSN1498" s="2"/>
      <c r="CSO1498" s="15"/>
      <c r="CSP1498" s="15"/>
      <c r="CSQ1498" s="80"/>
      <c r="CSR1498" s="52"/>
      <c r="CSS1498" s="69"/>
      <c r="CST1498" s="69"/>
      <c r="CSU1498" s="69"/>
      <c r="CSV1498" s="107"/>
      <c r="CSW1498" s="2"/>
      <c r="CSX1498" s="15"/>
      <c r="CSY1498" s="15"/>
      <c r="CSZ1498" s="80"/>
      <c r="CTA1498" s="52"/>
      <c r="CTB1498" s="69"/>
      <c r="CTC1498" s="69"/>
      <c r="CTD1498" s="69"/>
      <c r="CTE1498" s="107"/>
      <c r="CTF1498" s="2"/>
      <c r="CTG1498" s="15"/>
      <c r="CTH1498" s="15"/>
      <c r="CTI1498" s="80"/>
      <c r="CTJ1498" s="52"/>
      <c r="CTK1498" s="69"/>
      <c r="CTL1498" s="69"/>
      <c r="CTM1498" s="69"/>
      <c r="CTN1498" s="107"/>
      <c r="CTO1498" s="2"/>
      <c r="CTP1498" s="15"/>
      <c r="CTQ1498" s="15"/>
      <c r="CTR1498" s="80"/>
      <c r="CTS1498" s="52"/>
      <c r="CTT1498" s="69"/>
      <c r="CTU1498" s="69"/>
      <c r="CTV1498" s="69"/>
      <c r="CTW1498" s="107"/>
      <c r="CTX1498" s="2"/>
      <c r="CTY1498" s="15"/>
      <c r="CTZ1498" s="15"/>
      <c r="CUA1498" s="80"/>
      <c r="CUB1498" s="52"/>
      <c r="CUC1498" s="69"/>
      <c r="CUD1498" s="69"/>
      <c r="CUE1498" s="69"/>
      <c r="CUF1498" s="107"/>
      <c r="CUG1498" s="2"/>
      <c r="CUH1498" s="15"/>
      <c r="CUI1498" s="15"/>
      <c r="CUJ1498" s="80"/>
      <c r="CUK1498" s="52"/>
      <c r="CUL1498" s="69"/>
      <c r="CUM1498" s="69"/>
      <c r="CUN1498" s="69"/>
      <c r="CUO1498" s="107"/>
      <c r="CUP1498" s="2"/>
      <c r="CUQ1498" s="15"/>
      <c r="CUR1498" s="15"/>
      <c r="CUS1498" s="80"/>
      <c r="CUT1498" s="52"/>
      <c r="CUU1498" s="69"/>
      <c r="CUV1498" s="69"/>
      <c r="CUW1498" s="69"/>
      <c r="CUX1498" s="107"/>
      <c r="CUY1498" s="2"/>
      <c r="CUZ1498" s="15"/>
      <c r="CVA1498" s="15"/>
      <c r="CVB1498" s="80"/>
      <c r="CVC1498" s="52"/>
      <c r="CVD1498" s="69"/>
      <c r="CVE1498" s="69"/>
      <c r="CVF1498" s="69"/>
      <c r="CVG1498" s="107"/>
      <c r="CVH1498" s="2"/>
      <c r="CVI1498" s="15"/>
      <c r="CVJ1498" s="15"/>
      <c r="CVK1498" s="80"/>
      <c r="CVL1498" s="52"/>
      <c r="CVM1498" s="69"/>
      <c r="CVN1498" s="69"/>
      <c r="CVO1498" s="69"/>
      <c r="CVP1498" s="107"/>
      <c r="CVQ1498" s="2"/>
      <c r="CVR1498" s="15"/>
      <c r="CVS1498" s="15"/>
      <c r="CVT1498" s="80"/>
      <c r="CVU1498" s="52"/>
      <c r="CVV1498" s="69"/>
      <c r="CVW1498" s="69"/>
      <c r="CVX1498" s="69"/>
      <c r="CVY1498" s="107"/>
      <c r="CVZ1498" s="2"/>
      <c r="CWA1498" s="15"/>
      <c r="CWB1498" s="15"/>
      <c r="CWC1498" s="80"/>
      <c r="CWD1498" s="52"/>
      <c r="CWE1498" s="69"/>
      <c r="CWF1498" s="69"/>
      <c r="CWG1498" s="69"/>
      <c r="CWH1498" s="107"/>
      <c r="CWI1498" s="2"/>
      <c r="CWJ1498" s="15"/>
      <c r="CWK1498" s="15"/>
      <c r="CWL1498" s="80"/>
      <c r="CWM1498" s="52"/>
      <c r="CWN1498" s="69"/>
      <c r="CWO1498" s="69"/>
      <c r="CWP1498" s="69"/>
      <c r="CWQ1498" s="107"/>
      <c r="CWR1498" s="2"/>
      <c r="CWS1498" s="15"/>
      <c r="CWT1498" s="15"/>
      <c r="CWU1498" s="80"/>
      <c r="CWV1498" s="52"/>
      <c r="CWW1498" s="69"/>
      <c r="CWX1498" s="69"/>
      <c r="CWY1498" s="69"/>
      <c r="CWZ1498" s="107"/>
      <c r="CXA1498" s="2"/>
      <c r="CXB1498" s="15"/>
      <c r="CXC1498" s="15"/>
      <c r="CXD1498" s="80"/>
      <c r="CXE1498" s="52"/>
      <c r="CXF1498" s="69"/>
      <c r="CXG1498" s="69"/>
      <c r="CXH1498" s="69"/>
      <c r="CXI1498" s="107"/>
      <c r="CXJ1498" s="2"/>
      <c r="CXK1498" s="15"/>
      <c r="CXL1498" s="15"/>
      <c r="CXM1498" s="80"/>
      <c r="CXN1498" s="52"/>
      <c r="CXO1498" s="69"/>
      <c r="CXP1498" s="69"/>
      <c r="CXQ1498" s="69"/>
      <c r="CXR1498" s="107"/>
      <c r="CXS1498" s="2"/>
      <c r="CXT1498" s="15"/>
      <c r="CXU1498" s="15"/>
      <c r="CXV1498" s="80"/>
      <c r="CXW1498" s="52"/>
      <c r="CXX1498" s="69"/>
      <c r="CXY1498" s="69"/>
      <c r="CXZ1498" s="69"/>
      <c r="CYA1498" s="107"/>
      <c r="CYB1498" s="2"/>
      <c r="CYC1498" s="15"/>
      <c r="CYD1498" s="15"/>
      <c r="CYE1498" s="80"/>
      <c r="CYF1498" s="52"/>
      <c r="CYG1498" s="69"/>
      <c r="CYH1498" s="69"/>
      <c r="CYI1498" s="69"/>
      <c r="CYJ1498" s="107"/>
      <c r="CYK1498" s="2"/>
      <c r="CYL1498" s="15"/>
      <c r="CYM1498" s="15"/>
      <c r="CYN1498" s="80"/>
      <c r="CYO1498" s="52"/>
      <c r="CYP1498" s="69"/>
      <c r="CYQ1498" s="69"/>
      <c r="CYR1498" s="69"/>
      <c r="CYS1498" s="107"/>
      <c r="CYT1498" s="2"/>
      <c r="CYU1498" s="15"/>
      <c r="CYV1498" s="15"/>
      <c r="CYW1498" s="80"/>
      <c r="CYX1498" s="52"/>
      <c r="CYY1498" s="69"/>
      <c r="CYZ1498" s="69"/>
      <c r="CZA1498" s="69"/>
      <c r="CZB1498" s="107"/>
      <c r="CZC1498" s="2"/>
      <c r="CZD1498" s="15"/>
      <c r="CZE1498" s="15"/>
      <c r="CZF1498" s="80"/>
      <c r="CZG1498" s="52"/>
      <c r="CZH1498" s="69"/>
      <c r="CZI1498" s="69"/>
      <c r="CZJ1498" s="69"/>
      <c r="CZK1498" s="107"/>
      <c r="CZL1498" s="2"/>
      <c r="CZM1498" s="15"/>
      <c r="CZN1498" s="15"/>
      <c r="CZO1498" s="80"/>
      <c r="CZP1498" s="52"/>
      <c r="CZQ1498" s="69"/>
      <c r="CZR1498" s="69"/>
      <c r="CZS1498" s="69"/>
      <c r="CZT1498" s="107"/>
      <c r="CZU1498" s="2"/>
      <c r="CZV1498" s="15"/>
      <c r="CZW1498" s="15"/>
      <c r="CZX1498" s="80"/>
      <c r="CZY1498" s="52"/>
      <c r="CZZ1498" s="69"/>
      <c r="DAA1498" s="69"/>
      <c r="DAB1498" s="69"/>
      <c r="DAC1498" s="107"/>
      <c r="DAD1498" s="2"/>
      <c r="DAE1498" s="15"/>
      <c r="DAF1498" s="15"/>
      <c r="DAG1498" s="80"/>
      <c r="DAH1498" s="52"/>
      <c r="DAI1498" s="69"/>
      <c r="DAJ1498" s="69"/>
      <c r="DAK1498" s="69"/>
      <c r="DAL1498" s="107"/>
      <c r="DAM1498" s="2"/>
      <c r="DAN1498" s="15"/>
      <c r="DAO1498" s="15"/>
      <c r="DAP1498" s="80"/>
      <c r="DAQ1498" s="52"/>
      <c r="DAR1498" s="69"/>
      <c r="DAS1498" s="69"/>
      <c r="DAT1498" s="69"/>
      <c r="DAU1498" s="107"/>
      <c r="DAV1498" s="2"/>
      <c r="DAW1498" s="15"/>
      <c r="DAX1498" s="15"/>
      <c r="DAY1498" s="80"/>
      <c r="DAZ1498" s="52"/>
      <c r="DBA1498" s="69"/>
      <c r="DBB1498" s="69"/>
      <c r="DBC1498" s="69"/>
      <c r="DBD1498" s="107"/>
      <c r="DBE1498" s="2"/>
      <c r="DBF1498" s="15"/>
      <c r="DBG1498" s="15"/>
      <c r="DBH1498" s="80"/>
      <c r="DBI1498" s="52"/>
      <c r="DBJ1498" s="69"/>
      <c r="DBK1498" s="69"/>
      <c r="DBL1498" s="69"/>
      <c r="DBM1498" s="107"/>
      <c r="DBN1498" s="2"/>
      <c r="DBO1498" s="15"/>
      <c r="DBP1498" s="15"/>
      <c r="DBQ1498" s="80"/>
      <c r="DBR1498" s="52"/>
      <c r="DBS1498" s="69"/>
      <c r="DBT1498" s="69"/>
      <c r="DBU1498" s="69"/>
      <c r="DBV1498" s="107"/>
      <c r="DBW1498" s="2"/>
      <c r="DBX1498" s="15"/>
      <c r="DBY1498" s="15"/>
      <c r="DBZ1498" s="80"/>
      <c r="DCA1498" s="52"/>
      <c r="DCB1498" s="69"/>
      <c r="DCC1498" s="69"/>
      <c r="DCD1498" s="69"/>
      <c r="DCE1498" s="107"/>
      <c r="DCF1498" s="2"/>
      <c r="DCG1498" s="15"/>
      <c r="DCH1498" s="15"/>
      <c r="DCI1498" s="80"/>
      <c r="DCJ1498" s="52"/>
      <c r="DCK1498" s="69"/>
      <c r="DCL1498" s="69"/>
      <c r="DCM1498" s="69"/>
      <c r="DCN1498" s="107"/>
      <c r="DCO1498" s="2"/>
      <c r="DCP1498" s="15"/>
      <c r="DCQ1498" s="15"/>
      <c r="DCR1498" s="80"/>
      <c r="DCS1498" s="52"/>
      <c r="DCT1498" s="69"/>
      <c r="DCU1498" s="69"/>
      <c r="DCV1498" s="69"/>
      <c r="DCW1498" s="107"/>
      <c r="DCX1498" s="2"/>
      <c r="DCY1498" s="15"/>
      <c r="DCZ1498" s="15"/>
      <c r="DDA1498" s="80"/>
      <c r="DDB1498" s="52"/>
      <c r="DDC1498" s="69"/>
      <c r="DDD1498" s="69"/>
      <c r="DDE1498" s="69"/>
      <c r="DDF1498" s="107"/>
      <c r="DDG1498" s="2"/>
      <c r="DDH1498" s="15"/>
      <c r="DDI1498" s="15"/>
      <c r="DDJ1498" s="80"/>
      <c r="DDK1498" s="52"/>
      <c r="DDL1498" s="69"/>
      <c r="DDM1498" s="69"/>
      <c r="DDN1498" s="69"/>
      <c r="DDO1498" s="107"/>
      <c r="DDP1498" s="2"/>
      <c r="DDQ1498" s="15"/>
      <c r="DDR1498" s="15"/>
      <c r="DDS1498" s="80"/>
      <c r="DDT1498" s="52"/>
      <c r="DDU1498" s="69"/>
      <c r="DDV1498" s="69"/>
      <c r="DDW1498" s="69"/>
      <c r="DDX1498" s="107"/>
      <c r="DDY1498" s="2"/>
      <c r="DDZ1498" s="15"/>
      <c r="DEA1498" s="15"/>
      <c r="DEB1498" s="80"/>
      <c r="DEC1498" s="52"/>
      <c r="DED1498" s="69"/>
      <c r="DEE1498" s="69"/>
      <c r="DEF1498" s="69"/>
      <c r="DEG1498" s="107"/>
      <c r="DEH1498" s="2"/>
      <c r="DEI1498" s="15"/>
      <c r="DEJ1498" s="15"/>
      <c r="DEK1498" s="80"/>
      <c r="DEL1498" s="52"/>
      <c r="DEM1498" s="69"/>
      <c r="DEN1498" s="69"/>
      <c r="DEO1498" s="69"/>
      <c r="DEP1498" s="107"/>
      <c r="DEQ1498" s="2"/>
      <c r="DER1498" s="15"/>
      <c r="DES1498" s="15"/>
      <c r="DET1498" s="80"/>
      <c r="DEU1498" s="52"/>
      <c r="DEV1498" s="69"/>
      <c r="DEW1498" s="69"/>
      <c r="DEX1498" s="69"/>
      <c r="DEY1498" s="107"/>
      <c r="DEZ1498" s="2"/>
      <c r="DFA1498" s="15"/>
      <c r="DFB1498" s="15"/>
      <c r="DFC1498" s="80"/>
      <c r="DFD1498" s="52"/>
      <c r="DFE1498" s="69"/>
      <c r="DFF1498" s="69"/>
      <c r="DFG1498" s="69"/>
      <c r="DFH1498" s="107"/>
      <c r="DFI1498" s="2"/>
      <c r="DFJ1498" s="15"/>
      <c r="DFK1498" s="15"/>
      <c r="DFL1498" s="80"/>
      <c r="DFM1498" s="52"/>
      <c r="DFN1498" s="69"/>
      <c r="DFO1498" s="69"/>
      <c r="DFP1498" s="69"/>
      <c r="DFQ1498" s="107"/>
      <c r="DFR1498" s="2"/>
      <c r="DFS1498" s="15"/>
      <c r="DFT1498" s="15"/>
      <c r="DFU1498" s="80"/>
      <c r="DFV1498" s="52"/>
      <c r="DFW1498" s="69"/>
      <c r="DFX1498" s="69"/>
      <c r="DFY1498" s="69"/>
      <c r="DFZ1498" s="107"/>
      <c r="DGA1498" s="2"/>
      <c r="DGB1498" s="15"/>
      <c r="DGC1498" s="15"/>
      <c r="DGD1498" s="80"/>
      <c r="DGE1498" s="52"/>
      <c r="DGF1498" s="69"/>
      <c r="DGG1498" s="69"/>
      <c r="DGH1498" s="69"/>
      <c r="DGI1498" s="107"/>
      <c r="DGJ1498" s="2"/>
      <c r="DGK1498" s="15"/>
      <c r="DGL1498" s="15"/>
      <c r="DGM1498" s="80"/>
      <c r="DGN1498" s="52"/>
      <c r="DGO1498" s="69"/>
      <c r="DGP1498" s="69"/>
      <c r="DGQ1498" s="69"/>
      <c r="DGR1498" s="107"/>
      <c r="DGS1498" s="2"/>
      <c r="DGT1498" s="15"/>
      <c r="DGU1498" s="15"/>
      <c r="DGV1498" s="80"/>
      <c r="DGW1498" s="52"/>
      <c r="DGX1498" s="69"/>
      <c r="DGY1498" s="69"/>
      <c r="DGZ1498" s="69"/>
      <c r="DHA1498" s="107"/>
      <c r="DHB1498" s="2"/>
      <c r="DHC1498" s="15"/>
      <c r="DHD1498" s="15"/>
      <c r="DHE1498" s="80"/>
      <c r="DHF1498" s="52"/>
      <c r="DHG1498" s="69"/>
      <c r="DHH1498" s="69"/>
      <c r="DHI1498" s="69"/>
      <c r="DHJ1498" s="107"/>
      <c r="DHK1498" s="2"/>
      <c r="DHL1498" s="15"/>
      <c r="DHM1498" s="15"/>
      <c r="DHN1498" s="80"/>
      <c r="DHO1498" s="52"/>
      <c r="DHP1498" s="69"/>
      <c r="DHQ1498" s="69"/>
      <c r="DHR1498" s="69"/>
      <c r="DHS1498" s="107"/>
      <c r="DHT1498" s="2"/>
      <c r="DHU1498" s="15"/>
      <c r="DHV1498" s="15"/>
      <c r="DHW1498" s="80"/>
      <c r="DHX1498" s="52"/>
      <c r="DHY1498" s="69"/>
      <c r="DHZ1498" s="69"/>
      <c r="DIA1498" s="69"/>
      <c r="DIB1498" s="107"/>
      <c r="DIC1498" s="2"/>
      <c r="DID1498" s="15"/>
      <c r="DIE1498" s="15"/>
      <c r="DIF1498" s="80"/>
      <c r="DIG1498" s="52"/>
      <c r="DIH1498" s="69"/>
      <c r="DII1498" s="69"/>
      <c r="DIJ1498" s="69"/>
      <c r="DIK1498" s="107"/>
      <c r="DIL1498" s="2"/>
      <c r="DIM1498" s="15"/>
      <c r="DIN1498" s="15"/>
      <c r="DIO1498" s="80"/>
      <c r="DIP1498" s="52"/>
      <c r="DIQ1498" s="69"/>
      <c r="DIR1498" s="69"/>
      <c r="DIS1498" s="69"/>
      <c r="DIT1498" s="107"/>
      <c r="DIU1498" s="2"/>
      <c r="DIV1498" s="15"/>
      <c r="DIW1498" s="15"/>
      <c r="DIX1498" s="80"/>
      <c r="DIY1498" s="52"/>
      <c r="DIZ1498" s="69"/>
      <c r="DJA1498" s="69"/>
      <c r="DJB1498" s="69"/>
      <c r="DJC1498" s="107"/>
      <c r="DJD1498" s="2"/>
      <c r="DJE1498" s="15"/>
      <c r="DJF1498" s="15"/>
      <c r="DJG1498" s="80"/>
      <c r="DJH1498" s="52"/>
      <c r="DJI1498" s="69"/>
      <c r="DJJ1498" s="69"/>
      <c r="DJK1498" s="69"/>
      <c r="DJL1498" s="107"/>
      <c r="DJM1498" s="2"/>
      <c r="DJN1498" s="15"/>
      <c r="DJO1498" s="15"/>
      <c r="DJP1498" s="80"/>
      <c r="DJQ1498" s="52"/>
      <c r="DJR1498" s="69"/>
      <c r="DJS1498" s="69"/>
      <c r="DJT1498" s="69"/>
      <c r="DJU1498" s="107"/>
      <c r="DJV1498" s="2"/>
      <c r="DJW1498" s="15"/>
      <c r="DJX1498" s="15"/>
      <c r="DJY1498" s="80"/>
      <c r="DJZ1498" s="52"/>
      <c r="DKA1498" s="69"/>
      <c r="DKB1498" s="69"/>
      <c r="DKC1498" s="69"/>
      <c r="DKD1498" s="107"/>
      <c r="DKE1498" s="2"/>
      <c r="DKF1498" s="15"/>
      <c r="DKG1498" s="15"/>
      <c r="DKH1498" s="80"/>
      <c r="DKI1498" s="52"/>
      <c r="DKJ1498" s="69"/>
      <c r="DKK1498" s="69"/>
      <c r="DKL1498" s="69"/>
      <c r="DKM1498" s="107"/>
      <c r="DKN1498" s="2"/>
      <c r="DKO1498" s="15"/>
      <c r="DKP1498" s="15"/>
      <c r="DKQ1498" s="80"/>
      <c r="DKR1498" s="52"/>
      <c r="DKS1498" s="69"/>
      <c r="DKT1498" s="69"/>
      <c r="DKU1498" s="69"/>
      <c r="DKV1498" s="107"/>
      <c r="DKW1498" s="2"/>
      <c r="DKX1498" s="15"/>
      <c r="DKY1498" s="15"/>
      <c r="DKZ1498" s="80"/>
      <c r="DLA1498" s="52"/>
      <c r="DLB1498" s="69"/>
      <c r="DLC1498" s="69"/>
      <c r="DLD1498" s="69"/>
      <c r="DLE1498" s="107"/>
      <c r="DLF1498" s="2"/>
      <c r="DLG1498" s="15"/>
      <c r="DLH1498" s="15"/>
      <c r="DLI1498" s="80"/>
      <c r="DLJ1498" s="52"/>
      <c r="DLK1498" s="69"/>
      <c r="DLL1498" s="69"/>
      <c r="DLM1498" s="69"/>
      <c r="DLN1498" s="107"/>
      <c r="DLO1498" s="2"/>
      <c r="DLP1498" s="15"/>
      <c r="DLQ1498" s="15"/>
      <c r="DLR1498" s="80"/>
      <c r="DLS1498" s="52"/>
      <c r="DLT1498" s="69"/>
      <c r="DLU1498" s="69"/>
      <c r="DLV1498" s="69"/>
      <c r="DLW1498" s="107"/>
      <c r="DLX1498" s="2"/>
      <c r="DLY1498" s="15"/>
      <c r="DLZ1498" s="15"/>
      <c r="DMA1498" s="80"/>
      <c r="DMB1498" s="52"/>
      <c r="DMC1498" s="69"/>
      <c r="DMD1498" s="69"/>
      <c r="DME1498" s="69"/>
      <c r="DMF1498" s="107"/>
      <c r="DMG1498" s="2"/>
      <c r="DMH1498" s="15"/>
      <c r="DMI1498" s="15"/>
      <c r="DMJ1498" s="80"/>
      <c r="DMK1498" s="52"/>
      <c r="DML1498" s="69"/>
      <c r="DMM1498" s="69"/>
      <c r="DMN1498" s="69"/>
      <c r="DMO1498" s="107"/>
      <c r="DMP1498" s="2"/>
      <c r="DMQ1498" s="15"/>
      <c r="DMR1498" s="15"/>
      <c r="DMS1498" s="80"/>
      <c r="DMT1498" s="52"/>
      <c r="DMU1498" s="69"/>
      <c r="DMV1498" s="69"/>
      <c r="DMW1498" s="69"/>
      <c r="DMX1498" s="107"/>
      <c r="DMY1498" s="2"/>
      <c r="DMZ1498" s="15"/>
      <c r="DNA1498" s="15"/>
      <c r="DNB1498" s="80"/>
      <c r="DNC1498" s="52"/>
      <c r="DND1498" s="69"/>
      <c r="DNE1498" s="69"/>
      <c r="DNF1498" s="69"/>
      <c r="DNG1498" s="107"/>
      <c r="DNH1498" s="2"/>
      <c r="DNI1498" s="15"/>
      <c r="DNJ1498" s="15"/>
      <c r="DNK1498" s="80"/>
      <c r="DNL1498" s="52"/>
      <c r="DNM1498" s="69"/>
      <c r="DNN1498" s="69"/>
      <c r="DNO1498" s="69"/>
      <c r="DNP1498" s="107"/>
      <c r="DNQ1498" s="2"/>
      <c r="DNR1498" s="15"/>
      <c r="DNS1498" s="15"/>
      <c r="DNT1498" s="80"/>
      <c r="DNU1498" s="52"/>
      <c r="DNV1498" s="69"/>
      <c r="DNW1498" s="69"/>
      <c r="DNX1498" s="69"/>
      <c r="DNY1498" s="107"/>
      <c r="DNZ1498" s="2"/>
      <c r="DOA1498" s="15"/>
      <c r="DOB1498" s="15"/>
      <c r="DOC1498" s="80"/>
      <c r="DOD1498" s="52"/>
      <c r="DOE1498" s="69"/>
      <c r="DOF1498" s="69"/>
      <c r="DOG1498" s="69"/>
      <c r="DOH1498" s="107"/>
      <c r="DOI1498" s="2"/>
      <c r="DOJ1498" s="15"/>
      <c r="DOK1498" s="15"/>
      <c r="DOL1498" s="80"/>
      <c r="DOM1498" s="52"/>
      <c r="DON1498" s="69"/>
      <c r="DOO1498" s="69"/>
      <c r="DOP1498" s="69"/>
      <c r="DOQ1498" s="107"/>
      <c r="DOR1498" s="2"/>
      <c r="DOS1498" s="15"/>
      <c r="DOT1498" s="15"/>
      <c r="DOU1498" s="80"/>
      <c r="DOV1498" s="52"/>
      <c r="DOW1498" s="69"/>
      <c r="DOX1498" s="69"/>
      <c r="DOY1498" s="69"/>
      <c r="DOZ1498" s="107"/>
      <c r="DPA1498" s="2"/>
      <c r="DPB1498" s="15"/>
      <c r="DPC1498" s="15"/>
      <c r="DPD1498" s="80"/>
      <c r="DPE1498" s="52"/>
      <c r="DPF1498" s="69"/>
      <c r="DPG1498" s="69"/>
      <c r="DPH1498" s="69"/>
      <c r="DPI1498" s="107"/>
      <c r="DPJ1498" s="2"/>
      <c r="DPK1498" s="15"/>
      <c r="DPL1498" s="15"/>
      <c r="DPM1498" s="80"/>
      <c r="DPN1498" s="52"/>
      <c r="DPO1498" s="69"/>
      <c r="DPP1498" s="69"/>
      <c r="DPQ1498" s="69"/>
      <c r="DPR1498" s="107"/>
      <c r="DPS1498" s="2"/>
      <c r="DPT1498" s="15"/>
      <c r="DPU1498" s="15"/>
      <c r="DPV1498" s="80"/>
      <c r="DPW1498" s="52"/>
      <c r="DPX1498" s="69"/>
      <c r="DPY1498" s="69"/>
      <c r="DPZ1498" s="69"/>
      <c r="DQA1498" s="107"/>
      <c r="DQB1498" s="2"/>
      <c r="DQC1498" s="15"/>
      <c r="DQD1498" s="15"/>
      <c r="DQE1498" s="80"/>
      <c r="DQF1498" s="52"/>
      <c r="DQG1498" s="69"/>
      <c r="DQH1498" s="69"/>
      <c r="DQI1498" s="69"/>
      <c r="DQJ1498" s="107"/>
      <c r="DQK1498" s="2"/>
      <c r="DQL1498" s="15"/>
      <c r="DQM1498" s="15"/>
      <c r="DQN1498" s="80"/>
      <c r="DQO1498" s="52"/>
      <c r="DQP1498" s="69"/>
      <c r="DQQ1498" s="69"/>
      <c r="DQR1498" s="69"/>
      <c r="DQS1498" s="107"/>
      <c r="DQT1498" s="2"/>
      <c r="DQU1498" s="15"/>
      <c r="DQV1498" s="15"/>
      <c r="DQW1498" s="80"/>
      <c r="DQX1498" s="52"/>
      <c r="DQY1498" s="69"/>
      <c r="DQZ1498" s="69"/>
      <c r="DRA1498" s="69"/>
      <c r="DRB1498" s="107"/>
      <c r="DRC1498" s="2"/>
      <c r="DRD1498" s="15"/>
      <c r="DRE1498" s="15"/>
      <c r="DRF1498" s="80"/>
      <c r="DRG1498" s="52"/>
      <c r="DRH1498" s="69"/>
      <c r="DRI1498" s="69"/>
      <c r="DRJ1498" s="69"/>
      <c r="DRK1498" s="107"/>
      <c r="DRL1498" s="2"/>
      <c r="DRM1498" s="15"/>
      <c r="DRN1498" s="15"/>
      <c r="DRO1498" s="80"/>
      <c r="DRP1498" s="52"/>
      <c r="DRQ1498" s="69"/>
      <c r="DRR1498" s="69"/>
      <c r="DRS1498" s="69"/>
      <c r="DRT1498" s="107"/>
      <c r="DRU1498" s="2"/>
      <c r="DRV1498" s="15"/>
      <c r="DRW1498" s="15"/>
      <c r="DRX1498" s="80"/>
      <c r="DRY1498" s="52"/>
      <c r="DRZ1498" s="69"/>
      <c r="DSA1498" s="69"/>
      <c r="DSB1498" s="69"/>
      <c r="DSC1498" s="107"/>
      <c r="DSD1498" s="2"/>
      <c r="DSE1498" s="15"/>
      <c r="DSF1498" s="15"/>
      <c r="DSG1498" s="80"/>
      <c r="DSH1498" s="52"/>
      <c r="DSI1498" s="69"/>
      <c r="DSJ1498" s="69"/>
      <c r="DSK1498" s="69"/>
      <c r="DSL1498" s="107"/>
      <c r="DSM1498" s="2"/>
      <c r="DSN1498" s="15"/>
      <c r="DSO1498" s="15"/>
      <c r="DSP1498" s="80"/>
      <c r="DSQ1498" s="52"/>
      <c r="DSR1498" s="69"/>
      <c r="DSS1498" s="69"/>
      <c r="DST1498" s="69"/>
      <c r="DSU1498" s="107"/>
      <c r="DSV1498" s="2"/>
      <c r="DSW1498" s="15"/>
      <c r="DSX1498" s="15"/>
      <c r="DSY1498" s="80"/>
      <c r="DSZ1498" s="52"/>
      <c r="DTA1498" s="69"/>
      <c r="DTB1498" s="69"/>
      <c r="DTC1498" s="69"/>
      <c r="DTD1498" s="107"/>
      <c r="DTE1498" s="2"/>
      <c r="DTF1498" s="15"/>
      <c r="DTG1498" s="15"/>
      <c r="DTH1498" s="80"/>
      <c r="DTI1498" s="52"/>
      <c r="DTJ1498" s="69"/>
      <c r="DTK1498" s="69"/>
      <c r="DTL1498" s="69"/>
      <c r="DTM1498" s="107"/>
      <c r="DTN1498" s="2"/>
      <c r="DTO1498" s="15"/>
      <c r="DTP1498" s="15"/>
      <c r="DTQ1498" s="80"/>
      <c r="DTR1498" s="52"/>
      <c r="DTS1498" s="69"/>
      <c r="DTT1498" s="69"/>
      <c r="DTU1498" s="69"/>
      <c r="DTV1498" s="107"/>
      <c r="DTW1498" s="2"/>
      <c r="DTX1498" s="15"/>
      <c r="DTY1498" s="15"/>
      <c r="DTZ1498" s="80"/>
      <c r="DUA1498" s="52"/>
      <c r="DUB1498" s="69"/>
      <c r="DUC1498" s="69"/>
      <c r="DUD1498" s="69"/>
      <c r="DUE1498" s="107"/>
      <c r="DUF1498" s="2"/>
      <c r="DUG1498" s="15"/>
      <c r="DUH1498" s="15"/>
      <c r="DUI1498" s="80"/>
      <c r="DUJ1498" s="52"/>
      <c r="DUK1498" s="69"/>
      <c r="DUL1498" s="69"/>
      <c r="DUM1498" s="69"/>
      <c r="DUN1498" s="107"/>
      <c r="DUO1498" s="2"/>
      <c r="DUP1498" s="15"/>
      <c r="DUQ1498" s="15"/>
      <c r="DUR1498" s="80"/>
      <c r="DUS1498" s="52"/>
      <c r="DUT1498" s="69"/>
      <c r="DUU1498" s="69"/>
      <c r="DUV1498" s="69"/>
      <c r="DUW1498" s="107"/>
      <c r="DUX1498" s="2"/>
      <c r="DUY1498" s="15"/>
      <c r="DUZ1498" s="15"/>
      <c r="DVA1498" s="80"/>
      <c r="DVB1498" s="52"/>
      <c r="DVC1498" s="69"/>
      <c r="DVD1498" s="69"/>
      <c r="DVE1498" s="69"/>
      <c r="DVF1498" s="107"/>
      <c r="DVG1498" s="2"/>
      <c r="DVH1498" s="15"/>
      <c r="DVI1498" s="15"/>
      <c r="DVJ1498" s="80"/>
      <c r="DVK1498" s="52"/>
      <c r="DVL1498" s="69"/>
      <c r="DVM1498" s="69"/>
      <c r="DVN1498" s="69"/>
      <c r="DVO1498" s="107"/>
      <c r="DVP1498" s="2"/>
      <c r="DVQ1498" s="15"/>
      <c r="DVR1498" s="15"/>
      <c r="DVS1498" s="80"/>
      <c r="DVT1498" s="52"/>
      <c r="DVU1498" s="69"/>
      <c r="DVV1498" s="69"/>
      <c r="DVW1498" s="69"/>
      <c r="DVX1498" s="107"/>
      <c r="DVY1498" s="2"/>
      <c r="DVZ1498" s="15"/>
      <c r="DWA1498" s="15"/>
      <c r="DWB1498" s="80"/>
      <c r="DWC1498" s="52"/>
      <c r="DWD1498" s="69"/>
      <c r="DWE1498" s="69"/>
      <c r="DWF1498" s="69"/>
      <c r="DWG1498" s="107"/>
      <c r="DWH1498" s="2"/>
      <c r="DWI1498" s="15"/>
      <c r="DWJ1498" s="15"/>
      <c r="DWK1498" s="80"/>
      <c r="DWL1498" s="52"/>
      <c r="DWM1498" s="69"/>
      <c r="DWN1498" s="69"/>
      <c r="DWO1498" s="69"/>
      <c r="DWP1498" s="107"/>
      <c r="DWQ1498" s="2"/>
      <c r="DWR1498" s="15"/>
      <c r="DWS1498" s="15"/>
      <c r="DWT1498" s="80"/>
      <c r="DWU1498" s="52"/>
      <c r="DWV1498" s="69"/>
      <c r="DWW1498" s="69"/>
      <c r="DWX1498" s="69"/>
      <c r="DWY1498" s="107"/>
      <c r="DWZ1498" s="2"/>
      <c r="DXA1498" s="15"/>
      <c r="DXB1498" s="15"/>
      <c r="DXC1498" s="80"/>
      <c r="DXD1498" s="52"/>
      <c r="DXE1498" s="69"/>
      <c r="DXF1498" s="69"/>
      <c r="DXG1498" s="69"/>
      <c r="DXH1498" s="107"/>
      <c r="DXI1498" s="2"/>
      <c r="DXJ1498" s="15"/>
      <c r="DXK1498" s="15"/>
      <c r="DXL1498" s="80"/>
      <c r="DXM1498" s="52"/>
      <c r="DXN1498" s="69"/>
      <c r="DXO1498" s="69"/>
      <c r="DXP1498" s="69"/>
      <c r="DXQ1498" s="107"/>
      <c r="DXR1498" s="2"/>
      <c r="DXS1498" s="15"/>
      <c r="DXT1498" s="15"/>
      <c r="DXU1498" s="80"/>
      <c r="DXV1498" s="52"/>
      <c r="DXW1498" s="69"/>
      <c r="DXX1498" s="69"/>
      <c r="DXY1498" s="69"/>
      <c r="DXZ1498" s="107"/>
      <c r="DYA1498" s="2"/>
      <c r="DYB1498" s="15"/>
      <c r="DYC1498" s="15"/>
      <c r="DYD1498" s="80"/>
      <c r="DYE1498" s="52"/>
      <c r="DYF1498" s="69"/>
      <c r="DYG1498" s="69"/>
      <c r="DYH1498" s="69"/>
      <c r="DYI1498" s="107"/>
      <c r="DYJ1498" s="2"/>
      <c r="DYK1498" s="15"/>
      <c r="DYL1498" s="15"/>
      <c r="DYM1498" s="80"/>
      <c r="DYN1498" s="52"/>
      <c r="DYO1498" s="69"/>
      <c r="DYP1498" s="69"/>
      <c r="DYQ1498" s="69"/>
      <c r="DYR1498" s="107"/>
      <c r="DYS1498" s="2"/>
      <c r="DYT1498" s="15"/>
      <c r="DYU1498" s="15"/>
      <c r="DYV1498" s="80"/>
      <c r="DYW1498" s="52"/>
      <c r="DYX1498" s="69"/>
      <c r="DYY1498" s="69"/>
      <c r="DYZ1498" s="69"/>
      <c r="DZA1498" s="107"/>
      <c r="DZB1498" s="2"/>
      <c r="DZC1498" s="15"/>
      <c r="DZD1498" s="15"/>
      <c r="DZE1498" s="80"/>
      <c r="DZF1498" s="52"/>
      <c r="DZG1498" s="69"/>
      <c r="DZH1498" s="69"/>
      <c r="DZI1498" s="69"/>
      <c r="DZJ1498" s="107"/>
      <c r="DZK1498" s="2"/>
      <c r="DZL1498" s="15"/>
      <c r="DZM1498" s="15"/>
      <c r="DZN1498" s="80"/>
      <c r="DZO1498" s="52"/>
      <c r="DZP1498" s="69"/>
      <c r="DZQ1498" s="69"/>
      <c r="DZR1498" s="69"/>
      <c r="DZS1498" s="107"/>
      <c r="DZT1498" s="2"/>
      <c r="DZU1498" s="15"/>
      <c r="DZV1498" s="15"/>
      <c r="DZW1498" s="80"/>
      <c r="DZX1498" s="52"/>
      <c r="DZY1498" s="69"/>
      <c r="DZZ1498" s="69"/>
      <c r="EAA1498" s="69"/>
      <c r="EAB1498" s="107"/>
      <c r="EAC1498" s="2"/>
      <c r="EAD1498" s="15"/>
      <c r="EAE1498" s="15"/>
      <c r="EAF1498" s="80"/>
      <c r="EAG1498" s="52"/>
      <c r="EAH1498" s="69"/>
      <c r="EAI1498" s="69"/>
      <c r="EAJ1498" s="69"/>
      <c r="EAK1498" s="107"/>
      <c r="EAL1498" s="2"/>
      <c r="EAM1498" s="15"/>
      <c r="EAN1498" s="15"/>
      <c r="EAO1498" s="80"/>
      <c r="EAP1498" s="52"/>
      <c r="EAQ1498" s="69"/>
      <c r="EAR1498" s="69"/>
      <c r="EAS1498" s="69"/>
      <c r="EAT1498" s="107"/>
      <c r="EAU1498" s="2"/>
      <c r="EAV1498" s="15"/>
      <c r="EAW1498" s="15"/>
      <c r="EAX1498" s="80"/>
      <c r="EAY1498" s="52"/>
      <c r="EAZ1498" s="69"/>
      <c r="EBA1498" s="69"/>
      <c r="EBB1498" s="69"/>
      <c r="EBC1498" s="107"/>
      <c r="EBD1498" s="2"/>
      <c r="EBE1498" s="15"/>
      <c r="EBF1498" s="15"/>
      <c r="EBG1498" s="80"/>
      <c r="EBH1498" s="52"/>
      <c r="EBI1498" s="69"/>
      <c r="EBJ1498" s="69"/>
      <c r="EBK1498" s="69"/>
      <c r="EBL1498" s="107"/>
      <c r="EBM1498" s="2"/>
      <c r="EBN1498" s="15"/>
      <c r="EBO1498" s="15"/>
      <c r="EBP1498" s="80"/>
      <c r="EBQ1498" s="52"/>
      <c r="EBR1498" s="69"/>
      <c r="EBS1498" s="69"/>
      <c r="EBT1498" s="69"/>
      <c r="EBU1498" s="107"/>
      <c r="EBV1498" s="2"/>
      <c r="EBW1498" s="15"/>
      <c r="EBX1498" s="15"/>
      <c r="EBY1498" s="80"/>
      <c r="EBZ1498" s="52"/>
      <c r="ECA1498" s="69"/>
      <c r="ECB1498" s="69"/>
      <c r="ECC1498" s="69"/>
      <c r="ECD1498" s="107"/>
      <c r="ECE1498" s="2"/>
      <c r="ECF1498" s="15"/>
      <c r="ECG1498" s="15"/>
      <c r="ECH1498" s="80"/>
      <c r="ECI1498" s="52"/>
      <c r="ECJ1498" s="69"/>
      <c r="ECK1498" s="69"/>
      <c r="ECL1498" s="69"/>
      <c r="ECM1498" s="107"/>
      <c r="ECN1498" s="2"/>
      <c r="ECO1498" s="15"/>
      <c r="ECP1498" s="15"/>
      <c r="ECQ1498" s="80"/>
      <c r="ECR1498" s="52"/>
      <c r="ECS1498" s="69"/>
      <c r="ECT1498" s="69"/>
      <c r="ECU1498" s="69"/>
      <c r="ECV1498" s="107"/>
      <c r="ECW1498" s="2"/>
      <c r="ECX1498" s="15"/>
      <c r="ECY1498" s="15"/>
      <c r="ECZ1498" s="80"/>
      <c r="EDA1498" s="52"/>
      <c r="EDB1498" s="69"/>
      <c r="EDC1498" s="69"/>
      <c r="EDD1498" s="69"/>
      <c r="EDE1498" s="107"/>
      <c r="EDF1498" s="2"/>
      <c r="EDG1498" s="15"/>
      <c r="EDH1498" s="15"/>
      <c r="EDI1498" s="80"/>
      <c r="EDJ1498" s="52"/>
      <c r="EDK1498" s="69"/>
      <c r="EDL1498" s="69"/>
      <c r="EDM1498" s="69"/>
      <c r="EDN1498" s="107"/>
      <c r="EDO1498" s="2"/>
      <c r="EDP1498" s="15"/>
      <c r="EDQ1498" s="15"/>
      <c r="EDR1498" s="80"/>
      <c r="EDS1498" s="52"/>
      <c r="EDT1498" s="69"/>
      <c r="EDU1498" s="69"/>
      <c r="EDV1498" s="69"/>
      <c r="EDW1498" s="107"/>
      <c r="EDX1498" s="2"/>
      <c r="EDY1498" s="15"/>
      <c r="EDZ1498" s="15"/>
      <c r="EEA1498" s="80"/>
      <c r="EEB1498" s="52"/>
      <c r="EEC1498" s="69"/>
      <c r="EED1498" s="69"/>
      <c r="EEE1498" s="69"/>
      <c r="EEF1498" s="107"/>
      <c r="EEG1498" s="2"/>
      <c r="EEH1498" s="15"/>
      <c r="EEI1498" s="15"/>
      <c r="EEJ1498" s="80"/>
      <c r="EEK1498" s="52"/>
      <c r="EEL1498" s="69"/>
      <c r="EEM1498" s="69"/>
      <c r="EEN1498" s="69"/>
      <c r="EEO1498" s="107"/>
      <c r="EEP1498" s="2"/>
      <c r="EEQ1498" s="15"/>
      <c r="EER1498" s="15"/>
      <c r="EES1498" s="80"/>
      <c r="EET1498" s="52"/>
      <c r="EEU1498" s="69"/>
      <c r="EEV1498" s="69"/>
      <c r="EEW1498" s="69"/>
      <c r="EEX1498" s="107"/>
      <c r="EEY1498" s="2"/>
      <c r="EEZ1498" s="15"/>
      <c r="EFA1498" s="15"/>
      <c r="EFB1498" s="80"/>
      <c r="EFC1498" s="52"/>
      <c r="EFD1498" s="69"/>
      <c r="EFE1498" s="69"/>
      <c r="EFF1498" s="69"/>
      <c r="EFG1498" s="107"/>
      <c r="EFH1498" s="2"/>
      <c r="EFI1498" s="15"/>
      <c r="EFJ1498" s="15"/>
      <c r="EFK1498" s="80"/>
      <c r="EFL1498" s="52"/>
      <c r="EFM1498" s="69"/>
      <c r="EFN1498" s="69"/>
      <c r="EFO1498" s="69"/>
      <c r="EFP1498" s="107"/>
      <c r="EFQ1498" s="2"/>
      <c r="EFR1498" s="15"/>
      <c r="EFS1498" s="15"/>
      <c r="EFT1498" s="80"/>
      <c r="EFU1498" s="52"/>
      <c r="EFV1498" s="69"/>
      <c r="EFW1498" s="69"/>
      <c r="EFX1498" s="69"/>
      <c r="EFY1498" s="107"/>
      <c r="EFZ1498" s="2"/>
      <c r="EGA1498" s="15"/>
      <c r="EGB1498" s="15"/>
      <c r="EGC1498" s="80"/>
      <c r="EGD1498" s="52"/>
      <c r="EGE1498" s="69"/>
      <c r="EGF1498" s="69"/>
      <c r="EGG1498" s="69"/>
      <c r="EGH1498" s="107"/>
      <c r="EGI1498" s="2"/>
      <c r="EGJ1498" s="15"/>
      <c r="EGK1498" s="15"/>
      <c r="EGL1498" s="80"/>
      <c r="EGM1498" s="52"/>
      <c r="EGN1498" s="69"/>
      <c r="EGO1498" s="69"/>
      <c r="EGP1498" s="69"/>
      <c r="EGQ1498" s="107"/>
      <c r="EGR1498" s="2"/>
      <c r="EGS1498" s="15"/>
      <c r="EGT1498" s="15"/>
      <c r="EGU1498" s="80"/>
      <c r="EGV1498" s="52"/>
      <c r="EGW1498" s="69"/>
      <c r="EGX1498" s="69"/>
      <c r="EGY1498" s="69"/>
      <c r="EGZ1498" s="107"/>
      <c r="EHA1498" s="2"/>
      <c r="EHB1498" s="15"/>
      <c r="EHC1498" s="15"/>
      <c r="EHD1498" s="80"/>
      <c r="EHE1498" s="52"/>
      <c r="EHF1498" s="69"/>
      <c r="EHG1498" s="69"/>
      <c r="EHH1498" s="69"/>
      <c r="EHI1498" s="107"/>
      <c r="EHJ1498" s="2"/>
      <c r="EHK1498" s="15"/>
      <c r="EHL1498" s="15"/>
      <c r="EHM1498" s="80"/>
      <c r="EHN1498" s="52"/>
      <c r="EHO1498" s="69"/>
      <c r="EHP1498" s="69"/>
      <c r="EHQ1498" s="69"/>
      <c r="EHR1498" s="107"/>
      <c r="EHS1498" s="2"/>
      <c r="EHT1498" s="15"/>
      <c r="EHU1498" s="15"/>
      <c r="EHV1498" s="80"/>
      <c r="EHW1498" s="52"/>
      <c r="EHX1498" s="69"/>
      <c r="EHY1498" s="69"/>
      <c r="EHZ1498" s="69"/>
      <c r="EIA1498" s="107"/>
      <c r="EIB1498" s="2"/>
      <c r="EIC1498" s="15"/>
      <c r="EID1498" s="15"/>
      <c r="EIE1498" s="80"/>
      <c r="EIF1498" s="52"/>
      <c r="EIG1498" s="69"/>
      <c r="EIH1498" s="69"/>
      <c r="EII1498" s="69"/>
      <c r="EIJ1498" s="107"/>
      <c r="EIK1498" s="2"/>
      <c r="EIL1498" s="15"/>
      <c r="EIM1498" s="15"/>
      <c r="EIN1498" s="80"/>
      <c r="EIO1498" s="52"/>
      <c r="EIP1498" s="69"/>
      <c r="EIQ1498" s="69"/>
      <c r="EIR1498" s="69"/>
      <c r="EIS1498" s="107"/>
      <c r="EIT1498" s="2"/>
      <c r="EIU1498" s="15"/>
      <c r="EIV1498" s="15"/>
      <c r="EIW1498" s="80"/>
      <c r="EIX1498" s="52"/>
      <c r="EIY1498" s="69"/>
      <c r="EIZ1498" s="69"/>
      <c r="EJA1498" s="69"/>
      <c r="EJB1498" s="107"/>
      <c r="EJC1498" s="2"/>
      <c r="EJD1498" s="15"/>
      <c r="EJE1498" s="15"/>
      <c r="EJF1498" s="80"/>
      <c r="EJG1498" s="52"/>
      <c r="EJH1498" s="69"/>
      <c r="EJI1498" s="69"/>
      <c r="EJJ1498" s="69"/>
      <c r="EJK1498" s="107"/>
      <c r="EJL1498" s="2"/>
      <c r="EJM1498" s="15"/>
      <c r="EJN1498" s="15"/>
      <c r="EJO1498" s="80"/>
      <c r="EJP1498" s="52"/>
      <c r="EJQ1498" s="69"/>
      <c r="EJR1498" s="69"/>
      <c r="EJS1498" s="69"/>
      <c r="EJT1498" s="107"/>
      <c r="EJU1498" s="2"/>
      <c r="EJV1498" s="15"/>
      <c r="EJW1498" s="15"/>
      <c r="EJX1498" s="80"/>
      <c r="EJY1498" s="52"/>
      <c r="EJZ1498" s="69"/>
      <c r="EKA1498" s="69"/>
      <c r="EKB1498" s="69"/>
      <c r="EKC1498" s="107"/>
      <c r="EKD1498" s="2"/>
      <c r="EKE1498" s="15"/>
      <c r="EKF1498" s="15"/>
      <c r="EKG1498" s="80"/>
      <c r="EKH1498" s="52"/>
      <c r="EKI1498" s="69"/>
      <c r="EKJ1498" s="69"/>
      <c r="EKK1498" s="69"/>
      <c r="EKL1498" s="107"/>
      <c r="EKM1498" s="2"/>
      <c r="EKN1498" s="15"/>
      <c r="EKO1498" s="15"/>
      <c r="EKP1498" s="80"/>
      <c r="EKQ1498" s="52"/>
      <c r="EKR1498" s="69"/>
      <c r="EKS1498" s="69"/>
      <c r="EKT1498" s="69"/>
      <c r="EKU1498" s="107"/>
      <c r="EKV1498" s="2"/>
      <c r="EKW1498" s="15"/>
      <c r="EKX1498" s="15"/>
      <c r="EKY1498" s="80"/>
      <c r="EKZ1498" s="52"/>
      <c r="ELA1498" s="69"/>
      <c r="ELB1498" s="69"/>
      <c r="ELC1498" s="69"/>
      <c r="ELD1498" s="107"/>
      <c r="ELE1498" s="2"/>
      <c r="ELF1498" s="15"/>
      <c r="ELG1498" s="15"/>
      <c r="ELH1498" s="80"/>
      <c r="ELI1498" s="52"/>
      <c r="ELJ1498" s="69"/>
      <c r="ELK1498" s="69"/>
      <c r="ELL1498" s="69"/>
      <c r="ELM1498" s="107"/>
      <c r="ELN1498" s="2"/>
      <c r="ELO1498" s="15"/>
      <c r="ELP1498" s="15"/>
      <c r="ELQ1498" s="80"/>
      <c r="ELR1498" s="52"/>
      <c r="ELS1498" s="69"/>
      <c r="ELT1498" s="69"/>
      <c r="ELU1498" s="69"/>
      <c r="ELV1498" s="107"/>
      <c r="ELW1498" s="2"/>
      <c r="ELX1498" s="15"/>
      <c r="ELY1498" s="15"/>
      <c r="ELZ1498" s="80"/>
      <c r="EMA1498" s="52"/>
      <c r="EMB1498" s="69"/>
      <c r="EMC1498" s="69"/>
      <c r="EMD1498" s="69"/>
      <c r="EME1498" s="107"/>
      <c r="EMF1498" s="2"/>
      <c r="EMG1498" s="15"/>
      <c r="EMH1498" s="15"/>
      <c r="EMI1498" s="80"/>
      <c r="EMJ1498" s="52"/>
      <c r="EMK1498" s="69"/>
      <c r="EML1498" s="69"/>
      <c r="EMM1498" s="69"/>
      <c r="EMN1498" s="107"/>
      <c r="EMO1498" s="2"/>
      <c r="EMP1498" s="15"/>
      <c r="EMQ1498" s="15"/>
      <c r="EMR1498" s="80"/>
      <c r="EMS1498" s="52"/>
      <c r="EMT1498" s="69"/>
      <c r="EMU1498" s="69"/>
      <c r="EMV1498" s="69"/>
      <c r="EMW1498" s="107"/>
      <c r="EMX1498" s="2"/>
      <c r="EMY1498" s="15"/>
      <c r="EMZ1498" s="15"/>
      <c r="ENA1498" s="80"/>
      <c r="ENB1498" s="52"/>
      <c r="ENC1498" s="69"/>
      <c r="END1498" s="69"/>
      <c r="ENE1498" s="69"/>
      <c r="ENF1498" s="107"/>
      <c r="ENG1498" s="2"/>
      <c r="ENH1498" s="15"/>
      <c r="ENI1498" s="15"/>
      <c r="ENJ1498" s="80"/>
      <c r="ENK1498" s="52"/>
      <c r="ENL1498" s="69"/>
      <c r="ENM1498" s="69"/>
      <c r="ENN1498" s="69"/>
      <c r="ENO1498" s="107"/>
      <c r="ENP1498" s="2"/>
      <c r="ENQ1498" s="15"/>
      <c r="ENR1498" s="15"/>
      <c r="ENS1498" s="80"/>
      <c r="ENT1498" s="52"/>
      <c r="ENU1498" s="69"/>
      <c r="ENV1498" s="69"/>
      <c r="ENW1498" s="69"/>
      <c r="ENX1498" s="107"/>
      <c r="ENY1498" s="2"/>
      <c r="ENZ1498" s="15"/>
      <c r="EOA1498" s="15"/>
      <c r="EOB1498" s="80"/>
      <c r="EOC1498" s="52"/>
      <c r="EOD1498" s="69"/>
      <c r="EOE1498" s="69"/>
      <c r="EOF1498" s="69"/>
      <c r="EOG1498" s="107"/>
      <c r="EOH1498" s="2"/>
      <c r="EOI1498" s="15"/>
      <c r="EOJ1498" s="15"/>
      <c r="EOK1498" s="80"/>
      <c r="EOL1498" s="52"/>
      <c r="EOM1498" s="69"/>
      <c r="EON1498" s="69"/>
      <c r="EOO1498" s="69"/>
      <c r="EOP1498" s="107"/>
      <c r="EOQ1498" s="2"/>
      <c r="EOR1498" s="15"/>
      <c r="EOS1498" s="15"/>
      <c r="EOT1498" s="80"/>
      <c r="EOU1498" s="52"/>
      <c r="EOV1498" s="69"/>
      <c r="EOW1498" s="69"/>
      <c r="EOX1498" s="69"/>
      <c r="EOY1498" s="107"/>
      <c r="EOZ1498" s="2"/>
      <c r="EPA1498" s="15"/>
      <c r="EPB1498" s="15"/>
      <c r="EPC1498" s="80"/>
      <c r="EPD1498" s="52"/>
      <c r="EPE1498" s="69"/>
      <c r="EPF1498" s="69"/>
      <c r="EPG1498" s="69"/>
      <c r="EPH1498" s="107"/>
      <c r="EPI1498" s="2"/>
      <c r="EPJ1498" s="15"/>
      <c r="EPK1498" s="15"/>
      <c r="EPL1498" s="80"/>
      <c r="EPM1498" s="52"/>
      <c r="EPN1498" s="69"/>
      <c r="EPO1498" s="69"/>
      <c r="EPP1498" s="69"/>
      <c r="EPQ1498" s="107"/>
      <c r="EPR1498" s="2"/>
      <c r="EPS1498" s="15"/>
      <c r="EPT1498" s="15"/>
      <c r="EPU1498" s="80"/>
      <c r="EPV1498" s="52"/>
      <c r="EPW1498" s="69"/>
      <c r="EPX1498" s="69"/>
      <c r="EPY1498" s="69"/>
      <c r="EPZ1498" s="107"/>
      <c r="EQA1498" s="2"/>
      <c r="EQB1498" s="15"/>
      <c r="EQC1498" s="15"/>
      <c r="EQD1498" s="80"/>
      <c r="EQE1498" s="52"/>
      <c r="EQF1498" s="69"/>
      <c r="EQG1498" s="69"/>
      <c r="EQH1498" s="69"/>
      <c r="EQI1498" s="107"/>
      <c r="EQJ1498" s="2"/>
      <c r="EQK1498" s="15"/>
      <c r="EQL1498" s="15"/>
      <c r="EQM1498" s="80"/>
      <c r="EQN1498" s="52"/>
      <c r="EQO1498" s="69"/>
      <c r="EQP1498" s="69"/>
      <c r="EQQ1498" s="69"/>
      <c r="EQR1498" s="107"/>
      <c r="EQS1498" s="2"/>
      <c r="EQT1498" s="15"/>
      <c r="EQU1498" s="15"/>
      <c r="EQV1498" s="80"/>
      <c r="EQW1498" s="52"/>
      <c r="EQX1498" s="69"/>
      <c r="EQY1498" s="69"/>
      <c r="EQZ1498" s="69"/>
      <c r="ERA1498" s="107"/>
      <c r="ERB1498" s="2"/>
      <c r="ERC1498" s="15"/>
      <c r="ERD1498" s="15"/>
      <c r="ERE1498" s="80"/>
      <c r="ERF1498" s="52"/>
      <c r="ERG1498" s="69"/>
      <c r="ERH1498" s="69"/>
      <c r="ERI1498" s="69"/>
      <c r="ERJ1498" s="107"/>
      <c r="ERK1498" s="2"/>
      <c r="ERL1498" s="15"/>
      <c r="ERM1498" s="15"/>
      <c r="ERN1498" s="80"/>
      <c r="ERO1498" s="52"/>
      <c r="ERP1498" s="69"/>
      <c r="ERQ1498" s="69"/>
      <c r="ERR1498" s="69"/>
      <c r="ERS1498" s="107"/>
      <c r="ERT1498" s="2"/>
      <c r="ERU1498" s="15"/>
      <c r="ERV1498" s="15"/>
      <c r="ERW1498" s="80"/>
      <c r="ERX1498" s="52"/>
      <c r="ERY1498" s="69"/>
      <c r="ERZ1498" s="69"/>
      <c r="ESA1498" s="69"/>
      <c r="ESB1498" s="107"/>
      <c r="ESC1498" s="2"/>
      <c r="ESD1498" s="15"/>
      <c r="ESE1498" s="15"/>
      <c r="ESF1498" s="80"/>
      <c r="ESG1498" s="52"/>
      <c r="ESH1498" s="69"/>
      <c r="ESI1498" s="69"/>
      <c r="ESJ1498" s="69"/>
      <c r="ESK1498" s="107"/>
      <c r="ESL1498" s="2"/>
      <c r="ESM1498" s="15"/>
      <c r="ESN1498" s="15"/>
      <c r="ESO1498" s="80"/>
      <c r="ESP1498" s="52"/>
      <c r="ESQ1498" s="69"/>
      <c r="ESR1498" s="69"/>
      <c r="ESS1498" s="69"/>
      <c r="EST1498" s="107"/>
      <c r="ESU1498" s="2"/>
      <c r="ESV1498" s="15"/>
      <c r="ESW1498" s="15"/>
      <c r="ESX1498" s="80"/>
      <c r="ESY1498" s="52"/>
      <c r="ESZ1498" s="69"/>
      <c r="ETA1498" s="69"/>
      <c r="ETB1498" s="69"/>
      <c r="ETC1498" s="107"/>
      <c r="ETD1498" s="2"/>
      <c r="ETE1498" s="15"/>
      <c r="ETF1498" s="15"/>
      <c r="ETG1498" s="80"/>
      <c r="ETH1498" s="52"/>
      <c r="ETI1498" s="69"/>
      <c r="ETJ1498" s="69"/>
      <c r="ETK1498" s="69"/>
      <c r="ETL1498" s="107"/>
      <c r="ETM1498" s="2"/>
      <c r="ETN1498" s="15"/>
      <c r="ETO1498" s="15"/>
      <c r="ETP1498" s="80"/>
      <c r="ETQ1498" s="52"/>
      <c r="ETR1498" s="69"/>
      <c r="ETS1498" s="69"/>
      <c r="ETT1498" s="69"/>
      <c r="ETU1498" s="107"/>
      <c r="ETV1498" s="2"/>
      <c r="ETW1498" s="15"/>
      <c r="ETX1498" s="15"/>
      <c r="ETY1498" s="80"/>
      <c r="ETZ1498" s="52"/>
      <c r="EUA1498" s="69"/>
      <c r="EUB1498" s="69"/>
      <c r="EUC1498" s="69"/>
      <c r="EUD1498" s="107"/>
      <c r="EUE1498" s="2"/>
      <c r="EUF1498" s="15"/>
      <c r="EUG1498" s="15"/>
      <c r="EUH1498" s="80"/>
      <c r="EUI1498" s="52"/>
      <c r="EUJ1498" s="69"/>
      <c r="EUK1498" s="69"/>
      <c r="EUL1498" s="69"/>
      <c r="EUM1498" s="107"/>
      <c r="EUN1498" s="2"/>
      <c r="EUO1498" s="15"/>
      <c r="EUP1498" s="15"/>
      <c r="EUQ1498" s="80"/>
      <c r="EUR1498" s="52"/>
      <c r="EUS1498" s="69"/>
      <c r="EUT1498" s="69"/>
      <c r="EUU1498" s="69"/>
      <c r="EUV1498" s="107"/>
      <c r="EUW1498" s="2"/>
      <c r="EUX1498" s="15"/>
      <c r="EUY1498" s="15"/>
      <c r="EUZ1498" s="80"/>
      <c r="EVA1498" s="52"/>
      <c r="EVB1498" s="69"/>
      <c r="EVC1498" s="69"/>
      <c r="EVD1498" s="69"/>
      <c r="EVE1498" s="107"/>
      <c r="EVF1498" s="2"/>
      <c r="EVG1498" s="15"/>
      <c r="EVH1498" s="15"/>
      <c r="EVI1498" s="80"/>
      <c r="EVJ1498" s="52"/>
      <c r="EVK1498" s="69"/>
      <c r="EVL1498" s="69"/>
      <c r="EVM1498" s="69"/>
      <c r="EVN1498" s="107"/>
      <c r="EVO1498" s="2"/>
      <c r="EVP1498" s="15"/>
      <c r="EVQ1498" s="15"/>
      <c r="EVR1498" s="80"/>
      <c r="EVS1498" s="52"/>
      <c r="EVT1498" s="69"/>
      <c r="EVU1498" s="69"/>
      <c r="EVV1498" s="69"/>
      <c r="EVW1498" s="107"/>
      <c r="EVX1498" s="2"/>
      <c r="EVY1498" s="15"/>
      <c r="EVZ1498" s="15"/>
      <c r="EWA1498" s="80"/>
      <c r="EWB1498" s="52"/>
      <c r="EWC1498" s="69"/>
      <c r="EWD1498" s="69"/>
      <c r="EWE1498" s="69"/>
      <c r="EWF1498" s="107"/>
      <c r="EWG1498" s="2"/>
      <c r="EWH1498" s="15"/>
      <c r="EWI1498" s="15"/>
      <c r="EWJ1498" s="80"/>
      <c r="EWK1498" s="52"/>
      <c r="EWL1498" s="69"/>
      <c r="EWM1498" s="69"/>
      <c r="EWN1498" s="69"/>
      <c r="EWO1498" s="107"/>
      <c r="EWP1498" s="2"/>
      <c r="EWQ1498" s="15"/>
      <c r="EWR1498" s="15"/>
      <c r="EWS1498" s="80"/>
      <c r="EWT1498" s="52"/>
      <c r="EWU1498" s="69"/>
      <c r="EWV1498" s="69"/>
      <c r="EWW1498" s="69"/>
      <c r="EWX1498" s="107"/>
      <c r="EWY1498" s="2"/>
      <c r="EWZ1498" s="15"/>
      <c r="EXA1498" s="15"/>
      <c r="EXB1498" s="80"/>
      <c r="EXC1498" s="52"/>
      <c r="EXD1498" s="69"/>
      <c r="EXE1498" s="69"/>
      <c r="EXF1498" s="69"/>
      <c r="EXG1498" s="107"/>
      <c r="EXH1498" s="2"/>
      <c r="EXI1498" s="15"/>
      <c r="EXJ1498" s="15"/>
      <c r="EXK1498" s="80"/>
      <c r="EXL1498" s="52"/>
      <c r="EXM1498" s="69"/>
      <c r="EXN1498" s="69"/>
      <c r="EXO1498" s="69"/>
      <c r="EXP1498" s="107"/>
      <c r="EXQ1498" s="2"/>
      <c r="EXR1498" s="15"/>
      <c r="EXS1498" s="15"/>
      <c r="EXT1498" s="80"/>
      <c r="EXU1498" s="52"/>
      <c r="EXV1498" s="69"/>
      <c r="EXW1498" s="69"/>
      <c r="EXX1498" s="69"/>
      <c r="EXY1498" s="107"/>
      <c r="EXZ1498" s="2"/>
      <c r="EYA1498" s="15"/>
      <c r="EYB1498" s="15"/>
      <c r="EYC1498" s="80"/>
      <c r="EYD1498" s="52"/>
      <c r="EYE1498" s="69"/>
      <c r="EYF1498" s="69"/>
      <c r="EYG1498" s="69"/>
      <c r="EYH1498" s="107"/>
      <c r="EYI1498" s="2"/>
      <c r="EYJ1498" s="15"/>
      <c r="EYK1498" s="15"/>
      <c r="EYL1498" s="80"/>
      <c r="EYM1498" s="52"/>
      <c r="EYN1498" s="69"/>
      <c r="EYO1498" s="69"/>
      <c r="EYP1498" s="69"/>
      <c r="EYQ1498" s="107"/>
      <c r="EYR1498" s="2"/>
      <c r="EYS1498" s="15"/>
      <c r="EYT1498" s="15"/>
      <c r="EYU1498" s="80"/>
      <c r="EYV1498" s="52"/>
      <c r="EYW1498" s="69"/>
      <c r="EYX1498" s="69"/>
      <c r="EYY1498" s="69"/>
      <c r="EYZ1498" s="107"/>
      <c r="EZA1498" s="2"/>
      <c r="EZB1498" s="15"/>
      <c r="EZC1498" s="15"/>
      <c r="EZD1498" s="80"/>
      <c r="EZE1498" s="52"/>
      <c r="EZF1498" s="69"/>
      <c r="EZG1498" s="69"/>
      <c r="EZH1498" s="69"/>
      <c r="EZI1498" s="107"/>
      <c r="EZJ1498" s="2"/>
      <c r="EZK1498" s="15"/>
      <c r="EZL1498" s="15"/>
      <c r="EZM1498" s="80"/>
      <c r="EZN1498" s="52"/>
      <c r="EZO1498" s="69"/>
      <c r="EZP1498" s="69"/>
      <c r="EZQ1498" s="69"/>
      <c r="EZR1498" s="107"/>
      <c r="EZS1498" s="2"/>
      <c r="EZT1498" s="15"/>
      <c r="EZU1498" s="15"/>
      <c r="EZV1498" s="80"/>
      <c r="EZW1498" s="52"/>
      <c r="EZX1498" s="69"/>
      <c r="EZY1498" s="69"/>
      <c r="EZZ1498" s="69"/>
      <c r="FAA1498" s="107"/>
      <c r="FAB1498" s="2"/>
      <c r="FAC1498" s="15"/>
      <c r="FAD1498" s="15"/>
      <c r="FAE1498" s="80"/>
      <c r="FAF1498" s="52"/>
      <c r="FAG1498" s="69"/>
      <c r="FAH1498" s="69"/>
      <c r="FAI1498" s="69"/>
      <c r="FAJ1498" s="107"/>
      <c r="FAK1498" s="2"/>
      <c r="FAL1498" s="15"/>
      <c r="FAM1498" s="15"/>
      <c r="FAN1498" s="80"/>
      <c r="FAO1498" s="52"/>
      <c r="FAP1498" s="69"/>
      <c r="FAQ1498" s="69"/>
      <c r="FAR1498" s="69"/>
      <c r="FAS1498" s="107"/>
      <c r="FAT1498" s="2"/>
      <c r="FAU1498" s="15"/>
      <c r="FAV1498" s="15"/>
      <c r="FAW1498" s="80"/>
      <c r="FAX1498" s="52"/>
      <c r="FAY1498" s="69"/>
      <c r="FAZ1498" s="69"/>
      <c r="FBA1498" s="69"/>
      <c r="FBB1498" s="107"/>
      <c r="FBC1498" s="2"/>
      <c r="FBD1498" s="15"/>
      <c r="FBE1498" s="15"/>
      <c r="FBF1498" s="80"/>
      <c r="FBG1498" s="52"/>
      <c r="FBH1498" s="69"/>
      <c r="FBI1498" s="69"/>
      <c r="FBJ1498" s="69"/>
      <c r="FBK1498" s="107"/>
      <c r="FBL1498" s="2"/>
      <c r="FBM1498" s="15"/>
      <c r="FBN1498" s="15"/>
      <c r="FBO1498" s="80"/>
      <c r="FBP1498" s="52"/>
      <c r="FBQ1498" s="69"/>
      <c r="FBR1498" s="69"/>
      <c r="FBS1498" s="69"/>
      <c r="FBT1498" s="107"/>
      <c r="FBU1498" s="2"/>
      <c r="FBV1498" s="15"/>
      <c r="FBW1498" s="15"/>
      <c r="FBX1498" s="80"/>
      <c r="FBY1498" s="52"/>
      <c r="FBZ1498" s="69"/>
      <c r="FCA1498" s="69"/>
      <c r="FCB1498" s="69"/>
      <c r="FCC1498" s="107"/>
      <c r="FCD1498" s="2"/>
      <c r="FCE1498" s="15"/>
      <c r="FCF1498" s="15"/>
      <c r="FCG1498" s="80"/>
      <c r="FCH1498" s="52"/>
      <c r="FCI1498" s="69"/>
      <c r="FCJ1498" s="69"/>
      <c r="FCK1498" s="69"/>
      <c r="FCL1498" s="107"/>
      <c r="FCM1498" s="2"/>
      <c r="FCN1498" s="15"/>
      <c r="FCO1498" s="15"/>
      <c r="FCP1498" s="80"/>
      <c r="FCQ1498" s="52"/>
      <c r="FCR1498" s="69"/>
      <c r="FCS1498" s="69"/>
      <c r="FCT1498" s="69"/>
      <c r="FCU1498" s="107"/>
      <c r="FCV1498" s="2"/>
      <c r="FCW1498" s="15"/>
      <c r="FCX1498" s="15"/>
      <c r="FCY1498" s="80"/>
      <c r="FCZ1498" s="52"/>
      <c r="FDA1498" s="69"/>
      <c r="FDB1498" s="69"/>
      <c r="FDC1498" s="69"/>
      <c r="FDD1498" s="107"/>
      <c r="FDE1498" s="2"/>
      <c r="FDF1498" s="15"/>
      <c r="FDG1498" s="15"/>
      <c r="FDH1498" s="80"/>
      <c r="FDI1498" s="52"/>
      <c r="FDJ1498" s="69"/>
      <c r="FDK1498" s="69"/>
      <c r="FDL1498" s="69"/>
      <c r="FDM1498" s="107"/>
      <c r="FDN1498" s="2"/>
      <c r="FDO1498" s="15"/>
      <c r="FDP1498" s="15"/>
      <c r="FDQ1498" s="80"/>
      <c r="FDR1498" s="52"/>
      <c r="FDS1498" s="69"/>
      <c r="FDT1498" s="69"/>
      <c r="FDU1498" s="69"/>
      <c r="FDV1498" s="107"/>
      <c r="FDW1498" s="2"/>
      <c r="FDX1498" s="15"/>
      <c r="FDY1498" s="15"/>
      <c r="FDZ1498" s="80"/>
      <c r="FEA1498" s="52"/>
      <c r="FEB1498" s="69"/>
      <c r="FEC1498" s="69"/>
      <c r="FED1498" s="69"/>
      <c r="FEE1498" s="107"/>
      <c r="FEF1498" s="2"/>
      <c r="FEG1498" s="15"/>
      <c r="FEH1498" s="15"/>
      <c r="FEI1498" s="80"/>
      <c r="FEJ1498" s="52"/>
      <c r="FEK1498" s="69"/>
      <c r="FEL1498" s="69"/>
      <c r="FEM1498" s="69"/>
      <c r="FEN1498" s="107"/>
      <c r="FEO1498" s="2"/>
      <c r="FEP1498" s="15"/>
      <c r="FEQ1498" s="15"/>
      <c r="FER1498" s="80"/>
      <c r="FES1498" s="52"/>
      <c r="FET1498" s="69"/>
      <c r="FEU1498" s="69"/>
      <c r="FEV1498" s="69"/>
      <c r="FEW1498" s="107"/>
      <c r="FEX1498" s="2"/>
      <c r="FEY1498" s="15"/>
      <c r="FEZ1498" s="15"/>
      <c r="FFA1498" s="80"/>
      <c r="FFB1498" s="52"/>
      <c r="FFC1498" s="69"/>
      <c r="FFD1498" s="69"/>
      <c r="FFE1498" s="69"/>
      <c r="FFF1498" s="107"/>
      <c r="FFG1498" s="2"/>
      <c r="FFH1498" s="15"/>
      <c r="FFI1498" s="15"/>
      <c r="FFJ1498" s="80"/>
      <c r="FFK1498" s="52"/>
      <c r="FFL1498" s="69"/>
      <c r="FFM1498" s="69"/>
      <c r="FFN1498" s="69"/>
      <c r="FFO1498" s="107"/>
      <c r="FFP1498" s="2"/>
      <c r="FFQ1498" s="15"/>
      <c r="FFR1498" s="15"/>
      <c r="FFS1498" s="80"/>
      <c r="FFT1498" s="52"/>
      <c r="FFU1498" s="69"/>
      <c r="FFV1498" s="69"/>
      <c r="FFW1498" s="69"/>
      <c r="FFX1498" s="107"/>
      <c r="FFY1498" s="2"/>
      <c r="FFZ1498" s="15"/>
      <c r="FGA1498" s="15"/>
      <c r="FGB1498" s="80"/>
      <c r="FGC1498" s="52"/>
      <c r="FGD1498" s="69"/>
      <c r="FGE1498" s="69"/>
      <c r="FGF1498" s="69"/>
      <c r="FGG1498" s="107"/>
      <c r="FGH1498" s="2"/>
      <c r="FGI1498" s="15"/>
      <c r="FGJ1498" s="15"/>
      <c r="FGK1498" s="80"/>
      <c r="FGL1498" s="52"/>
      <c r="FGM1498" s="69"/>
      <c r="FGN1498" s="69"/>
      <c r="FGO1498" s="69"/>
      <c r="FGP1498" s="107"/>
      <c r="FGQ1498" s="2"/>
      <c r="FGR1498" s="15"/>
      <c r="FGS1498" s="15"/>
      <c r="FGT1498" s="80"/>
      <c r="FGU1498" s="52"/>
      <c r="FGV1498" s="69"/>
      <c r="FGW1498" s="69"/>
      <c r="FGX1498" s="69"/>
      <c r="FGY1498" s="107"/>
      <c r="FGZ1498" s="2"/>
      <c r="FHA1498" s="15"/>
      <c r="FHB1498" s="15"/>
      <c r="FHC1498" s="80"/>
      <c r="FHD1498" s="52"/>
      <c r="FHE1498" s="69"/>
      <c r="FHF1498" s="69"/>
      <c r="FHG1498" s="69"/>
      <c r="FHH1498" s="107"/>
      <c r="FHI1498" s="2"/>
      <c r="FHJ1498" s="15"/>
      <c r="FHK1498" s="15"/>
      <c r="FHL1498" s="80"/>
      <c r="FHM1498" s="52"/>
      <c r="FHN1498" s="69"/>
      <c r="FHO1498" s="69"/>
      <c r="FHP1498" s="69"/>
      <c r="FHQ1498" s="107"/>
      <c r="FHR1498" s="2"/>
      <c r="FHS1498" s="15"/>
      <c r="FHT1498" s="15"/>
      <c r="FHU1498" s="80"/>
      <c r="FHV1498" s="52"/>
      <c r="FHW1498" s="69"/>
      <c r="FHX1498" s="69"/>
      <c r="FHY1498" s="69"/>
      <c r="FHZ1498" s="107"/>
      <c r="FIA1498" s="2"/>
      <c r="FIB1498" s="15"/>
      <c r="FIC1498" s="15"/>
      <c r="FID1498" s="80"/>
      <c r="FIE1498" s="52"/>
      <c r="FIF1498" s="69"/>
      <c r="FIG1498" s="69"/>
      <c r="FIH1498" s="69"/>
      <c r="FII1498" s="107"/>
      <c r="FIJ1498" s="2"/>
      <c r="FIK1498" s="15"/>
      <c r="FIL1498" s="15"/>
      <c r="FIM1498" s="80"/>
      <c r="FIN1498" s="52"/>
      <c r="FIO1498" s="69"/>
      <c r="FIP1498" s="69"/>
      <c r="FIQ1498" s="69"/>
      <c r="FIR1498" s="107"/>
      <c r="FIS1498" s="2"/>
      <c r="FIT1498" s="15"/>
      <c r="FIU1498" s="15"/>
      <c r="FIV1498" s="80"/>
      <c r="FIW1498" s="52"/>
      <c r="FIX1498" s="69"/>
      <c r="FIY1498" s="69"/>
      <c r="FIZ1498" s="69"/>
      <c r="FJA1498" s="107"/>
      <c r="FJB1498" s="2"/>
      <c r="FJC1498" s="15"/>
      <c r="FJD1498" s="15"/>
      <c r="FJE1498" s="80"/>
      <c r="FJF1498" s="52"/>
      <c r="FJG1498" s="69"/>
      <c r="FJH1498" s="69"/>
      <c r="FJI1498" s="69"/>
      <c r="FJJ1498" s="107"/>
      <c r="FJK1498" s="2"/>
      <c r="FJL1498" s="15"/>
      <c r="FJM1498" s="15"/>
      <c r="FJN1498" s="80"/>
      <c r="FJO1498" s="52"/>
      <c r="FJP1498" s="69"/>
      <c r="FJQ1498" s="69"/>
      <c r="FJR1498" s="69"/>
      <c r="FJS1498" s="107"/>
      <c r="FJT1498" s="2"/>
      <c r="FJU1498" s="15"/>
      <c r="FJV1498" s="15"/>
      <c r="FJW1498" s="80"/>
      <c r="FJX1498" s="52"/>
      <c r="FJY1498" s="69"/>
      <c r="FJZ1498" s="69"/>
      <c r="FKA1498" s="69"/>
      <c r="FKB1498" s="107"/>
      <c r="FKC1498" s="2"/>
      <c r="FKD1498" s="15"/>
      <c r="FKE1498" s="15"/>
      <c r="FKF1498" s="80"/>
      <c r="FKG1498" s="52"/>
      <c r="FKH1498" s="69"/>
      <c r="FKI1498" s="69"/>
      <c r="FKJ1498" s="69"/>
      <c r="FKK1498" s="107"/>
      <c r="FKL1498" s="2"/>
      <c r="FKM1498" s="15"/>
      <c r="FKN1498" s="15"/>
      <c r="FKO1498" s="80"/>
      <c r="FKP1498" s="52"/>
      <c r="FKQ1498" s="69"/>
      <c r="FKR1498" s="69"/>
      <c r="FKS1498" s="69"/>
      <c r="FKT1498" s="107"/>
      <c r="FKU1498" s="2"/>
      <c r="FKV1498" s="15"/>
      <c r="FKW1498" s="15"/>
      <c r="FKX1498" s="80"/>
      <c r="FKY1498" s="52"/>
      <c r="FKZ1498" s="69"/>
      <c r="FLA1498" s="69"/>
      <c r="FLB1498" s="69"/>
      <c r="FLC1498" s="107"/>
      <c r="FLD1498" s="2"/>
      <c r="FLE1498" s="15"/>
      <c r="FLF1498" s="15"/>
      <c r="FLG1498" s="80"/>
      <c r="FLH1498" s="52"/>
      <c r="FLI1498" s="69"/>
      <c r="FLJ1498" s="69"/>
      <c r="FLK1498" s="69"/>
      <c r="FLL1498" s="107"/>
      <c r="FLM1498" s="2"/>
      <c r="FLN1498" s="15"/>
      <c r="FLO1498" s="15"/>
      <c r="FLP1498" s="80"/>
      <c r="FLQ1498" s="52"/>
      <c r="FLR1498" s="69"/>
      <c r="FLS1498" s="69"/>
      <c r="FLT1498" s="69"/>
      <c r="FLU1498" s="107"/>
      <c r="FLV1498" s="2"/>
      <c r="FLW1498" s="15"/>
      <c r="FLX1498" s="15"/>
      <c r="FLY1498" s="80"/>
      <c r="FLZ1498" s="52"/>
      <c r="FMA1498" s="69"/>
      <c r="FMB1498" s="69"/>
      <c r="FMC1498" s="69"/>
      <c r="FMD1498" s="107"/>
      <c r="FME1498" s="2"/>
      <c r="FMF1498" s="15"/>
      <c r="FMG1498" s="15"/>
      <c r="FMH1498" s="80"/>
      <c r="FMI1498" s="52"/>
      <c r="FMJ1498" s="69"/>
      <c r="FMK1498" s="69"/>
      <c r="FML1498" s="69"/>
      <c r="FMM1498" s="107"/>
      <c r="FMN1498" s="2"/>
      <c r="FMO1498" s="15"/>
      <c r="FMP1498" s="15"/>
      <c r="FMQ1498" s="80"/>
      <c r="FMR1498" s="52"/>
      <c r="FMS1498" s="69"/>
      <c r="FMT1498" s="69"/>
      <c r="FMU1498" s="69"/>
      <c r="FMV1498" s="107"/>
      <c r="FMW1498" s="2"/>
      <c r="FMX1498" s="15"/>
      <c r="FMY1498" s="15"/>
      <c r="FMZ1498" s="80"/>
      <c r="FNA1498" s="52"/>
      <c r="FNB1498" s="69"/>
      <c r="FNC1498" s="69"/>
      <c r="FND1498" s="69"/>
      <c r="FNE1498" s="107"/>
      <c r="FNF1498" s="2"/>
      <c r="FNG1498" s="15"/>
      <c r="FNH1498" s="15"/>
      <c r="FNI1498" s="80"/>
      <c r="FNJ1498" s="52"/>
      <c r="FNK1498" s="69"/>
      <c r="FNL1498" s="69"/>
      <c r="FNM1498" s="69"/>
      <c r="FNN1498" s="107"/>
      <c r="FNO1498" s="2"/>
      <c r="FNP1498" s="15"/>
      <c r="FNQ1498" s="15"/>
      <c r="FNR1498" s="80"/>
      <c r="FNS1498" s="52"/>
      <c r="FNT1498" s="69"/>
      <c r="FNU1498" s="69"/>
      <c r="FNV1498" s="69"/>
      <c r="FNW1498" s="107"/>
      <c r="FNX1498" s="2"/>
      <c r="FNY1498" s="15"/>
      <c r="FNZ1498" s="15"/>
      <c r="FOA1498" s="80"/>
      <c r="FOB1498" s="52"/>
      <c r="FOC1498" s="69"/>
      <c r="FOD1498" s="69"/>
      <c r="FOE1498" s="69"/>
      <c r="FOF1498" s="107"/>
      <c r="FOG1498" s="2"/>
      <c r="FOH1498" s="15"/>
      <c r="FOI1498" s="15"/>
      <c r="FOJ1498" s="80"/>
      <c r="FOK1498" s="52"/>
      <c r="FOL1498" s="69"/>
      <c r="FOM1498" s="69"/>
      <c r="FON1498" s="69"/>
      <c r="FOO1498" s="107"/>
      <c r="FOP1498" s="2"/>
      <c r="FOQ1498" s="15"/>
      <c r="FOR1498" s="15"/>
      <c r="FOS1498" s="80"/>
      <c r="FOT1498" s="52"/>
      <c r="FOU1498" s="69"/>
      <c r="FOV1498" s="69"/>
      <c r="FOW1498" s="69"/>
      <c r="FOX1498" s="107"/>
      <c r="FOY1498" s="2"/>
      <c r="FOZ1498" s="15"/>
      <c r="FPA1498" s="15"/>
      <c r="FPB1498" s="80"/>
      <c r="FPC1498" s="52"/>
      <c r="FPD1498" s="69"/>
      <c r="FPE1498" s="69"/>
      <c r="FPF1498" s="69"/>
      <c r="FPG1498" s="107"/>
      <c r="FPH1498" s="2"/>
      <c r="FPI1498" s="15"/>
      <c r="FPJ1498" s="15"/>
      <c r="FPK1498" s="80"/>
      <c r="FPL1498" s="52"/>
      <c r="FPM1498" s="69"/>
      <c r="FPN1498" s="69"/>
      <c r="FPO1498" s="69"/>
      <c r="FPP1498" s="107"/>
      <c r="FPQ1498" s="2"/>
      <c r="FPR1498" s="15"/>
      <c r="FPS1498" s="15"/>
      <c r="FPT1498" s="80"/>
      <c r="FPU1498" s="52"/>
      <c r="FPV1498" s="69"/>
      <c r="FPW1498" s="69"/>
      <c r="FPX1498" s="69"/>
      <c r="FPY1498" s="107"/>
      <c r="FPZ1498" s="2"/>
      <c r="FQA1498" s="15"/>
      <c r="FQB1498" s="15"/>
      <c r="FQC1498" s="80"/>
      <c r="FQD1498" s="52"/>
      <c r="FQE1498" s="69"/>
      <c r="FQF1498" s="69"/>
      <c r="FQG1498" s="69"/>
      <c r="FQH1498" s="107"/>
      <c r="FQI1498" s="2"/>
      <c r="FQJ1498" s="15"/>
      <c r="FQK1498" s="15"/>
      <c r="FQL1498" s="80"/>
      <c r="FQM1498" s="52"/>
      <c r="FQN1498" s="69"/>
      <c r="FQO1498" s="69"/>
      <c r="FQP1498" s="69"/>
      <c r="FQQ1498" s="107"/>
      <c r="FQR1498" s="2"/>
      <c r="FQS1498" s="15"/>
      <c r="FQT1498" s="15"/>
      <c r="FQU1498" s="80"/>
      <c r="FQV1498" s="52"/>
      <c r="FQW1498" s="69"/>
      <c r="FQX1498" s="69"/>
      <c r="FQY1498" s="69"/>
      <c r="FQZ1498" s="107"/>
      <c r="FRA1498" s="2"/>
      <c r="FRB1498" s="15"/>
      <c r="FRC1498" s="15"/>
      <c r="FRD1498" s="80"/>
      <c r="FRE1498" s="52"/>
      <c r="FRF1498" s="69"/>
      <c r="FRG1498" s="69"/>
      <c r="FRH1498" s="69"/>
      <c r="FRI1498" s="107"/>
      <c r="FRJ1498" s="2"/>
      <c r="FRK1498" s="15"/>
      <c r="FRL1498" s="15"/>
      <c r="FRM1498" s="80"/>
      <c r="FRN1498" s="52"/>
      <c r="FRO1498" s="69"/>
      <c r="FRP1498" s="69"/>
      <c r="FRQ1498" s="69"/>
      <c r="FRR1498" s="107"/>
      <c r="FRS1498" s="2"/>
      <c r="FRT1498" s="15"/>
      <c r="FRU1498" s="15"/>
      <c r="FRV1498" s="80"/>
      <c r="FRW1498" s="52"/>
      <c r="FRX1498" s="69"/>
      <c r="FRY1498" s="69"/>
      <c r="FRZ1498" s="69"/>
      <c r="FSA1498" s="107"/>
      <c r="FSB1498" s="2"/>
      <c r="FSC1498" s="15"/>
      <c r="FSD1498" s="15"/>
      <c r="FSE1498" s="80"/>
      <c r="FSF1498" s="52"/>
      <c r="FSG1498" s="69"/>
      <c r="FSH1498" s="69"/>
      <c r="FSI1498" s="69"/>
      <c r="FSJ1498" s="107"/>
      <c r="FSK1498" s="2"/>
      <c r="FSL1498" s="15"/>
      <c r="FSM1498" s="15"/>
      <c r="FSN1498" s="80"/>
      <c r="FSO1498" s="52"/>
      <c r="FSP1498" s="69"/>
      <c r="FSQ1498" s="69"/>
      <c r="FSR1498" s="69"/>
      <c r="FSS1498" s="107"/>
      <c r="FST1498" s="2"/>
      <c r="FSU1498" s="15"/>
      <c r="FSV1498" s="15"/>
      <c r="FSW1498" s="80"/>
      <c r="FSX1498" s="52"/>
      <c r="FSY1498" s="69"/>
      <c r="FSZ1498" s="69"/>
      <c r="FTA1498" s="69"/>
      <c r="FTB1498" s="107"/>
      <c r="FTC1498" s="2"/>
      <c r="FTD1498" s="15"/>
      <c r="FTE1498" s="15"/>
      <c r="FTF1498" s="80"/>
      <c r="FTG1498" s="52"/>
      <c r="FTH1498" s="69"/>
      <c r="FTI1498" s="69"/>
      <c r="FTJ1498" s="69"/>
      <c r="FTK1498" s="107"/>
      <c r="FTL1498" s="2"/>
      <c r="FTM1498" s="15"/>
      <c r="FTN1498" s="15"/>
      <c r="FTO1498" s="80"/>
      <c r="FTP1498" s="52"/>
      <c r="FTQ1498" s="69"/>
      <c r="FTR1498" s="69"/>
      <c r="FTS1498" s="69"/>
      <c r="FTT1498" s="107"/>
      <c r="FTU1498" s="2"/>
      <c r="FTV1498" s="15"/>
      <c r="FTW1498" s="15"/>
      <c r="FTX1498" s="80"/>
      <c r="FTY1498" s="52"/>
      <c r="FTZ1498" s="69"/>
      <c r="FUA1498" s="69"/>
      <c r="FUB1498" s="69"/>
      <c r="FUC1498" s="107"/>
      <c r="FUD1498" s="2"/>
      <c r="FUE1498" s="15"/>
      <c r="FUF1498" s="15"/>
      <c r="FUG1498" s="80"/>
      <c r="FUH1498" s="52"/>
      <c r="FUI1498" s="69"/>
      <c r="FUJ1498" s="69"/>
      <c r="FUK1498" s="69"/>
      <c r="FUL1498" s="107"/>
      <c r="FUM1498" s="2"/>
      <c r="FUN1498" s="15"/>
      <c r="FUO1498" s="15"/>
      <c r="FUP1498" s="80"/>
      <c r="FUQ1498" s="52"/>
      <c r="FUR1498" s="69"/>
      <c r="FUS1498" s="69"/>
      <c r="FUT1498" s="69"/>
      <c r="FUU1498" s="107"/>
      <c r="FUV1498" s="2"/>
      <c r="FUW1498" s="15"/>
      <c r="FUX1498" s="15"/>
      <c r="FUY1498" s="80"/>
      <c r="FUZ1498" s="52"/>
      <c r="FVA1498" s="69"/>
      <c r="FVB1498" s="69"/>
      <c r="FVC1498" s="69"/>
      <c r="FVD1498" s="107"/>
      <c r="FVE1498" s="2"/>
      <c r="FVF1498" s="15"/>
      <c r="FVG1498" s="15"/>
      <c r="FVH1498" s="80"/>
      <c r="FVI1498" s="52"/>
      <c r="FVJ1498" s="69"/>
      <c r="FVK1498" s="69"/>
      <c r="FVL1498" s="69"/>
      <c r="FVM1498" s="107"/>
      <c r="FVN1498" s="2"/>
      <c r="FVO1498" s="15"/>
      <c r="FVP1498" s="15"/>
      <c r="FVQ1498" s="80"/>
      <c r="FVR1498" s="52"/>
      <c r="FVS1498" s="69"/>
      <c r="FVT1498" s="69"/>
      <c r="FVU1498" s="69"/>
      <c r="FVV1498" s="107"/>
      <c r="FVW1498" s="2"/>
      <c r="FVX1498" s="15"/>
      <c r="FVY1498" s="15"/>
      <c r="FVZ1498" s="80"/>
      <c r="FWA1498" s="52"/>
      <c r="FWB1498" s="69"/>
      <c r="FWC1498" s="69"/>
      <c r="FWD1498" s="69"/>
      <c r="FWE1498" s="107"/>
      <c r="FWF1498" s="2"/>
      <c r="FWG1498" s="15"/>
      <c r="FWH1498" s="15"/>
      <c r="FWI1498" s="80"/>
      <c r="FWJ1498" s="52"/>
      <c r="FWK1498" s="69"/>
      <c r="FWL1498" s="69"/>
      <c r="FWM1498" s="69"/>
      <c r="FWN1498" s="107"/>
      <c r="FWO1498" s="2"/>
      <c r="FWP1498" s="15"/>
      <c r="FWQ1498" s="15"/>
      <c r="FWR1498" s="80"/>
      <c r="FWS1498" s="52"/>
      <c r="FWT1498" s="69"/>
      <c r="FWU1498" s="69"/>
      <c r="FWV1498" s="69"/>
      <c r="FWW1498" s="107"/>
      <c r="FWX1498" s="2"/>
      <c r="FWY1498" s="15"/>
      <c r="FWZ1498" s="15"/>
      <c r="FXA1498" s="80"/>
      <c r="FXB1498" s="52"/>
      <c r="FXC1498" s="69"/>
      <c r="FXD1498" s="69"/>
      <c r="FXE1498" s="69"/>
      <c r="FXF1498" s="107"/>
      <c r="FXG1498" s="2"/>
      <c r="FXH1498" s="15"/>
      <c r="FXI1498" s="15"/>
      <c r="FXJ1498" s="80"/>
      <c r="FXK1498" s="52"/>
      <c r="FXL1498" s="69"/>
      <c r="FXM1498" s="69"/>
      <c r="FXN1498" s="69"/>
      <c r="FXO1498" s="107"/>
      <c r="FXP1498" s="2"/>
      <c r="FXQ1498" s="15"/>
      <c r="FXR1498" s="15"/>
      <c r="FXS1498" s="80"/>
      <c r="FXT1498" s="52"/>
      <c r="FXU1498" s="69"/>
      <c r="FXV1498" s="69"/>
      <c r="FXW1498" s="69"/>
      <c r="FXX1498" s="107"/>
      <c r="FXY1498" s="2"/>
      <c r="FXZ1498" s="15"/>
      <c r="FYA1498" s="15"/>
      <c r="FYB1498" s="80"/>
      <c r="FYC1498" s="52"/>
      <c r="FYD1498" s="69"/>
      <c r="FYE1498" s="69"/>
      <c r="FYF1498" s="69"/>
      <c r="FYG1498" s="107"/>
      <c r="FYH1498" s="2"/>
      <c r="FYI1498" s="15"/>
      <c r="FYJ1498" s="15"/>
      <c r="FYK1498" s="80"/>
      <c r="FYL1498" s="52"/>
      <c r="FYM1498" s="69"/>
      <c r="FYN1498" s="69"/>
      <c r="FYO1498" s="69"/>
      <c r="FYP1498" s="107"/>
      <c r="FYQ1498" s="2"/>
      <c r="FYR1498" s="15"/>
      <c r="FYS1498" s="15"/>
      <c r="FYT1498" s="80"/>
      <c r="FYU1498" s="52"/>
      <c r="FYV1498" s="69"/>
      <c r="FYW1498" s="69"/>
      <c r="FYX1498" s="69"/>
      <c r="FYY1498" s="107"/>
      <c r="FYZ1498" s="2"/>
      <c r="FZA1498" s="15"/>
      <c r="FZB1498" s="15"/>
      <c r="FZC1498" s="80"/>
      <c r="FZD1498" s="52"/>
      <c r="FZE1498" s="69"/>
      <c r="FZF1498" s="69"/>
      <c r="FZG1498" s="69"/>
      <c r="FZH1498" s="107"/>
      <c r="FZI1498" s="2"/>
      <c r="FZJ1498" s="15"/>
      <c r="FZK1498" s="15"/>
      <c r="FZL1498" s="80"/>
      <c r="FZM1498" s="52"/>
      <c r="FZN1498" s="69"/>
      <c r="FZO1498" s="69"/>
      <c r="FZP1498" s="69"/>
      <c r="FZQ1498" s="107"/>
      <c r="FZR1498" s="2"/>
      <c r="FZS1498" s="15"/>
      <c r="FZT1498" s="15"/>
      <c r="FZU1498" s="80"/>
      <c r="FZV1498" s="52"/>
      <c r="FZW1498" s="69"/>
      <c r="FZX1498" s="69"/>
      <c r="FZY1498" s="69"/>
      <c r="FZZ1498" s="107"/>
      <c r="GAA1498" s="2"/>
      <c r="GAB1498" s="15"/>
      <c r="GAC1498" s="15"/>
      <c r="GAD1498" s="80"/>
      <c r="GAE1498" s="52"/>
      <c r="GAF1498" s="69"/>
      <c r="GAG1498" s="69"/>
      <c r="GAH1498" s="69"/>
      <c r="GAI1498" s="107"/>
      <c r="GAJ1498" s="2"/>
      <c r="GAK1498" s="15"/>
      <c r="GAL1498" s="15"/>
      <c r="GAM1498" s="80"/>
      <c r="GAN1498" s="52"/>
      <c r="GAO1498" s="69"/>
      <c r="GAP1498" s="69"/>
      <c r="GAQ1498" s="69"/>
      <c r="GAR1498" s="107"/>
      <c r="GAS1498" s="2"/>
      <c r="GAT1498" s="15"/>
      <c r="GAU1498" s="15"/>
      <c r="GAV1498" s="80"/>
      <c r="GAW1498" s="52"/>
      <c r="GAX1498" s="69"/>
      <c r="GAY1498" s="69"/>
      <c r="GAZ1498" s="69"/>
      <c r="GBA1498" s="107"/>
      <c r="GBB1498" s="2"/>
      <c r="GBC1498" s="15"/>
      <c r="GBD1498" s="15"/>
      <c r="GBE1498" s="80"/>
      <c r="GBF1498" s="52"/>
      <c r="GBG1498" s="69"/>
      <c r="GBH1498" s="69"/>
      <c r="GBI1498" s="69"/>
      <c r="GBJ1498" s="107"/>
      <c r="GBK1498" s="2"/>
      <c r="GBL1498" s="15"/>
      <c r="GBM1498" s="15"/>
      <c r="GBN1498" s="80"/>
      <c r="GBO1498" s="52"/>
      <c r="GBP1498" s="69"/>
      <c r="GBQ1498" s="69"/>
      <c r="GBR1498" s="69"/>
      <c r="GBS1498" s="107"/>
      <c r="GBT1498" s="2"/>
      <c r="GBU1498" s="15"/>
      <c r="GBV1498" s="15"/>
      <c r="GBW1498" s="80"/>
      <c r="GBX1498" s="52"/>
      <c r="GBY1498" s="69"/>
      <c r="GBZ1498" s="69"/>
      <c r="GCA1498" s="69"/>
      <c r="GCB1498" s="107"/>
      <c r="GCC1498" s="2"/>
      <c r="GCD1498" s="15"/>
      <c r="GCE1498" s="15"/>
      <c r="GCF1498" s="80"/>
      <c r="GCG1498" s="52"/>
      <c r="GCH1498" s="69"/>
      <c r="GCI1498" s="69"/>
      <c r="GCJ1498" s="69"/>
      <c r="GCK1498" s="107"/>
      <c r="GCL1498" s="2"/>
      <c r="GCM1498" s="15"/>
      <c r="GCN1498" s="15"/>
      <c r="GCO1498" s="80"/>
      <c r="GCP1498" s="52"/>
      <c r="GCQ1498" s="69"/>
      <c r="GCR1498" s="69"/>
      <c r="GCS1498" s="69"/>
      <c r="GCT1498" s="107"/>
      <c r="GCU1498" s="2"/>
      <c r="GCV1498" s="15"/>
      <c r="GCW1498" s="15"/>
      <c r="GCX1498" s="80"/>
      <c r="GCY1498" s="52"/>
      <c r="GCZ1498" s="69"/>
      <c r="GDA1498" s="69"/>
      <c r="GDB1498" s="69"/>
      <c r="GDC1498" s="107"/>
      <c r="GDD1498" s="2"/>
      <c r="GDE1498" s="15"/>
      <c r="GDF1498" s="15"/>
      <c r="GDG1498" s="80"/>
      <c r="GDH1498" s="52"/>
      <c r="GDI1498" s="69"/>
      <c r="GDJ1498" s="69"/>
      <c r="GDK1498" s="69"/>
      <c r="GDL1498" s="107"/>
      <c r="GDM1498" s="2"/>
      <c r="GDN1498" s="15"/>
      <c r="GDO1498" s="15"/>
      <c r="GDP1498" s="80"/>
      <c r="GDQ1498" s="52"/>
      <c r="GDR1498" s="69"/>
      <c r="GDS1498" s="69"/>
      <c r="GDT1498" s="69"/>
      <c r="GDU1498" s="107"/>
      <c r="GDV1498" s="2"/>
      <c r="GDW1498" s="15"/>
      <c r="GDX1498" s="15"/>
      <c r="GDY1498" s="80"/>
      <c r="GDZ1498" s="52"/>
      <c r="GEA1498" s="69"/>
      <c r="GEB1498" s="69"/>
      <c r="GEC1498" s="69"/>
      <c r="GED1498" s="107"/>
      <c r="GEE1498" s="2"/>
      <c r="GEF1498" s="15"/>
      <c r="GEG1498" s="15"/>
      <c r="GEH1498" s="80"/>
      <c r="GEI1498" s="52"/>
      <c r="GEJ1498" s="69"/>
      <c r="GEK1498" s="69"/>
      <c r="GEL1498" s="69"/>
      <c r="GEM1498" s="107"/>
      <c r="GEN1498" s="2"/>
      <c r="GEO1498" s="15"/>
      <c r="GEP1498" s="15"/>
      <c r="GEQ1498" s="80"/>
      <c r="GER1498" s="52"/>
      <c r="GES1498" s="69"/>
      <c r="GET1498" s="69"/>
      <c r="GEU1498" s="69"/>
      <c r="GEV1498" s="107"/>
      <c r="GEW1498" s="2"/>
      <c r="GEX1498" s="15"/>
      <c r="GEY1498" s="15"/>
      <c r="GEZ1498" s="80"/>
      <c r="GFA1498" s="52"/>
      <c r="GFB1498" s="69"/>
      <c r="GFC1498" s="69"/>
      <c r="GFD1498" s="69"/>
      <c r="GFE1498" s="107"/>
      <c r="GFF1498" s="2"/>
      <c r="GFG1498" s="15"/>
      <c r="GFH1498" s="15"/>
      <c r="GFI1498" s="80"/>
      <c r="GFJ1498" s="52"/>
      <c r="GFK1498" s="69"/>
      <c r="GFL1498" s="69"/>
      <c r="GFM1498" s="69"/>
      <c r="GFN1498" s="107"/>
      <c r="GFO1498" s="2"/>
      <c r="GFP1498" s="15"/>
      <c r="GFQ1498" s="15"/>
      <c r="GFR1498" s="80"/>
      <c r="GFS1498" s="52"/>
      <c r="GFT1498" s="69"/>
      <c r="GFU1498" s="69"/>
      <c r="GFV1498" s="69"/>
      <c r="GFW1498" s="107"/>
      <c r="GFX1498" s="2"/>
      <c r="GFY1498" s="15"/>
      <c r="GFZ1498" s="15"/>
      <c r="GGA1498" s="80"/>
      <c r="GGB1498" s="52"/>
      <c r="GGC1498" s="69"/>
      <c r="GGD1498" s="69"/>
      <c r="GGE1498" s="69"/>
      <c r="GGF1498" s="107"/>
      <c r="GGG1498" s="2"/>
      <c r="GGH1498" s="15"/>
      <c r="GGI1498" s="15"/>
      <c r="GGJ1498" s="80"/>
      <c r="GGK1498" s="52"/>
      <c r="GGL1498" s="69"/>
      <c r="GGM1498" s="69"/>
      <c r="GGN1498" s="69"/>
      <c r="GGO1498" s="107"/>
      <c r="GGP1498" s="2"/>
      <c r="GGQ1498" s="15"/>
      <c r="GGR1498" s="15"/>
      <c r="GGS1498" s="80"/>
      <c r="GGT1498" s="52"/>
      <c r="GGU1498" s="69"/>
      <c r="GGV1498" s="69"/>
      <c r="GGW1498" s="69"/>
      <c r="GGX1498" s="107"/>
      <c r="GGY1498" s="2"/>
      <c r="GGZ1498" s="15"/>
      <c r="GHA1498" s="15"/>
      <c r="GHB1498" s="80"/>
      <c r="GHC1498" s="52"/>
      <c r="GHD1498" s="69"/>
      <c r="GHE1498" s="69"/>
      <c r="GHF1498" s="69"/>
      <c r="GHG1498" s="107"/>
      <c r="GHH1498" s="2"/>
      <c r="GHI1498" s="15"/>
      <c r="GHJ1498" s="15"/>
      <c r="GHK1498" s="80"/>
      <c r="GHL1498" s="52"/>
      <c r="GHM1498" s="69"/>
      <c r="GHN1498" s="69"/>
      <c r="GHO1498" s="69"/>
      <c r="GHP1498" s="107"/>
      <c r="GHQ1498" s="2"/>
      <c r="GHR1498" s="15"/>
      <c r="GHS1498" s="15"/>
      <c r="GHT1498" s="80"/>
      <c r="GHU1498" s="52"/>
      <c r="GHV1498" s="69"/>
      <c r="GHW1498" s="69"/>
      <c r="GHX1498" s="69"/>
      <c r="GHY1498" s="107"/>
      <c r="GHZ1498" s="2"/>
      <c r="GIA1498" s="15"/>
      <c r="GIB1498" s="15"/>
      <c r="GIC1498" s="80"/>
      <c r="GID1498" s="52"/>
      <c r="GIE1498" s="69"/>
      <c r="GIF1498" s="69"/>
      <c r="GIG1498" s="69"/>
      <c r="GIH1498" s="107"/>
      <c r="GII1498" s="2"/>
      <c r="GIJ1498" s="15"/>
      <c r="GIK1498" s="15"/>
      <c r="GIL1498" s="80"/>
      <c r="GIM1498" s="52"/>
      <c r="GIN1498" s="69"/>
      <c r="GIO1498" s="69"/>
      <c r="GIP1498" s="69"/>
      <c r="GIQ1498" s="107"/>
      <c r="GIR1498" s="2"/>
      <c r="GIS1498" s="15"/>
      <c r="GIT1498" s="15"/>
      <c r="GIU1498" s="80"/>
      <c r="GIV1498" s="52"/>
      <c r="GIW1498" s="69"/>
      <c r="GIX1498" s="69"/>
      <c r="GIY1498" s="69"/>
      <c r="GIZ1498" s="107"/>
      <c r="GJA1498" s="2"/>
      <c r="GJB1498" s="15"/>
      <c r="GJC1498" s="15"/>
      <c r="GJD1498" s="80"/>
      <c r="GJE1498" s="52"/>
      <c r="GJF1498" s="69"/>
      <c r="GJG1498" s="69"/>
      <c r="GJH1498" s="69"/>
      <c r="GJI1498" s="107"/>
      <c r="GJJ1498" s="2"/>
      <c r="GJK1498" s="15"/>
      <c r="GJL1498" s="15"/>
      <c r="GJM1498" s="80"/>
      <c r="GJN1498" s="52"/>
      <c r="GJO1498" s="69"/>
      <c r="GJP1498" s="69"/>
      <c r="GJQ1498" s="69"/>
      <c r="GJR1498" s="107"/>
      <c r="GJS1498" s="2"/>
      <c r="GJT1498" s="15"/>
      <c r="GJU1498" s="15"/>
      <c r="GJV1498" s="80"/>
      <c r="GJW1498" s="52"/>
      <c r="GJX1498" s="69"/>
      <c r="GJY1498" s="69"/>
      <c r="GJZ1498" s="69"/>
      <c r="GKA1498" s="107"/>
      <c r="GKB1498" s="2"/>
      <c r="GKC1498" s="15"/>
      <c r="GKD1498" s="15"/>
      <c r="GKE1498" s="80"/>
      <c r="GKF1498" s="52"/>
      <c r="GKG1498" s="69"/>
      <c r="GKH1498" s="69"/>
      <c r="GKI1498" s="69"/>
      <c r="GKJ1498" s="107"/>
      <c r="GKK1498" s="2"/>
      <c r="GKL1498" s="15"/>
      <c r="GKM1498" s="15"/>
      <c r="GKN1498" s="80"/>
      <c r="GKO1498" s="52"/>
      <c r="GKP1498" s="69"/>
      <c r="GKQ1498" s="69"/>
      <c r="GKR1498" s="69"/>
      <c r="GKS1498" s="107"/>
      <c r="GKT1498" s="2"/>
      <c r="GKU1498" s="15"/>
      <c r="GKV1498" s="15"/>
      <c r="GKW1498" s="80"/>
      <c r="GKX1498" s="52"/>
      <c r="GKY1498" s="69"/>
      <c r="GKZ1498" s="69"/>
      <c r="GLA1498" s="69"/>
      <c r="GLB1498" s="107"/>
      <c r="GLC1498" s="2"/>
      <c r="GLD1498" s="15"/>
      <c r="GLE1498" s="15"/>
      <c r="GLF1498" s="80"/>
      <c r="GLG1498" s="52"/>
      <c r="GLH1498" s="69"/>
      <c r="GLI1498" s="69"/>
      <c r="GLJ1498" s="69"/>
      <c r="GLK1498" s="107"/>
      <c r="GLL1498" s="2"/>
      <c r="GLM1498" s="15"/>
      <c r="GLN1498" s="15"/>
      <c r="GLO1498" s="80"/>
      <c r="GLP1498" s="52"/>
      <c r="GLQ1498" s="69"/>
      <c r="GLR1498" s="69"/>
      <c r="GLS1498" s="69"/>
      <c r="GLT1498" s="107"/>
      <c r="GLU1498" s="2"/>
      <c r="GLV1498" s="15"/>
      <c r="GLW1498" s="15"/>
      <c r="GLX1498" s="80"/>
      <c r="GLY1498" s="52"/>
      <c r="GLZ1498" s="69"/>
      <c r="GMA1498" s="69"/>
      <c r="GMB1498" s="69"/>
      <c r="GMC1498" s="107"/>
      <c r="GMD1498" s="2"/>
      <c r="GME1498" s="15"/>
      <c r="GMF1498" s="15"/>
      <c r="GMG1498" s="80"/>
      <c r="GMH1498" s="52"/>
      <c r="GMI1498" s="69"/>
      <c r="GMJ1498" s="69"/>
      <c r="GMK1498" s="69"/>
      <c r="GML1498" s="107"/>
      <c r="GMM1498" s="2"/>
      <c r="GMN1498" s="15"/>
      <c r="GMO1498" s="15"/>
      <c r="GMP1498" s="80"/>
      <c r="GMQ1498" s="52"/>
      <c r="GMR1498" s="69"/>
      <c r="GMS1498" s="69"/>
      <c r="GMT1498" s="69"/>
      <c r="GMU1498" s="107"/>
      <c r="GMV1498" s="2"/>
      <c r="GMW1498" s="15"/>
      <c r="GMX1498" s="15"/>
      <c r="GMY1498" s="80"/>
      <c r="GMZ1498" s="52"/>
      <c r="GNA1498" s="69"/>
      <c r="GNB1498" s="69"/>
      <c r="GNC1498" s="69"/>
      <c r="GND1498" s="107"/>
      <c r="GNE1498" s="2"/>
      <c r="GNF1498" s="15"/>
      <c r="GNG1498" s="15"/>
      <c r="GNH1498" s="80"/>
      <c r="GNI1498" s="52"/>
      <c r="GNJ1498" s="69"/>
      <c r="GNK1498" s="69"/>
      <c r="GNL1498" s="69"/>
      <c r="GNM1498" s="107"/>
      <c r="GNN1498" s="2"/>
      <c r="GNO1498" s="15"/>
      <c r="GNP1498" s="15"/>
      <c r="GNQ1498" s="80"/>
      <c r="GNR1498" s="52"/>
      <c r="GNS1498" s="69"/>
      <c r="GNT1498" s="69"/>
      <c r="GNU1498" s="69"/>
      <c r="GNV1498" s="107"/>
      <c r="GNW1498" s="2"/>
      <c r="GNX1498" s="15"/>
      <c r="GNY1498" s="15"/>
      <c r="GNZ1498" s="80"/>
      <c r="GOA1498" s="52"/>
      <c r="GOB1498" s="69"/>
      <c r="GOC1498" s="69"/>
      <c r="GOD1498" s="69"/>
      <c r="GOE1498" s="107"/>
      <c r="GOF1498" s="2"/>
      <c r="GOG1498" s="15"/>
      <c r="GOH1498" s="15"/>
      <c r="GOI1498" s="80"/>
      <c r="GOJ1498" s="52"/>
      <c r="GOK1498" s="69"/>
      <c r="GOL1498" s="69"/>
      <c r="GOM1498" s="69"/>
      <c r="GON1498" s="107"/>
      <c r="GOO1498" s="2"/>
      <c r="GOP1498" s="15"/>
      <c r="GOQ1498" s="15"/>
      <c r="GOR1498" s="80"/>
      <c r="GOS1498" s="52"/>
      <c r="GOT1498" s="69"/>
      <c r="GOU1498" s="69"/>
      <c r="GOV1498" s="69"/>
      <c r="GOW1498" s="107"/>
      <c r="GOX1498" s="2"/>
      <c r="GOY1498" s="15"/>
      <c r="GOZ1498" s="15"/>
      <c r="GPA1498" s="80"/>
      <c r="GPB1498" s="52"/>
      <c r="GPC1498" s="69"/>
      <c r="GPD1498" s="69"/>
      <c r="GPE1498" s="69"/>
      <c r="GPF1498" s="107"/>
      <c r="GPG1498" s="2"/>
      <c r="GPH1498" s="15"/>
      <c r="GPI1498" s="15"/>
      <c r="GPJ1498" s="80"/>
      <c r="GPK1498" s="52"/>
      <c r="GPL1498" s="69"/>
      <c r="GPM1498" s="69"/>
      <c r="GPN1498" s="69"/>
      <c r="GPO1498" s="107"/>
      <c r="GPP1498" s="2"/>
      <c r="GPQ1498" s="15"/>
      <c r="GPR1498" s="15"/>
      <c r="GPS1498" s="80"/>
      <c r="GPT1498" s="52"/>
      <c r="GPU1498" s="69"/>
      <c r="GPV1498" s="69"/>
      <c r="GPW1498" s="69"/>
      <c r="GPX1498" s="107"/>
      <c r="GPY1498" s="2"/>
      <c r="GPZ1498" s="15"/>
      <c r="GQA1498" s="15"/>
      <c r="GQB1498" s="80"/>
      <c r="GQC1498" s="52"/>
      <c r="GQD1498" s="69"/>
      <c r="GQE1498" s="69"/>
      <c r="GQF1498" s="69"/>
      <c r="GQG1498" s="107"/>
      <c r="GQH1498" s="2"/>
      <c r="GQI1498" s="15"/>
      <c r="GQJ1498" s="15"/>
      <c r="GQK1498" s="80"/>
      <c r="GQL1498" s="52"/>
      <c r="GQM1498" s="69"/>
      <c r="GQN1498" s="69"/>
      <c r="GQO1498" s="69"/>
      <c r="GQP1498" s="107"/>
      <c r="GQQ1498" s="2"/>
      <c r="GQR1498" s="15"/>
      <c r="GQS1498" s="15"/>
      <c r="GQT1498" s="80"/>
      <c r="GQU1498" s="52"/>
      <c r="GQV1498" s="69"/>
      <c r="GQW1498" s="69"/>
      <c r="GQX1498" s="69"/>
      <c r="GQY1498" s="107"/>
      <c r="GQZ1498" s="2"/>
      <c r="GRA1498" s="15"/>
      <c r="GRB1498" s="15"/>
      <c r="GRC1498" s="80"/>
      <c r="GRD1498" s="52"/>
      <c r="GRE1498" s="69"/>
      <c r="GRF1498" s="69"/>
      <c r="GRG1498" s="69"/>
      <c r="GRH1498" s="107"/>
      <c r="GRI1498" s="2"/>
      <c r="GRJ1498" s="15"/>
      <c r="GRK1498" s="15"/>
      <c r="GRL1498" s="80"/>
      <c r="GRM1498" s="52"/>
      <c r="GRN1498" s="69"/>
      <c r="GRO1498" s="69"/>
      <c r="GRP1498" s="69"/>
      <c r="GRQ1498" s="107"/>
      <c r="GRR1498" s="2"/>
      <c r="GRS1498" s="15"/>
      <c r="GRT1498" s="15"/>
      <c r="GRU1498" s="80"/>
      <c r="GRV1498" s="52"/>
      <c r="GRW1498" s="69"/>
      <c r="GRX1498" s="69"/>
      <c r="GRY1498" s="69"/>
      <c r="GRZ1498" s="107"/>
      <c r="GSA1498" s="2"/>
      <c r="GSB1498" s="15"/>
      <c r="GSC1498" s="15"/>
      <c r="GSD1498" s="80"/>
      <c r="GSE1498" s="52"/>
      <c r="GSF1498" s="69"/>
      <c r="GSG1498" s="69"/>
      <c r="GSH1498" s="69"/>
      <c r="GSI1498" s="107"/>
      <c r="GSJ1498" s="2"/>
      <c r="GSK1498" s="15"/>
      <c r="GSL1498" s="15"/>
      <c r="GSM1498" s="80"/>
      <c r="GSN1498" s="52"/>
      <c r="GSO1498" s="69"/>
      <c r="GSP1498" s="69"/>
      <c r="GSQ1498" s="69"/>
      <c r="GSR1498" s="107"/>
      <c r="GSS1498" s="2"/>
      <c r="GST1498" s="15"/>
      <c r="GSU1498" s="15"/>
      <c r="GSV1498" s="80"/>
      <c r="GSW1498" s="52"/>
      <c r="GSX1498" s="69"/>
      <c r="GSY1498" s="69"/>
      <c r="GSZ1498" s="69"/>
      <c r="GTA1498" s="107"/>
      <c r="GTB1498" s="2"/>
      <c r="GTC1498" s="15"/>
      <c r="GTD1498" s="15"/>
      <c r="GTE1498" s="80"/>
      <c r="GTF1498" s="52"/>
      <c r="GTG1498" s="69"/>
      <c r="GTH1498" s="69"/>
      <c r="GTI1498" s="69"/>
      <c r="GTJ1498" s="107"/>
      <c r="GTK1498" s="2"/>
      <c r="GTL1498" s="15"/>
      <c r="GTM1498" s="15"/>
      <c r="GTN1498" s="80"/>
      <c r="GTO1498" s="52"/>
      <c r="GTP1498" s="69"/>
      <c r="GTQ1498" s="69"/>
      <c r="GTR1498" s="69"/>
      <c r="GTS1498" s="107"/>
      <c r="GTT1498" s="2"/>
      <c r="GTU1498" s="15"/>
      <c r="GTV1498" s="15"/>
      <c r="GTW1498" s="80"/>
      <c r="GTX1498" s="52"/>
      <c r="GTY1498" s="69"/>
      <c r="GTZ1498" s="69"/>
      <c r="GUA1498" s="69"/>
      <c r="GUB1498" s="107"/>
      <c r="GUC1498" s="2"/>
      <c r="GUD1498" s="15"/>
      <c r="GUE1498" s="15"/>
      <c r="GUF1498" s="80"/>
      <c r="GUG1498" s="52"/>
      <c r="GUH1498" s="69"/>
      <c r="GUI1498" s="69"/>
      <c r="GUJ1498" s="69"/>
      <c r="GUK1498" s="107"/>
      <c r="GUL1498" s="2"/>
      <c r="GUM1498" s="15"/>
      <c r="GUN1498" s="15"/>
      <c r="GUO1498" s="80"/>
      <c r="GUP1498" s="52"/>
      <c r="GUQ1498" s="69"/>
      <c r="GUR1498" s="69"/>
      <c r="GUS1498" s="69"/>
      <c r="GUT1498" s="107"/>
      <c r="GUU1498" s="2"/>
      <c r="GUV1498" s="15"/>
      <c r="GUW1498" s="15"/>
      <c r="GUX1498" s="80"/>
      <c r="GUY1498" s="52"/>
      <c r="GUZ1498" s="69"/>
      <c r="GVA1498" s="69"/>
      <c r="GVB1498" s="69"/>
      <c r="GVC1498" s="107"/>
      <c r="GVD1498" s="2"/>
      <c r="GVE1498" s="15"/>
      <c r="GVF1498" s="15"/>
      <c r="GVG1498" s="80"/>
      <c r="GVH1498" s="52"/>
      <c r="GVI1498" s="69"/>
      <c r="GVJ1498" s="69"/>
      <c r="GVK1498" s="69"/>
      <c r="GVL1498" s="107"/>
      <c r="GVM1498" s="2"/>
      <c r="GVN1498" s="15"/>
      <c r="GVO1498" s="15"/>
      <c r="GVP1498" s="80"/>
      <c r="GVQ1498" s="52"/>
      <c r="GVR1498" s="69"/>
      <c r="GVS1498" s="69"/>
      <c r="GVT1498" s="69"/>
      <c r="GVU1498" s="107"/>
      <c r="GVV1498" s="2"/>
      <c r="GVW1498" s="15"/>
      <c r="GVX1498" s="15"/>
      <c r="GVY1498" s="80"/>
      <c r="GVZ1498" s="52"/>
      <c r="GWA1498" s="69"/>
      <c r="GWB1498" s="69"/>
      <c r="GWC1498" s="69"/>
      <c r="GWD1498" s="107"/>
      <c r="GWE1498" s="2"/>
      <c r="GWF1498" s="15"/>
      <c r="GWG1498" s="15"/>
      <c r="GWH1498" s="80"/>
      <c r="GWI1498" s="52"/>
      <c r="GWJ1498" s="69"/>
      <c r="GWK1498" s="69"/>
      <c r="GWL1498" s="69"/>
      <c r="GWM1498" s="107"/>
      <c r="GWN1498" s="2"/>
      <c r="GWO1498" s="15"/>
      <c r="GWP1498" s="15"/>
      <c r="GWQ1498" s="80"/>
      <c r="GWR1498" s="52"/>
      <c r="GWS1498" s="69"/>
      <c r="GWT1498" s="69"/>
      <c r="GWU1498" s="69"/>
      <c r="GWV1498" s="107"/>
      <c r="GWW1498" s="2"/>
      <c r="GWX1498" s="15"/>
      <c r="GWY1498" s="15"/>
      <c r="GWZ1498" s="80"/>
      <c r="GXA1498" s="52"/>
      <c r="GXB1498" s="69"/>
      <c r="GXC1498" s="69"/>
      <c r="GXD1498" s="69"/>
      <c r="GXE1498" s="107"/>
      <c r="GXF1498" s="2"/>
      <c r="GXG1498" s="15"/>
      <c r="GXH1498" s="15"/>
      <c r="GXI1498" s="80"/>
      <c r="GXJ1498" s="52"/>
      <c r="GXK1498" s="69"/>
      <c r="GXL1498" s="69"/>
      <c r="GXM1498" s="69"/>
      <c r="GXN1498" s="107"/>
      <c r="GXO1498" s="2"/>
      <c r="GXP1498" s="15"/>
      <c r="GXQ1498" s="15"/>
      <c r="GXR1498" s="80"/>
      <c r="GXS1498" s="52"/>
      <c r="GXT1498" s="69"/>
      <c r="GXU1498" s="69"/>
      <c r="GXV1498" s="69"/>
      <c r="GXW1498" s="107"/>
      <c r="GXX1498" s="2"/>
      <c r="GXY1498" s="15"/>
      <c r="GXZ1498" s="15"/>
      <c r="GYA1498" s="80"/>
      <c r="GYB1498" s="52"/>
      <c r="GYC1498" s="69"/>
      <c r="GYD1498" s="69"/>
      <c r="GYE1498" s="69"/>
      <c r="GYF1498" s="107"/>
      <c r="GYG1498" s="2"/>
      <c r="GYH1498" s="15"/>
      <c r="GYI1498" s="15"/>
      <c r="GYJ1498" s="80"/>
      <c r="GYK1498" s="52"/>
      <c r="GYL1498" s="69"/>
      <c r="GYM1498" s="69"/>
      <c r="GYN1498" s="69"/>
      <c r="GYO1498" s="107"/>
      <c r="GYP1498" s="2"/>
      <c r="GYQ1498" s="15"/>
      <c r="GYR1498" s="15"/>
      <c r="GYS1498" s="80"/>
      <c r="GYT1498" s="52"/>
      <c r="GYU1498" s="69"/>
      <c r="GYV1498" s="69"/>
      <c r="GYW1498" s="69"/>
      <c r="GYX1498" s="107"/>
      <c r="GYY1498" s="2"/>
      <c r="GYZ1498" s="15"/>
      <c r="GZA1498" s="15"/>
      <c r="GZB1498" s="80"/>
      <c r="GZC1498" s="52"/>
      <c r="GZD1498" s="69"/>
      <c r="GZE1498" s="69"/>
      <c r="GZF1498" s="69"/>
      <c r="GZG1498" s="107"/>
      <c r="GZH1498" s="2"/>
      <c r="GZI1498" s="15"/>
      <c r="GZJ1498" s="15"/>
      <c r="GZK1498" s="80"/>
      <c r="GZL1498" s="52"/>
      <c r="GZM1498" s="69"/>
      <c r="GZN1498" s="69"/>
      <c r="GZO1498" s="69"/>
      <c r="GZP1498" s="107"/>
      <c r="GZQ1498" s="2"/>
      <c r="GZR1498" s="15"/>
      <c r="GZS1498" s="15"/>
      <c r="GZT1498" s="80"/>
      <c r="GZU1498" s="52"/>
      <c r="GZV1498" s="69"/>
      <c r="GZW1498" s="69"/>
      <c r="GZX1498" s="69"/>
      <c r="GZY1498" s="107"/>
      <c r="GZZ1498" s="2"/>
      <c r="HAA1498" s="15"/>
      <c r="HAB1498" s="15"/>
      <c r="HAC1498" s="80"/>
      <c r="HAD1498" s="52"/>
      <c r="HAE1498" s="69"/>
      <c r="HAF1498" s="69"/>
      <c r="HAG1498" s="69"/>
      <c r="HAH1498" s="107"/>
      <c r="HAI1498" s="2"/>
      <c r="HAJ1498" s="15"/>
      <c r="HAK1498" s="15"/>
      <c r="HAL1498" s="80"/>
      <c r="HAM1498" s="52"/>
      <c r="HAN1498" s="69"/>
      <c r="HAO1498" s="69"/>
      <c r="HAP1498" s="69"/>
      <c r="HAQ1498" s="107"/>
      <c r="HAR1498" s="2"/>
      <c r="HAS1498" s="15"/>
      <c r="HAT1498" s="15"/>
      <c r="HAU1498" s="80"/>
      <c r="HAV1498" s="52"/>
      <c r="HAW1498" s="69"/>
      <c r="HAX1498" s="69"/>
      <c r="HAY1498" s="69"/>
      <c r="HAZ1498" s="107"/>
      <c r="HBA1498" s="2"/>
      <c r="HBB1498" s="15"/>
      <c r="HBC1498" s="15"/>
      <c r="HBD1498" s="80"/>
      <c r="HBE1498" s="52"/>
      <c r="HBF1498" s="69"/>
      <c r="HBG1498" s="69"/>
      <c r="HBH1498" s="69"/>
      <c r="HBI1498" s="107"/>
      <c r="HBJ1498" s="2"/>
      <c r="HBK1498" s="15"/>
      <c r="HBL1498" s="15"/>
      <c r="HBM1498" s="80"/>
      <c r="HBN1498" s="52"/>
      <c r="HBO1498" s="69"/>
      <c r="HBP1498" s="69"/>
      <c r="HBQ1498" s="69"/>
      <c r="HBR1498" s="107"/>
      <c r="HBS1498" s="2"/>
      <c r="HBT1498" s="15"/>
      <c r="HBU1498" s="15"/>
      <c r="HBV1498" s="80"/>
      <c r="HBW1498" s="52"/>
      <c r="HBX1498" s="69"/>
      <c r="HBY1498" s="69"/>
      <c r="HBZ1498" s="69"/>
      <c r="HCA1498" s="107"/>
      <c r="HCB1498" s="2"/>
      <c r="HCC1498" s="15"/>
      <c r="HCD1498" s="15"/>
      <c r="HCE1498" s="80"/>
      <c r="HCF1498" s="52"/>
      <c r="HCG1498" s="69"/>
      <c r="HCH1498" s="69"/>
      <c r="HCI1498" s="69"/>
      <c r="HCJ1498" s="107"/>
      <c r="HCK1498" s="2"/>
      <c r="HCL1498" s="15"/>
      <c r="HCM1498" s="15"/>
      <c r="HCN1498" s="80"/>
      <c r="HCO1498" s="52"/>
      <c r="HCP1498" s="69"/>
      <c r="HCQ1498" s="69"/>
      <c r="HCR1498" s="69"/>
      <c r="HCS1498" s="107"/>
      <c r="HCT1498" s="2"/>
      <c r="HCU1498" s="15"/>
      <c r="HCV1498" s="15"/>
      <c r="HCW1498" s="80"/>
      <c r="HCX1498" s="52"/>
      <c r="HCY1498" s="69"/>
      <c r="HCZ1498" s="69"/>
      <c r="HDA1498" s="69"/>
      <c r="HDB1498" s="107"/>
      <c r="HDC1498" s="2"/>
      <c r="HDD1498" s="15"/>
      <c r="HDE1498" s="15"/>
      <c r="HDF1498" s="80"/>
      <c r="HDG1498" s="52"/>
      <c r="HDH1498" s="69"/>
      <c r="HDI1498" s="69"/>
      <c r="HDJ1498" s="69"/>
      <c r="HDK1498" s="107"/>
      <c r="HDL1498" s="2"/>
      <c r="HDM1498" s="15"/>
      <c r="HDN1498" s="15"/>
      <c r="HDO1498" s="80"/>
      <c r="HDP1498" s="52"/>
      <c r="HDQ1498" s="69"/>
      <c r="HDR1498" s="69"/>
      <c r="HDS1498" s="69"/>
      <c r="HDT1498" s="107"/>
      <c r="HDU1498" s="2"/>
      <c r="HDV1498" s="15"/>
      <c r="HDW1498" s="15"/>
      <c r="HDX1498" s="80"/>
      <c r="HDY1498" s="52"/>
      <c r="HDZ1498" s="69"/>
      <c r="HEA1498" s="69"/>
      <c r="HEB1498" s="69"/>
      <c r="HEC1498" s="107"/>
      <c r="HED1498" s="2"/>
      <c r="HEE1498" s="15"/>
      <c r="HEF1498" s="15"/>
      <c r="HEG1498" s="80"/>
      <c r="HEH1498" s="52"/>
      <c r="HEI1498" s="69"/>
      <c r="HEJ1498" s="69"/>
      <c r="HEK1498" s="69"/>
      <c r="HEL1498" s="107"/>
      <c r="HEM1498" s="2"/>
      <c r="HEN1498" s="15"/>
      <c r="HEO1498" s="15"/>
      <c r="HEP1498" s="80"/>
      <c r="HEQ1498" s="52"/>
      <c r="HER1498" s="69"/>
      <c r="HES1498" s="69"/>
      <c r="HET1498" s="69"/>
      <c r="HEU1498" s="107"/>
      <c r="HEV1498" s="2"/>
      <c r="HEW1498" s="15"/>
      <c r="HEX1498" s="15"/>
      <c r="HEY1498" s="80"/>
      <c r="HEZ1498" s="52"/>
      <c r="HFA1498" s="69"/>
      <c r="HFB1498" s="69"/>
      <c r="HFC1498" s="69"/>
      <c r="HFD1498" s="107"/>
      <c r="HFE1498" s="2"/>
      <c r="HFF1498" s="15"/>
      <c r="HFG1498" s="15"/>
      <c r="HFH1498" s="80"/>
      <c r="HFI1498" s="52"/>
      <c r="HFJ1498" s="69"/>
      <c r="HFK1498" s="69"/>
      <c r="HFL1498" s="69"/>
      <c r="HFM1498" s="107"/>
      <c r="HFN1498" s="2"/>
      <c r="HFO1498" s="15"/>
      <c r="HFP1498" s="15"/>
      <c r="HFQ1498" s="80"/>
      <c r="HFR1498" s="52"/>
      <c r="HFS1498" s="69"/>
      <c r="HFT1498" s="69"/>
      <c r="HFU1498" s="69"/>
      <c r="HFV1498" s="107"/>
      <c r="HFW1498" s="2"/>
      <c r="HFX1498" s="15"/>
      <c r="HFY1498" s="15"/>
      <c r="HFZ1498" s="80"/>
      <c r="HGA1498" s="52"/>
      <c r="HGB1498" s="69"/>
      <c r="HGC1498" s="69"/>
      <c r="HGD1498" s="69"/>
      <c r="HGE1498" s="107"/>
      <c r="HGF1498" s="2"/>
      <c r="HGG1498" s="15"/>
      <c r="HGH1498" s="15"/>
      <c r="HGI1498" s="80"/>
      <c r="HGJ1498" s="52"/>
      <c r="HGK1498" s="69"/>
      <c r="HGL1498" s="69"/>
      <c r="HGM1498" s="69"/>
      <c r="HGN1498" s="107"/>
      <c r="HGO1498" s="2"/>
      <c r="HGP1498" s="15"/>
      <c r="HGQ1498" s="15"/>
      <c r="HGR1498" s="80"/>
      <c r="HGS1498" s="52"/>
      <c r="HGT1498" s="69"/>
      <c r="HGU1498" s="69"/>
      <c r="HGV1498" s="69"/>
      <c r="HGW1498" s="107"/>
      <c r="HGX1498" s="2"/>
      <c r="HGY1498" s="15"/>
      <c r="HGZ1498" s="15"/>
      <c r="HHA1498" s="80"/>
      <c r="HHB1498" s="52"/>
      <c r="HHC1498" s="69"/>
      <c r="HHD1498" s="69"/>
      <c r="HHE1498" s="69"/>
      <c r="HHF1498" s="107"/>
      <c r="HHG1498" s="2"/>
      <c r="HHH1498" s="15"/>
      <c r="HHI1498" s="15"/>
      <c r="HHJ1498" s="80"/>
      <c r="HHK1498" s="52"/>
      <c r="HHL1498" s="69"/>
      <c r="HHM1498" s="69"/>
      <c r="HHN1498" s="69"/>
      <c r="HHO1498" s="107"/>
      <c r="HHP1498" s="2"/>
      <c r="HHQ1498" s="15"/>
      <c r="HHR1498" s="15"/>
      <c r="HHS1498" s="80"/>
      <c r="HHT1498" s="52"/>
      <c r="HHU1498" s="69"/>
      <c r="HHV1498" s="69"/>
      <c r="HHW1498" s="69"/>
      <c r="HHX1498" s="107"/>
      <c r="HHY1498" s="2"/>
      <c r="HHZ1498" s="15"/>
      <c r="HIA1498" s="15"/>
      <c r="HIB1498" s="80"/>
      <c r="HIC1498" s="52"/>
      <c r="HID1498" s="69"/>
      <c r="HIE1498" s="69"/>
      <c r="HIF1498" s="69"/>
      <c r="HIG1498" s="107"/>
      <c r="HIH1498" s="2"/>
      <c r="HII1498" s="15"/>
      <c r="HIJ1498" s="15"/>
      <c r="HIK1498" s="80"/>
      <c r="HIL1498" s="52"/>
      <c r="HIM1498" s="69"/>
      <c r="HIN1498" s="69"/>
      <c r="HIO1498" s="69"/>
      <c r="HIP1498" s="107"/>
      <c r="HIQ1498" s="2"/>
      <c r="HIR1498" s="15"/>
      <c r="HIS1498" s="15"/>
      <c r="HIT1498" s="80"/>
      <c r="HIU1498" s="52"/>
      <c r="HIV1498" s="69"/>
      <c r="HIW1498" s="69"/>
      <c r="HIX1498" s="69"/>
      <c r="HIY1498" s="107"/>
      <c r="HIZ1498" s="2"/>
      <c r="HJA1498" s="15"/>
      <c r="HJB1498" s="15"/>
      <c r="HJC1498" s="80"/>
      <c r="HJD1498" s="52"/>
      <c r="HJE1498" s="69"/>
      <c r="HJF1498" s="69"/>
      <c r="HJG1498" s="69"/>
      <c r="HJH1498" s="107"/>
      <c r="HJI1498" s="2"/>
      <c r="HJJ1498" s="15"/>
      <c r="HJK1498" s="15"/>
      <c r="HJL1498" s="80"/>
      <c r="HJM1498" s="52"/>
      <c r="HJN1498" s="69"/>
      <c r="HJO1498" s="69"/>
      <c r="HJP1498" s="69"/>
      <c r="HJQ1498" s="107"/>
      <c r="HJR1498" s="2"/>
      <c r="HJS1498" s="15"/>
      <c r="HJT1498" s="15"/>
      <c r="HJU1498" s="80"/>
      <c r="HJV1498" s="52"/>
      <c r="HJW1498" s="69"/>
      <c r="HJX1498" s="69"/>
      <c r="HJY1498" s="69"/>
      <c r="HJZ1498" s="107"/>
      <c r="HKA1498" s="2"/>
      <c r="HKB1498" s="15"/>
      <c r="HKC1498" s="15"/>
      <c r="HKD1498" s="80"/>
      <c r="HKE1498" s="52"/>
      <c r="HKF1498" s="69"/>
      <c r="HKG1498" s="69"/>
      <c r="HKH1498" s="69"/>
      <c r="HKI1498" s="107"/>
      <c r="HKJ1498" s="2"/>
      <c r="HKK1498" s="15"/>
      <c r="HKL1498" s="15"/>
      <c r="HKM1498" s="80"/>
      <c r="HKN1498" s="52"/>
      <c r="HKO1498" s="69"/>
      <c r="HKP1498" s="69"/>
      <c r="HKQ1498" s="69"/>
      <c r="HKR1498" s="107"/>
      <c r="HKS1498" s="2"/>
      <c r="HKT1498" s="15"/>
      <c r="HKU1498" s="15"/>
      <c r="HKV1498" s="80"/>
      <c r="HKW1498" s="52"/>
      <c r="HKX1498" s="69"/>
      <c r="HKY1498" s="69"/>
      <c r="HKZ1498" s="69"/>
      <c r="HLA1498" s="107"/>
      <c r="HLB1498" s="2"/>
      <c r="HLC1498" s="15"/>
      <c r="HLD1498" s="15"/>
      <c r="HLE1498" s="80"/>
      <c r="HLF1498" s="52"/>
      <c r="HLG1498" s="69"/>
      <c r="HLH1498" s="69"/>
      <c r="HLI1498" s="69"/>
      <c r="HLJ1498" s="107"/>
      <c r="HLK1498" s="2"/>
      <c r="HLL1498" s="15"/>
      <c r="HLM1498" s="15"/>
      <c r="HLN1498" s="80"/>
      <c r="HLO1498" s="52"/>
      <c r="HLP1498" s="69"/>
      <c r="HLQ1498" s="69"/>
      <c r="HLR1498" s="69"/>
      <c r="HLS1498" s="107"/>
      <c r="HLT1498" s="2"/>
      <c r="HLU1498" s="15"/>
      <c r="HLV1498" s="15"/>
      <c r="HLW1498" s="80"/>
      <c r="HLX1498" s="52"/>
      <c r="HLY1498" s="69"/>
      <c r="HLZ1498" s="69"/>
      <c r="HMA1498" s="69"/>
      <c r="HMB1498" s="107"/>
      <c r="HMC1498" s="2"/>
      <c r="HMD1498" s="15"/>
      <c r="HME1498" s="15"/>
      <c r="HMF1498" s="80"/>
      <c r="HMG1498" s="52"/>
      <c r="HMH1498" s="69"/>
      <c r="HMI1498" s="69"/>
      <c r="HMJ1498" s="69"/>
      <c r="HMK1498" s="107"/>
      <c r="HML1498" s="2"/>
      <c r="HMM1498" s="15"/>
      <c r="HMN1498" s="15"/>
      <c r="HMO1498" s="80"/>
      <c r="HMP1498" s="52"/>
      <c r="HMQ1498" s="69"/>
      <c r="HMR1498" s="69"/>
      <c r="HMS1498" s="69"/>
      <c r="HMT1498" s="107"/>
      <c r="HMU1498" s="2"/>
      <c r="HMV1498" s="15"/>
      <c r="HMW1498" s="15"/>
      <c r="HMX1498" s="80"/>
      <c r="HMY1498" s="52"/>
      <c r="HMZ1498" s="69"/>
      <c r="HNA1498" s="69"/>
      <c r="HNB1498" s="69"/>
      <c r="HNC1498" s="107"/>
      <c r="HND1498" s="2"/>
      <c r="HNE1498" s="15"/>
      <c r="HNF1498" s="15"/>
      <c r="HNG1498" s="80"/>
      <c r="HNH1498" s="52"/>
      <c r="HNI1498" s="69"/>
      <c r="HNJ1498" s="69"/>
      <c r="HNK1498" s="69"/>
      <c r="HNL1498" s="107"/>
      <c r="HNM1498" s="2"/>
      <c r="HNN1498" s="15"/>
      <c r="HNO1498" s="15"/>
      <c r="HNP1498" s="80"/>
      <c r="HNQ1498" s="52"/>
      <c r="HNR1498" s="69"/>
      <c r="HNS1498" s="69"/>
      <c r="HNT1498" s="69"/>
      <c r="HNU1498" s="107"/>
      <c r="HNV1498" s="2"/>
      <c r="HNW1498" s="15"/>
      <c r="HNX1498" s="15"/>
      <c r="HNY1498" s="80"/>
      <c r="HNZ1498" s="52"/>
      <c r="HOA1498" s="69"/>
      <c r="HOB1498" s="69"/>
      <c r="HOC1498" s="69"/>
      <c r="HOD1498" s="107"/>
      <c r="HOE1498" s="2"/>
      <c r="HOF1498" s="15"/>
      <c r="HOG1498" s="15"/>
      <c r="HOH1498" s="80"/>
      <c r="HOI1498" s="52"/>
      <c r="HOJ1498" s="69"/>
      <c r="HOK1498" s="69"/>
      <c r="HOL1498" s="69"/>
      <c r="HOM1498" s="107"/>
      <c r="HON1498" s="2"/>
      <c r="HOO1498" s="15"/>
      <c r="HOP1498" s="15"/>
      <c r="HOQ1498" s="80"/>
      <c r="HOR1498" s="52"/>
      <c r="HOS1498" s="69"/>
      <c r="HOT1498" s="69"/>
      <c r="HOU1498" s="69"/>
      <c r="HOV1498" s="107"/>
      <c r="HOW1498" s="2"/>
      <c r="HOX1498" s="15"/>
      <c r="HOY1498" s="15"/>
      <c r="HOZ1498" s="80"/>
      <c r="HPA1498" s="52"/>
      <c r="HPB1498" s="69"/>
      <c r="HPC1498" s="69"/>
      <c r="HPD1498" s="69"/>
      <c r="HPE1498" s="107"/>
      <c r="HPF1498" s="2"/>
      <c r="HPG1498" s="15"/>
      <c r="HPH1498" s="15"/>
      <c r="HPI1498" s="80"/>
      <c r="HPJ1498" s="52"/>
      <c r="HPK1498" s="69"/>
      <c r="HPL1498" s="69"/>
      <c r="HPM1498" s="69"/>
      <c r="HPN1498" s="107"/>
      <c r="HPO1498" s="2"/>
      <c r="HPP1498" s="15"/>
      <c r="HPQ1498" s="15"/>
      <c r="HPR1498" s="80"/>
      <c r="HPS1498" s="52"/>
      <c r="HPT1498" s="69"/>
      <c r="HPU1498" s="69"/>
      <c r="HPV1498" s="69"/>
      <c r="HPW1498" s="107"/>
      <c r="HPX1498" s="2"/>
      <c r="HPY1498" s="15"/>
      <c r="HPZ1498" s="15"/>
      <c r="HQA1498" s="80"/>
      <c r="HQB1498" s="52"/>
      <c r="HQC1498" s="69"/>
      <c r="HQD1498" s="69"/>
      <c r="HQE1498" s="69"/>
      <c r="HQF1498" s="107"/>
      <c r="HQG1498" s="2"/>
      <c r="HQH1498" s="15"/>
      <c r="HQI1498" s="15"/>
      <c r="HQJ1498" s="80"/>
      <c r="HQK1498" s="52"/>
      <c r="HQL1498" s="69"/>
      <c r="HQM1498" s="69"/>
      <c r="HQN1498" s="69"/>
      <c r="HQO1498" s="107"/>
      <c r="HQP1498" s="2"/>
      <c r="HQQ1498" s="15"/>
      <c r="HQR1498" s="15"/>
      <c r="HQS1498" s="80"/>
      <c r="HQT1498" s="52"/>
      <c r="HQU1498" s="69"/>
      <c r="HQV1498" s="69"/>
      <c r="HQW1498" s="69"/>
      <c r="HQX1498" s="107"/>
      <c r="HQY1498" s="2"/>
      <c r="HQZ1498" s="15"/>
      <c r="HRA1498" s="15"/>
      <c r="HRB1498" s="80"/>
      <c r="HRC1498" s="52"/>
      <c r="HRD1498" s="69"/>
      <c r="HRE1498" s="69"/>
      <c r="HRF1498" s="69"/>
      <c r="HRG1498" s="107"/>
      <c r="HRH1498" s="2"/>
      <c r="HRI1498" s="15"/>
      <c r="HRJ1498" s="15"/>
      <c r="HRK1498" s="80"/>
      <c r="HRL1498" s="52"/>
      <c r="HRM1498" s="69"/>
      <c r="HRN1498" s="69"/>
      <c r="HRO1498" s="69"/>
      <c r="HRP1498" s="107"/>
      <c r="HRQ1498" s="2"/>
      <c r="HRR1498" s="15"/>
      <c r="HRS1498" s="15"/>
      <c r="HRT1498" s="80"/>
      <c r="HRU1498" s="52"/>
      <c r="HRV1498" s="69"/>
      <c r="HRW1498" s="69"/>
      <c r="HRX1498" s="69"/>
      <c r="HRY1498" s="107"/>
      <c r="HRZ1498" s="2"/>
      <c r="HSA1498" s="15"/>
      <c r="HSB1498" s="15"/>
      <c r="HSC1498" s="80"/>
      <c r="HSD1498" s="52"/>
      <c r="HSE1498" s="69"/>
      <c r="HSF1498" s="69"/>
      <c r="HSG1498" s="69"/>
      <c r="HSH1498" s="107"/>
      <c r="HSI1498" s="2"/>
      <c r="HSJ1498" s="15"/>
      <c r="HSK1498" s="15"/>
      <c r="HSL1498" s="80"/>
      <c r="HSM1498" s="52"/>
      <c r="HSN1498" s="69"/>
      <c r="HSO1498" s="69"/>
      <c r="HSP1498" s="69"/>
      <c r="HSQ1498" s="107"/>
      <c r="HSR1498" s="2"/>
      <c r="HSS1498" s="15"/>
      <c r="HST1498" s="15"/>
      <c r="HSU1498" s="80"/>
      <c r="HSV1498" s="52"/>
      <c r="HSW1498" s="69"/>
      <c r="HSX1498" s="69"/>
      <c r="HSY1498" s="69"/>
      <c r="HSZ1498" s="107"/>
      <c r="HTA1498" s="2"/>
      <c r="HTB1498" s="15"/>
      <c r="HTC1498" s="15"/>
      <c r="HTD1498" s="80"/>
      <c r="HTE1498" s="52"/>
      <c r="HTF1498" s="69"/>
      <c r="HTG1498" s="69"/>
      <c r="HTH1498" s="69"/>
      <c r="HTI1498" s="107"/>
      <c r="HTJ1498" s="2"/>
      <c r="HTK1498" s="15"/>
      <c r="HTL1498" s="15"/>
      <c r="HTM1498" s="80"/>
      <c r="HTN1498" s="52"/>
      <c r="HTO1498" s="69"/>
      <c r="HTP1498" s="69"/>
      <c r="HTQ1498" s="69"/>
      <c r="HTR1498" s="107"/>
      <c r="HTS1498" s="2"/>
      <c r="HTT1498" s="15"/>
      <c r="HTU1498" s="15"/>
      <c r="HTV1498" s="80"/>
      <c r="HTW1498" s="52"/>
      <c r="HTX1498" s="69"/>
      <c r="HTY1498" s="69"/>
      <c r="HTZ1498" s="69"/>
      <c r="HUA1498" s="107"/>
      <c r="HUB1498" s="2"/>
      <c r="HUC1498" s="15"/>
      <c r="HUD1498" s="15"/>
      <c r="HUE1498" s="80"/>
      <c r="HUF1498" s="52"/>
      <c r="HUG1498" s="69"/>
      <c r="HUH1498" s="69"/>
      <c r="HUI1498" s="69"/>
      <c r="HUJ1498" s="107"/>
      <c r="HUK1498" s="2"/>
      <c r="HUL1498" s="15"/>
      <c r="HUM1498" s="15"/>
      <c r="HUN1498" s="80"/>
      <c r="HUO1498" s="52"/>
      <c r="HUP1498" s="69"/>
      <c r="HUQ1498" s="69"/>
      <c r="HUR1498" s="69"/>
      <c r="HUS1498" s="107"/>
      <c r="HUT1498" s="2"/>
      <c r="HUU1498" s="15"/>
      <c r="HUV1498" s="15"/>
      <c r="HUW1498" s="80"/>
      <c r="HUX1498" s="52"/>
      <c r="HUY1498" s="69"/>
      <c r="HUZ1498" s="69"/>
      <c r="HVA1498" s="69"/>
      <c r="HVB1498" s="107"/>
      <c r="HVC1498" s="2"/>
      <c r="HVD1498" s="15"/>
      <c r="HVE1498" s="15"/>
      <c r="HVF1498" s="80"/>
      <c r="HVG1498" s="52"/>
      <c r="HVH1498" s="69"/>
      <c r="HVI1498" s="69"/>
      <c r="HVJ1498" s="69"/>
      <c r="HVK1498" s="107"/>
      <c r="HVL1498" s="2"/>
      <c r="HVM1498" s="15"/>
      <c r="HVN1498" s="15"/>
      <c r="HVO1498" s="80"/>
      <c r="HVP1498" s="52"/>
      <c r="HVQ1498" s="69"/>
      <c r="HVR1498" s="69"/>
      <c r="HVS1498" s="69"/>
      <c r="HVT1498" s="107"/>
      <c r="HVU1498" s="2"/>
      <c r="HVV1498" s="15"/>
      <c r="HVW1498" s="15"/>
      <c r="HVX1498" s="80"/>
      <c r="HVY1498" s="52"/>
      <c r="HVZ1498" s="69"/>
      <c r="HWA1498" s="69"/>
      <c r="HWB1498" s="69"/>
      <c r="HWC1498" s="107"/>
      <c r="HWD1498" s="2"/>
      <c r="HWE1498" s="15"/>
      <c r="HWF1498" s="15"/>
      <c r="HWG1498" s="80"/>
      <c r="HWH1498" s="52"/>
      <c r="HWI1498" s="69"/>
      <c r="HWJ1498" s="69"/>
      <c r="HWK1498" s="69"/>
      <c r="HWL1498" s="107"/>
      <c r="HWM1498" s="2"/>
      <c r="HWN1498" s="15"/>
      <c r="HWO1498" s="15"/>
      <c r="HWP1498" s="80"/>
      <c r="HWQ1498" s="52"/>
      <c r="HWR1498" s="69"/>
      <c r="HWS1498" s="69"/>
      <c r="HWT1498" s="69"/>
      <c r="HWU1498" s="107"/>
      <c r="HWV1498" s="2"/>
      <c r="HWW1498" s="15"/>
      <c r="HWX1498" s="15"/>
      <c r="HWY1498" s="80"/>
      <c r="HWZ1498" s="52"/>
      <c r="HXA1498" s="69"/>
      <c r="HXB1498" s="69"/>
      <c r="HXC1498" s="69"/>
      <c r="HXD1498" s="107"/>
      <c r="HXE1498" s="2"/>
      <c r="HXF1498" s="15"/>
      <c r="HXG1498" s="15"/>
      <c r="HXH1498" s="80"/>
      <c r="HXI1498" s="52"/>
      <c r="HXJ1498" s="69"/>
      <c r="HXK1498" s="69"/>
      <c r="HXL1498" s="69"/>
      <c r="HXM1498" s="107"/>
      <c r="HXN1498" s="2"/>
      <c r="HXO1498" s="15"/>
      <c r="HXP1498" s="15"/>
      <c r="HXQ1498" s="80"/>
      <c r="HXR1498" s="52"/>
      <c r="HXS1498" s="69"/>
      <c r="HXT1498" s="69"/>
      <c r="HXU1498" s="69"/>
      <c r="HXV1498" s="107"/>
      <c r="HXW1498" s="2"/>
      <c r="HXX1498" s="15"/>
      <c r="HXY1498" s="15"/>
      <c r="HXZ1498" s="80"/>
      <c r="HYA1498" s="52"/>
      <c r="HYB1498" s="69"/>
      <c r="HYC1498" s="69"/>
      <c r="HYD1498" s="69"/>
      <c r="HYE1498" s="107"/>
      <c r="HYF1498" s="2"/>
      <c r="HYG1498" s="15"/>
      <c r="HYH1498" s="15"/>
      <c r="HYI1498" s="80"/>
      <c r="HYJ1498" s="52"/>
      <c r="HYK1498" s="69"/>
      <c r="HYL1498" s="69"/>
      <c r="HYM1498" s="69"/>
      <c r="HYN1498" s="107"/>
      <c r="HYO1498" s="2"/>
      <c r="HYP1498" s="15"/>
      <c r="HYQ1498" s="15"/>
      <c r="HYR1498" s="80"/>
      <c r="HYS1498" s="52"/>
      <c r="HYT1498" s="69"/>
      <c r="HYU1498" s="69"/>
      <c r="HYV1498" s="69"/>
      <c r="HYW1498" s="107"/>
      <c r="HYX1498" s="2"/>
      <c r="HYY1498" s="15"/>
      <c r="HYZ1498" s="15"/>
      <c r="HZA1498" s="80"/>
      <c r="HZB1498" s="52"/>
      <c r="HZC1498" s="69"/>
      <c r="HZD1498" s="69"/>
      <c r="HZE1498" s="69"/>
      <c r="HZF1498" s="107"/>
      <c r="HZG1498" s="2"/>
      <c r="HZH1498" s="15"/>
      <c r="HZI1498" s="15"/>
      <c r="HZJ1498" s="80"/>
      <c r="HZK1498" s="52"/>
      <c r="HZL1498" s="69"/>
      <c r="HZM1498" s="69"/>
      <c r="HZN1498" s="69"/>
      <c r="HZO1498" s="107"/>
      <c r="HZP1498" s="2"/>
      <c r="HZQ1498" s="15"/>
      <c r="HZR1498" s="15"/>
      <c r="HZS1498" s="80"/>
      <c r="HZT1498" s="52"/>
      <c r="HZU1498" s="69"/>
      <c r="HZV1498" s="69"/>
      <c r="HZW1498" s="69"/>
      <c r="HZX1498" s="107"/>
      <c r="HZY1498" s="2"/>
      <c r="HZZ1498" s="15"/>
      <c r="IAA1498" s="15"/>
      <c r="IAB1498" s="80"/>
      <c r="IAC1498" s="52"/>
      <c r="IAD1498" s="69"/>
      <c r="IAE1498" s="69"/>
      <c r="IAF1498" s="69"/>
      <c r="IAG1498" s="107"/>
      <c r="IAH1498" s="2"/>
      <c r="IAI1498" s="15"/>
      <c r="IAJ1498" s="15"/>
      <c r="IAK1498" s="80"/>
      <c r="IAL1498" s="52"/>
      <c r="IAM1498" s="69"/>
      <c r="IAN1498" s="69"/>
      <c r="IAO1498" s="69"/>
      <c r="IAP1498" s="107"/>
      <c r="IAQ1498" s="2"/>
      <c r="IAR1498" s="15"/>
      <c r="IAS1498" s="15"/>
      <c r="IAT1498" s="80"/>
      <c r="IAU1498" s="52"/>
      <c r="IAV1498" s="69"/>
      <c r="IAW1498" s="69"/>
      <c r="IAX1498" s="69"/>
      <c r="IAY1498" s="107"/>
      <c r="IAZ1498" s="2"/>
      <c r="IBA1498" s="15"/>
      <c r="IBB1498" s="15"/>
      <c r="IBC1498" s="80"/>
      <c r="IBD1498" s="52"/>
      <c r="IBE1498" s="69"/>
      <c r="IBF1498" s="69"/>
      <c r="IBG1498" s="69"/>
      <c r="IBH1498" s="107"/>
      <c r="IBI1498" s="2"/>
      <c r="IBJ1498" s="15"/>
      <c r="IBK1498" s="15"/>
      <c r="IBL1498" s="80"/>
      <c r="IBM1498" s="52"/>
      <c r="IBN1498" s="69"/>
      <c r="IBO1498" s="69"/>
      <c r="IBP1498" s="69"/>
      <c r="IBQ1498" s="107"/>
      <c r="IBR1498" s="2"/>
      <c r="IBS1498" s="15"/>
      <c r="IBT1498" s="15"/>
      <c r="IBU1498" s="80"/>
      <c r="IBV1498" s="52"/>
      <c r="IBW1498" s="69"/>
      <c r="IBX1498" s="69"/>
      <c r="IBY1498" s="69"/>
      <c r="IBZ1498" s="107"/>
      <c r="ICA1498" s="2"/>
      <c r="ICB1498" s="15"/>
      <c r="ICC1498" s="15"/>
      <c r="ICD1498" s="80"/>
      <c r="ICE1498" s="52"/>
      <c r="ICF1498" s="69"/>
      <c r="ICG1498" s="69"/>
      <c r="ICH1498" s="69"/>
      <c r="ICI1498" s="107"/>
      <c r="ICJ1498" s="2"/>
      <c r="ICK1498" s="15"/>
      <c r="ICL1498" s="15"/>
      <c r="ICM1498" s="80"/>
      <c r="ICN1498" s="52"/>
      <c r="ICO1498" s="69"/>
      <c r="ICP1498" s="69"/>
      <c r="ICQ1498" s="69"/>
      <c r="ICR1498" s="107"/>
      <c r="ICS1498" s="2"/>
      <c r="ICT1498" s="15"/>
      <c r="ICU1498" s="15"/>
      <c r="ICV1498" s="80"/>
      <c r="ICW1498" s="52"/>
      <c r="ICX1498" s="69"/>
      <c r="ICY1498" s="69"/>
      <c r="ICZ1498" s="69"/>
      <c r="IDA1498" s="107"/>
      <c r="IDB1498" s="2"/>
      <c r="IDC1498" s="15"/>
      <c r="IDD1498" s="15"/>
      <c r="IDE1498" s="80"/>
      <c r="IDF1498" s="52"/>
      <c r="IDG1498" s="69"/>
      <c r="IDH1498" s="69"/>
      <c r="IDI1498" s="69"/>
      <c r="IDJ1498" s="107"/>
      <c r="IDK1498" s="2"/>
      <c r="IDL1498" s="15"/>
      <c r="IDM1498" s="15"/>
      <c r="IDN1498" s="80"/>
      <c r="IDO1498" s="52"/>
      <c r="IDP1498" s="69"/>
      <c r="IDQ1498" s="69"/>
      <c r="IDR1498" s="69"/>
      <c r="IDS1498" s="107"/>
      <c r="IDT1498" s="2"/>
      <c r="IDU1498" s="15"/>
      <c r="IDV1498" s="15"/>
      <c r="IDW1498" s="80"/>
      <c r="IDX1498" s="52"/>
      <c r="IDY1498" s="69"/>
      <c r="IDZ1498" s="69"/>
      <c r="IEA1498" s="69"/>
      <c r="IEB1498" s="107"/>
      <c r="IEC1498" s="2"/>
      <c r="IED1498" s="15"/>
      <c r="IEE1498" s="15"/>
      <c r="IEF1498" s="80"/>
      <c r="IEG1498" s="52"/>
      <c r="IEH1498" s="69"/>
      <c r="IEI1498" s="69"/>
      <c r="IEJ1498" s="69"/>
      <c r="IEK1498" s="107"/>
      <c r="IEL1498" s="2"/>
      <c r="IEM1498" s="15"/>
      <c r="IEN1498" s="15"/>
      <c r="IEO1498" s="80"/>
      <c r="IEP1498" s="52"/>
      <c r="IEQ1498" s="69"/>
      <c r="IER1498" s="69"/>
      <c r="IES1498" s="69"/>
      <c r="IET1498" s="107"/>
      <c r="IEU1498" s="2"/>
      <c r="IEV1498" s="15"/>
      <c r="IEW1498" s="15"/>
      <c r="IEX1498" s="80"/>
      <c r="IEY1498" s="52"/>
      <c r="IEZ1498" s="69"/>
      <c r="IFA1498" s="69"/>
      <c r="IFB1498" s="69"/>
      <c r="IFC1498" s="107"/>
      <c r="IFD1498" s="2"/>
      <c r="IFE1498" s="15"/>
      <c r="IFF1498" s="15"/>
      <c r="IFG1498" s="80"/>
      <c r="IFH1498" s="52"/>
      <c r="IFI1498" s="69"/>
      <c r="IFJ1498" s="69"/>
      <c r="IFK1498" s="69"/>
      <c r="IFL1498" s="107"/>
      <c r="IFM1498" s="2"/>
      <c r="IFN1498" s="15"/>
      <c r="IFO1498" s="15"/>
      <c r="IFP1498" s="80"/>
      <c r="IFQ1498" s="52"/>
      <c r="IFR1498" s="69"/>
      <c r="IFS1498" s="69"/>
      <c r="IFT1498" s="69"/>
      <c r="IFU1498" s="107"/>
      <c r="IFV1498" s="2"/>
      <c r="IFW1498" s="15"/>
      <c r="IFX1498" s="15"/>
      <c r="IFY1498" s="80"/>
      <c r="IFZ1498" s="52"/>
      <c r="IGA1498" s="69"/>
      <c r="IGB1498" s="69"/>
      <c r="IGC1498" s="69"/>
      <c r="IGD1498" s="107"/>
      <c r="IGE1498" s="2"/>
      <c r="IGF1498" s="15"/>
      <c r="IGG1498" s="15"/>
      <c r="IGH1498" s="80"/>
      <c r="IGI1498" s="52"/>
      <c r="IGJ1498" s="69"/>
      <c r="IGK1498" s="69"/>
      <c r="IGL1498" s="69"/>
      <c r="IGM1498" s="107"/>
      <c r="IGN1498" s="2"/>
      <c r="IGO1498" s="15"/>
      <c r="IGP1498" s="15"/>
      <c r="IGQ1498" s="80"/>
      <c r="IGR1498" s="52"/>
      <c r="IGS1498" s="69"/>
      <c r="IGT1498" s="69"/>
      <c r="IGU1498" s="69"/>
      <c r="IGV1498" s="107"/>
      <c r="IGW1498" s="2"/>
      <c r="IGX1498" s="15"/>
      <c r="IGY1498" s="15"/>
      <c r="IGZ1498" s="80"/>
      <c r="IHA1498" s="52"/>
      <c r="IHB1498" s="69"/>
      <c r="IHC1498" s="69"/>
      <c r="IHD1498" s="69"/>
      <c r="IHE1498" s="107"/>
      <c r="IHF1498" s="2"/>
      <c r="IHG1498" s="15"/>
      <c r="IHH1498" s="15"/>
      <c r="IHI1498" s="80"/>
      <c r="IHJ1498" s="52"/>
      <c r="IHK1498" s="69"/>
      <c r="IHL1498" s="69"/>
      <c r="IHM1498" s="69"/>
      <c r="IHN1498" s="107"/>
      <c r="IHO1498" s="2"/>
      <c r="IHP1498" s="15"/>
      <c r="IHQ1498" s="15"/>
      <c r="IHR1498" s="80"/>
      <c r="IHS1498" s="52"/>
      <c r="IHT1498" s="69"/>
      <c r="IHU1498" s="69"/>
      <c r="IHV1498" s="69"/>
      <c r="IHW1498" s="107"/>
      <c r="IHX1498" s="2"/>
      <c r="IHY1498" s="15"/>
      <c r="IHZ1498" s="15"/>
      <c r="IIA1498" s="80"/>
      <c r="IIB1498" s="52"/>
      <c r="IIC1498" s="69"/>
      <c r="IID1498" s="69"/>
      <c r="IIE1498" s="69"/>
      <c r="IIF1498" s="107"/>
      <c r="IIG1498" s="2"/>
      <c r="IIH1498" s="15"/>
      <c r="III1498" s="15"/>
      <c r="IIJ1498" s="80"/>
      <c r="IIK1498" s="52"/>
      <c r="IIL1498" s="69"/>
      <c r="IIM1498" s="69"/>
      <c r="IIN1498" s="69"/>
      <c r="IIO1498" s="107"/>
      <c r="IIP1498" s="2"/>
      <c r="IIQ1498" s="15"/>
      <c r="IIR1498" s="15"/>
      <c r="IIS1498" s="80"/>
      <c r="IIT1498" s="52"/>
      <c r="IIU1498" s="69"/>
      <c r="IIV1498" s="69"/>
      <c r="IIW1498" s="69"/>
      <c r="IIX1498" s="107"/>
      <c r="IIY1498" s="2"/>
      <c r="IIZ1498" s="15"/>
      <c r="IJA1498" s="15"/>
      <c r="IJB1498" s="80"/>
      <c r="IJC1498" s="52"/>
      <c r="IJD1498" s="69"/>
      <c r="IJE1498" s="69"/>
      <c r="IJF1498" s="69"/>
      <c r="IJG1498" s="107"/>
      <c r="IJH1498" s="2"/>
      <c r="IJI1498" s="15"/>
      <c r="IJJ1498" s="15"/>
      <c r="IJK1498" s="80"/>
      <c r="IJL1498" s="52"/>
      <c r="IJM1498" s="69"/>
      <c r="IJN1498" s="69"/>
      <c r="IJO1498" s="69"/>
      <c r="IJP1498" s="107"/>
      <c r="IJQ1498" s="2"/>
      <c r="IJR1498" s="15"/>
      <c r="IJS1498" s="15"/>
      <c r="IJT1498" s="80"/>
      <c r="IJU1498" s="52"/>
      <c r="IJV1498" s="69"/>
      <c r="IJW1498" s="69"/>
      <c r="IJX1498" s="69"/>
      <c r="IJY1498" s="107"/>
      <c r="IJZ1498" s="2"/>
      <c r="IKA1498" s="15"/>
      <c r="IKB1498" s="15"/>
      <c r="IKC1498" s="80"/>
      <c r="IKD1498" s="52"/>
      <c r="IKE1498" s="69"/>
      <c r="IKF1498" s="69"/>
      <c r="IKG1498" s="69"/>
      <c r="IKH1498" s="107"/>
      <c r="IKI1498" s="2"/>
      <c r="IKJ1498" s="15"/>
      <c r="IKK1498" s="15"/>
      <c r="IKL1498" s="80"/>
      <c r="IKM1498" s="52"/>
      <c r="IKN1498" s="69"/>
      <c r="IKO1498" s="69"/>
      <c r="IKP1498" s="69"/>
      <c r="IKQ1498" s="107"/>
      <c r="IKR1498" s="2"/>
      <c r="IKS1498" s="15"/>
      <c r="IKT1498" s="15"/>
      <c r="IKU1498" s="80"/>
      <c r="IKV1498" s="52"/>
      <c r="IKW1498" s="69"/>
      <c r="IKX1498" s="69"/>
      <c r="IKY1498" s="69"/>
      <c r="IKZ1498" s="107"/>
      <c r="ILA1498" s="2"/>
      <c r="ILB1498" s="15"/>
      <c r="ILC1498" s="15"/>
      <c r="ILD1498" s="80"/>
      <c r="ILE1498" s="52"/>
      <c r="ILF1498" s="69"/>
      <c r="ILG1498" s="69"/>
      <c r="ILH1498" s="69"/>
      <c r="ILI1498" s="107"/>
      <c r="ILJ1498" s="2"/>
      <c r="ILK1498" s="15"/>
      <c r="ILL1498" s="15"/>
      <c r="ILM1498" s="80"/>
      <c r="ILN1498" s="52"/>
      <c r="ILO1498" s="69"/>
      <c r="ILP1498" s="69"/>
      <c r="ILQ1498" s="69"/>
      <c r="ILR1498" s="107"/>
      <c r="ILS1498" s="2"/>
      <c r="ILT1498" s="15"/>
      <c r="ILU1498" s="15"/>
      <c r="ILV1498" s="80"/>
      <c r="ILW1498" s="52"/>
      <c r="ILX1498" s="69"/>
      <c r="ILY1498" s="69"/>
      <c r="ILZ1498" s="69"/>
      <c r="IMA1498" s="107"/>
      <c r="IMB1498" s="2"/>
      <c r="IMC1498" s="15"/>
      <c r="IMD1498" s="15"/>
      <c r="IME1498" s="80"/>
      <c r="IMF1498" s="52"/>
      <c r="IMG1498" s="69"/>
      <c r="IMH1498" s="69"/>
      <c r="IMI1498" s="69"/>
      <c r="IMJ1498" s="107"/>
      <c r="IMK1498" s="2"/>
      <c r="IML1498" s="15"/>
      <c r="IMM1498" s="15"/>
      <c r="IMN1498" s="80"/>
      <c r="IMO1498" s="52"/>
      <c r="IMP1498" s="69"/>
      <c r="IMQ1498" s="69"/>
      <c r="IMR1498" s="69"/>
      <c r="IMS1498" s="107"/>
      <c r="IMT1498" s="2"/>
      <c r="IMU1498" s="15"/>
      <c r="IMV1498" s="15"/>
      <c r="IMW1498" s="80"/>
      <c r="IMX1498" s="52"/>
      <c r="IMY1498" s="69"/>
      <c r="IMZ1498" s="69"/>
      <c r="INA1498" s="69"/>
      <c r="INB1498" s="107"/>
      <c r="INC1498" s="2"/>
      <c r="IND1498" s="15"/>
      <c r="INE1498" s="15"/>
      <c r="INF1498" s="80"/>
      <c r="ING1498" s="52"/>
      <c r="INH1498" s="69"/>
      <c r="INI1498" s="69"/>
      <c r="INJ1498" s="69"/>
      <c r="INK1498" s="107"/>
      <c r="INL1498" s="2"/>
      <c r="INM1498" s="15"/>
      <c r="INN1498" s="15"/>
      <c r="INO1498" s="80"/>
      <c r="INP1498" s="52"/>
      <c r="INQ1498" s="69"/>
      <c r="INR1498" s="69"/>
      <c r="INS1498" s="69"/>
      <c r="INT1498" s="107"/>
      <c r="INU1498" s="2"/>
      <c r="INV1498" s="15"/>
      <c r="INW1498" s="15"/>
      <c r="INX1498" s="80"/>
      <c r="INY1498" s="52"/>
      <c r="INZ1498" s="69"/>
      <c r="IOA1498" s="69"/>
      <c r="IOB1498" s="69"/>
      <c r="IOC1498" s="107"/>
      <c r="IOD1498" s="2"/>
      <c r="IOE1498" s="15"/>
      <c r="IOF1498" s="15"/>
      <c r="IOG1498" s="80"/>
      <c r="IOH1498" s="52"/>
      <c r="IOI1498" s="69"/>
      <c r="IOJ1498" s="69"/>
      <c r="IOK1498" s="69"/>
      <c r="IOL1498" s="107"/>
      <c r="IOM1498" s="2"/>
      <c r="ION1498" s="15"/>
      <c r="IOO1498" s="15"/>
      <c r="IOP1498" s="80"/>
      <c r="IOQ1498" s="52"/>
      <c r="IOR1498" s="69"/>
      <c r="IOS1498" s="69"/>
      <c r="IOT1498" s="69"/>
      <c r="IOU1498" s="107"/>
      <c r="IOV1498" s="2"/>
      <c r="IOW1498" s="15"/>
      <c r="IOX1498" s="15"/>
      <c r="IOY1498" s="80"/>
      <c r="IOZ1498" s="52"/>
      <c r="IPA1498" s="69"/>
      <c r="IPB1498" s="69"/>
      <c r="IPC1498" s="69"/>
      <c r="IPD1498" s="107"/>
      <c r="IPE1498" s="2"/>
      <c r="IPF1498" s="15"/>
      <c r="IPG1498" s="15"/>
      <c r="IPH1498" s="80"/>
      <c r="IPI1498" s="52"/>
      <c r="IPJ1498" s="69"/>
      <c r="IPK1498" s="69"/>
      <c r="IPL1498" s="69"/>
      <c r="IPM1498" s="107"/>
      <c r="IPN1498" s="2"/>
      <c r="IPO1498" s="15"/>
      <c r="IPP1498" s="15"/>
      <c r="IPQ1498" s="80"/>
      <c r="IPR1498" s="52"/>
      <c r="IPS1498" s="69"/>
      <c r="IPT1498" s="69"/>
      <c r="IPU1498" s="69"/>
      <c r="IPV1498" s="107"/>
      <c r="IPW1498" s="2"/>
      <c r="IPX1498" s="15"/>
      <c r="IPY1498" s="15"/>
      <c r="IPZ1498" s="80"/>
      <c r="IQA1498" s="52"/>
      <c r="IQB1498" s="69"/>
      <c r="IQC1498" s="69"/>
      <c r="IQD1498" s="69"/>
      <c r="IQE1498" s="107"/>
      <c r="IQF1498" s="2"/>
      <c r="IQG1498" s="15"/>
      <c r="IQH1498" s="15"/>
      <c r="IQI1498" s="80"/>
      <c r="IQJ1498" s="52"/>
      <c r="IQK1498" s="69"/>
      <c r="IQL1498" s="69"/>
      <c r="IQM1498" s="69"/>
      <c r="IQN1498" s="107"/>
      <c r="IQO1498" s="2"/>
      <c r="IQP1498" s="15"/>
      <c r="IQQ1498" s="15"/>
      <c r="IQR1498" s="80"/>
      <c r="IQS1498" s="52"/>
      <c r="IQT1498" s="69"/>
      <c r="IQU1498" s="69"/>
      <c r="IQV1498" s="69"/>
      <c r="IQW1498" s="107"/>
      <c r="IQX1498" s="2"/>
      <c r="IQY1498" s="15"/>
      <c r="IQZ1498" s="15"/>
      <c r="IRA1498" s="80"/>
      <c r="IRB1498" s="52"/>
      <c r="IRC1498" s="69"/>
      <c r="IRD1498" s="69"/>
      <c r="IRE1498" s="69"/>
      <c r="IRF1498" s="107"/>
      <c r="IRG1498" s="2"/>
      <c r="IRH1498" s="15"/>
      <c r="IRI1498" s="15"/>
      <c r="IRJ1498" s="80"/>
      <c r="IRK1498" s="52"/>
      <c r="IRL1498" s="69"/>
      <c r="IRM1498" s="69"/>
      <c r="IRN1498" s="69"/>
      <c r="IRO1498" s="107"/>
      <c r="IRP1498" s="2"/>
      <c r="IRQ1498" s="15"/>
      <c r="IRR1498" s="15"/>
      <c r="IRS1498" s="80"/>
      <c r="IRT1498" s="52"/>
      <c r="IRU1498" s="69"/>
      <c r="IRV1498" s="69"/>
      <c r="IRW1498" s="69"/>
      <c r="IRX1498" s="107"/>
      <c r="IRY1498" s="2"/>
      <c r="IRZ1498" s="15"/>
      <c r="ISA1498" s="15"/>
      <c r="ISB1498" s="80"/>
      <c r="ISC1498" s="52"/>
      <c r="ISD1498" s="69"/>
      <c r="ISE1498" s="69"/>
      <c r="ISF1498" s="69"/>
      <c r="ISG1498" s="107"/>
      <c r="ISH1498" s="2"/>
      <c r="ISI1498" s="15"/>
      <c r="ISJ1498" s="15"/>
      <c r="ISK1498" s="80"/>
      <c r="ISL1498" s="52"/>
      <c r="ISM1498" s="69"/>
      <c r="ISN1498" s="69"/>
      <c r="ISO1498" s="69"/>
      <c r="ISP1498" s="107"/>
      <c r="ISQ1498" s="2"/>
      <c r="ISR1498" s="15"/>
      <c r="ISS1498" s="15"/>
      <c r="IST1498" s="80"/>
      <c r="ISU1498" s="52"/>
      <c r="ISV1498" s="69"/>
      <c r="ISW1498" s="69"/>
      <c r="ISX1498" s="69"/>
      <c r="ISY1498" s="107"/>
      <c r="ISZ1498" s="2"/>
      <c r="ITA1498" s="15"/>
      <c r="ITB1498" s="15"/>
      <c r="ITC1498" s="80"/>
      <c r="ITD1498" s="52"/>
      <c r="ITE1498" s="69"/>
      <c r="ITF1498" s="69"/>
      <c r="ITG1498" s="69"/>
      <c r="ITH1498" s="107"/>
      <c r="ITI1498" s="2"/>
      <c r="ITJ1498" s="15"/>
      <c r="ITK1498" s="15"/>
      <c r="ITL1498" s="80"/>
      <c r="ITM1498" s="52"/>
      <c r="ITN1498" s="69"/>
      <c r="ITO1498" s="69"/>
      <c r="ITP1498" s="69"/>
      <c r="ITQ1498" s="107"/>
      <c r="ITR1498" s="2"/>
      <c r="ITS1498" s="15"/>
      <c r="ITT1498" s="15"/>
      <c r="ITU1498" s="80"/>
      <c r="ITV1498" s="52"/>
      <c r="ITW1498" s="69"/>
      <c r="ITX1498" s="69"/>
      <c r="ITY1498" s="69"/>
      <c r="ITZ1498" s="107"/>
      <c r="IUA1498" s="2"/>
      <c r="IUB1498" s="15"/>
      <c r="IUC1498" s="15"/>
      <c r="IUD1498" s="80"/>
      <c r="IUE1498" s="52"/>
      <c r="IUF1498" s="69"/>
      <c r="IUG1498" s="69"/>
      <c r="IUH1498" s="69"/>
      <c r="IUI1498" s="107"/>
      <c r="IUJ1498" s="2"/>
      <c r="IUK1498" s="15"/>
      <c r="IUL1498" s="15"/>
      <c r="IUM1498" s="80"/>
      <c r="IUN1498" s="52"/>
      <c r="IUO1498" s="69"/>
      <c r="IUP1498" s="69"/>
      <c r="IUQ1498" s="69"/>
      <c r="IUR1498" s="107"/>
      <c r="IUS1498" s="2"/>
      <c r="IUT1498" s="15"/>
      <c r="IUU1498" s="15"/>
      <c r="IUV1498" s="80"/>
      <c r="IUW1498" s="52"/>
      <c r="IUX1498" s="69"/>
      <c r="IUY1498" s="69"/>
      <c r="IUZ1498" s="69"/>
      <c r="IVA1498" s="107"/>
      <c r="IVB1498" s="2"/>
      <c r="IVC1498" s="15"/>
      <c r="IVD1498" s="15"/>
      <c r="IVE1498" s="80"/>
      <c r="IVF1498" s="52"/>
      <c r="IVG1498" s="69"/>
      <c r="IVH1498" s="69"/>
      <c r="IVI1498" s="69"/>
      <c r="IVJ1498" s="107"/>
      <c r="IVK1498" s="2"/>
      <c r="IVL1498" s="15"/>
      <c r="IVM1498" s="15"/>
      <c r="IVN1498" s="80"/>
      <c r="IVO1498" s="52"/>
      <c r="IVP1498" s="69"/>
      <c r="IVQ1498" s="69"/>
      <c r="IVR1498" s="69"/>
      <c r="IVS1498" s="107"/>
      <c r="IVT1498" s="2"/>
      <c r="IVU1498" s="15"/>
      <c r="IVV1498" s="15"/>
      <c r="IVW1498" s="80"/>
      <c r="IVX1498" s="52"/>
      <c r="IVY1498" s="69"/>
      <c r="IVZ1498" s="69"/>
      <c r="IWA1498" s="69"/>
      <c r="IWB1498" s="107"/>
      <c r="IWC1498" s="2"/>
      <c r="IWD1498" s="15"/>
      <c r="IWE1498" s="15"/>
      <c r="IWF1498" s="80"/>
      <c r="IWG1498" s="52"/>
      <c r="IWH1498" s="69"/>
      <c r="IWI1498" s="69"/>
      <c r="IWJ1498" s="69"/>
      <c r="IWK1498" s="107"/>
      <c r="IWL1498" s="2"/>
      <c r="IWM1498" s="15"/>
      <c r="IWN1498" s="15"/>
      <c r="IWO1498" s="80"/>
      <c r="IWP1498" s="52"/>
      <c r="IWQ1498" s="69"/>
      <c r="IWR1498" s="69"/>
      <c r="IWS1498" s="69"/>
      <c r="IWT1498" s="107"/>
      <c r="IWU1498" s="2"/>
      <c r="IWV1498" s="15"/>
      <c r="IWW1498" s="15"/>
      <c r="IWX1498" s="80"/>
      <c r="IWY1498" s="52"/>
      <c r="IWZ1498" s="69"/>
      <c r="IXA1498" s="69"/>
      <c r="IXB1498" s="69"/>
      <c r="IXC1498" s="107"/>
      <c r="IXD1498" s="2"/>
      <c r="IXE1498" s="15"/>
      <c r="IXF1498" s="15"/>
      <c r="IXG1498" s="80"/>
      <c r="IXH1498" s="52"/>
      <c r="IXI1498" s="69"/>
      <c r="IXJ1498" s="69"/>
      <c r="IXK1498" s="69"/>
      <c r="IXL1498" s="107"/>
      <c r="IXM1498" s="2"/>
      <c r="IXN1498" s="15"/>
      <c r="IXO1498" s="15"/>
      <c r="IXP1498" s="80"/>
      <c r="IXQ1498" s="52"/>
      <c r="IXR1498" s="69"/>
      <c r="IXS1498" s="69"/>
      <c r="IXT1498" s="69"/>
      <c r="IXU1498" s="107"/>
      <c r="IXV1498" s="2"/>
      <c r="IXW1498" s="15"/>
      <c r="IXX1498" s="15"/>
      <c r="IXY1498" s="80"/>
      <c r="IXZ1498" s="52"/>
      <c r="IYA1498" s="69"/>
      <c r="IYB1498" s="69"/>
      <c r="IYC1498" s="69"/>
      <c r="IYD1498" s="107"/>
      <c r="IYE1498" s="2"/>
      <c r="IYF1498" s="15"/>
      <c r="IYG1498" s="15"/>
      <c r="IYH1498" s="80"/>
      <c r="IYI1498" s="52"/>
      <c r="IYJ1498" s="69"/>
      <c r="IYK1498" s="69"/>
      <c r="IYL1498" s="69"/>
      <c r="IYM1498" s="107"/>
      <c r="IYN1498" s="2"/>
      <c r="IYO1498" s="15"/>
      <c r="IYP1498" s="15"/>
      <c r="IYQ1498" s="80"/>
      <c r="IYR1498" s="52"/>
      <c r="IYS1498" s="69"/>
      <c r="IYT1498" s="69"/>
      <c r="IYU1498" s="69"/>
      <c r="IYV1498" s="107"/>
      <c r="IYW1498" s="2"/>
      <c r="IYX1498" s="15"/>
      <c r="IYY1498" s="15"/>
      <c r="IYZ1498" s="80"/>
      <c r="IZA1498" s="52"/>
      <c r="IZB1498" s="69"/>
      <c r="IZC1498" s="69"/>
      <c r="IZD1498" s="69"/>
      <c r="IZE1498" s="107"/>
      <c r="IZF1498" s="2"/>
      <c r="IZG1498" s="15"/>
      <c r="IZH1498" s="15"/>
      <c r="IZI1498" s="80"/>
      <c r="IZJ1498" s="52"/>
      <c r="IZK1498" s="69"/>
      <c r="IZL1498" s="69"/>
      <c r="IZM1498" s="69"/>
      <c r="IZN1498" s="107"/>
      <c r="IZO1498" s="2"/>
      <c r="IZP1498" s="15"/>
      <c r="IZQ1498" s="15"/>
      <c r="IZR1498" s="80"/>
      <c r="IZS1498" s="52"/>
      <c r="IZT1498" s="69"/>
      <c r="IZU1498" s="69"/>
      <c r="IZV1498" s="69"/>
      <c r="IZW1498" s="107"/>
      <c r="IZX1498" s="2"/>
      <c r="IZY1498" s="15"/>
      <c r="IZZ1498" s="15"/>
      <c r="JAA1498" s="80"/>
      <c r="JAB1498" s="52"/>
      <c r="JAC1498" s="69"/>
      <c r="JAD1498" s="69"/>
      <c r="JAE1498" s="69"/>
      <c r="JAF1498" s="107"/>
      <c r="JAG1498" s="2"/>
      <c r="JAH1498" s="15"/>
      <c r="JAI1498" s="15"/>
      <c r="JAJ1498" s="80"/>
      <c r="JAK1498" s="52"/>
      <c r="JAL1498" s="69"/>
      <c r="JAM1498" s="69"/>
      <c r="JAN1498" s="69"/>
      <c r="JAO1498" s="107"/>
      <c r="JAP1498" s="2"/>
      <c r="JAQ1498" s="15"/>
      <c r="JAR1498" s="15"/>
      <c r="JAS1498" s="80"/>
      <c r="JAT1498" s="52"/>
      <c r="JAU1498" s="69"/>
      <c r="JAV1498" s="69"/>
      <c r="JAW1498" s="69"/>
      <c r="JAX1498" s="107"/>
      <c r="JAY1498" s="2"/>
      <c r="JAZ1498" s="15"/>
      <c r="JBA1498" s="15"/>
      <c r="JBB1498" s="80"/>
      <c r="JBC1498" s="52"/>
      <c r="JBD1498" s="69"/>
      <c r="JBE1498" s="69"/>
      <c r="JBF1498" s="69"/>
      <c r="JBG1498" s="107"/>
      <c r="JBH1498" s="2"/>
      <c r="JBI1498" s="15"/>
      <c r="JBJ1498" s="15"/>
      <c r="JBK1498" s="80"/>
      <c r="JBL1498" s="52"/>
      <c r="JBM1498" s="69"/>
      <c r="JBN1498" s="69"/>
      <c r="JBO1498" s="69"/>
      <c r="JBP1498" s="107"/>
      <c r="JBQ1498" s="2"/>
      <c r="JBR1498" s="15"/>
      <c r="JBS1498" s="15"/>
      <c r="JBT1498" s="80"/>
      <c r="JBU1498" s="52"/>
      <c r="JBV1498" s="69"/>
      <c r="JBW1498" s="69"/>
      <c r="JBX1498" s="69"/>
      <c r="JBY1498" s="107"/>
      <c r="JBZ1498" s="2"/>
      <c r="JCA1498" s="15"/>
      <c r="JCB1498" s="15"/>
      <c r="JCC1498" s="80"/>
      <c r="JCD1498" s="52"/>
      <c r="JCE1498" s="69"/>
      <c r="JCF1498" s="69"/>
      <c r="JCG1498" s="69"/>
      <c r="JCH1498" s="107"/>
      <c r="JCI1498" s="2"/>
      <c r="JCJ1498" s="15"/>
      <c r="JCK1498" s="15"/>
      <c r="JCL1498" s="80"/>
      <c r="JCM1498" s="52"/>
      <c r="JCN1498" s="69"/>
      <c r="JCO1498" s="69"/>
      <c r="JCP1498" s="69"/>
      <c r="JCQ1498" s="107"/>
      <c r="JCR1498" s="2"/>
      <c r="JCS1498" s="15"/>
      <c r="JCT1498" s="15"/>
      <c r="JCU1498" s="80"/>
      <c r="JCV1498" s="52"/>
      <c r="JCW1498" s="69"/>
      <c r="JCX1498" s="69"/>
      <c r="JCY1498" s="69"/>
      <c r="JCZ1498" s="107"/>
      <c r="JDA1498" s="2"/>
      <c r="JDB1498" s="15"/>
      <c r="JDC1498" s="15"/>
      <c r="JDD1498" s="80"/>
      <c r="JDE1498" s="52"/>
      <c r="JDF1498" s="69"/>
      <c r="JDG1498" s="69"/>
      <c r="JDH1498" s="69"/>
      <c r="JDI1498" s="107"/>
      <c r="JDJ1498" s="2"/>
      <c r="JDK1498" s="15"/>
      <c r="JDL1498" s="15"/>
      <c r="JDM1498" s="80"/>
      <c r="JDN1498" s="52"/>
      <c r="JDO1498" s="69"/>
      <c r="JDP1498" s="69"/>
      <c r="JDQ1498" s="69"/>
      <c r="JDR1498" s="107"/>
      <c r="JDS1498" s="2"/>
      <c r="JDT1498" s="15"/>
      <c r="JDU1498" s="15"/>
      <c r="JDV1498" s="80"/>
      <c r="JDW1498" s="52"/>
      <c r="JDX1498" s="69"/>
      <c r="JDY1498" s="69"/>
      <c r="JDZ1498" s="69"/>
      <c r="JEA1498" s="107"/>
      <c r="JEB1498" s="2"/>
      <c r="JEC1498" s="15"/>
      <c r="JED1498" s="15"/>
      <c r="JEE1498" s="80"/>
      <c r="JEF1498" s="52"/>
      <c r="JEG1498" s="69"/>
      <c r="JEH1498" s="69"/>
      <c r="JEI1498" s="69"/>
      <c r="JEJ1498" s="107"/>
      <c r="JEK1498" s="2"/>
      <c r="JEL1498" s="15"/>
      <c r="JEM1498" s="15"/>
      <c r="JEN1498" s="80"/>
      <c r="JEO1498" s="52"/>
      <c r="JEP1498" s="69"/>
      <c r="JEQ1498" s="69"/>
      <c r="JER1498" s="69"/>
      <c r="JES1498" s="107"/>
      <c r="JET1498" s="2"/>
      <c r="JEU1498" s="15"/>
      <c r="JEV1498" s="15"/>
      <c r="JEW1498" s="80"/>
      <c r="JEX1498" s="52"/>
      <c r="JEY1498" s="69"/>
      <c r="JEZ1498" s="69"/>
      <c r="JFA1498" s="69"/>
      <c r="JFB1498" s="107"/>
      <c r="JFC1498" s="2"/>
      <c r="JFD1498" s="15"/>
      <c r="JFE1498" s="15"/>
      <c r="JFF1498" s="80"/>
      <c r="JFG1498" s="52"/>
      <c r="JFH1498" s="69"/>
      <c r="JFI1498" s="69"/>
      <c r="JFJ1498" s="69"/>
      <c r="JFK1498" s="107"/>
      <c r="JFL1498" s="2"/>
      <c r="JFM1498" s="15"/>
      <c r="JFN1498" s="15"/>
      <c r="JFO1498" s="80"/>
      <c r="JFP1498" s="52"/>
      <c r="JFQ1498" s="69"/>
      <c r="JFR1498" s="69"/>
      <c r="JFS1498" s="69"/>
      <c r="JFT1498" s="107"/>
      <c r="JFU1498" s="2"/>
      <c r="JFV1498" s="15"/>
      <c r="JFW1498" s="15"/>
      <c r="JFX1498" s="80"/>
      <c r="JFY1498" s="52"/>
      <c r="JFZ1498" s="69"/>
      <c r="JGA1498" s="69"/>
      <c r="JGB1498" s="69"/>
      <c r="JGC1498" s="107"/>
      <c r="JGD1498" s="2"/>
      <c r="JGE1498" s="15"/>
      <c r="JGF1498" s="15"/>
      <c r="JGG1498" s="80"/>
      <c r="JGH1498" s="52"/>
      <c r="JGI1498" s="69"/>
      <c r="JGJ1498" s="69"/>
      <c r="JGK1498" s="69"/>
      <c r="JGL1498" s="107"/>
      <c r="JGM1498" s="2"/>
      <c r="JGN1498" s="15"/>
      <c r="JGO1498" s="15"/>
      <c r="JGP1498" s="80"/>
      <c r="JGQ1498" s="52"/>
      <c r="JGR1498" s="69"/>
      <c r="JGS1498" s="69"/>
      <c r="JGT1498" s="69"/>
      <c r="JGU1498" s="107"/>
      <c r="JGV1498" s="2"/>
      <c r="JGW1498" s="15"/>
      <c r="JGX1498" s="15"/>
      <c r="JGY1498" s="80"/>
      <c r="JGZ1498" s="52"/>
      <c r="JHA1498" s="69"/>
      <c r="JHB1498" s="69"/>
      <c r="JHC1498" s="69"/>
      <c r="JHD1498" s="107"/>
      <c r="JHE1498" s="2"/>
      <c r="JHF1498" s="15"/>
      <c r="JHG1498" s="15"/>
      <c r="JHH1498" s="80"/>
      <c r="JHI1498" s="52"/>
      <c r="JHJ1498" s="69"/>
      <c r="JHK1498" s="69"/>
      <c r="JHL1498" s="69"/>
      <c r="JHM1498" s="107"/>
      <c r="JHN1498" s="2"/>
      <c r="JHO1498" s="15"/>
      <c r="JHP1498" s="15"/>
      <c r="JHQ1498" s="80"/>
      <c r="JHR1498" s="52"/>
      <c r="JHS1498" s="69"/>
      <c r="JHT1498" s="69"/>
      <c r="JHU1498" s="69"/>
      <c r="JHV1498" s="107"/>
      <c r="JHW1498" s="2"/>
      <c r="JHX1498" s="15"/>
      <c r="JHY1498" s="15"/>
      <c r="JHZ1498" s="80"/>
      <c r="JIA1498" s="52"/>
      <c r="JIB1498" s="69"/>
      <c r="JIC1498" s="69"/>
      <c r="JID1498" s="69"/>
      <c r="JIE1498" s="107"/>
      <c r="JIF1498" s="2"/>
      <c r="JIG1498" s="15"/>
      <c r="JIH1498" s="15"/>
      <c r="JII1498" s="80"/>
      <c r="JIJ1498" s="52"/>
      <c r="JIK1498" s="69"/>
      <c r="JIL1498" s="69"/>
      <c r="JIM1498" s="69"/>
      <c r="JIN1498" s="107"/>
      <c r="JIO1498" s="2"/>
      <c r="JIP1498" s="15"/>
      <c r="JIQ1498" s="15"/>
      <c r="JIR1498" s="80"/>
      <c r="JIS1498" s="52"/>
      <c r="JIT1498" s="69"/>
      <c r="JIU1498" s="69"/>
      <c r="JIV1498" s="69"/>
      <c r="JIW1498" s="107"/>
      <c r="JIX1498" s="2"/>
      <c r="JIY1498" s="15"/>
      <c r="JIZ1498" s="15"/>
      <c r="JJA1498" s="80"/>
      <c r="JJB1498" s="52"/>
      <c r="JJC1498" s="69"/>
      <c r="JJD1498" s="69"/>
      <c r="JJE1498" s="69"/>
      <c r="JJF1498" s="107"/>
      <c r="JJG1498" s="2"/>
      <c r="JJH1498" s="15"/>
      <c r="JJI1498" s="15"/>
      <c r="JJJ1498" s="80"/>
      <c r="JJK1498" s="52"/>
      <c r="JJL1498" s="69"/>
      <c r="JJM1498" s="69"/>
      <c r="JJN1498" s="69"/>
      <c r="JJO1498" s="107"/>
      <c r="JJP1498" s="2"/>
      <c r="JJQ1498" s="15"/>
      <c r="JJR1498" s="15"/>
      <c r="JJS1498" s="80"/>
      <c r="JJT1498" s="52"/>
      <c r="JJU1498" s="69"/>
      <c r="JJV1498" s="69"/>
      <c r="JJW1498" s="69"/>
      <c r="JJX1498" s="107"/>
      <c r="JJY1498" s="2"/>
      <c r="JJZ1498" s="15"/>
      <c r="JKA1498" s="15"/>
      <c r="JKB1498" s="80"/>
      <c r="JKC1498" s="52"/>
      <c r="JKD1498" s="69"/>
      <c r="JKE1498" s="69"/>
      <c r="JKF1498" s="69"/>
      <c r="JKG1498" s="107"/>
      <c r="JKH1498" s="2"/>
      <c r="JKI1498" s="15"/>
      <c r="JKJ1498" s="15"/>
      <c r="JKK1498" s="80"/>
      <c r="JKL1498" s="52"/>
      <c r="JKM1498" s="69"/>
      <c r="JKN1498" s="69"/>
      <c r="JKO1498" s="69"/>
      <c r="JKP1498" s="107"/>
      <c r="JKQ1498" s="2"/>
      <c r="JKR1498" s="15"/>
      <c r="JKS1498" s="15"/>
      <c r="JKT1498" s="80"/>
      <c r="JKU1498" s="52"/>
      <c r="JKV1498" s="69"/>
      <c r="JKW1498" s="69"/>
      <c r="JKX1498" s="69"/>
      <c r="JKY1498" s="107"/>
      <c r="JKZ1498" s="2"/>
      <c r="JLA1498" s="15"/>
      <c r="JLB1498" s="15"/>
      <c r="JLC1498" s="80"/>
      <c r="JLD1498" s="52"/>
      <c r="JLE1498" s="69"/>
      <c r="JLF1498" s="69"/>
      <c r="JLG1498" s="69"/>
      <c r="JLH1498" s="107"/>
      <c r="JLI1498" s="2"/>
      <c r="JLJ1498" s="15"/>
      <c r="JLK1498" s="15"/>
      <c r="JLL1498" s="80"/>
      <c r="JLM1498" s="52"/>
      <c r="JLN1498" s="69"/>
      <c r="JLO1498" s="69"/>
      <c r="JLP1498" s="69"/>
      <c r="JLQ1498" s="107"/>
      <c r="JLR1498" s="2"/>
      <c r="JLS1498" s="15"/>
      <c r="JLT1498" s="15"/>
      <c r="JLU1498" s="80"/>
      <c r="JLV1498" s="52"/>
      <c r="JLW1498" s="69"/>
      <c r="JLX1498" s="69"/>
      <c r="JLY1498" s="69"/>
      <c r="JLZ1498" s="107"/>
      <c r="JMA1498" s="2"/>
      <c r="JMB1498" s="15"/>
      <c r="JMC1498" s="15"/>
      <c r="JMD1498" s="80"/>
      <c r="JME1498" s="52"/>
      <c r="JMF1498" s="69"/>
      <c r="JMG1498" s="69"/>
      <c r="JMH1498" s="69"/>
      <c r="JMI1498" s="107"/>
      <c r="JMJ1498" s="2"/>
      <c r="JMK1498" s="15"/>
      <c r="JML1498" s="15"/>
      <c r="JMM1498" s="80"/>
      <c r="JMN1498" s="52"/>
      <c r="JMO1498" s="69"/>
      <c r="JMP1498" s="69"/>
      <c r="JMQ1498" s="69"/>
      <c r="JMR1498" s="107"/>
      <c r="JMS1498" s="2"/>
      <c r="JMT1498" s="15"/>
      <c r="JMU1498" s="15"/>
      <c r="JMV1498" s="80"/>
      <c r="JMW1498" s="52"/>
      <c r="JMX1498" s="69"/>
      <c r="JMY1498" s="69"/>
      <c r="JMZ1498" s="69"/>
      <c r="JNA1498" s="107"/>
      <c r="JNB1498" s="2"/>
      <c r="JNC1498" s="15"/>
      <c r="JND1498" s="15"/>
      <c r="JNE1498" s="80"/>
      <c r="JNF1498" s="52"/>
      <c r="JNG1498" s="69"/>
      <c r="JNH1498" s="69"/>
      <c r="JNI1498" s="69"/>
      <c r="JNJ1498" s="107"/>
      <c r="JNK1498" s="2"/>
      <c r="JNL1498" s="15"/>
      <c r="JNM1498" s="15"/>
      <c r="JNN1498" s="80"/>
      <c r="JNO1498" s="52"/>
      <c r="JNP1498" s="69"/>
      <c r="JNQ1498" s="69"/>
      <c r="JNR1498" s="69"/>
      <c r="JNS1498" s="107"/>
      <c r="JNT1498" s="2"/>
      <c r="JNU1498" s="15"/>
      <c r="JNV1498" s="15"/>
      <c r="JNW1498" s="80"/>
      <c r="JNX1498" s="52"/>
      <c r="JNY1498" s="69"/>
      <c r="JNZ1498" s="69"/>
      <c r="JOA1498" s="69"/>
      <c r="JOB1498" s="107"/>
      <c r="JOC1498" s="2"/>
      <c r="JOD1498" s="15"/>
      <c r="JOE1498" s="15"/>
      <c r="JOF1498" s="80"/>
      <c r="JOG1498" s="52"/>
      <c r="JOH1498" s="69"/>
      <c r="JOI1498" s="69"/>
      <c r="JOJ1498" s="69"/>
      <c r="JOK1498" s="107"/>
      <c r="JOL1498" s="2"/>
      <c r="JOM1498" s="15"/>
      <c r="JON1498" s="15"/>
      <c r="JOO1498" s="80"/>
      <c r="JOP1498" s="52"/>
      <c r="JOQ1498" s="69"/>
      <c r="JOR1498" s="69"/>
      <c r="JOS1498" s="69"/>
      <c r="JOT1498" s="107"/>
      <c r="JOU1498" s="2"/>
      <c r="JOV1498" s="15"/>
      <c r="JOW1498" s="15"/>
      <c r="JOX1498" s="80"/>
      <c r="JOY1498" s="52"/>
      <c r="JOZ1498" s="69"/>
      <c r="JPA1498" s="69"/>
      <c r="JPB1498" s="69"/>
      <c r="JPC1498" s="107"/>
      <c r="JPD1498" s="2"/>
      <c r="JPE1498" s="15"/>
      <c r="JPF1498" s="15"/>
      <c r="JPG1498" s="80"/>
      <c r="JPH1498" s="52"/>
      <c r="JPI1498" s="69"/>
      <c r="JPJ1498" s="69"/>
      <c r="JPK1498" s="69"/>
      <c r="JPL1498" s="107"/>
      <c r="JPM1498" s="2"/>
      <c r="JPN1498" s="15"/>
      <c r="JPO1498" s="15"/>
      <c r="JPP1498" s="80"/>
      <c r="JPQ1498" s="52"/>
      <c r="JPR1498" s="69"/>
      <c r="JPS1498" s="69"/>
      <c r="JPT1498" s="69"/>
      <c r="JPU1498" s="107"/>
      <c r="JPV1498" s="2"/>
      <c r="JPW1498" s="15"/>
      <c r="JPX1498" s="15"/>
      <c r="JPY1498" s="80"/>
      <c r="JPZ1498" s="52"/>
      <c r="JQA1498" s="69"/>
      <c r="JQB1498" s="69"/>
      <c r="JQC1498" s="69"/>
      <c r="JQD1498" s="107"/>
      <c r="JQE1498" s="2"/>
      <c r="JQF1498" s="15"/>
      <c r="JQG1498" s="15"/>
      <c r="JQH1498" s="80"/>
      <c r="JQI1498" s="52"/>
      <c r="JQJ1498" s="69"/>
      <c r="JQK1498" s="69"/>
      <c r="JQL1498" s="69"/>
      <c r="JQM1498" s="107"/>
      <c r="JQN1498" s="2"/>
      <c r="JQO1498" s="15"/>
      <c r="JQP1498" s="15"/>
      <c r="JQQ1498" s="80"/>
      <c r="JQR1498" s="52"/>
      <c r="JQS1498" s="69"/>
      <c r="JQT1498" s="69"/>
      <c r="JQU1498" s="69"/>
      <c r="JQV1498" s="107"/>
      <c r="JQW1498" s="2"/>
      <c r="JQX1498" s="15"/>
      <c r="JQY1498" s="15"/>
      <c r="JQZ1498" s="80"/>
      <c r="JRA1498" s="52"/>
      <c r="JRB1498" s="69"/>
      <c r="JRC1498" s="69"/>
      <c r="JRD1498" s="69"/>
      <c r="JRE1498" s="107"/>
      <c r="JRF1498" s="2"/>
      <c r="JRG1498" s="15"/>
      <c r="JRH1498" s="15"/>
      <c r="JRI1498" s="80"/>
      <c r="JRJ1498" s="52"/>
      <c r="JRK1498" s="69"/>
      <c r="JRL1498" s="69"/>
      <c r="JRM1498" s="69"/>
      <c r="JRN1498" s="107"/>
      <c r="JRO1498" s="2"/>
      <c r="JRP1498" s="15"/>
      <c r="JRQ1498" s="15"/>
      <c r="JRR1498" s="80"/>
      <c r="JRS1498" s="52"/>
      <c r="JRT1498" s="69"/>
      <c r="JRU1498" s="69"/>
      <c r="JRV1498" s="69"/>
      <c r="JRW1498" s="107"/>
      <c r="JRX1498" s="2"/>
      <c r="JRY1498" s="15"/>
      <c r="JRZ1498" s="15"/>
      <c r="JSA1498" s="80"/>
      <c r="JSB1498" s="52"/>
      <c r="JSC1498" s="69"/>
      <c r="JSD1498" s="69"/>
      <c r="JSE1498" s="69"/>
      <c r="JSF1498" s="107"/>
      <c r="JSG1498" s="2"/>
      <c r="JSH1498" s="15"/>
      <c r="JSI1498" s="15"/>
      <c r="JSJ1498" s="80"/>
      <c r="JSK1498" s="52"/>
      <c r="JSL1498" s="69"/>
      <c r="JSM1498" s="69"/>
      <c r="JSN1498" s="69"/>
      <c r="JSO1498" s="107"/>
      <c r="JSP1498" s="2"/>
      <c r="JSQ1498" s="15"/>
      <c r="JSR1498" s="15"/>
      <c r="JSS1498" s="80"/>
      <c r="JST1498" s="52"/>
      <c r="JSU1498" s="69"/>
      <c r="JSV1498" s="69"/>
      <c r="JSW1498" s="69"/>
      <c r="JSX1498" s="107"/>
      <c r="JSY1498" s="2"/>
      <c r="JSZ1498" s="15"/>
      <c r="JTA1498" s="15"/>
      <c r="JTB1498" s="80"/>
      <c r="JTC1498" s="52"/>
      <c r="JTD1498" s="69"/>
      <c r="JTE1498" s="69"/>
      <c r="JTF1498" s="69"/>
      <c r="JTG1498" s="107"/>
      <c r="JTH1498" s="2"/>
      <c r="JTI1498" s="15"/>
      <c r="JTJ1498" s="15"/>
      <c r="JTK1498" s="80"/>
      <c r="JTL1498" s="52"/>
      <c r="JTM1498" s="69"/>
      <c r="JTN1498" s="69"/>
      <c r="JTO1498" s="69"/>
      <c r="JTP1498" s="107"/>
      <c r="JTQ1498" s="2"/>
      <c r="JTR1498" s="15"/>
      <c r="JTS1498" s="15"/>
      <c r="JTT1498" s="80"/>
      <c r="JTU1498" s="52"/>
      <c r="JTV1498" s="69"/>
      <c r="JTW1498" s="69"/>
      <c r="JTX1498" s="69"/>
      <c r="JTY1498" s="107"/>
      <c r="JTZ1498" s="2"/>
      <c r="JUA1498" s="15"/>
      <c r="JUB1498" s="15"/>
      <c r="JUC1498" s="80"/>
      <c r="JUD1498" s="52"/>
      <c r="JUE1498" s="69"/>
      <c r="JUF1498" s="69"/>
      <c r="JUG1498" s="69"/>
      <c r="JUH1498" s="107"/>
      <c r="JUI1498" s="2"/>
      <c r="JUJ1498" s="15"/>
      <c r="JUK1498" s="15"/>
      <c r="JUL1498" s="80"/>
      <c r="JUM1498" s="52"/>
      <c r="JUN1498" s="69"/>
      <c r="JUO1498" s="69"/>
      <c r="JUP1498" s="69"/>
      <c r="JUQ1498" s="107"/>
      <c r="JUR1498" s="2"/>
      <c r="JUS1498" s="15"/>
      <c r="JUT1498" s="15"/>
      <c r="JUU1498" s="80"/>
      <c r="JUV1498" s="52"/>
      <c r="JUW1498" s="69"/>
      <c r="JUX1498" s="69"/>
      <c r="JUY1498" s="69"/>
      <c r="JUZ1498" s="107"/>
      <c r="JVA1498" s="2"/>
      <c r="JVB1498" s="15"/>
      <c r="JVC1498" s="15"/>
      <c r="JVD1498" s="80"/>
      <c r="JVE1498" s="52"/>
      <c r="JVF1498" s="69"/>
      <c r="JVG1498" s="69"/>
      <c r="JVH1498" s="69"/>
      <c r="JVI1498" s="107"/>
      <c r="JVJ1498" s="2"/>
      <c r="JVK1498" s="15"/>
      <c r="JVL1498" s="15"/>
      <c r="JVM1498" s="80"/>
      <c r="JVN1498" s="52"/>
      <c r="JVO1498" s="69"/>
      <c r="JVP1498" s="69"/>
      <c r="JVQ1498" s="69"/>
      <c r="JVR1498" s="107"/>
      <c r="JVS1498" s="2"/>
      <c r="JVT1498" s="15"/>
      <c r="JVU1498" s="15"/>
      <c r="JVV1498" s="80"/>
      <c r="JVW1498" s="52"/>
      <c r="JVX1498" s="69"/>
      <c r="JVY1498" s="69"/>
      <c r="JVZ1498" s="69"/>
      <c r="JWA1498" s="107"/>
      <c r="JWB1498" s="2"/>
      <c r="JWC1498" s="15"/>
      <c r="JWD1498" s="15"/>
      <c r="JWE1498" s="80"/>
      <c r="JWF1498" s="52"/>
      <c r="JWG1498" s="69"/>
      <c r="JWH1498" s="69"/>
      <c r="JWI1498" s="69"/>
      <c r="JWJ1498" s="107"/>
      <c r="JWK1498" s="2"/>
      <c r="JWL1498" s="15"/>
      <c r="JWM1498" s="15"/>
      <c r="JWN1498" s="80"/>
      <c r="JWO1498" s="52"/>
      <c r="JWP1498" s="69"/>
      <c r="JWQ1498" s="69"/>
      <c r="JWR1498" s="69"/>
      <c r="JWS1498" s="107"/>
      <c r="JWT1498" s="2"/>
      <c r="JWU1498" s="15"/>
      <c r="JWV1498" s="15"/>
      <c r="JWW1498" s="80"/>
      <c r="JWX1498" s="52"/>
      <c r="JWY1498" s="69"/>
      <c r="JWZ1498" s="69"/>
      <c r="JXA1498" s="69"/>
      <c r="JXB1498" s="107"/>
      <c r="JXC1498" s="2"/>
      <c r="JXD1498" s="15"/>
      <c r="JXE1498" s="15"/>
      <c r="JXF1498" s="80"/>
      <c r="JXG1498" s="52"/>
      <c r="JXH1498" s="69"/>
      <c r="JXI1498" s="69"/>
      <c r="JXJ1498" s="69"/>
      <c r="JXK1498" s="107"/>
      <c r="JXL1498" s="2"/>
      <c r="JXM1498" s="15"/>
      <c r="JXN1498" s="15"/>
      <c r="JXO1498" s="80"/>
      <c r="JXP1498" s="52"/>
      <c r="JXQ1498" s="69"/>
      <c r="JXR1498" s="69"/>
      <c r="JXS1498" s="69"/>
      <c r="JXT1498" s="107"/>
      <c r="JXU1498" s="2"/>
      <c r="JXV1498" s="15"/>
      <c r="JXW1498" s="15"/>
      <c r="JXX1498" s="80"/>
      <c r="JXY1498" s="52"/>
      <c r="JXZ1498" s="69"/>
      <c r="JYA1498" s="69"/>
      <c r="JYB1498" s="69"/>
      <c r="JYC1498" s="107"/>
      <c r="JYD1498" s="2"/>
      <c r="JYE1498" s="15"/>
      <c r="JYF1498" s="15"/>
      <c r="JYG1498" s="80"/>
      <c r="JYH1498" s="52"/>
      <c r="JYI1498" s="69"/>
      <c r="JYJ1498" s="69"/>
      <c r="JYK1498" s="69"/>
      <c r="JYL1498" s="107"/>
      <c r="JYM1498" s="2"/>
      <c r="JYN1498" s="15"/>
      <c r="JYO1498" s="15"/>
      <c r="JYP1498" s="80"/>
      <c r="JYQ1498" s="52"/>
      <c r="JYR1498" s="69"/>
      <c r="JYS1498" s="69"/>
      <c r="JYT1498" s="69"/>
      <c r="JYU1498" s="107"/>
      <c r="JYV1498" s="2"/>
      <c r="JYW1498" s="15"/>
      <c r="JYX1498" s="15"/>
      <c r="JYY1498" s="80"/>
      <c r="JYZ1498" s="52"/>
      <c r="JZA1498" s="69"/>
      <c r="JZB1498" s="69"/>
      <c r="JZC1498" s="69"/>
      <c r="JZD1498" s="107"/>
      <c r="JZE1498" s="2"/>
      <c r="JZF1498" s="15"/>
      <c r="JZG1498" s="15"/>
      <c r="JZH1498" s="80"/>
      <c r="JZI1498" s="52"/>
      <c r="JZJ1498" s="69"/>
      <c r="JZK1498" s="69"/>
      <c r="JZL1498" s="69"/>
      <c r="JZM1498" s="107"/>
      <c r="JZN1498" s="2"/>
      <c r="JZO1498" s="15"/>
      <c r="JZP1498" s="15"/>
      <c r="JZQ1498" s="80"/>
      <c r="JZR1498" s="52"/>
      <c r="JZS1498" s="69"/>
      <c r="JZT1498" s="69"/>
      <c r="JZU1498" s="69"/>
      <c r="JZV1498" s="107"/>
      <c r="JZW1498" s="2"/>
      <c r="JZX1498" s="15"/>
      <c r="JZY1498" s="15"/>
      <c r="JZZ1498" s="80"/>
      <c r="KAA1498" s="52"/>
      <c r="KAB1498" s="69"/>
      <c r="KAC1498" s="69"/>
      <c r="KAD1498" s="69"/>
      <c r="KAE1498" s="107"/>
      <c r="KAF1498" s="2"/>
      <c r="KAG1498" s="15"/>
      <c r="KAH1498" s="15"/>
      <c r="KAI1498" s="80"/>
      <c r="KAJ1498" s="52"/>
      <c r="KAK1498" s="69"/>
      <c r="KAL1498" s="69"/>
      <c r="KAM1498" s="69"/>
      <c r="KAN1498" s="107"/>
      <c r="KAO1498" s="2"/>
      <c r="KAP1498" s="15"/>
      <c r="KAQ1498" s="15"/>
      <c r="KAR1498" s="80"/>
      <c r="KAS1498" s="52"/>
      <c r="KAT1498" s="69"/>
      <c r="KAU1498" s="69"/>
      <c r="KAV1498" s="69"/>
      <c r="KAW1498" s="107"/>
      <c r="KAX1498" s="2"/>
      <c r="KAY1498" s="15"/>
      <c r="KAZ1498" s="15"/>
      <c r="KBA1498" s="80"/>
      <c r="KBB1498" s="52"/>
      <c r="KBC1498" s="69"/>
      <c r="KBD1498" s="69"/>
      <c r="KBE1498" s="69"/>
      <c r="KBF1498" s="107"/>
      <c r="KBG1498" s="2"/>
      <c r="KBH1498" s="15"/>
      <c r="KBI1498" s="15"/>
      <c r="KBJ1498" s="80"/>
      <c r="KBK1498" s="52"/>
      <c r="KBL1498" s="69"/>
      <c r="KBM1498" s="69"/>
      <c r="KBN1498" s="69"/>
      <c r="KBO1498" s="107"/>
      <c r="KBP1498" s="2"/>
      <c r="KBQ1498" s="15"/>
      <c r="KBR1498" s="15"/>
      <c r="KBS1498" s="80"/>
      <c r="KBT1498" s="52"/>
      <c r="KBU1498" s="69"/>
      <c r="KBV1498" s="69"/>
      <c r="KBW1498" s="69"/>
      <c r="KBX1498" s="107"/>
      <c r="KBY1498" s="2"/>
      <c r="KBZ1498" s="15"/>
      <c r="KCA1498" s="15"/>
      <c r="KCB1498" s="80"/>
      <c r="KCC1498" s="52"/>
      <c r="KCD1498" s="69"/>
      <c r="KCE1498" s="69"/>
      <c r="KCF1498" s="69"/>
      <c r="KCG1498" s="107"/>
      <c r="KCH1498" s="2"/>
      <c r="KCI1498" s="15"/>
      <c r="KCJ1498" s="15"/>
      <c r="KCK1498" s="80"/>
      <c r="KCL1498" s="52"/>
      <c r="KCM1498" s="69"/>
      <c r="KCN1498" s="69"/>
      <c r="KCO1498" s="69"/>
      <c r="KCP1498" s="107"/>
      <c r="KCQ1498" s="2"/>
      <c r="KCR1498" s="15"/>
      <c r="KCS1498" s="15"/>
      <c r="KCT1498" s="80"/>
      <c r="KCU1498" s="52"/>
      <c r="KCV1498" s="69"/>
      <c r="KCW1498" s="69"/>
      <c r="KCX1498" s="69"/>
      <c r="KCY1498" s="107"/>
      <c r="KCZ1498" s="2"/>
      <c r="KDA1498" s="15"/>
      <c r="KDB1498" s="15"/>
      <c r="KDC1498" s="80"/>
      <c r="KDD1498" s="52"/>
      <c r="KDE1498" s="69"/>
      <c r="KDF1498" s="69"/>
      <c r="KDG1498" s="69"/>
      <c r="KDH1498" s="107"/>
      <c r="KDI1498" s="2"/>
      <c r="KDJ1498" s="15"/>
      <c r="KDK1498" s="15"/>
      <c r="KDL1498" s="80"/>
      <c r="KDM1498" s="52"/>
      <c r="KDN1498" s="69"/>
      <c r="KDO1498" s="69"/>
      <c r="KDP1498" s="69"/>
      <c r="KDQ1498" s="107"/>
      <c r="KDR1498" s="2"/>
      <c r="KDS1498" s="15"/>
      <c r="KDT1498" s="15"/>
      <c r="KDU1498" s="80"/>
      <c r="KDV1498" s="52"/>
      <c r="KDW1498" s="69"/>
      <c r="KDX1498" s="69"/>
      <c r="KDY1498" s="69"/>
      <c r="KDZ1498" s="107"/>
      <c r="KEA1498" s="2"/>
      <c r="KEB1498" s="15"/>
      <c r="KEC1498" s="15"/>
      <c r="KED1498" s="80"/>
      <c r="KEE1498" s="52"/>
      <c r="KEF1498" s="69"/>
      <c r="KEG1498" s="69"/>
      <c r="KEH1498" s="69"/>
      <c r="KEI1498" s="107"/>
      <c r="KEJ1498" s="2"/>
      <c r="KEK1498" s="15"/>
      <c r="KEL1498" s="15"/>
      <c r="KEM1498" s="80"/>
      <c r="KEN1498" s="52"/>
      <c r="KEO1498" s="69"/>
      <c r="KEP1498" s="69"/>
      <c r="KEQ1498" s="69"/>
      <c r="KER1498" s="107"/>
      <c r="KES1498" s="2"/>
      <c r="KET1498" s="15"/>
      <c r="KEU1498" s="15"/>
      <c r="KEV1498" s="80"/>
      <c r="KEW1498" s="52"/>
      <c r="KEX1498" s="69"/>
      <c r="KEY1498" s="69"/>
      <c r="KEZ1498" s="69"/>
      <c r="KFA1498" s="107"/>
      <c r="KFB1498" s="2"/>
      <c r="KFC1498" s="15"/>
      <c r="KFD1498" s="15"/>
      <c r="KFE1498" s="80"/>
      <c r="KFF1498" s="52"/>
      <c r="KFG1498" s="69"/>
      <c r="KFH1498" s="69"/>
      <c r="KFI1498" s="69"/>
      <c r="KFJ1498" s="107"/>
      <c r="KFK1498" s="2"/>
      <c r="KFL1498" s="15"/>
      <c r="KFM1498" s="15"/>
      <c r="KFN1498" s="80"/>
      <c r="KFO1498" s="52"/>
      <c r="KFP1498" s="69"/>
      <c r="KFQ1498" s="69"/>
      <c r="KFR1498" s="69"/>
      <c r="KFS1498" s="107"/>
      <c r="KFT1498" s="2"/>
      <c r="KFU1498" s="15"/>
      <c r="KFV1498" s="15"/>
      <c r="KFW1498" s="80"/>
      <c r="KFX1498" s="52"/>
      <c r="KFY1498" s="69"/>
      <c r="KFZ1498" s="69"/>
      <c r="KGA1498" s="69"/>
      <c r="KGB1498" s="107"/>
      <c r="KGC1498" s="2"/>
      <c r="KGD1498" s="15"/>
      <c r="KGE1498" s="15"/>
      <c r="KGF1498" s="80"/>
      <c r="KGG1498" s="52"/>
      <c r="KGH1498" s="69"/>
      <c r="KGI1498" s="69"/>
      <c r="KGJ1498" s="69"/>
      <c r="KGK1498" s="107"/>
      <c r="KGL1498" s="2"/>
      <c r="KGM1498" s="15"/>
      <c r="KGN1498" s="15"/>
      <c r="KGO1498" s="80"/>
      <c r="KGP1498" s="52"/>
      <c r="KGQ1498" s="69"/>
      <c r="KGR1498" s="69"/>
      <c r="KGS1498" s="69"/>
      <c r="KGT1498" s="107"/>
      <c r="KGU1498" s="2"/>
      <c r="KGV1498" s="15"/>
      <c r="KGW1498" s="15"/>
      <c r="KGX1498" s="80"/>
      <c r="KGY1498" s="52"/>
      <c r="KGZ1498" s="69"/>
      <c r="KHA1498" s="69"/>
      <c r="KHB1498" s="69"/>
      <c r="KHC1498" s="107"/>
      <c r="KHD1498" s="2"/>
      <c r="KHE1498" s="15"/>
      <c r="KHF1498" s="15"/>
      <c r="KHG1498" s="80"/>
      <c r="KHH1498" s="52"/>
      <c r="KHI1498" s="69"/>
      <c r="KHJ1498" s="69"/>
      <c r="KHK1498" s="69"/>
      <c r="KHL1498" s="107"/>
      <c r="KHM1498" s="2"/>
      <c r="KHN1498" s="15"/>
      <c r="KHO1498" s="15"/>
      <c r="KHP1498" s="80"/>
      <c r="KHQ1498" s="52"/>
      <c r="KHR1498" s="69"/>
      <c r="KHS1498" s="69"/>
      <c r="KHT1498" s="69"/>
      <c r="KHU1498" s="107"/>
      <c r="KHV1498" s="2"/>
      <c r="KHW1498" s="15"/>
      <c r="KHX1498" s="15"/>
      <c r="KHY1498" s="80"/>
      <c r="KHZ1498" s="52"/>
      <c r="KIA1498" s="69"/>
      <c r="KIB1498" s="69"/>
      <c r="KIC1498" s="69"/>
      <c r="KID1498" s="107"/>
      <c r="KIE1498" s="2"/>
      <c r="KIF1498" s="15"/>
      <c r="KIG1498" s="15"/>
      <c r="KIH1498" s="80"/>
      <c r="KII1498" s="52"/>
      <c r="KIJ1498" s="69"/>
      <c r="KIK1498" s="69"/>
      <c r="KIL1498" s="69"/>
      <c r="KIM1498" s="107"/>
      <c r="KIN1498" s="2"/>
      <c r="KIO1498" s="15"/>
      <c r="KIP1498" s="15"/>
      <c r="KIQ1498" s="80"/>
      <c r="KIR1498" s="52"/>
      <c r="KIS1498" s="69"/>
      <c r="KIT1498" s="69"/>
      <c r="KIU1498" s="69"/>
      <c r="KIV1498" s="107"/>
      <c r="KIW1498" s="2"/>
      <c r="KIX1498" s="15"/>
      <c r="KIY1498" s="15"/>
      <c r="KIZ1498" s="80"/>
      <c r="KJA1498" s="52"/>
      <c r="KJB1498" s="69"/>
      <c r="KJC1498" s="69"/>
      <c r="KJD1498" s="69"/>
      <c r="KJE1498" s="107"/>
      <c r="KJF1498" s="2"/>
      <c r="KJG1498" s="15"/>
      <c r="KJH1498" s="15"/>
      <c r="KJI1498" s="80"/>
      <c r="KJJ1498" s="52"/>
      <c r="KJK1498" s="69"/>
      <c r="KJL1498" s="69"/>
      <c r="KJM1498" s="69"/>
      <c r="KJN1498" s="107"/>
      <c r="KJO1498" s="2"/>
      <c r="KJP1498" s="15"/>
      <c r="KJQ1498" s="15"/>
      <c r="KJR1498" s="80"/>
      <c r="KJS1498" s="52"/>
      <c r="KJT1498" s="69"/>
      <c r="KJU1498" s="69"/>
      <c r="KJV1498" s="69"/>
      <c r="KJW1498" s="107"/>
      <c r="KJX1498" s="2"/>
      <c r="KJY1498" s="15"/>
      <c r="KJZ1498" s="15"/>
      <c r="KKA1498" s="80"/>
      <c r="KKB1498" s="52"/>
      <c r="KKC1498" s="69"/>
      <c r="KKD1498" s="69"/>
      <c r="KKE1498" s="69"/>
      <c r="KKF1498" s="107"/>
      <c r="KKG1498" s="2"/>
      <c r="KKH1498" s="15"/>
      <c r="KKI1498" s="15"/>
      <c r="KKJ1498" s="80"/>
      <c r="KKK1498" s="52"/>
      <c r="KKL1498" s="69"/>
      <c r="KKM1498" s="69"/>
      <c r="KKN1498" s="69"/>
      <c r="KKO1498" s="107"/>
      <c r="KKP1498" s="2"/>
      <c r="KKQ1498" s="15"/>
      <c r="KKR1498" s="15"/>
      <c r="KKS1498" s="80"/>
      <c r="KKT1498" s="52"/>
      <c r="KKU1498" s="69"/>
      <c r="KKV1498" s="69"/>
      <c r="KKW1498" s="69"/>
      <c r="KKX1498" s="107"/>
      <c r="KKY1498" s="2"/>
      <c r="KKZ1498" s="15"/>
      <c r="KLA1498" s="15"/>
      <c r="KLB1498" s="80"/>
      <c r="KLC1498" s="52"/>
      <c r="KLD1498" s="69"/>
      <c r="KLE1498" s="69"/>
      <c r="KLF1498" s="69"/>
      <c r="KLG1498" s="107"/>
      <c r="KLH1498" s="2"/>
      <c r="KLI1498" s="15"/>
      <c r="KLJ1498" s="15"/>
      <c r="KLK1498" s="80"/>
      <c r="KLL1498" s="52"/>
      <c r="KLM1498" s="69"/>
      <c r="KLN1498" s="69"/>
      <c r="KLO1498" s="69"/>
      <c r="KLP1498" s="107"/>
      <c r="KLQ1498" s="2"/>
      <c r="KLR1498" s="15"/>
      <c r="KLS1498" s="15"/>
      <c r="KLT1498" s="80"/>
      <c r="KLU1498" s="52"/>
      <c r="KLV1498" s="69"/>
      <c r="KLW1498" s="69"/>
      <c r="KLX1498" s="69"/>
      <c r="KLY1498" s="107"/>
      <c r="KLZ1498" s="2"/>
      <c r="KMA1498" s="15"/>
      <c r="KMB1498" s="15"/>
      <c r="KMC1498" s="80"/>
      <c r="KMD1498" s="52"/>
      <c r="KME1498" s="69"/>
      <c r="KMF1498" s="69"/>
      <c r="KMG1498" s="69"/>
      <c r="KMH1498" s="107"/>
      <c r="KMI1498" s="2"/>
      <c r="KMJ1498" s="15"/>
      <c r="KMK1498" s="15"/>
      <c r="KML1498" s="80"/>
      <c r="KMM1498" s="52"/>
      <c r="KMN1498" s="69"/>
      <c r="KMO1498" s="69"/>
      <c r="KMP1498" s="69"/>
      <c r="KMQ1498" s="107"/>
      <c r="KMR1498" s="2"/>
      <c r="KMS1498" s="15"/>
      <c r="KMT1498" s="15"/>
      <c r="KMU1498" s="80"/>
      <c r="KMV1498" s="52"/>
      <c r="KMW1498" s="69"/>
      <c r="KMX1498" s="69"/>
      <c r="KMY1498" s="69"/>
      <c r="KMZ1498" s="107"/>
      <c r="KNA1498" s="2"/>
      <c r="KNB1498" s="15"/>
      <c r="KNC1498" s="15"/>
      <c r="KND1498" s="80"/>
      <c r="KNE1498" s="52"/>
      <c r="KNF1498" s="69"/>
      <c r="KNG1498" s="69"/>
      <c r="KNH1498" s="69"/>
      <c r="KNI1498" s="107"/>
      <c r="KNJ1498" s="2"/>
      <c r="KNK1498" s="15"/>
      <c r="KNL1498" s="15"/>
      <c r="KNM1498" s="80"/>
      <c r="KNN1498" s="52"/>
      <c r="KNO1498" s="69"/>
      <c r="KNP1498" s="69"/>
      <c r="KNQ1498" s="69"/>
      <c r="KNR1498" s="107"/>
      <c r="KNS1498" s="2"/>
      <c r="KNT1498" s="15"/>
      <c r="KNU1498" s="15"/>
      <c r="KNV1498" s="80"/>
      <c r="KNW1498" s="52"/>
      <c r="KNX1498" s="69"/>
      <c r="KNY1498" s="69"/>
      <c r="KNZ1498" s="69"/>
      <c r="KOA1498" s="107"/>
      <c r="KOB1498" s="2"/>
      <c r="KOC1498" s="15"/>
      <c r="KOD1498" s="15"/>
      <c r="KOE1498" s="80"/>
      <c r="KOF1498" s="52"/>
      <c r="KOG1498" s="69"/>
      <c r="KOH1498" s="69"/>
      <c r="KOI1498" s="69"/>
      <c r="KOJ1498" s="107"/>
      <c r="KOK1498" s="2"/>
      <c r="KOL1498" s="15"/>
      <c r="KOM1498" s="15"/>
      <c r="KON1498" s="80"/>
      <c r="KOO1498" s="52"/>
      <c r="KOP1498" s="69"/>
      <c r="KOQ1498" s="69"/>
      <c r="KOR1498" s="69"/>
      <c r="KOS1498" s="107"/>
      <c r="KOT1498" s="2"/>
      <c r="KOU1498" s="15"/>
      <c r="KOV1498" s="15"/>
      <c r="KOW1498" s="80"/>
      <c r="KOX1498" s="52"/>
      <c r="KOY1498" s="69"/>
      <c r="KOZ1498" s="69"/>
      <c r="KPA1498" s="69"/>
      <c r="KPB1498" s="107"/>
      <c r="KPC1498" s="2"/>
      <c r="KPD1498" s="15"/>
      <c r="KPE1498" s="15"/>
      <c r="KPF1498" s="80"/>
      <c r="KPG1498" s="52"/>
      <c r="KPH1498" s="69"/>
      <c r="KPI1498" s="69"/>
      <c r="KPJ1498" s="69"/>
      <c r="KPK1498" s="107"/>
      <c r="KPL1498" s="2"/>
      <c r="KPM1498" s="15"/>
      <c r="KPN1498" s="15"/>
      <c r="KPO1498" s="80"/>
      <c r="KPP1498" s="52"/>
      <c r="KPQ1498" s="69"/>
      <c r="KPR1498" s="69"/>
      <c r="KPS1498" s="69"/>
      <c r="KPT1498" s="107"/>
      <c r="KPU1498" s="2"/>
      <c r="KPV1498" s="15"/>
      <c r="KPW1498" s="15"/>
      <c r="KPX1498" s="80"/>
      <c r="KPY1498" s="52"/>
      <c r="KPZ1498" s="69"/>
      <c r="KQA1498" s="69"/>
      <c r="KQB1498" s="69"/>
      <c r="KQC1498" s="107"/>
      <c r="KQD1498" s="2"/>
      <c r="KQE1498" s="15"/>
      <c r="KQF1498" s="15"/>
      <c r="KQG1498" s="80"/>
      <c r="KQH1498" s="52"/>
      <c r="KQI1498" s="69"/>
      <c r="KQJ1498" s="69"/>
      <c r="KQK1498" s="69"/>
      <c r="KQL1498" s="107"/>
      <c r="KQM1498" s="2"/>
      <c r="KQN1498" s="15"/>
      <c r="KQO1498" s="15"/>
      <c r="KQP1498" s="80"/>
      <c r="KQQ1498" s="52"/>
      <c r="KQR1498" s="69"/>
      <c r="KQS1498" s="69"/>
      <c r="KQT1498" s="69"/>
      <c r="KQU1498" s="107"/>
      <c r="KQV1498" s="2"/>
      <c r="KQW1498" s="15"/>
      <c r="KQX1498" s="15"/>
      <c r="KQY1498" s="80"/>
      <c r="KQZ1498" s="52"/>
      <c r="KRA1498" s="69"/>
      <c r="KRB1498" s="69"/>
      <c r="KRC1498" s="69"/>
      <c r="KRD1498" s="107"/>
      <c r="KRE1498" s="2"/>
      <c r="KRF1498" s="15"/>
      <c r="KRG1498" s="15"/>
      <c r="KRH1498" s="80"/>
      <c r="KRI1498" s="52"/>
      <c r="KRJ1498" s="69"/>
      <c r="KRK1498" s="69"/>
      <c r="KRL1498" s="69"/>
      <c r="KRM1498" s="107"/>
      <c r="KRN1498" s="2"/>
      <c r="KRO1498" s="15"/>
      <c r="KRP1498" s="15"/>
      <c r="KRQ1498" s="80"/>
      <c r="KRR1498" s="52"/>
      <c r="KRS1498" s="69"/>
      <c r="KRT1498" s="69"/>
      <c r="KRU1498" s="69"/>
      <c r="KRV1498" s="107"/>
      <c r="KRW1498" s="2"/>
      <c r="KRX1498" s="15"/>
      <c r="KRY1498" s="15"/>
      <c r="KRZ1498" s="80"/>
      <c r="KSA1498" s="52"/>
      <c r="KSB1498" s="69"/>
      <c r="KSC1498" s="69"/>
      <c r="KSD1498" s="69"/>
      <c r="KSE1498" s="107"/>
      <c r="KSF1498" s="2"/>
      <c r="KSG1498" s="15"/>
      <c r="KSH1498" s="15"/>
      <c r="KSI1498" s="80"/>
      <c r="KSJ1498" s="52"/>
      <c r="KSK1498" s="69"/>
      <c r="KSL1498" s="69"/>
      <c r="KSM1498" s="69"/>
      <c r="KSN1498" s="107"/>
      <c r="KSO1498" s="2"/>
      <c r="KSP1498" s="15"/>
      <c r="KSQ1498" s="15"/>
      <c r="KSR1498" s="80"/>
      <c r="KSS1498" s="52"/>
      <c r="KST1498" s="69"/>
      <c r="KSU1498" s="69"/>
      <c r="KSV1498" s="69"/>
      <c r="KSW1498" s="107"/>
      <c r="KSX1498" s="2"/>
      <c r="KSY1498" s="15"/>
      <c r="KSZ1498" s="15"/>
      <c r="KTA1498" s="80"/>
      <c r="KTB1498" s="52"/>
      <c r="KTC1498" s="69"/>
      <c r="KTD1498" s="69"/>
      <c r="KTE1498" s="69"/>
      <c r="KTF1498" s="107"/>
      <c r="KTG1498" s="2"/>
      <c r="KTH1498" s="15"/>
      <c r="KTI1498" s="15"/>
      <c r="KTJ1498" s="80"/>
      <c r="KTK1498" s="52"/>
      <c r="KTL1498" s="69"/>
      <c r="KTM1498" s="69"/>
      <c r="KTN1498" s="69"/>
      <c r="KTO1498" s="107"/>
      <c r="KTP1498" s="2"/>
      <c r="KTQ1498" s="15"/>
      <c r="KTR1498" s="15"/>
      <c r="KTS1498" s="80"/>
      <c r="KTT1498" s="52"/>
      <c r="KTU1498" s="69"/>
      <c r="KTV1498" s="69"/>
      <c r="KTW1498" s="69"/>
      <c r="KTX1498" s="107"/>
      <c r="KTY1498" s="2"/>
      <c r="KTZ1498" s="15"/>
      <c r="KUA1498" s="15"/>
      <c r="KUB1498" s="80"/>
      <c r="KUC1498" s="52"/>
      <c r="KUD1498" s="69"/>
      <c r="KUE1498" s="69"/>
      <c r="KUF1498" s="69"/>
      <c r="KUG1498" s="107"/>
      <c r="KUH1498" s="2"/>
      <c r="KUI1498" s="15"/>
      <c r="KUJ1498" s="15"/>
      <c r="KUK1498" s="80"/>
      <c r="KUL1498" s="52"/>
      <c r="KUM1498" s="69"/>
      <c r="KUN1498" s="69"/>
      <c r="KUO1498" s="69"/>
      <c r="KUP1498" s="107"/>
      <c r="KUQ1498" s="2"/>
      <c r="KUR1498" s="15"/>
      <c r="KUS1498" s="15"/>
      <c r="KUT1498" s="80"/>
      <c r="KUU1498" s="52"/>
      <c r="KUV1498" s="69"/>
      <c r="KUW1498" s="69"/>
      <c r="KUX1498" s="69"/>
      <c r="KUY1498" s="107"/>
      <c r="KUZ1498" s="2"/>
      <c r="KVA1498" s="15"/>
      <c r="KVB1498" s="15"/>
      <c r="KVC1498" s="80"/>
      <c r="KVD1498" s="52"/>
      <c r="KVE1498" s="69"/>
      <c r="KVF1498" s="69"/>
      <c r="KVG1498" s="69"/>
      <c r="KVH1498" s="107"/>
      <c r="KVI1498" s="2"/>
      <c r="KVJ1498" s="15"/>
      <c r="KVK1498" s="15"/>
      <c r="KVL1498" s="80"/>
      <c r="KVM1498" s="52"/>
      <c r="KVN1498" s="69"/>
      <c r="KVO1498" s="69"/>
      <c r="KVP1498" s="69"/>
      <c r="KVQ1498" s="107"/>
      <c r="KVR1498" s="2"/>
      <c r="KVS1498" s="15"/>
      <c r="KVT1498" s="15"/>
      <c r="KVU1498" s="80"/>
      <c r="KVV1498" s="52"/>
      <c r="KVW1498" s="69"/>
      <c r="KVX1498" s="69"/>
      <c r="KVY1498" s="69"/>
      <c r="KVZ1498" s="107"/>
      <c r="KWA1498" s="2"/>
      <c r="KWB1498" s="15"/>
      <c r="KWC1498" s="15"/>
      <c r="KWD1498" s="80"/>
      <c r="KWE1498" s="52"/>
      <c r="KWF1498" s="69"/>
      <c r="KWG1498" s="69"/>
      <c r="KWH1498" s="69"/>
      <c r="KWI1498" s="107"/>
      <c r="KWJ1498" s="2"/>
      <c r="KWK1498" s="15"/>
      <c r="KWL1498" s="15"/>
      <c r="KWM1498" s="80"/>
      <c r="KWN1498" s="52"/>
      <c r="KWO1498" s="69"/>
      <c r="KWP1498" s="69"/>
      <c r="KWQ1498" s="69"/>
      <c r="KWR1498" s="107"/>
      <c r="KWS1498" s="2"/>
      <c r="KWT1498" s="15"/>
      <c r="KWU1498" s="15"/>
      <c r="KWV1498" s="80"/>
      <c r="KWW1498" s="52"/>
      <c r="KWX1498" s="69"/>
      <c r="KWY1498" s="69"/>
      <c r="KWZ1498" s="69"/>
      <c r="KXA1498" s="107"/>
      <c r="KXB1498" s="2"/>
      <c r="KXC1498" s="15"/>
      <c r="KXD1498" s="15"/>
      <c r="KXE1498" s="80"/>
      <c r="KXF1498" s="52"/>
      <c r="KXG1498" s="69"/>
      <c r="KXH1498" s="69"/>
      <c r="KXI1498" s="69"/>
      <c r="KXJ1498" s="107"/>
      <c r="KXK1498" s="2"/>
      <c r="KXL1498" s="15"/>
      <c r="KXM1498" s="15"/>
      <c r="KXN1498" s="80"/>
      <c r="KXO1498" s="52"/>
      <c r="KXP1498" s="69"/>
      <c r="KXQ1498" s="69"/>
      <c r="KXR1498" s="69"/>
      <c r="KXS1498" s="107"/>
      <c r="KXT1498" s="2"/>
      <c r="KXU1498" s="15"/>
      <c r="KXV1498" s="15"/>
      <c r="KXW1498" s="80"/>
      <c r="KXX1498" s="52"/>
      <c r="KXY1498" s="69"/>
      <c r="KXZ1498" s="69"/>
      <c r="KYA1498" s="69"/>
      <c r="KYB1498" s="107"/>
      <c r="KYC1498" s="2"/>
      <c r="KYD1498" s="15"/>
      <c r="KYE1498" s="15"/>
      <c r="KYF1498" s="80"/>
      <c r="KYG1498" s="52"/>
      <c r="KYH1498" s="69"/>
      <c r="KYI1498" s="69"/>
      <c r="KYJ1498" s="69"/>
      <c r="KYK1498" s="107"/>
      <c r="KYL1498" s="2"/>
      <c r="KYM1498" s="15"/>
      <c r="KYN1498" s="15"/>
      <c r="KYO1498" s="80"/>
      <c r="KYP1498" s="52"/>
      <c r="KYQ1498" s="69"/>
      <c r="KYR1498" s="69"/>
      <c r="KYS1498" s="69"/>
      <c r="KYT1498" s="107"/>
      <c r="KYU1498" s="2"/>
      <c r="KYV1498" s="15"/>
      <c r="KYW1498" s="15"/>
      <c r="KYX1498" s="80"/>
      <c r="KYY1498" s="52"/>
      <c r="KYZ1498" s="69"/>
      <c r="KZA1498" s="69"/>
      <c r="KZB1498" s="69"/>
      <c r="KZC1498" s="107"/>
      <c r="KZD1498" s="2"/>
      <c r="KZE1498" s="15"/>
      <c r="KZF1498" s="15"/>
      <c r="KZG1498" s="80"/>
      <c r="KZH1498" s="52"/>
      <c r="KZI1498" s="69"/>
      <c r="KZJ1498" s="69"/>
      <c r="KZK1498" s="69"/>
      <c r="KZL1498" s="107"/>
      <c r="KZM1498" s="2"/>
      <c r="KZN1498" s="15"/>
      <c r="KZO1498" s="15"/>
      <c r="KZP1498" s="80"/>
      <c r="KZQ1498" s="52"/>
      <c r="KZR1498" s="69"/>
      <c r="KZS1498" s="69"/>
      <c r="KZT1498" s="69"/>
      <c r="KZU1498" s="107"/>
      <c r="KZV1498" s="2"/>
      <c r="KZW1498" s="15"/>
      <c r="KZX1498" s="15"/>
      <c r="KZY1498" s="80"/>
      <c r="KZZ1498" s="52"/>
      <c r="LAA1498" s="69"/>
      <c r="LAB1498" s="69"/>
      <c r="LAC1498" s="69"/>
      <c r="LAD1498" s="107"/>
      <c r="LAE1498" s="2"/>
      <c r="LAF1498" s="15"/>
      <c r="LAG1498" s="15"/>
      <c r="LAH1498" s="80"/>
      <c r="LAI1498" s="52"/>
      <c r="LAJ1498" s="69"/>
      <c r="LAK1498" s="69"/>
      <c r="LAL1498" s="69"/>
      <c r="LAM1498" s="107"/>
      <c r="LAN1498" s="2"/>
      <c r="LAO1498" s="15"/>
      <c r="LAP1498" s="15"/>
      <c r="LAQ1498" s="80"/>
      <c r="LAR1498" s="52"/>
      <c r="LAS1498" s="69"/>
      <c r="LAT1498" s="69"/>
      <c r="LAU1498" s="69"/>
      <c r="LAV1498" s="107"/>
      <c r="LAW1498" s="2"/>
      <c r="LAX1498" s="15"/>
      <c r="LAY1498" s="15"/>
      <c r="LAZ1498" s="80"/>
      <c r="LBA1498" s="52"/>
      <c r="LBB1498" s="69"/>
      <c r="LBC1498" s="69"/>
      <c r="LBD1498" s="69"/>
      <c r="LBE1498" s="107"/>
      <c r="LBF1498" s="2"/>
      <c r="LBG1498" s="15"/>
      <c r="LBH1498" s="15"/>
      <c r="LBI1498" s="80"/>
      <c r="LBJ1498" s="52"/>
      <c r="LBK1498" s="69"/>
      <c r="LBL1498" s="69"/>
      <c r="LBM1498" s="69"/>
      <c r="LBN1498" s="107"/>
      <c r="LBO1498" s="2"/>
      <c r="LBP1498" s="15"/>
      <c r="LBQ1498" s="15"/>
      <c r="LBR1498" s="80"/>
      <c r="LBS1498" s="52"/>
      <c r="LBT1498" s="69"/>
      <c r="LBU1498" s="69"/>
      <c r="LBV1498" s="69"/>
      <c r="LBW1498" s="107"/>
      <c r="LBX1498" s="2"/>
      <c r="LBY1498" s="15"/>
      <c r="LBZ1498" s="15"/>
      <c r="LCA1498" s="80"/>
      <c r="LCB1498" s="52"/>
      <c r="LCC1498" s="69"/>
      <c r="LCD1498" s="69"/>
      <c r="LCE1498" s="69"/>
      <c r="LCF1498" s="107"/>
      <c r="LCG1498" s="2"/>
      <c r="LCH1498" s="15"/>
      <c r="LCI1498" s="15"/>
      <c r="LCJ1498" s="80"/>
      <c r="LCK1498" s="52"/>
      <c r="LCL1498" s="69"/>
      <c r="LCM1498" s="69"/>
      <c r="LCN1498" s="69"/>
      <c r="LCO1498" s="107"/>
      <c r="LCP1498" s="2"/>
      <c r="LCQ1498" s="15"/>
      <c r="LCR1498" s="15"/>
      <c r="LCS1498" s="80"/>
      <c r="LCT1498" s="52"/>
      <c r="LCU1498" s="69"/>
      <c r="LCV1498" s="69"/>
      <c r="LCW1498" s="69"/>
      <c r="LCX1498" s="107"/>
      <c r="LCY1498" s="2"/>
      <c r="LCZ1498" s="15"/>
      <c r="LDA1498" s="15"/>
      <c r="LDB1498" s="80"/>
      <c r="LDC1498" s="52"/>
      <c r="LDD1498" s="69"/>
      <c r="LDE1498" s="69"/>
      <c r="LDF1498" s="69"/>
      <c r="LDG1498" s="107"/>
      <c r="LDH1498" s="2"/>
      <c r="LDI1498" s="15"/>
      <c r="LDJ1498" s="15"/>
      <c r="LDK1498" s="80"/>
      <c r="LDL1498" s="52"/>
      <c r="LDM1498" s="69"/>
      <c r="LDN1498" s="69"/>
      <c r="LDO1498" s="69"/>
      <c r="LDP1498" s="107"/>
      <c r="LDQ1498" s="2"/>
      <c r="LDR1498" s="15"/>
      <c r="LDS1498" s="15"/>
      <c r="LDT1498" s="80"/>
      <c r="LDU1498" s="52"/>
      <c r="LDV1498" s="69"/>
      <c r="LDW1498" s="69"/>
      <c r="LDX1498" s="69"/>
      <c r="LDY1498" s="107"/>
      <c r="LDZ1498" s="2"/>
      <c r="LEA1498" s="15"/>
      <c r="LEB1498" s="15"/>
      <c r="LEC1498" s="80"/>
      <c r="LED1498" s="52"/>
      <c r="LEE1498" s="69"/>
      <c r="LEF1498" s="69"/>
      <c r="LEG1498" s="69"/>
      <c r="LEH1498" s="107"/>
      <c r="LEI1498" s="2"/>
      <c r="LEJ1498" s="15"/>
      <c r="LEK1498" s="15"/>
      <c r="LEL1498" s="80"/>
      <c r="LEM1498" s="52"/>
      <c r="LEN1498" s="69"/>
      <c r="LEO1498" s="69"/>
      <c r="LEP1498" s="69"/>
      <c r="LEQ1498" s="107"/>
      <c r="LER1498" s="2"/>
      <c r="LES1498" s="15"/>
      <c r="LET1498" s="15"/>
      <c r="LEU1498" s="80"/>
      <c r="LEV1498" s="52"/>
      <c r="LEW1498" s="69"/>
      <c r="LEX1498" s="69"/>
      <c r="LEY1498" s="69"/>
      <c r="LEZ1498" s="107"/>
      <c r="LFA1498" s="2"/>
      <c r="LFB1498" s="15"/>
      <c r="LFC1498" s="15"/>
      <c r="LFD1498" s="80"/>
      <c r="LFE1498" s="52"/>
      <c r="LFF1498" s="69"/>
      <c r="LFG1498" s="69"/>
      <c r="LFH1498" s="69"/>
      <c r="LFI1498" s="107"/>
      <c r="LFJ1498" s="2"/>
      <c r="LFK1498" s="15"/>
      <c r="LFL1498" s="15"/>
      <c r="LFM1498" s="80"/>
      <c r="LFN1498" s="52"/>
      <c r="LFO1498" s="69"/>
      <c r="LFP1498" s="69"/>
      <c r="LFQ1498" s="69"/>
      <c r="LFR1498" s="107"/>
      <c r="LFS1498" s="2"/>
      <c r="LFT1498" s="15"/>
      <c r="LFU1498" s="15"/>
      <c r="LFV1498" s="80"/>
      <c r="LFW1498" s="52"/>
      <c r="LFX1498" s="69"/>
      <c r="LFY1498" s="69"/>
      <c r="LFZ1498" s="69"/>
      <c r="LGA1498" s="107"/>
      <c r="LGB1498" s="2"/>
      <c r="LGC1498" s="15"/>
      <c r="LGD1498" s="15"/>
      <c r="LGE1498" s="80"/>
      <c r="LGF1498" s="52"/>
      <c r="LGG1498" s="69"/>
      <c r="LGH1498" s="69"/>
      <c r="LGI1498" s="69"/>
      <c r="LGJ1498" s="107"/>
      <c r="LGK1498" s="2"/>
      <c r="LGL1498" s="15"/>
      <c r="LGM1498" s="15"/>
      <c r="LGN1498" s="80"/>
      <c r="LGO1498" s="52"/>
      <c r="LGP1498" s="69"/>
      <c r="LGQ1498" s="69"/>
      <c r="LGR1498" s="69"/>
      <c r="LGS1498" s="107"/>
      <c r="LGT1498" s="2"/>
      <c r="LGU1498" s="15"/>
      <c r="LGV1498" s="15"/>
      <c r="LGW1498" s="80"/>
      <c r="LGX1498" s="52"/>
      <c r="LGY1498" s="69"/>
      <c r="LGZ1498" s="69"/>
      <c r="LHA1498" s="69"/>
      <c r="LHB1498" s="107"/>
      <c r="LHC1498" s="2"/>
      <c r="LHD1498" s="15"/>
      <c r="LHE1498" s="15"/>
      <c r="LHF1498" s="80"/>
      <c r="LHG1498" s="52"/>
      <c r="LHH1498" s="69"/>
      <c r="LHI1498" s="69"/>
      <c r="LHJ1498" s="69"/>
      <c r="LHK1498" s="107"/>
      <c r="LHL1498" s="2"/>
      <c r="LHM1498" s="15"/>
      <c r="LHN1498" s="15"/>
      <c r="LHO1498" s="80"/>
      <c r="LHP1498" s="52"/>
      <c r="LHQ1498" s="69"/>
      <c r="LHR1498" s="69"/>
      <c r="LHS1498" s="69"/>
      <c r="LHT1498" s="107"/>
      <c r="LHU1498" s="2"/>
      <c r="LHV1498" s="15"/>
      <c r="LHW1498" s="15"/>
      <c r="LHX1498" s="80"/>
      <c r="LHY1498" s="52"/>
      <c r="LHZ1498" s="69"/>
      <c r="LIA1498" s="69"/>
      <c r="LIB1498" s="69"/>
      <c r="LIC1498" s="107"/>
      <c r="LID1498" s="2"/>
      <c r="LIE1498" s="15"/>
      <c r="LIF1498" s="15"/>
      <c r="LIG1498" s="80"/>
      <c r="LIH1498" s="52"/>
      <c r="LII1498" s="69"/>
      <c r="LIJ1498" s="69"/>
      <c r="LIK1498" s="69"/>
      <c r="LIL1498" s="107"/>
      <c r="LIM1498" s="2"/>
      <c r="LIN1498" s="15"/>
      <c r="LIO1498" s="15"/>
      <c r="LIP1498" s="80"/>
      <c r="LIQ1498" s="52"/>
      <c r="LIR1498" s="69"/>
      <c r="LIS1498" s="69"/>
      <c r="LIT1498" s="69"/>
      <c r="LIU1498" s="107"/>
      <c r="LIV1498" s="2"/>
      <c r="LIW1498" s="15"/>
      <c r="LIX1498" s="15"/>
      <c r="LIY1498" s="80"/>
      <c r="LIZ1498" s="52"/>
      <c r="LJA1498" s="69"/>
      <c r="LJB1498" s="69"/>
      <c r="LJC1498" s="69"/>
      <c r="LJD1498" s="107"/>
      <c r="LJE1498" s="2"/>
      <c r="LJF1498" s="15"/>
      <c r="LJG1498" s="15"/>
      <c r="LJH1498" s="80"/>
      <c r="LJI1498" s="52"/>
      <c r="LJJ1498" s="69"/>
      <c r="LJK1498" s="69"/>
      <c r="LJL1498" s="69"/>
      <c r="LJM1498" s="107"/>
      <c r="LJN1498" s="2"/>
      <c r="LJO1498" s="15"/>
      <c r="LJP1498" s="15"/>
      <c r="LJQ1498" s="80"/>
      <c r="LJR1498" s="52"/>
      <c r="LJS1498" s="69"/>
      <c r="LJT1498" s="69"/>
      <c r="LJU1498" s="69"/>
      <c r="LJV1498" s="107"/>
      <c r="LJW1498" s="2"/>
      <c r="LJX1498" s="15"/>
      <c r="LJY1498" s="15"/>
      <c r="LJZ1498" s="80"/>
      <c r="LKA1498" s="52"/>
      <c r="LKB1498" s="69"/>
      <c r="LKC1498" s="69"/>
      <c r="LKD1498" s="69"/>
      <c r="LKE1498" s="107"/>
      <c r="LKF1498" s="2"/>
      <c r="LKG1498" s="15"/>
      <c r="LKH1498" s="15"/>
      <c r="LKI1498" s="80"/>
      <c r="LKJ1498" s="52"/>
      <c r="LKK1498" s="69"/>
      <c r="LKL1498" s="69"/>
      <c r="LKM1498" s="69"/>
      <c r="LKN1498" s="107"/>
      <c r="LKO1498" s="2"/>
      <c r="LKP1498" s="15"/>
      <c r="LKQ1498" s="15"/>
      <c r="LKR1498" s="80"/>
      <c r="LKS1498" s="52"/>
      <c r="LKT1498" s="69"/>
      <c r="LKU1498" s="69"/>
      <c r="LKV1498" s="69"/>
      <c r="LKW1498" s="107"/>
      <c r="LKX1498" s="2"/>
      <c r="LKY1498" s="15"/>
      <c r="LKZ1498" s="15"/>
      <c r="LLA1498" s="80"/>
      <c r="LLB1498" s="52"/>
      <c r="LLC1498" s="69"/>
      <c r="LLD1498" s="69"/>
      <c r="LLE1498" s="69"/>
      <c r="LLF1498" s="107"/>
      <c r="LLG1498" s="2"/>
      <c r="LLH1498" s="15"/>
      <c r="LLI1498" s="15"/>
      <c r="LLJ1498" s="80"/>
      <c r="LLK1498" s="52"/>
      <c r="LLL1498" s="69"/>
      <c r="LLM1498" s="69"/>
      <c r="LLN1498" s="69"/>
      <c r="LLO1498" s="107"/>
      <c r="LLP1498" s="2"/>
      <c r="LLQ1498" s="15"/>
      <c r="LLR1498" s="15"/>
      <c r="LLS1498" s="80"/>
      <c r="LLT1498" s="52"/>
      <c r="LLU1498" s="69"/>
      <c r="LLV1498" s="69"/>
      <c r="LLW1498" s="69"/>
      <c r="LLX1498" s="107"/>
      <c r="LLY1498" s="2"/>
      <c r="LLZ1498" s="15"/>
      <c r="LMA1498" s="15"/>
      <c r="LMB1498" s="80"/>
      <c r="LMC1498" s="52"/>
      <c r="LMD1498" s="69"/>
      <c r="LME1498" s="69"/>
      <c r="LMF1498" s="69"/>
      <c r="LMG1498" s="107"/>
      <c r="LMH1498" s="2"/>
      <c r="LMI1498" s="15"/>
      <c r="LMJ1498" s="15"/>
      <c r="LMK1498" s="80"/>
      <c r="LML1498" s="52"/>
      <c r="LMM1498" s="69"/>
      <c r="LMN1498" s="69"/>
      <c r="LMO1498" s="69"/>
      <c r="LMP1498" s="107"/>
      <c r="LMQ1498" s="2"/>
      <c r="LMR1498" s="15"/>
      <c r="LMS1498" s="15"/>
      <c r="LMT1498" s="80"/>
      <c r="LMU1498" s="52"/>
      <c r="LMV1498" s="69"/>
      <c r="LMW1498" s="69"/>
      <c r="LMX1498" s="69"/>
      <c r="LMY1498" s="107"/>
      <c r="LMZ1498" s="2"/>
      <c r="LNA1498" s="15"/>
      <c r="LNB1498" s="15"/>
      <c r="LNC1498" s="80"/>
      <c r="LND1498" s="52"/>
      <c r="LNE1498" s="69"/>
      <c r="LNF1498" s="69"/>
      <c r="LNG1498" s="69"/>
      <c r="LNH1498" s="107"/>
      <c r="LNI1498" s="2"/>
      <c r="LNJ1498" s="15"/>
      <c r="LNK1498" s="15"/>
      <c r="LNL1498" s="80"/>
      <c r="LNM1498" s="52"/>
      <c r="LNN1498" s="69"/>
      <c r="LNO1498" s="69"/>
      <c r="LNP1498" s="69"/>
      <c r="LNQ1498" s="107"/>
      <c r="LNR1498" s="2"/>
      <c r="LNS1498" s="15"/>
      <c r="LNT1498" s="15"/>
      <c r="LNU1498" s="80"/>
      <c r="LNV1498" s="52"/>
      <c r="LNW1498" s="69"/>
      <c r="LNX1498" s="69"/>
      <c r="LNY1498" s="69"/>
      <c r="LNZ1498" s="107"/>
      <c r="LOA1498" s="2"/>
      <c r="LOB1498" s="15"/>
      <c r="LOC1498" s="15"/>
      <c r="LOD1498" s="80"/>
      <c r="LOE1498" s="52"/>
      <c r="LOF1498" s="69"/>
      <c r="LOG1498" s="69"/>
      <c r="LOH1498" s="69"/>
      <c r="LOI1498" s="107"/>
      <c r="LOJ1498" s="2"/>
      <c r="LOK1498" s="15"/>
      <c r="LOL1498" s="15"/>
      <c r="LOM1498" s="80"/>
      <c r="LON1498" s="52"/>
      <c r="LOO1498" s="69"/>
      <c r="LOP1498" s="69"/>
      <c r="LOQ1498" s="69"/>
      <c r="LOR1498" s="107"/>
      <c r="LOS1498" s="2"/>
      <c r="LOT1498" s="15"/>
      <c r="LOU1498" s="15"/>
      <c r="LOV1498" s="80"/>
      <c r="LOW1498" s="52"/>
      <c r="LOX1498" s="69"/>
      <c r="LOY1498" s="69"/>
      <c r="LOZ1498" s="69"/>
      <c r="LPA1498" s="107"/>
      <c r="LPB1498" s="2"/>
      <c r="LPC1498" s="15"/>
      <c r="LPD1498" s="15"/>
      <c r="LPE1498" s="80"/>
      <c r="LPF1498" s="52"/>
      <c r="LPG1498" s="69"/>
      <c r="LPH1498" s="69"/>
      <c r="LPI1498" s="69"/>
      <c r="LPJ1498" s="107"/>
      <c r="LPK1498" s="2"/>
      <c r="LPL1498" s="15"/>
      <c r="LPM1498" s="15"/>
      <c r="LPN1498" s="80"/>
      <c r="LPO1498" s="52"/>
      <c r="LPP1498" s="69"/>
      <c r="LPQ1498" s="69"/>
      <c r="LPR1498" s="69"/>
      <c r="LPS1498" s="107"/>
      <c r="LPT1498" s="2"/>
      <c r="LPU1498" s="15"/>
      <c r="LPV1498" s="15"/>
      <c r="LPW1498" s="80"/>
      <c r="LPX1498" s="52"/>
      <c r="LPY1498" s="69"/>
      <c r="LPZ1498" s="69"/>
      <c r="LQA1498" s="69"/>
      <c r="LQB1498" s="107"/>
      <c r="LQC1498" s="2"/>
      <c r="LQD1498" s="15"/>
      <c r="LQE1498" s="15"/>
      <c r="LQF1498" s="80"/>
      <c r="LQG1498" s="52"/>
      <c r="LQH1498" s="69"/>
      <c r="LQI1498" s="69"/>
      <c r="LQJ1498" s="69"/>
      <c r="LQK1498" s="107"/>
      <c r="LQL1498" s="2"/>
      <c r="LQM1498" s="15"/>
      <c r="LQN1498" s="15"/>
      <c r="LQO1498" s="80"/>
      <c r="LQP1498" s="52"/>
      <c r="LQQ1498" s="69"/>
      <c r="LQR1498" s="69"/>
      <c r="LQS1498" s="69"/>
      <c r="LQT1498" s="107"/>
      <c r="LQU1498" s="2"/>
      <c r="LQV1498" s="15"/>
      <c r="LQW1498" s="15"/>
      <c r="LQX1498" s="80"/>
      <c r="LQY1498" s="52"/>
      <c r="LQZ1498" s="69"/>
      <c r="LRA1498" s="69"/>
      <c r="LRB1498" s="69"/>
      <c r="LRC1498" s="107"/>
      <c r="LRD1498" s="2"/>
      <c r="LRE1498" s="15"/>
      <c r="LRF1498" s="15"/>
      <c r="LRG1498" s="80"/>
      <c r="LRH1498" s="52"/>
      <c r="LRI1498" s="69"/>
      <c r="LRJ1498" s="69"/>
      <c r="LRK1498" s="69"/>
      <c r="LRL1498" s="107"/>
      <c r="LRM1498" s="2"/>
      <c r="LRN1498" s="15"/>
      <c r="LRO1498" s="15"/>
      <c r="LRP1498" s="80"/>
      <c r="LRQ1498" s="52"/>
      <c r="LRR1498" s="69"/>
      <c r="LRS1498" s="69"/>
      <c r="LRT1498" s="69"/>
      <c r="LRU1498" s="107"/>
      <c r="LRV1498" s="2"/>
      <c r="LRW1498" s="15"/>
      <c r="LRX1498" s="15"/>
      <c r="LRY1498" s="80"/>
      <c r="LRZ1498" s="52"/>
      <c r="LSA1498" s="69"/>
      <c r="LSB1498" s="69"/>
      <c r="LSC1498" s="69"/>
      <c r="LSD1498" s="107"/>
      <c r="LSE1498" s="2"/>
      <c r="LSF1498" s="15"/>
      <c r="LSG1498" s="15"/>
      <c r="LSH1498" s="80"/>
      <c r="LSI1498" s="52"/>
      <c r="LSJ1498" s="69"/>
      <c r="LSK1498" s="69"/>
      <c r="LSL1498" s="69"/>
      <c r="LSM1498" s="107"/>
      <c r="LSN1498" s="2"/>
      <c r="LSO1498" s="15"/>
      <c r="LSP1498" s="15"/>
      <c r="LSQ1498" s="80"/>
      <c r="LSR1498" s="52"/>
      <c r="LSS1498" s="69"/>
      <c r="LST1498" s="69"/>
      <c r="LSU1498" s="69"/>
      <c r="LSV1498" s="107"/>
      <c r="LSW1498" s="2"/>
      <c r="LSX1498" s="15"/>
      <c r="LSY1498" s="15"/>
      <c r="LSZ1498" s="80"/>
      <c r="LTA1498" s="52"/>
      <c r="LTB1498" s="69"/>
      <c r="LTC1498" s="69"/>
      <c r="LTD1498" s="69"/>
      <c r="LTE1498" s="107"/>
      <c r="LTF1498" s="2"/>
      <c r="LTG1498" s="15"/>
      <c r="LTH1498" s="15"/>
      <c r="LTI1498" s="80"/>
      <c r="LTJ1498" s="52"/>
      <c r="LTK1498" s="69"/>
      <c r="LTL1498" s="69"/>
      <c r="LTM1498" s="69"/>
      <c r="LTN1498" s="107"/>
      <c r="LTO1498" s="2"/>
      <c r="LTP1498" s="15"/>
      <c r="LTQ1498" s="15"/>
      <c r="LTR1498" s="80"/>
      <c r="LTS1498" s="52"/>
      <c r="LTT1498" s="69"/>
      <c r="LTU1498" s="69"/>
      <c r="LTV1498" s="69"/>
      <c r="LTW1498" s="107"/>
      <c r="LTX1498" s="2"/>
      <c r="LTY1498" s="15"/>
      <c r="LTZ1498" s="15"/>
      <c r="LUA1498" s="80"/>
      <c r="LUB1498" s="52"/>
      <c r="LUC1498" s="69"/>
      <c r="LUD1498" s="69"/>
      <c r="LUE1498" s="69"/>
      <c r="LUF1498" s="107"/>
      <c r="LUG1498" s="2"/>
      <c r="LUH1498" s="15"/>
      <c r="LUI1498" s="15"/>
      <c r="LUJ1498" s="80"/>
      <c r="LUK1498" s="52"/>
      <c r="LUL1498" s="69"/>
      <c r="LUM1498" s="69"/>
      <c r="LUN1498" s="69"/>
      <c r="LUO1498" s="107"/>
      <c r="LUP1498" s="2"/>
      <c r="LUQ1498" s="15"/>
      <c r="LUR1498" s="15"/>
      <c r="LUS1498" s="80"/>
      <c r="LUT1498" s="52"/>
      <c r="LUU1498" s="69"/>
      <c r="LUV1498" s="69"/>
      <c r="LUW1498" s="69"/>
      <c r="LUX1498" s="107"/>
      <c r="LUY1498" s="2"/>
      <c r="LUZ1498" s="15"/>
      <c r="LVA1498" s="15"/>
      <c r="LVB1498" s="80"/>
      <c r="LVC1498" s="52"/>
      <c r="LVD1498" s="69"/>
      <c r="LVE1498" s="69"/>
      <c r="LVF1498" s="69"/>
      <c r="LVG1498" s="107"/>
      <c r="LVH1498" s="2"/>
      <c r="LVI1498" s="15"/>
      <c r="LVJ1498" s="15"/>
      <c r="LVK1498" s="80"/>
      <c r="LVL1498" s="52"/>
      <c r="LVM1498" s="69"/>
      <c r="LVN1498" s="69"/>
      <c r="LVO1498" s="69"/>
      <c r="LVP1498" s="107"/>
      <c r="LVQ1498" s="2"/>
      <c r="LVR1498" s="15"/>
      <c r="LVS1498" s="15"/>
      <c r="LVT1498" s="80"/>
      <c r="LVU1498" s="52"/>
      <c r="LVV1498" s="69"/>
      <c r="LVW1498" s="69"/>
      <c r="LVX1498" s="69"/>
      <c r="LVY1498" s="107"/>
      <c r="LVZ1498" s="2"/>
      <c r="LWA1498" s="15"/>
      <c r="LWB1498" s="15"/>
      <c r="LWC1498" s="80"/>
      <c r="LWD1498" s="52"/>
      <c r="LWE1498" s="69"/>
      <c r="LWF1498" s="69"/>
      <c r="LWG1498" s="69"/>
      <c r="LWH1498" s="107"/>
      <c r="LWI1498" s="2"/>
      <c r="LWJ1498" s="15"/>
      <c r="LWK1498" s="15"/>
      <c r="LWL1498" s="80"/>
      <c r="LWM1498" s="52"/>
      <c r="LWN1498" s="69"/>
      <c r="LWO1498" s="69"/>
      <c r="LWP1498" s="69"/>
      <c r="LWQ1498" s="107"/>
      <c r="LWR1498" s="2"/>
      <c r="LWS1498" s="15"/>
      <c r="LWT1498" s="15"/>
      <c r="LWU1498" s="80"/>
      <c r="LWV1498" s="52"/>
      <c r="LWW1498" s="69"/>
      <c r="LWX1498" s="69"/>
      <c r="LWY1498" s="69"/>
      <c r="LWZ1498" s="107"/>
      <c r="LXA1498" s="2"/>
      <c r="LXB1498" s="15"/>
      <c r="LXC1498" s="15"/>
      <c r="LXD1498" s="80"/>
      <c r="LXE1498" s="52"/>
      <c r="LXF1498" s="69"/>
      <c r="LXG1498" s="69"/>
      <c r="LXH1498" s="69"/>
      <c r="LXI1498" s="107"/>
      <c r="LXJ1498" s="2"/>
      <c r="LXK1498" s="15"/>
      <c r="LXL1498" s="15"/>
      <c r="LXM1498" s="80"/>
      <c r="LXN1498" s="52"/>
      <c r="LXO1498" s="69"/>
      <c r="LXP1498" s="69"/>
      <c r="LXQ1498" s="69"/>
      <c r="LXR1498" s="107"/>
      <c r="LXS1498" s="2"/>
      <c r="LXT1498" s="15"/>
      <c r="LXU1498" s="15"/>
      <c r="LXV1498" s="80"/>
      <c r="LXW1498" s="52"/>
      <c r="LXX1498" s="69"/>
      <c r="LXY1498" s="69"/>
      <c r="LXZ1498" s="69"/>
      <c r="LYA1498" s="107"/>
      <c r="LYB1498" s="2"/>
      <c r="LYC1498" s="15"/>
      <c r="LYD1498" s="15"/>
      <c r="LYE1498" s="80"/>
      <c r="LYF1498" s="52"/>
      <c r="LYG1498" s="69"/>
      <c r="LYH1498" s="69"/>
      <c r="LYI1498" s="69"/>
      <c r="LYJ1498" s="107"/>
      <c r="LYK1498" s="2"/>
      <c r="LYL1498" s="15"/>
      <c r="LYM1498" s="15"/>
      <c r="LYN1498" s="80"/>
      <c r="LYO1498" s="52"/>
      <c r="LYP1498" s="69"/>
      <c r="LYQ1498" s="69"/>
      <c r="LYR1498" s="69"/>
      <c r="LYS1498" s="107"/>
      <c r="LYT1498" s="2"/>
      <c r="LYU1498" s="15"/>
      <c r="LYV1498" s="15"/>
      <c r="LYW1498" s="80"/>
      <c r="LYX1498" s="52"/>
      <c r="LYY1498" s="69"/>
      <c r="LYZ1498" s="69"/>
      <c r="LZA1498" s="69"/>
      <c r="LZB1498" s="107"/>
      <c r="LZC1498" s="2"/>
      <c r="LZD1498" s="15"/>
      <c r="LZE1498" s="15"/>
      <c r="LZF1498" s="80"/>
      <c r="LZG1498" s="52"/>
      <c r="LZH1498" s="69"/>
      <c r="LZI1498" s="69"/>
      <c r="LZJ1498" s="69"/>
      <c r="LZK1498" s="107"/>
      <c r="LZL1498" s="2"/>
      <c r="LZM1498" s="15"/>
      <c r="LZN1498" s="15"/>
      <c r="LZO1498" s="80"/>
      <c r="LZP1498" s="52"/>
      <c r="LZQ1498" s="69"/>
      <c r="LZR1498" s="69"/>
      <c r="LZS1498" s="69"/>
      <c r="LZT1498" s="107"/>
      <c r="LZU1498" s="2"/>
      <c r="LZV1498" s="15"/>
      <c r="LZW1498" s="15"/>
      <c r="LZX1498" s="80"/>
      <c r="LZY1498" s="52"/>
      <c r="LZZ1498" s="69"/>
      <c r="MAA1498" s="69"/>
      <c r="MAB1498" s="69"/>
      <c r="MAC1498" s="107"/>
      <c r="MAD1498" s="2"/>
      <c r="MAE1498" s="15"/>
      <c r="MAF1498" s="15"/>
      <c r="MAG1498" s="80"/>
      <c r="MAH1498" s="52"/>
      <c r="MAI1498" s="69"/>
      <c r="MAJ1498" s="69"/>
      <c r="MAK1498" s="69"/>
      <c r="MAL1498" s="107"/>
      <c r="MAM1498" s="2"/>
      <c r="MAN1498" s="15"/>
      <c r="MAO1498" s="15"/>
      <c r="MAP1498" s="80"/>
      <c r="MAQ1498" s="52"/>
      <c r="MAR1498" s="69"/>
      <c r="MAS1498" s="69"/>
      <c r="MAT1498" s="69"/>
      <c r="MAU1498" s="107"/>
      <c r="MAV1498" s="2"/>
      <c r="MAW1498" s="15"/>
      <c r="MAX1498" s="15"/>
      <c r="MAY1498" s="80"/>
      <c r="MAZ1498" s="52"/>
      <c r="MBA1498" s="69"/>
      <c r="MBB1498" s="69"/>
      <c r="MBC1498" s="69"/>
      <c r="MBD1498" s="107"/>
      <c r="MBE1498" s="2"/>
      <c r="MBF1498" s="15"/>
      <c r="MBG1498" s="15"/>
      <c r="MBH1498" s="80"/>
      <c r="MBI1498" s="52"/>
      <c r="MBJ1498" s="69"/>
      <c r="MBK1498" s="69"/>
      <c r="MBL1498" s="69"/>
      <c r="MBM1498" s="107"/>
      <c r="MBN1498" s="2"/>
      <c r="MBO1498" s="15"/>
      <c r="MBP1498" s="15"/>
      <c r="MBQ1498" s="80"/>
      <c r="MBR1498" s="52"/>
      <c r="MBS1498" s="69"/>
      <c r="MBT1498" s="69"/>
      <c r="MBU1498" s="69"/>
      <c r="MBV1498" s="107"/>
      <c r="MBW1498" s="2"/>
      <c r="MBX1498" s="15"/>
      <c r="MBY1498" s="15"/>
      <c r="MBZ1498" s="80"/>
      <c r="MCA1498" s="52"/>
      <c r="MCB1498" s="69"/>
      <c r="MCC1498" s="69"/>
      <c r="MCD1498" s="69"/>
      <c r="MCE1498" s="107"/>
      <c r="MCF1498" s="2"/>
      <c r="MCG1498" s="15"/>
      <c r="MCH1498" s="15"/>
      <c r="MCI1498" s="80"/>
      <c r="MCJ1498" s="52"/>
      <c r="MCK1498" s="69"/>
      <c r="MCL1498" s="69"/>
      <c r="MCM1498" s="69"/>
      <c r="MCN1498" s="107"/>
      <c r="MCO1498" s="2"/>
      <c r="MCP1498" s="15"/>
      <c r="MCQ1498" s="15"/>
      <c r="MCR1498" s="80"/>
      <c r="MCS1498" s="52"/>
      <c r="MCT1498" s="69"/>
      <c r="MCU1498" s="69"/>
      <c r="MCV1498" s="69"/>
      <c r="MCW1498" s="107"/>
      <c r="MCX1498" s="2"/>
      <c r="MCY1498" s="15"/>
      <c r="MCZ1498" s="15"/>
      <c r="MDA1498" s="80"/>
      <c r="MDB1498" s="52"/>
      <c r="MDC1498" s="69"/>
      <c r="MDD1498" s="69"/>
      <c r="MDE1498" s="69"/>
      <c r="MDF1498" s="107"/>
      <c r="MDG1498" s="2"/>
      <c r="MDH1498" s="15"/>
      <c r="MDI1498" s="15"/>
      <c r="MDJ1498" s="80"/>
      <c r="MDK1498" s="52"/>
      <c r="MDL1498" s="69"/>
      <c r="MDM1498" s="69"/>
      <c r="MDN1498" s="69"/>
      <c r="MDO1498" s="107"/>
      <c r="MDP1498" s="2"/>
      <c r="MDQ1498" s="15"/>
      <c r="MDR1498" s="15"/>
      <c r="MDS1498" s="80"/>
      <c r="MDT1498" s="52"/>
      <c r="MDU1498" s="69"/>
      <c r="MDV1498" s="69"/>
      <c r="MDW1498" s="69"/>
      <c r="MDX1498" s="107"/>
      <c r="MDY1498" s="2"/>
      <c r="MDZ1498" s="15"/>
      <c r="MEA1498" s="15"/>
      <c r="MEB1498" s="80"/>
      <c r="MEC1498" s="52"/>
      <c r="MED1498" s="69"/>
      <c r="MEE1498" s="69"/>
      <c r="MEF1498" s="69"/>
      <c r="MEG1498" s="107"/>
      <c r="MEH1498" s="2"/>
      <c r="MEI1498" s="15"/>
      <c r="MEJ1498" s="15"/>
      <c r="MEK1498" s="80"/>
      <c r="MEL1498" s="52"/>
      <c r="MEM1498" s="69"/>
      <c r="MEN1498" s="69"/>
      <c r="MEO1498" s="69"/>
      <c r="MEP1498" s="107"/>
      <c r="MEQ1498" s="2"/>
      <c r="MER1498" s="15"/>
      <c r="MES1498" s="15"/>
      <c r="MET1498" s="80"/>
      <c r="MEU1498" s="52"/>
      <c r="MEV1498" s="69"/>
      <c r="MEW1498" s="69"/>
      <c r="MEX1498" s="69"/>
      <c r="MEY1498" s="107"/>
      <c r="MEZ1498" s="2"/>
      <c r="MFA1498" s="15"/>
      <c r="MFB1498" s="15"/>
      <c r="MFC1498" s="80"/>
      <c r="MFD1498" s="52"/>
      <c r="MFE1498" s="69"/>
      <c r="MFF1498" s="69"/>
      <c r="MFG1498" s="69"/>
      <c r="MFH1498" s="107"/>
      <c r="MFI1498" s="2"/>
      <c r="MFJ1498" s="15"/>
      <c r="MFK1498" s="15"/>
      <c r="MFL1498" s="80"/>
      <c r="MFM1498" s="52"/>
      <c r="MFN1498" s="69"/>
      <c r="MFO1498" s="69"/>
      <c r="MFP1498" s="69"/>
      <c r="MFQ1498" s="107"/>
      <c r="MFR1498" s="2"/>
      <c r="MFS1498" s="15"/>
      <c r="MFT1498" s="15"/>
      <c r="MFU1498" s="80"/>
      <c r="MFV1498" s="52"/>
      <c r="MFW1498" s="69"/>
      <c r="MFX1498" s="69"/>
      <c r="MFY1498" s="69"/>
      <c r="MFZ1498" s="107"/>
      <c r="MGA1498" s="2"/>
      <c r="MGB1498" s="15"/>
      <c r="MGC1498" s="15"/>
      <c r="MGD1498" s="80"/>
      <c r="MGE1498" s="52"/>
      <c r="MGF1498" s="69"/>
      <c r="MGG1498" s="69"/>
      <c r="MGH1498" s="69"/>
      <c r="MGI1498" s="107"/>
      <c r="MGJ1498" s="2"/>
      <c r="MGK1498" s="15"/>
      <c r="MGL1498" s="15"/>
      <c r="MGM1498" s="80"/>
      <c r="MGN1498" s="52"/>
      <c r="MGO1498" s="69"/>
      <c r="MGP1498" s="69"/>
      <c r="MGQ1498" s="69"/>
      <c r="MGR1498" s="107"/>
      <c r="MGS1498" s="2"/>
      <c r="MGT1498" s="15"/>
      <c r="MGU1498" s="15"/>
      <c r="MGV1498" s="80"/>
      <c r="MGW1498" s="52"/>
      <c r="MGX1498" s="69"/>
      <c r="MGY1498" s="69"/>
      <c r="MGZ1498" s="69"/>
      <c r="MHA1498" s="107"/>
      <c r="MHB1498" s="2"/>
      <c r="MHC1498" s="15"/>
      <c r="MHD1498" s="15"/>
      <c r="MHE1498" s="80"/>
      <c r="MHF1498" s="52"/>
      <c r="MHG1498" s="69"/>
      <c r="MHH1498" s="69"/>
      <c r="MHI1498" s="69"/>
      <c r="MHJ1498" s="107"/>
      <c r="MHK1498" s="2"/>
      <c r="MHL1498" s="15"/>
      <c r="MHM1498" s="15"/>
      <c r="MHN1498" s="80"/>
      <c r="MHO1498" s="52"/>
      <c r="MHP1498" s="69"/>
      <c r="MHQ1498" s="69"/>
      <c r="MHR1498" s="69"/>
      <c r="MHS1498" s="107"/>
      <c r="MHT1498" s="2"/>
      <c r="MHU1498" s="15"/>
      <c r="MHV1498" s="15"/>
      <c r="MHW1498" s="80"/>
      <c r="MHX1498" s="52"/>
      <c r="MHY1498" s="69"/>
      <c r="MHZ1498" s="69"/>
      <c r="MIA1498" s="69"/>
      <c r="MIB1498" s="107"/>
      <c r="MIC1498" s="2"/>
      <c r="MID1498" s="15"/>
      <c r="MIE1498" s="15"/>
      <c r="MIF1498" s="80"/>
      <c r="MIG1498" s="52"/>
      <c r="MIH1498" s="69"/>
      <c r="MII1498" s="69"/>
      <c r="MIJ1498" s="69"/>
      <c r="MIK1498" s="107"/>
      <c r="MIL1498" s="2"/>
      <c r="MIM1498" s="15"/>
      <c r="MIN1498" s="15"/>
      <c r="MIO1498" s="80"/>
      <c r="MIP1498" s="52"/>
      <c r="MIQ1498" s="69"/>
      <c r="MIR1498" s="69"/>
      <c r="MIS1498" s="69"/>
      <c r="MIT1498" s="107"/>
      <c r="MIU1498" s="2"/>
      <c r="MIV1498" s="15"/>
      <c r="MIW1498" s="15"/>
      <c r="MIX1498" s="80"/>
      <c r="MIY1498" s="52"/>
      <c r="MIZ1498" s="69"/>
      <c r="MJA1498" s="69"/>
      <c r="MJB1498" s="69"/>
      <c r="MJC1498" s="107"/>
      <c r="MJD1498" s="2"/>
      <c r="MJE1498" s="15"/>
      <c r="MJF1498" s="15"/>
      <c r="MJG1498" s="80"/>
      <c r="MJH1498" s="52"/>
      <c r="MJI1498" s="69"/>
      <c r="MJJ1498" s="69"/>
      <c r="MJK1498" s="69"/>
      <c r="MJL1498" s="107"/>
      <c r="MJM1498" s="2"/>
      <c r="MJN1498" s="15"/>
      <c r="MJO1498" s="15"/>
      <c r="MJP1498" s="80"/>
      <c r="MJQ1498" s="52"/>
      <c r="MJR1498" s="69"/>
      <c r="MJS1498" s="69"/>
      <c r="MJT1498" s="69"/>
      <c r="MJU1498" s="107"/>
      <c r="MJV1498" s="2"/>
      <c r="MJW1498" s="15"/>
      <c r="MJX1498" s="15"/>
      <c r="MJY1498" s="80"/>
      <c r="MJZ1498" s="52"/>
      <c r="MKA1498" s="69"/>
      <c r="MKB1498" s="69"/>
      <c r="MKC1498" s="69"/>
      <c r="MKD1498" s="107"/>
      <c r="MKE1498" s="2"/>
      <c r="MKF1498" s="15"/>
      <c r="MKG1498" s="15"/>
      <c r="MKH1498" s="80"/>
      <c r="MKI1498" s="52"/>
      <c r="MKJ1498" s="69"/>
      <c r="MKK1498" s="69"/>
      <c r="MKL1498" s="69"/>
      <c r="MKM1498" s="107"/>
      <c r="MKN1498" s="2"/>
      <c r="MKO1498" s="15"/>
      <c r="MKP1498" s="15"/>
      <c r="MKQ1498" s="80"/>
      <c r="MKR1498" s="52"/>
      <c r="MKS1498" s="69"/>
      <c r="MKT1498" s="69"/>
      <c r="MKU1498" s="69"/>
      <c r="MKV1498" s="107"/>
      <c r="MKW1498" s="2"/>
      <c r="MKX1498" s="15"/>
      <c r="MKY1498" s="15"/>
      <c r="MKZ1498" s="80"/>
      <c r="MLA1498" s="52"/>
      <c r="MLB1498" s="69"/>
      <c r="MLC1498" s="69"/>
      <c r="MLD1498" s="69"/>
      <c r="MLE1498" s="107"/>
      <c r="MLF1498" s="2"/>
      <c r="MLG1498" s="15"/>
      <c r="MLH1498" s="15"/>
      <c r="MLI1498" s="80"/>
      <c r="MLJ1498" s="52"/>
      <c r="MLK1498" s="69"/>
      <c r="MLL1498" s="69"/>
      <c r="MLM1498" s="69"/>
      <c r="MLN1498" s="107"/>
      <c r="MLO1498" s="2"/>
      <c r="MLP1498" s="15"/>
      <c r="MLQ1498" s="15"/>
      <c r="MLR1498" s="80"/>
      <c r="MLS1498" s="52"/>
      <c r="MLT1498" s="69"/>
      <c r="MLU1498" s="69"/>
      <c r="MLV1498" s="69"/>
      <c r="MLW1498" s="107"/>
      <c r="MLX1498" s="2"/>
      <c r="MLY1498" s="15"/>
      <c r="MLZ1498" s="15"/>
      <c r="MMA1498" s="80"/>
      <c r="MMB1498" s="52"/>
      <c r="MMC1498" s="69"/>
      <c r="MMD1498" s="69"/>
      <c r="MME1498" s="69"/>
      <c r="MMF1498" s="107"/>
      <c r="MMG1498" s="2"/>
      <c r="MMH1498" s="15"/>
      <c r="MMI1498" s="15"/>
      <c r="MMJ1498" s="80"/>
      <c r="MMK1498" s="52"/>
      <c r="MML1498" s="69"/>
      <c r="MMM1498" s="69"/>
      <c r="MMN1498" s="69"/>
      <c r="MMO1498" s="107"/>
      <c r="MMP1498" s="2"/>
      <c r="MMQ1498" s="15"/>
      <c r="MMR1498" s="15"/>
      <c r="MMS1498" s="80"/>
      <c r="MMT1498" s="52"/>
      <c r="MMU1498" s="69"/>
      <c r="MMV1498" s="69"/>
      <c r="MMW1498" s="69"/>
      <c r="MMX1498" s="107"/>
      <c r="MMY1498" s="2"/>
      <c r="MMZ1498" s="15"/>
      <c r="MNA1498" s="15"/>
      <c r="MNB1498" s="80"/>
      <c r="MNC1498" s="52"/>
      <c r="MND1498" s="69"/>
      <c r="MNE1498" s="69"/>
      <c r="MNF1498" s="69"/>
      <c r="MNG1498" s="107"/>
      <c r="MNH1498" s="2"/>
      <c r="MNI1498" s="15"/>
      <c r="MNJ1498" s="15"/>
      <c r="MNK1498" s="80"/>
      <c r="MNL1498" s="52"/>
      <c r="MNM1498" s="69"/>
      <c r="MNN1498" s="69"/>
      <c r="MNO1498" s="69"/>
      <c r="MNP1498" s="107"/>
      <c r="MNQ1498" s="2"/>
      <c r="MNR1498" s="15"/>
      <c r="MNS1498" s="15"/>
      <c r="MNT1498" s="80"/>
      <c r="MNU1498" s="52"/>
      <c r="MNV1498" s="69"/>
      <c r="MNW1498" s="69"/>
      <c r="MNX1498" s="69"/>
      <c r="MNY1498" s="107"/>
      <c r="MNZ1498" s="2"/>
      <c r="MOA1498" s="15"/>
      <c r="MOB1498" s="15"/>
      <c r="MOC1498" s="80"/>
      <c r="MOD1498" s="52"/>
      <c r="MOE1498" s="69"/>
      <c r="MOF1498" s="69"/>
      <c r="MOG1498" s="69"/>
      <c r="MOH1498" s="107"/>
      <c r="MOI1498" s="2"/>
      <c r="MOJ1498" s="15"/>
      <c r="MOK1498" s="15"/>
      <c r="MOL1498" s="80"/>
      <c r="MOM1498" s="52"/>
      <c r="MON1498" s="69"/>
      <c r="MOO1498" s="69"/>
      <c r="MOP1498" s="69"/>
      <c r="MOQ1498" s="107"/>
      <c r="MOR1498" s="2"/>
      <c r="MOS1498" s="15"/>
      <c r="MOT1498" s="15"/>
      <c r="MOU1498" s="80"/>
      <c r="MOV1498" s="52"/>
      <c r="MOW1498" s="69"/>
      <c r="MOX1498" s="69"/>
      <c r="MOY1498" s="69"/>
      <c r="MOZ1498" s="107"/>
      <c r="MPA1498" s="2"/>
      <c r="MPB1498" s="15"/>
      <c r="MPC1498" s="15"/>
      <c r="MPD1498" s="80"/>
      <c r="MPE1498" s="52"/>
      <c r="MPF1498" s="69"/>
      <c r="MPG1498" s="69"/>
      <c r="MPH1498" s="69"/>
      <c r="MPI1498" s="107"/>
      <c r="MPJ1498" s="2"/>
      <c r="MPK1498" s="15"/>
      <c r="MPL1498" s="15"/>
      <c r="MPM1498" s="80"/>
      <c r="MPN1498" s="52"/>
      <c r="MPO1498" s="69"/>
      <c r="MPP1498" s="69"/>
      <c r="MPQ1498" s="69"/>
      <c r="MPR1498" s="107"/>
      <c r="MPS1498" s="2"/>
      <c r="MPT1498" s="15"/>
      <c r="MPU1498" s="15"/>
      <c r="MPV1498" s="80"/>
      <c r="MPW1498" s="52"/>
      <c r="MPX1498" s="69"/>
      <c r="MPY1498" s="69"/>
      <c r="MPZ1498" s="69"/>
      <c r="MQA1498" s="107"/>
      <c r="MQB1498" s="2"/>
      <c r="MQC1498" s="15"/>
      <c r="MQD1498" s="15"/>
      <c r="MQE1498" s="80"/>
      <c r="MQF1498" s="52"/>
      <c r="MQG1498" s="69"/>
      <c r="MQH1498" s="69"/>
      <c r="MQI1498" s="69"/>
      <c r="MQJ1498" s="107"/>
      <c r="MQK1498" s="2"/>
      <c r="MQL1498" s="15"/>
      <c r="MQM1498" s="15"/>
      <c r="MQN1498" s="80"/>
      <c r="MQO1498" s="52"/>
      <c r="MQP1498" s="69"/>
      <c r="MQQ1498" s="69"/>
      <c r="MQR1498" s="69"/>
      <c r="MQS1498" s="107"/>
      <c r="MQT1498" s="2"/>
      <c r="MQU1498" s="15"/>
      <c r="MQV1498" s="15"/>
      <c r="MQW1498" s="80"/>
      <c r="MQX1498" s="52"/>
      <c r="MQY1498" s="69"/>
      <c r="MQZ1498" s="69"/>
      <c r="MRA1498" s="69"/>
      <c r="MRB1498" s="107"/>
      <c r="MRC1498" s="2"/>
      <c r="MRD1498" s="15"/>
      <c r="MRE1498" s="15"/>
      <c r="MRF1498" s="80"/>
      <c r="MRG1498" s="52"/>
      <c r="MRH1498" s="69"/>
      <c r="MRI1498" s="69"/>
      <c r="MRJ1498" s="69"/>
      <c r="MRK1498" s="107"/>
      <c r="MRL1498" s="2"/>
      <c r="MRM1498" s="15"/>
      <c r="MRN1498" s="15"/>
      <c r="MRO1498" s="80"/>
      <c r="MRP1498" s="52"/>
      <c r="MRQ1498" s="69"/>
      <c r="MRR1498" s="69"/>
      <c r="MRS1498" s="69"/>
      <c r="MRT1498" s="107"/>
      <c r="MRU1498" s="2"/>
      <c r="MRV1498" s="15"/>
      <c r="MRW1498" s="15"/>
      <c r="MRX1498" s="80"/>
      <c r="MRY1498" s="52"/>
      <c r="MRZ1498" s="69"/>
      <c r="MSA1498" s="69"/>
      <c r="MSB1498" s="69"/>
      <c r="MSC1498" s="107"/>
      <c r="MSD1498" s="2"/>
      <c r="MSE1498" s="15"/>
      <c r="MSF1498" s="15"/>
      <c r="MSG1498" s="80"/>
      <c r="MSH1498" s="52"/>
      <c r="MSI1498" s="69"/>
      <c r="MSJ1498" s="69"/>
      <c r="MSK1498" s="69"/>
      <c r="MSL1498" s="107"/>
      <c r="MSM1498" s="2"/>
      <c r="MSN1498" s="15"/>
      <c r="MSO1498" s="15"/>
      <c r="MSP1498" s="80"/>
      <c r="MSQ1498" s="52"/>
      <c r="MSR1498" s="69"/>
      <c r="MSS1498" s="69"/>
      <c r="MST1498" s="69"/>
      <c r="MSU1498" s="107"/>
      <c r="MSV1498" s="2"/>
      <c r="MSW1498" s="15"/>
      <c r="MSX1498" s="15"/>
      <c r="MSY1498" s="80"/>
      <c r="MSZ1498" s="52"/>
      <c r="MTA1498" s="69"/>
      <c r="MTB1498" s="69"/>
      <c r="MTC1498" s="69"/>
      <c r="MTD1498" s="107"/>
      <c r="MTE1498" s="2"/>
      <c r="MTF1498" s="15"/>
      <c r="MTG1498" s="15"/>
      <c r="MTH1498" s="80"/>
      <c r="MTI1498" s="52"/>
      <c r="MTJ1498" s="69"/>
      <c r="MTK1498" s="69"/>
      <c r="MTL1498" s="69"/>
      <c r="MTM1498" s="107"/>
      <c r="MTN1498" s="2"/>
      <c r="MTO1498" s="15"/>
      <c r="MTP1498" s="15"/>
      <c r="MTQ1498" s="80"/>
      <c r="MTR1498" s="52"/>
      <c r="MTS1498" s="69"/>
      <c r="MTT1498" s="69"/>
      <c r="MTU1498" s="69"/>
      <c r="MTV1498" s="107"/>
      <c r="MTW1498" s="2"/>
      <c r="MTX1498" s="15"/>
      <c r="MTY1498" s="15"/>
      <c r="MTZ1498" s="80"/>
      <c r="MUA1498" s="52"/>
      <c r="MUB1498" s="69"/>
      <c r="MUC1498" s="69"/>
      <c r="MUD1498" s="69"/>
      <c r="MUE1498" s="107"/>
      <c r="MUF1498" s="2"/>
      <c r="MUG1498" s="15"/>
      <c r="MUH1498" s="15"/>
      <c r="MUI1498" s="80"/>
      <c r="MUJ1498" s="52"/>
      <c r="MUK1498" s="69"/>
      <c r="MUL1498" s="69"/>
      <c r="MUM1498" s="69"/>
      <c r="MUN1498" s="107"/>
      <c r="MUO1498" s="2"/>
      <c r="MUP1498" s="15"/>
      <c r="MUQ1498" s="15"/>
      <c r="MUR1498" s="80"/>
      <c r="MUS1498" s="52"/>
      <c r="MUT1498" s="69"/>
      <c r="MUU1498" s="69"/>
      <c r="MUV1498" s="69"/>
      <c r="MUW1498" s="107"/>
      <c r="MUX1498" s="2"/>
      <c r="MUY1498" s="15"/>
      <c r="MUZ1498" s="15"/>
      <c r="MVA1498" s="80"/>
      <c r="MVB1498" s="52"/>
      <c r="MVC1498" s="69"/>
      <c r="MVD1498" s="69"/>
      <c r="MVE1498" s="69"/>
      <c r="MVF1498" s="107"/>
      <c r="MVG1498" s="2"/>
      <c r="MVH1498" s="15"/>
      <c r="MVI1498" s="15"/>
      <c r="MVJ1498" s="80"/>
      <c r="MVK1498" s="52"/>
      <c r="MVL1498" s="69"/>
      <c r="MVM1498" s="69"/>
      <c r="MVN1498" s="69"/>
      <c r="MVO1498" s="107"/>
      <c r="MVP1498" s="2"/>
      <c r="MVQ1498" s="15"/>
      <c r="MVR1498" s="15"/>
      <c r="MVS1498" s="80"/>
      <c r="MVT1498" s="52"/>
      <c r="MVU1498" s="69"/>
      <c r="MVV1498" s="69"/>
      <c r="MVW1498" s="69"/>
      <c r="MVX1498" s="107"/>
      <c r="MVY1498" s="2"/>
      <c r="MVZ1498" s="15"/>
      <c r="MWA1498" s="15"/>
      <c r="MWB1498" s="80"/>
      <c r="MWC1498" s="52"/>
      <c r="MWD1498" s="69"/>
      <c r="MWE1498" s="69"/>
      <c r="MWF1498" s="69"/>
      <c r="MWG1498" s="107"/>
      <c r="MWH1498" s="2"/>
      <c r="MWI1498" s="15"/>
      <c r="MWJ1498" s="15"/>
      <c r="MWK1498" s="80"/>
      <c r="MWL1498" s="52"/>
      <c r="MWM1498" s="69"/>
      <c r="MWN1498" s="69"/>
      <c r="MWO1498" s="69"/>
      <c r="MWP1498" s="107"/>
      <c r="MWQ1498" s="2"/>
      <c r="MWR1498" s="15"/>
      <c r="MWS1498" s="15"/>
      <c r="MWT1498" s="80"/>
      <c r="MWU1498" s="52"/>
      <c r="MWV1498" s="69"/>
      <c r="MWW1498" s="69"/>
      <c r="MWX1498" s="69"/>
      <c r="MWY1498" s="107"/>
      <c r="MWZ1498" s="2"/>
      <c r="MXA1498" s="15"/>
      <c r="MXB1498" s="15"/>
      <c r="MXC1498" s="80"/>
      <c r="MXD1498" s="52"/>
      <c r="MXE1498" s="69"/>
      <c r="MXF1498" s="69"/>
      <c r="MXG1498" s="69"/>
      <c r="MXH1498" s="107"/>
      <c r="MXI1498" s="2"/>
      <c r="MXJ1498" s="15"/>
      <c r="MXK1498" s="15"/>
      <c r="MXL1498" s="80"/>
      <c r="MXM1498" s="52"/>
      <c r="MXN1498" s="69"/>
      <c r="MXO1498" s="69"/>
      <c r="MXP1498" s="69"/>
      <c r="MXQ1498" s="107"/>
      <c r="MXR1498" s="2"/>
      <c r="MXS1498" s="15"/>
      <c r="MXT1498" s="15"/>
      <c r="MXU1498" s="80"/>
      <c r="MXV1498" s="52"/>
      <c r="MXW1498" s="69"/>
      <c r="MXX1498" s="69"/>
      <c r="MXY1498" s="69"/>
      <c r="MXZ1498" s="107"/>
      <c r="MYA1498" s="2"/>
      <c r="MYB1498" s="15"/>
      <c r="MYC1498" s="15"/>
      <c r="MYD1498" s="80"/>
      <c r="MYE1498" s="52"/>
      <c r="MYF1498" s="69"/>
      <c r="MYG1498" s="69"/>
      <c r="MYH1498" s="69"/>
      <c r="MYI1498" s="107"/>
      <c r="MYJ1498" s="2"/>
      <c r="MYK1498" s="15"/>
      <c r="MYL1498" s="15"/>
      <c r="MYM1498" s="80"/>
      <c r="MYN1498" s="52"/>
      <c r="MYO1498" s="69"/>
      <c r="MYP1498" s="69"/>
      <c r="MYQ1498" s="69"/>
      <c r="MYR1498" s="107"/>
      <c r="MYS1498" s="2"/>
      <c r="MYT1498" s="15"/>
      <c r="MYU1498" s="15"/>
      <c r="MYV1498" s="80"/>
      <c r="MYW1498" s="52"/>
      <c r="MYX1498" s="69"/>
      <c r="MYY1498" s="69"/>
      <c r="MYZ1498" s="69"/>
      <c r="MZA1498" s="107"/>
      <c r="MZB1498" s="2"/>
      <c r="MZC1498" s="15"/>
      <c r="MZD1498" s="15"/>
      <c r="MZE1498" s="80"/>
      <c r="MZF1498" s="52"/>
      <c r="MZG1498" s="69"/>
      <c r="MZH1498" s="69"/>
      <c r="MZI1498" s="69"/>
      <c r="MZJ1498" s="107"/>
      <c r="MZK1498" s="2"/>
      <c r="MZL1498" s="15"/>
      <c r="MZM1498" s="15"/>
      <c r="MZN1498" s="80"/>
      <c r="MZO1498" s="52"/>
      <c r="MZP1498" s="69"/>
      <c r="MZQ1498" s="69"/>
      <c r="MZR1498" s="69"/>
      <c r="MZS1498" s="107"/>
      <c r="MZT1498" s="2"/>
      <c r="MZU1498" s="15"/>
      <c r="MZV1498" s="15"/>
      <c r="MZW1498" s="80"/>
      <c r="MZX1498" s="52"/>
      <c r="MZY1498" s="69"/>
      <c r="MZZ1498" s="69"/>
      <c r="NAA1498" s="69"/>
      <c r="NAB1498" s="107"/>
      <c r="NAC1498" s="2"/>
      <c r="NAD1498" s="15"/>
      <c r="NAE1498" s="15"/>
      <c r="NAF1498" s="80"/>
      <c r="NAG1498" s="52"/>
      <c r="NAH1498" s="69"/>
      <c r="NAI1498" s="69"/>
      <c r="NAJ1498" s="69"/>
      <c r="NAK1498" s="107"/>
      <c r="NAL1498" s="2"/>
      <c r="NAM1498" s="15"/>
      <c r="NAN1498" s="15"/>
      <c r="NAO1498" s="80"/>
      <c r="NAP1498" s="52"/>
      <c r="NAQ1498" s="69"/>
      <c r="NAR1498" s="69"/>
      <c r="NAS1498" s="69"/>
      <c r="NAT1498" s="107"/>
      <c r="NAU1498" s="2"/>
      <c r="NAV1498" s="15"/>
      <c r="NAW1498" s="15"/>
      <c r="NAX1498" s="80"/>
      <c r="NAY1498" s="52"/>
      <c r="NAZ1498" s="69"/>
      <c r="NBA1498" s="69"/>
      <c r="NBB1498" s="69"/>
      <c r="NBC1498" s="107"/>
      <c r="NBD1498" s="2"/>
      <c r="NBE1498" s="15"/>
      <c r="NBF1498" s="15"/>
      <c r="NBG1498" s="80"/>
      <c r="NBH1498" s="52"/>
      <c r="NBI1498" s="69"/>
      <c r="NBJ1498" s="69"/>
      <c r="NBK1498" s="69"/>
      <c r="NBL1498" s="107"/>
      <c r="NBM1498" s="2"/>
      <c r="NBN1498" s="15"/>
      <c r="NBO1498" s="15"/>
      <c r="NBP1498" s="80"/>
      <c r="NBQ1498" s="52"/>
      <c r="NBR1498" s="69"/>
      <c r="NBS1498" s="69"/>
      <c r="NBT1498" s="69"/>
      <c r="NBU1498" s="107"/>
      <c r="NBV1498" s="2"/>
      <c r="NBW1498" s="15"/>
      <c r="NBX1498" s="15"/>
      <c r="NBY1498" s="80"/>
      <c r="NBZ1498" s="52"/>
      <c r="NCA1498" s="69"/>
      <c r="NCB1498" s="69"/>
      <c r="NCC1498" s="69"/>
      <c r="NCD1498" s="107"/>
      <c r="NCE1498" s="2"/>
      <c r="NCF1498" s="15"/>
      <c r="NCG1498" s="15"/>
      <c r="NCH1498" s="80"/>
      <c r="NCI1498" s="52"/>
      <c r="NCJ1498" s="69"/>
      <c r="NCK1498" s="69"/>
      <c r="NCL1498" s="69"/>
      <c r="NCM1498" s="107"/>
      <c r="NCN1498" s="2"/>
      <c r="NCO1498" s="15"/>
      <c r="NCP1498" s="15"/>
      <c r="NCQ1498" s="80"/>
      <c r="NCR1498" s="52"/>
      <c r="NCS1498" s="69"/>
      <c r="NCT1498" s="69"/>
      <c r="NCU1498" s="69"/>
      <c r="NCV1498" s="107"/>
      <c r="NCW1498" s="2"/>
      <c r="NCX1498" s="15"/>
      <c r="NCY1498" s="15"/>
      <c r="NCZ1498" s="80"/>
      <c r="NDA1498" s="52"/>
      <c r="NDB1498" s="69"/>
      <c r="NDC1498" s="69"/>
      <c r="NDD1498" s="69"/>
      <c r="NDE1498" s="107"/>
      <c r="NDF1498" s="2"/>
      <c r="NDG1498" s="15"/>
      <c r="NDH1498" s="15"/>
      <c r="NDI1498" s="80"/>
      <c r="NDJ1498" s="52"/>
      <c r="NDK1498" s="69"/>
      <c r="NDL1498" s="69"/>
      <c r="NDM1498" s="69"/>
      <c r="NDN1498" s="107"/>
      <c r="NDO1498" s="2"/>
      <c r="NDP1498" s="15"/>
      <c r="NDQ1498" s="15"/>
      <c r="NDR1498" s="80"/>
      <c r="NDS1498" s="52"/>
      <c r="NDT1498" s="69"/>
      <c r="NDU1498" s="69"/>
      <c r="NDV1498" s="69"/>
      <c r="NDW1498" s="107"/>
      <c r="NDX1498" s="2"/>
      <c r="NDY1498" s="15"/>
      <c r="NDZ1498" s="15"/>
      <c r="NEA1498" s="80"/>
      <c r="NEB1498" s="52"/>
      <c r="NEC1498" s="69"/>
      <c r="NED1498" s="69"/>
      <c r="NEE1498" s="69"/>
      <c r="NEF1498" s="107"/>
      <c r="NEG1498" s="2"/>
      <c r="NEH1498" s="15"/>
      <c r="NEI1498" s="15"/>
      <c r="NEJ1498" s="80"/>
      <c r="NEK1498" s="52"/>
      <c r="NEL1498" s="69"/>
      <c r="NEM1498" s="69"/>
      <c r="NEN1498" s="69"/>
      <c r="NEO1498" s="107"/>
      <c r="NEP1498" s="2"/>
      <c r="NEQ1498" s="15"/>
      <c r="NER1498" s="15"/>
      <c r="NES1498" s="80"/>
      <c r="NET1498" s="52"/>
      <c r="NEU1498" s="69"/>
      <c r="NEV1498" s="69"/>
      <c r="NEW1498" s="69"/>
      <c r="NEX1498" s="107"/>
      <c r="NEY1498" s="2"/>
      <c r="NEZ1498" s="15"/>
      <c r="NFA1498" s="15"/>
      <c r="NFB1498" s="80"/>
      <c r="NFC1498" s="52"/>
      <c r="NFD1498" s="69"/>
      <c r="NFE1498" s="69"/>
      <c r="NFF1498" s="69"/>
      <c r="NFG1498" s="107"/>
      <c r="NFH1498" s="2"/>
      <c r="NFI1498" s="15"/>
      <c r="NFJ1498" s="15"/>
      <c r="NFK1498" s="80"/>
      <c r="NFL1498" s="52"/>
      <c r="NFM1498" s="69"/>
      <c r="NFN1498" s="69"/>
      <c r="NFO1498" s="69"/>
      <c r="NFP1498" s="107"/>
      <c r="NFQ1498" s="2"/>
      <c r="NFR1498" s="15"/>
      <c r="NFS1498" s="15"/>
      <c r="NFT1498" s="80"/>
      <c r="NFU1498" s="52"/>
      <c r="NFV1498" s="69"/>
      <c r="NFW1498" s="69"/>
      <c r="NFX1498" s="69"/>
      <c r="NFY1498" s="107"/>
      <c r="NFZ1498" s="2"/>
      <c r="NGA1498" s="15"/>
      <c r="NGB1498" s="15"/>
      <c r="NGC1498" s="80"/>
      <c r="NGD1498" s="52"/>
      <c r="NGE1498" s="69"/>
      <c r="NGF1498" s="69"/>
      <c r="NGG1498" s="69"/>
      <c r="NGH1498" s="107"/>
      <c r="NGI1498" s="2"/>
      <c r="NGJ1498" s="15"/>
      <c r="NGK1498" s="15"/>
      <c r="NGL1498" s="80"/>
      <c r="NGM1498" s="52"/>
      <c r="NGN1498" s="69"/>
      <c r="NGO1498" s="69"/>
      <c r="NGP1498" s="69"/>
      <c r="NGQ1498" s="107"/>
      <c r="NGR1498" s="2"/>
      <c r="NGS1498" s="15"/>
      <c r="NGT1498" s="15"/>
      <c r="NGU1498" s="80"/>
      <c r="NGV1498" s="52"/>
      <c r="NGW1498" s="69"/>
      <c r="NGX1498" s="69"/>
      <c r="NGY1498" s="69"/>
      <c r="NGZ1498" s="107"/>
      <c r="NHA1498" s="2"/>
      <c r="NHB1498" s="15"/>
      <c r="NHC1498" s="15"/>
      <c r="NHD1498" s="80"/>
      <c r="NHE1498" s="52"/>
      <c r="NHF1498" s="69"/>
      <c r="NHG1498" s="69"/>
      <c r="NHH1498" s="69"/>
      <c r="NHI1498" s="107"/>
      <c r="NHJ1498" s="2"/>
      <c r="NHK1498" s="15"/>
      <c r="NHL1498" s="15"/>
      <c r="NHM1498" s="80"/>
      <c r="NHN1498" s="52"/>
      <c r="NHO1498" s="69"/>
      <c r="NHP1498" s="69"/>
      <c r="NHQ1498" s="69"/>
      <c r="NHR1498" s="107"/>
      <c r="NHS1498" s="2"/>
      <c r="NHT1498" s="15"/>
      <c r="NHU1498" s="15"/>
      <c r="NHV1498" s="80"/>
      <c r="NHW1498" s="52"/>
      <c r="NHX1498" s="69"/>
      <c r="NHY1498" s="69"/>
      <c r="NHZ1498" s="69"/>
      <c r="NIA1498" s="107"/>
      <c r="NIB1498" s="2"/>
      <c r="NIC1498" s="15"/>
      <c r="NID1498" s="15"/>
      <c r="NIE1498" s="80"/>
      <c r="NIF1498" s="52"/>
      <c r="NIG1498" s="69"/>
      <c r="NIH1498" s="69"/>
      <c r="NII1498" s="69"/>
      <c r="NIJ1498" s="107"/>
      <c r="NIK1498" s="2"/>
      <c r="NIL1498" s="15"/>
      <c r="NIM1498" s="15"/>
      <c r="NIN1498" s="80"/>
      <c r="NIO1498" s="52"/>
      <c r="NIP1498" s="69"/>
      <c r="NIQ1498" s="69"/>
      <c r="NIR1498" s="69"/>
      <c r="NIS1498" s="107"/>
      <c r="NIT1498" s="2"/>
      <c r="NIU1498" s="15"/>
      <c r="NIV1498" s="15"/>
      <c r="NIW1498" s="80"/>
      <c r="NIX1498" s="52"/>
      <c r="NIY1498" s="69"/>
      <c r="NIZ1498" s="69"/>
      <c r="NJA1498" s="69"/>
      <c r="NJB1498" s="107"/>
      <c r="NJC1498" s="2"/>
      <c r="NJD1498" s="15"/>
      <c r="NJE1498" s="15"/>
      <c r="NJF1498" s="80"/>
      <c r="NJG1498" s="52"/>
      <c r="NJH1498" s="69"/>
      <c r="NJI1498" s="69"/>
      <c r="NJJ1498" s="69"/>
      <c r="NJK1498" s="107"/>
      <c r="NJL1498" s="2"/>
      <c r="NJM1498" s="15"/>
      <c r="NJN1498" s="15"/>
      <c r="NJO1498" s="80"/>
      <c r="NJP1498" s="52"/>
      <c r="NJQ1498" s="69"/>
      <c r="NJR1498" s="69"/>
      <c r="NJS1498" s="69"/>
      <c r="NJT1498" s="107"/>
      <c r="NJU1498" s="2"/>
      <c r="NJV1498" s="15"/>
      <c r="NJW1498" s="15"/>
      <c r="NJX1498" s="80"/>
      <c r="NJY1498" s="52"/>
      <c r="NJZ1498" s="69"/>
      <c r="NKA1498" s="69"/>
      <c r="NKB1498" s="69"/>
      <c r="NKC1498" s="107"/>
      <c r="NKD1498" s="2"/>
      <c r="NKE1498" s="15"/>
      <c r="NKF1498" s="15"/>
      <c r="NKG1498" s="80"/>
      <c r="NKH1498" s="52"/>
      <c r="NKI1498" s="69"/>
      <c r="NKJ1498" s="69"/>
      <c r="NKK1498" s="69"/>
      <c r="NKL1498" s="107"/>
      <c r="NKM1498" s="2"/>
      <c r="NKN1498" s="15"/>
      <c r="NKO1498" s="15"/>
      <c r="NKP1498" s="80"/>
      <c r="NKQ1498" s="52"/>
      <c r="NKR1498" s="69"/>
      <c r="NKS1498" s="69"/>
      <c r="NKT1498" s="69"/>
      <c r="NKU1498" s="107"/>
      <c r="NKV1498" s="2"/>
      <c r="NKW1498" s="15"/>
      <c r="NKX1498" s="15"/>
      <c r="NKY1498" s="80"/>
      <c r="NKZ1498" s="52"/>
      <c r="NLA1498" s="69"/>
      <c r="NLB1498" s="69"/>
      <c r="NLC1498" s="69"/>
      <c r="NLD1498" s="107"/>
      <c r="NLE1498" s="2"/>
      <c r="NLF1498" s="15"/>
      <c r="NLG1498" s="15"/>
      <c r="NLH1498" s="80"/>
      <c r="NLI1498" s="52"/>
      <c r="NLJ1498" s="69"/>
      <c r="NLK1498" s="69"/>
      <c r="NLL1498" s="69"/>
      <c r="NLM1498" s="107"/>
      <c r="NLN1498" s="2"/>
      <c r="NLO1498" s="15"/>
      <c r="NLP1498" s="15"/>
      <c r="NLQ1498" s="80"/>
      <c r="NLR1498" s="52"/>
      <c r="NLS1498" s="69"/>
      <c r="NLT1498" s="69"/>
      <c r="NLU1498" s="69"/>
      <c r="NLV1498" s="107"/>
      <c r="NLW1498" s="2"/>
      <c r="NLX1498" s="15"/>
      <c r="NLY1498" s="15"/>
      <c r="NLZ1498" s="80"/>
      <c r="NMA1498" s="52"/>
      <c r="NMB1498" s="69"/>
      <c r="NMC1498" s="69"/>
      <c r="NMD1498" s="69"/>
      <c r="NME1498" s="107"/>
      <c r="NMF1498" s="2"/>
      <c r="NMG1498" s="15"/>
      <c r="NMH1498" s="15"/>
      <c r="NMI1498" s="80"/>
      <c r="NMJ1498" s="52"/>
      <c r="NMK1498" s="69"/>
      <c r="NML1498" s="69"/>
      <c r="NMM1498" s="69"/>
      <c r="NMN1498" s="107"/>
      <c r="NMO1498" s="2"/>
      <c r="NMP1498" s="15"/>
      <c r="NMQ1498" s="15"/>
      <c r="NMR1498" s="80"/>
      <c r="NMS1498" s="52"/>
      <c r="NMT1498" s="69"/>
      <c r="NMU1498" s="69"/>
      <c r="NMV1498" s="69"/>
      <c r="NMW1498" s="107"/>
      <c r="NMX1498" s="2"/>
      <c r="NMY1498" s="15"/>
      <c r="NMZ1498" s="15"/>
      <c r="NNA1498" s="80"/>
      <c r="NNB1498" s="52"/>
      <c r="NNC1498" s="69"/>
      <c r="NND1498" s="69"/>
      <c r="NNE1498" s="69"/>
      <c r="NNF1498" s="107"/>
      <c r="NNG1498" s="2"/>
      <c r="NNH1498" s="15"/>
      <c r="NNI1498" s="15"/>
      <c r="NNJ1498" s="80"/>
      <c r="NNK1498" s="52"/>
      <c r="NNL1498" s="69"/>
      <c r="NNM1498" s="69"/>
      <c r="NNN1498" s="69"/>
      <c r="NNO1498" s="107"/>
      <c r="NNP1498" s="2"/>
      <c r="NNQ1498" s="15"/>
      <c r="NNR1498" s="15"/>
      <c r="NNS1498" s="80"/>
      <c r="NNT1498" s="52"/>
      <c r="NNU1498" s="69"/>
      <c r="NNV1498" s="69"/>
      <c r="NNW1498" s="69"/>
      <c r="NNX1498" s="107"/>
      <c r="NNY1498" s="2"/>
      <c r="NNZ1498" s="15"/>
      <c r="NOA1498" s="15"/>
      <c r="NOB1498" s="80"/>
      <c r="NOC1498" s="52"/>
      <c r="NOD1498" s="69"/>
      <c r="NOE1498" s="69"/>
      <c r="NOF1498" s="69"/>
      <c r="NOG1498" s="107"/>
      <c r="NOH1498" s="2"/>
      <c r="NOI1498" s="15"/>
      <c r="NOJ1498" s="15"/>
      <c r="NOK1498" s="80"/>
      <c r="NOL1498" s="52"/>
      <c r="NOM1498" s="69"/>
      <c r="NON1498" s="69"/>
      <c r="NOO1498" s="69"/>
      <c r="NOP1498" s="107"/>
      <c r="NOQ1498" s="2"/>
      <c r="NOR1498" s="15"/>
      <c r="NOS1498" s="15"/>
      <c r="NOT1498" s="80"/>
      <c r="NOU1498" s="52"/>
      <c r="NOV1498" s="69"/>
      <c r="NOW1498" s="69"/>
      <c r="NOX1498" s="69"/>
      <c r="NOY1498" s="107"/>
      <c r="NOZ1498" s="2"/>
      <c r="NPA1498" s="15"/>
      <c r="NPB1498" s="15"/>
      <c r="NPC1498" s="80"/>
      <c r="NPD1498" s="52"/>
      <c r="NPE1498" s="69"/>
      <c r="NPF1498" s="69"/>
      <c r="NPG1498" s="69"/>
      <c r="NPH1498" s="107"/>
      <c r="NPI1498" s="2"/>
      <c r="NPJ1498" s="15"/>
      <c r="NPK1498" s="15"/>
      <c r="NPL1498" s="80"/>
      <c r="NPM1498" s="52"/>
      <c r="NPN1498" s="69"/>
      <c r="NPO1498" s="69"/>
      <c r="NPP1498" s="69"/>
      <c r="NPQ1498" s="107"/>
      <c r="NPR1498" s="2"/>
      <c r="NPS1498" s="15"/>
      <c r="NPT1498" s="15"/>
      <c r="NPU1498" s="80"/>
      <c r="NPV1498" s="52"/>
      <c r="NPW1498" s="69"/>
      <c r="NPX1498" s="69"/>
      <c r="NPY1498" s="69"/>
      <c r="NPZ1498" s="107"/>
      <c r="NQA1498" s="2"/>
      <c r="NQB1498" s="15"/>
      <c r="NQC1498" s="15"/>
      <c r="NQD1498" s="80"/>
      <c r="NQE1498" s="52"/>
      <c r="NQF1498" s="69"/>
      <c r="NQG1498" s="69"/>
      <c r="NQH1498" s="69"/>
      <c r="NQI1498" s="107"/>
      <c r="NQJ1498" s="2"/>
      <c r="NQK1498" s="15"/>
      <c r="NQL1498" s="15"/>
      <c r="NQM1498" s="80"/>
      <c r="NQN1498" s="52"/>
      <c r="NQO1498" s="69"/>
      <c r="NQP1498" s="69"/>
      <c r="NQQ1498" s="69"/>
      <c r="NQR1498" s="107"/>
      <c r="NQS1498" s="2"/>
      <c r="NQT1498" s="15"/>
      <c r="NQU1498" s="15"/>
      <c r="NQV1498" s="80"/>
      <c r="NQW1498" s="52"/>
      <c r="NQX1498" s="69"/>
      <c r="NQY1498" s="69"/>
      <c r="NQZ1498" s="69"/>
      <c r="NRA1498" s="107"/>
      <c r="NRB1498" s="2"/>
      <c r="NRC1498" s="15"/>
      <c r="NRD1498" s="15"/>
      <c r="NRE1498" s="80"/>
      <c r="NRF1498" s="52"/>
      <c r="NRG1498" s="69"/>
      <c r="NRH1498" s="69"/>
      <c r="NRI1498" s="69"/>
      <c r="NRJ1498" s="107"/>
      <c r="NRK1498" s="2"/>
      <c r="NRL1498" s="15"/>
      <c r="NRM1498" s="15"/>
      <c r="NRN1498" s="80"/>
      <c r="NRO1498" s="52"/>
      <c r="NRP1498" s="69"/>
      <c r="NRQ1498" s="69"/>
      <c r="NRR1498" s="69"/>
      <c r="NRS1498" s="107"/>
      <c r="NRT1498" s="2"/>
      <c r="NRU1498" s="15"/>
      <c r="NRV1498" s="15"/>
      <c r="NRW1498" s="80"/>
      <c r="NRX1498" s="52"/>
      <c r="NRY1498" s="69"/>
      <c r="NRZ1498" s="69"/>
      <c r="NSA1498" s="69"/>
      <c r="NSB1498" s="107"/>
      <c r="NSC1498" s="2"/>
      <c r="NSD1498" s="15"/>
      <c r="NSE1498" s="15"/>
      <c r="NSF1498" s="80"/>
      <c r="NSG1498" s="52"/>
      <c r="NSH1498" s="69"/>
      <c r="NSI1498" s="69"/>
      <c r="NSJ1498" s="69"/>
      <c r="NSK1498" s="107"/>
      <c r="NSL1498" s="2"/>
      <c r="NSM1498" s="15"/>
      <c r="NSN1498" s="15"/>
      <c r="NSO1498" s="80"/>
      <c r="NSP1498" s="52"/>
      <c r="NSQ1498" s="69"/>
      <c r="NSR1498" s="69"/>
      <c r="NSS1498" s="69"/>
      <c r="NST1498" s="107"/>
      <c r="NSU1498" s="2"/>
      <c r="NSV1498" s="15"/>
      <c r="NSW1498" s="15"/>
      <c r="NSX1498" s="80"/>
      <c r="NSY1498" s="52"/>
      <c r="NSZ1498" s="69"/>
      <c r="NTA1498" s="69"/>
      <c r="NTB1498" s="69"/>
      <c r="NTC1498" s="107"/>
      <c r="NTD1498" s="2"/>
      <c r="NTE1498" s="15"/>
      <c r="NTF1498" s="15"/>
      <c r="NTG1498" s="80"/>
      <c r="NTH1498" s="52"/>
      <c r="NTI1498" s="69"/>
      <c r="NTJ1498" s="69"/>
      <c r="NTK1498" s="69"/>
      <c r="NTL1498" s="107"/>
      <c r="NTM1498" s="2"/>
      <c r="NTN1498" s="15"/>
      <c r="NTO1498" s="15"/>
      <c r="NTP1498" s="80"/>
      <c r="NTQ1498" s="52"/>
      <c r="NTR1498" s="69"/>
      <c r="NTS1498" s="69"/>
      <c r="NTT1498" s="69"/>
      <c r="NTU1498" s="107"/>
      <c r="NTV1498" s="2"/>
      <c r="NTW1498" s="15"/>
      <c r="NTX1498" s="15"/>
      <c r="NTY1498" s="80"/>
      <c r="NTZ1498" s="52"/>
      <c r="NUA1498" s="69"/>
      <c r="NUB1498" s="69"/>
      <c r="NUC1498" s="69"/>
      <c r="NUD1498" s="107"/>
      <c r="NUE1498" s="2"/>
      <c r="NUF1498" s="15"/>
      <c r="NUG1498" s="15"/>
      <c r="NUH1498" s="80"/>
      <c r="NUI1498" s="52"/>
      <c r="NUJ1498" s="69"/>
      <c r="NUK1498" s="69"/>
      <c r="NUL1498" s="69"/>
      <c r="NUM1498" s="107"/>
      <c r="NUN1498" s="2"/>
      <c r="NUO1498" s="15"/>
      <c r="NUP1498" s="15"/>
      <c r="NUQ1498" s="80"/>
      <c r="NUR1498" s="52"/>
      <c r="NUS1498" s="69"/>
      <c r="NUT1498" s="69"/>
      <c r="NUU1498" s="69"/>
      <c r="NUV1498" s="107"/>
      <c r="NUW1498" s="2"/>
      <c r="NUX1498" s="15"/>
      <c r="NUY1498" s="15"/>
      <c r="NUZ1498" s="80"/>
      <c r="NVA1498" s="52"/>
      <c r="NVB1498" s="69"/>
      <c r="NVC1498" s="69"/>
      <c r="NVD1498" s="69"/>
      <c r="NVE1498" s="107"/>
      <c r="NVF1498" s="2"/>
      <c r="NVG1498" s="15"/>
      <c r="NVH1498" s="15"/>
      <c r="NVI1498" s="80"/>
      <c r="NVJ1498" s="52"/>
      <c r="NVK1498" s="69"/>
      <c r="NVL1498" s="69"/>
      <c r="NVM1498" s="69"/>
      <c r="NVN1498" s="107"/>
      <c r="NVO1498" s="2"/>
      <c r="NVP1498" s="15"/>
      <c r="NVQ1498" s="15"/>
      <c r="NVR1498" s="80"/>
      <c r="NVS1498" s="52"/>
      <c r="NVT1498" s="69"/>
      <c r="NVU1498" s="69"/>
      <c r="NVV1498" s="69"/>
      <c r="NVW1498" s="107"/>
      <c r="NVX1498" s="2"/>
      <c r="NVY1498" s="15"/>
      <c r="NVZ1498" s="15"/>
      <c r="NWA1498" s="80"/>
      <c r="NWB1498" s="52"/>
      <c r="NWC1498" s="69"/>
      <c r="NWD1498" s="69"/>
      <c r="NWE1498" s="69"/>
      <c r="NWF1498" s="107"/>
      <c r="NWG1498" s="2"/>
      <c r="NWH1498" s="15"/>
      <c r="NWI1498" s="15"/>
      <c r="NWJ1498" s="80"/>
      <c r="NWK1498" s="52"/>
      <c r="NWL1498" s="69"/>
      <c r="NWM1498" s="69"/>
      <c r="NWN1498" s="69"/>
      <c r="NWO1498" s="107"/>
      <c r="NWP1498" s="2"/>
      <c r="NWQ1498" s="15"/>
      <c r="NWR1498" s="15"/>
      <c r="NWS1498" s="80"/>
      <c r="NWT1498" s="52"/>
      <c r="NWU1498" s="69"/>
      <c r="NWV1498" s="69"/>
      <c r="NWW1498" s="69"/>
      <c r="NWX1498" s="107"/>
      <c r="NWY1498" s="2"/>
      <c r="NWZ1498" s="15"/>
      <c r="NXA1498" s="15"/>
      <c r="NXB1498" s="80"/>
      <c r="NXC1498" s="52"/>
      <c r="NXD1498" s="69"/>
      <c r="NXE1498" s="69"/>
      <c r="NXF1498" s="69"/>
      <c r="NXG1498" s="107"/>
      <c r="NXH1498" s="2"/>
      <c r="NXI1498" s="15"/>
      <c r="NXJ1498" s="15"/>
      <c r="NXK1498" s="80"/>
      <c r="NXL1498" s="52"/>
      <c r="NXM1498" s="69"/>
      <c r="NXN1498" s="69"/>
      <c r="NXO1498" s="69"/>
      <c r="NXP1498" s="107"/>
      <c r="NXQ1498" s="2"/>
      <c r="NXR1498" s="15"/>
      <c r="NXS1498" s="15"/>
      <c r="NXT1498" s="80"/>
      <c r="NXU1498" s="52"/>
      <c r="NXV1498" s="69"/>
      <c r="NXW1498" s="69"/>
      <c r="NXX1498" s="69"/>
      <c r="NXY1498" s="107"/>
      <c r="NXZ1498" s="2"/>
      <c r="NYA1498" s="15"/>
      <c r="NYB1498" s="15"/>
      <c r="NYC1498" s="80"/>
      <c r="NYD1498" s="52"/>
      <c r="NYE1498" s="69"/>
      <c r="NYF1498" s="69"/>
      <c r="NYG1498" s="69"/>
      <c r="NYH1498" s="107"/>
      <c r="NYI1498" s="2"/>
      <c r="NYJ1498" s="15"/>
      <c r="NYK1498" s="15"/>
      <c r="NYL1498" s="80"/>
      <c r="NYM1498" s="52"/>
      <c r="NYN1498" s="69"/>
      <c r="NYO1498" s="69"/>
      <c r="NYP1498" s="69"/>
      <c r="NYQ1498" s="107"/>
      <c r="NYR1498" s="2"/>
      <c r="NYS1498" s="15"/>
      <c r="NYT1498" s="15"/>
      <c r="NYU1498" s="80"/>
      <c r="NYV1498" s="52"/>
      <c r="NYW1498" s="69"/>
      <c r="NYX1498" s="69"/>
      <c r="NYY1498" s="69"/>
      <c r="NYZ1498" s="107"/>
      <c r="NZA1498" s="2"/>
      <c r="NZB1498" s="15"/>
      <c r="NZC1498" s="15"/>
      <c r="NZD1498" s="80"/>
      <c r="NZE1498" s="52"/>
      <c r="NZF1498" s="69"/>
      <c r="NZG1498" s="69"/>
      <c r="NZH1498" s="69"/>
      <c r="NZI1498" s="107"/>
      <c r="NZJ1498" s="2"/>
      <c r="NZK1498" s="15"/>
      <c r="NZL1498" s="15"/>
      <c r="NZM1498" s="80"/>
      <c r="NZN1498" s="52"/>
      <c r="NZO1498" s="69"/>
      <c r="NZP1498" s="69"/>
      <c r="NZQ1498" s="69"/>
      <c r="NZR1498" s="107"/>
      <c r="NZS1498" s="2"/>
      <c r="NZT1498" s="15"/>
      <c r="NZU1498" s="15"/>
      <c r="NZV1498" s="80"/>
      <c r="NZW1498" s="52"/>
      <c r="NZX1498" s="69"/>
      <c r="NZY1498" s="69"/>
      <c r="NZZ1498" s="69"/>
      <c r="OAA1498" s="107"/>
      <c r="OAB1498" s="2"/>
      <c r="OAC1498" s="15"/>
      <c r="OAD1498" s="15"/>
      <c r="OAE1498" s="80"/>
      <c r="OAF1498" s="52"/>
      <c r="OAG1498" s="69"/>
      <c r="OAH1498" s="69"/>
      <c r="OAI1498" s="69"/>
      <c r="OAJ1498" s="107"/>
      <c r="OAK1498" s="2"/>
      <c r="OAL1498" s="15"/>
      <c r="OAM1498" s="15"/>
      <c r="OAN1498" s="80"/>
      <c r="OAO1498" s="52"/>
      <c r="OAP1498" s="69"/>
      <c r="OAQ1498" s="69"/>
      <c r="OAR1498" s="69"/>
      <c r="OAS1498" s="107"/>
      <c r="OAT1498" s="2"/>
      <c r="OAU1498" s="15"/>
      <c r="OAV1498" s="15"/>
      <c r="OAW1498" s="80"/>
      <c r="OAX1498" s="52"/>
      <c r="OAY1498" s="69"/>
      <c r="OAZ1498" s="69"/>
      <c r="OBA1498" s="69"/>
      <c r="OBB1498" s="107"/>
      <c r="OBC1498" s="2"/>
      <c r="OBD1498" s="15"/>
      <c r="OBE1498" s="15"/>
      <c r="OBF1498" s="80"/>
      <c r="OBG1498" s="52"/>
      <c r="OBH1498" s="69"/>
      <c r="OBI1498" s="69"/>
      <c r="OBJ1498" s="69"/>
      <c r="OBK1498" s="107"/>
      <c r="OBL1498" s="2"/>
      <c r="OBM1498" s="15"/>
      <c r="OBN1498" s="15"/>
      <c r="OBO1498" s="80"/>
      <c r="OBP1498" s="52"/>
      <c r="OBQ1498" s="69"/>
      <c r="OBR1498" s="69"/>
      <c r="OBS1498" s="69"/>
      <c r="OBT1498" s="107"/>
      <c r="OBU1498" s="2"/>
      <c r="OBV1498" s="15"/>
      <c r="OBW1498" s="15"/>
      <c r="OBX1498" s="80"/>
      <c r="OBY1498" s="52"/>
      <c r="OBZ1498" s="69"/>
      <c r="OCA1498" s="69"/>
      <c r="OCB1498" s="69"/>
      <c r="OCC1498" s="107"/>
      <c r="OCD1498" s="2"/>
      <c r="OCE1498" s="15"/>
      <c r="OCF1498" s="15"/>
      <c r="OCG1498" s="80"/>
      <c r="OCH1498" s="52"/>
      <c r="OCI1498" s="69"/>
      <c r="OCJ1498" s="69"/>
      <c r="OCK1498" s="69"/>
      <c r="OCL1498" s="107"/>
      <c r="OCM1498" s="2"/>
      <c r="OCN1498" s="15"/>
      <c r="OCO1498" s="15"/>
      <c r="OCP1498" s="80"/>
      <c r="OCQ1498" s="52"/>
      <c r="OCR1498" s="69"/>
      <c r="OCS1498" s="69"/>
      <c r="OCT1498" s="69"/>
      <c r="OCU1498" s="107"/>
      <c r="OCV1498" s="2"/>
      <c r="OCW1498" s="15"/>
      <c r="OCX1498" s="15"/>
      <c r="OCY1498" s="80"/>
      <c r="OCZ1498" s="52"/>
      <c r="ODA1498" s="69"/>
      <c r="ODB1498" s="69"/>
      <c r="ODC1498" s="69"/>
      <c r="ODD1498" s="107"/>
      <c r="ODE1498" s="2"/>
      <c r="ODF1498" s="15"/>
      <c r="ODG1498" s="15"/>
      <c r="ODH1498" s="80"/>
      <c r="ODI1498" s="52"/>
      <c r="ODJ1498" s="69"/>
      <c r="ODK1498" s="69"/>
      <c r="ODL1498" s="69"/>
      <c r="ODM1498" s="107"/>
      <c r="ODN1498" s="2"/>
      <c r="ODO1498" s="15"/>
      <c r="ODP1498" s="15"/>
      <c r="ODQ1498" s="80"/>
      <c r="ODR1498" s="52"/>
      <c r="ODS1498" s="69"/>
      <c r="ODT1498" s="69"/>
      <c r="ODU1498" s="69"/>
      <c r="ODV1498" s="107"/>
      <c r="ODW1498" s="2"/>
      <c r="ODX1498" s="15"/>
      <c r="ODY1498" s="15"/>
      <c r="ODZ1498" s="80"/>
      <c r="OEA1498" s="52"/>
      <c r="OEB1498" s="69"/>
      <c r="OEC1498" s="69"/>
      <c r="OED1498" s="69"/>
      <c r="OEE1498" s="107"/>
      <c r="OEF1498" s="2"/>
      <c r="OEG1498" s="15"/>
      <c r="OEH1498" s="15"/>
      <c r="OEI1498" s="80"/>
      <c r="OEJ1498" s="52"/>
      <c r="OEK1498" s="69"/>
      <c r="OEL1498" s="69"/>
      <c r="OEM1498" s="69"/>
      <c r="OEN1498" s="107"/>
      <c r="OEO1498" s="2"/>
      <c r="OEP1498" s="15"/>
      <c r="OEQ1498" s="15"/>
      <c r="OER1498" s="80"/>
      <c r="OES1498" s="52"/>
      <c r="OET1498" s="69"/>
      <c r="OEU1498" s="69"/>
      <c r="OEV1498" s="69"/>
      <c r="OEW1498" s="107"/>
      <c r="OEX1498" s="2"/>
      <c r="OEY1498" s="15"/>
      <c r="OEZ1498" s="15"/>
      <c r="OFA1498" s="80"/>
      <c r="OFB1498" s="52"/>
      <c r="OFC1498" s="69"/>
      <c r="OFD1498" s="69"/>
      <c r="OFE1498" s="69"/>
      <c r="OFF1498" s="107"/>
      <c r="OFG1498" s="2"/>
      <c r="OFH1498" s="15"/>
      <c r="OFI1498" s="15"/>
      <c r="OFJ1498" s="80"/>
      <c r="OFK1498" s="52"/>
      <c r="OFL1498" s="69"/>
      <c r="OFM1498" s="69"/>
      <c r="OFN1498" s="69"/>
      <c r="OFO1498" s="107"/>
      <c r="OFP1498" s="2"/>
      <c r="OFQ1498" s="15"/>
      <c r="OFR1498" s="15"/>
      <c r="OFS1498" s="80"/>
      <c r="OFT1498" s="52"/>
      <c r="OFU1498" s="69"/>
      <c r="OFV1498" s="69"/>
      <c r="OFW1498" s="69"/>
      <c r="OFX1498" s="107"/>
      <c r="OFY1498" s="2"/>
      <c r="OFZ1498" s="15"/>
      <c r="OGA1498" s="15"/>
      <c r="OGB1498" s="80"/>
      <c r="OGC1498" s="52"/>
      <c r="OGD1498" s="69"/>
      <c r="OGE1498" s="69"/>
      <c r="OGF1498" s="69"/>
      <c r="OGG1498" s="107"/>
      <c r="OGH1498" s="2"/>
      <c r="OGI1498" s="15"/>
      <c r="OGJ1498" s="15"/>
      <c r="OGK1498" s="80"/>
      <c r="OGL1498" s="52"/>
      <c r="OGM1498" s="69"/>
      <c r="OGN1498" s="69"/>
      <c r="OGO1498" s="69"/>
      <c r="OGP1498" s="107"/>
      <c r="OGQ1498" s="2"/>
      <c r="OGR1498" s="15"/>
      <c r="OGS1498" s="15"/>
      <c r="OGT1498" s="80"/>
      <c r="OGU1498" s="52"/>
      <c r="OGV1498" s="69"/>
      <c r="OGW1498" s="69"/>
      <c r="OGX1498" s="69"/>
      <c r="OGY1498" s="107"/>
      <c r="OGZ1498" s="2"/>
      <c r="OHA1498" s="15"/>
      <c r="OHB1498" s="15"/>
      <c r="OHC1498" s="80"/>
      <c r="OHD1498" s="52"/>
      <c r="OHE1498" s="69"/>
      <c r="OHF1498" s="69"/>
      <c r="OHG1498" s="69"/>
      <c r="OHH1498" s="107"/>
      <c r="OHI1498" s="2"/>
      <c r="OHJ1498" s="15"/>
      <c r="OHK1498" s="15"/>
      <c r="OHL1498" s="80"/>
      <c r="OHM1498" s="52"/>
      <c r="OHN1498" s="69"/>
      <c r="OHO1498" s="69"/>
      <c r="OHP1498" s="69"/>
      <c r="OHQ1498" s="107"/>
      <c r="OHR1498" s="2"/>
      <c r="OHS1498" s="15"/>
      <c r="OHT1498" s="15"/>
      <c r="OHU1498" s="80"/>
      <c r="OHV1498" s="52"/>
      <c r="OHW1498" s="69"/>
      <c r="OHX1498" s="69"/>
      <c r="OHY1498" s="69"/>
      <c r="OHZ1498" s="107"/>
      <c r="OIA1498" s="2"/>
      <c r="OIB1498" s="15"/>
      <c r="OIC1498" s="15"/>
      <c r="OID1498" s="80"/>
      <c r="OIE1498" s="52"/>
      <c r="OIF1498" s="69"/>
      <c r="OIG1498" s="69"/>
      <c r="OIH1498" s="69"/>
      <c r="OII1498" s="107"/>
      <c r="OIJ1498" s="2"/>
      <c r="OIK1498" s="15"/>
      <c r="OIL1498" s="15"/>
      <c r="OIM1498" s="80"/>
      <c r="OIN1498" s="52"/>
      <c r="OIO1498" s="69"/>
      <c r="OIP1498" s="69"/>
      <c r="OIQ1498" s="69"/>
      <c r="OIR1498" s="107"/>
      <c r="OIS1498" s="2"/>
      <c r="OIT1498" s="15"/>
      <c r="OIU1498" s="15"/>
      <c r="OIV1498" s="80"/>
      <c r="OIW1498" s="52"/>
      <c r="OIX1498" s="69"/>
      <c r="OIY1498" s="69"/>
      <c r="OIZ1498" s="69"/>
      <c r="OJA1498" s="107"/>
      <c r="OJB1498" s="2"/>
      <c r="OJC1498" s="15"/>
      <c r="OJD1498" s="15"/>
      <c r="OJE1498" s="80"/>
      <c r="OJF1498" s="52"/>
      <c r="OJG1498" s="69"/>
      <c r="OJH1498" s="69"/>
      <c r="OJI1498" s="69"/>
      <c r="OJJ1498" s="107"/>
      <c r="OJK1498" s="2"/>
      <c r="OJL1498" s="15"/>
      <c r="OJM1498" s="15"/>
      <c r="OJN1498" s="80"/>
      <c r="OJO1498" s="52"/>
      <c r="OJP1498" s="69"/>
      <c r="OJQ1498" s="69"/>
      <c r="OJR1498" s="69"/>
      <c r="OJS1498" s="107"/>
      <c r="OJT1498" s="2"/>
      <c r="OJU1498" s="15"/>
      <c r="OJV1498" s="15"/>
      <c r="OJW1498" s="80"/>
      <c r="OJX1498" s="52"/>
      <c r="OJY1498" s="69"/>
      <c r="OJZ1498" s="69"/>
      <c r="OKA1498" s="69"/>
      <c r="OKB1498" s="107"/>
      <c r="OKC1498" s="2"/>
      <c r="OKD1498" s="15"/>
      <c r="OKE1498" s="15"/>
      <c r="OKF1498" s="80"/>
      <c r="OKG1498" s="52"/>
      <c r="OKH1498" s="69"/>
      <c r="OKI1498" s="69"/>
      <c r="OKJ1498" s="69"/>
      <c r="OKK1498" s="107"/>
      <c r="OKL1498" s="2"/>
      <c r="OKM1498" s="15"/>
      <c r="OKN1498" s="15"/>
      <c r="OKO1498" s="80"/>
      <c r="OKP1498" s="52"/>
      <c r="OKQ1498" s="69"/>
      <c r="OKR1498" s="69"/>
      <c r="OKS1498" s="69"/>
      <c r="OKT1498" s="107"/>
      <c r="OKU1498" s="2"/>
      <c r="OKV1498" s="15"/>
      <c r="OKW1498" s="15"/>
      <c r="OKX1498" s="80"/>
      <c r="OKY1498" s="52"/>
      <c r="OKZ1498" s="69"/>
      <c r="OLA1498" s="69"/>
      <c r="OLB1498" s="69"/>
      <c r="OLC1498" s="107"/>
      <c r="OLD1498" s="2"/>
      <c r="OLE1498" s="15"/>
      <c r="OLF1498" s="15"/>
      <c r="OLG1498" s="80"/>
      <c r="OLH1498" s="52"/>
      <c r="OLI1498" s="69"/>
      <c r="OLJ1498" s="69"/>
      <c r="OLK1498" s="69"/>
      <c r="OLL1498" s="107"/>
      <c r="OLM1498" s="2"/>
      <c r="OLN1498" s="15"/>
      <c r="OLO1498" s="15"/>
      <c r="OLP1498" s="80"/>
      <c r="OLQ1498" s="52"/>
      <c r="OLR1498" s="69"/>
      <c r="OLS1498" s="69"/>
      <c r="OLT1498" s="69"/>
      <c r="OLU1498" s="107"/>
      <c r="OLV1498" s="2"/>
      <c r="OLW1498" s="15"/>
      <c r="OLX1498" s="15"/>
      <c r="OLY1498" s="80"/>
      <c r="OLZ1498" s="52"/>
      <c r="OMA1498" s="69"/>
      <c r="OMB1498" s="69"/>
      <c r="OMC1498" s="69"/>
      <c r="OMD1498" s="107"/>
      <c r="OME1498" s="2"/>
      <c r="OMF1498" s="15"/>
      <c r="OMG1498" s="15"/>
      <c r="OMH1498" s="80"/>
      <c r="OMI1498" s="52"/>
      <c r="OMJ1498" s="69"/>
      <c r="OMK1498" s="69"/>
      <c r="OML1498" s="69"/>
      <c r="OMM1498" s="107"/>
      <c r="OMN1498" s="2"/>
      <c r="OMO1498" s="15"/>
      <c r="OMP1498" s="15"/>
      <c r="OMQ1498" s="80"/>
      <c r="OMR1498" s="52"/>
      <c r="OMS1498" s="69"/>
      <c r="OMT1498" s="69"/>
      <c r="OMU1498" s="69"/>
      <c r="OMV1498" s="107"/>
      <c r="OMW1498" s="2"/>
      <c r="OMX1498" s="15"/>
      <c r="OMY1498" s="15"/>
      <c r="OMZ1498" s="80"/>
      <c r="ONA1498" s="52"/>
      <c r="ONB1498" s="69"/>
      <c r="ONC1498" s="69"/>
      <c r="OND1498" s="69"/>
      <c r="ONE1498" s="107"/>
      <c r="ONF1498" s="2"/>
      <c r="ONG1498" s="15"/>
      <c r="ONH1498" s="15"/>
      <c r="ONI1498" s="80"/>
      <c r="ONJ1498" s="52"/>
      <c r="ONK1498" s="69"/>
      <c r="ONL1498" s="69"/>
      <c r="ONM1498" s="69"/>
      <c r="ONN1498" s="107"/>
      <c r="ONO1498" s="2"/>
      <c r="ONP1498" s="15"/>
      <c r="ONQ1498" s="15"/>
      <c r="ONR1498" s="80"/>
      <c r="ONS1498" s="52"/>
      <c r="ONT1498" s="69"/>
      <c r="ONU1498" s="69"/>
      <c r="ONV1498" s="69"/>
      <c r="ONW1498" s="107"/>
      <c r="ONX1498" s="2"/>
      <c r="ONY1498" s="15"/>
      <c r="ONZ1498" s="15"/>
      <c r="OOA1498" s="80"/>
      <c r="OOB1498" s="52"/>
      <c r="OOC1498" s="69"/>
      <c r="OOD1498" s="69"/>
      <c r="OOE1498" s="69"/>
      <c r="OOF1498" s="107"/>
      <c r="OOG1498" s="2"/>
      <c r="OOH1498" s="15"/>
      <c r="OOI1498" s="15"/>
      <c r="OOJ1498" s="80"/>
      <c r="OOK1498" s="52"/>
      <c r="OOL1498" s="69"/>
      <c r="OOM1498" s="69"/>
      <c r="OON1498" s="69"/>
      <c r="OOO1498" s="107"/>
      <c r="OOP1498" s="2"/>
      <c r="OOQ1498" s="15"/>
      <c r="OOR1498" s="15"/>
      <c r="OOS1498" s="80"/>
      <c r="OOT1498" s="52"/>
      <c r="OOU1498" s="69"/>
      <c r="OOV1498" s="69"/>
      <c r="OOW1498" s="69"/>
      <c r="OOX1498" s="107"/>
      <c r="OOY1498" s="2"/>
      <c r="OOZ1498" s="15"/>
      <c r="OPA1498" s="15"/>
      <c r="OPB1498" s="80"/>
      <c r="OPC1498" s="52"/>
      <c r="OPD1498" s="69"/>
      <c r="OPE1498" s="69"/>
      <c r="OPF1498" s="69"/>
      <c r="OPG1498" s="107"/>
      <c r="OPH1498" s="2"/>
      <c r="OPI1498" s="15"/>
      <c r="OPJ1498" s="15"/>
      <c r="OPK1498" s="80"/>
      <c r="OPL1498" s="52"/>
      <c r="OPM1498" s="69"/>
      <c r="OPN1498" s="69"/>
      <c r="OPO1498" s="69"/>
      <c r="OPP1498" s="107"/>
      <c r="OPQ1498" s="2"/>
      <c r="OPR1498" s="15"/>
      <c r="OPS1498" s="15"/>
      <c r="OPT1498" s="80"/>
      <c r="OPU1498" s="52"/>
      <c r="OPV1498" s="69"/>
      <c r="OPW1498" s="69"/>
      <c r="OPX1498" s="69"/>
      <c r="OPY1498" s="107"/>
      <c r="OPZ1498" s="2"/>
      <c r="OQA1498" s="15"/>
      <c r="OQB1498" s="15"/>
      <c r="OQC1498" s="80"/>
      <c r="OQD1498" s="52"/>
      <c r="OQE1498" s="69"/>
      <c r="OQF1498" s="69"/>
      <c r="OQG1498" s="69"/>
      <c r="OQH1498" s="107"/>
      <c r="OQI1498" s="2"/>
      <c r="OQJ1498" s="15"/>
      <c r="OQK1498" s="15"/>
      <c r="OQL1498" s="80"/>
      <c r="OQM1498" s="52"/>
      <c r="OQN1498" s="69"/>
      <c r="OQO1498" s="69"/>
      <c r="OQP1498" s="69"/>
      <c r="OQQ1498" s="107"/>
      <c r="OQR1498" s="2"/>
      <c r="OQS1498" s="15"/>
      <c r="OQT1498" s="15"/>
      <c r="OQU1498" s="80"/>
      <c r="OQV1498" s="52"/>
      <c r="OQW1498" s="69"/>
      <c r="OQX1498" s="69"/>
      <c r="OQY1498" s="69"/>
      <c r="OQZ1498" s="107"/>
      <c r="ORA1498" s="2"/>
      <c r="ORB1498" s="15"/>
      <c r="ORC1498" s="15"/>
      <c r="ORD1498" s="80"/>
      <c r="ORE1498" s="52"/>
      <c r="ORF1498" s="69"/>
      <c r="ORG1498" s="69"/>
      <c r="ORH1498" s="69"/>
      <c r="ORI1498" s="107"/>
      <c r="ORJ1498" s="2"/>
      <c r="ORK1498" s="15"/>
      <c r="ORL1498" s="15"/>
      <c r="ORM1498" s="80"/>
      <c r="ORN1498" s="52"/>
      <c r="ORO1498" s="69"/>
      <c r="ORP1498" s="69"/>
      <c r="ORQ1498" s="69"/>
      <c r="ORR1498" s="107"/>
      <c r="ORS1498" s="2"/>
      <c r="ORT1498" s="15"/>
      <c r="ORU1498" s="15"/>
      <c r="ORV1498" s="80"/>
      <c r="ORW1498" s="52"/>
      <c r="ORX1498" s="69"/>
      <c r="ORY1498" s="69"/>
      <c r="ORZ1498" s="69"/>
      <c r="OSA1498" s="107"/>
      <c r="OSB1498" s="2"/>
      <c r="OSC1498" s="15"/>
      <c r="OSD1498" s="15"/>
      <c r="OSE1498" s="80"/>
      <c r="OSF1498" s="52"/>
      <c r="OSG1498" s="69"/>
      <c r="OSH1498" s="69"/>
      <c r="OSI1498" s="69"/>
      <c r="OSJ1498" s="107"/>
      <c r="OSK1498" s="2"/>
      <c r="OSL1498" s="15"/>
      <c r="OSM1498" s="15"/>
      <c r="OSN1498" s="80"/>
      <c r="OSO1498" s="52"/>
      <c r="OSP1498" s="69"/>
      <c r="OSQ1498" s="69"/>
      <c r="OSR1498" s="69"/>
      <c r="OSS1498" s="107"/>
      <c r="OST1498" s="2"/>
      <c r="OSU1498" s="15"/>
      <c r="OSV1498" s="15"/>
      <c r="OSW1498" s="80"/>
      <c r="OSX1498" s="52"/>
      <c r="OSY1498" s="69"/>
      <c r="OSZ1498" s="69"/>
      <c r="OTA1498" s="69"/>
      <c r="OTB1498" s="107"/>
      <c r="OTC1498" s="2"/>
      <c r="OTD1498" s="15"/>
      <c r="OTE1498" s="15"/>
      <c r="OTF1498" s="80"/>
      <c r="OTG1498" s="52"/>
      <c r="OTH1498" s="69"/>
      <c r="OTI1498" s="69"/>
      <c r="OTJ1498" s="69"/>
      <c r="OTK1498" s="107"/>
      <c r="OTL1498" s="2"/>
      <c r="OTM1498" s="15"/>
      <c r="OTN1498" s="15"/>
      <c r="OTO1498" s="80"/>
      <c r="OTP1498" s="52"/>
      <c r="OTQ1498" s="69"/>
      <c r="OTR1498" s="69"/>
      <c r="OTS1498" s="69"/>
      <c r="OTT1498" s="107"/>
      <c r="OTU1498" s="2"/>
      <c r="OTV1498" s="15"/>
      <c r="OTW1498" s="15"/>
      <c r="OTX1498" s="80"/>
      <c r="OTY1498" s="52"/>
      <c r="OTZ1498" s="69"/>
      <c r="OUA1498" s="69"/>
      <c r="OUB1498" s="69"/>
      <c r="OUC1498" s="107"/>
      <c r="OUD1498" s="2"/>
      <c r="OUE1498" s="15"/>
      <c r="OUF1498" s="15"/>
      <c r="OUG1498" s="80"/>
      <c r="OUH1498" s="52"/>
      <c r="OUI1498" s="69"/>
      <c r="OUJ1498" s="69"/>
      <c r="OUK1498" s="69"/>
      <c r="OUL1498" s="107"/>
      <c r="OUM1498" s="2"/>
      <c r="OUN1498" s="15"/>
      <c r="OUO1498" s="15"/>
      <c r="OUP1498" s="80"/>
      <c r="OUQ1498" s="52"/>
      <c r="OUR1498" s="69"/>
      <c r="OUS1498" s="69"/>
      <c r="OUT1498" s="69"/>
      <c r="OUU1498" s="107"/>
      <c r="OUV1498" s="2"/>
      <c r="OUW1498" s="15"/>
      <c r="OUX1498" s="15"/>
      <c r="OUY1498" s="80"/>
      <c r="OUZ1498" s="52"/>
      <c r="OVA1498" s="69"/>
      <c r="OVB1498" s="69"/>
      <c r="OVC1498" s="69"/>
      <c r="OVD1498" s="107"/>
      <c r="OVE1498" s="2"/>
      <c r="OVF1498" s="15"/>
      <c r="OVG1498" s="15"/>
      <c r="OVH1498" s="80"/>
      <c r="OVI1498" s="52"/>
      <c r="OVJ1498" s="69"/>
      <c r="OVK1498" s="69"/>
      <c r="OVL1498" s="69"/>
      <c r="OVM1498" s="107"/>
      <c r="OVN1498" s="2"/>
      <c r="OVO1498" s="15"/>
      <c r="OVP1498" s="15"/>
      <c r="OVQ1498" s="80"/>
      <c r="OVR1498" s="52"/>
      <c r="OVS1498" s="69"/>
      <c r="OVT1498" s="69"/>
      <c r="OVU1498" s="69"/>
      <c r="OVV1498" s="107"/>
      <c r="OVW1498" s="2"/>
      <c r="OVX1498" s="15"/>
      <c r="OVY1498" s="15"/>
      <c r="OVZ1498" s="80"/>
      <c r="OWA1498" s="52"/>
      <c r="OWB1498" s="69"/>
      <c r="OWC1498" s="69"/>
      <c r="OWD1498" s="69"/>
      <c r="OWE1498" s="107"/>
      <c r="OWF1498" s="2"/>
      <c r="OWG1498" s="15"/>
      <c r="OWH1498" s="15"/>
      <c r="OWI1498" s="80"/>
      <c r="OWJ1498" s="52"/>
      <c r="OWK1498" s="69"/>
      <c r="OWL1498" s="69"/>
      <c r="OWM1498" s="69"/>
      <c r="OWN1498" s="107"/>
      <c r="OWO1498" s="2"/>
      <c r="OWP1498" s="15"/>
      <c r="OWQ1498" s="15"/>
      <c r="OWR1498" s="80"/>
      <c r="OWS1498" s="52"/>
      <c r="OWT1498" s="69"/>
      <c r="OWU1498" s="69"/>
      <c r="OWV1498" s="69"/>
      <c r="OWW1498" s="107"/>
      <c r="OWX1498" s="2"/>
      <c r="OWY1498" s="15"/>
      <c r="OWZ1498" s="15"/>
      <c r="OXA1498" s="80"/>
      <c r="OXB1498" s="52"/>
      <c r="OXC1498" s="69"/>
      <c r="OXD1498" s="69"/>
      <c r="OXE1498" s="69"/>
      <c r="OXF1498" s="107"/>
      <c r="OXG1498" s="2"/>
      <c r="OXH1498" s="15"/>
      <c r="OXI1498" s="15"/>
      <c r="OXJ1498" s="80"/>
      <c r="OXK1498" s="52"/>
      <c r="OXL1498" s="69"/>
      <c r="OXM1498" s="69"/>
      <c r="OXN1498" s="69"/>
      <c r="OXO1498" s="107"/>
      <c r="OXP1498" s="2"/>
      <c r="OXQ1498" s="15"/>
      <c r="OXR1498" s="15"/>
      <c r="OXS1498" s="80"/>
      <c r="OXT1498" s="52"/>
      <c r="OXU1498" s="69"/>
      <c r="OXV1498" s="69"/>
      <c r="OXW1498" s="69"/>
      <c r="OXX1498" s="107"/>
      <c r="OXY1498" s="2"/>
      <c r="OXZ1498" s="15"/>
      <c r="OYA1498" s="15"/>
      <c r="OYB1498" s="80"/>
      <c r="OYC1498" s="52"/>
      <c r="OYD1498" s="69"/>
      <c r="OYE1498" s="69"/>
      <c r="OYF1498" s="69"/>
      <c r="OYG1498" s="107"/>
      <c r="OYH1498" s="2"/>
      <c r="OYI1498" s="15"/>
      <c r="OYJ1498" s="15"/>
      <c r="OYK1498" s="80"/>
      <c r="OYL1498" s="52"/>
      <c r="OYM1498" s="69"/>
      <c r="OYN1498" s="69"/>
      <c r="OYO1498" s="69"/>
      <c r="OYP1498" s="107"/>
      <c r="OYQ1498" s="2"/>
      <c r="OYR1498" s="15"/>
      <c r="OYS1498" s="15"/>
      <c r="OYT1498" s="80"/>
      <c r="OYU1498" s="52"/>
      <c r="OYV1498" s="69"/>
      <c r="OYW1498" s="69"/>
      <c r="OYX1498" s="69"/>
      <c r="OYY1498" s="107"/>
      <c r="OYZ1498" s="2"/>
      <c r="OZA1498" s="15"/>
      <c r="OZB1498" s="15"/>
      <c r="OZC1498" s="80"/>
      <c r="OZD1498" s="52"/>
      <c r="OZE1498" s="69"/>
      <c r="OZF1498" s="69"/>
      <c r="OZG1498" s="69"/>
      <c r="OZH1498" s="107"/>
      <c r="OZI1498" s="2"/>
      <c r="OZJ1498" s="15"/>
      <c r="OZK1498" s="15"/>
      <c r="OZL1498" s="80"/>
      <c r="OZM1498" s="52"/>
      <c r="OZN1498" s="69"/>
      <c r="OZO1498" s="69"/>
      <c r="OZP1498" s="69"/>
      <c r="OZQ1498" s="107"/>
      <c r="OZR1498" s="2"/>
      <c r="OZS1498" s="15"/>
      <c r="OZT1498" s="15"/>
      <c r="OZU1498" s="80"/>
      <c r="OZV1498" s="52"/>
      <c r="OZW1498" s="69"/>
      <c r="OZX1498" s="69"/>
      <c r="OZY1498" s="69"/>
      <c r="OZZ1498" s="107"/>
      <c r="PAA1498" s="2"/>
      <c r="PAB1498" s="15"/>
      <c r="PAC1498" s="15"/>
      <c r="PAD1498" s="80"/>
      <c r="PAE1498" s="52"/>
      <c r="PAF1498" s="69"/>
      <c r="PAG1498" s="69"/>
      <c r="PAH1498" s="69"/>
      <c r="PAI1498" s="107"/>
      <c r="PAJ1498" s="2"/>
      <c r="PAK1498" s="15"/>
      <c r="PAL1498" s="15"/>
      <c r="PAM1498" s="80"/>
      <c r="PAN1498" s="52"/>
      <c r="PAO1498" s="69"/>
      <c r="PAP1498" s="69"/>
      <c r="PAQ1498" s="69"/>
      <c r="PAR1498" s="107"/>
      <c r="PAS1498" s="2"/>
      <c r="PAT1498" s="15"/>
      <c r="PAU1498" s="15"/>
      <c r="PAV1498" s="80"/>
      <c r="PAW1498" s="52"/>
      <c r="PAX1498" s="69"/>
      <c r="PAY1498" s="69"/>
      <c r="PAZ1498" s="69"/>
      <c r="PBA1498" s="107"/>
      <c r="PBB1498" s="2"/>
      <c r="PBC1498" s="15"/>
      <c r="PBD1498" s="15"/>
      <c r="PBE1498" s="80"/>
      <c r="PBF1498" s="52"/>
      <c r="PBG1498" s="69"/>
      <c r="PBH1498" s="69"/>
      <c r="PBI1498" s="69"/>
      <c r="PBJ1498" s="107"/>
      <c r="PBK1498" s="2"/>
      <c r="PBL1498" s="15"/>
      <c r="PBM1498" s="15"/>
      <c r="PBN1498" s="80"/>
      <c r="PBO1498" s="52"/>
      <c r="PBP1498" s="69"/>
      <c r="PBQ1498" s="69"/>
      <c r="PBR1498" s="69"/>
      <c r="PBS1498" s="107"/>
      <c r="PBT1498" s="2"/>
      <c r="PBU1498" s="15"/>
      <c r="PBV1498" s="15"/>
      <c r="PBW1498" s="80"/>
      <c r="PBX1498" s="52"/>
      <c r="PBY1498" s="69"/>
      <c r="PBZ1498" s="69"/>
      <c r="PCA1498" s="69"/>
      <c r="PCB1498" s="107"/>
      <c r="PCC1498" s="2"/>
      <c r="PCD1498" s="15"/>
      <c r="PCE1498" s="15"/>
      <c r="PCF1498" s="80"/>
      <c r="PCG1498" s="52"/>
      <c r="PCH1498" s="69"/>
      <c r="PCI1498" s="69"/>
      <c r="PCJ1498" s="69"/>
      <c r="PCK1498" s="107"/>
      <c r="PCL1498" s="2"/>
      <c r="PCM1498" s="15"/>
      <c r="PCN1498" s="15"/>
      <c r="PCO1498" s="80"/>
      <c r="PCP1498" s="52"/>
      <c r="PCQ1498" s="69"/>
      <c r="PCR1498" s="69"/>
      <c r="PCS1498" s="69"/>
      <c r="PCT1498" s="107"/>
      <c r="PCU1498" s="2"/>
      <c r="PCV1498" s="15"/>
      <c r="PCW1498" s="15"/>
      <c r="PCX1498" s="80"/>
      <c r="PCY1498" s="52"/>
      <c r="PCZ1498" s="69"/>
      <c r="PDA1498" s="69"/>
      <c r="PDB1498" s="69"/>
      <c r="PDC1498" s="107"/>
      <c r="PDD1498" s="2"/>
      <c r="PDE1498" s="15"/>
      <c r="PDF1498" s="15"/>
      <c r="PDG1498" s="80"/>
      <c r="PDH1498" s="52"/>
      <c r="PDI1498" s="69"/>
      <c r="PDJ1498" s="69"/>
      <c r="PDK1498" s="69"/>
      <c r="PDL1498" s="107"/>
      <c r="PDM1498" s="2"/>
      <c r="PDN1498" s="15"/>
      <c r="PDO1498" s="15"/>
      <c r="PDP1498" s="80"/>
      <c r="PDQ1498" s="52"/>
      <c r="PDR1498" s="69"/>
      <c r="PDS1498" s="69"/>
      <c r="PDT1498" s="69"/>
      <c r="PDU1498" s="107"/>
      <c r="PDV1498" s="2"/>
      <c r="PDW1498" s="15"/>
      <c r="PDX1498" s="15"/>
      <c r="PDY1498" s="80"/>
      <c r="PDZ1498" s="52"/>
      <c r="PEA1498" s="69"/>
      <c r="PEB1498" s="69"/>
      <c r="PEC1498" s="69"/>
      <c r="PED1498" s="107"/>
      <c r="PEE1498" s="2"/>
      <c r="PEF1498" s="15"/>
      <c r="PEG1498" s="15"/>
      <c r="PEH1498" s="80"/>
      <c r="PEI1498" s="52"/>
      <c r="PEJ1498" s="69"/>
      <c r="PEK1498" s="69"/>
      <c r="PEL1498" s="69"/>
      <c r="PEM1498" s="107"/>
      <c r="PEN1498" s="2"/>
      <c r="PEO1498" s="15"/>
      <c r="PEP1498" s="15"/>
      <c r="PEQ1498" s="80"/>
      <c r="PER1498" s="52"/>
      <c r="PES1498" s="69"/>
      <c r="PET1498" s="69"/>
      <c r="PEU1498" s="69"/>
      <c r="PEV1498" s="107"/>
      <c r="PEW1498" s="2"/>
      <c r="PEX1498" s="15"/>
      <c r="PEY1498" s="15"/>
      <c r="PEZ1498" s="80"/>
      <c r="PFA1498" s="52"/>
      <c r="PFB1498" s="69"/>
      <c r="PFC1498" s="69"/>
      <c r="PFD1498" s="69"/>
      <c r="PFE1498" s="107"/>
      <c r="PFF1498" s="2"/>
      <c r="PFG1498" s="15"/>
      <c r="PFH1498" s="15"/>
      <c r="PFI1498" s="80"/>
      <c r="PFJ1498" s="52"/>
      <c r="PFK1498" s="69"/>
      <c r="PFL1498" s="69"/>
      <c r="PFM1498" s="69"/>
      <c r="PFN1498" s="107"/>
      <c r="PFO1498" s="2"/>
      <c r="PFP1498" s="15"/>
      <c r="PFQ1498" s="15"/>
      <c r="PFR1498" s="80"/>
      <c r="PFS1498" s="52"/>
      <c r="PFT1498" s="69"/>
      <c r="PFU1498" s="69"/>
      <c r="PFV1498" s="69"/>
      <c r="PFW1498" s="107"/>
      <c r="PFX1498" s="2"/>
      <c r="PFY1498" s="15"/>
      <c r="PFZ1498" s="15"/>
      <c r="PGA1498" s="80"/>
      <c r="PGB1498" s="52"/>
      <c r="PGC1498" s="69"/>
      <c r="PGD1498" s="69"/>
      <c r="PGE1498" s="69"/>
      <c r="PGF1498" s="107"/>
      <c r="PGG1498" s="2"/>
      <c r="PGH1498" s="15"/>
      <c r="PGI1498" s="15"/>
      <c r="PGJ1498" s="80"/>
      <c r="PGK1498" s="52"/>
      <c r="PGL1498" s="69"/>
      <c r="PGM1498" s="69"/>
      <c r="PGN1498" s="69"/>
      <c r="PGO1498" s="107"/>
      <c r="PGP1498" s="2"/>
      <c r="PGQ1498" s="15"/>
      <c r="PGR1498" s="15"/>
      <c r="PGS1498" s="80"/>
      <c r="PGT1498" s="52"/>
      <c r="PGU1498" s="69"/>
      <c r="PGV1498" s="69"/>
      <c r="PGW1498" s="69"/>
      <c r="PGX1498" s="107"/>
      <c r="PGY1498" s="2"/>
      <c r="PGZ1498" s="15"/>
      <c r="PHA1498" s="15"/>
      <c r="PHB1498" s="80"/>
      <c r="PHC1498" s="52"/>
      <c r="PHD1498" s="69"/>
      <c r="PHE1498" s="69"/>
      <c r="PHF1498" s="69"/>
      <c r="PHG1498" s="107"/>
      <c r="PHH1498" s="2"/>
      <c r="PHI1498" s="15"/>
      <c r="PHJ1498" s="15"/>
      <c r="PHK1498" s="80"/>
      <c r="PHL1498" s="52"/>
      <c r="PHM1498" s="69"/>
      <c r="PHN1498" s="69"/>
      <c r="PHO1498" s="69"/>
      <c r="PHP1498" s="107"/>
      <c r="PHQ1498" s="2"/>
      <c r="PHR1498" s="15"/>
      <c r="PHS1498" s="15"/>
      <c r="PHT1498" s="80"/>
      <c r="PHU1498" s="52"/>
      <c r="PHV1498" s="69"/>
      <c r="PHW1498" s="69"/>
      <c r="PHX1498" s="69"/>
      <c r="PHY1498" s="107"/>
      <c r="PHZ1498" s="2"/>
      <c r="PIA1498" s="15"/>
      <c r="PIB1498" s="15"/>
      <c r="PIC1498" s="80"/>
      <c r="PID1498" s="52"/>
      <c r="PIE1498" s="69"/>
      <c r="PIF1498" s="69"/>
      <c r="PIG1498" s="69"/>
      <c r="PIH1498" s="107"/>
      <c r="PII1498" s="2"/>
      <c r="PIJ1498" s="15"/>
      <c r="PIK1498" s="15"/>
      <c r="PIL1498" s="80"/>
      <c r="PIM1498" s="52"/>
      <c r="PIN1498" s="69"/>
      <c r="PIO1498" s="69"/>
      <c r="PIP1498" s="69"/>
      <c r="PIQ1498" s="107"/>
      <c r="PIR1498" s="2"/>
      <c r="PIS1498" s="15"/>
      <c r="PIT1498" s="15"/>
      <c r="PIU1498" s="80"/>
      <c r="PIV1498" s="52"/>
      <c r="PIW1498" s="69"/>
      <c r="PIX1498" s="69"/>
      <c r="PIY1498" s="69"/>
      <c r="PIZ1498" s="107"/>
      <c r="PJA1498" s="2"/>
      <c r="PJB1498" s="15"/>
      <c r="PJC1498" s="15"/>
      <c r="PJD1498" s="80"/>
      <c r="PJE1498" s="52"/>
      <c r="PJF1498" s="69"/>
      <c r="PJG1498" s="69"/>
      <c r="PJH1498" s="69"/>
      <c r="PJI1498" s="107"/>
      <c r="PJJ1498" s="2"/>
      <c r="PJK1498" s="15"/>
      <c r="PJL1498" s="15"/>
      <c r="PJM1498" s="80"/>
      <c r="PJN1498" s="52"/>
      <c r="PJO1498" s="69"/>
      <c r="PJP1498" s="69"/>
      <c r="PJQ1498" s="69"/>
      <c r="PJR1498" s="107"/>
      <c r="PJS1498" s="2"/>
      <c r="PJT1498" s="15"/>
      <c r="PJU1498" s="15"/>
      <c r="PJV1498" s="80"/>
      <c r="PJW1498" s="52"/>
      <c r="PJX1498" s="69"/>
      <c r="PJY1498" s="69"/>
      <c r="PJZ1498" s="69"/>
      <c r="PKA1498" s="107"/>
      <c r="PKB1498" s="2"/>
      <c r="PKC1498" s="15"/>
      <c r="PKD1498" s="15"/>
      <c r="PKE1498" s="80"/>
      <c r="PKF1498" s="52"/>
      <c r="PKG1498" s="69"/>
      <c r="PKH1498" s="69"/>
      <c r="PKI1498" s="69"/>
      <c r="PKJ1498" s="107"/>
      <c r="PKK1498" s="2"/>
      <c r="PKL1498" s="15"/>
      <c r="PKM1498" s="15"/>
      <c r="PKN1498" s="80"/>
      <c r="PKO1498" s="52"/>
      <c r="PKP1498" s="69"/>
      <c r="PKQ1498" s="69"/>
      <c r="PKR1498" s="69"/>
      <c r="PKS1498" s="107"/>
      <c r="PKT1498" s="2"/>
      <c r="PKU1498" s="15"/>
      <c r="PKV1498" s="15"/>
      <c r="PKW1498" s="80"/>
      <c r="PKX1498" s="52"/>
      <c r="PKY1498" s="69"/>
      <c r="PKZ1498" s="69"/>
      <c r="PLA1498" s="69"/>
      <c r="PLB1498" s="107"/>
      <c r="PLC1498" s="2"/>
      <c r="PLD1498" s="15"/>
      <c r="PLE1498" s="15"/>
      <c r="PLF1498" s="80"/>
      <c r="PLG1498" s="52"/>
      <c r="PLH1498" s="69"/>
      <c r="PLI1498" s="69"/>
      <c r="PLJ1498" s="69"/>
      <c r="PLK1498" s="107"/>
      <c r="PLL1498" s="2"/>
      <c r="PLM1498" s="15"/>
      <c r="PLN1498" s="15"/>
      <c r="PLO1498" s="80"/>
      <c r="PLP1498" s="52"/>
      <c r="PLQ1498" s="69"/>
      <c r="PLR1498" s="69"/>
      <c r="PLS1498" s="69"/>
      <c r="PLT1498" s="107"/>
      <c r="PLU1498" s="2"/>
      <c r="PLV1498" s="15"/>
      <c r="PLW1498" s="15"/>
      <c r="PLX1498" s="80"/>
      <c r="PLY1498" s="52"/>
      <c r="PLZ1498" s="69"/>
      <c r="PMA1498" s="69"/>
      <c r="PMB1498" s="69"/>
      <c r="PMC1498" s="107"/>
      <c r="PMD1498" s="2"/>
      <c r="PME1498" s="15"/>
      <c r="PMF1498" s="15"/>
      <c r="PMG1498" s="80"/>
      <c r="PMH1498" s="52"/>
      <c r="PMI1498" s="69"/>
      <c r="PMJ1498" s="69"/>
      <c r="PMK1498" s="69"/>
      <c r="PML1498" s="107"/>
      <c r="PMM1498" s="2"/>
      <c r="PMN1498" s="15"/>
      <c r="PMO1498" s="15"/>
      <c r="PMP1498" s="80"/>
      <c r="PMQ1498" s="52"/>
      <c r="PMR1498" s="69"/>
      <c r="PMS1498" s="69"/>
      <c r="PMT1498" s="69"/>
      <c r="PMU1498" s="107"/>
      <c r="PMV1498" s="2"/>
      <c r="PMW1498" s="15"/>
      <c r="PMX1498" s="15"/>
      <c r="PMY1498" s="80"/>
      <c r="PMZ1498" s="52"/>
      <c r="PNA1498" s="69"/>
      <c r="PNB1498" s="69"/>
      <c r="PNC1498" s="69"/>
      <c r="PND1498" s="107"/>
      <c r="PNE1498" s="2"/>
      <c r="PNF1498" s="15"/>
      <c r="PNG1498" s="15"/>
      <c r="PNH1498" s="80"/>
      <c r="PNI1498" s="52"/>
      <c r="PNJ1498" s="69"/>
      <c r="PNK1498" s="69"/>
      <c r="PNL1498" s="69"/>
      <c r="PNM1498" s="107"/>
      <c r="PNN1498" s="2"/>
      <c r="PNO1498" s="15"/>
      <c r="PNP1498" s="15"/>
      <c r="PNQ1498" s="80"/>
      <c r="PNR1498" s="52"/>
      <c r="PNS1498" s="69"/>
      <c r="PNT1498" s="69"/>
      <c r="PNU1498" s="69"/>
      <c r="PNV1498" s="107"/>
      <c r="PNW1498" s="2"/>
      <c r="PNX1498" s="15"/>
      <c r="PNY1498" s="15"/>
      <c r="PNZ1498" s="80"/>
      <c r="POA1498" s="52"/>
      <c r="POB1498" s="69"/>
      <c r="POC1498" s="69"/>
      <c r="POD1498" s="69"/>
      <c r="POE1498" s="107"/>
      <c r="POF1498" s="2"/>
      <c r="POG1498" s="15"/>
      <c r="POH1498" s="15"/>
      <c r="POI1498" s="80"/>
      <c r="POJ1498" s="52"/>
      <c r="POK1498" s="69"/>
      <c r="POL1498" s="69"/>
      <c r="POM1498" s="69"/>
      <c r="PON1498" s="107"/>
      <c r="POO1498" s="2"/>
      <c r="POP1498" s="15"/>
      <c r="POQ1498" s="15"/>
      <c r="POR1498" s="80"/>
      <c r="POS1498" s="52"/>
      <c r="POT1498" s="69"/>
      <c r="POU1498" s="69"/>
      <c r="POV1498" s="69"/>
      <c r="POW1498" s="107"/>
      <c r="POX1498" s="2"/>
      <c r="POY1498" s="15"/>
      <c r="POZ1498" s="15"/>
      <c r="PPA1498" s="80"/>
      <c r="PPB1498" s="52"/>
      <c r="PPC1498" s="69"/>
      <c r="PPD1498" s="69"/>
      <c r="PPE1498" s="69"/>
      <c r="PPF1498" s="107"/>
      <c r="PPG1498" s="2"/>
      <c r="PPH1498" s="15"/>
      <c r="PPI1498" s="15"/>
      <c r="PPJ1498" s="80"/>
      <c r="PPK1498" s="52"/>
      <c r="PPL1498" s="69"/>
      <c r="PPM1498" s="69"/>
      <c r="PPN1498" s="69"/>
      <c r="PPO1498" s="107"/>
      <c r="PPP1498" s="2"/>
      <c r="PPQ1498" s="15"/>
      <c r="PPR1498" s="15"/>
      <c r="PPS1498" s="80"/>
      <c r="PPT1498" s="52"/>
      <c r="PPU1498" s="69"/>
      <c r="PPV1498" s="69"/>
      <c r="PPW1498" s="69"/>
      <c r="PPX1498" s="107"/>
      <c r="PPY1498" s="2"/>
      <c r="PPZ1498" s="15"/>
      <c r="PQA1498" s="15"/>
      <c r="PQB1498" s="80"/>
      <c r="PQC1498" s="52"/>
      <c r="PQD1498" s="69"/>
      <c r="PQE1498" s="69"/>
      <c r="PQF1498" s="69"/>
      <c r="PQG1498" s="107"/>
      <c r="PQH1498" s="2"/>
      <c r="PQI1498" s="15"/>
      <c r="PQJ1498" s="15"/>
      <c r="PQK1498" s="80"/>
      <c r="PQL1498" s="52"/>
      <c r="PQM1498" s="69"/>
      <c r="PQN1498" s="69"/>
      <c r="PQO1498" s="69"/>
      <c r="PQP1498" s="107"/>
      <c r="PQQ1498" s="2"/>
      <c r="PQR1498" s="15"/>
      <c r="PQS1498" s="15"/>
      <c r="PQT1498" s="80"/>
      <c r="PQU1498" s="52"/>
      <c r="PQV1498" s="69"/>
      <c r="PQW1498" s="69"/>
      <c r="PQX1498" s="69"/>
      <c r="PQY1498" s="107"/>
      <c r="PQZ1498" s="2"/>
      <c r="PRA1498" s="15"/>
      <c r="PRB1498" s="15"/>
      <c r="PRC1498" s="80"/>
      <c r="PRD1498" s="52"/>
      <c r="PRE1498" s="69"/>
      <c r="PRF1498" s="69"/>
      <c r="PRG1498" s="69"/>
      <c r="PRH1498" s="107"/>
      <c r="PRI1498" s="2"/>
      <c r="PRJ1498" s="15"/>
      <c r="PRK1498" s="15"/>
      <c r="PRL1498" s="80"/>
      <c r="PRM1498" s="52"/>
      <c r="PRN1498" s="69"/>
      <c r="PRO1498" s="69"/>
      <c r="PRP1498" s="69"/>
      <c r="PRQ1498" s="107"/>
      <c r="PRR1498" s="2"/>
      <c r="PRS1498" s="15"/>
      <c r="PRT1498" s="15"/>
      <c r="PRU1498" s="80"/>
      <c r="PRV1498" s="52"/>
      <c r="PRW1498" s="69"/>
      <c r="PRX1498" s="69"/>
      <c r="PRY1498" s="69"/>
      <c r="PRZ1498" s="107"/>
      <c r="PSA1498" s="2"/>
      <c r="PSB1498" s="15"/>
      <c r="PSC1498" s="15"/>
      <c r="PSD1498" s="80"/>
      <c r="PSE1498" s="52"/>
      <c r="PSF1498" s="69"/>
      <c r="PSG1498" s="69"/>
      <c r="PSH1498" s="69"/>
      <c r="PSI1498" s="107"/>
      <c r="PSJ1498" s="2"/>
      <c r="PSK1498" s="15"/>
      <c r="PSL1498" s="15"/>
      <c r="PSM1498" s="80"/>
      <c r="PSN1498" s="52"/>
      <c r="PSO1498" s="69"/>
      <c r="PSP1498" s="69"/>
      <c r="PSQ1498" s="69"/>
      <c r="PSR1498" s="107"/>
      <c r="PSS1498" s="2"/>
      <c r="PST1498" s="15"/>
      <c r="PSU1498" s="15"/>
      <c r="PSV1498" s="80"/>
      <c r="PSW1498" s="52"/>
      <c r="PSX1498" s="69"/>
      <c r="PSY1498" s="69"/>
      <c r="PSZ1498" s="69"/>
      <c r="PTA1498" s="107"/>
      <c r="PTB1498" s="2"/>
      <c r="PTC1498" s="15"/>
      <c r="PTD1498" s="15"/>
      <c r="PTE1498" s="80"/>
      <c r="PTF1498" s="52"/>
      <c r="PTG1498" s="69"/>
      <c r="PTH1498" s="69"/>
      <c r="PTI1498" s="69"/>
      <c r="PTJ1498" s="107"/>
      <c r="PTK1498" s="2"/>
      <c r="PTL1498" s="15"/>
      <c r="PTM1498" s="15"/>
      <c r="PTN1498" s="80"/>
      <c r="PTO1498" s="52"/>
      <c r="PTP1498" s="69"/>
      <c r="PTQ1498" s="69"/>
      <c r="PTR1498" s="69"/>
      <c r="PTS1498" s="107"/>
      <c r="PTT1498" s="2"/>
      <c r="PTU1498" s="15"/>
      <c r="PTV1498" s="15"/>
      <c r="PTW1498" s="80"/>
      <c r="PTX1498" s="52"/>
      <c r="PTY1498" s="69"/>
      <c r="PTZ1498" s="69"/>
      <c r="PUA1498" s="69"/>
      <c r="PUB1498" s="107"/>
      <c r="PUC1498" s="2"/>
      <c r="PUD1498" s="15"/>
      <c r="PUE1498" s="15"/>
      <c r="PUF1498" s="80"/>
      <c r="PUG1498" s="52"/>
      <c r="PUH1498" s="69"/>
      <c r="PUI1498" s="69"/>
      <c r="PUJ1498" s="69"/>
      <c r="PUK1498" s="107"/>
      <c r="PUL1498" s="2"/>
      <c r="PUM1498" s="15"/>
      <c r="PUN1498" s="15"/>
      <c r="PUO1498" s="80"/>
      <c r="PUP1498" s="52"/>
      <c r="PUQ1498" s="69"/>
      <c r="PUR1498" s="69"/>
      <c r="PUS1498" s="69"/>
      <c r="PUT1498" s="107"/>
      <c r="PUU1498" s="2"/>
      <c r="PUV1498" s="15"/>
      <c r="PUW1498" s="15"/>
      <c r="PUX1498" s="80"/>
      <c r="PUY1498" s="52"/>
      <c r="PUZ1498" s="69"/>
      <c r="PVA1498" s="69"/>
      <c r="PVB1498" s="69"/>
      <c r="PVC1498" s="107"/>
      <c r="PVD1498" s="2"/>
      <c r="PVE1498" s="15"/>
      <c r="PVF1498" s="15"/>
      <c r="PVG1498" s="80"/>
      <c r="PVH1498" s="52"/>
      <c r="PVI1498" s="69"/>
      <c r="PVJ1498" s="69"/>
      <c r="PVK1498" s="69"/>
      <c r="PVL1498" s="107"/>
      <c r="PVM1498" s="2"/>
      <c r="PVN1498" s="15"/>
      <c r="PVO1498" s="15"/>
      <c r="PVP1498" s="80"/>
      <c r="PVQ1498" s="52"/>
      <c r="PVR1498" s="69"/>
      <c r="PVS1498" s="69"/>
      <c r="PVT1498" s="69"/>
      <c r="PVU1498" s="107"/>
      <c r="PVV1498" s="2"/>
      <c r="PVW1498" s="15"/>
      <c r="PVX1498" s="15"/>
      <c r="PVY1498" s="80"/>
      <c r="PVZ1498" s="52"/>
      <c r="PWA1498" s="69"/>
      <c r="PWB1498" s="69"/>
      <c r="PWC1498" s="69"/>
      <c r="PWD1498" s="107"/>
      <c r="PWE1498" s="2"/>
      <c r="PWF1498" s="15"/>
      <c r="PWG1498" s="15"/>
      <c r="PWH1498" s="80"/>
      <c r="PWI1498" s="52"/>
      <c r="PWJ1498" s="69"/>
      <c r="PWK1498" s="69"/>
      <c r="PWL1498" s="69"/>
      <c r="PWM1498" s="107"/>
      <c r="PWN1498" s="2"/>
      <c r="PWO1498" s="15"/>
      <c r="PWP1498" s="15"/>
      <c r="PWQ1498" s="80"/>
      <c r="PWR1498" s="52"/>
      <c r="PWS1498" s="69"/>
      <c r="PWT1498" s="69"/>
      <c r="PWU1498" s="69"/>
      <c r="PWV1498" s="107"/>
      <c r="PWW1498" s="2"/>
      <c r="PWX1498" s="15"/>
      <c r="PWY1498" s="15"/>
      <c r="PWZ1498" s="80"/>
      <c r="PXA1498" s="52"/>
      <c r="PXB1498" s="69"/>
      <c r="PXC1498" s="69"/>
      <c r="PXD1498" s="69"/>
      <c r="PXE1498" s="107"/>
      <c r="PXF1498" s="2"/>
      <c r="PXG1498" s="15"/>
      <c r="PXH1498" s="15"/>
      <c r="PXI1498" s="80"/>
      <c r="PXJ1498" s="52"/>
      <c r="PXK1498" s="69"/>
      <c r="PXL1498" s="69"/>
      <c r="PXM1498" s="69"/>
      <c r="PXN1498" s="107"/>
      <c r="PXO1498" s="2"/>
      <c r="PXP1498" s="15"/>
      <c r="PXQ1498" s="15"/>
      <c r="PXR1498" s="80"/>
      <c r="PXS1498" s="52"/>
      <c r="PXT1498" s="69"/>
      <c r="PXU1498" s="69"/>
      <c r="PXV1498" s="69"/>
      <c r="PXW1498" s="107"/>
      <c r="PXX1498" s="2"/>
      <c r="PXY1498" s="15"/>
      <c r="PXZ1498" s="15"/>
      <c r="PYA1498" s="80"/>
      <c r="PYB1498" s="52"/>
      <c r="PYC1498" s="69"/>
      <c r="PYD1498" s="69"/>
      <c r="PYE1498" s="69"/>
      <c r="PYF1498" s="107"/>
      <c r="PYG1498" s="2"/>
      <c r="PYH1498" s="15"/>
      <c r="PYI1498" s="15"/>
      <c r="PYJ1498" s="80"/>
      <c r="PYK1498" s="52"/>
      <c r="PYL1498" s="69"/>
      <c r="PYM1498" s="69"/>
      <c r="PYN1498" s="69"/>
      <c r="PYO1498" s="107"/>
      <c r="PYP1498" s="2"/>
      <c r="PYQ1498" s="15"/>
      <c r="PYR1498" s="15"/>
      <c r="PYS1498" s="80"/>
      <c r="PYT1498" s="52"/>
      <c r="PYU1498" s="69"/>
      <c r="PYV1498" s="69"/>
      <c r="PYW1498" s="69"/>
      <c r="PYX1498" s="107"/>
      <c r="PYY1498" s="2"/>
      <c r="PYZ1498" s="15"/>
      <c r="PZA1498" s="15"/>
      <c r="PZB1498" s="80"/>
      <c r="PZC1498" s="52"/>
      <c r="PZD1498" s="69"/>
      <c r="PZE1498" s="69"/>
      <c r="PZF1498" s="69"/>
      <c r="PZG1498" s="107"/>
      <c r="PZH1498" s="2"/>
      <c r="PZI1498" s="15"/>
      <c r="PZJ1498" s="15"/>
      <c r="PZK1498" s="80"/>
      <c r="PZL1498" s="52"/>
      <c r="PZM1498" s="69"/>
      <c r="PZN1498" s="69"/>
      <c r="PZO1498" s="69"/>
      <c r="PZP1498" s="107"/>
      <c r="PZQ1498" s="2"/>
      <c r="PZR1498" s="15"/>
      <c r="PZS1498" s="15"/>
      <c r="PZT1498" s="80"/>
      <c r="PZU1498" s="52"/>
      <c r="PZV1498" s="69"/>
      <c r="PZW1498" s="69"/>
      <c r="PZX1498" s="69"/>
      <c r="PZY1498" s="107"/>
      <c r="PZZ1498" s="2"/>
      <c r="QAA1498" s="15"/>
      <c r="QAB1498" s="15"/>
      <c r="QAC1498" s="80"/>
      <c r="QAD1498" s="52"/>
      <c r="QAE1498" s="69"/>
      <c r="QAF1498" s="69"/>
      <c r="QAG1498" s="69"/>
      <c r="QAH1498" s="107"/>
      <c r="QAI1498" s="2"/>
      <c r="QAJ1498" s="15"/>
      <c r="QAK1498" s="15"/>
      <c r="QAL1498" s="80"/>
      <c r="QAM1498" s="52"/>
      <c r="QAN1498" s="69"/>
      <c r="QAO1498" s="69"/>
      <c r="QAP1498" s="69"/>
      <c r="QAQ1498" s="107"/>
      <c r="QAR1498" s="2"/>
      <c r="QAS1498" s="15"/>
      <c r="QAT1498" s="15"/>
      <c r="QAU1498" s="80"/>
      <c r="QAV1498" s="52"/>
      <c r="QAW1498" s="69"/>
      <c r="QAX1498" s="69"/>
      <c r="QAY1498" s="69"/>
      <c r="QAZ1498" s="107"/>
      <c r="QBA1498" s="2"/>
      <c r="QBB1498" s="15"/>
      <c r="QBC1498" s="15"/>
      <c r="QBD1498" s="80"/>
      <c r="QBE1498" s="52"/>
      <c r="QBF1498" s="69"/>
      <c r="QBG1498" s="69"/>
      <c r="QBH1498" s="69"/>
      <c r="QBI1498" s="107"/>
      <c r="QBJ1498" s="2"/>
      <c r="QBK1498" s="15"/>
      <c r="QBL1498" s="15"/>
      <c r="QBM1498" s="80"/>
      <c r="QBN1498" s="52"/>
      <c r="QBO1498" s="69"/>
      <c r="QBP1498" s="69"/>
      <c r="QBQ1498" s="69"/>
      <c r="QBR1498" s="107"/>
      <c r="QBS1498" s="2"/>
      <c r="QBT1498" s="15"/>
      <c r="QBU1498" s="15"/>
      <c r="QBV1498" s="80"/>
      <c r="QBW1498" s="52"/>
      <c r="QBX1498" s="69"/>
      <c r="QBY1498" s="69"/>
      <c r="QBZ1498" s="69"/>
      <c r="QCA1498" s="107"/>
      <c r="QCB1498" s="2"/>
      <c r="QCC1498" s="15"/>
      <c r="QCD1498" s="15"/>
      <c r="QCE1498" s="80"/>
      <c r="QCF1498" s="52"/>
      <c r="QCG1498" s="69"/>
      <c r="QCH1498" s="69"/>
      <c r="QCI1498" s="69"/>
      <c r="QCJ1498" s="107"/>
      <c r="QCK1498" s="2"/>
      <c r="QCL1498" s="15"/>
      <c r="QCM1498" s="15"/>
      <c r="QCN1498" s="80"/>
      <c r="QCO1498" s="52"/>
      <c r="QCP1498" s="69"/>
      <c r="QCQ1498" s="69"/>
      <c r="QCR1498" s="69"/>
      <c r="QCS1498" s="107"/>
      <c r="QCT1498" s="2"/>
      <c r="QCU1498" s="15"/>
      <c r="QCV1498" s="15"/>
      <c r="QCW1498" s="80"/>
      <c r="QCX1498" s="52"/>
      <c r="QCY1498" s="69"/>
      <c r="QCZ1498" s="69"/>
      <c r="QDA1498" s="69"/>
      <c r="QDB1498" s="107"/>
      <c r="QDC1498" s="2"/>
      <c r="QDD1498" s="15"/>
      <c r="QDE1498" s="15"/>
      <c r="QDF1498" s="80"/>
      <c r="QDG1498" s="52"/>
      <c r="QDH1498" s="69"/>
      <c r="QDI1498" s="69"/>
      <c r="QDJ1498" s="69"/>
      <c r="QDK1498" s="107"/>
      <c r="QDL1498" s="2"/>
      <c r="QDM1498" s="15"/>
      <c r="QDN1498" s="15"/>
      <c r="QDO1498" s="80"/>
      <c r="QDP1498" s="52"/>
      <c r="QDQ1498" s="69"/>
      <c r="QDR1498" s="69"/>
      <c r="QDS1498" s="69"/>
      <c r="QDT1498" s="107"/>
      <c r="QDU1498" s="2"/>
      <c r="QDV1498" s="15"/>
      <c r="QDW1498" s="15"/>
      <c r="QDX1498" s="80"/>
      <c r="QDY1498" s="52"/>
      <c r="QDZ1498" s="69"/>
      <c r="QEA1498" s="69"/>
      <c r="QEB1498" s="69"/>
      <c r="QEC1498" s="107"/>
      <c r="QED1498" s="2"/>
      <c r="QEE1498" s="15"/>
      <c r="QEF1498" s="15"/>
      <c r="QEG1498" s="80"/>
      <c r="QEH1498" s="52"/>
      <c r="QEI1498" s="69"/>
      <c r="QEJ1498" s="69"/>
      <c r="QEK1498" s="69"/>
      <c r="QEL1498" s="107"/>
      <c r="QEM1498" s="2"/>
      <c r="QEN1498" s="15"/>
      <c r="QEO1498" s="15"/>
      <c r="QEP1498" s="80"/>
      <c r="QEQ1498" s="52"/>
      <c r="QER1498" s="69"/>
      <c r="QES1498" s="69"/>
      <c r="QET1498" s="69"/>
      <c r="QEU1498" s="107"/>
      <c r="QEV1498" s="2"/>
      <c r="QEW1498" s="15"/>
      <c r="QEX1498" s="15"/>
      <c r="QEY1498" s="80"/>
      <c r="QEZ1498" s="52"/>
      <c r="QFA1498" s="69"/>
      <c r="QFB1498" s="69"/>
      <c r="QFC1498" s="69"/>
      <c r="QFD1498" s="107"/>
      <c r="QFE1498" s="2"/>
      <c r="QFF1498" s="15"/>
      <c r="QFG1498" s="15"/>
      <c r="QFH1498" s="80"/>
      <c r="QFI1498" s="52"/>
      <c r="QFJ1498" s="69"/>
      <c r="QFK1498" s="69"/>
      <c r="QFL1498" s="69"/>
      <c r="QFM1498" s="107"/>
      <c r="QFN1498" s="2"/>
      <c r="QFO1498" s="15"/>
      <c r="QFP1498" s="15"/>
      <c r="QFQ1498" s="80"/>
      <c r="QFR1498" s="52"/>
      <c r="QFS1498" s="69"/>
      <c r="QFT1498" s="69"/>
      <c r="QFU1498" s="69"/>
      <c r="QFV1498" s="107"/>
      <c r="QFW1498" s="2"/>
      <c r="QFX1498" s="15"/>
      <c r="QFY1498" s="15"/>
      <c r="QFZ1498" s="80"/>
      <c r="QGA1498" s="52"/>
      <c r="QGB1498" s="69"/>
      <c r="QGC1498" s="69"/>
      <c r="QGD1498" s="69"/>
      <c r="QGE1498" s="107"/>
      <c r="QGF1498" s="2"/>
      <c r="QGG1498" s="15"/>
      <c r="QGH1498" s="15"/>
      <c r="QGI1498" s="80"/>
      <c r="QGJ1498" s="52"/>
      <c r="QGK1498" s="69"/>
      <c r="QGL1498" s="69"/>
      <c r="QGM1498" s="69"/>
      <c r="QGN1498" s="107"/>
      <c r="QGO1498" s="2"/>
      <c r="QGP1498" s="15"/>
      <c r="QGQ1498" s="15"/>
      <c r="QGR1498" s="80"/>
      <c r="QGS1498" s="52"/>
      <c r="QGT1498" s="69"/>
      <c r="QGU1498" s="69"/>
      <c r="QGV1498" s="69"/>
      <c r="QGW1498" s="107"/>
      <c r="QGX1498" s="2"/>
      <c r="QGY1498" s="15"/>
      <c r="QGZ1498" s="15"/>
      <c r="QHA1498" s="80"/>
      <c r="QHB1498" s="52"/>
      <c r="QHC1498" s="69"/>
      <c r="QHD1498" s="69"/>
      <c r="QHE1498" s="69"/>
      <c r="QHF1498" s="107"/>
      <c r="QHG1498" s="2"/>
      <c r="QHH1498" s="15"/>
      <c r="QHI1498" s="15"/>
      <c r="QHJ1498" s="80"/>
      <c r="QHK1498" s="52"/>
      <c r="QHL1498" s="69"/>
      <c r="QHM1498" s="69"/>
      <c r="QHN1498" s="69"/>
      <c r="QHO1498" s="107"/>
      <c r="QHP1498" s="2"/>
      <c r="QHQ1498" s="15"/>
      <c r="QHR1498" s="15"/>
      <c r="QHS1498" s="80"/>
      <c r="QHT1498" s="52"/>
      <c r="QHU1498" s="69"/>
      <c r="QHV1498" s="69"/>
      <c r="QHW1498" s="69"/>
      <c r="QHX1498" s="107"/>
      <c r="QHY1498" s="2"/>
      <c r="QHZ1498" s="15"/>
      <c r="QIA1498" s="15"/>
      <c r="QIB1498" s="80"/>
      <c r="QIC1498" s="52"/>
      <c r="QID1498" s="69"/>
      <c r="QIE1498" s="69"/>
      <c r="QIF1498" s="69"/>
      <c r="QIG1498" s="107"/>
      <c r="QIH1498" s="2"/>
      <c r="QII1498" s="15"/>
      <c r="QIJ1498" s="15"/>
      <c r="QIK1498" s="80"/>
      <c r="QIL1498" s="52"/>
      <c r="QIM1498" s="69"/>
      <c r="QIN1498" s="69"/>
      <c r="QIO1498" s="69"/>
      <c r="QIP1498" s="107"/>
      <c r="QIQ1498" s="2"/>
      <c r="QIR1498" s="15"/>
      <c r="QIS1498" s="15"/>
      <c r="QIT1498" s="80"/>
      <c r="QIU1498" s="52"/>
      <c r="QIV1498" s="69"/>
      <c r="QIW1498" s="69"/>
      <c r="QIX1498" s="69"/>
      <c r="QIY1498" s="107"/>
      <c r="QIZ1498" s="2"/>
      <c r="QJA1498" s="15"/>
      <c r="QJB1498" s="15"/>
      <c r="QJC1498" s="80"/>
      <c r="QJD1498" s="52"/>
      <c r="QJE1498" s="69"/>
      <c r="QJF1498" s="69"/>
      <c r="QJG1498" s="69"/>
      <c r="QJH1498" s="107"/>
      <c r="QJI1498" s="2"/>
      <c r="QJJ1498" s="15"/>
      <c r="QJK1498" s="15"/>
      <c r="QJL1498" s="80"/>
      <c r="QJM1498" s="52"/>
      <c r="QJN1498" s="69"/>
      <c r="QJO1498" s="69"/>
      <c r="QJP1498" s="69"/>
      <c r="QJQ1498" s="107"/>
      <c r="QJR1498" s="2"/>
      <c r="QJS1498" s="15"/>
      <c r="QJT1498" s="15"/>
      <c r="QJU1498" s="80"/>
      <c r="QJV1498" s="52"/>
      <c r="QJW1498" s="69"/>
      <c r="QJX1498" s="69"/>
      <c r="QJY1498" s="69"/>
      <c r="QJZ1498" s="107"/>
      <c r="QKA1498" s="2"/>
      <c r="QKB1498" s="15"/>
      <c r="QKC1498" s="15"/>
      <c r="QKD1498" s="80"/>
      <c r="QKE1498" s="52"/>
      <c r="QKF1498" s="69"/>
      <c r="QKG1498" s="69"/>
      <c r="QKH1498" s="69"/>
      <c r="QKI1498" s="107"/>
      <c r="QKJ1498" s="2"/>
      <c r="QKK1498" s="15"/>
      <c r="QKL1498" s="15"/>
      <c r="QKM1498" s="80"/>
      <c r="QKN1498" s="52"/>
      <c r="QKO1498" s="69"/>
      <c r="QKP1498" s="69"/>
      <c r="QKQ1498" s="69"/>
      <c r="QKR1498" s="107"/>
      <c r="QKS1498" s="2"/>
      <c r="QKT1498" s="15"/>
      <c r="QKU1498" s="15"/>
      <c r="QKV1498" s="80"/>
      <c r="QKW1498" s="52"/>
      <c r="QKX1498" s="69"/>
      <c r="QKY1498" s="69"/>
      <c r="QKZ1498" s="69"/>
      <c r="QLA1498" s="107"/>
      <c r="QLB1498" s="2"/>
      <c r="QLC1498" s="15"/>
      <c r="QLD1498" s="15"/>
      <c r="QLE1498" s="80"/>
      <c r="QLF1498" s="52"/>
      <c r="QLG1498" s="69"/>
      <c r="QLH1498" s="69"/>
      <c r="QLI1498" s="69"/>
      <c r="QLJ1498" s="107"/>
      <c r="QLK1498" s="2"/>
      <c r="QLL1498" s="15"/>
      <c r="QLM1498" s="15"/>
      <c r="QLN1498" s="80"/>
      <c r="QLO1498" s="52"/>
      <c r="QLP1498" s="69"/>
      <c r="QLQ1498" s="69"/>
      <c r="QLR1498" s="69"/>
      <c r="QLS1498" s="107"/>
      <c r="QLT1498" s="2"/>
      <c r="QLU1498" s="15"/>
      <c r="QLV1498" s="15"/>
      <c r="QLW1498" s="80"/>
      <c r="QLX1498" s="52"/>
      <c r="QLY1498" s="69"/>
      <c r="QLZ1498" s="69"/>
      <c r="QMA1498" s="69"/>
      <c r="QMB1498" s="107"/>
      <c r="QMC1498" s="2"/>
      <c r="QMD1498" s="15"/>
      <c r="QME1498" s="15"/>
      <c r="QMF1498" s="80"/>
      <c r="QMG1498" s="52"/>
      <c r="QMH1498" s="69"/>
      <c r="QMI1498" s="69"/>
      <c r="QMJ1498" s="69"/>
      <c r="QMK1498" s="107"/>
      <c r="QML1498" s="2"/>
      <c r="QMM1498" s="15"/>
      <c r="QMN1498" s="15"/>
      <c r="QMO1498" s="80"/>
      <c r="QMP1498" s="52"/>
      <c r="QMQ1498" s="69"/>
      <c r="QMR1498" s="69"/>
      <c r="QMS1498" s="69"/>
      <c r="QMT1498" s="107"/>
      <c r="QMU1498" s="2"/>
      <c r="QMV1498" s="15"/>
      <c r="QMW1498" s="15"/>
      <c r="QMX1498" s="80"/>
      <c r="QMY1498" s="52"/>
      <c r="QMZ1498" s="69"/>
      <c r="QNA1498" s="69"/>
      <c r="QNB1498" s="69"/>
      <c r="QNC1498" s="107"/>
      <c r="QND1498" s="2"/>
      <c r="QNE1498" s="15"/>
      <c r="QNF1498" s="15"/>
      <c r="QNG1498" s="80"/>
      <c r="QNH1498" s="52"/>
      <c r="QNI1498" s="69"/>
      <c r="QNJ1498" s="69"/>
      <c r="QNK1498" s="69"/>
      <c r="QNL1498" s="107"/>
      <c r="QNM1498" s="2"/>
      <c r="QNN1498" s="15"/>
      <c r="QNO1498" s="15"/>
      <c r="QNP1498" s="80"/>
      <c r="QNQ1498" s="52"/>
      <c r="QNR1498" s="69"/>
      <c r="QNS1498" s="69"/>
      <c r="QNT1498" s="69"/>
      <c r="QNU1498" s="107"/>
      <c r="QNV1498" s="2"/>
      <c r="QNW1498" s="15"/>
      <c r="QNX1498" s="15"/>
      <c r="QNY1498" s="80"/>
      <c r="QNZ1498" s="52"/>
      <c r="QOA1498" s="69"/>
      <c r="QOB1498" s="69"/>
      <c r="QOC1498" s="69"/>
      <c r="QOD1498" s="107"/>
      <c r="QOE1498" s="2"/>
      <c r="QOF1498" s="15"/>
      <c r="QOG1498" s="15"/>
      <c r="QOH1498" s="80"/>
      <c r="QOI1498" s="52"/>
      <c r="QOJ1498" s="69"/>
      <c r="QOK1498" s="69"/>
      <c r="QOL1498" s="69"/>
      <c r="QOM1498" s="107"/>
      <c r="QON1498" s="2"/>
      <c r="QOO1498" s="15"/>
      <c r="QOP1498" s="15"/>
      <c r="QOQ1498" s="80"/>
      <c r="QOR1498" s="52"/>
      <c r="QOS1498" s="69"/>
      <c r="QOT1498" s="69"/>
      <c r="QOU1498" s="69"/>
      <c r="QOV1498" s="107"/>
      <c r="QOW1498" s="2"/>
      <c r="QOX1498" s="15"/>
      <c r="QOY1498" s="15"/>
      <c r="QOZ1498" s="80"/>
      <c r="QPA1498" s="52"/>
      <c r="QPB1498" s="69"/>
      <c r="QPC1498" s="69"/>
      <c r="QPD1498" s="69"/>
      <c r="QPE1498" s="107"/>
      <c r="QPF1498" s="2"/>
      <c r="QPG1498" s="15"/>
      <c r="QPH1498" s="15"/>
      <c r="QPI1498" s="80"/>
      <c r="QPJ1498" s="52"/>
      <c r="QPK1498" s="69"/>
      <c r="QPL1498" s="69"/>
      <c r="QPM1498" s="69"/>
      <c r="QPN1498" s="107"/>
      <c r="QPO1498" s="2"/>
      <c r="QPP1498" s="15"/>
      <c r="QPQ1498" s="15"/>
      <c r="QPR1498" s="80"/>
      <c r="QPS1498" s="52"/>
      <c r="QPT1498" s="69"/>
      <c r="QPU1498" s="69"/>
      <c r="QPV1498" s="69"/>
      <c r="QPW1498" s="107"/>
      <c r="QPX1498" s="2"/>
      <c r="QPY1498" s="15"/>
      <c r="QPZ1498" s="15"/>
      <c r="QQA1498" s="80"/>
      <c r="QQB1498" s="52"/>
      <c r="QQC1498" s="69"/>
      <c r="QQD1498" s="69"/>
      <c r="QQE1498" s="69"/>
      <c r="QQF1498" s="107"/>
      <c r="QQG1498" s="2"/>
      <c r="QQH1498" s="15"/>
      <c r="QQI1498" s="15"/>
      <c r="QQJ1498" s="80"/>
      <c r="QQK1498" s="52"/>
      <c r="QQL1498" s="69"/>
      <c r="QQM1498" s="69"/>
      <c r="QQN1498" s="69"/>
      <c r="QQO1498" s="107"/>
      <c r="QQP1498" s="2"/>
      <c r="QQQ1498" s="15"/>
      <c r="QQR1498" s="15"/>
      <c r="QQS1498" s="80"/>
      <c r="QQT1498" s="52"/>
      <c r="QQU1498" s="69"/>
      <c r="QQV1498" s="69"/>
      <c r="QQW1498" s="69"/>
      <c r="QQX1498" s="107"/>
      <c r="QQY1498" s="2"/>
      <c r="QQZ1498" s="15"/>
      <c r="QRA1498" s="15"/>
      <c r="QRB1498" s="80"/>
      <c r="QRC1498" s="52"/>
      <c r="QRD1498" s="69"/>
      <c r="QRE1498" s="69"/>
      <c r="QRF1498" s="69"/>
      <c r="QRG1498" s="107"/>
      <c r="QRH1498" s="2"/>
      <c r="QRI1498" s="15"/>
      <c r="QRJ1498" s="15"/>
      <c r="QRK1498" s="80"/>
      <c r="QRL1498" s="52"/>
      <c r="QRM1498" s="69"/>
      <c r="QRN1498" s="69"/>
      <c r="QRO1498" s="69"/>
      <c r="QRP1498" s="107"/>
      <c r="QRQ1498" s="2"/>
      <c r="QRR1498" s="15"/>
      <c r="QRS1498" s="15"/>
      <c r="QRT1498" s="80"/>
      <c r="QRU1498" s="52"/>
      <c r="QRV1498" s="69"/>
      <c r="QRW1498" s="69"/>
      <c r="QRX1498" s="69"/>
      <c r="QRY1498" s="107"/>
      <c r="QRZ1498" s="2"/>
      <c r="QSA1498" s="15"/>
      <c r="QSB1498" s="15"/>
      <c r="QSC1498" s="80"/>
      <c r="QSD1498" s="52"/>
      <c r="QSE1498" s="69"/>
      <c r="QSF1498" s="69"/>
      <c r="QSG1498" s="69"/>
      <c r="QSH1498" s="107"/>
      <c r="QSI1498" s="2"/>
      <c r="QSJ1498" s="15"/>
      <c r="QSK1498" s="15"/>
      <c r="QSL1498" s="80"/>
      <c r="QSM1498" s="52"/>
      <c r="QSN1498" s="69"/>
      <c r="QSO1498" s="69"/>
      <c r="QSP1498" s="69"/>
      <c r="QSQ1498" s="107"/>
      <c r="QSR1498" s="2"/>
      <c r="QSS1498" s="15"/>
      <c r="QST1498" s="15"/>
      <c r="QSU1498" s="80"/>
      <c r="QSV1498" s="52"/>
      <c r="QSW1498" s="69"/>
      <c r="QSX1498" s="69"/>
      <c r="QSY1498" s="69"/>
      <c r="QSZ1498" s="107"/>
      <c r="QTA1498" s="2"/>
      <c r="QTB1498" s="15"/>
      <c r="QTC1498" s="15"/>
      <c r="QTD1498" s="80"/>
      <c r="QTE1498" s="52"/>
      <c r="QTF1498" s="69"/>
      <c r="QTG1498" s="69"/>
      <c r="QTH1498" s="69"/>
      <c r="QTI1498" s="107"/>
      <c r="QTJ1498" s="2"/>
      <c r="QTK1498" s="15"/>
      <c r="QTL1498" s="15"/>
      <c r="QTM1498" s="80"/>
      <c r="QTN1498" s="52"/>
      <c r="QTO1498" s="69"/>
      <c r="QTP1498" s="69"/>
      <c r="QTQ1498" s="69"/>
      <c r="QTR1498" s="107"/>
      <c r="QTS1498" s="2"/>
      <c r="QTT1498" s="15"/>
      <c r="QTU1498" s="15"/>
      <c r="QTV1498" s="80"/>
      <c r="QTW1498" s="52"/>
      <c r="QTX1498" s="69"/>
      <c r="QTY1498" s="69"/>
      <c r="QTZ1498" s="69"/>
      <c r="QUA1498" s="107"/>
      <c r="QUB1498" s="2"/>
      <c r="QUC1498" s="15"/>
      <c r="QUD1498" s="15"/>
      <c r="QUE1498" s="80"/>
      <c r="QUF1498" s="52"/>
      <c r="QUG1498" s="69"/>
      <c r="QUH1498" s="69"/>
      <c r="QUI1498" s="69"/>
      <c r="QUJ1498" s="107"/>
      <c r="QUK1498" s="2"/>
      <c r="QUL1498" s="15"/>
      <c r="QUM1498" s="15"/>
      <c r="QUN1498" s="80"/>
      <c r="QUO1498" s="52"/>
      <c r="QUP1498" s="69"/>
      <c r="QUQ1498" s="69"/>
      <c r="QUR1498" s="69"/>
      <c r="QUS1498" s="107"/>
      <c r="QUT1498" s="2"/>
      <c r="QUU1498" s="15"/>
      <c r="QUV1498" s="15"/>
      <c r="QUW1498" s="80"/>
      <c r="QUX1498" s="52"/>
      <c r="QUY1498" s="69"/>
      <c r="QUZ1498" s="69"/>
      <c r="QVA1498" s="69"/>
      <c r="QVB1498" s="107"/>
      <c r="QVC1498" s="2"/>
      <c r="QVD1498" s="15"/>
      <c r="QVE1498" s="15"/>
      <c r="QVF1498" s="80"/>
      <c r="QVG1498" s="52"/>
      <c r="QVH1498" s="69"/>
      <c r="QVI1498" s="69"/>
      <c r="QVJ1498" s="69"/>
      <c r="QVK1498" s="107"/>
      <c r="QVL1498" s="2"/>
      <c r="QVM1498" s="15"/>
      <c r="QVN1498" s="15"/>
      <c r="QVO1498" s="80"/>
      <c r="QVP1498" s="52"/>
      <c r="QVQ1498" s="69"/>
      <c r="QVR1498" s="69"/>
      <c r="QVS1498" s="69"/>
      <c r="QVT1498" s="107"/>
      <c r="QVU1498" s="2"/>
      <c r="QVV1498" s="15"/>
      <c r="QVW1498" s="15"/>
      <c r="QVX1498" s="80"/>
      <c r="QVY1498" s="52"/>
      <c r="QVZ1498" s="69"/>
      <c r="QWA1498" s="69"/>
      <c r="QWB1498" s="69"/>
      <c r="QWC1498" s="107"/>
      <c r="QWD1498" s="2"/>
      <c r="QWE1498" s="15"/>
      <c r="QWF1498" s="15"/>
      <c r="QWG1498" s="80"/>
      <c r="QWH1498" s="52"/>
      <c r="QWI1498" s="69"/>
      <c r="QWJ1498" s="69"/>
      <c r="QWK1498" s="69"/>
      <c r="QWL1498" s="107"/>
      <c r="QWM1498" s="2"/>
      <c r="QWN1498" s="15"/>
      <c r="QWO1498" s="15"/>
      <c r="QWP1498" s="80"/>
      <c r="QWQ1498" s="52"/>
      <c r="QWR1498" s="69"/>
      <c r="QWS1498" s="69"/>
      <c r="QWT1498" s="69"/>
      <c r="QWU1498" s="107"/>
      <c r="QWV1498" s="2"/>
      <c r="QWW1498" s="15"/>
      <c r="QWX1498" s="15"/>
      <c r="QWY1498" s="80"/>
      <c r="QWZ1498" s="52"/>
      <c r="QXA1498" s="69"/>
      <c r="QXB1498" s="69"/>
      <c r="QXC1498" s="69"/>
      <c r="QXD1498" s="107"/>
      <c r="QXE1498" s="2"/>
      <c r="QXF1498" s="15"/>
      <c r="QXG1498" s="15"/>
      <c r="QXH1498" s="80"/>
      <c r="QXI1498" s="52"/>
      <c r="QXJ1498" s="69"/>
      <c r="QXK1498" s="69"/>
      <c r="QXL1498" s="69"/>
      <c r="QXM1498" s="107"/>
      <c r="QXN1498" s="2"/>
      <c r="QXO1498" s="15"/>
      <c r="QXP1498" s="15"/>
      <c r="QXQ1498" s="80"/>
      <c r="QXR1498" s="52"/>
      <c r="QXS1498" s="69"/>
      <c r="QXT1498" s="69"/>
      <c r="QXU1498" s="69"/>
      <c r="QXV1498" s="107"/>
      <c r="QXW1498" s="2"/>
      <c r="QXX1498" s="15"/>
      <c r="QXY1498" s="15"/>
      <c r="QXZ1498" s="80"/>
      <c r="QYA1498" s="52"/>
      <c r="QYB1498" s="69"/>
      <c r="QYC1498" s="69"/>
      <c r="QYD1498" s="69"/>
      <c r="QYE1498" s="107"/>
      <c r="QYF1498" s="2"/>
      <c r="QYG1498" s="15"/>
      <c r="QYH1498" s="15"/>
      <c r="QYI1498" s="80"/>
      <c r="QYJ1498" s="52"/>
      <c r="QYK1498" s="69"/>
      <c r="QYL1498" s="69"/>
      <c r="QYM1498" s="69"/>
      <c r="QYN1498" s="107"/>
      <c r="QYO1498" s="2"/>
      <c r="QYP1498" s="15"/>
      <c r="QYQ1498" s="15"/>
      <c r="QYR1498" s="80"/>
      <c r="QYS1498" s="52"/>
      <c r="QYT1498" s="69"/>
      <c r="QYU1498" s="69"/>
      <c r="QYV1498" s="69"/>
      <c r="QYW1498" s="107"/>
      <c r="QYX1498" s="2"/>
      <c r="QYY1498" s="15"/>
      <c r="QYZ1498" s="15"/>
      <c r="QZA1498" s="80"/>
      <c r="QZB1498" s="52"/>
      <c r="QZC1498" s="69"/>
      <c r="QZD1498" s="69"/>
      <c r="QZE1498" s="69"/>
      <c r="QZF1498" s="107"/>
      <c r="QZG1498" s="2"/>
      <c r="QZH1498" s="15"/>
      <c r="QZI1498" s="15"/>
      <c r="QZJ1498" s="80"/>
      <c r="QZK1498" s="52"/>
      <c r="QZL1498" s="69"/>
      <c r="QZM1498" s="69"/>
      <c r="QZN1498" s="69"/>
      <c r="QZO1498" s="107"/>
      <c r="QZP1498" s="2"/>
      <c r="QZQ1498" s="15"/>
      <c r="QZR1498" s="15"/>
      <c r="QZS1498" s="80"/>
      <c r="QZT1498" s="52"/>
      <c r="QZU1498" s="69"/>
      <c r="QZV1498" s="69"/>
      <c r="QZW1498" s="69"/>
      <c r="QZX1498" s="107"/>
      <c r="QZY1498" s="2"/>
      <c r="QZZ1498" s="15"/>
      <c r="RAA1498" s="15"/>
      <c r="RAB1498" s="80"/>
      <c r="RAC1498" s="52"/>
      <c r="RAD1498" s="69"/>
      <c r="RAE1498" s="69"/>
      <c r="RAF1498" s="69"/>
      <c r="RAG1498" s="107"/>
      <c r="RAH1498" s="2"/>
      <c r="RAI1498" s="15"/>
      <c r="RAJ1498" s="15"/>
      <c r="RAK1498" s="80"/>
      <c r="RAL1498" s="52"/>
      <c r="RAM1498" s="69"/>
      <c r="RAN1498" s="69"/>
      <c r="RAO1498" s="69"/>
      <c r="RAP1498" s="107"/>
      <c r="RAQ1498" s="2"/>
      <c r="RAR1498" s="15"/>
      <c r="RAS1498" s="15"/>
      <c r="RAT1498" s="80"/>
      <c r="RAU1498" s="52"/>
      <c r="RAV1498" s="69"/>
      <c r="RAW1498" s="69"/>
      <c r="RAX1498" s="69"/>
      <c r="RAY1498" s="107"/>
      <c r="RAZ1498" s="2"/>
      <c r="RBA1498" s="15"/>
      <c r="RBB1498" s="15"/>
      <c r="RBC1498" s="80"/>
      <c r="RBD1498" s="52"/>
      <c r="RBE1498" s="69"/>
      <c r="RBF1498" s="69"/>
      <c r="RBG1498" s="69"/>
      <c r="RBH1498" s="107"/>
      <c r="RBI1498" s="2"/>
      <c r="RBJ1498" s="15"/>
      <c r="RBK1498" s="15"/>
      <c r="RBL1498" s="80"/>
      <c r="RBM1498" s="52"/>
      <c r="RBN1498" s="69"/>
      <c r="RBO1498" s="69"/>
      <c r="RBP1498" s="69"/>
      <c r="RBQ1498" s="107"/>
      <c r="RBR1498" s="2"/>
      <c r="RBS1498" s="15"/>
      <c r="RBT1498" s="15"/>
      <c r="RBU1498" s="80"/>
      <c r="RBV1498" s="52"/>
      <c r="RBW1498" s="69"/>
      <c r="RBX1498" s="69"/>
      <c r="RBY1498" s="69"/>
      <c r="RBZ1498" s="107"/>
      <c r="RCA1498" s="2"/>
      <c r="RCB1498" s="15"/>
      <c r="RCC1498" s="15"/>
      <c r="RCD1498" s="80"/>
      <c r="RCE1498" s="52"/>
      <c r="RCF1498" s="69"/>
      <c r="RCG1498" s="69"/>
      <c r="RCH1498" s="69"/>
      <c r="RCI1498" s="107"/>
      <c r="RCJ1498" s="2"/>
      <c r="RCK1498" s="15"/>
      <c r="RCL1498" s="15"/>
      <c r="RCM1498" s="80"/>
      <c r="RCN1498" s="52"/>
      <c r="RCO1498" s="69"/>
      <c r="RCP1498" s="69"/>
      <c r="RCQ1498" s="69"/>
      <c r="RCR1498" s="107"/>
      <c r="RCS1498" s="2"/>
      <c r="RCT1498" s="15"/>
      <c r="RCU1498" s="15"/>
      <c r="RCV1498" s="80"/>
      <c r="RCW1498" s="52"/>
      <c r="RCX1498" s="69"/>
      <c r="RCY1498" s="69"/>
      <c r="RCZ1498" s="69"/>
      <c r="RDA1498" s="107"/>
      <c r="RDB1498" s="2"/>
      <c r="RDC1498" s="15"/>
      <c r="RDD1498" s="15"/>
      <c r="RDE1498" s="80"/>
      <c r="RDF1498" s="52"/>
      <c r="RDG1498" s="69"/>
      <c r="RDH1498" s="69"/>
      <c r="RDI1498" s="69"/>
      <c r="RDJ1498" s="107"/>
      <c r="RDK1498" s="2"/>
      <c r="RDL1498" s="15"/>
      <c r="RDM1498" s="15"/>
      <c r="RDN1498" s="80"/>
      <c r="RDO1498" s="52"/>
      <c r="RDP1498" s="69"/>
      <c r="RDQ1498" s="69"/>
      <c r="RDR1498" s="69"/>
      <c r="RDS1498" s="107"/>
      <c r="RDT1498" s="2"/>
      <c r="RDU1498" s="15"/>
      <c r="RDV1498" s="15"/>
      <c r="RDW1498" s="80"/>
      <c r="RDX1498" s="52"/>
      <c r="RDY1498" s="69"/>
      <c r="RDZ1498" s="69"/>
      <c r="REA1498" s="69"/>
      <c r="REB1498" s="107"/>
      <c r="REC1498" s="2"/>
      <c r="RED1498" s="15"/>
      <c r="REE1498" s="15"/>
      <c r="REF1498" s="80"/>
      <c r="REG1498" s="52"/>
      <c r="REH1498" s="69"/>
      <c r="REI1498" s="69"/>
      <c r="REJ1498" s="69"/>
      <c r="REK1498" s="107"/>
      <c r="REL1498" s="2"/>
      <c r="REM1498" s="15"/>
      <c r="REN1498" s="15"/>
      <c r="REO1498" s="80"/>
      <c r="REP1498" s="52"/>
      <c r="REQ1498" s="69"/>
      <c r="RER1498" s="69"/>
      <c r="RES1498" s="69"/>
      <c r="RET1498" s="107"/>
      <c r="REU1498" s="2"/>
      <c r="REV1498" s="15"/>
      <c r="REW1498" s="15"/>
      <c r="REX1498" s="80"/>
      <c r="REY1498" s="52"/>
      <c r="REZ1498" s="69"/>
      <c r="RFA1498" s="69"/>
      <c r="RFB1498" s="69"/>
      <c r="RFC1498" s="107"/>
      <c r="RFD1498" s="2"/>
      <c r="RFE1498" s="15"/>
      <c r="RFF1498" s="15"/>
      <c r="RFG1498" s="80"/>
      <c r="RFH1498" s="52"/>
      <c r="RFI1498" s="69"/>
      <c r="RFJ1498" s="69"/>
      <c r="RFK1498" s="69"/>
      <c r="RFL1498" s="107"/>
      <c r="RFM1498" s="2"/>
      <c r="RFN1498" s="15"/>
      <c r="RFO1498" s="15"/>
      <c r="RFP1498" s="80"/>
      <c r="RFQ1498" s="52"/>
      <c r="RFR1498" s="69"/>
      <c r="RFS1498" s="69"/>
      <c r="RFT1498" s="69"/>
      <c r="RFU1498" s="107"/>
      <c r="RFV1498" s="2"/>
      <c r="RFW1498" s="15"/>
      <c r="RFX1498" s="15"/>
      <c r="RFY1498" s="80"/>
      <c r="RFZ1498" s="52"/>
      <c r="RGA1498" s="69"/>
      <c r="RGB1498" s="69"/>
      <c r="RGC1498" s="69"/>
      <c r="RGD1498" s="107"/>
      <c r="RGE1498" s="2"/>
      <c r="RGF1498" s="15"/>
      <c r="RGG1498" s="15"/>
      <c r="RGH1498" s="80"/>
      <c r="RGI1498" s="52"/>
      <c r="RGJ1498" s="69"/>
      <c r="RGK1498" s="69"/>
      <c r="RGL1498" s="69"/>
      <c r="RGM1498" s="107"/>
      <c r="RGN1498" s="2"/>
      <c r="RGO1498" s="15"/>
      <c r="RGP1498" s="15"/>
      <c r="RGQ1498" s="80"/>
      <c r="RGR1498" s="52"/>
      <c r="RGS1498" s="69"/>
      <c r="RGT1498" s="69"/>
      <c r="RGU1498" s="69"/>
      <c r="RGV1498" s="107"/>
      <c r="RGW1498" s="2"/>
      <c r="RGX1498" s="15"/>
      <c r="RGY1498" s="15"/>
      <c r="RGZ1498" s="80"/>
      <c r="RHA1498" s="52"/>
      <c r="RHB1498" s="69"/>
      <c r="RHC1498" s="69"/>
      <c r="RHD1498" s="69"/>
      <c r="RHE1498" s="107"/>
      <c r="RHF1498" s="2"/>
      <c r="RHG1498" s="15"/>
      <c r="RHH1498" s="15"/>
      <c r="RHI1498" s="80"/>
      <c r="RHJ1498" s="52"/>
      <c r="RHK1498" s="69"/>
      <c r="RHL1498" s="69"/>
      <c r="RHM1498" s="69"/>
      <c r="RHN1498" s="107"/>
      <c r="RHO1498" s="2"/>
      <c r="RHP1498" s="15"/>
      <c r="RHQ1498" s="15"/>
      <c r="RHR1498" s="80"/>
      <c r="RHS1498" s="52"/>
      <c r="RHT1498" s="69"/>
      <c r="RHU1498" s="69"/>
      <c r="RHV1498" s="69"/>
      <c r="RHW1498" s="107"/>
      <c r="RHX1498" s="2"/>
      <c r="RHY1498" s="15"/>
      <c r="RHZ1498" s="15"/>
      <c r="RIA1498" s="80"/>
      <c r="RIB1498" s="52"/>
      <c r="RIC1498" s="69"/>
      <c r="RID1498" s="69"/>
      <c r="RIE1498" s="69"/>
      <c r="RIF1498" s="107"/>
      <c r="RIG1498" s="2"/>
      <c r="RIH1498" s="15"/>
      <c r="RII1498" s="15"/>
      <c r="RIJ1498" s="80"/>
      <c r="RIK1498" s="52"/>
      <c r="RIL1498" s="69"/>
      <c r="RIM1498" s="69"/>
      <c r="RIN1498" s="69"/>
      <c r="RIO1498" s="107"/>
      <c r="RIP1498" s="2"/>
      <c r="RIQ1498" s="15"/>
      <c r="RIR1498" s="15"/>
      <c r="RIS1498" s="80"/>
      <c r="RIT1498" s="52"/>
      <c r="RIU1498" s="69"/>
      <c r="RIV1498" s="69"/>
      <c r="RIW1498" s="69"/>
      <c r="RIX1498" s="107"/>
      <c r="RIY1498" s="2"/>
      <c r="RIZ1498" s="15"/>
      <c r="RJA1498" s="15"/>
      <c r="RJB1498" s="80"/>
      <c r="RJC1498" s="52"/>
      <c r="RJD1498" s="69"/>
      <c r="RJE1498" s="69"/>
      <c r="RJF1498" s="69"/>
      <c r="RJG1498" s="107"/>
      <c r="RJH1498" s="2"/>
      <c r="RJI1498" s="15"/>
      <c r="RJJ1498" s="15"/>
      <c r="RJK1498" s="80"/>
      <c r="RJL1498" s="52"/>
      <c r="RJM1498" s="69"/>
      <c r="RJN1498" s="69"/>
      <c r="RJO1498" s="69"/>
      <c r="RJP1498" s="107"/>
      <c r="RJQ1498" s="2"/>
      <c r="RJR1498" s="15"/>
      <c r="RJS1498" s="15"/>
      <c r="RJT1498" s="80"/>
      <c r="RJU1498" s="52"/>
      <c r="RJV1498" s="69"/>
      <c r="RJW1498" s="69"/>
      <c r="RJX1498" s="69"/>
      <c r="RJY1498" s="107"/>
      <c r="RJZ1498" s="2"/>
      <c r="RKA1498" s="15"/>
      <c r="RKB1498" s="15"/>
      <c r="RKC1498" s="80"/>
      <c r="RKD1498" s="52"/>
      <c r="RKE1498" s="69"/>
      <c r="RKF1498" s="69"/>
      <c r="RKG1498" s="69"/>
      <c r="RKH1498" s="107"/>
      <c r="RKI1498" s="2"/>
      <c r="RKJ1498" s="15"/>
      <c r="RKK1498" s="15"/>
      <c r="RKL1498" s="80"/>
      <c r="RKM1498" s="52"/>
      <c r="RKN1498" s="69"/>
      <c r="RKO1498" s="69"/>
      <c r="RKP1498" s="69"/>
      <c r="RKQ1498" s="107"/>
      <c r="RKR1498" s="2"/>
      <c r="RKS1498" s="15"/>
      <c r="RKT1498" s="15"/>
      <c r="RKU1498" s="80"/>
      <c r="RKV1498" s="52"/>
      <c r="RKW1498" s="69"/>
      <c r="RKX1498" s="69"/>
      <c r="RKY1498" s="69"/>
      <c r="RKZ1498" s="107"/>
      <c r="RLA1498" s="2"/>
      <c r="RLB1498" s="15"/>
      <c r="RLC1498" s="15"/>
      <c r="RLD1498" s="80"/>
      <c r="RLE1498" s="52"/>
      <c r="RLF1498" s="69"/>
      <c r="RLG1498" s="69"/>
      <c r="RLH1498" s="69"/>
      <c r="RLI1498" s="107"/>
      <c r="RLJ1498" s="2"/>
      <c r="RLK1498" s="15"/>
      <c r="RLL1498" s="15"/>
      <c r="RLM1498" s="80"/>
      <c r="RLN1498" s="52"/>
      <c r="RLO1498" s="69"/>
      <c r="RLP1498" s="69"/>
      <c r="RLQ1498" s="69"/>
      <c r="RLR1498" s="107"/>
      <c r="RLS1498" s="2"/>
      <c r="RLT1498" s="15"/>
      <c r="RLU1498" s="15"/>
      <c r="RLV1498" s="80"/>
      <c r="RLW1498" s="52"/>
      <c r="RLX1498" s="69"/>
      <c r="RLY1498" s="69"/>
      <c r="RLZ1498" s="69"/>
      <c r="RMA1498" s="107"/>
      <c r="RMB1498" s="2"/>
      <c r="RMC1498" s="15"/>
      <c r="RMD1498" s="15"/>
      <c r="RME1498" s="80"/>
      <c r="RMF1498" s="52"/>
      <c r="RMG1498" s="69"/>
      <c r="RMH1498" s="69"/>
      <c r="RMI1498" s="69"/>
      <c r="RMJ1498" s="107"/>
      <c r="RMK1498" s="2"/>
      <c r="RML1498" s="15"/>
      <c r="RMM1498" s="15"/>
      <c r="RMN1498" s="80"/>
      <c r="RMO1498" s="52"/>
      <c r="RMP1498" s="69"/>
      <c r="RMQ1498" s="69"/>
      <c r="RMR1498" s="69"/>
      <c r="RMS1498" s="107"/>
      <c r="RMT1498" s="2"/>
      <c r="RMU1498" s="15"/>
      <c r="RMV1498" s="15"/>
      <c r="RMW1498" s="80"/>
      <c r="RMX1498" s="52"/>
      <c r="RMY1498" s="69"/>
      <c r="RMZ1498" s="69"/>
      <c r="RNA1498" s="69"/>
      <c r="RNB1498" s="107"/>
      <c r="RNC1498" s="2"/>
      <c r="RND1498" s="15"/>
      <c r="RNE1498" s="15"/>
      <c r="RNF1498" s="80"/>
      <c r="RNG1498" s="52"/>
      <c r="RNH1498" s="69"/>
      <c r="RNI1498" s="69"/>
      <c r="RNJ1498" s="69"/>
      <c r="RNK1498" s="107"/>
      <c r="RNL1498" s="2"/>
      <c r="RNM1498" s="15"/>
      <c r="RNN1498" s="15"/>
      <c r="RNO1498" s="80"/>
      <c r="RNP1498" s="52"/>
      <c r="RNQ1498" s="69"/>
      <c r="RNR1498" s="69"/>
      <c r="RNS1498" s="69"/>
      <c r="RNT1498" s="107"/>
      <c r="RNU1498" s="2"/>
      <c r="RNV1498" s="15"/>
      <c r="RNW1498" s="15"/>
      <c r="RNX1498" s="80"/>
      <c r="RNY1498" s="52"/>
      <c r="RNZ1498" s="69"/>
      <c r="ROA1498" s="69"/>
      <c r="ROB1498" s="69"/>
      <c r="ROC1498" s="107"/>
      <c r="ROD1498" s="2"/>
      <c r="ROE1498" s="15"/>
      <c r="ROF1498" s="15"/>
      <c r="ROG1498" s="80"/>
      <c r="ROH1498" s="52"/>
      <c r="ROI1498" s="69"/>
      <c r="ROJ1498" s="69"/>
      <c r="ROK1498" s="69"/>
      <c r="ROL1498" s="107"/>
      <c r="ROM1498" s="2"/>
      <c r="RON1498" s="15"/>
      <c r="ROO1498" s="15"/>
      <c r="ROP1498" s="80"/>
      <c r="ROQ1498" s="52"/>
      <c r="ROR1498" s="69"/>
      <c r="ROS1498" s="69"/>
      <c r="ROT1498" s="69"/>
      <c r="ROU1498" s="107"/>
      <c r="ROV1498" s="2"/>
      <c r="ROW1498" s="15"/>
      <c r="ROX1498" s="15"/>
      <c r="ROY1498" s="80"/>
      <c r="ROZ1498" s="52"/>
      <c r="RPA1498" s="69"/>
      <c r="RPB1498" s="69"/>
      <c r="RPC1498" s="69"/>
      <c r="RPD1498" s="107"/>
      <c r="RPE1498" s="2"/>
      <c r="RPF1498" s="15"/>
      <c r="RPG1498" s="15"/>
      <c r="RPH1498" s="80"/>
      <c r="RPI1498" s="52"/>
      <c r="RPJ1498" s="69"/>
      <c r="RPK1498" s="69"/>
      <c r="RPL1498" s="69"/>
      <c r="RPM1498" s="107"/>
      <c r="RPN1498" s="2"/>
      <c r="RPO1498" s="15"/>
      <c r="RPP1498" s="15"/>
      <c r="RPQ1498" s="80"/>
      <c r="RPR1498" s="52"/>
      <c r="RPS1498" s="69"/>
      <c r="RPT1498" s="69"/>
      <c r="RPU1498" s="69"/>
      <c r="RPV1498" s="107"/>
      <c r="RPW1498" s="2"/>
      <c r="RPX1498" s="15"/>
      <c r="RPY1498" s="15"/>
      <c r="RPZ1498" s="80"/>
      <c r="RQA1498" s="52"/>
      <c r="RQB1498" s="69"/>
      <c r="RQC1498" s="69"/>
      <c r="RQD1498" s="69"/>
      <c r="RQE1498" s="107"/>
      <c r="RQF1498" s="2"/>
      <c r="RQG1498" s="15"/>
      <c r="RQH1498" s="15"/>
      <c r="RQI1498" s="80"/>
      <c r="RQJ1498" s="52"/>
      <c r="RQK1498" s="69"/>
      <c r="RQL1498" s="69"/>
      <c r="RQM1498" s="69"/>
      <c r="RQN1498" s="107"/>
      <c r="RQO1498" s="2"/>
      <c r="RQP1498" s="15"/>
      <c r="RQQ1498" s="15"/>
      <c r="RQR1498" s="80"/>
      <c r="RQS1498" s="52"/>
      <c r="RQT1498" s="69"/>
      <c r="RQU1498" s="69"/>
      <c r="RQV1498" s="69"/>
      <c r="RQW1498" s="107"/>
      <c r="RQX1498" s="2"/>
      <c r="RQY1498" s="15"/>
      <c r="RQZ1498" s="15"/>
      <c r="RRA1498" s="80"/>
      <c r="RRB1498" s="52"/>
      <c r="RRC1498" s="69"/>
      <c r="RRD1498" s="69"/>
      <c r="RRE1498" s="69"/>
      <c r="RRF1498" s="107"/>
      <c r="RRG1498" s="2"/>
      <c r="RRH1498" s="15"/>
      <c r="RRI1498" s="15"/>
      <c r="RRJ1498" s="80"/>
      <c r="RRK1498" s="52"/>
      <c r="RRL1498" s="69"/>
      <c r="RRM1498" s="69"/>
      <c r="RRN1498" s="69"/>
      <c r="RRO1498" s="107"/>
      <c r="RRP1498" s="2"/>
      <c r="RRQ1498" s="15"/>
      <c r="RRR1498" s="15"/>
      <c r="RRS1498" s="80"/>
      <c r="RRT1498" s="52"/>
      <c r="RRU1498" s="69"/>
      <c r="RRV1498" s="69"/>
      <c r="RRW1498" s="69"/>
      <c r="RRX1498" s="107"/>
      <c r="RRY1498" s="2"/>
      <c r="RRZ1498" s="15"/>
      <c r="RSA1498" s="15"/>
      <c r="RSB1498" s="80"/>
      <c r="RSC1498" s="52"/>
      <c r="RSD1498" s="69"/>
      <c r="RSE1498" s="69"/>
      <c r="RSF1498" s="69"/>
      <c r="RSG1498" s="107"/>
      <c r="RSH1498" s="2"/>
      <c r="RSI1498" s="15"/>
      <c r="RSJ1498" s="15"/>
      <c r="RSK1498" s="80"/>
      <c r="RSL1498" s="52"/>
      <c r="RSM1498" s="69"/>
      <c r="RSN1498" s="69"/>
      <c r="RSO1498" s="69"/>
      <c r="RSP1498" s="107"/>
      <c r="RSQ1498" s="2"/>
      <c r="RSR1498" s="15"/>
      <c r="RSS1498" s="15"/>
      <c r="RST1498" s="80"/>
      <c r="RSU1498" s="52"/>
      <c r="RSV1498" s="69"/>
      <c r="RSW1498" s="69"/>
      <c r="RSX1498" s="69"/>
      <c r="RSY1498" s="107"/>
      <c r="RSZ1498" s="2"/>
      <c r="RTA1498" s="15"/>
      <c r="RTB1498" s="15"/>
      <c r="RTC1498" s="80"/>
      <c r="RTD1498" s="52"/>
      <c r="RTE1498" s="69"/>
      <c r="RTF1498" s="69"/>
      <c r="RTG1498" s="69"/>
      <c r="RTH1498" s="107"/>
      <c r="RTI1498" s="2"/>
      <c r="RTJ1498" s="15"/>
      <c r="RTK1498" s="15"/>
      <c r="RTL1498" s="80"/>
      <c r="RTM1498" s="52"/>
      <c r="RTN1498" s="69"/>
      <c r="RTO1498" s="69"/>
      <c r="RTP1498" s="69"/>
      <c r="RTQ1498" s="107"/>
      <c r="RTR1498" s="2"/>
      <c r="RTS1498" s="15"/>
      <c r="RTT1498" s="15"/>
      <c r="RTU1498" s="80"/>
      <c r="RTV1498" s="52"/>
      <c r="RTW1498" s="69"/>
      <c r="RTX1498" s="69"/>
      <c r="RTY1498" s="69"/>
      <c r="RTZ1498" s="107"/>
      <c r="RUA1498" s="2"/>
      <c r="RUB1498" s="15"/>
      <c r="RUC1498" s="15"/>
      <c r="RUD1498" s="80"/>
      <c r="RUE1498" s="52"/>
      <c r="RUF1498" s="69"/>
      <c r="RUG1498" s="69"/>
      <c r="RUH1498" s="69"/>
      <c r="RUI1498" s="107"/>
      <c r="RUJ1498" s="2"/>
      <c r="RUK1498" s="15"/>
      <c r="RUL1498" s="15"/>
      <c r="RUM1498" s="80"/>
      <c r="RUN1498" s="52"/>
      <c r="RUO1498" s="69"/>
      <c r="RUP1498" s="69"/>
      <c r="RUQ1498" s="69"/>
      <c r="RUR1498" s="107"/>
      <c r="RUS1498" s="2"/>
      <c r="RUT1498" s="15"/>
      <c r="RUU1498" s="15"/>
      <c r="RUV1498" s="80"/>
      <c r="RUW1498" s="52"/>
      <c r="RUX1498" s="69"/>
      <c r="RUY1498" s="69"/>
      <c r="RUZ1498" s="69"/>
      <c r="RVA1498" s="107"/>
      <c r="RVB1498" s="2"/>
      <c r="RVC1498" s="15"/>
      <c r="RVD1498" s="15"/>
      <c r="RVE1498" s="80"/>
      <c r="RVF1498" s="52"/>
      <c r="RVG1498" s="69"/>
      <c r="RVH1498" s="69"/>
      <c r="RVI1498" s="69"/>
      <c r="RVJ1498" s="107"/>
      <c r="RVK1498" s="2"/>
      <c r="RVL1498" s="15"/>
      <c r="RVM1498" s="15"/>
      <c r="RVN1498" s="80"/>
      <c r="RVO1498" s="52"/>
      <c r="RVP1498" s="69"/>
      <c r="RVQ1498" s="69"/>
      <c r="RVR1498" s="69"/>
      <c r="RVS1498" s="107"/>
      <c r="RVT1498" s="2"/>
      <c r="RVU1498" s="15"/>
      <c r="RVV1498" s="15"/>
      <c r="RVW1498" s="80"/>
      <c r="RVX1498" s="52"/>
      <c r="RVY1498" s="69"/>
      <c r="RVZ1498" s="69"/>
      <c r="RWA1498" s="69"/>
      <c r="RWB1498" s="107"/>
      <c r="RWC1498" s="2"/>
      <c r="RWD1498" s="15"/>
      <c r="RWE1498" s="15"/>
      <c r="RWF1498" s="80"/>
      <c r="RWG1498" s="52"/>
      <c r="RWH1498" s="69"/>
      <c r="RWI1498" s="69"/>
      <c r="RWJ1498" s="69"/>
      <c r="RWK1498" s="107"/>
      <c r="RWL1498" s="2"/>
      <c r="RWM1498" s="15"/>
      <c r="RWN1498" s="15"/>
      <c r="RWO1498" s="80"/>
      <c r="RWP1498" s="52"/>
      <c r="RWQ1498" s="69"/>
      <c r="RWR1498" s="69"/>
      <c r="RWS1498" s="69"/>
      <c r="RWT1498" s="107"/>
      <c r="RWU1498" s="2"/>
      <c r="RWV1498" s="15"/>
      <c r="RWW1498" s="15"/>
      <c r="RWX1498" s="80"/>
      <c r="RWY1498" s="52"/>
      <c r="RWZ1498" s="69"/>
      <c r="RXA1498" s="69"/>
      <c r="RXB1498" s="69"/>
      <c r="RXC1498" s="107"/>
      <c r="RXD1498" s="2"/>
      <c r="RXE1498" s="15"/>
      <c r="RXF1498" s="15"/>
      <c r="RXG1498" s="80"/>
      <c r="RXH1498" s="52"/>
      <c r="RXI1498" s="69"/>
      <c r="RXJ1498" s="69"/>
      <c r="RXK1498" s="69"/>
      <c r="RXL1498" s="107"/>
      <c r="RXM1498" s="2"/>
      <c r="RXN1498" s="15"/>
      <c r="RXO1498" s="15"/>
      <c r="RXP1498" s="80"/>
      <c r="RXQ1498" s="52"/>
      <c r="RXR1498" s="69"/>
      <c r="RXS1498" s="69"/>
      <c r="RXT1498" s="69"/>
      <c r="RXU1498" s="107"/>
      <c r="RXV1498" s="2"/>
      <c r="RXW1498" s="15"/>
      <c r="RXX1498" s="15"/>
      <c r="RXY1498" s="80"/>
      <c r="RXZ1498" s="52"/>
      <c r="RYA1498" s="69"/>
      <c r="RYB1498" s="69"/>
      <c r="RYC1498" s="69"/>
      <c r="RYD1498" s="107"/>
      <c r="RYE1498" s="2"/>
      <c r="RYF1498" s="15"/>
      <c r="RYG1498" s="15"/>
      <c r="RYH1498" s="80"/>
      <c r="RYI1498" s="52"/>
      <c r="RYJ1498" s="69"/>
      <c r="RYK1498" s="69"/>
      <c r="RYL1498" s="69"/>
      <c r="RYM1498" s="107"/>
      <c r="RYN1498" s="2"/>
      <c r="RYO1498" s="15"/>
      <c r="RYP1498" s="15"/>
      <c r="RYQ1498" s="80"/>
      <c r="RYR1498" s="52"/>
      <c r="RYS1498" s="69"/>
      <c r="RYT1498" s="69"/>
      <c r="RYU1498" s="69"/>
      <c r="RYV1498" s="107"/>
      <c r="RYW1498" s="2"/>
      <c r="RYX1498" s="15"/>
      <c r="RYY1498" s="15"/>
      <c r="RYZ1498" s="80"/>
      <c r="RZA1498" s="52"/>
      <c r="RZB1498" s="69"/>
      <c r="RZC1498" s="69"/>
      <c r="RZD1498" s="69"/>
      <c r="RZE1498" s="107"/>
      <c r="RZF1498" s="2"/>
      <c r="RZG1498" s="15"/>
      <c r="RZH1498" s="15"/>
      <c r="RZI1498" s="80"/>
      <c r="RZJ1498" s="52"/>
      <c r="RZK1498" s="69"/>
      <c r="RZL1498" s="69"/>
      <c r="RZM1498" s="69"/>
      <c r="RZN1498" s="107"/>
      <c r="RZO1498" s="2"/>
      <c r="RZP1498" s="15"/>
      <c r="RZQ1498" s="15"/>
      <c r="RZR1498" s="80"/>
      <c r="RZS1498" s="52"/>
      <c r="RZT1498" s="69"/>
      <c r="RZU1498" s="69"/>
      <c r="RZV1498" s="69"/>
      <c r="RZW1498" s="107"/>
      <c r="RZX1498" s="2"/>
      <c r="RZY1498" s="15"/>
      <c r="RZZ1498" s="15"/>
      <c r="SAA1498" s="80"/>
      <c r="SAB1498" s="52"/>
      <c r="SAC1498" s="69"/>
      <c r="SAD1498" s="69"/>
      <c r="SAE1498" s="69"/>
      <c r="SAF1498" s="107"/>
      <c r="SAG1498" s="2"/>
      <c r="SAH1498" s="15"/>
      <c r="SAI1498" s="15"/>
      <c r="SAJ1498" s="80"/>
      <c r="SAK1498" s="52"/>
      <c r="SAL1498" s="69"/>
      <c r="SAM1498" s="69"/>
      <c r="SAN1498" s="69"/>
      <c r="SAO1498" s="107"/>
      <c r="SAP1498" s="2"/>
      <c r="SAQ1498" s="15"/>
      <c r="SAR1498" s="15"/>
      <c r="SAS1498" s="80"/>
      <c r="SAT1498" s="52"/>
      <c r="SAU1498" s="69"/>
      <c r="SAV1498" s="69"/>
      <c r="SAW1498" s="69"/>
      <c r="SAX1498" s="107"/>
      <c r="SAY1498" s="2"/>
      <c r="SAZ1498" s="15"/>
      <c r="SBA1498" s="15"/>
      <c r="SBB1498" s="80"/>
      <c r="SBC1498" s="52"/>
      <c r="SBD1498" s="69"/>
      <c r="SBE1498" s="69"/>
      <c r="SBF1498" s="69"/>
      <c r="SBG1498" s="107"/>
      <c r="SBH1498" s="2"/>
      <c r="SBI1498" s="15"/>
      <c r="SBJ1498" s="15"/>
      <c r="SBK1498" s="80"/>
      <c r="SBL1498" s="52"/>
      <c r="SBM1498" s="69"/>
      <c r="SBN1498" s="69"/>
      <c r="SBO1498" s="69"/>
      <c r="SBP1498" s="107"/>
      <c r="SBQ1498" s="2"/>
      <c r="SBR1498" s="15"/>
      <c r="SBS1498" s="15"/>
      <c r="SBT1498" s="80"/>
      <c r="SBU1498" s="52"/>
      <c r="SBV1498" s="69"/>
      <c r="SBW1498" s="69"/>
      <c r="SBX1498" s="69"/>
      <c r="SBY1498" s="107"/>
      <c r="SBZ1498" s="2"/>
      <c r="SCA1498" s="15"/>
      <c r="SCB1498" s="15"/>
      <c r="SCC1498" s="80"/>
      <c r="SCD1498" s="52"/>
      <c r="SCE1498" s="69"/>
      <c r="SCF1498" s="69"/>
      <c r="SCG1498" s="69"/>
      <c r="SCH1498" s="107"/>
      <c r="SCI1498" s="2"/>
      <c r="SCJ1498" s="15"/>
      <c r="SCK1498" s="15"/>
      <c r="SCL1498" s="80"/>
      <c r="SCM1498" s="52"/>
      <c r="SCN1498" s="69"/>
      <c r="SCO1498" s="69"/>
      <c r="SCP1498" s="69"/>
      <c r="SCQ1498" s="107"/>
      <c r="SCR1498" s="2"/>
      <c r="SCS1498" s="15"/>
      <c r="SCT1498" s="15"/>
      <c r="SCU1498" s="80"/>
      <c r="SCV1498" s="52"/>
      <c r="SCW1498" s="69"/>
      <c r="SCX1498" s="69"/>
      <c r="SCY1498" s="69"/>
      <c r="SCZ1498" s="107"/>
      <c r="SDA1498" s="2"/>
      <c r="SDB1498" s="15"/>
      <c r="SDC1498" s="15"/>
      <c r="SDD1498" s="80"/>
      <c r="SDE1498" s="52"/>
      <c r="SDF1498" s="69"/>
      <c r="SDG1498" s="69"/>
      <c r="SDH1498" s="69"/>
      <c r="SDI1498" s="107"/>
      <c r="SDJ1498" s="2"/>
      <c r="SDK1498" s="15"/>
      <c r="SDL1498" s="15"/>
      <c r="SDM1498" s="80"/>
      <c r="SDN1498" s="52"/>
      <c r="SDO1498" s="69"/>
      <c r="SDP1498" s="69"/>
      <c r="SDQ1498" s="69"/>
      <c r="SDR1498" s="107"/>
      <c r="SDS1498" s="2"/>
      <c r="SDT1498" s="15"/>
      <c r="SDU1498" s="15"/>
      <c r="SDV1498" s="80"/>
      <c r="SDW1498" s="52"/>
      <c r="SDX1498" s="69"/>
      <c r="SDY1498" s="69"/>
      <c r="SDZ1498" s="69"/>
      <c r="SEA1498" s="107"/>
      <c r="SEB1498" s="2"/>
      <c r="SEC1498" s="15"/>
      <c r="SED1498" s="15"/>
      <c r="SEE1498" s="80"/>
      <c r="SEF1498" s="52"/>
      <c r="SEG1498" s="69"/>
      <c r="SEH1498" s="69"/>
      <c r="SEI1498" s="69"/>
      <c r="SEJ1498" s="107"/>
      <c r="SEK1498" s="2"/>
      <c r="SEL1498" s="15"/>
      <c r="SEM1498" s="15"/>
      <c r="SEN1498" s="80"/>
      <c r="SEO1498" s="52"/>
      <c r="SEP1498" s="69"/>
      <c r="SEQ1498" s="69"/>
      <c r="SER1498" s="69"/>
      <c r="SES1498" s="107"/>
      <c r="SET1498" s="2"/>
      <c r="SEU1498" s="15"/>
      <c r="SEV1498" s="15"/>
      <c r="SEW1498" s="80"/>
      <c r="SEX1498" s="52"/>
      <c r="SEY1498" s="69"/>
      <c r="SEZ1498" s="69"/>
      <c r="SFA1498" s="69"/>
      <c r="SFB1498" s="107"/>
      <c r="SFC1498" s="2"/>
      <c r="SFD1498" s="15"/>
      <c r="SFE1498" s="15"/>
      <c r="SFF1498" s="80"/>
      <c r="SFG1498" s="52"/>
      <c r="SFH1498" s="69"/>
      <c r="SFI1498" s="69"/>
      <c r="SFJ1498" s="69"/>
      <c r="SFK1498" s="107"/>
      <c r="SFL1498" s="2"/>
      <c r="SFM1498" s="15"/>
      <c r="SFN1498" s="15"/>
      <c r="SFO1498" s="80"/>
      <c r="SFP1498" s="52"/>
      <c r="SFQ1498" s="69"/>
      <c r="SFR1498" s="69"/>
      <c r="SFS1498" s="69"/>
      <c r="SFT1498" s="107"/>
      <c r="SFU1498" s="2"/>
      <c r="SFV1498" s="15"/>
      <c r="SFW1498" s="15"/>
      <c r="SFX1498" s="80"/>
      <c r="SFY1498" s="52"/>
      <c r="SFZ1498" s="69"/>
      <c r="SGA1498" s="69"/>
      <c r="SGB1498" s="69"/>
      <c r="SGC1498" s="107"/>
      <c r="SGD1498" s="2"/>
      <c r="SGE1498" s="15"/>
      <c r="SGF1498" s="15"/>
      <c r="SGG1498" s="80"/>
      <c r="SGH1498" s="52"/>
      <c r="SGI1498" s="69"/>
      <c r="SGJ1498" s="69"/>
      <c r="SGK1498" s="69"/>
      <c r="SGL1498" s="107"/>
      <c r="SGM1498" s="2"/>
      <c r="SGN1498" s="15"/>
      <c r="SGO1498" s="15"/>
      <c r="SGP1498" s="80"/>
      <c r="SGQ1498" s="52"/>
      <c r="SGR1498" s="69"/>
      <c r="SGS1498" s="69"/>
      <c r="SGT1498" s="69"/>
      <c r="SGU1498" s="107"/>
      <c r="SGV1498" s="2"/>
      <c r="SGW1498" s="15"/>
      <c r="SGX1498" s="15"/>
      <c r="SGY1498" s="80"/>
      <c r="SGZ1498" s="52"/>
      <c r="SHA1498" s="69"/>
      <c r="SHB1498" s="69"/>
      <c r="SHC1498" s="69"/>
      <c r="SHD1498" s="107"/>
      <c r="SHE1498" s="2"/>
      <c r="SHF1498" s="15"/>
      <c r="SHG1498" s="15"/>
      <c r="SHH1498" s="80"/>
      <c r="SHI1498" s="52"/>
      <c r="SHJ1498" s="69"/>
      <c r="SHK1498" s="69"/>
      <c r="SHL1498" s="69"/>
      <c r="SHM1498" s="107"/>
      <c r="SHN1498" s="2"/>
      <c r="SHO1498" s="15"/>
      <c r="SHP1498" s="15"/>
      <c r="SHQ1498" s="80"/>
      <c r="SHR1498" s="52"/>
      <c r="SHS1498" s="69"/>
      <c r="SHT1498" s="69"/>
      <c r="SHU1498" s="69"/>
      <c r="SHV1498" s="107"/>
      <c r="SHW1498" s="2"/>
      <c r="SHX1498" s="15"/>
      <c r="SHY1498" s="15"/>
      <c r="SHZ1498" s="80"/>
      <c r="SIA1498" s="52"/>
      <c r="SIB1498" s="69"/>
      <c r="SIC1498" s="69"/>
      <c r="SID1498" s="69"/>
      <c r="SIE1498" s="107"/>
      <c r="SIF1498" s="2"/>
      <c r="SIG1498" s="15"/>
      <c r="SIH1498" s="15"/>
      <c r="SII1498" s="80"/>
      <c r="SIJ1498" s="52"/>
      <c r="SIK1498" s="69"/>
      <c r="SIL1498" s="69"/>
      <c r="SIM1498" s="69"/>
      <c r="SIN1498" s="107"/>
      <c r="SIO1498" s="2"/>
      <c r="SIP1498" s="15"/>
      <c r="SIQ1498" s="15"/>
      <c r="SIR1498" s="80"/>
      <c r="SIS1498" s="52"/>
      <c r="SIT1498" s="69"/>
      <c r="SIU1498" s="69"/>
      <c r="SIV1498" s="69"/>
      <c r="SIW1498" s="107"/>
      <c r="SIX1498" s="2"/>
      <c r="SIY1498" s="15"/>
      <c r="SIZ1498" s="15"/>
      <c r="SJA1498" s="80"/>
      <c r="SJB1498" s="52"/>
      <c r="SJC1498" s="69"/>
      <c r="SJD1498" s="69"/>
      <c r="SJE1498" s="69"/>
      <c r="SJF1498" s="107"/>
      <c r="SJG1498" s="2"/>
      <c r="SJH1498" s="15"/>
      <c r="SJI1498" s="15"/>
      <c r="SJJ1498" s="80"/>
      <c r="SJK1498" s="52"/>
      <c r="SJL1498" s="69"/>
      <c r="SJM1498" s="69"/>
      <c r="SJN1498" s="69"/>
      <c r="SJO1498" s="107"/>
      <c r="SJP1498" s="2"/>
      <c r="SJQ1498" s="15"/>
      <c r="SJR1498" s="15"/>
      <c r="SJS1498" s="80"/>
      <c r="SJT1498" s="52"/>
      <c r="SJU1498" s="69"/>
      <c r="SJV1498" s="69"/>
      <c r="SJW1498" s="69"/>
      <c r="SJX1498" s="107"/>
      <c r="SJY1498" s="2"/>
      <c r="SJZ1498" s="15"/>
      <c r="SKA1498" s="15"/>
      <c r="SKB1498" s="80"/>
      <c r="SKC1498" s="52"/>
      <c r="SKD1498" s="69"/>
      <c r="SKE1498" s="69"/>
      <c r="SKF1498" s="69"/>
      <c r="SKG1498" s="107"/>
      <c r="SKH1498" s="2"/>
      <c r="SKI1498" s="15"/>
      <c r="SKJ1498" s="15"/>
      <c r="SKK1498" s="80"/>
      <c r="SKL1498" s="52"/>
      <c r="SKM1498" s="69"/>
      <c r="SKN1498" s="69"/>
      <c r="SKO1498" s="69"/>
      <c r="SKP1498" s="107"/>
      <c r="SKQ1498" s="2"/>
      <c r="SKR1498" s="15"/>
      <c r="SKS1498" s="15"/>
      <c r="SKT1498" s="80"/>
      <c r="SKU1498" s="52"/>
      <c r="SKV1498" s="69"/>
      <c r="SKW1498" s="69"/>
      <c r="SKX1498" s="69"/>
      <c r="SKY1498" s="107"/>
      <c r="SKZ1498" s="2"/>
      <c r="SLA1498" s="15"/>
      <c r="SLB1498" s="15"/>
      <c r="SLC1498" s="80"/>
      <c r="SLD1498" s="52"/>
      <c r="SLE1498" s="69"/>
      <c r="SLF1498" s="69"/>
      <c r="SLG1498" s="69"/>
      <c r="SLH1498" s="107"/>
      <c r="SLI1498" s="2"/>
      <c r="SLJ1498" s="15"/>
      <c r="SLK1498" s="15"/>
      <c r="SLL1498" s="80"/>
      <c r="SLM1498" s="52"/>
      <c r="SLN1498" s="69"/>
      <c r="SLO1498" s="69"/>
      <c r="SLP1498" s="69"/>
      <c r="SLQ1498" s="107"/>
      <c r="SLR1498" s="2"/>
      <c r="SLS1498" s="15"/>
      <c r="SLT1498" s="15"/>
      <c r="SLU1498" s="80"/>
      <c r="SLV1498" s="52"/>
      <c r="SLW1498" s="69"/>
      <c r="SLX1498" s="69"/>
      <c r="SLY1498" s="69"/>
      <c r="SLZ1498" s="107"/>
      <c r="SMA1498" s="2"/>
      <c r="SMB1498" s="15"/>
      <c r="SMC1498" s="15"/>
      <c r="SMD1498" s="80"/>
      <c r="SME1498" s="52"/>
      <c r="SMF1498" s="69"/>
      <c r="SMG1498" s="69"/>
      <c r="SMH1498" s="69"/>
      <c r="SMI1498" s="107"/>
      <c r="SMJ1498" s="2"/>
      <c r="SMK1498" s="15"/>
      <c r="SML1498" s="15"/>
      <c r="SMM1498" s="80"/>
      <c r="SMN1498" s="52"/>
      <c r="SMO1498" s="69"/>
      <c r="SMP1498" s="69"/>
      <c r="SMQ1498" s="69"/>
      <c r="SMR1498" s="107"/>
      <c r="SMS1498" s="2"/>
      <c r="SMT1498" s="15"/>
      <c r="SMU1498" s="15"/>
      <c r="SMV1498" s="80"/>
      <c r="SMW1498" s="52"/>
      <c r="SMX1498" s="69"/>
      <c r="SMY1498" s="69"/>
      <c r="SMZ1498" s="69"/>
      <c r="SNA1498" s="107"/>
      <c r="SNB1498" s="2"/>
      <c r="SNC1498" s="15"/>
      <c r="SND1498" s="15"/>
      <c r="SNE1498" s="80"/>
      <c r="SNF1498" s="52"/>
      <c r="SNG1498" s="69"/>
      <c r="SNH1498" s="69"/>
      <c r="SNI1498" s="69"/>
      <c r="SNJ1498" s="107"/>
      <c r="SNK1498" s="2"/>
      <c r="SNL1498" s="15"/>
      <c r="SNM1498" s="15"/>
      <c r="SNN1498" s="80"/>
      <c r="SNO1498" s="52"/>
      <c r="SNP1498" s="69"/>
      <c r="SNQ1498" s="69"/>
      <c r="SNR1498" s="69"/>
      <c r="SNS1498" s="107"/>
      <c r="SNT1498" s="2"/>
      <c r="SNU1498" s="15"/>
      <c r="SNV1498" s="15"/>
      <c r="SNW1498" s="80"/>
      <c r="SNX1498" s="52"/>
      <c r="SNY1498" s="69"/>
      <c r="SNZ1498" s="69"/>
      <c r="SOA1498" s="69"/>
      <c r="SOB1498" s="107"/>
      <c r="SOC1498" s="2"/>
      <c r="SOD1498" s="15"/>
      <c r="SOE1498" s="15"/>
      <c r="SOF1498" s="80"/>
      <c r="SOG1498" s="52"/>
      <c r="SOH1498" s="69"/>
      <c r="SOI1498" s="69"/>
      <c r="SOJ1498" s="69"/>
      <c r="SOK1498" s="107"/>
      <c r="SOL1498" s="2"/>
      <c r="SOM1498" s="15"/>
      <c r="SON1498" s="15"/>
      <c r="SOO1498" s="80"/>
      <c r="SOP1498" s="52"/>
      <c r="SOQ1498" s="69"/>
      <c r="SOR1498" s="69"/>
      <c r="SOS1498" s="69"/>
      <c r="SOT1498" s="107"/>
      <c r="SOU1498" s="2"/>
      <c r="SOV1498" s="15"/>
      <c r="SOW1498" s="15"/>
      <c r="SOX1498" s="80"/>
      <c r="SOY1498" s="52"/>
      <c r="SOZ1498" s="69"/>
      <c r="SPA1498" s="69"/>
      <c r="SPB1498" s="69"/>
      <c r="SPC1498" s="107"/>
      <c r="SPD1498" s="2"/>
      <c r="SPE1498" s="15"/>
      <c r="SPF1498" s="15"/>
      <c r="SPG1498" s="80"/>
      <c r="SPH1498" s="52"/>
      <c r="SPI1498" s="69"/>
      <c r="SPJ1498" s="69"/>
      <c r="SPK1498" s="69"/>
      <c r="SPL1498" s="107"/>
      <c r="SPM1498" s="2"/>
      <c r="SPN1498" s="15"/>
      <c r="SPO1498" s="15"/>
      <c r="SPP1498" s="80"/>
      <c r="SPQ1498" s="52"/>
      <c r="SPR1498" s="69"/>
      <c r="SPS1498" s="69"/>
      <c r="SPT1498" s="69"/>
      <c r="SPU1498" s="107"/>
      <c r="SPV1498" s="2"/>
      <c r="SPW1498" s="15"/>
      <c r="SPX1498" s="15"/>
      <c r="SPY1498" s="80"/>
      <c r="SPZ1498" s="52"/>
      <c r="SQA1498" s="69"/>
      <c r="SQB1498" s="69"/>
      <c r="SQC1498" s="69"/>
      <c r="SQD1498" s="107"/>
      <c r="SQE1498" s="2"/>
      <c r="SQF1498" s="15"/>
      <c r="SQG1498" s="15"/>
      <c r="SQH1498" s="80"/>
      <c r="SQI1498" s="52"/>
      <c r="SQJ1498" s="69"/>
      <c r="SQK1498" s="69"/>
      <c r="SQL1498" s="69"/>
      <c r="SQM1498" s="107"/>
      <c r="SQN1498" s="2"/>
      <c r="SQO1498" s="15"/>
      <c r="SQP1498" s="15"/>
      <c r="SQQ1498" s="80"/>
      <c r="SQR1498" s="52"/>
      <c r="SQS1498" s="69"/>
      <c r="SQT1498" s="69"/>
      <c r="SQU1498" s="69"/>
      <c r="SQV1498" s="107"/>
      <c r="SQW1498" s="2"/>
      <c r="SQX1498" s="15"/>
      <c r="SQY1498" s="15"/>
      <c r="SQZ1498" s="80"/>
      <c r="SRA1498" s="52"/>
      <c r="SRB1498" s="69"/>
      <c r="SRC1498" s="69"/>
      <c r="SRD1498" s="69"/>
      <c r="SRE1498" s="107"/>
      <c r="SRF1498" s="2"/>
      <c r="SRG1498" s="15"/>
      <c r="SRH1498" s="15"/>
      <c r="SRI1498" s="80"/>
      <c r="SRJ1498" s="52"/>
      <c r="SRK1498" s="69"/>
      <c r="SRL1498" s="69"/>
      <c r="SRM1498" s="69"/>
      <c r="SRN1498" s="107"/>
      <c r="SRO1498" s="2"/>
      <c r="SRP1498" s="15"/>
      <c r="SRQ1498" s="15"/>
      <c r="SRR1498" s="80"/>
      <c r="SRS1498" s="52"/>
      <c r="SRT1498" s="69"/>
      <c r="SRU1498" s="69"/>
      <c r="SRV1498" s="69"/>
      <c r="SRW1498" s="107"/>
      <c r="SRX1498" s="2"/>
      <c r="SRY1498" s="15"/>
      <c r="SRZ1498" s="15"/>
      <c r="SSA1498" s="80"/>
      <c r="SSB1498" s="52"/>
      <c r="SSC1498" s="69"/>
      <c r="SSD1498" s="69"/>
      <c r="SSE1498" s="69"/>
      <c r="SSF1498" s="107"/>
      <c r="SSG1498" s="2"/>
      <c r="SSH1498" s="15"/>
      <c r="SSI1498" s="15"/>
      <c r="SSJ1498" s="80"/>
      <c r="SSK1498" s="52"/>
      <c r="SSL1498" s="69"/>
      <c r="SSM1498" s="69"/>
      <c r="SSN1498" s="69"/>
      <c r="SSO1498" s="107"/>
      <c r="SSP1498" s="2"/>
      <c r="SSQ1498" s="15"/>
      <c r="SSR1498" s="15"/>
      <c r="SSS1498" s="80"/>
      <c r="SST1498" s="52"/>
      <c r="SSU1498" s="69"/>
      <c r="SSV1498" s="69"/>
      <c r="SSW1498" s="69"/>
      <c r="SSX1498" s="107"/>
      <c r="SSY1498" s="2"/>
      <c r="SSZ1498" s="15"/>
      <c r="STA1498" s="15"/>
      <c r="STB1498" s="80"/>
      <c r="STC1498" s="52"/>
      <c r="STD1498" s="69"/>
      <c r="STE1498" s="69"/>
      <c r="STF1498" s="69"/>
      <c r="STG1498" s="107"/>
      <c r="STH1498" s="2"/>
      <c r="STI1498" s="15"/>
      <c r="STJ1498" s="15"/>
      <c r="STK1498" s="80"/>
      <c r="STL1498" s="52"/>
      <c r="STM1498" s="69"/>
      <c r="STN1498" s="69"/>
      <c r="STO1498" s="69"/>
      <c r="STP1498" s="107"/>
      <c r="STQ1498" s="2"/>
      <c r="STR1498" s="15"/>
      <c r="STS1498" s="15"/>
      <c r="STT1498" s="80"/>
      <c r="STU1498" s="52"/>
      <c r="STV1498" s="69"/>
      <c r="STW1498" s="69"/>
      <c r="STX1498" s="69"/>
      <c r="STY1498" s="107"/>
      <c r="STZ1498" s="2"/>
      <c r="SUA1498" s="15"/>
      <c r="SUB1498" s="15"/>
      <c r="SUC1498" s="80"/>
      <c r="SUD1498" s="52"/>
      <c r="SUE1498" s="69"/>
      <c r="SUF1498" s="69"/>
      <c r="SUG1498" s="69"/>
      <c r="SUH1498" s="107"/>
      <c r="SUI1498" s="2"/>
      <c r="SUJ1498" s="15"/>
      <c r="SUK1498" s="15"/>
      <c r="SUL1498" s="80"/>
      <c r="SUM1498" s="52"/>
      <c r="SUN1498" s="69"/>
      <c r="SUO1498" s="69"/>
      <c r="SUP1498" s="69"/>
      <c r="SUQ1498" s="107"/>
      <c r="SUR1498" s="2"/>
      <c r="SUS1498" s="15"/>
      <c r="SUT1498" s="15"/>
      <c r="SUU1498" s="80"/>
      <c r="SUV1498" s="52"/>
      <c r="SUW1498" s="69"/>
      <c r="SUX1498" s="69"/>
      <c r="SUY1498" s="69"/>
      <c r="SUZ1498" s="107"/>
      <c r="SVA1498" s="2"/>
      <c r="SVB1498" s="15"/>
      <c r="SVC1498" s="15"/>
      <c r="SVD1498" s="80"/>
      <c r="SVE1498" s="52"/>
      <c r="SVF1498" s="69"/>
      <c r="SVG1498" s="69"/>
      <c r="SVH1498" s="69"/>
      <c r="SVI1498" s="107"/>
      <c r="SVJ1498" s="2"/>
      <c r="SVK1498" s="15"/>
      <c r="SVL1498" s="15"/>
      <c r="SVM1498" s="80"/>
      <c r="SVN1498" s="52"/>
      <c r="SVO1498" s="69"/>
      <c r="SVP1498" s="69"/>
      <c r="SVQ1498" s="69"/>
      <c r="SVR1498" s="107"/>
      <c r="SVS1498" s="2"/>
      <c r="SVT1498" s="15"/>
      <c r="SVU1498" s="15"/>
      <c r="SVV1498" s="80"/>
      <c r="SVW1498" s="52"/>
      <c r="SVX1498" s="69"/>
      <c r="SVY1498" s="69"/>
      <c r="SVZ1498" s="69"/>
      <c r="SWA1498" s="107"/>
      <c r="SWB1498" s="2"/>
      <c r="SWC1498" s="15"/>
      <c r="SWD1498" s="15"/>
      <c r="SWE1498" s="80"/>
      <c r="SWF1498" s="52"/>
      <c r="SWG1498" s="69"/>
      <c r="SWH1498" s="69"/>
      <c r="SWI1498" s="69"/>
      <c r="SWJ1498" s="107"/>
      <c r="SWK1498" s="2"/>
      <c r="SWL1498" s="15"/>
      <c r="SWM1498" s="15"/>
      <c r="SWN1498" s="80"/>
      <c r="SWO1498" s="52"/>
      <c r="SWP1498" s="69"/>
      <c r="SWQ1498" s="69"/>
      <c r="SWR1498" s="69"/>
      <c r="SWS1498" s="107"/>
      <c r="SWT1498" s="2"/>
      <c r="SWU1498" s="15"/>
      <c r="SWV1498" s="15"/>
      <c r="SWW1498" s="80"/>
      <c r="SWX1498" s="52"/>
      <c r="SWY1498" s="69"/>
      <c r="SWZ1498" s="69"/>
      <c r="SXA1498" s="69"/>
      <c r="SXB1498" s="107"/>
      <c r="SXC1498" s="2"/>
      <c r="SXD1498" s="15"/>
      <c r="SXE1498" s="15"/>
      <c r="SXF1498" s="80"/>
      <c r="SXG1498" s="52"/>
      <c r="SXH1498" s="69"/>
      <c r="SXI1498" s="69"/>
      <c r="SXJ1498" s="69"/>
      <c r="SXK1498" s="107"/>
      <c r="SXL1498" s="2"/>
      <c r="SXM1498" s="15"/>
      <c r="SXN1498" s="15"/>
      <c r="SXO1498" s="80"/>
      <c r="SXP1498" s="52"/>
      <c r="SXQ1498" s="69"/>
      <c r="SXR1498" s="69"/>
      <c r="SXS1498" s="69"/>
      <c r="SXT1498" s="107"/>
      <c r="SXU1498" s="2"/>
      <c r="SXV1498" s="15"/>
      <c r="SXW1498" s="15"/>
      <c r="SXX1498" s="80"/>
      <c r="SXY1498" s="52"/>
      <c r="SXZ1498" s="69"/>
      <c r="SYA1498" s="69"/>
      <c r="SYB1498" s="69"/>
      <c r="SYC1498" s="107"/>
      <c r="SYD1498" s="2"/>
      <c r="SYE1498" s="15"/>
      <c r="SYF1498" s="15"/>
      <c r="SYG1498" s="80"/>
      <c r="SYH1498" s="52"/>
      <c r="SYI1498" s="69"/>
      <c r="SYJ1498" s="69"/>
      <c r="SYK1498" s="69"/>
      <c r="SYL1498" s="107"/>
      <c r="SYM1498" s="2"/>
      <c r="SYN1498" s="15"/>
      <c r="SYO1498" s="15"/>
      <c r="SYP1498" s="80"/>
      <c r="SYQ1498" s="52"/>
      <c r="SYR1498" s="69"/>
      <c r="SYS1498" s="69"/>
      <c r="SYT1498" s="69"/>
      <c r="SYU1498" s="107"/>
      <c r="SYV1498" s="2"/>
      <c r="SYW1498" s="15"/>
      <c r="SYX1498" s="15"/>
      <c r="SYY1498" s="80"/>
      <c r="SYZ1498" s="52"/>
      <c r="SZA1498" s="69"/>
      <c r="SZB1498" s="69"/>
      <c r="SZC1498" s="69"/>
      <c r="SZD1498" s="107"/>
      <c r="SZE1498" s="2"/>
      <c r="SZF1498" s="15"/>
      <c r="SZG1498" s="15"/>
      <c r="SZH1498" s="80"/>
      <c r="SZI1498" s="52"/>
      <c r="SZJ1498" s="69"/>
      <c r="SZK1498" s="69"/>
      <c r="SZL1498" s="69"/>
      <c r="SZM1498" s="107"/>
      <c r="SZN1498" s="2"/>
      <c r="SZO1498" s="15"/>
      <c r="SZP1498" s="15"/>
      <c r="SZQ1498" s="80"/>
      <c r="SZR1498" s="52"/>
      <c r="SZS1498" s="69"/>
      <c r="SZT1498" s="69"/>
      <c r="SZU1498" s="69"/>
      <c r="SZV1498" s="107"/>
      <c r="SZW1498" s="2"/>
      <c r="SZX1498" s="15"/>
      <c r="SZY1498" s="15"/>
      <c r="SZZ1498" s="80"/>
      <c r="TAA1498" s="52"/>
      <c r="TAB1498" s="69"/>
      <c r="TAC1498" s="69"/>
      <c r="TAD1498" s="69"/>
      <c r="TAE1498" s="107"/>
      <c r="TAF1498" s="2"/>
      <c r="TAG1498" s="15"/>
      <c r="TAH1498" s="15"/>
      <c r="TAI1498" s="80"/>
      <c r="TAJ1498" s="52"/>
      <c r="TAK1498" s="69"/>
      <c r="TAL1498" s="69"/>
      <c r="TAM1498" s="69"/>
      <c r="TAN1498" s="107"/>
      <c r="TAO1498" s="2"/>
      <c r="TAP1498" s="15"/>
      <c r="TAQ1498" s="15"/>
      <c r="TAR1498" s="80"/>
      <c r="TAS1498" s="52"/>
      <c r="TAT1498" s="69"/>
      <c r="TAU1498" s="69"/>
      <c r="TAV1498" s="69"/>
      <c r="TAW1498" s="107"/>
      <c r="TAX1498" s="2"/>
      <c r="TAY1498" s="15"/>
      <c r="TAZ1498" s="15"/>
      <c r="TBA1498" s="80"/>
      <c r="TBB1498" s="52"/>
      <c r="TBC1498" s="69"/>
      <c r="TBD1498" s="69"/>
      <c r="TBE1498" s="69"/>
      <c r="TBF1498" s="107"/>
      <c r="TBG1498" s="2"/>
      <c r="TBH1498" s="15"/>
      <c r="TBI1498" s="15"/>
      <c r="TBJ1498" s="80"/>
      <c r="TBK1498" s="52"/>
      <c r="TBL1498" s="69"/>
      <c r="TBM1498" s="69"/>
      <c r="TBN1498" s="69"/>
      <c r="TBO1498" s="107"/>
      <c r="TBP1498" s="2"/>
      <c r="TBQ1498" s="15"/>
      <c r="TBR1498" s="15"/>
      <c r="TBS1498" s="80"/>
      <c r="TBT1498" s="52"/>
      <c r="TBU1498" s="69"/>
      <c r="TBV1498" s="69"/>
      <c r="TBW1498" s="69"/>
      <c r="TBX1498" s="107"/>
      <c r="TBY1498" s="2"/>
      <c r="TBZ1498" s="15"/>
      <c r="TCA1498" s="15"/>
      <c r="TCB1498" s="80"/>
      <c r="TCC1498" s="52"/>
      <c r="TCD1498" s="69"/>
      <c r="TCE1498" s="69"/>
      <c r="TCF1498" s="69"/>
      <c r="TCG1498" s="107"/>
      <c r="TCH1498" s="2"/>
      <c r="TCI1498" s="15"/>
      <c r="TCJ1498" s="15"/>
      <c r="TCK1498" s="80"/>
      <c r="TCL1498" s="52"/>
      <c r="TCM1498" s="69"/>
      <c r="TCN1498" s="69"/>
      <c r="TCO1498" s="69"/>
      <c r="TCP1498" s="107"/>
      <c r="TCQ1498" s="2"/>
      <c r="TCR1498" s="15"/>
      <c r="TCS1498" s="15"/>
      <c r="TCT1498" s="80"/>
      <c r="TCU1498" s="52"/>
      <c r="TCV1498" s="69"/>
      <c r="TCW1498" s="69"/>
      <c r="TCX1498" s="69"/>
      <c r="TCY1498" s="107"/>
      <c r="TCZ1498" s="2"/>
      <c r="TDA1498" s="15"/>
      <c r="TDB1498" s="15"/>
      <c r="TDC1498" s="80"/>
      <c r="TDD1498" s="52"/>
      <c r="TDE1498" s="69"/>
      <c r="TDF1498" s="69"/>
      <c r="TDG1498" s="69"/>
      <c r="TDH1498" s="107"/>
      <c r="TDI1498" s="2"/>
      <c r="TDJ1498" s="15"/>
      <c r="TDK1498" s="15"/>
      <c r="TDL1498" s="80"/>
      <c r="TDM1498" s="52"/>
      <c r="TDN1498" s="69"/>
      <c r="TDO1498" s="69"/>
      <c r="TDP1498" s="69"/>
      <c r="TDQ1498" s="107"/>
      <c r="TDR1498" s="2"/>
      <c r="TDS1498" s="15"/>
      <c r="TDT1498" s="15"/>
      <c r="TDU1498" s="80"/>
      <c r="TDV1498" s="52"/>
      <c r="TDW1498" s="69"/>
      <c r="TDX1498" s="69"/>
      <c r="TDY1498" s="69"/>
      <c r="TDZ1498" s="107"/>
      <c r="TEA1498" s="2"/>
      <c r="TEB1498" s="15"/>
      <c r="TEC1498" s="15"/>
      <c r="TED1498" s="80"/>
      <c r="TEE1498" s="52"/>
      <c r="TEF1498" s="69"/>
      <c r="TEG1498" s="69"/>
      <c r="TEH1498" s="69"/>
      <c r="TEI1498" s="107"/>
      <c r="TEJ1498" s="2"/>
      <c r="TEK1498" s="15"/>
      <c r="TEL1498" s="15"/>
      <c r="TEM1498" s="80"/>
      <c r="TEN1498" s="52"/>
      <c r="TEO1498" s="69"/>
      <c r="TEP1498" s="69"/>
      <c r="TEQ1498" s="69"/>
      <c r="TER1498" s="107"/>
      <c r="TES1498" s="2"/>
      <c r="TET1498" s="15"/>
      <c r="TEU1498" s="15"/>
      <c r="TEV1498" s="80"/>
      <c r="TEW1498" s="52"/>
      <c r="TEX1498" s="69"/>
      <c r="TEY1498" s="69"/>
      <c r="TEZ1498" s="69"/>
      <c r="TFA1498" s="107"/>
      <c r="TFB1498" s="2"/>
      <c r="TFC1498" s="15"/>
      <c r="TFD1498" s="15"/>
      <c r="TFE1498" s="80"/>
      <c r="TFF1498" s="52"/>
      <c r="TFG1498" s="69"/>
      <c r="TFH1498" s="69"/>
      <c r="TFI1498" s="69"/>
      <c r="TFJ1498" s="107"/>
      <c r="TFK1498" s="2"/>
      <c r="TFL1498" s="15"/>
      <c r="TFM1498" s="15"/>
      <c r="TFN1498" s="80"/>
      <c r="TFO1498" s="52"/>
      <c r="TFP1498" s="69"/>
      <c r="TFQ1498" s="69"/>
      <c r="TFR1498" s="69"/>
      <c r="TFS1498" s="107"/>
      <c r="TFT1498" s="2"/>
      <c r="TFU1498" s="15"/>
      <c r="TFV1498" s="15"/>
      <c r="TFW1498" s="80"/>
      <c r="TFX1498" s="52"/>
      <c r="TFY1498" s="69"/>
      <c r="TFZ1498" s="69"/>
      <c r="TGA1498" s="69"/>
      <c r="TGB1498" s="107"/>
      <c r="TGC1498" s="2"/>
      <c r="TGD1498" s="15"/>
      <c r="TGE1498" s="15"/>
      <c r="TGF1498" s="80"/>
      <c r="TGG1498" s="52"/>
      <c r="TGH1498" s="69"/>
      <c r="TGI1498" s="69"/>
      <c r="TGJ1498" s="69"/>
      <c r="TGK1498" s="107"/>
      <c r="TGL1498" s="2"/>
      <c r="TGM1498" s="15"/>
      <c r="TGN1498" s="15"/>
      <c r="TGO1498" s="80"/>
      <c r="TGP1498" s="52"/>
      <c r="TGQ1498" s="69"/>
      <c r="TGR1498" s="69"/>
      <c r="TGS1498" s="69"/>
      <c r="TGT1498" s="107"/>
      <c r="TGU1498" s="2"/>
      <c r="TGV1498" s="15"/>
      <c r="TGW1498" s="15"/>
      <c r="TGX1498" s="80"/>
      <c r="TGY1498" s="52"/>
      <c r="TGZ1498" s="69"/>
      <c r="THA1498" s="69"/>
      <c r="THB1498" s="69"/>
      <c r="THC1498" s="107"/>
      <c r="THD1498" s="2"/>
      <c r="THE1498" s="15"/>
      <c r="THF1498" s="15"/>
      <c r="THG1498" s="80"/>
      <c r="THH1498" s="52"/>
      <c r="THI1498" s="69"/>
      <c r="THJ1498" s="69"/>
      <c r="THK1498" s="69"/>
      <c r="THL1498" s="107"/>
      <c r="THM1498" s="2"/>
      <c r="THN1498" s="15"/>
      <c r="THO1498" s="15"/>
      <c r="THP1498" s="80"/>
      <c r="THQ1498" s="52"/>
      <c r="THR1498" s="69"/>
      <c r="THS1498" s="69"/>
      <c r="THT1498" s="69"/>
      <c r="THU1498" s="107"/>
      <c r="THV1498" s="2"/>
      <c r="THW1498" s="15"/>
      <c r="THX1498" s="15"/>
      <c r="THY1498" s="80"/>
      <c r="THZ1498" s="52"/>
      <c r="TIA1498" s="69"/>
      <c r="TIB1498" s="69"/>
      <c r="TIC1498" s="69"/>
      <c r="TID1498" s="107"/>
      <c r="TIE1498" s="2"/>
      <c r="TIF1498" s="15"/>
      <c r="TIG1498" s="15"/>
      <c r="TIH1498" s="80"/>
      <c r="TII1498" s="52"/>
      <c r="TIJ1498" s="69"/>
      <c r="TIK1498" s="69"/>
      <c r="TIL1498" s="69"/>
      <c r="TIM1498" s="107"/>
      <c r="TIN1498" s="2"/>
      <c r="TIO1498" s="15"/>
      <c r="TIP1498" s="15"/>
      <c r="TIQ1498" s="80"/>
      <c r="TIR1498" s="52"/>
      <c r="TIS1498" s="69"/>
      <c r="TIT1498" s="69"/>
      <c r="TIU1498" s="69"/>
      <c r="TIV1498" s="107"/>
      <c r="TIW1498" s="2"/>
      <c r="TIX1498" s="15"/>
      <c r="TIY1498" s="15"/>
      <c r="TIZ1498" s="80"/>
      <c r="TJA1498" s="52"/>
      <c r="TJB1498" s="69"/>
      <c r="TJC1498" s="69"/>
      <c r="TJD1498" s="69"/>
      <c r="TJE1498" s="107"/>
      <c r="TJF1498" s="2"/>
      <c r="TJG1498" s="15"/>
      <c r="TJH1498" s="15"/>
      <c r="TJI1498" s="80"/>
      <c r="TJJ1498" s="52"/>
      <c r="TJK1498" s="69"/>
      <c r="TJL1498" s="69"/>
      <c r="TJM1498" s="69"/>
      <c r="TJN1498" s="107"/>
      <c r="TJO1498" s="2"/>
      <c r="TJP1498" s="15"/>
      <c r="TJQ1498" s="15"/>
      <c r="TJR1498" s="80"/>
      <c r="TJS1498" s="52"/>
      <c r="TJT1498" s="69"/>
      <c r="TJU1498" s="69"/>
      <c r="TJV1498" s="69"/>
      <c r="TJW1498" s="107"/>
      <c r="TJX1498" s="2"/>
      <c r="TJY1498" s="15"/>
      <c r="TJZ1498" s="15"/>
      <c r="TKA1498" s="80"/>
      <c r="TKB1498" s="52"/>
      <c r="TKC1498" s="69"/>
      <c r="TKD1498" s="69"/>
      <c r="TKE1498" s="69"/>
      <c r="TKF1498" s="107"/>
      <c r="TKG1498" s="2"/>
      <c r="TKH1498" s="15"/>
      <c r="TKI1498" s="15"/>
      <c r="TKJ1498" s="80"/>
      <c r="TKK1498" s="52"/>
      <c r="TKL1498" s="69"/>
      <c r="TKM1498" s="69"/>
      <c r="TKN1498" s="69"/>
      <c r="TKO1498" s="107"/>
      <c r="TKP1498" s="2"/>
      <c r="TKQ1498" s="15"/>
      <c r="TKR1498" s="15"/>
      <c r="TKS1498" s="80"/>
      <c r="TKT1498" s="52"/>
      <c r="TKU1498" s="69"/>
      <c r="TKV1498" s="69"/>
      <c r="TKW1498" s="69"/>
      <c r="TKX1498" s="107"/>
      <c r="TKY1498" s="2"/>
      <c r="TKZ1498" s="15"/>
      <c r="TLA1498" s="15"/>
      <c r="TLB1498" s="80"/>
      <c r="TLC1498" s="52"/>
      <c r="TLD1498" s="69"/>
      <c r="TLE1498" s="69"/>
      <c r="TLF1498" s="69"/>
      <c r="TLG1498" s="107"/>
      <c r="TLH1498" s="2"/>
      <c r="TLI1498" s="15"/>
      <c r="TLJ1498" s="15"/>
      <c r="TLK1498" s="80"/>
      <c r="TLL1498" s="52"/>
      <c r="TLM1498" s="69"/>
      <c r="TLN1498" s="69"/>
      <c r="TLO1498" s="69"/>
      <c r="TLP1498" s="107"/>
      <c r="TLQ1498" s="2"/>
      <c r="TLR1498" s="15"/>
      <c r="TLS1498" s="15"/>
      <c r="TLT1498" s="80"/>
      <c r="TLU1498" s="52"/>
      <c r="TLV1498" s="69"/>
      <c r="TLW1498" s="69"/>
      <c r="TLX1498" s="69"/>
      <c r="TLY1498" s="107"/>
      <c r="TLZ1498" s="2"/>
      <c r="TMA1498" s="15"/>
      <c r="TMB1498" s="15"/>
      <c r="TMC1498" s="80"/>
      <c r="TMD1498" s="52"/>
      <c r="TME1498" s="69"/>
      <c r="TMF1498" s="69"/>
      <c r="TMG1498" s="69"/>
      <c r="TMH1498" s="107"/>
      <c r="TMI1498" s="2"/>
      <c r="TMJ1498" s="15"/>
      <c r="TMK1498" s="15"/>
      <c r="TML1498" s="80"/>
      <c r="TMM1498" s="52"/>
      <c r="TMN1498" s="69"/>
      <c r="TMO1498" s="69"/>
      <c r="TMP1498" s="69"/>
      <c r="TMQ1498" s="107"/>
      <c r="TMR1498" s="2"/>
      <c r="TMS1498" s="15"/>
      <c r="TMT1498" s="15"/>
      <c r="TMU1498" s="80"/>
      <c r="TMV1498" s="52"/>
      <c r="TMW1498" s="69"/>
      <c r="TMX1498" s="69"/>
      <c r="TMY1498" s="69"/>
      <c r="TMZ1498" s="107"/>
      <c r="TNA1498" s="2"/>
      <c r="TNB1498" s="15"/>
      <c r="TNC1498" s="15"/>
      <c r="TND1498" s="80"/>
      <c r="TNE1498" s="52"/>
      <c r="TNF1498" s="69"/>
      <c r="TNG1498" s="69"/>
      <c r="TNH1498" s="69"/>
      <c r="TNI1498" s="107"/>
      <c r="TNJ1498" s="2"/>
      <c r="TNK1498" s="15"/>
      <c r="TNL1498" s="15"/>
      <c r="TNM1498" s="80"/>
      <c r="TNN1498" s="52"/>
      <c r="TNO1498" s="69"/>
      <c r="TNP1498" s="69"/>
      <c r="TNQ1498" s="69"/>
      <c r="TNR1498" s="107"/>
      <c r="TNS1498" s="2"/>
      <c r="TNT1498" s="15"/>
      <c r="TNU1498" s="15"/>
      <c r="TNV1498" s="80"/>
      <c r="TNW1498" s="52"/>
      <c r="TNX1498" s="69"/>
      <c r="TNY1498" s="69"/>
      <c r="TNZ1498" s="69"/>
      <c r="TOA1498" s="107"/>
      <c r="TOB1498" s="2"/>
      <c r="TOC1498" s="15"/>
      <c r="TOD1498" s="15"/>
      <c r="TOE1498" s="80"/>
      <c r="TOF1498" s="52"/>
      <c r="TOG1498" s="69"/>
      <c r="TOH1498" s="69"/>
      <c r="TOI1498" s="69"/>
      <c r="TOJ1498" s="107"/>
      <c r="TOK1498" s="2"/>
      <c r="TOL1498" s="15"/>
      <c r="TOM1498" s="15"/>
      <c r="TON1498" s="80"/>
      <c r="TOO1498" s="52"/>
      <c r="TOP1498" s="69"/>
      <c r="TOQ1498" s="69"/>
      <c r="TOR1498" s="69"/>
      <c r="TOS1498" s="107"/>
      <c r="TOT1498" s="2"/>
      <c r="TOU1498" s="15"/>
      <c r="TOV1498" s="15"/>
      <c r="TOW1498" s="80"/>
      <c r="TOX1498" s="52"/>
      <c r="TOY1498" s="69"/>
      <c r="TOZ1498" s="69"/>
      <c r="TPA1498" s="69"/>
      <c r="TPB1498" s="107"/>
      <c r="TPC1498" s="2"/>
      <c r="TPD1498" s="15"/>
      <c r="TPE1498" s="15"/>
      <c r="TPF1498" s="80"/>
      <c r="TPG1498" s="52"/>
      <c r="TPH1498" s="69"/>
      <c r="TPI1498" s="69"/>
      <c r="TPJ1498" s="69"/>
      <c r="TPK1498" s="107"/>
      <c r="TPL1498" s="2"/>
      <c r="TPM1498" s="15"/>
      <c r="TPN1498" s="15"/>
      <c r="TPO1498" s="80"/>
      <c r="TPP1498" s="52"/>
      <c r="TPQ1498" s="69"/>
      <c r="TPR1498" s="69"/>
      <c r="TPS1498" s="69"/>
      <c r="TPT1498" s="107"/>
      <c r="TPU1498" s="2"/>
      <c r="TPV1498" s="15"/>
      <c r="TPW1498" s="15"/>
      <c r="TPX1498" s="80"/>
      <c r="TPY1498" s="52"/>
      <c r="TPZ1498" s="69"/>
      <c r="TQA1498" s="69"/>
      <c r="TQB1498" s="69"/>
      <c r="TQC1498" s="107"/>
      <c r="TQD1498" s="2"/>
      <c r="TQE1498" s="15"/>
      <c r="TQF1498" s="15"/>
      <c r="TQG1498" s="80"/>
      <c r="TQH1498" s="52"/>
      <c r="TQI1498" s="69"/>
      <c r="TQJ1498" s="69"/>
      <c r="TQK1498" s="69"/>
      <c r="TQL1498" s="107"/>
      <c r="TQM1498" s="2"/>
      <c r="TQN1498" s="15"/>
      <c r="TQO1498" s="15"/>
      <c r="TQP1498" s="80"/>
      <c r="TQQ1498" s="52"/>
      <c r="TQR1498" s="69"/>
      <c r="TQS1498" s="69"/>
      <c r="TQT1498" s="69"/>
      <c r="TQU1498" s="107"/>
      <c r="TQV1498" s="2"/>
      <c r="TQW1498" s="15"/>
      <c r="TQX1498" s="15"/>
      <c r="TQY1498" s="80"/>
      <c r="TQZ1498" s="52"/>
      <c r="TRA1498" s="69"/>
      <c r="TRB1498" s="69"/>
      <c r="TRC1498" s="69"/>
      <c r="TRD1498" s="107"/>
      <c r="TRE1498" s="2"/>
      <c r="TRF1498" s="15"/>
      <c r="TRG1498" s="15"/>
      <c r="TRH1498" s="80"/>
      <c r="TRI1498" s="52"/>
      <c r="TRJ1498" s="69"/>
      <c r="TRK1498" s="69"/>
      <c r="TRL1498" s="69"/>
      <c r="TRM1498" s="107"/>
      <c r="TRN1498" s="2"/>
      <c r="TRO1498" s="15"/>
      <c r="TRP1498" s="15"/>
      <c r="TRQ1498" s="80"/>
      <c r="TRR1498" s="52"/>
      <c r="TRS1498" s="69"/>
      <c r="TRT1498" s="69"/>
      <c r="TRU1498" s="69"/>
      <c r="TRV1498" s="107"/>
      <c r="TRW1498" s="2"/>
      <c r="TRX1498" s="15"/>
      <c r="TRY1498" s="15"/>
      <c r="TRZ1498" s="80"/>
      <c r="TSA1498" s="52"/>
      <c r="TSB1498" s="69"/>
      <c r="TSC1498" s="69"/>
      <c r="TSD1498" s="69"/>
      <c r="TSE1498" s="107"/>
      <c r="TSF1498" s="2"/>
      <c r="TSG1498" s="15"/>
      <c r="TSH1498" s="15"/>
      <c r="TSI1498" s="80"/>
      <c r="TSJ1498" s="52"/>
      <c r="TSK1498" s="69"/>
      <c r="TSL1498" s="69"/>
      <c r="TSM1498" s="69"/>
      <c r="TSN1498" s="107"/>
      <c r="TSO1498" s="2"/>
      <c r="TSP1498" s="15"/>
      <c r="TSQ1498" s="15"/>
      <c r="TSR1498" s="80"/>
      <c r="TSS1498" s="52"/>
      <c r="TST1498" s="69"/>
      <c r="TSU1498" s="69"/>
      <c r="TSV1498" s="69"/>
      <c r="TSW1498" s="107"/>
      <c r="TSX1498" s="2"/>
      <c r="TSY1498" s="15"/>
      <c r="TSZ1498" s="15"/>
      <c r="TTA1498" s="80"/>
      <c r="TTB1498" s="52"/>
      <c r="TTC1498" s="69"/>
      <c r="TTD1498" s="69"/>
      <c r="TTE1498" s="69"/>
      <c r="TTF1498" s="107"/>
      <c r="TTG1498" s="2"/>
      <c r="TTH1498" s="15"/>
      <c r="TTI1498" s="15"/>
      <c r="TTJ1498" s="80"/>
      <c r="TTK1498" s="52"/>
      <c r="TTL1498" s="69"/>
      <c r="TTM1498" s="69"/>
      <c r="TTN1498" s="69"/>
      <c r="TTO1498" s="107"/>
      <c r="TTP1498" s="2"/>
      <c r="TTQ1498" s="15"/>
      <c r="TTR1498" s="15"/>
      <c r="TTS1498" s="80"/>
      <c r="TTT1498" s="52"/>
      <c r="TTU1498" s="69"/>
      <c r="TTV1498" s="69"/>
      <c r="TTW1498" s="69"/>
      <c r="TTX1498" s="107"/>
      <c r="TTY1498" s="2"/>
      <c r="TTZ1498" s="15"/>
      <c r="TUA1498" s="15"/>
      <c r="TUB1498" s="80"/>
      <c r="TUC1498" s="52"/>
      <c r="TUD1498" s="69"/>
      <c r="TUE1498" s="69"/>
      <c r="TUF1498" s="69"/>
      <c r="TUG1498" s="107"/>
      <c r="TUH1498" s="2"/>
      <c r="TUI1498" s="15"/>
      <c r="TUJ1498" s="15"/>
      <c r="TUK1498" s="80"/>
      <c r="TUL1498" s="52"/>
      <c r="TUM1498" s="69"/>
      <c r="TUN1498" s="69"/>
      <c r="TUO1498" s="69"/>
      <c r="TUP1498" s="107"/>
      <c r="TUQ1498" s="2"/>
      <c r="TUR1498" s="15"/>
      <c r="TUS1498" s="15"/>
      <c r="TUT1498" s="80"/>
      <c r="TUU1498" s="52"/>
      <c r="TUV1498" s="69"/>
      <c r="TUW1498" s="69"/>
      <c r="TUX1498" s="69"/>
      <c r="TUY1498" s="107"/>
      <c r="TUZ1498" s="2"/>
      <c r="TVA1498" s="15"/>
      <c r="TVB1498" s="15"/>
      <c r="TVC1498" s="80"/>
      <c r="TVD1498" s="52"/>
      <c r="TVE1498" s="69"/>
      <c r="TVF1498" s="69"/>
      <c r="TVG1498" s="69"/>
      <c r="TVH1498" s="107"/>
      <c r="TVI1498" s="2"/>
      <c r="TVJ1498" s="15"/>
      <c r="TVK1498" s="15"/>
      <c r="TVL1498" s="80"/>
      <c r="TVM1498" s="52"/>
      <c r="TVN1498" s="69"/>
      <c r="TVO1498" s="69"/>
      <c r="TVP1498" s="69"/>
      <c r="TVQ1498" s="107"/>
      <c r="TVR1498" s="2"/>
      <c r="TVS1498" s="15"/>
      <c r="TVT1498" s="15"/>
      <c r="TVU1498" s="80"/>
      <c r="TVV1498" s="52"/>
      <c r="TVW1498" s="69"/>
      <c r="TVX1498" s="69"/>
      <c r="TVY1498" s="69"/>
      <c r="TVZ1498" s="107"/>
      <c r="TWA1498" s="2"/>
      <c r="TWB1498" s="15"/>
      <c r="TWC1498" s="15"/>
      <c r="TWD1498" s="80"/>
      <c r="TWE1498" s="52"/>
      <c r="TWF1498" s="69"/>
      <c r="TWG1498" s="69"/>
      <c r="TWH1498" s="69"/>
      <c r="TWI1498" s="107"/>
      <c r="TWJ1498" s="2"/>
      <c r="TWK1498" s="15"/>
      <c r="TWL1498" s="15"/>
      <c r="TWM1498" s="80"/>
      <c r="TWN1498" s="52"/>
      <c r="TWO1498" s="69"/>
      <c r="TWP1498" s="69"/>
      <c r="TWQ1498" s="69"/>
      <c r="TWR1498" s="107"/>
      <c r="TWS1498" s="2"/>
      <c r="TWT1498" s="15"/>
      <c r="TWU1498" s="15"/>
      <c r="TWV1498" s="80"/>
      <c r="TWW1498" s="52"/>
      <c r="TWX1498" s="69"/>
      <c r="TWY1498" s="69"/>
      <c r="TWZ1498" s="69"/>
      <c r="TXA1498" s="107"/>
      <c r="TXB1498" s="2"/>
      <c r="TXC1498" s="15"/>
      <c r="TXD1498" s="15"/>
      <c r="TXE1498" s="80"/>
      <c r="TXF1498" s="52"/>
      <c r="TXG1498" s="69"/>
      <c r="TXH1498" s="69"/>
      <c r="TXI1498" s="69"/>
      <c r="TXJ1498" s="107"/>
      <c r="TXK1498" s="2"/>
      <c r="TXL1498" s="15"/>
      <c r="TXM1498" s="15"/>
      <c r="TXN1498" s="80"/>
      <c r="TXO1498" s="52"/>
      <c r="TXP1498" s="69"/>
      <c r="TXQ1498" s="69"/>
      <c r="TXR1498" s="69"/>
      <c r="TXS1498" s="107"/>
      <c r="TXT1498" s="2"/>
      <c r="TXU1498" s="15"/>
      <c r="TXV1498" s="15"/>
      <c r="TXW1498" s="80"/>
      <c r="TXX1498" s="52"/>
      <c r="TXY1498" s="69"/>
      <c r="TXZ1498" s="69"/>
      <c r="TYA1498" s="69"/>
      <c r="TYB1498" s="107"/>
      <c r="TYC1498" s="2"/>
      <c r="TYD1498" s="15"/>
      <c r="TYE1498" s="15"/>
      <c r="TYF1498" s="80"/>
      <c r="TYG1498" s="52"/>
      <c r="TYH1498" s="69"/>
      <c r="TYI1498" s="69"/>
      <c r="TYJ1498" s="69"/>
      <c r="TYK1498" s="107"/>
      <c r="TYL1498" s="2"/>
      <c r="TYM1498" s="15"/>
      <c r="TYN1498" s="15"/>
      <c r="TYO1498" s="80"/>
      <c r="TYP1498" s="52"/>
      <c r="TYQ1498" s="69"/>
      <c r="TYR1498" s="69"/>
      <c r="TYS1498" s="69"/>
      <c r="TYT1498" s="107"/>
      <c r="TYU1498" s="2"/>
      <c r="TYV1498" s="15"/>
      <c r="TYW1498" s="15"/>
      <c r="TYX1498" s="80"/>
      <c r="TYY1498" s="52"/>
      <c r="TYZ1498" s="69"/>
      <c r="TZA1498" s="69"/>
      <c r="TZB1498" s="69"/>
      <c r="TZC1498" s="107"/>
      <c r="TZD1498" s="2"/>
      <c r="TZE1498" s="15"/>
      <c r="TZF1498" s="15"/>
      <c r="TZG1498" s="80"/>
      <c r="TZH1498" s="52"/>
      <c r="TZI1498" s="69"/>
      <c r="TZJ1498" s="69"/>
      <c r="TZK1498" s="69"/>
      <c r="TZL1498" s="107"/>
      <c r="TZM1498" s="2"/>
      <c r="TZN1498" s="15"/>
      <c r="TZO1498" s="15"/>
      <c r="TZP1498" s="80"/>
      <c r="TZQ1498" s="52"/>
      <c r="TZR1498" s="69"/>
      <c r="TZS1498" s="69"/>
      <c r="TZT1498" s="69"/>
      <c r="TZU1498" s="107"/>
      <c r="TZV1498" s="2"/>
      <c r="TZW1498" s="15"/>
      <c r="TZX1498" s="15"/>
      <c r="TZY1498" s="80"/>
      <c r="TZZ1498" s="52"/>
      <c r="UAA1498" s="69"/>
      <c r="UAB1498" s="69"/>
      <c r="UAC1498" s="69"/>
      <c r="UAD1498" s="107"/>
      <c r="UAE1498" s="2"/>
      <c r="UAF1498" s="15"/>
      <c r="UAG1498" s="15"/>
      <c r="UAH1498" s="80"/>
      <c r="UAI1498" s="52"/>
      <c r="UAJ1498" s="69"/>
      <c r="UAK1498" s="69"/>
      <c r="UAL1498" s="69"/>
      <c r="UAM1498" s="107"/>
      <c r="UAN1498" s="2"/>
      <c r="UAO1498" s="15"/>
      <c r="UAP1498" s="15"/>
      <c r="UAQ1498" s="80"/>
      <c r="UAR1498" s="52"/>
      <c r="UAS1498" s="69"/>
      <c r="UAT1498" s="69"/>
      <c r="UAU1498" s="69"/>
      <c r="UAV1498" s="107"/>
      <c r="UAW1498" s="2"/>
      <c r="UAX1498" s="15"/>
      <c r="UAY1498" s="15"/>
      <c r="UAZ1498" s="80"/>
      <c r="UBA1498" s="52"/>
      <c r="UBB1498" s="69"/>
      <c r="UBC1498" s="69"/>
      <c r="UBD1498" s="69"/>
      <c r="UBE1498" s="107"/>
      <c r="UBF1498" s="2"/>
      <c r="UBG1498" s="15"/>
      <c r="UBH1498" s="15"/>
      <c r="UBI1498" s="80"/>
      <c r="UBJ1498" s="52"/>
      <c r="UBK1498" s="69"/>
      <c r="UBL1498" s="69"/>
      <c r="UBM1498" s="69"/>
      <c r="UBN1498" s="107"/>
      <c r="UBO1498" s="2"/>
      <c r="UBP1498" s="15"/>
      <c r="UBQ1498" s="15"/>
      <c r="UBR1498" s="80"/>
      <c r="UBS1498" s="52"/>
      <c r="UBT1498" s="69"/>
      <c r="UBU1498" s="69"/>
      <c r="UBV1498" s="69"/>
      <c r="UBW1498" s="107"/>
      <c r="UBX1498" s="2"/>
      <c r="UBY1498" s="15"/>
      <c r="UBZ1498" s="15"/>
      <c r="UCA1498" s="80"/>
      <c r="UCB1498" s="52"/>
      <c r="UCC1498" s="69"/>
      <c r="UCD1498" s="69"/>
      <c r="UCE1498" s="69"/>
      <c r="UCF1498" s="107"/>
      <c r="UCG1498" s="2"/>
      <c r="UCH1498" s="15"/>
      <c r="UCI1498" s="15"/>
      <c r="UCJ1498" s="80"/>
      <c r="UCK1498" s="52"/>
      <c r="UCL1498" s="69"/>
      <c r="UCM1498" s="69"/>
      <c r="UCN1498" s="69"/>
      <c r="UCO1498" s="107"/>
      <c r="UCP1498" s="2"/>
      <c r="UCQ1498" s="15"/>
      <c r="UCR1498" s="15"/>
      <c r="UCS1498" s="80"/>
      <c r="UCT1498" s="52"/>
      <c r="UCU1498" s="69"/>
      <c r="UCV1498" s="69"/>
      <c r="UCW1498" s="69"/>
      <c r="UCX1498" s="107"/>
      <c r="UCY1498" s="2"/>
      <c r="UCZ1498" s="15"/>
      <c r="UDA1498" s="15"/>
      <c r="UDB1498" s="80"/>
      <c r="UDC1498" s="52"/>
      <c r="UDD1498" s="69"/>
      <c r="UDE1498" s="69"/>
      <c r="UDF1498" s="69"/>
      <c r="UDG1498" s="107"/>
      <c r="UDH1498" s="2"/>
      <c r="UDI1498" s="15"/>
      <c r="UDJ1498" s="15"/>
      <c r="UDK1498" s="80"/>
      <c r="UDL1498" s="52"/>
      <c r="UDM1498" s="69"/>
      <c r="UDN1498" s="69"/>
      <c r="UDO1498" s="69"/>
      <c r="UDP1498" s="107"/>
      <c r="UDQ1498" s="2"/>
      <c r="UDR1498" s="15"/>
      <c r="UDS1498" s="15"/>
      <c r="UDT1498" s="80"/>
      <c r="UDU1498" s="52"/>
      <c r="UDV1498" s="69"/>
      <c r="UDW1498" s="69"/>
      <c r="UDX1498" s="69"/>
      <c r="UDY1498" s="107"/>
      <c r="UDZ1498" s="2"/>
      <c r="UEA1498" s="15"/>
      <c r="UEB1498" s="15"/>
      <c r="UEC1498" s="80"/>
      <c r="UED1498" s="52"/>
      <c r="UEE1498" s="69"/>
      <c r="UEF1498" s="69"/>
      <c r="UEG1498" s="69"/>
      <c r="UEH1498" s="107"/>
      <c r="UEI1498" s="2"/>
      <c r="UEJ1498" s="15"/>
      <c r="UEK1498" s="15"/>
      <c r="UEL1498" s="80"/>
      <c r="UEM1498" s="52"/>
      <c r="UEN1498" s="69"/>
      <c r="UEO1498" s="69"/>
      <c r="UEP1498" s="69"/>
      <c r="UEQ1498" s="107"/>
      <c r="UER1498" s="2"/>
      <c r="UES1498" s="15"/>
      <c r="UET1498" s="15"/>
      <c r="UEU1498" s="80"/>
      <c r="UEV1498" s="52"/>
      <c r="UEW1498" s="69"/>
      <c r="UEX1498" s="69"/>
      <c r="UEY1498" s="69"/>
      <c r="UEZ1498" s="107"/>
      <c r="UFA1498" s="2"/>
      <c r="UFB1498" s="15"/>
      <c r="UFC1498" s="15"/>
      <c r="UFD1498" s="80"/>
      <c r="UFE1498" s="52"/>
      <c r="UFF1498" s="69"/>
      <c r="UFG1498" s="69"/>
      <c r="UFH1498" s="69"/>
      <c r="UFI1498" s="107"/>
      <c r="UFJ1498" s="2"/>
      <c r="UFK1498" s="15"/>
      <c r="UFL1498" s="15"/>
      <c r="UFM1498" s="80"/>
      <c r="UFN1498" s="52"/>
      <c r="UFO1498" s="69"/>
      <c r="UFP1498" s="69"/>
      <c r="UFQ1498" s="69"/>
      <c r="UFR1498" s="107"/>
      <c r="UFS1498" s="2"/>
      <c r="UFT1498" s="15"/>
      <c r="UFU1498" s="15"/>
      <c r="UFV1498" s="80"/>
      <c r="UFW1498" s="52"/>
      <c r="UFX1498" s="69"/>
      <c r="UFY1498" s="69"/>
      <c r="UFZ1498" s="69"/>
      <c r="UGA1498" s="107"/>
      <c r="UGB1498" s="2"/>
      <c r="UGC1498" s="15"/>
      <c r="UGD1498" s="15"/>
      <c r="UGE1498" s="80"/>
      <c r="UGF1498" s="52"/>
      <c r="UGG1498" s="69"/>
      <c r="UGH1498" s="69"/>
      <c r="UGI1498" s="69"/>
      <c r="UGJ1498" s="107"/>
      <c r="UGK1498" s="2"/>
      <c r="UGL1498" s="15"/>
      <c r="UGM1498" s="15"/>
      <c r="UGN1498" s="80"/>
      <c r="UGO1498" s="52"/>
      <c r="UGP1498" s="69"/>
      <c r="UGQ1498" s="69"/>
      <c r="UGR1498" s="69"/>
      <c r="UGS1498" s="107"/>
      <c r="UGT1498" s="2"/>
      <c r="UGU1498" s="15"/>
      <c r="UGV1498" s="15"/>
      <c r="UGW1498" s="80"/>
      <c r="UGX1498" s="52"/>
      <c r="UGY1498" s="69"/>
      <c r="UGZ1498" s="69"/>
      <c r="UHA1498" s="69"/>
      <c r="UHB1498" s="107"/>
      <c r="UHC1498" s="2"/>
      <c r="UHD1498" s="15"/>
      <c r="UHE1498" s="15"/>
      <c r="UHF1498" s="80"/>
      <c r="UHG1498" s="52"/>
      <c r="UHH1498" s="69"/>
      <c r="UHI1498" s="69"/>
      <c r="UHJ1498" s="69"/>
      <c r="UHK1498" s="107"/>
      <c r="UHL1498" s="2"/>
      <c r="UHM1498" s="15"/>
      <c r="UHN1498" s="15"/>
      <c r="UHO1498" s="80"/>
      <c r="UHP1498" s="52"/>
      <c r="UHQ1498" s="69"/>
      <c r="UHR1498" s="69"/>
      <c r="UHS1498" s="69"/>
      <c r="UHT1498" s="107"/>
      <c r="UHU1498" s="2"/>
      <c r="UHV1498" s="15"/>
      <c r="UHW1498" s="15"/>
      <c r="UHX1498" s="80"/>
      <c r="UHY1498" s="52"/>
      <c r="UHZ1498" s="69"/>
      <c r="UIA1498" s="69"/>
      <c r="UIB1498" s="69"/>
      <c r="UIC1498" s="107"/>
      <c r="UID1498" s="2"/>
      <c r="UIE1498" s="15"/>
      <c r="UIF1498" s="15"/>
      <c r="UIG1498" s="80"/>
      <c r="UIH1498" s="52"/>
      <c r="UII1498" s="69"/>
      <c r="UIJ1498" s="69"/>
      <c r="UIK1498" s="69"/>
      <c r="UIL1498" s="107"/>
      <c r="UIM1498" s="2"/>
      <c r="UIN1498" s="15"/>
      <c r="UIO1498" s="15"/>
      <c r="UIP1498" s="80"/>
      <c r="UIQ1498" s="52"/>
      <c r="UIR1498" s="69"/>
      <c r="UIS1498" s="69"/>
      <c r="UIT1498" s="69"/>
      <c r="UIU1498" s="107"/>
      <c r="UIV1498" s="2"/>
      <c r="UIW1498" s="15"/>
      <c r="UIX1498" s="15"/>
      <c r="UIY1498" s="80"/>
      <c r="UIZ1498" s="52"/>
      <c r="UJA1498" s="69"/>
      <c r="UJB1498" s="69"/>
      <c r="UJC1498" s="69"/>
      <c r="UJD1498" s="107"/>
      <c r="UJE1498" s="2"/>
      <c r="UJF1498" s="15"/>
      <c r="UJG1498" s="15"/>
      <c r="UJH1498" s="80"/>
      <c r="UJI1498" s="52"/>
      <c r="UJJ1498" s="69"/>
      <c r="UJK1498" s="69"/>
      <c r="UJL1498" s="69"/>
      <c r="UJM1498" s="107"/>
      <c r="UJN1498" s="2"/>
      <c r="UJO1498" s="15"/>
      <c r="UJP1498" s="15"/>
      <c r="UJQ1498" s="80"/>
      <c r="UJR1498" s="52"/>
      <c r="UJS1498" s="69"/>
      <c r="UJT1498" s="69"/>
      <c r="UJU1498" s="69"/>
      <c r="UJV1498" s="107"/>
      <c r="UJW1498" s="2"/>
      <c r="UJX1498" s="15"/>
      <c r="UJY1498" s="15"/>
      <c r="UJZ1498" s="80"/>
      <c r="UKA1498" s="52"/>
      <c r="UKB1498" s="69"/>
      <c r="UKC1498" s="69"/>
      <c r="UKD1498" s="69"/>
      <c r="UKE1498" s="107"/>
      <c r="UKF1498" s="2"/>
      <c r="UKG1498" s="15"/>
      <c r="UKH1498" s="15"/>
      <c r="UKI1498" s="80"/>
      <c r="UKJ1498" s="52"/>
      <c r="UKK1498" s="69"/>
      <c r="UKL1498" s="69"/>
      <c r="UKM1498" s="69"/>
      <c r="UKN1498" s="107"/>
      <c r="UKO1498" s="2"/>
      <c r="UKP1498" s="15"/>
      <c r="UKQ1498" s="15"/>
      <c r="UKR1498" s="80"/>
      <c r="UKS1498" s="52"/>
      <c r="UKT1498" s="69"/>
      <c r="UKU1498" s="69"/>
      <c r="UKV1498" s="69"/>
      <c r="UKW1498" s="107"/>
      <c r="UKX1498" s="2"/>
      <c r="UKY1498" s="15"/>
      <c r="UKZ1498" s="15"/>
      <c r="ULA1498" s="80"/>
      <c r="ULB1498" s="52"/>
      <c r="ULC1498" s="69"/>
      <c r="ULD1498" s="69"/>
      <c r="ULE1498" s="69"/>
      <c r="ULF1498" s="107"/>
      <c r="ULG1498" s="2"/>
      <c r="ULH1498" s="15"/>
      <c r="ULI1498" s="15"/>
      <c r="ULJ1498" s="80"/>
      <c r="ULK1498" s="52"/>
      <c r="ULL1498" s="69"/>
      <c r="ULM1498" s="69"/>
      <c r="ULN1498" s="69"/>
      <c r="ULO1498" s="107"/>
      <c r="ULP1498" s="2"/>
      <c r="ULQ1498" s="15"/>
      <c r="ULR1498" s="15"/>
      <c r="ULS1498" s="80"/>
      <c r="ULT1498" s="52"/>
      <c r="ULU1498" s="69"/>
      <c r="ULV1498" s="69"/>
      <c r="ULW1498" s="69"/>
      <c r="ULX1498" s="107"/>
      <c r="ULY1498" s="2"/>
      <c r="ULZ1498" s="15"/>
      <c r="UMA1498" s="15"/>
      <c r="UMB1498" s="80"/>
      <c r="UMC1498" s="52"/>
      <c r="UMD1498" s="69"/>
      <c r="UME1498" s="69"/>
      <c r="UMF1498" s="69"/>
      <c r="UMG1498" s="107"/>
      <c r="UMH1498" s="2"/>
      <c r="UMI1498" s="15"/>
      <c r="UMJ1498" s="15"/>
      <c r="UMK1498" s="80"/>
      <c r="UML1498" s="52"/>
      <c r="UMM1498" s="69"/>
      <c r="UMN1498" s="69"/>
      <c r="UMO1498" s="69"/>
      <c r="UMP1498" s="107"/>
      <c r="UMQ1498" s="2"/>
      <c r="UMR1498" s="15"/>
      <c r="UMS1498" s="15"/>
      <c r="UMT1498" s="80"/>
      <c r="UMU1498" s="52"/>
      <c r="UMV1498" s="69"/>
      <c r="UMW1498" s="69"/>
      <c r="UMX1498" s="69"/>
      <c r="UMY1498" s="107"/>
      <c r="UMZ1498" s="2"/>
      <c r="UNA1498" s="15"/>
      <c r="UNB1498" s="15"/>
      <c r="UNC1498" s="80"/>
      <c r="UND1498" s="52"/>
      <c r="UNE1498" s="69"/>
      <c r="UNF1498" s="69"/>
      <c r="UNG1498" s="69"/>
      <c r="UNH1498" s="107"/>
      <c r="UNI1498" s="2"/>
      <c r="UNJ1498" s="15"/>
      <c r="UNK1498" s="15"/>
      <c r="UNL1498" s="80"/>
      <c r="UNM1498" s="52"/>
      <c r="UNN1498" s="69"/>
      <c r="UNO1498" s="69"/>
      <c r="UNP1498" s="69"/>
      <c r="UNQ1498" s="107"/>
      <c r="UNR1498" s="2"/>
      <c r="UNS1498" s="15"/>
      <c r="UNT1498" s="15"/>
      <c r="UNU1498" s="80"/>
      <c r="UNV1498" s="52"/>
      <c r="UNW1498" s="69"/>
      <c r="UNX1498" s="69"/>
      <c r="UNY1498" s="69"/>
      <c r="UNZ1498" s="107"/>
      <c r="UOA1498" s="2"/>
      <c r="UOB1498" s="15"/>
      <c r="UOC1498" s="15"/>
      <c r="UOD1498" s="80"/>
      <c r="UOE1498" s="52"/>
      <c r="UOF1498" s="69"/>
      <c r="UOG1498" s="69"/>
      <c r="UOH1498" s="69"/>
      <c r="UOI1498" s="107"/>
      <c r="UOJ1498" s="2"/>
      <c r="UOK1498" s="15"/>
      <c r="UOL1498" s="15"/>
      <c r="UOM1498" s="80"/>
      <c r="UON1498" s="52"/>
      <c r="UOO1498" s="69"/>
      <c r="UOP1498" s="69"/>
      <c r="UOQ1498" s="69"/>
      <c r="UOR1498" s="107"/>
      <c r="UOS1498" s="2"/>
      <c r="UOT1498" s="15"/>
      <c r="UOU1498" s="15"/>
      <c r="UOV1498" s="80"/>
      <c r="UOW1498" s="52"/>
      <c r="UOX1498" s="69"/>
      <c r="UOY1498" s="69"/>
      <c r="UOZ1498" s="69"/>
      <c r="UPA1498" s="107"/>
      <c r="UPB1498" s="2"/>
      <c r="UPC1498" s="15"/>
      <c r="UPD1498" s="15"/>
      <c r="UPE1498" s="80"/>
      <c r="UPF1498" s="52"/>
      <c r="UPG1498" s="69"/>
      <c r="UPH1498" s="69"/>
      <c r="UPI1498" s="69"/>
      <c r="UPJ1498" s="107"/>
      <c r="UPK1498" s="2"/>
      <c r="UPL1498" s="15"/>
      <c r="UPM1498" s="15"/>
      <c r="UPN1498" s="80"/>
      <c r="UPO1498" s="52"/>
      <c r="UPP1498" s="69"/>
      <c r="UPQ1498" s="69"/>
      <c r="UPR1498" s="69"/>
      <c r="UPS1498" s="107"/>
      <c r="UPT1498" s="2"/>
      <c r="UPU1498" s="15"/>
      <c r="UPV1498" s="15"/>
      <c r="UPW1498" s="80"/>
      <c r="UPX1498" s="52"/>
      <c r="UPY1498" s="69"/>
      <c r="UPZ1498" s="69"/>
      <c r="UQA1498" s="69"/>
      <c r="UQB1498" s="107"/>
      <c r="UQC1498" s="2"/>
      <c r="UQD1498" s="15"/>
      <c r="UQE1498" s="15"/>
      <c r="UQF1498" s="80"/>
      <c r="UQG1498" s="52"/>
      <c r="UQH1498" s="69"/>
      <c r="UQI1498" s="69"/>
      <c r="UQJ1498" s="69"/>
      <c r="UQK1498" s="107"/>
      <c r="UQL1498" s="2"/>
      <c r="UQM1498" s="15"/>
      <c r="UQN1498" s="15"/>
      <c r="UQO1498" s="80"/>
      <c r="UQP1498" s="52"/>
      <c r="UQQ1498" s="69"/>
      <c r="UQR1498" s="69"/>
      <c r="UQS1498" s="69"/>
      <c r="UQT1498" s="107"/>
      <c r="UQU1498" s="2"/>
      <c r="UQV1498" s="15"/>
      <c r="UQW1498" s="15"/>
      <c r="UQX1498" s="80"/>
      <c r="UQY1498" s="52"/>
      <c r="UQZ1498" s="69"/>
      <c r="URA1498" s="69"/>
      <c r="URB1498" s="69"/>
      <c r="URC1498" s="107"/>
      <c r="URD1498" s="2"/>
      <c r="URE1498" s="15"/>
      <c r="URF1498" s="15"/>
      <c r="URG1498" s="80"/>
      <c r="URH1498" s="52"/>
      <c r="URI1498" s="69"/>
      <c r="URJ1498" s="69"/>
      <c r="URK1498" s="69"/>
      <c r="URL1498" s="107"/>
      <c r="URM1498" s="2"/>
      <c r="URN1498" s="15"/>
      <c r="URO1498" s="15"/>
      <c r="URP1498" s="80"/>
      <c r="URQ1498" s="52"/>
      <c r="URR1498" s="69"/>
      <c r="URS1498" s="69"/>
      <c r="URT1498" s="69"/>
      <c r="URU1498" s="107"/>
      <c r="URV1498" s="2"/>
      <c r="URW1498" s="15"/>
      <c r="URX1498" s="15"/>
      <c r="URY1498" s="80"/>
      <c r="URZ1498" s="52"/>
      <c r="USA1498" s="69"/>
      <c r="USB1498" s="69"/>
      <c r="USC1498" s="69"/>
      <c r="USD1498" s="107"/>
      <c r="USE1498" s="2"/>
      <c r="USF1498" s="15"/>
      <c r="USG1498" s="15"/>
      <c r="USH1498" s="80"/>
      <c r="USI1498" s="52"/>
      <c r="USJ1498" s="69"/>
      <c r="USK1498" s="69"/>
      <c r="USL1498" s="69"/>
      <c r="USM1498" s="107"/>
      <c r="USN1498" s="2"/>
      <c r="USO1498" s="15"/>
      <c r="USP1498" s="15"/>
      <c r="USQ1498" s="80"/>
      <c r="USR1498" s="52"/>
      <c r="USS1498" s="69"/>
      <c r="UST1498" s="69"/>
      <c r="USU1498" s="69"/>
      <c r="USV1498" s="107"/>
      <c r="USW1498" s="2"/>
      <c r="USX1498" s="15"/>
      <c r="USY1498" s="15"/>
      <c r="USZ1498" s="80"/>
      <c r="UTA1498" s="52"/>
      <c r="UTB1498" s="69"/>
      <c r="UTC1498" s="69"/>
      <c r="UTD1498" s="69"/>
      <c r="UTE1498" s="107"/>
      <c r="UTF1498" s="2"/>
      <c r="UTG1498" s="15"/>
      <c r="UTH1498" s="15"/>
      <c r="UTI1498" s="80"/>
      <c r="UTJ1498" s="52"/>
      <c r="UTK1498" s="69"/>
      <c r="UTL1498" s="69"/>
      <c r="UTM1498" s="69"/>
      <c r="UTN1498" s="107"/>
      <c r="UTO1498" s="2"/>
      <c r="UTP1498" s="15"/>
      <c r="UTQ1498" s="15"/>
      <c r="UTR1498" s="80"/>
      <c r="UTS1498" s="52"/>
      <c r="UTT1498" s="69"/>
      <c r="UTU1498" s="69"/>
      <c r="UTV1498" s="69"/>
      <c r="UTW1498" s="107"/>
      <c r="UTX1498" s="2"/>
      <c r="UTY1498" s="15"/>
      <c r="UTZ1498" s="15"/>
      <c r="UUA1498" s="80"/>
      <c r="UUB1498" s="52"/>
      <c r="UUC1498" s="69"/>
      <c r="UUD1498" s="69"/>
      <c r="UUE1498" s="69"/>
      <c r="UUF1498" s="107"/>
      <c r="UUG1498" s="2"/>
      <c r="UUH1498" s="15"/>
      <c r="UUI1498" s="15"/>
      <c r="UUJ1498" s="80"/>
      <c r="UUK1498" s="52"/>
      <c r="UUL1498" s="69"/>
      <c r="UUM1498" s="69"/>
      <c r="UUN1498" s="69"/>
      <c r="UUO1498" s="107"/>
      <c r="UUP1498" s="2"/>
      <c r="UUQ1498" s="15"/>
      <c r="UUR1498" s="15"/>
      <c r="UUS1498" s="80"/>
      <c r="UUT1498" s="52"/>
      <c r="UUU1498" s="69"/>
      <c r="UUV1498" s="69"/>
      <c r="UUW1498" s="69"/>
      <c r="UUX1498" s="107"/>
      <c r="UUY1498" s="2"/>
      <c r="UUZ1498" s="15"/>
      <c r="UVA1498" s="15"/>
      <c r="UVB1498" s="80"/>
      <c r="UVC1498" s="52"/>
      <c r="UVD1498" s="69"/>
      <c r="UVE1498" s="69"/>
      <c r="UVF1498" s="69"/>
      <c r="UVG1498" s="107"/>
      <c r="UVH1498" s="2"/>
      <c r="UVI1498" s="15"/>
      <c r="UVJ1498" s="15"/>
      <c r="UVK1498" s="80"/>
      <c r="UVL1498" s="52"/>
      <c r="UVM1498" s="69"/>
      <c r="UVN1498" s="69"/>
      <c r="UVO1498" s="69"/>
      <c r="UVP1498" s="107"/>
      <c r="UVQ1498" s="2"/>
      <c r="UVR1498" s="15"/>
      <c r="UVS1498" s="15"/>
      <c r="UVT1498" s="80"/>
      <c r="UVU1498" s="52"/>
      <c r="UVV1498" s="69"/>
      <c r="UVW1498" s="69"/>
      <c r="UVX1498" s="69"/>
      <c r="UVY1498" s="107"/>
      <c r="UVZ1498" s="2"/>
      <c r="UWA1498" s="15"/>
      <c r="UWB1498" s="15"/>
      <c r="UWC1498" s="80"/>
      <c r="UWD1498" s="52"/>
      <c r="UWE1498" s="69"/>
      <c r="UWF1498" s="69"/>
      <c r="UWG1498" s="69"/>
      <c r="UWH1498" s="107"/>
      <c r="UWI1498" s="2"/>
      <c r="UWJ1498" s="15"/>
      <c r="UWK1498" s="15"/>
      <c r="UWL1498" s="80"/>
      <c r="UWM1498" s="52"/>
      <c r="UWN1498" s="69"/>
      <c r="UWO1498" s="69"/>
      <c r="UWP1498" s="69"/>
      <c r="UWQ1498" s="107"/>
      <c r="UWR1498" s="2"/>
      <c r="UWS1498" s="15"/>
      <c r="UWT1498" s="15"/>
      <c r="UWU1498" s="80"/>
      <c r="UWV1498" s="52"/>
      <c r="UWW1498" s="69"/>
      <c r="UWX1498" s="69"/>
      <c r="UWY1498" s="69"/>
      <c r="UWZ1498" s="107"/>
      <c r="UXA1498" s="2"/>
      <c r="UXB1498" s="15"/>
      <c r="UXC1498" s="15"/>
      <c r="UXD1498" s="80"/>
      <c r="UXE1498" s="52"/>
      <c r="UXF1498" s="69"/>
      <c r="UXG1498" s="69"/>
      <c r="UXH1498" s="69"/>
      <c r="UXI1498" s="107"/>
      <c r="UXJ1498" s="2"/>
      <c r="UXK1498" s="15"/>
      <c r="UXL1498" s="15"/>
      <c r="UXM1498" s="80"/>
      <c r="UXN1498" s="52"/>
      <c r="UXO1498" s="69"/>
      <c r="UXP1498" s="69"/>
      <c r="UXQ1498" s="69"/>
      <c r="UXR1498" s="107"/>
      <c r="UXS1498" s="2"/>
      <c r="UXT1498" s="15"/>
      <c r="UXU1498" s="15"/>
      <c r="UXV1498" s="80"/>
      <c r="UXW1498" s="52"/>
      <c r="UXX1498" s="69"/>
      <c r="UXY1498" s="69"/>
      <c r="UXZ1498" s="69"/>
      <c r="UYA1498" s="107"/>
      <c r="UYB1498" s="2"/>
      <c r="UYC1498" s="15"/>
      <c r="UYD1498" s="15"/>
      <c r="UYE1498" s="80"/>
      <c r="UYF1498" s="52"/>
      <c r="UYG1498" s="69"/>
      <c r="UYH1498" s="69"/>
      <c r="UYI1498" s="69"/>
      <c r="UYJ1498" s="107"/>
      <c r="UYK1498" s="2"/>
      <c r="UYL1498" s="15"/>
      <c r="UYM1498" s="15"/>
      <c r="UYN1498" s="80"/>
      <c r="UYO1498" s="52"/>
      <c r="UYP1498" s="69"/>
      <c r="UYQ1498" s="69"/>
      <c r="UYR1498" s="69"/>
      <c r="UYS1498" s="107"/>
      <c r="UYT1498" s="2"/>
      <c r="UYU1498" s="15"/>
      <c r="UYV1498" s="15"/>
      <c r="UYW1498" s="80"/>
      <c r="UYX1498" s="52"/>
      <c r="UYY1498" s="69"/>
      <c r="UYZ1498" s="69"/>
      <c r="UZA1498" s="69"/>
      <c r="UZB1498" s="107"/>
      <c r="UZC1498" s="2"/>
      <c r="UZD1498" s="15"/>
      <c r="UZE1498" s="15"/>
      <c r="UZF1498" s="80"/>
      <c r="UZG1498" s="52"/>
      <c r="UZH1498" s="69"/>
      <c r="UZI1498" s="69"/>
      <c r="UZJ1498" s="69"/>
      <c r="UZK1498" s="107"/>
      <c r="UZL1498" s="2"/>
      <c r="UZM1498" s="15"/>
      <c r="UZN1498" s="15"/>
      <c r="UZO1498" s="80"/>
      <c r="UZP1498" s="52"/>
      <c r="UZQ1498" s="69"/>
      <c r="UZR1498" s="69"/>
      <c r="UZS1498" s="69"/>
      <c r="UZT1498" s="107"/>
      <c r="UZU1498" s="2"/>
      <c r="UZV1498" s="15"/>
      <c r="UZW1498" s="15"/>
      <c r="UZX1498" s="80"/>
      <c r="UZY1498" s="52"/>
      <c r="UZZ1498" s="69"/>
      <c r="VAA1498" s="69"/>
      <c r="VAB1498" s="69"/>
      <c r="VAC1498" s="107"/>
      <c r="VAD1498" s="2"/>
      <c r="VAE1498" s="15"/>
      <c r="VAF1498" s="15"/>
      <c r="VAG1498" s="80"/>
      <c r="VAH1498" s="52"/>
      <c r="VAI1498" s="69"/>
      <c r="VAJ1498" s="69"/>
      <c r="VAK1498" s="69"/>
      <c r="VAL1498" s="107"/>
      <c r="VAM1498" s="2"/>
      <c r="VAN1498" s="15"/>
      <c r="VAO1498" s="15"/>
      <c r="VAP1498" s="80"/>
      <c r="VAQ1498" s="52"/>
      <c r="VAR1498" s="69"/>
      <c r="VAS1498" s="69"/>
      <c r="VAT1498" s="69"/>
      <c r="VAU1498" s="107"/>
      <c r="VAV1498" s="2"/>
      <c r="VAW1498" s="15"/>
      <c r="VAX1498" s="15"/>
      <c r="VAY1498" s="80"/>
      <c r="VAZ1498" s="52"/>
      <c r="VBA1498" s="69"/>
      <c r="VBB1498" s="69"/>
      <c r="VBC1498" s="69"/>
      <c r="VBD1498" s="107"/>
      <c r="VBE1498" s="2"/>
      <c r="VBF1498" s="15"/>
      <c r="VBG1498" s="15"/>
      <c r="VBH1498" s="80"/>
      <c r="VBI1498" s="52"/>
      <c r="VBJ1498" s="69"/>
      <c r="VBK1498" s="69"/>
      <c r="VBL1498" s="69"/>
      <c r="VBM1498" s="107"/>
      <c r="VBN1498" s="2"/>
      <c r="VBO1498" s="15"/>
      <c r="VBP1498" s="15"/>
      <c r="VBQ1498" s="80"/>
      <c r="VBR1498" s="52"/>
      <c r="VBS1498" s="69"/>
      <c r="VBT1498" s="69"/>
      <c r="VBU1498" s="69"/>
      <c r="VBV1498" s="107"/>
      <c r="VBW1498" s="2"/>
      <c r="VBX1498" s="15"/>
      <c r="VBY1498" s="15"/>
      <c r="VBZ1498" s="80"/>
      <c r="VCA1498" s="52"/>
      <c r="VCB1498" s="69"/>
      <c r="VCC1498" s="69"/>
      <c r="VCD1498" s="69"/>
      <c r="VCE1498" s="107"/>
      <c r="VCF1498" s="2"/>
      <c r="VCG1498" s="15"/>
      <c r="VCH1498" s="15"/>
      <c r="VCI1498" s="80"/>
      <c r="VCJ1498" s="52"/>
      <c r="VCK1498" s="69"/>
      <c r="VCL1498" s="69"/>
      <c r="VCM1498" s="69"/>
      <c r="VCN1498" s="107"/>
      <c r="VCO1498" s="2"/>
      <c r="VCP1498" s="15"/>
      <c r="VCQ1498" s="15"/>
      <c r="VCR1498" s="80"/>
      <c r="VCS1498" s="52"/>
      <c r="VCT1498" s="69"/>
      <c r="VCU1498" s="69"/>
      <c r="VCV1498" s="69"/>
      <c r="VCW1498" s="107"/>
      <c r="VCX1498" s="2"/>
      <c r="VCY1498" s="15"/>
      <c r="VCZ1498" s="15"/>
      <c r="VDA1498" s="80"/>
      <c r="VDB1498" s="52"/>
      <c r="VDC1498" s="69"/>
      <c r="VDD1498" s="69"/>
      <c r="VDE1498" s="69"/>
      <c r="VDF1498" s="107"/>
      <c r="VDG1498" s="2"/>
      <c r="VDH1498" s="15"/>
      <c r="VDI1498" s="15"/>
      <c r="VDJ1498" s="80"/>
      <c r="VDK1498" s="52"/>
      <c r="VDL1498" s="69"/>
      <c r="VDM1498" s="69"/>
      <c r="VDN1498" s="69"/>
      <c r="VDO1498" s="107"/>
      <c r="VDP1498" s="2"/>
      <c r="VDQ1498" s="15"/>
      <c r="VDR1498" s="15"/>
      <c r="VDS1498" s="80"/>
      <c r="VDT1498" s="52"/>
      <c r="VDU1498" s="69"/>
      <c r="VDV1498" s="69"/>
      <c r="VDW1498" s="69"/>
      <c r="VDX1498" s="107"/>
      <c r="VDY1498" s="2"/>
      <c r="VDZ1498" s="15"/>
      <c r="VEA1498" s="15"/>
      <c r="VEB1498" s="80"/>
      <c r="VEC1498" s="52"/>
      <c r="VED1498" s="69"/>
      <c r="VEE1498" s="69"/>
      <c r="VEF1498" s="69"/>
      <c r="VEG1498" s="107"/>
      <c r="VEH1498" s="2"/>
      <c r="VEI1498" s="15"/>
      <c r="VEJ1498" s="15"/>
      <c r="VEK1498" s="80"/>
      <c r="VEL1498" s="52"/>
      <c r="VEM1498" s="69"/>
      <c r="VEN1498" s="69"/>
      <c r="VEO1498" s="69"/>
      <c r="VEP1498" s="107"/>
      <c r="VEQ1498" s="2"/>
      <c r="VER1498" s="15"/>
      <c r="VES1498" s="15"/>
      <c r="VET1498" s="80"/>
      <c r="VEU1498" s="52"/>
      <c r="VEV1498" s="69"/>
      <c r="VEW1498" s="69"/>
      <c r="VEX1498" s="69"/>
      <c r="VEY1498" s="107"/>
      <c r="VEZ1498" s="2"/>
      <c r="VFA1498" s="15"/>
      <c r="VFB1498" s="15"/>
      <c r="VFC1498" s="80"/>
      <c r="VFD1498" s="52"/>
      <c r="VFE1498" s="69"/>
      <c r="VFF1498" s="69"/>
      <c r="VFG1498" s="69"/>
      <c r="VFH1498" s="107"/>
      <c r="VFI1498" s="2"/>
      <c r="VFJ1498" s="15"/>
      <c r="VFK1498" s="15"/>
      <c r="VFL1498" s="80"/>
      <c r="VFM1498" s="52"/>
      <c r="VFN1498" s="69"/>
      <c r="VFO1498" s="69"/>
      <c r="VFP1498" s="69"/>
      <c r="VFQ1498" s="107"/>
      <c r="VFR1498" s="2"/>
      <c r="VFS1498" s="15"/>
      <c r="VFT1498" s="15"/>
      <c r="VFU1498" s="80"/>
      <c r="VFV1498" s="52"/>
      <c r="VFW1498" s="69"/>
      <c r="VFX1498" s="69"/>
      <c r="VFY1498" s="69"/>
      <c r="VFZ1498" s="107"/>
      <c r="VGA1498" s="2"/>
      <c r="VGB1498" s="15"/>
      <c r="VGC1498" s="15"/>
      <c r="VGD1498" s="80"/>
      <c r="VGE1498" s="52"/>
      <c r="VGF1498" s="69"/>
      <c r="VGG1498" s="69"/>
      <c r="VGH1498" s="69"/>
      <c r="VGI1498" s="107"/>
      <c r="VGJ1498" s="2"/>
      <c r="VGK1498" s="15"/>
      <c r="VGL1498" s="15"/>
      <c r="VGM1498" s="80"/>
      <c r="VGN1498" s="52"/>
      <c r="VGO1498" s="69"/>
      <c r="VGP1498" s="69"/>
      <c r="VGQ1498" s="69"/>
      <c r="VGR1498" s="107"/>
      <c r="VGS1498" s="2"/>
      <c r="VGT1498" s="15"/>
      <c r="VGU1498" s="15"/>
      <c r="VGV1498" s="80"/>
      <c r="VGW1498" s="52"/>
      <c r="VGX1498" s="69"/>
      <c r="VGY1498" s="69"/>
      <c r="VGZ1498" s="69"/>
      <c r="VHA1498" s="107"/>
      <c r="VHB1498" s="2"/>
      <c r="VHC1498" s="15"/>
      <c r="VHD1498" s="15"/>
      <c r="VHE1498" s="80"/>
      <c r="VHF1498" s="52"/>
      <c r="VHG1498" s="69"/>
      <c r="VHH1498" s="69"/>
      <c r="VHI1498" s="69"/>
      <c r="VHJ1498" s="107"/>
      <c r="VHK1498" s="2"/>
      <c r="VHL1498" s="15"/>
      <c r="VHM1498" s="15"/>
      <c r="VHN1498" s="80"/>
      <c r="VHO1498" s="52"/>
      <c r="VHP1498" s="69"/>
      <c r="VHQ1498" s="69"/>
      <c r="VHR1498" s="69"/>
      <c r="VHS1498" s="107"/>
      <c r="VHT1498" s="2"/>
      <c r="VHU1498" s="15"/>
      <c r="VHV1498" s="15"/>
      <c r="VHW1498" s="80"/>
      <c r="VHX1498" s="52"/>
      <c r="VHY1498" s="69"/>
      <c r="VHZ1498" s="69"/>
      <c r="VIA1498" s="69"/>
      <c r="VIB1498" s="107"/>
      <c r="VIC1498" s="2"/>
      <c r="VID1498" s="15"/>
      <c r="VIE1498" s="15"/>
      <c r="VIF1498" s="80"/>
      <c r="VIG1498" s="52"/>
      <c r="VIH1498" s="69"/>
      <c r="VII1498" s="69"/>
      <c r="VIJ1498" s="69"/>
      <c r="VIK1498" s="107"/>
      <c r="VIL1498" s="2"/>
      <c r="VIM1498" s="15"/>
      <c r="VIN1498" s="15"/>
      <c r="VIO1498" s="80"/>
      <c r="VIP1498" s="52"/>
      <c r="VIQ1498" s="69"/>
      <c r="VIR1498" s="69"/>
      <c r="VIS1498" s="69"/>
      <c r="VIT1498" s="107"/>
      <c r="VIU1498" s="2"/>
      <c r="VIV1498" s="15"/>
      <c r="VIW1498" s="15"/>
      <c r="VIX1498" s="80"/>
      <c r="VIY1498" s="52"/>
      <c r="VIZ1498" s="69"/>
      <c r="VJA1498" s="69"/>
      <c r="VJB1498" s="69"/>
      <c r="VJC1498" s="107"/>
      <c r="VJD1498" s="2"/>
      <c r="VJE1498" s="15"/>
      <c r="VJF1498" s="15"/>
      <c r="VJG1498" s="80"/>
      <c r="VJH1498" s="52"/>
      <c r="VJI1498" s="69"/>
      <c r="VJJ1498" s="69"/>
      <c r="VJK1498" s="69"/>
      <c r="VJL1498" s="107"/>
      <c r="VJM1498" s="2"/>
      <c r="VJN1498" s="15"/>
      <c r="VJO1498" s="15"/>
      <c r="VJP1498" s="80"/>
      <c r="VJQ1498" s="52"/>
      <c r="VJR1498" s="69"/>
      <c r="VJS1498" s="69"/>
      <c r="VJT1498" s="69"/>
      <c r="VJU1498" s="107"/>
      <c r="VJV1498" s="2"/>
      <c r="VJW1498" s="15"/>
      <c r="VJX1498" s="15"/>
      <c r="VJY1498" s="80"/>
      <c r="VJZ1498" s="52"/>
      <c r="VKA1498" s="69"/>
      <c r="VKB1498" s="69"/>
      <c r="VKC1498" s="69"/>
      <c r="VKD1498" s="107"/>
      <c r="VKE1498" s="2"/>
      <c r="VKF1498" s="15"/>
      <c r="VKG1498" s="15"/>
      <c r="VKH1498" s="80"/>
      <c r="VKI1498" s="52"/>
      <c r="VKJ1498" s="69"/>
      <c r="VKK1498" s="69"/>
      <c r="VKL1498" s="69"/>
      <c r="VKM1498" s="107"/>
      <c r="VKN1498" s="2"/>
      <c r="VKO1498" s="15"/>
      <c r="VKP1498" s="15"/>
      <c r="VKQ1498" s="80"/>
      <c r="VKR1498" s="52"/>
      <c r="VKS1498" s="69"/>
      <c r="VKT1498" s="69"/>
      <c r="VKU1498" s="69"/>
      <c r="VKV1498" s="107"/>
      <c r="VKW1498" s="2"/>
      <c r="VKX1498" s="15"/>
      <c r="VKY1498" s="15"/>
      <c r="VKZ1498" s="80"/>
      <c r="VLA1498" s="52"/>
      <c r="VLB1498" s="69"/>
      <c r="VLC1498" s="69"/>
      <c r="VLD1498" s="69"/>
      <c r="VLE1498" s="107"/>
      <c r="VLF1498" s="2"/>
      <c r="VLG1498" s="15"/>
      <c r="VLH1498" s="15"/>
      <c r="VLI1498" s="80"/>
      <c r="VLJ1498" s="52"/>
      <c r="VLK1498" s="69"/>
      <c r="VLL1498" s="69"/>
      <c r="VLM1498" s="69"/>
      <c r="VLN1498" s="107"/>
      <c r="VLO1498" s="2"/>
      <c r="VLP1498" s="15"/>
      <c r="VLQ1498" s="15"/>
      <c r="VLR1498" s="80"/>
      <c r="VLS1498" s="52"/>
      <c r="VLT1498" s="69"/>
      <c r="VLU1498" s="69"/>
      <c r="VLV1498" s="69"/>
      <c r="VLW1498" s="107"/>
      <c r="VLX1498" s="2"/>
      <c r="VLY1498" s="15"/>
      <c r="VLZ1498" s="15"/>
      <c r="VMA1498" s="80"/>
      <c r="VMB1498" s="52"/>
      <c r="VMC1498" s="69"/>
      <c r="VMD1498" s="69"/>
      <c r="VME1498" s="69"/>
      <c r="VMF1498" s="107"/>
      <c r="VMG1498" s="2"/>
      <c r="VMH1498" s="15"/>
      <c r="VMI1498" s="15"/>
      <c r="VMJ1498" s="80"/>
      <c r="VMK1498" s="52"/>
      <c r="VML1498" s="69"/>
      <c r="VMM1498" s="69"/>
      <c r="VMN1498" s="69"/>
      <c r="VMO1498" s="107"/>
      <c r="VMP1498" s="2"/>
      <c r="VMQ1498" s="15"/>
      <c r="VMR1498" s="15"/>
      <c r="VMS1498" s="80"/>
      <c r="VMT1498" s="52"/>
      <c r="VMU1498" s="69"/>
      <c r="VMV1498" s="69"/>
      <c r="VMW1498" s="69"/>
      <c r="VMX1498" s="107"/>
      <c r="VMY1498" s="2"/>
      <c r="VMZ1498" s="15"/>
      <c r="VNA1498" s="15"/>
      <c r="VNB1498" s="80"/>
      <c r="VNC1498" s="52"/>
      <c r="VND1498" s="69"/>
      <c r="VNE1498" s="69"/>
      <c r="VNF1498" s="69"/>
      <c r="VNG1498" s="107"/>
      <c r="VNH1498" s="2"/>
      <c r="VNI1498" s="15"/>
      <c r="VNJ1498" s="15"/>
      <c r="VNK1498" s="80"/>
      <c r="VNL1498" s="52"/>
      <c r="VNM1498" s="69"/>
      <c r="VNN1498" s="69"/>
      <c r="VNO1498" s="69"/>
      <c r="VNP1498" s="107"/>
      <c r="VNQ1498" s="2"/>
      <c r="VNR1498" s="15"/>
      <c r="VNS1498" s="15"/>
      <c r="VNT1498" s="80"/>
      <c r="VNU1498" s="52"/>
      <c r="VNV1498" s="69"/>
      <c r="VNW1498" s="69"/>
      <c r="VNX1498" s="69"/>
      <c r="VNY1498" s="107"/>
      <c r="VNZ1498" s="2"/>
      <c r="VOA1498" s="15"/>
      <c r="VOB1498" s="15"/>
      <c r="VOC1498" s="80"/>
      <c r="VOD1498" s="52"/>
      <c r="VOE1498" s="69"/>
      <c r="VOF1498" s="69"/>
      <c r="VOG1498" s="69"/>
      <c r="VOH1498" s="107"/>
      <c r="VOI1498" s="2"/>
      <c r="VOJ1498" s="15"/>
      <c r="VOK1498" s="15"/>
      <c r="VOL1498" s="80"/>
      <c r="VOM1498" s="52"/>
      <c r="VON1498" s="69"/>
      <c r="VOO1498" s="69"/>
      <c r="VOP1498" s="69"/>
      <c r="VOQ1498" s="107"/>
      <c r="VOR1498" s="2"/>
      <c r="VOS1498" s="15"/>
      <c r="VOT1498" s="15"/>
      <c r="VOU1498" s="80"/>
      <c r="VOV1498" s="52"/>
      <c r="VOW1498" s="69"/>
      <c r="VOX1498" s="69"/>
      <c r="VOY1498" s="69"/>
      <c r="VOZ1498" s="107"/>
      <c r="VPA1498" s="2"/>
      <c r="VPB1498" s="15"/>
      <c r="VPC1498" s="15"/>
      <c r="VPD1498" s="80"/>
      <c r="VPE1498" s="52"/>
      <c r="VPF1498" s="69"/>
      <c r="VPG1498" s="69"/>
      <c r="VPH1498" s="69"/>
      <c r="VPI1498" s="107"/>
      <c r="VPJ1498" s="2"/>
      <c r="VPK1498" s="15"/>
      <c r="VPL1498" s="15"/>
      <c r="VPM1498" s="80"/>
      <c r="VPN1498" s="52"/>
      <c r="VPO1498" s="69"/>
      <c r="VPP1498" s="69"/>
      <c r="VPQ1498" s="69"/>
      <c r="VPR1498" s="107"/>
      <c r="VPS1498" s="2"/>
      <c r="VPT1498" s="15"/>
      <c r="VPU1498" s="15"/>
      <c r="VPV1498" s="80"/>
      <c r="VPW1498" s="52"/>
      <c r="VPX1498" s="69"/>
      <c r="VPY1498" s="69"/>
      <c r="VPZ1498" s="69"/>
      <c r="VQA1498" s="107"/>
      <c r="VQB1498" s="2"/>
      <c r="VQC1498" s="15"/>
      <c r="VQD1498" s="15"/>
      <c r="VQE1498" s="80"/>
      <c r="VQF1498" s="52"/>
      <c r="VQG1498" s="69"/>
      <c r="VQH1498" s="69"/>
      <c r="VQI1498" s="69"/>
      <c r="VQJ1498" s="107"/>
      <c r="VQK1498" s="2"/>
      <c r="VQL1498" s="15"/>
      <c r="VQM1498" s="15"/>
      <c r="VQN1498" s="80"/>
      <c r="VQO1498" s="52"/>
      <c r="VQP1498" s="69"/>
      <c r="VQQ1498" s="69"/>
      <c r="VQR1498" s="69"/>
      <c r="VQS1498" s="107"/>
      <c r="VQT1498" s="2"/>
      <c r="VQU1498" s="15"/>
      <c r="VQV1498" s="15"/>
      <c r="VQW1498" s="80"/>
      <c r="VQX1498" s="52"/>
      <c r="VQY1498" s="69"/>
      <c r="VQZ1498" s="69"/>
      <c r="VRA1498" s="69"/>
      <c r="VRB1498" s="107"/>
      <c r="VRC1498" s="2"/>
      <c r="VRD1498" s="15"/>
      <c r="VRE1498" s="15"/>
      <c r="VRF1498" s="80"/>
      <c r="VRG1498" s="52"/>
      <c r="VRH1498" s="69"/>
      <c r="VRI1498" s="69"/>
      <c r="VRJ1498" s="69"/>
      <c r="VRK1498" s="107"/>
      <c r="VRL1498" s="2"/>
      <c r="VRM1498" s="15"/>
      <c r="VRN1498" s="15"/>
      <c r="VRO1498" s="80"/>
      <c r="VRP1498" s="52"/>
      <c r="VRQ1498" s="69"/>
      <c r="VRR1498" s="69"/>
      <c r="VRS1498" s="69"/>
      <c r="VRT1498" s="107"/>
      <c r="VRU1498" s="2"/>
      <c r="VRV1498" s="15"/>
      <c r="VRW1498" s="15"/>
      <c r="VRX1498" s="80"/>
      <c r="VRY1498" s="52"/>
      <c r="VRZ1498" s="69"/>
      <c r="VSA1498" s="69"/>
      <c r="VSB1498" s="69"/>
      <c r="VSC1498" s="107"/>
      <c r="VSD1498" s="2"/>
      <c r="VSE1498" s="15"/>
      <c r="VSF1498" s="15"/>
      <c r="VSG1498" s="80"/>
      <c r="VSH1498" s="52"/>
      <c r="VSI1498" s="69"/>
      <c r="VSJ1498" s="69"/>
      <c r="VSK1498" s="69"/>
      <c r="VSL1498" s="107"/>
      <c r="VSM1498" s="2"/>
      <c r="VSN1498" s="15"/>
      <c r="VSO1498" s="15"/>
      <c r="VSP1498" s="80"/>
      <c r="VSQ1498" s="52"/>
      <c r="VSR1498" s="69"/>
      <c r="VSS1498" s="69"/>
      <c r="VST1498" s="69"/>
      <c r="VSU1498" s="107"/>
      <c r="VSV1498" s="2"/>
      <c r="VSW1498" s="15"/>
      <c r="VSX1498" s="15"/>
      <c r="VSY1498" s="80"/>
      <c r="VSZ1498" s="52"/>
      <c r="VTA1498" s="69"/>
      <c r="VTB1498" s="69"/>
      <c r="VTC1498" s="69"/>
      <c r="VTD1498" s="107"/>
      <c r="VTE1498" s="2"/>
      <c r="VTF1498" s="15"/>
      <c r="VTG1498" s="15"/>
      <c r="VTH1498" s="80"/>
      <c r="VTI1498" s="52"/>
      <c r="VTJ1498" s="69"/>
      <c r="VTK1498" s="69"/>
      <c r="VTL1498" s="69"/>
      <c r="VTM1498" s="107"/>
      <c r="VTN1498" s="2"/>
      <c r="VTO1498" s="15"/>
      <c r="VTP1498" s="15"/>
      <c r="VTQ1498" s="80"/>
      <c r="VTR1498" s="52"/>
      <c r="VTS1498" s="69"/>
      <c r="VTT1498" s="69"/>
      <c r="VTU1498" s="69"/>
      <c r="VTV1498" s="107"/>
      <c r="VTW1498" s="2"/>
      <c r="VTX1498" s="15"/>
      <c r="VTY1498" s="15"/>
      <c r="VTZ1498" s="80"/>
      <c r="VUA1498" s="52"/>
      <c r="VUB1498" s="69"/>
      <c r="VUC1498" s="69"/>
      <c r="VUD1498" s="69"/>
      <c r="VUE1498" s="107"/>
      <c r="VUF1498" s="2"/>
      <c r="VUG1498" s="15"/>
      <c r="VUH1498" s="15"/>
      <c r="VUI1498" s="80"/>
      <c r="VUJ1498" s="52"/>
      <c r="VUK1498" s="69"/>
      <c r="VUL1498" s="69"/>
      <c r="VUM1498" s="69"/>
      <c r="VUN1498" s="107"/>
      <c r="VUO1498" s="2"/>
      <c r="VUP1498" s="15"/>
      <c r="VUQ1498" s="15"/>
      <c r="VUR1498" s="80"/>
      <c r="VUS1498" s="52"/>
      <c r="VUT1498" s="69"/>
      <c r="VUU1498" s="69"/>
      <c r="VUV1498" s="69"/>
      <c r="VUW1498" s="107"/>
      <c r="VUX1498" s="2"/>
      <c r="VUY1498" s="15"/>
      <c r="VUZ1498" s="15"/>
      <c r="VVA1498" s="80"/>
      <c r="VVB1498" s="52"/>
      <c r="VVC1498" s="69"/>
      <c r="VVD1498" s="69"/>
      <c r="VVE1498" s="69"/>
      <c r="VVF1498" s="107"/>
      <c r="VVG1498" s="2"/>
      <c r="VVH1498" s="15"/>
      <c r="VVI1498" s="15"/>
      <c r="VVJ1498" s="80"/>
      <c r="VVK1498" s="52"/>
      <c r="VVL1498" s="69"/>
      <c r="VVM1498" s="69"/>
      <c r="VVN1498" s="69"/>
      <c r="VVO1498" s="107"/>
      <c r="VVP1498" s="2"/>
      <c r="VVQ1498" s="15"/>
      <c r="VVR1498" s="15"/>
      <c r="VVS1498" s="80"/>
      <c r="VVT1498" s="52"/>
      <c r="VVU1498" s="69"/>
      <c r="VVV1498" s="69"/>
      <c r="VVW1498" s="69"/>
      <c r="VVX1498" s="107"/>
      <c r="VVY1498" s="2"/>
      <c r="VVZ1498" s="15"/>
      <c r="VWA1498" s="15"/>
      <c r="VWB1498" s="80"/>
      <c r="VWC1498" s="52"/>
      <c r="VWD1498" s="69"/>
      <c r="VWE1498" s="69"/>
      <c r="VWF1498" s="69"/>
      <c r="VWG1498" s="107"/>
      <c r="VWH1498" s="2"/>
      <c r="VWI1498" s="15"/>
      <c r="VWJ1498" s="15"/>
      <c r="VWK1498" s="80"/>
      <c r="VWL1498" s="52"/>
      <c r="VWM1498" s="69"/>
      <c r="VWN1498" s="69"/>
      <c r="VWO1498" s="69"/>
      <c r="VWP1498" s="107"/>
      <c r="VWQ1498" s="2"/>
      <c r="VWR1498" s="15"/>
      <c r="VWS1498" s="15"/>
      <c r="VWT1498" s="80"/>
      <c r="VWU1498" s="52"/>
      <c r="VWV1498" s="69"/>
      <c r="VWW1498" s="69"/>
      <c r="VWX1498" s="69"/>
      <c r="VWY1498" s="107"/>
      <c r="VWZ1498" s="2"/>
      <c r="VXA1498" s="15"/>
      <c r="VXB1498" s="15"/>
      <c r="VXC1498" s="80"/>
      <c r="VXD1498" s="52"/>
      <c r="VXE1498" s="69"/>
      <c r="VXF1498" s="69"/>
      <c r="VXG1498" s="69"/>
      <c r="VXH1498" s="107"/>
      <c r="VXI1498" s="2"/>
      <c r="VXJ1498" s="15"/>
      <c r="VXK1498" s="15"/>
      <c r="VXL1498" s="80"/>
      <c r="VXM1498" s="52"/>
      <c r="VXN1498" s="69"/>
      <c r="VXO1498" s="69"/>
      <c r="VXP1498" s="69"/>
      <c r="VXQ1498" s="107"/>
      <c r="VXR1498" s="2"/>
      <c r="VXS1498" s="15"/>
      <c r="VXT1498" s="15"/>
      <c r="VXU1498" s="80"/>
      <c r="VXV1498" s="52"/>
      <c r="VXW1498" s="69"/>
      <c r="VXX1498" s="69"/>
      <c r="VXY1498" s="69"/>
      <c r="VXZ1498" s="107"/>
      <c r="VYA1498" s="2"/>
      <c r="VYB1498" s="15"/>
      <c r="VYC1498" s="15"/>
      <c r="VYD1498" s="80"/>
      <c r="VYE1498" s="52"/>
      <c r="VYF1498" s="69"/>
      <c r="VYG1498" s="69"/>
      <c r="VYH1498" s="69"/>
      <c r="VYI1498" s="107"/>
      <c r="VYJ1498" s="2"/>
      <c r="VYK1498" s="15"/>
      <c r="VYL1498" s="15"/>
      <c r="VYM1498" s="80"/>
      <c r="VYN1498" s="52"/>
      <c r="VYO1498" s="69"/>
      <c r="VYP1498" s="69"/>
      <c r="VYQ1498" s="69"/>
      <c r="VYR1498" s="107"/>
      <c r="VYS1498" s="2"/>
      <c r="VYT1498" s="15"/>
      <c r="VYU1498" s="15"/>
      <c r="VYV1498" s="80"/>
      <c r="VYW1498" s="52"/>
      <c r="VYX1498" s="69"/>
      <c r="VYY1498" s="69"/>
      <c r="VYZ1498" s="69"/>
      <c r="VZA1498" s="107"/>
      <c r="VZB1498" s="2"/>
      <c r="VZC1498" s="15"/>
      <c r="VZD1498" s="15"/>
      <c r="VZE1498" s="80"/>
      <c r="VZF1498" s="52"/>
      <c r="VZG1498" s="69"/>
      <c r="VZH1498" s="69"/>
      <c r="VZI1498" s="69"/>
      <c r="VZJ1498" s="107"/>
      <c r="VZK1498" s="2"/>
      <c r="VZL1498" s="15"/>
      <c r="VZM1498" s="15"/>
      <c r="VZN1498" s="80"/>
      <c r="VZO1498" s="52"/>
      <c r="VZP1498" s="69"/>
      <c r="VZQ1498" s="69"/>
      <c r="VZR1498" s="69"/>
      <c r="VZS1498" s="107"/>
      <c r="VZT1498" s="2"/>
      <c r="VZU1498" s="15"/>
      <c r="VZV1498" s="15"/>
      <c r="VZW1498" s="80"/>
      <c r="VZX1498" s="52"/>
      <c r="VZY1498" s="69"/>
      <c r="VZZ1498" s="69"/>
      <c r="WAA1498" s="69"/>
      <c r="WAB1498" s="107"/>
      <c r="WAC1498" s="2"/>
      <c r="WAD1498" s="15"/>
      <c r="WAE1498" s="15"/>
      <c r="WAF1498" s="80"/>
      <c r="WAG1498" s="52"/>
      <c r="WAH1498" s="69"/>
      <c r="WAI1498" s="69"/>
      <c r="WAJ1498" s="69"/>
      <c r="WAK1498" s="107"/>
      <c r="WAL1498" s="2"/>
      <c r="WAM1498" s="15"/>
      <c r="WAN1498" s="15"/>
      <c r="WAO1498" s="80"/>
      <c r="WAP1498" s="52"/>
      <c r="WAQ1498" s="69"/>
      <c r="WAR1498" s="69"/>
      <c r="WAS1498" s="69"/>
      <c r="WAT1498" s="107"/>
      <c r="WAU1498" s="2"/>
      <c r="WAV1498" s="15"/>
      <c r="WAW1498" s="15"/>
      <c r="WAX1498" s="80"/>
      <c r="WAY1498" s="52"/>
      <c r="WAZ1498" s="69"/>
      <c r="WBA1498" s="69"/>
      <c r="WBB1498" s="69"/>
      <c r="WBC1498" s="107"/>
      <c r="WBD1498" s="2"/>
      <c r="WBE1498" s="15"/>
      <c r="WBF1498" s="15"/>
      <c r="WBG1498" s="80"/>
      <c r="WBH1498" s="52"/>
      <c r="WBI1498" s="69"/>
      <c r="WBJ1498" s="69"/>
      <c r="WBK1498" s="69"/>
      <c r="WBL1498" s="107"/>
      <c r="WBM1498" s="2"/>
      <c r="WBN1498" s="15"/>
      <c r="WBO1498" s="15"/>
      <c r="WBP1498" s="80"/>
      <c r="WBQ1498" s="52"/>
      <c r="WBR1498" s="69"/>
      <c r="WBS1498" s="69"/>
      <c r="WBT1498" s="69"/>
      <c r="WBU1498" s="107"/>
      <c r="WBV1498" s="2"/>
      <c r="WBW1498" s="15"/>
      <c r="WBX1498" s="15"/>
      <c r="WBY1498" s="80"/>
      <c r="WBZ1498" s="52"/>
      <c r="WCA1498" s="69"/>
      <c r="WCB1498" s="69"/>
      <c r="WCC1498" s="69"/>
      <c r="WCD1498" s="107"/>
      <c r="WCE1498" s="2"/>
      <c r="WCF1498" s="15"/>
      <c r="WCG1498" s="15"/>
      <c r="WCH1498" s="80"/>
      <c r="WCI1498" s="52"/>
      <c r="WCJ1498" s="69"/>
      <c r="WCK1498" s="69"/>
      <c r="WCL1498" s="69"/>
      <c r="WCM1498" s="107"/>
      <c r="WCN1498" s="2"/>
      <c r="WCO1498" s="15"/>
      <c r="WCP1498" s="15"/>
      <c r="WCQ1498" s="80"/>
      <c r="WCR1498" s="52"/>
      <c r="WCS1498" s="69"/>
      <c r="WCT1498" s="69"/>
      <c r="WCU1498" s="69"/>
      <c r="WCV1498" s="107"/>
      <c r="WCW1498" s="2"/>
      <c r="WCX1498" s="15"/>
      <c r="WCY1498" s="15"/>
      <c r="WCZ1498" s="80"/>
      <c r="WDA1498" s="52"/>
      <c r="WDB1498" s="69"/>
      <c r="WDC1498" s="69"/>
      <c r="WDD1498" s="69"/>
      <c r="WDE1498" s="107"/>
      <c r="WDF1498" s="2"/>
      <c r="WDG1498" s="15"/>
      <c r="WDH1498" s="15"/>
      <c r="WDI1498" s="80"/>
      <c r="WDJ1498" s="52"/>
      <c r="WDK1498" s="69"/>
      <c r="WDL1498" s="69"/>
      <c r="WDM1498" s="69"/>
      <c r="WDN1498" s="107"/>
      <c r="WDO1498" s="2"/>
      <c r="WDP1498" s="15"/>
      <c r="WDQ1498" s="15"/>
      <c r="WDR1498" s="80"/>
      <c r="WDS1498" s="52"/>
      <c r="WDT1498" s="69"/>
      <c r="WDU1498" s="69"/>
      <c r="WDV1498" s="69"/>
      <c r="WDW1498" s="107"/>
      <c r="WDX1498" s="2"/>
      <c r="WDY1498" s="15"/>
      <c r="WDZ1498" s="15"/>
      <c r="WEA1498" s="80"/>
      <c r="WEB1498" s="52"/>
      <c r="WEC1498" s="69"/>
      <c r="WED1498" s="69"/>
      <c r="WEE1498" s="69"/>
      <c r="WEF1498" s="107"/>
      <c r="WEG1498" s="2"/>
      <c r="WEH1498" s="15"/>
      <c r="WEI1498" s="15"/>
      <c r="WEJ1498" s="80"/>
      <c r="WEK1498" s="52"/>
      <c r="WEL1498" s="69"/>
      <c r="WEM1498" s="69"/>
      <c r="WEN1498" s="69"/>
      <c r="WEO1498" s="107"/>
      <c r="WEP1498" s="2"/>
      <c r="WEQ1498" s="15"/>
      <c r="WER1498" s="15"/>
      <c r="WES1498" s="80"/>
      <c r="WET1498" s="52"/>
      <c r="WEU1498" s="69"/>
      <c r="WEV1498" s="69"/>
      <c r="WEW1498" s="69"/>
      <c r="WEX1498" s="107"/>
      <c r="WEY1498" s="2"/>
      <c r="WEZ1498" s="15"/>
      <c r="WFA1498" s="15"/>
      <c r="WFB1498" s="80"/>
      <c r="WFC1498" s="52"/>
      <c r="WFD1498" s="69"/>
      <c r="WFE1498" s="69"/>
      <c r="WFF1498" s="69"/>
      <c r="WFG1498" s="107"/>
      <c r="WFH1498" s="2"/>
      <c r="WFI1498" s="15"/>
      <c r="WFJ1498" s="15"/>
      <c r="WFK1498" s="80"/>
      <c r="WFL1498" s="52"/>
      <c r="WFM1498" s="69"/>
      <c r="WFN1498" s="69"/>
      <c r="WFO1498" s="69"/>
      <c r="WFP1498" s="107"/>
      <c r="WFQ1498" s="2"/>
      <c r="WFR1498" s="15"/>
      <c r="WFS1498" s="15"/>
      <c r="WFT1498" s="80"/>
      <c r="WFU1498" s="52"/>
      <c r="WFV1498" s="69"/>
      <c r="WFW1498" s="69"/>
      <c r="WFX1498" s="69"/>
      <c r="WFY1498" s="107"/>
      <c r="WFZ1498" s="2"/>
      <c r="WGA1498" s="15"/>
      <c r="WGB1498" s="15"/>
      <c r="WGC1498" s="80"/>
      <c r="WGD1498" s="52"/>
      <c r="WGE1498" s="69"/>
      <c r="WGF1498" s="69"/>
      <c r="WGG1498" s="69"/>
      <c r="WGH1498" s="107"/>
      <c r="WGI1498" s="2"/>
      <c r="WGJ1498" s="15"/>
      <c r="WGK1498" s="15"/>
      <c r="WGL1498" s="80"/>
      <c r="WGM1498" s="52"/>
      <c r="WGN1498" s="69"/>
      <c r="WGO1498" s="69"/>
      <c r="WGP1498" s="69"/>
      <c r="WGQ1498" s="107"/>
      <c r="WGR1498" s="2"/>
      <c r="WGS1498" s="15"/>
      <c r="WGT1498" s="15"/>
      <c r="WGU1498" s="80"/>
      <c r="WGV1498" s="52"/>
      <c r="WGW1498" s="69"/>
      <c r="WGX1498" s="69"/>
      <c r="WGY1498" s="69"/>
      <c r="WGZ1498" s="107"/>
      <c r="WHA1498" s="2"/>
      <c r="WHB1498" s="15"/>
      <c r="WHC1498" s="15"/>
      <c r="WHD1498" s="80"/>
      <c r="WHE1498" s="52"/>
      <c r="WHF1498" s="69"/>
      <c r="WHG1498" s="69"/>
      <c r="WHH1498" s="69"/>
      <c r="WHI1498" s="107"/>
      <c r="WHJ1498" s="2"/>
      <c r="WHK1498" s="15"/>
      <c r="WHL1498" s="15"/>
      <c r="WHM1498" s="80"/>
      <c r="WHN1498" s="52"/>
      <c r="WHO1498" s="69"/>
      <c r="WHP1498" s="69"/>
      <c r="WHQ1498" s="69"/>
      <c r="WHR1498" s="107"/>
      <c r="WHS1498" s="2"/>
      <c r="WHT1498" s="15"/>
      <c r="WHU1498" s="15"/>
      <c r="WHV1498" s="80"/>
      <c r="WHW1498" s="52"/>
      <c r="WHX1498" s="69"/>
      <c r="WHY1498" s="69"/>
      <c r="WHZ1498" s="69"/>
      <c r="WIA1498" s="107"/>
      <c r="WIB1498" s="2"/>
      <c r="WIC1498" s="15"/>
      <c r="WID1498" s="15"/>
      <c r="WIE1498" s="80"/>
      <c r="WIF1498" s="52"/>
      <c r="WIG1498" s="69"/>
      <c r="WIH1498" s="69"/>
      <c r="WII1498" s="69"/>
      <c r="WIJ1498" s="107"/>
      <c r="WIK1498" s="2"/>
      <c r="WIL1498" s="15"/>
      <c r="WIM1498" s="15"/>
      <c r="WIN1498" s="80"/>
      <c r="WIO1498" s="52"/>
      <c r="WIP1498" s="69"/>
      <c r="WIQ1498" s="69"/>
      <c r="WIR1498" s="69"/>
      <c r="WIS1498" s="107"/>
      <c r="WIT1498" s="2"/>
      <c r="WIU1498" s="15"/>
      <c r="WIV1498" s="15"/>
      <c r="WIW1498" s="80"/>
      <c r="WIX1498" s="52"/>
      <c r="WIY1498" s="69"/>
      <c r="WIZ1498" s="69"/>
      <c r="WJA1498" s="69"/>
      <c r="WJB1498" s="107"/>
      <c r="WJC1498" s="2"/>
      <c r="WJD1498" s="15"/>
      <c r="WJE1498" s="15"/>
      <c r="WJF1498" s="80"/>
      <c r="WJG1498" s="52"/>
      <c r="WJH1498" s="69"/>
      <c r="WJI1498" s="69"/>
      <c r="WJJ1498" s="69"/>
      <c r="WJK1498" s="107"/>
      <c r="WJL1498" s="2"/>
      <c r="WJM1498" s="15"/>
      <c r="WJN1498" s="15"/>
      <c r="WJO1498" s="80"/>
      <c r="WJP1498" s="52"/>
      <c r="WJQ1498" s="69"/>
      <c r="WJR1498" s="69"/>
      <c r="WJS1498" s="69"/>
      <c r="WJT1498" s="107"/>
      <c r="WJU1498" s="2"/>
      <c r="WJV1498" s="15"/>
      <c r="WJW1498" s="15"/>
      <c r="WJX1498" s="80"/>
      <c r="WJY1498" s="52"/>
      <c r="WJZ1498" s="69"/>
      <c r="WKA1498" s="69"/>
      <c r="WKB1498" s="69"/>
      <c r="WKC1498" s="107"/>
      <c r="WKD1498" s="2"/>
      <c r="WKE1498" s="15"/>
      <c r="WKF1498" s="15"/>
      <c r="WKG1498" s="80"/>
      <c r="WKH1498" s="52"/>
      <c r="WKI1498" s="69"/>
      <c r="WKJ1498" s="69"/>
      <c r="WKK1498" s="69"/>
      <c r="WKL1498" s="107"/>
      <c r="WKM1498" s="2"/>
      <c r="WKN1498" s="15"/>
      <c r="WKO1498" s="15"/>
      <c r="WKP1498" s="80"/>
      <c r="WKQ1498" s="52"/>
      <c r="WKR1498" s="69"/>
      <c r="WKS1498" s="69"/>
      <c r="WKT1498" s="69"/>
      <c r="WKU1498" s="107"/>
      <c r="WKV1498" s="2"/>
      <c r="WKW1498" s="15"/>
      <c r="WKX1498" s="15"/>
      <c r="WKY1498" s="80"/>
      <c r="WKZ1498" s="52"/>
      <c r="WLA1498" s="69"/>
      <c r="WLB1498" s="69"/>
      <c r="WLC1498" s="69"/>
      <c r="WLD1498" s="107"/>
      <c r="WLE1498" s="2"/>
      <c r="WLF1498" s="15"/>
      <c r="WLG1498" s="15"/>
      <c r="WLH1498" s="80"/>
      <c r="WLI1498" s="52"/>
      <c r="WLJ1498" s="69"/>
      <c r="WLK1498" s="69"/>
      <c r="WLL1498" s="69"/>
      <c r="WLM1498" s="107"/>
      <c r="WLN1498" s="2"/>
      <c r="WLO1498" s="15"/>
      <c r="WLP1498" s="15"/>
      <c r="WLQ1498" s="80"/>
      <c r="WLR1498" s="52"/>
      <c r="WLS1498" s="69"/>
      <c r="WLT1498" s="69"/>
      <c r="WLU1498" s="69"/>
      <c r="WLV1498" s="107"/>
      <c r="WLW1498" s="2"/>
      <c r="WLX1498" s="15"/>
      <c r="WLY1498" s="15"/>
      <c r="WLZ1498" s="80"/>
      <c r="WMA1498" s="52"/>
      <c r="WMB1498" s="69"/>
      <c r="WMC1498" s="69"/>
      <c r="WMD1498" s="69"/>
      <c r="WME1498" s="107"/>
      <c r="WMF1498" s="2"/>
      <c r="WMG1498" s="15"/>
      <c r="WMH1498" s="15"/>
      <c r="WMI1498" s="80"/>
      <c r="WMJ1498" s="52"/>
      <c r="WMK1498" s="69"/>
      <c r="WML1498" s="69"/>
      <c r="WMM1498" s="69"/>
      <c r="WMN1498" s="107"/>
      <c r="WMO1498" s="2"/>
      <c r="WMP1498" s="15"/>
      <c r="WMQ1498" s="15"/>
      <c r="WMR1498" s="80"/>
      <c r="WMS1498" s="52"/>
      <c r="WMT1498" s="69"/>
      <c r="WMU1498" s="69"/>
      <c r="WMV1498" s="69"/>
      <c r="WMW1498" s="107"/>
      <c r="WMX1498" s="2"/>
      <c r="WMY1498" s="15"/>
      <c r="WMZ1498" s="15"/>
      <c r="WNA1498" s="80"/>
      <c r="WNB1498" s="52"/>
      <c r="WNC1498" s="69"/>
      <c r="WND1498" s="69"/>
      <c r="WNE1498" s="69"/>
      <c r="WNF1498" s="107"/>
      <c r="WNG1498" s="2"/>
      <c r="WNH1498" s="15"/>
      <c r="WNI1498" s="15"/>
      <c r="WNJ1498" s="80"/>
      <c r="WNK1498" s="52"/>
      <c r="WNL1498" s="69"/>
      <c r="WNM1498" s="69"/>
      <c r="WNN1498" s="69"/>
      <c r="WNO1498" s="107"/>
      <c r="WNP1498" s="2"/>
      <c r="WNQ1498" s="15"/>
      <c r="WNR1498" s="15"/>
      <c r="WNS1498" s="80"/>
      <c r="WNT1498" s="52"/>
      <c r="WNU1498" s="69"/>
      <c r="WNV1498" s="69"/>
      <c r="WNW1498" s="69"/>
      <c r="WNX1498" s="107"/>
      <c r="WNY1498" s="2"/>
      <c r="WNZ1498" s="15"/>
      <c r="WOA1498" s="15"/>
      <c r="WOB1498" s="80"/>
      <c r="WOC1498" s="52"/>
      <c r="WOD1498" s="69"/>
      <c r="WOE1498" s="69"/>
      <c r="WOF1498" s="69"/>
      <c r="WOG1498" s="107"/>
      <c r="WOH1498" s="2"/>
      <c r="WOI1498" s="15"/>
      <c r="WOJ1498" s="15"/>
      <c r="WOK1498" s="80"/>
      <c r="WOL1498" s="52"/>
      <c r="WOM1498" s="69"/>
      <c r="WON1498" s="69"/>
      <c r="WOO1498" s="69"/>
      <c r="WOP1498" s="107"/>
      <c r="WOQ1498" s="2"/>
      <c r="WOR1498" s="15"/>
      <c r="WOS1498" s="15"/>
      <c r="WOT1498" s="80"/>
      <c r="WOU1498" s="52"/>
      <c r="WOV1498" s="69"/>
      <c r="WOW1498" s="69"/>
      <c r="WOX1498" s="69"/>
      <c r="WOY1498" s="107"/>
      <c r="WOZ1498" s="2"/>
      <c r="WPA1498" s="15"/>
      <c r="WPB1498" s="15"/>
      <c r="WPC1498" s="80"/>
      <c r="WPD1498" s="52"/>
      <c r="WPE1498" s="69"/>
      <c r="WPF1498" s="69"/>
      <c r="WPG1498" s="69"/>
      <c r="WPH1498" s="107"/>
      <c r="WPI1498" s="2"/>
      <c r="WPJ1498" s="15"/>
      <c r="WPK1498" s="15"/>
      <c r="WPL1498" s="80"/>
      <c r="WPM1498" s="52"/>
      <c r="WPN1498" s="69"/>
      <c r="WPO1498" s="69"/>
      <c r="WPP1498" s="69"/>
      <c r="WPQ1498" s="107"/>
      <c r="WPR1498" s="2"/>
      <c r="WPS1498" s="15"/>
      <c r="WPT1498" s="15"/>
      <c r="WPU1498" s="80"/>
      <c r="WPV1498" s="52"/>
      <c r="WPW1498" s="69"/>
      <c r="WPX1498" s="69"/>
      <c r="WPY1498" s="69"/>
      <c r="WPZ1498" s="107"/>
      <c r="WQA1498" s="2"/>
      <c r="WQB1498" s="15"/>
      <c r="WQC1498" s="15"/>
      <c r="WQD1498" s="80"/>
      <c r="WQE1498" s="52"/>
      <c r="WQF1498" s="69"/>
      <c r="WQG1498" s="69"/>
      <c r="WQH1498" s="69"/>
      <c r="WQI1498" s="107"/>
      <c r="WQJ1498" s="2"/>
      <c r="WQK1498" s="15"/>
      <c r="WQL1498" s="15"/>
      <c r="WQM1498" s="80"/>
      <c r="WQN1498" s="52"/>
      <c r="WQO1498" s="69"/>
      <c r="WQP1498" s="69"/>
      <c r="WQQ1498" s="69"/>
      <c r="WQR1498" s="107"/>
      <c r="WQS1498" s="2"/>
      <c r="WQT1498" s="15"/>
      <c r="WQU1498" s="15"/>
      <c r="WQV1498" s="80"/>
      <c r="WQW1498" s="52"/>
      <c r="WQX1498" s="69"/>
      <c r="WQY1498" s="69"/>
      <c r="WQZ1498" s="69"/>
      <c r="WRA1498" s="107"/>
      <c r="WRB1498" s="2"/>
      <c r="WRC1498" s="15"/>
      <c r="WRD1498" s="15"/>
      <c r="WRE1498" s="80"/>
      <c r="WRF1498" s="52"/>
      <c r="WRG1498" s="69"/>
      <c r="WRH1498" s="69"/>
      <c r="WRI1498" s="69"/>
      <c r="WRJ1498" s="107"/>
      <c r="WRK1498" s="2"/>
      <c r="WRL1498" s="15"/>
      <c r="WRM1498" s="15"/>
      <c r="WRN1498" s="80"/>
      <c r="WRO1498" s="52"/>
      <c r="WRP1498" s="69"/>
      <c r="WRQ1498" s="69"/>
      <c r="WRR1498" s="69"/>
      <c r="WRS1498" s="107"/>
      <c r="WRT1498" s="2"/>
      <c r="WRU1498" s="15"/>
      <c r="WRV1498" s="15"/>
      <c r="WRW1498" s="80"/>
      <c r="WRX1498" s="52"/>
      <c r="WRY1498" s="69"/>
      <c r="WRZ1498" s="69"/>
      <c r="WSA1498" s="69"/>
      <c r="WSB1498" s="107"/>
      <c r="WSC1498" s="2"/>
      <c r="WSD1498" s="15"/>
      <c r="WSE1498" s="15"/>
      <c r="WSF1498" s="80"/>
      <c r="WSG1498" s="52"/>
      <c r="WSH1498" s="69"/>
      <c r="WSI1498" s="69"/>
      <c r="WSJ1498" s="69"/>
      <c r="WSK1498" s="107"/>
      <c r="WSL1498" s="2"/>
      <c r="WSM1498" s="15"/>
      <c r="WSN1498" s="15"/>
      <c r="WSO1498" s="80"/>
      <c r="WSP1498" s="52"/>
      <c r="WSQ1498" s="69"/>
      <c r="WSR1498" s="69"/>
      <c r="WSS1498" s="69"/>
      <c r="WST1498" s="107"/>
      <c r="WSU1498" s="2"/>
      <c r="WSV1498" s="15"/>
      <c r="WSW1498" s="15"/>
      <c r="WSX1498" s="80"/>
      <c r="WSY1498" s="52"/>
      <c r="WSZ1498" s="69"/>
      <c r="WTA1498" s="69"/>
      <c r="WTB1498" s="69"/>
      <c r="WTC1498" s="107"/>
      <c r="WTD1498" s="2"/>
      <c r="WTE1498" s="15"/>
      <c r="WTF1498" s="15"/>
      <c r="WTG1498" s="80"/>
      <c r="WTH1498" s="52"/>
      <c r="WTI1498" s="69"/>
      <c r="WTJ1498" s="69"/>
      <c r="WTK1498" s="69"/>
      <c r="WTL1498" s="107"/>
      <c r="WTM1498" s="2"/>
      <c r="WTN1498" s="15"/>
      <c r="WTO1498" s="15"/>
      <c r="WTP1498" s="80"/>
      <c r="WTQ1498" s="52"/>
      <c r="WTR1498" s="69"/>
      <c r="WTS1498" s="69"/>
      <c r="WTT1498" s="69"/>
      <c r="WTU1498" s="107"/>
      <c r="WTV1498" s="2"/>
      <c r="WTW1498" s="15"/>
      <c r="WTX1498" s="15"/>
      <c r="WTY1498" s="80"/>
      <c r="WTZ1498" s="52"/>
      <c r="WUA1498" s="69"/>
      <c r="WUB1498" s="69"/>
      <c r="WUC1498" s="69"/>
      <c r="WUD1498" s="107"/>
      <c r="WUE1498" s="2"/>
      <c r="WUF1498" s="15"/>
      <c r="WUG1498" s="15"/>
      <c r="WUH1498" s="80"/>
      <c r="WUI1498" s="52"/>
      <c r="WUJ1498" s="69"/>
      <c r="WUK1498" s="69"/>
      <c r="WUL1498" s="69"/>
      <c r="WUM1498" s="107"/>
      <c r="WUN1498" s="2"/>
      <c r="WUO1498" s="15"/>
      <c r="WUP1498" s="15"/>
      <c r="WUQ1498" s="80"/>
      <c r="WUR1498" s="52"/>
      <c r="WUS1498" s="69"/>
      <c r="WUT1498" s="69"/>
      <c r="WUU1498" s="69"/>
      <c r="WUV1498" s="107"/>
      <c r="WUW1498" s="2"/>
      <c r="WUX1498" s="15"/>
      <c r="WUY1498" s="15"/>
      <c r="WUZ1498" s="80"/>
      <c r="WVA1498" s="52"/>
      <c r="WVB1498" s="69"/>
      <c r="WVC1498" s="69"/>
      <c r="WVD1498" s="69"/>
      <c r="WVE1498" s="107"/>
      <c r="WVF1498" s="2"/>
      <c r="WVG1498" s="15"/>
      <c r="WVH1498" s="15"/>
      <c r="WVI1498" s="80"/>
      <c r="WVJ1498" s="52"/>
      <c r="WVK1498" s="69"/>
      <c r="WVL1498" s="69"/>
      <c r="WVM1498" s="69"/>
      <c r="WVN1498" s="107"/>
      <c r="WVO1498" s="2"/>
      <c r="WVP1498" s="15"/>
      <c r="WVQ1498" s="15"/>
      <c r="WVR1498" s="80"/>
      <c r="WVS1498" s="52"/>
      <c r="WVT1498" s="69"/>
      <c r="WVU1498" s="69"/>
      <c r="WVV1498" s="69"/>
      <c r="WVW1498" s="107"/>
      <c r="WVX1498" s="2"/>
      <c r="WVY1498" s="15"/>
      <c r="WVZ1498" s="15"/>
      <c r="WWA1498" s="80"/>
      <c r="WWB1498" s="52"/>
      <c r="WWC1498" s="69"/>
      <c r="WWD1498" s="69"/>
      <c r="WWE1498" s="69"/>
      <c r="WWF1498" s="107"/>
      <c r="WWG1498" s="2"/>
      <c r="WWH1498" s="15"/>
      <c r="WWI1498" s="15"/>
      <c r="WWJ1498" s="80"/>
      <c r="WWK1498" s="52"/>
      <c r="WWL1498" s="69"/>
      <c r="WWM1498" s="69"/>
      <c r="WWN1498" s="69"/>
      <c r="WWO1498" s="107"/>
      <c r="WWP1498" s="2"/>
      <c r="WWQ1498" s="15"/>
      <c r="WWR1498" s="15"/>
      <c r="WWS1498" s="80"/>
      <c r="WWT1498" s="52"/>
      <c r="WWU1498" s="69"/>
      <c r="WWV1498" s="69"/>
      <c r="WWW1498" s="69"/>
      <c r="WWX1498" s="107"/>
      <c r="WWY1498" s="2"/>
      <c r="WWZ1498" s="15"/>
      <c r="WXA1498" s="15"/>
      <c r="WXB1498" s="80"/>
      <c r="WXC1498" s="52"/>
      <c r="WXD1498" s="69"/>
      <c r="WXE1498" s="69"/>
      <c r="WXF1498" s="69"/>
      <c r="WXG1498" s="107"/>
      <c r="WXH1498" s="2"/>
      <c r="WXI1498" s="15"/>
      <c r="WXJ1498" s="15"/>
      <c r="WXK1498" s="80"/>
      <c r="WXL1498" s="52"/>
      <c r="WXM1498" s="69"/>
      <c r="WXN1498" s="69"/>
      <c r="WXO1498" s="69"/>
      <c r="WXP1498" s="107"/>
      <c r="WXQ1498" s="2"/>
      <c r="WXR1498" s="15"/>
      <c r="WXS1498" s="15"/>
      <c r="WXT1498" s="80"/>
      <c r="WXU1498" s="52"/>
      <c r="WXV1498" s="69"/>
      <c r="WXW1498" s="69"/>
      <c r="WXX1498" s="69"/>
      <c r="WXY1498" s="107"/>
      <c r="WXZ1498" s="2"/>
      <c r="WYA1498" s="15"/>
      <c r="WYB1498" s="15"/>
      <c r="WYC1498" s="80"/>
      <c r="WYD1498" s="52"/>
      <c r="WYE1498" s="69"/>
      <c r="WYF1498" s="69"/>
      <c r="WYG1498" s="69"/>
      <c r="WYH1498" s="107"/>
      <c r="WYI1498" s="2"/>
      <c r="WYJ1498" s="15"/>
      <c r="WYK1498" s="15"/>
      <c r="WYL1498" s="80"/>
      <c r="WYM1498" s="52"/>
      <c r="WYN1498" s="69"/>
      <c r="WYO1498" s="69"/>
      <c r="WYP1498" s="69"/>
      <c r="WYQ1498" s="107"/>
      <c r="WYR1498" s="2"/>
      <c r="WYS1498" s="15"/>
      <c r="WYT1498" s="15"/>
      <c r="WYU1498" s="80"/>
      <c r="WYV1498" s="52"/>
      <c r="WYW1498" s="69"/>
      <c r="WYX1498" s="69"/>
      <c r="WYY1498" s="69"/>
      <c r="WYZ1498" s="107"/>
      <c r="WZA1498" s="2"/>
      <c r="WZB1498" s="15"/>
      <c r="WZC1498" s="15"/>
      <c r="WZD1498" s="80"/>
      <c r="WZE1498" s="52"/>
      <c r="WZF1498" s="69"/>
      <c r="WZG1498" s="69"/>
      <c r="WZH1498" s="69"/>
      <c r="WZI1498" s="107"/>
      <c r="WZJ1498" s="2"/>
      <c r="WZK1498" s="15"/>
      <c r="WZL1498" s="15"/>
      <c r="WZM1498" s="80"/>
      <c r="WZN1498" s="52"/>
      <c r="WZO1498" s="69"/>
      <c r="WZP1498" s="69"/>
      <c r="WZQ1498" s="69"/>
      <c r="WZR1498" s="107"/>
      <c r="WZS1498" s="2"/>
      <c r="WZT1498" s="15"/>
      <c r="WZU1498" s="15"/>
      <c r="WZV1498" s="80"/>
      <c r="WZW1498" s="52"/>
      <c r="WZX1498" s="69"/>
      <c r="WZY1498" s="69"/>
      <c r="WZZ1498" s="69"/>
      <c r="XAA1498" s="107"/>
      <c r="XAB1498" s="2"/>
      <c r="XAC1498" s="15"/>
      <c r="XAD1498" s="15"/>
      <c r="XAE1498" s="80"/>
      <c r="XAF1498" s="52"/>
      <c r="XAG1498" s="69"/>
      <c r="XAH1498" s="69"/>
      <c r="XAI1498" s="69"/>
      <c r="XAJ1498" s="107"/>
      <c r="XAK1498" s="2"/>
      <c r="XAL1498" s="15"/>
      <c r="XAM1498" s="15"/>
      <c r="XAN1498" s="80"/>
      <c r="XAO1498" s="52"/>
      <c r="XAP1498" s="69"/>
      <c r="XAQ1498" s="69"/>
      <c r="XAR1498" s="69"/>
      <c r="XAS1498" s="107"/>
      <c r="XAT1498" s="2"/>
      <c r="XAU1498" s="15"/>
      <c r="XAV1498" s="15"/>
      <c r="XAW1498" s="80"/>
      <c r="XAX1498" s="52"/>
      <c r="XAY1498" s="69"/>
      <c r="XAZ1498" s="69"/>
      <c r="XBA1498" s="69"/>
      <c r="XBB1498" s="107"/>
      <c r="XBC1498" s="2"/>
      <c r="XBD1498" s="15"/>
      <c r="XBE1498" s="15"/>
      <c r="XBF1498" s="80"/>
      <c r="XBG1498" s="52"/>
      <c r="XBH1498" s="69"/>
      <c r="XBI1498" s="69"/>
      <c r="XBJ1498" s="69"/>
      <c r="XBK1498" s="107"/>
      <c r="XBL1498" s="2"/>
      <c r="XBM1498" s="15"/>
      <c r="XBN1498" s="15"/>
      <c r="XBP1498" s="102"/>
      <c r="XBQ1498" s="102"/>
      <c r="XBR1498" s="102"/>
      <c r="XBS1498" s="109"/>
      <c r="XBT1498" s="102"/>
      <c r="XBU1498" s="102"/>
      <c r="XBV1498" s="102"/>
      <c r="XBW1498" s="102"/>
      <c r="XBX1498" s="102"/>
      <c r="XBY1498" s="59"/>
      <c r="XBZ1498" s="60"/>
    </row>
    <row r="1499" spans="1:16302" x14ac:dyDescent="0.2">
      <c r="A1499" s="141" t="s">
        <v>6</v>
      </c>
      <c r="B1499" s="1">
        <v>916</v>
      </c>
      <c r="C1499" s="63" t="s">
        <v>63</v>
      </c>
      <c r="D1499" s="63" t="s">
        <v>60</v>
      </c>
      <c r="E1499" s="63" t="s">
        <v>269</v>
      </c>
      <c r="F1499" s="63"/>
      <c r="G1499" s="100">
        <f>G1500+G1529</f>
        <v>1813662</v>
      </c>
      <c r="H1499" s="101">
        <f>H1500+H1529</f>
        <v>1827397</v>
      </c>
    </row>
    <row r="1500" spans="1:16302" ht="63" x14ac:dyDescent="0.2">
      <c r="A1500" s="140" t="s">
        <v>217</v>
      </c>
      <c r="B1500" s="2">
        <v>916</v>
      </c>
      <c r="C1500" s="15" t="s">
        <v>63</v>
      </c>
      <c r="D1500" s="15" t="s">
        <v>60</v>
      </c>
      <c r="E1500" s="24" t="s">
        <v>223</v>
      </c>
      <c r="F1500" s="32"/>
      <c r="G1500" s="71">
        <f>G1501+G1505+G1509+G1517+G1525+G1513+G1521</f>
        <v>1813102</v>
      </c>
      <c r="H1500" s="82">
        <f>H1501+H1505+H1509+H1517+H1525+H1513+H1521</f>
        <v>1826837</v>
      </c>
    </row>
    <row r="1501" spans="1:16302" x14ac:dyDescent="0.2">
      <c r="A1501" s="136" t="s">
        <v>42</v>
      </c>
      <c r="B1501" s="16">
        <v>916</v>
      </c>
      <c r="C1501" s="17" t="s">
        <v>63</v>
      </c>
      <c r="D1501" s="17" t="s">
        <v>60</v>
      </c>
      <c r="E1501" s="25" t="s">
        <v>224</v>
      </c>
      <c r="F1501" s="39"/>
      <c r="G1501" s="91">
        <f t="shared" ref="G1501:H1503" si="402">G1502</f>
        <v>4960</v>
      </c>
      <c r="H1501" s="92">
        <f t="shared" si="402"/>
        <v>4960</v>
      </c>
    </row>
    <row r="1502" spans="1:16302" ht="31.5" x14ac:dyDescent="0.2">
      <c r="A1502" s="142" t="s">
        <v>18</v>
      </c>
      <c r="B1502" s="65">
        <v>916</v>
      </c>
      <c r="C1502" s="64" t="s">
        <v>63</v>
      </c>
      <c r="D1502" s="64" t="s">
        <v>60</v>
      </c>
      <c r="E1502" s="27" t="s">
        <v>224</v>
      </c>
      <c r="F1502" s="7" t="s">
        <v>20</v>
      </c>
      <c r="G1502" s="97">
        <f t="shared" si="402"/>
        <v>4960</v>
      </c>
      <c r="H1502" s="98">
        <f t="shared" si="402"/>
        <v>4960</v>
      </c>
    </row>
    <row r="1503" spans="1:16302" x14ac:dyDescent="0.2">
      <c r="A1503" s="142" t="s">
        <v>25</v>
      </c>
      <c r="B1503" s="65">
        <v>916</v>
      </c>
      <c r="C1503" s="64" t="s">
        <v>63</v>
      </c>
      <c r="D1503" s="64" t="s">
        <v>60</v>
      </c>
      <c r="E1503" s="27" t="s">
        <v>224</v>
      </c>
      <c r="F1503" s="7" t="s">
        <v>26</v>
      </c>
      <c r="G1503" s="97">
        <f t="shared" si="402"/>
        <v>4960</v>
      </c>
      <c r="H1503" s="98">
        <f t="shared" si="402"/>
        <v>4960</v>
      </c>
    </row>
    <row r="1504" spans="1:16302" x14ac:dyDescent="0.2">
      <c r="A1504" s="142" t="s">
        <v>136</v>
      </c>
      <c r="B1504" s="65">
        <v>916</v>
      </c>
      <c r="C1504" s="64" t="s">
        <v>63</v>
      </c>
      <c r="D1504" s="64" t="s">
        <v>60</v>
      </c>
      <c r="E1504" s="27" t="s">
        <v>224</v>
      </c>
      <c r="F1504" s="7" t="s">
        <v>143</v>
      </c>
      <c r="G1504" s="97">
        <v>4960</v>
      </c>
      <c r="H1504" s="98">
        <v>4960</v>
      </c>
    </row>
    <row r="1505" spans="1:8" ht="47.25" x14ac:dyDescent="0.2">
      <c r="A1505" s="136" t="s">
        <v>137</v>
      </c>
      <c r="B1505" s="16">
        <v>916</v>
      </c>
      <c r="C1505" s="17" t="s">
        <v>63</v>
      </c>
      <c r="D1505" s="17" t="s">
        <v>60</v>
      </c>
      <c r="E1505" s="25" t="s">
        <v>225</v>
      </c>
      <c r="F1505" s="17"/>
      <c r="G1505" s="115">
        <f t="shared" ref="G1505:H1507" si="403">G1506</f>
        <v>0</v>
      </c>
      <c r="H1505" s="116">
        <f t="shared" si="403"/>
        <v>10000</v>
      </c>
    </row>
    <row r="1506" spans="1:8" ht="31.5" x14ac:dyDescent="0.2">
      <c r="A1506" s="142" t="s">
        <v>18</v>
      </c>
      <c r="B1506" s="65">
        <v>916</v>
      </c>
      <c r="C1506" s="64" t="s">
        <v>63</v>
      </c>
      <c r="D1506" s="64" t="s">
        <v>60</v>
      </c>
      <c r="E1506" s="27" t="s">
        <v>225</v>
      </c>
      <c r="F1506" s="7" t="s">
        <v>20</v>
      </c>
      <c r="G1506" s="97">
        <f t="shared" si="403"/>
        <v>0</v>
      </c>
      <c r="H1506" s="98">
        <f t="shared" si="403"/>
        <v>10000</v>
      </c>
    </row>
    <row r="1507" spans="1:8" x14ac:dyDescent="0.2">
      <c r="A1507" s="142" t="s">
        <v>25</v>
      </c>
      <c r="B1507" s="65">
        <v>916</v>
      </c>
      <c r="C1507" s="64" t="s">
        <v>63</v>
      </c>
      <c r="D1507" s="64" t="s">
        <v>60</v>
      </c>
      <c r="E1507" s="27" t="s">
        <v>225</v>
      </c>
      <c r="F1507" s="7" t="s">
        <v>26</v>
      </c>
      <c r="G1507" s="97">
        <f t="shared" si="403"/>
        <v>0</v>
      </c>
      <c r="H1507" s="98">
        <f t="shared" si="403"/>
        <v>10000</v>
      </c>
    </row>
    <row r="1508" spans="1:8" x14ac:dyDescent="0.2">
      <c r="A1508" s="142" t="s">
        <v>136</v>
      </c>
      <c r="B1508" s="65">
        <v>916</v>
      </c>
      <c r="C1508" s="64" t="s">
        <v>63</v>
      </c>
      <c r="D1508" s="64" t="s">
        <v>60</v>
      </c>
      <c r="E1508" s="27" t="s">
        <v>225</v>
      </c>
      <c r="F1508" s="7" t="s">
        <v>143</v>
      </c>
      <c r="G1508" s="97">
        <v>0</v>
      </c>
      <c r="H1508" s="98">
        <v>10000</v>
      </c>
    </row>
    <row r="1509" spans="1:8" ht="78.75" x14ac:dyDescent="0.2">
      <c r="A1509" s="136" t="s">
        <v>729</v>
      </c>
      <c r="B1509" s="16">
        <v>916</v>
      </c>
      <c r="C1509" s="17" t="s">
        <v>63</v>
      </c>
      <c r="D1509" s="17" t="s">
        <v>60</v>
      </c>
      <c r="E1509" s="25" t="s">
        <v>226</v>
      </c>
      <c r="F1509" s="17"/>
      <c r="G1509" s="91">
        <f>G1510</f>
        <v>7050</v>
      </c>
      <c r="H1509" s="92">
        <f>H1510</f>
        <v>7050</v>
      </c>
    </row>
    <row r="1510" spans="1:8" ht="31.5" x14ac:dyDescent="0.2">
      <c r="A1510" s="142" t="s">
        <v>18</v>
      </c>
      <c r="B1510" s="65">
        <v>916</v>
      </c>
      <c r="C1510" s="64" t="s">
        <v>63</v>
      </c>
      <c r="D1510" s="64" t="s">
        <v>60</v>
      </c>
      <c r="E1510" s="27" t="s">
        <v>226</v>
      </c>
      <c r="F1510" s="28">
        <v>600</v>
      </c>
      <c r="G1510" s="95">
        <f>G1512</f>
        <v>7050</v>
      </c>
      <c r="H1510" s="96">
        <f>H1512</f>
        <v>7050</v>
      </c>
    </row>
    <row r="1511" spans="1:8" ht="31.5" x14ac:dyDescent="0.2">
      <c r="A1511" s="142" t="s">
        <v>27</v>
      </c>
      <c r="B1511" s="65">
        <v>916</v>
      </c>
      <c r="C1511" s="64" t="s">
        <v>63</v>
      </c>
      <c r="D1511" s="64" t="s">
        <v>60</v>
      </c>
      <c r="E1511" s="27" t="s">
        <v>226</v>
      </c>
      <c r="F1511" s="48">
        <v>630</v>
      </c>
      <c r="G1511" s="95">
        <f>G1512</f>
        <v>7050</v>
      </c>
      <c r="H1511" s="96">
        <f>H1512</f>
        <v>7050</v>
      </c>
    </row>
    <row r="1512" spans="1:8" ht="31.5" x14ac:dyDescent="0.2">
      <c r="A1512" s="137" t="s">
        <v>931</v>
      </c>
      <c r="B1512" s="65">
        <v>916</v>
      </c>
      <c r="C1512" s="64" t="s">
        <v>63</v>
      </c>
      <c r="D1512" s="64" t="s">
        <v>60</v>
      </c>
      <c r="E1512" s="27" t="s">
        <v>226</v>
      </c>
      <c r="F1512" s="28">
        <v>631</v>
      </c>
      <c r="G1512" s="95">
        <f>5396+1654</f>
        <v>7050</v>
      </c>
      <c r="H1512" s="96">
        <f>5396+1654</f>
        <v>7050</v>
      </c>
    </row>
    <row r="1513" spans="1:8" ht="110.25" x14ac:dyDescent="0.2">
      <c r="A1513" s="136" t="s">
        <v>218</v>
      </c>
      <c r="B1513" s="16">
        <v>916</v>
      </c>
      <c r="C1513" s="17" t="s">
        <v>63</v>
      </c>
      <c r="D1513" s="17" t="s">
        <v>60</v>
      </c>
      <c r="E1513" s="25" t="s">
        <v>227</v>
      </c>
      <c r="F1513" s="43"/>
      <c r="G1513" s="117">
        <f t="shared" ref="G1513:H1515" si="404">G1514</f>
        <v>1209175</v>
      </c>
      <c r="H1513" s="118">
        <f t="shared" si="404"/>
        <v>1209175</v>
      </c>
    </row>
    <row r="1514" spans="1:8" ht="31.5" x14ac:dyDescent="0.2">
      <c r="A1514" s="142" t="s">
        <v>18</v>
      </c>
      <c r="B1514" s="65">
        <v>916</v>
      </c>
      <c r="C1514" s="64" t="s">
        <v>63</v>
      </c>
      <c r="D1514" s="64" t="s">
        <v>60</v>
      </c>
      <c r="E1514" s="27" t="s">
        <v>227</v>
      </c>
      <c r="F1514" s="28">
        <v>600</v>
      </c>
      <c r="G1514" s="95">
        <f t="shared" si="404"/>
        <v>1209175</v>
      </c>
      <c r="H1514" s="96">
        <f t="shared" si="404"/>
        <v>1209175</v>
      </c>
    </row>
    <row r="1515" spans="1:8" x14ac:dyDescent="0.2">
      <c r="A1515" s="137" t="s">
        <v>25</v>
      </c>
      <c r="B1515" s="65">
        <v>916</v>
      </c>
      <c r="C1515" s="64" t="s">
        <v>63</v>
      </c>
      <c r="D1515" s="64" t="s">
        <v>60</v>
      </c>
      <c r="E1515" s="27" t="s">
        <v>227</v>
      </c>
      <c r="F1515" s="28">
        <v>610</v>
      </c>
      <c r="G1515" s="95">
        <f t="shared" si="404"/>
        <v>1209175</v>
      </c>
      <c r="H1515" s="96">
        <f t="shared" si="404"/>
        <v>1209175</v>
      </c>
    </row>
    <row r="1516" spans="1:8" ht="47.25" x14ac:dyDescent="0.2">
      <c r="A1516" s="137" t="s">
        <v>142</v>
      </c>
      <c r="B1516" s="65">
        <v>916</v>
      </c>
      <c r="C1516" s="64" t="s">
        <v>63</v>
      </c>
      <c r="D1516" s="64" t="s">
        <v>60</v>
      </c>
      <c r="E1516" s="27" t="s">
        <v>227</v>
      </c>
      <c r="F1516" s="28">
        <v>611</v>
      </c>
      <c r="G1516" s="95">
        <f>908527+300648</f>
        <v>1209175</v>
      </c>
      <c r="H1516" s="96">
        <f>908527+300648</f>
        <v>1209175</v>
      </c>
    </row>
    <row r="1517" spans="1:8" ht="94.5" x14ac:dyDescent="0.2">
      <c r="A1517" s="136" t="s">
        <v>139</v>
      </c>
      <c r="B1517" s="16">
        <v>916</v>
      </c>
      <c r="C1517" s="17" t="s">
        <v>63</v>
      </c>
      <c r="D1517" s="17" t="s">
        <v>60</v>
      </c>
      <c r="E1517" s="25" t="s">
        <v>230</v>
      </c>
      <c r="F1517" s="43"/>
      <c r="G1517" s="117">
        <f>G1518</f>
        <v>36869</v>
      </c>
      <c r="H1517" s="118">
        <f>H1518</f>
        <v>36869</v>
      </c>
    </row>
    <row r="1518" spans="1:8" ht="31.5" x14ac:dyDescent="0.2">
      <c r="A1518" s="142" t="s">
        <v>18</v>
      </c>
      <c r="B1518" s="65">
        <v>916</v>
      </c>
      <c r="C1518" s="64" t="s">
        <v>63</v>
      </c>
      <c r="D1518" s="64" t="s">
        <v>60</v>
      </c>
      <c r="E1518" s="27" t="s">
        <v>230</v>
      </c>
      <c r="F1518" s="28">
        <v>600</v>
      </c>
      <c r="G1518" s="95">
        <f>G1520</f>
        <v>36869</v>
      </c>
      <c r="H1518" s="96">
        <f>H1520</f>
        <v>36869</v>
      </c>
    </row>
    <row r="1519" spans="1:8" ht="31.5" x14ac:dyDescent="0.2">
      <c r="A1519" s="142" t="s">
        <v>27</v>
      </c>
      <c r="B1519" s="65">
        <v>916</v>
      </c>
      <c r="C1519" s="64" t="s">
        <v>63</v>
      </c>
      <c r="D1519" s="64" t="s">
        <v>60</v>
      </c>
      <c r="E1519" s="27" t="s">
        <v>230</v>
      </c>
      <c r="F1519" s="48">
        <v>630</v>
      </c>
      <c r="G1519" s="95">
        <f>G1520</f>
        <v>36869</v>
      </c>
      <c r="H1519" s="96">
        <f>H1520</f>
        <v>36869</v>
      </c>
    </row>
    <row r="1520" spans="1:8" ht="31.5" x14ac:dyDescent="0.2">
      <c r="A1520" s="137" t="s">
        <v>931</v>
      </c>
      <c r="B1520" s="65">
        <v>916</v>
      </c>
      <c r="C1520" s="64" t="s">
        <v>63</v>
      </c>
      <c r="D1520" s="64" t="s">
        <v>60</v>
      </c>
      <c r="E1520" s="27" t="s">
        <v>230</v>
      </c>
      <c r="F1520" s="28">
        <v>631</v>
      </c>
      <c r="G1520" s="95">
        <f>64174-27305</f>
        <v>36869</v>
      </c>
      <c r="H1520" s="96">
        <f>64174-27305</f>
        <v>36869</v>
      </c>
    </row>
    <row r="1521" spans="1:16301" ht="63" x14ac:dyDescent="0.2">
      <c r="A1521" s="150" t="s">
        <v>140</v>
      </c>
      <c r="B1521" s="16">
        <v>916</v>
      </c>
      <c r="C1521" s="17" t="s">
        <v>63</v>
      </c>
      <c r="D1521" s="17" t="s">
        <v>60</v>
      </c>
      <c r="E1521" s="17" t="s">
        <v>231</v>
      </c>
      <c r="F1521" s="53"/>
      <c r="G1521" s="91">
        <f t="shared" ref="G1521:H1523" si="405">G1522</f>
        <v>11406</v>
      </c>
      <c r="H1521" s="92">
        <f t="shared" si="405"/>
        <v>11406</v>
      </c>
    </row>
    <row r="1522" spans="1:16301" ht="31.5" x14ac:dyDescent="0.2">
      <c r="A1522" s="142" t="s">
        <v>18</v>
      </c>
      <c r="B1522" s="65">
        <v>916</v>
      </c>
      <c r="C1522" s="64" t="s">
        <v>63</v>
      </c>
      <c r="D1522" s="64" t="s">
        <v>60</v>
      </c>
      <c r="E1522" s="54" t="s">
        <v>231</v>
      </c>
      <c r="F1522" s="28">
        <v>600</v>
      </c>
      <c r="G1522" s="95">
        <f t="shared" si="405"/>
        <v>11406</v>
      </c>
      <c r="H1522" s="96">
        <f t="shared" si="405"/>
        <v>11406</v>
      </c>
    </row>
    <row r="1523" spans="1:16301" ht="31.5" x14ac:dyDescent="0.2">
      <c r="A1523" s="142" t="s">
        <v>27</v>
      </c>
      <c r="B1523" s="65">
        <v>916</v>
      </c>
      <c r="C1523" s="64" t="s">
        <v>63</v>
      </c>
      <c r="D1523" s="64" t="s">
        <v>60</v>
      </c>
      <c r="E1523" s="54" t="s">
        <v>231</v>
      </c>
      <c r="F1523" s="48">
        <v>630</v>
      </c>
      <c r="G1523" s="95">
        <f t="shared" si="405"/>
        <v>11406</v>
      </c>
      <c r="H1523" s="96">
        <f t="shared" si="405"/>
        <v>11406</v>
      </c>
    </row>
    <row r="1524" spans="1:16301" ht="31.5" x14ac:dyDescent="0.2">
      <c r="A1524" s="137" t="s">
        <v>931</v>
      </c>
      <c r="B1524" s="65">
        <v>916</v>
      </c>
      <c r="C1524" s="64" t="s">
        <v>63</v>
      </c>
      <c r="D1524" s="64" t="s">
        <v>60</v>
      </c>
      <c r="E1524" s="64" t="s">
        <v>231</v>
      </c>
      <c r="F1524" s="28">
        <v>631</v>
      </c>
      <c r="G1524" s="95">
        <f>17784-6378</f>
        <v>11406</v>
      </c>
      <c r="H1524" s="96">
        <f>17784-6378</f>
        <v>11406</v>
      </c>
    </row>
    <row r="1525" spans="1:16301" ht="31.5" x14ac:dyDescent="0.2">
      <c r="A1525" s="136" t="s">
        <v>141</v>
      </c>
      <c r="B1525" s="16">
        <v>916</v>
      </c>
      <c r="C1525" s="17" t="s">
        <v>63</v>
      </c>
      <c r="D1525" s="17" t="s">
        <v>60</v>
      </c>
      <c r="E1525" s="17" t="s">
        <v>232</v>
      </c>
      <c r="F1525" s="17"/>
      <c r="G1525" s="91">
        <f t="shared" ref="G1525:H1527" si="406">G1526</f>
        <v>543642</v>
      </c>
      <c r="H1525" s="92">
        <f t="shared" si="406"/>
        <v>547377</v>
      </c>
    </row>
    <row r="1526" spans="1:16301" ht="31.5" x14ac:dyDescent="0.2">
      <c r="A1526" s="142" t="s">
        <v>18</v>
      </c>
      <c r="B1526" s="65">
        <v>916</v>
      </c>
      <c r="C1526" s="64" t="s">
        <v>63</v>
      </c>
      <c r="D1526" s="64" t="s">
        <v>60</v>
      </c>
      <c r="E1526" s="64" t="s">
        <v>232</v>
      </c>
      <c r="F1526" s="64" t="s">
        <v>20</v>
      </c>
      <c r="G1526" s="93">
        <f t="shared" si="406"/>
        <v>543642</v>
      </c>
      <c r="H1526" s="94">
        <f t="shared" si="406"/>
        <v>547377</v>
      </c>
    </row>
    <row r="1527" spans="1:16301" x14ac:dyDescent="0.2">
      <c r="A1527" s="137" t="s">
        <v>25</v>
      </c>
      <c r="B1527" s="65">
        <v>916</v>
      </c>
      <c r="C1527" s="64" t="s">
        <v>63</v>
      </c>
      <c r="D1527" s="64" t="s">
        <v>60</v>
      </c>
      <c r="E1527" s="64" t="s">
        <v>232</v>
      </c>
      <c r="F1527" s="64" t="s">
        <v>26</v>
      </c>
      <c r="G1527" s="93">
        <f t="shared" si="406"/>
        <v>543642</v>
      </c>
      <c r="H1527" s="94">
        <f t="shared" si="406"/>
        <v>547377</v>
      </c>
    </row>
    <row r="1528" spans="1:16301" ht="47.25" x14ac:dyDescent="0.2">
      <c r="A1528" s="137" t="s">
        <v>142</v>
      </c>
      <c r="B1528" s="65">
        <v>916</v>
      </c>
      <c r="C1528" s="64" t="s">
        <v>63</v>
      </c>
      <c r="D1528" s="64" t="s">
        <v>60</v>
      </c>
      <c r="E1528" s="64" t="s">
        <v>232</v>
      </c>
      <c r="F1528" s="64" t="s">
        <v>144</v>
      </c>
      <c r="G1528" s="93">
        <v>543642</v>
      </c>
      <c r="H1528" s="94">
        <v>547377</v>
      </c>
    </row>
    <row r="1529" spans="1:16301" ht="31.5" x14ac:dyDescent="0.2">
      <c r="A1529" s="140" t="s">
        <v>220</v>
      </c>
      <c r="B1529" s="2">
        <v>916</v>
      </c>
      <c r="C1529" s="15" t="s">
        <v>63</v>
      </c>
      <c r="D1529" s="15" t="s">
        <v>60</v>
      </c>
      <c r="E1529" s="24" t="s">
        <v>404</v>
      </c>
      <c r="F1529" s="32"/>
      <c r="G1529" s="71">
        <f t="shared" ref="G1529:H1532" si="407">G1530</f>
        <v>560</v>
      </c>
      <c r="H1529" s="82">
        <f t="shared" si="407"/>
        <v>560</v>
      </c>
    </row>
    <row r="1530" spans="1:16301" x14ac:dyDescent="0.2">
      <c r="A1530" s="136" t="s">
        <v>138</v>
      </c>
      <c r="B1530" s="16">
        <v>916</v>
      </c>
      <c r="C1530" s="17" t="s">
        <v>63</v>
      </c>
      <c r="D1530" s="17" t="s">
        <v>60</v>
      </c>
      <c r="E1530" s="25" t="s">
        <v>233</v>
      </c>
      <c r="F1530" s="17"/>
      <c r="G1530" s="91">
        <f t="shared" si="407"/>
        <v>560</v>
      </c>
      <c r="H1530" s="92">
        <f t="shared" si="407"/>
        <v>560</v>
      </c>
    </row>
    <row r="1531" spans="1:16301" ht="31.5" x14ac:dyDescent="0.2">
      <c r="A1531" s="142" t="s">
        <v>18</v>
      </c>
      <c r="B1531" s="65">
        <v>916</v>
      </c>
      <c r="C1531" s="64" t="s">
        <v>63</v>
      </c>
      <c r="D1531" s="64" t="s">
        <v>60</v>
      </c>
      <c r="E1531" s="27" t="s">
        <v>233</v>
      </c>
      <c r="F1531" s="7" t="s">
        <v>20</v>
      </c>
      <c r="G1531" s="93">
        <f t="shared" si="407"/>
        <v>560</v>
      </c>
      <c r="H1531" s="94">
        <f t="shared" si="407"/>
        <v>560</v>
      </c>
    </row>
    <row r="1532" spans="1:16301" x14ac:dyDescent="0.2">
      <c r="A1532" s="142" t="s">
        <v>25</v>
      </c>
      <c r="B1532" s="65">
        <v>916</v>
      </c>
      <c r="C1532" s="64" t="s">
        <v>63</v>
      </c>
      <c r="D1532" s="64" t="s">
        <v>60</v>
      </c>
      <c r="E1532" s="27" t="s">
        <v>233</v>
      </c>
      <c r="F1532" s="7" t="s">
        <v>26</v>
      </c>
      <c r="G1532" s="93">
        <f t="shared" si="407"/>
        <v>560</v>
      </c>
      <c r="H1532" s="94">
        <f t="shared" si="407"/>
        <v>560</v>
      </c>
    </row>
    <row r="1533" spans="1:16301" x14ac:dyDescent="0.2">
      <c r="A1533" s="142" t="s">
        <v>136</v>
      </c>
      <c r="B1533" s="65">
        <v>916</v>
      </c>
      <c r="C1533" s="64" t="s">
        <v>63</v>
      </c>
      <c r="D1533" s="64" t="s">
        <v>60</v>
      </c>
      <c r="E1533" s="27" t="s">
        <v>233</v>
      </c>
      <c r="F1533" s="7" t="s">
        <v>143</v>
      </c>
      <c r="G1533" s="93">
        <v>560</v>
      </c>
      <c r="H1533" s="94">
        <v>560</v>
      </c>
    </row>
    <row r="1534" spans="1:16301" ht="47.25" x14ac:dyDescent="0.2">
      <c r="A1534" s="156" t="s">
        <v>849</v>
      </c>
      <c r="B1534" s="2">
        <v>916</v>
      </c>
      <c r="C1534" s="15" t="s">
        <v>63</v>
      </c>
      <c r="D1534" s="15" t="s">
        <v>60</v>
      </c>
      <c r="E1534" s="80" t="s">
        <v>850</v>
      </c>
      <c r="F1534" s="52"/>
      <c r="G1534" s="194">
        <f t="shared" ref="G1534:H1535" si="408">G1535</f>
        <v>4404</v>
      </c>
      <c r="H1534" s="195">
        <f t="shared" si="408"/>
        <v>4404</v>
      </c>
      <c r="I1534" s="208"/>
      <c r="J1534" s="209"/>
      <c r="K1534" s="210"/>
      <c r="L1534" s="210"/>
      <c r="M1534" s="210"/>
      <c r="N1534" s="205"/>
      <c r="O1534" s="206"/>
      <c r="P1534" s="207"/>
      <c r="Q1534" s="207"/>
      <c r="R1534" s="208"/>
      <c r="S1534" s="209"/>
      <c r="T1534" s="210"/>
      <c r="U1534" s="210"/>
      <c r="V1534" s="210"/>
      <c r="W1534" s="205"/>
      <c r="X1534" s="206"/>
      <c r="Y1534" s="207"/>
      <c r="Z1534" s="207"/>
      <c r="AA1534" s="208"/>
      <c r="AB1534" s="209"/>
      <c r="AC1534" s="210"/>
      <c r="AD1534" s="210"/>
      <c r="AE1534" s="210"/>
      <c r="AF1534" s="205"/>
      <c r="AG1534" s="206"/>
      <c r="AH1534" s="207"/>
      <c r="AI1534" s="207"/>
      <c r="AJ1534" s="208"/>
      <c r="AK1534" s="209"/>
      <c r="AL1534" s="210"/>
      <c r="AM1534" s="210"/>
      <c r="AN1534" s="210"/>
      <c r="AO1534" s="205"/>
      <c r="AP1534" s="206"/>
      <c r="AQ1534" s="207"/>
      <c r="AR1534" s="207"/>
      <c r="AS1534" s="208"/>
      <c r="AT1534" s="209"/>
      <c r="AU1534" s="219"/>
      <c r="AV1534" s="69"/>
      <c r="AW1534" s="69"/>
      <c r="AX1534" s="107"/>
      <c r="AY1534" s="2"/>
      <c r="AZ1534" s="15"/>
      <c r="BA1534" s="15"/>
      <c r="BB1534" s="80"/>
      <c r="BC1534" s="52"/>
      <c r="BD1534" s="69"/>
      <c r="BE1534" s="69"/>
      <c r="BF1534" s="69"/>
      <c r="BG1534" s="107"/>
      <c r="BH1534" s="2"/>
      <c r="BI1534" s="15"/>
      <c r="BJ1534" s="15"/>
      <c r="BK1534" s="80"/>
      <c r="BL1534" s="52"/>
      <c r="BM1534" s="69"/>
      <c r="BN1534" s="69"/>
      <c r="BO1534" s="69"/>
      <c r="BP1534" s="107"/>
      <c r="BQ1534" s="2"/>
      <c r="BR1534" s="15"/>
      <c r="BS1534" s="15"/>
      <c r="BT1534" s="80"/>
      <c r="BU1534" s="52"/>
      <c r="BV1534" s="69"/>
      <c r="BW1534" s="69"/>
      <c r="BX1534" s="69"/>
      <c r="BY1534" s="107"/>
      <c r="BZ1534" s="2"/>
      <c r="CA1534" s="15"/>
      <c r="CB1534" s="15"/>
      <c r="CC1534" s="80"/>
      <c r="CD1534" s="52"/>
      <c r="CE1534" s="69"/>
      <c r="CF1534" s="69"/>
      <c r="CG1534" s="69"/>
      <c r="CH1534" s="107"/>
      <c r="CI1534" s="2"/>
      <c r="CJ1534" s="15"/>
      <c r="CK1534" s="15"/>
      <c r="CL1534" s="80"/>
      <c r="CM1534" s="52"/>
      <c r="CN1534" s="69"/>
      <c r="CO1534" s="69"/>
      <c r="CP1534" s="69"/>
      <c r="CQ1534" s="107"/>
      <c r="CR1534" s="2"/>
      <c r="CS1534" s="15"/>
      <c r="CT1534" s="15"/>
      <c r="CU1534" s="80"/>
      <c r="CV1534" s="52"/>
      <c r="CW1534" s="69"/>
      <c r="CX1534" s="69"/>
      <c r="CY1534" s="69"/>
      <c r="CZ1534" s="107"/>
      <c r="DA1534" s="2"/>
      <c r="DB1534" s="15"/>
      <c r="DC1534" s="15"/>
      <c r="DD1534" s="80"/>
      <c r="DE1534" s="52"/>
      <c r="DF1534" s="69"/>
      <c r="DG1534" s="69"/>
      <c r="DH1534" s="69"/>
      <c r="DI1534" s="107"/>
      <c r="DJ1534" s="2"/>
      <c r="DK1534" s="15"/>
      <c r="DL1534" s="15"/>
      <c r="DM1534" s="80"/>
      <c r="DN1534" s="52"/>
      <c r="DO1534" s="69"/>
      <c r="DP1534" s="69"/>
      <c r="DQ1534" s="69"/>
      <c r="DR1534" s="107"/>
      <c r="DS1534" s="2"/>
      <c r="DT1534" s="15"/>
      <c r="DU1534" s="15"/>
      <c r="DV1534" s="80"/>
      <c r="DW1534" s="52"/>
      <c r="DX1534" s="69"/>
      <c r="DY1534" s="69"/>
      <c r="DZ1534" s="69"/>
      <c r="EA1534" s="107"/>
      <c r="EB1534" s="2"/>
      <c r="EC1534" s="15"/>
      <c r="ED1534" s="15"/>
      <c r="EE1534" s="80"/>
      <c r="EF1534" s="52"/>
      <c r="EG1534" s="69"/>
      <c r="EH1534" s="69"/>
      <c r="EI1534" s="69"/>
      <c r="EJ1534" s="107"/>
      <c r="EK1534" s="2"/>
      <c r="EL1534" s="15"/>
      <c r="EM1534" s="15"/>
      <c r="EN1534" s="80"/>
      <c r="EO1534" s="52"/>
      <c r="EP1534" s="69"/>
      <c r="EQ1534" s="69"/>
      <c r="ER1534" s="69"/>
      <c r="ES1534" s="107"/>
      <c r="ET1534" s="2"/>
      <c r="EU1534" s="15"/>
      <c r="EV1534" s="15"/>
      <c r="EW1534" s="80"/>
      <c r="EX1534" s="52"/>
      <c r="EY1534" s="69"/>
      <c r="EZ1534" s="69"/>
      <c r="FA1534" s="69"/>
      <c r="FB1534" s="107"/>
      <c r="FC1534" s="2"/>
      <c r="FD1534" s="15"/>
      <c r="FE1534" s="15"/>
      <c r="FF1534" s="80"/>
      <c r="FG1534" s="52"/>
      <c r="FH1534" s="69"/>
      <c r="FI1534" s="69"/>
      <c r="FJ1534" s="69"/>
      <c r="FK1534" s="107"/>
      <c r="FL1534" s="2"/>
      <c r="FM1534" s="15"/>
      <c r="FN1534" s="15"/>
      <c r="FO1534" s="80"/>
      <c r="FP1534" s="52"/>
      <c r="FQ1534" s="69"/>
      <c r="FR1534" s="69"/>
      <c r="FS1534" s="69"/>
      <c r="FT1534" s="107"/>
      <c r="FU1534" s="2"/>
      <c r="FV1534" s="15"/>
      <c r="FW1534" s="15"/>
      <c r="FX1534" s="80"/>
      <c r="FY1534" s="52"/>
      <c r="FZ1534" s="69"/>
      <c r="GA1534" s="69"/>
      <c r="GB1534" s="69"/>
      <c r="GC1534" s="107"/>
      <c r="GD1534" s="2"/>
      <c r="GE1534" s="15"/>
      <c r="GF1534" s="15"/>
      <c r="GG1534" s="80"/>
      <c r="GH1534" s="52"/>
      <c r="GI1534" s="69"/>
      <c r="GJ1534" s="69"/>
      <c r="GK1534" s="69"/>
      <c r="GL1534" s="107"/>
      <c r="GM1534" s="2"/>
      <c r="GN1534" s="15"/>
      <c r="GO1534" s="15"/>
      <c r="GP1534" s="80"/>
      <c r="GQ1534" s="52"/>
      <c r="GR1534" s="69"/>
      <c r="GS1534" s="69"/>
      <c r="GT1534" s="69"/>
      <c r="GU1534" s="107"/>
      <c r="GV1534" s="2"/>
      <c r="GW1534" s="15"/>
      <c r="GX1534" s="15"/>
      <c r="GY1534" s="80"/>
      <c r="GZ1534" s="52"/>
      <c r="HA1534" s="69"/>
      <c r="HB1534" s="69"/>
      <c r="HC1534" s="69"/>
      <c r="HD1534" s="107"/>
      <c r="HE1534" s="2"/>
      <c r="HF1534" s="15"/>
      <c r="HG1534" s="15"/>
      <c r="HH1534" s="80"/>
      <c r="HI1534" s="52"/>
      <c r="HJ1534" s="69"/>
      <c r="HK1534" s="69"/>
      <c r="HL1534" s="69"/>
      <c r="HM1534" s="107"/>
      <c r="HN1534" s="2"/>
      <c r="HO1534" s="15"/>
      <c r="HP1534" s="15"/>
      <c r="HQ1534" s="80"/>
      <c r="HR1534" s="52"/>
      <c r="HS1534" s="69"/>
      <c r="HT1534" s="69"/>
      <c r="HU1534" s="69"/>
      <c r="HV1534" s="107"/>
      <c r="HW1534" s="2"/>
      <c r="HX1534" s="15"/>
      <c r="HY1534" s="15"/>
      <c r="HZ1534" s="80"/>
      <c r="IA1534" s="52"/>
      <c r="IB1534" s="69"/>
      <c r="IC1534" s="69"/>
      <c r="ID1534" s="69"/>
      <c r="IE1534" s="107"/>
      <c r="IF1534" s="2"/>
      <c r="IG1534" s="15"/>
      <c r="IH1534" s="15"/>
      <c r="II1534" s="80"/>
      <c r="IJ1534" s="52"/>
      <c r="IK1534" s="69"/>
      <c r="IL1534" s="69"/>
      <c r="IM1534" s="69"/>
      <c r="IN1534" s="107"/>
      <c r="IO1534" s="2"/>
      <c r="IP1534" s="15"/>
      <c r="IQ1534" s="15"/>
      <c r="IR1534" s="80"/>
      <c r="IS1534" s="52"/>
      <c r="IT1534" s="69"/>
      <c r="IU1534" s="69"/>
      <c r="IV1534" s="69"/>
      <c r="IW1534" s="107"/>
      <c r="IX1534" s="2"/>
      <c r="IY1534" s="15"/>
      <c r="IZ1534" s="15"/>
      <c r="JA1534" s="80"/>
      <c r="JB1534" s="52"/>
      <c r="JC1534" s="69"/>
      <c r="JD1534" s="69"/>
      <c r="JE1534" s="69"/>
      <c r="JF1534" s="107"/>
      <c r="JG1534" s="2"/>
      <c r="JH1534" s="15"/>
      <c r="JI1534" s="15"/>
      <c r="JJ1534" s="80"/>
      <c r="JK1534" s="52"/>
      <c r="JL1534" s="69"/>
      <c r="JM1534" s="69"/>
      <c r="JN1534" s="69"/>
      <c r="JO1534" s="107"/>
      <c r="JP1534" s="2"/>
      <c r="JQ1534" s="15"/>
      <c r="JR1534" s="15"/>
      <c r="JS1534" s="80"/>
      <c r="JT1534" s="52"/>
      <c r="JU1534" s="69"/>
      <c r="JV1534" s="69"/>
      <c r="JW1534" s="69"/>
      <c r="JX1534" s="107"/>
      <c r="JY1534" s="2"/>
      <c r="JZ1534" s="15"/>
      <c r="KA1534" s="15"/>
      <c r="KB1534" s="80"/>
      <c r="KC1534" s="52"/>
      <c r="KD1534" s="69"/>
      <c r="KE1534" s="69"/>
      <c r="KF1534" s="69"/>
      <c r="KG1534" s="107"/>
      <c r="KH1534" s="2"/>
      <c r="KI1534" s="15"/>
      <c r="KJ1534" s="15"/>
      <c r="KK1534" s="80"/>
      <c r="KL1534" s="52"/>
      <c r="KM1534" s="69"/>
      <c r="KN1534" s="69"/>
      <c r="KO1534" s="69"/>
      <c r="KP1534" s="107"/>
      <c r="KQ1534" s="2"/>
      <c r="KR1534" s="15"/>
      <c r="KS1534" s="15"/>
      <c r="KT1534" s="80"/>
      <c r="KU1534" s="52"/>
      <c r="KV1534" s="69"/>
      <c r="KW1534" s="69"/>
      <c r="KX1534" s="69"/>
      <c r="KY1534" s="107"/>
      <c r="KZ1534" s="2"/>
      <c r="LA1534" s="15"/>
      <c r="LB1534" s="15"/>
      <c r="LC1534" s="80"/>
      <c r="LD1534" s="52"/>
      <c r="LE1534" s="69"/>
      <c r="LF1534" s="69"/>
      <c r="LG1534" s="69"/>
      <c r="LH1534" s="107"/>
      <c r="LI1534" s="2"/>
      <c r="LJ1534" s="15"/>
      <c r="LK1534" s="15"/>
      <c r="LL1534" s="80"/>
      <c r="LM1534" s="52"/>
      <c r="LN1534" s="69"/>
      <c r="LO1534" s="69"/>
      <c r="LP1534" s="69"/>
      <c r="LQ1534" s="107"/>
      <c r="LR1534" s="2"/>
      <c r="LS1534" s="15"/>
      <c r="LT1534" s="15"/>
      <c r="LU1534" s="80"/>
      <c r="LV1534" s="52"/>
      <c r="LW1534" s="69"/>
      <c r="LX1534" s="69"/>
      <c r="LY1534" s="69"/>
      <c r="LZ1534" s="107"/>
      <c r="MA1534" s="2"/>
      <c r="MB1534" s="15"/>
      <c r="MC1534" s="15"/>
      <c r="MD1534" s="80"/>
      <c r="ME1534" s="52"/>
      <c r="MF1534" s="69"/>
      <c r="MG1534" s="69"/>
      <c r="MH1534" s="69"/>
      <c r="MI1534" s="107"/>
      <c r="MJ1534" s="2"/>
      <c r="MK1534" s="15"/>
      <c r="ML1534" s="15"/>
      <c r="MM1534" s="80"/>
      <c r="MN1534" s="52"/>
      <c r="MO1534" s="69"/>
      <c r="MP1534" s="69"/>
      <c r="MQ1534" s="69"/>
      <c r="MR1534" s="107"/>
      <c r="MS1534" s="2"/>
      <c r="MT1534" s="15"/>
      <c r="MU1534" s="15"/>
      <c r="MV1534" s="80"/>
      <c r="MW1534" s="52"/>
      <c r="MX1534" s="69"/>
      <c r="MY1534" s="69"/>
      <c r="MZ1534" s="69"/>
      <c r="NA1534" s="107"/>
      <c r="NB1534" s="2"/>
      <c r="NC1534" s="15"/>
      <c r="ND1534" s="15"/>
      <c r="NE1534" s="80"/>
      <c r="NF1534" s="52"/>
      <c r="NG1534" s="69"/>
      <c r="NH1534" s="69"/>
      <c r="NI1534" s="69"/>
      <c r="NJ1534" s="107"/>
      <c r="NK1534" s="2"/>
      <c r="NL1534" s="15"/>
      <c r="NM1534" s="15"/>
      <c r="NN1534" s="80"/>
      <c r="NO1534" s="52"/>
      <c r="NP1534" s="69"/>
      <c r="NQ1534" s="69"/>
      <c r="NR1534" s="69"/>
      <c r="NS1534" s="107"/>
      <c r="NT1534" s="2"/>
      <c r="NU1534" s="15"/>
      <c r="NV1534" s="15"/>
      <c r="NW1534" s="80"/>
      <c r="NX1534" s="52"/>
      <c r="NY1534" s="69"/>
      <c r="NZ1534" s="69"/>
      <c r="OA1534" s="69"/>
      <c r="OB1534" s="107"/>
      <c r="OC1534" s="2"/>
      <c r="OD1534" s="15"/>
      <c r="OE1534" s="15"/>
      <c r="OF1534" s="80"/>
      <c r="OG1534" s="52"/>
      <c r="OH1534" s="69"/>
      <c r="OI1534" s="69"/>
      <c r="OJ1534" s="69"/>
      <c r="OK1534" s="107"/>
      <c r="OL1534" s="2"/>
      <c r="OM1534" s="15"/>
      <c r="ON1534" s="15"/>
      <c r="OO1534" s="80"/>
      <c r="OP1534" s="52"/>
      <c r="OQ1534" s="69"/>
      <c r="OR1534" s="69"/>
      <c r="OS1534" s="69"/>
      <c r="OT1534" s="107"/>
      <c r="OU1534" s="2"/>
      <c r="OV1534" s="15"/>
      <c r="OW1534" s="15"/>
      <c r="OX1534" s="80"/>
      <c r="OY1534" s="52"/>
      <c r="OZ1534" s="69"/>
      <c r="PA1534" s="69"/>
      <c r="PB1534" s="69"/>
      <c r="PC1534" s="107"/>
      <c r="PD1534" s="2"/>
      <c r="PE1534" s="15"/>
      <c r="PF1534" s="15"/>
      <c r="PG1534" s="80"/>
      <c r="PH1534" s="52"/>
      <c r="PI1534" s="69"/>
      <c r="PJ1534" s="69"/>
      <c r="PK1534" s="69"/>
      <c r="PL1534" s="107"/>
      <c r="PM1534" s="2"/>
      <c r="PN1534" s="15"/>
      <c r="PO1534" s="15"/>
      <c r="PP1534" s="80"/>
      <c r="PQ1534" s="52"/>
      <c r="PR1534" s="69"/>
      <c r="PS1534" s="69"/>
      <c r="PT1534" s="69"/>
      <c r="PU1534" s="107"/>
      <c r="PV1534" s="2"/>
      <c r="PW1534" s="15"/>
      <c r="PX1534" s="15"/>
      <c r="PY1534" s="80"/>
      <c r="PZ1534" s="52"/>
      <c r="QA1534" s="69"/>
      <c r="QB1534" s="69"/>
      <c r="QC1534" s="69"/>
      <c r="QD1534" s="107"/>
      <c r="QE1534" s="2"/>
      <c r="QF1534" s="15"/>
      <c r="QG1534" s="15"/>
      <c r="QH1534" s="80"/>
      <c r="QI1534" s="52"/>
      <c r="QJ1534" s="69"/>
      <c r="QK1534" s="69"/>
      <c r="QL1534" s="69"/>
      <c r="QM1534" s="107"/>
      <c r="QN1534" s="2"/>
      <c r="QO1534" s="15"/>
      <c r="QP1534" s="15"/>
      <c r="QQ1534" s="80"/>
      <c r="QR1534" s="52"/>
      <c r="QS1534" s="69"/>
      <c r="QT1534" s="69"/>
      <c r="QU1534" s="69"/>
      <c r="QV1534" s="107"/>
      <c r="QW1534" s="2"/>
      <c r="QX1534" s="15"/>
      <c r="QY1534" s="15"/>
      <c r="QZ1534" s="80"/>
      <c r="RA1534" s="52"/>
      <c r="RB1534" s="69"/>
      <c r="RC1534" s="69"/>
      <c r="RD1534" s="69"/>
      <c r="RE1534" s="107"/>
      <c r="RF1534" s="2"/>
      <c r="RG1534" s="15"/>
      <c r="RH1534" s="15"/>
      <c r="RI1534" s="80"/>
      <c r="RJ1534" s="52"/>
      <c r="RK1534" s="69"/>
      <c r="RL1534" s="69"/>
      <c r="RM1534" s="69"/>
      <c r="RN1534" s="107"/>
      <c r="RO1534" s="2"/>
      <c r="RP1534" s="15"/>
      <c r="RQ1534" s="15"/>
      <c r="RR1534" s="80"/>
      <c r="RS1534" s="52"/>
      <c r="RT1534" s="69"/>
      <c r="RU1534" s="69"/>
      <c r="RV1534" s="69"/>
      <c r="RW1534" s="107"/>
      <c r="RX1534" s="2"/>
      <c r="RY1534" s="15"/>
      <c r="RZ1534" s="15"/>
      <c r="SA1534" s="80"/>
      <c r="SB1534" s="52"/>
      <c r="SC1534" s="69"/>
      <c r="SD1534" s="69"/>
      <c r="SE1534" s="69"/>
      <c r="SF1534" s="107"/>
      <c r="SG1534" s="2"/>
      <c r="SH1534" s="15"/>
      <c r="SI1534" s="15"/>
      <c r="SJ1534" s="80"/>
      <c r="SK1534" s="52"/>
      <c r="SL1534" s="69"/>
      <c r="SM1534" s="69"/>
      <c r="SN1534" s="69"/>
      <c r="SO1534" s="107"/>
      <c r="SP1534" s="2"/>
      <c r="SQ1534" s="15"/>
      <c r="SR1534" s="15"/>
      <c r="SS1534" s="80"/>
      <c r="ST1534" s="52"/>
      <c r="SU1534" s="69"/>
      <c r="SV1534" s="69"/>
      <c r="SW1534" s="69"/>
      <c r="SX1534" s="107"/>
      <c r="SY1534" s="2"/>
      <c r="SZ1534" s="15"/>
      <c r="TA1534" s="15"/>
      <c r="TB1534" s="80"/>
      <c r="TC1534" s="52"/>
      <c r="TD1534" s="69"/>
      <c r="TE1534" s="69"/>
      <c r="TF1534" s="69"/>
      <c r="TG1534" s="107"/>
      <c r="TH1534" s="2"/>
      <c r="TI1534" s="15"/>
      <c r="TJ1534" s="15"/>
      <c r="TK1534" s="80"/>
      <c r="TL1534" s="52"/>
      <c r="TM1534" s="69"/>
      <c r="TN1534" s="69"/>
      <c r="TO1534" s="69"/>
      <c r="TP1534" s="107"/>
      <c r="TQ1534" s="2"/>
      <c r="TR1534" s="15"/>
      <c r="TS1534" s="15"/>
      <c r="TT1534" s="80"/>
      <c r="TU1534" s="52"/>
      <c r="TV1534" s="69"/>
      <c r="TW1534" s="69"/>
      <c r="TX1534" s="69"/>
      <c r="TY1534" s="107"/>
      <c r="TZ1534" s="2"/>
      <c r="UA1534" s="15"/>
      <c r="UB1534" s="15"/>
      <c r="UC1534" s="80"/>
      <c r="UD1534" s="52"/>
      <c r="UE1534" s="69"/>
      <c r="UF1534" s="69"/>
      <c r="UG1534" s="69"/>
      <c r="UH1534" s="107"/>
      <c r="UI1534" s="2"/>
      <c r="UJ1534" s="15"/>
      <c r="UK1534" s="15"/>
      <c r="UL1534" s="80"/>
      <c r="UM1534" s="52"/>
      <c r="UN1534" s="69"/>
      <c r="UO1534" s="69"/>
      <c r="UP1534" s="69"/>
      <c r="UQ1534" s="107"/>
      <c r="UR1534" s="2"/>
      <c r="US1534" s="15"/>
      <c r="UT1534" s="15"/>
      <c r="UU1534" s="80"/>
      <c r="UV1534" s="52"/>
      <c r="UW1534" s="69"/>
      <c r="UX1534" s="69"/>
      <c r="UY1534" s="69"/>
      <c r="UZ1534" s="107"/>
      <c r="VA1534" s="2"/>
      <c r="VB1534" s="15"/>
      <c r="VC1534" s="15"/>
      <c r="VD1534" s="80"/>
      <c r="VE1534" s="52"/>
      <c r="VF1534" s="69"/>
      <c r="VG1534" s="69"/>
      <c r="VH1534" s="69"/>
      <c r="VI1534" s="107"/>
      <c r="VJ1534" s="2"/>
      <c r="VK1534" s="15"/>
      <c r="VL1534" s="15"/>
      <c r="VM1534" s="80"/>
      <c r="VN1534" s="52"/>
      <c r="VO1534" s="69"/>
      <c r="VP1534" s="69"/>
      <c r="VQ1534" s="69"/>
      <c r="VR1534" s="107"/>
      <c r="VS1534" s="2"/>
      <c r="VT1534" s="15"/>
      <c r="VU1534" s="15"/>
      <c r="VV1534" s="80"/>
      <c r="VW1534" s="52"/>
      <c r="VX1534" s="69"/>
      <c r="VY1534" s="69"/>
      <c r="VZ1534" s="69"/>
      <c r="WA1534" s="107"/>
      <c r="WB1534" s="2"/>
      <c r="WC1534" s="15"/>
      <c r="WD1534" s="15"/>
      <c r="WE1534" s="80"/>
      <c r="WF1534" s="52"/>
      <c r="WG1534" s="69"/>
      <c r="WH1534" s="69"/>
      <c r="WI1534" s="69"/>
      <c r="WJ1534" s="107"/>
      <c r="WK1534" s="2"/>
      <c r="WL1534" s="15"/>
      <c r="WM1534" s="15"/>
      <c r="WN1534" s="80"/>
      <c r="WO1534" s="52"/>
      <c r="WP1534" s="69"/>
      <c r="WQ1534" s="69"/>
      <c r="WR1534" s="69"/>
      <c r="WS1534" s="107"/>
      <c r="WT1534" s="2"/>
      <c r="WU1534" s="15"/>
      <c r="WV1534" s="15"/>
      <c r="WW1534" s="80"/>
      <c r="WX1534" s="52"/>
      <c r="WY1534" s="69"/>
      <c r="WZ1534" s="69"/>
      <c r="XA1534" s="69"/>
      <c r="XB1534" s="107"/>
      <c r="XC1534" s="2"/>
      <c r="XD1534" s="15"/>
      <c r="XE1534" s="15"/>
      <c r="XF1534" s="80"/>
      <c r="XG1534" s="52"/>
      <c r="XH1534" s="69"/>
      <c r="XI1534" s="69"/>
      <c r="XJ1534" s="69"/>
      <c r="XK1534" s="107"/>
      <c r="XL1534" s="2"/>
      <c r="XM1534" s="15"/>
      <c r="XN1534" s="15"/>
      <c r="XO1534" s="80"/>
      <c r="XP1534" s="52"/>
      <c r="XQ1534" s="69"/>
      <c r="XR1534" s="69"/>
      <c r="XS1534" s="69"/>
      <c r="XT1534" s="107"/>
      <c r="XU1534" s="2"/>
      <c r="XV1534" s="15"/>
      <c r="XW1534" s="15"/>
      <c r="XX1534" s="80"/>
      <c r="XY1534" s="52"/>
      <c r="XZ1534" s="69"/>
      <c r="YA1534" s="69"/>
      <c r="YB1534" s="69"/>
      <c r="YC1534" s="107"/>
      <c r="YD1534" s="2"/>
      <c r="YE1534" s="15"/>
      <c r="YF1534" s="15"/>
      <c r="YG1534" s="80"/>
      <c r="YH1534" s="52"/>
      <c r="YI1534" s="69"/>
      <c r="YJ1534" s="69"/>
      <c r="YK1534" s="69"/>
      <c r="YL1534" s="107"/>
      <c r="YM1534" s="2"/>
      <c r="YN1534" s="15"/>
      <c r="YO1534" s="15"/>
      <c r="YP1534" s="80"/>
      <c r="YQ1534" s="52"/>
      <c r="YR1534" s="69"/>
      <c r="YS1534" s="69"/>
      <c r="YT1534" s="69"/>
      <c r="YU1534" s="107"/>
      <c r="YV1534" s="2"/>
      <c r="YW1534" s="15"/>
      <c r="YX1534" s="15"/>
      <c r="YY1534" s="80"/>
      <c r="YZ1534" s="52"/>
      <c r="ZA1534" s="69"/>
      <c r="ZB1534" s="69"/>
      <c r="ZC1534" s="69"/>
      <c r="ZD1534" s="107"/>
      <c r="ZE1534" s="2"/>
      <c r="ZF1534" s="15"/>
      <c r="ZG1534" s="15"/>
      <c r="ZH1534" s="80"/>
      <c r="ZI1534" s="52"/>
      <c r="ZJ1534" s="69"/>
      <c r="ZK1534" s="69"/>
      <c r="ZL1534" s="69"/>
      <c r="ZM1534" s="107"/>
      <c r="ZN1534" s="2"/>
      <c r="ZO1534" s="15"/>
      <c r="ZP1534" s="15"/>
      <c r="ZQ1534" s="80"/>
      <c r="ZR1534" s="52"/>
      <c r="ZS1534" s="69"/>
      <c r="ZT1534" s="69"/>
      <c r="ZU1534" s="69"/>
      <c r="ZV1534" s="107"/>
      <c r="ZW1534" s="2"/>
      <c r="ZX1534" s="15"/>
      <c r="ZY1534" s="15"/>
      <c r="ZZ1534" s="80"/>
      <c r="AAA1534" s="52"/>
      <c r="AAB1534" s="69"/>
      <c r="AAC1534" s="69"/>
      <c r="AAD1534" s="69"/>
      <c r="AAE1534" s="107"/>
      <c r="AAF1534" s="2"/>
      <c r="AAG1534" s="15"/>
      <c r="AAH1534" s="15"/>
      <c r="AAI1534" s="80"/>
      <c r="AAJ1534" s="52"/>
      <c r="AAK1534" s="69"/>
      <c r="AAL1534" s="69"/>
      <c r="AAM1534" s="69"/>
      <c r="AAN1534" s="107"/>
      <c r="AAO1534" s="2"/>
      <c r="AAP1534" s="15"/>
      <c r="AAQ1534" s="15"/>
      <c r="AAR1534" s="80"/>
      <c r="AAS1534" s="52"/>
      <c r="AAT1534" s="69"/>
      <c r="AAU1534" s="69"/>
      <c r="AAV1534" s="69"/>
      <c r="AAW1534" s="107"/>
      <c r="AAX1534" s="2"/>
      <c r="AAY1534" s="15"/>
      <c r="AAZ1534" s="15"/>
      <c r="ABA1534" s="80"/>
      <c r="ABB1534" s="52"/>
      <c r="ABC1534" s="69"/>
      <c r="ABD1534" s="69"/>
      <c r="ABE1534" s="69"/>
      <c r="ABF1534" s="107"/>
      <c r="ABG1534" s="2"/>
      <c r="ABH1534" s="15"/>
      <c r="ABI1534" s="15"/>
      <c r="ABJ1534" s="80"/>
      <c r="ABK1534" s="52"/>
      <c r="ABL1534" s="69"/>
      <c r="ABM1534" s="69"/>
      <c r="ABN1534" s="69"/>
      <c r="ABO1534" s="107"/>
      <c r="ABP1534" s="2"/>
      <c r="ABQ1534" s="15"/>
      <c r="ABR1534" s="15"/>
      <c r="ABS1534" s="80"/>
      <c r="ABT1534" s="52"/>
      <c r="ABU1534" s="69"/>
      <c r="ABV1534" s="69"/>
      <c r="ABW1534" s="69"/>
      <c r="ABX1534" s="107"/>
      <c r="ABY1534" s="2"/>
      <c r="ABZ1534" s="15"/>
      <c r="ACA1534" s="15"/>
      <c r="ACB1534" s="80"/>
      <c r="ACC1534" s="52"/>
      <c r="ACD1534" s="69"/>
      <c r="ACE1534" s="69"/>
      <c r="ACF1534" s="69"/>
      <c r="ACG1534" s="107"/>
      <c r="ACH1534" s="2"/>
      <c r="ACI1534" s="15"/>
      <c r="ACJ1534" s="15"/>
      <c r="ACK1534" s="80"/>
      <c r="ACL1534" s="52"/>
      <c r="ACM1534" s="69"/>
      <c r="ACN1534" s="69"/>
      <c r="ACO1534" s="69"/>
      <c r="ACP1534" s="107"/>
      <c r="ACQ1534" s="2"/>
      <c r="ACR1534" s="15"/>
      <c r="ACS1534" s="15"/>
      <c r="ACT1534" s="80"/>
      <c r="ACU1534" s="52"/>
      <c r="ACV1534" s="69"/>
      <c r="ACW1534" s="69"/>
      <c r="ACX1534" s="69"/>
      <c r="ACY1534" s="107"/>
      <c r="ACZ1534" s="2"/>
      <c r="ADA1534" s="15"/>
      <c r="ADB1534" s="15"/>
      <c r="ADC1534" s="80"/>
      <c r="ADD1534" s="52"/>
      <c r="ADE1534" s="69"/>
      <c r="ADF1534" s="69"/>
      <c r="ADG1534" s="69"/>
      <c r="ADH1534" s="107"/>
      <c r="ADI1534" s="2"/>
      <c r="ADJ1534" s="15"/>
      <c r="ADK1534" s="15"/>
      <c r="ADL1534" s="80"/>
      <c r="ADM1534" s="52"/>
      <c r="ADN1534" s="69"/>
      <c r="ADO1534" s="69"/>
      <c r="ADP1534" s="69"/>
      <c r="ADQ1534" s="107"/>
      <c r="ADR1534" s="2"/>
      <c r="ADS1534" s="15"/>
      <c r="ADT1534" s="15"/>
      <c r="ADU1534" s="80"/>
      <c r="ADV1534" s="52"/>
      <c r="ADW1534" s="69"/>
      <c r="ADX1534" s="69"/>
      <c r="ADY1534" s="69"/>
      <c r="ADZ1534" s="107"/>
      <c r="AEA1534" s="2"/>
      <c r="AEB1534" s="15"/>
      <c r="AEC1534" s="15"/>
      <c r="AED1534" s="80"/>
      <c r="AEE1534" s="52"/>
      <c r="AEF1534" s="69"/>
      <c r="AEG1534" s="69"/>
      <c r="AEH1534" s="69"/>
      <c r="AEI1534" s="107"/>
      <c r="AEJ1534" s="2"/>
      <c r="AEK1534" s="15"/>
      <c r="AEL1534" s="15"/>
      <c r="AEM1534" s="80"/>
      <c r="AEN1534" s="52"/>
      <c r="AEO1534" s="69"/>
      <c r="AEP1534" s="69"/>
      <c r="AEQ1534" s="69"/>
      <c r="AER1534" s="107"/>
      <c r="AES1534" s="2"/>
      <c r="AET1534" s="15"/>
      <c r="AEU1534" s="15"/>
      <c r="AEV1534" s="80"/>
      <c r="AEW1534" s="52"/>
      <c r="AEX1534" s="69"/>
      <c r="AEY1534" s="69"/>
      <c r="AEZ1534" s="69"/>
      <c r="AFA1534" s="107"/>
      <c r="AFB1534" s="2"/>
      <c r="AFC1534" s="15"/>
      <c r="AFD1534" s="15"/>
      <c r="AFE1534" s="80"/>
      <c r="AFF1534" s="52"/>
      <c r="AFG1534" s="69"/>
      <c r="AFH1534" s="69"/>
      <c r="AFI1534" s="69"/>
      <c r="AFJ1534" s="107"/>
      <c r="AFK1534" s="2"/>
      <c r="AFL1534" s="15"/>
      <c r="AFM1534" s="15"/>
      <c r="AFN1534" s="80"/>
      <c r="AFO1534" s="52"/>
      <c r="AFP1534" s="69"/>
      <c r="AFQ1534" s="69"/>
      <c r="AFR1534" s="69"/>
      <c r="AFS1534" s="107"/>
      <c r="AFT1534" s="2"/>
      <c r="AFU1534" s="15"/>
      <c r="AFV1534" s="15"/>
      <c r="AFW1534" s="80"/>
      <c r="AFX1534" s="52"/>
      <c r="AFY1534" s="69"/>
      <c r="AFZ1534" s="69"/>
      <c r="AGA1534" s="69"/>
      <c r="AGB1534" s="107"/>
      <c r="AGC1534" s="2"/>
      <c r="AGD1534" s="15"/>
      <c r="AGE1534" s="15"/>
      <c r="AGF1534" s="80"/>
      <c r="AGG1534" s="52"/>
      <c r="AGH1534" s="69"/>
      <c r="AGI1534" s="69"/>
      <c r="AGJ1534" s="69"/>
      <c r="AGK1534" s="107"/>
      <c r="AGL1534" s="2"/>
      <c r="AGM1534" s="15"/>
      <c r="AGN1534" s="15"/>
      <c r="AGO1534" s="80"/>
      <c r="AGP1534" s="52"/>
      <c r="AGQ1534" s="69"/>
      <c r="AGR1534" s="69"/>
      <c r="AGS1534" s="69"/>
      <c r="AGT1534" s="107"/>
      <c r="AGU1534" s="2"/>
      <c r="AGV1534" s="15"/>
      <c r="AGW1534" s="15"/>
      <c r="AGX1534" s="80"/>
      <c r="AGY1534" s="52"/>
      <c r="AGZ1534" s="69"/>
      <c r="AHA1534" s="69"/>
      <c r="AHB1534" s="69"/>
      <c r="AHC1534" s="107"/>
      <c r="AHD1534" s="2"/>
      <c r="AHE1534" s="15"/>
      <c r="AHF1534" s="15"/>
      <c r="AHG1534" s="80"/>
      <c r="AHH1534" s="52"/>
      <c r="AHI1534" s="69"/>
      <c r="AHJ1534" s="69"/>
      <c r="AHK1534" s="69"/>
      <c r="AHL1534" s="107"/>
      <c r="AHM1534" s="2"/>
      <c r="AHN1534" s="15"/>
      <c r="AHO1534" s="15"/>
      <c r="AHP1534" s="80"/>
      <c r="AHQ1534" s="52"/>
      <c r="AHR1534" s="69"/>
      <c r="AHS1534" s="69"/>
      <c r="AHT1534" s="69"/>
      <c r="AHU1534" s="107"/>
      <c r="AHV1534" s="2"/>
      <c r="AHW1534" s="15"/>
      <c r="AHX1534" s="15"/>
      <c r="AHY1534" s="80"/>
      <c r="AHZ1534" s="52"/>
      <c r="AIA1534" s="69"/>
      <c r="AIB1534" s="69"/>
      <c r="AIC1534" s="69"/>
      <c r="AID1534" s="107"/>
      <c r="AIE1534" s="2"/>
      <c r="AIF1534" s="15"/>
      <c r="AIG1534" s="15"/>
      <c r="AIH1534" s="80"/>
      <c r="AII1534" s="52"/>
      <c r="AIJ1534" s="69"/>
      <c r="AIK1534" s="69"/>
      <c r="AIL1534" s="69"/>
      <c r="AIM1534" s="107"/>
      <c r="AIN1534" s="2"/>
      <c r="AIO1534" s="15"/>
      <c r="AIP1534" s="15"/>
      <c r="AIQ1534" s="80"/>
      <c r="AIR1534" s="52"/>
      <c r="AIS1534" s="69"/>
      <c r="AIT1534" s="69"/>
      <c r="AIU1534" s="69"/>
      <c r="AIV1534" s="107"/>
      <c r="AIW1534" s="2"/>
      <c r="AIX1534" s="15"/>
      <c r="AIY1534" s="15"/>
      <c r="AIZ1534" s="80"/>
      <c r="AJA1534" s="52"/>
      <c r="AJB1534" s="69"/>
      <c r="AJC1534" s="69"/>
      <c r="AJD1534" s="69"/>
      <c r="AJE1534" s="107"/>
      <c r="AJF1534" s="2"/>
      <c r="AJG1534" s="15"/>
      <c r="AJH1534" s="15"/>
      <c r="AJI1534" s="80"/>
      <c r="AJJ1534" s="52"/>
      <c r="AJK1534" s="69"/>
      <c r="AJL1534" s="69"/>
      <c r="AJM1534" s="69"/>
      <c r="AJN1534" s="107"/>
      <c r="AJO1534" s="2"/>
      <c r="AJP1534" s="15"/>
      <c r="AJQ1534" s="15"/>
      <c r="AJR1534" s="80"/>
      <c r="AJS1534" s="52"/>
      <c r="AJT1534" s="69"/>
      <c r="AJU1534" s="69"/>
      <c r="AJV1534" s="69"/>
      <c r="AJW1534" s="107"/>
      <c r="AJX1534" s="2"/>
      <c r="AJY1534" s="15"/>
      <c r="AJZ1534" s="15"/>
      <c r="AKA1534" s="80"/>
      <c r="AKB1534" s="52"/>
      <c r="AKC1534" s="69"/>
      <c r="AKD1534" s="69"/>
      <c r="AKE1534" s="69"/>
      <c r="AKF1534" s="107"/>
      <c r="AKG1534" s="2"/>
      <c r="AKH1534" s="15"/>
      <c r="AKI1534" s="15"/>
      <c r="AKJ1534" s="80"/>
      <c r="AKK1534" s="52"/>
      <c r="AKL1534" s="69"/>
      <c r="AKM1534" s="69"/>
      <c r="AKN1534" s="69"/>
      <c r="AKO1534" s="107"/>
      <c r="AKP1534" s="2"/>
      <c r="AKQ1534" s="15"/>
      <c r="AKR1534" s="15"/>
      <c r="AKS1534" s="80"/>
      <c r="AKT1534" s="52"/>
      <c r="AKU1534" s="69"/>
      <c r="AKV1534" s="69"/>
      <c r="AKW1534" s="69"/>
      <c r="AKX1534" s="107"/>
      <c r="AKY1534" s="2"/>
      <c r="AKZ1534" s="15"/>
      <c r="ALA1534" s="15"/>
      <c r="ALB1534" s="80"/>
      <c r="ALC1534" s="52"/>
      <c r="ALD1534" s="69"/>
      <c r="ALE1534" s="69"/>
      <c r="ALF1534" s="69"/>
      <c r="ALG1534" s="107"/>
      <c r="ALH1534" s="2"/>
      <c r="ALI1534" s="15"/>
      <c r="ALJ1534" s="15"/>
      <c r="ALK1534" s="80"/>
      <c r="ALL1534" s="52"/>
      <c r="ALM1534" s="69"/>
      <c r="ALN1534" s="69"/>
      <c r="ALO1534" s="69"/>
      <c r="ALP1534" s="107"/>
      <c r="ALQ1534" s="2"/>
      <c r="ALR1534" s="15"/>
      <c r="ALS1534" s="15"/>
      <c r="ALT1534" s="80"/>
      <c r="ALU1534" s="52"/>
      <c r="ALV1534" s="69"/>
      <c r="ALW1534" s="69"/>
      <c r="ALX1534" s="69"/>
      <c r="ALY1534" s="107"/>
      <c r="ALZ1534" s="2"/>
      <c r="AMA1534" s="15"/>
      <c r="AMB1534" s="15"/>
      <c r="AMC1534" s="80"/>
      <c r="AMD1534" s="52"/>
      <c r="AME1534" s="69"/>
      <c r="AMF1534" s="69"/>
      <c r="AMG1534" s="69"/>
      <c r="AMH1534" s="107"/>
      <c r="AMI1534" s="2"/>
      <c r="AMJ1534" s="15"/>
      <c r="AMK1534" s="15"/>
      <c r="AML1534" s="80"/>
      <c r="AMM1534" s="52"/>
      <c r="AMN1534" s="69"/>
      <c r="AMO1534" s="69"/>
      <c r="AMP1534" s="69"/>
      <c r="AMQ1534" s="107"/>
      <c r="AMR1534" s="2"/>
      <c r="AMS1534" s="15"/>
      <c r="AMT1534" s="15"/>
      <c r="AMU1534" s="80"/>
      <c r="AMV1534" s="52"/>
      <c r="AMW1534" s="69"/>
      <c r="AMX1534" s="69"/>
      <c r="AMY1534" s="69"/>
      <c r="AMZ1534" s="107"/>
      <c r="ANA1534" s="2"/>
      <c r="ANB1534" s="15"/>
      <c r="ANC1534" s="15"/>
      <c r="AND1534" s="80"/>
      <c r="ANE1534" s="52"/>
      <c r="ANF1534" s="69"/>
      <c r="ANG1534" s="69"/>
      <c r="ANH1534" s="69"/>
      <c r="ANI1534" s="107"/>
      <c r="ANJ1534" s="2"/>
      <c r="ANK1534" s="15"/>
      <c r="ANL1534" s="15"/>
      <c r="ANM1534" s="80"/>
      <c r="ANN1534" s="52"/>
      <c r="ANO1534" s="69"/>
      <c r="ANP1534" s="69"/>
      <c r="ANQ1534" s="69"/>
      <c r="ANR1534" s="107"/>
      <c r="ANS1534" s="2"/>
      <c r="ANT1534" s="15"/>
      <c r="ANU1534" s="15"/>
      <c r="ANV1534" s="80"/>
      <c r="ANW1534" s="52"/>
      <c r="ANX1534" s="69"/>
      <c r="ANY1534" s="69"/>
      <c r="ANZ1534" s="69"/>
      <c r="AOA1534" s="107"/>
      <c r="AOB1534" s="2"/>
      <c r="AOC1534" s="15"/>
      <c r="AOD1534" s="15"/>
      <c r="AOE1534" s="80"/>
      <c r="AOF1534" s="52"/>
      <c r="AOG1534" s="69"/>
      <c r="AOH1534" s="69"/>
      <c r="AOI1534" s="69"/>
      <c r="AOJ1534" s="107"/>
      <c r="AOK1534" s="2"/>
      <c r="AOL1534" s="15"/>
      <c r="AOM1534" s="15"/>
      <c r="AON1534" s="80"/>
      <c r="AOO1534" s="52"/>
      <c r="AOP1534" s="69"/>
      <c r="AOQ1534" s="69"/>
      <c r="AOR1534" s="69"/>
      <c r="AOS1534" s="107"/>
      <c r="AOT1534" s="2"/>
      <c r="AOU1534" s="15"/>
      <c r="AOV1534" s="15"/>
      <c r="AOW1534" s="80"/>
      <c r="AOX1534" s="52"/>
      <c r="AOY1534" s="69"/>
      <c r="AOZ1534" s="69"/>
      <c r="APA1534" s="69"/>
      <c r="APB1534" s="107"/>
      <c r="APC1534" s="2"/>
      <c r="APD1534" s="15"/>
      <c r="APE1534" s="15"/>
      <c r="APF1534" s="80"/>
      <c r="APG1534" s="52"/>
      <c r="APH1534" s="69"/>
      <c r="API1534" s="69"/>
      <c r="APJ1534" s="69"/>
      <c r="APK1534" s="107"/>
      <c r="APL1534" s="2"/>
      <c r="APM1534" s="15"/>
      <c r="APN1534" s="15"/>
      <c r="APO1534" s="80"/>
      <c r="APP1534" s="52"/>
      <c r="APQ1534" s="69"/>
      <c r="APR1534" s="69"/>
      <c r="APS1534" s="69"/>
      <c r="APT1534" s="107"/>
      <c r="APU1534" s="2"/>
      <c r="APV1534" s="15"/>
      <c r="APW1534" s="15"/>
      <c r="APX1534" s="80"/>
      <c r="APY1534" s="52"/>
      <c r="APZ1534" s="69"/>
      <c r="AQA1534" s="69"/>
      <c r="AQB1534" s="69"/>
      <c r="AQC1534" s="107"/>
      <c r="AQD1534" s="2"/>
      <c r="AQE1534" s="15"/>
      <c r="AQF1534" s="15"/>
      <c r="AQG1534" s="80"/>
      <c r="AQH1534" s="52"/>
      <c r="AQI1534" s="69"/>
      <c r="AQJ1534" s="69"/>
      <c r="AQK1534" s="69"/>
      <c r="AQL1534" s="107"/>
      <c r="AQM1534" s="2"/>
      <c r="AQN1534" s="15"/>
      <c r="AQO1534" s="15"/>
      <c r="AQP1534" s="80"/>
      <c r="AQQ1534" s="52"/>
      <c r="AQR1534" s="69"/>
      <c r="AQS1534" s="69"/>
      <c r="AQT1534" s="69"/>
      <c r="AQU1534" s="107"/>
      <c r="AQV1534" s="2"/>
      <c r="AQW1534" s="15"/>
      <c r="AQX1534" s="15"/>
      <c r="AQY1534" s="80"/>
      <c r="AQZ1534" s="52"/>
      <c r="ARA1534" s="69"/>
      <c r="ARB1534" s="69"/>
      <c r="ARC1534" s="69"/>
      <c r="ARD1534" s="107"/>
      <c r="ARE1534" s="2"/>
      <c r="ARF1534" s="15"/>
      <c r="ARG1534" s="15"/>
      <c r="ARH1534" s="80"/>
      <c r="ARI1534" s="52"/>
      <c r="ARJ1534" s="69"/>
      <c r="ARK1534" s="69"/>
      <c r="ARL1534" s="69"/>
      <c r="ARM1534" s="107"/>
      <c r="ARN1534" s="2"/>
      <c r="ARO1534" s="15"/>
      <c r="ARP1534" s="15"/>
      <c r="ARQ1534" s="80"/>
      <c r="ARR1534" s="52"/>
      <c r="ARS1534" s="69"/>
      <c r="ART1534" s="69"/>
      <c r="ARU1534" s="69"/>
      <c r="ARV1534" s="107"/>
      <c r="ARW1534" s="2"/>
      <c r="ARX1534" s="15"/>
      <c r="ARY1534" s="15"/>
      <c r="ARZ1534" s="80"/>
      <c r="ASA1534" s="52"/>
      <c r="ASB1534" s="69"/>
      <c r="ASC1534" s="69"/>
      <c r="ASD1534" s="69"/>
      <c r="ASE1534" s="107"/>
      <c r="ASF1534" s="2"/>
      <c r="ASG1534" s="15"/>
      <c r="ASH1534" s="15"/>
      <c r="ASI1534" s="80"/>
      <c r="ASJ1534" s="52"/>
      <c r="ASK1534" s="69"/>
      <c r="ASL1534" s="69"/>
      <c r="ASM1534" s="69"/>
      <c r="ASN1534" s="107"/>
      <c r="ASO1534" s="2"/>
      <c r="ASP1534" s="15"/>
      <c r="ASQ1534" s="15"/>
      <c r="ASR1534" s="80"/>
      <c r="ASS1534" s="52"/>
      <c r="AST1534" s="69"/>
      <c r="ASU1534" s="69"/>
      <c r="ASV1534" s="69"/>
      <c r="ASW1534" s="107"/>
      <c r="ASX1534" s="2"/>
      <c r="ASY1534" s="15"/>
      <c r="ASZ1534" s="15"/>
      <c r="ATA1534" s="80"/>
      <c r="ATB1534" s="52"/>
      <c r="ATC1534" s="69"/>
      <c r="ATD1534" s="69"/>
      <c r="ATE1534" s="69"/>
      <c r="ATF1534" s="107"/>
      <c r="ATG1534" s="2"/>
      <c r="ATH1534" s="15"/>
      <c r="ATI1534" s="15"/>
      <c r="ATJ1534" s="80"/>
      <c r="ATK1534" s="52"/>
      <c r="ATL1534" s="69"/>
      <c r="ATM1534" s="69"/>
      <c r="ATN1534" s="69"/>
      <c r="ATO1534" s="107"/>
      <c r="ATP1534" s="2"/>
      <c r="ATQ1534" s="15"/>
      <c r="ATR1534" s="15"/>
      <c r="ATS1534" s="80"/>
      <c r="ATT1534" s="52"/>
      <c r="ATU1534" s="69"/>
      <c r="ATV1534" s="69"/>
      <c r="ATW1534" s="69"/>
      <c r="ATX1534" s="107"/>
      <c r="ATY1534" s="2"/>
      <c r="ATZ1534" s="15"/>
      <c r="AUA1534" s="15"/>
      <c r="AUB1534" s="80"/>
      <c r="AUC1534" s="52"/>
      <c r="AUD1534" s="69"/>
      <c r="AUE1534" s="69"/>
      <c r="AUF1534" s="69"/>
      <c r="AUG1534" s="107"/>
      <c r="AUH1534" s="2"/>
      <c r="AUI1534" s="15"/>
      <c r="AUJ1534" s="15"/>
      <c r="AUK1534" s="80"/>
      <c r="AUL1534" s="52"/>
      <c r="AUM1534" s="69"/>
      <c r="AUN1534" s="69"/>
      <c r="AUO1534" s="69"/>
      <c r="AUP1534" s="107"/>
      <c r="AUQ1534" s="2"/>
      <c r="AUR1534" s="15"/>
      <c r="AUS1534" s="15"/>
      <c r="AUT1534" s="80"/>
      <c r="AUU1534" s="52"/>
      <c r="AUV1534" s="69"/>
      <c r="AUW1534" s="69"/>
      <c r="AUX1534" s="69"/>
      <c r="AUY1534" s="107"/>
      <c r="AUZ1534" s="2"/>
      <c r="AVA1534" s="15"/>
      <c r="AVB1534" s="15"/>
      <c r="AVC1534" s="80"/>
      <c r="AVD1534" s="52"/>
      <c r="AVE1534" s="69"/>
      <c r="AVF1534" s="69"/>
      <c r="AVG1534" s="69"/>
      <c r="AVH1534" s="107"/>
      <c r="AVI1534" s="2"/>
      <c r="AVJ1534" s="15"/>
      <c r="AVK1534" s="15"/>
      <c r="AVL1534" s="80"/>
      <c r="AVM1534" s="52"/>
      <c r="AVN1534" s="69"/>
      <c r="AVO1534" s="69"/>
      <c r="AVP1534" s="69"/>
      <c r="AVQ1534" s="107"/>
      <c r="AVR1534" s="2"/>
      <c r="AVS1534" s="15"/>
      <c r="AVT1534" s="15"/>
      <c r="AVU1534" s="80"/>
      <c r="AVV1534" s="52"/>
      <c r="AVW1534" s="69"/>
      <c r="AVX1534" s="69"/>
      <c r="AVY1534" s="69"/>
      <c r="AVZ1534" s="107"/>
      <c r="AWA1534" s="2"/>
      <c r="AWB1534" s="15"/>
      <c r="AWC1534" s="15"/>
      <c r="AWD1534" s="80"/>
      <c r="AWE1534" s="52"/>
      <c r="AWF1534" s="69"/>
      <c r="AWG1534" s="69"/>
      <c r="AWH1534" s="69"/>
      <c r="AWI1534" s="107"/>
      <c r="AWJ1534" s="2"/>
      <c r="AWK1534" s="15"/>
      <c r="AWL1534" s="15"/>
      <c r="AWM1534" s="80"/>
      <c r="AWN1534" s="52"/>
      <c r="AWO1534" s="69"/>
      <c r="AWP1534" s="69"/>
      <c r="AWQ1534" s="69"/>
      <c r="AWR1534" s="107"/>
      <c r="AWS1534" s="2"/>
      <c r="AWT1534" s="15"/>
      <c r="AWU1534" s="15"/>
      <c r="AWV1534" s="80"/>
      <c r="AWW1534" s="52"/>
      <c r="AWX1534" s="69"/>
      <c r="AWY1534" s="69"/>
      <c r="AWZ1534" s="69"/>
      <c r="AXA1534" s="107"/>
      <c r="AXB1534" s="2"/>
      <c r="AXC1534" s="15"/>
      <c r="AXD1534" s="15"/>
      <c r="AXE1534" s="80"/>
      <c r="AXF1534" s="52"/>
      <c r="AXG1534" s="69"/>
      <c r="AXH1534" s="69"/>
      <c r="AXI1534" s="69"/>
      <c r="AXJ1534" s="107"/>
      <c r="AXK1534" s="2"/>
      <c r="AXL1534" s="15"/>
      <c r="AXM1534" s="15"/>
      <c r="AXN1534" s="80"/>
      <c r="AXO1534" s="52"/>
      <c r="AXP1534" s="69"/>
      <c r="AXQ1534" s="69"/>
      <c r="AXR1534" s="69"/>
      <c r="AXS1534" s="107"/>
      <c r="AXT1534" s="2"/>
      <c r="AXU1534" s="15"/>
      <c r="AXV1534" s="15"/>
      <c r="AXW1534" s="80"/>
      <c r="AXX1534" s="52"/>
      <c r="AXY1534" s="69"/>
      <c r="AXZ1534" s="69"/>
      <c r="AYA1534" s="69"/>
      <c r="AYB1534" s="107"/>
      <c r="AYC1534" s="2"/>
      <c r="AYD1534" s="15"/>
      <c r="AYE1534" s="15"/>
      <c r="AYF1534" s="80"/>
      <c r="AYG1534" s="52"/>
      <c r="AYH1534" s="69"/>
      <c r="AYI1534" s="69"/>
      <c r="AYJ1534" s="69"/>
      <c r="AYK1534" s="107"/>
      <c r="AYL1534" s="2"/>
      <c r="AYM1534" s="15"/>
      <c r="AYN1534" s="15"/>
      <c r="AYO1534" s="80"/>
      <c r="AYP1534" s="52"/>
      <c r="AYQ1534" s="69"/>
      <c r="AYR1534" s="69"/>
      <c r="AYS1534" s="69"/>
      <c r="AYT1534" s="107"/>
      <c r="AYU1534" s="2"/>
      <c r="AYV1534" s="15"/>
      <c r="AYW1534" s="15"/>
      <c r="AYX1534" s="80"/>
      <c r="AYY1534" s="52"/>
      <c r="AYZ1534" s="69"/>
      <c r="AZA1534" s="69"/>
      <c r="AZB1534" s="69"/>
      <c r="AZC1534" s="107"/>
      <c r="AZD1534" s="2"/>
      <c r="AZE1534" s="15"/>
      <c r="AZF1534" s="15"/>
      <c r="AZG1534" s="80"/>
      <c r="AZH1534" s="52"/>
      <c r="AZI1534" s="69"/>
      <c r="AZJ1534" s="69"/>
      <c r="AZK1534" s="69"/>
      <c r="AZL1534" s="107"/>
      <c r="AZM1534" s="2"/>
      <c r="AZN1534" s="15"/>
      <c r="AZO1534" s="15"/>
      <c r="AZP1534" s="80"/>
      <c r="AZQ1534" s="52"/>
      <c r="AZR1534" s="69"/>
      <c r="AZS1534" s="69"/>
      <c r="AZT1534" s="69"/>
      <c r="AZU1534" s="107"/>
      <c r="AZV1534" s="2"/>
      <c r="AZW1534" s="15"/>
      <c r="AZX1534" s="15"/>
      <c r="AZY1534" s="80"/>
      <c r="AZZ1534" s="52"/>
      <c r="BAA1534" s="69"/>
      <c r="BAB1534" s="69"/>
      <c r="BAC1534" s="69"/>
      <c r="BAD1534" s="107"/>
      <c r="BAE1534" s="2"/>
      <c r="BAF1534" s="15"/>
      <c r="BAG1534" s="15"/>
      <c r="BAH1534" s="80"/>
      <c r="BAI1534" s="52"/>
      <c r="BAJ1534" s="69"/>
      <c r="BAK1534" s="69"/>
      <c r="BAL1534" s="69"/>
      <c r="BAM1534" s="107"/>
      <c r="BAN1534" s="2"/>
      <c r="BAO1534" s="15"/>
      <c r="BAP1534" s="15"/>
      <c r="BAQ1534" s="80"/>
      <c r="BAR1534" s="52"/>
      <c r="BAS1534" s="69"/>
      <c r="BAT1534" s="69"/>
      <c r="BAU1534" s="69"/>
      <c r="BAV1534" s="107"/>
      <c r="BAW1534" s="2"/>
      <c r="BAX1534" s="15"/>
      <c r="BAY1534" s="15"/>
      <c r="BAZ1534" s="80"/>
      <c r="BBA1534" s="52"/>
      <c r="BBB1534" s="69"/>
      <c r="BBC1534" s="69"/>
      <c r="BBD1534" s="69"/>
      <c r="BBE1534" s="107"/>
      <c r="BBF1534" s="2"/>
      <c r="BBG1534" s="15"/>
      <c r="BBH1534" s="15"/>
      <c r="BBI1534" s="80"/>
      <c r="BBJ1534" s="52"/>
      <c r="BBK1534" s="69"/>
      <c r="BBL1534" s="69"/>
      <c r="BBM1534" s="69"/>
      <c r="BBN1534" s="107"/>
      <c r="BBO1534" s="2"/>
      <c r="BBP1534" s="15"/>
      <c r="BBQ1534" s="15"/>
      <c r="BBR1534" s="80"/>
      <c r="BBS1534" s="52"/>
      <c r="BBT1534" s="69"/>
      <c r="BBU1534" s="69"/>
      <c r="BBV1534" s="69"/>
      <c r="BBW1534" s="107"/>
      <c r="BBX1534" s="2"/>
      <c r="BBY1534" s="15"/>
      <c r="BBZ1534" s="15"/>
      <c r="BCA1534" s="80"/>
      <c r="BCB1534" s="52"/>
      <c r="BCC1534" s="69"/>
      <c r="BCD1534" s="69"/>
      <c r="BCE1534" s="69"/>
      <c r="BCF1534" s="107"/>
      <c r="BCG1534" s="2"/>
      <c r="BCH1534" s="15"/>
      <c r="BCI1534" s="15"/>
      <c r="BCJ1534" s="80"/>
      <c r="BCK1534" s="52"/>
      <c r="BCL1534" s="69"/>
      <c r="BCM1534" s="69"/>
      <c r="BCN1534" s="69"/>
      <c r="BCO1534" s="107"/>
      <c r="BCP1534" s="2"/>
      <c r="BCQ1534" s="15"/>
      <c r="BCR1534" s="15"/>
      <c r="BCS1534" s="80"/>
      <c r="BCT1534" s="52"/>
      <c r="BCU1534" s="69"/>
      <c r="BCV1534" s="69"/>
      <c r="BCW1534" s="69"/>
      <c r="BCX1534" s="107"/>
      <c r="BCY1534" s="2"/>
      <c r="BCZ1534" s="15"/>
      <c r="BDA1534" s="15"/>
      <c r="BDB1534" s="80"/>
      <c r="BDC1534" s="52"/>
      <c r="BDD1534" s="69"/>
      <c r="BDE1534" s="69"/>
      <c r="BDF1534" s="69"/>
      <c r="BDG1534" s="107"/>
      <c r="BDH1534" s="2"/>
      <c r="BDI1534" s="15"/>
      <c r="BDJ1534" s="15"/>
      <c r="BDK1534" s="80"/>
      <c r="BDL1534" s="52"/>
      <c r="BDM1534" s="69"/>
      <c r="BDN1534" s="69"/>
      <c r="BDO1534" s="69"/>
      <c r="BDP1534" s="107"/>
      <c r="BDQ1534" s="2"/>
      <c r="BDR1534" s="15"/>
      <c r="BDS1534" s="15"/>
      <c r="BDT1534" s="80"/>
      <c r="BDU1534" s="52"/>
      <c r="BDV1534" s="69"/>
      <c r="BDW1534" s="69"/>
      <c r="BDX1534" s="69"/>
      <c r="BDY1534" s="107"/>
      <c r="BDZ1534" s="2"/>
      <c r="BEA1534" s="15"/>
      <c r="BEB1534" s="15"/>
      <c r="BEC1534" s="80"/>
      <c r="BED1534" s="52"/>
      <c r="BEE1534" s="69"/>
      <c r="BEF1534" s="69"/>
      <c r="BEG1534" s="69"/>
      <c r="BEH1534" s="107"/>
      <c r="BEI1534" s="2"/>
      <c r="BEJ1534" s="15"/>
      <c r="BEK1534" s="15"/>
      <c r="BEL1534" s="80"/>
      <c r="BEM1534" s="52"/>
      <c r="BEN1534" s="69"/>
      <c r="BEO1534" s="69"/>
      <c r="BEP1534" s="69"/>
      <c r="BEQ1534" s="107"/>
      <c r="BER1534" s="2"/>
      <c r="BES1534" s="15"/>
      <c r="BET1534" s="15"/>
      <c r="BEU1534" s="80"/>
      <c r="BEV1534" s="52"/>
      <c r="BEW1534" s="69"/>
      <c r="BEX1534" s="69"/>
      <c r="BEY1534" s="69"/>
      <c r="BEZ1534" s="107"/>
      <c r="BFA1534" s="2"/>
      <c r="BFB1534" s="15"/>
      <c r="BFC1534" s="15"/>
      <c r="BFD1534" s="80"/>
      <c r="BFE1534" s="52"/>
      <c r="BFF1534" s="69"/>
      <c r="BFG1534" s="69"/>
      <c r="BFH1534" s="69"/>
      <c r="BFI1534" s="107"/>
      <c r="BFJ1534" s="2"/>
      <c r="BFK1534" s="15"/>
      <c r="BFL1534" s="15"/>
      <c r="BFM1534" s="80"/>
      <c r="BFN1534" s="52"/>
      <c r="BFO1534" s="69"/>
      <c r="BFP1534" s="69"/>
      <c r="BFQ1534" s="69"/>
      <c r="BFR1534" s="107"/>
      <c r="BFS1534" s="2"/>
      <c r="BFT1534" s="15"/>
      <c r="BFU1534" s="15"/>
      <c r="BFV1534" s="80"/>
      <c r="BFW1534" s="52"/>
      <c r="BFX1534" s="69"/>
      <c r="BFY1534" s="69"/>
      <c r="BFZ1534" s="69"/>
      <c r="BGA1534" s="107"/>
      <c r="BGB1534" s="2"/>
      <c r="BGC1534" s="15"/>
      <c r="BGD1534" s="15"/>
      <c r="BGE1534" s="80"/>
      <c r="BGF1534" s="52"/>
      <c r="BGG1534" s="69"/>
      <c r="BGH1534" s="69"/>
      <c r="BGI1534" s="69"/>
      <c r="BGJ1534" s="107"/>
      <c r="BGK1534" s="2"/>
      <c r="BGL1534" s="15"/>
      <c r="BGM1534" s="15"/>
      <c r="BGN1534" s="80"/>
      <c r="BGO1534" s="52"/>
      <c r="BGP1534" s="69"/>
      <c r="BGQ1534" s="69"/>
      <c r="BGR1534" s="69"/>
      <c r="BGS1534" s="107"/>
      <c r="BGT1534" s="2"/>
      <c r="BGU1534" s="15"/>
      <c r="BGV1534" s="15"/>
      <c r="BGW1534" s="80"/>
      <c r="BGX1534" s="52"/>
      <c r="BGY1534" s="69"/>
      <c r="BGZ1534" s="69"/>
      <c r="BHA1534" s="69"/>
      <c r="BHB1534" s="107"/>
      <c r="BHC1534" s="2"/>
      <c r="BHD1534" s="15"/>
      <c r="BHE1534" s="15"/>
      <c r="BHF1534" s="80"/>
      <c r="BHG1534" s="52"/>
      <c r="BHH1534" s="69"/>
      <c r="BHI1534" s="69"/>
      <c r="BHJ1534" s="69"/>
      <c r="BHK1534" s="107"/>
      <c r="BHL1534" s="2"/>
      <c r="BHM1534" s="15"/>
      <c r="BHN1534" s="15"/>
      <c r="BHO1534" s="80"/>
      <c r="BHP1534" s="52"/>
      <c r="BHQ1534" s="69"/>
      <c r="BHR1534" s="69"/>
      <c r="BHS1534" s="69"/>
      <c r="BHT1534" s="107"/>
      <c r="BHU1534" s="2"/>
      <c r="BHV1534" s="15"/>
      <c r="BHW1534" s="15"/>
      <c r="BHX1534" s="80"/>
      <c r="BHY1534" s="52"/>
      <c r="BHZ1534" s="69"/>
      <c r="BIA1534" s="69"/>
      <c r="BIB1534" s="69"/>
      <c r="BIC1534" s="107"/>
      <c r="BID1534" s="2"/>
      <c r="BIE1534" s="15"/>
      <c r="BIF1534" s="15"/>
      <c r="BIG1534" s="80"/>
      <c r="BIH1534" s="52"/>
      <c r="BII1534" s="69"/>
      <c r="BIJ1534" s="69"/>
      <c r="BIK1534" s="69"/>
      <c r="BIL1534" s="107"/>
      <c r="BIM1534" s="2"/>
      <c r="BIN1534" s="15"/>
      <c r="BIO1534" s="15"/>
      <c r="BIP1534" s="80"/>
      <c r="BIQ1534" s="52"/>
      <c r="BIR1534" s="69"/>
      <c r="BIS1534" s="69"/>
      <c r="BIT1534" s="69"/>
      <c r="BIU1534" s="107"/>
      <c r="BIV1534" s="2"/>
      <c r="BIW1534" s="15"/>
      <c r="BIX1534" s="15"/>
      <c r="BIY1534" s="80"/>
      <c r="BIZ1534" s="52"/>
      <c r="BJA1534" s="69"/>
      <c r="BJB1534" s="69"/>
      <c r="BJC1534" s="69"/>
      <c r="BJD1534" s="107"/>
      <c r="BJE1534" s="2"/>
      <c r="BJF1534" s="15"/>
      <c r="BJG1534" s="15"/>
      <c r="BJH1534" s="80"/>
      <c r="BJI1534" s="52"/>
      <c r="BJJ1534" s="69"/>
      <c r="BJK1534" s="69"/>
      <c r="BJL1534" s="69"/>
      <c r="BJM1534" s="107"/>
      <c r="BJN1534" s="2"/>
      <c r="BJO1534" s="15"/>
      <c r="BJP1534" s="15"/>
      <c r="BJQ1534" s="80"/>
      <c r="BJR1534" s="52"/>
      <c r="BJS1534" s="69"/>
      <c r="BJT1534" s="69"/>
      <c r="BJU1534" s="69"/>
      <c r="BJV1534" s="107"/>
      <c r="BJW1534" s="2"/>
      <c r="BJX1534" s="15"/>
      <c r="BJY1534" s="15"/>
      <c r="BJZ1534" s="80"/>
      <c r="BKA1534" s="52"/>
      <c r="BKB1534" s="69"/>
      <c r="BKC1534" s="69"/>
      <c r="BKD1534" s="69"/>
      <c r="BKE1534" s="107"/>
      <c r="BKF1534" s="2"/>
      <c r="BKG1534" s="15"/>
      <c r="BKH1534" s="15"/>
      <c r="BKI1534" s="80"/>
      <c r="BKJ1534" s="52"/>
      <c r="BKK1534" s="69"/>
      <c r="BKL1534" s="69"/>
      <c r="BKM1534" s="69"/>
      <c r="BKN1534" s="107"/>
      <c r="BKO1534" s="2"/>
      <c r="BKP1534" s="15"/>
      <c r="BKQ1534" s="15"/>
      <c r="BKR1534" s="80"/>
      <c r="BKS1534" s="52"/>
      <c r="BKT1534" s="69"/>
      <c r="BKU1534" s="69"/>
      <c r="BKV1534" s="69"/>
      <c r="BKW1534" s="107"/>
      <c r="BKX1534" s="2"/>
      <c r="BKY1534" s="15"/>
      <c r="BKZ1534" s="15"/>
      <c r="BLA1534" s="80"/>
      <c r="BLB1534" s="52"/>
      <c r="BLC1534" s="69"/>
      <c r="BLD1534" s="69"/>
      <c r="BLE1534" s="69"/>
      <c r="BLF1534" s="107"/>
      <c r="BLG1534" s="2"/>
      <c r="BLH1534" s="15"/>
      <c r="BLI1534" s="15"/>
      <c r="BLJ1534" s="80"/>
      <c r="BLK1534" s="52"/>
      <c r="BLL1534" s="69"/>
      <c r="BLM1534" s="69"/>
      <c r="BLN1534" s="69"/>
      <c r="BLO1534" s="107"/>
      <c r="BLP1534" s="2"/>
      <c r="BLQ1534" s="15"/>
      <c r="BLR1534" s="15"/>
      <c r="BLS1534" s="80"/>
      <c r="BLT1534" s="52"/>
      <c r="BLU1534" s="69"/>
      <c r="BLV1534" s="69"/>
      <c r="BLW1534" s="69"/>
      <c r="BLX1534" s="107"/>
      <c r="BLY1534" s="2"/>
      <c r="BLZ1534" s="15"/>
      <c r="BMA1534" s="15"/>
      <c r="BMB1534" s="80"/>
      <c r="BMC1534" s="52"/>
      <c r="BMD1534" s="69"/>
      <c r="BME1534" s="69"/>
      <c r="BMF1534" s="69"/>
      <c r="BMG1534" s="107"/>
      <c r="BMH1534" s="2"/>
      <c r="BMI1534" s="15"/>
      <c r="BMJ1534" s="15"/>
      <c r="BMK1534" s="80"/>
      <c r="BML1534" s="52"/>
      <c r="BMM1534" s="69"/>
      <c r="BMN1534" s="69"/>
      <c r="BMO1534" s="69"/>
      <c r="BMP1534" s="107"/>
      <c r="BMQ1534" s="2"/>
      <c r="BMR1534" s="15"/>
      <c r="BMS1534" s="15"/>
      <c r="BMT1534" s="80"/>
      <c r="BMU1534" s="52"/>
      <c r="BMV1534" s="69"/>
      <c r="BMW1534" s="69"/>
      <c r="BMX1534" s="69"/>
      <c r="BMY1534" s="107"/>
      <c r="BMZ1534" s="2"/>
      <c r="BNA1534" s="15"/>
      <c r="BNB1534" s="15"/>
      <c r="BNC1534" s="80"/>
      <c r="BND1534" s="52"/>
      <c r="BNE1534" s="69"/>
      <c r="BNF1534" s="69"/>
      <c r="BNG1534" s="69"/>
      <c r="BNH1534" s="107"/>
      <c r="BNI1534" s="2"/>
      <c r="BNJ1534" s="15"/>
      <c r="BNK1534" s="15"/>
      <c r="BNL1534" s="80"/>
      <c r="BNM1534" s="52"/>
      <c r="BNN1534" s="69"/>
      <c r="BNO1534" s="69"/>
      <c r="BNP1534" s="69"/>
      <c r="BNQ1534" s="107"/>
      <c r="BNR1534" s="2"/>
      <c r="BNS1534" s="15"/>
      <c r="BNT1534" s="15"/>
      <c r="BNU1534" s="80"/>
      <c r="BNV1534" s="52"/>
      <c r="BNW1534" s="69"/>
      <c r="BNX1534" s="69"/>
      <c r="BNY1534" s="69"/>
      <c r="BNZ1534" s="107"/>
      <c r="BOA1534" s="2"/>
      <c r="BOB1534" s="15"/>
      <c r="BOC1534" s="15"/>
      <c r="BOD1534" s="80"/>
      <c r="BOE1534" s="52"/>
      <c r="BOF1534" s="69"/>
      <c r="BOG1534" s="69"/>
      <c r="BOH1534" s="69"/>
      <c r="BOI1534" s="107"/>
      <c r="BOJ1534" s="2"/>
      <c r="BOK1534" s="15"/>
      <c r="BOL1534" s="15"/>
      <c r="BOM1534" s="80"/>
      <c r="BON1534" s="52"/>
      <c r="BOO1534" s="69"/>
      <c r="BOP1534" s="69"/>
      <c r="BOQ1534" s="69"/>
      <c r="BOR1534" s="107"/>
      <c r="BOS1534" s="2"/>
      <c r="BOT1534" s="15"/>
      <c r="BOU1534" s="15"/>
      <c r="BOV1534" s="80"/>
      <c r="BOW1534" s="52"/>
      <c r="BOX1534" s="69"/>
      <c r="BOY1534" s="69"/>
      <c r="BOZ1534" s="69"/>
      <c r="BPA1534" s="107"/>
      <c r="BPB1534" s="2"/>
      <c r="BPC1534" s="15"/>
      <c r="BPD1534" s="15"/>
      <c r="BPE1534" s="80"/>
      <c r="BPF1534" s="52"/>
      <c r="BPG1534" s="69"/>
      <c r="BPH1534" s="69"/>
      <c r="BPI1534" s="69"/>
      <c r="BPJ1534" s="107"/>
      <c r="BPK1534" s="2"/>
      <c r="BPL1534" s="15"/>
      <c r="BPM1534" s="15"/>
      <c r="BPN1534" s="80"/>
      <c r="BPO1534" s="52"/>
      <c r="BPP1534" s="69"/>
      <c r="BPQ1534" s="69"/>
      <c r="BPR1534" s="69"/>
      <c r="BPS1534" s="107"/>
      <c r="BPT1534" s="2"/>
      <c r="BPU1534" s="15"/>
      <c r="BPV1534" s="15"/>
      <c r="BPW1534" s="80"/>
      <c r="BPX1534" s="52"/>
      <c r="BPY1534" s="69"/>
      <c r="BPZ1534" s="69"/>
      <c r="BQA1534" s="69"/>
      <c r="BQB1534" s="107"/>
      <c r="BQC1534" s="2"/>
      <c r="BQD1534" s="15"/>
      <c r="BQE1534" s="15"/>
      <c r="BQF1534" s="80"/>
      <c r="BQG1534" s="52"/>
      <c r="BQH1534" s="69"/>
      <c r="BQI1534" s="69"/>
      <c r="BQJ1534" s="69"/>
      <c r="BQK1534" s="107"/>
      <c r="BQL1534" s="2"/>
      <c r="BQM1534" s="15"/>
      <c r="BQN1534" s="15"/>
      <c r="BQO1534" s="80"/>
      <c r="BQP1534" s="52"/>
      <c r="BQQ1534" s="69"/>
      <c r="BQR1534" s="69"/>
      <c r="BQS1534" s="69"/>
      <c r="BQT1534" s="107"/>
      <c r="BQU1534" s="2"/>
      <c r="BQV1534" s="15"/>
      <c r="BQW1534" s="15"/>
      <c r="BQX1534" s="80"/>
      <c r="BQY1534" s="52"/>
      <c r="BQZ1534" s="69"/>
      <c r="BRA1534" s="69"/>
      <c r="BRB1534" s="69"/>
      <c r="BRC1534" s="107"/>
      <c r="BRD1534" s="2"/>
      <c r="BRE1534" s="15"/>
      <c r="BRF1534" s="15"/>
      <c r="BRG1534" s="80"/>
      <c r="BRH1534" s="52"/>
      <c r="BRI1534" s="69"/>
      <c r="BRJ1534" s="69"/>
      <c r="BRK1534" s="69"/>
      <c r="BRL1534" s="107"/>
      <c r="BRM1534" s="2"/>
      <c r="BRN1534" s="15"/>
      <c r="BRO1534" s="15"/>
      <c r="BRP1534" s="80"/>
      <c r="BRQ1534" s="52"/>
      <c r="BRR1534" s="69"/>
      <c r="BRS1534" s="69"/>
      <c r="BRT1534" s="69"/>
      <c r="BRU1534" s="107"/>
      <c r="BRV1534" s="2"/>
      <c r="BRW1534" s="15"/>
      <c r="BRX1534" s="15"/>
      <c r="BRY1534" s="80"/>
      <c r="BRZ1534" s="52"/>
      <c r="BSA1534" s="69"/>
      <c r="BSB1534" s="69"/>
      <c r="BSC1534" s="69"/>
      <c r="BSD1534" s="107"/>
      <c r="BSE1534" s="2"/>
      <c r="BSF1534" s="15"/>
      <c r="BSG1534" s="15"/>
      <c r="BSH1534" s="80"/>
      <c r="BSI1534" s="52"/>
      <c r="BSJ1534" s="69"/>
      <c r="BSK1534" s="69"/>
      <c r="BSL1534" s="69"/>
      <c r="BSM1534" s="107"/>
      <c r="BSN1534" s="2"/>
      <c r="BSO1534" s="15"/>
      <c r="BSP1534" s="15"/>
      <c r="BSQ1534" s="80"/>
      <c r="BSR1534" s="52"/>
      <c r="BSS1534" s="69"/>
      <c r="BST1534" s="69"/>
      <c r="BSU1534" s="69"/>
      <c r="BSV1534" s="107"/>
      <c r="BSW1534" s="2"/>
      <c r="BSX1534" s="15"/>
      <c r="BSY1534" s="15"/>
      <c r="BSZ1534" s="80"/>
      <c r="BTA1534" s="52"/>
      <c r="BTB1534" s="69"/>
      <c r="BTC1534" s="69"/>
      <c r="BTD1534" s="69"/>
      <c r="BTE1534" s="107"/>
      <c r="BTF1534" s="2"/>
      <c r="BTG1534" s="15"/>
      <c r="BTH1534" s="15"/>
      <c r="BTI1534" s="80"/>
      <c r="BTJ1534" s="52"/>
      <c r="BTK1534" s="69"/>
      <c r="BTL1534" s="69"/>
      <c r="BTM1534" s="69"/>
      <c r="BTN1534" s="107"/>
      <c r="BTO1534" s="2"/>
      <c r="BTP1534" s="15"/>
      <c r="BTQ1534" s="15"/>
      <c r="BTR1534" s="80"/>
      <c r="BTS1534" s="52"/>
      <c r="BTT1534" s="69"/>
      <c r="BTU1534" s="69"/>
      <c r="BTV1534" s="69"/>
      <c r="BTW1534" s="107"/>
      <c r="BTX1534" s="2"/>
      <c r="BTY1534" s="15"/>
      <c r="BTZ1534" s="15"/>
      <c r="BUA1534" s="80"/>
      <c r="BUB1534" s="52"/>
      <c r="BUC1534" s="69"/>
      <c r="BUD1534" s="69"/>
      <c r="BUE1534" s="69"/>
      <c r="BUF1534" s="107"/>
      <c r="BUG1534" s="2"/>
      <c r="BUH1534" s="15"/>
      <c r="BUI1534" s="15"/>
      <c r="BUJ1534" s="80"/>
      <c r="BUK1534" s="52"/>
      <c r="BUL1534" s="69"/>
      <c r="BUM1534" s="69"/>
      <c r="BUN1534" s="69"/>
      <c r="BUO1534" s="107"/>
      <c r="BUP1534" s="2"/>
      <c r="BUQ1534" s="15"/>
      <c r="BUR1534" s="15"/>
      <c r="BUS1534" s="80"/>
      <c r="BUT1534" s="52"/>
      <c r="BUU1534" s="69"/>
      <c r="BUV1534" s="69"/>
      <c r="BUW1534" s="69"/>
      <c r="BUX1534" s="107"/>
      <c r="BUY1534" s="2"/>
      <c r="BUZ1534" s="15"/>
      <c r="BVA1534" s="15"/>
      <c r="BVB1534" s="80"/>
      <c r="BVC1534" s="52"/>
      <c r="BVD1534" s="69"/>
      <c r="BVE1534" s="69"/>
      <c r="BVF1534" s="69"/>
      <c r="BVG1534" s="107"/>
      <c r="BVH1534" s="2"/>
      <c r="BVI1534" s="15"/>
      <c r="BVJ1534" s="15"/>
      <c r="BVK1534" s="80"/>
      <c r="BVL1534" s="52"/>
      <c r="BVM1534" s="69"/>
      <c r="BVN1534" s="69"/>
      <c r="BVO1534" s="69"/>
      <c r="BVP1534" s="107"/>
      <c r="BVQ1534" s="2"/>
      <c r="BVR1534" s="15"/>
      <c r="BVS1534" s="15"/>
      <c r="BVT1534" s="80"/>
      <c r="BVU1534" s="52"/>
      <c r="BVV1534" s="69"/>
      <c r="BVW1534" s="69"/>
      <c r="BVX1534" s="69"/>
      <c r="BVY1534" s="107"/>
      <c r="BVZ1534" s="2"/>
      <c r="BWA1534" s="15"/>
      <c r="BWB1534" s="15"/>
      <c r="BWC1534" s="80"/>
      <c r="BWD1534" s="52"/>
      <c r="BWE1534" s="69"/>
      <c r="BWF1534" s="69"/>
      <c r="BWG1534" s="69"/>
      <c r="BWH1534" s="107"/>
      <c r="BWI1534" s="2"/>
      <c r="BWJ1534" s="15"/>
      <c r="BWK1534" s="15"/>
      <c r="BWL1534" s="80"/>
      <c r="BWM1534" s="52"/>
      <c r="BWN1534" s="69"/>
      <c r="BWO1534" s="69"/>
      <c r="BWP1534" s="69"/>
      <c r="BWQ1534" s="107"/>
      <c r="BWR1534" s="2"/>
      <c r="BWS1534" s="15"/>
      <c r="BWT1534" s="15"/>
      <c r="BWU1534" s="80"/>
      <c r="BWV1534" s="52"/>
      <c r="BWW1534" s="69"/>
      <c r="BWX1534" s="69"/>
      <c r="BWY1534" s="69"/>
      <c r="BWZ1534" s="107"/>
      <c r="BXA1534" s="2"/>
      <c r="BXB1534" s="15"/>
      <c r="BXC1534" s="15"/>
      <c r="BXD1534" s="80"/>
      <c r="BXE1534" s="52"/>
      <c r="BXF1534" s="69"/>
      <c r="BXG1534" s="69"/>
      <c r="BXH1534" s="69"/>
      <c r="BXI1534" s="107"/>
      <c r="BXJ1534" s="2"/>
      <c r="BXK1534" s="15"/>
      <c r="BXL1534" s="15"/>
      <c r="BXM1534" s="80"/>
      <c r="BXN1534" s="52"/>
      <c r="BXO1534" s="69"/>
      <c r="BXP1534" s="69"/>
      <c r="BXQ1534" s="69"/>
      <c r="BXR1534" s="107"/>
      <c r="BXS1534" s="2"/>
      <c r="BXT1534" s="15"/>
      <c r="BXU1534" s="15"/>
      <c r="BXV1534" s="80"/>
      <c r="BXW1534" s="52"/>
      <c r="BXX1534" s="69"/>
      <c r="BXY1534" s="69"/>
      <c r="BXZ1534" s="69"/>
      <c r="BYA1534" s="107"/>
      <c r="BYB1534" s="2"/>
      <c r="BYC1534" s="15"/>
      <c r="BYD1534" s="15"/>
      <c r="BYE1534" s="80"/>
      <c r="BYF1534" s="52"/>
      <c r="BYG1534" s="69"/>
      <c r="BYH1534" s="69"/>
      <c r="BYI1534" s="69"/>
      <c r="BYJ1534" s="107"/>
      <c r="BYK1534" s="2"/>
      <c r="BYL1534" s="15"/>
      <c r="BYM1534" s="15"/>
      <c r="BYN1534" s="80"/>
      <c r="BYO1534" s="52"/>
      <c r="BYP1534" s="69"/>
      <c r="BYQ1534" s="69"/>
      <c r="BYR1534" s="69"/>
      <c r="BYS1534" s="107"/>
      <c r="BYT1534" s="2"/>
      <c r="BYU1534" s="15"/>
      <c r="BYV1534" s="15"/>
      <c r="BYW1534" s="80"/>
      <c r="BYX1534" s="52"/>
      <c r="BYY1534" s="69"/>
      <c r="BYZ1534" s="69"/>
      <c r="BZA1534" s="69"/>
      <c r="BZB1534" s="107"/>
      <c r="BZC1534" s="2"/>
      <c r="BZD1534" s="15"/>
      <c r="BZE1534" s="15"/>
      <c r="BZF1534" s="80"/>
      <c r="BZG1534" s="52"/>
      <c r="BZH1534" s="69"/>
      <c r="BZI1534" s="69"/>
      <c r="BZJ1534" s="69"/>
      <c r="BZK1534" s="107"/>
      <c r="BZL1534" s="2"/>
      <c r="BZM1534" s="15"/>
      <c r="BZN1534" s="15"/>
      <c r="BZO1534" s="80"/>
      <c r="BZP1534" s="52"/>
      <c r="BZQ1534" s="69"/>
      <c r="BZR1534" s="69"/>
      <c r="BZS1534" s="69"/>
      <c r="BZT1534" s="107"/>
      <c r="BZU1534" s="2"/>
      <c r="BZV1534" s="15"/>
      <c r="BZW1534" s="15"/>
      <c r="BZX1534" s="80"/>
      <c r="BZY1534" s="52"/>
      <c r="BZZ1534" s="69"/>
      <c r="CAA1534" s="69"/>
      <c r="CAB1534" s="69"/>
      <c r="CAC1534" s="107"/>
      <c r="CAD1534" s="2"/>
      <c r="CAE1534" s="15"/>
      <c r="CAF1534" s="15"/>
      <c r="CAG1534" s="80"/>
      <c r="CAH1534" s="52"/>
      <c r="CAI1534" s="69"/>
      <c r="CAJ1534" s="69"/>
      <c r="CAK1534" s="69"/>
      <c r="CAL1534" s="107"/>
      <c r="CAM1534" s="2"/>
      <c r="CAN1534" s="15"/>
      <c r="CAO1534" s="15"/>
      <c r="CAP1534" s="80"/>
      <c r="CAQ1534" s="52"/>
      <c r="CAR1534" s="69"/>
      <c r="CAS1534" s="69"/>
      <c r="CAT1534" s="69"/>
      <c r="CAU1534" s="107"/>
      <c r="CAV1534" s="2"/>
      <c r="CAW1534" s="15"/>
      <c r="CAX1534" s="15"/>
      <c r="CAY1534" s="80"/>
      <c r="CAZ1534" s="52"/>
      <c r="CBA1534" s="69"/>
      <c r="CBB1534" s="69"/>
      <c r="CBC1534" s="69"/>
      <c r="CBD1534" s="107"/>
      <c r="CBE1534" s="2"/>
      <c r="CBF1534" s="15"/>
      <c r="CBG1534" s="15"/>
      <c r="CBH1534" s="80"/>
      <c r="CBI1534" s="52"/>
      <c r="CBJ1534" s="69"/>
      <c r="CBK1534" s="69"/>
      <c r="CBL1534" s="69"/>
      <c r="CBM1534" s="107"/>
      <c r="CBN1534" s="2"/>
      <c r="CBO1534" s="15"/>
      <c r="CBP1534" s="15"/>
      <c r="CBQ1534" s="80"/>
      <c r="CBR1534" s="52"/>
      <c r="CBS1534" s="69"/>
      <c r="CBT1534" s="69"/>
      <c r="CBU1534" s="69"/>
      <c r="CBV1534" s="107"/>
      <c r="CBW1534" s="2"/>
      <c r="CBX1534" s="15"/>
      <c r="CBY1534" s="15"/>
      <c r="CBZ1534" s="80"/>
      <c r="CCA1534" s="52"/>
      <c r="CCB1534" s="69"/>
      <c r="CCC1534" s="69"/>
      <c r="CCD1534" s="69"/>
      <c r="CCE1534" s="107"/>
      <c r="CCF1534" s="2"/>
      <c r="CCG1534" s="15"/>
      <c r="CCH1534" s="15"/>
      <c r="CCI1534" s="80"/>
      <c r="CCJ1534" s="52"/>
      <c r="CCK1534" s="69"/>
      <c r="CCL1534" s="69"/>
      <c r="CCM1534" s="69"/>
      <c r="CCN1534" s="107"/>
      <c r="CCO1534" s="2"/>
      <c r="CCP1534" s="15"/>
      <c r="CCQ1534" s="15"/>
      <c r="CCR1534" s="80"/>
      <c r="CCS1534" s="52"/>
      <c r="CCT1534" s="69"/>
      <c r="CCU1534" s="69"/>
      <c r="CCV1534" s="69"/>
      <c r="CCW1534" s="107"/>
      <c r="CCX1534" s="2"/>
      <c r="CCY1534" s="15"/>
      <c r="CCZ1534" s="15"/>
      <c r="CDA1534" s="80"/>
      <c r="CDB1534" s="52"/>
      <c r="CDC1534" s="69"/>
      <c r="CDD1534" s="69"/>
      <c r="CDE1534" s="69"/>
      <c r="CDF1534" s="107"/>
      <c r="CDG1534" s="2"/>
      <c r="CDH1534" s="15"/>
      <c r="CDI1534" s="15"/>
      <c r="CDJ1534" s="80"/>
      <c r="CDK1534" s="52"/>
      <c r="CDL1534" s="69"/>
      <c r="CDM1534" s="69"/>
      <c r="CDN1534" s="69"/>
      <c r="CDO1534" s="107"/>
      <c r="CDP1534" s="2"/>
      <c r="CDQ1534" s="15"/>
      <c r="CDR1534" s="15"/>
      <c r="CDS1534" s="80"/>
      <c r="CDT1534" s="52"/>
      <c r="CDU1534" s="69"/>
      <c r="CDV1534" s="69"/>
      <c r="CDW1534" s="69"/>
      <c r="CDX1534" s="107"/>
      <c r="CDY1534" s="2"/>
      <c r="CDZ1534" s="15"/>
      <c r="CEA1534" s="15"/>
      <c r="CEB1534" s="80"/>
      <c r="CEC1534" s="52"/>
      <c r="CED1534" s="69"/>
      <c r="CEE1534" s="69"/>
      <c r="CEF1534" s="69"/>
      <c r="CEG1534" s="107"/>
      <c r="CEH1534" s="2"/>
      <c r="CEI1534" s="15"/>
      <c r="CEJ1534" s="15"/>
      <c r="CEK1534" s="80"/>
      <c r="CEL1534" s="52"/>
      <c r="CEM1534" s="69"/>
      <c r="CEN1534" s="69"/>
      <c r="CEO1534" s="69"/>
      <c r="CEP1534" s="107"/>
      <c r="CEQ1534" s="2"/>
      <c r="CER1534" s="15"/>
      <c r="CES1534" s="15"/>
      <c r="CET1534" s="80"/>
      <c r="CEU1534" s="52"/>
      <c r="CEV1534" s="69"/>
      <c r="CEW1534" s="69"/>
      <c r="CEX1534" s="69"/>
      <c r="CEY1534" s="107"/>
      <c r="CEZ1534" s="2"/>
      <c r="CFA1534" s="15"/>
      <c r="CFB1534" s="15"/>
      <c r="CFC1534" s="80"/>
      <c r="CFD1534" s="52"/>
      <c r="CFE1534" s="69"/>
      <c r="CFF1534" s="69"/>
      <c r="CFG1534" s="69"/>
      <c r="CFH1534" s="107"/>
      <c r="CFI1534" s="2"/>
      <c r="CFJ1534" s="15"/>
      <c r="CFK1534" s="15"/>
      <c r="CFL1534" s="80"/>
      <c r="CFM1534" s="52"/>
      <c r="CFN1534" s="69"/>
      <c r="CFO1534" s="69"/>
      <c r="CFP1534" s="69"/>
      <c r="CFQ1534" s="107"/>
      <c r="CFR1534" s="2"/>
      <c r="CFS1534" s="15"/>
      <c r="CFT1534" s="15"/>
      <c r="CFU1534" s="80"/>
      <c r="CFV1534" s="52"/>
      <c r="CFW1534" s="69"/>
      <c r="CFX1534" s="69"/>
      <c r="CFY1534" s="69"/>
      <c r="CFZ1534" s="107"/>
      <c r="CGA1534" s="2"/>
      <c r="CGB1534" s="15"/>
      <c r="CGC1534" s="15"/>
      <c r="CGD1534" s="80"/>
      <c r="CGE1534" s="52"/>
      <c r="CGF1534" s="69"/>
      <c r="CGG1534" s="69"/>
      <c r="CGH1534" s="69"/>
      <c r="CGI1534" s="107"/>
      <c r="CGJ1534" s="2"/>
      <c r="CGK1534" s="15"/>
      <c r="CGL1534" s="15"/>
      <c r="CGM1534" s="80"/>
      <c r="CGN1534" s="52"/>
      <c r="CGO1534" s="69"/>
      <c r="CGP1534" s="69"/>
      <c r="CGQ1534" s="69"/>
      <c r="CGR1534" s="107"/>
      <c r="CGS1534" s="2"/>
      <c r="CGT1534" s="15"/>
      <c r="CGU1534" s="15"/>
      <c r="CGV1534" s="80"/>
      <c r="CGW1534" s="52"/>
      <c r="CGX1534" s="69"/>
      <c r="CGY1534" s="69"/>
      <c r="CGZ1534" s="69"/>
      <c r="CHA1534" s="107"/>
      <c r="CHB1534" s="2"/>
      <c r="CHC1534" s="15"/>
      <c r="CHD1534" s="15"/>
      <c r="CHE1534" s="80"/>
      <c r="CHF1534" s="52"/>
      <c r="CHG1534" s="69"/>
      <c r="CHH1534" s="69"/>
      <c r="CHI1534" s="69"/>
      <c r="CHJ1534" s="107"/>
      <c r="CHK1534" s="2"/>
      <c r="CHL1534" s="15"/>
      <c r="CHM1534" s="15"/>
      <c r="CHN1534" s="80"/>
      <c r="CHO1534" s="52"/>
      <c r="CHP1534" s="69"/>
      <c r="CHQ1534" s="69"/>
      <c r="CHR1534" s="69"/>
      <c r="CHS1534" s="107"/>
      <c r="CHT1534" s="2"/>
      <c r="CHU1534" s="15"/>
      <c r="CHV1534" s="15"/>
      <c r="CHW1534" s="80"/>
      <c r="CHX1534" s="52"/>
      <c r="CHY1534" s="69"/>
      <c r="CHZ1534" s="69"/>
      <c r="CIA1534" s="69"/>
      <c r="CIB1534" s="107"/>
      <c r="CIC1534" s="2"/>
      <c r="CID1534" s="15"/>
      <c r="CIE1534" s="15"/>
      <c r="CIF1534" s="80"/>
      <c r="CIG1534" s="52"/>
      <c r="CIH1534" s="69"/>
      <c r="CII1534" s="69"/>
      <c r="CIJ1534" s="69"/>
      <c r="CIK1534" s="107"/>
      <c r="CIL1534" s="2"/>
      <c r="CIM1534" s="15"/>
      <c r="CIN1534" s="15"/>
      <c r="CIO1534" s="80"/>
      <c r="CIP1534" s="52"/>
      <c r="CIQ1534" s="69"/>
      <c r="CIR1534" s="69"/>
      <c r="CIS1534" s="69"/>
      <c r="CIT1534" s="107"/>
      <c r="CIU1534" s="2"/>
      <c r="CIV1534" s="15"/>
      <c r="CIW1534" s="15"/>
      <c r="CIX1534" s="80"/>
      <c r="CIY1534" s="52"/>
      <c r="CIZ1534" s="69"/>
      <c r="CJA1534" s="69"/>
      <c r="CJB1534" s="69"/>
      <c r="CJC1534" s="107"/>
      <c r="CJD1534" s="2"/>
      <c r="CJE1534" s="15"/>
      <c r="CJF1534" s="15"/>
      <c r="CJG1534" s="80"/>
      <c r="CJH1534" s="52"/>
      <c r="CJI1534" s="69"/>
      <c r="CJJ1534" s="69"/>
      <c r="CJK1534" s="69"/>
      <c r="CJL1534" s="107"/>
      <c r="CJM1534" s="2"/>
      <c r="CJN1534" s="15"/>
      <c r="CJO1534" s="15"/>
      <c r="CJP1534" s="80"/>
      <c r="CJQ1534" s="52"/>
      <c r="CJR1534" s="69"/>
      <c r="CJS1534" s="69"/>
      <c r="CJT1534" s="69"/>
      <c r="CJU1534" s="107"/>
      <c r="CJV1534" s="2"/>
      <c r="CJW1534" s="15"/>
      <c r="CJX1534" s="15"/>
      <c r="CJY1534" s="80"/>
      <c r="CJZ1534" s="52"/>
      <c r="CKA1534" s="69"/>
      <c r="CKB1534" s="69"/>
      <c r="CKC1534" s="69"/>
      <c r="CKD1534" s="107"/>
      <c r="CKE1534" s="2"/>
      <c r="CKF1534" s="15"/>
      <c r="CKG1534" s="15"/>
      <c r="CKH1534" s="80"/>
      <c r="CKI1534" s="52"/>
      <c r="CKJ1534" s="69"/>
      <c r="CKK1534" s="69"/>
      <c r="CKL1534" s="69"/>
      <c r="CKM1534" s="107"/>
      <c r="CKN1534" s="2"/>
      <c r="CKO1534" s="15"/>
      <c r="CKP1534" s="15"/>
      <c r="CKQ1534" s="80"/>
      <c r="CKR1534" s="52"/>
      <c r="CKS1534" s="69"/>
      <c r="CKT1534" s="69"/>
      <c r="CKU1534" s="69"/>
      <c r="CKV1534" s="107"/>
      <c r="CKW1534" s="2"/>
      <c r="CKX1534" s="15"/>
      <c r="CKY1534" s="15"/>
      <c r="CKZ1534" s="80"/>
      <c r="CLA1534" s="52"/>
      <c r="CLB1534" s="69"/>
      <c r="CLC1534" s="69"/>
      <c r="CLD1534" s="69"/>
      <c r="CLE1534" s="107"/>
      <c r="CLF1534" s="2"/>
      <c r="CLG1534" s="15"/>
      <c r="CLH1534" s="15"/>
      <c r="CLI1534" s="80"/>
      <c r="CLJ1534" s="52"/>
      <c r="CLK1534" s="69"/>
      <c r="CLL1534" s="69"/>
      <c r="CLM1534" s="69"/>
      <c r="CLN1534" s="107"/>
      <c r="CLO1534" s="2"/>
      <c r="CLP1534" s="15"/>
      <c r="CLQ1534" s="15"/>
      <c r="CLR1534" s="80"/>
      <c r="CLS1534" s="52"/>
      <c r="CLT1534" s="69"/>
      <c r="CLU1534" s="69"/>
      <c r="CLV1534" s="69"/>
      <c r="CLW1534" s="107"/>
      <c r="CLX1534" s="2"/>
      <c r="CLY1534" s="15"/>
      <c r="CLZ1534" s="15"/>
      <c r="CMA1534" s="80"/>
      <c r="CMB1534" s="52"/>
      <c r="CMC1534" s="69"/>
      <c r="CMD1534" s="69"/>
      <c r="CME1534" s="69"/>
      <c r="CMF1534" s="107"/>
      <c r="CMG1534" s="2"/>
      <c r="CMH1534" s="15"/>
      <c r="CMI1534" s="15"/>
      <c r="CMJ1534" s="80"/>
      <c r="CMK1534" s="52"/>
      <c r="CML1534" s="69"/>
      <c r="CMM1534" s="69"/>
      <c r="CMN1534" s="69"/>
      <c r="CMO1534" s="107"/>
      <c r="CMP1534" s="2"/>
      <c r="CMQ1534" s="15"/>
      <c r="CMR1534" s="15"/>
      <c r="CMS1534" s="80"/>
      <c r="CMT1534" s="52"/>
      <c r="CMU1534" s="69"/>
      <c r="CMV1534" s="69"/>
      <c r="CMW1534" s="69"/>
      <c r="CMX1534" s="107"/>
      <c r="CMY1534" s="2"/>
      <c r="CMZ1534" s="15"/>
      <c r="CNA1534" s="15"/>
      <c r="CNB1534" s="80"/>
      <c r="CNC1534" s="52"/>
      <c r="CND1534" s="69"/>
      <c r="CNE1534" s="69"/>
      <c r="CNF1534" s="69"/>
      <c r="CNG1534" s="107"/>
      <c r="CNH1534" s="2"/>
      <c r="CNI1534" s="15"/>
      <c r="CNJ1534" s="15"/>
      <c r="CNK1534" s="80"/>
      <c r="CNL1534" s="52"/>
      <c r="CNM1534" s="69"/>
      <c r="CNN1534" s="69"/>
      <c r="CNO1534" s="69"/>
      <c r="CNP1534" s="107"/>
      <c r="CNQ1534" s="2"/>
      <c r="CNR1534" s="15"/>
      <c r="CNS1534" s="15"/>
      <c r="CNT1534" s="80"/>
      <c r="CNU1534" s="52"/>
      <c r="CNV1534" s="69"/>
      <c r="CNW1534" s="69"/>
      <c r="CNX1534" s="69"/>
      <c r="CNY1534" s="107"/>
      <c r="CNZ1534" s="2"/>
      <c r="COA1534" s="15"/>
      <c r="COB1534" s="15"/>
      <c r="COC1534" s="80"/>
      <c r="COD1534" s="52"/>
      <c r="COE1534" s="69"/>
      <c r="COF1534" s="69"/>
      <c r="COG1534" s="69"/>
      <c r="COH1534" s="107"/>
      <c r="COI1534" s="2"/>
      <c r="COJ1534" s="15"/>
      <c r="COK1534" s="15"/>
      <c r="COL1534" s="80"/>
      <c r="COM1534" s="52"/>
      <c r="CON1534" s="69"/>
      <c r="COO1534" s="69"/>
      <c r="COP1534" s="69"/>
      <c r="COQ1534" s="107"/>
      <c r="COR1534" s="2"/>
      <c r="COS1534" s="15"/>
      <c r="COT1534" s="15"/>
      <c r="COU1534" s="80"/>
      <c r="COV1534" s="52"/>
      <c r="COW1534" s="69"/>
      <c r="COX1534" s="69"/>
      <c r="COY1534" s="69"/>
      <c r="COZ1534" s="107"/>
      <c r="CPA1534" s="2"/>
      <c r="CPB1534" s="15"/>
      <c r="CPC1534" s="15"/>
      <c r="CPD1534" s="80"/>
      <c r="CPE1534" s="52"/>
      <c r="CPF1534" s="69"/>
      <c r="CPG1534" s="69"/>
      <c r="CPH1534" s="69"/>
      <c r="CPI1534" s="107"/>
      <c r="CPJ1534" s="2"/>
      <c r="CPK1534" s="15"/>
      <c r="CPL1534" s="15"/>
      <c r="CPM1534" s="80"/>
      <c r="CPN1534" s="52"/>
      <c r="CPO1534" s="69"/>
      <c r="CPP1534" s="69"/>
      <c r="CPQ1534" s="69"/>
      <c r="CPR1534" s="107"/>
      <c r="CPS1534" s="2"/>
      <c r="CPT1534" s="15"/>
      <c r="CPU1534" s="15"/>
      <c r="CPV1534" s="80"/>
      <c r="CPW1534" s="52"/>
      <c r="CPX1534" s="69"/>
      <c r="CPY1534" s="69"/>
      <c r="CPZ1534" s="69"/>
      <c r="CQA1534" s="107"/>
      <c r="CQB1534" s="2"/>
      <c r="CQC1534" s="15"/>
      <c r="CQD1534" s="15"/>
      <c r="CQE1534" s="80"/>
      <c r="CQF1534" s="52"/>
      <c r="CQG1534" s="69"/>
      <c r="CQH1534" s="69"/>
      <c r="CQI1534" s="69"/>
      <c r="CQJ1534" s="107"/>
      <c r="CQK1534" s="2"/>
      <c r="CQL1534" s="15"/>
      <c r="CQM1534" s="15"/>
      <c r="CQN1534" s="80"/>
      <c r="CQO1534" s="52"/>
      <c r="CQP1534" s="69"/>
      <c r="CQQ1534" s="69"/>
      <c r="CQR1534" s="69"/>
      <c r="CQS1534" s="107"/>
      <c r="CQT1534" s="2"/>
      <c r="CQU1534" s="15"/>
      <c r="CQV1534" s="15"/>
      <c r="CQW1534" s="80"/>
      <c r="CQX1534" s="52"/>
      <c r="CQY1534" s="69"/>
      <c r="CQZ1534" s="69"/>
      <c r="CRA1534" s="69"/>
      <c r="CRB1534" s="107"/>
      <c r="CRC1534" s="2"/>
      <c r="CRD1534" s="15"/>
      <c r="CRE1534" s="15"/>
      <c r="CRF1534" s="80"/>
      <c r="CRG1534" s="52"/>
      <c r="CRH1534" s="69"/>
      <c r="CRI1534" s="69"/>
      <c r="CRJ1534" s="69"/>
      <c r="CRK1534" s="107"/>
      <c r="CRL1534" s="2"/>
      <c r="CRM1534" s="15"/>
      <c r="CRN1534" s="15"/>
      <c r="CRO1534" s="80"/>
      <c r="CRP1534" s="52"/>
      <c r="CRQ1534" s="69"/>
      <c r="CRR1534" s="69"/>
      <c r="CRS1534" s="69"/>
      <c r="CRT1534" s="107"/>
      <c r="CRU1534" s="2"/>
      <c r="CRV1534" s="15"/>
      <c r="CRW1534" s="15"/>
      <c r="CRX1534" s="80"/>
      <c r="CRY1534" s="52"/>
      <c r="CRZ1534" s="69"/>
      <c r="CSA1534" s="69"/>
      <c r="CSB1534" s="69"/>
      <c r="CSC1534" s="107"/>
      <c r="CSD1534" s="2"/>
      <c r="CSE1534" s="15"/>
      <c r="CSF1534" s="15"/>
      <c r="CSG1534" s="80"/>
      <c r="CSH1534" s="52"/>
      <c r="CSI1534" s="69"/>
      <c r="CSJ1534" s="69"/>
      <c r="CSK1534" s="69"/>
      <c r="CSL1534" s="107"/>
      <c r="CSM1534" s="2"/>
      <c r="CSN1534" s="15"/>
      <c r="CSO1534" s="15"/>
      <c r="CSP1534" s="80"/>
      <c r="CSQ1534" s="52"/>
      <c r="CSR1534" s="69"/>
      <c r="CSS1534" s="69"/>
      <c r="CST1534" s="69"/>
      <c r="CSU1534" s="107"/>
      <c r="CSV1534" s="2"/>
      <c r="CSW1534" s="15"/>
      <c r="CSX1534" s="15"/>
      <c r="CSY1534" s="80"/>
      <c r="CSZ1534" s="52"/>
      <c r="CTA1534" s="69"/>
      <c r="CTB1534" s="69"/>
      <c r="CTC1534" s="69"/>
      <c r="CTD1534" s="107"/>
      <c r="CTE1534" s="2"/>
      <c r="CTF1534" s="15"/>
      <c r="CTG1534" s="15"/>
      <c r="CTH1534" s="80"/>
      <c r="CTI1534" s="52"/>
      <c r="CTJ1534" s="69"/>
      <c r="CTK1534" s="69"/>
      <c r="CTL1534" s="69"/>
      <c r="CTM1534" s="107"/>
      <c r="CTN1534" s="2"/>
      <c r="CTO1534" s="15"/>
      <c r="CTP1534" s="15"/>
      <c r="CTQ1534" s="80"/>
      <c r="CTR1534" s="52"/>
      <c r="CTS1534" s="69"/>
      <c r="CTT1534" s="69"/>
      <c r="CTU1534" s="69"/>
      <c r="CTV1534" s="107"/>
      <c r="CTW1534" s="2"/>
      <c r="CTX1534" s="15"/>
      <c r="CTY1534" s="15"/>
      <c r="CTZ1534" s="80"/>
      <c r="CUA1534" s="52"/>
      <c r="CUB1534" s="69"/>
      <c r="CUC1534" s="69"/>
      <c r="CUD1534" s="69"/>
      <c r="CUE1534" s="107"/>
      <c r="CUF1534" s="2"/>
      <c r="CUG1534" s="15"/>
      <c r="CUH1534" s="15"/>
      <c r="CUI1534" s="80"/>
      <c r="CUJ1534" s="52"/>
      <c r="CUK1534" s="69"/>
      <c r="CUL1534" s="69"/>
      <c r="CUM1534" s="69"/>
      <c r="CUN1534" s="107"/>
      <c r="CUO1534" s="2"/>
      <c r="CUP1534" s="15"/>
      <c r="CUQ1534" s="15"/>
      <c r="CUR1534" s="80"/>
      <c r="CUS1534" s="52"/>
      <c r="CUT1534" s="69"/>
      <c r="CUU1534" s="69"/>
      <c r="CUV1534" s="69"/>
      <c r="CUW1534" s="107"/>
      <c r="CUX1534" s="2"/>
      <c r="CUY1534" s="15"/>
      <c r="CUZ1534" s="15"/>
      <c r="CVA1534" s="80"/>
      <c r="CVB1534" s="52"/>
      <c r="CVC1534" s="69"/>
      <c r="CVD1534" s="69"/>
      <c r="CVE1534" s="69"/>
      <c r="CVF1534" s="107"/>
      <c r="CVG1534" s="2"/>
      <c r="CVH1534" s="15"/>
      <c r="CVI1534" s="15"/>
      <c r="CVJ1534" s="80"/>
      <c r="CVK1534" s="52"/>
      <c r="CVL1534" s="69"/>
      <c r="CVM1534" s="69"/>
      <c r="CVN1534" s="69"/>
      <c r="CVO1534" s="107"/>
      <c r="CVP1534" s="2"/>
      <c r="CVQ1534" s="15"/>
      <c r="CVR1534" s="15"/>
      <c r="CVS1534" s="80"/>
      <c r="CVT1534" s="52"/>
      <c r="CVU1534" s="69"/>
      <c r="CVV1534" s="69"/>
      <c r="CVW1534" s="69"/>
      <c r="CVX1534" s="107"/>
      <c r="CVY1534" s="2"/>
      <c r="CVZ1534" s="15"/>
      <c r="CWA1534" s="15"/>
      <c r="CWB1534" s="80"/>
      <c r="CWC1534" s="52"/>
      <c r="CWD1534" s="69"/>
      <c r="CWE1534" s="69"/>
      <c r="CWF1534" s="69"/>
      <c r="CWG1534" s="107"/>
      <c r="CWH1534" s="2"/>
      <c r="CWI1534" s="15"/>
      <c r="CWJ1534" s="15"/>
      <c r="CWK1534" s="80"/>
      <c r="CWL1534" s="52"/>
      <c r="CWM1534" s="69"/>
      <c r="CWN1534" s="69"/>
      <c r="CWO1534" s="69"/>
      <c r="CWP1534" s="107"/>
      <c r="CWQ1534" s="2"/>
      <c r="CWR1534" s="15"/>
      <c r="CWS1534" s="15"/>
      <c r="CWT1534" s="80"/>
      <c r="CWU1534" s="52"/>
      <c r="CWV1534" s="69"/>
      <c r="CWW1534" s="69"/>
      <c r="CWX1534" s="69"/>
      <c r="CWY1534" s="107"/>
      <c r="CWZ1534" s="2"/>
      <c r="CXA1534" s="15"/>
      <c r="CXB1534" s="15"/>
      <c r="CXC1534" s="80"/>
      <c r="CXD1534" s="52"/>
      <c r="CXE1534" s="69"/>
      <c r="CXF1534" s="69"/>
      <c r="CXG1534" s="69"/>
      <c r="CXH1534" s="107"/>
      <c r="CXI1534" s="2"/>
      <c r="CXJ1534" s="15"/>
      <c r="CXK1534" s="15"/>
      <c r="CXL1534" s="80"/>
      <c r="CXM1534" s="52"/>
      <c r="CXN1534" s="69"/>
      <c r="CXO1534" s="69"/>
      <c r="CXP1534" s="69"/>
      <c r="CXQ1534" s="107"/>
      <c r="CXR1534" s="2"/>
      <c r="CXS1534" s="15"/>
      <c r="CXT1534" s="15"/>
      <c r="CXU1534" s="80"/>
      <c r="CXV1534" s="52"/>
      <c r="CXW1534" s="69"/>
      <c r="CXX1534" s="69"/>
      <c r="CXY1534" s="69"/>
      <c r="CXZ1534" s="107"/>
      <c r="CYA1534" s="2"/>
      <c r="CYB1534" s="15"/>
      <c r="CYC1534" s="15"/>
      <c r="CYD1534" s="80"/>
      <c r="CYE1534" s="52"/>
      <c r="CYF1534" s="69"/>
      <c r="CYG1534" s="69"/>
      <c r="CYH1534" s="69"/>
      <c r="CYI1534" s="107"/>
      <c r="CYJ1534" s="2"/>
      <c r="CYK1534" s="15"/>
      <c r="CYL1534" s="15"/>
      <c r="CYM1534" s="80"/>
      <c r="CYN1534" s="52"/>
      <c r="CYO1534" s="69"/>
      <c r="CYP1534" s="69"/>
      <c r="CYQ1534" s="69"/>
      <c r="CYR1534" s="107"/>
      <c r="CYS1534" s="2"/>
      <c r="CYT1534" s="15"/>
      <c r="CYU1534" s="15"/>
      <c r="CYV1534" s="80"/>
      <c r="CYW1534" s="52"/>
      <c r="CYX1534" s="69"/>
      <c r="CYY1534" s="69"/>
      <c r="CYZ1534" s="69"/>
      <c r="CZA1534" s="107"/>
      <c r="CZB1534" s="2"/>
      <c r="CZC1534" s="15"/>
      <c r="CZD1534" s="15"/>
      <c r="CZE1534" s="80"/>
      <c r="CZF1534" s="52"/>
      <c r="CZG1534" s="69"/>
      <c r="CZH1534" s="69"/>
      <c r="CZI1534" s="69"/>
      <c r="CZJ1534" s="107"/>
      <c r="CZK1534" s="2"/>
      <c r="CZL1534" s="15"/>
      <c r="CZM1534" s="15"/>
      <c r="CZN1534" s="80"/>
      <c r="CZO1534" s="52"/>
      <c r="CZP1534" s="69"/>
      <c r="CZQ1534" s="69"/>
      <c r="CZR1534" s="69"/>
      <c r="CZS1534" s="107"/>
      <c r="CZT1534" s="2"/>
      <c r="CZU1534" s="15"/>
      <c r="CZV1534" s="15"/>
      <c r="CZW1534" s="80"/>
      <c r="CZX1534" s="52"/>
      <c r="CZY1534" s="69"/>
      <c r="CZZ1534" s="69"/>
      <c r="DAA1534" s="69"/>
      <c r="DAB1534" s="107"/>
      <c r="DAC1534" s="2"/>
      <c r="DAD1534" s="15"/>
      <c r="DAE1534" s="15"/>
      <c r="DAF1534" s="80"/>
      <c r="DAG1534" s="52"/>
      <c r="DAH1534" s="69"/>
      <c r="DAI1534" s="69"/>
      <c r="DAJ1534" s="69"/>
      <c r="DAK1534" s="107"/>
      <c r="DAL1534" s="2"/>
      <c r="DAM1534" s="15"/>
      <c r="DAN1534" s="15"/>
      <c r="DAO1534" s="80"/>
      <c r="DAP1534" s="52"/>
      <c r="DAQ1534" s="69"/>
      <c r="DAR1534" s="69"/>
      <c r="DAS1534" s="69"/>
      <c r="DAT1534" s="107"/>
      <c r="DAU1534" s="2"/>
      <c r="DAV1534" s="15"/>
      <c r="DAW1534" s="15"/>
      <c r="DAX1534" s="80"/>
      <c r="DAY1534" s="52"/>
      <c r="DAZ1534" s="69"/>
      <c r="DBA1534" s="69"/>
      <c r="DBB1534" s="69"/>
      <c r="DBC1534" s="107"/>
      <c r="DBD1534" s="2"/>
      <c r="DBE1534" s="15"/>
      <c r="DBF1534" s="15"/>
      <c r="DBG1534" s="80"/>
      <c r="DBH1534" s="52"/>
      <c r="DBI1534" s="69"/>
      <c r="DBJ1534" s="69"/>
      <c r="DBK1534" s="69"/>
      <c r="DBL1534" s="107"/>
      <c r="DBM1534" s="2"/>
      <c r="DBN1534" s="15"/>
      <c r="DBO1534" s="15"/>
      <c r="DBP1534" s="80"/>
      <c r="DBQ1534" s="52"/>
      <c r="DBR1534" s="69"/>
      <c r="DBS1534" s="69"/>
      <c r="DBT1534" s="69"/>
      <c r="DBU1534" s="107"/>
      <c r="DBV1534" s="2"/>
      <c r="DBW1534" s="15"/>
      <c r="DBX1534" s="15"/>
      <c r="DBY1534" s="80"/>
      <c r="DBZ1534" s="52"/>
      <c r="DCA1534" s="69"/>
      <c r="DCB1534" s="69"/>
      <c r="DCC1534" s="69"/>
      <c r="DCD1534" s="107"/>
      <c r="DCE1534" s="2"/>
      <c r="DCF1534" s="15"/>
      <c r="DCG1534" s="15"/>
      <c r="DCH1534" s="80"/>
      <c r="DCI1534" s="52"/>
      <c r="DCJ1534" s="69"/>
      <c r="DCK1534" s="69"/>
      <c r="DCL1534" s="69"/>
      <c r="DCM1534" s="107"/>
      <c r="DCN1534" s="2"/>
      <c r="DCO1534" s="15"/>
      <c r="DCP1534" s="15"/>
      <c r="DCQ1534" s="80"/>
      <c r="DCR1534" s="52"/>
      <c r="DCS1534" s="69"/>
      <c r="DCT1534" s="69"/>
      <c r="DCU1534" s="69"/>
      <c r="DCV1534" s="107"/>
      <c r="DCW1534" s="2"/>
      <c r="DCX1534" s="15"/>
      <c r="DCY1534" s="15"/>
      <c r="DCZ1534" s="80"/>
      <c r="DDA1534" s="52"/>
      <c r="DDB1534" s="69"/>
      <c r="DDC1534" s="69"/>
      <c r="DDD1534" s="69"/>
      <c r="DDE1534" s="107"/>
      <c r="DDF1534" s="2"/>
      <c r="DDG1534" s="15"/>
      <c r="DDH1534" s="15"/>
      <c r="DDI1534" s="80"/>
      <c r="DDJ1534" s="52"/>
      <c r="DDK1534" s="69"/>
      <c r="DDL1534" s="69"/>
      <c r="DDM1534" s="69"/>
      <c r="DDN1534" s="107"/>
      <c r="DDO1534" s="2"/>
      <c r="DDP1534" s="15"/>
      <c r="DDQ1534" s="15"/>
      <c r="DDR1534" s="80"/>
      <c r="DDS1534" s="52"/>
      <c r="DDT1534" s="69"/>
      <c r="DDU1534" s="69"/>
      <c r="DDV1534" s="69"/>
      <c r="DDW1534" s="107"/>
      <c r="DDX1534" s="2"/>
      <c r="DDY1534" s="15"/>
      <c r="DDZ1534" s="15"/>
      <c r="DEA1534" s="80"/>
      <c r="DEB1534" s="52"/>
      <c r="DEC1534" s="69"/>
      <c r="DED1534" s="69"/>
      <c r="DEE1534" s="69"/>
      <c r="DEF1534" s="107"/>
      <c r="DEG1534" s="2"/>
      <c r="DEH1534" s="15"/>
      <c r="DEI1534" s="15"/>
      <c r="DEJ1534" s="80"/>
      <c r="DEK1534" s="52"/>
      <c r="DEL1534" s="69"/>
      <c r="DEM1534" s="69"/>
      <c r="DEN1534" s="69"/>
      <c r="DEO1534" s="107"/>
      <c r="DEP1534" s="2"/>
      <c r="DEQ1534" s="15"/>
      <c r="DER1534" s="15"/>
      <c r="DES1534" s="80"/>
      <c r="DET1534" s="52"/>
      <c r="DEU1534" s="69"/>
      <c r="DEV1534" s="69"/>
      <c r="DEW1534" s="69"/>
      <c r="DEX1534" s="107"/>
      <c r="DEY1534" s="2"/>
      <c r="DEZ1534" s="15"/>
      <c r="DFA1534" s="15"/>
      <c r="DFB1534" s="80"/>
      <c r="DFC1534" s="52"/>
      <c r="DFD1534" s="69"/>
      <c r="DFE1534" s="69"/>
      <c r="DFF1534" s="69"/>
      <c r="DFG1534" s="107"/>
      <c r="DFH1534" s="2"/>
      <c r="DFI1534" s="15"/>
      <c r="DFJ1534" s="15"/>
      <c r="DFK1534" s="80"/>
      <c r="DFL1534" s="52"/>
      <c r="DFM1534" s="69"/>
      <c r="DFN1534" s="69"/>
      <c r="DFO1534" s="69"/>
      <c r="DFP1534" s="107"/>
      <c r="DFQ1534" s="2"/>
      <c r="DFR1534" s="15"/>
      <c r="DFS1534" s="15"/>
      <c r="DFT1534" s="80"/>
      <c r="DFU1534" s="52"/>
      <c r="DFV1534" s="69"/>
      <c r="DFW1534" s="69"/>
      <c r="DFX1534" s="69"/>
      <c r="DFY1534" s="107"/>
      <c r="DFZ1534" s="2"/>
      <c r="DGA1534" s="15"/>
      <c r="DGB1534" s="15"/>
      <c r="DGC1534" s="80"/>
      <c r="DGD1534" s="52"/>
      <c r="DGE1534" s="69"/>
      <c r="DGF1534" s="69"/>
      <c r="DGG1534" s="69"/>
      <c r="DGH1534" s="107"/>
      <c r="DGI1534" s="2"/>
      <c r="DGJ1534" s="15"/>
      <c r="DGK1534" s="15"/>
      <c r="DGL1534" s="80"/>
      <c r="DGM1534" s="52"/>
      <c r="DGN1534" s="69"/>
      <c r="DGO1534" s="69"/>
      <c r="DGP1534" s="69"/>
      <c r="DGQ1534" s="107"/>
      <c r="DGR1534" s="2"/>
      <c r="DGS1534" s="15"/>
      <c r="DGT1534" s="15"/>
      <c r="DGU1534" s="80"/>
      <c r="DGV1534" s="52"/>
      <c r="DGW1534" s="69"/>
      <c r="DGX1534" s="69"/>
      <c r="DGY1534" s="69"/>
      <c r="DGZ1534" s="107"/>
      <c r="DHA1534" s="2"/>
      <c r="DHB1534" s="15"/>
      <c r="DHC1534" s="15"/>
      <c r="DHD1534" s="80"/>
      <c r="DHE1534" s="52"/>
      <c r="DHF1534" s="69"/>
      <c r="DHG1534" s="69"/>
      <c r="DHH1534" s="69"/>
      <c r="DHI1534" s="107"/>
      <c r="DHJ1534" s="2"/>
      <c r="DHK1534" s="15"/>
      <c r="DHL1534" s="15"/>
      <c r="DHM1534" s="80"/>
      <c r="DHN1534" s="52"/>
      <c r="DHO1534" s="69"/>
      <c r="DHP1534" s="69"/>
      <c r="DHQ1534" s="69"/>
      <c r="DHR1534" s="107"/>
      <c r="DHS1534" s="2"/>
      <c r="DHT1534" s="15"/>
      <c r="DHU1534" s="15"/>
      <c r="DHV1534" s="80"/>
      <c r="DHW1534" s="52"/>
      <c r="DHX1534" s="69"/>
      <c r="DHY1534" s="69"/>
      <c r="DHZ1534" s="69"/>
      <c r="DIA1534" s="107"/>
      <c r="DIB1534" s="2"/>
      <c r="DIC1534" s="15"/>
      <c r="DID1534" s="15"/>
      <c r="DIE1534" s="80"/>
      <c r="DIF1534" s="52"/>
      <c r="DIG1534" s="69"/>
      <c r="DIH1534" s="69"/>
      <c r="DII1534" s="69"/>
      <c r="DIJ1534" s="107"/>
      <c r="DIK1534" s="2"/>
      <c r="DIL1534" s="15"/>
      <c r="DIM1534" s="15"/>
      <c r="DIN1534" s="80"/>
      <c r="DIO1534" s="52"/>
      <c r="DIP1534" s="69"/>
      <c r="DIQ1534" s="69"/>
      <c r="DIR1534" s="69"/>
      <c r="DIS1534" s="107"/>
      <c r="DIT1534" s="2"/>
      <c r="DIU1534" s="15"/>
      <c r="DIV1534" s="15"/>
      <c r="DIW1534" s="80"/>
      <c r="DIX1534" s="52"/>
      <c r="DIY1534" s="69"/>
      <c r="DIZ1534" s="69"/>
      <c r="DJA1534" s="69"/>
      <c r="DJB1534" s="107"/>
      <c r="DJC1534" s="2"/>
      <c r="DJD1534" s="15"/>
      <c r="DJE1534" s="15"/>
      <c r="DJF1534" s="80"/>
      <c r="DJG1534" s="52"/>
      <c r="DJH1534" s="69"/>
      <c r="DJI1534" s="69"/>
      <c r="DJJ1534" s="69"/>
      <c r="DJK1534" s="107"/>
      <c r="DJL1534" s="2"/>
      <c r="DJM1534" s="15"/>
      <c r="DJN1534" s="15"/>
      <c r="DJO1534" s="80"/>
      <c r="DJP1534" s="52"/>
      <c r="DJQ1534" s="69"/>
      <c r="DJR1534" s="69"/>
      <c r="DJS1534" s="69"/>
      <c r="DJT1534" s="107"/>
      <c r="DJU1534" s="2"/>
      <c r="DJV1534" s="15"/>
      <c r="DJW1534" s="15"/>
      <c r="DJX1534" s="80"/>
      <c r="DJY1534" s="52"/>
      <c r="DJZ1534" s="69"/>
      <c r="DKA1534" s="69"/>
      <c r="DKB1534" s="69"/>
      <c r="DKC1534" s="107"/>
      <c r="DKD1534" s="2"/>
      <c r="DKE1534" s="15"/>
      <c r="DKF1534" s="15"/>
      <c r="DKG1534" s="80"/>
      <c r="DKH1534" s="52"/>
      <c r="DKI1534" s="69"/>
      <c r="DKJ1534" s="69"/>
      <c r="DKK1534" s="69"/>
      <c r="DKL1534" s="107"/>
      <c r="DKM1534" s="2"/>
      <c r="DKN1534" s="15"/>
      <c r="DKO1534" s="15"/>
      <c r="DKP1534" s="80"/>
      <c r="DKQ1534" s="52"/>
      <c r="DKR1534" s="69"/>
      <c r="DKS1534" s="69"/>
      <c r="DKT1534" s="69"/>
      <c r="DKU1534" s="107"/>
      <c r="DKV1534" s="2"/>
      <c r="DKW1534" s="15"/>
      <c r="DKX1534" s="15"/>
      <c r="DKY1534" s="80"/>
      <c r="DKZ1534" s="52"/>
      <c r="DLA1534" s="69"/>
      <c r="DLB1534" s="69"/>
      <c r="DLC1534" s="69"/>
      <c r="DLD1534" s="107"/>
      <c r="DLE1534" s="2"/>
      <c r="DLF1534" s="15"/>
      <c r="DLG1534" s="15"/>
      <c r="DLH1534" s="80"/>
      <c r="DLI1534" s="52"/>
      <c r="DLJ1534" s="69"/>
      <c r="DLK1534" s="69"/>
      <c r="DLL1534" s="69"/>
      <c r="DLM1534" s="107"/>
      <c r="DLN1534" s="2"/>
      <c r="DLO1534" s="15"/>
      <c r="DLP1534" s="15"/>
      <c r="DLQ1534" s="80"/>
      <c r="DLR1534" s="52"/>
      <c r="DLS1534" s="69"/>
      <c r="DLT1534" s="69"/>
      <c r="DLU1534" s="69"/>
      <c r="DLV1534" s="107"/>
      <c r="DLW1534" s="2"/>
      <c r="DLX1534" s="15"/>
      <c r="DLY1534" s="15"/>
      <c r="DLZ1534" s="80"/>
      <c r="DMA1534" s="52"/>
      <c r="DMB1534" s="69"/>
      <c r="DMC1534" s="69"/>
      <c r="DMD1534" s="69"/>
      <c r="DME1534" s="107"/>
      <c r="DMF1534" s="2"/>
      <c r="DMG1534" s="15"/>
      <c r="DMH1534" s="15"/>
      <c r="DMI1534" s="80"/>
      <c r="DMJ1534" s="52"/>
      <c r="DMK1534" s="69"/>
      <c r="DML1534" s="69"/>
      <c r="DMM1534" s="69"/>
      <c r="DMN1534" s="107"/>
      <c r="DMO1534" s="2"/>
      <c r="DMP1534" s="15"/>
      <c r="DMQ1534" s="15"/>
      <c r="DMR1534" s="80"/>
      <c r="DMS1534" s="52"/>
      <c r="DMT1534" s="69"/>
      <c r="DMU1534" s="69"/>
      <c r="DMV1534" s="69"/>
      <c r="DMW1534" s="107"/>
      <c r="DMX1534" s="2"/>
      <c r="DMY1534" s="15"/>
      <c r="DMZ1534" s="15"/>
      <c r="DNA1534" s="80"/>
      <c r="DNB1534" s="52"/>
      <c r="DNC1534" s="69"/>
      <c r="DND1534" s="69"/>
      <c r="DNE1534" s="69"/>
      <c r="DNF1534" s="107"/>
      <c r="DNG1534" s="2"/>
      <c r="DNH1534" s="15"/>
      <c r="DNI1534" s="15"/>
      <c r="DNJ1534" s="80"/>
      <c r="DNK1534" s="52"/>
      <c r="DNL1534" s="69"/>
      <c r="DNM1534" s="69"/>
      <c r="DNN1534" s="69"/>
      <c r="DNO1534" s="107"/>
      <c r="DNP1534" s="2"/>
      <c r="DNQ1534" s="15"/>
      <c r="DNR1534" s="15"/>
      <c r="DNS1534" s="80"/>
      <c r="DNT1534" s="52"/>
      <c r="DNU1534" s="69"/>
      <c r="DNV1534" s="69"/>
      <c r="DNW1534" s="69"/>
      <c r="DNX1534" s="107"/>
      <c r="DNY1534" s="2"/>
      <c r="DNZ1534" s="15"/>
      <c r="DOA1534" s="15"/>
      <c r="DOB1534" s="80"/>
      <c r="DOC1534" s="52"/>
      <c r="DOD1534" s="69"/>
      <c r="DOE1534" s="69"/>
      <c r="DOF1534" s="69"/>
      <c r="DOG1534" s="107"/>
      <c r="DOH1534" s="2"/>
      <c r="DOI1534" s="15"/>
      <c r="DOJ1534" s="15"/>
      <c r="DOK1534" s="80"/>
      <c r="DOL1534" s="52"/>
      <c r="DOM1534" s="69"/>
      <c r="DON1534" s="69"/>
      <c r="DOO1534" s="69"/>
      <c r="DOP1534" s="107"/>
      <c r="DOQ1534" s="2"/>
      <c r="DOR1534" s="15"/>
      <c r="DOS1534" s="15"/>
      <c r="DOT1534" s="80"/>
      <c r="DOU1534" s="52"/>
      <c r="DOV1534" s="69"/>
      <c r="DOW1534" s="69"/>
      <c r="DOX1534" s="69"/>
      <c r="DOY1534" s="107"/>
      <c r="DOZ1534" s="2"/>
      <c r="DPA1534" s="15"/>
      <c r="DPB1534" s="15"/>
      <c r="DPC1534" s="80"/>
      <c r="DPD1534" s="52"/>
      <c r="DPE1534" s="69"/>
      <c r="DPF1534" s="69"/>
      <c r="DPG1534" s="69"/>
      <c r="DPH1534" s="107"/>
      <c r="DPI1534" s="2"/>
      <c r="DPJ1534" s="15"/>
      <c r="DPK1534" s="15"/>
      <c r="DPL1534" s="80"/>
      <c r="DPM1534" s="52"/>
      <c r="DPN1534" s="69"/>
      <c r="DPO1534" s="69"/>
      <c r="DPP1534" s="69"/>
      <c r="DPQ1534" s="107"/>
      <c r="DPR1534" s="2"/>
      <c r="DPS1534" s="15"/>
      <c r="DPT1534" s="15"/>
      <c r="DPU1534" s="80"/>
      <c r="DPV1534" s="52"/>
      <c r="DPW1534" s="69"/>
      <c r="DPX1534" s="69"/>
      <c r="DPY1534" s="69"/>
      <c r="DPZ1534" s="107"/>
      <c r="DQA1534" s="2"/>
      <c r="DQB1534" s="15"/>
      <c r="DQC1534" s="15"/>
      <c r="DQD1534" s="80"/>
      <c r="DQE1534" s="52"/>
      <c r="DQF1534" s="69"/>
      <c r="DQG1534" s="69"/>
      <c r="DQH1534" s="69"/>
      <c r="DQI1534" s="107"/>
      <c r="DQJ1534" s="2"/>
      <c r="DQK1534" s="15"/>
      <c r="DQL1534" s="15"/>
      <c r="DQM1534" s="80"/>
      <c r="DQN1534" s="52"/>
      <c r="DQO1534" s="69"/>
      <c r="DQP1534" s="69"/>
      <c r="DQQ1534" s="69"/>
      <c r="DQR1534" s="107"/>
      <c r="DQS1534" s="2"/>
      <c r="DQT1534" s="15"/>
      <c r="DQU1534" s="15"/>
      <c r="DQV1534" s="80"/>
      <c r="DQW1534" s="52"/>
      <c r="DQX1534" s="69"/>
      <c r="DQY1534" s="69"/>
      <c r="DQZ1534" s="69"/>
      <c r="DRA1534" s="107"/>
      <c r="DRB1534" s="2"/>
      <c r="DRC1534" s="15"/>
      <c r="DRD1534" s="15"/>
      <c r="DRE1534" s="80"/>
      <c r="DRF1534" s="52"/>
      <c r="DRG1534" s="69"/>
      <c r="DRH1534" s="69"/>
      <c r="DRI1534" s="69"/>
      <c r="DRJ1534" s="107"/>
      <c r="DRK1534" s="2"/>
      <c r="DRL1534" s="15"/>
      <c r="DRM1534" s="15"/>
      <c r="DRN1534" s="80"/>
      <c r="DRO1534" s="52"/>
      <c r="DRP1534" s="69"/>
      <c r="DRQ1534" s="69"/>
      <c r="DRR1534" s="69"/>
      <c r="DRS1534" s="107"/>
      <c r="DRT1534" s="2"/>
      <c r="DRU1534" s="15"/>
      <c r="DRV1534" s="15"/>
      <c r="DRW1534" s="80"/>
      <c r="DRX1534" s="52"/>
      <c r="DRY1534" s="69"/>
      <c r="DRZ1534" s="69"/>
      <c r="DSA1534" s="69"/>
      <c r="DSB1534" s="107"/>
      <c r="DSC1534" s="2"/>
      <c r="DSD1534" s="15"/>
      <c r="DSE1534" s="15"/>
      <c r="DSF1534" s="80"/>
      <c r="DSG1534" s="52"/>
      <c r="DSH1534" s="69"/>
      <c r="DSI1534" s="69"/>
      <c r="DSJ1534" s="69"/>
      <c r="DSK1534" s="107"/>
      <c r="DSL1534" s="2"/>
      <c r="DSM1534" s="15"/>
      <c r="DSN1534" s="15"/>
      <c r="DSO1534" s="80"/>
      <c r="DSP1534" s="52"/>
      <c r="DSQ1534" s="69"/>
      <c r="DSR1534" s="69"/>
      <c r="DSS1534" s="69"/>
      <c r="DST1534" s="107"/>
      <c r="DSU1534" s="2"/>
      <c r="DSV1534" s="15"/>
      <c r="DSW1534" s="15"/>
      <c r="DSX1534" s="80"/>
      <c r="DSY1534" s="52"/>
      <c r="DSZ1534" s="69"/>
      <c r="DTA1534" s="69"/>
      <c r="DTB1534" s="69"/>
      <c r="DTC1534" s="107"/>
      <c r="DTD1534" s="2"/>
      <c r="DTE1534" s="15"/>
      <c r="DTF1534" s="15"/>
      <c r="DTG1534" s="80"/>
      <c r="DTH1534" s="52"/>
      <c r="DTI1534" s="69"/>
      <c r="DTJ1534" s="69"/>
      <c r="DTK1534" s="69"/>
      <c r="DTL1534" s="107"/>
      <c r="DTM1534" s="2"/>
      <c r="DTN1534" s="15"/>
      <c r="DTO1534" s="15"/>
      <c r="DTP1534" s="80"/>
      <c r="DTQ1534" s="52"/>
      <c r="DTR1534" s="69"/>
      <c r="DTS1534" s="69"/>
      <c r="DTT1534" s="69"/>
      <c r="DTU1534" s="107"/>
      <c r="DTV1534" s="2"/>
      <c r="DTW1534" s="15"/>
      <c r="DTX1534" s="15"/>
      <c r="DTY1534" s="80"/>
      <c r="DTZ1534" s="52"/>
      <c r="DUA1534" s="69"/>
      <c r="DUB1534" s="69"/>
      <c r="DUC1534" s="69"/>
      <c r="DUD1534" s="107"/>
      <c r="DUE1534" s="2"/>
      <c r="DUF1534" s="15"/>
      <c r="DUG1534" s="15"/>
      <c r="DUH1534" s="80"/>
      <c r="DUI1534" s="52"/>
      <c r="DUJ1534" s="69"/>
      <c r="DUK1534" s="69"/>
      <c r="DUL1534" s="69"/>
      <c r="DUM1534" s="107"/>
      <c r="DUN1534" s="2"/>
      <c r="DUO1534" s="15"/>
      <c r="DUP1534" s="15"/>
      <c r="DUQ1534" s="80"/>
      <c r="DUR1534" s="52"/>
      <c r="DUS1534" s="69"/>
      <c r="DUT1534" s="69"/>
      <c r="DUU1534" s="69"/>
      <c r="DUV1534" s="107"/>
      <c r="DUW1534" s="2"/>
      <c r="DUX1534" s="15"/>
      <c r="DUY1534" s="15"/>
      <c r="DUZ1534" s="80"/>
      <c r="DVA1534" s="52"/>
      <c r="DVB1534" s="69"/>
      <c r="DVC1534" s="69"/>
      <c r="DVD1534" s="69"/>
      <c r="DVE1534" s="107"/>
      <c r="DVF1534" s="2"/>
      <c r="DVG1534" s="15"/>
      <c r="DVH1534" s="15"/>
      <c r="DVI1534" s="80"/>
      <c r="DVJ1534" s="52"/>
      <c r="DVK1534" s="69"/>
      <c r="DVL1534" s="69"/>
      <c r="DVM1534" s="69"/>
      <c r="DVN1534" s="107"/>
      <c r="DVO1534" s="2"/>
      <c r="DVP1534" s="15"/>
      <c r="DVQ1534" s="15"/>
      <c r="DVR1534" s="80"/>
      <c r="DVS1534" s="52"/>
      <c r="DVT1534" s="69"/>
      <c r="DVU1534" s="69"/>
      <c r="DVV1534" s="69"/>
      <c r="DVW1534" s="107"/>
      <c r="DVX1534" s="2"/>
      <c r="DVY1534" s="15"/>
      <c r="DVZ1534" s="15"/>
      <c r="DWA1534" s="80"/>
      <c r="DWB1534" s="52"/>
      <c r="DWC1534" s="69"/>
      <c r="DWD1534" s="69"/>
      <c r="DWE1534" s="69"/>
      <c r="DWF1534" s="107"/>
      <c r="DWG1534" s="2"/>
      <c r="DWH1534" s="15"/>
      <c r="DWI1534" s="15"/>
      <c r="DWJ1534" s="80"/>
      <c r="DWK1534" s="52"/>
      <c r="DWL1534" s="69"/>
      <c r="DWM1534" s="69"/>
      <c r="DWN1534" s="69"/>
      <c r="DWO1534" s="107"/>
      <c r="DWP1534" s="2"/>
      <c r="DWQ1534" s="15"/>
      <c r="DWR1534" s="15"/>
      <c r="DWS1534" s="80"/>
      <c r="DWT1534" s="52"/>
      <c r="DWU1534" s="69"/>
      <c r="DWV1534" s="69"/>
      <c r="DWW1534" s="69"/>
      <c r="DWX1534" s="107"/>
      <c r="DWY1534" s="2"/>
      <c r="DWZ1534" s="15"/>
      <c r="DXA1534" s="15"/>
      <c r="DXB1534" s="80"/>
      <c r="DXC1534" s="52"/>
      <c r="DXD1534" s="69"/>
      <c r="DXE1534" s="69"/>
      <c r="DXF1534" s="69"/>
      <c r="DXG1534" s="107"/>
      <c r="DXH1534" s="2"/>
      <c r="DXI1534" s="15"/>
      <c r="DXJ1534" s="15"/>
      <c r="DXK1534" s="80"/>
      <c r="DXL1534" s="52"/>
      <c r="DXM1534" s="69"/>
      <c r="DXN1534" s="69"/>
      <c r="DXO1534" s="69"/>
      <c r="DXP1534" s="107"/>
      <c r="DXQ1534" s="2"/>
      <c r="DXR1534" s="15"/>
      <c r="DXS1534" s="15"/>
      <c r="DXT1534" s="80"/>
      <c r="DXU1534" s="52"/>
      <c r="DXV1534" s="69"/>
      <c r="DXW1534" s="69"/>
      <c r="DXX1534" s="69"/>
      <c r="DXY1534" s="107"/>
      <c r="DXZ1534" s="2"/>
      <c r="DYA1534" s="15"/>
      <c r="DYB1534" s="15"/>
      <c r="DYC1534" s="80"/>
      <c r="DYD1534" s="52"/>
      <c r="DYE1534" s="69"/>
      <c r="DYF1534" s="69"/>
      <c r="DYG1534" s="69"/>
      <c r="DYH1534" s="107"/>
      <c r="DYI1534" s="2"/>
      <c r="DYJ1534" s="15"/>
      <c r="DYK1534" s="15"/>
      <c r="DYL1534" s="80"/>
      <c r="DYM1534" s="52"/>
      <c r="DYN1534" s="69"/>
      <c r="DYO1534" s="69"/>
      <c r="DYP1534" s="69"/>
      <c r="DYQ1534" s="107"/>
      <c r="DYR1534" s="2"/>
      <c r="DYS1534" s="15"/>
      <c r="DYT1534" s="15"/>
      <c r="DYU1534" s="80"/>
      <c r="DYV1534" s="52"/>
      <c r="DYW1534" s="69"/>
      <c r="DYX1534" s="69"/>
      <c r="DYY1534" s="69"/>
      <c r="DYZ1534" s="107"/>
      <c r="DZA1534" s="2"/>
      <c r="DZB1534" s="15"/>
      <c r="DZC1534" s="15"/>
      <c r="DZD1534" s="80"/>
      <c r="DZE1534" s="52"/>
      <c r="DZF1534" s="69"/>
      <c r="DZG1534" s="69"/>
      <c r="DZH1534" s="69"/>
      <c r="DZI1534" s="107"/>
      <c r="DZJ1534" s="2"/>
      <c r="DZK1534" s="15"/>
      <c r="DZL1534" s="15"/>
      <c r="DZM1534" s="80"/>
      <c r="DZN1534" s="52"/>
      <c r="DZO1534" s="69"/>
      <c r="DZP1534" s="69"/>
      <c r="DZQ1534" s="69"/>
      <c r="DZR1534" s="107"/>
      <c r="DZS1534" s="2"/>
      <c r="DZT1534" s="15"/>
      <c r="DZU1534" s="15"/>
      <c r="DZV1534" s="80"/>
      <c r="DZW1534" s="52"/>
      <c r="DZX1534" s="69"/>
      <c r="DZY1534" s="69"/>
      <c r="DZZ1534" s="69"/>
      <c r="EAA1534" s="107"/>
      <c r="EAB1534" s="2"/>
      <c r="EAC1534" s="15"/>
      <c r="EAD1534" s="15"/>
      <c r="EAE1534" s="80"/>
      <c r="EAF1534" s="52"/>
      <c r="EAG1534" s="69"/>
      <c r="EAH1534" s="69"/>
      <c r="EAI1534" s="69"/>
      <c r="EAJ1534" s="107"/>
      <c r="EAK1534" s="2"/>
      <c r="EAL1534" s="15"/>
      <c r="EAM1534" s="15"/>
      <c r="EAN1534" s="80"/>
      <c r="EAO1534" s="52"/>
      <c r="EAP1534" s="69"/>
      <c r="EAQ1534" s="69"/>
      <c r="EAR1534" s="69"/>
      <c r="EAS1534" s="107"/>
      <c r="EAT1534" s="2"/>
      <c r="EAU1534" s="15"/>
      <c r="EAV1534" s="15"/>
      <c r="EAW1534" s="80"/>
      <c r="EAX1534" s="52"/>
      <c r="EAY1534" s="69"/>
      <c r="EAZ1534" s="69"/>
      <c r="EBA1534" s="69"/>
      <c r="EBB1534" s="107"/>
      <c r="EBC1534" s="2"/>
      <c r="EBD1534" s="15"/>
      <c r="EBE1534" s="15"/>
      <c r="EBF1534" s="80"/>
      <c r="EBG1534" s="52"/>
      <c r="EBH1534" s="69"/>
      <c r="EBI1534" s="69"/>
      <c r="EBJ1534" s="69"/>
      <c r="EBK1534" s="107"/>
      <c r="EBL1534" s="2"/>
      <c r="EBM1534" s="15"/>
      <c r="EBN1534" s="15"/>
      <c r="EBO1534" s="80"/>
      <c r="EBP1534" s="52"/>
      <c r="EBQ1534" s="69"/>
      <c r="EBR1534" s="69"/>
      <c r="EBS1534" s="69"/>
      <c r="EBT1534" s="107"/>
      <c r="EBU1534" s="2"/>
      <c r="EBV1534" s="15"/>
      <c r="EBW1534" s="15"/>
      <c r="EBX1534" s="80"/>
      <c r="EBY1534" s="52"/>
      <c r="EBZ1534" s="69"/>
      <c r="ECA1534" s="69"/>
      <c r="ECB1534" s="69"/>
      <c r="ECC1534" s="107"/>
      <c r="ECD1534" s="2"/>
      <c r="ECE1534" s="15"/>
      <c r="ECF1534" s="15"/>
      <c r="ECG1534" s="80"/>
      <c r="ECH1534" s="52"/>
      <c r="ECI1534" s="69"/>
      <c r="ECJ1534" s="69"/>
      <c r="ECK1534" s="69"/>
      <c r="ECL1534" s="107"/>
      <c r="ECM1534" s="2"/>
      <c r="ECN1534" s="15"/>
      <c r="ECO1534" s="15"/>
      <c r="ECP1534" s="80"/>
      <c r="ECQ1534" s="52"/>
      <c r="ECR1534" s="69"/>
      <c r="ECS1534" s="69"/>
      <c r="ECT1534" s="69"/>
      <c r="ECU1534" s="107"/>
      <c r="ECV1534" s="2"/>
      <c r="ECW1534" s="15"/>
      <c r="ECX1534" s="15"/>
      <c r="ECY1534" s="80"/>
      <c r="ECZ1534" s="52"/>
      <c r="EDA1534" s="69"/>
      <c r="EDB1534" s="69"/>
      <c r="EDC1534" s="69"/>
      <c r="EDD1534" s="107"/>
      <c r="EDE1534" s="2"/>
      <c r="EDF1534" s="15"/>
      <c r="EDG1534" s="15"/>
      <c r="EDH1534" s="80"/>
      <c r="EDI1534" s="52"/>
      <c r="EDJ1534" s="69"/>
      <c r="EDK1534" s="69"/>
      <c r="EDL1534" s="69"/>
      <c r="EDM1534" s="107"/>
      <c r="EDN1534" s="2"/>
      <c r="EDO1534" s="15"/>
      <c r="EDP1534" s="15"/>
      <c r="EDQ1534" s="80"/>
      <c r="EDR1534" s="52"/>
      <c r="EDS1534" s="69"/>
      <c r="EDT1534" s="69"/>
      <c r="EDU1534" s="69"/>
      <c r="EDV1534" s="107"/>
      <c r="EDW1534" s="2"/>
      <c r="EDX1534" s="15"/>
      <c r="EDY1534" s="15"/>
      <c r="EDZ1534" s="80"/>
      <c r="EEA1534" s="52"/>
      <c r="EEB1534" s="69"/>
      <c r="EEC1534" s="69"/>
      <c r="EED1534" s="69"/>
      <c r="EEE1534" s="107"/>
      <c r="EEF1534" s="2"/>
      <c r="EEG1534" s="15"/>
      <c r="EEH1534" s="15"/>
      <c r="EEI1534" s="80"/>
      <c r="EEJ1534" s="52"/>
      <c r="EEK1534" s="69"/>
      <c r="EEL1534" s="69"/>
      <c r="EEM1534" s="69"/>
      <c r="EEN1534" s="107"/>
      <c r="EEO1534" s="2"/>
      <c r="EEP1534" s="15"/>
      <c r="EEQ1534" s="15"/>
      <c r="EER1534" s="80"/>
      <c r="EES1534" s="52"/>
      <c r="EET1534" s="69"/>
      <c r="EEU1534" s="69"/>
      <c r="EEV1534" s="69"/>
      <c r="EEW1534" s="107"/>
      <c r="EEX1534" s="2"/>
      <c r="EEY1534" s="15"/>
      <c r="EEZ1534" s="15"/>
      <c r="EFA1534" s="80"/>
      <c r="EFB1534" s="52"/>
      <c r="EFC1534" s="69"/>
      <c r="EFD1534" s="69"/>
      <c r="EFE1534" s="69"/>
      <c r="EFF1534" s="107"/>
      <c r="EFG1534" s="2"/>
      <c r="EFH1534" s="15"/>
      <c r="EFI1534" s="15"/>
      <c r="EFJ1534" s="80"/>
      <c r="EFK1534" s="52"/>
      <c r="EFL1534" s="69"/>
      <c r="EFM1534" s="69"/>
      <c r="EFN1534" s="69"/>
      <c r="EFO1534" s="107"/>
      <c r="EFP1534" s="2"/>
      <c r="EFQ1534" s="15"/>
      <c r="EFR1534" s="15"/>
      <c r="EFS1534" s="80"/>
      <c r="EFT1534" s="52"/>
      <c r="EFU1534" s="69"/>
      <c r="EFV1534" s="69"/>
      <c r="EFW1534" s="69"/>
      <c r="EFX1534" s="107"/>
      <c r="EFY1534" s="2"/>
      <c r="EFZ1534" s="15"/>
      <c r="EGA1534" s="15"/>
      <c r="EGB1534" s="80"/>
      <c r="EGC1534" s="52"/>
      <c r="EGD1534" s="69"/>
      <c r="EGE1534" s="69"/>
      <c r="EGF1534" s="69"/>
      <c r="EGG1534" s="107"/>
      <c r="EGH1534" s="2"/>
      <c r="EGI1534" s="15"/>
      <c r="EGJ1534" s="15"/>
      <c r="EGK1534" s="80"/>
      <c r="EGL1534" s="52"/>
      <c r="EGM1534" s="69"/>
      <c r="EGN1534" s="69"/>
      <c r="EGO1534" s="69"/>
      <c r="EGP1534" s="107"/>
      <c r="EGQ1534" s="2"/>
      <c r="EGR1534" s="15"/>
      <c r="EGS1534" s="15"/>
      <c r="EGT1534" s="80"/>
      <c r="EGU1534" s="52"/>
      <c r="EGV1534" s="69"/>
      <c r="EGW1534" s="69"/>
      <c r="EGX1534" s="69"/>
      <c r="EGY1534" s="107"/>
      <c r="EGZ1534" s="2"/>
      <c r="EHA1534" s="15"/>
      <c r="EHB1534" s="15"/>
      <c r="EHC1534" s="80"/>
      <c r="EHD1534" s="52"/>
      <c r="EHE1534" s="69"/>
      <c r="EHF1534" s="69"/>
      <c r="EHG1534" s="69"/>
      <c r="EHH1534" s="107"/>
      <c r="EHI1534" s="2"/>
      <c r="EHJ1534" s="15"/>
      <c r="EHK1534" s="15"/>
      <c r="EHL1534" s="80"/>
      <c r="EHM1534" s="52"/>
      <c r="EHN1534" s="69"/>
      <c r="EHO1534" s="69"/>
      <c r="EHP1534" s="69"/>
      <c r="EHQ1534" s="107"/>
      <c r="EHR1534" s="2"/>
      <c r="EHS1534" s="15"/>
      <c r="EHT1534" s="15"/>
      <c r="EHU1534" s="80"/>
      <c r="EHV1534" s="52"/>
      <c r="EHW1534" s="69"/>
      <c r="EHX1534" s="69"/>
      <c r="EHY1534" s="69"/>
      <c r="EHZ1534" s="107"/>
      <c r="EIA1534" s="2"/>
      <c r="EIB1534" s="15"/>
      <c r="EIC1534" s="15"/>
      <c r="EID1534" s="80"/>
      <c r="EIE1534" s="52"/>
      <c r="EIF1534" s="69"/>
      <c r="EIG1534" s="69"/>
      <c r="EIH1534" s="69"/>
      <c r="EII1534" s="107"/>
      <c r="EIJ1534" s="2"/>
      <c r="EIK1534" s="15"/>
      <c r="EIL1534" s="15"/>
      <c r="EIM1534" s="80"/>
      <c r="EIN1534" s="52"/>
      <c r="EIO1534" s="69"/>
      <c r="EIP1534" s="69"/>
      <c r="EIQ1534" s="69"/>
      <c r="EIR1534" s="107"/>
      <c r="EIS1534" s="2"/>
      <c r="EIT1534" s="15"/>
      <c r="EIU1534" s="15"/>
      <c r="EIV1534" s="80"/>
      <c r="EIW1534" s="52"/>
      <c r="EIX1534" s="69"/>
      <c r="EIY1534" s="69"/>
      <c r="EIZ1534" s="69"/>
      <c r="EJA1534" s="107"/>
      <c r="EJB1534" s="2"/>
      <c r="EJC1534" s="15"/>
      <c r="EJD1534" s="15"/>
      <c r="EJE1534" s="80"/>
      <c r="EJF1534" s="52"/>
      <c r="EJG1534" s="69"/>
      <c r="EJH1534" s="69"/>
      <c r="EJI1534" s="69"/>
      <c r="EJJ1534" s="107"/>
      <c r="EJK1534" s="2"/>
      <c r="EJL1534" s="15"/>
      <c r="EJM1534" s="15"/>
      <c r="EJN1534" s="80"/>
      <c r="EJO1534" s="52"/>
      <c r="EJP1534" s="69"/>
      <c r="EJQ1534" s="69"/>
      <c r="EJR1534" s="69"/>
      <c r="EJS1534" s="107"/>
      <c r="EJT1534" s="2"/>
      <c r="EJU1534" s="15"/>
      <c r="EJV1534" s="15"/>
      <c r="EJW1534" s="80"/>
      <c r="EJX1534" s="52"/>
      <c r="EJY1534" s="69"/>
      <c r="EJZ1534" s="69"/>
      <c r="EKA1534" s="69"/>
      <c r="EKB1534" s="107"/>
      <c r="EKC1534" s="2"/>
      <c r="EKD1534" s="15"/>
      <c r="EKE1534" s="15"/>
      <c r="EKF1534" s="80"/>
      <c r="EKG1534" s="52"/>
      <c r="EKH1534" s="69"/>
      <c r="EKI1534" s="69"/>
      <c r="EKJ1534" s="69"/>
      <c r="EKK1534" s="107"/>
      <c r="EKL1534" s="2"/>
      <c r="EKM1534" s="15"/>
      <c r="EKN1534" s="15"/>
      <c r="EKO1534" s="80"/>
      <c r="EKP1534" s="52"/>
      <c r="EKQ1534" s="69"/>
      <c r="EKR1534" s="69"/>
      <c r="EKS1534" s="69"/>
      <c r="EKT1534" s="107"/>
      <c r="EKU1534" s="2"/>
      <c r="EKV1534" s="15"/>
      <c r="EKW1534" s="15"/>
      <c r="EKX1534" s="80"/>
      <c r="EKY1534" s="52"/>
      <c r="EKZ1534" s="69"/>
      <c r="ELA1534" s="69"/>
      <c r="ELB1534" s="69"/>
      <c r="ELC1534" s="107"/>
      <c r="ELD1534" s="2"/>
      <c r="ELE1534" s="15"/>
      <c r="ELF1534" s="15"/>
      <c r="ELG1534" s="80"/>
      <c r="ELH1534" s="52"/>
      <c r="ELI1534" s="69"/>
      <c r="ELJ1534" s="69"/>
      <c r="ELK1534" s="69"/>
      <c r="ELL1534" s="107"/>
      <c r="ELM1534" s="2"/>
      <c r="ELN1534" s="15"/>
      <c r="ELO1534" s="15"/>
      <c r="ELP1534" s="80"/>
      <c r="ELQ1534" s="52"/>
      <c r="ELR1534" s="69"/>
      <c r="ELS1534" s="69"/>
      <c r="ELT1534" s="69"/>
      <c r="ELU1534" s="107"/>
      <c r="ELV1534" s="2"/>
      <c r="ELW1534" s="15"/>
      <c r="ELX1534" s="15"/>
      <c r="ELY1534" s="80"/>
      <c r="ELZ1534" s="52"/>
      <c r="EMA1534" s="69"/>
      <c r="EMB1534" s="69"/>
      <c r="EMC1534" s="69"/>
      <c r="EMD1534" s="107"/>
      <c r="EME1534" s="2"/>
      <c r="EMF1534" s="15"/>
      <c r="EMG1534" s="15"/>
      <c r="EMH1534" s="80"/>
      <c r="EMI1534" s="52"/>
      <c r="EMJ1534" s="69"/>
      <c r="EMK1534" s="69"/>
      <c r="EML1534" s="69"/>
      <c r="EMM1534" s="107"/>
      <c r="EMN1534" s="2"/>
      <c r="EMO1534" s="15"/>
      <c r="EMP1534" s="15"/>
      <c r="EMQ1534" s="80"/>
      <c r="EMR1534" s="52"/>
      <c r="EMS1534" s="69"/>
      <c r="EMT1534" s="69"/>
      <c r="EMU1534" s="69"/>
      <c r="EMV1534" s="107"/>
      <c r="EMW1534" s="2"/>
      <c r="EMX1534" s="15"/>
      <c r="EMY1534" s="15"/>
      <c r="EMZ1534" s="80"/>
      <c r="ENA1534" s="52"/>
      <c r="ENB1534" s="69"/>
      <c r="ENC1534" s="69"/>
      <c r="END1534" s="69"/>
      <c r="ENE1534" s="107"/>
      <c r="ENF1534" s="2"/>
      <c r="ENG1534" s="15"/>
      <c r="ENH1534" s="15"/>
      <c r="ENI1534" s="80"/>
      <c r="ENJ1534" s="52"/>
      <c r="ENK1534" s="69"/>
      <c r="ENL1534" s="69"/>
      <c r="ENM1534" s="69"/>
      <c r="ENN1534" s="107"/>
      <c r="ENO1534" s="2"/>
      <c r="ENP1534" s="15"/>
      <c r="ENQ1534" s="15"/>
      <c r="ENR1534" s="80"/>
      <c r="ENS1534" s="52"/>
      <c r="ENT1534" s="69"/>
      <c r="ENU1534" s="69"/>
      <c r="ENV1534" s="69"/>
      <c r="ENW1534" s="107"/>
      <c r="ENX1534" s="2"/>
      <c r="ENY1534" s="15"/>
      <c r="ENZ1534" s="15"/>
      <c r="EOA1534" s="80"/>
      <c r="EOB1534" s="52"/>
      <c r="EOC1534" s="69"/>
      <c r="EOD1534" s="69"/>
      <c r="EOE1534" s="69"/>
      <c r="EOF1534" s="107"/>
      <c r="EOG1534" s="2"/>
      <c r="EOH1534" s="15"/>
      <c r="EOI1534" s="15"/>
      <c r="EOJ1534" s="80"/>
      <c r="EOK1534" s="52"/>
      <c r="EOL1534" s="69"/>
      <c r="EOM1534" s="69"/>
      <c r="EON1534" s="69"/>
      <c r="EOO1534" s="107"/>
      <c r="EOP1534" s="2"/>
      <c r="EOQ1534" s="15"/>
      <c r="EOR1534" s="15"/>
      <c r="EOS1534" s="80"/>
      <c r="EOT1534" s="52"/>
      <c r="EOU1534" s="69"/>
      <c r="EOV1534" s="69"/>
      <c r="EOW1534" s="69"/>
      <c r="EOX1534" s="107"/>
      <c r="EOY1534" s="2"/>
      <c r="EOZ1534" s="15"/>
      <c r="EPA1534" s="15"/>
      <c r="EPB1534" s="80"/>
      <c r="EPC1534" s="52"/>
      <c r="EPD1534" s="69"/>
      <c r="EPE1534" s="69"/>
      <c r="EPF1534" s="69"/>
      <c r="EPG1534" s="107"/>
      <c r="EPH1534" s="2"/>
      <c r="EPI1534" s="15"/>
      <c r="EPJ1534" s="15"/>
      <c r="EPK1534" s="80"/>
      <c r="EPL1534" s="52"/>
      <c r="EPM1534" s="69"/>
      <c r="EPN1534" s="69"/>
      <c r="EPO1534" s="69"/>
      <c r="EPP1534" s="107"/>
      <c r="EPQ1534" s="2"/>
      <c r="EPR1534" s="15"/>
      <c r="EPS1534" s="15"/>
      <c r="EPT1534" s="80"/>
      <c r="EPU1534" s="52"/>
      <c r="EPV1534" s="69"/>
      <c r="EPW1534" s="69"/>
      <c r="EPX1534" s="69"/>
      <c r="EPY1534" s="107"/>
      <c r="EPZ1534" s="2"/>
      <c r="EQA1534" s="15"/>
      <c r="EQB1534" s="15"/>
      <c r="EQC1534" s="80"/>
      <c r="EQD1534" s="52"/>
      <c r="EQE1534" s="69"/>
      <c r="EQF1534" s="69"/>
      <c r="EQG1534" s="69"/>
      <c r="EQH1534" s="107"/>
      <c r="EQI1534" s="2"/>
      <c r="EQJ1534" s="15"/>
      <c r="EQK1534" s="15"/>
      <c r="EQL1534" s="80"/>
      <c r="EQM1534" s="52"/>
      <c r="EQN1534" s="69"/>
      <c r="EQO1534" s="69"/>
      <c r="EQP1534" s="69"/>
      <c r="EQQ1534" s="107"/>
      <c r="EQR1534" s="2"/>
      <c r="EQS1534" s="15"/>
      <c r="EQT1534" s="15"/>
      <c r="EQU1534" s="80"/>
      <c r="EQV1534" s="52"/>
      <c r="EQW1534" s="69"/>
      <c r="EQX1534" s="69"/>
      <c r="EQY1534" s="69"/>
      <c r="EQZ1534" s="107"/>
      <c r="ERA1534" s="2"/>
      <c r="ERB1534" s="15"/>
      <c r="ERC1534" s="15"/>
      <c r="ERD1534" s="80"/>
      <c r="ERE1534" s="52"/>
      <c r="ERF1534" s="69"/>
      <c r="ERG1534" s="69"/>
      <c r="ERH1534" s="69"/>
      <c r="ERI1534" s="107"/>
      <c r="ERJ1534" s="2"/>
      <c r="ERK1534" s="15"/>
      <c r="ERL1534" s="15"/>
      <c r="ERM1534" s="80"/>
      <c r="ERN1534" s="52"/>
      <c r="ERO1534" s="69"/>
      <c r="ERP1534" s="69"/>
      <c r="ERQ1534" s="69"/>
      <c r="ERR1534" s="107"/>
      <c r="ERS1534" s="2"/>
      <c r="ERT1534" s="15"/>
      <c r="ERU1534" s="15"/>
      <c r="ERV1534" s="80"/>
      <c r="ERW1534" s="52"/>
      <c r="ERX1534" s="69"/>
      <c r="ERY1534" s="69"/>
      <c r="ERZ1534" s="69"/>
      <c r="ESA1534" s="107"/>
      <c r="ESB1534" s="2"/>
      <c r="ESC1534" s="15"/>
      <c r="ESD1534" s="15"/>
      <c r="ESE1534" s="80"/>
      <c r="ESF1534" s="52"/>
      <c r="ESG1534" s="69"/>
      <c r="ESH1534" s="69"/>
      <c r="ESI1534" s="69"/>
      <c r="ESJ1534" s="107"/>
      <c r="ESK1534" s="2"/>
      <c r="ESL1534" s="15"/>
      <c r="ESM1534" s="15"/>
      <c r="ESN1534" s="80"/>
      <c r="ESO1534" s="52"/>
      <c r="ESP1534" s="69"/>
      <c r="ESQ1534" s="69"/>
      <c r="ESR1534" s="69"/>
      <c r="ESS1534" s="107"/>
      <c r="EST1534" s="2"/>
      <c r="ESU1534" s="15"/>
      <c r="ESV1534" s="15"/>
      <c r="ESW1534" s="80"/>
      <c r="ESX1534" s="52"/>
      <c r="ESY1534" s="69"/>
      <c r="ESZ1534" s="69"/>
      <c r="ETA1534" s="69"/>
      <c r="ETB1534" s="107"/>
      <c r="ETC1534" s="2"/>
      <c r="ETD1534" s="15"/>
      <c r="ETE1534" s="15"/>
      <c r="ETF1534" s="80"/>
      <c r="ETG1534" s="52"/>
      <c r="ETH1534" s="69"/>
      <c r="ETI1534" s="69"/>
      <c r="ETJ1534" s="69"/>
      <c r="ETK1534" s="107"/>
      <c r="ETL1534" s="2"/>
      <c r="ETM1534" s="15"/>
      <c r="ETN1534" s="15"/>
      <c r="ETO1534" s="80"/>
      <c r="ETP1534" s="52"/>
      <c r="ETQ1534" s="69"/>
      <c r="ETR1534" s="69"/>
      <c r="ETS1534" s="69"/>
      <c r="ETT1534" s="107"/>
      <c r="ETU1534" s="2"/>
      <c r="ETV1534" s="15"/>
      <c r="ETW1534" s="15"/>
      <c r="ETX1534" s="80"/>
      <c r="ETY1534" s="52"/>
      <c r="ETZ1534" s="69"/>
      <c r="EUA1534" s="69"/>
      <c r="EUB1534" s="69"/>
      <c r="EUC1534" s="107"/>
      <c r="EUD1534" s="2"/>
      <c r="EUE1534" s="15"/>
      <c r="EUF1534" s="15"/>
      <c r="EUG1534" s="80"/>
      <c r="EUH1534" s="52"/>
      <c r="EUI1534" s="69"/>
      <c r="EUJ1534" s="69"/>
      <c r="EUK1534" s="69"/>
      <c r="EUL1534" s="107"/>
      <c r="EUM1534" s="2"/>
      <c r="EUN1534" s="15"/>
      <c r="EUO1534" s="15"/>
      <c r="EUP1534" s="80"/>
      <c r="EUQ1534" s="52"/>
      <c r="EUR1534" s="69"/>
      <c r="EUS1534" s="69"/>
      <c r="EUT1534" s="69"/>
      <c r="EUU1534" s="107"/>
      <c r="EUV1534" s="2"/>
      <c r="EUW1534" s="15"/>
      <c r="EUX1534" s="15"/>
      <c r="EUY1534" s="80"/>
      <c r="EUZ1534" s="52"/>
      <c r="EVA1534" s="69"/>
      <c r="EVB1534" s="69"/>
      <c r="EVC1534" s="69"/>
      <c r="EVD1534" s="107"/>
      <c r="EVE1534" s="2"/>
      <c r="EVF1534" s="15"/>
      <c r="EVG1534" s="15"/>
      <c r="EVH1534" s="80"/>
      <c r="EVI1534" s="52"/>
      <c r="EVJ1534" s="69"/>
      <c r="EVK1534" s="69"/>
      <c r="EVL1534" s="69"/>
      <c r="EVM1534" s="107"/>
      <c r="EVN1534" s="2"/>
      <c r="EVO1534" s="15"/>
      <c r="EVP1534" s="15"/>
      <c r="EVQ1534" s="80"/>
      <c r="EVR1534" s="52"/>
      <c r="EVS1534" s="69"/>
      <c r="EVT1534" s="69"/>
      <c r="EVU1534" s="69"/>
      <c r="EVV1534" s="107"/>
      <c r="EVW1534" s="2"/>
      <c r="EVX1534" s="15"/>
      <c r="EVY1534" s="15"/>
      <c r="EVZ1534" s="80"/>
      <c r="EWA1534" s="52"/>
      <c r="EWB1534" s="69"/>
      <c r="EWC1534" s="69"/>
      <c r="EWD1534" s="69"/>
      <c r="EWE1534" s="107"/>
      <c r="EWF1534" s="2"/>
      <c r="EWG1534" s="15"/>
      <c r="EWH1534" s="15"/>
      <c r="EWI1534" s="80"/>
      <c r="EWJ1534" s="52"/>
      <c r="EWK1534" s="69"/>
      <c r="EWL1534" s="69"/>
      <c r="EWM1534" s="69"/>
      <c r="EWN1534" s="107"/>
      <c r="EWO1534" s="2"/>
      <c r="EWP1534" s="15"/>
      <c r="EWQ1534" s="15"/>
      <c r="EWR1534" s="80"/>
      <c r="EWS1534" s="52"/>
      <c r="EWT1534" s="69"/>
      <c r="EWU1534" s="69"/>
      <c r="EWV1534" s="69"/>
      <c r="EWW1534" s="107"/>
      <c r="EWX1534" s="2"/>
      <c r="EWY1534" s="15"/>
      <c r="EWZ1534" s="15"/>
      <c r="EXA1534" s="80"/>
      <c r="EXB1534" s="52"/>
      <c r="EXC1534" s="69"/>
      <c r="EXD1534" s="69"/>
      <c r="EXE1534" s="69"/>
      <c r="EXF1534" s="107"/>
      <c r="EXG1534" s="2"/>
      <c r="EXH1534" s="15"/>
      <c r="EXI1534" s="15"/>
      <c r="EXJ1534" s="80"/>
      <c r="EXK1534" s="52"/>
      <c r="EXL1534" s="69"/>
      <c r="EXM1534" s="69"/>
      <c r="EXN1534" s="69"/>
      <c r="EXO1534" s="107"/>
      <c r="EXP1534" s="2"/>
      <c r="EXQ1534" s="15"/>
      <c r="EXR1534" s="15"/>
      <c r="EXS1534" s="80"/>
      <c r="EXT1534" s="52"/>
      <c r="EXU1534" s="69"/>
      <c r="EXV1534" s="69"/>
      <c r="EXW1534" s="69"/>
      <c r="EXX1534" s="107"/>
      <c r="EXY1534" s="2"/>
      <c r="EXZ1534" s="15"/>
      <c r="EYA1534" s="15"/>
      <c r="EYB1534" s="80"/>
      <c r="EYC1534" s="52"/>
      <c r="EYD1534" s="69"/>
      <c r="EYE1534" s="69"/>
      <c r="EYF1534" s="69"/>
      <c r="EYG1534" s="107"/>
      <c r="EYH1534" s="2"/>
      <c r="EYI1534" s="15"/>
      <c r="EYJ1534" s="15"/>
      <c r="EYK1534" s="80"/>
      <c r="EYL1534" s="52"/>
      <c r="EYM1534" s="69"/>
      <c r="EYN1534" s="69"/>
      <c r="EYO1534" s="69"/>
      <c r="EYP1534" s="107"/>
      <c r="EYQ1534" s="2"/>
      <c r="EYR1534" s="15"/>
      <c r="EYS1534" s="15"/>
      <c r="EYT1534" s="80"/>
      <c r="EYU1534" s="52"/>
      <c r="EYV1534" s="69"/>
      <c r="EYW1534" s="69"/>
      <c r="EYX1534" s="69"/>
      <c r="EYY1534" s="107"/>
      <c r="EYZ1534" s="2"/>
      <c r="EZA1534" s="15"/>
      <c r="EZB1534" s="15"/>
      <c r="EZC1534" s="80"/>
      <c r="EZD1534" s="52"/>
      <c r="EZE1534" s="69"/>
      <c r="EZF1534" s="69"/>
      <c r="EZG1534" s="69"/>
      <c r="EZH1534" s="107"/>
      <c r="EZI1534" s="2"/>
      <c r="EZJ1534" s="15"/>
      <c r="EZK1534" s="15"/>
      <c r="EZL1534" s="80"/>
      <c r="EZM1534" s="52"/>
      <c r="EZN1534" s="69"/>
      <c r="EZO1534" s="69"/>
      <c r="EZP1534" s="69"/>
      <c r="EZQ1534" s="107"/>
      <c r="EZR1534" s="2"/>
      <c r="EZS1534" s="15"/>
      <c r="EZT1534" s="15"/>
      <c r="EZU1534" s="80"/>
      <c r="EZV1534" s="52"/>
      <c r="EZW1534" s="69"/>
      <c r="EZX1534" s="69"/>
      <c r="EZY1534" s="69"/>
      <c r="EZZ1534" s="107"/>
      <c r="FAA1534" s="2"/>
      <c r="FAB1534" s="15"/>
      <c r="FAC1534" s="15"/>
      <c r="FAD1534" s="80"/>
      <c r="FAE1534" s="52"/>
      <c r="FAF1534" s="69"/>
      <c r="FAG1534" s="69"/>
      <c r="FAH1534" s="69"/>
      <c r="FAI1534" s="107"/>
      <c r="FAJ1534" s="2"/>
      <c r="FAK1534" s="15"/>
      <c r="FAL1534" s="15"/>
      <c r="FAM1534" s="80"/>
      <c r="FAN1534" s="52"/>
      <c r="FAO1534" s="69"/>
      <c r="FAP1534" s="69"/>
      <c r="FAQ1534" s="69"/>
      <c r="FAR1534" s="107"/>
      <c r="FAS1534" s="2"/>
      <c r="FAT1534" s="15"/>
      <c r="FAU1534" s="15"/>
      <c r="FAV1534" s="80"/>
      <c r="FAW1534" s="52"/>
      <c r="FAX1534" s="69"/>
      <c r="FAY1534" s="69"/>
      <c r="FAZ1534" s="69"/>
      <c r="FBA1534" s="107"/>
      <c r="FBB1534" s="2"/>
      <c r="FBC1534" s="15"/>
      <c r="FBD1534" s="15"/>
      <c r="FBE1534" s="80"/>
      <c r="FBF1534" s="52"/>
      <c r="FBG1534" s="69"/>
      <c r="FBH1534" s="69"/>
      <c r="FBI1534" s="69"/>
      <c r="FBJ1534" s="107"/>
      <c r="FBK1534" s="2"/>
      <c r="FBL1534" s="15"/>
      <c r="FBM1534" s="15"/>
      <c r="FBN1534" s="80"/>
      <c r="FBO1534" s="52"/>
      <c r="FBP1534" s="69"/>
      <c r="FBQ1534" s="69"/>
      <c r="FBR1534" s="69"/>
      <c r="FBS1534" s="107"/>
      <c r="FBT1534" s="2"/>
      <c r="FBU1534" s="15"/>
      <c r="FBV1534" s="15"/>
      <c r="FBW1534" s="80"/>
      <c r="FBX1534" s="52"/>
      <c r="FBY1534" s="69"/>
      <c r="FBZ1534" s="69"/>
      <c r="FCA1534" s="69"/>
      <c r="FCB1534" s="107"/>
      <c r="FCC1534" s="2"/>
      <c r="FCD1534" s="15"/>
      <c r="FCE1534" s="15"/>
      <c r="FCF1534" s="80"/>
      <c r="FCG1534" s="52"/>
      <c r="FCH1534" s="69"/>
      <c r="FCI1534" s="69"/>
      <c r="FCJ1534" s="69"/>
      <c r="FCK1534" s="107"/>
      <c r="FCL1534" s="2"/>
      <c r="FCM1534" s="15"/>
      <c r="FCN1534" s="15"/>
      <c r="FCO1534" s="80"/>
      <c r="FCP1534" s="52"/>
      <c r="FCQ1534" s="69"/>
      <c r="FCR1534" s="69"/>
      <c r="FCS1534" s="69"/>
      <c r="FCT1534" s="107"/>
      <c r="FCU1534" s="2"/>
      <c r="FCV1534" s="15"/>
      <c r="FCW1534" s="15"/>
      <c r="FCX1534" s="80"/>
      <c r="FCY1534" s="52"/>
      <c r="FCZ1534" s="69"/>
      <c r="FDA1534" s="69"/>
      <c r="FDB1534" s="69"/>
      <c r="FDC1534" s="107"/>
      <c r="FDD1534" s="2"/>
      <c r="FDE1534" s="15"/>
      <c r="FDF1534" s="15"/>
      <c r="FDG1534" s="80"/>
      <c r="FDH1534" s="52"/>
      <c r="FDI1534" s="69"/>
      <c r="FDJ1534" s="69"/>
      <c r="FDK1534" s="69"/>
      <c r="FDL1534" s="107"/>
      <c r="FDM1534" s="2"/>
      <c r="FDN1534" s="15"/>
      <c r="FDO1534" s="15"/>
      <c r="FDP1534" s="80"/>
      <c r="FDQ1534" s="52"/>
      <c r="FDR1534" s="69"/>
      <c r="FDS1534" s="69"/>
      <c r="FDT1534" s="69"/>
      <c r="FDU1534" s="107"/>
      <c r="FDV1534" s="2"/>
      <c r="FDW1534" s="15"/>
      <c r="FDX1534" s="15"/>
      <c r="FDY1534" s="80"/>
      <c r="FDZ1534" s="52"/>
      <c r="FEA1534" s="69"/>
      <c r="FEB1534" s="69"/>
      <c r="FEC1534" s="69"/>
      <c r="FED1534" s="107"/>
      <c r="FEE1534" s="2"/>
      <c r="FEF1534" s="15"/>
      <c r="FEG1534" s="15"/>
      <c r="FEH1534" s="80"/>
      <c r="FEI1534" s="52"/>
      <c r="FEJ1534" s="69"/>
      <c r="FEK1534" s="69"/>
      <c r="FEL1534" s="69"/>
      <c r="FEM1534" s="107"/>
      <c r="FEN1534" s="2"/>
      <c r="FEO1534" s="15"/>
      <c r="FEP1534" s="15"/>
      <c r="FEQ1534" s="80"/>
      <c r="FER1534" s="52"/>
      <c r="FES1534" s="69"/>
      <c r="FET1534" s="69"/>
      <c r="FEU1534" s="69"/>
      <c r="FEV1534" s="107"/>
      <c r="FEW1534" s="2"/>
      <c r="FEX1534" s="15"/>
      <c r="FEY1534" s="15"/>
      <c r="FEZ1534" s="80"/>
      <c r="FFA1534" s="52"/>
      <c r="FFB1534" s="69"/>
      <c r="FFC1534" s="69"/>
      <c r="FFD1534" s="69"/>
      <c r="FFE1534" s="107"/>
      <c r="FFF1534" s="2"/>
      <c r="FFG1534" s="15"/>
      <c r="FFH1534" s="15"/>
      <c r="FFI1534" s="80"/>
      <c r="FFJ1534" s="52"/>
      <c r="FFK1534" s="69"/>
      <c r="FFL1534" s="69"/>
      <c r="FFM1534" s="69"/>
      <c r="FFN1534" s="107"/>
      <c r="FFO1534" s="2"/>
      <c r="FFP1534" s="15"/>
      <c r="FFQ1534" s="15"/>
      <c r="FFR1534" s="80"/>
      <c r="FFS1534" s="52"/>
      <c r="FFT1534" s="69"/>
      <c r="FFU1534" s="69"/>
      <c r="FFV1534" s="69"/>
      <c r="FFW1534" s="107"/>
      <c r="FFX1534" s="2"/>
      <c r="FFY1534" s="15"/>
      <c r="FFZ1534" s="15"/>
      <c r="FGA1534" s="80"/>
      <c r="FGB1534" s="52"/>
      <c r="FGC1534" s="69"/>
      <c r="FGD1534" s="69"/>
      <c r="FGE1534" s="69"/>
      <c r="FGF1534" s="107"/>
      <c r="FGG1534" s="2"/>
      <c r="FGH1534" s="15"/>
      <c r="FGI1534" s="15"/>
      <c r="FGJ1534" s="80"/>
      <c r="FGK1534" s="52"/>
      <c r="FGL1534" s="69"/>
      <c r="FGM1534" s="69"/>
      <c r="FGN1534" s="69"/>
      <c r="FGO1534" s="107"/>
      <c r="FGP1534" s="2"/>
      <c r="FGQ1534" s="15"/>
      <c r="FGR1534" s="15"/>
      <c r="FGS1534" s="80"/>
      <c r="FGT1534" s="52"/>
      <c r="FGU1534" s="69"/>
      <c r="FGV1534" s="69"/>
      <c r="FGW1534" s="69"/>
      <c r="FGX1534" s="107"/>
      <c r="FGY1534" s="2"/>
      <c r="FGZ1534" s="15"/>
      <c r="FHA1534" s="15"/>
      <c r="FHB1534" s="80"/>
      <c r="FHC1534" s="52"/>
      <c r="FHD1534" s="69"/>
      <c r="FHE1534" s="69"/>
      <c r="FHF1534" s="69"/>
      <c r="FHG1534" s="107"/>
      <c r="FHH1534" s="2"/>
      <c r="FHI1534" s="15"/>
      <c r="FHJ1534" s="15"/>
      <c r="FHK1534" s="80"/>
      <c r="FHL1534" s="52"/>
      <c r="FHM1534" s="69"/>
      <c r="FHN1534" s="69"/>
      <c r="FHO1534" s="69"/>
      <c r="FHP1534" s="107"/>
      <c r="FHQ1534" s="2"/>
      <c r="FHR1534" s="15"/>
      <c r="FHS1534" s="15"/>
      <c r="FHT1534" s="80"/>
      <c r="FHU1534" s="52"/>
      <c r="FHV1534" s="69"/>
      <c r="FHW1534" s="69"/>
      <c r="FHX1534" s="69"/>
      <c r="FHY1534" s="107"/>
      <c r="FHZ1534" s="2"/>
      <c r="FIA1534" s="15"/>
      <c r="FIB1534" s="15"/>
      <c r="FIC1534" s="80"/>
      <c r="FID1534" s="52"/>
      <c r="FIE1534" s="69"/>
      <c r="FIF1534" s="69"/>
      <c r="FIG1534" s="69"/>
      <c r="FIH1534" s="107"/>
      <c r="FII1534" s="2"/>
      <c r="FIJ1534" s="15"/>
      <c r="FIK1534" s="15"/>
      <c r="FIL1534" s="80"/>
      <c r="FIM1534" s="52"/>
      <c r="FIN1534" s="69"/>
      <c r="FIO1534" s="69"/>
      <c r="FIP1534" s="69"/>
      <c r="FIQ1534" s="107"/>
      <c r="FIR1534" s="2"/>
      <c r="FIS1534" s="15"/>
      <c r="FIT1534" s="15"/>
      <c r="FIU1534" s="80"/>
      <c r="FIV1534" s="52"/>
      <c r="FIW1534" s="69"/>
      <c r="FIX1534" s="69"/>
      <c r="FIY1534" s="69"/>
      <c r="FIZ1534" s="107"/>
      <c r="FJA1534" s="2"/>
      <c r="FJB1534" s="15"/>
      <c r="FJC1534" s="15"/>
      <c r="FJD1534" s="80"/>
      <c r="FJE1534" s="52"/>
      <c r="FJF1534" s="69"/>
      <c r="FJG1534" s="69"/>
      <c r="FJH1534" s="69"/>
      <c r="FJI1534" s="107"/>
      <c r="FJJ1534" s="2"/>
      <c r="FJK1534" s="15"/>
      <c r="FJL1534" s="15"/>
      <c r="FJM1534" s="80"/>
      <c r="FJN1534" s="52"/>
      <c r="FJO1534" s="69"/>
      <c r="FJP1534" s="69"/>
      <c r="FJQ1534" s="69"/>
      <c r="FJR1534" s="107"/>
      <c r="FJS1534" s="2"/>
      <c r="FJT1534" s="15"/>
      <c r="FJU1534" s="15"/>
      <c r="FJV1534" s="80"/>
      <c r="FJW1534" s="52"/>
      <c r="FJX1534" s="69"/>
      <c r="FJY1534" s="69"/>
      <c r="FJZ1534" s="69"/>
      <c r="FKA1534" s="107"/>
      <c r="FKB1534" s="2"/>
      <c r="FKC1534" s="15"/>
      <c r="FKD1534" s="15"/>
      <c r="FKE1534" s="80"/>
      <c r="FKF1534" s="52"/>
      <c r="FKG1534" s="69"/>
      <c r="FKH1534" s="69"/>
      <c r="FKI1534" s="69"/>
      <c r="FKJ1534" s="107"/>
      <c r="FKK1534" s="2"/>
      <c r="FKL1534" s="15"/>
      <c r="FKM1534" s="15"/>
      <c r="FKN1534" s="80"/>
      <c r="FKO1534" s="52"/>
      <c r="FKP1534" s="69"/>
      <c r="FKQ1534" s="69"/>
      <c r="FKR1534" s="69"/>
      <c r="FKS1534" s="107"/>
      <c r="FKT1534" s="2"/>
      <c r="FKU1534" s="15"/>
      <c r="FKV1534" s="15"/>
      <c r="FKW1534" s="80"/>
      <c r="FKX1534" s="52"/>
      <c r="FKY1534" s="69"/>
      <c r="FKZ1534" s="69"/>
      <c r="FLA1534" s="69"/>
      <c r="FLB1534" s="107"/>
      <c r="FLC1534" s="2"/>
      <c r="FLD1534" s="15"/>
      <c r="FLE1534" s="15"/>
      <c r="FLF1534" s="80"/>
      <c r="FLG1534" s="52"/>
      <c r="FLH1534" s="69"/>
      <c r="FLI1534" s="69"/>
      <c r="FLJ1534" s="69"/>
      <c r="FLK1534" s="107"/>
      <c r="FLL1534" s="2"/>
      <c r="FLM1534" s="15"/>
      <c r="FLN1534" s="15"/>
      <c r="FLO1534" s="80"/>
      <c r="FLP1534" s="52"/>
      <c r="FLQ1534" s="69"/>
      <c r="FLR1534" s="69"/>
      <c r="FLS1534" s="69"/>
      <c r="FLT1534" s="107"/>
      <c r="FLU1534" s="2"/>
      <c r="FLV1534" s="15"/>
      <c r="FLW1534" s="15"/>
      <c r="FLX1534" s="80"/>
      <c r="FLY1534" s="52"/>
      <c r="FLZ1534" s="69"/>
      <c r="FMA1534" s="69"/>
      <c r="FMB1534" s="69"/>
      <c r="FMC1534" s="107"/>
      <c r="FMD1534" s="2"/>
      <c r="FME1534" s="15"/>
      <c r="FMF1534" s="15"/>
      <c r="FMG1534" s="80"/>
      <c r="FMH1534" s="52"/>
      <c r="FMI1534" s="69"/>
      <c r="FMJ1534" s="69"/>
      <c r="FMK1534" s="69"/>
      <c r="FML1534" s="107"/>
      <c r="FMM1534" s="2"/>
      <c r="FMN1534" s="15"/>
      <c r="FMO1534" s="15"/>
      <c r="FMP1534" s="80"/>
      <c r="FMQ1534" s="52"/>
      <c r="FMR1534" s="69"/>
      <c r="FMS1534" s="69"/>
      <c r="FMT1534" s="69"/>
      <c r="FMU1534" s="107"/>
      <c r="FMV1534" s="2"/>
      <c r="FMW1534" s="15"/>
      <c r="FMX1534" s="15"/>
      <c r="FMY1534" s="80"/>
      <c r="FMZ1534" s="52"/>
      <c r="FNA1534" s="69"/>
      <c r="FNB1534" s="69"/>
      <c r="FNC1534" s="69"/>
      <c r="FND1534" s="107"/>
      <c r="FNE1534" s="2"/>
      <c r="FNF1534" s="15"/>
      <c r="FNG1534" s="15"/>
      <c r="FNH1534" s="80"/>
      <c r="FNI1534" s="52"/>
      <c r="FNJ1534" s="69"/>
      <c r="FNK1534" s="69"/>
      <c r="FNL1534" s="69"/>
      <c r="FNM1534" s="107"/>
      <c r="FNN1534" s="2"/>
      <c r="FNO1534" s="15"/>
      <c r="FNP1534" s="15"/>
      <c r="FNQ1534" s="80"/>
      <c r="FNR1534" s="52"/>
      <c r="FNS1534" s="69"/>
      <c r="FNT1534" s="69"/>
      <c r="FNU1534" s="69"/>
      <c r="FNV1534" s="107"/>
      <c r="FNW1534" s="2"/>
      <c r="FNX1534" s="15"/>
      <c r="FNY1534" s="15"/>
      <c r="FNZ1534" s="80"/>
      <c r="FOA1534" s="52"/>
      <c r="FOB1534" s="69"/>
      <c r="FOC1534" s="69"/>
      <c r="FOD1534" s="69"/>
      <c r="FOE1534" s="107"/>
      <c r="FOF1534" s="2"/>
      <c r="FOG1534" s="15"/>
      <c r="FOH1534" s="15"/>
      <c r="FOI1534" s="80"/>
      <c r="FOJ1534" s="52"/>
      <c r="FOK1534" s="69"/>
      <c r="FOL1534" s="69"/>
      <c r="FOM1534" s="69"/>
      <c r="FON1534" s="107"/>
      <c r="FOO1534" s="2"/>
      <c r="FOP1534" s="15"/>
      <c r="FOQ1534" s="15"/>
      <c r="FOR1534" s="80"/>
      <c r="FOS1534" s="52"/>
      <c r="FOT1534" s="69"/>
      <c r="FOU1534" s="69"/>
      <c r="FOV1534" s="69"/>
      <c r="FOW1534" s="107"/>
      <c r="FOX1534" s="2"/>
      <c r="FOY1534" s="15"/>
      <c r="FOZ1534" s="15"/>
      <c r="FPA1534" s="80"/>
      <c r="FPB1534" s="52"/>
      <c r="FPC1534" s="69"/>
      <c r="FPD1534" s="69"/>
      <c r="FPE1534" s="69"/>
      <c r="FPF1534" s="107"/>
      <c r="FPG1534" s="2"/>
      <c r="FPH1534" s="15"/>
      <c r="FPI1534" s="15"/>
      <c r="FPJ1534" s="80"/>
      <c r="FPK1534" s="52"/>
      <c r="FPL1534" s="69"/>
      <c r="FPM1534" s="69"/>
      <c r="FPN1534" s="69"/>
      <c r="FPO1534" s="107"/>
      <c r="FPP1534" s="2"/>
      <c r="FPQ1534" s="15"/>
      <c r="FPR1534" s="15"/>
      <c r="FPS1534" s="80"/>
      <c r="FPT1534" s="52"/>
      <c r="FPU1534" s="69"/>
      <c r="FPV1534" s="69"/>
      <c r="FPW1534" s="69"/>
      <c r="FPX1534" s="107"/>
      <c r="FPY1534" s="2"/>
      <c r="FPZ1534" s="15"/>
      <c r="FQA1534" s="15"/>
      <c r="FQB1534" s="80"/>
      <c r="FQC1534" s="52"/>
      <c r="FQD1534" s="69"/>
      <c r="FQE1534" s="69"/>
      <c r="FQF1534" s="69"/>
      <c r="FQG1534" s="107"/>
      <c r="FQH1534" s="2"/>
      <c r="FQI1534" s="15"/>
      <c r="FQJ1534" s="15"/>
      <c r="FQK1534" s="80"/>
      <c r="FQL1534" s="52"/>
      <c r="FQM1534" s="69"/>
      <c r="FQN1534" s="69"/>
      <c r="FQO1534" s="69"/>
      <c r="FQP1534" s="107"/>
      <c r="FQQ1534" s="2"/>
      <c r="FQR1534" s="15"/>
      <c r="FQS1534" s="15"/>
      <c r="FQT1534" s="80"/>
      <c r="FQU1534" s="52"/>
      <c r="FQV1534" s="69"/>
      <c r="FQW1534" s="69"/>
      <c r="FQX1534" s="69"/>
      <c r="FQY1534" s="107"/>
      <c r="FQZ1534" s="2"/>
      <c r="FRA1534" s="15"/>
      <c r="FRB1534" s="15"/>
      <c r="FRC1534" s="80"/>
      <c r="FRD1534" s="52"/>
      <c r="FRE1534" s="69"/>
      <c r="FRF1534" s="69"/>
      <c r="FRG1534" s="69"/>
      <c r="FRH1534" s="107"/>
      <c r="FRI1534" s="2"/>
      <c r="FRJ1534" s="15"/>
      <c r="FRK1534" s="15"/>
      <c r="FRL1534" s="80"/>
      <c r="FRM1534" s="52"/>
      <c r="FRN1534" s="69"/>
      <c r="FRO1534" s="69"/>
      <c r="FRP1534" s="69"/>
      <c r="FRQ1534" s="107"/>
      <c r="FRR1534" s="2"/>
      <c r="FRS1534" s="15"/>
      <c r="FRT1534" s="15"/>
      <c r="FRU1534" s="80"/>
      <c r="FRV1534" s="52"/>
      <c r="FRW1534" s="69"/>
      <c r="FRX1534" s="69"/>
      <c r="FRY1534" s="69"/>
      <c r="FRZ1534" s="107"/>
      <c r="FSA1534" s="2"/>
      <c r="FSB1534" s="15"/>
      <c r="FSC1534" s="15"/>
      <c r="FSD1534" s="80"/>
      <c r="FSE1534" s="52"/>
      <c r="FSF1534" s="69"/>
      <c r="FSG1534" s="69"/>
      <c r="FSH1534" s="69"/>
      <c r="FSI1534" s="107"/>
      <c r="FSJ1534" s="2"/>
      <c r="FSK1534" s="15"/>
      <c r="FSL1534" s="15"/>
      <c r="FSM1534" s="80"/>
      <c r="FSN1534" s="52"/>
      <c r="FSO1534" s="69"/>
      <c r="FSP1534" s="69"/>
      <c r="FSQ1534" s="69"/>
      <c r="FSR1534" s="107"/>
      <c r="FSS1534" s="2"/>
      <c r="FST1534" s="15"/>
      <c r="FSU1534" s="15"/>
      <c r="FSV1534" s="80"/>
      <c r="FSW1534" s="52"/>
      <c r="FSX1534" s="69"/>
      <c r="FSY1534" s="69"/>
      <c r="FSZ1534" s="69"/>
      <c r="FTA1534" s="107"/>
      <c r="FTB1534" s="2"/>
      <c r="FTC1534" s="15"/>
      <c r="FTD1534" s="15"/>
      <c r="FTE1534" s="80"/>
      <c r="FTF1534" s="52"/>
      <c r="FTG1534" s="69"/>
      <c r="FTH1534" s="69"/>
      <c r="FTI1534" s="69"/>
      <c r="FTJ1534" s="107"/>
      <c r="FTK1534" s="2"/>
      <c r="FTL1534" s="15"/>
      <c r="FTM1534" s="15"/>
      <c r="FTN1534" s="80"/>
      <c r="FTO1534" s="52"/>
      <c r="FTP1534" s="69"/>
      <c r="FTQ1534" s="69"/>
      <c r="FTR1534" s="69"/>
      <c r="FTS1534" s="107"/>
      <c r="FTT1534" s="2"/>
      <c r="FTU1534" s="15"/>
      <c r="FTV1534" s="15"/>
      <c r="FTW1534" s="80"/>
      <c r="FTX1534" s="52"/>
      <c r="FTY1534" s="69"/>
      <c r="FTZ1534" s="69"/>
      <c r="FUA1534" s="69"/>
      <c r="FUB1534" s="107"/>
      <c r="FUC1534" s="2"/>
      <c r="FUD1534" s="15"/>
      <c r="FUE1534" s="15"/>
      <c r="FUF1534" s="80"/>
      <c r="FUG1534" s="52"/>
      <c r="FUH1534" s="69"/>
      <c r="FUI1534" s="69"/>
      <c r="FUJ1534" s="69"/>
      <c r="FUK1534" s="107"/>
      <c r="FUL1534" s="2"/>
      <c r="FUM1534" s="15"/>
      <c r="FUN1534" s="15"/>
      <c r="FUO1534" s="80"/>
      <c r="FUP1534" s="52"/>
      <c r="FUQ1534" s="69"/>
      <c r="FUR1534" s="69"/>
      <c r="FUS1534" s="69"/>
      <c r="FUT1534" s="107"/>
      <c r="FUU1534" s="2"/>
      <c r="FUV1534" s="15"/>
      <c r="FUW1534" s="15"/>
      <c r="FUX1534" s="80"/>
      <c r="FUY1534" s="52"/>
      <c r="FUZ1534" s="69"/>
      <c r="FVA1534" s="69"/>
      <c r="FVB1534" s="69"/>
      <c r="FVC1534" s="107"/>
      <c r="FVD1534" s="2"/>
      <c r="FVE1534" s="15"/>
      <c r="FVF1534" s="15"/>
      <c r="FVG1534" s="80"/>
      <c r="FVH1534" s="52"/>
      <c r="FVI1534" s="69"/>
      <c r="FVJ1534" s="69"/>
      <c r="FVK1534" s="69"/>
      <c r="FVL1534" s="107"/>
      <c r="FVM1534" s="2"/>
      <c r="FVN1534" s="15"/>
      <c r="FVO1534" s="15"/>
      <c r="FVP1534" s="80"/>
      <c r="FVQ1534" s="52"/>
      <c r="FVR1534" s="69"/>
      <c r="FVS1534" s="69"/>
      <c r="FVT1534" s="69"/>
      <c r="FVU1534" s="107"/>
      <c r="FVV1534" s="2"/>
      <c r="FVW1534" s="15"/>
      <c r="FVX1534" s="15"/>
      <c r="FVY1534" s="80"/>
      <c r="FVZ1534" s="52"/>
      <c r="FWA1534" s="69"/>
      <c r="FWB1534" s="69"/>
      <c r="FWC1534" s="69"/>
      <c r="FWD1534" s="107"/>
      <c r="FWE1534" s="2"/>
      <c r="FWF1534" s="15"/>
      <c r="FWG1534" s="15"/>
      <c r="FWH1534" s="80"/>
      <c r="FWI1534" s="52"/>
      <c r="FWJ1534" s="69"/>
      <c r="FWK1534" s="69"/>
      <c r="FWL1534" s="69"/>
      <c r="FWM1534" s="107"/>
      <c r="FWN1534" s="2"/>
      <c r="FWO1534" s="15"/>
      <c r="FWP1534" s="15"/>
      <c r="FWQ1534" s="80"/>
      <c r="FWR1534" s="52"/>
      <c r="FWS1534" s="69"/>
      <c r="FWT1534" s="69"/>
      <c r="FWU1534" s="69"/>
      <c r="FWV1534" s="107"/>
      <c r="FWW1534" s="2"/>
      <c r="FWX1534" s="15"/>
      <c r="FWY1534" s="15"/>
      <c r="FWZ1534" s="80"/>
      <c r="FXA1534" s="52"/>
      <c r="FXB1534" s="69"/>
      <c r="FXC1534" s="69"/>
      <c r="FXD1534" s="69"/>
      <c r="FXE1534" s="107"/>
      <c r="FXF1534" s="2"/>
      <c r="FXG1534" s="15"/>
      <c r="FXH1534" s="15"/>
      <c r="FXI1534" s="80"/>
      <c r="FXJ1534" s="52"/>
      <c r="FXK1534" s="69"/>
      <c r="FXL1534" s="69"/>
      <c r="FXM1534" s="69"/>
      <c r="FXN1534" s="107"/>
      <c r="FXO1534" s="2"/>
      <c r="FXP1534" s="15"/>
      <c r="FXQ1534" s="15"/>
      <c r="FXR1534" s="80"/>
      <c r="FXS1534" s="52"/>
      <c r="FXT1534" s="69"/>
      <c r="FXU1534" s="69"/>
      <c r="FXV1534" s="69"/>
      <c r="FXW1534" s="107"/>
      <c r="FXX1534" s="2"/>
      <c r="FXY1534" s="15"/>
      <c r="FXZ1534" s="15"/>
      <c r="FYA1534" s="80"/>
      <c r="FYB1534" s="52"/>
      <c r="FYC1534" s="69"/>
      <c r="FYD1534" s="69"/>
      <c r="FYE1534" s="69"/>
      <c r="FYF1534" s="107"/>
      <c r="FYG1534" s="2"/>
      <c r="FYH1534" s="15"/>
      <c r="FYI1534" s="15"/>
      <c r="FYJ1534" s="80"/>
      <c r="FYK1534" s="52"/>
      <c r="FYL1534" s="69"/>
      <c r="FYM1534" s="69"/>
      <c r="FYN1534" s="69"/>
      <c r="FYO1534" s="107"/>
      <c r="FYP1534" s="2"/>
      <c r="FYQ1534" s="15"/>
      <c r="FYR1534" s="15"/>
      <c r="FYS1534" s="80"/>
      <c r="FYT1534" s="52"/>
      <c r="FYU1534" s="69"/>
      <c r="FYV1534" s="69"/>
      <c r="FYW1534" s="69"/>
      <c r="FYX1534" s="107"/>
      <c r="FYY1534" s="2"/>
      <c r="FYZ1534" s="15"/>
      <c r="FZA1534" s="15"/>
      <c r="FZB1534" s="80"/>
      <c r="FZC1534" s="52"/>
      <c r="FZD1534" s="69"/>
      <c r="FZE1534" s="69"/>
      <c r="FZF1534" s="69"/>
      <c r="FZG1534" s="107"/>
      <c r="FZH1534" s="2"/>
      <c r="FZI1534" s="15"/>
      <c r="FZJ1534" s="15"/>
      <c r="FZK1534" s="80"/>
      <c r="FZL1534" s="52"/>
      <c r="FZM1534" s="69"/>
      <c r="FZN1534" s="69"/>
      <c r="FZO1534" s="69"/>
      <c r="FZP1534" s="107"/>
      <c r="FZQ1534" s="2"/>
      <c r="FZR1534" s="15"/>
      <c r="FZS1534" s="15"/>
      <c r="FZT1534" s="80"/>
      <c r="FZU1534" s="52"/>
      <c r="FZV1534" s="69"/>
      <c r="FZW1534" s="69"/>
      <c r="FZX1534" s="69"/>
      <c r="FZY1534" s="107"/>
      <c r="FZZ1534" s="2"/>
      <c r="GAA1534" s="15"/>
      <c r="GAB1534" s="15"/>
      <c r="GAC1534" s="80"/>
      <c r="GAD1534" s="52"/>
      <c r="GAE1534" s="69"/>
      <c r="GAF1534" s="69"/>
      <c r="GAG1534" s="69"/>
      <c r="GAH1534" s="107"/>
      <c r="GAI1534" s="2"/>
      <c r="GAJ1534" s="15"/>
      <c r="GAK1534" s="15"/>
      <c r="GAL1534" s="80"/>
      <c r="GAM1534" s="52"/>
      <c r="GAN1534" s="69"/>
      <c r="GAO1534" s="69"/>
      <c r="GAP1534" s="69"/>
      <c r="GAQ1534" s="107"/>
      <c r="GAR1534" s="2"/>
      <c r="GAS1534" s="15"/>
      <c r="GAT1534" s="15"/>
      <c r="GAU1534" s="80"/>
      <c r="GAV1534" s="52"/>
      <c r="GAW1534" s="69"/>
      <c r="GAX1534" s="69"/>
      <c r="GAY1534" s="69"/>
      <c r="GAZ1534" s="107"/>
      <c r="GBA1534" s="2"/>
      <c r="GBB1534" s="15"/>
      <c r="GBC1534" s="15"/>
      <c r="GBD1534" s="80"/>
      <c r="GBE1534" s="52"/>
      <c r="GBF1534" s="69"/>
      <c r="GBG1534" s="69"/>
      <c r="GBH1534" s="69"/>
      <c r="GBI1534" s="107"/>
      <c r="GBJ1534" s="2"/>
      <c r="GBK1534" s="15"/>
      <c r="GBL1534" s="15"/>
      <c r="GBM1534" s="80"/>
      <c r="GBN1534" s="52"/>
      <c r="GBO1534" s="69"/>
      <c r="GBP1534" s="69"/>
      <c r="GBQ1534" s="69"/>
      <c r="GBR1534" s="107"/>
      <c r="GBS1534" s="2"/>
      <c r="GBT1534" s="15"/>
      <c r="GBU1534" s="15"/>
      <c r="GBV1534" s="80"/>
      <c r="GBW1534" s="52"/>
      <c r="GBX1534" s="69"/>
      <c r="GBY1534" s="69"/>
      <c r="GBZ1534" s="69"/>
      <c r="GCA1534" s="107"/>
      <c r="GCB1534" s="2"/>
      <c r="GCC1534" s="15"/>
      <c r="GCD1534" s="15"/>
      <c r="GCE1534" s="80"/>
      <c r="GCF1534" s="52"/>
      <c r="GCG1534" s="69"/>
      <c r="GCH1534" s="69"/>
      <c r="GCI1534" s="69"/>
      <c r="GCJ1534" s="107"/>
      <c r="GCK1534" s="2"/>
      <c r="GCL1534" s="15"/>
      <c r="GCM1534" s="15"/>
      <c r="GCN1534" s="80"/>
      <c r="GCO1534" s="52"/>
      <c r="GCP1534" s="69"/>
      <c r="GCQ1534" s="69"/>
      <c r="GCR1534" s="69"/>
      <c r="GCS1534" s="107"/>
      <c r="GCT1534" s="2"/>
      <c r="GCU1534" s="15"/>
      <c r="GCV1534" s="15"/>
      <c r="GCW1534" s="80"/>
      <c r="GCX1534" s="52"/>
      <c r="GCY1534" s="69"/>
      <c r="GCZ1534" s="69"/>
      <c r="GDA1534" s="69"/>
      <c r="GDB1534" s="107"/>
      <c r="GDC1534" s="2"/>
      <c r="GDD1534" s="15"/>
      <c r="GDE1534" s="15"/>
      <c r="GDF1534" s="80"/>
      <c r="GDG1534" s="52"/>
      <c r="GDH1534" s="69"/>
      <c r="GDI1534" s="69"/>
      <c r="GDJ1534" s="69"/>
      <c r="GDK1534" s="107"/>
      <c r="GDL1534" s="2"/>
      <c r="GDM1534" s="15"/>
      <c r="GDN1534" s="15"/>
      <c r="GDO1534" s="80"/>
      <c r="GDP1534" s="52"/>
      <c r="GDQ1534" s="69"/>
      <c r="GDR1534" s="69"/>
      <c r="GDS1534" s="69"/>
      <c r="GDT1534" s="107"/>
      <c r="GDU1534" s="2"/>
      <c r="GDV1534" s="15"/>
      <c r="GDW1534" s="15"/>
      <c r="GDX1534" s="80"/>
      <c r="GDY1534" s="52"/>
      <c r="GDZ1534" s="69"/>
      <c r="GEA1534" s="69"/>
      <c r="GEB1534" s="69"/>
      <c r="GEC1534" s="107"/>
      <c r="GED1534" s="2"/>
      <c r="GEE1534" s="15"/>
      <c r="GEF1534" s="15"/>
      <c r="GEG1534" s="80"/>
      <c r="GEH1534" s="52"/>
      <c r="GEI1534" s="69"/>
      <c r="GEJ1534" s="69"/>
      <c r="GEK1534" s="69"/>
      <c r="GEL1534" s="107"/>
      <c r="GEM1534" s="2"/>
      <c r="GEN1534" s="15"/>
      <c r="GEO1534" s="15"/>
      <c r="GEP1534" s="80"/>
      <c r="GEQ1534" s="52"/>
      <c r="GER1534" s="69"/>
      <c r="GES1534" s="69"/>
      <c r="GET1534" s="69"/>
      <c r="GEU1534" s="107"/>
      <c r="GEV1534" s="2"/>
      <c r="GEW1534" s="15"/>
      <c r="GEX1534" s="15"/>
      <c r="GEY1534" s="80"/>
      <c r="GEZ1534" s="52"/>
      <c r="GFA1534" s="69"/>
      <c r="GFB1534" s="69"/>
      <c r="GFC1534" s="69"/>
      <c r="GFD1534" s="107"/>
      <c r="GFE1534" s="2"/>
      <c r="GFF1534" s="15"/>
      <c r="GFG1534" s="15"/>
      <c r="GFH1534" s="80"/>
      <c r="GFI1534" s="52"/>
      <c r="GFJ1534" s="69"/>
      <c r="GFK1534" s="69"/>
      <c r="GFL1534" s="69"/>
      <c r="GFM1534" s="107"/>
      <c r="GFN1534" s="2"/>
      <c r="GFO1534" s="15"/>
      <c r="GFP1534" s="15"/>
      <c r="GFQ1534" s="80"/>
      <c r="GFR1534" s="52"/>
      <c r="GFS1534" s="69"/>
      <c r="GFT1534" s="69"/>
      <c r="GFU1534" s="69"/>
      <c r="GFV1534" s="107"/>
      <c r="GFW1534" s="2"/>
      <c r="GFX1534" s="15"/>
      <c r="GFY1534" s="15"/>
      <c r="GFZ1534" s="80"/>
      <c r="GGA1534" s="52"/>
      <c r="GGB1534" s="69"/>
      <c r="GGC1534" s="69"/>
      <c r="GGD1534" s="69"/>
      <c r="GGE1534" s="107"/>
      <c r="GGF1534" s="2"/>
      <c r="GGG1534" s="15"/>
      <c r="GGH1534" s="15"/>
      <c r="GGI1534" s="80"/>
      <c r="GGJ1534" s="52"/>
      <c r="GGK1534" s="69"/>
      <c r="GGL1534" s="69"/>
      <c r="GGM1534" s="69"/>
      <c r="GGN1534" s="107"/>
      <c r="GGO1534" s="2"/>
      <c r="GGP1534" s="15"/>
      <c r="GGQ1534" s="15"/>
      <c r="GGR1534" s="80"/>
      <c r="GGS1534" s="52"/>
      <c r="GGT1534" s="69"/>
      <c r="GGU1534" s="69"/>
      <c r="GGV1534" s="69"/>
      <c r="GGW1534" s="107"/>
      <c r="GGX1534" s="2"/>
      <c r="GGY1534" s="15"/>
      <c r="GGZ1534" s="15"/>
      <c r="GHA1534" s="80"/>
      <c r="GHB1534" s="52"/>
      <c r="GHC1534" s="69"/>
      <c r="GHD1534" s="69"/>
      <c r="GHE1534" s="69"/>
      <c r="GHF1534" s="107"/>
      <c r="GHG1534" s="2"/>
      <c r="GHH1534" s="15"/>
      <c r="GHI1534" s="15"/>
      <c r="GHJ1534" s="80"/>
      <c r="GHK1534" s="52"/>
      <c r="GHL1534" s="69"/>
      <c r="GHM1534" s="69"/>
      <c r="GHN1534" s="69"/>
      <c r="GHO1534" s="107"/>
      <c r="GHP1534" s="2"/>
      <c r="GHQ1534" s="15"/>
      <c r="GHR1534" s="15"/>
      <c r="GHS1534" s="80"/>
      <c r="GHT1534" s="52"/>
      <c r="GHU1534" s="69"/>
      <c r="GHV1534" s="69"/>
      <c r="GHW1534" s="69"/>
      <c r="GHX1534" s="107"/>
      <c r="GHY1534" s="2"/>
      <c r="GHZ1534" s="15"/>
      <c r="GIA1534" s="15"/>
      <c r="GIB1534" s="80"/>
      <c r="GIC1534" s="52"/>
      <c r="GID1534" s="69"/>
      <c r="GIE1534" s="69"/>
      <c r="GIF1534" s="69"/>
      <c r="GIG1534" s="107"/>
      <c r="GIH1534" s="2"/>
      <c r="GII1534" s="15"/>
      <c r="GIJ1534" s="15"/>
      <c r="GIK1534" s="80"/>
      <c r="GIL1534" s="52"/>
      <c r="GIM1534" s="69"/>
      <c r="GIN1534" s="69"/>
      <c r="GIO1534" s="69"/>
      <c r="GIP1534" s="107"/>
      <c r="GIQ1534" s="2"/>
      <c r="GIR1534" s="15"/>
      <c r="GIS1534" s="15"/>
      <c r="GIT1534" s="80"/>
      <c r="GIU1534" s="52"/>
      <c r="GIV1534" s="69"/>
      <c r="GIW1534" s="69"/>
      <c r="GIX1534" s="69"/>
      <c r="GIY1534" s="107"/>
      <c r="GIZ1534" s="2"/>
      <c r="GJA1534" s="15"/>
      <c r="GJB1534" s="15"/>
      <c r="GJC1534" s="80"/>
      <c r="GJD1534" s="52"/>
      <c r="GJE1534" s="69"/>
      <c r="GJF1534" s="69"/>
      <c r="GJG1534" s="69"/>
      <c r="GJH1534" s="107"/>
      <c r="GJI1534" s="2"/>
      <c r="GJJ1534" s="15"/>
      <c r="GJK1534" s="15"/>
      <c r="GJL1534" s="80"/>
      <c r="GJM1534" s="52"/>
      <c r="GJN1534" s="69"/>
      <c r="GJO1534" s="69"/>
      <c r="GJP1534" s="69"/>
      <c r="GJQ1534" s="107"/>
      <c r="GJR1534" s="2"/>
      <c r="GJS1534" s="15"/>
      <c r="GJT1534" s="15"/>
      <c r="GJU1534" s="80"/>
      <c r="GJV1534" s="52"/>
      <c r="GJW1534" s="69"/>
      <c r="GJX1534" s="69"/>
      <c r="GJY1534" s="69"/>
      <c r="GJZ1534" s="107"/>
      <c r="GKA1534" s="2"/>
      <c r="GKB1534" s="15"/>
      <c r="GKC1534" s="15"/>
      <c r="GKD1534" s="80"/>
      <c r="GKE1534" s="52"/>
      <c r="GKF1534" s="69"/>
      <c r="GKG1534" s="69"/>
      <c r="GKH1534" s="69"/>
      <c r="GKI1534" s="107"/>
      <c r="GKJ1534" s="2"/>
      <c r="GKK1534" s="15"/>
      <c r="GKL1534" s="15"/>
      <c r="GKM1534" s="80"/>
      <c r="GKN1534" s="52"/>
      <c r="GKO1534" s="69"/>
      <c r="GKP1534" s="69"/>
      <c r="GKQ1534" s="69"/>
      <c r="GKR1534" s="107"/>
      <c r="GKS1534" s="2"/>
      <c r="GKT1534" s="15"/>
      <c r="GKU1534" s="15"/>
      <c r="GKV1534" s="80"/>
      <c r="GKW1534" s="52"/>
      <c r="GKX1534" s="69"/>
      <c r="GKY1534" s="69"/>
      <c r="GKZ1534" s="69"/>
      <c r="GLA1534" s="107"/>
      <c r="GLB1534" s="2"/>
      <c r="GLC1534" s="15"/>
      <c r="GLD1534" s="15"/>
      <c r="GLE1534" s="80"/>
      <c r="GLF1534" s="52"/>
      <c r="GLG1534" s="69"/>
      <c r="GLH1534" s="69"/>
      <c r="GLI1534" s="69"/>
      <c r="GLJ1534" s="107"/>
      <c r="GLK1534" s="2"/>
      <c r="GLL1534" s="15"/>
      <c r="GLM1534" s="15"/>
      <c r="GLN1534" s="80"/>
      <c r="GLO1534" s="52"/>
      <c r="GLP1534" s="69"/>
      <c r="GLQ1534" s="69"/>
      <c r="GLR1534" s="69"/>
      <c r="GLS1534" s="107"/>
      <c r="GLT1534" s="2"/>
      <c r="GLU1534" s="15"/>
      <c r="GLV1534" s="15"/>
      <c r="GLW1534" s="80"/>
      <c r="GLX1534" s="52"/>
      <c r="GLY1534" s="69"/>
      <c r="GLZ1534" s="69"/>
      <c r="GMA1534" s="69"/>
      <c r="GMB1534" s="107"/>
      <c r="GMC1534" s="2"/>
      <c r="GMD1534" s="15"/>
      <c r="GME1534" s="15"/>
      <c r="GMF1534" s="80"/>
      <c r="GMG1534" s="52"/>
      <c r="GMH1534" s="69"/>
      <c r="GMI1534" s="69"/>
      <c r="GMJ1534" s="69"/>
      <c r="GMK1534" s="107"/>
      <c r="GML1534" s="2"/>
      <c r="GMM1534" s="15"/>
      <c r="GMN1534" s="15"/>
      <c r="GMO1534" s="80"/>
      <c r="GMP1534" s="52"/>
      <c r="GMQ1534" s="69"/>
      <c r="GMR1534" s="69"/>
      <c r="GMS1534" s="69"/>
      <c r="GMT1534" s="107"/>
      <c r="GMU1534" s="2"/>
      <c r="GMV1534" s="15"/>
      <c r="GMW1534" s="15"/>
      <c r="GMX1534" s="80"/>
      <c r="GMY1534" s="52"/>
      <c r="GMZ1534" s="69"/>
      <c r="GNA1534" s="69"/>
      <c r="GNB1534" s="69"/>
      <c r="GNC1534" s="107"/>
      <c r="GND1534" s="2"/>
      <c r="GNE1534" s="15"/>
      <c r="GNF1534" s="15"/>
      <c r="GNG1534" s="80"/>
      <c r="GNH1534" s="52"/>
      <c r="GNI1534" s="69"/>
      <c r="GNJ1534" s="69"/>
      <c r="GNK1534" s="69"/>
      <c r="GNL1534" s="107"/>
      <c r="GNM1534" s="2"/>
      <c r="GNN1534" s="15"/>
      <c r="GNO1534" s="15"/>
      <c r="GNP1534" s="80"/>
      <c r="GNQ1534" s="52"/>
      <c r="GNR1534" s="69"/>
      <c r="GNS1534" s="69"/>
      <c r="GNT1534" s="69"/>
      <c r="GNU1534" s="107"/>
      <c r="GNV1534" s="2"/>
      <c r="GNW1534" s="15"/>
      <c r="GNX1534" s="15"/>
      <c r="GNY1534" s="80"/>
      <c r="GNZ1534" s="52"/>
      <c r="GOA1534" s="69"/>
      <c r="GOB1534" s="69"/>
      <c r="GOC1534" s="69"/>
      <c r="GOD1534" s="107"/>
      <c r="GOE1534" s="2"/>
      <c r="GOF1534" s="15"/>
      <c r="GOG1534" s="15"/>
      <c r="GOH1534" s="80"/>
      <c r="GOI1534" s="52"/>
      <c r="GOJ1534" s="69"/>
      <c r="GOK1534" s="69"/>
      <c r="GOL1534" s="69"/>
      <c r="GOM1534" s="107"/>
      <c r="GON1534" s="2"/>
      <c r="GOO1534" s="15"/>
      <c r="GOP1534" s="15"/>
      <c r="GOQ1534" s="80"/>
      <c r="GOR1534" s="52"/>
      <c r="GOS1534" s="69"/>
      <c r="GOT1534" s="69"/>
      <c r="GOU1534" s="69"/>
      <c r="GOV1534" s="107"/>
      <c r="GOW1534" s="2"/>
      <c r="GOX1534" s="15"/>
      <c r="GOY1534" s="15"/>
      <c r="GOZ1534" s="80"/>
      <c r="GPA1534" s="52"/>
      <c r="GPB1534" s="69"/>
      <c r="GPC1534" s="69"/>
      <c r="GPD1534" s="69"/>
      <c r="GPE1534" s="107"/>
      <c r="GPF1534" s="2"/>
      <c r="GPG1534" s="15"/>
      <c r="GPH1534" s="15"/>
      <c r="GPI1534" s="80"/>
      <c r="GPJ1534" s="52"/>
      <c r="GPK1534" s="69"/>
      <c r="GPL1534" s="69"/>
      <c r="GPM1534" s="69"/>
      <c r="GPN1534" s="107"/>
      <c r="GPO1534" s="2"/>
      <c r="GPP1534" s="15"/>
      <c r="GPQ1534" s="15"/>
      <c r="GPR1534" s="80"/>
      <c r="GPS1534" s="52"/>
      <c r="GPT1534" s="69"/>
      <c r="GPU1534" s="69"/>
      <c r="GPV1534" s="69"/>
      <c r="GPW1534" s="107"/>
      <c r="GPX1534" s="2"/>
      <c r="GPY1534" s="15"/>
      <c r="GPZ1534" s="15"/>
      <c r="GQA1534" s="80"/>
      <c r="GQB1534" s="52"/>
      <c r="GQC1534" s="69"/>
      <c r="GQD1534" s="69"/>
      <c r="GQE1534" s="69"/>
      <c r="GQF1534" s="107"/>
      <c r="GQG1534" s="2"/>
      <c r="GQH1534" s="15"/>
      <c r="GQI1534" s="15"/>
      <c r="GQJ1534" s="80"/>
      <c r="GQK1534" s="52"/>
      <c r="GQL1534" s="69"/>
      <c r="GQM1534" s="69"/>
      <c r="GQN1534" s="69"/>
      <c r="GQO1534" s="107"/>
      <c r="GQP1534" s="2"/>
      <c r="GQQ1534" s="15"/>
      <c r="GQR1534" s="15"/>
      <c r="GQS1534" s="80"/>
      <c r="GQT1534" s="52"/>
      <c r="GQU1534" s="69"/>
      <c r="GQV1534" s="69"/>
      <c r="GQW1534" s="69"/>
      <c r="GQX1534" s="107"/>
      <c r="GQY1534" s="2"/>
      <c r="GQZ1534" s="15"/>
      <c r="GRA1534" s="15"/>
      <c r="GRB1534" s="80"/>
      <c r="GRC1534" s="52"/>
      <c r="GRD1534" s="69"/>
      <c r="GRE1534" s="69"/>
      <c r="GRF1534" s="69"/>
      <c r="GRG1534" s="107"/>
      <c r="GRH1534" s="2"/>
      <c r="GRI1534" s="15"/>
      <c r="GRJ1534" s="15"/>
      <c r="GRK1534" s="80"/>
      <c r="GRL1534" s="52"/>
      <c r="GRM1534" s="69"/>
      <c r="GRN1534" s="69"/>
      <c r="GRO1534" s="69"/>
      <c r="GRP1534" s="107"/>
      <c r="GRQ1534" s="2"/>
      <c r="GRR1534" s="15"/>
      <c r="GRS1534" s="15"/>
      <c r="GRT1534" s="80"/>
      <c r="GRU1534" s="52"/>
      <c r="GRV1534" s="69"/>
      <c r="GRW1534" s="69"/>
      <c r="GRX1534" s="69"/>
      <c r="GRY1534" s="107"/>
      <c r="GRZ1534" s="2"/>
      <c r="GSA1534" s="15"/>
      <c r="GSB1534" s="15"/>
      <c r="GSC1534" s="80"/>
      <c r="GSD1534" s="52"/>
      <c r="GSE1534" s="69"/>
      <c r="GSF1534" s="69"/>
      <c r="GSG1534" s="69"/>
      <c r="GSH1534" s="107"/>
      <c r="GSI1534" s="2"/>
      <c r="GSJ1534" s="15"/>
      <c r="GSK1534" s="15"/>
      <c r="GSL1534" s="80"/>
      <c r="GSM1534" s="52"/>
      <c r="GSN1534" s="69"/>
      <c r="GSO1534" s="69"/>
      <c r="GSP1534" s="69"/>
      <c r="GSQ1534" s="107"/>
      <c r="GSR1534" s="2"/>
      <c r="GSS1534" s="15"/>
      <c r="GST1534" s="15"/>
      <c r="GSU1534" s="80"/>
      <c r="GSV1534" s="52"/>
      <c r="GSW1534" s="69"/>
      <c r="GSX1534" s="69"/>
      <c r="GSY1534" s="69"/>
      <c r="GSZ1534" s="107"/>
      <c r="GTA1534" s="2"/>
      <c r="GTB1534" s="15"/>
      <c r="GTC1534" s="15"/>
      <c r="GTD1534" s="80"/>
      <c r="GTE1534" s="52"/>
      <c r="GTF1534" s="69"/>
      <c r="GTG1534" s="69"/>
      <c r="GTH1534" s="69"/>
      <c r="GTI1534" s="107"/>
      <c r="GTJ1534" s="2"/>
      <c r="GTK1534" s="15"/>
      <c r="GTL1534" s="15"/>
      <c r="GTM1534" s="80"/>
      <c r="GTN1534" s="52"/>
      <c r="GTO1534" s="69"/>
      <c r="GTP1534" s="69"/>
      <c r="GTQ1534" s="69"/>
      <c r="GTR1534" s="107"/>
      <c r="GTS1534" s="2"/>
      <c r="GTT1534" s="15"/>
      <c r="GTU1534" s="15"/>
      <c r="GTV1534" s="80"/>
      <c r="GTW1534" s="52"/>
      <c r="GTX1534" s="69"/>
      <c r="GTY1534" s="69"/>
      <c r="GTZ1534" s="69"/>
      <c r="GUA1534" s="107"/>
      <c r="GUB1534" s="2"/>
      <c r="GUC1534" s="15"/>
      <c r="GUD1534" s="15"/>
      <c r="GUE1534" s="80"/>
      <c r="GUF1534" s="52"/>
      <c r="GUG1534" s="69"/>
      <c r="GUH1534" s="69"/>
      <c r="GUI1534" s="69"/>
      <c r="GUJ1534" s="107"/>
      <c r="GUK1534" s="2"/>
      <c r="GUL1534" s="15"/>
      <c r="GUM1534" s="15"/>
      <c r="GUN1534" s="80"/>
      <c r="GUO1534" s="52"/>
      <c r="GUP1534" s="69"/>
      <c r="GUQ1534" s="69"/>
      <c r="GUR1534" s="69"/>
      <c r="GUS1534" s="107"/>
      <c r="GUT1534" s="2"/>
      <c r="GUU1534" s="15"/>
      <c r="GUV1534" s="15"/>
      <c r="GUW1534" s="80"/>
      <c r="GUX1534" s="52"/>
      <c r="GUY1534" s="69"/>
      <c r="GUZ1534" s="69"/>
      <c r="GVA1534" s="69"/>
      <c r="GVB1534" s="107"/>
      <c r="GVC1534" s="2"/>
      <c r="GVD1534" s="15"/>
      <c r="GVE1534" s="15"/>
      <c r="GVF1534" s="80"/>
      <c r="GVG1534" s="52"/>
      <c r="GVH1534" s="69"/>
      <c r="GVI1534" s="69"/>
      <c r="GVJ1534" s="69"/>
      <c r="GVK1534" s="107"/>
      <c r="GVL1534" s="2"/>
      <c r="GVM1534" s="15"/>
      <c r="GVN1534" s="15"/>
      <c r="GVO1534" s="80"/>
      <c r="GVP1534" s="52"/>
      <c r="GVQ1534" s="69"/>
      <c r="GVR1534" s="69"/>
      <c r="GVS1534" s="69"/>
      <c r="GVT1534" s="107"/>
      <c r="GVU1534" s="2"/>
      <c r="GVV1534" s="15"/>
      <c r="GVW1534" s="15"/>
      <c r="GVX1534" s="80"/>
      <c r="GVY1534" s="52"/>
      <c r="GVZ1534" s="69"/>
      <c r="GWA1534" s="69"/>
      <c r="GWB1534" s="69"/>
      <c r="GWC1534" s="107"/>
      <c r="GWD1534" s="2"/>
      <c r="GWE1534" s="15"/>
      <c r="GWF1534" s="15"/>
      <c r="GWG1534" s="80"/>
      <c r="GWH1534" s="52"/>
      <c r="GWI1534" s="69"/>
      <c r="GWJ1534" s="69"/>
      <c r="GWK1534" s="69"/>
      <c r="GWL1534" s="107"/>
      <c r="GWM1534" s="2"/>
      <c r="GWN1534" s="15"/>
      <c r="GWO1534" s="15"/>
      <c r="GWP1534" s="80"/>
      <c r="GWQ1534" s="52"/>
      <c r="GWR1534" s="69"/>
      <c r="GWS1534" s="69"/>
      <c r="GWT1534" s="69"/>
      <c r="GWU1534" s="107"/>
      <c r="GWV1534" s="2"/>
      <c r="GWW1534" s="15"/>
      <c r="GWX1534" s="15"/>
      <c r="GWY1534" s="80"/>
      <c r="GWZ1534" s="52"/>
      <c r="GXA1534" s="69"/>
      <c r="GXB1534" s="69"/>
      <c r="GXC1534" s="69"/>
      <c r="GXD1534" s="107"/>
      <c r="GXE1534" s="2"/>
      <c r="GXF1534" s="15"/>
      <c r="GXG1534" s="15"/>
      <c r="GXH1534" s="80"/>
      <c r="GXI1534" s="52"/>
      <c r="GXJ1534" s="69"/>
      <c r="GXK1534" s="69"/>
      <c r="GXL1534" s="69"/>
      <c r="GXM1534" s="107"/>
      <c r="GXN1534" s="2"/>
      <c r="GXO1534" s="15"/>
      <c r="GXP1534" s="15"/>
      <c r="GXQ1534" s="80"/>
      <c r="GXR1534" s="52"/>
      <c r="GXS1534" s="69"/>
      <c r="GXT1534" s="69"/>
      <c r="GXU1534" s="69"/>
      <c r="GXV1534" s="107"/>
      <c r="GXW1534" s="2"/>
      <c r="GXX1534" s="15"/>
      <c r="GXY1534" s="15"/>
      <c r="GXZ1534" s="80"/>
      <c r="GYA1534" s="52"/>
      <c r="GYB1534" s="69"/>
      <c r="GYC1534" s="69"/>
      <c r="GYD1534" s="69"/>
      <c r="GYE1534" s="107"/>
      <c r="GYF1534" s="2"/>
      <c r="GYG1534" s="15"/>
      <c r="GYH1534" s="15"/>
      <c r="GYI1534" s="80"/>
      <c r="GYJ1534" s="52"/>
      <c r="GYK1534" s="69"/>
      <c r="GYL1534" s="69"/>
      <c r="GYM1534" s="69"/>
      <c r="GYN1534" s="107"/>
      <c r="GYO1534" s="2"/>
      <c r="GYP1534" s="15"/>
      <c r="GYQ1534" s="15"/>
      <c r="GYR1534" s="80"/>
      <c r="GYS1534" s="52"/>
      <c r="GYT1534" s="69"/>
      <c r="GYU1534" s="69"/>
      <c r="GYV1534" s="69"/>
      <c r="GYW1534" s="107"/>
      <c r="GYX1534" s="2"/>
      <c r="GYY1534" s="15"/>
      <c r="GYZ1534" s="15"/>
      <c r="GZA1534" s="80"/>
      <c r="GZB1534" s="52"/>
      <c r="GZC1534" s="69"/>
      <c r="GZD1534" s="69"/>
      <c r="GZE1534" s="69"/>
      <c r="GZF1534" s="107"/>
      <c r="GZG1534" s="2"/>
      <c r="GZH1534" s="15"/>
      <c r="GZI1534" s="15"/>
      <c r="GZJ1534" s="80"/>
      <c r="GZK1534" s="52"/>
      <c r="GZL1534" s="69"/>
      <c r="GZM1534" s="69"/>
      <c r="GZN1534" s="69"/>
      <c r="GZO1534" s="107"/>
      <c r="GZP1534" s="2"/>
      <c r="GZQ1534" s="15"/>
      <c r="GZR1534" s="15"/>
      <c r="GZS1534" s="80"/>
      <c r="GZT1534" s="52"/>
      <c r="GZU1534" s="69"/>
      <c r="GZV1534" s="69"/>
      <c r="GZW1534" s="69"/>
      <c r="GZX1534" s="107"/>
      <c r="GZY1534" s="2"/>
      <c r="GZZ1534" s="15"/>
      <c r="HAA1534" s="15"/>
      <c r="HAB1534" s="80"/>
      <c r="HAC1534" s="52"/>
      <c r="HAD1534" s="69"/>
      <c r="HAE1534" s="69"/>
      <c r="HAF1534" s="69"/>
      <c r="HAG1534" s="107"/>
      <c r="HAH1534" s="2"/>
      <c r="HAI1534" s="15"/>
      <c r="HAJ1534" s="15"/>
      <c r="HAK1534" s="80"/>
      <c r="HAL1534" s="52"/>
      <c r="HAM1534" s="69"/>
      <c r="HAN1534" s="69"/>
      <c r="HAO1534" s="69"/>
      <c r="HAP1534" s="107"/>
      <c r="HAQ1534" s="2"/>
      <c r="HAR1534" s="15"/>
      <c r="HAS1534" s="15"/>
      <c r="HAT1534" s="80"/>
      <c r="HAU1534" s="52"/>
      <c r="HAV1534" s="69"/>
      <c r="HAW1534" s="69"/>
      <c r="HAX1534" s="69"/>
      <c r="HAY1534" s="107"/>
      <c r="HAZ1534" s="2"/>
      <c r="HBA1534" s="15"/>
      <c r="HBB1534" s="15"/>
      <c r="HBC1534" s="80"/>
      <c r="HBD1534" s="52"/>
      <c r="HBE1534" s="69"/>
      <c r="HBF1534" s="69"/>
      <c r="HBG1534" s="69"/>
      <c r="HBH1534" s="107"/>
      <c r="HBI1534" s="2"/>
      <c r="HBJ1534" s="15"/>
      <c r="HBK1534" s="15"/>
      <c r="HBL1534" s="80"/>
      <c r="HBM1534" s="52"/>
      <c r="HBN1534" s="69"/>
      <c r="HBO1534" s="69"/>
      <c r="HBP1534" s="69"/>
      <c r="HBQ1534" s="107"/>
      <c r="HBR1534" s="2"/>
      <c r="HBS1534" s="15"/>
      <c r="HBT1534" s="15"/>
      <c r="HBU1534" s="80"/>
      <c r="HBV1534" s="52"/>
      <c r="HBW1534" s="69"/>
      <c r="HBX1534" s="69"/>
      <c r="HBY1534" s="69"/>
      <c r="HBZ1534" s="107"/>
      <c r="HCA1534" s="2"/>
      <c r="HCB1534" s="15"/>
      <c r="HCC1534" s="15"/>
      <c r="HCD1534" s="80"/>
      <c r="HCE1534" s="52"/>
      <c r="HCF1534" s="69"/>
      <c r="HCG1534" s="69"/>
      <c r="HCH1534" s="69"/>
      <c r="HCI1534" s="107"/>
      <c r="HCJ1534" s="2"/>
      <c r="HCK1534" s="15"/>
      <c r="HCL1534" s="15"/>
      <c r="HCM1534" s="80"/>
      <c r="HCN1534" s="52"/>
      <c r="HCO1534" s="69"/>
      <c r="HCP1534" s="69"/>
      <c r="HCQ1534" s="69"/>
      <c r="HCR1534" s="107"/>
      <c r="HCS1534" s="2"/>
      <c r="HCT1534" s="15"/>
      <c r="HCU1534" s="15"/>
      <c r="HCV1534" s="80"/>
      <c r="HCW1534" s="52"/>
      <c r="HCX1534" s="69"/>
      <c r="HCY1534" s="69"/>
      <c r="HCZ1534" s="69"/>
      <c r="HDA1534" s="107"/>
      <c r="HDB1534" s="2"/>
      <c r="HDC1534" s="15"/>
      <c r="HDD1534" s="15"/>
      <c r="HDE1534" s="80"/>
      <c r="HDF1534" s="52"/>
      <c r="HDG1534" s="69"/>
      <c r="HDH1534" s="69"/>
      <c r="HDI1534" s="69"/>
      <c r="HDJ1534" s="107"/>
      <c r="HDK1534" s="2"/>
      <c r="HDL1534" s="15"/>
      <c r="HDM1534" s="15"/>
      <c r="HDN1534" s="80"/>
      <c r="HDO1534" s="52"/>
      <c r="HDP1534" s="69"/>
      <c r="HDQ1534" s="69"/>
      <c r="HDR1534" s="69"/>
      <c r="HDS1534" s="107"/>
      <c r="HDT1534" s="2"/>
      <c r="HDU1534" s="15"/>
      <c r="HDV1534" s="15"/>
      <c r="HDW1534" s="80"/>
      <c r="HDX1534" s="52"/>
      <c r="HDY1534" s="69"/>
      <c r="HDZ1534" s="69"/>
      <c r="HEA1534" s="69"/>
      <c r="HEB1534" s="107"/>
      <c r="HEC1534" s="2"/>
      <c r="HED1534" s="15"/>
      <c r="HEE1534" s="15"/>
      <c r="HEF1534" s="80"/>
      <c r="HEG1534" s="52"/>
      <c r="HEH1534" s="69"/>
      <c r="HEI1534" s="69"/>
      <c r="HEJ1534" s="69"/>
      <c r="HEK1534" s="107"/>
      <c r="HEL1534" s="2"/>
      <c r="HEM1534" s="15"/>
      <c r="HEN1534" s="15"/>
      <c r="HEO1534" s="80"/>
      <c r="HEP1534" s="52"/>
      <c r="HEQ1534" s="69"/>
      <c r="HER1534" s="69"/>
      <c r="HES1534" s="69"/>
      <c r="HET1534" s="107"/>
      <c r="HEU1534" s="2"/>
      <c r="HEV1534" s="15"/>
      <c r="HEW1534" s="15"/>
      <c r="HEX1534" s="80"/>
      <c r="HEY1534" s="52"/>
      <c r="HEZ1534" s="69"/>
      <c r="HFA1534" s="69"/>
      <c r="HFB1534" s="69"/>
      <c r="HFC1534" s="107"/>
      <c r="HFD1534" s="2"/>
      <c r="HFE1534" s="15"/>
      <c r="HFF1534" s="15"/>
      <c r="HFG1534" s="80"/>
      <c r="HFH1534" s="52"/>
      <c r="HFI1534" s="69"/>
      <c r="HFJ1534" s="69"/>
      <c r="HFK1534" s="69"/>
      <c r="HFL1534" s="107"/>
      <c r="HFM1534" s="2"/>
      <c r="HFN1534" s="15"/>
      <c r="HFO1534" s="15"/>
      <c r="HFP1534" s="80"/>
      <c r="HFQ1534" s="52"/>
      <c r="HFR1534" s="69"/>
      <c r="HFS1534" s="69"/>
      <c r="HFT1534" s="69"/>
      <c r="HFU1534" s="107"/>
      <c r="HFV1534" s="2"/>
      <c r="HFW1534" s="15"/>
      <c r="HFX1534" s="15"/>
      <c r="HFY1534" s="80"/>
      <c r="HFZ1534" s="52"/>
      <c r="HGA1534" s="69"/>
      <c r="HGB1534" s="69"/>
      <c r="HGC1534" s="69"/>
      <c r="HGD1534" s="107"/>
      <c r="HGE1534" s="2"/>
      <c r="HGF1534" s="15"/>
      <c r="HGG1534" s="15"/>
      <c r="HGH1534" s="80"/>
      <c r="HGI1534" s="52"/>
      <c r="HGJ1534" s="69"/>
      <c r="HGK1534" s="69"/>
      <c r="HGL1534" s="69"/>
      <c r="HGM1534" s="107"/>
      <c r="HGN1534" s="2"/>
      <c r="HGO1534" s="15"/>
      <c r="HGP1534" s="15"/>
      <c r="HGQ1534" s="80"/>
      <c r="HGR1534" s="52"/>
      <c r="HGS1534" s="69"/>
      <c r="HGT1534" s="69"/>
      <c r="HGU1534" s="69"/>
      <c r="HGV1534" s="107"/>
      <c r="HGW1534" s="2"/>
      <c r="HGX1534" s="15"/>
      <c r="HGY1534" s="15"/>
      <c r="HGZ1534" s="80"/>
      <c r="HHA1534" s="52"/>
      <c r="HHB1534" s="69"/>
      <c r="HHC1534" s="69"/>
      <c r="HHD1534" s="69"/>
      <c r="HHE1534" s="107"/>
      <c r="HHF1534" s="2"/>
      <c r="HHG1534" s="15"/>
      <c r="HHH1534" s="15"/>
      <c r="HHI1534" s="80"/>
      <c r="HHJ1534" s="52"/>
      <c r="HHK1534" s="69"/>
      <c r="HHL1534" s="69"/>
      <c r="HHM1534" s="69"/>
      <c r="HHN1534" s="107"/>
      <c r="HHO1534" s="2"/>
      <c r="HHP1534" s="15"/>
      <c r="HHQ1534" s="15"/>
      <c r="HHR1534" s="80"/>
      <c r="HHS1534" s="52"/>
      <c r="HHT1534" s="69"/>
      <c r="HHU1534" s="69"/>
      <c r="HHV1534" s="69"/>
      <c r="HHW1534" s="107"/>
      <c r="HHX1534" s="2"/>
      <c r="HHY1534" s="15"/>
      <c r="HHZ1534" s="15"/>
      <c r="HIA1534" s="80"/>
      <c r="HIB1534" s="52"/>
      <c r="HIC1534" s="69"/>
      <c r="HID1534" s="69"/>
      <c r="HIE1534" s="69"/>
      <c r="HIF1534" s="107"/>
      <c r="HIG1534" s="2"/>
      <c r="HIH1534" s="15"/>
      <c r="HII1534" s="15"/>
      <c r="HIJ1534" s="80"/>
      <c r="HIK1534" s="52"/>
      <c r="HIL1534" s="69"/>
      <c r="HIM1534" s="69"/>
      <c r="HIN1534" s="69"/>
      <c r="HIO1534" s="107"/>
      <c r="HIP1534" s="2"/>
      <c r="HIQ1534" s="15"/>
      <c r="HIR1534" s="15"/>
      <c r="HIS1534" s="80"/>
      <c r="HIT1534" s="52"/>
      <c r="HIU1534" s="69"/>
      <c r="HIV1534" s="69"/>
      <c r="HIW1534" s="69"/>
      <c r="HIX1534" s="107"/>
      <c r="HIY1534" s="2"/>
      <c r="HIZ1534" s="15"/>
      <c r="HJA1534" s="15"/>
      <c r="HJB1534" s="80"/>
      <c r="HJC1534" s="52"/>
      <c r="HJD1534" s="69"/>
      <c r="HJE1534" s="69"/>
      <c r="HJF1534" s="69"/>
      <c r="HJG1534" s="107"/>
      <c r="HJH1534" s="2"/>
      <c r="HJI1534" s="15"/>
      <c r="HJJ1534" s="15"/>
      <c r="HJK1534" s="80"/>
      <c r="HJL1534" s="52"/>
      <c r="HJM1534" s="69"/>
      <c r="HJN1534" s="69"/>
      <c r="HJO1534" s="69"/>
      <c r="HJP1534" s="107"/>
      <c r="HJQ1534" s="2"/>
      <c r="HJR1534" s="15"/>
      <c r="HJS1534" s="15"/>
      <c r="HJT1534" s="80"/>
      <c r="HJU1534" s="52"/>
      <c r="HJV1534" s="69"/>
      <c r="HJW1534" s="69"/>
      <c r="HJX1534" s="69"/>
      <c r="HJY1534" s="107"/>
      <c r="HJZ1534" s="2"/>
      <c r="HKA1534" s="15"/>
      <c r="HKB1534" s="15"/>
      <c r="HKC1534" s="80"/>
      <c r="HKD1534" s="52"/>
      <c r="HKE1534" s="69"/>
      <c r="HKF1534" s="69"/>
      <c r="HKG1534" s="69"/>
      <c r="HKH1534" s="107"/>
      <c r="HKI1534" s="2"/>
      <c r="HKJ1534" s="15"/>
      <c r="HKK1534" s="15"/>
      <c r="HKL1534" s="80"/>
      <c r="HKM1534" s="52"/>
      <c r="HKN1534" s="69"/>
      <c r="HKO1534" s="69"/>
      <c r="HKP1534" s="69"/>
      <c r="HKQ1534" s="107"/>
      <c r="HKR1534" s="2"/>
      <c r="HKS1534" s="15"/>
      <c r="HKT1534" s="15"/>
      <c r="HKU1534" s="80"/>
      <c r="HKV1534" s="52"/>
      <c r="HKW1534" s="69"/>
      <c r="HKX1534" s="69"/>
      <c r="HKY1534" s="69"/>
      <c r="HKZ1534" s="107"/>
      <c r="HLA1534" s="2"/>
      <c r="HLB1534" s="15"/>
      <c r="HLC1534" s="15"/>
      <c r="HLD1534" s="80"/>
      <c r="HLE1534" s="52"/>
      <c r="HLF1534" s="69"/>
      <c r="HLG1534" s="69"/>
      <c r="HLH1534" s="69"/>
      <c r="HLI1534" s="107"/>
      <c r="HLJ1534" s="2"/>
      <c r="HLK1534" s="15"/>
      <c r="HLL1534" s="15"/>
      <c r="HLM1534" s="80"/>
      <c r="HLN1534" s="52"/>
      <c r="HLO1534" s="69"/>
      <c r="HLP1534" s="69"/>
      <c r="HLQ1534" s="69"/>
      <c r="HLR1534" s="107"/>
      <c r="HLS1534" s="2"/>
      <c r="HLT1534" s="15"/>
      <c r="HLU1534" s="15"/>
      <c r="HLV1534" s="80"/>
      <c r="HLW1534" s="52"/>
      <c r="HLX1534" s="69"/>
      <c r="HLY1534" s="69"/>
      <c r="HLZ1534" s="69"/>
      <c r="HMA1534" s="107"/>
      <c r="HMB1534" s="2"/>
      <c r="HMC1534" s="15"/>
      <c r="HMD1534" s="15"/>
      <c r="HME1534" s="80"/>
      <c r="HMF1534" s="52"/>
      <c r="HMG1534" s="69"/>
      <c r="HMH1534" s="69"/>
      <c r="HMI1534" s="69"/>
      <c r="HMJ1534" s="107"/>
      <c r="HMK1534" s="2"/>
      <c r="HML1534" s="15"/>
      <c r="HMM1534" s="15"/>
      <c r="HMN1534" s="80"/>
      <c r="HMO1534" s="52"/>
      <c r="HMP1534" s="69"/>
      <c r="HMQ1534" s="69"/>
      <c r="HMR1534" s="69"/>
      <c r="HMS1534" s="107"/>
      <c r="HMT1534" s="2"/>
      <c r="HMU1534" s="15"/>
      <c r="HMV1534" s="15"/>
      <c r="HMW1534" s="80"/>
      <c r="HMX1534" s="52"/>
      <c r="HMY1534" s="69"/>
      <c r="HMZ1534" s="69"/>
      <c r="HNA1534" s="69"/>
      <c r="HNB1534" s="107"/>
      <c r="HNC1534" s="2"/>
      <c r="HND1534" s="15"/>
      <c r="HNE1534" s="15"/>
      <c r="HNF1534" s="80"/>
      <c r="HNG1534" s="52"/>
      <c r="HNH1534" s="69"/>
      <c r="HNI1534" s="69"/>
      <c r="HNJ1534" s="69"/>
      <c r="HNK1534" s="107"/>
      <c r="HNL1534" s="2"/>
      <c r="HNM1534" s="15"/>
      <c r="HNN1534" s="15"/>
      <c r="HNO1534" s="80"/>
      <c r="HNP1534" s="52"/>
      <c r="HNQ1534" s="69"/>
      <c r="HNR1534" s="69"/>
      <c r="HNS1534" s="69"/>
      <c r="HNT1534" s="107"/>
      <c r="HNU1534" s="2"/>
      <c r="HNV1534" s="15"/>
      <c r="HNW1534" s="15"/>
      <c r="HNX1534" s="80"/>
      <c r="HNY1534" s="52"/>
      <c r="HNZ1534" s="69"/>
      <c r="HOA1534" s="69"/>
      <c r="HOB1534" s="69"/>
      <c r="HOC1534" s="107"/>
      <c r="HOD1534" s="2"/>
      <c r="HOE1534" s="15"/>
      <c r="HOF1534" s="15"/>
      <c r="HOG1534" s="80"/>
      <c r="HOH1534" s="52"/>
      <c r="HOI1534" s="69"/>
      <c r="HOJ1534" s="69"/>
      <c r="HOK1534" s="69"/>
      <c r="HOL1534" s="107"/>
      <c r="HOM1534" s="2"/>
      <c r="HON1534" s="15"/>
      <c r="HOO1534" s="15"/>
      <c r="HOP1534" s="80"/>
      <c r="HOQ1534" s="52"/>
      <c r="HOR1534" s="69"/>
      <c r="HOS1534" s="69"/>
      <c r="HOT1534" s="69"/>
      <c r="HOU1534" s="107"/>
      <c r="HOV1534" s="2"/>
      <c r="HOW1534" s="15"/>
      <c r="HOX1534" s="15"/>
      <c r="HOY1534" s="80"/>
      <c r="HOZ1534" s="52"/>
      <c r="HPA1534" s="69"/>
      <c r="HPB1534" s="69"/>
      <c r="HPC1534" s="69"/>
      <c r="HPD1534" s="107"/>
      <c r="HPE1534" s="2"/>
      <c r="HPF1534" s="15"/>
      <c r="HPG1534" s="15"/>
      <c r="HPH1534" s="80"/>
      <c r="HPI1534" s="52"/>
      <c r="HPJ1534" s="69"/>
      <c r="HPK1534" s="69"/>
      <c r="HPL1534" s="69"/>
      <c r="HPM1534" s="107"/>
      <c r="HPN1534" s="2"/>
      <c r="HPO1534" s="15"/>
      <c r="HPP1534" s="15"/>
      <c r="HPQ1534" s="80"/>
      <c r="HPR1534" s="52"/>
      <c r="HPS1534" s="69"/>
      <c r="HPT1534" s="69"/>
      <c r="HPU1534" s="69"/>
      <c r="HPV1534" s="107"/>
      <c r="HPW1534" s="2"/>
      <c r="HPX1534" s="15"/>
      <c r="HPY1534" s="15"/>
      <c r="HPZ1534" s="80"/>
      <c r="HQA1534" s="52"/>
      <c r="HQB1534" s="69"/>
      <c r="HQC1534" s="69"/>
      <c r="HQD1534" s="69"/>
      <c r="HQE1534" s="107"/>
      <c r="HQF1534" s="2"/>
      <c r="HQG1534" s="15"/>
      <c r="HQH1534" s="15"/>
      <c r="HQI1534" s="80"/>
      <c r="HQJ1534" s="52"/>
      <c r="HQK1534" s="69"/>
      <c r="HQL1534" s="69"/>
      <c r="HQM1534" s="69"/>
      <c r="HQN1534" s="107"/>
      <c r="HQO1534" s="2"/>
      <c r="HQP1534" s="15"/>
      <c r="HQQ1534" s="15"/>
      <c r="HQR1534" s="80"/>
      <c r="HQS1534" s="52"/>
      <c r="HQT1534" s="69"/>
      <c r="HQU1534" s="69"/>
      <c r="HQV1534" s="69"/>
      <c r="HQW1534" s="107"/>
      <c r="HQX1534" s="2"/>
      <c r="HQY1534" s="15"/>
      <c r="HQZ1534" s="15"/>
      <c r="HRA1534" s="80"/>
      <c r="HRB1534" s="52"/>
      <c r="HRC1534" s="69"/>
      <c r="HRD1534" s="69"/>
      <c r="HRE1534" s="69"/>
      <c r="HRF1534" s="107"/>
      <c r="HRG1534" s="2"/>
      <c r="HRH1534" s="15"/>
      <c r="HRI1534" s="15"/>
      <c r="HRJ1534" s="80"/>
      <c r="HRK1534" s="52"/>
      <c r="HRL1534" s="69"/>
      <c r="HRM1534" s="69"/>
      <c r="HRN1534" s="69"/>
      <c r="HRO1534" s="107"/>
      <c r="HRP1534" s="2"/>
      <c r="HRQ1534" s="15"/>
      <c r="HRR1534" s="15"/>
      <c r="HRS1534" s="80"/>
      <c r="HRT1534" s="52"/>
      <c r="HRU1534" s="69"/>
      <c r="HRV1534" s="69"/>
      <c r="HRW1534" s="69"/>
      <c r="HRX1534" s="107"/>
      <c r="HRY1534" s="2"/>
      <c r="HRZ1534" s="15"/>
      <c r="HSA1534" s="15"/>
      <c r="HSB1534" s="80"/>
      <c r="HSC1534" s="52"/>
      <c r="HSD1534" s="69"/>
      <c r="HSE1534" s="69"/>
      <c r="HSF1534" s="69"/>
      <c r="HSG1534" s="107"/>
      <c r="HSH1534" s="2"/>
      <c r="HSI1534" s="15"/>
      <c r="HSJ1534" s="15"/>
      <c r="HSK1534" s="80"/>
      <c r="HSL1534" s="52"/>
      <c r="HSM1534" s="69"/>
      <c r="HSN1534" s="69"/>
      <c r="HSO1534" s="69"/>
      <c r="HSP1534" s="107"/>
      <c r="HSQ1534" s="2"/>
      <c r="HSR1534" s="15"/>
      <c r="HSS1534" s="15"/>
      <c r="HST1534" s="80"/>
      <c r="HSU1534" s="52"/>
      <c r="HSV1534" s="69"/>
      <c r="HSW1534" s="69"/>
      <c r="HSX1534" s="69"/>
      <c r="HSY1534" s="107"/>
      <c r="HSZ1534" s="2"/>
      <c r="HTA1534" s="15"/>
      <c r="HTB1534" s="15"/>
      <c r="HTC1534" s="80"/>
      <c r="HTD1534" s="52"/>
      <c r="HTE1534" s="69"/>
      <c r="HTF1534" s="69"/>
      <c r="HTG1534" s="69"/>
      <c r="HTH1534" s="107"/>
      <c r="HTI1534" s="2"/>
      <c r="HTJ1534" s="15"/>
      <c r="HTK1534" s="15"/>
      <c r="HTL1534" s="80"/>
      <c r="HTM1534" s="52"/>
      <c r="HTN1534" s="69"/>
      <c r="HTO1534" s="69"/>
      <c r="HTP1534" s="69"/>
      <c r="HTQ1534" s="107"/>
      <c r="HTR1534" s="2"/>
      <c r="HTS1534" s="15"/>
      <c r="HTT1534" s="15"/>
      <c r="HTU1534" s="80"/>
      <c r="HTV1534" s="52"/>
      <c r="HTW1534" s="69"/>
      <c r="HTX1534" s="69"/>
      <c r="HTY1534" s="69"/>
      <c r="HTZ1534" s="107"/>
      <c r="HUA1534" s="2"/>
      <c r="HUB1534" s="15"/>
      <c r="HUC1534" s="15"/>
      <c r="HUD1534" s="80"/>
      <c r="HUE1534" s="52"/>
      <c r="HUF1534" s="69"/>
      <c r="HUG1534" s="69"/>
      <c r="HUH1534" s="69"/>
      <c r="HUI1534" s="107"/>
      <c r="HUJ1534" s="2"/>
      <c r="HUK1534" s="15"/>
      <c r="HUL1534" s="15"/>
      <c r="HUM1534" s="80"/>
      <c r="HUN1534" s="52"/>
      <c r="HUO1534" s="69"/>
      <c r="HUP1534" s="69"/>
      <c r="HUQ1534" s="69"/>
      <c r="HUR1534" s="107"/>
      <c r="HUS1534" s="2"/>
      <c r="HUT1534" s="15"/>
      <c r="HUU1534" s="15"/>
      <c r="HUV1534" s="80"/>
      <c r="HUW1534" s="52"/>
      <c r="HUX1534" s="69"/>
      <c r="HUY1534" s="69"/>
      <c r="HUZ1534" s="69"/>
      <c r="HVA1534" s="107"/>
      <c r="HVB1534" s="2"/>
      <c r="HVC1534" s="15"/>
      <c r="HVD1534" s="15"/>
      <c r="HVE1534" s="80"/>
      <c r="HVF1534" s="52"/>
      <c r="HVG1534" s="69"/>
      <c r="HVH1534" s="69"/>
      <c r="HVI1534" s="69"/>
      <c r="HVJ1534" s="107"/>
      <c r="HVK1534" s="2"/>
      <c r="HVL1534" s="15"/>
      <c r="HVM1534" s="15"/>
      <c r="HVN1534" s="80"/>
      <c r="HVO1534" s="52"/>
      <c r="HVP1534" s="69"/>
      <c r="HVQ1534" s="69"/>
      <c r="HVR1534" s="69"/>
      <c r="HVS1534" s="107"/>
      <c r="HVT1534" s="2"/>
      <c r="HVU1534" s="15"/>
      <c r="HVV1534" s="15"/>
      <c r="HVW1534" s="80"/>
      <c r="HVX1534" s="52"/>
      <c r="HVY1534" s="69"/>
      <c r="HVZ1534" s="69"/>
      <c r="HWA1534" s="69"/>
      <c r="HWB1534" s="107"/>
      <c r="HWC1534" s="2"/>
      <c r="HWD1534" s="15"/>
      <c r="HWE1534" s="15"/>
      <c r="HWF1534" s="80"/>
      <c r="HWG1534" s="52"/>
      <c r="HWH1534" s="69"/>
      <c r="HWI1534" s="69"/>
      <c r="HWJ1534" s="69"/>
      <c r="HWK1534" s="107"/>
      <c r="HWL1534" s="2"/>
      <c r="HWM1534" s="15"/>
      <c r="HWN1534" s="15"/>
      <c r="HWO1534" s="80"/>
      <c r="HWP1534" s="52"/>
      <c r="HWQ1534" s="69"/>
      <c r="HWR1534" s="69"/>
      <c r="HWS1534" s="69"/>
      <c r="HWT1534" s="107"/>
      <c r="HWU1534" s="2"/>
      <c r="HWV1534" s="15"/>
      <c r="HWW1534" s="15"/>
      <c r="HWX1534" s="80"/>
      <c r="HWY1534" s="52"/>
      <c r="HWZ1534" s="69"/>
      <c r="HXA1534" s="69"/>
      <c r="HXB1534" s="69"/>
      <c r="HXC1534" s="107"/>
      <c r="HXD1534" s="2"/>
      <c r="HXE1534" s="15"/>
      <c r="HXF1534" s="15"/>
      <c r="HXG1534" s="80"/>
      <c r="HXH1534" s="52"/>
      <c r="HXI1534" s="69"/>
      <c r="HXJ1534" s="69"/>
      <c r="HXK1534" s="69"/>
      <c r="HXL1534" s="107"/>
      <c r="HXM1534" s="2"/>
      <c r="HXN1534" s="15"/>
      <c r="HXO1534" s="15"/>
      <c r="HXP1534" s="80"/>
      <c r="HXQ1534" s="52"/>
      <c r="HXR1534" s="69"/>
      <c r="HXS1534" s="69"/>
      <c r="HXT1534" s="69"/>
      <c r="HXU1534" s="107"/>
      <c r="HXV1534" s="2"/>
      <c r="HXW1534" s="15"/>
      <c r="HXX1534" s="15"/>
      <c r="HXY1534" s="80"/>
      <c r="HXZ1534" s="52"/>
      <c r="HYA1534" s="69"/>
      <c r="HYB1534" s="69"/>
      <c r="HYC1534" s="69"/>
      <c r="HYD1534" s="107"/>
      <c r="HYE1534" s="2"/>
      <c r="HYF1534" s="15"/>
      <c r="HYG1534" s="15"/>
      <c r="HYH1534" s="80"/>
      <c r="HYI1534" s="52"/>
      <c r="HYJ1534" s="69"/>
      <c r="HYK1534" s="69"/>
      <c r="HYL1534" s="69"/>
      <c r="HYM1534" s="107"/>
      <c r="HYN1534" s="2"/>
      <c r="HYO1534" s="15"/>
      <c r="HYP1534" s="15"/>
      <c r="HYQ1534" s="80"/>
      <c r="HYR1534" s="52"/>
      <c r="HYS1534" s="69"/>
      <c r="HYT1534" s="69"/>
      <c r="HYU1534" s="69"/>
      <c r="HYV1534" s="107"/>
      <c r="HYW1534" s="2"/>
      <c r="HYX1534" s="15"/>
      <c r="HYY1534" s="15"/>
      <c r="HYZ1534" s="80"/>
      <c r="HZA1534" s="52"/>
      <c r="HZB1534" s="69"/>
      <c r="HZC1534" s="69"/>
      <c r="HZD1534" s="69"/>
      <c r="HZE1534" s="107"/>
      <c r="HZF1534" s="2"/>
      <c r="HZG1534" s="15"/>
      <c r="HZH1534" s="15"/>
      <c r="HZI1534" s="80"/>
      <c r="HZJ1534" s="52"/>
      <c r="HZK1534" s="69"/>
      <c r="HZL1534" s="69"/>
      <c r="HZM1534" s="69"/>
      <c r="HZN1534" s="107"/>
      <c r="HZO1534" s="2"/>
      <c r="HZP1534" s="15"/>
      <c r="HZQ1534" s="15"/>
      <c r="HZR1534" s="80"/>
      <c r="HZS1534" s="52"/>
      <c r="HZT1534" s="69"/>
      <c r="HZU1534" s="69"/>
      <c r="HZV1534" s="69"/>
      <c r="HZW1534" s="107"/>
      <c r="HZX1534" s="2"/>
      <c r="HZY1534" s="15"/>
      <c r="HZZ1534" s="15"/>
      <c r="IAA1534" s="80"/>
      <c r="IAB1534" s="52"/>
      <c r="IAC1534" s="69"/>
      <c r="IAD1534" s="69"/>
      <c r="IAE1534" s="69"/>
      <c r="IAF1534" s="107"/>
      <c r="IAG1534" s="2"/>
      <c r="IAH1534" s="15"/>
      <c r="IAI1534" s="15"/>
      <c r="IAJ1534" s="80"/>
      <c r="IAK1534" s="52"/>
      <c r="IAL1534" s="69"/>
      <c r="IAM1534" s="69"/>
      <c r="IAN1534" s="69"/>
      <c r="IAO1534" s="107"/>
      <c r="IAP1534" s="2"/>
      <c r="IAQ1534" s="15"/>
      <c r="IAR1534" s="15"/>
      <c r="IAS1534" s="80"/>
      <c r="IAT1534" s="52"/>
      <c r="IAU1534" s="69"/>
      <c r="IAV1534" s="69"/>
      <c r="IAW1534" s="69"/>
      <c r="IAX1534" s="107"/>
      <c r="IAY1534" s="2"/>
      <c r="IAZ1534" s="15"/>
      <c r="IBA1534" s="15"/>
      <c r="IBB1534" s="80"/>
      <c r="IBC1534" s="52"/>
      <c r="IBD1534" s="69"/>
      <c r="IBE1534" s="69"/>
      <c r="IBF1534" s="69"/>
      <c r="IBG1534" s="107"/>
      <c r="IBH1534" s="2"/>
      <c r="IBI1534" s="15"/>
      <c r="IBJ1534" s="15"/>
      <c r="IBK1534" s="80"/>
      <c r="IBL1534" s="52"/>
      <c r="IBM1534" s="69"/>
      <c r="IBN1534" s="69"/>
      <c r="IBO1534" s="69"/>
      <c r="IBP1534" s="107"/>
      <c r="IBQ1534" s="2"/>
      <c r="IBR1534" s="15"/>
      <c r="IBS1534" s="15"/>
      <c r="IBT1534" s="80"/>
      <c r="IBU1534" s="52"/>
      <c r="IBV1534" s="69"/>
      <c r="IBW1534" s="69"/>
      <c r="IBX1534" s="69"/>
      <c r="IBY1534" s="107"/>
      <c r="IBZ1534" s="2"/>
      <c r="ICA1534" s="15"/>
      <c r="ICB1534" s="15"/>
      <c r="ICC1534" s="80"/>
      <c r="ICD1534" s="52"/>
      <c r="ICE1534" s="69"/>
      <c r="ICF1534" s="69"/>
      <c r="ICG1534" s="69"/>
      <c r="ICH1534" s="107"/>
      <c r="ICI1534" s="2"/>
      <c r="ICJ1534" s="15"/>
      <c r="ICK1534" s="15"/>
      <c r="ICL1534" s="80"/>
      <c r="ICM1534" s="52"/>
      <c r="ICN1534" s="69"/>
      <c r="ICO1534" s="69"/>
      <c r="ICP1534" s="69"/>
      <c r="ICQ1534" s="107"/>
      <c r="ICR1534" s="2"/>
      <c r="ICS1534" s="15"/>
      <c r="ICT1534" s="15"/>
      <c r="ICU1534" s="80"/>
      <c r="ICV1534" s="52"/>
      <c r="ICW1534" s="69"/>
      <c r="ICX1534" s="69"/>
      <c r="ICY1534" s="69"/>
      <c r="ICZ1534" s="107"/>
      <c r="IDA1534" s="2"/>
      <c r="IDB1534" s="15"/>
      <c r="IDC1534" s="15"/>
      <c r="IDD1534" s="80"/>
      <c r="IDE1534" s="52"/>
      <c r="IDF1534" s="69"/>
      <c r="IDG1534" s="69"/>
      <c r="IDH1534" s="69"/>
      <c r="IDI1534" s="107"/>
      <c r="IDJ1534" s="2"/>
      <c r="IDK1534" s="15"/>
      <c r="IDL1534" s="15"/>
      <c r="IDM1534" s="80"/>
      <c r="IDN1534" s="52"/>
      <c r="IDO1534" s="69"/>
      <c r="IDP1534" s="69"/>
      <c r="IDQ1534" s="69"/>
      <c r="IDR1534" s="107"/>
      <c r="IDS1534" s="2"/>
      <c r="IDT1534" s="15"/>
      <c r="IDU1534" s="15"/>
      <c r="IDV1534" s="80"/>
      <c r="IDW1534" s="52"/>
      <c r="IDX1534" s="69"/>
      <c r="IDY1534" s="69"/>
      <c r="IDZ1534" s="69"/>
      <c r="IEA1534" s="107"/>
      <c r="IEB1534" s="2"/>
      <c r="IEC1534" s="15"/>
      <c r="IED1534" s="15"/>
      <c r="IEE1534" s="80"/>
      <c r="IEF1534" s="52"/>
      <c r="IEG1534" s="69"/>
      <c r="IEH1534" s="69"/>
      <c r="IEI1534" s="69"/>
      <c r="IEJ1534" s="107"/>
      <c r="IEK1534" s="2"/>
      <c r="IEL1534" s="15"/>
      <c r="IEM1534" s="15"/>
      <c r="IEN1534" s="80"/>
      <c r="IEO1534" s="52"/>
      <c r="IEP1534" s="69"/>
      <c r="IEQ1534" s="69"/>
      <c r="IER1534" s="69"/>
      <c r="IES1534" s="107"/>
      <c r="IET1534" s="2"/>
      <c r="IEU1534" s="15"/>
      <c r="IEV1534" s="15"/>
      <c r="IEW1534" s="80"/>
      <c r="IEX1534" s="52"/>
      <c r="IEY1534" s="69"/>
      <c r="IEZ1534" s="69"/>
      <c r="IFA1534" s="69"/>
      <c r="IFB1534" s="107"/>
      <c r="IFC1534" s="2"/>
      <c r="IFD1534" s="15"/>
      <c r="IFE1534" s="15"/>
      <c r="IFF1534" s="80"/>
      <c r="IFG1534" s="52"/>
      <c r="IFH1534" s="69"/>
      <c r="IFI1534" s="69"/>
      <c r="IFJ1534" s="69"/>
      <c r="IFK1534" s="107"/>
      <c r="IFL1534" s="2"/>
      <c r="IFM1534" s="15"/>
      <c r="IFN1534" s="15"/>
      <c r="IFO1534" s="80"/>
      <c r="IFP1534" s="52"/>
      <c r="IFQ1534" s="69"/>
      <c r="IFR1534" s="69"/>
      <c r="IFS1534" s="69"/>
      <c r="IFT1534" s="107"/>
      <c r="IFU1534" s="2"/>
      <c r="IFV1534" s="15"/>
      <c r="IFW1534" s="15"/>
      <c r="IFX1534" s="80"/>
      <c r="IFY1534" s="52"/>
      <c r="IFZ1534" s="69"/>
      <c r="IGA1534" s="69"/>
      <c r="IGB1534" s="69"/>
      <c r="IGC1534" s="107"/>
      <c r="IGD1534" s="2"/>
      <c r="IGE1534" s="15"/>
      <c r="IGF1534" s="15"/>
      <c r="IGG1534" s="80"/>
      <c r="IGH1534" s="52"/>
      <c r="IGI1534" s="69"/>
      <c r="IGJ1534" s="69"/>
      <c r="IGK1534" s="69"/>
      <c r="IGL1534" s="107"/>
      <c r="IGM1534" s="2"/>
      <c r="IGN1534" s="15"/>
      <c r="IGO1534" s="15"/>
      <c r="IGP1534" s="80"/>
      <c r="IGQ1534" s="52"/>
      <c r="IGR1534" s="69"/>
      <c r="IGS1534" s="69"/>
      <c r="IGT1534" s="69"/>
      <c r="IGU1534" s="107"/>
      <c r="IGV1534" s="2"/>
      <c r="IGW1534" s="15"/>
      <c r="IGX1534" s="15"/>
      <c r="IGY1534" s="80"/>
      <c r="IGZ1534" s="52"/>
      <c r="IHA1534" s="69"/>
      <c r="IHB1534" s="69"/>
      <c r="IHC1534" s="69"/>
      <c r="IHD1534" s="107"/>
      <c r="IHE1534" s="2"/>
      <c r="IHF1534" s="15"/>
      <c r="IHG1534" s="15"/>
      <c r="IHH1534" s="80"/>
      <c r="IHI1534" s="52"/>
      <c r="IHJ1534" s="69"/>
      <c r="IHK1534" s="69"/>
      <c r="IHL1534" s="69"/>
      <c r="IHM1534" s="107"/>
      <c r="IHN1534" s="2"/>
      <c r="IHO1534" s="15"/>
      <c r="IHP1534" s="15"/>
      <c r="IHQ1534" s="80"/>
      <c r="IHR1534" s="52"/>
      <c r="IHS1534" s="69"/>
      <c r="IHT1534" s="69"/>
      <c r="IHU1534" s="69"/>
      <c r="IHV1534" s="107"/>
      <c r="IHW1534" s="2"/>
      <c r="IHX1534" s="15"/>
      <c r="IHY1534" s="15"/>
      <c r="IHZ1534" s="80"/>
      <c r="IIA1534" s="52"/>
      <c r="IIB1534" s="69"/>
      <c r="IIC1534" s="69"/>
      <c r="IID1534" s="69"/>
      <c r="IIE1534" s="107"/>
      <c r="IIF1534" s="2"/>
      <c r="IIG1534" s="15"/>
      <c r="IIH1534" s="15"/>
      <c r="III1534" s="80"/>
      <c r="IIJ1534" s="52"/>
      <c r="IIK1534" s="69"/>
      <c r="IIL1534" s="69"/>
      <c r="IIM1534" s="69"/>
      <c r="IIN1534" s="107"/>
      <c r="IIO1534" s="2"/>
      <c r="IIP1534" s="15"/>
      <c r="IIQ1534" s="15"/>
      <c r="IIR1534" s="80"/>
      <c r="IIS1534" s="52"/>
      <c r="IIT1534" s="69"/>
      <c r="IIU1534" s="69"/>
      <c r="IIV1534" s="69"/>
      <c r="IIW1534" s="107"/>
      <c r="IIX1534" s="2"/>
      <c r="IIY1534" s="15"/>
      <c r="IIZ1534" s="15"/>
      <c r="IJA1534" s="80"/>
      <c r="IJB1534" s="52"/>
      <c r="IJC1534" s="69"/>
      <c r="IJD1534" s="69"/>
      <c r="IJE1534" s="69"/>
      <c r="IJF1534" s="107"/>
      <c r="IJG1534" s="2"/>
      <c r="IJH1534" s="15"/>
      <c r="IJI1534" s="15"/>
      <c r="IJJ1534" s="80"/>
      <c r="IJK1534" s="52"/>
      <c r="IJL1534" s="69"/>
      <c r="IJM1534" s="69"/>
      <c r="IJN1534" s="69"/>
      <c r="IJO1534" s="107"/>
      <c r="IJP1534" s="2"/>
      <c r="IJQ1534" s="15"/>
      <c r="IJR1534" s="15"/>
      <c r="IJS1534" s="80"/>
      <c r="IJT1534" s="52"/>
      <c r="IJU1534" s="69"/>
      <c r="IJV1534" s="69"/>
      <c r="IJW1534" s="69"/>
      <c r="IJX1534" s="107"/>
      <c r="IJY1534" s="2"/>
      <c r="IJZ1534" s="15"/>
      <c r="IKA1534" s="15"/>
      <c r="IKB1534" s="80"/>
      <c r="IKC1534" s="52"/>
      <c r="IKD1534" s="69"/>
      <c r="IKE1534" s="69"/>
      <c r="IKF1534" s="69"/>
      <c r="IKG1534" s="107"/>
      <c r="IKH1534" s="2"/>
      <c r="IKI1534" s="15"/>
      <c r="IKJ1534" s="15"/>
      <c r="IKK1534" s="80"/>
      <c r="IKL1534" s="52"/>
      <c r="IKM1534" s="69"/>
      <c r="IKN1534" s="69"/>
      <c r="IKO1534" s="69"/>
      <c r="IKP1534" s="107"/>
      <c r="IKQ1534" s="2"/>
      <c r="IKR1534" s="15"/>
      <c r="IKS1534" s="15"/>
      <c r="IKT1534" s="80"/>
      <c r="IKU1534" s="52"/>
      <c r="IKV1534" s="69"/>
      <c r="IKW1534" s="69"/>
      <c r="IKX1534" s="69"/>
      <c r="IKY1534" s="107"/>
      <c r="IKZ1534" s="2"/>
      <c r="ILA1534" s="15"/>
      <c r="ILB1534" s="15"/>
      <c r="ILC1534" s="80"/>
      <c r="ILD1534" s="52"/>
      <c r="ILE1534" s="69"/>
      <c r="ILF1534" s="69"/>
      <c r="ILG1534" s="69"/>
      <c r="ILH1534" s="107"/>
      <c r="ILI1534" s="2"/>
      <c r="ILJ1534" s="15"/>
      <c r="ILK1534" s="15"/>
      <c r="ILL1534" s="80"/>
      <c r="ILM1534" s="52"/>
      <c r="ILN1534" s="69"/>
      <c r="ILO1534" s="69"/>
      <c r="ILP1534" s="69"/>
      <c r="ILQ1534" s="107"/>
      <c r="ILR1534" s="2"/>
      <c r="ILS1534" s="15"/>
      <c r="ILT1534" s="15"/>
      <c r="ILU1534" s="80"/>
      <c r="ILV1534" s="52"/>
      <c r="ILW1534" s="69"/>
      <c r="ILX1534" s="69"/>
      <c r="ILY1534" s="69"/>
      <c r="ILZ1534" s="107"/>
      <c r="IMA1534" s="2"/>
      <c r="IMB1534" s="15"/>
      <c r="IMC1534" s="15"/>
      <c r="IMD1534" s="80"/>
      <c r="IME1534" s="52"/>
      <c r="IMF1534" s="69"/>
      <c r="IMG1534" s="69"/>
      <c r="IMH1534" s="69"/>
      <c r="IMI1534" s="107"/>
      <c r="IMJ1534" s="2"/>
      <c r="IMK1534" s="15"/>
      <c r="IML1534" s="15"/>
      <c r="IMM1534" s="80"/>
      <c r="IMN1534" s="52"/>
      <c r="IMO1534" s="69"/>
      <c r="IMP1534" s="69"/>
      <c r="IMQ1534" s="69"/>
      <c r="IMR1534" s="107"/>
      <c r="IMS1534" s="2"/>
      <c r="IMT1534" s="15"/>
      <c r="IMU1534" s="15"/>
      <c r="IMV1534" s="80"/>
      <c r="IMW1534" s="52"/>
      <c r="IMX1534" s="69"/>
      <c r="IMY1534" s="69"/>
      <c r="IMZ1534" s="69"/>
      <c r="INA1534" s="107"/>
      <c r="INB1534" s="2"/>
      <c r="INC1534" s="15"/>
      <c r="IND1534" s="15"/>
      <c r="INE1534" s="80"/>
      <c r="INF1534" s="52"/>
      <c r="ING1534" s="69"/>
      <c r="INH1534" s="69"/>
      <c r="INI1534" s="69"/>
      <c r="INJ1534" s="107"/>
      <c r="INK1534" s="2"/>
      <c r="INL1534" s="15"/>
      <c r="INM1534" s="15"/>
      <c r="INN1534" s="80"/>
      <c r="INO1534" s="52"/>
      <c r="INP1534" s="69"/>
      <c r="INQ1534" s="69"/>
      <c r="INR1534" s="69"/>
      <c r="INS1534" s="107"/>
      <c r="INT1534" s="2"/>
      <c r="INU1534" s="15"/>
      <c r="INV1534" s="15"/>
      <c r="INW1534" s="80"/>
      <c r="INX1534" s="52"/>
      <c r="INY1534" s="69"/>
      <c r="INZ1534" s="69"/>
      <c r="IOA1534" s="69"/>
      <c r="IOB1534" s="107"/>
      <c r="IOC1534" s="2"/>
      <c r="IOD1534" s="15"/>
      <c r="IOE1534" s="15"/>
      <c r="IOF1534" s="80"/>
      <c r="IOG1534" s="52"/>
      <c r="IOH1534" s="69"/>
      <c r="IOI1534" s="69"/>
      <c r="IOJ1534" s="69"/>
      <c r="IOK1534" s="107"/>
      <c r="IOL1534" s="2"/>
      <c r="IOM1534" s="15"/>
      <c r="ION1534" s="15"/>
      <c r="IOO1534" s="80"/>
      <c r="IOP1534" s="52"/>
      <c r="IOQ1534" s="69"/>
      <c r="IOR1534" s="69"/>
      <c r="IOS1534" s="69"/>
      <c r="IOT1534" s="107"/>
      <c r="IOU1534" s="2"/>
      <c r="IOV1534" s="15"/>
      <c r="IOW1534" s="15"/>
      <c r="IOX1534" s="80"/>
      <c r="IOY1534" s="52"/>
      <c r="IOZ1534" s="69"/>
      <c r="IPA1534" s="69"/>
      <c r="IPB1534" s="69"/>
      <c r="IPC1534" s="107"/>
      <c r="IPD1534" s="2"/>
      <c r="IPE1534" s="15"/>
      <c r="IPF1534" s="15"/>
      <c r="IPG1534" s="80"/>
      <c r="IPH1534" s="52"/>
      <c r="IPI1534" s="69"/>
      <c r="IPJ1534" s="69"/>
      <c r="IPK1534" s="69"/>
      <c r="IPL1534" s="107"/>
      <c r="IPM1534" s="2"/>
      <c r="IPN1534" s="15"/>
      <c r="IPO1534" s="15"/>
      <c r="IPP1534" s="80"/>
      <c r="IPQ1534" s="52"/>
      <c r="IPR1534" s="69"/>
      <c r="IPS1534" s="69"/>
      <c r="IPT1534" s="69"/>
      <c r="IPU1534" s="107"/>
      <c r="IPV1534" s="2"/>
      <c r="IPW1534" s="15"/>
      <c r="IPX1534" s="15"/>
      <c r="IPY1534" s="80"/>
      <c r="IPZ1534" s="52"/>
      <c r="IQA1534" s="69"/>
      <c r="IQB1534" s="69"/>
      <c r="IQC1534" s="69"/>
      <c r="IQD1534" s="107"/>
      <c r="IQE1534" s="2"/>
      <c r="IQF1534" s="15"/>
      <c r="IQG1534" s="15"/>
      <c r="IQH1534" s="80"/>
      <c r="IQI1534" s="52"/>
      <c r="IQJ1534" s="69"/>
      <c r="IQK1534" s="69"/>
      <c r="IQL1534" s="69"/>
      <c r="IQM1534" s="107"/>
      <c r="IQN1534" s="2"/>
      <c r="IQO1534" s="15"/>
      <c r="IQP1534" s="15"/>
      <c r="IQQ1534" s="80"/>
      <c r="IQR1534" s="52"/>
      <c r="IQS1534" s="69"/>
      <c r="IQT1534" s="69"/>
      <c r="IQU1534" s="69"/>
      <c r="IQV1534" s="107"/>
      <c r="IQW1534" s="2"/>
      <c r="IQX1534" s="15"/>
      <c r="IQY1534" s="15"/>
      <c r="IQZ1534" s="80"/>
      <c r="IRA1534" s="52"/>
      <c r="IRB1534" s="69"/>
      <c r="IRC1534" s="69"/>
      <c r="IRD1534" s="69"/>
      <c r="IRE1534" s="107"/>
      <c r="IRF1534" s="2"/>
      <c r="IRG1534" s="15"/>
      <c r="IRH1534" s="15"/>
      <c r="IRI1534" s="80"/>
      <c r="IRJ1534" s="52"/>
      <c r="IRK1534" s="69"/>
      <c r="IRL1534" s="69"/>
      <c r="IRM1534" s="69"/>
      <c r="IRN1534" s="107"/>
      <c r="IRO1534" s="2"/>
      <c r="IRP1534" s="15"/>
      <c r="IRQ1534" s="15"/>
      <c r="IRR1534" s="80"/>
      <c r="IRS1534" s="52"/>
      <c r="IRT1534" s="69"/>
      <c r="IRU1534" s="69"/>
      <c r="IRV1534" s="69"/>
      <c r="IRW1534" s="107"/>
      <c r="IRX1534" s="2"/>
      <c r="IRY1534" s="15"/>
      <c r="IRZ1534" s="15"/>
      <c r="ISA1534" s="80"/>
      <c r="ISB1534" s="52"/>
      <c r="ISC1534" s="69"/>
      <c r="ISD1534" s="69"/>
      <c r="ISE1534" s="69"/>
      <c r="ISF1534" s="107"/>
      <c r="ISG1534" s="2"/>
      <c r="ISH1534" s="15"/>
      <c r="ISI1534" s="15"/>
      <c r="ISJ1534" s="80"/>
      <c r="ISK1534" s="52"/>
      <c r="ISL1534" s="69"/>
      <c r="ISM1534" s="69"/>
      <c r="ISN1534" s="69"/>
      <c r="ISO1534" s="107"/>
      <c r="ISP1534" s="2"/>
      <c r="ISQ1534" s="15"/>
      <c r="ISR1534" s="15"/>
      <c r="ISS1534" s="80"/>
      <c r="IST1534" s="52"/>
      <c r="ISU1534" s="69"/>
      <c r="ISV1534" s="69"/>
      <c r="ISW1534" s="69"/>
      <c r="ISX1534" s="107"/>
      <c r="ISY1534" s="2"/>
      <c r="ISZ1534" s="15"/>
      <c r="ITA1534" s="15"/>
      <c r="ITB1534" s="80"/>
      <c r="ITC1534" s="52"/>
      <c r="ITD1534" s="69"/>
      <c r="ITE1534" s="69"/>
      <c r="ITF1534" s="69"/>
      <c r="ITG1534" s="107"/>
      <c r="ITH1534" s="2"/>
      <c r="ITI1534" s="15"/>
      <c r="ITJ1534" s="15"/>
      <c r="ITK1534" s="80"/>
      <c r="ITL1534" s="52"/>
      <c r="ITM1534" s="69"/>
      <c r="ITN1534" s="69"/>
      <c r="ITO1534" s="69"/>
      <c r="ITP1534" s="107"/>
      <c r="ITQ1534" s="2"/>
      <c r="ITR1534" s="15"/>
      <c r="ITS1534" s="15"/>
      <c r="ITT1534" s="80"/>
      <c r="ITU1534" s="52"/>
      <c r="ITV1534" s="69"/>
      <c r="ITW1534" s="69"/>
      <c r="ITX1534" s="69"/>
      <c r="ITY1534" s="107"/>
      <c r="ITZ1534" s="2"/>
      <c r="IUA1534" s="15"/>
      <c r="IUB1534" s="15"/>
      <c r="IUC1534" s="80"/>
      <c r="IUD1534" s="52"/>
      <c r="IUE1534" s="69"/>
      <c r="IUF1534" s="69"/>
      <c r="IUG1534" s="69"/>
      <c r="IUH1534" s="107"/>
      <c r="IUI1534" s="2"/>
      <c r="IUJ1534" s="15"/>
      <c r="IUK1534" s="15"/>
      <c r="IUL1534" s="80"/>
      <c r="IUM1534" s="52"/>
      <c r="IUN1534" s="69"/>
      <c r="IUO1534" s="69"/>
      <c r="IUP1534" s="69"/>
      <c r="IUQ1534" s="107"/>
      <c r="IUR1534" s="2"/>
      <c r="IUS1534" s="15"/>
      <c r="IUT1534" s="15"/>
      <c r="IUU1534" s="80"/>
      <c r="IUV1534" s="52"/>
      <c r="IUW1534" s="69"/>
      <c r="IUX1534" s="69"/>
      <c r="IUY1534" s="69"/>
      <c r="IUZ1534" s="107"/>
      <c r="IVA1534" s="2"/>
      <c r="IVB1534" s="15"/>
      <c r="IVC1534" s="15"/>
      <c r="IVD1534" s="80"/>
      <c r="IVE1534" s="52"/>
      <c r="IVF1534" s="69"/>
      <c r="IVG1534" s="69"/>
      <c r="IVH1534" s="69"/>
      <c r="IVI1534" s="107"/>
      <c r="IVJ1534" s="2"/>
      <c r="IVK1534" s="15"/>
      <c r="IVL1534" s="15"/>
      <c r="IVM1534" s="80"/>
      <c r="IVN1534" s="52"/>
      <c r="IVO1534" s="69"/>
      <c r="IVP1534" s="69"/>
      <c r="IVQ1534" s="69"/>
      <c r="IVR1534" s="107"/>
      <c r="IVS1534" s="2"/>
      <c r="IVT1534" s="15"/>
      <c r="IVU1534" s="15"/>
      <c r="IVV1534" s="80"/>
      <c r="IVW1534" s="52"/>
      <c r="IVX1534" s="69"/>
      <c r="IVY1534" s="69"/>
      <c r="IVZ1534" s="69"/>
      <c r="IWA1534" s="107"/>
      <c r="IWB1534" s="2"/>
      <c r="IWC1534" s="15"/>
      <c r="IWD1534" s="15"/>
      <c r="IWE1534" s="80"/>
      <c r="IWF1534" s="52"/>
      <c r="IWG1534" s="69"/>
      <c r="IWH1534" s="69"/>
      <c r="IWI1534" s="69"/>
      <c r="IWJ1534" s="107"/>
      <c r="IWK1534" s="2"/>
      <c r="IWL1534" s="15"/>
      <c r="IWM1534" s="15"/>
      <c r="IWN1534" s="80"/>
      <c r="IWO1534" s="52"/>
      <c r="IWP1534" s="69"/>
      <c r="IWQ1534" s="69"/>
      <c r="IWR1534" s="69"/>
      <c r="IWS1534" s="107"/>
      <c r="IWT1534" s="2"/>
      <c r="IWU1534" s="15"/>
      <c r="IWV1534" s="15"/>
      <c r="IWW1534" s="80"/>
      <c r="IWX1534" s="52"/>
      <c r="IWY1534" s="69"/>
      <c r="IWZ1534" s="69"/>
      <c r="IXA1534" s="69"/>
      <c r="IXB1534" s="107"/>
      <c r="IXC1534" s="2"/>
      <c r="IXD1534" s="15"/>
      <c r="IXE1534" s="15"/>
      <c r="IXF1534" s="80"/>
      <c r="IXG1534" s="52"/>
      <c r="IXH1534" s="69"/>
      <c r="IXI1534" s="69"/>
      <c r="IXJ1534" s="69"/>
      <c r="IXK1534" s="107"/>
      <c r="IXL1534" s="2"/>
      <c r="IXM1534" s="15"/>
      <c r="IXN1534" s="15"/>
      <c r="IXO1534" s="80"/>
      <c r="IXP1534" s="52"/>
      <c r="IXQ1534" s="69"/>
      <c r="IXR1534" s="69"/>
      <c r="IXS1534" s="69"/>
      <c r="IXT1534" s="107"/>
      <c r="IXU1534" s="2"/>
      <c r="IXV1534" s="15"/>
      <c r="IXW1534" s="15"/>
      <c r="IXX1534" s="80"/>
      <c r="IXY1534" s="52"/>
      <c r="IXZ1534" s="69"/>
      <c r="IYA1534" s="69"/>
      <c r="IYB1534" s="69"/>
      <c r="IYC1534" s="107"/>
      <c r="IYD1534" s="2"/>
      <c r="IYE1534" s="15"/>
      <c r="IYF1534" s="15"/>
      <c r="IYG1534" s="80"/>
      <c r="IYH1534" s="52"/>
      <c r="IYI1534" s="69"/>
      <c r="IYJ1534" s="69"/>
      <c r="IYK1534" s="69"/>
      <c r="IYL1534" s="107"/>
      <c r="IYM1534" s="2"/>
      <c r="IYN1534" s="15"/>
      <c r="IYO1534" s="15"/>
      <c r="IYP1534" s="80"/>
      <c r="IYQ1534" s="52"/>
      <c r="IYR1534" s="69"/>
      <c r="IYS1534" s="69"/>
      <c r="IYT1534" s="69"/>
      <c r="IYU1534" s="107"/>
      <c r="IYV1534" s="2"/>
      <c r="IYW1534" s="15"/>
      <c r="IYX1534" s="15"/>
      <c r="IYY1534" s="80"/>
      <c r="IYZ1534" s="52"/>
      <c r="IZA1534" s="69"/>
      <c r="IZB1534" s="69"/>
      <c r="IZC1534" s="69"/>
      <c r="IZD1534" s="107"/>
      <c r="IZE1534" s="2"/>
      <c r="IZF1534" s="15"/>
      <c r="IZG1534" s="15"/>
      <c r="IZH1534" s="80"/>
      <c r="IZI1534" s="52"/>
      <c r="IZJ1534" s="69"/>
      <c r="IZK1534" s="69"/>
      <c r="IZL1534" s="69"/>
      <c r="IZM1534" s="107"/>
      <c r="IZN1534" s="2"/>
      <c r="IZO1534" s="15"/>
      <c r="IZP1534" s="15"/>
      <c r="IZQ1534" s="80"/>
      <c r="IZR1534" s="52"/>
      <c r="IZS1534" s="69"/>
      <c r="IZT1534" s="69"/>
      <c r="IZU1534" s="69"/>
      <c r="IZV1534" s="107"/>
      <c r="IZW1534" s="2"/>
      <c r="IZX1534" s="15"/>
      <c r="IZY1534" s="15"/>
      <c r="IZZ1534" s="80"/>
      <c r="JAA1534" s="52"/>
      <c r="JAB1534" s="69"/>
      <c r="JAC1534" s="69"/>
      <c r="JAD1534" s="69"/>
      <c r="JAE1534" s="107"/>
      <c r="JAF1534" s="2"/>
      <c r="JAG1534" s="15"/>
      <c r="JAH1534" s="15"/>
      <c r="JAI1534" s="80"/>
      <c r="JAJ1534" s="52"/>
      <c r="JAK1534" s="69"/>
      <c r="JAL1534" s="69"/>
      <c r="JAM1534" s="69"/>
      <c r="JAN1534" s="107"/>
      <c r="JAO1534" s="2"/>
      <c r="JAP1534" s="15"/>
      <c r="JAQ1534" s="15"/>
      <c r="JAR1534" s="80"/>
      <c r="JAS1534" s="52"/>
      <c r="JAT1534" s="69"/>
      <c r="JAU1534" s="69"/>
      <c r="JAV1534" s="69"/>
      <c r="JAW1534" s="107"/>
      <c r="JAX1534" s="2"/>
      <c r="JAY1534" s="15"/>
      <c r="JAZ1534" s="15"/>
      <c r="JBA1534" s="80"/>
      <c r="JBB1534" s="52"/>
      <c r="JBC1534" s="69"/>
      <c r="JBD1534" s="69"/>
      <c r="JBE1534" s="69"/>
      <c r="JBF1534" s="107"/>
      <c r="JBG1534" s="2"/>
      <c r="JBH1534" s="15"/>
      <c r="JBI1534" s="15"/>
      <c r="JBJ1534" s="80"/>
      <c r="JBK1534" s="52"/>
      <c r="JBL1534" s="69"/>
      <c r="JBM1534" s="69"/>
      <c r="JBN1534" s="69"/>
      <c r="JBO1534" s="107"/>
      <c r="JBP1534" s="2"/>
      <c r="JBQ1534" s="15"/>
      <c r="JBR1534" s="15"/>
      <c r="JBS1534" s="80"/>
      <c r="JBT1534" s="52"/>
      <c r="JBU1534" s="69"/>
      <c r="JBV1534" s="69"/>
      <c r="JBW1534" s="69"/>
      <c r="JBX1534" s="107"/>
      <c r="JBY1534" s="2"/>
      <c r="JBZ1534" s="15"/>
      <c r="JCA1534" s="15"/>
      <c r="JCB1534" s="80"/>
      <c r="JCC1534" s="52"/>
      <c r="JCD1534" s="69"/>
      <c r="JCE1534" s="69"/>
      <c r="JCF1534" s="69"/>
      <c r="JCG1534" s="107"/>
      <c r="JCH1534" s="2"/>
      <c r="JCI1534" s="15"/>
      <c r="JCJ1534" s="15"/>
      <c r="JCK1534" s="80"/>
      <c r="JCL1534" s="52"/>
      <c r="JCM1534" s="69"/>
      <c r="JCN1534" s="69"/>
      <c r="JCO1534" s="69"/>
      <c r="JCP1534" s="107"/>
      <c r="JCQ1534" s="2"/>
      <c r="JCR1534" s="15"/>
      <c r="JCS1534" s="15"/>
      <c r="JCT1534" s="80"/>
      <c r="JCU1534" s="52"/>
      <c r="JCV1534" s="69"/>
      <c r="JCW1534" s="69"/>
      <c r="JCX1534" s="69"/>
      <c r="JCY1534" s="107"/>
      <c r="JCZ1534" s="2"/>
      <c r="JDA1534" s="15"/>
      <c r="JDB1534" s="15"/>
      <c r="JDC1534" s="80"/>
      <c r="JDD1534" s="52"/>
      <c r="JDE1534" s="69"/>
      <c r="JDF1534" s="69"/>
      <c r="JDG1534" s="69"/>
      <c r="JDH1534" s="107"/>
      <c r="JDI1534" s="2"/>
      <c r="JDJ1534" s="15"/>
      <c r="JDK1534" s="15"/>
      <c r="JDL1534" s="80"/>
      <c r="JDM1534" s="52"/>
      <c r="JDN1534" s="69"/>
      <c r="JDO1534" s="69"/>
      <c r="JDP1534" s="69"/>
      <c r="JDQ1534" s="107"/>
      <c r="JDR1534" s="2"/>
      <c r="JDS1534" s="15"/>
      <c r="JDT1534" s="15"/>
      <c r="JDU1534" s="80"/>
      <c r="JDV1534" s="52"/>
      <c r="JDW1534" s="69"/>
      <c r="JDX1534" s="69"/>
      <c r="JDY1534" s="69"/>
      <c r="JDZ1534" s="107"/>
      <c r="JEA1534" s="2"/>
      <c r="JEB1534" s="15"/>
      <c r="JEC1534" s="15"/>
      <c r="JED1534" s="80"/>
      <c r="JEE1534" s="52"/>
      <c r="JEF1534" s="69"/>
      <c r="JEG1534" s="69"/>
      <c r="JEH1534" s="69"/>
      <c r="JEI1534" s="107"/>
      <c r="JEJ1534" s="2"/>
      <c r="JEK1534" s="15"/>
      <c r="JEL1534" s="15"/>
      <c r="JEM1534" s="80"/>
      <c r="JEN1534" s="52"/>
      <c r="JEO1534" s="69"/>
      <c r="JEP1534" s="69"/>
      <c r="JEQ1534" s="69"/>
      <c r="JER1534" s="107"/>
      <c r="JES1534" s="2"/>
      <c r="JET1534" s="15"/>
      <c r="JEU1534" s="15"/>
      <c r="JEV1534" s="80"/>
      <c r="JEW1534" s="52"/>
      <c r="JEX1534" s="69"/>
      <c r="JEY1534" s="69"/>
      <c r="JEZ1534" s="69"/>
      <c r="JFA1534" s="107"/>
      <c r="JFB1534" s="2"/>
      <c r="JFC1534" s="15"/>
      <c r="JFD1534" s="15"/>
      <c r="JFE1534" s="80"/>
      <c r="JFF1534" s="52"/>
      <c r="JFG1534" s="69"/>
      <c r="JFH1534" s="69"/>
      <c r="JFI1534" s="69"/>
      <c r="JFJ1534" s="107"/>
      <c r="JFK1534" s="2"/>
      <c r="JFL1534" s="15"/>
      <c r="JFM1534" s="15"/>
      <c r="JFN1534" s="80"/>
      <c r="JFO1534" s="52"/>
      <c r="JFP1534" s="69"/>
      <c r="JFQ1534" s="69"/>
      <c r="JFR1534" s="69"/>
      <c r="JFS1534" s="107"/>
      <c r="JFT1534" s="2"/>
      <c r="JFU1534" s="15"/>
      <c r="JFV1534" s="15"/>
      <c r="JFW1534" s="80"/>
      <c r="JFX1534" s="52"/>
      <c r="JFY1534" s="69"/>
      <c r="JFZ1534" s="69"/>
      <c r="JGA1534" s="69"/>
      <c r="JGB1534" s="107"/>
      <c r="JGC1534" s="2"/>
      <c r="JGD1534" s="15"/>
      <c r="JGE1534" s="15"/>
      <c r="JGF1534" s="80"/>
      <c r="JGG1534" s="52"/>
      <c r="JGH1534" s="69"/>
      <c r="JGI1534" s="69"/>
      <c r="JGJ1534" s="69"/>
      <c r="JGK1534" s="107"/>
      <c r="JGL1534" s="2"/>
      <c r="JGM1534" s="15"/>
      <c r="JGN1534" s="15"/>
      <c r="JGO1534" s="80"/>
      <c r="JGP1534" s="52"/>
      <c r="JGQ1534" s="69"/>
      <c r="JGR1534" s="69"/>
      <c r="JGS1534" s="69"/>
      <c r="JGT1534" s="107"/>
      <c r="JGU1534" s="2"/>
      <c r="JGV1534" s="15"/>
      <c r="JGW1534" s="15"/>
      <c r="JGX1534" s="80"/>
      <c r="JGY1534" s="52"/>
      <c r="JGZ1534" s="69"/>
      <c r="JHA1534" s="69"/>
      <c r="JHB1534" s="69"/>
      <c r="JHC1534" s="107"/>
      <c r="JHD1534" s="2"/>
      <c r="JHE1534" s="15"/>
      <c r="JHF1534" s="15"/>
      <c r="JHG1534" s="80"/>
      <c r="JHH1534" s="52"/>
      <c r="JHI1534" s="69"/>
      <c r="JHJ1534" s="69"/>
      <c r="JHK1534" s="69"/>
      <c r="JHL1534" s="107"/>
      <c r="JHM1534" s="2"/>
      <c r="JHN1534" s="15"/>
      <c r="JHO1534" s="15"/>
      <c r="JHP1534" s="80"/>
      <c r="JHQ1534" s="52"/>
      <c r="JHR1534" s="69"/>
      <c r="JHS1534" s="69"/>
      <c r="JHT1534" s="69"/>
      <c r="JHU1534" s="107"/>
      <c r="JHV1534" s="2"/>
      <c r="JHW1534" s="15"/>
      <c r="JHX1534" s="15"/>
      <c r="JHY1534" s="80"/>
      <c r="JHZ1534" s="52"/>
      <c r="JIA1534" s="69"/>
      <c r="JIB1534" s="69"/>
      <c r="JIC1534" s="69"/>
      <c r="JID1534" s="107"/>
      <c r="JIE1534" s="2"/>
      <c r="JIF1534" s="15"/>
      <c r="JIG1534" s="15"/>
      <c r="JIH1534" s="80"/>
      <c r="JII1534" s="52"/>
      <c r="JIJ1534" s="69"/>
      <c r="JIK1534" s="69"/>
      <c r="JIL1534" s="69"/>
      <c r="JIM1534" s="107"/>
      <c r="JIN1534" s="2"/>
      <c r="JIO1534" s="15"/>
      <c r="JIP1534" s="15"/>
      <c r="JIQ1534" s="80"/>
      <c r="JIR1534" s="52"/>
      <c r="JIS1534" s="69"/>
      <c r="JIT1534" s="69"/>
      <c r="JIU1534" s="69"/>
      <c r="JIV1534" s="107"/>
      <c r="JIW1534" s="2"/>
      <c r="JIX1534" s="15"/>
      <c r="JIY1534" s="15"/>
      <c r="JIZ1534" s="80"/>
      <c r="JJA1534" s="52"/>
      <c r="JJB1534" s="69"/>
      <c r="JJC1534" s="69"/>
      <c r="JJD1534" s="69"/>
      <c r="JJE1534" s="107"/>
      <c r="JJF1534" s="2"/>
      <c r="JJG1534" s="15"/>
      <c r="JJH1534" s="15"/>
      <c r="JJI1534" s="80"/>
      <c r="JJJ1534" s="52"/>
      <c r="JJK1534" s="69"/>
      <c r="JJL1534" s="69"/>
      <c r="JJM1534" s="69"/>
      <c r="JJN1534" s="107"/>
      <c r="JJO1534" s="2"/>
      <c r="JJP1534" s="15"/>
      <c r="JJQ1534" s="15"/>
      <c r="JJR1534" s="80"/>
      <c r="JJS1534" s="52"/>
      <c r="JJT1534" s="69"/>
      <c r="JJU1534" s="69"/>
      <c r="JJV1534" s="69"/>
      <c r="JJW1534" s="107"/>
      <c r="JJX1534" s="2"/>
      <c r="JJY1534" s="15"/>
      <c r="JJZ1534" s="15"/>
      <c r="JKA1534" s="80"/>
      <c r="JKB1534" s="52"/>
      <c r="JKC1534" s="69"/>
      <c r="JKD1534" s="69"/>
      <c r="JKE1534" s="69"/>
      <c r="JKF1534" s="107"/>
      <c r="JKG1534" s="2"/>
      <c r="JKH1534" s="15"/>
      <c r="JKI1534" s="15"/>
      <c r="JKJ1534" s="80"/>
      <c r="JKK1534" s="52"/>
      <c r="JKL1534" s="69"/>
      <c r="JKM1534" s="69"/>
      <c r="JKN1534" s="69"/>
      <c r="JKO1534" s="107"/>
      <c r="JKP1534" s="2"/>
      <c r="JKQ1534" s="15"/>
      <c r="JKR1534" s="15"/>
      <c r="JKS1534" s="80"/>
      <c r="JKT1534" s="52"/>
      <c r="JKU1534" s="69"/>
      <c r="JKV1534" s="69"/>
      <c r="JKW1534" s="69"/>
      <c r="JKX1534" s="107"/>
      <c r="JKY1534" s="2"/>
      <c r="JKZ1534" s="15"/>
      <c r="JLA1534" s="15"/>
      <c r="JLB1534" s="80"/>
      <c r="JLC1534" s="52"/>
      <c r="JLD1534" s="69"/>
      <c r="JLE1534" s="69"/>
      <c r="JLF1534" s="69"/>
      <c r="JLG1534" s="107"/>
      <c r="JLH1534" s="2"/>
      <c r="JLI1534" s="15"/>
      <c r="JLJ1534" s="15"/>
      <c r="JLK1534" s="80"/>
      <c r="JLL1534" s="52"/>
      <c r="JLM1534" s="69"/>
      <c r="JLN1534" s="69"/>
      <c r="JLO1534" s="69"/>
      <c r="JLP1534" s="107"/>
      <c r="JLQ1534" s="2"/>
      <c r="JLR1534" s="15"/>
      <c r="JLS1534" s="15"/>
      <c r="JLT1534" s="80"/>
      <c r="JLU1534" s="52"/>
      <c r="JLV1534" s="69"/>
      <c r="JLW1534" s="69"/>
      <c r="JLX1534" s="69"/>
      <c r="JLY1534" s="107"/>
      <c r="JLZ1534" s="2"/>
      <c r="JMA1534" s="15"/>
      <c r="JMB1534" s="15"/>
      <c r="JMC1534" s="80"/>
      <c r="JMD1534" s="52"/>
      <c r="JME1534" s="69"/>
      <c r="JMF1534" s="69"/>
      <c r="JMG1534" s="69"/>
      <c r="JMH1534" s="107"/>
      <c r="JMI1534" s="2"/>
      <c r="JMJ1534" s="15"/>
      <c r="JMK1534" s="15"/>
      <c r="JML1534" s="80"/>
      <c r="JMM1534" s="52"/>
      <c r="JMN1534" s="69"/>
      <c r="JMO1534" s="69"/>
      <c r="JMP1534" s="69"/>
      <c r="JMQ1534" s="107"/>
      <c r="JMR1534" s="2"/>
      <c r="JMS1534" s="15"/>
      <c r="JMT1534" s="15"/>
      <c r="JMU1534" s="80"/>
      <c r="JMV1534" s="52"/>
      <c r="JMW1534" s="69"/>
      <c r="JMX1534" s="69"/>
      <c r="JMY1534" s="69"/>
      <c r="JMZ1534" s="107"/>
      <c r="JNA1534" s="2"/>
      <c r="JNB1534" s="15"/>
      <c r="JNC1534" s="15"/>
      <c r="JND1534" s="80"/>
      <c r="JNE1534" s="52"/>
      <c r="JNF1534" s="69"/>
      <c r="JNG1534" s="69"/>
      <c r="JNH1534" s="69"/>
      <c r="JNI1534" s="107"/>
      <c r="JNJ1534" s="2"/>
      <c r="JNK1534" s="15"/>
      <c r="JNL1534" s="15"/>
      <c r="JNM1534" s="80"/>
      <c r="JNN1534" s="52"/>
      <c r="JNO1534" s="69"/>
      <c r="JNP1534" s="69"/>
      <c r="JNQ1534" s="69"/>
      <c r="JNR1534" s="107"/>
      <c r="JNS1534" s="2"/>
      <c r="JNT1534" s="15"/>
      <c r="JNU1534" s="15"/>
      <c r="JNV1534" s="80"/>
      <c r="JNW1534" s="52"/>
      <c r="JNX1534" s="69"/>
      <c r="JNY1534" s="69"/>
      <c r="JNZ1534" s="69"/>
      <c r="JOA1534" s="107"/>
      <c r="JOB1534" s="2"/>
      <c r="JOC1534" s="15"/>
      <c r="JOD1534" s="15"/>
      <c r="JOE1534" s="80"/>
      <c r="JOF1534" s="52"/>
      <c r="JOG1534" s="69"/>
      <c r="JOH1534" s="69"/>
      <c r="JOI1534" s="69"/>
      <c r="JOJ1534" s="107"/>
      <c r="JOK1534" s="2"/>
      <c r="JOL1534" s="15"/>
      <c r="JOM1534" s="15"/>
      <c r="JON1534" s="80"/>
      <c r="JOO1534" s="52"/>
      <c r="JOP1534" s="69"/>
      <c r="JOQ1534" s="69"/>
      <c r="JOR1534" s="69"/>
      <c r="JOS1534" s="107"/>
      <c r="JOT1534" s="2"/>
      <c r="JOU1534" s="15"/>
      <c r="JOV1534" s="15"/>
      <c r="JOW1534" s="80"/>
      <c r="JOX1534" s="52"/>
      <c r="JOY1534" s="69"/>
      <c r="JOZ1534" s="69"/>
      <c r="JPA1534" s="69"/>
      <c r="JPB1534" s="107"/>
      <c r="JPC1534" s="2"/>
      <c r="JPD1534" s="15"/>
      <c r="JPE1534" s="15"/>
      <c r="JPF1534" s="80"/>
      <c r="JPG1534" s="52"/>
      <c r="JPH1534" s="69"/>
      <c r="JPI1534" s="69"/>
      <c r="JPJ1534" s="69"/>
      <c r="JPK1534" s="107"/>
      <c r="JPL1534" s="2"/>
      <c r="JPM1534" s="15"/>
      <c r="JPN1534" s="15"/>
      <c r="JPO1534" s="80"/>
      <c r="JPP1534" s="52"/>
      <c r="JPQ1534" s="69"/>
      <c r="JPR1534" s="69"/>
      <c r="JPS1534" s="69"/>
      <c r="JPT1534" s="107"/>
      <c r="JPU1534" s="2"/>
      <c r="JPV1534" s="15"/>
      <c r="JPW1534" s="15"/>
      <c r="JPX1534" s="80"/>
      <c r="JPY1534" s="52"/>
      <c r="JPZ1534" s="69"/>
      <c r="JQA1534" s="69"/>
      <c r="JQB1534" s="69"/>
      <c r="JQC1534" s="107"/>
      <c r="JQD1534" s="2"/>
      <c r="JQE1534" s="15"/>
      <c r="JQF1534" s="15"/>
      <c r="JQG1534" s="80"/>
      <c r="JQH1534" s="52"/>
      <c r="JQI1534" s="69"/>
      <c r="JQJ1534" s="69"/>
      <c r="JQK1534" s="69"/>
      <c r="JQL1534" s="107"/>
      <c r="JQM1534" s="2"/>
      <c r="JQN1534" s="15"/>
      <c r="JQO1534" s="15"/>
      <c r="JQP1534" s="80"/>
      <c r="JQQ1534" s="52"/>
      <c r="JQR1534" s="69"/>
      <c r="JQS1534" s="69"/>
      <c r="JQT1534" s="69"/>
      <c r="JQU1534" s="107"/>
      <c r="JQV1534" s="2"/>
      <c r="JQW1534" s="15"/>
      <c r="JQX1534" s="15"/>
      <c r="JQY1534" s="80"/>
      <c r="JQZ1534" s="52"/>
      <c r="JRA1534" s="69"/>
      <c r="JRB1534" s="69"/>
      <c r="JRC1534" s="69"/>
      <c r="JRD1534" s="107"/>
      <c r="JRE1534" s="2"/>
      <c r="JRF1534" s="15"/>
      <c r="JRG1534" s="15"/>
      <c r="JRH1534" s="80"/>
      <c r="JRI1534" s="52"/>
      <c r="JRJ1534" s="69"/>
      <c r="JRK1534" s="69"/>
      <c r="JRL1534" s="69"/>
      <c r="JRM1534" s="107"/>
      <c r="JRN1534" s="2"/>
      <c r="JRO1534" s="15"/>
      <c r="JRP1534" s="15"/>
      <c r="JRQ1534" s="80"/>
      <c r="JRR1534" s="52"/>
      <c r="JRS1534" s="69"/>
      <c r="JRT1534" s="69"/>
      <c r="JRU1534" s="69"/>
      <c r="JRV1534" s="107"/>
      <c r="JRW1534" s="2"/>
      <c r="JRX1534" s="15"/>
      <c r="JRY1534" s="15"/>
      <c r="JRZ1534" s="80"/>
      <c r="JSA1534" s="52"/>
      <c r="JSB1534" s="69"/>
      <c r="JSC1534" s="69"/>
      <c r="JSD1534" s="69"/>
      <c r="JSE1534" s="107"/>
      <c r="JSF1534" s="2"/>
      <c r="JSG1534" s="15"/>
      <c r="JSH1534" s="15"/>
      <c r="JSI1534" s="80"/>
      <c r="JSJ1534" s="52"/>
      <c r="JSK1534" s="69"/>
      <c r="JSL1534" s="69"/>
      <c r="JSM1534" s="69"/>
      <c r="JSN1534" s="107"/>
      <c r="JSO1534" s="2"/>
      <c r="JSP1534" s="15"/>
      <c r="JSQ1534" s="15"/>
      <c r="JSR1534" s="80"/>
      <c r="JSS1534" s="52"/>
      <c r="JST1534" s="69"/>
      <c r="JSU1534" s="69"/>
      <c r="JSV1534" s="69"/>
      <c r="JSW1534" s="107"/>
      <c r="JSX1534" s="2"/>
      <c r="JSY1534" s="15"/>
      <c r="JSZ1534" s="15"/>
      <c r="JTA1534" s="80"/>
      <c r="JTB1534" s="52"/>
      <c r="JTC1534" s="69"/>
      <c r="JTD1534" s="69"/>
      <c r="JTE1534" s="69"/>
      <c r="JTF1534" s="107"/>
      <c r="JTG1534" s="2"/>
      <c r="JTH1534" s="15"/>
      <c r="JTI1534" s="15"/>
      <c r="JTJ1534" s="80"/>
      <c r="JTK1534" s="52"/>
      <c r="JTL1534" s="69"/>
      <c r="JTM1534" s="69"/>
      <c r="JTN1534" s="69"/>
      <c r="JTO1534" s="107"/>
      <c r="JTP1534" s="2"/>
      <c r="JTQ1534" s="15"/>
      <c r="JTR1534" s="15"/>
      <c r="JTS1534" s="80"/>
      <c r="JTT1534" s="52"/>
      <c r="JTU1534" s="69"/>
      <c r="JTV1534" s="69"/>
      <c r="JTW1534" s="69"/>
      <c r="JTX1534" s="107"/>
      <c r="JTY1534" s="2"/>
      <c r="JTZ1534" s="15"/>
      <c r="JUA1534" s="15"/>
      <c r="JUB1534" s="80"/>
      <c r="JUC1534" s="52"/>
      <c r="JUD1534" s="69"/>
      <c r="JUE1534" s="69"/>
      <c r="JUF1534" s="69"/>
      <c r="JUG1534" s="107"/>
      <c r="JUH1534" s="2"/>
      <c r="JUI1534" s="15"/>
      <c r="JUJ1534" s="15"/>
      <c r="JUK1534" s="80"/>
      <c r="JUL1534" s="52"/>
      <c r="JUM1534" s="69"/>
      <c r="JUN1534" s="69"/>
      <c r="JUO1534" s="69"/>
      <c r="JUP1534" s="107"/>
      <c r="JUQ1534" s="2"/>
      <c r="JUR1534" s="15"/>
      <c r="JUS1534" s="15"/>
      <c r="JUT1534" s="80"/>
      <c r="JUU1534" s="52"/>
      <c r="JUV1534" s="69"/>
      <c r="JUW1534" s="69"/>
      <c r="JUX1534" s="69"/>
      <c r="JUY1534" s="107"/>
      <c r="JUZ1534" s="2"/>
      <c r="JVA1534" s="15"/>
      <c r="JVB1534" s="15"/>
      <c r="JVC1534" s="80"/>
      <c r="JVD1534" s="52"/>
      <c r="JVE1534" s="69"/>
      <c r="JVF1534" s="69"/>
      <c r="JVG1534" s="69"/>
      <c r="JVH1534" s="107"/>
      <c r="JVI1534" s="2"/>
      <c r="JVJ1534" s="15"/>
      <c r="JVK1534" s="15"/>
      <c r="JVL1534" s="80"/>
      <c r="JVM1534" s="52"/>
      <c r="JVN1534" s="69"/>
      <c r="JVO1534" s="69"/>
      <c r="JVP1534" s="69"/>
      <c r="JVQ1534" s="107"/>
      <c r="JVR1534" s="2"/>
      <c r="JVS1534" s="15"/>
      <c r="JVT1534" s="15"/>
      <c r="JVU1534" s="80"/>
      <c r="JVV1534" s="52"/>
      <c r="JVW1534" s="69"/>
      <c r="JVX1534" s="69"/>
      <c r="JVY1534" s="69"/>
      <c r="JVZ1534" s="107"/>
      <c r="JWA1534" s="2"/>
      <c r="JWB1534" s="15"/>
      <c r="JWC1534" s="15"/>
      <c r="JWD1534" s="80"/>
      <c r="JWE1534" s="52"/>
      <c r="JWF1534" s="69"/>
      <c r="JWG1534" s="69"/>
      <c r="JWH1534" s="69"/>
      <c r="JWI1534" s="107"/>
      <c r="JWJ1534" s="2"/>
      <c r="JWK1534" s="15"/>
      <c r="JWL1534" s="15"/>
      <c r="JWM1534" s="80"/>
      <c r="JWN1534" s="52"/>
      <c r="JWO1534" s="69"/>
      <c r="JWP1534" s="69"/>
      <c r="JWQ1534" s="69"/>
      <c r="JWR1534" s="107"/>
      <c r="JWS1534" s="2"/>
      <c r="JWT1534" s="15"/>
      <c r="JWU1534" s="15"/>
      <c r="JWV1534" s="80"/>
      <c r="JWW1534" s="52"/>
      <c r="JWX1534" s="69"/>
      <c r="JWY1534" s="69"/>
      <c r="JWZ1534" s="69"/>
      <c r="JXA1534" s="107"/>
      <c r="JXB1534" s="2"/>
      <c r="JXC1534" s="15"/>
      <c r="JXD1534" s="15"/>
      <c r="JXE1534" s="80"/>
      <c r="JXF1534" s="52"/>
      <c r="JXG1534" s="69"/>
      <c r="JXH1534" s="69"/>
      <c r="JXI1534" s="69"/>
      <c r="JXJ1534" s="107"/>
      <c r="JXK1534" s="2"/>
      <c r="JXL1534" s="15"/>
      <c r="JXM1534" s="15"/>
      <c r="JXN1534" s="80"/>
      <c r="JXO1534" s="52"/>
      <c r="JXP1534" s="69"/>
      <c r="JXQ1534" s="69"/>
      <c r="JXR1534" s="69"/>
      <c r="JXS1534" s="107"/>
      <c r="JXT1534" s="2"/>
      <c r="JXU1534" s="15"/>
      <c r="JXV1534" s="15"/>
      <c r="JXW1534" s="80"/>
      <c r="JXX1534" s="52"/>
      <c r="JXY1534" s="69"/>
      <c r="JXZ1534" s="69"/>
      <c r="JYA1534" s="69"/>
      <c r="JYB1534" s="107"/>
      <c r="JYC1534" s="2"/>
      <c r="JYD1534" s="15"/>
      <c r="JYE1534" s="15"/>
      <c r="JYF1534" s="80"/>
      <c r="JYG1534" s="52"/>
      <c r="JYH1534" s="69"/>
      <c r="JYI1534" s="69"/>
      <c r="JYJ1534" s="69"/>
      <c r="JYK1534" s="107"/>
      <c r="JYL1534" s="2"/>
      <c r="JYM1534" s="15"/>
      <c r="JYN1534" s="15"/>
      <c r="JYO1534" s="80"/>
      <c r="JYP1534" s="52"/>
      <c r="JYQ1534" s="69"/>
      <c r="JYR1534" s="69"/>
      <c r="JYS1534" s="69"/>
      <c r="JYT1534" s="107"/>
      <c r="JYU1534" s="2"/>
      <c r="JYV1534" s="15"/>
      <c r="JYW1534" s="15"/>
      <c r="JYX1534" s="80"/>
      <c r="JYY1534" s="52"/>
      <c r="JYZ1534" s="69"/>
      <c r="JZA1534" s="69"/>
      <c r="JZB1534" s="69"/>
      <c r="JZC1534" s="107"/>
      <c r="JZD1534" s="2"/>
      <c r="JZE1534" s="15"/>
      <c r="JZF1534" s="15"/>
      <c r="JZG1534" s="80"/>
      <c r="JZH1534" s="52"/>
      <c r="JZI1534" s="69"/>
      <c r="JZJ1534" s="69"/>
      <c r="JZK1534" s="69"/>
      <c r="JZL1534" s="107"/>
      <c r="JZM1534" s="2"/>
      <c r="JZN1534" s="15"/>
      <c r="JZO1534" s="15"/>
      <c r="JZP1534" s="80"/>
      <c r="JZQ1534" s="52"/>
      <c r="JZR1534" s="69"/>
      <c r="JZS1534" s="69"/>
      <c r="JZT1534" s="69"/>
      <c r="JZU1534" s="107"/>
      <c r="JZV1534" s="2"/>
      <c r="JZW1534" s="15"/>
      <c r="JZX1534" s="15"/>
      <c r="JZY1534" s="80"/>
      <c r="JZZ1534" s="52"/>
      <c r="KAA1534" s="69"/>
      <c r="KAB1534" s="69"/>
      <c r="KAC1534" s="69"/>
      <c r="KAD1534" s="107"/>
      <c r="KAE1534" s="2"/>
      <c r="KAF1534" s="15"/>
      <c r="KAG1534" s="15"/>
      <c r="KAH1534" s="80"/>
      <c r="KAI1534" s="52"/>
      <c r="KAJ1534" s="69"/>
      <c r="KAK1534" s="69"/>
      <c r="KAL1534" s="69"/>
      <c r="KAM1534" s="107"/>
      <c r="KAN1534" s="2"/>
      <c r="KAO1534" s="15"/>
      <c r="KAP1534" s="15"/>
      <c r="KAQ1534" s="80"/>
      <c r="KAR1534" s="52"/>
      <c r="KAS1534" s="69"/>
      <c r="KAT1534" s="69"/>
      <c r="KAU1534" s="69"/>
      <c r="KAV1534" s="107"/>
      <c r="KAW1534" s="2"/>
      <c r="KAX1534" s="15"/>
      <c r="KAY1534" s="15"/>
      <c r="KAZ1534" s="80"/>
      <c r="KBA1534" s="52"/>
      <c r="KBB1534" s="69"/>
      <c r="KBC1534" s="69"/>
      <c r="KBD1534" s="69"/>
      <c r="KBE1534" s="107"/>
      <c r="KBF1534" s="2"/>
      <c r="KBG1534" s="15"/>
      <c r="KBH1534" s="15"/>
      <c r="KBI1534" s="80"/>
      <c r="KBJ1534" s="52"/>
      <c r="KBK1534" s="69"/>
      <c r="KBL1534" s="69"/>
      <c r="KBM1534" s="69"/>
      <c r="KBN1534" s="107"/>
      <c r="KBO1534" s="2"/>
      <c r="KBP1534" s="15"/>
      <c r="KBQ1534" s="15"/>
      <c r="KBR1534" s="80"/>
      <c r="KBS1534" s="52"/>
      <c r="KBT1534" s="69"/>
      <c r="KBU1534" s="69"/>
      <c r="KBV1534" s="69"/>
      <c r="KBW1534" s="107"/>
      <c r="KBX1534" s="2"/>
      <c r="KBY1534" s="15"/>
      <c r="KBZ1534" s="15"/>
      <c r="KCA1534" s="80"/>
      <c r="KCB1534" s="52"/>
      <c r="KCC1534" s="69"/>
      <c r="KCD1534" s="69"/>
      <c r="KCE1534" s="69"/>
      <c r="KCF1534" s="107"/>
      <c r="KCG1534" s="2"/>
      <c r="KCH1534" s="15"/>
      <c r="KCI1534" s="15"/>
      <c r="KCJ1534" s="80"/>
      <c r="KCK1534" s="52"/>
      <c r="KCL1534" s="69"/>
      <c r="KCM1534" s="69"/>
      <c r="KCN1534" s="69"/>
      <c r="KCO1534" s="107"/>
      <c r="KCP1534" s="2"/>
      <c r="KCQ1534" s="15"/>
      <c r="KCR1534" s="15"/>
      <c r="KCS1534" s="80"/>
      <c r="KCT1534" s="52"/>
      <c r="KCU1534" s="69"/>
      <c r="KCV1534" s="69"/>
      <c r="KCW1534" s="69"/>
      <c r="KCX1534" s="107"/>
      <c r="KCY1534" s="2"/>
      <c r="KCZ1534" s="15"/>
      <c r="KDA1534" s="15"/>
      <c r="KDB1534" s="80"/>
      <c r="KDC1534" s="52"/>
      <c r="KDD1534" s="69"/>
      <c r="KDE1534" s="69"/>
      <c r="KDF1534" s="69"/>
      <c r="KDG1534" s="107"/>
      <c r="KDH1534" s="2"/>
      <c r="KDI1534" s="15"/>
      <c r="KDJ1534" s="15"/>
      <c r="KDK1534" s="80"/>
      <c r="KDL1534" s="52"/>
      <c r="KDM1534" s="69"/>
      <c r="KDN1534" s="69"/>
      <c r="KDO1534" s="69"/>
      <c r="KDP1534" s="107"/>
      <c r="KDQ1534" s="2"/>
      <c r="KDR1534" s="15"/>
      <c r="KDS1534" s="15"/>
      <c r="KDT1534" s="80"/>
      <c r="KDU1534" s="52"/>
      <c r="KDV1534" s="69"/>
      <c r="KDW1534" s="69"/>
      <c r="KDX1534" s="69"/>
      <c r="KDY1534" s="107"/>
      <c r="KDZ1534" s="2"/>
      <c r="KEA1534" s="15"/>
      <c r="KEB1534" s="15"/>
      <c r="KEC1534" s="80"/>
      <c r="KED1534" s="52"/>
      <c r="KEE1534" s="69"/>
      <c r="KEF1534" s="69"/>
      <c r="KEG1534" s="69"/>
      <c r="KEH1534" s="107"/>
      <c r="KEI1534" s="2"/>
      <c r="KEJ1534" s="15"/>
      <c r="KEK1534" s="15"/>
      <c r="KEL1534" s="80"/>
      <c r="KEM1534" s="52"/>
      <c r="KEN1534" s="69"/>
      <c r="KEO1534" s="69"/>
      <c r="KEP1534" s="69"/>
      <c r="KEQ1534" s="107"/>
      <c r="KER1534" s="2"/>
      <c r="KES1534" s="15"/>
      <c r="KET1534" s="15"/>
      <c r="KEU1534" s="80"/>
      <c r="KEV1534" s="52"/>
      <c r="KEW1534" s="69"/>
      <c r="KEX1534" s="69"/>
      <c r="KEY1534" s="69"/>
      <c r="KEZ1534" s="107"/>
      <c r="KFA1534" s="2"/>
      <c r="KFB1534" s="15"/>
      <c r="KFC1534" s="15"/>
      <c r="KFD1534" s="80"/>
      <c r="KFE1534" s="52"/>
      <c r="KFF1534" s="69"/>
      <c r="KFG1534" s="69"/>
      <c r="KFH1534" s="69"/>
      <c r="KFI1534" s="107"/>
      <c r="KFJ1534" s="2"/>
      <c r="KFK1534" s="15"/>
      <c r="KFL1534" s="15"/>
      <c r="KFM1534" s="80"/>
      <c r="KFN1534" s="52"/>
      <c r="KFO1534" s="69"/>
      <c r="KFP1534" s="69"/>
      <c r="KFQ1534" s="69"/>
      <c r="KFR1534" s="107"/>
      <c r="KFS1534" s="2"/>
      <c r="KFT1534" s="15"/>
      <c r="KFU1534" s="15"/>
      <c r="KFV1534" s="80"/>
      <c r="KFW1534" s="52"/>
      <c r="KFX1534" s="69"/>
      <c r="KFY1534" s="69"/>
      <c r="KFZ1534" s="69"/>
      <c r="KGA1534" s="107"/>
      <c r="KGB1534" s="2"/>
      <c r="KGC1534" s="15"/>
      <c r="KGD1534" s="15"/>
      <c r="KGE1534" s="80"/>
      <c r="KGF1534" s="52"/>
      <c r="KGG1534" s="69"/>
      <c r="KGH1534" s="69"/>
      <c r="KGI1534" s="69"/>
      <c r="KGJ1534" s="107"/>
      <c r="KGK1534" s="2"/>
      <c r="KGL1534" s="15"/>
      <c r="KGM1534" s="15"/>
      <c r="KGN1534" s="80"/>
      <c r="KGO1534" s="52"/>
      <c r="KGP1534" s="69"/>
      <c r="KGQ1534" s="69"/>
      <c r="KGR1534" s="69"/>
      <c r="KGS1534" s="107"/>
      <c r="KGT1534" s="2"/>
      <c r="KGU1534" s="15"/>
      <c r="KGV1534" s="15"/>
      <c r="KGW1534" s="80"/>
      <c r="KGX1534" s="52"/>
      <c r="KGY1534" s="69"/>
      <c r="KGZ1534" s="69"/>
      <c r="KHA1534" s="69"/>
      <c r="KHB1534" s="107"/>
      <c r="KHC1534" s="2"/>
      <c r="KHD1534" s="15"/>
      <c r="KHE1534" s="15"/>
      <c r="KHF1534" s="80"/>
      <c r="KHG1534" s="52"/>
      <c r="KHH1534" s="69"/>
      <c r="KHI1534" s="69"/>
      <c r="KHJ1534" s="69"/>
      <c r="KHK1534" s="107"/>
      <c r="KHL1534" s="2"/>
      <c r="KHM1534" s="15"/>
      <c r="KHN1534" s="15"/>
      <c r="KHO1534" s="80"/>
      <c r="KHP1534" s="52"/>
      <c r="KHQ1534" s="69"/>
      <c r="KHR1534" s="69"/>
      <c r="KHS1534" s="69"/>
      <c r="KHT1534" s="107"/>
      <c r="KHU1534" s="2"/>
      <c r="KHV1534" s="15"/>
      <c r="KHW1534" s="15"/>
      <c r="KHX1534" s="80"/>
      <c r="KHY1534" s="52"/>
      <c r="KHZ1534" s="69"/>
      <c r="KIA1534" s="69"/>
      <c r="KIB1534" s="69"/>
      <c r="KIC1534" s="107"/>
      <c r="KID1534" s="2"/>
      <c r="KIE1534" s="15"/>
      <c r="KIF1534" s="15"/>
      <c r="KIG1534" s="80"/>
      <c r="KIH1534" s="52"/>
      <c r="KII1534" s="69"/>
      <c r="KIJ1534" s="69"/>
      <c r="KIK1534" s="69"/>
      <c r="KIL1534" s="107"/>
      <c r="KIM1534" s="2"/>
      <c r="KIN1534" s="15"/>
      <c r="KIO1534" s="15"/>
      <c r="KIP1534" s="80"/>
      <c r="KIQ1534" s="52"/>
      <c r="KIR1534" s="69"/>
      <c r="KIS1534" s="69"/>
      <c r="KIT1534" s="69"/>
      <c r="KIU1534" s="107"/>
      <c r="KIV1534" s="2"/>
      <c r="KIW1534" s="15"/>
      <c r="KIX1534" s="15"/>
      <c r="KIY1534" s="80"/>
      <c r="KIZ1534" s="52"/>
      <c r="KJA1534" s="69"/>
      <c r="KJB1534" s="69"/>
      <c r="KJC1534" s="69"/>
      <c r="KJD1534" s="107"/>
      <c r="KJE1534" s="2"/>
      <c r="KJF1534" s="15"/>
      <c r="KJG1534" s="15"/>
      <c r="KJH1534" s="80"/>
      <c r="KJI1534" s="52"/>
      <c r="KJJ1534" s="69"/>
      <c r="KJK1534" s="69"/>
      <c r="KJL1534" s="69"/>
      <c r="KJM1534" s="107"/>
      <c r="KJN1534" s="2"/>
      <c r="KJO1534" s="15"/>
      <c r="KJP1534" s="15"/>
      <c r="KJQ1534" s="80"/>
      <c r="KJR1534" s="52"/>
      <c r="KJS1534" s="69"/>
      <c r="KJT1534" s="69"/>
      <c r="KJU1534" s="69"/>
      <c r="KJV1534" s="107"/>
      <c r="KJW1534" s="2"/>
      <c r="KJX1534" s="15"/>
      <c r="KJY1534" s="15"/>
      <c r="KJZ1534" s="80"/>
      <c r="KKA1534" s="52"/>
      <c r="KKB1534" s="69"/>
      <c r="KKC1534" s="69"/>
      <c r="KKD1534" s="69"/>
      <c r="KKE1534" s="107"/>
      <c r="KKF1534" s="2"/>
      <c r="KKG1534" s="15"/>
      <c r="KKH1534" s="15"/>
      <c r="KKI1534" s="80"/>
      <c r="KKJ1534" s="52"/>
      <c r="KKK1534" s="69"/>
      <c r="KKL1534" s="69"/>
      <c r="KKM1534" s="69"/>
      <c r="KKN1534" s="107"/>
      <c r="KKO1534" s="2"/>
      <c r="KKP1534" s="15"/>
      <c r="KKQ1534" s="15"/>
      <c r="KKR1534" s="80"/>
      <c r="KKS1534" s="52"/>
      <c r="KKT1534" s="69"/>
      <c r="KKU1534" s="69"/>
      <c r="KKV1534" s="69"/>
      <c r="KKW1534" s="107"/>
      <c r="KKX1534" s="2"/>
      <c r="KKY1534" s="15"/>
      <c r="KKZ1534" s="15"/>
      <c r="KLA1534" s="80"/>
      <c r="KLB1534" s="52"/>
      <c r="KLC1534" s="69"/>
      <c r="KLD1534" s="69"/>
      <c r="KLE1534" s="69"/>
      <c r="KLF1534" s="107"/>
      <c r="KLG1534" s="2"/>
      <c r="KLH1534" s="15"/>
      <c r="KLI1534" s="15"/>
      <c r="KLJ1534" s="80"/>
      <c r="KLK1534" s="52"/>
      <c r="KLL1534" s="69"/>
      <c r="KLM1534" s="69"/>
      <c r="KLN1534" s="69"/>
      <c r="KLO1534" s="107"/>
      <c r="KLP1534" s="2"/>
      <c r="KLQ1534" s="15"/>
      <c r="KLR1534" s="15"/>
      <c r="KLS1534" s="80"/>
      <c r="KLT1534" s="52"/>
      <c r="KLU1534" s="69"/>
      <c r="KLV1534" s="69"/>
      <c r="KLW1534" s="69"/>
      <c r="KLX1534" s="107"/>
      <c r="KLY1534" s="2"/>
      <c r="KLZ1534" s="15"/>
      <c r="KMA1534" s="15"/>
      <c r="KMB1534" s="80"/>
      <c r="KMC1534" s="52"/>
      <c r="KMD1534" s="69"/>
      <c r="KME1534" s="69"/>
      <c r="KMF1534" s="69"/>
      <c r="KMG1534" s="107"/>
      <c r="KMH1534" s="2"/>
      <c r="KMI1534" s="15"/>
      <c r="KMJ1534" s="15"/>
      <c r="KMK1534" s="80"/>
      <c r="KML1534" s="52"/>
      <c r="KMM1534" s="69"/>
      <c r="KMN1534" s="69"/>
      <c r="KMO1534" s="69"/>
      <c r="KMP1534" s="107"/>
      <c r="KMQ1534" s="2"/>
      <c r="KMR1534" s="15"/>
      <c r="KMS1534" s="15"/>
      <c r="KMT1534" s="80"/>
      <c r="KMU1534" s="52"/>
      <c r="KMV1534" s="69"/>
      <c r="KMW1534" s="69"/>
      <c r="KMX1534" s="69"/>
      <c r="KMY1534" s="107"/>
      <c r="KMZ1534" s="2"/>
      <c r="KNA1534" s="15"/>
      <c r="KNB1534" s="15"/>
      <c r="KNC1534" s="80"/>
      <c r="KND1534" s="52"/>
      <c r="KNE1534" s="69"/>
      <c r="KNF1534" s="69"/>
      <c r="KNG1534" s="69"/>
      <c r="KNH1534" s="107"/>
      <c r="KNI1534" s="2"/>
      <c r="KNJ1534" s="15"/>
      <c r="KNK1534" s="15"/>
      <c r="KNL1534" s="80"/>
      <c r="KNM1534" s="52"/>
      <c r="KNN1534" s="69"/>
      <c r="KNO1534" s="69"/>
      <c r="KNP1534" s="69"/>
      <c r="KNQ1534" s="107"/>
      <c r="KNR1534" s="2"/>
      <c r="KNS1534" s="15"/>
      <c r="KNT1534" s="15"/>
      <c r="KNU1534" s="80"/>
      <c r="KNV1534" s="52"/>
      <c r="KNW1534" s="69"/>
      <c r="KNX1534" s="69"/>
      <c r="KNY1534" s="69"/>
      <c r="KNZ1534" s="107"/>
      <c r="KOA1534" s="2"/>
      <c r="KOB1534" s="15"/>
      <c r="KOC1534" s="15"/>
      <c r="KOD1534" s="80"/>
      <c r="KOE1534" s="52"/>
      <c r="KOF1534" s="69"/>
      <c r="KOG1534" s="69"/>
      <c r="KOH1534" s="69"/>
      <c r="KOI1534" s="107"/>
      <c r="KOJ1534" s="2"/>
      <c r="KOK1534" s="15"/>
      <c r="KOL1534" s="15"/>
      <c r="KOM1534" s="80"/>
      <c r="KON1534" s="52"/>
      <c r="KOO1534" s="69"/>
      <c r="KOP1534" s="69"/>
      <c r="KOQ1534" s="69"/>
      <c r="KOR1534" s="107"/>
      <c r="KOS1534" s="2"/>
      <c r="KOT1534" s="15"/>
      <c r="KOU1534" s="15"/>
      <c r="KOV1534" s="80"/>
      <c r="KOW1534" s="52"/>
      <c r="KOX1534" s="69"/>
      <c r="KOY1534" s="69"/>
      <c r="KOZ1534" s="69"/>
      <c r="KPA1534" s="107"/>
      <c r="KPB1534" s="2"/>
      <c r="KPC1534" s="15"/>
      <c r="KPD1534" s="15"/>
      <c r="KPE1534" s="80"/>
      <c r="KPF1534" s="52"/>
      <c r="KPG1534" s="69"/>
      <c r="KPH1534" s="69"/>
      <c r="KPI1534" s="69"/>
      <c r="KPJ1534" s="107"/>
      <c r="KPK1534" s="2"/>
      <c r="KPL1534" s="15"/>
      <c r="KPM1534" s="15"/>
      <c r="KPN1534" s="80"/>
      <c r="KPO1534" s="52"/>
      <c r="KPP1534" s="69"/>
      <c r="KPQ1534" s="69"/>
      <c r="KPR1534" s="69"/>
      <c r="KPS1534" s="107"/>
      <c r="KPT1534" s="2"/>
      <c r="KPU1534" s="15"/>
      <c r="KPV1534" s="15"/>
      <c r="KPW1534" s="80"/>
      <c r="KPX1534" s="52"/>
      <c r="KPY1534" s="69"/>
      <c r="KPZ1534" s="69"/>
      <c r="KQA1534" s="69"/>
      <c r="KQB1534" s="107"/>
      <c r="KQC1534" s="2"/>
      <c r="KQD1534" s="15"/>
      <c r="KQE1534" s="15"/>
      <c r="KQF1534" s="80"/>
      <c r="KQG1534" s="52"/>
      <c r="KQH1534" s="69"/>
      <c r="KQI1534" s="69"/>
      <c r="KQJ1534" s="69"/>
      <c r="KQK1534" s="107"/>
      <c r="KQL1534" s="2"/>
      <c r="KQM1534" s="15"/>
      <c r="KQN1534" s="15"/>
      <c r="KQO1534" s="80"/>
      <c r="KQP1534" s="52"/>
      <c r="KQQ1534" s="69"/>
      <c r="KQR1534" s="69"/>
      <c r="KQS1534" s="69"/>
      <c r="KQT1534" s="107"/>
      <c r="KQU1534" s="2"/>
      <c r="KQV1534" s="15"/>
      <c r="KQW1534" s="15"/>
      <c r="KQX1534" s="80"/>
      <c r="KQY1534" s="52"/>
      <c r="KQZ1534" s="69"/>
      <c r="KRA1534" s="69"/>
      <c r="KRB1534" s="69"/>
      <c r="KRC1534" s="107"/>
      <c r="KRD1534" s="2"/>
      <c r="KRE1534" s="15"/>
      <c r="KRF1534" s="15"/>
      <c r="KRG1534" s="80"/>
      <c r="KRH1534" s="52"/>
      <c r="KRI1534" s="69"/>
      <c r="KRJ1534" s="69"/>
      <c r="KRK1534" s="69"/>
      <c r="KRL1534" s="107"/>
      <c r="KRM1534" s="2"/>
      <c r="KRN1534" s="15"/>
      <c r="KRO1534" s="15"/>
      <c r="KRP1534" s="80"/>
      <c r="KRQ1534" s="52"/>
      <c r="KRR1534" s="69"/>
      <c r="KRS1534" s="69"/>
      <c r="KRT1534" s="69"/>
      <c r="KRU1534" s="107"/>
      <c r="KRV1534" s="2"/>
      <c r="KRW1534" s="15"/>
      <c r="KRX1534" s="15"/>
      <c r="KRY1534" s="80"/>
      <c r="KRZ1534" s="52"/>
      <c r="KSA1534" s="69"/>
      <c r="KSB1534" s="69"/>
      <c r="KSC1534" s="69"/>
      <c r="KSD1534" s="107"/>
      <c r="KSE1534" s="2"/>
      <c r="KSF1534" s="15"/>
      <c r="KSG1534" s="15"/>
      <c r="KSH1534" s="80"/>
      <c r="KSI1534" s="52"/>
      <c r="KSJ1534" s="69"/>
      <c r="KSK1534" s="69"/>
      <c r="KSL1534" s="69"/>
      <c r="KSM1534" s="107"/>
      <c r="KSN1534" s="2"/>
      <c r="KSO1534" s="15"/>
      <c r="KSP1534" s="15"/>
      <c r="KSQ1534" s="80"/>
      <c r="KSR1534" s="52"/>
      <c r="KSS1534" s="69"/>
      <c r="KST1534" s="69"/>
      <c r="KSU1534" s="69"/>
      <c r="KSV1534" s="107"/>
      <c r="KSW1534" s="2"/>
      <c r="KSX1534" s="15"/>
      <c r="KSY1534" s="15"/>
      <c r="KSZ1534" s="80"/>
      <c r="KTA1534" s="52"/>
      <c r="KTB1534" s="69"/>
      <c r="KTC1534" s="69"/>
      <c r="KTD1534" s="69"/>
      <c r="KTE1534" s="107"/>
      <c r="KTF1534" s="2"/>
      <c r="KTG1534" s="15"/>
      <c r="KTH1534" s="15"/>
      <c r="KTI1534" s="80"/>
      <c r="KTJ1534" s="52"/>
      <c r="KTK1534" s="69"/>
      <c r="KTL1534" s="69"/>
      <c r="KTM1534" s="69"/>
      <c r="KTN1534" s="107"/>
      <c r="KTO1534" s="2"/>
      <c r="KTP1534" s="15"/>
      <c r="KTQ1534" s="15"/>
      <c r="KTR1534" s="80"/>
      <c r="KTS1534" s="52"/>
      <c r="KTT1534" s="69"/>
      <c r="KTU1534" s="69"/>
      <c r="KTV1534" s="69"/>
      <c r="KTW1534" s="107"/>
      <c r="KTX1534" s="2"/>
      <c r="KTY1534" s="15"/>
      <c r="KTZ1534" s="15"/>
      <c r="KUA1534" s="80"/>
      <c r="KUB1534" s="52"/>
      <c r="KUC1534" s="69"/>
      <c r="KUD1534" s="69"/>
      <c r="KUE1534" s="69"/>
      <c r="KUF1534" s="107"/>
      <c r="KUG1534" s="2"/>
      <c r="KUH1534" s="15"/>
      <c r="KUI1534" s="15"/>
      <c r="KUJ1534" s="80"/>
      <c r="KUK1534" s="52"/>
      <c r="KUL1534" s="69"/>
      <c r="KUM1534" s="69"/>
      <c r="KUN1534" s="69"/>
      <c r="KUO1534" s="107"/>
      <c r="KUP1534" s="2"/>
      <c r="KUQ1534" s="15"/>
      <c r="KUR1534" s="15"/>
      <c r="KUS1534" s="80"/>
      <c r="KUT1534" s="52"/>
      <c r="KUU1534" s="69"/>
      <c r="KUV1534" s="69"/>
      <c r="KUW1534" s="69"/>
      <c r="KUX1534" s="107"/>
      <c r="KUY1534" s="2"/>
      <c r="KUZ1534" s="15"/>
      <c r="KVA1534" s="15"/>
      <c r="KVB1534" s="80"/>
      <c r="KVC1534" s="52"/>
      <c r="KVD1534" s="69"/>
      <c r="KVE1534" s="69"/>
      <c r="KVF1534" s="69"/>
      <c r="KVG1534" s="107"/>
      <c r="KVH1534" s="2"/>
      <c r="KVI1534" s="15"/>
      <c r="KVJ1534" s="15"/>
      <c r="KVK1534" s="80"/>
      <c r="KVL1534" s="52"/>
      <c r="KVM1534" s="69"/>
      <c r="KVN1534" s="69"/>
      <c r="KVO1534" s="69"/>
      <c r="KVP1534" s="107"/>
      <c r="KVQ1534" s="2"/>
      <c r="KVR1534" s="15"/>
      <c r="KVS1534" s="15"/>
      <c r="KVT1534" s="80"/>
      <c r="KVU1534" s="52"/>
      <c r="KVV1534" s="69"/>
      <c r="KVW1534" s="69"/>
      <c r="KVX1534" s="69"/>
      <c r="KVY1534" s="107"/>
      <c r="KVZ1534" s="2"/>
      <c r="KWA1534" s="15"/>
      <c r="KWB1534" s="15"/>
      <c r="KWC1534" s="80"/>
      <c r="KWD1534" s="52"/>
      <c r="KWE1534" s="69"/>
      <c r="KWF1534" s="69"/>
      <c r="KWG1534" s="69"/>
      <c r="KWH1534" s="107"/>
      <c r="KWI1534" s="2"/>
      <c r="KWJ1534" s="15"/>
      <c r="KWK1534" s="15"/>
      <c r="KWL1534" s="80"/>
      <c r="KWM1534" s="52"/>
      <c r="KWN1534" s="69"/>
      <c r="KWO1534" s="69"/>
      <c r="KWP1534" s="69"/>
      <c r="KWQ1534" s="107"/>
      <c r="KWR1534" s="2"/>
      <c r="KWS1534" s="15"/>
      <c r="KWT1534" s="15"/>
      <c r="KWU1534" s="80"/>
      <c r="KWV1534" s="52"/>
      <c r="KWW1534" s="69"/>
      <c r="KWX1534" s="69"/>
      <c r="KWY1534" s="69"/>
      <c r="KWZ1534" s="107"/>
      <c r="KXA1534" s="2"/>
      <c r="KXB1534" s="15"/>
      <c r="KXC1534" s="15"/>
      <c r="KXD1534" s="80"/>
      <c r="KXE1534" s="52"/>
      <c r="KXF1534" s="69"/>
      <c r="KXG1534" s="69"/>
      <c r="KXH1534" s="69"/>
      <c r="KXI1534" s="107"/>
      <c r="KXJ1534" s="2"/>
      <c r="KXK1534" s="15"/>
      <c r="KXL1534" s="15"/>
      <c r="KXM1534" s="80"/>
      <c r="KXN1534" s="52"/>
      <c r="KXO1534" s="69"/>
      <c r="KXP1534" s="69"/>
      <c r="KXQ1534" s="69"/>
      <c r="KXR1534" s="107"/>
      <c r="KXS1534" s="2"/>
      <c r="KXT1534" s="15"/>
      <c r="KXU1534" s="15"/>
      <c r="KXV1534" s="80"/>
      <c r="KXW1534" s="52"/>
      <c r="KXX1534" s="69"/>
      <c r="KXY1534" s="69"/>
      <c r="KXZ1534" s="69"/>
      <c r="KYA1534" s="107"/>
      <c r="KYB1534" s="2"/>
      <c r="KYC1534" s="15"/>
      <c r="KYD1534" s="15"/>
      <c r="KYE1534" s="80"/>
      <c r="KYF1534" s="52"/>
      <c r="KYG1534" s="69"/>
      <c r="KYH1534" s="69"/>
      <c r="KYI1534" s="69"/>
      <c r="KYJ1534" s="107"/>
      <c r="KYK1534" s="2"/>
      <c r="KYL1534" s="15"/>
      <c r="KYM1534" s="15"/>
      <c r="KYN1534" s="80"/>
      <c r="KYO1534" s="52"/>
      <c r="KYP1534" s="69"/>
      <c r="KYQ1534" s="69"/>
      <c r="KYR1534" s="69"/>
      <c r="KYS1534" s="107"/>
      <c r="KYT1534" s="2"/>
      <c r="KYU1534" s="15"/>
      <c r="KYV1534" s="15"/>
      <c r="KYW1534" s="80"/>
      <c r="KYX1534" s="52"/>
      <c r="KYY1534" s="69"/>
      <c r="KYZ1534" s="69"/>
      <c r="KZA1534" s="69"/>
      <c r="KZB1534" s="107"/>
      <c r="KZC1534" s="2"/>
      <c r="KZD1534" s="15"/>
      <c r="KZE1534" s="15"/>
      <c r="KZF1534" s="80"/>
      <c r="KZG1534" s="52"/>
      <c r="KZH1534" s="69"/>
      <c r="KZI1534" s="69"/>
      <c r="KZJ1534" s="69"/>
      <c r="KZK1534" s="107"/>
      <c r="KZL1534" s="2"/>
      <c r="KZM1534" s="15"/>
      <c r="KZN1534" s="15"/>
      <c r="KZO1534" s="80"/>
      <c r="KZP1534" s="52"/>
      <c r="KZQ1534" s="69"/>
      <c r="KZR1534" s="69"/>
      <c r="KZS1534" s="69"/>
      <c r="KZT1534" s="107"/>
      <c r="KZU1534" s="2"/>
      <c r="KZV1534" s="15"/>
      <c r="KZW1534" s="15"/>
      <c r="KZX1534" s="80"/>
      <c r="KZY1534" s="52"/>
      <c r="KZZ1534" s="69"/>
      <c r="LAA1534" s="69"/>
      <c r="LAB1534" s="69"/>
      <c r="LAC1534" s="107"/>
      <c r="LAD1534" s="2"/>
      <c r="LAE1534" s="15"/>
      <c r="LAF1534" s="15"/>
      <c r="LAG1534" s="80"/>
      <c r="LAH1534" s="52"/>
      <c r="LAI1534" s="69"/>
      <c r="LAJ1534" s="69"/>
      <c r="LAK1534" s="69"/>
      <c r="LAL1534" s="107"/>
      <c r="LAM1534" s="2"/>
      <c r="LAN1534" s="15"/>
      <c r="LAO1534" s="15"/>
      <c r="LAP1534" s="80"/>
      <c r="LAQ1534" s="52"/>
      <c r="LAR1534" s="69"/>
      <c r="LAS1534" s="69"/>
      <c r="LAT1534" s="69"/>
      <c r="LAU1534" s="107"/>
      <c r="LAV1534" s="2"/>
      <c r="LAW1534" s="15"/>
      <c r="LAX1534" s="15"/>
      <c r="LAY1534" s="80"/>
      <c r="LAZ1534" s="52"/>
      <c r="LBA1534" s="69"/>
      <c r="LBB1534" s="69"/>
      <c r="LBC1534" s="69"/>
      <c r="LBD1534" s="107"/>
      <c r="LBE1534" s="2"/>
      <c r="LBF1534" s="15"/>
      <c r="LBG1534" s="15"/>
      <c r="LBH1534" s="80"/>
      <c r="LBI1534" s="52"/>
      <c r="LBJ1534" s="69"/>
      <c r="LBK1534" s="69"/>
      <c r="LBL1534" s="69"/>
      <c r="LBM1534" s="107"/>
      <c r="LBN1534" s="2"/>
      <c r="LBO1534" s="15"/>
      <c r="LBP1534" s="15"/>
      <c r="LBQ1534" s="80"/>
      <c r="LBR1534" s="52"/>
      <c r="LBS1534" s="69"/>
      <c r="LBT1534" s="69"/>
      <c r="LBU1534" s="69"/>
      <c r="LBV1534" s="107"/>
      <c r="LBW1534" s="2"/>
      <c r="LBX1534" s="15"/>
      <c r="LBY1534" s="15"/>
      <c r="LBZ1534" s="80"/>
      <c r="LCA1534" s="52"/>
      <c r="LCB1534" s="69"/>
      <c r="LCC1534" s="69"/>
      <c r="LCD1534" s="69"/>
      <c r="LCE1534" s="107"/>
      <c r="LCF1534" s="2"/>
      <c r="LCG1534" s="15"/>
      <c r="LCH1534" s="15"/>
      <c r="LCI1534" s="80"/>
      <c r="LCJ1534" s="52"/>
      <c r="LCK1534" s="69"/>
      <c r="LCL1534" s="69"/>
      <c r="LCM1534" s="69"/>
      <c r="LCN1534" s="107"/>
      <c r="LCO1534" s="2"/>
      <c r="LCP1534" s="15"/>
      <c r="LCQ1534" s="15"/>
      <c r="LCR1534" s="80"/>
      <c r="LCS1534" s="52"/>
      <c r="LCT1534" s="69"/>
      <c r="LCU1534" s="69"/>
      <c r="LCV1534" s="69"/>
      <c r="LCW1534" s="107"/>
      <c r="LCX1534" s="2"/>
      <c r="LCY1534" s="15"/>
      <c r="LCZ1534" s="15"/>
      <c r="LDA1534" s="80"/>
      <c r="LDB1534" s="52"/>
      <c r="LDC1534" s="69"/>
      <c r="LDD1534" s="69"/>
      <c r="LDE1534" s="69"/>
      <c r="LDF1534" s="107"/>
      <c r="LDG1534" s="2"/>
      <c r="LDH1534" s="15"/>
      <c r="LDI1534" s="15"/>
      <c r="LDJ1534" s="80"/>
      <c r="LDK1534" s="52"/>
      <c r="LDL1534" s="69"/>
      <c r="LDM1534" s="69"/>
      <c r="LDN1534" s="69"/>
      <c r="LDO1534" s="107"/>
      <c r="LDP1534" s="2"/>
      <c r="LDQ1534" s="15"/>
      <c r="LDR1534" s="15"/>
      <c r="LDS1534" s="80"/>
      <c r="LDT1534" s="52"/>
      <c r="LDU1534" s="69"/>
      <c r="LDV1534" s="69"/>
      <c r="LDW1534" s="69"/>
      <c r="LDX1534" s="107"/>
      <c r="LDY1534" s="2"/>
      <c r="LDZ1534" s="15"/>
      <c r="LEA1534" s="15"/>
      <c r="LEB1534" s="80"/>
      <c r="LEC1534" s="52"/>
      <c r="LED1534" s="69"/>
      <c r="LEE1534" s="69"/>
      <c r="LEF1534" s="69"/>
      <c r="LEG1534" s="107"/>
      <c r="LEH1534" s="2"/>
      <c r="LEI1534" s="15"/>
      <c r="LEJ1534" s="15"/>
      <c r="LEK1534" s="80"/>
      <c r="LEL1534" s="52"/>
      <c r="LEM1534" s="69"/>
      <c r="LEN1534" s="69"/>
      <c r="LEO1534" s="69"/>
      <c r="LEP1534" s="107"/>
      <c r="LEQ1534" s="2"/>
      <c r="LER1534" s="15"/>
      <c r="LES1534" s="15"/>
      <c r="LET1534" s="80"/>
      <c r="LEU1534" s="52"/>
      <c r="LEV1534" s="69"/>
      <c r="LEW1534" s="69"/>
      <c r="LEX1534" s="69"/>
      <c r="LEY1534" s="107"/>
      <c r="LEZ1534" s="2"/>
      <c r="LFA1534" s="15"/>
      <c r="LFB1534" s="15"/>
      <c r="LFC1534" s="80"/>
      <c r="LFD1534" s="52"/>
      <c r="LFE1534" s="69"/>
      <c r="LFF1534" s="69"/>
      <c r="LFG1534" s="69"/>
      <c r="LFH1534" s="107"/>
      <c r="LFI1534" s="2"/>
      <c r="LFJ1534" s="15"/>
      <c r="LFK1534" s="15"/>
      <c r="LFL1534" s="80"/>
      <c r="LFM1534" s="52"/>
      <c r="LFN1534" s="69"/>
      <c r="LFO1534" s="69"/>
      <c r="LFP1534" s="69"/>
      <c r="LFQ1534" s="107"/>
      <c r="LFR1534" s="2"/>
      <c r="LFS1534" s="15"/>
      <c r="LFT1534" s="15"/>
      <c r="LFU1534" s="80"/>
      <c r="LFV1534" s="52"/>
      <c r="LFW1534" s="69"/>
      <c r="LFX1534" s="69"/>
      <c r="LFY1534" s="69"/>
      <c r="LFZ1534" s="107"/>
      <c r="LGA1534" s="2"/>
      <c r="LGB1534" s="15"/>
      <c r="LGC1534" s="15"/>
      <c r="LGD1534" s="80"/>
      <c r="LGE1534" s="52"/>
      <c r="LGF1534" s="69"/>
      <c r="LGG1534" s="69"/>
      <c r="LGH1534" s="69"/>
      <c r="LGI1534" s="107"/>
      <c r="LGJ1534" s="2"/>
      <c r="LGK1534" s="15"/>
      <c r="LGL1534" s="15"/>
      <c r="LGM1534" s="80"/>
      <c r="LGN1534" s="52"/>
      <c r="LGO1534" s="69"/>
      <c r="LGP1534" s="69"/>
      <c r="LGQ1534" s="69"/>
      <c r="LGR1534" s="107"/>
      <c r="LGS1534" s="2"/>
      <c r="LGT1534" s="15"/>
      <c r="LGU1534" s="15"/>
      <c r="LGV1534" s="80"/>
      <c r="LGW1534" s="52"/>
      <c r="LGX1534" s="69"/>
      <c r="LGY1534" s="69"/>
      <c r="LGZ1534" s="69"/>
      <c r="LHA1534" s="107"/>
      <c r="LHB1534" s="2"/>
      <c r="LHC1534" s="15"/>
      <c r="LHD1534" s="15"/>
      <c r="LHE1534" s="80"/>
      <c r="LHF1534" s="52"/>
      <c r="LHG1534" s="69"/>
      <c r="LHH1534" s="69"/>
      <c r="LHI1534" s="69"/>
      <c r="LHJ1534" s="107"/>
      <c r="LHK1534" s="2"/>
      <c r="LHL1534" s="15"/>
      <c r="LHM1534" s="15"/>
      <c r="LHN1534" s="80"/>
      <c r="LHO1534" s="52"/>
      <c r="LHP1534" s="69"/>
      <c r="LHQ1534" s="69"/>
      <c r="LHR1534" s="69"/>
      <c r="LHS1534" s="107"/>
      <c r="LHT1534" s="2"/>
      <c r="LHU1534" s="15"/>
      <c r="LHV1534" s="15"/>
      <c r="LHW1534" s="80"/>
      <c r="LHX1534" s="52"/>
      <c r="LHY1534" s="69"/>
      <c r="LHZ1534" s="69"/>
      <c r="LIA1534" s="69"/>
      <c r="LIB1534" s="107"/>
      <c r="LIC1534" s="2"/>
      <c r="LID1534" s="15"/>
      <c r="LIE1534" s="15"/>
      <c r="LIF1534" s="80"/>
      <c r="LIG1534" s="52"/>
      <c r="LIH1534" s="69"/>
      <c r="LII1534" s="69"/>
      <c r="LIJ1534" s="69"/>
      <c r="LIK1534" s="107"/>
      <c r="LIL1534" s="2"/>
      <c r="LIM1534" s="15"/>
      <c r="LIN1534" s="15"/>
      <c r="LIO1534" s="80"/>
      <c r="LIP1534" s="52"/>
      <c r="LIQ1534" s="69"/>
      <c r="LIR1534" s="69"/>
      <c r="LIS1534" s="69"/>
      <c r="LIT1534" s="107"/>
      <c r="LIU1534" s="2"/>
      <c r="LIV1534" s="15"/>
      <c r="LIW1534" s="15"/>
      <c r="LIX1534" s="80"/>
      <c r="LIY1534" s="52"/>
      <c r="LIZ1534" s="69"/>
      <c r="LJA1534" s="69"/>
      <c r="LJB1534" s="69"/>
      <c r="LJC1534" s="107"/>
      <c r="LJD1534" s="2"/>
      <c r="LJE1534" s="15"/>
      <c r="LJF1534" s="15"/>
      <c r="LJG1534" s="80"/>
      <c r="LJH1534" s="52"/>
      <c r="LJI1534" s="69"/>
      <c r="LJJ1534" s="69"/>
      <c r="LJK1534" s="69"/>
      <c r="LJL1534" s="107"/>
      <c r="LJM1534" s="2"/>
      <c r="LJN1534" s="15"/>
      <c r="LJO1534" s="15"/>
      <c r="LJP1534" s="80"/>
      <c r="LJQ1534" s="52"/>
      <c r="LJR1534" s="69"/>
      <c r="LJS1534" s="69"/>
      <c r="LJT1534" s="69"/>
      <c r="LJU1534" s="107"/>
      <c r="LJV1534" s="2"/>
      <c r="LJW1534" s="15"/>
      <c r="LJX1534" s="15"/>
      <c r="LJY1534" s="80"/>
      <c r="LJZ1534" s="52"/>
      <c r="LKA1534" s="69"/>
      <c r="LKB1534" s="69"/>
      <c r="LKC1534" s="69"/>
      <c r="LKD1534" s="107"/>
      <c r="LKE1534" s="2"/>
      <c r="LKF1534" s="15"/>
      <c r="LKG1534" s="15"/>
      <c r="LKH1534" s="80"/>
      <c r="LKI1534" s="52"/>
      <c r="LKJ1534" s="69"/>
      <c r="LKK1534" s="69"/>
      <c r="LKL1534" s="69"/>
      <c r="LKM1534" s="107"/>
      <c r="LKN1534" s="2"/>
      <c r="LKO1534" s="15"/>
      <c r="LKP1534" s="15"/>
      <c r="LKQ1534" s="80"/>
      <c r="LKR1534" s="52"/>
      <c r="LKS1534" s="69"/>
      <c r="LKT1534" s="69"/>
      <c r="LKU1534" s="69"/>
      <c r="LKV1534" s="107"/>
      <c r="LKW1534" s="2"/>
      <c r="LKX1534" s="15"/>
      <c r="LKY1534" s="15"/>
      <c r="LKZ1534" s="80"/>
      <c r="LLA1534" s="52"/>
      <c r="LLB1534" s="69"/>
      <c r="LLC1534" s="69"/>
      <c r="LLD1534" s="69"/>
      <c r="LLE1534" s="107"/>
      <c r="LLF1534" s="2"/>
      <c r="LLG1534" s="15"/>
      <c r="LLH1534" s="15"/>
      <c r="LLI1534" s="80"/>
      <c r="LLJ1534" s="52"/>
      <c r="LLK1534" s="69"/>
      <c r="LLL1534" s="69"/>
      <c r="LLM1534" s="69"/>
      <c r="LLN1534" s="107"/>
      <c r="LLO1534" s="2"/>
      <c r="LLP1534" s="15"/>
      <c r="LLQ1534" s="15"/>
      <c r="LLR1534" s="80"/>
      <c r="LLS1534" s="52"/>
      <c r="LLT1534" s="69"/>
      <c r="LLU1534" s="69"/>
      <c r="LLV1534" s="69"/>
      <c r="LLW1534" s="107"/>
      <c r="LLX1534" s="2"/>
      <c r="LLY1534" s="15"/>
      <c r="LLZ1534" s="15"/>
      <c r="LMA1534" s="80"/>
      <c r="LMB1534" s="52"/>
      <c r="LMC1534" s="69"/>
      <c r="LMD1534" s="69"/>
      <c r="LME1534" s="69"/>
      <c r="LMF1534" s="107"/>
      <c r="LMG1534" s="2"/>
      <c r="LMH1534" s="15"/>
      <c r="LMI1534" s="15"/>
      <c r="LMJ1534" s="80"/>
      <c r="LMK1534" s="52"/>
      <c r="LML1534" s="69"/>
      <c r="LMM1534" s="69"/>
      <c r="LMN1534" s="69"/>
      <c r="LMO1534" s="107"/>
      <c r="LMP1534" s="2"/>
      <c r="LMQ1534" s="15"/>
      <c r="LMR1534" s="15"/>
      <c r="LMS1534" s="80"/>
      <c r="LMT1534" s="52"/>
      <c r="LMU1534" s="69"/>
      <c r="LMV1534" s="69"/>
      <c r="LMW1534" s="69"/>
      <c r="LMX1534" s="107"/>
      <c r="LMY1534" s="2"/>
      <c r="LMZ1534" s="15"/>
      <c r="LNA1534" s="15"/>
      <c r="LNB1534" s="80"/>
      <c r="LNC1534" s="52"/>
      <c r="LND1534" s="69"/>
      <c r="LNE1534" s="69"/>
      <c r="LNF1534" s="69"/>
      <c r="LNG1534" s="107"/>
      <c r="LNH1534" s="2"/>
      <c r="LNI1534" s="15"/>
      <c r="LNJ1534" s="15"/>
      <c r="LNK1534" s="80"/>
      <c r="LNL1534" s="52"/>
      <c r="LNM1534" s="69"/>
      <c r="LNN1534" s="69"/>
      <c r="LNO1534" s="69"/>
      <c r="LNP1534" s="107"/>
      <c r="LNQ1534" s="2"/>
      <c r="LNR1534" s="15"/>
      <c r="LNS1534" s="15"/>
      <c r="LNT1534" s="80"/>
      <c r="LNU1534" s="52"/>
      <c r="LNV1534" s="69"/>
      <c r="LNW1534" s="69"/>
      <c r="LNX1534" s="69"/>
      <c r="LNY1534" s="107"/>
      <c r="LNZ1534" s="2"/>
      <c r="LOA1534" s="15"/>
      <c r="LOB1534" s="15"/>
      <c r="LOC1534" s="80"/>
      <c r="LOD1534" s="52"/>
      <c r="LOE1534" s="69"/>
      <c r="LOF1534" s="69"/>
      <c r="LOG1534" s="69"/>
      <c r="LOH1534" s="107"/>
      <c r="LOI1534" s="2"/>
      <c r="LOJ1534" s="15"/>
      <c r="LOK1534" s="15"/>
      <c r="LOL1534" s="80"/>
      <c r="LOM1534" s="52"/>
      <c r="LON1534" s="69"/>
      <c r="LOO1534" s="69"/>
      <c r="LOP1534" s="69"/>
      <c r="LOQ1534" s="107"/>
      <c r="LOR1534" s="2"/>
      <c r="LOS1534" s="15"/>
      <c r="LOT1534" s="15"/>
      <c r="LOU1534" s="80"/>
      <c r="LOV1534" s="52"/>
      <c r="LOW1534" s="69"/>
      <c r="LOX1534" s="69"/>
      <c r="LOY1534" s="69"/>
      <c r="LOZ1534" s="107"/>
      <c r="LPA1534" s="2"/>
      <c r="LPB1534" s="15"/>
      <c r="LPC1534" s="15"/>
      <c r="LPD1534" s="80"/>
      <c r="LPE1534" s="52"/>
      <c r="LPF1534" s="69"/>
      <c r="LPG1534" s="69"/>
      <c r="LPH1534" s="69"/>
      <c r="LPI1534" s="107"/>
      <c r="LPJ1534" s="2"/>
      <c r="LPK1534" s="15"/>
      <c r="LPL1534" s="15"/>
      <c r="LPM1534" s="80"/>
      <c r="LPN1534" s="52"/>
      <c r="LPO1534" s="69"/>
      <c r="LPP1534" s="69"/>
      <c r="LPQ1534" s="69"/>
      <c r="LPR1534" s="107"/>
      <c r="LPS1534" s="2"/>
      <c r="LPT1534" s="15"/>
      <c r="LPU1534" s="15"/>
      <c r="LPV1534" s="80"/>
      <c r="LPW1534" s="52"/>
      <c r="LPX1534" s="69"/>
      <c r="LPY1534" s="69"/>
      <c r="LPZ1534" s="69"/>
      <c r="LQA1534" s="107"/>
      <c r="LQB1534" s="2"/>
      <c r="LQC1534" s="15"/>
      <c r="LQD1534" s="15"/>
      <c r="LQE1534" s="80"/>
      <c r="LQF1534" s="52"/>
      <c r="LQG1534" s="69"/>
      <c r="LQH1534" s="69"/>
      <c r="LQI1534" s="69"/>
      <c r="LQJ1534" s="107"/>
      <c r="LQK1534" s="2"/>
      <c r="LQL1534" s="15"/>
      <c r="LQM1534" s="15"/>
      <c r="LQN1534" s="80"/>
      <c r="LQO1534" s="52"/>
      <c r="LQP1534" s="69"/>
      <c r="LQQ1534" s="69"/>
      <c r="LQR1534" s="69"/>
      <c r="LQS1534" s="107"/>
      <c r="LQT1534" s="2"/>
      <c r="LQU1534" s="15"/>
      <c r="LQV1534" s="15"/>
      <c r="LQW1534" s="80"/>
      <c r="LQX1534" s="52"/>
      <c r="LQY1534" s="69"/>
      <c r="LQZ1534" s="69"/>
      <c r="LRA1534" s="69"/>
      <c r="LRB1534" s="107"/>
      <c r="LRC1534" s="2"/>
      <c r="LRD1534" s="15"/>
      <c r="LRE1534" s="15"/>
      <c r="LRF1534" s="80"/>
      <c r="LRG1534" s="52"/>
      <c r="LRH1534" s="69"/>
      <c r="LRI1534" s="69"/>
      <c r="LRJ1534" s="69"/>
      <c r="LRK1534" s="107"/>
      <c r="LRL1534" s="2"/>
      <c r="LRM1534" s="15"/>
      <c r="LRN1534" s="15"/>
      <c r="LRO1534" s="80"/>
      <c r="LRP1534" s="52"/>
      <c r="LRQ1534" s="69"/>
      <c r="LRR1534" s="69"/>
      <c r="LRS1534" s="69"/>
      <c r="LRT1534" s="107"/>
      <c r="LRU1534" s="2"/>
      <c r="LRV1534" s="15"/>
      <c r="LRW1534" s="15"/>
      <c r="LRX1534" s="80"/>
      <c r="LRY1534" s="52"/>
      <c r="LRZ1534" s="69"/>
      <c r="LSA1534" s="69"/>
      <c r="LSB1534" s="69"/>
      <c r="LSC1534" s="107"/>
      <c r="LSD1534" s="2"/>
      <c r="LSE1534" s="15"/>
      <c r="LSF1534" s="15"/>
      <c r="LSG1534" s="80"/>
      <c r="LSH1534" s="52"/>
      <c r="LSI1534" s="69"/>
      <c r="LSJ1534" s="69"/>
      <c r="LSK1534" s="69"/>
      <c r="LSL1534" s="107"/>
      <c r="LSM1534" s="2"/>
      <c r="LSN1534" s="15"/>
      <c r="LSO1534" s="15"/>
      <c r="LSP1534" s="80"/>
      <c r="LSQ1534" s="52"/>
      <c r="LSR1534" s="69"/>
      <c r="LSS1534" s="69"/>
      <c r="LST1534" s="69"/>
      <c r="LSU1534" s="107"/>
      <c r="LSV1534" s="2"/>
      <c r="LSW1534" s="15"/>
      <c r="LSX1534" s="15"/>
      <c r="LSY1534" s="80"/>
      <c r="LSZ1534" s="52"/>
      <c r="LTA1534" s="69"/>
      <c r="LTB1534" s="69"/>
      <c r="LTC1534" s="69"/>
      <c r="LTD1534" s="107"/>
      <c r="LTE1534" s="2"/>
      <c r="LTF1534" s="15"/>
      <c r="LTG1534" s="15"/>
      <c r="LTH1534" s="80"/>
      <c r="LTI1534" s="52"/>
      <c r="LTJ1534" s="69"/>
      <c r="LTK1534" s="69"/>
      <c r="LTL1534" s="69"/>
      <c r="LTM1534" s="107"/>
      <c r="LTN1534" s="2"/>
      <c r="LTO1534" s="15"/>
      <c r="LTP1534" s="15"/>
      <c r="LTQ1534" s="80"/>
      <c r="LTR1534" s="52"/>
      <c r="LTS1534" s="69"/>
      <c r="LTT1534" s="69"/>
      <c r="LTU1534" s="69"/>
      <c r="LTV1534" s="107"/>
      <c r="LTW1534" s="2"/>
      <c r="LTX1534" s="15"/>
      <c r="LTY1534" s="15"/>
      <c r="LTZ1534" s="80"/>
      <c r="LUA1534" s="52"/>
      <c r="LUB1534" s="69"/>
      <c r="LUC1534" s="69"/>
      <c r="LUD1534" s="69"/>
      <c r="LUE1534" s="107"/>
      <c r="LUF1534" s="2"/>
      <c r="LUG1534" s="15"/>
      <c r="LUH1534" s="15"/>
      <c r="LUI1534" s="80"/>
      <c r="LUJ1534" s="52"/>
      <c r="LUK1534" s="69"/>
      <c r="LUL1534" s="69"/>
      <c r="LUM1534" s="69"/>
      <c r="LUN1534" s="107"/>
      <c r="LUO1534" s="2"/>
      <c r="LUP1534" s="15"/>
      <c r="LUQ1534" s="15"/>
      <c r="LUR1534" s="80"/>
      <c r="LUS1534" s="52"/>
      <c r="LUT1534" s="69"/>
      <c r="LUU1534" s="69"/>
      <c r="LUV1534" s="69"/>
      <c r="LUW1534" s="107"/>
      <c r="LUX1534" s="2"/>
      <c r="LUY1534" s="15"/>
      <c r="LUZ1534" s="15"/>
      <c r="LVA1534" s="80"/>
      <c r="LVB1534" s="52"/>
      <c r="LVC1534" s="69"/>
      <c r="LVD1534" s="69"/>
      <c r="LVE1534" s="69"/>
      <c r="LVF1534" s="107"/>
      <c r="LVG1534" s="2"/>
      <c r="LVH1534" s="15"/>
      <c r="LVI1534" s="15"/>
      <c r="LVJ1534" s="80"/>
      <c r="LVK1534" s="52"/>
      <c r="LVL1534" s="69"/>
      <c r="LVM1534" s="69"/>
      <c r="LVN1534" s="69"/>
      <c r="LVO1534" s="107"/>
      <c r="LVP1534" s="2"/>
      <c r="LVQ1534" s="15"/>
      <c r="LVR1534" s="15"/>
      <c r="LVS1534" s="80"/>
      <c r="LVT1534" s="52"/>
      <c r="LVU1534" s="69"/>
      <c r="LVV1534" s="69"/>
      <c r="LVW1534" s="69"/>
      <c r="LVX1534" s="107"/>
      <c r="LVY1534" s="2"/>
      <c r="LVZ1534" s="15"/>
      <c r="LWA1534" s="15"/>
      <c r="LWB1534" s="80"/>
      <c r="LWC1534" s="52"/>
      <c r="LWD1534" s="69"/>
      <c r="LWE1534" s="69"/>
      <c r="LWF1534" s="69"/>
      <c r="LWG1534" s="107"/>
      <c r="LWH1534" s="2"/>
      <c r="LWI1534" s="15"/>
      <c r="LWJ1534" s="15"/>
      <c r="LWK1534" s="80"/>
      <c r="LWL1534" s="52"/>
      <c r="LWM1534" s="69"/>
      <c r="LWN1534" s="69"/>
      <c r="LWO1534" s="69"/>
      <c r="LWP1534" s="107"/>
      <c r="LWQ1534" s="2"/>
      <c r="LWR1534" s="15"/>
      <c r="LWS1534" s="15"/>
      <c r="LWT1534" s="80"/>
      <c r="LWU1534" s="52"/>
      <c r="LWV1534" s="69"/>
      <c r="LWW1534" s="69"/>
      <c r="LWX1534" s="69"/>
      <c r="LWY1534" s="107"/>
      <c r="LWZ1534" s="2"/>
      <c r="LXA1534" s="15"/>
      <c r="LXB1534" s="15"/>
      <c r="LXC1534" s="80"/>
      <c r="LXD1534" s="52"/>
      <c r="LXE1534" s="69"/>
      <c r="LXF1534" s="69"/>
      <c r="LXG1534" s="69"/>
      <c r="LXH1534" s="107"/>
      <c r="LXI1534" s="2"/>
      <c r="LXJ1534" s="15"/>
      <c r="LXK1534" s="15"/>
      <c r="LXL1534" s="80"/>
      <c r="LXM1534" s="52"/>
      <c r="LXN1534" s="69"/>
      <c r="LXO1534" s="69"/>
      <c r="LXP1534" s="69"/>
      <c r="LXQ1534" s="107"/>
      <c r="LXR1534" s="2"/>
      <c r="LXS1534" s="15"/>
      <c r="LXT1534" s="15"/>
      <c r="LXU1534" s="80"/>
      <c r="LXV1534" s="52"/>
      <c r="LXW1534" s="69"/>
      <c r="LXX1534" s="69"/>
      <c r="LXY1534" s="69"/>
      <c r="LXZ1534" s="107"/>
      <c r="LYA1534" s="2"/>
      <c r="LYB1534" s="15"/>
      <c r="LYC1534" s="15"/>
      <c r="LYD1534" s="80"/>
      <c r="LYE1534" s="52"/>
      <c r="LYF1534" s="69"/>
      <c r="LYG1534" s="69"/>
      <c r="LYH1534" s="69"/>
      <c r="LYI1534" s="107"/>
      <c r="LYJ1534" s="2"/>
      <c r="LYK1534" s="15"/>
      <c r="LYL1534" s="15"/>
      <c r="LYM1534" s="80"/>
      <c r="LYN1534" s="52"/>
      <c r="LYO1534" s="69"/>
      <c r="LYP1534" s="69"/>
      <c r="LYQ1534" s="69"/>
      <c r="LYR1534" s="107"/>
      <c r="LYS1534" s="2"/>
      <c r="LYT1534" s="15"/>
      <c r="LYU1534" s="15"/>
      <c r="LYV1534" s="80"/>
      <c r="LYW1534" s="52"/>
      <c r="LYX1534" s="69"/>
      <c r="LYY1534" s="69"/>
      <c r="LYZ1534" s="69"/>
      <c r="LZA1534" s="107"/>
      <c r="LZB1534" s="2"/>
      <c r="LZC1534" s="15"/>
      <c r="LZD1534" s="15"/>
      <c r="LZE1534" s="80"/>
      <c r="LZF1534" s="52"/>
      <c r="LZG1534" s="69"/>
      <c r="LZH1534" s="69"/>
      <c r="LZI1534" s="69"/>
      <c r="LZJ1534" s="107"/>
      <c r="LZK1534" s="2"/>
      <c r="LZL1534" s="15"/>
      <c r="LZM1534" s="15"/>
      <c r="LZN1534" s="80"/>
      <c r="LZO1534" s="52"/>
      <c r="LZP1534" s="69"/>
      <c r="LZQ1534" s="69"/>
      <c r="LZR1534" s="69"/>
      <c r="LZS1534" s="107"/>
      <c r="LZT1534" s="2"/>
      <c r="LZU1534" s="15"/>
      <c r="LZV1534" s="15"/>
      <c r="LZW1534" s="80"/>
      <c r="LZX1534" s="52"/>
      <c r="LZY1534" s="69"/>
      <c r="LZZ1534" s="69"/>
      <c r="MAA1534" s="69"/>
      <c r="MAB1534" s="107"/>
      <c r="MAC1534" s="2"/>
      <c r="MAD1534" s="15"/>
      <c r="MAE1534" s="15"/>
      <c r="MAF1534" s="80"/>
      <c r="MAG1534" s="52"/>
      <c r="MAH1534" s="69"/>
      <c r="MAI1534" s="69"/>
      <c r="MAJ1534" s="69"/>
      <c r="MAK1534" s="107"/>
      <c r="MAL1534" s="2"/>
      <c r="MAM1534" s="15"/>
      <c r="MAN1534" s="15"/>
      <c r="MAO1534" s="80"/>
      <c r="MAP1534" s="52"/>
      <c r="MAQ1534" s="69"/>
      <c r="MAR1534" s="69"/>
      <c r="MAS1534" s="69"/>
      <c r="MAT1534" s="107"/>
      <c r="MAU1534" s="2"/>
      <c r="MAV1534" s="15"/>
      <c r="MAW1534" s="15"/>
      <c r="MAX1534" s="80"/>
      <c r="MAY1534" s="52"/>
      <c r="MAZ1534" s="69"/>
      <c r="MBA1534" s="69"/>
      <c r="MBB1534" s="69"/>
      <c r="MBC1534" s="107"/>
      <c r="MBD1534" s="2"/>
      <c r="MBE1534" s="15"/>
      <c r="MBF1534" s="15"/>
      <c r="MBG1534" s="80"/>
      <c r="MBH1534" s="52"/>
      <c r="MBI1534" s="69"/>
      <c r="MBJ1534" s="69"/>
      <c r="MBK1534" s="69"/>
      <c r="MBL1534" s="107"/>
      <c r="MBM1534" s="2"/>
      <c r="MBN1534" s="15"/>
      <c r="MBO1534" s="15"/>
      <c r="MBP1534" s="80"/>
      <c r="MBQ1534" s="52"/>
      <c r="MBR1534" s="69"/>
      <c r="MBS1534" s="69"/>
      <c r="MBT1534" s="69"/>
      <c r="MBU1534" s="107"/>
      <c r="MBV1534" s="2"/>
      <c r="MBW1534" s="15"/>
      <c r="MBX1534" s="15"/>
      <c r="MBY1534" s="80"/>
      <c r="MBZ1534" s="52"/>
      <c r="MCA1534" s="69"/>
      <c r="MCB1534" s="69"/>
      <c r="MCC1534" s="69"/>
      <c r="MCD1534" s="107"/>
      <c r="MCE1534" s="2"/>
      <c r="MCF1534" s="15"/>
      <c r="MCG1534" s="15"/>
      <c r="MCH1534" s="80"/>
      <c r="MCI1534" s="52"/>
      <c r="MCJ1534" s="69"/>
      <c r="MCK1534" s="69"/>
      <c r="MCL1534" s="69"/>
      <c r="MCM1534" s="107"/>
      <c r="MCN1534" s="2"/>
      <c r="MCO1534" s="15"/>
      <c r="MCP1534" s="15"/>
      <c r="MCQ1534" s="80"/>
      <c r="MCR1534" s="52"/>
      <c r="MCS1534" s="69"/>
      <c r="MCT1534" s="69"/>
      <c r="MCU1534" s="69"/>
      <c r="MCV1534" s="107"/>
      <c r="MCW1534" s="2"/>
      <c r="MCX1534" s="15"/>
      <c r="MCY1534" s="15"/>
      <c r="MCZ1534" s="80"/>
      <c r="MDA1534" s="52"/>
      <c r="MDB1534" s="69"/>
      <c r="MDC1534" s="69"/>
      <c r="MDD1534" s="69"/>
      <c r="MDE1534" s="107"/>
      <c r="MDF1534" s="2"/>
      <c r="MDG1534" s="15"/>
      <c r="MDH1534" s="15"/>
      <c r="MDI1534" s="80"/>
      <c r="MDJ1534" s="52"/>
      <c r="MDK1534" s="69"/>
      <c r="MDL1534" s="69"/>
      <c r="MDM1534" s="69"/>
      <c r="MDN1534" s="107"/>
      <c r="MDO1534" s="2"/>
      <c r="MDP1534" s="15"/>
      <c r="MDQ1534" s="15"/>
      <c r="MDR1534" s="80"/>
      <c r="MDS1534" s="52"/>
      <c r="MDT1534" s="69"/>
      <c r="MDU1534" s="69"/>
      <c r="MDV1534" s="69"/>
      <c r="MDW1534" s="107"/>
      <c r="MDX1534" s="2"/>
      <c r="MDY1534" s="15"/>
      <c r="MDZ1534" s="15"/>
      <c r="MEA1534" s="80"/>
      <c r="MEB1534" s="52"/>
      <c r="MEC1534" s="69"/>
      <c r="MED1534" s="69"/>
      <c r="MEE1534" s="69"/>
      <c r="MEF1534" s="107"/>
      <c r="MEG1534" s="2"/>
      <c r="MEH1534" s="15"/>
      <c r="MEI1534" s="15"/>
      <c r="MEJ1534" s="80"/>
      <c r="MEK1534" s="52"/>
      <c r="MEL1534" s="69"/>
      <c r="MEM1534" s="69"/>
      <c r="MEN1534" s="69"/>
      <c r="MEO1534" s="107"/>
      <c r="MEP1534" s="2"/>
      <c r="MEQ1534" s="15"/>
      <c r="MER1534" s="15"/>
      <c r="MES1534" s="80"/>
      <c r="MET1534" s="52"/>
      <c r="MEU1534" s="69"/>
      <c r="MEV1534" s="69"/>
      <c r="MEW1534" s="69"/>
      <c r="MEX1534" s="107"/>
      <c r="MEY1534" s="2"/>
      <c r="MEZ1534" s="15"/>
      <c r="MFA1534" s="15"/>
      <c r="MFB1534" s="80"/>
      <c r="MFC1534" s="52"/>
      <c r="MFD1534" s="69"/>
      <c r="MFE1534" s="69"/>
      <c r="MFF1534" s="69"/>
      <c r="MFG1534" s="107"/>
      <c r="MFH1534" s="2"/>
      <c r="MFI1534" s="15"/>
      <c r="MFJ1534" s="15"/>
      <c r="MFK1534" s="80"/>
      <c r="MFL1534" s="52"/>
      <c r="MFM1534" s="69"/>
      <c r="MFN1534" s="69"/>
      <c r="MFO1534" s="69"/>
      <c r="MFP1534" s="107"/>
      <c r="MFQ1534" s="2"/>
      <c r="MFR1534" s="15"/>
      <c r="MFS1534" s="15"/>
      <c r="MFT1534" s="80"/>
      <c r="MFU1534" s="52"/>
      <c r="MFV1534" s="69"/>
      <c r="MFW1534" s="69"/>
      <c r="MFX1534" s="69"/>
      <c r="MFY1534" s="107"/>
      <c r="MFZ1534" s="2"/>
      <c r="MGA1534" s="15"/>
      <c r="MGB1534" s="15"/>
      <c r="MGC1534" s="80"/>
      <c r="MGD1534" s="52"/>
      <c r="MGE1534" s="69"/>
      <c r="MGF1534" s="69"/>
      <c r="MGG1534" s="69"/>
      <c r="MGH1534" s="107"/>
      <c r="MGI1534" s="2"/>
      <c r="MGJ1534" s="15"/>
      <c r="MGK1534" s="15"/>
      <c r="MGL1534" s="80"/>
      <c r="MGM1534" s="52"/>
      <c r="MGN1534" s="69"/>
      <c r="MGO1534" s="69"/>
      <c r="MGP1534" s="69"/>
      <c r="MGQ1534" s="107"/>
      <c r="MGR1534" s="2"/>
      <c r="MGS1534" s="15"/>
      <c r="MGT1534" s="15"/>
      <c r="MGU1534" s="80"/>
      <c r="MGV1534" s="52"/>
      <c r="MGW1534" s="69"/>
      <c r="MGX1534" s="69"/>
      <c r="MGY1534" s="69"/>
      <c r="MGZ1534" s="107"/>
      <c r="MHA1534" s="2"/>
      <c r="MHB1534" s="15"/>
      <c r="MHC1534" s="15"/>
      <c r="MHD1534" s="80"/>
      <c r="MHE1534" s="52"/>
      <c r="MHF1534" s="69"/>
      <c r="MHG1534" s="69"/>
      <c r="MHH1534" s="69"/>
      <c r="MHI1534" s="107"/>
      <c r="MHJ1534" s="2"/>
      <c r="MHK1534" s="15"/>
      <c r="MHL1534" s="15"/>
      <c r="MHM1534" s="80"/>
      <c r="MHN1534" s="52"/>
      <c r="MHO1534" s="69"/>
      <c r="MHP1534" s="69"/>
      <c r="MHQ1534" s="69"/>
      <c r="MHR1534" s="107"/>
      <c r="MHS1534" s="2"/>
      <c r="MHT1534" s="15"/>
      <c r="MHU1534" s="15"/>
      <c r="MHV1534" s="80"/>
      <c r="MHW1534" s="52"/>
      <c r="MHX1534" s="69"/>
      <c r="MHY1534" s="69"/>
      <c r="MHZ1534" s="69"/>
      <c r="MIA1534" s="107"/>
      <c r="MIB1534" s="2"/>
      <c r="MIC1534" s="15"/>
      <c r="MID1534" s="15"/>
      <c r="MIE1534" s="80"/>
      <c r="MIF1534" s="52"/>
      <c r="MIG1534" s="69"/>
      <c r="MIH1534" s="69"/>
      <c r="MII1534" s="69"/>
      <c r="MIJ1534" s="107"/>
      <c r="MIK1534" s="2"/>
      <c r="MIL1534" s="15"/>
      <c r="MIM1534" s="15"/>
      <c r="MIN1534" s="80"/>
      <c r="MIO1534" s="52"/>
      <c r="MIP1534" s="69"/>
      <c r="MIQ1534" s="69"/>
      <c r="MIR1534" s="69"/>
      <c r="MIS1534" s="107"/>
      <c r="MIT1534" s="2"/>
      <c r="MIU1534" s="15"/>
      <c r="MIV1534" s="15"/>
      <c r="MIW1534" s="80"/>
      <c r="MIX1534" s="52"/>
      <c r="MIY1534" s="69"/>
      <c r="MIZ1534" s="69"/>
      <c r="MJA1534" s="69"/>
      <c r="MJB1534" s="107"/>
      <c r="MJC1534" s="2"/>
      <c r="MJD1534" s="15"/>
      <c r="MJE1534" s="15"/>
      <c r="MJF1534" s="80"/>
      <c r="MJG1534" s="52"/>
      <c r="MJH1534" s="69"/>
      <c r="MJI1534" s="69"/>
      <c r="MJJ1534" s="69"/>
      <c r="MJK1534" s="107"/>
      <c r="MJL1534" s="2"/>
      <c r="MJM1534" s="15"/>
      <c r="MJN1534" s="15"/>
      <c r="MJO1534" s="80"/>
      <c r="MJP1534" s="52"/>
      <c r="MJQ1534" s="69"/>
      <c r="MJR1534" s="69"/>
      <c r="MJS1534" s="69"/>
      <c r="MJT1534" s="107"/>
      <c r="MJU1534" s="2"/>
      <c r="MJV1534" s="15"/>
      <c r="MJW1534" s="15"/>
      <c r="MJX1534" s="80"/>
      <c r="MJY1534" s="52"/>
      <c r="MJZ1534" s="69"/>
      <c r="MKA1534" s="69"/>
      <c r="MKB1534" s="69"/>
      <c r="MKC1534" s="107"/>
      <c r="MKD1534" s="2"/>
      <c r="MKE1534" s="15"/>
      <c r="MKF1534" s="15"/>
      <c r="MKG1534" s="80"/>
      <c r="MKH1534" s="52"/>
      <c r="MKI1534" s="69"/>
      <c r="MKJ1534" s="69"/>
      <c r="MKK1534" s="69"/>
      <c r="MKL1534" s="107"/>
      <c r="MKM1534" s="2"/>
      <c r="MKN1534" s="15"/>
      <c r="MKO1534" s="15"/>
      <c r="MKP1534" s="80"/>
      <c r="MKQ1534" s="52"/>
      <c r="MKR1534" s="69"/>
      <c r="MKS1534" s="69"/>
      <c r="MKT1534" s="69"/>
      <c r="MKU1534" s="107"/>
      <c r="MKV1534" s="2"/>
      <c r="MKW1534" s="15"/>
      <c r="MKX1534" s="15"/>
      <c r="MKY1534" s="80"/>
      <c r="MKZ1534" s="52"/>
      <c r="MLA1534" s="69"/>
      <c r="MLB1534" s="69"/>
      <c r="MLC1534" s="69"/>
      <c r="MLD1534" s="107"/>
      <c r="MLE1534" s="2"/>
      <c r="MLF1534" s="15"/>
      <c r="MLG1534" s="15"/>
      <c r="MLH1534" s="80"/>
      <c r="MLI1534" s="52"/>
      <c r="MLJ1534" s="69"/>
      <c r="MLK1534" s="69"/>
      <c r="MLL1534" s="69"/>
      <c r="MLM1534" s="107"/>
      <c r="MLN1534" s="2"/>
      <c r="MLO1534" s="15"/>
      <c r="MLP1534" s="15"/>
      <c r="MLQ1534" s="80"/>
      <c r="MLR1534" s="52"/>
      <c r="MLS1534" s="69"/>
      <c r="MLT1534" s="69"/>
      <c r="MLU1534" s="69"/>
      <c r="MLV1534" s="107"/>
      <c r="MLW1534" s="2"/>
      <c r="MLX1534" s="15"/>
      <c r="MLY1534" s="15"/>
      <c r="MLZ1534" s="80"/>
      <c r="MMA1534" s="52"/>
      <c r="MMB1534" s="69"/>
      <c r="MMC1534" s="69"/>
      <c r="MMD1534" s="69"/>
      <c r="MME1534" s="107"/>
      <c r="MMF1534" s="2"/>
      <c r="MMG1534" s="15"/>
      <c r="MMH1534" s="15"/>
      <c r="MMI1534" s="80"/>
      <c r="MMJ1534" s="52"/>
      <c r="MMK1534" s="69"/>
      <c r="MML1534" s="69"/>
      <c r="MMM1534" s="69"/>
      <c r="MMN1534" s="107"/>
      <c r="MMO1534" s="2"/>
      <c r="MMP1534" s="15"/>
      <c r="MMQ1534" s="15"/>
      <c r="MMR1534" s="80"/>
      <c r="MMS1534" s="52"/>
      <c r="MMT1534" s="69"/>
      <c r="MMU1534" s="69"/>
      <c r="MMV1534" s="69"/>
      <c r="MMW1534" s="107"/>
      <c r="MMX1534" s="2"/>
      <c r="MMY1534" s="15"/>
      <c r="MMZ1534" s="15"/>
      <c r="MNA1534" s="80"/>
      <c r="MNB1534" s="52"/>
      <c r="MNC1534" s="69"/>
      <c r="MND1534" s="69"/>
      <c r="MNE1534" s="69"/>
      <c r="MNF1534" s="107"/>
      <c r="MNG1534" s="2"/>
      <c r="MNH1534" s="15"/>
      <c r="MNI1534" s="15"/>
      <c r="MNJ1534" s="80"/>
      <c r="MNK1534" s="52"/>
      <c r="MNL1534" s="69"/>
      <c r="MNM1534" s="69"/>
      <c r="MNN1534" s="69"/>
      <c r="MNO1534" s="107"/>
      <c r="MNP1534" s="2"/>
      <c r="MNQ1534" s="15"/>
      <c r="MNR1534" s="15"/>
      <c r="MNS1534" s="80"/>
      <c r="MNT1534" s="52"/>
      <c r="MNU1534" s="69"/>
      <c r="MNV1534" s="69"/>
      <c r="MNW1534" s="69"/>
      <c r="MNX1534" s="107"/>
      <c r="MNY1534" s="2"/>
      <c r="MNZ1534" s="15"/>
      <c r="MOA1534" s="15"/>
      <c r="MOB1534" s="80"/>
      <c r="MOC1534" s="52"/>
      <c r="MOD1534" s="69"/>
      <c r="MOE1534" s="69"/>
      <c r="MOF1534" s="69"/>
      <c r="MOG1534" s="107"/>
      <c r="MOH1534" s="2"/>
      <c r="MOI1534" s="15"/>
      <c r="MOJ1534" s="15"/>
      <c r="MOK1534" s="80"/>
      <c r="MOL1534" s="52"/>
      <c r="MOM1534" s="69"/>
      <c r="MON1534" s="69"/>
      <c r="MOO1534" s="69"/>
      <c r="MOP1534" s="107"/>
      <c r="MOQ1534" s="2"/>
      <c r="MOR1534" s="15"/>
      <c r="MOS1534" s="15"/>
      <c r="MOT1534" s="80"/>
      <c r="MOU1534" s="52"/>
      <c r="MOV1534" s="69"/>
      <c r="MOW1534" s="69"/>
      <c r="MOX1534" s="69"/>
      <c r="MOY1534" s="107"/>
      <c r="MOZ1534" s="2"/>
      <c r="MPA1534" s="15"/>
      <c r="MPB1534" s="15"/>
      <c r="MPC1534" s="80"/>
      <c r="MPD1534" s="52"/>
      <c r="MPE1534" s="69"/>
      <c r="MPF1534" s="69"/>
      <c r="MPG1534" s="69"/>
      <c r="MPH1534" s="107"/>
      <c r="MPI1534" s="2"/>
      <c r="MPJ1534" s="15"/>
      <c r="MPK1534" s="15"/>
      <c r="MPL1534" s="80"/>
      <c r="MPM1534" s="52"/>
      <c r="MPN1534" s="69"/>
      <c r="MPO1534" s="69"/>
      <c r="MPP1534" s="69"/>
      <c r="MPQ1534" s="107"/>
      <c r="MPR1534" s="2"/>
      <c r="MPS1534" s="15"/>
      <c r="MPT1534" s="15"/>
      <c r="MPU1534" s="80"/>
      <c r="MPV1534" s="52"/>
      <c r="MPW1534" s="69"/>
      <c r="MPX1534" s="69"/>
      <c r="MPY1534" s="69"/>
      <c r="MPZ1534" s="107"/>
      <c r="MQA1534" s="2"/>
      <c r="MQB1534" s="15"/>
      <c r="MQC1534" s="15"/>
      <c r="MQD1534" s="80"/>
      <c r="MQE1534" s="52"/>
      <c r="MQF1534" s="69"/>
      <c r="MQG1534" s="69"/>
      <c r="MQH1534" s="69"/>
      <c r="MQI1534" s="107"/>
      <c r="MQJ1534" s="2"/>
      <c r="MQK1534" s="15"/>
      <c r="MQL1534" s="15"/>
      <c r="MQM1534" s="80"/>
      <c r="MQN1534" s="52"/>
      <c r="MQO1534" s="69"/>
      <c r="MQP1534" s="69"/>
      <c r="MQQ1534" s="69"/>
      <c r="MQR1534" s="107"/>
      <c r="MQS1534" s="2"/>
      <c r="MQT1534" s="15"/>
      <c r="MQU1534" s="15"/>
      <c r="MQV1534" s="80"/>
      <c r="MQW1534" s="52"/>
      <c r="MQX1534" s="69"/>
      <c r="MQY1534" s="69"/>
      <c r="MQZ1534" s="69"/>
      <c r="MRA1534" s="107"/>
      <c r="MRB1534" s="2"/>
      <c r="MRC1534" s="15"/>
      <c r="MRD1534" s="15"/>
      <c r="MRE1534" s="80"/>
      <c r="MRF1534" s="52"/>
      <c r="MRG1534" s="69"/>
      <c r="MRH1534" s="69"/>
      <c r="MRI1534" s="69"/>
      <c r="MRJ1534" s="107"/>
      <c r="MRK1534" s="2"/>
      <c r="MRL1534" s="15"/>
      <c r="MRM1534" s="15"/>
      <c r="MRN1534" s="80"/>
      <c r="MRO1534" s="52"/>
      <c r="MRP1534" s="69"/>
      <c r="MRQ1534" s="69"/>
      <c r="MRR1534" s="69"/>
      <c r="MRS1534" s="107"/>
      <c r="MRT1534" s="2"/>
      <c r="MRU1534" s="15"/>
      <c r="MRV1534" s="15"/>
      <c r="MRW1534" s="80"/>
      <c r="MRX1534" s="52"/>
      <c r="MRY1534" s="69"/>
      <c r="MRZ1534" s="69"/>
      <c r="MSA1534" s="69"/>
      <c r="MSB1534" s="107"/>
      <c r="MSC1534" s="2"/>
      <c r="MSD1534" s="15"/>
      <c r="MSE1534" s="15"/>
      <c r="MSF1534" s="80"/>
      <c r="MSG1534" s="52"/>
      <c r="MSH1534" s="69"/>
      <c r="MSI1534" s="69"/>
      <c r="MSJ1534" s="69"/>
      <c r="MSK1534" s="107"/>
      <c r="MSL1534" s="2"/>
      <c r="MSM1534" s="15"/>
      <c r="MSN1534" s="15"/>
      <c r="MSO1534" s="80"/>
      <c r="MSP1534" s="52"/>
      <c r="MSQ1534" s="69"/>
      <c r="MSR1534" s="69"/>
      <c r="MSS1534" s="69"/>
      <c r="MST1534" s="107"/>
      <c r="MSU1534" s="2"/>
      <c r="MSV1534" s="15"/>
      <c r="MSW1534" s="15"/>
      <c r="MSX1534" s="80"/>
      <c r="MSY1534" s="52"/>
      <c r="MSZ1534" s="69"/>
      <c r="MTA1534" s="69"/>
      <c r="MTB1534" s="69"/>
      <c r="MTC1534" s="107"/>
      <c r="MTD1534" s="2"/>
      <c r="MTE1534" s="15"/>
      <c r="MTF1534" s="15"/>
      <c r="MTG1534" s="80"/>
      <c r="MTH1534" s="52"/>
      <c r="MTI1534" s="69"/>
      <c r="MTJ1534" s="69"/>
      <c r="MTK1534" s="69"/>
      <c r="MTL1534" s="107"/>
      <c r="MTM1534" s="2"/>
      <c r="MTN1534" s="15"/>
      <c r="MTO1534" s="15"/>
      <c r="MTP1534" s="80"/>
      <c r="MTQ1534" s="52"/>
      <c r="MTR1534" s="69"/>
      <c r="MTS1534" s="69"/>
      <c r="MTT1534" s="69"/>
      <c r="MTU1534" s="107"/>
      <c r="MTV1534" s="2"/>
      <c r="MTW1534" s="15"/>
      <c r="MTX1534" s="15"/>
      <c r="MTY1534" s="80"/>
      <c r="MTZ1534" s="52"/>
      <c r="MUA1534" s="69"/>
      <c r="MUB1534" s="69"/>
      <c r="MUC1534" s="69"/>
      <c r="MUD1534" s="107"/>
      <c r="MUE1534" s="2"/>
      <c r="MUF1534" s="15"/>
      <c r="MUG1534" s="15"/>
      <c r="MUH1534" s="80"/>
      <c r="MUI1534" s="52"/>
      <c r="MUJ1534" s="69"/>
      <c r="MUK1534" s="69"/>
      <c r="MUL1534" s="69"/>
      <c r="MUM1534" s="107"/>
      <c r="MUN1534" s="2"/>
      <c r="MUO1534" s="15"/>
      <c r="MUP1534" s="15"/>
      <c r="MUQ1534" s="80"/>
      <c r="MUR1534" s="52"/>
      <c r="MUS1534" s="69"/>
      <c r="MUT1534" s="69"/>
      <c r="MUU1534" s="69"/>
      <c r="MUV1534" s="107"/>
      <c r="MUW1534" s="2"/>
      <c r="MUX1534" s="15"/>
      <c r="MUY1534" s="15"/>
      <c r="MUZ1534" s="80"/>
      <c r="MVA1534" s="52"/>
      <c r="MVB1534" s="69"/>
      <c r="MVC1534" s="69"/>
      <c r="MVD1534" s="69"/>
      <c r="MVE1534" s="107"/>
      <c r="MVF1534" s="2"/>
      <c r="MVG1534" s="15"/>
      <c r="MVH1534" s="15"/>
      <c r="MVI1534" s="80"/>
      <c r="MVJ1534" s="52"/>
      <c r="MVK1534" s="69"/>
      <c r="MVL1534" s="69"/>
      <c r="MVM1534" s="69"/>
      <c r="MVN1534" s="107"/>
      <c r="MVO1534" s="2"/>
      <c r="MVP1534" s="15"/>
      <c r="MVQ1534" s="15"/>
      <c r="MVR1534" s="80"/>
      <c r="MVS1534" s="52"/>
      <c r="MVT1534" s="69"/>
      <c r="MVU1534" s="69"/>
      <c r="MVV1534" s="69"/>
      <c r="MVW1534" s="107"/>
      <c r="MVX1534" s="2"/>
      <c r="MVY1534" s="15"/>
      <c r="MVZ1534" s="15"/>
      <c r="MWA1534" s="80"/>
      <c r="MWB1534" s="52"/>
      <c r="MWC1534" s="69"/>
      <c r="MWD1534" s="69"/>
      <c r="MWE1534" s="69"/>
      <c r="MWF1534" s="107"/>
      <c r="MWG1534" s="2"/>
      <c r="MWH1534" s="15"/>
      <c r="MWI1534" s="15"/>
      <c r="MWJ1534" s="80"/>
      <c r="MWK1534" s="52"/>
      <c r="MWL1534" s="69"/>
      <c r="MWM1534" s="69"/>
      <c r="MWN1534" s="69"/>
      <c r="MWO1534" s="107"/>
      <c r="MWP1534" s="2"/>
      <c r="MWQ1534" s="15"/>
      <c r="MWR1534" s="15"/>
      <c r="MWS1534" s="80"/>
      <c r="MWT1534" s="52"/>
      <c r="MWU1534" s="69"/>
      <c r="MWV1534" s="69"/>
      <c r="MWW1534" s="69"/>
      <c r="MWX1534" s="107"/>
      <c r="MWY1534" s="2"/>
      <c r="MWZ1534" s="15"/>
      <c r="MXA1534" s="15"/>
      <c r="MXB1534" s="80"/>
      <c r="MXC1534" s="52"/>
      <c r="MXD1534" s="69"/>
      <c r="MXE1534" s="69"/>
      <c r="MXF1534" s="69"/>
      <c r="MXG1534" s="107"/>
      <c r="MXH1534" s="2"/>
      <c r="MXI1534" s="15"/>
      <c r="MXJ1534" s="15"/>
      <c r="MXK1534" s="80"/>
      <c r="MXL1534" s="52"/>
      <c r="MXM1534" s="69"/>
      <c r="MXN1534" s="69"/>
      <c r="MXO1534" s="69"/>
      <c r="MXP1534" s="107"/>
      <c r="MXQ1534" s="2"/>
      <c r="MXR1534" s="15"/>
      <c r="MXS1534" s="15"/>
      <c r="MXT1534" s="80"/>
      <c r="MXU1534" s="52"/>
      <c r="MXV1534" s="69"/>
      <c r="MXW1534" s="69"/>
      <c r="MXX1534" s="69"/>
      <c r="MXY1534" s="107"/>
      <c r="MXZ1534" s="2"/>
      <c r="MYA1534" s="15"/>
      <c r="MYB1534" s="15"/>
      <c r="MYC1534" s="80"/>
      <c r="MYD1534" s="52"/>
      <c r="MYE1534" s="69"/>
      <c r="MYF1534" s="69"/>
      <c r="MYG1534" s="69"/>
      <c r="MYH1534" s="107"/>
      <c r="MYI1534" s="2"/>
      <c r="MYJ1534" s="15"/>
      <c r="MYK1534" s="15"/>
      <c r="MYL1534" s="80"/>
      <c r="MYM1534" s="52"/>
      <c r="MYN1534" s="69"/>
      <c r="MYO1534" s="69"/>
      <c r="MYP1534" s="69"/>
      <c r="MYQ1534" s="107"/>
      <c r="MYR1534" s="2"/>
      <c r="MYS1534" s="15"/>
      <c r="MYT1534" s="15"/>
      <c r="MYU1534" s="80"/>
      <c r="MYV1534" s="52"/>
      <c r="MYW1534" s="69"/>
      <c r="MYX1534" s="69"/>
      <c r="MYY1534" s="69"/>
      <c r="MYZ1534" s="107"/>
      <c r="MZA1534" s="2"/>
      <c r="MZB1534" s="15"/>
      <c r="MZC1534" s="15"/>
      <c r="MZD1534" s="80"/>
      <c r="MZE1534" s="52"/>
      <c r="MZF1534" s="69"/>
      <c r="MZG1534" s="69"/>
      <c r="MZH1534" s="69"/>
      <c r="MZI1534" s="107"/>
      <c r="MZJ1534" s="2"/>
      <c r="MZK1534" s="15"/>
      <c r="MZL1534" s="15"/>
      <c r="MZM1534" s="80"/>
      <c r="MZN1534" s="52"/>
      <c r="MZO1534" s="69"/>
      <c r="MZP1534" s="69"/>
      <c r="MZQ1534" s="69"/>
      <c r="MZR1534" s="107"/>
      <c r="MZS1534" s="2"/>
      <c r="MZT1534" s="15"/>
      <c r="MZU1534" s="15"/>
      <c r="MZV1534" s="80"/>
      <c r="MZW1534" s="52"/>
      <c r="MZX1534" s="69"/>
      <c r="MZY1534" s="69"/>
      <c r="MZZ1534" s="69"/>
      <c r="NAA1534" s="107"/>
      <c r="NAB1534" s="2"/>
      <c r="NAC1534" s="15"/>
      <c r="NAD1534" s="15"/>
      <c r="NAE1534" s="80"/>
      <c r="NAF1534" s="52"/>
      <c r="NAG1534" s="69"/>
      <c r="NAH1534" s="69"/>
      <c r="NAI1534" s="69"/>
      <c r="NAJ1534" s="107"/>
      <c r="NAK1534" s="2"/>
      <c r="NAL1534" s="15"/>
      <c r="NAM1534" s="15"/>
      <c r="NAN1534" s="80"/>
      <c r="NAO1534" s="52"/>
      <c r="NAP1534" s="69"/>
      <c r="NAQ1534" s="69"/>
      <c r="NAR1534" s="69"/>
      <c r="NAS1534" s="107"/>
      <c r="NAT1534" s="2"/>
      <c r="NAU1534" s="15"/>
      <c r="NAV1534" s="15"/>
      <c r="NAW1534" s="80"/>
      <c r="NAX1534" s="52"/>
      <c r="NAY1534" s="69"/>
      <c r="NAZ1534" s="69"/>
      <c r="NBA1534" s="69"/>
      <c r="NBB1534" s="107"/>
      <c r="NBC1534" s="2"/>
      <c r="NBD1534" s="15"/>
      <c r="NBE1534" s="15"/>
      <c r="NBF1534" s="80"/>
      <c r="NBG1534" s="52"/>
      <c r="NBH1534" s="69"/>
      <c r="NBI1534" s="69"/>
      <c r="NBJ1534" s="69"/>
      <c r="NBK1534" s="107"/>
      <c r="NBL1534" s="2"/>
      <c r="NBM1534" s="15"/>
      <c r="NBN1534" s="15"/>
      <c r="NBO1534" s="80"/>
      <c r="NBP1534" s="52"/>
      <c r="NBQ1534" s="69"/>
      <c r="NBR1534" s="69"/>
      <c r="NBS1534" s="69"/>
      <c r="NBT1534" s="107"/>
      <c r="NBU1534" s="2"/>
      <c r="NBV1534" s="15"/>
      <c r="NBW1534" s="15"/>
      <c r="NBX1534" s="80"/>
      <c r="NBY1534" s="52"/>
      <c r="NBZ1534" s="69"/>
      <c r="NCA1534" s="69"/>
      <c r="NCB1534" s="69"/>
      <c r="NCC1534" s="107"/>
      <c r="NCD1534" s="2"/>
      <c r="NCE1534" s="15"/>
      <c r="NCF1534" s="15"/>
      <c r="NCG1534" s="80"/>
      <c r="NCH1534" s="52"/>
      <c r="NCI1534" s="69"/>
      <c r="NCJ1534" s="69"/>
      <c r="NCK1534" s="69"/>
      <c r="NCL1534" s="107"/>
      <c r="NCM1534" s="2"/>
      <c r="NCN1534" s="15"/>
      <c r="NCO1534" s="15"/>
      <c r="NCP1534" s="80"/>
      <c r="NCQ1534" s="52"/>
      <c r="NCR1534" s="69"/>
      <c r="NCS1534" s="69"/>
      <c r="NCT1534" s="69"/>
      <c r="NCU1534" s="107"/>
      <c r="NCV1534" s="2"/>
      <c r="NCW1534" s="15"/>
      <c r="NCX1534" s="15"/>
      <c r="NCY1534" s="80"/>
      <c r="NCZ1534" s="52"/>
      <c r="NDA1534" s="69"/>
      <c r="NDB1534" s="69"/>
      <c r="NDC1534" s="69"/>
      <c r="NDD1534" s="107"/>
      <c r="NDE1534" s="2"/>
      <c r="NDF1534" s="15"/>
      <c r="NDG1534" s="15"/>
      <c r="NDH1534" s="80"/>
      <c r="NDI1534" s="52"/>
      <c r="NDJ1534" s="69"/>
      <c r="NDK1534" s="69"/>
      <c r="NDL1534" s="69"/>
      <c r="NDM1534" s="107"/>
      <c r="NDN1534" s="2"/>
      <c r="NDO1534" s="15"/>
      <c r="NDP1534" s="15"/>
      <c r="NDQ1534" s="80"/>
      <c r="NDR1534" s="52"/>
      <c r="NDS1534" s="69"/>
      <c r="NDT1534" s="69"/>
      <c r="NDU1534" s="69"/>
      <c r="NDV1534" s="107"/>
      <c r="NDW1534" s="2"/>
      <c r="NDX1534" s="15"/>
      <c r="NDY1534" s="15"/>
      <c r="NDZ1534" s="80"/>
      <c r="NEA1534" s="52"/>
      <c r="NEB1534" s="69"/>
      <c r="NEC1534" s="69"/>
      <c r="NED1534" s="69"/>
      <c r="NEE1534" s="107"/>
      <c r="NEF1534" s="2"/>
      <c r="NEG1534" s="15"/>
      <c r="NEH1534" s="15"/>
      <c r="NEI1534" s="80"/>
      <c r="NEJ1534" s="52"/>
      <c r="NEK1534" s="69"/>
      <c r="NEL1534" s="69"/>
      <c r="NEM1534" s="69"/>
      <c r="NEN1534" s="107"/>
      <c r="NEO1534" s="2"/>
      <c r="NEP1534" s="15"/>
      <c r="NEQ1534" s="15"/>
      <c r="NER1534" s="80"/>
      <c r="NES1534" s="52"/>
      <c r="NET1534" s="69"/>
      <c r="NEU1534" s="69"/>
      <c r="NEV1534" s="69"/>
      <c r="NEW1534" s="107"/>
      <c r="NEX1534" s="2"/>
      <c r="NEY1534" s="15"/>
      <c r="NEZ1534" s="15"/>
      <c r="NFA1534" s="80"/>
      <c r="NFB1534" s="52"/>
      <c r="NFC1534" s="69"/>
      <c r="NFD1534" s="69"/>
      <c r="NFE1534" s="69"/>
      <c r="NFF1534" s="107"/>
      <c r="NFG1534" s="2"/>
      <c r="NFH1534" s="15"/>
      <c r="NFI1534" s="15"/>
      <c r="NFJ1534" s="80"/>
      <c r="NFK1534" s="52"/>
      <c r="NFL1534" s="69"/>
      <c r="NFM1534" s="69"/>
      <c r="NFN1534" s="69"/>
      <c r="NFO1534" s="107"/>
      <c r="NFP1534" s="2"/>
      <c r="NFQ1534" s="15"/>
      <c r="NFR1534" s="15"/>
      <c r="NFS1534" s="80"/>
      <c r="NFT1534" s="52"/>
      <c r="NFU1534" s="69"/>
      <c r="NFV1534" s="69"/>
      <c r="NFW1534" s="69"/>
      <c r="NFX1534" s="107"/>
      <c r="NFY1534" s="2"/>
      <c r="NFZ1534" s="15"/>
      <c r="NGA1534" s="15"/>
      <c r="NGB1534" s="80"/>
      <c r="NGC1534" s="52"/>
      <c r="NGD1534" s="69"/>
      <c r="NGE1534" s="69"/>
      <c r="NGF1534" s="69"/>
      <c r="NGG1534" s="107"/>
      <c r="NGH1534" s="2"/>
      <c r="NGI1534" s="15"/>
      <c r="NGJ1534" s="15"/>
      <c r="NGK1534" s="80"/>
      <c r="NGL1534" s="52"/>
      <c r="NGM1534" s="69"/>
      <c r="NGN1534" s="69"/>
      <c r="NGO1534" s="69"/>
      <c r="NGP1534" s="107"/>
      <c r="NGQ1534" s="2"/>
      <c r="NGR1534" s="15"/>
      <c r="NGS1534" s="15"/>
      <c r="NGT1534" s="80"/>
      <c r="NGU1534" s="52"/>
      <c r="NGV1534" s="69"/>
      <c r="NGW1534" s="69"/>
      <c r="NGX1534" s="69"/>
      <c r="NGY1534" s="107"/>
      <c r="NGZ1534" s="2"/>
      <c r="NHA1534" s="15"/>
      <c r="NHB1534" s="15"/>
      <c r="NHC1534" s="80"/>
      <c r="NHD1534" s="52"/>
      <c r="NHE1534" s="69"/>
      <c r="NHF1534" s="69"/>
      <c r="NHG1534" s="69"/>
      <c r="NHH1534" s="107"/>
      <c r="NHI1534" s="2"/>
      <c r="NHJ1534" s="15"/>
      <c r="NHK1534" s="15"/>
      <c r="NHL1534" s="80"/>
      <c r="NHM1534" s="52"/>
      <c r="NHN1534" s="69"/>
      <c r="NHO1534" s="69"/>
      <c r="NHP1534" s="69"/>
      <c r="NHQ1534" s="107"/>
      <c r="NHR1534" s="2"/>
      <c r="NHS1534" s="15"/>
      <c r="NHT1534" s="15"/>
      <c r="NHU1534" s="80"/>
      <c r="NHV1534" s="52"/>
      <c r="NHW1534" s="69"/>
      <c r="NHX1534" s="69"/>
      <c r="NHY1534" s="69"/>
      <c r="NHZ1534" s="107"/>
      <c r="NIA1534" s="2"/>
      <c r="NIB1534" s="15"/>
      <c r="NIC1534" s="15"/>
      <c r="NID1534" s="80"/>
      <c r="NIE1534" s="52"/>
      <c r="NIF1534" s="69"/>
      <c r="NIG1534" s="69"/>
      <c r="NIH1534" s="69"/>
      <c r="NII1534" s="107"/>
      <c r="NIJ1534" s="2"/>
      <c r="NIK1534" s="15"/>
      <c r="NIL1534" s="15"/>
      <c r="NIM1534" s="80"/>
      <c r="NIN1534" s="52"/>
      <c r="NIO1534" s="69"/>
      <c r="NIP1534" s="69"/>
      <c r="NIQ1534" s="69"/>
      <c r="NIR1534" s="107"/>
      <c r="NIS1534" s="2"/>
      <c r="NIT1534" s="15"/>
      <c r="NIU1534" s="15"/>
      <c r="NIV1534" s="80"/>
      <c r="NIW1534" s="52"/>
      <c r="NIX1534" s="69"/>
      <c r="NIY1534" s="69"/>
      <c r="NIZ1534" s="69"/>
      <c r="NJA1534" s="107"/>
      <c r="NJB1534" s="2"/>
      <c r="NJC1534" s="15"/>
      <c r="NJD1534" s="15"/>
      <c r="NJE1534" s="80"/>
      <c r="NJF1534" s="52"/>
      <c r="NJG1534" s="69"/>
      <c r="NJH1534" s="69"/>
      <c r="NJI1534" s="69"/>
      <c r="NJJ1534" s="107"/>
      <c r="NJK1534" s="2"/>
      <c r="NJL1534" s="15"/>
      <c r="NJM1534" s="15"/>
      <c r="NJN1534" s="80"/>
      <c r="NJO1534" s="52"/>
      <c r="NJP1534" s="69"/>
      <c r="NJQ1534" s="69"/>
      <c r="NJR1534" s="69"/>
      <c r="NJS1534" s="107"/>
      <c r="NJT1534" s="2"/>
      <c r="NJU1534" s="15"/>
      <c r="NJV1534" s="15"/>
      <c r="NJW1534" s="80"/>
      <c r="NJX1534" s="52"/>
      <c r="NJY1534" s="69"/>
      <c r="NJZ1534" s="69"/>
      <c r="NKA1534" s="69"/>
      <c r="NKB1534" s="107"/>
      <c r="NKC1534" s="2"/>
      <c r="NKD1534" s="15"/>
      <c r="NKE1534" s="15"/>
      <c r="NKF1534" s="80"/>
      <c r="NKG1534" s="52"/>
      <c r="NKH1534" s="69"/>
      <c r="NKI1534" s="69"/>
      <c r="NKJ1534" s="69"/>
      <c r="NKK1534" s="107"/>
      <c r="NKL1534" s="2"/>
      <c r="NKM1534" s="15"/>
      <c r="NKN1534" s="15"/>
      <c r="NKO1534" s="80"/>
      <c r="NKP1534" s="52"/>
      <c r="NKQ1534" s="69"/>
      <c r="NKR1534" s="69"/>
      <c r="NKS1534" s="69"/>
      <c r="NKT1534" s="107"/>
      <c r="NKU1534" s="2"/>
      <c r="NKV1534" s="15"/>
      <c r="NKW1534" s="15"/>
      <c r="NKX1534" s="80"/>
      <c r="NKY1534" s="52"/>
      <c r="NKZ1534" s="69"/>
      <c r="NLA1534" s="69"/>
      <c r="NLB1534" s="69"/>
      <c r="NLC1534" s="107"/>
      <c r="NLD1534" s="2"/>
      <c r="NLE1534" s="15"/>
      <c r="NLF1534" s="15"/>
      <c r="NLG1534" s="80"/>
      <c r="NLH1534" s="52"/>
      <c r="NLI1534" s="69"/>
      <c r="NLJ1534" s="69"/>
      <c r="NLK1534" s="69"/>
      <c r="NLL1534" s="107"/>
      <c r="NLM1534" s="2"/>
      <c r="NLN1534" s="15"/>
      <c r="NLO1534" s="15"/>
      <c r="NLP1534" s="80"/>
      <c r="NLQ1534" s="52"/>
      <c r="NLR1534" s="69"/>
      <c r="NLS1534" s="69"/>
      <c r="NLT1534" s="69"/>
      <c r="NLU1534" s="107"/>
      <c r="NLV1534" s="2"/>
      <c r="NLW1534" s="15"/>
      <c r="NLX1534" s="15"/>
      <c r="NLY1534" s="80"/>
      <c r="NLZ1534" s="52"/>
      <c r="NMA1534" s="69"/>
      <c r="NMB1534" s="69"/>
      <c r="NMC1534" s="69"/>
      <c r="NMD1534" s="107"/>
      <c r="NME1534" s="2"/>
      <c r="NMF1534" s="15"/>
      <c r="NMG1534" s="15"/>
      <c r="NMH1534" s="80"/>
      <c r="NMI1534" s="52"/>
      <c r="NMJ1534" s="69"/>
      <c r="NMK1534" s="69"/>
      <c r="NML1534" s="69"/>
      <c r="NMM1534" s="107"/>
      <c r="NMN1534" s="2"/>
      <c r="NMO1534" s="15"/>
      <c r="NMP1534" s="15"/>
      <c r="NMQ1534" s="80"/>
      <c r="NMR1534" s="52"/>
      <c r="NMS1534" s="69"/>
      <c r="NMT1534" s="69"/>
      <c r="NMU1534" s="69"/>
      <c r="NMV1534" s="107"/>
      <c r="NMW1534" s="2"/>
      <c r="NMX1534" s="15"/>
      <c r="NMY1534" s="15"/>
      <c r="NMZ1534" s="80"/>
      <c r="NNA1534" s="52"/>
      <c r="NNB1534" s="69"/>
      <c r="NNC1534" s="69"/>
      <c r="NND1534" s="69"/>
      <c r="NNE1534" s="107"/>
      <c r="NNF1534" s="2"/>
      <c r="NNG1534" s="15"/>
      <c r="NNH1534" s="15"/>
      <c r="NNI1534" s="80"/>
      <c r="NNJ1534" s="52"/>
      <c r="NNK1534" s="69"/>
      <c r="NNL1534" s="69"/>
      <c r="NNM1534" s="69"/>
      <c r="NNN1534" s="107"/>
      <c r="NNO1534" s="2"/>
      <c r="NNP1534" s="15"/>
      <c r="NNQ1534" s="15"/>
      <c r="NNR1534" s="80"/>
      <c r="NNS1534" s="52"/>
      <c r="NNT1534" s="69"/>
      <c r="NNU1534" s="69"/>
      <c r="NNV1534" s="69"/>
      <c r="NNW1534" s="107"/>
      <c r="NNX1534" s="2"/>
      <c r="NNY1534" s="15"/>
      <c r="NNZ1534" s="15"/>
      <c r="NOA1534" s="80"/>
      <c r="NOB1534" s="52"/>
      <c r="NOC1534" s="69"/>
      <c r="NOD1534" s="69"/>
      <c r="NOE1534" s="69"/>
      <c r="NOF1534" s="107"/>
      <c r="NOG1534" s="2"/>
      <c r="NOH1534" s="15"/>
      <c r="NOI1534" s="15"/>
      <c r="NOJ1534" s="80"/>
      <c r="NOK1534" s="52"/>
      <c r="NOL1534" s="69"/>
      <c r="NOM1534" s="69"/>
      <c r="NON1534" s="69"/>
      <c r="NOO1534" s="107"/>
      <c r="NOP1534" s="2"/>
      <c r="NOQ1534" s="15"/>
      <c r="NOR1534" s="15"/>
      <c r="NOS1534" s="80"/>
      <c r="NOT1534" s="52"/>
      <c r="NOU1534" s="69"/>
      <c r="NOV1534" s="69"/>
      <c r="NOW1534" s="69"/>
      <c r="NOX1534" s="107"/>
      <c r="NOY1534" s="2"/>
      <c r="NOZ1534" s="15"/>
      <c r="NPA1534" s="15"/>
      <c r="NPB1534" s="80"/>
      <c r="NPC1534" s="52"/>
      <c r="NPD1534" s="69"/>
      <c r="NPE1534" s="69"/>
      <c r="NPF1534" s="69"/>
      <c r="NPG1534" s="107"/>
      <c r="NPH1534" s="2"/>
      <c r="NPI1534" s="15"/>
      <c r="NPJ1534" s="15"/>
      <c r="NPK1534" s="80"/>
      <c r="NPL1534" s="52"/>
      <c r="NPM1534" s="69"/>
      <c r="NPN1534" s="69"/>
      <c r="NPO1534" s="69"/>
      <c r="NPP1534" s="107"/>
      <c r="NPQ1534" s="2"/>
      <c r="NPR1534" s="15"/>
      <c r="NPS1534" s="15"/>
      <c r="NPT1534" s="80"/>
      <c r="NPU1534" s="52"/>
      <c r="NPV1534" s="69"/>
      <c r="NPW1534" s="69"/>
      <c r="NPX1534" s="69"/>
      <c r="NPY1534" s="107"/>
      <c r="NPZ1534" s="2"/>
      <c r="NQA1534" s="15"/>
      <c r="NQB1534" s="15"/>
      <c r="NQC1534" s="80"/>
      <c r="NQD1534" s="52"/>
      <c r="NQE1534" s="69"/>
      <c r="NQF1534" s="69"/>
      <c r="NQG1534" s="69"/>
      <c r="NQH1534" s="107"/>
      <c r="NQI1534" s="2"/>
      <c r="NQJ1534" s="15"/>
      <c r="NQK1534" s="15"/>
      <c r="NQL1534" s="80"/>
      <c r="NQM1534" s="52"/>
      <c r="NQN1534" s="69"/>
      <c r="NQO1534" s="69"/>
      <c r="NQP1534" s="69"/>
      <c r="NQQ1534" s="107"/>
      <c r="NQR1534" s="2"/>
      <c r="NQS1534" s="15"/>
      <c r="NQT1534" s="15"/>
      <c r="NQU1534" s="80"/>
      <c r="NQV1534" s="52"/>
      <c r="NQW1534" s="69"/>
      <c r="NQX1534" s="69"/>
      <c r="NQY1534" s="69"/>
      <c r="NQZ1534" s="107"/>
      <c r="NRA1534" s="2"/>
      <c r="NRB1534" s="15"/>
      <c r="NRC1534" s="15"/>
      <c r="NRD1534" s="80"/>
      <c r="NRE1534" s="52"/>
      <c r="NRF1534" s="69"/>
      <c r="NRG1534" s="69"/>
      <c r="NRH1534" s="69"/>
      <c r="NRI1534" s="107"/>
      <c r="NRJ1534" s="2"/>
      <c r="NRK1534" s="15"/>
      <c r="NRL1534" s="15"/>
      <c r="NRM1534" s="80"/>
      <c r="NRN1534" s="52"/>
      <c r="NRO1534" s="69"/>
      <c r="NRP1534" s="69"/>
      <c r="NRQ1534" s="69"/>
      <c r="NRR1534" s="107"/>
      <c r="NRS1534" s="2"/>
      <c r="NRT1534" s="15"/>
      <c r="NRU1534" s="15"/>
      <c r="NRV1534" s="80"/>
      <c r="NRW1534" s="52"/>
      <c r="NRX1534" s="69"/>
      <c r="NRY1534" s="69"/>
      <c r="NRZ1534" s="69"/>
      <c r="NSA1534" s="107"/>
      <c r="NSB1534" s="2"/>
      <c r="NSC1534" s="15"/>
      <c r="NSD1534" s="15"/>
      <c r="NSE1534" s="80"/>
      <c r="NSF1534" s="52"/>
      <c r="NSG1534" s="69"/>
      <c r="NSH1534" s="69"/>
      <c r="NSI1534" s="69"/>
      <c r="NSJ1534" s="107"/>
      <c r="NSK1534" s="2"/>
      <c r="NSL1534" s="15"/>
      <c r="NSM1534" s="15"/>
      <c r="NSN1534" s="80"/>
      <c r="NSO1534" s="52"/>
      <c r="NSP1534" s="69"/>
      <c r="NSQ1534" s="69"/>
      <c r="NSR1534" s="69"/>
      <c r="NSS1534" s="107"/>
      <c r="NST1534" s="2"/>
      <c r="NSU1534" s="15"/>
      <c r="NSV1534" s="15"/>
      <c r="NSW1534" s="80"/>
      <c r="NSX1534" s="52"/>
      <c r="NSY1534" s="69"/>
      <c r="NSZ1534" s="69"/>
      <c r="NTA1534" s="69"/>
      <c r="NTB1534" s="107"/>
      <c r="NTC1534" s="2"/>
      <c r="NTD1534" s="15"/>
      <c r="NTE1534" s="15"/>
      <c r="NTF1534" s="80"/>
      <c r="NTG1534" s="52"/>
      <c r="NTH1534" s="69"/>
      <c r="NTI1534" s="69"/>
      <c r="NTJ1534" s="69"/>
      <c r="NTK1534" s="107"/>
      <c r="NTL1534" s="2"/>
      <c r="NTM1534" s="15"/>
      <c r="NTN1534" s="15"/>
      <c r="NTO1534" s="80"/>
      <c r="NTP1534" s="52"/>
      <c r="NTQ1534" s="69"/>
      <c r="NTR1534" s="69"/>
      <c r="NTS1534" s="69"/>
      <c r="NTT1534" s="107"/>
      <c r="NTU1534" s="2"/>
      <c r="NTV1534" s="15"/>
      <c r="NTW1534" s="15"/>
      <c r="NTX1534" s="80"/>
      <c r="NTY1534" s="52"/>
      <c r="NTZ1534" s="69"/>
      <c r="NUA1534" s="69"/>
      <c r="NUB1534" s="69"/>
      <c r="NUC1534" s="107"/>
      <c r="NUD1534" s="2"/>
      <c r="NUE1534" s="15"/>
      <c r="NUF1534" s="15"/>
      <c r="NUG1534" s="80"/>
      <c r="NUH1534" s="52"/>
      <c r="NUI1534" s="69"/>
      <c r="NUJ1534" s="69"/>
      <c r="NUK1534" s="69"/>
      <c r="NUL1534" s="107"/>
      <c r="NUM1534" s="2"/>
      <c r="NUN1534" s="15"/>
      <c r="NUO1534" s="15"/>
      <c r="NUP1534" s="80"/>
      <c r="NUQ1534" s="52"/>
      <c r="NUR1534" s="69"/>
      <c r="NUS1534" s="69"/>
      <c r="NUT1534" s="69"/>
      <c r="NUU1534" s="107"/>
      <c r="NUV1534" s="2"/>
      <c r="NUW1534" s="15"/>
      <c r="NUX1534" s="15"/>
      <c r="NUY1534" s="80"/>
      <c r="NUZ1534" s="52"/>
      <c r="NVA1534" s="69"/>
      <c r="NVB1534" s="69"/>
      <c r="NVC1534" s="69"/>
      <c r="NVD1534" s="107"/>
      <c r="NVE1534" s="2"/>
      <c r="NVF1534" s="15"/>
      <c r="NVG1534" s="15"/>
      <c r="NVH1534" s="80"/>
      <c r="NVI1534" s="52"/>
      <c r="NVJ1534" s="69"/>
      <c r="NVK1534" s="69"/>
      <c r="NVL1534" s="69"/>
      <c r="NVM1534" s="107"/>
      <c r="NVN1534" s="2"/>
      <c r="NVO1534" s="15"/>
      <c r="NVP1534" s="15"/>
      <c r="NVQ1534" s="80"/>
      <c r="NVR1534" s="52"/>
      <c r="NVS1534" s="69"/>
      <c r="NVT1534" s="69"/>
      <c r="NVU1534" s="69"/>
      <c r="NVV1534" s="107"/>
      <c r="NVW1534" s="2"/>
      <c r="NVX1534" s="15"/>
      <c r="NVY1534" s="15"/>
      <c r="NVZ1534" s="80"/>
      <c r="NWA1534" s="52"/>
      <c r="NWB1534" s="69"/>
      <c r="NWC1534" s="69"/>
      <c r="NWD1534" s="69"/>
      <c r="NWE1534" s="107"/>
      <c r="NWF1534" s="2"/>
      <c r="NWG1534" s="15"/>
      <c r="NWH1534" s="15"/>
      <c r="NWI1534" s="80"/>
      <c r="NWJ1534" s="52"/>
      <c r="NWK1534" s="69"/>
      <c r="NWL1534" s="69"/>
      <c r="NWM1534" s="69"/>
      <c r="NWN1534" s="107"/>
      <c r="NWO1534" s="2"/>
      <c r="NWP1534" s="15"/>
      <c r="NWQ1534" s="15"/>
      <c r="NWR1534" s="80"/>
      <c r="NWS1534" s="52"/>
      <c r="NWT1534" s="69"/>
      <c r="NWU1534" s="69"/>
      <c r="NWV1534" s="69"/>
      <c r="NWW1534" s="107"/>
      <c r="NWX1534" s="2"/>
      <c r="NWY1534" s="15"/>
      <c r="NWZ1534" s="15"/>
      <c r="NXA1534" s="80"/>
      <c r="NXB1534" s="52"/>
      <c r="NXC1534" s="69"/>
      <c r="NXD1534" s="69"/>
      <c r="NXE1534" s="69"/>
      <c r="NXF1534" s="107"/>
      <c r="NXG1534" s="2"/>
      <c r="NXH1534" s="15"/>
      <c r="NXI1534" s="15"/>
      <c r="NXJ1534" s="80"/>
      <c r="NXK1534" s="52"/>
      <c r="NXL1534" s="69"/>
      <c r="NXM1534" s="69"/>
      <c r="NXN1534" s="69"/>
      <c r="NXO1534" s="107"/>
      <c r="NXP1534" s="2"/>
      <c r="NXQ1534" s="15"/>
      <c r="NXR1534" s="15"/>
      <c r="NXS1534" s="80"/>
      <c r="NXT1534" s="52"/>
      <c r="NXU1534" s="69"/>
      <c r="NXV1534" s="69"/>
      <c r="NXW1534" s="69"/>
      <c r="NXX1534" s="107"/>
      <c r="NXY1534" s="2"/>
      <c r="NXZ1534" s="15"/>
      <c r="NYA1534" s="15"/>
      <c r="NYB1534" s="80"/>
      <c r="NYC1534" s="52"/>
      <c r="NYD1534" s="69"/>
      <c r="NYE1534" s="69"/>
      <c r="NYF1534" s="69"/>
      <c r="NYG1534" s="107"/>
      <c r="NYH1534" s="2"/>
      <c r="NYI1534" s="15"/>
      <c r="NYJ1534" s="15"/>
      <c r="NYK1534" s="80"/>
      <c r="NYL1534" s="52"/>
      <c r="NYM1534" s="69"/>
      <c r="NYN1534" s="69"/>
      <c r="NYO1534" s="69"/>
      <c r="NYP1534" s="107"/>
      <c r="NYQ1534" s="2"/>
      <c r="NYR1534" s="15"/>
      <c r="NYS1534" s="15"/>
      <c r="NYT1534" s="80"/>
      <c r="NYU1534" s="52"/>
      <c r="NYV1534" s="69"/>
      <c r="NYW1534" s="69"/>
      <c r="NYX1534" s="69"/>
      <c r="NYY1534" s="107"/>
      <c r="NYZ1534" s="2"/>
      <c r="NZA1534" s="15"/>
      <c r="NZB1534" s="15"/>
      <c r="NZC1534" s="80"/>
      <c r="NZD1534" s="52"/>
      <c r="NZE1534" s="69"/>
      <c r="NZF1534" s="69"/>
      <c r="NZG1534" s="69"/>
      <c r="NZH1534" s="107"/>
      <c r="NZI1534" s="2"/>
      <c r="NZJ1534" s="15"/>
      <c r="NZK1534" s="15"/>
      <c r="NZL1534" s="80"/>
      <c r="NZM1534" s="52"/>
      <c r="NZN1534" s="69"/>
      <c r="NZO1534" s="69"/>
      <c r="NZP1534" s="69"/>
      <c r="NZQ1534" s="107"/>
      <c r="NZR1534" s="2"/>
      <c r="NZS1534" s="15"/>
      <c r="NZT1534" s="15"/>
      <c r="NZU1534" s="80"/>
      <c r="NZV1534" s="52"/>
      <c r="NZW1534" s="69"/>
      <c r="NZX1534" s="69"/>
      <c r="NZY1534" s="69"/>
      <c r="NZZ1534" s="107"/>
      <c r="OAA1534" s="2"/>
      <c r="OAB1534" s="15"/>
      <c r="OAC1534" s="15"/>
      <c r="OAD1534" s="80"/>
      <c r="OAE1534" s="52"/>
      <c r="OAF1534" s="69"/>
      <c r="OAG1534" s="69"/>
      <c r="OAH1534" s="69"/>
      <c r="OAI1534" s="107"/>
      <c r="OAJ1534" s="2"/>
      <c r="OAK1534" s="15"/>
      <c r="OAL1534" s="15"/>
      <c r="OAM1534" s="80"/>
      <c r="OAN1534" s="52"/>
      <c r="OAO1534" s="69"/>
      <c r="OAP1534" s="69"/>
      <c r="OAQ1534" s="69"/>
      <c r="OAR1534" s="107"/>
      <c r="OAS1534" s="2"/>
      <c r="OAT1534" s="15"/>
      <c r="OAU1534" s="15"/>
      <c r="OAV1534" s="80"/>
      <c r="OAW1534" s="52"/>
      <c r="OAX1534" s="69"/>
      <c r="OAY1534" s="69"/>
      <c r="OAZ1534" s="69"/>
      <c r="OBA1534" s="107"/>
      <c r="OBB1534" s="2"/>
      <c r="OBC1534" s="15"/>
      <c r="OBD1534" s="15"/>
      <c r="OBE1534" s="80"/>
      <c r="OBF1534" s="52"/>
      <c r="OBG1534" s="69"/>
      <c r="OBH1534" s="69"/>
      <c r="OBI1534" s="69"/>
      <c r="OBJ1534" s="107"/>
      <c r="OBK1534" s="2"/>
      <c r="OBL1534" s="15"/>
      <c r="OBM1534" s="15"/>
      <c r="OBN1534" s="80"/>
      <c r="OBO1534" s="52"/>
      <c r="OBP1534" s="69"/>
      <c r="OBQ1534" s="69"/>
      <c r="OBR1534" s="69"/>
      <c r="OBS1534" s="107"/>
      <c r="OBT1534" s="2"/>
      <c r="OBU1534" s="15"/>
      <c r="OBV1534" s="15"/>
      <c r="OBW1534" s="80"/>
      <c r="OBX1534" s="52"/>
      <c r="OBY1534" s="69"/>
      <c r="OBZ1534" s="69"/>
      <c r="OCA1534" s="69"/>
      <c r="OCB1534" s="107"/>
      <c r="OCC1534" s="2"/>
      <c r="OCD1534" s="15"/>
      <c r="OCE1534" s="15"/>
      <c r="OCF1534" s="80"/>
      <c r="OCG1534" s="52"/>
      <c r="OCH1534" s="69"/>
      <c r="OCI1534" s="69"/>
      <c r="OCJ1534" s="69"/>
      <c r="OCK1534" s="107"/>
      <c r="OCL1534" s="2"/>
      <c r="OCM1534" s="15"/>
      <c r="OCN1534" s="15"/>
      <c r="OCO1534" s="80"/>
      <c r="OCP1534" s="52"/>
      <c r="OCQ1534" s="69"/>
      <c r="OCR1534" s="69"/>
      <c r="OCS1534" s="69"/>
      <c r="OCT1534" s="107"/>
      <c r="OCU1534" s="2"/>
      <c r="OCV1534" s="15"/>
      <c r="OCW1534" s="15"/>
      <c r="OCX1534" s="80"/>
      <c r="OCY1534" s="52"/>
      <c r="OCZ1534" s="69"/>
      <c r="ODA1534" s="69"/>
      <c r="ODB1534" s="69"/>
      <c r="ODC1534" s="107"/>
      <c r="ODD1534" s="2"/>
      <c r="ODE1534" s="15"/>
      <c r="ODF1534" s="15"/>
      <c r="ODG1534" s="80"/>
      <c r="ODH1534" s="52"/>
      <c r="ODI1534" s="69"/>
      <c r="ODJ1534" s="69"/>
      <c r="ODK1534" s="69"/>
      <c r="ODL1534" s="107"/>
      <c r="ODM1534" s="2"/>
      <c r="ODN1534" s="15"/>
      <c r="ODO1534" s="15"/>
      <c r="ODP1534" s="80"/>
      <c r="ODQ1534" s="52"/>
      <c r="ODR1534" s="69"/>
      <c r="ODS1534" s="69"/>
      <c r="ODT1534" s="69"/>
      <c r="ODU1534" s="107"/>
      <c r="ODV1534" s="2"/>
      <c r="ODW1534" s="15"/>
      <c r="ODX1534" s="15"/>
      <c r="ODY1534" s="80"/>
      <c r="ODZ1534" s="52"/>
      <c r="OEA1534" s="69"/>
      <c r="OEB1534" s="69"/>
      <c r="OEC1534" s="69"/>
      <c r="OED1534" s="107"/>
      <c r="OEE1534" s="2"/>
      <c r="OEF1534" s="15"/>
      <c r="OEG1534" s="15"/>
      <c r="OEH1534" s="80"/>
      <c r="OEI1534" s="52"/>
      <c r="OEJ1534" s="69"/>
      <c r="OEK1534" s="69"/>
      <c r="OEL1534" s="69"/>
      <c r="OEM1534" s="107"/>
      <c r="OEN1534" s="2"/>
      <c r="OEO1534" s="15"/>
      <c r="OEP1534" s="15"/>
      <c r="OEQ1534" s="80"/>
      <c r="OER1534" s="52"/>
      <c r="OES1534" s="69"/>
      <c r="OET1534" s="69"/>
      <c r="OEU1534" s="69"/>
      <c r="OEV1534" s="107"/>
      <c r="OEW1534" s="2"/>
      <c r="OEX1534" s="15"/>
      <c r="OEY1534" s="15"/>
      <c r="OEZ1534" s="80"/>
      <c r="OFA1534" s="52"/>
      <c r="OFB1534" s="69"/>
      <c r="OFC1534" s="69"/>
      <c r="OFD1534" s="69"/>
      <c r="OFE1534" s="107"/>
      <c r="OFF1534" s="2"/>
      <c r="OFG1534" s="15"/>
      <c r="OFH1534" s="15"/>
      <c r="OFI1534" s="80"/>
      <c r="OFJ1534" s="52"/>
      <c r="OFK1534" s="69"/>
      <c r="OFL1534" s="69"/>
      <c r="OFM1534" s="69"/>
      <c r="OFN1534" s="107"/>
      <c r="OFO1534" s="2"/>
      <c r="OFP1534" s="15"/>
      <c r="OFQ1534" s="15"/>
      <c r="OFR1534" s="80"/>
      <c r="OFS1534" s="52"/>
      <c r="OFT1534" s="69"/>
      <c r="OFU1534" s="69"/>
      <c r="OFV1534" s="69"/>
      <c r="OFW1534" s="107"/>
      <c r="OFX1534" s="2"/>
      <c r="OFY1534" s="15"/>
      <c r="OFZ1534" s="15"/>
      <c r="OGA1534" s="80"/>
      <c r="OGB1534" s="52"/>
      <c r="OGC1534" s="69"/>
      <c r="OGD1534" s="69"/>
      <c r="OGE1534" s="69"/>
      <c r="OGF1534" s="107"/>
      <c r="OGG1534" s="2"/>
      <c r="OGH1534" s="15"/>
      <c r="OGI1534" s="15"/>
      <c r="OGJ1534" s="80"/>
      <c r="OGK1534" s="52"/>
      <c r="OGL1534" s="69"/>
      <c r="OGM1534" s="69"/>
      <c r="OGN1534" s="69"/>
      <c r="OGO1534" s="107"/>
      <c r="OGP1534" s="2"/>
      <c r="OGQ1534" s="15"/>
      <c r="OGR1534" s="15"/>
      <c r="OGS1534" s="80"/>
      <c r="OGT1534" s="52"/>
      <c r="OGU1534" s="69"/>
      <c r="OGV1534" s="69"/>
      <c r="OGW1534" s="69"/>
      <c r="OGX1534" s="107"/>
      <c r="OGY1534" s="2"/>
      <c r="OGZ1534" s="15"/>
      <c r="OHA1534" s="15"/>
      <c r="OHB1534" s="80"/>
      <c r="OHC1534" s="52"/>
      <c r="OHD1534" s="69"/>
      <c r="OHE1534" s="69"/>
      <c r="OHF1534" s="69"/>
      <c r="OHG1534" s="107"/>
      <c r="OHH1534" s="2"/>
      <c r="OHI1534" s="15"/>
      <c r="OHJ1534" s="15"/>
      <c r="OHK1534" s="80"/>
      <c r="OHL1534" s="52"/>
      <c r="OHM1534" s="69"/>
      <c r="OHN1534" s="69"/>
      <c r="OHO1534" s="69"/>
      <c r="OHP1534" s="107"/>
      <c r="OHQ1534" s="2"/>
      <c r="OHR1534" s="15"/>
      <c r="OHS1534" s="15"/>
      <c r="OHT1534" s="80"/>
      <c r="OHU1534" s="52"/>
      <c r="OHV1534" s="69"/>
      <c r="OHW1534" s="69"/>
      <c r="OHX1534" s="69"/>
      <c r="OHY1534" s="107"/>
      <c r="OHZ1534" s="2"/>
      <c r="OIA1534" s="15"/>
      <c r="OIB1534" s="15"/>
      <c r="OIC1534" s="80"/>
      <c r="OID1534" s="52"/>
      <c r="OIE1534" s="69"/>
      <c r="OIF1534" s="69"/>
      <c r="OIG1534" s="69"/>
      <c r="OIH1534" s="107"/>
      <c r="OII1534" s="2"/>
      <c r="OIJ1534" s="15"/>
      <c r="OIK1534" s="15"/>
      <c r="OIL1534" s="80"/>
      <c r="OIM1534" s="52"/>
      <c r="OIN1534" s="69"/>
      <c r="OIO1534" s="69"/>
      <c r="OIP1534" s="69"/>
      <c r="OIQ1534" s="107"/>
      <c r="OIR1534" s="2"/>
      <c r="OIS1534" s="15"/>
      <c r="OIT1534" s="15"/>
      <c r="OIU1534" s="80"/>
      <c r="OIV1534" s="52"/>
      <c r="OIW1534" s="69"/>
      <c r="OIX1534" s="69"/>
      <c r="OIY1534" s="69"/>
      <c r="OIZ1534" s="107"/>
      <c r="OJA1534" s="2"/>
      <c r="OJB1534" s="15"/>
      <c r="OJC1534" s="15"/>
      <c r="OJD1534" s="80"/>
      <c r="OJE1534" s="52"/>
      <c r="OJF1534" s="69"/>
      <c r="OJG1534" s="69"/>
      <c r="OJH1534" s="69"/>
      <c r="OJI1534" s="107"/>
      <c r="OJJ1534" s="2"/>
      <c r="OJK1534" s="15"/>
      <c r="OJL1534" s="15"/>
      <c r="OJM1534" s="80"/>
      <c r="OJN1534" s="52"/>
      <c r="OJO1534" s="69"/>
      <c r="OJP1534" s="69"/>
      <c r="OJQ1534" s="69"/>
      <c r="OJR1534" s="107"/>
      <c r="OJS1534" s="2"/>
      <c r="OJT1534" s="15"/>
      <c r="OJU1534" s="15"/>
      <c r="OJV1534" s="80"/>
      <c r="OJW1534" s="52"/>
      <c r="OJX1534" s="69"/>
      <c r="OJY1534" s="69"/>
      <c r="OJZ1534" s="69"/>
      <c r="OKA1534" s="107"/>
      <c r="OKB1534" s="2"/>
      <c r="OKC1534" s="15"/>
      <c r="OKD1534" s="15"/>
      <c r="OKE1534" s="80"/>
      <c r="OKF1534" s="52"/>
      <c r="OKG1534" s="69"/>
      <c r="OKH1534" s="69"/>
      <c r="OKI1534" s="69"/>
      <c r="OKJ1534" s="107"/>
      <c r="OKK1534" s="2"/>
      <c r="OKL1534" s="15"/>
      <c r="OKM1534" s="15"/>
      <c r="OKN1534" s="80"/>
      <c r="OKO1534" s="52"/>
      <c r="OKP1534" s="69"/>
      <c r="OKQ1534" s="69"/>
      <c r="OKR1534" s="69"/>
      <c r="OKS1534" s="107"/>
      <c r="OKT1534" s="2"/>
      <c r="OKU1534" s="15"/>
      <c r="OKV1534" s="15"/>
      <c r="OKW1534" s="80"/>
      <c r="OKX1534" s="52"/>
      <c r="OKY1534" s="69"/>
      <c r="OKZ1534" s="69"/>
      <c r="OLA1534" s="69"/>
      <c r="OLB1534" s="107"/>
      <c r="OLC1534" s="2"/>
      <c r="OLD1534" s="15"/>
      <c r="OLE1534" s="15"/>
      <c r="OLF1534" s="80"/>
      <c r="OLG1534" s="52"/>
      <c r="OLH1534" s="69"/>
      <c r="OLI1534" s="69"/>
      <c r="OLJ1534" s="69"/>
      <c r="OLK1534" s="107"/>
      <c r="OLL1534" s="2"/>
      <c r="OLM1534" s="15"/>
      <c r="OLN1534" s="15"/>
      <c r="OLO1534" s="80"/>
      <c r="OLP1534" s="52"/>
      <c r="OLQ1534" s="69"/>
      <c r="OLR1534" s="69"/>
      <c r="OLS1534" s="69"/>
      <c r="OLT1534" s="107"/>
      <c r="OLU1534" s="2"/>
      <c r="OLV1534" s="15"/>
      <c r="OLW1534" s="15"/>
      <c r="OLX1534" s="80"/>
      <c r="OLY1534" s="52"/>
      <c r="OLZ1534" s="69"/>
      <c r="OMA1534" s="69"/>
      <c r="OMB1534" s="69"/>
      <c r="OMC1534" s="107"/>
      <c r="OMD1534" s="2"/>
      <c r="OME1534" s="15"/>
      <c r="OMF1534" s="15"/>
      <c r="OMG1534" s="80"/>
      <c r="OMH1534" s="52"/>
      <c r="OMI1534" s="69"/>
      <c r="OMJ1534" s="69"/>
      <c r="OMK1534" s="69"/>
      <c r="OML1534" s="107"/>
      <c r="OMM1534" s="2"/>
      <c r="OMN1534" s="15"/>
      <c r="OMO1534" s="15"/>
      <c r="OMP1534" s="80"/>
      <c r="OMQ1534" s="52"/>
      <c r="OMR1534" s="69"/>
      <c r="OMS1534" s="69"/>
      <c r="OMT1534" s="69"/>
      <c r="OMU1534" s="107"/>
      <c r="OMV1534" s="2"/>
      <c r="OMW1534" s="15"/>
      <c r="OMX1534" s="15"/>
      <c r="OMY1534" s="80"/>
      <c r="OMZ1534" s="52"/>
      <c r="ONA1534" s="69"/>
      <c r="ONB1534" s="69"/>
      <c r="ONC1534" s="69"/>
      <c r="OND1534" s="107"/>
      <c r="ONE1534" s="2"/>
      <c r="ONF1534" s="15"/>
      <c r="ONG1534" s="15"/>
      <c r="ONH1534" s="80"/>
      <c r="ONI1534" s="52"/>
      <c r="ONJ1534" s="69"/>
      <c r="ONK1534" s="69"/>
      <c r="ONL1534" s="69"/>
      <c r="ONM1534" s="107"/>
      <c r="ONN1534" s="2"/>
      <c r="ONO1534" s="15"/>
      <c r="ONP1534" s="15"/>
      <c r="ONQ1534" s="80"/>
      <c r="ONR1534" s="52"/>
      <c r="ONS1534" s="69"/>
      <c r="ONT1534" s="69"/>
      <c r="ONU1534" s="69"/>
      <c r="ONV1534" s="107"/>
      <c r="ONW1534" s="2"/>
      <c r="ONX1534" s="15"/>
      <c r="ONY1534" s="15"/>
      <c r="ONZ1534" s="80"/>
      <c r="OOA1534" s="52"/>
      <c r="OOB1534" s="69"/>
      <c r="OOC1534" s="69"/>
      <c r="OOD1534" s="69"/>
      <c r="OOE1534" s="107"/>
      <c r="OOF1534" s="2"/>
      <c r="OOG1534" s="15"/>
      <c r="OOH1534" s="15"/>
      <c r="OOI1534" s="80"/>
      <c r="OOJ1534" s="52"/>
      <c r="OOK1534" s="69"/>
      <c r="OOL1534" s="69"/>
      <c r="OOM1534" s="69"/>
      <c r="OON1534" s="107"/>
      <c r="OOO1534" s="2"/>
      <c r="OOP1534" s="15"/>
      <c r="OOQ1534" s="15"/>
      <c r="OOR1534" s="80"/>
      <c r="OOS1534" s="52"/>
      <c r="OOT1534" s="69"/>
      <c r="OOU1534" s="69"/>
      <c r="OOV1534" s="69"/>
      <c r="OOW1534" s="107"/>
      <c r="OOX1534" s="2"/>
      <c r="OOY1534" s="15"/>
      <c r="OOZ1534" s="15"/>
      <c r="OPA1534" s="80"/>
      <c r="OPB1534" s="52"/>
      <c r="OPC1534" s="69"/>
      <c r="OPD1534" s="69"/>
      <c r="OPE1534" s="69"/>
      <c r="OPF1534" s="107"/>
      <c r="OPG1534" s="2"/>
      <c r="OPH1534" s="15"/>
      <c r="OPI1534" s="15"/>
      <c r="OPJ1534" s="80"/>
      <c r="OPK1534" s="52"/>
      <c r="OPL1534" s="69"/>
      <c r="OPM1534" s="69"/>
      <c r="OPN1534" s="69"/>
      <c r="OPO1534" s="107"/>
      <c r="OPP1534" s="2"/>
      <c r="OPQ1534" s="15"/>
      <c r="OPR1534" s="15"/>
      <c r="OPS1534" s="80"/>
      <c r="OPT1534" s="52"/>
      <c r="OPU1534" s="69"/>
      <c r="OPV1534" s="69"/>
      <c r="OPW1534" s="69"/>
      <c r="OPX1534" s="107"/>
      <c r="OPY1534" s="2"/>
      <c r="OPZ1534" s="15"/>
      <c r="OQA1534" s="15"/>
      <c r="OQB1534" s="80"/>
      <c r="OQC1534" s="52"/>
      <c r="OQD1534" s="69"/>
      <c r="OQE1534" s="69"/>
      <c r="OQF1534" s="69"/>
      <c r="OQG1534" s="107"/>
      <c r="OQH1534" s="2"/>
      <c r="OQI1534" s="15"/>
      <c r="OQJ1534" s="15"/>
      <c r="OQK1534" s="80"/>
      <c r="OQL1534" s="52"/>
      <c r="OQM1534" s="69"/>
      <c r="OQN1534" s="69"/>
      <c r="OQO1534" s="69"/>
      <c r="OQP1534" s="107"/>
      <c r="OQQ1534" s="2"/>
      <c r="OQR1534" s="15"/>
      <c r="OQS1534" s="15"/>
      <c r="OQT1534" s="80"/>
      <c r="OQU1534" s="52"/>
      <c r="OQV1534" s="69"/>
      <c r="OQW1534" s="69"/>
      <c r="OQX1534" s="69"/>
      <c r="OQY1534" s="107"/>
      <c r="OQZ1534" s="2"/>
      <c r="ORA1534" s="15"/>
      <c r="ORB1534" s="15"/>
      <c r="ORC1534" s="80"/>
      <c r="ORD1534" s="52"/>
      <c r="ORE1534" s="69"/>
      <c r="ORF1534" s="69"/>
      <c r="ORG1534" s="69"/>
      <c r="ORH1534" s="107"/>
      <c r="ORI1534" s="2"/>
      <c r="ORJ1534" s="15"/>
      <c r="ORK1534" s="15"/>
      <c r="ORL1534" s="80"/>
      <c r="ORM1534" s="52"/>
      <c r="ORN1534" s="69"/>
      <c r="ORO1534" s="69"/>
      <c r="ORP1534" s="69"/>
      <c r="ORQ1534" s="107"/>
      <c r="ORR1534" s="2"/>
      <c r="ORS1534" s="15"/>
      <c r="ORT1534" s="15"/>
      <c r="ORU1534" s="80"/>
      <c r="ORV1534" s="52"/>
      <c r="ORW1534" s="69"/>
      <c r="ORX1534" s="69"/>
      <c r="ORY1534" s="69"/>
      <c r="ORZ1534" s="107"/>
      <c r="OSA1534" s="2"/>
      <c r="OSB1534" s="15"/>
      <c r="OSC1534" s="15"/>
      <c r="OSD1534" s="80"/>
      <c r="OSE1534" s="52"/>
      <c r="OSF1534" s="69"/>
      <c r="OSG1534" s="69"/>
      <c r="OSH1534" s="69"/>
      <c r="OSI1534" s="107"/>
      <c r="OSJ1534" s="2"/>
      <c r="OSK1534" s="15"/>
      <c r="OSL1534" s="15"/>
      <c r="OSM1534" s="80"/>
      <c r="OSN1534" s="52"/>
      <c r="OSO1534" s="69"/>
      <c r="OSP1534" s="69"/>
      <c r="OSQ1534" s="69"/>
      <c r="OSR1534" s="107"/>
      <c r="OSS1534" s="2"/>
      <c r="OST1534" s="15"/>
      <c r="OSU1534" s="15"/>
      <c r="OSV1534" s="80"/>
      <c r="OSW1534" s="52"/>
      <c r="OSX1534" s="69"/>
      <c r="OSY1534" s="69"/>
      <c r="OSZ1534" s="69"/>
      <c r="OTA1534" s="107"/>
      <c r="OTB1534" s="2"/>
      <c r="OTC1534" s="15"/>
      <c r="OTD1534" s="15"/>
      <c r="OTE1534" s="80"/>
      <c r="OTF1534" s="52"/>
      <c r="OTG1534" s="69"/>
      <c r="OTH1534" s="69"/>
      <c r="OTI1534" s="69"/>
      <c r="OTJ1534" s="107"/>
      <c r="OTK1534" s="2"/>
      <c r="OTL1534" s="15"/>
      <c r="OTM1534" s="15"/>
      <c r="OTN1534" s="80"/>
      <c r="OTO1534" s="52"/>
      <c r="OTP1534" s="69"/>
      <c r="OTQ1534" s="69"/>
      <c r="OTR1534" s="69"/>
      <c r="OTS1534" s="107"/>
      <c r="OTT1534" s="2"/>
      <c r="OTU1534" s="15"/>
      <c r="OTV1534" s="15"/>
      <c r="OTW1534" s="80"/>
      <c r="OTX1534" s="52"/>
      <c r="OTY1534" s="69"/>
      <c r="OTZ1534" s="69"/>
      <c r="OUA1534" s="69"/>
      <c r="OUB1534" s="107"/>
      <c r="OUC1534" s="2"/>
      <c r="OUD1534" s="15"/>
      <c r="OUE1534" s="15"/>
      <c r="OUF1534" s="80"/>
      <c r="OUG1534" s="52"/>
      <c r="OUH1534" s="69"/>
      <c r="OUI1534" s="69"/>
      <c r="OUJ1534" s="69"/>
      <c r="OUK1534" s="107"/>
      <c r="OUL1534" s="2"/>
      <c r="OUM1534" s="15"/>
      <c r="OUN1534" s="15"/>
      <c r="OUO1534" s="80"/>
      <c r="OUP1534" s="52"/>
      <c r="OUQ1534" s="69"/>
      <c r="OUR1534" s="69"/>
      <c r="OUS1534" s="69"/>
      <c r="OUT1534" s="107"/>
      <c r="OUU1534" s="2"/>
      <c r="OUV1534" s="15"/>
      <c r="OUW1534" s="15"/>
      <c r="OUX1534" s="80"/>
      <c r="OUY1534" s="52"/>
      <c r="OUZ1534" s="69"/>
      <c r="OVA1534" s="69"/>
      <c r="OVB1534" s="69"/>
      <c r="OVC1534" s="107"/>
      <c r="OVD1534" s="2"/>
      <c r="OVE1534" s="15"/>
      <c r="OVF1534" s="15"/>
      <c r="OVG1534" s="80"/>
      <c r="OVH1534" s="52"/>
      <c r="OVI1534" s="69"/>
      <c r="OVJ1534" s="69"/>
      <c r="OVK1534" s="69"/>
      <c r="OVL1534" s="107"/>
      <c r="OVM1534" s="2"/>
      <c r="OVN1534" s="15"/>
      <c r="OVO1534" s="15"/>
      <c r="OVP1534" s="80"/>
      <c r="OVQ1534" s="52"/>
      <c r="OVR1534" s="69"/>
      <c r="OVS1534" s="69"/>
      <c r="OVT1534" s="69"/>
      <c r="OVU1534" s="107"/>
      <c r="OVV1534" s="2"/>
      <c r="OVW1534" s="15"/>
      <c r="OVX1534" s="15"/>
      <c r="OVY1534" s="80"/>
      <c r="OVZ1534" s="52"/>
      <c r="OWA1534" s="69"/>
      <c r="OWB1534" s="69"/>
      <c r="OWC1534" s="69"/>
      <c r="OWD1534" s="107"/>
      <c r="OWE1534" s="2"/>
      <c r="OWF1534" s="15"/>
      <c r="OWG1534" s="15"/>
      <c r="OWH1534" s="80"/>
      <c r="OWI1534" s="52"/>
      <c r="OWJ1534" s="69"/>
      <c r="OWK1534" s="69"/>
      <c r="OWL1534" s="69"/>
      <c r="OWM1534" s="107"/>
      <c r="OWN1534" s="2"/>
      <c r="OWO1534" s="15"/>
      <c r="OWP1534" s="15"/>
      <c r="OWQ1534" s="80"/>
      <c r="OWR1534" s="52"/>
      <c r="OWS1534" s="69"/>
      <c r="OWT1534" s="69"/>
      <c r="OWU1534" s="69"/>
      <c r="OWV1534" s="107"/>
      <c r="OWW1534" s="2"/>
      <c r="OWX1534" s="15"/>
      <c r="OWY1534" s="15"/>
      <c r="OWZ1534" s="80"/>
      <c r="OXA1534" s="52"/>
      <c r="OXB1534" s="69"/>
      <c r="OXC1534" s="69"/>
      <c r="OXD1534" s="69"/>
      <c r="OXE1534" s="107"/>
      <c r="OXF1534" s="2"/>
      <c r="OXG1534" s="15"/>
      <c r="OXH1534" s="15"/>
      <c r="OXI1534" s="80"/>
      <c r="OXJ1534" s="52"/>
      <c r="OXK1534" s="69"/>
      <c r="OXL1534" s="69"/>
      <c r="OXM1534" s="69"/>
      <c r="OXN1534" s="107"/>
      <c r="OXO1534" s="2"/>
      <c r="OXP1534" s="15"/>
      <c r="OXQ1534" s="15"/>
      <c r="OXR1534" s="80"/>
      <c r="OXS1534" s="52"/>
      <c r="OXT1534" s="69"/>
      <c r="OXU1534" s="69"/>
      <c r="OXV1534" s="69"/>
      <c r="OXW1534" s="107"/>
      <c r="OXX1534" s="2"/>
      <c r="OXY1534" s="15"/>
      <c r="OXZ1534" s="15"/>
      <c r="OYA1534" s="80"/>
      <c r="OYB1534" s="52"/>
      <c r="OYC1534" s="69"/>
      <c r="OYD1534" s="69"/>
      <c r="OYE1534" s="69"/>
      <c r="OYF1534" s="107"/>
      <c r="OYG1534" s="2"/>
      <c r="OYH1534" s="15"/>
      <c r="OYI1534" s="15"/>
      <c r="OYJ1534" s="80"/>
      <c r="OYK1534" s="52"/>
      <c r="OYL1534" s="69"/>
      <c r="OYM1534" s="69"/>
      <c r="OYN1534" s="69"/>
      <c r="OYO1534" s="107"/>
      <c r="OYP1534" s="2"/>
      <c r="OYQ1534" s="15"/>
      <c r="OYR1534" s="15"/>
      <c r="OYS1534" s="80"/>
      <c r="OYT1534" s="52"/>
      <c r="OYU1534" s="69"/>
      <c r="OYV1534" s="69"/>
      <c r="OYW1534" s="69"/>
      <c r="OYX1534" s="107"/>
      <c r="OYY1534" s="2"/>
      <c r="OYZ1534" s="15"/>
      <c r="OZA1534" s="15"/>
      <c r="OZB1534" s="80"/>
      <c r="OZC1534" s="52"/>
      <c r="OZD1534" s="69"/>
      <c r="OZE1534" s="69"/>
      <c r="OZF1534" s="69"/>
      <c r="OZG1534" s="107"/>
      <c r="OZH1534" s="2"/>
      <c r="OZI1534" s="15"/>
      <c r="OZJ1534" s="15"/>
      <c r="OZK1534" s="80"/>
      <c r="OZL1534" s="52"/>
      <c r="OZM1534" s="69"/>
      <c r="OZN1534" s="69"/>
      <c r="OZO1534" s="69"/>
      <c r="OZP1534" s="107"/>
      <c r="OZQ1534" s="2"/>
      <c r="OZR1534" s="15"/>
      <c r="OZS1534" s="15"/>
      <c r="OZT1534" s="80"/>
      <c r="OZU1534" s="52"/>
      <c r="OZV1534" s="69"/>
      <c r="OZW1534" s="69"/>
      <c r="OZX1534" s="69"/>
      <c r="OZY1534" s="107"/>
      <c r="OZZ1534" s="2"/>
      <c r="PAA1534" s="15"/>
      <c r="PAB1534" s="15"/>
      <c r="PAC1534" s="80"/>
      <c r="PAD1534" s="52"/>
      <c r="PAE1534" s="69"/>
      <c r="PAF1534" s="69"/>
      <c r="PAG1534" s="69"/>
      <c r="PAH1534" s="107"/>
      <c r="PAI1534" s="2"/>
      <c r="PAJ1534" s="15"/>
      <c r="PAK1534" s="15"/>
      <c r="PAL1534" s="80"/>
      <c r="PAM1534" s="52"/>
      <c r="PAN1534" s="69"/>
      <c r="PAO1534" s="69"/>
      <c r="PAP1534" s="69"/>
      <c r="PAQ1534" s="107"/>
      <c r="PAR1534" s="2"/>
      <c r="PAS1534" s="15"/>
      <c r="PAT1534" s="15"/>
      <c r="PAU1534" s="80"/>
      <c r="PAV1534" s="52"/>
      <c r="PAW1534" s="69"/>
      <c r="PAX1534" s="69"/>
      <c r="PAY1534" s="69"/>
      <c r="PAZ1534" s="107"/>
      <c r="PBA1534" s="2"/>
      <c r="PBB1534" s="15"/>
      <c r="PBC1534" s="15"/>
      <c r="PBD1534" s="80"/>
      <c r="PBE1534" s="52"/>
      <c r="PBF1534" s="69"/>
      <c r="PBG1534" s="69"/>
      <c r="PBH1534" s="69"/>
      <c r="PBI1534" s="107"/>
      <c r="PBJ1534" s="2"/>
      <c r="PBK1534" s="15"/>
      <c r="PBL1534" s="15"/>
      <c r="PBM1534" s="80"/>
      <c r="PBN1534" s="52"/>
      <c r="PBO1534" s="69"/>
      <c r="PBP1534" s="69"/>
      <c r="PBQ1534" s="69"/>
      <c r="PBR1534" s="107"/>
      <c r="PBS1534" s="2"/>
      <c r="PBT1534" s="15"/>
      <c r="PBU1534" s="15"/>
      <c r="PBV1534" s="80"/>
      <c r="PBW1534" s="52"/>
      <c r="PBX1534" s="69"/>
      <c r="PBY1534" s="69"/>
      <c r="PBZ1534" s="69"/>
      <c r="PCA1534" s="107"/>
      <c r="PCB1534" s="2"/>
      <c r="PCC1534" s="15"/>
      <c r="PCD1534" s="15"/>
      <c r="PCE1534" s="80"/>
      <c r="PCF1534" s="52"/>
      <c r="PCG1534" s="69"/>
      <c r="PCH1534" s="69"/>
      <c r="PCI1534" s="69"/>
      <c r="PCJ1534" s="107"/>
      <c r="PCK1534" s="2"/>
      <c r="PCL1534" s="15"/>
      <c r="PCM1534" s="15"/>
      <c r="PCN1534" s="80"/>
      <c r="PCO1534" s="52"/>
      <c r="PCP1534" s="69"/>
      <c r="PCQ1534" s="69"/>
      <c r="PCR1534" s="69"/>
      <c r="PCS1534" s="107"/>
      <c r="PCT1534" s="2"/>
      <c r="PCU1534" s="15"/>
      <c r="PCV1534" s="15"/>
      <c r="PCW1534" s="80"/>
      <c r="PCX1534" s="52"/>
      <c r="PCY1534" s="69"/>
      <c r="PCZ1534" s="69"/>
      <c r="PDA1534" s="69"/>
      <c r="PDB1534" s="107"/>
      <c r="PDC1534" s="2"/>
      <c r="PDD1534" s="15"/>
      <c r="PDE1534" s="15"/>
      <c r="PDF1534" s="80"/>
      <c r="PDG1534" s="52"/>
      <c r="PDH1534" s="69"/>
      <c r="PDI1534" s="69"/>
      <c r="PDJ1534" s="69"/>
      <c r="PDK1534" s="107"/>
      <c r="PDL1534" s="2"/>
      <c r="PDM1534" s="15"/>
      <c r="PDN1534" s="15"/>
      <c r="PDO1534" s="80"/>
      <c r="PDP1534" s="52"/>
      <c r="PDQ1534" s="69"/>
      <c r="PDR1534" s="69"/>
      <c r="PDS1534" s="69"/>
      <c r="PDT1534" s="107"/>
      <c r="PDU1534" s="2"/>
      <c r="PDV1534" s="15"/>
      <c r="PDW1534" s="15"/>
      <c r="PDX1534" s="80"/>
      <c r="PDY1534" s="52"/>
      <c r="PDZ1534" s="69"/>
      <c r="PEA1534" s="69"/>
      <c r="PEB1534" s="69"/>
      <c r="PEC1534" s="107"/>
      <c r="PED1534" s="2"/>
      <c r="PEE1534" s="15"/>
      <c r="PEF1534" s="15"/>
      <c r="PEG1534" s="80"/>
      <c r="PEH1534" s="52"/>
      <c r="PEI1534" s="69"/>
      <c r="PEJ1534" s="69"/>
      <c r="PEK1534" s="69"/>
      <c r="PEL1534" s="107"/>
      <c r="PEM1534" s="2"/>
      <c r="PEN1534" s="15"/>
      <c r="PEO1534" s="15"/>
      <c r="PEP1534" s="80"/>
      <c r="PEQ1534" s="52"/>
      <c r="PER1534" s="69"/>
      <c r="PES1534" s="69"/>
      <c r="PET1534" s="69"/>
      <c r="PEU1534" s="107"/>
      <c r="PEV1534" s="2"/>
      <c r="PEW1534" s="15"/>
      <c r="PEX1534" s="15"/>
      <c r="PEY1534" s="80"/>
      <c r="PEZ1534" s="52"/>
      <c r="PFA1534" s="69"/>
      <c r="PFB1534" s="69"/>
      <c r="PFC1534" s="69"/>
      <c r="PFD1534" s="107"/>
      <c r="PFE1534" s="2"/>
      <c r="PFF1534" s="15"/>
      <c r="PFG1534" s="15"/>
      <c r="PFH1534" s="80"/>
      <c r="PFI1534" s="52"/>
      <c r="PFJ1534" s="69"/>
      <c r="PFK1534" s="69"/>
      <c r="PFL1534" s="69"/>
      <c r="PFM1534" s="107"/>
      <c r="PFN1534" s="2"/>
      <c r="PFO1534" s="15"/>
      <c r="PFP1534" s="15"/>
      <c r="PFQ1534" s="80"/>
      <c r="PFR1534" s="52"/>
      <c r="PFS1534" s="69"/>
      <c r="PFT1534" s="69"/>
      <c r="PFU1534" s="69"/>
      <c r="PFV1534" s="107"/>
      <c r="PFW1534" s="2"/>
      <c r="PFX1534" s="15"/>
      <c r="PFY1534" s="15"/>
      <c r="PFZ1534" s="80"/>
      <c r="PGA1534" s="52"/>
      <c r="PGB1534" s="69"/>
      <c r="PGC1534" s="69"/>
      <c r="PGD1534" s="69"/>
      <c r="PGE1534" s="107"/>
      <c r="PGF1534" s="2"/>
      <c r="PGG1534" s="15"/>
      <c r="PGH1534" s="15"/>
      <c r="PGI1534" s="80"/>
      <c r="PGJ1534" s="52"/>
      <c r="PGK1534" s="69"/>
      <c r="PGL1534" s="69"/>
      <c r="PGM1534" s="69"/>
      <c r="PGN1534" s="107"/>
      <c r="PGO1534" s="2"/>
      <c r="PGP1534" s="15"/>
      <c r="PGQ1534" s="15"/>
      <c r="PGR1534" s="80"/>
      <c r="PGS1534" s="52"/>
      <c r="PGT1534" s="69"/>
      <c r="PGU1534" s="69"/>
      <c r="PGV1534" s="69"/>
      <c r="PGW1534" s="107"/>
      <c r="PGX1534" s="2"/>
      <c r="PGY1534" s="15"/>
      <c r="PGZ1534" s="15"/>
      <c r="PHA1534" s="80"/>
      <c r="PHB1534" s="52"/>
      <c r="PHC1534" s="69"/>
      <c r="PHD1534" s="69"/>
      <c r="PHE1534" s="69"/>
      <c r="PHF1534" s="107"/>
      <c r="PHG1534" s="2"/>
      <c r="PHH1534" s="15"/>
      <c r="PHI1534" s="15"/>
      <c r="PHJ1534" s="80"/>
      <c r="PHK1534" s="52"/>
      <c r="PHL1534" s="69"/>
      <c r="PHM1534" s="69"/>
      <c r="PHN1534" s="69"/>
      <c r="PHO1534" s="107"/>
      <c r="PHP1534" s="2"/>
      <c r="PHQ1534" s="15"/>
      <c r="PHR1534" s="15"/>
      <c r="PHS1534" s="80"/>
      <c r="PHT1534" s="52"/>
      <c r="PHU1534" s="69"/>
      <c r="PHV1534" s="69"/>
      <c r="PHW1534" s="69"/>
      <c r="PHX1534" s="107"/>
      <c r="PHY1534" s="2"/>
      <c r="PHZ1534" s="15"/>
      <c r="PIA1534" s="15"/>
      <c r="PIB1534" s="80"/>
      <c r="PIC1534" s="52"/>
      <c r="PID1534" s="69"/>
      <c r="PIE1534" s="69"/>
      <c r="PIF1534" s="69"/>
      <c r="PIG1534" s="107"/>
      <c r="PIH1534" s="2"/>
      <c r="PII1534" s="15"/>
      <c r="PIJ1534" s="15"/>
      <c r="PIK1534" s="80"/>
      <c r="PIL1534" s="52"/>
      <c r="PIM1534" s="69"/>
      <c r="PIN1534" s="69"/>
      <c r="PIO1534" s="69"/>
      <c r="PIP1534" s="107"/>
      <c r="PIQ1534" s="2"/>
      <c r="PIR1534" s="15"/>
      <c r="PIS1534" s="15"/>
      <c r="PIT1534" s="80"/>
      <c r="PIU1534" s="52"/>
      <c r="PIV1534" s="69"/>
      <c r="PIW1534" s="69"/>
      <c r="PIX1534" s="69"/>
      <c r="PIY1534" s="107"/>
      <c r="PIZ1534" s="2"/>
      <c r="PJA1534" s="15"/>
      <c r="PJB1534" s="15"/>
      <c r="PJC1534" s="80"/>
      <c r="PJD1534" s="52"/>
      <c r="PJE1534" s="69"/>
      <c r="PJF1534" s="69"/>
      <c r="PJG1534" s="69"/>
      <c r="PJH1534" s="107"/>
      <c r="PJI1534" s="2"/>
      <c r="PJJ1534" s="15"/>
      <c r="PJK1534" s="15"/>
      <c r="PJL1534" s="80"/>
      <c r="PJM1534" s="52"/>
      <c r="PJN1534" s="69"/>
      <c r="PJO1534" s="69"/>
      <c r="PJP1534" s="69"/>
      <c r="PJQ1534" s="107"/>
      <c r="PJR1534" s="2"/>
      <c r="PJS1534" s="15"/>
      <c r="PJT1534" s="15"/>
      <c r="PJU1534" s="80"/>
      <c r="PJV1534" s="52"/>
      <c r="PJW1534" s="69"/>
      <c r="PJX1534" s="69"/>
      <c r="PJY1534" s="69"/>
      <c r="PJZ1534" s="107"/>
      <c r="PKA1534" s="2"/>
      <c r="PKB1534" s="15"/>
      <c r="PKC1534" s="15"/>
      <c r="PKD1534" s="80"/>
      <c r="PKE1534" s="52"/>
      <c r="PKF1534" s="69"/>
      <c r="PKG1534" s="69"/>
      <c r="PKH1534" s="69"/>
      <c r="PKI1534" s="107"/>
      <c r="PKJ1534" s="2"/>
      <c r="PKK1534" s="15"/>
      <c r="PKL1534" s="15"/>
      <c r="PKM1534" s="80"/>
      <c r="PKN1534" s="52"/>
      <c r="PKO1534" s="69"/>
      <c r="PKP1534" s="69"/>
      <c r="PKQ1534" s="69"/>
      <c r="PKR1534" s="107"/>
      <c r="PKS1534" s="2"/>
      <c r="PKT1534" s="15"/>
      <c r="PKU1534" s="15"/>
      <c r="PKV1534" s="80"/>
      <c r="PKW1534" s="52"/>
      <c r="PKX1534" s="69"/>
      <c r="PKY1534" s="69"/>
      <c r="PKZ1534" s="69"/>
      <c r="PLA1534" s="107"/>
      <c r="PLB1534" s="2"/>
      <c r="PLC1534" s="15"/>
      <c r="PLD1534" s="15"/>
      <c r="PLE1534" s="80"/>
      <c r="PLF1534" s="52"/>
      <c r="PLG1534" s="69"/>
      <c r="PLH1534" s="69"/>
      <c r="PLI1534" s="69"/>
      <c r="PLJ1534" s="107"/>
      <c r="PLK1534" s="2"/>
      <c r="PLL1534" s="15"/>
      <c r="PLM1534" s="15"/>
      <c r="PLN1534" s="80"/>
      <c r="PLO1534" s="52"/>
      <c r="PLP1534" s="69"/>
      <c r="PLQ1534" s="69"/>
      <c r="PLR1534" s="69"/>
      <c r="PLS1534" s="107"/>
      <c r="PLT1534" s="2"/>
      <c r="PLU1534" s="15"/>
      <c r="PLV1534" s="15"/>
      <c r="PLW1534" s="80"/>
      <c r="PLX1534" s="52"/>
      <c r="PLY1534" s="69"/>
      <c r="PLZ1534" s="69"/>
      <c r="PMA1534" s="69"/>
      <c r="PMB1534" s="107"/>
      <c r="PMC1534" s="2"/>
      <c r="PMD1534" s="15"/>
      <c r="PME1534" s="15"/>
      <c r="PMF1534" s="80"/>
      <c r="PMG1534" s="52"/>
      <c r="PMH1534" s="69"/>
      <c r="PMI1534" s="69"/>
      <c r="PMJ1534" s="69"/>
      <c r="PMK1534" s="107"/>
      <c r="PML1534" s="2"/>
      <c r="PMM1534" s="15"/>
      <c r="PMN1534" s="15"/>
      <c r="PMO1534" s="80"/>
      <c r="PMP1534" s="52"/>
      <c r="PMQ1534" s="69"/>
      <c r="PMR1534" s="69"/>
      <c r="PMS1534" s="69"/>
      <c r="PMT1534" s="107"/>
      <c r="PMU1534" s="2"/>
      <c r="PMV1534" s="15"/>
      <c r="PMW1534" s="15"/>
      <c r="PMX1534" s="80"/>
      <c r="PMY1534" s="52"/>
      <c r="PMZ1534" s="69"/>
      <c r="PNA1534" s="69"/>
      <c r="PNB1534" s="69"/>
      <c r="PNC1534" s="107"/>
      <c r="PND1534" s="2"/>
      <c r="PNE1534" s="15"/>
      <c r="PNF1534" s="15"/>
      <c r="PNG1534" s="80"/>
      <c r="PNH1534" s="52"/>
      <c r="PNI1534" s="69"/>
      <c r="PNJ1534" s="69"/>
      <c r="PNK1534" s="69"/>
      <c r="PNL1534" s="107"/>
      <c r="PNM1534" s="2"/>
      <c r="PNN1534" s="15"/>
      <c r="PNO1534" s="15"/>
      <c r="PNP1534" s="80"/>
      <c r="PNQ1534" s="52"/>
      <c r="PNR1534" s="69"/>
      <c r="PNS1534" s="69"/>
      <c r="PNT1534" s="69"/>
      <c r="PNU1534" s="107"/>
      <c r="PNV1534" s="2"/>
      <c r="PNW1534" s="15"/>
      <c r="PNX1534" s="15"/>
      <c r="PNY1534" s="80"/>
      <c r="PNZ1534" s="52"/>
      <c r="POA1534" s="69"/>
      <c r="POB1534" s="69"/>
      <c r="POC1534" s="69"/>
      <c r="POD1534" s="107"/>
      <c r="POE1534" s="2"/>
      <c r="POF1534" s="15"/>
      <c r="POG1534" s="15"/>
      <c r="POH1534" s="80"/>
      <c r="POI1534" s="52"/>
      <c r="POJ1534" s="69"/>
      <c r="POK1534" s="69"/>
      <c r="POL1534" s="69"/>
      <c r="POM1534" s="107"/>
      <c r="PON1534" s="2"/>
      <c r="POO1534" s="15"/>
      <c r="POP1534" s="15"/>
      <c r="POQ1534" s="80"/>
      <c r="POR1534" s="52"/>
      <c r="POS1534" s="69"/>
      <c r="POT1534" s="69"/>
      <c r="POU1534" s="69"/>
      <c r="POV1534" s="107"/>
      <c r="POW1534" s="2"/>
      <c r="POX1534" s="15"/>
      <c r="POY1534" s="15"/>
      <c r="POZ1534" s="80"/>
      <c r="PPA1534" s="52"/>
      <c r="PPB1534" s="69"/>
      <c r="PPC1534" s="69"/>
      <c r="PPD1534" s="69"/>
      <c r="PPE1534" s="107"/>
      <c r="PPF1534" s="2"/>
      <c r="PPG1534" s="15"/>
      <c r="PPH1534" s="15"/>
      <c r="PPI1534" s="80"/>
      <c r="PPJ1534" s="52"/>
      <c r="PPK1534" s="69"/>
      <c r="PPL1534" s="69"/>
      <c r="PPM1534" s="69"/>
      <c r="PPN1534" s="107"/>
      <c r="PPO1534" s="2"/>
      <c r="PPP1534" s="15"/>
      <c r="PPQ1534" s="15"/>
      <c r="PPR1534" s="80"/>
      <c r="PPS1534" s="52"/>
      <c r="PPT1534" s="69"/>
      <c r="PPU1534" s="69"/>
      <c r="PPV1534" s="69"/>
      <c r="PPW1534" s="107"/>
      <c r="PPX1534" s="2"/>
      <c r="PPY1534" s="15"/>
      <c r="PPZ1534" s="15"/>
      <c r="PQA1534" s="80"/>
      <c r="PQB1534" s="52"/>
      <c r="PQC1534" s="69"/>
      <c r="PQD1534" s="69"/>
      <c r="PQE1534" s="69"/>
      <c r="PQF1534" s="107"/>
      <c r="PQG1534" s="2"/>
      <c r="PQH1534" s="15"/>
      <c r="PQI1534" s="15"/>
      <c r="PQJ1534" s="80"/>
      <c r="PQK1534" s="52"/>
      <c r="PQL1534" s="69"/>
      <c r="PQM1534" s="69"/>
      <c r="PQN1534" s="69"/>
      <c r="PQO1534" s="107"/>
      <c r="PQP1534" s="2"/>
      <c r="PQQ1534" s="15"/>
      <c r="PQR1534" s="15"/>
      <c r="PQS1534" s="80"/>
      <c r="PQT1534" s="52"/>
      <c r="PQU1534" s="69"/>
      <c r="PQV1534" s="69"/>
      <c r="PQW1534" s="69"/>
      <c r="PQX1534" s="107"/>
      <c r="PQY1534" s="2"/>
      <c r="PQZ1534" s="15"/>
      <c r="PRA1534" s="15"/>
      <c r="PRB1534" s="80"/>
      <c r="PRC1534" s="52"/>
      <c r="PRD1534" s="69"/>
      <c r="PRE1534" s="69"/>
      <c r="PRF1534" s="69"/>
      <c r="PRG1534" s="107"/>
      <c r="PRH1534" s="2"/>
      <c r="PRI1534" s="15"/>
      <c r="PRJ1534" s="15"/>
      <c r="PRK1534" s="80"/>
      <c r="PRL1534" s="52"/>
      <c r="PRM1534" s="69"/>
      <c r="PRN1534" s="69"/>
      <c r="PRO1534" s="69"/>
      <c r="PRP1534" s="107"/>
      <c r="PRQ1534" s="2"/>
      <c r="PRR1534" s="15"/>
      <c r="PRS1534" s="15"/>
      <c r="PRT1534" s="80"/>
      <c r="PRU1534" s="52"/>
      <c r="PRV1534" s="69"/>
      <c r="PRW1534" s="69"/>
      <c r="PRX1534" s="69"/>
      <c r="PRY1534" s="107"/>
      <c r="PRZ1534" s="2"/>
      <c r="PSA1534" s="15"/>
      <c r="PSB1534" s="15"/>
      <c r="PSC1534" s="80"/>
      <c r="PSD1534" s="52"/>
      <c r="PSE1534" s="69"/>
      <c r="PSF1534" s="69"/>
      <c r="PSG1534" s="69"/>
      <c r="PSH1534" s="107"/>
      <c r="PSI1534" s="2"/>
      <c r="PSJ1534" s="15"/>
      <c r="PSK1534" s="15"/>
      <c r="PSL1534" s="80"/>
      <c r="PSM1534" s="52"/>
      <c r="PSN1534" s="69"/>
      <c r="PSO1534" s="69"/>
      <c r="PSP1534" s="69"/>
      <c r="PSQ1534" s="107"/>
      <c r="PSR1534" s="2"/>
      <c r="PSS1534" s="15"/>
      <c r="PST1534" s="15"/>
      <c r="PSU1534" s="80"/>
      <c r="PSV1534" s="52"/>
      <c r="PSW1534" s="69"/>
      <c r="PSX1534" s="69"/>
      <c r="PSY1534" s="69"/>
      <c r="PSZ1534" s="107"/>
      <c r="PTA1534" s="2"/>
      <c r="PTB1534" s="15"/>
      <c r="PTC1534" s="15"/>
      <c r="PTD1534" s="80"/>
      <c r="PTE1534" s="52"/>
      <c r="PTF1534" s="69"/>
      <c r="PTG1534" s="69"/>
      <c r="PTH1534" s="69"/>
      <c r="PTI1534" s="107"/>
      <c r="PTJ1534" s="2"/>
      <c r="PTK1534" s="15"/>
      <c r="PTL1534" s="15"/>
      <c r="PTM1534" s="80"/>
      <c r="PTN1534" s="52"/>
      <c r="PTO1534" s="69"/>
      <c r="PTP1534" s="69"/>
      <c r="PTQ1534" s="69"/>
      <c r="PTR1534" s="107"/>
      <c r="PTS1534" s="2"/>
      <c r="PTT1534" s="15"/>
      <c r="PTU1534" s="15"/>
      <c r="PTV1534" s="80"/>
      <c r="PTW1534" s="52"/>
      <c r="PTX1534" s="69"/>
      <c r="PTY1534" s="69"/>
      <c r="PTZ1534" s="69"/>
      <c r="PUA1534" s="107"/>
      <c r="PUB1534" s="2"/>
      <c r="PUC1534" s="15"/>
      <c r="PUD1534" s="15"/>
      <c r="PUE1534" s="80"/>
      <c r="PUF1534" s="52"/>
      <c r="PUG1534" s="69"/>
      <c r="PUH1534" s="69"/>
      <c r="PUI1534" s="69"/>
      <c r="PUJ1534" s="107"/>
      <c r="PUK1534" s="2"/>
      <c r="PUL1534" s="15"/>
      <c r="PUM1534" s="15"/>
      <c r="PUN1534" s="80"/>
      <c r="PUO1534" s="52"/>
      <c r="PUP1534" s="69"/>
      <c r="PUQ1534" s="69"/>
      <c r="PUR1534" s="69"/>
      <c r="PUS1534" s="107"/>
      <c r="PUT1534" s="2"/>
      <c r="PUU1534" s="15"/>
      <c r="PUV1534" s="15"/>
      <c r="PUW1534" s="80"/>
      <c r="PUX1534" s="52"/>
      <c r="PUY1534" s="69"/>
      <c r="PUZ1534" s="69"/>
      <c r="PVA1534" s="69"/>
      <c r="PVB1534" s="107"/>
      <c r="PVC1534" s="2"/>
      <c r="PVD1534" s="15"/>
      <c r="PVE1534" s="15"/>
      <c r="PVF1534" s="80"/>
      <c r="PVG1534" s="52"/>
      <c r="PVH1534" s="69"/>
      <c r="PVI1534" s="69"/>
      <c r="PVJ1534" s="69"/>
      <c r="PVK1534" s="107"/>
      <c r="PVL1534" s="2"/>
      <c r="PVM1534" s="15"/>
      <c r="PVN1534" s="15"/>
      <c r="PVO1534" s="80"/>
      <c r="PVP1534" s="52"/>
      <c r="PVQ1534" s="69"/>
      <c r="PVR1534" s="69"/>
      <c r="PVS1534" s="69"/>
      <c r="PVT1534" s="107"/>
      <c r="PVU1534" s="2"/>
      <c r="PVV1534" s="15"/>
      <c r="PVW1534" s="15"/>
      <c r="PVX1534" s="80"/>
      <c r="PVY1534" s="52"/>
      <c r="PVZ1534" s="69"/>
      <c r="PWA1534" s="69"/>
      <c r="PWB1534" s="69"/>
      <c r="PWC1534" s="107"/>
      <c r="PWD1534" s="2"/>
      <c r="PWE1534" s="15"/>
      <c r="PWF1534" s="15"/>
      <c r="PWG1534" s="80"/>
      <c r="PWH1534" s="52"/>
      <c r="PWI1534" s="69"/>
      <c r="PWJ1534" s="69"/>
      <c r="PWK1534" s="69"/>
      <c r="PWL1534" s="107"/>
      <c r="PWM1534" s="2"/>
      <c r="PWN1534" s="15"/>
      <c r="PWO1534" s="15"/>
      <c r="PWP1534" s="80"/>
      <c r="PWQ1534" s="52"/>
      <c r="PWR1534" s="69"/>
      <c r="PWS1534" s="69"/>
      <c r="PWT1534" s="69"/>
      <c r="PWU1534" s="107"/>
      <c r="PWV1534" s="2"/>
      <c r="PWW1534" s="15"/>
      <c r="PWX1534" s="15"/>
      <c r="PWY1534" s="80"/>
      <c r="PWZ1534" s="52"/>
      <c r="PXA1534" s="69"/>
      <c r="PXB1534" s="69"/>
      <c r="PXC1534" s="69"/>
      <c r="PXD1534" s="107"/>
      <c r="PXE1534" s="2"/>
      <c r="PXF1534" s="15"/>
      <c r="PXG1534" s="15"/>
      <c r="PXH1534" s="80"/>
      <c r="PXI1534" s="52"/>
      <c r="PXJ1534" s="69"/>
      <c r="PXK1534" s="69"/>
      <c r="PXL1534" s="69"/>
      <c r="PXM1534" s="107"/>
      <c r="PXN1534" s="2"/>
      <c r="PXO1534" s="15"/>
      <c r="PXP1534" s="15"/>
      <c r="PXQ1534" s="80"/>
      <c r="PXR1534" s="52"/>
      <c r="PXS1534" s="69"/>
      <c r="PXT1534" s="69"/>
      <c r="PXU1534" s="69"/>
      <c r="PXV1534" s="107"/>
      <c r="PXW1534" s="2"/>
      <c r="PXX1534" s="15"/>
      <c r="PXY1534" s="15"/>
      <c r="PXZ1534" s="80"/>
      <c r="PYA1534" s="52"/>
      <c r="PYB1534" s="69"/>
      <c r="PYC1534" s="69"/>
      <c r="PYD1534" s="69"/>
      <c r="PYE1534" s="107"/>
      <c r="PYF1534" s="2"/>
      <c r="PYG1534" s="15"/>
      <c r="PYH1534" s="15"/>
      <c r="PYI1534" s="80"/>
      <c r="PYJ1534" s="52"/>
      <c r="PYK1534" s="69"/>
      <c r="PYL1534" s="69"/>
      <c r="PYM1534" s="69"/>
      <c r="PYN1534" s="107"/>
      <c r="PYO1534" s="2"/>
      <c r="PYP1534" s="15"/>
      <c r="PYQ1534" s="15"/>
      <c r="PYR1534" s="80"/>
      <c r="PYS1534" s="52"/>
      <c r="PYT1534" s="69"/>
      <c r="PYU1534" s="69"/>
      <c r="PYV1534" s="69"/>
      <c r="PYW1534" s="107"/>
      <c r="PYX1534" s="2"/>
      <c r="PYY1534" s="15"/>
      <c r="PYZ1534" s="15"/>
      <c r="PZA1534" s="80"/>
      <c r="PZB1534" s="52"/>
      <c r="PZC1534" s="69"/>
      <c r="PZD1534" s="69"/>
      <c r="PZE1534" s="69"/>
      <c r="PZF1534" s="107"/>
      <c r="PZG1534" s="2"/>
      <c r="PZH1534" s="15"/>
      <c r="PZI1534" s="15"/>
      <c r="PZJ1534" s="80"/>
      <c r="PZK1534" s="52"/>
      <c r="PZL1534" s="69"/>
      <c r="PZM1534" s="69"/>
      <c r="PZN1534" s="69"/>
      <c r="PZO1534" s="107"/>
      <c r="PZP1534" s="2"/>
      <c r="PZQ1534" s="15"/>
      <c r="PZR1534" s="15"/>
      <c r="PZS1534" s="80"/>
      <c r="PZT1534" s="52"/>
      <c r="PZU1534" s="69"/>
      <c r="PZV1534" s="69"/>
      <c r="PZW1534" s="69"/>
      <c r="PZX1534" s="107"/>
      <c r="PZY1534" s="2"/>
      <c r="PZZ1534" s="15"/>
      <c r="QAA1534" s="15"/>
      <c r="QAB1534" s="80"/>
      <c r="QAC1534" s="52"/>
      <c r="QAD1534" s="69"/>
      <c r="QAE1534" s="69"/>
      <c r="QAF1534" s="69"/>
      <c r="QAG1534" s="107"/>
      <c r="QAH1534" s="2"/>
      <c r="QAI1534" s="15"/>
      <c r="QAJ1534" s="15"/>
      <c r="QAK1534" s="80"/>
      <c r="QAL1534" s="52"/>
      <c r="QAM1534" s="69"/>
      <c r="QAN1534" s="69"/>
      <c r="QAO1534" s="69"/>
      <c r="QAP1534" s="107"/>
      <c r="QAQ1534" s="2"/>
      <c r="QAR1534" s="15"/>
      <c r="QAS1534" s="15"/>
      <c r="QAT1534" s="80"/>
      <c r="QAU1534" s="52"/>
      <c r="QAV1534" s="69"/>
      <c r="QAW1534" s="69"/>
      <c r="QAX1534" s="69"/>
      <c r="QAY1534" s="107"/>
      <c r="QAZ1534" s="2"/>
      <c r="QBA1534" s="15"/>
      <c r="QBB1534" s="15"/>
      <c r="QBC1534" s="80"/>
      <c r="QBD1534" s="52"/>
      <c r="QBE1534" s="69"/>
      <c r="QBF1534" s="69"/>
      <c r="QBG1534" s="69"/>
      <c r="QBH1534" s="107"/>
      <c r="QBI1534" s="2"/>
      <c r="QBJ1534" s="15"/>
      <c r="QBK1534" s="15"/>
      <c r="QBL1534" s="80"/>
      <c r="QBM1534" s="52"/>
      <c r="QBN1534" s="69"/>
      <c r="QBO1534" s="69"/>
      <c r="QBP1534" s="69"/>
      <c r="QBQ1534" s="107"/>
      <c r="QBR1534" s="2"/>
      <c r="QBS1534" s="15"/>
      <c r="QBT1534" s="15"/>
      <c r="QBU1534" s="80"/>
      <c r="QBV1534" s="52"/>
      <c r="QBW1534" s="69"/>
      <c r="QBX1534" s="69"/>
      <c r="QBY1534" s="69"/>
      <c r="QBZ1534" s="107"/>
      <c r="QCA1534" s="2"/>
      <c r="QCB1534" s="15"/>
      <c r="QCC1534" s="15"/>
      <c r="QCD1534" s="80"/>
      <c r="QCE1534" s="52"/>
      <c r="QCF1534" s="69"/>
      <c r="QCG1534" s="69"/>
      <c r="QCH1534" s="69"/>
      <c r="QCI1534" s="107"/>
      <c r="QCJ1534" s="2"/>
      <c r="QCK1534" s="15"/>
      <c r="QCL1534" s="15"/>
      <c r="QCM1534" s="80"/>
      <c r="QCN1534" s="52"/>
      <c r="QCO1534" s="69"/>
      <c r="QCP1534" s="69"/>
      <c r="QCQ1534" s="69"/>
      <c r="QCR1534" s="107"/>
      <c r="QCS1534" s="2"/>
      <c r="QCT1534" s="15"/>
      <c r="QCU1534" s="15"/>
      <c r="QCV1534" s="80"/>
      <c r="QCW1534" s="52"/>
      <c r="QCX1534" s="69"/>
      <c r="QCY1534" s="69"/>
      <c r="QCZ1534" s="69"/>
      <c r="QDA1534" s="107"/>
      <c r="QDB1534" s="2"/>
      <c r="QDC1534" s="15"/>
      <c r="QDD1534" s="15"/>
      <c r="QDE1534" s="80"/>
      <c r="QDF1534" s="52"/>
      <c r="QDG1534" s="69"/>
      <c r="QDH1534" s="69"/>
      <c r="QDI1534" s="69"/>
      <c r="QDJ1534" s="107"/>
      <c r="QDK1534" s="2"/>
      <c r="QDL1534" s="15"/>
      <c r="QDM1534" s="15"/>
      <c r="QDN1534" s="80"/>
      <c r="QDO1534" s="52"/>
      <c r="QDP1534" s="69"/>
      <c r="QDQ1534" s="69"/>
      <c r="QDR1534" s="69"/>
      <c r="QDS1534" s="107"/>
      <c r="QDT1534" s="2"/>
      <c r="QDU1534" s="15"/>
      <c r="QDV1534" s="15"/>
      <c r="QDW1534" s="80"/>
      <c r="QDX1534" s="52"/>
      <c r="QDY1534" s="69"/>
      <c r="QDZ1534" s="69"/>
      <c r="QEA1534" s="69"/>
      <c r="QEB1534" s="107"/>
      <c r="QEC1534" s="2"/>
      <c r="QED1534" s="15"/>
      <c r="QEE1534" s="15"/>
      <c r="QEF1534" s="80"/>
      <c r="QEG1534" s="52"/>
      <c r="QEH1534" s="69"/>
      <c r="QEI1534" s="69"/>
      <c r="QEJ1534" s="69"/>
      <c r="QEK1534" s="107"/>
      <c r="QEL1534" s="2"/>
      <c r="QEM1534" s="15"/>
      <c r="QEN1534" s="15"/>
      <c r="QEO1534" s="80"/>
      <c r="QEP1534" s="52"/>
      <c r="QEQ1534" s="69"/>
      <c r="QER1534" s="69"/>
      <c r="QES1534" s="69"/>
      <c r="QET1534" s="107"/>
      <c r="QEU1534" s="2"/>
      <c r="QEV1534" s="15"/>
      <c r="QEW1534" s="15"/>
      <c r="QEX1534" s="80"/>
      <c r="QEY1534" s="52"/>
      <c r="QEZ1534" s="69"/>
      <c r="QFA1534" s="69"/>
      <c r="QFB1534" s="69"/>
      <c r="QFC1534" s="107"/>
      <c r="QFD1534" s="2"/>
      <c r="QFE1534" s="15"/>
      <c r="QFF1534" s="15"/>
      <c r="QFG1534" s="80"/>
      <c r="QFH1534" s="52"/>
      <c r="QFI1534" s="69"/>
      <c r="QFJ1534" s="69"/>
      <c r="QFK1534" s="69"/>
      <c r="QFL1534" s="107"/>
      <c r="QFM1534" s="2"/>
      <c r="QFN1534" s="15"/>
      <c r="QFO1534" s="15"/>
      <c r="QFP1534" s="80"/>
      <c r="QFQ1534" s="52"/>
      <c r="QFR1534" s="69"/>
      <c r="QFS1534" s="69"/>
      <c r="QFT1534" s="69"/>
      <c r="QFU1534" s="107"/>
      <c r="QFV1534" s="2"/>
      <c r="QFW1534" s="15"/>
      <c r="QFX1534" s="15"/>
      <c r="QFY1534" s="80"/>
      <c r="QFZ1534" s="52"/>
      <c r="QGA1534" s="69"/>
      <c r="QGB1534" s="69"/>
      <c r="QGC1534" s="69"/>
      <c r="QGD1534" s="107"/>
      <c r="QGE1534" s="2"/>
      <c r="QGF1534" s="15"/>
      <c r="QGG1534" s="15"/>
      <c r="QGH1534" s="80"/>
      <c r="QGI1534" s="52"/>
      <c r="QGJ1534" s="69"/>
      <c r="QGK1534" s="69"/>
      <c r="QGL1534" s="69"/>
      <c r="QGM1534" s="107"/>
      <c r="QGN1534" s="2"/>
      <c r="QGO1534" s="15"/>
      <c r="QGP1534" s="15"/>
      <c r="QGQ1534" s="80"/>
      <c r="QGR1534" s="52"/>
      <c r="QGS1534" s="69"/>
      <c r="QGT1534" s="69"/>
      <c r="QGU1534" s="69"/>
      <c r="QGV1534" s="107"/>
      <c r="QGW1534" s="2"/>
      <c r="QGX1534" s="15"/>
      <c r="QGY1534" s="15"/>
      <c r="QGZ1534" s="80"/>
      <c r="QHA1534" s="52"/>
      <c r="QHB1534" s="69"/>
      <c r="QHC1534" s="69"/>
      <c r="QHD1534" s="69"/>
      <c r="QHE1534" s="107"/>
      <c r="QHF1534" s="2"/>
      <c r="QHG1534" s="15"/>
      <c r="QHH1534" s="15"/>
      <c r="QHI1534" s="80"/>
      <c r="QHJ1534" s="52"/>
      <c r="QHK1534" s="69"/>
      <c r="QHL1534" s="69"/>
      <c r="QHM1534" s="69"/>
      <c r="QHN1534" s="107"/>
      <c r="QHO1534" s="2"/>
      <c r="QHP1534" s="15"/>
      <c r="QHQ1534" s="15"/>
      <c r="QHR1534" s="80"/>
      <c r="QHS1534" s="52"/>
      <c r="QHT1534" s="69"/>
      <c r="QHU1534" s="69"/>
      <c r="QHV1534" s="69"/>
      <c r="QHW1534" s="107"/>
      <c r="QHX1534" s="2"/>
      <c r="QHY1534" s="15"/>
      <c r="QHZ1534" s="15"/>
      <c r="QIA1534" s="80"/>
      <c r="QIB1534" s="52"/>
      <c r="QIC1534" s="69"/>
      <c r="QID1534" s="69"/>
      <c r="QIE1534" s="69"/>
      <c r="QIF1534" s="107"/>
      <c r="QIG1534" s="2"/>
      <c r="QIH1534" s="15"/>
      <c r="QII1534" s="15"/>
      <c r="QIJ1534" s="80"/>
      <c r="QIK1534" s="52"/>
      <c r="QIL1534" s="69"/>
      <c r="QIM1534" s="69"/>
      <c r="QIN1534" s="69"/>
      <c r="QIO1534" s="107"/>
      <c r="QIP1534" s="2"/>
      <c r="QIQ1534" s="15"/>
      <c r="QIR1534" s="15"/>
      <c r="QIS1534" s="80"/>
      <c r="QIT1534" s="52"/>
      <c r="QIU1534" s="69"/>
      <c r="QIV1534" s="69"/>
      <c r="QIW1534" s="69"/>
      <c r="QIX1534" s="107"/>
      <c r="QIY1534" s="2"/>
      <c r="QIZ1534" s="15"/>
      <c r="QJA1534" s="15"/>
      <c r="QJB1534" s="80"/>
      <c r="QJC1534" s="52"/>
      <c r="QJD1534" s="69"/>
      <c r="QJE1534" s="69"/>
      <c r="QJF1534" s="69"/>
      <c r="QJG1534" s="107"/>
      <c r="QJH1534" s="2"/>
      <c r="QJI1534" s="15"/>
      <c r="QJJ1534" s="15"/>
      <c r="QJK1534" s="80"/>
      <c r="QJL1534" s="52"/>
      <c r="QJM1534" s="69"/>
      <c r="QJN1534" s="69"/>
      <c r="QJO1534" s="69"/>
      <c r="QJP1534" s="107"/>
      <c r="QJQ1534" s="2"/>
      <c r="QJR1534" s="15"/>
      <c r="QJS1534" s="15"/>
      <c r="QJT1534" s="80"/>
      <c r="QJU1534" s="52"/>
      <c r="QJV1534" s="69"/>
      <c r="QJW1534" s="69"/>
      <c r="QJX1534" s="69"/>
      <c r="QJY1534" s="107"/>
      <c r="QJZ1534" s="2"/>
      <c r="QKA1534" s="15"/>
      <c r="QKB1534" s="15"/>
      <c r="QKC1534" s="80"/>
      <c r="QKD1534" s="52"/>
      <c r="QKE1534" s="69"/>
      <c r="QKF1534" s="69"/>
      <c r="QKG1534" s="69"/>
      <c r="QKH1534" s="107"/>
      <c r="QKI1534" s="2"/>
      <c r="QKJ1534" s="15"/>
      <c r="QKK1534" s="15"/>
      <c r="QKL1534" s="80"/>
      <c r="QKM1534" s="52"/>
      <c r="QKN1534" s="69"/>
      <c r="QKO1534" s="69"/>
      <c r="QKP1534" s="69"/>
      <c r="QKQ1534" s="107"/>
      <c r="QKR1534" s="2"/>
      <c r="QKS1534" s="15"/>
      <c r="QKT1534" s="15"/>
      <c r="QKU1534" s="80"/>
      <c r="QKV1534" s="52"/>
      <c r="QKW1534" s="69"/>
      <c r="QKX1534" s="69"/>
      <c r="QKY1534" s="69"/>
      <c r="QKZ1534" s="107"/>
      <c r="QLA1534" s="2"/>
      <c r="QLB1534" s="15"/>
      <c r="QLC1534" s="15"/>
      <c r="QLD1534" s="80"/>
      <c r="QLE1534" s="52"/>
      <c r="QLF1534" s="69"/>
      <c r="QLG1534" s="69"/>
      <c r="QLH1534" s="69"/>
      <c r="QLI1534" s="107"/>
      <c r="QLJ1534" s="2"/>
      <c r="QLK1534" s="15"/>
      <c r="QLL1534" s="15"/>
      <c r="QLM1534" s="80"/>
      <c r="QLN1534" s="52"/>
      <c r="QLO1534" s="69"/>
      <c r="QLP1534" s="69"/>
      <c r="QLQ1534" s="69"/>
      <c r="QLR1534" s="107"/>
      <c r="QLS1534" s="2"/>
      <c r="QLT1534" s="15"/>
      <c r="QLU1534" s="15"/>
      <c r="QLV1534" s="80"/>
      <c r="QLW1534" s="52"/>
      <c r="QLX1534" s="69"/>
      <c r="QLY1534" s="69"/>
      <c r="QLZ1534" s="69"/>
      <c r="QMA1534" s="107"/>
      <c r="QMB1534" s="2"/>
      <c r="QMC1534" s="15"/>
      <c r="QMD1534" s="15"/>
      <c r="QME1534" s="80"/>
      <c r="QMF1534" s="52"/>
      <c r="QMG1534" s="69"/>
      <c r="QMH1534" s="69"/>
      <c r="QMI1534" s="69"/>
      <c r="QMJ1534" s="107"/>
      <c r="QMK1534" s="2"/>
      <c r="QML1534" s="15"/>
      <c r="QMM1534" s="15"/>
      <c r="QMN1534" s="80"/>
      <c r="QMO1534" s="52"/>
      <c r="QMP1534" s="69"/>
      <c r="QMQ1534" s="69"/>
      <c r="QMR1534" s="69"/>
      <c r="QMS1534" s="107"/>
      <c r="QMT1534" s="2"/>
      <c r="QMU1534" s="15"/>
      <c r="QMV1534" s="15"/>
      <c r="QMW1534" s="80"/>
      <c r="QMX1534" s="52"/>
      <c r="QMY1534" s="69"/>
      <c r="QMZ1534" s="69"/>
      <c r="QNA1534" s="69"/>
      <c r="QNB1534" s="107"/>
      <c r="QNC1534" s="2"/>
      <c r="QND1534" s="15"/>
      <c r="QNE1534" s="15"/>
      <c r="QNF1534" s="80"/>
      <c r="QNG1534" s="52"/>
      <c r="QNH1534" s="69"/>
      <c r="QNI1534" s="69"/>
      <c r="QNJ1534" s="69"/>
      <c r="QNK1534" s="107"/>
      <c r="QNL1534" s="2"/>
      <c r="QNM1534" s="15"/>
      <c r="QNN1534" s="15"/>
      <c r="QNO1534" s="80"/>
      <c r="QNP1534" s="52"/>
      <c r="QNQ1534" s="69"/>
      <c r="QNR1534" s="69"/>
      <c r="QNS1534" s="69"/>
      <c r="QNT1534" s="107"/>
      <c r="QNU1534" s="2"/>
      <c r="QNV1534" s="15"/>
      <c r="QNW1534" s="15"/>
      <c r="QNX1534" s="80"/>
      <c r="QNY1534" s="52"/>
      <c r="QNZ1534" s="69"/>
      <c r="QOA1534" s="69"/>
      <c r="QOB1534" s="69"/>
      <c r="QOC1534" s="107"/>
      <c r="QOD1534" s="2"/>
      <c r="QOE1534" s="15"/>
      <c r="QOF1534" s="15"/>
      <c r="QOG1534" s="80"/>
      <c r="QOH1534" s="52"/>
      <c r="QOI1534" s="69"/>
      <c r="QOJ1534" s="69"/>
      <c r="QOK1534" s="69"/>
      <c r="QOL1534" s="107"/>
      <c r="QOM1534" s="2"/>
      <c r="QON1534" s="15"/>
      <c r="QOO1534" s="15"/>
      <c r="QOP1534" s="80"/>
      <c r="QOQ1534" s="52"/>
      <c r="QOR1534" s="69"/>
      <c r="QOS1534" s="69"/>
      <c r="QOT1534" s="69"/>
      <c r="QOU1534" s="107"/>
      <c r="QOV1534" s="2"/>
      <c r="QOW1534" s="15"/>
      <c r="QOX1534" s="15"/>
      <c r="QOY1534" s="80"/>
      <c r="QOZ1534" s="52"/>
      <c r="QPA1534" s="69"/>
      <c r="QPB1534" s="69"/>
      <c r="QPC1534" s="69"/>
      <c r="QPD1534" s="107"/>
      <c r="QPE1534" s="2"/>
      <c r="QPF1534" s="15"/>
      <c r="QPG1534" s="15"/>
      <c r="QPH1534" s="80"/>
      <c r="QPI1534" s="52"/>
      <c r="QPJ1534" s="69"/>
      <c r="QPK1534" s="69"/>
      <c r="QPL1534" s="69"/>
      <c r="QPM1534" s="107"/>
      <c r="QPN1534" s="2"/>
      <c r="QPO1534" s="15"/>
      <c r="QPP1534" s="15"/>
      <c r="QPQ1534" s="80"/>
      <c r="QPR1534" s="52"/>
      <c r="QPS1534" s="69"/>
      <c r="QPT1534" s="69"/>
      <c r="QPU1534" s="69"/>
      <c r="QPV1534" s="107"/>
      <c r="QPW1534" s="2"/>
      <c r="QPX1534" s="15"/>
      <c r="QPY1534" s="15"/>
      <c r="QPZ1534" s="80"/>
      <c r="QQA1534" s="52"/>
      <c r="QQB1534" s="69"/>
      <c r="QQC1534" s="69"/>
      <c r="QQD1534" s="69"/>
      <c r="QQE1534" s="107"/>
      <c r="QQF1534" s="2"/>
      <c r="QQG1534" s="15"/>
      <c r="QQH1534" s="15"/>
      <c r="QQI1534" s="80"/>
      <c r="QQJ1534" s="52"/>
      <c r="QQK1534" s="69"/>
      <c r="QQL1534" s="69"/>
      <c r="QQM1534" s="69"/>
      <c r="QQN1534" s="107"/>
      <c r="QQO1534" s="2"/>
      <c r="QQP1534" s="15"/>
      <c r="QQQ1534" s="15"/>
      <c r="QQR1534" s="80"/>
      <c r="QQS1534" s="52"/>
      <c r="QQT1534" s="69"/>
      <c r="QQU1534" s="69"/>
      <c r="QQV1534" s="69"/>
      <c r="QQW1534" s="107"/>
      <c r="QQX1534" s="2"/>
      <c r="QQY1534" s="15"/>
      <c r="QQZ1534" s="15"/>
      <c r="QRA1534" s="80"/>
      <c r="QRB1534" s="52"/>
      <c r="QRC1534" s="69"/>
      <c r="QRD1534" s="69"/>
      <c r="QRE1534" s="69"/>
      <c r="QRF1534" s="107"/>
      <c r="QRG1534" s="2"/>
      <c r="QRH1534" s="15"/>
      <c r="QRI1534" s="15"/>
      <c r="QRJ1534" s="80"/>
      <c r="QRK1534" s="52"/>
      <c r="QRL1534" s="69"/>
      <c r="QRM1534" s="69"/>
      <c r="QRN1534" s="69"/>
      <c r="QRO1534" s="107"/>
      <c r="QRP1534" s="2"/>
      <c r="QRQ1534" s="15"/>
      <c r="QRR1534" s="15"/>
      <c r="QRS1534" s="80"/>
      <c r="QRT1534" s="52"/>
      <c r="QRU1534" s="69"/>
      <c r="QRV1534" s="69"/>
      <c r="QRW1534" s="69"/>
      <c r="QRX1534" s="107"/>
      <c r="QRY1534" s="2"/>
      <c r="QRZ1534" s="15"/>
      <c r="QSA1534" s="15"/>
      <c r="QSB1534" s="80"/>
      <c r="QSC1534" s="52"/>
      <c r="QSD1534" s="69"/>
      <c r="QSE1534" s="69"/>
      <c r="QSF1534" s="69"/>
      <c r="QSG1534" s="107"/>
      <c r="QSH1534" s="2"/>
      <c r="QSI1534" s="15"/>
      <c r="QSJ1534" s="15"/>
      <c r="QSK1534" s="80"/>
      <c r="QSL1534" s="52"/>
      <c r="QSM1534" s="69"/>
      <c r="QSN1534" s="69"/>
      <c r="QSO1534" s="69"/>
      <c r="QSP1534" s="107"/>
      <c r="QSQ1534" s="2"/>
      <c r="QSR1534" s="15"/>
      <c r="QSS1534" s="15"/>
      <c r="QST1534" s="80"/>
      <c r="QSU1534" s="52"/>
      <c r="QSV1534" s="69"/>
      <c r="QSW1534" s="69"/>
      <c r="QSX1534" s="69"/>
      <c r="QSY1534" s="107"/>
      <c r="QSZ1534" s="2"/>
      <c r="QTA1534" s="15"/>
      <c r="QTB1534" s="15"/>
      <c r="QTC1534" s="80"/>
      <c r="QTD1534" s="52"/>
      <c r="QTE1534" s="69"/>
      <c r="QTF1534" s="69"/>
      <c r="QTG1534" s="69"/>
      <c r="QTH1534" s="107"/>
      <c r="QTI1534" s="2"/>
      <c r="QTJ1534" s="15"/>
      <c r="QTK1534" s="15"/>
      <c r="QTL1534" s="80"/>
      <c r="QTM1534" s="52"/>
      <c r="QTN1534" s="69"/>
      <c r="QTO1534" s="69"/>
      <c r="QTP1534" s="69"/>
      <c r="QTQ1534" s="107"/>
      <c r="QTR1534" s="2"/>
      <c r="QTS1534" s="15"/>
      <c r="QTT1534" s="15"/>
      <c r="QTU1534" s="80"/>
      <c r="QTV1534" s="52"/>
      <c r="QTW1534" s="69"/>
      <c r="QTX1534" s="69"/>
      <c r="QTY1534" s="69"/>
      <c r="QTZ1534" s="107"/>
      <c r="QUA1534" s="2"/>
      <c r="QUB1534" s="15"/>
      <c r="QUC1534" s="15"/>
      <c r="QUD1534" s="80"/>
      <c r="QUE1534" s="52"/>
      <c r="QUF1534" s="69"/>
      <c r="QUG1534" s="69"/>
      <c r="QUH1534" s="69"/>
      <c r="QUI1534" s="107"/>
      <c r="QUJ1534" s="2"/>
      <c r="QUK1534" s="15"/>
      <c r="QUL1534" s="15"/>
      <c r="QUM1534" s="80"/>
      <c r="QUN1534" s="52"/>
      <c r="QUO1534" s="69"/>
      <c r="QUP1534" s="69"/>
      <c r="QUQ1534" s="69"/>
      <c r="QUR1534" s="107"/>
      <c r="QUS1534" s="2"/>
      <c r="QUT1534" s="15"/>
      <c r="QUU1534" s="15"/>
      <c r="QUV1534" s="80"/>
      <c r="QUW1534" s="52"/>
      <c r="QUX1534" s="69"/>
      <c r="QUY1534" s="69"/>
      <c r="QUZ1534" s="69"/>
      <c r="QVA1534" s="107"/>
      <c r="QVB1534" s="2"/>
      <c r="QVC1534" s="15"/>
      <c r="QVD1534" s="15"/>
      <c r="QVE1534" s="80"/>
      <c r="QVF1534" s="52"/>
      <c r="QVG1534" s="69"/>
      <c r="QVH1534" s="69"/>
      <c r="QVI1534" s="69"/>
      <c r="QVJ1534" s="107"/>
      <c r="QVK1534" s="2"/>
      <c r="QVL1534" s="15"/>
      <c r="QVM1534" s="15"/>
      <c r="QVN1534" s="80"/>
      <c r="QVO1534" s="52"/>
      <c r="QVP1534" s="69"/>
      <c r="QVQ1534" s="69"/>
      <c r="QVR1534" s="69"/>
      <c r="QVS1534" s="107"/>
      <c r="QVT1534" s="2"/>
      <c r="QVU1534" s="15"/>
      <c r="QVV1534" s="15"/>
      <c r="QVW1534" s="80"/>
      <c r="QVX1534" s="52"/>
      <c r="QVY1534" s="69"/>
      <c r="QVZ1534" s="69"/>
      <c r="QWA1534" s="69"/>
      <c r="QWB1534" s="107"/>
      <c r="QWC1534" s="2"/>
      <c r="QWD1534" s="15"/>
      <c r="QWE1534" s="15"/>
      <c r="QWF1534" s="80"/>
      <c r="QWG1534" s="52"/>
      <c r="QWH1534" s="69"/>
      <c r="QWI1534" s="69"/>
      <c r="QWJ1534" s="69"/>
      <c r="QWK1534" s="107"/>
      <c r="QWL1534" s="2"/>
      <c r="QWM1534" s="15"/>
      <c r="QWN1534" s="15"/>
      <c r="QWO1534" s="80"/>
      <c r="QWP1534" s="52"/>
      <c r="QWQ1534" s="69"/>
      <c r="QWR1534" s="69"/>
      <c r="QWS1534" s="69"/>
      <c r="QWT1534" s="107"/>
      <c r="QWU1534" s="2"/>
      <c r="QWV1534" s="15"/>
      <c r="QWW1534" s="15"/>
      <c r="QWX1534" s="80"/>
      <c r="QWY1534" s="52"/>
      <c r="QWZ1534" s="69"/>
      <c r="QXA1534" s="69"/>
      <c r="QXB1534" s="69"/>
      <c r="QXC1534" s="107"/>
      <c r="QXD1534" s="2"/>
      <c r="QXE1534" s="15"/>
      <c r="QXF1534" s="15"/>
      <c r="QXG1534" s="80"/>
      <c r="QXH1534" s="52"/>
      <c r="QXI1534" s="69"/>
      <c r="QXJ1534" s="69"/>
      <c r="QXK1534" s="69"/>
      <c r="QXL1534" s="107"/>
      <c r="QXM1534" s="2"/>
      <c r="QXN1534" s="15"/>
      <c r="QXO1534" s="15"/>
      <c r="QXP1534" s="80"/>
      <c r="QXQ1534" s="52"/>
      <c r="QXR1534" s="69"/>
      <c r="QXS1534" s="69"/>
      <c r="QXT1534" s="69"/>
      <c r="QXU1534" s="107"/>
      <c r="QXV1534" s="2"/>
      <c r="QXW1534" s="15"/>
      <c r="QXX1534" s="15"/>
      <c r="QXY1534" s="80"/>
      <c r="QXZ1534" s="52"/>
      <c r="QYA1534" s="69"/>
      <c r="QYB1534" s="69"/>
      <c r="QYC1534" s="69"/>
      <c r="QYD1534" s="107"/>
      <c r="QYE1534" s="2"/>
      <c r="QYF1534" s="15"/>
      <c r="QYG1534" s="15"/>
      <c r="QYH1534" s="80"/>
      <c r="QYI1534" s="52"/>
      <c r="QYJ1534" s="69"/>
      <c r="QYK1534" s="69"/>
      <c r="QYL1534" s="69"/>
      <c r="QYM1534" s="107"/>
      <c r="QYN1534" s="2"/>
      <c r="QYO1534" s="15"/>
      <c r="QYP1534" s="15"/>
      <c r="QYQ1534" s="80"/>
      <c r="QYR1534" s="52"/>
      <c r="QYS1534" s="69"/>
      <c r="QYT1534" s="69"/>
      <c r="QYU1534" s="69"/>
      <c r="QYV1534" s="107"/>
      <c r="QYW1534" s="2"/>
      <c r="QYX1534" s="15"/>
      <c r="QYY1534" s="15"/>
      <c r="QYZ1534" s="80"/>
      <c r="QZA1534" s="52"/>
      <c r="QZB1534" s="69"/>
      <c r="QZC1534" s="69"/>
      <c r="QZD1534" s="69"/>
      <c r="QZE1534" s="107"/>
      <c r="QZF1534" s="2"/>
      <c r="QZG1534" s="15"/>
      <c r="QZH1534" s="15"/>
      <c r="QZI1534" s="80"/>
      <c r="QZJ1534" s="52"/>
      <c r="QZK1534" s="69"/>
      <c r="QZL1534" s="69"/>
      <c r="QZM1534" s="69"/>
      <c r="QZN1534" s="107"/>
      <c r="QZO1534" s="2"/>
      <c r="QZP1534" s="15"/>
      <c r="QZQ1534" s="15"/>
      <c r="QZR1534" s="80"/>
      <c r="QZS1534" s="52"/>
      <c r="QZT1534" s="69"/>
      <c r="QZU1534" s="69"/>
      <c r="QZV1534" s="69"/>
      <c r="QZW1534" s="107"/>
      <c r="QZX1534" s="2"/>
      <c r="QZY1534" s="15"/>
      <c r="QZZ1534" s="15"/>
      <c r="RAA1534" s="80"/>
      <c r="RAB1534" s="52"/>
      <c r="RAC1534" s="69"/>
      <c r="RAD1534" s="69"/>
      <c r="RAE1534" s="69"/>
      <c r="RAF1534" s="107"/>
      <c r="RAG1534" s="2"/>
      <c r="RAH1534" s="15"/>
      <c r="RAI1534" s="15"/>
      <c r="RAJ1534" s="80"/>
      <c r="RAK1534" s="52"/>
      <c r="RAL1534" s="69"/>
      <c r="RAM1534" s="69"/>
      <c r="RAN1534" s="69"/>
      <c r="RAO1534" s="107"/>
      <c r="RAP1534" s="2"/>
      <c r="RAQ1534" s="15"/>
      <c r="RAR1534" s="15"/>
      <c r="RAS1534" s="80"/>
      <c r="RAT1534" s="52"/>
      <c r="RAU1534" s="69"/>
      <c r="RAV1534" s="69"/>
      <c r="RAW1534" s="69"/>
      <c r="RAX1534" s="107"/>
      <c r="RAY1534" s="2"/>
      <c r="RAZ1534" s="15"/>
      <c r="RBA1534" s="15"/>
      <c r="RBB1534" s="80"/>
      <c r="RBC1534" s="52"/>
      <c r="RBD1534" s="69"/>
      <c r="RBE1534" s="69"/>
      <c r="RBF1534" s="69"/>
      <c r="RBG1534" s="107"/>
      <c r="RBH1534" s="2"/>
      <c r="RBI1534" s="15"/>
      <c r="RBJ1534" s="15"/>
      <c r="RBK1534" s="80"/>
      <c r="RBL1534" s="52"/>
      <c r="RBM1534" s="69"/>
      <c r="RBN1534" s="69"/>
      <c r="RBO1534" s="69"/>
      <c r="RBP1534" s="107"/>
      <c r="RBQ1534" s="2"/>
      <c r="RBR1534" s="15"/>
      <c r="RBS1534" s="15"/>
      <c r="RBT1534" s="80"/>
      <c r="RBU1534" s="52"/>
      <c r="RBV1534" s="69"/>
      <c r="RBW1534" s="69"/>
      <c r="RBX1534" s="69"/>
      <c r="RBY1534" s="107"/>
      <c r="RBZ1534" s="2"/>
      <c r="RCA1534" s="15"/>
      <c r="RCB1534" s="15"/>
      <c r="RCC1534" s="80"/>
      <c r="RCD1534" s="52"/>
      <c r="RCE1534" s="69"/>
      <c r="RCF1534" s="69"/>
      <c r="RCG1534" s="69"/>
      <c r="RCH1534" s="107"/>
      <c r="RCI1534" s="2"/>
      <c r="RCJ1534" s="15"/>
      <c r="RCK1534" s="15"/>
      <c r="RCL1534" s="80"/>
      <c r="RCM1534" s="52"/>
      <c r="RCN1534" s="69"/>
      <c r="RCO1534" s="69"/>
      <c r="RCP1534" s="69"/>
      <c r="RCQ1534" s="107"/>
      <c r="RCR1534" s="2"/>
      <c r="RCS1534" s="15"/>
      <c r="RCT1534" s="15"/>
      <c r="RCU1534" s="80"/>
      <c r="RCV1534" s="52"/>
      <c r="RCW1534" s="69"/>
      <c r="RCX1534" s="69"/>
      <c r="RCY1534" s="69"/>
      <c r="RCZ1534" s="107"/>
      <c r="RDA1534" s="2"/>
      <c r="RDB1534" s="15"/>
      <c r="RDC1534" s="15"/>
      <c r="RDD1534" s="80"/>
      <c r="RDE1534" s="52"/>
      <c r="RDF1534" s="69"/>
      <c r="RDG1534" s="69"/>
      <c r="RDH1534" s="69"/>
      <c r="RDI1534" s="107"/>
      <c r="RDJ1534" s="2"/>
      <c r="RDK1534" s="15"/>
      <c r="RDL1534" s="15"/>
      <c r="RDM1534" s="80"/>
      <c r="RDN1534" s="52"/>
      <c r="RDO1534" s="69"/>
      <c r="RDP1534" s="69"/>
      <c r="RDQ1534" s="69"/>
      <c r="RDR1534" s="107"/>
      <c r="RDS1534" s="2"/>
      <c r="RDT1534" s="15"/>
      <c r="RDU1534" s="15"/>
      <c r="RDV1534" s="80"/>
      <c r="RDW1534" s="52"/>
      <c r="RDX1534" s="69"/>
      <c r="RDY1534" s="69"/>
      <c r="RDZ1534" s="69"/>
      <c r="REA1534" s="107"/>
      <c r="REB1534" s="2"/>
      <c r="REC1534" s="15"/>
      <c r="RED1534" s="15"/>
      <c r="REE1534" s="80"/>
      <c r="REF1534" s="52"/>
      <c r="REG1534" s="69"/>
      <c r="REH1534" s="69"/>
      <c r="REI1534" s="69"/>
      <c r="REJ1534" s="107"/>
      <c r="REK1534" s="2"/>
      <c r="REL1534" s="15"/>
      <c r="REM1534" s="15"/>
      <c r="REN1534" s="80"/>
      <c r="REO1534" s="52"/>
      <c r="REP1534" s="69"/>
      <c r="REQ1534" s="69"/>
      <c r="RER1534" s="69"/>
      <c r="RES1534" s="107"/>
      <c r="RET1534" s="2"/>
      <c r="REU1534" s="15"/>
      <c r="REV1534" s="15"/>
      <c r="REW1534" s="80"/>
      <c r="REX1534" s="52"/>
      <c r="REY1534" s="69"/>
      <c r="REZ1534" s="69"/>
      <c r="RFA1534" s="69"/>
      <c r="RFB1534" s="107"/>
      <c r="RFC1534" s="2"/>
      <c r="RFD1534" s="15"/>
      <c r="RFE1534" s="15"/>
      <c r="RFF1534" s="80"/>
      <c r="RFG1534" s="52"/>
      <c r="RFH1534" s="69"/>
      <c r="RFI1534" s="69"/>
      <c r="RFJ1534" s="69"/>
      <c r="RFK1534" s="107"/>
      <c r="RFL1534" s="2"/>
      <c r="RFM1534" s="15"/>
      <c r="RFN1534" s="15"/>
      <c r="RFO1534" s="80"/>
      <c r="RFP1534" s="52"/>
      <c r="RFQ1534" s="69"/>
      <c r="RFR1534" s="69"/>
      <c r="RFS1534" s="69"/>
      <c r="RFT1534" s="107"/>
      <c r="RFU1534" s="2"/>
      <c r="RFV1534" s="15"/>
      <c r="RFW1534" s="15"/>
      <c r="RFX1534" s="80"/>
      <c r="RFY1534" s="52"/>
      <c r="RFZ1534" s="69"/>
      <c r="RGA1534" s="69"/>
      <c r="RGB1534" s="69"/>
      <c r="RGC1534" s="107"/>
      <c r="RGD1534" s="2"/>
      <c r="RGE1534" s="15"/>
      <c r="RGF1534" s="15"/>
      <c r="RGG1534" s="80"/>
      <c r="RGH1534" s="52"/>
      <c r="RGI1534" s="69"/>
      <c r="RGJ1534" s="69"/>
      <c r="RGK1534" s="69"/>
      <c r="RGL1534" s="107"/>
      <c r="RGM1534" s="2"/>
      <c r="RGN1534" s="15"/>
      <c r="RGO1534" s="15"/>
      <c r="RGP1534" s="80"/>
      <c r="RGQ1534" s="52"/>
      <c r="RGR1534" s="69"/>
      <c r="RGS1534" s="69"/>
      <c r="RGT1534" s="69"/>
      <c r="RGU1534" s="107"/>
      <c r="RGV1534" s="2"/>
      <c r="RGW1534" s="15"/>
      <c r="RGX1534" s="15"/>
      <c r="RGY1534" s="80"/>
      <c r="RGZ1534" s="52"/>
      <c r="RHA1534" s="69"/>
      <c r="RHB1534" s="69"/>
      <c r="RHC1534" s="69"/>
      <c r="RHD1534" s="107"/>
      <c r="RHE1534" s="2"/>
      <c r="RHF1534" s="15"/>
      <c r="RHG1534" s="15"/>
      <c r="RHH1534" s="80"/>
      <c r="RHI1534" s="52"/>
      <c r="RHJ1534" s="69"/>
      <c r="RHK1534" s="69"/>
      <c r="RHL1534" s="69"/>
      <c r="RHM1534" s="107"/>
      <c r="RHN1534" s="2"/>
      <c r="RHO1534" s="15"/>
      <c r="RHP1534" s="15"/>
      <c r="RHQ1534" s="80"/>
      <c r="RHR1534" s="52"/>
      <c r="RHS1534" s="69"/>
      <c r="RHT1534" s="69"/>
      <c r="RHU1534" s="69"/>
      <c r="RHV1534" s="107"/>
      <c r="RHW1534" s="2"/>
      <c r="RHX1534" s="15"/>
      <c r="RHY1534" s="15"/>
      <c r="RHZ1534" s="80"/>
      <c r="RIA1534" s="52"/>
      <c r="RIB1534" s="69"/>
      <c r="RIC1534" s="69"/>
      <c r="RID1534" s="69"/>
      <c r="RIE1534" s="107"/>
      <c r="RIF1534" s="2"/>
      <c r="RIG1534" s="15"/>
      <c r="RIH1534" s="15"/>
      <c r="RII1534" s="80"/>
      <c r="RIJ1534" s="52"/>
      <c r="RIK1534" s="69"/>
      <c r="RIL1534" s="69"/>
      <c r="RIM1534" s="69"/>
      <c r="RIN1534" s="107"/>
      <c r="RIO1534" s="2"/>
      <c r="RIP1534" s="15"/>
      <c r="RIQ1534" s="15"/>
      <c r="RIR1534" s="80"/>
      <c r="RIS1534" s="52"/>
      <c r="RIT1534" s="69"/>
      <c r="RIU1534" s="69"/>
      <c r="RIV1534" s="69"/>
      <c r="RIW1534" s="107"/>
      <c r="RIX1534" s="2"/>
      <c r="RIY1534" s="15"/>
      <c r="RIZ1534" s="15"/>
      <c r="RJA1534" s="80"/>
      <c r="RJB1534" s="52"/>
      <c r="RJC1534" s="69"/>
      <c r="RJD1534" s="69"/>
      <c r="RJE1534" s="69"/>
      <c r="RJF1534" s="107"/>
      <c r="RJG1534" s="2"/>
      <c r="RJH1534" s="15"/>
      <c r="RJI1534" s="15"/>
      <c r="RJJ1534" s="80"/>
      <c r="RJK1534" s="52"/>
      <c r="RJL1534" s="69"/>
      <c r="RJM1534" s="69"/>
      <c r="RJN1534" s="69"/>
      <c r="RJO1534" s="107"/>
      <c r="RJP1534" s="2"/>
      <c r="RJQ1534" s="15"/>
      <c r="RJR1534" s="15"/>
      <c r="RJS1534" s="80"/>
      <c r="RJT1534" s="52"/>
      <c r="RJU1534" s="69"/>
      <c r="RJV1534" s="69"/>
      <c r="RJW1534" s="69"/>
      <c r="RJX1534" s="107"/>
      <c r="RJY1534" s="2"/>
      <c r="RJZ1534" s="15"/>
      <c r="RKA1534" s="15"/>
      <c r="RKB1534" s="80"/>
      <c r="RKC1534" s="52"/>
      <c r="RKD1534" s="69"/>
      <c r="RKE1534" s="69"/>
      <c r="RKF1534" s="69"/>
      <c r="RKG1534" s="107"/>
      <c r="RKH1534" s="2"/>
      <c r="RKI1534" s="15"/>
      <c r="RKJ1534" s="15"/>
      <c r="RKK1534" s="80"/>
      <c r="RKL1534" s="52"/>
      <c r="RKM1534" s="69"/>
      <c r="RKN1534" s="69"/>
      <c r="RKO1534" s="69"/>
      <c r="RKP1534" s="107"/>
      <c r="RKQ1534" s="2"/>
      <c r="RKR1534" s="15"/>
      <c r="RKS1534" s="15"/>
      <c r="RKT1534" s="80"/>
      <c r="RKU1534" s="52"/>
      <c r="RKV1534" s="69"/>
      <c r="RKW1534" s="69"/>
      <c r="RKX1534" s="69"/>
      <c r="RKY1534" s="107"/>
      <c r="RKZ1534" s="2"/>
      <c r="RLA1534" s="15"/>
      <c r="RLB1534" s="15"/>
      <c r="RLC1534" s="80"/>
      <c r="RLD1534" s="52"/>
      <c r="RLE1534" s="69"/>
      <c r="RLF1534" s="69"/>
      <c r="RLG1534" s="69"/>
      <c r="RLH1534" s="107"/>
      <c r="RLI1534" s="2"/>
      <c r="RLJ1534" s="15"/>
      <c r="RLK1534" s="15"/>
      <c r="RLL1534" s="80"/>
      <c r="RLM1534" s="52"/>
      <c r="RLN1534" s="69"/>
      <c r="RLO1534" s="69"/>
      <c r="RLP1534" s="69"/>
      <c r="RLQ1534" s="107"/>
      <c r="RLR1534" s="2"/>
      <c r="RLS1534" s="15"/>
      <c r="RLT1534" s="15"/>
      <c r="RLU1534" s="80"/>
      <c r="RLV1534" s="52"/>
      <c r="RLW1534" s="69"/>
      <c r="RLX1534" s="69"/>
      <c r="RLY1534" s="69"/>
      <c r="RLZ1534" s="107"/>
      <c r="RMA1534" s="2"/>
      <c r="RMB1534" s="15"/>
      <c r="RMC1534" s="15"/>
      <c r="RMD1534" s="80"/>
      <c r="RME1534" s="52"/>
      <c r="RMF1534" s="69"/>
      <c r="RMG1534" s="69"/>
      <c r="RMH1534" s="69"/>
      <c r="RMI1534" s="107"/>
      <c r="RMJ1534" s="2"/>
      <c r="RMK1534" s="15"/>
      <c r="RML1534" s="15"/>
      <c r="RMM1534" s="80"/>
      <c r="RMN1534" s="52"/>
      <c r="RMO1534" s="69"/>
      <c r="RMP1534" s="69"/>
      <c r="RMQ1534" s="69"/>
      <c r="RMR1534" s="107"/>
      <c r="RMS1534" s="2"/>
      <c r="RMT1534" s="15"/>
      <c r="RMU1534" s="15"/>
      <c r="RMV1534" s="80"/>
      <c r="RMW1534" s="52"/>
      <c r="RMX1534" s="69"/>
      <c r="RMY1534" s="69"/>
      <c r="RMZ1534" s="69"/>
      <c r="RNA1534" s="107"/>
      <c r="RNB1534" s="2"/>
      <c r="RNC1534" s="15"/>
      <c r="RND1534" s="15"/>
      <c r="RNE1534" s="80"/>
      <c r="RNF1534" s="52"/>
      <c r="RNG1534" s="69"/>
      <c r="RNH1534" s="69"/>
      <c r="RNI1534" s="69"/>
      <c r="RNJ1534" s="107"/>
      <c r="RNK1534" s="2"/>
      <c r="RNL1534" s="15"/>
      <c r="RNM1534" s="15"/>
      <c r="RNN1534" s="80"/>
      <c r="RNO1534" s="52"/>
      <c r="RNP1534" s="69"/>
      <c r="RNQ1534" s="69"/>
      <c r="RNR1534" s="69"/>
      <c r="RNS1534" s="107"/>
      <c r="RNT1534" s="2"/>
      <c r="RNU1534" s="15"/>
      <c r="RNV1534" s="15"/>
      <c r="RNW1534" s="80"/>
      <c r="RNX1534" s="52"/>
      <c r="RNY1534" s="69"/>
      <c r="RNZ1534" s="69"/>
      <c r="ROA1534" s="69"/>
      <c r="ROB1534" s="107"/>
      <c r="ROC1534" s="2"/>
      <c r="ROD1534" s="15"/>
      <c r="ROE1534" s="15"/>
      <c r="ROF1534" s="80"/>
      <c r="ROG1534" s="52"/>
      <c r="ROH1534" s="69"/>
      <c r="ROI1534" s="69"/>
      <c r="ROJ1534" s="69"/>
      <c r="ROK1534" s="107"/>
      <c r="ROL1534" s="2"/>
      <c r="ROM1534" s="15"/>
      <c r="RON1534" s="15"/>
      <c r="ROO1534" s="80"/>
      <c r="ROP1534" s="52"/>
      <c r="ROQ1534" s="69"/>
      <c r="ROR1534" s="69"/>
      <c r="ROS1534" s="69"/>
      <c r="ROT1534" s="107"/>
      <c r="ROU1534" s="2"/>
      <c r="ROV1534" s="15"/>
      <c r="ROW1534" s="15"/>
      <c r="ROX1534" s="80"/>
      <c r="ROY1534" s="52"/>
      <c r="ROZ1534" s="69"/>
      <c r="RPA1534" s="69"/>
      <c r="RPB1534" s="69"/>
      <c r="RPC1534" s="107"/>
      <c r="RPD1534" s="2"/>
      <c r="RPE1534" s="15"/>
      <c r="RPF1534" s="15"/>
      <c r="RPG1534" s="80"/>
      <c r="RPH1534" s="52"/>
      <c r="RPI1534" s="69"/>
      <c r="RPJ1534" s="69"/>
      <c r="RPK1534" s="69"/>
      <c r="RPL1534" s="107"/>
      <c r="RPM1534" s="2"/>
      <c r="RPN1534" s="15"/>
      <c r="RPO1534" s="15"/>
      <c r="RPP1534" s="80"/>
      <c r="RPQ1534" s="52"/>
      <c r="RPR1534" s="69"/>
      <c r="RPS1534" s="69"/>
      <c r="RPT1534" s="69"/>
      <c r="RPU1534" s="107"/>
      <c r="RPV1534" s="2"/>
      <c r="RPW1534" s="15"/>
      <c r="RPX1534" s="15"/>
      <c r="RPY1534" s="80"/>
      <c r="RPZ1534" s="52"/>
      <c r="RQA1534" s="69"/>
      <c r="RQB1534" s="69"/>
      <c r="RQC1534" s="69"/>
      <c r="RQD1534" s="107"/>
      <c r="RQE1534" s="2"/>
      <c r="RQF1534" s="15"/>
      <c r="RQG1534" s="15"/>
      <c r="RQH1534" s="80"/>
      <c r="RQI1534" s="52"/>
      <c r="RQJ1534" s="69"/>
      <c r="RQK1534" s="69"/>
      <c r="RQL1534" s="69"/>
      <c r="RQM1534" s="107"/>
      <c r="RQN1534" s="2"/>
      <c r="RQO1534" s="15"/>
      <c r="RQP1534" s="15"/>
      <c r="RQQ1534" s="80"/>
      <c r="RQR1534" s="52"/>
      <c r="RQS1534" s="69"/>
      <c r="RQT1534" s="69"/>
      <c r="RQU1534" s="69"/>
      <c r="RQV1534" s="107"/>
      <c r="RQW1534" s="2"/>
      <c r="RQX1534" s="15"/>
      <c r="RQY1534" s="15"/>
      <c r="RQZ1534" s="80"/>
      <c r="RRA1534" s="52"/>
      <c r="RRB1534" s="69"/>
      <c r="RRC1534" s="69"/>
      <c r="RRD1534" s="69"/>
      <c r="RRE1534" s="107"/>
      <c r="RRF1534" s="2"/>
      <c r="RRG1534" s="15"/>
      <c r="RRH1534" s="15"/>
      <c r="RRI1534" s="80"/>
      <c r="RRJ1534" s="52"/>
      <c r="RRK1534" s="69"/>
      <c r="RRL1534" s="69"/>
      <c r="RRM1534" s="69"/>
      <c r="RRN1534" s="107"/>
      <c r="RRO1534" s="2"/>
      <c r="RRP1534" s="15"/>
      <c r="RRQ1534" s="15"/>
      <c r="RRR1534" s="80"/>
      <c r="RRS1534" s="52"/>
      <c r="RRT1534" s="69"/>
      <c r="RRU1534" s="69"/>
      <c r="RRV1534" s="69"/>
      <c r="RRW1534" s="107"/>
      <c r="RRX1534" s="2"/>
      <c r="RRY1534" s="15"/>
      <c r="RRZ1534" s="15"/>
      <c r="RSA1534" s="80"/>
      <c r="RSB1534" s="52"/>
      <c r="RSC1534" s="69"/>
      <c r="RSD1534" s="69"/>
      <c r="RSE1534" s="69"/>
      <c r="RSF1534" s="107"/>
      <c r="RSG1534" s="2"/>
      <c r="RSH1534" s="15"/>
      <c r="RSI1534" s="15"/>
      <c r="RSJ1534" s="80"/>
      <c r="RSK1534" s="52"/>
      <c r="RSL1534" s="69"/>
      <c r="RSM1534" s="69"/>
      <c r="RSN1534" s="69"/>
      <c r="RSO1534" s="107"/>
      <c r="RSP1534" s="2"/>
      <c r="RSQ1534" s="15"/>
      <c r="RSR1534" s="15"/>
      <c r="RSS1534" s="80"/>
      <c r="RST1534" s="52"/>
      <c r="RSU1534" s="69"/>
      <c r="RSV1534" s="69"/>
      <c r="RSW1534" s="69"/>
      <c r="RSX1534" s="107"/>
      <c r="RSY1534" s="2"/>
      <c r="RSZ1534" s="15"/>
      <c r="RTA1534" s="15"/>
      <c r="RTB1534" s="80"/>
      <c r="RTC1534" s="52"/>
      <c r="RTD1534" s="69"/>
      <c r="RTE1534" s="69"/>
      <c r="RTF1534" s="69"/>
      <c r="RTG1534" s="107"/>
      <c r="RTH1534" s="2"/>
      <c r="RTI1534" s="15"/>
      <c r="RTJ1534" s="15"/>
      <c r="RTK1534" s="80"/>
      <c r="RTL1534" s="52"/>
      <c r="RTM1534" s="69"/>
      <c r="RTN1534" s="69"/>
      <c r="RTO1534" s="69"/>
      <c r="RTP1534" s="107"/>
      <c r="RTQ1534" s="2"/>
      <c r="RTR1534" s="15"/>
      <c r="RTS1534" s="15"/>
      <c r="RTT1534" s="80"/>
      <c r="RTU1534" s="52"/>
      <c r="RTV1534" s="69"/>
      <c r="RTW1534" s="69"/>
      <c r="RTX1534" s="69"/>
      <c r="RTY1534" s="107"/>
      <c r="RTZ1534" s="2"/>
      <c r="RUA1534" s="15"/>
      <c r="RUB1534" s="15"/>
      <c r="RUC1534" s="80"/>
      <c r="RUD1534" s="52"/>
      <c r="RUE1534" s="69"/>
      <c r="RUF1534" s="69"/>
      <c r="RUG1534" s="69"/>
      <c r="RUH1534" s="107"/>
      <c r="RUI1534" s="2"/>
      <c r="RUJ1534" s="15"/>
      <c r="RUK1534" s="15"/>
      <c r="RUL1534" s="80"/>
      <c r="RUM1534" s="52"/>
      <c r="RUN1534" s="69"/>
      <c r="RUO1534" s="69"/>
      <c r="RUP1534" s="69"/>
      <c r="RUQ1534" s="107"/>
      <c r="RUR1534" s="2"/>
      <c r="RUS1534" s="15"/>
      <c r="RUT1534" s="15"/>
      <c r="RUU1534" s="80"/>
      <c r="RUV1534" s="52"/>
      <c r="RUW1534" s="69"/>
      <c r="RUX1534" s="69"/>
      <c r="RUY1534" s="69"/>
      <c r="RUZ1534" s="107"/>
      <c r="RVA1534" s="2"/>
      <c r="RVB1534" s="15"/>
      <c r="RVC1534" s="15"/>
      <c r="RVD1534" s="80"/>
      <c r="RVE1534" s="52"/>
      <c r="RVF1534" s="69"/>
      <c r="RVG1534" s="69"/>
      <c r="RVH1534" s="69"/>
      <c r="RVI1534" s="107"/>
      <c r="RVJ1534" s="2"/>
      <c r="RVK1534" s="15"/>
      <c r="RVL1534" s="15"/>
      <c r="RVM1534" s="80"/>
      <c r="RVN1534" s="52"/>
      <c r="RVO1534" s="69"/>
      <c r="RVP1534" s="69"/>
      <c r="RVQ1534" s="69"/>
      <c r="RVR1534" s="107"/>
      <c r="RVS1534" s="2"/>
      <c r="RVT1534" s="15"/>
      <c r="RVU1534" s="15"/>
      <c r="RVV1534" s="80"/>
      <c r="RVW1534" s="52"/>
      <c r="RVX1534" s="69"/>
      <c r="RVY1534" s="69"/>
      <c r="RVZ1534" s="69"/>
      <c r="RWA1534" s="107"/>
      <c r="RWB1534" s="2"/>
      <c r="RWC1534" s="15"/>
      <c r="RWD1534" s="15"/>
      <c r="RWE1534" s="80"/>
      <c r="RWF1534" s="52"/>
      <c r="RWG1534" s="69"/>
      <c r="RWH1534" s="69"/>
      <c r="RWI1534" s="69"/>
      <c r="RWJ1534" s="107"/>
      <c r="RWK1534" s="2"/>
      <c r="RWL1534" s="15"/>
      <c r="RWM1534" s="15"/>
      <c r="RWN1534" s="80"/>
      <c r="RWO1534" s="52"/>
      <c r="RWP1534" s="69"/>
      <c r="RWQ1534" s="69"/>
      <c r="RWR1534" s="69"/>
      <c r="RWS1534" s="107"/>
      <c r="RWT1534" s="2"/>
      <c r="RWU1534" s="15"/>
      <c r="RWV1534" s="15"/>
      <c r="RWW1534" s="80"/>
      <c r="RWX1534" s="52"/>
      <c r="RWY1534" s="69"/>
      <c r="RWZ1534" s="69"/>
      <c r="RXA1534" s="69"/>
      <c r="RXB1534" s="107"/>
      <c r="RXC1534" s="2"/>
      <c r="RXD1534" s="15"/>
      <c r="RXE1534" s="15"/>
      <c r="RXF1534" s="80"/>
      <c r="RXG1534" s="52"/>
      <c r="RXH1534" s="69"/>
      <c r="RXI1534" s="69"/>
      <c r="RXJ1534" s="69"/>
      <c r="RXK1534" s="107"/>
      <c r="RXL1534" s="2"/>
      <c r="RXM1534" s="15"/>
      <c r="RXN1534" s="15"/>
      <c r="RXO1534" s="80"/>
      <c r="RXP1534" s="52"/>
      <c r="RXQ1534" s="69"/>
      <c r="RXR1534" s="69"/>
      <c r="RXS1534" s="69"/>
      <c r="RXT1534" s="107"/>
      <c r="RXU1534" s="2"/>
      <c r="RXV1534" s="15"/>
      <c r="RXW1534" s="15"/>
      <c r="RXX1534" s="80"/>
      <c r="RXY1534" s="52"/>
      <c r="RXZ1534" s="69"/>
      <c r="RYA1534" s="69"/>
      <c r="RYB1534" s="69"/>
      <c r="RYC1534" s="107"/>
      <c r="RYD1534" s="2"/>
      <c r="RYE1534" s="15"/>
      <c r="RYF1534" s="15"/>
      <c r="RYG1534" s="80"/>
      <c r="RYH1534" s="52"/>
      <c r="RYI1534" s="69"/>
      <c r="RYJ1534" s="69"/>
      <c r="RYK1534" s="69"/>
      <c r="RYL1534" s="107"/>
      <c r="RYM1534" s="2"/>
      <c r="RYN1534" s="15"/>
      <c r="RYO1534" s="15"/>
      <c r="RYP1534" s="80"/>
      <c r="RYQ1534" s="52"/>
      <c r="RYR1534" s="69"/>
      <c r="RYS1534" s="69"/>
      <c r="RYT1534" s="69"/>
      <c r="RYU1534" s="107"/>
      <c r="RYV1534" s="2"/>
      <c r="RYW1534" s="15"/>
      <c r="RYX1534" s="15"/>
      <c r="RYY1534" s="80"/>
      <c r="RYZ1534" s="52"/>
      <c r="RZA1534" s="69"/>
      <c r="RZB1534" s="69"/>
      <c r="RZC1534" s="69"/>
      <c r="RZD1534" s="107"/>
      <c r="RZE1534" s="2"/>
      <c r="RZF1534" s="15"/>
      <c r="RZG1534" s="15"/>
      <c r="RZH1534" s="80"/>
      <c r="RZI1534" s="52"/>
      <c r="RZJ1534" s="69"/>
      <c r="RZK1534" s="69"/>
      <c r="RZL1534" s="69"/>
      <c r="RZM1534" s="107"/>
      <c r="RZN1534" s="2"/>
      <c r="RZO1534" s="15"/>
      <c r="RZP1534" s="15"/>
      <c r="RZQ1534" s="80"/>
      <c r="RZR1534" s="52"/>
      <c r="RZS1534" s="69"/>
      <c r="RZT1534" s="69"/>
      <c r="RZU1534" s="69"/>
      <c r="RZV1534" s="107"/>
      <c r="RZW1534" s="2"/>
      <c r="RZX1534" s="15"/>
      <c r="RZY1534" s="15"/>
      <c r="RZZ1534" s="80"/>
      <c r="SAA1534" s="52"/>
      <c r="SAB1534" s="69"/>
      <c r="SAC1534" s="69"/>
      <c r="SAD1534" s="69"/>
      <c r="SAE1534" s="107"/>
      <c r="SAF1534" s="2"/>
      <c r="SAG1534" s="15"/>
      <c r="SAH1534" s="15"/>
      <c r="SAI1534" s="80"/>
      <c r="SAJ1534" s="52"/>
      <c r="SAK1534" s="69"/>
      <c r="SAL1534" s="69"/>
      <c r="SAM1534" s="69"/>
      <c r="SAN1534" s="107"/>
      <c r="SAO1534" s="2"/>
      <c r="SAP1534" s="15"/>
      <c r="SAQ1534" s="15"/>
      <c r="SAR1534" s="80"/>
      <c r="SAS1534" s="52"/>
      <c r="SAT1534" s="69"/>
      <c r="SAU1534" s="69"/>
      <c r="SAV1534" s="69"/>
      <c r="SAW1534" s="107"/>
      <c r="SAX1534" s="2"/>
      <c r="SAY1534" s="15"/>
      <c r="SAZ1534" s="15"/>
      <c r="SBA1534" s="80"/>
      <c r="SBB1534" s="52"/>
      <c r="SBC1534" s="69"/>
      <c r="SBD1534" s="69"/>
      <c r="SBE1534" s="69"/>
      <c r="SBF1534" s="107"/>
      <c r="SBG1534" s="2"/>
      <c r="SBH1534" s="15"/>
      <c r="SBI1534" s="15"/>
      <c r="SBJ1534" s="80"/>
      <c r="SBK1534" s="52"/>
      <c r="SBL1534" s="69"/>
      <c r="SBM1534" s="69"/>
      <c r="SBN1534" s="69"/>
      <c r="SBO1534" s="107"/>
      <c r="SBP1534" s="2"/>
      <c r="SBQ1534" s="15"/>
      <c r="SBR1534" s="15"/>
      <c r="SBS1534" s="80"/>
      <c r="SBT1534" s="52"/>
      <c r="SBU1534" s="69"/>
      <c r="SBV1534" s="69"/>
      <c r="SBW1534" s="69"/>
      <c r="SBX1534" s="107"/>
      <c r="SBY1534" s="2"/>
      <c r="SBZ1534" s="15"/>
      <c r="SCA1534" s="15"/>
      <c r="SCB1534" s="80"/>
      <c r="SCC1534" s="52"/>
      <c r="SCD1534" s="69"/>
      <c r="SCE1534" s="69"/>
      <c r="SCF1534" s="69"/>
      <c r="SCG1534" s="107"/>
      <c r="SCH1534" s="2"/>
      <c r="SCI1534" s="15"/>
      <c r="SCJ1534" s="15"/>
      <c r="SCK1534" s="80"/>
      <c r="SCL1534" s="52"/>
      <c r="SCM1534" s="69"/>
      <c r="SCN1534" s="69"/>
      <c r="SCO1534" s="69"/>
      <c r="SCP1534" s="107"/>
      <c r="SCQ1534" s="2"/>
      <c r="SCR1534" s="15"/>
      <c r="SCS1534" s="15"/>
      <c r="SCT1534" s="80"/>
      <c r="SCU1534" s="52"/>
      <c r="SCV1534" s="69"/>
      <c r="SCW1534" s="69"/>
      <c r="SCX1534" s="69"/>
      <c r="SCY1534" s="107"/>
      <c r="SCZ1534" s="2"/>
      <c r="SDA1534" s="15"/>
      <c r="SDB1534" s="15"/>
      <c r="SDC1534" s="80"/>
      <c r="SDD1534" s="52"/>
      <c r="SDE1534" s="69"/>
      <c r="SDF1534" s="69"/>
      <c r="SDG1534" s="69"/>
      <c r="SDH1534" s="107"/>
      <c r="SDI1534" s="2"/>
      <c r="SDJ1534" s="15"/>
      <c r="SDK1534" s="15"/>
      <c r="SDL1534" s="80"/>
      <c r="SDM1534" s="52"/>
      <c r="SDN1534" s="69"/>
      <c r="SDO1534" s="69"/>
      <c r="SDP1534" s="69"/>
      <c r="SDQ1534" s="107"/>
      <c r="SDR1534" s="2"/>
      <c r="SDS1534" s="15"/>
      <c r="SDT1534" s="15"/>
      <c r="SDU1534" s="80"/>
      <c r="SDV1534" s="52"/>
      <c r="SDW1534" s="69"/>
      <c r="SDX1534" s="69"/>
      <c r="SDY1534" s="69"/>
      <c r="SDZ1534" s="107"/>
      <c r="SEA1534" s="2"/>
      <c r="SEB1534" s="15"/>
      <c r="SEC1534" s="15"/>
      <c r="SED1534" s="80"/>
      <c r="SEE1534" s="52"/>
      <c r="SEF1534" s="69"/>
      <c r="SEG1534" s="69"/>
      <c r="SEH1534" s="69"/>
      <c r="SEI1534" s="107"/>
      <c r="SEJ1534" s="2"/>
      <c r="SEK1534" s="15"/>
      <c r="SEL1534" s="15"/>
      <c r="SEM1534" s="80"/>
      <c r="SEN1534" s="52"/>
      <c r="SEO1534" s="69"/>
      <c r="SEP1534" s="69"/>
      <c r="SEQ1534" s="69"/>
      <c r="SER1534" s="107"/>
      <c r="SES1534" s="2"/>
      <c r="SET1534" s="15"/>
      <c r="SEU1534" s="15"/>
      <c r="SEV1534" s="80"/>
      <c r="SEW1534" s="52"/>
      <c r="SEX1534" s="69"/>
      <c r="SEY1534" s="69"/>
      <c r="SEZ1534" s="69"/>
      <c r="SFA1534" s="107"/>
      <c r="SFB1534" s="2"/>
      <c r="SFC1534" s="15"/>
      <c r="SFD1534" s="15"/>
      <c r="SFE1534" s="80"/>
      <c r="SFF1534" s="52"/>
      <c r="SFG1534" s="69"/>
      <c r="SFH1534" s="69"/>
      <c r="SFI1534" s="69"/>
      <c r="SFJ1534" s="107"/>
      <c r="SFK1534" s="2"/>
      <c r="SFL1534" s="15"/>
      <c r="SFM1534" s="15"/>
      <c r="SFN1534" s="80"/>
      <c r="SFO1534" s="52"/>
      <c r="SFP1534" s="69"/>
      <c r="SFQ1534" s="69"/>
      <c r="SFR1534" s="69"/>
      <c r="SFS1534" s="107"/>
      <c r="SFT1534" s="2"/>
      <c r="SFU1534" s="15"/>
      <c r="SFV1534" s="15"/>
      <c r="SFW1534" s="80"/>
      <c r="SFX1534" s="52"/>
      <c r="SFY1534" s="69"/>
      <c r="SFZ1534" s="69"/>
      <c r="SGA1534" s="69"/>
      <c r="SGB1534" s="107"/>
      <c r="SGC1534" s="2"/>
      <c r="SGD1534" s="15"/>
      <c r="SGE1534" s="15"/>
      <c r="SGF1534" s="80"/>
      <c r="SGG1534" s="52"/>
      <c r="SGH1534" s="69"/>
      <c r="SGI1534" s="69"/>
      <c r="SGJ1534" s="69"/>
      <c r="SGK1534" s="107"/>
      <c r="SGL1534" s="2"/>
      <c r="SGM1534" s="15"/>
      <c r="SGN1534" s="15"/>
      <c r="SGO1534" s="80"/>
      <c r="SGP1534" s="52"/>
      <c r="SGQ1534" s="69"/>
      <c r="SGR1534" s="69"/>
      <c r="SGS1534" s="69"/>
      <c r="SGT1534" s="107"/>
      <c r="SGU1534" s="2"/>
      <c r="SGV1534" s="15"/>
      <c r="SGW1534" s="15"/>
      <c r="SGX1534" s="80"/>
      <c r="SGY1534" s="52"/>
      <c r="SGZ1534" s="69"/>
      <c r="SHA1534" s="69"/>
      <c r="SHB1534" s="69"/>
      <c r="SHC1534" s="107"/>
      <c r="SHD1534" s="2"/>
      <c r="SHE1534" s="15"/>
      <c r="SHF1534" s="15"/>
      <c r="SHG1534" s="80"/>
      <c r="SHH1534" s="52"/>
      <c r="SHI1534" s="69"/>
      <c r="SHJ1534" s="69"/>
      <c r="SHK1534" s="69"/>
      <c r="SHL1534" s="107"/>
      <c r="SHM1534" s="2"/>
      <c r="SHN1534" s="15"/>
      <c r="SHO1534" s="15"/>
      <c r="SHP1534" s="80"/>
      <c r="SHQ1534" s="52"/>
      <c r="SHR1534" s="69"/>
      <c r="SHS1534" s="69"/>
      <c r="SHT1534" s="69"/>
      <c r="SHU1534" s="107"/>
      <c r="SHV1534" s="2"/>
      <c r="SHW1534" s="15"/>
      <c r="SHX1534" s="15"/>
      <c r="SHY1534" s="80"/>
      <c r="SHZ1534" s="52"/>
      <c r="SIA1534" s="69"/>
      <c r="SIB1534" s="69"/>
      <c r="SIC1534" s="69"/>
      <c r="SID1534" s="107"/>
      <c r="SIE1534" s="2"/>
      <c r="SIF1534" s="15"/>
      <c r="SIG1534" s="15"/>
      <c r="SIH1534" s="80"/>
      <c r="SII1534" s="52"/>
      <c r="SIJ1534" s="69"/>
      <c r="SIK1534" s="69"/>
      <c r="SIL1534" s="69"/>
      <c r="SIM1534" s="107"/>
      <c r="SIN1534" s="2"/>
      <c r="SIO1534" s="15"/>
      <c r="SIP1534" s="15"/>
      <c r="SIQ1534" s="80"/>
      <c r="SIR1534" s="52"/>
      <c r="SIS1534" s="69"/>
      <c r="SIT1534" s="69"/>
      <c r="SIU1534" s="69"/>
      <c r="SIV1534" s="107"/>
      <c r="SIW1534" s="2"/>
      <c r="SIX1534" s="15"/>
      <c r="SIY1534" s="15"/>
      <c r="SIZ1534" s="80"/>
      <c r="SJA1534" s="52"/>
      <c r="SJB1534" s="69"/>
      <c r="SJC1534" s="69"/>
      <c r="SJD1534" s="69"/>
      <c r="SJE1534" s="107"/>
      <c r="SJF1534" s="2"/>
      <c r="SJG1534" s="15"/>
      <c r="SJH1534" s="15"/>
      <c r="SJI1534" s="80"/>
      <c r="SJJ1534" s="52"/>
      <c r="SJK1534" s="69"/>
      <c r="SJL1534" s="69"/>
      <c r="SJM1534" s="69"/>
      <c r="SJN1534" s="107"/>
      <c r="SJO1534" s="2"/>
      <c r="SJP1534" s="15"/>
      <c r="SJQ1534" s="15"/>
      <c r="SJR1534" s="80"/>
      <c r="SJS1534" s="52"/>
      <c r="SJT1534" s="69"/>
      <c r="SJU1534" s="69"/>
      <c r="SJV1534" s="69"/>
      <c r="SJW1534" s="107"/>
      <c r="SJX1534" s="2"/>
      <c r="SJY1534" s="15"/>
      <c r="SJZ1534" s="15"/>
      <c r="SKA1534" s="80"/>
      <c r="SKB1534" s="52"/>
      <c r="SKC1534" s="69"/>
      <c r="SKD1534" s="69"/>
      <c r="SKE1534" s="69"/>
      <c r="SKF1534" s="107"/>
      <c r="SKG1534" s="2"/>
      <c r="SKH1534" s="15"/>
      <c r="SKI1534" s="15"/>
      <c r="SKJ1534" s="80"/>
      <c r="SKK1534" s="52"/>
      <c r="SKL1534" s="69"/>
      <c r="SKM1534" s="69"/>
      <c r="SKN1534" s="69"/>
      <c r="SKO1534" s="107"/>
      <c r="SKP1534" s="2"/>
      <c r="SKQ1534" s="15"/>
      <c r="SKR1534" s="15"/>
      <c r="SKS1534" s="80"/>
      <c r="SKT1534" s="52"/>
      <c r="SKU1534" s="69"/>
      <c r="SKV1534" s="69"/>
      <c r="SKW1534" s="69"/>
      <c r="SKX1534" s="107"/>
      <c r="SKY1534" s="2"/>
      <c r="SKZ1534" s="15"/>
      <c r="SLA1534" s="15"/>
      <c r="SLB1534" s="80"/>
      <c r="SLC1534" s="52"/>
      <c r="SLD1534" s="69"/>
      <c r="SLE1534" s="69"/>
      <c r="SLF1534" s="69"/>
      <c r="SLG1534" s="107"/>
      <c r="SLH1534" s="2"/>
      <c r="SLI1534" s="15"/>
      <c r="SLJ1534" s="15"/>
      <c r="SLK1534" s="80"/>
      <c r="SLL1534" s="52"/>
      <c r="SLM1534" s="69"/>
      <c r="SLN1534" s="69"/>
      <c r="SLO1534" s="69"/>
      <c r="SLP1534" s="107"/>
      <c r="SLQ1534" s="2"/>
      <c r="SLR1534" s="15"/>
      <c r="SLS1534" s="15"/>
      <c r="SLT1534" s="80"/>
      <c r="SLU1534" s="52"/>
      <c r="SLV1534" s="69"/>
      <c r="SLW1534" s="69"/>
      <c r="SLX1534" s="69"/>
      <c r="SLY1534" s="107"/>
      <c r="SLZ1534" s="2"/>
      <c r="SMA1534" s="15"/>
      <c r="SMB1534" s="15"/>
      <c r="SMC1534" s="80"/>
      <c r="SMD1534" s="52"/>
      <c r="SME1534" s="69"/>
      <c r="SMF1534" s="69"/>
      <c r="SMG1534" s="69"/>
      <c r="SMH1534" s="107"/>
      <c r="SMI1534" s="2"/>
      <c r="SMJ1534" s="15"/>
      <c r="SMK1534" s="15"/>
      <c r="SML1534" s="80"/>
      <c r="SMM1534" s="52"/>
      <c r="SMN1534" s="69"/>
      <c r="SMO1534" s="69"/>
      <c r="SMP1534" s="69"/>
      <c r="SMQ1534" s="107"/>
      <c r="SMR1534" s="2"/>
      <c r="SMS1534" s="15"/>
      <c r="SMT1534" s="15"/>
      <c r="SMU1534" s="80"/>
      <c r="SMV1534" s="52"/>
      <c r="SMW1534" s="69"/>
      <c r="SMX1534" s="69"/>
      <c r="SMY1534" s="69"/>
      <c r="SMZ1534" s="107"/>
      <c r="SNA1534" s="2"/>
      <c r="SNB1534" s="15"/>
      <c r="SNC1534" s="15"/>
      <c r="SND1534" s="80"/>
      <c r="SNE1534" s="52"/>
      <c r="SNF1534" s="69"/>
      <c r="SNG1534" s="69"/>
      <c r="SNH1534" s="69"/>
      <c r="SNI1534" s="107"/>
      <c r="SNJ1534" s="2"/>
      <c r="SNK1534" s="15"/>
      <c r="SNL1534" s="15"/>
      <c r="SNM1534" s="80"/>
      <c r="SNN1534" s="52"/>
      <c r="SNO1534" s="69"/>
      <c r="SNP1534" s="69"/>
      <c r="SNQ1534" s="69"/>
      <c r="SNR1534" s="107"/>
      <c r="SNS1534" s="2"/>
      <c r="SNT1534" s="15"/>
      <c r="SNU1534" s="15"/>
      <c r="SNV1534" s="80"/>
      <c r="SNW1534" s="52"/>
      <c r="SNX1534" s="69"/>
      <c r="SNY1534" s="69"/>
      <c r="SNZ1534" s="69"/>
      <c r="SOA1534" s="107"/>
      <c r="SOB1534" s="2"/>
      <c r="SOC1534" s="15"/>
      <c r="SOD1534" s="15"/>
      <c r="SOE1534" s="80"/>
      <c r="SOF1534" s="52"/>
      <c r="SOG1534" s="69"/>
      <c r="SOH1534" s="69"/>
      <c r="SOI1534" s="69"/>
      <c r="SOJ1534" s="107"/>
      <c r="SOK1534" s="2"/>
      <c r="SOL1534" s="15"/>
      <c r="SOM1534" s="15"/>
      <c r="SON1534" s="80"/>
      <c r="SOO1534" s="52"/>
      <c r="SOP1534" s="69"/>
      <c r="SOQ1534" s="69"/>
      <c r="SOR1534" s="69"/>
      <c r="SOS1534" s="107"/>
      <c r="SOT1534" s="2"/>
      <c r="SOU1534" s="15"/>
      <c r="SOV1534" s="15"/>
      <c r="SOW1534" s="80"/>
      <c r="SOX1534" s="52"/>
      <c r="SOY1534" s="69"/>
      <c r="SOZ1534" s="69"/>
      <c r="SPA1534" s="69"/>
      <c r="SPB1534" s="107"/>
      <c r="SPC1534" s="2"/>
      <c r="SPD1534" s="15"/>
      <c r="SPE1534" s="15"/>
      <c r="SPF1534" s="80"/>
      <c r="SPG1534" s="52"/>
      <c r="SPH1534" s="69"/>
      <c r="SPI1534" s="69"/>
      <c r="SPJ1534" s="69"/>
      <c r="SPK1534" s="107"/>
      <c r="SPL1534" s="2"/>
      <c r="SPM1534" s="15"/>
      <c r="SPN1534" s="15"/>
      <c r="SPO1534" s="80"/>
      <c r="SPP1534" s="52"/>
      <c r="SPQ1534" s="69"/>
      <c r="SPR1534" s="69"/>
      <c r="SPS1534" s="69"/>
      <c r="SPT1534" s="107"/>
      <c r="SPU1534" s="2"/>
      <c r="SPV1534" s="15"/>
      <c r="SPW1534" s="15"/>
      <c r="SPX1534" s="80"/>
      <c r="SPY1534" s="52"/>
      <c r="SPZ1534" s="69"/>
      <c r="SQA1534" s="69"/>
      <c r="SQB1534" s="69"/>
      <c r="SQC1534" s="107"/>
      <c r="SQD1534" s="2"/>
      <c r="SQE1534" s="15"/>
      <c r="SQF1534" s="15"/>
      <c r="SQG1534" s="80"/>
      <c r="SQH1534" s="52"/>
      <c r="SQI1534" s="69"/>
      <c r="SQJ1534" s="69"/>
      <c r="SQK1534" s="69"/>
      <c r="SQL1534" s="107"/>
      <c r="SQM1534" s="2"/>
      <c r="SQN1534" s="15"/>
      <c r="SQO1534" s="15"/>
      <c r="SQP1534" s="80"/>
      <c r="SQQ1534" s="52"/>
      <c r="SQR1534" s="69"/>
      <c r="SQS1534" s="69"/>
      <c r="SQT1534" s="69"/>
      <c r="SQU1534" s="107"/>
      <c r="SQV1534" s="2"/>
      <c r="SQW1534" s="15"/>
      <c r="SQX1534" s="15"/>
      <c r="SQY1534" s="80"/>
      <c r="SQZ1534" s="52"/>
      <c r="SRA1534" s="69"/>
      <c r="SRB1534" s="69"/>
      <c r="SRC1534" s="69"/>
      <c r="SRD1534" s="107"/>
      <c r="SRE1534" s="2"/>
      <c r="SRF1534" s="15"/>
      <c r="SRG1534" s="15"/>
      <c r="SRH1534" s="80"/>
      <c r="SRI1534" s="52"/>
      <c r="SRJ1534" s="69"/>
      <c r="SRK1534" s="69"/>
      <c r="SRL1534" s="69"/>
      <c r="SRM1534" s="107"/>
      <c r="SRN1534" s="2"/>
      <c r="SRO1534" s="15"/>
      <c r="SRP1534" s="15"/>
      <c r="SRQ1534" s="80"/>
      <c r="SRR1534" s="52"/>
      <c r="SRS1534" s="69"/>
      <c r="SRT1534" s="69"/>
      <c r="SRU1534" s="69"/>
      <c r="SRV1534" s="107"/>
      <c r="SRW1534" s="2"/>
      <c r="SRX1534" s="15"/>
      <c r="SRY1534" s="15"/>
      <c r="SRZ1534" s="80"/>
      <c r="SSA1534" s="52"/>
      <c r="SSB1534" s="69"/>
      <c r="SSC1534" s="69"/>
      <c r="SSD1534" s="69"/>
      <c r="SSE1534" s="107"/>
      <c r="SSF1534" s="2"/>
      <c r="SSG1534" s="15"/>
      <c r="SSH1534" s="15"/>
      <c r="SSI1534" s="80"/>
      <c r="SSJ1534" s="52"/>
      <c r="SSK1534" s="69"/>
      <c r="SSL1534" s="69"/>
      <c r="SSM1534" s="69"/>
      <c r="SSN1534" s="107"/>
      <c r="SSO1534" s="2"/>
      <c r="SSP1534" s="15"/>
      <c r="SSQ1534" s="15"/>
      <c r="SSR1534" s="80"/>
      <c r="SSS1534" s="52"/>
      <c r="SST1534" s="69"/>
      <c r="SSU1534" s="69"/>
      <c r="SSV1534" s="69"/>
      <c r="SSW1534" s="107"/>
      <c r="SSX1534" s="2"/>
      <c r="SSY1534" s="15"/>
      <c r="SSZ1534" s="15"/>
      <c r="STA1534" s="80"/>
      <c r="STB1534" s="52"/>
      <c r="STC1534" s="69"/>
      <c r="STD1534" s="69"/>
      <c r="STE1534" s="69"/>
      <c r="STF1534" s="107"/>
      <c r="STG1534" s="2"/>
      <c r="STH1534" s="15"/>
      <c r="STI1534" s="15"/>
      <c r="STJ1534" s="80"/>
      <c r="STK1534" s="52"/>
      <c r="STL1534" s="69"/>
      <c r="STM1534" s="69"/>
      <c r="STN1534" s="69"/>
      <c r="STO1534" s="107"/>
      <c r="STP1534" s="2"/>
      <c r="STQ1534" s="15"/>
      <c r="STR1534" s="15"/>
      <c r="STS1534" s="80"/>
      <c r="STT1534" s="52"/>
      <c r="STU1534" s="69"/>
      <c r="STV1534" s="69"/>
      <c r="STW1534" s="69"/>
      <c r="STX1534" s="107"/>
      <c r="STY1534" s="2"/>
      <c r="STZ1534" s="15"/>
      <c r="SUA1534" s="15"/>
      <c r="SUB1534" s="80"/>
      <c r="SUC1534" s="52"/>
      <c r="SUD1534" s="69"/>
      <c r="SUE1534" s="69"/>
      <c r="SUF1534" s="69"/>
      <c r="SUG1534" s="107"/>
      <c r="SUH1534" s="2"/>
      <c r="SUI1534" s="15"/>
      <c r="SUJ1534" s="15"/>
      <c r="SUK1534" s="80"/>
      <c r="SUL1534" s="52"/>
      <c r="SUM1534" s="69"/>
      <c r="SUN1534" s="69"/>
      <c r="SUO1534" s="69"/>
      <c r="SUP1534" s="107"/>
      <c r="SUQ1534" s="2"/>
      <c r="SUR1534" s="15"/>
      <c r="SUS1534" s="15"/>
      <c r="SUT1534" s="80"/>
      <c r="SUU1534" s="52"/>
      <c r="SUV1534" s="69"/>
      <c r="SUW1534" s="69"/>
      <c r="SUX1534" s="69"/>
      <c r="SUY1534" s="107"/>
      <c r="SUZ1534" s="2"/>
      <c r="SVA1534" s="15"/>
      <c r="SVB1534" s="15"/>
      <c r="SVC1534" s="80"/>
      <c r="SVD1534" s="52"/>
      <c r="SVE1534" s="69"/>
      <c r="SVF1534" s="69"/>
      <c r="SVG1534" s="69"/>
      <c r="SVH1534" s="107"/>
      <c r="SVI1534" s="2"/>
      <c r="SVJ1534" s="15"/>
      <c r="SVK1534" s="15"/>
      <c r="SVL1534" s="80"/>
      <c r="SVM1534" s="52"/>
      <c r="SVN1534" s="69"/>
      <c r="SVO1534" s="69"/>
      <c r="SVP1534" s="69"/>
      <c r="SVQ1534" s="107"/>
      <c r="SVR1534" s="2"/>
      <c r="SVS1534" s="15"/>
      <c r="SVT1534" s="15"/>
      <c r="SVU1534" s="80"/>
      <c r="SVV1534" s="52"/>
      <c r="SVW1534" s="69"/>
      <c r="SVX1534" s="69"/>
      <c r="SVY1534" s="69"/>
      <c r="SVZ1534" s="107"/>
      <c r="SWA1534" s="2"/>
      <c r="SWB1534" s="15"/>
      <c r="SWC1534" s="15"/>
      <c r="SWD1534" s="80"/>
      <c r="SWE1534" s="52"/>
      <c r="SWF1534" s="69"/>
      <c r="SWG1534" s="69"/>
      <c r="SWH1534" s="69"/>
      <c r="SWI1534" s="107"/>
      <c r="SWJ1534" s="2"/>
      <c r="SWK1534" s="15"/>
      <c r="SWL1534" s="15"/>
      <c r="SWM1534" s="80"/>
      <c r="SWN1534" s="52"/>
      <c r="SWO1534" s="69"/>
      <c r="SWP1534" s="69"/>
      <c r="SWQ1534" s="69"/>
      <c r="SWR1534" s="107"/>
      <c r="SWS1534" s="2"/>
      <c r="SWT1534" s="15"/>
      <c r="SWU1534" s="15"/>
      <c r="SWV1534" s="80"/>
      <c r="SWW1534" s="52"/>
      <c r="SWX1534" s="69"/>
      <c r="SWY1534" s="69"/>
      <c r="SWZ1534" s="69"/>
      <c r="SXA1534" s="107"/>
      <c r="SXB1534" s="2"/>
      <c r="SXC1534" s="15"/>
      <c r="SXD1534" s="15"/>
      <c r="SXE1534" s="80"/>
      <c r="SXF1534" s="52"/>
      <c r="SXG1534" s="69"/>
      <c r="SXH1534" s="69"/>
      <c r="SXI1534" s="69"/>
      <c r="SXJ1534" s="107"/>
      <c r="SXK1534" s="2"/>
      <c r="SXL1534" s="15"/>
      <c r="SXM1534" s="15"/>
      <c r="SXN1534" s="80"/>
      <c r="SXO1534" s="52"/>
      <c r="SXP1534" s="69"/>
      <c r="SXQ1534" s="69"/>
      <c r="SXR1534" s="69"/>
      <c r="SXS1534" s="107"/>
      <c r="SXT1534" s="2"/>
      <c r="SXU1534" s="15"/>
      <c r="SXV1534" s="15"/>
      <c r="SXW1534" s="80"/>
      <c r="SXX1534" s="52"/>
      <c r="SXY1534" s="69"/>
      <c r="SXZ1534" s="69"/>
      <c r="SYA1534" s="69"/>
      <c r="SYB1534" s="107"/>
      <c r="SYC1534" s="2"/>
      <c r="SYD1534" s="15"/>
      <c r="SYE1534" s="15"/>
      <c r="SYF1534" s="80"/>
      <c r="SYG1534" s="52"/>
      <c r="SYH1534" s="69"/>
      <c r="SYI1534" s="69"/>
      <c r="SYJ1534" s="69"/>
      <c r="SYK1534" s="107"/>
      <c r="SYL1534" s="2"/>
      <c r="SYM1534" s="15"/>
      <c r="SYN1534" s="15"/>
      <c r="SYO1534" s="80"/>
      <c r="SYP1534" s="52"/>
      <c r="SYQ1534" s="69"/>
      <c r="SYR1534" s="69"/>
      <c r="SYS1534" s="69"/>
      <c r="SYT1534" s="107"/>
      <c r="SYU1534" s="2"/>
      <c r="SYV1534" s="15"/>
      <c r="SYW1534" s="15"/>
      <c r="SYX1534" s="80"/>
      <c r="SYY1534" s="52"/>
      <c r="SYZ1534" s="69"/>
      <c r="SZA1534" s="69"/>
      <c r="SZB1534" s="69"/>
      <c r="SZC1534" s="107"/>
      <c r="SZD1534" s="2"/>
      <c r="SZE1534" s="15"/>
      <c r="SZF1534" s="15"/>
      <c r="SZG1534" s="80"/>
      <c r="SZH1534" s="52"/>
      <c r="SZI1534" s="69"/>
      <c r="SZJ1534" s="69"/>
      <c r="SZK1534" s="69"/>
      <c r="SZL1534" s="107"/>
      <c r="SZM1534" s="2"/>
      <c r="SZN1534" s="15"/>
      <c r="SZO1534" s="15"/>
      <c r="SZP1534" s="80"/>
      <c r="SZQ1534" s="52"/>
      <c r="SZR1534" s="69"/>
      <c r="SZS1534" s="69"/>
      <c r="SZT1534" s="69"/>
      <c r="SZU1534" s="107"/>
      <c r="SZV1534" s="2"/>
      <c r="SZW1534" s="15"/>
      <c r="SZX1534" s="15"/>
      <c r="SZY1534" s="80"/>
      <c r="SZZ1534" s="52"/>
      <c r="TAA1534" s="69"/>
      <c r="TAB1534" s="69"/>
      <c r="TAC1534" s="69"/>
      <c r="TAD1534" s="107"/>
      <c r="TAE1534" s="2"/>
      <c r="TAF1534" s="15"/>
      <c r="TAG1534" s="15"/>
      <c r="TAH1534" s="80"/>
      <c r="TAI1534" s="52"/>
      <c r="TAJ1534" s="69"/>
      <c r="TAK1534" s="69"/>
      <c r="TAL1534" s="69"/>
      <c r="TAM1534" s="107"/>
      <c r="TAN1534" s="2"/>
      <c r="TAO1534" s="15"/>
      <c r="TAP1534" s="15"/>
      <c r="TAQ1534" s="80"/>
      <c r="TAR1534" s="52"/>
      <c r="TAS1534" s="69"/>
      <c r="TAT1534" s="69"/>
      <c r="TAU1534" s="69"/>
      <c r="TAV1534" s="107"/>
      <c r="TAW1534" s="2"/>
      <c r="TAX1534" s="15"/>
      <c r="TAY1534" s="15"/>
      <c r="TAZ1534" s="80"/>
      <c r="TBA1534" s="52"/>
      <c r="TBB1534" s="69"/>
      <c r="TBC1534" s="69"/>
      <c r="TBD1534" s="69"/>
      <c r="TBE1534" s="107"/>
      <c r="TBF1534" s="2"/>
      <c r="TBG1534" s="15"/>
      <c r="TBH1534" s="15"/>
      <c r="TBI1534" s="80"/>
      <c r="TBJ1534" s="52"/>
      <c r="TBK1534" s="69"/>
      <c r="TBL1534" s="69"/>
      <c r="TBM1534" s="69"/>
      <c r="TBN1534" s="107"/>
      <c r="TBO1534" s="2"/>
      <c r="TBP1534" s="15"/>
      <c r="TBQ1534" s="15"/>
      <c r="TBR1534" s="80"/>
      <c r="TBS1534" s="52"/>
      <c r="TBT1534" s="69"/>
      <c r="TBU1534" s="69"/>
      <c r="TBV1534" s="69"/>
      <c r="TBW1534" s="107"/>
      <c r="TBX1534" s="2"/>
      <c r="TBY1534" s="15"/>
      <c r="TBZ1534" s="15"/>
      <c r="TCA1534" s="80"/>
      <c r="TCB1534" s="52"/>
      <c r="TCC1534" s="69"/>
      <c r="TCD1534" s="69"/>
      <c r="TCE1534" s="69"/>
      <c r="TCF1534" s="107"/>
      <c r="TCG1534" s="2"/>
      <c r="TCH1534" s="15"/>
      <c r="TCI1534" s="15"/>
      <c r="TCJ1534" s="80"/>
      <c r="TCK1534" s="52"/>
      <c r="TCL1534" s="69"/>
      <c r="TCM1534" s="69"/>
      <c r="TCN1534" s="69"/>
      <c r="TCO1534" s="107"/>
      <c r="TCP1534" s="2"/>
      <c r="TCQ1534" s="15"/>
      <c r="TCR1534" s="15"/>
      <c r="TCS1534" s="80"/>
      <c r="TCT1534" s="52"/>
      <c r="TCU1534" s="69"/>
      <c r="TCV1534" s="69"/>
      <c r="TCW1534" s="69"/>
      <c r="TCX1534" s="107"/>
      <c r="TCY1534" s="2"/>
      <c r="TCZ1534" s="15"/>
      <c r="TDA1534" s="15"/>
      <c r="TDB1534" s="80"/>
      <c r="TDC1534" s="52"/>
      <c r="TDD1534" s="69"/>
      <c r="TDE1534" s="69"/>
      <c r="TDF1534" s="69"/>
      <c r="TDG1534" s="107"/>
      <c r="TDH1534" s="2"/>
      <c r="TDI1534" s="15"/>
      <c r="TDJ1534" s="15"/>
      <c r="TDK1534" s="80"/>
      <c r="TDL1534" s="52"/>
      <c r="TDM1534" s="69"/>
      <c r="TDN1534" s="69"/>
      <c r="TDO1534" s="69"/>
      <c r="TDP1534" s="107"/>
      <c r="TDQ1534" s="2"/>
      <c r="TDR1534" s="15"/>
      <c r="TDS1534" s="15"/>
      <c r="TDT1534" s="80"/>
      <c r="TDU1534" s="52"/>
      <c r="TDV1534" s="69"/>
      <c r="TDW1534" s="69"/>
      <c r="TDX1534" s="69"/>
      <c r="TDY1534" s="107"/>
      <c r="TDZ1534" s="2"/>
      <c r="TEA1534" s="15"/>
      <c r="TEB1534" s="15"/>
      <c r="TEC1534" s="80"/>
      <c r="TED1534" s="52"/>
      <c r="TEE1534" s="69"/>
      <c r="TEF1534" s="69"/>
      <c r="TEG1534" s="69"/>
      <c r="TEH1534" s="107"/>
      <c r="TEI1534" s="2"/>
      <c r="TEJ1534" s="15"/>
      <c r="TEK1534" s="15"/>
      <c r="TEL1534" s="80"/>
      <c r="TEM1534" s="52"/>
      <c r="TEN1534" s="69"/>
      <c r="TEO1534" s="69"/>
      <c r="TEP1534" s="69"/>
      <c r="TEQ1534" s="107"/>
      <c r="TER1534" s="2"/>
      <c r="TES1534" s="15"/>
      <c r="TET1534" s="15"/>
      <c r="TEU1534" s="80"/>
      <c r="TEV1534" s="52"/>
      <c r="TEW1534" s="69"/>
      <c r="TEX1534" s="69"/>
      <c r="TEY1534" s="69"/>
      <c r="TEZ1534" s="107"/>
      <c r="TFA1534" s="2"/>
      <c r="TFB1534" s="15"/>
      <c r="TFC1534" s="15"/>
      <c r="TFD1534" s="80"/>
      <c r="TFE1534" s="52"/>
      <c r="TFF1534" s="69"/>
      <c r="TFG1534" s="69"/>
      <c r="TFH1534" s="69"/>
      <c r="TFI1534" s="107"/>
      <c r="TFJ1534" s="2"/>
      <c r="TFK1534" s="15"/>
      <c r="TFL1534" s="15"/>
      <c r="TFM1534" s="80"/>
      <c r="TFN1534" s="52"/>
      <c r="TFO1534" s="69"/>
      <c r="TFP1534" s="69"/>
      <c r="TFQ1534" s="69"/>
      <c r="TFR1534" s="107"/>
      <c r="TFS1534" s="2"/>
      <c r="TFT1534" s="15"/>
      <c r="TFU1534" s="15"/>
      <c r="TFV1534" s="80"/>
      <c r="TFW1534" s="52"/>
      <c r="TFX1534" s="69"/>
      <c r="TFY1534" s="69"/>
      <c r="TFZ1534" s="69"/>
      <c r="TGA1534" s="107"/>
      <c r="TGB1534" s="2"/>
      <c r="TGC1534" s="15"/>
      <c r="TGD1534" s="15"/>
      <c r="TGE1534" s="80"/>
      <c r="TGF1534" s="52"/>
      <c r="TGG1534" s="69"/>
      <c r="TGH1534" s="69"/>
      <c r="TGI1534" s="69"/>
      <c r="TGJ1534" s="107"/>
      <c r="TGK1534" s="2"/>
      <c r="TGL1534" s="15"/>
      <c r="TGM1534" s="15"/>
      <c r="TGN1534" s="80"/>
      <c r="TGO1534" s="52"/>
      <c r="TGP1534" s="69"/>
      <c r="TGQ1534" s="69"/>
      <c r="TGR1534" s="69"/>
      <c r="TGS1534" s="107"/>
      <c r="TGT1534" s="2"/>
      <c r="TGU1534" s="15"/>
      <c r="TGV1534" s="15"/>
      <c r="TGW1534" s="80"/>
      <c r="TGX1534" s="52"/>
      <c r="TGY1534" s="69"/>
      <c r="TGZ1534" s="69"/>
      <c r="THA1534" s="69"/>
      <c r="THB1534" s="107"/>
      <c r="THC1534" s="2"/>
      <c r="THD1534" s="15"/>
      <c r="THE1534" s="15"/>
      <c r="THF1534" s="80"/>
      <c r="THG1534" s="52"/>
      <c r="THH1534" s="69"/>
      <c r="THI1534" s="69"/>
      <c r="THJ1534" s="69"/>
      <c r="THK1534" s="107"/>
      <c r="THL1534" s="2"/>
      <c r="THM1534" s="15"/>
      <c r="THN1534" s="15"/>
      <c r="THO1534" s="80"/>
      <c r="THP1534" s="52"/>
      <c r="THQ1534" s="69"/>
      <c r="THR1534" s="69"/>
      <c r="THS1534" s="69"/>
      <c r="THT1534" s="107"/>
      <c r="THU1534" s="2"/>
      <c r="THV1534" s="15"/>
      <c r="THW1534" s="15"/>
      <c r="THX1534" s="80"/>
      <c r="THY1534" s="52"/>
      <c r="THZ1534" s="69"/>
      <c r="TIA1534" s="69"/>
      <c r="TIB1534" s="69"/>
      <c r="TIC1534" s="107"/>
      <c r="TID1534" s="2"/>
      <c r="TIE1534" s="15"/>
      <c r="TIF1534" s="15"/>
      <c r="TIG1534" s="80"/>
      <c r="TIH1534" s="52"/>
      <c r="TII1534" s="69"/>
      <c r="TIJ1534" s="69"/>
      <c r="TIK1534" s="69"/>
      <c r="TIL1534" s="107"/>
      <c r="TIM1534" s="2"/>
      <c r="TIN1534" s="15"/>
      <c r="TIO1534" s="15"/>
      <c r="TIP1534" s="80"/>
      <c r="TIQ1534" s="52"/>
      <c r="TIR1534" s="69"/>
      <c r="TIS1534" s="69"/>
      <c r="TIT1534" s="69"/>
      <c r="TIU1534" s="107"/>
      <c r="TIV1534" s="2"/>
      <c r="TIW1534" s="15"/>
      <c r="TIX1534" s="15"/>
      <c r="TIY1534" s="80"/>
      <c r="TIZ1534" s="52"/>
      <c r="TJA1534" s="69"/>
      <c r="TJB1534" s="69"/>
      <c r="TJC1534" s="69"/>
      <c r="TJD1534" s="107"/>
      <c r="TJE1534" s="2"/>
      <c r="TJF1534" s="15"/>
      <c r="TJG1534" s="15"/>
      <c r="TJH1534" s="80"/>
      <c r="TJI1534" s="52"/>
      <c r="TJJ1534" s="69"/>
      <c r="TJK1534" s="69"/>
      <c r="TJL1534" s="69"/>
      <c r="TJM1534" s="107"/>
      <c r="TJN1534" s="2"/>
      <c r="TJO1534" s="15"/>
      <c r="TJP1534" s="15"/>
      <c r="TJQ1534" s="80"/>
      <c r="TJR1534" s="52"/>
      <c r="TJS1534" s="69"/>
      <c r="TJT1534" s="69"/>
      <c r="TJU1534" s="69"/>
      <c r="TJV1534" s="107"/>
      <c r="TJW1534" s="2"/>
      <c r="TJX1534" s="15"/>
      <c r="TJY1534" s="15"/>
      <c r="TJZ1534" s="80"/>
      <c r="TKA1534" s="52"/>
      <c r="TKB1534" s="69"/>
      <c r="TKC1534" s="69"/>
      <c r="TKD1534" s="69"/>
      <c r="TKE1534" s="107"/>
      <c r="TKF1534" s="2"/>
      <c r="TKG1534" s="15"/>
      <c r="TKH1534" s="15"/>
      <c r="TKI1534" s="80"/>
      <c r="TKJ1534" s="52"/>
      <c r="TKK1534" s="69"/>
      <c r="TKL1534" s="69"/>
      <c r="TKM1534" s="69"/>
      <c r="TKN1534" s="107"/>
      <c r="TKO1534" s="2"/>
      <c r="TKP1534" s="15"/>
      <c r="TKQ1534" s="15"/>
      <c r="TKR1534" s="80"/>
      <c r="TKS1534" s="52"/>
      <c r="TKT1534" s="69"/>
      <c r="TKU1534" s="69"/>
      <c r="TKV1534" s="69"/>
      <c r="TKW1534" s="107"/>
      <c r="TKX1534" s="2"/>
      <c r="TKY1534" s="15"/>
      <c r="TKZ1534" s="15"/>
      <c r="TLA1534" s="80"/>
      <c r="TLB1534" s="52"/>
      <c r="TLC1534" s="69"/>
      <c r="TLD1534" s="69"/>
      <c r="TLE1534" s="69"/>
      <c r="TLF1534" s="107"/>
      <c r="TLG1534" s="2"/>
      <c r="TLH1534" s="15"/>
      <c r="TLI1534" s="15"/>
      <c r="TLJ1534" s="80"/>
      <c r="TLK1534" s="52"/>
      <c r="TLL1534" s="69"/>
      <c r="TLM1534" s="69"/>
      <c r="TLN1534" s="69"/>
      <c r="TLO1534" s="107"/>
      <c r="TLP1534" s="2"/>
      <c r="TLQ1534" s="15"/>
      <c r="TLR1534" s="15"/>
      <c r="TLS1534" s="80"/>
      <c r="TLT1534" s="52"/>
      <c r="TLU1534" s="69"/>
      <c r="TLV1534" s="69"/>
      <c r="TLW1534" s="69"/>
      <c r="TLX1534" s="107"/>
      <c r="TLY1534" s="2"/>
      <c r="TLZ1534" s="15"/>
      <c r="TMA1534" s="15"/>
      <c r="TMB1534" s="80"/>
      <c r="TMC1534" s="52"/>
      <c r="TMD1534" s="69"/>
      <c r="TME1534" s="69"/>
      <c r="TMF1534" s="69"/>
      <c r="TMG1534" s="107"/>
      <c r="TMH1534" s="2"/>
      <c r="TMI1534" s="15"/>
      <c r="TMJ1534" s="15"/>
      <c r="TMK1534" s="80"/>
      <c r="TML1534" s="52"/>
      <c r="TMM1534" s="69"/>
      <c r="TMN1534" s="69"/>
      <c r="TMO1534" s="69"/>
      <c r="TMP1534" s="107"/>
      <c r="TMQ1534" s="2"/>
      <c r="TMR1534" s="15"/>
      <c r="TMS1534" s="15"/>
      <c r="TMT1534" s="80"/>
      <c r="TMU1534" s="52"/>
      <c r="TMV1534" s="69"/>
      <c r="TMW1534" s="69"/>
      <c r="TMX1534" s="69"/>
      <c r="TMY1534" s="107"/>
      <c r="TMZ1534" s="2"/>
      <c r="TNA1534" s="15"/>
      <c r="TNB1534" s="15"/>
      <c r="TNC1534" s="80"/>
      <c r="TND1534" s="52"/>
      <c r="TNE1534" s="69"/>
      <c r="TNF1534" s="69"/>
      <c r="TNG1534" s="69"/>
      <c r="TNH1534" s="107"/>
      <c r="TNI1534" s="2"/>
      <c r="TNJ1534" s="15"/>
      <c r="TNK1534" s="15"/>
      <c r="TNL1534" s="80"/>
      <c r="TNM1534" s="52"/>
      <c r="TNN1534" s="69"/>
      <c r="TNO1534" s="69"/>
      <c r="TNP1534" s="69"/>
      <c r="TNQ1534" s="107"/>
      <c r="TNR1534" s="2"/>
      <c r="TNS1534" s="15"/>
      <c r="TNT1534" s="15"/>
      <c r="TNU1534" s="80"/>
      <c r="TNV1534" s="52"/>
      <c r="TNW1534" s="69"/>
      <c r="TNX1534" s="69"/>
      <c r="TNY1534" s="69"/>
      <c r="TNZ1534" s="107"/>
      <c r="TOA1534" s="2"/>
      <c r="TOB1534" s="15"/>
      <c r="TOC1534" s="15"/>
      <c r="TOD1534" s="80"/>
      <c r="TOE1534" s="52"/>
      <c r="TOF1534" s="69"/>
      <c r="TOG1534" s="69"/>
      <c r="TOH1534" s="69"/>
      <c r="TOI1534" s="107"/>
      <c r="TOJ1534" s="2"/>
      <c r="TOK1534" s="15"/>
      <c r="TOL1534" s="15"/>
      <c r="TOM1534" s="80"/>
      <c r="TON1534" s="52"/>
      <c r="TOO1534" s="69"/>
      <c r="TOP1534" s="69"/>
      <c r="TOQ1534" s="69"/>
      <c r="TOR1534" s="107"/>
      <c r="TOS1534" s="2"/>
      <c r="TOT1534" s="15"/>
      <c r="TOU1534" s="15"/>
      <c r="TOV1534" s="80"/>
      <c r="TOW1534" s="52"/>
      <c r="TOX1534" s="69"/>
      <c r="TOY1534" s="69"/>
      <c r="TOZ1534" s="69"/>
      <c r="TPA1534" s="107"/>
      <c r="TPB1534" s="2"/>
      <c r="TPC1534" s="15"/>
      <c r="TPD1534" s="15"/>
      <c r="TPE1534" s="80"/>
      <c r="TPF1534" s="52"/>
      <c r="TPG1534" s="69"/>
      <c r="TPH1534" s="69"/>
      <c r="TPI1534" s="69"/>
      <c r="TPJ1534" s="107"/>
      <c r="TPK1534" s="2"/>
      <c r="TPL1534" s="15"/>
      <c r="TPM1534" s="15"/>
      <c r="TPN1534" s="80"/>
      <c r="TPO1534" s="52"/>
      <c r="TPP1534" s="69"/>
      <c r="TPQ1534" s="69"/>
      <c r="TPR1534" s="69"/>
      <c r="TPS1534" s="107"/>
      <c r="TPT1534" s="2"/>
      <c r="TPU1534" s="15"/>
      <c r="TPV1534" s="15"/>
      <c r="TPW1534" s="80"/>
      <c r="TPX1534" s="52"/>
      <c r="TPY1534" s="69"/>
      <c r="TPZ1534" s="69"/>
      <c r="TQA1534" s="69"/>
      <c r="TQB1534" s="107"/>
      <c r="TQC1534" s="2"/>
      <c r="TQD1534" s="15"/>
      <c r="TQE1534" s="15"/>
      <c r="TQF1534" s="80"/>
      <c r="TQG1534" s="52"/>
      <c r="TQH1534" s="69"/>
      <c r="TQI1534" s="69"/>
      <c r="TQJ1534" s="69"/>
      <c r="TQK1534" s="107"/>
      <c r="TQL1534" s="2"/>
      <c r="TQM1534" s="15"/>
      <c r="TQN1534" s="15"/>
      <c r="TQO1534" s="80"/>
      <c r="TQP1534" s="52"/>
      <c r="TQQ1534" s="69"/>
      <c r="TQR1534" s="69"/>
      <c r="TQS1534" s="69"/>
      <c r="TQT1534" s="107"/>
      <c r="TQU1534" s="2"/>
      <c r="TQV1534" s="15"/>
      <c r="TQW1534" s="15"/>
      <c r="TQX1534" s="80"/>
      <c r="TQY1534" s="52"/>
      <c r="TQZ1534" s="69"/>
      <c r="TRA1534" s="69"/>
      <c r="TRB1534" s="69"/>
      <c r="TRC1534" s="107"/>
      <c r="TRD1534" s="2"/>
      <c r="TRE1534" s="15"/>
      <c r="TRF1534" s="15"/>
      <c r="TRG1534" s="80"/>
      <c r="TRH1534" s="52"/>
      <c r="TRI1534" s="69"/>
      <c r="TRJ1534" s="69"/>
      <c r="TRK1534" s="69"/>
      <c r="TRL1534" s="107"/>
      <c r="TRM1534" s="2"/>
      <c r="TRN1534" s="15"/>
      <c r="TRO1534" s="15"/>
      <c r="TRP1534" s="80"/>
      <c r="TRQ1534" s="52"/>
      <c r="TRR1534" s="69"/>
      <c r="TRS1534" s="69"/>
      <c r="TRT1534" s="69"/>
      <c r="TRU1534" s="107"/>
      <c r="TRV1534" s="2"/>
      <c r="TRW1534" s="15"/>
      <c r="TRX1534" s="15"/>
      <c r="TRY1534" s="80"/>
      <c r="TRZ1534" s="52"/>
      <c r="TSA1534" s="69"/>
      <c r="TSB1534" s="69"/>
      <c r="TSC1534" s="69"/>
      <c r="TSD1534" s="107"/>
      <c r="TSE1534" s="2"/>
      <c r="TSF1534" s="15"/>
      <c r="TSG1534" s="15"/>
      <c r="TSH1534" s="80"/>
      <c r="TSI1534" s="52"/>
      <c r="TSJ1534" s="69"/>
      <c r="TSK1534" s="69"/>
      <c r="TSL1534" s="69"/>
      <c r="TSM1534" s="107"/>
      <c r="TSN1534" s="2"/>
      <c r="TSO1534" s="15"/>
      <c r="TSP1534" s="15"/>
      <c r="TSQ1534" s="80"/>
      <c r="TSR1534" s="52"/>
      <c r="TSS1534" s="69"/>
      <c r="TST1534" s="69"/>
      <c r="TSU1534" s="69"/>
      <c r="TSV1534" s="107"/>
      <c r="TSW1534" s="2"/>
      <c r="TSX1534" s="15"/>
      <c r="TSY1534" s="15"/>
      <c r="TSZ1534" s="80"/>
      <c r="TTA1534" s="52"/>
      <c r="TTB1534" s="69"/>
      <c r="TTC1534" s="69"/>
      <c r="TTD1534" s="69"/>
      <c r="TTE1534" s="107"/>
      <c r="TTF1534" s="2"/>
      <c r="TTG1534" s="15"/>
      <c r="TTH1534" s="15"/>
      <c r="TTI1534" s="80"/>
      <c r="TTJ1534" s="52"/>
      <c r="TTK1534" s="69"/>
      <c r="TTL1534" s="69"/>
      <c r="TTM1534" s="69"/>
      <c r="TTN1534" s="107"/>
      <c r="TTO1534" s="2"/>
      <c r="TTP1534" s="15"/>
      <c r="TTQ1534" s="15"/>
      <c r="TTR1534" s="80"/>
      <c r="TTS1534" s="52"/>
      <c r="TTT1534" s="69"/>
      <c r="TTU1534" s="69"/>
      <c r="TTV1534" s="69"/>
      <c r="TTW1534" s="107"/>
      <c r="TTX1534" s="2"/>
      <c r="TTY1534" s="15"/>
      <c r="TTZ1534" s="15"/>
      <c r="TUA1534" s="80"/>
      <c r="TUB1534" s="52"/>
      <c r="TUC1534" s="69"/>
      <c r="TUD1534" s="69"/>
      <c r="TUE1534" s="69"/>
      <c r="TUF1534" s="107"/>
      <c r="TUG1534" s="2"/>
      <c r="TUH1534" s="15"/>
      <c r="TUI1534" s="15"/>
      <c r="TUJ1534" s="80"/>
      <c r="TUK1534" s="52"/>
      <c r="TUL1534" s="69"/>
      <c r="TUM1534" s="69"/>
      <c r="TUN1534" s="69"/>
      <c r="TUO1534" s="107"/>
      <c r="TUP1534" s="2"/>
      <c r="TUQ1534" s="15"/>
      <c r="TUR1534" s="15"/>
      <c r="TUS1534" s="80"/>
      <c r="TUT1534" s="52"/>
      <c r="TUU1534" s="69"/>
      <c r="TUV1534" s="69"/>
      <c r="TUW1534" s="69"/>
      <c r="TUX1534" s="107"/>
      <c r="TUY1534" s="2"/>
      <c r="TUZ1534" s="15"/>
      <c r="TVA1534" s="15"/>
      <c r="TVB1534" s="80"/>
      <c r="TVC1534" s="52"/>
      <c r="TVD1534" s="69"/>
      <c r="TVE1534" s="69"/>
      <c r="TVF1534" s="69"/>
      <c r="TVG1534" s="107"/>
      <c r="TVH1534" s="2"/>
      <c r="TVI1534" s="15"/>
      <c r="TVJ1534" s="15"/>
      <c r="TVK1534" s="80"/>
      <c r="TVL1534" s="52"/>
      <c r="TVM1534" s="69"/>
      <c r="TVN1534" s="69"/>
      <c r="TVO1534" s="69"/>
      <c r="TVP1534" s="107"/>
      <c r="TVQ1534" s="2"/>
      <c r="TVR1534" s="15"/>
      <c r="TVS1534" s="15"/>
      <c r="TVT1534" s="80"/>
      <c r="TVU1534" s="52"/>
      <c r="TVV1534" s="69"/>
      <c r="TVW1534" s="69"/>
      <c r="TVX1534" s="69"/>
      <c r="TVY1534" s="107"/>
      <c r="TVZ1534" s="2"/>
      <c r="TWA1534" s="15"/>
      <c r="TWB1534" s="15"/>
      <c r="TWC1534" s="80"/>
      <c r="TWD1534" s="52"/>
      <c r="TWE1534" s="69"/>
      <c r="TWF1534" s="69"/>
      <c r="TWG1534" s="69"/>
      <c r="TWH1534" s="107"/>
      <c r="TWI1534" s="2"/>
      <c r="TWJ1534" s="15"/>
      <c r="TWK1534" s="15"/>
      <c r="TWL1534" s="80"/>
      <c r="TWM1534" s="52"/>
      <c r="TWN1534" s="69"/>
      <c r="TWO1534" s="69"/>
      <c r="TWP1534" s="69"/>
      <c r="TWQ1534" s="107"/>
      <c r="TWR1534" s="2"/>
      <c r="TWS1534" s="15"/>
      <c r="TWT1534" s="15"/>
      <c r="TWU1534" s="80"/>
      <c r="TWV1534" s="52"/>
      <c r="TWW1534" s="69"/>
      <c r="TWX1534" s="69"/>
      <c r="TWY1534" s="69"/>
      <c r="TWZ1534" s="107"/>
      <c r="TXA1534" s="2"/>
      <c r="TXB1534" s="15"/>
      <c r="TXC1534" s="15"/>
      <c r="TXD1534" s="80"/>
      <c r="TXE1534" s="52"/>
      <c r="TXF1534" s="69"/>
      <c r="TXG1534" s="69"/>
      <c r="TXH1534" s="69"/>
      <c r="TXI1534" s="107"/>
      <c r="TXJ1534" s="2"/>
      <c r="TXK1534" s="15"/>
      <c r="TXL1534" s="15"/>
      <c r="TXM1534" s="80"/>
      <c r="TXN1534" s="52"/>
      <c r="TXO1534" s="69"/>
      <c r="TXP1534" s="69"/>
      <c r="TXQ1534" s="69"/>
      <c r="TXR1534" s="107"/>
      <c r="TXS1534" s="2"/>
      <c r="TXT1534" s="15"/>
      <c r="TXU1534" s="15"/>
      <c r="TXV1534" s="80"/>
      <c r="TXW1534" s="52"/>
      <c r="TXX1534" s="69"/>
      <c r="TXY1534" s="69"/>
      <c r="TXZ1534" s="69"/>
      <c r="TYA1534" s="107"/>
      <c r="TYB1534" s="2"/>
      <c r="TYC1534" s="15"/>
      <c r="TYD1534" s="15"/>
      <c r="TYE1534" s="80"/>
      <c r="TYF1534" s="52"/>
      <c r="TYG1534" s="69"/>
      <c r="TYH1534" s="69"/>
      <c r="TYI1534" s="69"/>
      <c r="TYJ1534" s="107"/>
      <c r="TYK1534" s="2"/>
      <c r="TYL1534" s="15"/>
      <c r="TYM1534" s="15"/>
      <c r="TYN1534" s="80"/>
      <c r="TYO1534" s="52"/>
      <c r="TYP1534" s="69"/>
      <c r="TYQ1534" s="69"/>
      <c r="TYR1534" s="69"/>
      <c r="TYS1534" s="107"/>
      <c r="TYT1534" s="2"/>
      <c r="TYU1534" s="15"/>
      <c r="TYV1534" s="15"/>
      <c r="TYW1534" s="80"/>
      <c r="TYX1534" s="52"/>
      <c r="TYY1534" s="69"/>
      <c r="TYZ1534" s="69"/>
      <c r="TZA1534" s="69"/>
      <c r="TZB1534" s="107"/>
      <c r="TZC1534" s="2"/>
      <c r="TZD1534" s="15"/>
      <c r="TZE1534" s="15"/>
      <c r="TZF1534" s="80"/>
      <c r="TZG1534" s="52"/>
      <c r="TZH1534" s="69"/>
      <c r="TZI1534" s="69"/>
      <c r="TZJ1534" s="69"/>
      <c r="TZK1534" s="107"/>
      <c r="TZL1534" s="2"/>
      <c r="TZM1534" s="15"/>
      <c r="TZN1534" s="15"/>
      <c r="TZO1534" s="80"/>
      <c r="TZP1534" s="52"/>
      <c r="TZQ1534" s="69"/>
      <c r="TZR1534" s="69"/>
      <c r="TZS1534" s="69"/>
      <c r="TZT1534" s="107"/>
      <c r="TZU1534" s="2"/>
      <c r="TZV1534" s="15"/>
      <c r="TZW1534" s="15"/>
      <c r="TZX1534" s="80"/>
      <c r="TZY1534" s="52"/>
      <c r="TZZ1534" s="69"/>
      <c r="UAA1534" s="69"/>
      <c r="UAB1534" s="69"/>
      <c r="UAC1534" s="107"/>
      <c r="UAD1534" s="2"/>
      <c r="UAE1534" s="15"/>
      <c r="UAF1534" s="15"/>
      <c r="UAG1534" s="80"/>
      <c r="UAH1534" s="52"/>
      <c r="UAI1534" s="69"/>
      <c r="UAJ1534" s="69"/>
      <c r="UAK1534" s="69"/>
      <c r="UAL1534" s="107"/>
      <c r="UAM1534" s="2"/>
      <c r="UAN1534" s="15"/>
      <c r="UAO1534" s="15"/>
      <c r="UAP1534" s="80"/>
      <c r="UAQ1534" s="52"/>
      <c r="UAR1534" s="69"/>
      <c r="UAS1534" s="69"/>
      <c r="UAT1534" s="69"/>
      <c r="UAU1534" s="107"/>
      <c r="UAV1534" s="2"/>
      <c r="UAW1534" s="15"/>
      <c r="UAX1534" s="15"/>
      <c r="UAY1534" s="80"/>
      <c r="UAZ1534" s="52"/>
      <c r="UBA1534" s="69"/>
      <c r="UBB1534" s="69"/>
      <c r="UBC1534" s="69"/>
      <c r="UBD1534" s="107"/>
      <c r="UBE1534" s="2"/>
      <c r="UBF1534" s="15"/>
      <c r="UBG1534" s="15"/>
      <c r="UBH1534" s="80"/>
      <c r="UBI1534" s="52"/>
      <c r="UBJ1534" s="69"/>
      <c r="UBK1534" s="69"/>
      <c r="UBL1534" s="69"/>
      <c r="UBM1534" s="107"/>
      <c r="UBN1534" s="2"/>
      <c r="UBO1534" s="15"/>
      <c r="UBP1534" s="15"/>
      <c r="UBQ1534" s="80"/>
      <c r="UBR1534" s="52"/>
      <c r="UBS1534" s="69"/>
      <c r="UBT1534" s="69"/>
      <c r="UBU1534" s="69"/>
      <c r="UBV1534" s="107"/>
      <c r="UBW1534" s="2"/>
      <c r="UBX1534" s="15"/>
      <c r="UBY1534" s="15"/>
      <c r="UBZ1534" s="80"/>
      <c r="UCA1534" s="52"/>
      <c r="UCB1534" s="69"/>
      <c r="UCC1534" s="69"/>
      <c r="UCD1534" s="69"/>
      <c r="UCE1534" s="107"/>
      <c r="UCF1534" s="2"/>
      <c r="UCG1534" s="15"/>
      <c r="UCH1534" s="15"/>
      <c r="UCI1534" s="80"/>
      <c r="UCJ1534" s="52"/>
      <c r="UCK1534" s="69"/>
      <c r="UCL1534" s="69"/>
      <c r="UCM1534" s="69"/>
      <c r="UCN1534" s="107"/>
      <c r="UCO1534" s="2"/>
      <c r="UCP1534" s="15"/>
      <c r="UCQ1534" s="15"/>
      <c r="UCR1534" s="80"/>
      <c r="UCS1534" s="52"/>
      <c r="UCT1534" s="69"/>
      <c r="UCU1534" s="69"/>
      <c r="UCV1534" s="69"/>
      <c r="UCW1534" s="107"/>
      <c r="UCX1534" s="2"/>
      <c r="UCY1534" s="15"/>
      <c r="UCZ1534" s="15"/>
      <c r="UDA1534" s="80"/>
      <c r="UDB1534" s="52"/>
      <c r="UDC1534" s="69"/>
      <c r="UDD1534" s="69"/>
      <c r="UDE1534" s="69"/>
      <c r="UDF1534" s="107"/>
      <c r="UDG1534" s="2"/>
      <c r="UDH1534" s="15"/>
      <c r="UDI1534" s="15"/>
      <c r="UDJ1534" s="80"/>
      <c r="UDK1534" s="52"/>
      <c r="UDL1534" s="69"/>
      <c r="UDM1534" s="69"/>
      <c r="UDN1534" s="69"/>
      <c r="UDO1534" s="107"/>
      <c r="UDP1534" s="2"/>
      <c r="UDQ1534" s="15"/>
      <c r="UDR1534" s="15"/>
      <c r="UDS1534" s="80"/>
      <c r="UDT1534" s="52"/>
      <c r="UDU1534" s="69"/>
      <c r="UDV1534" s="69"/>
      <c r="UDW1534" s="69"/>
      <c r="UDX1534" s="107"/>
      <c r="UDY1534" s="2"/>
      <c r="UDZ1534" s="15"/>
      <c r="UEA1534" s="15"/>
      <c r="UEB1534" s="80"/>
      <c r="UEC1534" s="52"/>
      <c r="UED1534" s="69"/>
      <c r="UEE1534" s="69"/>
      <c r="UEF1534" s="69"/>
      <c r="UEG1534" s="107"/>
      <c r="UEH1534" s="2"/>
      <c r="UEI1534" s="15"/>
      <c r="UEJ1534" s="15"/>
      <c r="UEK1534" s="80"/>
      <c r="UEL1534" s="52"/>
      <c r="UEM1534" s="69"/>
      <c r="UEN1534" s="69"/>
      <c r="UEO1534" s="69"/>
      <c r="UEP1534" s="107"/>
      <c r="UEQ1534" s="2"/>
      <c r="UER1534" s="15"/>
      <c r="UES1534" s="15"/>
      <c r="UET1534" s="80"/>
      <c r="UEU1534" s="52"/>
      <c r="UEV1534" s="69"/>
      <c r="UEW1534" s="69"/>
      <c r="UEX1534" s="69"/>
      <c r="UEY1534" s="107"/>
      <c r="UEZ1534" s="2"/>
      <c r="UFA1534" s="15"/>
      <c r="UFB1534" s="15"/>
      <c r="UFC1534" s="80"/>
      <c r="UFD1534" s="52"/>
      <c r="UFE1534" s="69"/>
      <c r="UFF1534" s="69"/>
      <c r="UFG1534" s="69"/>
      <c r="UFH1534" s="107"/>
      <c r="UFI1534" s="2"/>
      <c r="UFJ1534" s="15"/>
      <c r="UFK1534" s="15"/>
      <c r="UFL1534" s="80"/>
      <c r="UFM1534" s="52"/>
      <c r="UFN1534" s="69"/>
      <c r="UFO1534" s="69"/>
      <c r="UFP1534" s="69"/>
      <c r="UFQ1534" s="107"/>
      <c r="UFR1534" s="2"/>
      <c r="UFS1534" s="15"/>
      <c r="UFT1534" s="15"/>
      <c r="UFU1534" s="80"/>
      <c r="UFV1534" s="52"/>
      <c r="UFW1534" s="69"/>
      <c r="UFX1534" s="69"/>
      <c r="UFY1534" s="69"/>
      <c r="UFZ1534" s="107"/>
      <c r="UGA1534" s="2"/>
      <c r="UGB1534" s="15"/>
      <c r="UGC1534" s="15"/>
      <c r="UGD1534" s="80"/>
      <c r="UGE1534" s="52"/>
      <c r="UGF1534" s="69"/>
      <c r="UGG1534" s="69"/>
      <c r="UGH1534" s="69"/>
      <c r="UGI1534" s="107"/>
      <c r="UGJ1534" s="2"/>
      <c r="UGK1534" s="15"/>
      <c r="UGL1534" s="15"/>
      <c r="UGM1534" s="80"/>
      <c r="UGN1534" s="52"/>
      <c r="UGO1534" s="69"/>
      <c r="UGP1534" s="69"/>
      <c r="UGQ1534" s="69"/>
      <c r="UGR1534" s="107"/>
      <c r="UGS1534" s="2"/>
      <c r="UGT1534" s="15"/>
      <c r="UGU1534" s="15"/>
      <c r="UGV1534" s="80"/>
      <c r="UGW1534" s="52"/>
      <c r="UGX1534" s="69"/>
      <c r="UGY1534" s="69"/>
      <c r="UGZ1534" s="69"/>
      <c r="UHA1534" s="107"/>
      <c r="UHB1534" s="2"/>
      <c r="UHC1534" s="15"/>
      <c r="UHD1534" s="15"/>
      <c r="UHE1534" s="80"/>
      <c r="UHF1534" s="52"/>
      <c r="UHG1534" s="69"/>
      <c r="UHH1534" s="69"/>
      <c r="UHI1534" s="69"/>
      <c r="UHJ1534" s="107"/>
      <c r="UHK1534" s="2"/>
      <c r="UHL1534" s="15"/>
      <c r="UHM1534" s="15"/>
      <c r="UHN1534" s="80"/>
      <c r="UHO1534" s="52"/>
      <c r="UHP1534" s="69"/>
      <c r="UHQ1534" s="69"/>
      <c r="UHR1534" s="69"/>
      <c r="UHS1534" s="107"/>
      <c r="UHT1534" s="2"/>
      <c r="UHU1534" s="15"/>
      <c r="UHV1534" s="15"/>
      <c r="UHW1534" s="80"/>
      <c r="UHX1534" s="52"/>
      <c r="UHY1534" s="69"/>
      <c r="UHZ1534" s="69"/>
      <c r="UIA1534" s="69"/>
      <c r="UIB1534" s="107"/>
      <c r="UIC1534" s="2"/>
      <c r="UID1534" s="15"/>
      <c r="UIE1534" s="15"/>
      <c r="UIF1534" s="80"/>
      <c r="UIG1534" s="52"/>
      <c r="UIH1534" s="69"/>
      <c r="UII1534" s="69"/>
      <c r="UIJ1534" s="69"/>
      <c r="UIK1534" s="107"/>
      <c r="UIL1534" s="2"/>
      <c r="UIM1534" s="15"/>
      <c r="UIN1534" s="15"/>
      <c r="UIO1534" s="80"/>
      <c r="UIP1534" s="52"/>
      <c r="UIQ1534" s="69"/>
      <c r="UIR1534" s="69"/>
      <c r="UIS1534" s="69"/>
      <c r="UIT1534" s="107"/>
      <c r="UIU1534" s="2"/>
      <c r="UIV1534" s="15"/>
      <c r="UIW1534" s="15"/>
      <c r="UIX1534" s="80"/>
      <c r="UIY1534" s="52"/>
      <c r="UIZ1534" s="69"/>
      <c r="UJA1534" s="69"/>
      <c r="UJB1534" s="69"/>
      <c r="UJC1534" s="107"/>
      <c r="UJD1534" s="2"/>
      <c r="UJE1534" s="15"/>
      <c r="UJF1534" s="15"/>
      <c r="UJG1534" s="80"/>
      <c r="UJH1534" s="52"/>
      <c r="UJI1534" s="69"/>
      <c r="UJJ1534" s="69"/>
      <c r="UJK1534" s="69"/>
      <c r="UJL1534" s="107"/>
      <c r="UJM1534" s="2"/>
      <c r="UJN1534" s="15"/>
      <c r="UJO1534" s="15"/>
      <c r="UJP1534" s="80"/>
      <c r="UJQ1534" s="52"/>
      <c r="UJR1534" s="69"/>
      <c r="UJS1534" s="69"/>
      <c r="UJT1534" s="69"/>
      <c r="UJU1534" s="107"/>
      <c r="UJV1534" s="2"/>
      <c r="UJW1534" s="15"/>
      <c r="UJX1534" s="15"/>
      <c r="UJY1534" s="80"/>
      <c r="UJZ1534" s="52"/>
      <c r="UKA1534" s="69"/>
      <c r="UKB1534" s="69"/>
      <c r="UKC1534" s="69"/>
      <c r="UKD1534" s="107"/>
      <c r="UKE1534" s="2"/>
      <c r="UKF1534" s="15"/>
      <c r="UKG1534" s="15"/>
      <c r="UKH1534" s="80"/>
      <c r="UKI1534" s="52"/>
      <c r="UKJ1534" s="69"/>
      <c r="UKK1534" s="69"/>
      <c r="UKL1534" s="69"/>
      <c r="UKM1534" s="107"/>
      <c r="UKN1534" s="2"/>
      <c r="UKO1534" s="15"/>
      <c r="UKP1534" s="15"/>
      <c r="UKQ1534" s="80"/>
      <c r="UKR1534" s="52"/>
      <c r="UKS1534" s="69"/>
      <c r="UKT1534" s="69"/>
      <c r="UKU1534" s="69"/>
      <c r="UKV1534" s="107"/>
      <c r="UKW1534" s="2"/>
      <c r="UKX1534" s="15"/>
      <c r="UKY1534" s="15"/>
      <c r="UKZ1534" s="80"/>
      <c r="ULA1534" s="52"/>
      <c r="ULB1534" s="69"/>
      <c r="ULC1534" s="69"/>
      <c r="ULD1534" s="69"/>
      <c r="ULE1534" s="107"/>
      <c r="ULF1534" s="2"/>
      <c r="ULG1534" s="15"/>
      <c r="ULH1534" s="15"/>
      <c r="ULI1534" s="80"/>
      <c r="ULJ1534" s="52"/>
      <c r="ULK1534" s="69"/>
      <c r="ULL1534" s="69"/>
      <c r="ULM1534" s="69"/>
      <c r="ULN1534" s="107"/>
      <c r="ULO1534" s="2"/>
      <c r="ULP1534" s="15"/>
      <c r="ULQ1534" s="15"/>
      <c r="ULR1534" s="80"/>
      <c r="ULS1534" s="52"/>
      <c r="ULT1534" s="69"/>
      <c r="ULU1534" s="69"/>
      <c r="ULV1534" s="69"/>
      <c r="ULW1534" s="107"/>
      <c r="ULX1534" s="2"/>
      <c r="ULY1534" s="15"/>
      <c r="ULZ1534" s="15"/>
      <c r="UMA1534" s="80"/>
      <c r="UMB1534" s="52"/>
      <c r="UMC1534" s="69"/>
      <c r="UMD1534" s="69"/>
      <c r="UME1534" s="69"/>
      <c r="UMF1534" s="107"/>
      <c r="UMG1534" s="2"/>
      <c r="UMH1534" s="15"/>
      <c r="UMI1534" s="15"/>
      <c r="UMJ1534" s="80"/>
      <c r="UMK1534" s="52"/>
      <c r="UML1534" s="69"/>
      <c r="UMM1534" s="69"/>
      <c r="UMN1534" s="69"/>
      <c r="UMO1534" s="107"/>
      <c r="UMP1534" s="2"/>
      <c r="UMQ1534" s="15"/>
      <c r="UMR1534" s="15"/>
      <c r="UMS1534" s="80"/>
      <c r="UMT1534" s="52"/>
      <c r="UMU1534" s="69"/>
      <c r="UMV1534" s="69"/>
      <c r="UMW1534" s="69"/>
      <c r="UMX1534" s="107"/>
      <c r="UMY1534" s="2"/>
      <c r="UMZ1534" s="15"/>
      <c r="UNA1534" s="15"/>
      <c r="UNB1534" s="80"/>
      <c r="UNC1534" s="52"/>
      <c r="UND1534" s="69"/>
      <c r="UNE1534" s="69"/>
      <c r="UNF1534" s="69"/>
      <c r="UNG1534" s="107"/>
      <c r="UNH1534" s="2"/>
      <c r="UNI1534" s="15"/>
      <c r="UNJ1534" s="15"/>
      <c r="UNK1534" s="80"/>
      <c r="UNL1534" s="52"/>
      <c r="UNM1534" s="69"/>
      <c r="UNN1534" s="69"/>
      <c r="UNO1534" s="69"/>
      <c r="UNP1534" s="107"/>
      <c r="UNQ1534" s="2"/>
      <c r="UNR1534" s="15"/>
      <c r="UNS1534" s="15"/>
      <c r="UNT1534" s="80"/>
      <c r="UNU1534" s="52"/>
      <c r="UNV1534" s="69"/>
      <c r="UNW1534" s="69"/>
      <c r="UNX1534" s="69"/>
      <c r="UNY1534" s="107"/>
      <c r="UNZ1534" s="2"/>
      <c r="UOA1534" s="15"/>
      <c r="UOB1534" s="15"/>
      <c r="UOC1534" s="80"/>
      <c r="UOD1534" s="52"/>
      <c r="UOE1534" s="69"/>
      <c r="UOF1534" s="69"/>
      <c r="UOG1534" s="69"/>
      <c r="UOH1534" s="107"/>
      <c r="UOI1534" s="2"/>
      <c r="UOJ1534" s="15"/>
      <c r="UOK1534" s="15"/>
      <c r="UOL1534" s="80"/>
      <c r="UOM1534" s="52"/>
      <c r="UON1534" s="69"/>
      <c r="UOO1534" s="69"/>
      <c r="UOP1534" s="69"/>
      <c r="UOQ1534" s="107"/>
      <c r="UOR1534" s="2"/>
      <c r="UOS1534" s="15"/>
      <c r="UOT1534" s="15"/>
      <c r="UOU1534" s="80"/>
      <c r="UOV1534" s="52"/>
      <c r="UOW1534" s="69"/>
      <c r="UOX1534" s="69"/>
      <c r="UOY1534" s="69"/>
      <c r="UOZ1534" s="107"/>
      <c r="UPA1534" s="2"/>
      <c r="UPB1534" s="15"/>
      <c r="UPC1534" s="15"/>
      <c r="UPD1534" s="80"/>
      <c r="UPE1534" s="52"/>
      <c r="UPF1534" s="69"/>
      <c r="UPG1534" s="69"/>
      <c r="UPH1534" s="69"/>
      <c r="UPI1534" s="107"/>
      <c r="UPJ1534" s="2"/>
      <c r="UPK1534" s="15"/>
      <c r="UPL1534" s="15"/>
      <c r="UPM1534" s="80"/>
      <c r="UPN1534" s="52"/>
      <c r="UPO1534" s="69"/>
      <c r="UPP1534" s="69"/>
      <c r="UPQ1534" s="69"/>
      <c r="UPR1534" s="107"/>
      <c r="UPS1534" s="2"/>
      <c r="UPT1534" s="15"/>
      <c r="UPU1534" s="15"/>
      <c r="UPV1534" s="80"/>
      <c r="UPW1534" s="52"/>
      <c r="UPX1534" s="69"/>
      <c r="UPY1534" s="69"/>
      <c r="UPZ1534" s="69"/>
      <c r="UQA1534" s="107"/>
      <c r="UQB1534" s="2"/>
      <c r="UQC1534" s="15"/>
      <c r="UQD1534" s="15"/>
      <c r="UQE1534" s="80"/>
      <c r="UQF1534" s="52"/>
      <c r="UQG1534" s="69"/>
      <c r="UQH1534" s="69"/>
      <c r="UQI1534" s="69"/>
      <c r="UQJ1534" s="107"/>
      <c r="UQK1534" s="2"/>
      <c r="UQL1534" s="15"/>
      <c r="UQM1534" s="15"/>
      <c r="UQN1534" s="80"/>
      <c r="UQO1534" s="52"/>
      <c r="UQP1534" s="69"/>
      <c r="UQQ1534" s="69"/>
      <c r="UQR1534" s="69"/>
      <c r="UQS1534" s="107"/>
      <c r="UQT1534" s="2"/>
      <c r="UQU1534" s="15"/>
      <c r="UQV1534" s="15"/>
      <c r="UQW1534" s="80"/>
      <c r="UQX1534" s="52"/>
      <c r="UQY1534" s="69"/>
      <c r="UQZ1534" s="69"/>
      <c r="URA1534" s="69"/>
      <c r="URB1534" s="107"/>
      <c r="URC1534" s="2"/>
      <c r="URD1534" s="15"/>
      <c r="URE1534" s="15"/>
      <c r="URF1534" s="80"/>
      <c r="URG1534" s="52"/>
      <c r="URH1534" s="69"/>
      <c r="URI1534" s="69"/>
      <c r="URJ1534" s="69"/>
      <c r="URK1534" s="107"/>
      <c r="URL1534" s="2"/>
      <c r="URM1534" s="15"/>
      <c r="URN1534" s="15"/>
      <c r="URO1534" s="80"/>
      <c r="URP1534" s="52"/>
      <c r="URQ1534" s="69"/>
      <c r="URR1534" s="69"/>
      <c r="URS1534" s="69"/>
      <c r="URT1534" s="107"/>
      <c r="URU1534" s="2"/>
      <c r="URV1534" s="15"/>
      <c r="URW1534" s="15"/>
      <c r="URX1534" s="80"/>
      <c r="URY1534" s="52"/>
      <c r="URZ1534" s="69"/>
      <c r="USA1534" s="69"/>
      <c r="USB1534" s="69"/>
      <c r="USC1534" s="107"/>
      <c r="USD1534" s="2"/>
      <c r="USE1534" s="15"/>
      <c r="USF1534" s="15"/>
      <c r="USG1534" s="80"/>
      <c r="USH1534" s="52"/>
      <c r="USI1534" s="69"/>
      <c r="USJ1534" s="69"/>
      <c r="USK1534" s="69"/>
      <c r="USL1534" s="107"/>
      <c r="USM1534" s="2"/>
      <c r="USN1534" s="15"/>
      <c r="USO1534" s="15"/>
      <c r="USP1534" s="80"/>
      <c r="USQ1534" s="52"/>
      <c r="USR1534" s="69"/>
      <c r="USS1534" s="69"/>
      <c r="UST1534" s="69"/>
      <c r="USU1534" s="107"/>
      <c r="USV1534" s="2"/>
      <c r="USW1534" s="15"/>
      <c r="USX1534" s="15"/>
      <c r="USY1534" s="80"/>
      <c r="USZ1534" s="52"/>
      <c r="UTA1534" s="69"/>
      <c r="UTB1534" s="69"/>
      <c r="UTC1534" s="69"/>
      <c r="UTD1534" s="107"/>
      <c r="UTE1534" s="2"/>
      <c r="UTF1534" s="15"/>
      <c r="UTG1534" s="15"/>
      <c r="UTH1534" s="80"/>
      <c r="UTI1534" s="52"/>
      <c r="UTJ1534" s="69"/>
      <c r="UTK1534" s="69"/>
      <c r="UTL1534" s="69"/>
      <c r="UTM1534" s="107"/>
      <c r="UTN1534" s="2"/>
      <c r="UTO1534" s="15"/>
      <c r="UTP1534" s="15"/>
      <c r="UTQ1534" s="80"/>
      <c r="UTR1534" s="52"/>
      <c r="UTS1534" s="69"/>
      <c r="UTT1534" s="69"/>
      <c r="UTU1534" s="69"/>
      <c r="UTV1534" s="107"/>
      <c r="UTW1534" s="2"/>
      <c r="UTX1534" s="15"/>
      <c r="UTY1534" s="15"/>
      <c r="UTZ1534" s="80"/>
      <c r="UUA1534" s="52"/>
      <c r="UUB1534" s="69"/>
      <c r="UUC1534" s="69"/>
      <c r="UUD1534" s="69"/>
      <c r="UUE1534" s="107"/>
      <c r="UUF1534" s="2"/>
      <c r="UUG1534" s="15"/>
      <c r="UUH1534" s="15"/>
      <c r="UUI1534" s="80"/>
      <c r="UUJ1534" s="52"/>
      <c r="UUK1534" s="69"/>
      <c r="UUL1534" s="69"/>
      <c r="UUM1534" s="69"/>
      <c r="UUN1534" s="107"/>
      <c r="UUO1534" s="2"/>
      <c r="UUP1534" s="15"/>
      <c r="UUQ1534" s="15"/>
      <c r="UUR1534" s="80"/>
      <c r="UUS1534" s="52"/>
      <c r="UUT1534" s="69"/>
      <c r="UUU1534" s="69"/>
      <c r="UUV1534" s="69"/>
      <c r="UUW1534" s="107"/>
      <c r="UUX1534" s="2"/>
      <c r="UUY1534" s="15"/>
      <c r="UUZ1534" s="15"/>
      <c r="UVA1534" s="80"/>
      <c r="UVB1534" s="52"/>
      <c r="UVC1534" s="69"/>
      <c r="UVD1534" s="69"/>
      <c r="UVE1534" s="69"/>
      <c r="UVF1534" s="107"/>
      <c r="UVG1534" s="2"/>
      <c r="UVH1534" s="15"/>
      <c r="UVI1534" s="15"/>
      <c r="UVJ1534" s="80"/>
      <c r="UVK1534" s="52"/>
      <c r="UVL1534" s="69"/>
      <c r="UVM1534" s="69"/>
      <c r="UVN1534" s="69"/>
      <c r="UVO1534" s="107"/>
      <c r="UVP1534" s="2"/>
      <c r="UVQ1534" s="15"/>
      <c r="UVR1534" s="15"/>
      <c r="UVS1534" s="80"/>
      <c r="UVT1534" s="52"/>
      <c r="UVU1534" s="69"/>
      <c r="UVV1534" s="69"/>
      <c r="UVW1534" s="69"/>
      <c r="UVX1534" s="107"/>
      <c r="UVY1534" s="2"/>
      <c r="UVZ1534" s="15"/>
      <c r="UWA1534" s="15"/>
      <c r="UWB1534" s="80"/>
      <c r="UWC1534" s="52"/>
      <c r="UWD1534" s="69"/>
      <c r="UWE1534" s="69"/>
      <c r="UWF1534" s="69"/>
      <c r="UWG1534" s="107"/>
      <c r="UWH1534" s="2"/>
      <c r="UWI1534" s="15"/>
      <c r="UWJ1534" s="15"/>
      <c r="UWK1534" s="80"/>
      <c r="UWL1534" s="52"/>
      <c r="UWM1534" s="69"/>
      <c r="UWN1534" s="69"/>
      <c r="UWO1534" s="69"/>
      <c r="UWP1534" s="107"/>
      <c r="UWQ1534" s="2"/>
      <c r="UWR1534" s="15"/>
      <c r="UWS1534" s="15"/>
      <c r="UWT1534" s="80"/>
      <c r="UWU1534" s="52"/>
      <c r="UWV1534" s="69"/>
      <c r="UWW1534" s="69"/>
      <c r="UWX1534" s="69"/>
      <c r="UWY1534" s="107"/>
      <c r="UWZ1534" s="2"/>
      <c r="UXA1534" s="15"/>
      <c r="UXB1534" s="15"/>
      <c r="UXC1534" s="80"/>
      <c r="UXD1534" s="52"/>
      <c r="UXE1534" s="69"/>
      <c r="UXF1534" s="69"/>
      <c r="UXG1534" s="69"/>
      <c r="UXH1534" s="107"/>
      <c r="UXI1534" s="2"/>
      <c r="UXJ1534" s="15"/>
      <c r="UXK1534" s="15"/>
      <c r="UXL1534" s="80"/>
      <c r="UXM1534" s="52"/>
      <c r="UXN1534" s="69"/>
      <c r="UXO1534" s="69"/>
      <c r="UXP1534" s="69"/>
      <c r="UXQ1534" s="107"/>
      <c r="UXR1534" s="2"/>
      <c r="UXS1534" s="15"/>
      <c r="UXT1534" s="15"/>
      <c r="UXU1534" s="80"/>
      <c r="UXV1534" s="52"/>
      <c r="UXW1534" s="69"/>
      <c r="UXX1534" s="69"/>
      <c r="UXY1534" s="69"/>
      <c r="UXZ1534" s="107"/>
      <c r="UYA1534" s="2"/>
      <c r="UYB1534" s="15"/>
      <c r="UYC1534" s="15"/>
      <c r="UYD1534" s="80"/>
      <c r="UYE1534" s="52"/>
      <c r="UYF1534" s="69"/>
      <c r="UYG1534" s="69"/>
      <c r="UYH1534" s="69"/>
      <c r="UYI1534" s="107"/>
      <c r="UYJ1534" s="2"/>
      <c r="UYK1534" s="15"/>
      <c r="UYL1534" s="15"/>
      <c r="UYM1534" s="80"/>
      <c r="UYN1534" s="52"/>
      <c r="UYO1534" s="69"/>
      <c r="UYP1534" s="69"/>
      <c r="UYQ1534" s="69"/>
      <c r="UYR1534" s="107"/>
      <c r="UYS1534" s="2"/>
      <c r="UYT1534" s="15"/>
      <c r="UYU1534" s="15"/>
      <c r="UYV1534" s="80"/>
      <c r="UYW1534" s="52"/>
      <c r="UYX1534" s="69"/>
      <c r="UYY1534" s="69"/>
      <c r="UYZ1534" s="69"/>
      <c r="UZA1534" s="107"/>
      <c r="UZB1534" s="2"/>
      <c r="UZC1534" s="15"/>
      <c r="UZD1534" s="15"/>
      <c r="UZE1534" s="80"/>
      <c r="UZF1534" s="52"/>
      <c r="UZG1534" s="69"/>
      <c r="UZH1534" s="69"/>
      <c r="UZI1534" s="69"/>
      <c r="UZJ1534" s="107"/>
      <c r="UZK1534" s="2"/>
      <c r="UZL1534" s="15"/>
      <c r="UZM1534" s="15"/>
      <c r="UZN1534" s="80"/>
      <c r="UZO1534" s="52"/>
      <c r="UZP1534" s="69"/>
      <c r="UZQ1534" s="69"/>
      <c r="UZR1534" s="69"/>
      <c r="UZS1534" s="107"/>
      <c r="UZT1534" s="2"/>
      <c r="UZU1534" s="15"/>
      <c r="UZV1534" s="15"/>
      <c r="UZW1534" s="80"/>
      <c r="UZX1534" s="52"/>
      <c r="UZY1534" s="69"/>
      <c r="UZZ1534" s="69"/>
      <c r="VAA1534" s="69"/>
      <c r="VAB1534" s="107"/>
      <c r="VAC1534" s="2"/>
      <c r="VAD1534" s="15"/>
      <c r="VAE1534" s="15"/>
      <c r="VAF1534" s="80"/>
      <c r="VAG1534" s="52"/>
      <c r="VAH1534" s="69"/>
      <c r="VAI1534" s="69"/>
      <c r="VAJ1534" s="69"/>
      <c r="VAK1534" s="107"/>
      <c r="VAL1534" s="2"/>
      <c r="VAM1534" s="15"/>
      <c r="VAN1534" s="15"/>
      <c r="VAO1534" s="80"/>
      <c r="VAP1534" s="52"/>
      <c r="VAQ1534" s="69"/>
      <c r="VAR1534" s="69"/>
      <c r="VAS1534" s="69"/>
      <c r="VAT1534" s="107"/>
      <c r="VAU1534" s="2"/>
      <c r="VAV1534" s="15"/>
      <c r="VAW1534" s="15"/>
      <c r="VAX1534" s="80"/>
      <c r="VAY1534" s="52"/>
      <c r="VAZ1534" s="69"/>
      <c r="VBA1534" s="69"/>
      <c r="VBB1534" s="69"/>
      <c r="VBC1534" s="107"/>
      <c r="VBD1534" s="2"/>
      <c r="VBE1534" s="15"/>
      <c r="VBF1534" s="15"/>
      <c r="VBG1534" s="80"/>
      <c r="VBH1534" s="52"/>
      <c r="VBI1534" s="69"/>
      <c r="VBJ1534" s="69"/>
      <c r="VBK1534" s="69"/>
      <c r="VBL1534" s="107"/>
      <c r="VBM1534" s="2"/>
      <c r="VBN1534" s="15"/>
      <c r="VBO1534" s="15"/>
      <c r="VBP1534" s="80"/>
      <c r="VBQ1534" s="52"/>
      <c r="VBR1534" s="69"/>
      <c r="VBS1534" s="69"/>
      <c r="VBT1534" s="69"/>
      <c r="VBU1534" s="107"/>
      <c r="VBV1534" s="2"/>
      <c r="VBW1534" s="15"/>
      <c r="VBX1534" s="15"/>
      <c r="VBY1534" s="80"/>
      <c r="VBZ1534" s="52"/>
      <c r="VCA1534" s="69"/>
      <c r="VCB1534" s="69"/>
      <c r="VCC1534" s="69"/>
      <c r="VCD1534" s="107"/>
      <c r="VCE1534" s="2"/>
      <c r="VCF1534" s="15"/>
      <c r="VCG1534" s="15"/>
      <c r="VCH1534" s="80"/>
      <c r="VCI1534" s="52"/>
      <c r="VCJ1534" s="69"/>
      <c r="VCK1534" s="69"/>
      <c r="VCL1534" s="69"/>
      <c r="VCM1534" s="107"/>
      <c r="VCN1534" s="2"/>
      <c r="VCO1534" s="15"/>
      <c r="VCP1534" s="15"/>
      <c r="VCQ1534" s="80"/>
      <c r="VCR1534" s="52"/>
      <c r="VCS1534" s="69"/>
      <c r="VCT1534" s="69"/>
      <c r="VCU1534" s="69"/>
      <c r="VCV1534" s="107"/>
      <c r="VCW1534" s="2"/>
      <c r="VCX1534" s="15"/>
      <c r="VCY1534" s="15"/>
      <c r="VCZ1534" s="80"/>
      <c r="VDA1534" s="52"/>
      <c r="VDB1534" s="69"/>
      <c r="VDC1534" s="69"/>
      <c r="VDD1534" s="69"/>
      <c r="VDE1534" s="107"/>
      <c r="VDF1534" s="2"/>
      <c r="VDG1534" s="15"/>
      <c r="VDH1534" s="15"/>
      <c r="VDI1534" s="80"/>
      <c r="VDJ1534" s="52"/>
      <c r="VDK1534" s="69"/>
      <c r="VDL1534" s="69"/>
      <c r="VDM1534" s="69"/>
      <c r="VDN1534" s="107"/>
      <c r="VDO1534" s="2"/>
      <c r="VDP1534" s="15"/>
      <c r="VDQ1534" s="15"/>
      <c r="VDR1534" s="80"/>
      <c r="VDS1534" s="52"/>
      <c r="VDT1534" s="69"/>
      <c r="VDU1534" s="69"/>
      <c r="VDV1534" s="69"/>
      <c r="VDW1534" s="107"/>
      <c r="VDX1534" s="2"/>
      <c r="VDY1534" s="15"/>
      <c r="VDZ1534" s="15"/>
      <c r="VEA1534" s="80"/>
      <c r="VEB1534" s="52"/>
      <c r="VEC1534" s="69"/>
      <c r="VED1534" s="69"/>
      <c r="VEE1534" s="69"/>
      <c r="VEF1534" s="107"/>
      <c r="VEG1534" s="2"/>
      <c r="VEH1534" s="15"/>
      <c r="VEI1534" s="15"/>
      <c r="VEJ1534" s="80"/>
      <c r="VEK1534" s="52"/>
      <c r="VEL1534" s="69"/>
      <c r="VEM1534" s="69"/>
      <c r="VEN1534" s="69"/>
      <c r="VEO1534" s="107"/>
      <c r="VEP1534" s="2"/>
      <c r="VEQ1534" s="15"/>
      <c r="VER1534" s="15"/>
      <c r="VES1534" s="80"/>
      <c r="VET1534" s="52"/>
      <c r="VEU1534" s="69"/>
      <c r="VEV1534" s="69"/>
      <c r="VEW1534" s="69"/>
      <c r="VEX1534" s="107"/>
      <c r="VEY1534" s="2"/>
      <c r="VEZ1534" s="15"/>
      <c r="VFA1534" s="15"/>
      <c r="VFB1534" s="80"/>
      <c r="VFC1534" s="52"/>
      <c r="VFD1534" s="69"/>
      <c r="VFE1534" s="69"/>
      <c r="VFF1534" s="69"/>
      <c r="VFG1534" s="107"/>
      <c r="VFH1534" s="2"/>
      <c r="VFI1534" s="15"/>
      <c r="VFJ1534" s="15"/>
      <c r="VFK1534" s="80"/>
      <c r="VFL1534" s="52"/>
      <c r="VFM1534" s="69"/>
      <c r="VFN1534" s="69"/>
      <c r="VFO1534" s="69"/>
      <c r="VFP1534" s="107"/>
      <c r="VFQ1534" s="2"/>
      <c r="VFR1534" s="15"/>
      <c r="VFS1534" s="15"/>
      <c r="VFT1534" s="80"/>
      <c r="VFU1534" s="52"/>
      <c r="VFV1534" s="69"/>
      <c r="VFW1534" s="69"/>
      <c r="VFX1534" s="69"/>
      <c r="VFY1534" s="107"/>
      <c r="VFZ1534" s="2"/>
      <c r="VGA1534" s="15"/>
      <c r="VGB1534" s="15"/>
      <c r="VGC1534" s="80"/>
      <c r="VGD1534" s="52"/>
      <c r="VGE1534" s="69"/>
      <c r="VGF1534" s="69"/>
      <c r="VGG1534" s="69"/>
      <c r="VGH1534" s="107"/>
      <c r="VGI1534" s="2"/>
      <c r="VGJ1534" s="15"/>
      <c r="VGK1534" s="15"/>
      <c r="VGL1534" s="80"/>
      <c r="VGM1534" s="52"/>
      <c r="VGN1534" s="69"/>
      <c r="VGO1534" s="69"/>
      <c r="VGP1534" s="69"/>
      <c r="VGQ1534" s="107"/>
      <c r="VGR1534" s="2"/>
      <c r="VGS1534" s="15"/>
      <c r="VGT1534" s="15"/>
      <c r="VGU1534" s="80"/>
      <c r="VGV1534" s="52"/>
      <c r="VGW1534" s="69"/>
      <c r="VGX1534" s="69"/>
      <c r="VGY1534" s="69"/>
      <c r="VGZ1534" s="107"/>
      <c r="VHA1534" s="2"/>
      <c r="VHB1534" s="15"/>
      <c r="VHC1534" s="15"/>
      <c r="VHD1534" s="80"/>
      <c r="VHE1534" s="52"/>
      <c r="VHF1534" s="69"/>
      <c r="VHG1534" s="69"/>
      <c r="VHH1534" s="69"/>
      <c r="VHI1534" s="107"/>
      <c r="VHJ1534" s="2"/>
      <c r="VHK1534" s="15"/>
      <c r="VHL1534" s="15"/>
      <c r="VHM1534" s="80"/>
      <c r="VHN1534" s="52"/>
      <c r="VHO1534" s="69"/>
      <c r="VHP1534" s="69"/>
      <c r="VHQ1534" s="69"/>
      <c r="VHR1534" s="107"/>
      <c r="VHS1534" s="2"/>
      <c r="VHT1534" s="15"/>
      <c r="VHU1534" s="15"/>
      <c r="VHV1534" s="80"/>
      <c r="VHW1534" s="52"/>
      <c r="VHX1534" s="69"/>
      <c r="VHY1534" s="69"/>
      <c r="VHZ1534" s="69"/>
      <c r="VIA1534" s="107"/>
      <c r="VIB1534" s="2"/>
      <c r="VIC1534" s="15"/>
      <c r="VID1534" s="15"/>
      <c r="VIE1534" s="80"/>
      <c r="VIF1534" s="52"/>
      <c r="VIG1534" s="69"/>
      <c r="VIH1534" s="69"/>
      <c r="VII1534" s="69"/>
      <c r="VIJ1534" s="107"/>
      <c r="VIK1534" s="2"/>
      <c r="VIL1534" s="15"/>
      <c r="VIM1534" s="15"/>
      <c r="VIN1534" s="80"/>
      <c r="VIO1534" s="52"/>
      <c r="VIP1534" s="69"/>
      <c r="VIQ1534" s="69"/>
      <c r="VIR1534" s="69"/>
      <c r="VIS1534" s="107"/>
      <c r="VIT1534" s="2"/>
      <c r="VIU1534" s="15"/>
      <c r="VIV1534" s="15"/>
      <c r="VIW1534" s="80"/>
      <c r="VIX1534" s="52"/>
      <c r="VIY1534" s="69"/>
      <c r="VIZ1534" s="69"/>
      <c r="VJA1534" s="69"/>
      <c r="VJB1534" s="107"/>
      <c r="VJC1534" s="2"/>
      <c r="VJD1534" s="15"/>
      <c r="VJE1534" s="15"/>
      <c r="VJF1534" s="80"/>
      <c r="VJG1534" s="52"/>
      <c r="VJH1534" s="69"/>
      <c r="VJI1534" s="69"/>
      <c r="VJJ1534" s="69"/>
      <c r="VJK1534" s="107"/>
      <c r="VJL1534" s="2"/>
      <c r="VJM1534" s="15"/>
      <c r="VJN1534" s="15"/>
      <c r="VJO1534" s="80"/>
      <c r="VJP1534" s="52"/>
      <c r="VJQ1534" s="69"/>
      <c r="VJR1534" s="69"/>
      <c r="VJS1534" s="69"/>
      <c r="VJT1534" s="107"/>
      <c r="VJU1534" s="2"/>
      <c r="VJV1534" s="15"/>
      <c r="VJW1534" s="15"/>
      <c r="VJX1534" s="80"/>
      <c r="VJY1534" s="52"/>
      <c r="VJZ1534" s="69"/>
      <c r="VKA1534" s="69"/>
      <c r="VKB1534" s="69"/>
      <c r="VKC1534" s="107"/>
      <c r="VKD1534" s="2"/>
      <c r="VKE1534" s="15"/>
      <c r="VKF1534" s="15"/>
      <c r="VKG1534" s="80"/>
      <c r="VKH1534" s="52"/>
      <c r="VKI1534" s="69"/>
      <c r="VKJ1534" s="69"/>
      <c r="VKK1534" s="69"/>
      <c r="VKL1534" s="107"/>
      <c r="VKM1534" s="2"/>
      <c r="VKN1534" s="15"/>
      <c r="VKO1534" s="15"/>
      <c r="VKP1534" s="80"/>
      <c r="VKQ1534" s="52"/>
      <c r="VKR1534" s="69"/>
      <c r="VKS1534" s="69"/>
      <c r="VKT1534" s="69"/>
      <c r="VKU1534" s="107"/>
      <c r="VKV1534" s="2"/>
      <c r="VKW1534" s="15"/>
      <c r="VKX1534" s="15"/>
      <c r="VKY1534" s="80"/>
      <c r="VKZ1534" s="52"/>
      <c r="VLA1534" s="69"/>
      <c r="VLB1534" s="69"/>
      <c r="VLC1534" s="69"/>
      <c r="VLD1534" s="107"/>
      <c r="VLE1534" s="2"/>
      <c r="VLF1534" s="15"/>
      <c r="VLG1534" s="15"/>
      <c r="VLH1534" s="80"/>
      <c r="VLI1534" s="52"/>
      <c r="VLJ1534" s="69"/>
      <c r="VLK1534" s="69"/>
      <c r="VLL1534" s="69"/>
      <c r="VLM1534" s="107"/>
      <c r="VLN1534" s="2"/>
      <c r="VLO1534" s="15"/>
      <c r="VLP1534" s="15"/>
      <c r="VLQ1534" s="80"/>
      <c r="VLR1534" s="52"/>
      <c r="VLS1534" s="69"/>
      <c r="VLT1534" s="69"/>
      <c r="VLU1534" s="69"/>
      <c r="VLV1534" s="107"/>
      <c r="VLW1534" s="2"/>
      <c r="VLX1534" s="15"/>
      <c r="VLY1534" s="15"/>
      <c r="VLZ1534" s="80"/>
      <c r="VMA1534" s="52"/>
      <c r="VMB1534" s="69"/>
      <c r="VMC1534" s="69"/>
      <c r="VMD1534" s="69"/>
      <c r="VME1534" s="107"/>
      <c r="VMF1534" s="2"/>
      <c r="VMG1534" s="15"/>
      <c r="VMH1534" s="15"/>
      <c r="VMI1534" s="80"/>
      <c r="VMJ1534" s="52"/>
      <c r="VMK1534" s="69"/>
      <c r="VML1534" s="69"/>
      <c r="VMM1534" s="69"/>
      <c r="VMN1534" s="107"/>
      <c r="VMO1534" s="2"/>
      <c r="VMP1534" s="15"/>
      <c r="VMQ1534" s="15"/>
      <c r="VMR1534" s="80"/>
      <c r="VMS1534" s="52"/>
      <c r="VMT1534" s="69"/>
      <c r="VMU1534" s="69"/>
      <c r="VMV1534" s="69"/>
      <c r="VMW1534" s="107"/>
      <c r="VMX1534" s="2"/>
      <c r="VMY1534" s="15"/>
      <c r="VMZ1534" s="15"/>
      <c r="VNA1534" s="80"/>
      <c r="VNB1534" s="52"/>
      <c r="VNC1534" s="69"/>
      <c r="VND1534" s="69"/>
      <c r="VNE1534" s="69"/>
      <c r="VNF1534" s="107"/>
      <c r="VNG1534" s="2"/>
      <c r="VNH1534" s="15"/>
      <c r="VNI1534" s="15"/>
      <c r="VNJ1534" s="80"/>
      <c r="VNK1534" s="52"/>
      <c r="VNL1534" s="69"/>
      <c r="VNM1534" s="69"/>
      <c r="VNN1534" s="69"/>
      <c r="VNO1534" s="107"/>
      <c r="VNP1534" s="2"/>
      <c r="VNQ1534" s="15"/>
      <c r="VNR1534" s="15"/>
      <c r="VNS1534" s="80"/>
      <c r="VNT1534" s="52"/>
      <c r="VNU1534" s="69"/>
      <c r="VNV1534" s="69"/>
      <c r="VNW1534" s="69"/>
      <c r="VNX1534" s="107"/>
      <c r="VNY1534" s="2"/>
      <c r="VNZ1534" s="15"/>
      <c r="VOA1534" s="15"/>
      <c r="VOB1534" s="80"/>
      <c r="VOC1534" s="52"/>
      <c r="VOD1534" s="69"/>
      <c r="VOE1534" s="69"/>
      <c r="VOF1534" s="69"/>
      <c r="VOG1534" s="107"/>
      <c r="VOH1534" s="2"/>
      <c r="VOI1534" s="15"/>
      <c r="VOJ1534" s="15"/>
      <c r="VOK1534" s="80"/>
      <c r="VOL1534" s="52"/>
      <c r="VOM1534" s="69"/>
      <c r="VON1534" s="69"/>
      <c r="VOO1534" s="69"/>
      <c r="VOP1534" s="107"/>
      <c r="VOQ1534" s="2"/>
      <c r="VOR1534" s="15"/>
      <c r="VOS1534" s="15"/>
      <c r="VOT1534" s="80"/>
      <c r="VOU1534" s="52"/>
      <c r="VOV1534" s="69"/>
      <c r="VOW1534" s="69"/>
      <c r="VOX1534" s="69"/>
      <c r="VOY1534" s="107"/>
      <c r="VOZ1534" s="2"/>
      <c r="VPA1534" s="15"/>
      <c r="VPB1534" s="15"/>
      <c r="VPC1534" s="80"/>
      <c r="VPD1534" s="52"/>
      <c r="VPE1534" s="69"/>
      <c r="VPF1534" s="69"/>
      <c r="VPG1534" s="69"/>
      <c r="VPH1534" s="107"/>
      <c r="VPI1534" s="2"/>
      <c r="VPJ1534" s="15"/>
      <c r="VPK1534" s="15"/>
      <c r="VPL1534" s="80"/>
      <c r="VPM1534" s="52"/>
      <c r="VPN1534" s="69"/>
      <c r="VPO1534" s="69"/>
      <c r="VPP1534" s="69"/>
      <c r="VPQ1534" s="107"/>
      <c r="VPR1534" s="2"/>
      <c r="VPS1534" s="15"/>
      <c r="VPT1534" s="15"/>
      <c r="VPU1534" s="80"/>
      <c r="VPV1534" s="52"/>
      <c r="VPW1534" s="69"/>
      <c r="VPX1534" s="69"/>
      <c r="VPY1534" s="69"/>
      <c r="VPZ1534" s="107"/>
      <c r="VQA1534" s="2"/>
      <c r="VQB1534" s="15"/>
      <c r="VQC1534" s="15"/>
      <c r="VQD1534" s="80"/>
      <c r="VQE1534" s="52"/>
      <c r="VQF1534" s="69"/>
      <c r="VQG1534" s="69"/>
      <c r="VQH1534" s="69"/>
      <c r="VQI1534" s="107"/>
      <c r="VQJ1534" s="2"/>
      <c r="VQK1534" s="15"/>
      <c r="VQL1534" s="15"/>
      <c r="VQM1534" s="80"/>
      <c r="VQN1534" s="52"/>
      <c r="VQO1534" s="69"/>
      <c r="VQP1534" s="69"/>
      <c r="VQQ1534" s="69"/>
      <c r="VQR1534" s="107"/>
      <c r="VQS1534" s="2"/>
      <c r="VQT1534" s="15"/>
      <c r="VQU1534" s="15"/>
      <c r="VQV1534" s="80"/>
      <c r="VQW1534" s="52"/>
      <c r="VQX1534" s="69"/>
      <c r="VQY1534" s="69"/>
      <c r="VQZ1534" s="69"/>
      <c r="VRA1534" s="107"/>
      <c r="VRB1534" s="2"/>
      <c r="VRC1534" s="15"/>
      <c r="VRD1534" s="15"/>
      <c r="VRE1534" s="80"/>
      <c r="VRF1534" s="52"/>
      <c r="VRG1534" s="69"/>
      <c r="VRH1534" s="69"/>
      <c r="VRI1534" s="69"/>
      <c r="VRJ1534" s="107"/>
      <c r="VRK1534" s="2"/>
      <c r="VRL1534" s="15"/>
      <c r="VRM1534" s="15"/>
      <c r="VRN1534" s="80"/>
      <c r="VRO1534" s="52"/>
      <c r="VRP1534" s="69"/>
      <c r="VRQ1534" s="69"/>
      <c r="VRR1534" s="69"/>
      <c r="VRS1534" s="107"/>
      <c r="VRT1534" s="2"/>
      <c r="VRU1534" s="15"/>
      <c r="VRV1534" s="15"/>
      <c r="VRW1534" s="80"/>
      <c r="VRX1534" s="52"/>
      <c r="VRY1534" s="69"/>
      <c r="VRZ1534" s="69"/>
      <c r="VSA1534" s="69"/>
      <c r="VSB1534" s="107"/>
      <c r="VSC1534" s="2"/>
      <c r="VSD1534" s="15"/>
      <c r="VSE1534" s="15"/>
      <c r="VSF1534" s="80"/>
      <c r="VSG1534" s="52"/>
      <c r="VSH1534" s="69"/>
      <c r="VSI1534" s="69"/>
      <c r="VSJ1534" s="69"/>
      <c r="VSK1534" s="107"/>
      <c r="VSL1534" s="2"/>
      <c r="VSM1534" s="15"/>
      <c r="VSN1534" s="15"/>
      <c r="VSO1534" s="80"/>
      <c r="VSP1534" s="52"/>
      <c r="VSQ1534" s="69"/>
      <c r="VSR1534" s="69"/>
      <c r="VSS1534" s="69"/>
      <c r="VST1534" s="107"/>
      <c r="VSU1534" s="2"/>
      <c r="VSV1534" s="15"/>
      <c r="VSW1534" s="15"/>
      <c r="VSX1534" s="80"/>
      <c r="VSY1534" s="52"/>
      <c r="VSZ1534" s="69"/>
      <c r="VTA1534" s="69"/>
      <c r="VTB1534" s="69"/>
      <c r="VTC1534" s="107"/>
      <c r="VTD1534" s="2"/>
      <c r="VTE1534" s="15"/>
      <c r="VTF1534" s="15"/>
      <c r="VTG1534" s="80"/>
      <c r="VTH1534" s="52"/>
      <c r="VTI1534" s="69"/>
      <c r="VTJ1534" s="69"/>
      <c r="VTK1534" s="69"/>
      <c r="VTL1534" s="107"/>
      <c r="VTM1534" s="2"/>
      <c r="VTN1534" s="15"/>
      <c r="VTO1534" s="15"/>
      <c r="VTP1534" s="80"/>
      <c r="VTQ1534" s="52"/>
      <c r="VTR1534" s="69"/>
      <c r="VTS1534" s="69"/>
      <c r="VTT1534" s="69"/>
      <c r="VTU1534" s="107"/>
      <c r="VTV1534" s="2"/>
      <c r="VTW1534" s="15"/>
      <c r="VTX1534" s="15"/>
      <c r="VTY1534" s="80"/>
      <c r="VTZ1534" s="52"/>
      <c r="VUA1534" s="69"/>
      <c r="VUB1534" s="69"/>
      <c r="VUC1534" s="69"/>
      <c r="VUD1534" s="107"/>
      <c r="VUE1534" s="2"/>
      <c r="VUF1534" s="15"/>
      <c r="VUG1534" s="15"/>
      <c r="VUH1534" s="80"/>
      <c r="VUI1534" s="52"/>
      <c r="VUJ1534" s="69"/>
      <c r="VUK1534" s="69"/>
      <c r="VUL1534" s="69"/>
      <c r="VUM1534" s="107"/>
      <c r="VUN1534" s="2"/>
      <c r="VUO1534" s="15"/>
      <c r="VUP1534" s="15"/>
      <c r="VUQ1534" s="80"/>
      <c r="VUR1534" s="52"/>
      <c r="VUS1534" s="69"/>
      <c r="VUT1534" s="69"/>
      <c r="VUU1534" s="69"/>
      <c r="VUV1534" s="107"/>
      <c r="VUW1534" s="2"/>
      <c r="VUX1534" s="15"/>
      <c r="VUY1534" s="15"/>
      <c r="VUZ1534" s="80"/>
      <c r="VVA1534" s="52"/>
      <c r="VVB1534" s="69"/>
      <c r="VVC1534" s="69"/>
      <c r="VVD1534" s="69"/>
      <c r="VVE1534" s="107"/>
      <c r="VVF1534" s="2"/>
      <c r="VVG1534" s="15"/>
      <c r="VVH1534" s="15"/>
      <c r="VVI1534" s="80"/>
      <c r="VVJ1534" s="52"/>
      <c r="VVK1534" s="69"/>
      <c r="VVL1534" s="69"/>
      <c r="VVM1534" s="69"/>
      <c r="VVN1534" s="107"/>
      <c r="VVO1534" s="2"/>
      <c r="VVP1534" s="15"/>
      <c r="VVQ1534" s="15"/>
      <c r="VVR1534" s="80"/>
      <c r="VVS1534" s="52"/>
      <c r="VVT1534" s="69"/>
      <c r="VVU1534" s="69"/>
      <c r="VVV1534" s="69"/>
      <c r="VVW1534" s="107"/>
      <c r="VVX1534" s="2"/>
      <c r="VVY1534" s="15"/>
      <c r="VVZ1534" s="15"/>
      <c r="VWA1534" s="80"/>
      <c r="VWB1534" s="52"/>
      <c r="VWC1534" s="69"/>
      <c r="VWD1534" s="69"/>
      <c r="VWE1534" s="69"/>
      <c r="VWF1534" s="107"/>
      <c r="VWG1534" s="2"/>
      <c r="VWH1534" s="15"/>
      <c r="VWI1534" s="15"/>
      <c r="VWJ1534" s="80"/>
      <c r="VWK1534" s="52"/>
      <c r="VWL1534" s="69"/>
      <c r="VWM1534" s="69"/>
      <c r="VWN1534" s="69"/>
      <c r="VWO1534" s="107"/>
      <c r="VWP1534" s="2"/>
      <c r="VWQ1534" s="15"/>
      <c r="VWR1534" s="15"/>
      <c r="VWS1534" s="80"/>
      <c r="VWT1534" s="52"/>
      <c r="VWU1534" s="69"/>
      <c r="VWV1534" s="69"/>
      <c r="VWW1534" s="69"/>
      <c r="VWX1534" s="107"/>
      <c r="VWY1534" s="2"/>
      <c r="VWZ1534" s="15"/>
      <c r="VXA1534" s="15"/>
      <c r="VXB1534" s="80"/>
      <c r="VXC1534" s="52"/>
      <c r="VXD1534" s="69"/>
      <c r="VXE1534" s="69"/>
      <c r="VXF1534" s="69"/>
      <c r="VXG1534" s="107"/>
      <c r="VXH1534" s="2"/>
      <c r="VXI1534" s="15"/>
      <c r="VXJ1534" s="15"/>
      <c r="VXK1534" s="80"/>
      <c r="VXL1534" s="52"/>
      <c r="VXM1534" s="69"/>
      <c r="VXN1534" s="69"/>
      <c r="VXO1534" s="69"/>
      <c r="VXP1534" s="107"/>
      <c r="VXQ1534" s="2"/>
      <c r="VXR1534" s="15"/>
      <c r="VXS1534" s="15"/>
      <c r="VXT1534" s="80"/>
      <c r="VXU1534" s="52"/>
      <c r="VXV1534" s="69"/>
      <c r="VXW1534" s="69"/>
      <c r="VXX1534" s="69"/>
      <c r="VXY1534" s="107"/>
      <c r="VXZ1534" s="2"/>
      <c r="VYA1534" s="15"/>
      <c r="VYB1534" s="15"/>
      <c r="VYC1534" s="80"/>
      <c r="VYD1534" s="52"/>
      <c r="VYE1534" s="69"/>
      <c r="VYF1534" s="69"/>
      <c r="VYG1534" s="69"/>
      <c r="VYH1534" s="107"/>
      <c r="VYI1534" s="2"/>
      <c r="VYJ1534" s="15"/>
      <c r="VYK1534" s="15"/>
      <c r="VYL1534" s="80"/>
      <c r="VYM1534" s="52"/>
      <c r="VYN1534" s="69"/>
      <c r="VYO1534" s="69"/>
      <c r="VYP1534" s="69"/>
      <c r="VYQ1534" s="107"/>
      <c r="VYR1534" s="2"/>
      <c r="VYS1534" s="15"/>
      <c r="VYT1534" s="15"/>
      <c r="VYU1534" s="80"/>
      <c r="VYV1534" s="52"/>
      <c r="VYW1534" s="69"/>
      <c r="VYX1534" s="69"/>
      <c r="VYY1534" s="69"/>
      <c r="VYZ1534" s="107"/>
      <c r="VZA1534" s="2"/>
      <c r="VZB1534" s="15"/>
      <c r="VZC1534" s="15"/>
      <c r="VZD1534" s="80"/>
      <c r="VZE1534" s="52"/>
      <c r="VZF1534" s="69"/>
      <c r="VZG1534" s="69"/>
      <c r="VZH1534" s="69"/>
      <c r="VZI1534" s="107"/>
      <c r="VZJ1534" s="2"/>
      <c r="VZK1534" s="15"/>
      <c r="VZL1534" s="15"/>
      <c r="VZM1534" s="80"/>
      <c r="VZN1534" s="52"/>
      <c r="VZO1534" s="69"/>
      <c r="VZP1534" s="69"/>
      <c r="VZQ1534" s="69"/>
      <c r="VZR1534" s="107"/>
      <c r="VZS1534" s="2"/>
      <c r="VZT1534" s="15"/>
      <c r="VZU1534" s="15"/>
      <c r="VZV1534" s="80"/>
      <c r="VZW1534" s="52"/>
      <c r="VZX1534" s="69"/>
      <c r="VZY1534" s="69"/>
      <c r="VZZ1534" s="69"/>
      <c r="WAA1534" s="107"/>
      <c r="WAB1534" s="2"/>
      <c r="WAC1534" s="15"/>
      <c r="WAD1534" s="15"/>
      <c r="WAE1534" s="80"/>
      <c r="WAF1534" s="52"/>
      <c r="WAG1534" s="69"/>
      <c r="WAH1534" s="69"/>
      <c r="WAI1534" s="69"/>
      <c r="WAJ1534" s="107"/>
      <c r="WAK1534" s="2"/>
      <c r="WAL1534" s="15"/>
      <c r="WAM1534" s="15"/>
      <c r="WAN1534" s="80"/>
      <c r="WAO1534" s="52"/>
      <c r="WAP1534" s="69"/>
      <c r="WAQ1534" s="69"/>
      <c r="WAR1534" s="69"/>
      <c r="WAS1534" s="107"/>
      <c r="WAT1534" s="2"/>
      <c r="WAU1534" s="15"/>
      <c r="WAV1534" s="15"/>
      <c r="WAW1534" s="80"/>
      <c r="WAX1534" s="52"/>
      <c r="WAY1534" s="69"/>
      <c r="WAZ1534" s="69"/>
      <c r="WBA1534" s="69"/>
      <c r="WBB1534" s="107"/>
      <c r="WBC1534" s="2"/>
      <c r="WBD1534" s="15"/>
      <c r="WBE1534" s="15"/>
      <c r="WBF1534" s="80"/>
      <c r="WBG1534" s="52"/>
      <c r="WBH1534" s="69"/>
      <c r="WBI1534" s="69"/>
      <c r="WBJ1534" s="69"/>
      <c r="WBK1534" s="107"/>
      <c r="WBL1534" s="2"/>
      <c r="WBM1534" s="15"/>
      <c r="WBN1534" s="15"/>
      <c r="WBO1534" s="80"/>
      <c r="WBP1534" s="52"/>
      <c r="WBQ1534" s="69"/>
      <c r="WBR1534" s="69"/>
      <c r="WBS1534" s="69"/>
      <c r="WBT1534" s="107"/>
      <c r="WBU1534" s="2"/>
      <c r="WBV1534" s="15"/>
      <c r="WBW1534" s="15"/>
      <c r="WBX1534" s="80"/>
      <c r="WBY1534" s="52"/>
      <c r="WBZ1534" s="69"/>
      <c r="WCA1534" s="69"/>
      <c r="WCB1534" s="69"/>
      <c r="WCC1534" s="107"/>
      <c r="WCD1534" s="2"/>
      <c r="WCE1534" s="15"/>
      <c r="WCF1534" s="15"/>
      <c r="WCG1534" s="80"/>
      <c r="WCH1534" s="52"/>
      <c r="WCI1534" s="69"/>
      <c r="WCJ1534" s="69"/>
      <c r="WCK1534" s="69"/>
      <c r="WCL1534" s="107"/>
      <c r="WCM1534" s="2"/>
      <c r="WCN1534" s="15"/>
      <c r="WCO1534" s="15"/>
      <c r="WCP1534" s="80"/>
      <c r="WCQ1534" s="52"/>
      <c r="WCR1534" s="69"/>
      <c r="WCS1534" s="69"/>
      <c r="WCT1534" s="69"/>
      <c r="WCU1534" s="107"/>
      <c r="WCV1534" s="2"/>
      <c r="WCW1534" s="15"/>
      <c r="WCX1534" s="15"/>
      <c r="WCY1534" s="80"/>
      <c r="WCZ1534" s="52"/>
      <c r="WDA1534" s="69"/>
      <c r="WDB1534" s="69"/>
      <c r="WDC1534" s="69"/>
      <c r="WDD1534" s="107"/>
      <c r="WDE1534" s="2"/>
      <c r="WDF1534" s="15"/>
      <c r="WDG1534" s="15"/>
      <c r="WDH1534" s="80"/>
      <c r="WDI1534" s="52"/>
      <c r="WDJ1534" s="69"/>
      <c r="WDK1534" s="69"/>
      <c r="WDL1534" s="69"/>
      <c r="WDM1534" s="107"/>
      <c r="WDN1534" s="2"/>
      <c r="WDO1534" s="15"/>
      <c r="WDP1534" s="15"/>
      <c r="WDQ1534" s="80"/>
      <c r="WDR1534" s="52"/>
      <c r="WDS1534" s="69"/>
      <c r="WDT1534" s="69"/>
      <c r="WDU1534" s="69"/>
      <c r="WDV1534" s="107"/>
      <c r="WDW1534" s="2"/>
      <c r="WDX1534" s="15"/>
      <c r="WDY1534" s="15"/>
      <c r="WDZ1534" s="80"/>
      <c r="WEA1534" s="52"/>
      <c r="WEB1534" s="69"/>
      <c r="WEC1534" s="69"/>
      <c r="WED1534" s="69"/>
      <c r="WEE1534" s="107"/>
      <c r="WEF1534" s="2"/>
      <c r="WEG1534" s="15"/>
      <c r="WEH1534" s="15"/>
      <c r="WEI1534" s="80"/>
      <c r="WEJ1534" s="52"/>
      <c r="WEK1534" s="69"/>
      <c r="WEL1534" s="69"/>
      <c r="WEM1534" s="69"/>
      <c r="WEN1534" s="107"/>
      <c r="WEO1534" s="2"/>
      <c r="WEP1534" s="15"/>
      <c r="WEQ1534" s="15"/>
      <c r="WER1534" s="80"/>
      <c r="WES1534" s="52"/>
      <c r="WET1534" s="69"/>
      <c r="WEU1534" s="69"/>
      <c r="WEV1534" s="69"/>
      <c r="WEW1534" s="107"/>
      <c r="WEX1534" s="2"/>
      <c r="WEY1534" s="15"/>
      <c r="WEZ1534" s="15"/>
      <c r="WFA1534" s="80"/>
      <c r="WFB1534" s="52"/>
      <c r="WFC1534" s="69"/>
      <c r="WFD1534" s="69"/>
      <c r="WFE1534" s="69"/>
      <c r="WFF1534" s="107"/>
      <c r="WFG1534" s="2"/>
      <c r="WFH1534" s="15"/>
      <c r="WFI1534" s="15"/>
      <c r="WFJ1534" s="80"/>
      <c r="WFK1534" s="52"/>
      <c r="WFL1534" s="69"/>
      <c r="WFM1534" s="69"/>
      <c r="WFN1534" s="69"/>
      <c r="WFO1534" s="107"/>
      <c r="WFP1534" s="2"/>
      <c r="WFQ1534" s="15"/>
      <c r="WFR1534" s="15"/>
      <c r="WFS1534" s="80"/>
      <c r="WFT1534" s="52"/>
      <c r="WFU1534" s="69"/>
      <c r="WFV1534" s="69"/>
      <c r="WFW1534" s="69"/>
      <c r="WFX1534" s="107"/>
      <c r="WFY1534" s="2"/>
      <c r="WFZ1534" s="15"/>
      <c r="WGA1534" s="15"/>
      <c r="WGB1534" s="80"/>
      <c r="WGC1534" s="52"/>
      <c r="WGD1534" s="69"/>
      <c r="WGE1534" s="69"/>
      <c r="WGF1534" s="69"/>
      <c r="WGG1534" s="107"/>
      <c r="WGH1534" s="2"/>
      <c r="WGI1534" s="15"/>
      <c r="WGJ1534" s="15"/>
      <c r="WGK1534" s="80"/>
      <c r="WGL1534" s="52"/>
      <c r="WGM1534" s="69"/>
      <c r="WGN1534" s="69"/>
      <c r="WGO1534" s="69"/>
      <c r="WGP1534" s="107"/>
      <c r="WGQ1534" s="2"/>
      <c r="WGR1534" s="15"/>
      <c r="WGS1534" s="15"/>
      <c r="WGT1534" s="80"/>
      <c r="WGU1534" s="52"/>
      <c r="WGV1534" s="69"/>
      <c r="WGW1534" s="69"/>
      <c r="WGX1534" s="69"/>
      <c r="WGY1534" s="107"/>
      <c r="WGZ1534" s="2"/>
      <c r="WHA1534" s="15"/>
      <c r="WHB1534" s="15"/>
      <c r="WHC1534" s="80"/>
      <c r="WHD1534" s="52"/>
      <c r="WHE1534" s="69"/>
      <c r="WHF1534" s="69"/>
      <c r="WHG1534" s="69"/>
      <c r="WHH1534" s="107"/>
      <c r="WHI1534" s="2"/>
      <c r="WHJ1534" s="15"/>
      <c r="WHK1534" s="15"/>
      <c r="WHL1534" s="80"/>
      <c r="WHM1534" s="52"/>
      <c r="WHN1534" s="69"/>
      <c r="WHO1534" s="69"/>
      <c r="WHP1534" s="69"/>
      <c r="WHQ1534" s="107"/>
      <c r="WHR1534" s="2"/>
      <c r="WHS1534" s="15"/>
      <c r="WHT1534" s="15"/>
      <c r="WHU1534" s="80"/>
      <c r="WHV1534" s="52"/>
      <c r="WHW1534" s="69"/>
      <c r="WHX1534" s="69"/>
      <c r="WHY1534" s="69"/>
      <c r="WHZ1534" s="107"/>
      <c r="WIA1534" s="2"/>
      <c r="WIB1534" s="15"/>
      <c r="WIC1534" s="15"/>
      <c r="WID1534" s="80"/>
      <c r="WIE1534" s="52"/>
      <c r="WIF1534" s="69"/>
      <c r="WIG1534" s="69"/>
      <c r="WIH1534" s="69"/>
      <c r="WII1534" s="107"/>
      <c r="WIJ1534" s="2"/>
      <c r="WIK1534" s="15"/>
      <c r="WIL1534" s="15"/>
      <c r="WIM1534" s="80"/>
      <c r="WIN1534" s="52"/>
      <c r="WIO1534" s="69"/>
      <c r="WIP1534" s="69"/>
      <c r="WIQ1534" s="69"/>
      <c r="WIR1534" s="107"/>
      <c r="WIS1534" s="2"/>
      <c r="WIT1534" s="15"/>
      <c r="WIU1534" s="15"/>
      <c r="WIV1534" s="80"/>
      <c r="WIW1534" s="52"/>
      <c r="WIX1534" s="69"/>
      <c r="WIY1534" s="69"/>
      <c r="WIZ1534" s="69"/>
      <c r="WJA1534" s="107"/>
      <c r="WJB1534" s="2"/>
      <c r="WJC1534" s="15"/>
      <c r="WJD1534" s="15"/>
      <c r="WJE1534" s="80"/>
      <c r="WJF1534" s="52"/>
      <c r="WJG1534" s="69"/>
      <c r="WJH1534" s="69"/>
      <c r="WJI1534" s="69"/>
      <c r="WJJ1534" s="107"/>
      <c r="WJK1534" s="2"/>
      <c r="WJL1534" s="15"/>
      <c r="WJM1534" s="15"/>
      <c r="WJN1534" s="80"/>
      <c r="WJO1534" s="52"/>
      <c r="WJP1534" s="69"/>
      <c r="WJQ1534" s="69"/>
      <c r="WJR1534" s="69"/>
      <c r="WJS1534" s="107"/>
      <c r="WJT1534" s="2"/>
      <c r="WJU1534" s="15"/>
      <c r="WJV1534" s="15"/>
      <c r="WJW1534" s="80"/>
      <c r="WJX1534" s="52"/>
      <c r="WJY1534" s="69"/>
      <c r="WJZ1534" s="69"/>
      <c r="WKA1534" s="69"/>
      <c r="WKB1534" s="107"/>
      <c r="WKC1534" s="2"/>
      <c r="WKD1534" s="15"/>
      <c r="WKE1534" s="15"/>
      <c r="WKF1534" s="80"/>
      <c r="WKG1534" s="52"/>
      <c r="WKH1534" s="69"/>
      <c r="WKI1534" s="69"/>
      <c r="WKJ1534" s="69"/>
      <c r="WKK1534" s="107"/>
      <c r="WKL1534" s="2"/>
      <c r="WKM1534" s="15"/>
      <c r="WKN1534" s="15"/>
      <c r="WKO1534" s="80"/>
      <c r="WKP1534" s="52"/>
      <c r="WKQ1534" s="69"/>
      <c r="WKR1534" s="69"/>
      <c r="WKS1534" s="69"/>
      <c r="WKT1534" s="107"/>
      <c r="WKU1534" s="2"/>
      <c r="WKV1534" s="15"/>
      <c r="WKW1534" s="15"/>
      <c r="WKX1534" s="80"/>
      <c r="WKY1534" s="52"/>
      <c r="WKZ1534" s="69"/>
      <c r="WLA1534" s="69"/>
      <c r="WLB1534" s="69"/>
      <c r="WLC1534" s="107"/>
      <c r="WLD1534" s="2"/>
      <c r="WLE1534" s="15"/>
      <c r="WLF1534" s="15"/>
      <c r="WLG1534" s="80"/>
      <c r="WLH1534" s="52"/>
      <c r="WLI1534" s="69"/>
      <c r="WLJ1534" s="69"/>
      <c r="WLK1534" s="69"/>
      <c r="WLL1534" s="107"/>
      <c r="WLM1534" s="2"/>
      <c r="WLN1534" s="15"/>
      <c r="WLO1534" s="15"/>
      <c r="WLP1534" s="80"/>
      <c r="WLQ1534" s="52"/>
      <c r="WLR1534" s="69"/>
      <c r="WLS1534" s="69"/>
      <c r="WLT1534" s="69"/>
      <c r="WLU1534" s="107"/>
      <c r="WLV1534" s="2"/>
      <c r="WLW1534" s="15"/>
      <c r="WLX1534" s="15"/>
      <c r="WLY1534" s="80"/>
      <c r="WLZ1534" s="52"/>
      <c r="WMA1534" s="69"/>
      <c r="WMB1534" s="69"/>
      <c r="WMC1534" s="69"/>
      <c r="WMD1534" s="107"/>
      <c r="WME1534" s="2"/>
      <c r="WMF1534" s="15"/>
      <c r="WMG1534" s="15"/>
      <c r="WMH1534" s="80"/>
      <c r="WMI1534" s="52"/>
      <c r="WMJ1534" s="69"/>
      <c r="WMK1534" s="69"/>
      <c r="WML1534" s="69"/>
      <c r="WMM1534" s="107"/>
      <c r="WMN1534" s="2"/>
      <c r="WMO1534" s="15"/>
      <c r="WMP1534" s="15"/>
      <c r="WMQ1534" s="80"/>
      <c r="WMR1534" s="52"/>
      <c r="WMS1534" s="69"/>
      <c r="WMT1534" s="69"/>
      <c r="WMU1534" s="69"/>
      <c r="WMV1534" s="107"/>
      <c r="WMW1534" s="2"/>
      <c r="WMX1534" s="15"/>
      <c r="WMY1534" s="15"/>
      <c r="WMZ1534" s="80"/>
      <c r="WNA1534" s="52"/>
      <c r="WNB1534" s="69"/>
      <c r="WNC1534" s="69"/>
      <c r="WND1534" s="69"/>
      <c r="WNE1534" s="107"/>
      <c r="WNF1534" s="2"/>
      <c r="WNG1534" s="15"/>
      <c r="WNH1534" s="15"/>
      <c r="WNI1534" s="80"/>
      <c r="WNJ1534" s="52"/>
      <c r="WNK1534" s="69"/>
      <c r="WNL1534" s="69"/>
      <c r="WNM1534" s="69"/>
      <c r="WNN1534" s="107"/>
      <c r="WNO1534" s="2"/>
      <c r="WNP1534" s="15"/>
      <c r="WNQ1534" s="15"/>
      <c r="WNR1534" s="80"/>
      <c r="WNS1534" s="52"/>
      <c r="WNT1534" s="69"/>
      <c r="WNU1534" s="69"/>
      <c r="WNV1534" s="69"/>
      <c r="WNW1534" s="107"/>
      <c r="WNX1534" s="2"/>
      <c r="WNY1534" s="15"/>
      <c r="WNZ1534" s="15"/>
      <c r="WOA1534" s="80"/>
      <c r="WOB1534" s="52"/>
      <c r="WOC1534" s="69"/>
      <c r="WOD1534" s="69"/>
      <c r="WOE1534" s="69"/>
      <c r="WOF1534" s="107"/>
      <c r="WOG1534" s="2"/>
      <c r="WOH1534" s="15"/>
      <c r="WOI1534" s="15"/>
      <c r="WOJ1534" s="80"/>
      <c r="WOK1534" s="52"/>
      <c r="WOL1534" s="69"/>
      <c r="WOM1534" s="69"/>
      <c r="WON1534" s="69"/>
      <c r="WOO1534" s="107"/>
      <c r="WOP1534" s="2"/>
      <c r="WOQ1534" s="15"/>
      <c r="WOR1534" s="15"/>
      <c r="WOS1534" s="80"/>
      <c r="WOT1534" s="52"/>
      <c r="WOU1534" s="69"/>
      <c r="WOV1534" s="69"/>
      <c r="WOW1534" s="69"/>
      <c r="WOX1534" s="107"/>
      <c r="WOY1534" s="2"/>
      <c r="WOZ1534" s="15"/>
      <c r="WPA1534" s="15"/>
      <c r="WPB1534" s="80"/>
      <c r="WPC1534" s="52"/>
      <c r="WPD1534" s="69"/>
      <c r="WPE1534" s="69"/>
      <c r="WPF1534" s="69"/>
      <c r="WPG1534" s="107"/>
      <c r="WPH1534" s="2"/>
      <c r="WPI1534" s="15"/>
      <c r="WPJ1534" s="15"/>
      <c r="WPK1534" s="80"/>
      <c r="WPL1534" s="52"/>
      <c r="WPM1534" s="69"/>
      <c r="WPN1534" s="69"/>
      <c r="WPO1534" s="69"/>
      <c r="WPP1534" s="107"/>
      <c r="WPQ1534" s="2"/>
      <c r="WPR1534" s="15"/>
      <c r="WPS1534" s="15"/>
      <c r="WPT1534" s="80"/>
      <c r="WPU1534" s="52"/>
      <c r="WPV1534" s="69"/>
      <c r="WPW1534" s="69"/>
      <c r="WPX1534" s="69"/>
      <c r="WPY1534" s="107"/>
      <c r="WPZ1534" s="2"/>
      <c r="WQA1534" s="15"/>
      <c r="WQB1534" s="15"/>
      <c r="WQC1534" s="80"/>
      <c r="WQD1534" s="52"/>
      <c r="WQE1534" s="69"/>
      <c r="WQF1534" s="69"/>
      <c r="WQG1534" s="69"/>
      <c r="WQH1534" s="107"/>
      <c r="WQI1534" s="2"/>
      <c r="WQJ1534" s="15"/>
      <c r="WQK1534" s="15"/>
      <c r="WQL1534" s="80"/>
      <c r="WQM1534" s="52"/>
      <c r="WQN1534" s="69"/>
      <c r="WQO1534" s="69"/>
      <c r="WQP1534" s="69"/>
      <c r="WQQ1534" s="107"/>
      <c r="WQR1534" s="2"/>
      <c r="WQS1534" s="15"/>
      <c r="WQT1534" s="15"/>
      <c r="WQU1534" s="80"/>
      <c r="WQV1534" s="52"/>
      <c r="WQW1534" s="69"/>
      <c r="WQX1534" s="69"/>
      <c r="WQY1534" s="69"/>
      <c r="WQZ1534" s="107"/>
      <c r="WRA1534" s="2"/>
      <c r="WRB1534" s="15"/>
      <c r="WRC1534" s="15"/>
      <c r="WRD1534" s="80"/>
      <c r="WRE1534" s="52"/>
      <c r="WRF1534" s="69"/>
      <c r="WRG1534" s="69"/>
      <c r="WRH1534" s="69"/>
      <c r="WRI1534" s="107"/>
      <c r="WRJ1534" s="2"/>
      <c r="WRK1534" s="15"/>
      <c r="WRL1534" s="15"/>
      <c r="WRM1534" s="80"/>
      <c r="WRN1534" s="52"/>
      <c r="WRO1534" s="69"/>
      <c r="WRP1534" s="69"/>
      <c r="WRQ1534" s="69"/>
      <c r="WRR1534" s="107"/>
      <c r="WRS1534" s="2"/>
      <c r="WRT1534" s="15"/>
      <c r="WRU1534" s="15"/>
      <c r="WRV1534" s="80"/>
      <c r="WRW1534" s="52"/>
      <c r="WRX1534" s="69"/>
      <c r="WRY1534" s="69"/>
      <c r="WRZ1534" s="69"/>
      <c r="WSA1534" s="107"/>
      <c r="WSB1534" s="2"/>
      <c r="WSC1534" s="15"/>
      <c r="WSD1534" s="15"/>
      <c r="WSE1534" s="80"/>
      <c r="WSF1534" s="52"/>
      <c r="WSG1534" s="69"/>
      <c r="WSH1534" s="69"/>
      <c r="WSI1534" s="69"/>
      <c r="WSJ1534" s="107"/>
      <c r="WSK1534" s="2"/>
      <c r="WSL1534" s="15"/>
      <c r="WSM1534" s="15"/>
      <c r="WSN1534" s="80"/>
      <c r="WSO1534" s="52"/>
      <c r="WSP1534" s="69"/>
      <c r="WSQ1534" s="69"/>
      <c r="WSR1534" s="69"/>
      <c r="WSS1534" s="107"/>
      <c r="WST1534" s="2"/>
      <c r="WSU1534" s="15"/>
      <c r="WSV1534" s="15"/>
      <c r="WSW1534" s="80"/>
      <c r="WSX1534" s="52"/>
      <c r="WSY1534" s="69"/>
      <c r="WSZ1534" s="69"/>
      <c r="WTA1534" s="69"/>
      <c r="WTB1534" s="107"/>
      <c r="WTC1534" s="2"/>
      <c r="WTD1534" s="15"/>
      <c r="WTE1534" s="15"/>
      <c r="WTF1534" s="80"/>
      <c r="WTG1534" s="52"/>
      <c r="WTH1534" s="69"/>
      <c r="WTI1534" s="69"/>
      <c r="WTJ1534" s="69"/>
      <c r="WTK1534" s="107"/>
      <c r="WTL1534" s="2"/>
      <c r="WTM1534" s="15"/>
      <c r="WTN1534" s="15"/>
      <c r="WTO1534" s="80"/>
      <c r="WTP1534" s="52"/>
      <c r="WTQ1534" s="69"/>
      <c r="WTR1534" s="69"/>
      <c r="WTS1534" s="69"/>
      <c r="WTT1534" s="107"/>
      <c r="WTU1534" s="2"/>
      <c r="WTV1534" s="15"/>
      <c r="WTW1534" s="15"/>
      <c r="WTX1534" s="80"/>
      <c r="WTY1534" s="52"/>
      <c r="WTZ1534" s="69"/>
      <c r="WUA1534" s="69"/>
      <c r="WUB1534" s="69"/>
      <c r="WUC1534" s="107"/>
      <c r="WUD1534" s="2"/>
      <c r="WUE1534" s="15"/>
      <c r="WUF1534" s="15"/>
      <c r="WUG1534" s="80"/>
      <c r="WUH1534" s="52"/>
      <c r="WUI1534" s="69"/>
      <c r="WUJ1534" s="69"/>
      <c r="WUK1534" s="69"/>
      <c r="WUL1534" s="107"/>
      <c r="WUM1534" s="2"/>
      <c r="WUN1534" s="15"/>
      <c r="WUO1534" s="15"/>
      <c r="WUP1534" s="80"/>
      <c r="WUQ1534" s="52"/>
      <c r="WUR1534" s="69"/>
      <c r="WUS1534" s="69"/>
      <c r="WUT1534" s="69"/>
      <c r="WUU1534" s="107"/>
      <c r="WUV1534" s="2"/>
      <c r="WUW1534" s="15"/>
      <c r="WUX1534" s="15"/>
      <c r="WUY1534" s="80"/>
      <c r="WUZ1534" s="52"/>
      <c r="WVA1534" s="69"/>
      <c r="WVB1534" s="69"/>
      <c r="WVC1534" s="69"/>
      <c r="WVD1534" s="107"/>
      <c r="WVE1534" s="2"/>
      <c r="WVF1534" s="15"/>
      <c r="WVG1534" s="15"/>
      <c r="WVH1534" s="80"/>
      <c r="WVI1534" s="52"/>
      <c r="WVJ1534" s="69"/>
      <c r="WVK1534" s="69"/>
      <c r="WVL1534" s="69"/>
      <c r="WVM1534" s="107"/>
      <c r="WVN1534" s="2"/>
      <c r="WVO1534" s="15"/>
      <c r="WVP1534" s="15"/>
      <c r="WVQ1534" s="80"/>
      <c r="WVR1534" s="52"/>
      <c r="WVS1534" s="69"/>
      <c r="WVT1534" s="69"/>
      <c r="WVU1534" s="69"/>
      <c r="WVV1534" s="107"/>
      <c r="WVW1534" s="2"/>
      <c r="WVX1534" s="15"/>
      <c r="WVY1534" s="15"/>
      <c r="WVZ1534" s="80"/>
      <c r="WWA1534" s="52"/>
      <c r="WWB1534" s="69"/>
      <c r="WWC1534" s="69"/>
      <c r="WWD1534" s="69"/>
      <c r="WWE1534" s="107"/>
      <c r="WWF1534" s="2"/>
      <c r="WWG1534" s="15"/>
      <c r="WWH1534" s="15"/>
      <c r="WWI1534" s="80"/>
      <c r="WWJ1534" s="52"/>
      <c r="WWK1534" s="69"/>
      <c r="WWL1534" s="69"/>
      <c r="WWM1534" s="69"/>
      <c r="WWN1534" s="107"/>
      <c r="WWO1534" s="2"/>
      <c r="WWP1534" s="15"/>
      <c r="WWQ1534" s="15"/>
      <c r="WWR1534" s="80"/>
      <c r="WWS1534" s="52"/>
      <c r="WWT1534" s="69"/>
      <c r="WWU1534" s="69"/>
      <c r="WWV1534" s="69"/>
      <c r="WWW1534" s="107"/>
      <c r="WWX1534" s="2"/>
      <c r="WWY1534" s="15"/>
      <c r="WWZ1534" s="15"/>
      <c r="WXA1534" s="80"/>
      <c r="WXB1534" s="52"/>
      <c r="WXC1534" s="69"/>
      <c r="WXD1534" s="69"/>
      <c r="WXE1534" s="69"/>
      <c r="WXF1534" s="107"/>
      <c r="WXG1534" s="2"/>
      <c r="WXH1534" s="15"/>
      <c r="WXI1534" s="15"/>
      <c r="WXJ1534" s="80"/>
      <c r="WXK1534" s="52"/>
      <c r="WXL1534" s="69"/>
      <c r="WXM1534" s="69"/>
      <c r="WXN1534" s="69"/>
      <c r="WXO1534" s="107"/>
      <c r="WXP1534" s="2"/>
      <c r="WXQ1534" s="15"/>
      <c r="WXR1534" s="15"/>
      <c r="WXS1534" s="80"/>
      <c r="WXT1534" s="52"/>
      <c r="WXU1534" s="69"/>
      <c r="WXV1534" s="69"/>
      <c r="WXW1534" s="69"/>
      <c r="WXX1534" s="107"/>
      <c r="WXY1534" s="2"/>
      <c r="WXZ1534" s="15"/>
      <c r="WYA1534" s="15"/>
      <c r="WYB1534" s="80"/>
      <c r="WYC1534" s="52"/>
      <c r="WYD1534" s="69"/>
      <c r="WYE1534" s="69"/>
      <c r="WYF1534" s="69"/>
      <c r="WYG1534" s="107"/>
      <c r="WYH1534" s="2"/>
      <c r="WYI1534" s="15"/>
      <c r="WYJ1534" s="15"/>
      <c r="WYK1534" s="80"/>
      <c r="WYL1534" s="52"/>
      <c r="WYM1534" s="69"/>
      <c r="WYN1534" s="69"/>
      <c r="WYO1534" s="69"/>
      <c r="WYP1534" s="107"/>
      <c r="WYQ1534" s="2"/>
      <c r="WYR1534" s="15"/>
      <c r="WYS1534" s="15"/>
      <c r="WYT1534" s="80"/>
      <c r="WYU1534" s="52"/>
      <c r="WYV1534" s="69"/>
      <c r="WYW1534" s="69"/>
      <c r="WYX1534" s="69"/>
      <c r="WYY1534" s="107"/>
      <c r="WYZ1534" s="2"/>
      <c r="WZA1534" s="15"/>
      <c r="WZB1534" s="15"/>
      <c r="WZC1534" s="80"/>
      <c r="WZD1534" s="52"/>
      <c r="WZE1534" s="69"/>
      <c r="WZF1534" s="69"/>
      <c r="WZG1534" s="69"/>
      <c r="WZH1534" s="107"/>
      <c r="WZI1534" s="2"/>
      <c r="WZJ1534" s="15"/>
      <c r="WZK1534" s="15"/>
      <c r="WZL1534" s="80"/>
      <c r="WZM1534" s="52"/>
      <c r="WZN1534" s="69"/>
      <c r="WZO1534" s="69"/>
      <c r="WZP1534" s="69"/>
      <c r="WZQ1534" s="107"/>
      <c r="WZR1534" s="2"/>
      <c r="WZS1534" s="15"/>
      <c r="WZT1534" s="15"/>
      <c r="WZU1534" s="80"/>
      <c r="WZV1534" s="52"/>
      <c r="WZW1534" s="69"/>
      <c r="WZX1534" s="69"/>
      <c r="WZY1534" s="69"/>
      <c r="WZZ1534" s="107"/>
      <c r="XAA1534" s="2"/>
      <c r="XAB1534" s="15"/>
      <c r="XAC1534" s="15"/>
      <c r="XAD1534" s="80"/>
      <c r="XAE1534" s="52"/>
      <c r="XAF1534" s="69"/>
      <c r="XAG1534" s="69"/>
      <c r="XAH1534" s="69"/>
      <c r="XAI1534" s="107"/>
      <c r="XAJ1534" s="2"/>
      <c r="XAK1534" s="15"/>
      <c r="XAL1534" s="15"/>
      <c r="XAM1534" s="80"/>
      <c r="XAN1534" s="52"/>
      <c r="XAO1534" s="69"/>
      <c r="XAP1534" s="69"/>
      <c r="XAQ1534" s="69"/>
      <c r="XAR1534" s="107"/>
      <c r="XAS1534" s="2"/>
      <c r="XAT1534" s="15"/>
      <c r="XAU1534" s="15"/>
      <c r="XAV1534" s="80"/>
      <c r="XAW1534" s="52"/>
      <c r="XAX1534" s="69"/>
      <c r="XAY1534" s="69"/>
      <c r="XAZ1534" s="69"/>
      <c r="XBA1534" s="107"/>
      <c r="XBB1534" s="2"/>
      <c r="XBC1534" s="15"/>
      <c r="XBD1534" s="15"/>
      <c r="XBE1534" s="80"/>
      <c r="XBF1534" s="52"/>
      <c r="XBG1534" s="69"/>
      <c r="XBH1534" s="69"/>
      <c r="XBI1534" s="69"/>
      <c r="XBJ1534" s="107"/>
      <c r="XBK1534" s="2"/>
      <c r="XBL1534" s="15"/>
      <c r="XBM1534" s="15"/>
      <c r="XBO1534" s="102"/>
      <c r="XBP1534" s="102"/>
      <c r="XBQ1534" s="102"/>
      <c r="XBR1534" s="109"/>
      <c r="XBS1534" s="102"/>
      <c r="XBT1534" s="102"/>
      <c r="XBU1534" s="102"/>
      <c r="XBV1534" s="102"/>
      <c r="XBW1534" s="102"/>
      <c r="XBX1534" s="59"/>
      <c r="XBY1534" s="60"/>
    </row>
    <row r="1535" spans="1:16301" ht="31.5" x14ac:dyDescent="0.2">
      <c r="A1535" s="140" t="s">
        <v>923</v>
      </c>
      <c r="B1535" s="2">
        <v>916</v>
      </c>
      <c r="C1535" s="15" t="s">
        <v>63</v>
      </c>
      <c r="D1535" s="15" t="s">
        <v>60</v>
      </c>
      <c r="E1535" s="24" t="s">
        <v>851</v>
      </c>
      <c r="F1535" s="15"/>
      <c r="G1535" s="71">
        <f t="shared" si="408"/>
        <v>4404</v>
      </c>
      <c r="H1535" s="82">
        <f t="shared" si="408"/>
        <v>4404</v>
      </c>
    </row>
    <row r="1536" spans="1:16301" ht="47.25" x14ac:dyDescent="0.2">
      <c r="A1536" s="140" t="s">
        <v>924</v>
      </c>
      <c r="B1536" s="2">
        <v>916</v>
      </c>
      <c r="C1536" s="15" t="s">
        <v>63</v>
      </c>
      <c r="D1536" s="15" t="s">
        <v>60</v>
      </c>
      <c r="E1536" s="24" t="s">
        <v>852</v>
      </c>
      <c r="F1536" s="15"/>
      <c r="G1536" s="71">
        <f t="shared" ref="G1536:H1536" si="409">G1537+G1541</f>
        <v>4404</v>
      </c>
      <c r="H1536" s="82">
        <f t="shared" si="409"/>
        <v>4404</v>
      </c>
    </row>
    <row r="1537" spans="1:16300" s="99" customFormat="1" ht="47.25" x14ac:dyDescent="0.2">
      <c r="A1537" s="136" t="s">
        <v>854</v>
      </c>
      <c r="B1537" s="16">
        <v>916</v>
      </c>
      <c r="C1537" s="17" t="s">
        <v>63</v>
      </c>
      <c r="D1537" s="17" t="s">
        <v>60</v>
      </c>
      <c r="E1537" s="17" t="s">
        <v>856</v>
      </c>
      <c r="F1537" s="51"/>
      <c r="G1537" s="91">
        <f t="shared" ref="G1537:H1539" si="410">G1538</f>
        <v>3404</v>
      </c>
      <c r="H1537" s="92">
        <f t="shared" si="410"/>
        <v>3404</v>
      </c>
      <c r="I1537" s="232"/>
      <c r="J1537" s="232"/>
      <c r="K1537" s="232"/>
      <c r="L1537" s="232"/>
      <c r="M1537" s="232"/>
      <c r="N1537" s="232"/>
      <c r="O1537" s="232"/>
      <c r="P1537" s="232"/>
      <c r="Q1537" s="232"/>
      <c r="R1537" s="232"/>
      <c r="S1537" s="232"/>
      <c r="T1537" s="232"/>
      <c r="U1537" s="232"/>
      <c r="V1537" s="232"/>
      <c r="W1537" s="232"/>
      <c r="X1537" s="232"/>
      <c r="Y1537" s="232"/>
      <c r="Z1537" s="232"/>
      <c r="AA1537" s="232"/>
      <c r="AB1537" s="232"/>
      <c r="AC1537" s="232"/>
      <c r="AD1537" s="232"/>
      <c r="AE1537" s="232"/>
      <c r="AF1537" s="232"/>
      <c r="AG1537" s="232"/>
      <c r="AH1537" s="232"/>
      <c r="AI1537" s="232"/>
      <c r="AJ1537" s="232"/>
      <c r="AK1537" s="232"/>
      <c r="AL1537" s="232"/>
      <c r="AM1537" s="232"/>
      <c r="AN1537" s="232"/>
      <c r="AO1537" s="232"/>
      <c r="AP1537" s="232"/>
      <c r="AQ1537" s="232"/>
      <c r="AR1537" s="232"/>
      <c r="AS1537" s="232"/>
      <c r="AT1537" s="232"/>
    </row>
    <row r="1538" spans="1:16300" ht="31.5" x14ac:dyDescent="0.2">
      <c r="A1538" s="137" t="s">
        <v>18</v>
      </c>
      <c r="B1538" s="65">
        <v>916</v>
      </c>
      <c r="C1538" s="64" t="s">
        <v>63</v>
      </c>
      <c r="D1538" s="64" t="s">
        <v>60</v>
      </c>
      <c r="E1538" s="64" t="s">
        <v>856</v>
      </c>
      <c r="F1538" s="52" t="s">
        <v>20</v>
      </c>
      <c r="G1538" s="97">
        <f t="shared" si="410"/>
        <v>3404</v>
      </c>
      <c r="H1538" s="98">
        <f t="shared" si="410"/>
        <v>3404</v>
      </c>
    </row>
    <row r="1539" spans="1:16300" x14ac:dyDescent="0.2">
      <c r="A1539" s="137" t="s">
        <v>25</v>
      </c>
      <c r="B1539" s="65">
        <v>916</v>
      </c>
      <c r="C1539" s="64" t="s">
        <v>63</v>
      </c>
      <c r="D1539" s="64" t="s">
        <v>60</v>
      </c>
      <c r="E1539" s="64" t="s">
        <v>856</v>
      </c>
      <c r="F1539" s="52" t="s">
        <v>26</v>
      </c>
      <c r="G1539" s="97">
        <f t="shared" si="410"/>
        <v>3404</v>
      </c>
      <c r="H1539" s="98">
        <f t="shared" si="410"/>
        <v>3404</v>
      </c>
    </row>
    <row r="1540" spans="1:16300" x14ac:dyDescent="0.2">
      <c r="A1540" s="137" t="s">
        <v>136</v>
      </c>
      <c r="B1540" s="65">
        <v>916</v>
      </c>
      <c r="C1540" s="64" t="s">
        <v>63</v>
      </c>
      <c r="D1540" s="64" t="s">
        <v>60</v>
      </c>
      <c r="E1540" s="64" t="s">
        <v>856</v>
      </c>
      <c r="F1540" s="52" t="s">
        <v>143</v>
      </c>
      <c r="G1540" s="93">
        <v>3404</v>
      </c>
      <c r="H1540" s="94">
        <v>3404</v>
      </c>
    </row>
    <row r="1541" spans="1:16300" s="99" customFormat="1" x14ac:dyDescent="0.2">
      <c r="A1541" s="136" t="s">
        <v>857</v>
      </c>
      <c r="B1541" s="16">
        <v>916</v>
      </c>
      <c r="C1541" s="17" t="s">
        <v>63</v>
      </c>
      <c r="D1541" s="17" t="s">
        <v>60</v>
      </c>
      <c r="E1541" s="17" t="s">
        <v>858</v>
      </c>
      <c r="F1541" s="51"/>
      <c r="G1541" s="91">
        <f t="shared" ref="G1541:H1543" si="411">G1542</f>
        <v>1000</v>
      </c>
      <c r="H1541" s="92">
        <f t="shared" si="411"/>
        <v>1000</v>
      </c>
      <c r="I1541" s="232"/>
      <c r="J1541" s="232"/>
      <c r="K1541" s="232"/>
      <c r="L1541" s="232"/>
      <c r="M1541" s="232"/>
      <c r="N1541" s="232"/>
      <c r="O1541" s="232"/>
      <c r="P1541" s="232"/>
      <c r="Q1541" s="232"/>
      <c r="R1541" s="232"/>
      <c r="S1541" s="232"/>
      <c r="T1541" s="232"/>
      <c r="U1541" s="232"/>
      <c r="V1541" s="232"/>
      <c r="W1541" s="232"/>
      <c r="X1541" s="232"/>
      <c r="Y1541" s="232"/>
      <c r="Z1541" s="232"/>
      <c r="AA1541" s="232"/>
      <c r="AB1541" s="232"/>
      <c r="AC1541" s="232"/>
      <c r="AD1541" s="232"/>
      <c r="AE1541" s="232"/>
      <c r="AF1541" s="232"/>
      <c r="AG1541" s="232"/>
      <c r="AH1541" s="232"/>
      <c r="AI1541" s="232"/>
      <c r="AJ1541" s="232"/>
      <c r="AK1541" s="232"/>
      <c r="AL1541" s="232"/>
      <c r="AM1541" s="232"/>
      <c r="AN1541" s="232"/>
      <c r="AO1541" s="232"/>
      <c r="AP1541" s="232"/>
      <c r="AQ1541" s="232"/>
      <c r="AR1541" s="232"/>
      <c r="AS1541" s="232"/>
      <c r="AT1541" s="232"/>
    </row>
    <row r="1542" spans="1:16300" ht="31.5" x14ac:dyDescent="0.2">
      <c r="A1542" s="137" t="s">
        <v>18</v>
      </c>
      <c r="B1542" s="65">
        <v>916</v>
      </c>
      <c r="C1542" s="64" t="s">
        <v>63</v>
      </c>
      <c r="D1542" s="64" t="s">
        <v>60</v>
      </c>
      <c r="E1542" s="64" t="s">
        <v>858</v>
      </c>
      <c r="F1542" s="52" t="s">
        <v>20</v>
      </c>
      <c r="G1542" s="97">
        <f t="shared" si="411"/>
        <v>1000</v>
      </c>
      <c r="H1542" s="98">
        <f t="shared" si="411"/>
        <v>1000</v>
      </c>
    </row>
    <row r="1543" spans="1:16300" x14ac:dyDescent="0.2">
      <c r="A1543" s="137" t="s">
        <v>25</v>
      </c>
      <c r="B1543" s="65">
        <v>916</v>
      </c>
      <c r="C1543" s="64" t="s">
        <v>63</v>
      </c>
      <c r="D1543" s="64" t="s">
        <v>60</v>
      </c>
      <c r="E1543" s="64" t="s">
        <v>858</v>
      </c>
      <c r="F1543" s="52" t="s">
        <v>26</v>
      </c>
      <c r="G1543" s="97">
        <f t="shared" si="411"/>
        <v>1000</v>
      </c>
      <c r="H1543" s="98">
        <f t="shared" si="411"/>
        <v>1000</v>
      </c>
    </row>
    <row r="1544" spans="1:16300" x14ac:dyDescent="0.2">
      <c r="A1544" s="137" t="s">
        <v>136</v>
      </c>
      <c r="B1544" s="65">
        <v>916</v>
      </c>
      <c r="C1544" s="64" t="s">
        <v>63</v>
      </c>
      <c r="D1544" s="64" t="s">
        <v>60</v>
      </c>
      <c r="E1544" s="64" t="s">
        <v>858</v>
      </c>
      <c r="F1544" s="52" t="s">
        <v>143</v>
      </c>
      <c r="G1544" s="93">
        <v>1000</v>
      </c>
      <c r="H1544" s="94">
        <v>1000</v>
      </c>
    </row>
    <row r="1545" spans="1:16300" ht="31.5" x14ac:dyDescent="0.2">
      <c r="A1545" s="156" t="s">
        <v>652</v>
      </c>
      <c r="B1545" s="2">
        <v>916</v>
      </c>
      <c r="C1545" s="15" t="s">
        <v>63</v>
      </c>
      <c r="D1545" s="15" t="s">
        <v>60</v>
      </c>
      <c r="E1545" s="80" t="s">
        <v>238</v>
      </c>
      <c r="F1545" s="52"/>
      <c r="G1545" s="194">
        <f t="shared" ref="G1545:H1549" si="412">G1546</f>
        <v>445</v>
      </c>
      <c r="H1545" s="195">
        <f t="shared" si="412"/>
        <v>445</v>
      </c>
      <c r="I1545" s="209"/>
      <c r="J1545" s="210"/>
      <c r="K1545" s="210"/>
      <c r="L1545" s="210"/>
      <c r="M1545" s="205"/>
      <c r="N1545" s="206"/>
      <c r="O1545" s="207"/>
      <c r="P1545" s="207"/>
      <c r="Q1545" s="208"/>
      <c r="R1545" s="209"/>
      <c r="S1545" s="210"/>
      <c r="T1545" s="210"/>
      <c r="U1545" s="210"/>
      <c r="V1545" s="205"/>
      <c r="W1545" s="206"/>
      <c r="X1545" s="207"/>
      <c r="Y1545" s="207"/>
      <c r="Z1545" s="208"/>
      <c r="AA1545" s="209"/>
      <c r="AB1545" s="210"/>
      <c r="AC1545" s="210"/>
      <c r="AD1545" s="210"/>
      <c r="AE1545" s="205"/>
      <c r="AF1545" s="206"/>
      <c r="AG1545" s="207"/>
      <c r="AH1545" s="207"/>
      <c r="AI1545" s="208"/>
      <c r="AJ1545" s="209"/>
      <c r="AK1545" s="210"/>
      <c r="AL1545" s="210"/>
      <c r="AM1545" s="210"/>
      <c r="AN1545" s="205"/>
      <c r="AO1545" s="206"/>
      <c r="AP1545" s="207"/>
      <c r="AQ1545" s="207"/>
      <c r="AR1545" s="208"/>
      <c r="AS1545" s="209"/>
      <c r="AT1545" s="210"/>
      <c r="AU1545" s="219"/>
      <c r="AV1545" s="69"/>
      <c r="AW1545" s="107"/>
      <c r="AX1545" s="2"/>
      <c r="AY1545" s="15"/>
      <c r="AZ1545" s="15"/>
      <c r="BA1545" s="80"/>
      <c r="BB1545" s="52"/>
      <c r="BC1545" s="69"/>
      <c r="BD1545" s="69"/>
      <c r="BE1545" s="69"/>
      <c r="BF1545" s="107"/>
      <c r="BG1545" s="2"/>
      <c r="BH1545" s="15"/>
      <c r="BI1545" s="15"/>
      <c r="BJ1545" s="80"/>
      <c r="BK1545" s="52"/>
      <c r="BL1545" s="69"/>
      <c r="BM1545" s="69"/>
      <c r="BN1545" s="69"/>
      <c r="BO1545" s="107"/>
      <c r="BP1545" s="2"/>
      <c r="BQ1545" s="15"/>
      <c r="BR1545" s="15"/>
      <c r="BS1545" s="80"/>
      <c r="BT1545" s="52"/>
      <c r="BU1545" s="69"/>
      <c r="BV1545" s="69"/>
      <c r="BW1545" s="69"/>
      <c r="BX1545" s="107"/>
      <c r="BY1545" s="2"/>
      <c r="BZ1545" s="15"/>
      <c r="CA1545" s="15"/>
      <c r="CB1545" s="80"/>
      <c r="CC1545" s="52"/>
      <c r="CD1545" s="69"/>
      <c r="CE1545" s="69"/>
      <c r="CF1545" s="69"/>
      <c r="CG1545" s="107"/>
      <c r="CH1545" s="2"/>
      <c r="CI1545" s="15"/>
      <c r="CJ1545" s="15"/>
      <c r="CK1545" s="80"/>
      <c r="CL1545" s="52"/>
      <c r="CM1545" s="69"/>
      <c r="CN1545" s="69"/>
      <c r="CO1545" s="69"/>
      <c r="CP1545" s="107"/>
      <c r="CQ1545" s="2"/>
      <c r="CR1545" s="15"/>
      <c r="CS1545" s="15"/>
      <c r="CT1545" s="80"/>
      <c r="CU1545" s="52"/>
      <c r="CV1545" s="69"/>
      <c r="CW1545" s="69"/>
      <c r="CX1545" s="69"/>
      <c r="CY1545" s="107"/>
      <c r="CZ1545" s="2"/>
      <c r="DA1545" s="15"/>
      <c r="DB1545" s="15"/>
      <c r="DC1545" s="80"/>
      <c r="DD1545" s="52"/>
      <c r="DE1545" s="69"/>
      <c r="DF1545" s="69"/>
      <c r="DG1545" s="69"/>
      <c r="DH1545" s="107"/>
      <c r="DI1545" s="2"/>
      <c r="DJ1545" s="15"/>
      <c r="DK1545" s="15"/>
      <c r="DL1545" s="80"/>
      <c r="DM1545" s="52"/>
      <c r="DN1545" s="69"/>
      <c r="DO1545" s="69"/>
      <c r="DP1545" s="69"/>
      <c r="DQ1545" s="107"/>
      <c r="DR1545" s="2"/>
      <c r="DS1545" s="15"/>
      <c r="DT1545" s="15"/>
      <c r="DU1545" s="80"/>
      <c r="DV1545" s="52"/>
      <c r="DW1545" s="69"/>
      <c r="DX1545" s="69"/>
      <c r="DY1545" s="69"/>
      <c r="DZ1545" s="107"/>
      <c r="EA1545" s="2"/>
      <c r="EB1545" s="15"/>
      <c r="EC1545" s="15"/>
      <c r="ED1545" s="80"/>
      <c r="EE1545" s="52"/>
      <c r="EF1545" s="69"/>
      <c r="EG1545" s="69"/>
      <c r="EH1545" s="69"/>
      <c r="EI1545" s="107"/>
      <c r="EJ1545" s="2"/>
      <c r="EK1545" s="15"/>
      <c r="EL1545" s="15"/>
      <c r="EM1545" s="80"/>
      <c r="EN1545" s="52"/>
      <c r="EO1545" s="69"/>
      <c r="EP1545" s="69"/>
      <c r="EQ1545" s="69"/>
      <c r="ER1545" s="107"/>
      <c r="ES1545" s="2"/>
      <c r="ET1545" s="15"/>
      <c r="EU1545" s="15"/>
      <c r="EV1545" s="80"/>
      <c r="EW1545" s="52"/>
      <c r="EX1545" s="69"/>
      <c r="EY1545" s="69"/>
      <c r="EZ1545" s="69"/>
      <c r="FA1545" s="107"/>
      <c r="FB1545" s="2"/>
      <c r="FC1545" s="15"/>
      <c r="FD1545" s="15"/>
      <c r="FE1545" s="80"/>
      <c r="FF1545" s="52"/>
      <c r="FG1545" s="69"/>
      <c r="FH1545" s="69"/>
      <c r="FI1545" s="69"/>
      <c r="FJ1545" s="107"/>
      <c r="FK1545" s="2"/>
      <c r="FL1545" s="15"/>
      <c r="FM1545" s="15"/>
      <c r="FN1545" s="80"/>
      <c r="FO1545" s="52"/>
      <c r="FP1545" s="69"/>
      <c r="FQ1545" s="69"/>
      <c r="FR1545" s="69"/>
      <c r="FS1545" s="107"/>
      <c r="FT1545" s="2"/>
      <c r="FU1545" s="15"/>
      <c r="FV1545" s="15"/>
      <c r="FW1545" s="80"/>
      <c r="FX1545" s="52"/>
      <c r="FY1545" s="69"/>
      <c r="FZ1545" s="69"/>
      <c r="GA1545" s="69"/>
      <c r="GB1545" s="107"/>
      <c r="GC1545" s="2"/>
      <c r="GD1545" s="15"/>
      <c r="GE1545" s="15"/>
      <c r="GF1545" s="80"/>
      <c r="GG1545" s="52"/>
      <c r="GH1545" s="69"/>
      <c r="GI1545" s="69"/>
      <c r="GJ1545" s="69"/>
      <c r="GK1545" s="107"/>
      <c r="GL1545" s="2"/>
      <c r="GM1545" s="15"/>
      <c r="GN1545" s="15"/>
      <c r="GO1545" s="80"/>
      <c r="GP1545" s="52"/>
      <c r="GQ1545" s="69"/>
      <c r="GR1545" s="69"/>
      <c r="GS1545" s="69"/>
      <c r="GT1545" s="107"/>
      <c r="GU1545" s="2"/>
      <c r="GV1545" s="15"/>
      <c r="GW1545" s="15"/>
      <c r="GX1545" s="80"/>
      <c r="GY1545" s="52"/>
      <c r="GZ1545" s="69"/>
      <c r="HA1545" s="69"/>
      <c r="HB1545" s="69"/>
      <c r="HC1545" s="107"/>
      <c r="HD1545" s="2"/>
      <c r="HE1545" s="15"/>
      <c r="HF1545" s="15"/>
      <c r="HG1545" s="80"/>
      <c r="HH1545" s="52"/>
      <c r="HI1545" s="69"/>
      <c r="HJ1545" s="69"/>
      <c r="HK1545" s="69"/>
      <c r="HL1545" s="107"/>
      <c r="HM1545" s="2"/>
      <c r="HN1545" s="15"/>
      <c r="HO1545" s="15"/>
      <c r="HP1545" s="80"/>
      <c r="HQ1545" s="52"/>
      <c r="HR1545" s="69"/>
      <c r="HS1545" s="69"/>
      <c r="HT1545" s="69"/>
      <c r="HU1545" s="107"/>
      <c r="HV1545" s="2"/>
      <c r="HW1545" s="15"/>
      <c r="HX1545" s="15"/>
      <c r="HY1545" s="80"/>
      <c r="HZ1545" s="52"/>
      <c r="IA1545" s="69"/>
      <c r="IB1545" s="69"/>
      <c r="IC1545" s="69"/>
      <c r="ID1545" s="107"/>
      <c r="IE1545" s="2"/>
      <c r="IF1545" s="15"/>
      <c r="IG1545" s="15"/>
      <c r="IH1545" s="80"/>
      <c r="II1545" s="52"/>
      <c r="IJ1545" s="69"/>
      <c r="IK1545" s="69"/>
      <c r="IL1545" s="69"/>
      <c r="IM1545" s="107"/>
      <c r="IN1545" s="2"/>
      <c r="IO1545" s="15"/>
      <c r="IP1545" s="15"/>
      <c r="IQ1545" s="80"/>
      <c r="IR1545" s="52"/>
      <c r="IS1545" s="69"/>
      <c r="IT1545" s="69"/>
      <c r="IU1545" s="69"/>
      <c r="IV1545" s="107"/>
      <c r="IW1545" s="2"/>
      <c r="IX1545" s="15"/>
      <c r="IY1545" s="15"/>
      <c r="IZ1545" s="80"/>
      <c r="JA1545" s="52"/>
      <c r="JB1545" s="69"/>
      <c r="JC1545" s="69"/>
      <c r="JD1545" s="69"/>
      <c r="JE1545" s="107"/>
      <c r="JF1545" s="2"/>
      <c r="JG1545" s="15"/>
      <c r="JH1545" s="15"/>
      <c r="JI1545" s="80"/>
      <c r="JJ1545" s="52"/>
      <c r="JK1545" s="69"/>
      <c r="JL1545" s="69"/>
      <c r="JM1545" s="69"/>
      <c r="JN1545" s="107"/>
      <c r="JO1545" s="2"/>
      <c r="JP1545" s="15"/>
      <c r="JQ1545" s="15"/>
      <c r="JR1545" s="80"/>
      <c r="JS1545" s="52"/>
      <c r="JT1545" s="69"/>
      <c r="JU1545" s="69"/>
      <c r="JV1545" s="69"/>
      <c r="JW1545" s="107"/>
      <c r="JX1545" s="2"/>
      <c r="JY1545" s="15"/>
      <c r="JZ1545" s="15"/>
      <c r="KA1545" s="80"/>
      <c r="KB1545" s="52"/>
      <c r="KC1545" s="69"/>
      <c r="KD1545" s="69"/>
      <c r="KE1545" s="69"/>
      <c r="KF1545" s="107"/>
      <c r="KG1545" s="2"/>
      <c r="KH1545" s="15"/>
      <c r="KI1545" s="15"/>
      <c r="KJ1545" s="80"/>
      <c r="KK1545" s="52"/>
      <c r="KL1545" s="69"/>
      <c r="KM1545" s="69"/>
      <c r="KN1545" s="69"/>
      <c r="KO1545" s="107"/>
      <c r="KP1545" s="2"/>
      <c r="KQ1545" s="15"/>
      <c r="KR1545" s="15"/>
      <c r="KS1545" s="80"/>
      <c r="KT1545" s="52"/>
      <c r="KU1545" s="69"/>
      <c r="KV1545" s="69"/>
      <c r="KW1545" s="69"/>
      <c r="KX1545" s="107"/>
      <c r="KY1545" s="2"/>
      <c r="KZ1545" s="15"/>
      <c r="LA1545" s="15"/>
      <c r="LB1545" s="80"/>
      <c r="LC1545" s="52"/>
      <c r="LD1545" s="69"/>
      <c r="LE1545" s="69"/>
      <c r="LF1545" s="69"/>
      <c r="LG1545" s="107"/>
      <c r="LH1545" s="2"/>
      <c r="LI1545" s="15"/>
      <c r="LJ1545" s="15"/>
      <c r="LK1545" s="80"/>
      <c r="LL1545" s="52"/>
      <c r="LM1545" s="69"/>
      <c r="LN1545" s="69"/>
      <c r="LO1545" s="69"/>
      <c r="LP1545" s="107"/>
      <c r="LQ1545" s="2"/>
      <c r="LR1545" s="15"/>
      <c r="LS1545" s="15"/>
      <c r="LT1545" s="80"/>
      <c r="LU1545" s="52"/>
      <c r="LV1545" s="69"/>
      <c r="LW1545" s="69"/>
      <c r="LX1545" s="69"/>
      <c r="LY1545" s="107"/>
      <c r="LZ1545" s="2"/>
      <c r="MA1545" s="15"/>
      <c r="MB1545" s="15"/>
      <c r="MC1545" s="80"/>
      <c r="MD1545" s="52"/>
      <c r="ME1545" s="69"/>
      <c r="MF1545" s="69"/>
      <c r="MG1545" s="69"/>
      <c r="MH1545" s="107"/>
      <c r="MI1545" s="2"/>
      <c r="MJ1545" s="15"/>
      <c r="MK1545" s="15"/>
      <c r="ML1545" s="80"/>
      <c r="MM1545" s="52"/>
      <c r="MN1545" s="69"/>
      <c r="MO1545" s="69"/>
      <c r="MP1545" s="69"/>
      <c r="MQ1545" s="107"/>
      <c r="MR1545" s="2"/>
      <c r="MS1545" s="15"/>
      <c r="MT1545" s="15"/>
      <c r="MU1545" s="80"/>
      <c r="MV1545" s="52"/>
      <c r="MW1545" s="69"/>
      <c r="MX1545" s="69"/>
      <c r="MY1545" s="69"/>
      <c r="MZ1545" s="107"/>
      <c r="NA1545" s="2"/>
      <c r="NB1545" s="15"/>
      <c r="NC1545" s="15"/>
      <c r="ND1545" s="80"/>
      <c r="NE1545" s="52"/>
      <c r="NF1545" s="69"/>
      <c r="NG1545" s="69"/>
      <c r="NH1545" s="69"/>
      <c r="NI1545" s="107"/>
      <c r="NJ1545" s="2"/>
      <c r="NK1545" s="15"/>
      <c r="NL1545" s="15"/>
      <c r="NM1545" s="80"/>
      <c r="NN1545" s="52"/>
      <c r="NO1545" s="69"/>
      <c r="NP1545" s="69"/>
      <c r="NQ1545" s="69"/>
      <c r="NR1545" s="107"/>
      <c r="NS1545" s="2"/>
      <c r="NT1545" s="15"/>
      <c r="NU1545" s="15"/>
      <c r="NV1545" s="80"/>
      <c r="NW1545" s="52"/>
      <c r="NX1545" s="69"/>
      <c r="NY1545" s="69"/>
      <c r="NZ1545" s="69"/>
      <c r="OA1545" s="107"/>
      <c r="OB1545" s="2"/>
      <c r="OC1545" s="15"/>
      <c r="OD1545" s="15"/>
      <c r="OE1545" s="80"/>
      <c r="OF1545" s="52"/>
      <c r="OG1545" s="69"/>
      <c r="OH1545" s="69"/>
      <c r="OI1545" s="69"/>
      <c r="OJ1545" s="107"/>
      <c r="OK1545" s="2"/>
      <c r="OL1545" s="15"/>
      <c r="OM1545" s="15"/>
      <c r="ON1545" s="80"/>
      <c r="OO1545" s="52"/>
      <c r="OP1545" s="69"/>
      <c r="OQ1545" s="69"/>
      <c r="OR1545" s="69"/>
      <c r="OS1545" s="107"/>
      <c r="OT1545" s="2"/>
      <c r="OU1545" s="15"/>
      <c r="OV1545" s="15"/>
      <c r="OW1545" s="80"/>
      <c r="OX1545" s="52"/>
      <c r="OY1545" s="69"/>
      <c r="OZ1545" s="69"/>
      <c r="PA1545" s="69"/>
      <c r="PB1545" s="107"/>
      <c r="PC1545" s="2"/>
      <c r="PD1545" s="15"/>
      <c r="PE1545" s="15"/>
      <c r="PF1545" s="80"/>
      <c r="PG1545" s="52"/>
      <c r="PH1545" s="69"/>
      <c r="PI1545" s="69"/>
      <c r="PJ1545" s="69"/>
      <c r="PK1545" s="107"/>
      <c r="PL1545" s="2"/>
      <c r="PM1545" s="15"/>
      <c r="PN1545" s="15"/>
      <c r="PO1545" s="80"/>
      <c r="PP1545" s="52"/>
      <c r="PQ1545" s="69"/>
      <c r="PR1545" s="69"/>
      <c r="PS1545" s="69"/>
      <c r="PT1545" s="107"/>
      <c r="PU1545" s="2"/>
      <c r="PV1545" s="15"/>
      <c r="PW1545" s="15"/>
      <c r="PX1545" s="80"/>
      <c r="PY1545" s="52"/>
      <c r="PZ1545" s="69"/>
      <c r="QA1545" s="69"/>
      <c r="QB1545" s="69"/>
      <c r="QC1545" s="107"/>
      <c r="QD1545" s="2"/>
      <c r="QE1545" s="15"/>
      <c r="QF1545" s="15"/>
      <c r="QG1545" s="80"/>
      <c r="QH1545" s="52"/>
      <c r="QI1545" s="69"/>
      <c r="QJ1545" s="69"/>
      <c r="QK1545" s="69"/>
      <c r="QL1545" s="107"/>
      <c r="QM1545" s="2"/>
      <c r="QN1545" s="15"/>
      <c r="QO1545" s="15"/>
      <c r="QP1545" s="80"/>
      <c r="QQ1545" s="52"/>
      <c r="QR1545" s="69"/>
      <c r="QS1545" s="69"/>
      <c r="QT1545" s="69"/>
      <c r="QU1545" s="107"/>
      <c r="QV1545" s="2"/>
      <c r="QW1545" s="15"/>
      <c r="QX1545" s="15"/>
      <c r="QY1545" s="80"/>
      <c r="QZ1545" s="52"/>
      <c r="RA1545" s="69"/>
      <c r="RB1545" s="69"/>
      <c r="RC1545" s="69"/>
      <c r="RD1545" s="107"/>
      <c r="RE1545" s="2"/>
      <c r="RF1545" s="15"/>
      <c r="RG1545" s="15"/>
      <c r="RH1545" s="80"/>
      <c r="RI1545" s="52"/>
      <c r="RJ1545" s="69"/>
      <c r="RK1545" s="69"/>
      <c r="RL1545" s="69"/>
      <c r="RM1545" s="107"/>
      <c r="RN1545" s="2"/>
      <c r="RO1545" s="15"/>
      <c r="RP1545" s="15"/>
      <c r="RQ1545" s="80"/>
      <c r="RR1545" s="52"/>
      <c r="RS1545" s="69"/>
      <c r="RT1545" s="69"/>
      <c r="RU1545" s="69"/>
      <c r="RV1545" s="107"/>
      <c r="RW1545" s="2"/>
      <c r="RX1545" s="15"/>
      <c r="RY1545" s="15"/>
      <c r="RZ1545" s="80"/>
      <c r="SA1545" s="52"/>
      <c r="SB1545" s="69"/>
      <c r="SC1545" s="69"/>
      <c r="SD1545" s="69"/>
      <c r="SE1545" s="107"/>
      <c r="SF1545" s="2"/>
      <c r="SG1545" s="15"/>
      <c r="SH1545" s="15"/>
      <c r="SI1545" s="80"/>
      <c r="SJ1545" s="52"/>
      <c r="SK1545" s="69"/>
      <c r="SL1545" s="69"/>
      <c r="SM1545" s="69"/>
      <c r="SN1545" s="107"/>
      <c r="SO1545" s="2"/>
      <c r="SP1545" s="15"/>
      <c r="SQ1545" s="15"/>
      <c r="SR1545" s="80"/>
      <c r="SS1545" s="52"/>
      <c r="ST1545" s="69"/>
      <c r="SU1545" s="69"/>
      <c r="SV1545" s="69"/>
      <c r="SW1545" s="107"/>
      <c r="SX1545" s="2"/>
      <c r="SY1545" s="15"/>
      <c r="SZ1545" s="15"/>
      <c r="TA1545" s="80"/>
      <c r="TB1545" s="52"/>
      <c r="TC1545" s="69"/>
      <c r="TD1545" s="69"/>
      <c r="TE1545" s="69"/>
      <c r="TF1545" s="107"/>
      <c r="TG1545" s="2"/>
      <c r="TH1545" s="15"/>
      <c r="TI1545" s="15"/>
      <c r="TJ1545" s="80"/>
      <c r="TK1545" s="52"/>
      <c r="TL1545" s="69"/>
      <c r="TM1545" s="69"/>
      <c r="TN1545" s="69"/>
      <c r="TO1545" s="107"/>
      <c r="TP1545" s="2"/>
      <c r="TQ1545" s="15"/>
      <c r="TR1545" s="15"/>
      <c r="TS1545" s="80"/>
      <c r="TT1545" s="52"/>
      <c r="TU1545" s="69"/>
      <c r="TV1545" s="69"/>
      <c r="TW1545" s="69"/>
      <c r="TX1545" s="107"/>
      <c r="TY1545" s="2"/>
      <c r="TZ1545" s="15"/>
      <c r="UA1545" s="15"/>
      <c r="UB1545" s="80"/>
      <c r="UC1545" s="52"/>
      <c r="UD1545" s="69"/>
      <c r="UE1545" s="69"/>
      <c r="UF1545" s="69"/>
      <c r="UG1545" s="107"/>
      <c r="UH1545" s="2"/>
      <c r="UI1545" s="15"/>
      <c r="UJ1545" s="15"/>
      <c r="UK1545" s="80"/>
      <c r="UL1545" s="52"/>
      <c r="UM1545" s="69"/>
      <c r="UN1545" s="69"/>
      <c r="UO1545" s="69"/>
      <c r="UP1545" s="107"/>
      <c r="UQ1545" s="2"/>
      <c r="UR1545" s="15"/>
      <c r="US1545" s="15"/>
      <c r="UT1545" s="80"/>
      <c r="UU1545" s="52"/>
      <c r="UV1545" s="69"/>
      <c r="UW1545" s="69"/>
      <c r="UX1545" s="69"/>
      <c r="UY1545" s="107"/>
      <c r="UZ1545" s="2"/>
      <c r="VA1545" s="15"/>
      <c r="VB1545" s="15"/>
      <c r="VC1545" s="80"/>
      <c r="VD1545" s="52"/>
      <c r="VE1545" s="69"/>
      <c r="VF1545" s="69"/>
      <c r="VG1545" s="69"/>
      <c r="VH1545" s="107"/>
      <c r="VI1545" s="2"/>
      <c r="VJ1545" s="15"/>
      <c r="VK1545" s="15"/>
      <c r="VL1545" s="80"/>
      <c r="VM1545" s="52"/>
      <c r="VN1545" s="69"/>
      <c r="VO1545" s="69"/>
      <c r="VP1545" s="69"/>
      <c r="VQ1545" s="107"/>
      <c r="VR1545" s="2"/>
      <c r="VS1545" s="15"/>
      <c r="VT1545" s="15"/>
      <c r="VU1545" s="80"/>
      <c r="VV1545" s="52"/>
      <c r="VW1545" s="69"/>
      <c r="VX1545" s="69"/>
      <c r="VY1545" s="69"/>
      <c r="VZ1545" s="107"/>
      <c r="WA1545" s="2"/>
      <c r="WB1545" s="15"/>
      <c r="WC1545" s="15"/>
      <c r="WD1545" s="80"/>
      <c r="WE1545" s="52"/>
      <c r="WF1545" s="69"/>
      <c r="WG1545" s="69"/>
      <c r="WH1545" s="69"/>
      <c r="WI1545" s="107"/>
      <c r="WJ1545" s="2"/>
      <c r="WK1545" s="15"/>
      <c r="WL1545" s="15"/>
      <c r="WM1545" s="80"/>
      <c r="WN1545" s="52"/>
      <c r="WO1545" s="69"/>
      <c r="WP1545" s="69"/>
      <c r="WQ1545" s="69"/>
      <c r="WR1545" s="107"/>
      <c r="WS1545" s="2"/>
      <c r="WT1545" s="15"/>
      <c r="WU1545" s="15"/>
      <c r="WV1545" s="80"/>
      <c r="WW1545" s="52"/>
      <c r="WX1545" s="69"/>
      <c r="WY1545" s="69"/>
      <c r="WZ1545" s="69"/>
      <c r="XA1545" s="107"/>
      <c r="XB1545" s="2"/>
      <c r="XC1545" s="15"/>
      <c r="XD1545" s="15"/>
      <c r="XE1545" s="80"/>
      <c r="XF1545" s="52"/>
      <c r="XG1545" s="69"/>
      <c r="XH1545" s="69"/>
      <c r="XI1545" s="69"/>
      <c r="XJ1545" s="107"/>
      <c r="XK1545" s="2"/>
      <c r="XL1545" s="15"/>
      <c r="XM1545" s="15"/>
      <c r="XN1545" s="80"/>
      <c r="XO1545" s="52"/>
      <c r="XP1545" s="69"/>
      <c r="XQ1545" s="69"/>
      <c r="XR1545" s="69"/>
      <c r="XS1545" s="107"/>
      <c r="XT1545" s="2"/>
      <c r="XU1545" s="15"/>
      <c r="XV1545" s="15"/>
      <c r="XW1545" s="80"/>
      <c r="XX1545" s="52"/>
      <c r="XY1545" s="69"/>
      <c r="XZ1545" s="69"/>
      <c r="YA1545" s="69"/>
      <c r="YB1545" s="107"/>
      <c r="YC1545" s="2"/>
      <c r="YD1545" s="15"/>
      <c r="YE1545" s="15"/>
      <c r="YF1545" s="80"/>
      <c r="YG1545" s="52"/>
      <c r="YH1545" s="69"/>
      <c r="YI1545" s="69"/>
      <c r="YJ1545" s="69"/>
      <c r="YK1545" s="107"/>
      <c r="YL1545" s="2"/>
      <c r="YM1545" s="15"/>
      <c r="YN1545" s="15"/>
      <c r="YO1545" s="80"/>
      <c r="YP1545" s="52"/>
      <c r="YQ1545" s="69"/>
      <c r="YR1545" s="69"/>
      <c r="YS1545" s="69"/>
      <c r="YT1545" s="107"/>
      <c r="YU1545" s="2"/>
      <c r="YV1545" s="15"/>
      <c r="YW1545" s="15"/>
      <c r="YX1545" s="80"/>
      <c r="YY1545" s="52"/>
      <c r="YZ1545" s="69"/>
      <c r="ZA1545" s="69"/>
      <c r="ZB1545" s="69"/>
      <c r="ZC1545" s="107"/>
      <c r="ZD1545" s="2"/>
      <c r="ZE1545" s="15"/>
      <c r="ZF1545" s="15"/>
      <c r="ZG1545" s="80"/>
      <c r="ZH1545" s="52"/>
      <c r="ZI1545" s="69"/>
      <c r="ZJ1545" s="69"/>
      <c r="ZK1545" s="69"/>
      <c r="ZL1545" s="107"/>
      <c r="ZM1545" s="2"/>
      <c r="ZN1545" s="15"/>
      <c r="ZO1545" s="15"/>
      <c r="ZP1545" s="80"/>
      <c r="ZQ1545" s="52"/>
      <c r="ZR1545" s="69"/>
      <c r="ZS1545" s="69"/>
      <c r="ZT1545" s="69"/>
      <c r="ZU1545" s="107"/>
      <c r="ZV1545" s="2"/>
      <c r="ZW1545" s="15"/>
      <c r="ZX1545" s="15"/>
      <c r="ZY1545" s="80"/>
      <c r="ZZ1545" s="52"/>
      <c r="AAA1545" s="69"/>
      <c r="AAB1545" s="69"/>
      <c r="AAC1545" s="69"/>
      <c r="AAD1545" s="107"/>
      <c r="AAE1545" s="2"/>
      <c r="AAF1545" s="15"/>
      <c r="AAG1545" s="15"/>
      <c r="AAH1545" s="80"/>
      <c r="AAI1545" s="52"/>
      <c r="AAJ1545" s="69"/>
      <c r="AAK1545" s="69"/>
      <c r="AAL1545" s="69"/>
      <c r="AAM1545" s="107"/>
      <c r="AAN1545" s="2"/>
      <c r="AAO1545" s="15"/>
      <c r="AAP1545" s="15"/>
      <c r="AAQ1545" s="80"/>
      <c r="AAR1545" s="52"/>
      <c r="AAS1545" s="69"/>
      <c r="AAT1545" s="69"/>
      <c r="AAU1545" s="69"/>
      <c r="AAV1545" s="107"/>
      <c r="AAW1545" s="2"/>
      <c r="AAX1545" s="15"/>
      <c r="AAY1545" s="15"/>
      <c r="AAZ1545" s="80"/>
      <c r="ABA1545" s="52"/>
      <c r="ABB1545" s="69"/>
      <c r="ABC1545" s="69"/>
      <c r="ABD1545" s="69"/>
      <c r="ABE1545" s="107"/>
      <c r="ABF1545" s="2"/>
      <c r="ABG1545" s="15"/>
      <c r="ABH1545" s="15"/>
      <c r="ABI1545" s="80"/>
      <c r="ABJ1545" s="52"/>
      <c r="ABK1545" s="69"/>
      <c r="ABL1545" s="69"/>
      <c r="ABM1545" s="69"/>
      <c r="ABN1545" s="107"/>
      <c r="ABO1545" s="2"/>
      <c r="ABP1545" s="15"/>
      <c r="ABQ1545" s="15"/>
      <c r="ABR1545" s="80"/>
      <c r="ABS1545" s="52"/>
      <c r="ABT1545" s="69"/>
      <c r="ABU1545" s="69"/>
      <c r="ABV1545" s="69"/>
      <c r="ABW1545" s="107"/>
      <c r="ABX1545" s="2"/>
      <c r="ABY1545" s="15"/>
      <c r="ABZ1545" s="15"/>
      <c r="ACA1545" s="80"/>
      <c r="ACB1545" s="52"/>
      <c r="ACC1545" s="69"/>
      <c r="ACD1545" s="69"/>
      <c r="ACE1545" s="69"/>
      <c r="ACF1545" s="107"/>
      <c r="ACG1545" s="2"/>
      <c r="ACH1545" s="15"/>
      <c r="ACI1545" s="15"/>
      <c r="ACJ1545" s="80"/>
      <c r="ACK1545" s="52"/>
      <c r="ACL1545" s="69"/>
      <c r="ACM1545" s="69"/>
      <c r="ACN1545" s="69"/>
      <c r="ACO1545" s="107"/>
      <c r="ACP1545" s="2"/>
      <c r="ACQ1545" s="15"/>
      <c r="ACR1545" s="15"/>
      <c r="ACS1545" s="80"/>
      <c r="ACT1545" s="52"/>
      <c r="ACU1545" s="69"/>
      <c r="ACV1545" s="69"/>
      <c r="ACW1545" s="69"/>
      <c r="ACX1545" s="107"/>
      <c r="ACY1545" s="2"/>
      <c r="ACZ1545" s="15"/>
      <c r="ADA1545" s="15"/>
      <c r="ADB1545" s="80"/>
      <c r="ADC1545" s="52"/>
      <c r="ADD1545" s="69"/>
      <c r="ADE1545" s="69"/>
      <c r="ADF1545" s="69"/>
      <c r="ADG1545" s="107"/>
      <c r="ADH1545" s="2"/>
      <c r="ADI1545" s="15"/>
      <c r="ADJ1545" s="15"/>
      <c r="ADK1545" s="80"/>
      <c r="ADL1545" s="52"/>
      <c r="ADM1545" s="69"/>
      <c r="ADN1545" s="69"/>
      <c r="ADO1545" s="69"/>
      <c r="ADP1545" s="107"/>
      <c r="ADQ1545" s="2"/>
      <c r="ADR1545" s="15"/>
      <c r="ADS1545" s="15"/>
      <c r="ADT1545" s="80"/>
      <c r="ADU1545" s="52"/>
      <c r="ADV1545" s="69"/>
      <c r="ADW1545" s="69"/>
      <c r="ADX1545" s="69"/>
      <c r="ADY1545" s="107"/>
      <c r="ADZ1545" s="2"/>
      <c r="AEA1545" s="15"/>
      <c r="AEB1545" s="15"/>
      <c r="AEC1545" s="80"/>
      <c r="AED1545" s="52"/>
      <c r="AEE1545" s="69"/>
      <c r="AEF1545" s="69"/>
      <c r="AEG1545" s="69"/>
      <c r="AEH1545" s="107"/>
      <c r="AEI1545" s="2"/>
      <c r="AEJ1545" s="15"/>
      <c r="AEK1545" s="15"/>
      <c r="AEL1545" s="80"/>
      <c r="AEM1545" s="52"/>
      <c r="AEN1545" s="69"/>
      <c r="AEO1545" s="69"/>
      <c r="AEP1545" s="69"/>
      <c r="AEQ1545" s="107"/>
      <c r="AER1545" s="2"/>
      <c r="AES1545" s="15"/>
      <c r="AET1545" s="15"/>
      <c r="AEU1545" s="80"/>
      <c r="AEV1545" s="52"/>
      <c r="AEW1545" s="69"/>
      <c r="AEX1545" s="69"/>
      <c r="AEY1545" s="69"/>
      <c r="AEZ1545" s="107"/>
      <c r="AFA1545" s="2"/>
      <c r="AFB1545" s="15"/>
      <c r="AFC1545" s="15"/>
      <c r="AFD1545" s="80"/>
      <c r="AFE1545" s="52"/>
      <c r="AFF1545" s="69"/>
      <c r="AFG1545" s="69"/>
      <c r="AFH1545" s="69"/>
      <c r="AFI1545" s="107"/>
      <c r="AFJ1545" s="2"/>
      <c r="AFK1545" s="15"/>
      <c r="AFL1545" s="15"/>
      <c r="AFM1545" s="80"/>
      <c r="AFN1545" s="52"/>
      <c r="AFO1545" s="69"/>
      <c r="AFP1545" s="69"/>
      <c r="AFQ1545" s="69"/>
      <c r="AFR1545" s="107"/>
      <c r="AFS1545" s="2"/>
      <c r="AFT1545" s="15"/>
      <c r="AFU1545" s="15"/>
      <c r="AFV1545" s="80"/>
      <c r="AFW1545" s="52"/>
      <c r="AFX1545" s="69"/>
      <c r="AFY1545" s="69"/>
      <c r="AFZ1545" s="69"/>
      <c r="AGA1545" s="107"/>
      <c r="AGB1545" s="2"/>
      <c r="AGC1545" s="15"/>
      <c r="AGD1545" s="15"/>
      <c r="AGE1545" s="80"/>
      <c r="AGF1545" s="52"/>
      <c r="AGG1545" s="69"/>
      <c r="AGH1545" s="69"/>
      <c r="AGI1545" s="69"/>
      <c r="AGJ1545" s="107"/>
      <c r="AGK1545" s="2"/>
      <c r="AGL1545" s="15"/>
      <c r="AGM1545" s="15"/>
      <c r="AGN1545" s="80"/>
      <c r="AGO1545" s="52"/>
      <c r="AGP1545" s="69"/>
      <c r="AGQ1545" s="69"/>
      <c r="AGR1545" s="69"/>
      <c r="AGS1545" s="107"/>
      <c r="AGT1545" s="2"/>
      <c r="AGU1545" s="15"/>
      <c r="AGV1545" s="15"/>
      <c r="AGW1545" s="80"/>
      <c r="AGX1545" s="52"/>
      <c r="AGY1545" s="69"/>
      <c r="AGZ1545" s="69"/>
      <c r="AHA1545" s="69"/>
      <c r="AHB1545" s="107"/>
      <c r="AHC1545" s="2"/>
      <c r="AHD1545" s="15"/>
      <c r="AHE1545" s="15"/>
      <c r="AHF1545" s="80"/>
      <c r="AHG1545" s="52"/>
      <c r="AHH1545" s="69"/>
      <c r="AHI1545" s="69"/>
      <c r="AHJ1545" s="69"/>
      <c r="AHK1545" s="107"/>
      <c r="AHL1545" s="2"/>
      <c r="AHM1545" s="15"/>
      <c r="AHN1545" s="15"/>
      <c r="AHO1545" s="80"/>
      <c r="AHP1545" s="52"/>
      <c r="AHQ1545" s="69"/>
      <c r="AHR1545" s="69"/>
      <c r="AHS1545" s="69"/>
      <c r="AHT1545" s="107"/>
      <c r="AHU1545" s="2"/>
      <c r="AHV1545" s="15"/>
      <c r="AHW1545" s="15"/>
      <c r="AHX1545" s="80"/>
      <c r="AHY1545" s="52"/>
      <c r="AHZ1545" s="69"/>
      <c r="AIA1545" s="69"/>
      <c r="AIB1545" s="69"/>
      <c r="AIC1545" s="107"/>
      <c r="AID1545" s="2"/>
      <c r="AIE1545" s="15"/>
      <c r="AIF1545" s="15"/>
      <c r="AIG1545" s="80"/>
      <c r="AIH1545" s="52"/>
      <c r="AII1545" s="69"/>
      <c r="AIJ1545" s="69"/>
      <c r="AIK1545" s="69"/>
      <c r="AIL1545" s="107"/>
      <c r="AIM1545" s="2"/>
      <c r="AIN1545" s="15"/>
      <c r="AIO1545" s="15"/>
      <c r="AIP1545" s="80"/>
      <c r="AIQ1545" s="52"/>
      <c r="AIR1545" s="69"/>
      <c r="AIS1545" s="69"/>
      <c r="AIT1545" s="69"/>
      <c r="AIU1545" s="107"/>
      <c r="AIV1545" s="2"/>
      <c r="AIW1545" s="15"/>
      <c r="AIX1545" s="15"/>
      <c r="AIY1545" s="80"/>
      <c r="AIZ1545" s="52"/>
      <c r="AJA1545" s="69"/>
      <c r="AJB1545" s="69"/>
      <c r="AJC1545" s="69"/>
      <c r="AJD1545" s="107"/>
      <c r="AJE1545" s="2"/>
      <c r="AJF1545" s="15"/>
      <c r="AJG1545" s="15"/>
      <c r="AJH1545" s="80"/>
      <c r="AJI1545" s="52"/>
      <c r="AJJ1545" s="69"/>
      <c r="AJK1545" s="69"/>
      <c r="AJL1545" s="69"/>
      <c r="AJM1545" s="107"/>
      <c r="AJN1545" s="2"/>
      <c r="AJO1545" s="15"/>
      <c r="AJP1545" s="15"/>
      <c r="AJQ1545" s="80"/>
      <c r="AJR1545" s="52"/>
      <c r="AJS1545" s="69"/>
      <c r="AJT1545" s="69"/>
      <c r="AJU1545" s="69"/>
      <c r="AJV1545" s="107"/>
      <c r="AJW1545" s="2"/>
      <c r="AJX1545" s="15"/>
      <c r="AJY1545" s="15"/>
      <c r="AJZ1545" s="80"/>
      <c r="AKA1545" s="52"/>
      <c r="AKB1545" s="69"/>
      <c r="AKC1545" s="69"/>
      <c r="AKD1545" s="69"/>
      <c r="AKE1545" s="107"/>
      <c r="AKF1545" s="2"/>
      <c r="AKG1545" s="15"/>
      <c r="AKH1545" s="15"/>
      <c r="AKI1545" s="80"/>
      <c r="AKJ1545" s="52"/>
      <c r="AKK1545" s="69"/>
      <c r="AKL1545" s="69"/>
      <c r="AKM1545" s="69"/>
      <c r="AKN1545" s="107"/>
      <c r="AKO1545" s="2"/>
      <c r="AKP1545" s="15"/>
      <c r="AKQ1545" s="15"/>
      <c r="AKR1545" s="80"/>
      <c r="AKS1545" s="52"/>
      <c r="AKT1545" s="69"/>
      <c r="AKU1545" s="69"/>
      <c r="AKV1545" s="69"/>
      <c r="AKW1545" s="107"/>
      <c r="AKX1545" s="2"/>
      <c r="AKY1545" s="15"/>
      <c r="AKZ1545" s="15"/>
      <c r="ALA1545" s="80"/>
      <c r="ALB1545" s="52"/>
      <c r="ALC1545" s="69"/>
      <c r="ALD1545" s="69"/>
      <c r="ALE1545" s="69"/>
      <c r="ALF1545" s="107"/>
      <c r="ALG1545" s="2"/>
      <c r="ALH1545" s="15"/>
      <c r="ALI1545" s="15"/>
      <c r="ALJ1545" s="80"/>
      <c r="ALK1545" s="52"/>
      <c r="ALL1545" s="69"/>
      <c r="ALM1545" s="69"/>
      <c r="ALN1545" s="69"/>
      <c r="ALO1545" s="107"/>
      <c r="ALP1545" s="2"/>
      <c r="ALQ1545" s="15"/>
      <c r="ALR1545" s="15"/>
      <c r="ALS1545" s="80"/>
      <c r="ALT1545" s="52"/>
      <c r="ALU1545" s="69"/>
      <c r="ALV1545" s="69"/>
      <c r="ALW1545" s="69"/>
      <c r="ALX1545" s="107"/>
      <c r="ALY1545" s="2"/>
      <c r="ALZ1545" s="15"/>
      <c r="AMA1545" s="15"/>
      <c r="AMB1545" s="80"/>
      <c r="AMC1545" s="52"/>
      <c r="AMD1545" s="69"/>
      <c r="AME1545" s="69"/>
      <c r="AMF1545" s="69"/>
      <c r="AMG1545" s="107"/>
      <c r="AMH1545" s="2"/>
      <c r="AMI1545" s="15"/>
      <c r="AMJ1545" s="15"/>
      <c r="AMK1545" s="80"/>
      <c r="AML1545" s="52"/>
      <c r="AMM1545" s="69"/>
      <c r="AMN1545" s="69"/>
      <c r="AMO1545" s="69"/>
      <c r="AMP1545" s="107"/>
      <c r="AMQ1545" s="2"/>
      <c r="AMR1545" s="15"/>
      <c r="AMS1545" s="15"/>
      <c r="AMT1545" s="80"/>
      <c r="AMU1545" s="52"/>
      <c r="AMV1545" s="69"/>
      <c r="AMW1545" s="69"/>
      <c r="AMX1545" s="69"/>
      <c r="AMY1545" s="107"/>
      <c r="AMZ1545" s="2"/>
      <c r="ANA1545" s="15"/>
      <c r="ANB1545" s="15"/>
      <c r="ANC1545" s="80"/>
      <c r="AND1545" s="52"/>
      <c r="ANE1545" s="69"/>
      <c r="ANF1545" s="69"/>
      <c r="ANG1545" s="69"/>
      <c r="ANH1545" s="107"/>
      <c r="ANI1545" s="2"/>
      <c r="ANJ1545" s="15"/>
      <c r="ANK1545" s="15"/>
      <c r="ANL1545" s="80"/>
      <c r="ANM1545" s="52"/>
      <c r="ANN1545" s="69"/>
      <c r="ANO1545" s="69"/>
      <c r="ANP1545" s="69"/>
      <c r="ANQ1545" s="107"/>
      <c r="ANR1545" s="2"/>
      <c r="ANS1545" s="15"/>
      <c r="ANT1545" s="15"/>
      <c r="ANU1545" s="80"/>
      <c r="ANV1545" s="52"/>
      <c r="ANW1545" s="69"/>
      <c r="ANX1545" s="69"/>
      <c r="ANY1545" s="69"/>
      <c r="ANZ1545" s="107"/>
      <c r="AOA1545" s="2"/>
      <c r="AOB1545" s="15"/>
      <c r="AOC1545" s="15"/>
      <c r="AOD1545" s="80"/>
      <c r="AOE1545" s="52"/>
      <c r="AOF1545" s="69"/>
      <c r="AOG1545" s="69"/>
      <c r="AOH1545" s="69"/>
      <c r="AOI1545" s="107"/>
      <c r="AOJ1545" s="2"/>
      <c r="AOK1545" s="15"/>
      <c r="AOL1545" s="15"/>
      <c r="AOM1545" s="80"/>
      <c r="AON1545" s="52"/>
      <c r="AOO1545" s="69"/>
      <c r="AOP1545" s="69"/>
      <c r="AOQ1545" s="69"/>
      <c r="AOR1545" s="107"/>
      <c r="AOS1545" s="2"/>
      <c r="AOT1545" s="15"/>
      <c r="AOU1545" s="15"/>
      <c r="AOV1545" s="80"/>
      <c r="AOW1545" s="52"/>
      <c r="AOX1545" s="69"/>
      <c r="AOY1545" s="69"/>
      <c r="AOZ1545" s="69"/>
      <c r="APA1545" s="107"/>
      <c r="APB1545" s="2"/>
      <c r="APC1545" s="15"/>
      <c r="APD1545" s="15"/>
      <c r="APE1545" s="80"/>
      <c r="APF1545" s="52"/>
      <c r="APG1545" s="69"/>
      <c r="APH1545" s="69"/>
      <c r="API1545" s="69"/>
      <c r="APJ1545" s="107"/>
      <c r="APK1545" s="2"/>
      <c r="APL1545" s="15"/>
      <c r="APM1545" s="15"/>
      <c r="APN1545" s="80"/>
      <c r="APO1545" s="52"/>
      <c r="APP1545" s="69"/>
      <c r="APQ1545" s="69"/>
      <c r="APR1545" s="69"/>
      <c r="APS1545" s="107"/>
      <c r="APT1545" s="2"/>
      <c r="APU1545" s="15"/>
      <c r="APV1545" s="15"/>
      <c r="APW1545" s="80"/>
      <c r="APX1545" s="52"/>
      <c r="APY1545" s="69"/>
      <c r="APZ1545" s="69"/>
      <c r="AQA1545" s="69"/>
      <c r="AQB1545" s="107"/>
      <c r="AQC1545" s="2"/>
      <c r="AQD1545" s="15"/>
      <c r="AQE1545" s="15"/>
      <c r="AQF1545" s="80"/>
      <c r="AQG1545" s="52"/>
      <c r="AQH1545" s="69"/>
      <c r="AQI1545" s="69"/>
      <c r="AQJ1545" s="69"/>
      <c r="AQK1545" s="107"/>
      <c r="AQL1545" s="2"/>
      <c r="AQM1545" s="15"/>
      <c r="AQN1545" s="15"/>
      <c r="AQO1545" s="80"/>
      <c r="AQP1545" s="52"/>
      <c r="AQQ1545" s="69"/>
      <c r="AQR1545" s="69"/>
      <c r="AQS1545" s="69"/>
      <c r="AQT1545" s="107"/>
      <c r="AQU1545" s="2"/>
      <c r="AQV1545" s="15"/>
      <c r="AQW1545" s="15"/>
      <c r="AQX1545" s="80"/>
      <c r="AQY1545" s="52"/>
      <c r="AQZ1545" s="69"/>
      <c r="ARA1545" s="69"/>
      <c r="ARB1545" s="69"/>
      <c r="ARC1545" s="107"/>
      <c r="ARD1545" s="2"/>
      <c r="ARE1545" s="15"/>
      <c r="ARF1545" s="15"/>
      <c r="ARG1545" s="80"/>
      <c r="ARH1545" s="52"/>
      <c r="ARI1545" s="69"/>
      <c r="ARJ1545" s="69"/>
      <c r="ARK1545" s="69"/>
      <c r="ARL1545" s="107"/>
      <c r="ARM1545" s="2"/>
      <c r="ARN1545" s="15"/>
      <c r="ARO1545" s="15"/>
      <c r="ARP1545" s="80"/>
      <c r="ARQ1545" s="52"/>
      <c r="ARR1545" s="69"/>
      <c r="ARS1545" s="69"/>
      <c r="ART1545" s="69"/>
      <c r="ARU1545" s="107"/>
      <c r="ARV1545" s="2"/>
      <c r="ARW1545" s="15"/>
      <c r="ARX1545" s="15"/>
      <c r="ARY1545" s="80"/>
      <c r="ARZ1545" s="52"/>
      <c r="ASA1545" s="69"/>
      <c r="ASB1545" s="69"/>
      <c r="ASC1545" s="69"/>
      <c r="ASD1545" s="107"/>
      <c r="ASE1545" s="2"/>
      <c r="ASF1545" s="15"/>
      <c r="ASG1545" s="15"/>
      <c r="ASH1545" s="80"/>
      <c r="ASI1545" s="52"/>
      <c r="ASJ1545" s="69"/>
      <c r="ASK1545" s="69"/>
      <c r="ASL1545" s="69"/>
      <c r="ASM1545" s="107"/>
      <c r="ASN1545" s="2"/>
      <c r="ASO1545" s="15"/>
      <c r="ASP1545" s="15"/>
      <c r="ASQ1545" s="80"/>
      <c r="ASR1545" s="52"/>
      <c r="ASS1545" s="69"/>
      <c r="AST1545" s="69"/>
      <c r="ASU1545" s="69"/>
      <c r="ASV1545" s="107"/>
      <c r="ASW1545" s="2"/>
      <c r="ASX1545" s="15"/>
      <c r="ASY1545" s="15"/>
      <c r="ASZ1545" s="80"/>
      <c r="ATA1545" s="52"/>
      <c r="ATB1545" s="69"/>
      <c r="ATC1545" s="69"/>
      <c r="ATD1545" s="69"/>
      <c r="ATE1545" s="107"/>
      <c r="ATF1545" s="2"/>
      <c r="ATG1545" s="15"/>
      <c r="ATH1545" s="15"/>
      <c r="ATI1545" s="80"/>
      <c r="ATJ1545" s="52"/>
      <c r="ATK1545" s="69"/>
      <c r="ATL1545" s="69"/>
      <c r="ATM1545" s="69"/>
      <c r="ATN1545" s="107"/>
      <c r="ATO1545" s="2"/>
      <c r="ATP1545" s="15"/>
      <c r="ATQ1545" s="15"/>
      <c r="ATR1545" s="80"/>
      <c r="ATS1545" s="52"/>
      <c r="ATT1545" s="69"/>
      <c r="ATU1545" s="69"/>
      <c r="ATV1545" s="69"/>
      <c r="ATW1545" s="107"/>
      <c r="ATX1545" s="2"/>
      <c r="ATY1545" s="15"/>
      <c r="ATZ1545" s="15"/>
      <c r="AUA1545" s="80"/>
      <c r="AUB1545" s="52"/>
      <c r="AUC1545" s="69"/>
      <c r="AUD1545" s="69"/>
      <c r="AUE1545" s="69"/>
      <c r="AUF1545" s="107"/>
      <c r="AUG1545" s="2"/>
      <c r="AUH1545" s="15"/>
      <c r="AUI1545" s="15"/>
      <c r="AUJ1545" s="80"/>
      <c r="AUK1545" s="52"/>
      <c r="AUL1545" s="69"/>
      <c r="AUM1545" s="69"/>
      <c r="AUN1545" s="69"/>
      <c r="AUO1545" s="107"/>
      <c r="AUP1545" s="2"/>
      <c r="AUQ1545" s="15"/>
      <c r="AUR1545" s="15"/>
      <c r="AUS1545" s="80"/>
      <c r="AUT1545" s="52"/>
      <c r="AUU1545" s="69"/>
      <c r="AUV1545" s="69"/>
      <c r="AUW1545" s="69"/>
      <c r="AUX1545" s="107"/>
      <c r="AUY1545" s="2"/>
      <c r="AUZ1545" s="15"/>
      <c r="AVA1545" s="15"/>
      <c r="AVB1545" s="80"/>
      <c r="AVC1545" s="52"/>
      <c r="AVD1545" s="69"/>
      <c r="AVE1545" s="69"/>
      <c r="AVF1545" s="69"/>
      <c r="AVG1545" s="107"/>
      <c r="AVH1545" s="2"/>
      <c r="AVI1545" s="15"/>
      <c r="AVJ1545" s="15"/>
      <c r="AVK1545" s="80"/>
      <c r="AVL1545" s="52"/>
      <c r="AVM1545" s="69"/>
      <c r="AVN1545" s="69"/>
      <c r="AVO1545" s="69"/>
      <c r="AVP1545" s="107"/>
      <c r="AVQ1545" s="2"/>
      <c r="AVR1545" s="15"/>
      <c r="AVS1545" s="15"/>
      <c r="AVT1545" s="80"/>
      <c r="AVU1545" s="52"/>
      <c r="AVV1545" s="69"/>
      <c r="AVW1545" s="69"/>
      <c r="AVX1545" s="69"/>
      <c r="AVY1545" s="107"/>
      <c r="AVZ1545" s="2"/>
      <c r="AWA1545" s="15"/>
      <c r="AWB1545" s="15"/>
      <c r="AWC1545" s="80"/>
      <c r="AWD1545" s="52"/>
      <c r="AWE1545" s="69"/>
      <c r="AWF1545" s="69"/>
      <c r="AWG1545" s="69"/>
      <c r="AWH1545" s="107"/>
      <c r="AWI1545" s="2"/>
      <c r="AWJ1545" s="15"/>
      <c r="AWK1545" s="15"/>
      <c r="AWL1545" s="80"/>
      <c r="AWM1545" s="52"/>
      <c r="AWN1545" s="69"/>
      <c r="AWO1545" s="69"/>
      <c r="AWP1545" s="69"/>
      <c r="AWQ1545" s="107"/>
      <c r="AWR1545" s="2"/>
      <c r="AWS1545" s="15"/>
      <c r="AWT1545" s="15"/>
      <c r="AWU1545" s="80"/>
      <c r="AWV1545" s="52"/>
      <c r="AWW1545" s="69"/>
      <c r="AWX1545" s="69"/>
      <c r="AWY1545" s="69"/>
      <c r="AWZ1545" s="107"/>
      <c r="AXA1545" s="2"/>
      <c r="AXB1545" s="15"/>
      <c r="AXC1545" s="15"/>
      <c r="AXD1545" s="80"/>
      <c r="AXE1545" s="52"/>
      <c r="AXF1545" s="69"/>
      <c r="AXG1545" s="69"/>
      <c r="AXH1545" s="69"/>
      <c r="AXI1545" s="107"/>
      <c r="AXJ1545" s="2"/>
      <c r="AXK1545" s="15"/>
      <c r="AXL1545" s="15"/>
      <c r="AXM1545" s="80"/>
      <c r="AXN1545" s="52"/>
      <c r="AXO1545" s="69"/>
      <c r="AXP1545" s="69"/>
      <c r="AXQ1545" s="69"/>
      <c r="AXR1545" s="107"/>
      <c r="AXS1545" s="2"/>
      <c r="AXT1545" s="15"/>
      <c r="AXU1545" s="15"/>
      <c r="AXV1545" s="80"/>
      <c r="AXW1545" s="52"/>
      <c r="AXX1545" s="69"/>
      <c r="AXY1545" s="69"/>
      <c r="AXZ1545" s="69"/>
      <c r="AYA1545" s="107"/>
      <c r="AYB1545" s="2"/>
      <c r="AYC1545" s="15"/>
      <c r="AYD1545" s="15"/>
      <c r="AYE1545" s="80"/>
      <c r="AYF1545" s="52"/>
      <c r="AYG1545" s="69"/>
      <c r="AYH1545" s="69"/>
      <c r="AYI1545" s="69"/>
      <c r="AYJ1545" s="107"/>
      <c r="AYK1545" s="2"/>
      <c r="AYL1545" s="15"/>
      <c r="AYM1545" s="15"/>
      <c r="AYN1545" s="80"/>
      <c r="AYO1545" s="52"/>
      <c r="AYP1545" s="69"/>
      <c r="AYQ1545" s="69"/>
      <c r="AYR1545" s="69"/>
      <c r="AYS1545" s="107"/>
      <c r="AYT1545" s="2"/>
      <c r="AYU1545" s="15"/>
      <c r="AYV1545" s="15"/>
      <c r="AYW1545" s="80"/>
      <c r="AYX1545" s="52"/>
      <c r="AYY1545" s="69"/>
      <c r="AYZ1545" s="69"/>
      <c r="AZA1545" s="69"/>
      <c r="AZB1545" s="107"/>
      <c r="AZC1545" s="2"/>
      <c r="AZD1545" s="15"/>
      <c r="AZE1545" s="15"/>
      <c r="AZF1545" s="80"/>
      <c r="AZG1545" s="52"/>
      <c r="AZH1545" s="69"/>
      <c r="AZI1545" s="69"/>
      <c r="AZJ1545" s="69"/>
      <c r="AZK1545" s="107"/>
      <c r="AZL1545" s="2"/>
      <c r="AZM1545" s="15"/>
      <c r="AZN1545" s="15"/>
      <c r="AZO1545" s="80"/>
      <c r="AZP1545" s="52"/>
      <c r="AZQ1545" s="69"/>
      <c r="AZR1545" s="69"/>
      <c r="AZS1545" s="69"/>
      <c r="AZT1545" s="107"/>
      <c r="AZU1545" s="2"/>
      <c r="AZV1545" s="15"/>
      <c r="AZW1545" s="15"/>
      <c r="AZX1545" s="80"/>
      <c r="AZY1545" s="52"/>
      <c r="AZZ1545" s="69"/>
      <c r="BAA1545" s="69"/>
      <c r="BAB1545" s="69"/>
      <c r="BAC1545" s="107"/>
      <c r="BAD1545" s="2"/>
      <c r="BAE1545" s="15"/>
      <c r="BAF1545" s="15"/>
      <c r="BAG1545" s="80"/>
      <c r="BAH1545" s="52"/>
      <c r="BAI1545" s="69"/>
      <c r="BAJ1545" s="69"/>
      <c r="BAK1545" s="69"/>
      <c r="BAL1545" s="107"/>
      <c r="BAM1545" s="2"/>
      <c r="BAN1545" s="15"/>
      <c r="BAO1545" s="15"/>
      <c r="BAP1545" s="80"/>
      <c r="BAQ1545" s="52"/>
      <c r="BAR1545" s="69"/>
      <c r="BAS1545" s="69"/>
      <c r="BAT1545" s="69"/>
      <c r="BAU1545" s="107"/>
      <c r="BAV1545" s="2"/>
      <c r="BAW1545" s="15"/>
      <c r="BAX1545" s="15"/>
      <c r="BAY1545" s="80"/>
      <c r="BAZ1545" s="52"/>
      <c r="BBA1545" s="69"/>
      <c r="BBB1545" s="69"/>
      <c r="BBC1545" s="69"/>
      <c r="BBD1545" s="107"/>
      <c r="BBE1545" s="2"/>
      <c r="BBF1545" s="15"/>
      <c r="BBG1545" s="15"/>
      <c r="BBH1545" s="80"/>
      <c r="BBI1545" s="52"/>
      <c r="BBJ1545" s="69"/>
      <c r="BBK1545" s="69"/>
      <c r="BBL1545" s="69"/>
      <c r="BBM1545" s="107"/>
      <c r="BBN1545" s="2"/>
      <c r="BBO1545" s="15"/>
      <c r="BBP1545" s="15"/>
      <c r="BBQ1545" s="80"/>
      <c r="BBR1545" s="52"/>
      <c r="BBS1545" s="69"/>
      <c r="BBT1545" s="69"/>
      <c r="BBU1545" s="69"/>
      <c r="BBV1545" s="107"/>
      <c r="BBW1545" s="2"/>
      <c r="BBX1545" s="15"/>
      <c r="BBY1545" s="15"/>
      <c r="BBZ1545" s="80"/>
      <c r="BCA1545" s="52"/>
      <c r="BCB1545" s="69"/>
      <c r="BCC1545" s="69"/>
      <c r="BCD1545" s="69"/>
      <c r="BCE1545" s="107"/>
      <c r="BCF1545" s="2"/>
      <c r="BCG1545" s="15"/>
      <c r="BCH1545" s="15"/>
      <c r="BCI1545" s="80"/>
      <c r="BCJ1545" s="52"/>
      <c r="BCK1545" s="69"/>
      <c r="BCL1545" s="69"/>
      <c r="BCM1545" s="69"/>
      <c r="BCN1545" s="107"/>
      <c r="BCO1545" s="2"/>
      <c r="BCP1545" s="15"/>
      <c r="BCQ1545" s="15"/>
      <c r="BCR1545" s="80"/>
      <c r="BCS1545" s="52"/>
      <c r="BCT1545" s="69"/>
      <c r="BCU1545" s="69"/>
      <c r="BCV1545" s="69"/>
      <c r="BCW1545" s="107"/>
      <c r="BCX1545" s="2"/>
      <c r="BCY1545" s="15"/>
      <c r="BCZ1545" s="15"/>
      <c r="BDA1545" s="80"/>
      <c r="BDB1545" s="52"/>
      <c r="BDC1545" s="69"/>
      <c r="BDD1545" s="69"/>
      <c r="BDE1545" s="69"/>
      <c r="BDF1545" s="107"/>
      <c r="BDG1545" s="2"/>
      <c r="BDH1545" s="15"/>
      <c r="BDI1545" s="15"/>
      <c r="BDJ1545" s="80"/>
      <c r="BDK1545" s="52"/>
      <c r="BDL1545" s="69"/>
      <c r="BDM1545" s="69"/>
      <c r="BDN1545" s="69"/>
      <c r="BDO1545" s="107"/>
      <c r="BDP1545" s="2"/>
      <c r="BDQ1545" s="15"/>
      <c r="BDR1545" s="15"/>
      <c r="BDS1545" s="80"/>
      <c r="BDT1545" s="52"/>
      <c r="BDU1545" s="69"/>
      <c r="BDV1545" s="69"/>
      <c r="BDW1545" s="69"/>
      <c r="BDX1545" s="107"/>
      <c r="BDY1545" s="2"/>
      <c r="BDZ1545" s="15"/>
      <c r="BEA1545" s="15"/>
      <c r="BEB1545" s="80"/>
      <c r="BEC1545" s="52"/>
      <c r="BED1545" s="69"/>
      <c r="BEE1545" s="69"/>
      <c r="BEF1545" s="69"/>
      <c r="BEG1545" s="107"/>
      <c r="BEH1545" s="2"/>
      <c r="BEI1545" s="15"/>
      <c r="BEJ1545" s="15"/>
      <c r="BEK1545" s="80"/>
      <c r="BEL1545" s="52"/>
      <c r="BEM1545" s="69"/>
      <c r="BEN1545" s="69"/>
      <c r="BEO1545" s="69"/>
      <c r="BEP1545" s="107"/>
      <c r="BEQ1545" s="2"/>
      <c r="BER1545" s="15"/>
      <c r="BES1545" s="15"/>
      <c r="BET1545" s="80"/>
      <c r="BEU1545" s="52"/>
      <c r="BEV1545" s="69"/>
      <c r="BEW1545" s="69"/>
      <c r="BEX1545" s="69"/>
      <c r="BEY1545" s="107"/>
      <c r="BEZ1545" s="2"/>
      <c r="BFA1545" s="15"/>
      <c r="BFB1545" s="15"/>
      <c r="BFC1545" s="80"/>
      <c r="BFD1545" s="52"/>
      <c r="BFE1545" s="69"/>
      <c r="BFF1545" s="69"/>
      <c r="BFG1545" s="69"/>
      <c r="BFH1545" s="107"/>
      <c r="BFI1545" s="2"/>
      <c r="BFJ1545" s="15"/>
      <c r="BFK1545" s="15"/>
      <c r="BFL1545" s="80"/>
      <c r="BFM1545" s="52"/>
      <c r="BFN1545" s="69"/>
      <c r="BFO1545" s="69"/>
      <c r="BFP1545" s="69"/>
      <c r="BFQ1545" s="107"/>
      <c r="BFR1545" s="2"/>
      <c r="BFS1545" s="15"/>
      <c r="BFT1545" s="15"/>
      <c r="BFU1545" s="80"/>
      <c r="BFV1545" s="52"/>
      <c r="BFW1545" s="69"/>
      <c r="BFX1545" s="69"/>
      <c r="BFY1545" s="69"/>
      <c r="BFZ1545" s="107"/>
      <c r="BGA1545" s="2"/>
      <c r="BGB1545" s="15"/>
      <c r="BGC1545" s="15"/>
      <c r="BGD1545" s="80"/>
      <c r="BGE1545" s="52"/>
      <c r="BGF1545" s="69"/>
      <c r="BGG1545" s="69"/>
      <c r="BGH1545" s="69"/>
      <c r="BGI1545" s="107"/>
      <c r="BGJ1545" s="2"/>
      <c r="BGK1545" s="15"/>
      <c r="BGL1545" s="15"/>
      <c r="BGM1545" s="80"/>
      <c r="BGN1545" s="52"/>
      <c r="BGO1545" s="69"/>
      <c r="BGP1545" s="69"/>
      <c r="BGQ1545" s="69"/>
      <c r="BGR1545" s="107"/>
      <c r="BGS1545" s="2"/>
      <c r="BGT1545" s="15"/>
      <c r="BGU1545" s="15"/>
      <c r="BGV1545" s="80"/>
      <c r="BGW1545" s="52"/>
      <c r="BGX1545" s="69"/>
      <c r="BGY1545" s="69"/>
      <c r="BGZ1545" s="69"/>
      <c r="BHA1545" s="107"/>
      <c r="BHB1545" s="2"/>
      <c r="BHC1545" s="15"/>
      <c r="BHD1545" s="15"/>
      <c r="BHE1545" s="80"/>
      <c r="BHF1545" s="52"/>
      <c r="BHG1545" s="69"/>
      <c r="BHH1545" s="69"/>
      <c r="BHI1545" s="69"/>
      <c r="BHJ1545" s="107"/>
      <c r="BHK1545" s="2"/>
      <c r="BHL1545" s="15"/>
      <c r="BHM1545" s="15"/>
      <c r="BHN1545" s="80"/>
      <c r="BHO1545" s="52"/>
      <c r="BHP1545" s="69"/>
      <c r="BHQ1545" s="69"/>
      <c r="BHR1545" s="69"/>
      <c r="BHS1545" s="107"/>
      <c r="BHT1545" s="2"/>
      <c r="BHU1545" s="15"/>
      <c r="BHV1545" s="15"/>
      <c r="BHW1545" s="80"/>
      <c r="BHX1545" s="52"/>
      <c r="BHY1545" s="69"/>
      <c r="BHZ1545" s="69"/>
      <c r="BIA1545" s="69"/>
      <c r="BIB1545" s="107"/>
      <c r="BIC1545" s="2"/>
      <c r="BID1545" s="15"/>
      <c r="BIE1545" s="15"/>
      <c r="BIF1545" s="80"/>
      <c r="BIG1545" s="52"/>
      <c r="BIH1545" s="69"/>
      <c r="BII1545" s="69"/>
      <c r="BIJ1545" s="69"/>
      <c r="BIK1545" s="107"/>
      <c r="BIL1545" s="2"/>
      <c r="BIM1545" s="15"/>
      <c r="BIN1545" s="15"/>
      <c r="BIO1545" s="80"/>
      <c r="BIP1545" s="52"/>
      <c r="BIQ1545" s="69"/>
      <c r="BIR1545" s="69"/>
      <c r="BIS1545" s="69"/>
      <c r="BIT1545" s="107"/>
      <c r="BIU1545" s="2"/>
      <c r="BIV1545" s="15"/>
      <c r="BIW1545" s="15"/>
      <c r="BIX1545" s="80"/>
      <c r="BIY1545" s="52"/>
      <c r="BIZ1545" s="69"/>
      <c r="BJA1545" s="69"/>
      <c r="BJB1545" s="69"/>
      <c r="BJC1545" s="107"/>
      <c r="BJD1545" s="2"/>
      <c r="BJE1545" s="15"/>
      <c r="BJF1545" s="15"/>
      <c r="BJG1545" s="80"/>
      <c r="BJH1545" s="52"/>
      <c r="BJI1545" s="69"/>
      <c r="BJJ1545" s="69"/>
      <c r="BJK1545" s="69"/>
      <c r="BJL1545" s="107"/>
      <c r="BJM1545" s="2"/>
      <c r="BJN1545" s="15"/>
      <c r="BJO1545" s="15"/>
      <c r="BJP1545" s="80"/>
      <c r="BJQ1545" s="52"/>
      <c r="BJR1545" s="69"/>
      <c r="BJS1545" s="69"/>
      <c r="BJT1545" s="69"/>
      <c r="BJU1545" s="107"/>
      <c r="BJV1545" s="2"/>
      <c r="BJW1545" s="15"/>
      <c r="BJX1545" s="15"/>
      <c r="BJY1545" s="80"/>
      <c r="BJZ1545" s="52"/>
      <c r="BKA1545" s="69"/>
      <c r="BKB1545" s="69"/>
      <c r="BKC1545" s="69"/>
      <c r="BKD1545" s="107"/>
      <c r="BKE1545" s="2"/>
      <c r="BKF1545" s="15"/>
      <c r="BKG1545" s="15"/>
      <c r="BKH1545" s="80"/>
      <c r="BKI1545" s="52"/>
      <c r="BKJ1545" s="69"/>
      <c r="BKK1545" s="69"/>
      <c r="BKL1545" s="69"/>
      <c r="BKM1545" s="107"/>
      <c r="BKN1545" s="2"/>
      <c r="BKO1545" s="15"/>
      <c r="BKP1545" s="15"/>
      <c r="BKQ1545" s="80"/>
      <c r="BKR1545" s="52"/>
      <c r="BKS1545" s="69"/>
      <c r="BKT1545" s="69"/>
      <c r="BKU1545" s="69"/>
      <c r="BKV1545" s="107"/>
      <c r="BKW1545" s="2"/>
      <c r="BKX1545" s="15"/>
      <c r="BKY1545" s="15"/>
      <c r="BKZ1545" s="80"/>
      <c r="BLA1545" s="52"/>
      <c r="BLB1545" s="69"/>
      <c r="BLC1545" s="69"/>
      <c r="BLD1545" s="69"/>
      <c r="BLE1545" s="107"/>
      <c r="BLF1545" s="2"/>
      <c r="BLG1545" s="15"/>
      <c r="BLH1545" s="15"/>
      <c r="BLI1545" s="80"/>
      <c r="BLJ1545" s="52"/>
      <c r="BLK1545" s="69"/>
      <c r="BLL1545" s="69"/>
      <c r="BLM1545" s="69"/>
      <c r="BLN1545" s="107"/>
      <c r="BLO1545" s="2"/>
      <c r="BLP1545" s="15"/>
      <c r="BLQ1545" s="15"/>
      <c r="BLR1545" s="80"/>
      <c r="BLS1545" s="52"/>
      <c r="BLT1545" s="69"/>
      <c r="BLU1545" s="69"/>
      <c r="BLV1545" s="69"/>
      <c r="BLW1545" s="107"/>
      <c r="BLX1545" s="2"/>
      <c r="BLY1545" s="15"/>
      <c r="BLZ1545" s="15"/>
      <c r="BMA1545" s="80"/>
      <c r="BMB1545" s="52"/>
      <c r="BMC1545" s="69"/>
      <c r="BMD1545" s="69"/>
      <c r="BME1545" s="69"/>
      <c r="BMF1545" s="107"/>
      <c r="BMG1545" s="2"/>
      <c r="BMH1545" s="15"/>
      <c r="BMI1545" s="15"/>
      <c r="BMJ1545" s="80"/>
      <c r="BMK1545" s="52"/>
      <c r="BML1545" s="69"/>
      <c r="BMM1545" s="69"/>
      <c r="BMN1545" s="69"/>
      <c r="BMO1545" s="107"/>
      <c r="BMP1545" s="2"/>
      <c r="BMQ1545" s="15"/>
      <c r="BMR1545" s="15"/>
      <c r="BMS1545" s="80"/>
      <c r="BMT1545" s="52"/>
      <c r="BMU1545" s="69"/>
      <c r="BMV1545" s="69"/>
      <c r="BMW1545" s="69"/>
      <c r="BMX1545" s="107"/>
      <c r="BMY1545" s="2"/>
      <c r="BMZ1545" s="15"/>
      <c r="BNA1545" s="15"/>
      <c r="BNB1545" s="80"/>
      <c r="BNC1545" s="52"/>
      <c r="BND1545" s="69"/>
      <c r="BNE1545" s="69"/>
      <c r="BNF1545" s="69"/>
      <c r="BNG1545" s="107"/>
      <c r="BNH1545" s="2"/>
      <c r="BNI1545" s="15"/>
      <c r="BNJ1545" s="15"/>
      <c r="BNK1545" s="80"/>
      <c r="BNL1545" s="52"/>
      <c r="BNM1545" s="69"/>
      <c r="BNN1545" s="69"/>
      <c r="BNO1545" s="69"/>
      <c r="BNP1545" s="107"/>
      <c r="BNQ1545" s="2"/>
      <c r="BNR1545" s="15"/>
      <c r="BNS1545" s="15"/>
      <c r="BNT1545" s="80"/>
      <c r="BNU1545" s="52"/>
      <c r="BNV1545" s="69"/>
      <c r="BNW1545" s="69"/>
      <c r="BNX1545" s="69"/>
      <c r="BNY1545" s="107"/>
      <c r="BNZ1545" s="2"/>
      <c r="BOA1545" s="15"/>
      <c r="BOB1545" s="15"/>
      <c r="BOC1545" s="80"/>
      <c r="BOD1545" s="52"/>
      <c r="BOE1545" s="69"/>
      <c r="BOF1545" s="69"/>
      <c r="BOG1545" s="69"/>
      <c r="BOH1545" s="107"/>
      <c r="BOI1545" s="2"/>
      <c r="BOJ1545" s="15"/>
      <c r="BOK1545" s="15"/>
      <c r="BOL1545" s="80"/>
      <c r="BOM1545" s="52"/>
      <c r="BON1545" s="69"/>
      <c r="BOO1545" s="69"/>
      <c r="BOP1545" s="69"/>
      <c r="BOQ1545" s="107"/>
      <c r="BOR1545" s="2"/>
      <c r="BOS1545" s="15"/>
      <c r="BOT1545" s="15"/>
      <c r="BOU1545" s="80"/>
      <c r="BOV1545" s="52"/>
      <c r="BOW1545" s="69"/>
      <c r="BOX1545" s="69"/>
      <c r="BOY1545" s="69"/>
      <c r="BOZ1545" s="107"/>
      <c r="BPA1545" s="2"/>
      <c r="BPB1545" s="15"/>
      <c r="BPC1545" s="15"/>
      <c r="BPD1545" s="80"/>
      <c r="BPE1545" s="52"/>
      <c r="BPF1545" s="69"/>
      <c r="BPG1545" s="69"/>
      <c r="BPH1545" s="69"/>
      <c r="BPI1545" s="107"/>
      <c r="BPJ1545" s="2"/>
      <c r="BPK1545" s="15"/>
      <c r="BPL1545" s="15"/>
      <c r="BPM1545" s="80"/>
      <c r="BPN1545" s="52"/>
      <c r="BPO1545" s="69"/>
      <c r="BPP1545" s="69"/>
      <c r="BPQ1545" s="69"/>
      <c r="BPR1545" s="107"/>
      <c r="BPS1545" s="2"/>
      <c r="BPT1545" s="15"/>
      <c r="BPU1545" s="15"/>
      <c r="BPV1545" s="80"/>
      <c r="BPW1545" s="52"/>
      <c r="BPX1545" s="69"/>
      <c r="BPY1545" s="69"/>
      <c r="BPZ1545" s="69"/>
      <c r="BQA1545" s="107"/>
      <c r="BQB1545" s="2"/>
      <c r="BQC1545" s="15"/>
      <c r="BQD1545" s="15"/>
      <c r="BQE1545" s="80"/>
      <c r="BQF1545" s="52"/>
      <c r="BQG1545" s="69"/>
      <c r="BQH1545" s="69"/>
      <c r="BQI1545" s="69"/>
      <c r="BQJ1545" s="107"/>
      <c r="BQK1545" s="2"/>
      <c r="BQL1545" s="15"/>
      <c r="BQM1545" s="15"/>
      <c r="BQN1545" s="80"/>
      <c r="BQO1545" s="52"/>
      <c r="BQP1545" s="69"/>
      <c r="BQQ1545" s="69"/>
      <c r="BQR1545" s="69"/>
      <c r="BQS1545" s="107"/>
      <c r="BQT1545" s="2"/>
      <c r="BQU1545" s="15"/>
      <c r="BQV1545" s="15"/>
      <c r="BQW1545" s="80"/>
      <c r="BQX1545" s="52"/>
      <c r="BQY1545" s="69"/>
      <c r="BQZ1545" s="69"/>
      <c r="BRA1545" s="69"/>
      <c r="BRB1545" s="107"/>
      <c r="BRC1545" s="2"/>
      <c r="BRD1545" s="15"/>
      <c r="BRE1545" s="15"/>
      <c r="BRF1545" s="80"/>
      <c r="BRG1545" s="52"/>
      <c r="BRH1545" s="69"/>
      <c r="BRI1545" s="69"/>
      <c r="BRJ1545" s="69"/>
      <c r="BRK1545" s="107"/>
      <c r="BRL1545" s="2"/>
      <c r="BRM1545" s="15"/>
      <c r="BRN1545" s="15"/>
      <c r="BRO1545" s="80"/>
      <c r="BRP1545" s="52"/>
      <c r="BRQ1545" s="69"/>
      <c r="BRR1545" s="69"/>
      <c r="BRS1545" s="69"/>
      <c r="BRT1545" s="107"/>
      <c r="BRU1545" s="2"/>
      <c r="BRV1545" s="15"/>
      <c r="BRW1545" s="15"/>
      <c r="BRX1545" s="80"/>
      <c r="BRY1545" s="52"/>
      <c r="BRZ1545" s="69"/>
      <c r="BSA1545" s="69"/>
      <c r="BSB1545" s="69"/>
      <c r="BSC1545" s="107"/>
      <c r="BSD1545" s="2"/>
      <c r="BSE1545" s="15"/>
      <c r="BSF1545" s="15"/>
      <c r="BSG1545" s="80"/>
      <c r="BSH1545" s="52"/>
      <c r="BSI1545" s="69"/>
      <c r="BSJ1545" s="69"/>
      <c r="BSK1545" s="69"/>
      <c r="BSL1545" s="107"/>
      <c r="BSM1545" s="2"/>
      <c r="BSN1545" s="15"/>
      <c r="BSO1545" s="15"/>
      <c r="BSP1545" s="80"/>
      <c r="BSQ1545" s="52"/>
      <c r="BSR1545" s="69"/>
      <c r="BSS1545" s="69"/>
      <c r="BST1545" s="69"/>
      <c r="BSU1545" s="107"/>
      <c r="BSV1545" s="2"/>
      <c r="BSW1545" s="15"/>
      <c r="BSX1545" s="15"/>
      <c r="BSY1545" s="80"/>
      <c r="BSZ1545" s="52"/>
      <c r="BTA1545" s="69"/>
      <c r="BTB1545" s="69"/>
      <c r="BTC1545" s="69"/>
      <c r="BTD1545" s="107"/>
      <c r="BTE1545" s="2"/>
      <c r="BTF1545" s="15"/>
      <c r="BTG1545" s="15"/>
      <c r="BTH1545" s="80"/>
      <c r="BTI1545" s="52"/>
      <c r="BTJ1545" s="69"/>
      <c r="BTK1545" s="69"/>
      <c r="BTL1545" s="69"/>
      <c r="BTM1545" s="107"/>
      <c r="BTN1545" s="2"/>
      <c r="BTO1545" s="15"/>
      <c r="BTP1545" s="15"/>
      <c r="BTQ1545" s="80"/>
      <c r="BTR1545" s="52"/>
      <c r="BTS1545" s="69"/>
      <c r="BTT1545" s="69"/>
      <c r="BTU1545" s="69"/>
      <c r="BTV1545" s="107"/>
      <c r="BTW1545" s="2"/>
      <c r="BTX1545" s="15"/>
      <c r="BTY1545" s="15"/>
      <c r="BTZ1545" s="80"/>
      <c r="BUA1545" s="52"/>
      <c r="BUB1545" s="69"/>
      <c r="BUC1545" s="69"/>
      <c r="BUD1545" s="69"/>
      <c r="BUE1545" s="107"/>
      <c r="BUF1545" s="2"/>
      <c r="BUG1545" s="15"/>
      <c r="BUH1545" s="15"/>
      <c r="BUI1545" s="80"/>
      <c r="BUJ1545" s="52"/>
      <c r="BUK1545" s="69"/>
      <c r="BUL1545" s="69"/>
      <c r="BUM1545" s="69"/>
      <c r="BUN1545" s="107"/>
      <c r="BUO1545" s="2"/>
      <c r="BUP1545" s="15"/>
      <c r="BUQ1545" s="15"/>
      <c r="BUR1545" s="80"/>
      <c r="BUS1545" s="52"/>
      <c r="BUT1545" s="69"/>
      <c r="BUU1545" s="69"/>
      <c r="BUV1545" s="69"/>
      <c r="BUW1545" s="107"/>
      <c r="BUX1545" s="2"/>
      <c r="BUY1545" s="15"/>
      <c r="BUZ1545" s="15"/>
      <c r="BVA1545" s="80"/>
      <c r="BVB1545" s="52"/>
      <c r="BVC1545" s="69"/>
      <c r="BVD1545" s="69"/>
      <c r="BVE1545" s="69"/>
      <c r="BVF1545" s="107"/>
      <c r="BVG1545" s="2"/>
      <c r="BVH1545" s="15"/>
      <c r="BVI1545" s="15"/>
      <c r="BVJ1545" s="80"/>
      <c r="BVK1545" s="52"/>
      <c r="BVL1545" s="69"/>
      <c r="BVM1545" s="69"/>
      <c r="BVN1545" s="69"/>
      <c r="BVO1545" s="107"/>
      <c r="BVP1545" s="2"/>
      <c r="BVQ1545" s="15"/>
      <c r="BVR1545" s="15"/>
      <c r="BVS1545" s="80"/>
      <c r="BVT1545" s="52"/>
      <c r="BVU1545" s="69"/>
      <c r="BVV1545" s="69"/>
      <c r="BVW1545" s="69"/>
      <c r="BVX1545" s="107"/>
      <c r="BVY1545" s="2"/>
      <c r="BVZ1545" s="15"/>
      <c r="BWA1545" s="15"/>
      <c r="BWB1545" s="80"/>
      <c r="BWC1545" s="52"/>
      <c r="BWD1545" s="69"/>
      <c r="BWE1545" s="69"/>
      <c r="BWF1545" s="69"/>
      <c r="BWG1545" s="107"/>
      <c r="BWH1545" s="2"/>
      <c r="BWI1545" s="15"/>
      <c r="BWJ1545" s="15"/>
      <c r="BWK1545" s="80"/>
      <c r="BWL1545" s="52"/>
      <c r="BWM1545" s="69"/>
      <c r="BWN1545" s="69"/>
      <c r="BWO1545" s="69"/>
      <c r="BWP1545" s="107"/>
      <c r="BWQ1545" s="2"/>
      <c r="BWR1545" s="15"/>
      <c r="BWS1545" s="15"/>
      <c r="BWT1545" s="80"/>
      <c r="BWU1545" s="52"/>
      <c r="BWV1545" s="69"/>
      <c r="BWW1545" s="69"/>
      <c r="BWX1545" s="69"/>
      <c r="BWY1545" s="107"/>
      <c r="BWZ1545" s="2"/>
      <c r="BXA1545" s="15"/>
      <c r="BXB1545" s="15"/>
      <c r="BXC1545" s="80"/>
      <c r="BXD1545" s="52"/>
      <c r="BXE1545" s="69"/>
      <c r="BXF1545" s="69"/>
      <c r="BXG1545" s="69"/>
      <c r="BXH1545" s="107"/>
      <c r="BXI1545" s="2"/>
      <c r="BXJ1545" s="15"/>
      <c r="BXK1545" s="15"/>
      <c r="BXL1545" s="80"/>
      <c r="BXM1545" s="52"/>
      <c r="BXN1545" s="69"/>
      <c r="BXO1545" s="69"/>
      <c r="BXP1545" s="69"/>
      <c r="BXQ1545" s="107"/>
      <c r="BXR1545" s="2"/>
      <c r="BXS1545" s="15"/>
      <c r="BXT1545" s="15"/>
      <c r="BXU1545" s="80"/>
      <c r="BXV1545" s="52"/>
      <c r="BXW1545" s="69"/>
      <c r="BXX1545" s="69"/>
      <c r="BXY1545" s="69"/>
      <c r="BXZ1545" s="107"/>
      <c r="BYA1545" s="2"/>
      <c r="BYB1545" s="15"/>
      <c r="BYC1545" s="15"/>
      <c r="BYD1545" s="80"/>
      <c r="BYE1545" s="52"/>
      <c r="BYF1545" s="69"/>
      <c r="BYG1545" s="69"/>
      <c r="BYH1545" s="69"/>
      <c r="BYI1545" s="107"/>
      <c r="BYJ1545" s="2"/>
      <c r="BYK1545" s="15"/>
      <c r="BYL1545" s="15"/>
      <c r="BYM1545" s="80"/>
      <c r="BYN1545" s="52"/>
      <c r="BYO1545" s="69"/>
      <c r="BYP1545" s="69"/>
      <c r="BYQ1545" s="69"/>
      <c r="BYR1545" s="107"/>
      <c r="BYS1545" s="2"/>
      <c r="BYT1545" s="15"/>
      <c r="BYU1545" s="15"/>
      <c r="BYV1545" s="80"/>
      <c r="BYW1545" s="52"/>
      <c r="BYX1545" s="69"/>
      <c r="BYY1545" s="69"/>
      <c r="BYZ1545" s="69"/>
      <c r="BZA1545" s="107"/>
      <c r="BZB1545" s="2"/>
      <c r="BZC1545" s="15"/>
      <c r="BZD1545" s="15"/>
      <c r="BZE1545" s="80"/>
      <c r="BZF1545" s="52"/>
      <c r="BZG1545" s="69"/>
      <c r="BZH1545" s="69"/>
      <c r="BZI1545" s="69"/>
      <c r="BZJ1545" s="107"/>
      <c r="BZK1545" s="2"/>
      <c r="BZL1545" s="15"/>
      <c r="BZM1545" s="15"/>
      <c r="BZN1545" s="80"/>
      <c r="BZO1545" s="52"/>
      <c r="BZP1545" s="69"/>
      <c r="BZQ1545" s="69"/>
      <c r="BZR1545" s="69"/>
      <c r="BZS1545" s="107"/>
      <c r="BZT1545" s="2"/>
      <c r="BZU1545" s="15"/>
      <c r="BZV1545" s="15"/>
      <c r="BZW1545" s="80"/>
      <c r="BZX1545" s="52"/>
      <c r="BZY1545" s="69"/>
      <c r="BZZ1545" s="69"/>
      <c r="CAA1545" s="69"/>
      <c r="CAB1545" s="107"/>
      <c r="CAC1545" s="2"/>
      <c r="CAD1545" s="15"/>
      <c r="CAE1545" s="15"/>
      <c r="CAF1545" s="80"/>
      <c r="CAG1545" s="52"/>
      <c r="CAH1545" s="69"/>
      <c r="CAI1545" s="69"/>
      <c r="CAJ1545" s="69"/>
      <c r="CAK1545" s="107"/>
      <c r="CAL1545" s="2"/>
      <c r="CAM1545" s="15"/>
      <c r="CAN1545" s="15"/>
      <c r="CAO1545" s="80"/>
      <c r="CAP1545" s="52"/>
      <c r="CAQ1545" s="69"/>
      <c r="CAR1545" s="69"/>
      <c r="CAS1545" s="69"/>
      <c r="CAT1545" s="107"/>
      <c r="CAU1545" s="2"/>
      <c r="CAV1545" s="15"/>
      <c r="CAW1545" s="15"/>
      <c r="CAX1545" s="80"/>
      <c r="CAY1545" s="52"/>
      <c r="CAZ1545" s="69"/>
      <c r="CBA1545" s="69"/>
      <c r="CBB1545" s="69"/>
      <c r="CBC1545" s="107"/>
      <c r="CBD1545" s="2"/>
      <c r="CBE1545" s="15"/>
      <c r="CBF1545" s="15"/>
      <c r="CBG1545" s="80"/>
      <c r="CBH1545" s="52"/>
      <c r="CBI1545" s="69"/>
      <c r="CBJ1545" s="69"/>
      <c r="CBK1545" s="69"/>
      <c r="CBL1545" s="107"/>
      <c r="CBM1545" s="2"/>
      <c r="CBN1545" s="15"/>
      <c r="CBO1545" s="15"/>
      <c r="CBP1545" s="80"/>
      <c r="CBQ1545" s="52"/>
      <c r="CBR1545" s="69"/>
      <c r="CBS1545" s="69"/>
      <c r="CBT1545" s="69"/>
      <c r="CBU1545" s="107"/>
      <c r="CBV1545" s="2"/>
      <c r="CBW1545" s="15"/>
      <c r="CBX1545" s="15"/>
      <c r="CBY1545" s="80"/>
      <c r="CBZ1545" s="52"/>
      <c r="CCA1545" s="69"/>
      <c r="CCB1545" s="69"/>
      <c r="CCC1545" s="69"/>
      <c r="CCD1545" s="107"/>
      <c r="CCE1545" s="2"/>
      <c r="CCF1545" s="15"/>
      <c r="CCG1545" s="15"/>
      <c r="CCH1545" s="80"/>
      <c r="CCI1545" s="52"/>
      <c r="CCJ1545" s="69"/>
      <c r="CCK1545" s="69"/>
      <c r="CCL1545" s="69"/>
      <c r="CCM1545" s="107"/>
      <c r="CCN1545" s="2"/>
      <c r="CCO1545" s="15"/>
      <c r="CCP1545" s="15"/>
      <c r="CCQ1545" s="80"/>
      <c r="CCR1545" s="52"/>
      <c r="CCS1545" s="69"/>
      <c r="CCT1545" s="69"/>
      <c r="CCU1545" s="69"/>
      <c r="CCV1545" s="107"/>
      <c r="CCW1545" s="2"/>
      <c r="CCX1545" s="15"/>
      <c r="CCY1545" s="15"/>
      <c r="CCZ1545" s="80"/>
      <c r="CDA1545" s="52"/>
      <c r="CDB1545" s="69"/>
      <c r="CDC1545" s="69"/>
      <c r="CDD1545" s="69"/>
      <c r="CDE1545" s="107"/>
      <c r="CDF1545" s="2"/>
      <c r="CDG1545" s="15"/>
      <c r="CDH1545" s="15"/>
      <c r="CDI1545" s="80"/>
      <c r="CDJ1545" s="52"/>
      <c r="CDK1545" s="69"/>
      <c r="CDL1545" s="69"/>
      <c r="CDM1545" s="69"/>
      <c r="CDN1545" s="107"/>
      <c r="CDO1545" s="2"/>
      <c r="CDP1545" s="15"/>
      <c r="CDQ1545" s="15"/>
      <c r="CDR1545" s="80"/>
      <c r="CDS1545" s="52"/>
      <c r="CDT1545" s="69"/>
      <c r="CDU1545" s="69"/>
      <c r="CDV1545" s="69"/>
      <c r="CDW1545" s="107"/>
      <c r="CDX1545" s="2"/>
      <c r="CDY1545" s="15"/>
      <c r="CDZ1545" s="15"/>
      <c r="CEA1545" s="80"/>
      <c r="CEB1545" s="52"/>
      <c r="CEC1545" s="69"/>
      <c r="CED1545" s="69"/>
      <c r="CEE1545" s="69"/>
      <c r="CEF1545" s="107"/>
      <c r="CEG1545" s="2"/>
      <c r="CEH1545" s="15"/>
      <c r="CEI1545" s="15"/>
      <c r="CEJ1545" s="80"/>
      <c r="CEK1545" s="52"/>
      <c r="CEL1545" s="69"/>
      <c r="CEM1545" s="69"/>
      <c r="CEN1545" s="69"/>
      <c r="CEO1545" s="107"/>
      <c r="CEP1545" s="2"/>
      <c r="CEQ1545" s="15"/>
      <c r="CER1545" s="15"/>
      <c r="CES1545" s="80"/>
      <c r="CET1545" s="52"/>
      <c r="CEU1545" s="69"/>
      <c r="CEV1545" s="69"/>
      <c r="CEW1545" s="69"/>
      <c r="CEX1545" s="107"/>
      <c r="CEY1545" s="2"/>
      <c r="CEZ1545" s="15"/>
      <c r="CFA1545" s="15"/>
      <c r="CFB1545" s="80"/>
      <c r="CFC1545" s="52"/>
      <c r="CFD1545" s="69"/>
      <c r="CFE1545" s="69"/>
      <c r="CFF1545" s="69"/>
      <c r="CFG1545" s="107"/>
      <c r="CFH1545" s="2"/>
      <c r="CFI1545" s="15"/>
      <c r="CFJ1545" s="15"/>
      <c r="CFK1545" s="80"/>
      <c r="CFL1545" s="52"/>
      <c r="CFM1545" s="69"/>
      <c r="CFN1545" s="69"/>
      <c r="CFO1545" s="69"/>
      <c r="CFP1545" s="107"/>
      <c r="CFQ1545" s="2"/>
      <c r="CFR1545" s="15"/>
      <c r="CFS1545" s="15"/>
      <c r="CFT1545" s="80"/>
      <c r="CFU1545" s="52"/>
      <c r="CFV1545" s="69"/>
      <c r="CFW1545" s="69"/>
      <c r="CFX1545" s="69"/>
      <c r="CFY1545" s="107"/>
      <c r="CFZ1545" s="2"/>
      <c r="CGA1545" s="15"/>
      <c r="CGB1545" s="15"/>
      <c r="CGC1545" s="80"/>
      <c r="CGD1545" s="52"/>
      <c r="CGE1545" s="69"/>
      <c r="CGF1545" s="69"/>
      <c r="CGG1545" s="69"/>
      <c r="CGH1545" s="107"/>
      <c r="CGI1545" s="2"/>
      <c r="CGJ1545" s="15"/>
      <c r="CGK1545" s="15"/>
      <c r="CGL1545" s="80"/>
      <c r="CGM1545" s="52"/>
      <c r="CGN1545" s="69"/>
      <c r="CGO1545" s="69"/>
      <c r="CGP1545" s="69"/>
      <c r="CGQ1545" s="107"/>
      <c r="CGR1545" s="2"/>
      <c r="CGS1545" s="15"/>
      <c r="CGT1545" s="15"/>
      <c r="CGU1545" s="80"/>
      <c r="CGV1545" s="52"/>
      <c r="CGW1545" s="69"/>
      <c r="CGX1545" s="69"/>
      <c r="CGY1545" s="69"/>
      <c r="CGZ1545" s="107"/>
      <c r="CHA1545" s="2"/>
      <c r="CHB1545" s="15"/>
      <c r="CHC1545" s="15"/>
      <c r="CHD1545" s="80"/>
      <c r="CHE1545" s="52"/>
      <c r="CHF1545" s="69"/>
      <c r="CHG1545" s="69"/>
      <c r="CHH1545" s="69"/>
      <c r="CHI1545" s="107"/>
      <c r="CHJ1545" s="2"/>
      <c r="CHK1545" s="15"/>
      <c r="CHL1545" s="15"/>
      <c r="CHM1545" s="80"/>
      <c r="CHN1545" s="52"/>
      <c r="CHO1545" s="69"/>
      <c r="CHP1545" s="69"/>
      <c r="CHQ1545" s="69"/>
      <c r="CHR1545" s="107"/>
      <c r="CHS1545" s="2"/>
      <c r="CHT1545" s="15"/>
      <c r="CHU1545" s="15"/>
      <c r="CHV1545" s="80"/>
      <c r="CHW1545" s="52"/>
      <c r="CHX1545" s="69"/>
      <c r="CHY1545" s="69"/>
      <c r="CHZ1545" s="69"/>
      <c r="CIA1545" s="107"/>
      <c r="CIB1545" s="2"/>
      <c r="CIC1545" s="15"/>
      <c r="CID1545" s="15"/>
      <c r="CIE1545" s="80"/>
      <c r="CIF1545" s="52"/>
      <c r="CIG1545" s="69"/>
      <c r="CIH1545" s="69"/>
      <c r="CII1545" s="69"/>
      <c r="CIJ1545" s="107"/>
      <c r="CIK1545" s="2"/>
      <c r="CIL1545" s="15"/>
      <c r="CIM1545" s="15"/>
      <c r="CIN1545" s="80"/>
      <c r="CIO1545" s="52"/>
      <c r="CIP1545" s="69"/>
      <c r="CIQ1545" s="69"/>
      <c r="CIR1545" s="69"/>
      <c r="CIS1545" s="107"/>
      <c r="CIT1545" s="2"/>
      <c r="CIU1545" s="15"/>
      <c r="CIV1545" s="15"/>
      <c r="CIW1545" s="80"/>
      <c r="CIX1545" s="52"/>
      <c r="CIY1545" s="69"/>
      <c r="CIZ1545" s="69"/>
      <c r="CJA1545" s="69"/>
      <c r="CJB1545" s="107"/>
      <c r="CJC1545" s="2"/>
      <c r="CJD1545" s="15"/>
      <c r="CJE1545" s="15"/>
      <c r="CJF1545" s="80"/>
      <c r="CJG1545" s="52"/>
      <c r="CJH1545" s="69"/>
      <c r="CJI1545" s="69"/>
      <c r="CJJ1545" s="69"/>
      <c r="CJK1545" s="107"/>
      <c r="CJL1545" s="2"/>
      <c r="CJM1545" s="15"/>
      <c r="CJN1545" s="15"/>
      <c r="CJO1545" s="80"/>
      <c r="CJP1545" s="52"/>
      <c r="CJQ1545" s="69"/>
      <c r="CJR1545" s="69"/>
      <c r="CJS1545" s="69"/>
      <c r="CJT1545" s="107"/>
      <c r="CJU1545" s="2"/>
      <c r="CJV1545" s="15"/>
      <c r="CJW1545" s="15"/>
      <c r="CJX1545" s="80"/>
      <c r="CJY1545" s="52"/>
      <c r="CJZ1545" s="69"/>
      <c r="CKA1545" s="69"/>
      <c r="CKB1545" s="69"/>
      <c r="CKC1545" s="107"/>
      <c r="CKD1545" s="2"/>
      <c r="CKE1545" s="15"/>
      <c r="CKF1545" s="15"/>
      <c r="CKG1545" s="80"/>
      <c r="CKH1545" s="52"/>
      <c r="CKI1545" s="69"/>
      <c r="CKJ1545" s="69"/>
      <c r="CKK1545" s="69"/>
      <c r="CKL1545" s="107"/>
      <c r="CKM1545" s="2"/>
      <c r="CKN1545" s="15"/>
      <c r="CKO1545" s="15"/>
      <c r="CKP1545" s="80"/>
      <c r="CKQ1545" s="52"/>
      <c r="CKR1545" s="69"/>
      <c r="CKS1545" s="69"/>
      <c r="CKT1545" s="69"/>
      <c r="CKU1545" s="107"/>
      <c r="CKV1545" s="2"/>
      <c r="CKW1545" s="15"/>
      <c r="CKX1545" s="15"/>
      <c r="CKY1545" s="80"/>
      <c r="CKZ1545" s="52"/>
      <c r="CLA1545" s="69"/>
      <c r="CLB1545" s="69"/>
      <c r="CLC1545" s="69"/>
      <c r="CLD1545" s="107"/>
      <c r="CLE1545" s="2"/>
      <c r="CLF1545" s="15"/>
      <c r="CLG1545" s="15"/>
      <c r="CLH1545" s="80"/>
      <c r="CLI1545" s="52"/>
      <c r="CLJ1545" s="69"/>
      <c r="CLK1545" s="69"/>
      <c r="CLL1545" s="69"/>
      <c r="CLM1545" s="107"/>
      <c r="CLN1545" s="2"/>
      <c r="CLO1545" s="15"/>
      <c r="CLP1545" s="15"/>
      <c r="CLQ1545" s="80"/>
      <c r="CLR1545" s="52"/>
      <c r="CLS1545" s="69"/>
      <c r="CLT1545" s="69"/>
      <c r="CLU1545" s="69"/>
      <c r="CLV1545" s="107"/>
      <c r="CLW1545" s="2"/>
      <c r="CLX1545" s="15"/>
      <c r="CLY1545" s="15"/>
      <c r="CLZ1545" s="80"/>
      <c r="CMA1545" s="52"/>
      <c r="CMB1545" s="69"/>
      <c r="CMC1545" s="69"/>
      <c r="CMD1545" s="69"/>
      <c r="CME1545" s="107"/>
      <c r="CMF1545" s="2"/>
      <c r="CMG1545" s="15"/>
      <c r="CMH1545" s="15"/>
      <c r="CMI1545" s="80"/>
      <c r="CMJ1545" s="52"/>
      <c r="CMK1545" s="69"/>
      <c r="CML1545" s="69"/>
      <c r="CMM1545" s="69"/>
      <c r="CMN1545" s="107"/>
      <c r="CMO1545" s="2"/>
      <c r="CMP1545" s="15"/>
      <c r="CMQ1545" s="15"/>
      <c r="CMR1545" s="80"/>
      <c r="CMS1545" s="52"/>
      <c r="CMT1545" s="69"/>
      <c r="CMU1545" s="69"/>
      <c r="CMV1545" s="69"/>
      <c r="CMW1545" s="107"/>
      <c r="CMX1545" s="2"/>
      <c r="CMY1545" s="15"/>
      <c r="CMZ1545" s="15"/>
      <c r="CNA1545" s="80"/>
      <c r="CNB1545" s="52"/>
      <c r="CNC1545" s="69"/>
      <c r="CND1545" s="69"/>
      <c r="CNE1545" s="69"/>
      <c r="CNF1545" s="107"/>
      <c r="CNG1545" s="2"/>
      <c r="CNH1545" s="15"/>
      <c r="CNI1545" s="15"/>
      <c r="CNJ1545" s="80"/>
      <c r="CNK1545" s="52"/>
      <c r="CNL1545" s="69"/>
      <c r="CNM1545" s="69"/>
      <c r="CNN1545" s="69"/>
      <c r="CNO1545" s="107"/>
      <c r="CNP1545" s="2"/>
      <c r="CNQ1545" s="15"/>
      <c r="CNR1545" s="15"/>
      <c r="CNS1545" s="80"/>
      <c r="CNT1545" s="52"/>
      <c r="CNU1545" s="69"/>
      <c r="CNV1545" s="69"/>
      <c r="CNW1545" s="69"/>
      <c r="CNX1545" s="107"/>
      <c r="CNY1545" s="2"/>
      <c r="CNZ1545" s="15"/>
      <c r="COA1545" s="15"/>
      <c r="COB1545" s="80"/>
      <c r="COC1545" s="52"/>
      <c r="COD1545" s="69"/>
      <c r="COE1545" s="69"/>
      <c r="COF1545" s="69"/>
      <c r="COG1545" s="107"/>
      <c r="COH1545" s="2"/>
      <c r="COI1545" s="15"/>
      <c r="COJ1545" s="15"/>
      <c r="COK1545" s="80"/>
      <c r="COL1545" s="52"/>
      <c r="COM1545" s="69"/>
      <c r="CON1545" s="69"/>
      <c r="COO1545" s="69"/>
      <c r="COP1545" s="107"/>
      <c r="COQ1545" s="2"/>
      <c r="COR1545" s="15"/>
      <c r="COS1545" s="15"/>
      <c r="COT1545" s="80"/>
      <c r="COU1545" s="52"/>
      <c r="COV1545" s="69"/>
      <c r="COW1545" s="69"/>
      <c r="COX1545" s="69"/>
      <c r="COY1545" s="107"/>
      <c r="COZ1545" s="2"/>
      <c r="CPA1545" s="15"/>
      <c r="CPB1545" s="15"/>
      <c r="CPC1545" s="80"/>
      <c r="CPD1545" s="52"/>
      <c r="CPE1545" s="69"/>
      <c r="CPF1545" s="69"/>
      <c r="CPG1545" s="69"/>
      <c r="CPH1545" s="107"/>
      <c r="CPI1545" s="2"/>
      <c r="CPJ1545" s="15"/>
      <c r="CPK1545" s="15"/>
      <c r="CPL1545" s="80"/>
      <c r="CPM1545" s="52"/>
      <c r="CPN1545" s="69"/>
      <c r="CPO1545" s="69"/>
      <c r="CPP1545" s="69"/>
      <c r="CPQ1545" s="107"/>
      <c r="CPR1545" s="2"/>
      <c r="CPS1545" s="15"/>
      <c r="CPT1545" s="15"/>
      <c r="CPU1545" s="80"/>
      <c r="CPV1545" s="52"/>
      <c r="CPW1545" s="69"/>
      <c r="CPX1545" s="69"/>
      <c r="CPY1545" s="69"/>
      <c r="CPZ1545" s="107"/>
      <c r="CQA1545" s="2"/>
      <c r="CQB1545" s="15"/>
      <c r="CQC1545" s="15"/>
      <c r="CQD1545" s="80"/>
      <c r="CQE1545" s="52"/>
      <c r="CQF1545" s="69"/>
      <c r="CQG1545" s="69"/>
      <c r="CQH1545" s="69"/>
      <c r="CQI1545" s="107"/>
      <c r="CQJ1545" s="2"/>
      <c r="CQK1545" s="15"/>
      <c r="CQL1545" s="15"/>
      <c r="CQM1545" s="80"/>
      <c r="CQN1545" s="52"/>
      <c r="CQO1545" s="69"/>
      <c r="CQP1545" s="69"/>
      <c r="CQQ1545" s="69"/>
      <c r="CQR1545" s="107"/>
      <c r="CQS1545" s="2"/>
      <c r="CQT1545" s="15"/>
      <c r="CQU1545" s="15"/>
      <c r="CQV1545" s="80"/>
      <c r="CQW1545" s="52"/>
      <c r="CQX1545" s="69"/>
      <c r="CQY1545" s="69"/>
      <c r="CQZ1545" s="69"/>
      <c r="CRA1545" s="107"/>
      <c r="CRB1545" s="2"/>
      <c r="CRC1545" s="15"/>
      <c r="CRD1545" s="15"/>
      <c r="CRE1545" s="80"/>
      <c r="CRF1545" s="52"/>
      <c r="CRG1545" s="69"/>
      <c r="CRH1545" s="69"/>
      <c r="CRI1545" s="69"/>
      <c r="CRJ1545" s="107"/>
      <c r="CRK1545" s="2"/>
      <c r="CRL1545" s="15"/>
      <c r="CRM1545" s="15"/>
      <c r="CRN1545" s="80"/>
      <c r="CRO1545" s="52"/>
      <c r="CRP1545" s="69"/>
      <c r="CRQ1545" s="69"/>
      <c r="CRR1545" s="69"/>
      <c r="CRS1545" s="107"/>
      <c r="CRT1545" s="2"/>
      <c r="CRU1545" s="15"/>
      <c r="CRV1545" s="15"/>
      <c r="CRW1545" s="80"/>
      <c r="CRX1545" s="52"/>
      <c r="CRY1545" s="69"/>
      <c r="CRZ1545" s="69"/>
      <c r="CSA1545" s="69"/>
      <c r="CSB1545" s="107"/>
      <c r="CSC1545" s="2"/>
      <c r="CSD1545" s="15"/>
      <c r="CSE1545" s="15"/>
      <c r="CSF1545" s="80"/>
      <c r="CSG1545" s="52"/>
      <c r="CSH1545" s="69"/>
      <c r="CSI1545" s="69"/>
      <c r="CSJ1545" s="69"/>
      <c r="CSK1545" s="107"/>
      <c r="CSL1545" s="2"/>
      <c r="CSM1545" s="15"/>
      <c r="CSN1545" s="15"/>
      <c r="CSO1545" s="80"/>
      <c r="CSP1545" s="52"/>
      <c r="CSQ1545" s="69"/>
      <c r="CSR1545" s="69"/>
      <c r="CSS1545" s="69"/>
      <c r="CST1545" s="107"/>
      <c r="CSU1545" s="2"/>
      <c r="CSV1545" s="15"/>
      <c r="CSW1545" s="15"/>
      <c r="CSX1545" s="80"/>
      <c r="CSY1545" s="52"/>
      <c r="CSZ1545" s="69"/>
      <c r="CTA1545" s="69"/>
      <c r="CTB1545" s="69"/>
      <c r="CTC1545" s="107"/>
      <c r="CTD1545" s="2"/>
      <c r="CTE1545" s="15"/>
      <c r="CTF1545" s="15"/>
      <c r="CTG1545" s="80"/>
      <c r="CTH1545" s="52"/>
      <c r="CTI1545" s="69"/>
      <c r="CTJ1545" s="69"/>
      <c r="CTK1545" s="69"/>
      <c r="CTL1545" s="107"/>
      <c r="CTM1545" s="2"/>
      <c r="CTN1545" s="15"/>
      <c r="CTO1545" s="15"/>
      <c r="CTP1545" s="80"/>
      <c r="CTQ1545" s="52"/>
      <c r="CTR1545" s="69"/>
      <c r="CTS1545" s="69"/>
      <c r="CTT1545" s="69"/>
      <c r="CTU1545" s="107"/>
      <c r="CTV1545" s="2"/>
      <c r="CTW1545" s="15"/>
      <c r="CTX1545" s="15"/>
      <c r="CTY1545" s="80"/>
      <c r="CTZ1545" s="52"/>
      <c r="CUA1545" s="69"/>
      <c r="CUB1545" s="69"/>
      <c r="CUC1545" s="69"/>
      <c r="CUD1545" s="107"/>
      <c r="CUE1545" s="2"/>
      <c r="CUF1545" s="15"/>
      <c r="CUG1545" s="15"/>
      <c r="CUH1545" s="80"/>
      <c r="CUI1545" s="52"/>
      <c r="CUJ1545" s="69"/>
      <c r="CUK1545" s="69"/>
      <c r="CUL1545" s="69"/>
      <c r="CUM1545" s="107"/>
      <c r="CUN1545" s="2"/>
      <c r="CUO1545" s="15"/>
      <c r="CUP1545" s="15"/>
      <c r="CUQ1545" s="80"/>
      <c r="CUR1545" s="52"/>
      <c r="CUS1545" s="69"/>
      <c r="CUT1545" s="69"/>
      <c r="CUU1545" s="69"/>
      <c r="CUV1545" s="107"/>
      <c r="CUW1545" s="2"/>
      <c r="CUX1545" s="15"/>
      <c r="CUY1545" s="15"/>
      <c r="CUZ1545" s="80"/>
      <c r="CVA1545" s="52"/>
      <c r="CVB1545" s="69"/>
      <c r="CVC1545" s="69"/>
      <c r="CVD1545" s="69"/>
      <c r="CVE1545" s="107"/>
      <c r="CVF1545" s="2"/>
      <c r="CVG1545" s="15"/>
      <c r="CVH1545" s="15"/>
      <c r="CVI1545" s="80"/>
      <c r="CVJ1545" s="52"/>
      <c r="CVK1545" s="69"/>
      <c r="CVL1545" s="69"/>
      <c r="CVM1545" s="69"/>
      <c r="CVN1545" s="107"/>
      <c r="CVO1545" s="2"/>
      <c r="CVP1545" s="15"/>
      <c r="CVQ1545" s="15"/>
      <c r="CVR1545" s="80"/>
      <c r="CVS1545" s="52"/>
      <c r="CVT1545" s="69"/>
      <c r="CVU1545" s="69"/>
      <c r="CVV1545" s="69"/>
      <c r="CVW1545" s="107"/>
      <c r="CVX1545" s="2"/>
      <c r="CVY1545" s="15"/>
      <c r="CVZ1545" s="15"/>
      <c r="CWA1545" s="80"/>
      <c r="CWB1545" s="52"/>
      <c r="CWC1545" s="69"/>
      <c r="CWD1545" s="69"/>
      <c r="CWE1545" s="69"/>
      <c r="CWF1545" s="107"/>
      <c r="CWG1545" s="2"/>
      <c r="CWH1545" s="15"/>
      <c r="CWI1545" s="15"/>
      <c r="CWJ1545" s="80"/>
      <c r="CWK1545" s="52"/>
      <c r="CWL1545" s="69"/>
      <c r="CWM1545" s="69"/>
      <c r="CWN1545" s="69"/>
      <c r="CWO1545" s="107"/>
      <c r="CWP1545" s="2"/>
      <c r="CWQ1545" s="15"/>
      <c r="CWR1545" s="15"/>
      <c r="CWS1545" s="80"/>
      <c r="CWT1545" s="52"/>
      <c r="CWU1545" s="69"/>
      <c r="CWV1545" s="69"/>
      <c r="CWW1545" s="69"/>
      <c r="CWX1545" s="107"/>
      <c r="CWY1545" s="2"/>
      <c r="CWZ1545" s="15"/>
      <c r="CXA1545" s="15"/>
      <c r="CXB1545" s="80"/>
      <c r="CXC1545" s="52"/>
      <c r="CXD1545" s="69"/>
      <c r="CXE1545" s="69"/>
      <c r="CXF1545" s="69"/>
      <c r="CXG1545" s="107"/>
      <c r="CXH1545" s="2"/>
      <c r="CXI1545" s="15"/>
      <c r="CXJ1545" s="15"/>
      <c r="CXK1545" s="80"/>
      <c r="CXL1545" s="52"/>
      <c r="CXM1545" s="69"/>
      <c r="CXN1545" s="69"/>
      <c r="CXO1545" s="69"/>
      <c r="CXP1545" s="107"/>
      <c r="CXQ1545" s="2"/>
      <c r="CXR1545" s="15"/>
      <c r="CXS1545" s="15"/>
      <c r="CXT1545" s="80"/>
      <c r="CXU1545" s="52"/>
      <c r="CXV1545" s="69"/>
      <c r="CXW1545" s="69"/>
      <c r="CXX1545" s="69"/>
      <c r="CXY1545" s="107"/>
      <c r="CXZ1545" s="2"/>
      <c r="CYA1545" s="15"/>
      <c r="CYB1545" s="15"/>
      <c r="CYC1545" s="80"/>
      <c r="CYD1545" s="52"/>
      <c r="CYE1545" s="69"/>
      <c r="CYF1545" s="69"/>
      <c r="CYG1545" s="69"/>
      <c r="CYH1545" s="107"/>
      <c r="CYI1545" s="2"/>
      <c r="CYJ1545" s="15"/>
      <c r="CYK1545" s="15"/>
      <c r="CYL1545" s="80"/>
      <c r="CYM1545" s="52"/>
      <c r="CYN1545" s="69"/>
      <c r="CYO1545" s="69"/>
      <c r="CYP1545" s="69"/>
      <c r="CYQ1545" s="107"/>
      <c r="CYR1545" s="2"/>
      <c r="CYS1545" s="15"/>
      <c r="CYT1545" s="15"/>
      <c r="CYU1545" s="80"/>
      <c r="CYV1545" s="52"/>
      <c r="CYW1545" s="69"/>
      <c r="CYX1545" s="69"/>
      <c r="CYY1545" s="69"/>
      <c r="CYZ1545" s="107"/>
      <c r="CZA1545" s="2"/>
      <c r="CZB1545" s="15"/>
      <c r="CZC1545" s="15"/>
      <c r="CZD1545" s="80"/>
      <c r="CZE1545" s="52"/>
      <c r="CZF1545" s="69"/>
      <c r="CZG1545" s="69"/>
      <c r="CZH1545" s="69"/>
      <c r="CZI1545" s="107"/>
      <c r="CZJ1545" s="2"/>
      <c r="CZK1545" s="15"/>
      <c r="CZL1545" s="15"/>
      <c r="CZM1545" s="80"/>
      <c r="CZN1545" s="52"/>
      <c r="CZO1545" s="69"/>
      <c r="CZP1545" s="69"/>
      <c r="CZQ1545" s="69"/>
      <c r="CZR1545" s="107"/>
      <c r="CZS1545" s="2"/>
      <c r="CZT1545" s="15"/>
      <c r="CZU1545" s="15"/>
      <c r="CZV1545" s="80"/>
      <c r="CZW1545" s="52"/>
      <c r="CZX1545" s="69"/>
      <c r="CZY1545" s="69"/>
      <c r="CZZ1545" s="69"/>
      <c r="DAA1545" s="107"/>
      <c r="DAB1545" s="2"/>
      <c r="DAC1545" s="15"/>
      <c r="DAD1545" s="15"/>
      <c r="DAE1545" s="80"/>
      <c r="DAF1545" s="52"/>
      <c r="DAG1545" s="69"/>
      <c r="DAH1545" s="69"/>
      <c r="DAI1545" s="69"/>
      <c r="DAJ1545" s="107"/>
      <c r="DAK1545" s="2"/>
      <c r="DAL1545" s="15"/>
      <c r="DAM1545" s="15"/>
      <c r="DAN1545" s="80"/>
      <c r="DAO1545" s="52"/>
      <c r="DAP1545" s="69"/>
      <c r="DAQ1545" s="69"/>
      <c r="DAR1545" s="69"/>
      <c r="DAS1545" s="107"/>
      <c r="DAT1545" s="2"/>
      <c r="DAU1545" s="15"/>
      <c r="DAV1545" s="15"/>
      <c r="DAW1545" s="80"/>
      <c r="DAX1545" s="52"/>
      <c r="DAY1545" s="69"/>
      <c r="DAZ1545" s="69"/>
      <c r="DBA1545" s="69"/>
      <c r="DBB1545" s="107"/>
      <c r="DBC1545" s="2"/>
      <c r="DBD1545" s="15"/>
      <c r="DBE1545" s="15"/>
      <c r="DBF1545" s="80"/>
      <c r="DBG1545" s="52"/>
      <c r="DBH1545" s="69"/>
      <c r="DBI1545" s="69"/>
      <c r="DBJ1545" s="69"/>
      <c r="DBK1545" s="107"/>
      <c r="DBL1545" s="2"/>
      <c r="DBM1545" s="15"/>
      <c r="DBN1545" s="15"/>
      <c r="DBO1545" s="80"/>
      <c r="DBP1545" s="52"/>
      <c r="DBQ1545" s="69"/>
      <c r="DBR1545" s="69"/>
      <c r="DBS1545" s="69"/>
      <c r="DBT1545" s="107"/>
      <c r="DBU1545" s="2"/>
      <c r="DBV1545" s="15"/>
      <c r="DBW1545" s="15"/>
      <c r="DBX1545" s="80"/>
      <c r="DBY1545" s="52"/>
      <c r="DBZ1545" s="69"/>
      <c r="DCA1545" s="69"/>
      <c r="DCB1545" s="69"/>
      <c r="DCC1545" s="107"/>
      <c r="DCD1545" s="2"/>
      <c r="DCE1545" s="15"/>
      <c r="DCF1545" s="15"/>
      <c r="DCG1545" s="80"/>
      <c r="DCH1545" s="52"/>
      <c r="DCI1545" s="69"/>
      <c r="DCJ1545" s="69"/>
      <c r="DCK1545" s="69"/>
      <c r="DCL1545" s="107"/>
      <c r="DCM1545" s="2"/>
      <c r="DCN1545" s="15"/>
      <c r="DCO1545" s="15"/>
      <c r="DCP1545" s="80"/>
      <c r="DCQ1545" s="52"/>
      <c r="DCR1545" s="69"/>
      <c r="DCS1545" s="69"/>
      <c r="DCT1545" s="69"/>
      <c r="DCU1545" s="107"/>
      <c r="DCV1545" s="2"/>
      <c r="DCW1545" s="15"/>
      <c r="DCX1545" s="15"/>
      <c r="DCY1545" s="80"/>
      <c r="DCZ1545" s="52"/>
      <c r="DDA1545" s="69"/>
      <c r="DDB1545" s="69"/>
      <c r="DDC1545" s="69"/>
      <c r="DDD1545" s="107"/>
      <c r="DDE1545" s="2"/>
      <c r="DDF1545" s="15"/>
      <c r="DDG1545" s="15"/>
      <c r="DDH1545" s="80"/>
      <c r="DDI1545" s="52"/>
      <c r="DDJ1545" s="69"/>
      <c r="DDK1545" s="69"/>
      <c r="DDL1545" s="69"/>
      <c r="DDM1545" s="107"/>
      <c r="DDN1545" s="2"/>
      <c r="DDO1545" s="15"/>
      <c r="DDP1545" s="15"/>
      <c r="DDQ1545" s="80"/>
      <c r="DDR1545" s="52"/>
      <c r="DDS1545" s="69"/>
      <c r="DDT1545" s="69"/>
      <c r="DDU1545" s="69"/>
      <c r="DDV1545" s="107"/>
      <c r="DDW1545" s="2"/>
      <c r="DDX1545" s="15"/>
      <c r="DDY1545" s="15"/>
      <c r="DDZ1545" s="80"/>
      <c r="DEA1545" s="52"/>
      <c r="DEB1545" s="69"/>
      <c r="DEC1545" s="69"/>
      <c r="DED1545" s="69"/>
      <c r="DEE1545" s="107"/>
      <c r="DEF1545" s="2"/>
      <c r="DEG1545" s="15"/>
      <c r="DEH1545" s="15"/>
      <c r="DEI1545" s="80"/>
      <c r="DEJ1545" s="52"/>
      <c r="DEK1545" s="69"/>
      <c r="DEL1545" s="69"/>
      <c r="DEM1545" s="69"/>
      <c r="DEN1545" s="107"/>
      <c r="DEO1545" s="2"/>
      <c r="DEP1545" s="15"/>
      <c r="DEQ1545" s="15"/>
      <c r="DER1545" s="80"/>
      <c r="DES1545" s="52"/>
      <c r="DET1545" s="69"/>
      <c r="DEU1545" s="69"/>
      <c r="DEV1545" s="69"/>
      <c r="DEW1545" s="107"/>
      <c r="DEX1545" s="2"/>
      <c r="DEY1545" s="15"/>
      <c r="DEZ1545" s="15"/>
      <c r="DFA1545" s="80"/>
      <c r="DFB1545" s="52"/>
      <c r="DFC1545" s="69"/>
      <c r="DFD1545" s="69"/>
      <c r="DFE1545" s="69"/>
      <c r="DFF1545" s="107"/>
      <c r="DFG1545" s="2"/>
      <c r="DFH1545" s="15"/>
      <c r="DFI1545" s="15"/>
      <c r="DFJ1545" s="80"/>
      <c r="DFK1545" s="52"/>
      <c r="DFL1545" s="69"/>
      <c r="DFM1545" s="69"/>
      <c r="DFN1545" s="69"/>
      <c r="DFO1545" s="107"/>
      <c r="DFP1545" s="2"/>
      <c r="DFQ1545" s="15"/>
      <c r="DFR1545" s="15"/>
      <c r="DFS1545" s="80"/>
      <c r="DFT1545" s="52"/>
      <c r="DFU1545" s="69"/>
      <c r="DFV1545" s="69"/>
      <c r="DFW1545" s="69"/>
      <c r="DFX1545" s="107"/>
      <c r="DFY1545" s="2"/>
      <c r="DFZ1545" s="15"/>
      <c r="DGA1545" s="15"/>
      <c r="DGB1545" s="80"/>
      <c r="DGC1545" s="52"/>
      <c r="DGD1545" s="69"/>
      <c r="DGE1545" s="69"/>
      <c r="DGF1545" s="69"/>
      <c r="DGG1545" s="107"/>
      <c r="DGH1545" s="2"/>
      <c r="DGI1545" s="15"/>
      <c r="DGJ1545" s="15"/>
      <c r="DGK1545" s="80"/>
      <c r="DGL1545" s="52"/>
      <c r="DGM1545" s="69"/>
      <c r="DGN1545" s="69"/>
      <c r="DGO1545" s="69"/>
      <c r="DGP1545" s="107"/>
      <c r="DGQ1545" s="2"/>
      <c r="DGR1545" s="15"/>
      <c r="DGS1545" s="15"/>
      <c r="DGT1545" s="80"/>
      <c r="DGU1545" s="52"/>
      <c r="DGV1545" s="69"/>
      <c r="DGW1545" s="69"/>
      <c r="DGX1545" s="69"/>
      <c r="DGY1545" s="107"/>
      <c r="DGZ1545" s="2"/>
      <c r="DHA1545" s="15"/>
      <c r="DHB1545" s="15"/>
      <c r="DHC1545" s="80"/>
      <c r="DHD1545" s="52"/>
      <c r="DHE1545" s="69"/>
      <c r="DHF1545" s="69"/>
      <c r="DHG1545" s="69"/>
      <c r="DHH1545" s="107"/>
      <c r="DHI1545" s="2"/>
      <c r="DHJ1545" s="15"/>
      <c r="DHK1545" s="15"/>
      <c r="DHL1545" s="80"/>
      <c r="DHM1545" s="52"/>
      <c r="DHN1545" s="69"/>
      <c r="DHO1545" s="69"/>
      <c r="DHP1545" s="69"/>
      <c r="DHQ1545" s="107"/>
      <c r="DHR1545" s="2"/>
      <c r="DHS1545" s="15"/>
      <c r="DHT1545" s="15"/>
      <c r="DHU1545" s="80"/>
      <c r="DHV1545" s="52"/>
      <c r="DHW1545" s="69"/>
      <c r="DHX1545" s="69"/>
      <c r="DHY1545" s="69"/>
      <c r="DHZ1545" s="107"/>
      <c r="DIA1545" s="2"/>
      <c r="DIB1545" s="15"/>
      <c r="DIC1545" s="15"/>
      <c r="DID1545" s="80"/>
      <c r="DIE1545" s="52"/>
      <c r="DIF1545" s="69"/>
      <c r="DIG1545" s="69"/>
      <c r="DIH1545" s="69"/>
      <c r="DII1545" s="107"/>
      <c r="DIJ1545" s="2"/>
      <c r="DIK1545" s="15"/>
      <c r="DIL1545" s="15"/>
      <c r="DIM1545" s="80"/>
      <c r="DIN1545" s="52"/>
      <c r="DIO1545" s="69"/>
      <c r="DIP1545" s="69"/>
      <c r="DIQ1545" s="69"/>
      <c r="DIR1545" s="107"/>
      <c r="DIS1545" s="2"/>
      <c r="DIT1545" s="15"/>
      <c r="DIU1545" s="15"/>
      <c r="DIV1545" s="80"/>
      <c r="DIW1545" s="52"/>
      <c r="DIX1545" s="69"/>
      <c r="DIY1545" s="69"/>
      <c r="DIZ1545" s="69"/>
      <c r="DJA1545" s="107"/>
      <c r="DJB1545" s="2"/>
      <c r="DJC1545" s="15"/>
      <c r="DJD1545" s="15"/>
      <c r="DJE1545" s="80"/>
      <c r="DJF1545" s="52"/>
      <c r="DJG1545" s="69"/>
      <c r="DJH1545" s="69"/>
      <c r="DJI1545" s="69"/>
      <c r="DJJ1545" s="107"/>
      <c r="DJK1545" s="2"/>
      <c r="DJL1545" s="15"/>
      <c r="DJM1545" s="15"/>
      <c r="DJN1545" s="80"/>
      <c r="DJO1545" s="52"/>
      <c r="DJP1545" s="69"/>
      <c r="DJQ1545" s="69"/>
      <c r="DJR1545" s="69"/>
      <c r="DJS1545" s="107"/>
      <c r="DJT1545" s="2"/>
      <c r="DJU1545" s="15"/>
      <c r="DJV1545" s="15"/>
      <c r="DJW1545" s="80"/>
      <c r="DJX1545" s="52"/>
      <c r="DJY1545" s="69"/>
      <c r="DJZ1545" s="69"/>
      <c r="DKA1545" s="69"/>
      <c r="DKB1545" s="107"/>
      <c r="DKC1545" s="2"/>
      <c r="DKD1545" s="15"/>
      <c r="DKE1545" s="15"/>
      <c r="DKF1545" s="80"/>
      <c r="DKG1545" s="52"/>
      <c r="DKH1545" s="69"/>
      <c r="DKI1545" s="69"/>
      <c r="DKJ1545" s="69"/>
      <c r="DKK1545" s="107"/>
      <c r="DKL1545" s="2"/>
      <c r="DKM1545" s="15"/>
      <c r="DKN1545" s="15"/>
      <c r="DKO1545" s="80"/>
      <c r="DKP1545" s="52"/>
      <c r="DKQ1545" s="69"/>
      <c r="DKR1545" s="69"/>
      <c r="DKS1545" s="69"/>
      <c r="DKT1545" s="107"/>
      <c r="DKU1545" s="2"/>
      <c r="DKV1545" s="15"/>
      <c r="DKW1545" s="15"/>
      <c r="DKX1545" s="80"/>
      <c r="DKY1545" s="52"/>
      <c r="DKZ1545" s="69"/>
      <c r="DLA1545" s="69"/>
      <c r="DLB1545" s="69"/>
      <c r="DLC1545" s="107"/>
      <c r="DLD1545" s="2"/>
      <c r="DLE1545" s="15"/>
      <c r="DLF1545" s="15"/>
      <c r="DLG1545" s="80"/>
      <c r="DLH1545" s="52"/>
      <c r="DLI1545" s="69"/>
      <c r="DLJ1545" s="69"/>
      <c r="DLK1545" s="69"/>
      <c r="DLL1545" s="107"/>
      <c r="DLM1545" s="2"/>
      <c r="DLN1545" s="15"/>
      <c r="DLO1545" s="15"/>
      <c r="DLP1545" s="80"/>
      <c r="DLQ1545" s="52"/>
      <c r="DLR1545" s="69"/>
      <c r="DLS1545" s="69"/>
      <c r="DLT1545" s="69"/>
      <c r="DLU1545" s="107"/>
      <c r="DLV1545" s="2"/>
      <c r="DLW1545" s="15"/>
      <c r="DLX1545" s="15"/>
      <c r="DLY1545" s="80"/>
      <c r="DLZ1545" s="52"/>
      <c r="DMA1545" s="69"/>
      <c r="DMB1545" s="69"/>
      <c r="DMC1545" s="69"/>
      <c r="DMD1545" s="107"/>
      <c r="DME1545" s="2"/>
      <c r="DMF1545" s="15"/>
      <c r="DMG1545" s="15"/>
      <c r="DMH1545" s="80"/>
      <c r="DMI1545" s="52"/>
      <c r="DMJ1545" s="69"/>
      <c r="DMK1545" s="69"/>
      <c r="DML1545" s="69"/>
      <c r="DMM1545" s="107"/>
      <c r="DMN1545" s="2"/>
      <c r="DMO1545" s="15"/>
      <c r="DMP1545" s="15"/>
      <c r="DMQ1545" s="80"/>
      <c r="DMR1545" s="52"/>
      <c r="DMS1545" s="69"/>
      <c r="DMT1545" s="69"/>
      <c r="DMU1545" s="69"/>
      <c r="DMV1545" s="107"/>
      <c r="DMW1545" s="2"/>
      <c r="DMX1545" s="15"/>
      <c r="DMY1545" s="15"/>
      <c r="DMZ1545" s="80"/>
      <c r="DNA1545" s="52"/>
      <c r="DNB1545" s="69"/>
      <c r="DNC1545" s="69"/>
      <c r="DND1545" s="69"/>
      <c r="DNE1545" s="107"/>
      <c r="DNF1545" s="2"/>
      <c r="DNG1545" s="15"/>
      <c r="DNH1545" s="15"/>
      <c r="DNI1545" s="80"/>
      <c r="DNJ1545" s="52"/>
      <c r="DNK1545" s="69"/>
      <c r="DNL1545" s="69"/>
      <c r="DNM1545" s="69"/>
      <c r="DNN1545" s="107"/>
      <c r="DNO1545" s="2"/>
      <c r="DNP1545" s="15"/>
      <c r="DNQ1545" s="15"/>
      <c r="DNR1545" s="80"/>
      <c r="DNS1545" s="52"/>
      <c r="DNT1545" s="69"/>
      <c r="DNU1545" s="69"/>
      <c r="DNV1545" s="69"/>
      <c r="DNW1545" s="107"/>
      <c r="DNX1545" s="2"/>
      <c r="DNY1545" s="15"/>
      <c r="DNZ1545" s="15"/>
      <c r="DOA1545" s="80"/>
      <c r="DOB1545" s="52"/>
      <c r="DOC1545" s="69"/>
      <c r="DOD1545" s="69"/>
      <c r="DOE1545" s="69"/>
      <c r="DOF1545" s="107"/>
      <c r="DOG1545" s="2"/>
      <c r="DOH1545" s="15"/>
      <c r="DOI1545" s="15"/>
      <c r="DOJ1545" s="80"/>
      <c r="DOK1545" s="52"/>
      <c r="DOL1545" s="69"/>
      <c r="DOM1545" s="69"/>
      <c r="DON1545" s="69"/>
      <c r="DOO1545" s="107"/>
      <c r="DOP1545" s="2"/>
      <c r="DOQ1545" s="15"/>
      <c r="DOR1545" s="15"/>
      <c r="DOS1545" s="80"/>
      <c r="DOT1545" s="52"/>
      <c r="DOU1545" s="69"/>
      <c r="DOV1545" s="69"/>
      <c r="DOW1545" s="69"/>
      <c r="DOX1545" s="107"/>
      <c r="DOY1545" s="2"/>
      <c r="DOZ1545" s="15"/>
      <c r="DPA1545" s="15"/>
      <c r="DPB1545" s="80"/>
      <c r="DPC1545" s="52"/>
      <c r="DPD1545" s="69"/>
      <c r="DPE1545" s="69"/>
      <c r="DPF1545" s="69"/>
      <c r="DPG1545" s="107"/>
      <c r="DPH1545" s="2"/>
      <c r="DPI1545" s="15"/>
      <c r="DPJ1545" s="15"/>
      <c r="DPK1545" s="80"/>
      <c r="DPL1545" s="52"/>
      <c r="DPM1545" s="69"/>
      <c r="DPN1545" s="69"/>
      <c r="DPO1545" s="69"/>
      <c r="DPP1545" s="107"/>
      <c r="DPQ1545" s="2"/>
      <c r="DPR1545" s="15"/>
      <c r="DPS1545" s="15"/>
      <c r="DPT1545" s="80"/>
      <c r="DPU1545" s="52"/>
      <c r="DPV1545" s="69"/>
      <c r="DPW1545" s="69"/>
      <c r="DPX1545" s="69"/>
      <c r="DPY1545" s="107"/>
      <c r="DPZ1545" s="2"/>
      <c r="DQA1545" s="15"/>
      <c r="DQB1545" s="15"/>
      <c r="DQC1545" s="80"/>
      <c r="DQD1545" s="52"/>
      <c r="DQE1545" s="69"/>
      <c r="DQF1545" s="69"/>
      <c r="DQG1545" s="69"/>
      <c r="DQH1545" s="107"/>
      <c r="DQI1545" s="2"/>
      <c r="DQJ1545" s="15"/>
      <c r="DQK1545" s="15"/>
      <c r="DQL1545" s="80"/>
      <c r="DQM1545" s="52"/>
      <c r="DQN1545" s="69"/>
      <c r="DQO1545" s="69"/>
      <c r="DQP1545" s="69"/>
      <c r="DQQ1545" s="107"/>
      <c r="DQR1545" s="2"/>
      <c r="DQS1545" s="15"/>
      <c r="DQT1545" s="15"/>
      <c r="DQU1545" s="80"/>
      <c r="DQV1545" s="52"/>
      <c r="DQW1545" s="69"/>
      <c r="DQX1545" s="69"/>
      <c r="DQY1545" s="69"/>
      <c r="DQZ1545" s="107"/>
      <c r="DRA1545" s="2"/>
      <c r="DRB1545" s="15"/>
      <c r="DRC1545" s="15"/>
      <c r="DRD1545" s="80"/>
      <c r="DRE1545" s="52"/>
      <c r="DRF1545" s="69"/>
      <c r="DRG1545" s="69"/>
      <c r="DRH1545" s="69"/>
      <c r="DRI1545" s="107"/>
      <c r="DRJ1545" s="2"/>
      <c r="DRK1545" s="15"/>
      <c r="DRL1545" s="15"/>
      <c r="DRM1545" s="80"/>
      <c r="DRN1545" s="52"/>
      <c r="DRO1545" s="69"/>
      <c r="DRP1545" s="69"/>
      <c r="DRQ1545" s="69"/>
      <c r="DRR1545" s="107"/>
      <c r="DRS1545" s="2"/>
      <c r="DRT1545" s="15"/>
      <c r="DRU1545" s="15"/>
      <c r="DRV1545" s="80"/>
      <c r="DRW1545" s="52"/>
      <c r="DRX1545" s="69"/>
      <c r="DRY1545" s="69"/>
      <c r="DRZ1545" s="69"/>
      <c r="DSA1545" s="107"/>
      <c r="DSB1545" s="2"/>
      <c r="DSC1545" s="15"/>
      <c r="DSD1545" s="15"/>
      <c r="DSE1545" s="80"/>
      <c r="DSF1545" s="52"/>
      <c r="DSG1545" s="69"/>
      <c r="DSH1545" s="69"/>
      <c r="DSI1545" s="69"/>
      <c r="DSJ1545" s="107"/>
      <c r="DSK1545" s="2"/>
      <c r="DSL1545" s="15"/>
      <c r="DSM1545" s="15"/>
      <c r="DSN1545" s="80"/>
      <c r="DSO1545" s="52"/>
      <c r="DSP1545" s="69"/>
      <c r="DSQ1545" s="69"/>
      <c r="DSR1545" s="69"/>
      <c r="DSS1545" s="107"/>
      <c r="DST1545" s="2"/>
      <c r="DSU1545" s="15"/>
      <c r="DSV1545" s="15"/>
      <c r="DSW1545" s="80"/>
      <c r="DSX1545" s="52"/>
      <c r="DSY1545" s="69"/>
      <c r="DSZ1545" s="69"/>
      <c r="DTA1545" s="69"/>
      <c r="DTB1545" s="107"/>
      <c r="DTC1545" s="2"/>
      <c r="DTD1545" s="15"/>
      <c r="DTE1545" s="15"/>
      <c r="DTF1545" s="80"/>
      <c r="DTG1545" s="52"/>
      <c r="DTH1545" s="69"/>
      <c r="DTI1545" s="69"/>
      <c r="DTJ1545" s="69"/>
      <c r="DTK1545" s="107"/>
      <c r="DTL1545" s="2"/>
      <c r="DTM1545" s="15"/>
      <c r="DTN1545" s="15"/>
      <c r="DTO1545" s="80"/>
      <c r="DTP1545" s="52"/>
      <c r="DTQ1545" s="69"/>
      <c r="DTR1545" s="69"/>
      <c r="DTS1545" s="69"/>
      <c r="DTT1545" s="107"/>
      <c r="DTU1545" s="2"/>
      <c r="DTV1545" s="15"/>
      <c r="DTW1545" s="15"/>
      <c r="DTX1545" s="80"/>
      <c r="DTY1545" s="52"/>
      <c r="DTZ1545" s="69"/>
      <c r="DUA1545" s="69"/>
      <c r="DUB1545" s="69"/>
      <c r="DUC1545" s="107"/>
      <c r="DUD1545" s="2"/>
      <c r="DUE1545" s="15"/>
      <c r="DUF1545" s="15"/>
      <c r="DUG1545" s="80"/>
      <c r="DUH1545" s="52"/>
      <c r="DUI1545" s="69"/>
      <c r="DUJ1545" s="69"/>
      <c r="DUK1545" s="69"/>
      <c r="DUL1545" s="107"/>
      <c r="DUM1545" s="2"/>
      <c r="DUN1545" s="15"/>
      <c r="DUO1545" s="15"/>
      <c r="DUP1545" s="80"/>
      <c r="DUQ1545" s="52"/>
      <c r="DUR1545" s="69"/>
      <c r="DUS1545" s="69"/>
      <c r="DUT1545" s="69"/>
      <c r="DUU1545" s="107"/>
      <c r="DUV1545" s="2"/>
      <c r="DUW1545" s="15"/>
      <c r="DUX1545" s="15"/>
      <c r="DUY1545" s="80"/>
      <c r="DUZ1545" s="52"/>
      <c r="DVA1545" s="69"/>
      <c r="DVB1545" s="69"/>
      <c r="DVC1545" s="69"/>
      <c r="DVD1545" s="107"/>
      <c r="DVE1545" s="2"/>
      <c r="DVF1545" s="15"/>
      <c r="DVG1545" s="15"/>
      <c r="DVH1545" s="80"/>
      <c r="DVI1545" s="52"/>
      <c r="DVJ1545" s="69"/>
      <c r="DVK1545" s="69"/>
      <c r="DVL1545" s="69"/>
      <c r="DVM1545" s="107"/>
      <c r="DVN1545" s="2"/>
      <c r="DVO1545" s="15"/>
      <c r="DVP1545" s="15"/>
      <c r="DVQ1545" s="80"/>
      <c r="DVR1545" s="52"/>
      <c r="DVS1545" s="69"/>
      <c r="DVT1545" s="69"/>
      <c r="DVU1545" s="69"/>
      <c r="DVV1545" s="107"/>
      <c r="DVW1545" s="2"/>
      <c r="DVX1545" s="15"/>
      <c r="DVY1545" s="15"/>
      <c r="DVZ1545" s="80"/>
      <c r="DWA1545" s="52"/>
      <c r="DWB1545" s="69"/>
      <c r="DWC1545" s="69"/>
      <c r="DWD1545" s="69"/>
      <c r="DWE1545" s="107"/>
      <c r="DWF1545" s="2"/>
      <c r="DWG1545" s="15"/>
      <c r="DWH1545" s="15"/>
      <c r="DWI1545" s="80"/>
      <c r="DWJ1545" s="52"/>
      <c r="DWK1545" s="69"/>
      <c r="DWL1545" s="69"/>
      <c r="DWM1545" s="69"/>
      <c r="DWN1545" s="107"/>
      <c r="DWO1545" s="2"/>
      <c r="DWP1545" s="15"/>
      <c r="DWQ1545" s="15"/>
      <c r="DWR1545" s="80"/>
      <c r="DWS1545" s="52"/>
      <c r="DWT1545" s="69"/>
      <c r="DWU1545" s="69"/>
      <c r="DWV1545" s="69"/>
      <c r="DWW1545" s="107"/>
      <c r="DWX1545" s="2"/>
      <c r="DWY1545" s="15"/>
      <c r="DWZ1545" s="15"/>
      <c r="DXA1545" s="80"/>
      <c r="DXB1545" s="52"/>
      <c r="DXC1545" s="69"/>
      <c r="DXD1545" s="69"/>
      <c r="DXE1545" s="69"/>
      <c r="DXF1545" s="107"/>
      <c r="DXG1545" s="2"/>
      <c r="DXH1545" s="15"/>
      <c r="DXI1545" s="15"/>
      <c r="DXJ1545" s="80"/>
      <c r="DXK1545" s="52"/>
      <c r="DXL1545" s="69"/>
      <c r="DXM1545" s="69"/>
      <c r="DXN1545" s="69"/>
      <c r="DXO1545" s="107"/>
      <c r="DXP1545" s="2"/>
      <c r="DXQ1545" s="15"/>
      <c r="DXR1545" s="15"/>
      <c r="DXS1545" s="80"/>
      <c r="DXT1545" s="52"/>
      <c r="DXU1545" s="69"/>
      <c r="DXV1545" s="69"/>
      <c r="DXW1545" s="69"/>
      <c r="DXX1545" s="107"/>
      <c r="DXY1545" s="2"/>
      <c r="DXZ1545" s="15"/>
      <c r="DYA1545" s="15"/>
      <c r="DYB1545" s="80"/>
      <c r="DYC1545" s="52"/>
      <c r="DYD1545" s="69"/>
      <c r="DYE1545" s="69"/>
      <c r="DYF1545" s="69"/>
      <c r="DYG1545" s="107"/>
      <c r="DYH1545" s="2"/>
      <c r="DYI1545" s="15"/>
      <c r="DYJ1545" s="15"/>
      <c r="DYK1545" s="80"/>
      <c r="DYL1545" s="52"/>
      <c r="DYM1545" s="69"/>
      <c r="DYN1545" s="69"/>
      <c r="DYO1545" s="69"/>
      <c r="DYP1545" s="107"/>
      <c r="DYQ1545" s="2"/>
      <c r="DYR1545" s="15"/>
      <c r="DYS1545" s="15"/>
      <c r="DYT1545" s="80"/>
      <c r="DYU1545" s="52"/>
      <c r="DYV1545" s="69"/>
      <c r="DYW1545" s="69"/>
      <c r="DYX1545" s="69"/>
      <c r="DYY1545" s="107"/>
      <c r="DYZ1545" s="2"/>
      <c r="DZA1545" s="15"/>
      <c r="DZB1545" s="15"/>
      <c r="DZC1545" s="80"/>
      <c r="DZD1545" s="52"/>
      <c r="DZE1545" s="69"/>
      <c r="DZF1545" s="69"/>
      <c r="DZG1545" s="69"/>
      <c r="DZH1545" s="107"/>
      <c r="DZI1545" s="2"/>
      <c r="DZJ1545" s="15"/>
      <c r="DZK1545" s="15"/>
      <c r="DZL1545" s="80"/>
      <c r="DZM1545" s="52"/>
      <c r="DZN1545" s="69"/>
      <c r="DZO1545" s="69"/>
      <c r="DZP1545" s="69"/>
      <c r="DZQ1545" s="107"/>
      <c r="DZR1545" s="2"/>
      <c r="DZS1545" s="15"/>
      <c r="DZT1545" s="15"/>
      <c r="DZU1545" s="80"/>
      <c r="DZV1545" s="52"/>
      <c r="DZW1545" s="69"/>
      <c r="DZX1545" s="69"/>
      <c r="DZY1545" s="69"/>
      <c r="DZZ1545" s="107"/>
      <c r="EAA1545" s="2"/>
      <c r="EAB1545" s="15"/>
      <c r="EAC1545" s="15"/>
      <c r="EAD1545" s="80"/>
      <c r="EAE1545" s="52"/>
      <c r="EAF1545" s="69"/>
      <c r="EAG1545" s="69"/>
      <c r="EAH1545" s="69"/>
      <c r="EAI1545" s="107"/>
      <c r="EAJ1545" s="2"/>
      <c r="EAK1545" s="15"/>
      <c r="EAL1545" s="15"/>
      <c r="EAM1545" s="80"/>
      <c r="EAN1545" s="52"/>
      <c r="EAO1545" s="69"/>
      <c r="EAP1545" s="69"/>
      <c r="EAQ1545" s="69"/>
      <c r="EAR1545" s="107"/>
      <c r="EAS1545" s="2"/>
      <c r="EAT1545" s="15"/>
      <c r="EAU1545" s="15"/>
      <c r="EAV1545" s="80"/>
      <c r="EAW1545" s="52"/>
      <c r="EAX1545" s="69"/>
      <c r="EAY1545" s="69"/>
      <c r="EAZ1545" s="69"/>
      <c r="EBA1545" s="107"/>
      <c r="EBB1545" s="2"/>
      <c r="EBC1545" s="15"/>
      <c r="EBD1545" s="15"/>
      <c r="EBE1545" s="80"/>
      <c r="EBF1545" s="52"/>
      <c r="EBG1545" s="69"/>
      <c r="EBH1545" s="69"/>
      <c r="EBI1545" s="69"/>
      <c r="EBJ1545" s="107"/>
      <c r="EBK1545" s="2"/>
      <c r="EBL1545" s="15"/>
      <c r="EBM1545" s="15"/>
      <c r="EBN1545" s="80"/>
      <c r="EBO1545" s="52"/>
      <c r="EBP1545" s="69"/>
      <c r="EBQ1545" s="69"/>
      <c r="EBR1545" s="69"/>
      <c r="EBS1545" s="107"/>
      <c r="EBT1545" s="2"/>
      <c r="EBU1545" s="15"/>
      <c r="EBV1545" s="15"/>
      <c r="EBW1545" s="80"/>
      <c r="EBX1545" s="52"/>
      <c r="EBY1545" s="69"/>
      <c r="EBZ1545" s="69"/>
      <c r="ECA1545" s="69"/>
      <c r="ECB1545" s="107"/>
      <c r="ECC1545" s="2"/>
      <c r="ECD1545" s="15"/>
      <c r="ECE1545" s="15"/>
      <c r="ECF1545" s="80"/>
      <c r="ECG1545" s="52"/>
      <c r="ECH1545" s="69"/>
      <c r="ECI1545" s="69"/>
      <c r="ECJ1545" s="69"/>
      <c r="ECK1545" s="107"/>
      <c r="ECL1545" s="2"/>
      <c r="ECM1545" s="15"/>
      <c r="ECN1545" s="15"/>
      <c r="ECO1545" s="80"/>
      <c r="ECP1545" s="52"/>
      <c r="ECQ1545" s="69"/>
      <c r="ECR1545" s="69"/>
      <c r="ECS1545" s="69"/>
      <c r="ECT1545" s="107"/>
      <c r="ECU1545" s="2"/>
      <c r="ECV1545" s="15"/>
      <c r="ECW1545" s="15"/>
      <c r="ECX1545" s="80"/>
      <c r="ECY1545" s="52"/>
      <c r="ECZ1545" s="69"/>
      <c r="EDA1545" s="69"/>
      <c r="EDB1545" s="69"/>
      <c r="EDC1545" s="107"/>
      <c r="EDD1545" s="2"/>
      <c r="EDE1545" s="15"/>
      <c r="EDF1545" s="15"/>
      <c r="EDG1545" s="80"/>
      <c r="EDH1545" s="52"/>
      <c r="EDI1545" s="69"/>
      <c r="EDJ1545" s="69"/>
      <c r="EDK1545" s="69"/>
      <c r="EDL1545" s="107"/>
      <c r="EDM1545" s="2"/>
      <c r="EDN1545" s="15"/>
      <c r="EDO1545" s="15"/>
      <c r="EDP1545" s="80"/>
      <c r="EDQ1545" s="52"/>
      <c r="EDR1545" s="69"/>
      <c r="EDS1545" s="69"/>
      <c r="EDT1545" s="69"/>
      <c r="EDU1545" s="107"/>
      <c r="EDV1545" s="2"/>
      <c r="EDW1545" s="15"/>
      <c r="EDX1545" s="15"/>
      <c r="EDY1545" s="80"/>
      <c r="EDZ1545" s="52"/>
      <c r="EEA1545" s="69"/>
      <c r="EEB1545" s="69"/>
      <c r="EEC1545" s="69"/>
      <c r="EED1545" s="107"/>
      <c r="EEE1545" s="2"/>
      <c r="EEF1545" s="15"/>
      <c r="EEG1545" s="15"/>
      <c r="EEH1545" s="80"/>
      <c r="EEI1545" s="52"/>
      <c r="EEJ1545" s="69"/>
      <c r="EEK1545" s="69"/>
      <c r="EEL1545" s="69"/>
      <c r="EEM1545" s="107"/>
      <c r="EEN1545" s="2"/>
      <c r="EEO1545" s="15"/>
      <c r="EEP1545" s="15"/>
      <c r="EEQ1545" s="80"/>
      <c r="EER1545" s="52"/>
      <c r="EES1545" s="69"/>
      <c r="EET1545" s="69"/>
      <c r="EEU1545" s="69"/>
      <c r="EEV1545" s="107"/>
      <c r="EEW1545" s="2"/>
      <c r="EEX1545" s="15"/>
      <c r="EEY1545" s="15"/>
      <c r="EEZ1545" s="80"/>
      <c r="EFA1545" s="52"/>
      <c r="EFB1545" s="69"/>
      <c r="EFC1545" s="69"/>
      <c r="EFD1545" s="69"/>
      <c r="EFE1545" s="107"/>
      <c r="EFF1545" s="2"/>
      <c r="EFG1545" s="15"/>
      <c r="EFH1545" s="15"/>
      <c r="EFI1545" s="80"/>
      <c r="EFJ1545" s="52"/>
      <c r="EFK1545" s="69"/>
      <c r="EFL1545" s="69"/>
      <c r="EFM1545" s="69"/>
      <c r="EFN1545" s="107"/>
      <c r="EFO1545" s="2"/>
      <c r="EFP1545" s="15"/>
      <c r="EFQ1545" s="15"/>
      <c r="EFR1545" s="80"/>
      <c r="EFS1545" s="52"/>
      <c r="EFT1545" s="69"/>
      <c r="EFU1545" s="69"/>
      <c r="EFV1545" s="69"/>
      <c r="EFW1545" s="107"/>
      <c r="EFX1545" s="2"/>
      <c r="EFY1545" s="15"/>
      <c r="EFZ1545" s="15"/>
      <c r="EGA1545" s="80"/>
      <c r="EGB1545" s="52"/>
      <c r="EGC1545" s="69"/>
      <c r="EGD1545" s="69"/>
      <c r="EGE1545" s="69"/>
      <c r="EGF1545" s="107"/>
      <c r="EGG1545" s="2"/>
      <c r="EGH1545" s="15"/>
      <c r="EGI1545" s="15"/>
      <c r="EGJ1545" s="80"/>
      <c r="EGK1545" s="52"/>
      <c r="EGL1545" s="69"/>
      <c r="EGM1545" s="69"/>
      <c r="EGN1545" s="69"/>
      <c r="EGO1545" s="107"/>
      <c r="EGP1545" s="2"/>
      <c r="EGQ1545" s="15"/>
      <c r="EGR1545" s="15"/>
      <c r="EGS1545" s="80"/>
      <c r="EGT1545" s="52"/>
      <c r="EGU1545" s="69"/>
      <c r="EGV1545" s="69"/>
      <c r="EGW1545" s="69"/>
      <c r="EGX1545" s="107"/>
      <c r="EGY1545" s="2"/>
      <c r="EGZ1545" s="15"/>
      <c r="EHA1545" s="15"/>
      <c r="EHB1545" s="80"/>
      <c r="EHC1545" s="52"/>
      <c r="EHD1545" s="69"/>
      <c r="EHE1545" s="69"/>
      <c r="EHF1545" s="69"/>
      <c r="EHG1545" s="107"/>
      <c r="EHH1545" s="2"/>
      <c r="EHI1545" s="15"/>
      <c r="EHJ1545" s="15"/>
      <c r="EHK1545" s="80"/>
      <c r="EHL1545" s="52"/>
      <c r="EHM1545" s="69"/>
      <c r="EHN1545" s="69"/>
      <c r="EHO1545" s="69"/>
      <c r="EHP1545" s="107"/>
      <c r="EHQ1545" s="2"/>
      <c r="EHR1545" s="15"/>
      <c r="EHS1545" s="15"/>
      <c r="EHT1545" s="80"/>
      <c r="EHU1545" s="52"/>
      <c r="EHV1545" s="69"/>
      <c r="EHW1545" s="69"/>
      <c r="EHX1545" s="69"/>
      <c r="EHY1545" s="107"/>
      <c r="EHZ1545" s="2"/>
      <c r="EIA1545" s="15"/>
      <c r="EIB1545" s="15"/>
      <c r="EIC1545" s="80"/>
      <c r="EID1545" s="52"/>
      <c r="EIE1545" s="69"/>
      <c r="EIF1545" s="69"/>
      <c r="EIG1545" s="69"/>
      <c r="EIH1545" s="107"/>
      <c r="EII1545" s="2"/>
      <c r="EIJ1545" s="15"/>
      <c r="EIK1545" s="15"/>
      <c r="EIL1545" s="80"/>
      <c r="EIM1545" s="52"/>
      <c r="EIN1545" s="69"/>
      <c r="EIO1545" s="69"/>
      <c r="EIP1545" s="69"/>
      <c r="EIQ1545" s="107"/>
      <c r="EIR1545" s="2"/>
      <c r="EIS1545" s="15"/>
      <c r="EIT1545" s="15"/>
      <c r="EIU1545" s="80"/>
      <c r="EIV1545" s="52"/>
      <c r="EIW1545" s="69"/>
      <c r="EIX1545" s="69"/>
      <c r="EIY1545" s="69"/>
      <c r="EIZ1545" s="107"/>
      <c r="EJA1545" s="2"/>
      <c r="EJB1545" s="15"/>
      <c r="EJC1545" s="15"/>
      <c r="EJD1545" s="80"/>
      <c r="EJE1545" s="52"/>
      <c r="EJF1545" s="69"/>
      <c r="EJG1545" s="69"/>
      <c r="EJH1545" s="69"/>
      <c r="EJI1545" s="107"/>
      <c r="EJJ1545" s="2"/>
      <c r="EJK1545" s="15"/>
      <c r="EJL1545" s="15"/>
      <c r="EJM1545" s="80"/>
      <c r="EJN1545" s="52"/>
      <c r="EJO1545" s="69"/>
      <c r="EJP1545" s="69"/>
      <c r="EJQ1545" s="69"/>
      <c r="EJR1545" s="107"/>
      <c r="EJS1545" s="2"/>
      <c r="EJT1545" s="15"/>
      <c r="EJU1545" s="15"/>
      <c r="EJV1545" s="80"/>
      <c r="EJW1545" s="52"/>
      <c r="EJX1545" s="69"/>
      <c r="EJY1545" s="69"/>
      <c r="EJZ1545" s="69"/>
      <c r="EKA1545" s="107"/>
      <c r="EKB1545" s="2"/>
      <c r="EKC1545" s="15"/>
      <c r="EKD1545" s="15"/>
      <c r="EKE1545" s="80"/>
      <c r="EKF1545" s="52"/>
      <c r="EKG1545" s="69"/>
      <c r="EKH1545" s="69"/>
      <c r="EKI1545" s="69"/>
      <c r="EKJ1545" s="107"/>
      <c r="EKK1545" s="2"/>
      <c r="EKL1545" s="15"/>
      <c r="EKM1545" s="15"/>
      <c r="EKN1545" s="80"/>
      <c r="EKO1545" s="52"/>
      <c r="EKP1545" s="69"/>
      <c r="EKQ1545" s="69"/>
      <c r="EKR1545" s="69"/>
      <c r="EKS1545" s="107"/>
      <c r="EKT1545" s="2"/>
      <c r="EKU1545" s="15"/>
      <c r="EKV1545" s="15"/>
      <c r="EKW1545" s="80"/>
      <c r="EKX1545" s="52"/>
      <c r="EKY1545" s="69"/>
      <c r="EKZ1545" s="69"/>
      <c r="ELA1545" s="69"/>
      <c r="ELB1545" s="107"/>
      <c r="ELC1545" s="2"/>
      <c r="ELD1545" s="15"/>
      <c r="ELE1545" s="15"/>
      <c r="ELF1545" s="80"/>
      <c r="ELG1545" s="52"/>
      <c r="ELH1545" s="69"/>
      <c r="ELI1545" s="69"/>
      <c r="ELJ1545" s="69"/>
      <c r="ELK1545" s="107"/>
      <c r="ELL1545" s="2"/>
      <c r="ELM1545" s="15"/>
      <c r="ELN1545" s="15"/>
      <c r="ELO1545" s="80"/>
      <c r="ELP1545" s="52"/>
      <c r="ELQ1545" s="69"/>
      <c r="ELR1545" s="69"/>
      <c r="ELS1545" s="69"/>
      <c r="ELT1545" s="107"/>
      <c r="ELU1545" s="2"/>
      <c r="ELV1545" s="15"/>
      <c r="ELW1545" s="15"/>
      <c r="ELX1545" s="80"/>
      <c r="ELY1545" s="52"/>
      <c r="ELZ1545" s="69"/>
      <c r="EMA1545" s="69"/>
      <c r="EMB1545" s="69"/>
      <c r="EMC1545" s="107"/>
      <c r="EMD1545" s="2"/>
      <c r="EME1545" s="15"/>
      <c r="EMF1545" s="15"/>
      <c r="EMG1545" s="80"/>
      <c r="EMH1545" s="52"/>
      <c r="EMI1545" s="69"/>
      <c r="EMJ1545" s="69"/>
      <c r="EMK1545" s="69"/>
      <c r="EML1545" s="107"/>
      <c r="EMM1545" s="2"/>
      <c r="EMN1545" s="15"/>
      <c r="EMO1545" s="15"/>
      <c r="EMP1545" s="80"/>
      <c r="EMQ1545" s="52"/>
      <c r="EMR1545" s="69"/>
      <c r="EMS1545" s="69"/>
      <c r="EMT1545" s="69"/>
      <c r="EMU1545" s="107"/>
      <c r="EMV1545" s="2"/>
      <c r="EMW1545" s="15"/>
      <c r="EMX1545" s="15"/>
      <c r="EMY1545" s="80"/>
      <c r="EMZ1545" s="52"/>
      <c r="ENA1545" s="69"/>
      <c r="ENB1545" s="69"/>
      <c r="ENC1545" s="69"/>
      <c r="END1545" s="107"/>
      <c r="ENE1545" s="2"/>
      <c r="ENF1545" s="15"/>
      <c r="ENG1545" s="15"/>
      <c r="ENH1545" s="80"/>
      <c r="ENI1545" s="52"/>
      <c r="ENJ1545" s="69"/>
      <c r="ENK1545" s="69"/>
      <c r="ENL1545" s="69"/>
      <c r="ENM1545" s="107"/>
      <c r="ENN1545" s="2"/>
      <c r="ENO1545" s="15"/>
      <c r="ENP1545" s="15"/>
      <c r="ENQ1545" s="80"/>
      <c r="ENR1545" s="52"/>
      <c r="ENS1545" s="69"/>
      <c r="ENT1545" s="69"/>
      <c r="ENU1545" s="69"/>
      <c r="ENV1545" s="107"/>
      <c r="ENW1545" s="2"/>
      <c r="ENX1545" s="15"/>
      <c r="ENY1545" s="15"/>
      <c r="ENZ1545" s="80"/>
      <c r="EOA1545" s="52"/>
      <c r="EOB1545" s="69"/>
      <c r="EOC1545" s="69"/>
      <c r="EOD1545" s="69"/>
      <c r="EOE1545" s="107"/>
      <c r="EOF1545" s="2"/>
      <c r="EOG1545" s="15"/>
      <c r="EOH1545" s="15"/>
      <c r="EOI1545" s="80"/>
      <c r="EOJ1545" s="52"/>
      <c r="EOK1545" s="69"/>
      <c r="EOL1545" s="69"/>
      <c r="EOM1545" s="69"/>
      <c r="EON1545" s="107"/>
      <c r="EOO1545" s="2"/>
      <c r="EOP1545" s="15"/>
      <c r="EOQ1545" s="15"/>
      <c r="EOR1545" s="80"/>
      <c r="EOS1545" s="52"/>
      <c r="EOT1545" s="69"/>
      <c r="EOU1545" s="69"/>
      <c r="EOV1545" s="69"/>
      <c r="EOW1545" s="107"/>
      <c r="EOX1545" s="2"/>
      <c r="EOY1545" s="15"/>
      <c r="EOZ1545" s="15"/>
      <c r="EPA1545" s="80"/>
      <c r="EPB1545" s="52"/>
      <c r="EPC1545" s="69"/>
      <c r="EPD1545" s="69"/>
      <c r="EPE1545" s="69"/>
      <c r="EPF1545" s="107"/>
      <c r="EPG1545" s="2"/>
      <c r="EPH1545" s="15"/>
      <c r="EPI1545" s="15"/>
      <c r="EPJ1545" s="80"/>
      <c r="EPK1545" s="52"/>
      <c r="EPL1545" s="69"/>
      <c r="EPM1545" s="69"/>
      <c r="EPN1545" s="69"/>
      <c r="EPO1545" s="107"/>
      <c r="EPP1545" s="2"/>
      <c r="EPQ1545" s="15"/>
      <c r="EPR1545" s="15"/>
      <c r="EPS1545" s="80"/>
      <c r="EPT1545" s="52"/>
      <c r="EPU1545" s="69"/>
      <c r="EPV1545" s="69"/>
      <c r="EPW1545" s="69"/>
      <c r="EPX1545" s="107"/>
      <c r="EPY1545" s="2"/>
      <c r="EPZ1545" s="15"/>
      <c r="EQA1545" s="15"/>
      <c r="EQB1545" s="80"/>
      <c r="EQC1545" s="52"/>
      <c r="EQD1545" s="69"/>
      <c r="EQE1545" s="69"/>
      <c r="EQF1545" s="69"/>
      <c r="EQG1545" s="107"/>
      <c r="EQH1545" s="2"/>
      <c r="EQI1545" s="15"/>
      <c r="EQJ1545" s="15"/>
      <c r="EQK1545" s="80"/>
      <c r="EQL1545" s="52"/>
      <c r="EQM1545" s="69"/>
      <c r="EQN1545" s="69"/>
      <c r="EQO1545" s="69"/>
      <c r="EQP1545" s="107"/>
      <c r="EQQ1545" s="2"/>
      <c r="EQR1545" s="15"/>
      <c r="EQS1545" s="15"/>
      <c r="EQT1545" s="80"/>
      <c r="EQU1545" s="52"/>
      <c r="EQV1545" s="69"/>
      <c r="EQW1545" s="69"/>
      <c r="EQX1545" s="69"/>
      <c r="EQY1545" s="107"/>
      <c r="EQZ1545" s="2"/>
      <c r="ERA1545" s="15"/>
      <c r="ERB1545" s="15"/>
      <c r="ERC1545" s="80"/>
      <c r="ERD1545" s="52"/>
      <c r="ERE1545" s="69"/>
      <c r="ERF1545" s="69"/>
      <c r="ERG1545" s="69"/>
      <c r="ERH1545" s="107"/>
      <c r="ERI1545" s="2"/>
      <c r="ERJ1545" s="15"/>
      <c r="ERK1545" s="15"/>
      <c r="ERL1545" s="80"/>
      <c r="ERM1545" s="52"/>
      <c r="ERN1545" s="69"/>
      <c r="ERO1545" s="69"/>
      <c r="ERP1545" s="69"/>
      <c r="ERQ1545" s="107"/>
      <c r="ERR1545" s="2"/>
      <c r="ERS1545" s="15"/>
      <c r="ERT1545" s="15"/>
      <c r="ERU1545" s="80"/>
      <c r="ERV1545" s="52"/>
      <c r="ERW1545" s="69"/>
      <c r="ERX1545" s="69"/>
      <c r="ERY1545" s="69"/>
      <c r="ERZ1545" s="107"/>
      <c r="ESA1545" s="2"/>
      <c r="ESB1545" s="15"/>
      <c r="ESC1545" s="15"/>
      <c r="ESD1545" s="80"/>
      <c r="ESE1545" s="52"/>
      <c r="ESF1545" s="69"/>
      <c r="ESG1545" s="69"/>
      <c r="ESH1545" s="69"/>
      <c r="ESI1545" s="107"/>
      <c r="ESJ1545" s="2"/>
      <c r="ESK1545" s="15"/>
      <c r="ESL1545" s="15"/>
      <c r="ESM1545" s="80"/>
      <c r="ESN1545" s="52"/>
      <c r="ESO1545" s="69"/>
      <c r="ESP1545" s="69"/>
      <c r="ESQ1545" s="69"/>
      <c r="ESR1545" s="107"/>
      <c r="ESS1545" s="2"/>
      <c r="EST1545" s="15"/>
      <c r="ESU1545" s="15"/>
      <c r="ESV1545" s="80"/>
      <c r="ESW1545" s="52"/>
      <c r="ESX1545" s="69"/>
      <c r="ESY1545" s="69"/>
      <c r="ESZ1545" s="69"/>
      <c r="ETA1545" s="107"/>
      <c r="ETB1545" s="2"/>
      <c r="ETC1545" s="15"/>
      <c r="ETD1545" s="15"/>
      <c r="ETE1545" s="80"/>
      <c r="ETF1545" s="52"/>
      <c r="ETG1545" s="69"/>
      <c r="ETH1545" s="69"/>
      <c r="ETI1545" s="69"/>
      <c r="ETJ1545" s="107"/>
      <c r="ETK1545" s="2"/>
      <c r="ETL1545" s="15"/>
      <c r="ETM1545" s="15"/>
      <c r="ETN1545" s="80"/>
      <c r="ETO1545" s="52"/>
      <c r="ETP1545" s="69"/>
      <c r="ETQ1545" s="69"/>
      <c r="ETR1545" s="69"/>
      <c r="ETS1545" s="107"/>
      <c r="ETT1545" s="2"/>
      <c r="ETU1545" s="15"/>
      <c r="ETV1545" s="15"/>
      <c r="ETW1545" s="80"/>
      <c r="ETX1545" s="52"/>
      <c r="ETY1545" s="69"/>
      <c r="ETZ1545" s="69"/>
      <c r="EUA1545" s="69"/>
      <c r="EUB1545" s="107"/>
      <c r="EUC1545" s="2"/>
      <c r="EUD1545" s="15"/>
      <c r="EUE1545" s="15"/>
      <c r="EUF1545" s="80"/>
      <c r="EUG1545" s="52"/>
      <c r="EUH1545" s="69"/>
      <c r="EUI1545" s="69"/>
      <c r="EUJ1545" s="69"/>
      <c r="EUK1545" s="107"/>
      <c r="EUL1545" s="2"/>
      <c r="EUM1545" s="15"/>
      <c r="EUN1545" s="15"/>
      <c r="EUO1545" s="80"/>
      <c r="EUP1545" s="52"/>
      <c r="EUQ1545" s="69"/>
      <c r="EUR1545" s="69"/>
      <c r="EUS1545" s="69"/>
      <c r="EUT1545" s="107"/>
      <c r="EUU1545" s="2"/>
      <c r="EUV1545" s="15"/>
      <c r="EUW1545" s="15"/>
      <c r="EUX1545" s="80"/>
      <c r="EUY1545" s="52"/>
      <c r="EUZ1545" s="69"/>
      <c r="EVA1545" s="69"/>
      <c r="EVB1545" s="69"/>
      <c r="EVC1545" s="107"/>
      <c r="EVD1545" s="2"/>
      <c r="EVE1545" s="15"/>
      <c r="EVF1545" s="15"/>
      <c r="EVG1545" s="80"/>
      <c r="EVH1545" s="52"/>
      <c r="EVI1545" s="69"/>
      <c r="EVJ1545" s="69"/>
      <c r="EVK1545" s="69"/>
      <c r="EVL1545" s="107"/>
      <c r="EVM1545" s="2"/>
      <c r="EVN1545" s="15"/>
      <c r="EVO1545" s="15"/>
      <c r="EVP1545" s="80"/>
      <c r="EVQ1545" s="52"/>
      <c r="EVR1545" s="69"/>
      <c r="EVS1545" s="69"/>
      <c r="EVT1545" s="69"/>
      <c r="EVU1545" s="107"/>
      <c r="EVV1545" s="2"/>
      <c r="EVW1545" s="15"/>
      <c r="EVX1545" s="15"/>
      <c r="EVY1545" s="80"/>
      <c r="EVZ1545" s="52"/>
      <c r="EWA1545" s="69"/>
      <c r="EWB1545" s="69"/>
      <c r="EWC1545" s="69"/>
      <c r="EWD1545" s="107"/>
      <c r="EWE1545" s="2"/>
      <c r="EWF1545" s="15"/>
      <c r="EWG1545" s="15"/>
      <c r="EWH1545" s="80"/>
      <c r="EWI1545" s="52"/>
      <c r="EWJ1545" s="69"/>
      <c r="EWK1545" s="69"/>
      <c r="EWL1545" s="69"/>
      <c r="EWM1545" s="107"/>
      <c r="EWN1545" s="2"/>
      <c r="EWO1545" s="15"/>
      <c r="EWP1545" s="15"/>
      <c r="EWQ1545" s="80"/>
      <c r="EWR1545" s="52"/>
      <c r="EWS1545" s="69"/>
      <c r="EWT1545" s="69"/>
      <c r="EWU1545" s="69"/>
      <c r="EWV1545" s="107"/>
      <c r="EWW1545" s="2"/>
      <c r="EWX1545" s="15"/>
      <c r="EWY1545" s="15"/>
      <c r="EWZ1545" s="80"/>
      <c r="EXA1545" s="52"/>
      <c r="EXB1545" s="69"/>
      <c r="EXC1545" s="69"/>
      <c r="EXD1545" s="69"/>
      <c r="EXE1545" s="107"/>
      <c r="EXF1545" s="2"/>
      <c r="EXG1545" s="15"/>
      <c r="EXH1545" s="15"/>
      <c r="EXI1545" s="80"/>
      <c r="EXJ1545" s="52"/>
      <c r="EXK1545" s="69"/>
      <c r="EXL1545" s="69"/>
      <c r="EXM1545" s="69"/>
      <c r="EXN1545" s="107"/>
      <c r="EXO1545" s="2"/>
      <c r="EXP1545" s="15"/>
      <c r="EXQ1545" s="15"/>
      <c r="EXR1545" s="80"/>
      <c r="EXS1545" s="52"/>
      <c r="EXT1545" s="69"/>
      <c r="EXU1545" s="69"/>
      <c r="EXV1545" s="69"/>
      <c r="EXW1545" s="107"/>
      <c r="EXX1545" s="2"/>
      <c r="EXY1545" s="15"/>
      <c r="EXZ1545" s="15"/>
      <c r="EYA1545" s="80"/>
      <c r="EYB1545" s="52"/>
      <c r="EYC1545" s="69"/>
      <c r="EYD1545" s="69"/>
      <c r="EYE1545" s="69"/>
      <c r="EYF1545" s="107"/>
      <c r="EYG1545" s="2"/>
      <c r="EYH1545" s="15"/>
      <c r="EYI1545" s="15"/>
      <c r="EYJ1545" s="80"/>
      <c r="EYK1545" s="52"/>
      <c r="EYL1545" s="69"/>
      <c r="EYM1545" s="69"/>
      <c r="EYN1545" s="69"/>
      <c r="EYO1545" s="107"/>
      <c r="EYP1545" s="2"/>
      <c r="EYQ1545" s="15"/>
      <c r="EYR1545" s="15"/>
      <c r="EYS1545" s="80"/>
      <c r="EYT1545" s="52"/>
      <c r="EYU1545" s="69"/>
      <c r="EYV1545" s="69"/>
      <c r="EYW1545" s="69"/>
      <c r="EYX1545" s="107"/>
      <c r="EYY1545" s="2"/>
      <c r="EYZ1545" s="15"/>
      <c r="EZA1545" s="15"/>
      <c r="EZB1545" s="80"/>
      <c r="EZC1545" s="52"/>
      <c r="EZD1545" s="69"/>
      <c r="EZE1545" s="69"/>
      <c r="EZF1545" s="69"/>
      <c r="EZG1545" s="107"/>
      <c r="EZH1545" s="2"/>
      <c r="EZI1545" s="15"/>
      <c r="EZJ1545" s="15"/>
      <c r="EZK1545" s="80"/>
      <c r="EZL1545" s="52"/>
      <c r="EZM1545" s="69"/>
      <c r="EZN1545" s="69"/>
      <c r="EZO1545" s="69"/>
      <c r="EZP1545" s="107"/>
      <c r="EZQ1545" s="2"/>
      <c r="EZR1545" s="15"/>
      <c r="EZS1545" s="15"/>
      <c r="EZT1545" s="80"/>
      <c r="EZU1545" s="52"/>
      <c r="EZV1545" s="69"/>
      <c r="EZW1545" s="69"/>
      <c r="EZX1545" s="69"/>
      <c r="EZY1545" s="107"/>
      <c r="EZZ1545" s="2"/>
      <c r="FAA1545" s="15"/>
      <c r="FAB1545" s="15"/>
      <c r="FAC1545" s="80"/>
      <c r="FAD1545" s="52"/>
      <c r="FAE1545" s="69"/>
      <c r="FAF1545" s="69"/>
      <c r="FAG1545" s="69"/>
      <c r="FAH1545" s="107"/>
      <c r="FAI1545" s="2"/>
      <c r="FAJ1545" s="15"/>
      <c r="FAK1545" s="15"/>
      <c r="FAL1545" s="80"/>
      <c r="FAM1545" s="52"/>
      <c r="FAN1545" s="69"/>
      <c r="FAO1545" s="69"/>
      <c r="FAP1545" s="69"/>
      <c r="FAQ1545" s="107"/>
      <c r="FAR1545" s="2"/>
      <c r="FAS1545" s="15"/>
      <c r="FAT1545" s="15"/>
      <c r="FAU1545" s="80"/>
      <c r="FAV1545" s="52"/>
      <c r="FAW1545" s="69"/>
      <c r="FAX1545" s="69"/>
      <c r="FAY1545" s="69"/>
      <c r="FAZ1545" s="107"/>
      <c r="FBA1545" s="2"/>
      <c r="FBB1545" s="15"/>
      <c r="FBC1545" s="15"/>
      <c r="FBD1545" s="80"/>
      <c r="FBE1545" s="52"/>
      <c r="FBF1545" s="69"/>
      <c r="FBG1545" s="69"/>
      <c r="FBH1545" s="69"/>
      <c r="FBI1545" s="107"/>
      <c r="FBJ1545" s="2"/>
      <c r="FBK1545" s="15"/>
      <c r="FBL1545" s="15"/>
      <c r="FBM1545" s="80"/>
      <c r="FBN1545" s="52"/>
      <c r="FBO1545" s="69"/>
      <c r="FBP1545" s="69"/>
      <c r="FBQ1545" s="69"/>
      <c r="FBR1545" s="107"/>
      <c r="FBS1545" s="2"/>
      <c r="FBT1545" s="15"/>
      <c r="FBU1545" s="15"/>
      <c r="FBV1545" s="80"/>
      <c r="FBW1545" s="52"/>
      <c r="FBX1545" s="69"/>
      <c r="FBY1545" s="69"/>
      <c r="FBZ1545" s="69"/>
      <c r="FCA1545" s="107"/>
      <c r="FCB1545" s="2"/>
      <c r="FCC1545" s="15"/>
      <c r="FCD1545" s="15"/>
      <c r="FCE1545" s="80"/>
      <c r="FCF1545" s="52"/>
      <c r="FCG1545" s="69"/>
      <c r="FCH1545" s="69"/>
      <c r="FCI1545" s="69"/>
      <c r="FCJ1545" s="107"/>
      <c r="FCK1545" s="2"/>
      <c r="FCL1545" s="15"/>
      <c r="FCM1545" s="15"/>
      <c r="FCN1545" s="80"/>
      <c r="FCO1545" s="52"/>
      <c r="FCP1545" s="69"/>
      <c r="FCQ1545" s="69"/>
      <c r="FCR1545" s="69"/>
      <c r="FCS1545" s="107"/>
      <c r="FCT1545" s="2"/>
      <c r="FCU1545" s="15"/>
      <c r="FCV1545" s="15"/>
      <c r="FCW1545" s="80"/>
      <c r="FCX1545" s="52"/>
      <c r="FCY1545" s="69"/>
      <c r="FCZ1545" s="69"/>
      <c r="FDA1545" s="69"/>
      <c r="FDB1545" s="107"/>
      <c r="FDC1545" s="2"/>
      <c r="FDD1545" s="15"/>
      <c r="FDE1545" s="15"/>
      <c r="FDF1545" s="80"/>
      <c r="FDG1545" s="52"/>
      <c r="FDH1545" s="69"/>
      <c r="FDI1545" s="69"/>
      <c r="FDJ1545" s="69"/>
      <c r="FDK1545" s="107"/>
      <c r="FDL1545" s="2"/>
      <c r="FDM1545" s="15"/>
      <c r="FDN1545" s="15"/>
      <c r="FDO1545" s="80"/>
      <c r="FDP1545" s="52"/>
      <c r="FDQ1545" s="69"/>
      <c r="FDR1545" s="69"/>
      <c r="FDS1545" s="69"/>
      <c r="FDT1545" s="107"/>
      <c r="FDU1545" s="2"/>
      <c r="FDV1545" s="15"/>
      <c r="FDW1545" s="15"/>
      <c r="FDX1545" s="80"/>
      <c r="FDY1545" s="52"/>
      <c r="FDZ1545" s="69"/>
      <c r="FEA1545" s="69"/>
      <c r="FEB1545" s="69"/>
      <c r="FEC1545" s="107"/>
      <c r="FED1545" s="2"/>
      <c r="FEE1545" s="15"/>
      <c r="FEF1545" s="15"/>
      <c r="FEG1545" s="80"/>
      <c r="FEH1545" s="52"/>
      <c r="FEI1545" s="69"/>
      <c r="FEJ1545" s="69"/>
      <c r="FEK1545" s="69"/>
      <c r="FEL1545" s="107"/>
      <c r="FEM1545" s="2"/>
      <c r="FEN1545" s="15"/>
      <c r="FEO1545" s="15"/>
      <c r="FEP1545" s="80"/>
      <c r="FEQ1545" s="52"/>
      <c r="FER1545" s="69"/>
      <c r="FES1545" s="69"/>
      <c r="FET1545" s="69"/>
      <c r="FEU1545" s="107"/>
      <c r="FEV1545" s="2"/>
      <c r="FEW1545" s="15"/>
      <c r="FEX1545" s="15"/>
      <c r="FEY1545" s="80"/>
      <c r="FEZ1545" s="52"/>
      <c r="FFA1545" s="69"/>
      <c r="FFB1545" s="69"/>
      <c r="FFC1545" s="69"/>
      <c r="FFD1545" s="107"/>
      <c r="FFE1545" s="2"/>
      <c r="FFF1545" s="15"/>
      <c r="FFG1545" s="15"/>
      <c r="FFH1545" s="80"/>
      <c r="FFI1545" s="52"/>
      <c r="FFJ1545" s="69"/>
      <c r="FFK1545" s="69"/>
      <c r="FFL1545" s="69"/>
      <c r="FFM1545" s="107"/>
      <c r="FFN1545" s="2"/>
      <c r="FFO1545" s="15"/>
      <c r="FFP1545" s="15"/>
      <c r="FFQ1545" s="80"/>
      <c r="FFR1545" s="52"/>
      <c r="FFS1545" s="69"/>
      <c r="FFT1545" s="69"/>
      <c r="FFU1545" s="69"/>
      <c r="FFV1545" s="107"/>
      <c r="FFW1545" s="2"/>
      <c r="FFX1545" s="15"/>
      <c r="FFY1545" s="15"/>
      <c r="FFZ1545" s="80"/>
      <c r="FGA1545" s="52"/>
      <c r="FGB1545" s="69"/>
      <c r="FGC1545" s="69"/>
      <c r="FGD1545" s="69"/>
      <c r="FGE1545" s="107"/>
      <c r="FGF1545" s="2"/>
      <c r="FGG1545" s="15"/>
      <c r="FGH1545" s="15"/>
      <c r="FGI1545" s="80"/>
      <c r="FGJ1545" s="52"/>
      <c r="FGK1545" s="69"/>
      <c r="FGL1545" s="69"/>
      <c r="FGM1545" s="69"/>
      <c r="FGN1545" s="107"/>
      <c r="FGO1545" s="2"/>
      <c r="FGP1545" s="15"/>
      <c r="FGQ1545" s="15"/>
      <c r="FGR1545" s="80"/>
      <c r="FGS1545" s="52"/>
      <c r="FGT1545" s="69"/>
      <c r="FGU1545" s="69"/>
      <c r="FGV1545" s="69"/>
      <c r="FGW1545" s="107"/>
      <c r="FGX1545" s="2"/>
      <c r="FGY1545" s="15"/>
      <c r="FGZ1545" s="15"/>
      <c r="FHA1545" s="80"/>
      <c r="FHB1545" s="52"/>
      <c r="FHC1545" s="69"/>
      <c r="FHD1545" s="69"/>
      <c r="FHE1545" s="69"/>
      <c r="FHF1545" s="107"/>
      <c r="FHG1545" s="2"/>
      <c r="FHH1545" s="15"/>
      <c r="FHI1545" s="15"/>
      <c r="FHJ1545" s="80"/>
      <c r="FHK1545" s="52"/>
      <c r="FHL1545" s="69"/>
      <c r="FHM1545" s="69"/>
      <c r="FHN1545" s="69"/>
      <c r="FHO1545" s="107"/>
      <c r="FHP1545" s="2"/>
      <c r="FHQ1545" s="15"/>
      <c r="FHR1545" s="15"/>
      <c r="FHS1545" s="80"/>
      <c r="FHT1545" s="52"/>
      <c r="FHU1545" s="69"/>
      <c r="FHV1545" s="69"/>
      <c r="FHW1545" s="69"/>
      <c r="FHX1545" s="107"/>
      <c r="FHY1545" s="2"/>
      <c r="FHZ1545" s="15"/>
      <c r="FIA1545" s="15"/>
      <c r="FIB1545" s="80"/>
      <c r="FIC1545" s="52"/>
      <c r="FID1545" s="69"/>
      <c r="FIE1545" s="69"/>
      <c r="FIF1545" s="69"/>
      <c r="FIG1545" s="107"/>
      <c r="FIH1545" s="2"/>
      <c r="FII1545" s="15"/>
      <c r="FIJ1545" s="15"/>
      <c r="FIK1545" s="80"/>
      <c r="FIL1545" s="52"/>
      <c r="FIM1545" s="69"/>
      <c r="FIN1545" s="69"/>
      <c r="FIO1545" s="69"/>
      <c r="FIP1545" s="107"/>
      <c r="FIQ1545" s="2"/>
      <c r="FIR1545" s="15"/>
      <c r="FIS1545" s="15"/>
      <c r="FIT1545" s="80"/>
      <c r="FIU1545" s="52"/>
      <c r="FIV1545" s="69"/>
      <c r="FIW1545" s="69"/>
      <c r="FIX1545" s="69"/>
      <c r="FIY1545" s="107"/>
      <c r="FIZ1545" s="2"/>
      <c r="FJA1545" s="15"/>
      <c r="FJB1545" s="15"/>
      <c r="FJC1545" s="80"/>
      <c r="FJD1545" s="52"/>
      <c r="FJE1545" s="69"/>
      <c r="FJF1545" s="69"/>
      <c r="FJG1545" s="69"/>
      <c r="FJH1545" s="107"/>
      <c r="FJI1545" s="2"/>
      <c r="FJJ1545" s="15"/>
      <c r="FJK1545" s="15"/>
      <c r="FJL1545" s="80"/>
      <c r="FJM1545" s="52"/>
      <c r="FJN1545" s="69"/>
      <c r="FJO1545" s="69"/>
      <c r="FJP1545" s="69"/>
      <c r="FJQ1545" s="107"/>
      <c r="FJR1545" s="2"/>
      <c r="FJS1545" s="15"/>
      <c r="FJT1545" s="15"/>
      <c r="FJU1545" s="80"/>
      <c r="FJV1545" s="52"/>
      <c r="FJW1545" s="69"/>
      <c r="FJX1545" s="69"/>
      <c r="FJY1545" s="69"/>
      <c r="FJZ1545" s="107"/>
      <c r="FKA1545" s="2"/>
      <c r="FKB1545" s="15"/>
      <c r="FKC1545" s="15"/>
      <c r="FKD1545" s="80"/>
      <c r="FKE1545" s="52"/>
      <c r="FKF1545" s="69"/>
      <c r="FKG1545" s="69"/>
      <c r="FKH1545" s="69"/>
      <c r="FKI1545" s="107"/>
      <c r="FKJ1545" s="2"/>
      <c r="FKK1545" s="15"/>
      <c r="FKL1545" s="15"/>
      <c r="FKM1545" s="80"/>
      <c r="FKN1545" s="52"/>
      <c r="FKO1545" s="69"/>
      <c r="FKP1545" s="69"/>
      <c r="FKQ1545" s="69"/>
      <c r="FKR1545" s="107"/>
      <c r="FKS1545" s="2"/>
      <c r="FKT1545" s="15"/>
      <c r="FKU1545" s="15"/>
      <c r="FKV1545" s="80"/>
      <c r="FKW1545" s="52"/>
      <c r="FKX1545" s="69"/>
      <c r="FKY1545" s="69"/>
      <c r="FKZ1545" s="69"/>
      <c r="FLA1545" s="107"/>
      <c r="FLB1545" s="2"/>
      <c r="FLC1545" s="15"/>
      <c r="FLD1545" s="15"/>
      <c r="FLE1545" s="80"/>
      <c r="FLF1545" s="52"/>
      <c r="FLG1545" s="69"/>
      <c r="FLH1545" s="69"/>
      <c r="FLI1545" s="69"/>
      <c r="FLJ1545" s="107"/>
      <c r="FLK1545" s="2"/>
      <c r="FLL1545" s="15"/>
      <c r="FLM1545" s="15"/>
      <c r="FLN1545" s="80"/>
      <c r="FLO1545" s="52"/>
      <c r="FLP1545" s="69"/>
      <c r="FLQ1545" s="69"/>
      <c r="FLR1545" s="69"/>
      <c r="FLS1545" s="107"/>
      <c r="FLT1545" s="2"/>
      <c r="FLU1545" s="15"/>
      <c r="FLV1545" s="15"/>
      <c r="FLW1545" s="80"/>
      <c r="FLX1545" s="52"/>
      <c r="FLY1545" s="69"/>
      <c r="FLZ1545" s="69"/>
      <c r="FMA1545" s="69"/>
      <c r="FMB1545" s="107"/>
      <c r="FMC1545" s="2"/>
      <c r="FMD1545" s="15"/>
      <c r="FME1545" s="15"/>
      <c r="FMF1545" s="80"/>
      <c r="FMG1545" s="52"/>
      <c r="FMH1545" s="69"/>
      <c r="FMI1545" s="69"/>
      <c r="FMJ1545" s="69"/>
      <c r="FMK1545" s="107"/>
      <c r="FML1545" s="2"/>
      <c r="FMM1545" s="15"/>
      <c r="FMN1545" s="15"/>
      <c r="FMO1545" s="80"/>
      <c r="FMP1545" s="52"/>
      <c r="FMQ1545" s="69"/>
      <c r="FMR1545" s="69"/>
      <c r="FMS1545" s="69"/>
      <c r="FMT1545" s="107"/>
      <c r="FMU1545" s="2"/>
      <c r="FMV1545" s="15"/>
      <c r="FMW1545" s="15"/>
      <c r="FMX1545" s="80"/>
      <c r="FMY1545" s="52"/>
      <c r="FMZ1545" s="69"/>
      <c r="FNA1545" s="69"/>
      <c r="FNB1545" s="69"/>
      <c r="FNC1545" s="107"/>
      <c r="FND1545" s="2"/>
      <c r="FNE1545" s="15"/>
      <c r="FNF1545" s="15"/>
      <c r="FNG1545" s="80"/>
      <c r="FNH1545" s="52"/>
      <c r="FNI1545" s="69"/>
      <c r="FNJ1545" s="69"/>
      <c r="FNK1545" s="69"/>
      <c r="FNL1545" s="107"/>
      <c r="FNM1545" s="2"/>
      <c r="FNN1545" s="15"/>
      <c r="FNO1545" s="15"/>
      <c r="FNP1545" s="80"/>
      <c r="FNQ1545" s="52"/>
      <c r="FNR1545" s="69"/>
      <c r="FNS1545" s="69"/>
      <c r="FNT1545" s="69"/>
      <c r="FNU1545" s="107"/>
      <c r="FNV1545" s="2"/>
      <c r="FNW1545" s="15"/>
      <c r="FNX1545" s="15"/>
      <c r="FNY1545" s="80"/>
      <c r="FNZ1545" s="52"/>
      <c r="FOA1545" s="69"/>
      <c r="FOB1545" s="69"/>
      <c r="FOC1545" s="69"/>
      <c r="FOD1545" s="107"/>
      <c r="FOE1545" s="2"/>
      <c r="FOF1545" s="15"/>
      <c r="FOG1545" s="15"/>
      <c r="FOH1545" s="80"/>
      <c r="FOI1545" s="52"/>
      <c r="FOJ1545" s="69"/>
      <c r="FOK1545" s="69"/>
      <c r="FOL1545" s="69"/>
      <c r="FOM1545" s="107"/>
      <c r="FON1545" s="2"/>
      <c r="FOO1545" s="15"/>
      <c r="FOP1545" s="15"/>
      <c r="FOQ1545" s="80"/>
      <c r="FOR1545" s="52"/>
      <c r="FOS1545" s="69"/>
      <c r="FOT1545" s="69"/>
      <c r="FOU1545" s="69"/>
      <c r="FOV1545" s="107"/>
      <c r="FOW1545" s="2"/>
      <c r="FOX1545" s="15"/>
      <c r="FOY1545" s="15"/>
      <c r="FOZ1545" s="80"/>
      <c r="FPA1545" s="52"/>
      <c r="FPB1545" s="69"/>
      <c r="FPC1545" s="69"/>
      <c r="FPD1545" s="69"/>
      <c r="FPE1545" s="107"/>
      <c r="FPF1545" s="2"/>
      <c r="FPG1545" s="15"/>
      <c r="FPH1545" s="15"/>
      <c r="FPI1545" s="80"/>
      <c r="FPJ1545" s="52"/>
      <c r="FPK1545" s="69"/>
      <c r="FPL1545" s="69"/>
      <c r="FPM1545" s="69"/>
      <c r="FPN1545" s="107"/>
      <c r="FPO1545" s="2"/>
      <c r="FPP1545" s="15"/>
      <c r="FPQ1545" s="15"/>
      <c r="FPR1545" s="80"/>
      <c r="FPS1545" s="52"/>
      <c r="FPT1545" s="69"/>
      <c r="FPU1545" s="69"/>
      <c r="FPV1545" s="69"/>
      <c r="FPW1545" s="107"/>
      <c r="FPX1545" s="2"/>
      <c r="FPY1545" s="15"/>
      <c r="FPZ1545" s="15"/>
      <c r="FQA1545" s="80"/>
      <c r="FQB1545" s="52"/>
      <c r="FQC1545" s="69"/>
      <c r="FQD1545" s="69"/>
      <c r="FQE1545" s="69"/>
      <c r="FQF1545" s="107"/>
      <c r="FQG1545" s="2"/>
      <c r="FQH1545" s="15"/>
      <c r="FQI1545" s="15"/>
      <c r="FQJ1545" s="80"/>
      <c r="FQK1545" s="52"/>
      <c r="FQL1545" s="69"/>
      <c r="FQM1545" s="69"/>
      <c r="FQN1545" s="69"/>
      <c r="FQO1545" s="107"/>
      <c r="FQP1545" s="2"/>
      <c r="FQQ1545" s="15"/>
      <c r="FQR1545" s="15"/>
      <c r="FQS1545" s="80"/>
      <c r="FQT1545" s="52"/>
      <c r="FQU1545" s="69"/>
      <c r="FQV1545" s="69"/>
      <c r="FQW1545" s="69"/>
      <c r="FQX1545" s="107"/>
      <c r="FQY1545" s="2"/>
      <c r="FQZ1545" s="15"/>
      <c r="FRA1545" s="15"/>
      <c r="FRB1545" s="80"/>
      <c r="FRC1545" s="52"/>
      <c r="FRD1545" s="69"/>
      <c r="FRE1545" s="69"/>
      <c r="FRF1545" s="69"/>
      <c r="FRG1545" s="107"/>
      <c r="FRH1545" s="2"/>
      <c r="FRI1545" s="15"/>
      <c r="FRJ1545" s="15"/>
      <c r="FRK1545" s="80"/>
      <c r="FRL1545" s="52"/>
      <c r="FRM1545" s="69"/>
      <c r="FRN1545" s="69"/>
      <c r="FRO1545" s="69"/>
      <c r="FRP1545" s="107"/>
      <c r="FRQ1545" s="2"/>
      <c r="FRR1545" s="15"/>
      <c r="FRS1545" s="15"/>
      <c r="FRT1545" s="80"/>
      <c r="FRU1545" s="52"/>
      <c r="FRV1545" s="69"/>
      <c r="FRW1545" s="69"/>
      <c r="FRX1545" s="69"/>
      <c r="FRY1545" s="107"/>
      <c r="FRZ1545" s="2"/>
      <c r="FSA1545" s="15"/>
      <c r="FSB1545" s="15"/>
      <c r="FSC1545" s="80"/>
      <c r="FSD1545" s="52"/>
      <c r="FSE1545" s="69"/>
      <c r="FSF1545" s="69"/>
      <c r="FSG1545" s="69"/>
      <c r="FSH1545" s="107"/>
      <c r="FSI1545" s="2"/>
      <c r="FSJ1545" s="15"/>
      <c r="FSK1545" s="15"/>
      <c r="FSL1545" s="80"/>
      <c r="FSM1545" s="52"/>
      <c r="FSN1545" s="69"/>
      <c r="FSO1545" s="69"/>
      <c r="FSP1545" s="69"/>
      <c r="FSQ1545" s="107"/>
      <c r="FSR1545" s="2"/>
      <c r="FSS1545" s="15"/>
      <c r="FST1545" s="15"/>
      <c r="FSU1545" s="80"/>
      <c r="FSV1545" s="52"/>
      <c r="FSW1545" s="69"/>
      <c r="FSX1545" s="69"/>
      <c r="FSY1545" s="69"/>
      <c r="FSZ1545" s="107"/>
      <c r="FTA1545" s="2"/>
      <c r="FTB1545" s="15"/>
      <c r="FTC1545" s="15"/>
      <c r="FTD1545" s="80"/>
      <c r="FTE1545" s="52"/>
      <c r="FTF1545" s="69"/>
      <c r="FTG1545" s="69"/>
      <c r="FTH1545" s="69"/>
      <c r="FTI1545" s="107"/>
      <c r="FTJ1545" s="2"/>
      <c r="FTK1545" s="15"/>
      <c r="FTL1545" s="15"/>
      <c r="FTM1545" s="80"/>
      <c r="FTN1545" s="52"/>
      <c r="FTO1545" s="69"/>
      <c r="FTP1545" s="69"/>
      <c r="FTQ1545" s="69"/>
      <c r="FTR1545" s="107"/>
      <c r="FTS1545" s="2"/>
      <c r="FTT1545" s="15"/>
      <c r="FTU1545" s="15"/>
      <c r="FTV1545" s="80"/>
      <c r="FTW1545" s="52"/>
      <c r="FTX1545" s="69"/>
      <c r="FTY1545" s="69"/>
      <c r="FTZ1545" s="69"/>
      <c r="FUA1545" s="107"/>
      <c r="FUB1545" s="2"/>
      <c r="FUC1545" s="15"/>
      <c r="FUD1545" s="15"/>
      <c r="FUE1545" s="80"/>
      <c r="FUF1545" s="52"/>
      <c r="FUG1545" s="69"/>
      <c r="FUH1545" s="69"/>
      <c r="FUI1545" s="69"/>
      <c r="FUJ1545" s="107"/>
      <c r="FUK1545" s="2"/>
      <c r="FUL1545" s="15"/>
      <c r="FUM1545" s="15"/>
      <c r="FUN1545" s="80"/>
      <c r="FUO1545" s="52"/>
      <c r="FUP1545" s="69"/>
      <c r="FUQ1545" s="69"/>
      <c r="FUR1545" s="69"/>
      <c r="FUS1545" s="107"/>
      <c r="FUT1545" s="2"/>
      <c r="FUU1545" s="15"/>
      <c r="FUV1545" s="15"/>
      <c r="FUW1545" s="80"/>
      <c r="FUX1545" s="52"/>
      <c r="FUY1545" s="69"/>
      <c r="FUZ1545" s="69"/>
      <c r="FVA1545" s="69"/>
      <c r="FVB1545" s="107"/>
      <c r="FVC1545" s="2"/>
      <c r="FVD1545" s="15"/>
      <c r="FVE1545" s="15"/>
      <c r="FVF1545" s="80"/>
      <c r="FVG1545" s="52"/>
      <c r="FVH1545" s="69"/>
      <c r="FVI1545" s="69"/>
      <c r="FVJ1545" s="69"/>
      <c r="FVK1545" s="107"/>
      <c r="FVL1545" s="2"/>
      <c r="FVM1545" s="15"/>
      <c r="FVN1545" s="15"/>
      <c r="FVO1545" s="80"/>
      <c r="FVP1545" s="52"/>
      <c r="FVQ1545" s="69"/>
      <c r="FVR1545" s="69"/>
      <c r="FVS1545" s="69"/>
      <c r="FVT1545" s="107"/>
      <c r="FVU1545" s="2"/>
      <c r="FVV1545" s="15"/>
      <c r="FVW1545" s="15"/>
      <c r="FVX1545" s="80"/>
      <c r="FVY1545" s="52"/>
      <c r="FVZ1545" s="69"/>
      <c r="FWA1545" s="69"/>
      <c r="FWB1545" s="69"/>
      <c r="FWC1545" s="107"/>
      <c r="FWD1545" s="2"/>
      <c r="FWE1545" s="15"/>
      <c r="FWF1545" s="15"/>
      <c r="FWG1545" s="80"/>
      <c r="FWH1545" s="52"/>
      <c r="FWI1545" s="69"/>
      <c r="FWJ1545" s="69"/>
      <c r="FWK1545" s="69"/>
      <c r="FWL1545" s="107"/>
      <c r="FWM1545" s="2"/>
      <c r="FWN1545" s="15"/>
      <c r="FWO1545" s="15"/>
      <c r="FWP1545" s="80"/>
      <c r="FWQ1545" s="52"/>
      <c r="FWR1545" s="69"/>
      <c r="FWS1545" s="69"/>
      <c r="FWT1545" s="69"/>
      <c r="FWU1545" s="107"/>
      <c r="FWV1545" s="2"/>
      <c r="FWW1545" s="15"/>
      <c r="FWX1545" s="15"/>
      <c r="FWY1545" s="80"/>
      <c r="FWZ1545" s="52"/>
      <c r="FXA1545" s="69"/>
      <c r="FXB1545" s="69"/>
      <c r="FXC1545" s="69"/>
      <c r="FXD1545" s="107"/>
      <c r="FXE1545" s="2"/>
      <c r="FXF1545" s="15"/>
      <c r="FXG1545" s="15"/>
      <c r="FXH1545" s="80"/>
      <c r="FXI1545" s="52"/>
      <c r="FXJ1545" s="69"/>
      <c r="FXK1545" s="69"/>
      <c r="FXL1545" s="69"/>
      <c r="FXM1545" s="107"/>
      <c r="FXN1545" s="2"/>
      <c r="FXO1545" s="15"/>
      <c r="FXP1545" s="15"/>
      <c r="FXQ1545" s="80"/>
      <c r="FXR1545" s="52"/>
      <c r="FXS1545" s="69"/>
      <c r="FXT1545" s="69"/>
      <c r="FXU1545" s="69"/>
      <c r="FXV1545" s="107"/>
      <c r="FXW1545" s="2"/>
      <c r="FXX1545" s="15"/>
      <c r="FXY1545" s="15"/>
      <c r="FXZ1545" s="80"/>
      <c r="FYA1545" s="52"/>
      <c r="FYB1545" s="69"/>
      <c r="FYC1545" s="69"/>
      <c r="FYD1545" s="69"/>
      <c r="FYE1545" s="107"/>
      <c r="FYF1545" s="2"/>
      <c r="FYG1545" s="15"/>
      <c r="FYH1545" s="15"/>
      <c r="FYI1545" s="80"/>
      <c r="FYJ1545" s="52"/>
      <c r="FYK1545" s="69"/>
      <c r="FYL1545" s="69"/>
      <c r="FYM1545" s="69"/>
      <c r="FYN1545" s="107"/>
      <c r="FYO1545" s="2"/>
      <c r="FYP1545" s="15"/>
      <c r="FYQ1545" s="15"/>
      <c r="FYR1545" s="80"/>
      <c r="FYS1545" s="52"/>
      <c r="FYT1545" s="69"/>
      <c r="FYU1545" s="69"/>
      <c r="FYV1545" s="69"/>
      <c r="FYW1545" s="107"/>
      <c r="FYX1545" s="2"/>
      <c r="FYY1545" s="15"/>
      <c r="FYZ1545" s="15"/>
      <c r="FZA1545" s="80"/>
      <c r="FZB1545" s="52"/>
      <c r="FZC1545" s="69"/>
      <c r="FZD1545" s="69"/>
      <c r="FZE1545" s="69"/>
      <c r="FZF1545" s="107"/>
      <c r="FZG1545" s="2"/>
      <c r="FZH1545" s="15"/>
      <c r="FZI1545" s="15"/>
      <c r="FZJ1545" s="80"/>
      <c r="FZK1545" s="52"/>
      <c r="FZL1545" s="69"/>
      <c r="FZM1545" s="69"/>
      <c r="FZN1545" s="69"/>
      <c r="FZO1545" s="107"/>
      <c r="FZP1545" s="2"/>
      <c r="FZQ1545" s="15"/>
      <c r="FZR1545" s="15"/>
      <c r="FZS1545" s="80"/>
      <c r="FZT1545" s="52"/>
      <c r="FZU1545" s="69"/>
      <c r="FZV1545" s="69"/>
      <c r="FZW1545" s="69"/>
      <c r="FZX1545" s="107"/>
      <c r="FZY1545" s="2"/>
      <c r="FZZ1545" s="15"/>
      <c r="GAA1545" s="15"/>
      <c r="GAB1545" s="80"/>
      <c r="GAC1545" s="52"/>
      <c r="GAD1545" s="69"/>
      <c r="GAE1545" s="69"/>
      <c r="GAF1545" s="69"/>
      <c r="GAG1545" s="107"/>
      <c r="GAH1545" s="2"/>
      <c r="GAI1545" s="15"/>
      <c r="GAJ1545" s="15"/>
      <c r="GAK1545" s="80"/>
      <c r="GAL1545" s="52"/>
      <c r="GAM1545" s="69"/>
      <c r="GAN1545" s="69"/>
      <c r="GAO1545" s="69"/>
      <c r="GAP1545" s="107"/>
      <c r="GAQ1545" s="2"/>
      <c r="GAR1545" s="15"/>
      <c r="GAS1545" s="15"/>
      <c r="GAT1545" s="80"/>
      <c r="GAU1545" s="52"/>
      <c r="GAV1545" s="69"/>
      <c r="GAW1545" s="69"/>
      <c r="GAX1545" s="69"/>
      <c r="GAY1545" s="107"/>
      <c r="GAZ1545" s="2"/>
      <c r="GBA1545" s="15"/>
      <c r="GBB1545" s="15"/>
      <c r="GBC1545" s="80"/>
      <c r="GBD1545" s="52"/>
      <c r="GBE1545" s="69"/>
      <c r="GBF1545" s="69"/>
      <c r="GBG1545" s="69"/>
      <c r="GBH1545" s="107"/>
      <c r="GBI1545" s="2"/>
      <c r="GBJ1545" s="15"/>
      <c r="GBK1545" s="15"/>
      <c r="GBL1545" s="80"/>
      <c r="GBM1545" s="52"/>
      <c r="GBN1545" s="69"/>
      <c r="GBO1545" s="69"/>
      <c r="GBP1545" s="69"/>
      <c r="GBQ1545" s="107"/>
      <c r="GBR1545" s="2"/>
      <c r="GBS1545" s="15"/>
      <c r="GBT1545" s="15"/>
      <c r="GBU1545" s="80"/>
      <c r="GBV1545" s="52"/>
      <c r="GBW1545" s="69"/>
      <c r="GBX1545" s="69"/>
      <c r="GBY1545" s="69"/>
      <c r="GBZ1545" s="107"/>
      <c r="GCA1545" s="2"/>
      <c r="GCB1545" s="15"/>
      <c r="GCC1545" s="15"/>
      <c r="GCD1545" s="80"/>
      <c r="GCE1545" s="52"/>
      <c r="GCF1545" s="69"/>
      <c r="GCG1545" s="69"/>
      <c r="GCH1545" s="69"/>
      <c r="GCI1545" s="107"/>
      <c r="GCJ1545" s="2"/>
      <c r="GCK1545" s="15"/>
      <c r="GCL1545" s="15"/>
      <c r="GCM1545" s="80"/>
      <c r="GCN1545" s="52"/>
      <c r="GCO1545" s="69"/>
      <c r="GCP1545" s="69"/>
      <c r="GCQ1545" s="69"/>
      <c r="GCR1545" s="107"/>
      <c r="GCS1545" s="2"/>
      <c r="GCT1545" s="15"/>
      <c r="GCU1545" s="15"/>
      <c r="GCV1545" s="80"/>
      <c r="GCW1545" s="52"/>
      <c r="GCX1545" s="69"/>
      <c r="GCY1545" s="69"/>
      <c r="GCZ1545" s="69"/>
      <c r="GDA1545" s="107"/>
      <c r="GDB1545" s="2"/>
      <c r="GDC1545" s="15"/>
      <c r="GDD1545" s="15"/>
      <c r="GDE1545" s="80"/>
      <c r="GDF1545" s="52"/>
      <c r="GDG1545" s="69"/>
      <c r="GDH1545" s="69"/>
      <c r="GDI1545" s="69"/>
      <c r="GDJ1545" s="107"/>
      <c r="GDK1545" s="2"/>
      <c r="GDL1545" s="15"/>
      <c r="GDM1545" s="15"/>
      <c r="GDN1545" s="80"/>
      <c r="GDO1545" s="52"/>
      <c r="GDP1545" s="69"/>
      <c r="GDQ1545" s="69"/>
      <c r="GDR1545" s="69"/>
      <c r="GDS1545" s="107"/>
      <c r="GDT1545" s="2"/>
      <c r="GDU1545" s="15"/>
      <c r="GDV1545" s="15"/>
      <c r="GDW1545" s="80"/>
      <c r="GDX1545" s="52"/>
      <c r="GDY1545" s="69"/>
      <c r="GDZ1545" s="69"/>
      <c r="GEA1545" s="69"/>
      <c r="GEB1545" s="107"/>
      <c r="GEC1545" s="2"/>
      <c r="GED1545" s="15"/>
      <c r="GEE1545" s="15"/>
      <c r="GEF1545" s="80"/>
      <c r="GEG1545" s="52"/>
      <c r="GEH1545" s="69"/>
      <c r="GEI1545" s="69"/>
      <c r="GEJ1545" s="69"/>
      <c r="GEK1545" s="107"/>
      <c r="GEL1545" s="2"/>
      <c r="GEM1545" s="15"/>
      <c r="GEN1545" s="15"/>
      <c r="GEO1545" s="80"/>
      <c r="GEP1545" s="52"/>
      <c r="GEQ1545" s="69"/>
      <c r="GER1545" s="69"/>
      <c r="GES1545" s="69"/>
      <c r="GET1545" s="107"/>
      <c r="GEU1545" s="2"/>
      <c r="GEV1545" s="15"/>
      <c r="GEW1545" s="15"/>
      <c r="GEX1545" s="80"/>
      <c r="GEY1545" s="52"/>
      <c r="GEZ1545" s="69"/>
      <c r="GFA1545" s="69"/>
      <c r="GFB1545" s="69"/>
      <c r="GFC1545" s="107"/>
      <c r="GFD1545" s="2"/>
      <c r="GFE1545" s="15"/>
      <c r="GFF1545" s="15"/>
      <c r="GFG1545" s="80"/>
      <c r="GFH1545" s="52"/>
      <c r="GFI1545" s="69"/>
      <c r="GFJ1545" s="69"/>
      <c r="GFK1545" s="69"/>
      <c r="GFL1545" s="107"/>
      <c r="GFM1545" s="2"/>
      <c r="GFN1545" s="15"/>
      <c r="GFO1545" s="15"/>
      <c r="GFP1545" s="80"/>
      <c r="GFQ1545" s="52"/>
      <c r="GFR1545" s="69"/>
      <c r="GFS1545" s="69"/>
      <c r="GFT1545" s="69"/>
      <c r="GFU1545" s="107"/>
      <c r="GFV1545" s="2"/>
      <c r="GFW1545" s="15"/>
      <c r="GFX1545" s="15"/>
      <c r="GFY1545" s="80"/>
      <c r="GFZ1545" s="52"/>
      <c r="GGA1545" s="69"/>
      <c r="GGB1545" s="69"/>
      <c r="GGC1545" s="69"/>
      <c r="GGD1545" s="107"/>
      <c r="GGE1545" s="2"/>
      <c r="GGF1545" s="15"/>
      <c r="GGG1545" s="15"/>
      <c r="GGH1545" s="80"/>
      <c r="GGI1545" s="52"/>
      <c r="GGJ1545" s="69"/>
      <c r="GGK1545" s="69"/>
      <c r="GGL1545" s="69"/>
      <c r="GGM1545" s="107"/>
      <c r="GGN1545" s="2"/>
      <c r="GGO1545" s="15"/>
      <c r="GGP1545" s="15"/>
      <c r="GGQ1545" s="80"/>
      <c r="GGR1545" s="52"/>
      <c r="GGS1545" s="69"/>
      <c r="GGT1545" s="69"/>
      <c r="GGU1545" s="69"/>
      <c r="GGV1545" s="107"/>
      <c r="GGW1545" s="2"/>
      <c r="GGX1545" s="15"/>
      <c r="GGY1545" s="15"/>
      <c r="GGZ1545" s="80"/>
      <c r="GHA1545" s="52"/>
      <c r="GHB1545" s="69"/>
      <c r="GHC1545" s="69"/>
      <c r="GHD1545" s="69"/>
      <c r="GHE1545" s="107"/>
      <c r="GHF1545" s="2"/>
      <c r="GHG1545" s="15"/>
      <c r="GHH1545" s="15"/>
      <c r="GHI1545" s="80"/>
      <c r="GHJ1545" s="52"/>
      <c r="GHK1545" s="69"/>
      <c r="GHL1545" s="69"/>
      <c r="GHM1545" s="69"/>
      <c r="GHN1545" s="107"/>
      <c r="GHO1545" s="2"/>
      <c r="GHP1545" s="15"/>
      <c r="GHQ1545" s="15"/>
      <c r="GHR1545" s="80"/>
      <c r="GHS1545" s="52"/>
      <c r="GHT1545" s="69"/>
      <c r="GHU1545" s="69"/>
      <c r="GHV1545" s="69"/>
      <c r="GHW1545" s="107"/>
      <c r="GHX1545" s="2"/>
      <c r="GHY1545" s="15"/>
      <c r="GHZ1545" s="15"/>
      <c r="GIA1545" s="80"/>
      <c r="GIB1545" s="52"/>
      <c r="GIC1545" s="69"/>
      <c r="GID1545" s="69"/>
      <c r="GIE1545" s="69"/>
      <c r="GIF1545" s="107"/>
      <c r="GIG1545" s="2"/>
      <c r="GIH1545" s="15"/>
      <c r="GII1545" s="15"/>
      <c r="GIJ1545" s="80"/>
      <c r="GIK1545" s="52"/>
      <c r="GIL1545" s="69"/>
      <c r="GIM1545" s="69"/>
      <c r="GIN1545" s="69"/>
      <c r="GIO1545" s="107"/>
      <c r="GIP1545" s="2"/>
      <c r="GIQ1545" s="15"/>
      <c r="GIR1545" s="15"/>
      <c r="GIS1545" s="80"/>
      <c r="GIT1545" s="52"/>
      <c r="GIU1545" s="69"/>
      <c r="GIV1545" s="69"/>
      <c r="GIW1545" s="69"/>
      <c r="GIX1545" s="107"/>
      <c r="GIY1545" s="2"/>
      <c r="GIZ1545" s="15"/>
      <c r="GJA1545" s="15"/>
      <c r="GJB1545" s="80"/>
      <c r="GJC1545" s="52"/>
      <c r="GJD1545" s="69"/>
      <c r="GJE1545" s="69"/>
      <c r="GJF1545" s="69"/>
      <c r="GJG1545" s="107"/>
      <c r="GJH1545" s="2"/>
      <c r="GJI1545" s="15"/>
      <c r="GJJ1545" s="15"/>
      <c r="GJK1545" s="80"/>
      <c r="GJL1545" s="52"/>
      <c r="GJM1545" s="69"/>
      <c r="GJN1545" s="69"/>
      <c r="GJO1545" s="69"/>
      <c r="GJP1545" s="107"/>
      <c r="GJQ1545" s="2"/>
      <c r="GJR1545" s="15"/>
      <c r="GJS1545" s="15"/>
      <c r="GJT1545" s="80"/>
      <c r="GJU1545" s="52"/>
      <c r="GJV1545" s="69"/>
      <c r="GJW1545" s="69"/>
      <c r="GJX1545" s="69"/>
      <c r="GJY1545" s="107"/>
      <c r="GJZ1545" s="2"/>
      <c r="GKA1545" s="15"/>
      <c r="GKB1545" s="15"/>
      <c r="GKC1545" s="80"/>
      <c r="GKD1545" s="52"/>
      <c r="GKE1545" s="69"/>
      <c r="GKF1545" s="69"/>
      <c r="GKG1545" s="69"/>
      <c r="GKH1545" s="107"/>
      <c r="GKI1545" s="2"/>
      <c r="GKJ1545" s="15"/>
      <c r="GKK1545" s="15"/>
      <c r="GKL1545" s="80"/>
      <c r="GKM1545" s="52"/>
      <c r="GKN1545" s="69"/>
      <c r="GKO1545" s="69"/>
      <c r="GKP1545" s="69"/>
      <c r="GKQ1545" s="107"/>
      <c r="GKR1545" s="2"/>
      <c r="GKS1545" s="15"/>
      <c r="GKT1545" s="15"/>
      <c r="GKU1545" s="80"/>
      <c r="GKV1545" s="52"/>
      <c r="GKW1545" s="69"/>
      <c r="GKX1545" s="69"/>
      <c r="GKY1545" s="69"/>
      <c r="GKZ1545" s="107"/>
      <c r="GLA1545" s="2"/>
      <c r="GLB1545" s="15"/>
      <c r="GLC1545" s="15"/>
      <c r="GLD1545" s="80"/>
      <c r="GLE1545" s="52"/>
      <c r="GLF1545" s="69"/>
      <c r="GLG1545" s="69"/>
      <c r="GLH1545" s="69"/>
      <c r="GLI1545" s="107"/>
      <c r="GLJ1545" s="2"/>
      <c r="GLK1545" s="15"/>
      <c r="GLL1545" s="15"/>
      <c r="GLM1545" s="80"/>
      <c r="GLN1545" s="52"/>
      <c r="GLO1545" s="69"/>
      <c r="GLP1545" s="69"/>
      <c r="GLQ1545" s="69"/>
      <c r="GLR1545" s="107"/>
      <c r="GLS1545" s="2"/>
      <c r="GLT1545" s="15"/>
      <c r="GLU1545" s="15"/>
      <c r="GLV1545" s="80"/>
      <c r="GLW1545" s="52"/>
      <c r="GLX1545" s="69"/>
      <c r="GLY1545" s="69"/>
      <c r="GLZ1545" s="69"/>
      <c r="GMA1545" s="107"/>
      <c r="GMB1545" s="2"/>
      <c r="GMC1545" s="15"/>
      <c r="GMD1545" s="15"/>
      <c r="GME1545" s="80"/>
      <c r="GMF1545" s="52"/>
      <c r="GMG1545" s="69"/>
      <c r="GMH1545" s="69"/>
      <c r="GMI1545" s="69"/>
      <c r="GMJ1545" s="107"/>
      <c r="GMK1545" s="2"/>
      <c r="GML1545" s="15"/>
      <c r="GMM1545" s="15"/>
      <c r="GMN1545" s="80"/>
      <c r="GMO1545" s="52"/>
      <c r="GMP1545" s="69"/>
      <c r="GMQ1545" s="69"/>
      <c r="GMR1545" s="69"/>
      <c r="GMS1545" s="107"/>
      <c r="GMT1545" s="2"/>
      <c r="GMU1545" s="15"/>
      <c r="GMV1545" s="15"/>
      <c r="GMW1545" s="80"/>
      <c r="GMX1545" s="52"/>
      <c r="GMY1545" s="69"/>
      <c r="GMZ1545" s="69"/>
      <c r="GNA1545" s="69"/>
      <c r="GNB1545" s="107"/>
      <c r="GNC1545" s="2"/>
      <c r="GND1545" s="15"/>
      <c r="GNE1545" s="15"/>
      <c r="GNF1545" s="80"/>
      <c r="GNG1545" s="52"/>
      <c r="GNH1545" s="69"/>
      <c r="GNI1545" s="69"/>
      <c r="GNJ1545" s="69"/>
      <c r="GNK1545" s="107"/>
      <c r="GNL1545" s="2"/>
      <c r="GNM1545" s="15"/>
      <c r="GNN1545" s="15"/>
      <c r="GNO1545" s="80"/>
      <c r="GNP1545" s="52"/>
      <c r="GNQ1545" s="69"/>
      <c r="GNR1545" s="69"/>
      <c r="GNS1545" s="69"/>
      <c r="GNT1545" s="107"/>
      <c r="GNU1545" s="2"/>
      <c r="GNV1545" s="15"/>
      <c r="GNW1545" s="15"/>
      <c r="GNX1545" s="80"/>
      <c r="GNY1545" s="52"/>
      <c r="GNZ1545" s="69"/>
      <c r="GOA1545" s="69"/>
      <c r="GOB1545" s="69"/>
      <c r="GOC1545" s="107"/>
      <c r="GOD1545" s="2"/>
      <c r="GOE1545" s="15"/>
      <c r="GOF1545" s="15"/>
      <c r="GOG1545" s="80"/>
      <c r="GOH1545" s="52"/>
      <c r="GOI1545" s="69"/>
      <c r="GOJ1545" s="69"/>
      <c r="GOK1545" s="69"/>
      <c r="GOL1545" s="107"/>
      <c r="GOM1545" s="2"/>
      <c r="GON1545" s="15"/>
      <c r="GOO1545" s="15"/>
      <c r="GOP1545" s="80"/>
      <c r="GOQ1545" s="52"/>
      <c r="GOR1545" s="69"/>
      <c r="GOS1545" s="69"/>
      <c r="GOT1545" s="69"/>
      <c r="GOU1545" s="107"/>
      <c r="GOV1545" s="2"/>
      <c r="GOW1545" s="15"/>
      <c r="GOX1545" s="15"/>
      <c r="GOY1545" s="80"/>
      <c r="GOZ1545" s="52"/>
      <c r="GPA1545" s="69"/>
      <c r="GPB1545" s="69"/>
      <c r="GPC1545" s="69"/>
      <c r="GPD1545" s="107"/>
      <c r="GPE1545" s="2"/>
      <c r="GPF1545" s="15"/>
      <c r="GPG1545" s="15"/>
      <c r="GPH1545" s="80"/>
      <c r="GPI1545" s="52"/>
      <c r="GPJ1545" s="69"/>
      <c r="GPK1545" s="69"/>
      <c r="GPL1545" s="69"/>
      <c r="GPM1545" s="107"/>
      <c r="GPN1545" s="2"/>
      <c r="GPO1545" s="15"/>
      <c r="GPP1545" s="15"/>
      <c r="GPQ1545" s="80"/>
      <c r="GPR1545" s="52"/>
      <c r="GPS1545" s="69"/>
      <c r="GPT1545" s="69"/>
      <c r="GPU1545" s="69"/>
      <c r="GPV1545" s="107"/>
      <c r="GPW1545" s="2"/>
      <c r="GPX1545" s="15"/>
      <c r="GPY1545" s="15"/>
      <c r="GPZ1545" s="80"/>
      <c r="GQA1545" s="52"/>
      <c r="GQB1545" s="69"/>
      <c r="GQC1545" s="69"/>
      <c r="GQD1545" s="69"/>
      <c r="GQE1545" s="107"/>
      <c r="GQF1545" s="2"/>
      <c r="GQG1545" s="15"/>
      <c r="GQH1545" s="15"/>
      <c r="GQI1545" s="80"/>
      <c r="GQJ1545" s="52"/>
      <c r="GQK1545" s="69"/>
      <c r="GQL1545" s="69"/>
      <c r="GQM1545" s="69"/>
      <c r="GQN1545" s="107"/>
      <c r="GQO1545" s="2"/>
      <c r="GQP1545" s="15"/>
      <c r="GQQ1545" s="15"/>
      <c r="GQR1545" s="80"/>
      <c r="GQS1545" s="52"/>
      <c r="GQT1545" s="69"/>
      <c r="GQU1545" s="69"/>
      <c r="GQV1545" s="69"/>
      <c r="GQW1545" s="107"/>
      <c r="GQX1545" s="2"/>
      <c r="GQY1545" s="15"/>
      <c r="GQZ1545" s="15"/>
      <c r="GRA1545" s="80"/>
      <c r="GRB1545" s="52"/>
      <c r="GRC1545" s="69"/>
      <c r="GRD1545" s="69"/>
      <c r="GRE1545" s="69"/>
      <c r="GRF1545" s="107"/>
      <c r="GRG1545" s="2"/>
      <c r="GRH1545" s="15"/>
      <c r="GRI1545" s="15"/>
      <c r="GRJ1545" s="80"/>
      <c r="GRK1545" s="52"/>
      <c r="GRL1545" s="69"/>
      <c r="GRM1545" s="69"/>
      <c r="GRN1545" s="69"/>
      <c r="GRO1545" s="107"/>
      <c r="GRP1545" s="2"/>
      <c r="GRQ1545" s="15"/>
      <c r="GRR1545" s="15"/>
      <c r="GRS1545" s="80"/>
      <c r="GRT1545" s="52"/>
      <c r="GRU1545" s="69"/>
      <c r="GRV1545" s="69"/>
      <c r="GRW1545" s="69"/>
      <c r="GRX1545" s="107"/>
      <c r="GRY1545" s="2"/>
      <c r="GRZ1545" s="15"/>
      <c r="GSA1545" s="15"/>
      <c r="GSB1545" s="80"/>
      <c r="GSC1545" s="52"/>
      <c r="GSD1545" s="69"/>
      <c r="GSE1545" s="69"/>
      <c r="GSF1545" s="69"/>
      <c r="GSG1545" s="107"/>
      <c r="GSH1545" s="2"/>
      <c r="GSI1545" s="15"/>
      <c r="GSJ1545" s="15"/>
      <c r="GSK1545" s="80"/>
      <c r="GSL1545" s="52"/>
      <c r="GSM1545" s="69"/>
      <c r="GSN1545" s="69"/>
      <c r="GSO1545" s="69"/>
      <c r="GSP1545" s="107"/>
      <c r="GSQ1545" s="2"/>
      <c r="GSR1545" s="15"/>
      <c r="GSS1545" s="15"/>
      <c r="GST1545" s="80"/>
      <c r="GSU1545" s="52"/>
      <c r="GSV1545" s="69"/>
      <c r="GSW1545" s="69"/>
      <c r="GSX1545" s="69"/>
      <c r="GSY1545" s="107"/>
      <c r="GSZ1545" s="2"/>
      <c r="GTA1545" s="15"/>
      <c r="GTB1545" s="15"/>
      <c r="GTC1545" s="80"/>
      <c r="GTD1545" s="52"/>
      <c r="GTE1545" s="69"/>
      <c r="GTF1545" s="69"/>
      <c r="GTG1545" s="69"/>
      <c r="GTH1545" s="107"/>
      <c r="GTI1545" s="2"/>
      <c r="GTJ1545" s="15"/>
      <c r="GTK1545" s="15"/>
      <c r="GTL1545" s="80"/>
      <c r="GTM1545" s="52"/>
      <c r="GTN1545" s="69"/>
      <c r="GTO1545" s="69"/>
      <c r="GTP1545" s="69"/>
      <c r="GTQ1545" s="107"/>
      <c r="GTR1545" s="2"/>
      <c r="GTS1545" s="15"/>
      <c r="GTT1545" s="15"/>
      <c r="GTU1545" s="80"/>
      <c r="GTV1545" s="52"/>
      <c r="GTW1545" s="69"/>
      <c r="GTX1545" s="69"/>
      <c r="GTY1545" s="69"/>
      <c r="GTZ1545" s="107"/>
      <c r="GUA1545" s="2"/>
      <c r="GUB1545" s="15"/>
      <c r="GUC1545" s="15"/>
      <c r="GUD1545" s="80"/>
      <c r="GUE1545" s="52"/>
      <c r="GUF1545" s="69"/>
      <c r="GUG1545" s="69"/>
      <c r="GUH1545" s="69"/>
      <c r="GUI1545" s="107"/>
      <c r="GUJ1545" s="2"/>
      <c r="GUK1545" s="15"/>
      <c r="GUL1545" s="15"/>
      <c r="GUM1545" s="80"/>
      <c r="GUN1545" s="52"/>
      <c r="GUO1545" s="69"/>
      <c r="GUP1545" s="69"/>
      <c r="GUQ1545" s="69"/>
      <c r="GUR1545" s="107"/>
      <c r="GUS1545" s="2"/>
      <c r="GUT1545" s="15"/>
      <c r="GUU1545" s="15"/>
      <c r="GUV1545" s="80"/>
      <c r="GUW1545" s="52"/>
      <c r="GUX1545" s="69"/>
      <c r="GUY1545" s="69"/>
      <c r="GUZ1545" s="69"/>
      <c r="GVA1545" s="107"/>
      <c r="GVB1545" s="2"/>
      <c r="GVC1545" s="15"/>
      <c r="GVD1545" s="15"/>
      <c r="GVE1545" s="80"/>
      <c r="GVF1545" s="52"/>
      <c r="GVG1545" s="69"/>
      <c r="GVH1545" s="69"/>
      <c r="GVI1545" s="69"/>
      <c r="GVJ1545" s="107"/>
      <c r="GVK1545" s="2"/>
      <c r="GVL1545" s="15"/>
      <c r="GVM1545" s="15"/>
      <c r="GVN1545" s="80"/>
      <c r="GVO1545" s="52"/>
      <c r="GVP1545" s="69"/>
      <c r="GVQ1545" s="69"/>
      <c r="GVR1545" s="69"/>
      <c r="GVS1545" s="107"/>
      <c r="GVT1545" s="2"/>
      <c r="GVU1545" s="15"/>
      <c r="GVV1545" s="15"/>
      <c r="GVW1545" s="80"/>
      <c r="GVX1545" s="52"/>
      <c r="GVY1545" s="69"/>
      <c r="GVZ1545" s="69"/>
      <c r="GWA1545" s="69"/>
      <c r="GWB1545" s="107"/>
      <c r="GWC1545" s="2"/>
      <c r="GWD1545" s="15"/>
      <c r="GWE1545" s="15"/>
      <c r="GWF1545" s="80"/>
      <c r="GWG1545" s="52"/>
      <c r="GWH1545" s="69"/>
      <c r="GWI1545" s="69"/>
      <c r="GWJ1545" s="69"/>
      <c r="GWK1545" s="107"/>
      <c r="GWL1545" s="2"/>
      <c r="GWM1545" s="15"/>
      <c r="GWN1545" s="15"/>
      <c r="GWO1545" s="80"/>
      <c r="GWP1545" s="52"/>
      <c r="GWQ1545" s="69"/>
      <c r="GWR1545" s="69"/>
      <c r="GWS1545" s="69"/>
      <c r="GWT1545" s="107"/>
      <c r="GWU1545" s="2"/>
      <c r="GWV1545" s="15"/>
      <c r="GWW1545" s="15"/>
      <c r="GWX1545" s="80"/>
      <c r="GWY1545" s="52"/>
      <c r="GWZ1545" s="69"/>
      <c r="GXA1545" s="69"/>
      <c r="GXB1545" s="69"/>
      <c r="GXC1545" s="107"/>
      <c r="GXD1545" s="2"/>
      <c r="GXE1545" s="15"/>
      <c r="GXF1545" s="15"/>
      <c r="GXG1545" s="80"/>
      <c r="GXH1545" s="52"/>
      <c r="GXI1545" s="69"/>
      <c r="GXJ1545" s="69"/>
      <c r="GXK1545" s="69"/>
      <c r="GXL1545" s="107"/>
      <c r="GXM1545" s="2"/>
      <c r="GXN1545" s="15"/>
      <c r="GXO1545" s="15"/>
      <c r="GXP1545" s="80"/>
      <c r="GXQ1545" s="52"/>
      <c r="GXR1545" s="69"/>
      <c r="GXS1545" s="69"/>
      <c r="GXT1545" s="69"/>
      <c r="GXU1545" s="107"/>
      <c r="GXV1545" s="2"/>
      <c r="GXW1545" s="15"/>
      <c r="GXX1545" s="15"/>
      <c r="GXY1545" s="80"/>
      <c r="GXZ1545" s="52"/>
      <c r="GYA1545" s="69"/>
      <c r="GYB1545" s="69"/>
      <c r="GYC1545" s="69"/>
      <c r="GYD1545" s="107"/>
      <c r="GYE1545" s="2"/>
      <c r="GYF1545" s="15"/>
      <c r="GYG1545" s="15"/>
      <c r="GYH1545" s="80"/>
      <c r="GYI1545" s="52"/>
      <c r="GYJ1545" s="69"/>
      <c r="GYK1545" s="69"/>
      <c r="GYL1545" s="69"/>
      <c r="GYM1545" s="107"/>
      <c r="GYN1545" s="2"/>
      <c r="GYO1545" s="15"/>
      <c r="GYP1545" s="15"/>
      <c r="GYQ1545" s="80"/>
      <c r="GYR1545" s="52"/>
      <c r="GYS1545" s="69"/>
      <c r="GYT1545" s="69"/>
      <c r="GYU1545" s="69"/>
      <c r="GYV1545" s="107"/>
      <c r="GYW1545" s="2"/>
      <c r="GYX1545" s="15"/>
      <c r="GYY1545" s="15"/>
      <c r="GYZ1545" s="80"/>
      <c r="GZA1545" s="52"/>
      <c r="GZB1545" s="69"/>
      <c r="GZC1545" s="69"/>
      <c r="GZD1545" s="69"/>
      <c r="GZE1545" s="107"/>
      <c r="GZF1545" s="2"/>
      <c r="GZG1545" s="15"/>
      <c r="GZH1545" s="15"/>
      <c r="GZI1545" s="80"/>
      <c r="GZJ1545" s="52"/>
      <c r="GZK1545" s="69"/>
      <c r="GZL1545" s="69"/>
      <c r="GZM1545" s="69"/>
      <c r="GZN1545" s="107"/>
      <c r="GZO1545" s="2"/>
      <c r="GZP1545" s="15"/>
      <c r="GZQ1545" s="15"/>
      <c r="GZR1545" s="80"/>
      <c r="GZS1545" s="52"/>
      <c r="GZT1545" s="69"/>
      <c r="GZU1545" s="69"/>
      <c r="GZV1545" s="69"/>
      <c r="GZW1545" s="107"/>
      <c r="GZX1545" s="2"/>
      <c r="GZY1545" s="15"/>
      <c r="GZZ1545" s="15"/>
      <c r="HAA1545" s="80"/>
      <c r="HAB1545" s="52"/>
      <c r="HAC1545" s="69"/>
      <c r="HAD1545" s="69"/>
      <c r="HAE1545" s="69"/>
      <c r="HAF1545" s="107"/>
      <c r="HAG1545" s="2"/>
      <c r="HAH1545" s="15"/>
      <c r="HAI1545" s="15"/>
      <c r="HAJ1545" s="80"/>
      <c r="HAK1545" s="52"/>
      <c r="HAL1545" s="69"/>
      <c r="HAM1545" s="69"/>
      <c r="HAN1545" s="69"/>
      <c r="HAO1545" s="107"/>
      <c r="HAP1545" s="2"/>
      <c r="HAQ1545" s="15"/>
      <c r="HAR1545" s="15"/>
      <c r="HAS1545" s="80"/>
      <c r="HAT1545" s="52"/>
      <c r="HAU1545" s="69"/>
      <c r="HAV1545" s="69"/>
      <c r="HAW1545" s="69"/>
      <c r="HAX1545" s="107"/>
      <c r="HAY1545" s="2"/>
      <c r="HAZ1545" s="15"/>
      <c r="HBA1545" s="15"/>
      <c r="HBB1545" s="80"/>
      <c r="HBC1545" s="52"/>
      <c r="HBD1545" s="69"/>
      <c r="HBE1545" s="69"/>
      <c r="HBF1545" s="69"/>
      <c r="HBG1545" s="107"/>
      <c r="HBH1545" s="2"/>
      <c r="HBI1545" s="15"/>
      <c r="HBJ1545" s="15"/>
      <c r="HBK1545" s="80"/>
      <c r="HBL1545" s="52"/>
      <c r="HBM1545" s="69"/>
      <c r="HBN1545" s="69"/>
      <c r="HBO1545" s="69"/>
      <c r="HBP1545" s="107"/>
      <c r="HBQ1545" s="2"/>
      <c r="HBR1545" s="15"/>
      <c r="HBS1545" s="15"/>
      <c r="HBT1545" s="80"/>
      <c r="HBU1545" s="52"/>
      <c r="HBV1545" s="69"/>
      <c r="HBW1545" s="69"/>
      <c r="HBX1545" s="69"/>
      <c r="HBY1545" s="107"/>
      <c r="HBZ1545" s="2"/>
      <c r="HCA1545" s="15"/>
      <c r="HCB1545" s="15"/>
      <c r="HCC1545" s="80"/>
      <c r="HCD1545" s="52"/>
      <c r="HCE1545" s="69"/>
      <c r="HCF1545" s="69"/>
      <c r="HCG1545" s="69"/>
      <c r="HCH1545" s="107"/>
      <c r="HCI1545" s="2"/>
      <c r="HCJ1545" s="15"/>
      <c r="HCK1545" s="15"/>
      <c r="HCL1545" s="80"/>
      <c r="HCM1545" s="52"/>
      <c r="HCN1545" s="69"/>
      <c r="HCO1545" s="69"/>
      <c r="HCP1545" s="69"/>
      <c r="HCQ1545" s="107"/>
      <c r="HCR1545" s="2"/>
      <c r="HCS1545" s="15"/>
      <c r="HCT1545" s="15"/>
      <c r="HCU1545" s="80"/>
      <c r="HCV1545" s="52"/>
      <c r="HCW1545" s="69"/>
      <c r="HCX1545" s="69"/>
      <c r="HCY1545" s="69"/>
      <c r="HCZ1545" s="107"/>
      <c r="HDA1545" s="2"/>
      <c r="HDB1545" s="15"/>
      <c r="HDC1545" s="15"/>
      <c r="HDD1545" s="80"/>
      <c r="HDE1545" s="52"/>
      <c r="HDF1545" s="69"/>
      <c r="HDG1545" s="69"/>
      <c r="HDH1545" s="69"/>
      <c r="HDI1545" s="107"/>
      <c r="HDJ1545" s="2"/>
      <c r="HDK1545" s="15"/>
      <c r="HDL1545" s="15"/>
      <c r="HDM1545" s="80"/>
      <c r="HDN1545" s="52"/>
      <c r="HDO1545" s="69"/>
      <c r="HDP1545" s="69"/>
      <c r="HDQ1545" s="69"/>
      <c r="HDR1545" s="107"/>
      <c r="HDS1545" s="2"/>
      <c r="HDT1545" s="15"/>
      <c r="HDU1545" s="15"/>
      <c r="HDV1545" s="80"/>
      <c r="HDW1545" s="52"/>
      <c r="HDX1545" s="69"/>
      <c r="HDY1545" s="69"/>
      <c r="HDZ1545" s="69"/>
      <c r="HEA1545" s="107"/>
      <c r="HEB1545" s="2"/>
      <c r="HEC1545" s="15"/>
      <c r="HED1545" s="15"/>
      <c r="HEE1545" s="80"/>
      <c r="HEF1545" s="52"/>
      <c r="HEG1545" s="69"/>
      <c r="HEH1545" s="69"/>
      <c r="HEI1545" s="69"/>
      <c r="HEJ1545" s="107"/>
      <c r="HEK1545" s="2"/>
      <c r="HEL1545" s="15"/>
      <c r="HEM1545" s="15"/>
      <c r="HEN1545" s="80"/>
      <c r="HEO1545" s="52"/>
      <c r="HEP1545" s="69"/>
      <c r="HEQ1545" s="69"/>
      <c r="HER1545" s="69"/>
      <c r="HES1545" s="107"/>
      <c r="HET1545" s="2"/>
      <c r="HEU1545" s="15"/>
      <c r="HEV1545" s="15"/>
      <c r="HEW1545" s="80"/>
      <c r="HEX1545" s="52"/>
      <c r="HEY1545" s="69"/>
      <c r="HEZ1545" s="69"/>
      <c r="HFA1545" s="69"/>
      <c r="HFB1545" s="107"/>
      <c r="HFC1545" s="2"/>
      <c r="HFD1545" s="15"/>
      <c r="HFE1545" s="15"/>
      <c r="HFF1545" s="80"/>
      <c r="HFG1545" s="52"/>
      <c r="HFH1545" s="69"/>
      <c r="HFI1545" s="69"/>
      <c r="HFJ1545" s="69"/>
      <c r="HFK1545" s="107"/>
      <c r="HFL1545" s="2"/>
      <c r="HFM1545" s="15"/>
      <c r="HFN1545" s="15"/>
      <c r="HFO1545" s="80"/>
      <c r="HFP1545" s="52"/>
      <c r="HFQ1545" s="69"/>
      <c r="HFR1545" s="69"/>
      <c r="HFS1545" s="69"/>
      <c r="HFT1545" s="107"/>
      <c r="HFU1545" s="2"/>
      <c r="HFV1545" s="15"/>
      <c r="HFW1545" s="15"/>
      <c r="HFX1545" s="80"/>
      <c r="HFY1545" s="52"/>
      <c r="HFZ1545" s="69"/>
      <c r="HGA1545" s="69"/>
      <c r="HGB1545" s="69"/>
      <c r="HGC1545" s="107"/>
      <c r="HGD1545" s="2"/>
      <c r="HGE1545" s="15"/>
      <c r="HGF1545" s="15"/>
      <c r="HGG1545" s="80"/>
      <c r="HGH1545" s="52"/>
      <c r="HGI1545" s="69"/>
      <c r="HGJ1545" s="69"/>
      <c r="HGK1545" s="69"/>
      <c r="HGL1545" s="107"/>
      <c r="HGM1545" s="2"/>
      <c r="HGN1545" s="15"/>
      <c r="HGO1545" s="15"/>
      <c r="HGP1545" s="80"/>
      <c r="HGQ1545" s="52"/>
      <c r="HGR1545" s="69"/>
      <c r="HGS1545" s="69"/>
      <c r="HGT1545" s="69"/>
      <c r="HGU1545" s="107"/>
      <c r="HGV1545" s="2"/>
      <c r="HGW1545" s="15"/>
      <c r="HGX1545" s="15"/>
      <c r="HGY1545" s="80"/>
      <c r="HGZ1545" s="52"/>
      <c r="HHA1545" s="69"/>
      <c r="HHB1545" s="69"/>
      <c r="HHC1545" s="69"/>
      <c r="HHD1545" s="107"/>
      <c r="HHE1545" s="2"/>
      <c r="HHF1545" s="15"/>
      <c r="HHG1545" s="15"/>
      <c r="HHH1545" s="80"/>
      <c r="HHI1545" s="52"/>
      <c r="HHJ1545" s="69"/>
      <c r="HHK1545" s="69"/>
      <c r="HHL1545" s="69"/>
      <c r="HHM1545" s="107"/>
      <c r="HHN1545" s="2"/>
      <c r="HHO1545" s="15"/>
      <c r="HHP1545" s="15"/>
      <c r="HHQ1545" s="80"/>
      <c r="HHR1545" s="52"/>
      <c r="HHS1545" s="69"/>
      <c r="HHT1545" s="69"/>
      <c r="HHU1545" s="69"/>
      <c r="HHV1545" s="107"/>
      <c r="HHW1545" s="2"/>
      <c r="HHX1545" s="15"/>
      <c r="HHY1545" s="15"/>
      <c r="HHZ1545" s="80"/>
      <c r="HIA1545" s="52"/>
      <c r="HIB1545" s="69"/>
      <c r="HIC1545" s="69"/>
      <c r="HID1545" s="69"/>
      <c r="HIE1545" s="107"/>
      <c r="HIF1545" s="2"/>
      <c r="HIG1545" s="15"/>
      <c r="HIH1545" s="15"/>
      <c r="HII1545" s="80"/>
      <c r="HIJ1545" s="52"/>
      <c r="HIK1545" s="69"/>
      <c r="HIL1545" s="69"/>
      <c r="HIM1545" s="69"/>
      <c r="HIN1545" s="107"/>
      <c r="HIO1545" s="2"/>
      <c r="HIP1545" s="15"/>
      <c r="HIQ1545" s="15"/>
      <c r="HIR1545" s="80"/>
      <c r="HIS1545" s="52"/>
      <c r="HIT1545" s="69"/>
      <c r="HIU1545" s="69"/>
      <c r="HIV1545" s="69"/>
      <c r="HIW1545" s="107"/>
      <c r="HIX1545" s="2"/>
      <c r="HIY1545" s="15"/>
      <c r="HIZ1545" s="15"/>
      <c r="HJA1545" s="80"/>
      <c r="HJB1545" s="52"/>
      <c r="HJC1545" s="69"/>
      <c r="HJD1545" s="69"/>
      <c r="HJE1545" s="69"/>
      <c r="HJF1545" s="107"/>
      <c r="HJG1545" s="2"/>
      <c r="HJH1545" s="15"/>
      <c r="HJI1545" s="15"/>
      <c r="HJJ1545" s="80"/>
      <c r="HJK1545" s="52"/>
      <c r="HJL1545" s="69"/>
      <c r="HJM1545" s="69"/>
      <c r="HJN1545" s="69"/>
      <c r="HJO1545" s="107"/>
      <c r="HJP1545" s="2"/>
      <c r="HJQ1545" s="15"/>
      <c r="HJR1545" s="15"/>
      <c r="HJS1545" s="80"/>
      <c r="HJT1545" s="52"/>
      <c r="HJU1545" s="69"/>
      <c r="HJV1545" s="69"/>
      <c r="HJW1545" s="69"/>
      <c r="HJX1545" s="107"/>
      <c r="HJY1545" s="2"/>
      <c r="HJZ1545" s="15"/>
      <c r="HKA1545" s="15"/>
      <c r="HKB1545" s="80"/>
      <c r="HKC1545" s="52"/>
      <c r="HKD1545" s="69"/>
      <c r="HKE1545" s="69"/>
      <c r="HKF1545" s="69"/>
      <c r="HKG1545" s="107"/>
      <c r="HKH1545" s="2"/>
      <c r="HKI1545" s="15"/>
      <c r="HKJ1545" s="15"/>
      <c r="HKK1545" s="80"/>
      <c r="HKL1545" s="52"/>
      <c r="HKM1545" s="69"/>
      <c r="HKN1545" s="69"/>
      <c r="HKO1545" s="69"/>
      <c r="HKP1545" s="107"/>
      <c r="HKQ1545" s="2"/>
      <c r="HKR1545" s="15"/>
      <c r="HKS1545" s="15"/>
      <c r="HKT1545" s="80"/>
      <c r="HKU1545" s="52"/>
      <c r="HKV1545" s="69"/>
      <c r="HKW1545" s="69"/>
      <c r="HKX1545" s="69"/>
      <c r="HKY1545" s="107"/>
      <c r="HKZ1545" s="2"/>
      <c r="HLA1545" s="15"/>
      <c r="HLB1545" s="15"/>
      <c r="HLC1545" s="80"/>
      <c r="HLD1545" s="52"/>
      <c r="HLE1545" s="69"/>
      <c r="HLF1545" s="69"/>
      <c r="HLG1545" s="69"/>
      <c r="HLH1545" s="107"/>
      <c r="HLI1545" s="2"/>
      <c r="HLJ1545" s="15"/>
      <c r="HLK1545" s="15"/>
      <c r="HLL1545" s="80"/>
      <c r="HLM1545" s="52"/>
      <c r="HLN1545" s="69"/>
      <c r="HLO1545" s="69"/>
      <c r="HLP1545" s="69"/>
      <c r="HLQ1545" s="107"/>
      <c r="HLR1545" s="2"/>
      <c r="HLS1545" s="15"/>
      <c r="HLT1545" s="15"/>
      <c r="HLU1545" s="80"/>
      <c r="HLV1545" s="52"/>
      <c r="HLW1545" s="69"/>
      <c r="HLX1545" s="69"/>
      <c r="HLY1545" s="69"/>
      <c r="HLZ1545" s="107"/>
      <c r="HMA1545" s="2"/>
      <c r="HMB1545" s="15"/>
      <c r="HMC1545" s="15"/>
      <c r="HMD1545" s="80"/>
      <c r="HME1545" s="52"/>
      <c r="HMF1545" s="69"/>
      <c r="HMG1545" s="69"/>
      <c r="HMH1545" s="69"/>
      <c r="HMI1545" s="107"/>
      <c r="HMJ1545" s="2"/>
      <c r="HMK1545" s="15"/>
      <c r="HML1545" s="15"/>
      <c r="HMM1545" s="80"/>
      <c r="HMN1545" s="52"/>
      <c r="HMO1545" s="69"/>
      <c r="HMP1545" s="69"/>
      <c r="HMQ1545" s="69"/>
      <c r="HMR1545" s="107"/>
      <c r="HMS1545" s="2"/>
      <c r="HMT1545" s="15"/>
      <c r="HMU1545" s="15"/>
      <c r="HMV1545" s="80"/>
      <c r="HMW1545" s="52"/>
      <c r="HMX1545" s="69"/>
      <c r="HMY1545" s="69"/>
      <c r="HMZ1545" s="69"/>
      <c r="HNA1545" s="107"/>
      <c r="HNB1545" s="2"/>
      <c r="HNC1545" s="15"/>
      <c r="HND1545" s="15"/>
      <c r="HNE1545" s="80"/>
      <c r="HNF1545" s="52"/>
      <c r="HNG1545" s="69"/>
      <c r="HNH1545" s="69"/>
      <c r="HNI1545" s="69"/>
      <c r="HNJ1545" s="107"/>
      <c r="HNK1545" s="2"/>
      <c r="HNL1545" s="15"/>
      <c r="HNM1545" s="15"/>
      <c r="HNN1545" s="80"/>
      <c r="HNO1545" s="52"/>
      <c r="HNP1545" s="69"/>
      <c r="HNQ1545" s="69"/>
      <c r="HNR1545" s="69"/>
      <c r="HNS1545" s="107"/>
      <c r="HNT1545" s="2"/>
      <c r="HNU1545" s="15"/>
      <c r="HNV1545" s="15"/>
      <c r="HNW1545" s="80"/>
      <c r="HNX1545" s="52"/>
      <c r="HNY1545" s="69"/>
      <c r="HNZ1545" s="69"/>
      <c r="HOA1545" s="69"/>
      <c r="HOB1545" s="107"/>
      <c r="HOC1545" s="2"/>
      <c r="HOD1545" s="15"/>
      <c r="HOE1545" s="15"/>
      <c r="HOF1545" s="80"/>
      <c r="HOG1545" s="52"/>
      <c r="HOH1545" s="69"/>
      <c r="HOI1545" s="69"/>
      <c r="HOJ1545" s="69"/>
      <c r="HOK1545" s="107"/>
      <c r="HOL1545" s="2"/>
      <c r="HOM1545" s="15"/>
      <c r="HON1545" s="15"/>
      <c r="HOO1545" s="80"/>
      <c r="HOP1545" s="52"/>
      <c r="HOQ1545" s="69"/>
      <c r="HOR1545" s="69"/>
      <c r="HOS1545" s="69"/>
      <c r="HOT1545" s="107"/>
      <c r="HOU1545" s="2"/>
      <c r="HOV1545" s="15"/>
      <c r="HOW1545" s="15"/>
      <c r="HOX1545" s="80"/>
      <c r="HOY1545" s="52"/>
      <c r="HOZ1545" s="69"/>
      <c r="HPA1545" s="69"/>
      <c r="HPB1545" s="69"/>
      <c r="HPC1545" s="107"/>
      <c r="HPD1545" s="2"/>
      <c r="HPE1545" s="15"/>
      <c r="HPF1545" s="15"/>
      <c r="HPG1545" s="80"/>
      <c r="HPH1545" s="52"/>
      <c r="HPI1545" s="69"/>
      <c r="HPJ1545" s="69"/>
      <c r="HPK1545" s="69"/>
      <c r="HPL1545" s="107"/>
      <c r="HPM1545" s="2"/>
      <c r="HPN1545" s="15"/>
      <c r="HPO1545" s="15"/>
      <c r="HPP1545" s="80"/>
      <c r="HPQ1545" s="52"/>
      <c r="HPR1545" s="69"/>
      <c r="HPS1545" s="69"/>
      <c r="HPT1545" s="69"/>
      <c r="HPU1545" s="107"/>
      <c r="HPV1545" s="2"/>
      <c r="HPW1545" s="15"/>
      <c r="HPX1545" s="15"/>
      <c r="HPY1545" s="80"/>
      <c r="HPZ1545" s="52"/>
      <c r="HQA1545" s="69"/>
      <c r="HQB1545" s="69"/>
      <c r="HQC1545" s="69"/>
      <c r="HQD1545" s="107"/>
      <c r="HQE1545" s="2"/>
      <c r="HQF1545" s="15"/>
      <c r="HQG1545" s="15"/>
      <c r="HQH1545" s="80"/>
      <c r="HQI1545" s="52"/>
      <c r="HQJ1545" s="69"/>
      <c r="HQK1545" s="69"/>
      <c r="HQL1545" s="69"/>
      <c r="HQM1545" s="107"/>
      <c r="HQN1545" s="2"/>
      <c r="HQO1545" s="15"/>
      <c r="HQP1545" s="15"/>
      <c r="HQQ1545" s="80"/>
      <c r="HQR1545" s="52"/>
      <c r="HQS1545" s="69"/>
      <c r="HQT1545" s="69"/>
      <c r="HQU1545" s="69"/>
      <c r="HQV1545" s="107"/>
      <c r="HQW1545" s="2"/>
      <c r="HQX1545" s="15"/>
      <c r="HQY1545" s="15"/>
      <c r="HQZ1545" s="80"/>
      <c r="HRA1545" s="52"/>
      <c r="HRB1545" s="69"/>
      <c r="HRC1545" s="69"/>
      <c r="HRD1545" s="69"/>
      <c r="HRE1545" s="107"/>
      <c r="HRF1545" s="2"/>
      <c r="HRG1545" s="15"/>
      <c r="HRH1545" s="15"/>
      <c r="HRI1545" s="80"/>
      <c r="HRJ1545" s="52"/>
      <c r="HRK1545" s="69"/>
      <c r="HRL1545" s="69"/>
      <c r="HRM1545" s="69"/>
      <c r="HRN1545" s="107"/>
      <c r="HRO1545" s="2"/>
      <c r="HRP1545" s="15"/>
      <c r="HRQ1545" s="15"/>
      <c r="HRR1545" s="80"/>
      <c r="HRS1545" s="52"/>
      <c r="HRT1545" s="69"/>
      <c r="HRU1545" s="69"/>
      <c r="HRV1545" s="69"/>
      <c r="HRW1545" s="107"/>
      <c r="HRX1545" s="2"/>
      <c r="HRY1545" s="15"/>
      <c r="HRZ1545" s="15"/>
      <c r="HSA1545" s="80"/>
      <c r="HSB1545" s="52"/>
      <c r="HSC1545" s="69"/>
      <c r="HSD1545" s="69"/>
      <c r="HSE1545" s="69"/>
      <c r="HSF1545" s="107"/>
      <c r="HSG1545" s="2"/>
      <c r="HSH1545" s="15"/>
      <c r="HSI1545" s="15"/>
      <c r="HSJ1545" s="80"/>
      <c r="HSK1545" s="52"/>
      <c r="HSL1545" s="69"/>
      <c r="HSM1545" s="69"/>
      <c r="HSN1545" s="69"/>
      <c r="HSO1545" s="107"/>
      <c r="HSP1545" s="2"/>
      <c r="HSQ1545" s="15"/>
      <c r="HSR1545" s="15"/>
      <c r="HSS1545" s="80"/>
      <c r="HST1545" s="52"/>
      <c r="HSU1545" s="69"/>
      <c r="HSV1545" s="69"/>
      <c r="HSW1545" s="69"/>
      <c r="HSX1545" s="107"/>
      <c r="HSY1545" s="2"/>
      <c r="HSZ1545" s="15"/>
      <c r="HTA1545" s="15"/>
      <c r="HTB1545" s="80"/>
      <c r="HTC1545" s="52"/>
      <c r="HTD1545" s="69"/>
      <c r="HTE1545" s="69"/>
      <c r="HTF1545" s="69"/>
      <c r="HTG1545" s="107"/>
      <c r="HTH1545" s="2"/>
      <c r="HTI1545" s="15"/>
      <c r="HTJ1545" s="15"/>
      <c r="HTK1545" s="80"/>
      <c r="HTL1545" s="52"/>
      <c r="HTM1545" s="69"/>
      <c r="HTN1545" s="69"/>
      <c r="HTO1545" s="69"/>
      <c r="HTP1545" s="107"/>
      <c r="HTQ1545" s="2"/>
      <c r="HTR1545" s="15"/>
      <c r="HTS1545" s="15"/>
      <c r="HTT1545" s="80"/>
      <c r="HTU1545" s="52"/>
      <c r="HTV1545" s="69"/>
      <c r="HTW1545" s="69"/>
      <c r="HTX1545" s="69"/>
      <c r="HTY1545" s="107"/>
      <c r="HTZ1545" s="2"/>
      <c r="HUA1545" s="15"/>
      <c r="HUB1545" s="15"/>
      <c r="HUC1545" s="80"/>
      <c r="HUD1545" s="52"/>
      <c r="HUE1545" s="69"/>
      <c r="HUF1545" s="69"/>
      <c r="HUG1545" s="69"/>
      <c r="HUH1545" s="107"/>
      <c r="HUI1545" s="2"/>
      <c r="HUJ1545" s="15"/>
      <c r="HUK1545" s="15"/>
      <c r="HUL1545" s="80"/>
      <c r="HUM1545" s="52"/>
      <c r="HUN1545" s="69"/>
      <c r="HUO1545" s="69"/>
      <c r="HUP1545" s="69"/>
      <c r="HUQ1545" s="107"/>
      <c r="HUR1545" s="2"/>
      <c r="HUS1545" s="15"/>
      <c r="HUT1545" s="15"/>
      <c r="HUU1545" s="80"/>
      <c r="HUV1545" s="52"/>
      <c r="HUW1545" s="69"/>
      <c r="HUX1545" s="69"/>
      <c r="HUY1545" s="69"/>
      <c r="HUZ1545" s="107"/>
      <c r="HVA1545" s="2"/>
      <c r="HVB1545" s="15"/>
      <c r="HVC1545" s="15"/>
      <c r="HVD1545" s="80"/>
      <c r="HVE1545" s="52"/>
      <c r="HVF1545" s="69"/>
      <c r="HVG1545" s="69"/>
      <c r="HVH1545" s="69"/>
      <c r="HVI1545" s="107"/>
      <c r="HVJ1545" s="2"/>
      <c r="HVK1545" s="15"/>
      <c r="HVL1545" s="15"/>
      <c r="HVM1545" s="80"/>
      <c r="HVN1545" s="52"/>
      <c r="HVO1545" s="69"/>
      <c r="HVP1545" s="69"/>
      <c r="HVQ1545" s="69"/>
      <c r="HVR1545" s="107"/>
      <c r="HVS1545" s="2"/>
      <c r="HVT1545" s="15"/>
      <c r="HVU1545" s="15"/>
      <c r="HVV1545" s="80"/>
      <c r="HVW1545" s="52"/>
      <c r="HVX1545" s="69"/>
      <c r="HVY1545" s="69"/>
      <c r="HVZ1545" s="69"/>
      <c r="HWA1545" s="107"/>
      <c r="HWB1545" s="2"/>
      <c r="HWC1545" s="15"/>
      <c r="HWD1545" s="15"/>
      <c r="HWE1545" s="80"/>
      <c r="HWF1545" s="52"/>
      <c r="HWG1545" s="69"/>
      <c r="HWH1545" s="69"/>
      <c r="HWI1545" s="69"/>
      <c r="HWJ1545" s="107"/>
      <c r="HWK1545" s="2"/>
      <c r="HWL1545" s="15"/>
      <c r="HWM1545" s="15"/>
      <c r="HWN1545" s="80"/>
      <c r="HWO1545" s="52"/>
      <c r="HWP1545" s="69"/>
      <c r="HWQ1545" s="69"/>
      <c r="HWR1545" s="69"/>
      <c r="HWS1545" s="107"/>
      <c r="HWT1545" s="2"/>
      <c r="HWU1545" s="15"/>
      <c r="HWV1545" s="15"/>
      <c r="HWW1545" s="80"/>
      <c r="HWX1545" s="52"/>
      <c r="HWY1545" s="69"/>
      <c r="HWZ1545" s="69"/>
      <c r="HXA1545" s="69"/>
      <c r="HXB1545" s="107"/>
      <c r="HXC1545" s="2"/>
      <c r="HXD1545" s="15"/>
      <c r="HXE1545" s="15"/>
      <c r="HXF1545" s="80"/>
      <c r="HXG1545" s="52"/>
      <c r="HXH1545" s="69"/>
      <c r="HXI1545" s="69"/>
      <c r="HXJ1545" s="69"/>
      <c r="HXK1545" s="107"/>
      <c r="HXL1545" s="2"/>
      <c r="HXM1545" s="15"/>
      <c r="HXN1545" s="15"/>
      <c r="HXO1545" s="80"/>
      <c r="HXP1545" s="52"/>
      <c r="HXQ1545" s="69"/>
      <c r="HXR1545" s="69"/>
      <c r="HXS1545" s="69"/>
      <c r="HXT1545" s="107"/>
      <c r="HXU1545" s="2"/>
      <c r="HXV1545" s="15"/>
      <c r="HXW1545" s="15"/>
      <c r="HXX1545" s="80"/>
      <c r="HXY1545" s="52"/>
      <c r="HXZ1545" s="69"/>
      <c r="HYA1545" s="69"/>
      <c r="HYB1545" s="69"/>
      <c r="HYC1545" s="107"/>
      <c r="HYD1545" s="2"/>
      <c r="HYE1545" s="15"/>
      <c r="HYF1545" s="15"/>
      <c r="HYG1545" s="80"/>
      <c r="HYH1545" s="52"/>
      <c r="HYI1545" s="69"/>
      <c r="HYJ1545" s="69"/>
      <c r="HYK1545" s="69"/>
      <c r="HYL1545" s="107"/>
      <c r="HYM1545" s="2"/>
      <c r="HYN1545" s="15"/>
      <c r="HYO1545" s="15"/>
      <c r="HYP1545" s="80"/>
      <c r="HYQ1545" s="52"/>
      <c r="HYR1545" s="69"/>
      <c r="HYS1545" s="69"/>
      <c r="HYT1545" s="69"/>
      <c r="HYU1545" s="107"/>
      <c r="HYV1545" s="2"/>
      <c r="HYW1545" s="15"/>
      <c r="HYX1545" s="15"/>
      <c r="HYY1545" s="80"/>
      <c r="HYZ1545" s="52"/>
      <c r="HZA1545" s="69"/>
      <c r="HZB1545" s="69"/>
      <c r="HZC1545" s="69"/>
      <c r="HZD1545" s="107"/>
      <c r="HZE1545" s="2"/>
      <c r="HZF1545" s="15"/>
      <c r="HZG1545" s="15"/>
      <c r="HZH1545" s="80"/>
      <c r="HZI1545" s="52"/>
      <c r="HZJ1545" s="69"/>
      <c r="HZK1545" s="69"/>
      <c r="HZL1545" s="69"/>
      <c r="HZM1545" s="107"/>
      <c r="HZN1545" s="2"/>
      <c r="HZO1545" s="15"/>
      <c r="HZP1545" s="15"/>
      <c r="HZQ1545" s="80"/>
      <c r="HZR1545" s="52"/>
      <c r="HZS1545" s="69"/>
      <c r="HZT1545" s="69"/>
      <c r="HZU1545" s="69"/>
      <c r="HZV1545" s="107"/>
      <c r="HZW1545" s="2"/>
      <c r="HZX1545" s="15"/>
      <c r="HZY1545" s="15"/>
      <c r="HZZ1545" s="80"/>
      <c r="IAA1545" s="52"/>
      <c r="IAB1545" s="69"/>
      <c r="IAC1545" s="69"/>
      <c r="IAD1545" s="69"/>
      <c r="IAE1545" s="107"/>
      <c r="IAF1545" s="2"/>
      <c r="IAG1545" s="15"/>
      <c r="IAH1545" s="15"/>
      <c r="IAI1545" s="80"/>
      <c r="IAJ1545" s="52"/>
      <c r="IAK1545" s="69"/>
      <c r="IAL1545" s="69"/>
      <c r="IAM1545" s="69"/>
      <c r="IAN1545" s="107"/>
      <c r="IAO1545" s="2"/>
      <c r="IAP1545" s="15"/>
      <c r="IAQ1545" s="15"/>
      <c r="IAR1545" s="80"/>
      <c r="IAS1545" s="52"/>
      <c r="IAT1545" s="69"/>
      <c r="IAU1545" s="69"/>
      <c r="IAV1545" s="69"/>
      <c r="IAW1545" s="107"/>
      <c r="IAX1545" s="2"/>
      <c r="IAY1545" s="15"/>
      <c r="IAZ1545" s="15"/>
      <c r="IBA1545" s="80"/>
      <c r="IBB1545" s="52"/>
      <c r="IBC1545" s="69"/>
      <c r="IBD1545" s="69"/>
      <c r="IBE1545" s="69"/>
      <c r="IBF1545" s="107"/>
      <c r="IBG1545" s="2"/>
      <c r="IBH1545" s="15"/>
      <c r="IBI1545" s="15"/>
      <c r="IBJ1545" s="80"/>
      <c r="IBK1545" s="52"/>
      <c r="IBL1545" s="69"/>
      <c r="IBM1545" s="69"/>
      <c r="IBN1545" s="69"/>
      <c r="IBO1545" s="107"/>
      <c r="IBP1545" s="2"/>
      <c r="IBQ1545" s="15"/>
      <c r="IBR1545" s="15"/>
      <c r="IBS1545" s="80"/>
      <c r="IBT1545" s="52"/>
      <c r="IBU1545" s="69"/>
      <c r="IBV1545" s="69"/>
      <c r="IBW1545" s="69"/>
      <c r="IBX1545" s="107"/>
      <c r="IBY1545" s="2"/>
      <c r="IBZ1545" s="15"/>
      <c r="ICA1545" s="15"/>
      <c r="ICB1545" s="80"/>
      <c r="ICC1545" s="52"/>
      <c r="ICD1545" s="69"/>
      <c r="ICE1545" s="69"/>
      <c r="ICF1545" s="69"/>
      <c r="ICG1545" s="107"/>
      <c r="ICH1545" s="2"/>
      <c r="ICI1545" s="15"/>
      <c r="ICJ1545" s="15"/>
      <c r="ICK1545" s="80"/>
      <c r="ICL1545" s="52"/>
      <c r="ICM1545" s="69"/>
      <c r="ICN1545" s="69"/>
      <c r="ICO1545" s="69"/>
      <c r="ICP1545" s="107"/>
      <c r="ICQ1545" s="2"/>
      <c r="ICR1545" s="15"/>
      <c r="ICS1545" s="15"/>
      <c r="ICT1545" s="80"/>
      <c r="ICU1545" s="52"/>
      <c r="ICV1545" s="69"/>
      <c r="ICW1545" s="69"/>
      <c r="ICX1545" s="69"/>
      <c r="ICY1545" s="107"/>
      <c r="ICZ1545" s="2"/>
      <c r="IDA1545" s="15"/>
      <c r="IDB1545" s="15"/>
      <c r="IDC1545" s="80"/>
      <c r="IDD1545" s="52"/>
      <c r="IDE1545" s="69"/>
      <c r="IDF1545" s="69"/>
      <c r="IDG1545" s="69"/>
      <c r="IDH1545" s="107"/>
      <c r="IDI1545" s="2"/>
      <c r="IDJ1545" s="15"/>
      <c r="IDK1545" s="15"/>
      <c r="IDL1545" s="80"/>
      <c r="IDM1545" s="52"/>
      <c r="IDN1545" s="69"/>
      <c r="IDO1545" s="69"/>
      <c r="IDP1545" s="69"/>
      <c r="IDQ1545" s="107"/>
      <c r="IDR1545" s="2"/>
      <c r="IDS1545" s="15"/>
      <c r="IDT1545" s="15"/>
      <c r="IDU1545" s="80"/>
      <c r="IDV1545" s="52"/>
      <c r="IDW1545" s="69"/>
      <c r="IDX1545" s="69"/>
      <c r="IDY1545" s="69"/>
      <c r="IDZ1545" s="107"/>
      <c r="IEA1545" s="2"/>
      <c r="IEB1545" s="15"/>
      <c r="IEC1545" s="15"/>
      <c r="IED1545" s="80"/>
      <c r="IEE1545" s="52"/>
      <c r="IEF1545" s="69"/>
      <c r="IEG1545" s="69"/>
      <c r="IEH1545" s="69"/>
      <c r="IEI1545" s="107"/>
      <c r="IEJ1545" s="2"/>
      <c r="IEK1545" s="15"/>
      <c r="IEL1545" s="15"/>
      <c r="IEM1545" s="80"/>
      <c r="IEN1545" s="52"/>
      <c r="IEO1545" s="69"/>
      <c r="IEP1545" s="69"/>
      <c r="IEQ1545" s="69"/>
      <c r="IER1545" s="107"/>
      <c r="IES1545" s="2"/>
      <c r="IET1545" s="15"/>
      <c r="IEU1545" s="15"/>
      <c r="IEV1545" s="80"/>
      <c r="IEW1545" s="52"/>
      <c r="IEX1545" s="69"/>
      <c r="IEY1545" s="69"/>
      <c r="IEZ1545" s="69"/>
      <c r="IFA1545" s="107"/>
      <c r="IFB1545" s="2"/>
      <c r="IFC1545" s="15"/>
      <c r="IFD1545" s="15"/>
      <c r="IFE1545" s="80"/>
      <c r="IFF1545" s="52"/>
      <c r="IFG1545" s="69"/>
      <c r="IFH1545" s="69"/>
      <c r="IFI1545" s="69"/>
      <c r="IFJ1545" s="107"/>
      <c r="IFK1545" s="2"/>
      <c r="IFL1545" s="15"/>
      <c r="IFM1545" s="15"/>
      <c r="IFN1545" s="80"/>
      <c r="IFO1545" s="52"/>
      <c r="IFP1545" s="69"/>
      <c r="IFQ1545" s="69"/>
      <c r="IFR1545" s="69"/>
      <c r="IFS1545" s="107"/>
      <c r="IFT1545" s="2"/>
      <c r="IFU1545" s="15"/>
      <c r="IFV1545" s="15"/>
      <c r="IFW1545" s="80"/>
      <c r="IFX1545" s="52"/>
      <c r="IFY1545" s="69"/>
      <c r="IFZ1545" s="69"/>
      <c r="IGA1545" s="69"/>
      <c r="IGB1545" s="107"/>
      <c r="IGC1545" s="2"/>
      <c r="IGD1545" s="15"/>
      <c r="IGE1545" s="15"/>
      <c r="IGF1545" s="80"/>
      <c r="IGG1545" s="52"/>
      <c r="IGH1545" s="69"/>
      <c r="IGI1545" s="69"/>
      <c r="IGJ1545" s="69"/>
      <c r="IGK1545" s="107"/>
      <c r="IGL1545" s="2"/>
      <c r="IGM1545" s="15"/>
      <c r="IGN1545" s="15"/>
      <c r="IGO1545" s="80"/>
      <c r="IGP1545" s="52"/>
      <c r="IGQ1545" s="69"/>
      <c r="IGR1545" s="69"/>
      <c r="IGS1545" s="69"/>
      <c r="IGT1545" s="107"/>
      <c r="IGU1545" s="2"/>
      <c r="IGV1545" s="15"/>
      <c r="IGW1545" s="15"/>
      <c r="IGX1545" s="80"/>
      <c r="IGY1545" s="52"/>
      <c r="IGZ1545" s="69"/>
      <c r="IHA1545" s="69"/>
      <c r="IHB1545" s="69"/>
      <c r="IHC1545" s="107"/>
      <c r="IHD1545" s="2"/>
      <c r="IHE1545" s="15"/>
      <c r="IHF1545" s="15"/>
      <c r="IHG1545" s="80"/>
      <c r="IHH1545" s="52"/>
      <c r="IHI1545" s="69"/>
      <c r="IHJ1545" s="69"/>
      <c r="IHK1545" s="69"/>
      <c r="IHL1545" s="107"/>
      <c r="IHM1545" s="2"/>
      <c r="IHN1545" s="15"/>
      <c r="IHO1545" s="15"/>
      <c r="IHP1545" s="80"/>
      <c r="IHQ1545" s="52"/>
      <c r="IHR1545" s="69"/>
      <c r="IHS1545" s="69"/>
      <c r="IHT1545" s="69"/>
      <c r="IHU1545" s="107"/>
      <c r="IHV1545" s="2"/>
      <c r="IHW1545" s="15"/>
      <c r="IHX1545" s="15"/>
      <c r="IHY1545" s="80"/>
      <c r="IHZ1545" s="52"/>
      <c r="IIA1545" s="69"/>
      <c r="IIB1545" s="69"/>
      <c r="IIC1545" s="69"/>
      <c r="IID1545" s="107"/>
      <c r="IIE1545" s="2"/>
      <c r="IIF1545" s="15"/>
      <c r="IIG1545" s="15"/>
      <c r="IIH1545" s="80"/>
      <c r="III1545" s="52"/>
      <c r="IIJ1545" s="69"/>
      <c r="IIK1545" s="69"/>
      <c r="IIL1545" s="69"/>
      <c r="IIM1545" s="107"/>
      <c r="IIN1545" s="2"/>
      <c r="IIO1545" s="15"/>
      <c r="IIP1545" s="15"/>
      <c r="IIQ1545" s="80"/>
      <c r="IIR1545" s="52"/>
      <c r="IIS1545" s="69"/>
      <c r="IIT1545" s="69"/>
      <c r="IIU1545" s="69"/>
      <c r="IIV1545" s="107"/>
      <c r="IIW1545" s="2"/>
      <c r="IIX1545" s="15"/>
      <c r="IIY1545" s="15"/>
      <c r="IIZ1545" s="80"/>
      <c r="IJA1545" s="52"/>
      <c r="IJB1545" s="69"/>
      <c r="IJC1545" s="69"/>
      <c r="IJD1545" s="69"/>
      <c r="IJE1545" s="107"/>
      <c r="IJF1545" s="2"/>
      <c r="IJG1545" s="15"/>
      <c r="IJH1545" s="15"/>
      <c r="IJI1545" s="80"/>
      <c r="IJJ1545" s="52"/>
      <c r="IJK1545" s="69"/>
      <c r="IJL1545" s="69"/>
      <c r="IJM1545" s="69"/>
      <c r="IJN1545" s="107"/>
      <c r="IJO1545" s="2"/>
      <c r="IJP1545" s="15"/>
      <c r="IJQ1545" s="15"/>
      <c r="IJR1545" s="80"/>
      <c r="IJS1545" s="52"/>
      <c r="IJT1545" s="69"/>
      <c r="IJU1545" s="69"/>
      <c r="IJV1545" s="69"/>
      <c r="IJW1545" s="107"/>
      <c r="IJX1545" s="2"/>
      <c r="IJY1545" s="15"/>
      <c r="IJZ1545" s="15"/>
      <c r="IKA1545" s="80"/>
      <c r="IKB1545" s="52"/>
      <c r="IKC1545" s="69"/>
      <c r="IKD1545" s="69"/>
      <c r="IKE1545" s="69"/>
      <c r="IKF1545" s="107"/>
      <c r="IKG1545" s="2"/>
      <c r="IKH1545" s="15"/>
      <c r="IKI1545" s="15"/>
      <c r="IKJ1545" s="80"/>
      <c r="IKK1545" s="52"/>
      <c r="IKL1545" s="69"/>
      <c r="IKM1545" s="69"/>
      <c r="IKN1545" s="69"/>
      <c r="IKO1545" s="107"/>
      <c r="IKP1545" s="2"/>
      <c r="IKQ1545" s="15"/>
      <c r="IKR1545" s="15"/>
      <c r="IKS1545" s="80"/>
      <c r="IKT1545" s="52"/>
      <c r="IKU1545" s="69"/>
      <c r="IKV1545" s="69"/>
      <c r="IKW1545" s="69"/>
      <c r="IKX1545" s="107"/>
      <c r="IKY1545" s="2"/>
      <c r="IKZ1545" s="15"/>
      <c r="ILA1545" s="15"/>
      <c r="ILB1545" s="80"/>
      <c r="ILC1545" s="52"/>
      <c r="ILD1545" s="69"/>
      <c r="ILE1545" s="69"/>
      <c r="ILF1545" s="69"/>
      <c r="ILG1545" s="107"/>
      <c r="ILH1545" s="2"/>
      <c r="ILI1545" s="15"/>
      <c r="ILJ1545" s="15"/>
      <c r="ILK1545" s="80"/>
      <c r="ILL1545" s="52"/>
      <c r="ILM1545" s="69"/>
      <c r="ILN1545" s="69"/>
      <c r="ILO1545" s="69"/>
      <c r="ILP1545" s="107"/>
      <c r="ILQ1545" s="2"/>
      <c r="ILR1545" s="15"/>
      <c r="ILS1545" s="15"/>
      <c r="ILT1545" s="80"/>
      <c r="ILU1545" s="52"/>
      <c r="ILV1545" s="69"/>
      <c r="ILW1545" s="69"/>
      <c r="ILX1545" s="69"/>
      <c r="ILY1545" s="107"/>
      <c r="ILZ1545" s="2"/>
      <c r="IMA1545" s="15"/>
      <c r="IMB1545" s="15"/>
      <c r="IMC1545" s="80"/>
      <c r="IMD1545" s="52"/>
      <c r="IME1545" s="69"/>
      <c r="IMF1545" s="69"/>
      <c r="IMG1545" s="69"/>
      <c r="IMH1545" s="107"/>
      <c r="IMI1545" s="2"/>
      <c r="IMJ1545" s="15"/>
      <c r="IMK1545" s="15"/>
      <c r="IML1545" s="80"/>
      <c r="IMM1545" s="52"/>
      <c r="IMN1545" s="69"/>
      <c r="IMO1545" s="69"/>
      <c r="IMP1545" s="69"/>
      <c r="IMQ1545" s="107"/>
      <c r="IMR1545" s="2"/>
      <c r="IMS1545" s="15"/>
      <c r="IMT1545" s="15"/>
      <c r="IMU1545" s="80"/>
      <c r="IMV1545" s="52"/>
      <c r="IMW1545" s="69"/>
      <c r="IMX1545" s="69"/>
      <c r="IMY1545" s="69"/>
      <c r="IMZ1545" s="107"/>
      <c r="INA1545" s="2"/>
      <c r="INB1545" s="15"/>
      <c r="INC1545" s="15"/>
      <c r="IND1545" s="80"/>
      <c r="INE1545" s="52"/>
      <c r="INF1545" s="69"/>
      <c r="ING1545" s="69"/>
      <c r="INH1545" s="69"/>
      <c r="INI1545" s="107"/>
      <c r="INJ1545" s="2"/>
      <c r="INK1545" s="15"/>
      <c r="INL1545" s="15"/>
      <c r="INM1545" s="80"/>
      <c r="INN1545" s="52"/>
      <c r="INO1545" s="69"/>
      <c r="INP1545" s="69"/>
      <c r="INQ1545" s="69"/>
      <c r="INR1545" s="107"/>
      <c r="INS1545" s="2"/>
      <c r="INT1545" s="15"/>
      <c r="INU1545" s="15"/>
      <c r="INV1545" s="80"/>
      <c r="INW1545" s="52"/>
      <c r="INX1545" s="69"/>
      <c r="INY1545" s="69"/>
      <c r="INZ1545" s="69"/>
      <c r="IOA1545" s="107"/>
      <c r="IOB1545" s="2"/>
      <c r="IOC1545" s="15"/>
      <c r="IOD1545" s="15"/>
      <c r="IOE1545" s="80"/>
      <c r="IOF1545" s="52"/>
      <c r="IOG1545" s="69"/>
      <c r="IOH1545" s="69"/>
      <c r="IOI1545" s="69"/>
      <c r="IOJ1545" s="107"/>
      <c r="IOK1545" s="2"/>
      <c r="IOL1545" s="15"/>
      <c r="IOM1545" s="15"/>
      <c r="ION1545" s="80"/>
      <c r="IOO1545" s="52"/>
      <c r="IOP1545" s="69"/>
      <c r="IOQ1545" s="69"/>
      <c r="IOR1545" s="69"/>
      <c r="IOS1545" s="107"/>
      <c r="IOT1545" s="2"/>
      <c r="IOU1545" s="15"/>
      <c r="IOV1545" s="15"/>
      <c r="IOW1545" s="80"/>
      <c r="IOX1545" s="52"/>
      <c r="IOY1545" s="69"/>
      <c r="IOZ1545" s="69"/>
      <c r="IPA1545" s="69"/>
      <c r="IPB1545" s="107"/>
      <c r="IPC1545" s="2"/>
      <c r="IPD1545" s="15"/>
      <c r="IPE1545" s="15"/>
      <c r="IPF1545" s="80"/>
      <c r="IPG1545" s="52"/>
      <c r="IPH1545" s="69"/>
      <c r="IPI1545" s="69"/>
      <c r="IPJ1545" s="69"/>
      <c r="IPK1545" s="107"/>
      <c r="IPL1545" s="2"/>
      <c r="IPM1545" s="15"/>
      <c r="IPN1545" s="15"/>
      <c r="IPO1545" s="80"/>
      <c r="IPP1545" s="52"/>
      <c r="IPQ1545" s="69"/>
      <c r="IPR1545" s="69"/>
      <c r="IPS1545" s="69"/>
      <c r="IPT1545" s="107"/>
      <c r="IPU1545" s="2"/>
      <c r="IPV1545" s="15"/>
      <c r="IPW1545" s="15"/>
      <c r="IPX1545" s="80"/>
      <c r="IPY1545" s="52"/>
      <c r="IPZ1545" s="69"/>
      <c r="IQA1545" s="69"/>
      <c r="IQB1545" s="69"/>
      <c r="IQC1545" s="107"/>
      <c r="IQD1545" s="2"/>
      <c r="IQE1545" s="15"/>
      <c r="IQF1545" s="15"/>
      <c r="IQG1545" s="80"/>
      <c r="IQH1545" s="52"/>
      <c r="IQI1545" s="69"/>
      <c r="IQJ1545" s="69"/>
      <c r="IQK1545" s="69"/>
      <c r="IQL1545" s="107"/>
      <c r="IQM1545" s="2"/>
      <c r="IQN1545" s="15"/>
      <c r="IQO1545" s="15"/>
      <c r="IQP1545" s="80"/>
      <c r="IQQ1545" s="52"/>
      <c r="IQR1545" s="69"/>
      <c r="IQS1545" s="69"/>
      <c r="IQT1545" s="69"/>
      <c r="IQU1545" s="107"/>
      <c r="IQV1545" s="2"/>
      <c r="IQW1545" s="15"/>
      <c r="IQX1545" s="15"/>
      <c r="IQY1545" s="80"/>
      <c r="IQZ1545" s="52"/>
      <c r="IRA1545" s="69"/>
      <c r="IRB1545" s="69"/>
      <c r="IRC1545" s="69"/>
      <c r="IRD1545" s="107"/>
      <c r="IRE1545" s="2"/>
      <c r="IRF1545" s="15"/>
      <c r="IRG1545" s="15"/>
      <c r="IRH1545" s="80"/>
      <c r="IRI1545" s="52"/>
      <c r="IRJ1545" s="69"/>
      <c r="IRK1545" s="69"/>
      <c r="IRL1545" s="69"/>
      <c r="IRM1545" s="107"/>
      <c r="IRN1545" s="2"/>
      <c r="IRO1545" s="15"/>
      <c r="IRP1545" s="15"/>
      <c r="IRQ1545" s="80"/>
      <c r="IRR1545" s="52"/>
      <c r="IRS1545" s="69"/>
      <c r="IRT1545" s="69"/>
      <c r="IRU1545" s="69"/>
      <c r="IRV1545" s="107"/>
      <c r="IRW1545" s="2"/>
      <c r="IRX1545" s="15"/>
      <c r="IRY1545" s="15"/>
      <c r="IRZ1545" s="80"/>
      <c r="ISA1545" s="52"/>
      <c r="ISB1545" s="69"/>
      <c r="ISC1545" s="69"/>
      <c r="ISD1545" s="69"/>
      <c r="ISE1545" s="107"/>
      <c r="ISF1545" s="2"/>
      <c r="ISG1545" s="15"/>
      <c r="ISH1545" s="15"/>
      <c r="ISI1545" s="80"/>
      <c r="ISJ1545" s="52"/>
      <c r="ISK1545" s="69"/>
      <c r="ISL1545" s="69"/>
      <c r="ISM1545" s="69"/>
      <c r="ISN1545" s="107"/>
      <c r="ISO1545" s="2"/>
      <c r="ISP1545" s="15"/>
      <c r="ISQ1545" s="15"/>
      <c r="ISR1545" s="80"/>
      <c r="ISS1545" s="52"/>
      <c r="IST1545" s="69"/>
      <c r="ISU1545" s="69"/>
      <c r="ISV1545" s="69"/>
      <c r="ISW1545" s="107"/>
      <c r="ISX1545" s="2"/>
      <c r="ISY1545" s="15"/>
      <c r="ISZ1545" s="15"/>
      <c r="ITA1545" s="80"/>
      <c r="ITB1545" s="52"/>
      <c r="ITC1545" s="69"/>
      <c r="ITD1545" s="69"/>
      <c r="ITE1545" s="69"/>
      <c r="ITF1545" s="107"/>
      <c r="ITG1545" s="2"/>
      <c r="ITH1545" s="15"/>
      <c r="ITI1545" s="15"/>
      <c r="ITJ1545" s="80"/>
      <c r="ITK1545" s="52"/>
      <c r="ITL1545" s="69"/>
      <c r="ITM1545" s="69"/>
      <c r="ITN1545" s="69"/>
      <c r="ITO1545" s="107"/>
      <c r="ITP1545" s="2"/>
      <c r="ITQ1545" s="15"/>
      <c r="ITR1545" s="15"/>
      <c r="ITS1545" s="80"/>
      <c r="ITT1545" s="52"/>
      <c r="ITU1545" s="69"/>
      <c r="ITV1545" s="69"/>
      <c r="ITW1545" s="69"/>
      <c r="ITX1545" s="107"/>
      <c r="ITY1545" s="2"/>
      <c r="ITZ1545" s="15"/>
      <c r="IUA1545" s="15"/>
      <c r="IUB1545" s="80"/>
      <c r="IUC1545" s="52"/>
      <c r="IUD1545" s="69"/>
      <c r="IUE1545" s="69"/>
      <c r="IUF1545" s="69"/>
      <c r="IUG1545" s="107"/>
      <c r="IUH1545" s="2"/>
      <c r="IUI1545" s="15"/>
      <c r="IUJ1545" s="15"/>
      <c r="IUK1545" s="80"/>
      <c r="IUL1545" s="52"/>
      <c r="IUM1545" s="69"/>
      <c r="IUN1545" s="69"/>
      <c r="IUO1545" s="69"/>
      <c r="IUP1545" s="107"/>
      <c r="IUQ1545" s="2"/>
      <c r="IUR1545" s="15"/>
      <c r="IUS1545" s="15"/>
      <c r="IUT1545" s="80"/>
      <c r="IUU1545" s="52"/>
      <c r="IUV1545" s="69"/>
      <c r="IUW1545" s="69"/>
      <c r="IUX1545" s="69"/>
      <c r="IUY1545" s="107"/>
      <c r="IUZ1545" s="2"/>
      <c r="IVA1545" s="15"/>
      <c r="IVB1545" s="15"/>
      <c r="IVC1545" s="80"/>
      <c r="IVD1545" s="52"/>
      <c r="IVE1545" s="69"/>
      <c r="IVF1545" s="69"/>
      <c r="IVG1545" s="69"/>
      <c r="IVH1545" s="107"/>
      <c r="IVI1545" s="2"/>
      <c r="IVJ1545" s="15"/>
      <c r="IVK1545" s="15"/>
      <c r="IVL1545" s="80"/>
      <c r="IVM1545" s="52"/>
      <c r="IVN1545" s="69"/>
      <c r="IVO1545" s="69"/>
      <c r="IVP1545" s="69"/>
      <c r="IVQ1545" s="107"/>
      <c r="IVR1545" s="2"/>
      <c r="IVS1545" s="15"/>
      <c r="IVT1545" s="15"/>
      <c r="IVU1545" s="80"/>
      <c r="IVV1545" s="52"/>
      <c r="IVW1545" s="69"/>
      <c r="IVX1545" s="69"/>
      <c r="IVY1545" s="69"/>
      <c r="IVZ1545" s="107"/>
      <c r="IWA1545" s="2"/>
      <c r="IWB1545" s="15"/>
      <c r="IWC1545" s="15"/>
      <c r="IWD1545" s="80"/>
      <c r="IWE1545" s="52"/>
      <c r="IWF1545" s="69"/>
      <c r="IWG1545" s="69"/>
      <c r="IWH1545" s="69"/>
      <c r="IWI1545" s="107"/>
      <c r="IWJ1545" s="2"/>
      <c r="IWK1545" s="15"/>
      <c r="IWL1545" s="15"/>
      <c r="IWM1545" s="80"/>
      <c r="IWN1545" s="52"/>
      <c r="IWO1545" s="69"/>
      <c r="IWP1545" s="69"/>
      <c r="IWQ1545" s="69"/>
      <c r="IWR1545" s="107"/>
      <c r="IWS1545" s="2"/>
      <c r="IWT1545" s="15"/>
      <c r="IWU1545" s="15"/>
      <c r="IWV1545" s="80"/>
      <c r="IWW1545" s="52"/>
      <c r="IWX1545" s="69"/>
      <c r="IWY1545" s="69"/>
      <c r="IWZ1545" s="69"/>
      <c r="IXA1545" s="107"/>
      <c r="IXB1545" s="2"/>
      <c r="IXC1545" s="15"/>
      <c r="IXD1545" s="15"/>
      <c r="IXE1545" s="80"/>
      <c r="IXF1545" s="52"/>
      <c r="IXG1545" s="69"/>
      <c r="IXH1545" s="69"/>
      <c r="IXI1545" s="69"/>
      <c r="IXJ1545" s="107"/>
      <c r="IXK1545" s="2"/>
      <c r="IXL1545" s="15"/>
      <c r="IXM1545" s="15"/>
      <c r="IXN1545" s="80"/>
      <c r="IXO1545" s="52"/>
      <c r="IXP1545" s="69"/>
      <c r="IXQ1545" s="69"/>
      <c r="IXR1545" s="69"/>
      <c r="IXS1545" s="107"/>
      <c r="IXT1545" s="2"/>
      <c r="IXU1545" s="15"/>
      <c r="IXV1545" s="15"/>
      <c r="IXW1545" s="80"/>
      <c r="IXX1545" s="52"/>
      <c r="IXY1545" s="69"/>
      <c r="IXZ1545" s="69"/>
      <c r="IYA1545" s="69"/>
      <c r="IYB1545" s="107"/>
      <c r="IYC1545" s="2"/>
      <c r="IYD1545" s="15"/>
      <c r="IYE1545" s="15"/>
      <c r="IYF1545" s="80"/>
      <c r="IYG1545" s="52"/>
      <c r="IYH1545" s="69"/>
      <c r="IYI1545" s="69"/>
      <c r="IYJ1545" s="69"/>
      <c r="IYK1545" s="107"/>
      <c r="IYL1545" s="2"/>
      <c r="IYM1545" s="15"/>
      <c r="IYN1545" s="15"/>
      <c r="IYO1545" s="80"/>
      <c r="IYP1545" s="52"/>
      <c r="IYQ1545" s="69"/>
      <c r="IYR1545" s="69"/>
      <c r="IYS1545" s="69"/>
      <c r="IYT1545" s="107"/>
      <c r="IYU1545" s="2"/>
      <c r="IYV1545" s="15"/>
      <c r="IYW1545" s="15"/>
      <c r="IYX1545" s="80"/>
      <c r="IYY1545" s="52"/>
      <c r="IYZ1545" s="69"/>
      <c r="IZA1545" s="69"/>
      <c r="IZB1545" s="69"/>
      <c r="IZC1545" s="107"/>
      <c r="IZD1545" s="2"/>
      <c r="IZE1545" s="15"/>
      <c r="IZF1545" s="15"/>
      <c r="IZG1545" s="80"/>
      <c r="IZH1545" s="52"/>
      <c r="IZI1545" s="69"/>
      <c r="IZJ1545" s="69"/>
      <c r="IZK1545" s="69"/>
      <c r="IZL1545" s="107"/>
      <c r="IZM1545" s="2"/>
      <c r="IZN1545" s="15"/>
      <c r="IZO1545" s="15"/>
      <c r="IZP1545" s="80"/>
      <c r="IZQ1545" s="52"/>
      <c r="IZR1545" s="69"/>
      <c r="IZS1545" s="69"/>
      <c r="IZT1545" s="69"/>
      <c r="IZU1545" s="107"/>
      <c r="IZV1545" s="2"/>
      <c r="IZW1545" s="15"/>
      <c r="IZX1545" s="15"/>
      <c r="IZY1545" s="80"/>
      <c r="IZZ1545" s="52"/>
      <c r="JAA1545" s="69"/>
      <c r="JAB1545" s="69"/>
      <c r="JAC1545" s="69"/>
      <c r="JAD1545" s="107"/>
      <c r="JAE1545" s="2"/>
      <c r="JAF1545" s="15"/>
      <c r="JAG1545" s="15"/>
      <c r="JAH1545" s="80"/>
      <c r="JAI1545" s="52"/>
      <c r="JAJ1545" s="69"/>
      <c r="JAK1545" s="69"/>
      <c r="JAL1545" s="69"/>
      <c r="JAM1545" s="107"/>
      <c r="JAN1545" s="2"/>
      <c r="JAO1545" s="15"/>
      <c r="JAP1545" s="15"/>
      <c r="JAQ1545" s="80"/>
      <c r="JAR1545" s="52"/>
      <c r="JAS1545" s="69"/>
      <c r="JAT1545" s="69"/>
      <c r="JAU1545" s="69"/>
      <c r="JAV1545" s="107"/>
      <c r="JAW1545" s="2"/>
      <c r="JAX1545" s="15"/>
      <c r="JAY1545" s="15"/>
      <c r="JAZ1545" s="80"/>
      <c r="JBA1545" s="52"/>
      <c r="JBB1545" s="69"/>
      <c r="JBC1545" s="69"/>
      <c r="JBD1545" s="69"/>
      <c r="JBE1545" s="107"/>
      <c r="JBF1545" s="2"/>
      <c r="JBG1545" s="15"/>
      <c r="JBH1545" s="15"/>
      <c r="JBI1545" s="80"/>
      <c r="JBJ1545" s="52"/>
      <c r="JBK1545" s="69"/>
      <c r="JBL1545" s="69"/>
      <c r="JBM1545" s="69"/>
      <c r="JBN1545" s="107"/>
      <c r="JBO1545" s="2"/>
      <c r="JBP1545" s="15"/>
      <c r="JBQ1545" s="15"/>
      <c r="JBR1545" s="80"/>
      <c r="JBS1545" s="52"/>
      <c r="JBT1545" s="69"/>
      <c r="JBU1545" s="69"/>
      <c r="JBV1545" s="69"/>
      <c r="JBW1545" s="107"/>
      <c r="JBX1545" s="2"/>
      <c r="JBY1545" s="15"/>
      <c r="JBZ1545" s="15"/>
      <c r="JCA1545" s="80"/>
      <c r="JCB1545" s="52"/>
      <c r="JCC1545" s="69"/>
      <c r="JCD1545" s="69"/>
      <c r="JCE1545" s="69"/>
      <c r="JCF1545" s="107"/>
      <c r="JCG1545" s="2"/>
      <c r="JCH1545" s="15"/>
      <c r="JCI1545" s="15"/>
      <c r="JCJ1545" s="80"/>
      <c r="JCK1545" s="52"/>
      <c r="JCL1545" s="69"/>
      <c r="JCM1545" s="69"/>
      <c r="JCN1545" s="69"/>
      <c r="JCO1545" s="107"/>
      <c r="JCP1545" s="2"/>
      <c r="JCQ1545" s="15"/>
      <c r="JCR1545" s="15"/>
      <c r="JCS1545" s="80"/>
      <c r="JCT1545" s="52"/>
      <c r="JCU1545" s="69"/>
      <c r="JCV1545" s="69"/>
      <c r="JCW1545" s="69"/>
      <c r="JCX1545" s="107"/>
      <c r="JCY1545" s="2"/>
      <c r="JCZ1545" s="15"/>
      <c r="JDA1545" s="15"/>
      <c r="JDB1545" s="80"/>
      <c r="JDC1545" s="52"/>
      <c r="JDD1545" s="69"/>
      <c r="JDE1545" s="69"/>
      <c r="JDF1545" s="69"/>
      <c r="JDG1545" s="107"/>
      <c r="JDH1545" s="2"/>
      <c r="JDI1545" s="15"/>
      <c r="JDJ1545" s="15"/>
      <c r="JDK1545" s="80"/>
      <c r="JDL1545" s="52"/>
      <c r="JDM1545" s="69"/>
      <c r="JDN1545" s="69"/>
      <c r="JDO1545" s="69"/>
      <c r="JDP1545" s="107"/>
      <c r="JDQ1545" s="2"/>
      <c r="JDR1545" s="15"/>
      <c r="JDS1545" s="15"/>
      <c r="JDT1545" s="80"/>
      <c r="JDU1545" s="52"/>
      <c r="JDV1545" s="69"/>
      <c r="JDW1545" s="69"/>
      <c r="JDX1545" s="69"/>
      <c r="JDY1545" s="107"/>
      <c r="JDZ1545" s="2"/>
      <c r="JEA1545" s="15"/>
      <c r="JEB1545" s="15"/>
      <c r="JEC1545" s="80"/>
      <c r="JED1545" s="52"/>
      <c r="JEE1545" s="69"/>
      <c r="JEF1545" s="69"/>
      <c r="JEG1545" s="69"/>
      <c r="JEH1545" s="107"/>
      <c r="JEI1545" s="2"/>
      <c r="JEJ1545" s="15"/>
      <c r="JEK1545" s="15"/>
      <c r="JEL1545" s="80"/>
      <c r="JEM1545" s="52"/>
      <c r="JEN1545" s="69"/>
      <c r="JEO1545" s="69"/>
      <c r="JEP1545" s="69"/>
      <c r="JEQ1545" s="107"/>
      <c r="JER1545" s="2"/>
      <c r="JES1545" s="15"/>
      <c r="JET1545" s="15"/>
      <c r="JEU1545" s="80"/>
      <c r="JEV1545" s="52"/>
      <c r="JEW1545" s="69"/>
      <c r="JEX1545" s="69"/>
      <c r="JEY1545" s="69"/>
      <c r="JEZ1545" s="107"/>
      <c r="JFA1545" s="2"/>
      <c r="JFB1545" s="15"/>
      <c r="JFC1545" s="15"/>
      <c r="JFD1545" s="80"/>
      <c r="JFE1545" s="52"/>
      <c r="JFF1545" s="69"/>
      <c r="JFG1545" s="69"/>
      <c r="JFH1545" s="69"/>
      <c r="JFI1545" s="107"/>
      <c r="JFJ1545" s="2"/>
      <c r="JFK1545" s="15"/>
      <c r="JFL1545" s="15"/>
      <c r="JFM1545" s="80"/>
      <c r="JFN1545" s="52"/>
      <c r="JFO1545" s="69"/>
      <c r="JFP1545" s="69"/>
      <c r="JFQ1545" s="69"/>
      <c r="JFR1545" s="107"/>
      <c r="JFS1545" s="2"/>
      <c r="JFT1545" s="15"/>
      <c r="JFU1545" s="15"/>
      <c r="JFV1545" s="80"/>
      <c r="JFW1545" s="52"/>
      <c r="JFX1545" s="69"/>
      <c r="JFY1545" s="69"/>
      <c r="JFZ1545" s="69"/>
      <c r="JGA1545" s="107"/>
      <c r="JGB1545" s="2"/>
      <c r="JGC1545" s="15"/>
      <c r="JGD1545" s="15"/>
      <c r="JGE1545" s="80"/>
      <c r="JGF1545" s="52"/>
      <c r="JGG1545" s="69"/>
      <c r="JGH1545" s="69"/>
      <c r="JGI1545" s="69"/>
      <c r="JGJ1545" s="107"/>
      <c r="JGK1545" s="2"/>
      <c r="JGL1545" s="15"/>
      <c r="JGM1545" s="15"/>
      <c r="JGN1545" s="80"/>
      <c r="JGO1545" s="52"/>
      <c r="JGP1545" s="69"/>
      <c r="JGQ1545" s="69"/>
      <c r="JGR1545" s="69"/>
      <c r="JGS1545" s="107"/>
      <c r="JGT1545" s="2"/>
      <c r="JGU1545" s="15"/>
      <c r="JGV1545" s="15"/>
      <c r="JGW1545" s="80"/>
      <c r="JGX1545" s="52"/>
      <c r="JGY1545" s="69"/>
      <c r="JGZ1545" s="69"/>
      <c r="JHA1545" s="69"/>
      <c r="JHB1545" s="107"/>
      <c r="JHC1545" s="2"/>
      <c r="JHD1545" s="15"/>
      <c r="JHE1545" s="15"/>
      <c r="JHF1545" s="80"/>
      <c r="JHG1545" s="52"/>
      <c r="JHH1545" s="69"/>
      <c r="JHI1545" s="69"/>
      <c r="JHJ1545" s="69"/>
      <c r="JHK1545" s="107"/>
      <c r="JHL1545" s="2"/>
      <c r="JHM1545" s="15"/>
      <c r="JHN1545" s="15"/>
      <c r="JHO1545" s="80"/>
      <c r="JHP1545" s="52"/>
      <c r="JHQ1545" s="69"/>
      <c r="JHR1545" s="69"/>
      <c r="JHS1545" s="69"/>
      <c r="JHT1545" s="107"/>
      <c r="JHU1545" s="2"/>
      <c r="JHV1545" s="15"/>
      <c r="JHW1545" s="15"/>
      <c r="JHX1545" s="80"/>
      <c r="JHY1545" s="52"/>
      <c r="JHZ1545" s="69"/>
      <c r="JIA1545" s="69"/>
      <c r="JIB1545" s="69"/>
      <c r="JIC1545" s="107"/>
      <c r="JID1545" s="2"/>
      <c r="JIE1545" s="15"/>
      <c r="JIF1545" s="15"/>
      <c r="JIG1545" s="80"/>
      <c r="JIH1545" s="52"/>
      <c r="JII1545" s="69"/>
      <c r="JIJ1545" s="69"/>
      <c r="JIK1545" s="69"/>
      <c r="JIL1545" s="107"/>
      <c r="JIM1545" s="2"/>
      <c r="JIN1545" s="15"/>
      <c r="JIO1545" s="15"/>
      <c r="JIP1545" s="80"/>
      <c r="JIQ1545" s="52"/>
      <c r="JIR1545" s="69"/>
      <c r="JIS1545" s="69"/>
      <c r="JIT1545" s="69"/>
      <c r="JIU1545" s="107"/>
      <c r="JIV1545" s="2"/>
      <c r="JIW1545" s="15"/>
      <c r="JIX1545" s="15"/>
      <c r="JIY1545" s="80"/>
      <c r="JIZ1545" s="52"/>
      <c r="JJA1545" s="69"/>
      <c r="JJB1545" s="69"/>
      <c r="JJC1545" s="69"/>
      <c r="JJD1545" s="107"/>
      <c r="JJE1545" s="2"/>
      <c r="JJF1545" s="15"/>
      <c r="JJG1545" s="15"/>
      <c r="JJH1545" s="80"/>
      <c r="JJI1545" s="52"/>
      <c r="JJJ1545" s="69"/>
      <c r="JJK1545" s="69"/>
      <c r="JJL1545" s="69"/>
      <c r="JJM1545" s="107"/>
      <c r="JJN1545" s="2"/>
      <c r="JJO1545" s="15"/>
      <c r="JJP1545" s="15"/>
      <c r="JJQ1545" s="80"/>
      <c r="JJR1545" s="52"/>
      <c r="JJS1545" s="69"/>
      <c r="JJT1545" s="69"/>
      <c r="JJU1545" s="69"/>
      <c r="JJV1545" s="107"/>
      <c r="JJW1545" s="2"/>
      <c r="JJX1545" s="15"/>
      <c r="JJY1545" s="15"/>
      <c r="JJZ1545" s="80"/>
      <c r="JKA1545" s="52"/>
      <c r="JKB1545" s="69"/>
      <c r="JKC1545" s="69"/>
      <c r="JKD1545" s="69"/>
      <c r="JKE1545" s="107"/>
      <c r="JKF1545" s="2"/>
      <c r="JKG1545" s="15"/>
      <c r="JKH1545" s="15"/>
      <c r="JKI1545" s="80"/>
      <c r="JKJ1545" s="52"/>
      <c r="JKK1545" s="69"/>
      <c r="JKL1545" s="69"/>
      <c r="JKM1545" s="69"/>
      <c r="JKN1545" s="107"/>
      <c r="JKO1545" s="2"/>
      <c r="JKP1545" s="15"/>
      <c r="JKQ1545" s="15"/>
      <c r="JKR1545" s="80"/>
      <c r="JKS1545" s="52"/>
      <c r="JKT1545" s="69"/>
      <c r="JKU1545" s="69"/>
      <c r="JKV1545" s="69"/>
      <c r="JKW1545" s="107"/>
      <c r="JKX1545" s="2"/>
      <c r="JKY1545" s="15"/>
      <c r="JKZ1545" s="15"/>
      <c r="JLA1545" s="80"/>
      <c r="JLB1545" s="52"/>
      <c r="JLC1545" s="69"/>
      <c r="JLD1545" s="69"/>
      <c r="JLE1545" s="69"/>
      <c r="JLF1545" s="107"/>
      <c r="JLG1545" s="2"/>
      <c r="JLH1545" s="15"/>
      <c r="JLI1545" s="15"/>
      <c r="JLJ1545" s="80"/>
      <c r="JLK1545" s="52"/>
      <c r="JLL1545" s="69"/>
      <c r="JLM1545" s="69"/>
      <c r="JLN1545" s="69"/>
      <c r="JLO1545" s="107"/>
      <c r="JLP1545" s="2"/>
      <c r="JLQ1545" s="15"/>
      <c r="JLR1545" s="15"/>
      <c r="JLS1545" s="80"/>
      <c r="JLT1545" s="52"/>
      <c r="JLU1545" s="69"/>
      <c r="JLV1545" s="69"/>
      <c r="JLW1545" s="69"/>
      <c r="JLX1545" s="107"/>
      <c r="JLY1545" s="2"/>
      <c r="JLZ1545" s="15"/>
      <c r="JMA1545" s="15"/>
      <c r="JMB1545" s="80"/>
      <c r="JMC1545" s="52"/>
      <c r="JMD1545" s="69"/>
      <c r="JME1545" s="69"/>
      <c r="JMF1545" s="69"/>
      <c r="JMG1545" s="107"/>
      <c r="JMH1545" s="2"/>
      <c r="JMI1545" s="15"/>
      <c r="JMJ1545" s="15"/>
      <c r="JMK1545" s="80"/>
      <c r="JML1545" s="52"/>
      <c r="JMM1545" s="69"/>
      <c r="JMN1545" s="69"/>
      <c r="JMO1545" s="69"/>
      <c r="JMP1545" s="107"/>
      <c r="JMQ1545" s="2"/>
      <c r="JMR1545" s="15"/>
      <c r="JMS1545" s="15"/>
      <c r="JMT1545" s="80"/>
      <c r="JMU1545" s="52"/>
      <c r="JMV1545" s="69"/>
      <c r="JMW1545" s="69"/>
      <c r="JMX1545" s="69"/>
      <c r="JMY1545" s="107"/>
      <c r="JMZ1545" s="2"/>
      <c r="JNA1545" s="15"/>
      <c r="JNB1545" s="15"/>
      <c r="JNC1545" s="80"/>
      <c r="JND1545" s="52"/>
      <c r="JNE1545" s="69"/>
      <c r="JNF1545" s="69"/>
      <c r="JNG1545" s="69"/>
      <c r="JNH1545" s="107"/>
      <c r="JNI1545" s="2"/>
      <c r="JNJ1545" s="15"/>
      <c r="JNK1545" s="15"/>
      <c r="JNL1545" s="80"/>
      <c r="JNM1545" s="52"/>
      <c r="JNN1545" s="69"/>
      <c r="JNO1545" s="69"/>
      <c r="JNP1545" s="69"/>
      <c r="JNQ1545" s="107"/>
      <c r="JNR1545" s="2"/>
      <c r="JNS1545" s="15"/>
      <c r="JNT1545" s="15"/>
      <c r="JNU1545" s="80"/>
      <c r="JNV1545" s="52"/>
      <c r="JNW1545" s="69"/>
      <c r="JNX1545" s="69"/>
      <c r="JNY1545" s="69"/>
      <c r="JNZ1545" s="107"/>
      <c r="JOA1545" s="2"/>
      <c r="JOB1545" s="15"/>
      <c r="JOC1545" s="15"/>
      <c r="JOD1545" s="80"/>
      <c r="JOE1545" s="52"/>
      <c r="JOF1545" s="69"/>
      <c r="JOG1545" s="69"/>
      <c r="JOH1545" s="69"/>
      <c r="JOI1545" s="107"/>
      <c r="JOJ1545" s="2"/>
      <c r="JOK1545" s="15"/>
      <c r="JOL1545" s="15"/>
      <c r="JOM1545" s="80"/>
      <c r="JON1545" s="52"/>
      <c r="JOO1545" s="69"/>
      <c r="JOP1545" s="69"/>
      <c r="JOQ1545" s="69"/>
      <c r="JOR1545" s="107"/>
      <c r="JOS1545" s="2"/>
      <c r="JOT1545" s="15"/>
      <c r="JOU1545" s="15"/>
      <c r="JOV1545" s="80"/>
      <c r="JOW1545" s="52"/>
      <c r="JOX1545" s="69"/>
      <c r="JOY1545" s="69"/>
      <c r="JOZ1545" s="69"/>
      <c r="JPA1545" s="107"/>
      <c r="JPB1545" s="2"/>
      <c r="JPC1545" s="15"/>
      <c r="JPD1545" s="15"/>
      <c r="JPE1545" s="80"/>
      <c r="JPF1545" s="52"/>
      <c r="JPG1545" s="69"/>
      <c r="JPH1545" s="69"/>
      <c r="JPI1545" s="69"/>
      <c r="JPJ1545" s="107"/>
      <c r="JPK1545" s="2"/>
      <c r="JPL1545" s="15"/>
      <c r="JPM1545" s="15"/>
      <c r="JPN1545" s="80"/>
      <c r="JPO1545" s="52"/>
      <c r="JPP1545" s="69"/>
      <c r="JPQ1545" s="69"/>
      <c r="JPR1545" s="69"/>
      <c r="JPS1545" s="107"/>
      <c r="JPT1545" s="2"/>
      <c r="JPU1545" s="15"/>
      <c r="JPV1545" s="15"/>
      <c r="JPW1545" s="80"/>
      <c r="JPX1545" s="52"/>
      <c r="JPY1545" s="69"/>
      <c r="JPZ1545" s="69"/>
      <c r="JQA1545" s="69"/>
      <c r="JQB1545" s="107"/>
      <c r="JQC1545" s="2"/>
      <c r="JQD1545" s="15"/>
      <c r="JQE1545" s="15"/>
      <c r="JQF1545" s="80"/>
      <c r="JQG1545" s="52"/>
      <c r="JQH1545" s="69"/>
      <c r="JQI1545" s="69"/>
      <c r="JQJ1545" s="69"/>
      <c r="JQK1545" s="107"/>
      <c r="JQL1545" s="2"/>
      <c r="JQM1545" s="15"/>
      <c r="JQN1545" s="15"/>
      <c r="JQO1545" s="80"/>
      <c r="JQP1545" s="52"/>
      <c r="JQQ1545" s="69"/>
      <c r="JQR1545" s="69"/>
      <c r="JQS1545" s="69"/>
      <c r="JQT1545" s="107"/>
      <c r="JQU1545" s="2"/>
      <c r="JQV1545" s="15"/>
      <c r="JQW1545" s="15"/>
      <c r="JQX1545" s="80"/>
      <c r="JQY1545" s="52"/>
      <c r="JQZ1545" s="69"/>
      <c r="JRA1545" s="69"/>
      <c r="JRB1545" s="69"/>
      <c r="JRC1545" s="107"/>
      <c r="JRD1545" s="2"/>
      <c r="JRE1545" s="15"/>
      <c r="JRF1545" s="15"/>
      <c r="JRG1545" s="80"/>
      <c r="JRH1545" s="52"/>
      <c r="JRI1545" s="69"/>
      <c r="JRJ1545" s="69"/>
      <c r="JRK1545" s="69"/>
      <c r="JRL1545" s="107"/>
      <c r="JRM1545" s="2"/>
      <c r="JRN1545" s="15"/>
      <c r="JRO1545" s="15"/>
      <c r="JRP1545" s="80"/>
      <c r="JRQ1545" s="52"/>
      <c r="JRR1545" s="69"/>
      <c r="JRS1545" s="69"/>
      <c r="JRT1545" s="69"/>
      <c r="JRU1545" s="107"/>
      <c r="JRV1545" s="2"/>
      <c r="JRW1545" s="15"/>
      <c r="JRX1545" s="15"/>
      <c r="JRY1545" s="80"/>
      <c r="JRZ1545" s="52"/>
      <c r="JSA1545" s="69"/>
      <c r="JSB1545" s="69"/>
      <c r="JSC1545" s="69"/>
      <c r="JSD1545" s="107"/>
      <c r="JSE1545" s="2"/>
      <c r="JSF1545" s="15"/>
      <c r="JSG1545" s="15"/>
      <c r="JSH1545" s="80"/>
      <c r="JSI1545" s="52"/>
      <c r="JSJ1545" s="69"/>
      <c r="JSK1545" s="69"/>
      <c r="JSL1545" s="69"/>
      <c r="JSM1545" s="107"/>
      <c r="JSN1545" s="2"/>
      <c r="JSO1545" s="15"/>
      <c r="JSP1545" s="15"/>
      <c r="JSQ1545" s="80"/>
      <c r="JSR1545" s="52"/>
      <c r="JSS1545" s="69"/>
      <c r="JST1545" s="69"/>
      <c r="JSU1545" s="69"/>
      <c r="JSV1545" s="107"/>
      <c r="JSW1545" s="2"/>
      <c r="JSX1545" s="15"/>
      <c r="JSY1545" s="15"/>
      <c r="JSZ1545" s="80"/>
      <c r="JTA1545" s="52"/>
      <c r="JTB1545" s="69"/>
      <c r="JTC1545" s="69"/>
      <c r="JTD1545" s="69"/>
      <c r="JTE1545" s="107"/>
      <c r="JTF1545" s="2"/>
      <c r="JTG1545" s="15"/>
      <c r="JTH1545" s="15"/>
      <c r="JTI1545" s="80"/>
      <c r="JTJ1545" s="52"/>
      <c r="JTK1545" s="69"/>
      <c r="JTL1545" s="69"/>
      <c r="JTM1545" s="69"/>
      <c r="JTN1545" s="107"/>
      <c r="JTO1545" s="2"/>
      <c r="JTP1545" s="15"/>
      <c r="JTQ1545" s="15"/>
      <c r="JTR1545" s="80"/>
      <c r="JTS1545" s="52"/>
      <c r="JTT1545" s="69"/>
      <c r="JTU1545" s="69"/>
      <c r="JTV1545" s="69"/>
      <c r="JTW1545" s="107"/>
      <c r="JTX1545" s="2"/>
      <c r="JTY1545" s="15"/>
      <c r="JTZ1545" s="15"/>
      <c r="JUA1545" s="80"/>
      <c r="JUB1545" s="52"/>
      <c r="JUC1545" s="69"/>
      <c r="JUD1545" s="69"/>
      <c r="JUE1545" s="69"/>
      <c r="JUF1545" s="107"/>
      <c r="JUG1545" s="2"/>
      <c r="JUH1545" s="15"/>
      <c r="JUI1545" s="15"/>
      <c r="JUJ1545" s="80"/>
      <c r="JUK1545" s="52"/>
      <c r="JUL1545" s="69"/>
      <c r="JUM1545" s="69"/>
      <c r="JUN1545" s="69"/>
      <c r="JUO1545" s="107"/>
      <c r="JUP1545" s="2"/>
      <c r="JUQ1545" s="15"/>
      <c r="JUR1545" s="15"/>
      <c r="JUS1545" s="80"/>
      <c r="JUT1545" s="52"/>
      <c r="JUU1545" s="69"/>
      <c r="JUV1545" s="69"/>
      <c r="JUW1545" s="69"/>
      <c r="JUX1545" s="107"/>
      <c r="JUY1545" s="2"/>
      <c r="JUZ1545" s="15"/>
      <c r="JVA1545" s="15"/>
      <c r="JVB1545" s="80"/>
      <c r="JVC1545" s="52"/>
      <c r="JVD1545" s="69"/>
      <c r="JVE1545" s="69"/>
      <c r="JVF1545" s="69"/>
      <c r="JVG1545" s="107"/>
      <c r="JVH1545" s="2"/>
      <c r="JVI1545" s="15"/>
      <c r="JVJ1545" s="15"/>
      <c r="JVK1545" s="80"/>
      <c r="JVL1545" s="52"/>
      <c r="JVM1545" s="69"/>
      <c r="JVN1545" s="69"/>
      <c r="JVO1545" s="69"/>
      <c r="JVP1545" s="107"/>
      <c r="JVQ1545" s="2"/>
      <c r="JVR1545" s="15"/>
      <c r="JVS1545" s="15"/>
      <c r="JVT1545" s="80"/>
      <c r="JVU1545" s="52"/>
      <c r="JVV1545" s="69"/>
      <c r="JVW1545" s="69"/>
      <c r="JVX1545" s="69"/>
      <c r="JVY1545" s="107"/>
      <c r="JVZ1545" s="2"/>
      <c r="JWA1545" s="15"/>
      <c r="JWB1545" s="15"/>
      <c r="JWC1545" s="80"/>
      <c r="JWD1545" s="52"/>
      <c r="JWE1545" s="69"/>
      <c r="JWF1545" s="69"/>
      <c r="JWG1545" s="69"/>
      <c r="JWH1545" s="107"/>
      <c r="JWI1545" s="2"/>
      <c r="JWJ1545" s="15"/>
      <c r="JWK1545" s="15"/>
      <c r="JWL1545" s="80"/>
      <c r="JWM1545" s="52"/>
      <c r="JWN1545" s="69"/>
      <c r="JWO1545" s="69"/>
      <c r="JWP1545" s="69"/>
      <c r="JWQ1545" s="107"/>
      <c r="JWR1545" s="2"/>
      <c r="JWS1545" s="15"/>
      <c r="JWT1545" s="15"/>
      <c r="JWU1545" s="80"/>
      <c r="JWV1545" s="52"/>
      <c r="JWW1545" s="69"/>
      <c r="JWX1545" s="69"/>
      <c r="JWY1545" s="69"/>
      <c r="JWZ1545" s="107"/>
      <c r="JXA1545" s="2"/>
      <c r="JXB1545" s="15"/>
      <c r="JXC1545" s="15"/>
      <c r="JXD1545" s="80"/>
      <c r="JXE1545" s="52"/>
      <c r="JXF1545" s="69"/>
      <c r="JXG1545" s="69"/>
      <c r="JXH1545" s="69"/>
      <c r="JXI1545" s="107"/>
      <c r="JXJ1545" s="2"/>
      <c r="JXK1545" s="15"/>
      <c r="JXL1545" s="15"/>
      <c r="JXM1545" s="80"/>
      <c r="JXN1545" s="52"/>
      <c r="JXO1545" s="69"/>
      <c r="JXP1545" s="69"/>
      <c r="JXQ1545" s="69"/>
      <c r="JXR1545" s="107"/>
      <c r="JXS1545" s="2"/>
      <c r="JXT1545" s="15"/>
      <c r="JXU1545" s="15"/>
      <c r="JXV1545" s="80"/>
      <c r="JXW1545" s="52"/>
      <c r="JXX1545" s="69"/>
      <c r="JXY1545" s="69"/>
      <c r="JXZ1545" s="69"/>
      <c r="JYA1545" s="107"/>
      <c r="JYB1545" s="2"/>
      <c r="JYC1545" s="15"/>
      <c r="JYD1545" s="15"/>
      <c r="JYE1545" s="80"/>
      <c r="JYF1545" s="52"/>
      <c r="JYG1545" s="69"/>
      <c r="JYH1545" s="69"/>
      <c r="JYI1545" s="69"/>
      <c r="JYJ1545" s="107"/>
      <c r="JYK1545" s="2"/>
      <c r="JYL1545" s="15"/>
      <c r="JYM1545" s="15"/>
      <c r="JYN1545" s="80"/>
      <c r="JYO1545" s="52"/>
      <c r="JYP1545" s="69"/>
      <c r="JYQ1545" s="69"/>
      <c r="JYR1545" s="69"/>
      <c r="JYS1545" s="107"/>
      <c r="JYT1545" s="2"/>
      <c r="JYU1545" s="15"/>
      <c r="JYV1545" s="15"/>
      <c r="JYW1545" s="80"/>
      <c r="JYX1545" s="52"/>
      <c r="JYY1545" s="69"/>
      <c r="JYZ1545" s="69"/>
      <c r="JZA1545" s="69"/>
      <c r="JZB1545" s="107"/>
      <c r="JZC1545" s="2"/>
      <c r="JZD1545" s="15"/>
      <c r="JZE1545" s="15"/>
      <c r="JZF1545" s="80"/>
      <c r="JZG1545" s="52"/>
      <c r="JZH1545" s="69"/>
      <c r="JZI1545" s="69"/>
      <c r="JZJ1545" s="69"/>
      <c r="JZK1545" s="107"/>
      <c r="JZL1545" s="2"/>
      <c r="JZM1545" s="15"/>
      <c r="JZN1545" s="15"/>
      <c r="JZO1545" s="80"/>
      <c r="JZP1545" s="52"/>
      <c r="JZQ1545" s="69"/>
      <c r="JZR1545" s="69"/>
      <c r="JZS1545" s="69"/>
      <c r="JZT1545" s="107"/>
      <c r="JZU1545" s="2"/>
      <c r="JZV1545" s="15"/>
      <c r="JZW1545" s="15"/>
      <c r="JZX1545" s="80"/>
      <c r="JZY1545" s="52"/>
      <c r="JZZ1545" s="69"/>
      <c r="KAA1545" s="69"/>
      <c r="KAB1545" s="69"/>
      <c r="KAC1545" s="107"/>
      <c r="KAD1545" s="2"/>
      <c r="KAE1545" s="15"/>
      <c r="KAF1545" s="15"/>
      <c r="KAG1545" s="80"/>
      <c r="KAH1545" s="52"/>
      <c r="KAI1545" s="69"/>
      <c r="KAJ1545" s="69"/>
      <c r="KAK1545" s="69"/>
      <c r="KAL1545" s="107"/>
      <c r="KAM1545" s="2"/>
      <c r="KAN1545" s="15"/>
      <c r="KAO1545" s="15"/>
      <c r="KAP1545" s="80"/>
      <c r="KAQ1545" s="52"/>
      <c r="KAR1545" s="69"/>
      <c r="KAS1545" s="69"/>
      <c r="KAT1545" s="69"/>
      <c r="KAU1545" s="107"/>
      <c r="KAV1545" s="2"/>
      <c r="KAW1545" s="15"/>
      <c r="KAX1545" s="15"/>
      <c r="KAY1545" s="80"/>
      <c r="KAZ1545" s="52"/>
      <c r="KBA1545" s="69"/>
      <c r="KBB1545" s="69"/>
      <c r="KBC1545" s="69"/>
      <c r="KBD1545" s="107"/>
      <c r="KBE1545" s="2"/>
      <c r="KBF1545" s="15"/>
      <c r="KBG1545" s="15"/>
      <c r="KBH1545" s="80"/>
      <c r="KBI1545" s="52"/>
      <c r="KBJ1545" s="69"/>
      <c r="KBK1545" s="69"/>
      <c r="KBL1545" s="69"/>
      <c r="KBM1545" s="107"/>
      <c r="KBN1545" s="2"/>
      <c r="KBO1545" s="15"/>
      <c r="KBP1545" s="15"/>
      <c r="KBQ1545" s="80"/>
      <c r="KBR1545" s="52"/>
      <c r="KBS1545" s="69"/>
      <c r="KBT1545" s="69"/>
      <c r="KBU1545" s="69"/>
      <c r="KBV1545" s="107"/>
      <c r="KBW1545" s="2"/>
      <c r="KBX1545" s="15"/>
      <c r="KBY1545" s="15"/>
      <c r="KBZ1545" s="80"/>
      <c r="KCA1545" s="52"/>
      <c r="KCB1545" s="69"/>
      <c r="KCC1545" s="69"/>
      <c r="KCD1545" s="69"/>
      <c r="KCE1545" s="107"/>
      <c r="KCF1545" s="2"/>
      <c r="KCG1545" s="15"/>
      <c r="KCH1545" s="15"/>
      <c r="KCI1545" s="80"/>
      <c r="KCJ1545" s="52"/>
      <c r="KCK1545" s="69"/>
      <c r="KCL1545" s="69"/>
      <c r="KCM1545" s="69"/>
      <c r="KCN1545" s="107"/>
      <c r="KCO1545" s="2"/>
      <c r="KCP1545" s="15"/>
      <c r="KCQ1545" s="15"/>
      <c r="KCR1545" s="80"/>
      <c r="KCS1545" s="52"/>
      <c r="KCT1545" s="69"/>
      <c r="KCU1545" s="69"/>
      <c r="KCV1545" s="69"/>
      <c r="KCW1545" s="107"/>
      <c r="KCX1545" s="2"/>
      <c r="KCY1545" s="15"/>
      <c r="KCZ1545" s="15"/>
      <c r="KDA1545" s="80"/>
      <c r="KDB1545" s="52"/>
      <c r="KDC1545" s="69"/>
      <c r="KDD1545" s="69"/>
      <c r="KDE1545" s="69"/>
      <c r="KDF1545" s="107"/>
      <c r="KDG1545" s="2"/>
      <c r="KDH1545" s="15"/>
      <c r="KDI1545" s="15"/>
      <c r="KDJ1545" s="80"/>
      <c r="KDK1545" s="52"/>
      <c r="KDL1545" s="69"/>
      <c r="KDM1545" s="69"/>
      <c r="KDN1545" s="69"/>
      <c r="KDO1545" s="107"/>
      <c r="KDP1545" s="2"/>
      <c r="KDQ1545" s="15"/>
      <c r="KDR1545" s="15"/>
      <c r="KDS1545" s="80"/>
      <c r="KDT1545" s="52"/>
      <c r="KDU1545" s="69"/>
      <c r="KDV1545" s="69"/>
      <c r="KDW1545" s="69"/>
      <c r="KDX1545" s="107"/>
      <c r="KDY1545" s="2"/>
      <c r="KDZ1545" s="15"/>
      <c r="KEA1545" s="15"/>
      <c r="KEB1545" s="80"/>
      <c r="KEC1545" s="52"/>
      <c r="KED1545" s="69"/>
      <c r="KEE1545" s="69"/>
      <c r="KEF1545" s="69"/>
      <c r="KEG1545" s="107"/>
      <c r="KEH1545" s="2"/>
      <c r="KEI1545" s="15"/>
      <c r="KEJ1545" s="15"/>
      <c r="KEK1545" s="80"/>
      <c r="KEL1545" s="52"/>
      <c r="KEM1545" s="69"/>
      <c r="KEN1545" s="69"/>
      <c r="KEO1545" s="69"/>
      <c r="KEP1545" s="107"/>
      <c r="KEQ1545" s="2"/>
      <c r="KER1545" s="15"/>
      <c r="KES1545" s="15"/>
      <c r="KET1545" s="80"/>
      <c r="KEU1545" s="52"/>
      <c r="KEV1545" s="69"/>
      <c r="KEW1545" s="69"/>
      <c r="KEX1545" s="69"/>
      <c r="KEY1545" s="107"/>
      <c r="KEZ1545" s="2"/>
      <c r="KFA1545" s="15"/>
      <c r="KFB1545" s="15"/>
      <c r="KFC1545" s="80"/>
      <c r="KFD1545" s="52"/>
      <c r="KFE1545" s="69"/>
      <c r="KFF1545" s="69"/>
      <c r="KFG1545" s="69"/>
      <c r="KFH1545" s="107"/>
      <c r="KFI1545" s="2"/>
      <c r="KFJ1545" s="15"/>
      <c r="KFK1545" s="15"/>
      <c r="KFL1545" s="80"/>
      <c r="KFM1545" s="52"/>
      <c r="KFN1545" s="69"/>
      <c r="KFO1545" s="69"/>
      <c r="KFP1545" s="69"/>
      <c r="KFQ1545" s="107"/>
      <c r="KFR1545" s="2"/>
      <c r="KFS1545" s="15"/>
      <c r="KFT1545" s="15"/>
      <c r="KFU1545" s="80"/>
      <c r="KFV1545" s="52"/>
      <c r="KFW1545" s="69"/>
      <c r="KFX1545" s="69"/>
      <c r="KFY1545" s="69"/>
      <c r="KFZ1545" s="107"/>
      <c r="KGA1545" s="2"/>
      <c r="KGB1545" s="15"/>
      <c r="KGC1545" s="15"/>
      <c r="KGD1545" s="80"/>
      <c r="KGE1545" s="52"/>
      <c r="KGF1545" s="69"/>
      <c r="KGG1545" s="69"/>
      <c r="KGH1545" s="69"/>
      <c r="KGI1545" s="107"/>
      <c r="KGJ1545" s="2"/>
      <c r="KGK1545" s="15"/>
      <c r="KGL1545" s="15"/>
      <c r="KGM1545" s="80"/>
      <c r="KGN1545" s="52"/>
      <c r="KGO1545" s="69"/>
      <c r="KGP1545" s="69"/>
      <c r="KGQ1545" s="69"/>
      <c r="KGR1545" s="107"/>
      <c r="KGS1545" s="2"/>
      <c r="KGT1545" s="15"/>
      <c r="KGU1545" s="15"/>
      <c r="KGV1545" s="80"/>
      <c r="KGW1545" s="52"/>
      <c r="KGX1545" s="69"/>
      <c r="KGY1545" s="69"/>
      <c r="KGZ1545" s="69"/>
      <c r="KHA1545" s="107"/>
      <c r="KHB1545" s="2"/>
      <c r="KHC1545" s="15"/>
      <c r="KHD1545" s="15"/>
      <c r="KHE1545" s="80"/>
      <c r="KHF1545" s="52"/>
      <c r="KHG1545" s="69"/>
      <c r="KHH1545" s="69"/>
      <c r="KHI1545" s="69"/>
      <c r="KHJ1545" s="107"/>
      <c r="KHK1545" s="2"/>
      <c r="KHL1545" s="15"/>
      <c r="KHM1545" s="15"/>
      <c r="KHN1545" s="80"/>
      <c r="KHO1545" s="52"/>
      <c r="KHP1545" s="69"/>
      <c r="KHQ1545" s="69"/>
      <c r="KHR1545" s="69"/>
      <c r="KHS1545" s="107"/>
      <c r="KHT1545" s="2"/>
      <c r="KHU1545" s="15"/>
      <c r="KHV1545" s="15"/>
      <c r="KHW1545" s="80"/>
      <c r="KHX1545" s="52"/>
      <c r="KHY1545" s="69"/>
      <c r="KHZ1545" s="69"/>
      <c r="KIA1545" s="69"/>
      <c r="KIB1545" s="107"/>
      <c r="KIC1545" s="2"/>
      <c r="KID1545" s="15"/>
      <c r="KIE1545" s="15"/>
      <c r="KIF1545" s="80"/>
      <c r="KIG1545" s="52"/>
      <c r="KIH1545" s="69"/>
      <c r="KII1545" s="69"/>
      <c r="KIJ1545" s="69"/>
      <c r="KIK1545" s="107"/>
      <c r="KIL1545" s="2"/>
      <c r="KIM1545" s="15"/>
      <c r="KIN1545" s="15"/>
      <c r="KIO1545" s="80"/>
      <c r="KIP1545" s="52"/>
      <c r="KIQ1545" s="69"/>
      <c r="KIR1545" s="69"/>
      <c r="KIS1545" s="69"/>
      <c r="KIT1545" s="107"/>
      <c r="KIU1545" s="2"/>
      <c r="KIV1545" s="15"/>
      <c r="KIW1545" s="15"/>
      <c r="KIX1545" s="80"/>
      <c r="KIY1545" s="52"/>
      <c r="KIZ1545" s="69"/>
      <c r="KJA1545" s="69"/>
      <c r="KJB1545" s="69"/>
      <c r="KJC1545" s="107"/>
      <c r="KJD1545" s="2"/>
      <c r="KJE1545" s="15"/>
      <c r="KJF1545" s="15"/>
      <c r="KJG1545" s="80"/>
      <c r="KJH1545" s="52"/>
      <c r="KJI1545" s="69"/>
      <c r="KJJ1545" s="69"/>
      <c r="KJK1545" s="69"/>
      <c r="KJL1545" s="107"/>
      <c r="KJM1545" s="2"/>
      <c r="KJN1545" s="15"/>
      <c r="KJO1545" s="15"/>
      <c r="KJP1545" s="80"/>
      <c r="KJQ1545" s="52"/>
      <c r="KJR1545" s="69"/>
      <c r="KJS1545" s="69"/>
      <c r="KJT1545" s="69"/>
      <c r="KJU1545" s="107"/>
      <c r="KJV1545" s="2"/>
      <c r="KJW1545" s="15"/>
      <c r="KJX1545" s="15"/>
      <c r="KJY1545" s="80"/>
      <c r="KJZ1545" s="52"/>
      <c r="KKA1545" s="69"/>
      <c r="KKB1545" s="69"/>
      <c r="KKC1545" s="69"/>
      <c r="KKD1545" s="107"/>
      <c r="KKE1545" s="2"/>
      <c r="KKF1545" s="15"/>
      <c r="KKG1545" s="15"/>
      <c r="KKH1545" s="80"/>
      <c r="KKI1545" s="52"/>
      <c r="KKJ1545" s="69"/>
      <c r="KKK1545" s="69"/>
      <c r="KKL1545" s="69"/>
      <c r="KKM1545" s="107"/>
      <c r="KKN1545" s="2"/>
      <c r="KKO1545" s="15"/>
      <c r="KKP1545" s="15"/>
      <c r="KKQ1545" s="80"/>
      <c r="KKR1545" s="52"/>
      <c r="KKS1545" s="69"/>
      <c r="KKT1545" s="69"/>
      <c r="KKU1545" s="69"/>
      <c r="KKV1545" s="107"/>
      <c r="KKW1545" s="2"/>
      <c r="KKX1545" s="15"/>
      <c r="KKY1545" s="15"/>
      <c r="KKZ1545" s="80"/>
      <c r="KLA1545" s="52"/>
      <c r="KLB1545" s="69"/>
      <c r="KLC1545" s="69"/>
      <c r="KLD1545" s="69"/>
      <c r="KLE1545" s="107"/>
      <c r="KLF1545" s="2"/>
      <c r="KLG1545" s="15"/>
      <c r="KLH1545" s="15"/>
      <c r="KLI1545" s="80"/>
      <c r="KLJ1545" s="52"/>
      <c r="KLK1545" s="69"/>
      <c r="KLL1545" s="69"/>
      <c r="KLM1545" s="69"/>
      <c r="KLN1545" s="107"/>
      <c r="KLO1545" s="2"/>
      <c r="KLP1545" s="15"/>
      <c r="KLQ1545" s="15"/>
      <c r="KLR1545" s="80"/>
      <c r="KLS1545" s="52"/>
      <c r="KLT1545" s="69"/>
      <c r="KLU1545" s="69"/>
      <c r="KLV1545" s="69"/>
      <c r="KLW1545" s="107"/>
      <c r="KLX1545" s="2"/>
      <c r="KLY1545" s="15"/>
      <c r="KLZ1545" s="15"/>
      <c r="KMA1545" s="80"/>
      <c r="KMB1545" s="52"/>
      <c r="KMC1545" s="69"/>
      <c r="KMD1545" s="69"/>
      <c r="KME1545" s="69"/>
      <c r="KMF1545" s="107"/>
      <c r="KMG1545" s="2"/>
      <c r="KMH1545" s="15"/>
      <c r="KMI1545" s="15"/>
      <c r="KMJ1545" s="80"/>
      <c r="KMK1545" s="52"/>
      <c r="KML1545" s="69"/>
      <c r="KMM1545" s="69"/>
      <c r="KMN1545" s="69"/>
      <c r="KMO1545" s="107"/>
      <c r="KMP1545" s="2"/>
      <c r="KMQ1545" s="15"/>
      <c r="KMR1545" s="15"/>
      <c r="KMS1545" s="80"/>
      <c r="KMT1545" s="52"/>
      <c r="KMU1545" s="69"/>
      <c r="KMV1545" s="69"/>
      <c r="KMW1545" s="69"/>
      <c r="KMX1545" s="107"/>
      <c r="KMY1545" s="2"/>
      <c r="KMZ1545" s="15"/>
      <c r="KNA1545" s="15"/>
      <c r="KNB1545" s="80"/>
      <c r="KNC1545" s="52"/>
      <c r="KND1545" s="69"/>
      <c r="KNE1545" s="69"/>
      <c r="KNF1545" s="69"/>
      <c r="KNG1545" s="107"/>
      <c r="KNH1545" s="2"/>
      <c r="KNI1545" s="15"/>
      <c r="KNJ1545" s="15"/>
      <c r="KNK1545" s="80"/>
      <c r="KNL1545" s="52"/>
      <c r="KNM1545" s="69"/>
      <c r="KNN1545" s="69"/>
      <c r="KNO1545" s="69"/>
      <c r="KNP1545" s="107"/>
      <c r="KNQ1545" s="2"/>
      <c r="KNR1545" s="15"/>
      <c r="KNS1545" s="15"/>
      <c r="KNT1545" s="80"/>
      <c r="KNU1545" s="52"/>
      <c r="KNV1545" s="69"/>
      <c r="KNW1545" s="69"/>
      <c r="KNX1545" s="69"/>
      <c r="KNY1545" s="107"/>
      <c r="KNZ1545" s="2"/>
      <c r="KOA1545" s="15"/>
      <c r="KOB1545" s="15"/>
      <c r="KOC1545" s="80"/>
      <c r="KOD1545" s="52"/>
      <c r="KOE1545" s="69"/>
      <c r="KOF1545" s="69"/>
      <c r="KOG1545" s="69"/>
      <c r="KOH1545" s="107"/>
      <c r="KOI1545" s="2"/>
      <c r="KOJ1545" s="15"/>
      <c r="KOK1545" s="15"/>
      <c r="KOL1545" s="80"/>
      <c r="KOM1545" s="52"/>
      <c r="KON1545" s="69"/>
      <c r="KOO1545" s="69"/>
      <c r="KOP1545" s="69"/>
      <c r="KOQ1545" s="107"/>
      <c r="KOR1545" s="2"/>
      <c r="KOS1545" s="15"/>
      <c r="KOT1545" s="15"/>
      <c r="KOU1545" s="80"/>
      <c r="KOV1545" s="52"/>
      <c r="KOW1545" s="69"/>
      <c r="KOX1545" s="69"/>
      <c r="KOY1545" s="69"/>
      <c r="KOZ1545" s="107"/>
      <c r="KPA1545" s="2"/>
      <c r="KPB1545" s="15"/>
      <c r="KPC1545" s="15"/>
      <c r="KPD1545" s="80"/>
      <c r="KPE1545" s="52"/>
      <c r="KPF1545" s="69"/>
      <c r="KPG1545" s="69"/>
      <c r="KPH1545" s="69"/>
      <c r="KPI1545" s="107"/>
      <c r="KPJ1545" s="2"/>
      <c r="KPK1545" s="15"/>
      <c r="KPL1545" s="15"/>
      <c r="KPM1545" s="80"/>
      <c r="KPN1545" s="52"/>
      <c r="KPO1545" s="69"/>
      <c r="KPP1545" s="69"/>
      <c r="KPQ1545" s="69"/>
      <c r="KPR1545" s="107"/>
      <c r="KPS1545" s="2"/>
      <c r="KPT1545" s="15"/>
      <c r="KPU1545" s="15"/>
      <c r="KPV1545" s="80"/>
      <c r="KPW1545" s="52"/>
      <c r="KPX1545" s="69"/>
      <c r="KPY1545" s="69"/>
      <c r="KPZ1545" s="69"/>
      <c r="KQA1545" s="107"/>
      <c r="KQB1545" s="2"/>
      <c r="KQC1545" s="15"/>
      <c r="KQD1545" s="15"/>
      <c r="KQE1545" s="80"/>
      <c r="KQF1545" s="52"/>
      <c r="KQG1545" s="69"/>
      <c r="KQH1545" s="69"/>
      <c r="KQI1545" s="69"/>
      <c r="KQJ1545" s="107"/>
      <c r="KQK1545" s="2"/>
      <c r="KQL1545" s="15"/>
      <c r="KQM1545" s="15"/>
      <c r="KQN1545" s="80"/>
      <c r="KQO1545" s="52"/>
      <c r="KQP1545" s="69"/>
      <c r="KQQ1545" s="69"/>
      <c r="KQR1545" s="69"/>
      <c r="KQS1545" s="107"/>
      <c r="KQT1545" s="2"/>
      <c r="KQU1545" s="15"/>
      <c r="KQV1545" s="15"/>
      <c r="KQW1545" s="80"/>
      <c r="KQX1545" s="52"/>
      <c r="KQY1545" s="69"/>
      <c r="KQZ1545" s="69"/>
      <c r="KRA1545" s="69"/>
      <c r="KRB1545" s="107"/>
      <c r="KRC1545" s="2"/>
      <c r="KRD1545" s="15"/>
      <c r="KRE1545" s="15"/>
      <c r="KRF1545" s="80"/>
      <c r="KRG1545" s="52"/>
      <c r="KRH1545" s="69"/>
      <c r="KRI1545" s="69"/>
      <c r="KRJ1545" s="69"/>
      <c r="KRK1545" s="107"/>
      <c r="KRL1545" s="2"/>
      <c r="KRM1545" s="15"/>
      <c r="KRN1545" s="15"/>
      <c r="KRO1545" s="80"/>
      <c r="KRP1545" s="52"/>
      <c r="KRQ1545" s="69"/>
      <c r="KRR1545" s="69"/>
      <c r="KRS1545" s="69"/>
      <c r="KRT1545" s="107"/>
      <c r="KRU1545" s="2"/>
      <c r="KRV1545" s="15"/>
      <c r="KRW1545" s="15"/>
      <c r="KRX1545" s="80"/>
      <c r="KRY1545" s="52"/>
      <c r="KRZ1545" s="69"/>
      <c r="KSA1545" s="69"/>
      <c r="KSB1545" s="69"/>
      <c r="KSC1545" s="107"/>
      <c r="KSD1545" s="2"/>
      <c r="KSE1545" s="15"/>
      <c r="KSF1545" s="15"/>
      <c r="KSG1545" s="80"/>
      <c r="KSH1545" s="52"/>
      <c r="KSI1545" s="69"/>
      <c r="KSJ1545" s="69"/>
      <c r="KSK1545" s="69"/>
      <c r="KSL1545" s="107"/>
      <c r="KSM1545" s="2"/>
      <c r="KSN1545" s="15"/>
      <c r="KSO1545" s="15"/>
      <c r="KSP1545" s="80"/>
      <c r="KSQ1545" s="52"/>
      <c r="KSR1545" s="69"/>
      <c r="KSS1545" s="69"/>
      <c r="KST1545" s="69"/>
      <c r="KSU1545" s="107"/>
      <c r="KSV1545" s="2"/>
      <c r="KSW1545" s="15"/>
      <c r="KSX1545" s="15"/>
      <c r="KSY1545" s="80"/>
      <c r="KSZ1545" s="52"/>
      <c r="KTA1545" s="69"/>
      <c r="KTB1545" s="69"/>
      <c r="KTC1545" s="69"/>
      <c r="KTD1545" s="107"/>
      <c r="KTE1545" s="2"/>
      <c r="KTF1545" s="15"/>
      <c r="KTG1545" s="15"/>
      <c r="KTH1545" s="80"/>
      <c r="KTI1545" s="52"/>
      <c r="KTJ1545" s="69"/>
      <c r="KTK1545" s="69"/>
      <c r="KTL1545" s="69"/>
      <c r="KTM1545" s="107"/>
      <c r="KTN1545" s="2"/>
      <c r="KTO1545" s="15"/>
      <c r="KTP1545" s="15"/>
      <c r="KTQ1545" s="80"/>
      <c r="KTR1545" s="52"/>
      <c r="KTS1545" s="69"/>
      <c r="KTT1545" s="69"/>
      <c r="KTU1545" s="69"/>
      <c r="KTV1545" s="107"/>
      <c r="KTW1545" s="2"/>
      <c r="KTX1545" s="15"/>
      <c r="KTY1545" s="15"/>
      <c r="KTZ1545" s="80"/>
      <c r="KUA1545" s="52"/>
      <c r="KUB1545" s="69"/>
      <c r="KUC1545" s="69"/>
      <c r="KUD1545" s="69"/>
      <c r="KUE1545" s="107"/>
      <c r="KUF1545" s="2"/>
      <c r="KUG1545" s="15"/>
      <c r="KUH1545" s="15"/>
      <c r="KUI1545" s="80"/>
      <c r="KUJ1545" s="52"/>
      <c r="KUK1545" s="69"/>
      <c r="KUL1545" s="69"/>
      <c r="KUM1545" s="69"/>
      <c r="KUN1545" s="107"/>
      <c r="KUO1545" s="2"/>
      <c r="KUP1545" s="15"/>
      <c r="KUQ1545" s="15"/>
      <c r="KUR1545" s="80"/>
      <c r="KUS1545" s="52"/>
      <c r="KUT1545" s="69"/>
      <c r="KUU1545" s="69"/>
      <c r="KUV1545" s="69"/>
      <c r="KUW1545" s="107"/>
      <c r="KUX1545" s="2"/>
      <c r="KUY1545" s="15"/>
      <c r="KUZ1545" s="15"/>
      <c r="KVA1545" s="80"/>
      <c r="KVB1545" s="52"/>
      <c r="KVC1545" s="69"/>
      <c r="KVD1545" s="69"/>
      <c r="KVE1545" s="69"/>
      <c r="KVF1545" s="107"/>
      <c r="KVG1545" s="2"/>
      <c r="KVH1545" s="15"/>
      <c r="KVI1545" s="15"/>
      <c r="KVJ1545" s="80"/>
      <c r="KVK1545" s="52"/>
      <c r="KVL1545" s="69"/>
      <c r="KVM1545" s="69"/>
      <c r="KVN1545" s="69"/>
      <c r="KVO1545" s="107"/>
      <c r="KVP1545" s="2"/>
      <c r="KVQ1545" s="15"/>
      <c r="KVR1545" s="15"/>
      <c r="KVS1545" s="80"/>
      <c r="KVT1545" s="52"/>
      <c r="KVU1545" s="69"/>
      <c r="KVV1545" s="69"/>
      <c r="KVW1545" s="69"/>
      <c r="KVX1545" s="107"/>
      <c r="KVY1545" s="2"/>
      <c r="KVZ1545" s="15"/>
      <c r="KWA1545" s="15"/>
      <c r="KWB1545" s="80"/>
      <c r="KWC1545" s="52"/>
      <c r="KWD1545" s="69"/>
      <c r="KWE1545" s="69"/>
      <c r="KWF1545" s="69"/>
      <c r="KWG1545" s="107"/>
      <c r="KWH1545" s="2"/>
      <c r="KWI1545" s="15"/>
      <c r="KWJ1545" s="15"/>
      <c r="KWK1545" s="80"/>
      <c r="KWL1545" s="52"/>
      <c r="KWM1545" s="69"/>
      <c r="KWN1545" s="69"/>
      <c r="KWO1545" s="69"/>
      <c r="KWP1545" s="107"/>
      <c r="KWQ1545" s="2"/>
      <c r="KWR1545" s="15"/>
      <c r="KWS1545" s="15"/>
      <c r="KWT1545" s="80"/>
      <c r="KWU1545" s="52"/>
      <c r="KWV1545" s="69"/>
      <c r="KWW1545" s="69"/>
      <c r="KWX1545" s="69"/>
      <c r="KWY1545" s="107"/>
      <c r="KWZ1545" s="2"/>
      <c r="KXA1545" s="15"/>
      <c r="KXB1545" s="15"/>
      <c r="KXC1545" s="80"/>
      <c r="KXD1545" s="52"/>
      <c r="KXE1545" s="69"/>
      <c r="KXF1545" s="69"/>
      <c r="KXG1545" s="69"/>
      <c r="KXH1545" s="107"/>
      <c r="KXI1545" s="2"/>
      <c r="KXJ1545" s="15"/>
      <c r="KXK1545" s="15"/>
      <c r="KXL1545" s="80"/>
      <c r="KXM1545" s="52"/>
      <c r="KXN1545" s="69"/>
      <c r="KXO1545" s="69"/>
      <c r="KXP1545" s="69"/>
      <c r="KXQ1545" s="107"/>
      <c r="KXR1545" s="2"/>
      <c r="KXS1545" s="15"/>
      <c r="KXT1545" s="15"/>
      <c r="KXU1545" s="80"/>
      <c r="KXV1545" s="52"/>
      <c r="KXW1545" s="69"/>
      <c r="KXX1545" s="69"/>
      <c r="KXY1545" s="69"/>
      <c r="KXZ1545" s="107"/>
      <c r="KYA1545" s="2"/>
      <c r="KYB1545" s="15"/>
      <c r="KYC1545" s="15"/>
      <c r="KYD1545" s="80"/>
      <c r="KYE1545" s="52"/>
      <c r="KYF1545" s="69"/>
      <c r="KYG1545" s="69"/>
      <c r="KYH1545" s="69"/>
      <c r="KYI1545" s="107"/>
      <c r="KYJ1545" s="2"/>
      <c r="KYK1545" s="15"/>
      <c r="KYL1545" s="15"/>
      <c r="KYM1545" s="80"/>
      <c r="KYN1545" s="52"/>
      <c r="KYO1545" s="69"/>
      <c r="KYP1545" s="69"/>
      <c r="KYQ1545" s="69"/>
      <c r="KYR1545" s="107"/>
      <c r="KYS1545" s="2"/>
      <c r="KYT1545" s="15"/>
      <c r="KYU1545" s="15"/>
      <c r="KYV1545" s="80"/>
      <c r="KYW1545" s="52"/>
      <c r="KYX1545" s="69"/>
      <c r="KYY1545" s="69"/>
      <c r="KYZ1545" s="69"/>
      <c r="KZA1545" s="107"/>
      <c r="KZB1545" s="2"/>
      <c r="KZC1545" s="15"/>
      <c r="KZD1545" s="15"/>
      <c r="KZE1545" s="80"/>
      <c r="KZF1545" s="52"/>
      <c r="KZG1545" s="69"/>
      <c r="KZH1545" s="69"/>
      <c r="KZI1545" s="69"/>
      <c r="KZJ1545" s="107"/>
      <c r="KZK1545" s="2"/>
      <c r="KZL1545" s="15"/>
      <c r="KZM1545" s="15"/>
      <c r="KZN1545" s="80"/>
      <c r="KZO1545" s="52"/>
      <c r="KZP1545" s="69"/>
      <c r="KZQ1545" s="69"/>
      <c r="KZR1545" s="69"/>
      <c r="KZS1545" s="107"/>
      <c r="KZT1545" s="2"/>
      <c r="KZU1545" s="15"/>
      <c r="KZV1545" s="15"/>
      <c r="KZW1545" s="80"/>
      <c r="KZX1545" s="52"/>
      <c r="KZY1545" s="69"/>
      <c r="KZZ1545" s="69"/>
      <c r="LAA1545" s="69"/>
      <c r="LAB1545" s="107"/>
      <c r="LAC1545" s="2"/>
      <c r="LAD1545" s="15"/>
      <c r="LAE1545" s="15"/>
      <c r="LAF1545" s="80"/>
      <c r="LAG1545" s="52"/>
      <c r="LAH1545" s="69"/>
      <c r="LAI1545" s="69"/>
      <c r="LAJ1545" s="69"/>
      <c r="LAK1545" s="107"/>
      <c r="LAL1545" s="2"/>
      <c r="LAM1545" s="15"/>
      <c r="LAN1545" s="15"/>
      <c r="LAO1545" s="80"/>
      <c r="LAP1545" s="52"/>
      <c r="LAQ1545" s="69"/>
      <c r="LAR1545" s="69"/>
      <c r="LAS1545" s="69"/>
      <c r="LAT1545" s="107"/>
      <c r="LAU1545" s="2"/>
      <c r="LAV1545" s="15"/>
      <c r="LAW1545" s="15"/>
      <c r="LAX1545" s="80"/>
      <c r="LAY1545" s="52"/>
      <c r="LAZ1545" s="69"/>
      <c r="LBA1545" s="69"/>
      <c r="LBB1545" s="69"/>
      <c r="LBC1545" s="107"/>
      <c r="LBD1545" s="2"/>
      <c r="LBE1545" s="15"/>
      <c r="LBF1545" s="15"/>
      <c r="LBG1545" s="80"/>
      <c r="LBH1545" s="52"/>
      <c r="LBI1545" s="69"/>
      <c r="LBJ1545" s="69"/>
      <c r="LBK1545" s="69"/>
      <c r="LBL1545" s="107"/>
      <c r="LBM1545" s="2"/>
      <c r="LBN1545" s="15"/>
      <c r="LBO1545" s="15"/>
      <c r="LBP1545" s="80"/>
      <c r="LBQ1545" s="52"/>
      <c r="LBR1545" s="69"/>
      <c r="LBS1545" s="69"/>
      <c r="LBT1545" s="69"/>
      <c r="LBU1545" s="107"/>
      <c r="LBV1545" s="2"/>
      <c r="LBW1545" s="15"/>
      <c r="LBX1545" s="15"/>
      <c r="LBY1545" s="80"/>
      <c r="LBZ1545" s="52"/>
      <c r="LCA1545" s="69"/>
      <c r="LCB1545" s="69"/>
      <c r="LCC1545" s="69"/>
      <c r="LCD1545" s="107"/>
      <c r="LCE1545" s="2"/>
      <c r="LCF1545" s="15"/>
      <c r="LCG1545" s="15"/>
      <c r="LCH1545" s="80"/>
      <c r="LCI1545" s="52"/>
      <c r="LCJ1545" s="69"/>
      <c r="LCK1545" s="69"/>
      <c r="LCL1545" s="69"/>
      <c r="LCM1545" s="107"/>
      <c r="LCN1545" s="2"/>
      <c r="LCO1545" s="15"/>
      <c r="LCP1545" s="15"/>
      <c r="LCQ1545" s="80"/>
      <c r="LCR1545" s="52"/>
      <c r="LCS1545" s="69"/>
      <c r="LCT1545" s="69"/>
      <c r="LCU1545" s="69"/>
      <c r="LCV1545" s="107"/>
      <c r="LCW1545" s="2"/>
      <c r="LCX1545" s="15"/>
      <c r="LCY1545" s="15"/>
      <c r="LCZ1545" s="80"/>
      <c r="LDA1545" s="52"/>
      <c r="LDB1545" s="69"/>
      <c r="LDC1545" s="69"/>
      <c r="LDD1545" s="69"/>
      <c r="LDE1545" s="107"/>
      <c r="LDF1545" s="2"/>
      <c r="LDG1545" s="15"/>
      <c r="LDH1545" s="15"/>
      <c r="LDI1545" s="80"/>
      <c r="LDJ1545" s="52"/>
      <c r="LDK1545" s="69"/>
      <c r="LDL1545" s="69"/>
      <c r="LDM1545" s="69"/>
      <c r="LDN1545" s="107"/>
      <c r="LDO1545" s="2"/>
      <c r="LDP1545" s="15"/>
      <c r="LDQ1545" s="15"/>
      <c r="LDR1545" s="80"/>
      <c r="LDS1545" s="52"/>
      <c r="LDT1545" s="69"/>
      <c r="LDU1545" s="69"/>
      <c r="LDV1545" s="69"/>
      <c r="LDW1545" s="107"/>
      <c r="LDX1545" s="2"/>
      <c r="LDY1545" s="15"/>
      <c r="LDZ1545" s="15"/>
      <c r="LEA1545" s="80"/>
      <c r="LEB1545" s="52"/>
      <c r="LEC1545" s="69"/>
      <c r="LED1545" s="69"/>
      <c r="LEE1545" s="69"/>
      <c r="LEF1545" s="107"/>
      <c r="LEG1545" s="2"/>
      <c r="LEH1545" s="15"/>
      <c r="LEI1545" s="15"/>
      <c r="LEJ1545" s="80"/>
      <c r="LEK1545" s="52"/>
      <c r="LEL1545" s="69"/>
      <c r="LEM1545" s="69"/>
      <c r="LEN1545" s="69"/>
      <c r="LEO1545" s="107"/>
      <c r="LEP1545" s="2"/>
      <c r="LEQ1545" s="15"/>
      <c r="LER1545" s="15"/>
      <c r="LES1545" s="80"/>
      <c r="LET1545" s="52"/>
      <c r="LEU1545" s="69"/>
      <c r="LEV1545" s="69"/>
      <c r="LEW1545" s="69"/>
      <c r="LEX1545" s="107"/>
      <c r="LEY1545" s="2"/>
      <c r="LEZ1545" s="15"/>
      <c r="LFA1545" s="15"/>
      <c r="LFB1545" s="80"/>
      <c r="LFC1545" s="52"/>
      <c r="LFD1545" s="69"/>
      <c r="LFE1545" s="69"/>
      <c r="LFF1545" s="69"/>
      <c r="LFG1545" s="107"/>
      <c r="LFH1545" s="2"/>
      <c r="LFI1545" s="15"/>
      <c r="LFJ1545" s="15"/>
      <c r="LFK1545" s="80"/>
      <c r="LFL1545" s="52"/>
      <c r="LFM1545" s="69"/>
      <c r="LFN1545" s="69"/>
      <c r="LFO1545" s="69"/>
      <c r="LFP1545" s="107"/>
      <c r="LFQ1545" s="2"/>
      <c r="LFR1545" s="15"/>
      <c r="LFS1545" s="15"/>
      <c r="LFT1545" s="80"/>
      <c r="LFU1545" s="52"/>
      <c r="LFV1545" s="69"/>
      <c r="LFW1545" s="69"/>
      <c r="LFX1545" s="69"/>
      <c r="LFY1545" s="107"/>
      <c r="LFZ1545" s="2"/>
      <c r="LGA1545" s="15"/>
      <c r="LGB1545" s="15"/>
      <c r="LGC1545" s="80"/>
      <c r="LGD1545" s="52"/>
      <c r="LGE1545" s="69"/>
      <c r="LGF1545" s="69"/>
      <c r="LGG1545" s="69"/>
      <c r="LGH1545" s="107"/>
      <c r="LGI1545" s="2"/>
      <c r="LGJ1545" s="15"/>
      <c r="LGK1545" s="15"/>
      <c r="LGL1545" s="80"/>
      <c r="LGM1545" s="52"/>
      <c r="LGN1545" s="69"/>
      <c r="LGO1545" s="69"/>
      <c r="LGP1545" s="69"/>
      <c r="LGQ1545" s="107"/>
      <c r="LGR1545" s="2"/>
      <c r="LGS1545" s="15"/>
      <c r="LGT1545" s="15"/>
      <c r="LGU1545" s="80"/>
      <c r="LGV1545" s="52"/>
      <c r="LGW1545" s="69"/>
      <c r="LGX1545" s="69"/>
      <c r="LGY1545" s="69"/>
      <c r="LGZ1545" s="107"/>
      <c r="LHA1545" s="2"/>
      <c r="LHB1545" s="15"/>
      <c r="LHC1545" s="15"/>
      <c r="LHD1545" s="80"/>
      <c r="LHE1545" s="52"/>
      <c r="LHF1545" s="69"/>
      <c r="LHG1545" s="69"/>
      <c r="LHH1545" s="69"/>
      <c r="LHI1545" s="107"/>
      <c r="LHJ1545" s="2"/>
      <c r="LHK1545" s="15"/>
      <c r="LHL1545" s="15"/>
      <c r="LHM1545" s="80"/>
      <c r="LHN1545" s="52"/>
      <c r="LHO1545" s="69"/>
      <c r="LHP1545" s="69"/>
      <c r="LHQ1545" s="69"/>
      <c r="LHR1545" s="107"/>
      <c r="LHS1545" s="2"/>
      <c r="LHT1545" s="15"/>
      <c r="LHU1545" s="15"/>
      <c r="LHV1545" s="80"/>
      <c r="LHW1545" s="52"/>
      <c r="LHX1545" s="69"/>
      <c r="LHY1545" s="69"/>
      <c r="LHZ1545" s="69"/>
      <c r="LIA1545" s="107"/>
      <c r="LIB1545" s="2"/>
      <c r="LIC1545" s="15"/>
      <c r="LID1545" s="15"/>
      <c r="LIE1545" s="80"/>
      <c r="LIF1545" s="52"/>
      <c r="LIG1545" s="69"/>
      <c r="LIH1545" s="69"/>
      <c r="LII1545" s="69"/>
      <c r="LIJ1545" s="107"/>
      <c r="LIK1545" s="2"/>
      <c r="LIL1545" s="15"/>
      <c r="LIM1545" s="15"/>
      <c r="LIN1545" s="80"/>
      <c r="LIO1545" s="52"/>
      <c r="LIP1545" s="69"/>
      <c r="LIQ1545" s="69"/>
      <c r="LIR1545" s="69"/>
      <c r="LIS1545" s="107"/>
      <c r="LIT1545" s="2"/>
      <c r="LIU1545" s="15"/>
      <c r="LIV1545" s="15"/>
      <c r="LIW1545" s="80"/>
      <c r="LIX1545" s="52"/>
      <c r="LIY1545" s="69"/>
      <c r="LIZ1545" s="69"/>
      <c r="LJA1545" s="69"/>
      <c r="LJB1545" s="107"/>
      <c r="LJC1545" s="2"/>
      <c r="LJD1545" s="15"/>
      <c r="LJE1545" s="15"/>
      <c r="LJF1545" s="80"/>
      <c r="LJG1545" s="52"/>
      <c r="LJH1545" s="69"/>
      <c r="LJI1545" s="69"/>
      <c r="LJJ1545" s="69"/>
      <c r="LJK1545" s="107"/>
      <c r="LJL1545" s="2"/>
      <c r="LJM1545" s="15"/>
      <c r="LJN1545" s="15"/>
      <c r="LJO1545" s="80"/>
      <c r="LJP1545" s="52"/>
      <c r="LJQ1545" s="69"/>
      <c r="LJR1545" s="69"/>
      <c r="LJS1545" s="69"/>
      <c r="LJT1545" s="107"/>
      <c r="LJU1545" s="2"/>
      <c r="LJV1545" s="15"/>
      <c r="LJW1545" s="15"/>
      <c r="LJX1545" s="80"/>
      <c r="LJY1545" s="52"/>
      <c r="LJZ1545" s="69"/>
      <c r="LKA1545" s="69"/>
      <c r="LKB1545" s="69"/>
      <c r="LKC1545" s="107"/>
      <c r="LKD1545" s="2"/>
      <c r="LKE1545" s="15"/>
      <c r="LKF1545" s="15"/>
      <c r="LKG1545" s="80"/>
      <c r="LKH1545" s="52"/>
      <c r="LKI1545" s="69"/>
      <c r="LKJ1545" s="69"/>
      <c r="LKK1545" s="69"/>
      <c r="LKL1545" s="107"/>
      <c r="LKM1545" s="2"/>
      <c r="LKN1545" s="15"/>
      <c r="LKO1545" s="15"/>
      <c r="LKP1545" s="80"/>
      <c r="LKQ1545" s="52"/>
      <c r="LKR1545" s="69"/>
      <c r="LKS1545" s="69"/>
      <c r="LKT1545" s="69"/>
      <c r="LKU1545" s="107"/>
      <c r="LKV1545" s="2"/>
      <c r="LKW1545" s="15"/>
      <c r="LKX1545" s="15"/>
      <c r="LKY1545" s="80"/>
      <c r="LKZ1545" s="52"/>
      <c r="LLA1545" s="69"/>
      <c r="LLB1545" s="69"/>
      <c r="LLC1545" s="69"/>
      <c r="LLD1545" s="107"/>
      <c r="LLE1545" s="2"/>
      <c r="LLF1545" s="15"/>
      <c r="LLG1545" s="15"/>
      <c r="LLH1545" s="80"/>
      <c r="LLI1545" s="52"/>
      <c r="LLJ1545" s="69"/>
      <c r="LLK1545" s="69"/>
      <c r="LLL1545" s="69"/>
      <c r="LLM1545" s="107"/>
      <c r="LLN1545" s="2"/>
      <c r="LLO1545" s="15"/>
      <c r="LLP1545" s="15"/>
      <c r="LLQ1545" s="80"/>
      <c r="LLR1545" s="52"/>
      <c r="LLS1545" s="69"/>
      <c r="LLT1545" s="69"/>
      <c r="LLU1545" s="69"/>
      <c r="LLV1545" s="107"/>
      <c r="LLW1545" s="2"/>
      <c r="LLX1545" s="15"/>
      <c r="LLY1545" s="15"/>
      <c r="LLZ1545" s="80"/>
      <c r="LMA1545" s="52"/>
      <c r="LMB1545" s="69"/>
      <c r="LMC1545" s="69"/>
      <c r="LMD1545" s="69"/>
      <c r="LME1545" s="107"/>
      <c r="LMF1545" s="2"/>
      <c r="LMG1545" s="15"/>
      <c r="LMH1545" s="15"/>
      <c r="LMI1545" s="80"/>
      <c r="LMJ1545" s="52"/>
      <c r="LMK1545" s="69"/>
      <c r="LML1545" s="69"/>
      <c r="LMM1545" s="69"/>
      <c r="LMN1545" s="107"/>
      <c r="LMO1545" s="2"/>
      <c r="LMP1545" s="15"/>
      <c r="LMQ1545" s="15"/>
      <c r="LMR1545" s="80"/>
      <c r="LMS1545" s="52"/>
      <c r="LMT1545" s="69"/>
      <c r="LMU1545" s="69"/>
      <c r="LMV1545" s="69"/>
      <c r="LMW1545" s="107"/>
      <c r="LMX1545" s="2"/>
      <c r="LMY1545" s="15"/>
      <c r="LMZ1545" s="15"/>
      <c r="LNA1545" s="80"/>
      <c r="LNB1545" s="52"/>
      <c r="LNC1545" s="69"/>
      <c r="LND1545" s="69"/>
      <c r="LNE1545" s="69"/>
      <c r="LNF1545" s="107"/>
      <c r="LNG1545" s="2"/>
      <c r="LNH1545" s="15"/>
      <c r="LNI1545" s="15"/>
      <c r="LNJ1545" s="80"/>
      <c r="LNK1545" s="52"/>
      <c r="LNL1545" s="69"/>
      <c r="LNM1545" s="69"/>
      <c r="LNN1545" s="69"/>
      <c r="LNO1545" s="107"/>
      <c r="LNP1545" s="2"/>
      <c r="LNQ1545" s="15"/>
      <c r="LNR1545" s="15"/>
      <c r="LNS1545" s="80"/>
      <c r="LNT1545" s="52"/>
      <c r="LNU1545" s="69"/>
      <c r="LNV1545" s="69"/>
      <c r="LNW1545" s="69"/>
      <c r="LNX1545" s="107"/>
      <c r="LNY1545" s="2"/>
      <c r="LNZ1545" s="15"/>
      <c r="LOA1545" s="15"/>
      <c r="LOB1545" s="80"/>
      <c r="LOC1545" s="52"/>
      <c r="LOD1545" s="69"/>
      <c r="LOE1545" s="69"/>
      <c r="LOF1545" s="69"/>
      <c r="LOG1545" s="107"/>
      <c r="LOH1545" s="2"/>
      <c r="LOI1545" s="15"/>
      <c r="LOJ1545" s="15"/>
      <c r="LOK1545" s="80"/>
      <c r="LOL1545" s="52"/>
      <c r="LOM1545" s="69"/>
      <c r="LON1545" s="69"/>
      <c r="LOO1545" s="69"/>
      <c r="LOP1545" s="107"/>
      <c r="LOQ1545" s="2"/>
      <c r="LOR1545" s="15"/>
      <c r="LOS1545" s="15"/>
      <c r="LOT1545" s="80"/>
      <c r="LOU1545" s="52"/>
      <c r="LOV1545" s="69"/>
      <c r="LOW1545" s="69"/>
      <c r="LOX1545" s="69"/>
      <c r="LOY1545" s="107"/>
      <c r="LOZ1545" s="2"/>
      <c r="LPA1545" s="15"/>
      <c r="LPB1545" s="15"/>
      <c r="LPC1545" s="80"/>
      <c r="LPD1545" s="52"/>
      <c r="LPE1545" s="69"/>
      <c r="LPF1545" s="69"/>
      <c r="LPG1545" s="69"/>
      <c r="LPH1545" s="107"/>
      <c r="LPI1545" s="2"/>
      <c r="LPJ1545" s="15"/>
      <c r="LPK1545" s="15"/>
      <c r="LPL1545" s="80"/>
      <c r="LPM1545" s="52"/>
      <c r="LPN1545" s="69"/>
      <c r="LPO1545" s="69"/>
      <c r="LPP1545" s="69"/>
      <c r="LPQ1545" s="107"/>
      <c r="LPR1545" s="2"/>
      <c r="LPS1545" s="15"/>
      <c r="LPT1545" s="15"/>
      <c r="LPU1545" s="80"/>
      <c r="LPV1545" s="52"/>
      <c r="LPW1545" s="69"/>
      <c r="LPX1545" s="69"/>
      <c r="LPY1545" s="69"/>
      <c r="LPZ1545" s="107"/>
      <c r="LQA1545" s="2"/>
      <c r="LQB1545" s="15"/>
      <c r="LQC1545" s="15"/>
      <c r="LQD1545" s="80"/>
      <c r="LQE1545" s="52"/>
      <c r="LQF1545" s="69"/>
      <c r="LQG1545" s="69"/>
      <c r="LQH1545" s="69"/>
      <c r="LQI1545" s="107"/>
      <c r="LQJ1545" s="2"/>
      <c r="LQK1545" s="15"/>
      <c r="LQL1545" s="15"/>
      <c r="LQM1545" s="80"/>
      <c r="LQN1545" s="52"/>
      <c r="LQO1545" s="69"/>
      <c r="LQP1545" s="69"/>
      <c r="LQQ1545" s="69"/>
      <c r="LQR1545" s="107"/>
      <c r="LQS1545" s="2"/>
      <c r="LQT1545" s="15"/>
      <c r="LQU1545" s="15"/>
      <c r="LQV1545" s="80"/>
      <c r="LQW1545" s="52"/>
      <c r="LQX1545" s="69"/>
      <c r="LQY1545" s="69"/>
      <c r="LQZ1545" s="69"/>
      <c r="LRA1545" s="107"/>
      <c r="LRB1545" s="2"/>
      <c r="LRC1545" s="15"/>
      <c r="LRD1545" s="15"/>
      <c r="LRE1545" s="80"/>
      <c r="LRF1545" s="52"/>
      <c r="LRG1545" s="69"/>
      <c r="LRH1545" s="69"/>
      <c r="LRI1545" s="69"/>
      <c r="LRJ1545" s="107"/>
      <c r="LRK1545" s="2"/>
      <c r="LRL1545" s="15"/>
      <c r="LRM1545" s="15"/>
      <c r="LRN1545" s="80"/>
      <c r="LRO1545" s="52"/>
      <c r="LRP1545" s="69"/>
      <c r="LRQ1545" s="69"/>
      <c r="LRR1545" s="69"/>
      <c r="LRS1545" s="107"/>
      <c r="LRT1545" s="2"/>
      <c r="LRU1545" s="15"/>
      <c r="LRV1545" s="15"/>
      <c r="LRW1545" s="80"/>
      <c r="LRX1545" s="52"/>
      <c r="LRY1545" s="69"/>
      <c r="LRZ1545" s="69"/>
      <c r="LSA1545" s="69"/>
      <c r="LSB1545" s="107"/>
      <c r="LSC1545" s="2"/>
      <c r="LSD1545" s="15"/>
      <c r="LSE1545" s="15"/>
      <c r="LSF1545" s="80"/>
      <c r="LSG1545" s="52"/>
      <c r="LSH1545" s="69"/>
      <c r="LSI1545" s="69"/>
      <c r="LSJ1545" s="69"/>
      <c r="LSK1545" s="107"/>
      <c r="LSL1545" s="2"/>
      <c r="LSM1545" s="15"/>
      <c r="LSN1545" s="15"/>
      <c r="LSO1545" s="80"/>
      <c r="LSP1545" s="52"/>
      <c r="LSQ1545" s="69"/>
      <c r="LSR1545" s="69"/>
      <c r="LSS1545" s="69"/>
      <c r="LST1545" s="107"/>
      <c r="LSU1545" s="2"/>
      <c r="LSV1545" s="15"/>
      <c r="LSW1545" s="15"/>
      <c r="LSX1545" s="80"/>
      <c r="LSY1545" s="52"/>
      <c r="LSZ1545" s="69"/>
      <c r="LTA1545" s="69"/>
      <c r="LTB1545" s="69"/>
      <c r="LTC1545" s="107"/>
      <c r="LTD1545" s="2"/>
      <c r="LTE1545" s="15"/>
      <c r="LTF1545" s="15"/>
      <c r="LTG1545" s="80"/>
      <c r="LTH1545" s="52"/>
      <c r="LTI1545" s="69"/>
      <c r="LTJ1545" s="69"/>
      <c r="LTK1545" s="69"/>
      <c r="LTL1545" s="107"/>
      <c r="LTM1545" s="2"/>
      <c r="LTN1545" s="15"/>
      <c r="LTO1545" s="15"/>
      <c r="LTP1545" s="80"/>
      <c r="LTQ1545" s="52"/>
      <c r="LTR1545" s="69"/>
      <c r="LTS1545" s="69"/>
      <c r="LTT1545" s="69"/>
      <c r="LTU1545" s="107"/>
      <c r="LTV1545" s="2"/>
      <c r="LTW1545" s="15"/>
      <c r="LTX1545" s="15"/>
      <c r="LTY1545" s="80"/>
      <c r="LTZ1545" s="52"/>
      <c r="LUA1545" s="69"/>
      <c r="LUB1545" s="69"/>
      <c r="LUC1545" s="69"/>
      <c r="LUD1545" s="107"/>
      <c r="LUE1545" s="2"/>
      <c r="LUF1545" s="15"/>
      <c r="LUG1545" s="15"/>
      <c r="LUH1545" s="80"/>
      <c r="LUI1545" s="52"/>
      <c r="LUJ1545" s="69"/>
      <c r="LUK1545" s="69"/>
      <c r="LUL1545" s="69"/>
      <c r="LUM1545" s="107"/>
      <c r="LUN1545" s="2"/>
      <c r="LUO1545" s="15"/>
      <c r="LUP1545" s="15"/>
      <c r="LUQ1545" s="80"/>
      <c r="LUR1545" s="52"/>
      <c r="LUS1545" s="69"/>
      <c r="LUT1545" s="69"/>
      <c r="LUU1545" s="69"/>
      <c r="LUV1545" s="107"/>
      <c r="LUW1545" s="2"/>
      <c r="LUX1545" s="15"/>
      <c r="LUY1545" s="15"/>
      <c r="LUZ1545" s="80"/>
      <c r="LVA1545" s="52"/>
      <c r="LVB1545" s="69"/>
      <c r="LVC1545" s="69"/>
      <c r="LVD1545" s="69"/>
      <c r="LVE1545" s="107"/>
      <c r="LVF1545" s="2"/>
      <c r="LVG1545" s="15"/>
      <c r="LVH1545" s="15"/>
      <c r="LVI1545" s="80"/>
      <c r="LVJ1545" s="52"/>
      <c r="LVK1545" s="69"/>
      <c r="LVL1545" s="69"/>
      <c r="LVM1545" s="69"/>
      <c r="LVN1545" s="107"/>
      <c r="LVO1545" s="2"/>
      <c r="LVP1545" s="15"/>
      <c r="LVQ1545" s="15"/>
      <c r="LVR1545" s="80"/>
      <c r="LVS1545" s="52"/>
      <c r="LVT1545" s="69"/>
      <c r="LVU1545" s="69"/>
      <c r="LVV1545" s="69"/>
      <c r="LVW1545" s="107"/>
      <c r="LVX1545" s="2"/>
      <c r="LVY1545" s="15"/>
      <c r="LVZ1545" s="15"/>
      <c r="LWA1545" s="80"/>
      <c r="LWB1545" s="52"/>
      <c r="LWC1545" s="69"/>
      <c r="LWD1545" s="69"/>
      <c r="LWE1545" s="69"/>
      <c r="LWF1545" s="107"/>
      <c r="LWG1545" s="2"/>
      <c r="LWH1545" s="15"/>
      <c r="LWI1545" s="15"/>
      <c r="LWJ1545" s="80"/>
      <c r="LWK1545" s="52"/>
      <c r="LWL1545" s="69"/>
      <c r="LWM1545" s="69"/>
      <c r="LWN1545" s="69"/>
      <c r="LWO1545" s="107"/>
      <c r="LWP1545" s="2"/>
      <c r="LWQ1545" s="15"/>
      <c r="LWR1545" s="15"/>
      <c r="LWS1545" s="80"/>
      <c r="LWT1545" s="52"/>
      <c r="LWU1545" s="69"/>
      <c r="LWV1545" s="69"/>
      <c r="LWW1545" s="69"/>
      <c r="LWX1545" s="107"/>
      <c r="LWY1545" s="2"/>
      <c r="LWZ1545" s="15"/>
      <c r="LXA1545" s="15"/>
      <c r="LXB1545" s="80"/>
      <c r="LXC1545" s="52"/>
      <c r="LXD1545" s="69"/>
      <c r="LXE1545" s="69"/>
      <c r="LXF1545" s="69"/>
      <c r="LXG1545" s="107"/>
      <c r="LXH1545" s="2"/>
      <c r="LXI1545" s="15"/>
      <c r="LXJ1545" s="15"/>
      <c r="LXK1545" s="80"/>
      <c r="LXL1545" s="52"/>
      <c r="LXM1545" s="69"/>
      <c r="LXN1545" s="69"/>
      <c r="LXO1545" s="69"/>
      <c r="LXP1545" s="107"/>
      <c r="LXQ1545" s="2"/>
      <c r="LXR1545" s="15"/>
      <c r="LXS1545" s="15"/>
      <c r="LXT1545" s="80"/>
      <c r="LXU1545" s="52"/>
      <c r="LXV1545" s="69"/>
      <c r="LXW1545" s="69"/>
      <c r="LXX1545" s="69"/>
      <c r="LXY1545" s="107"/>
      <c r="LXZ1545" s="2"/>
      <c r="LYA1545" s="15"/>
      <c r="LYB1545" s="15"/>
      <c r="LYC1545" s="80"/>
      <c r="LYD1545" s="52"/>
      <c r="LYE1545" s="69"/>
      <c r="LYF1545" s="69"/>
      <c r="LYG1545" s="69"/>
      <c r="LYH1545" s="107"/>
      <c r="LYI1545" s="2"/>
      <c r="LYJ1545" s="15"/>
      <c r="LYK1545" s="15"/>
      <c r="LYL1545" s="80"/>
      <c r="LYM1545" s="52"/>
      <c r="LYN1545" s="69"/>
      <c r="LYO1545" s="69"/>
      <c r="LYP1545" s="69"/>
      <c r="LYQ1545" s="107"/>
      <c r="LYR1545" s="2"/>
      <c r="LYS1545" s="15"/>
      <c r="LYT1545" s="15"/>
      <c r="LYU1545" s="80"/>
      <c r="LYV1545" s="52"/>
      <c r="LYW1545" s="69"/>
      <c r="LYX1545" s="69"/>
      <c r="LYY1545" s="69"/>
      <c r="LYZ1545" s="107"/>
      <c r="LZA1545" s="2"/>
      <c r="LZB1545" s="15"/>
      <c r="LZC1545" s="15"/>
      <c r="LZD1545" s="80"/>
      <c r="LZE1545" s="52"/>
      <c r="LZF1545" s="69"/>
      <c r="LZG1545" s="69"/>
      <c r="LZH1545" s="69"/>
      <c r="LZI1545" s="107"/>
      <c r="LZJ1545" s="2"/>
      <c r="LZK1545" s="15"/>
      <c r="LZL1545" s="15"/>
      <c r="LZM1545" s="80"/>
      <c r="LZN1545" s="52"/>
      <c r="LZO1545" s="69"/>
      <c r="LZP1545" s="69"/>
      <c r="LZQ1545" s="69"/>
      <c r="LZR1545" s="107"/>
      <c r="LZS1545" s="2"/>
      <c r="LZT1545" s="15"/>
      <c r="LZU1545" s="15"/>
      <c r="LZV1545" s="80"/>
      <c r="LZW1545" s="52"/>
      <c r="LZX1545" s="69"/>
      <c r="LZY1545" s="69"/>
      <c r="LZZ1545" s="69"/>
      <c r="MAA1545" s="107"/>
      <c r="MAB1545" s="2"/>
      <c r="MAC1545" s="15"/>
      <c r="MAD1545" s="15"/>
      <c r="MAE1545" s="80"/>
      <c r="MAF1545" s="52"/>
      <c r="MAG1545" s="69"/>
      <c r="MAH1545" s="69"/>
      <c r="MAI1545" s="69"/>
      <c r="MAJ1545" s="107"/>
      <c r="MAK1545" s="2"/>
      <c r="MAL1545" s="15"/>
      <c r="MAM1545" s="15"/>
      <c r="MAN1545" s="80"/>
      <c r="MAO1545" s="52"/>
      <c r="MAP1545" s="69"/>
      <c r="MAQ1545" s="69"/>
      <c r="MAR1545" s="69"/>
      <c r="MAS1545" s="107"/>
      <c r="MAT1545" s="2"/>
      <c r="MAU1545" s="15"/>
      <c r="MAV1545" s="15"/>
      <c r="MAW1545" s="80"/>
      <c r="MAX1545" s="52"/>
      <c r="MAY1545" s="69"/>
      <c r="MAZ1545" s="69"/>
      <c r="MBA1545" s="69"/>
      <c r="MBB1545" s="107"/>
      <c r="MBC1545" s="2"/>
      <c r="MBD1545" s="15"/>
      <c r="MBE1545" s="15"/>
      <c r="MBF1545" s="80"/>
      <c r="MBG1545" s="52"/>
      <c r="MBH1545" s="69"/>
      <c r="MBI1545" s="69"/>
      <c r="MBJ1545" s="69"/>
      <c r="MBK1545" s="107"/>
      <c r="MBL1545" s="2"/>
      <c r="MBM1545" s="15"/>
      <c r="MBN1545" s="15"/>
      <c r="MBO1545" s="80"/>
      <c r="MBP1545" s="52"/>
      <c r="MBQ1545" s="69"/>
      <c r="MBR1545" s="69"/>
      <c r="MBS1545" s="69"/>
      <c r="MBT1545" s="107"/>
      <c r="MBU1545" s="2"/>
      <c r="MBV1545" s="15"/>
      <c r="MBW1545" s="15"/>
      <c r="MBX1545" s="80"/>
      <c r="MBY1545" s="52"/>
      <c r="MBZ1545" s="69"/>
      <c r="MCA1545" s="69"/>
      <c r="MCB1545" s="69"/>
      <c r="MCC1545" s="107"/>
      <c r="MCD1545" s="2"/>
      <c r="MCE1545" s="15"/>
      <c r="MCF1545" s="15"/>
      <c r="MCG1545" s="80"/>
      <c r="MCH1545" s="52"/>
      <c r="MCI1545" s="69"/>
      <c r="MCJ1545" s="69"/>
      <c r="MCK1545" s="69"/>
      <c r="MCL1545" s="107"/>
      <c r="MCM1545" s="2"/>
      <c r="MCN1545" s="15"/>
      <c r="MCO1545" s="15"/>
      <c r="MCP1545" s="80"/>
      <c r="MCQ1545" s="52"/>
      <c r="MCR1545" s="69"/>
      <c r="MCS1545" s="69"/>
      <c r="MCT1545" s="69"/>
      <c r="MCU1545" s="107"/>
      <c r="MCV1545" s="2"/>
      <c r="MCW1545" s="15"/>
      <c r="MCX1545" s="15"/>
      <c r="MCY1545" s="80"/>
      <c r="MCZ1545" s="52"/>
      <c r="MDA1545" s="69"/>
      <c r="MDB1545" s="69"/>
      <c r="MDC1545" s="69"/>
      <c r="MDD1545" s="107"/>
      <c r="MDE1545" s="2"/>
      <c r="MDF1545" s="15"/>
      <c r="MDG1545" s="15"/>
      <c r="MDH1545" s="80"/>
      <c r="MDI1545" s="52"/>
      <c r="MDJ1545" s="69"/>
      <c r="MDK1545" s="69"/>
      <c r="MDL1545" s="69"/>
      <c r="MDM1545" s="107"/>
      <c r="MDN1545" s="2"/>
      <c r="MDO1545" s="15"/>
      <c r="MDP1545" s="15"/>
      <c r="MDQ1545" s="80"/>
      <c r="MDR1545" s="52"/>
      <c r="MDS1545" s="69"/>
      <c r="MDT1545" s="69"/>
      <c r="MDU1545" s="69"/>
      <c r="MDV1545" s="107"/>
      <c r="MDW1545" s="2"/>
      <c r="MDX1545" s="15"/>
      <c r="MDY1545" s="15"/>
      <c r="MDZ1545" s="80"/>
      <c r="MEA1545" s="52"/>
      <c r="MEB1545" s="69"/>
      <c r="MEC1545" s="69"/>
      <c r="MED1545" s="69"/>
      <c r="MEE1545" s="107"/>
      <c r="MEF1545" s="2"/>
      <c r="MEG1545" s="15"/>
      <c r="MEH1545" s="15"/>
      <c r="MEI1545" s="80"/>
      <c r="MEJ1545" s="52"/>
      <c r="MEK1545" s="69"/>
      <c r="MEL1545" s="69"/>
      <c r="MEM1545" s="69"/>
      <c r="MEN1545" s="107"/>
      <c r="MEO1545" s="2"/>
      <c r="MEP1545" s="15"/>
      <c r="MEQ1545" s="15"/>
      <c r="MER1545" s="80"/>
      <c r="MES1545" s="52"/>
      <c r="MET1545" s="69"/>
      <c r="MEU1545" s="69"/>
      <c r="MEV1545" s="69"/>
      <c r="MEW1545" s="107"/>
      <c r="MEX1545" s="2"/>
      <c r="MEY1545" s="15"/>
      <c r="MEZ1545" s="15"/>
      <c r="MFA1545" s="80"/>
      <c r="MFB1545" s="52"/>
      <c r="MFC1545" s="69"/>
      <c r="MFD1545" s="69"/>
      <c r="MFE1545" s="69"/>
      <c r="MFF1545" s="107"/>
      <c r="MFG1545" s="2"/>
      <c r="MFH1545" s="15"/>
      <c r="MFI1545" s="15"/>
      <c r="MFJ1545" s="80"/>
      <c r="MFK1545" s="52"/>
      <c r="MFL1545" s="69"/>
      <c r="MFM1545" s="69"/>
      <c r="MFN1545" s="69"/>
      <c r="MFO1545" s="107"/>
      <c r="MFP1545" s="2"/>
      <c r="MFQ1545" s="15"/>
      <c r="MFR1545" s="15"/>
      <c r="MFS1545" s="80"/>
      <c r="MFT1545" s="52"/>
      <c r="MFU1545" s="69"/>
      <c r="MFV1545" s="69"/>
      <c r="MFW1545" s="69"/>
      <c r="MFX1545" s="107"/>
      <c r="MFY1545" s="2"/>
      <c r="MFZ1545" s="15"/>
      <c r="MGA1545" s="15"/>
      <c r="MGB1545" s="80"/>
      <c r="MGC1545" s="52"/>
      <c r="MGD1545" s="69"/>
      <c r="MGE1545" s="69"/>
      <c r="MGF1545" s="69"/>
      <c r="MGG1545" s="107"/>
      <c r="MGH1545" s="2"/>
      <c r="MGI1545" s="15"/>
      <c r="MGJ1545" s="15"/>
      <c r="MGK1545" s="80"/>
      <c r="MGL1545" s="52"/>
      <c r="MGM1545" s="69"/>
      <c r="MGN1545" s="69"/>
      <c r="MGO1545" s="69"/>
      <c r="MGP1545" s="107"/>
      <c r="MGQ1545" s="2"/>
      <c r="MGR1545" s="15"/>
      <c r="MGS1545" s="15"/>
      <c r="MGT1545" s="80"/>
      <c r="MGU1545" s="52"/>
      <c r="MGV1545" s="69"/>
      <c r="MGW1545" s="69"/>
      <c r="MGX1545" s="69"/>
      <c r="MGY1545" s="107"/>
      <c r="MGZ1545" s="2"/>
      <c r="MHA1545" s="15"/>
      <c r="MHB1545" s="15"/>
      <c r="MHC1545" s="80"/>
      <c r="MHD1545" s="52"/>
      <c r="MHE1545" s="69"/>
      <c r="MHF1545" s="69"/>
      <c r="MHG1545" s="69"/>
      <c r="MHH1545" s="107"/>
      <c r="MHI1545" s="2"/>
      <c r="MHJ1545" s="15"/>
      <c r="MHK1545" s="15"/>
      <c r="MHL1545" s="80"/>
      <c r="MHM1545" s="52"/>
      <c r="MHN1545" s="69"/>
      <c r="MHO1545" s="69"/>
      <c r="MHP1545" s="69"/>
      <c r="MHQ1545" s="107"/>
      <c r="MHR1545" s="2"/>
      <c r="MHS1545" s="15"/>
      <c r="MHT1545" s="15"/>
      <c r="MHU1545" s="80"/>
      <c r="MHV1545" s="52"/>
      <c r="MHW1545" s="69"/>
      <c r="MHX1545" s="69"/>
      <c r="MHY1545" s="69"/>
      <c r="MHZ1545" s="107"/>
      <c r="MIA1545" s="2"/>
      <c r="MIB1545" s="15"/>
      <c r="MIC1545" s="15"/>
      <c r="MID1545" s="80"/>
      <c r="MIE1545" s="52"/>
      <c r="MIF1545" s="69"/>
      <c r="MIG1545" s="69"/>
      <c r="MIH1545" s="69"/>
      <c r="MII1545" s="107"/>
      <c r="MIJ1545" s="2"/>
      <c r="MIK1545" s="15"/>
      <c r="MIL1545" s="15"/>
      <c r="MIM1545" s="80"/>
      <c r="MIN1545" s="52"/>
      <c r="MIO1545" s="69"/>
      <c r="MIP1545" s="69"/>
      <c r="MIQ1545" s="69"/>
      <c r="MIR1545" s="107"/>
      <c r="MIS1545" s="2"/>
      <c r="MIT1545" s="15"/>
      <c r="MIU1545" s="15"/>
      <c r="MIV1545" s="80"/>
      <c r="MIW1545" s="52"/>
      <c r="MIX1545" s="69"/>
      <c r="MIY1545" s="69"/>
      <c r="MIZ1545" s="69"/>
      <c r="MJA1545" s="107"/>
      <c r="MJB1545" s="2"/>
      <c r="MJC1545" s="15"/>
      <c r="MJD1545" s="15"/>
      <c r="MJE1545" s="80"/>
      <c r="MJF1545" s="52"/>
      <c r="MJG1545" s="69"/>
      <c r="MJH1545" s="69"/>
      <c r="MJI1545" s="69"/>
      <c r="MJJ1545" s="107"/>
      <c r="MJK1545" s="2"/>
      <c r="MJL1545" s="15"/>
      <c r="MJM1545" s="15"/>
      <c r="MJN1545" s="80"/>
      <c r="MJO1545" s="52"/>
      <c r="MJP1545" s="69"/>
      <c r="MJQ1545" s="69"/>
      <c r="MJR1545" s="69"/>
      <c r="MJS1545" s="107"/>
      <c r="MJT1545" s="2"/>
      <c r="MJU1545" s="15"/>
      <c r="MJV1545" s="15"/>
      <c r="MJW1545" s="80"/>
      <c r="MJX1545" s="52"/>
      <c r="MJY1545" s="69"/>
      <c r="MJZ1545" s="69"/>
      <c r="MKA1545" s="69"/>
      <c r="MKB1545" s="107"/>
      <c r="MKC1545" s="2"/>
      <c r="MKD1545" s="15"/>
      <c r="MKE1545" s="15"/>
      <c r="MKF1545" s="80"/>
      <c r="MKG1545" s="52"/>
      <c r="MKH1545" s="69"/>
      <c r="MKI1545" s="69"/>
      <c r="MKJ1545" s="69"/>
      <c r="MKK1545" s="107"/>
      <c r="MKL1545" s="2"/>
      <c r="MKM1545" s="15"/>
      <c r="MKN1545" s="15"/>
      <c r="MKO1545" s="80"/>
      <c r="MKP1545" s="52"/>
      <c r="MKQ1545" s="69"/>
      <c r="MKR1545" s="69"/>
      <c r="MKS1545" s="69"/>
      <c r="MKT1545" s="107"/>
      <c r="MKU1545" s="2"/>
      <c r="MKV1545" s="15"/>
      <c r="MKW1545" s="15"/>
      <c r="MKX1545" s="80"/>
      <c r="MKY1545" s="52"/>
      <c r="MKZ1545" s="69"/>
      <c r="MLA1545" s="69"/>
      <c r="MLB1545" s="69"/>
      <c r="MLC1545" s="107"/>
      <c r="MLD1545" s="2"/>
      <c r="MLE1545" s="15"/>
      <c r="MLF1545" s="15"/>
      <c r="MLG1545" s="80"/>
      <c r="MLH1545" s="52"/>
      <c r="MLI1545" s="69"/>
      <c r="MLJ1545" s="69"/>
      <c r="MLK1545" s="69"/>
      <c r="MLL1545" s="107"/>
      <c r="MLM1545" s="2"/>
      <c r="MLN1545" s="15"/>
      <c r="MLO1545" s="15"/>
      <c r="MLP1545" s="80"/>
      <c r="MLQ1545" s="52"/>
      <c r="MLR1545" s="69"/>
      <c r="MLS1545" s="69"/>
      <c r="MLT1545" s="69"/>
      <c r="MLU1545" s="107"/>
      <c r="MLV1545" s="2"/>
      <c r="MLW1545" s="15"/>
      <c r="MLX1545" s="15"/>
      <c r="MLY1545" s="80"/>
      <c r="MLZ1545" s="52"/>
      <c r="MMA1545" s="69"/>
      <c r="MMB1545" s="69"/>
      <c r="MMC1545" s="69"/>
      <c r="MMD1545" s="107"/>
      <c r="MME1545" s="2"/>
      <c r="MMF1545" s="15"/>
      <c r="MMG1545" s="15"/>
      <c r="MMH1545" s="80"/>
      <c r="MMI1545" s="52"/>
      <c r="MMJ1545" s="69"/>
      <c r="MMK1545" s="69"/>
      <c r="MML1545" s="69"/>
      <c r="MMM1545" s="107"/>
      <c r="MMN1545" s="2"/>
      <c r="MMO1545" s="15"/>
      <c r="MMP1545" s="15"/>
      <c r="MMQ1545" s="80"/>
      <c r="MMR1545" s="52"/>
      <c r="MMS1545" s="69"/>
      <c r="MMT1545" s="69"/>
      <c r="MMU1545" s="69"/>
      <c r="MMV1545" s="107"/>
      <c r="MMW1545" s="2"/>
      <c r="MMX1545" s="15"/>
      <c r="MMY1545" s="15"/>
      <c r="MMZ1545" s="80"/>
      <c r="MNA1545" s="52"/>
      <c r="MNB1545" s="69"/>
      <c r="MNC1545" s="69"/>
      <c r="MND1545" s="69"/>
      <c r="MNE1545" s="107"/>
      <c r="MNF1545" s="2"/>
      <c r="MNG1545" s="15"/>
      <c r="MNH1545" s="15"/>
      <c r="MNI1545" s="80"/>
      <c r="MNJ1545" s="52"/>
      <c r="MNK1545" s="69"/>
      <c r="MNL1545" s="69"/>
      <c r="MNM1545" s="69"/>
      <c r="MNN1545" s="107"/>
      <c r="MNO1545" s="2"/>
      <c r="MNP1545" s="15"/>
      <c r="MNQ1545" s="15"/>
      <c r="MNR1545" s="80"/>
      <c r="MNS1545" s="52"/>
      <c r="MNT1545" s="69"/>
      <c r="MNU1545" s="69"/>
      <c r="MNV1545" s="69"/>
      <c r="MNW1545" s="107"/>
      <c r="MNX1545" s="2"/>
      <c r="MNY1545" s="15"/>
      <c r="MNZ1545" s="15"/>
      <c r="MOA1545" s="80"/>
      <c r="MOB1545" s="52"/>
      <c r="MOC1545" s="69"/>
      <c r="MOD1545" s="69"/>
      <c r="MOE1545" s="69"/>
      <c r="MOF1545" s="107"/>
      <c r="MOG1545" s="2"/>
      <c r="MOH1545" s="15"/>
      <c r="MOI1545" s="15"/>
      <c r="MOJ1545" s="80"/>
      <c r="MOK1545" s="52"/>
      <c r="MOL1545" s="69"/>
      <c r="MOM1545" s="69"/>
      <c r="MON1545" s="69"/>
      <c r="MOO1545" s="107"/>
      <c r="MOP1545" s="2"/>
      <c r="MOQ1545" s="15"/>
      <c r="MOR1545" s="15"/>
      <c r="MOS1545" s="80"/>
      <c r="MOT1545" s="52"/>
      <c r="MOU1545" s="69"/>
      <c r="MOV1545" s="69"/>
      <c r="MOW1545" s="69"/>
      <c r="MOX1545" s="107"/>
      <c r="MOY1545" s="2"/>
      <c r="MOZ1545" s="15"/>
      <c r="MPA1545" s="15"/>
      <c r="MPB1545" s="80"/>
      <c r="MPC1545" s="52"/>
      <c r="MPD1545" s="69"/>
      <c r="MPE1545" s="69"/>
      <c r="MPF1545" s="69"/>
      <c r="MPG1545" s="107"/>
      <c r="MPH1545" s="2"/>
      <c r="MPI1545" s="15"/>
      <c r="MPJ1545" s="15"/>
      <c r="MPK1545" s="80"/>
      <c r="MPL1545" s="52"/>
      <c r="MPM1545" s="69"/>
      <c r="MPN1545" s="69"/>
      <c r="MPO1545" s="69"/>
      <c r="MPP1545" s="107"/>
      <c r="MPQ1545" s="2"/>
      <c r="MPR1545" s="15"/>
      <c r="MPS1545" s="15"/>
      <c r="MPT1545" s="80"/>
      <c r="MPU1545" s="52"/>
      <c r="MPV1545" s="69"/>
      <c r="MPW1545" s="69"/>
      <c r="MPX1545" s="69"/>
      <c r="MPY1545" s="107"/>
      <c r="MPZ1545" s="2"/>
      <c r="MQA1545" s="15"/>
      <c r="MQB1545" s="15"/>
      <c r="MQC1545" s="80"/>
      <c r="MQD1545" s="52"/>
      <c r="MQE1545" s="69"/>
      <c r="MQF1545" s="69"/>
      <c r="MQG1545" s="69"/>
      <c r="MQH1545" s="107"/>
      <c r="MQI1545" s="2"/>
      <c r="MQJ1545" s="15"/>
      <c r="MQK1545" s="15"/>
      <c r="MQL1545" s="80"/>
      <c r="MQM1545" s="52"/>
      <c r="MQN1545" s="69"/>
      <c r="MQO1545" s="69"/>
      <c r="MQP1545" s="69"/>
      <c r="MQQ1545" s="107"/>
      <c r="MQR1545" s="2"/>
      <c r="MQS1545" s="15"/>
      <c r="MQT1545" s="15"/>
      <c r="MQU1545" s="80"/>
      <c r="MQV1545" s="52"/>
      <c r="MQW1545" s="69"/>
      <c r="MQX1545" s="69"/>
      <c r="MQY1545" s="69"/>
      <c r="MQZ1545" s="107"/>
      <c r="MRA1545" s="2"/>
      <c r="MRB1545" s="15"/>
      <c r="MRC1545" s="15"/>
      <c r="MRD1545" s="80"/>
      <c r="MRE1545" s="52"/>
      <c r="MRF1545" s="69"/>
      <c r="MRG1545" s="69"/>
      <c r="MRH1545" s="69"/>
      <c r="MRI1545" s="107"/>
      <c r="MRJ1545" s="2"/>
      <c r="MRK1545" s="15"/>
      <c r="MRL1545" s="15"/>
      <c r="MRM1545" s="80"/>
      <c r="MRN1545" s="52"/>
      <c r="MRO1545" s="69"/>
      <c r="MRP1545" s="69"/>
      <c r="MRQ1545" s="69"/>
      <c r="MRR1545" s="107"/>
      <c r="MRS1545" s="2"/>
      <c r="MRT1545" s="15"/>
      <c r="MRU1545" s="15"/>
      <c r="MRV1545" s="80"/>
      <c r="MRW1545" s="52"/>
      <c r="MRX1545" s="69"/>
      <c r="MRY1545" s="69"/>
      <c r="MRZ1545" s="69"/>
      <c r="MSA1545" s="107"/>
      <c r="MSB1545" s="2"/>
      <c r="MSC1545" s="15"/>
      <c r="MSD1545" s="15"/>
      <c r="MSE1545" s="80"/>
      <c r="MSF1545" s="52"/>
      <c r="MSG1545" s="69"/>
      <c r="MSH1545" s="69"/>
      <c r="MSI1545" s="69"/>
      <c r="MSJ1545" s="107"/>
      <c r="MSK1545" s="2"/>
      <c r="MSL1545" s="15"/>
      <c r="MSM1545" s="15"/>
      <c r="MSN1545" s="80"/>
      <c r="MSO1545" s="52"/>
      <c r="MSP1545" s="69"/>
      <c r="MSQ1545" s="69"/>
      <c r="MSR1545" s="69"/>
      <c r="MSS1545" s="107"/>
      <c r="MST1545" s="2"/>
      <c r="MSU1545" s="15"/>
      <c r="MSV1545" s="15"/>
      <c r="MSW1545" s="80"/>
      <c r="MSX1545" s="52"/>
      <c r="MSY1545" s="69"/>
      <c r="MSZ1545" s="69"/>
      <c r="MTA1545" s="69"/>
      <c r="MTB1545" s="107"/>
      <c r="MTC1545" s="2"/>
      <c r="MTD1545" s="15"/>
      <c r="MTE1545" s="15"/>
      <c r="MTF1545" s="80"/>
      <c r="MTG1545" s="52"/>
      <c r="MTH1545" s="69"/>
      <c r="MTI1545" s="69"/>
      <c r="MTJ1545" s="69"/>
      <c r="MTK1545" s="107"/>
      <c r="MTL1545" s="2"/>
      <c r="MTM1545" s="15"/>
      <c r="MTN1545" s="15"/>
      <c r="MTO1545" s="80"/>
      <c r="MTP1545" s="52"/>
      <c r="MTQ1545" s="69"/>
      <c r="MTR1545" s="69"/>
      <c r="MTS1545" s="69"/>
      <c r="MTT1545" s="107"/>
      <c r="MTU1545" s="2"/>
      <c r="MTV1545" s="15"/>
      <c r="MTW1545" s="15"/>
      <c r="MTX1545" s="80"/>
      <c r="MTY1545" s="52"/>
      <c r="MTZ1545" s="69"/>
      <c r="MUA1545" s="69"/>
      <c r="MUB1545" s="69"/>
      <c r="MUC1545" s="107"/>
      <c r="MUD1545" s="2"/>
      <c r="MUE1545" s="15"/>
      <c r="MUF1545" s="15"/>
      <c r="MUG1545" s="80"/>
      <c r="MUH1545" s="52"/>
      <c r="MUI1545" s="69"/>
      <c r="MUJ1545" s="69"/>
      <c r="MUK1545" s="69"/>
      <c r="MUL1545" s="107"/>
      <c r="MUM1545" s="2"/>
      <c r="MUN1545" s="15"/>
      <c r="MUO1545" s="15"/>
      <c r="MUP1545" s="80"/>
      <c r="MUQ1545" s="52"/>
      <c r="MUR1545" s="69"/>
      <c r="MUS1545" s="69"/>
      <c r="MUT1545" s="69"/>
      <c r="MUU1545" s="107"/>
      <c r="MUV1545" s="2"/>
      <c r="MUW1545" s="15"/>
      <c r="MUX1545" s="15"/>
      <c r="MUY1545" s="80"/>
      <c r="MUZ1545" s="52"/>
      <c r="MVA1545" s="69"/>
      <c r="MVB1545" s="69"/>
      <c r="MVC1545" s="69"/>
      <c r="MVD1545" s="107"/>
      <c r="MVE1545" s="2"/>
      <c r="MVF1545" s="15"/>
      <c r="MVG1545" s="15"/>
      <c r="MVH1545" s="80"/>
      <c r="MVI1545" s="52"/>
      <c r="MVJ1545" s="69"/>
      <c r="MVK1545" s="69"/>
      <c r="MVL1545" s="69"/>
      <c r="MVM1545" s="107"/>
      <c r="MVN1545" s="2"/>
      <c r="MVO1545" s="15"/>
      <c r="MVP1545" s="15"/>
      <c r="MVQ1545" s="80"/>
      <c r="MVR1545" s="52"/>
      <c r="MVS1545" s="69"/>
      <c r="MVT1545" s="69"/>
      <c r="MVU1545" s="69"/>
      <c r="MVV1545" s="107"/>
      <c r="MVW1545" s="2"/>
      <c r="MVX1545" s="15"/>
      <c r="MVY1545" s="15"/>
      <c r="MVZ1545" s="80"/>
      <c r="MWA1545" s="52"/>
      <c r="MWB1545" s="69"/>
      <c r="MWC1545" s="69"/>
      <c r="MWD1545" s="69"/>
      <c r="MWE1545" s="107"/>
      <c r="MWF1545" s="2"/>
      <c r="MWG1545" s="15"/>
      <c r="MWH1545" s="15"/>
      <c r="MWI1545" s="80"/>
      <c r="MWJ1545" s="52"/>
      <c r="MWK1545" s="69"/>
      <c r="MWL1545" s="69"/>
      <c r="MWM1545" s="69"/>
      <c r="MWN1545" s="107"/>
      <c r="MWO1545" s="2"/>
      <c r="MWP1545" s="15"/>
      <c r="MWQ1545" s="15"/>
      <c r="MWR1545" s="80"/>
      <c r="MWS1545" s="52"/>
      <c r="MWT1545" s="69"/>
      <c r="MWU1545" s="69"/>
      <c r="MWV1545" s="69"/>
      <c r="MWW1545" s="107"/>
      <c r="MWX1545" s="2"/>
      <c r="MWY1545" s="15"/>
      <c r="MWZ1545" s="15"/>
      <c r="MXA1545" s="80"/>
      <c r="MXB1545" s="52"/>
      <c r="MXC1545" s="69"/>
      <c r="MXD1545" s="69"/>
      <c r="MXE1545" s="69"/>
      <c r="MXF1545" s="107"/>
      <c r="MXG1545" s="2"/>
      <c r="MXH1545" s="15"/>
      <c r="MXI1545" s="15"/>
      <c r="MXJ1545" s="80"/>
      <c r="MXK1545" s="52"/>
      <c r="MXL1545" s="69"/>
      <c r="MXM1545" s="69"/>
      <c r="MXN1545" s="69"/>
      <c r="MXO1545" s="107"/>
      <c r="MXP1545" s="2"/>
      <c r="MXQ1545" s="15"/>
      <c r="MXR1545" s="15"/>
      <c r="MXS1545" s="80"/>
      <c r="MXT1545" s="52"/>
      <c r="MXU1545" s="69"/>
      <c r="MXV1545" s="69"/>
      <c r="MXW1545" s="69"/>
      <c r="MXX1545" s="107"/>
      <c r="MXY1545" s="2"/>
      <c r="MXZ1545" s="15"/>
      <c r="MYA1545" s="15"/>
      <c r="MYB1545" s="80"/>
      <c r="MYC1545" s="52"/>
      <c r="MYD1545" s="69"/>
      <c r="MYE1545" s="69"/>
      <c r="MYF1545" s="69"/>
      <c r="MYG1545" s="107"/>
      <c r="MYH1545" s="2"/>
      <c r="MYI1545" s="15"/>
      <c r="MYJ1545" s="15"/>
      <c r="MYK1545" s="80"/>
      <c r="MYL1545" s="52"/>
      <c r="MYM1545" s="69"/>
      <c r="MYN1545" s="69"/>
      <c r="MYO1545" s="69"/>
      <c r="MYP1545" s="107"/>
      <c r="MYQ1545" s="2"/>
      <c r="MYR1545" s="15"/>
      <c r="MYS1545" s="15"/>
      <c r="MYT1545" s="80"/>
      <c r="MYU1545" s="52"/>
      <c r="MYV1545" s="69"/>
      <c r="MYW1545" s="69"/>
      <c r="MYX1545" s="69"/>
      <c r="MYY1545" s="107"/>
      <c r="MYZ1545" s="2"/>
      <c r="MZA1545" s="15"/>
      <c r="MZB1545" s="15"/>
      <c r="MZC1545" s="80"/>
      <c r="MZD1545" s="52"/>
      <c r="MZE1545" s="69"/>
      <c r="MZF1545" s="69"/>
      <c r="MZG1545" s="69"/>
      <c r="MZH1545" s="107"/>
      <c r="MZI1545" s="2"/>
      <c r="MZJ1545" s="15"/>
      <c r="MZK1545" s="15"/>
      <c r="MZL1545" s="80"/>
      <c r="MZM1545" s="52"/>
      <c r="MZN1545" s="69"/>
      <c r="MZO1545" s="69"/>
      <c r="MZP1545" s="69"/>
      <c r="MZQ1545" s="107"/>
      <c r="MZR1545" s="2"/>
      <c r="MZS1545" s="15"/>
      <c r="MZT1545" s="15"/>
      <c r="MZU1545" s="80"/>
      <c r="MZV1545" s="52"/>
      <c r="MZW1545" s="69"/>
      <c r="MZX1545" s="69"/>
      <c r="MZY1545" s="69"/>
      <c r="MZZ1545" s="107"/>
      <c r="NAA1545" s="2"/>
      <c r="NAB1545" s="15"/>
      <c r="NAC1545" s="15"/>
      <c r="NAD1545" s="80"/>
      <c r="NAE1545" s="52"/>
      <c r="NAF1545" s="69"/>
      <c r="NAG1545" s="69"/>
      <c r="NAH1545" s="69"/>
      <c r="NAI1545" s="107"/>
      <c r="NAJ1545" s="2"/>
      <c r="NAK1545" s="15"/>
      <c r="NAL1545" s="15"/>
      <c r="NAM1545" s="80"/>
      <c r="NAN1545" s="52"/>
      <c r="NAO1545" s="69"/>
      <c r="NAP1545" s="69"/>
      <c r="NAQ1545" s="69"/>
      <c r="NAR1545" s="107"/>
      <c r="NAS1545" s="2"/>
      <c r="NAT1545" s="15"/>
      <c r="NAU1545" s="15"/>
      <c r="NAV1545" s="80"/>
      <c r="NAW1545" s="52"/>
      <c r="NAX1545" s="69"/>
      <c r="NAY1545" s="69"/>
      <c r="NAZ1545" s="69"/>
      <c r="NBA1545" s="107"/>
      <c r="NBB1545" s="2"/>
      <c r="NBC1545" s="15"/>
      <c r="NBD1545" s="15"/>
      <c r="NBE1545" s="80"/>
      <c r="NBF1545" s="52"/>
      <c r="NBG1545" s="69"/>
      <c r="NBH1545" s="69"/>
      <c r="NBI1545" s="69"/>
      <c r="NBJ1545" s="107"/>
      <c r="NBK1545" s="2"/>
      <c r="NBL1545" s="15"/>
      <c r="NBM1545" s="15"/>
      <c r="NBN1545" s="80"/>
      <c r="NBO1545" s="52"/>
      <c r="NBP1545" s="69"/>
      <c r="NBQ1545" s="69"/>
      <c r="NBR1545" s="69"/>
      <c r="NBS1545" s="107"/>
      <c r="NBT1545" s="2"/>
      <c r="NBU1545" s="15"/>
      <c r="NBV1545" s="15"/>
      <c r="NBW1545" s="80"/>
      <c r="NBX1545" s="52"/>
      <c r="NBY1545" s="69"/>
      <c r="NBZ1545" s="69"/>
      <c r="NCA1545" s="69"/>
      <c r="NCB1545" s="107"/>
      <c r="NCC1545" s="2"/>
      <c r="NCD1545" s="15"/>
      <c r="NCE1545" s="15"/>
      <c r="NCF1545" s="80"/>
      <c r="NCG1545" s="52"/>
      <c r="NCH1545" s="69"/>
      <c r="NCI1545" s="69"/>
      <c r="NCJ1545" s="69"/>
      <c r="NCK1545" s="107"/>
      <c r="NCL1545" s="2"/>
      <c r="NCM1545" s="15"/>
      <c r="NCN1545" s="15"/>
      <c r="NCO1545" s="80"/>
      <c r="NCP1545" s="52"/>
      <c r="NCQ1545" s="69"/>
      <c r="NCR1545" s="69"/>
      <c r="NCS1545" s="69"/>
      <c r="NCT1545" s="107"/>
      <c r="NCU1545" s="2"/>
      <c r="NCV1545" s="15"/>
      <c r="NCW1545" s="15"/>
      <c r="NCX1545" s="80"/>
      <c r="NCY1545" s="52"/>
      <c r="NCZ1545" s="69"/>
      <c r="NDA1545" s="69"/>
      <c r="NDB1545" s="69"/>
      <c r="NDC1545" s="107"/>
      <c r="NDD1545" s="2"/>
      <c r="NDE1545" s="15"/>
      <c r="NDF1545" s="15"/>
      <c r="NDG1545" s="80"/>
      <c r="NDH1545" s="52"/>
      <c r="NDI1545" s="69"/>
      <c r="NDJ1545" s="69"/>
      <c r="NDK1545" s="69"/>
      <c r="NDL1545" s="107"/>
      <c r="NDM1545" s="2"/>
      <c r="NDN1545" s="15"/>
      <c r="NDO1545" s="15"/>
      <c r="NDP1545" s="80"/>
      <c r="NDQ1545" s="52"/>
      <c r="NDR1545" s="69"/>
      <c r="NDS1545" s="69"/>
      <c r="NDT1545" s="69"/>
      <c r="NDU1545" s="107"/>
      <c r="NDV1545" s="2"/>
      <c r="NDW1545" s="15"/>
      <c r="NDX1545" s="15"/>
      <c r="NDY1545" s="80"/>
      <c r="NDZ1545" s="52"/>
      <c r="NEA1545" s="69"/>
      <c r="NEB1545" s="69"/>
      <c r="NEC1545" s="69"/>
      <c r="NED1545" s="107"/>
      <c r="NEE1545" s="2"/>
      <c r="NEF1545" s="15"/>
      <c r="NEG1545" s="15"/>
      <c r="NEH1545" s="80"/>
      <c r="NEI1545" s="52"/>
      <c r="NEJ1545" s="69"/>
      <c r="NEK1545" s="69"/>
      <c r="NEL1545" s="69"/>
      <c r="NEM1545" s="107"/>
      <c r="NEN1545" s="2"/>
      <c r="NEO1545" s="15"/>
      <c r="NEP1545" s="15"/>
      <c r="NEQ1545" s="80"/>
      <c r="NER1545" s="52"/>
      <c r="NES1545" s="69"/>
      <c r="NET1545" s="69"/>
      <c r="NEU1545" s="69"/>
      <c r="NEV1545" s="107"/>
      <c r="NEW1545" s="2"/>
      <c r="NEX1545" s="15"/>
      <c r="NEY1545" s="15"/>
      <c r="NEZ1545" s="80"/>
      <c r="NFA1545" s="52"/>
      <c r="NFB1545" s="69"/>
      <c r="NFC1545" s="69"/>
      <c r="NFD1545" s="69"/>
      <c r="NFE1545" s="107"/>
      <c r="NFF1545" s="2"/>
      <c r="NFG1545" s="15"/>
      <c r="NFH1545" s="15"/>
      <c r="NFI1545" s="80"/>
      <c r="NFJ1545" s="52"/>
      <c r="NFK1545" s="69"/>
      <c r="NFL1545" s="69"/>
      <c r="NFM1545" s="69"/>
      <c r="NFN1545" s="107"/>
      <c r="NFO1545" s="2"/>
      <c r="NFP1545" s="15"/>
      <c r="NFQ1545" s="15"/>
      <c r="NFR1545" s="80"/>
      <c r="NFS1545" s="52"/>
      <c r="NFT1545" s="69"/>
      <c r="NFU1545" s="69"/>
      <c r="NFV1545" s="69"/>
      <c r="NFW1545" s="107"/>
      <c r="NFX1545" s="2"/>
      <c r="NFY1545" s="15"/>
      <c r="NFZ1545" s="15"/>
      <c r="NGA1545" s="80"/>
      <c r="NGB1545" s="52"/>
      <c r="NGC1545" s="69"/>
      <c r="NGD1545" s="69"/>
      <c r="NGE1545" s="69"/>
      <c r="NGF1545" s="107"/>
      <c r="NGG1545" s="2"/>
      <c r="NGH1545" s="15"/>
      <c r="NGI1545" s="15"/>
      <c r="NGJ1545" s="80"/>
      <c r="NGK1545" s="52"/>
      <c r="NGL1545" s="69"/>
      <c r="NGM1545" s="69"/>
      <c r="NGN1545" s="69"/>
      <c r="NGO1545" s="107"/>
      <c r="NGP1545" s="2"/>
      <c r="NGQ1545" s="15"/>
      <c r="NGR1545" s="15"/>
      <c r="NGS1545" s="80"/>
      <c r="NGT1545" s="52"/>
      <c r="NGU1545" s="69"/>
      <c r="NGV1545" s="69"/>
      <c r="NGW1545" s="69"/>
      <c r="NGX1545" s="107"/>
      <c r="NGY1545" s="2"/>
      <c r="NGZ1545" s="15"/>
      <c r="NHA1545" s="15"/>
      <c r="NHB1545" s="80"/>
      <c r="NHC1545" s="52"/>
      <c r="NHD1545" s="69"/>
      <c r="NHE1545" s="69"/>
      <c r="NHF1545" s="69"/>
      <c r="NHG1545" s="107"/>
      <c r="NHH1545" s="2"/>
      <c r="NHI1545" s="15"/>
      <c r="NHJ1545" s="15"/>
      <c r="NHK1545" s="80"/>
      <c r="NHL1545" s="52"/>
      <c r="NHM1545" s="69"/>
      <c r="NHN1545" s="69"/>
      <c r="NHO1545" s="69"/>
      <c r="NHP1545" s="107"/>
      <c r="NHQ1545" s="2"/>
      <c r="NHR1545" s="15"/>
      <c r="NHS1545" s="15"/>
      <c r="NHT1545" s="80"/>
      <c r="NHU1545" s="52"/>
      <c r="NHV1545" s="69"/>
      <c r="NHW1545" s="69"/>
      <c r="NHX1545" s="69"/>
      <c r="NHY1545" s="107"/>
      <c r="NHZ1545" s="2"/>
      <c r="NIA1545" s="15"/>
      <c r="NIB1545" s="15"/>
      <c r="NIC1545" s="80"/>
      <c r="NID1545" s="52"/>
      <c r="NIE1545" s="69"/>
      <c r="NIF1545" s="69"/>
      <c r="NIG1545" s="69"/>
      <c r="NIH1545" s="107"/>
      <c r="NII1545" s="2"/>
      <c r="NIJ1545" s="15"/>
      <c r="NIK1545" s="15"/>
      <c r="NIL1545" s="80"/>
      <c r="NIM1545" s="52"/>
      <c r="NIN1545" s="69"/>
      <c r="NIO1545" s="69"/>
      <c r="NIP1545" s="69"/>
      <c r="NIQ1545" s="107"/>
      <c r="NIR1545" s="2"/>
      <c r="NIS1545" s="15"/>
      <c r="NIT1545" s="15"/>
      <c r="NIU1545" s="80"/>
      <c r="NIV1545" s="52"/>
      <c r="NIW1545" s="69"/>
      <c r="NIX1545" s="69"/>
      <c r="NIY1545" s="69"/>
      <c r="NIZ1545" s="107"/>
      <c r="NJA1545" s="2"/>
      <c r="NJB1545" s="15"/>
      <c r="NJC1545" s="15"/>
      <c r="NJD1545" s="80"/>
      <c r="NJE1545" s="52"/>
      <c r="NJF1545" s="69"/>
      <c r="NJG1545" s="69"/>
      <c r="NJH1545" s="69"/>
      <c r="NJI1545" s="107"/>
      <c r="NJJ1545" s="2"/>
      <c r="NJK1545" s="15"/>
      <c r="NJL1545" s="15"/>
      <c r="NJM1545" s="80"/>
      <c r="NJN1545" s="52"/>
      <c r="NJO1545" s="69"/>
      <c r="NJP1545" s="69"/>
      <c r="NJQ1545" s="69"/>
      <c r="NJR1545" s="107"/>
      <c r="NJS1545" s="2"/>
      <c r="NJT1545" s="15"/>
      <c r="NJU1545" s="15"/>
      <c r="NJV1545" s="80"/>
      <c r="NJW1545" s="52"/>
      <c r="NJX1545" s="69"/>
      <c r="NJY1545" s="69"/>
      <c r="NJZ1545" s="69"/>
      <c r="NKA1545" s="107"/>
      <c r="NKB1545" s="2"/>
      <c r="NKC1545" s="15"/>
      <c r="NKD1545" s="15"/>
      <c r="NKE1545" s="80"/>
      <c r="NKF1545" s="52"/>
      <c r="NKG1545" s="69"/>
      <c r="NKH1545" s="69"/>
      <c r="NKI1545" s="69"/>
      <c r="NKJ1545" s="107"/>
      <c r="NKK1545" s="2"/>
      <c r="NKL1545" s="15"/>
      <c r="NKM1545" s="15"/>
      <c r="NKN1545" s="80"/>
      <c r="NKO1545" s="52"/>
      <c r="NKP1545" s="69"/>
      <c r="NKQ1545" s="69"/>
      <c r="NKR1545" s="69"/>
      <c r="NKS1545" s="107"/>
      <c r="NKT1545" s="2"/>
      <c r="NKU1545" s="15"/>
      <c r="NKV1545" s="15"/>
      <c r="NKW1545" s="80"/>
      <c r="NKX1545" s="52"/>
      <c r="NKY1545" s="69"/>
      <c r="NKZ1545" s="69"/>
      <c r="NLA1545" s="69"/>
      <c r="NLB1545" s="107"/>
      <c r="NLC1545" s="2"/>
      <c r="NLD1545" s="15"/>
      <c r="NLE1545" s="15"/>
      <c r="NLF1545" s="80"/>
      <c r="NLG1545" s="52"/>
      <c r="NLH1545" s="69"/>
      <c r="NLI1545" s="69"/>
      <c r="NLJ1545" s="69"/>
      <c r="NLK1545" s="107"/>
      <c r="NLL1545" s="2"/>
      <c r="NLM1545" s="15"/>
      <c r="NLN1545" s="15"/>
      <c r="NLO1545" s="80"/>
      <c r="NLP1545" s="52"/>
      <c r="NLQ1545" s="69"/>
      <c r="NLR1545" s="69"/>
      <c r="NLS1545" s="69"/>
      <c r="NLT1545" s="107"/>
      <c r="NLU1545" s="2"/>
      <c r="NLV1545" s="15"/>
      <c r="NLW1545" s="15"/>
      <c r="NLX1545" s="80"/>
      <c r="NLY1545" s="52"/>
      <c r="NLZ1545" s="69"/>
      <c r="NMA1545" s="69"/>
      <c r="NMB1545" s="69"/>
      <c r="NMC1545" s="107"/>
      <c r="NMD1545" s="2"/>
      <c r="NME1545" s="15"/>
      <c r="NMF1545" s="15"/>
      <c r="NMG1545" s="80"/>
      <c r="NMH1545" s="52"/>
      <c r="NMI1545" s="69"/>
      <c r="NMJ1545" s="69"/>
      <c r="NMK1545" s="69"/>
      <c r="NML1545" s="107"/>
      <c r="NMM1545" s="2"/>
      <c r="NMN1545" s="15"/>
      <c r="NMO1545" s="15"/>
      <c r="NMP1545" s="80"/>
      <c r="NMQ1545" s="52"/>
      <c r="NMR1545" s="69"/>
      <c r="NMS1545" s="69"/>
      <c r="NMT1545" s="69"/>
      <c r="NMU1545" s="107"/>
      <c r="NMV1545" s="2"/>
      <c r="NMW1545" s="15"/>
      <c r="NMX1545" s="15"/>
      <c r="NMY1545" s="80"/>
      <c r="NMZ1545" s="52"/>
      <c r="NNA1545" s="69"/>
      <c r="NNB1545" s="69"/>
      <c r="NNC1545" s="69"/>
      <c r="NND1545" s="107"/>
      <c r="NNE1545" s="2"/>
      <c r="NNF1545" s="15"/>
      <c r="NNG1545" s="15"/>
      <c r="NNH1545" s="80"/>
      <c r="NNI1545" s="52"/>
      <c r="NNJ1545" s="69"/>
      <c r="NNK1545" s="69"/>
      <c r="NNL1545" s="69"/>
      <c r="NNM1545" s="107"/>
      <c r="NNN1545" s="2"/>
      <c r="NNO1545" s="15"/>
      <c r="NNP1545" s="15"/>
      <c r="NNQ1545" s="80"/>
      <c r="NNR1545" s="52"/>
      <c r="NNS1545" s="69"/>
      <c r="NNT1545" s="69"/>
      <c r="NNU1545" s="69"/>
      <c r="NNV1545" s="107"/>
      <c r="NNW1545" s="2"/>
      <c r="NNX1545" s="15"/>
      <c r="NNY1545" s="15"/>
      <c r="NNZ1545" s="80"/>
      <c r="NOA1545" s="52"/>
      <c r="NOB1545" s="69"/>
      <c r="NOC1545" s="69"/>
      <c r="NOD1545" s="69"/>
      <c r="NOE1545" s="107"/>
      <c r="NOF1545" s="2"/>
      <c r="NOG1545" s="15"/>
      <c r="NOH1545" s="15"/>
      <c r="NOI1545" s="80"/>
      <c r="NOJ1545" s="52"/>
      <c r="NOK1545" s="69"/>
      <c r="NOL1545" s="69"/>
      <c r="NOM1545" s="69"/>
      <c r="NON1545" s="107"/>
      <c r="NOO1545" s="2"/>
      <c r="NOP1545" s="15"/>
      <c r="NOQ1545" s="15"/>
      <c r="NOR1545" s="80"/>
      <c r="NOS1545" s="52"/>
      <c r="NOT1545" s="69"/>
      <c r="NOU1545" s="69"/>
      <c r="NOV1545" s="69"/>
      <c r="NOW1545" s="107"/>
      <c r="NOX1545" s="2"/>
      <c r="NOY1545" s="15"/>
      <c r="NOZ1545" s="15"/>
      <c r="NPA1545" s="80"/>
      <c r="NPB1545" s="52"/>
      <c r="NPC1545" s="69"/>
      <c r="NPD1545" s="69"/>
      <c r="NPE1545" s="69"/>
      <c r="NPF1545" s="107"/>
      <c r="NPG1545" s="2"/>
      <c r="NPH1545" s="15"/>
      <c r="NPI1545" s="15"/>
      <c r="NPJ1545" s="80"/>
      <c r="NPK1545" s="52"/>
      <c r="NPL1545" s="69"/>
      <c r="NPM1545" s="69"/>
      <c r="NPN1545" s="69"/>
      <c r="NPO1545" s="107"/>
      <c r="NPP1545" s="2"/>
      <c r="NPQ1545" s="15"/>
      <c r="NPR1545" s="15"/>
      <c r="NPS1545" s="80"/>
      <c r="NPT1545" s="52"/>
      <c r="NPU1545" s="69"/>
      <c r="NPV1545" s="69"/>
      <c r="NPW1545" s="69"/>
      <c r="NPX1545" s="107"/>
      <c r="NPY1545" s="2"/>
      <c r="NPZ1545" s="15"/>
      <c r="NQA1545" s="15"/>
      <c r="NQB1545" s="80"/>
      <c r="NQC1545" s="52"/>
      <c r="NQD1545" s="69"/>
      <c r="NQE1545" s="69"/>
      <c r="NQF1545" s="69"/>
      <c r="NQG1545" s="107"/>
      <c r="NQH1545" s="2"/>
      <c r="NQI1545" s="15"/>
      <c r="NQJ1545" s="15"/>
      <c r="NQK1545" s="80"/>
      <c r="NQL1545" s="52"/>
      <c r="NQM1545" s="69"/>
      <c r="NQN1545" s="69"/>
      <c r="NQO1545" s="69"/>
      <c r="NQP1545" s="107"/>
      <c r="NQQ1545" s="2"/>
      <c r="NQR1545" s="15"/>
      <c r="NQS1545" s="15"/>
      <c r="NQT1545" s="80"/>
      <c r="NQU1545" s="52"/>
      <c r="NQV1545" s="69"/>
      <c r="NQW1545" s="69"/>
      <c r="NQX1545" s="69"/>
      <c r="NQY1545" s="107"/>
      <c r="NQZ1545" s="2"/>
      <c r="NRA1545" s="15"/>
      <c r="NRB1545" s="15"/>
      <c r="NRC1545" s="80"/>
      <c r="NRD1545" s="52"/>
      <c r="NRE1545" s="69"/>
      <c r="NRF1545" s="69"/>
      <c r="NRG1545" s="69"/>
      <c r="NRH1545" s="107"/>
      <c r="NRI1545" s="2"/>
      <c r="NRJ1545" s="15"/>
      <c r="NRK1545" s="15"/>
      <c r="NRL1545" s="80"/>
      <c r="NRM1545" s="52"/>
      <c r="NRN1545" s="69"/>
      <c r="NRO1545" s="69"/>
      <c r="NRP1545" s="69"/>
      <c r="NRQ1545" s="107"/>
      <c r="NRR1545" s="2"/>
      <c r="NRS1545" s="15"/>
      <c r="NRT1545" s="15"/>
      <c r="NRU1545" s="80"/>
      <c r="NRV1545" s="52"/>
      <c r="NRW1545" s="69"/>
      <c r="NRX1545" s="69"/>
      <c r="NRY1545" s="69"/>
      <c r="NRZ1545" s="107"/>
      <c r="NSA1545" s="2"/>
      <c r="NSB1545" s="15"/>
      <c r="NSC1545" s="15"/>
      <c r="NSD1545" s="80"/>
      <c r="NSE1545" s="52"/>
      <c r="NSF1545" s="69"/>
      <c r="NSG1545" s="69"/>
      <c r="NSH1545" s="69"/>
      <c r="NSI1545" s="107"/>
      <c r="NSJ1545" s="2"/>
      <c r="NSK1545" s="15"/>
      <c r="NSL1545" s="15"/>
      <c r="NSM1545" s="80"/>
      <c r="NSN1545" s="52"/>
      <c r="NSO1545" s="69"/>
      <c r="NSP1545" s="69"/>
      <c r="NSQ1545" s="69"/>
      <c r="NSR1545" s="107"/>
      <c r="NSS1545" s="2"/>
      <c r="NST1545" s="15"/>
      <c r="NSU1545" s="15"/>
      <c r="NSV1545" s="80"/>
      <c r="NSW1545" s="52"/>
      <c r="NSX1545" s="69"/>
      <c r="NSY1545" s="69"/>
      <c r="NSZ1545" s="69"/>
      <c r="NTA1545" s="107"/>
      <c r="NTB1545" s="2"/>
      <c r="NTC1545" s="15"/>
      <c r="NTD1545" s="15"/>
      <c r="NTE1545" s="80"/>
      <c r="NTF1545" s="52"/>
      <c r="NTG1545" s="69"/>
      <c r="NTH1545" s="69"/>
      <c r="NTI1545" s="69"/>
      <c r="NTJ1545" s="107"/>
      <c r="NTK1545" s="2"/>
      <c r="NTL1545" s="15"/>
      <c r="NTM1545" s="15"/>
      <c r="NTN1545" s="80"/>
      <c r="NTO1545" s="52"/>
      <c r="NTP1545" s="69"/>
      <c r="NTQ1545" s="69"/>
      <c r="NTR1545" s="69"/>
      <c r="NTS1545" s="107"/>
      <c r="NTT1545" s="2"/>
      <c r="NTU1545" s="15"/>
      <c r="NTV1545" s="15"/>
      <c r="NTW1545" s="80"/>
      <c r="NTX1545" s="52"/>
      <c r="NTY1545" s="69"/>
      <c r="NTZ1545" s="69"/>
      <c r="NUA1545" s="69"/>
      <c r="NUB1545" s="107"/>
      <c r="NUC1545" s="2"/>
      <c r="NUD1545" s="15"/>
      <c r="NUE1545" s="15"/>
      <c r="NUF1545" s="80"/>
      <c r="NUG1545" s="52"/>
      <c r="NUH1545" s="69"/>
      <c r="NUI1545" s="69"/>
      <c r="NUJ1545" s="69"/>
      <c r="NUK1545" s="107"/>
      <c r="NUL1545" s="2"/>
      <c r="NUM1545" s="15"/>
      <c r="NUN1545" s="15"/>
      <c r="NUO1545" s="80"/>
      <c r="NUP1545" s="52"/>
      <c r="NUQ1545" s="69"/>
      <c r="NUR1545" s="69"/>
      <c r="NUS1545" s="69"/>
      <c r="NUT1545" s="107"/>
      <c r="NUU1545" s="2"/>
      <c r="NUV1545" s="15"/>
      <c r="NUW1545" s="15"/>
      <c r="NUX1545" s="80"/>
      <c r="NUY1545" s="52"/>
      <c r="NUZ1545" s="69"/>
      <c r="NVA1545" s="69"/>
      <c r="NVB1545" s="69"/>
      <c r="NVC1545" s="107"/>
      <c r="NVD1545" s="2"/>
      <c r="NVE1545" s="15"/>
      <c r="NVF1545" s="15"/>
      <c r="NVG1545" s="80"/>
      <c r="NVH1545" s="52"/>
      <c r="NVI1545" s="69"/>
      <c r="NVJ1545" s="69"/>
      <c r="NVK1545" s="69"/>
      <c r="NVL1545" s="107"/>
      <c r="NVM1545" s="2"/>
      <c r="NVN1545" s="15"/>
      <c r="NVO1545" s="15"/>
      <c r="NVP1545" s="80"/>
      <c r="NVQ1545" s="52"/>
      <c r="NVR1545" s="69"/>
      <c r="NVS1545" s="69"/>
      <c r="NVT1545" s="69"/>
      <c r="NVU1545" s="107"/>
      <c r="NVV1545" s="2"/>
      <c r="NVW1545" s="15"/>
      <c r="NVX1545" s="15"/>
      <c r="NVY1545" s="80"/>
      <c r="NVZ1545" s="52"/>
      <c r="NWA1545" s="69"/>
      <c r="NWB1545" s="69"/>
      <c r="NWC1545" s="69"/>
      <c r="NWD1545" s="107"/>
      <c r="NWE1545" s="2"/>
      <c r="NWF1545" s="15"/>
      <c r="NWG1545" s="15"/>
      <c r="NWH1545" s="80"/>
      <c r="NWI1545" s="52"/>
      <c r="NWJ1545" s="69"/>
      <c r="NWK1545" s="69"/>
      <c r="NWL1545" s="69"/>
      <c r="NWM1545" s="107"/>
      <c r="NWN1545" s="2"/>
      <c r="NWO1545" s="15"/>
      <c r="NWP1545" s="15"/>
      <c r="NWQ1545" s="80"/>
      <c r="NWR1545" s="52"/>
      <c r="NWS1545" s="69"/>
      <c r="NWT1545" s="69"/>
      <c r="NWU1545" s="69"/>
      <c r="NWV1545" s="107"/>
      <c r="NWW1545" s="2"/>
      <c r="NWX1545" s="15"/>
      <c r="NWY1545" s="15"/>
      <c r="NWZ1545" s="80"/>
      <c r="NXA1545" s="52"/>
      <c r="NXB1545" s="69"/>
      <c r="NXC1545" s="69"/>
      <c r="NXD1545" s="69"/>
      <c r="NXE1545" s="107"/>
      <c r="NXF1545" s="2"/>
      <c r="NXG1545" s="15"/>
      <c r="NXH1545" s="15"/>
      <c r="NXI1545" s="80"/>
      <c r="NXJ1545" s="52"/>
      <c r="NXK1545" s="69"/>
      <c r="NXL1545" s="69"/>
      <c r="NXM1545" s="69"/>
      <c r="NXN1545" s="107"/>
      <c r="NXO1545" s="2"/>
      <c r="NXP1545" s="15"/>
      <c r="NXQ1545" s="15"/>
      <c r="NXR1545" s="80"/>
      <c r="NXS1545" s="52"/>
      <c r="NXT1545" s="69"/>
      <c r="NXU1545" s="69"/>
      <c r="NXV1545" s="69"/>
      <c r="NXW1545" s="107"/>
      <c r="NXX1545" s="2"/>
      <c r="NXY1545" s="15"/>
      <c r="NXZ1545" s="15"/>
      <c r="NYA1545" s="80"/>
      <c r="NYB1545" s="52"/>
      <c r="NYC1545" s="69"/>
      <c r="NYD1545" s="69"/>
      <c r="NYE1545" s="69"/>
      <c r="NYF1545" s="107"/>
      <c r="NYG1545" s="2"/>
      <c r="NYH1545" s="15"/>
      <c r="NYI1545" s="15"/>
      <c r="NYJ1545" s="80"/>
      <c r="NYK1545" s="52"/>
      <c r="NYL1545" s="69"/>
      <c r="NYM1545" s="69"/>
      <c r="NYN1545" s="69"/>
      <c r="NYO1545" s="107"/>
      <c r="NYP1545" s="2"/>
      <c r="NYQ1545" s="15"/>
      <c r="NYR1545" s="15"/>
      <c r="NYS1545" s="80"/>
      <c r="NYT1545" s="52"/>
      <c r="NYU1545" s="69"/>
      <c r="NYV1545" s="69"/>
      <c r="NYW1545" s="69"/>
      <c r="NYX1545" s="107"/>
      <c r="NYY1545" s="2"/>
      <c r="NYZ1545" s="15"/>
      <c r="NZA1545" s="15"/>
      <c r="NZB1545" s="80"/>
      <c r="NZC1545" s="52"/>
      <c r="NZD1545" s="69"/>
      <c r="NZE1545" s="69"/>
      <c r="NZF1545" s="69"/>
      <c r="NZG1545" s="107"/>
      <c r="NZH1545" s="2"/>
      <c r="NZI1545" s="15"/>
      <c r="NZJ1545" s="15"/>
      <c r="NZK1545" s="80"/>
      <c r="NZL1545" s="52"/>
      <c r="NZM1545" s="69"/>
      <c r="NZN1545" s="69"/>
      <c r="NZO1545" s="69"/>
      <c r="NZP1545" s="107"/>
      <c r="NZQ1545" s="2"/>
      <c r="NZR1545" s="15"/>
      <c r="NZS1545" s="15"/>
      <c r="NZT1545" s="80"/>
      <c r="NZU1545" s="52"/>
      <c r="NZV1545" s="69"/>
      <c r="NZW1545" s="69"/>
      <c r="NZX1545" s="69"/>
      <c r="NZY1545" s="107"/>
      <c r="NZZ1545" s="2"/>
      <c r="OAA1545" s="15"/>
      <c r="OAB1545" s="15"/>
      <c r="OAC1545" s="80"/>
      <c r="OAD1545" s="52"/>
      <c r="OAE1545" s="69"/>
      <c r="OAF1545" s="69"/>
      <c r="OAG1545" s="69"/>
      <c r="OAH1545" s="107"/>
      <c r="OAI1545" s="2"/>
      <c r="OAJ1545" s="15"/>
      <c r="OAK1545" s="15"/>
      <c r="OAL1545" s="80"/>
      <c r="OAM1545" s="52"/>
      <c r="OAN1545" s="69"/>
      <c r="OAO1545" s="69"/>
      <c r="OAP1545" s="69"/>
      <c r="OAQ1545" s="107"/>
      <c r="OAR1545" s="2"/>
      <c r="OAS1545" s="15"/>
      <c r="OAT1545" s="15"/>
      <c r="OAU1545" s="80"/>
      <c r="OAV1545" s="52"/>
      <c r="OAW1545" s="69"/>
      <c r="OAX1545" s="69"/>
      <c r="OAY1545" s="69"/>
      <c r="OAZ1545" s="107"/>
      <c r="OBA1545" s="2"/>
      <c r="OBB1545" s="15"/>
      <c r="OBC1545" s="15"/>
      <c r="OBD1545" s="80"/>
      <c r="OBE1545" s="52"/>
      <c r="OBF1545" s="69"/>
      <c r="OBG1545" s="69"/>
      <c r="OBH1545" s="69"/>
      <c r="OBI1545" s="107"/>
      <c r="OBJ1545" s="2"/>
      <c r="OBK1545" s="15"/>
      <c r="OBL1545" s="15"/>
      <c r="OBM1545" s="80"/>
      <c r="OBN1545" s="52"/>
      <c r="OBO1545" s="69"/>
      <c r="OBP1545" s="69"/>
      <c r="OBQ1545" s="69"/>
      <c r="OBR1545" s="107"/>
      <c r="OBS1545" s="2"/>
      <c r="OBT1545" s="15"/>
      <c r="OBU1545" s="15"/>
      <c r="OBV1545" s="80"/>
      <c r="OBW1545" s="52"/>
      <c r="OBX1545" s="69"/>
      <c r="OBY1545" s="69"/>
      <c r="OBZ1545" s="69"/>
      <c r="OCA1545" s="107"/>
      <c r="OCB1545" s="2"/>
      <c r="OCC1545" s="15"/>
      <c r="OCD1545" s="15"/>
      <c r="OCE1545" s="80"/>
      <c r="OCF1545" s="52"/>
      <c r="OCG1545" s="69"/>
      <c r="OCH1545" s="69"/>
      <c r="OCI1545" s="69"/>
      <c r="OCJ1545" s="107"/>
      <c r="OCK1545" s="2"/>
      <c r="OCL1545" s="15"/>
      <c r="OCM1545" s="15"/>
      <c r="OCN1545" s="80"/>
      <c r="OCO1545" s="52"/>
      <c r="OCP1545" s="69"/>
      <c r="OCQ1545" s="69"/>
      <c r="OCR1545" s="69"/>
      <c r="OCS1545" s="107"/>
      <c r="OCT1545" s="2"/>
      <c r="OCU1545" s="15"/>
      <c r="OCV1545" s="15"/>
      <c r="OCW1545" s="80"/>
      <c r="OCX1545" s="52"/>
      <c r="OCY1545" s="69"/>
      <c r="OCZ1545" s="69"/>
      <c r="ODA1545" s="69"/>
      <c r="ODB1545" s="107"/>
      <c r="ODC1545" s="2"/>
      <c r="ODD1545" s="15"/>
      <c r="ODE1545" s="15"/>
      <c r="ODF1545" s="80"/>
      <c r="ODG1545" s="52"/>
      <c r="ODH1545" s="69"/>
      <c r="ODI1545" s="69"/>
      <c r="ODJ1545" s="69"/>
      <c r="ODK1545" s="107"/>
      <c r="ODL1545" s="2"/>
      <c r="ODM1545" s="15"/>
      <c r="ODN1545" s="15"/>
      <c r="ODO1545" s="80"/>
      <c r="ODP1545" s="52"/>
      <c r="ODQ1545" s="69"/>
      <c r="ODR1545" s="69"/>
      <c r="ODS1545" s="69"/>
      <c r="ODT1545" s="107"/>
      <c r="ODU1545" s="2"/>
      <c r="ODV1545" s="15"/>
      <c r="ODW1545" s="15"/>
      <c r="ODX1545" s="80"/>
      <c r="ODY1545" s="52"/>
      <c r="ODZ1545" s="69"/>
      <c r="OEA1545" s="69"/>
      <c r="OEB1545" s="69"/>
      <c r="OEC1545" s="107"/>
      <c r="OED1545" s="2"/>
      <c r="OEE1545" s="15"/>
      <c r="OEF1545" s="15"/>
      <c r="OEG1545" s="80"/>
      <c r="OEH1545" s="52"/>
      <c r="OEI1545" s="69"/>
      <c r="OEJ1545" s="69"/>
      <c r="OEK1545" s="69"/>
      <c r="OEL1545" s="107"/>
      <c r="OEM1545" s="2"/>
      <c r="OEN1545" s="15"/>
      <c r="OEO1545" s="15"/>
      <c r="OEP1545" s="80"/>
      <c r="OEQ1545" s="52"/>
      <c r="OER1545" s="69"/>
      <c r="OES1545" s="69"/>
      <c r="OET1545" s="69"/>
      <c r="OEU1545" s="107"/>
      <c r="OEV1545" s="2"/>
      <c r="OEW1545" s="15"/>
      <c r="OEX1545" s="15"/>
      <c r="OEY1545" s="80"/>
      <c r="OEZ1545" s="52"/>
      <c r="OFA1545" s="69"/>
      <c r="OFB1545" s="69"/>
      <c r="OFC1545" s="69"/>
      <c r="OFD1545" s="107"/>
      <c r="OFE1545" s="2"/>
      <c r="OFF1545" s="15"/>
      <c r="OFG1545" s="15"/>
      <c r="OFH1545" s="80"/>
      <c r="OFI1545" s="52"/>
      <c r="OFJ1545" s="69"/>
      <c r="OFK1545" s="69"/>
      <c r="OFL1545" s="69"/>
      <c r="OFM1545" s="107"/>
      <c r="OFN1545" s="2"/>
      <c r="OFO1545" s="15"/>
      <c r="OFP1545" s="15"/>
      <c r="OFQ1545" s="80"/>
      <c r="OFR1545" s="52"/>
      <c r="OFS1545" s="69"/>
      <c r="OFT1545" s="69"/>
      <c r="OFU1545" s="69"/>
      <c r="OFV1545" s="107"/>
      <c r="OFW1545" s="2"/>
      <c r="OFX1545" s="15"/>
      <c r="OFY1545" s="15"/>
      <c r="OFZ1545" s="80"/>
      <c r="OGA1545" s="52"/>
      <c r="OGB1545" s="69"/>
      <c r="OGC1545" s="69"/>
      <c r="OGD1545" s="69"/>
      <c r="OGE1545" s="107"/>
      <c r="OGF1545" s="2"/>
      <c r="OGG1545" s="15"/>
      <c r="OGH1545" s="15"/>
      <c r="OGI1545" s="80"/>
      <c r="OGJ1545" s="52"/>
      <c r="OGK1545" s="69"/>
      <c r="OGL1545" s="69"/>
      <c r="OGM1545" s="69"/>
      <c r="OGN1545" s="107"/>
      <c r="OGO1545" s="2"/>
      <c r="OGP1545" s="15"/>
      <c r="OGQ1545" s="15"/>
      <c r="OGR1545" s="80"/>
      <c r="OGS1545" s="52"/>
      <c r="OGT1545" s="69"/>
      <c r="OGU1545" s="69"/>
      <c r="OGV1545" s="69"/>
      <c r="OGW1545" s="107"/>
      <c r="OGX1545" s="2"/>
      <c r="OGY1545" s="15"/>
      <c r="OGZ1545" s="15"/>
      <c r="OHA1545" s="80"/>
      <c r="OHB1545" s="52"/>
      <c r="OHC1545" s="69"/>
      <c r="OHD1545" s="69"/>
      <c r="OHE1545" s="69"/>
      <c r="OHF1545" s="107"/>
      <c r="OHG1545" s="2"/>
      <c r="OHH1545" s="15"/>
      <c r="OHI1545" s="15"/>
      <c r="OHJ1545" s="80"/>
      <c r="OHK1545" s="52"/>
      <c r="OHL1545" s="69"/>
      <c r="OHM1545" s="69"/>
      <c r="OHN1545" s="69"/>
      <c r="OHO1545" s="107"/>
      <c r="OHP1545" s="2"/>
      <c r="OHQ1545" s="15"/>
      <c r="OHR1545" s="15"/>
      <c r="OHS1545" s="80"/>
      <c r="OHT1545" s="52"/>
      <c r="OHU1545" s="69"/>
      <c r="OHV1545" s="69"/>
      <c r="OHW1545" s="69"/>
      <c r="OHX1545" s="107"/>
      <c r="OHY1545" s="2"/>
      <c r="OHZ1545" s="15"/>
      <c r="OIA1545" s="15"/>
      <c r="OIB1545" s="80"/>
      <c r="OIC1545" s="52"/>
      <c r="OID1545" s="69"/>
      <c r="OIE1545" s="69"/>
      <c r="OIF1545" s="69"/>
      <c r="OIG1545" s="107"/>
      <c r="OIH1545" s="2"/>
      <c r="OII1545" s="15"/>
      <c r="OIJ1545" s="15"/>
      <c r="OIK1545" s="80"/>
      <c r="OIL1545" s="52"/>
      <c r="OIM1545" s="69"/>
      <c r="OIN1545" s="69"/>
      <c r="OIO1545" s="69"/>
      <c r="OIP1545" s="107"/>
      <c r="OIQ1545" s="2"/>
      <c r="OIR1545" s="15"/>
      <c r="OIS1545" s="15"/>
      <c r="OIT1545" s="80"/>
      <c r="OIU1545" s="52"/>
      <c r="OIV1545" s="69"/>
      <c r="OIW1545" s="69"/>
      <c r="OIX1545" s="69"/>
      <c r="OIY1545" s="107"/>
      <c r="OIZ1545" s="2"/>
      <c r="OJA1545" s="15"/>
      <c r="OJB1545" s="15"/>
      <c r="OJC1545" s="80"/>
      <c r="OJD1545" s="52"/>
      <c r="OJE1545" s="69"/>
      <c r="OJF1545" s="69"/>
      <c r="OJG1545" s="69"/>
      <c r="OJH1545" s="107"/>
      <c r="OJI1545" s="2"/>
      <c r="OJJ1545" s="15"/>
      <c r="OJK1545" s="15"/>
      <c r="OJL1545" s="80"/>
      <c r="OJM1545" s="52"/>
      <c r="OJN1545" s="69"/>
      <c r="OJO1545" s="69"/>
      <c r="OJP1545" s="69"/>
      <c r="OJQ1545" s="107"/>
      <c r="OJR1545" s="2"/>
      <c r="OJS1545" s="15"/>
      <c r="OJT1545" s="15"/>
      <c r="OJU1545" s="80"/>
      <c r="OJV1545" s="52"/>
      <c r="OJW1545" s="69"/>
      <c r="OJX1545" s="69"/>
      <c r="OJY1545" s="69"/>
      <c r="OJZ1545" s="107"/>
      <c r="OKA1545" s="2"/>
      <c r="OKB1545" s="15"/>
      <c r="OKC1545" s="15"/>
      <c r="OKD1545" s="80"/>
      <c r="OKE1545" s="52"/>
      <c r="OKF1545" s="69"/>
      <c r="OKG1545" s="69"/>
      <c r="OKH1545" s="69"/>
      <c r="OKI1545" s="107"/>
      <c r="OKJ1545" s="2"/>
      <c r="OKK1545" s="15"/>
      <c r="OKL1545" s="15"/>
      <c r="OKM1545" s="80"/>
      <c r="OKN1545" s="52"/>
      <c r="OKO1545" s="69"/>
      <c r="OKP1545" s="69"/>
      <c r="OKQ1545" s="69"/>
      <c r="OKR1545" s="107"/>
      <c r="OKS1545" s="2"/>
      <c r="OKT1545" s="15"/>
      <c r="OKU1545" s="15"/>
      <c r="OKV1545" s="80"/>
      <c r="OKW1545" s="52"/>
      <c r="OKX1545" s="69"/>
      <c r="OKY1545" s="69"/>
      <c r="OKZ1545" s="69"/>
      <c r="OLA1545" s="107"/>
      <c r="OLB1545" s="2"/>
      <c r="OLC1545" s="15"/>
      <c r="OLD1545" s="15"/>
      <c r="OLE1545" s="80"/>
      <c r="OLF1545" s="52"/>
      <c r="OLG1545" s="69"/>
      <c r="OLH1545" s="69"/>
      <c r="OLI1545" s="69"/>
      <c r="OLJ1545" s="107"/>
      <c r="OLK1545" s="2"/>
      <c r="OLL1545" s="15"/>
      <c r="OLM1545" s="15"/>
      <c r="OLN1545" s="80"/>
      <c r="OLO1545" s="52"/>
      <c r="OLP1545" s="69"/>
      <c r="OLQ1545" s="69"/>
      <c r="OLR1545" s="69"/>
      <c r="OLS1545" s="107"/>
      <c r="OLT1545" s="2"/>
      <c r="OLU1545" s="15"/>
      <c r="OLV1545" s="15"/>
      <c r="OLW1545" s="80"/>
      <c r="OLX1545" s="52"/>
      <c r="OLY1545" s="69"/>
      <c r="OLZ1545" s="69"/>
      <c r="OMA1545" s="69"/>
      <c r="OMB1545" s="107"/>
      <c r="OMC1545" s="2"/>
      <c r="OMD1545" s="15"/>
      <c r="OME1545" s="15"/>
      <c r="OMF1545" s="80"/>
      <c r="OMG1545" s="52"/>
      <c r="OMH1545" s="69"/>
      <c r="OMI1545" s="69"/>
      <c r="OMJ1545" s="69"/>
      <c r="OMK1545" s="107"/>
      <c r="OML1545" s="2"/>
      <c r="OMM1545" s="15"/>
      <c r="OMN1545" s="15"/>
      <c r="OMO1545" s="80"/>
      <c r="OMP1545" s="52"/>
      <c r="OMQ1545" s="69"/>
      <c r="OMR1545" s="69"/>
      <c r="OMS1545" s="69"/>
      <c r="OMT1545" s="107"/>
      <c r="OMU1545" s="2"/>
      <c r="OMV1545" s="15"/>
      <c r="OMW1545" s="15"/>
      <c r="OMX1545" s="80"/>
      <c r="OMY1545" s="52"/>
      <c r="OMZ1545" s="69"/>
      <c r="ONA1545" s="69"/>
      <c r="ONB1545" s="69"/>
      <c r="ONC1545" s="107"/>
      <c r="OND1545" s="2"/>
      <c r="ONE1545" s="15"/>
      <c r="ONF1545" s="15"/>
      <c r="ONG1545" s="80"/>
      <c r="ONH1545" s="52"/>
      <c r="ONI1545" s="69"/>
      <c r="ONJ1545" s="69"/>
      <c r="ONK1545" s="69"/>
      <c r="ONL1545" s="107"/>
      <c r="ONM1545" s="2"/>
      <c r="ONN1545" s="15"/>
      <c r="ONO1545" s="15"/>
      <c r="ONP1545" s="80"/>
      <c r="ONQ1545" s="52"/>
      <c r="ONR1545" s="69"/>
      <c r="ONS1545" s="69"/>
      <c r="ONT1545" s="69"/>
      <c r="ONU1545" s="107"/>
      <c r="ONV1545" s="2"/>
      <c r="ONW1545" s="15"/>
      <c r="ONX1545" s="15"/>
      <c r="ONY1545" s="80"/>
      <c r="ONZ1545" s="52"/>
      <c r="OOA1545" s="69"/>
      <c r="OOB1545" s="69"/>
      <c r="OOC1545" s="69"/>
      <c r="OOD1545" s="107"/>
      <c r="OOE1545" s="2"/>
      <c r="OOF1545" s="15"/>
      <c r="OOG1545" s="15"/>
      <c r="OOH1545" s="80"/>
      <c r="OOI1545" s="52"/>
      <c r="OOJ1545" s="69"/>
      <c r="OOK1545" s="69"/>
      <c r="OOL1545" s="69"/>
      <c r="OOM1545" s="107"/>
      <c r="OON1545" s="2"/>
      <c r="OOO1545" s="15"/>
      <c r="OOP1545" s="15"/>
      <c r="OOQ1545" s="80"/>
      <c r="OOR1545" s="52"/>
      <c r="OOS1545" s="69"/>
      <c r="OOT1545" s="69"/>
      <c r="OOU1545" s="69"/>
      <c r="OOV1545" s="107"/>
      <c r="OOW1545" s="2"/>
      <c r="OOX1545" s="15"/>
      <c r="OOY1545" s="15"/>
      <c r="OOZ1545" s="80"/>
      <c r="OPA1545" s="52"/>
      <c r="OPB1545" s="69"/>
      <c r="OPC1545" s="69"/>
      <c r="OPD1545" s="69"/>
      <c r="OPE1545" s="107"/>
      <c r="OPF1545" s="2"/>
      <c r="OPG1545" s="15"/>
      <c r="OPH1545" s="15"/>
      <c r="OPI1545" s="80"/>
      <c r="OPJ1545" s="52"/>
      <c r="OPK1545" s="69"/>
      <c r="OPL1545" s="69"/>
      <c r="OPM1545" s="69"/>
      <c r="OPN1545" s="107"/>
      <c r="OPO1545" s="2"/>
      <c r="OPP1545" s="15"/>
      <c r="OPQ1545" s="15"/>
      <c r="OPR1545" s="80"/>
      <c r="OPS1545" s="52"/>
      <c r="OPT1545" s="69"/>
      <c r="OPU1545" s="69"/>
      <c r="OPV1545" s="69"/>
      <c r="OPW1545" s="107"/>
      <c r="OPX1545" s="2"/>
      <c r="OPY1545" s="15"/>
      <c r="OPZ1545" s="15"/>
      <c r="OQA1545" s="80"/>
      <c r="OQB1545" s="52"/>
      <c r="OQC1545" s="69"/>
      <c r="OQD1545" s="69"/>
      <c r="OQE1545" s="69"/>
      <c r="OQF1545" s="107"/>
      <c r="OQG1545" s="2"/>
      <c r="OQH1545" s="15"/>
      <c r="OQI1545" s="15"/>
      <c r="OQJ1545" s="80"/>
      <c r="OQK1545" s="52"/>
      <c r="OQL1545" s="69"/>
      <c r="OQM1545" s="69"/>
      <c r="OQN1545" s="69"/>
      <c r="OQO1545" s="107"/>
      <c r="OQP1545" s="2"/>
      <c r="OQQ1545" s="15"/>
      <c r="OQR1545" s="15"/>
      <c r="OQS1545" s="80"/>
      <c r="OQT1545" s="52"/>
      <c r="OQU1545" s="69"/>
      <c r="OQV1545" s="69"/>
      <c r="OQW1545" s="69"/>
      <c r="OQX1545" s="107"/>
      <c r="OQY1545" s="2"/>
      <c r="OQZ1545" s="15"/>
      <c r="ORA1545" s="15"/>
      <c r="ORB1545" s="80"/>
      <c r="ORC1545" s="52"/>
      <c r="ORD1545" s="69"/>
      <c r="ORE1545" s="69"/>
      <c r="ORF1545" s="69"/>
      <c r="ORG1545" s="107"/>
      <c r="ORH1545" s="2"/>
      <c r="ORI1545" s="15"/>
      <c r="ORJ1545" s="15"/>
      <c r="ORK1545" s="80"/>
      <c r="ORL1545" s="52"/>
      <c r="ORM1545" s="69"/>
      <c r="ORN1545" s="69"/>
      <c r="ORO1545" s="69"/>
      <c r="ORP1545" s="107"/>
      <c r="ORQ1545" s="2"/>
      <c r="ORR1545" s="15"/>
      <c r="ORS1545" s="15"/>
      <c r="ORT1545" s="80"/>
      <c r="ORU1545" s="52"/>
      <c r="ORV1545" s="69"/>
      <c r="ORW1545" s="69"/>
      <c r="ORX1545" s="69"/>
      <c r="ORY1545" s="107"/>
      <c r="ORZ1545" s="2"/>
      <c r="OSA1545" s="15"/>
      <c r="OSB1545" s="15"/>
      <c r="OSC1545" s="80"/>
      <c r="OSD1545" s="52"/>
      <c r="OSE1545" s="69"/>
      <c r="OSF1545" s="69"/>
      <c r="OSG1545" s="69"/>
      <c r="OSH1545" s="107"/>
      <c r="OSI1545" s="2"/>
      <c r="OSJ1545" s="15"/>
      <c r="OSK1545" s="15"/>
      <c r="OSL1545" s="80"/>
      <c r="OSM1545" s="52"/>
      <c r="OSN1545" s="69"/>
      <c r="OSO1545" s="69"/>
      <c r="OSP1545" s="69"/>
      <c r="OSQ1545" s="107"/>
      <c r="OSR1545" s="2"/>
      <c r="OSS1545" s="15"/>
      <c r="OST1545" s="15"/>
      <c r="OSU1545" s="80"/>
      <c r="OSV1545" s="52"/>
      <c r="OSW1545" s="69"/>
      <c r="OSX1545" s="69"/>
      <c r="OSY1545" s="69"/>
      <c r="OSZ1545" s="107"/>
      <c r="OTA1545" s="2"/>
      <c r="OTB1545" s="15"/>
      <c r="OTC1545" s="15"/>
      <c r="OTD1545" s="80"/>
      <c r="OTE1545" s="52"/>
      <c r="OTF1545" s="69"/>
      <c r="OTG1545" s="69"/>
      <c r="OTH1545" s="69"/>
      <c r="OTI1545" s="107"/>
      <c r="OTJ1545" s="2"/>
      <c r="OTK1545" s="15"/>
      <c r="OTL1545" s="15"/>
      <c r="OTM1545" s="80"/>
      <c r="OTN1545" s="52"/>
      <c r="OTO1545" s="69"/>
      <c r="OTP1545" s="69"/>
      <c r="OTQ1545" s="69"/>
      <c r="OTR1545" s="107"/>
      <c r="OTS1545" s="2"/>
      <c r="OTT1545" s="15"/>
      <c r="OTU1545" s="15"/>
      <c r="OTV1545" s="80"/>
      <c r="OTW1545" s="52"/>
      <c r="OTX1545" s="69"/>
      <c r="OTY1545" s="69"/>
      <c r="OTZ1545" s="69"/>
      <c r="OUA1545" s="107"/>
      <c r="OUB1545" s="2"/>
      <c r="OUC1545" s="15"/>
      <c r="OUD1545" s="15"/>
      <c r="OUE1545" s="80"/>
      <c r="OUF1545" s="52"/>
      <c r="OUG1545" s="69"/>
      <c r="OUH1545" s="69"/>
      <c r="OUI1545" s="69"/>
      <c r="OUJ1545" s="107"/>
      <c r="OUK1545" s="2"/>
      <c r="OUL1545" s="15"/>
      <c r="OUM1545" s="15"/>
      <c r="OUN1545" s="80"/>
      <c r="OUO1545" s="52"/>
      <c r="OUP1545" s="69"/>
      <c r="OUQ1545" s="69"/>
      <c r="OUR1545" s="69"/>
      <c r="OUS1545" s="107"/>
      <c r="OUT1545" s="2"/>
      <c r="OUU1545" s="15"/>
      <c r="OUV1545" s="15"/>
      <c r="OUW1545" s="80"/>
      <c r="OUX1545" s="52"/>
      <c r="OUY1545" s="69"/>
      <c r="OUZ1545" s="69"/>
      <c r="OVA1545" s="69"/>
      <c r="OVB1545" s="107"/>
      <c r="OVC1545" s="2"/>
      <c r="OVD1545" s="15"/>
      <c r="OVE1545" s="15"/>
      <c r="OVF1545" s="80"/>
      <c r="OVG1545" s="52"/>
      <c r="OVH1545" s="69"/>
      <c r="OVI1545" s="69"/>
      <c r="OVJ1545" s="69"/>
      <c r="OVK1545" s="107"/>
      <c r="OVL1545" s="2"/>
      <c r="OVM1545" s="15"/>
      <c r="OVN1545" s="15"/>
      <c r="OVO1545" s="80"/>
      <c r="OVP1545" s="52"/>
      <c r="OVQ1545" s="69"/>
      <c r="OVR1545" s="69"/>
      <c r="OVS1545" s="69"/>
      <c r="OVT1545" s="107"/>
      <c r="OVU1545" s="2"/>
      <c r="OVV1545" s="15"/>
      <c r="OVW1545" s="15"/>
      <c r="OVX1545" s="80"/>
      <c r="OVY1545" s="52"/>
      <c r="OVZ1545" s="69"/>
      <c r="OWA1545" s="69"/>
      <c r="OWB1545" s="69"/>
      <c r="OWC1545" s="107"/>
      <c r="OWD1545" s="2"/>
      <c r="OWE1545" s="15"/>
      <c r="OWF1545" s="15"/>
      <c r="OWG1545" s="80"/>
      <c r="OWH1545" s="52"/>
      <c r="OWI1545" s="69"/>
      <c r="OWJ1545" s="69"/>
      <c r="OWK1545" s="69"/>
      <c r="OWL1545" s="107"/>
      <c r="OWM1545" s="2"/>
      <c r="OWN1545" s="15"/>
      <c r="OWO1545" s="15"/>
      <c r="OWP1545" s="80"/>
      <c r="OWQ1545" s="52"/>
      <c r="OWR1545" s="69"/>
      <c r="OWS1545" s="69"/>
      <c r="OWT1545" s="69"/>
      <c r="OWU1545" s="107"/>
      <c r="OWV1545" s="2"/>
      <c r="OWW1545" s="15"/>
      <c r="OWX1545" s="15"/>
      <c r="OWY1545" s="80"/>
      <c r="OWZ1545" s="52"/>
      <c r="OXA1545" s="69"/>
      <c r="OXB1545" s="69"/>
      <c r="OXC1545" s="69"/>
      <c r="OXD1545" s="107"/>
      <c r="OXE1545" s="2"/>
      <c r="OXF1545" s="15"/>
      <c r="OXG1545" s="15"/>
      <c r="OXH1545" s="80"/>
      <c r="OXI1545" s="52"/>
      <c r="OXJ1545" s="69"/>
      <c r="OXK1545" s="69"/>
      <c r="OXL1545" s="69"/>
      <c r="OXM1545" s="107"/>
      <c r="OXN1545" s="2"/>
      <c r="OXO1545" s="15"/>
      <c r="OXP1545" s="15"/>
      <c r="OXQ1545" s="80"/>
      <c r="OXR1545" s="52"/>
      <c r="OXS1545" s="69"/>
      <c r="OXT1545" s="69"/>
      <c r="OXU1545" s="69"/>
      <c r="OXV1545" s="107"/>
      <c r="OXW1545" s="2"/>
      <c r="OXX1545" s="15"/>
      <c r="OXY1545" s="15"/>
      <c r="OXZ1545" s="80"/>
      <c r="OYA1545" s="52"/>
      <c r="OYB1545" s="69"/>
      <c r="OYC1545" s="69"/>
      <c r="OYD1545" s="69"/>
      <c r="OYE1545" s="107"/>
      <c r="OYF1545" s="2"/>
      <c r="OYG1545" s="15"/>
      <c r="OYH1545" s="15"/>
      <c r="OYI1545" s="80"/>
      <c r="OYJ1545" s="52"/>
      <c r="OYK1545" s="69"/>
      <c r="OYL1545" s="69"/>
      <c r="OYM1545" s="69"/>
      <c r="OYN1545" s="107"/>
      <c r="OYO1545" s="2"/>
      <c r="OYP1545" s="15"/>
      <c r="OYQ1545" s="15"/>
      <c r="OYR1545" s="80"/>
      <c r="OYS1545" s="52"/>
      <c r="OYT1545" s="69"/>
      <c r="OYU1545" s="69"/>
      <c r="OYV1545" s="69"/>
      <c r="OYW1545" s="107"/>
      <c r="OYX1545" s="2"/>
      <c r="OYY1545" s="15"/>
      <c r="OYZ1545" s="15"/>
      <c r="OZA1545" s="80"/>
      <c r="OZB1545" s="52"/>
      <c r="OZC1545" s="69"/>
      <c r="OZD1545" s="69"/>
      <c r="OZE1545" s="69"/>
      <c r="OZF1545" s="107"/>
      <c r="OZG1545" s="2"/>
      <c r="OZH1545" s="15"/>
      <c r="OZI1545" s="15"/>
      <c r="OZJ1545" s="80"/>
      <c r="OZK1545" s="52"/>
      <c r="OZL1545" s="69"/>
      <c r="OZM1545" s="69"/>
      <c r="OZN1545" s="69"/>
      <c r="OZO1545" s="107"/>
      <c r="OZP1545" s="2"/>
      <c r="OZQ1545" s="15"/>
      <c r="OZR1545" s="15"/>
      <c r="OZS1545" s="80"/>
      <c r="OZT1545" s="52"/>
      <c r="OZU1545" s="69"/>
      <c r="OZV1545" s="69"/>
      <c r="OZW1545" s="69"/>
      <c r="OZX1545" s="107"/>
      <c r="OZY1545" s="2"/>
      <c r="OZZ1545" s="15"/>
      <c r="PAA1545" s="15"/>
      <c r="PAB1545" s="80"/>
      <c r="PAC1545" s="52"/>
      <c r="PAD1545" s="69"/>
      <c r="PAE1545" s="69"/>
      <c r="PAF1545" s="69"/>
      <c r="PAG1545" s="107"/>
      <c r="PAH1545" s="2"/>
      <c r="PAI1545" s="15"/>
      <c r="PAJ1545" s="15"/>
      <c r="PAK1545" s="80"/>
      <c r="PAL1545" s="52"/>
      <c r="PAM1545" s="69"/>
      <c r="PAN1545" s="69"/>
      <c r="PAO1545" s="69"/>
      <c r="PAP1545" s="107"/>
      <c r="PAQ1545" s="2"/>
      <c r="PAR1545" s="15"/>
      <c r="PAS1545" s="15"/>
      <c r="PAT1545" s="80"/>
      <c r="PAU1545" s="52"/>
      <c r="PAV1545" s="69"/>
      <c r="PAW1545" s="69"/>
      <c r="PAX1545" s="69"/>
      <c r="PAY1545" s="107"/>
      <c r="PAZ1545" s="2"/>
      <c r="PBA1545" s="15"/>
      <c r="PBB1545" s="15"/>
      <c r="PBC1545" s="80"/>
      <c r="PBD1545" s="52"/>
      <c r="PBE1545" s="69"/>
      <c r="PBF1545" s="69"/>
      <c r="PBG1545" s="69"/>
      <c r="PBH1545" s="107"/>
      <c r="PBI1545" s="2"/>
      <c r="PBJ1545" s="15"/>
      <c r="PBK1545" s="15"/>
      <c r="PBL1545" s="80"/>
      <c r="PBM1545" s="52"/>
      <c r="PBN1545" s="69"/>
      <c r="PBO1545" s="69"/>
      <c r="PBP1545" s="69"/>
      <c r="PBQ1545" s="107"/>
      <c r="PBR1545" s="2"/>
      <c r="PBS1545" s="15"/>
      <c r="PBT1545" s="15"/>
      <c r="PBU1545" s="80"/>
      <c r="PBV1545" s="52"/>
      <c r="PBW1545" s="69"/>
      <c r="PBX1545" s="69"/>
      <c r="PBY1545" s="69"/>
      <c r="PBZ1545" s="107"/>
      <c r="PCA1545" s="2"/>
      <c r="PCB1545" s="15"/>
      <c r="PCC1545" s="15"/>
      <c r="PCD1545" s="80"/>
      <c r="PCE1545" s="52"/>
      <c r="PCF1545" s="69"/>
      <c r="PCG1545" s="69"/>
      <c r="PCH1545" s="69"/>
      <c r="PCI1545" s="107"/>
      <c r="PCJ1545" s="2"/>
      <c r="PCK1545" s="15"/>
      <c r="PCL1545" s="15"/>
      <c r="PCM1545" s="80"/>
      <c r="PCN1545" s="52"/>
      <c r="PCO1545" s="69"/>
      <c r="PCP1545" s="69"/>
      <c r="PCQ1545" s="69"/>
      <c r="PCR1545" s="107"/>
      <c r="PCS1545" s="2"/>
      <c r="PCT1545" s="15"/>
      <c r="PCU1545" s="15"/>
      <c r="PCV1545" s="80"/>
      <c r="PCW1545" s="52"/>
      <c r="PCX1545" s="69"/>
      <c r="PCY1545" s="69"/>
      <c r="PCZ1545" s="69"/>
      <c r="PDA1545" s="107"/>
      <c r="PDB1545" s="2"/>
      <c r="PDC1545" s="15"/>
      <c r="PDD1545" s="15"/>
      <c r="PDE1545" s="80"/>
      <c r="PDF1545" s="52"/>
      <c r="PDG1545" s="69"/>
      <c r="PDH1545" s="69"/>
      <c r="PDI1545" s="69"/>
      <c r="PDJ1545" s="107"/>
      <c r="PDK1545" s="2"/>
      <c r="PDL1545" s="15"/>
      <c r="PDM1545" s="15"/>
      <c r="PDN1545" s="80"/>
      <c r="PDO1545" s="52"/>
      <c r="PDP1545" s="69"/>
      <c r="PDQ1545" s="69"/>
      <c r="PDR1545" s="69"/>
      <c r="PDS1545" s="107"/>
      <c r="PDT1545" s="2"/>
      <c r="PDU1545" s="15"/>
      <c r="PDV1545" s="15"/>
      <c r="PDW1545" s="80"/>
      <c r="PDX1545" s="52"/>
      <c r="PDY1545" s="69"/>
      <c r="PDZ1545" s="69"/>
      <c r="PEA1545" s="69"/>
      <c r="PEB1545" s="107"/>
      <c r="PEC1545" s="2"/>
      <c r="PED1545" s="15"/>
      <c r="PEE1545" s="15"/>
      <c r="PEF1545" s="80"/>
      <c r="PEG1545" s="52"/>
      <c r="PEH1545" s="69"/>
      <c r="PEI1545" s="69"/>
      <c r="PEJ1545" s="69"/>
      <c r="PEK1545" s="107"/>
      <c r="PEL1545" s="2"/>
      <c r="PEM1545" s="15"/>
      <c r="PEN1545" s="15"/>
      <c r="PEO1545" s="80"/>
      <c r="PEP1545" s="52"/>
      <c r="PEQ1545" s="69"/>
      <c r="PER1545" s="69"/>
      <c r="PES1545" s="69"/>
      <c r="PET1545" s="107"/>
      <c r="PEU1545" s="2"/>
      <c r="PEV1545" s="15"/>
      <c r="PEW1545" s="15"/>
      <c r="PEX1545" s="80"/>
      <c r="PEY1545" s="52"/>
      <c r="PEZ1545" s="69"/>
      <c r="PFA1545" s="69"/>
      <c r="PFB1545" s="69"/>
      <c r="PFC1545" s="107"/>
      <c r="PFD1545" s="2"/>
      <c r="PFE1545" s="15"/>
      <c r="PFF1545" s="15"/>
      <c r="PFG1545" s="80"/>
      <c r="PFH1545" s="52"/>
      <c r="PFI1545" s="69"/>
      <c r="PFJ1545" s="69"/>
      <c r="PFK1545" s="69"/>
      <c r="PFL1545" s="107"/>
      <c r="PFM1545" s="2"/>
      <c r="PFN1545" s="15"/>
      <c r="PFO1545" s="15"/>
      <c r="PFP1545" s="80"/>
      <c r="PFQ1545" s="52"/>
      <c r="PFR1545" s="69"/>
      <c r="PFS1545" s="69"/>
      <c r="PFT1545" s="69"/>
      <c r="PFU1545" s="107"/>
      <c r="PFV1545" s="2"/>
      <c r="PFW1545" s="15"/>
      <c r="PFX1545" s="15"/>
      <c r="PFY1545" s="80"/>
      <c r="PFZ1545" s="52"/>
      <c r="PGA1545" s="69"/>
      <c r="PGB1545" s="69"/>
      <c r="PGC1545" s="69"/>
      <c r="PGD1545" s="107"/>
      <c r="PGE1545" s="2"/>
      <c r="PGF1545" s="15"/>
      <c r="PGG1545" s="15"/>
      <c r="PGH1545" s="80"/>
      <c r="PGI1545" s="52"/>
      <c r="PGJ1545" s="69"/>
      <c r="PGK1545" s="69"/>
      <c r="PGL1545" s="69"/>
      <c r="PGM1545" s="107"/>
      <c r="PGN1545" s="2"/>
      <c r="PGO1545" s="15"/>
      <c r="PGP1545" s="15"/>
      <c r="PGQ1545" s="80"/>
      <c r="PGR1545" s="52"/>
      <c r="PGS1545" s="69"/>
      <c r="PGT1545" s="69"/>
      <c r="PGU1545" s="69"/>
      <c r="PGV1545" s="107"/>
      <c r="PGW1545" s="2"/>
      <c r="PGX1545" s="15"/>
      <c r="PGY1545" s="15"/>
      <c r="PGZ1545" s="80"/>
      <c r="PHA1545" s="52"/>
      <c r="PHB1545" s="69"/>
      <c r="PHC1545" s="69"/>
      <c r="PHD1545" s="69"/>
      <c r="PHE1545" s="107"/>
      <c r="PHF1545" s="2"/>
      <c r="PHG1545" s="15"/>
      <c r="PHH1545" s="15"/>
      <c r="PHI1545" s="80"/>
      <c r="PHJ1545" s="52"/>
      <c r="PHK1545" s="69"/>
      <c r="PHL1545" s="69"/>
      <c r="PHM1545" s="69"/>
      <c r="PHN1545" s="107"/>
      <c r="PHO1545" s="2"/>
      <c r="PHP1545" s="15"/>
      <c r="PHQ1545" s="15"/>
      <c r="PHR1545" s="80"/>
      <c r="PHS1545" s="52"/>
      <c r="PHT1545" s="69"/>
      <c r="PHU1545" s="69"/>
      <c r="PHV1545" s="69"/>
      <c r="PHW1545" s="107"/>
      <c r="PHX1545" s="2"/>
      <c r="PHY1545" s="15"/>
      <c r="PHZ1545" s="15"/>
      <c r="PIA1545" s="80"/>
      <c r="PIB1545" s="52"/>
      <c r="PIC1545" s="69"/>
      <c r="PID1545" s="69"/>
      <c r="PIE1545" s="69"/>
      <c r="PIF1545" s="107"/>
      <c r="PIG1545" s="2"/>
      <c r="PIH1545" s="15"/>
      <c r="PII1545" s="15"/>
      <c r="PIJ1545" s="80"/>
      <c r="PIK1545" s="52"/>
      <c r="PIL1545" s="69"/>
      <c r="PIM1545" s="69"/>
      <c r="PIN1545" s="69"/>
      <c r="PIO1545" s="107"/>
      <c r="PIP1545" s="2"/>
      <c r="PIQ1545" s="15"/>
      <c r="PIR1545" s="15"/>
      <c r="PIS1545" s="80"/>
      <c r="PIT1545" s="52"/>
      <c r="PIU1545" s="69"/>
      <c r="PIV1545" s="69"/>
      <c r="PIW1545" s="69"/>
      <c r="PIX1545" s="107"/>
      <c r="PIY1545" s="2"/>
      <c r="PIZ1545" s="15"/>
      <c r="PJA1545" s="15"/>
      <c r="PJB1545" s="80"/>
      <c r="PJC1545" s="52"/>
      <c r="PJD1545" s="69"/>
      <c r="PJE1545" s="69"/>
      <c r="PJF1545" s="69"/>
      <c r="PJG1545" s="107"/>
      <c r="PJH1545" s="2"/>
      <c r="PJI1545" s="15"/>
      <c r="PJJ1545" s="15"/>
      <c r="PJK1545" s="80"/>
      <c r="PJL1545" s="52"/>
      <c r="PJM1545" s="69"/>
      <c r="PJN1545" s="69"/>
      <c r="PJO1545" s="69"/>
      <c r="PJP1545" s="107"/>
      <c r="PJQ1545" s="2"/>
      <c r="PJR1545" s="15"/>
      <c r="PJS1545" s="15"/>
      <c r="PJT1545" s="80"/>
      <c r="PJU1545" s="52"/>
      <c r="PJV1545" s="69"/>
      <c r="PJW1545" s="69"/>
      <c r="PJX1545" s="69"/>
      <c r="PJY1545" s="107"/>
      <c r="PJZ1545" s="2"/>
      <c r="PKA1545" s="15"/>
      <c r="PKB1545" s="15"/>
      <c r="PKC1545" s="80"/>
      <c r="PKD1545" s="52"/>
      <c r="PKE1545" s="69"/>
      <c r="PKF1545" s="69"/>
      <c r="PKG1545" s="69"/>
      <c r="PKH1545" s="107"/>
      <c r="PKI1545" s="2"/>
      <c r="PKJ1545" s="15"/>
      <c r="PKK1545" s="15"/>
      <c r="PKL1545" s="80"/>
      <c r="PKM1545" s="52"/>
      <c r="PKN1545" s="69"/>
      <c r="PKO1545" s="69"/>
      <c r="PKP1545" s="69"/>
      <c r="PKQ1545" s="107"/>
      <c r="PKR1545" s="2"/>
      <c r="PKS1545" s="15"/>
      <c r="PKT1545" s="15"/>
      <c r="PKU1545" s="80"/>
      <c r="PKV1545" s="52"/>
      <c r="PKW1545" s="69"/>
      <c r="PKX1545" s="69"/>
      <c r="PKY1545" s="69"/>
      <c r="PKZ1545" s="107"/>
      <c r="PLA1545" s="2"/>
      <c r="PLB1545" s="15"/>
      <c r="PLC1545" s="15"/>
      <c r="PLD1545" s="80"/>
      <c r="PLE1545" s="52"/>
      <c r="PLF1545" s="69"/>
      <c r="PLG1545" s="69"/>
      <c r="PLH1545" s="69"/>
      <c r="PLI1545" s="107"/>
      <c r="PLJ1545" s="2"/>
      <c r="PLK1545" s="15"/>
      <c r="PLL1545" s="15"/>
      <c r="PLM1545" s="80"/>
      <c r="PLN1545" s="52"/>
      <c r="PLO1545" s="69"/>
      <c r="PLP1545" s="69"/>
      <c r="PLQ1545" s="69"/>
      <c r="PLR1545" s="107"/>
      <c r="PLS1545" s="2"/>
      <c r="PLT1545" s="15"/>
      <c r="PLU1545" s="15"/>
      <c r="PLV1545" s="80"/>
      <c r="PLW1545" s="52"/>
      <c r="PLX1545" s="69"/>
      <c r="PLY1545" s="69"/>
      <c r="PLZ1545" s="69"/>
      <c r="PMA1545" s="107"/>
      <c r="PMB1545" s="2"/>
      <c r="PMC1545" s="15"/>
      <c r="PMD1545" s="15"/>
      <c r="PME1545" s="80"/>
      <c r="PMF1545" s="52"/>
      <c r="PMG1545" s="69"/>
      <c r="PMH1545" s="69"/>
      <c r="PMI1545" s="69"/>
      <c r="PMJ1545" s="107"/>
      <c r="PMK1545" s="2"/>
      <c r="PML1545" s="15"/>
      <c r="PMM1545" s="15"/>
      <c r="PMN1545" s="80"/>
      <c r="PMO1545" s="52"/>
      <c r="PMP1545" s="69"/>
      <c r="PMQ1545" s="69"/>
      <c r="PMR1545" s="69"/>
      <c r="PMS1545" s="107"/>
      <c r="PMT1545" s="2"/>
      <c r="PMU1545" s="15"/>
      <c r="PMV1545" s="15"/>
      <c r="PMW1545" s="80"/>
      <c r="PMX1545" s="52"/>
      <c r="PMY1545" s="69"/>
      <c r="PMZ1545" s="69"/>
      <c r="PNA1545" s="69"/>
      <c r="PNB1545" s="107"/>
      <c r="PNC1545" s="2"/>
      <c r="PND1545" s="15"/>
      <c r="PNE1545" s="15"/>
      <c r="PNF1545" s="80"/>
      <c r="PNG1545" s="52"/>
      <c r="PNH1545" s="69"/>
      <c r="PNI1545" s="69"/>
      <c r="PNJ1545" s="69"/>
      <c r="PNK1545" s="107"/>
      <c r="PNL1545" s="2"/>
      <c r="PNM1545" s="15"/>
      <c r="PNN1545" s="15"/>
      <c r="PNO1545" s="80"/>
      <c r="PNP1545" s="52"/>
      <c r="PNQ1545" s="69"/>
      <c r="PNR1545" s="69"/>
      <c r="PNS1545" s="69"/>
      <c r="PNT1545" s="107"/>
      <c r="PNU1545" s="2"/>
      <c r="PNV1545" s="15"/>
      <c r="PNW1545" s="15"/>
      <c r="PNX1545" s="80"/>
      <c r="PNY1545" s="52"/>
      <c r="PNZ1545" s="69"/>
      <c r="POA1545" s="69"/>
      <c r="POB1545" s="69"/>
      <c r="POC1545" s="107"/>
      <c r="POD1545" s="2"/>
      <c r="POE1545" s="15"/>
      <c r="POF1545" s="15"/>
      <c r="POG1545" s="80"/>
      <c r="POH1545" s="52"/>
      <c r="POI1545" s="69"/>
      <c r="POJ1545" s="69"/>
      <c r="POK1545" s="69"/>
      <c r="POL1545" s="107"/>
      <c r="POM1545" s="2"/>
      <c r="PON1545" s="15"/>
      <c r="POO1545" s="15"/>
      <c r="POP1545" s="80"/>
      <c r="POQ1545" s="52"/>
      <c r="POR1545" s="69"/>
      <c r="POS1545" s="69"/>
      <c r="POT1545" s="69"/>
      <c r="POU1545" s="107"/>
      <c r="POV1545" s="2"/>
      <c r="POW1545" s="15"/>
      <c r="POX1545" s="15"/>
      <c r="POY1545" s="80"/>
      <c r="POZ1545" s="52"/>
      <c r="PPA1545" s="69"/>
      <c r="PPB1545" s="69"/>
      <c r="PPC1545" s="69"/>
      <c r="PPD1545" s="107"/>
      <c r="PPE1545" s="2"/>
      <c r="PPF1545" s="15"/>
      <c r="PPG1545" s="15"/>
      <c r="PPH1545" s="80"/>
      <c r="PPI1545" s="52"/>
      <c r="PPJ1545" s="69"/>
      <c r="PPK1545" s="69"/>
      <c r="PPL1545" s="69"/>
      <c r="PPM1545" s="107"/>
      <c r="PPN1545" s="2"/>
      <c r="PPO1545" s="15"/>
      <c r="PPP1545" s="15"/>
      <c r="PPQ1545" s="80"/>
      <c r="PPR1545" s="52"/>
      <c r="PPS1545" s="69"/>
      <c r="PPT1545" s="69"/>
      <c r="PPU1545" s="69"/>
      <c r="PPV1545" s="107"/>
      <c r="PPW1545" s="2"/>
      <c r="PPX1545" s="15"/>
      <c r="PPY1545" s="15"/>
      <c r="PPZ1545" s="80"/>
      <c r="PQA1545" s="52"/>
      <c r="PQB1545" s="69"/>
      <c r="PQC1545" s="69"/>
      <c r="PQD1545" s="69"/>
      <c r="PQE1545" s="107"/>
      <c r="PQF1545" s="2"/>
      <c r="PQG1545" s="15"/>
      <c r="PQH1545" s="15"/>
      <c r="PQI1545" s="80"/>
      <c r="PQJ1545" s="52"/>
      <c r="PQK1545" s="69"/>
      <c r="PQL1545" s="69"/>
      <c r="PQM1545" s="69"/>
      <c r="PQN1545" s="107"/>
      <c r="PQO1545" s="2"/>
      <c r="PQP1545" s="15"/>
      <c r="PQQ1545" s="15"/>
      <c r="PQR1545" s="80"/>
      <c r="PQS1545" s="52"/>
      <c r="PQT1545" s="69"/>
      <c r="PQU1545" s="69"/>
      <c r="PQV1545" s="69"/>
      <c r="PQW1545" s="107"/>
      <c r="PQX1545" s="2"/>
      <c r="PQY1545" s="15"/>
      <c r="PQZ1545" s="15"/>
      <c r="PRA1545" s="80"/>
      <c r="PRB1545" s="52"/>
      <c r="PRC1545" s="69"/>
      <c r="PRD1545" s="69"/>
      <c r="PRE1545" s="69"/>
      <c r="PRF1545" s="107"/>
      <c r="PRG1545" s="2"/>
      <c r="PRH1545" s="15"/>
      <c r="PRI1545" s="15"/>
      <c r="PRJ1545" s="80"/>
      <c r="PRK1545" s="52"/>
      <c r="PRL1545" s="69"/>
      <c r="PRM1545" s="69"/>
      <c r="PRN1545" s="69"/>
      <c r="PRO1545" s="107"/>
      <c r="PRP1545" s="2"/>
      <c r="PRQ1545" s="15"/>
      <c r="PRR1545" s="15"/>
      <c r="PRS1545" s="80"/>
      <c r="PRT1545" s="52"/>
      <c r="PRU1545" s="69"/>
      <c r="PRV1545" s="69"/>
      <c r="PRW1545" s="69"/>
      <c r="PRX1545" s="107"/>
      <c r="PRY1545" s="2"/>
      <c r="PRZ1545" s="15"/>
      <c r="PSA1545" s="15"/>
      <c r="PSB1545" s="80"/>
      <c r="PSC1545" s="52"/>
      <c r="PSD1545" s="69"/>
      <c r="PSE1545" s="69"/>
      <c r="PSF1545" s="69"/>
      <c r="PSG1545" s="107"/>
      <c r="PSH1545" s="2"/>
      <c r="PSI1545" s="15"/>
      <c r="PSJ1545" s="15"/>
      <c r="PSK1545" s="80"/>
      <c r="PSL1545" s="52"/>
      <c r="PSM1545" s="69"/>
      <c r="PSN1545" s="69"/>
      <c r="PSO1545" s="69"/>
      <c r="PSP1545" s="107"/>
      <c r="PSQ1545" s="2"/>
      <c r="PSR1545" s="15"/>
      <c r="PSS1545" s="15"/>
      <c r="PST1545" s="80"/>
      <c r="PSU1545" s="52"/>
      <c r="PSV1545" s="69"/>
      <c r="PSW1545" s="69"/>
      <c r="PSX1545" s="69"/>
      <c r="PSY1545" s="107"/>
      <c r="PSZ1545" s="2"/>
      <c r="PTA1545" s="15"/>
      <c r="PTB1545" s="15"/>
      <c r="PTC1545" s="80"/>
      <c r="PTD1545" s="52"/>
      <c r="PTE1545" s="69"/>
      <c r="PTF1545" s="69"/>
      <c r="PTG1545" s="69"/>
      <c r="PTH1545" s="107"/>
      <c r="PTI1545" s="2"/>
      <c r="PTJ1545" s="15"/>
      <c r="PTK1545" s="15"/>
      <c r="PTL1545" s="80"/>
      <c r="PTM1545" s="52"/>
      <c r="PTN1545" s="69"/>
      <c r="PTO1545" s="69"/>
      <c r="PTP1545" s="69"/>
      <c r="PTQ1545" s="107"/>
      <c r="PTR1545" s="2"/>
      <c r="PTS1545" s="15"/>
      <c r="PTT1545" s="15"/>
      <c r="PTU1545" s="80"/>
      <c r="PTV1545" s="52"/>
      <c r="PTW1545" s="69"/>
      <c r="PTX1545" s="69"/>
      <c r="PTY1545" s="69"/>
      <c r="PTZ1545" s="107"/>
      <c r="PUA1545" s="2"/>
      <c r="PUB1545" s="15"/>
      <c r="PUC1545" s="15"/>
      <c r="PUD1545" s="80"/>
      <c r="PUE1545" s="52"/>
      <c r="PUF1545" s="69"/>
      <c r="PUG1545" s="69"/>
      <c r="PUH1545" s="69"/>
      <c r="PUI1545" s="107"/>
      <c r="PUJ1545" s="2"/>
      <c r="PUK1545" s="15"/>
      <c r="PUL1545" s="15"/>
      <c r="PUM1545" s="80"/>
      <c r="PUN1545" s="52"/>
      <c r="PUO1545" s="69"/>
      <c r="PUP1545" s="69"/>
      <c r="PUQ1545" s="69"/>
      <c r="PUR1545" s="107"/>
      <c r="PUS1545" s="2"/>
      <c r="PUT1545" s="15"/>
      <c r="PUU1545" s="15"/>
      <c r="PUV1545" s="80"/>
      <c r="PUW1545" s="52"/>
      <c r="PUX1545" s="69"/>
      <c r="PUY1545" s="69"/>
      <c r="PUZ1545" s="69"/>
      <c r="PVA1545" s="107"/>
      <c r="PVB1545" s="2"/>
      <c r="PVC1545" s="15"/>
      <c r="PVD1545" s="15"/>
      <c r="PVE1545" s="80"/>
      <c r="PVF1545" s="52"/>
      <c r="PVG1545" s="69"/>
      <c r="PVH1545" s="69"/>
      <c r="PVI1545" s="69"/>
      <c r="PVJ1545" s="107"/>
      <c r="PVK1545" s="2"/>
      <c r="PVL1545" s="15"/>
      <c r="PVM1545" s="15"/>
      <c r="PVN1545" s="80"/>
      <c r="PVO1545" s="52"/>
      <c r="PVP1545" s="69"/>
      <c r="PVQ1545" s="69"/>
      <c r="PVR1545" s="69"/>
      <c r="PVS1545" s="107"/>
      <c r="PVT1545" s="2"/>
      <c r="PVU1545" s="15"/>
      <c r="PVV1545" s="15"/>
      <c r="PVW1545" s="80"/>
      <c r="PVX1545" s="52"/>
      <c r="PVY1545" s="69"/>
      <c r="PVZ1545" s="69"/>
      <c r="PWA1545" s="69"/>
      <c r="PWB1545" s="107"/>
      <c r="PWC1545" s="2"/>
      <c r="PWD1545" s="15"/>
      <c r="PWE1545" s="15"/>
      <c r="PWF1545" s="80"/>
      <c r="PWG1545" s="52"/>
      <c r="PWH1545" s="69"/>
      <c r="PWI1545" s="69"/>
      <c r="PWJ1545" s="69"/>
      <c r="PWK1545" s="107"/>
      <c r="PWL1545" s="2"/>
      <c r="PWM1545" s="15"/>
      <c r="PWN1545" s="15"/>
      <c r="PWO1545" s="80"/>
      <c r="PWP1545" s="52"/>
      <c r="PWQ1545" s="69"/>
      <c r="PWR1545" s="69"/>
      <c r="PWS1545" s="69"/>
      <c r="PWT1545" s="107"/>
      <c r="PWU1545" s="2"/>
      <c r="PWV1545" s="15"/>
      <c r="PWW1545" s="15"/>
      <c r="PWX1545" s="80"/>
      <c r="PWY1545" s="52"/>
      <c r="PWZ1545" s="69"/>
      <c r="PXA1545" s="69"/>
      <c r="PXB1545" s="69"/>
      <c r="PXC1545" s="107"/>
      <c r="PXD1545" s="2"/>
      <c r="PXE1545" s="15"/>
      <c r="PXF1545" s="15"/>
      <c r="PXG1545" s="80"/>
      <c r="PXH1545" s="52"/>
      <c r="PXI1545" s="69"/>
      <c r="PXJ1545" s="69"/>
      <c r="PXK1545" s="69"/>
      <c r="PXL1545" s="107"/>
      <c r="PXM1545" s="2"/>
      <c r="PXN1545" s="15"/>
      <c r="PXO1545" s="15"/>
      <c r="PXP1545" s="80"/>
      <c r="PXQ1545" s="52"/>
      <c r="PXR1545" s="69"/>
      <c r="PXS1545" s="69"/>
      <c r="PXT1545" s="69"/>
      <c r="PXU1545" s="107"/>
      <c r="PXV1545" s="2"/>
      <c r="PXW1545" s="15"/>
      <c r="PXX1545" s="15"/>
      <c r="PXY1545" s="80"/>
      <c r="PXZ1545" s="52"/>
      <c r="PYA1545" s="69"/>
      <c r="PYB1545" s="69"/>
      <c r="PYC1545" s="69"/>
      <c r="PYD1545" s="107"/>
      <c r="PYE1545" s="2"/>
      <c r="PYF1545" s="15"/>
      <c r="PYG1545" s="15"/>
      <c r="PYH1545" s="80"/>
      <c r="PYI1545" s="52"/>
      <c r="PYJ1545" s="69"/>
      <c r="PYK1545" s="69"/>
      <c r="PYL1545" s="69"/>
      <c r="PYM1545" s="107"/>
      <c r="PYN1545" s="2"/>
      <c r="PYO1545" s="15"/>
      <c r="PYP1545" s="15"/>
      <c r="PYQ1545" s="80"/>
      <c r="PYR1545" s="52"/>
      <c r="PYS1545" s="69"/>
      <c r="PYT1545" s="69"/>
      <c r="PYU1545" s="69"/>
      <c r="PYV1545" s="107"/>
      <c r="PYW1545" s="2"/>
      <c r="PYX1545" s="15"/>
      <c r="PYY1545" s="15"/>
      <c r="PYZ1545" s="80"/>
      <c r="PZA1545" s="52"/>
      <c r="PZB1545" s="69"/>
      <c r="PZC1545" s="69"/>
      <c r="PZD1545" s="69"/>
      <c r="PZE1545" s="107"/>
      <c r="PZF1545" s="2"/>
      <c r="PZG1545" s="15"/>
      <c r="PZH1545" s="15"/>
      <c r="PZI1545" s="80"/>
      <c r="PZJ1545" s="52"/>
      <c r="PZK1545" s="69"/>
      <c r="PZL1545" s="69"/>
      <c r="PZM1545" s="69"/>
      <c r="PZN1545" s="107"/>
      <c r="PZO1545" s="2"/>
      <c r="PZP1545" s="15"/>
      <c r="PZQ1545" s="15"/>
      <c r="PZR1545" s="80"/>
      <c r="PZS1545" s="52"/>
      <c r="PZT1545" s="69"/>
      <c r="PZU1545" s="69"/>
      <c r="PZV1545" s="69"/>
      <c r="PZW1545" s="107"/>
      <c r="PZX1545" s="2"/>
      <c r="PZY1545" s="15"/>
      <c r="PZZ1545" s="15"/>
      <c r="QAA1545" s="80"/>
      <c r="QAB1545" s="52"/>
      <c r="QAC1545" s="69"/>
      <c r="QAD1545" s="69"/>
      <c r="QAE1545" s="69"/>
      <c r="QAF1545" s="107"/>
      <c r="QAG1545" s="2"/>
      <c r="QAH1545" s="15"/>
      <c r="QAI1545" s="15"/>
      <c r="QAJ1545" s="80"/>
      <c r="QAK1545" s="52"/>
      <c r="QAL1545" s="69"/>
      <c r="QAM1545" s="69"/>
      <c r="QAN1545" s="69"/>
      <c r="QAO1545" s="107"/>
      <c r="QAP1545" s="2"/>
      <c r="QAQ1545" s="15"/>
      <c r="QAR1545" s="15"/>
      <c r="QAS1545" s="80"/>
      <c r="QAT1545" s="52"/>
      <c r="QAU1545" s="69"/>
      <c r="QAV1545" s="69"/>
      <c r="QAW1545" s="69"/>
      <c r="QAX1545" s="107"/>
      <c r="QAY1545" s="2"/>
      <c r="QAZ1545" s="15"/>
      <c r="QBA1545" s="15"/>
      <c r="QBB1545" s="80"/>
      <c r="QBC1545" s="52"/>
      <c r="QBD1545" s="69"/>
      <c r="QBE1545" s="69"/>
      <c r="QBF1545" s="69"/>
      <c r="QBG1545" s="107"/>
      <c r="QBH1545" s="2"/>
      <c r="QBI1545" s="15"/>
      <c r="QBJ1545" s="15"/>
      <c r="QBK1545" s="80"/>
      <c r="QBL1545" s="52"/>
      <c r="QBM1545" s="69"/>
      <c r="QBN1545" s="69"/>
      <c r="QBO1545" s="69"/>
      <c r="QBP1545" s="107"/>
      <c r="QBQ1545" s="2"/>
      <c r="QBR1545" s="15"/>
      <c r="QBS1545" s="15"/>
      <c r="QBT1545" s="80"/>
      <c r="QBU1545" s="52"/>
      <c r="QBV1545" s="69"/>
      <c r="QBW1545" s="69"/>
      <c r="QBX1545" s="69"/>
      <c r="QBY1545" s="107"/>
      <c r="QBZ1545" s="2"/>
      <c r="QCA1545" s="15"/>
      <c r="QCB1545" s="15"/>
      <c r="QCC1545" s="80"/>
      <c r="QCD1545" s="52"/>
      <c r="QCE1545" s="69"/>
      <c r="QCF1545" s="69"/>
      <c r="QCG1545" s="69"/>
      <c r="QCH1545" s="107"/>
      <c r="QCI1545" s="2"/>
      <c r="QCJ1545" s="15"/>
      <c r="QCK1545" s="15"/>
      <c r="QCL1545" s="80"/>
      <c r="QCM1545" s="52"/>
      <c r="QCN1545" s="69"/>
      <c r="QCO1545" s="69"/>
      <c r="QCP1545" s="69"/>
      <c r="QCQ1545" s="107"/>
      <c r="QCR1545" s="2"/>
      <c r="QCS1545" s="15"/>
      <c r="QCT1545" s="15"/>
      <c r="QCU1545" s="80"/>
      <c r="QCV1545" s="52"/>
      <c r="QCW1545" s="69"/>
      <c r="QCX1545" s="69"/>
      <c r="QCY1545" s="69"/>
      <c r="QCZ1545" s="107"/>
      <c r="QDA1545" s="2"/>
      <c r="QDB1545" s="15"/>
      <c r="QDC1545" s="15"/>
      <c r="QDD1545" s="80"/>
      <c r="QDE1545" s="52"/>
      <c r="QDF1545" s="69"/>
      <c r="QDG1545" s="69"/>
      <c r="QDH1545" s="69"/>
      <c r="QDI1545" s="107"/>
      <c r="QDJ1545" s="2"/>
      <c r="QDK1545" s="15"/>
      <c r="QDL1545" s="15"/>
      <c r="QDM1545" s="80"/>
      <c r="QDN1545" s="52"/>
      <c r="QDO1545" s="69"/>
      <c r="QDP1545" s="69"/>
      <c r="QDQ1545" s="69"/>
      <c r="QDR1545" s="107"/>
      <c r="QDS1545" s="2"/>
      <c r="QDT1545" s="15"/>
      <c r="QDU1545" s="15"/>
      <c r="QDV1545" s="80"/>
      <c r="QDW1545" s="52"/>
      <c r="QDX1545" s="69"/>
      <c r="QDY1545" s="69"/>
      <c r="QDZ1545" s="69"/>
      <c r="QEA1545" s="107"/>
      <c r="QEB1545" s="2"/>
      <c r="QEC1545" s="15"/>
      <c r="QED1545" s="15"/>
      <c r="QEE1545" s="80"/>
      <c r="QEF1545" s="52"/>
      <c r="QEG1545" s="69"/>
      <c r="QEH1545" s="69"/>
      <c r="QEI1545" s="69"/>
      <c r="QEJ1545" s="107"/>
      <c r="QEK1545" s="2"/>
      <c r="QEL1545" s="15"/>
      <c r="QEM1545" s="15"/>
      <c r="QEN1545" s="80"/>
      <c r="QEO1545" s="52"/>
      <c r="QEP1545" s="69"/>
      <c r="QEQ1545" s="69"/>
      <c r="QER1545" s="69"/>
      <c r="QES1545" s="107"/>
      <c r="QET1545" s="2"/>
      <c r="QEU1545" s="15"/>
      <c r="QEV1545" s="15"/>
      <c r="QEW1545" s="80"/>
      <c r="QEX1545" s="52"/>
      <c r="QEY1545" s="69"/>
      <c r="QEZ1545" s="69"/>
      <c r="QFA1545" s="69"/>
      <c r="QFB1545" s="107"/>
      <c r="QFC1545" s="2"/>
      <c r="QFD1545" s="15"/>
      <c r="QFE1545" s="15"/>
      <c r="QFF1545" s="80"/>
      <c r="QFG1545" s="52"/>
      <c r="QFH1545" s="69"/>
      <c r="QFI1545" s="69"/>
      <c r="QFJ1545" s="69"/>
      <c r="QFK1545" s="107"/>
      <c r="QFL1545" s="2"/>
      <c r="QFM1545" s="15"/>
      <c r="QFN1545" s="15"/>
      <c r="QFO1545" s="80"/>
      <c r="QFP1545" s="52"/>
      <c r="QFQ1545" s="69"/>
      <c r="QFR1545" s="69"/>
      <c r="QFS1545" s="69"/>
      <c r="QFT1545" s="107"/>
      <c r="QFU1545" s="2"/>
      <c r="QFV1545" s="15"/>
      <c r="QFW1545" s="15"/>
      <c r="QFX1545" s="80"/>
      <c r="QFY1545" s="52"/>
      <c r="QFZ1545" s="69"/>
      <c r="QGA1545" s="69"/>
      <c r="QGB1545" s="69"/>
      <c r="QGC1545" s="107"/>
      <c r="QGD1545" s="2"/>
      <c r="QGE1545" s="15"/>
      <c r="QGF1545" s="15"/>
      <c r="QGG1545" s="80"/>
      <c r="QGH1545" s="52"/>
      <c r="QGI1545" s="69"/>
      <c r="QGJ1545" s="69"/>
      <c r="QGK1545" s="69"/>
      <c r="QGL1545" s="107"/>
      <c r="QGM1545" s="2"/>
      <c r="QGN1545" s="15"/>
      <c r="QGO1545" s="15"/>
      <c r="QGP1545" s="80"/>
      <c r="QGQ1545" s="52"/>
      <c r="QGR1545" s="69"/>
      <c r="QGS1545" s="69"/>
      <c r="QGT1545" s="69"/>
      <c r="QGU1545" s="107"/>
      <c r="QGV1545" s="2"/>
      <c r="QGW1545" s="15"/>
      <c r="QGX1545" s="15"/>
      <c r="QGY1545" s="80"/>
      <c r="QGZ1545" s="52"/>
      <c r="QHA1545" s="69"/>
      <c r="QHB1545" s="69"/>
      <c r="QHC1545" s="69"/>
      <c r="QHD1545" s="107"/>
      <c r="QHE1545" s="2"/>
      <c r="QHF1545" s="15"/>
      <c r="QHG1545" s="15"/>
      <c r="QHH1545" s="80"/>
      <c r="QHI1545" s="52"/>
      <c r="QHJ1545" s="69"/>
      <c r="QHK1545" s="69"/>
      <c r="QHL1545" s="69"/>
      <c r="QHM1545" s="107"/>
      <c r="QHN1545" s="2"/>
      <c r="QHO1545" s="15"/>
      <c r="QHP1545" s="15"/>
      <c r="QHQ1545" s="80"/>
      <c r="QHR1545" s="52"/>
      <c r="QHS1545" s="69"/>
      <c r="QHT1545" s="69"/>
      <c r="QHU1545" s="69"/>
      <c r="QHV1545" s="107"/>
      <c r="QHW1545" s="2"/>
      <c r="QHX1545" s="15"/>
      <c r="QHY1545" s="15"/>
      <c r="QHZ1545" s="80"/>
      <c r="QIA1545" s="52"/>
      <c r="QIB1545" s="69"/>
      <c r="QIC1545" s="69"/>
      <c r="QID1545" s="69"/>
      <c r="QIE1545" s="107"/>
      <c r="QIF1545" s="2"/>
      <c r="QIG1545" s="15"/>
      <c r="QIH1545" s="15"/>
      <c r="QII1545" s="80"/>
      <c r="QIJ1545" s="52"/>
      <c r="QIK1545" s="69"/>
      <c r="QIL1545" s="69"/>
      <c r="QIM1545" s="69"/>
      <c r="QIN1545" s="107"/>
      <c r="QIO1545" s="2"/>
      <c r="QIP1545" s="15"/>
      <c r="QIQ1545" s="15"/>
      <c r="QIR1545" s="80"/>
      <c r="QIS1545" s="52"/>
      <c r="QIT1545" s="69"/>
      <c r="QIU1545" s="69"/>
      <c r="QIV1545" s="69"/>
      <c r="QIW1545" s="107"/>
      <c r="QIX1545" s="2"/>
      <c r="QIY1545" s="15"/>
      <c r="QIZ1545" s="15"/>
      <c r="QJA1545" s="80"/>
      <c r="QJB1545" s="52"/>
      <c r="QJC1545" s="69"/>
      <c r="QJD1545" s="69"/>
      <c r="QJE1545" s="69"/>
      <c r="QJF1545" s="107"/>
      <c r="QJG1545" s="2"/>
      <c r="QJH1545" s="15"/>
      <c r="QJI1545" s="15"/>
      <c r="QJJ1545" s="80"/>
      <c r="QJK1545" s="52"/>
      <c r="QJL1545" s="69"/>
      <c r="QJM1545" s="69"/>
      <c r="QJN1545" s="69"/>
      <c r="QJO1545" s="107"/>
      <c r="QJP1545" s="2"/>
      <c r="QJQ1545" s="15"/>
      <c r="QJR1545" s="15"/>
      <c r="QJS1545" s="80"/>
      <c r="QJT1545" s="52"/>
      <c r="QJU1545" s="69"/>
      <c r="QJV1545" s="69"/>
      <c r="QJW1545" s="69"/>
      <c r="QJX1545" s="107"/>
      <c r="QJY1545" s="2"/>
      <c r="QJZ1545" s="15"/>
      <c r="QKA1545" s="15"/>
      <c r="QKB1545" s="80"/>
      <c r="QKC1545" s="52"/>
      <c r="QKD1545" s="69"/>
      <c r="QKE1545" s="69"/>
      <c r="QKF1545" s="69"/>
      <c r="QKG1545" s="107"/>
      <c r="QKH1545" s="2"/>
      <c r="QKI1545" s="15"/>
      <c r="QKJ1545" s="15"/>
      <c r="QKK1545" s="80"/>
      <c r="QKL1545" s="52"/>
      <c r="QKM1545" s="69"/>
      <c r="QKN1545" s="69"/>
      <c r="QKO1545" s="69"/>
      <c r="QKP1545" s="107"/>
      <c r="QKQ1545" s="2"/>
      <c r="QKR1545" s="15"/>
      <c r="QKS1545" s="15"/>
      <c r="QKT1545" s="80"/>
      <c r="QKU1545" s="52"/>
      <c r="QKV1545" s="69"/>
      <c r="QKW1545" s="69"/>
      <c r="QKX1545" s="69"/>
      <c r="QKY1545" s="107"/>
      <c r="QKZ1545" s="2"/>
      <c r="QLA1545" s="15"/>
      <c r="QLB1545" s="15"/>
      <c r="QLC1545" s="80"/>
      <c r="QLD1545" s="52"/>
      <c r="QLE1545" s="69"/>
      <c r="QLF1545" s="69"/>
      <c r="QLG1545" s="69"/>
      <c r="QLH1545" s="107"/>
      <c r="QLI1545" s="2"/>
      <c r="QLJ1545" s="15"/>
      <c r="QLK1545" s="15"/>
      <c r="QLL1545" s="80"/>
      <c r="QLM1545" s="52"/>
      <c r="QLN1545" s="69"/>
      <c r="QLO1545" s="69"/>
      <c r="QLP1545" s="69"/>
      <c r="QLQ1545" s="107"/>
      <c r="QLR1545" s="2"/>
      <c r="QLS1545" s="15"/>
      <c r="QLT1545" s="15"/>
      <c r="QLU1545" s="80"/>
      <c r="QLV1545" s="52"/>
      <c r="QLW1545" s="69"/>
      <c r="QLX1545" s="69"/>
      <c r="QLY1545" s="69"/>
      <c r="QLZ1545" s="107"/>
      <c r="QMA1545" s="2"/>
      <c r="QMB1545" s="15"/>
      <c r="QMC1545" s="15"/>
      <c r="QMD1545" s="80"/>
      <c r="QME1545" s="52"/>
      <c r="QMF1545" s="69"/>
      <c r="QMG1545" s="69"/>
      <c r="QMH1545" s="69"/>
      <c r="QMI1545" s="107"/>
      <c r="QMJ1545" s="2"/>
      <c r="QMK1545" s="15"/>
      <c r="QML1545" s="15"/>
      <c r="QMM1545" s="80"/>
      <c r="QMN1545" s="52"/>
      <c r="QMO1545" s="69"/>
      <c r="QMP1545" s="69"/>
      <c r="QMQ1545" s="69"/>
      <c r="QMR1545" s="107"/>
      <c r="QMS1545" s="2"/>
      <c r="QMT1545" s="15"/>
      <c r="QMU1545" s="15"/>
      <c r="QMV1545" s="80"/>
      <c r="QMW1545" s="52"/>
      <c r="QMX1545" s="69"/>
      <c r="QMY1545" s="69"/>
      <c r="QMZ1545" s="69"/>
      <c r="QNA1545" s="107"/>
      <c r="QNB1545" s="2"/>
      <c r="QNC1545" s="15"/>
      <c r="QND1545" s="15"/>
      <c r="QNE1545" s="80"/>
      <c r="QNF1545" s="52"/>
      <c r="QNG1545" s="69"/>
      <c r="QNH1545" s="69"/>
      <c r="QNI1545" s="69"/>
      <c r="QNJ1545" s="107"/>
      <c r="QNK1545" s="2"/>
      <c r="QNL1545" s="15"/>
      <c r="QNM1545" s="15"/>
      <c r="QNN1545" s="80"/>
      <c r="QNO1545" s="52"/>
      <c r="QNP1545" s="69"/>
      <c r="QNQ1545" s="69"/>
      <c r="QNR1545" s="69"/>
      <c r="QNS1545" s="107"/>
      <c r="QNT1545" s="2"/>
      <c r="QNU1545" s="15"/>
      <c r="QNV1545" s="15"/>
      <c r="QNW1545" s="80"/>
      <c r="QNX1545" s="52"/>
      <c r="QNY1545" s="69"/>
      <c r="QNZ1545" s="69"/>
      <c r="QOA1545" s="69"/>
      <c r="QOB1545" s="107"/>
      <c r="QOC1545" s="2"/>
      <c r="QOD1545" s="15"/>
      <c r="QOE1545" s="15"/>
      <c r="QOF1545" s="80"/>
      <c r="QOG1545" s="52"/>
      <c r="QOH1545" s="69"/>
      <c r="QOI1545" s="69"/>
      <c r="QOJ1545" s="69"/>
      <c r="QOK1545" s="107"/>
      <c r="QOL1545" s="2"/>
      <c r="QOM1545" s="15"/>
      <c r="QON1545" s="15"/>
      <c r="QOO1545" s="80"/>
      <c r="QOP1545" s="52"/>
      <c r="QOQ1545" s="69"/>
      <c r="QOR1545" s="69"/>
      <c r="QOS1545" s="69"/>
      <c r="QOT1545" s="107"/>
      <c r="QOU1545" s="2"/>
      <c r="QOV1545" s="15"/>
      <c r="QOW1545" s="15"/>
      <c r="QOX1545" s="80"/>
      <c r="QOY1545" s="52"/>
      <c r="QOZ1545" s="69"/>
      <c r="QPA1545" s="69"/>
      <c r="QPB1545" s="69"/>
      <c r="QPC1545" s="107"/>
      <c r="QPD1545" s="2"/>
      <c r="QPE1545" s="15"/>
      <c r="QPF1545" s="15"/>
      <c r="QPG1545" s="80"/>
      <c r="QPH1545" s="52"/>
      <c r="QPI1545" s="69"/>
      <c r="QPJ1545" s="69"/>
      <c r="QPK1545" s="69"/>
      <c r="QPL1545" s="107"/>
      <c r="QPM1545" s="2"/>
      <c r="QPN1545" s="15"/>
      <c r="QPO1545" s="15"/>
      <c r="QPP1545" s="80"/>
      <c r="QPQ1545" s="52"/>
      <c r="QPR1545" s="69"/>
      <c r="QPS1545" s="69"/>
      <c r="QPT1545" s="69"/>
      <c r="QPU1545" s="107"/>
      <c r="QPV1545" s="2"/>
      <c r="QPW1545" s="15"/>
      <c r="QPX1545" s="15"/>
      <c r="QPY1545" s="80"/>
      <c r="QPZ1545" s="52"/>
      <c r="QQA1545" s="69"/>
      <c r="QQB1545" s="69"/>
      <c r="QQC1545" s="69"/>
      <c r="QQD1545" s="107"/>
      <c r="QQE1545" s="2"/>
      <c r="QQF1545" s="15"/>
      <c r="QQG1545" s="15"/>
      <c r="QQH1545" s="80"/>
      <c r="QQI1545" s="52"/>
      <c r="QQJ1545" s="69"/>
      <c r="QQK1545" s="69"/>
      <c r="QQL1545" s="69"/>
      <c r="QQM1545" s="107"/>
      <c r="QQN1545" s="2"/>
      <c r="QQO1545" s="15"/>
      <c r="QQP1545" s="15"/>
      <c r="QQQ1545" s="80"/>
      <c r="QQR1545" s="52"/>
      <c r="QQS1545" s="69"/>
      <c r="QQT1545" s="69"/>
      <c r="QQU1545" s="69"/>
      <c r="QQV1545" s="107"/>
      <c r="QQW1545" s="2"/>
      <c r="QQX1545" s="15"/>
      <c r="QQY1545" s="15"/>
      <c r="QQZ1545" s="80"/>
      <c r="QRA1545" s="52"/>
      <c r="QRB1545" s="69"/>
      <c r="QRC1545" s="69"/>
      <c r="QRD1545" s="69"/>
      <c r="QRE1545" s="107"/>
      <c r="QRF1545" s="2"/>
      <c r="QRG1545" s="15"/>
      <c r="QRH1545" s="15"/>
      <c r="QRI1545" s="80"/>
      <c r="QRJ1545" s="52"/>
      <c r="QRK1545" s="69"/>
      <c r="QRL1545" s="69"/>
      <c r="QRM1545" s="69"/>
      <c r="QRN1545" s="107"/>
      <c r="QRO1545" s="2"/>
      <c r="QRP1545" s="15"/>
      <c r="QRQ1545" s="15"/>
      <c r="QRR1545" s="80"/>
      <c r="QRS1545" s="52"/>
      <c r="QRT1545" s="69"/>
      <c r="QRU1545" s="69"/>
      <c r="QRV1545" s="69"/>
      <c r="QRW1545" s="107"/>
      <c r="QRX1545" s="2"/>
      <c r="QRY1545" s="15"/>
      <c r="QRZ1545" s="15"/>
      <c r="QSA1545" s="80"/>
      <c r="QSB1545" s="52"/>
      <c r="QSC1545" s="69"/>
      <c r="QSD1545" s="69"/>
      <c r="QSE1545" s="69"/>
      <c r="QSF1545" s="107"/>
      <c r="QSG1545" s="2"/>
      <c r="QSH1545" s="15"/>
      <c r="QSI1545" s="15"/>
      <c r="QSJ1545" s="80"/>
      <c r="QSK1545" s="52"/>
      <c r="QSL1545" s="69"/>
      <c r="QSM1545" s="69"/>
      <c r="QSN1545" s="69"/>
      <c r="QSO1545" s="107"/>
      <c r="QSP1545" s="2"/>
      <c r="QSQ1545" s="15"/>
      <c r="QSR1545" s="15"/>
      <c r="QSS1545" s="80"/>
      <c r="QST1545" s="52"/>
      <c r="QSU1545" s="69"/>
      <c r="QSV1545" s="69"/>
      <c r="QSW1545" s="69"/>
      <c r="QSX1545" s="107"/>
      <c r="QSY1545" s="2"/>
      <c r="QSZ1545" s="15"/>
      <c r="QTA1545" s="15"/>
      <c r="QTB1545" s="80"/>
      <c r="QTC1545" s="52"/>
      <c r="QTD1545" s="69"/>
      <c r="QTE1545" s="69"/>
      <c r="QTF1545" s="69"/>
      <c r="QTG1545" s="107"/>
      <c r="QTH1545" s="2"/>
      <c r="QTI1545" s="15"/>
      <c r="QTJ1545" s="15"/>
      <c r="QTK1545" s="80"/>
      <c r="QTL1545" s="52"/>
      <c r="QTM1545" s="69"/>
      <c r="QTN1545" s="69"/>
      <c r="QTO1545" s="69"/>
      <c r="QTP1545" s="107"/>
      <c r="QTQ1545" s="2"/>
      <c r="QTR1545" s="15"/>
      <c r="QTS1545" s="15"/>
      <c r="QTT1545" s="80"/>
      <c r="QTU1545" s="52"/>
      <c r="QTV1545" s="69"/>
      <c r="QTW1545" s="69"/>
      <c r="QTX1545" s="69"/>
      <c r="QTY1545" s="107"/>
      <c r="QTZ1545" s="2"/>
      <c r="QUA1545" s="15"/>
      <c r="QUB1545" s="15"/>
      <c r="QUC1545" s="80"/>
      <c r="QUD1545" s="52"/>
      <c r="QUE1545" s="69"/>
      <c r="QUF1545" s="69"/>
      <c r="QUG1545" s="69"/>
      <c r="QUH1545" s="107"/>
      <c r="QUI1545" s="2"/>
      <c r="QUJ1545" s="15"/>
      <c r="QUK1545" s="15"/>
      <c r="QUL1545" s="80"/>
      <c r="QUM1545" s="52"/>
      <c r="QUN1545" s="69"/>
      <c r="QUO1545" s="69"/>
      <c r="QUP1545" s="69"/>
      <c r="QUQ1545" s="107"/>
      <c r="QUR1545" s="2"/>
      <c r="QUS1545" s="15"/>
      <c r="QUT1545" s="15"/>
      <c r="QUU1545" s="80"/>
      <c r="QUV1545" s="52"/>
      <c r="QUW1545" s="69"/>
      <c r="QUX1545" s="69"/>
      <c r="QUY1545" s="69"/>
      <c r="QUZ1545" s="107"/>
      <c r="QVA1545" s="2"/>
      <c r="QVB1545" s="15"/>
      <c r="QVC1545" s="15"/>
      <c r="QVD1545" s="80"/>
      <c r="QVE1545" s="52"/>
      <c r="QVF1545" s="69"/>
      <c r="QVG1545" s="69"/>
      <c r="QVH1545" s="69"/>
      <c r="QVI1545" s="107"/>
      <c r="QVJ1545" s="2"/>
      <c r="QVK1545" s="15"/>
      <c r="QVL1545" s="15"/>
      <c r="QVM1545" s="80"/>
      <c r="QVN1545" s="52"/>
      <c r="QVO1545" s="69"/>
      <c r="QVP1545" s="69"/>
      <c r="QVQ1545" s="69"/>
      <c r="QVR1545" s="107"/>
      <c r="QVS1545" s="2"/>
      <c r="QVT1545" s="15"/>
      <c r="QVU1545" s="15"/>
      <c r="QVV1545" s="80"/>
      <c r="QVW1545" s="52"/>
      <c r="QVX1545" s="69"/>
      <c r="QVY1545" s="69"/>
      <c r="QVZ1545" s="69"/>
      <c r="QWA1545" s="107"/>
      <c r="QWB1545" s="2"/>
      <c r="QWC1545" s="15"/>
      <c r="QWD1545" s="15"/>
      <c r="QWE1545" s="80"/>
      <c r="QWF1545" s="52"/>
      <c r="QWG1545" s="69"/>
      <c r="QWH1545" s="69"/>
      <c r="QWI1545" s="69"/>
      <c r="QWJ1545" s="107"/>
      <c r="QWK1545" s="2"/>
      <c r="QWL1545" s="15"/>
      <c r="QWM1545" s="15"/>
      <c r="QWN1545" s="80"/>
      <c r="QWO1545" s="52"/>
      <c r="QWP1545" s="69"/>
      <c r="QWQ1545" s="69"/>
      <c r="QWR1545" s="69"/>
      <c r="QWS1545" s="107"/>
      <c r="QWT1545" s="2"/>
      <c r="QWU1545" s="15"/>
      <c r="QWV1545" s="15"/>
      <c r="QWW1545" s="80"/>
      <c r="QWX1545" s="52"/>
      <c r="QWY1545" s="69"/>
      <c r="QWZ1545" s="69"/>
      <c r="QXA1545" s="69"/>
      <c r="QXB1545" s="107"/>
      <c r="QXC1545" s="2"/>
      <c r="QXD1545" s="15"/>
      <c r="QXE1545" s="15"/>
      <c r="QXF1545" s="80"/>
      <c r="QXG1545" s="52"/>
      <c r="QXH1545" s="69"/>
      <c r="QXI1545" s="69"/>
      <c r="QXJ1545" s="69"/>
      <c r="QXK1545" s="107"/>
      <c r="QXL1545" s="2"/>
      <c r="QXM1545" s="15"/>
      <c r="QXN1545" s="15"/>
      <c r="QXO1545" s="80"/>
      <c r="QXP1545" s="52"/>
      <c r="QXQ1545" s="69"/>
      <c r="QXR1545" s="69"/>
      <c r="QXS1545" s="69"/>
      <c r="QXT1545" s="107"/>
      <c r="QXU1545" s="2"/>
      <c r="QXV1545" s="15"/>
      <c r="QXW1545" s="15"/>
      <c r="QXX1545" s="80"/>
      <c r="QXY1545" s="52"/>
      <c r="QXZ1545" s="69"/>
      <c r="QYA1545" s="69"/>
      <c r="QYB1545" s="69"/>
      <c r="QYC1545" s="107"/>
      <c r="QYD1545" s="2"/>
      <c r="QYE1545" s="15"/>
      <c r="QYF1545" s="15"/>
      <c r="QYG1545" s="80"/>
      <c r="QYH1545" s="52"/>
      <c r="QYI1545" s="69"/>
      <c r="QYJ1545" s="69"/>
      <c r="QYK1545" s="69"/>
      <c r="QYL1545" s="107"/>
      <c r="QYM1545" s="2"/>
      <c r="QYN1545" s="15"/>
      <c r="QYO1545" s="15"/>
      <c r="QYP1545" s="80"/>
      <c r="QYQ1545" s="52"/>
      <c r="QYR1545" s="69"/>
      <c r="QYS1545" s="69"/>
      <c r="QYT1545" s="69"/>
      <c r="QYU1545" s="107"/>
      <c r="QYV1545" s="2"/>
      <c r="QYW1545" s="15"/>
      <c r="QYX1545" s="15"/>
      <c r="QYY1545" s="80"/>
      <c r="QYZ1545" s="52"/>
      <c r="QZA1545" s="69"/>
      <c r="QZB1545" s="69"/>
      <c r="QZC1545" s="69"/>
      <c r="QZD1545" s="107"/>
      <c r="QZE1545" s="2"/>
      <c r="QZF1545" s="15"/>
      <c r="QZG1545" s="15"/>
      <c r="QZH1545" s="80"/>
      <c r="QZI1545" s="52"/>
      <c r="QZJ1545" s="69"/>
      <c r="QZK1545" s="69"/>
      <c r="QZL1545" s="69"/>
      <c r="QZM1545" s="107"/>
      <c r="QZN1545" s="2"/>
      <c r="QZO1545" s="15"/>
      <c r="QZP1545" s="15"/>
      <c r="QZQ1545" s="80"/>
      <c r="QZR1545" s="52"/>
      <c r="QZS1545" s="69"/>
      <c r="QZT1545" s="69"/>
      <c r="QZU1545" s="69"/>
      <c r="QZV1545" s="107"/>
      <c r="QZW1545" s="2"/>
      <c r="QZX1545" s="15"/>
      <c r="QZY1545" s="15"/>
      <c r="QZZ1545" s="80"/>
      <c r="RAA1545" s="52"/>
      <c r="RAB1545" s="69"/>
      <c r="RAC1545" s="69"/>
      <c r="RAD1545" s="69"/>
      <c r="RAE1545" s="107"/>
      <c r="RAF1545" s="2"/>
      <c r="RAG1545" s="15"/>
      <c r="RAH1545" s="15"/>
      <c r="RAI1545" s="80"/>
      <c r="RAJ1545" s="52"/>
      <c r="RAK1545" s="69"/>
      <c r="RAL1545" s="69"/>
      <c r="RAM1545" s="69"/>
      <c r="RAN1545" s="107"/>
      <c r="RAO1545" s="2"/>
      <c r="RAP1545" s="15"/>
      <c r="RAQ1545" s="15"/>
      <c r="RAR1545" s="80"/>
      <c r="RAS1545" s="52"/>
      <c r="RAT1545" s="69"/>
      <c r="RAU1545" s="69"/>
      <c r="RAV1545" s="69"/>
      <c r="RAW1545" s="107"/>
      <c r="RAX1545" s="2"/>
      <c r="RAY1545" s="15"/>
      <c r="RAZ1545" s="15"/>
      <c r="RBA1545" s="80"/>
      <c r="RBB1545" s="52"/>
      <c r="RBC1545" s="69"/>
      <c r="RBD1545" s="69"/>
      <c r="RBE1545" s="69"/>
      <c r="RBF1545" s="107"/>
      <c r="RBG1545" s="2"/>
      <c r="RBH1545" s="15"/>
      <c r="RBI1545" s="15"/>
      <c r="RBJ1545" s="80"/>
      <c r="RBK1545" s="52"/>
      <c r="RBL1545" s="69"/>
      <c r="RBM1545" s="69"/>
      <c r="RBN1545" s="69"/>
      <c r="RBO1545" s="107"/>
      <c r="RBP1545" s="2"/>
      <c r="RBQ1545" s="15"/>
      <c r="RBR1545" s="15"/>
      <c r="RBS1545" s="80"/>
      <c r="RBT1545" s="52"/>
      <c r="RBU1545" s="69"/>
      <c r="RBV1545" s="69"/>
      <c r="RBW1545" s="69"/>
      <c r="RBX1545" s="107"/>
      <c r="RBY1545" s="2"/>
      <c r="RBZ1545" s="15"/>
      <c r="RCA1545" s="15"/>
      <c r="RCB1545" s="80"/>
      <c r="RCC1545" s="52"/>
      <c r="RCD1545" s="69"/>
      <c r="RCE1545" s="69"/>
      <c r="RCF1545" s="69"/>
      <c r="RCG1545" s="107"/>
      <c r="RCH1545" s="2"/>
      <c r="RCI1545" s="15"/>
      <c r="RCJ1545" s="15"/>
      <c r="RCK1545" s="80"/>
      <c r="RCL1545" s="52"/>
      <c r="RCM1545" s="69"/>
      <c r="RCN1545" s="69"/>
      <c r="RCO1545" s="69"/>
      <c r="RCP1545" s="107"/>
      <c r="RCQ1545" s="2"/>
      <c r="RCR1545" s="15"/>
      <c r="RCS1545" s="15"/>
      <c r="RCT1545" s="80"/>
      <c r="RCU1545" s="52"/>
      <c r="RCV1545" s="69"/>
      <c r="RCW1545" s="69"/>
      <c r="RCX1545" s="69"/>
      <c r="RCY1545" s="107"/>
      <c r="RCZ1545" s="2"/>
      <c r="RDA1545" s="15"/>
      <c r="RDB1545" s="15"/>
      <c r="RDC1545" s="80"/>
      <c r="RDD1545" s="52"/>
      <c r="RDE1545" s="69"/>
      <c r="RDF1545" s="69"/>
      <c r="RDG1545" s="69"/>
      <c r="RDH1545" s="107"/>
      <c r="RDI1545" s="2"/>
      <c r="RDJ1545" s="15"/>
      <c r="RDK1545" s="15"/>
      <c r="RDL1545" s="80"/>
      <c r="RDM1545" s="52"/>
      <c r="RDN1545" s="69"/>
      <c r="RDO1545" s="69"/>
      <c r="RDP1545" s="69"/>
      <c r="RDQ1545" s="107"/>
      <c r="RDR1545" s="2"/>
      <c r="RDS1545" s="15"/>
      <c r="RDT1545" s="15"/>
      <c r="RDU1545" s="80"/>
      <c r="RDV1545" s="52"/>
      <c r="RDW1545" s="69"/>
      <c r="RDX1545" s="69"/>
      <c r="RDY1545" s="69"/>
      <c r="RDZ1545" s="107"/>
      <c r="REA1545" s="2"/>
      <c r="REB1545" s="15"/>
      <c r="REC1545" s="15"/>
      <c r="RED1545" s="80"/>
      <c r="REE1545" s="52"/>
      <c r="REF1545" s="69"/>
      <c r="REG1545" s="69"/>
      <c r="REH1545" s="69"/>
      <c r="REI1545" s="107"/>
      <c r="REJ1545" s="2"/>
      <c r="REK1545" s="15"/>
      <c r="REL1545" s="15"/>
      <c r="REM1545" s="80"/>
      <c r="REN1545" s="52"/>
      <c r="REO1545" s="69"/>
      <c r="REP1545" s="69"/>
      <c r="REQ1545" s="69"/>
      <c r="RER1545" s="107"/>
      <c r="RES1545" s="2"/>
      <c r="RET1545" s="15"/>
      <c r="REU1545" s="15"/>
      <c r="REV1545" s="80"/>
      <c r="REW1545" s="52"/>
      <c r="REX1545" s="69"/>
      <c r="REY1545" s="69"/>
      <c r="REZ1545" s="69"/>
      <c r="RFA1545" s="107"/>
      <c r="RFB1545" s="2"/>
      <c r="RFC1545" s="15"/>
      <c r="RFD1545" s="15"/>
      <c r="RFE1545" s="80"/>
      <c r="RFF1545" s="52"/>
      <c r="RFG1545" s="69"/>
      <c r="RFH1545" s="69"/>
      <c r="RFI1545" s="69"/>
      <c r="RFJ1545" s="107"/>
      <c r="RFK1545" s="2"/>
      <c r="RFL1545" s="15"/>
      <c r="RFM1545" s="15"/>
      <c r="RFN1545" s="80"/>
      <c r="RFO1545" s="52"/>
      <c r="RFP1545" s="69"/>
      <c r="RFQ1545" s="69"/>
      <c r="RFR1545" s="69"/>
      <c r="RFS1545" s="107"/>
      <c r="RFT1545" s="2"/>
      <c r="RFU1545" s="15"/>
      <c r="RFV1545" s="15"/>
      <c r="RFW1545" s="80"/>
      <c r="RFX1545" s="52"/>
      <c r="RFY1545" s="69"/>
      <c r="RFZ1545" s="69"/>
      <c r="RGA1545" s="69"/>
      <c r="RGB1545" s="107"/>
      <c r="RGC1545" s="2"/>
      <c r="RGD1545" s="15"/>
      <c r="RGE1545" s="15"/>
      <c r="RGF1545" s="80"/>
      <c r="RGG1545" s="52"/>
      <c r="RGH1545" s="69"/>
      <c r="RGI1545" s="69"/>
      <c r="RGJ1545" s="69"/>
      <c r="RGK1545" s="107"/>
      <c r="RGL1545" s="2"/>
      <c r="RGM1545" s="15"/>
      <c r="RGN1545" s="15"/>
      <c r="RGO1545" s="80"/>
      <c r="RGP1545" s="52"/>
      <c r="RGQ1545" s="69"/>
      <c r="RGR1545" s="69"/>
      <c r="RGS1545" s="69"/>
      <c r="RGT1545" s="107"/>
      <c r="RGU1545" s="2"/>
      <c r="RGV1545" s="15"/>
      <c r="RGW1545" s="15"/>
      <c r="RGX1545" s="80"/>
      <c r="RGY1545" s="52"/>
      <c r="RGZ1545" s="69"/>
      <c r="RHA1545" s="69"/>
      <c r="RHB1545" s="69"/>
      <c r="RHC1545" s="107"/>
      <c r="RHD1545" s="2"/>
      <c r="RHE1545" s="15"/>
      <c r="RHF1545" s="15"/>
      <c r="RHG1545" s="80"/>
      <c r="RHH1545" s="52"/>
      <c r="RHI1545" s="69"/>
      <c r="RHJ1545" s="69"/>
      <c r="RHK1545" s="69"/>
      <c r="RHL1545" s="107"/>
      <c r="RHM1545" s="2"/>
      <c r="RHN1545" s="15"/>
      <c r="RHO1545" s="15"/>
      <c r="RHP1545" s="80"/>
      <c r="RHQ1545" s="52"/>
      <c r="RHR1545" s="69"/>
      <c r="RHS1545" s="69"/>
      <c r="RHT1545" s="69"/>
      <c r="RHU1545" s="107"/>
      <c r="RHV1545" s="2"/>
      <c r="RHW1545" s="15"/>
      <c r="RHX1545" s="15"/>
      <c r="RHY1545" s="80"/>
      <c r="RHZ1545" s="52"/>
      <c r="RIA1545" s="69"/>
      <c r="RIB1545" s="69"/>
      <c r="RIC1545" s="69"/>
      <c r="RID1545" s="107"/>
      <c r="RIE1545" s="2"/>
      <c r="RIF1545" s="15"/>
      <c r="RIG1545" s="15"/>
      <c r="RIH1545" s="80"/>
      <c r="RII1545" s="52"/>
      <c r="RIJ1545" s="69"/>
      <c r="RIK1545" s="69"/>
      <c r="RIL1545" s="69"/>
      <c r="RIM1545" s="107"/>
      <c r="RIN1545" s="2"/>
      <c r="RIO1545" s="15"/>
      <c r="RIP1545" s="15"/>
      <c r="RIQ1545" s="80"/>
      <c r="RIR1545" s="52"/>
      <c r="RIS1545" s="69"/>
      <c r="RIT1545" s="69"/>
      <c r="RIU1545" s="69"/>
      <c r="RIV1545" s="107"/>
      <c r="RIW1545" s="2"/>
      <c r="RIX1545" s="15"/>
      <c r="RIY1545" s="15"/>
      <c r="RIZ1545" s="80"/>
      <c r="RJA1545" s="52"/>
      <c r="RJB1545" s="69"/>
      <c r="RJC1545" s="69"/>
      <c r="RJD1545" s="69"/>
      <c r="RJE1545" s="107"/>
      <c r="RJF1545" s="2"/>
      <c r="RJG1545" s="15"/>
      <c r="RJH1545" s="15"/>
      <c r="RJI1545" s="80"/>
      <c r="RJJ1545" s="52"/>
      <c r="RJK1545" s="69"/>
      <c r="RJL1545" s="69"/>
      <c r="RJM1545" s="69"/>
      <c r="RJN1545" s="107"/>
      <c r="RJO1545" s="2"/>
      <c r="RJP1545" s="15"/>
      <c r="RJQ1545" s="15"/>
      <c r="RJR1545" s="80"/>
      <c r="RJS1545" s="52"/>
      <c r="RJT1545" s="69"/>
      <c r="RJU1545" s="69"/>
      <c r="RJV1545" s="69"/>
      <c r="RJW1545" s="107"/>
      <c r="RJX1545" s="2"/>
      <c r="RJY1545" s="15"/>
      <c r="RJZ1545" s="15"/>
      <c r="RKA1545" s="80"/>
      <c r="RKB1545" s="52"/>
      <c r="RKC1545" s="69"/>
      <c r="RKD1545" s="69"/>
      <c r="RKE1545" s="69"/>
      <c r="RKF1545" s="107"/>
      <c r="RKG1545" s="2"/>
      <c r="RKH1545" s="15"/>
      <c r="RKI1545" s="15"/>
      <c r="RKJ1545" s="80"/>
      <c r="RKK1545" s="52"/>
      <c r="RKL1545" s="69"/>
      <c r="RKM1545" s="69"/>
      <c r="RKN1545" s="69"/>
      <c r="RKO1545" s="107"/>
      <c r="RKP1545" s="2"/>
      <c r="RKQ1545" s="15"/>
      <c r="RKR1545" s="15"/>
      <c r="RKS1545" s="80"/>
      <c r="RKT1545" s="52"/>
      <c r="RKU1545" s="69"/>
      <c r="RKV1545" s="69"/>
      <c r="RKW1545" s="69"/>
      <c r="RKX1545" s="107"/>
      <c r="RKY1545" s="2"/>
      <c r="RKZ1545" s="15"/>
      <c r="RLA1545" s="15"/>
      <c r="RLB1545" s="80"/>
      <c r="RLC1545" s="52"/>
      <c r="RLD1545" s="69"/>
      <c r="RLE1545" s="69"/>
      <c r="RLF1545" s="69"/>
      <c r="RLG1545" s="107"/>
      <c r="RLH1545" s="2"/>
      <c r="RLI1545" s="15"/>
      <c r="RLJ1545" s="15"/>
      <c r="RLK1545" s="80"/>
      <c r="RLL1545" s="52"/>
      <c r="RLM1545" s="69"/>
      <c r="RLN1545" s="69"/>
      <c r="RLO1545" s="69"/>
      <c r="RLP1545" s="107"/>
      <c r="RLQ1545" s="2"/>
      <c r="RLR1545" s="15"/>
      <c r="RLS1545" s="15"/>
      <c r="RLT1545" s="80"/>
      <c r="RLU1545" s="52"/>
      <c r="RLV1545" s="69"/>
      <c r="RLW1545" s="69"/>
      <c r="RLX1545" s="69"/>
      <c r="RLY1545" s="107"/>
      <c r="RLZ1545" s="2"/>
      <c r="RMA1545" s="15"/>
      <c r="RMB1545" s="15"/>
      <c r="RMC1545" s="80"/>
      <c r="RMD1545" s="52"/>
      <c r="RME1545" s="69"/>
      <c r="RMF1545" s="69"/>
      <c r="RMG1545" s="69"/>
      <c r="RMH1545" s="107"/>
      <c r="RMI1545" s="2"/>
      <c r="RMJ1545" s="15"/>
      <c r="RMK1545" s="15"/>
      <c r="RML1545" s="80"/>
      <c r="RMM1545" s="52"/>
      <c r="RMN1545" s="69"/>
      <c r="RMO1545" s="69"/>
      <c r="RMP1545" s="69"/>
      <c r="RMQ1545" s="107"/>
      <c r="RMR1545" s="2"/>
      <c r="RMS1545" s="15"/>
      <c r="RMT1545" s="15"/>
      <c r="RMU1545" s="80"/>
      <c r="RMV1545" s="52"/>
      <c r="RMW1545" s="69"/>
      <c r="RMX1545" s="69"/>
      <c r="RMY1545" s="69"/>
      <c r="RMZ1545" s="107"/>
      <c r="RNA1545" s="2"/>
      <c r="RNB1545" s="15"/>
      <c r="RNC1545" s="15"/>
      <c r="RND1545" s="80"/>
      <c r="RNE1545" s="52"/>
      <c r="RNF1545" s="69"/>
      <c r="RNG1545" s="69"/>
      <c r="RNH1545" s="69"/>
      <c r="RNI1545" s="107"/>
      <c r="RNJ1545" s="2"/>
      <c r="RNK1545" s="15"/>
      <c r="RNL1545" s="15"/>
      <c r="RNM1545" s="80"/>
      <c r="RNN1545" s="52"/>
      <c r="RNO1545" s="69"/>
      <c r="RNP1545" s="69"/>
      <c r="RNQ1545" s="69"/>
      <c r="RNR1545" s="107"/>
      <c r="RNS1545" s="2"/>
      <c r="RNT1545" s="15"/>
      <c r="RNU1545" s="15"/>
      <c r="RNV1545" s="80"/>
      <c r="RNW1545" s="52"/>
      <c r="RNX1545" s="69"/>
      <c r="RNY1545" s="69"/>
      <c r="RNZ1545" s="69"/>
      <c r="ROA1545" s="107"/>
      <c r="ROB1545" s="2"/>
      <c r="ROC1545" s="15"/>
      <c r="ROD1545" s="15"/>
      <c r="ROE1545" s="80"/>
      <c r="ROF1545" s="52"/>
      <c r="ROG1545" s="69"/>
      <c r="ROH1545" s="69"/>
      <c r="ROI1545" s="69"/>
      <c r="ROJ1545" s="107"/>
      <c r="ROK1545" s="2"/>
      <c r="ROL1545" s="15"/>
      <c r="ROM1545" s="15"/>
      <c r="RON1545" s="80"/>
      <c r="ROO1545" s="52"/>
      <c r="ROP1545" s="69"/>
      <c r="ROQ1545" s="69"/>
      <c r="ROR1545" s="69"/>
      <c r="ROS1545" s="107"/>
      <c r="ROT1545" s="2"/>
      <c r="ROU1545" s="15"/>
      <c r="ROV1545" s="15"/>
      <c r="ROW1545" s="80"/>
      <c r="ROX1545" s="52"/>
      <c r="ROY1545" s="69"/>
      <c r="ROZ1545" s="69"/>
      <c r="RPA1545" s="69"/>
      <c r="RPB1545" s="107"/>
      <c r="RPC1545" s="2"/>
      <c r="RPD1545" s="15"/>
      <c r="RPE1545" s="15"/>
      <c r="RPF1545" s="80"/>
      <c r="RPG1545" s="52"/>
      <c r="RPH1545" s="69"/>
      <c r="RPI1545" s="69"/>
      <c r="RPJ1545" s="69"/>
      <c r="RPK1545" s="107"/>
      <c r="RPL1545" s="2"/>
      <c r="RPM1545" s="15"/>
      <c r="RPN1545" s="15"/>
      <c r="RPO1545" s="80"/>
      <c r="RPP1545" s="52"/>
      <c r="RPQ1545" s="69"/>
      <c r="RPR1545" s="69"/>
      <c r="RPS1545" s="69"/>
      <c r="RPT1545" s="107"/>
      <c r="RPU1545" s="2"/>
      <c r="RPV1545" s="15"/>
      <c r="RPW1545" s="15"/>
      <c r="RPX1545" s="80"/>
      <c r="RPY1545" s="52"/>
      <c r="RPZ1545" s="69"/>
      <c r="RQA1545" s="69"/>
      <c r="RQB1545" s="69"/>
      <c r="RQC1545" s="107"/>
      <c r="RQD1545" s="2"/>
      <c r="RQE1545" s="15"/>
      <c r="RQF1545" s="15"/>
      <c r="RQG1545" s="80"/>
      <c r="RQH1545" s="52"/>
      <c r="RQI1545" s="69"/>
      <c r="RQJ1545" s="69"/>
      <c r="RQK1545" s="69"/>
      <c r="RQL1545" s="107"/>
      <c r="RQM1545" s="2"/>
      <c r="RQN1545" s="15"/>
      <c r="RQO1545" s="15"/>
      <c r="RQP1545" s="80"/>
      <c r="RQQ1545" s="52"/>
      <c r="RQR1545" s="69"/>
      <c r="RQS1545" s="69"/>
      <c r="RQT1545" s="69"/>
      <c r="RQU1545" s="107"/>
      <c r="RQV1545" s="2"/>
      <c r="RQW1545" s="15"/>
      <c r="RQX1545" s="15"/>
      <c r="RQY1545" s="80"/>
      <c r="RQZ1545" s="52"/>
      <c r="RRA1545" s="69"/>
      <c r="RRB1545" s="69"/>
      <c r="RRC1545" s="69"/>
      <c r="RRD1545" s="107"/>
      <c r="RRE1545" s="2"/>
      <c r="RRF1545" s="15"/>
      <c r="RRG1545" s="15"/>
      <c r="RRH1545" s="80"/>
      <c r="RRI1545" s="52"/>
      <c r="RRJ1545" s="69"/>
      <c r="RRK1545" s="69"/>
      <c r="RRL1545" s="69"/>
      <c r="RRM1545" s="107"/>
      <c r="RRN1545" s="2"/>
      <c r="RRO1545" s="15"/>
      <c r="RRP1545" s="15"/>
      <c r="RRQ1545" s="80"/>
      <c r="RRR1545" s="52"/>
      <c r="RRS1545" s="69"/>
      <c r="RRT1545" s="69"/>
      <c r="RRU1545" s="69"/>
      <c r="RRV1545" s="107"/>
      <c r="RRW1545" s="2"/>
      <c r="RRX1545" s="15"/>
      <c r="RRY1545" s="15"/>
      <c r="RRZ1545" s="80"/>
      <c r="RSA1545" s="52"/>
      <c r="RSB1545" s="69"/>
      <c r="RSC1545" s="69"/>
      <c r="RSD1545" s="69"/>
      <c r="RSE1545" s="107"/>
      <c r="RSF1545" s="2"/>
      <c r="RSG1545" s="15"/>
      <c r="RSH1545" s="15"/>
      <c r="RSI1545" s="80"/>
      <c r="RSJ1545" s="52"/>
      <c r="RSK1545" s="69"/>
      <c r="RSL1545" s="69"/>
      <c r="RSM1545" s="69"/>
      <c r="RSN1545" s="107"/>
      <c r="RSO1545" s="2"/>
      <c r="RSP1545" s="15"/>
      <c r="RSQ1545" s="15"/>
      <c r="RSR1545" s="80"/>
      <c r="RSS1545" s="52"/>
      <c r="RST1545" s="69"/>
      <c r="RSU1545" s="69"/>
      <c r="RSV1545" s="69"/>
      <c r="RSW1545" s="107"/>
      <c r="RSX1545" s="2"/>
      <c r="RSY1545" s="15"/>
      <c r="RSZ1545" s="15"/>
      <c r="RTA1545" s="80"/>
      <c r="RTB1545" s="52"/>
      <c r="RTC1545" s="69"/>
      <c r="RTD1545" s="69"/>
      <c r="RTE1545" s="69"/>
      <c r="RTF1545" s="107"/>
      <c r="RTG1545" s="2"/>
      <c r="RTH1545" s="15"/>
      <c r="RTI1545" s="15"/>
      <c r="RTJ1545" s="80"/>
      <c r="RTK1545" s="52"/>
      <c r="RTL1545" s="69"/>
      <c r="RTM1545" s="69"/>
      <c r="RTN1545" s="69"/>
      <c r="RTO1545" s="107"/>
      <c r="RTP1545" s="2"/>
      <c r="RTQ1545" s="15"/>
      <c r="RTR1545" s="15"/>
      <c r="RTS1545" s="80"/>
      <c r="RTT1545" s="52"/>
      <c r="RTU1545" s="69"/>
      <c r="RTV1545" s="69"/>
      <c r="RTW1545" s="69"/>
      <c r="RTX1545" s="107"/>
      <c r="RTY1545" s="2"/>
      <c r="RTZ1545" s="15"/>
      <c r="RUA1545" s="15"/>
      <c r="RUB1545" s="80"/>
      <c r="RUC1545" s="52"/>
      <c r="RUD1545" s="69"/>
      <c r="RUE1545" s="69"/>
      <c r="RUF1545" s="69"/>
      <c r="RUG1545" s="107"/>
      <c r="RUH1545" s="2"/>
      <c r="RUI1545" s="15"/>
      <c r="RUJ1545" s="15"/>
      <c r="RUK1545" s="80"/>
      <c r="RUL1545" s="52"/>
      <c r="RUM1545" s="69"/>
      <c r="RUN1545" s="69"/>
      <c r="RUO1545" s="69"/>
      <c r="RUP1545" s="107"/>
      <c r="RUQ1545" s="2"/>
      <c r="RUR1545" s="15"/>
      <c r="RUS1545" s="15"/>
      <c r="RUT1545" s="80"/>
      <c r="RUU1545" s="52"/>
      <c r="RUV1545" s="69"/>
      <c r="RUW1545" s="69"/>
      <c r="RUX1545" s="69"/>
      <c r="RUY1545" s="107"/>
      <c r="RUZ1545" s="2"/>
      <c r="RVA1545" s="15"/>
      <c r="RVB1545" s="15"/>
      <c r="RVC1545" s="80"/>
      <c r="RVD1545" s="52"/>
      <c r="RVE1545" s="69"/>
      <c r="RVF1545" s="69"/>
      <c r="RVG1545" s="69"/>
      <c r="RVH1545" s="107"/>
      <c r="RVI1545" s="2"/>
      <c r="RVJ1545" s="15"/>
      <c r="RVK1545" s="15"/>
      <c r="RVL1545" s="80"/>
      <c r="RVM1545" s="52"/>
      <c r="RVN1545" s="69"/>
      <c r="RVO1545" s="69"/>
      <c r="RVP1545" s="69"/>
      <c r="RVQ1545" s="107"/>
      <c r="RVR1545" s="2"/>
      <c r="RVS1545" s="15"/>
      <c r="RVT1545" s="15"/>
      <c r="RVU1545" s="80"/>
      <c r="RVV1545" s="52"/>
      <c r="RVW1545" s="69"/>
      <c r="RVX1545" s="69"/>
      <c r="RVY1545" s="69"/>
      <c r="RVZ1545" s="107"/>
      <c r="RWA1545" s="2"/>
      <c r="RWB1545" s="15"/>
      <c r="RWC1545" s="15"/>
      <c r="RWD1545" s="80"/>
      <c r="RWE1545" s="52"/>
      <c r="RWF1545" s="69"/>
      <c r="RWG1545" s="69"/>
      <c r="RWH1545" s="69"/>
      <c r="RWI1545" s="107"/>
      <c r="RWJ1545" s="2"/>
      <c r="RWK1545" s="15"/>
      <c r="RWL1545" s="15"/>
      <c r="RWM1545" s="80"/>
      <c r="RWN1545" s="52"/>
      <c r="RWO1545" s="69"/>
      <c r="RWP1545" s="69"/>
      <c r="RWQ1545" s="69"/>
      <c r="RWR1545" s="107"/>
      <c r="RWS1545" s="2"/>
      <c r="RWT1545" s="15"/>
      <c r="RWU1545" s="15"/>
      <c r="RWV1545" s="80"/>
      <c r="RWW1545" s="52"/>
      <c r="RWX1545" s="69"/>
      <c r="RWY1545" s="69"/>
      <c r="RWZ1545" s="69"/>
      <c r="RXA1545" s="107"/>
      <c r="RXB1545" s="2"/>
      <c r="RXC1545" s="15"/>
      <c r="RXD1545" s="15"/>
      <c r="RXE1545" s="80"/>
      <c r="RXF1545" s="52"/>
      <c r="RXG1545" s="69"/>
      <c r="RXH1545" s="69"/>
      <c r="RXI1545" s="69"/>
      <c r="RXJ1545" s="107"/>
      <c r="RXK1545" s="2"/>
      <c r="RXL1545" s="15"/>
      <c r="RXM1545" s="15"/>
      <c r="RXN1545" s="80"/>
      <c r="RXO1545" s="52"/>
      <c r="RXP1545" s="69"/>
      <c r="RXQ1545" s="69"/>
      <c r="RXR1545" s="69"/>
      <c r="RXS1545" s="107"/>
      <c r="RXT1545" s="2"/>
      <c r="RXU1545" s="15"/>
      <c r="RXV1545" s="15"/>
      <c r="RXW1545" s="80"/>
      <c r="RXX1545" s="52"/>
      <c r="RXY1545" s="69"/>
      <c r="RXZ1545" s="69"/>
      <c r="RYA1545" s="69"/>
      <c r="RYB1545" s="107"/>
      <c r="RYC1545" s="2"/>
      <c r="RYD1545" s="15"/>
      <c r="RYE1545" s="15"/>
      <c r="RYF1545" s="80"/>
      <c r="RYG1545" s="52"/>
      <c r="RYH1545" s="69"/>
      <c r="RYI1545" s="69"/>
      <c r="RYJ1545" s="69"/>
      <c r="RYK1545" s="107"/>
      <c r="RYL1545" s="2"/>
      <c r="RYM1545" s="15"/>
      <c r="RYN1545" s="15"/>
      <c r="RYO1545" s="80"/>
      <c r="RYP1545" s="52"/>
      <c r="RYQ1545" s="69"/>
      <c r="RYR1545" s="69"/>
      <c r="RYS1545" s="69"/>
      <c r="RYT1545" s="107"/>
      <c r="RYU1545" s="2"/>
      <c r="RYV1545" s="15"/>
      <c r="RYW1545" s="15"/>
      <c r="RYX1545" s="80"/>
      <c r="RYY1545" s="52"/>
      <c r="RYZ1545" s="69"/>
      <c r="RZA1545" s="69"/>
      <c r="RZB1545" s="69"/>
      <c r="RZC1545" s="107"/>
      <c r="RZD1545" s="2"/>
      <c r="RZE1545" s="15"/>
      <c r="RZF1545" s="15"/>
      <c r="RZG1545" s="80"/>
      <c r="RZH1545" s="52"/>
      <c r="RZI1545" s="69"/>
      <c r="RZJ1545" s="69"/>
      <c r="RZK1545" s="69"/>
      <c r="RZL1545" s="107"/>
      <c r="RZM1545" s="2"/>
      <c r="RZN1545" s="15"/>
      <c r="RZO1545" s="15"/>
      <c r="RZP1545" s="80"/>
      <c r="RZQ1545" s="52"/>
      <c r="RZR1545" s="69"/>
      <c r="RZS1545" s="69"/>
      <c r="RZT1545" s="69"/>
      <c r="RZU1545" s="107"/>
      <c r="RZV1545" s="2"/>
      <c r="RZW1545" s="15"/>
      <c r="RZX1545" s="15"/>
      <c r="RZY1545" s="80"/>
      <c r="RZZ1545" s="52"/>
      <c r="SAA1545" s="69"/>
      <c r="SAB1545" s="69"/>
      <c r="SAC1545" s="69"/>
      <c r="SAD1545" s="107"/>
      <c r="SAE1545" s="2"/>
      <c r="SAF1545" s="15"/>
      <c r="SAG1545" s="15"/>
      <c r="SAH1545" s="80"/>
      <c r="SAI1545" s="52"/>
      <c r="SAJ1545" s="69"/>
      <c r="SAK1545" s="69"/>
      <c r="SAL1545" s="69"/>
      <c r="SAM1545" s="107"/>
      <c r="SAN1545" s="2"/>
      <c r="SAO1545" s="15"/>
      <c r="SAP1545" s="15"/>
      <c r="SAQ1545" s="80"/>
      <c r="SAR1545" s="52"/>
      <c r="SAS1545" s="69"/>
      <c r="SAT1545" s="69"/>
      <c r="SAU1545" s="69"/>
      <c r="SAV1545" s="107"/>
      <c r="SAW1545" s="2"/>
      <c r="SAX1545" s="15"/>
      <c r="SAY1545" s="15"/>
      <c r="SAZ1545" s="80"/>
      <c r="SBA1545" s="52"/>
      <c r="SBB1545" s="69"/>
      <c r="SBC1545" s="69"/>
      <c r="SBD1545" s="69"/>
      <c r="SBE1545" s="107"/>
      <c r="SBF1545" s="2"/>
      <c r="SBG1545" s="15"/>
      <c r="SBH1545" s="15"/>
      <c r="SBI1545" s="80"/>
      <c r="SBJ1545" s="52"/>
      <c r="SBK1545" s="69"/>
      <c r="SBL1545" s="69"/>
      <c r="SBM1545" s="69"/>
      <c r="SBN1545" s="107"/>
      <c r="SBO1545" s="2"/>
      <c r="SBP1545" s="15"/>
      <c r="SBQ1545" s="15"/>
      <c r="SBR1545" s="80"/>
      <c r="SBS1545" s="52"/>
      <c r="SBT1545" s="69"/>
      <c r="SBU1545" s="69"/>
      <c r="SBV1545" s="69"/>
      <c r="SBW1545" s="107"/>
      <c r="SBX1545" s="2"/>
      <c r="SBY1545" s="15"/>
      <c r="SBZ1545" s="15"/>
      <c r="SCA1545" s="80"/>
      <c r="SCB1545" s="52"/>
      <c r="SCC1545" s="69"/>
      <c r="SCD1545" s="69"/>
      <c r="SCE1545" s="69"/>
      <c r="SCF1545" s="107"/>
      <c r="SCG1545" s="2"/>
      <c r="SCH1545" s="15"/>
      <c r="SCI1545" s="15"/>
      <c r="SCJ1545" s="80"/>
      <c r="SCK1545" s="52"/>
      <c r="SCL1545" s="69"/>
      <c r="SCM1545" s="69"/>
      <c r="SCN1545" s="69"/>
      <c r="SCO1545" s="107"/>
      <c r="SCP1545" s="2"/>
      <c r="SCQ1545" s="15"/>
      <c r="SCR1545" s="15"/>
      <c r="SCS1545" s="80"/>
      <c r="SCT1545" s="52"/>
      <c r="SCU1545" s="69"/>
      <c r="SCV1545" s="69"/>
      <c r="SCW1545" s="69"/>
      <c r="SCX1545" s="107"/>
      <c r="SCY1545" s="2"/>
      <c r="SCZ1545" s="15"/>
      <c r="SDA1545" s="15"/>
      <c r="SDB1545" s="80"/>
      <c r="SDC1545" s="52"/>
      <c r="SDD1545" s="69"/>
      <c r="SDE1545" s="69"/>
      <c r="SDF1545" s="69"/>
      <c r="SDG1545" s="107"/>
      <c r="SDH1545" s="2"/>
      <c r="SDI1545" s="15"/>
      <c r="SDJ1545" s="15"/>
      <c r="SDK1545" s="80"/>
      <c r="SDL1545" s="52"/>
      <c r="SDM1545" s="69"/>
      <c r="SDN1545" s="69"/>
      <c r="SDO1545" s="69"/>
      <c r="SDP1545" s="107"/>
      <c r="SDQ1545" s="2"/>
      <c r="SDR1545" s="15"/>
      <c r="SDS1545" s="15"/>
      <c r="SDT1545" s="80"/>
      <c r="SDU1545" s="52"/>
      <c r="SDV1545" s="69"/>
      <c r="SDW1545" s="69"/>
      <c r="SDX1545" s="69"/>
      <c r="SDY1545" s="107"/>
      <c r="SDZ1545" s="2"/>
      <c r="SEA1545" s="15"/>
      <c r="SEB1545" s="15"/>
      <c r="SEC1545" s="80"/>
      <c r="SED1545" s="52"/>
      <c r="SEE1545" s="69"/>
      <c r="SEF1545" s="69"/>
      <c r="SEG1545" s="69"/>
      <c r="SEH1545" s="107"/>
      <c r="SEI1545" s="2"/>
      <c r="SEJ1545" s="15"/>
      <c r="SEK1545" s="15"/>
      <c r="SEL1545" s="80"/>
      <c r="SEM1545" s="52"/>
      <c r="SEN1545" s="69"/>
      <c r="SEO1545" s="69"/>
      <c r="SEP1545" s="69"/>
      <c r="SEQ1545" s="107"/>
      <c r="SER1545" s="2"/>
      <c r="SES1545" s="15"/>
      <c r="SET1545" s="15"/>
      <c r="SEU1545" s="80"/>
      <c r="SEV1545" s="52"/>
      <c r="SEW1545" s="69"/>
      <c r="SEX1545" s="69"/>
      <c r="SEY1545" s="69"/>
      <c r="SEZ1545" s="107"/>
      <c r="SFA1545" s="2"/>
      <c r="SFB1545" s="15"/>
      <c r="SFC1545" s="15"/>
      <c r="SFD1545" s="80"/>
      <c r="SFE1545" s="52"/>
      <c r="SFF1545" s="69"/>
      <c r="SFG1545" s="69"/>
      <c r="SFH1545" s="69"/>
      <c r="SFI1545" s="107"/>
      <c r="SFJ1545" s="2"/>
      <c r="SFK1545" s="15"/>
      <c r="SFL1545" s="15"/>
      <c r="SFM1545" s="80"/>
      <c r="SFN1545" s="52"/>
      <c r="SFO1545" s="69"/>
      <c r="SFP1545" s="69"/>
      <c r="SFQ1545" s="69"/>
      <c r="SFR1545" s="107"/>
      <c r="SFS1545" s="2"/>
      <c r="SFT1545" s="15"/>
      <c r="SFU1545" s="15"/>
      <c r="SFV1545" s="80"/>
      <c r="SFW1545" s="52"/>
      <c r="SFX1545" s="69"/>
      <c r="SFY1545" s="69"/>
      <c r="SFZ1545" s="69"/>
      <c r="SGA1545" s="107"/>
      <c r="SGB1545" s="2"/>
      <c r="SGC1545" s="15"/>
      <c r="SGD1545" s="15"/>
      <c r="SGE1545" s="80"/>
      <c r="SGF1545" s="52"/>
      <c r="SGG1545" s="69"/>
      <c r="SGH1545" s="69"/>
      <c r="SGI1545" s="69"/>
      <c r="SGJ1545" s="107"/>
      <c r="SGK1545" s="2"/>
      <c r="SGL1545" s="15"/>
      <c r="SGM1545" s="15"/>
      <c r="SGN1545" s="80"/>
      <c r="SGO1545" s="52"/>
      <c r="SGP1545" s="69"/>
      <c r="SGQ1545" s="69"/>
      <c r="SGR1545" s="69"/>
      <c r="SGS1545" s="107"/>
      <c r="SGT1545" s="2"/>
      <c r="SGU1545" s="15"/>
      <c r="SGV1545" s="15"/>
      <c r="SGW1545" s="80"/>
      <c r="SGX1545" s="52"/>
      <c r="SGY1545" s="69"/>
      <c r="SGZ1545" s="69"/>
      <c r="SHA1545" s="69"/>
      <c r="SHB1545" s="107"/>
      <c r="SHC1545" s="2"/>
      <c r="SHD1545" s="15"/>
      <c r="SHE1545" s="15"/>
      <c r="SHF1545" s="80"/>
      <c r="SHG1545" s="52"/>
      <c r="SHH1545" s="69"/>
      <c r="SHI1545" s="69"/>
      <c r="SHJ1545" s="69"/>
      <c r="SHK1545" s="107"/>
      <c r="SHL1545" s="2"/>
      <c r="SHM1545" s="15"/>
      <c r="SHN1545" s="15"/>
      <c r="SHO1545" s="80"/>
      <c r="SHP1545" s="52"/>
      <c r="SHQ1545" s="69"/>
      <c r="SHR1545" s="69"/>
      <c r="SHS1545" s="69"/>
      <c r="SHT1545" s="107"/>
      <c r="SHU1545" s="2"/>
      <c r="SHV1545" s="15"/>
      <c r="SHW1545" s="15"/>
      <c r="SHX1545" s="80"/>
      <c r="SHY1545" s="52"/>
      <c r="SHZ1545" s="69"/>
      <c r="SIA1545" s="69"/>
      <c r="SIB1545" s="69"/>
      <c r="SIC1545" s="107"/>
      <c r="SID1545" s="2"/>
      <c r="SIE1545" s="15"/>
      <c r="SIF1545" s="15"/>
      <c r="SIG1545" s="80"/>
      <c r="SIH1545" s="52"/>
      <c r="SII1545" s="69"/>
      <c r="SIJ1545" s="69"/>
      <c r="SIK1545" s="69"/>
      <c r="SIL1545" s="107"/>
      <c r="SIM1545" s="2"/>
      <c r="SIN1545" s="15"/>
      <c r="SIO1545" s="15"/>
      <c r="SIP1545" s="80"/>
      <c r="SIQ1545" s="52"/>
      <c r="SIR1545" s="69"/>
      <c r="SIS1545" s="69"/>
      <c r="SIT1545" s="69"/>
      <c r="SIU1545" s="107"/>
      <c r="SIV1545" s="2"/>
      <c r="SIW1545" s="15"/>
      <c r="SIX1545" s="15"/>
      <c r="SIY1545" s="80"/>
      <c r="SIZ1545" s="52"/>
      <c r="SJA1545" s="69"/>
      <c r="SJB1545" s="69"/>
      <c r="SJC1545" s="69"/>
      <c r="SJD1545" s="107"/>
      <c r="SJE1545" s="2"/>
      <c r="SJF1545" s="15"/>
      <c r="SJG1545" s="15"/>
      <c r="SJH1545" s="80"/>
      <c r="SJI1545" s="52"/>
      <c r="SJJ1545" s="69"/>
      <c r="SJK1545" s="69"/>
      <c r="SJL1545" s="69"/>
      <c r="SJM1545" s="107"/>
      <c r="SJN1545" s="2"/>
      <c r="SJO1545" s="15"/>
      <c r="SJP1545" s="15"/>
      <c r="SJQ1545" s="80"/>
      <c r="SJR1545" s="52"/>
      <c r="SJS1545" s="69"/>
      <c r="SJT1545" s="69"/>
      <c r="SJU1545" s="69"/>
      <c r="SJV1545" s="107"/>
      <c r="SJW1545" s="2"/>
      <c r="SJX1545" s="15"/>
      <c r="SJY1545" s="15"/>
      <c r="SJZ1545" s="80"/>
      <c r="SKA1545" s="52"/>
      <c r="SKB1545" s="69"/>
      <c r="SKC1545" s="69"/>
      <c r="SKD1545" s="69"/>
      <c r="SKE1545" s="107"/>
      <c r="SKF1545" s="2"/>
      <c r="SKG1545" s="15"/>
      <c r="SKH1545" s="15"/>
      <c r="SKI1545" s="80"/>
      <c r="SKJ1545" s="52"/>
      <c r="SKK1545" s="69"/>
      <c r="SKL1545" s="69"/>
      <c r="SKM1545" s="69"/>
      <c r="SKN1545" s="107"/>
      <c r="SKO1545" s="2"/>
      <c r="SKP1545" s="15"/>
      <c r="SKQ1545" s="15"/>
      <c r="SKR1545" s="80"/>
      <c r="SKS1545" s="52"/>
      <c r="SKT1545" s="69"/>
      <c r="SKU1545" s="69"/>
      <c r="SKV1545" s="69"/>
      <c r="SKW1545" s="107"/>
      <c r="SKX1545" s="2"/>
      <c r="SKY1545" s="15"/>
      <c r="SKZ1545" s="15"/>
      <c r="SLA1545" s="80"/>
      <c r="SLB1545" s="52"/>
      <c r="SLC1545" s="69"/>
      <c r="SLD1545" s="69"/>
      <c r="SLE1545" s="69"/>
      <c r="SLF1545" s="107"/>
      <c r="SLG1545" s="2"/>
      <c r="SLH1545" s="15"/>
      <c r="SLI1545" s="15"/>
      <c r="SLJ1545" s="80"/>
      <c r="SLK1545" s="52"/>
      <c r="SLL1545" s="69"/>
      <c r="SLM1545" s="69"/>
      <c r="SLN1545" s="69"/>
      <c r="SLO1545" s="107"/>
      <c r="SLP1545" s="2"/>
      <c r="SLQ1545" s="15"/>
      <c r="SLR1545" s="15"/>
      <c r="SLS1545" s="80"/>
      <c r="SLT1545" s="52"/>
      <c r="SLU1545" s="69"/>
      <c r="SLV1545" s="69"/>
      <c r="SLW1545" s="69"/>
      <c r="SLX1545" s="107"/>
      <c r="SLY1545" s="2"/>
      <c r="SLZ1545" s="15"/>
      <c r="SMA1545" s="15"/>
      <c r="SMB1545" s="80"/>
      <c r="SMC1545" s="52"/>
      <c r="SMD1545" s="69"/>
      <c r="SME1545" s="69"/>
      <c r="SMF1545" s="69"/>
      <c r="SMG1545" s="107"/>
      <c r="SMH1545" s="2"/>
      <c r="SMI1545" s="15"/>
      <c r="SMJ1545" s="15"/>
      <c r="SMK1545" s="80"/>
      <c r="SML1545" s="52"/>
      <c r="SMM1545" s="69"/>
      <c r="SMN1545" s="69"/>
      <c r="SMO1545" s="69"/>
      <c r="SMP1545" s="107"/>
      <c r="SMQ1545" s="2"/>
      <c r="SMR1545" s="15"/>
      <c r="SMS1545" s="15"/>
      <c r="SMT1545" s="80"/>
      <c r="SMU1545" s="52"/>
      <c r="SMV1545" s="69"/>
      <c r="SMW1545" s="69"/>
      <c r="SMX1545" s="69"/>
      <c r="SMY1545" s="107"/>
      <c r="SMZ1545" s="2"/>
      <c r="SNA1545" s="15"/>
      <c r="SNB1545" s="15"/>
      <c r="SNC1545" s="80"/>
      <c r="SND1545" s="52"/>
      <c r="SNE1545" s="69"/>
      <c r="SNF1545" s="69"/>
      <c r="SNG1545" s="69"/>
      <c r="SNH1545" s="107"/>
      <c r="SNI1545" s="2"/>
      <c r="SNJ1545" s="15"/>
      <c r="SNK1545" s="15"/>
      <c r="SNL1545" s="80"/>
      <c r="SNM1545" s="52"/>
      <c r="SNN1545" s="69"/>
      <c r="SNO1545" s="69"/>
      <c r="SNP1545" s="69"/>
      <c r="SNQ1545" s="107"/>
      <c r="SNR1545" s="2"/>
      <c r="SNS1545" s="15"/>
      <c r="SNT1545" s="15"/>
      <c r="SNU1545" s="80"/>
      <c r="SNV1545" s="52"/>
      <c r="SNW1545" s="69"/>
      <c r="SNX1545" s="69"/>
      <c r="SNY1545" s="69"/>
      <c r="SNZ1545" s="107"/>
      <c r="SOA1545" s="2"/>
      <c r="SOB1545" s="15"/>
      <c r="SOC1545" s="15"/>
      <c r="SOD1545" s="80"/>
      <c r="SOE1545" s="52"/>
      <c r="SOF1545" s="69"/>
      <c r="SOG1545" s="69"/>
      <c r="SOH1545" s="69"/>
      <c r="SOI1545" s="107"/>
      <c r="SOJ1545" s="2"/>
      <c r="SOK1545" s="15"/>
      <c r="SOL1545" s="15"/>
      <c r="SOM1545" s="80"/>
      <c r="SON1545" s="52"/>
      <c r="SOO1545" s="69"/>
      <c r="SOP1545" s="69"/>
      <c r="SOQ1545" s="69"/>
      <c r="SOR1545" s="107"/>
      <c r="SOS1545" s="2"/>
      <c r="SOT1545" s="15"/>
      <c r="SOU1545" s="15"/>
      <c r="SOV1545" s="80"/>
      <c r="SOW1545" s="52"/>
      <c r="SOX1545" s="69"/>
      <c r="SOY1545" s="69"/>
      <c r="SOZ1545" s="69"/>
      <c r="SPA1545" s="107"/>
      <c r="SPB1545" s="2"/>
      <c r="SPC1545" s="15"/>
      <c r="SPD1545" s="15"/>
      <c r="SPE1545" s="80"/>
      <c r="SPF1545" s="52"/>
      <c r="SPG1545" s="69"/>
      <c r="SPH1545" s="69"/>
      <c r="SPI1545" s="69"/>
      <c r="SPJ1545" s="107"/>
      <c r="SPK1545" s="2"/>
      <c r="SPL1545" s="15"/>
      <c r="SPM1545" s="15"/>
      <c r="SPN1545" s="80"/>
      <c r="SPO1545" s="52"/>
      <c r="SPP1545" s="69"/>
      <c r="SPQ1545" s="69"/>
      <c r="SPR1545" s="69"/>
      <c r="SPS1545" s="107"/>
      <c r="SPT1545" s="2"/>
      <c r="SPU1545" s="15"/>
      <c r="SPV1545" s="15"/>
      <c r="SPW1545" s="80"/>
      <c r="SPX1545" s="52"/>
      <c r="SPY1545" s="69"/>
      <c r="SPZ1545" s="69"/>
      <c r="SQA1545" s="69"/>
      <c r="SQB1545" s="107"/>
      <c r="SQC1545" s="2"/>
      <c r="SQD1545" s="15"/>
      <c r="SQE1545" s="15"/>
      <c r="SQF1545" s="80"/>
      <c r="SQG1545" s="52"/>
      <c r="SQH1545" s="69"/>
      <c r="SQI1545" s="69"/>
      <c r="SQJ1545" s="69"/>
      <c r="SQK1545" s="107"/>
      <c r="SQL1545" s="2"/>
      <c r="SQM1545" s="15"/>
      <c r="SQN1545" s="15"/>
      <c r="SQO1545" s="80"/>
      <c r="SQP1545" s="52"/>
      <c r="SQQ1545" s="69"/>
      <c r="SQR1545" s="69"/>
      <c r="SQS1545" s="69"/>
      <c r="SQT1545" s="107"/>
      <c r="SQU1545" s="2"/>
      <c r="SQV1545" s="15"/>
      <c r="SQW1545" s="15"/>
      <c r="SQX1545" s="80"/>
      <c r="SQY1545" s="52"/>
      <c r="SQZ1545" s="69"/>
      <c r="SRA1545" s="69"/>
      <c r="SRB1545" s="69"/>
      <c r="SRC1545" s="107"/>
      <c r="SRD1545" s="2"/>
      <c r="SRE1545" s="15"/>
      <c r="SRF1545" s="15"/>
      <c r="SRG1545" s="80"/>
      <c r="SRH1545" s="52"/>
      <c r="SRI1545" s="69"/>
      <c r="SRJ1545" s="69"/>
      <c r="SRK1545" s="69"/>
      <c r="SRL1545" s="107"/>
      <c r="SRM1545" s="2"/>
      <c r="SRN1545" s="15"/>
      <c r="SRO1545" s="15"/>
      <c r="SRP1545" s="80"/>
      <c r="SRQ1545" s="52"/>
      <c r="SRR1545" s="69"/>
      <c r="SRS1545" s="69"/>
      <c r="SRT1545" s="69"/>
      <c r="SRU1545" s="107"/>
      <c r="SRV1545" s="2"/>
      <c r="SRW1545" s="15"/>
      <c r="SRX1545" s="15"/>
      <c r="SRY1545" s="80"/>
      <c r="SRZ1545" s="52"/>
      <c r="SSA1545" s="69"/>
      <c r="SSB1545" s="69"/>
      <c r="SSC1545" s="69"/>
      <c r="SSD1545" s="107"/>
      <c r="SSE1545" s="2"/>
      <c r="SSF1545" s="15"/>
      <c r="SSG1545" s="15"/>
      <c r="SSH1545" s="80"/>
      <c r="SSI1545" s="52"/>
      <c r="SSJ1545" s="69"/>
      <c r="SSK1545" s="69"/>
      <c r="SSL1545" s="69"/>
      <c r="SSM1545" s="107"/>
      <c r="SSN1545" s="2"/>
      <c r="SSO1545" s="15"/>
      <c r="SSP1545" s="15"/>
      <c r="SSQ1545" s="80"/>
      <c r="SSR1545" s="52"/>
      <c r="SSS1545" s="69"/>
      <c r="SST1545" s="69"/>
      <c r="SSU1545" s="69"/>
      <c r="SSV1545" s="107"/>
      <c r="SSW1545" s="2"/>
      <c r="SSX1545" s="15"/>
      <c r="SSY1545" s="15"/>
      <c r="SSZ1545" s="80"/>
      <c r="STA1545" s="52"/>
      <c r="STB1545" s="69"/>
      <c r="STC1545" s="69"/>
      <c r="STD1545" s="69"/>
      <c r="STE1545" s="107"/>
      <c r="STF1545" s="2"/>
      <c r="STG1545" s="15"/>
      <c r="STH1545" s="15"/>
      <c r="STI1545" s="80"/>
      <c r="STJ1545" s="52"/>
      <c r="STK1545" s="69"/>
      <c r="STL1545" s="69"/>
      <c r="STM1545" s="69"/>
      <c r="STN1545" s="107"/>
      <c r="STO1545" s="2"/>
      <c r="STP1545" s="15"/>
      <c r="STQ1545" s="15"/>
      <c r="STR1545" s="80"/>
      <c r="STS1545" s="52"/>
      <c r="STT1545" s="69"/>
      <c r="STU1545" s="69"/>
      <c r="STV1545" s="69"/>
      <c r="STW1545" s="107"/>
      <c r="STX1545" s="2"/>
      <c r="STY1545" s="15"/>
      <c r="STZ1545" s="15"/>
      <c r="SUA1545" s="80"/>
      <c r="SUB1545" s="52"/>
      <c r="SUC1545" s="69"/>
      <c r="SUD1545" s="69"/>
      <c r="SUE1545" s="69"/>
      <c r="SUF1545" s="107"/>
      <c r="SUG1545" s="2"/>
      <c r="SUH1545" s="15"/>
      <c r="SUI1545" s="15"/>
      <c r="SUJ1545" s="80"/>
      <c r="SUK1545" s="52"/>
      <c r="SUL1545" s="69"/>
      <c r="SUM1545" s="69"/>
      <c r="SUN1545" s="69"/>
      <c r="SUO1545" s="107"/>
      <c r="SUP1545" s="2"/>
      <c r="SUQ1545" s="15"/>
      <c r="SUR1545" s="15"/>
      <c r="SUS1545" s="80"/>
      <c r="SUT1545" s="52"/>
      <c r="SUU1545" s="69"/>
      <c r="SUV1545" s="69"/>
      <c r="SUW1545" s="69"/>
      <c r="SUX1545" s="107"/>
      <c r="SUY1545" s="2"/>
      <c r="SUZ1545" s="15"/>
      <c r="SVA1545" s="15"/>
      <c r="SVB1545" s="80"/>
      <c r="SVC1545" s="52"/>
      <c r="SVD1545" s="69"/>
      <c r="SVE1545" s="69"/>
      <c r="SVF1545" s="69"/>
      <c r="SVG1545" s="107"/>
      <c r="SVH1545" s="2"/>
      <c r="SVI1545" s="15"/>
      <c r="SVJ1545" s="15"/>
      <c r="SVK1545" s="80"/>
      <c r="SVL1545" s="52"/>
      <c r="SVM1545" s="69"/>
      <c r="SVN1545" s="69"/>
      <c r="SVO1545" s="69"/>
      <c r="SVP1545" s="107"/>
      <c r="SVQ1545" s="2"/>
      <c r="SVR1545" s="15"/>
      <c r="SVS1545" s="15"/>
      <c r="SVT1545" s="80"/>
      <c r="SVU1545" s="52"/>
      <c r="SVV1545" s="69"/>
      <c r="SVW1545" s="69"/>
      <c r="SVX1545" s="69"/>
      <c r="SVY1545" s="107"/>
      <c r="SVZ1545" s="2"/>
      <c r="SWA1545" s="15"/>
      <c r="SWB1545" s="15"/>
      <c r="SWC1545" s="80"/>
      <c r="SWD1545" s="52"/>
      <c r="SWE1545" s="69"/>
      <c r="SWF1545" s="69"/>
      <c r="SWG1545" s="69"/>
      <c r="SWH1545" s="107"/>
      <c r="SWI1545" s="2"/>
      <c r="SWJ1545" s="15"/>
      <c r="SWK1545" s="15"/>
      <c r="SWL1545" s="80"/>
      <c r="SWM1545" s="52"/>
      <c r="SWN1545" s="69"/>
      <c r="SWO1545" s="69"/>
      <c r="SWP1545" s="69"/>
      <c r="SWQ1545" s="107"/>
      <c r="SWR1545" s="2"/>
      <c r="SWS1545" s="15"/>
      <c r="SWT1545" s="15"/>
      <c r="SWU1545" s="80"/>
      <c r="SWV1545" s="52"/>
      <c r="SWW1545" s="69"/>
      <c r="SWX1545" s="69"/>
      <c r="SWY1545" s="69"/>
      <c r="SWZ1545" s="107"/>
      <c r="SXA1545" s="2"/>
      <c r="SXB1545" s="15"/>
      <c r="SXC1545" s="15"/>
      <c r="SXD1545" s="80"/>
      <c r="SXE1545" s="52"/>
      <c r="SXF1545" s="69"/>
      <c r="SXG1545" s="69"/>
      <c r="SXH1545" s="69"/>
      <c r="SXI1545" s="107"/>
      <c r="SXJ1545" s="2"/>
      <c r="SXK1545" s="15"/>
      <c r="SXL1545" s="15"/>
      <c r="SXM1545" s="80"/>
      <c r="SXN1545" s="52"/>
      <c r="SXO1545" s="69"/>
      <c r="SXP1545" s="69"/>
      <c r="SXQ1545" s="69"/>
      <c r="SXR1545" s="107"/>
      <c r="SXS1545" s="2"/>
      <c r="SXT1545" s="15"/>
      <c r="SXU1545" s="15"/>
      <c r="SXV1545" s="80"/>
      <c r="SXW1545" s="52"/>
      <c r="SXX1545" s="69"/>
      <c r="SXY1545" s="69"/>
      <c r="SXZ1545" s="69"/>
      <c r="SYA1545" s="107"/>
      <c r="SYB1545" s="2"/>
      <c r="SYC1545" s="15"/>
      <c r="SYD1545" s="15"/>
      <c r="SYE1545" s="80"/>
      <c r="SYF1545" s="52"/>
      <c r="SYG1545" s="69"/>
      <c r="SYH1545" s="69"/>
      <c r="SYI1545" s="69"/>
      <c r="SYJ1545" s="107"/>
      <c r="SYK1545" s="2"/>
      <c r="SYL1545" s="15"/>
      <c r="SYM1545" s="15"/>
      <c r="SYN1545" s="80"/>
      <c r="SYO1545" s="52"/>
      <c r="SYP1545" s="69"/>
      <c r="SYQ1545" s="69"/>
      <c r="SYR1545" s="69"/>
      <c r="SYS1545" s="107"/>
      <c r="SYT1545" s="2"/>
      <c r="SYU1545" s="15"/>
      <c r="SYV1545" s="15"/>
      <c r="SYW1545" s="80"/>
      <c r="SYX1545" s="52"/>
      <c r="SYY1545" s="69"/>
      <c r="SYZ1545" s="69"/>
      <c r="SZA1545" s="69"/>
      <c r="SZB1545" s="107"/>
      <c r="SZC1545" s="2"/>
      <c r="SZD1545" s="15"/>
      <c r="SZE1545" s="15"/>
      <c r="SZF1545" s="80"/>
      <c r="SZG1545" s="52"/>
      <c r="SZH1545" s="69"/>
      <c r="SZI1545" s="69"/>
      <c r="SZJ1545" s="69"/>
      <c r="SZK1545" s="107"/>
      <c r="SZL1545" s="2"/>
      <c r="SZM1545" s="15"/>
      <c r="SZN1545" s="15"/>
      <c r="SZO1545" s="80"/>
      <c r="SZP1545" s="52"/>
      <c r="SZQ1545" s="69"/>
      <c r="SZR1545" s="69"/>
      <c r="SZS1545" s="69"/>
      <c r="SZT1545" s="107"/>
      <c r="SZU1545" s="2"/>
      <c r="SZV1545" s="15"/>
      <c r="SZW1545" s="15"/>
      <c r="SZX1545" s="80"/>
      <c r="SZY1545" s="52"/>
      <c r="SZZ1545" s="69"/>
      <c r="TAA1545" s="69"/>
      <c r="TAB1545" s="69"/>
      <c r="TAC1545" s="107"/>
      <c r="TAD1545" s="2"/>
      <c r="TAE1545" s="15"/>
      <c r="TAF1545" s="15"/>
      <c r="TAG1545" s="80"/>
      <c r="TAH1545" s="52"/>
      <c r="TAI1545" s="69"/>
      <c r="TAJ1545" s="69"/>
      <c r="TAK1545" s="69"/>
      <c r="TAL1545" s="107"/>
      <c r="TAM1545" s="2"/>
      <c r="TAN1545" s="15"/>
      <c r="TAO1545" s="15"/>
      <c r="TAP1545" s="80"/>
      <c r="TAQ1545" s="52"/>
      <c r="TAR1545" s="69"/>
      <c r="TAS1545" s="69"/>
      <c r="TAT1545" s="69"/>
      <c r="TAU1545" s="107"/>
      <c r="TAV1545" s="2"/>
      <c r="TAW1545" s="15"/>
      <c r="TAX1545" s="15"/>
      <c r="TAY1545" s="80"/>
      <c r="TAZ1545" s="52"/>
      <c r="TBA1545" s="69"/>
      <c r="TBB1545" s="69"/>
      <c r="TBC1545" s="69"/>
      <c r="TBD1545" s="107"/>
      <c r="TBE1545" s="2"/>
      <c r="TBF1545" s="15"/>
      <c r="TBG1545" s="15"/>
      <c r="TBH1545" s="80"/>
      <c r="TBI1545" s="52"/>
      <c r="TBJ1545" s="69"/>
      <c r="TBK1545" s="69"/>
      <c r="TBL1545" s="69"/>
      <c r="TBM1545" s="107"/>
      <c r="TBN1545" s="2"/>
      <c r="TBO1545" s="15"/>
      <c r="TBP1545" s="15"/>
      <c r="TBQ1545" s="80"/>
      <c r="TBR1545" s="52"/>
      <c r="TBS1545" s="69"/>
      <c r="TBT1545" s="69"/>
      <c r="TBU1545" s="69"/>
      <c r="TBV1545" s="107"/>
      <c r="TBW1545" s="2"/>
      <c r="TBX1545" s="15"/>
      <c r="TBY1545" s="15"/>
      <c r="TBZ1545" s="80"/>
      <c r="TCA1545" s="52"/>
      <c r="TCB1545" s="69"/>
      <c r="TCC1545" s="69"/>
      <c r="TCD1545" s="69"/>
      <c r="TCE1545" s="107"/>
      <c r="TCF1545" s="2"/>
      <c r="TCG1545" s="15"/>
      <c r="TCH1545" s="15"/>
      <c r="TCI1545" s="80"/>
      <c r="TCJ1545" s="52"/>
      <c r="TCK1545" s="69"/>
      <c r="TCL1545" s="69"/>
      <c r="TCM1545" s="69"/>
      <c r="TCN1545" s="107"/>
      <c r="TCO1545" s="2"/>
      <c r="TCP1545" s="15"/>
      <c r="TCQ1545" s="15"/>
      <c r="TCR1545" s="80"/>
      <c r="TCS1545" s="52"/>
      <c r="TCT1545" s="69"/>
      <c r="TCU1545" s="69"/>
      <c r="TCV1545" s="69"/>
      <c r="TCW1545" s="107"/>
      <c r="TCX1545" s="2"/>
      <c r="TCY1545" s="15"/>
      <c r="TCZ1545" s="15"/>
      <c r="TDA1545" s="80"/>
      <c r="TDB1545" s="52"/>
      <c r="TDC1545" s="69"/>
      <c r="TDD1545" s="69"/>
      <c r="TDE1545" s="69"/>
      <c r="TDF1545" s="107"/>
      <c r="TDG1545" s="2"/>
      <c r="TDH1545" s="15"/>
      <c r="TDI1545" s="15"/>
      <c r="TDJ1545" s="80"/>
      <c r="TDK1545" s="52"/>
      <c r="TDL1545" s="69"/>
      <c r="TDM1545" s="69"/>
      <c r="TDN1545" s="69"/>
      <c r="TDO1545" s="107"/>
      <c r="TDP1545" s="2"/>
      <c r="TDQ1545" s="15"/>
      <c r="TDR1545" s="15"/>
      <c r="TDS1545" s="80"/>
      <c r="TDT1545" s="52"/>
      <c r="TDU1545" s="69"/>
      <c r="TDV1545" s="69"/>
      <c r="TDW1545" s="69"/>
      <c r="TDX1545" s="107"/>
      <c r="TDY1545" s="2"/>
      <c r="TDZ1545" s="15"/>
      <c r="TEA1545" s="15"/>
      <c r="TEB1545" s="80"/>
      <c r="TEC1545" s="52"/>
      <c r="TED1545" s="69"/>
      <c r="TEE1545" s="69"/>
      <c r="TEF1545" s="69"/>
      <c r="TEG1545" s="107"/>
      <c r="TEH1545" s="2"/>
      <c r="TEI1545" s="15"/>
      <c r="TEJ1545" s="15"/>
      <c r="TEK1545" s="80"/>
      <c r="TEL1545" s="52"/>
      <c r="TEM1545" s="69"/>
      <c r="TEN1545" s="69"/>
      <c r="TEO1545" s="69"/>
      <c r="TEP1545" s="107"/>
      <c r="TEQ1545" s="2"/>
      <c r="TER1545" s="15"/>
      <c r="TES1545" s="15"/>
      <c r="TET1545" s="80"/>
      <c r="TEU1545" s="52"/>
      <c r="TEV1545" s="69"/>
      <c r="TEW1545" s="69"/>
      <c r="TEX1545" s="69"/>
      <c r="TEY1545" s="107"/>
      <c r="TEZ1545" s="2"/>
      <c r="TFA1545" s="15"/>
      <c r="TFB1545" s="15"/>
      <c r="TFC1545" s="80"/>
      <c r="TFD1545" s="52"/>
      <c r="TFE1545" s="69"/>
      <c r="TFF1545" s="69"/>
      <c r="TFG1545" s="69"/>
      <c r="TFH1545" s="107"/>
      <c r="TFI1545" s="2"/>
      <c r="TFJ1545" s="15"/>
      <c r="TFK1545" s="15"/>
      <c r="TFL1545" s="80"/>
      <c r="TFM1545" s="52"/>
      <c r="TFN1545" s="69"/>
      <c r="TFO1545" s="69"/>
      <c r="TFP1545" s="69"/>
      <c r="TFQ1545" s="107"/>
      <c r="TFR1545" s="2"/>
      <c r="TFS1545" s="15"/>
      <c r="TFT1545" s="15"/>
      <c r="TFU1545" s="80"/>
      <c r="TFV1545" s="52"/>
      <c r="TFW1545" s="69"/>
      <c r="TFX1545" s="69"/>
      <c r="TFY1545" s="69"/>
      <c r="TFZ1545" s="107"/>
      <c r="TGA1545" s="2"/>
      <c r="TGB1545" s="15"/>
      <c r="TGC1545" s="15"/>
      <c r="TGD1545" s="80"/>
      <c r="TGE1545" s="52"/>
      <c r="TGF1545" s="69"/>
      <c r="TGG1545" s="69"/>
      <c r="TGH1545" s="69"/>
      <c r="TGI1545" s="107"/>
      <c r="TGJ1545" s="2"/>
      <c r="TGK1545" s="15"/>
      <c r="TGL1545" s="15"/>
      <c r="TGM1545" s="80"/>
      <c r="TGN1545" s="52"/>
      <c r="TGO1545" s="69"/>
      <c r="TGP1545" s="69"/>
      <c r="TGQ1545" s="69"/>
      <c r="TGR1545" s="107"/>
      <c r="TGS1545" s="2"/>
      <c r="TGT1545" s="15"/>
      <c r="TGU1545" s="15"/>
      <c r="TGV1545" s="80"/>
      <c r="TGW1545" s="52"/>
      <c r="TGX1545" s="69"/>
      <c r="TGY1545" s="69"/>
      <c r="TGZ1545" s="69"/>
      <c r="THA1545" s="107"/>
      <c r="THB1545" s="2"/>
      <c r="THC1545" s="15"/>
      <c r="THD1545" s="15"/>
      <c r="THE1545" s="80"/>
      <c r="THF1545" s="52"/>
      <c r="THG1545" s="69"/>
      <c r="THH1545" s="69"/>
      <c r="THI1545" s="69"/>
      <c r="THJ1545" s="107"/>
      <c r="THK1545" s="2"/>
      <c r="THL1545" s="15"/>
      <c r="THM1545" s="15"/>
      <c r="THN1545" s="80"/>
      <c r="THO1545" s="52"/>
      <c r="THP1545" s="69"/>
      <c r="THQ1545" s="69"/>
      <c r="THR1545" s="69"/>
      <c r="THS1545" s="107"/>
      <c r="THT1545" s="2"/>
      <c r="THU1545" s="15"/>
      <c r="THV1545" s="15"/>
      <c r="THW1545" s="80"/>
      <c r="THX1545" s="52"/>
      <c r="THY1545" s="69"/>
      <c r="THZ1545" s="69"/>
      <c r="TIA1545" s="69"/>
      <c r="TIB1545" s="107"/>
      <c r="TIC1545" s="2"/>
      <c r="TID1545" s="15"/>
      <c r="TIE1545" s="15"/>
      <c r="TIF1545" s="80"/>
      <c r="TIG1545" s="52"/>
      <c r="TIH1545" s="69"/>
      <c r="TII1545" s="69"/>
      <c r="TIJ1545" s="69"/>
      <c r="TIK1545" s="107"/>
      <c r="TIL1545" s="2"/>
      <c r="TIM1545" s="15"/>
      <c r="TIN1545" s="15"/>
      <c r="TIO1545" s="80"/>
      <c r="TIP1545" s="52"/>
      <c r="TIQ1545" s="69"/>
      <c r="TIR1545" s="69"/>
      <c r="TIS1545" s="69"/>
      <c r="TIT1545" s="107"/>
      <c r="TIU1545" s="2"/>
      <c r="TIV1545" s="15"/>
      <c r="TIW1545" s="15"/>
      <c r="TIX1545" s="80"/>
      <c r="TIY1545" s="52"/>
      <c r="TIZ1545" s="69"/>
      <c r="TJA1545" s="69"/>
      <c r="TJB1545" s="69"/>
      <c r="TJC1545" s="107"/>
      <c r="TJD1545" s="2"/>
      <c r="TJE1545" s="15"/>
      <c r="TJF1545" s="15"/>
      <c r="TJG1545" s="80"/>
      <c r="TJH1545" s="52"/>
      <c r="TJI1545" s="69"/>
      <c r="TJJ1545" s="69"/>
      <c r="TJK1545" s="69"/>
      <c r="TJL1545" s="107"/>
      <c r="TJM1545" s="2"/>
      <c r="TJN1545" s="15"/>
      <c r="TJO1545" s="15"/>
      <c r="TJP1545" s="80"/>
      <c r="TJQ1545" s="52"/>
      <c r="TJR1545" s="69"/>
      <c r="TJS1545" s="69"/>
      <c r="TJT1545" s="69"/>
      <c r="TJU1545" s="107"/>
      <c r="TJV1545" s="2"/>
      <c r="TJW1545" s="15"/>
      <c r="TJX1545" s="15"/>
      <c r="TJY1545" s="80"/>
      <c r="TJZ1545" s="52"/>
      <c r="TKA1545" s="69"/>
      <c r="TKB1545" s="69"/>
      <c r="TKC1545" s="69"/>
      <c r="TKD1545" s="107"/>
      <c r="TKE1545" s="2"/>
      <c r="TKF1545" s="15"/>
      <c r="TKG1545" s="15"/>
      <c r="TKH1545" s="80"/>
      <c r="TKI1545" s="52"/>
      <c r="TKJ1545" s="69"/>
      <c r="TKK1545" s="69"/>
      <c r="TKL1545" s="69"/>
      <c r="TKM1545" s="107"/>
      <c r="TKN1545" s="2"/>
      <c r="TKO1545" s="15"/>
      <c r="TKP1545" s="15"/>
      <c r="TKQ1545" s="80"/>
      <c r="TKR1545" s="52"/>
      <c r="TKS1545" s="69"/>
      <c r="TKT1545" s="69"/>
      <c r="TKU1545" s="69"/>
      <c r="TKV1545" s="107"/>
      <c r="TKW1545" s="2"/>
      <c r="TKX1545" s="15"/>
      <c r="TKY1545" s="15"/>
      <c r="TKZ1545" s="80"/>
      <c r="TLA1545" s="52"/>
      <c r="TLB1545" s="69"/>
      <c r="TLC1545" s="69"/>
      <c r="TLD1545" s="69"/>
      <c r="TLE1545" s="107"/>
      <c r="TLF1545" s="2"/>
      <c r="TLG1545" s="15"/>
      <c r="TLH1545" s="15"/>
      <c r="TLI1545" s="80"/>
      <c r="TLJ1545" s="52"/>
      <c r="TLK1545" s="69"/>
      <c r="TLL1545" s="69"/>
      <c r="TLM1545" s="69"/>
      <c r="TLN1545" s="107"/>
      <c r="TLO1545" s="2"/>
      <c r="TLP1545" s="15"/>
      <c r="TLQ1545" s="15"/>
      <c r="TLR1545" s="80"/>
      <c r="TLS1545" s="52"/>
      <c r="TLT1545" s="69"/>
      <c r="TLU1545" s="69"/>
      <c r="TLV1545" s="69"/>
      <c r="TLW1545" s="107"/>
      <c r="TLX1545" s="2"/>
      <c r="TLY1545" s="15"/>
      <c r="TLZ1545" s="15"/>
      <c r="TMA1545" s="80"/>
      <c r="TMB1545" s="52"/>
      <c r="TMC1545" s="69"/>
      <c r="TMD1545" s="69"/>
      <c r="TME1545" s="69"/>
      <c r="TMF1545" s="107"/>
      <c r="TMG1545" s="2"/>
      <c r="TMH1545" s="15"/>
      <c r="TMI1545" s="15"/>
      <c r="TMJ1545" s="80"/>
      <c r="TMK1545" s="52"/>
      <c r="TML1545" s="69"/>
      <c r="TMM1545" s="69"/>
      <c r="TMN1545" s="69"/>
      <c r="TMO1545" s="107"/>
      <c r="TMP1545" s="2"/>
      <c r="TMQ1545" s="15"/>
      <c r="TMR1545" s="15"/>
      <c r="TMS1545" s="80"/>
      <c r="TMT1545" s="52"/>
      <c r="TMU1545" s="69"/>
      <c r="TMV1545" s="69"/>
      <c r="TMW1545" s="69"/>
      <c r="TMX1545" s="107"/>
      <c r="TMY1545" s="2"/>
      <c r="TMZ1545" s="15"/>
      <c r="TNA1545" s="15"/>
      <c r="TNB1545" s="80"/>
      <c r="TNC1545" s="52"/>
      <c r="TND1545" s="69"/>
      <c r="TNE1545" s="69"/>
      <c r="TNF1545" s="69"/>
      <c r="TNG1545" s="107"/>
      <c r="TNH1545" s="2"/>
      <c r="TNI1545" s="15"/>
      <c r="TNJ1545" s="15"/>
      <c r="TNK1545" s="80"/>
      <c r="TNL1545" s="52"/>
      <c r="TNM1545" s="69"/>
      <c r="TNN1545" s="69"/>
      <c r="TNO1545" s="69"/>
      <c r="TNP1545" s="107"/>
      <c r="TNQ1545" s="2"/>
      <c r="TNR1545" s="15"/>
      <c r="TNS1545" s="15"/>
      <c r="TNT1545" s="80"/>
      <c r="TNU1545" s="52"/>
      <c r="TNV1545" s="69"/>
      <c r="TNW1545" s="69"/>
      <c r="TNX1545" s="69"/>
      <c r="TNY1545" s="107"/>
      <c r="TNZ1545" s="2"/>
      <c r="TOA1545" s="15"/>
      <c r="TOB1545" s="15"/>
      <c r="TOC1545" s="80"/>
      <c r="TOD1545" s="52"/>
      <c r="TOE1545" s="69"/>
      <c r="TOF1545" s="69"/>
      <c r="TOG1545" s="69"/>
      <c r="TOH1545" s="107"/>
      <c r="TOI1545" s="2"/>
      <c r="TOJ1545" s="15"/>
      <c r="TOK1545" s="15"/>
      <c r="TOL1545" s="80"/>
      <c r="TOM1545" s="52"/>
      <c r="TON1545" s="69"/>
      <c r="TOO1545" s="69"/>
      <c r="TOP1545" s="69"/>
      <c r="TOQ1545" s="107"/>
      <c r="TOR1545" s="2"/>
      <c r="TOS1545" s="15"/>
      <c r="TOT1545" s="15"/>
      <c r="TOU1545" s="80"/>
      <c r="TOV1545" s="52"/>
      <c r="TOW1545" s="69"/>
      <c r="TOX1545" s="69"/>
      <c r="TOY1545" s="69"/>
      <c r="TOZ1545" s="107"/>
      <c r="TPA1545" s="2"/>
      <c r="TPB1545" s="15"/>
      <c r="TPC1545" s="15"/>
      <c r="TPD1545" s="80"/>
      <c r="TPE1545" s="52"/>
      <c r="TPF1545" s="69"/>
      <c r="TPG1545" s="69"/>
      <c r="TPH1545" s="69"/>
      <c r="TPI1545" s="107"/>
      <c r="TPJ1545" s="2"/>
      <c r="TPK1545" s="15"/>
      <c r="TPL1545" s="15"/>
      <c r="TPM1545" s="80"/>
      <c r="TPN1545" s="52"/>
      <c r="TPO1545" s="69"/>
      <c r="TPP1545" s="69"/>
      <c r="TPQ1545" s="69"/>
      <c r="TPR1545" s="107"/>
      <c r="TPS1545" s="2"/>
      <c r="TPT1545" s="15"/>
      <c r="TPU1545" s="15"/>
      <c r="TPV1545" s="80"/>
      <c r="TPW1545" s="52"/>
      <c r="TPX1545" s="69"/>
      <c r="TPY1545" s="69"/>
      <c r="TPZ1545" s="69"/>
      <c r="TQA1545" s="107"/>
      <c r="TQB1545" s="2"/>
      <c r="TQC1545" s="15"/>
      <c r="TQD1545" s="15"/>
      <c r="TQE1545" s="80"/>
      <c r="TQF1545" s="52"/>
      <c r="TQG1545" s="69"/>
      <c r="TQH1545" s="69"/>
      <c r="TQI1545" s="69"/>
      <c r="TQJ1545" s="107"/>
      <c r="TQK1545" s="2"/>
      <c r="TQL1545" s="15"/>
      <c r="TQM1545" s="15"/>
      <c r="TQN1545" s="80"/>
      <c r="TQO1545" s="52"/>
      <c r="TQP1545" s="69"/>
      <c r="TQQ1545" s="69"/>
      <c r="TQR1545" s="69"/>
      <c r="TQS1545" s="107"/>
      <c r="TQT1545" s="2"/>
      <c r="TQU1545" s="15"/>
      <c r="TQV1545" s="15"/>
      <c r="TQW1545" s="80"/>
      <c r="TQX1545" s="52"/>
      <c r="TQY1545" s="69"/>
      <c r="TQZ1545" s="69"/>
      <c r="TRA1545" s="69"/>
      <c r="TRB1545" s="107"/>
      <c r="TRC1545" s="2"/>
      <c r="TRD1545" s="15"/>
      <c r="TRE1545" s="15"/>
      <c r="TRF1545" s="80"/>
      <c r="TRG1545" s="52"/>
      <c r="TRH1545" s="69"/>
      <c r="TRI1545" s="69"/>
      <c r="TRJ1545" s="69"/>
      <c r="TRK1545" s="107"/>
      <c r="TRL1545" s="2"/>
      <c r="TRM1545" s="15"/>
      <c r="TRN1545" s="15"/>
      <c r="TRO1545" s="80"/>
      <c r="TRP1545" s="52"/>
      <c r="TRQ1545" s="69"/>
      <c r="TRR1545" s="69"/>
      <c r="TRS1545" s="69"/>
      <c r="TRT1545" s="107"/>
      <c r="TRU1545" s="2"/>
      <c r="TRV1545" s="15"/>
      <c r="TRW1545" s="15"/>
      <c r="TRX1545" s="80"/>
      <c r="TRY1545" s="52"/>
      <c r="TRZ1545" s="69"/>
      <c r="TSA1545" s="69"/>
      <c r="TSB1545" s="69"/>
      <c r="TSC1545" s="107"/>
      <c r="TSD1545" s="2"/>
      <c r="TSE1545" s="15"/>
      <c r="TSF1545" s="15"/>
      <c r="TSG1545" s="80"/>
      <c r="TSH1545" s="52"/>
      <c r="TSI1545" s="69"/>
      <c r="TSJ1545" s="69"/>
      <c r="TSK1545" s="69"/>
      <c r="TSL1545" s="107"/>
      <c r="TSM1545" s="2"/>
      <c r="TSN1545" s="15"/>
      <c r="TSO1545" s="15"/>
      <c r="TSP1545" s="80"/>
      <c r="TSQ1545" s="52"/>
      <c r="TSR1545" s="69"/>
      <c r="TSS1545" s="69"/>
      <c r="TST1545" s="69"/>
      <c r="TSU1545" s="107"/>
      <c r="TSV1545" s="2"/>
      <c r="TSW1545" s="15"/>
      <c r="TSX1545" s="15"/>
      <c r="TSY1545" s="80"/>
      <c r="TSZ1545" s="52"/>
      <c r="TTA1545" s="69"/>
      <c r="TTB1545" s="69"/>
      <c r="TTC1545" s="69"/>
      <c r="TTD1545" s="107"/>
      <c r="TTE1545" s="2"/>
      <c r="TTF1545" s="15"/>
      <c r="TTG1545" s="15"/>
      <c r="TTH1545" s="80"/>
      <c r="TTI1545" s="52"/>
      <c r="TTJ1545" s="69"/>
      <c r="TTK1545" s="69"/>
      <c r="TTL1545" s="69"/>
      <c r="TTM1545" s="107"/>
      <c r="TTN1545" s="2"/>
      <c r="TTO1545" s="15"/>
      <c r="TTP1545" s="15"/>
      <c r="TTQ1545" s="80"/>
      <c r="TTR1545" s="52"/>
      <c r="TTS1545" s="69"/>
      <c r="TTT1545" s="69"/>
      <c r="TTU1545" s="69"/>
      <c r="TTV1545" s="107"/>
      <c r="TTW1545" s="2"/>
      <c r="TTX1545" s="15"/>
      <c r="TTY1545" s="15"/>
      <c r="TTZ1545" s="80"/>
      <c r="TUA1545" s="52"/>
      <c r="TUB1545" s="69"/>
      <c r="TUC1545" s="69"/>
      <c r="TUD1545" s="69"/>
      <c r="TUE1545" s="107"/>
      <c r="TUF1545" s="2"/>
      <c r="TUG1545" s="15"/>
      <c r="TUH1545" s="15"/>
      <c r="TUI1545" s="80"/>
      <c r="TUJ1545" s="52"/>
      <c r="TUK1545" s="69"/>
      <c r="TUL1545" s="69"/>
      <c r="TUM1545" s="69"/>
      <c r="TUN1545" s="107"/>
      <c r="TUO1545" s="2"/>
      <c r="TUP1545" s="15"/>
      <c r="TUQ1545" s="15"/>
      <c r="TUR1545" s="80"/>
      <c r="TUS1545" s="52"/>
      <c r="TUT1545" s="69"/>
      <c r="TUU1545" s="69"/>
      <c r="TUV1545" s="69"/>
      <c r="TUW1545" s="107"/>
      <c r="TUX1545" s="2"/>
      <c r="TUY1545" s="15"/>
      <c r="TUZ1545" s="15"/>
      <c r="TVA1545" s="80"/>
      <c r="TVB1545" s="52"/>
      <c r="TVC1545" s="69"/>
      <c r="TVD1545" s="69"/>
      <c r="TVE1545" s="69"/>
      <c r="TVF1545" s="107"/>
      <c r="TVG1545" s="2"/>
      <c r="TVH1545" s="15"/>
      <c r="TVI1545" s="15"/>
      <c r="TVJ1545" s="80"/>
      <c r="TVK1545" s="52"/>
      <c r="TVL1545" s="69"/>
      <c r="TVM1545" s="69"/>
      <c r="TVN1545" s="69"/>
      <c r="TVO1545" s="107"/>
      <c r="TVP1545" s="2"/>
      <c r="TVQ1545" s="15"/>
      <c r="TVR1545" s="15"/>
      <c r="TVS1545" s="80"/>
      <c r="TVT1545" s="52"/>
      <c r="TVU1545" s="69"/>
      <c r="TVV1545" s="69"/>
      <c r="TVW1545" s="69"/>
      <c r="TVX1545" s="107"/>
      <c r="TVY1545" s="2"/>
      <c r="TVZ1545" s="15"/>
      <c r="TWA1545" s="15"/>
      <c r="TWB1545" s="80"/>
      <c r="TWC1545" s="52"/>
      <c r="TWD1545" s="69"/>
      <c r="TWE1545" s="69"/>
      <c r="TWF1545" s="69"/>
      <c r="TWG1545" s="107"/>
      <c r="TWH1545" s="2"/>
      <c r="TWI1545" s="15"/>
      <c r="TWJ1545" s="15"/>
      <c r="TWK1545" s="80"/>
      <c r="TWL1545" s="52"/>
      <c r="TWM1545" s="69"/>
      <c r="TWN1545" s="69"/>
      <c r="TWO1545" s="69"/>
      <c r="TWP1545" s="107"/>
      <c r="TWQ1545" s="2"/>
      <c r="TWR1545" s="15"/>
      <c r="TWS1545" s="15"/>
      <c r="TWT1545" s="80"/>
      <c r="TWU1545" s="52"/>
      <c r="TWV1545" s="69"/>
      <c r="TWW1545" s="69"/>
      <c r="TWX1545" s="69"/>
      <c r="TWY1545" s="107"/>
      <c r="TWZ1545" s="2"/>
      <c r="TXA1545" s="15"/>
      <c r="TXB1545" s="15"/>
      <c r="TXC1545" s="80"/>
      <c r="TXD1545" s="52"/>
      <c r="TXE1545" s="69"/>
      <c r="TXF1545" s="69"/>
      <c r="TXG1545" s="69"/>
      <c r="TXH1545" s="107"/>
      <c r="TXI1545" s="2"/>
      <c r="TXJ1545" s="15"/>
      <c r="TXK1545" s="15"/>
      <c r="TXL1545" s="80"/>
      <c r="TXM1545" s="52"/>
      <c r="TXN1545" s="69"/>
      <c r="TXO1545" s="69"/>
      <c r="TXP1545" s="69"/>
      <c r="TXQ1545" s="107"/>
      <c r="TXR1545" s="2"/>
      <c r="TXS1545" s="15"/>
      <c r="TXT1545" s="15"/>
      <c r="TXU1545" s="80"/>
      <c r="TXV1545" s="52"/>
      <c r="TXW1545" s="69"/>
      <c r="TXX1545" s="69"/>
      <c r="TXY1545" s="69"/>
      <c r="TXZ1545" s="107"/>
      <c r="TYA1545" s="2"/>
      <c r="TYB1545" s="15"/>
      <c r="TYC1545" s="15"/>
      <c r="TYD1545" s="80"/>
      <c r="TYE1545" s="52"/>
      <c r="TYF1545" s="69"/>
      <c r="TYG1545" s="69"/>
      <c r="TYH1545" s="69"/>
      <c r="TYI1545" s="107"/>
      <c r="TYJ1545" s="2"/>
      <c r="TYK1545" s="15"/>
      <c r="TYL1545" s="15"/>
      <c r="TYM1545" s="80"/>
      <c r="TYN1545" s="52"/>
      <c r="TYO1545" s="69"/>
      <c r="TYP1545" s="69"/>
      <c r="TYQ1545" s="69"/>
      <c r="TYR1545" s="107"/>
      <c r="TYS1545" s="2"/>
      <c r="TYT1545" s="15"/>
      <c r="TYU1545" s="15"/>
      <c r="TYV1545" s="80"/>
      <c r="TYW1545" s="52"/>
      <c r="TYX1545" s="69"/>
      <c r="TYY1545" s="69"/>
      <c r="TYZ1545" s="69"/>
      <c r="TZA1545" s="107"/>
      <c r="TZB1545" s="2"/>
      <c r="TZC1545" s="15"/>
      <c r="TZD1545" s="15"/>
      <c r="TZE1545" s="80"/>
      <c r="TZF1545" s="52"/>
      <c r="TZG1545" s="69"/>
      <c r="TZH1545" s="69"/>
      <c r="TZI1545" s="69"/>
      <c r="TZJ1545" s="107"/>
      <c r="TZK1545" s="2"/>
      <c r="TZL1545" s="15"/>
      <c r="TZM1545" s="15"/>
      <c r="TZN1545" s="80"/>
      <c r="TZO1545" s="52"/>
      <c r="TZP1545" s="69"/>
      <c r="TZQ1545" s="69"/>
      <c r="TZR1545" s="69"/>
      <c r="TZS1545" s="107"/>
      <c r="TZT1545" s="2"/>
      <c r="TZU1545" s="15"/>
      <c r="TZV1545" s="15"/>
      <c r="TZW1545" s="80"/>
      <c r="TZX1545" s="52"/>
      <c r="TZY1545" s="69"/>
      <c r="TZZ1545" s="69"/>
      <c r="UAA1545" s="69"/>
      <c r="UAB1545" s="107"/>
      <c r="UAC1545" s="2"/>
      <c r="UAD1545" s="15"/>
      <c r="UAE1545" s="15"/>
      <c r="UAF1545" s="80"/>
      <c r="UAG1545" s="52"/>
      <c r="UAH1545" s="69"/>
      <c r="UAI1545" s="69"/>
      <c r="UAJ1545" s="69"/>
      <c r="UAK1545" s="107"/>
      <c r="UAL1545" s="2"/>
      <c r="UAM1545" s="15"/>
      <c r="UAN1545" s="15"/>
      <c r="UAO1545" s="80"/>
      <c r="UAP1545" s="52"/>
      <c r="UAQ1545" s="69"/>
      <c r="UAR1545" s="69"/>
      <c r="UAS1545" s="69"/>
      <c r="UAT1545" s="107"/>
      <c r="UAU1545" s="2"/>
      <c r="UAV1545" s="15"/>
      <c r="UAW1545" s="15"/>
      <c r="UAX1545" s="80"/>
      <c r="UAY1545" s="52"/>
      <c r="UAZ1545" s="69"/>
      <c r="UBA1545" s="69"/>
      <c r="UBB1545" s="69"/>
      <c r="UBC1545" s="107"/>
      <c r="UBD1545" s="2"/>
      <c r="UBE1545" s="15"/>
      <c r="UBF1545" s="15"/>
      <c r="UBG1545" s="80"/>
      <c r="UBH1545" s="52"/>
      <c r="UBI1545" s="69"/>
      <c r="UBJ1545" s="69"/>
      <c r="UBK1545" s="69"/>
      <c r="UBL1545" s="107"/>
      <c r="UBM1545" s="2"/>
      <c r="UBN1545" s="15"/>
      <c r="UBO1545" s="15"/>
      <c r="UBP1545" s="80"/>
      <c r="UBQ1545" s="52"/>
      <c r="UBR1545" s="69"/>
      <c r="UBS1545" s="69"/>
      <c r="UBT1545" s="69"/>
      <c r="UBU1545" s="107"/>
      <c r="UBV1545" s="2"/>
      <c r="UBW1545" s="15"/>
      <c r="UBX1545" s="15"/>
      <c r="UBY1545" s="80"/>
      <c r="UBZ1545" s="52"/>
      <c r="UCA1545" s="69"/>
      <c r="UCB1545" s="69"/>
      <c r="UCC1545" s="69"/>
      <c r="UCD1545" s="107"/>
      <c r="UCE1545" s="2"/>
      <c r="UCF1545" s="15"/>
      <c r="UCG1545" s="15"/>
      <c r="UCH1545" s="80"/>
      <c r="UCI1545" s="52"/>
      <c r="UCJ1545" s="69"/>
      <c r="UCK1545" s="69"/>
      <c r="UCL1545" s="69"/>
      <c r="UCM1545" s="107"/>
      <c r="UCN1545" s="2"/>
      <c r="UCO1545" s="15"/>
      <c r="UCP1545" s="15"/>
      <c r="UCQ1545" s="80"/>
      <c r="UCR1545" s="52"/>
      <c r="UCS1545" s="69"/>
      <c r="UCT1545" s="69"/>
      <c r="UCU1545" s="69"/>
      <c r="UCV1545" s="107"/>
      <c r="UCW1545" s="2"/>
      <c r="UCX1545" s="15"/>
      <c r="UCY1545" s="15"/>
      <c r="UCZ1545" s="80"/>
      <c r="UDA1545" s="52"/>
      <c r="UDB1545" s="69"/>
      <c r="UDC1545" s="69"/>
      <c r="UDD1545" s="69"/>
      <c r="UDE1545" s="107"/>
      <c r="UDF1545" s="2"/>
      <c r="UDG1545" s="15"/>
      <c r="UDH1545" s="15"/>
      <c r="UDI1545" s="80"/>
      <c r="UDJ1545" s="52"/>
      <c r="UDK1545" s="69"/>
      <c r="UDL1545" s="69"/>
      <c r="UDM1545" s="69"/>
      <c r="UDN1545" s="107"/>
      <c r="UDO1545" s="2"/>
      <c r="UDP1545" s="15"/>
      <c r="UDQ1545" s="15"/>
      <c r="UDR1545" s="80"/>
      <c r="UDS1545" s="52"/>
      <c r="UDT1545" s="69"/>
      <c r="UDU1545" s="69"/>
      <c r="UDV1545" s="69"/>
      <c r="UDW1545" s="107"/>
      <c r="UDX1545" s="2"/>
      <c r="UDY1545" s="15"/>
      <c r="UDZ1545" s="15"/>
      <c r="UEA1545" s="80"/>
      <c r="UEB1545" s="52"/>
      <c r="UEC1545" s="69"/>
      <c r="UED1545" s="69"/>
      <c r="UEE1545" s="69"/>
      <c r="UEF1545" s="107"/>
      <c r="UEG1545" s="2"/>
      <c r="UEH1545" s="15"/>
      <c r="UEI1545" s="15"/>
      <c r="UEJ1545" s="80"/>
      <c r="UEK1545" s="52"/>
      <c r="UEL1545" s="69"/>
      <c r="UEM1545" s="69"/>
      <c r="UEN1545" s="69"/>
      <c r="UEO1545" s="107"/>
      <c r="UEP1545" s="2"/>
      <c r="UEQ1545" s="15"/>
      <c r="UER1545" s="15"/>
      <c r="UES1545" s="80"/>
      <c r="UET1545" s="52"/>
      <c r="UEU1545" s="69"/>
      <c r="UEV1545" s="69"/>
      <c r="UEW1545" s="69"/>
      <c r="UEX1545" s="107"/>
      <c r="UEY1545" s="2"/>
      <c r="UEZ1545" s="15"/>
      <c r="UFA1545" s="15"/>
      <c r="UFB1545" s="80"/>
      <c r="UFC1545" s="52"/>
      <c r="UFD1545" s="69"/>
      <c r="UFE1545" s="69"/>
      <c r="UFF1545" s="69"/>
      <c r="UFG1545" s="107"/>
      <c r="UFH1545" s="2"/>
      <c r="UFI1545" s="15"/>
      <c r="UFJ1545" s="15"/>
      <c r="UFK1545" s="80"/>
      <c r="UFL1545" s="52"/>
      <c r="UFM1545" s="69"/>
      <c r="UFN1545" s="69"/>
      <c r="UFO1545" s="69"/>
      <c r="UFP1545" s="107"/>
      <c r="UFQ1545" s="2"/>
      <c r="UFR1545" s="15"/>
      <c r="UFS1545" s="15"/>
      <c r="UFT1545" s="80"/>
      <c r="UFU1545" s="52"/>
      <c r="UFV1545" s="69"/>
      <c r="UFW1545" s="69"/>
      <c r="UFX1545" s="69"/>
      <c r="UFY1545" s="107"/>
      <c r="UFZ1545" s="2"/>
      <c r="UGA1545" s="15"/>
      <c r="UGB1545" s="15"/>
      <c r="UGC1545" s="80"/>
      <c r="UGD1545" s="52"/>
      <c r="UGE1545" s="69"/>
      <c r="UGF1545" s="69"/>
      <c r="UGG1545" s="69"/>
      <c r="UGH1545" s="107"/>
      <c r="UGI1545" s="2"/>
      <c r="UGJ1545" s="15"/>
      <c r="UGK1545" s="15"/>
      <c r="UGL1545" s="80"/>
      <c r="UGM1545" s="52"/>
      <c r="UGN1545" s="69"/>
      <c r="UGO1545" s="69"/>
      <c r="UGP1545" s="69"/>
      <c r="UGQ1545" s="107"/>
      <c r="UGR1545" s="2"/>
      <c r="UGS1545" s="15"/>
      <c r="UGT1545" s="15"/>
      <c r="UGU1545" s="80"/>
      <c r="UGV1545" s="52"/>
      <c r="UGW1545" s="69"/>
      <c r="UGX1545" s="69"/>
      <c r="UGY1545" s="69"/>
      <c r="UGZ1545" s="107"/>
      <c r="UHA1545" s="2"/>
      <c r="UHB1545" s="15"/>
      <c r="UHC1545" s="15"/>
      <c r="UHD1545" s="80"/>
      <c r="UHE1545" s="52"/>
      <c r="UHF1545" s="69"/>
      <c r="UHG1545" s="69"/>
      <c r="UHH1545" s="69"/>
      <c r="UHI1545" s="107"/>
      <c r="UHJ1545" s="2"/>
      <c r="UHK1545" s="15"/>
      <c r="UHL1545" s="15"/>
      <c r="UHM1545" s="80"/>
      <c r="UHN1545" s="52"/>
      <c r="UHO1545" s="69"/>
      <c r="UHP1545" s="69"/>
      <c r="UHQ1545" s="69"/>
      <c r="UHR1545" s="107"/>
      <c r="UHS1545" s="2"/>
      <c r="UHT1545" s="15"/>
      <c r="UHU1545" s="15"/>
      <c r="UHV1545" s="80"/>
      <c r="UHW1545" s="52"/>
      <c r="UHX1545" s="69"/>
      <c r="UHY1545" s="69"/>
      <c r="UHZ1545" s="69"/>
      <c r="UIA1545" s="107"/>
      <c r="UIB1545" s="2"/>
      <c r="UIC1545" s="15"/>
      <c r="UID1545" s="15"/>
      <c r="UIE1545" s="80"/>
      <c r="UIF1545" s="52"/>
      <c r="UIG1545" s="69"/>
      <c r="UIH1545" s="69"/>
      <c r="UII1545" s="69"/>
      <c r="UIJ1545" s="107"/>
      <c r="UIK1545" s="2"/>
      <c r="UIL1545" s="15"/>
      <c r="UIM1545" s="15"/>
      <c r="UIN1545" s="80"/>
      <c r="UIO1545" s="52"/>
      <c r="UIP1545" s="69"/>
      <c r="UIQ1545" s="69"/>
      <c r="UIR1545" s="69"/>
      <c r="UIS1545" s="107"/>
      <c r="UIT1545" s="2"/>
      <c r="UIU1545" s="15"/>
      <c r="UIV1545" s="15"/>
      <c r="UIW1545" s="80"/>
      <c r="UIX1545" s="52"/>
      <c r="UIY1545" s="69"/>
      <c r="UIZ1545" s="69"/>
      <c r="UJA1545" s="69"/>
      <c r="UJB1545" s="107"/>
      <c r="UJC1545" s="2"/>
      <c r="UJD1545" s="15"/>
      <c r="UJE1545" s="15"/>
      <c r="UJF1545" s="80"/>
      <c r="UJG1545" s="52"/>
      <c r="UJH1545" s="69"/>
      <c r="UJI1545" s="69"/>
      <c r="UJJ1545" s="69"/>
      <c r="UJK1545" s="107"/>
      <c r="UJL1545" s="2"/>
      <c r="UJM1545" s="15"/>
      <c r="UJN1545" s="15"/>
      <c r="UJO1545" s="80"/>
      <c r="UJP1545" s="52"/>
      <c r="UJQ1545" s="69"/>
      <c r="UJR1545" s="69"/>
      <c r="UJS1545" s="69"/>
      <c r="UJT1545" s="107"/>
      <c r="UJU1545" s="2"/>
      <c r="UJV1545" s="15"/>
      <c r="UJW1545" s="15"/>
      <c r="UJX1545" s="80"/>
      <c r="UJY1545" s="52"/>
      <c r="UJZ1545" s="69"/>
      <c r="UKA1545" s="69"/>
      <c r="UKB1545" s="69"/>
      <c r="UKC1545" s="107"/>
      <c r="UKD1545" s="2"/>
      <c r="UKE1545" s="15"/>
      <c r="UKF1545" s="15"/>
      <c r="UKG1545" s="80"/>
      <c r="UKH1545" s="52"/>
      <c r="UKI1545" s="69"/>
      <c r="UKJ1545" s="69"/>
      <c r="UKK1545" s="69"/>
      <c r="UKL1545" s="107"/>
      <c r="UKM1545" s="2"/>
      <c r="UKN1545" s="15"/>
      <c r="UKO1545" s="15"/>
      <c r="UKP1545" s="80"/>
      <c r="UKQ1545" s="52"/>
      <c r="UKR1545" s="69"/>
      <c r="UKS1545" s="69"/>
      <c r="UKT1545" s="69"/>
      <c r="UKU1545" s="107"/>
      <c r="UKV1545" s="2"/>
      <c r="UKW1545" s="15"/>
      <c r="UKX1545" s="15"/>
      <c r="UKY1545" s="80"/>
      <c r="UKZ1545" s="52"/>
      <c r="ULA1545" s="69"/>
      <c r="ULB1545" s="69"/>
      <c r="ULC1545" s="69"/>
      <c r="ULD1545" s="107"/>
      <c r="ULE1545" s="2"/>
      <c r="ULF1545" s="15"/>
      <c r="ULG1545" s="15"/>
      <c r="ULH1545" s="80"/>
      <c r="ULI1545" s="52"/>
      <c r="ULJ1545" s="69"/>
      <c r="ULK1545" s="69"/>
      <c r="ULL1545" s="69"/>
      <c r="ULM1545" s="107"/>
      <c r="ULN1545" s="2"/>
      <c r="ULO1545" s="15"/>
      <c r="ULP1545" s="15"/>
      <c r="ULQ1545" s="80"/>
      <c r="ULR1545" s="52"/>
      <c r="ULS1545" s="69"/>
      <c r="ULT1545" s="69"/>
      <c r="ULU1545" s="69"/>
      <c r="ULV1545" s="107"/>
      <c r="ULW1545" s="2"/>
      <c r="ULX1545" s="15"/>
      <c r="ULY1545" s="15"/>
      <c r="ULZ1545" s="80"/>
      <c r="UMA1545" s="52"/>
      <c r="UMB1545" s="69"/>
      <c r="UMC1545" s="69"/>
      <c r="UMD1545" s="69"/>
      <c r="UME1545" s="107"/>
      <c r="UMF1545" s="2"/>
      <c r="UMG1545" s="15"/>
      <c r="UMH1545" s="15"/>
      <c r="UMI1545" s="80"/>
      <c r="UMJ1545" s="52"/>
      <c r="UMK1545" s="69"/>
      <c r="UML1545" s="69"/>
      <c r="UMM1545" s="69"/>
      <c r="UMN1545" s="107"/>
      <c r="UMO1545" s="2"/>
      <c r="UMP1545" s="15"/>
      <c r="UMQ1545" s="15"/>
      <c r="UMR1545" s="80"/>
      <c r="UMS1545" s="52"/>
      <c r="UMT1545" s="69"/>
      <c r="UMU1545" s="69"/>
      <c r="UMV1545" s="69"/>
      <c r="UMW1545" s="107"/>
      <c r="UMX1545" s="2"/>
      <c r="UMY1545" s="15"/>
      <c r="UMZ1545" s="15"/>
      <c r="UNA1545" s="80"/>
      <c r="UNB1545" s="52"/>
      <c r="UNC1545" s="69"/>
      <c r="UND1545" s="69"/>
      <c r="UNE1545" s="69"/>
      <c r="UNF1545" s="107"/>
      <c r="UNG1545" s="2"/>
      <c r="UNH1545" s="15"/>
      <c r="UNI1545" s="15"/>
      <c r="UNJ1545" s="80"/>
      <c r="UNK1545" s="52"/>
      <c r="UNL1545" s="69"/>
      <c r="UNM1545" s="69"/>
      <c r="UNN1545" s="69"/>
      <c r="UNO1545" s="107"/>
      <c r="UNP1545" s="2"/>
      <c r="UNQ1545" s="15"/>
      <c r="UNR1545" s="15"/>
      <c r="UNS1545" s="80"/>
      <c r="UNT1545" s="52"/>
      <c r="UNU1545" s="69"/>
      <c r="UNV1545" s="69"/>
      <c r="UNW1545" s="69"/>
      <c r="UNX1545" s="107"/>
      <c r="UNY1545" s="2"/>
      <c r="UNZ1545" s="15"/>
      <c r="UOA1545" s="15"/>
      <c r="UOB1545" s="80"/>
      <c r="UOC1545" s="52"/>
      <c r="UOD1545" s="69"/>
      <c r="UOE1545" s="69"/>
      <c r="UOF1545" s="69"/>
      <c r="UOG1545" s="107"/>
      <c r="UOH1545" s="2"/>
      <c r="UOI1545" s="15"/>
      <c r="UOJ1545" s="15"/>
      <c r="UOK1545" s="80"/>
      <c r="UOL1545" s="52"/>
      <c r="UOM1545" s="69"/>
      <c r="UON1545" s="69"/>
      <c r="UOO1545" s="69"/>
      <c r="UOP1545" s="107"/>
      <c r="UOQ1545" s="2"/>
      <c r="UOR1545" s="15"/>
      <c r="UOS1545" s="15"/>
      <c r="UOT1545" s="80"/>
      <c r="UOU1545" s="52"/>
      <c r="UOV1545" s="69"/>
      <c r="UOW1545" s="69"/>
      <c r="UOX1545" s="69"/>
      <c r="UOY1545" s="107"/>
      <c r="UOZ1545" s="2"/>
      <c r="UPA1545" s="15"/>
      <c r="UPB1545" s="15"/>
      <c r="UPC1545" s="80"/>
      <c r="UPD1545" s="52"/>
      <c r="UPE1545" s="69"/>
      <c r="UPF1545" s="69"/>
      <c r="UPG1545" s="69"/>
      <c r="UPH1545" s="107"/>
      <c r="UPI1545" s="2"/>
      <c r="UPJ1545" s="15"/>
      <c r="UPK1545" s="15"/>
      <c r="UPL1545" s="80"/>
      <c r="UPM1545" s="52"/>
      <c r="UPN1545" s="69"/>
      <c r="UPO1545" s="69"/>
      <c r="UPP1545" s="69"/>
      <c r="UPQ1545" s="107"/>
      <c r="UPR1545" s="2"/>
      <c r="UPS1545" s="15"/>
      <c r="UPT1545" s="15"/>
      <c r="UPU1545" s="80"/>
      <c r="UPV1545" s="52"/>
      <c r="UPW1545" s="69"/>
      <c r="UPX1545" s="69"/>
      <c r="UPY1545" s="69"/>
      <c r="UPZ1545" s="107"/>
      <c r="UQA1545" s="2"/>
      <c r="UQB1545" s="15"/>
      <c r="UQC1545" s="15"/>
      <c r="UQD1545" s="80"/>
      <c r="UQE1545" s="52"/>
      <c r="UQF1545" s="69"/>
      <c r="UQG1545" s="69"/>
      <c r="UQH1545" s="69"/>
      <c r="UQI1545" s="107"/>
      <c r="UQJ1545" s="2"/>
      <c r="UQK1545" s="15"/>
      <c r="UQL1545" s="15"/>
      <c r="UQM1545" s="80"/>
      <c r="UQN1545" s="52"/>
      <c r="UQO1545" s="69"/>
      <c r="UQP1545" s="69"/>
      <c r="UQQ1545" s="69"/>
      <c r="UQR1545" s="107"/>
      <c r="UQS1545" s="2"/>
      <c r="UQT1545" s="15"/>
      <c r="UQU1545" s="15"/>
      <c r="UQV1545" s="80"/>
      <c r="UQW1545" s="52"/>
      <c r="UQX1545" s="69"/>
      <c r="UQY1545" s="69"/>
      <c r="UQZ1545" s="69"/>
      <c r="URA1545" s="107"/>
      <c r="URB1545" s="2"/>
      <c r="URC1545" s="15"/>
      <c r="URD1545" s="15"/>
      <c r="URE1545" s="80"/>
      <c r="URF1545" s="52"/>
      <c r="URG1545" s="69"/>
      <c r="URH1545" s="69"/>
      <c r="URI1545" s="69"/>
      <c r="URJ1545" s="107"/>
      <c r="URK1545" s="2"/>
      <c r="URL1545" s="15"/>
      <c r="URM1545" s="15"/>
      <c r="URN1545" s="80"/>
      <c r="URO1545" s="52"/>
      <c r="URP1545" s="69"/>
      <c r="URQ1545" s="69"/>
      <c r="URR1545" s="69"/>
      <c r="URS1545" s="107"/>
      <c r="URT1545" s="2"/>
      <c r="URU1545" s="15"/>
      <c r="URV1545" s="15"/>
      <c r="URW1545" s="80"/>
      <c r="URX1545" s="52"/>
      <c r="URY1545" s="69"/>
      <c r="URZ1545" s="69"/>
      <c r="USA1545" s="69"/>
      <c r="USB1545" s="107"/>
      <c r="USC1545" s="2"/>
      <c r="USD1545" s="15"/>
      <c r="USE1545" s="15"/>
      <c r="USF1545" s="80"/>
      <c r="USG1545" s="52"/>
      <c r="USH1545" s="69"/>
      <c r="USI1545" s="69"/>
      <c r="USJ1545" s="69"/>
      <c r="USK1545" s="107"/>
      <c r="USL1545" s="2"/>
      <c r="USM1545" s="15"/>
      <c r="USN1545" s="15"/>
      <c r="USO1545" s="80"/>
      <c r="USP1545" s="52"/>
      <c r="USQ1545" s="69"/>
      <c r="USR1545" s="69"/>
      <c r="USS1545" s="69"/>
      <c r="UST1545" s="107"/>
      <c r="USU1545" s="2"/>
      <c r="USV1545" s="15"/>
      <c r="USW1545" s="15"/>
      <c r="USX1545" s="80"/>
      <c r="USY1545" s="52"/>
      <c r="USZ1545" s="69"/>
      <c r="UTA1545" s="69"/>
      <c r="UTB1545" s="69"/>
      <c r="UTC1545" s="107"/>
      <c r="UTD1545" s="2"/>
      <c r="UTE1545" s="15"/>
      <c r="UTF1545" s="15"/>
      <c r="UTG1545" s="80"/>
      <c r="UTH1545" s="52"/>
      <c r="UTI1545" s="69"/>
      <c r="UTJ1545" s="69"/>
      <c r="UTK1545" s="69"/>
      <c r="UTL1545" s="107"/>
      <c r="UTM1545" s="2"/>
      <c r="UTN1545" s="15"/>
      <c r="UTO1545" s="15"/>
      <c r="UTP1545" s="80"/>
      <c r="UTQ1545" s="52"/>
      <c r="UTR1545" s="69"/>
      <c r="UTS1545" s="69"/>
      <c r="UTT1545" s="69"/>
      <c r="UTU1545" s="107"/>
      <c r="UTV1545" s="2"/>
      <c r="UTW1545" s="15"/>
      <c r="UTX1545" s="15"/>
      <c r="UTY1545" s="80"/>
      <c r="UTZ1545" s="52"/>
      <c r="UUA1545" s="69"/>
      <c r="UUB1545" s="69"/>
      <c r="UUC1545" s="69"/>
      <c r="UUD1545" s="107"/>
      <c r="UUE1545" s="2"/>
      <c r="UUF1545" s="15"/>
      <c r="UUG1545" s="15"/>
      <c r="UUH1545" s="80"/>
      <c r="UUI1545" s="52"/>
      <c r="UUJ1545" s="69"/>
      <c r="UUK1545" s="69"/>
      <c r="UUL1545" s="69"/>
      <c r="UUM1545" s="107"/>
      <c r="UUN1545" s="2"/>
      <c r="UUO1545" s="15"/>
      <c r="UUP1545" s="15"/>
      <c r="UUQ1545" s="80"/>
      <c r="UUR1545" s="52"/>
      <c r="UUS1545" s="69"/>
      <c r="UUT1545" s="69"/>
      <c r="UUU1545" s="69"/>
      <c r="UUV1545" s="107"/>
      <c r="UUW1545" s="2"/>
      <c r="UUX1545" s="15"/>
      <c r="UUY1545" s="15"/>
      <c r="UUZ1545" s="80"/>
      <c r="UVA1545" s="52"/>
      <c r="UVB1545" s="69"/>
      <c r="UVC1545" s="69"/>
      <c r="UVD1545" s="69"/>
      <c r="UVE1545" s="107"/>
      <c r="UVF1545" s="2"/>
      <c r="UVG1545" s="15"/>
      <c r="UVH1545" s="15"/>
      <c r="UVI1545" s="80"/>
      <c r="UVJ1545" s="52"/>
      <c r="UVK1545" s="69"/>
      <c r="UVL1545" s="69"/>
      <c r="UVM1545" s="69"/>
      <c r="UVN1545" s="107"/>
      <c r="UVO1545" s="2"/>
      <c r="UVP1545" s="15"/>
      <c r="UVQ1545" s="15"/>
      <c r="UVR1545" s="80"/>
      <c r="UVS1545" s="52"/>
      <c r="UVT1545" s="69"/>
      <c r="UVU1545" s="69"/>
      <c r="UVV1545" s="69"/>
      <c r="UVW1545" s="107"/>
      <c r="UVX1545" s="2"/>
      <c r="UVY1545" s="15"/>
      <c r="UVZ1545" s="15"/>
      <c r="UWA1545" s="80"/>
      <c r="UWB1545" s="52"/>
      <c r="UWC1545" s="69"/>
      <c r="UWD1545" s="69"/>
      <c r="UWE1545" s="69"/>
      <c r="UWF1545" s="107"/>
      <c r="UWG1545" s="2"/>
      <c r="UWH1545" s="15"/>
      <c r="UWI1545" s="15"/>
      <c r="UWJ1545" s="80"/>
      <c r="UWK1545" s="52"/>
      <c r="UWL1545" s="69"/>
      <c r="UWM1545" s="69"/>
      <c r="UWN1545" s="69"/>
      <c r="UWO1545" s="107"/>
      <c r="UWP1545" s="2"/>
      <c r="UWQ1545" s="15"/>
      <c r="UWR1545" s="15"/>
      <c r="UWS1545" s="80"/>
      <c r="UWT1545" s="52"/>
      <c r="UWU1545" s="69"/>
      <c r="UWV1545" s="69"/>
      <c r="UWW1545" s="69"/>
      <c r="UWX1545" s="107"/>
      <c r="UWY1545" s="2"/>
      <c r="UWZ1545" s="15"/>
      <c r="UXA1545" s="15"/>
      <c r="UXB1545" s="80"/>
      <c r="UXC1545" s="52"/>
      <c r="UXD1545" s="69"/>
      <c r="UXE1545" s="69"/>
      <c r="UXF1545" s="69"/>
      <c r="UXG1545" s="107"/>
      <c r="UXH1545" s="2"/>
      <c r="UXI1545" s="15"/>
      <c r="UXJ1545" s="15"/>
      <c r="UXK1545" s="80"/>
      <c r="UXL1545" s="52"/>
      <c r="UXM1545" s="69"/>
      <c r="UXN1545" s="69"/>
      <c r="UXO1545" s="69"/>
      <c r="UXP1545" s="107"/>
      <c r="UXQ1545" s="2"/>
      <c r="UXR1545" s="15"/>
      <c r="UXS1545" s="15"/>
      <c r="UXT1545" s="80"/>
      <c r="UXU1545" s="52"/>
      <c r="UXV1545" s="69"/>
      <c r="UXW1545" s="69"/>
      <c r="UXX1545" s="69"/>
      <c r="UXY1545" s="107"/>
      <c r="UXZ1545" s="2"/>
      <c r="UYA1545" s="15"/>
      <c r="UYB1545" s="15"/>
      <c r="UYC1545" s="80"/>
      <c r="UYD1545" s="52"/>
      <c r="UYE1545" s="69"/>
      <c r="UYF1545" s="69"/>
      <c r="UYG1545" s="69"/>
      <c r="UYH1545" s="107"/>
      <c r="UYI1545" s="2"/>
      <c r="UYJ1545" s="15"/>
      <c r="UYK1545" s="15"/>
      <c r="UYL1545" s="80"/>
      <c r="UYM1545" s="52"/>
      <c r="UYN1545" s="69"/>
      <c r="UYO1545" s="69"/>
      <c r="UYP1545" s="69"/>
      <c r="UYQ1545" s="107"/>
      <c r="UYR1545" s="2"/>
      <c r="UYS1545" s="15"/>
      <c r="UYT1545" s="15"/>
      <c r="UYU1545" s="80"/>
      <c r="UYV1545" s="52"/>
      <c r="UYW1545" s="69"/>
      <c r="UYX1545" s="69"/>
      <c r="UYY1545" s="69"/>
      <c r="UYZ1545" s="107"/>
      <c r="UZA1545" s="2"/>
      <c r="UZB1545" s="15"/>
      <c r="UZC1545" s="15"/>
      <c r="UZD1545" s="80"/>
      <c r="UZE1545" s="52"/>
      <c r="UZF1545" s="69"/>
      <c r="UZG1545" s="69"/>
      <c r="UZH1545" s="69"/>
      <c r="UZI1545" s="107"/>
      <c r="UZJ1545" s="2"/>
      <c r="UZK1545" s="15"/>
      <c r="UZL1545" s="15"/>
      <c r="UZM1545" s="80"/>
      <c r="UZN1545" s="52"/>
      <c r="UZO1545" s="69"/>
      <c r="UZP1545" s="69"/>
      <c r="UZQ1545" s="69"/>
      <c r="UZR1545" s="107"/>
      <c r="UZS1545" s="2"/>
      <c r="UZT1545" s="15"/>
      <c r="UZU1545" s="15"/>
      <c r="UZV1545" s="80"/>
      <c r="UZW1545" s="52"/>
      <c r="UZX1545" s="69"/>
      <c r="UZY1545" s="69"/>
      <c r="UZZ1545" s="69"/>
      <c r="VAA1545" s="107"/>
      <c r="VAB1545" s="2"/>
      <c r="VAC1545" s="15"/>
      <c r="VAD1545" s="15"/>
      <c r="VAE1545" s="80"/>
      <c r="VAF1545" s="52"/>
      <c r="VAG1545" s="69"/>
      <c r="VAH1545" s="69"/>
      <c r="VAI1545" s="69"/>
      <c r="VAJ1545" s="107"/>
      <c r="VAK1545" s="2"/>
      <c r="VAL1545" s="15"/>
      <c r="VAM1545" s="15"/>
      <c r="VAN1545" s="80"/>
      <c r="VAO1545" s="52"/>
      <c r="VAP1545" s="69"/>
      <c r="VAQ1545" s="69"/>
      <c r="VAR1545" s="69"/>
      <c r="VAS1545" s="107"/>
      <c r="VAT1545" s="2"/>
      <c r="VAU1545" s="15"/>
      <c r="VAV1545" s="15"/>
      <c r="VAW1545" s="80"/>
      <c r="VAX1545" s="52"/>
      <c r="VAY1545" s="69"/>
      <c r="VAZ1545" s="69"/>
      <c r="VBA1545" s="69"/>
      <c r="VBB1545" s="107"/>
      <c r="VBC1545" s="2"/>
      <c r="VBD1545" s="15"/>
      <c r="VBE1545" s="15"/>
      <c r="VBF1545" s="80"/>
      <c r="VBG1545" s="52"/>
      <c r="VBH1545" s="69"/>
      <c r="VBI1545" s="69"/>
      <c r="VBJ1545" s="69"/>
      <c r="VBK1545" s="107"/>
      <c r="VBL1545" s="2"/>
      <c r="VBM1545" s="15"/>
      <c r="VBN1545" s="15"/>
      <c r="VBO1545" s="80"/>
      <c r="VBP1545" s="52"/>
      <c r="VBQ1545" s="69"/>
      <c r="VBR1545" s="69"/>
      <c r="VBS1545" s="69"/>
      <c r="VBT1545" s="107"/>
      <c r="VBU1545" s="2"/>
      <c r="VBV1545" s="15"/>
      <c r="VBW1545" s="15"/>
      <c r="VBX1545" s="80"/>
      <c r="VBY1545" s="52"/>
      <c r="VBZ1545" s="69"/>
      <c r="VCA1545" s="69"/>
      <c r="VCB1545" s="69"/>
      <c r="VCC1545" s="107"/>
      <c r="VCD1545" s="2"/>
      <c r="VCE1545" s="15"/>
      <c r="VCF1545" s="15"/>
      <c r="VCG1545" s="80"/>
      <c r="VCH1545" s="52"/>
      <c r="VCI1545" s="69"/>
      <c r="VCJ1545" s="69"/>
      <c r="VCK1545" s="69"/>
      <c r="VCL1545" s="107"/>
      <c r="VCM1545" s="2"/>
      <c r="VCN1545" s="15"/>
      <c r="VCO1545" s="15"/>
      <c r="VCP1545" s="80"/>
      <c r="VCQ1545" s="52"/>
      <c r="VCR1545" s="69"/>
      <c r="VCS1545" s="69"/>
      <c r="VCT1545" s="69"/>
      <c r="VCU1545" s="107"/>
      <c r="VCV1545" s="2"/>
      <c r="VCW1545" s="15"/>
      <c r="VCX1545" s="15"/>
      <c r="VCY1545" s="80"/>
      <c r="VCZ1545" s="52"/>
      <c r="VDA1545" s="69"/>
      <c r="VDB1545" s="69"/>
      <c r="VDC1545" s="69"/>
      <c r="VDD1545" s="107"/>
      <c r="VDE1545" s="2"/>
      <c r="VDF1545" s="15"/>
      <c r="VDG1545" s="15"/>
      <c r="VDH1545" s="80"/>
      <c r="VDI1545" s="52"/>
      <c r="VDJ1545" s="69"/>
      <c r="VDK1545" s="69"/>
      <c r="VDL1545" s="69"/>
      <c r="VDM1545" s="107"/>
      <c r="VDN1545" s="2"/>
      <c r="VDO1545" s="15"/>
      <c r="VDP1545" s="15"/>
      <c r="VDQ1545" s="80"/>
      <c r="VDR1545" s="52"/>
      <c r="VDS1545" s="69"/>
      <c r="VDT1545" s="69"/>
      <c r="VDU1545" s="69"/>
      <c r="VDV1545" s="107"/>
      <c r="VDW1545" s="2"/>
      <c r="VDX1545" s="15"/>
      <c r="VDY1545" s="15"/>
      <c r="VDZ1545" s="80"/>
      <c r="VEA1545" s="52"/>
      <c r="VEB1545" s="69"/>
      <c r="VEC1545" s="69"/>
      <c r="VED1545" s="69"/>
      <c r="VEE1545" s="107"/>
      <c r="VEF1545" s="2"/>
      <c r="VEG1545" s="15"/>
      <c r="VEH1545" s="15"/>
      <c r="VEI1545" s="80"/>
      <c r="VEJ1545" s="52"/>
      <c r="VEK1545" s="69"/>
      <c r="VEL1545" s="69"/>
      <c r="VEM1545" s="69"/>
      <c r="VEN1545" s="107"/>
      <c r="VEO1545" s="2"/>
      <c r="VEP1545" s="15"/>
      <c r="VEQ1545" s="15"/>
      <c r="VER1545" s="80"/>
      <c r="VES1545" s="52"/>
      <c r="VET1545" s="69"/>
      <c r="VEU1545" s="69"/>
      <c r="VEV1545" s="69"/>
      <c r="VEW1545" s="107"/>
      <c r="VEX1545" s="2"/>
      <c r="VEY1545" s="15"/>
      <c r="VEZ1545" s="15"/>
      <c r="VFA1545" s="80"/>
      <c r="VFB1545" s="52"/>
      <c r="VFC1545" s="69"/>
      <c r="VFD1545" s="69"/>
      <c r="VFE1545" s="69"/>
      <c r="VFF1545" s="107"/>
      <c r="VFG1545" s="2"/>
      <c r="VFH1545" s="15"/>
      <c r="VFI1545" s="15"/>
      <c r="VFJ1545" s="80"/>
      <c r="VFK1545" s="52"/>
      <c r="VFL1545" s="69"/>
      <c r="VFM1545" s="69"/>
      <c r="VFN1545" s="69"/>
      <c r="VFO1545" s="107"/>
      <c r="VFP1545" s="2"/>
      <c r="VFQ1545" s="15"/>
      <c r="VFR1545" s="15"/>
      <c r="VFS1545" s="80"/>
      <c r="VFT1545" s="52"/>
      <c r="VFU1545" s="69"/>
      <c r="VFV1545" s="69"/>
      <c r="VFW1545" s="69"/>
      <c r="VFX1545" s="107"/>
      <c r="VFY1545" s="2"/>
      <c r="VFZ1545" s="15"/>
      <c r="VGA1545" s="15"/>
      <c r="VGB1545" s="80"/>
      <c r="VGC1545" s="52"/>
      <c r="VGD1545" s="69"/>
      <c r="VGE1545" s="69"/>
      <c r="VGF1545" s="69"/>
      <c r="VGG1545" s="107"/>
      <c r="VGH1545" s="2"/>
      <c r="VGI1545" s="15"/>
      <c r="VGJ1545" s="15"/>
      <c r="VGK1545" s="80"/>
      <c r="VGL1545" s="52"/>
      <c r="VGM1545" s="69"/>
      <c r="VGN1545" s="69"/>
      <c r="VGO1545" s="69"/>
      <c r="VGP1545" s="107"/>
      <c r="VGQ1545" s="2"/>
      <c r="VGR1545" s="15"/>
      <c r="VGS1545" s="15"/>
      <c r="VGT1545" s="80"/>
      <c r="VGU1545" s="52"/>
      <c r="VGV1545" s="69"/>
      <c r="VGW1545" s="69"/>
      <c r="VGX1545" s="69"/>
      <c r="VGY1545" s="107"/>
      <c r="VGZ1545" s="2"/>
      <c r="VHA1545" s="15"/>
      <c r="VHB1545" s="15"/>
      <c r="VHC1545" s="80"/>
      <c r="VHD1545" s="52"/>
      <c r="VHE1545" s="69"/>
      <c r="VHF1545" s="69"/>
      <c r="VHG1545" s="69"/>
      <c r="VHH1545" s="107"/>
      <c r="VHI1545" s="2"/>
      <c r="VHJ1545" s="15"/>
      <c r="VHK1545" s="15"/>
      <c r="VHL1545" s="80"/>
      <c r="VHM1545" s="52"/>
      <c r="VHN1545" s="69"/>
      <c r="VHO1545" s="69"/>
      <c r="VHP1545" s="69"/>
      <c r="VHQ1545" s="107"/>
      <c r="VHR1545" s="2"/>
      <c r="VHS1545" s="15"/>
      <c r="VHT1545" s="15"/>
      <c r="VHU1545" s="80"/>
      <c r="VHV1545" s="52"/>
      <c r="VHW1545" s="69"/>
      <c r="VHX1545" s="69"/>
      <c r="VHY1545" s="69"/>
      <c r="VHZ1545" s="107"/>
      <c r="VIA1545" s="2"/>
      <c r="VIB1545" s="15"/>
      <c r="VIC1545" s="15"/>
      <c r="VID1545" s="80"/>
      <c r="VIE1545" s="52"/>
      <c r="VIF1545" s="69"/>
      <c r="VIG1545" s="69"/>
      <c r="VIH1545" s="69"/>
      <c r="VII1545" s="107"/>
      <c r="VIJ1545" s="2"/>
      <c r="VIK1545" s="15"/>
      <c r="VIL1545" s="15"/>
      <c r="VIM1545" s="80"/>
      <c r="VIN1545" s="52"/>
      <c r="VIO1545" s="69"/>
      <c r="VIP1545" s="69"/>
      <c r="VIQ1545" s="69"/>
      <c r="VIR1545" s="107"/>
      <c r="VIS1545" s="2"/>
      <c r="VIT1545" s="15"/>
      <c r="VIU1545" s="15"/>
      <c r="VIV1545" s="80"/>
      <c r="VIW1545" s="52"/>
      <c r="VIX1545" s="69"/>
      <c r="VIY1545" s="69"/>
      <c r="VIZ1545" s="69"/>
      <c r="VJA1545" s="107"/>
      <c r="VJB1545" s="2"/>
      <c r="VJC1545" s="15"/>
      <c r="VJD1545" s="15"/>
      <c r="VJE1545" s="80"/>
      <c r="VJF1545" s="52"/>
      <c r="VJG1545" s="69"/>
      <c r="VJH1545" s="69"/>
      <c r="VJI1545" s="69"/>
      <c r="VJJ1545" s="107"/>
      <c r="VJK1545" s="2"/>
      <c r="VJL1545" s="15"/>
      <c r="VJM1545" s="15"/>
      <c r="VJN1545" s="80"/>
      <c r="VJO1545" s="52"/>
      <c r="VJP1545" s="69"/>
      <c r="VJQ1545" s="69"/>
      <c r="VJR1545" s="69"/>
      <c r="VJS1545" s="107"/>
      <c r="VJT1545" s="2"/>
      <c r="VJU1545" s="15"/>
      <c r="VJV1545" s="15"/>
      <c r="VJW1545" s="80"/>
      <c r="VJX1545" s="52"/>
      <c r="VJY1545" s="69"/>
      <c r="VJZ1545" s="69"/>
      <c r="VKA1545" s="69"/>
      <c r="VKB1545" s="107"/>
      <c r="VKC1545" s="2"/>
      <c r="VKD1545" s="15"/>
      <c r="VKE1545" s="15"/>
      <c r="VKF1545" s="80"/>
      <c r="VKG1545" s="52"/>
      <c r="VKH1545" s="69"/>
      <c r="VKI1545" s="69"/>
      <c r="VKJ1545" s="69"/>
      <c r="VKK1545" s="107"/>
      <c r="VKL1545" s="2"/>
      <c r="VKM1545" s="15"/>
      <c r="VKN1545" s="15"/>
      <c r="VKO1545" s="80"/>
      <c r="VKP1545" s="52"/>
      <c r="VKQ1545" s="69"/>
      <c r="VKR1545" s="69"/>
      <c r="VKS1545" s="69"/>
      <c r="VKT1545" s="107"/>
      <c r="VKU1545" s="2"/>
      <c r="VKV1545" s="15"/>
      <c r="VKW1545" s="15"/>
      <c r="VKX1545" s="80"/>
      <c r="VKY1545" s="52"/>
      <c r="VKZ1545" s="69"/>
      <c r="VLA1545" s="69"/>
      <c r="VLB1545" s="69"/>
      <c r="VLC1545" s="107"/>
      <c r="VLD1545" s="2"/>
      <c r="VLE1545" s="15"/>
      <c r="VLF1545" s="15"/>
      <c r="VLG1545" s="80"/>
      <c r="VLH1545" s="52"/>
      <c r="VLI1545" s="69"/>
      <c r="VLJ1545" s="69"/>
      <c r="VLK1545" s="69"/>
      <c r="VLL1545" s="107"/>
      <c r="VLM1545" s="2"/>
      <c r="VLN1545" s="15"/>
      <c r="VLO1545" s="15"/>
      <c r="VLP1545" s="80"/>
      <c r="VLQ1545" s="52"/>
      <c r="VLR1545" s="69"/>
      <c r="VLS1545" s="69"/>
      <c r="VLT1545" s="69"/>
      <c r="VLU1545" s="107"/>
      <c r="VLV1545" s="2"/>
      <c r="VLW1545" s="15"/>
      <c r="VLX1545" s="15"/>
      <c r="VLY1545" s="80"/>
      <c r="VLZ1545" s="52"/>
      <c r="VMA1545" s="69"/>
      <c r="VMB1545" s="69"/>
      <c r="VMC1545" s="69"/>
      <c r="VMD1545" s="107"/>
      <c r="VME1545" s="2"/>
      <c r="VMF1545" s="15"/>
      <c r="VMG1545" s="15"/>
      <c r="VMH1545" s="80"/>
      <c r="VMI1545" s="52"/>
      <c r="VMJ1545" s="69"/>
      <c r="VMK1545" s="69"/>
      <c r="VML1545" s="69"/>
      <c r="VMM1545" s="107"/>
      <c r="VMN1545" s="2"/>
      <c r="VMO1545" s="15"/>
      <c r="VMP1545" s="15"/>
      <c r="VMQ1545" s="80"/>
      <c r="VMR1545" s="52"/>
      <c r="VMS1545" s="69"/>
      <c r="VMT1545" s="69"/>
      <c r="VMU1545" s="69"/>
      <c r="VMV1545" s="107"/>
      <c r="VMW1545" s="2"/>
      <c r="VMX1545" s="15"/>
      <c r="VMY1545" s="15"/>
      <c r="VMZ1545" s="80"/>
      <c r="VNA1545" s="52"/>
      <c r="VNB1545" s="69"/>
      <c r="VNC1545" s="69"/>
      <c r="VND1545" s="69"/>
      <c r="VNE1545" s="107"/>
      <c r="VNF1545" s="2"/>
      <c r="VNG1545" s="15"/>
      <c r="VNH1545" s="15"/>
      <c r="VNI1545" s="80"/>
      <c r="VNJ1545" s="52"/>
      <c r="VNK1545" s="69"/>
      <c r="VNL1545" s="69"/>
      <c r="VNM1545" s="69"/>
      <c r="VNN1545" s="107"/>
      <c r="VNO1545" s="2"/>
      <c r="VNP1545" s="15"/>
      <c r="VNQ1545" s="15"/>
      <c r="VNR1545" s="80"/>
      <c r="VNS1545" s="52"/>
      <c r="VNT1545" s="69"/>
      <c r="VNU1545" s="69"/>
      <c r="VNV1545" s="69"/>
      <c r="VNW1545" s="107"/>
      <c r="VNX1545" s="2"/>
      <c r="VNY1545" s="15"/>
      <c r="VNZ1545" s="15"/>
      <c r="VOA1545" s="80"/>
      <c r="VOB1545" s="52"/>
      <c r="VOC1545" s="69"/>
      <c r="VOD1545" s="69"/>
      <c r="VOE1545" s="69"/>
      <c r="VOF1545" s="107"/>
      <c r="VOG1545" s="2"/>
      <c r="VOH1545" s="15"/>
      <c r="VOI1545" s="15"/>
      <c r="VOJ1545" s="80"/>
      <c r="VOK1545" s="52"/>
      <c r="VOL1545" s="69"/>
      <c r="VOM1545" s="69"/>
      <c r="VON1545" s="69"/>
      <c r="VOO1545" s="107"/>
      <c r="VOP1545" s="2"/>
      <c r="VOQ1545" s="15"/>
      <c r="VOR1545" s="15"/>
      <c r="VOS1545" s="80"/>
      <c r="VOT1545" s="52"/>
      <c r="VOU1545" s="69"/>
      <c r="VOV1545" s="69"/>
      <c r="VOW1545" s="69"/>
      <c r="VOX1545" s="107"/>
      <c r="VOY1545" s="2"/>
      <c r="VOZ1545" s="15"/>
      <c r="VPA1545" s="15"/>
      <c r="VPB1545" s="80"/>
      <c r="VPC1545" s="52"/>
      <c r="VPD1545" s="69"/>
      <c r="VPE1545" s="69"/>
      <c r="VPF1545" s="69"/>
      <c r="VPG1545" s="107"/>
      <c r="VPH1545" s="2"/>
      <c r="VPI1545" s="15"/>
      <c r="VPJ1545" s="15"/>
      <c r="VPK1545" s="80"/>
      <c r="VPL1545" s="52"/>
      <c r="VPM1545" s="69"/>
      <c r="VPN1545" s="69"/>
      <c r="VPO1545" s="69"/>
      <c r="VPP1545" s="107"/>
      <c r="VPQ1545" s="2"/>
      <c r="VPR1545" s="15"/>
      <c r="VPS1545" s="15"/>
      <c r="VPT1545" s="80"/>
      <c r="VPU1545" s="52"/>
      <c r="VPV1545" s="69"/>
      <c r="VPW1545" s="69"/>
      <c r="VPX1545" s="69"/>
      <c r="VPY1545" s="107"/>
      <c r="VPZ1545" s="2"/>
      <c r="VQA1545" s="15"/>
      <c r="VQB1545" s="15"/>
      <c r="VQC1545" s="80"/>
      <c r="VQD1545" s="52"/>
      <c r="VQE1545" s="69"/>
      <c r="VQF1545" s="69"/>
      <c r="VQG1545" s="69"/>
      <c r="VQH1545" s="107"/>
      <c r="VQI1545" s="2"/>
      <c r="VQJ1545" s="15"/>
      <c r="VQK1545" s="15"/>
      <c r="VQL1545" s="80"/>
      <c r="VQM1545" s="52"/>
      <c r="VQN1545" s="69"/>
      <c r="VQO1545" s="69"/>
      <c r="VQP1545" s="69"/>
      <c r="VQQ1545" s="107"/>
      <c r="VQR1545" s="2"/>
      <c r="VQS1545" s="15"/>
      <c r="VQT1545" s="15"/>
      <c r="VQU1545" s="80"/>
      <c r="VQV1545" s="52"/>
      <c r="VQW1545" s="69"/>
      <c r="VQX1545" s="69"/>
      <c r="VQY1545" s="69"/>
      <c r="VQZ1545" s="107"/>
      <c r="VRA1545" s="2"/>
      <c r="VRB1545" s="15"/>
      <c r="VRC1545" s="15"/>
      <c r="VRD1545" s="80"/>
      <c r="VRE1545" s="52"/>
      <c r="VRF1545" s="69"/>
      <c r="VRG1545" s="69"/>
      <c r="VRH1545" s="69"/>
      <c r="VRI1545" s="107"/>
      <c r="VRJ1545" s="2"/>
      <c r="VRK1545" s="15"/>
      <c r="VRL1545" s="15"/>
      <c r="VRM1545" s="80"/>
      <c r="VRN1545" s="52"/>
      <c r="VRO1545" s="69"/>
      <c r="VRP1545" s="69"/>
      <c r="VRQ1545" s="69"/>
      <c r="VRR1545" s="107"/>
      <c r="VRS1545" s="2"/>
      <c r="VRT1545" s="15"/>
      <c r="VRU1545" s="15"/>
      <c r="VRV1545" s="80"/>
      <c r="VRW1545" s="52"/>
      <c r="VRX1545" s="69"/>
      <c r="VRY1545" s="69"/>
      <c r="VRZ1545" s="69"/>
      <c r="VSA1545" s="107"/>
      <c r="VSB1545" s="2"/>
      <c r="VSC1545" s="15"/>
      <c r="VSD1545" s="15"/>
      <c r="VSE1545" s="80"/>
      <c r="VSF1545" s="52"/>
      <c r="VSG1545" s="69"/>
      <c r="VSH1545" s="69"/>
      <c r="VSI1545" s="69"/>
      <c r="VSJ1545" s="107"/>
      <c r="VSK1545" s="2"/>
      <c r="VSL1545" s="15"/>
      <c r="VSM1545" s="15"/>
      <c r="VSN1545" s="80"/>
      <c r="VSO1545" s="52"/>
      <c r="VSP1545" s="69"/>
      <c r="VSQ1545" s="69"/>
      <c r="VSR1545" s="69"/>
      <c r="VSS1545" s="107"/>
      <c r="VST1545" s="2"/>
      <c r="VSU1545" s="15"/>
      <c r="VSV1545" s="15"/>
      <c r="VSW1545" s="80"/>
      <c r="VSX1545" s="52"/>
      <c r="VSY1545" s="69"/>
      <c r="VSZ1545" s="69"/>
      <c r="VTA1545" s="69"/>
      <c r="VTB1545" s="107"/>
      <c r="VTC1545" s="2"/>
      <c r="VTD1545" s="15"/>
      <c r="VTE1545" s="15"/>
      <c r="VTF1545" s="80"/>
      <c r="VTG1545" s="52"/>
      <c r="VTH1545" s="69"/>
      <c r="VTI1545" s="69"/>
      <c r="VTJ1545" s="69"/>
      <c r="VTK1545" s="107"/>
      <c r="VTL1545" s="2"/>
      <c r="VTM1545" s="15"/>
      <c r="VTN1545" s="15"/>
      <c r="VTO1545" s="80"/>
      <c r="VTP1545" s="52"/>
      <c r="VTQ1545" s="69"/>
      <c r="VTR1545" s="69"/>
      <c r="VTS1545" s="69"/>
      <c r="VTT1545" s="107"/>
      <c r="VTU1545" s="2"/>
      <c r="VTV1545" s="15"/>
      <c r="VTW1545" s="15"/>
      <c r="VTX1545" s="80"/>
      <c r="VTY1545" s="52"/>
      <c r="VTZ1545" s="69"/>
      <c r="VUA1545" s="69"/>
      <c r="VUB1545" s="69"/>
      <c r="VUC1545" s="107"/>
      <c r="VUD1545" s="2"/>
      <c r="VUE1545" s="15"/>
      <c r="VUF1545" s="15"/>
      <c r="VUG1545" s="80"/>
      <c r="VUH1545" s="52"/>
      <c r="VUI1545" s="69"/>
      <c r="VUJ1545" s="69"/>
      <c r="VUK1545" s="69"/>
      <c r="VUL1545" s="107"/>
      <c r="VUM1545" s="2"/>
      <c r="VUN1545" s="15"/>
      <c r="VUO1545" s="15"/>
      <c r="VUP1545" s="80"/>
      <c r="VUQ1545" s="52"/>
      <c r="VUR1545" s="69"/>
      <c r="VUS1545" s="69"/>
      <c r="VUT1545" s="69"/>
      <c r="VUU1545" s="107"/>
      <c r="VUV1545" s="2"/>
      <c r="VUW1545" s="15"/>
      <c r="VUX1545" s="15"/>
      <c r="VUY1545" s="80"/>
      <c r="VUZ1545" s="52"/>
      <c r="VVA1545" s="69"/>
      <c r="VVB1545" s="69"/>
      <c r="VVC1545" s="69"/>
      <c r="VVD1545" s="107"/>
      <c r="VVE1545" s="2"/>
      <c r="VVF1545" s="15"/>
      <c r="VVG1545" s="15"/>
      <c r="VVH1545" s="80"/>
      <c r="VVI1545" s="52"/>
      <c r="VVJ1545" s="69"/>
      <c r="VVK1545" s="69"/>
      <c r="VVL1545" s="69"/>
      <c r="VVM1545" s="107"/>
      <c r="VVN1545" s="2"/>
      <c r="VVO1545" s="15"/>
      <c r="VVP1545" s="15"/>
      <c r="VVQ1545" s="80"/>
      <c r="VVR1545" s="52"/>
      <c r="VVS1545" s="69"/>
      <c r="VVT1545" s="69"/>
      <c r="VVU1545" s="69"/>
      <c r="VVV1545" s="107"/>
      <c r="VVW1545" s="2"/>
      <c r="VVX1545" s="15"/>
      <c r="VVY1545" s="15"/>
      <c r="VVZ1545" s="80"/>
      <c r="VWA1545" s="52"/>
      <c r="VWB1545" s="69"/>
      <c r="VWC1545" s="69"/>
      <c r="VWD1545" s="69"/>
      <c r="VWE1545" s="107"/>
      <c r="VWF1545" s="2"/>
      <c r="VWG1545" s="15"/>
      <c r="VWH1545" s="15"/>
      <c r="VWI1545" s="80"/>
      <c r="VWJ1545" s="52"/>
      <c r="VWK1545" s="69"/>
      <c r="VWL1545" s="69"/>
      <c r="VWM1545" s="69"/>
      <c r="VWN1545" s="107"/>
      <c r="VWO1545" s="2"/>
      <c r="VWP1545" s="15"/>
      <c r="VWQ1545" s="15"/>
      <c r="VWR1545" s="80"/>
      <c r="VWS1545" s="52"/>
      <c r="VWT1545" s="69"/>
      <c r="VWU1545" s="69"/>
      <c r="VWV1545" s="69"/>
      <c r="VWW1545" s="107"/>
      <c r="VWX1545" s="2"/>
      <c r="VWY1545" s="15"/>
      <c r="VWZ1545" s="15"/>
      <c r="VXA1545" s="80"/>
      <c r="VXB1545" s="52"/>
      <c r="VXC1545" s="69"/>
      <c r="VXD1545" s="69"/>
      <c r="VXE1545" s="69"/>
      <c r="VXF1545" s="107"/>
      <c r="VXG1545" s="2"/>
      <c r="VXH1545" s="15"/>
      <c r="VXI1545" s="15"/>
      <c r="VXJ1545" s="80"/>
      <c r="VXK1545" s="52"/>
      <c r="VXL1545" s="69"/>
      <c r="VXM1545" s="69"/>
      <c r="VXN1545" s="69"/>
      <c r="VXO1545" s="107"/>
      <c r="VXP1545" s="2"/>
      <c r="VXQ1545" s="15"/>
      <c r="VXR1545" s="15"/>
      <c r="VXS1545" s="80"/>
      <c r="VXT1545" s="52"/>
      <c r="VXU1545" s="69"/>
      <c r="VXV1545" s="69"/>
      <c r="VXW1545" s="69"/>
      <c r="VXX1545" s="107"/>
      <c r="VXY1545" s="2"/>
      <c r="VXZ1545" s="15"/>
      <c r="VYA1545" s="15"/>
      <c r="VYB1545" s="80"/>
      <c r="VYC1545" s="52"/>
      <c r="VYD1545" s="69"/>
      <c r="VYE1545" s="69"/>
      <c r="VYF1545" s="69"/>
      <c r="VYG1545" s="107"/>
      <c r="VYH1545" s="2"/>
      <c r="VYI1545" s="15"/>
      <c r="VYJ1545" s="15"/>
      <c r="VYK1545" s="80"/>
      <c r="VYL1545" s="52"/>
      <c r="VYM1545" s="69"/>
      <c r="VYN1545" s="69"/>
      <c r="VYO1545" s="69"/>
      <c r="VYP1545" s="107"/>
      <c r="VYQ1545" s="2"/>
      <c r="VYR1545" s="15"/>
      <c r="VYS1545" s="15"/>
      <c r="VYT1545" s="80"/>
      <c r="VYU1545" s="52"/>
      <c r="VYV1545" s="69"/>
      <c r="VYW1545" s="69"/>
      <c r="VYX1545" s="69"/>
      <c r="VYY1545" s="107"/>
      <c r="VYZ1545" s="2"/>
      <c r="VZA1545" s="15"/>
      <c r="VZB1545" s="15"/>
      <c r="VZC1545" s="80"/>
      <c r="VZD1545" s="52"/>
      <c r="VZE1545" s="69"/>
      <c r="VZF1545" s="69"/>
      <c r="VZG1545" s="69"/>
      <c r="VZH1545" s="107"/>
      <c r="VZI1545" s="2"/>
      <c r="VZJ1545" s="15"/>
      <c r="VZK1545" s="15"/>
      <c r="VZL1545" s="80"/>
      <c r="VZM1545" s="52"/>
      <c r="VZN1545" s="69"/>
      <c r="VZO1545" s="69"/>
      <c r="VZP1545" s="69"/>
      <c r="VZQ1545" s="107"/>
      <c r="VZR1545" s="2"/>
      <c r="VZS1545" s="15"/>
      <c r="VZT1545" s="15"/>
      <c r="VZU1545" s="80"/>
      <c r="VZV1545" s="52"/>
      <c r="VZW1545" s="69"/>
      <c r="VZX1545" s="69"/>
      <c r="VZY1545" s="69"/>
      <c r="VZZ1545" s="107"/>
      <c r="WAA1545" s="2"/>
      <c r="WAB1545" s="15"/>
      <c r="WAC1545" s="15"/>
      <c r="WAD1545" s="80"/>
      <c r="WAE1545" s="52"/>
      <c r="WAF1545" s="69"/>
      <c r="WAG1545" s="69"/>
      <c r="WAH1545" s="69"/>
      <c r="WAI1545" s="107"/>
      <c r="WAJ1545" s="2"/>
      <c r="WAK1545" s="15"/>
      <c r="WAL1545" s="15"/>
      <c r="WAM1545" s="80"/>
      <c r="WAN1545" s="52"/>
      <c r="WAO1545" s="69"/>
      <c r="WAP1545" s="69"/>
      <c r="WAQ1545" s="69"/>
      <c r="WAR1545" s="107"/>
      <c r="WAS1545" s="2"/>
      <c r="WAT1545" s="15"/>
      <c r="WAU1545" s="15"/>
      <c r="WAV1545" s="80"/>
      <c r="WAW1545" s="52"/>
      <c r="WAX1545" s="69"/>
      <c r="WAY1545" s="69"/>
      <c r="WAZ1545" s="69"/>
      <c r="WBA1545" s="107"/>
      <c r="WBB1545" s="2"/>
      <c r="WBC1545" s="15"/>
      <c r="WBD1545" s="15"/>
      <c r="WBE1545" s="80"/>
      <c r="WBF1545" s="52"/>
      <c r="WBG1545" s="69"/>
      <c r="WBH1545" s="69"/>
      <c r="WBI1545" s="69"/>
      <c r="WBJ1545" s="107"/>
      <c r="WBK1545" s="2"/>
      <c r="WBL1545" s="15"/>
      <c r="WBM1545" s="15"/>
      <c r="WBN1545" s="80"/>
      <c r="WBO1545" s="52"/>
      <c r="WBP1545" s="69"/>
      <c r="WBQ1545" s="69"/>
      <c r="WBR1545" s="69"/>
      <c r="WBS1545" s="107"/>
      <c r="WBT1545" s="2"/>
      <c r="WBU1545" s="15"/>
      <c r="WBV1545" s="15"/>
      <c r="WBW1545" s="80"/>
      <c r="WBX1545" s="52"/>
      <c r="WBY1545" s="69"/>
      <c r="WBZ1545" s="69"/>
      <c r="WCA1545" s="69"/>
      <c r="WCB1545" s="107"/>
      <c r="WCC1545" s="2"/>
      <c r="WCD1545" s="15"/>
      <c r="WCE1545" s="15"/>
      <c r="WCF1545" s="80"/>
      <c r="WCG1545" s="52"/>
      <c r="WCH1545" s="69"/>
      <c r="WCI1545" s="69"/>
      <c r="WCJ1545" s="69"/>
      <c r="WCK1545" s="107"/>
      <c r="WCL1545" s="2"/>
      <c r="WCM1545" s="15"/>
      <c r="WCN1545" s="15"/>
      <c r="WCO1545" s="80"/>
      <c r="WCP1545" s="52"/>
      <c r="WCQ1545" s="69"/>
      <c r="WCR1545" s="69"/>
      <c r="WCS1545" s="69"/>
      <c r="WCT1545" s="107"/>
      <c r="WCU1545" s="2"/>
      <c r="WCV1545" s="15"/>
      <c r="WCW1545" s="15"/>
      <c r="WCX1545" s="80"/>
      <c r="WCY1545" s="52"/>
      <c r="WCZ1545" s="69"/>
      <c r="WDA1545" s="69"/>
      <c r="WDB1545" s="69"/>
      <c r="WDC1545" s="107"/>
      <c r="WDD1545" s="2"/>
      <c r="WDE1545" s="15"/>
      <c r="WDF1545" s="15"/>
      <c r="WDG1545" s="80"/>
      <c r="WDH1545" s="52"/>
      <c r="WDI1545" s="69"/>
      <c r="WDJ1545" s="69"/>
      <c r="WDK1545" s="69"/>
      <c r="WDL1545" s="107"/>
      <c r="WDM1545" s="2"/>
      <c r="WDN1545" s="15"/>
      <c r="WDO1545" s="15"/>
      <c r="WDP1545" s="80"/>
      <c r="WDQ1545" s="52"/>
      <c r="WDR1545" s="69"/>
      <c r="WDS1545" s="69"/>
      <c r="WDT1545" s="69"/>
      <c r="WDU1545" s="107"/>
      <c r="WDV1545" s="2"/>
      <c r="WDW1545" s="15"/>
      <c r="WDX1545" s="15"/>
      <c r="WDY1545" s="80"/>
      <c r="WDZ1545" s="52"/>
      <c r="WEA1545" s="69"/>
      <c r="WEB1545" s="69"/>
      <c r="WEC1545" s="69"/>
      <c r="WED1545" s="107"/>
      <c r="WEE1545" s="2"/>
      <c r="WEF1545" s="15"/>
      <c r="WEG1545" s="15"/>
      <c r="WEH1545" s="80"/>
      <c r="WEI1545" s="52"/>
      <c r="WEJ1545" s="69"/>
      <c r="WEK1545" s="69"/>
      <c r="WEL1545" s="69"/>
      <c r="WEM1545" s="107"/>
      <c r="WEN1545" s="2"/>
      <c r="WEO1545" s="15"/>
      <c r="WEP1545" s="15"/>
      <c r="WEQ1545" s="80"/>
      <c r="WER1545" s="52"/>
      <c r="WES1545" s="69"/>
      <c r="WET1545" s="69"/>
      <c r="WEU1545" s="69"/>
      <c r="WEV1545" s="107"/>
      <c r="WEW1545" s="2"/>
      <c r="WEX1545" s="15"/>
      <c r="WEY1545" s="15"/>
      <c r="WEZ1545" s="80"/>
      <c r="WFA1545" s="52"/>
      <c r="WFB1545" s="69"/>
      <c r="WFC1545" s="69"/>
      <c r="WFD1545" s="69"/>
      <c r="WFE1545" s="107"/>
      <c r="WFF1545" s="2"/>
      <c r="WFG1545" s="15"/>
      <c r="WFH1545" s="15"/>
      <c r="WFI1545" s="80"/>
      <c r="WFJ1545" s="52"/>
      <c r="WFK1545" s="69"/>
      <c r="WFL1545" s="69"/>
      <c r="WFM1545" s="69"/>
      <c r="WFN1545" s="107"/>
      <c r="WFO1545" s="2"/>
      <c r="WFP1545" s="15"/>
      <c r="WFQ1545" s="15"/>
      <c r="WFR1545" s="80"/>
      <c r="WFS1545" s="52"/>
      <c r="WFT1545" s="69"/>
      <c r="WFU1545" s="69"/>
      <c r="WFV1545" s="69"/>
      <c r="WFW1545" s="107"/>
      <c r="WFX1545" s="2"/>
      <c r="WFY1545" s="15"/>
      <c r="WFZ1545" s="15"/>
      <c r="WGA1545" s="80"/>
      <c r="WGB1545" s="52"/>
      <c r="WGC1545" s="69"/>
      <c r="WGD1545" s="69"/>
      <c r="WGE1545" s="69"/>
      <c r="WGF1545" s="107"/>
      <c r="WGG1545" s="2"/>
      <c r="WGH1545" s="15"/>
      <c r="WGI1545" s="15"/>
      <c r="WGJ1545" s="80"/>
      <c r="WGK1545" s="52"/>
      <c r="WGL1545" s="69"/>
      <c r="WGM1545" s="69"/>
      <c r="WGN1545" s="69"/>
      <c r="WGO1545" s="107"/>
      <c r="WGP1545" s="2"/>
      <c r="WGQ1545" s="15"/>
      <c r="WGR1545" s="15"/>
      <c r="WGS1545" s="80"/>
      <c r="WGT1545" s="52"/>
      <c r="WGU1545" s="69"/>
      <c r="WGV1545" s="69"/>
      <c r="WGW1545" s="69"/>
      <c r="WGX1545" s="107"/>
      <c r="WGY1545" s="2"/>
      <c r="WGZ1545" s="15"/>
      <c r="WHA1545" s="15"/>
      <c r="WHB1545" s="80"/>
      <c r="WHC1545" s="52"/>
      <c r="WHD1545" s="69"/>
      <c r="WHE1545" s="69"/>
      <c r="WHF1545" s="69"/>
      <c r="WHG1545" s="107"/>
      <c r="WHH1545" s="2"/>
      <c r="WHI1545" s="15"/>
      <c r="WHJ1545" s="15"/>
      <c r="WHK1545" s="80"/>
      <c r="WHL1545" s="52"/>
      <c r="WHM1545" s="69"/>
      <c r="WHN1545" s="69"/>
      <c r="WHO1545" s="69"/>
      <c r="WHP1545" s="107"/>
      <c r="WHQ1545" s="2"/>
      <c r="WHR1545" s="15"/>
      <c r="WHS1545" s="15"/>
      <c r="WHT1545" s="80"/>
      <c r="WHU1545" s="52"/>
      <c r="WHV1545" s="69"/>
      <c r="WHW1545" s="69"/>
      <c r="WHX1545" s="69"/>
      <c r="WHY1545" s="107"/>
      <c r="WHZ1545" s="2"/>
      <c r="WIA1545" s="15"/>
      <c r="WIB1545" s="15"/>
      <c r="WIC1545" s="80"/>
      <c r="WID1545" s="52"/>
      <c r="WIE1545" s="69"/>
      <c r="WIF1545" s="69"/>
      <c r="WIG1545" s="69"/>
      <c r="WIH1545" s="107"/>
      <c r="WII1545" s="2"/>
      <c r="WIJ1545" s="15"/>
      <c r="WIK1545" s="15"/>
      <c r="WIL1545" s="80"/>
      <c r="WIM1545" s="52"/>
      <c r="WIN1545" s="69"/>
      <c r="WIO1545" s="69"/>
      <c r="WIP1545" s="69"/>
      <c r="WIQ1545" s="107"/>
      <c r="WIR1545" s="2"/>
      <c r="WIS1545" s="15"/>
      <c r="WIT1545" s="15"/>
      <c r="WIU1545" s="80"/>
      <c r="WIV1545" s="52"/>
      <c r="WIW1545" s="69"/>
      <c r="WIX1545" s="69"/>
      <c r="WIY1545" s="69"/>
      <c r="WIZ1545" s="107"/>
      <c r="WJA1545" s="2"/>
      <c r="WJB1545" s="15"/>
      <c r="WJC1545" s="15"/>
      <c r="WJD1545" s="80"/>
      <c r="WJE1545" s="52"/>
      <c r="WJF1545" s="69"/>
      <c r="WJG1545" s="69"/>
      <c r="WJH1545" s="69"/>
      <c r="WJI1545" s="107"/>
      <c r="WJJ1545" s="2"/>
      <c r="WJK1545" s="15"/>
      <c r="WJL1545" s="15"/>
      <c r="WJM1545" s="80"/>
      <c r="WJN1545" s="52"/>
      <c r="WJO1545" s="69"/>
      <c r="WJP1545" s="69"/>
      <c r="WJQ1545" s="69"/>
      <c r="WJR1545" s="107"/>
      <c r="WJS1545" s="2"/>
      <c r="WJT1545" s="15"/>
      <c r="WJU1545" s="15"/>
      <c r="WJV1545" s="80"/>
      <c r="WJW1545" s="52"/>
      <c r="WJX1545" s="69"/>
      <c r="WJY1545" s="69"/>
      <c r="WJZ1545" s="69"/>
      <c r="WKA1545" s="107"/>
      <c r="WKB1545" s="2"/>
      <c r="WKC1545" s="15"/>
      <c r="WKD1545" s="15"/>
      <c r="WKE1545" s="80"/>
      <c r="WKF1545" s="52"/>
      <c r="WKG1545" s="69"/>
      <c r="WKH1545" s="69"/>
      <c r="WKI1545" s="69"/>
      <c r="WKJ1545" s="107"/>
      <c r="WKK1545" s="2"/>
      <c r="WKL1545" s="15"/>
      <c r="WKM1545" s="15"/>
      <c r="WKN1545" s="80"/>
      <c r="WKO1545" s="52"/>
      <c r="WKP1545" s="69"/>
      <c r="WKQ1545" s="69"/>
      <c r="WKR1545" s="69"/>
      <c r="WKS1545" s="107"/>
      <c r="WKT1545" s="2"/>
      <c r="WKU1545" s="15"/>
      <c r="WKV1545" s="15"/>
      <c r="WKW1545" s="80"/>
      <c r="WKX1545" s="52"/>
      <c r="WKY1545" s="69"/>
      <c r="WKZ1545" s="69"/>
      <c r="WLA1545" s="69"/>
      <c r="WLB1545" s="107"/>
      <c r="WLC1545" s="2"/>
      <c r="WLD1545" s="15"/>
      <c r="WLE1545" s="15"/>
      <c r="WLF1545" s="80"/>
      <c r="WLG1545" s="52"/>
      <c r="WLH1545" s="69"/>
      <c r="WLI1545" s="69"/>
      <c r="WLJ1545" s="69"/>
      <c r="WLK1545" s="107"/>
      <c r="WLL1545" s="2"/>
      <c r="WLM1545" s="15"/>
      <c r="WLN1545" s="15"/>
      <c r="WLO1545" s="80"/>
      <c r="WLP1545" s="52"/>
      <c r="WLQ1545" s="69"/>
      <c r="WLR1545" s="69"/>
      <c r="WLS1545" s="69"/>
      <c r="WLT1545" s="107"/>
      <c r="WLU1545" s="2"/>
      <c r="WLV1545" s="15"/>
      <c r="WLW1545" s="15"/>
      <c r="WLX1545" s="80"/>
      <c r="WLY1545" s="52"/>
      <c r="WLZ1545" s="69"/>
      <c r="WMA1545" s="69"/>
      <c r="WMB1545" s="69"/>
      <c r="WMC1545" s="107"/>
      <c r="WMD1545" s="2"/>
      <c r="WME1545" s="15"/>
      <c r="WMF1545" s="15"/>
      <c r="WMG1545" s="80"/>
      <c r="WMH1545" s="52"/>
      <c r="WMI1545" s="69"/>
      <c r="WMJ1545" s="69"/>
      <c r="WMK1545" s="69"/>
      <c r="WML1545" s="107"/>
      <c r="WMM1545" s="2"/>
      <c r="WMN1545" s="15"/>
      <c r="WMO1545" s="15"/>
      <c r="WMP1545" s="80"/>
      <c r="WMQ1545" s="52"/>
      <c r="WMR1545" s="69"/>
      <c r="WMS1545" s="69"/>
      <c r="WMT1545" s="69"/>
      <c r="WMU1545" s="107"/>
      <c r="WMV1545" s="2"/>
      <c r="WMW1545" s="15"/>
      <c r="WMX1545" s="15"/>
      <c r="WMY1545" s="80"/>
      <c r="WMZ1545" s="52"/>
      <c r="WNA1545" s="69"/>
      <c r="WNB1545" s="69"/>
      <c r="WNC1545" s="69"/>
      <c r="WND1545" s="107"/>
      <c r="WNE1545" s="2"/>
      <c r="WNF1545" s="15"/>
      <c r="WNG1545" s="15"/>
      <c r="WNH1545" s="80"/>
      <c r="WNI1545" s="52"/>
      <c r="WNJ1545" s="69"/>
      <c r="WNK1545" s="69"/>
      <c r="WNL1545" s="69"/>
      <c r="WNM1545" s="107"/>
      <c r="WNN1545" s="2"/>
      <c r="WNO1545" s="15"/>
      <c r="WNP1545" s="15"/>
      <c r="WNQ1545" s="80"/>
      <c r="WNR1545" s="52"/>
      <c r="WNS1545" s="69"/>
      <c r="WNT1545" s="69"/>
      <c r="WNU1545" s="69"/>
      <c r="WNV1545" s="107"/>
      <c r="WNW1545" s="2"/>
      <c r="WNX1545" s="15"/>
      <c r="WNY1545" s="15"/>
      <c r="WNZ1545" s="80"/>
      <c r="WOA1545" s="52"/>
      <c r="WOB1545" s="69"/>
      <c r="WOC1545" s="69"/>
      <c r="WOD1545" s="69"/>
      <c r="WOE1545" s="107"/>
      <c r="WOF1545" s="2"/>
      <c r="WOG1545" s="15"/>
      <c r="WOH1545" s="15"/>
      <c r="WOI1545" s="80"/>
      <c r="WOJ1545" s="52"/>
      <c r="WOK1545" s="69"/>
      <c r="WOL1545" s="69"/>
      <c r="WOM1545" s="69"/>
      <c r="WON1545" s="107"/>
      <c r="WOO1545" s="2"/>
      <c r="WOP1545" s="15"/>
      <c r="WOQ1545" s="15"/>
      <c r="WOR1545" s="80"/>
      <c r="WOS1545" s="52"/>
      <c r="WOT1545" s="69"/>
      <c r="WOU1545" s="69"/>
      <c r="WOV1545" s="69"/>
      <c r="WOW1545" s="107"/>
      <c r="WOX1545" s="2"/>
      <c r="WOY1545" s="15"/>
      <c r="WOZ1545" s="15"/>
      <c r="WPA1545" s="80"/>
      <c r="WPB1545" s="52"/>
      <c r="WPC1545" s="69"/>
      <c r="WPD1545" s="69"/>
      <c r="WPE1545" s="69"/>
      <c r="WPF1545" s="107"/>
      <c r="WPG1545" s="2"/>
      <c r="WPH1545" s="15"/>
      <c r="WPI1545" s="15"/>
      <c r="WPJ1545" s="80"/>
      <c r="WPK1545" s="52"/>
      <c r="WPL1545" s="69"/>
      <c r="WPM1545" s="69"/>
      <c r="WPN1545" s="69"/>
      <c r="WPO1545" s="107"/>
      <c r="WPP1545" s="2"/>
      <c r="WPQ1545" s="15"/>
      <c r="WPR1545" s="15"/>
      <c r="WPS1545" s="80"/>
      <c r="WPT1545" s="52"/>
      <c r="WPU1545" s="69"/>
      <c r="WPV1545" s="69"/>
      <c r="WPW1545" s="69"/>
      <c r="WPX1545" s="107"/>
      <c r="WPY1545" s="2"/>
      <c r="WPZ1545" s="15"/>
      <c r="WQA1545" s="15"/>
      <c r="WQB1545" s="80"/>
      <c r="WQC1545" s="52"/>
      <c r="WQD1545" s="69"/>
      <c r="WQE1545" s="69"/>
      <c r="WQF1545" s="69"/>
      <c r="WQG1545" s="107"/>
      <c r="WQH1545" s="2"/>
      <c r="WQI1545" s="15"/>
      <c r="WQJ1545" s="15"/>
      <c r="WQK1545" s="80"/>
      <c r="WQL1545" s="52"/>
      <c r="WQM1545" s="69"/>
      <c r="WQN1545" s="69"/>
      <c r="WQO1545" s="69"/>
      <c r="WQP1545" s="107"/>
      <c r="WQQ1545" s="2"/>
      <c r="WQR1545" s="15"/>
      <c r="WQS1545" s="15"/>
      <c r="WQT1545" s="80"/>
      <c r="WQU1545" s="52"/>
      <c r="WQV1545" s="69"/>
      <c r="WQW1545" s="69"/>
      <c r="WQX1545" s="69"/>
      <c r="WQY1545" s="107"/>
      <c r="WQZ1545" s="2"/>
      <c r="WRA1545" s="15"/>
      <c r="WRB1545" s="15"/>
      <c r="WRC1545" s="80"/>
      <c r="WRD1545" s="52"/>
      <c r="WRE1545" s="69"/>
      <c r="WRF1545" s="69"/>
      <c r="WRG1545" s="69"/>
      <c r="WRH1545" s="107"/>
      <c r="WRI1545" s="2"/>
      <c r="WRJ1545" s="15"/>
      <c r="WRK1545" s="15"/>
      <c r="WRL1545" s="80"/>
      <c r="WRM1545" s="52"/>
      <c r="WRN1545" s="69"/>
      <c r="WRO1545" s="69"/>
      <c r="WRP1545" s="69"/>
      <c r="WRQ1545" s="107"/>
      <c r="WRR1545" s="2"/>
      <c r="WRS1545" s="15"/>
      <c r="WRT1545" s="15"/>
      <c r="WRU1545" s="80"/>
      <c r="WRV1545" s="52"/>
      <c r="WRW1545" s="69"/>
      <c r="WRX1545" s="69"/>
      <c r="WRY1545" s="69"/>
      <c r="WRZ1545" s="107"/>
      <c r="WSA1545" s="2"/>
      <c r="WSB1545" s="15"/>
      <c r="WSC1545" s="15"/>
      <c r="WSD1545" s="80"/>
      <c r="WSE1545" s="52"/>
      <c r="WSF1545" s="69"/>
      <c r="WSG1545" s="69"/>
      <c r="WSH1545" s="69"/>
      <c r="WSI1545" s="107"/>
      <c r="WSJ1545" s="2"/>
      <c r="WSK1545" s="15"/>
      <c r="WSL1545" s="15"/>
      <c r="WSM1545" s="80"/>
      <c r="WSN1545" s="52"/>
      <c r="WSO1545" s="69"/>
      <c r="WSP1545" s="69"/>
      <c r="WSQ1545" s="69"/>
      <c r="WSR1545" s="107"/>
      <c r="WSS1545" s="2"/>
      <c r="WST1545" s="15"/>
      <c r="WSU1545" s="15"/>
      <c r="WSV1545" s="80"/>
      <c r="WSW1545" s="52"/>
      <c r="WSX1545" s="69"/>
      <c r="WSY1545" s="69"/>
      <c r="WSZ1545" s="69"/>
      <c r="WTA1545" s="107"/>
      <c r="WTB1545" s="2"/>
      <c r="WTC1545" s="15"/>
      <c r="WTD1545" s="15"/>
      <c r="WTE1545" s="80"/>
      <c r="WTF1545" s="52"/>
      <c r="WTG1545" s="69"/>
      <c r="WTH1545" s="69"/>
      <c r="WTI1545" s="69"/>
      <c r="WTJ1545" s="107"/>
      <c r="WTK1545" s="2"/>
      <c r="WTL1545" s="15"/>
      <c r="WTM1545" s="15"/>
      <c r="WTN1545" s="80"/>
      <c r="WTO1545" s="52"/>
      <c r="WTP1545" s="69"/>
      <c r="WTQ1545" s="69"/>
      <c r="WTR1545" s="69"/>
      <c r="WTS1545" s="107"/>
      <c r="WTT1545" s="2"/>
      <c r="WTU1545" s="15"/>
      <c r="WTV1545" s="15"/>
      <c r="WTW1545" s="80"/>
      <c r="WTX1545" s="52"/>
      <c r="WTY1545" s="69"/>
      <c r="WTZ1545" s="69"/>
      <c r="WUA1545" s="69"/>
      <c r="WUB1545" s="107"/>
      <c r="WUC1545" s="2"/>
      <c r="WUD1545" s="15"/>
      <c r="WUE1545" s="15"/>
      <c r="WUF1545" s="80"/>
      <c r="WUG1545" s="52"/>
      <c r="WUH1545" s="69"/>
      <c r="WUI1545" s="69"/>
      <c r="WUJ1545" s="69"/>
      <c r="WUK1545" s="107"/>
      <c r="WUL1545" s="2"/>
      <c r="WUM1545" s="15"/>
      <c r="WUN1545" s="15"/>
      <c r="WUO1545" s="80"/>
      <c r="WUP1545" s="52"/>
      <c r="WUQ1545" s="69"/>
      <c r="WUR1545" s="69"/>
      <c r="WUS1545" s="69"/>
      <c r="WUT1545" s="107"/>
      <c r="WUU1545" s="2"/>
      <c r="WUV1545" s="15"/>
      <c r="WUW1545" s="15"/>
      <c r="WUX1545" s="80"/>
      <c r="WUY1545" s="52"/>
      <c r="WUZ1545" s="69"/>
      <c r="WVA1545" s="69"/>
      <c r="WVB1545" s="69"/>
      <c r="WVC1545" s="107"/>
      <c r="WVD1545" s="2"/>
      <c r="WVE1545" s="15"/>
      <c r="WVF1545" s="15"/>
      <c r="WVG1545" s="80"/>
      <c r="WVH1545" s="52"/>
      <c r="WVI1545" s="69"/>
      <c r="WVJ1545" s="69"/>
      <c r="WVK1545" s="69"/>
      <c r="WVL1545" s="107"/>
      <c r="WVM1545" s="2"/>
      <c r="WVN1545" s="15"/>
      <c r="WVO1545" s="15"/>
      <c r="WVP1545" s="80"/>
      <c r="WVQ1545" s="52"/>
      <c r="WVR1545" s="69"/>
      <c r="WVS1545" s="69"/>
      <c r="WVT1545" s="69"/>
      <c r="WVU1545" s="107"/>
      <c r="WVV1545" s="2"/>
      <c r="WVW1545" s="15"/>
      <c r="WVX1545" s="15"/>
      <c r="WVY1545" s="80"/>
      <c r="WVZ1545" s="52"/>
      <c r="WWA1545" s="69"/>
      <c r="WWB1545" s="69"/>
      <c r="WWC1545" s="69"/>
      <c r="WWD1545" s="107"/>
      <c r="WWE1545" s="2"/>
      <c r="WWF1545" s="15"/>
      <c r="WWG1545" s="15"/>
      <c r="WWH1545" s="80"/>
      <c r="WWI1545" s="52"/>
      <c r="WWJ1545" s="69"/>
      <c r="WWK1545" s="69"/>
      <c r="WWL1545" s="69"/>
      <c r="WWM1545" s="107"/>
      <c r="WWN1545" s="2"/>
      <c r="WWO1545" s="15"/>
      <c r="WWP1545" s="15"/>
      <c r="WWQ1545" s="80"/>
      <c r="WWR1545" s="52"/>
      <c r="WWS1545" s="69"/>
      <c r="WWT1545" s="69"/>
      <c r="WWU1545" s="69"/>
      <c r="WWV1545" s="107"/>
      <c r="WWW1545" s="2"/>
      <c r="WWX1545" s="15"/>
      <c r="WWY1545" s="15"/>
      <c r="WWZ1545" s="80"/>
      <c r="WXA1545" s="52"/>
      <c r="WXB1545" s="69"/>
      <c r="WXC1545" s="69"/>
      <c r="WXD1545" s="69"/>
      <c r="WXE1545" s="107"/>
      <c r="WXF1545" s="2"/>
      <c r="WXG1545" s="15"/>
      <c r="WXH1545" s="15"/>
      <c r="WXI1545" s="80"/>
      <c r="WXJ1545" s="52"/>
      <c r="WXK1545" s="69"/>
      <c r="WXL1545" s="69"/>
      <c r="WXM1545" s="69"/>
      <c r="WXN1545" s="107"/>
      <c r="WXO1545" s="2"/>
      <c r="WXP1545" s="15"/>
      <c r="WXQ1545" s="15"/>
      <c r="WXR1545" s="80"/>
      <c r="WXS1545" s="52"/>
      <c r="WXT1545" s="69"/>
      <c r="WXU1545" s="69"/>
      <c r="WXV1545" s="69"/>
      <c r="WXW1545" s="107"/>
      <c r="WXX1545" s="2"/>
      <c r="WXY1545" s="15"/>
      <c r="WXZ1545" s="15"/>
      <c r="WYA1545" s="80"/>
      <c r="WYB1545" s="52"/>
      <c r="WYC1545" s="69"/>
      <c r="WYD1545" s="69"/>
      <c r="WYE1545" s="69"/>
      <c r="WYF1545" s="107"/>
      <c r="WYG1545" s="2"/>
      <c r="WYH1545" s="15"/>
      <c r="WYI1545" s="15"/>
      <c r="WYJ1545" s="80"/>
      <c r="WYK1545" s="52"/>
      <c r="WYL1545" s="69"/>
      <c r="WYM1545" s="69"/>
      <c r="WYN1545" s="69"/>
      <c r="WYO1545" s="107"/>
      <c r="WYP1545" s="2"/>
      <c r="WYQ1545" s="15"/>
      <c r="WYR1545" s="15"/>
      <c r="WYS1545" s="80"/>
      <c r="WYT1545" s="52"/>
      <c r="WYU1545" s="69"/>
      <c r="WYV1545" s="69"/>
      <c r="WYW1545" s="69"/>
      <c r="WYX1545" s="107"/>
      <c r="WYY1545" s="2"/>
      <c r="WYZ1545" s="15"/>
      <c r="WZA1545" s="15"/>
      <c r="WZB1545" s="80"/>
      <c r="WZC1545" s="52"/>
      <c r="WZD1545" s="69"/>
      <c r="WZE1545" s="69"/>
      <c r="WZF1545" s="69"/>
      <c r="WZG1545" s="107"/>
      <c r="WZH1545" s="2"/>
      <c r="WZI1545" s="15"/>
      <c r="WZJ1545" s="15"/>
      <c r="WZK1545" s="80"/>
      <c r="WZL1545" s="52"/>
      <c r="WZM1545" s="69"/>
      <c r="WZN1545" s="69"/>
      <c r="WZO1545" s="69"/>
      <c r="WZP1545" s="107"/>
      <c r="WZQ1545" s="2"/>
      <c r="WZR1545" s="15"/>
      <c r="WZS1545" s="15"/>
      <c r="WZT1545" s="80"/>
      <c r="WZU1545" s="52"/>
      <c r="WZV1545" s="69"/>
      <c r="WZW1545" s="69"/>
      <c r="WZX1545" s="69"/>
      <c r="WZY1545" s="107"/>
      <c r="WZZ1545" s="2"/>
      <c r="XAA1545" s="15"/>
      <c r="XAB1545" s="15"/>
      <c r="XAC1545" s="80"/>
      <c r="XAD1545" s="52"/>
      <c r="XAE1545" s="69"/>
      <c r="XAF1545" s="69"/>
      <c r="XAG1545" s="69"/>
      <c r="XAH1545" s="107"/>
      <c r="XAI1545" s="2"/>
      <c r="XAJ1545" s="15"/>
      <c r="XAK1545" s="15"/>
      <c r="XAL1545" s="80"/>
      <c r="XAM1545" s="52"/>
      <c r="XAN1545" s="69"/>
      <c r="XAO1545" s="69"/>
      <c r="XAP1545" s="69"/>
      <c r="XAQ1545" s="107"/>
      <c r="XAR1545" s="2"/>
      <c r="XAS1545" s="15"/>
      <c r="XAT1545" s="15"/>
      <c r="XAU1545" s="80"/>
      <c r="XAV1545" s="52"/>
      <c r="XAW1545" s="69"/>
      <c r="XAX1545" s="69"/>
      <c r="XAY1545" s="69"/>
      <c r="XAZ1545" s="107"/>
      <c r="XBA1545" s="2"/>
      <c r="XBB1545" s="15"/>
      <c r="XBC1545" s="15"/>
      <c r="XBD1545" s="80"/>
      <c r="XBE1545" s="52"/>
      <c r="XBF1545" s="69"/>
      <c r="XBG1545" s="69"/>
      <c r="XBH1545" s="69"/>
      <c r="XBI1545" s="107"/>
      <c r="XBJ1545" s="2"/>
      <c r="XBK1545" s="15"/>
      <c r="XBL1545" s="15"/>
      <c r="XBN1545" s="102"/>
      <c r="XBO1545" s="102"/>
      <c r="XBP1545" s="102"/>
      <c r="XBQ1545" s="109"/>
      <c r="XBR1545" s="102"/>
      <c r="XBS1545" s="102"/>
      <c r="XBT1545" s="102"/>
      <c r="XBU1545" s="102"/>
      <c r="XBV1545" s="102"/>
      <c r="XBW1545" s="59"/>
      <c r="XBX1545" s="60"/>
    </row>
    <row r="1546" spans="1:16300" ht="47.25" x14ac:dyDescent="0.2">
      <c r="A1546" s="140" t="s">
        <v>742</v>
      </c>
      <c r="B1546" s="2">
        <v>916</v>
      </c>
      <c r="C1546" s="15" t="s">
        <v>63</v>
      </c>
      <c r="D1546" s="15" t="s">
        <v>60</v>
      </c>
      <c r="E1546" s="15" t="s">
        <v>239</v>
      </c>
      <c r="F1546" s="15"/>
      <c r="G1546" s="71">
        <f t="shared" si="412"/>
        <v>445</v>
      </c>
      <c r="H1546" s="82">
        <f t="shared" si="412"/>
        <v>445</v>
      </c>
    </row>
    <row r="1547" spans="1:16300" s="60" customFormat="1" x14ac:dyDescent="0.2">
      <c r="A1547" s="136" t="s">
        <v>241</v>
      </c>
      <c r="B1547" s="16">
        <v>916</v>
      </c>
      <c r="C1547" s="17" t="s">
        <v>63</v>
      </c>
      <c r="D1547" s="17" t="s">
        <v>60</v>
      </c>
      <c r="E1547" s="17" t="s">
        <v>242</v>
      </c>
      <c r="F1547" s="17"/>
      <c r="G1547" s="91">
        <f t="shared" si="412"/>
        <v>445</v>
      </c>
      <c r="H1547" s="92">
        <f t="shared" si="412"/>
        <v>445</v>
      </c>
      <c r="I1547" s="228"/>
      <c r="J1547" s="228"/>
      <c r="K1547" s="228"/>
      <c r="L1547" s="228"/>
      <c r="M1547" s="228"/>
      <c r="N1547" s="228"/>
      <c r="O1547" s="228"/>
      <c r="P1547" s="228"/>
      <c r="Q1547" s="228"/>
      <c r="R1547" s="228"/>
      <c r="S1547" s="228"/>
      <c r="T1547" s="228"/>
      <c r="U1547" s="228"/>
      <c r="V1547" s="228"/>
      <c r="W1547" s="228"/>
      <c r="X1547" s="228"/>
      <c r="Y1547" s="228"/>
      <c r="Z1547" s="228"/>
      <c r="AA1547" s="228"/>
      <c r="AB1547" s="228"/>
      <c r="AC1547" s="228"/>
      <c r="AD1547" s="228"/>
      <c r="AE1547" s="228"/>
      <c r="AF1547" s="228"/>
      <c r="AG1547" s="228"/>
      <c r="AH1547" s="228"/>
      <c r="AI1547" s="228"/>
      <c r="AJ1547" s="228"/>
      <c r="AK1547" s="228"/>
      <c r="AL1547" s="228"/>
      <c r="AM1547" s="228"/>
      <c r="AN1547" s="228"/>
      <c r="AO1547" s="228"/>
      <c r="AP1547" s="228"/>
      <c r="AQ1547" s="228"/>
      <c r="AR1547" s="228"/>
      <c r="AS1547" s="228"/>
      <c r="AT1547" s="228"/>
    </row>
    <row r="1548" spans="1:16300" ht="31.5" x14ac:dyDescent="0.2">
      <c r="A1548" s="137" t="s">
        <v>18</v>
      </c>
      <c r="B1548" s="65">
        <v>916</v>
      </c>
      <c r="C1548" s="64" t="s">
        <v>63</v>
      </c>
      <c r="D1548" s="64" t="s">
        <v>60</v>
      </c>
      <c r="E1548" s="64" t="s">
        <v>242</v>
      </c>
      <c r="F1548" s="65">
        <v>600</v>
      </c>
      <c r="G1548" s="91">
        <f t="shared" si="412"/>
        <v>445</v>
      </c>
      <c r="H1548" s="92">
        <f t="shared" si="412"/>
        <v>445</v>
      </c>
    </row>
    <row r="1549" spans="1:16300" x14ac:dyDescent="0.2">
      <c r="A1549" s="137" t="s">
        <v>25</v>
      </c>
      <c r="B1549" s="65">
        <v>916</v>
      </c>
      <c r="C1549" s="64" t="s">
        <v>63</v>
      </c>
      <c r="D1549" s="64" t="s">
        <v>60</v>
      </c>
      <c r="E1549" s="64" t="s">
        <v>242</v>
      </c>
      <c r="F1549" s="65">
        <v>610</v>
      </c>
      <c r="G1549" s="93">
        <f t="shared" si="412"/>
        <v>445</v>
      </c>
      <c r="H1549" s="94">
        <f t="shared" si="412"/>
        <v>445</v>
      </c>
    </row>
    <row r="1550" spans="1:16300" x14ac:dyDescent="0.2">
      <c r="A1550" s="137" t="s">
        <v>136</v>
      </c>
      <c r="B1550" s="65">
        <v>916</v>
      </c>
      <c r="C1550" s="64" t="s">
        <v>63</v>
      </c>
      <c r="D1550" s="64" t="s">
        <v>60</v>
      </c>
      <c r="E1550" s="64" t="s">
        <v>242</v>
      </c>
      <c r="F1550" s="65">
        <v>612</v>
      </c>
      <c r="G1550" s="93">
        <v>445</v>
      </c>
      <c r="H1550" s="94">
        <v>445</v>
      </c>
    </row>
    <row r="1551" spans="1:16300" x14ac:dyDescent="0.2">
      <c r="A1551" s="151" t="s">
        <v>93</v>
      </c>
      <c r="B1551" s="2">
        <v>916</v>
      </c>
      <c r="C1551" s="15" t="s">
        <v>63</v>
      </c>
      <c r="D1551" s="15" t="s">
        <v>50</v>
      </c>
      <c r="E1551" s="20" t="s">
        <v>90</v>
      </c>
      <c r="F1551" s="7"/>
      <c r="G1551" s="123">
        <f>G1552+G1636+G1651</f>
        <v>2387944.5</v>
      </c>
      <c r="H1551" s="124">
        <f>H1552+H1636+H1651</f>
        <v>2421289.5</v>
      </c>
    </row>
    <row r="1552" spans="1:16300" ht="31.5" x14ac:dyDescent="0.2">
      <c r="A1552" s="140" t="s">
        <v>642</v>
      </c>
      <c r="B1552" s="2">
        <v>916</v>
      </c>
      <c r="C1552" s="15" t="s">
        <v>63</v>
      </c>
      <c r="D1552" s="15" t="s">
        <v>50</v>
      </c>
      <c r="E1552" s="15" t="s">
        <v>268</v>
      </c>
      <c r="F1552" s="15"/>
      <c r="G1552" s="123">
        <f>G1553+G1616+G1629</f>
        <v>2364168.5</v>
      </c>
      <c r="H1552" s="124">
        <f>H1553+H1616+H1629</f>
        <v>2397513.5</v>
      </c>
    </row>
    <row r="1553" spans="1:8" x14ac:dyDescent="0.2">
      <c r="A1553" s="141" t="s">
        <v>7</v>
      </c>
      <c r="B1553" s="1">
        <v>916</v>
      </c>
      <c r="C1553" s="63" t="s">
        <v>63</v>
      </c>
      <c r="D1553" s="63" t="s">
        <v>50</v>
      </c>
      <c r="E1553" s="63" t="s">
        <v>327</v>
      </c>
      <c r="F1553" s="55"/>
      <c r="G1553" s="125">
        <f>G1554+G1607</f>
        <v>2363208.5</v>
      </c>
      <c r="H1553" s="126">
        <f>H1554+H1607</f>
        <v>2396553.5</v>
      </c>
    </row>
    <row r="1554" spans="1:8" ht="63" x14ac:dyDescent="0.2">
      <c r="A1554" s="140" t="s">
        <v>328</v>
      </c>
      <c r="B1554" s="2">
        <v>916</v>
      </c>
      <c r="C1554" s="15" t="s">
        <v>63</v>
      </c>
      <c r="D1554" s="15" t="s">
        <v>50</v>
      </c>
      <c r="E1554" s="24" t="s">
        <v>329</v>
      </c>
      <c r="F1554" s="56"/>
      <c r="G1554" s="123">
        <f>G1555+G1559+G1581+G1585+G1589+G1595+G1599+G1603</f>
        <v>2362851</v>
      </c>
      <c r="H1554" s="124">
        <f>H1555+H1559+H1581+H1585+H1589+H1595+H1599+H1603</f>
        <v>2396196</v>
      </c>
    </row>
    <row r="1555" spans="1:8" x14ac:dyDescent="0.2">
      <c r="A1555" s="141" t="s">
        <v>42</v>
      </c>
      <c r="B1555" s="2">
        <v>916</v>
      </c>
      <c r="C1555" s="63" t="s">
        <v>63</v>
      </c>
      <c r="D1555" s="63" t="s">
        <v>50</v>
      </c>
      <c r="E1555" s="63" t="s">
        <v>331</v>
      </c>
      <c r="F1555" s="55"/>
      <c r="G1555" s="125">
        <f t="shared" ref="G1555:H1557" si="413">G1556</f>
        <v>6380</v>
      </c>
      <c r="H1555" s="126">
        <f t="shared" si="413"/>
        <v>6380</v>
      </c>
    </row>
    <row r="1556" spans="1:8" ht="31.5" x14ac:dyDescent="0.2">
      <c r="A1556" s="142" t="s">
        <v>18</v>
      </c>
      <c r="B1556" s="65">
        <v>916</v>
      </c>
      <c r="C1556" s="64" t="s">
        <v>63</v>
      </c>
      <c r="D1556" s="64" t="s">
        <v>50</v>
      </c>
      <c r="E1556" s="64" t="s">
        <v>331</v>
      </c>
      <c r="F1556" s="7" t="s">
        <v>20</v>
      </c>
      <c r="G1556" s="97">
        <f t="shared" si="413"/>
        <v>6380</v>
      </c>
      <c r="H1556" s="98">
        <f t="shared" si="413"/>
        <v>6380</v>
      </c>
    </row>
    <row r="1557" spans="1:8" x14ac:dyDescent="0.2">
      <c r="A1557" s="142" t="s">
        <v>25</v>
      </c>
      <c r="B1557" s="65">
        <v>916</v>
      </c>
      <c r="C1557" s="64" t="s">
        <v>63</v>
      </c>
      <c r="D1557" s="64" t="s">
        <v>50</v>
      </c>
      <c r="E1557" s="64" t="s">
        <v>331</v>
      </c>
      <c r="F1557" s="7" t="s">
        <v>26</v>
      </c>
      <c r="G1557" s="97">
        <f t="shared" si="413"/>
        <v>6380</v>
      </c>
      <c r="H1557" s="98">
        <f t="shared" si="413"/>
        <v>6380</v>
      </c>
    </row>
    <row r="1558" spans="1:8" x14ac:dyDescent="0.2">
      <c r="A1558" s="142" t="s">
        <v>136</v>
      </c>
      <c r="B1558" s="65">
        <v>916</v>
      </c>
      <c r="C1558" s="64" t="s">
        <v>63</v>
      </c>
      <c r="D1558" s="64" t="s">
        <v>50</v>
      </c>
      <c r="E1558" s="64" t="s">
        <v>331</v>
      </c>
      <c r="F1558" s="7" t="s">
        <v>143</v>
      </c>
      <c r="G1558" s="97">
        <v>6380</v>
      </c>
      <c r="H1558" s="98">
        <v>6380</v>
      </c>
    </row>
    <row r="1559" spans="1:8" x14ac:dyDescent="0.2">
      <c r="A1559" s="141" t="s">
        <v>171</v>
      </c>
      <c r="B1559" s="1">
        <v>916</v>
      </c>
      <c r="C1559" s="63" t="s">
        <v>63</v>
      </c>
      <c r="D1559" s="63" t="s">
        <v>50</v>
      </c>
      <c r="E1559" s="30" t="s">
        <v>332</v>
      </c>
      <c r="F1559" s="55"/>
      <c r="G1559" s="125">
        <f>G1560+G1564+G1568+G1572</f>
        <v>88595</v>
      </c>
      <c r="H1559" s="126">
        <f>H1560+H1564+H1568+H1572</f>
        <v>118940</v>
      </c>
    </row>
    <row r="1560" spans="1:8" ht="47.25" x14ac:dyDescent="0.2">
      <c r="A1560" s="136" t="s">
        <v>172</v>
      </c>
      <c r="B1560" s="16">
        <v>916</v>
      </c>
      <c r="C1560" s="17" t="s">
        <v>63</v>
      </c>
      <c r="D1560" s="17" t="s">
        <v>50</v>
      </c>
      <c r="E1560" s="25" t="s">
        <v>333</v>
      </c>
      <c r="F1560" s="17"/>
      <c r="G1560" s="115">
        <f>G1561</f>
        <v>1350</v>
      </c>
      <c r="H1560" s="116">
        <f>H1561</f>
        <v>31695</v>
      </c>
    </row>
    <row r="1561" spans="1:8" ht="31.5" x14ac:dyDescent="0.2">
      <c r="A1561" s="142" t="s">
        <v>18</v>
      </c>
      <c r="B1561" s="65">
        <v>916</v>
      </c>
      <c r="C1561" s="64" t="s">
        <v>63</v>
      </c>
      <c r="D1561" s="64" t="s">
        <v>50</v>
      </c>
      <c r="E1561" s="20" t="s">
        <v>333</v>
      </c>
      <c r="F1561" s="7" t="s">
        <v>20</v>
      </c>
      <c r="G1561" s="97">
        <f t="shared" ref="G1561:H1562" si="414">G1562</f>
        <v>1350</v>
      </c>
      <c r="H1561" s="98">
        <f t="shared" si="414"/>
        <v>31695</v>
      </c>
    </row>
    <row r="1562" spans="1:8" x14ac:dyDescent="0.2">
      <c r="A1562" s="142" t="s">
        <v>25</v>
      </c>
      <c r="B1562" s="65">
        <v>916</v>
      </c>
      <c r="C1562" s="64" t="s">
        <v>63</v>
      </c>
      <c r="D1562" s="64" t="s">
        <v>50</v>
      </c>
      <c r="E1562" s="20" t="s">
        <v>333</v>
      </c>
      <c r="F1562" s="7" t="s">
        <v>26</v>
      </c>
      <c r="G1562" s="97">
        <f t="shared" si="414"/>
        <v>1350</v>
      </c>
      <c r="H1562" s="98">
        <f t="shared" si="414"/>
        <v>31695</v>
      </c>
    </row>
    <row r="1563" spans="1:8" x14ac:dyDescent="0.2">
      <c r="A1563" s="142" t="s">
        <v>136</v>
      </c>
      <c r="B1563" s="65">
        <v>916</v>
      </c>
      <c r="C1563" s="64" t="s">
        <v>63</v>
      </c>
      <c r="D1563" s="64" t="s">
        <v>50</v>
      </c>
      <c r="E1563" s="20" t="s">
        <v>333</v>
      </c>
      <c r="F1563" s="7" t="s">
        <v>143</v>
      </c>
      <c r="G1563" s="97">
        <f>0+1350</f>
        <v>1350</v>
      </c>
      <c r="H1563" s="98">
        <f>30345+1350</f>
        <v>31695</v>
      </c>
    </row>
    <row r="1564" spans="1:8" x14ac:dyDescent="0.2">
      <c r="A1564" s="169" t="s">
        <v>173</v>
      </c>
      <c r="B1564" s="16">
        <v>916</v>
      </c>
      <c r="C1564" s="17" t="s">
        <v>63</v>
      </c>
      <c r="D1564" s="17" t="s">
        <v>50</v>
      </c>
      <c r="E1564" s="25" t="s">
        <v>334</v>
      </c>
      <c r="F1564" s="17"/>
      <c r="G1564" s="115">
        <f t="shared" ref="G1564:H1566" si="415">G1565</f>
        <v>70335</v>
      </c>
      <c r="H1564" s="116">
        <f t="shared" si="415"/>
        <v>70335</v>
      </c>
    </row>
    <row r="1565" spans="1:8" ht="31.5" x14ac:dyDescent="0.2">
      <c r="A1565" s="142" t="s">
        <v>18</v>
      </c>
      <c r="B1565" s="65">
        <v>916</v>
      </c>
      <c r="C1565" s="64" t="s">
        <v>63</v>
      </c>
      <c r="D1565" s="64" t="s">
        <v>50</v>
      </c>
      <c r="E1565" s="20" t="s">
        <v>334</v>
      </c>
      <c r="F1565" s="7" t="s">
        <v>20</v>
      </c>
      <c r="G1565" s="97">
        <f t="shared" si="415"/>
        <v>70335</v>
      </c>
      <c r="H1565" s="98">
        <f t="shared" si="415"/>
        <v>70335</v>
      </c>
    </row>
    <row r="1566" spans="1:8" x14ac:dyDescent="0.2">
      <c r="A1566" s="142" t="s">
        <v>25</v>
      </c>
      <c r="B1566" s="65">
        <v>916</v>
      </c>
      <c r="C1566" s="64" t="s">
        <v>63</v>
      </c>
      <c r="D1566" s="64" t="s">
        <v>50</v>
      </c>
      <c r="E1566" s="20" t="s">
        <v>334</v>
      </c>
      <c r="F1566" s="7" t="s">
        <v>26</v>
      </c>
      <c r="G1566" s="97">
        <f t="shared" si="415"/>
        <v>70335</v>
      </c>
      <c r="H1566" s="98">
        <f t="shared" si="415"/>
        <v>70335</v>
      </c>
    </row>
    <row r="1567" spans="1:8" x14ac:dyDescent="0.2">
      <c r="A1567" s="142" t="s">
        <v>136</v>
      </c>
      <c r="B1567" s="65">
        <v>916</v>
      </c>
      <c r="C1567" s="64" t="s">
        <v>63</v>
      </c>
      <c r="D1567" s="64" t="s">
        <v>50</v>
      </c>
      <c r="E1567" s="20" t="s">
        <v>334</v>
      </c>
      <c r="F1567" s="7" t="s">
        <v>143</v>
      </c>
      <c r="G1567" s="97">
        <v>70335</v>
      </c>
      <c r="H1567" s="98">
        <v>70335</v>
      </c>
    </row>
    <row r="1568" spans="1:8" ht="47.25" x14ac:dyDescent="0.2">
      <c r="A1568" s="157" t="s">
        <v>842</v>
      </c>
      <c r="B1568" s="16">
        <v>916</v>
      </c>
      <c r="C1568" s="17" t="s">
        <v>63</v>
      </c>
      <c r="D1568" s="17" t="s">
        <v>50</v>
      </c>
      <c r="E1568" s="25" t="s">
        <v>843</v>
      </c>
      <c r="F1568" s="51"/>
      <c r="G1568" s="91">
        <f t="shared" ref="G1568:H1568" si="416">G1569</f>
        <v>420</v>
      </c>
      <c r="H1568" s="92">
        <f t="shared" si="416"/>
        <v>420</v>
      </c>
    </row>
    <row r="1569" spans="1:8" ht="31.5" x14ac:dyDescent="0.2">
      <c r="A1569" s="142" t="s">
        <v>22</v>
      </c>
      <c r="B1569" s="65">
        <v>916</v>
      </c>
      <c r="C1569" s="64" t="s">
        <v>63</v>
      </c>
      <c r="D1569" s="64" t="s">
        <v>50</v>
      </c>
      <c r="E1569" s="20" t="s">
        <v>843</v>
      </c>
      <c r="F1569" s="76" t="s">
        <v>15</v>
      </c>
      <c r="G1569" s="97">
        <f t="shared" ref="G1569:H1570" si="417">G1570</f>
        <v>420</v>
      </c>
      <c r="H1569" s="98">
        <f t="shared" si="417"/>
        <v>420</v>
      </c>
    </row>
    <row r="1570" spans="1:8" ht="31.5" x14ac:dyDescent="0.2">
      <c r="A1570" s="142" t="s">
        <v>17</v>
      </c>
      <c r="B1570" s="65">
        <v>916</v>
      </c>
      <c r="C1570" s="64" t="s">
        <v>63</v>
      </c>
      <c r="D1570" s="64" t="s">
        <v>50</v>
      </c>
      <c r="E1570" s="20" t="s">
        <v>843</v>
      </c>
      <c r="F1570" s="76" t="s">
        <v>16</v>
      </c>
      <c r="G1570" s="97">
        <f t="shared" si="417"/>
        <v>420</v>
      </c>
      <c r="H1570" s="98">
        <f t="shared" si="417"/>
        <v>420</v>
      </c>
    </row>
    <row r="1571" spans="1:8" x14ac:dyDescent="0.2">
      <c r="A1571" s="137" t="s">
        <v>826</v>
      </c>
      <c r="B1571" s="65">
        <v>916</v>
      </c>
      <c r="C1571" s="64" t="s">
        <v>63</v>
      </c>
      <c r="D1571" s="64" t="s">
        <v>50</v>
      </c>
      <c r="E1571" s="20" t="s">
        <v>843</v>
      </c>
      <c r="F1571" s="52" t="s">
        <v>126</v>
      </c>
      <c r="G1571" s="97">
        <f>0+420</f>
        <v>420</v>
      </c>
      <c r="H1571" s="98">
        <f>0+420</f>
        <v>420</v>
      </c>
    </row>
    <row r="1572" spans="1:8" x14ac:dyDescent="0.2">
      <c r="A1572" s="136" t="s">
        <v>174</v>
      </c>
      <c r="B1572" s="16">
        <v>916</v>
      </c>
      <c r="C1572" s="17" t="s">
        <v>63</v>
      </c>
      <c r="D1572" s="17" t="s">
        <v>50</v>
      </c>
      <c r="E1572" s="25" t="s">
        <v>335</v>
      </c>
      <c r="F1572" s="17"/>
      <c r="G1572" s="115">
        <f>G1573+G1576+G1578</f>
        <v>16490</v>
      </c>
      <c r="H1572" s="116">
        <f>H1573+H1576+H1578</f>
        <v>16490</v>
      </c>
    </row>
    <row r="1573" spans="1:8" ht="31.5" x14ac:dyDescent="0.2">
      <c r="A1573" s="142" t="s">
        <v>22</v>
      </c>
      <c r="B1573" s="65">
        <v>916</v>
      </c>
      <c r="C1573" s="64" t="s">
        <v>63</v>
      </c>
      <c r="D1573" s="64" t="s">
        <v>50</v>
      </c>
      <c r="E1573" s="20" t="s">
        <v>335</v>
      </c>
      <c r="F1573" s="7" t="s">
        <v>15</v>
      </c>
      <c r="G1573" s="97">
        <f t="shared" ref="G1573:H1574" si="418">G1574</f>
        <v>660</v>
      </c>
      <c r="H1573" s="98">
        <f t="shared" si="418"/>
        <v>660</v>
      </c>
    </row>
    <row r="1574" spans="1:8" ht="31.5" x14ac:dyDescent="0.2">
      <c r="A1574" s="142" t="s">
        <v>17</v>
      </c>
      <c r="B1574" s="65">
        <v>916</v>
      </c>
      <c r="C1574" s="64" t="s">
        <v>63</v>
      </c>
      <c r="D1574" s="64" t="s">
        <v>50</v>
      </c>
      <c r="E1574" s="20" t="s">
        <v>335</v>
      </c>
      <c r="F1574" s="7" t="s">
        <v>16</v>
      </c>
      <c r="G1574" s="97">
        <f t="shared" si="418"/>
        <v>660</v>
      </c>
      <c r="H1574" s="98">
        <f t="shared" si="418"/>
        <v>660</v>
      </c>
    </row>
    <row r="1575" spans="1:8" x14ac:dyDescent="0.2">
      <c r="A1575" s="137" t="s">
        <v>826</v>
      </c>
      <c r="B1575" s="16">
        <v>916</v>
      </c>
      <c r="C1575" s="64" t="s">
        <v>63</v>
      </c>
      <c r="D1575" s="64" t="s">
        <v>50</v>
      </c>
      <c r="E1575" s="20" t="s">
        <v>335</v>
      </c>
      <c r="F1575" s="64" t="s">
        <v>126</v>
      </c>
      <c r="G1575" s="97">
        <v>660</v>
      </c>
      <c r="H1575" s="98">
        <v>660</v>
      </c>
    </row>
    <row r="1576" spans="1:8" x14ac:dyDescent="0.2">
      <c r="A1576" s="137" t="s">
        <v>23</v>
      </c>
      <c r="B1576" s="65">
        <v>916</v>
      </c>
      <c r="C1576" s="64" t="s">
        <v>63</v>
      </c>
      <c r="D1576" s="64" t="s">
        <v>50</v>
      </c>
      <c r="E1576" s="20" t="s">
        <v>335</v>
      </c>
      <c r="F1576" s="64" t="s">
        <v>24</v>
      </c>
      <c r="G1576" s="97">
        <f>G1577</f>
        <v>830</v>
      </c>
      <c r="H1576" s="98">
        <f>H1577</f>
        <v>830</v>
      </c>
    </row>
    <row r="1577" spans="1:8" x14ac:dyDescent="0.2">
      <c r="A1577" s="137" t="s">
        <v>604</v>
      </c>
      <c r="B1577" s="16">
        <v>916</v>
      </c>
      <c r="C1577" s="64" t="s">
        <v>63</v>
      </c>
      <c r="D1577" s="64" t="s">
        <v>50</v>
      </c>
      <c r="E1577" s="20" t="s">
        <v>335</v>
      </c>
      <c r="F1577" s="64" t="s">
        <v>603</v>
      </c>
      <c r="G1577" s="97">
        <f>0+650+180</f>
        <v>830</v>
      </c>
      <c r="H1577" s="98">
        <f>0+650+180</f>
        <v>830</v>
      </c>
    </row>
    <row r="1578" spans="1:8" ht="31.5" x14ac:dyDescent="0.2">
      <c r="A1578" s="142" t="s">
        <v>18</v>
      </c>
      <c r="B1578" s="65">
        <v>916</v>
      </c>
      <c r="C1578" s="64" t="s">
        <v>63</v>
      </c>
      <c r="D1578" s="64" t="s">
        <v>50</v>
      </c>
      <c r="E1578" s="20" t="s">
        <v>335</v>
      </c>
      <c r="F1578" s="7" t="s">
        <v>20</v>
      </c>
      <c r="G1578" s="97">
        <f t="shared" ref="G1578:H1579" si="419">G1579</f>
        <v>15000</v>
      </c>
      <c r="H1578" s="98">
        <f t="shared" si="419"/>
        <v>15000</v>
      </c>
    </row>
    <row r="1579" spans="1:8" x14ac:dyDescent="0.2">
      <c r="A1579" s="142" t="s">
        <v>25</v>
      </c>
      <c r="B1579" s="65">
        <v>916</v>
      </c>
      <c r="C1579" s="64" t="s">
        <v>63</v>
      </c>
      <c r="D1579" s="64" t="s">
        <v>50</v>
      </c>
      <c r="E1579" s="20" t="s">
        <v>335</v>
      </c>
      <c r="F1579" s="7" t="s">
        <v>26</v>
      </c>
      <c r="G1579" s="97">
        <f t="shared" si="419"/>
        <v>15000</v>
      </c>
      <c r="H1579" s="98">
        <f t="shared" si="419"/>
        <v>15000</v>
      </c>
    </row>
    <row r="1580" spans="1:8" x14ac:dyDescent="0.2">
      <c r="A1580" s="142" t="s">
        <v>136</v>
      </c>
      <c r="B1580" s="65">
        <v>916</v>
      </c>
      <c r="C1580" s="64" t="s">
        <v>63</v>
      </c>
      <c r="D1580" s="64" t="s">
        <v>50</v>
      </c>
      <c r="E1580" s="20" t="s">
        <v>335</v>
      </c>
      <c r="F1580" s="7" t="s">
        <v>143</v>
      </c>
      <c r="G1580" s="97">
        <f>16350-1350</f>
        <v>15000</v>
      </c>
      <c r="H1580" s="98">
        <f>16350-1350</f>
        <v>15000</v>
      </c>
    </row>
    <row r="1581" spans="1:8" ht="157.5" x14ac:dyDescent="0.2">
      <c r="A1581" s="141" t="s">
        <v>913</v>
      </c>
      <c r="B1581" s="1">
        <v>916</v>
      </c>
      <c r="C1581" s="63" t="s">
        <v>63</v>
      </c>
      <c r="D1581" s="63" t="s">
        <v>50</v>
      </c>
      <c r="E1581" s="30" t="s">
        <v>336</v>
      </c>
      <c r="F1581" s="57"/>
      <c r="G1581" s="127">
        <f>G1582</f>
        <v>1600392</v>
      </c>
      <c r="H1581" s="128">
        <f>H1582</f>
        <v>1600392</v>
      </c>
    </row>
    <row r="1582" spans="1:8" ht="31.5" x14ac:dyDescent="0.2">
      <c r="A1582" s="142" t="s">
        <v>18</v>
      </c>
      <c r="B1582" s="65">
        <v>916</v>
      </c>
      <c r="C1582" s="64" t="s">
        <v>63</v>
      </c>
      <c r="D1582" s="64" t="s">
        <v>50</v>
      </c>
      <c r="E1582" s="27" t="s">
        <v>336</v>
      </c>
      <c r="F1582" s="7" t="s">
        <v>20</v>
      </c>
      <c r="G1582" s="95">
        <f>G1584</f>
        <v>1600392</v>
      </c>
      <c r="H1582" s="96">
        <f>H1584</f>
        <v>1600392</v>
      </c>
    </row>
    <row r="1583" spans="1:8" x14ac:dyDescent="0.2">
      <c r="A1583" s="142" t="s">
        <v>25</v>
      </c>
      <c r="B1583" s="65">
        <v>916</v>
      </c>
      <c r="C1583" s="64" t="s">
        <v>63</v>
      </c>
      <c r="D1583" s="64" t="s">
        <v>50</v>
      </c>
      <c r="E1583" s="27" t="s">
        <v>336</v>
      </c>
      <c r="F1583" s="7" t="s">
        <v>26</v>
      </c>
      <c r="G1583" s="95">
        <f>G1584</f>
        <v>1600392</v>
      </c>
      <c r="H1583" s="96">
        <f>H1584</f>
        <v>1600392</v>
      </c>
    </row>
    <row r="1584" spans="1:8" ht="47.25" x14ac:dyDescent="0.2">
      <c r="A1584" s="137" t="s">
        <v>142</v>
      </c>
      <c r="B1584" s="65">
        <v>916</v>
      </c>
      <c r="C1584" s="64" t="s">
        <v>63</v>
      </c>
      <c r="D1584" s="64" t="s">
        <v>50</v>
      </c>
      <c r="E1584" s="27" t="s">
        <v>336</v>
      </c>
      <c r="F1584" s="64" t="s">
        <v>144</v>
      </c>
      <c r="G1584" s="93">
        <f t="shared" ref="G1584:H1584" si="420">1432011+168381</f>
        <v>1600392</v>
      </c>
      <c r="H1584" s="94">
        <f t="shared" si="420"/>
        <v>1600392</v>
      </c>
    </row>
    <row r="1585" spans="1:8" ht="148.5" customHeight="1" x14ac:dyDescent="0.2">
      <c r="A1585" s="141" t="s">
        <v>914</v>
      </c>
      <c r="B1585" s="1">
        <v>916</v>
      </c>
      <c r="C1585" s="63" t="s">
        <v>63</v>
      </c>
      <c r="D1585" s="63" t="s">
        <v>50</v>
      </c>
      <c r="E1585" s="30" t="s">
        <v>337</v>
      </c>
      <c r="F1585" s="57"/>
      <c r="G1585" s="127">
        <f t="shared" ref="G1585:H1586" si="421">G1586</f>
        <v>201016</v>
      </c>
      <c r="H1585" s="128">
        <f t="shared" si="421"/>
        <v>201016</v>
      </c>
    </row>
    <row r="1586" spans="1:8" ht="31.5" x14ac:dyDescent="0.2">
      <c r="A1586" s="142" t="s">
        <v>18</v>
      </c>
      <c r="B1586" s="65">
        <v>916</v>
      </c>
      <c r="C1586" s="64" t="s">
        <v>63</v>
      </c>
      <c r="D1586" s="64" t="s">
        <v>50</v>
      </c>
      <c r="E1586" s="27" t="s">
        <v>337</v>
      </c>
      <c r="F1586" s="48">
        <v>600</v>
      </c>
      <c r="G1586" s="95">
        <f t="shared" si="421"/>
        <v>201016</v>
      </c>
      <c r="H1586" s="96">
        <f t="shared" si="421"/>
        <v>201016</v>
      </c>
    </row>
    <row r="1587" spans="1:8" ht="31.5" x14ac:dyDescent="0.2">
      <c r="A1587" s="142" t="s">
        <v>27</v>
      </c>
      <c r="B1587" s="65">
        <v>916</v>
      </c>
      <c r="C1587" s="64" t="s">
        <v>63</v>
      </c>
      <c r="D1587" s="64" t="s">
        <v>50</v>
      </c>
      <c r="E1587" s="27" t="s">
        <v>337</v>
      </c>
      <c r="F1587" s="48">
        <v>630</v>
      </c>
      <c r="G1587" s="95">
        <f>G1588</f>
        <v>201016</v>
      </c>
      <c r="H1587" s="96">
        <f>H1588</f>
        <v>201016</v>
      </c>
    </row>
    <row r="1588" spans="1:8" ht="31.5" x14ac:dyDescent="0.2">
      <c r="A1588" s="137" t="s">
        <v>931</v>
      </c>
      <c r="B1588" s="65">
        <v>916</v>
      </c>
      <c r="C1588" s="64" t="s">
        <v>63</v>
      </c>
      <c r="D1588" s="64" t="s">
        <v>50</v>
      </c>
      <c r="E1588" s="27" t="s">
        <v>337</v>
      </c>
      <c r="F1588" s="48">
        <v>631</v>
      </c>
      <c r="G1588" s="95">
        <f t="shared" ref="G1588:H1588" si="422">166380+34636</f>
        <v>201016</v>
      </c>
      <c r="H1588" s="96">
        <f t="shared" si="422"/>
        <v>201016</v>
      </c>
    </row>
    <row r="1589" spans="1:8" ht="110.25" x14ac:dyDescent="0.2">
      <c r="A1589" s="141" t="s">
        <v>915</v>
      </c>
      <c r="B1589" s="1">
        <v>916</v>
      </c>
      <c r="C1589" s="63" t="s">
        <v>63</v>
      </c>
      <c r="D1589" s="63" t="s">
        <v>50</v>
      </c>
      <c r="E1589" s="30" t="s">
        <v>338</v>
      </c>
      <c r="F1589" s="63"/>
      <c r="G1589" s="100">
        <f>G1590</f>
        <v>127095</v>
      </c>
      <c r="H1589" s="101">
        <f>H1590</f>
        <v>127095</v>
      </c>
    </row>
    <row r="1590" spans="1:8" ht="31.5" x14ac:dyDescent="0.2">
      <c r="A1590" s="142" t="s">
        <v>18</v>
      </c>
      <c r="B1590" s="65">
        <v>916</v>
      </c>
      <c r="C1590" s="64" t="s">
        <v>63</v>
      </c>
      <c r="D1590" s="64" t="s">
        <v>50</v>
      </c>
      <c r="E1590" s="20" t="s">
        <v>338</v>
      </c>
      <c r="F1590" s="7" t="s">
        <v>20</v>
      </c>
      <c r="G1590" s="93">
        <f>G1591+G1593</f>
        <v>127095</v>
      </c>
      <c r="H1590" s="94">
        <f>H1591+H1593</f>
        <v>127095</v>
      </c>
    </row>
    <row r="1591" spans="1:8" x14ac:dyDescent="0.2">
      <c r="A1591" s="142" t="s">
        <v>25</v>
      </c>
      <c r="B1591" s="65">
        <v>916</v>
      </c>
      <c r="C1591" s="64" t="s">
        <v>63</v>
      </c>
      <c r="D1591" s="64" t="s">
        <v>50</v>
      </c>
      <c r="E1591" s="20" t="s">
        <v>338</v>
      </c>
      <c r="F1591" s="7" t="s">
        <v>26</v>
      </c>
      <c r="G1591" s="93">
        <f>G1592</f>
        <v>118780</v>
      </c>
      <c r="H1591" s="94">
        <f>H1592</f>
        <v>118780</v>
      </c>
    </row>
    <row r="1592" spans="1:8" x14ac:dyDescent="0.2">
      <c r="A1592" s="142" t="s">
        <v>136</v>
      </c>
      <c r="B1592" s="65">
        <v>916</v>
      </c>
      <c r="C1592" s="64" t="s">
        <v>63</v>
      </c>
      <c r="D1592" s="64" t="s">
        <v>50</v>
      </c>
      <c r="E1592" s="20" t="s">
        <v>338</v>
      </c>
      <c r="F1592" s="7" t="s">
        <v>143</v>
      </c>
      <c r="G1592" s="93">
        <f t="shared" ref="G1592:H1592" si="423">103638+15142</f>
        <v>118780</v>
      </c>
      <c r="H1592" s="94">
        <f t="shared" si="423"/>
        <v>118780</v>
      </c>
    </row>
    <row r="1593" spans="1:8" ht="31.5" x14ac:dyDescent="0.2">
      <c r="A1593" s="142" t="s">
        <v>27</v>
      </c>
      <c r="B1593" s="65">
        <v>916</v>
      </c>
      <c r="C1593" s="64" t="s">
        <v>63</v>
      </c>
      <c r="D1593" s="64" t="s">
        <v>50</v>
      </c>
      <c r="E1593" s="20" t="s">
        <v>338</v>
      </c>
      <c r="F1593" s="7" t="s">
        <v>0</v>
      </c>
      <c r="G1593" s="93">
        <f>G1594</f>
        <v>8315</v>
      </c>
      <c r="H1593" s="94">
        <f>H1594</f>
        <v>8315</v>
      </c>
    </row>
    <row r="1594" spans="1:8" ht="31.5" x14ac:dyDescent="0.2">
      <c r="A1594" s="137" t="s">
        <v>931</v>
      </c>
      <c r="B1594" s="65">
        <v>916</v>
      </c>
      <c r="C1594" s="64" t="s">
        <v>63</v>
      </c>
      <c r="D1594" s="64" t="s">
        <v>50</v>
      </c>
      <c r="E1594" s="20" t="s">
        <v>338</v>
      </c>
      <c r="F1594" s="48">
        <v>631</v>
      </c>
      <c r="G1594" s="93">
        <f t="shared" ref="G1594:H1594" si="424">7000+1315</f>
        <v>8315</v>
      </c>
      <c r="H1594" s="94">
        <f t="shared" si="424"/>
        <v>8315</v>
      </c>
    </row>
    <row r="1595" spans="1:8" ht="63" x14ac:dyDescent="0.2">
      <c r="A1595" s="141" t="s">
        <v>916</v>
      </c>
      <c r="B1595" s="1">
        <v>916</v>
      </c>
      <c r="C1595" s="63" t="s">
        <v>63</v>
      </c>
      <c r="D1595" s="63" t="s">
        <v>50</v>
      </c>
      <c r="E1595" s="30" t="s">
        <v>421</v>
      </c>
      <c r="F1595" s="63"/>
      <c r="G1595" s="100">
        <f t="shared" ref="G1595:H1597" si="425">G1596</f>
        <v>38</v>
      </c>
      <c r="H1595" s="101">
        <f t="shared" si="425"/>
        <v>38</v>
      </c>
    </row>
    <row r="1596" spans="1:8" x14ac:dyDescent="0.2">
      <c r="A1596" s="142" t="s">
        <v>23</v>
      </c>
      <c r="B1596" s="65">
        <v>916</v>
      </c>
      <c r="C1596" s="64" t="s">
        <v>63</v>
      </c>
      <c r="D1596" s="64" t="s">
        <v>50</v>
      </c>
      <c r="E1596" s="27" t="s">
        <v>421</v>
      </c>
      <c r="F1596" s="7" t="s">
        <v>24</v>
      </c>
      <c r="G1596" s="95">
        <f t="shared" si="425"/>
        <v>38</v>
      </c>
      <c r="H1596" s="96">
        <f t="shared" si="425"/>
        <v>38</v>
      </c>
    </row>
    <row r="1597" spans="1:8" ht="31.5" x14ac:dyDescent="0.2">
      <c r="A1597" s="142" t="s">
        <v>156</v>
      </c>
      <c r="B1597" s="65">
        <v>916</v>
      </c>
      <c r="C1597" s="64" t="s">
        <v>63</v>
      </c>
      <c r="D1597" s="64" t="s">
        <v>50</v>
      </c>
      <c r="E1597" s="27" t="s">
        <v>421</v>
      </c>
      <c r="F1597" s="7" t="s">
        <v>160</v>
      </c>
      <c r="G1597" s="95">
        <f t="shared" si="425"/>
        <v>38</v>
      </c>
      <c r="H1597" s="96">
        <f t="shared" si="425"/>
        <v>38</v>
      </c>
    </row>
    <row r="1598" spans="1:8" ht="31.5" x14ac:dyDescent="0.2">
      <c r="A1598" s="142" t="s">
        <v>196</v>
      </c>
      <c r="B1598" s="65">
        <v>916</v>
      </c>
      <c r="C1598" s="64" t="s">
        <v>63</v>
      </c>
      <c r="D1598" s="64" t="s">
        <v>50</v>
      </c>
      <c r="E1598" s="27" t="s">
        <v>421</v>
      </c>
      <c r="F1598" s="7" t="s">
        <v>161</v>
      </c>
      <c r="G1598" s="93">
        <f t="shared" ref="G1598:H1598" si="426">1731-1693</f>
        <v>38</v>
      </c>
      <c r="H1598" s="94">
        <f t="shared" si="426"/>
        <v>38</v>
      </c>
    </row>
    <row r="1599" spans="1:8" ht="63.75" customHeight="1" x14ac:dyDescent="0.2">
      <c r="A1599" s="170" t="s">
        <v>917</v>
      </c>
      <c r="B1599" s="1">
        <v>916</v>
      </c>
      <c r="C1599" s="63" t="s">
        <v>63</v>
      </c>
      <c r="D1599" s="63" t="s">
        <v>50</v>
      </c>
      <c r="E1599" s="30" t="s">
        <v>844</v>
      </c>
      <c r="F1599" s="75"/>
      <c r="G1599" s="100">
        <f t="shared" ref="G1599:H1601" si="427">G1600</f>
        <v>1680</v>
      </c>
      <c r="H1599" s="101">
        <f t="shared" si="427"/>
        <v>1680</v>
      </c>
    </row>
    <row r="1600" spans="1:8" ht="34.5" customHeight="1" x14ac:dyDescent="0.2">
      <c r="A1600" s="137" t="s">
        <v>22</v>
      </c>
      <c r="B1600" s="65">
        <v>916</v>
      </c>
      <c r="C1600" s="64" t="s">
        <v>63</v>
      </c>
      <c r="D1600" s="64" t="s">
        <v>50</v>
      </c>
      <c r="E1600" s="27" t="s">
        <v>844</v>
      </c>
      <c r="F1600" s="64" t="s">
        <v>15</v>
      </c>
      <c r="G1600" s="95">
        <f t="shared" si="427"/>
        <v>1680</v>
      </c>
      <c r="H1600" s="96">
        <f t="shared" si="427"/>
        <v>1680</v>
      </c>
    </row>
    <row r="1601" spans="1:8" ht="34.5" customHeight="1" x14ac:dyDescent="0.2">
      <c r="A1601" s="137" t="s">
        <v>17</v>
      </c>
      <c r="B1601" s="65">
        <v>916</v>
      </c>
      <c r="C1601" s="64" t="s">
        <v>63</v>
      </c>
      <c r="D1601" s="64" t="s">
        <v>50</v>
      </c>
      <c r="E1601" s="27" t="s">
        <v>844</v>
      </c>
      <c r="F1601" s="64" t="s">
        <v>16</v>
      </c>
      <c r="G1601" s="95">
        <f t="shared" si="427"/>
        <v>1680</v>
      </c>
      <c r="H1601" s="96">
        <f t="shared" si="427"/>
        <v>1680</v>
      </c>
    </row>
    <row r="1602" spans="1:8" ht="21" customHeight="1" x14ac:dyDescent="0.2">
      <c r="A1602" s="137" t="s">
        <v>826</v>
      </c>
      <c r="B1602" s="65">
        <v>916</v>
      </c>
      <c r="C1602" s="64" t="s">
        <v>63</v>
      </c>
      <c r="D1602" s="64" t="s">
        <v>50</v>
      </c>
      <c r="E1602" s="27" t="s">
        <v>844</v>
      </c>
      <c r="F1602" s="64" t="s">
        <v>126</v>
      </c>
      <c r="G1602" s="93">
        <f>0+1680</f>
        <v>1680</v>
      </c>
      <c r="H1602" s="94">
        <f>0+1680</f>
        <v>1680</v>
      </c>
    </row>
    <row r="1603" spans="1:8" ht="31.5" x14ac:dyDescent="0.2">
      <c r="A1603" s="141" t="s">
        <v>175</v>
      </c>
      <c r="B1603" s="1">
        <v>916</v>
      </c>
      <c r="C1603" s="63" t="s">
        <v>63</v>
      </c>
      <c r="D1603" s="63" t="s">
        <v>50</v>
      </c>
      <c r="E1603" s="63" t="s">
        <v>339</v>
      </c>
      <c r="F1603" s="63"/>
      <c r="G1603" s="100">
        <f t="shared" ref="G1603:H1604" si="428">G1604</f>
        <v>337655</v>
      </c>
      <c r="H1603" s="101">
        <f t="shared" si="428"/>
        <v>340655</v>
      </c>
    </row>
    <row r="1604" spans="1:8" ht="31.5" x14ac:dyDescent="0.2">
      <c r="A1604" s="142" t="s">
        <v>18</v>
      </c>
      <c r="B1604" s="65">
        <v>916</v>
      </c>
      <c r="C1604" s="64" t="s">
        <v>63</v>
      </c>
      <c r="D1604" s="64" t="s">
        <v>50</v>
      </c>
      <c r="E1604" s="64" t="s">
        <v>339</v>
      </c>
      <c r="F1604" s="64" t="s">
        <v>20</v>
      </c>
      <c r="G1604" s="93">
        <f t="shared" si="428"/>
        <v>337655</v>
      </c>
      <c r="H1604" s="94">
        <f t="shared" si="428"/>
        <v>340655</v>
      </c>
    </row>
    <row r="1605" spans="1:8" x14ac:dyDescent="0.2">
      <c r="A1605" s="137" t="s">
        <v>25</v>
      </c>
      <c r="B1605" s="65">
        <v>916</v>
      </c>
      <c r="C1605" s="64" t="s">
        <v>63</v>
      </c>
      <c r="D1605" s="64" t="s">
        <v>50</v>
      </c>
      <c r="E1605" s="64" t="s">
        <v>339</v>
      </c>
      <c r="F1605" s="64" t="s">
        <v>26</v>
      </c>
      <c r="G1605" s="93">
        <f>G1606</f>
        <v>337655</v>
      </c>
      <c r="H1605" s="94">
        <f>H1606</f>
        <v>340655</v>
      </c>
    </row>
    <row r="1606" spans="1:8" ht="47.25" x14ac:dyDescent="0.2">
      <c r="A1606" s="137" t="s">
        <v>142</v>
      </c>
      <c r="B1606" s="65">
        <v>916</v>
      </c>
      <c r="C1606" s="64" t="s">
        <v>63</v>
      </c>
      <c r="D1606" s="64" t="s">
        <v>50</v>
      </c>
      <c r="E1606" s="64" t="s">
        <v>339</v>
      </c>
      <c r="F1606" s="64" t="s">
        <v>144</v>
      </c>
      <c r="G1606" s="93">
        <v>337655</v>
      </c>
      <c r="H1606" s="94">
        <v>340655</v>
      </c>
    </row>
    <row r="1607" spans="1:8" x14ac:dyDescent="0.2">
      <c r="A1607" s="140" t="s">
        <v>474</v>
      </c>
      <c r="B1607" s="2">
        <v>916</v>
      </c>
      <c r="C1607" s="15" t="s">
        <v>63</v>
      </c>
      <c r="D1607" s="15" t="s">
        <v>50</v>
      </c>
      <c r="E1607" s="24" t="s">
        <v>340</v>
      </c>
      <c r="F1607" s="32"/>
      <c r="G1607" s="71">
        <f t="shared" ref="G1607:H1608" si="429">G1608</f>
        <v>357.5</v>
      </c>
      <c r="H1607" s="82">
        <f t="shared" si="429"/>
        <v>357.5</v>
      </c>
    </row>
    <row r="1608" spans="1:8" x14ac:dyDescent="0.2">
      <c r="A1608" s="141" t="s">
        <v>171</v>
      </c>
      <c r="B1608" s="1">
        <v>916</v>
      </c>
      <c r="C1608" s="63" t="s">
        <v>63</v>
      </c>
      <c r="D1608" s="63" t="s">
        <v>50</v>
      </c>
      <c r="E1608" s="30" t="s">
        <v>341</v>
      </c>
      <c r="F1608" s="63"/>
      <c r="G1608" s="100">
        <f t="shared" si="429"/>
        <v>357.5</v>
      </c>
      <c r="H1608" s="101">
        <f t="shared" si="429"/>
        <v>357.5</v>
      </c>
    </row>
    <row r="1609" spans="1:8" x14ac:dyDescent="0.2">
      <c r="A1609" s="136" t="s">
        <v>174</v>
      </c>
      <c r="B1609" s="16">
        <v>916</v>
      </c>
      <c r="C1609" s="17" t="s">
        <v>63</v>
      </c>
      <c r="D1609" s="17" t="s">
        <v>50</v>
      </c>
      <c r="E1609" s="25" t="s">
        <v>342</v>
      </c>
      <c r="F1609" s="17"/>
      <c r="G1609" s="91">
        <f>G1610+G1613</f>
        <v>357.5</v>
      </c>
      <c r="H1609" s="92">
        <f>H1610+H1613</f>
        <v>357.5</v>
      </c>
    </row>
    <row r="1610" spans="1:8" ht="31.5" x14ac:dyDescent="0.2">
      <c r="A1610" s="142" t="s">
        <v>22</v>
      </c>
      <c r="B1610" s="65">
        <v>916</v>
      </c>
      <c r="C1610" s="64" t="s">
        <v>63</v>
      </c>
      <c r="D1610" s="64" t="s">
        <v>50</v>
      </c>
      <c r="E1610" s="20" t="s">
        <v>342</v>
      </c>
      <c r="F1610" s="7" t="s">
        <v>15</v>
      </c>
      <c r="G1610" s="93">
        <f t="shared" ref="G1610:H1611" si="430">G1611</f>
        <v>100</v>
      </c>
      <c r="H1610" s="94">
        <f t="shared" si="430"/>
        <v>100</v>
      </c>
    </row>
    <row r="1611" spans="1:8" ht="31.5" x14ac:dyDescent="0.2">
      <c r="A1611" s="142" t="s">
        <v>17</v>
      </c>
      <c r="B1611" s="65">
        <v>916</v>
      </c>
      <c r="C1611" s="64" t="s">
        <v>63</v>
      </c>
      <c r="D1611" s="64" t="s">
        <v>50</v>
      </c>
      <c r="E1611" s="20" t="s">
        <v>342</v>
      </c>
      <c r="F1611" s="7" t="s">
        <v>16</v>
      </c>
      <c r="G1611" s="93">
        <f t="shared" si="430"/>
        <v>100</v>
      </c>
      <c r="H1611" s="94">
        <f t="shared" si="430"/>
        <v>100</v>
      </c>
    </row>
    <row r="1612" spans="1:8" x14ac:dyDescent="0.2">
      <c r="A1612" s="137" t="s">
        <v>826</v>
      </c>
      <c r="B1612" s="65">
        <v>916</v>
      </c>
      <c r="C1612" s="64" t="s">
        <v>63</v>
      </c>
      <c r="D1612" s="64" t="s">
        <v>50</v>
      </c>
      <c r="E1612" s="20" t="s">
        <v>342</v>
      </c>
      <c r="F1612" s="64" t="s">
        <v>126</v>
      </c>
      <c r="G1612" s="93">
        <v>100</v>
      </c>
      <c r="H1612" s="94">
        <v>100</v>
      </c>
    </row>
    <row r="1613" spans="1:8" ht="31.5" x14ac:dyDescent="0.2">
      <c r="A1613" s="142" t="s">
        <v>18</v>
      </c>
      <c r="B1613" s="65">
        <v>916</v>
      </c>
      <c r="C1613" s="64" t="s">
        <v>63</v>
      </c>
      <c r="D1613" s="64" t="s">
        <v>50</v>
      </c>
      <c r="E1613" s="20" t="s">
        <v>342</v>
      </c>
      <c r="F1613" s="7" t="s">
        <v>20</v>
      </c>
      <c r="G1613" s="93">
        <f t="shared" ref="G1613:H1614" si="431">G1614</f>
        <v>257.5</v>
      </c>
      <c r="H1613" s="94">
        <f t="shared" si="431"/>
        <v>257.5</v>
      </c>
    </row>
    <row r="1614" spans="1:8" x14ac:dyDescent="0.2">
      <c r="A1614" s="142" t="s">
        <v>25</v>
      </c>
      <c r="B1614" s="65">
        <v>916</v>
      </c>
      <c r="C1614" s="64" t="s">
        <v>63</v>
      </c>
      <c r="D1614" s="64" t="s">
        <v>50</v>
      </c>
      <c r="E1614" s="20" t="s">
        <v>342</v>
      </c>
      <c r="F1614" s="7" t="s">
        <v>26</v>
      </c>
      <c r="G1614" s="93">
        <f t="shared" si="431"/>
        <v>257.5</v>
      </c>
      <c r="H1614" s="94">
        <f t="shared" si="431"/>
        <v>257.5</v>
      </c>
    </row>
    <row r="1615" spans="1:8" x14ac:dyDescent="0.2">
      <c r="A1615" s="142" t="s">
        <v>136</v>
      </c>
      <c r="B1615" s="65">
        <v>916</v>
      </c>
      <c r="C1615" s="64" t="s">
        <v>63</v>
      </c>
      <c r="D1615" s="64" t="s">
        <v>50</v>
      </c>
      <c r="E1615" s="20" t="s">
        <v>342</v>
      </c>
      <c r="F1615" s="7" t="s">
        <v>143</v>
      </c>
      <c r="G1615" s="93">
        <v>257.5</v>
      </c>
      <c r="H1615" s="94">
        <v>257.5</v>
      </c>
    </row>
    <row r="1616" spans="1:8" ht="31.5" x14ac:dyDescent="0.2">
      <c r="A1616" s="162" t="s">
        <v>94</v>
      </c>
      <c r="B1616" s="1">
        <v>916</v>
      </c>
      <c r="C1616" s="63" t="s">
        <v>63</v>
      </c>
      <c r="D1616" s="63" t="s">
        <v>50</v>
      </c>
      <c r="E1616" s="63" t="s">
        <v>271</v>
      </c>
      <c r="F1616" s="63"/>
      <c r="G1616" s="100">
        <f>G1617+G1623</f>
        <v>950</v>
      </c>
      <c r="H1616" s="101">
        <f>H1617+H1623</f>
        <v>950</v>
      </c>
    </row>
    <row r="1617" spans="1:8" ht="63" x14ac:dyDescent="0.2">
      <c r="A1617" s="140" t="s">
        <v>270</v>
      </c>
      <c r="B1617" s="2">
        <v>916</v>
      </c>
      <c r="C1617" s="15" t="s">
        <v>63</v>
      </c>
      <c r="D1617" s="15" t="s">
        <v>50</v>
      </c>
      <c r="E1617" s="24" t="s">
        <v>272</v>
      </c>
      <c r="F1617" s="32"/>
      <c r="G1617" s="71">
        <f t="shared" ref="G1617:H1619" si="432">G1618</f>
        <v>660</v>
      </c>
      <c r="H1617" s="82">
        <f t="shared" si="432"/>
        <v>660</v>
      </c>
    </row>
    <row r="1618" spans="1:8" x14ac:dyDescent="0.2">
      <c r="A1618" s="141" t="s">
        <v>176</v>
      </c>
      <c r="B1618" s="1">
        <v>916</v>
      </c>
      <c r="C1618" s="63" t="s">
        <v>63</v>
      </c>
      <c r="D1618" s="63" t="s">
        <v>50</v>
      </c>
      <c r="E1618" s="30" t="s">
        <v>343</v>
      </c>
      <c r="F1618" s="63"/>
      <c r="G1618" s="100">
        <f t="shared" si="432"/>
        <v>660</v>
      </c>
      <c r="H1618" s="101">
        <f t="shared" si="432"/>
        <v>660</v>
      </c>
    </row>
    <row r="1619" spans="1:8" x14ac:dyDescent="0.2">
      <c r="A1619" s="136" t="s">
        <v>177</v>
      </c>
      <c r="B1619" s="16">
        <v>916</v>
      </c>
      <c r="C1619" s="17" t="s">
        <v>63</v>
      </c>
      <c r="D1619" s="17" t="s">
        <v>50</v>
      </c>
      <c r="E1619" s="25" t="s">
        <v>344</v>
      </c>
      <c r="F1619" s="17"/>
      <c r="G1619" s="91">
        <f t="shared" si="432"/>
        <v>660</v>
      </c>
      <c r="H1619" s="92">
        <f t="shared" si="432"/>
        <v>660</v>
      </c>
    </row>
    <row r="1620" spans="1:8" ht="31.5" x14ac:dyDescent="0.2">
      <c r="A1620" s="142" t="s">
        <v>18</v>
      </c>
      <c r="B1620" s="65">
        <v>916</v>
      </c>
      <c r="C1620" s="64" t="s">
        <v>63</v>
      </c>
      <c r="D1620" s="64" t="s">
        <v>50</v>
      </c>
      <c r="E1620" s="20" t="s">
        <v>344</v>
      </c>
      <c r="F1620" s="7" t="s">
        <v>20</v>
      </c>
      <c r="G1620" s="93">
        <f t="shared" ref="G1620:H1621" si="433">G1621</f>
        <v>660</v>
      </c>
      <c r="H1620" s="94">
        <f t="shared" si="433"/>
        <v>660</v>
      </c>
    </row>
    <row r="1621" spans="1:8" x14ac:dyDescent="0.2">
      <c r="A1621" s="142" t="s">
        <v>25</v>
      </c>
      <c r="B1621" s="65">
        <v>916</v>
      </c>
      <c r="C1621" s="17" t="s">
        <v>63</v>
      </c>
      <c r="D1621" s="17" t="s">
        <v>50</v>
      </c>
      <c r="E1621" s="20" t="s">
        <v>344</v>
      </c>
      <c r="F1621" s="7" t="s">
        <v>26</v>
      </c>
      <c r="G1621" s="93">
        <f t="shared" si="433"/>
        <v>660</v>
      </c>
      <c r="H1621" s="94">
        <f t="shared" si="433"/>
        <v>660</v>
      </c>
    </row>
    <row r="1622" spans="1:8" x14ac:dyDescent="0.2">
      <c r="A1622" s="142" t="s">
        <v>136</v>
      </c>
      <c r="B1622" s="65">
        <v>916</v>
      </c>
      <c r="C1622" s="64" t="s">
        <v>63</v>
      </c>
      <c r="D1622" s="64" t="s">
        <v>50</v>
      </c>
      <c r="E1622" s="20" t="s">
        <v>344</v>
      </c>
      <c r="F1622" s="7" t="s">
        <v>143</v>
      </c>
      <c r="G1622" s="93">
        <v>660</v>
      </c>
      <c r="H1622" s="94">
        <v>660</v>
      </c>
    </row>
    <row r="1623" spans="1:8" ht="63" x14ac:dyDescent="0.2">
      <c r="A1623" s="140" t="s">
        <v>270</v>
      </c>
      <c r="B1623" s="1">
        <v>916</v>
      </c>
      <c r="C1623" s="63" t="s">
        <v>63</v>
      </c>
      <c r="D1623" s="63" t="s">
        <v>50</v>
      </c>
      <c r="E1623" s="24" t="s">
        <v>346</v>
      </c>
      <c r="F1623" s="32"/>
      <c r="G1623" s="71">
        <f t="shared" ref="G1623:H1625" si="434">G1624</f>
        <v>290</v>
      </c>
      <c r="H1623" s="82">
        <f t="shared" si="434"/>
        <v>290</v>
      </c>
    </row>
    <row r="1624" spans="1:8" x14ac:dyDescent="0.2">
      <c r="A1624" s="141" t="s">
        <v>176</v>
      </c>
      <c r="B1624" s="1">
        <v>916</v>
      </c>
      <c r="C1624" s="63" t="s">
        <v>63</v>
      </c>
      <c r="D1624" s="63" t="s">
        <v>50</v>
      </c>
      <c r="E1624" s="30" t="s">
        <v>347</v>
      </c>
      <c r="F1624" s="63"/>
      <c r="G1624" s="100">
        <f t="shared" si="434"/>
        <v>290</v>
      </c>
      <c r="H1624" s="101">
        <f t="shared" si="434"/>
        <v>290</v>
      </c>
    </row>
    <row r="1625" spans="1:8" x14ac:dyDescent="0.2">
      <c r="A1625" s="136" t="s">
        <v>177</v>
      </c>
      <c r="B1625" s="16">
        <v>916</v>
      </c>
      <c r="C1625" s="17" t="s">
        <v>63</v>
      </c>
      <c r="D1625" s="17" t="s">
        <v>50</v>
      </c>
      <c r="E1625" s="25" t="s">
        <v>348</v>
      </c>
      <c r="F1625" s="17"/>
      <c r="G1625" s="91">
        <f t="shared" si="434"/>
        <v>290</v>
      </c>
      <c r="H1625" s="92">
        <f t="shared" si="434"/>
        <v>290</v>
      </c>
    </row>
    <row r="1626" spans="1:8" ht="31.5" x14ac:dyDescent="0.2">
      <c r="A1626" s="142" t="s">
        <v>18</v>
      </c>
      <c r="B1626" s="65">
        <v>916</v>
      </c>
      <c r="C1626" s="64" t="s">
        <v>63</v>
      </c>
      <c r="D1626" s="64" t="s">
        <v>50</v>
      </c>
      <c r="E1626" s="20" t="s">
        <v>348</v>
      </c>
      <c r="F1626" s="7" t="s">
        <v>20</v>
      </c>
      <c r="G1626" s="93">
        <f t="shared" ref="G1626:H1627" si="435">G1627</f>
        <v>290</v>
      </c>
      <c r="H1626" s="94">
        <f t="shared" si="435"/>
        <v>290</v>
      </c>
    </row>
    <row r="1627" spans="1:8" x14ac:dyDescent="0.2">
      <c r="A1627" s="142" t="s">
        <v>25</v>
      </c>
      <c r="B1627" s="65">
        <v>916</v>
      </c>
      <c r="C1627" s="64" t="s">
        <v>63</v>
      </c>
      <c r="D1627" s="64" t="s">
        <v>50</v>
      </c>
      <c r="E1627" s="20" t="s">
        <v>348</v>
      </c>
      <c r="F1627" s="7" t="s">
        <v>26</v>
      </c>
      <c r="G1627" s="93">
        <f t="shared" si="435"/>
        <v>290</v>
      </c>
      <c r="H1627" s="94">
        <f t="shared" si="435"/>
        <v>290</v>
      </c>
    </row>
    <row r="1628" spans="1:8" x14ac:dyDescent="0.2">
      <c r="A1628" s="142" t="s">
        <v>136</v>
      </c>
      <c r="B1628" s="65">
        <v>916</v>
      </c>
      <c r="C1628" s="64" t="s">
        <v>63</v>
      </c>
      <c r="D1628" s="64" t="s">
        <v>50</v>
      </c>
      <c r="E1628" s="20" t="s">
        <v>348</v>
      </c>
      <c r="F1628" s="7" t="s">
        <v>143</v>
      </c>
      <c r="G1628" s="93">
        <v>290</v>
      </c>
      <c r="H1628" s="94">
        <v>290</v>
      </c>
    </row>
    <row r="1629" spans="1:8" x14ac:dyDescent="0.2">
      <c r="A1629" s="141" t="s">
        <v>179</v>
      </c>
      <c r="B1629" s="1">
        <v>916</v>
      </c>
      <c r="C1629" s="63" t="s">
        <v>63</v>
      </c>
      <c r="D1629" s="63" t="s">
        <v>50</v>
      </c>
      <c r="E1629" s="63" t="s">
        <v>265</v>
      </c>
      <c r="F1629" s="63"/>
      <c r="G1629" s="100">
        <f t="shared" ref="G1629:H1634" si="436">G1630</f>
        <v>10</v>
      </c>
      <c r="H1629" s="101">
        <f t="shared" si="436"/>
        <v>10</v>
      </c>
    </row>
    <row r="1630" spans="1:8" ht="31.5" x14ac:dyDescent="0.2">
      <c r="A1630" s="140" t="s">
        <v>264</v>
      </c>
      <c r="B1630" s="1">
        <v>916</v>
      </c>
      <c r="C1630" s="63" t="s">
        <v>63</v>
      </c>
      <c r="D1630" s="63" t="s">
        <v>50</v>
      </c>
      <c r="E1630" s="24" t="s">
        <v>280</v>
      </c>
      <c r="F1630" s="64"/>
      <c r="G1630" s="71">
        <f t="shared" si="436"/>
        <v>10</v>
      </c>
      <c r="H1630" s="82">
        <f t="shared" si="436"/>
        <v>10</v>
      </c>
    </row>
    <row r="1631" spans="1:8" x14ac:dyDescent="0.2">
      <c r="A1631" s="141" t="s">
        <v>180</v>
      </c>
      <c r="B1631" s="1">
        <v>916</v>
      </c>
      <c r="C1631" s="63" t="s">
        <v>63</v>
      </c>
      <c r="D1631" s="63" t="s">
        <v>50</v>
      </c>
      <c r="E1631" s="30" t="s">
        <v>266</v>
      </c>
      <c r="F1631" s="15"/>
      <c r="G1631" s="91">
        <f t="shared" si="436"/>
        <v>10</v>
      </c>
      <c r="H1631" s="92">
        <f t="shared" si="436"/>
        <v>10</v>
      </c>
    </row>
    <row r="1632" spans="1:8" x14ac:dyDescent="0.2">
      <c r="A1632" s="136" t="s">
        <v>138</v>
      </c>
      <c r="B1632" s="16">
        <v>916</v>
      </c>
      <c r="C1632" s="17" t="s">
        <v>63</v>
      </c>
      <c r="D1632" s="17" t="s">
        <v>50</v>
      </c>
      <c r="E1632" s="25" t="s">
        <v>267</v>
      </c>
      <c r="F1632" s="17"/>
      <c r="G1632" s="93">
        <f t="shared" si="436"/>
        <v>10</v>
      </c>
      <c r="H1632" s="94">
        <f t="shared" si="436"/>
        <v>10</v>
      </c>
    </row>
    <row r="1633" spans="1:16304" ht="31.5" x14ac:dyDescent="0.2">
      <c r="A1633" s="142" t="s">
        <v>18</v>
      </c>
      <c r="B1633" s="65">
        <v>916</v>
      </c>
      <c r="C1633" s="64" t="s">
        <v>63</v>
      </c>
      <c r="D1633" s="64" t="s">
        <v>50</v>
      </c>
      <c r="E1633" s="20" t="s">
        <v>267</v>
      </c>
      <c r="F1633" s="7" t="s">
        <v>20</v>
      </c>
      <c r="G1633" s="97">
        <f t="shared" si="436"/>
        <v>10</v>
      </c>
      <c r="H1633" s="98">
        <f t="shared" si="436"/>
        <v>10</v>
      </c>
    </row>
    <row r="1634" spans="1:16304" x14ac:dyDescent="0.2">
      <c r="A1634" s="142" t="s">
        <v>25</v>
      </c>
      <c r="B1634" s="65">
        <v>916</v>
      </c>
      <c r="C1634" s="64" t="s">
        <v>63</v>
      </c>
      <c r="D1634" s="64" t="s">
        <v>50</v>
      </c>
      <c r="E1634" s="20" t="s">
        <v>267</v>
      </c>
      <c r="F1634" s="7" t="s">
        <v>26</v>
      </c>
      <c r="G1634" s="97">
        <f t="shared" si="436"/>
        <v>10</v>
      </c>
      <c r="H1634" s="98">
        <f t="shared" si="436"/>
        <v>10</v>
      </c>
    </row>
    <row r="1635" spans="1:16304" x14ac:dyDescent="0.2">
      <c r="A1635" s="142" t="s">
        <v>136</v>
      </c>
      <c r="B1635" s="65">
        <v>916</v>
      </c>
      <c r="C1635" s="64" t="s">
        <v>63</v>
      </c>
      <c r="D1635" s="64" t="s">
        <v>50</v>
      </c>
      <c r="E1635" s="20" t="s">
        <v>267</v>
      </c>
      <c r="F1635" s="7" t="s">
        <v>143</v>
      </c>
      <c r="G1635" s="97">
        <v>10</v>
      </c>
      <c r="H1635" s="98">
        <v>10</v>
      </c>
    </row>
    <row r="1636" spans="1:16304" s="103" customFormat="1" ht="63" customHeight="1" x14ac:dyDescent="0.2">
      <c r="A1636" s="156" t="s">
        <v>849</v>
      </c>
      <c r="B1636" s="2">
        <v>916</v>
      </c>
      <c r="C1636" s="15" t="s">
        <v>63</v>
      </c>
      <c r="D1636" s="15" t="s">
        <v>50</v>
      </c>
      <c r="E1636" s="80" t="s">
        <v>850</v>
      </c>
      <c r="F1636" s="52"/>
      <c r="G1636" s="194">
        <f t="shared" ref="G1636:H1637" si="437">G1637</f>
        <v>22621</v>
      </c>
      <c r="H1636" s="195">
        <f t="shared" si="437"/>
        <v>22621</v>
      </c>
      <c r="I1636" s="210"/>
      <c r="J1636" s="210"/>
      <c r="K1636" s="210"/>
      <c r="L1636" s="205"/>
      <c r="M1636" s="206"/>
      <c r="N1636" s="207"/>
      <c r="O1636" s="207"/>
      <c r="P1636" s="208"/>
      <c r="Q1636" s="209"/>
      <c r="R1636" s="210"/>
      <c r="S1636" s="210"/>
      <c r="T1636" s="210"/>
      <c r="U1636" s="205"/>
      <c r="V1636" s="206"/>
      <c r="W1636" s="207"/>
      <c r="X1636" s="207"/>
      <c r="Y1636" s="208"/>
      <c r="Z1636" s="209"/>
      <c r="AA1636" s="210"/>
      <c r="AB1636" s="210"/>
      <c r="AC1636" s="210"/>
      <c r="AD1636" s="205"/>
      <c r="AE1636" s="206"/>
      <c r="AF1636" s="207"/>
      <c r="AG1636" s="207"/>
      <c r="AH1636" s="208"/>
      <c r="AI1636" s="209"/>
      <c r="AJ1636" s="210"/>
      <c r="AK1636" s="210"/>
      <c r="AL1636" s="210"/>
      <c r="AM1636" s="205"/>
      <c r="AN1636" s="206"/>
      <c r="AO1636" s="207"/>
      <c r="AP1636" s="207"/>
      <c r="AQ1636" s="208"/>
      <c r="AR1636" s="209"/>
      <c r="AS1636" s="210"/>
      <c r="AT1636" s="210"/>
      <c r="AU1636" s="219"/>
      <c r="AV1636" s="107"/>
      <c r="AW1636" s="2"/>
      <c r="AX1636" s="15"/>
      <c r="AY1636" s="15"/>
      <c r="AZ1636" s="80"/>
      <c r="BA1636" s="52"/>
      <c r="BB1636" s="69"/>
      <c r="BC1636" s="69"/>
      <c r="BD1636" s="69"/>
      <c r="BE1636" s="107"/>
      <c r="BF1636" s="2"/>
      <c r="BG1636" s="15"/>
      <c r="BH1636" s="15"/>
      <c r="BI1636" s="80"/>
      <c r="BJ1636" s="52"/>
      <c r="BK1636" s="69"/>
      <c r="BL1636" s="69"/>
      <c r="BM1636" s="69"/>
      <c r="BN1636" s="107"/>
      <c r="BO1636" s="2"/>
      <c r="BP1636" s="15"/>
      <c r="BQ1636" s="15"/>
      <c r="BR1636" s="80"/>
      <c r="BS1636" s="52"/>
      <c r="BT1636" s="69"/>
      <c r="BU1636" s="69"/>
      <c r="BV1636" s="69"/>
      <c r="BW1636" s="107"/>
      <c r="BX1636" s="2"/>
      <c r="BY1636" s="15"/>
      <c r="BZ1636" s="15"/>
      <c r="CA1636" s="80"/>
      <c r="CB1636" s="52"/>
      <c r="CC1636" s="69"/>
      <c r="CD1636" s="69"/>
      <c r="CE1636" s="69"/>
      <c r="CF1636" s="107"/>
      <c r="CG1636" s="2"/>
      <c r="CH1636" s="15"/>
      <c r="CI1636" s="15"/>
      <c r="CJ1636" s="80"/>
      <c r="CK1636" s="52"/>
      <c r="CL1636" s="69"/>
      <c r="CM1636" s="69"/>
      <c r="CN1636" s="69"/>
      <c r="CO1636" s="107"/>
      <c r="CP1636" s="2"/>
      <c r="CQ1636" s="15"/>
      <c r="CR1636" s="15"/>
      <c r="CS1636" s="80"/>
      <c r="CT1636" s="52"/>
      <c r="CU1636" s="69"/>
      <c r="CV1636" s="69"/>
      <c r="CW1636" s="69"/>
      <c r="CX1636" s="107"/>
      <c r="CY1636" s="2"/>
      <c r="CZ1636" s="15"/>
      <c r="DA1636" s="15"/>
      <c r="DB1636" s="80"/>
      <c r="DC1636" s="52"/>
      <c r="DD1636" s="69"/>
      <c r="DE1636" s="69"/>
      <c r="DF1636" s="69"/>
      <c r="DG1636" s="107"/>
      <c r="DH1636" s="2"/>
      <c r="DI1636" s="15"/>
      <c r="DJ1636" s="15"/>
      <c r="DK1636" s="80"/>
      <c r="DL1636" s="52"/>
      <c r="DM1636" s="69"/>
      <c r="DN1636" s="69"/>
      <c r="DO1636" s="69"/>
      <c r="DP1636" s="107"/>
      <c r="DQ1636" s="2"/>
      <c r="DR1636" s="15"/>
      <c r="DS1636" s="15"/>
      <c r="DT1636" s="80"/>
      <c r="DU1636" s="52"/>
      <c r="DV1636" s="69"/>
      <c r="DW1636" s="69"/>
      <c r="DX1636" s="69"/>
      <c r="DY1636" s="107"/>
      <c r="DZ1636" s="2"/>
      <c r="EA1636" s="15"/>
      <c r="EB1636" s="15"/>
      <c r="EC1636" s="80"/>
      <c r="ED1636" s="52"/>
      <c r="EE1636" s="69"/>
      <c r="EF1636" s="69"/>
      <c r="EG1636" s="69"/>
      <c r="EH1636" s="107"/>
      <c r="EI1636" s="2"/>
      <c r="EJ1636" s="15"/>
      <c r="EK1636" s="15"/>
      <c r="EL1636" s="80"/>
      <c r="EM1636" s="52"/>
      <c r="EN1636" s="69"/>
      <c r="EO1636" s="69"/>
      <c r="EP1636" s="69"/>
      <c r="EQ1636" s="107"/>
      <c r="ER1636" s="2"/>
      <c r="ES1636" s="15"/>
      <c r="ET1636" s="15"/>
      <c r="EU1636" s="80"/>
      <c r="EV1636" s="52"/>
      <c r="EW1636" s="69"/>
      <c r="EX1636" s="69"/>
      <c r="EY1636" s="69"/>
      <c r="EZ1636" s="107"/>
      <c r="FA1636" s="2"/>
      <c r="FB1636" s="15"/>
      <c r="FC1636" s="15"/>
      <c r="FD1636" s="80"/>
      <c r="FE1636" s="52"/>
      <c r="FF1636" s="69"/>
      <c r="FG1636" s="69"/>
      <c r="FH1636" s="69"/>
      <c r="FI1636" s="107"/>
      <c r="FJ1636" s="2"/>
      <c r="FK1636" s="15"/>
      <c r="FL1636" s="15"/>
      <c r="FM1636" s="80"/>
      <c r="FN1636" s="52"/>
      <c r="FO1636" s="69"/>
      <c r="FP1636" s="69"/>
      <c r="FQ1636" s="69"/>
      <c r="FR1636" s="107"/>
      <c r="FS1636" s="2"/>
      <c r="FT1636" s="15"/>
      <c r="FU1636" s="15"/>
      <c r="FV1636" s="80"/>
      <c r="FW1636" s="52"/>
      <c r="FX1636" s="69"/>
      <c r="FY1636" s="69"/>
      <c r="FZ1636" s="69"/>
      <c r="GA1636" s="107"/>
      <c r="GB1636" s="2"/>
      <c r="GC1636" s="15"/>
      <c r="GD1636" s="15"/>
      <c r="GE1636" s="80"/>
      <c r="GF1636" s="52"/>
      <c r="GG1636" s="69"/>
      <c r="GH1636" s="69"/>
      <c r="GI1636" s="69"/>
      <c r="GJ1636" s="107"/>
      <c r="GK1636" s="2"/>
      <c r="GL1636" s="15"/>
      <c r="GM1636" s="15"/>
      <c r="GN1636" s="80"/>
      <c r="GO1636" s="52"/>
      <c r="GP1636" s="69"/>
      <c r="GQ1636" s="69"/>
      <c r="GR1636" s="69"/>
      <c r="GS1636" s="107"/>
      <c r="GT1636" s="2"/>
      <c r="GU1636" s="15"/>
      <c r="GV1636" s="15"/>
      <c r="GW1636" s="80"/>
      <c r="GX1636" s="52"/>
      <c r="GY1636" s="69"/>
      <c r="GZ1636" s="69"/>
      <c r="HA1636" s="69"/>
      <c r="HB1636" s="107"/>
      <c r="HC1636" s="2"/>
      <c r="HD1636" s="15"/>
      <c r="HE1636" s="15"/>
      <c r="HF1636" s="80"/>
      <c r="HG1636" s="52"/>
      <c r="HH1636" s="69"/>
      <c r="HI1636" s="69"/>
      <c r="HJ1636" s="69"/>
      <c r="HK1636" s="107"/>
      <c r="HL1636" s="2"/>
      <c r="HM1636" s="15"/>
      <c r="HN1636" s="15"/>
      <c r="HO1636" s="80"/>
      <c r="HP1636" s="52"/>
      <c r="HQ1636" s="69"/>
      <c r="HR1636" s="69"/>
      <c r="HS1636" s="69"/>
      <c r="HT1636" s="107"/>
      <c r="HU1636" s="2"/>
      <c r="HV1636" s="15"/>
      <c r="HW1636" s="15"/>
      <c r="HX1636" s="80"/>
      <c r="HY1636" s="52"/>
      <c r="HZ1636" s="69"/>
      <c r="IA1636" s="69"/>
      <c r="IB1636" s="69"/>
      <c r="IC1636" s="107"/>
      <c r="ID1636" s="2"/>
      <c r="IE1636" s="15"/>
      <c r="IF1636" s="15"/>
      <c r="IG1636" s="80"/>
      <c r="IH1636" s="52"/>
      <c r="II1636" s="69"/>
      <c r="IJ1636" s="69"/>
      <c r="IK1636" s="69"/>
      <c r="IL1636" s="107"/>
      <c r="IM1636" s="2"/>
      <c r="IN1636" s="15"/>
      <c r="IO1636" s="15"/>
      <c r="IP1636" s="80"/>
      <c r="IQ1636" s="52"/>
      <c r="IR1636" s="69"/>
      <c r="IS1636" s="69"/>
      <c r="IT1636" s="69"/>
      <c r="IU1636" s="107"/>
      <c r="IV1636" s="2"/>
      <c r="IW1636" s="15"/>
      <c r="IX1636" s="15"/>
      <c r="IY1636" s="80"/>
      <c r="IZ1636" s="52"/>
      <c r="JA1636" s="69"/>
      <c r="JB1636" s="69"/>
      <c r="JC1636" s="69"/>
      <c r="JD1636" s="107"/>
      <c r="JE1636" s="2"/>
      <c r="JF1636" s="15"/>
      <c r="JG1636" s="15"/>
      <c r="JH1636" s="80"/>
      <c r="JI1636" s="52"/>
      <c r="JJ1636" s="69"/>
      <c r="JK1636" s="69"/>
      <c r="JL1636" s="69"/>
      <c r="JM1636" s="107"/>
      <c r="JN1636" s="2"/>
      <c r="JO1636" s="15"/>
      <c r="JP1636" s="15"/>
      <c r="JQ1636" s="80"/>
      <c r="JR1636" s="52"/>
      <c r="JS1636" s="69"/>
      <c r="JT1636" s="69"/>
      <c r="JU1636" s="69"/>
      <c r="JV1636" s="107"/>
      <c r="JW1636" s="2"/>
      <c r="JX1636" s="15"/>
      <c r="JY1636" s="15"/>
      <c r="JZ1636" s="80"/>
      <c r="KA1636" s="52"/>
      <c r="KB1636" s="69"/>
      <c r="KC1636" s="69"/>
      <c r="KD1636" s="69"/>
      <c r="KE1636" s="107"/>
      <c r="KF1636" s="2"/>
      <c r="KG1636" s="15"/>
      <c r="KH1636" s="15"/>
      <c r="KI1636" s="80"/>
      <c r="KJ1636" s="52"/>
      <c r="KK1636" s="69"/>
      <c r="KL1636" s="69"/>
      <c r="KM1636" s="69"/>
      <c r="KN1636" s="107"/>
      <c r="KO1636" s="2"/>
      <c r="KP1636" s="15"/>
      <c r="KQ1636" s="15"/>
      <c r="KR1636" s="80"/>
      <c r="KS1636" s="52"/>
      <c r="KT1636" s="69"/>
      <c r="KU1636" s="69"/>
      <c r="KV1636" s="69"/>
      <c r="KW1636" s="107"/>
      <c r="KX1636" s="2"/>
      <c r="KY1636" s="15"/>
      <c r="KZ1636" s="15"/>
      <c r="LA1636" s="80"/>
      <c r="LB1636" s="52"/>
      <c r="LC1636" s="69"/>
      <c r="LD1636" s="69"/>
      <c r="LE1636" s="69"/>
      <c r="LF1636" s="107"/>
      <c r="LG1636" s="2"/>
      <c r="LH1636" s="15"/>
      <c r="LI1636" s="15"/>
      <c r="LJ1636" s="80"/>
      <c r="LK1636" s="52"/>
      <c r="LL1636" s="69"/>
      <c r="LM1636" s="69"/>
      <c r="LN1636" s="69"/>
      <c r="LO1636" s="107"/>
      <c r="LP1636" s="2"/>
      <c r="LQ1636" s="15"/>
      <c r="LR1636" s="15"/>
      <c r="LS1636" s="80"/>
      <c r="LT1636" s="52"/>
      <c r="LU1636" s="69"/>
      <c r="LV1636" s="69"/>
      <c r="LW1636" s="69"/>
      <c r="LX1636" s="107"/>
      <c r="LY1636" s="2"/>
      <c r="LZ1636" s="15"/>
      <c r="MA1636" s="15"/>
      <c r="MB1636" s="80"/>
      <c r="MC1636" s="52"/>
      <c r="MD1636" s="69"/>
      <c r="ME1636" s="69"/>
      <c r="MF1636" s="69"/>
      <c r="MG1636" s="107"/>
      <c r="MH1636" s="2"/>
      <c r="MI1636" s="15"/>
      <c r="MJ1636" s="15"/>
      <c r="MK1636" s="80"/>
      <c r="ML1636" s="52"/>
      <c r="MM1636" s="69"/>
      <c r="MN1636" s="69"/>
      <c r="MO1636" s="69"/>
      <c r="MP1636" s="107"/>
      <c r="MQ1636" s="2"/>
      <c r="MR1636" s="15"/>
      <c r="MS1636" s="15"/>
      <c r="MT1636" s="80"/>
      <c r="MU1636" s="52"/>
      <c r="MV1636" s="69"/>
      <c r="MW1636" s="69"/>
      <c r="MX1636" s="69"/>
      <c r="MY1636" s="107"/>
      <c r="MZ1636" s="2"/>
      <c r="NA1636" s="15"/>
      <c r="NB1636" s="15"/>
      <c r="NC1636" s="80"/>
      <c r="ND1636" s="52"/>
      <c r="NE1636" s="69"/>
      <c r="NF1636" s="69"/>
      <c r="NG1636" s="69"/>
      <c r="NH1636" s="107"/>
      <c r="NI1636" s="2"/>
      <c r="NJ1636" s="15"/>
      <c r="NK1636" s="15"/>
      <c r="NL1636" s="80"/>
      <c r="NM1636" s="52"/>
      <c r="NN1636" s="69"/>
      <c r="NO1636" s="69"/>
      <c r="NP1636" s="69"/>
      <c r="NQ1636" s="107"/>
      <c r="NR1636" s="2"/>
      <c r="NS1636" s="15"/>
      <c r="NT1636" s="15"/>
      <c r="NU1636" s="80"/>
      <c r="NV1636" s="52"/>
      <c r="NW1636" s="69"/>
      <c r="NX1636" s="69"/>
      <c r="NY1636" s="69"/>
      <c r="NZ1636" s="107"/>
      <c r="OA1636" s="2"/>
      <c r="OB1636" s="15"/>
      <c r="OC1636" s="15"/>
      <c r="OD1636" s="80"/>
      <c r="OE1636" s="52"/>
      <c r="OF1636" s="69"/>
      <c r="OG1636" s="69"/>
      <c r="OH1636" s="69"/>
      <c r="OI1636" s="107"/>
      <c r="OJ1636" s="2"/>
      <c r="OK1636" s="15"/>
      <c r="OL1636" s="15"/>
      <c r="OM1636" s="80"/>
      <c r="ON1636" s="52"/>
      <c r="OO1636" s="69"/>
      <c r="OP1636" s="69"/>
      <c r="OQ1636" s="69"/>
      <c r="OR1636" s="107"/>
      <c r="OS1636" s="2"/>
      <c r="OT1636" s="15"/>
      <c r="OU1636" s="15"/>
      <c r="OV1636" s="80"/>
      <c r="OW1636" s="52"/>
      <c r="OX1636" s="69"/>
      <c r="OY1636" s="69"/>
      <c r="OZ1636" s="69"/>
      <c r="PA1636" s="107"/>
      <c r="PB1636" s="2"/>
      <c r="PC1636" s="15"/>
      <c r="PD1636" s="15"/>
      <c r="PE1636" s="80"/>
      <c r="PF1636" s="52"/>
      <c r="PG1636" s="69"/>
      <c r="PH1636" s="69"/>
      <c r="PI1636" s="69"/>
      <c r="PJ1636" s="107"/>
      <c r="PK1636" s="2"/>
      <c r="PL1636" s="15"/>
      <c r="PM1636" s="15"/>
      <c r="PN1636" s="80"/>
      <c r="PO1636" s="52"/>
      <c r="PP1636" s="69"/>
      <c r="PQ1636" s="69"/>
      <c r="PR1636" s="69"/>
      <c r="PS1636" s="107"/>
      <c r="PT1636" s="2"/>
      <c r="PU1636" s="15"/>
      <c r="PV1636" s="15"/>
      <c r="PW1636" s="80"/>
      <c r="PX1636" s="52"/>
      <c r="PY1636" s="69"/>
      <c r="PZ1636" s="69"/>
      <c r="QA1636" s="69"/>
      <c r="QB1636" s="107"/>
      <c r="QC1636" s="2"/>
      <c r="QD1636" s="15"/>
      <c r="QE1636" s="15"/>
      <c r="QF1636" s="80"/>
      <c r="QG1636" s="52"/>
      <c r="QH1636" s="69"/>
      <c r="QI1636" s="69"/>
      <c r="QJ1636" s="69"/>
      <c r="QK1636" s="107"/>
      <c r="QL1636" s="2"/>
      <c r="QM1636" s="15"/>
      <c r="QN1636" s="15"/>
      <c r="QO1636" s="80"/>
      <c r="QP1636" s="52"/>
      <c r="QQ1636" s="69"/>
      <c r="QR1636" s="69"/>
      <c r="QS1636" s="69"/>
      <c r="QT1636" s="107"/>
      <c r="QU1636" s="2"/>
      <c r="QV1636" s="15"/>
      <c r="QW1636" s="15"/>
      <c r="QX1636" s="80"/>
      <c r="QY1636" s="52"/>
      <c r="QZ1636" s="69"/>
      <c r="RA1636" s="69"/>
      <c r="RB1636" s="69"/>
      <c r="RC1636" s="107"/>
      <c r="RD1636" s="2"/>
      <c r="RE1636" s="15"/>
      <c r="RF1636" s="15"/>
      <c r="RG1636" s="80"/>
      <c r="RH1636" s="52"/>
      <c r="RI1636" s="69"/>
      <c r="RJ1636" s="69"/>
      <c r="RK1636" s="69"/>
      <c r="RL1636" s="107"/>
      <c r="RM1636" s="2"/>
      <c r="RN1636" s="15"/>
      <c r="RO1636" s="15"/>
      <c r="RP1636" s="80"/>
      <c r="RQ1636" s="52"/>
      <c r="RR1636" s="69"/>
      <c r="RS1636" s="69"/>
      <c r="RT1636" s="69"/>
      <c r="RU1636" s="107"/>
      <c r="RV1636" s="2"/>
      <c r="RW1636" s="15"/>
      <c r="RX1636" s="15"/>
      <c r="RY1636" s="80"/>
      <c r="RZ1636" s="52"/>
      <c r="SA1636" s="69"/>
      <c r="SB1636" s="69"/>
      <c r="SC1636" s="69"/>
      <c r="SD1636" s="107"/>
      <c r="SE1636" s="2"/>
      <c r="SF1636" s="15"/>
      <c r="SG1636" s="15"/>
      <c r="SH1636" s="80"/>
      <c r="SI1636" s="52"/>
      <c r="SJ1636" s="69"/>
      <c r="SK1636" s="69"/>
      <c r="SL1636" s="69"/>
      <c r="SM1636" s="107"/>
      <c r="SN1636" s="2"/>
      <c r="SO1636" s="15"/>
      <c r="SP1636" s="15"/>
      <c r="SQ1636" s="80"/>
      <c r="SR1636" s="52"/>
      <c r="SS1636" s="69"/>
      <c r="ST1636" s="69"/>
      <c r="SU1636" s="69"/>
      <c r="SV1636" s="107"/>
      <c r="SW1636" s="2"/>
      <c r="SX1636" s="15"/>
      <c r="SY1636" s="15"/>
      <c r="SZ1636" s="80"/>
      <c r="TA1636" s="52"/>
      <c r="TB1636" s="69"/>
      <c r="TC1636" s="69"/>
      <c r="TD1636" s="69"/>
      <c r="TE1636" s="107"/>
      <c r="TF1636" s="2"/>
      <c r="TG1636" s="15"/>
      <c r="TH1636" s="15"/>
      <c r="TI1636" s="80"/>
      <c r="TJ1636" s="52"/>
      <c r="TK1636" s="69"/>
      <c r="TL1636" s="69"/>
      <c r="TM1636" s="69"/>
      <c r="TN1636" s="107"/>
      <c r="TO1636" s="2"/>
      <c r="TP1636" s="15"/>
      <c r="TQ1636" s="15"/>
      <c r="TR1636" s="80"/>
      <c r="TS1636" s="52"/>
      <c r="TT1636" s="69"/>
      <c r="TU1636" s="69"/>
      <c r="TV1636" s="69"/>
      <c r="TW1636" s="107"/>
      <c r="TX1636" s="2"/>
      <c r="TY1636" s="15"/>
      <c r="TZ1636" s="15"/>
      <c r="UA1636" s="80"/>
      <c r="UB1636" s="52"/>
      <c r="UC1636" s="69"/>
      <c r="UD1636" s="69"/>
      <c r="UE1636" s="69"/>
      <c r="UF1636" s="107"/>
      <c r="UG1636" s="2"/>
      <c r="UH1636" s="15"/>
      <c r="UI1636" s="15"/>
      <c r="UJ1636" s="80"/>
      <c r="UK1636" s="52"/>
      <c r="UL1636" s="69"/>
      <c r="UM1636" s="69"/>
      <c r="UN1636" s="69"/>
      <c r="UO1636" s="107"/>
      <c r="UP1636" s="2"/>
      <c r="UQ1636" s="15"/>
      <c r="UR1636" s="15"/>
      <c r="US1636" s="80"/>
      <c r="UT1636" s="52"/>
      <c r="UU1636" s="69"/>
      <c r="UV1636" s="69"/>
      <c r="UW1636" s="69"/>
      <c r="UX1636" s="107"/>
      <c r="UY1636" s="2"/>
      <c r="UZ1636" s="15"/>
      <c r="VA1636" s="15"/>
      <c r="VB1636" s="80"/>
      <c r="VC1636" s="52"/>
      <c r="VD1636" s="69"/>
      <c r="VE1636" s="69"/>
      <c r="VF1636" s="69"/>
      <c r="VG1636" s="107"/>
      <c r="VH1636" s="2"/>
      <c r="VI1636" s="15"/>
      <c r="VJ1636" s="15"/>
      <c r="VK1636" s="80"/>
      <c r="VL1636" s="52"/>
      <c r="VM1636" s="69"/>
      <c r="VN1636" s="69"/>
      <c r="VO1636" s="69"/>
      <c r="VP1636" s="107"/>
      <c r="VQ1636" s="2"/>
      <c r="VR1636" s="15"/>
      <c r="VS1636" s="15"/>
      <c r="VT1636" s="80"/>
      <c r="VU1636" s="52"/>
      <c r="VV1636" s="69"/>
      <c r="VW1636" s="69"/>
      <c r="VX1636" s="69"/>
      <c r="VY1636" s="107"/>
      <c r="VZ1636" s="2"/>
      <c r="WA1636" s="15"/>
      <c r="WB1636" s="15"/>
      <c r="WC1636" s="80"/>
      <c r="WD1636" s="52"/>
      <c r="WE1636" s="69"/>
      <c r="WF1636" s="69"/>
      <c r="WG1636" s="69"/>
      <c r="WH1636" s="107"/>
      <c r="WI1636" s="2"/>
      <c r="WJ1636" s="15"/>
      <c r="WK1636" s="15"/>
      <c r="WL1636" s="80"/>
      <c r="WM1636" s="52"/>
      <c r="WN1636" s="69"/>
      <c r="WO1636" s="69"/>
      <c r="WP1636" s="69"/>
      <c r="WQ1636" s="107"/>
      <c r="WR1636" s="2"/>
      <c r="WS1636" s="15"/>
      <c r="WT1636" s="15"/>
      <c r="WU1636" s="80"/>
      <c r="WV1636" s="52"/>
      <c r="WW1636" s="69"/>
      <c r="WX1636" s="69"/>
      <c r="WY1636" s="69"/>
      <c r="WZ1636" s="107"/>
      <c r="XA1636" s="2"/>
      <c r="XB1636" s="15"/>
      <c r="XC1636" s="15"/>
      <c r="XD1636" s="80"/>
      <c r="XE1636" s="52"/>
      <c r="XF1636" s="69"/>
      <c r="XG1636" s="69"/>
      <c r="XH1636" s="69"/>
      <c r="XI1636" s="107"/>
      <c r="XJ1636" s="2"/>
      <c r="XK1636" s="15"/>
      <c r="XL1636" s="15"/>
      <c r="XM1636" s="80"/>
      <c r="XN1636" s="52"/>
      <c r="XO1636" s="69"/>
      <c r="XP1636" s="69"/>
      <c r="XQ1636" s="69"/>
      <c r="XR1636" s="107"/>
      <c r="XS1636" s="2"/>
      <c r="XT1636" s="15"/>
      <c r="XU1636" s="15"/>
      <c r="XV1636" s="80"/>
      <c r="XW1636" s="52"/>
      <c r="XX1636" s="69"/>
      <c r="XY1636" s="69"/>
      <c r="XZ1636" s="69"/>
      <c r="YA1636" s="107"/>
      <c r="YB1636" s="2"/>
      <c r="YC1636" s="15"/>
      <c r="YD1636" s="15"/>
      <c r="YE1636" s="80"/>
      <c r="YF1636" s="52"/>
      <c r="YG1636" s="69"/>
      <c r="YH1636" s="69"/>
      <c r="YI1636" s="69"/>
      <c r="YJ1636" s="107"/>
      <c r="YK1636" s="2"/>
      <c r="YL1636" s="15"/>
      <c r="YM1636" s="15"/>
      <c r="YN1636" s="80"/>
      <c r="YO1636" s="52"/>
      <c r="YP1636" s="69"/>
      <c r="YQ1636" s="69"/>
      <c r="YR1636" s="69"/>
      <c r="YS1636" s="107"/>
      <c r="YT1636" s="2"/>
      <c r="YU1636" s="15"/>
      <c r="YV1636" s="15"/>
      <c r="YW1636" s="80"/>
      <c r="YX1636" s="52"/>
      <c r="YY1636" s="69"/>
      <c r="YZ1636" s="69"/>
      <c r="ZA1636" s="69"/>
      <c r="ZB1636" s="107"/>
      <c r="ZC1636" s="2"/>
      <c r="ZD1636" s="15"/>
      <c r="ZE1636" s="15"/>
      <c r="ZF1636" s="80"/>
      <c r="ZG1636" s="52"/>
      <c r="ZH1636" s="69"/>
      <c r="ZI1636" s="69"/>
      <c r="ZJ1636" s="69"/>
      <c r="ZK1636" s="107"/>
      <c r="ZL1636" s="2"/>
      <c r="ZM1636" s="15"/>
      <c r="ZN1636" s="15"/>
      <c r="ZO1636" s="80"/>
      <c r="ZP1636" s="52"/>
      <c r="ZQ1636" s="69"/>
      <c r="ZR1636" s="69"/>
      <c r="ZS1636" s="69"/>
      <c r="ZT1636" s="107"/>
      <c r="ZU1636" s="2"/>
      <c r="ZV1636" s="15"/>
      <c r="ZW1636" s="15"/>
      <c r="ZX1636" s="80"/>
      <c r="ZY1636" s="52"/>
      <c r="ZZ1636" s="69"/>
      <c r="AAA1636" s="69"/>
      <c r="AAB1636" s="69"/>
      <c r="AAC1636" s="107"/>
      <c r="AAD1636" s="2"/>
      <c r="AAE1636" s="15"/>
      <c r="AAF1636" s="15"/>
      <c r="AAG1636" s="80"/>
      <c r="AAH1636" s="52"/>
      <c r="AAI1636" s="69"/>
      <c r="AAJ1636" s="69"/>
      <c r="AAK1636" s="69"/>
      <c r="AAL1636" s="107"/>
      <c r="AAM1636" s="2"/>
      <c r="AAN1636" s="15"/>
      <c r="AAO1636" s="15"/>
      <c r="AAP1636" s="80"/>
      <c r="AAQ1636" s="52"/>
      <c r="AAR1636" s="69"/>
      <c r="AAS1636" s="69"/>
      <c r="AAT1636" s="69"/>
      <c r="AAU1636" s="107"/>
      <c r="AAV1636" s="2"/>
      <c r="AAW1636" s="15"/>
      <c r="AAX1636" s="15"/>
      <c r="AAY1636" s="80"/>
      <c r="AAZ1636" s="52"/>
      <c r="ABA1636" s="69"/>
      <c r="ABB1636" s="69"/>
      <c r="ABC1636" s="69"/>
      <c r="ABD1636" s="107"/>
      <c r="ABE1636" s="2"/>
      <c r="ABF1636" s="15"/>
      <c r="ABG1636" s="15"/>
      <c r="ABH1636" s="80"/>
      <c r="ABI1636" s="52"/>
      <c r="ABJ1636" s="69"/>
      <c r="ABK1636" s="69"/>
      <c r="ABL1636" s="69"/>
      <c r="ABM1636" s="107"/>
      <c r="ABN1636" s="2"/>
      <c r="ABO1636" s="15"/>
      <c r="ABP1636" s="15"/>
      <c r="ABQ1636" s="80"/>
      <c r="ABR1636" s="52"/>
      <c r="ABS1636" s="69"/>
      <c r="ABT1636" s="69"/>
      <c r="ABU1636" s="69"/>
      <c r="ABV1636" s="107"/>
      <c r="ABW1636" s="2"/>
      <c r="ABX1636" s="15"/>
      <c r="ABY1636" s="15"/>
      <c r="ABZ1636" s="80"/>
      <c r="ACA1636" s="52"/>
      <c r="ACB1636" s="69"/>
      <c r="ACC1636" s="69"/>
      <c r="ACD1636" s="69"/>
      <c r="ACE1636" s="107"/>
      <c r="ACF1636" s="2"/>
      <c r="ACG1636" s="15"/>
      <c r="ACH1636" s="15"/>
      <c r="ACI1636" s="80"/>
      <c r="ACJ1636" s="52"/>
      <c r="ACK1636" s="69"/>
      <c r="ACL1636" s="69"/>
      <c r="ACM1636" s="69"/>
      <c r="ACN1636" s="107"/>
      <c r="ACO1636" s="2"/>
      <c r="ACP1636" s="15"/>
      <c r="ACQ1636" s="15"/>
      <c r="ACR1636" s="80"/>
      <c r="ACS1636" s="52"/>
      <c r="ACT1636" s="69"/>
      <c r="ACU1636" s="69"/>
      <c r="ACV1636" s="69"/>
      <c r="ACW1636" s="107"/>
      <c r="ACX1636" s="2"/>
      <c r="ACY1636" s="15"/>
      <c r="ACZ1636" s="15"/>
      <c r="ADA1636" s="80"/>
      <c r="ADB1636" s="52"/>
      <c r="ADC1636" s="69"/>
      <c r="ADD1636" s="69"/>
      <c r="ADE1636" s="69"/>
      <c r="ADF1636" s="107"/>
      <c r="ADG1636" s="2"/>
      <c r="ADH1636" s="15"/>
      <c r="ADI1636" s="15"/>
      <c r="ADJ1636" s="80"/>
      <c r="ADK1636" s="52"/>
      <c r="ADL1636" s="69"/>
      <c r="ADM1636" s="69"/>
      <c r="ADN1636" s="69"/>
      <c r="ADO1636" s="107"/>
      <c r="ADP1636" s="2"/>
      <c r="ADQ1636" s="15"/>
      <c r="ADR1636" s="15"/>
      <c r="ADS1636" s="80"/>
      <c r="ADT1636" s="52"/>
      <c r="ADU1636" s="69"/>
      <c r="ADV1636" s="69"/>
      <c r="ADW1636" s="69"/>
      <c r="ADX1636" s="107"/>
      <c r="ADY1636" s="2"/>
      <c r="ADZ1636" s="15"/>
      <c r="AEA1636" s="15"/>
      <c r="AEB1636" s="80"/>
      <c r="AEC1636" s="52"/>
      <c r="AED1636" s="69"/>
      <c r="AEE1636" s="69"/>
      <c r="AEF1636" s="69"/>
      <c r="AEG1636" s="107"/>
      <c r="AEH1636" s="2"/>
      <c r="AEI1636" s="15"/>
      <c r="AEJ1636" s="15"/>
      <c r="AEK1636" s="80"/>
      <c r="AEL1636" s="52"/>
      <c r="AEM1636" s="69"/>
      <c r="AEN1636" s="69"/>
      <c r="AEO1636" s="69"/>
      <c r="AEP1636" s="107"/>
      <c r="AEQ1636" s="2"/>
      <c r="AER1636" s="15"/>
      <c r="AES1636" s="15"/>
      <c r="AET1636" s="80"/>
      <c r="AEU1636" s="52"/>
      <c r="AEV1636" s="69"/>
      <c r="AEW1636" s="69"/>
      <c r="AEX1636" s="69"/>
      <c r="AEY1636" s="107"/>
      <c r="AEZ1636" s="2"/>
      <c r="AFA1636" s="15"/>
      <c r="AFB1636" s="15"/>
      <c r="AFC1636" s="80"/>
      <c r="AFD1636" s="52"/>
      <c r="AFE1636" s="69"/>
      <c r="AFF1636" s="69"/>
      <c r="AFG1636" s="69"/>
      <c r="AFH1636" s="107"/>
      <c r="AFI1636" s="2"/>
      <c r="AFJ1636" s="15"/>
      <c r="AFK1636" s="15"/>
      <c r="AFL1636" s="80"/>
      <c r="AFM1636" s="52"/>
      <c r="AFN1636" s="69"/>
      <c r="AFO1636" s="69"/>
      <c r="AFP1636" s="69"/>
      <c r="AFQ1636" s="107"/>
      <c r="AFR1636" s="2"/>
      <c r="AFS1636" s="15"/>
      <c r="AFT1636" s="15"/>
      <c r="AFU1636" s="80"/>
      <c r="AFV1636" s="52"/>
      <c r="AFW1636" s="69"/>
      <c r="AFX1636" s="69"/>
      <c r="AFY1636" s="69"/>
      <c r="AFZ1636" s="107"/>
      <c r="AGA1636" s="2"/>
      <c r="AGB1636" s="15"/>
      <c r="AGC1636" s="15"/>
      <c r="AGD1636" s="80"/>
      <c r="AGE1636" s="52"/>
      <c r="AGF1636" s="69"/>
      <c r="AGG1636" s="69"/>
      <c r="AGH1636" s="69"/>
      <c r="AGI1636" s="107"/>
      <c r="AGJ1636" s="2"/>
      <c r="AGK1636" s="15"/>
      <c r="AGL1636" s="15"/>
      <c r="AGM1636" s="80"/>
      <c r="AGN1636" s="52"/>
      <c r="AGO1636" s="69"/>
      <c r="AGP1636" s="69"/>
      <c r="AGQ1636" s="69"/>
      <c r="AGR1636" s="107"/>
      <c r="AGS1636" s="2"/>
      <c r="AGT1636" s="15"/>
      <c r="AGU1636" s="15"/>
      <c r="AGV1636" s="80"/>
      <c r="AGW1636" s="52"/>
      <c r="AGX1636" s="69"/>
      <c r="AGY1636" s="69"/>
      <c r="AGZ1636" s="69"/>
      <c r="AHA1636" s="107"/>
      <c r="AHB1636" s="2"/>
      <c r="AHC1636" s="15"/>
      <c r="AHD1636" s="15"/>
      <c r="AHE1636" s="80"/>
      <c r="AHF1636" s="52"/>
      <c r="AHG1636" s="69"/>
      <c r="AHH1636" s="69"/>
      <c r="AHI1636" s="69"/>
      <c r="AHJ1636" s="107"/>
      <c r="AHK1636" s="2"/>
      <c r="AHL1636" s="15"/>
      <c r="AHM1636" s="15"/>
      <c r="AHN1636" s="80"/>
      <c r="AHO1636" s="52"/>
      <c r="AHP1636" s="69"/>
      <c r="AHQ1636" s="69"/>
      <c r="AHR1636" s="69"/>
      <c r="AHS1636" s="107"/>
      <c r="AHT1636" s="2"/>
      <c r="AHU1636" s="15"/>
      <c r="AHV1636" s="15"/>
      <c r="AHW1636" s="80"/>
      <c r="AHX1636" s="52"/>
      <c r="AHY1636" s="69"/>
      <c r="AHZ1636" s="69"/>
      <c r="AIA1636" s="69"/>
      <c r="AIB1636" s="107"/>
      <c r="AIC1636" s="2"/>
      <c r="AID1636" s="15"/>
      <c r="AIE1636" s="15"/>
      <c r="AIF1636" s="80"/>
      <c r="AIG1636" s="52"/>
      <c r="AIH1636" s="69"/>
      <c r="AII1636" s="69"/>
      <c r="AIJ1636" s="69"/>
      <c r="AIK1636" s="107"/>
      <c r="AIL1636" s="2"/>
      <c r="AIM1636" s="15"/>
      <c r="AIN1636" s="15"/>
      <c r="AIO1636" s="80"/>
      <c r="AIP1636" s="52"/>
      <c r="AIQ1636" s="69"/>
      <c r="AIR1636" s="69"/>
      <c r="AIS1636" s="69"/>
      <c r="AIT1636" s="107"/>
      <c r="AIU1636" s="2"/>
      <c r="AIV1636" s="15"/>
      <c r="AIW1636" s="15"/>
      <c r="AIX1636" s="80"/>
      <c r="AIY1636" s="52"/>
      <c r="AIZ1636" s="69"/>
      <c r="AJA1636" s="69"/>
      <c r="AJB1636" s="69"/>
      <c r="AJC1636" s="107"/>
      <c r="AJD1636" s="2"/>
      <c r="AJE1636" s="15"/>
      <c r="AJF1636" s="15"/>
      <c r="AJG1636" s="80"/>
      <c r="AJH1636" s="52"/>
      <c r="AJI1636" s="69"/>
      <c r="AJJ1636" s="69"/>
      <c r="AJK1636" s="69"/>
      <c r="AJL1636" s="107"/>
      <c r="AJM1636" s="2"/>
      <c r="AJN1636" s="15"/>
      <c r="AJO1636" s="15"/>
      <c r="AJP1636" s="80"/>
      <c r="AJQ1636" s="52"/>
      <c r="AJR1636" s="69"/>
      <c r="AJS1636" s="69"/>
      <c r="AJT1636" s="69"/>
      <c r="AJU1636" s="107"/>
      <c r="AJV1636" s="2"/>
      <c r="AJW1636" s="15"/>
      <c r="AJX1636" s="15"/>
      <c r="AJY1636" s="80"/>
      <c r="AJZ1636" s="52"/>
      <c r="AKA1636" s="69"/>
      <c r="AKB1636" s="69"/>
      <c r="AKC1636" s="69"/>
      <c r="AKD1636" s="107"/>
      <c r="AKE1636" s="2"/>
      <c r="AKF1636" s="15"/>
      <c r="AKG1636" s="15"/>
      <c r="AKH1636" s="80"/>
      <c r="AKI1636" s="52"/>
      <c r="AKJ1636" s="69"/>
      <c r="AKK1636" s="69"/>
      <c r="AKL1636" s="69"/>
      <c r="AKM1636" s="107"/>
      <c r="AKN1636" s="2"/>
      <c r="AKO1636" s="15"/>
      <c r="AKP1636" s="15"/>
      <c r="AKQ1636" s="80"/>
      <c r="AKR1636" s="52"/>
      <c r="AKS1636" s="69"/>
      <c r="AKT1636" s="69"/>
      <c r="AKU1636" s="69"/>
      <c r="AKV1636" s="107"/>
      <c r="AKW1636" s="2"/>
      <c r="AKX1636" s="15"/>
      <c r="AKY1636" s="15"/>
      <c r="AKZ1636" s="80"/>
      <c r="ALA1636" s="52"/>
      <c r="ALB1636" s="69"/>
      <c r="ALC1636" s="69"/>
      <c r="ALD1636" s="69"/>
      <c r="ALE1636" s="107"/>
      <c r="ALF1636" s="2"/>
      <c r="ALG1636" s="15"/>
      <c r="ALH1636" s="15"/>
      <c r="ALI1636" s="80"/>
      <c r="ALJ1636" s="52"/>
      <c r="ALK1636" s="69"/>
      <c r="ALL1636" s="69"/>
      <c r="ALM1636" s="69"/>
      <c r="ALN1636" s="107"/>
      <c r="ALO1636" s="2"/>
      <c r="ALP1636" s="15"/>
      <c r="ALQ1636" s="15"/>
      <c r="ALR1636" s="80"/>
      <c r="ALS1636" s="52"/>
      <c r="ALT1636" s="69"/>
      <c r="ALU1636" s="69"/>
      <c r="ALV1636" s="69"/>
      <c r="ALW1636" s="107"/>
      <c r="ALX1636" s="2"/>
      <c r="ALY1636" s="15"/>
      <c r="ALZ1636" s="15"/>
      <c r="AMA1636" s="80"/>
      <c r="AMB1636" s="52"/>
      <c r="AMC1636" s="69"/>
      <c r="AMD1636" s="69"/>
      <c r="AME1636" s="69"/>
      <c r="AMF1636" s="107"/>
      <c r="AMG1636" s="2"/>
      <c r="AMH1636" s="15"/>
      <c r="AMI1636" s="15"/>
      <c r="AMJ1636" s="80"/>
      <c r="AMK1636" s="52"/>
      <c r="AML1636" s="69"/>
      <c r="AMM1636" s="69"/>
      <c r="AMN1636" s="69"/>
      <c r="AMO1636" s="107"/>
      <c r="AMP1636" s="2"/>
      <c r="AMQ1636" s="15"/>
      <c r="AMR1636" s="15"/>
      <c r="AMS1636" s="80"/>
      <c r="AMT1636" s="52"/>
      <c r="AMU1636" s="69"/>
      <c r="AMV1636" s="69"/>
      <c r="AMW1636" s="69"/>
      <c r="AMX1636" s="107"/>
      <c r="AMY1636" s="2"/>
      <c r="AMZ1636" s="15"/>
      <c r="ANA1636" s="15"/>
      <c r="ANB1636" s="80"/>
      <c r="ANC1636" s="52"/>
      <c r="AND1636" s="69"/>
      <c r="ANE1636" s="69"/>
      <c r="ANF1636" s="69"/>
      <c r="ANG1636" s="107"/>
      <c r="ANH1636" s="2"/>
      <c r="ANI1636" s="15"/>
      <c r="ANJ1636" s="15"/>
      <c r="ANK1636" s="80"/>
      <c r="ANL1636" s="52"/>
      <c r="ANM1636" s="69"/>
      <c r="ANN1636" s="69"/>
      <c r="ANO1636" s="69"/>
      <c r="ANP1636" s="107"/>
      <c r="ANQ1636" s="2"/>
      <c r="ANR1636" s="15"/>
      <c r="ANS1636" s="15"/>
      <c r="ANT1636" s="80"/>
      <c r="ANU1636" s="52"/>
      <c r="ANV1636" s="69"/>
      <c r="ANW1636" s="69"/>
      <c r="ANX1636" s="69"/>
      <c r="ANY1636" s="107"/>
      <c r="ANZ1636" s="2"/>
      <c r="AOA1636" s="15"/>
      <c r="AOB1636" s="15"/>
      <c r="AOC1636" s="80"/>
      <c r="AOD1636" s="52"/>
      <c r="AOE1636" s="69"/>
      <c r="AOF1636" s="69"/>
      <c r="AOG1636" s="69"/>
      <c r="AOH1636" s="107"/>
      <c r="AOI1636" s="2"/>
      <c r="AOJ1636" s="15"/>
      <c r="AOK1636" s="15"/>
      <c r="AOL1636" s="80"/>
      <c r="AOM1636" s="52"/>
      <c r="AON1636" s="69"/>
      <c r="AOO1636" s="69"/>
      <c r="AOP1636" s="69"/>
      <c r="AOQ1636" s="107"/>
      <c r="AOR1636" s="2"/>
      <c r="AOS1636" s="15"/>
      <c r="AOT1636" s="15"/>
      <c r="AOU1636" s="80"/>
      <c r="AOV1636" s="52"/>
      <c r="AOW1636" s="69"/>
      <c r="AOX1636" s="69"/>
      <c r="AOY1636" s="69"/>
      <c r="AOZ1636" s="107"/>
      <c r="APA1636" s="2"/>
      <c r="APB1636" s="15"/>
      <c r="APC1636" s="15"/>
      <c r="APD1636" s="80"/>
      <c r="APE1636" s="52"/>
      <c r="APF1636" s="69"/>
      <c r="APG1636" s="69"/>
      <c r="APH1636" s="69"/>
      <c r="API1636" s="107"/>
      <c r="APJ1636" s="2"/>
      <c r="APK1636" s="15"/>
      <c r="APL1636" s="15"/>
      <c r="APM1636" s="80"/>
      <c r="APN1636" s="52"/>
      <c r="APO1636" s="69"/>
      <c r="APP1636" s="69"/>
      <c r="APQ1636" s="69"/>
      <c r="APR1636" s="107"/>
      <c r="APS1636" s="2"/>
      <c r="APT1636" s="15"/>
      <c r="APU1636" s="15"/>
      <c r="APV1636" s="80"/>
      <c r="APW1636" s="52"/>
      <c r="APX1636" s="69"/>
      <c r="APY1636" s="69"/>
      <c r="APZ1636" s="69"/>
      <c r="AQA1636" s="107"/>
      <c r="AQB1636" s="2"/>
      <c r="AQC1636" s="15"/>
      <c r="AQD1636" s="15"/>
      <c r="AQE1636" s="80"/>
      <c r="AQF1636" s="52"/>
      <c r="AQG1636" s="69"/>
      <c r="AQH1636" s="69"/>
      <c r="AQI1636" s="69"/>
      <c r="AQJ1636" s="107"/>
      <c r="AQK1636" s="2"/>
      <c r="AQL1636" s="15"/>
      <c r="AQM1636" s="15"/>
      <c r="AQN1636" s="80"/>
      <c r="AQO1636" s="52"/>
      <c r="AQP1636" s="69"/>
      <c r="AQQ1636" s="69"/>
      <c r="AQR1636" s="69"/>
      <c r="AQS1636" s="107"/>
      <c r="AQT1636" s="2"/>
      <c r="AQU1636" s="15"/>
      <c r="AQV1636" s="15"/>
      <c r="AQW1636" s="80"/>
      <c r="AQX1636" s="52"/>
      <c r="AQY1636" s="69"/>
      <c r="AQZ1636" s="69"/>
      <c r="ARA1636" s="69"/>
      <c r="ARB1636" s="107"/>
      <c r="ARC1636" s="2"/>
      <c r="ARD1636" s="15"/>
      <c r="ARE1636" s="15"/>
      <c r="ARF1636" s="80"/>
      <c r="ARG1636" s="52"/>
      <c r="ARH1636" s="69"/>
      <c r="ARI1636" s="69"/>
      <c r="ARJ1636" s="69"/>
      <c r="ARK1636" s="107"/>
      <c r="ARL1636" s="2"/>
      <c r="ARM1636" s="15"/>
      <c r="ARN1636" s="15"/>
      <c r="ARO1636" s="80"/>
      <c r="ARP1636" s="52"/>
      <c r="ARQ1636" s="69"/>
      <c r="ARR1636" s="69"/>
      <c r="ARS1636" s="69"/>
      <c r="ART1636" s="107"/>
      <c r="ARU1636" s="2"/>
      <c r="ARV1636" s="15"/>
      <c r="ARW1636" s="15"/>
      <c r="ARX1636" s="80"/>
      <c r="ARY1636" s="52"/>
      <c r="ARZ1636" s="69"/>
      <c r="ASA1636" s="69"/>
      <c r="ASB1636" s="69"/>
      <c r="ASC1636" s="107"/>
      <c r="ASD1636" s="2"/>
      <c r="ASE1636" s="15"/>
      <c r="ASF1636" s="15"/>
      <c r="ASG1636" s="80"/>
      <c r="ASH1636" s="52"/>
      <c r="ASI1636" s="69"/>
      <c r="ASJ1636" s="69"/>
      <c r="ASK1636" s="69"/>
      <c r="ASL1636" s="107"/>
      <c r="ASM1636" s="2"/>
      <c r="ASN1636" s="15"/>
      <c r="ASO1636" s="15"/>
      <c r="ASP1636" s="80"/>
      <c r="ASQ1636" s="52"/>
      <c r="ASR1636" s="69"/>
      <c r="ASS1636" s="69"/>
      <c r="AST1636" s="69"/>
      <c r="ASU1636" s="107"/>
      <c r="ASV1636" s="2"/>
      <c r="ASW1636" s="15"/>
      <c r="ASX1636" s="15"/>
      <c r="ASY1636" s="80"/>
      <c r="ASZ1636" s="52"/>
      <c r="ATA1636" s="69"/>
      <c r="ATB1636" s="69"/>
      <c r="ATC1636" s="69"/>
      <c r="ATD1636" s="107"/>
      <c r="ATE1636" s="2"/>
      <c r="ATF1636" s="15"/>
      <c r="ATG1636" s="15"/>
      <c r="ATH1636" s="80"/>
      <c r="ATI1636" s="52"/>
      <c r="ATJ1636" s="69"/>
      <c r="ATK1636" s="69"/>
      <c r="ATL1636" s="69"/>
      <c r="ATM1636" s="107"/>
      <c r="ATN1636" s="2"/>
      <c r="ATO1636" s="15"/>
      <c r="ATP1636" s="15"/>
      <c r="ATQ1636" s="80"/>
      <c r="ATR1636" s="52"/>
      <c r="ATS1636" s="69"/>
      <c r="ATT1636" s="69"/>
      <c r="ATU1636" s="69"/>
      <c r="ATV1636" s="107"/>
      <c r="ATW1636" s="2"/>
      <c r="ATX1636" s="15"/>
      <c r="ATY1636" s="15"/>
      <c r="ATZ1636" s="80"/>
      <c r="AUA1636" s="52"/>
      <c r="AUB1636" s="69"/>
      <c r="AUC1636" s="69"/>
      <c r="AUD1636" s="69"/>
      <c r="AUE1636" s="107"/>
      <c r="AUF1636" s="2"/>
      <c r="AUG1636" s="15"/>
      <c r="AUH1636" s="15"/>
      <c r="AUI1636" s="80"/>
      <c r="AUJ1636" s="52"/>
      <c r="AUK1636" s="69"/>
      <c r="AUL1636" s="69"/>
      <c r="AUM1636" s="69"/>
      <c r="AUN1636" s="107"/>
      <c r="AUO1636" s="2"/>
      <c r="AUP1636" s="15"/>
      <c r="AUQ1636" s="15"/>
      <c r="AUR1636" s="80"/>
      <c r="AUS1636" s="52"/>
      <c r="AUT1636" s="69"/>
      <c r="AUU1636" s="69"/>
      <c r="AUV1636" s="69"/>
      <c r="AUW1636" s="107"/>
      <c r="AUX1636" s="2"/>
      <c r="AUY1636" s="15"/>
      <c r="AUZ1636" s="15"/>
      <c r="AVA1636" s="80"/>
      <c r="AVB1636" s="52"/>
      <c r="AVC1636" s="69"/>
      <c r="AVD1636" s="69"/>
      <c r="AVE1636" s="69"/>
      <c r="AVF1636" s="107"/>
      <c r="AVG1636" s="2"/>
      <c r="AVH1636" s="15"/>
      <c r="AVI1636" s="15"/>
      <c r="AVJ1636" s="80"/>
      <c r="AVK1636" s="52"/>
      <c r="AVL1636" s="69"/>
      <c r="AVM1636" s="69"/>
      <c r="AVN1636" s="69"/>
      <c r="AVO1636" s="107"/>
      <c r="AVP1636" s="2"/>
      <c r="AVQ1636" s="15"/>
      <c r="AVR1636" s="15"/>
      <c r="AVS1636" s="80"/>
      <c r="AVT1636" s="52"/>
      <c r="AVU1636" s="69"/>
      <c r="AVV1636" s="69"/>
      <c r="AVW1636" s="69"/>
      <c r="AVX1636" s="107"/>
      <c r="AVY1636" s="2"/>
      <c r="AVZ1636" s="15"/>
      <c r="AWA1636" s="15"/>
      <c r="AWB1636" s="80"/>
      <c r="AWC1636" s="52"/>
      <c r="AWD1636" s="69"/>
      <c r="AWE1636" s="69"/>
      <c r="AWF1636" s="69"/>
      <c r="AWG1636" s="107"/>
      <c r="AWH1636" s="2"/>
      <c r="AWI1636" s="15"/>
      <c r="AWJ1636" s="15"/>
      <c r="AWK1636" s="80"/>
      <c r="AWL1636" s="52"/>
      <c r="AWM1636" s="69"/>
      <c r="AWN1636" s="69"/>
      <c r="AWO1636" s="69"/>
      <c r="AWP1636" s="107"/>
      <c r="AWQ1636" s="2"/>
      <c r="AWR1636" s="15"/>
      <c r="AWS1636" s="15"/>
      <c r="AWT1636" s="80"/>
      <c r="AWU1636" s="52"/>
      <c r="AWV1636" s="69"/>
      <c r="AWW1636" s="69"/>
      <c r="AWX1636" s="69"/>
      <c r="AWY1636" s="107"/>
      <c r="AWZ1636" s="2"/>
      <c r="AXA1636" s="15"/>
      <c r="AXB1636" s="15"/>
      <c r="AXC1636" s="80"/>
      <c r="AXD1636" s="52"/>
      <c r="AXE1636" s="69"/>
      <c r="AXF1636" s="69"/>
      <c r="AXG1636" s="69"/>
      <c r="AXH1636" s="107"/>
      <c r="AXI1636" s="2"/>
      <c r="AXJ1636" s="15"/>
      <c r="AXK1636" s="15"/>
      <c r="AXL1636" s="80"/>
      <c r="AXM1636" s="52"/>
      <c r="AXN1636" s="69"/>
      <c r="AXO1636" s="69"/>
      <c r="AXP1636" s="69"/>
      <c r="AXQ1636" s="107"/>
      <c r="AXR1636" s="2"/>
      <c r="AXS1636" s="15"/>
      <c r="AXT1636" s="15"/>
      <c r="AXU1636" s="80"/>
      <c r="AXV1636" s="52"/>
      <c r="AXW1636" s="69"/>
      <c r="AXX1636" s="69"/>
      <c r="AXY1636" s="69"/>
      <c r="AXZ1636" s="107"/>
      <c r="AYA1636" s="2"/>
      <c r="AYB1636" s="15"/>
      <c r="AYC1636" s="15"/>
      <c r="AYD1636" s="80"/>
      <c r="AYE1636" s="52"/>
      <c r="AYF1636" s="69"/>
      <c r="AYG1636" s="69"/>
      <c r="AYH1636" s="69"/>
      <c r="AYI1636" s="107"/>
      <c r="AYJ1636" s="2"/>
      <c r="AYK1636" s="15"/>
      <c r="AYL1636" s="15"/>
      <c r="AYM1636" s="80"/>
      <c r="AYN1636" s="52"/>
      <c r="AYO1636" s="69"/>
      <c r="AYP1636" s="69"/>
      <c r="AYQ1636" s="69"/>
      <c r="AYR1636" s="107"/>
      <c r="AYS1636" s="2"/>
      <c r="AYT1636" s="15"/>
      <c r="AYU1636" s="15"/>
      <c r="AYV1636" s="80"/>
      <c r="AYW1636" s="52"/>
      <c r="AYX1636" s="69"/>
      <c r="AYY1636" s="69"/>
      <c r="AYZ1636" s="69"/>
      <c r="AZA1636" s="107"/>
      <c r="AZB1636" s="2"/>
      <c r="AZC1636" s="15"/>
      <c r="AZD1636" s="15"/>
      <c r="AZE1636" s="80"/>
      <c r="AZF1636" s="52"/>
      <c r="AZG1636" s="69"/>
      <c r="AZH1636" s="69"/>
      <c r="AZI1636" s="69"/>
      <c r="AZJ1636" s="107"/>
      <c r="AZK1636" s="2"/>
      <c r="AZL1636" s="15"/>
      <c r="AZM1636" s="15"/>
      <c r="AZN1636" s="80"/>
      <c r="AZO1636" s="52"/>
      <c r="AZP1636" s="69"/>
      <c r="AZQ1636" s="69"/>
      <c r="AZR1636" s="69"/>
      <c r="AZS1636" s="107"/>
      <c r="AZT1636" s="2"/>
      <c r="AZU1636" s="15"/>
      <c r="AZV1636" s="15"/>
      <c r="AZW1636" s="80"/>
      <c r="AZX1636" s="52"/>
      <c r="AZY1636" s="69"/>
      <c r="AZZ1636" s="69"/>
      <c r="BAA1636" s="69"/>
      <c r="BAB1636" s="107"/>
      <c r="BAC1636" s="2"/>
      <c r="BAD1636" s="15"/>
      <c r="BAE1636" s="15"/>
      <c r="BAF1636" s="80"/>
      <c r="BAG1636" s="52"/>
      <c r="BAH1636" s="69"/>
      <c r="BAI1636" s="69"/>
      <c r="BAJ1636" s="69"/>
      <c r="BAK1636" s="107"/>
      <c r="BAL1636" s="2"/>
      <c r="BAM1636" s="15"/>
      <c r="BAN1636" s="15"/>
      <c r="BAO1636" s="80"/>
      <c r="BAP1636" s="52"/>
      <c r="BAQ1636" s="69"/>
      <c r="BAR1636" s="69"/>
      <c r="BAS1636" s="69"/>
      <c r="BAT1636" s="107"/>
      <c r="BAU1636" s="2"/>
      <c r="BAV1636" s="15"/>
      <c r="BAW1636" s="15"/>
      <c r="BAX1636" s="80"/>
      <c r="BAY1636" s="52"/>
      <c r="BAZ1636" s="69"/>
      <c r="BBA1636" s="69"/>
      <c r="BBB1636" s="69"/>
      <c r="BBC1636" s="107"/>
      <c r="BBD1636" s="2"/>
      <c r="BBE1636" s="15"/>
      <c r="BBF1636" s="15"/>
      <c r="BBG1636" s="80"/>
      <c r="BBH1636" s="52"/>
      <c r="BBI1636" s="69"/>
      <c r="BBJ1636" s="69"/>
      <c r="BBK1636" s="69"/>
      <c r="BBL1636" s="107"/>
      <c r="BBM1636" s="2"/>
      <c r="BBN1636" s="15"/>
      <c r="BBO1636" s="15"/>
      <c r="BBP1636" s="80"/>
      <c r="BBQ1636" s="52"/>
      <c r="BBR1636" s="69"/>
      <c r="BBS1636" s="69"/>
      <c r="BBT1636" s="69"/>
      <c r="BBU1636" s="107"/>
      <c r="BBV1636" s="2"/>
      <c r="BBW1636" s="15"/>
      <c r="BBX1636" s="15"/>
      <c r="BBY1636" s="80"/>
      <c r="BBZ1636" s="52"/>
      <c r="BCA1636" s="69"/>
      <c r="BCB1636" s="69"/>
      <c r="BCC1636" s="69"/>
      <c r="BCD1636" s="107"/>
      <c r="BCE1636" s="2"/>
      <c r="BCF1636" s="15"/>
      <c r="BCG1636" s="15"/>
      <c r="BCH1636" s="80"/>
      <c r="BCI1636" s="52"/>
      <c r="BCJ1636" s="69"/>
      <c r="BCK1636" s="69"/>
      <c r="BCL1636" s="69"/>
      <c r="BCM1636" s="107"/>
      <c r="BCN1636" s="2"/>
      <c r="BCO1636" s="15"/>
      <c r="BCP1636" s="15"/>
      <c r="BCQ1636" s="80"/>
      <c r="BCR1636" s="52"/>
      <c r="BCS1636" s="69"/>
      <c r="BCT1636" s="69"/>
      <c r="BCU1636" s="69"/>
      <c r="BCV1636" s="107"/>
      <c r="BCW1636" s="2"/>
      <c r="BCX1636" s="15"/>
      <c r="BCY1636" s="15"/>
      <c r="BCZ1636" s="80"/>
      <c r="BDA1636" s="52"/>
      <c r="BDB1636" s="69"/>
      <c r="BDC1636" s="69"/>
      <c r="BDD1636" s="69"/>
      <c r="BDE1636" s="107"/>
      <c r="BDF1636" s="2"/>
      <c r="BDG1636" s="15"/>
      <c r="BDH1636" s="15"/>
      <c r="BDI1636" s="80"/>
      <c r="BDJ1636" s="52"/>
      <c r="BDK1636" s="69"/>
      <c r="BDL1636" s="69"/>
      <c r="BDM1636" s="69"/>
      <c r="BDN1636" s="107"/>
      <c r="BDO1636" s="2"/>
      <c r="BDP1636" s="15"/>
      <c r="BDQ1636" s="15"/>
      <c r="BDR1636" s="80"/>
      <c r="BDS1636" s="52"/>
      <c r="BDT1636" s="69"/>
      <c r="BDU1636" s="69"/>
      <c r="BDV1636" s="69"/>
      <c r="BDW1636" s="107"/>
      <c r="BDX1636" s="2"/>
      <c r="BDY1636" s="15"/>
      <c r="BDZ1636" s="15"/>
      <c r="BEA1636" s="80"/>
      <c r="BEB1636" s="52"/>
      <c r="BEC1636" s="69"/>
      <c r="BED1636" s="69"/>
      <c r="BEE1636" s="69"/>
      <c r="BEF1636" s="107"/>
      <c r="BEG1636" s="2"/>
      <c r="BEH1636" s="15"/>
      <c r="BEI1636" s="15"/>
      <c r="BEJ1636" s="80"/>
      <c r="BEK1636" s="52"/>
      <c r="BEL1636" s="69"/>
      <c r="BEM1636" s="69"/>
      <c r="BEN1636" s="69"/>
      <c r="BEO1636" s="107"/>
      <c r="BEP1636" s="2"/>
      <c r="BEQ1636" s="15"/>
      <c r="BER1636" s="15"/>
      <c r="BES1636" s="80"/>
      <c r="BET1636" s="52"/>
      <c r="BEU1636" s="69"/>
      <c r="BEV1636" s="69"/>
      <c r="BEW1636" s="69"/>
      <c r="BEX1636" s="107"/>
      <c r="BEY1636" s="2"/>
      <c r="BEZ1636" s="15"/>
      <c r="BFA1636" s="15"/>
      <c r="BFB1636" s="80"/>
      <c r="BFC1636" s="52"/>
      <c r="BFD1636" s="69"/>
      <c r="BFE1636" s="69"/>
      <c r="BFF1636" s="69"/>
      <c r="BFG1636" s="107"/>
      <c r="BFH1636" s="2"/>
      <c r="BFI1636" s="15"/>
      <c r="BFJ1636" s="15"/>
      <c r="BFK1636" s="80"/>
      <c r="BFL1636" s="52"/>
      <c r="BFM1636" s="69"/>
      <c r="BFN1636" s="69"/>
      <c r="BFO1636" s="69"/>
      <c r="BFP1636" s="107"/>
      <c r="BFQ1636" s="2"/>
      <c r="BFR1636" s="15"/>
      <c r="BFS1636" s="15"/>
      <c r="BFT1636" s="80"/>
      <c r="BFU1636" s="52"/>
      <c r="BFV1636" s="69"/>
      <c r="BFW1636" s="69"/>
      <c r="BFX1636" s="69"/>
      <c r="BFY1636" s="107"/>
      <c r="BFZ1636" s="2"/>
      <c r="BGA1636" s="15"/>
      <c r="BGB1636" s="15"/>
      <c r="BGC1636" s="80"/>
      <c r="BGD1636" s="52"/>
      <c r="BGE1636" s="69"/>
      <c r="BGF1636" s="69"/>
      <c r="BGG1636" s="69"/>
      <c r="BGH1636" s="107"/>
      <c r="BGI1636" s="2"/>
      <c r="BGJ1636" s="15"/>
      <c r="BGK1636" s="15"/>
      <c r="BGL1636" s="80"/>
      <c r="BGM1636" s="52"/>
      <c r="BGN1636" s="69"/>
      <c r="BGO1636" s="69"/>
      <c r="BGP1636" s="69"/>
      <c r="BGQ1636" s="107"/>
      <c r="BGR1636" s="2"/>
      <c r="BGS1636" s="15"/>
      <c r="BGT1636" s="15"/>
      <c r="BGU1636" s="80"/>
      <c r="BGV1636" s="52"/>
      <c r="BGW1636" s="69"/>
      <c r="BGX1636" s="69"/>
      <c r="BGY1636" s="69"/>
      <c r="BGZ1636" s="107"/>
      <c r="BHA1636" s="2"/>
      <c r="BHB1636" s="15"/>
      <c r="BHC1636" s="15"/>
      <c r="BHD1636" s="80"/>
      <c r="BHE1636" s="52"/>
      <c r="BHF1636" s="69"/>
      <c r="BHG1636" s="69"/>
      <c r="BHH1636" s="69"/>
      <c r="BHI1636" s="107"/>
      <c r="BHJ1636" s="2"/>
      <c r="BHK1636" s="15"/>
      <c r="BHL1636" s="15"/>
      <c r="BHM1636" s="80"/>
      <c r="BHN1636" s="52"/>
      <c r="BHO1636" s="69"/>
      <c r="BHP1636" s="69"/>
      <c r="BHQ1636" s="69"/>
      <c r="BHR1636" s="107"/>
      <c r="BHS1636" s="2"/>
      <c r="BHT1636" s="15"/>
      <c r="BHU1636" s="15"/>
      <c r="BHV1636" s="80"/>
      <c r="BHW1636" s="52"/>
      <c r="BHX1636" s="69"/>
      <c r="BHY1636" s="69"/>
      <c r="BHZ1636" s="69"/>
      <c r="BIA1636" s="107"/>
      <c r="BIB1636" s="2"/>
      <c r="BIC1636" s="15"/>
      <c r="BID1636" s="15"/>
      <c r="BIE1636" s="80"/>
      <c r="BIF1636" s="52"/>
      <c r="BIG1636" s="69"/>
      <c r="BIH1636" s="69"/>
      <c r="BII1636" s="69"/>
      <c r="BIJ1636" s="107"/>
      <c r="BIK1636" s="2"/>
      <c r="BIL1636" s="15"/>
      <c r="BIM1636" s="15"/>
      <c r="BIN1636" s="80"/>
      <c r="BIO1636" s="52"/>
      <c r="BIP1636" s="69"/>
      <c r="BIQ1636" s="69"/>
      <c r="BIR1636" s="69"/>
      <c r="BIS1636" s="107"/>
      <c r="BIT1636" s="2"/>
      <c r="BIU1636" s="15"/>
      <c r="BIV1636" s="15"/>
      <c r="BIW1636" s="80"/>
      <c r="BIX1636" s="52"/>
      <c r="BIY1636" s="69"/>
      <c r="BIZ1636" s="69"/>
      <c r="BJA1636" s="69"/>
      <c r="BJB1636" s="107"/>
      <c r="BJC1636" s="2"/>
      <c r="BJD1636" s="15"/>
      <c r="BJE1636" s="15"/>
      <c r="BJF1636" s="80"/>
      <c r="BJG1636" s="52"/>
      <c r="BJH1636" s="69"/>
      <c r="BJI1636" s="69"/>
      <c r="BJJ1636" s="69"/>
      <c r="BJK1636" s="107"/>
      <c r="BJL1636" s="2"/>
      <c r="BJM1636" s="15"/>
      <c r="BJN1636" s="15"/>
      <c r="BJO1636" s="80"/>
      <c r="BJP1636" s="52"/>
      <c r="BJQ1636" s="69"/>
      <c r="BJR1636" s="69"/>
      <c r="BJS1636" s="69"/>
      <c r="BJT1636" s="107"/>
      <c r="BJU1636" s="2"/>
      <c r="BJV1636" s="15"/>
      <c r="BJW1636" s="15"/>
      <c r="BJX1636" s="80"/>
      <c r="BJY1636" s="52"/>
      <c r="BJZ1636" s="69"/>
      <c r="BKA1636" s="69"/>
      <c r="BKB1636" s="69"/>
      <c r="BKC1636" s="107"/>
      <c r="BKD1636" s="2"/>
      <c r="BKE1636" s="15"/>
      <c r="BKF1636" s="15"/>
      <c r="BKG1636" s="80"/>
      <c r="BKH1636" s="52"/>
      <c r="BKI1636" s="69"/>
      <c r="BKJ1636" s="69"/>
      <c r="BKK1636" s="69"/>
      <c r="BKL1636" s="107"/>
      <c r="BKM1636" s="2"/>
      <c r="BKN1636" s="15"/>
      <c r="BKO1636" s="15"/>
      <c r="BKP1636" s="80"/>
      <c r="BKQ1636" s="52"/>
      <c r="BKR1636" s="69"/>
      <c r="BKS1636" s="69"/>
      <c r="BKT1636" s="69"/>
      <c r="BKU1636" s="107"/>
      <c r="BKV1636" s="2"/>
      <c r="BKW1636" s="15"/>
      <c r="BKX1636" s="15"/>
      <c r="BKY1636" s="80"/>
      <c r="BKZ1636" s="52"/>
      <c r="BLA1636" s="69"/>
      <c r="BLB1636" s="69"/>
      <c r="BLC1636" s="69"/>
      <c r="BLD1636" s="107"/>
      <c r="BLE1636" s="2"/>
      <c r="BLF1636" s="15"/>
      <c r="BLG1636" s="15"/>
      <c r="BLH1636" s="80"/>
      <c r="BLI1636" s="52"/>
      <c r="BLJ1636" s="69"/>
      <c r="BLK1636" s="69"/>
      <c r="BLL1636" s="69"/>
      <c r="BLM1636" s="107"/>
      <c r="BLN1636" s="2"/>
      <c r="BLO1636" s="15"/>
      <c r="BLP1636" s="15"/>
      <c r="BLQ1636" s="80"/>
      <c r="BLR1636" s="52"/>
      <c r="BLS1636" s="69"/>
      <c r="BLT1636" s="69"/>
      <c r="BLU1636" s="69"/>
      <c r="BLV1636" s="107"/>
      <c r="BLW1636" s="2"/>
      <c r="BLX1636" s="15"/>
      <c r="BLY1636" s="15"/>
      <c r="BLZ1636" s="80"/>
      <c r="BMA1636" s="52"/>
      <c r="BMB1636" s="69"/>
      <c r="BMC1636" s="69"/>
      <c r="BMD1636" s="69"/>
      <c r="BME1636" s="107"/>
      <c r="BMF1636" s="2"/>
      <c r="BMG1636" s="15"/>
      <c r="BMH1636" s="15"/>
      <c r="BMI1636" s="80"/>
      <c r="BMJ1636" s="52"/>
      <c r="BMK1636" s="69"/>
      <c r="BML1636" s="69"/>
      <c r="BMM1636" s="69"/>
      <c r="BMN1636" s="107"/>
      <c r="BMO1636" s="2"/>
      <c r="BMP1636" s="15"/>
      <c r="BMQ1636" s="15"/>
      <c r="BMR1636" s="80"/>
      <c r="BMS1636" s="52"/>
      <c r="BMT1636" s="69"/>
      <c r="BMU1636" s="69"/>
      <c r="BMV1636" s="69"/>
      <c r="BMW1636" s="107"/>
      <c r="BMX1636" s="2"/>
      <c r="BMY1636" s="15"/>
      <c r="BMZ1636" s="15"/>
      <c r="BNA1636" s="80"/>
      <c r="BNB1636" s="52"/>
      <c r="BNC1636" s="69"/>
      <c r="BND1636" s="69"/>
      <c r="BNE1636" s="69"/>
      <c r="BNF1636" s="107"/>
      <c r="BNG1636" s="2"/>
      <c r="BNH1636" s="15"/>
      <c r="BNI1636" s="15"/>
      <c r="BNJ1636" s="80"/>
      <c r="BNK1636" s="52"/>
      <c r="BNL1636" s="69"/>
      <c r="BNM1636" s="69"/>
      <c r="BNN1636" s="69"/>
      <c r="BNO1636" s="107"/>
      <c r="BNP1636" s="2"/>
      <c r="BNQ1636" s="15"/>
      <c r="BNR1636" s="15"/>
      <c r="BNS1636" s="80"/>
      <c r="BNT1636" s="52"/>
      <c r="BNU1636" s="69"/>
      <c r="BNV1636" s="69"/>
      <c r="BNW1636" s="69"/>
      <c r="BNX1636" s="107"/>
      <c r="BNY1636" s="2"/>
      <c r="BNZ1636" s="15"/>
      <c r="BOA1636" s="15"/>
      <c r="BOB1636" s="80"/>
      <c r="BOC1636" s="52"/>
      <c r="BOD1636" s="69"/>
      <c r="BOE1636" s="69"/>
      <c r="BOF1636" s="69"/>
      <c r="BOG1636" s="107"/>
      <c r="BOH1636" s="2"/>
      <c r="BOI1636" s="15"/>
      <c r="BOJ1636" s="15"/>
      <c r="BOK1636" s="80"/>
      <c r="BOL1636" s="52"/>
      <c r="BOM1636" s="69"/>
      <c r="BON1636" s="69"/>
      <c r="BOO1636" s="69"/>
      <c r="BOP1636" s="107"/>
      <c r="BOQ1636" s="2"/>
      <c r="BOR1636" s="15"/>
      <c r="BOS1636" s="15"/>
      <c r="BOT1636" s="80"/>
      <c r="BOU1636" s="52"/>
      <c r="BOV1636" s="69"/>
      <c r="BOW1636" s="69"/>
      <c r="BOX1636" s="69"/>
      <c r="BOY1636" s="107"/>
      <c r="BOZ1636" s="2"/>
      <c r="BPA1636" s="15"/>
      <c r="BPB1636" s="15"/>
      <c r="BPC1636" s="80"/>
      <c r="BPD1636" s="52"/>
      <c r="BPE1636" s="69"/>
      <c r="BPF1636" s="69"/>
      <c r="BPG1636" s="69"/>
      <c r="BPH1636" s="107"/>
      <c r="BPI1636" s="2"/>
      <c r="BPJ1636" s="15"/>
      <c r="BPK1636" s="15"/>
      <c r="BPL1636" s="80"/>
      <c r="BPM1636" s="52"/>
      <c r="BPN1636" s="69"/>
      <c r="BPO1636" s="69"/>
      <c r="BPP1636" s="69"/>
      <c r="BPQ1636" s="107"/>
      <c r="BPR1636" s="2"/>
      <c r="BPS1636" s="15"/>
      <c r="BPT1636" s="15"/>
      <c r="BPU1636" s="80"/>
      <c r="BPV1636" s="52"/>
      <c r="BPW1636" s="69"/>
      <c r="BPX1636" s="69"/>
      <c r="BPY1636" s="69"/>
      <c r="BPZ1636" s="107"/>
      <c r="BQA1636" s="2"/>
      <c r="BQB1636" s="15"/>
      <c r="BQC1636" s="15"/>
      <c r="BQD1636" s="80"/>
      <c r="BQE1636" s="52"/>
      <c r="BQF1636" s="69"/>
      <c r="BQG1636" s="69"/>
      <c r="BQH1636" s="69"/>
      <c r="BQI1636" s="107"/>
      <c r="BQJ1636" s="2"/>
      <c r="BQK1636" s="15"/>
      <c r="BQL1636" s="15"/>
      <c r="BQM1636" s="80"/>
      <c r="BQN1636" s="52"/>
      <c r="BQO1636" s="69"/>
      <c r="BQP1636" s="69"/>
      <c r="BQQ1636" s="69"/>
      <c r="BQR1636" s="107"/>
      <c r="BQS1636" s="2"/>
      <c r="BQT1636" s="15"/>
      <c r="BQU1636" s="15"/>
      <c r="BQV1636" s="80"/>
      <c r="BQW1636" s="52"/>
      <c r="BQX1636" s="69"/>
      <c r="BQY1636" s="69"/>
      <c r="BQZ1636" s="69"/>
      <c r="BRA1636" s="107"/>
      <c r="BRB1636" s="2"/>
      <c r="BRC1636" s="15"/>
      <c r="BRD1636" s="15"/>
      <c r="BRE1636" s="80"/>
      <c r="BRF1636" s="52"/>
      <c r="BRG1636" s="69"/>
      <c r="BRH1636" s="69"/>
      <c r="BRI1636" s="69"/>
      <c r="BRJ1636" s="107"/>
      <c r="BRK1636" s="2"/>
      <c r="BRL1636" s="15"/>
      <c r="BRM1636" s="15"/>
      <c r="BRN1636" s="80"/>
      <c r="BRO1636" s="52"/>
      <c r="BRP1636" s="69"/>
      <c r="BRQ1636" s="69"/>
      <c r="BRR1636" s="69"/>
      <c r="BRS1636" s="107"/>
      <c r="BRT1636" s="2"/>
      <c r="BRU1636" s="15"/>
      <c r="BRV1636" s="15"/>
      <c r="BRW1636" s="80"/>
      <c r="BRX1636" s="52"/>
      <c r="BRY1636" s="69"/>
      <c r="BRZ1636" s="69"/>
      <c r="BSA1636" s="69"/>
      <c r="BSB1636" s="107"/>
      <c r="BSC1636" s="2"/>
      <c r="BSD1636" s="15"/>
      <c r="BSE1636" s="15"/>
      <c r="BSF1636" s="80"/>
      <c r="BSG1636" s="52"/>
      <c r="BSH1636" s="69"/>
      <c r="BSI1636" s="69"/>
      <c r="BSJ1636" s="69"/>
      <c r="BSK1636" s="107"/>
      <c r="BSL1636" s="2"/>
      <c r="BSM1636" s="15"/>
      <c r="BSN1636" s="15"/>
      <c r="BSO1636" s="80"/>
      <c r="BSP1636" s="52"/>
      <c r="BSQ1636" s="69"/>
      <c r="BSR1636" s="69"/>
      <c r="BSS1636" s="69"/>
      <c r="BST1636" s="107"/>
      <c r="BSU1636" s="2"/>
      <c r="BSV1636" s="15"/>
      <c r="BSW1636" s="15"/>
      <c r="BSX1636" s="80"/>
      <c r="BSY1636" s="52"/>
      <c r="BSZ1636" s="69"/>
      <c r="BTA1636" s="69"/>
      <c r="BTB1636" s="69"/>
      <c r="BTC1636" s="107"/>
      <c r="BTD1636" s="2"/>
      <c r="BTE1636" s="15"/>
      <c r="BTF1636" s="15"/>
      <c r="BTG1636" s="80"/>
      <c r="BTH1636" s="52"/>
      <c r="BTI1636" s="69"/>
      <c r="BTJ1636" s="69"/>
      <c r="BTK1636" s="69"/>
      <c r="BTL1636" s="107"/>
      <c r="BTM1636" s="2"/>
      <c r="BTN1636" s="15"/>
      <c r="BTO1636" s="15"/>
      <c r="BTP1636" s="80"/>
      <c r="BTQ1636" s="52"/>
      <c r="BTR1636" s="69"/>
      <c r="BTS1636" s="69"/>
      <c r="BTT1636" s="69"/>
      <c r="BTU1636" s="107"/>
      <c r="BTV1636" s="2"/>
      <c r="BTW1636" s="15"/>
      <c r="BTX1636" s="15"/>
      <c r="BTY1636" s="80"/>
      <c r="BTZ1636" s="52"/>
      <c r="BUA1636" s="69"/>
      <c r="BUB1636" s="69"/>
      <c r="BUC1636" s="69"/>
      <c r="BUD1636" s="107"/>
      <c r="BUE1636" s="2"/>
      <c r="BUF1636" s="15"/>
      <c r="BUG1636" s="15"/>
      <c r="BUH1636" s="80"/>
      <c r="BUI1636" s="52"/>
      <c r="BUJ1636" s="69"/>
      <c r="BUK1636" s="69"/>
      <c r="BUL1636" s="69"/>
      <c r="BUM1636" s="107"/>
      <c r="BUN1636" s="2"/>
      <c r="BUO1636" s="15"/>
      <c r="BUP1636" s="15"/>
      <c r="BUQ1636" s="80"/>
      <c r="BUR1636" s="52"/>
      <c r="BUS1636" s="69"/>
      <c r="BUT1636" s="69"/>
      <c r="BUU1636" s="69"/>
      <c r="BUV1636" s="107"/>
      <c r="BUW1636" s="2"/>
      <c r="BUX1636" s="15"/>
      <c r="BUY1636" s="15"/>
      <c r="BUZ1636" s="80"/>
      <c r="BVA1636" s="52"/>
      <c r="BVB1636" s="69"/>
      <c r="BVC1636" s="69"/>
      <c r="BVD1636" s="69"/>
      <c r="BVE1636" s="107"/>
      <c r="BVF1636" s="2"/>
      <c r="BVG1636" s="15"/>
      <c r="BVH1636" s="15"/>
      <c r="BVI1636" s="80"/>
      <c r="BVJ1636" s="52"/>
      <c r="BVK1636" s="69"/>
      <c r="BVL1636" s="69"/>
      <c r="BVM1636" s="69"/>
      <c r="BVN1636" s="107"/>
      <c r="BVO1636" s="2"/>
      <c r="BVP1636" s="15"/>
      <c r="BVQ1636" s="15"/>
      <c r="BVR1636" s="80"/>
      <c r="BVS1636" s="52"/>
      <c r="BVT1636" s="69"/>
      <c r="BVU1636" s="69"/>
      <c r="BVV1636" s="69"/>
      <c r="BVW1636" s="107"/>
      <c r="BVX1636" s="2"/>
      <c r="BVY1636" s="15"/>
      <c r="BVZ1636" s="15"/>
      <c r="BWA1636" s="80"/>
      <c r="BWB1636" s="52"/>
      <c r="BWC1636" s="69"/>
      <c r="BWD1636" s="69"/>
      <c r="BWE1636" s="69"/>
      <c r="BWF1636" s="107"/>
      <c r="BWG1636" s="2"/>
      <c r="BWH1636" s="15"/>
      <c r="BWI1636" s="15"/>
      <c r="BWJ1636" s="80"/>
      <c r="BWK1636" s="52"/>
      <c r="BWL1636" s="69"/>
      <c r="BWM1636" s="69"/>
      <c r="BWN1636" s="69"/>
      <c r="BWO1636" s="107"/>
      <c r="BWP1636" s="2"/>
      <c r="BWQ1636" s="15"/>
      <c r="BWR1636" s="15"/>
      <c r="BWS1636" s="80"/>
      <c r="BWT1636" s="52"/>
      <c r="BWU1636" s="69"/>
      <c r="BWV1636" s="69"/>
      <c r="BWW1636" s="69"/>
      <c r="BWX1636" s="107"/>
      <c r="BWY1636" s="2"/>
      <c r="BWZ1636" s="15"/>
      <c r="BXA1636" s="15"/>
      <c r="BXB1636" s="80"/>
      <c r="BXC1636" s="52"/>
      <c r="BXD1636" s="69"/>
      <c r="BXE1636" s="69"/>
      <c r="BXF1636" s="69"/>
      <c r="BXG1636" s="107"/>
      <c r="BXH1636" s="2"/>
      <c r="BXI1636" s="15"/>
      <c r="BXJ1636" s="15"/>
      <c r="BXK1636" s="80"/>
      <c r="BXL1636" s="52"/>
      <c r="BXM1636" s="69"/>
      <c r="BXN1636" s="69"/>
      <c r="BXO1636" s="69"/>
      <c r="BXP1636" s="107"/>
      <c r="BXQ1636" s="2"/>
      <c r="BXR1636" s="15"/>
      <c r="BXS1636" s="15"/>
      <c r="BXT1636" s="80"/>
      <c r="BXU1636" s="52"/>
      <c r="BXV1636" s="69"/>
      <c r="BXW1636" s="69"/>
      <c r="BXX1636" s="69"/>
      <c r="BXY1636" s="107"/>
      <c r="BXZ1636" s="2"/>
      <c r="BYA1636" s="15"/>
      <c r="BYB1636" s="15"/>
      <c r="BYC1636" s="80"/>
      <c r="BYD1636" s="52"/>
      <c r="BYE1636" s="69"/>
      <c r="BYF1636" s="69"/>
      <c r="BYG1636" s="69"/>
      <c r="BYH1636" s="107"/>
      <c r="BYI1636" s="2"/>
      <c r="BYJ1636" s="15"/>
      <c r="BYK1636" s="15"/>
      <c r="BYL1636" s="80"/>
      <c r="BYM1636" s="52"/>
      <c r="BYN1636" s="69"/>
      <c r="BYO1636" s="69"/>
      <c r="BYP1636" s="69"/>
      <c r="BYQ1636" s="107"/>
      <c r="BYR1636" s="2"/>
      <c r="BYS1636" s="15"/>
      <c r="BYT1636" s="15"/>
      <c r="BYU1636" s="80"/>
      <c r="BYV1636" s="52"/>
      <c r="BYW1636" s="69"/>
      <c r="BYX1636" s="69"/>
      <c r="BYY1636" s="69"/>
      <c r="BYZ1636" s="107"/>
      <c r="BZA1636" s="2"/>
      <c r="BZB1636" s="15"/>
      <c r="BZC1636" s="15"/>
      <c r="BZD1636" s="80"/>
      <c r="BZE1636" s="52"/>
      <c r="BZF1636" s="69"/>
      <c r="BZG1636" s="69"/>
      <c r="BZH1636" s="69"/>
      <c r="BZI1636" s="107"/>
      <c r="BZJ1636" s="2"/>
      <c r="BZK1636" s="15"/>
      <c r="BZL1636" s="15"/>
      <c r="BZM1636" s="80"/>
      <c r="BZN1636" s="52"/>
      <c r="BZO1636" s="69"/>
      <c r="BZP1636" s="69"/>
      <c r="BZQ1636" s="69"/>
      <c r="BZR1636" s="107"/>
      <c r="BZS1636" s="2"/>
      <c r="BZT1636" s="15"/>
      <c r="BZU1636" s="15"/>
      <c r="BZV1636" s="80"/>
      <c r="BZW1636" s="52"/>
      <c r="BZX1636" s="69"/>
      <c r="BZY1636" s="69"/>
      <c r="BZZ1636" s="69"/>
      <c r="CAA1636" s="107"/>
      <c r="CAB1636" s="2"/>
      <c r="CAC1636" s="15"/>
      <c r="CAD1636" s="15"/>
      <c r="CAE1636" s="80"/>
      <c r="CAF1636" s="52"/>
      <c r="CAG1636" s="69"/>
      <c r="CAH1636" s="69"/>
      <c r="CAI1636" s="69"/>
      <c r="CAJ1636" s="107"/>
      <c r="CAK1636" s="2"/>
      <c r="CAL1636" s="15"/>
      <c r="CAM1636" s="15"/>
      <c r="CAN1636" s="80"/>
      <c r="CAO1636" s="52"/>
      <c r="CAP1636" s="69"/>
      <c r="CAQ1636" s="69"/>
      <c r="CAR1636" s="69"/>
      <c r="CAS1636" s="107"/>
      <c r="CAT1636" s="2"/>
      <c r="CAU1636" s="15"/>
      <c r="CAV1636" s="15"/>
      <c r="CAW1636" s="80"/>
      <c r="CAX1636" s="52"/>
      <c r="CAY1636" s="69"/>
      <c r="CAZ1636" s="69"/>
      <c r="CBA1636" s="69"/>
      <c r="CBB1636" s="107"/>
      <c r="CBC1636" s="2"/>
      <c r="CBD1636" s="15"/>
      <c r="CBE1636" s="15"/>
      <c r="CBF1636" s="80"/>
      <c r="CBG1636" s="52"/>
      <c r="CBH1636" s="69"/>
      <c r="CBI1636" s="69"/>
      <c r="CBJ1636" s="69"/>
      <c r="CBK1636" s="107"/>
      <c r="CBL1636" s="2"/>
      <c r="CBM1636" s="15"/>
      <c r="CBN1636" s="15"/>
      <c r="CBO1636" s="80"/>
      <c r="CBP1636" s="52"/>
      <c r="CBQ1636" s="69"/>
      <c r="CBR1636" s="69"/>
      <c r="CBS1636" s="69"/>
      <c r="CBT1636" s="107"/>
      <c r="CBU1636" s="2"/>
      <c r="CBV1636" s="15"/>
      <c r="CBW1636" s="15"/>
      <c r="CBX1636" s="80"/>
      <c r="CBY1636" s="52"/>
      <c r="CBZ1636" s="69"/>
      <c r="CCA1636" s="69"/>
      <c r="CCB1636" s="69"/>
      <c r="CCC1636" s="107"/>
      <c r="CCD1636" s="2"/>
      <c r="CCE1636" s="15"/>
      <c r="CCF1636" s="15"/>
      <c r="CCG1636" s="80"/>
      <c r="CCH1636" s="52"/>
      <c r="CCI1636" s="69"/>
      <c r="CCJ1636" s="69"/>
      <c r="CCK1636" s="69"/>
      <c r="CCL1636" s="107"/>
      <c r="CCM1636" s="2"/>
      <c r="CCN1636" s="15"/>
      <c r="CCO1636" s="15"/>
      <c r="CCP1636" s="80"/>
      <c r="CCQ1636" s="52"/>
      <c r="CCR1636" s="69"/>
      <c r="CCS1636" s="69"/>
      <c r="CCT1636" s="69"/>
      <c r="CCU1636" s="107"/>
      <c r="CCV1636" s="2"/>
      <c r="CCW1636" s="15"/>
      <c r="CCX1636" s="15"/>
      <c r="CCY1636" s="80"/>
      <c r="CCZ1636" s="52"/>
      <c r="CDA1636" s="69"/>
      <c r="CDB1636" s="69"/>
      <c r="CDC1636" s="69"/>
      <c r="CDD1636" s="107"/>
      <c r="CDE1636" s="2"/>
      <c r="CDF1636" s="15"/>
      <c r="CDG1636" s="15"/>
      <c r="CDH1636" s="80"/>
      <c r="CDI1636" s="52"/>
      <c r="CDJ1636" s="69"/>
      <c r="CDK1636" s="69"/>
      <c r="CDL1636" s="69"/>
      <c r="CDM1636" s="107"/>
      <c r="CDN1636" s="2"/>
      <c r="CDO1636" s="15"/>
      <c r="CDP1636" s="15"/>
      <c r="CDQ1636" s="80"/>
      <c r="CDR1636" s="52"/>
      <c r="CDS1636" s="69"/>
      <c r="CDT1636" s="69"/>
      <c r="CDU1636" s="69"/>
      <c r="CDV1636" s="107"/>
      <c r="CDW1636" s="2"/>
      <c r="CDX1636" s="15"/>
      <c r="CDY1636" s="15"/>
      <c r="CDZ1636" s="80"/>
      <c r="CEA1636" s="52"/>
      <c r="CEB1636" s="69"/>
      <c r="CEC1636" s="69"/>
      <c r="CED1636" s="69"/>
      <c r="CEE1636" s="107"/>
      <c r="CEF1636" s="2"/>
      <c r="CEG1636" s="15"/>
      <c r="CEH1636" s="15"/>
      <c r="CEI1636" s="80"/>
      <c r="CEJ1636" s="52"/>
      <c r="CEK1636" s="69"/>
      <c r="CEL1636" s="69"/>
      <c r="CEM1636" s="69"/>
      <c r="CEN1636" s="107"/>
      <c r="CEO1636" s="2"/>
      <c r="CEP1636" s="15"/>
      <c r="CEQ1636" s="15"/>
      <c r="CER1636" s="80"/>
      <c r="CES1636" s="52"/>
      <c r="CET1636" s="69"/>
      <c r="CEU1636" s="69"/>
      <c r="CEV1636" s="69"/>
      <c r="CEW1636" s="107"/>
      <c r="CEX1636" s="2"/>
      <c r="CEY1636" s="15"/>
      <c r="CEZ1636" s="15"/>
      <c r="CFA1636" s="80"/>
      <c r="CFB1636" s="52"/>
      <c r="CFC1636" s="69"/>
      <c r="CFD1636" s="69"/>
      <c r="CFE1636" s="69"/>
      <c r="CFF1636" s="107"/>
      <c r="CFG1636" s="2"/>
      <c r="CFH1636" s="15"/>
      <c r="CFI1636" s="15"/>
      <c r="CFJ1636" s="80"/>
      <c r="CFK1636" s="52"/>
      <c r="CFL1636" s="69"/>
      <c r="CFM1636" s="69"/>
      <c r="CFN1636" s="69"/>
      <c r="CFO1636" s="107"/>
      <c r="CFP1636" s="2"/>
      <c r="CFQ1636" s="15"/>
      <c r="CFR1636" s="15"/>
      <c r="CFS1636" s="80"/>
      <c r="CFT1636" s="52"/>
      <c r="CFU1636" s="69"/>
      <c r="CFV1636" s="69"/>
      <c r="CFW1636" s="69"/>
      <c r="CFX1636" s="107"/>
      <c r="CFY1636" s="2"/>
      <c r="CFZ1636" s="15"/>
      <c r="CGA1636" s="15"/>
      <c r="CGB1636" s="80"/>
      <c r="CGC1636" s="52"/>
      <c r="CGD1636" s="69"/>
      <c r="CGE1636" s="69"/>
      <c r="CGF1636" s="69"/>
      <c r="CGG1636" s="107"/>
      <c r="CGH1636" s="2"/>
      <c r="CGI1636" s="15"/>
      <c r="CGJ1636" s="15"/>
      <c r="CGK1636" s="80"/>
      <c r="CGL1636" s="52"/>
      <c r="CGM1636" s="69"/>
      <c r="CGN1636" s="69"/>
      <c r="CGO1636" s="69"/>
      <c r="CGP1636" s="107"/>
      <c r="CGQ1636" s="2"/>
      <c r="CGR1636" s="15"/>
      <c r="CGS1636" s="15"/>
      <c r="CGT1636" s="80"/>
      <c r="CGU1636" s="52"/>
      <c r="CGV1636" s="69"/>
      <c r="CGW1636" s="69"/>
      <c r="CGX1636" s="69"/>
      <c r="CGY1636" s="107"/>
      <c r="CGZ1636" s="2"/>
      <c r="CHA1636" s="15"/>
      <c r="CHB1636" s="15"/>
      <c r="CHC1636" s="80"/>
      <c r="CHD1636" s="52"/>
      <c r="CHE1636" s="69"/>
      <c r="CHF1636" s="69"/>
      <c r="CHG1636" s="69"/>
      <c r="CHH1636" s="107"/>
      <c r="CHI1636" s="2"/>
      <c r="CHJ1636" s="15"/>
      <c r="CHK1636" s="15"/>
      <c r="CHL1636" s="80"/>
      <c r="CHM1636" s="52"/>
      <c r="CHN1636" s="69"/>
      <c r="CHO1636" s="69"/>
      <c r="CHP1636" s="69"/>
      <c r="CHQ1636" s="107"/>
      <c r="CHR1636" s="2"/>
      <c r="CHS1636" s="15"/>
      <c r="CHT1636" s="15"/>
      <c r="CHU1636" s="80"/>
      <c r="CHV1636" s="52"/>
      <c r="CHW1636" s="69"/>
      <c r="CHX1636" s="69"/>
      <c r="CHY1636" s="69"/>
      <c r="CHZ1636" s="107"/>
      <c r="CIA1636" s="2"/>
      <c r="CIB1636" s="15"/>
      <c r="CIC1636" s="15"/>
      <c r="CID1636" s="80"/>
      <c r="CIE1636" s="52"/>
      <c r="CIF1636" s="69"/>
      <c r="CIG1636" s="69"/>
      <c r="CIH1636" s="69"/>
      <c r="CII1636" s="107"/>
      <c r="CIJ1636" s="2"/>
      <c r="CIK1636" s="15"/>
      <c r="CIL1636" s="15"/>
      <c r="CIM1636" s="80"/>
      <c r="CIN1636" s="52"/>
      <c r="CIO1636" s="69"/>
      <c r="CIP1636" s="69"/>
      <c r="CIQ1636" s="69"/>
      <c r="CIR1636" s="107"/>
      <c r="CIS1636" s="2"/>
      <c r="CIT1636" s="15"/>
      <c r="CIU1636" s="15"/>
      <c r="CIV1636" s="80"/>
      <c r="CIW1636" s="52"/>
      <c r="CIX1636" s="69"/>
      <c r="CIY1636" s="69"/>
      <c r="CIZ1636" s="69"/>
      <c r="CJA1636" s="107"/>
      <c r="CJB1636" s="2"/>
      <c r="CJC1636" s="15"/>
      <c r="CJD1636" s="15"/>
      <c r="CJE1636" s="80"/>
      <c r="CJF1636" s="52"/>
      <c r="CJG1636" s="69"/>
      <c r="CJH1636" s="69"/>
      <c r="CJI1636" s="69"/>
      <c r="CJJ1636" s="107"/>
      <c r="CJK1636" s="2"/>
      <c r="CJL1636" s="15"/>
      <c r="CJM1636" s="15"/>
      <c r="CJN1636" s="80"/>
      <c r="CJO1636" s="52"/>
      <c r="CJP1636" s="69"/>
      <c r="CJQ1636" s="69"/>
      <c r="CJR1636" s="69"/>
      <c r="CJS1636" s="107"/>
      <c r="CJT1636" s="2"/>
      <c r="CJU1636" s="15"/>
      <c r="CJV1636" s="15"/>
      <c r="CJW1636" s="80"/>
      <c r="CJX1636" s="52"/>
      <c r="CJY1636" s="69"/>
      <c r="CJZ1636" s="69"/>
      <c r="CKA1636" s="69"/>
      <c r="CKB1636" s="107"/>
      <c r="CKC1636" s="2"/>
      <c r="CKD1636" s="15"/>
      <c r="CKE1636" s="15"/>
      <c r="CKF1636" s="80"/>
      <c r="CKG1636" s="52"/>
      <c r="CKH1636" s="69"/>
      <c r="CKI1636" s="69"/>
      <c r="CKJ1636" s="69"/>
      <c r="CKK1636" s="107"/>
      <c r="CKL1636" s="2"/>
      <c r="CKM1636" s="15"/>
      <c r="CKN1636" s="15"/>
      <c r="CKO1636" s="80"/>
      <c r="CKP1636" s="52"/>
      <c r="CKQ1636" s="69"/>
      <c r="CKR1636" s="69"/>
      <c r="CKS1636" s="69"/>
      <c r="CKT1636" s="107"/>
      <c r="CKU1636" s="2"/>
      <c r="CKV1636" s="15"/>
      <c r="CKW1636" s="15"/>
      <c r="CKX1636" s="80"/>
      <c r="CKY1636" s="52"/>
      <c r="CKZ1636" s="69"/>
      <c r="CLA1636" s="69"/>
      <c r="CLB1636" s="69"/>
      <c r="CLC1636" s="107"/>
      <c r="CLD1636" s="2"/>
      <c r="CLE1636" s="15"/>
      <c r="CLF1636" s="15"/>
      <c r="CLG1636" s="80"/>
      <c r="CLH1636" s="52"/>
      <c r="CLI1636" s="69"/>
      <c r="CLJ1636" s="69"/>
      <c r="CLK1636" s="69"/>
      <c r="CLL1636" s="107"/>
      <c r="CLM1636" s="2"/>
      <c r="CLN1636" s="15"/>
      <c r="CLO1636" s="15"/>
      <c r="CLP1636" s="80"/>
      <c r="CLQ1636" s="52"/>
      <c r="CLR1636" s="69"/>
      <c r="CLS1636" s="69"/>
      <c r="CLT1636" s="69"/>
      <c r="CLU1636" s="107"/>
      <c r="CLV1636" s="2"/>
      <c r="CLW1636" s="15"/>
      <c r="CLX1636" s="15"/>
      <c r="CLY1636" s="80"/>
      <c r="CLZ1636" s="52"/>
      <c r="CMA1636" s="69"/>
      <c r="CMB1636" s="69"/>
      <c r="CMC1636" s="69"/>
      <c r="CMD1636" s="107"/>
      <c r="CME1636" s="2"/>
      <c r="CMF1636" s="15"/>
      <c r="CMG1636" s="15"/>
      <c r="CMH1636" s="80"/>
      <c r="CMI1636" s="52"/>
      <c r="CMJ1636" s="69"/>
      <c r="CMK1636" s="69"/>
      <c r="CML1636" s="69"/>
      <c r="CMM1636" s="107"/>
      <c r="CMN1636" s="2"/>
      <c r="CMO1636" s="15"/>
      <c r="CMP1636" s="15"/>
      <c r="CMQ1636" s="80"/>
      <c r="CMR1636" s="52"/>
      <c r="CMS1636" s="69"/>
      <c r="CMT1636" s="69"/>
      <c r="CMU1636" s="69"/>
      <c r="CMV1636" s="107"/>
      <c r="CMW1636" s="2"/>
      <c r="CMX1636" s="15"/>
      <c r="CMY1636" s="15"/>
      <c r="CMZ1636" s="80"/>
      <c r="CNA1636" s="52"/>
      <c r="CNB1636" s="69"/>
      <c r="CNC1636" s="69"/>
      <c r="CND1636" s="69"/>
      <c r="CNE1636" s="107"/>
      <c r="CNF1636" s="2"/>
      <c r="CNG1636" s="15"/>
      <c r="CNH1636" s="15"/>
      <c r="CNI1636" s="80"/>
      <c r="CNJ1636" s="52"/>
      <c r="CNK1636" s="69"/>
      <c r="CNL1636" s="69"/>
      <c r="CNM1636" s="69"/>
      <c r="CNN1636" s="107"/>
      <c r="CNO1636" s="2"/>
      <c r="CNP1636" s="15"/>
      <c r="CNQ1636" s="15"/>
      <c r="CNR1636" s="80"/>
      <c r="CNS1636" s="52"/>
      <c r="CNT1636" s="69"/>
      <c r="CNU1636" s="69"/>
      <c r="CNV1636" s="69"/>
      <c r="CNW1636" s="107"/>
      <c r="CNX1636" s="2"/>
      <c r="CNY1636" s="15"/>
      <c r="CNZ1636" s="15"/>
      <c r="COA1636" s="80"/>
      <c r="COB1636" s="52"/>
      <c r="COC1636" s="69"/>
      <c r="COD1636" s="69"/>
      <c r="COE1636" s="69"/>
      <c r="COF1636" s="107"/>
      <c r="COG1636" s="2"/>
      <c r="COH1636" s="15"/>
      <c r="COI1636" s="15"/>
      <c r="COJ1636" s="80"/>
      <c r="COK1636" s="52"/>
      <c r="COL1636" s="69"/>
      <c r="COM1636" s="69"/>
      <c r="CON1636" s="69"/>
      <c r="COO1636" s="107"/>
      <c r="COP1636" s="2"/>
      <c r="COQ1636" s="15"/>
      <c r="COR1636" s="15"/>
      <c r="COS1636" s="80"/>
      <c r="COT1636" s="52"/>
      <c r="COU1636" s="69"/>
      <c r="COV1636" s="69"/>
      <c r="COW1636" s="69"/>
      <c r="COX1636" s="107"/>
      <c r="COY1636" s="2"/>
      <c r="COZ1636" s="15"/>
      <c r="CPA1636" s="15"/>
      <c r="CPB1636" s="80"/>
      <c r="CPC1636" s="52"/>
      <c r="CPD1636" s="69"/>
      <c r="CPE1636" s="69"/>
      <c r="CPF1636" s="69"/>
      <c r="CPG1636" s="107"/>
      <c r="CPH1636" s="2"/>
      <c r="CPI1636" s="15"/>
      <c r="CPJ1636" s="15"/>
      <c r="CPK1636" s="80"/>
      <c r="CPL1636" s="52"/>
      <c r="CPM1636" s="69"/>
      <c r="CPN1636" s="69"/>
      <c r="CPO1636" s="69"/>
      <c r="CPP1636" s="107"/>
      <c r="CPQ1636" s="2"/>
      <c r="CPR1636" s="15"/>
      <c r="CPS1636" s="15"/>
      <c r="CPT1636" s="80"/>
      <c r="CPU1636" s="52"/>
      <c r="CPV1636" s="69"/>
      <c r="CPW1636" s="69"/>
      <c r="CPX1636" s="69"/>
      <c r="CPY1636" s="107"/>
      <c r="CPZ1636" s="2"/>
      <c r="CQA1636" s="15"/>
      <c r="CQB1636" s="15"/>
      <c r="CQC1636" s="80"/>
      <c r="CQD1636" s="52"/>
      <c r="CQE1636" s="69"/>
      <c r="CQF1636" s="69"/>
      <c r="CQG1636" s="69"/>
      <c r="CQH1636" s="107"/>
      <c r="CQI1636" s="2"/>
      <c r="CQJ1636" s="15"/>
      <c r="CQK1636" s="15"/>
      <c r="CQL1636" s="80"/>
      <c r="CQM1636" s="52"/>
      <c r="CQN1636" s="69"/>
      <c r="CQO1636" s="69"/>
      <c r="CQP1636" s="69"/>
      <c r="CQQ1636" s="107"/>
      <c r="CQR1636" s="2"/>
      <c r="CQS1636" s="15"/>
      <c r="CQT1636" s="15"/>
      <c r="CQU1636" s="80"/>
      <c r="CQV1636" s="52"/>
      <c r="CQW1636" s="69"/>
      <c r="CQX1636" s="69"/>
      <c r="CQY1636" s="69"/>
      <c r="CQZ1636" s="107"/>
      <c r="CRA1636" s="2"/>
      <c r="CRB1636" s="15"/>
      <c r="CRC1636" s="15"/>
      <c r="CRD1636" s="80"/>
      <c r="CRE1636" s="52"/>
      <c r="CRF1636" s="69"/>
      <c r="CRG1636" s="69"/>
      <c r="CRH1636" s="69"/>
      <c r="CRI1636" s="107"/>
      <c r="CRJ1636" s="2"/>
      <c r="CRK1636" s="15"/>
      <c r="CRL1636" s="15"/>
      <c r="CRM1636" s="80"/>
      <c r="CRN1636" s="52"/>
      <c r="CRO1636" s="69"/>
      <c r="CRP1636" s="69"/>
      <c r="CRQ1636" s="69"/>
      <c r="CRR1636" s="107"/>
      <c r="CRS1636" s="2"/>
      <c r="CRT1636" s="15"/>
      <c r="CRU1636" s="15"/>
      <c r="CRV1636" s="80"/>
      <c r="CRW1636" s="52"/>
      <c r="CRX1636" s="69"/>
      <c r="CRY1636" s="69"/>
      <c r="CRZ1636" s="69"/>
      <c r="CSA1636" s="107"/>
      <c r="CSB1636" s="2"/>
      <c r="CSC1636" s="15"/>
      <c r="CSD1636" s="15"/>
      <c r="CSE1636" s="80"/>
      <c r="CSF1636" s="52"/>
      <c r="CSG1636" s="69"/>
      <c r="CSH1636" s="69"/>
      <c r="CSI1636" s="69"/>
      <c r="CSJ1636" s="107"/>
      <c r="CSK1636" s="2"/>
      <c r="CSL1636" s="15"/>
      <c r="CSM1636" s="15"/>
      <c r="CSN1636" s="80"/>
      <c r="CSO1636" s="52"/>
      <c r="CSP1636" s="69"/>
      <c r="CSQ1636" s="69"/>
      <c r="CSR1636" s="69"/>
      <c r="CSS1636" s="107"/>
      <c r="CST1636" s="2"/>
      <c r="CSU1636" s="15"/>
      <c r="CSV1636" s="15"/>
      <c r="CSW1636" s="80"/>
      <c r="CSX1636" s="52"/>
      <c r="CSY1636" s="69"/>
      <c r="CSZ1636" s="69"/>
      <c r="CTA1636" s="69"/>
      <c r="CTB1636" s="107"/>
      <c r="CTC1636" s="2"/>
      <c r="CTD1636" s="15"/>
      <c r="CTE1636" s="15"/>
      <c r="CTF1636" s="80"/>
      <c r="CTG1636" s="52"/>
      <c r="CTH1636" s="69"/>
      <c r="CTI1636" s="69"/>
      <c r="CTJ1636" s="69"/>
      <c r="CTK1636" s="107"/>
      <c r="CTL1636" s="2"/>
      <c r="CTM1636" s="15"/>
      <c r="CTN1636" s="15"/>
      <c r="CTO1636" s="80"/>
      <c r="CTP1636" s="52"/>
      <c r="CTQ1636" s="69"/>
      <c r="CTR1636" s="69"/>
      <c r="CTS1636" s="69"/>
      <c r="CTT1636" s="107"/>
      <c r="CTU1636" s="2"/>
      <c r="CTV1636" s="15"/>
      <c r="CTW1636" s="15"/>
      <c r="CTX1636" s="80"/>
      <c r="CTY1636" s="52"/>
      <c r="CTZ1636" s="69"/>
      <c r="CUA1636" s="69"/>
      <c r="CUB1636" s="69"/>
      <c r="CUC1636" s="107"/>
      <c r="CUD1636" s="2"/>
      <c r="CUE1636" s="15"/>
      <c r="CUF1636" s="15"/>
      <c r="CUG1636" s="80"/>
      <c r="CUH1636" s="52"/>
      <c r="CUI1636" s="69"/>
      <c r="CUJ1636" s="69"/>
      <c r="CUK1636" s="69"/>
      <c r="CUL1636" s="107"/>
      <c r="CUM1636" s="2"/>
      <c r="CUN1636" s="15"/>
      <c r="CUO1636" s="15"/>
      <c r="CUP1636" s="80"/>
      <c r="CUQ1636" s="52"/>
      <c r="CUR1636" s="69"/>
      <c r="CUS1636" s="69"/>
      <c r="CUT1636" s="69"/>
      <c r="CUU1636" s="107"/>
      <c r="CUV1636" s="2"/>
      <c r="CUW1636" s="15"/>
      <c r="CUX1636" s="15"/>
      <c r="CUY1636" s="80"/>
      <c r="CUZ1636" s="52"/>
      <c r="CVA1636" s="69"/>
      <c r="CVB1636" s="69"/>
      <c r="CVC1636" s="69"/>
      <c r="CVD1636" s="107"/>
      <c r="CVE1636" s="2"/>
      <c r="CVF1636" s="15"/>
      <c r="CVG1636" s="15"/>
      <c r="CVH1636" s="80"/>
      <c r="CVI1636" s="52"/>
      <c r="CVJ1636" s="69"/>
      <c r="CVK1636" s="69"/>
      <c r="CVL1636" s="69"/>
      <c r="CVM1636" s="107"/>
      <c r="CVN1636" s="2"/>
      <c r="CVO1636" s="15"/>
      <c r="CVP1636" s="15"/>
      <c r="CVQ1636" s="80"/>
      <c r="CVR1636" s="52"/>
      <c r="CVS1636" s="69"/>
      <c r="CVT1636" s="69"/>
      <c r="CVU1636" s="69"/>
      <c r="CVV1636" s="107"/>
      <c r="CVW1636" s="2"/>
      <c r="CVX1636" s="15"/>
      <c r="CVY1636" s="15"/>
      <c r="CVZ1636" s="80"/>
      <c r="CWA1636" s="52"/>
      <c r="CWB1636" s="69"/>
      <c r="CWC1636" s="69"/>
      <c r="CWD1636" s="69"/>
      <c r="CWE1636" s="107"/>
      <c r="CWF1636" s="2"/>
      <c r="CWG1636" s="15"/>
      <c r="CWH1636" s="15"/>
      <c r="CWI1636" s="80"/>
      <c r="CWJ1636" s="52"/>
      <c r="CWK1636" s="69"/>
      <c r="CWL1636" s="69"/>
      <c r="CWM1636" s="69"/>
      <c r="CWN1636" s="107"/>
      <c r="CWO1636" s="2"/>
      <c r="CWP1636" s="15"/>
      <c r="CWQ1636" s="15"/>
      <c r="CWR1636" s="80"/>
      <c r="CWS1636" s="52"/>
      <c r="CWT1636" s="69"/>
      <c r="CWU1636" s="69"/>
      <c r="CWV1636" s="69"/>
      <c r="CWW1636" s="107"/>
      <c r="CWX1636" s="2"/>
      <c r="CWY1636" s="15"/>
      <c r="CWZ1636" s="15"/>
      <c r="CXA1636" s="80"/>
      <c r="CXB1636" s="52"/>
      <c r="CXC1636" s="69"/>
      <c r="CXD1636" s="69"/>
      <c r="CXE1636" s="69"/>
      <c r="CXF1636" s="107"/>
      <c r="CXG1636" s="2"/>
      <c r="CXH1636" s="15"/>
      <c r="CXI1636" s="15"/>
      <c r="CXJ1636" s="80"/>
      <c r="CXK1636" s="52"/>
      <c r="CXL1636" s="69"/>
      <c r="CXM1636" s="69"/>
      <c r="CXN1636" s="69"/>
      <c r="CXO1636" s="107"/>
      <c r="CXP1636" s="2"/>
      <c r="CXQ1636" s="15"/>
      <c r="CXR1636" s="15"/>
      <c r="CXS1636" s="80"/>
      <c r="CXT1636" s="52"/>
      <c r="CXU1636" s="69"/>
      <c r="CXV1636" s="69"/>
      <c r="CXW1636" s="69"/>
      <c r="CXX1636" s="107"/>
      <c r="CXY1636" s="2"/>
      <c r="CXZ1636" s="15"/>
      <c r="CYA1636" s="15"/>
      <c r="CYB1636" s="80"/>
      <c r="CYC1636" s="52"/>
      <c r="CYD1636" s="69"/>
      <c r="CYE1636" s="69"/>
      <c r="CYF1636" s="69"/>
      <c r="CYG1636" s="107"/>
      <c r="CYH1636" s="2"/>
      <c r="CYI1636" s="15"/>
      <c r="CYJ1636" s="15"/>
      <c r="CYK1636" s="80"/>
      <c r="CYL1636" s="52"/>
      <c r="CYM1636" s="69"/>
      <c r="CYN1636" s="69"/>
      <c r="CYO1636" s="69"/>
      <c r="CYP1636" s="107"/>
      <c r="CYQ1636" s="2"/>
      <c r="CYR1636" s="15"/>
      <c r="CYS1636" s="15"/>
      <c r="CYT1636" s="80"/>
      <c r="CYU1636" s="52"/>
      <c r="CYV1636" s="69"/>
      <c r="CYW1636" s="69"/>
      <c r="CYX1636" s="69"/>
      <c r="CYY1636" s="107"/>
      <c r="CYZ1636" s="2"/>
      <c r="CZA1636" s="15"/>
      <c r="CZB1636" s="15"/>
      <c r="CZC1636" s="80"/>
      <c r="CZD1636" s="52"/>
      <c r="CZE1636" s="69"/>
      <c r="CZF1636" s="69"/>
      <c r="CZG1636" s="69"/>
      <c r="CZH1636" s="107"/>
      <c r="CZI1636" s="2"/>
      <c r="CZJ1636" s="15"/>
      <c r="CZK1636" s="15"/>
      <c r="CZL1636" s="80"/>
      <c r="CZM1636" s="52"/>
      <c r="CZN1636" s="69"/>
      <c r="CZO1636" s="69"/>
      <c r="CZP1636" s="69"/>
      <c r="CZQ1636" s="107"/>
      <c r="CZR1636" s="2"/>
      <c r="CZS1636" s="15"/>
      <c r="CZT1636" s="15"/>
      <c r="CZU1636" s="80"/>
      <c r="CZV1636" s="52"/>
      <c r="CZW1636" s="69"/>
      <c r="CZX1636" s="69"/>
      <c r="CZY1636" s="69"/>
      <c r="CZZ1636" s="107"/>
      <c r="DAA1636" s="2"/>
      <c r="DAB1636" s="15"/>
      <c r="DAC1636" s="15"/>
      <c r="DAD1636" s="80"/>
      <c r="DAE1636" s="52"/>
      <c r="DAF1636" s="69"/>
      <c r="DAG1636" s="69"/>
      <c r="DAH1636" s="69"/>
      <c r="DAI1636" s="107"/>
      <c r="DAJ1636" s="2"/>
      <c r="DAK1636" s="15"/>
      <c r="DAL1636" s="15"/>
      <c r="DAM1636" s="80"/>
      <c r="DAN1636" s="52"/>
      <c r="DAO1636" s="69"/>
      <c r="DAP1636" s="69"/>
      <c r="DAQ1636" s="69"/>
      <c r="DAR1636" s="107"/>
      <c r="DAS1636" s="2"/>
      <c r="DAT1636" s="15"/>
      <c r="DAU1636" s="15"/>
      <c r="DAV1636" s="80"/>
      <c r="DAW1636" s="52"/>
      <c r="DAX1636" s="69"/>
      <c r="DAY1636" s="69"/>
      <c r="DAZ1636" s="69"/>
      <c r="DBA1636" s="107"/>
      <c r="DBB1636" s="2"/>
      <c r="DBC1636" s="15"/>
      <c r="DBD1636" s="15"/>
      <c r="DBE1636" s="80"/>
      <c r="DBF1636" s="52"/>
      <c r="DBG1636" s="69"/>
      <c r="DBH1636" s="69"/>
      <c r="DBI1636" s="69"/>
      <c r="DBJ1636" s="107"/>
      <c r="DBK1636" s="2"/>
      <c r="DBL1636" s="15"/>
      <c r="DBM1636" s="15"/>
      <c r="DBN1636" s="80"/>
      <c r="DBO1636" s="52"/>
      <c r="DBP1636" s="69"/>
      <c r="DBQ1636" s="69"/>
      <c r="DBR1636" s="69"/>
      <c r="DBS1636" s="107"/>
      <c r="DBT1636" s="2"/>
      <c r="DBU1636" s="15"/>
      <c r="DBV1636" s="15"/>
      <c r="DBW1636" s="80"/>
      <c r="DBX1636" s="52"/>
      <c r="DBY1636" s="69"/>
      <c r="DBZ1636" s="69"/>
      <c r="DCA1636" s="69"/>
      <c r="DCB1636" s="107"/>
      <c r="DCC1636" s="2"/>
      <c r="DCD1636" s="15"/>
      <c r="DCE1636" s="15"/>
      <c r="DCF1636" s="80"/>
      <c r="DCG1636" s="52"/>
      <c r="DCH1636" s="69"/>
      <c r="DCI1636" s="69"/>
      <c r="DCJ1636" s="69"/>
      <c r="DCK1636" s="107"/>
      <c r="DCL1636" s="2"/>
      <c r="DCM1636" s="15"/>
      <c r="DCN1636" s="15"/>
      <c r="DCO1636" s="80"/>
      <c r="DCP1636" s="52"/>
      <c r="DCQ1636" s="69"/>
      <c r="DCR1636" s="69"/>
      <c r="DCS1636" s="69"/>
      <c r="DCT1636" s="107"/>
      <c r="DCU1636" s="2"/>
      <c r="DCV1636" s="15"/>
      <c r="DCW1636" s="15"/>
      <c r="DCX1636" s="80"/>
      <c r="DCY1636" s="52"/>
      <c r="DCZ1636" s="69"/>
      <c r="DDA1636" s="69"/>
      <c r="DDB1636" s="69"/>
      <c r="DDC1636" s="107"/>
      <c r="DDD1636" s="2"/>
      <c r="DDE1636" s="15"/>
      <c r="DDF1636" s="15"/>
      <c r="DDG1636" s="80"/>
      <c r="DDH1636" s="52"/>
      <c r="DDI1636" s="69"/>
      <c r="DDJ1636" s="69"/>
      <c r="DDK1636" s="69"/>
      <c r="DDL1636" s="107"/>
      <c r="DDM1636" s="2"/>
      <c r="DDN1636" s="15"/>
      <c r="DDO1636" s="15"/>
      <c r="DDP1636" s="80"/>
      <c r="DDQ1636" s="52"/>
      <c r="DDR1636" s="69"/>
      <c r="DDS1636" s="69"/>
      <c r="DDT1636" s="69"/>
      <c r="DDU1636" s="107"/>
      <c r="DDV1636" s="2"/>
      <c r="DDW1636" s="15"/>
      <c r="DDX1636" s="15"/>
      <c r="DDY1636" s="80"/>
      <c r="DDZ1636" s="52"/>
      <c r="DEA1636" s="69"/>
      <c r="DEB1636" s="69"/>
      <c r="DEC1636" s="69"/>
      <c r="DED1636" s="107"/>
      <c r="DEE1636" s="2"/>
      <c r="DEF1636" s="15"/>
      <c r="DEG1636" s="15"/>
      <c r="DEH1636" s="80"/>
      <c r="DEI1636" s="52"/>
      <c r="DEJ1636" s="69"/>
      <c r="DEK1636" s="69"/>
      <c r="DEL1636" s="69"/>
      <c r="DEM1636" s="107"/>
      <c r="DEN1636" s="2"/>
      <c r="DEO1636" s="15"/>
      <c r="DEP1636" s="15"/>
      <c r="DEQ1636" s="80"/>
      <c r="DER1636" s="52"/>
      <c r="DES1636" s="69"/>
      <c r="DET1636" s="69"/>
      <c r="DEU1636" s="69"/>
      <c r="DEV1636" s="107"/>
      <c r="DEW1636" s="2"/>
      <c r="DEX1636" s="15"/>
      <c r="DEY1636" s="15"/>
      <c r="DEZ1636" s="80"/>
      <c r="DFA1636" s="52"/>
      <c r="DFB1636" s="69"/>
      <c r="DFC1636" s="69"/>
      <c r="DFD1636" s="69"/>
      <c r="DFE1636" s="107"/>
      <c r="DFF1636" s="2"/>
      <c r="DFG1636" s="15"/>
      <c r="DFH1636" s="15"/>
      <c r="DFI1636" s="80"/>
      <c r="DFJ1636" s="52"/>
      <c r="DFK1636" s="69"/>
      <c r="DFL1636" s="69"/>
      <c r="DFM1636" s="69"/>
      <c r="DFN1636" s="107"/>
      <c r="DFO1636" s="2"/>
      <c r="DFP1636" s="15"/>
      <c r="DFQ1636" s="15"/>
      <c r="DFR1636" s="80"/>
      <c r="DFS1636" s="52"/>
      <c r="DFT1636" s="69"/>
      <c r="DFU1636" s="69"/>
      <c r="DFV1636" s="69"/>
      <c r="DFW1636" s="107"/>
      <c r="DFX1636" s="2"/>
      <c r="DFY1636" s="15"/>
      <c r="DFZ1636" s="15"/>
      <c r="DGA1636" s="80"/>
      <c r="DGB1636" s="52"/>
      <c r="DGC1636" s="69"/>
      <c r="DGD1636" s="69"/>
      <c r="DGE1636" s="69"/>
      <c r="DGF1636" s="107"/>
      <c r="DGG1636" s="2"/>
      <c r="DGH1636" s="15"/>
      <c r="DGI1636" s="15"/>
      <c r="DGJ1636" s="80"/>
      <c r="DGK1636" s="52"/>
      <c r="DGL1636" s="69"/>
      <c r="DGM1636" s="69"/>
      <c r="DGN1636" s="69"/>
      <c r="DGO1636" s="107"/>
      <c r="DGP1636" s="2"/>
      <c r="DGQ1636" s="15"/>
      <c r="DGR1636" s="15"/>
      <c r="DGS1636" s="80"/>
      <c r="DGT1636" s="52"/>
      <c r="DGU1636" s="69"/>
      <c r="DGV1636" s="69"/>
      <c r="DGW1636" s="69"/>
      <c r="DGX1636" s="107"/>
      <c r="DGY1636" s="2"/>
      <c r="DGZ1636" s="15"/>
      <c r="DHA1636" s="15"/>
      <c r="DHB1636" s="80"/>
      <c r="DHC1636" s="52"/>
      <c r="DHD1636" s="69"/>
      <c r="DHE1636" s="69"/>
      <c r="DHF1636" s="69"/>
      <c r="DHG1636" s="107"/>
      <c r="DHH1636" s="2"/>
      <c r="DHI1636" s="15"/>
      <c r="DHJ1636" s="15"/>
      <c r="DHK1636" s="80"/>
      <c r="DHL1636" s="52"/>
      <c r="DHM1636" s="69"/>
      <c r="DHN1636" s="69"/>
      <c r="DHO1636" s="69"/>
      <c r="DHP1636" s="107"/>
      <c r="DHQ1636" s="2"/>
      <c r="DHR1636" s="15"/>
      <c r="DHS1636" s="15"/>
      <c r="DHT1636" s="80"/>
      <c r="DHU1636" s="52"/>
      <c r="DHV1636" s="69"/>
      <c r="DHW1636" s="69"/>
      <c r="DHX1636" s="69"/>
      <c r="DHY1636" s="107"/>
      <c r="DHZ1636" s="2"/>
      <c r="DIA1636" s="15"/>
      <c r="DIB1636" s="15"/>
      <c r="DIC1636" s="80"/>
      <c r="DID1636" s="52"/>
      <c r="DIE1636" s="69"/>
      <c r="DIF1636" s="69"/>
      <c r="DIG1636" s="69"/>
      <c r="DIH1636" s="107"/>
      <c r="DII1636" s="2"/>
      <c r="DIJ1636" s="15"/>
      <c r="DIK1636" s="15"/>
      <c r="DIL1636" s="80"/>
      <c r="DIM1636" s="52"/>
      <c r="DIN1636" s="69"/>
      <c r="DIO1636" s="69"/>
      <c r="DIP1636" s="69"/>
      <c r="DIQ1636" s="107"/>
      <c r="DIR1636" s="2"/>
      <c r="DIS1636" s="15"/>
      <c r="DIT1636" s="15"/>
      <c r="DIU1636" s="80"/>
      <c r="DIV1636" s="52"/>
      <c r="DIW1636" s="69"/>
      <c r="DIX1636" s="69"/>
      <c r="DIY1636" s="69"/>
      <c r="DIZ1636" s="107"/>
      <c r="DJA1636" s="2"/>
      <c r="DJB1636" s="15"/>
      <c r="DJC1636" s="15"/>
      <c r="DJD1636" s="80"/>
      <c r="DJE1636" s="52"/>
      <c r="DJF1636" s="69"/>
      <c r="DJG1636" s="69"/>
      <c r="DJH1636" s="69"/>
      <c r="DJI1636" s="107"/>
      <c r="DJJ1636" s="2"/>
      <c r="DJK1636" s="15"/>
      <c r="DJL1636" s="15"/>
      <c r="DJM1636" s="80"/>
      <c r="DJN1636" s="52"/>
      <c r="DJO1636" s="69"/>
      <c r="DJP1636" s="69"/>
      <c r="DJQ1636" s="69"/>
      <c r="DJR1636" s="107"/>
      <c r="DJS1636" s="2"/>
      <c r="DJT1636" s="15"/>
      <c r="DJU1636" s="15"/>
      <c r="DJV1636" s="80"/>
      <c r="DJW1636" s="52"/>
      <c r="DJX1636" s="69"/>
      <c r="DJY1636" s="69"/>
      <c r="DJZ1636" s="69"/>
      <c r="DKA1636" s="107"/>
      <c r="DKB1636" s="2"/>
      <c r="DKC1636" s="15"/>
      <c r="DKD1636" s="15"/>
      <c r="DKE1636" s="80"/>
      <c r="DKF1636" s="52"/>
      <c r="DKG1636" s="69"/>
      <c r="DKH1636" s="69"/>
      <c r="DKI1636" s="69"/>
      <c r="DKJ1636" s="107"/>
      <c r="DKK1636" s="2"/>
      <c r="DKL1636" s="15"/>
      <c r="DKM1636" s="15"/>
      <c r="DKN1636" s="80"/>
      <c r="DKO1636" s="52"/>
      <c r="DKP1636" s="69"/>
      <c r="DKQ1636" s="69"/>
      <c r="DKR1636" s="69"/>
      <c r="DKS1636" s="107"/>
      <c r="DKT1636" s="2"/>
      <c r="DKU1636" s="15"/>
      <c r="DKV1636" s="15"/>
      <c r="DKW1636" s="80"/>
      <c r="DKX1636" s="52"/>
      <c r="DKY1636" s="69"/>
      <c r="DKZ1636" s="69"/>
      <c r="DLA1636" s="69"/>
      <c r="DLB1636" s="107"/>
      <c r="DLC1636" s="2"/>
      <c r="DLD1636" s="15"/>
      <c r="DLE1636" s="15"/>
      <c r="DLF1636" s="80"/>
      <c r="DLG1636" s="52"/>
      <c r="DLH1636" s="69"/>
      <c r="DLI1636" s="69"/>
      <c r="DLJ1636" s="69"/>
      <c r="DLK1636" s="107"/>
      <c r="DLL1636" s="2"/>
      <c r="DLM1636" s="15"/>
      <c r="DLN1636" s="15"/>
      <c r="DLO1636" s="80"/>
      <c r="DLP1636" s="52"/>
      <c r="DLQ1636" s="69"/>
      <c r="DLR1636" s="69"/>
      <c r="DLS1636" s="69"/>
      <c r="DLT1636" s="107"/>
      <c r="DLU1636" s="2"/>
      <c r="DLV1636" s="15"/>
      <c r="DLW1636" s="15"/>
      <c r="DLX1636" s="80"/>
      <c r="DLY1636" s="52"/>
      <c r="DLZ1636" s="69"/>
      <c r="DMA1636" s="69"/>
      <c r="DMB1636" s="69"/>
      <c r="DMC1636" s="107"/>
      <c r="DMD1636" s="2"/>
      <c r="DME1636" s="15"/>
      <c r="DMF1636" s="15"/>
      <c r="DMG1636" s="80"/>
      <c r="DMH1636" s="52"/>
      <c r="DMI1636" s="69"/>
      <c r="DMJ1636" s="69"/>
      <c r="DMK1636" s="69"/>
      <c r="DML1636" s="107"/>
      <c r="DMM1636" s="2"/>
      <c r="DMN1636" s="15"/>
      <c r="DMO1636" s="15"/>
      <c r="DMP1636" s="80"/>
      <c r="DMQ1636" s="52"/>
      <c r="DMR1636" s="69"/>
      <c r="DMS1636" s="69"/>
      <c r="DMT1636" s="69"/>
      <c r="DMU1636" s="107"/>
      <c r="DMV1636" s="2"/>
      <c r="DMW1636" s="15"/>
      <c r="DMX1636" s="15"/>
      <c r="DMY1636" s="80"/>
      <c r="DMZ1636" s="52"/>
      <c r="DNA1636" s="69"/>
      <c r="DNB1636" s="69"/>
      <c r="DNC1636" s="69"/>
      <c r="DND1636" s="107"/>
      <c r="DNE1636" s="2"/>
      <c r="DNF1636" s="15"/>
      <c r="DNG1636" s="15"/>
      <c r="DNH1636" s="80"/>
      <c r="DNI1636" s="52"/>
      <c r="DNJ1636" s="69"/>
      <c r="DNK1636" s="69"/>
      <c r="DNL1636" s="69"/>
      <c r="DNM1636" s="107"/>
      <c r="DNN1636" s="2"/>
      <c r="DNO1636" s="15"/>
      <c r="DNP1636" s="15"/>
      <c r="DNQ1636" s="80"/>
      <c r="DNR1636" s="52"/>
      <c r="DNS1636" s="69"/>
      <c r="DNT1636" s="69"/>
      <c r="DNU1636" s="69"/>
      <c r="DNV1636" s="107"/>
      <c r="DNW1636" s="2"/>
      <c r="DNX1636" s="15"/>
      <c r="DNY1636" s="15"/>
      <c r="DNZ1636" s="80"/>
      <c r="DOA1636" s="52"/>
      <c r="DOB1636" s="69"/>
      <c r="DOC1636" s="69"/>
      <c r="DOD1636" s="69"/>
      <c r="DOE1636" s="107"/>
      <c r="DOF1636" s="2"/>
      <c r="DOG1636" s="15"/>
      <c r="DOH1636" s="15"/>
      <c r="DOI1636" s="80"/>
      <c r="DOJ1636" s="52"/>
      <c r="DOK1636" s="69"/>
      <c r="DOL1636" s="69"/>
      <c r="DOM1636" s="69"/>
      <c r="DON1636" s="107"/>
      <c r="DOO1636" s="2"/>
      <c r="DOP1636" s="15"/>
      <c r="DOQ1636" s="15"/>
      <c r="DOR1636" s="80"/>
      <c r="DOS1636" s="52"/>
      <c r="DOT1636" s="69"/>
      <c r="DOU1636" s="69"/>
      <c r="DOV1636" s="69"/>
      <c r="DOW1636" s="107"/>
      <c r="DOX1636" s="2"/>
      <c r="DOY1636" s="15"/>
      <c r="DOZ1636" s="15"/>
      <c r="DPA1636" s="80"/>
      <c r="DPB1636" s="52"/>
      <c r="DPC1636" s="69"/>
      <c r="DPD1636" s="69"/>
      <c r="DPE1636" s="69"/>
      <c r="DPF1636" s="107"/>
      <c r="DPG1636" s="2"/>
      <c r="DPH1636" s="15"/>
      <c r="DPI1636" s="15"/>
      <c r="DPJ1636" s="80"/>
      <c r="DPK1636" s="52"/>
      <c r="DPL1636" s="69"/>
      <c r="DPM1636" s="69"/>
      <c r="DPN1636" s="69"/>
      <c r="DPO1636" s="107"/>
      <c r="DPP1636" s="2"/>
      <c r="DPQ1636" s="15"/>
      <c r="DPR1636" s="15"/>
      <c r="DPS1636" s="80"/>
      <c r="DPT1636" s="52"/>
      <c r="DPU1636" s="69"/>
      <c r="DPV1636" s="69"/>
      <c r="DPW1636" s="69"/>
      <c r="DPX1636" s="107"/>
      <c r="DPY1636" s="2"/>
      <c r="DPZ1636" s="15"/>
      <c r="DQA1636" s="15"/>
      <c r="DQB1636" s="80"/>
      <c r="DQC1636" s="52"/>
      <c r="DQD1636" s="69"/>
      <c r="DQE1636" s="69"/>
      <c r="DQF1636" s="69"/>
      <c r="DQG1636" s="107"/>
      <c r="DQH1636" s="2"/>
      <c r="DQI1636" s="15"/>
      <c r="DQJ1636" s="15"/>
      <c r="DQK1636" s="80"/>
      <c r="DQL1636" s="52"/>
      <c r="DQM1636" s="69"/>
      <c r="DQN1636" s="69"/>
      <c r="DQO1636" s="69"/>
      <c r="DQP1636" s="107"/>
      <c r="DQQ1636" s="2"/>
      <c r="DQR1636" s="15"/>
      <c r="DQS1636" s="15"/>
      <c r="DQT1636" s="80"/>
      <c r="DQU1636" s="52"/>
      <c r="DQV1636" s="69"/>
      <c r="DQW1636" s="69"/>
      <c r="DQX1636" s="69"/>
      <c r="DQY1636" s="107"/>
      <c r="DQZ1636" s="2"/>
      <c r="DRA1636" s="15"/>
      <c r="DRB1636" s="15"/>
      <c r="DRC1636" s="80"/>
      <c r="DRD1636" s="52"/>
      <c r="DRE1636" s="69"/>
      <c r="DRF1636" s="69"/>
      <c r="DRG1636" s="69"/>
      <c r="DRH1636" s="107"/>
      <c r="DRI1636" s="2"/>
      <c r="DRJ1636" s="15"/>
      <c r="DRK1636" s="15"/>
      <c r="DRL1636" s="80"/>
      <c r="DRM1636" s="52"/>
      <c r="DRN1636" s="69"/>
      <c r="DRO1636" s="69"/>
      <c r="DRP1636" s="69"/>
      <c r="DRQ1636" s="107"/>
      <c r="DRR1636" s="2"/>
      <c r="DRS1636" s="15"/>
      <c r="DRT1636" s="15"/>
      <c r="DRU1636" s="80"/>
      <c r="DRV1636" s="52"/>
      <c r="DRW1636" s="69"/>
      <c r="DRX1636" s="69"/>
      <c r="DRY1636" s="69"/>
      <c r="DRZ1636" s="107"/>
      <c r="DSA1636" s="2"/>
      <c r="DSB1636" s="15"/>
      <c r="DSC1636" s="15"/>
      <c r="DSD1636" s="80"/>
      <c r="DSE1636" s="52"/>
      <c r="DSF1636" s="69"/>
      <c r="DSG1636" s="69"/>
      <c r="DSH1636" s="69"/>
      <c r="DSI1636" s="107"/>
      <c r="DSJ1636" s="2"/>
      <c r="DSK1636" s="15"/>
      <c r="DSL1636" s="15"/>
      <c r="DSM1636" s="80"/>
      <c r="DSN1636" s="52"/>
      <c r="DSO1636" s="69"/>
      <c r="DSP1636" s="69"/>
      <c r="DSQ1636" s="69"/>
      <c r="DSR1636" s="107"/>
      <c r="DSS1636" s="2"/>
      <c r="DST1636" s="15"/>
      <c r="DSU1636" s="15"/>
      <c r="DSV1636" s="80"/>
      <c r="DSW1636" s="52"/>
      <c r="DSX1636" s="69"/>
      <c r="DSY1636" s="69"/>
      <c r="DSZ1636" s="69"/>
      <c r="DTA1636" s="107"/>
      <c r="DTB1636" s="2"/>
      <c r="DTC1636" s="15"/>
      <c r="DTD1636" s="15"/>
      <c r="DTE1636" s="80"/>
      <c r="DTF1636" s="52"/>
      <c r="DTG1636" s="69"/>
      <c r="DTH1636" s="69"/>
      <c r="DTI1636" s="69"/>
      <c r="DTJ1636" s="107"/>
      <c r="DTK1636" s="2"/>
      <c r="DTL1636" s="15"/>
      <c r="DTM1636" s="15"/>
      <c r="DTN1636" s="80"/>
      <c r="DTO1636" s="52"/>
      <c r="DTP1636" s="69"/>
      <c r="DTQ1636" s="69"/>
      <c r="DTR1636" s="69"/>
      <c r="DTS1636" s="107"/>
      <c r="DTT1636" s="2"/>
      <c r="DTU1636" s="15"/>
      <c r="DTV1636" s="15"/>
      <c r="DTW1636" s="80"/>
      <c r="DTX1636" s="52"/>
      <c r="DTY1636" s="69"/>
      <c r="DTZ1636" s="69"/>
      <c r="DUA1636" s="69"/>
      <c r="DUB1636" s="107"/>
      <c r="DUC1636" s="2"/>
      <c r="DUD1636" s="15"/>
      <c r="DUE1636" s="15"/>
      <c r="DUF1636" s="80"/>
      <c r="DUG1636" s="52"/>
      <c r="DUH1636" s="69"/>
      <c r="DUI1636" s="69"/>
      <c r="DUJ1636" s="69"/>
      <c r="DUK1636" s="107"/>
      <c r="DUL1636" s="2"/>
      <c r="DUM1636" s="15"/>
      <c r="DUN1636" s="15"/>
      <c r="DUO1636" s="80"/>
      <c r="DUP1636" s="52"/>
      <c r="DUQ1636" s="69"/>
      <c r="DUR1636" s="69"/>
      <c r="DUS1636" s="69"/>
      <c r="DUT1636" s="107"/>
      <c r="DUU1636" s="2"/>
      <c r="DUV1636" s="15"/>
      <c r="DUW1636" s="15"/>
      <c r="DUX1636" s="80"/>
      <c r="DUY1636" s="52"/>
      <c r="DUZ1636" s="69"/>
      <c r="DVA1636" s="69"/>
      <c r="DVB1636" s="69"/>
      <c r="DVC1636" s="107"/>
      <c r="DVD1636" s="2"/>
      <c r="DVE1636" s="15"/>
      <c r="DVF1636" s="15"/>
      <c r="DVG1636" s="80"/>
      <c r="DVH1636" s="52"/>
      <c r="DVI1636" s="69"/>
      <c r="DVJ1636" s="69"/>
      <c r="DVK1636" s="69"/>
      <c r="DVL1636" s="107"/>
      <c r="DVM1636" s="2"/>
      <c r="DVN1636" s="15"/>
      <c r="DVO1636" s="15"/>
      <c r="DVP1636" s="80"/>
      <c r="DVQ1636" s="52"/>
      <c r="DVR1636" s="69"/>
      <c r="DVS1636" s="69"/>
      <c r="DVT1636" s="69"/>
      <c r="DVU1636" s="107"/>
      <c r="DVV1636" s="2"/>
      <c r="DVW1636" s="15"/>
      <c r="DVX1636" s="15"/>
      <c r="DVY1636" s="80"/>
      <c r="DVZ1636" s="52"/>
      <c r="DWA1636" s="69"/>
      <c r="DWB1636" s="69"/>
      <c r="DWC1636" s="69"/>
      <c r="DWD1636" s="107"/>
      <c r="DWE1636" s="2"/>
      <c r="DWF1636" s="15"/>
      <c r="DWG1636" s="15"/>
      <c r="DWH1636" s="80"/>
      <c r="DWI1636" s="52"/>
      <c r="DWJ1636" s="69"/>
      <c r="DWK1636" s="69"/>
      <c r="DWL1636" s="69"/>
      <c r="DWM1636" s="107"/>
      <c r="DWN1636" s="2"/>
      <c r="DWO1636" s="15"/>
      <c r="DWP1636" s="15"/>
      <c r="DWQ1636" s="80"/>
      <c r="DWR1636" s="52"/>
      <c r="DWS1636" s="69"/>
      <c r="DWT1636" s="69"/>
      <c r="DWU1636" s="69"/>
      <c r="DWV1636" s="107"/>
      <c r="DWW1636" s="2"/>
      <c r="DWX1636" s="15"/>
      <c r="DWY1636" s="15"/>
      <c r="DWZ1636" s="80"/>
      <c r="DXA1636" s="52"/>
      <c r="DXB1636" s="69"/>
      <c r="DXC1636" s="69"/>
      <c r="DXD1636" s="69"/>
      <c r="DXE1636" s="107"/>
      <c r="DXF1636" s="2"/>
      <c r="DXG1636" s="15"/>
      <c r="DXH1636" s="15"/>
      <c r="DXI1636" s="80"/>
      <c r="DXJ1636" s="52"/>
      <c r="DXK1636" s="69"/>
      <c r="DXL1636" s="69"/>
      <c r="DXM1636" s="69"/>
      <c r="DXN1636" s="107"/>
      <c r="DXO1636" s="2"/>
      <c r="DXP1636" s="15"/>
      <c r="DXQ1636" s="15"/>
      <c r="DXR1636" s="80"/>
      <c r="DXS1636" s="52"/>
      <c r="DXT1636" s="69"/>
      <c r="DXU1636" s="69"/>
      <c r="DXV1636" s="69"/>
      <c r="DXW1636" s="107"/>
      <c r="DXX1636" s="2"/>
      <c r="DXY1636" s="15"/>
      <c r="DXZ1636" s="15"/>
      <c r="DYA1636" s="80"/>
      <c r="DYB1636" s="52"/>
      <c r="DYC1636" s="69"/>
      <c r="DYD1636" s="69"/>
      <c r="DYE1636" s="69"/>
      <c r="DYF1636" s="107"/>
      <c r="DYG1636" s="2"/>
      <c r="DYH1636" s="15"/>
      <c r="DYI1636" s="15"/>
      <c r="DYJ1636" s="80"/>
      <c r="DYK1636" s="52"/>
      <c r="DYL1636" s="69"/>
      <c r="DYM1636" s="69"/>
      <c r="DYN1636" s="69"/>
      <c r="DYO1636" s="107"/>
      <c r="DYP1636" s="2"/>
      <c r="DYQ1636" s="15"/>
      <c r="DYR1636" s="15"/>
      <c r="DYS1636" s="80"/>
      <c r="DYT1636" s="52"/>
      <c r="DYU1636" s="69"/>
      <c r="DYV1636" s="69"/>
      <c r="DYW1636" s="69"/>
      <c r="DYX1636" s="107"/>
      <c r="DYY1636" s="2"/>
      <c r="DYZ1636" s="15"/>
      <c r="DZA1636" s="15"/>
      <c r="DZB1636" s="80"/>
      <c r="DZC1636" s="52"/>
      <c r="DZD1636" s="69"/>
      <c r="DZE1636" s="69"/>
      <c r="DZF1636" s="69"/>
      <c r="DZG1636" s="107"/>
      <c r="DZH1636" s="2"/>
      <c r="DZI1636" s="15"/>
      <c r="DZJ1636" s="15"/>
      <c r="DZK1636" s="80"/>
      <c r="DZL1636" s="52"/>
      <c r="DZM1636" s="69"/>
      <c r="DZN1636" s="69"/>
      <c r="DZO1636" s="69"/>
      <c r="DZP1636" s="107"/>
      <c r="DZQ1636" s="2"/>
      <c r="DZR1636" s="15"/>
      <c r="DZS1636" s="15"/>
      <c r="DZT1636" s="80"/>
      <c r="DZU1636" s="52"/>
      <c r="DZV1636" s="69"/>
      <c r="DZW1636" s="69"/>
      <c r="DZX1636" s="69"/>
      <c r="DZY1636" s="107"/>
      <c r="DZZ1636" s="2"/>
      <c r="EAA1636" s="15"/>
      <c r="EAB1636" s="15"/>
      <c r="EAC1636" s="80"/>
      <c r="EAD1636" s="52"/>
      <c r="EAE1636" s="69"/>
      <c r="EAF1636" s="69"/>
      <c r="EAG1636" s="69"/>
      <c r="EAH1636" s="107"/>
      <c r="EAI1636" s="2"/>
      <c r="EAJ1636" s="15"/>
      <c r="EAK1636" s="15"/>
      <c r="EAL1636" s="80"/>
      <c r="EAM1636" s="52"/>
      <c r="EAN1636" s="69"/>
      <c r="EAO1636" s="69"/>
      <c r="EAP1636" s="69"/>
      <c r="EAQ1636" s="107"/>
      <c r="EAR1636" s="2"/>
      <c r="EAS1636" s="15"/>
      <c r="EAT1636" s="15"/>
      <c r="EAU1636" s="80"/>
      <c r="EAV1636" s="52"/>
      <c r="EAW1636" s="69"/>
      <c r="EAX1636" s="69"/>
      <c r="EAY1636" s="69"/>
      <c r="EAZ1636" s="107"/>
      <c r="EBA1636" s="2"/>
      <c r="EBB1636" s="15"/>
      <c r="EBC1636" s="15"/>
      <c r="EBD1636" s="80"/>
      <c r="EBE1636" s="52"/>
      <c r="EBF1636" s="69"/>
      <c r="EBG1636" s="69"/>
      <c r="EBH1636" s="69"/>
      <c r="EBI1636" s="107"/>
      <c r="EBJ1636" s="2"/>
      <c r="EBK1636" s="15"/>
      <c r="EBL1636" s="15"/>
      <c r="EBM1636" s="80"/>
      <c r="EBN1636" s="52"/>
      <c r="EBO1636" s="69"/>
      <c r="EBP1636" s="69"/>
      <c r="EBQ1636" s="69"/>
      <c r="EBR1636" s="107"/>
      <c r="EBS1636" s="2"/>
      <c r="EBT1636" s="15"/>
      <c r="EBU1636" s="15"/>
      <c r="EBV1636" s="80"/>
      <c r="EBW1636" s="52"/>
      <c r="EBX1636" s="69"/>
      <c r="EBY1636" s="69"/>
      <c r="EBZ1636" s="69"/>
      <c r="ECA1636" s="107"/>
      <c r="ECB1636" s="2"/>
      <c r="ECC1636" s="15"/>
      <c r="ECD1636" s="15"/>
      <c r="ECE1636" s="80"/>
      <c r="ECF1636" s="52"/>
      <c r="ECG1636" s="69"/>
      <c r="ECH1636" s="69"/>
      <c r="ECI1636" s="69"/>
      <c r="ECJ1636" s="107"/>
      <c r="ECK1636" s="2"/>
      <c r="ECL1636" s="15"/>
      <c r="ECM1636" s="15"/>
      <c r="ECN1636" s="80"/>
      <c r="ECO1636" s="52"/>
      <c r="ECP1636" s="69"/>
      <c r="ECQ1636" s="69"/>
      <c r="ECR1636" s="69"/>
      <c r="ECS1636" s="107"/>
      <c r="ECT1636" s="2"/>
      <c r="ECU1636" s="15"/>
      <c r="ECV1636" s="15"/>
      <c r="ECW1636" s="80"/>
      <c r="ECX1636" s="52"/>
      <c r="ECY1636" s="69"/>
      <c r="ECZ1636" s="69"/>
      <c r="EDA1636" s="69"/>
      <c r="EDB1636" s="107"/>
      <c r="EDC1636" s="2"/>
      <c r="EDD1636" s="15"/>
      <c r="EDE1636" s="15"/>
      <c r="EDF1636" s="80"/>
      <c r="EDG1636" s="52"/>
      <c r="EDH1636" s="69"/>
      <c r="EDI1636" s="69"/>
      <c r="EDJ1636" s="69"/>
      <c r="EDK1636" s="107"/>
      <c r="EDL1636" s="2"/>
      <c r="EDM1636" s="15"/>
      <c r="EDN1636" s="15"/>
      <c r="EDO1636" s="80"/>
      <c r="EDP1636" s="52"/>
      <c r="EDQ1636" s="69"/>
      <c r="EDR1636" s="69"/>
      <c r="EDS1636" s="69"/>
      <c r="EDT1636" s="107"/>
      <c r="EDU1636" s="2"/>
      <c r="EDV1636" s="15"/>
      <c r="EDW1636" s="15"/>
      <c r="EDX1636" s="80"/>
      <c r="EDY1636" s="52"/>
      <c r="EDZ1636" s="69"/>
      <c r="EEA1636" s="69"/>
      <c r="EEB1636" s="69"/>
      <c r="EEC1636" s="107"/>
      <c r="EED1636" s="2"/>
      <c r="EEE1636" s="15"/>
      <c r="EEF1636" s="15"/>
      <c r="EEG1636" s="80"/>
      <c r="EEH1636" s="52"/>
      <c r="EEI1636" s="69"/>
      <c r="EEJ1636" s="69"/>
      <c r="EEK1636" s="69"/>
      <c r="EEL1636" s="107"/>
      <c r="EEM1636" s="2"/>
      <c r="EEN1636" s="15"/>
      <c r="EEO1636" s="15"/>
      <c r="EEP1636" s="80"/>
      <c r="EEQ1636" s="52"/>
      <c r="EER1636" s="69"/>
      <c r="EES1636" s="69"/>
      <c r="EET1636" s="69"/>
      <c r="EEU1636" s="107"/>
      <c r="EEV1636" s="2"/>
      <c r="EEW1636" s="15"/>
      <c r="EEX1636" s="15"/>
      <c r="EEY1636" s="80"/>
      <c r="EEZ1636" s="52"/>
      <c r="EFA1636" s="69"/>
      <c r="EFB1636" s="69"/>
      <c r="EFC1636" s="69"/>
      <c r="EFD1636" s="107"/>
      <c r="EFE1636" s="2"/>
      <c r="EFF1636" s="15"/>
      <c r="EFG1636" s="15"/>
      <c r="EFH1636" s="80"/>
      <c r="EFI1636" s="52"/>
      <c r="EFJ1636" s="69"/>
      <c r="EFK1636" s="69"/>
      <c r="EFL1636" s="69"/>
      <c r="EFM1636" s="107"/>
      <c r="EFN1636" s="2"/>
      <c r="EFO1636" s="15"/>
      <c r="EFP1636" s="15"/>
      <c r="EFQ1636" s="80"/>
      <c r="EFR1636" s="52"/>
      <c r="EFS1636" s="69"/>
      <c r="EFT1636" s="69"/>
      <c r="EFU1636" s="69"/>
      <c r="EFV1636" s="107"/>
      <c r="EFW1636" s="2"/>
      <c r="EFX1636" s="15"/>
      <c r="EFY1636" s="15"/>
      <c r="EFZ1636" s="80"/>
      <c r="EGA1636" s="52"/>
      <c r="EGB1636" s="69"/>
      <c r="EGC1636" s="69"/>
      <c r="EGD1636" s="69"/>
      <c r="EGE1636" s="107"/>
      <c r="EGF1636" s="2"/>
      <c r="EGG1636" s="15"/>
      <c r="EGH1636" s="15"/>
      <c r="EGI1636" s="80"/>
      <c r="EGJ1636" s="52"/>
      <c r="EGK1636" s="69"/>
      <c r="EGL1636" s="69"/>
      <c r="EGM1636" s="69"/>
      <c r="EGN1636" s="107"/>
      <c r="EGO1636" s="2"/>
      <c r="EGP1636" s="15"/>
      <c r="EGQ1636" s="15"/>
      <c r="EGR1636" s="80"/>
      <c r="EGS1636" s="52"/>
      <c r="EGT1636" s="69"/>
      <c r="EGU1636" s="69"/>
      <c r="EGV1636" s="69"/>
      <c r="EGW1636" s="107"/>
      <c r="EGX1636" s="2"/>
      <c r="EGY1636" s="15"/>
      <c r="EGZ1636" s="15"/>
      <c r="EHA1636" s="80"/>
      <c r="EHB1636" s="52"/>
      <c r="EHC1636" s="69"/>
      <c r="EHD1636" s="69"/>
      <c r="EHE1636" s="69"/>
      <c r="EHF1636" s="107"/>
      <c r="EHG1636" s="2"/>
      <c r="EHH1636" s="15"/>
      <c r="EHI1636" s="15"/>
      <c r="EHJ1636" s="80"/>
      <c r="EHK1636" s="52"/>
      <c r="EHL1636" s="69"/>
      <c r="EHM1636" s="69"/>
      <c r="EHN1636" s="69"/>
      <c r="EHO1636" s="107"/>
      <c r="EHP1636" s="2"/>
      <c r="EHQ1636" s="15"/>
      <c r="EHR1636" s="15"/>
      <c r="EHS1636" s="80"/>
      <c r="EHT1636" s="52"/>
      <c r="EHU1636" s="69"/>
      <c r="EHV1636" s="69"/>
      <c r="EHW1636" s="69"/>
      <c r="EHX1636" s="107"/>
      <c r="EHY1636" s="2"/>
      <c r="EHZ1636" s="15"/>
      <c r="EIA1636" s="15"/>
      <c r="EIB1636" s="80"/>
      <c r="EIC1636" s="52"/>
      <c r="EID1636" s="69"/>
      <c r="EIE1636" s="69"/>
      <c r="EIF1636" s="69"/>
      <c r="EIG1636" s="107"/>
      <c r="EIH1636" s="2"/>
      <c r="EII1636" s="15"/>
      <c r="EIJ1636" s="15"/>
      <c r="EIK1636" s="80"/>
      <c r="EIL1636" s="52"/>
      <c r="EIM1636" s="69"/>
      <c r="EIN1636" s="69"/>
      <c r="EIO1636" s="69"/>
      <c r="EIP1636" s="107"/>
      <c r="EIQ1636" s="2"/>
      <c r="EIR1636" s="15"/>
      <c r="EIS1636" s="15"/>
      <c r="EIT1636" s="80"/>
      <c r="EIU1636" s="52"/>
      <c r="EIV1636" s="69"/>
      <c r="EIW1636" s="69"/>
      <c r="EIX1636" s="69"/>
      <c r="EIY1636" s="107"/>
      <c r="EIZ1636" s="2"/>
      <c r="EJA1636" s="15"/>
      <c r="EJB1636" s="15"/>
      <c r="EJC1636" s="80"/>
      <c r="EJD1636" s="52"/>
      <c r="EJE1636" s="69"/>
      <c r="EJF1636" s="69"/>
      <c r="EJG1636" s="69"/>
      <c r="EJH1636" s="107"/>
      <c r="EJI1636" s="2"/>
      <c r="EJJ1636" s="15"/>
      <c r="EJK1636" s="15"/>
      <c r="EJL1636" s="80"/>
      <c r="EJM1636" s="52"/>
      <c r="EJN1636" s="69"/>
      <c r="EJO1636" s="69"/>
      <c r="EJP1636" s="69"/>
      <c r="EJQ1636" s="107"/>
      <c r="EJR1636" s="2"/>
      <c r="EJS1636" s="15"/>
      <c r="EJT1636" s="15"/>
      <c r="EJU1636" s="80"/>
      <c r="EJV1636" s="52"/>
      <c r="EJW1636" s="69"/>
      <c r="EJX1636" s="69"/>
      <c r="EJY1636" s="69"/>
      <c r="EJZ1636" s="107"/>
      <c r="EKA1636" s="2"/>
      <c r="EKB1636" s="15"/>
      <c r="EKC1636" s="15"/>
      <c r="EKD1636" s="80"/>
      <c r="EKE1636" s="52"/>
      <c r="EKF1636" s="69"/>
      <c r="EKG1636" s="69"/>
      <c r="EKH1636" s="69"/>
      <c r="EKI1636" s="107"/>
      <c r="EKJ1636" s="2"/>
      <c r="EKK1636" s="15"/>
      <c r="EKL1636" s="15"/>
      <c r="EKM1636" s="80"/>
      <c r="EKN1636" s="52"/>
      <c r="EKO1636" s="69"/>
      <c r="EKP1636" s="69"/>
      <c r="EKQ1636" s="69"/>
      <c r="EKR1636" s="107"/>
      <c r="EKS1636" s="2"/>
      <c r="EKT1636" s="15"/>
      <c r="EKU1636" s="15"/>
      <c r="EKV1636" s="80"/>
      <c r="EKW1636" s="52"/>
      <c r="EKX1636" s="69"/>
      <c r="EKY1636" s="69"/>
      <c r="EKZ1636" s="69"/>
      <c r="ELA1636" s="107"/>
      <c r="ELB1636" s="2"/>
      <c r="ELC1636" s="15"/>
      <c r="ELD1636" s="15"/>
      <c r="ELE1636" s="80"/>
      <c r="ELF1636" s="52"/>
      <c r="ELG1636" s="69"/>
      <c r="ELH1636" s="69"/>
      <c r="ELI1636" s="69"/>
      <c r="ELJ1636" s="107"/>
      <c r="ELK1636" s="2"/>
      <c r="ELL1636" s="15"/>
      <c r="ELM1636" s="15"/>
      <c r="ELN1636" s="80"/>
      <c r="ELO1636" s="52"/>
      <c r="ELP1636" s="69"/>
      <c r="ELQ1636" s="69"/>
      <c r="ELR1636" s="69"/>
      <c r="ELS1636" s="107"/>
      <c r="ELT1636" s="2"/>
      <c r="ELU1636" s="15"/>
      <c r="ELV1636" s="15"/>
      <c r="ELW1636" s="80"/>
      <c r="ELX1636" s="52"/>
      <c r="ELY1636" s="69"/>
      <c r="ELZ1636" s="69"/>
      <c r="EMA1636" s="69"/>
      <c r="EMB1636" s="107"/>
      <c r="EMC1636" s="2"/>
      <c r="EMD1636" s="15"/>
      <c r="EME1636" s="15"/>
      <c r="EMF1636" s="80"/>
      <c r="EMG1636" s="52"/>
      <c r="EMH1636" s="69"/>
      <c r="EMI1636" s="69"/>
      <c r="EMJ1636" s="69"/>
      <c r="EMK1636" s="107"/>
      <c r="EML1636" s="2"/>
      <c r="EMM1636" s="15"/>
      <c r="EMN1636" s="15"/>
      <c r="EMO1636" s="80"/>
      <c r="EMP1636" s="52"/>
      <c r="EMQ1636" s="69"/>
      <c r="EMR1636" s="69"/>
      <c r="EMS1636" s="69"/>
      <c r="EMT1636" s="107"/>
      <c r="EMU1636" s="2"/>
      <c r="EMV1636" s="15"/>
      <c r="EMW1636" s="15"/>
      <c r="EMX1636" s="80"/>
      <c r="EMY1636" s="52"/>
      <c r="EMZ1636" s="69"/>
      <c r="ENA1636" s="69"/>
      <c r="ENB1636" s="69"/>
      <c r="ENC1636" s="107"/>
      <c r="END1636" s="2"/>
      <c r="ENE1636" s="15"/>
      <c r="ENF1636" s="15"/>
      <c r="ENG1636" s="80"/>
      <c r="ENH1636" s="52"/>
      <c r="ENI1636" s="69"/>
      <c r="ENJ1636" s="69"/>
      <c r="ENK1636" s="69"/>
      <c r="ENL1636" s="107"/>
      <c r="ENM1636" s="2"/>
      <c r="ENN1636" s="15"/>
      <c r="ENO1636" s="15"/>
      <c r="ENP1636" s="80"/>
      <c r="ENQ1636" s="52"/>
      <c r="ENR1636" s="69"/>
      <c r="ENS1636" s="69"/>
      <c r="ENT1636" s="69"/>
      <c r="ENU1636" s="107"/>
      <c r="ENV1636" s="2"/>
      <c r="ENW1636" s="15"/>
      <c r="ENX1636" s="15"/>
      <c r="ENY1636" s="80"/>
      <c r="ENZ1636" s="52"/>
      <c r="EOA1636" s="69"/>
      <c r="EOB1636" s="69"/>
      <c r="EOC1636" s="69"/>
      <c r="EOD1636" s="107"/>
      <c r="EOE1636" s="2"/>
      <c r="EOF1636" s="15"/>
      <c r="EOG1636" s="15"/>
      <c r="EOH1636" s="80"/>
      <c r="EOI1636" s="52"/>
      <c r="EOJ1636" s="69"/>
      <c r="EOK1636" s="69"/>
      <c r="EOL1636" s="69"/>
      <c r="EOM1636" s="107"/>
      <c r="EON1636" s="2"/>
      <c r="EOO1636" s="15"/>
      <c r="EOP1636" s="15"/>
      <c r="EOQ1636" s="80"/>
      <c r="EOR1636" s="52"/>
      <c r="EOS1636" s="69"/>
      <c r="EOT1636" s="69"/>
      <c r="EOU1636" s="69"/>
      <c r="EOV1636" s="107"/>
      <c r="EOW1636" s="2"/>
      <c r="EOX1636" s="15"/>
      <c r="EOY1636" s="15"/>
      <c r="EOZ1636" s="80"/>
      <c r="EPA1636" s="52"/>
      <c r="EPB1636" s="69"/>
      <c r="EPC1636" s="69"/>
      <c r="EPD1636" s="69"/>
      <c r="EPE1636" s="107"/>
      <c r="EPF1636" s="2"/>
      <c r="EPG1636" s="15"/>
      <c r="EPH1636" s="15"/>
      <c r="EPI1636" s="80"/>
      <c r="EPJ1636" s="52"/>
      <c r="EPK1636" s="69"/>
      <c r="EPL1636" s="69"/>
      <c r="EPM1636" s="69"/>
      <c r="EPN1636" s="107"/>
      <c r="EPO1636" s="2"/>
      <c r="EPP1636" s="15"/>
      <c r="EPQ1636" s="15"/>
      <c r="EPR1636" s="80"/>
      <c r="EPS1636" s="52"/>
      <c r="EPT1636" s="69"/>
      <c r="EPU1636" s="69"/>
      <c r="EPV1636" s="69"/>
      <c r="EPW1636" s="107"/>
      <c r="EPX1636" s="2"/>
      <c r="EPY1636" s="15"/>
      <c r="EPZ1636" s="15"/>
      <c r="EQA1636" s="80"/>
      <c r="EQB1636" s="52"/>
      <c r="EQC1636" s="69"/>
      <c r="EQD1636" s="69"/>
      <c r="EQE1636" s="69"/>
      <c r="EQF1636" s="107"/>
      <c r="EQG1636" s="2"/>
      <c r="EQH1636" s="15"/>
      <c r="EQI1636" s="15"/>
      <c r="EQJ1636" s="80"/>
      <c r="EQK1636" s="52"/>
      <c r="EQL1636" s="69"/>
      <c r="EQM1636" s="69"/>
      <c r="EQN1636" s="69"/>
      <c r="EQO1636" s="107"/>
      <c r="EQP1636" s="2"/>
      <c r="EQQ1636" s="15"/>
      <c r="EQR1636" s="15"/>
      <c r="EQS1636" s="80"/>
      <c r="EQT1636" s="52"/>
      <c r="EQU1636" s="69"/>
      <c r="EQV1636" s="69"/>
      <c r="EQW1636" s="69"/>
      <c r="EQX1636" s="107"/>
      <c r="EQY1636" s="2"/>
      <c r="EQZ1636" s="15"/>
      <c r="ERA1636" s="15"/>
      <c r="ERB1636" s="80"/>
      <c r="ERC1636" s="52"/>
      <c r="ERD1636" s="69"/>
      <c r="ERE1636" s="69"/>
      <c r="ERF1636" s="69"/>
      <c r="ERG1636" s="107"/>
      <c r="ERH1636" s="2"/>
      <c r="ERI1636" s="15"/>
      <c r="ERJ1636" s="15"/>
      <c r="ERK1636" s="80"/>
      <c r="ERL1636" s="52"/>
      <c r="ERM1636" s="69"/>
      <c r="ERN1636" s="69"/>
      <c r="ERO1636" s="69"/>
      <c r="ERP1636" s="107"/>
      <c r="ERQ1636" s="2"/>
      <c r="ERR1636" s="15"/>
      <c r="ERS1636" s="15"/>
      <c r="ERT1636" s="80"/>
      <c r="ERU1636" s="52"/>
      <c r="ERV1636" s="69"/>
      <c r="ERW1636" s="69"/>
      <c r="ERX1636" s="69"/>
      <c r="ERY1636" s="107"/>
      <c r="ERZ1636" s="2"/>
      <c r="ESA1636" s="15"/>
      <c r="ESB1636" s="15"/>
      <c r="ESC1636" s="80"/>
      <c r="ESD1636" s="52"/>
      <c r="ESE1636" s="69"/>
      <c r="ESF1636" s="69"/>
      <c r="ESG1636" s="69"/>
      <c r="ESH1636" s="107"/>
      <c r="ESI1636" s="2"/>
      <c r="ESJ1636" s="15"/>
      <c r="ESK1636" s="15"/>
      <c r="ESL1636" s="80"/>
      <c r="ESM1636" s="52"/>
      <c r="ESN1636" s="69"/>
      <c r="ESO1636" s="69"/>
      <c r="ESP1636" s="69"/>
      <c r="ESQ1636" s="107"/>
      <c r="ESR1636" s="2"/>
      <c r="ESS1636" s="15"/>
      <c r="EST1636" s="15"/>
      <c r="ESU1636" s="80"/>
      <c r="ESV1636" s="52"/>
      <c r="ESW1636" s="69"/>
      <c r="ESX1636" s="69"/>
      <c r="ESY1636" s="69"/>
      <c r="ESZ1636" s="107"/>
      <c r="ETA1636" s="2"/>
      <c r="ETB1636" s="15"/>
      <c r="ETC1636" s="15"/>
      <c r="ETD1636" s="80"/>
      <c r="ETE1636" s="52"/>
      <c r="ETF1636" s="69"/>
      <c r="ETG1636" s="69"/>
      <c r="ETH1636" s="69"/>
      <c r="ETI1636" s="107"/>
      <c r="ETJ1636" s="2"/>
      <c r="ETK1636" s="15"/>
      <c r="ETL1636" s="15"/>
      <c r="ETM1636" s="80"/>
      <c r="ETN1636" s="52"/>
      <c r="ETO1636" s="69"/>
      <c r="ETP1636" s="69"/>
      <c r="ETQ1636" s="69"/>
      <c r="ETR1636" s="107"/>
      <c r="ETS1636" s="2"/>
      <c r="ETT1636" s="15"/>
      <c r="ETU1636" s="15"/>
      <c r="ETV1636" s="80"/>
      <c r="ETW1636" s="52"/>
      <c r="ETX1636" s="69"/>
      <c r="ETY1636" s="69"/>
      <c r="ETZ1636" s="69"/>
      <c r="EUA1636" s="107"/>
      <c r="EUB1636" s="2"/>
      <c r="EUC1636" s="15"/>
      <c r="EUD1636" s="15"/>
      <c r="EUE1636" s="80"/>
      <c r="EUF1636" s="52"/>
      <c r="EUG1636" s="69"/>
      <c r="EUH1636" s="69"/>
      <c r="EUI1636" s="69"/>
      <c r="EUJ1636" s="107"/>
      <c r="EUK1636" s="2"/>
      <c r="EUL1636" s="15"/>
      <c r="EUM1636" s="15"/>
      <c r="EUN1636" s="80"/>
      <c r="EUO1636" s="52"/>
      <c r="EUP1636" s="69"/>
      <c r="EUQ1636" s="69"/>
      <c r="EUR1636" s="69"/>
      <c r="EUS1636" s="107"/>
      <c r="EUT1636" s="2"/>
      <c r="EUU1636" s="15"/>
      <c r="EUV1636" s="15"/>
      <c r="EUW1636" s="80"/>
      <c r="EUX1636" s="52"/>
      <c r="EUY1636" s="69"/>
      <c r="EUZ1636" s="69"/>
      <c r="EVA1636" s="69"/>
      <c r="EVB1636" s="107"/>
      <c r="EVC1636" s="2"/>
      <c r="EVD1636" s="15"/>
      <c r="EVE1636" s="15"/>
      <c r="EVF1636" s="80"/>
      <c r="EVG1636" s="52"/>
      <c r="EVH1636" s="69"/>
      <c r="EVI1636" s="69"/>
      <c r="EVJ1636" s="69"/>
      <c r="EVK1636" s="107"/>
      <c r="EVL1636" s="2"/>
      <c r="EVM1636" s="15"/>
      <c r="EVN1636" s="15"/>
      <c r="EVO1636" s="80"/>
      <c r="EVP1636" s="52"/>
      <c r="EVQ1636" s="69"/>
      <c r="EVR1636" s="69"/>
      <c r="EVS1636" s="69"/>
      <c r="EVT1636" s="107"/>
      <c r="EVU1636" s="2"/>
      <c r="EVV1636" s="15"/>
      <c r="EVW1636" s="15"/>
      <c r="EVX1636" s="80"/>
      <c r="EVY1636" s="52"/>
      <c r="EVZ1636" s="69"/>
      <c r="EWA1636" s="69"/>
      <c r="EWB1636" s="69"/>
      <c r="EWC1636" s="107"/>
      <c r="EWD1636" s="2"/>
      <c r="EWE1636" s="15"/>
      <c r="EWF1636" s="15"/>
      <c r="EWG1636" s="80"/>
      <c r="EWH1636" s="52"/>
      <c r="EWI1636" s="69"/>
      <c r="EWJ1636" s="69"/>
      <c r="EWK1636" s="69"/>
      <c r="EWL1636" s="107"/>
      <c r="EWM1636" s="2"/>
      <c r="EWN1636" s="15"/>
      <c r="EWO1636" s="15"/>
      <c r="EWP1636" s="80"/>
      <c r="EWQ1636" s="52"/>
      <c r="EWR1636" s="69"/>
      <c r="EWS1636" s="69"/>
      <c r="EWT1636" s="69"/>
      <c r="EWU1636" s="107"/>
      <c r="EWV1636" s="2"/>
      <c r="EWW1636" s="15"/>
      <c r="EWX1636" s="15"/>
      <c r="EWY1636" s="80"/>
      <c r="EWZ1636" s="52"/>
      <c r="EXA1636" s="69"/>
      <c r="EXB1636" s="69"/>
      <c r="EXC1636" s="69"/>
      <c r="EXD1636" s="107"/>
      <c r="EXE1636" s="2"/>
      <c r="EXF1636" s="15"/>
      <c r="EXG1636" s="15"/>
      <c r="EXH1636" s="80"/>
      <c r="EXI1636" s="52"/>
      <c r="EXJ1636" s="69"/>
      <c r="EXK1636" s="69"/>
      <c r="EXL1636" s="69"/>
      <c r="EXM1636" s="107"/>
      <c r="EXN1636" s="2"/>
      <c r="EXO1636" s="15"/>
      <c r="EXP1636" s="15"/>
      <c r="EXQ1636" s="80"/>
      <c r="EXR1636" s="52"/>
      <c r="EXS1636" s="69"/>
      <c r="EXT1636" s="69"/>
      <c r="EXU1636" s="69"/>
      <c r="EXV1636" s="107"/>
      <c r="EXW1636" s="2"/>
      <c r="EXX1636" s="15"/>
      <c r="EXY1636" s="15"/>
      <c r="EXZ1636" s="80"/>
      <c r="EYA1636" s="52"/>
      <c r="EYB1636" s="69"/>
      <c r="EYC1636" s="69"/>
      <c r="EYD1636" s="69"/>
      <c r="EYE1636" s="107"/>
      <c r="EYF1636" s="2"/>
      <c r="EYG1636" s="15"/>
      <c r="EYH1636" s="15"/>
      <c r="EYI1636" s="80"/>
      <c r="EYJ1636" s="52"/>
      <c r="EYK1636" s="69"/>
      <c r="EYL1636" s="69"/>
      <c r="EYM1636" s="69"/>
      <c r="EYN1636" s="107"/>
      <c r="EYO1636" s="2"/>
      <c r="EYP1636" s="15"/>
      <c r="EYQ1636" s="15"/>
      <c r="EYR1636" s="80"/>
      <c r="EYS1636" s="52"/>
      <c r="EYT1636" s="69"/>
      <c r="EYU1636" s="69"/>
      <c r="EYV1636" s="69"/>
      <c r="EYW1636" s="107"/>
      <c r="EYX1636" s="2"/>
      <c r="EYY1636" s="15"/>
      <c r="EYZ1636" s="15"/>
      <c r="EZA1636" s="80"/>
      <c r="EZB1636" s="52"/>
      <c r="EZC1636" s="69"/>
      <c r="EZD1636" s="69"/>
      <c r="EZE1636" s="69"/>
      <c r="EZF1636" s="107"/>
      <c r="EZG1636" s="2"/>
      <c r="EZH1636" s="15"/>
      <c r="EZI1636" s="15"/>
      <c r="EZJ1636" s="80"/>
      <c r="EZK1636" s="52"/>
      <c r="EZL1636" s="69"/>
      <c r="EZM1636" s="69"/>
      <c r="EZN1636" s="69"/>
      <c r="EZO1636" s="107"/>
      <c r="EZP1636" s="2"/>
      <c r="EZQ1636" s="15"/>
      <c r="EZR1636" s="15"/>
      <c r="EZS1636" s="80"/>
      <c r="EZT1636" s="52"/>
      <c r="EZU1636" s="69"/>
      <c r="EZV1636" s="69"/>
      <c r="EZW1636" s="69"/>
      <c r="EZX1636" s="107"/>
      <c r="EZY1636" s="2"/>
      <c r="EZZ1636" s="15"/>
      <c r="FAA1636" s="15"/>
      <c r="FAB1636" s="80"/>
      <c r="FAC1636" s="52"/>
      <c r="FAD1636" s="69"/>
      <c r="FAE1636" s="69"/>
      <c r="FAF1636" s="69"/>
      <c r="FAG1636" s="107"/>
      <c r="FAH1636" s="2"/>
      <c r="FAI1636" s="15"/>
      <c r="FAJ1636" s="15"/>
      <c r="FAK1636" s="80"/>
      <c r="FAL1636" s="52"/>
      <c r="FAM1636" s="69"/>
      <c r="FAN1636" s="69"/>
      <c r="FAO1636" s="69"/>
      <c r="FAP1636" s="107"/>
      <c r="FAQ1636" s="2"/>
      <c r="FAR1636" s="15"/>
      <c r="FAS1636" s="15"/>
      <c r="FAT1636" s="80"/>
      <c r="FAU1636" s="52"/>
      <c r="FAV1636" s="69"/>
      <c r="FAW1636" s="69"/>
      <c r="FAX1636" s="69"/>
      <c r="FAY1636" s="107"/>
      <c r="FAZ1636" s="2"/>
      <c r="FBA1636" s="15"/>
      <c r="FBB1636" s="15"/>
      <c r="FBC1636" s="80"/>
      <c r="FBD1636" s="52"/>
      <c r="FBE1636" s="69"/>
      <c r="FBF1636" s="69"/>
      <c r="FBG1636" s="69"/>
      <c r="FBH1636" s="107"/>
      <c r="FBI1636" s="2"/>
      <c r="FBJ1636" s="15"/>
      <c r="FBK1636" s="15"/>
      <c r="FBL1636" s="80"/>
      <c r="FBM1636" s="52"/>
      <c r="FBN1636" s="69"/>
      <c r="FBO1636" s="69"/>
      <c r="FBP1636" s="69"/>
      <c r="FBQ1636" s="107"/>
      <c r="FBR1636" s="2"/>
      <c r="FBS1636" s="15"/>
      <c r="FBT1636" s="15"/>
      <c r="FBU1636" s="80"/>
      <c r="FBV1636" s="52"/>
      <c r="FBW1636" s="69"/>
      <c r="FBX1636" s="69"/>
      <c r="FBY1636" s="69"/>
      <c r="FBZ1636" s="107"/>
      <c r="FCA1636" s="2"/>
      <c r="FCB1636" s="15"/>
      <c r="FCC1636" s="15"/>
      <c r="FCD1636" s="80"/>
      <c r="FCE1636" s="52"/>
      <c r="FCF1636" s="69"/>
      <c r="FCG1636" s="69"/>
      <c r="FCH1636" s="69"/>
      <c r="FCI1636" s="107"/>
      <c r="FCJ1636" s="2"/>
      <c r="FCK1636" s="15"/>
      <c r="FCL1636" s="15"/>
      <c r="FCM1636" s="80"/>
      <c r="FCN1636" s="52"/>
      <c r="FCO1636" s="69"/>
      <c r="FCP1636" s="69"/>
      <c r="FCQ1636" s="69"/>
      <c r="FCR1636" s="107"/>
      <c r="FCS1636" s="2"/>
      <c r="FCT1636" s="15"/>
      <c r="FCU1636" s="15"/>
      <c r="FCV1636" s="80"/>
      <c r="FCW1636" s="52"/>
      <c r="FCX1636" s="69"/>
      <c r="FCY1636" s="69"/>
      <c r="FCZ1636" s="69"/>
      <c r="FDA1636" s="107"/>
      <c r="FDB1636" s="2"/>
      <c r="FDC1636" s="15"/>
      <c r="FDD1636" s="15"/>
      <c r="FDE1636" s="80"/>
      <c r="FDF1636" s="52"/>
      <c r="FDG1636" s="69"/>
      <c r="FDH1636" s="69"/>
      <c r="FDI1636" s="69"/>
      <c r="FDJ1636" s="107"/>
      <c r="FDK1636" s="2"/>
      <c r="FDL1636" s="15"/>
      <c r="FDM1636" s="15"/>
      <c r="FDN1636" s="80"/>
      <c r="FDO1636" s="52"/>
      <c r="FDP1636" s="69"/>
      <c r="FDQ1636" s="69"/>
      <c r="FDR1636" s="69"/>
      <c r="FDS1636" s="107"/>
      <c r="FDT1636" s="2"/>
      <c r="FDU1636" s="15"/>
      <c r="FDV1636" s="15"/>
      <c r="FDW1636" s="80"/>
      <c r="FDX1636" s="52"/>
      <c r="FDY1636" s="69"/>
      <c r="FDZ1636" s="69"/>
      <c r="FEA1636" s="69"/>
      <c r="FEB1636" s="107"/>
      <c r="FEC1636" s="2"/>
      <c r="FED1636" s="15"/>
      <c r="FEE1636" s="15"/>
      <c r="FEF1636" s="80"/>
      <c r="FEG1636" s="52"/>
      <c r="FEH1636" s="69"/>
      <c r="FEI1636" s="69"/>
      <c r="FEJ1636" s="69"/>
      <c r="FEK1636" s="107"/>
      <c r="FEL1636" s="2"/>
      <c r="FEM1636" s="15"/>
      <c r="FEN1636" s="15"/>
      <c r="FEO1636" s="80"/>
      <c r="FEP1636" s="52"/>
      <c r="FEQ1636" s="69"/>
      <c r="FER1636" s="69"/>
      <c r="FES1636" s="69"/>
      <c r="FET1636" s="107"/>
      <c r="FEU1636" s="2"/>
      <c r="FEV1636" s="15"/>
      <c r="FEW1636" s="15"/>
      <c r="FEX1636" s="80"/>
      <c r="FEY1636" s="52"/>
      <c r="FEZ1636" s="69"/>
      <c r="FFA1636" s="69"/>
      <c r="FFB1636" s="69"/>
      <c r="FFC1636" s="107"/>
      <c r="FFD1636" s="2"/>
      <c r="FFE1636" s="15"/>
      <c r="FFF1636" s="15"/>
      <c r="FFG1636" s="80"/>
      <c r="FFH1636" s="52"/>
      <c r="FFI1636" s="69"/>
      <c r="FFJ1636" s="69"/>
      <c r="FFK1636" s="69"/>
      <c r="FFL1636" s="107"/>
      <c r="FFM1636" s="2"/>
      <c r="FFN1636" s="15"/>
      <c r="FFO1636" s="15"/>
      <c r="FFP1636" s="80"/>
      <c r="FFQ1636" s="52"/>
      <c r="FFR1636" s="69"/>
      <c r="FFS1636" s="69"/>
      <c r="FFT1636" s="69"/>
      <c r="FFU1636" s="107"/>
      <c r="FFV1636" s="2"/>
      <c r="FFW1636" s="15"/>
      <c r="FFX1636" s="15"/>
      <c r="FFY1636" s="80"/>
      <c r="FFZ1636" s="52"/>
      <c r="FGA1636" s="69"/>
      <c r="FGB1636" s="69"/>
      <c r="FGC1636" s="69"/>
      <c r="FGD1636" s="107"/>
      <c r="FGE1636" s="2"/>
      <c r="FGF1636" s="15"/>
      <c r="FGG1636" s="15"/>
      <c r="FGH1636" s="80"/>
      <c r="FGI1636" s="52"/>
      <c r="FGJ1636" s="69"/>
      <c r="FGK1636" s="69"/>
      <c r="FGL1636" s="69"/>
      <c r="FGM1636" s="107"/>
      <c r="FGN1636" s="2"/>
      <c r="FGO1636" s="15"/>
      <c r="FGP1636" s="15"/>
      <c r="FGQ1636" s="80"/>
      <c r="FGR1636" s="52"/>
      <c r="FGS1636" s="69"/>
      <c r="FGT1636" s="69"/>
      <c r="FGU1636" s="69"/>
      <c r="FGV1636" s="107"/>
      <c r="FGW1636" s="2"/>
      <c r="FGX1636" s="15"/>
      <c r="FGY1636" s="15"/>
      <c r="FGZ1636" s="80"/>
      <c r="FHA1636" s="52"/>
      <c r="FHB1636" s="69"/>
      <c r="FHC1636" s="69"/>
      <c r="FHD1636" s="69"/>
      <c r="FHE1636" s="107"/>
      <c r="FHF1636" s="2"/>
      <c r="FHG1636" s="15"/>
      <c r="FHH1636" s="15"/>
      <c r="FHI1636" s="80"/>
      <c r="FHJ1636" s="52"/>
      <c r="FHK1636" s="69"/>
      <c r="FHL1636" s="69"/>
      <c r="FHM1636" s="69"/>
      <c r="FHN1636" s="107"/>
      <c r="FHO1636" s="2"/>
      <c r="FHP1636" s="15"/>
      <c r="FHQ1636" s="15"/>
      <c r="FHR1636" s="80"/>
      <c r="FHS1636" s="52"/>
      <c r="FHT1636" s="69"/>
      <c r="FHU1636" s="69"/>
      <c r="FHV1636" s="69"/>
      <c r="FHW1636" s="107"/>
      <c r="FHX1636" s="2"/>
      <c r="FHY1636" s="15"/>
      <c r="FHZ1636" s="15"/>
      <c r="FIA1636" s="80"/>
      <c r="FIB1636" s="52"/>
      <c r="FIC1636" s="69"/>
      <c r="FID1636" s="69"/>
      <c r="FIE1636" s="69"/>
      <c r="FIF1636" s="107"/>
      <c r="FIG1636" s="2"/>
      <c r="FIH1636" s="15"/>
      <c r="FII1636" s="15"/>
      <c r="FIJ1636" s="80"/>
      <c r="FIK1636" s="52"/>
      <c r="FIL1636" s="69"/>
      <c r="FIM1636" s="69"/>
      <c r="FIN1636" s="69"/>
      <c r="FIO1636" s="107"/>
      <c r="FIP1636" s="2"/>
      <c r="FIQ1636" s="15"/>
      <c r="FIR1636" s="15"/>
      <c r="FIS1636" s="80"/>
      <c r="FIT1636" s="52"/>
      <c r="FIU1636" s="69"/>
      <c r="FIV1636" s="69"/>
      <c r="FIW1636" s="69"/>
      <c r="FIX1636" s="107"/>
      <c r="FIY1636" s="2"/>
      <c r="FIZ1636" s="15"/>
      <c r="FJA1636" s="15"/>
      <c r="FJB1636" s="80"/>
      <c r="FJC1636" s="52"/>
      <c r="FJD1636" s="69"/>
      <c r="FJE1636" s="69"/>
      <c r="FJF1636" s="69"/>
      <c r="FJG1636" s="107"/>
      <c r="FJH1636" s="2"/>
      <c r="FJI1636" s="15"/>
      <c r="FJJ1636" s="15"/>
      <c r="FJK1636" s="80"/>
      <c r="FJL1636" s="52"/>
      <c r="FJM1636" s="69"/>
      <c r="FJN1636" s="69"/>
      <c r="FJO1636" s="69"/>
      <c r="FJP1636" s="107"/>
      <c r="FJQ1636" s="2"/>
      <c r="FJR1636" s="15"/>
      <c r="FJS1636" s="15"/>
      <c r="FJT1636" s="80"/>
      <c r="FJU1636" s="52"/>
      <c r="FJV1636" s="69"/>
      <c r="FJW1636" s="69"/>
      <c r="FJX1636" s="69"/>
      <c r="FJY1636" s="107"/>
      <c r="FJZ1636" s="2"/>
      <c r="FKA1636" s="15"/>
      <c r="FKB1636" s="15"/>
      <c r="FKC1636" s="80"/>
      <c r="FKD1636" s="52"/>
      <c r="FKE1636" s="69"/>
      <c r="FKF1636" s="69"/>
      <c r="FKG1636" s="69"/>
      <c r="FKH1636" s="107"/>
      <c r="FKI1636" s="2"/>
      <c r="FKJ1636" s="15"/>
      <c r="FKK1636" s="15"/>
      <c r="FKL1636" s="80"/>
      <c r="FKM1636" s="52"/>
      <c r="FKN1636" s="69"/>
      <c r="FKO1636" s="69"/>
      <c r="FKP1636" s="69"/>
      <c r="FKQ1636" s="107"/>
      <c r="FKR1636" s="2"/>
      <c r="FKS1636" s="15"/>
      <c r="FKT1636" s="15"/>
      <c r="FKU1636" s="80"/>
      <c r="FKV1636" s="52"/>
      <c r="FKW1636" s="69"/>
      <c r="FKX1636" s="69"/>
      <c r="FKY1636" s="69"/>
      <c r="FKZ1636" s="107"/>
      <c r="FLA1636" s="2"/>
      <c r="FLB1636" s="15"/>
      <c r="FLC1636" s="15"/>
      <c r="FLD1636" s="80"/>
      <c r="FLE1636" s="52"/>
      <c r="FLF1636" s="69"/>
      <c r="FLG1636" s="69"/>
      <c r="FLH1636" s="69"/>
      <c r="FLI1636" s="107"/>
      <c r="FLJ1636" s="2"/>
      <c r="FLK1636" s="15"/>
      <c r="FLL1636" s="15"/>
      <c r="FLM1636" s="80"/>
      <c r="FLN1636" s="52"/>
      <c r="FLO1636" s="69"/>
      <c r="FLP1636" s="69"/>
      <c r="FLQ1636" s="69"/>
      <c r="FLR1636" s="107"/>
      <c r="FLS1636" s="2"/>
      <c r="FLT1636" s="15"/>
      <c r="FLU1636" s="15"/>
      <c r="FLV1636" s="80"/>
      <c r="FLW1636" s="52"/>
      <c r="FLX1636" s="69"/>
      <c r="FLY1636" s="69"/>
      <c r="FLZ1636" s="69"/>
      <c r="FMA1636" s="107"/>
      <c r="FMB1636" s="2"/>
      <c r="FMC1636" s="15"/>
      <c r="FMD1636" s="15"/>
      <c r="FME1636" s="80"/>
      <c r="FMF1636" s="52"/>
      <c r="FMG1636" s="69"/>
      <c r="FMH1636" s="69"/>
      <c r="FMI1636" s="69"/>
      <c r="FMJ1636" s="107"/>
      <c r="FMK1636" s="2"/>
      <c r="FML1636" s="15"/>
      <c r="FMM1636" s="15"/>
      <c r="FMN1636" s="80"/>
      <c r="FMO1636" s="52"/>
      <c r="FMP1636" s="69"/>
      <c r="FMQ1636" s="69"/>
      <c r="FMR1636" s="69"/>
      <c r="FMS1636" s="107"/>
      <c r="FMT1636" s="2"/>
      <c r="FMU1636" s="15"/>
      <c r="FMV1636" s="15"/>
      <c r="FMW1636" s="80"/>
      <c r="FMX1636" s="52"/>
      <c r="FMY1636" s="69"/>
      <c r="FMZ1636" s="69"/>
      <c r="FNA1636" s="69"/>
      <c r="FNB1636" s="107"/>
      <c r="FNC1636" s="2"/>
      <c r="FND1636" s="15"/>
      <c r="FNE1636" s="15"/>
      <c r="FNF1636" s="80"/>
      <c r="FNG1636" s="52"/>
      <c r="FNH1636" s="69"/>
      <c r="FNI1636" s="69"/>
      <c r="FNJ1636" s="69"/>
      <c r="FNK1636" s="107"/>
      <c r="FNL1636" s="2"/>
      <c r="FNM1636" s="15"/>
      <c r="FNN1636" s="15"/>
      <c r="FNO1636" s="80"/>
      <c r="FNP1636" s="52"/>
      <c r="FNQ1636" s="69"/>
      <c r="FNR1636" s="69"/>
      <c r="FNS1636" s="69"/>
      <c r="FNT1636" s="107"/>
      <c r="FNU1636" s="2"/>
      <c r="FNV1636" s="15"/>
      <c r="FNW1636" s="15"/>
      <c r="FNX1636" s="80"/>
      <c r="FNY1636" s="52"/>
      <c r="FNZ1636" s="69"/>
      <c r="FOA1636" s="69"/>
      <c r="FOB1636" s="69"/>
      <c r="FOC1636" s="107"/>
      <c r="FOD1636" s="2"/>
      <c r="FOE1636" s="15"/>
      <c r="FOF1636" s="15"/>
      <c r="FOG1636" s="80"/>
      <c r="FOH1636" s="52"/>
      <c r="FOI1636" s="69"/>
      <c r="FOJ1636" s="69"/>
      <c r="FOK1636" s="69"/>
      <c r="FOL1636" s="107"/>
      <c r="FOM1636" s="2"/>
      <c r="FON1636" s="15"/>
      <c r="FOO1636" s="15"/>
      <c r="FOP1636" s="80"/>
      <c r="FOQ1636" s="52"/>
      <c r="FOR1636" s="69"/>
      <c r="FOS1636" s="69"/>
      <c r="FOT1636" s="69"/>
      <c r="FOU1636" s="107"/>
      <c r="FOV1636" s="2"/>
      <c r="FOW1636" s="15"/>
      <c r="FOX1636" s="15"/>
      <c r="FOY1636" s="80"/>
      <c r="FOZ1636" s="52"/>
      <c r="FPA1636" s="69"/>
      <c r="FPB1636" s="69"/>
      <c r="FPC1636" s="69"/>
      <c r="FPD1636" s="107"/>
      <c r="FPE1636" s="2"/>
      <c r="FPF1636" s="15"/>
      <c r="FPG1636" s="15"/>
      <c r="FPH1636" s="80"/>
      <c r="FPI1636" s="52"/>
      <c r="FPJ1636" s="69"/>
      <c r="FPK1636" s="69"/>
      <c r="FPL1636" s="69"/>
      <c r="FPM1636" s="107"/>
      <c r="FPN1636" s="2"/>
      <c r="FPO1636" s="15"/>
      <c r="FPP1636" s="15"/>
      <c r="FPQ1636" s="80"/>
      <c r="FPR1636" s="52"/>
      <c r="FPS1636" s="69"/>
      <c r="FPT1636" s="69"/>
      <c r="FPU1636" s="69"/>
      <c r="FPV1636" s="107"/>
      <c r="FPW1636" s="2"/>
      <c r="FPX1636" s="15"/>
      <c r="FPY1636" s="15"/>
      <c r="FPZ1636" s="80"/>
      <c r="FQA1636" s="52"/>
      <c r="FQB1636" s="69"/>
      <c r="FQC1636" s="69"/>
      <c r="FQD1636" s="69"/>
      <c r="FQE1636" s="107"/>
      <c r="FQF1636" s="2"/>
      <c r="FQG1636" s="15"/>
      <c r="FQH1636" s="15"/>
      <c r="FQI1636" s="80"/>
      <c r="FQJ1636" s="52"/>
      <c r="FQK1636" s="69"/>
      <c r="FQL1636" s="69"/>
      <c r="FQM1636" s="69"/>
      <c r="FQN1636" s="107"/>
      <c r="FQO1636" s="2"/>
      <c r="FQP1636" s="15"/>
      <c r="FQQ1636" s="15"/>
      <c r="FQR1636" s="80"/>
      <c r="FQS1636" s="52"/>
      <c r="FQT1636" s="69"/>
      <c r="FQU1636" s="69"/>
      <c r="FQV1636" s="69"/>
      <c r="FQW1636" s="107"/>
      <c r="FQX1636" s="2"/>
      <c r="FQY1636" s="15"/>
      <c r="FQZ1636" s="15"/>
      <c r="FRA1636" s="80"/>
      <c r="FRB1636" s="52"/>
      <c r="FRC1636" s="69"/>
      <c r="FRD1636" s="69"/>
      <c r="FRE1636" s="69"/>
      <c r="FRF1636" s="107"/>
      <c r="FRG1636" s="2"/>
      <c r="FRH1636" s="15"/>
      <c r="FRI1636" s="15"/>
      <c r="FRJ1636" s="80"/>
      <c r="FRK1636" s="52"/>
      <c r="FRL1636" s="69"/>
      <c r="FRM1636" s="69"/>
      <c r="FRN1636" s="69"/>
      <c r="FRO1636" s="107"/>
      <c r="FRP1636" s="2"/>
      <c r="FRQ1636" s="15"/>
      <c r="FRR1636" s="15"/>
      <c r="FRS1636" s="80"/>
      <c r="FRT1636" s="52"/>
      <c r="FRU1636" s="69"/>
      <c r="FRV1636" s="69"/>
      <c r="FRW1636" s="69"/>
      <c r="FRX1636" s="107"/>
      <c r="FRY1636" s="2"/>
      <c r="FRZ1636" s="15"/>
      <c r="FSA1636" s="15"/>
      <c r="FSB1636" s="80"/>
      <c r="FSC1636" s="52"/>
      <c r="FSD1636" s="69"/>
      <c r="FSE1636" s="69"/>
      <c r="FSF1636" s="69"/>
      <c r="FSG1636" s="107"/>
      <c r="FSH1636" s="2"/>
      <c r="FSI1636" s="15"/>
      <c r="FSJ1636" s="15"/>
      <c r="FSK1636" s="80"/>
      <c r="FSL1636" s="52"/>
      <c r="FSM1636" s="69"/>
      <c r="FSN1636" s="69"/>
      <c r="FSO1636" s="69"/>
      <c r="FSP1636" s="107"/>
      <c r="FSQ1636" s="2"/>
      <c r="FSR1636" s="15"/>
      <c r="FSS1636" s="15"/>
      <c r="FST1636" s="80"/>
      <c r="FSU1636" s="52"/>
      <c r="FSV1636" s="69"/>
      <c r="FSW1636" s="69"/>
      <c r="FSX1636" s="69"/>
      <c r="FSY1636" s="107"/>
      <c r="FSZ1636" s="2"/>
      <c r="FTA1636" s="15"/>
      <c r="FTB1636" s="15"/>
      <c r="FTC1636" s="80"/>
      <c r="FTD1636" s="52"/>
      <c r="FTE1636" s="69"/>
      <c r="FTF1636" s="69"/>
      <c r="FTG1636" s="69"/>
      <c r="FTH1636" s="107"/>
      <c r="FTI1636" s="2"/>
      <c r="FTJ1636" s="15"/>
      <c r="FTK1636" s="15"/>
      <c r="FTL1636" s="80"/>
      <c r="FTM1636" s="52"/>
      <c r="FTN1636" s="69"/>
      <c r="FTO1636" s="69"/>
      <c r="FTP1636" s="69"/>
      <c r="FTQ1636" s="107"/>
      <c r="FTR1636" s="2"/>
      <c r="FTS1636" s="15"/>
      <c r="FTT1636" s="15"/>
      <c r="FTU1636" s="80"/>
      <c r="FTV1636" s="52"/>
      <c r="FTW1636" s="69"/>
      <c r="FTX1636" s="69"/>
      <c r="FTY1636" s="69"/>
      <c r="FTZ1636" s="107"/>
      <c r="FUA1636" s="2"/>
      <c r="FUB1636" s="15"/>
      <c r="FUC1636" s="15"/>
      <c r="FUD1636" s="80"/>
      <c r="FUE1636" s="52"/>
      <c r="FUF1636" s="69"/>
      <c r="FUG1636" s="69"/>
      <c r="FUH1636" s="69"/>
      <c r="FUI1636" s="107"/>
      <c r="FUJ1636" s="2"/>
      <c r="FUK1636" s="15"/>
      <c r="FUL1636" s="15"/>
      <c r="FUM1636" s="80"/>
      <c r="FUN1636" s="52"/>
      <c r="FUO1636" s="69"/>
      <c r="FUP1636" s="69"/>
      <c r="FUQ1636" s="69"/>
      <c r="FUR1636" s="107"/>
      <c r="FUS1636" s="2"/>
      <c r="FUT1636" s="15"/>
      <c r="FUU1636" s="15"/>
      <c r="FUV1636" s="80"/>
      <c r="FUW1636" s="52"/>
      <c r="FUX1636" s="69"/>
      <c r="FUY1636" s="69"/>
      <c r="FUZ1636" s="69"/>
      <c r="FVA1636" s="107"/>
      <c r="FVB1636" s="2"/>
      <c r="FVC1636" s="15"/>
      <c r="FVD1636" s="15"/>
      <c r="FVE1636" s="80"/>
      <c r="FVF1636" s="52"/>
      <c r="FVG1636" s="69"/>
      <c r="FVH1636" s="69"/>
      <c r="FVI1636" s="69"/>
      <c r="FVJ1636" s="107"/>
      <c r="FVK1636" s="2"/>
      <c r="FVL1636" s="15"/>
      <c r="FVM1636" s="15"/>
      <c r="FVN1636" s="80"/>
      <c r="FVO1636" s="52"/>
      <c r="FVP1636" s="69"/>
      <c r="FVQ1636" s="69"/>
      <c r="FVR1636" s="69"/>
      <c r="FVS1636" s="107"/>
      <c r="FVT1636" s="2"/>
      <c r="FVU1636" s="15"/>
      <c r="FVV1636" s="15"/>
      <c r="FVW1636" s="80"/>
      <c r="FVX1636" s="52"/>
      <c r="FVY1636" s="69"/>
      <c r="FVZ1636" s="69"/>
      <c r="FWA1636" s="69"/>
      <c r="FWB1636" s="107"/>
      <c r="FWC1636" s="2"/>
      <c r="FWD1636" s="15"/>
      <c r="FWE1636" s="15"/>
      <c r="FWF1636" s="80"/>
      <c r="FWG1636" s="52"/>
      <c r="FWH1636" s="69"/>
      <c r="FWI1636" s="69"/>
      <c r="FWJ1636" s="69"/>
      <c r="FWK1636" s="107"/>
      <c r="FWL1636" s="2"/>
      <c r="FWM1636" s="15"/>
      <c r="FWN1636" s="15"/>
      <c r="FWO1636" s="80"/>
      <c r="FWP1636" s="52"/>
      <c r="FWQ1636" s="69"/>
      <c r="FWR1636" s="69"/>
      <c r="FWS1636" s="69"/>
      <c r="FWT1636" s="107"/>
      <c r="FWU1636" s="2"/>
      <c r="FWV1636" s="15"/>
      <c r="FWW1636" s="15"/>
      <c r="FWX1636" s="80"/>
      <c r="FWY1636" s="52"/>
      <c r="FWZ1636" s="69"/>
      <c r="FXA1636" s="69"/>
      <c r="FXB1636" s="69"/>
      <c r="FXC1636" s="107"/>
      <c r="FXD1636" s="2"/>
      <c r="FXE1636" s="15"/>
      <c r="FXF1636" s="15"/>
      <c r="FXG1636" s="80"/>
      <c r="FXH1636" s="52"/>
      <c r="FXI1636" s="69"/>
      <c r="FXJ1636" s="69"/>
      <c r="FXK1636" s="69"/>
      <c r="FXL1636" s="107"/>
      <c r="FXM1636" s="2"/>
      <c r="FXN1636" s="15"/>
      <c r="FXO1636" s="15"/>
      <c r="FXP1636" s="80"/>
      <c r="FXQ1636" s="52"/>
      <c r="FXR1636" s="69"/>
      <c r="FXS1636" s="69"/>
      <c r="FXT1636" s="69"/>
      <c r="FXU1636" s="107"/>
      <c r="FXV1636" s="2"/>
      <c r="FXW1636" s="15"/>
      <c r="FXX1636" s="15"/>
      <c r="FXY1636" s="80"/>
      <c r="FXZ1636" s="52"/>
      <c r="FYA1636" s="69"/>
      <c r="FYB1636" s="69"/>
      <c r="FYC1636" s="69"/>
      <c r="FYD1636" s="107"/>
      <c r="FYE1636" s="2"/>
      <c r="FYF1636" s="15"/>
      <c r="FYG1636" s="15"/>
      <c r="FYH1636" s="80"/>
      <c r="FYI1636" s="52"/>
      <c r="FYJ1636" s="69"/>
      <c r="FYK1636" s="69"/>
      <c r="FYL1636" s="69"/>
      <c r="FYM1636" s="107"/>
      <c r="FYN1636" s="2"/>
      <c r="FYO1636" s="15"/>
      <c r="FYP1636" s="15"/>
      <c r="FYQ1636" s="80"/>
      <c r="FYR1636" s="52"/>
      <c r="FYS1636" s="69"/>
      <c r="FYT1636" s="69"/>
      <c r="FYU1636" s="69"/>
      <c r="FYV1636" s="107"/>
      <c r="FYW1636" s="2"/>
      <c r="FYX1636" s="15"/>
      <c r="FYY1636" s="15"/>
      <c r="FYZ1636" s="80"/>
      <c r="FZA1636" s="52"/>
      <c r="FZB1636" s="69"/>
      <c r="FZC1636" s="69"/>
      <c r="FZD1636" s="69"/>
      <c r="FZE1636" s="107"/>
      <c r="FZF1636" s="2"/>
      <c r="FZG1636" s="15"/>
      <c r="FZH1636" s="15"/>
      <c r="FZI1636" s="80"/>
      <c r="FZJ1636" s="52"/>
      <c r="FZK1636" s="69"/>
      <c r="FZL1636" s="69"/>
      <c r="FZM1636" s="69"/>
      <c r="FZN1636" s="107"/>
      <c r="FZO1636" s="2"/>
      <c r="FZP1636" s="15"/>
      <c r="FZQ1636" s="15"/>
      <c r="FZR1636" s="80"/>
      <c r="FZS1636" s="52"/>
      <c r="FZT1636" s="69"/>
      <c r="FZU1636" s="69"/>
      <c r="FZV1636" s="69"/>
      <c r="FZW1636" s="107"/>
      <c r="FZX1636" s="2"/>
      <c r="FZY1636" s="15"/>
      <c r="FZZ1636" s="15"/>
      <c r="GAA1636" s="80"/>
      <c r="GAB1636" s="52"/>
      <c r="GAC1636" s="69"/>
      <c r="GAD1636" s="69"/>
      <c r="GAE1636" s="69"/>
      <c r="GAF1636" s="107"/>
      <c r="GAG1636" s="2"/>
      <c r="GAH1636" s="15"/>
      <c r="GAI1636" s="15"/>
      <c r="GAJ1636" s="80"/>
      <c r="GAK1636" s="52"/>
      <c r="GAL1636" s="69"/>
      <c r="GAM1636" s="69"/>
      <c r="GAN1636" s="69"/>
      <c r="GAO1636" s="107"/>
      <c r="GAP1636" s="2"/>
      <c r="GAQ1636" s="15"/>
      <c r="GAR1636" s="15"/>
      <c r="GAS1636" s="80"/>
      <c r="GAT1636" s="52"/>
      <c r="GAU1636" s="69"/>
      <c r="GAV1636" s="69"/>
      <c r="GAW1636" s="69"/>
      <c r="GAX1636" s="107"/>
      <c r="GAY1636" s="2"/>
      <c r="GAZ1636" s="15"/>
      <c r="GBA1636" s="15"/>
      <c r="GBB1636" s="80"/>
      <c r="GBC1636" s="52"/>
      <c r="GBD1636" s="69"/>
      <c r="GBE1636" s="69"/>
      <c r="GBF1636" s="69"/>
      <c r="GBG1636" s="107"/>
      <c r="GBH1636" s="2"/>
      <c r="GBI1636" s="15"/>
      <c r="GBJ1636" s="15"/>
      <c r="GBK1636" s="80"/>
      <c r="GBL1636" s="52"/>
      <c r="GBM1636" s="69"/>
      <c r="GBN1636" s="69"/>
      <c r="GBO1636" s="69"/>
      <c r="GBP1636" s="107"/>
      <c r="GBQ1636" s="2"/>
      <c r="GBR1636" s="15"/>
      <c r="GBS1636" s="15"/>
      <c r="GBT1636" s="80"/>
      <c r="GBU1636" s="52"/>
      <c r="GBV1636" s="69"/>
      <c r="GBW1636" s="69"/>
      <c r="GBX1636" s="69"/>
      <c r="GBY1636" s="107"/>
      <c r="GBZ1636" s="2"/>
      <c r="GCA1636" s="15"/>
      <c r="GCB1636" s="15"/>
      <c r="GCC1636" s="80"/>
      <c r="GCD1636" s="52"/>
      <c r="GCE1636" s="69"/>
      <c r="GCF1636" s="69"/>
      <c r="GCG1636" s="69"/>
      <c r="GCH1636" s="107"/>
      <c r="GCI1636" s="2"/>
      <c r="GCJ1636" s="15"/>
      <c r="GCK1636" s="15"/>
      <c r="GCL1636" s="80"/>
      <c r="GCM1636" s="52"/>
      <c r="GCN1636" s="69"/>
      <c r="GCO1636" s="69"/>
      <c r="GCP1636" s="69"/>
      <c r="GCQ1636" s="107"/>
      <c r="GCR1636" s="2"/>
      <c r="GCS1636" s="15"/>
      <c r="GCT1636" s="15"/>
      <c r="GCU1636" s="80"/>
      <c r="GCV1636" s="52"/>
      <c r="GCW1636" s="69"/>
      <c r="GCX1636" s="69"/>
      <c r="GCY1636" s="69"/>
      <c r="GCZ1636" s="107"/>
      <c r="GDA1636" s="2"/>
      <c r="GDB1636" s="15"/>
      <c r="GDC1636" s="15"/>
      <c r="GDD1636" s="80"/>
      <c r="GDE1636" s="52"/>
      <c r="GDF1636" s="69"/>
      <c r="GDG1636" s="69"/>
      <c r="GDH1636" s="69"/>
      <c r="GDI1636" s="107"/>
      <c r="GDJ1636" s="2"/>
      <c r="GDK1636" s="15"/>
      <c r="GDL1636" s="15"/>
      <c r="GDM1636" s="80"/>
      <c r="GDN1636" s="52"/>
      <c r="GDO1636" s="69"/>
      <c r="GDP1636" s="69"/>
      <c r="GDQ1636" s="69"/>
      <c r="GDR1636" s="107"/>
      <c r="GDS1636" s="2"/>
      <c r="GDT1636" s="15"/>
      <c r="GDU1636" s="15"/>
      <c r="GDV1636" s="80"/>
      <c r="GDW1636" s="52"/>
      <c r="GDX1636" s="69"/>
      <c r="GDY1636" s="69"/>
      <c r="GDZ1636" s="69"/>
      <c r="GEA1636" s="107"/>
      <c r="GEB1636" s="2"/>
      <c r="GEC1636" s="15"/>
      <c r="GED1636" s="15"/>
      <c r="GEE1636" s="80"/>
      <c r="GEF1636" s="52"/>
      <c r="GEG1636" s="69"/>
      <c r="GEH1636" s="69"/>
      <c r="GEI1636" s="69"/>
      <c r="GEJ1636" s="107"/>
      <c r="GEK1636" s="2"/>
      <c r="GEL1636" s="15"/>
      <c r="GEM1636" s="15"/>
      <c r="GEN1636" s="80"/>
      <c r="GEO1636" s="52"/>
      <c r="GEP1636" s="69"/>
      <c r="GEQ1636" s="69"/>
      <c r="GER1636" s="69"/>
      <c r="GES1636" s="107"/>
      <c r="GET1636" s="2"/>
      <c r="GEU1636" s="15"/>
      <c r="GEV1636" s="15"/>
      <c r="GEW1636" s="80"/>
      <c r="GEX1636" s="52"/>
      <c r="GEY1636" s="69"/>
      <c r="GEZ1636" s="69"/>
      <c r="GFA1636" s="69"/>
      <c r="GFB1636" s="107"/>
      <c r="GFC1636" s="2"/>
      <c r="GFD1636" s="15"/>
      <c r="GFE1636" s="15"/>
      <c r="GFF1636" s="80"/>
      <c r="GFG1636" s="52"/>
      <c r="GFH1636" s="69"/>
      <c r="GFI1636" s="69"/>
      <c r="GFJ1636" s="69"/>
      <c r="GFK1636" s="107"/>
      <c r="GFL1636" s="2"/>
      <c r="GFM1636" s="15"/>
      <c r="GFN1636" s="15"/>
      <c r="GFO1636" s="80"/>
      <c r="GFP1636" s="52"/>
      <c r="GFQ1636" s="69"/>
      <c r="GFR1636" s="69"/>
      <c r="GFS1636" s="69"/>
      <c r="GFT1636" s="107"/>
      <c r="GFU1636" s="2"/>
      <c r="GFV1636" s="15"/>
      <c r="GFW1636" s="15"/>
      <c r="GFX1636" s="80"/>
      <c r="GFY1636" s="52"/>
      <c r="GFZ1636" s="69"/>
      <c r="GGA1636" s="69"/>
      <c r="GGB1636" s="69"/>
      <c r="GGC1636" s="107"/>
      <c r="GGD1636" s="2"/>
      <c r="GGE1636" s="15"/>
      <c r="GGF1636" s="15"/>
      <c r="GGG1636" s="80"/>
      <c r="GGH1636" s="52"/>
      <c r="GGI1636" s="69"/>
      <c r="GGJ1636" s="69"/>
      <c r="GGK1636" s="69"/>
      <c r="GGL1636" s="107"/>
      <c r="GGM1636" s="2"/>
      <c r="GGN1636" s="15"/>
      <c r="GGO1636" s="15"/>
      <c r="GGP1636" s="80"/>
      <c r="GGQ1636" s="52"/>
      <c r="GGR1636" s="69"/>
      <c r="GGS1636" s="69"/>
      <c r="GGT1636" s="69"/>
      <c r="GGU1636" s="107"/>
      <c r="GGV1636" s="2"/>
      <c r="GGW1636" s="15"/>
      <c r="GGX1636" s="15"/>
      <c r="GGY1636" s="80"/>
      <c r="GGZ1636" s="52"/>
      <c r="GHA1636" s="69"/>
      <c r="GHB1636" s="69"/>
      <c r="GHC1636" s="69"/>
      <c r="GHD1636" s="107"/>
      <c r="GHE1636" s="2"/>
      <c r="GHF1636" s="15"/>
      <c r="GHG1636" s="15"/>
      <c r="GHH1636" s="80"/>
      <c r="GHI1636" s="52"/>
      <c r="GHJ1636" s="69"/>
      <c r="GHK1636" s="69"/>
      <c r="GHL1636" s="69"/>
      <c r="GHM1636" s="107"/>
      <c r="GHN1636" s="2"/>
      <c r="GHO1636" s="15"/>
      <c r="GHP1636" s="15"/>
      <c r="GHQ1636" s="80"/>
      <c r="GHR1636" s="52"/>
      <c r="GHS1636" s="69"/>
      <c r="GHT1636" s="69"/>
      <c r="GHU1636" s="69"/>
      <c r="GHV1636" s="107"/>
      <c r="GHW1636" s="2"/>
      <c r="GHX1636" s="15"/>
      <c r="GHY1636" s="15"/>
      <c r="GHZ1636" s="80"/>
      <c r="GIA1636" s="52"/>
      <c r="GIB1636" s="69"/>
      <c r="GIC1636" s="69"/>
      <c r="GID1636" s="69"/>
      <c r="GIE1636" s="107"/>
      <c r="GIF1636" s="2"/>
      <c r="GIG1636" s="15"/>
      <c r="GIH1636" s="15"/>
      <c r="GII1636" s="80"/>
      <c r="GIJ1636" s="52"/>
      <c r="GIK1636" s="69"/>
      <c r="GIL1636" s="69"/>
      <c r="GIM1636" s="69"/>
      <c r="GIN1636" s="107"/>
      <c r="GIO1636" s="2"/>
      <c r="GIP1636" s="15"/>
      <c r="GIQ1636" s="15"/>
      <c r="GIR1636" s="80"/>
      <c r="GIS1636" s="52"/>
      <c r="GIT1636" s="69"/>
      <c r="GIU1636" s="69"/>
      <c r="GIV1636" s="69"/>
      <c r="GIW1636" s="107"/>
      <c r="GIX1636" s="2"/>
      <c r="GIY1636" s="15"/>
      <c r="GIZ1636" s="15"/>
      <c r="GJA1636" s="80"/>
      <c r="GJB1636" s="52"/>
      <c r="GJC1636" s="69"/>
      <c r="GJD1636" s="69"/>
      <c r="GJE1636" s="69"/>
      <c r="GJF1636" s="107"/>
      <c r="GJG1636" s="2"/>
      <c r="GJH1636" s="15"/>
      <c r="GJI1636" s="15"/>
      <c r="GJJ1636" s="80"/>
      <c r="GJK1636" s="52"/>
      <c r="GJL1636" s="69"/>
      <c r="GJM1636" s="69"/>
      <c r="GJN1636" s="69"/>
      <c r="GJO1636" s="107"/>
      <c r="GJP1636" s="2"/>
      <c r="GJQ1636" s="15"/>
      <c r="GJR1636" s="15"/>
      <c r="GJS1636" s="80"/>
      <c r="GJT1636" s="52"/>
      <c r="GJU1636" s="69"/>
      <c r="GJV1636" s="69"/>
      <c r="GJW1636" s="69"/>
      <c r="GJX1636" s="107"/>
      <c r="GJY1636" s="2"/>
      <c r="GJZ1636" s="15"/>
      <c r="GKA1636" s="15"/>
      <c r="GKB1636" s="80"/>
      <c r="GKC1636" s="52"/>
      <c r="GKD1636" s="69"/>
      <c r="GKE1636" s="69"/>
      <c r="GKF1636" s="69"/>
      <c r="GKG1636" s="107"/>
      <c r="GKH1636" s="2"/>
      <c r="GKI1636" s="15"/>
      <c r="GKJ1636" s="15"/>
      <c r="GKK1636" s="80"/>
      <c r="GKL1636" s="52"/>
      <c r="GKM1636" s="69"/>
      <c r="GKN1636" s="69"/>
      <c r="GKO1636" s="69"/>
      <c r="GKP1636" s="107"/>
      <c r="GKQ1636" s="2"/>
      <c r="GKR1636" s="15"/>
      <c r="GKS1636" s="15"/>
      <c r="GKT1636" s="80"/>
      <c r="GKU1636" s="52"/>
      <c r="GKV1636" s="69"/>
      <c r="GKW1636" s="69"/>
      <c r="GKX1636" s="69"/>
      <c r="GKY1636" s="107"/>
      <c r="GKZ1636" s="2"/>
      <c r="GLA1636" s="15"/>
      <c r="GLB1636" s="15"/>
      <c r="GLC1636" s="80"/>
      <c r="GLD1636" s="52"/>
      <c r="GLE1636" s="69"/>
      <c r="GLF1636" s="69"/>
      <c r="GLG1636" s="69"/>
      <c r="GLH1636" s="107"/>
      <c r="GLI1636" s="2"/>
      <c r="GLJ1636" s="15"/>
      <c r="GLK1636" s="15"/>
      <c r="GLL1636" s="80"/>
      <c r="GLM1636" s="52"/>
      <c r="GLN1636" s="69"/>
      <c r="GLO1636" s="69"/>
      <c r="GLP1636" s="69"/>
      <c r="GLQ1636" s="107"/>
      <c r="GLR1636" s="2"/>
      <c r="GLS1636" s="15"/>
      <c r="GLT1636" s="15"/>
      <c r="GLU1636" s="80"/>
      <c r="GLV1636" s="52"/>
      <c r="GLW1636" s="69"/>
      <c r="GLX1636" s="69"/>
      <c r="GLY1636" s="69"/>
      <c r="GLZ1636" s="107"/>
      <c r="GMA1636" s="2"/>
      <c r="GMB1636" s="15"/>
      <c r="GMC1636" s="15"/>
      <c r="GMD1636" s="80"/>
      <c r="GME1636" s="52"/>
      <c r="GMF1636" s="69"/>
      <c r="GMG1636" s="69"/>
      <c r="GMH1636" s="69"/>
      <c r="GMI1636" s="107"/>
      <c r="GMJ1636" s="2"/>
      <c r="GMK1636" s="15"/>
      <c r="GML1636" s="15"/>
      <c r="GMM1636" s="80"/>
      <c r="GMN1636" s="52"/>
      <c r="GMO1636" s="69"/>
      <c r="GMP1636" s="69"/>
      <c r="GMQ1636" s="69"/>
      <c r="GMR1636" s="107"/>
      <c r="GMS1636" s="2"/>
      <c r="GMT1636" s="15"/>
      <c r="GMU1636" s="15"/>
      <c r="GMV1636" s="80"/>
      <c r="GMW1636" s="52"/>
      <c r="GMX1636" s="69"/>
      <c r="GMY1636" s="69"/>
      <c r="GMZ1636" s="69"/>
      <c r="GNA1636" s="107"/>
      <c r="GNB1636" s="2"/>
      <c r="GNC1636" s="15"/>
      <c r="GND1636" s="15"/>
      <c r="GNE1636" s="80"/>
      <c r="GNF1636" s="52"/>
      <c r="GNG1636" s="69"/>
      <c r="GNH1636" s="69"/>
      <c r="GNI1636" s="69"/>
      <c r="GNJ1636" s="107"/>
      <c r="GNK1636" s="2"/>
      <c r="GNL1636" s="15"/>
      <c r="GNM1636" s="15"/>
      <c r="GNN1636" s="80"/>
      <c r="GNO1636" s="52"/>
      <c r="GNP1636" s="69"/>
      <c r="GNQ1636" s="69"/>
      <c r="GNR1636" s="69"/>
      <c r="GNS1636" s="107"/>
      <c r="GNT1636" s="2"/>
      <c r="GNU1636" s="15"/>
      <c r="GNV1636" s="15"/>
      <c r="GNW1636" s="80"/>
      <c r="GNX1636" s="52"/>
      <c r="GNY1636" s="69"/>
      <c r="GNZ1636" s="69"/>
      <c r="GOA1636" s="69"/>
      <c r="GOB1636" s="107"/>
      <c r="GOC1636" s="2"/>
      <c r="GOD1636" s="15"/>
      <c r="GOE1636" s="15"/>
      <c r="GOF1636" s="80"/>
      <c r="GOG1636" s="52"/>
      <c r="GOH1636" s="69"/>
      <c r="GOI1636" s="69"/>
      <c r="GOJ1636" s="69"/>
      <c r="GOK1636" s="107"/>
      <c r="GOL1636" s="2"/>
      <c r="GOM1636" s="15"/>
      <c r="GON1636" s="15"/>
      <c r="GOO1636" s="80"/>
      <c r="GOP1636" s="52"/>
      <c r="GOQ1636" s="69"/>
      <c r="GOR1636" s="69"/>
      <c r="GOS1636" s="69"/>
      <c r="GOT1636" s="107"/>
      <c r="GOU1636" s="2"/>
      <c r="GOV1636" s="15"/>
      <c r="GOW1636" s="15"/>
      <c r="GOX1636" s="80"/>
      <c r="GOY1636" s="52"/>
      <c r="GOZ1636" s="69"/>
      <c r="GPA1636" s="69"/>
      <c r="GPB1636" s="69"/>
      <c r="GPC1636" s="107"/>
      <c r="GPD1636" s="2"/>
      <c r="GPE1636" s="15"/>
      <c r="GPF1636" s="15"/>
      <c r="GPG1636" s="80"/>
      <c r="GPH1636" s="52"/>
      <c r="GPI1636" s="69"/>
      <c r="GPJ1636" s="69"/>
      <c r="GPK1636" s="69"/>
      <c r="GPL1636" s="107"/>
      <c r="GPM1636" s="2"/>
      <c r="GPN1636" s="15"/>
      <c r="GPO1636" s="15"/>
      <c r="GPP1636" s="80"/>
      <c r="GPQ1636" s="52"/>
      <c r="GPR1636" s="69"/>
      <c r="GPS1636" s="69"/>
      <c r="GPT1636" s="69"/>
      <c r="GPU1636" s="107"/>
      <c r="GPV1636" s="2"/>
      <c r="GPW1636" s="15"/>
      <c r="GPX1636" s="15"/>
      <c r="GPY1636" s="80"/>
      <c r="GPZ1636" s="52"/>
      <c r="GQA1636" s="69"/>
      <c r="GQB1636" s="69"/>
      <c r="GQC1636" s="69"/>
      <c r="GQD1636" s="107"/>
      <c r="GQE1636" s="2"/>
      <c r="GQF1636" s="15"/>
      <c r="GQG1636" s="15"/>
      <c r="GQH1636" s="80"/>
      <c r="GQI1636" s="52"/>
      <c r="GQJ1636" s="69"/>
      <c r="GQK1636" s="69"/>
      <c r="GQL1636" s="69"/>
      <c r="GQM1636" s="107"/>
      <c r="GQN1636" s="2"/>
      <c r="GQO1636" s="15"/>
      <c r="GQP1636" s="15"/>
      <c r="GQQ1636" s="80"/>
      <c r="GQR1636" s="52"/>
      <c r="GQS1636" s="69"/>
      <c r="GQT1636" s="69"/>
      <c r="GQU1636" s="69"/>
      <c r="GQV1636" s="107"/>
      <c r="GQW1636" s="2"/>
      <c r="GQX1636" s="15"/>
      <c r="GQY1636" s="15"/>
      <c r="GQZ1636" s="80"/>
      <c r="GRA1636" s="52"/>
      <c r="GRB1636" s="69"/>
      <c r="GRC1636" s="69"/>
      <c r="GRD1636" s="69"/>
      <c r="GRE1636" s="107"/>
      <c r="GRF1636" s="2"/>
      <c r="GRG1636" s="15"/>
      <c r="GRH1636" s="15"/>
      <c r="GRI1636" s="80"/>
      <c r="GRJ1636" s="52"/>
      <c r="GRK1636" s="69"/>
      <c r="GRL1636" s="69"/>
      <c r="GRM1636" s="69"/>
      <c r="GRN1636" s="107"/>
      <c r="GRO1636" s="2"/>
      <c r="GRP1636" s="15"/>
      <c r="GRQ1636" s="15"/>
      <c r="GRR1636" s="80"/>
      <c r="GRS1636" s="52"/>
      <c r="GRT1636" s="69"/>
      <c r="GRU1636" s="69"/>
      <c r="GRV1636" s="69"/>
      <c r="GRW1636" s="107"/>
      <c r="GRX1636" s="2"/>
      <c r="GRY1636" s="15"/>
      <c r="GRZ1636" s="15"/>
      <c r="GSA1636" s="80"/>
      <c r="GSB1636" s="52"/>
      <c r="GSC1636" s="69"/>
      <c r="GSD1636" s="69"/>
      <c r="GSE1636" s="69"/>
      <c r="GSF1636" s="107"/>
      <c r="GSG1636" s="2"/>
      <c r="GSH1636" s="15"/>
      <c r="GSI1636" s="15"/>
      <c r="GSJ1636" s="80"/>
      <c r="GSK1636" s="52"/>
      <c r="GSL1636" s="69"/>
      <c r="GSM1636" s="69"/>
      <c r="GSN1636" s="69"/>
      <c r="GSO1636" s="107"/>
      <c r="GSP1636" s="2"/>
      <c r="GSQ1636" s="15"/>
      <c r="GSR1636" s="15"/>
      <c r="GSS1636" s="80"/>
      <c r="GST1636" s="52"/>
      <c r="GSU1636" s="69"/>
      <c r="GSV1636" s="69"/>
      <c r="GSW1636" s="69"/>
      <c r="GSX1636" s="107"/>
      <c r="GSY1636" s="2"/>
      <c r="GSZ1636" s="15"/>
      <c r="GTA1636" s="15"/>
      <c r="GTB1636" s="80"/>
      <c r="GTC1636" s="52"/>
      <c r="GTD1636" s="69"/>
      <c r="GTE1636" s="69"/>
      <c r="GTF1636" s="69"/>
      <c r="GTG1636" s="107"/>
      <c r="GTH1636" s="2"/>
      <c r="GTI1636" s="15"/>
      <c r="GTJ1636" s="15"/>
      <c r="GTK1636" s="80"/>
      <c r="GTL1636" s="52"/>
      <c r="GTM1636" s="69"/>
      <c r="GTN1636" s="69"/>
      <c r="GTO1636" s="69"/>
      <c r="GTP1636" s="107"/>
      <c r="GTQ1636" s="2"/>
      <c r="GTR1636" s="15"/>
      <c r="GTS1636" s="15"/>
      <c r="GTT1636" s="80"/>
      <c r="GTU1636" s="52"/>
      <c r="GTV1636" s="69"/>
      <c r="GTW1636" s="69"/>
      <c r="GTX1636" s="69"/>
      <c r="GTY1636" s="107"/>
      <c r="GTZ1636" s="2"/>
      <c r="GUA1636" s="15"/>
      <c r="GUB1636" s="15"/>
      <c r="GUC1636" s="80"/>
      <c r="GUD1636" s="52"/>
      <c r="GUE1636" s="69"/>
      <c r="GUF1636" s="69"/>
      <c r="GUG1636" s="69"/>
      <c r="GUH1636" s="107"/>
      <c r="GUI1636" s="2"/>
      <c r="GUJ1636" s="15"/>
      <c r="GUK1636" s="15"/>
      <c r="GUL1636" s="80"/>
      <c r="GUM1636" s="52"/>
      <c r="GUN1636" s="69"/>
      <c r="GUO1636" s="69"/>
      <c r="GUP1636" s="69"/>
      <c r="GUQ1636" s="107"/>
      <c r="GUR1636" s="2"/>
      <c r="GUS1636" s="15"/>
      <c r="GUT1636" s="15"/>
      <c r="GUU1636" s="80"/>
      <c r="GUV1636" s="52"/>
      <c r="GUW1636" s="69"/>
      <c r="GUX1636" s="69"/>
      <c r="GUY1636" s="69"/>
      <c r="GUZ1636" s="107"/>
      <c r="GVA1636" s="2"/>
      <c r="GVB1636" s="15"/>
      <c r="GVC1636" s="15"/>
      <c r="GVD1636" s="80"/>
      <c r="GVE1636" s="52"/>
      <c r="GVF1636" s="69"/>
      <c r="GVG1636" s="69"/>
      <c r="GVH1636" s="69"/>
      <c r="GVI1636" s="107"/>
      <c r="GVJ1636" s="2"/>
      <c r="GVK1636" s="15"/>
      <c r="GVL1636" s="15"/>
      <c r="GVM1636" s="80"/>
      <c r="GVN1636" s="52"/>
      <c r="GVO1636" s="69"/>
      <c r="GVP1636" s="69"/>
      <c r="GVQ1636" s="69"/>
      <c r="GVR1636" s="107"/>
      <c r="GVS1636" s="2"/>
      <c r="GVT1636" s="15"/>
      <c r="GVU1636" s="15"/>
      <c r="GVV1636" s="80"/>
      <c r="GVW1636" s="52"/>
      <c r="GVX1636" s="69"/>
      <c r="GVY1636" s="69"/>
      <c r="GVZ1636" s="69"/>
      <c r="GWA1636" s="107"/>
      <c r="GWB1636" s="2"/>
      <c r="GWC1636" s="15"/>
      <c r="GWD1636" s="15"/>
      <c r="GWE1636" s="80"/>
      <c r="GWF1636" s="52"/>
      <c r="GWG1636" s="69"/>
      <c r="GWH1636" s="69"/>
      <c r="GWI1636" s="69"/>
      <c r="GWJ1636" s="107"/>
      <c r="GWK1636" s="2"/>
      <c r="GWL1636" s="15"/>
      <c r="GWM1636" s="15"/>
      <c r="GWN1636" s="80"/>
      <c r="GWO1636" s="52"/>
      <c r="GWP1636" s="69"/>
      <c r="GWQ1636" s="69"/>
      <c r="GWR1636" s="69"/>
      <c r="GWS1636" s="107"/>
      <c r="GWT1636" s="2"/>
      <c r="GWU1636" s="15"/>
      <c r="GWV1636" s="15"/>
      <c r="GWW1636" s="80"/>
      <c r="GWX1636" s="52"/>
      <c r="GWY1636" s="69"/>
      <c r="GWZ1636" s="69"/>
      <c r="GXA1636" s="69"/>
      <c r="GXB1636" s="107"/>
      <c r="GXC1636" s="2"/>
      <c r="GXD1636" s="15"/>
      <c r="GXE1636" s="15"/>
      <c r="GXF1636" s="80"/>
      <c r="GXG1636" s="52"/>
      <c r="GXH1636" s="69"/>
      <c r="GXI1636" s="69"/>
      <c r="GXJ1636" s="69"/>
      <c r="GXK1636" s="107"/>
      <c r="GXL1636" s="2"/>
      <c r="GXM1636" s="15"/>
      <c r="GXN1636" s="15"/>
      <c r="GXO1636" s="80"/>
      <c r="GXP1636" s="52"/>
      <c r="GXQ1636" s="69"/>
      <c r="GXR1636" s="69"/>
      <c r="GXS1636" s="69"/>
      <c r="GXT1636" s="107"/>
      <c r="GXU1636" s="2"/>
      <c r="GXV1636" s="15"/>
      <c r="GXW1636" s="15"/>
      <c r="GXX1636" s="80"/>
      <c r="GXY1636" s="52"/>
      <c r="GXZ1636" s="69"/>
      <c r="GYA1636" s="69"/>
      <c r="GYB1636" s="69"/>
      <c r="GYC1636" s="107"/>
      <c r="GYD1636" s="2"/>
      <c r="GYE1636" s="15"/>
      <c r="GYF1636" s="15"/>
      <c r="GYG1636" s="80"/>
      <c r="GYH1636" s="52"/>
      <c r="GYI1636" s="69"/>
      <c r="GYJ1636" s="69"/>
      <c r="GYK1636" s="69"/>
      <c r="GYL1636" s="107"/>
      <c r="GYM1636" s="2"/>
      <c r="GYN1636" s="15"/>
      <c r="GYO1636" s="15"/>
      <c r="GYP1636" s="80"/>
      <c r="GYQ1636" s="52"/>
      <c r="GYR1636" s="69"/>
      <c r="GYS1636" s="69"/>
      <c r="GYT1636" s="69"/>
      <c r="GYU1636" s="107"/>
      <c r="GYV1636" s="2"/>
      <c r="GYW1636" s="15"/>
      <c r="GYX1636" s="15"/>
      <c r="GYY1636" s="80"/>
      <c r="GYZ1636" s="52"/>
      <c r="GZA1636" s="69"/>
      <c r="GZB1636" s="69"/>
      <c r="GZC1636" s="69"/>
      <c r="GZD1636" s="107"/>
      <c r="GZE1636" s="2"/>
      <c r="GZF1636" s="15"/>
      <c r="GZG1636" s="15"/>
      <c r="GZH1636" s="80"/>
      <c r="GZI1636" s="52"/>
      <c r="GZJ1636" s="69"/>
      <c r="GZK1636" s="69"/>
      <c r="GZL1636" s="69"/>
      <c r="GZM1636" s="107"/>
      <c r="GZN1636" s="2"/>
      <c r="GZO1636" s="15"/>
      <c r="GZP1636" s="15"/>
      <c r="GZQ1636" s="80"/>
      <c r="GZR1636" s="52"/>
      <c r="GZS1636" s="69"/>
      <c r="GZT1636" s="69"/>
      <c r="GZU1636" s="69"/>
      <c r="GZV1636" s="107"/>
      <c r="GZW1636" s="2"/>
      <c r="GZX1636" s="15"/>
      <c r="GZY1636" s="15"/>
      <c r="GZZ1636" s="80"/>
      <c r="HAA1636" s="52"/>
      <c r="HAB1636" s="69"/>
      <c r="HAC1636" s="69"/>
      <c r="HAD1636" s="69"/>
      <c r="HAE1636" s="107"/>
      <c r="HAF1636" s="2"/>
      <c r="HAG1636" s="15"/>
      <c r="HAH1636" s="15"/>
      <c r="HAI1636" s="80"/>
      <c r="HAJ1636" s="52"/>
      <c r="HAK1636" s="69"/>
      <c r="HAL1636" s="69"/>
      <c r="HAM1636" s="69"/>
      <c r="HAN1636" s="107"/>
      <c r="HAO1636" s="2"/>
      <c r="HAP1636" s="15"/>
      <c r="HAQ1636" s="15"/>
      <c r="HAR1636" s="80"/>
      <c r="HAS1636" s="52"/>
      <c r="HAT1636" s="69"/>
      <c r="HAU1636" s="69"/>
      <c r="HAV1636" s="69"/>
      <c r="HAW1636" s="107"/>
      <c r="HAX1636" s="2"/>
      <c r="HAY1636" s="15"/>
      <c r="HAZ1636" s="15"/>
      <c r="HBA1636" s="80"/>
      <c r="HBB1636" s="52"/>
      <c r="HBC1636" s="69"/>
      <c r="HBD1636" s="69"/>
      <c r="HBE1636" s="69"/>
      <c r="HBF1636" s="107"/>
      <c r="HBG1636" s="2"/>
      <c r="HBH1636" s="15"/>
      <c r="HBI1636" s="15"/>
      <c r="HBJ1636" s="80"/>
      <c r="HBK1636" s="52"/>
      <c r="HBL1636" s="69"/>
      <c r="HBM1636" s="69"/>
      <c r="HBN1636" s="69"/>
      <c r="HBO1636" s="107"/>
      <c r="HBP1636" s="2"/>
      <c r="HBQ1636" s="15"/>
      <c r="HBR1636" s="15"/>
      <c r="HBS1636" s="80"/>
      <c r="HBT1636" s="52"/>
      <c r="HBU1636" s="69"/>
      <c r="HBV1636" s="69"/>
      <c r="HBW1636" s="69"/>
      <c r="HBX1636" s="107"/>
      <c r="HBY1636" s="2"/>
      <c r="HBZ1636" s="15"/>
      <c r="HCA1636" s="15"/>
      <c r="HCB1636" s="80"/>
      <c r="HCC1636" s="52"/>
      <c r="HCD1636" s="69"/>
      <c r="HCE1636" s="69"/>
      <c r="HCF1636" s="69"/>
      <c r="HCG1636" s="107"/>
      <c r="HCH1636" s="2"/>
      <c r="HCI1636" s="15"/>
      <c r="HCJ1636" s="15"/>
      <c r="HCK1636" s="80"/>
      <c r="HCL1636" s="52"/>
      <c r="HCM1636" s="69"/>
      <c r="HCN1636" s="69"/>
      <c r="HCO1636" s="69"/>
      <c r="HCP1636" s="107"/>
      <c r="HCQ1636" s="2"/>
      <c r="HCR1636" s="15"/>
      <c r="HCS1636" s="15"/>
      <c r="HCT1636" s="80"/>
      <c r="HCU1636" s="52"/>
      <c r="HCV1636" s="69"/>
      <c r="HCW1636" s="69"/>
      <c r="HCX1636" s="69"/>
      <c r="HCY1636" s="107"/>
      <c r="HCZ1636" s="2"/>
      <c r="HDA1636" s="15"/>
      <c r="HDB1636" s="15"/>
      <c r="HDC1636" s="80"/>
      <c r="HDD1636" s="52"/>
      <c r="HDE1636" s="69"/>
      <c r="HDF1636" s="69"/>
      <c r="HDG1636" s="69"/>
      <c r="HDH1636" s="107"/>
      <c r="HDI1636" s="2"/>
      <c r="HDJ1636" s="15"/>
      <c r="HDK1636" s="15"/>
      <c r="HDL1636" s="80"/>
      <c r="HDM1636" s="52"/>
      <c r="HDN1636" s="69"/>
      <c r="HDO1636" s="69"/>
      <c r="HDP1636" s="69"/>
      <c r="HDQ1636" s="107"/>
      <c r="HDR1636" s="2"/>
      <c r="HDS1636" s="15"/>
      <c r="HDT1636" s="15"/>
      <c r="HDU1636" s="80"/>
      <c r="HDV1636" s="52"/>
      <c r="HDW1636" s="69"/>
      <c r="HDX1636" s="69"/>
      <c r="HDY1636" s="69"/>
      <c r="HDZ1636" s="107"/>
      <c r="HEA1636" s="2"/>
      <c r="HEB1636" s="15"/>
      <c r="HEC1636" s="15"/>
      <c r="HED1636" s="80"/>
      <c r="HEE1636" s="52"/>
      <c r="HEF1636" s="69"/>
      <c r="HEG1636" s="69"/>
      <c r="HEH1636" s="69"/>
      <c r="HEI1636" s="107"/>
      <c r="HEJ1636" s="2"/>
      <c r="HEK1636" s="15"/>
      <c r="HEL1636" s="15"/>
      <c r="HEM1636" s="80"/>
      <c r="HEN1636" s="52"/>
      <c r="HEO1636" s="69"/>
      <c r="HEP1636" s="69"/>
      <c r="HEQ1636" s="69"/>
      <c r="HER1636" s="107"/>
      <c r="HES1636" s="2"/>
      <c r="HET1636" s="15"/>
      <c r="HEU1636" s="15"/>
      <c r="HEV1636" s="80"/>
      <c r="HEW1636" s="52"/>
      <c r="HEX1636" s="69"/>
      <c r="HEY1636" s="69"/>
      <c r="HEZ1636" s="69"/>
      <c r="HFA1636" s="107"/>
      <c r="HFB1636" s="2"/>
      <c r="HFC1636" s="15"/>
      <c r="HFD1636" s="15"/>
      <c r="HFE1636" s="80"/>
      <c r="HFF1636" s="52"/>
      <c r="HFG1636" s="69"/>
      <c r="HFH1636" s="69"/>
      <c r="HFI1636" s="69"/>
      <c r="HFJ1636" s="107"/>
      <c r="HFK1636" s="2"/>
      <c r="HFL1636" s="15"/>
      <c r="HFM1636" s="15"/>
      <c r="HFN1636" s="80"/>
      <c r="HFO1636" s="52"/>
      <c r="HFP1636" s="69"/>
      <c r="HFQ1636" s="69"/>
      <c r="HFR1636" s="69"/>
      <c r="HFS1636" s="107"/>
      <c r="HFT1636" s="2"/>
      <c r="HFU1636" s="15"/>
      <c r="HFV1636" s="15"/>
      <c r="HFW1636" s="80"/>
      <c r="HFX1636" s="52"/>
      <c r="HFY1636" s="69"/>
      <c r="HFZ1636" s="69"/>
      <c r="HGA1636" s="69"/>
      <c r="HGB1636" s="107"/>
      <c r="HGC1636" s="2"/>
      <c r="HGD1636" s="15"/>
      <c r="HGE1636" s="15"/>
      <c r="HGF1636" s="80"/>
      <c r="HGG1636" s="52"/>
      <c r="HGH1636" s="69"/>
      <c r="HGI1636" s="69"/>
      <c r="HGJ1636" s="69"/>
      <c r="HGK1636" s="107"/>
      <c r="HGL1636" s="2"/>
      <c r="HGM1636" s="15"/>
      <c r="HGN1636" s="15"/>
      <c r="HGO1636" s="80"/>
      <c r="HGP1636" s="52"/>
      <c r="HGQ1636" s="69"/>
      <c r="HGR1636" s="69"/>
      <c r="HGS1636" s="69"/>
      <c r="HGT1636" s="107"/>
      <c r="HGU1636" s="2"/>
      <c r="HGV1636" s="15"/>
      <c r="HGW1636" s="15"/>
      <c r="HGX1636" s="80"/>
      <c r="HGY1636" s="52"/>
      <c r="HGZ1636" s="69"/>
      <c r="HHA1636" s="69"/>
      <c r="HHB1636" s="69"/>
      <c r="HHC1636" s="107"/>
      <c r="HHD1636" s="2"/>
      <c r="HHE1636" s="15"/>
      <c r="HHF1636" s="15"/>
      <c r="HHG1636" s="80"/>
      <c r="HHH1636" s="52"/>
      <c r="HHI1636" s="69"/>
      <c r="HHJ1636" s="69"/>
      <c r="HHK1636" s="69"/>
      <c r="HHL1636" s="107"/>
      <c r="HHM1636" s="2"/>
      <c r="HHN1636" s="15"/>
      <c r="HHO1636" s="15"/>
      <c r="HHP1636" s="80"/>
      <c r="HHQ1636" s="52"/>
      <c r="HHR1636" s="69"/>
      <c r="HHS1636" s="69"/>
      <c r="HHT1636" s="69"/>
      <c r="HHU1636" s="107"/>
      <c r="HHV1636" s="2"/>
      <c r="HHW1636" s="15"/>
      <c r="HHX1636" s="15"/>
      <c r="HHY1636" s="80"/>
      <c r="HHZ1636" s="52"/>
      <c r="HIA1636" s="69"/>
      <c r="HIB1636" s="69"/>
      <c r="HIC1636" s="69"/>
      <c r="HID1636" s="107"/>
      <c r="HIE1636" s="2"/>
      <c r="HIF1636" s="15"/>
      <c r="HIG1636" s="15"/>
      <c r="HIH1636" s="80"/>
      <c r="HII1636" s="52"/>
      <c r="HIJ1636" s="69"/>
      <c r="HIK1636" s="69"/>
      <c r="HIL1636" s="69"/>
      <c r="HIM1636" s="107"/>
      <c r="HIN1636" s="2"/>
      <c r="HIO1636" s="15"/>
      <c r="HIP1636" s="15"/>
      <c r="HIQ1636" s="80"/>
      <c r="HIR1636" s="52"/>
      <c r="HIS1636" s="69"/>
      <c r="HIT1636" s="69"/>
      <c r="HIU1636" s="69"/>
      <c r="HIV1636" s="107"/>
      <c r="HIW1636" s="2"/>
      <c r="HIX1636" s="15"/>
      <c r="HIY1636" s="15"/>
      <c r="HIZ1636" s="80"/>
      <c r="HJA1636" s="52"/>
      <c r="HJB1636" s="69"/>
      <c r="HJC1636" s="69"/>
      <c r="HJD1636" s="69"/>
      <c r="HJE1636" s="107"/>
      <c r="HJF1636" s="2"/>
      <c r="HJG1636" s="15"/>
      <c r="HJH1636" s="15"/>
      <c r="HJI1636" s="80"/>
      <c r="HJJ1636" s="52"/>
      <c r="HJK1636" s="69"/>
      <c r="HJL1636" s="69"/>
      <c r="HJM1636" s="69"/>
      <c r="HJN1636" s="107"/>
      <c r="HJO1636" s="2"/>
      <c r="HJP1636" s="15"/>
      <c r="HJQ1636" s="15"/>
      <c r="HJR1636" s="80"/>
      <c r="HJS1636" s="52"/>
      <c r="HJT1636" s="69"/>
      <c r="HJU1636" s="69"/>
      <c r="HJV1636" s="69"/>
      <c r="HJW1636" s="107"/>
      <c r="HJX1636" s="2"/>
      <c r="HJY1636" s="15"/>
      <c r="HJZ1636" s="15"/>
      <c r="HKA1636" s="80"/>
      <c r="HKB1636" s="52"/>
      <c r="HKC1636" s="69"/>
      <c r="HKD1636" s="69"/>
      <c r="HKE1636" s="69"/>
      <c r="HKF1636" s="107"/>
      <c r="HKG1636" s="2"/>
      <c r="HKH1636" s="15"/>
      <c r="HKI1636" s="15"/>
      <c r="HKJ1636" s="80"/>
      <c r="HKK1636" s="52"/>
      <c r="HKL1636" s="69"/>
      <c r="HKM1636" s="69"/>
      <c r="HKN1636" s="69"/>
      <c r="HKO1636" s="107"/>
      <c r="HKP1636" s="2"/>
      <c r="HKQ1636" s="15"/>
      <c r="HKR1636" s="15"/>
      <c r="HKS1636" s="80"/>
      <c r="HKT1636" s="52"/>
      <c r="HKU1636" s="69"/>
      <c r="HKV1636" s="69"/>
      <c r="HKW1636" s="69"/>
      <c r="HKX1636" s="107"/>
      <c r="HKY1636" s="2"/>
      <c r="HKZ1636" s="15"/>
      <c r="HLA1636" s="15"/>
      <c r="HLB1636" s="80"/>
      <c r="HLC1636" s="52"/>
      <c r="HLD1636" s="69"/>
      <c r="HLE1636" s="69"/>
      <c r="HLF1636" s="69"/>
      <c r="HLG1636" s="107"/>
      <c r="HLH1636" s="2"/>
      <c r="HLI1636" s="15"/>
      <c r="HLJ1636" s="15"/>
      <c r="HLK1636" s="80"/>
      <c r="HLL1636" s="52"/>
      <c r="HLM1636" s="69"/>
      <c r="HLN1636" s="69"/>
      <c r="HLO1636" s="69"/>
      <c r="HLP1636" s="107"/>
      <c r="HLQ1636" s="2"/>
      <c r="HLR1636" s="15"/>
      <c r="HLS1636" s="15"/>
      <c r="HLT1636" s="80"/>
      <c r="HLU1636" s="52"/>
      <c r="HLV1636" s="69"/>
      <c r="HLW1636" s="69"/>
      <c r="HLX1636" s="69"/>
      <c r="HLY1636" s="107"/>
      <c r="HLZ1636" s="2"/>
      <c r="HMA1636" s="15"/>
      <c r="HMB1636" s="15"/>
      <c r="HMC1636" s="80"/>
      <c r="HMD1636" s="52"/>
      <c r="HME1636" s="69"/>
      <c r="HMF1636" s="69"/>
      <c r="HMG1636" s="69"/>
      <c r="HMH1636" s="107"/>
      <c r="HMI1636" s="2"/>
      <c r="HMJ1636" s="15"/>
      <c r="HMK1636" s="15"/>
      <c r="HML1636" s="80"/>
      <c r="HMM1636" s="52"/>
      <c r="HMN1636" s="69"/>
      <c r="HMO1636" s="69"/>
      <c r="HMP1636" s="69"/>
      <c r="HMQ1636" s="107"/>
      <c r="HMR1636" s="2"/>
      <c r="HMS1636" s="15"/>
      <c r="HMT1636" s="15"/>
      <c r="HMU1636" s="80"/>
      <c r="HMV1636" s="52"/>
      <c r="HMW1636" s="69"/>
      <c r="HMX1636" s="69"/>
      <c r="HMY1636" s="69"/>
      <c r="HMZ1636" s="107"/>
      <c r="HNA1636" s="2"/>
      <c r="HNB1636" s="15"/>
      <c r="HNC1636" s="15"/>
      <c r="HND1636" s="80"/>
      <c r="HNE1636" s="52"/>
      <c r="HNF1636" s="69"/>
      <c r="HNG1636" s="69"/>
      <c r="HNH1636" s="69"/>
      <c r="HNI1636" s="107"/>
      <c r="HNJ1636" s="2"/>
      <c r="HNK1636" s="15"/>
      <c r="HNL1636" s="15"/>
      <c r="HNM1636" s="80"/>
      <c r="HNN1636" s="52"/>
      <c r="HNO1636" s="69"/>
      <c r="HNP1636" s="69"/>
      <c r="HNQ1636" s="69"/>
      <c r="HNR1636" s="107"/>
      <c r="HNS1636" s="2"/>
      <c r="HNT1636" s="15"/>
      <c r="HNU1636" s="15"/>
      <c r="HNV1636" s="80"/>
      <c r="HNW1636" s="52"/>
      <c r="HNX1636" s="69"/>
      <c r="HNY1636" s="69"/>
      <c r="HNZ1636" s="69"/>
      <c r="HOA1636" s="107"/>
      <c r="HOB1636" s="2"/>
      <c r="HOC1636" s="15"/>
      <c r="HOD1636" s="15"/>
      <c r="HOE1636" s="80"/>
      <c r="HOF1636" s="52"/>
      <c r="HOG1636" s="69"/>
      <c r="HOH1636" s="69"/>
      <c r="HOI1636" s="69"/>
      <c r="HOJ1636" s="107"/>
      <c r="HOK1636" s="2"/>
      <c r="HOL1636" s="15"/>
      <c r="HOM1636" s="15"/>
      <c r="HON1636" s="80"/>
      <c r="HOO1636" s="52"/>
      <c r="HOP1636" s="69"/>
      <c r="HOQ1636" s="69"/>
      <c r="HOR1636" s="69"/>
      <c r="HOS1636" s="107"/>
      <c r="HOT1636" s="2"/>
      <c r="HOU1636" s="15"/>
      <c r="HOV1636" s="15"/>
      <c r="HOW1636" s="80"/>
      <c r="HOX1636" s="52"/>
      <c r="HOY1636" s="69"/>
      <c r="HOZ1636" s="69"/>
      <c r="HPA1636" s="69"/>
      <c r="HPB1636" s="107"/>
      <c r="HPC1636" s="2"/>
      <c r="HPD1636" s="15"/>
      <c r="HPE1636" s="15"/>
      <c r="HPF1636" s="80"/>
      <c r="HPG1636" s="52"/>
      <c r="HPH1636" s="69"/>
      <c r="HPI1636" s="69"/>
      <c r="HPJ1636" s="69"/>
      <c r="HPK1636" s="107"/>
      <c r="HPL1636" s="2"/>
      <c r="HPM1636" s="15"/>
      <c r="HPN1636" s="15"/>
      <c r="HPO1636" s="80"/>
      <c r="HPP1636" s="52"/>
      <c r="HPQ1636" s="69"/>
      <c r="HPR1636" s="69"/>
      <c r="HPS1636" s="69"/>
      <c r="HPT1636" s="107"/>
      <c r="HPU1636" s="2"/>
      <c r="HPV1636" s="15"/>
      <c r="HPW1636" s="15"/>
      <c r="HPX1636" s="80"/>
      <c r="HPY1636" s="52"/>
      <c r="HPZ1636" s="69"/>
      <c r="HQA1636" s="69"/>
      <c r="HQB1636" s="69"/>
      <c r="HQC1636" s="107"/>
      <c r="HQD1636" s="2"/>
      <c r="HQE1636" s="15"/>
      <c r="HQF1636" s="15"/>
      <c r="HQG1636" s="80"/>
      <c r="HQH1636" s="52"/>
      <c r="HQI1636" s="69"/>
      <c r="HQJ1636" s="69"/>
      <c r="HQK1636" s="69"/>
      <c r="HQL1636" s="107"/>
      <c r="HQM1636" s="2"/>
      <c r="HQN1636" s="15"/>
      <c r="HQO1636" s="15"/>
      <c r="HQP1636" s="80"/>
      <c r="HQQ1636" s="52"/>
      <c r="HQR1636" s="69"/>
      <c r="HQS1636" s="69"/>
      <c r="HQT1636" s="69"/>
      <c r="HQU1636" s="107"/>
      <c r="HQV1636" s="2"/>
      <c r="HQW1636" s="15"/>
      <c r="HQX1636" s="15"/>
      <c r="HQY1636" s="80"/>
      <c r="HQZ1636" s="52"/>
      <c r="HRA1636" s="69"/>
      <c r="HRB1636" s="69"/>
      <c r="HRC1636" s="69"/>
      <c r="HRD1636" s="107"/>
      <c r="HRE1636" s="2"/>
      <c r="HRF1636" s="15"/>
      <c r="HRG1636" s="15"/>
      <c r="HRH1636" s="80"/>
      <c r="HRI1636" s="52"/>
      <c r="HRJ1636" s="69"/>
      <c r="HRK1636" s="69"/>
      <c r="HRL1636" s="69"/>
      <c r="HRM1636" s="107"/>
      <c r="HRN1636" s="2"/>
      <c r="HRO1636" s="15"/>
      <c r="HRP1636" s="15"/>
      <c r="HRQ1636" s="80"/>
      <c r="HRR1636" s="52"/>
      <c r="HRS1636" s="69"/>
      <c r="HRT1636" s="69"/>
      <c r="HRU1636" s="69"/>
      <c r="HRV1636" s="107"/>
      <c r="HRW1636" s="2"/>
      <c r="HRX1636" s="15"/>
      <c r="HRY1636" s="15"/>
      <c r="HRZ1636" s="80"/>
      <c r="HSA1636" s="52"/>
      <c r="HSB1636" s="69"/>
      <c r="HSC1636" s="69"/>
      <c r="HSD1636" s="69"/>
      <c r="HSE1636" s="107"/>
      <c r="HSF1636" s="2"/>
      <c r="HSG1636" s="15"/>
      <c r="HSH1636" s="15"/>
      <c r="HSI1636" s="80"/>
      <c r="HSJ1636" s="52"/>
      <c r="HSK1636" s="69"/>
      <c r="HSL1636" s="69"/>
      <c r="HSM1636" s="69"/>
      <c r="HSN1636" s="107"/>
      <c r="HSO1636" s="2"/>
      <c r="HSP1636" s="15"/>
      <c r="HSQ1636" s="15"/>
      <c r="HSR1636" s="80"/>
      <c r="HSS1636" s="52"/>
      <c r="HST1636" s="69"/>
      <c r="HSU1636" s="69"/>
      <c r="HSV1636" s="69"/>
      <c r="HSW1636" s="107"/>
      <c r="HSX1636" s="2"/>
      <c r="HSY1636" s="15"/>
      <c r="HSZ1636" s="15"/>
      <c r="HTA1636" s="80"/>
      <c r="HTB1636" s="52"/>
      <c r="HTC1636" s="69"/>
      <c r="HTD1636" s="69"/>
      <c r="HTE1636" s="69"/>
      <c r="HTF1636" s="107"/>
      <c r="HTG1636" s="2"/>
      <c r="HTH1636" s="15"/>
      <c r="HTI1636" s="15"/>
      <c r="HTJ1636" s="80"/>
      <c r="HTK1636" s="52"/>
      <c r="HTL1636" s="69"/>
      <c r="HTM1636" s="69"/>
      <c r="HTN1636" s="69"/>
      <c r="HTO1636" s="107"/>
      <c r="HTP1636" s="2"/>
      <c r="HTQ1636" s="15"/>
      <c r="HTR1636" s="15"/>
      <c r="HTS1636" s="80"/>
      <c r="HTT1636" s="52"/>
      <c r="HTU1636" s="69"/>
      <c r="HTV1636" s="69"/>
      <c r="HTW1636" s="69"/>
      <c r="HTX1636" s="107"/>
      <c r="HTY1636" s="2"/>
      <c r="HTZ1636" s="15"/>
      <c r="HUA1636" s="15"/>
      <c r="HUB1636" s="80"/>
      <c r="HUC1636" s="52"/>
      <c r="HUD1636" s="69"/>
      <c r="HUE1636" s="69"/>
      <c r="HUF1636" s="69"/>
      <c r="HUG1636" s="107"/>
      <c r="HUH1636" s="2"/>
      <c r="HUI1636" s="15"/>
      <c r="HUJ1636" s="15"/>
      <c r="HUK1636" s="80"/>
      <c r="HUL1636" s="52"/>
      <c r="HUM1636" s="69"/>
      <c r="HUN1636" s="69"/>
      <c r="HUO1636" s="69"/>
      <c r="HUP1636" s="107"/>
      <c r="HUQ1636" s="2"/>
      <c r="HUR1636" s="15"/>
      <c r="HUS1636" s="15"/>
      <c r="HUT1636" s="80"/>
      <c r="HUU1636" s="52"/>
      <c r="HUV1636" s="69"/>
      <c r="HUW1636" s="69"/>
      <c r="HUX1636" s="69"/>
      <c r="HUY1636" s="107"/>
      <c r="HUZ1636" s="2"/>
      <c r="HVA1636" s="15"/>
      <c r="HVB1636" s="15"/>
      <c r="HVC1636" s="80"/>
      <c r="HVD1636" s="52"/>
      <c r="HVE1636" s="69"/>
      <c r="HVF1636" s="69"/>
      <c r="HVG1636" s="69"/>
      <c r="HVH1636" s="107"/>
      <c r="HVI1636" s="2"/>
      <c r="HVJ1636" s="15"/>
      <c r="HVK1636" s="15"/>
      <c r="HVL1636" s="80"/>
      <c r="HVM1636" s="52"/>
      <c r="HVN1636" s="69"/>
      <c r="HVO1636" s="69"/>
      <c r="HVP1636" s="69"/>
      <c r="HVQ1636" s="107"/>
      <c r="HVR1636" s="2"/>
      <c r="HVS1636" s="15"/>
      <c r="HVT1636" s="15"/>
      <c r="HVU1636" s="80"/>
      <c r="HVV1636" s="52"/>
      <c r="HVW1636" s="69"/>
      <c r="HVX1636" s="69"/>
      <c r="HVY1636" s="69"/>
      <c r="HVZ1636" s="107"/>
      <c r="HWA1636" s="2"/>
      <c r="HWB1636" s="15"/>
      <c r="HWC1636" s="15"/>
      <c r="HWD1636" s="80"/>
      <c r="HWE1636" s="52"/>
      <c r="HWF1636" s="69"/>
      <c r="HWG1636" s="69"/>
      <c r="HWH1636" s="69"/>
      <c r="HWI1636" s="107"/>
      <c r="HWJ1636" s="2"/>
      <c r="HWK1636" s="15"/>
      <c r="HWL1636" s="15"/>
      <c r="HWM1636" s="80"/>
      <c r="HWN1636" s="52"/>
      <c r="HWO1636" s="69"/>
      <c r="HWP1636" s="69"/>
      <c r="HWQ1636" s="69"/>
      <c r="HWR1636" s="107"/>
      <c r="HWS1636" s="2"/>
      <c r="HWT1636" s="15"/>
      <c r="HWU1636" s="15"/>
      <c r="HWV1636" s="80"/>
      <c r="HWW1636" s="52"/>
      <c r="HWX1636" s="69"/>
      <c r="HWY1636" s="69"/>
      <c r="HWZ1636" s="69"/>
      <c r="HXA1636" s="107"/>
      <c r="HXB1636" s="2"/>
      <c r="HXC1636" s="15"/>
      <c r="HXD1636" s="15"/>
      <c r="HXE1636" s="80"/>
      <c r="HXF1636" s="52"/>
      <c r="HXG1636" s="69"/>
      <c r="HXH1636" s="69"/>
      <c r="HXI1636" s="69"/>
      <c r="HXJ1636" s="107"/>
      <c r="HXK1636" s="2"/>
      <c r="HXL1636" s="15"/>
      <c r="HXM1636" s="15"/>
      <c r="HXN1636" s="80"/>
      <c r="HXO1636" s="52"/>
      <c r="HXP1636" s="69"/>
      <c r="HXQ1636" s="69"/>
      <c r="HXR1636" s="69"/>
      <c r="HXS1636" s="107"/>
      <c r="HXT1636" s="2"/>
      <c r="HXU1636" s="15"/>
      <c r="HXV1636" s="15"/>
      <c r="HXW1636" s="80"/>
      <c r="HXX1636" s="52"/>
      <c r="HXY1636" s="69"/>
      <c r="HXZ1636" s="69"/>
      <c r="HYA1636" s="69"/>
      <c r="HYB1636" s="107"/>
      <c r="HYC1636" s="2"/>
      <c r="HYD1636" s="15"/>
      <c r="HYE1636" s="15"/>
      <c r="HYF1636" s="80"/>
      <c r="HYG1636" s="52"/>
      <c r="HYH1636" s="69"/>
      <c r="HYI1636" s="69"/>
      <c r="HYJ1636" s="69"/>
      <c r="HYK1636" s="107"/>
      <c r="HYL1636" s="2"/>
      <c r="HYM1636" s="15"/>
      <c r="HYN1636" s="15"/>
      <c r="HYO1636" s="80"/>
      <c r="HYP1636" s="52"/>
      <c r="HYQ1636" s="69"/>
      <c r="HYR1636" s="69"/>
      <c r="HYS1636" s="69"/>
      <c r="HYT1636" s="107"/>
      <c r="HYU1636" s="2"/>
      <c r="HYV1636" s="15"/>
      <c r="HYW1636" s="15"/>
      <c r="HYX1636" s="80"/>
      <c r="HYY1636" s="52"/>
      <c r="HYZ1636" s="69"/>
      <c r="HZA1636" s="69"/>
      <c r="HZB1636" s="69"/>
      <c r="HZC1636" s="107"/>
      <c r="HZD1636" s="2"/>
      <c r="HZE1636" s="15"/>
      <c r="HZF1636" s="15"/>
      <c r="HZG1636" s="80"/>
      <c r="HZH1636" s="52"/>
      <c r="HZI1636" s="69"/>
      <c r="HZJ1636" s="69"/>
      <c r="HZK1636" s="69"/>
      <c r="HZL1636" s="107"/>
      <c r="HZM1636" s="2"/>
      <c r="HZN1636" s="15"/>
      <c r="HZO1636" s="15"/>
      <c r="HZP1636" s="80"/>
      <c r="HZQ1636" s="52"/>
      <c r="HZR1636" s="69"/>
      <c r="HZS1636" s="69"/>
      <c r="HZT1636" s="69"/>
      <c r="HZU1636" s="107"/>
      <c r="HZV1636" s="2"/>
      <c r="HZW1636" s="15"/>
      <c r="HZX1636" s="15"/>
      <c r="HZY1636" s="80"/>
      <c r="HZZ1636" s="52"/>
      <c r="IAA1636" s="69"/>
      <c r="IAB1636" s="69"/>
      <c r="IAC1636" s="69"/>
      <c r="IAD1636" s="107"/>
      <c r="IAE1636" s="2"/>
      <c r="IAF1636" s="15"/>
      <c r="IAG1636" s="15"/>
      <c r="IAH1636" s="80"/>
      <c r="IAI1636" s="52"/>
      <c r="IAJ1636" s="69"/>
      <c r="IAK1636" s="69"/>
      <c r="IAL1636" s="69"/>
      <c r="IAM1636" s="107"/>
      <c r="IAN1636" s="2"/>
      <c r="IAO1636" s="15"/>
      <c r="IAP1636" s="15"/>
      <c r="IAQ1636" s="80"/>
      <c r="IAR1636" s="52"/>
      <c r="IAS1636" s="69"/>
      <c r="IAT1636" s="69"/>
      <c r="IAU1636" s="69"/>
      <c r="IAV1636" s="107"/>
      <c r="IAW1636" s="2"/>
      <c r="IAX1636" s="15"/>
      <c r="IAY1636" s="15"/>
      <c r="IAZ1636" s="80"/>
      <c r="IBA1636" s="52"/>
      <c r="IBB1636" s="69"/>
      <c r="IBC1636" s="69"/>
      <c r="IBD1636" s="69"/>
      <c r="IBE1636" s="107"/>
      <c r="IBF1636" s="2"/>
      <c r="IBG1636" s="15"/>
      <c r="IBH1636" s="15"/>
      <c r="IBI1636" s="80"/>
      <c r="IBJ1636" s="52"/>
      <c r="IBK1636" s="69"/>
      <c r="IBL1636" s="69"/>
      <c r="IBM1636" s="69"/>
      <c r="IBN1636" s="107"/>
      <c r="IBO1636" s="2"/>
      <c r="IBP1636" s="15"/>
      <c r="IBQ1636" s="15"/>
      <c r="IBR1636" s="80"/>
      <c r="IBS1636" s="52"/>
      <c r="IBT1636" s="69"/>
      <c r="IBU1636" s="69"/>
      <c r="IBV1636" s="69"/>
      <c r="IBW1636" s="107"/>
      <c r="IBX1636" s="2"/>
      <c r="IBY1636" s="15"/>
      <c r="IBZ1636" s="15"/>
      <c r="ICA1636" s="80"/>
      <c r="ICB1636" s="52"/>
      <c r="ICC1636" s="69"/>
      <c r="ICD1636" s="69"/>
      <c r="ICE1636" s="69"/>
      <c r="ICF1636" s="107"/>
      <c r="ICG1636" s="2"/>
      <c r="ICH1636" s="15"/>
      <c r="ICI1636" s="15"/>
      <c r="ICJ1636" s="80"/>
      <c r="ICK1636" s="52"/>
      <c r="ICL1636" s="69"/>
      <c r="ICM1636" s="69"/>
      <c r="ICN1636" s="69"/>
      <c r="ICO1636" s="107"/>
      <c r="ICP1636" s="2"/>
      <c r="ICQ1636" s="15"/>
      <c r="ICR1636" s="15"/>
      <c r="ICS1636" s="80"/>
      <c r="ICT1636" s="52"/>
      <c r="ICU1636" s="69"/>
      <c r="ICV1636" s="69"/>
      <c r="ICW1636" s="69"/>
      <c r="ICX1636" s="107"/>
      <c r="ICY1636" s="2"/>
      <c r="ICZ1636" s="15"/>
      <c r="IDA1636" s="15"/>
      <c r="IDB1636" s="80"/>
      <c r="IDC1636" s="52"/>
      <c r="IDD1636" s="69"/>
      <c r="IDE1636" s="69"/>
      <c r="IDF1636" s="69"/>
      <c r="IDG1636" s="107"/>
      <c r="IDH1636" s="2"/>
      <c r="IDI1636" s="15"/>
      <c r="IDJ1636" s="15"/>
      <c r="IDK1636" s="80"/>
      <c r="IDL1636" s="52"/>
      <c r="IDM1636" s="69"/>
      <c r="IDN1636" s="69"/>
      <c r="IDO1636" s="69"/>
      <c r="IDP1636" s="107"/>
      <c r="IDQ1636" s="2"/>
      <c r="IDR1636" s="15"/>
      <c r="IDS1636" s="15"/>
      <c r="IDT1636" s="80"/>
      <c r="IDU1636" s="52"/>
      <c r="IDV1636" s="69"/>
      <c r="IDW1636" s="69"/>
      <c r="IDX1636" s="69"/>
      <c r="IDY1636" s="107"/>
      <c r="IDZ1636" s="2"/>
      <c r="IEA1636" s="15"/>
      <c r="IEB1636" s="15"/>
      <c r="IEC1636" s="80"/>
      <c r="IED1636" s="52"/>
      <c r="IEE1636" s="69"/>
      <c r="IEF1636" s="69"/>
      <c r="IEG1636" s="69"/>
      <c r="IEH1636" s="107"/>
      <c r="IEI1636" s="2"/>
      <c r="IEJ1636" s="15"/>
      <c r="IEK1636" s="15"/>
      <c r="IEL1636" s="80"/>
      <c r="IEM1636" s="52"/>
      <c r="IEN1636" s="69"/>
      <c r="IEO1636" s="69"/>
      <c r="IEP1636" s="69"/>
      <c r="IEQ1636" s="107"/>
      <c r="IER1636" s="2"/>
      <c r="IES1636" s="15"/>
      <c r="IET1636" s="15"/>
      <c r="IEU1636" s="80"/>
      <c r="IEV1636" s="52"/>
      <c r="IEW1636" s="69"/>
      <c r="IEX1636" s="69"/>
      <c r="IEY1636" s="69"/>
      <c r="IEZ1636" s="107"/>
      <c r="IFA1636" s="2"/>
      <c r="IFB1636" s="15"/>
      <c r="IFC1636" s="15"/>
      <c r="IFD1636" s="80"/>
      <c r="IFE1636" s="52"/>
      <c r="IFF1636" s="69"/>
      <c r="IFG1636" s="69"/>
      <c r="IFH1636" s="69"/>
      <c r="IFI1636" s="107"/>
      <c r="IFJ1636" s="2"/>
      <c r="IFK1636" s="15"/>
      <c r="IFL1636" s="15"/>
      <c r="IFM1636" s="80"/>
      <c r="IFN1636" s="52"/>
      <c r="IFO1636" s="69"/>
      <c r="IFP1636" s="69"/>
      <c r="IFQ1636" s="69"/>
      <c r="IFR1636" s="107"/>
      <c r="IFS1636" s="2"/>
      <c r="IFT1636" s="15"/>
      <c r="IFU1636" s="15"/>
      <c r="IFV1636" s="80"/>
      <c r="IFW1636" s="52"/>
      <c r="IFX1636" s="69"/>
      <c r="IFY1636" s="69"/>
      <c r="IFZ1636" s="69"/>
      <c r="IGA1636" s="107"/>
      <c r="IGB1636" s="2"/>
      <c r="IGC1636" s="15"/>
      <c r="IGD1636" s="15"/>
      <c r="IGE1636" s="80"/>
      <c r="IGF1636" s="52"/>
      <c r="IGG1636" s="69"/>
      <c r="IGH1636" s="69"/>
      <c r="IGI1636" s="69"/>
      <c r="IGJ1636" s="107"/>
      <c r="IGK1636" s="2"/>
      <c r="IGL1636" s="15"/>
      <c r="IGM1636" s="15"/>
      <c r="IGN1636" s="80"/>
      <c r="IGO1636" s="52"/>
      <c r="IGP1636" s="69"/>
      <c r="IGQ1636" s="69"/>
      <c r="IGR1636" s="69"/>
      <c r="IGS1636" s="107"/>
      <c r="IGT1636" s="2"/>
      <c r="IGU1636" s="15"/>
      <c r="IGV1636" s="15"/>
      <c r="IGW1636" s="80"/>
      <c r="IGX1636" s="52"/>
      <c r="IGY1636" s="69"/>
      <c r="IGZ1636" s="69"/>
      <c r="IHA1636" s="69"/>
      <c r="IHB1636" s="107"/>
      <c r="IHC1636" s="2"/>
      <c r="IHD1636" s="15"/>
      <c r="IHE1636" s="15"/>
      <c r="IHF1636" s="80"/>
      <c r="IHG1636" s="52"/>
      <c r="IHH1636" s="69"/>
      <c r="IHI1636" s="69"/>
      <c r="IHJ1636" s="69"/>
      <c r="IHK1636" s="107"/>
      <c r="IHL1636" s="2"/>
      <c r="IHM1636" s="15"/>
      <c r="IHN1636" s="15"/>
      <c r="IHO1636" s="80"/>
      <c r="IHP1636" s="52"/>
      <c r="IHQ1636" s="69"/>
      <c r="IHR1636" s="69"/>
      <c r="IHS1636" s="69"/>
      <c r="IHT1636" s="107"/>
      <c r="IHU1636" s="2"/>
      <c r="IHV1636" s="15"/>
      <c r="IHW1636" s="15"/>
      <c r="IHX1636" s="80"/>
      <c r="IHY1636" s="52"/>
      <c r="IHZ1636" s="69"/>
      <c r="IIA1636" s="69"/>
      <c r="IIB1636" s="69"/>
      <c r="IIC1636" s="107"/>
      <c r="IID1636" s="2"/>
      <c r="IIE1636" s="15"/>
      <c r="IIF1636" s="15"/>
      <c r="IIG1636" s="80"/>
      <c r="IIH1636" s="52"/>
      <c r="III1636" s="69"/>
      <c r="IIJ1636" s="69"/>
      <c r="IIK1636" s="69"/>
      <c r="IIL1636" s="107"/>
      <c r="IIM1636" s="2"/>
      <c r="IIN1636" s="15"/>
      <c r="IIO1636" s="15"/>
      <c r="IIP1636" s="80"/>
      <c r="IIQ1636" s="52"/>
      <c r="IIR1636" s="69"/>
      <c r="IIS1636" s="69"/>
      <c r="IIT1636" s="69"/>
      <c r="IIU1636" s="107"/>
      <c r="IIV1636" s="2"/>
      <c r="IIW1636" s="15"/>
      <c r="IIX1636" s="15"/>
      <c r="IIY1636" s="80"/>
      <c r="IIZ1636" s="52"/>
      <c r="IJA1636" s="69"/>
      <c r="IJB1636" s="69"/>
      <c r="IJC1636" s="69"/>
      <c r="IJD1636" s="107"/>
      <c r="IJE1636" s="2"/>
      <c r="IJF1636" s="15"/>
      <c r="IJG1636" s="15"/>
      <c r="IJH1636" s="80"/>
      <c r="IJI1636" s="52"/>
      <c r="IJJ1636" s="69"/>
      <c r="IJK1636" s="69"/>
      <c r="IJL1636" s="69"/>
      <c r="IJM1636" s="107"/>
      <c r="IJN1636" s="2"/>
      <c r="IJO1636" s="15"/>
      <c r="IJP1636" s="15"/>
      <c r="IJQ1636" s="80"/>
      <c r="IJR1636" s="52"/>
      <c r="IJS1636" s="69"/>
      <c r="IJT1636" s="69"/>
      <c r="IJU1636" s="69"/>
      <c r="IJV1636" s="107"/>
      <c r="IJW1636" s="2"/>
      <c r="IJX1636" s="15"/>
      <c r="IJY1636" s="15"/>
      <c r="IJZ1636" s="80"/>
      <c r="IKA1636" s="52"/>
      <c r="IKB1636" s="69"/>
      <c r="IKC1636" s="69"/>
      <c r="IKD1636" s="69"/>
      <c r="IKE1636" s="107"/>
      <c r="IKF1636" s="2"/>
      <c r="IKG1636" s="15"/>
      <c r="IKH1636" s="15"/>
      <c r="IKI1636" s="80"/>
      <c r="IKJ1636" s="52"/>
      <c r="IKK1636" s="69"/>
      <c r="IKL1636" s="69"/>
      <c r="IKM1636" s="69"/>
      <c r="IKN1636" s="107"/>
      <c r="IKO1636" s="2"/>
      <c r="IKP1636" s="15"/>
      <c r="IKQ1636" s="15"/>
      <c r="IKR1636" s="80"/>
      <c r="IKS1636" s="52"/>
      <c r="IKT1636" s="69"/>
      <c r="IKU1636" s="69"/>
      <c r="IKV1636" s="69"/>
      <c r="IKW1636" s="107"/>
      <c r="IKX1636" s="2"/>
      <c r="IKY1636" s="15"/>
      <c r="IKZ1636" s="15"/>
      <c r="ILA1636" s="80"/>
      <c r="ILB1636" s="52"/>
      <c r="ILC1636" s="69"/>
      <c r="ILD1636" s="69"/>
      <c r="ILE1636" s="69"/>
      <c r="ILF1636" s="107"/>
      <c r="ILG1636" s="2"/>
      <c r="ILH1636" s="15"/>
      <c r="ILI1636" s="15"/>
      <c r="ILJ1636" s="80"/>
      <c r="ILK1636" s="52"/>
      <c r="ILL1636" s="69"/>
      <c r="ILM1636" s="69"/>
      <c r="ILN1636" s="69"/>
      <c r="ILO1636" s="107"/>
      <c r="ILP1636" s="2"/>
      <c r="ILQ1636" s="15"/>
      <c r="ILR1636" s="15"/>
      <c r="ILS1636" s="80"/>
      <c r="ILT1636" s="52"/>
      <c r="ILU1636" s="69"/>
      <c r="ILV1636" s="69"/>
      <c r="ILW1636" s="69"/>
      <c r="ILX1636" s="107"/>
      <c r="ILY1636" s="2"/>
      <c r="ILZ1636" s="15"/>
      <c r="IMA1636" s="15"/>
      <c r="IMB1636" s="80"/>
      <c r="IMC1636" s="52"/>
      <c r="IMD1636" s="69"/>
      <c r="IME1636" s="69"/>
      <c r="IMF1636" s="69"/>
      <c r="IMG1636" s="107"/>
      <c r="IMH1636" s="2"/>
      <c r="IMI1636" s="15"/>
      <c r="IMJ1636" s="15"/>
      <c r="IMK1636" s="80"/>
      <c r="IML1636" s="52"/>
      <c r="IMM1636" s="69"/>
      <c r="IMN1636" s="69"/>
      <c r="IMO1636" s="69"/>
      <c r="IMP1636" s="107"/>
      <c r="IMQ1636" s="2"/>
      <c r="IMR1636" s="15"/>
      <c r="IMS1636" s="15"/>
      <c r="IMT1636" s="80"/>
      <c r="IMU1636" s="52"/>
      <c r="IMV1636" s="69"/>
      <c r="IMW1636" s="69"/>
      <c r="IMX1636" s="69"/>
      <c r="IMY1636" s="107"/>
      <c r="IMZ1636" s="2"/>
      <c r="INA1636" s="15"/>
      <c r="INB1636" s="15"/>
      <c r="INC1636" s="80"/>
      <c r="IND1636" s="52"/>
      <c r="INE1636" s="69"/>
      <c r="INF1636" s="69"/>
      <c r="ING1636" s="69"/>
      <c r="INH1636" s="107"/>
      <c r="INI1636" s="2"/>
      <c r="INJ1636" s="15"/>
      <c r="INK1636" s="15"/>
      <c r="INL1636" s="80"/>
      <c r="INM1636" s="52"/>
      <c r="INN1636" s="69"/>
      <c r="INO1636" s="69"/>
      <c r="INP1636" s="69"/>
      <c r="INQ1636" s="107"/>
      <c r="INR1636" s="2"/>
      <c r="INS1636" s="15"/>
      <c r="INT1636" s="15"/>
      <c r="INU1636" s="80"/>
      <c r="INV1636" s="52"/>
      <c r="INW1636" s="69"/>
      <c r="INX1636" s="69"/>
      <c r="INY1636" s="69"/>
      <c r="INZ1636" s="107"/>
      <c r="IOA1636" s="2"/>
      <c r="IOB1636" s="15"/>
      <c r="IOC1636" s="15"/>
      <c r="IOD1636" s="80"/>
      <c r="IOE1636" s="52"/>
      <c r="IOF1636" s="69"/>
      <c r="IOG1636" s="69"/>
      <c r="IOH1636" s="69"/>
      <c r="IOI1636" s="107"/>
      <c r="IOJ1636" s="2"/>
      <c r="IOK1636" s="15"/>
      <c r="IOL1636" s="15"/>
      <c r="IOM1636" s="80"/>
      <c r="ION1636" s="52"/>
      <c r="IOO1636" s="69"/>
      <c r="IOP1636" s="69"/>
      <c r="IOQ1636" s="69"/>
      <c r="IOR1636" s="107"/>
      <c r="IOS1636" s="2"/>
      <c r="IOT1636" s="15"/>
      <c r="IOU1636" s="15"/>
      <c r="IOV1636" s="80"/>
      <c r="IOW1636" s="52"/>
      <c r="IOX1636" s="69"/>
      <c r="IOY1636" s="69"/>
      <c r="IOZ1636" s="69"/>
      <c r="IPA1636" s="107"/>
      <c r="IPB1636" s="2"/>
      <c r="IPC1636" s="15"/>
      <c r="IPD1636" s="15"/>
      <c r="IPE1636" s="80"/>
      <c r="IPF1636" s="52"/>
      <c r="IPG1636" s="69"/>
      <c r="IPH1636" s="69"/>
      <c r="IPI1636" s="69"/>
      <c r="IPJ1636" s="107"/>
      <c r="IPK1636" s="2"/>
      <c r="IPL1636" s="15"/>
      <c r="IPM1636" s="15"/>
      <c r="IPN1636" s="80"/>
      <c r="IPO1636" s="52"/>
      <c r="IPP1636" s="69"/>
      <c r="IPQ1636" s="69"/>
      <c r="IPR1636" s="69"/>
      <c r="IPS1636" s="107"/>
      <c r="IPT1636" s="2"/>
      <c r="IPU1636" s="15"/>
      <c r="IPV1636" s="15"/>
      <c r="IPW1636" s="80"/>
      <c r="IPX1636" s="52"/>
      <c r="IPY1636" s="69"/>
      <c r="IPZ1636" s="69"/>
      <c r="IQA1636" s="69"/>
      <c r="IQB1636" s="107"/>
      <c r="IQC1636" s="2"/>
      <c r="IQD1636" s="15"/>
      <c r="IQE1636" s="15"/>
      <c r="IQF1636" s="80"/>
      <c r="IQG1636" s="52"/>
      <c r="IQH1636" s="69"/>
      <c r="IQI1636" s="69"/>
      <c r="IQJ1636" s="69"/>
      <c r="IQK1636" s="107"/>
      <c r="IQL1636" s="2"/>
      <c r="IQM1636" s="15"/>
      <c r="IQN1636" s="15"/>
      <c r="IQO1636" s="80"/>
      <c r="IQP1636" s="52"/>
      <c r="IQQ1636" s="69"/>
      <c r="IQR1636" s="69"/>
      <c r="IQS1636" s="69"/>
      <c r="IQT1636" s="107"/>
      <c r="IQU1636" s="2"/>
      <c r="IQV1636" s="15"/>
      <c r="IQW1636" s="15"/>
      <c r="IQX1636" s="80"/>
      <c r="IQY1636" s="52"/>
      <c r="IQZ1636" s="69"/>
      <c r="IRA1636" s="69"/>
      <c r="IRB1636" s="69"/>
      <c r="IRC1636" s="107"/>
      <c r="IRD1636" s="2"/>
      <c r="IRE1636" s="15"/>
      <c r="IRF1636" s="15"/>
      <c r="IRG1636" s="80"/>
      <c r="IRH1636" s="52"/>
      <c r="IRI1636" s="69"/>
      <c r="IRJ1636" s="69"/>
      <c r="IRK1636" s="69"/>
      <c r="IRL1636" s="107"/>
      <c r="IRM1636" s="2"/>
      <c r="IRN1636" s="15"/>
      <c r="IRO1636" s="15"/>
      <c r="IRP1636" s="80"/>
      <c r="IRQ1636" s="52"/>
      <c r="IRR1636" s="69"/>
      <c r="IRS1636" s="69"/>
      <c r="IRT1636" s="69"/>
      <c r="IRU1636" s="107"/>
      <c r="IRV1636" s="2"/>
      <c r="IRW1636" s="15"/>
      <c r="IRX1636" s="15"/>
      <c r="IRY1636" s="80"/>
      <c r="IRZ1636" s="52"/>
      <c r="ISA1636" s="69"/>
      <c r="ISB1636" s="69"/>
      <c r="ISC1636" s="69"/>
      <c r="ISD1636" s="107"/>
      <c r="ISE1636" s="2"/>
      <c r="ISF1636" s="15"/>
      <c r="ISG1636" s="15"/>
      <c r="ISH1636" s="80"/>
      <c r="ISI1636" s="52"/>
      <c r="ISJ1636" s="69"/>
      <c r="ISK1636" s="69"/>
      <c r="ISL1636" s="69"/>
      <c r="ISM1636" s="107"/>
      <c r="ISN1636" s="2"/>
      <c r="ISO1636" s="15"/>
      <c r="ISP1636" s="15"/>
      <c r="ISQ1636" s="80"/>
      <c r="ISR1636" s="52"/>
      <c r="ISS1636" s="69"/>
      <c r="IST1636" s="69"/>
      <c r="ISU1636" s="69"/>
      <c r="ISV1636" s="107"/>
      <c r="ISW1636" s="2"/>
      <c r="ISX1636" s="15"/>
      <c r="ISY1636" s="15"/>
      <c r="ISZ1636" s="80"/>
      <c r="ITA1636" s="52"/>
      <c r="ITB1636" s="69"/>
      <c r="ITC1636" s="69"/>
      <c r="ITD1636" s="69"/>
      <c r="ITE1636" s="107"/>
      <c r="ITF1636" s="2"/>
      <c r="ITG1636" s="15"/>
      <c r="ITH1636" s="15"/>
      <c r="ITI1636" s="80"/>
      <c r="ITJ1636" s="52"/>
      <c r="ITK1636" s="69"/>
      <c r="ITL1636" s="69"/>
      <c r="ITM1636" s="69"/>
      <c r="ITN1636" s="107"/>
      <c r="ITO1636" s="2"/>
      <c r="ITP1636" s="15"/>
      <c r="ITQ1636" s="15"/>
      <c r="ITR1636" s="80"/>
      <c r="ITS1636" s="52"/>
      <c r="ITT1636" s="69"/>
      <c r="ITU1636" s="69"/>
      <c r="ITV1636" s="69"/>
      <c r="ITW1636" s="107"/>
      <c r="ITX1636" s="2"/>
      <c r="ITY1636" s="15"/>
      <c r="ITZ1636" s="15"/>
      <c r="IUA1636" s="80"/>
      <c r="IUB1636" s="52"/>
      <c r="IUC1636" s="69"/>
      <c r="IUD1636" s="69"/>
      <c r="IUE1636" s="69"/>
      <c r="IUF1636" s="107"/>
      <c r="IUG1636" s="2"/>
      <c r="IUH1636" s="15"/>
      <c r="IUI1636" s="15"/>
      <c r="IUJ1636" s="80"/>
      <c r="IUK1636" s="52"/>
      <c r="IUL1636" s="69"/>
      <c r="IUM1636" s="69"/>
      <c r="IUN1636" s="69"/>
      <c r="IUO1636" s="107"/>
      <c r="IUP1636" s="2"/>
      <c r="IUQ1636" s="15"/>
      <c r="IUR1636" s="15"/>
      <c r="IUS1636" s="80"/>
      <c r="IUT1636" s="52"/>
      <c r="IUU1636" s="69"/>
      <c r="IUV1636" s="69"/>
      <c r="IUW1636" s="69"/>
      <c r="IUX1636" s="107"/>
      <c r="IUY1636" s="2"/>
      <c r="IUZ1636" s="15"/>
      <c r="IVA1636" s="15"/>
      <c r="IVB1636" s="80"/>
      <c r="IVC1636" s="52"/>
      <c r="IVD1636" s="69"/>
      <c r="IVE1636" s="69"/>
      <c r="IVF1636" s="69"/>
      <c r="IVG1636" s="107"/>
      <c r="IVH1636" s="2"/>
      <c r="IVI1636" s="15"/>
      <c r="IVJ1636" s="15"/>
      <c r="IVK1636" s="80"/>
      <c r="IVL1636" s="52"/>
      <c r="IVM1636" s="69"/>
      <c r="IVN1636" s="69"/>
      <c r="IVO1636" s="69"/>
      <c r="IVP1636" s="107"/>
      <c r="IVQ1636" s="2"/>
      <c r="IVR1636" s="15"/>
      <c r="IVS1636" s="15"/>
      <c r="IVT1636" s="80"/>
      <c r="IVU1636" s="52"/>
      <c r="IVV1636" s="69"/>
      <c r="IVW1636" s="69"/>
      <c r="IVX1636" s="69"/>
      <c r="IVY1636" s="107"/>
      <c r="IVZ1636" s="2"/>
      <c r="IWA1636" s="15"/>
      <c r="IWB1636" s="15"/>
      <c r="IWC1636" s="80"/>
      <c r="IWD1636" s="52"/>
      <c r="IWE1636" s="69"/>
      <c r="IWF1636" s="69"/>
      <c r="IWG1636" s="69"/>
      <c r="IWH1636" s="107"/>
      <c r="IWI1636" s="2"/>
      <c r="IWJ1636" s="15"/>
      <c r="IWK1636" s="15"/>
      <c r="IWL1636" s="80"/>
      <c r="IWM1636" s="52"/>
      <c r="IWN1636" s="69"/>
      <c r="IWO1636" s="69"/>
      <c r="IWP1636" s="69"/>
      <c r="IWQ1636" s="107"/>
      <c r="IWR1636" s="2"/>
      <c r="IWS1636" s="15"/>
      <c r="IWT1636" s="15"/>
      <c r="IWU1636" s="80"/>
      <c r="IWV1636" s="52"/>
      <c r="IWW1636" s="69"/>
      <c r="IWX1636" s="69"/>
      <c r="IWY1636" s="69"/>
      <c r="IWZ1636" s="107"/>
      <c r="IXA1636" s="2"/>
      <c r="IXB1636" s="15"/>
      <c r="IXC1636" s="15"/>
      <c r="IXD1636" s="80"/>
      <c r="IXE1636" s="52"/>
      <c r="IXF1636" s="69"/>
      <c r="IXG1636" s="69"/>
      <c r="IXH1636" s="69"/>
      <c r="IXI1636" s="107"/>
      <c r="IXJ1636" s="2"/>
      <c r="IXK1636" s="15"/>
      <c r="IXL1636" s="15"/>
      <c r="IXM1636" s="80"/>
      <c r="IXN1636" s="52"/>
      <c r="IXO1636" s="69"/>
      <c r="IXP1636" s="69"/>
      <c r="IXQ1636" s="69"/>
      <c r="IXR1636" s="107"/>
      <c r="IXS1636" s="2"/>
      <c r="IXT1636" s="15"/>
      <c r="IXU1636" s="15"/>
      <c r="IXV1636" s="80"/>
      <c r="IXW1636" s="52"/>
      <c r="IXX1636" s="69"/>
      <c r="IXY1636" s="69"/>
      <c r="IXZ1636" s="69"/>
      <c r="IYA1636" s="107"/>
      <c r="IYB1636" s="2"/>
      <c r="IYC1636" s="15"/>
      <c r="IYD1636" s="15"/>
      <c r="IYE1636" s="80"/>
      <c r="IYF1636" s="52"/>
      <c r="IYG1636" s="69"/>
      <c r="IYH1636" s="69"/>
      <c r="IYI1636" s="69"/>
      <c r="IYJ1636" s="107"/>
      <c r="IYK1636" s="2"/>
      <c r="IYL1636" s="15"/>
      <c r="IYM1636" s="15"/>
      <c r="IYN1636" s="80"/>
      <c r="IYO1636" s="52"/>
      <c r="IYP1636" s="69"/>
      <c r="IYQ1636" s="69"/>
      <c r="IYR1636" s="69"/>
      <c r="IYS1636" s="107"/>
      <c r="IYT1636" s="2"/>
      <c r="IYU1636" s="15"/>
      <c r="IYV1636" s="15"/>
      <c r="IYW1636" s="80"/>
      <c r="IYX1636" s="52"/>
      <c r="IYY1636" s="69"/>
      <c r="IYZ1636" s="69"/>
      <c r="IZA1636" s="69"/>
      <c r="IZB1636" s="107"/>
      <c r="IZC1636" s="2"/>
      <c r="IZD1636" s="15"/>
      <c r="IZE1636" s="15"/>
      <c r="IZF1636" s="80"/>
      <c r="IZG1636" s="52"/>
      <c r="IZH1636" s="69"/>
      <c r="IZI1636" s="69"/>
      <c r="IZJ1636" s="69"/>
      <c r="IZK1636" s="107"/>
      <c r="IZL1636" s="2"/>
      <c r="IZM1636" s="15"/>
      <c r="IZN1636" s="15"/>
      <c r="IZO1636" s="80"/>
      <c r="IZP1636" s="52"/>
      <c r="IZQ1636" s="69"/>
      <c r="IZR1636" s="69"/>
      <c r="IZS1636" s="69"/>
      <c r="IZT1636" s="107"/>
      <c r="IZU1636" s="2"/>
      <c r="IZV1636" s="15"/>
      <c r="IZW1636" s="15"/>
      <c r="IZX1636" s="80"/>
      <c r="IZY1636" s="52"/>
      <c r="IZZ1636" s="69"/>
      <c r="JAA1636" s="69"/>
      <c r="JAB1636" s="69"/>
      <c r="JAC1636" s="107"/>
      <c r="JAD1636" s="2"/>
      <c r="JAE1636" s="15"/>
      <c r="JAF1636" s="15"/>
      <c r="JAG1636" s="80"/>
      <c r="JAH1636" s="52"/>
      <c r="JAI1636" s="69"/>
      <c r="JAJ1636" s="69"/>
      <c r="JAK1636" s="69"/>
      <c r="JAL1636" s="107"/>
      <c r="JAM1636" s="2"/>
      <c r="JAN1636" s="15"/>
      <c r="JAO1636" s="15"/>
      <c r="JAP1636" s="80"/>
      <c r="JAQ1636" s="52"/>
      <c r="JAR1636" s="69"/>
      <c r="JAS1636" s="69"/>
      <c r="JAT1636" s="69"/>
      <c r="JAU1636" s="107"/>
      <c r="JAV1636" s="2"/>
      <c r="JAW1636" s="15"/>
      <c r="JAX1636" s="15"/>
      <c r="JAY1636" s="80"/>
      <c r="JAZ1636" s="52"/>
      <c r="JBA1636" s="69"/>
      <c r="JBB1636" s="69"/>
      <c r="JBC1636" s="69"/>
      <c r="JBD1636" s="107"/>
      <c r="JBE1636" s="2"/>
      <c r="JBF1636" s="15"/>
      <c r="JBG1636" s="15"/>
      <c r="JBH1636" s="80"/>
      <c r="JBI1636" s="52"/>
      <c r="JBJ1636" s="69"/>
      <c r="JBK1636" s="69"/>
      <c r="JBL1636" s="69"/>
      <c r="JBM1636" s="107"/>
      <c r="JBN1636" s="2"/>
      <c r="JBO1636" s="15"/>
      <c r="JBP1636" s="15"/>
      <c r="JBQ1636" s="80"/>
      <c r="JBR1636" s="52"/>
      <c r="JBS1636" s="69"/>
      <c r="JBT1636" s="69"/>
      <c r="JBU1636" s="69"/>
      <c r="JBV1636" s="107"/>
      <c r="JBW1636" s="2"/>
      <c r="JBX1636" s="15"/>
      <c r="JBY1636" s="15"/>
      <c r="JBZ1636" s="80"/>
      <c r="JCA1636" s="52"/>
      <c r="JCB1636" s="69"/>
      <c r="JCC1636" s="69"/>
      <c r="JCD1636" s="69"/>
      <c r="JCE1636" s="107"/>
      <c r="JCF1636" s="2"/>
      <c r="JCG1636" s="15"/>
      <c r="JCH1636" s="15"/>
      <c r="JCI1636" s="80"/>
      <c r="JCJ1636" s="52"/>
      <c r="JCK1636" s="69"/>
      <c r="JCL1636" s="69"/>
      <c r="JCM1636" s="69"/>
      <c r="JCN1636" s="107"/>
      <c r="JCO1636" s="2"/>
      <c r="JCP1636" s="15"/>
      <c r="JCQ1636" s="15"/>
      <c r="JCR1636" s="80"/>
      <c r="JCS1636" s="52"/>
      <c r="JCT1636" s="69"/>
      <c r="JCU1636" s="69"/>
      <c r="JCV1636" s="69"/>
      <c r="JCW1636" s="107"/>
      <c r="JCX1636" s="2"/>
      <c r="JCY1636" s="15"/>
      <c r="JCZ1636" s="15"/>
      <c r="JDA1636" s="80"/>
      <c r="JDB1636" s="52"/>
      <c r="JDC1636" s="69"/>
      <c r="JDD1636" s="69"/>
      <c r="JDE1636" s="69"/>
      <c r="JDF1636" s="107"/>
      <c r="JDG1636" s="2"/>
      <c r="JDH1636" s="15"/>
      <c r="JDI1636" s="15"/>
      <c r="JDJ1636" s="80"/>
      <c r="JDK1636" s="52"/>
      <c r="JDL1636" s="69"/>
      <c r="JDM1636" s="69"/>
      <c r="JDN1636" s="69"/>
      <c r="JDO1636" s="107"/>
      <c r="JDP1636" s="2"/>
      <c r="JDQ1636" s="15"/>
      <c r="JDR1636" s="15"/>
      <c r="JDS1636" s="80"/>
      <c r="JDT1636" s="52"/>
      <c r="JDU1636" s="69"/>
      <c r="JDV1636" s="69"/>
      <c r="JDW1636" s="69"/>
      <c r="JDX1636" s="107"/>
      <c r="JDY1636" s="2"/>
      <c r="JDZ1636" s="15"/>
      <c r="JEA1636" s="15"/>
      <c r="JEB1636" s="80"/>
      <c r="JEC1636" s="52"/>
      <c r="JED1636" s="69"/>
      <c r="JEE1636" s="69"/>
      <c r="JEF1636" s="69"/>
      <c r="JEG1636" s="107"/>
      <c r="JEH1636" s="2"/>
      <c r="JEI1636" s="15"/>
      <c r="JEJ1636" s="15"/>
      <c r="JEK1636" s="80"/>
      <c r="JEL1636" s="52"/>
      <c r="JEM1636" s="69"/>
      <c r="JEN1636" s="69"/>
      <c r="JEO1636" s="69"/>
      <c r="JEP1636" s="107"/>
      <c r="JEQ1636" s="2"/>
      <c r="JER1636" s="15"/>
      <c r="JES1636" s="15"/>
      <c r="JET1636" s="80"/>
      <c r="JEU1636" s="52"/>
      <c r="JEV1636" s="69"/>
      <c r="JEW1636" s="69"/>
      <c r="JEX1636" s="69"/>
      <c r="JEY1636" s="107"/>
      <c r="JEZ1636" s="2"/>
      <c r="JFA1636" s="15"/>
      <c r="JFB1636" s="15"/>
      <c r="JFC1636" s="80"/>
      <c r="JFD1636" s="52"/>
      <c r="JFE1636" s="69"/>
      <c r="JFF1636" s="69"/>
      <c r="JFG1636" s="69"/>
      <c r="JFH1636" s="107"/>
      <c r="JFI1636" s="2"/>
      <c r="JFJ1636" s="15"/>
      <c r="JFK1636" s="15"/>
      <c r="JFL1636" s="80"/>
      <c r="JFM1636" s="52"/>
      <c r="JFN1636" s="69"/>
      <c r="JFO1636" s="69"/>
      <c r="JFP1636" s="69"/>
      <c r="JFQ1636" s="107"/>
      <c r="JFR1636" s="2"/>
      <c r="JFS1636" s="15"/>
      <c r="JFT1636" s="15"/>
      <c r="JFU1636" s="80"/>
      <c r="JFV1636" s="52"/>
      <c r="JFW1636" s="69"/>
      <c r="JFX1636" s="69"/>
      <c r="JFY1636" s="69"/>
      <c r="JFZ1636" s="107"/>
      <c r="JGA1636" s="2"/>
      <c r="JGB1636" s="15"/>
      <c r="JGC1636" s="15"/>
      <c r="JGD1636" s="80"/>
      <c r="JGE1636" s="52"/>
      <c r="JGF1636" s="69"/>
      <c r="JGG1636" s="69"/>
      <c r="JGH1636" s="69"/>
      <c r="JGI1636" s="107"/>
      <c r="JGJ1636" s="2"/>
      <c r="JGK1636" s="15"/>
      <c r="JGL1636" s="15"/>
      <c r="JGM1636" s="80"/>
      <c r="JGN1636" s="52"/>
      <c r="JGO1636" s="69"/>
      <c r="JGP1636" s="69"/>
      <c r="JGQ1636" s="69"/>
      <c r="JGR1636" s="107"/>
      <c r="JGS1636" s="2"/>
      <c r="JGT1636" s="15"/>
      <c r="JGU1636" s="15"/>
      <c r="JGV1636" s="80"/>
      <c r="JGW1636" s="52"/>
      <c r="JGX1636" s="69"/>
      <c r="JGY1636" s="69"/>
      <c r="JGZ1636" s="69"/>
      <c r="JHA1636" s="107"/>
      <c r="JHB1636" s="2"/>
      <c r="JHC1636" s="15"/>
      <c r="JHD1636" s="15"/>
      <c r="JHE1636" s="80"/>
      <c r="JHF1636" s="52"/>
      <c r="JHG1636" s="69"/>
      <c r="JHH1636" s="69"/>
      <c r="JHI1636" s="69"/>
      <c r="JHJ1636" s="107"/>
      <c r="JHK1636" s="2"/>
      <c r="JHL1636" s="15"/>
      <c r="JHM1636" s="15"/>
      <c r="JHN1636" s="80"/>
      <c r="JHO1636" s="52"/>
      <c r="JHP1636" s="69"/>
      <c r="JHQ1636" s="69"/>
      <c r="JHR1636" s="69"/>
      <c r="JHS1636" s="107"/>
      <c r="JHT1636" s="2"/>
      <c r="JHU1636" s="15"/>
      <c r="JHV1636" s="15"/>
      <c r="JHW1636" s="80"/>
      <c r="JHX1636" s="52"/>
      <c r="JHY1636" s="69"/>
      <c r="JHZ1636" s="69"/>
      <c r="JIA1636" s="69"/>
      <c r="JIB1636" s="107"/>
      <c r="JIC1636" s="2"/>
      <c r="JID1636" s="15"/>
      <c r="JIE1636" s="15"/>
      <c r="JIF1636" s="80"/>
      <c r="JIG1636" s="52"/>
      <c r="JIH1636" s="69"/>
      <c r="JII1636" s="69"/>
      <c r="JIJ1636" s="69"/>
      <c r="JIK1636" s="107"/>
      <c r="JIL1636" s="2"/>
      <c r="JIM1636" s="15"/>
      <c r="JIN1636" s="15"/>
      <c r="JIO1636" s="80"/>
      <c r="JIP1636" s="52"/>
      <c r="JIQ1636" s="69"/>
      <c r="JIR1636" s="69"/>
      <c r="JIS1636" s="69"/>
      <c r="JIT1636" s="107"/>
      <c r="JIU1636" s="2"/>
      <c r="JIV1636" s="15"/>
      <c r="JIW1636" s="15"/>
      <c r="JIX1636" s="80"/>
      <c r="JIY1636" s="52"/>
      <c r="JIZ1636" s="69"/>
      <c r="JJA1636" s="69"/>
      <c r="JJB1636" s="69"/>
      <c r="JJC1636" s="107"/>
      <c r="JJD1636" s="2"/>
      <c r="JJE1636" s="15"/>
      <c r="JJF1636" s="15"/>
      <c r="JJG1636" s="80"/>
      <c r="JJH1636" s="52"/>
      <c r="JJI1636" s="69"/>
      <c r="JJJ1636" s="69"/>
      <c r="JJK1636" s="69"/>
      <c r="JJL1636" s="107"/>
      <c r="JJM1636" s="2"/>
      <c r="JJN1636" s="15"/>
      <c r="JJO1636" s="15"/>
      <c r="JJP1636" s="80"/>
      <c r="JJQ1636" s="52"/>
      <c r="JJR1636" s="69"/>
      <c r="JJS1636" s="69"/>
      <c r="JJT1636" s="69"/>
      <c r="JJU1636" s="107"/>
      <c r="JJV1636" s="2"/>
      <c r="JJW1636" s="15"/>
      <c r="JJX1636" s="15"/>
      <c r="JJY1636" s="80"/>
      <c r="JJZ1636" s="52"/>
      <c r="JKA1636" s="69"/>
      <c r="JKB1636" s="69"/>
      <c r="JKC1636" s="69"/>
      <c r="JKD1636" s="107"/>
      <c r="JKE1636" s="2"/>
      <c r="JKF1636" s="15"/>
      <c r="JKG1636" s="15"/>
      <c r="JKH1636" s="80"/>
      <c r="JKI1636" s="52"/>
      <c r="JKJ1636" s="69"/>
      <c r="JKK1636" s="69"/>
      <c r="JKL1636" s="69"/>
      <c r="JKM1636" s="107"/>
      <c r="JKN1636" s="2"/>
      <c r="JKO1636" s="15"/>
      <c r="JKP1636" s="15"/>
      <c r="JKQ1636" s="80"/>
      <c r="JKR1636" s="52"/>
      <c r="JKS1636" s="69"/>
      <c r="JKT1636" s="69"/>
      <c r="JKU1636" s="69"/>
      <c r="JKV1636" s="107"/>
      <c r="JKW1636" s="2"/>
      <c r="JKX1636" s="15"/>
      <c r="JKY1636" s="15"/>
      <c r="JKZ1636" s="80"/>
      <c r="JLA1636" s="52"/>
      <c r="JLB1636" s="69"/>
      <c r="JLC1636" s="69"/>
      <c r="JLD1636" s="69"/>
      <c r="JLE1636" s="107"/>
      <c r="JLF1636" s="2"/>
      <c r="JLG1636" s="15"/>
      <c r="JLH1636" s="15"/>
      <c r="JLI1636" s="80"/>
      <c r="JLJ1636" s="52"/>
      <c r="JLK1636" s="69"/>
      <c r="JLL1636" s="69"/>
      <c r="JLM1636" s="69"/>
      <c r="JLN1636" s="107"/>
      <c r="JLO1636" s="2"/>
      <c r="JLP1636" s="15"/>
      <c r="JLQ1636" s="15"/>
      <c r="JLR1636" s="80"/>
      <c r="JLS1636" s="52"/>
      <c r="JLT1636" s="69"/>
      <c r="JLU1636" s="69"/>
      <c r="JLV1636" s="69"/>
      <c r="JLW1636" s="107"/>
      <c r="JLX1636" s="2"/>
      <c r="JLY1636" s="15"/>
      <c r="JLZ1636" s="15"/>
      <c r="JMA1636" s="80"/>
      <c r="JMB1636" s="52"/>
      <c r="JMC1636" s="69"/>
      <c r="JMD1636" s="69"/>
      <c r="JME1636" s="69"/>
      <c r="JMF1636" s="107"/>
      <c r="JMG1636" s="2"/>
      <c r="JMH1636" s="15"/>
      <c r="JMI1636" s="15"/>
      <c r="JMJ1636" s="80"/>
      <c r="JMK1636" s="52"/>
      <c r="JML1636" s="69"/>
      <c r="JMM1636" s="69"/>
      <c r="JMN1636" s="69"/>
      <c r="JMO1636" s="107"/>
      <c r="JMP1636" s="2"/>
      <c r="JMQ1636" s="15"/>
      <c r="JMR1636" s="15"/>
      <c r="JMS1636" s="80"/>
      <c r="JMT1636" s="52"/>
      <c r="JMU1636" s="69"/>
      <c r="JMV1636" s="69"/>
      <c r="JMW1636" s="69"/>
      <c r="JMX1636" s="107"/>
      <c r="JMY1636" s="2"/>
      <c r="JMZ1636" s="15"/>
      <c r="JNA1636" s="15"/>
      <c r="JNB1636" s="80"/>
      <c r="JNC1636" s="52"/>
      <c r="JND1636" s="69"/>
      <c r="JNE1636" s="69"/>
      <c r="JNF1636" s="69"/>
      <c r="JNG1636" s="107"/>
      <c r="JNH1636" s="2"/>
      <c r="JNI1636" s="15"/>
      <c r="JNJ1636" s="15"/>
      <c r="JNK1636" s="80"/>
      <c r="JNL1636" s="52"/>
      <c r="JNM1636" s="69"/>
      <c r="JNN1636" s="69"/>
      <c r="JNO1636" s="69"/>
      <c r="JNP1636" s="107"/>
      <c r="JNQ1636" s="2"/>
      <c r="JNR1636" s="15"/>
      <c r="JNS1636" s="15"/>
      <c r="JNT1636" s="80"/>
      <c r="JNU1636" s="52"/>
      <c r="JNV1636" s="69"/>
      <c r="JNW1636" s="69"/>
      <c r="JNX1636" s="69"/>
      <c r="JNY1636" s="107"/>
      <c r="JNZ1636" s="2"/>
      <c r="JOA1636" s="15"/>
      <c r="JOB1636" s="15"/>
      <c r="JOC1636" s="80"/>
      <c r="JOD1636" s="52"/>
      <c r="JOE1636" s="69"/>
      <c r="JOF1636" s="69"/>
      <c r="JOG1636" s="69"/>
      <c r="JOH1636" s="107"/>
      <c r="JOI1636" s="2"/>
      <c r="JOJ1636" s="15"/>
      <c r="JOK1636" s="15"/>
      <c r="JOL1636" s="80"/>
      <c r="JOM1636" s="52"/>
      <c r="JON1636" s="69"/>
      <c r="JOO1636" s="69"/>
      <c r="JOP1636" s="69"/>
      <c r="JOQ1636" s="107"/>
      <c r="JOR1636" s="2"/>
      <c r="JOS1636" s="15"/>
      <c r="JOT1636" s="15"/>
      <c r="JOU1636" s="80"/>
      <c r="JOV1636" s="52"/>
      <c r="JOW1636" s="69"/>
      <c r="JOX1636" s="69"/>
      <c r="JOY1636" s="69"/>
      <c r="JOZ1636" s="107"/>
      <c r="JPA1636" s="2"/>
      <c r="JPB1636" s="15"/>
      <c r="JPC1636" s="15"/>
      <c r="JPD1636" s="80"/>
      <c r="JPE1636" s="52"/>
      <c r="JPF1636" s="69"/>
      <c r="JPG1636" s="69"/>
      <c r="JPH1636" s="69"/>
      <c r="JPI1636" s="107"/>
      <c r="JPJ1636" s="2"/>
      <c r="JPK1636" s="15"/>
      <c r="JPL1636" s="15"/>
      <c r="JPM1636" s="80"/>
      <c r="JPN1636" s="52"/>
      <c r="JPO1636" s="69"/>
      <c r="JPP1636" s="69"/>
      <c r="JPQ1636" s="69"/>
      <c r="JPR1636" s="107"/>
      <c r="JPS1636" s="2"/>
      <c r="JPT1636" s="15"/>
      <c r="JPU1636" s="15"/>
      <c r="JPV1636" s="80"/>
      <c r="JPW1636" s="52"/>
      <c r="JPX1636" s="69"/>
      <c r="JPY1636" s="69"/>
      <c r="JPZ1636" s="69"/>
      <c r="JQA1636" s="107"/>
      <c r="JQB1636" s="2"/>
      <c r="JQC1636" s="15"/>
      <c r="JQD1636" s="15"/>
      <c r="JQE1636" s="80"/>
      <c r="JQF1636" s="52"/>
      <c r="JQG1636" s="69"/>
      <c r="JQH1636" s="69"/>
      <c r="JQI1636" s="69"/>
      <c r="JQJ1636" s="107"/>
      <c r="JQK1636" s="2"/>
      <c r="JQL1636" s="15"/>
      <c r="JQM1636" s="15"/>
      <c r="JQN1636" s="80"/>
      <c r="JQO1636" s="52"/>
      <c r="JQP1636" s="69"/>
      <c r="JQQ1636" s="69"/>
      <c r="JQR1636" s="69"/>
      <c r="JQS1636" s="107"/>
      <c r="JQT1636" s="2"/>
      <c r="JQU1636" s="15"/>
      <c r="JQV1636" s="15"/>
      <c r="JQW1636" s="80"/>
      <c r="JQX1636" s="52"/>
      <c r="JQY1636" s="69"/>
      <c r="JQZ1636" s="69"/>
      <c r="JRA1636" s="69"/>
      <c r="JRB1636" s="107"/>
      <c r="JRC1636" s="2"/>
      <c r="JRD1636" s="15"/>
      <c r="JRE1636" s="15"/>
      <c r="JRF1636" s="80"/>
      <c r="JRG1636" s="52"/>
      <c r="JRH1636" s="69"/>
      <c r="JRI1636" s="69"/>
      <c r="JRJ1636" s="69"/>
      <c r="JRK1636" s="107"/>
      <c r="JRL1636" s="2"/>
      <c r="JRM1636" s="15"/>
      <c r="JRN1636" s="15"/>
      <c r="JRO1636" s="80"/>
      <c r="JRP1636" s="52"/>
      <c r="JRQ1636" s="69"/>
      <c r="JRR1636" s="69"/>
      <c r="JRS1636" s="69"/>
      <c r="JRT1636" s="107"/>
      <c r="JRU1636" s="2"/>
      <c r="JRV1636" s="15"/>
      <c r="JRW1636" s="15"/>
      <c r="JRX1636" s="80"/>
      <c r="JRY1636" s="52"/>
      <c r="JRZ1636" s="69"/>
      <c r="JSA1636" s="69"/>
      <c r="JSB1636" s="69"/>
      <c r="JSC1636" s="107"/>
      <c r="JSD1636" s="2"/>
      <c r="JSE1636" s="15"/>
      <c r="JSF1636" s="15"/>
      <c r="JSG1636" s="80"/>
      <c r="JSH1636" s="52"/>
      <c r="JSI1636" s="69"/>
      <c r="JSJ1636" s="69"/>
      <c r="JSK1636" s="69"/>
      <c r="JSL1636" s="107"/>
      <c r="JSM1636" s="2"/>
      <c r="JSN1636" s="15"/>
      <c r="JSO1636" s="15"/>
      <c r="JSP1636" s="80"/>
      <c r="JSQ1636" s="52"/>
      <c r="JSR1636" s="69"/>
      <c r="JSS1636" s="69"/>
      <c r="JST1636" s="69"/>
      <c r="JSU1636" s="107"/>
      <c r="JSV1636" s="2"/>
      <c r="JSW1636" s="15"/>
      <c r="JSX1636" s="15"/>
      <c r="JSY1636" s="80"/>
      <c r="JSZ1636" s="52"/>
      <c r="JTA1636" s="69"/>
      <c r="JTB1636" s="69"/>
      <c r="JTC1636" s="69"/>
      <c r="JTD1636" s="107"/>
      <c r="JTE1636" s="2"/>
      <c r="JTF1636" s="15"/>
      <c r="JTG1636" s="15"/>
      <c r="JTH1636" s="80"/>
      <c r="JTI1636" s="52"/>
      <c r="JTJ1636" s="69"/>
      <c r="JTK1636" s="69"/>
      <c r="JTL1636" s="69"/>
      <c r="JTM1636" s="107"/>
      <c r="JTN1636" s="2"/>
      <c r="JTO1636" s="15"/>
      <c r="JTP1636" s="15"/>
      <c r="JTQ1636" s="80"/>
      <c r="JTR1636" s="52"/>
      <c r="JTS1636" s="69"/>
      <c r="JTT1636" s="69"/>
      <c r="JTU1636" s="69"/>
      <c r="JTV1636" s="107"/>
      <c r="JTW1636" s="2"/>
      <c r="JTX1636" s="15"/>
      <c r="JTY1636" s="15"/>
      <c r="JTZ1636" s="80"/>
      <c r="JUA1636" s="52"/>
      <c r="JUB1636" s="69"/>
      <c r="JUC1636" s="69"/>
      <c r="JUD1636" s="69"/>
      <c r="JUE1636" s="107"/>
      <c r="JUF1636" s="2"/>
      <c r="JUG1636" s="15"/>
      <c r="JUH1636" s="15"/>
      <c r="JUI1636" s="80"/>
      <c r="JUJ1636" s="52"/>
      <c r="JUK1636" s="69"/>
      <c r="JUL1636" s="69"/>
      <c r="JUM1636" s="69"/>
      <c r="JUN1636" s="107"/>
      <c r="JUO1636" s="2"/>
      <c r="JUP1636" s="15"/>
      <c r="JUQ1636" s="15"/>
      <c r="JUR1636" s="80"/>
      <c r="JUS1636" s="52"/>
      <c r="JUT1636" s="69"/>
      <c r="JUU1636" s="69"/>
      <c r="JUV1636" s="69"/>
      <c r="JUW1636" s="107"/>
      <c r="JUX1636" s="2"/>
      <c r="JUY1636" s="15"/>
      <c r="JUZ1636" s="15"/>
      <c r="JVA1636" s="80"/>
      <c r="JVB1636" s="52"/>
      <c r="JVC1636" s="69"/>
      <c r="JVD1636" s="69"/>
      <c r="JVE1636" s="69"/>
      <c r="JVF1636" s="107"/>
      <c r="JVG1636" s="2"/>
      <c r="JVH1636" s="15"/>
      <c r="JVI1636" s="15"/>
      <c r="JVJ1636" s="80"/>
      <c r="JVK1636" s="52"/>
      <c r="JVL1636" s="69"/>
      <c r="JVM1636" s="69"/>
      <c r="JVN1636" s="69"/>
      <c r="JVO1636" s="107"/>
      <c r="JVP1636" s="2"/>
      <c r="JVQ1636" s="15"/>
      <c r="JVR1636" s="15"/>
      <c r="JVS1636" s="80"/>
      <c r="JVT1636" s="52"/>
      <c r="JVU1636" s="69"/>
      <c r="JVV1636" s="69"/>
      <c r="JVW1636" s="69"/>
      <c r="JVX1636" s="107"/>
      <c r="JVY1636" s="2"/>
      <c r="JVZ1636" s="15"/>
      <c r="JWA1636" s="15"/>
      <c r="JWB1636" s="80"/>
      <c r="JWC1636" s="52"/>
      <c r="JWD1636" s="69"/>
      <c r="JWE1636" s="69"/>
      <c r="JWF1636" s="69"/>
      <c r="JWG1636" s="107"/>
      <c r="JWH1636" s="2"/>
      <c r="JWI1636" s="15"/>
      <c r="JWJ1636" s="15"/>
      <c r="JWK1636" s="80"/>
      <c r="JWL1636" s="52"/>
      <c r="JWM1636" s="69"/>
      <c r="JWN1636" s="69"/>
      <c r="JWO1636" s="69"/>
      <c r="JWP1636" s="107"/>
      <c r="JWQ1636" s="2"/>
      <c r="JWR1636" s="15"/>
      <c r="JWS1636" s="15"/>
      <c r="JWT1636" s="80"/>
      <c r="JWU1636" s="52"/>
      <c r="JWV1636" s="69"/>
      <c r="JWW1636" s="69"/>
      <c r="JWX1636" s="69"/>
      <c r="JWY1636" s="107"/>
      <c r="JWZ1636" s="2"/>
      <c r="JXA1636" s="15"/>
      <c r="JXB1636" s="15"/>
      <c r="JXC1636" s="80"/>
      <c r="JXD1636" s="52"/>
      <c r="JXE1636" s="69"/>
      <c r="JXF1636" s="69"/>
      <c r="JXG1636" s="69"/>
      <c r="JXH1636" s="107"/>
      <c r="JXI1636" s="2"/>
      <c r="JXJ1636" s="15"/>
      <c r="JXK1636" s="15"/>
      <c r="JXL1636" s="80"/>
      <c r="JXM1636" s="52"/>
      <c r="JXN1636" s="69"/>
      <c r="JXO1636" s="69"/>
      <c r="JXP1636" s="69"/>
      <c r="JXQ1636" s="107"/>
      <c r="JXR1636" s="2"/>
      <c r="JXS1636" s="15"/>
      <c r="JXT1636" s="15"/>
      <c r="JXU1636" s="80"/>
      <c r="JXV1636" s="52"/>
      <c r="JXW1636" s="69"/>
      <c r="JXX1636" s="69"/>
      <c r="JXY1636" s="69"/>
      <c r="JXZ1636" s="107"/>
      <c r="JYA1636" s="2"/>
      <c r="JYB1636" s="15"/>
      <c r="JYC1636" s="15"/>
      <c r="JYD1636" s="80"/>
      <c r="JYE1636" s="52"/>
      <c r="JYF1636" s="69"/>
      <c r="JYG1636" s="69"/>
      <c r="JYH1636" s="69"/>
      <c r="JYI1636" s="107"/>
      <c r="JYJ1636" s="2"/>
      <c r="JYK1636" s="15"/>
      <c r="JYL1636" s="15"/>
      <c r="JYM1636" s="80"/>
      <c r="JYN1636" s="52"/>
      <c r="JYO1636" s="69"/>
      <c r="JYP1636" s="69"/>
      <c r="JYQ1636" s="69"/>
      <c r="JYR1636" s="107"/>
      <c r="JYS1636" s="2"/>
      <c r="JYT1636" s="15"/>
      <c r="JYU1636" s="15"/>
      <c r="JYV1636" s="80"/>
      <c r="JYW1636" s="52"/>
      <c r="JYX1636" s="69"/>
      <c r="JYY1636" s="69"/>
      <c r="JYZ1636" s="69"/>
      <c r="JZA1636" s="107"/>
      <c r="JZB1636" s="2"/>
      <c r="JZC1636" s="15"/>
      <c r="JZD1636" s="15"/>
      <c r="JZE1636" s="80"/>
      <c r="JZF1636" s="52"/>
      <c r="JZG1636" s="69"/>
      <c r="JZH1636" s="69"/>
      <c r="JZI1636" s="69"/>
      <c r="JZJ1636" s="107"/>
      <c r="JZK1636" s="2"/>
      <c r="JZL1636" s="15"/>
      <c r="JZM1636" s="15"/>
      <c r="JZN1636" s="80"/>
      <c r="JZO1636" s="52"/>
      <c r="JZP1636" s="69"/>
      <c r="JZQ1636" s="69"/>
      <c r="JZR1636" s="69"/>
      <c r="JZS1636" s="107"/>
      <c r="JZT1636" s="2"/>
      <c r="JZU1636" s="15"/>
      <c r="JZV1636" s="15"/>
      <c r="JZW1636" s="80"/>
      <c r="JZX1636" s="52"/>
      <c r="JZY1636" s="69"/>
      <c r="JZZ1636" s="69"/>
      <c r="KAA1636" s="69"/>
      <c r="KAB1636" s="107"/>
      <c r="KAC1636" s="2"/>
      <c r="KAD1636" s="15"/>
      <c r="KAE1636" s="15"/>
      <c r="KAF1636" s="80"/>
      <c r="KAG1636" s="52"/>
      <c r="KAH1636" s="69"/>
      <c r="KAI1636" s="69"/>
      <c r="KAJ1636" s="69"/>
      <c r="KAK1636" s="107"/>
      <c r="KAL1636" s="2"/>
      <c r="KAM1636" s="15"/>
      <c r="KAN1636" s="15"/>
      <c r="KAO1636" s="80"/>
      <c r="KAP1636" s="52"/>
      <c r="KAQ1636" s="69"/>
      <c r="KAR1636" s="69"/>
      <c r="KAS1636" s="69"/>
      <c r="KAT1636" s="107"/>
      <c r="KAU1636" s="2"/>
      <c r="KAV1636" s="15"/>
      <c r="KAW1636" s="15"/>
      <c r="KAX1636" s="80"/>
      <c r="KAY1636" s="52"/>
      <c r="KAZ1636" s="69"/>
      <c r="KBA1636" s="69"/>
      <c r="KBB1636" s="69"/>
      <c r="KBC1636" s="107"/>
      <c r="KBD1636" s="2"/>
      <c r="KBE1636" s="15"/>
      <c r="KBF1636" s="15"/>
      <c r="KBG1636" s="80"/>
      <c r="KBH1636" s="52"/>
      <c r="KBI1636" s="69"/>
      <c r="KBJ1636" s="69"/>
      <c r="KBK1636" s="69"/>
      <c r="KBL1636" s="107"/>
      <c r="KBM1636" s="2"/>
      <c r="KBN1636" s="15"/>
      <c r="KBO1636" s="15"/>
      <c r="KBP1636" s="80"/>
      <c r="KBQ1636" s="52"/>
      <c r="KBR1636" s="69"/>
      <c r="KBS1636" s="69"/>
      <c r="KBT1636" s="69"/>
      <c r="KBU1636" s="107"/>
      <c r="KBV1636" s="2"/>
      <c r="KBW1636" s="15"/>
      <c r="KBX1636" s="15"/>
      <c r="KBY1636" s="80"/>
      <c r="KBZ1636" s="52"/>
      <c r="KCA1636" s="69"/>
      <c r="KCB1636" s="69"/>
      <c r="KCC1636" s="69"/>
      <c r="KCD1636" s="107"/>
      <c r="KCE1636" s="2"/>
      <c r="KCF1636" s="15"/>
      <c r="KCG1636" s="15"/>
      <c r="KCH1636" s="80"/>
      <c r="KCI1636" s="52"/>
      <c r="KCJ1636" s="69"/>
      <c r="KCK1636" s="69"/>
      <c r="KCL1636" s="69"/>
      <c r="KCM1636" s="107"/>
      <c r="KCN1636" s="2"/>
      <c r="KCO1636" s="15"/>
      <c r="KCP1636" s="15"/>
      <c r="KCQ1636" s="80"/>
      <c r="KCR1636" s="52"/>
      <c r="KCS1636" s="69"/>
      <c r="KCT1636" s="69"/>
      <c r="KCU1636" s="69"/>
      <c r="KCV1636" s="107"/>
      <c r="KCW1636" s="2"/>
      <c r="KCX1636" s="15"/>
      <c r="KCY1636" s="15"/>
      <c r="KCZ1636" s="80"/>
      <c r="KDA1636" s="52"/>
      <c r="KDB1636" s="69"/>
      <c r="KDC1636" s="69"/>
      <c r="KDD1636" s="69"/>
      <c r="KDE1636" s="107"/>
      <c r="KDF1636" s="2"/>
      <c r="KDG1636" s="15"/>
      <c r="KDH1636" s="15"/>
      <c r="KDI1636" s="80"/>
      <c r="KDJ1636" s="52"/>
      <c r="KDK1636" s="69"/>
      <c r="KDL1636" s="69"/>
      <c r="KDM1636" s="69"/>
      <c r="KDN1636" s="107"/>
      <c r="KDO1636" s="2"/>
      <c r="KDP1636" s="15"/>
      <c r="KDQ1636" s="15"/>
      <c r="KDR1636" s="80"/>
      <c r="KDS1636" s="52"/>
      <c r="KDT1636" s="69"/>
      <c r="KDU1636" s="69"/>
      <c r="KDV1636" s="69"/>
      <c r="KDW1636" s="107"/>
      <c r="KDX1636" s="2"/>
      <c r="KDY1636" s="15"/>
      <c r="KDZ1636" s="15"/>
      <c r="KEA1636" s="80"/>
      <c r="KEB1636" s="52"/>
      <c r="KEC1636" s="69"/>
      <c r="KED1636" s="69"/>
      <c r="KEE1636" s="69"/>
      <c r="KEF1636" s="107"/>
      <c r="KEG1636" s="2"/>
      <c r="KEH1636" s="15"/>
      <c r="KEI1636" s="15"/>
      <c r="KEJ1636" s="80"/>
      <c r="KEK1636" s="52"/>
      <c r="KEL1636" s="69"/>
      <c r="KEM1636" s="69"/>
      <c r="KEN1636" s="69"/>
      <c r="KEO1636" s="107"/>
      <c r="KEP1636" s="2"/>
      <c r="KEQ1636" s="15"/>
      <c r="KER1636" s="15"/>
      <c r="KES1636" s="80"/>
      <c r="KET1636" s="52"/>
      <c r="KEU1636" s="69"/>
      <c r="KEV1636" s="69"/>
      <c r="KEW1636" s="69"/>
      <c r="KEX1636" s="107"/>
      <c r="KEY1636" s="2"/>
      <c r="KEZ1636" s="15"/>
      <c r="KFA1636" s="15"/>
      <c r="KFB1636" s="80"/>
      <c r="KFC1636" s="52"/>
      <c r="KFD1636" s="69"/>
      <c r="KFE1636" s="69"/>
      <c r="KFF1636" s="69"/>
      <c r="KFG1636" s="107"/>
      <c r="KFH1636" s="2"/>
      <c r="KFI1636" s="15"/>
      <c r="KFJ1636" s="15"/>
      <c r="KFK1636" s="80"/>
      <c r="KFL1636" s="52"/>
      <c r="KFM1636" s="69"/>
      <c r="KFN1636" s="69"/>
      <c r="KFO1636" s="69"/>
      <c r="KFP1636" s="107"/>
      <c r="KFQ1636" s="2"/>
      <c r="KFR1636" s="15"/>
      <c r="KFS1636" s="15"/>
      <c r="KFT1636" s="80"/>
      <c r="KFU1636" s="52"/>
      <c r="KFV1636" s="69"/>
      <c r="KFW1636" s="69"/>
      <c r="KFX1636" s="69"/>
      <c r="KFY1636" s="107"/>
      <c r="KFZ1636" s="2"/>
      <c r="KGA1636" s="15"/>
      <c r="KGB1636" s="15"/>
      <c r="KGC1636" s="80"/>
      <c r="KGD1636" s="52"/>
      <c r="KGE1636" s="69"/>
      <c r="KGF1636" s="69"/>
      <c r="KGG1636" s="69"/>
      <c r="KGH1636" s="107"/>
      <c r="KGI1636" s="2"/>
      <c r="KGJ1636" s="15"/>
      <c r="KGK1636" s="15"/>
      <c r="KGL1636" s="80"/>
      <c r="KGM1636" s="52"/>
      <c r="KGN1636" s="69"/>
      <c r="KGO1636" s="69"/>
      <c r="KGP1636" s="69"/>
      <c r="KGQ1636" s="107"/>
      <c r="KGR1636" s="2"/>
      <c r="KGS1636" s="15"/>
      <c r="KGT1636" s="15"/>
      <c r="KGU1636" s="80"/>
      <c r="KGV1636" s="52"/>
      <c r="KGW1636" s="69"/>
      <c r="KGX1636" s="69"/>
      <c r="KGY1636" s="69"/>
      <c r="KGZ1636" s="107"/>
      <c r="KHA1636" s="2"/>
      <c r="KHB1636" s="15"/>
      <c r="KHC1636" s="15"/>
      <c r="KHD1636" s="80"/>
      <c r="KHE1636" s="52"/>
      <c r="KHF1636" s="69"/>
      <c r="KHG1636" s="69"/>
      <c r="KHH1636" s="69"/>
      <c r="KHI1636" s="107"/>
      <c r="KHJ1636" s="2"/>
      <c r="KHK1636" s="15"/>
      <c r="KHL1636" s="15"/>
      <c r="KHM1636" s="80"/>
      <c r="KHN1636" s="52"/>
      <c r="KHO1636" s="69"/>
      <c r="KHP1636" s="69"/>
      <c r="KHQ1636" s="69"/>
      <c r="KHR1636" s="107"/>
      <c r="KHS1636" s="2"/>
      <c r="KHT1636" s="15"/>
      <c r="KHU1636" s="15"/>
      <c r="KHV1636" s="80"/>
      <c r="KHW1636" s="52"/>
      <c r="KHX1636" s="69"/>
      <c r="KHY1636" s="69"/>
      <c r="KHZ1636" s="69"/>
      <c r="KIA1636" s="107"/>
      <c r="KIB1636" s="2"/>
      <c r="KIC1636" s="15"/>
      <c r="KID1636" s="15"/>
      <c r="KIE1636" s="80"/>
      <c r="KIF1636" s="52"/>
      <c r="KIG1636" s="69"/>
      <c r="KIH1636" s="69"/>
      <c r="KII1636" s="69"/>
      <c r="KIJ1636" s="107"/>
      <c r="KIK1636" s="2"/>
      <c r="KIL1636" s="15"/>
      <c r="KIM1636" s="15"/>
      <c r="KIN1636" s="80"/>
      <c r="KIO1636" s="52"/>
      <c r="KIP1636" s="69"/>
      <c r="KIQ1636" s="69"/>
      <c r="KIR1636" s="69"/>
      <c r="KIS1636" s="107"/>
      <c r="KIT1636" s="2"/>
      <c r="KIU1636" s="15"/>
      <c r="KIV1636" s="15"/>
      <c r="KIW1636" s="80"/>
      <c r="KIX1636" s="52"/>
      <c r="KIY1636" s="69"/>
      <c r="KIZ1636" s="69"/>
      <c r="KJA1636" s="69"/>
      <c r="KJB1636" s="107"/>
      <c r="KJC1636" s="2"/>
      <c r="KJD1636" s="15"/>
      <c r="KJE1636" s="15"/>
      <c r="KJF1636" s="80"/>
      <c r="KJG1636" s="52"/>
      <c r="KJH1636" s="69"/>
      <c r="KJI1636" s="69"/>
      <c r="KJJ1636" s="69"/>
      <c r="KJK1636" s="107"/>
      <c r="KJL1636" s="2"/>
      <c r="KJM1636" s="15"/>
      <c r="KJN1636" s="15"/>
      <c r="KJO1636" s="80"/>
      <c r="KJP1636" s="52"/>
      <c r="KJQ1636" s="69"/>
      <c r="KJR1636" s="69"/>
      <c r="KJS1636" s="69"/>
      <c r="KJT1636" s="107"/>
      <c r="KJU1636" s="2"/>
      <c r="KJV1636" s="15"/>
      <c r="KJW1636" s="15"/>
      <c r="KJX1636" s="80"/>
      <c r="KJY1636" s="52"/>
      <c r="KJZ1636" s="69"/>
      <c r="KKA1636" s="69"/>
      <c r="KKB1636" s="69"/>
      <c r="KKC1636" s="107"/>
      <c r="KKD1636" s="2"/>
      <c r="KKE1636" s="15"/>
      <c r="KKF1636" s="15"/>
      <c r="KKG1636" s="80"/>
      <c r="KKH1636" s="52"/>
      <c r="KKI1636" s="69"/>
      <c r="KKJ1636" s="69"/>
      <c r="KKK1636" s="69"/>
      <c r="KKL1636" s="107"/>
      <c r="KKM1636" s="2"/>
      <c r="KKN1636" s="15"/>
      <c r="KKO1636" s="15"/>
      <c r="KKP1636" s="80"/>
      <c r="KKQ1636" s="52"/>
      <c r="KKR1636" s="69"/>
      <c r="KKS1636" s="69"/>
      <c r="KKT1636" s="69"/>
      <c r="KKU1636" s="107"/>
      <c r="KKV1636" s="2"/>
      <c r="KKW1636" s="15"/>
      <c r="KKX1636" s="15"/>
      <c r="KKY1636" s="80"/>
      <c r="KKZ1636" s="52"/>
      <c r="KLA1636" s="69"/>
      <c r="KLB1636" s="69"/>
      <c r="KLC1636" s="69"/>
      <c r="KLD1636" s="107"/>
      <c r="KLE1636" s="2"/>
      <c r="KLF1636" s="15"/>
      <c r="KLG1636" s="15"/>
      <c r="KLH1636" s="80"/>
      <c r="KLI1636" s="52"/>
      <c r="KLJ1636" s="69"/>
      <c r="KLK1636" s="69"/>
      <c r="KLL1636" s="69"/>
      <c r="KLM1636" s="107"/>
      <c r="KLN1636" s="2"/>
      <c r="KLO1636" s="15"/>
      <c r="KLP1636" s="15"/>
      <c r="KLQ1636" s="80"/>
      <c r="KLR1636" s="52"/>
      <c r="KLS1636" s="69"/>
      <c r="KLT1636" s="69"/>
      <c r="KLU1636" s="69"/>
      <c r="KLV1636" s="107"/>
      <c r="KLW1636" s="2"/>
      <c r="KLX1636" s="15"/>
      <c r="KLY1636" s="15"/>
      <c r="KLZ1636" s="80"/>
      <c r="KMA1636" s="52"/>
      <c r="KMB1636" s="69"/>
      <c r="KMC1636" s="69"/>
      <c r="KMD1636" s="69"/>
      <c r="KME1636" s="107"/>
      <c r="KMF1636" s="2"/>
      <c r="KMG1636" s="15"/>
      <c r="KMH1636" s="15"/>
      <c r="KMI1636" s="80"/>
      <c r="KMJ1636" s="52"/>
      <c r="KMK1636" s="69"/>
      <c r="KML1636" s="69"/>
      <c r="KMM1636" s="69"/>
      <c r="KMN1636" s="107"/>
      <c r="KMO1636" s="2"/>
      <c r="KMP1636" s="15"/>
      <c r="KMQ1636" s="15"/>
      <c r="KMR1636" s="80"/>
      <c r="KMS1636" s="52"/>
      <c r="KMT1636" s="69"/>
      <c r="KMU1636" s="69"/>
      <c r="KMV1636" s="69"/>
      <c r="KMW1636" s="107"/>
      <c r="KMX1636" s="2"/>
      <c r="KMY1636" s="15"/>
      <c r="KMZ1636" s="15"/>
      <c r="KNA1636" s="80"/>
      <c r="KNB1636" s="52"/>
      <c r="KNC1636" s="69"/>
      <c r="KND1636" s="69"/>
      <c r="KNE1636" s="69"/>
      <c r="KNF1636" s="107"/>
      <c r="KNG1636" s="2"/>
      <c r="KNH1636" s="15"/>
      <c r="KNI1636" s="15"/>
      <c r="KNJ1636" s="80"/>
      <c r="KNK1636" s="52"/>
      <c r="KNL1636" s="69"/>
      <c r="KNM1636" s="69"/>
      <c r="KNN1636" s="69"/>
      <c r="KNO1636" s="107"/>
      <c r="KNP1636" s="2"/>
      <c r="KNQ1636" s="15"/>
      <c r="KNR1636" s="15"/>
      <c r="KNS1636" s="80"/>
      <c r="KNT1636" s="52"/>
      <c r="KNU1636" s="69"/>
      <c r="KNV1636" s="69"/>
      <c r="KNW1636" s="69"/>
      <c r="KNX1636" s="107"/>
      <c r="KNY1636" s="2"/>
      <c r="KNZ1636" s="15"/>
      <c r="KOA1636" s="15"/>
      <c r="KOB1636" s="80"/>
      <c r="KOC1636" s="52"/>
      <c r="KOD1636" s="69"/>
      <c r="KOE1636" s="69"/>
      <c r="KOF1636" s="69"/>
      <c r="KOG1636" s="107"/>
      <c r="KOH1636" s="2"/>
      <c r="KOI1636" s="15"/>
      <c r="KOJ1636" s="15"/>
      <c r="KOK1636" s="80"/>
      <c r="KOL1636" s="52"/>
      <c r="KOM1636" s="69"/>
      <c r="KON1636" s="69"/>
      <c r="KOO1636" s="69"/>
      <c r="KOP1636" s="107"/>
      <c r="KOQ1636" s="2"/>
      <c r="KOR1636" s="15"/>
      <c r="KOS1636" s="15"/>
      <c r="KOT1636" s="80"/>
      <c r="KOU1636" s="52"/>
      <c r="KOV1636" s="69"/>
      <c r="KOW1636" s="69"/>
      <c r="KOX1636" s="69"/>
      <c r="KOY1636" s="107"/>
      <c r="KOZ1636" s="2"/>
      <c r="KPA1636" s="15"/>
      <c r="KPB1636" s="15"/>
      <c r="KPC1636" s="80"/>
      <c r="KPD1636" s="52"/>
      <c r="KPE1636" s="69"/>
      <c r="KPF1636" s="69"/>
      <c r="KPG1636" s="69"/>
      <c r="KPH1636" s="107"/>
      <c r="KPI1636" s="2"/>
      <c r="KPJ1636" s="15"/>
      <c r="KPK1636" s="15"/>
      <c r="KPL1636" s="80"/>
      <c r="KPM1636" s="52"/>
      <c r="KPN1636" s="69"/>
      <c r="KPO1636" s="69"/>
      <c r="KPP1636" s="69"/>
      <c r="KPQ1636" s="107"/>
      <c r="KPR1636" s="2"/>
      <c r="KPS1636" s="15"/>
      <c r="KPT1636" s="15"/>
      <c r="KPU1636" s="80"/>
      <c r="KPV1636" s="52"/>
      <c r="KPW1636" s="69"/>
      <c r="KPX1636" s="69"/>
      <c r="KPY1636" s="69"/>
      <c r="KPZ1636" s="107"/>
      <c r="KQA1636" s="2"/>
      <c r="KQB1636" s="15"/>
      <c r="KQC1636" s="15"/>
      <c r="KQD1636" s="80"/>
      <c r="KQE1636" s="52"/>
      <c r="KQF1636" s="69"/>
      <c r="KQG1636" s="69"/>
      <c r="KQH1636" s="69"/>
      <c r="KQI1636" s="107"/>
      <c r="KQJ1636" s="2"/>
      <c r="KQK1636" s="15"/>
      <c r="KQL1636" s="15"/>
      <c r="KQM1636" s="80"/>
      <c r="KQN1636" s="52"/>
      <c r="KQO1636" s="69"/>
      <c r="KQP1636" s="69"/>
      <c r="KQQ1636" s="69"/>
      <c r="KQR1636" s="107"/>
      <c r="KQS1636" s="2"/>
      <c r="KQT1636" s="15"/>
      <c r="KQU1636" s="15"/>
      <c r="KQV1636" s="80"/>
      <c r="KQW1636" s="52"/>
      <c r="KQX1636" s="69"/>
      <c r="KQY1636" s="69"/>
      <c r="KQZ1636" s="69"/>
      <c r="KRA1636" s="107"/>
      <c r="KRB1636" s="2"/>
      <c r="KRC1636" s="15"/>
      <c r="KRD1636" s="15"/>
      <c r="KRE1636" s="80"/>
      <c r="KRF1636" s="52"/>
      <c r="KRG1636" s="69"/>
      <c r="KRH1636" s="69"/>
      <c r="KRI1636" s="69"/>
      <c r="KRJ1636" s="107"/>
      <c r="KRK1636" s="2"/>
      <c r="KRL1636" s="15"/>
      <c r="KRM1636" s="15"/>
      <c r="KRN1636" s="80"/>
      <c r="KRO1636" s="52"/>
      <c r="KRP1636" s="69"/>
      <c r="KRQ1636" s="69"/>
      <c r="KRR1636" s="69"/>
      <c r="KRS1636" s="107"/>
      <c r="KRT1636" s="2"/>
      <c r="KRU1636" s="15"/>
      <c r="KRV1636" s="15"/>
      <c r="KRW1636" s="80"/>
      <c r="KRX1636" s="52"/>
      <c r="KRY1636" s="69"/>
      <c r="KRZ1636" s="69"/>
      <c r="KSA1636" s="69"/>
      <c r="KSB1636" s="107"/>
      <c r="KSC1636" s="2"/>
      <c r="KSD1636" s="15"/>
      <c r="KSE1636" s="15"/>
      <c r="KSF1636" s="80"/>
      <c r="KSG1636" s="52"/>
      <c r="KSH1636" s="69"/>
      <c r="KSI1636" s="69"/>
      <c r="KSJ1636" s="69"/>
      <c r="KSK1636" s="107"/>
      <c r="KSL1636" s="2"/>
      <c r="KSM1636" s="15"/>
      <c r="KSN1636" s="15"/>
      <c r="KSO1636" s="80"/>
      <c r="KSP1636" s="52"/>
      <c r="KSQ1636" s="69"/>
      <c r="KSR1636" s="69"/>
      <c r="KSS1636" s="69"/>
      <c r="KST1636" s="107"/>
      <c r="KSU1636" s="2"/>
      <c r="KSV1636" s="15"/>
      <c r="KSW1636" s="15"/>
      <c r="KSX1636" s="80"/>
      <c r="KSY1636" s="52"/>
      <c r="KSZ1636" s="69"/>
      <c r="KTA1636" s="69"/>
      <c r="KTB1636" s="69"/>
      <c r="KTC1636" s="107"/>
      <c r="KTD1636" s="2"/>
      <c r="KTE1636" s="15"/>
      <c r="KTF1636" s="15"/>
      <c r="KTG1636" s="80"/>
      <c r="KTH1636" s="52"/>
      <c r="KTI1636" s="69"/>
      <c r="KTJ1636" s="69"/>
      <c r="KTK1636" s="69"/>
      <c r="KTL1636" s="107"/>
      <c r="KTM1636" s="2"/>
      <c r="KTN1636" s="15"/>
      <c r="KTO1636" s="15"/>
      <c r="KTP1636" s="80"/>
      <c r="KTQ1636" s="52"/>
      <c r="KTR1636" s="69"/>
      <c r="KTS1636" s="69"/>
      <c r="KTT1636" s="69"/>
      <c r="KTU1636" s="107"/>
      <c r="KTV1636" s="2"/>
      <c r="KTW1636" s="15"/>
      <c r="KTX1636" s="15"/>
      <c r="KTY1636" s="80"/>
      <c r="KTZ1636" s="52"/>
      <c r="KUA1636" s="69"/>
      <c r="KUB1636" s="69"/>
      <c r="KUC1636" s="69"/>
      <c r="KUD1636" s="107"/>
      <c r="KUE1636" s="2"/>
      <c r="KUF1636" s="15"/>
      <c r="KUG1636" s="15"/>
      <c r="KUH1636" s="80"/>
      <c r="KUI1636" s="52"/>
      <c r="KUJ1636" s="69"/>
      <c r="KUK1636" s="69"/>
      <c r="KUL1636" s="69"/>
      <c r="KUM1636" s="107"/>
      <c r="KUN1636" s="2"/>
      <c r="KUO1636" s="15"/>
      <c r="KUP1636" s="15"/>
      <c r="KUQ1636" s="80"/>
      <c r="KUR1636" s="52"/>
      <c r="KUS1636" s="69"/>
      <c r="KUT1636" s="69"/>
      <c r="KUU1636" s="69"/>
      <c r="KUV1636" s="107"/>
      <c r="KUW1636" s="2"/>
      <c r="KUX1636" s="15"/>
      <c r="KUY1636" s="15"/>
      <c r="KUZ1636" s="80"/>
      <c r="KVA1636" s="52"/>
      <c r="KVB1636" s="69"/>
      <c r="KVC1636" s="69"/>
      <c r="KVD1636" s="69"/>
      <c r="KVE1636" s="107"/>
      <c r="KVF1636" s="2"/>
      <c r="KVG1636" s="15"/>
      <c r="KVH1636" s="15"/>
      <c r="KVI1636" s="80"/>
      <c r="KVJ1636" s="52"/>
      <c r="KVK1636" s="69"/>
      <c r="KVL1636" s="69"/>
      <c r="KVM1636" s="69"/>
      <c r="KVN1636" s="107"/>
      <c r="KVO1636" s="2"/>
      <c r="KVP1636" s="15"/>
      <c r="KVQ1636" s="15"/>
      <c r="KVR1636" s="80"/>
      <c r="KVS1636" s="52"/>
      <c r="KVT1636" s="69"/>
      <c r="KVU1636" s="69"/>
      <c r="KVV1636" s="69"/>
      <c r="KVW1636" s="107"/>
      <c r="KVX1636" s="2"/>
      <c r="KVY1636" s="15"/>
      <c r="KVZ1636" s="15"/>
      <c r="KWA1636" s="80"/>
      <c r="KWB1636" s="52"/>
      <c r="KWC1636" s="69"/>
      <c r="KWD1636" s="69"/>
      <c r="KWE1636" s="69"/>
      <c r="KWF1636" s="107"/>
      <c r="KWG1636" s="2"/>
      <c r="KWH1636" s="15"/>
      <c r="KWI1636" s="15"/>
      <c r="KWJ1636" s="80"/>
      <c r="KWK1636" s="52"/>
      <c r="KWL1636" s="69"/>
      <c r="KWM1636" s="69"/>
      <c r="KWN1636" s="69"/>
      <c r="KWO1636" s="107"/>
      <c r="KWP1636" s="2"/>
      <c r="KWQ1636" s="15"/>
      <c r="KWR1636" s="15"/>
      <c r="KWS1636" s="80"/>
      <c r="KWT1636" s="52"/>
      <c r="KWU1636" s="69"/>
      <c r="KWV1636" s="69"/>
      <c r="KWW1636" s="69"/>
      <c r="KWX1636" s="107"/>
      <c r="KWY1636" s="2"/>
      <c r="KWZ1636" s="15"/>
      <c r="KXA1636" s="15"/>
      <c r="KXB1636" s="80"/>
      <c r="KXC1636" s="52"/>
      <c r="KXD1636" s="69"/>
      <c r="KXE1636" s="69"/>
      <c r="KXF1636" s="69"/>
      <c r="KXG1636" s="107"/>
      <c r="KXH1636" s="2"/>
      <c r="KXI1636" s="15"/>
      <c r="KXJ1636" s="15"/>
      <c r="KXK1636" s="80"/>
      <c r="KXL1636" s="52"/>
      <c r="KXM1636" s="69"/>
      <c r="KXN1636" s="69"/>
      <c r="KXO1636" s="69"/>
      <c r="KXP1636" s="107"/>
      <c r="KXQ1636" s="2"/>
      <c r="KXR1636" s="15"/>
      <c r="KXS1636" s="15"/>
      <c r="KXT1636" s="80"/>
      <c r="KXU1636" s="52"/>
      <c r="KXV1636" s="69"/>
      <c r="KXW1636" s="69"/>
      <c r="KXX1636" s="69"/>
      <c r="KXY1636" s="107"/>
      <c r="KXZ1636" s="2"/>
      <c r="KYA1636" s="15"/>
      <c r="KYB1636" s="15"/>
      <c r="KYC1636" s="80"/>
      <c r="KYD1636" s="52"/>
      <c r="KYE1636" s="69"/>
      <c r="KYF1636" s="69"/>
      <c r="KYG1636" s="69"/>
      <c r="KYH1636" s="107"/>
      <c r="KYI1636" s="2"/>
      <c r="KYJ1636" s="15"/>
      <c r="KYK1636" s="15"/>
      <c r="KYL1636" s="80"/>
      <c r="KYM1636" s="52"/>
      <c r="KYN1636" s="69"/>
      <c r="KYO1636" s="69"/>
      <c r="KYP1636" s="69"/>
      <c r="KYQ1636" s="107"/>
      <c r="KYR1636" s="2"/>
      <c r="KYS1636" s="15"/>
      <c r="KYT1636" s="15"/>
      <c r="KYU1636" s="80"/>
      <c r="KYV1636" s="52"/>
      <c r="KYW1636" s="69"/>
      <c r="KYX1636" s="69"/>
      <c r="KYY1636" s="69"/>
      <c r="KYZ1636" s="107"/>
      <c r="KZA1636" s="2"/>
      <c r="KZB1636" s="15"/>
      <c r="KZC1636" s="15"/>
      <c r="KZD1636" s="80"/>
      <c r="KZE1636" s="52"/>
      <c r="KZF1636" s="69"/>
      <c r="KZG1636" s="69"/>
      <c r="KZH1636" s="69"/>
      <c r="KZI1636" s="107"/>
      <c r="KZJ1636" s="2"/>
      <c r="KZK1636" s="15"/>
      <c r="KZL1636" s="15"/>
      <c r="KZM1636" s="80"/>
      <c r="KZN1636" s="52"/>
      <c r="KZO1636" s="69"/>
      <c r="KZP1636" s="69"/>
      <c r="KZQ1636" s="69"/>
      <c r="KZR1636" s="107"/>
      <c r="KZS1636" s="2"/>
      <c r="KZT1636" s="15"/>
      <c r="KZU1636" s="15"/>
      <c r="KZV1636" s="80"/>
      <c r="KZW1636" s="52"/>
      <c r="KZX1636" s="69"/>
      <c r="KZY1636" s="69"/>
      <c r="KZZ1636" s="69"/>
      <c r="LAA1636" s="107"/>
      <c r="LAB1636" s="2"/>
      <c r="LAC1636" s="15"/>
      <c r="LAD1636" s="15"/>
      <c r="LAE1636" s="80"/>
      <c r="LAF1636" s="52"/>
      <c r="LAG1636" s="69"/>
      <c r="LAH1636" s="69"/>
      <c r="LAI1636" s="69"/>
      <c r="LAJ1636" s="107"/>
      <c r="LAK1636" s="2"/>
      <c r="LAL1636" s="15"/>
      <c r="LAM1636" s="15"/>
      <c r="LAN1636" s="80"/>
      <c r="LAO1636" s="52"/>
      <c r="LAP1636" s="69"/>
      <c r="LAQ1636" s="69"/>
      <c r="LAR1636" s="69"/>
      <c r="LAS1636" s="107"/>
      <c r="LAT1636" s="2"/>
      <c r="LAU1636" s="15"/>
      <c r="LAV1636" s="15"/>
      <c r="LAW1636" s="80"/>
      <c r="LAX1636" s="52"/>
      <c r="LAY1636" s="69"/>
      <c r="LAZ1636" s="69"/>
      <c r="LBA1636" s="69"/>
      <c r="LBB1636" s="107"/>
      <c r="LBC1636" s="2"/>
      <c r="LBD1636" s="15"/>
      <c r="LBE1636" s="15"/>
      <c r="LBF1636" s="80"/>
      <c r="LBG1636" s="52"/>
      <c r="LBH1636" s="69"/>
      <c r="LBI1636" s="69"/>
      <c r="LBJ1636" s="69"/>
      <c r="LBK1636" s="107"/>
      <c r="LBL1636" s="2"/>
      <c r="LBM1636" s="15"/>
      <c r="LBN1636" s="15"/>
      <c r="LBO1636" s="80"/>
      <c r="LBP1636" s="52"/>
      <c r="LBQ1636" s="69"/>
      <c r="LBR1636" s="69"/>
      <c r="LBS1636" s="69"/>
      <c r="LBT1636" s="107"/>
      <c r="LBU1636" s="2"/>
      <c r="LBV1636" s="15"/>
      <c r="LBW1636" s="15"/>
      <c r="LBX1636" s="80"/>
      <c r="LBY1636" s="52"/>
      <c r="LBZ1636" s="69"/>
      <c r="LCA1636" s="69"/>
      <c r="LCB1636" s="69"/>
      <c r="LCC1636" s="107"/>
      <c r="LCD1636" s="2"/>
      <c r="LCE1636" s="15"/>
      <c r="LCF1636" s="15"/>
      <c r="LCG1636" s="80"/>
      <c r="LCH1636" s="52"/>
      <c r="LCI1636" s="69"/>
      <c r="LCJ1636" s="69"/>
      <c r="LCK1636" s="69"/>
      <c r="LCL1636" s="107"/>
      <c r="LCM1636" s="2"/>
      <c r="LCN1636" s="15"/>
      <c r="LCO1636" s="15"/>
      <c r="LCP1636" s="80"/>
      <c r="LCQ1636" s="52"/>
      <c r="LCR1636" s="69"/>
      <c r="LCS1636" s="69"/>
      <c r="LCT1636" s="69"/>
      <c r="LCU1636" s="107"/>
      <c r="LCV1636" s="2"/>
      <c r="LCW1636" s="15"/>
      <c r="LCX1636" s="15"/>
      <c r="LCY1636" s="80"/>
      <c r="LCZ1636" s="52"/>
      <c r="LDA1636" s="69"/>
      <c r="LDB1636" s="69"/>
      <c r="LDC1636" s="69"/>
      <c r="LDD1636" s="107"/>
      <c r="LDE1636" s="2"/>
      <c r="LDF1636" s="15"/>
      <c r="LDG1636" s="15"/>
      <c r="LDH1636" s="80"/>
      <c r="LDI1636" s="52"/>
      <c r="LDJ1636" s="69"/>
      <c r="LDK1636" s="69"/>
      <c r="LDL1636" s="69"/>
      <c r="LDM1636" s="107"/>
      <c r="LDN1636" s="2"/>
      <c r="LDO1636" s="15"/>
      <c r="LDP1636" s="15"/>
      <c r="LDQ1636" s="80"/>
      <c r="LDR1636" s="52"/>
      <c r="LDS1636" s="69"/>
      <c r="LDT1636" s="69"/>
      <c r="LDU1636" s="69"/>
      <c r="LDV1636" s="107"/>
      <c r="LDW1636" s="2"/>
      <c r="LDX1636" s="15"/>
      <c r="LDY1636" s="15"/>
      <c r="LDZ1636" s="80"/>
      <c r="LEA1636" s="52"/>
      <c r="LEB1636" s="69"/>
      <c r="LEC1636" s="69"/>
      <c r="LED1636" s="69"/>
      <c r="LEE1636" s="107"/>
      <c r="LEF1636" s="2"/>
      <c r="LEG1636" s="15"/>
      <c r="LEH1636" s="15"/>
      <c r="LEI1636" s="80"/>
      <c r="LEJ1636" s="52"/>
      <c r="LEK1636" s="69"/>
      <c r="LEL1636" s="69"/>
      <c r="LEM1636" s="69"/>
      <c r="LEN1636" s="107"/>
      <c r="LEO1636" s="2"/>
      <c r="LEP1636" s="15"/>
      <c r="LEQ1636" s="15"/>
      <c r="LER1636" s="80"/>
      <c r="LES1636" s="52"/>
      <c r="LET1636" s="69"/>
      <c r="LEU1636" s="69"/>
      <c r="LEV1636" s="69"/>
      <c r="LEW1636" s="107"/>
      <c r="LEX1636" s="2"/>
      <c r="LEY1636" s="15"/>
      <c r="LEZ1636" s="15"/>
      <c r="LFA1636" s="80"/>
      <c r="LFB1636" s="52"/>
      <c r="LFC1636" s="69"/>
      <c r="LFD1636" s="69"/>
      <c r="LFE1636" s="69"/>
      <c r="LFF1636" s="107"/>
      <c r="LFG1636" s="2"/>
      <c r="LFH1636" s="15"/>
      <c r="LFI1636" s="15"/>
      <c r="LFJ1636" s="80"/>
      <c r="LFK1636" s="52"/>
      <c r="LFL1636" s="69"/>
      <c r="LFM1636" s="69"/>
      <c r="LFN1636" s="69"/>
      <c r="LFO1636" s="107"/>
      <c r="LFP1636" s="2"/>
      <c r="LFQ1636" s="15"/>
      <c r="LFR1636" s="15"/>
      <c r="LFS1636" s="80"/>
      <c r="LFT1636" s="52"/>
      <c r="LFU1636" s="69"/>
      <c r="LFV1636" s="69"/>
      <c r="LFW1636" s="69"/>
      <c r="LFX1636" s="107"/>
      <c r="LFY1636" s="2"/>
      <c r="LFZ1636" s="15"/>
      <c r="LGA1636" s="15"/>
      <c r="LGB1636" s="80"/>
      <c r="LGC1636" s="52"/>
      <c r="LGD1636" s="69"/>
      <c r="LGE1636" s="69"/>
      <c r="LGF1636" s="69"/>
      <c r="LGG1636" s="107"/>
      <c r="LGH1636" s="2"/>
      <c r="LGI1636" s="15"/>
      <c r="LGJ1636" s="15"/>
      <c r="LGK1636" s="80"/>
      <c r="LGL1636" s="52"/>
      <c r="LGM1636" s="69"/>
      <c r="LGN1636" s="69"/>
      <c r="LGO1636" s="69"/>
      <c r="LGP1636" s="107"/>
      <c r="LGQ1636" s="2"/>
      <c r="LGR1636" s="15"/>
      <c r="LGS1636" s="15"/>
      <c r="LGT1636" s="80"/>
      <c r="LGU1636" s="52"/>
      <c r="LGV1636" s="69"/>
      <c r="LGW1636" s="69"/>
      <c r="LGX1636" s="69"/>
      <c r="LGY1636" s="107"/>
      <c r="LGZ1636" s="2"/>
      <c r="LHA1636" s="15"/>
      <c r="LHB1636" s="15"/>
      <c r="LHC1636" s="80"/>
      <c r="LHD1636" s="52"/>
      <c r="LHE1636" s="69"/>
      <c r="LHF1636" s="69"/>
      <c r="LHG1636" s="69"/>
      <c r="LHH1636" s="107"/>
      <c r="LHI1636" s="2"/>
      <c r="LHJ1636" s="15"/>
      <c r="LHK1636" s="15"/>
      <c r="LHL1636" s="80"/>
      <c r="LHM1636" s="52"/>
      <c r="LHN1636" s="69"/>
      <c r="LHO1636" s="69"/>
      <c r="LHP1636" s="69"/>
      <c r="LHQ1636" s="107"/>
      <c r="LHR1636" s="2"/>
      <c r="LHS1636" s="15"/>
      <c r="LHT1636" s="15"/>
      <c r="LHU1636" s="80"/>
      <c r="LHV1636" s="52"/>
      <c r="LHW1636" s="69"/>
      <c r="LHX1636" s="69"/>
      <c r="LHY1636" s="69"/>
      <c r="LHZ1636" s="107"/>
      <c r="LIA1636" s="2"/>
      <c r="LIB1636" s="15"/>
      <c r="LIC1636" s="15"/>
      <c r="LID1636" s="80"/>
      <c r="LIE1636" s="52"/>
      <c r="LIF1636" s="69"/>
      <c r="LIG1636" s="69"/>
      <c r="LIH1636" s="69"/>
      <c r="LII1636" s="107"/>
      <c r="LIJ1636" s="2"/>
      <c r="LIK1636" s="15"/>
      <c r="LIL1636" s="15"/>
      <c r="LIM1636" s="80"/>
      <c r="LIN1636" s="52"/>
      <c r="LIO1636" s="69"/>
      <c r="LIP1636" s="69"/>
      <c r="LIQ1636" s="69"/>
      <c r="LIR1636" s="107"/>
      <c r="LIS1636" s="2"/>
      <c r="LIT1636" s="15"/>
      <c r="LIU1636" s="15"/>
      <c r="LIV1636" s="80"/>
      <c r="LIW1636" s="52"/>
      <c r="LIX1636" s="69"/>
      <c r="LIY1636" s="69"/>
      <c r="LIZ1636" s="69"/>
      <c r="LJA1636" s="107"/>
      <c r="LJB1636" s="2"/>
      <c r="LJC1636" s="15"/>
      <c r="LJD1636" s="15"/>
      <c r="LJE1636" s="80"/>
      <c r="LJF1636" s="52"/>
      <c r="LJG1636" s="69"/>
      <c r="LJH1636" s="69"/>
      <c r="LJI1636" s="69"/>
      <c r="LJJ1636" s="107"/>
      <c r="LJK1636" s="2"/>
      <c r="LJL1636" s="15"/>
      <c r="LJM1636" s="15"/>
      <c r="LJN1636" s="80"/>
      <c r="LJO1636" s="52"/>
      <c r="LJP1636" s="69"/>
      <c r="LJQ1636" s="69"/>
      <c r="LJR1636" s="69"/>
      <c r="LJS1636" s="107"/>
      <c r="LJT1636" s="2"/>
      <c r="LJU1636" s="15"/>
      <c r="LJV1636" s="15"/>
      <c r="LJW1636" s="80"/>
      <c r="LJX1636" s="52"/>
      <c r="LJY1636" s="69"/>
      <c r="LJZ1636" s="69"/>
      <c r="LKA1636" s="69"/>
      <c r="LKB1636" s="107"/>
      <c r="LKC1636" s="2"/>
      <c r="LKD1636" s="15"/>
      <c r="LKE1636" s="15"/>
      <c r="LKF1636" s="80"/>
      <c r="LKG1636" s="52"/>
      <c r="LKH1636" s="69"/>
      <c r="LKI1636" s="69"/>
      <c r="LKJ1636" s="69"/>
      <c r="LKK1636" s="107"/>
      <c r="LKL1636" s="2"/>
      <c r="LKM1636" s="15"/>
      <c r="LKN1636" s="15"/>
      <c r="LKO1636" s="80"/>
      <c r="LKP1636" s="52"/>
      <c r="LKQ1636" s="69"/>
      <c r="LKR1636" s="69"/>
      <c r="LKS1636" s="69"/>
      <c r="LKT1636" s="107"/>
      <c r="LKU1636" s="2"/>
      <c r="LKV1636" s="15"/>
      <c r="LKW1636" s="15"/>
      <c r="LKX1636" s="80"/>
      <c r="LKY1636" s="52"/>
      <c r="LKZ1636" s="69"/>
      <c r="LLA1636" s="69"/>
      <c r="LLB1636" s="69"/>
      <c r="LLC1636" s="107"/>
      <c r="LLD1636" s="2"/>
      <c r="LLE1636" s="15"/>
      <c r="LLF1636" s="15"/>
      <c r="LLG1636" s="80"/>
      <c r="LLH1636" s="52"/>
      <c r="LLI1636" s="69"/>
      <c r="LLJ1636" s="69"/>
      <c r="LLK1636" s="69"/>
      <c r="LLL1636" s="107"/>
      <c r="LLM1636" s="2"/>
      <c r="LLN1636" s="15"/>
      <c r="LLO1636" s="15"/>
      <c r="LLP1636" s="80"/>
      <c r="LLQ1636" s="52"/>
      <c r="LLR1636" s="69"/>
      <c r="LLS1636" s="69"/>
      <c r="LLT1636" s="69"/>
      <c r="LLU1636" s="107"/>
      <c r="LLV1636" s="2"/>
      <c r="LLW1636" s="15"/>
      <c r="LLX1636" s="15"/>
      <c r="LLY1636" s="80"/>
      <c r="LLZ1636" s="52"/>
      <c r="LMA1636" s="69"/>
      <c r="LMB1636" s="69"/>
      <c r="LMC1636" s="69"/>
      <c r="LMD1636" s="107"/>
      <c r="LME1636" s="2"/>
      <c r="LMF1636" s="15"/>
      <c r="LMG1636" s="15"/>
      <c r="LMH1636" s="80"/>
      <c r="LMI1636" s="52"/>
      <c r="LMJ1636" s="69"/>
      <c r="LMK1636" s="69"/>
      <c r="LML1636" s="69"/>
      <c r="LMM1636" s="107"/>
      <c r="LMN1636" s="2"/>
      <c r="LMO1636" s="15"/>
      <c r="LMP1636" s="15"/>
      <c r="LMQ1636" s="80"/>
      <c r="LMR1636" s="52"/>
      <c r="LMS1636" s="69"/>
      <c r="LMT1636" s="69"/>
      <c r="LMU1636" s="69"/>
      <c r="LMV1636" s="107"/>
      <c r="LMW1636" s="2"/>
      <c r="LMX1636" s="15"/>
      <c r="LMY1636" s="15"/>
      <c r="LMZ1636" s="80"/>
      <c r="LNA1636" s="52"/>
      <c r="LNB1636" s="69"/>
      <c r="LNC1636" s="69"/>
      <c r="LND1636" s="69"/>
      <c r="LNE1636" s="107"/>
      <c r="LNF1636" s="2"/>
      <c r="LNG1636" s="15"/>
      <c r="LNH1636" s="15"/>
      <c r="LNI1636" s="80"/>
      <c r="LNJ1636" s="52"/>
      <c r="LNK1636" s="69"/>
      <c r="LNL1636" s="69"/>
      <c r="LNM1636" s="69"/>
      <c r="LNN1636" s="107"/>
      <c r="LNO1636" s="2"/>
      <c r="LNP1636" s="15"/>
      <c r="LNQ1636" s="15"/>
      <c r="LNR1636" s="80"/>
      <c r="LNS1636" s="52"/>
      <c r="LNT1636" s="69"/>
      <c r="LNU1636" s="69"/>
      <c r="LNV1636" s="69"/>
      <c r="LNW1636" s="107"/>
      <c r="LNX1636" s="2"/>
      <c r="LNY1636" s="15"/>
      <c r="LNZ1636" s="15"/>
      <c r="LOA1636" s="80"/>
      <c r="LOB1636" s="52"/>
      <c r="LOC1636" s="69"/>
      <c r="LOD1636" s="69"/>
      <c r="LOE1636" s="69"/>
      <c r="LOF1636" s="107"/>
      <c r="LOG1636" s="2"/>
      <c r="LOH1636" s="15"/>
      <c r="LOI1636" s="15"/>
      <c r="LOJ1636" s="80"/>
      <c r="LOK1636" s="52"/>
      <c r="LOL1636" s="69"/>
      <c r="LOM1636" s="69"/>
      <c r="LON1636" s="69"/>
      <c r="LOO1636" s="107"/>
      <c r="LOP1636" s="2"/>
      <c r="LOQ1636" s="15"/>
      <c r="LOR1636" s="15"/>
      <c r="LOS1636" s="80"/>
      <c r="LOT1636" s="52"/>
      <c r="LOU1636" s="69"/>
      <c r="LOV1636" s="69"/>
      <c r="LOW1636" s="69"/>
      <c r="LOX1636" s="107"/>
      <c r="LOY1636" s="2"/>
      <c r="LOZ1636" s="15"/>
      <c r="LPA1636" s="15"/>
      <c r="LPB1636" s="80"/>
      <c r="LPC1636" s="52"/>
      <c r="LPD1636" s="69"/>
      <c r="LPE1636" s="69"/>
      <c r="LPF1636" s="69"/>
      <c r="LPG1636" s="107"/>
      <c r="LPH1636" s="2"/>
      <c r="LPI1636" s="15"/>
      <c r="LPJ1636" s="15"/>
      <c r="LPK1636" s="80"/>
      <c r="LPL1636" s="52"/>
      <c r="LPM1636" s="69"/>
      <c r="LPN1636" s="69"/>
      <c r="LPO1636" s="69"/>
      <c r="LPP1636" s="107"/>
      <c r="LPQ1636" s="2"/>
      <c r="LPR1636" s="15"/>
      <c r="LPS1636" s="15"/>
      <c r="LPT1636" s="80"/>
      <c r="LPU1636" s="52"/>
      <c r="LPV1636" s="69"/>
      <c r="LPW1636" s="69"/>
      <c r="LPX1636" s="69"/>
      <c r="LPY1636" s="107"/>
      <c r="LPZ1636" s="2"/>
      <c r="LQA1636" s="15"/>
      <c r="LQB1636" s="15"/>
      <c r="LQC1636" s="80"/>
      <c r="LQD1636" s="52"/>
      <c r="LQE1636" s="69"/>
      <c r="LQF1636" s="69"/>
      <c r="LQG1636" s="69"/>
      <c r="LQH1636" s="107"/>
      <c r="LQI1636" s="2"/>
      <c r="LQJ1636" s="15"/>
      <c r="LQK1636" s="15"/>
      <c r="LQL1636" s="80"/>
      <c r="LQM1636" s="52"/>
      <c r="LQN1636" s="69"/>
      <c r="LQO1636" s="69"/>
      <c r="LQP1636" s="69"/>
      <c r="LQQ1636" s="107"/>
      <c r="LQR1636" s="2"/>
      <c r="LQS1636" s="15"/>
      <c r="LQT1636" s="15"/>
      <c r="LQU1636" s="80"/>
      <c r="LQV1636" s="52"/>
      <c r="LQW1636" s="69"/>
      <c r="LQX1636" s="69"/>
      <c r="LQY1636" s="69"/>
      <c r="LQZ1636" s="107"/>
      <c r="LRA1636" s="2"/>
      <c r="LRB1636" s="15"/>
      <c r="LRC1636" s="15"/>
      <c r="LRD1636" s="80"/>
      <c r="LRE1636" s="52"/>
      <c r="LRF1636" s="69"/>
      <c r="LRG1636" s="69"/>
      <c r="LRH1636" s="69"/>
      <c r="LRI1636" s="107"/>
      <c r="LRJ1636" s="2"/>
      <c r="LRK1636" s="15"/>
      <c r="LRL1636" s="15"/>
      <c r="LRM1636" s="80"/>
      <c r="LRN1636" s="52"/>
      <c r="LRO1636" s="69"/>
      <c r="LRP1636" s="69"/>
      <c r="LRQ1636" s="69"/>
      <c r="LRR1636" s="107"/>
      <c r="LRS1636" s="2"/>
      <c r="LRT1636" s="15"/>
      <c r="LRU1636" s="15"/>
      <c r="LRV1636" s="80"/>
      <c r="LRW1636" s="52"/>
      <c r="LRX1636" s="69"/>
      <c r="LRY1636" s="69"/>
      <c r="LRZ1636" s="69"/>
      <c r="LSA1636" s="107"/>
      <c r="LSB1636" s="2"/>
      <c r="LSC1636" s="15"/>
      <c r="LSD1636" s="15"/>
      <c r="LSE1636" s="80"/>
      <c r="LSF1636" s="52"/>
      <c r="LSG1636" s="69"/>
      <c r="LSH1636" s="69"/>
      <c r="LSI1636" s="69"/>
      <c r="LSJ1636" s="107"/>
      <c r="LSK1636" s="2"/>
      <c r="LSL1636" s="15"/>
      <c r="LSM1636" s="15"/>
      <c r="LSN1636" s="80"/>
      <c r="LSO1636" s="52"/>
      <c r="LSP1636" s="69"/>
      <c r="LSQ1636" s="69"/>
      <c r="LSR1636" s="69"/>
      <c r="LSS1636" s="107"/>
      <c r="LST1636" s="2"/>
      <c r="LSU1636" s="15"/>
      <c r="LSV1636" s="15"/>
      <c r="LSW1636" s="80"/>
      <c r="LSX1636" s="52"/>
      <c r="LSY1636" s="69"/>
      <c r="LSZ1636" s="69"/>
      <c r="LTA1636" s="69"/>
      <c r="LTB1636" s="107"/>
      <c r="LTC1636" s="2"/>
      <c r="LTD1636" s="15"/>
      <c r="LTE1636" s="15"/>
      <c r="LTF1636" s="80"/>
      <c r="LTG1636" s="52"/>
      <c r="LTH1636" s="69"/>
      <c r="LTI1636" s="69"/>
      <c r="LTJ1636" s="69"/>
      <c r="LTK1636" s="107"/>
      <c r="LTL1636" s="2"/>
      <c r="LTM1636" s="15"/>
      <c r="LTN1636" s="15"/>
      <c r="LTO1636" s="80"/>
      <c r="LTP1636" s="52"/>
      <c r="LTQ1636" s="69"/>
      <c r="LTR1636" s="69"/>
      <c r="LTS1636" s="69"/>
      <c r="LTT1636" s="107"/>
      <c r="LTU1636" s="2"/>
      <c r="LTV1636" s="15"/>
      <c r="LTW1636" s="15"/>
      <c r="LTX1636" s="80"/>
      <c r="LTY1636" s="52"/>
      <c r="LTZ1636" s="69"/>
      <c r="LUA1636" s="69"/>
      <c r="LUB1636" s="69"/>
      <c r="LUC1636" s="107"/>
      <c r="LUD1636" s="2"/>
      <c r="LUE1636" s="15"/>
      <c r="LUF1636" s="15"/>
      <c r="LUG1636" s="80"/>
      <c r="LUH1636" s="52"/>
      <c r="LUI1636" s="69"/>
      <c r="LUJ1636" s="69"/>
      <c r="LUK1636" s="69"/>
      <c r="LUL1636" s="107"/>
      <c r="LUM1636" s="2"/>
      <c r="LUN1636" s="15"/>
      <c r="LUO1636" s="15"/>
      <c r="LUP1636" s="80"/>
      <c r="LUQ1636" s="52"/>
      <c r="LUR1636" s="69"/>
      <c r="LUS1636" s="69"/>
      <c r="LUT1636" s="69"/>
      <c r="LUU1636" s="107"/>
      <c r="LUV1636" s="2"/>
      <c r="LUW1636" s="15"/>
      <c r="LUX1636" s="15"/>
      <c r="LUY1636" s="80"/>
      <c r="LUZ1636" s="52"/>
      <c r="LVA1636" s="69"/>
      <c r="LVB1636" s="69"/>
      <c r="LVC1636" s="69"/>
      <c r="LVD1636" s="107"/>
      <c r="LVE1636" s="2"/>
      <c r="LVF1636" s="15"/>
      <c r="LVG1636" s="15"/>
      <c r="LVH1636" s="80"/>
      <c r="LVI1636" s="52"/>
      <c r="LVJ1636" s="69"/>
      <c r="LVK1636" s="69"/>
      <c r="LVL1636" s="69"/>
      <c r="LVM1636" s="107"/>
      <c r="LVN1636" s="2"/>
      <c r="LVO1636" s="15"/>
      <c r="LVP1636" s="15"/>
      <c r="LVQ1636" s="80"/>
      <c r="LVR1636" s="52"/>
      <c r="LVS1636" s="69"/>
      <c r="LVT1636" s="69"/>
      <c r="LVU1636" s="69"/>
      <c r="LVV1636" s="107"/>
      <c r="LVW1636" s="2"/>
      <c r="LVX1636" s="15"/>
      <c r="LVY1636" s="15"/>
      <c r="LVZ1636" s="80"/>
      <c r="LWA1636" s="52"/>
      <c r="LWB1636" s="69"/>
      <c r="LWC1636" s="69"/>
      <c r="LWD1636" s="69"/>
      <c r="LWE1636" s="107"/>
      <c r="LWF1636" s="2"/>
      <c r="LWG1636" s="15"/>
      <c r="LWH1636" s="15"/>
      <c r="LWI1636" s="80"/>
      <c r="LWJ1636" s="52"/>
      <c r="LWK1636" s="69"/>
      <c r="LWL1636" s="69"/>
      <c r="LWM1636" s="69"/>
      <c r="LWN1636" s="107"/>
      <c r="LWO1636" s="2"/>
      <c r="LWP1636" s="15"/>
      <c r="LWQ1636" s="15"/>
      <c r="LWR1636" s="80"/>
      <c r="LWS1636" s="52"/>
      <c r="LWT1636" s="69"/>
      <c r="LWU1636" s="69"/>
      <c r="LWV1636" s="69"/>
      <c r="LWW1636" s="107"/>
      <c r="LWX1636" s="2"/>
      <c r="LWY1636" s="15"/>
      <c r="LWZ1636" s="15"/>
      <c r="LXA1636" s="80"/>
      <c r="LXB1636" s="52"/>
      <c r="LXC1636" s="69"/>
      <c r="LXD1636" s="69"/>
      <c r="LXE1636" s="69"/>
      <c r="LXF1636" s="107"/>
      <c r="LXG1636" s="2"/>
      <c r="LXH1636" s="15"/>
      <c r="LXI1636" s="15"/>
      <c r="LXJ1636" s="80"/>
      <c r="LXK1636" s="52"/>
      <c r="LXL1636" s="69"/>
      <c r="LXM1636" s="69"/>
      <c r="LXN1636" s="69"/>
      <c r="LXO1636" s="107"/>
      <c r="LXP1636" s="2"/>
      <c r="LXQ1636" s="15"/>
      <c r="LXR1636" s="15"/>
      <c r="LXS1636" s="80"/>
      <c r="LXT1636" s="52"/>
      <c r="LXU1636" s="69"/>
      <c r="LXV1636" s="69"/>
      <c r="LXW1636" s="69"/>
      <c r="LXX1636" s="107"/>
      <c r="LXY1636" s="2"/>
      <c r="LXZ1636" s="15"/>
      <c r="LYA1636" s="15"/>
      <c r="LYB1636" s="80"/>
      <c r="LYC1636" s="52"/>
      <c r="LYD1636" s="69"/>
      <c r="LYE1636" s="69"/>
      <c r="LYF1636" s="69"/>
      <c r="LYG1636" s="107"/>
      <c r="LYH1636" s="2"/>
      <c r="LYI1636" s="15"/>
      <c r="LYJ1636" s="15"/>
      <c r="LYK1636" s="80"/>
      <c r="LYL1636" s="52"/>
      <c r="LYM1636" s="69"/>
      <c r="LYN1636" s="69"/>
      <c r="LYO1636" s="69"/>
      <c r="LYP1636" s="107"/>
      <c r="LYQ1636" s="2"/>
      <c r="LYR1636" s="15"/>
      <c r="LYS1636" s="15"/>
      <c r="LYT1636" s="80"/>
      <c r="LYU1636" s="52"/>
      <c r="LYV1636" s="69"/>
      <c r="LYW1636" s="69"/>
      <c r="LYX1636" s="69"/>
      <c r="LYY1636" s="107"/>
      <c r="LYZ1636" s="2"/>
      <c r="LZA1636" s="15"/>
      <c r="LZB1636" s="15"/>
      <c r="LZC1636" s="80"/>
      <c r="LZD1636" s="52"/>
      <c r="LZE1636" s="69"/>
      <c r="LZF1636" s="69"/>
      <c r="LZG1636" s="69"/>
      <c r="LZH1636" s="107"/>
      <c r="LZI1636" s="2"/>
      <c r="LZJ1636" s="15"/>
      <c r="LZK1636" s="15"/>
      <c r="LZL1636" s="80"/>
      <c r="LZM1636" s="52"/>
      <c r="LZN1636" s="69"/>
      <c r="LZO1636" s="69"/>
      <c r="LZP1636" s="69"/>
      <c r="LZQ1636" s="107"/>
      <c r="LZR1636" s="2"/>
      <c r="LZS1636" s="15"/>
      <c r="LZT1636" s="15"/>
      <c r="LZU1636" s="80"/>
      <c r="LZV1636" s="52"/>
      <c r="LZW1636" s="69"/>
      <c r="LZX1636" s="69"/>
      <c r="LZY1636" s="69"/>
      <c r="LZZ1636" s="107"/>
      <c r="MAA1636" s="2"/>
      <c r="MAB1636" s="15"/>
      <c r="MAC1636" s="15"/>
      <c r="MAD1636" s="80"/>
      <c r="MAE1636" s="52"/>
      <c r="MAF1636" s="69"/>
      <c r="MAG1636" s="69"/>
      <c r="MAH1636" s="69"/>
      <c r="MAI1636" s="107"/>
      <c r="MAJ1636" s="2"/>
      <c r="MAK1636" s="15"/>
      <c r="MAL1636" s="15"/>
      <c r="MAM1636" s="80"/>
      <c r="MAN1636" s="52"/>
      <c r="MAO1636" s="69"/>
      <c r="MAP1636" s="69"/>
      <c r="MAQ1636" s="69"/>
      <c r="MAR1636" s="107"/>
      <c r="MAS1636" s="2"/>
      <c r="MAT1636" s="15"/>
      <c r="MAU1636" s="15"/>
      <c r="MAV1636" s="80"/>
      <c r="MAW1636" s="52"/>
      <c r="MAX1636" s="69"/>
      <c r="MAY1636" s="69"/>
      <c r="MAZ1636" s="69"/>
      <c r="MBA1636" s="107"/>
      <c r="MBB1636" s="2"/>
      <c r="MBC1636" s="15"/>
      <c r="MBD1636" s="15"/>
      <c r="MBE1636" s="80"/>
      <c r="MBF1636" s="52"/>
      <c r="MBG1636" s="69"/>
      <c r="MBH1636" s="69"/>
      <c r="MBI1636" s="69"/>
      <c r="MBJ1636" s="107"/>
      <c r="MBK1636" s="2"/>
      <c r="MBL1636" s="15"/>
      <c r="MBM1636" s="15"/>
      <c r="MBN1636" s="80"/>
      <c r="MBO1636" s="52"/>
      <c r="MBP1636" s="69"/>
      <c r="MBQ1636" s="69"/>
      <c r="MBR1636" s="69"/>
      <c r="MBS1636" s="107"/>
      <c r="MBT1636" s="2"/>
      <c r="MBU1636" s="15"/>
      <c r="MBV1636" s="15"/>
      <c r="MBW1636" s="80"/>
      <c r="MBX1636" s="52"/>
      <c r="MBY1636" s="69"/>
      <c r="MBZ1636" s="69"/>
      <c r="MCA1636" s="69"/>
      <c r="MCB1636" s="107"/>
      <c r="MCC1636" s="2"/>
      <c r="MCD1636" s="15"/>
      <c r="MCE1636" s="15"/>
      <c r="MCF1636" s="80"/>
      <c r="MCG1636" s="52"/>
      <c r="MCH1636" s="69"/>
      <c r="MCI1636" s="69"/>
      <c r="MCJ1636" s="69"/>
      <c r="MCK1636" s="107"/>
      <c r="MCL1636" s="2"/>
      <c r="MCM1636" s="15"/>
      <c r="MCN1636" s="15"/>
      <c r="MCO1636" s="80"/>
      <c r="MCP1636" s="52"/>
      <c r="MCQ1636" s="69"/>
      <c r="MCR1636" s="69"/>
      <c r="MCS1636" s="69"/>
      <c r="MCT1636" s="107"/>
      <c r="MCU1636" s="2"/>
      <c r="MCV1636" s="15"/>
      <c r="MCW1636" s="15"/>
      <c r="MCX1636" s="80"/>
      <c r="MCY1636" s="52"/>
      <c r="MCZ1636" s="69"/>
      <c r="MDA1636" s="69"/>
      <c r="MDB1636" s="69"/>
      <c r="MDC1636" s="107"/>
      <c r="MDD1636" s="2"/>
      <c r="MDE1636" s="15"/>
      <c r="MDF1636" s="15"/>
      <c r="MDG1636" s="80"/>
      <c r="MDH1636" s="52"/>
      <c r="MDI1636" s="69"/>
      <c r="MDJ1636" s="69"/>
      <c r="MDK1636" s="69"/>
      <c r="MDL1636" s="107"/>
      <c r="MDM1636" s="2"/>
      <c r="MDN1636" s="15"/>
      <c r="MDO1636" s="15"/>
      <c r="MDP1636" s="80"/>
      <c r="MDQ1636" s="52"/>
      <c r="MDR1636" s="69"/>
      <c r="MDS1636" s="69"/>
      <c r="MDT1636" s="69"/>
      <c r="MDU1636" s="107"/>
      <c r="MDV1636" s="2"/>
      <c r="MDW1636" s="15"/>
      <c r="MDX1636" s="15"/>
      <c r="MDY1636" s="80"/>
      <c r="MDZ1636" s="52"/>
      <c r="MEA1636" s="69"/>
      <c r="MEB1636" s="69"/>
      <c r="MEC1636" s="69"/>
      <c r="MED1636" s="107"/>
      <c r="MEE1636" s="2"/>
      <c r="MEF1636" s="15"/>
      <c r="MEG1636" s="15"/>
      <c r="MEH1636" s="80"/>
      <c r="MEI1636" s="52"/>
      <c r="MEJ1636" s="69"/>
      <c r="MEK1636" s="69"/>
      <c r="MEL1636" s="69"/>
      <c r="MEM1636" s="107"/>
      <c r="MEN1636" s="2"/>
      <c r="MEO1636" s="15"/>
      <c r="MEP1636" s="15"/>
      <c r="MEQ1636" s="80"/>
      <c r="MER1636" s="52"/>
      <c r="MES1636" s="69"/>
      <c r="MET1636" s="69"/>
      <c r="MEU1636" s="69"/>
      <c r="MEV1636" s="107"/>
      <c r="MEW1636" s="2"/>
      <c r="MEX1636" s="15"/>
      <c r="MEY1636" s="15"/>
      <c r="MEZ1636" s="80"/>
      <c r="MFA1636" s="52"/>
      <c r="MFB1636" s="69"/>
      <c r="MFC1636" s="69"/>
      <c r="MFD1636" s="69"/>
      <c r="MFE1636" s="107"/>
      <c r="MFF1636" s="2"/>
      <c r="MFG1636" s="15"/>
      <c r="MFH1636" s="15"/>
      <c r="MFI1636" s="80"/>
      <c r="MFJ1636" s="52"/>
      <c r="MFK1636" s="69"/>
      <c r="MFL1636" s="69"/>
      <c r="MFM1636" s="69"/>
      <c r="MFN1636" s="107"/>
      <c r="MFO1636" s="2"/>
      <c r="MFP1636" s="15"/>
      <c r="MFQ1636" s="15"/>
      <c r="MFR1636" s="80"/>
      <c r="MFS1636" s="52"/>
      <c r="MFT1636" s="69"/>
      <c r="MFU1636" s="69"/>
      <c r="MFV1636" s="69"/>
      <c r="MFW1636" s="107"/>
      <c r="MFX1636" s="2"/>
      <c r="MFY1636" s="15"/>
      <c r="MFZ1636" s="15"/>
      <c r="MGA1636" s="80"/>
      <c r="MGB1636" s="52"/>
      <c r="MGC1636" s="69"/>
      <c r="MGD1636" s="69"/>
      <c r="MGE1636" s="69"/>
      <c r="MGF1636" s="107"/>
      <c r="MGG1636" s="2"/>
      <c r="MGH1636" s="15"/>
      <c r="MGI1636" s="15"/>
      <c r="MGJ1636" s="80"/>
      <c r="MGK1636" s="52"/>
      <c r="MGL1636" s="69"/>
      <c r="MGM1636" s="69"/>
      <c r="MGN1636" s="69"/>
      <c r="MGO1636" s="107"/>
      <c r="MGP1636" s="2"/>
      <c r="MGQ1636" s="15"/>
      <c r="MGR1636" s="15"/>
      <c r="MGS1636" s="80"/>
      <c r="MGT1636" s="52"/>
      <c r="MGU1636" s="69"/>
      <c r="MGV1636" s="69"/>
      <c r="MGW1636" s="69"/>
      <c r="MGX1636" s="107"/>
      <c r="MGY1636" s="2"/>
      <c r="MGZ1636" s="15"/>
      <c r="MHA1636" s="15"/>
      <c r="MHB1636" s="80"/>
      <c r="MHC1636" s="52"/>
      <c r="MHD1636" s="69"/>
      <c r="MHE1636" s="69"/>
      <c r="MHF1636" s="69"/>
      <c r="MHG1636" s="107"/>
      <c r="MHH1636" s="2"/>
      <c r="MHI1636" s="15"/>
      <c r="MHJ1636" s="15"/>
      <c r="MHK1636" s="80"/>
      <c r="MHL1636" s="52"/>
      <c r="MHM1636" s="69"/>
      <c r="MHN1636" s="69"/>
      <c r="MHO1636" s="69"/>
      <c r="MHP1636" s="107"/>
      <c r="MHQ1636" s="2"/>
      <c r="MHR1636" s="15"/>
      <c r="MHS1636" s="15"/>
      <c r="MHT1636" s="80"/>
      <c r="MHU1636" s="52"/>
      <c r="MHV1636" s="69"/>
      <c r="MHW1636" s="69"/>
      <c r="MHX1636" s="69"/>
      <c r="MHY1636" s="107"/>
      <c r="MHZ1636" s="2"/>
      <c r="MIA1636" s="15"/>
      <c r="MIB1636" s="15"/>
      <c r="MIC1636" s="80"/>
      <c r="MID1636" s="52"/>
      <c r="MIE1636" s="69"/>
      <c r="MIF1636" s="69"/>
      <c r="MIG1636" s="69"/>
      <c r="MIH1636" s="107"/>
      <c r="MII1636" s="2"/>
      <c r="MIJ1636" s="15"/>
      <c r="MIK1636" s="15"/>
      <c r="MIL1636" s="80"/>
      <c r="MIM1636" s="52"/>
      <c r="MIN1636" s="69"/>
      <c r="MIO1636" s="69"/>
      <c r="MIP1636" s="69"/>
      <c r="MIQ1636" s="107"/>
      <c r="MIR1636" s="2"/>
      <c r="MIS1636" s="15"/>
      <c r="MIT1636" s="15"/>
      <c r="MIU1636" s="80"/>
      <c r="MIV1636" s="52"/>
      <c r="MIW1636" s="69"/>
      <c r="MIX1636" s="69"/>
      <c r="MIY1636" s="69"/>
      <c r="MIZ1636" s="107"/>
      <c r="MJA1636" s="2"/>
      <c r="MJB1636" s="15"/>
      <c r="MJC1636" s="15"/>
      <c r="MJD1636" s="80"/>
      <c r="MJE1636" s="52"/>
      <c r="MJF1636" s="69"/>
      <c r="MJG1636" s="69"/>
      <c r="MJH1636" s="69"/>
      <c r="MJI1636" s="107"/>
      <c r="MJJ1636" s="2"/>
      <c r="MJK1636" s="15"/>
      <c r="MJL1636" s="15"/>
      <c r="MJM1636" s="80"/>
      <c r="MJN1636" s="52"/>
      <c r="MJO1636" s="69"/>
      <c r="MJP1636" s="69"/>
      <c r="MJQ1636" s="69"/>
      <c r="MJR1636" s="107"/>
      <c r="MJS1636" s="2"/>
      <c r="MJT1636" s="15"/>
      <c r="MJU1636" s="15"/>
      <c r="MJV1636" s="80"/>
      <c r="MJW1636" s="52"/>
      <c r="MJX1636" s="69"/>
      <c r="MJY1636" s="69"/>
      <c r="MJZ1636" s="69"/>
      <c r="MKA1636" s="107"/>
      <c r="MKB1636" s="2"/>
      <c r="MKC1636" s="15"/>
      <c r="MKD1636" s="15"/>
      <c r="MKE1636" s="80"/>
      <c r="MKF1636" s="52"/>
      <c r="MKG1636" s="69"/>
      <c r="MKH1636" s="69"/>
      <c r="MKI1636" s="69"/>
      <c r="MKJ1636" s="107"/>
      <c r="MKK1636" s="2"/>
      <c r="MKL1636" s="15"/>
      <c r="MKM1636" s="15"/>
      <c r="MKN1636" s="80"/>
      <c r="MKO1636" s="52"/>
      <c r="MKP1636" s="69"/>
      <c r="MKQ1636" s="69"/>
      <c r="MKR1636" s="69"/>
      <c r="MKS1636" s="107"/>
      <c r="MKT1636" s="2"/>
      <c r="MKU1636" s="15"/>
      <c r="MKV1636" s="15"/>
      <c r="MKW1636" s="80"/>
      <c r="MKX1636" s="52"/>
      <c r="MKY1636" s="69"/>
      <c r="MKZ1636" s="69"/>
      <c r="MLA1636" s="69"/>
      <c r="MLB1636" s="107"/>
      <c r="MLC1636" s="2"/>
      <c r="MLD1636" s="15"/>
      <c r="MLE1636" s="15"/>
      <c r="MLF1636" s="80"/>
      <c r="MLG1636" s="52"/>
      <c r="MLH1636" s="69"/>
      <c r="MLI1636" s="69"/>
      <c r="MLJ1636" s="69"/>
      <c r="MLK1636" s="107"/>
      <c r="MLL1636" s="2"/>
      <c r="MLM1636" s="15"/>
      <c r="MLN1636" s="15"/>
      <c r="MLO1636" s="80"/>
      <c r="MLP1636" s="52"/>
      <c r="MLQ1636" s="69"/>
      <c r="MLR1636" s="69"/>
      <c r="MLS1636" s="69"/>
      <c r="MLT1636" s="107"/>
      <c r="MLU1636" s="2"/>
      <c r="MLV1636" s="15"/>
      <c r="MLW1636" s="15"/>
      <c r="MLX1636" s="80"/>
      <c r="MLY1636" s="52"/>
      <c r="MLZ1636" s="69"/>
      <c r="MMA1636" s="69"/>
      <c r="MMB1636" s="69"/>
      <c r="MMC1636" s="107"/>
      <c r="MMD1636" s="2"/>
      <c r="MME1636" s="15"/>
      <c r="MMF1636" s="15"/>
      <c r="MMG1636" s="80"/>
      <c r="MMH1636" s="52"/>
      <c r="MMI1636" s="69"/>
      <c r="MMJ1636" s="69"/>
      <c r="MMK1636" s="69"/>
      <c r="MML1636" s="107"/>
      <c r="MMM1636" s="2"/>
      <c r="MMN1636" s="15"/>
      <c r="MMO1636" s="15"/>
      <c r="MMP1636" s="80"/>
      <c r="MMQ1636" s="52"/>
      <c r="MMR1636" s="69"/>
      <c r="MMS1636" s="69"/>
      <c r="MMT1636" s="69"/>
      <c r="MMU1636" s="107"/>
      <c r="MMV1636" s="2"/>
      <c r="MMW1636" s="15"/>
      <c r="MMX1636" s="15"/>
      <c r="MMY1636" s="80"/>
      <c r="MMZ1636" s="52"/>
      <c r="MNA1636" s="69"/>
      <c r="MNB1636" s="69"/>
      <c r="MNC1636" s="69"/>
      <c r="MND1636" s="107"/>
      <c r="MNE1636" s="2"/>
      <c r="MNF1636" s="15"/>
      <c r="MNG1636" s="15"/>
      <c r="MNH1636" s="80"/>
      <c r="MNI1636" s="52"/>
      <c r="MNJ1636" s="69"/>
      <c r="MNK1636" s="69"/>
      <c r="MNL1636" s="69"/>
      <c r="MNM1636" s="107"/>
      <c r="MNN1636" s="2"/>
      <c r="MNO1636" s="15"/>
      <c r="MNP1636" s="15"/>
      <c r="MNQ1636" s="80"/>
      <c r="MNR1636" s="52"/>
      <c r="MNS1636" s="69"/>
      <c r="MNT1636" s="69"/>
      <c r="MNU1636" s="69"/>
      <c r="MNV1636" s="107"/>
      <c r="MNW1636" s="2"/>
      <c r="MNX1636" s="15"/>
      <c r="MNY1636" s="15"/>
      <c r="MNZ1636" s="80"/>
      <c r="MOA1636" s="52"/>
      <c r="MOB1636" s="69"/>
      <c r="MOC1636" s="69"/>
      <c r="MOD1636" s="69"/>
      <c r="MOE1636" s="107"/>
      <c r="MOF1636" s="2"/>
      <c r="MOG1636" s="15"/>
      <c r="MOH1636" s="15"/>
      <c r="MOI1636" s="80"/>
      <c r="MOJ1636" s="52"/>
      <c r="MOK1636" s="69"/>
      <c r="MOL1636" s="69"/>
      <c r="MOM1636" s="69"/>
      <c r="MON1636" s="107"/>
      <c r="MOO1636" s="2"/>
      <c r="MOP1636" s="15"/>
      <c r="MOQ1636" s="15"/>
      <c r="MOR1636" s="80"/>
      <c r="MOS1636" s="52"/>
      <c r="MOT1636" s="69"/>
      <c r="MOU1636" s="69"/>
      <c r="MOV1636" s="69"/>
      <c r="MOW1636" s="107"/>
      <c r="MOX1636" s="2"/>
      <c r="MOY1636" s="15"/>
      <c r="MOZ1636" s="15"/>
      <c r="MPA1636" s="80"/>
      <c r="MPB1636" s="52"/>
      <c r="MPC1636" s="69"/>
      <c r="MPD1636" s="69"/>
      <c r="MPE1636" s="69"/>
      <c r="MPF1636" s="107"/>
      <c r="MPG1636" s="2"/>
      <c r="MPH1636" s="15"/>
      <c r="MPI1636" s="15"/>
      <c r="MPJ1636" s="80"/>
      <c r="MPK1636" s="52"/>
      <c r="MPL1636" s="69"/>
      <c r="MPM1636" s="69"/>
      <c r="MPN1636" s="69"/>
      <c r="MPO1636" s="107"/>
      <c r="MPP1636" s="2"/>
      <c r="MPQ1636" s="15"/>
      <c r="MPR1636" s="15"/>
      <c r="MPS1636" s="80"/>
      <c r="MPT1636" s="52"/>
      <c r="MPU1636" s="69"/>
      <c r="MPV1636" s="69"/>
      <c r="MPW1636" s="69"/>
      <c r="MPX1636" s="107"/>
      <c r="MPY1636" s="2"/>
      <c r="MPZ1636" s="15"/>
      <c r="MQA1636" s="15"/>
      <c r="MQB1636" s="80"/>
      <c r="MQC1636" s="52"/>
      <c r="MQD1636" s="69"/>
      <c r="MQE1636" s="69"/>
      <c r="MQF1636" s="69"/>
      <c r="MQG1636" s="107"/>
      <c r="MQH1636" s="2"/>
      <c r="MQI1636" s="15"/>
      <c r="MQJ1636" s="15"/>
      <c r="MQK1636" s="80"/>
      <c r="MQL1636" s="52"/>
      <c r="MQM1636" s="69"/>
      <c r="MQN1636" s="69"/>
      <c r="MQO1636" s="69"/>
      <c r="MQP1636" s="107"/>
      <c r="MQQ1636" s="2"/>
      <c r="MQR1636" s="15"/>
      <c r="MQS1636" s="15"/>
      <c r="MQT1636" s="80"/>
      <c r="MQU1636" s="52"/>
      <c r="MQV1636" s="69"/>
      <c r="MQW1636" s="69"/>
      <c r="MQX1636" s="69"/>
      <c r="MQY1636" s="107"/>
      <c r="MQZ1636" s="2"/>
      <c r="MRA1636" s="15"/>
      <c r="MRB1636" s="15"/>
      <c r="MRC1636" s="80"/>
      <c r="MRD1636" s="52"/>
      <c r="MRE1636" s="69"/>
      <c r="MRF1636" s="69"/>
      <c r="MRG1636" s="69"/>
      <c r="MRH1636" s="107"/>
      <c r="MRI1636" s="2"/>
      <c r="MRJ1636" s="15"/>
      <c r="MRK1636" s="15"/>
      <c r="MRL1636" s="80"/>
      <c r="MRM1636" s="52"/>
      <c r="MRN1636" s="69"/>
      <c r="MRO1636" s="69"/>
      <c r="MRP1636" s="69"/>
      <c r="MRQ1636" s="107"/>
      <c r="MRR1636" s="2"/>
      <c r="MRS1636" s="15"/>
      <c r="MRT1636" s="15"/>
      <c r="MRU1636" s="80"/>
      <c r="MRV1636" s="52"/>
      <c r="MRW1636" s="69"/>
      <c r="MRX1636" s="69"/>
      <c r="MRY1636" s="69"/>
      <c r="MRZ1636" s="107"/>
      <c r="MSA1636" s="2"/>
      <c r="MSB1636" s="15"/>
      <c r="MSC1636" s="15"/>
      <c r="MSD1636" s="80"/>
      <c r="MSE1636" s="52"/>
      <c r="MSF1636" s="69"/>
      <c r="MSG1636" s="69"/>
      <c r="MSH1636" s="69"/>
      <c r="MSI1636" s="107"/>
      <c r="MSJ1636" s="2"/>
      <c r="MSK1636" s="15"/>
      <c r="MSL1636" s="15"/>
      <c r="MSM1636" s="80"/>
      <c r="MSN1636" s="52"/>
      <c r="MSO1636" s="69"/>
      <c r="MSP1636" s="69"/>
      <c r="MSQ1636" s="69"/>
      <c r="MSR1636" s="107"/>
      <c r="MSS1636" s="2"/>
      <c r="MST1636" s="15"/>
      <c r="MSU1636" s="15"/>
      <c r="MSV1636" s="80"/>
      <c r="MSW1636" s="52"/>
      <c r="MSX1636" s="69"/>
      <c r="MSY1636" s="69"/>
      <c r="MSZ1636" s="69"/>
      <c r="MTA1636" s="107"/>
      <c r="MTB1636" s="2"/>
      <c r="MTC1636" s="15"/>
      <c r="MTD1636" s="15"/>
      <c r="MTE1636" s="80"/>
      <c r="MTF1636" s="52"/>
      <c r="MTG1636" s="69"/>
      <c r="MTH1636" s="69"/>
      <c r="MTI1636" s="69"/>
      <c r="MTJ1636" s="107"/>
      <c r="MTK1636" s="2"/>
      <c r="MTL1636" s="15"/>
      <c r="MTM1636" s="15"/>
      <c r="MTN1636" s="80"/>
      <c r="MTO1636" s="52"/>
      <c r="MTP1636" s="69"/>
      <c r="MTQ1636" s="69"/>
      <c r="MTR1636" s="69"/>
      <c r="MTS1636" s="107"/>
      <c r="MTT1636" s="2"/>
      <c r="MTU1636" s="15"/>
      <c r="MTV1636" s="15"/>
      <c r="MTW1636" s="80"/>
      <c r="MTX1636" s="52"/>
      <c r="MTY1636" s="69"/>
      <c r="MTZ1636" s="69"/>
      <c r="MUA1636" s="69"/>
      <c r="MUB1636" s="107"/>
      <c r="MUC1636" s="2"/>
      <c r="MUD1636" s="15"/>
      <c r="MUE1636" s="15"/>
      <c r="MUF1636" s="80"/>
      <c r="MUG1636" s="52"/>
      <c r="MUH1636" s="69"/>
      <c r="MUI1636" s="69"/>
      <c r="MUJ1636" s="69"/>
      <c r="MUK1636" s="107"/>
      <c r="MUL1636" s="2"/>
      <c r="MUM1636" s="15"/>
      <c r="MUN1636" s="15"/>
      <c r="MUO1636" s="80"/>
      <c r="MUP1636" s="52"/>
      <c r="MUQ1636" s="69"/>
      <c r="MUR1636" s="69"/>
      <c r="MUS1636" s="69"/>
      <c r="MUT1636" s="107"/>
      <c r="MUU1636" s="2"/>
      <c r="MUV1636" s="15"/>
      <c r="MUW1636" s="15"/>
      <c r="MUX1636" s="80"/>
      <c r="MUY1636" s="52"/>
      <c r="MUZ1636" s="69"/>
      <c r="MVA1636" s="69"/>
      <c r="MVB1636" s="69"/>
      <c r="MVC1636" s="107"/>
      <c r="MVD1636" s="2"/>
      <c r="MVE1636" s="15"/>
      <c r="MVF1636" s="15"/>
      <c r="MVG1636" s="80"/>
      <c r="MVH1636" s="52"/>
      <c r="MVI1636" s="69"/>
      <c r="MVJ1636" s="69"/>
      <c r="MVK1636" s="69"/>
      <c r="MVL1636" s="107"/>
      <c r="MVM1636" s="2"/>
      <c r="MVN1636" s="15"/>
      <c r="MVO1636" s="15"/>
      <c r="MVP1636" s="80"/>
      <c r="MVQ1636" s="52"/>
      <c r="MVR1636" s="69"/>
      <c r="MVS1636" s="69"/>
      <c r="MVT1636" s="69"/>
      <c r="MVU1636" s="107"/>
      <c r="MVV1636" s="2"/>
      <c r="MVW1636" s="15"/>
      <c r="MVX1636" s="15"/>
      <c r="MVY1636" s="80"/>
      <c r="MVZ1636" s="52"/>
      <c r="MWA1636" s="69"/>
      <c r="MWB1636" s="69"/>
      <c r="MWC1636" s="69"/>
      <c r="MWD1636" s="107"/>
      <c r="MWE1636" s="2"/>
      <c r="MWF1636" s="15"/>
      <c r="MWG1636" s="15"/>
      <c r="MWH1636" s="80"/>
      <c r="MWI1636" s="52"/>
      <c r="MWJ1636" s="69"/>
      <c r="MWK1636" s="69"/>
      <c r="MWL1636" s="69"/>
      <c r="MWM1636" s="107"/>
      <c r="MWN1636" s="2"/>
      <c r="MWO1636" s="15"/>
      <c r="MWP1636" s="15"/>
      <c r="MWQ1636" s="80"/>
      <c r="MWR1636" s="52"/>
      <c r="MWS1636" s="69"/>
      <c r="MWT1636" s="69"/>
      <c r="MWU1636" s="69"/>
      <c r="MWV1636" s="107"/>
      <c r="MWW1636" s="2"/>
      <c r="MWX1636" s="15"/>
      <c r="MWY1636" s="15"/>
      <c r="MWZ1636" s="80"/>
      <c r="MXA1636" s="52"/>
      <c r="MXB1636" s="69"/>
      <c r="MXC1636" s="69"/>
      <c r="MXD1636" s="69"/>
      <c r="MXE1636" s="107"/>
      <c r="MXF1636" s="2"/>
      <c r="MXG1636" s="15"/>
      <c r="MXH1636" s="15"/>
      <c r="MXI1636" s="80"/>
      <c r="MXJ1636" s="52"/>
      <c r="MXK1636" s="69"/>
      <c r="MXL1636" s="69"/>
      <c r="MXM1636" s="69"/>
      <c r="MXN1636" s="107"/>
      <c r="MXO1636" s="2"/>
      <c r="MXP1636" s="15"/>
      <c r="MXQ1636" s="15"/>
      <c r="MXR1636" s="80"/>
      <c r="MXS1636" s="52"/>
      <c r="MXT1636" s="69"/>
      <c r="MXU1636" s="69"/>
      <c r="MXV1636" s="69"/>
      <c r="MXW1636" s="107"/>
      <c r="MXX1636" s="2"/>
      <c r="MXY1636" s="15"/>
      <c r="MXZ1636" s="15"/>
      <c r="MYA1636" s="80"/>
      <c r="MYB1636" s="52"/>
      <c r="MYC1636" s="69"/>
      <c r="MYD1636" s="69"/>
      <c r="MYE1636" s="69"/>
      <c r="MYF1636" s="107"/>
      <c r="MYG1636" s="2"/>
      <c r="MYH1636" s="15"/>
      <c r="MYI1636" s="15"/>
      <c r="MYJ1636" s="80"/>
      <c r="MYK1636" s="52"/>
      <c r="MYL1636" s="69"/>
      <c r="MYM1636" s="69"/>
      <c r="MYN1636" s="69"/>
      <c r="MYO1636" s="107"/>
      <c r="MYP1636" s="2"/>
      <c r="MYQ1636" s="15"/>
      <c r="MYR1636" s="15"/>
      <c r="MYS1636" s="80"/>
      <c r="MYT1636" s="52"/>
      <c r="MYU1636" s="69"/>
      <c r="MYV1636" s="69"/>
      <c r="MYW1636" s="69"/>
      <c r="MYX1636" s="107"/>
      <c r="MYY1636" s="2"/>
      <c r="MYZ1636" s="15"/>
      <c r="MZA1636" s="15"/>
      <c r="MZB1636" s="80"/>
      <c r="MZC1636" s="52"/>
      <c r="MZD1636" s="69"/>
      <c r="MZE1636" s="69"/>
      <c r="MZF1636" s="69"/>
      <c r="MZG1636" s="107"/>
      <c r="MZH1636" s="2"/>
      <c r="MZI1636" s="15"/>
      <c r="MZJ1636" s="15"/>
      <c r="MZK1636" s="80"/>
      <c r="MZL1636" s="52"/>
      <c r="MZM1636" s="69"/>
      <c r="MZN1636" s="69"/>
      <c r="MZO1636" s="69"/>
      <c r="MZP1636" s="107"/>
      <c r="MZQ1636" s="2"/>
      <c r="MZR1636" s="15"/>
      <c r="MZS1636" s="15"/>
      <c r="MZT1636" s="80"/>
      <c r="MZU1636" s="52"/>
      <c r="MZV1636" s="69"/>
      <c r="MZW1636" s="69"/>
      <c r="MZX1636" s="69"/>
      <c r="MZY1636" s="107"/>
      <c r="MZZ1636" s="2"/>
      <c r="NAA1636" s="15"/>
      <c r="NAB1636" s="15"/>
      <c r="NAC1636" s="80"/>
      <c r="NAD1636" s="52"/>
      <c r="NAE1636" s="69"/>
      <c r="NAF1636" s="69"/>
      <c r="NAG1636" s="69"/>
      <c r="NAH1636" s="107"/>
      <c r="NAI1636" s="2"/>
      <c r="NAJ1636" s="15"/>
      <c r="NAK1636" s="15"/>
      <c r="NAL1636" s="80"/>
      <c r="NAM1636" s="52"/>
      <c r="NAN1636" s="69"/>
      <c r="NAO1636" s="69"/>
      <c r="NAP1636" s="69"/>
      <c r="NAQ1636" s="107"/>
      <c r="NAR1636" s="2"/>
      <c r="NAS1636" s="15"/>
      <c r="NAT1636" s="15"/>
      <c r="NAU1636" s="80"/>
      <c r="NAV1636" s="52"/>
      <c r="NAW1636" s="69"/>
      <c r="NAX1636" s="69"/>
      <c r="NAY1636" s="69"/>
      <c r="NAZ1636" s="107"/>
      <c r="NBA1636" s="2"/>
      <c r="NBB1636" s="15"/>
      <c r="NBC1636" s="15"/>
      <c r="NBD1636" s="80"/>
      <c r="NBE1636" s="52"/>
      <c r="NBF1636" s="69"/>
      <c r="NBG1636" s="69"/>
      <c r="NBH1636" s="69"/>
      <c r="NBI1636" s="107"/>
      <c r="NBJ1636" s="2"/>
      <c r="NBK1636" s="15"/>
      <c r="NBL1636" s="15"/>
      <c r="NBM1636" s="80"/>
      <c r="NBN1636" s="52"/>
      <c r="NBO1636" s="69"/>
      <c r="NBP1636" s="69"/>
      <c r="NBQ1636" s="69"/>
      <c r="NBR1636" s="107"/>
      <c r="NBS1636" s="2"/>
      <c r="NBT1636" s="15"/>
      <c r="NBU1636" s="15"/>
      <c r="NBV1636" s="80"/>
      <c r="NBW1636" s="52"/>
      <c r="NBX1636" s="69"/>
      <c r="NBY1636" s="69"/>
      <c r="NBZ1636" s="69"/>
      <c r="NCA1636" s="107"/>
      <c r="NCB1636" s="2"/>
      <c r="NCC1636" s="15"/>
      <c r="NCD1636" s="15"/>
      <c r="NCE1636" s="80"/>
      <c r="NCF1636" s="52"/>
      <c r="NCG1636" s="69"/>
      <c r="NCH1636" s="69"/>
      <c r="NCI1636" s="69"/>
      <c r="NCJ1636" s="107"/>
      <c r="NCK1636" s="2"/>
      <c r="NCL1636" s="15"/>
      <c r="NCM1636" s="15"/>
      <c r="NCN1636" s="80"/>
      <c r="NCO1636" s="52"/>
      <c r="NCP1636" s="69"/>
      <c r="NCQ1636" s="69"/>
      <c r="NCR1636" s="69"/>
      <c r="NCS1636" s="107"/>
      <c r="NCT1636" s="2"/>
      <c r="NCU1636" s="15"/>
      <c r="NCV1636" s="15"/>
      <c r="NCW1636" s="80"/>
      <c r="NCX1636" s="52"/>
      <c r="NCY1636" s="69"/>
      <c r="NCZ1636" s="69"/>
      <c r="NDA1636" s="69"/>
      <c r="NDB1636" s="107"/>
      <c r="NDC1636" s="2"/>
      <c r="NDD1636" s="15"/>
      <c r="NDE1636" s="15"/>
      <c r="NDF1636" s="80"/>
      <c r="NDG1636" s="52"/>
      <c r="NDH1636" s="69"/>
      <c r="NDI1636" s="69"/>
      <c r="NDJ1636" s="69"/>
      <c r="NDK1636" s="107"/>
      <c r="NDL1636" s="2"/>
      <c r="NDM1636" s="15"/>
      <c r="NDN1636" s="15"/>
      <c r="NDO1636" s="80"/>
      <c r="NDP1636" s="52"/>
      <c r="NDQ1636" s="69"/>
      <c r="NDR1636" s="69"/>
      <c r="NDS1636" s="69"/>
      <c r="NDT1636" s="107"/>
      <c r="NDU1636" s="2"/>
      <c r="NDV1636" s="15"/>
      <c r="NDW1636" s="15"/>
      <c r="NDX1636" s="80"/>
      <c r="NDY1636" s="52"/>
      <c r="NDZ1636" s="69"/>
      <c r="NEA1636" s="69"/>
      <c r="NEB1636" s="69"/>
      <c r="NEC1636" s="107"/>
      <c r="NED1636" s="2"/>
      <c r="NEE1636" s="15"/>
      <c r="NEF1636" s="15"/>
      <c r="NEG1636" s="80"/>
      <c r="NEH1636" s="52"/>
      <c r="NEI1636" s="69"/>
      <c r="NEJ1636" s="69"/>
      <c r="NEK1636" s="69"/>
      <c r="NEL1636" s="107"/>
      <c r="NEM1636" s="2"/>
      <c r="NEN1636" s="15"/>
      <c r="NEO1636" s="15"/>
      <c r="NEP1636" s="80"/>
      <c r="NEQ1636" s="52"/>
      <c r="NER1636" s="69"/>
      <c r="NES1636" s="69"/>
      <c r="NET1636" s="69"/>
      <c r="NEU1636" s="107"/>
      <c r="NEV1636" s="2"/>
      <c r="NEW1636" s="15"/>
      <c r="NEX1636" s="15"/>
      <c r="NEY1636" s="80"/>
      <c r="NEZ1636" s="52"/>
      <c r="NFA1636" s="69"/>
      <c r="NFB1636" s="69"/>
      <c r="NFC1636" s="69"/>
      <c r="NFD1636" s="107"/>
      <c r="NFE1636" s="2"/>
      <c r="NFF1636" s="15"/>
      <c r="NFG1636" s="15"/>
      <c r="NFH1636" s="80"/>
      <c r="NFI1636" s="52"/>
      <c r="NFJ1636" s="69"/>
      <c r="NFK1636" s="69"/>
      <c r="NFL1636" s="69"/>
      <c r="NFM1636" s="107"/>
      <c r="NFN1636" s="2"/>
      <c r="NFO1636" s="15"/>
      <c r="NFP1636" s="15"/>
      <c r="NFQ1636" s="80"/>
      <c r="NFR1636" s="52"/>
      <c r="NFS1636" s="69"/>
      <c r="NFT1636" s="69"/>
      <c r="NFU1636" s="69"/>
      <c r="NFV1636" s="107"/>
      <c r="NFW1636" s="2"/>
      <c r="NFX1636" s="15"/>
      <c r="NFY1636" s="15"/>
      <c r="NFZ1636" s="80"/>
      <c r="NGA1636" s="52"/>
      <c r="NGB1636" s="69"/>
      <c r="NGC1636" s="69"/>
      <c r="NGD1636" s="69"/>
      <c r="NGE1636" s="107"/>
      <c r="NGF1636" s="2"/>
      <c r="NGG1636" s="15"/>
      <c r="NGH1636" s="15"/>
      <c r="NGI1636" s="80"/>
      <c r="NGJ1636" s="52"/>
      <c r="NGK1636" s="69"/>
      <c r="NGL1636" s="69"/>
      <c r="NGM1636" s="69"/>
      <c r="NGN1636" s="107"/>
      <c r="NGO1636" s="2"/>
      <c r="NGP1636" s="15"/>
      <c r="NGQ1636" s="15"/>
      <c r="NGR1636" s="80"/>
      <c r="NGS1636" s="52"/>
      <c r="NGT1636" s="69"/>
      <c r="NGU1636" s="69"/>
      <c r="NGV1636" s="69"/>
      <c r="NGW1636" s="107"/>
      <c r="NGX1636" s="2"/>
      <c r="NGY1636" s="15"/>
      <c r="NGZ1636" s="15"/>
      <c r="NHA1636" s="80"/>
      <c r="NHB1636" s="52"/>
      <c r="NHC1636" s="69"/>
      <c r="NHD1636" s="69"/>
      <c r="NHE1636" s="69"/>
      <c r="NHF1636" s="107"/>
      <c r="NHG1636" s="2"/>
      <c r="NHH1636" s="15"/>
      <c r="NHI1636" s="15"/>
      <c r="NHJ1636" s="80"/>
      <c r="NHK1636" s="52"/>
      <c r="NHL1636" s="69"/>
      <c r="NHM1636" s="69"/>
      <c r="NHN1636" s="69"/>
      <c r="NHO1636" s="107"/>
      <c r="NHP1636" s="2"/>
      <c r="NHQ1636" s="15"/>
      <c r="NHR1636" s="15"/>
      <c r="NHS1636" s="80"/>
      <c r="NHT1636" s="52"/>
      <c r="NHU1636" s="69"/>
      <c r="NHV1636" s="69"/>
      <c r="NHW1636" s="69"/>
      <c r="NHX1636" s="107"/>
      <c r="NHY1636" s="2"/>
      <c r="NHZ1636" s="15"/>
      <c r="NIA1636" s="15"/>
      <c r="NIB1636" s="80"/>
      <c r="NIC1636" s="52"/>
      <c r="NID1636" s="69"/>
      <c r="NIE1636" s="69"/>
      <c r="NIF1636" s="69"/>
      <c r="NIG1636" s="107"/>
      <c r="NIH1636" s="2"/>
      <c r="NII1636" s="15"/>
      <c r="NIJ1636" s="15"/>
      <c r="NIK1636" s="80"/>
      <c r="NIL1636" s="52"/>
      <c r="NIM1636" s="69"/>
      <c r="NIN1636" s="69"/>
      <c r="NIO1636" s="69"/>
      <c r="NIP1636" s="107"/>
      <c r="NIQ1636" s="2"/>
      <c r="NIR1636" s="15"/>
      <c r="NIS1636" s="15"/>
      <c r="NIT1636" s="80"/>
      <c r="NIU1636" s="52"/>
      <c r="NIV1636" s="69"/>
      <c r="NIW1636" s="69"/>
      <c r="NIX1636" s="69"/>
      <c r="NIY1636" s="107"/>
      <c r="NIZ1636" s="2"/>
      <c r="NJA1636" s="15"/>
      <c r="NJB1636" s="15"/>
      <c r="NJC1636" s="80"/>
      <c r="NJD1636" s="52"/>
      <c r="NJE1636" s="69"/>
      <c r="NJF1636" s="69"/>
      <c r="NJG1636" s="69"/>
      <c r="NJH1636" s="107"/>
      <c r="NJI1636" s="2"/>
      <c r="NJJ1636" s="15"/>
      <c r="NJK1636" s="15"/>
      <c r="NJL1636" s="80"/>
      <c r="NJM1636" s="52"/>
      <c r="NJN1636" s="69"/>
      <c r="NJO1636" s="69"/>
      <c r="NJP1636" s="69"/>
      <c r="NJQ1636" s="107"/>
      <c r="NJR1636" s="2"/>
      <c r="NJS1636" s="15"/>
      <c r="NJT1636" s="15"/>
      <c r="NJU1636" s="80"/>
      <c r="NJV1636" s="52"/>
      <c r="NJW1636" s="69"/>
      <c r="NJX1636" s="69"/>
      <c r="NJY1636" s="69"/>
      <c r="NJZ1636" s="107"/>
      <c r="NKA1636" s="2"/>
      <c r="NKB1636" s="15"/>
      <c r="NKC1636" s="15"/>
      <c r="NKD1636" s="80"/>
      <c r="NKE1636" s="52"/>
      <c r="NKF1636" s="69"/>
      <c r="NKG1636" s="69"/>
      <c r="NKH1636" s="69"/>
      <c r="NKI1636" s="107"/>
      <c r="NKJ1636" s="2"/>
      <c r="NKK1636" s="15"/>
      <c r="NKL1636" s="15"/>
      <c r="NKM1636" s="80"/>
      <c r="NKN1636" s="52"/>
      <c r="NKO1636" s="69"/>
      <c r="NKP1636" s="69"/>
      <c r="NKQ1636" s="69"/>
      <c r="NKR1636" s="107"/>
      <c r="NKS1636" s="2"/>
      <c r="NKT1636" s="15"/>
      <c r="NKU1636" s="15"/>
      <c r="NKV1636" s="80"/>
      <c r="NKW1636" s="52"/>
      <c r="NKX1636" s="69"/>
      <c r="NKY1636" s="69"/>
      <c r="NKZ1636" s="69"/>
      <c r="NLA1636" s="107"/>
      <c r="NLB1636" s="2"/>
      <c r="NLC1636" s="15"/>
      <c r="NLD1636" s="15"/>
      <c r="NLE1636" s="80"/>
      <c r="NLF1636" s="52"/>
      <c r="NLG1636" s="69"/>
      <c r="NLH1636" s="69"/>
      <c r="NLI1636" s="69"/>
      <c r="NLJ1636" s="107"/>
      <c r="NLK1636" s="2"/>
      <c r="NLL1636" s="15"/>
      <c r="NLM1636" s="15"/>
      <c r="NLN1636" s="80"/>
      <c r="NLO1636" s="52"/>
      <c r="NLP1636" s="69"/>
      <c r="NLQ1636" s="69"/>
      <c r="NLR1636" s="69"/>
      <c r="NLS1636" s="107"/>
      <c r="NLT1636" s="2"/>
      <c r="NLU1636" s="15"/>
      <c r="NLV1636" s="15"/>
      <c r="NLW1636" s="80"/>
      <c r="NLX1636" s="52"/>
      <c r="NLY1636" s="69"/>
      <c r="NLZ1636" s="69"/>
      <c r="NMA1636" s="69"/>
      <c r="NMB1636" s="107"/>
      <c r="NMC1636" s="2"/>
      <c r="NMD1636" s="15"/>
      <c r="NME1636" s="15"/>
      <c r="NMF1636" s="80"/>
      <c r="NMG1636" s="52"/>
      <c r="NMH1636" s="69"/>
      <c r="NMI1636" s="69"/>
      <c r="NMJ1636" s="69"/>
      <c r="NMK1636" s="107"/>
      <c r="NML1636" s="2"/>
      <c r="NMM1636" s="15"/>
      <c r="NMN1636" s="15"/>
      <c r="NMO1636" s="80"/>
      <c r="NMP1636" s="52"/>
      <c r="NMQ1636" s="69"/>
      <c r="NMR1636" s="69"/>
      <c r="NMS1636" s="69"/>
      <c r="NMT1636" s="107"/>
      <c r="NMU1636" s="2"/>
      <c r="NMV1636" s="15"/>
      <c r="NMW1636" s="15"/>
      <c r="NMX1636" s="80"/>
      <c r="NMY1636" s="52"/>
      <c r="NMZ1636" s="69"/>
      <c r="NNA1636" s="69"/>
      <c r="NNB1636" s="69"/>
      <c r="NNC1636" s="107"/>
      <c r="NND1636" s="2"/>
      <c r="NNE1636" s="15"/>
      <c r="NNF1636" s="15"/>
      <c r="NNG1636" s="80"/>
      <c r="NNH1636" s="52"/>
      <c r="NNI1636" s="69"/>
      <c r="NNJ1636" s="69"/>
      <c r="NNK1636" s="69"/>
      <c r="NNL1636" s="107"/>
      <c r="NNM1636" s="2"/>
      <c r="NNN1636" s="15"/>
      <c r="NNO1636" s="15"/>
      <c r="NNP1636" s="80"/>
      <c r="NNQ1636" s="52"/>
      <c r="NNR1636" s="69"/>
      <c r="NNS1636" s="69"/>
      <c r="NNT1636" s="69"/>
      <c r="NNU1636" s="107"/>
      <c r="NNV1636" s="2"/>
      <c r="NNW1636" s="15"/>
      <c r="NNX1636" s="15"/>
      <c r="NNY1636" s="80"/>
      <c r="NNZ1636" s="52"/>
      <c r="NOA1636" s="69"/>
      <c r="NOB1636" s="69"/>
      <c r="NOC1636" s="69"/>
      <c r="NOD1636" s="107"/>
      <c r="NOE1636" s="2"/>
      <c r="NOF1636" s="15"/>
      <c r="NOG1636" s="15"/>
      <c r="NOH1636" s="80"/>
      <c r="NOI1636" s="52"/>
      <c r="NOJ1636" s="69"/>
      <c r="NOK1636" s="69"/>
      <c r="NOL1636" s="69"/>
      <c r="NOM1636" s="107"/>
      <c r="NON1636" s="2"/>
      <c r="NOO1636" s="15"/>
      <c r="NOP1636" s="15"/>
      <c r="NOQ1636" s="80"/>
      <c r="NOR1636" s="52"/>
      <c r="NOS1636" s="69"/>
      <c r="NOT1636" s="69"/>
      <c r="NOU1636" s="69"/>
      <c r="NOV1636" s="107"/>
      <c r="NOW1636" s="2"/>
      <c r="NOX1636" s="15"/>
      <c r="NOY1636" s="15"/>
      <c r="NOZ1636" s="80"/>
      <c r="NPA1636" s="52"/>
      <c r="NPB1636" s="69"/>
      <c r="NPC1636" s="69"/>
      <c r="NPD1636" s="69"/>
      <c r="NPE1636" s="107"/>
      <c r="NPF1636" s="2"/>
      <c r="NPG1636" s="15"/>
      <c r="NPH1636" s="15"/>
      <c r="NPI1636" s="80"/>
      <c r="NPJ1636" s="52"/>
      <c r="NPK1636" s="69"/>
      <c r="NPL1636" s="69"/>
      <c r="NPM1636" s="69"/>
      <c r="NPN1636" s="107"/>
      <c r="NPO1636" s="2"/>
      <c r="NPP1636" s="15"/>
      <c r="NPQ1636" s="15"/>
      <c r="NPR1636" s="80"/>
      <c r="NPS1636" s="52"/>
      <c r="NPT1636" s="69"/>
      <c r="NPU1636" s="69"/>
      <c r="NPV1636" s="69"/>
      <c r="NPW1636" s="107"/>
      <c r="NPX1636" s="2"/>
      <c r="NPY1636" s="15"/>
      <c r="NPZ1636" s="15"/>
      <c r="NQA1636" s="80"/>
      <c r="NQB1636" s="52"/>
      <c r="NQC1636" s="69"/>
      <c r="NQD1636" s="69"/>
      <c r="NQE1636" s="69"/>
      <c r="NQF1636" s="107"/>
      <c r="NQG1636" s="2"/>
      <c r="NQH1636" s="15"/>
      <c r="NQI1636" s="15"/>
      <c r="NQJ1636" s="80"/>
      <c r="NQK1636" s="52"/>
      <c r="NQL1636" s="69"/>
      <c r="NQM1636" s="69"/>
      <c r="NQN1636" s="69"/>
      <c r="NQO1636" s="107"/>
      <c r="NQP1636" s="2"/>
      <c r="NQQ1636" s="15"/>
      <c r="NQR1636" s="15"/>
      <c r="NQS1636" s="80"/>
      <c r="NQT1636" s="52"/>
      <c r="NQU1636" s="69"/>
      <c r="NQV1636" s="69"/>
      <c r="NQW1636" s="69"/>
      <c r="NQX1636" s="107"/>
      <c r="NQY1636" s="2"/>
      <c r="NQZ1636" s="15"/>
      <c r="NRA1636" s="15"/>
      <c r="NRB1636" s="80"/>
      <c r="NRC1636" s="52"/>
      <c r="NRD1636" s="69"/>
      <c r="NRE1636" s="69"/>
      <c r="NRF1636" s="69"/>
      <c r="NRG1636" s="107"/>
      <c r="NRH1636" s="2"/>
      <c r="NRI1636" s="15"/>
      <c r="NRJ1636" s="15"/>
      <c r="NRK1636" s="80"/>
      <c r="NRL1636" s="52"/>
      <c r="NRM1636" s="69"/>
      <c r="NRN1636" s="69"/>
      <c r="NRO1636" s="69"/>
      <c r="NRP1636" s="107"/>
      <c r="NRQ1636" s="2"/>
      <c r="NRR1636" s="15"/>
      <c r="NRS1636" s="15"/>
      <c r="NRT1636" s="80"/>
      <c r="NRU1636" s="52"/>
      <c r="NRV1636" s="69"/>
      <c r="NRW1636" s="69"/>
      <c r="NRX1636" s="69"/>
      <c r="NRY1636" s="107"/>
      <c r="NRZ1636" s="2"/>
      <c r="NSA1636" s="15"/>
      <c r="NSB1636" s="15"/>
      <c r="NSC1636" s="80"/>
      <c r="NSD1636" s="52"/>
      <c r="NSE1636" s="69"/>
      <c r="NSF1636" s="69"/>
      <c r="NSG1636" s="69"/>
      <c r="NSH1636" s="107"/>
      <c r="NSI1636" s="2"/>
      <c r="NSJ1636" s="15"/>
      <c r="NSK1636" s="15"/>
      <c r="NSL1636" s="80"/>
      <c r="NSM1636" s="52"/>
      <c r="NSN1636" s="69"/>
      <c r="NSO1636" s="69"/>
      <c r="NSP1636" s="69"/>
      <c r="NSQ1636" s="107"/>
      <c r="NSR1636" s="2"/>
      <c r="NSS1636" s="15"/>
      <c r="NST1636" s="15"/>
      <c r="NSU1636" s="80"/>
      <c r="NSV1636" s="52"/>
      <c r="NSW1636" s="69"/>
      <c r="NSX1636" s="69"/>
      <c r="NSY1636" s="69"/>
      <c r="NSZ1636" s="107"/>
      <c r="NTA1636" s="2"/>
      <c r="NTB1636" s="15"/>
      <c r="NTC1636" s="15"/>
      <c r="NTD1636" s="80"/>
      <c r="NTE1636" s="52"/>
      <c r="NTF1636" s="69"/>
      <c r="NTG1636" s="69"/>
      <c r="NTH1636" s="69"/>
      <c r="NTI1636" s="107"/>
      <c r="NTJ1636" s="2"/>
      <c r="NTK1636" s="15"/>
      <c r="NTL1636" s="15"/>
      <c r="NTM1636" s="80"/>
      <c r="NTN1636" s="52"/>
      <c r="NTO1636" s="69"/>
      <c r="NTP1636" s="69"/>
      <c r="NTQ1636" s="69"/>
      <c r="NTR1636" s="107"/>
      <c r="NTS1636" s="2"/>
      <c r="NTT1636" s="15"/>
      <c r="NTU1636" s="15"/>
      <c r="NTV1636" s="80"/>
      <c r="NTW1636" s="52"/>
      <c r="NTX1636" s="69"/>
      <c r="NTY1636" s="69"/>
      <c r="NTZ1636" s="69"/>
      <c r="NUA1636" s="107"/>
      <c r="NUB1636" s="2"/>
      <c r="NUC1636" s="15"/>
      <c r="NUD1636" s="15"/>
      <c r="NUE1636" s="80"/>
      <c r="NUF1636" s="52"/>
      <c r="NUG1636" s="69"/>
      <c r="NUH1636" s="69"/>
      <c r="NUI1636" s="69"/>
      <c r="NUJ1636" s="107"/>
      <c r="NUK1636" s="2"/>
      <c r="NUL1636" s="15"/>
      <c r="NUM1636" s="15"/>
      <c r="NUN1636" s="80"/>
      <c r="NUO1636" s="52"/>
      <c r="NUP1636" s="69"/>
      <c r="NUQ1636" s="69"/>
      <c r="NUR1636" s="69"/>
      <c r="NUS1636" s="107"/>
      <c r="NUT1636" s="2"/>
      <c r="NUU1636" s="15"/>
      <c r="NUV1636" s="15"/>
      <c r="NUW1636" s="80"/>
      <c r="NUX1636" s="52"/>
      <c r="NUY1636" s="69"/>
      <c r="NUZ1636" s="69"/>
      <c r="NVA1636" s="69"/>
      <c r="NVB1636" s="107"/>
      <c r="NVC1636" s="2"/>
      <c r="NVD1636" s="15"/>
      <c r="NVE1636" s="15"/>
      <c r="NVF1636" s="80"/>
      <c r="NVG1636" s="52"/>
      <c r="NVH1636" s="69"/>
      <c r="NVI1636" s="69"/>
      <c r="NVJ1636" s="69"/>
      <c r="NVK1636" s="107"/>
      <c r="NVL1636" s="2"/>
      <c r="NVM1636" s="15"/>
      <c r="NVN1636" s="15"/>
      <c r="NVO1636" s="80"/>
      <c r="NVP1636" s="52"/>
      <c r="NVQ1636" s="69"/>
      <c r="NVR1636" s="69"/>
      <c r="NVS1636" s="69"/>
      <c r="NVT1636" s="107"/>
      <c r="NVU1636" s="2"/>
      <c r="NVV1636" s="15"/>
      <c r="NVW1636" s="15"/>
      <c r="NVX1636" s="80"/>
      <c r="NVY1636" s="52"/>
      <c r="NVZ1636" s="69"/>
      <c r="NWA1636" s="69"/>
      <c r="NWB1636" s="69"/>
      <c r="NWC1636" s="107"/>
      <c r="NWD1636" s="2"/>
      <c r="NWE1636" s="15"/>
      <c r="NWF1636" s="15"/>
      <c r="NWG1636" s="80"/>
      <c r="NWH1636" s="52"/>
      <c r="NWI1636" s="69"/>
      <c r="NWJ1636" s="69"/>
      <c r="NWK1636" s="69"/>
      <c r="NWL1636" s="107"/>
      <c r="NWM1636" s="2"/>
      <c r="NWN1636" s="15"/>
      <c r="NWO1636" s="15"/>
      <c r="NWP1636" s="80"/>
      <c r="NWQ1636" s="52"/>
      <c r="NWR1636" s="69"/>
      <c r="NWS1636" s="69"/>
      <c r="NWT1636" s="69"/>
      <c r="NWU1636" s="107"/>
      <c r="NWV1636" s="2"/>
      <c r="NWW1636" s="15"/>
      <c r="NWX1636" s="15"/>
      <c r="NWY1636" s="80"/>
      <c r="NWZ1636" s="52"/>
      <c r="NXA1636" s="69"/>
      <c r="NXB1636" s="69"/>
      <c r="NXC1636" s="69"/>
      <c r="NXD1636" s="107"/>
      <c r="NXE1636" s="2"/>
      <c r="NXF1636" s="15"/>
      <c r="NXG1636" s="15"/>
      <c r="NXH1636" s="80"/>
      <c r="NXI1636" s="52"/>
      <c r="NXJ1636" s="69"/>
      <c r="NXK1636" s="69"/>
      <c r="NXL1636" s="69"/>
      <c r="NXM1636" s="107"/>
      <c r="NXN1636" s="2"/>
      <c r="NXO1636" s="15"/>
      <c r="NXP1636" s="15"/>
      <c r="NXQ1636" s="80"/>
      <c r="NXR1636" s="52"/>
      <c r="NXS1636" s="69"/>
      <c r="NXT1636" s="69"/>
      <c r="NXU1636" s="69"/>
      <c r="NXV1636" s="107"/>
      <c r="NXW1636" s="2"/>
      <c r="NXX1636" s="15"/>
      <c r="NXY1636" s="15"/>
      <c r="NXZ1636" s="80"/>
      <c r="NYA1636" s="52"/>
      <c r="NYB1636" s="69"/>
      <c r="NYC1636" s="69"/>
      <c r="NYD1636" s="69"/>
      <c r="NYE1636" s="107"/>
      <c r="NYF1636" s="2"/>
      <c r="NYG1636" s="15"/>
      <c r="NYH1636" s="15"/>
      <c r="NYI1636" s="80"/>
      <c r="NYJ1636" s="52"/>
      <c r="NYK1636" s="69"/>
      <c r="NYL1636" s="69"/>
      <c r="NYM1636" s="69"/>
      <c r="NYN1636" s="107"/>
      <c r="NYO1636" s="2"/>
      <c r="NYP1636" s="15"/>
      <c r="NYQ1636" s="15"/>
      <c r="NYR1636" s="80"/>
      <c r="NYS1636" s="52"/>
      <c r="NYT1636" s="69"/>
      <c r="NYU1636" s="69"/>
      <c r="NYV1636" s="69"/>
      <c r="NYW1636" s="107"/>
      <c r="NYX1636" s="2"/>
      <c r="NYY1636" s="15"/>
      <c r="NYZ1636" s="15"/>
      <c r="NZA1636" s="80"/>
      <c r="NZB1636" s="52"/>
      <c r="NZC1636" s="69"/>
      <c r="NZD1636" s="69"/>
      <c r="NZE1636" s="69"/>
      <c r="NZF1636" s="107"/>
      <c r="NZG1636" s="2"/>
      <c r="NZH1636" s="15"/>
      <c r="NZI1636" s="15"/>
      <c r="NZJ1636" s="80"/>
      <c r="NZK1636" s="52"/>
      <c r="NZL1636" s="69"/>
      <c r="NZM1636" s="69"/>
      <c r="NZN1636" s="69"/>
      <c r="NZO1636" s="107"/>
      <c r="NZP1636" s="2"/>
      <c r="NZQ1636" s="15"/>
      <c r="NZR1636" s="15"/>
      <c r="NZS1636" s="80"/>
      <c r="NZT1636" s="52"/>
      <c r="NZU1636" s="69"/>
      <c r="NZV1636" s="69"/>
      <c r="NZW1636" s="69"/>
      <c r="NZX1636" s="107"/>
      <c r="NZY1636" s="2"/>
      <c r="NZZ1636" s="15"/>
      <c r="OAA1636" s="15"/>
      <c r="OAB1636" s="80"/>
      <c r="OAC1636" s="52"/>
      <c r="OAD1636" s="69"/>
      <c r="OAE1636" s="69"/>
      <c r="OAF1636" s="69"/>
      <c r="OAG1636" s="107"/>
      <c r="OAH1636" s="2"/>
      <c r="OAI1636" s="15"/>
      <c r="OAJ1636" s="15"/>
      <c r="OAK1636" s="80"/>
      <c r="OAL1636" s="52"/>
      <c r="OAM1636" s="69"/>
      <c r="OAN1636" s="69"/>
      <c r="OAO1636" s="69"/>
      <c r="OAP1636" s="107"/>
      <c r="OAQ1636" s="2"/>
      <c r="OAR1636" s="15"/>
      <c r="OAS1636" s="15"/>
      <c r="OAT1636" s="80"/>
      <c r="OAU1636" s="52"/>
      <c r="OAV1636" s="69"/>
      <c r="OAW1636" s="69"/>
      <c r="OAX1636" s="69"/>
      <c r="OAY1636" s="107"/>
      <c r="OAZ1636" s="2"/>
      <c r="OBA1636" s="15"/>
      <c r="OBB1636" s="15"/>
      <c r="OBC1636" s="80"/>
      <c r="OBD1636" s="52"/>
      <c r="OBE1636" s="69"/>
      <c r="OBF1636" s="69"/>
      <c r="OBG1636" s="69"/>
      <c r="OBH1636" s="107"/>
      <c r="OBI1636" s="2"/>
      <c r="OBJ1636" s="15"/>
      <c r="OBK1636" s="15"/>
      <c r="OBL1636" s="80"/>
      <c r="OBM1636" s="52"/>
      <c r="OBN1636" s="69"/>
      <c r="OBO1636" s="69"/>
      <c r="OBP1636" s="69"/>
      <c r="OBQ1636" s="107"/>
      <c r="OBR1636" s="2"/>
      <c r="OBS1636" s="15"/>
      <c r="OBT1636" s="15"/>
      <c r="OBU1636" s="80"/>
      <c r="OBV1636" s="52"/>
      <c r="OBW1636" s="69"/>
      <c r="OBX1636" s="69"/>
      <c r="OBY1636" s="69"/>
      <c r="OBZ1636" s="107"/>
      <c r="OCA1636" s="2"/>
      <c r="OCB1636" s="15"/>
      <c r="OCC1636" s="15"/>
      <c r="OCD1636" s="80"/>
      <c r="OCE1636" s="52"/>
      <c r="OCF1636" s="69"/>
      <c r="OCG1636" s="69"/>
      <c r="OCH1636" s="69"/>
      <c r="OCI1636" s="107"/>
      <c r="OCJ1636" s="2"/>
      <c r="OCK1636" s="15"/>
      <c r="OCL1636" s="15"/>
      <c r="OCM1636" s="80"/>
      <c r="OCN1636" s="52"/>
      <c r="OCO1636" s="69"/>
      <c r="OCP1636" s="69"/>
      <c r="OCQ1636" s="69"/>
      <c r="OCR1636" s="107"/>
      <c r="OCS1636" s="2"/>
      <c r="OCT1636" s="15"/>
      <c r="OCU1636" s="15"/>
      <c r="OCV1636" s="80"/>
      <c r="OCW1636" s="52"/>
      <c r="OCX1636" s="69"/>
      <c r="OCY1636" s="69"/>
      <c r="OCZ1636" s="69"/>
      <c r="ODA1636" s="107"/>
      <c r="ODB1636" s="2"/>
      <c r="ODC1636" s="15"/>
      <c r="ODD1636" s="15"/>
      <c r="ODE1636" s="80"/>
      <c r="ODF1636" s="52"/>
      <c r="ODG1636" s="69"/>
      <c r="ODH1636" s="69"/>
      <c r="ODI1636" s="69"/>
      <c r="ODJ1636" s="107"/>
      <c r="ODK1636" s="2"/>
      <c r="ODL1636" s="15"/>
      <c r="ODM1636" s="15"/>
      <c r="ODN1636" s="80"/>
      <c r="ODO1636" s="52"/>
      <c r="ODP1636" s="69"/>
      <c r="ODQ1636" s="69"/>
      <c r="ODR1636" s="69"/>
      <c r="ODS1636" s="107"/>
      <c r="ODT1636" s="2"/>
      <c r="ODU1636" s="15"/>
      <c r="ODV1636" s="15"/>
      <c r="ODW1636" s="80"/>
      <c r="ODX1636" s="52"/>
      <c r="ODY1636" s="69"/>
      <c r="ODZ1636" s="69"/>
      <c r="OEA1636" s="69"/>
      <c r="OEB1636" s="107"/>
      <c r="OEC1636" s="2"/>
      <c r="OED1636" s="15"/>
      <c r="OEE1636" s="15"/>
      <c r="OEF1636" s="80"/>
      <c r="OEG1636" s="52"/>
      <c r="OEH1636" s="69"/>
      <c r="OEI1636" s="69"/>
      <c r="OEJ1636" s="69"/>
      <c r="OEK1636" s="107"/>
      <c r="OEL1636" s="2"/>
      <c r="OEM1636" s="15"/>
      <c r="OEN1636" s="15"/>
      <c r="OEO1636" s="80"/>
      <c r="OEP1636" s="52"/>
      <c r="OEQ1636" s="69"/>
      <c r="OER1636" s="69"/>
      <c r="OES1636" s="69"/>
      <c r="OET1636" s="107"/>
      <c r="OEU1636" s="2"/>
      <c r="OEV1636" s="15"/>
      <c r="OEW1636" s="15"/>
      <c r="OEX1636" s="80"/>
      <c r="OEY1636" s="52"/>
      <c r="OEZ1636" s="69"/>
      <c r="OFA1636" s="69"/>
      <c r="OFB1636" s="69"/>
      <c r="OFC1636" s="107"/>
      <c r="OFD1636" s="2"/>
      <c r="OFE1636" s="15"/>
      <c r="OFF1636" s="15"/>
      <c r="OFG1636" s="80"/>
      <c r="OFH1636" s="52"/>
      <c r="OFI1636" s="69"/>
      <c r="OFJ1636" s="69"/>
      <c r="OFK1636" s="69"/>
      <c r="OFL1636" s="107"/>
      <c r="OFM1636" s="2"/>
      <c r="OFN1636" s="15"/>
      <c r="OFO1636" s="15"/>
      <c r="OFP1636" s="80"/>
      <c r="OFQ1636" s="52"/>
      <c r="OFR1636" s="69"/>
      <c r="OFS1636" s="69"/>
      <c r="OFT1636" s="69"/>
      <c r="OFU1636" s="107"/>
      <c r="OFV1636" s="2"/>
      <c r="OFW1636" s="15"/>
      <c r="OFX1636" s="15"/>
      <c r="OFY1636" s="80"/>
      <c r="OFZ1636" s="52"/>
      <c r="OGA1636" s="69"/>
      <c r="OGB1636" s="69"/>
      <c r="OGC1636" s="69"/>
      <c r="OGD1636" s="107"/>
      <c r="OGE1636" s="2"/>
      <c r="OGF1636" s="15"/>
      <c r="OGG1636" s="15"/>
      <c r="OGH1636" s="80"/>
      <c r="OGI1636" s="52"/>
      <c r="OGJ1636" s="69"/>
      <c r="OGK1636" s="69"/>
      <c r="OGL1636" s="69"/>
      <c r="OGM1636" s="107"/>
      <c r="OGN1636" s="2"/>
      <c r="OGO1636" s="15"/>
      <c r="OGP1636" s="15"/>
      <c r="OGQ1636" s="80"/>
      <c r="OGR1636" s="52"/>
      <c r="OGS1636" s="69"/>
      <c r="OGT1636" s="69"/>
      <c r="OGU1636" s="69"/>
      <c r="OGV1636" s="107"/>
      <c r="OGW1636" s="2"/>
      <c r="OGX1636" s="15"/>
      <c r="OGY1636" s="15"/>
      <c r="OGZ1636" s="80"/>
      <c r="OHA1636" s="52"/>
      <c r="OHB1636" s="69"/>
      <c r="OHC1636" s="69"/>
      <c r="OHD1636" s="69"/>
      <c r="OHE1636" s="107"/>
      <c r="OHF1636" s="2"/>
      <c r="OHG1636" s="15"/>
      <c r="OHH1636" s="15"/>
      <c r="OHI1636" s="80"/>
      <c r="OHJ1636" s="52"/>
      <c r="OHK1636" s="69"/>
      <c r="OHL1636" s="69"/>
      <c r="OHM1636" s="69"/>
      <c r="OHN1636" s="107"/>
      <c r="OHO1636" s="2"/>
      <c r="OHP1636" s="15"/>
      <c r="OHQ1636" s="15"/>
      <c r="OHR1636" s="80"/>
      <c r="OHS1636" s="52"/>
      <c r="OHT1636" s="69"/>
      <c r="OHU1636" s="69"/>
      <c r="OHV1636" s="69"/>
      <c r="OHW1636" s="107"/>
      <c r="OHX1636" s="2"/>
      <c r="OHY1636" s="15"/>
      <c r="OHZ1636" s="15"/>
      <c r="OIA1636" s="80"/>
      <c r="OIB1636" s="52"/>
      <c r="OIC1636" s="69"/>
      <c r="OID1636" s="69"/>
      <c r="OIE1636" s="69"/>
      <c r="OIF1636" s="107"/>
      <c r="OIG1636" s="2"/>
      <c r="OIH1636" s="15"/>
      <c r="OII1636" s="15"/>
      <c r="OIJ1636" s="80"/>
      <c r="OIK1636" s="52"/>
      <c r="OIL1636" s="69"/>
      <c r="OIM1636" s="69"/>
      <c r="OIN1636" s="69"/>
      <c r="OIO1636" s="107"/>
      <c r="OIP1636" s="2"/>
      <c r="OIQ1636" s="15"/>
      <c r="OIR1636" s="15"/>
      <c r="OIS1636" s="80"/>
      <c r="OIT1636" s="52"/>
      <c r="OIU1636" s="69"/>
      <c r="OIV1636" s="69"/>
      <c r="OIW1636" s="69"/>
      <c r="OIX1636" s="107"/>
      <c r="OIY1636" s="2"/>
      <c r="OIZ1636" s="15"/>
      <c r="OJA1636" s="15"/>
      <c r="OJB1636" s="80"/>
      <c r="OJC1636" s="52"/>
      <c r="OJD1636" s="69"/>
      <c r="OJE1636" s="69"/>
      <c r="OJF1636" s="69"/>
      <c r="OJG1636" s="107"/>
      <c r="OJH1636" s="2"/>
      <c r="OJI1636" s="15"/>
      <c r="OJJ1636" s="15"/>
      <c r="OJK1636" s="80"/>
      <c r="OJL1636" s="52"/>
      <c r="OJM1636" s="69"/>
      <c r="OJN1636" s="69"/>
      <c r="OJO1636" s="69"/>
      <c r="OJP1636" s="107"/>
      <c r="OJQ1636" s="2"/>
      <c r="OJR1636" s="15"/>
      <c r="OJS1636" s="15"/>
      <c r="OJT1636" s="80"/>
      <c r="OJU1636" s="52"/>
      <c r="OJV1636" s="69"/>
      <c r="OJW1636" s="69"/>
      <c r="OJX1636" s="69"/>
      <c r="OJY1636" s="107"/>
      <c r="OJZ1636" s="2"/>
      <c r="OKA1636" s="15"/>
      <c r="OKB1636" s="15"/>
      <c r="OKC1636" s="80"/>
      <c r="OKD1636" s="52"/>
      <c r="OKE1636" s="69"/>
      <c r="OKF1636" s="69"/>
      <c r="OKG1636" s="69"/>
      <c r="OKH1636" s="107"/>
      <c r="OKI1636" s="2"/>
      <c r="OKJ1636" s="15"/>
      <c r="OKK1636" s="15"/>
      <c r="OKL1636" s="80"/>
      <c r="OKM1636" s="52"/>
      <c r="OKN1636" s="69"/>
      <c r="OKO1636" s="69"/>
      <c r="OKP1636" s="69"/>
      <c r="OKQ1636" s="107"/>
      <c r="OKR1636" s="2"/>
      <c r="OKS1636" s="15"/>
      <c r="OKT1636" s="15"/>
      <c r="OKU1636" s="80"/>
      <c r="OKV1636" s="52"/>
      <c r="OKW1636" s="69"/>
      <c r="OKX1636" s="69"/>
      <c r="OKY1636" s="69"/>
      <c r="OKZ1636" s="107"/>
      <c r="OLA1636" s="2"/>
      <c r="OLB1636" s="15"/>
      <c r="OLC1636" s="15"/>
      <c r="OLD1636" s="80"/>
      <c r="OLE1636" s="52"/>
      <c r="OLF1636" s="69"/>
      <c r="OLG1636" s="69"/>
      <c r="OLH1636" s="69"/>
      <c r="OLI1636" s="107"/>
      <c r="OLJ1636" s="2"/>
      <c r="OLK1636" s="15"/>
      <c r="OLL1636" s="15"/>
      <c r="OLM1636" s="80"/>
      <c r="OLN1636" s="52"/>
      <c r="OLO1636" s="69"/>
      <c r="OLP1636" s="69"/>
      <c r="OLQ1636" s="69"/>
      <c r="OLR1636" s="107"/>
      <c r="OLS1636" s="2"/>
      <c r="OLT1636" s="15"/>
      <c r="OLU1636" s="15"/>
      <c r="OLV1636" s="80"/>
      <c r="OLW1636" s="52"/>
      <c r="OLX1636" s="69"/>
      <c r="OLY1636" s="69"/>
      <c r="OLZ1636" s="69"/>
      <c r="OMA1636" s="107"/>
      <c r="OMB1636" s="2"/>
      <c r="OMC1636" s="15"/>
      <c r="OMD1636" s="15"/>
      <c r="OME1636" s="80"/>
      <c r="OMF1636" s="52"/>
      <c r="OMG1636" s="69"/>
      <c r="OMH1636" s="69"/>
      <c r="OMI1636" s="69"/>
      <c r="OMJ1636" s="107"/>
      <c r="OMK1636" s="2"/>
      <c r="OML1636" s="15"/>
      <c r="OMM1636" s="15"/>
      <c r="OMN1636" s="80"/>
      <c r="OMO1636" s="52"/>
      <c r="OMP1636" s="69"/>
      <c r="OMQ1636" s="69"/>
      <c r="OMR1636" s="69"/>
      <c r="OMS1636" s="107"/>
      <c r="OMT1636" s="2"/>
      <c r="OMU1636" s="15"/>
      <c r="OMV1636" s="15"/>
      <c r="OMW1636" s="80"/>
      <c r="OMX1636" s="52"/>
      <c r="OMY1636" s="69"/>
      <c r="OMZ1636" s="69"/>
      <c r="ONA1636" s="69"/>
      <c r="ONB1636" s="107"/>
      <c r="ONC1636" s="2"/>
      <c r="OND1636" s="15"/>
      <c r="ONE1636" s="15"/>
      <c r="ONF1636" s="80"/>
      <c r="ONG1636" s="52"/>
      <c r="ONH1636" s="69"/>
      <c r="ONI1636" s="69"/>
      <c r="ONJ1636" s="69"/>
      <c r="ONK1636" s="107"/>
      <c r="ONL1636" s="2"/>
      <c r="ONM1636" s="15"/>
      <c r="ONN1636" s="15"/>
      <c r="ONO1636" s="80"/>
      <c r="ONP1636" s="52"/>
      <c r="ONQ1636" s="69"/>
      <c r="ONR1636" s="69"/>
      <c r="ONS1636" s="69"/>
      <c r="ONT1636" s="107"/>
      <c r="ONU1636" s="2"/>
      <c r="ONV1636" s="15"/>
      <c r="ONW1636" s="15"/>
      <c r="ONX1636" s="80"/>
      <c r="ONY1636" s="52"/>
      <c r="ONZ1636" s="69"/>
      <c r="OOA1636" s="69"/>
      <c r="OOB1636" s="69"/>
      <c r="OOC1636" s="107"/>
      <c r="OOD1636" s="2"/>
      <c r="OOE1636" s="15"/>
      <c r="OOF1636" s="15"/>
      <c r="OOG1636" s="80"/>
      <c r="OOH1636" s="52"/>
      <c r="OOI1636" s="69"/>
      <c r="OOJ1636" s="69"/>
      <c r="OOK1636" s="69"/>
      <c r="OOL1636" s="107"/>
      <c r="OOM1636" s="2"/>
      <c r="OON1636" s="15"/>
      <c r="OOO1636" s="15"/>
      <c r="OOP1636" s="80"/>
      <c r="OOQ1636" s="52"/>
      <c r="OOR1636" s="69"/>
      <c r="OOS1636" s="69"/>
      <c r="OOT1636" s="69"/>
      <c r="OOU1636" s="107"/>
      <c r="OOV1636" s="2"/>
      <c r="OOW1636" s="15"/>
      <c r="OOX1636" s="15"/>
      <c r="OOY1636" s="80"/>
      <c r="OOZ1636" s="52"/>
      <c r="OPA1636" s="69"/>
      <c r="OPB1636" s="69"/>
      <c r="OPC1636" s="69"/>
      <c r="OPD1636" s="107"/>
      <c r="OPE1636" s="2"/>
      <c r="OPF1636" s="15"/>
      <c r="OPG1636" s="15"/>
      <c r="OPH1636" s="80"/>
      <c r="OPI1636" s="52"/>
      <c r="OPJ1636" s="69"/>
      <c r="OPK1636" s="69"/>
      <c r="OPL1636" s="69"/>
      <c r="OPM1636" s="107"/>
      <c r="OPN1636" s="2"/>
      <c r="OPO1636" s="15"/>
      <c r="OPP1636" s="15"/>
      <c r="OPQ1636" s="80"/>
      <c r="OPR1636" s="52"/>
      <c r="OPS1636" s="69"/>
      <c r="OPT1636" s="69"/>
      <c r="OPU1636" s="69"/>
      <c r="OPV1636" s="107"/>
      <c r="OPW1636" s="2"/>
      <c r="OPX1636" s="15"/>
      <c r="OPY1636" s="15"/>
      <c r="OPZ1636" s="80"/>
      <c r="OQA1636" s="52"/>
      <c r="OQB1636" s="69"/>
      <c r="OQC1636" s="69"/>
      <c r="OQD1636" s="69"/>
      <c r="OQE1636" s="107"/>
      <c r="OQF1636" s="2"/>
      <c r="OQG1636" s="15"/>
      <c r="OQH1636" s="15"/>
      <c r="OQI1636" s="80"/>
      <c r="OQJ1636" s="52"/>
      <c r="OQK1636" s="69"/>
      <c r="OQL1636" s="69"/>
      <c r="OQM1636" s="69"/>
      <c r="OQN1636" s="107"/>
      <c r="OQO1636" s="2"/>
      <c r="OQP1636" s="15"/>
      <c r="OQQ1636" s="15"/>
      <c r="OQR1636" s="80"/>
      <c r="OQS1636" s="52"/>
      <c r="OQT1636" s="69"/>
      <c r="OQU1636" s="69"/>
      <c r="OQV1636" s="69"/>
      <c r="OQW1636" s="107"/>
      <c r="OQX1636" s="2"/>
      <c r="OQY1636" s="15"/>
      <c r="OQZ1636" s="15"/>
      <c r="ORA1636" s="80"/>
      <c r="ORB1636" s="52"/>
      <c r="ORC1636" s="69"/>
      <c r="ORD1636" s="69"/>
      <c r="ORE1636" s="69"/>
      <c r="ORF1636" s="107"/>
      <c r="ORG1636" s="2"/>
      <c r="ORH1636" s="15"/>
      <c r="ORI1636" s="15"/>
      <c r="ORJ1636" s="80"/>
      <c r="ORK1636" s="52"/>
      <c r="ORL1636" s="69"/>
      <c r="ORM1636" s="69"/>
      <c r="ORN1636" s="69"/>
      <c r="ORO1636" s="107"/>
      <c r="ORP1636" s="2"/>
      <c r="ORQ1636" s="15"/>
      <c r="ORR1636" s="15"/>
      <c r="ORS1636" s="80"/>
      <c r="ORT1636" s="52"/>
      <c r="ORU1636" s="69"/>
      <c r="ORV1636" s="69"/>
      <c r="ORW1636" s="69"/>
      <c r="ORX1636" s="107"/>
      <c r="ORY1636" s="2"/>
      <c r="ORZ1636" s="15"/>
      <c r="OSA1636" s="15"/>
      <c r="OSB1636" s="80"/>
      <c r="OSC1636" s="52"/>
      <c r="OSD1636" s="69"/>
      <c r="OSE1636" s="69"/>
      <c r="OSF1636" s="69"/>
      <c r="OSG1636" s="107"/>
      <c r="OSH1636" s="2"/>
      <c r="OSI1636" s="15"/>
      <c r="OSJ1636" s="15"/>
      <c r="OSK1636" s="80"/>
      <c r="OSL1636" s="52"/>
      <c r="OSM1636" s="69"/>
      <c r="OSN1636" s="69"/>
      <c r="OSO1636" s="69"/>
      <c r="OSP1636" s="107"/>
      <c r="OSQ1636" s="2"/>
      <c r="OSR1636" s="15"/>
      <c r="OSS1636" s="15"/>
      <c r="OST1636" s="80"/>
      <c r="OSU1636" s="52"/>
      <c r="OSV1636" s="69"/>
      <c r="OSW1636" s="69"/>
      <c r="OSX1636" s="69"/>
      <c r="OSY1636" s="107"/>
      <c r="OSZ1636" s="2"/>
      <c r="OTA1636" s="15"/>
      <c r="OTB1636" s="15"/>
      <c r="OTC1636" s="80"/>
      <c r="OTD1636" s="52"/>
      <c r="OTE1636" s="69"/>
      <c r="OTF1636" s="69"/>
      <c r="OTG1636" s="69"/>
      <c r="OTH1636" s="107"/>
      <c r="OTI1636" s="2"/>
      <c r="OTJ1636" s="15"/>
      <c r="OTK1636" s="15"/>
      <c r="OTL1636" s="80"/>
      <c r="OTM1636" s="52"/>
      <c r="OTN1636" s="69"/>
      <c r="OTO1636" s="69"/>
      <c r="OTP1636" s="69"/>
      <c r="OTQ1636" s="107"/>
      <c r="OTR1636" s="2"/>
      <c r="OTS1636" s="15"/>
      <c r="OTT1636" s="15"/>
      <c r="OTU1636" s="80"/>
      <c r="OTV1636" s="52"/>
      <c r="OTW1636" s="69"/>
      <c r="OTX1636" s="69"/>
      <c r="OTY1636" s="69"/>
      <c r="OTZ1636" s="107"/>
      <c r="OUA1636" s="2"/>
      <c r="OUB1636" s="15"/>
      <c r="OUC1636" s="15"/>
      <c r="OUD1636" s="80"/>
      <c r="OUE1636" s="52"/>
      <c r="OUF1636" s="69"/>
      <c r="OUG1636" s="69"/>
      <c r="OUH1636" s="69"/>
      <c r="OUI1636" s="107"/>
      <c r="OUJ1636" s="2"/>
      <c r="OUK1636" s="15"/>
      <c r="OUL1636" s="15"/>
      <c r="OUM1636" s="80"/>
      <c r="OUN1636" s="52"/>
      <c r="OUO1636" s="69"/>
      <c r="OUP1636" s="69"/>
      <c r="OUQ1636" s="69"/>
      <c r="OUR1636" s="107"/>
      <c r="OUS1636" s="2"/>
      <c r="OUT1636" s="15"/>
      <c r="OUU1636" s="15"/>
      <c r="OUV1636" s="80"/>
      <c r="OUW1636" s="52"/>
      <c r="OUX1636" s="69"/>
      <c r="OUY1636" s="69"/>
      <c r="OUZ1636" s="69"/>
      <c r="OVA1636" s="107"/>
      <c r="OVB1636" s="2"/>
      <c r="OVC1636" s="15"/>
      <c r="OVD1636" s="15"/>
      <c r="OVE1636" s="80"/>
      <c r="OVF1636" s="52"/>
      <c r="OVG1636" s="69"/>
      <c r="OVH1636" s="69"/>
      <c r="OVI1636" s="69"/>
      <c r="OVJ1636" s="107"/>
      <c r="OVK1636" s="2"/>
      <c r="OVL1636" s="15"/>
      <c r="OVM1636" s="15"/>
      <c r="OVN1636" s="80"/>
      <c r="OVO1636" s="52"/>
      <c r="OVP1636" s="69"/>
      <c r="OVQ1636" s="69"/>
      <c r="OVR1636" s="69"/>
      <c r="OVS1636" s="107"/>
      <c r="OVT1636" s="2"/>
      <c r="OVU1636" s="15"/>
      <c r="OVV1636" s="15"/>
      <c r="OVW1636" s="80"/>
      <c r="OVX1636" s="52"/>
      <c r="OVY1636" s="69"/>
      <c r="OVZ1636" s="69"/>
      <c r="OWA1636" s="69"/>
      <c r="OWB1636" s="107"/>
      <c r="OWC1636" s="2"/>
      <c r="OWD1636" s="15"/>
      <c r="OWE1636" s="15"/>
      <c r="OWF1636" s="80"/>
      <c r="OWG1636" s="52"/>
      <c r="OWH1636" s="69"/>
      <c r="OWI1636" s="69"/>
      <c r="OWJ1636" s="69"/>
      <c r="OWK1636" s="107"/>
      <c r="OWL1636" s="2"/>
      <c r="OWM1636" s="15"/>
      <c r="OWN1636" s="15"/>
      <c r="OWO1636" s="80"/>
      <c r="OWP1636" s="52"/>
      <c r="OWQ1636" s="69"/>
      <c r="OWR1636" s="69"/>
      <c r="OWS1636" s="69"/>
      <c r="OWT1636" s="107"/>
      <c r="OWU1636" s="2"/>
      <c r="OWV1636" s="15"/>
      <c r="OWW1636" s="15"/>
      <c r="OWX1636" s="80"/>
      <c r="OWY1636" s="52"/>
      <c r="OWZ1636" s="69"/>
      <c r="OXA1636" s="69"/>
      <c r="OXB1636" s="69"/>
      <c r="OXC1636" s="107"/>
      <c r="OXD1636" s="2"/>
      <c r="OXE1636" s="15"/>
      <c r="OXF1636" s="15"/>
      <c r="OXG1636" s="80"/>
      <c r="OXH1636" s="52"/>
      <c r="OXI1636" s="69"/>
      <c r="OXJ1636" s="69"/>
      <c r="OXK1636" s="69"/>
      <c r="OXL1636" s="107"/>
      <c r="OXM1636" s="2"/>
      <c r="OXN1636" s="15"/>
      <c r="OXO1636" s="15"/>
      <c r="OXP1636" s="80"/>
      <c r="OXQ1636" s="52"/>
      <c r="OXR1636" s="69"/>
      <c r="OXS1636" s="69"/>
      <c r="OXT1636" s="69"/>
      <c r="OXU1636" s="107"/>
      <c r="OXV1636" s="2"/>
      <c r="OXW1636" s="15"/>
      <c r="OXX1636" s="15"/>
      <c r="OXY1636" s="80"/>
      <c r="OXZ1636" s="52"/>
      <c r="OYA1636" s="69"/>
      <c r="OYB1636" s="69"/>
      <c r="OYC1636" s="69"/>
      <c r="OYD1636" s="107"/>
      <c r="OYE1636" s="2"/>
      <c r="OYF1636" s="15"/>
      <c r="OYG1636" s="15"/>
      <c r="OYH1636" s="80"/>
      <c r="OYI1636" s="52"/>
      <c r="OYJ1636" s="69"/>
      <c r="OYK1636" s="69"/>
      <c r="OYL1636" s="69"/>
      <c r="OYM1636" s="107"/>
      <c r="OYN1636" s="2"/>
      <c r="OYO1636" s="15"/>
      <c r="OYP1636" s="15"/>
      <c r="OYQ1636" s="80"/>
      <c r="OYR1636" s="52"/>
      <c r="OYS1636" s="69"/>
      <c r="OYT1636" s="69"/>
      <c r="OYU1636" s="69"/>
      <c r="OYV1636" s="107"/>
      <c r="OYW1636" s="2"/>
      <c r="OYX1636" s="15"/>
      <c r="OYY1636" s="15"/>
      <c r="OYZ1636" s="80"/>
      <c r="OZA1636" s="52"/>
      <c r="OZB1636" s="69"/>
      <c r="OZC1636" s="69"/>
      <c r="OZD1636" s="69"/>
      <c r="OZE1636" s="107"/>
      <c r="OZF1636" s="2"/>
      <c r="OZG1636" s="15"/>
      <c r="OZH1636" s="15"/>
      <c r="OZI1636" s="80"/>
      <c r="OZJ1636" s="52"/>
      <c r="OZK1636" s="69"/>
      <c r="OZL1636" s="69"/>
      <c r="OZM1636" s="69"/>
      <c r="OZN1636" s="107"/>
      <c r="OZO1636" s="2"/>
      <c r="OZP1636" s="15"/>
      <c r="OZQ1636" s="15"/>
      <c r="OZR1636" s="80"/>
      <c r="OZS1636" s="52"/>
      <c r="OZT1636" s="69"/>
      <c r="OZU1636" s="69"/>
      <c r="OZV1636" s="69"/>
      <c r="OZW1636" s="107"/>
      <c r="OZX1636" s="2"/>
      <c r="OZY1636" s="15"/>
      <c r="OZZ1636" s="15"/>
      <c r="PAA1636" s="80"/>
      <c r="PAB1636" s="52"/>
      <c r="PAC1636" s="69"/>
      <c r="PAD1636" s="69"/>
      <c r="PAE1636" s="69"/>
      <c r="PAF1636" s="107"/>
      <c r="PAG1636" s="2"/>
      <c r="PAH1636" s="15"/>
      <c r="PAI1636" s="15"/>
      <c r="PAJ1636" s="80"/>
      <c r="PAK1636" s="52"/>
      <c r="PAL1636" s="69"/>
      <c r="PAM1636" s="69"/>
      <c r="PAN1636" s="69"/>
      <c r="PAO1636" s="107"/>
      <c r="PAP1636" s="2"/>
      <c r="PAQ1636" s="15"/>
      <c r="PAR1636" s="15"/>
      <c r="PAS1636" s="80"/>
      <c r="PAT1636" s="52"/>
      <c r="PAU1636" s="69"/>
      <c r="PAV1636" s="69"/>
      <c r="PAW1636" s="69"/>
      <c r="PAX1636" s="107"/>
      <c r="PAY1636" s="2"/>
      <c r="PAZ1636" s="15"/>
      <c r="PBA1636" s="15"/>
      <c r="PBB1636" s="80"/>
      <c r="PBC1636" s="52"/>
      <c r="PBD1636" s="69"/>
      <c r="PBE1636" s="69"/>
      <c r="PBF1636" s="69"/>
      <c r="PBG1636" s="107"/>
      <c r="PBH1636" s="2"/>
      <c r="PBI1636" s="15"/>
      <c r="PBJ1636" s="15"/>
      <c r="PBK1636" s="80"/>
      <c r="PBL1636" s="52"/>
      <c r="PBM1636" s="69"/>
      <c r="PBN1636" s="69"/>
      <c r="PBO1636" s="69"/>
      <c r="PBP1636" s="107"/>
      <c r="PBQ1636" s="2"/>
      <c r="PBR1636" s="15"/>
      <c r="PBS1636" s="15"/>
      <c r="PBT1636" s="80"/>
      <c r="PBU1636" s="52"/>
      <c r="PBV1636" s="69"/>
      <c r="PBW1636" s="69"/>
      <c r="PBX1636" s="69"/>
      <c r="PBY1636" s="107"/>
      <c r="PBZ1636" s="2"/>
      <c r="PCA1636" s="15"/>
      <c r="PCB1636" s="15"/>
      <c r="PCC1636" s="80"/>
      <c r="PCD1636" s="52"/>
      <c r="PCE1636" s="69"/>
      <c r="PCF1636" s="69"/>
      <c r="PCG1636" s="69"/>
      <c r="PCH1636" s="107"/>
      <c r="PCI1636" s="2"/>
      <c r="PCJ1636" s="15"/>
      <c r="PCK1636" s="15"/>
      <c r="PCL1636" s="80"/>
      <c r="PCM1636" s="52"/>
      <c r="PCN1636" s="69"/>
      <c r="PCO1636" s="69"/>
      <c r="PCP1636" s="69"/>
      <c r="PCQ1636" s="107"/>
      <c r="PCR1636" s="2"/>
      <c r="PCS1636" s="15"/>
      <c r="PCT1636" s="15"/>
      <c r="PCU1636" s="80"/>
      <c r="PCV1636" s="52"/>
      <c r="PCW1636" s="69"/>
      <c r="PCX1636" s="69"/>
      <c r="PCY1636" s="69"/>
      <c r="PCZ1636" s="107"/>
      <c r="PDA1636" s="2"/>
      <c r="PDB1636" s="15"/>
      <c r="PDC1636" s="15"/>
      <c r="PDD1636" s="80"/>
      <c r="PDE1636" s="52"/>
      <c r="PDF1636" s="69"/>
      <c r="PDG1636" s="69"/>
      <c r="PDH1636" s="69"/>
      <c r="PDI1636" s="107"/>
      <c r="PDJ1636" s="2"/>
      <c r="PDK1636" s="15"/>
      <c r="PDL1636" s="15"/>
      <c r="PDM1636" s="80"/>
      <c r="PDN1636" s="52"/>
      <c r="PDO1636" s="69"/>
      <c r="PDP1636" s="69"/>
      <c r="PDQ1636" s="69"/>
      <c r="PDR1636" s="107"/>
      <c r="PDS1636" s="2"/>
      <c r="PDT1636" s="15"/>
      <c r="PDU1636" s="15"/>
      <c r="PDV1636" s="80"/>
      <c r="PDW1636" s="52"/>
      <c r="PDX1636" s="69"/>
      <c r="PDY1636" s="69"/>
      <c r="PDZ1636" s="69"/>
      <c r="PEA1636" s="107"/>
      <c r="PEB1636" s="2"/>
      <c r="PEC1636" s="15"/>
      <c r="PED1636" s="15"/>
      <c r="PEE1636" s="80"/>
      <c r="PEF1636" s="52"/>
      <c r="PEG1636" s="69"/>
      <c r="PEH1636" s="69"/>
      <c r="PEI1636" s="69"/>
      <c r="PEJ1636" s="107"/>
      <c r="PEK1636" s="2"/>
      <c r="PEL1636" s="15"/>
      <c r="PEM1636" s="15"/>
      <c r="PEN1636" s="80"/>
      <c r="PEO1636" s="52"/>
      <c r="PEP1636" s="69"/>
      <c r="PEQ1636" s="69"/>
      <c r="PER1636" s="69"/>
      <c r="PES1636" s="107"/>
      <c r="PET1636" s="2"/>
      <c r="PEU1636" s="15"/>
      <c r="PEV1636" s="15"/>
      <c r="PEW1636" s="80"/>
      <c r="PEX1636" s="52"/>
      <c r="PEY1636" s="69"/>
      <c r="PEZ1636" s="69"/>
      <c r="PFA1636" s="69"/>
      <c r="PFB1636" s="107"/>
      <c r="PFC1636" s="2"/>
      <c r="PFD1636" s="15"/>
      <c r="PFE1636" s="15"/>
      <c r="PFF1636" s="80"/>
      <c r="PFG1636" s="52"/>
      <c r="PFH1636" s="69"/>
      <c r="PFI1636" s="69"/>
      <c r="PFJ1636" s="69"/>
      <c r="PFK1636" s="107"/>
      <c r="PFL1636" s="2"/>
      <c r="PFM1636" s="15"/>
      <c r="PFN1636" s="15"/>
      <c r="PFO1636" s="80"/>
      <c r="PFP1636" s="52"/>
      <c r="PFQ1636" s="69"/>
      <c r="PFR1636" s="69"/>
      <c r="PFS1636" s="69"/>
      <c r="PFT1636" s="107"/>
      <c r="PFU1636" s="2"/>
      <c r="PFV1636" s="15"/>
      <c r="PFW1636" s="15"/>
      <c r="PFX1636" s="80"/>
      <c r="PFY1636" s="52"/>
      <c r="PFZ1636" s="69"/>
      <c r="PGA1636" s="69"/>
      <c r="PGB1636" s="69"/>
      <c r="PGC1636" s="107"/>
      <c r="PGD1636" s="2"/>
      <c r="PGE1636" s="15"/>
      <c r="PGF1636" s="15"/>
      <c r="PGG1636" s="80"/>
      <c r="PGH1636" s="52"/>
      <c r="PGI1636" s="69"/>
      <c r="PGJ1636" s="69"/>
      <c r="PGK1636" s="69"/>
      <c r="PGL1636" s="107"/>
      <c r="PGM1636" s="2"/>
      <c r="PGN1636" s="15"/>
      <c r="PGO1636" s="15"/>
      <c r="PGP1636" s="80"/>
      <c r="PGQ1636" s="52"/>
      <c r="PGR1636" s="69"/>
      <c r="PGS1636" s="69"/>
      <c r="PGT1636" s="69"/>
      <c r="PGU1636" s="107"/>
      <c r="PGV1636" s="2"/>
      <c r="PGW1636" s="15"/>
      <c r="PGX1636" s="15"/>
      <c r="PGY1636" s="80"/>
      <c r="PGZ1636" s="52"/>
      <c r="PHA1636" s="69"/>
      <c r="PHB1636" s="69"/>
      <c r="PHC1636" s="69"/>
      <c r="PHD1636" s="107"/>
      <c r="PHE1636" s="2"/>
      <c r="PHF1636" s="15"/>
      <c r="PHG1636" s="15"/>
      <c r="PHH1636" s="80"/>
      <c r="PHI1636" s="52"/>
      <c r="PHJ1636" s="69"/>
      <c r="PHK1636" s="69"/>
      <c r="PHL1636" s="69"/>
      <c r="PHM1636" s="107"/>
      <c r="PHN1636" s="2"/>
      <c r="PHO1636" s="15"/>
      <c r="PHP1636" s="15"/>
      <c r="PHQ1636" s="80"/>
      <c r="PHR1636" s="52"/>
      <c r="PHS1636" s="69"/>
      <c r="PHT1636" s="69"/>
      <c r="PHU1636" s="69"/>
      <c r="PHV1636" s="107"/>
      <c r="PHW1636" s="2"/>
      <c r="PHX1636" s="15"/>
      <c r="PHY1636" s="15"/>
      <c r="PHZ1636" s="80"/>
      <c r="PIA1636" s="52"/>
      <c r="PIB1636" s="69"/>
      <c r="PIC1636" s="69"/>
      <c r="PID1636" s="69"/>
      <c r="PIE1636" s="107"/>
      <c r="PIF1636" s="2"/>
      <c r="PIG1636" s="15"/>
      <c r="PIH1636" s="15"/>
      <c r="PII1636" s="80"/>
      <c r="PIJ1636" s="52"/>
      <c r="PIK1636" s="69"/>
      <c r="PIL1636" s="69"/>
      <c r="PIM1636" s="69"/>
      <c r="PIN1636" s="107"/>
      <c r="PIO1636" s="2"/>
      <c r="PIP1636" s="15"/>
      <c r="PIQ1636" s="15"/>
      <c r="PIR1636" s="80"/>
      <c r="PIS1636" s="52"/>
      <c r="PIT1636" s="69"/>
      <c r="PIU1636" s="69"/>
      <c r="PIV1636" s="69"/>
      <c r="PIW1636" s="107"/>
      <c r="PIX1636" s="2"/>
      <c r="PIY1636" s="15"/>
      <c r="PIZ1636" s="15"/>
      <c r="PJA1636" s="80"/>
      <c r="PJB1636" s="52"/>
      <c r="PJC1636" s="69"/>
      <c r="PJD1636" s="69"/>
      <c r="PJE1636" s="69"/>
      <c r="PJF1636" s="107"/>
      <c r="PJG1636" s="2"/>
      <c r="PJH1636" s="15"/>
      <c r="PJI1636" s="15"/>
      <c r="PJJ1636" s="80"/>
      <c r="PJK1636" s="52"/>
      <c r="PJL1636" s="69"/>
      <c r="PJM1636" s="69"/>
      <c r="PJN1636" s="69"/>
      <c r="PJO1636" s="107"/>
      <c r="PJP1636" s="2"/>
      <c r="PJQ1636" s="15"/>
      <c r="PJR1636" s="15"/>
      <c r="PJS1636" s="80"/>
      <c r="PJT1636" s="52"/>
      <c r="PJU1636" s="69"/>
      <c r="PJV1636" s="69"/>
      <c r="PJW1636" s="69"/>
      <c r="PJX1636" s="107"/>
      <c r="PJY1636" s="2"/>
      <c r="PJZ1636" s="15"/>
      <c r="PKA1636" s="15"/>
      <c r="PKB1636" s="80"/>
      <c r="PKC1636" s="52"/>
      <c r="PKD1636" s="69"/>
      <c r="PKE1636" s="69"/>
      <c r="PKF1636" s="69"/>
      <c r="PKG1636" s="107"/>
      <c r="PKH1636" s="2"/>
      <c r="PKI1636" s="15"/>
      <c r="PKJ1636" s="15"/>
      <c r="PKK1636" s="80"/>
      <c r="PKL1636" s="52"/>
      <c r="PKM1636" s="69"/>
      <c r="PKN1636" s="69"/>
      <c r="PKO1636" s="69"/>
      <c r="PKP1636" s="107"/>
      <c r="PKQ1636" s="2"/>
      <c r="PKR1636" s="15"/>
      <c r="PKS1636" s="15"/>
      <c r="PKT1636" s="80"/>
      <c r="PKU1636" s="52"/>
      <c r="PKV1636" s="69"/>
      <c r="PKW1636" s="69"/>
      <c r="PKX1636" s="69"/>
      <c r="PKY1636" s="107"/>
      <c r="PKZ1636" s="2"/>
      <c r="PLA1636" s="15"/>
      <c r="PLB1636" s="15"/>
      <c r="PLC1636" s="80"/>
      <c r="PLD1636" s="52"/>
      <c r="PLE1636" s="69"/>
      <c r="PLF1636" s="69"/>
      <c r="PLG1636" s="69"/>
      <c r="PLH1636" s="107"/>
      <c r="PLI1636" s="2"/>
      <c r="PLJ1636" s="15"/>
      <c r="PLK1636" s="15"/>
      <c r="PLL1636" s="80"/>
      <c r="PLM1636" s="52"/>
      <c r="PLN1636" s="69"/>
      <c r="PLO1636" s="69"/>
      <c r="PLP1636" s="69"/>
      <c r="PLQ1636" s="107"/>
      <c r="PLR1636" s="2"/>
      <c r="PLS1636" s="15"/>
      <c r="PLT1636" s="15"/>
      <c r="PLU1636" s="80"/>
      <c r="PLV1636" s="52"/>
      <c r="PLW1636" s="69"/>
      <c r="PLX1636" s="69"/>
      <c r="PLY1636" s="69"/>
      <c r="PLZ1636" s="107"/>
      <c r="PMA1636" s="2"/>
      <c r="PMB1636" s="15"/>
      <c r="PMC1636" s="15"/>
      <c r="PMD1636" s="80"/>
      <c r="PME1636" s="52"/>
      <c r="PMF1636" s="69"/>
      <c r="PMG1636" s="69"/>
      <c r="PMH1636" s="69"/>
      <c r="PMI1636" s="107"/>
      <c r="PMJ1636" s="2"/>
      <c r="PMK1636" s="15"/>
      <c r="PML1636" s="15"/>
      <c r="PMM1636" s="80"/>
      <c r="PMN1636" s="52"/>
      <c r="PMO1636" s="69"/>
      <c r="PMP1636" s="69"/>
      <c r="PMQ1636" s="69"/>
      <c r="PMR1636" s="107"/>
      <c r="PMS1636" s="2"/>
      <c r="PMT1636" s="15"/>
      <c r="PMU1636" s="15"/>
      <c r="PMV1636" s="80"/>
      <c r="PMW1636" s="52"/>
      <c r="PMX1636" s="69"/>
      <c r="PMY1636" s="69"/>
      <c r="PMZ1636" s="69"/>
      <c r="PNA1636" s="107"/>
      <c r="PNB1636" s="2"/>
      <c r="PNC1636" s="15"/>
      <c r="PND1636" s="15"/>
      <c r="PNE1636" s="80"/>
      <c r="PNF1636" s="52"/>
      <c r="PNG1636" s="69"/>
      <c r="PNH1636" s="69"/>
      <c r="PNI1636" s="69"/>
      <c r="PNJ1636" s="107"/>
      <c r="PNK1636" s="2"/>
      <c r="PNL1636" s="15"/>
      <c r="PNM1636" s="15"/>
      <c r="PNN1636" s="80"/>
      <c r="PNO1636" s="52"/>
      <c r="PNP1636" s="69"/>
      <c r="PNQ1636" s="69"/>
      <c r="PNR1636" s="69"/>
      <c r="PNS1636" s="107"/>
      <c r="PNT1636" s="2"/>
      <c r="PNU1636" s="15"/>
      <c r="PNV1636" s="15"/>
      <c r="PNW1636" s="80"/>
      <c r="PNX1636" s="52"/>
      <c r="PNY1636" s="69"/>
      <c r="PNZ1636" s="69"/>
      <c r="POA1636" s="69"/>
      <c r="POB1636" s="107"/>
      <c r="POC1636" s="2"/>
      <c r="POD1636" s="15"/>
      <c r="POE1636" s="15"/>
      <c r="POF1636" s="80"/>
      <c r="POG1636" s="52"/>
      <c r="POH1636" s="69"/>
      <c r="POI1636" s="69"/>
      <c r="POJ1636" s="69"/>
      <c r="POK1636" s="107"/>
      <c r="POL1636" s="2"/>
      <c r="POM1636" s="15"/>
      <c r="PON1636" s="15"/>
      <c r="POO1636" s="80"/>
      <c r="POP1636" s="52"/>
      <c r="POQ1636" s="69"/>
      <c r="POR1636" s="69"/>
      <c r="POS1636" s="69"/>
      <c r="POT1636" s="107"/>
      <c r="POU1636" s="2"/>
      <c r="POV1636" s="15"/>
      <c r="POW1636" s="15"/>
      <c r="POX1636" s="80"/>
      <c r="POY1636" s="52"/>
      <c r="POZ1636" s="69"/>
      <c r="PPA1636" s="69"/>
      <c r="PPB1636" s="69"/>
      <c r="PPC1636" s="107"/>
      <c r="PPD1636" s="2"/>
      <c r="PPE1636" s="15"/>
      <c r="PPF1636" s="15"/>
      <c r="PPG1636" s="80"/>
      <c r="PPH1636" s="52"/>
      <c r="PPI1636" s="69"/>
      <c r="PPJ1636" s="69"/>
      <c r="PPK1636" s="69"/>
      <c r="PPL1636" s="107"/>
      <c r="PPM1636" s="2"/>
      <c r="PPN1636" s="15"/>
      <c r="PPO1636" s="15"/>
      <c r="PPP1636" s="80"/>
      <c r="PPQ1636" s="52"/>
      <c r="PPR1636" s="69"/>
      <c r="PPS1636" s="69"/>
      <c r="PPT1636" s="69"/>
      <c r="PPU1636" s="107"/>
      <c r="PPV1636" s="2"/>
      <c r="PPW1636" s="15"/>
      <c r="PPX1636" s="15"/>
      <c r="PPY1636" s="80"/>
      <c r="PPZ1636" s="52"/>
      <c r="PQA1636" s="69"/>
      <c r="PQB1636" s="69"/>
      <c r="PQC1636" s="69"/>
      <c r="PQD1636" s="107"/>
      <c r="PQE1636" s="2"/>
      <c r="PQF1636" s="15"/>
      <c r="PQG1636" s="15"/>
      <c r="PQH1636" s="80"/>
      <c r="PQI1636" s="52"/>
      <c r="PQJ1636" s="69"/>
      <c r="PQK1636" s="69"/>
      <c r="PQL1636" s="69"/>
      <c r="PQM1636" s="107"/>
      <c r="PQN1636" s="2"/>
      <c r="PQO1636" s="15"/>
      <c r="PQP1636" s="15"/>
      <c r="PQQ1636" s="80"/>
      <c r="PQR1636" s="52"/>
      <c r="PQS1636" s="69"/>
      <c r="PQT1636" s="69"/>
      <c r="PQU1636" s="69"/>
      <c r="PQV1636" s="107"/>
      <c r="PQW1636" s="2"/>
      <c r="PQX1636" s="15"/>
      <c r="PQY1636" s="15"/>
      <c r="PQZ1636" s="80"/>
      <c r="PRA1636" s="52"/>
      <c r="PRB1636" s="69"/>
      <c r="PRC1636" s="69"/>
      <c r="PRD1636" s="69"/>
      <c r="PRE1636" s="107"/>
      <c r="PRF1636" s="2"/>
      <c r="PRG1636" s="15"/>
      <c r="PRH1636" s="15"/>
      <c r="PRI1636" s="80"/>
      <c r="PRJ1636" s="52"/>
      <c r="PRK1636" s="69"/>
      <c r="PRL1636" s="69"/>
      <c r="PRM1636" s="69"/>
      <c r="PRN1636" s="107"/>
      <c r="PRO1636" s="2"/>
      <c r="PRP1636" s="15"/>
      <c r="PRQ1636" s="15"/>
      <c r="PRR1636" s="80"/>
      <c r="PRS1636" s="52"/>
      <c r="PRT1636" s="69"/>
      <c r="PRU1636" s="69"/>
      <c r="PRV1636" s="69"/>
      <c r="PRW1636" s="107"/>
      <c r="PRX1636" s="2"/>
      <c r="PRY1636" s="15"/>
      <c r="PRZ1636" s="15"/>
      <c r="PSA1636" s="80"/>
      <c r="PSB1636" s="52"/>
      <c r="PSC1636" s="69"/>
      <c r="PSD1636" s="69"/>
      <c r="PSE1636" s="69"/>
      <c r="PSF1636" s="107"/>
      <c r="PSG1636" s="2"/>
      <c r="PSH1636" s="15"/>
      <c r="PSI1636" s="15"/>
      <c r="PSJ1636" s="80"/>
      <c r="PSK1636" s="52"/>
      <c r="PSL1636" s="69"/>
      <c r="PSM1636" s="69"/>
      <c r="PSN1636" s="69"/>
      <c r="PSO1636" s="107"/>
      <c r="PSP1636" s="2"/>
      <c r="PSQ1636" s="15"/>
      <c r="PSR1636" s="15"/>
      <c r="PSS1636" s="80"/>
      <c r="PST1636" s="52"/>
      <c r="PSU1636" s="69"/>
      <c r="PSV1636" s="69"/>
      <c r="PSW1636" s="69"/>
      <c r="PSX1636" s="107"/>
      <c r="PSY1636" s="2"/>
      <c r="PSZ1636" s="15"/>
      <c r="PTA1636" s="15"/>
      <c r="PTB1636" s="80"/>
      <c r="PTC1636" s="52"/>
      <c r="PTD1636" s="69"/>
      <c r="PTE1636" s="69"/>
      <c r="PTF1636" s="69"/>
      <c r="PTG1636" s="107"/>
      <c r="PTH1636" s="2"/>
      <c r="PTI1636" s="15"/>
      <c r="PTJ1636" s="15"/>
      <c r="PTK1636" s="80"/>
      <c r="PTL1636" s="52"/>
      <c r="PTM1636" s="69"/>
      <c r="PTN1636" s="69"/>
      <c r="PTO1636" s="69"/>
      <c r="PTP1636" s="107"/>
      <c r="PTQ1636" s="2"/>
      <c r="PTR1636" s="15"/>
      <c r="PTS1636" s="15"/>
      <c r="PTT1636" s="80"/>
      <c r="PTU1636" s="52"/>
      <c r="PTV1636" s="69"/>
      <c r="PTW1636" s="69"/>
      <c r="PTX1636" s="69"/>
      <c r="PTY1636" s="107"/>
      <c r="PTZ1636" s="2"/>
      <c r="PUA1636" s="15"/>
      <c r="PUB1636" s="15"/>
      <c r="PUC1636" s="80"/>
      <c r="PUD1636" s="52"/>
      <c r="PUE1636" s="69"/>
      <c r="PUF1636" s="69"/>
      <c r="PUG1636" s="69"/>
      <c r="PUH1636" s="107"/>
      <c r="PUI1636" s="2"/>
      <c r="PUJ1636" s="15"/>
      <c r="PUK1636" s="15"/>
      <c r="PUL1636" s="80"/>
      <c r="PUM1636" s="52"/>
      <c r="PUN1636" s="69"/>
      <c r="PUO1636" s="69"/>
      <c r="PUP1636" s="69"/>
      <c r="PUQ1636" s="107"/>
      <c r="PUR1636" s="2"/>
      <c r="PUS1636" s="15"/>
      <c r="PUT1636" s="15"/>
      <c r="PUU1636" s="80"/>
      <c r="PUV1636" s="52"/>
      <c r="PUW1636" s="69"/>
      <c r="PUX1636" s="69"/>
      <c r="PUY1636" s="69"/>
      <c r="PUZ1636" s="107"/>
      <c r="PVA1636" s="2"/>
      <c r="PVB1636" s="15"/>
      <c r="PVC1636" s="15"/>
      <c r="PVD1636" s="80"/>
      <c r="PVE1636" s="52"/>
      <c r="PVF1636" s="69"/>
      <c r="PVG1636" s="69"/>
      <c r="PVH1636" s="69"/>
      <c r="PVI1636" s="107"/>
      <c r="PVJ1636" s="2"/>
      <c r="PVK1636" s="15"/>
      <c r="PVL1636" s="15"/>
      <c r="PVM1636" s="80"/>
      <c r="PVN1636" s="52"/>
      <c r="PVO1636" s="69"/>
      <c r="PVP1636" s="69"/>
      <c r="PVQ1636" s="69"/>
      <c r="PVR1636" s="107"/>
      <c r="PVS1636" s="2"/>
      <c r="PVT1636" s="15"/>
      <c r="PVU1636" s="15"/>
      <c r="PVV1636" s="80"/>
      <c r="PVW1636" s="52"/>
      <c r="PVX1636" s="69"/>
      <c r="PVY1636" s="69"/>
      <c r="PVZ1636" s="69"/>
      <c r="PWA1636" s="107"/>
      <c r="PWB1636" s="2"/>
      <c r="PWC1636" s="15"/>
      <c r="PWD1636" s="15"/>
      <c r="PWE1636" s="80"/>
      <c r="PWF1636" s="52"/>
      <c r="PWG1636" s="69"/>
      <c r="PWH1636" s="69"/>
      <c r="PWI1636" s="69"/>
      <c r="PWJ1636" s="107"/>
      <c r="PWK1636" s="2"/>
      <c r="PWL1636" s="15"/>
      <c r="PWM1636" s="15"/>
      <c r="PWN1636" s="80"/>
      <c r="PWO1636" s="52"/>
      <c r="PWP1636" s="69"/>
      <c r="PWQ1636" s="69"/>
      <c r="PWR1636" s="69"/>
      <c r="PWS1636" s="107"/>
      <c r="PWT1636" s="2"/>
      <c r="PWU1636" s="15"/>
      <c r="PWV1636" s="15"/>
      <c r="PWW1636" s="80"/>
      <c r="PWX1636" s="52"/>
      <c r="PWY1636" s="69"/>
      <c r="PWZ1636" s="69"/>
      <c r="PXA1636" s="69"/>
      <c r="PXB1636" s="107"/>
      <c r="PXC1636" s="2"/>
      <c r="PXD1636" s="15"/>
      <c r="PXE1636" s="15"/>
      <c r="PXF1636" s="80"/>
      <c r="PXG1636" s="52"/>
      <c r="PXH1636" s="69"/>
      <c r="PXI1636" s="69"/>
      <c r="PXJ1636" s="69"/>
      <c r="PXK1636" s="107"/>
      <c r="PXL1636" s="2"/>
      <c r="PXM1636" s="15"/>
      <c r="PXN1636" s="15"/>
      <c r="PXO1636" s="80"/>
      <c r="PXP1636" s="52"/>
      <c r="PXQ1636" s="69"/>
      <c r="PXR1636" s="69"/>
      <c r="PXS1636" s="69"/>
      <c r="PXT1636" s="107"/>
      <c r="PXU1636" s="2"/>
      <c r="PXV1636" s="15"/>
      <c r="PXW1636" s="15"/>
      <c r="PXX1636" s="80"/>
      <c r="PXY1636" s="52"/>
      <c r="PXZ1636" s="69"/>
      <c r="PYA1636" s="69"/>
      <c r="PYB1636" s="69"/>
      <c r="PYC1636" s="107"/>
      <c r="PYD1636" s="2"/>
      <c r="PYE1636" s="15"/>
      <c r="PYF1636" s="15"/>
      <c r="PYG1636" s="80"/>
      <c r="PYH1636" s="52"/>
      <c r="PYI1636" s="69"/>
      <c r="PYJ1636" s="69"/>
      <c r="PYK1636" s="69"/>
      <c r="PYL1636" s="107"/>
      <c r="PYM1636" s="2"/>
      <c r="PYN1636" s="15"/>
      <c r="PYO1636" s="15"/>
      <c r="PYP1636" s="80"/>
      <c r="PYQ1636" s="52"/>
      <c r="PYR1636" s="69"/>
      <c r="PYS1636" s="69"/>
      <c r="PYT1636" s="69"/>
      <c r="PYU1636" s="107"/>
      <c r="PYV1636" s="2"/>
      <c r="PYW1636" s="15"/>
      <c r="PYX1636" s="15"/>
      <c r="PYY1636" s="80"/>
      <c r="PYZ1636" s="52"/>
      <c r="PZA1636" s="69"/>
      <c r="PZB1636" s="69"/>
      <c r="PZC1636" s="69"/>
      <c r="PZD1636" s="107"/>
      <c r="PZE1636" s="2"/>
      <c r="PZF1636" s="15"/>
      <c r="PZG1636" s="15"/>
      <c r="PZH1636" s="80"/>
      <c r="PZI1636" s="52"/>
      <c r="PZJ1636" s="69"/>
      <c r="PZK1636" s="69"/>
      <c r="PZL1636" s="69"/>
      <c r="PZM1636" s="107"/>
      <c r="PZN1636" s="2"/>
      <c r="PZO1636" s="15"/>
      <c r="PZP1636" s="15"/>
      <c r="PZQ1636" s="80"/>
      <c r="PZR1636" s="52"/>
      <c r="PZS1636" s="69"/>
      <c r="PZT1636" s="69"/>
      <c r="PZU1636" s="69"/>
      <c r="PZV1636" s="107"/>
      <c r="PZW1636" s="2"/>
      <c r="PZX1636" s="15"/>
      <c r="PZY1636" s="15"/>
      <c r="PZZ1636" s="80"/>
      <c r="QAA1636" s="52"/>
      <c r="QAB1636" s="69"/>
      <c r="QAC1636" s="69"/>
      <c r="QAD1636" s="69"/>
      <c r="QAE1636" s="107"/>
      <c r="QAF1636" s="2"/>
      <c r="QAG1636" s="15"/>
      <c r="QAH1636" s="15"/>
      <c r="QAI1636" s="80"/>
      <c r="QAJ1636" s="52"/>
      <c r="QAK1636" s="69"/>
      <c r="QAL1636" s="69"/>
      <c r="QAM1636" s="69"/>
      <c r="QAN1636" s="107"/>
      <c r="QAO1636" s="2"/>
      <c r="QAP1636" s="15"/>
      <c r="QAQ1636" s="15"/>
      <c r="QAR1636" s="80"/>
      <c r="QAS1636" s="52"/>
      <c r="QAT1636" s="69"/>
      <c r="QAU1636" s="69"/>
      <c r="QAV1636" s="69"/>
      <c r="QAW1636" s="107"/>
      <c r="QAX1636" s="2"/>
      <c r="QAY1636" s="15"/>
      <c r="QAZ1636" s="15"/>
      <c r="QBA1636" s="80"/>
      <c r="QBB1636" s="52"/>
      <c r="QBC1636" s="69"/>
      <c r="QBD1636" s="69"/>
      <c r="QBE1636" s="69"/>
      <c r="QBF1636" s="107"/>
      <c r="QBG1636" s="2"/>
      <c r="QBH1636" s="15"/>
      <c r="QBI1636" s="15"/>
      <c r="QBJ1636" s="80"/>
      <c r="QBK1636" s="52"/>
      <c r="QBL1636" s="69"/>
      <c r="QBM1636" s="69"/>
      <c r="QBN1636" s="69"/>
      <c r="QBO1636" s="107"/>
      <c r="QBP1636" s="2"/>
      <c r="QBQ1636" s="15"/>
      <c r="QBR1636" s="15"/>
      <c r="QBS1636" s="80"/>
      <c r="QBT1636" s="52"/>
      <c r="QBU1636" s="69"/>
      <c r="QBV1636" s="69"/>
      <c r="QBW1636" s="69"/>
      <c r="QBX1636" s="107"/>
      <c r="QBY1636" s="2"/>
      <c r="QBZ1636" s="15"/>
      <c r="QCA1636" s="15"/>
      <c r="QCB1636" s="80"/>
      <c r="QCC1636" s="52"/>
      <c r="QCD1636" s="69"/>
      <c r="QCE1636" s="69"/>
      <c r="QCF1636" s="69"/>
      <c r="QCG1636" s="107"/>
      <c r="QCH1636" s="2"/>
      <c r="QCI1636" s="15"/>
      <c r="QCJ1636" s="15"/>
      <c r="QCK1636" s="80"/>
      <c r="QCL1636" s="52"/>
      <c r="QCM1636" s="69"/>
      <c r="QCN1636" s="69"/>
      <c r="QCO1636" s="69"/>
      <c r="QCP1636" s="107"/>
      <c r="QCQ1636" s="2"/>
      <c r="QCR1636" s="15"/>
      <c r="QCS1636" s="15"/>
      <c r="QCT1636" s="80"/>
      <c r="QCU1636" s="52"/>
      <c r="QCV1636" s="69"/>
      <c r="QCW1636" s="69"/>
      <c r="QCX1636" s="69"/>
      <c r="QCY1636" s="107"/>
      <c r="QCZ1636" s="2"/>
      <c r="QDA1636" s="15"/>
      <c r="QDB1636" s="15"/>
      <c r="QDC1636" s="80"/>
      <c r="QDD1636" s="52"/>
      <c r="QDE1636" s="69"/>
      <c r="QDF1636" s="69"/>
      <c r="QDG1636" s="69"/>
      <c r="QDH1636" s="107"/>
      <c r="QDI1636" s="2"/>
      <c r="QDJ1636" s="15"/>
      <c r="QDK1636" s="15"/>
      <c r="QDL1636" s="80"/>
      <c r="QDM1636" s="52"/>
      <c r="QDN1636" s="69"/>
      <c r="QDO1636" s="69"/>
      <c r="QDP1636" s="69"/>
      <c r="QDQ1636" s="107"/>
      <c r="QDR1636" s="2"/>
      <c r="QDS1636" s="15"/>
      <c r="QDT1636" s="15"/>
      <c r="QDU1636" s="80"/>
      <c r="QDV1636" s="52"/>
      <c r="QDW1636" s="69"/>
      <c r="QDX1636" s="69"/>
      <c r="QDY1636" s="69"/>
      <c r="QDZ1636" s="107"/>
      <c r="QEA1636" s="2"/>
      <c r="QEB1636" s="15"/>
      <c r="QEC1636" s="15"/>
      <c r="QED1636" s="80"/>
      <c r="QEE1636" s="52"/>
      <c r="QEF1636" s="69"/>
      <c r="QEG1636" s="69"/>
      <c r="QEH1636" s="69"/>
      <c r="QEI1636" s="107"/>
      <c r="QEJ1636" s="2"/>
      <c r="QEK1636" s="15"/>
      <c r="QEL1636" s="15"/>
      <c r="QEM1636" s="80"/>
      <c r="QEN1636" s="52"/>
      <c r="QEO1636" s="69"/>
      <c r="QEP1636" s="69"/>
      <c r="QEQ1636" s="69"/>
      <c r="QER1636" s="107"/>
      <c r="QES1636" s="2"/>
      <c r="QET1636" s="15"/>
      <c r="QEU1636" s="15"/>
      <c r="QEV1636" s="80"/>
      <c r="QEW1636" s="52"/>
      <c r="QEX1636" s="69"/>
      <c r="QEY1636" s="69"/>
      <c r="QEZ1636" s="69"/>
      <c r="QFA1636" s="107"/>
      <c r="QFB1636" s="2"/>
      <c r="QFC1636" s="15"/>
      <c r="QFD1636" s="15"/>
      <c r="QFE1636" s="80"/>
      <c r="QFF1636" s="52"/>
      <c r="QFG1636" s="69"/>
      <c r="QFH1636" s="69"/>
      <c r="QFI1636" s="69"/>
      <c r="QFJ1636" s="107"/>
      <c r="QFK1636" s="2"/>
      <c r="QFL1636" s="15"/>
      <c r="QFM1636" s="15"/>
      <c r="QFN1636" s="80"/>
      <c r="QFO1636" s="52"/>
      <c r="QFP1636" s="69"/>
      <c r="QFQ1636" s="69"/>
      <c r="QFR1636" s="69"/>
      <c r="QFS1636" s="107"/>
      <c r="QFT1636" s="2"/>
      <c r="QFU1636" s="15"/>
      <c r="QFV1636" s="15"/>
      <c r="QFW1636" s="80"/>
      <c r="QFX1636" s="52"/>
      <c r="QFY1636" s="69"/>
      <c r="QFZ1636" s="69"/>
      <c r="QGA1636" s="69"/>
      <c r="QGB1636" s="107"/>
      <c r="QGC1636" s="2"/>
      <c r="QGD1636" s="15"/>
      <c r="QGE1636" s="15"/>
      <c r="QGF1636" s="80"/>
      <c r="QGG1636" s="52"/>
      <c r="QGH1636" s="69"/>
      <c r="QGI1636" s="69"/>
      <c r="QGJ1636" s="69"/>
      <c r="QGK1636" s="107"/>
      <c r="QGL1636" s="2"/>
      <c r="QGM1636" s="15"/>
      <c r="QGN1636" s="15"/>
      <c r="QGO1636" s="80"/>
      <c r="QGP1636" s="52"/>
      <c r="QGQ1636" s="69"/>
      <c r="QGR1636" s="69"/>
      <c r="QGS1636" s="69"/>
      <c r="QGT1636" s="107"/>
      <c r="QGU1636" s="2"/>
      <c r="QGV1636" s="15"/>
      <c r="QGW1636" s="15"/>
      <c r="QGX1636" s="80"/>
      <c r="QGY1636" s="52"/>
      <c r="QGZ1636" s="69"/>
      <c r="QHA1636" s="69"/>
      <c r="QHB1636" s="69"/>
      <c r="QHC1636" s="107"/>
      <c r="QHD1636" s="2"/>
      <c r="QHE1636" s="15"/>
      <c r="QHF1636" s="15"/>
      <c r="QHG1636" s="80"/>
      <c r="QHH1636" s="52"/>
      <c r="QHI1636" s="69"/>
      <c r="QHJ1636" s="69"/>
      <c r="QHK1636" s="69"/>
      <c r="QHL1636" s="107"/>
      <c r="QHM1636" s="2"/>
      <c r="QHN1636" s="15"/>
      <c r="QHO1636" s="15"/>
      <c r="QHP1636" s="80"/>
      <c r="QHQ1636" s="52"/>
      <c r="QHR1636" s="69"/>
      <c r="QHS1636" s="69"/>
      <c r="QHT1636" s="69"/>
      <c r="QHU1636" s="107"/>
      <c r="QHV1636" s="2"/>
      <c r="QHW1636" s="15"/>
      <c r="QHX1636" s="15"/>
      <c r="QHY1636" s="80"/>
      <c r="QHZ1636" s="52"/>
      <c r="QIA1636" s="69"/>
      <c r="QIB1636" s="69"/>
      <c r="QIC1636" s="69"/>
      <c r="QID1636" s="107"/>
      <c r="QIE1636" s="2"/>
      <c r="QIF1636" s="15"/>
      <c r="QIG1636" s="15"/>
      <c r="QIH1636" s="80"/>
      <c r="QII1636" s="52"/>
      <c r="QIJ1636" s="69"/>
      <c r="QIK1636" s="69"/>
      <c r="QIL1636" s="69"/>
      <c r="QIM1636" s="107"/>
      <c r="QIN1636" s="2"/>
      <c r="QIO1636" s="15"/>
      <c r="QIP1636" s="15"/>
      <c r="QIQ1636" s="80"/>
      <c r="QIR1636" s="52"/>
      <c r="QIS1636" s="69"/>
      <c r="QIT1636" s="69"/>
      <c r="QIU1636" s="69"/>
      <c r="QIV1636" s="107"/>
      <c r="QIW1636" s="2"/>
      <c r="QIX1636" s="15"/>
      <c r="QIY1636" s="15"/>
      <c r="QIZ1636" s="80"/>
      <c r="QJA1636" s="52"/>
      <c r="QJB1636" s="69"/>
      <c r="QJC1636" s="69"/>
      <c r="QJD1636" s="69"/>
      <c r="QJE1636" s="107"/>
      <c r="QJF1636" s="2"/>
      <c r="QJG1636" s="15"/>
      <c r="QJH1636" s="15"/>
      <c r="QJI1636" s="80"/>
      <c r="QJJ1636" s="52"/>
      <c r="QJK1636" s="69"/>
      <c r="QJL1636" s="69"/>
      <c r="QJM1636" s="69"/>
      <c r="QJN1636" s="107"/>
      <c r="QJO1636" s="2"/>
      <c r="QJP1636" s="15"/>
      <c r="QJQ1636" s="15"/>
      <c r="QJR1636" s="80"/>
      <c r="QJS1636" s="52"/>
      <c r="QJT1636" s="69"/>
      <c r="QJU1636" s="69"/>
      <c r="QJV1636" s="69"/>
      <c r="QJW1636" s="107"/>
      <c r="QJX1636" s="2"/>
      <c r="QJY1636" s="15"/>
      <c r="QJZ1636" s="15"/>
      <c r="QKA1636" s="80"/>
      <c r="QKB1636" s="52"/>
      <c r="QKC1636" s="69"/>
      <c r="QKD1636" s="69"/>
      <c r="QKE1636" s="69"/>
      <c r="QKF1636" s="107"/>
      <c r="QKG1636" s="2"/>
      <c r="QKH1636" s="15"/>
      <c r="QKI1636" s="15"/>
      <c r="QKJ1636" s="80"/>
      <c r="QKK1636" s="52"/>
      <c r="QKL1636" s="69"/>
      <c r="QKM1636" s="69"/>
      <c r="QKN1636" s="69"/>
      <c r="QKO1636" s="107"/>
      <c r="QKP1636" s="2"/>
      <c r="QKQ1636" s="15"/>
      <c r="QKR1636" s="15"/>
      <c r="QKS1636" s="80"/>
      <c r="QKT1636" s="52"/>
      <c r="QKU1636" s="69"/>
      <c r="QKV1636" s="69"/>
      <c r="QKW1636" s="69"/>
      <c r="QKX1636" s="107"/>
      <c r="QKY1636" s="2"/>
      <c r="QKZ1636" s="15"/>
      <c r="QLA1636" s="15"/>
      <c r="QLB1636" s="80"/>
      <c r="QLC1636" s="52"/>
      <c r="QLD1636" s="69"/>
      <c r="QLE1636" s="69"/>
      <c r="QLF1636" s="69"/>
      <c r="QLG1636" s="107"/>
      <c r="QLH1636" s="2"/>
      <c r="QLI1636" s="15"/>
      <c r="QLJ1636" s="15"/>
      <c r="QLK1636" s="80"/>
      <c r="QLL1636" s="52"/>
      <c r="QLM1636" s="69"/>
      <c r="QLN1636" s="69"/>
      <c r="QLO1636" s="69"/>
      <c r="QLP1636" s="107"/>
      <c r="QLQ1636" s="2"/>
      <c r="QLR1636" s="15"/>
      <c r="QLS1636" s="15"/>
      <c r="QLT1636" s="80"/>
      <c r="QLU1636" s="52"/>
      <c r="QLV1636" s="69"/>
      <c r="QLW1636" s="69"/>
      <c r="QLX1636" s="69"/>
      <c r="QLY1636" s="107"/>
      <c r="QLZ1636" s="2"/>
      <c r="QMA1636" s="15"/>
      <c r="QMB1636" s="15"/>
      <c r="QMC1636" s="80"/>
      <c r="QMD1636" s="52"/>
      <c r="QME1636" s="69"/>
      <c r="QMF1636" s="69"/>
      <c r="QMG1636" s="69"/>
      <c r="QMH1636" s="107"/>
      <c r="QMI1636" s="2"/>
      <c r="QMJ1636" s="15"/>
      <c r="QMK1636" s="15"/>
      <c r="QML1636" s="80"/>
      <c r="QMM1636" s="52"/>
      <c r="QMN1636" s="69"/>
      <c r="QMO1636" s="69"/>
      <c r="QMP1636" s="69"/>
      <c r="QMQ1636" s="107"/>
      <c r="QMR1636" s="2"/>
      <c r="QMS1636" s="15"/>
      <c r="QMT1636" s="15"/>
      <c r="QMU1636" s="80"/>
      <c r="QMV1636" s="52"/>
      <c r="QMW1636" s="69"/>
      <c r="QMX1636" s="69"/>
      <c r="QMY1636" s="69"/>
      <c r="QMZ1636" s="107"/>
      <c r="QNA1636" s="2"/>
      <c r="QNB1636" s="15"/>
      <c r="QNC1636" s="15"/>
      <c r="QND1636" s="80"/>
      <c r="QNE1636" s="52"/>
      <c r="QNF1636" s="69"/>
      <c r="QNG1636" s="69"/>
      <c r="QNH1636" s="69"/>
      <c r="QNI1636" s="107"/>
      <c r="QNJ1636" s="2"/>
      <c r="QNK1636" s="15"/>
      <c r="QNL1636" s="15"/>
      <c r="QNM1636" s="80"/>
      <c r="QNN1636" s="52"/>
      <c r="QNO1636" s="69"/>
      <c r="QNP1636" s="69"/>
      <c r="QNQ1636" s="69"/>
      <c r="QNR1636" s="107"/>
      <c r="QNS1636" s="2"/>
      <c r="QNT1636" s="15"/>
      <c r="QNU1636" s="15"/>
      <c r="QNV1636" s="80"/>
      <c r="QNW1636" s="52"/>
      <c r="QNX1636" s="69"/>
      <c r="QNY1636" s="69"/>
      <c r="QNZ1636" s="69"/>
      <c r="QOA1636" s="107"/>
      <c r="QOB1636" s="2"/>
      <c r="QOC1636" s="15"/>
      <c r="QOD1636" s="15"/>
      <c r="QOE1636" s="80"/>
      <c r="QOF1636" s="52"/>
      <c r="QOG1636" s="69"/>
      <c r="QOH1636" s="69"/>
      <c r="QOI1636" s="69"/>
      <c r="QOJ1636" s="107"/>
      <c r="QOK1636" s="2"/>
      <c r="QOL1636" s="15"/>
      <c r="QOM1636" s="15"/>
      <c r="QON1636" s="80"/>
      <c r="QOO1636" s="52"/>
      <c r="QOP1636" s="69"/>
      <c r="QOQ1636" s="69"/>
      <c r="QOR1636" s="69"/>
      <c r="QOS1636" s="107"/>
      <c r="QOT1636" s="2"/>
      <c r="QOU1636" s="15"/>
      <c r="QOV1636" s="15"/>
      <c r="QOW1636" s="80"/>
      <c r="QOX1636" s="52"/>
      <c r="QOY1636" s="69"/>
      <c r="QOZ1636" s="69"/>
      <c r="QPA1636" s="69"/>
      <c r="QPB1636" s="107"/>
      <c r="QPC1636" s="2"/>
      <c r="QPD1636" s="15"/>
      <c r="QPE1636" s="15"/>
      <c r="QPF1636" s="80"/>
      <c r="QPG1636" s="52"/>
      <c r="QPH1636" s="69"/>
      <c r="QPI1636" s="69"/>
      <c r="QPJ1636" s="69"/>
      <c r="QPK1636" s="107"/>
      <c r="QPL1636" s="2"/>
      <c r="QPM1636" s="15"/>
      <c r="QPN1636" s="15"/>
      <c r="QPO1636" s="80"/>
      <c r="QPP1636" s="52"/>
      <c r="QPQ1636" s="69"/>
      <c r="QPR1636" s="69"/>
      <c r="QPS1636" s="69"/>
      <c r="QPT1636" s="107"/>
      <c r="QPU1636" s="2"/>
      <c r="QPV1636" s="15"/>
      <c r="QPW1636" s="15"/>
      <c r="QPX1636" s="80"/>
      <c r="QPY1636" s="52"/>
      <c r="QPZ1636" s="69"/>
      <c r="QQA1636" s="69"/>
      <c r="QQB1636" s="69"/>
      <c r="QQC1636" s="107"/>
      <c r="QQD1636" s="2"/>
      <c r="QQE1636" s="15"/>
      <c r="QQF1636" s="15"/>
      <c r="QQG1636" s="80"/>
      <c r="QQH1636" s="52"/>
      <c r="QQI1636" s="69"/>
      <c r="QQJ1636" s="69"/>
      <c r="QQK1636" s="69"/>
      <c r="QQL1636" s="107"/>
      <c r="QQM1636" s="2"/>
      <c r="QQN1636" s="15"/>
      <c r="QQO1636" s="15"/>
      <c r="QQP1636" s="80"/>
      <c r="QQQ1636" s="52"/>
      <c r="QQR1636" s="69"/>
      <c r="QQS1636" s="69"/>
      <c r="QQT1636" s="69"/>
      <c r="QQU1636" s="107"/>
      <c r="QQV1636" s="2"/>
      <c r="QQW1636" s="15"/>
      <c r="QQX1636" s="15"/>
      <c r="QQY1636" s="80"/>
      <c r="QQZ1636" s="52"/>
      <c r="QRA1636" s="69"/>
      <c r="QRB1636" s="69"/>
      <c r="QRC1636" s="69"/>
      <c r="QRD1636" s="107"/>
      <c r="QRE1636" s="2"/>
      <c r="QRF1636" s="15"/>
      <c r="QRG1636" s="15"/>
      <c r="QRH1636" s="80"/>
      <c r="QRI1636" s="52"/>
      <c r="QRJ1636" s="69"/>
      <c r="QRK1636" s="69"/>
      <c r="QRL1636" s="69"/>
      <c r="QRM1636" s="107"/>
      <c r="QRN1636" s="2"/>
      <c r="QRO1636" s="15"/>
      <c r="QRP1636" s="15"/>
      <c r="QRQ1636" s="80"/>
      <c r="QRR1636" s="52"/>
      <c r="QRS1636" s="69"/>
      <c r="QRT1636" s="69"/>
      <c r="QRU1636" s="69"/>
      <c r="QRV1636" s="107"/>
      <c r="QRW1636" s="2"/>
      <c r="QRX1636" s="15"/>
      <c r="QRY1636" s="15"/>
      <c r="QRZ1636" s="80"/>
      <c r="QSA1636" s="52"/>
      <c r="QSB1636" s="69"/>
      <c r="QSC1636" s="69"/>
      <c r="QSD1636" s="69"/>
      <c r="QSE1636" s="107"/>
      <c r="QSF1636" s="2"/>
      <c r="QSG1636" s="15"/>
      <c r="QSH1636" s="15"/>
      <c r="QSI1636" s="80"/>
      <c r="QSJ1636" s="52"/>
      <c r="QSK1636" s="69"/>
      <c r="QSL1636" s="69"/>
      <c r="QSM1636" s="69"/>
      <c r="QSN1636" s="107"/>
      <c r="QSO1636" s="2"/>
      <c r="QSP1636" s="15"/>
      <c r="QSQ1636" s="15"/>
      <c r="QSR1636" s="80"/>
      <c r="QSS1636" s="52"/>
      <c r="QST1636" s="69"/>
      <c r="QSU1636" s="69"/>
      <c r="QSV1636" s="69"/>
      <c r="QSW1636" s="107"/>
      <c r="QSX1636" s="2"/>
      <c r="QSY1636" s="15"/>
      <c r="QSZ1636" s="15"/>
      <c r="QTA1636" s="80"/>
      <c r="QTB1636" s="52"/>
      <c r="QTC1636" s="69"/>
      <c r="QTD1636" s="69"/>
      <c r="QTE1636" s="69"/>
      <c r="QTF1636" s="107"/>
      <c r="QTG1636" s="2"/>
      <c r="QTH1636" s="15"/>
      <c r="QTI1636" s="15"/>
      <c r="QTJ1636" s="80"/>
      <c r="QTK1636" s="52"/>
      <c r="QTL1636" s="69"/>
      <c r="QTM1636" s="69"/>
      <c r="QTN1636" s="69"/>
      <c r="QTO1636" s="107"/>
      <c r="QTP1636" s="2"/>
      <c r="QTQ1636" s="15"/>
      <c r="QTR1636" s="15"/>
      <c r="QTS1636" s="80"/>
      <c r="QTT1636" s="52"/>
      <c r="QTU1636" s="69"/>
      <c r="QTV1636" s="69"/>
      <c r="QTW1636" s="69"/>
      <c r="QTX1636" s="107"/>
      <c r="QTY1636" s="2"/>
      <c r="QTZ1636" s="15"/>
      <c r="QUA1636" s="15"/>
      <c r="QUB1636" s="80"/>
      <c r="QUC1636" s="52"/>
      <c r="QUD1636" s="69"/>
      <c r="QUE1636" s="69"/>
      <c r="QUF1636" s="69"/>
      <c r="QUG1636" s="107"/>
      <c r="QUH1636" s="2"/>
      <c r="QUI1636" s="15"/>
      <c r="QUJ1636" s="15"/>
      <c r="QUK1636" s="80"/>
      <c r="QUL1636" s="52"/>
      <c r="QUM1636" s="69"/>
      <c r="QUN1636" s="69"/>
      <c r="QUO1636" s="69"/>
      <c r="QUP1636" s="107"/>
      <c r="QUQ1636" s="2"/>
      <c r="QUR1636" s="15"/>
      <c r="QUS1636" s="15"/>
      <c r="QUT1636" s="80"/>
      <c r="QUU1636" s="52"/>
      <c r="QUV1636" s="69"/>
      <c r="QUW1636" s="69"/>
      <c r="QUX1636" s="69"/>
      <c r="QUY1636" s="107"/>
      <c r="QUZ1636" s="2"/>
      <c r="QVA1636" s="15"/>
      <c r="QVB1636" s="15"/>
      <c r="QVC1636" s="80"/>
      <c r="QVD1636" s="52"/>
      <c r="QVE1636" s="69"/>
      <c r="QVF1636" s="69"/>
      <c r="QVG1636" s="69"/>
      <c r="QVH1636" s="107"/>
      <c r="QVI1636" s="2"/>
      <c r="QVJ1636" s="15"/>
      <c r="QVK1636" s="15"/>
      <c r="QVL1636" s="80"/>
      <c r="QVM1636" s="52"/>
      <c r="QVN1636" s="69"/>
      <c r="QVO1636" s="69"/>
      <c r="QVP1636" s="69"/>
      <c r="QVQ1636" s="107"/>
      <c r="QVR1636" s="2"/>
      <c r="QVS1636" s="15"/>
      <c r="QVT1636" s="15"/>
      <c r="QVU1636" s="80"/>
      <c r="QVV1636" s="52"/>
      <c r="QVW1636" s="69"/>
      <c r="QVX1636" s="69"/>
      <c r="QVY1636" s="69"/>
      <c r="QVZ1636" s="107"/>
      <c r="QWA1636" s="2"/>
      <c r="QWB1636" s="15"/>
      <c r="QWC1636" s="15"/>
      <c r="QWD1636" s="80"/>
      <c r="QWE1636" s="52"/>
      <c r="QWF1636" s="69"/>
      <c r="QWG1636" s="69"/>
      <c r="QWH1636" s="69"/>
      <c r="QWI1636" s="107"/>
      <c r="QWJ1636" s="2"/>
      <c r="QWK1636" s="15"/>
      <c r="QWL1636" s="15"/>
      <c r="QWM1636" s="80"/>
      <c r="QWN1636" s="52"/>
      <c r="QWO1636" s="69"/>
      <c r="QWP1636" s="69"/>
      <c r="QWQ1636" s="69"/>
      <c r="QWR1636" s="107"/>
      <c r="QWS1636" s="2"/>
      <c r="QWT1636" s="15"/>
      <c r="QWU1636" s="15"/>
      <c r="QWV1636" s="80"/>
      <c r="QWW1636" s="52"/>
      <c r="QWX1636" s="69"/>
      <c r="QWY1636" s="69"/>
      <c r="QWZ1636" s="69"/>
      <c r="QXA1636" s="107"/>
      <c r="QXB1636" s="2"/>
      <c r="QXC1636" s="15"/>
      <c r="QXD1636" s="15"/>
      <c r="QXE1636" s="80"/>
      <c r="QXF1636" s="52"/>
      <c r="QXG1636" s="69"/>
      <c r="QXH1636" s="69"/>
      <c r="QXI1636" s="69"/>
      <c r="QXJ1636" s="107"/>
      <c r="QXK1636" s="2"/>
      <c r="QXL1636" s="15"/>
      <c r="QXM1636" s="15"/>
      <c r="QXN1636" s="80"/>
      <c r="QXO1636" s="52"/>
      <c r="QXP1636" s="69"/>
      <c r="QXQ1636" s="69"/>
      <c r="QXR1636" s="69"/>
      <c r="QXS1636" s="107"/>
      <c r="QXT1636" s="2"/>
      <c r="QXU1636" s="15"/>
      <c r="QXV1636" s="15"/>
      <c r="QXW1636" s="80"/>
      <c r="QXX1636" s="52"/>
      <c r="QXY1636" s="69"/>
      <c r="QXZ1636" s="69"/>
      <c r="QYA1636" s="69"/>
      <c r="QYB1636" s="107"/>
      <c r="QYC1636" s="2"/>
      <c r="QYD1636" s="15"/>
      <c r="QYE1636" s="15"/>
      <c r="QYF1636" s="80"/>
      <c r="QYG1636" s="52"/>
      <c r="QYH1636" s="69"/>
      <c r="QYI1636" s="69"/>
      <c r="QYJ1636" s="69"/>
      <c r="QYK1636" s="107"/>
      <c r="QYL1636" s="2"/>
      <c r="QYM1636" s="15"/>
      <c r="QYN1636" s="15"/>
      <c r="QYO1636" s="80"/>
      <c r="QYP1636" s="52"/>
      <c r="QYQ1636" s="69"/>
      <c r="QYR1636" s="69"/>
      <c r="QYS1636" s="69"/>
      <c r="QYT1636" s="107"/>
      <c r="QYU1636" s="2"/>
      <c r="QYV1636" s="15"/>
      <c r="QYW1636" s="15"/>
      <c r="QYX1636" s="80"/>
      <c r="QYY1636" s="52"/>
      <c r="QYZ1636" s="69"/>
      <c r="QZA1636" s="69"/>
      <c r="QZB1636" s="69"/>
      <c r="QZC1636" s="107"/>
      <c r="QZD1636" s="2"/>
      <c r="QZE1636" s="15"/>
      <c r="QZF1636" s="15"/>
      <c r="QZG1636" s="80"/>
      <c r="QZH1636" s="52"/>
      <c r="QZI1636" s="69"/>
      <c r="QZJ1636" s="69"/>
      <c r="QZK1636" s="69"/>
      <c r="QZL1636" s="107"/>
      <c r="QZM1636" s="2"/>
      <c r="QZN1636" s="15"/>
      <c r="QZO1636" s="15"/>
      <c r="QZP1636" s="80"/>
      <c r="QZQ1636" s="52"/>
      <c r="QZR1636" s="69"/>
      <c r="QZS1636" s="69"/>
      <c r="QZT1636" s="69"/>
      <c r="QZU1636" s="107"/>
      <c r="QZV1636" s="2"/>
      <c r="QZW1636" s="15"/>
      <c r="QZX1636" s="15"/>
      <c r="QZY1636" s="80"/>
      <c r="QZZ1636" s="52"/>
      <c r="RAA1636" s="69"/>
      <c r="RAB1636" s="69"/>
      <c r="RAC1636" s="69"/>
      <c r="RAD1636" s="107"/>
      <c r="RAE1636" s="2"/>
      <c r="RAF1636" s="15"/>
      <c r="RAG1636" s="15"/>
      <c r="RAH1636" s="80"/>
      <c r="RAI1636" s="52"/>
      <c r="RAJ1636" s="69"/>
      <c r="RAK1636" s="69"/>
      <c r="RAL1636" s="69"/>
      <c r="RAM1636" s="107"/>
      <c r="RAN1636" s="2"/>
      <c r="RAO1636" s="15"/>
      <c r="RAP1636" s="15"/>
      <c r="RAQ1636" s="80"/>
      <c r="RAR1636" s="52"/>
      <c r="RAS1636" s="69"/>
      <c r="RAT1636" s="69"/>
      <c r="RAU1636" s="69"/>
      <c r="RAV1636" s="107"/>
      <c r="RAW1636" s="2"/>
      <c r="RAX1636" s="15"/>
      <c r="RAY1636" s="15"/>
      <c r="RAZ1636" s="80"/>
      <c r="RBA1636" s="52"/>
      <c r="RBB1636" s="69"/>
      <c r="RBC1636" s="69"/>
      <c r="RBD1636" s="69"/>
      <c r="RBE1636" s="107"/>
      <c r="RBF1636" s="2"/>
      <c r="RBG1636" s="15"/>
      <c r="RBH1636" s="15"/>
      <c r="RBI1636" s="80"/>
      <c r="RBJ1636" s="52"/>
      <c r="RBK1636" s="69"/>
      <c r="RBL1636" s="69"/>
      <c r="RBM1636" s="69"/>
      <c r="RBN1636" s="107"/>
      <c r="RBO1636" s="2"/>
      <c r="RBP1636" s="15"/>
      <c r="RBQ1636" s="15"/>
      <c r="RBR1636" s="80"/>
      <c r="RBS1636" s="52"/>
      <c r="RBT1636" s="69"/>
      <c r="RBU1636" s="69"/>
      <c r="RBV1636" s="69"/>
      <c r="RBW1636" s="107"/>
      <c r="RBX1636" s="2"/>
      <c r="RBY1636" s="15"/>
      <c r="RBZ1636" s="15"/>
      <c r="RCA1636" s="80"/>
      <c r="RCB1636" s="52"/>
      <c r="RCC1636" s="69"/>
      <c r="RCD1636" s="69"/>
      <c r="RCE1636" s="69"/>
      <c r="RCF1636" s="107"/>
      <c r="RCG1636" s="2"/>
      <c r="RCH1636" s="15"/>
      <c r="RCI1636" s="15"/>
      <c r="RCJ1636" s="80"/>
      <c r="RCK1636" s="52"/>
      <c r="RCL1636" s="69"/>
      <c r="RCM1636" s="69"/>
      <c r="RCN1636" s="69"/>
      <c r="RCO1636" s="107"/>
      <c r="RCP1636" s="2"/>
      <c r="RCQ1636" s="15"/>
      <c r="RCR1636" s="15"/>
      <c r="RCS1636" s="80"/>
      <c r="RCT1636" s="52"/>
      <c r="RCU1636" s="69"/>
      <c r="RCV1636" s="69"/>
      <c r="RCW1636" s="69"/>
      <c r="RCX1636" s="107"/>
      <c r="RCY1636" s="2"/>
      <c r="RCZ1636" s="15"/>
      <c r="RDA1636" s="15"/>
      <c r="RDB1636" s="80"/>
      <c r="RDC1636" s="52"/>
      <c r="RDD1636" s="69"/>
      <c r="RDE1636" s="69"/>
      <c r="RDF1636" s="69"/>
      <c r="RDG1636" s="107"/>
      <c r="RDH1636" s="2"/>
      <c r="RDI1636" s="15"/>
      <c r="RDJ1636" s="15"/>
      <c r="RDK1636" s="80"/>
      <c r="RDL1636" s="52"/>
      <c r="RDM1636" s="69"/>
      <c r="RDN1636" s="69"/>
      <c r="RDO1636" s="69"/>
      <c r="RDP1636" s="107"/>
      <c r="RDQ1636" s="2"/>
      <c r="RDR1636" s="15"/>
      <c r="RDS1636" s="15"/>
      <c r="RDT1636" s="80"/>
      <c r="RDU1636" s="52"/>
      <c r="RDV1636" s="69"/>
      <c r="RDW1636" s="69"/>
      <c r="RDX1636" s="69"/>
      <c r="RDY1636" s="107"/>
      <c r="RDZ1636" s="2"/>
      <c r="REA1636" s="15"/>
      <c r="REB1636" s="15"/>
      <c r="REC1636" s="80"/>
      <c r="RED1636" s="52"/>
      <c r="REE1636" s="69"/>
      <c r="REF1636" s="69"/>
      <c r="REG1636" s="69"/>
      <c r="REH1636" s="107"/>
      <c r="REI1636" s="2"/>
      <c r="REJ1636" s="15"/>
      <c r="REK1636" s="15"/>
      <c r="REL1636" s="80"/>
      <c r="REM1636" s="52"/>
      <c r="REN1636" s="69"/>
      <c r="REO1636" s="69"/>
      <c r="REP1636" s="69"/>
      <c r="REQ1636" s="107"/>
      <c r="RER1636" s="2"/>
      <c r="RES1636" s="15"/>
      <c r="RET1636" s="15"/>
      <c r="REU1636" s="80"/>
      <c r="REV1636" s="52"/>
      <c r="REW1636" s="69"/>
      <c r="REX1636" s="69"/>
      <c r="REY1636" s="69"/>
      <c r="REZ1636" s="107"/>
      <c r="RFA1636" s="2"/>
      <c r="RFB1636" s="15"/>
      <c r="RFC1636" s="15"/>
      <c r="RFD1636" s="80"/>
      <c r="RFE1636" s="52"/>
      <c r="RFF1636" s="69"/>
      <c r="RFG1636" s="69"/>
      <c r="RFH1636" s="69"/>
      <c r="RFI1636" s="107"/>
      <c r="RFJ1636" s="2"/>
      <c r="RFK1636" s="15"/>
      <c r="RFL1636" s="15"/>
      <c r="RFM1636" s="80"/>
      <c r="RFN1636" s="52"/>
      <c r="RFO1636" s="69"/>
      <c r="RFP1636" s="69"/>
      <c r="RFQ1636" s="69"/>
      <c r="RFR1636" s="107"/>
      <c r="RFS1636" s="2"/>
      <c r="RFT1636" s="15"/>
      <c r="RFU1636" s="15"/>
      <c r="RFV1636" s="80"/>
      <c r="RFW1636" s="52"/>
      <c r="RFX1636" s="69"/>
      <c r="RFY1636" s="69"/>
      <c r="RFZ1636" s="69"/>
      <c r="RGA1636" s="107"/>
      <c r="RGB1636" s="2"/>
      <c r="RGC1636" s="15"/>
      <c r="RGD1636" s="15"/>
      <c r="RGE1636" s="80"/>
      <c r="RGF1636" s="52"/>
      <c r="RGG1636" s="69"/>
      <c r="RGH1636" s="69"/>
      <c r="RGI1636" s="69"/>
      <c r="RGJ1636" s="107"/>
      <c r="RGK1636" s="2"/>
      <c r="RGL1636" s="15"/>
      <c r="RGM1636" s="15"/>
      <c r="RGN1636" s="80"/>
      <c r="RGO1636" s="52"/>
      <c r="RGP1636" s="69"/>
      <c r="RGQ1636" s="69"/>
      <c r="RGR1636" s="69"/>
      <c r="RGS1636" s="107"/>
      <c r="RGT1636" s="2"/>
      <c r="RGU1636" s="15"/>
      <c r="RGV1636" s="15"/>
      <c r="RGW1636" s="80"/>
      <c r="RGX1636" s="52"/>
      <c r="RGY1636" s="69"/>
      <c r="RGZ1636" s="69"/>
      <c r="RHA1636" s="69"/>
      <c r="RHB1636" s="107"/>
      <c r="RHC1636" s="2"/>
      <c r="RHD1636" s="15"/>
      <c r="RHE1636" s="15"/>
      <c r="RHF1636" s="80"/>
      <c r="RHG1636" s="52"/>
      <c r="RHH1636" s="69"/>
      <c r="RHI1636" s="69"/>
      <c r="RHJ1636" s="69"/>
      <c r="RHK1636" s="107"/>
      <c r="RHL1636" s="2"/>
      <c r="RHM1636" s="15"/>
      <c r="RHN1636" s="15"/>
      <c r="RHO1636" s="80"/>
      <c r="RHP1636" s="52"/>
      <c r="RHQ1636" s="69"/>
      <c r="RHR1636" s="69"/>
      <c r="RHS1636" s="69"/>
      <c r="RHT1636" s="107"/>
      <c r="RHU1636" s="2"/>
      <c r="RHV1636" s="15"/>
      <c r="RHW1636" s="15"/>
      <c r="RHX1636" s="80"/>
      <c r="RHY1636" s="52"/>
      <c r="RHZ1636" s="69"/>
      <c r="RIA1636" s="69"/>
      <c r="RIB1636" s="69"/>
      <c r="RIC1636" s="107"/>
      <c r="RID1636" s="2"/>
      <c r="RIE1636" s="15"/>
      <c r="RIF1636" s="15"/>
      <c r="RIG1636" s="80"/>
      <c r="RIH1636" s="52"/>
      <c r="RII1636" s="69"/>
      <c r="RIJ1636" s="69"/>
      <c r="RIK1636" s="69"/>
      <c r="RIL1636" s="107"/>
      <c r="RIM1636" s="2"/>
      <c r="RIN1636" s="15"/>
      <c r="RIO1636" s="15"/>
      <c r="RIP1636" s="80"/>
      <c r="RIQ1636" s="52"/>
      <c r="RIR1636" s="69"/>
      <c r="RIS1636" s="69"/>
      <c r="RIT1636" s="69"/>
      <c r="RIU1636" s="107"/>
      <c r="RIV1636" s="2"/>
      <c r="RIW1636" s="15"/>
      <c r="RIX1636" s="15"/>
      <c r="RIY1636" s="80"/>
      <c r="RIZ1636" s="52"/>
      <c r="RJA1636" s="69"/>
      <c r="RJB1636" s="69"/>
      <c r="RJC1636" s="69"/>
      <c r="RJD1636" s="107"/>
      <c r="RJE1636" s="2"/>
      <c r="RJF1636" s="15"/>
      <c r="RJG1636" s="15"/>
      <c r="RJH1636" s="80"/>
      <c r="RJI1636" s="52"/>
      <c r="RJJ1636" s="69"/>
      <c r="RJK1636" s="69"/>
      <c r="RJL1636" s="69"/>
      <c r="RJM1636" s="107"/>
      <c r="RJN1636" s="2"/>
      <c r="RJO1636" s="15"/>
      <c r="RJP1636" s="15"/>
      <c r="RJQ1636" s="80"/>
      <c r="RJR1636" s="52"/>
      <c r="RJS1636" s="69"/>
      <c r="RJT1636" s="69"/>
      <c r="RJU1636" s="69"/>
      <c r="RJV1636" s="107"/>
      <c r="RJW1636" s="2"/>
      <c r="RJX1636" s="15"/>
      <c r="RJY1636" s="15"/>
      <c r="RJZ1636" s="80"/>
      <c r="RKA1636" s="52"/>
      <c r="RKB1636" s="69"/>
      <c r="RKC1636" s="69"/>
      <c r="RKD1636" s="69"/>
      <c r="RKE1636" s="107"/>
      <c r="RKF1636" s="2"/>
      <c r="RKG1636" s="15"/>
      <c r="RKH1636" s="15"/>
      <c r="RKI1636" s="80"/>
      <c r="RKJ1636" s="52"/>
      <c r="RKK1636" s="69"/>
      <c r="RKL1636" s="69"/>
      <c r="RKM1636" s="69"/>
      <c r="RKN1636" s="107"/>
      <c r="RKO1636" s="2"/>
      <c r="RKP1636" s="15"/>
      <c r="RKQ1636" s="15"/>
      <c r="RKR1636" s="80"/>
      <c r="RKS1636" s="52"/>
      <c r="RKT1636" s="69"/>
      <c r="RKU1636" s="69"/>
      <c r="RKV1636" s="69"/>
      <c r="RKW1636" s="107"/>
      <c r="RKX1636" s="2"/>
      <c r="RKY1636" s="15"/>
      <c r="RKZ1636" s="15"/>
      <c r="RLA1636" s="80"/>
      <c r="RLB1636" s="52"/>
      <c r="RLC1636" s="69"/>
      <c r="RLD1636" s="69"/>
      <c r="RLE1636" s="69"/>
      <c r="RLF1636" s="107"/>
      <c r="RLG1636" s="2"/>
      <c r="RLH1636" s="15"/>
      <c r="RLI1636" s="15"/>
      <c r="RLJ1636" s="80"/>
      <c r="RLK1636" s="52"/>
      <c r="RLL1636" s="69"/>
      <c r="RLM1636" s="69"/>
      <c r="RLN1636" s="69"/>
      <c r="RLO1636" s="107"/>
      <c r="RLP1636" s="2"/>
      <c r="RLQ1636" s="15"/>
      <c r="RLR1636" s="15"/>
      <c r="RLS1636" s="80"/>
      <c r="RLT1636" s="52"/>
      <c r="RLU1636" s="69"/>
      <c r="RLV1636" s="69"/>
      <c r="RLW1636" s="69"/>
      <c r="RLX1636" s="107"/>
      <c r="RLY1636" s="2"/>
      <c r="RLZ1636" s="15"/>
      <c r="RMA1636" s="15"/>
      <c r="RMB1636" s="80"/>
      <c r="RMC1636" s="52"/>
      <c r="RMD1636" s="69"/>
      <c r="RME1636" s="69"/>
      <c r="RMF1636" s="69"/>
      <c r="RMG1636" s="107"/>
      <c r="RMH1636" s="2"/>
      <c r="RMI1636" s="15"/>
      <c r="RMJ1636" s="15"/>
      <c r="RMK1636" s="80"/>
      <c r="RML1636" s="52"/>
      <c r="RMM1636" s="69"/>
      <c r="RMN1636" s="69"/>
      <c r="RMO1636" s="69"/>
      <c r="RMP1636" s="107"/>
      <c r="RMQ1636" s="2"/>
      <c r="RMR1636" s="15"/>
      <c r="RMS1636" s="15"/>
      <c r="RMT1636" s="80"/>
      <c r="RMU1636" s="52"/>
      <c r="RMV1636" s="69"/>
      <c r="RMW1636" s="69"/>
      <c r="RMX1636" s="69"/>
      <c r="RMY1636" s="107"/>
      <c r="RMZ1636" s="2"/>
      <c r="RNA1636" s="15"/>
      <c r="RNB1636" s="15"/>
      <c r="RNC1636" s="80"/>
      <c r="RND1636" s="52"/>
      <c r="RNE1636" s="69"/>
      <c r="RNF1636" s="69"/>
      <c r="RNG1636" s="69"/>
      <c r="RNH1636" s="107"/>
      <c r="RNI1636" s="2"/>
      <c r="RNJ1636" s="15"/>
      <c r="RNK1636" s="15"/>
      <c r="RNL1636" s="80"/>
      <c r="RNM1636" s="52"/>
      <c r="RNN1636" s="69"/>
      <c r="RNO1636" s="69"/>
      <c r="RNP1636" s="69"/>
      <c r="RNQ1636" s="107"/>
      <c r="RNR1636" s="2"/>
      <c r="RNS1636" s="15"/>
      <c r="RNT1636" s="15"/>
      <c r="RNU1636" s="80"/>
      <c r="RNV1636" s="52"/>
      <c r="RNW1636" s="69"/>
      <c r="RNX1636" s="69"/>
      <c r="RNY1636" s="69"/>
      <c r="RNZ1636" s="107"/>
      <c r="ROA1636" s="2"/>
      <c r="ROB1636" s="15"/>
      <c r="ROC1636" s="15"/>
      <c r="ROD1636" s="80"/>
      <c r="ROE1636" s="52"/>
      <c r="ROF1636" s="69"/>
      <c r="ROG1636" s="69"/>
      <c r="ROH1636" s="69"/>
      <c r="ROI1636" s="107"/>
      <c r="ROJ1636" s="2"/>
      <c r="ROK1636" s="15"/>
      <c r="ROL1636" s="15"/>
      <c r="ROM1636" s="80"/>
      <c r="RON1636" s="52"/>
      <c r="ROO1636" s="69"/>
      <c r="ROP1636" s="69"/>
      <c r="ROQ1636" s="69"/>
      <c r="ROR1636" s="107"/>
      <c r="ROS1636" s="2"/>
      <c r="ROT1636" s="15"/>
      <c r="ROU1636" s="15"/>
      <c r="ROV1636" s="80"/>
      <c r="ROW1636" s="52"/>
      <c r="ROX1636" s="69"/>
      <c r="ROY1636" s="69"/>
      <c r="ROZ1636" s="69"/>
      <c r="RPA1636" s="107"/>
      <c r="RPB1636" s="2"/>
      <c r="RPC1636" s="15"/>
      <c r="RPD1636" s="15"/>
      <c r="RPE1636" s="80"/>
      <c r="RPF1636" s="52"/>
      <c r="RPG1636" s="69"/>
      <c r="RPH1636" s="69"/>
      <c r="RPI1636" s="69"/>
      <c r="RPJ1636" s="107"/>
      <c r="RPK1636" s="2"/>
      <c r="RPL1636" s="15"/>
      <c r="RPM1636" s="15"/>
      <c r="RPN1636" s="80"/>
      <c r="RPO1636" s="52"/>
      <c r="RPP1636" s="69"/>
      <c r="RPQ1636" s="69"/>
      <c r="RPR1636" s="69"/>
      <c r="RPS1636" s="107"/>
      <c r="RPT1636" s="2"/>
      <c r="RPU1636" s="15"/>
      <c r="RPV1636" s="15"/>
      <c r="RPW1636" s="80"/>
      <c r="RPX1636" s="52"/>
      <c r="RPY1636" s="69"/>
      <c r="RPZ1636" s="69"/>
      <c r="RQA1636" s="69"/>
      <c r="RQB1636" s="107"/>
      <c r="RQC1636" s="2"/>
      <c r="RQD1636" s="15"/>
      <c r="RQE1636" s="15"/>
      <c r="RQF1636" s="80"/>
      <c r="RQG1636" s="52"/>
      <c r="RQH1636" s="69"/>
      <c r="RQI1636" s="69"/>
      <c r="RQJ1636" s="69"/>
      <c r="RQK1636" s="107"/>
      <c r="RQL1636" s="2"/>
      <c r="RQM1636" s="15"/>
      <c r="RQN1636" s="15"/>
      <c r="RQO1636" s="80"/>
      <c r="RQP1636" s="52"/>
      <c r="RQQ1636" s="69"/>
      <c r="RQR1636" s="69"/>
      <c r="RQS1636" s="69"/>
      <c r="RQT1636" s="107"/>
      <c r="RQU1636" s="2"/>
      <c r="RQV1636" s="15"/>
      <c r="RQW1636" s="15"/>
      <c r="RQX1636" s="80"/>
      <c r="RQY1636" s="52"/>
      <c r="RQZ1636" s="69"/>
      <c r="RRA1636" s="69"/>
      <c r="RRB1636" s="69"/>
      <c r="RRC1636" s="107"/>
      <c r="RRD1636" s="2"/>
      <c r="RRE1636" s="15"/>
      <c r="RRF1636" s="15"/>
      <c r="RRG1636" s="80"/>
      <c r="RRH1636" s="52"/>
      <c r="RRI1636" s="69"/>
      <c r="RRJ1636" s="69"/>
      <c r="RRK1636" s="69"/>
      <c r="RRL1636" s="107"/>
      <c r="RRM1636" s="2"/>
      <c r="RRN1636" s="15"/>
      <c r="RRO1636" s="15"/>
      <c r="RRP1636" s="80"/>
      <c r="RRQ1636" s="52"/>
      <c r="RRR1636" s="69"/>
      <c r="RRS1636" s="69"/>
      <c r="RRT1636" s="69"/>
      <c r="RRU1636" s="107"/>
      <c r="RRV1636" s="2"/>
      <c r="RRW1636" s="15"/>
      <c r="RRX1636" s="15"/>
      <c r="RRY1636" s="80"/>
      <c r="RRZ1636" s="52"/>
      <c r="RSA1636" s="69"/>
      <c r="RSB1636" s="69"/>
      <c r="RSC1636" s="69"/>
      <c r="RSD1636" s="107"/>
      <c r="RSE1636" s="2"/>
      <c r="RSF1636" s="15"/>
      <c r="RSG1636" s="15"/>
      <c r="RSH1636" s="80"/>
      <c r="RSI1636" s="52"/>
      <c r="RSJ1636" s="69"/>
      <c r="RSK1636" s="69"/>
      <c r="RSL1636" s="69"/>
      <c r="RSM1636" s="107"/>
      <c r="RSN1636" s="2"/>
      <c r="RSO1636" s="15"/>
      <c r="RSP1636" s="15"/>
      <c r="RSQ1636" s="80"/>
      <c r="RSR1636" s="52"/>
      <c r="RSS1636" s="69"/>
      <c r="RST1636" s="69"/>
      <c r="RSU1636" s="69"/>
      <c r="RSV1636" s="107"/>
      <c r="RSW1636" s="2"/>
      <c r="RSX1636" s="15"/>
      <c r="RSY1636" s="15"/>
      <c r="RSZ1636" s="80"/>
      <c r="RTA1636" s="52"/>
      <c r="RTB1636" s="69"/>
      <c r="RTC1636" s="69"/>
      <c r="RTD1636" s="69"/>
      <c r="RTE1636" s="107"/>
      <c r="RTF1636" s="2"/>
      <c r="RTG1636" s="15"/>
      <c r="RTH1636" s="15"/>
      <c r="RTI1636" s="80"/>
      <c r="RTJ1636" s="52"/>
      <c r="RTK1636" s="69"/>
      <c r="RTL1636" s="69"/>
      <c r="RTM1636" s="69"/>
      <c r="RTN1636" s="107"/>
      <c r="RTO1636" s="2"/>
      <c r="RTP1636" s="15"/>
      <c r="RTQ1636" s="15"/>
      <c r="RTR1636" s="80"/>
      <c r="RTS1636" s="52"/>
      <c r="RTT1636" s="69"/>
      <c r="RTU1636" s="69"/>
      <c r="RTV1636" s="69"/>
      <c r="RTW1636" s="107"/>
      <c r="RTX1636" s="2"/>
      <c r="RTY1636" s="15"/>
      <c r="RTZ1636" s="15"/>
      <c r="RUA1636" s="80"/>
      <c r="RUB1636" s="52"/>
      <c r="RUC1636" s="69"/>
      <c r="RUD1636" s="69"/>
      <c r="RUE1636" s="69"/>
      <c r="RUF1636" s="107"/>
      <c r="RUG1636" s="2"/>
      <c r="RUH1636" s="15"/>
      <c r="RUI1636" s="15"/>
      <c r="RUJ1636" s="80"/>
      <c r="RUK1636" s="52"/>
      <c r="RUL1636" s="69"/>
      <c r="RUM1636" s="69"/>
      <c r="RUN1636" s="69"/>
      <c r="RUO1636" s="107"/>
      <c r="RUP1636" s="2"/>
      <c r="RUQ1636" s="15"/>
      <c r="RUR1636" s="15"/>
      <c r="RUS1636" s="80"/>
      <c r="RUT1636" s="52"/>
      <c r="RUU1636" s="69"/>
      <c r="RUV1636" s="69"/>
      <c r="RUW1636" s="69"/>
      <c r="RUX1636" s="107"/>
      <c r="RUY1636" s="2"/>
      <c r="RUZ1636" s="15"/>
      <c r="RVA1636" s="15"/>
      <c r="RVB1636" s="80"/>
      <c r="RVC1636" s="52"/>
      <c r="RVD1636" s="69"/>
      <c r="RVE1636" s="69"/>
      <c r="RVF1636" s="69"/>
      <c r="RVG1636" s="107"/>
      <c r="RVH1636" s="2"/>
      <c r="RVI1636" s="15"/>
      <c r="RVJ1636" s="15"/>
      <c r="RVK1636" s="80"/>
      <c r="RVL1636" s="52"/>
      <c r="RVM1636" s="69"/>
      <c r="RVN1636" s="69"/>
      <c r="RVO1636" s="69"/>
      <c r="RVP1636" s="107"/>
      <c r="RVQ1636" s="2"/>
      <c r="RVR1636" s="15"/>
      <c r="RVS1636" s="15"/>
      <c r="RVT1636" s="80"/>
      <c r="RVU1636" s="52"/>
      <c r="RVV1636" s="69"/>
      <c r="RVW1636" s="69"/>
      <c r="RVX1636" s="69"/>
      <c r="RVY1636" s="107"/>
      <c r="RVZ1636" s="2"/>
      <c r="RWA1636" s="15"/>
      <c r="RWB1636" s="15"/>
      <c r="RWC1636" s="80"/>
      <c r="RWD1636" s="52"/>
      <c r="RWE1636" s="69"/>
      <c r="RWF1636" s="69"/>
      <c r="RWG1636" s="69"/>
      <c r="RWH1636" s="107"/>
      <c r="RWI1636" s="2"/>
      <c r="RWJ1636" s="15"/>
      <c r="RWK1636" s="15"/>
      <c r="RWL1636" s="80"/>
      <c r="RWM1636" s="52"/>
      <c r="RWN1636" s="69"/>
      <c r="RWO1636" s="69"/>
      <c r="RWP1636" s="69"/>
      <c r="RWQ1636" s="107"/>
      <c r="RWR1636" s="2"/>
      <c r="RWS1636" s="15"/>
      <c r="RWT1636" s="15"/>
      <c r="RWU1636" s="80"/>
      <c r="RWV1636" s="52"/>
      <c r="RWW1636" s="69"/>
      <c r="RWX1636" s="69"/>
      <c r="RWY1636" s="69"/>
      <c r="RWZ1636" s="107"/>
      <c r="RXA1636" s="2"/>
      <c r="RXB1636" s="15"/>
      <c r="RXC1636" s="15"/>
      <c r="RXD1636" s="80"/>
      <c r="RXE1636" s="52"/>
      <c r="RXF1636" s="69"/>
      <c r="RXG1636" s="69"/>
      <c r="RXH1636" s="69"/>
      <c r="RXI1636" s="107"/>
      <c r="RXJ1636" s="2"/>
      <c r="RXK1636" s="15"/>
      <c r="RXL1636" s="15"/>
      <c r="RXM1636" s="80"/>
      <c r="RXN1636" s="52"/>
      <c r="RXO1636" s="69"/>
      <c r="RXP1636" s="69"/>
      <c r="RXQ1636" s="69"/>
      <c r="RXR1636" s="107"/>
      <c r="RXS1636" s="2"/>
      <c r="RXT1636" s="15"/>
      <c r="RXU1636" s="15"/>
      <c r="RXV1636" s="80"/>
      <c r="RXW1636" s="52"/>
      <c r="RXX1636" s="69"/>
      <c r="RXY1636" s="69"/>
      <c r="RXZ1636" s="69"/>
      <c r="RYA1636" s="107"/>
      <c r="RYB1636" s="2"/>
      <c r="RYC1636" s="15"/>
      <c r="RYD1636" s="15"/>
      <c r="RYE1636" s="80"/>
      <c r="RYF1636" s="52"/>
      <c r="RYG1636" s="69"/>
      <c r="RYH1636" s="69"/>
      <c r="RYI1636" s="69"/>
      <c r="RYJ1636" s="107"/>
      <c r="RYK1636" s="2"/>
      <c r="RYL1636" s="15"/>
      <c r="RYM1636" s="15"/>
      <c r="RYN1636" s="80"/>
      <c r="RYO1636" s="52"/>
      <c r="RYP1636" s="69"/>
      <c r="RYQ1636" s="69"/>
      <c r="RYR1636" s="69"/>
      <c r="RYS1636" s="107"/>
      <c r="RYT1636" s="2"/>
      <c r="RYU1636" s="15"/>
      <c r="RYV1636" s="15"/>
      <c r="RYW1636" s="80"/>
      <c r="RYX1636" s="52"/>
      <c r="RYY1636" s="69"/>
      <c r="RYZ1636" s="69"/>
      <c r="RZA1636" s="69"/>
      <c r="RZB1636" s="107"/>
      <c r="RZC1636" s="2"/>
      <c r="RZD1636" s="15"/>
      <c r="RZE1636" s="15"/>
      <c r="RZF1636" s="80"/>
      <c r="RZG1636" s="52"/>
      <c r="RZH1636" s="69"/>
      <c r="RZI1636" s="69"/>
      <c r="RZJ1636" s="69"/>
      <c r="RZK1636" s="107"/>
      <c r="RZL1636" s="2"/>
      <c r="RZM1636" s="15"/>
      <c r="RZN1636" s="15"/>
      <c r="RZO1636" s="80"/>
      <c r="RZP1636" s="52"/>
      <c r="RZQ1636" s="69"/>
      <c r="RZR1636" s="69"/>
      <c r="RZS1636" s="69"/>
      <c r="RZT1636" s="107"/>
      <c r="RZU1636" s="2"/>
      <c r="RZV1636" s="15"/>
      <c r="RZW1636" s="15"/>
      <c r="RZX1636" s="80"/>
      <c r="RZY1636" s="52"/>
      <c r="RZZ1636" s="69"/>
      <c r="SAA1636" s="69"/>
      <c r="SAB1636" s="69"/>
      <c r="SAC1636" s="107"/>
      <c r="SAD1636" s="2"/>
      <c r="SAE1636" s="15"/>
      <c r="SAF1636" s="15"/>
      <c r="SAG1636" s="80"/>
      <c r="SAH1636" s="52"/>
      <c r="SAI1636" s="69"/>
      <c r="SAJ1636" s="69"/>
      <c r="SAK1636" s="69"/>
      <c r="SAL1636" s="107"/>
      <c r="SAM1636" s="2"/>
      <c r="SAN1636" s="15"/>
      <c r="SAO1636" s="15"/>
      <c r="SAP1636" s="80"/>
      <c r="SAQ1636" s="52"/>
      <c r="SAR1636" s="69"/>
      <c r="SAS1636" s="69"/>
      <c r="SAT1636" s="69"/>
      <c r="SAU1636" s="107"/>
      <c r="SAV1636" s="2"/>
      <c r="SAW1636" s="15"/>
      <c r="SAX1636" s="15"/>
      <c r="SAY1636" s="80"/>
      <c r="SAZ1636" s="52"/>
      <c r="SBA1636" s="69"/>
      <c r="SBB1636" s="69"/>
      <c r="SBC1636" s="69"/>
      <c r="SBD1636" s="107"/>
      <c r="SBE1636" s="2"/>
      <c r="SBF1636" s="15"/>
      <c r="SBG1636" s="15"/>
      <c r="SBH1636" s="80"/>
      <c r="SBI1636" s="52"/>
      <c r="SBJ1636" s="69"/>
      <c r="SBK1636" s="69"/>
      <c r="SBL1636" s="69"/>
      <c r="SBM1636" s="107"/>
      <c r="SBN1636" s="2"/>
      <c r="SBO1636" s="15"/>
      <c r="SBP1636" s="15"/>
      <c r="SBQ1636" s="80"/>
      <c r="SBR1636" s="52"/>
      <c r="SBS1636" s="69"/>
      <c r="SBT1636" s="69"/>
      <c r="SBU1636" s="69"/>
      <c r="SBV1636" s="107"/>
      <c r="SBW1636" s="2"/>
      <c r="SBX1636" s="15"/>
      <c r="SBY1636" s="15"/>
      <c r="SBZ1636" s="80"/>
      <c r="SCA1636" s="52"/>
      <c r="SCB1636" s="69"/>
      <c r="SCC1636" s="69"/>
      <c r="SCD1636" s="69"/>
      <c r="SCE1636" s="107"/>
      <c r="SCF1636" s="2"/>
      <c r="SCG1636" s="15"/>
      <c r="SCH1636" s="15"/>
      <c r="SCI1636" s="80"/>
      <c r="SCJ1636" s="52"/>
      <c r="SCK1636" s="69"/>
      <c r="SCL1636" s="69"/>
      <c r="SCM1636" s="69"/>
      <c r="SCN1636" s="107"/>
      <c r="SCO1636" s="2"/>
      <c r="SCP1636" s="15"/>
      <c r="SCQ1636" s="15"/>
      <c r="SCR1636" s="80"/>
      <c r="SCS1636" s="52"/>
      <c r="SCT1636" s="69"/>
      <c r="SCU1636" s="69"/>
      <c r="SCV1636" s="69"/>
      <c r="SCW1636" s="107"/>
      <c r="SCX1636" s="2"/>
      <c r="SCY1636" s="15"/>
      <c r="SCZ1636" s="15"/>
      <c r="SDA1636" s="80"/>
      <c r="SDB1636" s="52"/>
      <c r="SDC1636" s="69"/>
      <c r="SDD1636" s="69"/>
      <c r="SDE1636" s="69"/>
      <c r="SDF1636" s="107"/>
      <c r="SDG1636" s="2"/>
      <c r="SDH1636" s="15"/>
      <c r="SDI1636" s="15"/>
      <c r="SDJ1636" s="80"/>
      <c r="SDK1636" s="52"/>
      <c r="SDL1636" s="69"/>
      <c r="SDM1636" s="69"/>
      <c r="SDN1636" s="69"/>
      <c r="SDO1636" s="107"/>
      <c r="SDP1636" s="2"/>
      <c r="SDQ1636" s="15"/>
      <c r="SDR1636" s="15"/>
      <c r="SDS1636" s="80"/>
      <c r="SDT1636" s="52"/>
      <c r="SDU1636" s="69"/>
      <c r="SDV1636" s="69"/>
      <c r="SDW1636" s="69"/>
      <c r="SDX1636" s="107"/>
      <c r="SDY1636" s="2"/>
      <c r="SDZ1636" s="15"/>
      <c r="SEA1636" s="15"/>
      <c r="SEB1636" s="80"/>
      <c r="SEC1636" s="52"/>
      <c r="SED1636" s="69"/>
      <c r="SEE1636" s="69"/>
      <c r="SEF1636" s="69"/>
      <c r="SEG1636" s="107"/>
      <c r="SEH1636" s="2"/>
      <c r="SEI1636" s="15"/>
      <c r="SEJ1636" s="15"/>
      <c r="SEK1636" s="80"/>
      <c r="SEL1636" s="52"/>
      <c r="SEM1636" s="69"/>
      <c r="SEN1636" s="69"/>
      <c r="SEO1636" s="69"/>
      <c r="SEP1636" s="107"/>
      <c r="SEQ1636" s="2"/>
      <c r="SER1636" s="15"/>
      <c r="SES1636" s="15"/>
      <c r="SET1636" s="80"/>
      <c r="SEU1636" s="52"/>
      <c r="SEV1636" s="69"/>
      <c r="SEW1636" s="69"/>
      <c r="SEX1636" s="69"/>
      <c r="SEY1636" s="107"/>
      <c r="SEZ1636" s="2"/>
      <c r="SFA1636" s="15"/>
      <c r="SFB1636" s="15"/>
      <c r="SFC1636" s="80"/>
      <c r="SFD1636" s="52"/>
      <c r="SFE1636" s="69"/>
      <c r="SFF1636" s="69"/>
      <c r="SFG1636" s="69"/>
      <c r="SFH1636" s="107"/>
      <c r="SFI1636" s="2"/>
      <c r="SFJ1636" s="15"/>
      <c r="SFK1636" s="15"/>
      <c r="SFL1636" s="80"/>
      <c r="SFM1636" s="52"/>
      <c r="SFN1636" s="69"/>
      <c r="SFO1636" s="69"/>
      <c r="SFP1636" s="69"/>
      <c r="SFQ1636" s="107"/>
      <c r="SFR1636" s="2"/>
      <c r="SFS1636" s="15"/>
      <c r="SFT1636" s="15"/>
      <c r="SFU1636" s="80"/>
      <c r="SFV1636" s="52"/>
      <c r="SFW1636" s="69"/>
      <c r="SFX1636" s="69"/>
      <c r="SFY1636" s="69"/>
      <c r="SFZ1636" s="107"/>
      <c r="SGA1636" s="2"/>
      <c r="SGB1636" s="15"/>
      <c r="SGC1636" s="15"/>
      <c r="SGD1636" s="80"/>
      <c r="SGE1636" s="52"/>
      <c r="SGF1636" s="69"/>
      <c r="SGG1636" s="69"/>
      <c r="SGH1636" s="69"/>
      <c r="SGI1636" s="107"/>
      <c r="SGJ1636" s="2"/>
      <c r="SGK1636" s="15"/>
      <c r="SGL1636" s="15"/>
      <c r="SGM1636" s="80"/>
      <c r="SGN1636" s="52"/>
      <c r="SGO1636" s="69"/>
      <c r="SGP1636" s="69"/>
      <c r="SGQ1636" s="69"/>
      <c r="SGR1636" s="107"/>
      <c r="SGS1636" s="2"/>
      <c r="SGT1636" s="15"/>
      <c r="SGU1636" s="15"/>
      <c r="SGV1636" s="80"/>
      <c r="SGW1636" s="52"/>
      <c r="SGX1636" s="69"/>
      <c r="SGY1636" s="69"/>
      <c r="SGZ1636" s="69"/>
      <c r="SHA1636" s="107"/>
      <c r="SHB1636" s="2"/>
      <c r="SHC1636" s="15"/>
      <c r="SHD1636" s="15"/>
      <c r="SHE1636" s="80"/>
      <c r="SHF1636" s="52"/>
      <c r="SHG1636" s="69"/>
      <c r="SHH1636" s="69"/>
      <c r="SHI1636" s="69"/>
      <c r="SHJ1636" s="107"/>
      <c r="SHK1636" s="2"/>
      <c r="SHL1636" s="15"/>
      <c r="SHM1636" s="15"/>
      <c r="SHN1636" s="80"/>
      <c r="SHO1636" s="52"/>
      <c r="SHP1636" s="69"/>
      <c r="SHQ1636" s="69"/>
      <c r="SHR1636" s="69"/>
      <c r="SHS1636" s="107"/>
      <c r="SHT1636" s="2"/>
      <c r="SHU1636" s="15"/>
      <c r="SHV1636" s="15"/>
      <c r="SHW1636" s="80"/>
      <c r="SHX1636" s="52"/>
      <c r="SHY1636" s="69"/>
      <c r="SHZ1636" s="69"/>
      <c r="SIA1636" s="69"/>
      <c r="SIB1636" s="107"/>
      <c r="SIC1636" s="2"/>
      <c r="SID1636" s="15"/>
      <c r="SIE1636" s="15"/>
      <c r="SIF1636" s="80"/>
      <c r="SIG1636" s="52"/>
      <c r="SIH1636" s="69"/>
      <c r="SII1636" s="69"/>
      <c r="SIJ1636" s="69"/>
      <c r="SIK1636" s="107"/>
      <c r="SIL1636" s="2"/>
      <c r="SIM1636" s="15"/>
      <c r="SIN1636" s="15"/>
      <c r="SIO1636" s="80"/>
      <c r="SIP1636" s="52"/>
      <c r="SIQ1636" s="69"/>
      <c r="SIR1636" s="69"/>
      <c r="SIS1636" s="69"/>
      <c r="SIT1636" s="107"/>
      <c r="SIU1636" s="2"/>
      <c r="SIV1636" s="15"/>
      <c r="SIW1636" s="15"/>
      <c r="SIX1636" s="80"/>
      <c r="SIY1636" s="52"/>
      <c r="SIZ1636" s="69"/>
      <c r="SJA1636" s="69"/>
      <c r="SJB1636" s="69"/>
      <c r="SJC1636" s="107"/>
      <c r="SJD1636" s="2"/>
      <c r="SJE1636" s="15"/>
      <c r="SJF1636" s="15"/>
      <c r="SJG1636" s="80"/>
      <c r="SJH1636" s="52"/>
      <c r="SJI1636" s="69"/>
      <c r="SJJ1636" s="69"/>
      <c r="SJK1636" s="69"/>
      <c r="SJL1636" s="107"/>
      <c r="SJM1636" s="2"/>
      <c r="SJN1636" s="15"/>
      <c r="SJO1636" s="15"/>
      <c r="SJP1636" s="80"/>
      <c r="SJQ1636" s="52"/>
      <c r="SJR1636" s="69"/>
      <c r="SJS1636" s="69"/>
      <c r="SJT1636" s="69"/>
      <c r="SJU1636" s="107"/>
      <c r="SJV1636" s="2"/>
      <c r="SJW1636" s="15"/>
      <c r="SJX1636" s="15"/>
      <c r="SJY1636" s="80"/>
      <c r="SJZ1636" s="52"/>
      <c r="SKA1636" s="69"/>
      <c r="SKB1636" s="69"/>
      <c r="SKC1636" s="69"/>
      <c r="SKD1636" s="107"/>
      <c r="SKE1636" s="2"/>
      <c r="SKF1636" s="15"/>
      <c r="SKG1636" s="15"/>
      <c r="SKH1636" s="80"/>
      <c r="SKI1636" s="52"/>
      <c r="SKJ1636" s="69"/>
      <c r="SKK1636" s="69"/>
      <c r="SKL1636" s="69"/>
      <c r="SKM1636" s="107"/>
      <c r="SKN1636" s="2"/>
      <c r="SKO1636" s="15"/>
      <c r="SKP1636" s="15"/>
      <c r="SKQ1636" s="80"/>
      <c r="SKR1636" s="52"/>
      <c r="SKS1636" s="69"/>
      <c r="SKT1636" s="69"/>
      <c r="SKU1636" s="69"/>
      <c r="SKV1636" s="107"/>
      <c r="SKW1636" s="2"/>
      <c r="SKX1636" s="15"/>
      <c r="SKY1636" s="15"/>
      <c r="SKZ1636" s="80"/>
      <c r="SLA1636" s="52"/>
      <c r="SLB1636" s="69"/>
      <c r="SLC1636" s="69"/>
      <c r="SLD1636" s="69"/>
      <c r="SLE1636" s="107"/>
      <c r="SLF1636" s="2"/>
      <c r="SLG1636" s="15"/>
      <c r="SLH1636" s="15"/>
      <c r="SLI1636" s="80"/>
      <c r="SLJ1636" s="52"/>
      <c r="SLK1636" s="69"/>
      <c r="SLL1636" s="69"/>
      <c r="SLM1636" s="69"/>
      <c r="SLN1636" s="107"/>
      <c r="SLO1636" s="2"/>
      <c r="SLP1636" s="15"/>
      <c r="SLQ1636" s="15"/>
      <c r="SLR1636" s="80"/>
      <c r="SLS1636" s="52"/>
      <c r="SLT1636" s="69"/>
      <c r="SLU1636" s="69"/>
      <c r="SLV1636" s="69"/>
      <c r="SLW1636" s="107"/>
      <c r="SLX1636" s="2"/>
      <c r="SLY1636" s="15"/>
      <c r="SLZ1636" s="15"/>
      <c r="SMA1636" s="80"/>
      <c r="SMB1636" s="52"/>
      <c r="SMC1636" s="69"/>
      <c r="SMD1636" s="69"/>
      <c r="SME1636" s="69"/>
      <c r="SMF1636" s="107"/>
      <c r="SMG1636" s="2"/>
      <c r="SMH1636" s="15"/>
      <c r="SMI1636" s="15"/>
      <c r="SMJ1636" s="80"/>
      <c r="SMK1636" s="52"/>
      <c r="SML1636" s="69"/>
      <c r="SMM1636" s="69"/>
      <c r="SMN1636" s="69"/>
      <c r="SMO1636" s="107"/>
      <c r="SMP1636" s="2"/>
      <c r="SMQ1636" s="15"/>
      <c r="SMR1636" s="15"/>
      <c r="SMS1636" s="80"/>
      <c r="SMT1636" s="52"/>
      <c r="SMU1636" s="69"/>
      <c r="SMV1636" s="69"/>
      <c r="SMW1636" s="69"/>
      <c r="SMX1636" s="107"/>
      <c r="SMY1636" s="2"/>
      <c r="SMZ1636" s="15"/>
      <c r="SNA1636" s="15"/>
      <c r="SNB1636" s="80"/>
      <c r="SNC1636" s="52"/>
      <c r="SND1636" s="69"/>
      <c r="SNE1636" s="69"/>
      <c r="SNF1636" s="69"/>
      <c r="SNG1636" s="107"/>
      <c r="SNH1636" s="2"/>
      <c r="SNI1636" s="15"/>
      <c r="SNJ1636" s="15"/>
      <c r="SNK1636" s="80"/>
      <c r="SNL1636" s="52"/>
      <c r="SNM1636" s="69"/>
      <c r="SNN1636" s="69"/>
      <c r="SNO1636" s="69"/>
      <c r="SNP1636" s="107"/>
      <c r="SNQ1636" s="2"/>
      <c r="SNR1636" s="15"/>
      <c r="SNS1636" s="15"/>
      <c r="SNT1636" s="80"/>
      <c r="SNU1636" s="52"/>
      <c r="SNV1636" s="69"/>
      <c r="SNW1636" s="69"/>
      <c r="SNX1636" s="69"/>
      <c r="SNY1636" s="107"/>
      <c r="SNZ1636" s="2"/>
      <c r="SOA1636" s="15"/>
      <c r="SOB1636" s="15"/>
      <c r="SOC1636" s="80"/>
      <c r="SOD1636" s="52"/>
      <c r="SOE1636" s="69"/>
      <c r="SOF1636" s="69"/>
      <c r="SOG1636" s="69"/>
      <c r="SOH1636" s="107"/>
      <c r="SOI1636" s="2"/>
      <c r="SOJ1636" s="15"/>
      <c r="SOK1636" s="15"/>
      <c r="SOL1636" s="80"/>
      <c r="SOM1636" s="52"/>
      <c r="SON1636" s="69"/>
      <c r="SOO1636" s="69"/>
      <c r="SOP1636" s="69"/>
      <c r="SOQ1636" s="107"/>
      <c r="SOR1636" s="2"/>
      <c r="SOS1636" s="15"/>
      <c r="SOT1636" s="15"/>
      <c r="SOU1636" s="80"/>
      <c r="SOV1636" s="52"/>
      <c r="SOW1636" s="69"/>
      <c r="SOX1636" s="69"/>
      <c r="SOY1636" s="69"/>
      <c r="SOZ1636" s="107"/>
      <c r="SPA1636" s="2"/>
      <c r="SPB1636" s="15"/>
      <c r="SPC1636" s="15"/>
      <c r="SPD1636" s="80"/>
      <c r="SPE1636" s="52"/>
      <c r="SPF1636" s="69"/>
      <c r="SPG1636" s="69"/>
      <c r="SPH1636" s="69"/>
      <c r="SPI1636" s="107"/>
      <c r="SPJ1636" s="2"/>
      <c r="SPK1636" s="15"/>
      <c r="SPL1636" s="15"/>
      <c r="SPM1636" s="80"/>
      <c r="SPN1636" s="52"/>
      <c r="SPO1636" s="69"/>
      <c r="SPP1636" s="69"/>
      <c r="SPQ1636" s="69"/>
      <c r="SPR1636" s="107"/>
      <c r="SPS1636" s="2"/>
      <c r="SPT1636" s="15"/>
      <c r="SPU1636" s="15"/>
      <c r="SPV1636" s="80"/>
      <c r="SPW1636" s="52"/>
      <c r="SPX1636" s="69"/>
      <c r="SPY1636" s="69"/>
      <c r="SPZ1636" s="69"/>
      <c r="SQA1636" s="107"/>
      <c r="SQB1636" s="2"/>
      <c r="SQC1636" s="15"/>
      <c r="SQD1636" s="15"/>
      <c r="SQE1636" s="80"/>
      <c r="SQF1636" s="52"/>
      <c r="SQG1636" s="69"/>
      <c r="SQH1636" s="69"/>
      <c r="SQI1636" s="69"/>
      <c r="SQJ1636" s="107"/>
      <c r="SQK1636" s="2"/>
      <c r="SQL1636" s="15"/>
      <c r="SQM1636" s="15"/>
      <c r="SQN1636" s="80"/>
      <c r="SQO1636" s="52"/>
      <c r="SQP1636" s="69"/>
      <c r="SQQ1636" s="69"/>
      <c r="SQR1636" s="69"/>
      <c r="SQS1636" s="107"/>
      <c r="SQT1636" s="2"/>
      <c r="SQU1636" s="15"/>
      <c r="SQV1636" s="15"/>
      <c r="SQW1636" s="80"/>
      <c r="SQX1636" s="52"/>
      <c r="SQY1636" s="69"/>
      <c r="SQZ1636" s="69"/>
      <c r="SRA1636" s="69"/>
      <c r="SRB1636" s="107"/>
      <c r="SRC1636" s="2"/>
      <c r="SRD1636" s="15"/>
      <c r="SRE1636" s="15"/>
      <c r="SRF1636" s="80"/>
      <c r="SRG1636" s="52"/>
      <c r="SRH1636" s="69"/>
      <c r="SRI1636" s="69"/>
      <c r="SRJ1636" s="69"/>
      <c r="SRK1636" s="107"/>
      <c r="SRL1636" s="2"/>
      <c r="SRM1636" s="15"/>
      <c r="SRN1636" s="15"/>
      <c r="SRO1636" s="80"/>
      <c r="SRP1636" s="52"/>
      <c r="SRQ1636" s="69"/>
      <c r="SRR1636" s="69"/>
      <c r="SRS1636" s="69"/>
      <c r="SRT1636" s="107"/>
      <c r="SRU1636" s="2"/>
      <c r="SRV1636" s="15"/>
      <c r="SRW1636" s="15"/>
      <c r="SRX1636" s="80"/>
      <c r="SRY1636" s="52"/>
      <c r="SRZ1636" s="69"/>
      <c r="SSA1636" s="69"/>
      <c r="SSB1636" s="69"/>
      <c r="SSC1636" s="107"/>
      <c r="SSD1636" s="2"/>
      <c r="SSE1636" s="15"/>
      <c r="SSF1636" s="15"/>
      <c r="SSG1636" s="80"/>
      <c r="SSH1636" s="52"/>
      <c r="SSI1636" s="69"/>
      <c r="SSJ1636" s="69"/>
      <c r="SSK1636" s="69"/>
      <c r="SSL1636" s="107"/>
      <c r="SSM1636" s="2"/>
      <c r="SSN1636" s="15"/>
      <c r="SSO1636" s="15"/>
      <c r="SSP1636" s="80"/>
      <c r="SSQ1636" s="52"/>
      <c r="SSR1636" s="69"/>
      <c r="SSS1636" s="69"/>
      <c r="SST1636" s="69"/>
      <c r="SSU1636" s="107"/>
      <c r="SSV1636" s="2"/>
      <c r="SSW1636" s="15"/>
      <c r="SSX1636" s="15"/>
      <c r="SSY1636" s="80"/>
      <c r="SSZ1636" s="52"/>
      <c r="STA1636" s="69"/>
      <c r="STB1636" s="69"/>
      <c r="STC1636" s="69"/>
      <c r="STD1636" s="107"/>
      <c r="STE1636" s="2"/>
      <c r="STF1636" s="15"/>
      <c r="STG1636" s="15"/>
      <c r="STH1636" s="80"/>
      <c r="STI1636" s="52"/>
      <c r="STJ1636" s="69"/>
      <c r="STK1636" s="69"/>
      <c r="STL1636" s="69"/>
      <c r="STM1636" s="107"/>
      <c r="STN1636" s="2"/>
      <c r="STO1636" s="15"/>
      <c r="STP1636" s="15"/>
      <c r="STQ1636" s="80"/>
      <c r="STR1636" s="52"/>
      <c r="STS1636" s="69"/>
      <c r="STT1636" s="69"/>
      <c r="STU1636" s="69"/>
      <c r="STV1636" s="107"/>
      <c r="STW1636" s="2"/>
      <c r="STX1636" s="15"/>
      <c r="STY1636" s="15"/>
      <c r="STZ1636" s="80"/>
      <c r="SUA1636" s="52"/>
      <c r="SUB1636" s="69"/>
      <c r="SUC1636" s="69"/>
      <c r="SUD1636" s="69"/>
      <c r="SUE1636" s="107"/>
      <c r="SUF1636" s="2"/>
      <c r="SUG1636" s="15"/>
      <c r="SUH1636" s="15"/>
      <c r="SUI1636" s="80"/>
      <c r="SUJ1636" s="52"/>
      <c r="SUK1636" s="69"/>
      <c r="SUL1636" s="69"/>
      <c r="SUM1636" s="69"/>
      <c r="SUN1636" s="107"/>
      <c r="SUO1636" s="2"/>
      <c r="SUP1636" s="15"/>
      <c r="SUQ1636" s="15"/>
      <c r="SUR1636" s="80"/>
      <c r="SUS1636" s="52"/>
      <c r="SUT1636" s="69"/>
      <c r="SUU1636" s="69"/>
      <c r="SUV1636" s="69"/>
      <c r="SUW1636" s="107"/>
      <c r="SUX1636" s="2"/>
      <c r="SUY1636" s="15"/>
      <c r="SUZ1636" s="15"/>
      <c r="SVA1636" s="80"/>
      <c r="SVB1636" s="52"/>
      <c r="SVC1636" s="69"/>
      <c r="SVD1636" s="69"/>
      <c r="SVE1636" s="69"/>
      <c r="SVF1636" s="107"/>
      <c r="SVG1636" s="2"/>
      <c r="SVH1636" s="15"/>
      <c r="SVI1636" s="15"/>
      <c r="SVJ1636" s="80"/>
      <c r="SVK1636" s="52"/>
      <c r="SVL1636" s="69"/>
      <c r="SVM1636" s="69"/>
      <c r="SVN1636" s="69"/>
      <c r="SVO1636" s="107"/>
      <c r="SVP1636" s="2"/>
      <c r="SVQ1636" s="15"/>
      <c r="SVR1636" s="15"/>
      <c r="SVS1636" s="80"/>
      <c r="SVT1636" s="52"/>
      <c r="SVU1636" s="69"/>
      <c r="SVV1636" s="69"/>
      <c r="SVW1636" s="69"/>
      <c r="SVX1636" s="107"/>
      <c r="SVY1636" s="2"/>
      <c r="SVZ1636" s="15"/>
      <c r="SWA1636" s="15"/>
      <c r="SWB1636" s="80"/>
      <c r="SWC1636" s="52"/>
      <c r="SWD1636" s="69"/>
      <c r="SWE1636" s="69"/>
      <c r="SWF1636" s="69"/>
      <c r="SWG1636" s="107"/>
      <c r="SWH1636" s="2"/>
      <c r="SWI1636" s="15"/>
      <c r="SWJ1636" s="15"/>
      <c r="SWK1636" s="80"/>
      <c r="SWL1636" s="52"/>
      <c r="SWM1636" s="69"/>
      <c r="SWN1636" s="69"/>
      <c r="SWO1636" s="69"/>
      <c r="SWP1636" s="107"/>
      <c r="SWQ1636" s="2"/>
      <c r="SWR1636" s="15"/>
      <c r="SWS1636" s="15"/>
      <c r="SWT1636" s="80"/>
      <c r="SWU1636" s="52"/>
      <c r="SWV1636" s="69"/>
      <c r="SWW1636" s="69"/>
      <c r="SWX1636" s="69"/>
      <c r="SWY1636" s="107"/>
      <c r="SWZ1636" s="2"/>
      <c r="SXA1636" s="15"/>
      <c r="SXB1636" s="15"/>
      <c r="SXC1636" s="80"/>
      <c r="SXD1636" s="52"/>
      <c r="SXE1636" s="69"/>
      <c r="SXF1636" s="69"/>
      <c r="SXG1636" s="69"/>
      <c r="SXH1636" s="107"/>
      <c r="SXI1636" s="2"/>
      <c r="SXJ1636" s="15"/>
      <c r="SXK1636" s="15"/>
      <c r="SXL1636" s="80"/>
      <c r="SXM1636" s="52"/>
      <c r="SXN1636" s="69"/>
      <c r="SXO1636" s="69"/>
      <c r="SXP1636" s="69"/>
      <c r="SXQ1636" s="107"/>
      <c r="SXR1636" s="2"/>
      <c r="SXS1636" s="15"/>
      <c r="SXT1636" s="15"/>
      <c r="SXU1636" s="80"/>
      <c r="SXV1636" s="52"/>
      <c r="SXW1636" s="69"/>
      <c r="SXX1636" s="69"/>
      <c r="SXY1636" s="69"/>
      <c r="SXZ1636" s="107"/>
      <c r="SYA1636" s="2"/>
      <c r="SYB1636" s="15"/>
      <c r="SYC1636" s="15"/>
      <c r="SYD1636" s="80"/>
      <c r="SYE1636" s="52"/>
      <c r="SYF1636" s="69"/>
      <c r="SYG1636" s="69"/>
      <c r="SYH1636" s="69"/>
      <c r="SYI1636" s="107"/>
      <c r="SYJ1636" s="2"/>
      <c r="SYK1636" s="15"/>
      <c r="SYL1636" s="15"/>
      <c r="SYM1636" s="80"/>
      <c r="SYN1636" s="52"/>
      <c r="SYO1636" s="69"/>
      <c r="SYP1636" s="69"/>
      <c r="SYQ1636" s="69"/>
      <c r="SYR1636" s="107"/>
      <c r="SYS1636" s="2"/>
      <c r="SYT1636" s="15"/>
      <c r="SYU1636" s="15"/>
      <c r="SYV1636" s="80"/>
      <c r="SYW1636" s="52"/>
      <c r="SYX1636" s="69"/>
      <c r="SYY1636" s="69"/>
      <c r="SYZ1636" s="69"/>
      <c r="SZA1636" s="107"/>
      <c r="SZB1636" s="2"/>
      <c r="SZC1636" s="15"/>
      <c r="SZD1636" s="15"/>
      <c r="SZE1636" s="80"/>
      <c r="SZF1636" s="52"/>
      <c r="SZG1636" s="69"/>
      <c r="SZH1636" s="69"/>
      <c r="SZI1636" s="69"/>
      <c r="SZJ1636" s="107"/>
      <c r="SZK1636" s="2"/>
      <c r="SZL1636" s="15"/>
      <c r="SZM1636" s="15"/>
      <c r="SZN1636" s="80"/>
      <c r="SZO1636" s="52"/>
      <c r="SZP1636" s="69"/>
      <c r="SZQ1636" s="69"/>
      <c r="SZR1636" s="69"/>
      <c r="SZS1636" s="107"/>
      <c r="SZT1636" s="2"/>
      <c r="SZU1636" s="15"/>
      <c r="SZV1636" s="15"/>
      <c r="SZW1636" s="80"/>
      <c r="SZX1636" s="52"/>
      <c r="SZY1636" s="69"/>
      <c r="SZZ1636" s="69"/>
      <c r="TAA1636" s="69"/>
      <c r="TAB1636" s="107"/>
      <c r="TAC1636" s="2"/>
      <c r="TAD1636" s="15"/>
      <c r="TAE1636" s="15"/>
      <c r="TAF1636" s="80"/>
      <c r="TAG1636" s="52"/>
      <c r="TAH1636" s="69"/>
      <c r="TAI1636" s="69"/>
      <c r="TAJ1636" s="69"/>
      <c r="TAK1636" s="107"/>
      <c r="TAL1636" s="2"/>
      <c r="TAM1636" s="15"/>
      <c r="TAN1636" s="15"/>
      <c r="TAO1636" s="80"/>
      <c r="TAP1636" s="52"/>
      <c r="TAQ1636" s="69"/>
      <c r="TAR1636" s="69"/>
      <c r="TAS1636" s="69"/>
      <c r="TAT1636" s="107"/>
      <c r="TAU1636" s="2"/>
      <c r="TAV1636" s="15"/>
      <c r="TAW1636" s="15"/>
      <c r="TAX1636" s="80"/>
      <c r="TAY1636" s="52"/>
      <c r="TAZ1636" s="69"/>
      <c r="TBA1636" s="69"/>
      <c r="TBB1636" s="69"/>
      <c r="TBC1636" s="107"/>
      <c r="TBD1636" s="2"/>
      <c r="TBE1636" s="15"/>
      <c r="TBF1636" s="15"/>
      <c r="TBG1636" s="80"/>
      <c r="TBH1636" s="52"/>
      <c r="TBI1636" s="69"/>
      <c r="TBJ1636" s="69"/>
      <c r="TBK1636" s="69"/>
      <c r="TBL1636" s="107"/>
      <c r="TBM1636" s="2"/>
      <c r="TBN1636" s="15"/>
      <c r="TBO1636" s="15"/>
      <c r="TBP1636" s="80"/>
      <c r="TBQ1636" s="52"/>
      <c r="TBR1636" s="69"/>
      <c r="TBS1636" s="69"/>
      <c r="TBT1636" s="69"/>
      <c r="TBU1636" s="107"/>
      <c r="TBV1636" s="2"/>
      <c r="TBW1636" s="15"/>
      <c r="TBX1636" s="15"/>
      <c r="TBY1636" s="80"/>
      <c r="TBZ1636" s="52"/>
      <c r="TCA1636" s="69"/>
      <c r="TCB1636" s="69"/>
      <c r="TCC1636" s="69"/>
      <c r="TCD1636" s="107"/>
      <c r="TCE1636" s="2"/>
      <c r="TCF1636" s="15"/>
      <c r="TCG1636" s="15"/>
      <c r="TCH1636" s="80"/>
      <c r="TCI1636" s="52"/>
      <c r="TCJ1636" s="69"/>
      <c r="TCK1636" s="69"/>
      <c r="TCL1636" s="69"/>
      <c r="TCM1636" s="107"/>
      <c r="TCN1636" s="2"/>
      <c r="TCO1636" s="15"/>
      <c r="TCP1636" s="15"/>
      <c r="TCQ1636" s="80"/>
      <c r="TCR1636" s="52"/>
      <c r="TCS1636" s="69"/>
      <c r="TCT1636" s="69"/>
      <c r="TCU1636" s="69"/>
      <c r="TCV1636" s="107"/>
      <c r="TCW1636" s="2"/>
      <c r="TCX1636" s="15"/>
      <c r="TCY1636" s="15"/>
      <c r="TCZ1636" s="80"/>
      <c r="TDA1636" s="52"/>
      <c r="TDB1636" s="69"/>
      <c r="TDC1636" s="69"/>
      <c r="TDD1636" s="69"/>
      <c r="TDE1636" s="107"/>
      <c r="TDF1636" s="2"/>
      <c r="TDG1636" s="15"/>
      <c r="TDH1636" s="15"/>
      <c r="TDI1636" s="80"/>
      <c r="TDJ1636" s="52"/>
      <c r="TDK1636" s="69"/>
      <c r="TDL1636" s="69"/>
      <c r="TDM1636" s="69"/>
      <c r="TDN1636" s="107"/>
      <c r="TDO1636" s="2"/>
      <c r="TDP1636" s="15"/>
      <c r="TDQ1636" s="15"/>
      <c r="TDR1636" s="80"/>
      <c r="TDS1636" s="52"/>
      <c r="TDT1636" s="69"/>
      <c r="TDU1636" s="69"/>
      <c r="TDV1636" s="69"/>
      <c r="TDW1636" s="107"/>
      <c r="TDX1636" s="2"/>
      <c r="TDY1636" s="15"/>
      <c r="TDZ1636" s="15"/>
      <c r="TEA1636" s="80"/>
      <c r="TEB1636" s="52"/>
      <c r="TEC1636" s="69"/>
      <c r="TED1636" s="69"/>
      <c r="TEE1636" s="69"/>
      <c r="TEF1636" s="107"/>
      <c r="TEG1636" s="2"/>
      <c r="TEH1636" s="15"/>
      <c r="TEI1636" s="15"/>
      <c r="TEJ1636" s="80"/>
      <c r="TEK1636" s="52"/>
      <c r="TEL1636" s="69"/>
      <c r="TEM1636" s="69"/>
      <c r="TEN1636" s="69"/>
      <c r="TEO1636" s="107"/>
      <c r="TEP1636" s="2"/>
      <c r="TEQ1636" s="15"/>
      <c r="TER1636" s="15"/>
      <c r="TES1636" s="80"/>
      <c r="TET1636" s="52"/>
      <c r="TEU1636" s="69"/>
      <c r="TEV1636" s="69"/>
      <c r="TEW1636" s="69"/>
      <c r="TEX1636" s="107"/>
      <c r="TEY1636" s="2"/>
      <c r="TEZ1636" s="15"/>
      <c r="TFA1636" s="15"/>
      <c r="TFB1636" s="80"/>
      <c r="TFC1636" s="52"/>
      <c r="TFD1636" s="69"/>
      <c r="TFE1636" s="69"/>
      <c r="TFF1636" s="69"/>
      <c r="TFG1636" s="107"/>
      <c r="TFH1636" s="2"/>
      <c r="TFI1636" s="15"/>
      <c r="TFJ1636" s="15"/>
      <c r="TFK1636" s="80"/>
      <c r="TFL1636" s="52"/>
      <c r="TFM1636" s="69"/>
      <c r="TFN1636" s="69"/>
      <c r="TFO1636" s="69"/>
      <c r="TFP1636" s="107"/>
      <c r="TFQ1636" s="2"/>
      <c r="TFR1636" s="15"/>
      <c r="TFS1636" s="15"/>
      <c r="TFT1636" s="80"/>
      <c r="TFU1636" s="52"/>
      <c r="TFV1636" s="69"/>
      <c r="TFW1636" s="69"/>
      <c r="TFX1636" s="69"/>
      <c r="TFY1636" s="107"/>
      <c r="TFZ1636" s="2"/>
      <c r="TGA1636" s="15"/>
      <c r="TGB1636" s="15"/>
      <c r="TGC1636" s="80"/>
      <c r="TGD1636" s="52"/>
      <c r="TGE1636" s="69"/>
      <c r="TGF1636" s="69"/>
      <c r="TGG1636" s="69"/>
      <c r="TGH1636" s="107"/>
      <c r="TGI1636" s="2"/>
      <c r="TGJ1636" s="15"/>
      <c r="TGK1636" s="15"/>
      <c r="TGL1636" s="80"/>
      <c r="TGM1636" s="52"/>
      <c r="TGN1636" s="69"/>
      <c r="TGO1636" s="69"/>
      <c r="TGP1636" s="69"/>
      <c r="TGQ1636" s="107"/>
      <c r="TGR1636" s="2"/>
      <c r="TGS1636" s="15"/>
      <c r="TGT1636" s="15"/>
      <c r="TGU1636" s="80"/>
      <c r="TGV1636" s="52"/>
      <c r="TGW1636" s="69"/>
      <c r="TGX1636" s="69"/>
      <c r="TGY1636" s="69"/>
      <c r="TGZ1636" s="107"/>
      <c r="THA1636" s="2"/>
      <c r="THB1636" s="15"/>
      <c r="THC1636" s="15"/>
      <c r="THD1636" s="80"/>
      <c r="THE1636" s="52"/>
      <c r="THF1636" s="69"/>
      <c r="THG1636" s="69"/>
      <c r="THH1636" s="69"/>
      <c r="THI1636" s="107"/>
      <c r="THJ1636" s="2"/>
      <c r="THK1636" s="15"/>
      <c r="THL1636" s="15"/>
      <c r="THM1636" s="80"/>
      <c r="THN1636" s="52"/>
      <c r="THO1636" s="69"/>
      <c r="THP1636" s="69"/>
      <c r="THQ1636" s="69"/>
      <c r="THR1636" s="107"/>
      <c r="THS1636" s="2"/>
      <c r="THT1636" s="15"/>
      <c r="THU1636" s="15"/>
      <c r="THV1636" s="80"/>
      <c r="THW1636" s="52"/>
      <c r="THX1636" s="69"/>
      <c r="THY1636" s="69"/>
      <c r="THZ1636" s="69"/>
      <c r="TIA1636" s="107"/>
      <c r="TIB1636" s="2"/>
      <c r="TIC1636" s="15"/>
      <c r="TID1636" s="15"/>
      <c r="TIE1636" s="80"/>
      <c r="TIF1636" s="52"/>
      <c r="TIG1636" s="69"/>
      <c r="TIH1636" s="69"/>
      <c r="TII1636" s="69"/>
      <c r="TIJ1636" s="107"/>
      <c r="TIK1636" s="2"/>
      <c r="TIL1636" s="15"/>
      <c r="TIM1636" s="15"/>
      <c r="TIN1636" s="80"/>
      <c r="TIO1636" s="52"/>
      <c r="TIP1636" s="69"/>
      <c r="TIQ1636" s="69"/>
      <c r="TIR1636" s="69"/>
      <c r="TIS1636" s="107"/>
      <c r="TIT1636" s="2"/>
      <c r="TIU1636" s="15"/>
      <c r="TIV1636" s="15"/>
      <c r="TIW1636" s="80"/>
      <c r="TIX1636" s="52"/>
      <c r="TIY1636" s="69"/>
      <c r="TIZ1636" s="69"/>
      <c r="TJA1636" s="69"/>
      <c r="TJB1636" s="107"/>
      <c r="TJC1636" s="2"/>
      <c r="TJD1636" s="15"/>
      <c r="TJE1636" s="15"/>
      <c r="TJF1636" s="80"/>
      <c r="TJG1636" s="52"/>
      <c r="TJH1636" s="69"/>
      <c r="TJI1636" s="69"/>
      <c r="TJJ1636" s="69"/>
      <c r="TJK1636" s="107"/>
      <c r="TJL1636" s="2"/>
      <c r="TJM1636" s="15"/>
      <c r="TJN1636" s="15"/>
      <c r="TJO1636" s="80"/>
      <c r="TJP1636" s="52"/>
      <c r="TJQ1636" s="69"/>
      <c r="TJR1636" s="69"/>
      <c r="TJS1636" s="69"/>
      <c r="TJT1636" s="107"/>
      <c r="TJU1636" s="2"/>
      <c r="TJV1636" s="15"/>
      <c r="TJW1636" s="15"/>
      <c r="TJX1636" s="80"/>
      <c r="TJY1636" s="52"/>
      <c r="TJZ1636" s="69"/>
      <c r="TKA1636" s="69"/>
      <c r="TKB1636" s="69"/>
      <c r="TKC1636" s="107"/>
      <c r="TKD1636" s="2"/>
      <c r="TKE1636" s="15"/>
      <c r="TKF1636" s="15"/>
      <c r="TKG1636" s="80"/>
      <c r="TKH1636" s="52"/>
      <c r="TKI1636" s="69"/>
      <c r="TKJ1636" s="69"/>
      <c r="TKK1636" s="69"/>
      <c r="TKL1636" s="107"/>
      <c r="TKM1636" s="2"/>
      <c r="TKN1636" s="15"/>
      <c r="TKO1636" s="15"/>
      <c r="TKP1636" s="80"/>
      <c r="TKQ1636" s="52"/>
      <c r="TKR1636" s="69"/>
      <c r="TKS1636" s="69"/>
      <c r="TKT1636" s="69"/>
      <c r="TKU1636" s="107"/>
      <c r="TKV1636" s="2"/>
      <c r="TKW1636" s="15"/>
      <c r="TKX1636" s="15"/>
      <c r="TKY1636" s="80"/>
      <c r="TKZ1636" s="52"/>
      <c r="TLA1636" s="69"/>
      <c r="TLB1636" s="69"/>
      <c r="TLC1636" s="69"/>
      <c r="TLD1636" s="107"/>
      <c r="TLE1636" s="2"/>
      <c r="TLF1636" s="15"/>
      <c r="TLG1636" s="15"/>
      <c r="TLH1636" s="80"/>
      <c r="TLI1636" s="52"/>
      <c r="TLJ1636" s="69"/>
      <c r="TLK1636" s="69"/>
      <c r="TLL1636" s="69"/>
      <c r="TLM1636" s="107"/>
      <c r="TLN1636" s="2"/>
      <c r="TLO1636" s="15"/>
      <c r="TLP1636" s="15"/>
      <c r="TLQ1636" s="80"/>
      <c r="TLR1636" s="52"/>
      <c r="TLS1636" s="69"/>
      <c r="TLT1636" s="69"/>
      <c r="TLU1636" s="69"/>
      <c r="TLV1636" s="107"/>
      <c r="TLW1636" s="2"/>
      <c r="TLX1636" s="15"/>
      <c r="TLY1636" s="15"/>
      <c r="TLZ1636" s="80"/>
      <c r="TMA1636" s="52"/>
      <c r="TMB1636" s="69"/>
      <c r="TMC1636" s="69"/>
      <c r="TMD1636" s="69"/>
      <c r="TME1636" s="107"/>
      <c r="TMF1636" s="2"/>
      <c r="TMG1636" s="15"/>
      <c r="TMH1636" s="15"/>
      <c r="TMI1636" s="80"/>
      <c r="TMJ1636" s="52"/>
      <c r="TMK1636" s="69"/>
      <c r="TML1636" s="69"/>
      <c r="TMM1636" s="69"/>
      <c r="TMN1636" s="107"/>
      <c r="TMO1636" s="2"/>
      <c r="TMP1636" s="15"/>
      <c r="TMQ1636" s="15"/>
      <c r="TMR1636" s="80"/>
      <c r="TMS1636" s="52"/>
      <c r="TMT1636" s="69"/>
      <c r="TMU1636" s="69"/>
      <c r="TMV1636" s="69"/>
      <c r="TMW1636" s="107"/>
      <c r="TMX1636" s="2"/>
      <c r="TMY1636" s="15"/>
      <c r="TMZ1636" s="15"/>
      <c r="TNA1636" s="80"/>
      <c r="TNB1636" s="52"/>
      <c r="TNC1636" s="69"/>
      <c r="TND1636" s="69"/>
      <c r="TNE1636" s="69"/>
      <c r="TNF1636" s="107"/>
      <c r="TNG1636" s="2"/>
      <c r="TNH1636" s="15"/>
      <c r="TNI1636" s="15"/>
      <c r="TNJ1636" s="80"/>
      <c r="TNK1636" s="52"/>
      <c r="TNL1636" s="69"/>
      <c r="TNM1636" s="69"/>
      <c r="TNN1636" s="69"/>
      <c r="TNO1636" s="107"/>
      <c r="TNP1636" s="2"/>
      <c r="TNQ1636" s="15"/>
      <c r="TNR1636" s="15"/>
      <c r="TNS1636" s="80"/>
      <c r="TNT1636" s="52"/>
      <c r="TNU1636" s="69"/>
      <c r="TNV1636" s="69"/>
      <c r="TNW1636" s="69"/>
      <c r="TNX1636" s="107"/>
      <c r="TNY1636" s="2"/>
      <c r="TNZ1636" s="15"/>
      <c r="TOA1636" s="15"/>
      <c r="TOB1636" s="80"/>
      <c r="TOC1636" s="52"/>
      <c r="TOD1636" s="69"/>
      <c r="TOE1636" s="69"/>
      <c r="TOF1636" s="69"/>
      <c r="TOG1636" s="107"/>
      <c r="TOH1636" s="2"/>
      <c r="TOI1636" s="15"/>
      <c r="TOJ1636" s="15"/>
      <c r="TOK1636" s="80"/>
      <c r="TOL1636" s="52"/>
      <c r="TOM1636" s="69"/>
      <c r="TON1636" s="69"/>
      <c r="TOO1636" s="69"/>
      <c r="TOP1636" s="107"/>
      <c r="TOQ1636" s="2"/>
      <c r="TOR1636" s="15"/>
      <c r="TOS1636" s="15"/>
      <c r="TOT1636" s="80"/>
      <c r="TOU1636" s="52"/>
      <c r="TOV1636" s="69"/>
      <c r="TOW1636" s="69"/>
      <c r="TOX1636" s="69"/>
      <c r="TOY1636" s="107"/>
      <c r="TOZ1636" s="2"/>
      <c r="TPA1636" s="15"/>
      <c r="TPB1636" s="15"/>
      <c r="TPC1636" s="80"/>
      <c r="TPD1636" s="52"/>
      <c r="TPE1636" s="69"/>
      <c r="TPF1636" s="69"/>
      <c r="TPG1636" s="69"/>
      <c r="TPH1636" s="107"/>
      <c r="TPI1636" s="2"/>
      <c r="TPJ1636" s="15"/>
      <c r="TPK1636" s="15"/>
      <c r="TPL1636" s="80"/>
      <c r="TPM1636" s="52"/>
      <c r="TPN1636" s="69"/>
      <c r="TPO1636" s="69"/>
      <c r="TPP1636" s="69"/>
      <c r="TPQ1636" s="107"/>
      <c r="TPR1636" s="2"/>
      <c r="TPS1636" s="15"/>
      <c r="TPT1636" s="15"/>
      <c r="TPU1636" s="80"/>
      <c r="TPV1636" s="52"/>
      <c r="TPW1636" s="69"/>
      <c r="TPX1636" s="69"/>
      <c r="TPY1636" s="69"/>
      <c r="TPZ1636" s="107"/>
      <c r="TQA1636" s="2"/>
      <c r="TQB1636" s="15"/>
      <c r="TQC1636" s="15"/>
      <c r="TQD1636" s="80"/>
      <c r="TQE1636" s="52"/>
      <c r="TQF1636" s="69"/>
      <c r="TQG1636" s="69"/>
      <c r="TQH1636" s="69"/>
      <c r="TQI1636" s="107"/>
      <c r="TQJ1636" s="2"/>
      <c r="TQK1636" s="15"/>
      <c r="TQL1636" s="15"/>
      <c r="TQM1636" s="80"/>
      <c r="TQN1636" s="52"/>
      <c r="TQO1636" s="69"/>
      <c r="TQP1636" s="69"/>
      <c r="TQQ1636" s="69"/>
      <c r="TQR1636" s="107"/>
      <c r="TQS1636" s="2"/>
      <c r="TQT1636" s="15"/>
      <c r="TQU1636" s="15"/>
      <c r="TQV1636" s="80"/>
      <c r="TQW1636" s="52"/>
      <c r="TQX1636" s="69"/>
      <c r="TQY1636" s="69"/>
      <c r="TQZ1636" s="69"/>
      <c r="TRA1636" s="107"/>
      <c r="TRB1636" s="2"/>
      <c r="TRC1636" s="15"/>
      <c r="TRD1636" s="15"/>
      <c r="TRE1636" s="80"/>
      <c r="TRF1636" s="52"/>
      <c r="TRG1636" s="69"/>
      <c r="TRH1636" s="69"/>
      <c r="TRI1636" s="69"/>
      <c r="TRJ1636" s="107"/>
      <c r="TRK1636" s="2"/>
      <c r="TRL1636" s="15"/>
      <c r="TRM1636" s="15"/>
      <c r="TRN1636" s="80"/>
      <c r="TRO1636" s="52"/>
      <c r="TRP1636" s="69"/>
      <c r="TRQ1636" s="69"/>
      <c r="TRR1636" s="69"/>
      <c r="TRS1636" s="107"/>
      <c r="TRT1636" s="2"/>
      <c r="TRU1636" s="15"/>
      <c r="TRV1636" s="15"/>
      <c r="TRW1636" s="80"/>
      <c r="TRX1636" s="52"/>
      <c r="TRY1636" s="69"/>
      <c r="TRZ1636" s="69"/>
      <c r="TSA1636" s="69"/>
      <c r="TSB1636" s="107"/>
      <c r="TSC1636" s="2"/>
      <c r="TSD1636" s="15"/>
      <c r="TSE1636" s="15"/>
      <c r="TSF1636" s="80"/>
      <c r="TSG1636" s="52"/>
      <c r="TSH1636" s="69"/>
      <c r="TSI1636" s="69"/>
      <c r="TSJ1636" s="69"/>
      <c r="TSK1636" s="107"/>
      <c r="TSL1636" s="2"/>
      <c r="TSM1636" s="15"/>
      <c r="TSN1636" s="15"/>
      <c r="TSO1636" s="80"/>
      <c r="TSP1636" s="52"/>
      <c r="TSQ1636" s="69"/>
      <c r="TSR1636" s="69"/>
      <c r="TSS1636" s="69"/>
      <c r="TST1636" s="107"/>
      <c r="TSU1636" s="2"/>
      <c r="TSV1636" s="15"/>
      <c r="TSW1636" s="15"/>
      <c r="TSX1636" s="80"/>
      <c r="TSY1636" s="52"/>
      <c r="TSZ1636" s="69"/>
      <c r="TTA1636" s="69"/>
      <c r="TTB1636" s="69"/>
      <c r="TTC1636" s="107"/>
      <c r="TTD1636" s="2"/>
      <c r="TTE1636" s="15"/>
      <c r="TTF1636" s="15"/>
      <c r="TTG1636" s="80"/>
      <c r="TTH1636" s="52"/>
      <c r="TTI1636" s="69"/>
      <c r="TTJ1636" s="69"/>
      <c r="TTK1636" s="69"/>
      <c r="TTL1636" s="107"/>
      <c r="TTM1636" s="2"/>
      <c r="TTN1636" s="15"/>
      <c r="TTO1636" s="15"/>
      <c r="TTP1636" s="80"/>
      <c r="TTQ1636" s="52"/>
      <c r="TTR1636" s="69"/>
      <c r="TTS1636" s="69"/>
      <c r="TTT1636" s="69"/>
      <c r="TTU1636" s="107"/>
      <c r="TTV1636" s="2"/>
      <c r="TTW1636" s="15"/>
      <c r="TTX1636" s="15"/>
      <c r="TTY1636" s="80"/>
      <c r="TTZ1636" s="52"/>
      <c r="TUA1636" s="69"/>
      <c r="TUB1636" s="69"/>
      <c r="TUC1636" s="69"/>
      <c r="TUD1636" s="107"/>
      <c r="TUE1636" s="2"/>
      <c r="TUF1636" s="15"/>
      <c r="TUG1636" s="15"/>
      <c r="TUH1636" s="80"/>
      <c r="TUI1636" s="52"/>
      <c r="TUJ1636" s="69"/>
      <c r="TUK1636" s="69"/>
      <c r="TUL1636" s="69"/>
      <c r="TUM1636" s="107"/>
      <c r="TUN1636" s="2"/>
      <c r="TUO1636" s="15"/>
      <c r="TUP1636" s="15"/>
      <c r="TUQ1636" s="80"/>
      <c r="TUR1636" s="52"/>
      <c r="TUS1636" s="69"/>
      <c r="TUT1636" s="69"/>
      <c r="TUU1636" s="69"/>
      <c r="TUV1636" s="107"/>
      <c r="TUW1636" s="2"/>
      <c r="TUX1636" s="15"/>
      <c r="TUY1636" s="15"/>
      <c r="TUZ1636" s="80"/>
      <c r="TVA1636" s="52"/>
      <c r="TVB1636" s="69"/>
      <c r="TVC1636" s="69"/>
      <c r="TVD1636" s="69"/>
      <c r="TVE1636" s="107"/>
      <c r="TVF1636" s="2"/>
      <c r="TVG1636" s="15"/>
      <c r="TVH1636" s="15"/>
      <c r="TVI1636" s="80"/>
      <c r="TVJ1636" s="52"/>
      <c r="TVK1636" s="69"/>
      <c r="TVL1636" s="69"/>
      <c r="TVM1636" s="69"/>
      <c r="TVN1636" s="107"/>
      <c r="TVO1636" s="2"/>
      <c r="TVP1636" s="15"/>
      <c r="TVQ1636" s="15"/>
      <c r="TVR1636" s="80"/>
      <c r="TVS1636" s="52"/>
      <c r="TVT1636" s="69"/>
      <c r="TVU1636" s="69"/>
      <c r="TVV1636" s="69"/>
      <c r="TVW1636" s="107"/>
      <c r="TVX1636" s="2"/>
      <c r="TVY1636" s="15"/>
      <c r="TVZ1636" s="15"/>
      <c r="TWA1636" s="80"/>
      <c r="TWB1636" s="52"/>
      <c r="TWC1636" s="69"/>
      <c r="TWD1636" s="69"/>
      <c r="TWE1636" s="69"/>
      <c r="TWF1636" s="107"/>
      <c r="TWG1636" s="2"/>
      <c r="TWH1636" s="15"/>
      <c r="TWI1636" s="15"/>
      <c r="TWJ1636" s="80"/>
      <c r="TWK1636" s="52"/>
      <c r="TWL1636" s="69"/>
      <c r="TWM1636" s="69"/>
      <c r="TWN1636" s="69"/>
      <c r="TWO1636" s="107"/>
      <c r="TWP1636" s="2"/>
      <c r="TWQ1636" s="15"/>
      <c r="TWR1636" s="15"/>
      <c r="TWS1636" s="80"/>
      <c r="TWT1636" s="52"/>
      <c r="TWU1636" s="69"/>
      <c r="TWV1636" s="69"/>
      <c r="TWW1636" s="69"/>
      <c r="TWX1636" s="107"/>
      <c r="TWY1636" s="2"/>
      <c r="TWZ1636" s="15"/>
      <c r="TXA1636" s="15"/>
      <c r="TXB1636" s="80"/>
      <c r="TXC1636" s="52"/>
      <c r="TXD1636" s="69"/>
      <c r="TXE1636" s="69"/>
      <c r="TXF1636" s="69"/>
      <c r="TXG1636" s="107"/>
      <c r="TXH1636" s="2"/>
      <c r="TXI1636" s="15"/>
      <c r="TXJ1636" s="15"/>
      <c r="TXK1636" s="80"/>
      <c r="TXL1636" s="52"/>
      <c r="TXM1636" s="69"/>
      <c r="TXN1636" s="69"/>
      <c r="TXO1636" s="69"/>
      <c r="TXP1636" s="107"/>
      <c r="TXQ1636" s="2"/>
      <c r="TXR1636" s="15"/>
      <c r="TXS1636" s="15"/>
      <c r="TXT1636" s="80"/>
      <c r="TXU1636" s="52"/>
      <c r="TXV1636" s="69"/>
      <c r="TXW1636" s="69"/>
      <c r="TXX1636" s="69"/>
      <c r="TXY1636" s="107"/>
      <c r="TXZ1636" s="2"/>
      <c r="TYA1636" s="15"/>
      <c r="TYB1636" s="15"/>
      <c r="TYC1636" s="80"/>
      <c r="TYD1636" s="52"/>
      <c r="TYE1636" s="69"/>
      <c r="TYF1636" s="69"/>
      <c r="TYG1636" s="69"/>
      <c r="TYH1636" s="107"/>
      <c r="TYI1636" s="2"/>
      <c r="TYJ1636" s="15"/>
      <c r="TYK1636" s="15"/>
      <c r="TYL1636" s="80"/>
      <c r="TYM1636" s="52"/>
      <c r="TYN1636" s="69"/>
      <c r="TYO1636" s="69"/>
      <c r="TYP1636" s="69"/>
      <c r="TYQ1636" s="107"/>
      <c r="TYR1636" s="2"/>
      <c r="TYS1636" s="15"/>
      <c r="TYT1636" s="15"/>
      <c r="TYU1636" s="80"/>
      <c r="TYV1636" s="52"/>
      <c r="TYW1636" s="69"/>
      <c r="TYX1636" s="69"/>
      <c r="TYY1636" s="69"/>
      <c r="TYZ1636" s="107"/>
      <c r="TZA1636" s="2"/>
      <c r="TZB1636" s="15"/>
      <c r="TZC1636" s="15"/>
      <c r="TZD1636" s="80"/>
      <c r="TZE1636" s="52"/>
      <c r="TZF1636" s="69"/>
      <c r="TZG1636" s="69"/>
      <c r="TZH1636" s="69"/>
      <c r="TZI1636" s="107"/>
      <c r="TZJ1636" s="2"/>
      <c r="TZK1636" s="15"/>
      <c r="TZL1636" s="15"/>
      <c r="TZM1636" s="80"/>
      <c r="TZN1636" s="52"/>
      <c r="TZO1636" s="69"/>
      <c r="TZP1636" s="69"/>
      <c r="TZQ1636" s="69"/>
      <c r="TZR1636" s="107"/>
      <c r="TZS1636" s="2"/>
      <c r="TZT1636" s="15"/>
      <c r="TZU1636" s="15"/>
      <c r="TZV1636" s="80"/>
      <c r="TZW1636" s="52"/>
      <c r="TZX1636" s="69"/>
      <c r="TZY1636" s="69"/>
      <c r="TZZ1636" s="69"/>
      <c r="UAA1636" s="107"/>
      <c r="UAB1636" s="2"/>
      <c r="UAC1636" s="15"/>
      <c r="UAD1636" s="15"/>
      <c r="UAE1636" s="80"/>
      <c r="UAF1636" s="52"/>
      <c r="UAG1636" s="69"/>
      <c r="UAH1636" s="69"/>
      <c r="UAI1636" s="69"/>
      <c r="UAJ1636" s="107"/>
      <c r="UAK1636" s="2"/>
      <c r="UAL1636" s="15"/>
      <c r="UAM1636" s="15"/>
      <c r="UAN1636" s="80"/>
      <c r="UAO1636" s="52"/>
      <c r="UAP1636" s="69"/>
      <c r="UAQ1636" s="69"/>
      <c r="UAR1636" s="69"/>
      <c r="UAS1636" s="107"/>
      <c r="UAT1636" s="2"/>
      <c r="UAU1636" s="15"/>
      <c r="UAV1636" s="15"/>
      <c r="UAW1636" s="80"/>
      <c r="UAX1636" s="52"/>
      <c r="UAY1636" s="69"/>
      <c r="UAZ1636" s="69"/>
      <c r="UBA1636" s="69"/>
      <c r="UBB1636" s="107"/>
      <c r="UBC1636" s="2"/>
      <c r="UBD1636" s="15"/>
      <c r="UBE1636" s="15"/>
      <c r="UBF1636" s="80"/>
      <c r="UBG1636" s="52"/>
      <c r="UBH1636" s="69"/>
      <c r="UBI1636" s="69"/>
      <c r="UBJ1636" s="69"/>
      <c r="UBK1636" s="107"/>
      <c r="UBL1636" s="2"/>
      <c r="UBM1636" s="15"/>
      <c r="UBN1636" s="15"/>
      <c r="UBO1636" s="80"/>
      <c r="UBP1636" s="52"/>
      <c r="UBQ1636" s="69"/>
      <c r="UBR1636" s="69"/>
      <c r="UBS1636" s="69"/>
      <c r="UBT1636" s="107"/>
      <c r="UBU1636" s="2"/>
      <c r="UBV1636" s="15"/>
      <c r="UBW1636" s="15"/>
      <c r="UBX1636" s="80"/>
      <c r="UBY1636" s="52"/>
      <c r="UBZ1636" s="69"/>
      <c r="UCA1636" s="69"/>
      <c r="UCB1636" s="69"/>
      <c r="UCC1636" s="107"/>
      <c r="UCD1636" s="2"/>
      <c r="UCE1636" s="15"/>
      <c r="UCF1636" s="15"/>
      <c r="UCG1636" s="80"/>
      <c r="UCH1636" s="52"/>
      <c r="UCI1636" s="69"/>
      <c r="UCJ1636" s="69"/>
      <c r="UCK1636" s="69"/>
      <c r="UCL1636" s="107"/>
      <c r="UCM1636" s="2"/>
      <c r="UCN1636" s="15"/>
      <c r="UCO1636" s="15"/>
      <c r="UCP1636" s="80"/>
      <c r="UCQ1636" s="52"/>
      <c r="UCR1636" s="69"/>
      <c r="UCS1636" s="69"/>
      <c r="UCT1636" s="69"/>
      <c r="UCU1636" s="107"/>
      <c r="UCV1636" s="2"/>
      <c r="UCW1636" s="15"/>
      <c r="UCX1636" s="15"/>
      <c r="UCY1636" s="80"/>
      <c r="UCZ1636" s="52"/>
      <c r="UDA1636" s="69"/>
      <c r="UDB1636" s="69"/>
      <c r="UDC1636" s="69"/>
      <c r="UDD1636" s="107"/>
      <c r="UDE1636" s="2"/>
      <c r="UDF1636" s="15"/>
      <c r="UDG1636" s="15"/>
      <c r="UDH1636" s="80"/>
      <c r="UDI1636" s="52"/>
      <c r="UDJ1636" s="69"/>
      <c r="UDK1636" s="69"/>
      <c r="UDL1636" s="69"/>
      <c r="UDM1636" s="107"/>
      <c r="UDN1636" s="2"/>
      <c r="UDO1636" s="15"/>
      <c r="UDP1636" s="15"/>
      <c r="UDQ1636" s="80"/>
      <c r="UDR1636" s="52"/>
      <c r="UDS1636" s="69"/>
      <c r="UDT1636" s="69"/>
      <c r="UDU1636" s="69"/>
      <c r="UDV1636" s="107"/>
      <c r="UDW1636" s="2"/>
      <c r="UDX1636" s="15"/>
      <c r="UDY1636" s="15"/>
      <c r="UDZ1636" s="80"/>
      <c r="UEA1636" s="52"/>
      <c r="UEB1636" s="69"/>
      <c r="UEC1636" s="69"/>
      <c r="UED1636" s="69"/>
      <c r="UEE1636" s="107"/>
      <c r="UEF1636" s="2"/>
      <c r="UEG1636" s="15"/>
      <c r="UEH1636" s="15"/>
      <c r="UEI1636" s="80"/>
      <c r="UEJ1636" s="52"/>
      <c r="UEK1636" s="69"/>
      <c r="UEL1636" s="69"/>
      <c r="UEM1636" s="69"/>
      <c r="UEN1636" s="107"/>
      <c r="UEO1636" s="2"/>
      <c r="UEP1636" s="15"/>
      <c r="UEQ1636" s="15"/>
      <c r="UER1636" s="80"/>
      <c r="UES1636" s="52"/>
      <c r="UET1636" s="69"/>
      <c r="UEU1636" s="69"/>
      <c r="UEV1636" s="69"/>
      <c r="UEW1636" s="107"/>
      <c r="UEX1636" s="2"/>
      <c r="UEY1636" s="15"/>
      <c r="UEZ1636" s="15"/>
      <c r="UFA1636" s="80"/>
      <c r="UFB1636" s="52"/>
      <c r="UFC1636" s="69"/>
      <c r="UFD1636" s="69"/>
      <c r="UFE1636" s="69"/>
      <c r="UFF1636" s="107"/>
      <c r="UFG1636" s="2"/>
      <c r="UFH1636" s="15"/>
      <c r="UFI1636" s="15"/>
      <c r="UFJ1636" s="80"/>
      <c r="UFK1636" s="52"/>
      <c r="UFL1636" s="69"/>
      <c r="UFM1636" s="69"/>
      <c r="UFN1636" s="69"/>
      <c r="UFO1636" s="107"/>
      <c r="UFP1636" s="2"/>
      <c r="UFQ1636" s="15"/>
      <c r="UFR1636" s="15"/>
      <c r="UFS1636" s="80"/>
      <c r="UFT1636" s="52"/>
      <c r="UFU1636" s="69"/>
      <c r="UFV1636" s="69"/>
      <c r="UFW1636" s="69"/>
      <c r="UFX1636" s="107"/>
      <c r="UFY1636" s="2"/>
      <c r="UFZ1636" s="15"/>
      <c r="UGA1636" s="15"/>
      <c r="UGB1636" s="80"/>
      <c r="UGC1636" s="52"/>
      <c r="UGD1636" s="69"/>
      <c r="UGE1636" s="69"/>
      <c r="UGF1636" s="69"/>
      <c r="UGG1636" s="107"/>
      <c r="UGH1636" s="2"/>
      <c r="UGI1636" s="15"/>
      <c r="UGJ1636" s="15"/>
      <c r="UGK1636" s="80"/>
      <c r="UGL1636" s="52"/>
      <c r="UGM1636" s="69"/>
      <c r="UGN1636" s="69"/>
      <c r="UGO1636" s="69"/>
      <c r="UGP1636" s="107"/>
      <c r="UGQ1636" s="2"/>
      <c r="UGR1636" s="15"/>
      <c r="UGS1636" s="15"/>
      <c r="UGT1636" s="80"/>
      <c r="UGU1636" s="52"/>
      <c r="UGV1636" s="69"/>
      <c r="UGW1636" s="69"/>
      <c r="UGX1636" s="69"/>
      <c r="UGY1636" s="107"/>
      <c r="UGZ1636" s="2"/>
      <c r="UHA1636" s="15"/>
      <c r="UHB1636" s="15"/>
      <c r="UHC1636" s="80"/>
      <c r="UHD1636" s="52"/>
      <c r="UHE1636" s="69"/>
      <c r="UHF1636" s="69"/>
      <c r="UHG1636" s="69"/>
      <c r="UHH1636" s="107"/>
      <c r="UHI1636" s="2"/>
      <c r="UHJ1636" s="15"/>
      <c r="UHK1636" s="15"/>
      <c r="UHL1636" s="80"/>
      <c r="UHM1636" s="52"/>
      <c r="UHN1636" s="69"/>
      <c r="UHO1636" s="69"/>
      <c r="UHP1636" s="69"/>
      <c r="UHQ1636" s="107"/>
      <c r="UHR1636" s="2"/>
      <c r="UHS1636" s="15"/>
      <c r="UHT1636" s="15"/>
      <c r="UHU1636" s="80"/>
      <c r="UHV1636" s="52"/>
      <c r="UHW1636" s="69"/>
      <c r="UHX1636" s="69"/>
      <c r="UHY1636" s="69"/>
      <c r="UHZ1636" s="107"/>
      <c r="UIA1636" s="2"/>
      <c r="UIB1636" s="15"/>
      <c r="UIC1636" s="15"/>
      <c r="UID1636" s="80"/>
      <c r="UIE1636" s="52"/>
      <c r="UIF1636" s="69"/>
      <c r="UIG1636" s="69"/>
      <c r="UIH1636" s="69"/>
      <c r="UII1636" s="107"/>
      <c r="UIJ1636" s="2"/>
      <c r="UIK1636" s="15"/>
      <c r="UIL1636" s="15"/>
      <c r="UIM1636" s="80"/>
      <c r="UIN1636" s="52"/>
      <c r="UIO1636" s="69"/>
      <c r="UIP1636" s="69"/>
      <c r="UIQ1636" s="69"/>
      <c r="UIR1636" s="107"/>
      <c r="UIS1636" s="2"/>
      <c r="UIT1636" s="15"/>
      <c r="UIU1636" s="15"/>
      <c r="UIV1636" s="80"/>
      <c r="UIW1636" s="52"/>
      <c r="UIX1636" s="69"/>
      <c r="UIY1636" s="69"/>
      <c r="UIZ1636" s="69"/>
      <c r="UJA1636" s="107"/>
      <c r="UJB1636" s="2"/>
      <c r="UJC1636" s="15"/>
      <c r="UJD1636" s="15"/>
      <c r="UJE1636" s="80"/>
      <c r="UJF1636" s="52"/>
      <c r="UJG1636" s="69"/>
      <c r="UJH1636" s="69"/>
      <c r="UJI1636" s="69"/>
      <c r="UJJ1636" s="107"/>
      <c r="UJK1636" s="2"/>
      <c r="UJL1636" s="15"/>
      <c r="UJM1636" s="15"/>
      <c r="UJN1636" s="80"/>
      <c r="UJO1636" s="52"/>
      <c r="UJP1636" s="69"/>
      <c r="UJQ1636" s="69"/>
      <c r="UJR1636" s="69"/>
      <c r="UJS1636" s="107"/>
      <c r="UJT1636" s="2"/>
      <c r="UJU1636" s="15"/>
      <c r="UJV1636" s="15"/>
      <c r="UJW1636" s="80"/>
      <c r="UJX1636" s="52"/>
      <c r="UJY1636" s="69"/>
      <c r="UJZ1636" s="69"/>
      <c r="UKA1636" s="69"/>
      <c r="UKB1636" s="107"/>
      <c r="UKC1636" s="2"/>
      <c r="UKD1636" s="15"/>
      <c r="UKE1636" s="15"/>
      <c r="UKF1636" s="80"/>
      <c r="UKG1636" s="52"/>
      <c r="UKH1636" s="69"/>
      <c r="UKI1636" s="69"/>
      <c r="UKJ1636" s="69"/>
      <c r="UKK1636" s="107"/>
      <c r="UKL1636" s="2"/>
      <c r="UKM1636" s="15"/>
      <c r="UKN1636" s="15"/>
      <c r="UKO1636" s="80"/>
      <c r="UKP1636" s="52"/>
      <c r="UKQ1636" s="69"/>
      <c r="UKR1636" s="69"/>
      <c r="UKS1636" s="69"/>
      <c r="UKT1636" s="107"/>
      <c r="UKU1636" s="2"/>
      <c r="UKV1636" s="15"/>
      <c r="UKW1636" s="15"/>
      <c r="UKX1636" s="80"/>
      <c r="UKY1636" s="52"/>
      <c r="UKZ1636" s="69"/>
      <c r="ULA1636" s="69"/>
      <c r="ULB1636" s="69"/>
      <c r="ULC1636" s="107"/>
      <c r="ULD1636" s="2"/>
      <c r="ULE1636" s="15"/>
      <c r="ULF1636" s="15"/>
      <c r="ULG1636" s="80"/>
      <c r="ULH1636" s="52"/>
      <c r="ULI1636" s="69"/>
      <c r="ULJ1636" s="69"/>
      <c r="ULK1636" s="69"/>
      <c r="ULL1636" s="107"/>
      <c r="ULM1636" s="2"/>
      <c r="ULN1636" s="15"/>
      <c r="ULO1636" s="15"/>
      <c r="ULP1636" s="80"/>
      <c r="ULQ1636" s="52"/>
      <c r="ULR1636" s="69"/>
      <c r="ULS1636" s="69"/>
      <c r="ULT1636" s="69"/>
      <c r="ULU1636" s="107"/>
      <c r="ULV1636" s="2"/>
      <c r="ULW1636" s="15"/>
      <c r="ULX1636" s="15"/>
      <c r="ULY1636" s="80"/>
      <c r="ULZ1636" s="52"/>
      <c r="UMA1636" s="69"/>
      <c r="UMB1636" s="69"/>
      <c r="UMC1636" s="69"/>
      <c r="UMD1636" s="107"/>
      <c r="UME1636" s="2"/>
      <c r="UMF1636" s="15"/>
      <c r="UMG1636" s="15"/>
      <c r="UMH1636" s="80"/>
      <c r="UMI1636" s="52"/>
      <c r="UMJ1636" s="69"/>
      <c r="UMK1636" s="69"/>
      <c r="UML1636" s="69"/>
      <c r="UMM1636" s="107"/>
      <c r="UMN1636" s="2"/>
      <c r="UMO1636" s="15"/>
      <c r="UMP1636" s="15"/>
      <c r="UMQ1636" s="80"/>
      <c r="UMR1636" s="52"/>
      <c r="UMS1636" s="69"/>
      <c r="UMT1636" s="69"/>
      <c r="UMU1636" s="69"/>
      <c r="UMV1636" s="107"/>
      <c r="UMW1636" s="2"/>
      <c r="UMX1636" s="15"/>
      <c r="UMY1636" s="15"/>
      <c r="UMZ1636" s="80"/>
      <c r="UNA1636" s="52"/>
      <c r="UNB1636" s="69"/>
      <c r="UNC1636" s="69"/>
      <c r="UND1636" s="69"/>
      <c r="UNE1636" s="107"/>
      <c r="UNF1636" s="2"/>
      <c r="UNG1636" s="15"/>
      <c r="UNH1636" s="15"/>
      <c r="UNI1636" s="80"/>
      <c r="UNJ1636" s="52"/>
      <c r="UNK1636" s="69"/>
      <c r="UNL1636" s="69"/>
      <c r="UNM1636" s="69"/>
      <c r="UNN1636" s="107"/>
      <c r="UNO1636" s="2"/>
      <c r="UNP1636" s="15"/>
      <c r="UNQ1636" s="15"/>
      <c r="UNR1636" s="80"/>
      <c r="UNS1636" s="52"/>
      <c r="UNT1636" s="69"/>
      <c r="UNU1636" s="69"/>
      <c r="UNV1636" s="69"/>
      <c r="UNW1636" s="107"/>
      <c r="UNX1636" s="2"/>
      <c r="UNY1636" s="15"/>
      <c r="UNZ1636" s="15"/>
      <c r="UOA1636" s="80"/>
      <c r="UOB1636" s="52"/>
      <c r="UOC1636" s="69"/>
      <c r="UOD1636" s="69"/>
      <c r="UOE1636" s="69"/>
      <c r="UOF1636" s="107"/>
      <c r="UOG1636" s="2"/>
      <c r="UOH1636" s="15"/>
      <c r="UOI1636" s="15"/>
      <c r="UOJ1636" s="80"/>
      <c r="UOK1636" s="52"/>
      <c r="UOL1636" s="69"/>
      <c r="UOM1636" s="69"/>
      <c r="UON1636" s="69"/>
      <c r="UOO1636" s="107"/>
      <c r="UOP1636" s="2"/>
      <c r="UOQ1636" s="15"/>
      <c r="UOR1636" s="15"/>
      <c r="UOS1636" s="80"/>
      <c r="UOT1636" s="52"/>
      <c r="UOU1636" s="69"/>
      <c r="UOV1636" s="69"/>
      <c r="UOW1636" s="69"/>
      <c r="UOX1636" s="107"/>
      <c r="UOY1636" s="2"/>
      <c r="UOZ1636" s="15"/>
      <c r="UPA1636" s="15"/>
      <c r="UPB1636" s="80"/>
      <c r="UPC1636" s="52"/>
      <c r="UPD1636" s="69"/>
      <c r="UPE1636" s="69"/>
      <c r="UPF1636" s="69"/>
      <c r="UPG1636" s="107"/>
      <c r="UPH1636" s="2"/>
      <c r="UPI1636" s="15"/>
      <c r="UPJ1636" s="15"/>
      <c r="UPK1636" s="80"/>
      <c r="UPL1636" s="52"/>
      <c r="UPM1636" s="69"/>
      <c r="UPN1636" s="69"/>
      <c r="UPO1636" s="69"/>
      <c r="UPP1636" s="107"/>
      <c r="UPQ1636" s="2"/>
      <c r="UPR1636" s="15"/>
      <c r="UPS1636" s="15"/>
      <c r="UPT1636" s="80"/>
      <c r="UPU1636" s="52"/>
      <c r="UPV1636" s="69"/>
      <c r="UPW1636" s="69"/>
      <c r="UPX1636" s="69"/>
      <c r="UPY1636" s="107"/>
      <c r="UPZ1636" s="2"/>
      <c r="UQA1636" s="15"/>
      <c r="UQB1636" s="15"/>
      <c r="UQC1636" s="80"/>
      <c r="UQD1636" s="52"/>
      <c r="UQE1636" s="69"/>
      <c r="UQF1636" s="69"/>
      <c r="UQG1636" s="69"/>
      <c r="UQH1636" s="107"/>
      <c r="UQI1636" s="2"/>
      <c r="UQJ1636" s="15"/>
      <c r="UQK1636" s="15"/>
      <c r="UQL1636" s="80"/>
      <c r="UQM1636" s="52"/>
      <c r="UQN1636" s="69"/>
      <c r="UQO1636" s="69"/>
      <c r="UQP1636" s="69"/>
      <c r="UQQ1636" s="107"/>
      <c r="UQR1636" s="2"/>
      <c r="UQS1636" s="15"/>
      <c r="UQT1636" s="15"/>
      <c r="UQU1636" s="80"/>
      <c r="UQV1636" s="52"/>
      <c r="UQW1636" s="69"/>
      <c r="UQX1636" s="69"/>
      <c r="UQY1636" s="69"/>
      <c r="UQZ1636" s="107"/>
      <c r="URA1636" s="2"/>
      <c r="URB1636" s="15"/>
      <c r="URC1636" s="15"/>
      <c r="URD1636" s="80"/>
      <c r="URE1636" s="52"/>
      <c r="URF1636" s="69"/>
      <c r="URG1636" s="69"/>
      <c r="URH1636" s="69"/>
      <c r="URI1636" s="107"/>
      <c r="URJ1636" s="2"/>
      <c r="URK1636" s="15"/>
      <c r="URL1636" s="15"/>
      <c r="URM1636" s="80"/>
      <c r="URN1636" s="52"/>
      <c r="URO1636" s="69"/>
      <c r="URP1636" s="69"/>
      <c r="URQ1636" s="69"/>
      <c r="URR1636" s="107"/>
      <c r="URS1636" s="2"/>
      <c r="URT1636" s="15"/>
      <c r="URU1636" s="15"/>
      <c r="URV1636" s="80"/>
      <c r="URW1636" s="52"/>
      <c r="URX1636" s="69"/>
      <c r="URY1636" s="69"/>
      <c r="URZ1636" s="69"/>
      <c r="USA1636" s="107"/>
      <c r="USB1636" s="2"/>
      <c r="USC1636" s="15"/>
      <c r="USD1636" s="15"/>
      <c r="USE1636" s="80"/>
      <c r="USF1636" s="52"/>
      <c r="USG1636" s="69"/>
      <c r="USH1636" s="69"/>
      <c r="USI1636" s="69"/>
      <c r="USJ1636" s="107"/>
      <c r="USK1636" s="2"/>
      <c r="USL1636" s="15"/>
      <c r="USM1636" s="15"/>
      <c r="USN1636" s="80"/>
      <c r="USO1636" s="52"/>
      <c r="USP1636" s="69"/>
      <c r="USQ1636" s="69"/>
      <c r="USR1636" s="69"/>
      <c r="USS1636" s="107"/>
      <c r="UST1636" s="2"/>
      <c r="USU1636" s="15"/>
      <c r="USV1636" s="15"/>
      <c r="USW1636" s="80"/>
      <c r="USX1636" s="52"/>
      <c r="USY1636" s="69"/>
      <c r="USZ1636" s="69"/>
      <c r="UTA1636" s="69"/>
      <c r="UTB1636" s="107"/>
      <c r="UTC1636" s="2"/>
      <c r="UTD1636" s="15"/>
      <c r="UTE1636" s="15"/>
      <c r="UTF1636" s="80"/>
      <c r="UTG1636" s="52"/>
      <c r="UTH1636" s="69"/>
      <c r="UTI1636" s="69"/>
      <c r="UTJ1636" s="69"/>
      <c r="UTK1636" s="107"/>
      <c r="UTL1636" s="2"/>
      <c r="UTM1636" s="15"/>
      <c r="UTN1636" s="15"/>
      <c r="UTO1636" s="80"/>
      <c r="UTP1636" s="52"/>
      <c r="UTQ1636" s="69"/>
      <c r="UTR1636" s="69"/>
      <c r="UTS1636" s="69"/>
      <c r="UTT1636" s="107"/>
      <c r="UTU1636" s="2"/>
      <c r="UTV1636" s="15"/>
      <c r="UTW1636" s="15"/>
      <c r="UTX1636" s="80"/>
      <c r="UTY1636" s="52"/>
      <c r="UTZ1636" s="69"/>
      <c r="UUA1636" s="69"/>
      <c r="UUB1636" s="69"/>
      <c r="UUC1636" s="107"/>
      <c r="UUD1636" s="2"/>
      <c r="UUE1636" s="15"/>
      <c r="UUF1636" s="15"/>
      <c r="UUG1636" s="80"/>
      <c r="UUH1636" s="52"/>
      <c r="UUI1636" s="69"/>
      <c r="UUJ1636" s="69"/>
      <c r="UUK1636" s="69"/>
      <c r="UUL1636" s="107"/>
      <c r="UUM1636" s="2"/>
      <c r="UUN1636" s="15"/>
      <c r="UUO1636" s="15"/>
      <c r="UUP1636" s="80"/>
      <c r="UUQ1636" s="52"/>
      <c r="UUR1636" s="69"/>
      <c r="UUS1636" s="69"/>
      <c r="UUT1636" s="69"/>
      <c r="UUU1636" s="107"/>
      <c r="UUV1636" s="2"/>
      <c r="UUW1636" s="15"/>
      <c r="UUX1636" s="15"/>
      <c r="UUY1636" s="80"/>
      <c r="UUZ1636" s="52"/>
      <c r="UVA1636" s="69"/>
      <c r="UVB1636" s="69"/>
      <c r="UVC1636" s="69"/>
      <c r="UVD1636" s="107"/>
      <c r="UVE1636" s="2"/>
      <c r="UVF1636" s="15"/>
      <c r="UVG1636" s="15"/>
      <c r="UVH1636" s="80"/>
      <c r="UVI1636" s="52"/>
      <c r="UVJ1636" s="69"/>
      <c r="UVK1636" s="69"/>
      <c r="UVL1636" s="69"/>
      <c r="UVM1636" s="107"/>
      <c r="UVN1636" s="2"/>
      <c r="UVO1636" s="15"/>
      <c r="UVP1636" s="15"/>
      <c r="UVQ1636" s="80"/>
      <c r="UVR1636" s="52"/>
      <c r="UVS1636" s="69"/>
      <c r="UVT1636" s="69"/>
      <c r="UVU1636" s="69"/>
      <c r="UVV1636" s="107"/>
      <c r="UVW1636" s="2"/>
      <c r="UVX1636" s="15"/>
      <c r="UVY1636" s="15"/>
      <c r="UVZ1636" s="80"/>
      <c r="UWA1636" s="52"/>
      <c r="UWB1636" s="69"/>
      <c r="UWC1636" s="69"/>
      <c r="UWD1636" s="69"/>
      <c r="UWE1636" s="107"/>
      <c r="UWF1636" s="2"/>
      <c r="UWG1636" s="15"/>
      <c r="UWH1636" s="15"/>
      <c r="UWI1636" s="80"/>
      <c r="UWJ1636" s="52"/>
      <c r="UWK1636" s="69"/>
      <c r="UWL1636" s="69"/>
      <c r="UWM1636" s="69"/>
      <c r="UWN1636" s="107"/>
      <c r="UWO1636" s="2"/>
      <c r="UWP1636" s="15"/>
      <c r="UWQ1636" s="15"/>
      <c r="UWR1636" s="80"/>
      <c r="UWS1636" s="52"/>
      <c r="UWT1636" s="69"/>
      <c r="UWU1636" s="69"/>
      <c r="UWV1636" s="69"/>
      <c r="UWW1636" s="107"/>
      <c r="UWX1636" s="2"/>
      <c r="UWY1636" s="15"/>
      <c r="UWZ1636" s="15"/>
      <c r="UXA1636" s="80"/>
      <c r="UXB1636" s="52"/>
      <c r="UXC1636" s="69"/>
      <c r="UXD1636" s="69"/>
      <c r="UXE1636" s="69"/>
      <c r="UXF1636" s="107"/>
      <c r="UXG1636" s="2"/>
      <c r="UXH1636" s="15"/>
      <c r="UXI1636" s="15"/>
      <c r="UXJ1636" s="80"/>
      <c r="UXK1636" s="52"/>
      <c r="UXL1636" s="69"/>
      <c r="UXM1636" s="69"/>
      <c r="UXN1636" s="69"/>
      <c r="UXO1636" s="107"/>
      <c r="UXP1636" s="2"/>
      <c r="UXQ1636" s="15"/>
      <c r="UXR1636" s="15"/>
      <c r="UXS1636" s="80"/>
      <c r="UXT1636" s="52"/>
      <c r="UXU1636" s="69"/>
      <c r="UXV1636" s="69"/>
      <c r="UXW1636" s="69"/>
      <c r="UXX1636" s="107"/>
      <c r="UXY1636" s="2"/>
      <c r="UXZ1636" s="15"/>
      <c r="UYA1636" s="15"/>
      <c r="UYB1636" s="80"/>
      <c r="UYC1636" s="52"/>
      <c r="UYD1636" s="69"/>
      <c r="UYE1636" s="69"/>
      <c r="UYF1636" s="69"/>
      <c r="UYG1636" s="107"/>
      <c r="UYH1636" s="2"/>
      <c r="UYI1636" s="15"/>
      <c r="UYJ1636" s="15"/>
      <c r="UYK1636" s="80"/>
      <c r="UYL1636" s="52"/>
      <c r="UYM1636" s="69"/>
      <c r="UYN1636" s="69"/>
      <c r="UYO1636" s="69"/>
      <c r="UYP1636" s="107"/>
      <c r="UYQ1636" s="2"/>
      <c r="UYR1636" s="15"/>
      <c r="UYS1636" s="15"/>
      <c r="UYT1636" s="80"/>
      <c r="UYU1636" s="52"/>
      <c r="UYV1636" s="69"/>
      <c r="UYW1636" s="69"/>
      <c r="UYX1636" s="69"/>
      <c r="UYY1636" s="107"/>
      <c r="UYZ1636" s="2"/>
      <c r="UZA1636" s="15"/>
      <c r="UZB1636" s="15"/>
      <c r="UZC1636" s="80"/>
      <c r="UZD1636" s="52"/>
      <c r="UZE1636" s="69"/>
      <c r="UZF1636" s="69"/>
      <c r="UZG1636" s="69"/>
      <c r="UZH1636" s="107"/>
      <c r="UZI1636" s="2"/>
      <c r="UZJ1636" s="15"/>
      <c r="UZK1636" s="15"/>
      <c r="UZL1636" s="80"/>
      <c r="UZM1636" s="52"/>
      <c r="UZN1636" s="69"/>
      <c r="UZO1636" s="69"/>
      <c r="UZP1636" s="69"/>
      <c r="UZQ1636" s="107"/>
      <c r="UZR1636" s="2"/>
      <c r="UZS1636" s="15"/>
      <c r="UZT1636" s="15"/>
      <c r="UZU1636" s="80"/>
      <c r="UZV1636" s="52"/>
      <c r="UZW1636" s="69"/>
      <c r="UZX1636" s="69"/>
      <c r="UZY1636" s="69"/>
      <c r="UZZ1636" s="107"/>
      <c r="VAA1636" s="2"/>
      <c r="VAB1636" s="15"/>
      <c r="VAC1636" s="15"/>
      <c r="VAD1636" s="80"/>
      <c r="VAE1636" s="52"/>
      <c r="VAF1636" s="69"/>
      <c r="VAG1636" s="69"/>
      <c r="VAH1636" s="69"/>
      <c r="VAI1636" s="107"/>
      <c r="VAJ1636" s="2"/>
      <c r="VAK1636" s="15"/>
      <c r="VAL1636" s="15"/>
      <c r="VAM1636" s="80"/>
      <c r="VAN1636" s="52"/>
      <c r="VAO1636" s="69"/>
      <c r="VAP1636" s="69"/>
      <c r="VAQ1636" s="69"/>
      <c r="VAR1636" s="107"/>
      <c r="VAS1636" s="2"/>
      <c r="VAT1636" s="15"/>
      <c r="VAU1636" s="15"/>
      <c r="VAV1636" s="80"/>
      <c r="VAW1636" s="52"/>
      <c r="VAX1636" s="69"/>
      <c r="VAY1636" s="69"/>
      <c r="VAZ1636" s="69"/>
      <c r="VBA1636" s="107"/>
      <c r="VBB1636" s="2"/>
      <c r="VBC1636" s="15"/>
      <c r="VBD1636" s="15"/>
      <c r="VBE1636" s="80"/>
      <c r="VBF1636" s="52"/>
      <c r="VBG1636" s="69"/>
      <c r="VBH1636" s="69"/>
      <c r="VBI1636" s="69"/>
      <c r="VBJ1636" s="107"/>
      <c r="VBK1636" s="2"/>
      <c r="VBL1636" s="15"/>
      <c r="VBM1636" s="15"/>
      <c r="VBN1636" s="80"/>
      <c r="VBO1636" s="52"/>
      <c r="VBP1636" s="69"/>
      <c r="VBQ1636" s="69"/>
      <c r="VBR1636" s="69"/>
      <c r="VBS1636" s="107"/>
      <c r="VBT1636" s="2"/>
      <c r="VBU1636" s="15"/>
      <c r="VBV1636" s="15"/>
      <c r="VBW1636" s="80"/>
      <c r="VBX1636" s="52"/>
      <c r="VBY1636" s="69"/>
      <c r="VBZ1636" s="69"/>
      <c r="VCA1636" s="69"/>
      <c r="VCB1636" s="107"/>
      <c r="VCC1636" s="2"/>
      <c r="VCD1636" s="15"/>
      <c r="VCE1636" s="15"/>
      <c r="VCF1636" s="80"/>
      <c r="VCG1636" s="52"/>
      <c r="VCH1636" s="69"/>
      <c r="VCI1636" s="69"/>
      <c r="VCJ1636" s="69"/>
      <c r="VCK1636" s="107"/>
      <c r="VCL1636" s="2"/>
      <c r="VCM1636" s="15"/>
      <c r="VCN1636" s="15"/>
      <c r="VCO1636" s="80"/>
      <c r="VCP1636" s="52"/>
      <c r="VCQ1636" s="69"/>
      <c r="VCR1636" s="69"/>
      <c r="VCS1636" s="69"/>
      <c r="VCT1636" s="107"/>
      <c r="VCU1636" s="2"/>
      <c r="VCV1636" s="15"/>
      <c r="VCW1636" s="15"/>
      <c r="VCX1636" s="80"/>
      <c r="VCY1636" s="52"/>
      <c r="VCZ1636" s="69"/>
      <c r="VDA1636" s="69"/>
      <c r="VDB1636" s="69"/>
      <c r="VDC1636" s="107"/>
      <c r="VDD1636" s="2"/>
      <c r="VDE1636" s="15"/>
      <c r="VDF1636" s="15"/>
      <c r="VDG1636" s="80"/>
      <c r="VDH1636" s="52"/>
      <c r="VDI1636" s="69"/>
      <c r="VDJ1636" s="69"/>
      <c r="VDK1636" s="69"/>
      <c r="VDL1636" s="107"/>
      <c r="VDM1636" s="2"/>
      <c r="VDN1636" s="15"/>
      <c r="VDO1636" s="15"/>
      <c r="VDP1636" s="80"/>
      <c r="VDQ1636" s="52"/>
      <c r="VDR1636" s="69"/>
      <c r="VDS1636" s="69"/>
      <c r="VDT1636" s="69"/>
      <c r="VDU1636" s="107"/>
      <c r="VDV1636" s="2"/>
      <c r="VDW1636" s="15"/>
      <c r="VDX1636" s="15"/>
      <c r="VDY1636" s="80"/>
      <c r="VDZ1636" s="52"/>
      <c r="VEA1636" s="69"/>
      <c r="VEB1636" s="69"/>
      <c r="VEC1636" s="69"/>
      <c r="VED1636" s="107"/>
      <c r="VEE1636" s="2"/>
      <c r="VEF1636" s="15"/>
      <c r="VEG1636" s="15"/>
      <c r="VEH1636" s="80"/>
      <c r="VEI1636" s="52"/>
      <c r="VEJ1636" s="69"/>
      <c r="VEK1636" s="69"/>
      <c r="VEL1636" s="69"/>
      <c r="VEM1636" s="107"/>
      <c r="VEN1636" s="2"/>
      <c r="VEO1636" s="15"/>
      <c r="VEP1636" s="15"/>
      <c r="VEQ1636" s="80"/>
      <c r="VER1636" s="52"/>
      <c r="VES1636" s="69"/>
      <c r="VET1636" s="69"/>
      <c r="VEU1636" s="69"/>
      <c r="VEV1636" s="107"/>
      <c r="VEW1636" s="2"/>
      <c r="VEX1636" s="15"/>
      <c r="VEY1636" s="15"/>
      <c r="VEZ1636" s="80"/>
      <c r="VFA1636" s="52"/>
      <c r="VFB1636" s="69"/>
      <c r="VFC1636" s="69"/>
      <c r="VFD1636" s="69"/>
      <c r="VFE1636" s="107"/>
      <c r="VFF1636" s="2"/>
      <c r="VFG1636" s="15"/>
      <c r="VFH1636" s="15"/>
      <c r="VFI1636" s="80"/>
      <c r="VFJ1636" s="52"/>
      <c r="VFK1636" s="69"/>
      <c r="VFL1636" s="69"/>
      <c r="VFM1636" s="69"/>
      <c r="VFN1636" s="107"/>
      <c r="VFO1636" s="2"/>
      <c r="VFP1636" s="15"/>
      <c r="VFQ1636" s="15"/>
      <c r="VFR1636" s="80"/>
      <c r="VFS1636" s="52"/>
      <c r="VFT1636" s="69"/>
      <c r="VFU1636" s="69"/>
      <c r="VFV1636" s="69"/>
      <c r="VFW1636" s="107"/>
      <c r="VFX1636" s="2"/>
      <c r="VFY1636" s="15"/>
      <c r="VFZ1636" s="15"/>
      <c r="VGA1636" s="80"/>
      <c r="VGB1636" s="52"/>
      <c r="VGC1636" s="69"/>
      <c r="VGD1636" s="69"/>
      <c r="VGE1636" s="69"/>
      <c r="VGF1636" s="107"/>
      <c r="VGG1636" s="2"/>
      <c r="VGH1636" s="15"/>
      <c r="VGI1636" s="15"/>
      <c r="VGJ1636" s="80"/>
      <c r="VGK1636" s="52"/>
      <c r="VGL1636" s="69"/>
      <c r="VGM1636" s="69"/>
      <c r="VGN1636" s="69"/>
      <c r="VGO1636" s="107"/>
      <c r="VGP1636" s="2"/>
      <c r="VGQ1636" s="15"/>
      <c r="VGR1636" s="15"/>
      <c r="VGS1636" s="80"/>
      <c r="VGT1636" s="52"/>
      <c r="VGU1636" s="69"/>
      <c r="VGV1636" s="69"/>
      <c r="VGW1636" s="69"/>
      <c r="VGX1636" s="107"/>
      <c r="VGY1636" s="2"/>
      <c r="VGZ1636" s="15"/>
      <c r="VHA1636" s="15"/>
      <c r="VHB1636" s="80"/>
      <c r="VHC1636" s="52"/>
      <c r="VHD1636" s="69"/>
      <c r="VHE1636" s="69"/>
      <c r="VHF1636" s="69"/>
      <c r="VHG1636" s="107"/>
      <c r="VHH1636" s="2"/>
      <c r="VHI1636" s="15"/>
      <c r="VHJ1636" s="15"/>
      <c r="VHK1636" s="80"/>
      <c r="VHL1636" s="52"/>
      <c r="VHM1636" s="69"/>
      <c r="VHN1636" s="69"/>
      <c r="VHO1636" s="69"/>
      <c r="VHP1636" s="107"/>
      <c r="VHQ1636" s="2"/>
      <c r="VHR1636" s="15"/>
      <c r="VHS1636" s="15"/>
      <c r="VHT1636" s="80"/>
      <c r="VHU1636" s="52"/>
      <c r="VHV1636" s="69"/>
      <c r="VHW1636" s="69"/>
      <c r="VHX1636" s="69"/>
      <c r="VHY1636" s="107"/>
      <c r="VHZ1636" s="2"/>
      <c r="VIA1636" s="15"/>
      <c r="VIB1636" s="15"/>
      <c r="VIC1636" s="80"/>
      <c r="VID1636" s="52"/>
      <c r="VIE1636" s="69"/>
      <c r="VIF1636" s="69"/>
      <c r="VIG1636" s="69"/>
      <c r="VIH1636" s="107"/>
      <c r="VII1636" s="2"/>
      <c r="VIJ1636" s="15"/>
      <c r="VIK1636" s="15"/>
      <c r="VIL1636" s="80"/>
      <c r="VIM1636" s="52"/>
      <c r="VIN1636" s="69"/>
      <c r="VIO1636" s="69"/>
      <c r="VIP1636" s="69"/>
      <c r="VIQ1636" s="107"/>
      <c r="VIR1636" s="2"/>
      <c r="VIS1636" s="15"/>
      <c r="VIT1636" s="15"/>
      <c r="VIU1636" s="80"/>
      <c r="VIV1636" s="52"/>
      <c r="VIW1636" s="69"/>
      <c r="VIX1636" s="69"/>
      <c r="VIY1636" s="69"/>
      <c r="VIZ1636" s="107"/>
      <c r="VJA1636" s="2"/>
      <c r="VJB1636" s="15"/>
      <c r="VJC1636" s="15"/>
      <c r="VJD1636" s="80"/>
      <c r="VJE1636" s="52"/>
      <c r="VJF1636" s="69"/>
      <c r="VJG1636" s="69"/>
      <c r="VJH1636" s="69"/>
      <c r="VJI1636" s="107"/>
      <c r="VJJ1636" s="2"/>
      <c r="VJK1636" s="15"/>
      <c r="VJL1636" s="15"/>
      <c r="VJM1636" s="80"/>
      <c r="VJN1636" s="52"/>
      <c r="VJO1636" s="69"/>
      <c r="VJP1636" s="69"/>
      <c r="VJQ1636" s="69"/>
      <c r="VJR1636" s="107"/>
      <c r="VJS1636" s="2"/>
      <c r="VJT1636" s="15"/>
      <c r="VJU1636" s="15"/>
      <c r="VJV1636" s="80"/>
      <c r="VJW1636" s="52"/>
      <c r="VJX1636" s="69"/>
      <c r="VJY1636" s="69"/>
      <c r="VJZ1636" s="69"/>
      <c r="VKA1636" s="107"/>
      <c r="VKB1636" s="2"/>
      <c r="VKC1636" s="15"/>
      <c r="VKD1636" s="15"/>
      <c r="VKE1636" s="80"/>
      <c r="VKF1636" s="52"/>
      <c r="VKG1636" s="69"/>
      <c r="VKH1636" s="69"/>
      <c r="VKI1636" s="69"/>
      <c r="VKJ1636" s="107"/>
      <c r="VKK1636" s="2"/>
      <c r="VKL1636" s="15"/>
      <c r="VKM1636" s="15"/>
      <c r="VKN1636" s="80"/>
      <c r="VKO1636" s="52"/>
      <c r="VKP1636" s="69"/>
      <c r="VKQ1636" s="69"/>
      <c r="VKR1636" s="69"/>
      <c r="VKS1636" s="107"/>
      <c r="VKT1636" s="2"/>
      <c r="VKU1636" s="15"/>
      <c r="VKV1636" s="15"/>
      <c r="VKW1636" s="80"/>
      <c r="VKX1636" s="52"/>
      <c r="VKY1636" s="69"/>
      <c r="VKZ1636" s="69"/>
      <c r="VLA1636" s="69"/>
      <c r="VLB1636" s="107"/>
      <c r="VLC1636" s="2"/>
      <c r="VLD1636" s="15"/>
      <c r="VLE1636" s="15"/>
      <c r="VLF1636" s="80"/>
      <c r="VLG1636" s="52"/>
      <c r="VLH1636" s="69"/>
      <c r="VLI1636" s="69"/>
      <c r="VLJ1636" s="69"/>
      <c r="VLK1636" s="107"/>
      <c r="VLL1636" s="2"/>
      <c r="VLM1636" s="15"/>
      <c r="VLN1636" s="15"/>
      <c r="VLO1636" s="80"/>
      <c r="VLP1636" s="52"/>
      <c r="VLQ1636" s="69"/>
      <c r="VLR1636" s="69"/>
      <c r="VLS1636" s="69"/>
      <c r="VLT1636" s="107"/>
      <c r="VLU1636" s="2"/>
      <c r="VLV1636" s="15"/>
      <c r="VLW1636" s="15"/>
      <c r="VLX1636" s="80"/>
      <c r="VLY1636" s="52"/>
      <c r="VLZ1636" s="69"/>
      <c r="VMA1636" s="69"/>
      <c r="VMB1636" s="69"/>
      <c r="VMC1636" s="107"/>
      <c r="VMD1636" s="2"/>
      <c r="VME1636" s="15"/>
      <c r="VMF1636" s="15"/>
      <c r="VMG1636" s="80"/>
      <c r="VMH1636" s="52"/>
      <c r="VMI1636" s="69"/>
      <c r="VMJ1636" s="69"/>
      <c r="VMK1636" s="69"/>
      <c r="VML1636" s="107"/>
      <c r="VMM1636" s="2"/>
      <c r="VMN1636" s="15"/>
      <c r="VMO1636" s="15"/>
      <c r="VMP1636" s="80"/>
      <c r="VMQ1636" s="52"/>
      <c r="VMR1636" s="69"/>
      <c r="VMS1636" s="69"/>
      <c r="VMT1636" s="69"/>
      <c r="VMU1636" s="107"/>
      <c r="VMV1636" s="2"/>
      <c r="VMW1636" s="15"/>
      <c r="VMX1636" s="15"/>
      <c r="VMY1636" s="80"/>
      <c r="VMZ1636" s="52"/>
      <c r="VNA1636" s="69"/>
      <c r="VNB1636" s="69"/>
      <c r="VNC1636" s="69"/>
      <c r="VND1636" s="107"/>
      <c r="VNE1636" s="2"/>
      <c r="VNF1636" s="15"/>
      <c r="VNG1636" s="15"/>
      <c r="VNH1636" s="80"/>
      <c r="VNI1636" s="52"/>
      <c r="VNJ1636" s="69"/>
      <c r="VNK1636" s="69"/>
      <c r="VNL1636" s="69"/>
      <c r="VNM1636" s="107"/>
      <c r="VNN1636" s="2"/>
      <c r="VNO1636" s="15"/>
      <c r="VNP1636" s="15"/>
      <c r="VNQ1636" s="80"/>
      <c r="VNR1636" s="52"/>
      <c r="VNS1636" s="69"/>
      <c r="VNT1636" s="69"/>
      <c r="VNU1636" s="69"/>
      <c r="VNV1636" s="107"/>
      <c r="VNW1636" s="2"/>
      <c r="VNX1636" s="15"/>
      <c r="VNY1636" s="15"/>
      <c r="VNZ1636" s="80"/>
      <c r="VOA1636" s="52"/>
      <c r="VOB1636" s="69"/>
      <c r="VOC1636" s="69"/>
      <c r="VOD1636" s="69"/>
      <c r="VOE1636" s="107"/>
      <c r="VOF1636" s="2"/>
      <c r="VOG1636" s="15"/>
      <c r="VOH1636" s="15"/>
      <c r="VOI1636" s="80"/>
      <c r="VOJ1636" s="52"/>
      <c r="VOK1636" s="69"/>
      <c r="VOL1636" s="69"/>
      <c r="VOM1636" s="69"/>
      <c r="VON1636" s="107"/>
      <c r="VOO1636" s="2"/>
      <c r="VOP1636" s="15"/>
      <c r="VOQ1636" s="15"/>
      <c r="VOR1636" s="80"/>
      <c r="VOS1636" s="52"/>
      <c r="VOT1636" s="69"/>
      <c r="VOU1636" s="69"/>
      <c r="VOV1636" s="69"/>
      <c r="VOW1636" s="107"/>
      <c r="VOX1636" s="2"/>
      <c r="VOY1636" s="15"/>
      <c r="VOZ1636" s="15"/>
      <c r="VPA1636" s="80"/>
      <c r="VPB1636" s="52"/>
      <c r="VPC1636" s="69"/>
      <c r="VPD1636" s="69"/>
      <c r="VPE1636" s="69"/>
      <c r="VPF1636" s="107"/>
      <c r="VPG1636" s="2"/>
      <c r="VPH1636" s="15"/>
      <c r="VPI1636" s="15"/>
      <c r="VPJ1636" s="80"/>
      <c r="VPK1636" s="52"/>
      <c r="VPL1636" s="69"/>
      <c r="VPM1636" s="69"/>
      <c r="VPN1636" s="69"/>
      <c r="VPO1636" s="107"/>
      <c r="VPP1636" s="2"/>
      <c r="VPQ1636" s="15"/>
      <c r="VPR1636" s="15"/>
      <c r="VPS1636" s="80"/>
      <c r="VPT1636" s="52"/>
      <c r="VPU1636" s="69"/>
      <c r="VPV1636" s="69"/>
      <c r="VPW1636" s="69"/>
      <c r="VPX1636" s="107"/>
      <c r="VPY1636" s="2"/>
      <c r="VPZ1636" s="15"/>
      <c r="VQA1636" s="15"/>
      <c r="VQB1636" s="80"/>
      <c r="VQC1636" s="52"/>
      <c r="VQD1636" s="69"/>
      <c r="VQE1636" s="69"/>
      <c r="VQF1636" s="69"/>
      <c r="VQG1636" s="107"/>
      <c r="VQH1636" s="2"/>
      <c r="VQI1636" s="15"/>
      <c r="VQJ1636" s="15"/>
      <c r="VQK1636" s="80"/>
      <c r="VQL1636" s="52"/>
      <c r="VQM1636" s="69"/>
      <c r="VQN1636" s="69"/>
      <c r="VQO1636" s="69"/>
      <c r="VQP1636" s="107"/>
      <c r="VQQ1636" s="2"/>
      <c r="VQR1636" s="15"/>
      <c r="VQS1636" s="15"/>
      <c r="VQT1636" s="80"/>
      <c r="VQU1636" s="52"/>
      <c r="VQV1636" s="69"/>
      <c r="VQW1636" s="69"/>
      <c r="VQX1636" s="69"/>
      <c r="VQY1636" s="107"/>
      <c r="VQZ1636" s="2"/>
      <c r="VRA1636" s="15"/>
      <c r="VRB1636" s="15"/>
      <c r="VRC1636" s="80"/>
      <c r="VRD1636" s="52"/>
      <c r="VRE1636" s="69"/>
      <c r="VRF1636" s="69"/>
      <c r="VRG1636" s="69"/>
      <c r="VRH1636" s="107"/>
      <c r="VRI1636" s="2"/>
      <c r="VRJ1636" s="15"/>
      <c r="VRK1636" s="15"/>
      <c r="VRL1636" s="80"/>
      <c r="VRM1636" s="52"/>
      <c r="VRN1636" s="69"/>
      <c r="VRO1636" s="69"/>
      <c r="VRP1636" s="69"/>
      <c r="VRQ1636" s="107"/>
      <c r="VRR1636" s="2"/>
      <c r="VRS1636" s="15"/>
      <c r="VRT1636" s="15"/>
      <c r="VRU1636" s="80"/>
      <c r="VRV1636" s="52"/>
      <c r="VRW1636" s="69"/>
      <c r="VRX1636" s="69"/>
      <c r="VRY1636" s="69"/>
      <c r="VRZ1636" s="107"/>
      <c r="VSA1636" s="2"/>
      <c r="VSB1636" s="15"/>
      <c r="VSC1636" s="15"/>
      <c r="VSD1636" s="80"/>
      <c r="VSE1636" s="52"/>
      <c r="VSF1636" s="69"/>
      <c r="VSG1636" s="69"/>
      <c r="VSH1636" s="69"/>
      <c r="VSI1636" s="107"/>
      <c r="VSJ1636" s="2"/>
      <c r="VSK1636" s="15"/>
      <c r="VSL1636" s="15"/>
      <c r="VSM1636" s="80"/>
      <c r="VSN1636" s="52"/>
      <c r="VSO1636" s="69"/>
      <c r="VSP1636" s="69"/>
      <c r="VSQ1636" s="69"/>
      <c r="VSR1636" s="107"/>
      <c r="VSS1636" s="2"/>
      <c r="VST1636" s="15"/>
      <c r="VSU1636" s="15"/>
      <c r="VSV1636" s="80"/>
      <c r="VSW1636" s="52"/>
      <c r="VSX1636" s="69"/>
      <c r="VSY1636" s="69"/>
      <c r="VSZ1636" s="69"/>
      <c r="VTA1636" s="107"/>
      <c r="VTB1636" s="2"/>
      <c r="VTC1636" s="15"/>
      <c r="VTD1636" s="15"/>
      <c r="VTE1636" s="80"/>
      <c r="VTF1636" s="52"/>
      <c r="VTG1636" s="69"/>
      <c r="VTH1636" s="69"/>
      <c r="VTI1636" s="69"/>
      <c r="VTJ1636" s="107"/>
      <c r="VTK1636" s="2"/>
      <c r="VTL1636" s="15"/>
      <c r="VTM1636" s="15"/>
      <c r="VTN1636" s="80"/>
      <c r="VTO1636" s="52"/>
      <c r="VTP1636" s="69"/>
      <c r="VTQ1636" s="69"/>
      <c r="VTR1636" s="69"/>
      <c r="VTS1636" s="107"/>
      <c r="VTT1636" s="2"/>
      <c r="VTU1636" s="15"/>
      <c r="VTV1636" s="15"/>
      <c r="VTW1636" s="80"/>
      <c r="VTX1636" s="52"/>
      <c r="VTY1636" s="69"/>
      <c r="VTZ1636" s="69"/>
      <c r="VUA1636" s="69"/>
      <c r="VUB1636" s="107"/>
      <c r="VUC1636" s="2"/>
      <c r="VUD1636" s="15"/>
      <c r="VUE1636" s="15"/>
      <c r="VUF1636" s="80"/>
      <c r="VUG1636" s="52"/>
      <c r="VUH1636" s="69"/>
      <c r="VUI1636" s="69"/>
      <c r="VUJ1636" s="69"/>
      <c r="VUK1636" s="107"/>
      <c r="VUL1636" s="2"/>
      <c r="VUM1636" s="15"/>
      <c r="VUN1636" s="15"/>
      <c r="VUO1636" s="80"/>
      <c r="VUP1636" s="52"/>
      <c r="VUQ1636" s="69"/>
      <c r="VUR1636" s="69"/>
      <c r="VUS1636" s="69"/>
      <c r="VUT1636" s="107"/>
      <c r="VUU1636" s="2"/>
      <c r="VUV1636" s="15"/>
      <c r="VUW1636" s="15"/>
      <c r="VUX1636" s="80"/>
      <c r="VUY1636" s="52"/>
      <c r="VUZ1636" s="69"/>
      <c r="VVA1636" s="69"/>
      <c r="VVB1636" s="69"/>
      <c r="VVC1636" s="107"/>
      <c r="VVD1636" s="2"/>
      <c r="VVE1636" s="15"/>
      <c r="VVF1636" s="15"/>
      <c r="VVG1636" s="80"/>
      <c r="VVH1636" s="52"/>
      <c r="VVI1636" s="69"/>
      <c r="VVJ1636" s="69"/>
      <c r="VVK1636" s="69"/>
      <c r="VVL1636" s="107"/>
      <c r="VVM1636" s="2"/>
      <c r="VVN1636" s="15"/>
      <c r="VVO1636" s="15"/>
      <c r="VVP1636" s="80"/>
      <c r="VVQ1636" s="52"/>
      <c r="VVR1636" s="69"/>
      <c r="VVS1636" s="69"/>
      <c r="VVT1636" s="69"/>
      <c r="VVU1636" s="107"/>
      <c r="VVV1636" s="2"/>
      <c r="VVW1636" s="15"/>
      <c r="VVX1636" s="15"/>
      <c r="VVY1636" s="80"/>
      <c r="VVZ1636" s="52"/>
      <c r="VWA1636" s="69"/>
      <c r="VWB1636" s="69"/>
      <c r="VWC1636" s="69"/>
      <c r="VWD1636" s="107"/>
      <c r="VWE1636" s="2"/>
      <c r="VWF1636" s="15"/>
      <c r="VWG1636" s="15"/>
      <c r="VWH1636" s="80"/>
      <c r="VWI1636" s="52"/>
      <c r="VWJ1636" s="69"/>
      <c r="VWK1636" s="69"/>
      <c r="VWL1636" s="69"/>
      <c r="VWM1636" s="107"/>
      <c r="VWN1636" s="2"/>
      <c r="VWO1636" s="15"/>
      <c r="VWP1636" s="15"/>
      <c r="VWQ1636" s="80"/>
      <c r="VWR1636" s="52"/>
      <c r="VWS1636" s="69"/>
      <c r="VWT1636" s="69"/>
      <c r="VWU1636" s="69"/>
      <c r="VWV1636" s="107"/>
      <c r="VWW1636" s="2"/>
      <c r="VWX1636" s="15"/>
      <c r="VWY1636" s="15"/>
      <c r="VWZ1636" s="80"/>
      <c r="VXA1636" s="52"/>
      <c r="VXB1636" s="69"/>
      <c r="VXC1636" s="69"/>
      <c r="VXD1636" s="69"/>
      <c r="VXE1636" s="107"/>
      <c r="VXF1636" s="2"/>
      <c r="VXG1636" s="15"/>
      <c r="VXH1636" s="15"/>
      <c r="VXI1636" s="80"/>
      <c r="VXJ1636" s="52"/>
      <c r="VXK1636" s="69"/>
      <c r="VXL1636" s="69"/>
      <c r="VXM1636" s="69"/>
      <c r="VXN1636" s="107"/>
      <c r="VXO1636" s="2"/>
      <c r="VXP1636" s="15"/>
      <c r="VXQ1636" s="15"/>
      <c r="VXR1636" s="80"/>
      <c r="VXS1636" s="52"/>
      <c r="VXT1636" s="69"/>
      <c r="VXU1636" s="69"/>
      <c r="VXV1636" s="69"/>
      <c r="VXW1636" s="107"/>
      <c r="VXX1636" s="2"/>
      <c r="VXY1636" s="15"/>
      <c r="VXZ1636" s="15"/>
      <c r="VYA1636" s="80"/>
      <c r="VYB1636" s="52"/>
      <c r="VYC1636" s="69"/>
      <c r="VYD1636" s="69"/>
      <c r="VYE1636" s="69"/>
      <c r="VYF1636" s="107"/>
      <c r="VYG1636" s="2"/>
      <c r="VYH1636" s="15"/>
      <c r="VYI1636" s="15"/>
      <c r="VYJ1636" s="80"/>
      <c r="VYK1636" s="52"/>
      <c r="VYL1636" s="69"/>
      <c r="VYM1636" s="69"/>
      <c r="VYN1636" s="69"/>
      <c r="VYO1636" s="107"/>
      <c r="VYP1636" s="2"/>
      <c r="VYQ1636" s="15"/>
      <c r="VYR1636" s="15"/>
      <c r="VYS1636" s="80"/>
      <c r="VYT1636" s="52"/>
      <c r="VYU1636" s="69"/>
      <c r="VYV1636" s="69"/>
      <c r="VYW1636" s="69"/>
      <c r="VYX1636" s="107"/>
      <c r="VYY1636" s="2"/>
      <c r="VYZ1636" s="15"/>
      <c r="VZA1636" s="15"/>
      <c r="VZB1636" s="80"/>
      <c r="VZC1636" s="52"/>
      <c r="VZD1636" s="69"/>
      <c r="VZE1636" s="69"/>
      <c r="VZF1636" s="69"/>
      <c r="VZG1636" s="107"/>
      <c r="VZH1636" s="2"/>
      <c r="VZI1636" s="15"/>
      <c r="VZJ1636" s="15"/>
      <c r="VZK1636" s="80"/>
      <c r="VZL1636" s="52"/>
      <c r="VZM1636" s="69"/>
      <c r="VZN1636" s="69"/>
      <c r="VZO1636" s="69"/>
      <c r="VZP1636" s="107"/>
      <c r="VZQ1636" s="2"/>
      <c r="VZR1636" s="15"/>
      <c r="VZS1636" s="15"/>
      <c r="VZT1636" s="80"/>
      <c r="VZU1636" s="52"/>
      <c r="VZV1636" s="69"/>
      <c r="VZW1636" s="69"/>
      <c r="VZX1636" s="69"/>
      <c r="VZY1636" s="107"/>
      <c r="VZZ1636" s="2"/>
      <c r="WAA1636" s="15"/>
      <c r="WAB1636" s="15"/>
      <c r="WAC1636" s="80"/>
      <c r="WAD1636" s="52"/>
      <c r="WAE1636" s="69"/>
      <c r="WAF1636" s="69"/>
      <c r="WAG1636" s="69"/>
      <c r="WAH1636" s="107"/>
      <c r="WAI1636" s="2"/>
      <c r="WAJ1636" s="15"/>
      <c r="WAK1636" s="15"/>
      <c r="WAL1636" s="80"/>
      <c r="WAM1636" s="52"/>
      <c r="WAN1636" s="69"/>
      <c r="WAO1636" s="69"/>
      <c r="WAP1636" s="69"/>
      <c r="WAQ1636" s="107"/>
      <c r="WAR1636" s="2"/>
      <c r="WAS1636" s="15"/>
      <c r="WAT1636" s="15"/>
      <c r="WAU1636" s="80"/>
      <c r="WAV1636" s="52"/>
      <c r="WAW1636" s="69"/>
      <c r="WAX1636" s="69"/>
      <c r="WAY1636" s="69"/>
      <c r="WAZ1636" s="107"/>
      <c r="WBA1636" s="2"/>
      <c r="WBB1636" s="15"/>
      <c r="WBC1636" s="15"/>
      <c r="WBD1636" s="80"/>
      <c r="WBE1636" s="52"/>
      <c r="WBF1636" s="69"/>
      <c r="WBG1636" s="69"/>
      <c r="WBH1636" s="69"/>
      <c r="WBI1636" s="107"/>
      <c r="WBJ1636" s="2"/>
      <c r="WBK1636" s="15"/>
      <c r="WBL1636" s="15"/>
      <c r="WBM1636" s="80"/>
      <c r="WBN1636" s="52"/>
      <c r="WBO1636" s="69"/>
      <c r="WBP1636" s="69"/>
      <c r="WBQ1636" s="69"/>
      <c r="WBR1636" s="107"/>
      <c r="WBS1636" s="2"/>
      <c r="WBT1636" s="15"/>
      <c r="WBU1636" s="15"/>
      <c r="WBV1636" s="80"/>
      <c r="WBW1636" s="52"/>
      <c r="WBX1636" s="69"/>
      <c r="WBY1636" s="69"/>
      <c r="WBZ1636" s="69"/>
      <c r="WCA1636" s="107"/>
      <c r="WCB1636" s="2"/>
      <c r="WCC1636" s="15"/>
      <c r="WCD1636" s="15"/>
      <c r="WCE1636" s="80"/>
      <c r="WCF1636" s="52"/>
      <c r="WCG1636" s="69"/>
      <c r="WCH1636" s="69"/>
      <c r="WCI1636" s="69"/>
      <c r="WCJ1636" s="107"/>
      <c r="WCK1636" s="2"/>
      <c r="WCL1636" s="15"/>
      <c r="WCM1636" s="15"/>
      <c r="WCN1636" s="80"/>
      <c r="WCO1636" s="52"/>
      <c r="WCP1636" s="69"/>
      <c r="WCQ1636" s="69"/>
      <c r="WCR1636" s="69"/>
      <c r="WCS1636" s="107"/>
      <c r="WCT1636" s="2"/>
      <c r="WCU1636" s="15"/>
      <c r="WCV1636" s="15"/>
      <c r="WCW1636" s="80"/>
      <c r="WCX1636" s="52"/>
      <c r="WCY1636" s="69"/>
      <c r="WCZ1636" s="69"/>
      <c r="WDA1636" s="69"/>
      <c r="WDB1636" s="107"/>
      <c r="WDC1636" s="2"/>
      <c r="WDD1636" s="15"/>
      <c r="WDE1636" s="15"/>
      <c r="WDF1636" s="80"/>
      <c r="WDG1636" s="52"/>
      <c r="WDH1636" s="69"/>
      <c r="WDI1636" s="69"/>
      <c r="WDJ1636" s="69"/>
      <c r="WDK1636" s="107"/>
      <c r="WDL1636" s="2"/>
      <c r="WDM1636" s="15"/>
      <c r="WDN1636" s="15"/>
      <c r="WDO1636" s="80"/>
      <c r="WDP1636" s="52"/>
      <c r="WDQ1636" s="69"/>
      <c r="WDR1636" s="69"/>
      <c r="WDS1636" s="69"/>
      <c r="WDT1636" s="107"/>
      <c r="WDU1636" s="2"/>
      <c r="WDV1636" s="15"/>
      <c r="WDW1636" s="15"/>
      <c r="WDX1636" s="80"/>
      <c r="WDY1636" s="52"/>
      <c r="WDZ1636" s="69"/>
      <c r="WEA1636" s="69"/>
      <c r="WEB1636" s="69"/>
      <c r="WEC1636" s="107"/>
      <c r="WED1636" s="2"/>
      <c r="WEE1636" s="15"/>
      <c r="WEF1636" s="15"/>
      <c r="WEG1636" s="80"/>
      <c r="WEH1636" s="52"/>
      <c r="WEI1636" s="69"/>
      <c r="WEJ1636" s="69"/>
      <c r="WEK1636" s="69"/>
      <c r="WEL1636" s="107"/>
      <c r="WEM1636" s="2"/>
      <c r="WEN1636" s="15"/>
      <c r="WEO1636" s="15"/>
      <c r="WEP1636" s="80"/>
      <c r="WEQ1636" s="52"/>
      <c r="WER1636" s="69"/>
      <c r="WES1636" s="69"/>
      <c r="WET1636" s="69"/>
      <c r="WEU1636" s="107"/>
      <c r="WEV1636" s="2"/>
      <c r="WEW1636" s="15"/>
      <c r="WEX1636" s="15"/>
      <c r="WEY1636" s="80"/>
      <c r="WEZ1636" s="52"/>
      <c r="WFA1636" s="69"/>
      <c r="WFB1636" s="69"/>
      <c r="WFC1636" s="69"/>
      <c r="WFD1636" s="107"/>
      <c r="WFE1636" s="2"/>
      <c r="WFF1636" s="15"/>
      <c r="WFG1636" s="15"/>
      <c r="WFH1636" s="80"/>
      <c r="WFI1636" s="52"/>
      <c r="WFJ1636" s="69"/>
      <c r="WFK1636" s="69"/>
      <c r="WFL1636" s="69"/>
      <c r="WFM1636" s="107"/>
      <c r="WFN1636" s="2"/>
      <c r="WFO1636" s="15"/>
      <c r="WFP1636" s="15"/>
      <c r="WFQ1636" s="80"/>
      <c r="WFR1636" s="52"/>
      <c r="WFS1636" s="69"/>
      <c r="WFT1636" s="69"/>
      <c r="WFU1636" s="69"/>
      <c r="WFV1636" s="107"/>
      <c r="WFW1636" s="2"/>
      <c r="WFX1636" s="15"/>
      <c r="WFY1636" s="15"/>
      <c r="WFZ1636" s="80"/>
      <c r="WGA1636" s="52"/>
      <c r="WGB1636" s="69"/>
      <c r="WGC1636" s="69"/>
      <c r="WGD1636" s="69"/>
      <c r="WGE1636" s="107"/>
      <c r="WGF1636" s="2"/>
      <c r="WGG1636" s="15"/>
      <c r="WGH1636" s="15"/>
      <c r="WGI1636" s="80"/>
      <c r="WGJ1636" s="52"/>
      <c r="WGK1636" s="69"/>
      <c r="WGL1636" s="69"/>
      <c r="WGM1636" s="69"/>
      <c r="WGN1636" s="107"/>
      <c r="WGO1636" s="2"/>
      <c r="WGP1636" s="15"/>
      <c r="WGQ1636" s="15"/>
      <c r="WGR1636" s="80"/>
      <c r="WGS1636" s="52"/>
      <c r="WGT1636" s="69"/>
      <c r="WGU1636" s="69"/>
      <c r="WGV1636" s="69"/>
      <c r="WGW1636" s="107"/>
      <c r="WGX1636" s="2"/>
      <c r="WGY1636" s="15"/>
      <c r="WGZ1636" s="15"/>
      <c r="WHA1636" s="80"/>
      <c r="WHB1636" s="52"/>
      <c r="WHC1636" s="69"/>
      <c r="WHD1636" s="69"/>
      <c r="WHE1636" s="69"/>
      <c r="WHF1636" s="107"/>
      <c r="WHG1636" s="2"/>
      <c r="WHH1636" s="15"/>
      <c r="WHI1636" s="15"/>
      <c r="WHJ1636" s="80"/>
      <c r="WHK1636" s="52"/>
      <c r="WHL1636" s="69"/>
      <c r="WHM1636" s="69"/>
      <c r="WHN1636" s="69"/>
      <c r="WHO1636" s="107"/>
      <c r="WHP1636" s="2"/>
      <c r="WHQ1636" s="15"/>
      <c r="WHR1636" s="15"/>
      <c r="WHS1636" s="80"/>
      <c r="WHT1636" s="52"/>
      <c r="WHU1636" s="69"/>
      <c r="WHV1636" s="69"/>
      <c r="WHW1636" s="69"/>
      <c r="WHX1636" s="107"/>
      <c r="WHY1636" s="2"/>
      <c r="WHZ1636" s="15"/>
      <c r="WIA1636" s="15"/>
      <c r="WIB1636" s="80"/>
      <c r="WIC1636" s="52"/>
      <c r="WID1636" s="69"/>
      <c r="WIE1636" s="69"/>
      <c r="WIF1636" s="69"/>
      <c r="WIG1636" s="107"/>
      <c r="WIH1636" s="2"/>
      <c r="WII1636" s="15"/>
      <c r="WIJ1636" s="15"/>
      <c r="WIK1636" s="80"/>
      <c r="WIL1636" s="52"/>
      <c r="WIM1636" s="69"/>
      <c r="WIN1636" s="69"/>
      <c r="WIO1636" s="69"/>
      <c r="WIP1636" s="107"/>
      <c r="WIQ1636" s="2"/>
      <c r="WIR1636" s="15"/>
      <c r="WIS1636" s="15"/>
      <c r="WIT1636" s="80"/>
      <c r="WIU1636" s="52"/>
      <c r="WIV1636" s="69"/>
      <c r="WIW1636" s="69"/>
      <c r="WIX1636" s="69"/>
      <c r="WIY1636" s="107"/>
      <c r="WIZ1636" s="2"/>
      <c r="WJA1636" s="15"/>
      <c r="WJB1636" s="15"/>
      <c r="WJC1636" s="80"/>
      <c r="WJD1636" s="52"/>
      <c r="WJE1636" s="69"/>
      <c r="WJF1636" s="69"/>
      <c r="WJG1636" s="69"/>
      <c r="WJH1636" s="107"/>
      <c r="WJI1636" s="2"/>
      <c r="WJJ1636" s="15"/>
      <c r="WJK1636" s="15"/>
      <c r="WJL1636" s="80"/>
      <c r="WJM1636" s="52"/>
      <c r="WJN1636" s="69"/>
      <c r="WJO1636" s="69"/>
      <c r="WJP1636" s="69"/>
      <c r="WJQ1636" s="107"/>
      <c r="WJR1636" s="2"/>
      <c r="WJS1636" s="15"/>
      <c r="WJT1636" s="15"/>
      <c r="WJU1636" s="80"/>
      <c r="WJV1636" s="52"/>
      <c r="WJW1636" s="69"/>
      <c r="WJX1636" s="69"/>
      <c r="WJY1636" s="69"/>
      <c r="WJZ1636" s="107"/>
      <c r="WKA1636" s="2"/>
      <c r="WKB1636" s="15"/>
      <c r="WKC1636" s="15"/>
      <c r="WKD1636" s="80"/>
      <c r="WKE1636" s="52"/>
      <c r="WKF1636" s="69"/>
      <c r="WKG1636" s="69"/>
      <c r="WKH1636" s="69"/>
      <c r="WKI1636" s="107"/>
      <c r="WKJ1636" s="2"/>
      <c r="WKK1636" s="15"/>
      <c r="WKL1636" s="15"/>
      <c r="WKM1636" s="80"/>
      <c r="WKN1636" s="52"/>
      <c r="WKO1636" s="69"/>
      <c r="WKP1636" s="69"/>
      <c r="WKQ1636" s="69"/>
      <c r="WKR1636" s="107"/>
      <c r="WKS1636" s="2"/>
      <c r="WKT1636" s="15"/>
      <c r="WKU1636" s="15"/>
      <c r="WKV1636" s="80"/>
      <c r="WKW1636" s="52"/>
      <c r="WKX1636" s="69"/>
      <c r="WKY1636" s="69"/>
      <c r="WKZ1636" s="69"/>
      <c r="WLA1636" s="107"/>
      <c r="WLB1636" s="2"/>
      <c r="WLC1636" s="15"/>
      <c r="WLD1636" s="15"/>
      <c r="WLE1636" s="80"/>
      <c r="WLF1636" s="52"/>
      <c r="WLG1636" s="69"/>
      <c r="WLH1636" s="69"/>
      <c r="WLI1636" s="69"/>
      <c r="WLJ1636" s="107"/>
      <c r="WLK1636" s="2"/>
      <c r="WLL1636" s="15"/>
      <c r="WLM1636" s="15"/>
      <c r="WLN1636" s="80"/>
      <c r="WLO1636" s="52"/>
      <c r="WLP1636" s="69"/>
      <c r="WLQ1636" s="69"/>
      <c r="WLR1636" s="69"/>
      <c r="WLS1636" s="107"/>
      <c r="WLT1636" s="2"/>
      <c r="WLU1636" s="15"/>
      <c r="WLV1636" s="15"/>
      <c r="WLW1636" s="80"/>
      <c r="WLX1636" s="52"/>
      <c r="WLY1636" s="69"/>
      <c r="WLZ1636" s="69"/>
      <c r="WMA1636" s="69"/>
      <c r="WMB1636" s="107"/>
      <c r="WMC1636" s="2"/>
      <c r="WMD1636" s="15"/>
      <c r="WME1636" s="15"/>
      <c r="WMF1636" s="80"/>
      <c r="WMG1636" s="52"/>
      <c r="WMH1636" s="69"/>
      <c r="WMI1636" s="69"/>
      <c r="WMJ1636" s="69"/>
      <c r="WMK1636" s="107"/>
      <c r="WML1636" s="2"/>
      <c r="WMM1636" s="15"/>
      <c r="WMN1636" s="15"/>
      <c r="WMO1636" s="80"/>
      <c r="WMP1636" s="52"/>
      <c r="WMQ1636" s="69"/>
      <c r="WMR1636" s="69"/>
      <c r="WMS1636" s="69"/>
      <c r="WMT1636" s="107"/>
      <c r="WMU1636" s="2"/>
      <c r="WMV1636" s="15"/>
      <c r="WMW1636" s="15"/>
      <c r="WMX1636" s="80"/>
      <c r="WMY1636" s="52"/>
      <c r="WMZ1636" s="69"/>
      <c r="WNA1636" s="69"/>
      <c r="WNB1636" s="69"/>
      <c r="WNC1636" s="107"/>
      <c r="WND1636" s="2"/>
      <c r="WNE1636" s="15"/>
      <c r="WNF1636" s="15"/>
      <c r="WNG1636" s="80"/>
      <c r="WNH1636" s="52"/>
      <c r="WNI1636" s="69"/>
      <c r="WNJ1636" s="69"/>
      <c r="WNK1636" s="69"/>
      <c r="WNL1636" s="107"/>
      <c r="WNM1636" s="2"/>
      <c r="WNN1636" s="15"/>
      <c r="WNO1636" s="15"/>
      <c r="WNP1636" s="80"/>
      <c r="WNQ1636" s="52"/>
      <c r="WNR1636" s="69"/>
      <c r="WNS1636" s="69"/>
      <c r="WNT1636" s="69"/>
      <c r="WNU1636" s="107"/>
      <c r="WNV1636" s="2"/>
      <c r="WNW1636" s="15"/>
      <c r="WNX1636" s="15"/>
      <c r="WNY1636" s="80"/>
      <c r="WNZ1636" s="52"/>
      <c r="WOA1636" s="69"/>
      <c r="WOB1636" s="69"/>
      <c r="WOC1636" s="69"/>
      <c r="WOD1636" s="107"/>
      <c r="WOE1636" s="2"/>
      <c r="WOF1636" s="15"/>
      <c r="WOG1636" s="15"/>
      <c r="WOH1636" s="80"/>
      <c r="WOI1636" s="52"/>
      <c r="WOJ1636" s="69"/>
      <c r="WOK1636" s="69"/>
      <c r="WOL1636" s="69"/>
      <c r="WOM1636" s="107"/>
      <c r="WON1636" s="2"/>
      <c r="WOO1636" s="15"/>
      <c r="WOP1636" s="15"/>
      <c r="WOQ1636" s="80"/>
      <c r="WOR1636" s="52"/>
      <c r="WOS1636" s="69"/>
      <c r="WOT1636" s="69"/>
      <c r="WOU1636" s="69"/>
      <c r="WOV1636" s="107"/>
      <c r="WOW1636" s="2"/>
      <c r="WOX1636" s="15"/>
      <c r="WOY1636" s="15"/>
      <c r="WOZ1636" s="80"/>
      <c r="WPA1636" s="52"/>
      <c r="WPB1636" s="69"/>
      <c r="WPC1636" s="69"/>
      <c r="WPD1636" s="69"/>
      <c r="WPE1636" s="107"/>
      <c r="WPF1636" s="2"/>
      <c r="WPG1636" s="15"/>
      <c r="WPH1636" s="15"/>
      <c r="WPI1636" s="80"/>
      <c r="WPJ1636" s="52"/>
      <c r="WPK1636" s="69"/>
      <c r="WPL1636" s="69"/>
      <c r="WPM1636" s="69"/>
      <c r="WPN1636" s="107"/>
      <c r="WPO1636" s="2"/>
      <c r="WPP1636" s="15"/>
      <c r="WPQ1636" s="15"/>
      <c r="WPR1636" s="80"/>
      <c r="WPS1636" s="52"/>
      <c r="WPT1636" s="69"/>
      <c r="WPU1636" s="69"/>
      <c r="WPV1636" s="69"/>
      <c r="WPW1636" s="107"/>
      <c r="WPX1636" s="2"/>
      <c r="WPY1636" s="15"/>
      <c r="WPZ1636" s="15"/>
      <c r="WQA1636" s="80"/>
      <c r="WQB1636" s="52"/>
      <c r="WQC1636" s="69"/>
      <c r="WQD1636" s="69"/>
      <c r="WQE1636" s="69"/>
      <c r="WQF1636" s="107"/>
      <c r="WQG1636" s="2"/>
      <c r="WQH1636" s="15"/>
      <c r="WQI1636" s="15"/>
      <c r="WQJ1636" s="80"/>
      <c r="WQK1636" s="52"/>
      <c r="WQL1636" s="69"/>
      <c r="WQM1636" s="69"/>
      <c r="WQN1636" s="69"/>
      <c r="WQO1636" s="107"/>
      <c r="WQP1636" s="2"/>
      <c r="WQQ1636" s="15"/>
      <c r="WQR1636" s="15"/>
      <c r="WQS1636" s="80"/>
      <c r="WQT1636" s="52"/>
      <c r="WQU1636" s="69"/>
      <c r="WQV1636" s="69"/>
      <c r="WQW1636" s="69"/>
      <c r="WQX1636" s="107"/>
      <c r="WQY1636" s="2"/>
      <c r="WQZ1636" s="15"/>
      <c r="WRA1636" s="15"/>
      <c r="WRB1636" s="80"/>
      <c r="WRC1636" s="52"/>
      <c r="WRD1636" s="69"/>
      <c r="WRE1636" s="69"/>
      <c r="WRF1636" s="69"/>
      <c r="WRG1636" s="107"/>
      <c r="WRH1636" s="2"/>
      <c r="WRI1636" s="15"/>
      <c r="WRJ1636" s="15"/>
      <c r="WRK1636" s="80"/>
      <c r="WRL1636" s="52"/>
      <c r="WRM1636" s="69"/>
      <c r="WRN1636" s="69"/>
      <c r="WRO1636" s="69"/>
      <c r="WRP1636" s="107"/>
      <c r="WRQ1636" s="2"/>
      <c r="WRR1636" s="15"/>
      <c r="WRS1636" s="15"/>
      <c r="WRT1636" s="80"/>
      <c r="WRU1636" s="52"/>
      <c r="WRV1636" s="69"/>
      <c r="WRW1636" s="69"/>
      <c r="WRX1636" s="69"/>
      <c r="WRY1636" s="107"/>
      <c r="WRZ1636" s="2"/>
      <c r="WSA1636" s="15"/>
      <c r="WSB1636" s="15"/>
      <c r="WSC1636" s="80"/>
      <c r="WSD1636" s="52"/>
      <c r="WSE1636" s="69"/>
      <c r="WSF1636" s="69"/>
      <c r="WSG1636" s="69"/>
      <c r="WSH1636" s="107"/>
      <c r="WSI1636" s="2"/>
      <c r="WSJ1636" s="15"/>
      <c r="WSK1636" s="15"/>
      <c r="WSL1636" s="80"/>
      <c r="WSM1636" s="52"/>
      <c r="WSN1636" s="69"/>
      <c r="WSO1636" s="69"/>
      <c r="WSP1636" s="69"/>
      <c r="WSQ1636" s="107"/>
      <c r="WSR1636" s="2"/>
      <c r="WSS1636" s="15"/>
      <c r="WST1636" s="15"/>
      <c r="WSU1636" s="80"/>
      <c r="WSV1636" s="52"/>
      <c r="WSW1636" s="69"/>
      <c r="WSX1636" s="69"/>
      <c r="WSY1636" s="69"/>
      <c r="WSZ1636" s="107"/>
      <c r="WTA1636" s="2"/>
      <c r="WTB1636" s="15"/>
      <c r="WTC1636" s="15"/>
      <c r="WTD1636" s="80"/>
      <c r="WTE1636" s="52"/>
      <c r="WTF1636" s="69"/>
      <c r="WTG1636" s="69"/>
      <c r="WTH1636" s="69"/>
      <c r="WTI1636" s="107"/>
      <c r="WTJ1636" s="2"/>
      <c r="WTK1636" s="15"/>
      <c r="WTL1636" s="15"/>
      <c r="WTM1636" s="80"/>
      <c r="WTN1636" s="52"/>
      <c r="WTO1636" s="69"/>
      <c r="WTP1636" s="69"/>
      <c r="WTQ1636" s="69"/>
      <c r="WTR1636" s="107"/>
      <c r="WTS1636" s="2"/>
      <c r="WTT1636" s="15"/>
      <c r="WTU1636" s="15"/>
      <c r="WTV1636" s="80"/>
      <c r="WTW1636" s="52"/>
      <c r="WTX1636" s="69"/>
      <c r="WTY1636" s="69"/>
      <c r="WTZ1636" s="69"/>
      <c r="WUA1636" s="107"/>
      <c r="WUB1636" s="2"/>
      <c r="WUC1636" s="15"/>
      <c r="WUD1636" s="15"/>
      <c r="WUE1636" s="80"/>
      <c r="WUF1636" s="52"/>
      <c r="WUG1636" s="69"/>
      <c r="WUH1636" s="69"/>
      <c r="WUI1636" s="69"/>
      <c r="WUJ1636" s="107"/>
      <c r="WUK1636" s="2"/>
      <c r="WUL1636" s="15"/>
      <c r="WUM1636" s="15"/>
      <c r="WUN1636" s="80"/>
      <c r="WUO1636" s="52"/>
      <c r="WUP1636" s="69"/>
      <c r="WUQ1636" s="69"/>
      <c r="WUR1636" s="69"/>
      <c r="WUS1636" s="107"/>
      <c r="WUT1636" s="2"/>
      <c r="WUU1636" s="15"/>
      <c r="WUV1636" s="15"/>
      <c r="WUW1636" s="80"/>
      <c r="WUX1636" s="52"/>
      <c r="WUY1636" s="69"/>
      <c r="WUZ1636" s="69"/>
      <c r="WVA1636" s="69"/>
      <c r="WVB1636" s="107"/>
      <c r="WVC1636" s="2"/>
      <c r="WVD1636" s="15"/>
      <c r="WVE1636" s="15"/>
      <c r="WVF1636" s="80"/>
      <c r="WVG1636" s="52"/>
      <c r="WVH1636" s="69"/>
      <c r="WVI1636" s="69"/>
      <c r="WVJ1636" s="69"/>
      <c r="WVK1636" s="107"/>
      <c r="WVL1636" s="2"/>
      <c r="WVM1636" s="15"/>
      <c r="WVN1636" s="15"/>
      <c r="WVO1636" s="80"/>
      <c r="WVP1636" s="52"/>
      <c r="WVQ1636" s="69"/>
      <c r="WVR1636" s="69"/>
      <c r="WVS1636" s="69"/>
      <c r="WVT1636" s="107"/>
      <c r="WVU1636" s="2"/>
      <c r="WVV1636" s="15"/>
      <c r="WVW1636" s="15"/>
      <c r="WVX1636" s="80"/>
      <c r="WVY1636" s="52"/>
      <c r="WVZ1636" s="69"/>
      <c r="WWA1636" s="69"/>
      <c r="WWB1636" s="69"/>
      <c r="WWC1636" s="107"/>
      <c r="WWD1636" s="2"/>
      <c r="WWE1636" s="15"/>
      <c r="WWF1636" s="15"/>
      <c r="WWG1636" s="80"/>
      <c r="WWH1636" s="52"/>
      <c r="WWI1636" s="69"/>
      <c r="WWJ1636" s="69"/>
      <c r="WWK1636" s="69"/>
      <c r="WWL1636" s="107"/>
      <c r="WWM1636" s="2"/>
      <c r="WWN1636" s="15"/>
      <c r="WWO1636" s="15"/>
      <c r="WWP1636" s="80"/>
      <c r="WWQ1636" s="52"/>
      <c r="WWR1636" s="69"/>
      <c r="WWS1636" s="69"/>
      <c r="WWT1636" s="69"/>
      <c r="WWU1636" s="107"/>
      <c r="WWV1636" s="2"/>
      <c r="WWW1636" s="15"/>
      <c r="WWX1636" s="15"/>
      <c r="WWY1636" s="80"/>
      <c r="WWZ1636" s="52"/>
      <c r="WXA1636" s="69"/>
      <c r="WXB1636" s="69"/>
      <c r="WXC1636" s="69"/>
      <c r="WXD1636" s="107"/>
      <c r="WXE1636" s="2"/>
      <c r="WXF1636" s="15"/>
      <c r="WXG1636" s="15"/>
      <c r="WXH1636" s="80"/>
      <c r="WXI1636" s="52"/>
      <c r="WXJ1636" s="69"/>
      <c r="WXK1636" s="69"/>
      <c r="WXL1636" s="69"/>
      <c r="WXM1636" s="107"/>
      <c r="WXN1636" s="2"/>
      <c r="WXO1636" s="15"/>
      <c r="WXP1636" s="15"/>
      <c r="WXQ1636" s="80"/>
      <c r="WXR1636" s="52"/>
      <c r="WXS1636" s="69"/>
      <c r="WXT1636" s="69"/>
      <c r="WXU1636" s="69"/>
      <c r="WXV1636" s="107"/>
      <c r="WXW1636" s="2"/>
      <c r="WXX1636" s="15"/>
      <c r="WXY1636" s="15"/>
      <c r="WXZ1636" s="80"/>
      <c r="WYA1636" s="52"/>
      <c r="WYB1636" s="69"/>
      <c r="WYC1636" s="69"/>
      <c r="WYD1636" s="69"/>
      <c r="WYE1636" s="107"/>
      <c r="WYF1636" s="2"/>
      <c r="WYG1636" s="15"/>
      <c r="WYH1636" s="15"/>
      <c r="WYI1636" s="80"/>
      <c r="WYJ1636" s="52"/>
      <c r="WYK1636" s="69"/>
      <c r="WYL1636" s="69"/>
      <c r="WYM1636" s="69"/>
      <c r="WYN1636" s="107"/>
      <c r="WYO1636" s="2"/>
      <c r="WYP1636" s="15"/>
      <c r="WYQ1636" s="15"/>
      <c r="WYR1636" s="80"/>
      <c r="WYS1636" s="52"/>
      <c r="WYT1636" s="69"/>
      <c r="WYU1636" s="69"/>
      <c r="WYV1636" s="69"/>
      <c r="WYW1636" s="107"/>
      <c r="WYX1636" s="2"/>
      <c r="WYY1636" s="15"/>
      <c r="WYZ1636" s="15"/>
      <c r="WZA1636" s="80"/>
      <c r="WZB1636" s="52"/>
      <c r="WZC1636" s="69"/>
      <c r="WZD1636" s="69"/>
      <c r="WZE1636" s="69"/>
      <c r="WZF1636" s="107"/>
      <c r="WZG1636" s="2"/>
      <c r="WZH1636" s="15"/>
      <c r="WZI1636" s="15"/>
      <c r="WZJ1636" s="80"/>
      <c r="WZK1636" s="52"/>
      <c r="WZL1636" s="69"/>
      <c r="WZM1636" s="69"/>
      <c r="WZN1636" s="69"/>
      <c r="WZO1636" s="107"/>
      <c r="WZP1636" s="2"/>
      <c r="WZQ1636" s="15"/>
      <c r="WZR1636" s="15"/>
      <c r="WZS1636" s="80"/>
      <c r="WZT1636" s="52"/>
      <c r="WZU1636" s="69"/>
      <c r="WZV1636" s="69"/>
      <c r="WZW1636" s="69"/>
      <c r="WZX1636" s="107"/>
      <c r="WZY1636" s="2"/>
      <c r="WZZ1636" s="15"/>
      <c r="XAA1636" s="15"/>
      <c r="XAB1636" s="80"/>
      <c r="XAC1636" s="52"/>
      <c r="XAD1636" s="69"/>
      <c r="XAE1636" s="69"/>
      <c r="XAF1636" s="69"/>
      <c r="XAG1636" s="107"/>
      <c r="XAH1636" s="2"/>
      <c r="XAI1636" s="15"/>
      <c r="XAJ1636" s="15"/>
      <c r="XAK1636" s="80"/>
      <c r="XAL1636" s="52"/>
      <c r="XAM1636" s="69"/>
      <c r="XAN1636" s="69"/>
      <c r="XAO1636" s="69"/>
      <c r="XAP1636" s="107"/>
      <c r="XAQ1636" s="2"/>
      <c r="XAR1636" s="15"/>
      <c r="XAS1636" s="15"/>
      <c r="XAT1636" s="80"/>
      <c r="XAU1636" s="52"/>
      <c r="XAV1636" s="69"/>
      <c r="XAW1636" s="69"/>
      <c r="XAX1636" s="69"/>
      <c r="XAY1636" s="107"/>
      <c r="XAZ1636" s="2"/>
      <c r="XBA1636" s="15"/>
      <c r="XBB1636" s="15"/>
      <c r="XBC1636" s="80"/>
      <c r="XBD1636" s="52"/>
      <c r="XBE1636" s="69"/>
      <c r="XBF1636" s="69"/>
      <c r="XBG1636" s="69"/>
      <c r="XBH1636" s="107"/>
      <c r="XBI1636" s="2"/>
      <c r="XBJ1636" s="15"/>
      <c r="XBK1636" s="15"/>
      <c r="XBL1636" s="9"/>
      <c r="XBM1636" s="102"/>
      <c r="XBN1636" s="102"/>
      <c r="XBO1636" s="102"/>
      <c r="XBP1636" s="109"/>
      <c r="XBQ1636" s="102"/>
      <c r="XBR1636" s="102"/>
      <c r="XBS1636" s="102"/>
      <c r="XBT1636" s="102"/>
      <c r="XBU1636" s="102"/>
      <c r="XBV1636" s="59"/>
      <c r="XBW1636" s="60"/>
      <c r="XBX1636" s="9"/>
      <c r="XBY1636" s="9"/>
      <c r="XBZ1636" s="9"/>
      <c r="XCA1636" s="9"/>
      <c r="XCB1636" s="9"/>
    </row>
    <row r="1637" spans="1:16304" s="59" customFormat="1" ht="31.5" x14ac:dyDescent="0.2">
      <c r="A1637" s="140" t="s">
        <v>923</v>
      </c>
      <c r="B1637" s="2">
        <v>916</v>
      </c>
      <c r="C1637" s="15" t="s">
        <v>63</v>
      </c>
      <c r="D1637" s="15" t="s">
        <v>50</v>
      </c>
      <c r="E1637" s="24" t="s">
        <v>851</v>
      </c>
      <c r="F1637" s="67"/>
      <c r="G1637" s="71">
        <f t="shared" si="437"/>
        <v>22621</v>
      </c>
      <c r="H1637" s="82">
        <f t="shared" si="437"/>
        <v>22621</v>
      </c>
      <c r="I1637" s="227"/>
      <c r="J1637" s="227"/>
      <c r="K1637" s="227"/>
      <c r="L1637" s="227"/>
      <c r="M1637" s="227"/>
      <c r="N1637" s="227"/>
      <c r="O1637" s="227"/>
      <c r="P1637" s="227"/>
      <c r="Q1637" s="227"/>
      <c r="R1637" s="227"/>
      <c r="S1637" s="227"/>
      <c r="T1637" s="227"/>
      <c r="U1637" s="227"/>
      <c r="V1637" s="227"/>
      <c r="W1637" s="227"/>
      <c r="X1637" s="227"/>
      <c r="Y1637" s="227"/>
      <c r="Z1637" s="227"/>
      <c r="AA1637" s="227"/>
      <c r="AB1637" s="227"/>
      <c r="AC1637" s="227"/>
      <c r="AD1637" s="227"/>
      <c r="AE1637" s="227"/>
      <c r="AF1637" s="227"/>
      <c r="AG1637" s="227"/>
      <c r="AH1637" s="227"/>
      <c r="AI1637" s="227"/>
      <c r="AJ1637" s="227"/>
      <c r="AK1637" s="227"/>
      <c r="AL1637" s="227"/>
      <c r="AM1637" s="227"/>
      <c r="AN1637" s="227"/>
      <c r="AO1637" s="227"/>
      <c r="AP1637" s="227"/>
      <c r="AQ1637" s="227"/>
      <c r="AR1637" s="227"/>
      <c r="AS1637" s="227"/>
      <c r="AT1637" s="227"/>
    </row>
    <row r="1638" spans="1:16304" s="59" customFormat="1" ht="47.25" x14ac:dyDescent="0.2">
      <c r="A1638" s="140" t="s">
        <v>924</v>
      </c>
      <c r="B1638" s="2">
        <v>916</v>
      </c>
      <c r="C1638" s="15" t="s">
        <v>63</v>
      </c>
      <c r="D1638" s="15" t="s">
        <v>50</v>
      </c>
      <c r="E1638" s="24" t="s">
        <v>852</v>
      </c>
      <c r="F1638" s="67"/>
      <c r="G1638" s="71">
        <f t="shared" ref="G1638:H1638" si="438">G1639+G1643+G1647</f>
        <v>22621</v>
      </c>
      <c r="H1638" s="82">
        <f t="shared" si="438"/>
        <v>22621</v>
      </c>
      <c r="I1638" s="227"/>
      <c r="J1638" s="227"/>
      <c r="K1638" s="227"/>
      <c r="L1638" s="227"/>
      <c r="M1638" s="227"/>
      <c r="N1638" s="227"/>
      <c r="O1638" s="227"/>
      <c r="P1638" s="227"/>
      <c r="Q1638" s="227"/>
      <c r="R1638" s="227"/>
      <c r="S1638" s="227"/>
      <c r="T1638" s="227"/>
      <c r="U1638" s="227"/>
      <c r="V1638" s="227"/>
      <c r="W1638" s="227"/>
      <c r="X1638" s="227"/>
      <c r="Y1638" s="227"/>
      <c r="Z1638" s="227"/>
      <c r="AA1638" s="227"/>
      <c r="AB1638" s="227"/>
      <c r="AC1638" s="227"/>
      <c r="AD1638" s="227"/>
      <c r="AE1638" s="227"/>
      <c r="AF1638" s="227"/>
      <c r="AG1638" s="227"/>
      <c r="AH1638" s="227"/>
      <c r="AI1638" s="227"/>
      <c r="AJ1638" s="227"/>
      <c r="AK1638" s="227"/>
      <c r="AL1638" s="227"/>
      <c r="AM1638" s="227"/>
      <c r="AN1638" s="227"/>
      <c r="AO1638" s="227"/>
      <c r="AP1638" s="227"/>
      <c r="AQ1638" s="227"/>
      <c r="AR1638" s="227"/>
      <c r="AS1638" s="227"/>
      <c r="AT1638" s="227"/>
    </row>
    <row r="1639" spans="1:16304" s="99" customFormat="1" ht="31.5" x14ac:dyDescent="0.2">
      <c r="A1639" s="136" t="s">
        <v>853</v>
      </c>
      <c r="B1639" s="16">
        <v>916</v>
      </c>
      <c r="C1639" s="17" t="s">
        <v>63</v>
      </c>
      <c r="D1639" s="17" t="s">
        <v>50</v>
      </c>
      <c r="E1639" s="25" t="s">
        <v>855</v>
      </c>
      <c r="F1639" s="51"/>
      <c r="G1639" s="91">
        <f t="shared" ref="G1639:H1641" si="439">G1640</f>
        <v>3008</v>
      </c>
      <c r="H1639" s="92">
        <f t="shared" si="439"/>
        <v>3008</v>
      </c>
      <c r="I1639" s="232"/>
      <c r="J1639" s="232"/>
      <c r="K1639" s="232"/>
      <c r="L1639" s="232"/>
      <c r="M1639" s="232"/>
      <c r="N1639" s="232"/>
      <c r="O1639" s="232"/>
      <c r="P1639" s="232"/>
      <c r="Q1639" s="232"/>
      <c r="R1639" s="232"/>
      <c r="S1639" s="232"/>
      <c r="T1639" s="232"/>
      <c r="U1639" s="232"/>
      <c r="V1639" s="232"/>
      <c r="W1639" s="232"/>
      <c r="X1639" s="232"/>
      <c r="Y1639" s="232"/>
      <c r="Z1639" s="232"/>
      <c r="AA1639" s="232"/>
      <c r="AB1639" s="232"/>
      <c r="AC1639" s="232"/>
      <c r="AD1639" s="232"/>
      <c r="AE1639" s="232"/>
      <c r="AF1639" s="232"/>
      <c r="AG1639" s="232"/>
      <c r="AH1639" s="232"/>
      <c r="AI1639" s="232"/>
      <c r="AJ1639" s="232"/>
      <c r="AK1639" s="232"/>
      <c r="AL1639" s="232"/>
      <c r="AM1639" s="232"/>
      <c r="AN1639" s="232"/>
      <c r="AO1639" s="232"/>
      <c r="AP1639" s="232"/>
      <c r="AQ1639" s="232"/>
      <c r="AR1639" s="232"/>
      <c r="AS1639" s="232"/>
      <c r="AT1639" s="232"/>
    </row>
    <row r="1640" spans="1:16304" ht="31.5" x14ac:dyDescent="0.2">
      <c r="A1640" s="137" t="s">
        <v>18</v>
      </c>
      <c r="B1640" s="65">
        <v>916</v>
      </c>
      <c r="C1640" s="64" t="s">
        <v>63</v>
      </c>
      <c r="D1640" s="64" t="s">
        <v>50</v>
      </c>
      <c r="E1640" s="27" t="s">
        <v>855</v>
      </c>
      <c r="F1640" s="52" t="s">
        <v>20</v>
      </c>
      <c r="G1640" s="93">
        <f t="shared" si="439"/>
        <v>3008</v>
      </c>
      <c r="H1640" s="94">
        <f t="shared" si="439"/>
        <v>3008</v>
      </c>
    </row>
    <row r="1641" spans="1:16304" x14ac:dyDescent="0.2">
      <c r="A1641" s="137" t="s">
        <v>25</v>
      </c>
      <c r="B1641" s="65">
        <v>916</v>
      </c>
      <c r="C1641" s="64" t="s">
        <v>63</v>
      </c>
      <c r="D1641" s="64" t="s">
        <v>50</v>
      </c>
      <c r="E1641" s="27" t="s">
        <v>855</v>
      </c>
      <c r="F1641" s="52" t="s">
        <v>26</v>
      </c>
      <c r="G1641" s="93">
        <f t="shared" si="439"/>
        <v>3008</v>
      </c>
      <c r="H1641" s="94">
        <f t="shared" si="439"/>
        <v>3008</v>
      </c>
    </row>
    <row r="1642" spans="1:16304" x14ac:dyDescent="0.2">
      <c r="A1642" s="137" t="s">
        <v>136</v>
      </c>
      <c r="B1642" s="65">
        <v>916</v>
      </c>
      <c r="C1642" s="64" t="s">
        <v>63</v>
      </c>
      <c r="D1642" s="64" t="s">
        <v>50</v>
      </c>
      <c r="E1642" s="27" t="s">
        <v>855</v>
      </c>
      <c r="F1642" s="52" t="s">
        <v>143</v>
      </c>
      <c r="G1642" s="97">
        <v>3008</v>
      </c>
      <c r="H1642" s="98">
        <v>3008</v>
      </c>
    </row>
    <row r="1643" spans="1:16304" s="99" customFormat="1" ht="47.25" x14ac:dyDescent="0.2">
      <c r="A1643" s="136" t="s">
        <v>854</v>
      </c>
      <c r="B1643" s="16">
        <v>916</v>
      </c>
      <c r="C1643" s="17" t="s">
        <v>63</v>
      </c>
      <c r="D1643" s="17" t="s">
        <v>50</v>
      </c>
      <c r="E1643" s="17" t="s">
        <v>856</v>
      </c>
      <c r="F1643" s="51"/>
      <c r="G1643" s="91">
        <f t="shared" ref="G1643:H1645" si="440">G1644</f>
        <v>3613</v>
      </c>
      <c r="H1643" s="92">
        <f t="shared" si="440"/>
        <v>3613</v>
      </c>
      <c r="I1643" s="232"/>
      <c r="J1643" s="232"/>
      <c r="K1643" s="232"/>
      <c r="L1643" s="232"/>
      <c r="M1643" s="232"/>
      <c r="N1643" s="232"/>
      <c r="O1643" s="232"/>
      <c r="P1643" s="232"/>
      <c r="Q1643" s="232"/>
      <c r="R1643" s="232"/>
      <c r="S1643" s="232"/>
      <c r="T1643" s="232"/>
      <c r="U1643" s="232"/>
      <c r="V1643" s="232"/>
      <c r="W1643" s="232"/>
      <c r="X1643" s="232"/>
      <c r="Y1643" s="232"/>
      <c r="Z1643" s="232"/>
      <c r="AA1643" s="232"/>
      <c r="AB1643" s="232"/>
      <c r="AC1643" s="232"/>
      <c r="AD1643" s="232"/>
      <c r="AE1643" s="232"/>
      <c r="AF1643" s="232"/>
      <c r="AG1643" s="232"/>
      <c r="AH1643" s="232"/>
      <c r="AI1643" s="232"/>
      <c r="AJ1643" s="232"/>
      <c r="AK1643" s="232"/>
      <c r="AL1643" s="232"/>
      <c r="AM1643" s="232"/>
      <c r="AN1643" s="232"/>
      <c r="AO1643" s="232"/>
      <c r="AP1643" s="232"/>
      <c r="AQ1643" s="232"/>
      <c r="AR1643" s="232"/>
      <c r="AS1643" s="232"/>
      <c r="AT1643" s="232"/>
    </row>
    <row r="1644" spans="1:16304" ht="31.5" x14ac:dyDescent="0.2">
      <c r="A1644" s="137" t="s">
        <v>18</v>
      </c>
      <c r="B1644" s="65">
        <v>916</v>
      </c>
      <c r="C1644" s="64" t="s">
        <v>63</v>
      </c>
      <c r="D1644" s="64" t="s">
        <v>50</v>
      </c>
      <c r="E1644" s="64" t="s">
        <v>856</v>
      </c>
      <c r="F1644" s="52" t="s">
        <v>20</v>
      </c>
      <c r="G1644" s="93">
        <f t="shared" si="440"/>
        <v>3613</v>
      </c>
      <c r="H1644" s="94">
        <f t="shared" si="440"/>
        <v>3613</v>
      </c>
    </row>
    <row r="1645" spans="1:16304" x14ac:dyDescent="0.2">
      <c r="A1645" s="137" t="s">
        <v>25</v>
      </c>
      <c r="B1645" s="65">
        <v>916</v>
      </c>
      <c r="C1645" s="64" t="s">
        <v>63</v>
      </c>
      <c r="D1645" s="64" t="s">
        <v>50</v>
      </c>
      <c r="E1645" s="64" t="s">
        <v>856</v>
      </c>
      <c r="F1645" s="52" t="s">
        <v>26</v>
      </c>
      <c r="G1645" s="93">
        <f t="shared" si="440"/>
        <v>3613</v>
      </c>
      <c r="H1645" s="94">
        <f t="shared" si="440"/>
        <v>3613</v>
      </c>
    </row>
    <row r="1646" spans="1:16304" x14ac:dyDescent="0.2">
      <c r="A1646" s="137" t="s">
        <v>136</v>
      </c>
      <c r="B1646" s="65">
        <v>916</v>
      </c>
      <c r="C1646" s="64" t="s">
        <v>63</v>
      </c>
      <c r="D1646" s="64" t="s">
        <v>50</v>
      </c>
      <c r="E1646" s="64" t="s">
        <v>856</v>
      </c>
      <c r="F1646" s="52" t="s">
        <v>143</v>
      </c>
      <c r="G1646" s="97">
        <v>3613</v>
      </c>
      <c r="H1646" s="98">
        <v>3613</v>
      </c>
    </row>
    <row r="1647" spans="1:16304" s="99" customFormat="1" x14ac:dyDescent="0.2">
      <c r="A1647" s="136" t="s">
        <v>857</v>
      </c>
      <c r="B1647" s="16">
        <v>916</v>
      </c>
      <c r="C1647" s="17" t="s">
        <v>63</v>
      </c>
      <c r="D1647" s="17" t="s">
        <v>50</v>
      </c>
      <c r="E1647" s="17" t="s">
        <v>858</v>
      </c>
      <c r="F1647" s="51"/>
      <c r="G1647" s="91">
        <f t="shared" ref="G1647:H1649" si="441">G1648</f>
        <v>16000</v>
      </c>
      <c r="H1647" s="92">
        <f t="shared" si="441"/>
        <v>16000</v>
      </c>
      <c r="I1647" s="232"/>
      <c r="J1647" s="232"/>
      <c r="K1647" s="232"/>
      <c r="L1647" s="232"/>
      <c r="M1647" s="232"/>
      <c r="N1647" s="232"/>
      <c r="O1647" s="232"/>
      <c r="P1647" s="232"/>
      <c r="Q1647" s="232"/>
      <c r="R1647" s="232"/>
      <c r="S1647" s="232"/>
      <c r="T1647" s="232"/>
      <c r="U1647" s="232"/>
      <c r="V1647" s="232"/>
      <c r="W1647" s="232"/>
      <c r="X1647" s="232"/>
      <c r="Y1647" s="232"/>
      <c r="Z1647" s="232"/>
      <c r="AA1647" s="232"/>
      <c r="AB1647" s="232"/>
      <c r="AC1647" s="232"/>
      <c r="AD1647" s="232"/>
      <c r="AE1647" s="232"/>
      <c r="AF1647" s="232"/>
      <c r="AG1647" s="232"/>
      <c r="AH1647" s="232"/>
      <c r="AI1647" s="232"/>
      <c r="AJ1647" s="232"/>
      <c r="AK1647" s="232"/>
      <c r="AL1647" s="232"/>
      <c r="AM1647" s="232"/>
      <c r="AN1647" s="232"/>
      <c r="AO1647" s="232"/>
      <c r="AP1647" s="232"/>
      <c r="AQ1647" s="232"/>
      <c r="AR1647" s="232"/>
      <c r="AS1647" s="232"/>
      <c r="AT1647" s="232"/>
    </row>
    <row r="1648" spans="1:16304" ht="31.5" x14ac:dyDescent="0.2">
      <c r="A1648" s="137" t="s">
        <v>18</v>
      </c>
      <c r="B1648" s="65">
        <v>916</v>
      </c>
      <c r="C1648" s="64" t="s">
        <v>63</v>
      </c>
      <c r="D1648" s="64" t="s">
        <v>50</v>
      </c>
      <c r="E1648" s="64" t="s">
        <v>858</v>
      </c>
      <c r="F1648" s="52" t="s">
        <v>20</v>
      </c>
      <c r="G1648" s="93">
        <f t="shared" si="441"/>
        <v>16000</v>
      </c>
      <c r="H1648" s="94">
        <f t="shared" si="441"/>
        <v>16000</v>
      </c>
    </row>
    <row r="1649" spans="1:16304" x14ac:dyDescent="0.2">
      <c r="A1649" s="137" t="s">
        <v>25</v>
      </c>
      <c r="B1649" s="65">
        <v>916</v>
      </c>
      <c r="C1649" s="64" t="s">
        <v>63</v>
      </c>
      <c r="D1649" s="64" t="s">
        <v>50</v>
      </c>
      <c r="E1649" s="64" t="s">
        <v>858</v>
      </c>
      <c r="F1649" s="52" t="s">
        <v>26</v>
      </c>
      <c r="G1649" s="93">
        <f t="shared" si="441"/>
        <v>16000</v>
      </c>
      <c r="H1649" s="94">
        <f t="shared" si="441"/>
        <v>16000</v>
      </c>
    </row>
    <row r="1650" spans="1:16304" x14ac:dyDescent="0.2">
      <c r="A1650" s="137" t="s">
        <v>136</v>
      </c>
      <c r="B1650" s="65">
        <v>916</v>
      </c>
      <c r="C1650" s="64" t="s">
        <v>63</v>
      </c>
      <c r="D1650" s="64" t="s">
        <v>50</v>
      </c>
      <c r="E1650" s="64" t="s">
        <v>858</v>
      </c>
      <c r="F1650" s="52" t="s">
        <v>143</v>
      </c>
      <c r="G1650" s="97">
        <v>16000</v>
      </c>
      <c r="H1650" s="98">
        <v>16000</v>
      </c>
    </row>
    <row r="1651" spans="1:16304" ht="31.5" x14ac:dyDescent="0.2">
      <c r="A1651" s="156" t="s">
        <v>649</v>
      </c>
      <c r="B1651" s="2">
        <v>916</v>
      </c>
      <c r="C1651" s="15" t="s">
        <v>63</v>
      </c>
      <c r="D1651" s="15" t="s">
        <v>50</v>
      </c>
      <c r="E1651" s="80" t="s">
        <v>238</v>
      </c>
      <c r="F1651" s="52"/>
      <c r="G1651" s="194">
        <f t="shared" ref="G1651:H1655" si="442">G1652</f>
        <v>1155</v>
      </c>
      <c r="H1651" s="195">
        <f t="shared" si="442"/>
        <v>1155</v>
      </c>
      <c r="I1651" s="210"/>
      <c r="J1651" s="210"/>
      <c r="K1651" s="205"/>
      <c r="L1651" s="206"/>
      <c r="M1651" s="207"/>
      <c r="N1651" s="207"/>
      <c r="O1651" s="208"/>
      <c r="P1651" s="209"/>
      <c r="Q1651" s="210"/>
      <c r="R1651" s="210"/>
      <c r="S1651" s="210"/>
      <c r="T1651" s="205"/>
      <c r="U1651" s="206"/>
      <c r="V1651" s="207"/>
      <c r="W1651" s="207"/>
      <c r="X1651" s="208"/>
      <c r="Y1651" s="209"/>
      <c r="Z1651" s="210"/>
      <c r="AA1651" s="210"/>
      <c r="AB1651" s="210"/>
      <c r="AC1651" s="205"/>
      <c r="AD1651" s="206"/>
      <c r="AE1651" s="207"/>
      <c r="AF1651" s="207"/>
      <c r="AG1651" s="208"/>
      <c r="AH1651" s="209"/>
      <c r="AI1651" s="210"/>
      <c r="AJ1651" s="210"/>
      <c r="AK1651" s="210"/>
      <c r="AL1651" s="205"/>
      <c r="AM1651" s="206"/>
      <c r="AN1651" s="207"/>
      <c r="AO1651" s="207"/>
      <c r="AP1651" s="208"/>
      <c r="AQ1651" s="209"/>
      <c r="AR1651" s="210"/>
      <c r="AS1651" s="210"/>
      <c r="AT1651" s="210"/>
      <c r="AU1651" s="217"/>
      <c r="AV1651" s="2"/>
      <c r="AW1651" s="15"/>
      <c r="AX1651" s="15"/>
      <c r="AY1651" s="80"/>
      <c r="AZ1651" s="52"/>
      <c r="BA1651" s="69"/>
      <c r="BB1651" s="69"/>
      <c r="BC1651" s="69"/>
      <c r="BD1651" s="107"/>
      <c r="BE1651" s="2"/>
      <c r="BF1651" s="15"/>
      <c r="BG1651" s="15"/>
      <c r="BH1651" s="80"/>
      <c r="BI1651" s="52"/>
      <c r="BJ1651" s="69"/>
      <c r="BK1651" s="69"/>
      <c r="BL1651" s="69"/>
      <c r="BM1651" s="107"/>
      <c r="BN1651" s="2"/>
      <c r="BO1651" s="15"/>
      <c r="BP1651" s="15"/>
      <c r="BQ1651" s="80"/>
      <c r="BR1651" s="52"/>
      <c r="BS1651" s="69"/>
      <c r="BT1651" s="69"/>
      <c r="BU1651" s="69"/>
      <c r="BV1651" s="107"/>
      <c r="BW1651" s="2"/>
      <c r="BX1651" s="15"/>
      <c r="BY1651" s="15"/>
      <c r="BZ1651" s="80"/>
      <c r="CA1651" s="52"/>
      <c r="CB1651" s="69"/>
      <c r="CC1651" s="69"/>
      <c r="CD1651" s="69"/>
      <c r="CE1651" s="107"/>
      <c r="CF1651" s="2"/>
      <c r="CG1651" s="15"/>
      <c r="CH1651" s="15"/>
      <c r="CI1651" s="80"/>
      <c r="CJ1651" s="52"/>
      <c r="CK1651" s="69"/>
      <c r="CL1651" s="69"/>
      <c r="CM1651" s="69"/>
      <c r="CN1651" s="107"/>
      <c r="CO1651" s="2"/>
      <c r="CP1651" s="15"/>
      <c r="CQ1651" s="15"/>
      <c r="CR1651" s="80"/>
      <c r="CS1651" s="52"/>
      <c r="CT1651" s="69"/>
      <c r="CU1651" s="69"/>
      <c r="CV1651" s="69"/>
      <c r="CW1651" s="107"/>
      <c r="CX1651" s="2"/>
      <c r="CY1651" s="15"/>
      <c r="CZ1651" s="15"/>
      <c r="DA1651" s="80"/>
      <c r="DB1651" s="52"/>
      <c r="DC1651" s="69"/>
      <c r="DD1651" s="69"/>
      <c r="DE1651" s="69"/>
      <c r="DF1651" s="107"/>
      <c r="DG1651" s="2"/>
      <c r="DH1651" s="15"/>
      <c r="DI1651" s="15"/>
      <c r="DJ1651" s="80"/>
      <c r="DK1651" s="52"/>
      <c r="DL1651" s="69"/>
      <c r="DM1651" s="69"/>
      <c r="DN1651" s="69"/>
      <c r="DO1651" s="107"/>
      <c r="DP1651" s="2"/>
      <c r="DQ1651" s="15"/>
      <c r="DR1651" s="15"/>
      <c r="DS1651" s="80"/>
      <c r="DT1651" s="52"/>
      <c r="DU1651" s="69"/>
      <c r="DV1651" s="69"/>
      <c r="DW1651" s="69"/>
      <c r="DX1651" s="107"/>
      <c r="DY1651" s="2"/>
      <c r="DZ1651" s="15"/>
      <c r="EA1651" s="15"/>
      <c r="EB1651" s="80"/>
      <c r="EC1651" s="52"/>
      <c r="ED1651" s="69"/>
      <c r="EE1651" s="69"/>
      <c r="EF1651" s="69"/>
      <c r="EG1651" s="107"/>
      <c r="EH1651" s="2"/>
      <c r="EI1651" s="15"/>
      <c r="EJ1651" s="15"/>
      <c r="EK1651" s="80"/>
      <c r="EL1651" s="52"/>
      <c r="EM1651" s="69"/>
      <c r="EN1651" s="69"/>
      <c r="EO1651" s="69"/>
      <c r="EP1651" s="107"/>
      <c r="EQ1651" s="2"/>
      <c r="ER1651" s="15"/>
      <c r="ES1651" s="15"/>
      <c r="ET1651" s="80"/>
      <c r="EU1651" s="52"/>
      <c r="EV1651" s="69"/>
      <c r="EW1651" s="69"/>
      <c r="EX1651" s="69"/>
      <c r="EY1651" s="107"/>
      <c r="EZ1651" s="2"/>
      <c r="FA1651" s="15"/>
      <c r="FB1651" s="15"/>
      <c r="FC1651" s="80"/>
      <c r="FD1651" s="52"/>
      <c r="FE1651" s="69"/>
      <c r="FF1651" s="69"/>
      <c r="FG1651" s="69"/>
      <c r="FH1651" s="107"/>
      <c r="FI1651" s="2"/>
      <c r="FJ1651" s="15"/>
      <c r="FK1651" s="15"/>
      <c r="FL1651" s="80"/>
      <c r="FM1651" s="52"/>
      <c r="FN1651" s="69"/>
      <c r="FO1651" s="69"/>
      <c r="FP1651" s="69"/>
      <c r="FQ1651" s="107"/>
      <c r="FR1651" s="2"/>
      <c r="FS1651" s="15"/>
      <c r="FT1651" s="15"/>
      <c r="FU1651" s="80"/>
      <c r="FV1651" s="52"/>
      <c r="FW1651" s="69"/>
      <c r="FX1651" s="69"/>
      <c r="FY1651" s="69"/>
      <c r="FZ1651" s="107"/>
      <c r="GA1651" s="2"/>
      <c r="GB1651" s="15"/>
      <c r="GC1651" s="15"/>
      <c r="GD1651" s="80"/>
      <c r="GE1651" s="52"/>
      <c r="GF1651" s="69"/>
      <c r="GG1651" s="69"/>
      <c r="GH1651" s="69"/>
      <c r="GI1651" s="107"/>
      <c r="GJ1651" s="2"/>
      <c r="GK1651" s="15"/>
      <c r="GL1651" s="15"/>
      <c r="GM1651" s="80"/>
      <c r="GN1651" s="52"/>
      <c r="GO1651" s="69"/>
      <c r="GP1651" s="69"/>
      <c r="GQ1651" s="69"/>
      <c r="GR1651" s="107"/>
      <c r="GS1651" s="2"/>
      <c r="GT1651" s="15"/>
      <c r="GU1651" s="15"/>
      <c r="GV1651" s="80"/>
      <c r="GW1651" s="52"/>
      <c r="GX1651" s="69"/>
      <c r="GY1651" s="69"/>
      <c r="GZ1651" s="69"/>
      <c r="HA1651" s="107"/>
      <c r="HB1651" s="2"/>
      <c r="HC1651" s="15"/>
      <c r="HD1651" s="15"/>
      <c r="HE1651" s="80"/>
      <c r="HF1651" s="52"/>
      <c r="HG1651" s="69"/>
      <c r="HH1651" s="69"/>
      <c r="HI1651" s="69"/>
      <c r="HJ1651" s="107"/>
      <c r="HK1651" s="2"/>
      <c r="HL1651" s="15"/>
      <c r="HM1651" s="15"/>
      <c r="HN1651" s="80"/>
      <c r="HO1651" s="52"/>
      <c r="HP1651" s="69"/>
      <c r="HQ1651" s="69"/>
      <c r="HR1651" s="69"/>
      <c r="HS1651" s="107"/>
      <c r="HT1651" s="2"/>
      <c r="HU1651" s="15"/>
      <c r="HV1651" s="15"/>
      <c r="HW1651" s="80"/>
      <c r="HX1651" s="52"/>
      <c r="HY1651" s="69"/>
      <c r="HZ1651" s="69"/>
      <c r="IA1651" s="69"/>
      <c r="IB1651" s="107"/>
      <c r="IC1651" s="2"/>
      <c r="ID1651" s="15"/>
      <c r="IE1651" s="15"/>
      <c r="IF1651" s="80"/>
      <c r="IG1651" s="52"/>
      <c r="IH1651" s="69"/>
      <c r="II1651" s="69"/>
      <c r="IJ1651" s="69"/>
      <c r="IK1651" s="107"/>
      <c r="IL1651" s="2"/>
      <c r="IM1651" s="15"/>
      <c r="IN1651" s="15"/>
      <c r="IO1651" s="80"/>
      <c r="IP1651" s="52"/>
      <c r="IQ1651" s="69"/>
      <c r="IR1651" s="69"/>
      <c r="IS1651" s="69"/>
      <c r="IT1651" s="107"/>
      <c r="IU1651" s="2"/>
      <c r="IV1651" s="15"/>
      <c r="IW1651" s="15"/>
      <c r="IX1651" s="80"/>
      <c r="IY1651" s="52"/>
      <c r="IZ1651" s="69"/>
      <c r="JA1651" s="69"/>
      <c r="JB1651" s="69"/>
      <c r="JC1651" s="107"/>
      <c r="JD1651" s="2"/>
      <c r="JE1651" s="15"/>
      <c r="JF1651" s="15"/>
      <c r="JG1651" s="80"/>
      <c r="JH1651" s="52"/>
      <c r="JI1651" s="69"/>
      <c r="JJ1651" s="69"/>
      <c r="JK1651" s="69"/>
      <c r="JL1651" s="107"/>
      <c r="JM1651" s="2"/>
      <c r="JN1651" s="15"/>
      <c r="JO1651" s="15"/>
      <c r="JP1651" s="80"/>
      <c r="JQ1651" s="52"/>
      <c r="JR1651" s="69"/>
      <c r="JS1651" s="69"/>
      <c r="JT1651" s="69"/>
      <c r="JU1651" s="107"/>
      <c r="JV1651" s="2"/>
      <c r="JW1651" s="15"/>
      <c r="JX1651" s="15"/>
      <c r="JY1651" s="80"/>
      <c r="JZ1651" s="52"/>
      <c r="KA1651" s="69"/>
      <c r="KB1651" s="69"/>
      <c r="KC1651" s="69"/>
      <c r="KD1651" s="107"/>
      <c r="KE1651" s="2"/>
      <c r="KF1651" s="15"/>
      <c r="KG1651" s="15"/>
      <c r="KH1651" s="80"/>
      <c r="KI1651" s="52"/>
      <c r="KJ1651" s="69"/>
      <c r="KK1651" s="69"/>
      <c r="KL1651" s="69"/>
      <c r="KM1651" s="107"/>
      <c r="KN1651" s="2"/>
      <c r="KO1651" s="15"/>
      <c r="KP1651" s="15"/>
      <c r="KQ1651" s="80"/>
      <c r="KR1651" s="52"/>
      <c r="KS1651" s="69"/>
      <c r="KT1651" s="69"/>
      <c r="KU1651" s="69"/>
      <c r="KV1651" s="107"/>
      <c r="KW1651" s="2"/>
      <c r="KX1651" s="15"/>
      <c r="KY1651" s="15"/>
      <c r="KZ1651" s="80"/>
      <c r="LA1651" s="52"/>
      <c r="LB1651" s="69"/>
      <c r="LC1651" s="69"/>
      <c r="LD1651" s="69"/>
      <c r="LE1651" s="107"/>
      <c r="LF1651" s="2"/>
      <c r="LG1651" s="15"/>
      <c r="LH1651" s="15"/>
      <c r="LI1651" s="80"/>
      <c r="LJ1651" s="52"/>
      <c r="LK1651" s="69"/>
      <c r="LL1651" s="69"/>
      <c r="LM1651" s="69"/>
      <c r="LN1651" s="107"/>
      <c r="LO1651" s="2"/>
      <c r="LP1651" s="15"/>
      <c r="LQ1651" s="15"/>
      <c r="LR1651" s="80"/>
      <c r="LS1651" s="52"/>
      <c r="LT1651" s="69"/>
      <c r="LU1651" s="69"/>
      <c r="LV1651" s="69"/>
      <c r="LW1651" s="107"/>
      <c r="LX1651" s="2"/>
      <c r="LY1651" s="15"/>
      <c r="LZ1651" s="15"/>
      <c r="MA1651" s="80"/>
      <c r="MB1651" s="52"/>
      <c r="MC1651" s="69"/>
      <c r="MD1651" s="69"/>
      <c r="ME1651" s="69"/>
      <c r="MF1651" s="107"/>
      <c r="MG1651" s="2"/>
      <c r="MH1651" s="15"/>
      <c r="MI1651" s="15"/>
      <c r="MJ1651" s="80"/>
      <c r="MK1651" s="52"/>
      <c r="ML1651" s="69"/>
      <c r="MM1651" s="69"/>
      <c r="MN1651" s="69"/>
      <c r="MO1651" s="107"/>
      <c r="MP1651" s="2"/>
      <c r="MQ1651" s="15"/>
      <c r="MR1651" s="15"/>
      <c r="MS1651" s="80"/>
      <c r="MT1651" s="52"/>
      <c r="MU1651" s="69"/>
      <c r="MV1651" s="69"/>
      <c r="MW1651" s="69"/>
      <c r="MX1651" s="107"/>
      <c r="MY1651" s="2"/>
      <c r="MZ1651" s="15"/>
      <c r="NA1651" s="15"/>
      <c r="NB1651" s="80"/>
      <c r="NC1651" s="52"/>
      <c r="ND1651" s="69"/>
      <c r="NE1651" s="69"/>
      <c r="NF1651" s="69"/>
      <c r="NG1651" s="107"/>
      <c r="NH1651" s="2"/>
      <c r="NI1651" s="15"/>
      <c r="NJ1651" s="15"/>
      <c r="NK1651" s="80"/>
      <c r="NL1651" s="52"/>
      <c r="NM1651" s="69"/>
      <c r="NN1651" s="69"/>
      <c r="NO1651" s="69"/>
      <c r="NP1651" s="107"/>
      <c r="NQ1651" s="2"/>
      <c r="NR1651" s="15"/>
      <c r="NS1651" s="15"/>
      <c r="NT1651" s="80"/>
      <c r="NU1651" s="52"/>
      <c r="NV1651" s="69"/>
      <c r="NW1651" s="69"/>
      <c r="NX1651" s="69"/>
      <c r="NY1651" s="107"/>
      <c r="NZ1651" s="2"/>
      <c r="OA1651" s="15"/>
      <c r="OB1651" s="15"/>
      <c r="OC1651" s="80"/>
      <c r="OD1651" s="52"/>
      <c r="OE1651" s="69"/>
      <c r="OF1651" s="69"/>
      <c r="OG1651" s="69"/>
      <c r="OH1651" s="107"/>
      <c r="OI1651" s="2"/>
      <c r="OJ1651" s="15"/>
      <c r="OK1651" s="15"/>
      <c r="OL1651" s="80"/>
      <c r="OM1651" s="52"/>
      <c r="ON1651" s="69"/>
      <c r="OO1651" s="69"/>
      <c r="OP1651" s="69"/>
      <c r="OQ1651" s="107"/>
      <c r="OR1651" s="2"/>
      <c r="OS1651" s="15"/>
      <c r="OT1651" s="15"/>
      <c r="OU1651" s="80"/>
      <c r="OV1651" s="52"/>
      <c r="OW1651" s="69"/>
      <c r="OX1651" s="69"/>
      <c r="OY1651" s="69"/>
      <c r="OZ1651" s="107"/>
      <c r="PA1651" s="2"/>
      <c r="PB1651" s="15"/>
      <c r="PC1651" s="15"/>
      <c r="PD1651" s="80"/>
      <c r="PE1651" s="52"/>
      <c r="PF1651" s="69"/>
      <c r="PG1651" s="69"/>
      <c r="PH1651" s="69"/>
      <c r="PI1651" s="107"/>
      <c r="PJ1651" s="2"/>
      <c r="PK1651" s="15"/>
      <c r="PL1651" s="15"/>
      <c r="PM1651" s="80"/>
      <c r="PN1651" s="52"/>
      <c r="PO1651" s="69"/>
      <c r="PP1651" s="69"/>
      <c r="PQ1651" s="69"/>
      <c r="PR1651" s="107"/>
      <c r="PS1651" s="2"/>
      <c r="PT1651" s="15"/>
      <c r="PU1651" s="15"/>
      <c r="PV1651" s="80"/>
      <c r="PW1651" s="52"/>
      <c r="PX1651" s="69"/>
      <c r="PY1651" s="69"/>
      <c r="PZ1651" s="69"/>
      <c r="QA1651" s="107"/>
      <c r="QB1651" s="2"/>
      <c r="QC1651" s="15"/>
      <c r="QD1651" s="15"/>
      <c r="QE1651" s="80"/>
      <c r="QF1651" s="52"/>
      <c r="QG1651" s="69"/>
      <c r="QH1651" s="69"/>
      <c r="QI1651" s="69"/>
      <c r="QJ1651" s="107"/>
      <c r="QK1651" s="2"/>
      <c r="QL1651" s="15"/>
      <c r="QM1651" s="15"/>
      <c r="QN1651" s="80"/>
      <c r="QO1651" s="52"/>
      <c r="QP1651" s="69"/>
      <c r="QQ1651" s="69"/>
      <c r="QR1651" s="69"/>
      <c r="QS1651" s="107"/>
      <c r="QT1651" s="2"/>
      <c r="QU1651" s="15"/>
      <c r="QV1651" s="15"/>
      <c r="QW1651" s="80"/>
      <c r="QX1651" s="52"/>
      <c r="QY1651" s="69"/>
      <c r="QZ1651" s="69"/>
      <c r="RA1651" s="69"/>
      <c r="RB1651" s="107"/>
      <c r="RC1651" s="2"/>
      <c r="RD1651" s="15"/>
      <c r="RE1651" s="15"/>
      <c r="RF1651" s="80"/>
      <c r="RG1651" s="52"/>
      <c r="RH1651" s="69"/>
      <c r="RI1651" s="69"/>
      <c r="RJ1651" s="69"/>
      <c r="RK1651" s="107"/>
      <c r="RL1651" s="2"/>
      <c r="RM1651" s="15"/>
      <c r="RN1651" s="15"/>
      <c r="RO1651" s="80"/>
      <c r="RP1651" s="52"/>
      <c r="RQ1651" s="69"/>
      <c r="RR1651" s="69"/>
      <c r="RS1651" s="69"/>
      <c r="RT1651" s="107"/>
      <c r="RU1651" s="2"/>
      <c r="RV1651" s="15"/>
      <c r="RW1651" s="15"/>
      <c r="RX1651" s="80"/>
      <c r="RY1651" s="52"/>
      <c r="RZ1651" s="69"/>
      <c r="SA1651" s="69"/>
      <c r="SB1651" s="69"/>
      <c r="SC1651" s="107"/>
      <c r="SD1651" s="2"/>
      <c r="SE1651" s="15"/>
      <c r="SF1651" s="15"/>
      <c r="SG1651" s="80"/>
      <c r="SH1651" s="52"/>
      <c r="SI1651" s="69"/>
      <c r="SJ1651" s="69"/>
      <c r="SK1651" s="69"/>
      <c r="SL1651" s="107"/>
      <c r="SM1651" s="2"/>
      <c r="SN1651" s="15"/>
      <c r="SO1651" s="15"/>
      <c r="SP1651" s="80"/>
      <c r="SQ1651" s="52"/>
      <c r="SR1651" s="69"/>
      <c r="SS1651" s="69"/>
      <c r="ST1651" s="69"/>
      <c r="SU1651" s="107"/>
      <c r="SV1651" s="2"/>
      <c r="SW1651" s="15"/>
      <c r="SX1651" s="15"/>
      <c r="SY1651" s="80"/>
      <c r="SZ1651" s="52"/>
      <c r="TA1651" s="69"/>
      <c r="TB1651" s="69"/>
      <c r="TC1651" s="69"/>
      <c r="TD1651" s="107"/>
      <c r="TE1651" s="2"/>
      <c r="TF1651" s="15"/>
      <c r="TG1651" s="15"/>
      <c r="TH1651" s="80"/>
      <c r="TI1651" s="52"/>
      <c r="TJ1651" s="69"/>
      <c r="TK1651" s="69"/>
      <c r="TL1651" s="69"/>
      <c r="TM1651" s="107"/>
      <c r="TN1651" s="2"/>
      <c r="TO1651" s="15"/>
      <c r="TP1651" s="15"/>
      <c r="TQ1651" s="80"/>
      <c r="TR1651" s="52"/>
      <c r="TS1651" s="69"/>
      <c r="TT1651" s="69"/>
      <c r="TU1651" s="69"/>
      <c r="TV1651" s="107"/>
      <c r="TW1651" s="2"/>
      <c r="TX1651" s="15"/>
      <c r="TY1651" s="15"/>
      <c r="TZ1651" s="80"/>
      <c r="UA1651" s="52"/>
      <c r="UB1651" s="69"/>
      <c r="UC1651" s="69"/>
      <c r="UD1651" s="69"/>
      <c r="UE1651" s="107"/>
      <c r="UF1651" s="2"/>
      <c r="UG1651" s="15"/>
      <c r="UH1651" s="15"/>
      <c r="UI1651" s="80"/>
      <c r="UJ1651" s="52"/>
      <c r="UK1651" s="69"/>
      <c r="UL1651" s="69"/>
      <c r="UM1651" s="69"/>
      <c r="UN1651" s="107"/>
      <c r="UO1651" s="2"/>
      <c r="UP1651" s="15"/>
      <c r="UQ1651" s="15"/>
      <c r="UR1651" s="80"/>
      <c r="US1651" s="52"/>
      <c r="UT1651" s="69"/>
      <c r="UU1651" s="69"/>
      <c r="UV1651" s="69"/>
      <c r="UW1651" s="107"/>
      <c r="UX1651" s="2"/>
      <c r="UY1651" s="15"/>
      <c r="UZ1651" s="15"/>
      <c r="VA1651" s="80"/>
      <c r="VB1651" s="52"/>
      <c r="VC1651" s="69"/>
      <c r="VD1651" s="69"/>
      <c r="VE1651" s="69"/>
      <c r="VF1651" s="107"/>
      <c r="VG1651" s="2"/>
      <c r="VH1651" s="15"/>
      <c r="VI1651" s="15"/>
      <c r="VJ1651" s="80"/>
      <c r="VK1651" s="52"/>
      <c r="VL1651" s="69"/>
      <c r="VM1651" s="69"/>
      <c r="VN1651" s="69"/>
      <c r="VO1651" s="107"/>
      <c r="VP1651" s="2"/>
      <c r="VQ1651" s="15"/>
      <c r="VR1651" s="15"/>
      <c r="VS1651" s="80"/>
      <c r="VT1651" s="52"/>
      <c r="VU1651" s="69"/>
      <c r="VV1651" s="69"/>
      <c r="VW1651" s="69"/>
      <c r="VX1651" s="107"/>
      <c r="VY1651" s="2"/>
      <c r="VZ1651" s="15"/>
      <c r="WA1651" s="15"/>
      <c r="WB1651" s="80"/>
      <c r="WC1651" s="52"/>
      <c r="WD1651" s="69"/>
      <c r="WE1651" s="69"/>
      <c r="WF1651" s="69"/>
      <c r="WG1651" s="107"/>
      <c r="WH1651" s="2"/>
      <c r="WI1651" s="15"/>
      <c r="WJ1651" s="15"/>
      <c r="WK1651" s="80"/>
      <c r="WL1651" s="52"/>
      <c r="WM1651" s="69"/>
      <c r="WN1651" s="69"/>
      <c r="WO1651" s="69"/>
      <c r="WP1651" s="107"/>
      <c r="WQ1651" s="2"/>
      <c r="WR1651" s="15"/>
      <c r="WS1651" s="15"/>
      <c r="WT1651" s="80"/>
      <c r="WU1651" s="52"/>
      <c r="WV1651" s="69"/>
      <c r="WW1651" s="69"/>
      <c r="WX1651" s="69"/>
      <c r="WY1651" s="107"/>
      <c r="WZ1651" s="2"/>
      <c r="XA1651" s="15"/>
      <c r="XB1651" s="15"/>
      <c r="XC1651" s="80"/>
      <c r="XD1651" s="52"/>
      <c r="XE1651" s="69"/>
      <c r="XF1651" s="69"/>
      <c r="XG1651" s="69"/>
      <c r="XH1651" s="107"/>
      <c r="XI1651" s="2"/>
      <c r="XJ1651" s="15"/>
      <c r="XK1651" s="15"/>
      <c r="XL1651" s="80"/>
      <c r="XM1651" s="52"/>
      <c r="XN1651" s="69"/>
      <c r="XO1651" s="69"/>
      <c r="XP1651" s="69"/>
      <c r="XQ1651" s="107"/>
      <c r="XR1651" s="2"/>
      <c r="XS1651" s="15"/>
      <c r="XT1651" s="15"/>
      <c r="XU1651" s="80"/>
      <c r="XV1651" s="52"/>
      <c r="XW1651" s="69"/>
      <c r="XX1651" s="69"/>
      <c r="XY1651" s="69"/>
      <c r="XZ1651" s="107"/>
      <c r="YA1651" s="2"/>
      <c r="YB1651" s="15"/>
      <c r="YC1651" s="15"/>
      <c r="YD1651" s="80"/>
      <c r="YE1651" s="52"/>
      <c r="YF1651" s="69"/>
      <c r="YG1651" s="69"/>
      <c r="YH1651" s="69"/>
      <c r="YI1651" s="107"/>
      <c r="YJ1651" s="2"/>
      <c r="YK1651" s="15"/>
      <c r="YL1651" s="15"/>
      <c r="YM1651" s="80"/>
      <c r="YN1651" s="52"/>
      <c r="YO1651" s="69"/>
      <c r="YP1651" s="69"/>
      <c r="YQ1651" s="69"/>
      <c r="YR1651" s="107"/>
      <c r="YS1651" s="2"/>
      <c r="YT1651" s="15"/>
      <c r="YU1651" s="15"/>
      <c r="YV1651" s="80"/>
      <c r="YW1651" s="52"/>
      <c r="YX1651" s="69"/>
      <c r="YY1651" s="69"/>
      <c r="YZ1651" s="69"/>
      <c r="ZA1651" s="107"/>
      <c r="ZB1651" s="2"/>
      <c r="ZC1651" s="15"/>
      <c r="ZD1651" s="15"/>
      <c r="ZE1651" s="80"/>
      <c r="ZF1651" s="52"/>
      <c r="ZG1651" s="69"/>
      <c r="ZH1651" s="69"/>
      <c r="ZI1651" s="69"/>
      <c r="ZJ1651" s="107"/>
      <c r="ZK1651" s="2"/>
      <c r="ZL1651" s="15"/>
      <c r="ZM1651" s="15"/>
      <c r="ZN1651" s="80"/>
      <c r="ZO1651" s="52"/>
      <c r="ZP1651" s="69"/>
      <c r="ZQ1651" s="69"/>
      <c r="ZR1651" s="69"/>
      <c r="ZS1651" s="107"/>
      <c r="ZT1651" s="2"/>
      <c r="ZU1651" s="15"/>
      <c r="ZV1651" s="15"/>
      <c r="ZW1651" s="80"/>
      <c r="ZX1651" s="52"/>
      <c r="ZY1651" s="69"/>
      <c r="ZZ1651" s="69"/>
      <c r="AAA1651" s="69"/>
      <c r="AAB1651" s="107"/>
      <c r="AAC1651" s="2"/>
      <c r="AAD1651" s="15"/>
      <c r="AAE1651" s="15"/>
      <c r="AAF1651" s="80"/>
      <c r="AAG1651" s="52"/>
      <c r="AAH1651" s="69"/>
      <c r="AAI1651" s="69"/>
      <c r="AAJ1651" s="69"/>
      <c r="AAK1651" s="107"/>
      <c r="AAL1651" s="2"/>
      <c r="AAM1651" s="15"/>
      <c r="AAN1651" s="15"/>
      <c r="AAO1651" s="80"/>
      <c r="AAP1651" s="52"/>
      <c r="AAQ1651" s="69"/>
      <c r="AAR1651" s="69"/>
      <c r="AAS1651" s="69"/>
      <c r="AAT1651" s="107"/>
      <c r="AAU1651" s="2"/>
      <c r="AAV1651" s="15"/>
      <c r="AAW1651" s="15"/>
      <c r="AAX1651" s="80"/>
      <c r="AAY1651" s="52"/>
      <c r="AAZ1651" s="69"/>
      <c r="ABA1651" s="69"/>
      <c r="ABB1651" s="69"/>
      <c r="ABC1651" s="107"/>
      <c r="ABD1651" s="2"/>
      <c r="ABE1651" s="15"/>
      <c r="ABF1651" s="15"/>
      <c r="ABG1651" s="80"/>
      <c r="ABH1651" s="52"/>
      <c r="ABI1651" s="69"/>
      <c r="ABJ1651" s="69"/>
      <c r="ABK1651" s="69"/>
      <c r="ABL1651" s="107"/>
      <c r="ABM1651" s="2"/>
      <c r="ABN1651" s="15"/>
      <c r="ABO1651" s="15"/>
      <c r="ABP1651" s="80"/>
      <c r="ABQ1651" s="52"/>
      <c r="ABR1651" s="69"/>
      <c r="ABS1651" s="69"/>
      <c r="ABT1651" s="69"/>
      <c r="ABU1651" s="107"/>
      <c r="ABV1651" s="2"/>
      <c r="ABW1651" s="15"/>
      <c r="ABX1651" s="15"/>
      <c r="ABY1651" s="80"/>
      <c r="ABZ1651" s="52"/>
      <c r="ACA1651" s="69"/>
      <c r="ACB1651" s="69"/>
      <c r="ACC1651" s="69"/>
      <c r="ACD1651" s="107"/>
      <c r="ACE1651" s="2"/>
      <c r="ACF1651" s="15"/>
      <c r="ACG1651" s="15"/>
      <c r="ACH1651" s="80"/>
      <c r="ACI1651" s="52"/>
      <c r="ACJ1651" s="69"/>
      <c r="ACK1651" s="69"/>
      <c r="ACL1651" s="69"/>
      <c r="ACM1651" s="107"/>
      <c r="ACN1651" s="2"/>
      <c r="ACO1651" s="15"/>
      <c r="ACP1651" s="15"/>
      <c r="ACQ1651" s="80"/>
      <c r="ACR1651" s="52"/>
      <c r="ACS1651" s="69"/>
      <c r="ACT1651" s="69"/>
      <c r="ACU1651" s="69"/>
      <c r="ACV1651" s="107"/>
      <c r="ACW1651" s="2"/>
      <c r="ACX1651" s="15"/>
      <c r="ACY1651" s="15"/>
      <c r="ACZ1651" s="80"/>
      <c r="ADA1651" s="52"/>
      <c r="ADB1651" s="69"/>
      <c r="ADC1651" s="69"/>
      <c r="ADD1651" s="69"/>
      <c r="ADE1651" s="107"/>
      <c r="ADF1651" s="2"/>
      <c r="ADG1651" s="15"/>
      <c r="ADH1651" s="15"/>
      <c r="ADI1651" s="80"/>
      <c r="ADJ1651" s="52"/>
      <c r="ADK1651" s="69"/>
      <c r="ADL1651" s="69"/>
      <c r="ADM1651" s="69"/>
      <c r="ADN1651" s="107"/>
      <c r="ADO1651" s="2"/>
      <c r="ADP1651" s="15"/>
      <c r="ADQ1651" s="15"/>
      <c r="ADR1651" s="80"/>
      <c r="ADS1651" s="52"/>
      <c r="ADT1651" s="69"/>
      <c r="ADU1651" s="69"/>
      <c r="ADV1651" s="69"/>
      <c r="ADW1651" s="107"/>
      <c r="ADX1651" s="2"/>
      <c r="ADY1651" s="15"/>
      <c r="ADZ1651" s="15"/>
      <c r="AEA1651" s="80"/>
      <c r="AEB1651" s="52"/>
      <c r="AEC1651" s="69"/>
      <c r="AED1651" s="69"/>
      <c r="AEE1651" s="69"/>
      <c r="AEF1651" s="107"/>
      <c r="AEG1651" s="2"/>
      <c r="AEH1651" s="15"/>
      <c r="AEI1651" s="15"/>
      <c r="AEJ1651" s="80"/>
      <c r="AEK1651" s="52"/>
      <c r="AEL1651" s="69"/>
      <c r="AEM1651" s="69"/>
      <c r="AEN1651" s="69"/>
      <c r="AEO1651" s="107"/>
      <c r="AEP1651" s="2"/>
      <c r="AEQ1651" s="15"/>
      <c r="AER1651" s="15"/>
      <c r="AES1651" s="80"/>
      <c r="AET1651" s="52"/>
      <c r="AEU1651" s="69"/>
      <c r="AEV1651" s="69"/>
      <c r="AEW1651" s="69"/>
      <c r="AEX1651" s="107"/>
      <c r="AEY1651" s="2"/>
      <c r="AEZ1651" s="15"/>
      <c r="AFA1651" s="15"/>
      <c r="AFB1651" s="80"/>
      <c r="AFC1651" s="52"/>
      <c r="AFD1651" s="69"/>
      <c r="AFE1651" s="69"/>
      <c r="AFF1651" s="69"/>
      <c r="AFG1651" s="107"/>
      <c r="AFH1651" s="2"/>
      <c r="AFI1651" s="15"/>
      <c r="AFJ1651" s="15"/>
      <c r="AFK1651" s="80"/>
      <c r="AFL1651" s="52"/>
      <c r="AFM1651" s="69"/>
      <c r="AFN1651" s="69"/>
      <c r="AFO1651" s="69"/>
      <c r="AFP1651" s="107"/>
      <c r="AFQ1651" s="2"/>
      <c r="AFR1651" s="15"/>
      <c r="AFS1651" s="15"/>
      <c r="AFT1651" s="80"/>
      <c r="AFU1651" s="52"/>
      <c r="AFV1651" s="69"/>
      <c r="AFW1651" s="69"/>
      <c r="AFX1651" s="69"/>
      <c r="AFY1651" s="107"/>
      <c r="AFZ1651" s="2"/>
      <c r="AGA1651" s="15"/>
      <c r="AGB1651" s="15"/>
      <c r="AGC1651" s="80"/>
      <c r="AGD1651" s="52"/>
      <c r="AGE1651" s="69"/>
      <c r="AGF1651" s="69"/>
      <c r="AGG1651" s="69"/>
      <c r="AGH1651" s="107"/>
      <c r="AGI1651" s="2"/>
      <c r="AGJ1651" s="15"/>
      <c r="AGK1651" s="15"/>
      <c r="AGL1651" s="80"/>
      <c r="AGM1651" s="52"/>
      <c r="AGN1651" s="69"/>
      <c r="AGO1651" s="69"/>
      <c r="AGP1651" s="69"/>
      <c r="AGQ1651" s="107"/>
      <c r="AGR1651" s="2"/>
      <c r="AGS1651" s="15"/>
      <c r="AGT1651" s="15"/>
      <c r="AGU1651" s="80"/>
      <c r="AGV1651" s="52"/>
      <c r="AGW1651" s="69"/>
      <c r="AGX1651" s="69"/>
      <c r="AGY1651" s="69"/>
      <c r="AGZ1651" s="107"/>
      <c r="AHA1651" s="2"/>
      <c r="AHB1651" s="15"/>
      <c r="AHC1651" s="15"/>
      <c r="AHD1651" s="80"/>
      <c r="AHE1651" s="52"/>
      <c r="AHF1651" s="69"/>
      <c r="AHG1651" s="69"/>
      <c r="AHH1651" s="69"/>
      <c r="AHI1651" s="107"/>
      <c r="AHJ1651" s="2"/>
      <c r="AHK1651" s="15"/>
      <c r="AHL1651" s="15"/>
      <c r="AHM1651" s="80"/>
      <c r="AHN1651" s="52"/>
      <c r="AHO1651" s="69"/>
      <c r="AHP1651" s="69"/>
      <c r="AHQ1651" s="69"/>
      <c r="AHR1651" s="107"/>
      <c r="AHS1651" s="2"/>
      <c r="AHT1651" s="15"/>
      <c r="AHU1651" s="15"/>
      <c r="AHV1651" s="80"/>
      <c r="AHW1651" s="52"/>
      <c r="AHX1651" s="69"/>
      <c r="AHY1651" s="69"/>
      <c r="AHZ1651" s="69"/>
      <c r="AIA1651" s="107"/>
      <c r="AIB1651" s="2"/>
      <c r="AIC1651" s="15"/>
      <c r="AID1651" s="15"/>
      <c r="AIE1651" s="80"/>
      <c r="AIF1651" s="52"/>
      <c r="AIG1651" s="69"/>
      <c r="AIH1651" s="69"/>
      <c r="AII1651" s="69"/>
      <c r="AIJ1651" s="107"/>
      <c r="AIK1651" s="2"/>
      <c r="AIL1651" s="15"/>
      <c r="AIM1651" s="15"/>
      <c r="AIN1651" s="80"/>
      <c r="AIO1651" s="52"/>
      <c r="AIP1651" s="69"/>
      <c r="AIQ1651" s="69"/>
      <c r="AIR1651" s="69"/>
      <c r="AIS1651" s="107"/>
      <c r="AIT1651" s="2"/>
      <c r="AIU1651" s="15"/>
      <c r="AIV1651" s="15"/>
      <c r="AIW1651" s="80"/>
      <c r="AIX1651" s="52"/>
      <c r="AIY1651" s="69"/>
      <c r="AIZ1651" s="69"/>
      <c r="AJA1651" s="69"/>
      <c r="AJB1651" s="107"/>
      <c r="AJC1651" s="2"/>
      <c r="AJD1651" s="15"/>
      <c r="AJE1651" s="15"/>
      <c r="AJF1651" s="80"/>
      <c r="AJG1651" s="52"/>
      <c r="AJH1651" s="69"/>
      <c r="AJI1651" s="69"/>
      <c r="AJJ1651" s="69"/>
      <c r="AJK1651" s="107"/>
      <c r="AJL1651" s="2"/>
      <c r="AJM1651" s="15"/>
      <c r="AJN1651" s="15"/>
      <c r="AJO1651" s="80"/>
      <c r="AJP1651" s="52"/>
      <c r="AJQ1651" s="69"/>
      <c r="AJR1651" s="69"/>
      <c r="AJS1651" s="69"/>
      <c r="AJT1651" s="107"/>
      <c r="AJU1651" s="2"/>
      <c r="AJV1651" s="15"/>
      <c r="AJW1651" s="15"/>
      <c r="AJX1651" s="80"/>
      <c r="AJY1651" s="52"/>
      <c r="AJZ1651" s="69"/>
      <c r="AKA1651" s="69"/>
      <c r="AKB1651" s="69"/>
      <c r="AKC1651" s="107"/>
      <c r="AKD1651" s="2"/>
      <c r="AKE1651" s="15"/>
      <c r="AKF1651" s="15"/>
      <c r="AKG1651" s="80"/>
      <c r="AKH1651" s="52"/>
      <c r="AKI1651" s="69"/>
      <c r="AKJ1651" s="69"/>
      <c r="AKK1651" s="69"/>
      <c r="AKL1651" s="107"/>
      <c r="AKM1651" s="2"/>
      <c r="AKN1651" s="15"/>
      <c r="AKO1651" s="15"/>
      <c r="AKP1651" s="80"/>
      <c r="AKQ1651" s="52"/>
      <c r="AKR1651" s="69"/>
      <c r="AKS1651" s="69"/>
      <c r="AKT1651" s="69"/>
      <c r="AKU1651" s="107"/>
      <c r="AKV1651" s="2"/>
      <c r="AKW1651" s="15"/>
      <c r="AKX1651" s="15"/>
      <c r="AKY1651" s="80"/>
      <c r="AKZ1651" s="52"/>
      <c r="ALA1651" s="69"/>
      <c r="ALB1651" s="69"/>
      <c r="ALC1651" s="69"/>
      <c r="ALD1651" s="107"/>
      <c r="ALE1651" s="2"/>
      <c r="ALF1651" s="15"/>
      <c r="ALG1651" s="15"/>
      <c r="ALH1651" s="80"/>
      <c r="ALI1651" s="52"/>
      <c r="ALJ1651" s="69"/>
      <c r="ALK1651" s="69"/>
      <c r="ALL1651" s="69"/>
      <c r="ALM1651" s="107"/>
      <c r="ALN1651" s="2"/>
      <c r="ALO1651" s="15"/>
      <c r="ALP1651" s="15"/>
      <c r="ALQ1651" s="80"/>
      <c r="ALR1651" s="52"/>
      <c r="ALS1651" s="69"/>
      <c r="ALT1651" s="69"/>
      <c r="ALU1651" s="69"/>
      <c r="ALV1651" s="107"/>
      <c r="ALW1651" s="2"/>
      <c r="ALX1651" s="15"/>
      <c r="ALY1651" s="15"/>
      <c r="ALZ1651" s="80"/>
      <c r="AMA1651" s="52"/>
      <c r="AMB1651" s="69"/>
      <c r="AMC1651" s="69"/>
      <c r="AMD1651" s="69"/>
      <c r="AME1651" s="107"/>
      <c r="AMF1651" s="2"/>
      <c r="AMG1651" s="15"/>
      <c r="AMH1651" s="15"/>
      <c r="AMI1651" s="80"/>
      <c r="AMJ1651" s="52"/>
      <c r="AMK1651" s="69"/>
      <c r="AML1651" s="69"/>
      <c r="AMM1651" s="69"/>
      <c r="AMN1651" s="107"/>
      <c r="AMO1651" s="2"/>
      <c r="AMP1651" s="15"/>
      <c r="AMQ1651" s="15"/>
      <c r="AMR1651" s="80"/>
      <c r="AMS1651" s="52"/>
      <c r="AMT1651" s="69"/>
      <c r="AMU1651" s="69"/>
      <c r="AMV1651" s="69"/>
      <c r="AMW1651" s="107"/>
      <c r="AMX1651" s="2"/>
      <c r="AMY1651" s="15"/>
      <c r="AMZ1651" s="15"/>
      <c r="ANA1651" s="80"/>
      <c r="ANB1651" s="52"/>
      <c r="ANC1651" s="69"/>
      <c r="AND1651" s="69"/>
      <c r="ANE1651" s="69"/>
      <c r="ANF1651" s="107"/>
      <c r="ANG1651" s="2"/>
      <c r="ANH1651" s="15"/>
      <c r="ANI1651" s="15"/>
      <c r="ANJ1651" s="80"/>
      <c r="ANK1651" s="52"/>
      <c r="ANL1651" s="69"/>
      <c r="ANM1651" s="69"/>
      <c r="ANN1651" s="69"/>
      <c r="ANO1651" s="107"/>
      <c r="ANP1651" s="2"/>
      <c r="ANQ1651" s="15"/>
      <c r="ANR1651" s="15"/>
      <c r="ANS1651" s="80"/>
      <c r="ANT1651" s="52"/>
      <c r="ANU1651" s="69"/>
      <c r="ANV1651" s="69"/>
      <c r="ANW1651" s="69"/>
      <c r="ANX1651" s="107"/>
      <c r="ANY1651" s="2"/>
      <c r="ANZ1651" s="15"/>
      <c r="AOA1651" s="15"/>
      <c r="AOB1651" s="80"/>
      <c r="AOC1651" s="52"/>
      <c r="AOD1651" s="69"/>
      <c r="AOE1651" s="69"/>
      <c r="AOF1651" s="69"/>
      <c r="AOG1651" s="107"/>
      <c r="AOH1651" s="2"/>
      <c r="AOI1651" s="15"/>
      <c r="AOJ1651" s="15"/>
      <c r="AOK1651" s="80"/>
      <c r="AOL1651" s="52"/>
      <c r="AOM1651" s="69"/>
      <c r="AON1651" s="69"/>
      <c r="AOO1651" s="69"/>
      <c r="AOP1651" s="107"/>
      <c r="AOQ1651" s="2"/>
      <c r="AOR1651" s="15"/>
      <c r="AOS1651" s="15"/>
      <c r="AOT1651" s="80"/>
      <c r="AOU1651" s="52"/>
      <c r="AOV1651" s="69"/>
      <c r="AOW1651" s="69"/>
      <c r="AOX1651" s="69"/>
      <c r="AOY1651" s="107"/>
      <c r="AOZ1651" s="2"/>
      <c r="APA1651" s="15"/>
      <c r="APB1651" s="15"/>
      <c r="APC1651" s="80"/>
      <c r="APD1651" s="52"/>
      <c r="APE1651" s="69"/>
      <c r="APF1651" s="69"/>
      <c r="APG1651" s="69"/>
      <c r="APH1651" s="107"/>
      <c r="API1651" s="2"/>
      <c r="APJ1651" s="15"/>
      <c r="APK1651" s="15"/>
      <c r="APL1651" s="80"/>
      <c r="APM1651" s="52"/>
      <c r="APN1651" s="69"/>
      <c r="APO1651" s="69"/>
      <c r="APP1651" s="69"/>
      <c r="APQ1651" s="107"/>
      <c r="APR1651" s="2"/>
      <c r="APS1651" s="15"/>
      <c r="APT1651" s="15"/>
      <c r="APU1651" s="80"/>
      <c r="APV1651" s="52"/>
      <c r="APW1651" s="69"/>
      <c r="APX1651" s="69"/>
      <c r="APY1651" s="69"/>
      <c r="APZ1651" s="107"/>
      <c r="AQA1651" s="2"/>
      <c r="AQB1651" s="15"/>
      <c r="AQC1651" s="15"/>
      <c r="AQD1651" s="80"/>
      <c r="AQE1651" s="52"/>
      <c r="AQF1651" s="69"/>
      <c r="AQG1651" s="69"/>
      <c r="AQH1651" s="69"/>
      <c r="AQI1651" s="107"/>
      <c r="AQJ1651" s="2"/>
      <c r="AQK1651" s="15"/>
      <c r="AQL1651" s="15"/>
      <c r="AQM1651" s="80"/>
      <c r="AQN1651" s="52"/>
      <c r="AQO1651" s="69"/>
      <c r="AQP1651" s="69"/>
      <c r="AQQ1651" s="69"/>
      <c r="AQR1651" s="107"/>
      <c r="AQS1651" s="2"/>
      <c r="AQT1651" s="15"/>
      <c r="AQU1651" s="15"/>
      <c r="AQV1651" s="80"/>
      <c r="AQW1651" s="52"/>
      <c r="AQX1651" s="69"/>
      <c r="AQY1651" s="69"/>
      <c r="AQZ1651" s="69"/>
      <c r="ARA1651" s="107"/>
      <c r="ARB1651" s="2"/>
      <c r="ARC1651" s="15"/>
      <c r="ARD1651" s="15"/>
      <c r="ARE1651" s="80"/>
      <c r="ARF1651" s="52"/>
      <c r="ARG1651" s="69"/>
      <c r="ARH1651" s="69"/>
      <c r="ARI1651" s="69"/>
      <c r="ARJ1651" s="107"/>
      <c r="ARK1651" s="2"/>
      <c r="ARL1651" s="15"/>
      <c r="ARM1651" s="15"/>
      <c r="ARN1651" s="80"/>
      <c r="ARO1651" s="52"/>
      <c r="ARP1651" s="69"/>
      <c r="ARQ1651" s="69"/>
      <c r="ARR1651" s="69"/>
      <c r="ARS1651" s="107"/>
      <c r="ART1651" s="2"/>
      <c r="ARU1651" s="15"/>
      <c r="ARV1651" s="15"/>
      <c r="ARW1651" s="80"/>
      <c r="ARX1651" s="52"/>
      <c r="ARY1651" s="69"/>
      <c r="ARZ1651" s="69"/>
      <c r="ASA1651" s="69"/>
      <c r="ASB1651" s="107"/>
      <c r="ASC1651" s="2"/>
      <c r="ASD1651" s="15"/>
      <c r="ASE1651" s="15"/>
      <c r="ASF1651" s="80"/>
      <c r="ASG1651" s="52"/>
      <c r="ASH1651" s="69"/>
      <c r="ASI1651" s="69"/>
      <c r="ASJ1651" s="69"/>
      <c r="ASK1651" s="107"/>
      <c r="ASL1651" s="2"/>
      <c r="ASM1651" s="15"/>
      <c r="ASN1651" s="15"/>
      <c r="ASO1651" s="80"/>
      <c r="ASP1651" s="52"/>
      <c r="ASQ1651" s="69"/>
      <c r="ASR1651" s="69"/>
      <c r="ASS1651" s="69"/>
      <c r="AST1651" s="107"/>
      <c r="ASU1651" s="2"/>
      <c r="ASV1651" s="15"/>
      <c r="ASW1651" s="15"/>
      <c r="ASX1651" s="80"/>
      <c r="ASY1651" s="52"/>
      <c r="ASZ1651" s="69"/>
      <c r="ATA1651" s="69"/>
      <c r="ATB1651" s="69"/>
      <c r="ATC1651" s="107"/>
      <c r="ATD1651" s="2"/>
      <c r="ATE1651" s="15"/>
      <c r="ATF1651" s="15"/>
      <c r="ATG1651" s="80"/>
      <c r="ATH1651" s="52"/>
      <c r="ATI1651" s="69"/>
      <c r="ATJ1651" s="69"/>
      <c r="ATK1651" s="69"/>
      <c r="ATL1651" s="107"/>
      <c r="ATM1651" s="2"/>
      <c r="ATN1651" s="15"/>
      <c r="ATO1651" s="15"/>
      <c r="ATP1651" s="80"/>
      <c r="ATQ1651" s="52"/>
      <c r="ATR1651" s="69"/>
      <c r="ATS1651" s="69"/>
      <c r="ATT1651" s="69"/>
      <c r="ATU1651" s="107"/>
      <c r="ATV1651" s="2"/>
      <c r="ATW1651" s="15"/>
      <c r="ATX1651" s="15"/>
      <c r="ATY1651" s="80"/>
      <c r="ATZ1651" s="52"/>
      <c r="AUA1651" s="69"/>
      <c r="AUB1651" s="69"/>
      <c r="AUC1651" s="69"/>
      <c r="AUD1651" s="107"/>
      <c r="AUE1651" s="2"/>
      <c r="AUF1651" s="15"/>
      <c r="AUG1651" s="15"/>
      <c r="AUH1651" s="80"/>
      <c r="AUI1651" s="52"/>
      <c r="AUJ1651" s="69"/>
      <c r="AUK1651" s="69"/>
      <c r="AUL1651" s="69"/>
      <c r="AUM1651" s="107"/>
      <c r="AUN1651" s="2"/>
      <c r="AUO1651" s="15"/>
      <c r="AUP1651" s="15"/>
      <c r="AUQ1651" s="80"/>
      <c r="AUR1651" s="52"/>
      <c r="AUS1651" s="69"/>
      <c r="AUT1651" s="69"/>
      <c r="AUU1651" s="69"/>
      <c r="AUV1651" s="107"/>
      <c r="AUW1651" s="2"/>
      <c r="AUX1651" s="15"/>
      <c r="AUY1651" s="15"/>
      <c r="AUZ1651" s="80"/>
      <c r="AVA1651" s="52"/>
      <c r="AVB1651" s="69"/>
      <c r="AVC1651" s="69"/>
      <c r="AVD1651" s="69"/>
      <c r="AVE1651" s="107"/>
      <c r="AVF1651" s="2"/>
      <c r="AVG1651" s="15"/>
      <c r="AVH1651" s="15"/>
      <c r="AVI1651" s="80"/>
      <c r="AVJ1651" s="52"/>
      <c r="AVK1651" s="69"/>
      <c r="AVL1651" s="69"/>
      <c r="AVM1651" s="69"/>
      <c r="AVN1651" s="107"/>
      <c r="AVO1651" s="2"/>
      <c r="AVP1651" s="15"/>
      <c r="AVQ1651" s="15"/>
      <c r="AVR1651" s="80"/>
      <c r="AVS1651" s="52"/>
      <c r="AVT1651" s="69"/>
      <c r="AVU1651" s="69"/>
      <c r="AVV1651" s="69"/>
      <c r="AVW1651" s="107"/>
      <c r="AVX1651" s="2"/>
      <c r="AVY1651" s="15"/>
      <c r="AVZ1651" s="15"/>
      <c r="AWA1651" s="80"/>
      <c r="AWB1651" s="52"/>
      <c r="AWC1651" s="69"/>
      <c r="AWD1651" s="69"/>
      <c r="AWE1651" s="69"/>
      <c r="AWF1651" s="107"/>
      <c r="AWG1651" s="2"/>
      <c r="AWH1651" s="15"/>
      <c r="AWI1651" s="15"/>
      <c r="AWJ1651" s="80"/>
      <c r="AWK1651" s="52"/>
      <c r="AWL1651" s="69"/>
      <c r="AWM1651" s="69"/>
      <c r="AWN1651" s="69"/>
      <c r="AWO1651" s="107"/>
      <c r="AWP1651" s="2"/>
      <c r="AWQ1651" s="15"/>
      <c r="AWR1651" s="15"/>
      <c r="AWS1651" s="80"/>
      <c r="AWT1651" s="52"/>
      <c r="AWU1651" s="69"/>
      <c r="AWV1651" s="69"/>
      <c r="AWW1651" s="69"/>
      <c r="AWX1651" s="107"/>
      <c r="AWY1651" s="2"/>
      <c r="AWZ1651" s="15"/>
      <c r="AXA1651" s="15"/>
      <c r="AXB1651" s="80"/>
      <c r="AXC1651" s="52"/>
      <c r="AXD1651" s="69"/>
      <c r="AXE1651" s="69"/>
      <c r="AXF1651" s="69"/>
      <c r="AXG1651" s="107"/>
      <c r="AXH1651" s="2"/>
      <c r="AXI1651" s="15"/>
      <c r="AXJ1651" s="15"/>
      <c r="AXK1651" s="80"/>
      <c r="AXL1651" s="52"/>
      <c r="AXM1651" s="69"/>
      <c r="AXN1651" s="69"/>
      <c r="AXO1651" s="69"/>
      <c r="AXP1651" s="107"/>
      <c r="AXQ1651" s="2"/>
      <c r="AXR1651" s="15"/>
      <c r="AXS1651" s="15"/>
      <c r="AXT1651" s="80"/>
      <c r="AXU1651" s="52"/>
      <c r="AXV1651" s="69"/>
      <c r="AXW1651" s="69"/>
      <c r="AXX1651" s="69"/>
      <c r="AXY1651" s="107"/>
      <c r="AXZ1651" s="2"/>
      <c r="AYA1651" s="15"/>
      <c r="AYB1651" s="15"/>
      <c r="AYC1651" s="80"/>
      <c r="AYD1651" s="52"/>
      <c r="AYE1651" s="69"/>
      <c r="AYF1651" s="69"/>
      <c r="AYG1651" s="69"/>
      <c r="AYH1651" s="107"/>
      <c r="AYI1651" s="2"/>
      <c r="AYJ1651" s="15"/>
      <c r="AYK1651" s="15"/>
      <c r="AYL1651" s="80"/>
      <c r="AYM1651" s="52"/>
      <c r="AYN1651" s="69"/>
      <c r="AYO1651" s="69"/>
      <c r="AYP1651" s="69"/>
      <c r="AYQ1651" s="107"/>
      <c r="AYR1651" s="2"/>
      <c r="AYS1651" s="15"/>
      <c r="AYT1651" s="15"/>
      <c r="AYU1651" s="80"/>
      <c r="AYV1651" s="52"/>
      <c r="AYW1651" s="69"/>
      <c r="AYX1651" s="69"/>
      <c r="AYY1651" s="69"/>
      <c r="AYZ1651" s="107"/>
      <c r="AZA1651" s="2"/>
      <c r="AZB1651" s="15"/>
      <c r="AZC1651" s="15"/>
      <c r="AZD1651" s="80"/>
      <c r="AZE1651" s="52"/>
      <c r="AZF1651" s="69"/>
      <c r="AZG1651" s="69"/>
      <c r="AZH1651" s="69"/>
      <c r="AZI1651" s="107"/>
      <c r="AZJ1651" s="2"/>
      <c r="AZK1651" s="15"/>
      <c r="AZL1651" s="15"/>
      <c r="AZM1651" s="80"/>
      <c r="AZN1651" s="52"/>
      <c r="AZO1651" s="69"/>
      <c r="AZP1651" s="69"/>
      <c r="AZQ1651" s="69"/>
      <c r="AZR1651" s="107"/>
      <c r="AZS1651" s="2"/>
      <c r="AZT1651" s="15"/>
      <c r="AZU1651" s="15"/>
      <c r="AZV1651" s="80"/>
      <c r="AZW1651" s="52"/>
      <c r="AZX1651" s="69"/>
      <c r="AZY1651" s="69"/>
      <c r="AZZ1651" s="69"/>
      <c r="BAA1651" s="107"/>
      <c r="BAB1651" s="2"/>
      <c r="BAC1651" s="15"/>
      <c r="BAD1651" s="15"/>
      <c r="BAE1651" s="80"/>
      <c r="BAF1651" s="52"/>
      <c r="BAG1651" s="69"/>
      <c r="BAH1651" s="69"/>
      <c r="BAI1651" s="69"/>
      <c r="BAJ1651" s="107"/>
      <c r="BAK1651" s="2"/>
      <c r="BAL1651" s="15"/>
      <c r="BAM1651" s="15"/>
      <c r="BAN1651" s="80"/>
      <c r="BAO1651" s="52"/>
      <c r="BAP1651" s="69"/>
      <c r="BAQ1651" s="69"/>
      <c r="BAR1651" s="69"/>
      <c r="BAS1651" s="107"/>
      <c r="BAT1651" s="2"/>
      <c r="BAU1651" s="15"/>
      <c r="BAV1651" s="15"/>
      <c r="BAW1651" s="80"/>
      <c r="BAX1651" s="52"/>
      <c r="BAY1651" s="69"/>
      <c r="BAZ1651" s="69"/>
      <c r="BBA1651" s="69"/>
      <c r="BBB1651" s="107"/>
      <c r="BBC1651" s="2"/>
      <c r="BBD1651" s="15"/>
      <c r="BBE1651" s="15"/>
      <c r="BBF1651" s="80"/>
      <c r="BBG1651" s="52"/>
      <c r="BBH1651" s="69"/>
      <c r="BBI1651" s="69"/>
      <c r="BBJ1651" s="69"/>
      <c r="BBK1651" s="107"/>
      <c r="BBL1651" s="2"/>
      <c r="BBM1651" s="15"/>
      <c r="BBN1651" s="15"/>
      <c r="BBO1651" s="80"/>
      <c r="BBP1651" s="52"/>
      <c r="BBQ1651" s="69"/>
      <c r="BBR1651" s="69"/>
      <c r="BBS1651" s="69"/>
      <c r="BBT1651" s="107"/>
      <c r="BBU1651" s="2"/>
      <c r="BBV1651" s="15"/>
      <c r="BBW1651" s="15"/>
      <c r="BBX1651" s="80"/>
      <c r="BBY1651" s="52"/>
      <c r="BBZ1651" s="69"/>
      <c r="BCA1651" s="69"/>
      <c r="BCB1651" s="69"/>
      <c r="BCC1651" s="107"/>
      <c r="BCD1651" s="2"/>
      <c r="BCE1651" s="15"/>
      <c r="BCF1651" s="15"/>
      <c r="BCG1651" s="80"/>
      <c r="BCH1651" s="52"/>
      <c r="BCI1651" s="69"/>
      <c r="BCJ1651" s="69"/>
      <c r="BCK1651" s="69"/>
      <c r="BCL1651" s="107"/>
      <c r="BCM1651" s="2"/>
      <c r="BCN1651" s="15"/>
      <c r="BCO1651" s="15"/>
      <c r="BCP1651" s="80"/>
      <c r="BCQ1651" s="52"/>
      <c r="BCR1651" s="69"/>
      <c r="BCS1651" s="69"/>
      <c r="BCT1651" s="69"/>
      <c r="BCU1651" s="107"/>
      <c r="BCV1651" s="2"/>
      <c r="BCW1651" s="15"/>
      <c r="BCX1651" s="15"/>
      <c r="BCY1651" s="80"/>
      <c r="BCZ1651" s="52"/>
      <c r="BDA1651" s="69"/>
      <c r="BDB1651" s="69"/>
      <c r="BDC1651" s="69"/>
      <c r="BDD1651" s="107"/>
      <c r="BDE1651" s="2"/>
      <c r="BDF1651" s="15"/>
      <c r="BDG1651" s="15"/>
      <c r="BDH1651" s="80"/>
      <c r="BDI1651" s="52"/>
      <c r="BDJ1651" s="69"/>
      <c r="BDK1651" s="69"/>
      <c r="BDL1651" s="69"/>
      <c r="BDM1651" s="107"/>
      <c r="BDN1651" s="2"/>
      <c r="BDO1651" s="15"/>
      <c r="BDP1651" s="15"/>
      <c r="BDQ1651" s="80"/>
      <c r="BDR1651" s="52"/>
      <c r="BDS1651" s="69"/>
      <c r="BDT1651" s="69"/>
      <c r="BDU1651" s="69"/>
      <c r="BDV1651" s="107"/>
      <c r="BDW1651" s="2"/>
      <c r="BDX1651" s="15"/>
      <c r="BDY1651" s="15"/>
      <c r="BDZ1651" s="80"/>
      <c r="BEA1651" s="52"/>
      <c r="BEB1651" s="69"/>
      <c r="BEC1651" s="69"/>
      <c r="BED1651" s="69"/>
      <c r="BEE1651" s="107"/>
      <c r="BEF1651" s="2"/>
      <c r="BEG1651" s="15"/>
      <c r="BEH1651" s="15"/>
      <c r="BEI1651" s="80"/>
      <c r="BEJ1651" s="52"/>
      <c r="BEK1651" s="69"/>
      <c r="BEL1651" s="69"/>
      <c r="BEM1651" s="69"/>
      <c r="BEN1651" s="107"/>
      <c r="BEO1651" s="2"/>
      <c r="BEP1651" s="15"/>
      <c r="BEQ1651" s="15"/>
      <c r="BER1651" s="80"/>
      <c r="BES1651" s="52"/>
      <c r="BET1651" s="69"/>
      <c r="BEU1651" s="69"/>
      <c r="BEV1651" s="69"/>
      <c r="BEW1651" s="107"/>
      <c r="BEX1651" s="2"/>
      <c r="BEY1651" s="15"/>
      <c r="BEZ1651" s="15"/>
      <c r="BFA1651" s="80"/>
      <c r="BFB1651" s="52"/>
      <c r="BFC1651" s="69"/>
      <c r="BFD1651" s="69"/>
      <c r="BFE1651" s="69"/>
      <c r="BFF1651" s="107"/>
      <c r="BFG1651" s="2"/>
      <c r="BFH1651" s="15"/>
      <c r="BFI1651" s="15"/>
      <c r="BFJ1651" s="80"/>
      <c r="BFK1651" s="52"/>
      <c r="BFL1651" s="69"/>
      <c r="BFM1651" s="69"/>
      <c r="BFN1651" s="69"/>
      <c r="BFO1651" s="107"/>
      <c r="BFP1651" s="2"/>
      <c r="BFQ1651" s="15"/>
      <c r="BFR1651" s="15"/>
      <c r="BFS1651" s="80"/>
      <c r="BFT1651" s="52"/>
      <c r="BFU1651" s="69"/>
      <c r="BFV1651" s="69"/>
      <c r="BFW1651" s="69"/>
      <c r="BFX1651" s="107"/>
      <c r="BFY1651" s="2"/>
      <c r="BFZ1651" s="15"/>
      <c r="BGA1651" s="15"/>
      <c r="BGB1651" s="80"/>
      <c r="BGC1651" s="52"/>
      <c r="BGD1651" s="69"/>
      <c r="BGE1651" s="69"/>
      <c r="BGF1651" s="69"/>
      <c r="BGG1651" s="107"/>
      <c r="BGH1651" s="2"/>
      <c r="BGI1651" s="15"/>
      <c r="BGJ1651" s="15"/>
      <c r="BGK1651" s="80"/>
      <c r="BGL1651" s="52"/>
      <c r="BGM1651" s="69"/>
      <c r="BGN1651" s="69"/>
      <c r="BGO1651" s="69"/>
      <c r="BGP1651" s="107"/>
      <c r="BGQ1651" s="2"/>
      <c r="BGR1651" s="15"/>
      <c r="BGS1651" s="15"/>
      <c r="BGT1651" s="80"/>
      <c r="BGU1651" s="52"/>
      <c r="BGV1651" s="69"/>
      <c r="BGW1651" s="69"/>
      <c r="BGX1651" s="69"/>
      <c r="BGY1651" s="107"/>
      <c r="BGZ1651" s="2"/>
      <c r="BHA1651" s="15"/>
      <c r="BHB1651" s="15"/>
      <c r="BHC1651" s="80"/>
      <c r="BHD1651" s="52"/>
      <c r="BHE1651" s="69"/>
      <c r="BHF1651" s="69"/>
      <c r="BHG1651" s="69"/>
      <c r="BHH1651" s="107"/>
      <c r="BHI1651" s="2"/>
      <c r="BHJ1651" s="15"/>
      <c r="BHK1651" s="15"/>
      <c r="BHL1651" s="80"/>
      <c r="BHM1651" s="52"/>
      <c r="BHN1651" s="69"/>
      <c r="BHO1651" s="69"/>
      <c r="BHP1651" s="69"/>
      <c r="BHQ1651" s="107"/>
      <c r="BHR1651" s="2"/>
      <c r="BHS1651" s="15"/>
      <c r="BHT1651" s="15"/>
      <c r="BHU1651" s="80"/>
      <c r="BHV1651" s="52"/>
      <c r="BHW1651" s="69"/>
      <c r="BHX1651" s="69"/>
      <c r="BHY1651" s="69"/>
      <c r="BHZ1651" s="107"/>
      <c r="BIA1651" s="2"/>
      <c r="BIB1651" s="15"/>
      <c r="BIC1651" s="15"/>
      <c r="BID1651" s="80"/>
      <c r="BIE1651" s="52"/>
      <c r="BIF1651" s="69"/>
      <c r="BIG1651" s="69"/>
      <c r="BIH1651" s="69"/>
      <c r="BII1651" s="107"/>
      <c r="BIJ1651" s="2"/>
      <c r="BIK1651" s="15"/>
      <c r="BIL1651" s="15"/>
      <c r="BIM1651" s="80"/>
      <c r="BIN1651" s="52"/>
      <c r="BIO1651" s="69"/>
      <c r="BIP1651" s="69"/>
      <c r="BIQ1651" s="69"/>
      <c r="BIR1651" s="107"/>
      <c r="BIS1651" s="2"/>
      <c r="BIT1651" s="15"/>
      <c r="BIU1651" s="15"/>
      <c r="BIV1651" s="80"/>
      <c r="BIW1651" s="52"/>
      <c r="BIX1651" s="69"/>
      <c r="BIY1651" s="69"/>
      <c r="BIZ1651" s="69"/>
      <c r="BJA1651" s="107"/>
      <c r="BJB1651" s="2"/>
      <c r="BJC1651" s="15"/>
      <c r="BJD1651" s="15"/>
      <c r="BJE1651" s="80"/>
      <c r="BJF1651" s="52"/>
      <c r="BJG1651" s="69"/>
      <c r="BJH1651" s="69"/>
      <c r="BJI1651" s="69"/>
      <c r="BJJ1651" s="107"/>
      <c r="BJK1651" s="2"/>
      <c r="BJL1651" s="15"/>
      <c r="BJM1651" s="15"/>
      <c r="BJN1651" s="80"/>
      <c r="BJO1651" s="52"/>
      <c r="BJP1651" s="69"/>
      <c r="BJQ1651" s="69"/>
      <c r="BJR1651" s="69"/>
      <c r="BJS1651" s="107"/>
      <c r="BJT1651" s="2"/>
      <c r="BJU1651" s="15"/>
      <c r="BJV1651" s="15"/>
      <c r="BJW1651" s="80"/>
      <c r="BJX1651" s="52"/>
      <c r="BJY1651" s="69"/>
      <c r="BJZ1651" s="69"/>
      <c r="BKA1651" s="69"/>
      <c r="BKB1651" s="107"/>
      <c r="BKC1651" s="2"/>
      <c r="BKD1651" s="15"/>
      <c r="BKE1651" s="15"/>
      <c r="BKF1651" s="80"/>
      <c r="BKG1651" s="52"/>
      <c r="BKH1651" s="69"/>
      <c r="BKI1651" s="69"/>
      <c r="BKJ1651" s="69"/>
      <c r="BKK1651" s="107"/>
      <c r="BKL1651" s="2"/>
      <c r="BKM1651" s="15"/>
      <c r="BKN1651" s="15"/>
      <c r="BKO1651" s="80"/>
      <c r="BKP1651" s="52"/>
      <c r="BKQ1651" s="69"/>
      <c r="BKR1651" s="69"/>
      <c r="BKS1651" s="69"/>
      <c r="BKT1651" s="107"/>
      <c r="BKU1651" s="2"/>
      <c r="BKV1651" s="15"/>
      <c r="BKW1651" s="15"/>
      <c r="BKX1651" s="80"/>
      <c r="BKY1651" s="52"/>
      <c r="BKZ1651" s="69"/>
      <c r="BLA1651" s="69"/>
      <c r="BLB1651" s="69"/>
      <c r="BLC1651" s="107"/>
      <c r="BLD1651" s="2"/>
      <c r="BLE1651" s="15"/>
      <c r="BLF1651" s="15"/>
      <c r="BLG1651" s="80"/>
      <c r="BLH1651" s="52"/>
      <c r="BLI1651" s="69"/>
      <c r="BLJ1651" s="69"/>
      <c r="BLK1651" s="69"/>
      <c r="BLL1651" s="107"/>
      <c r="BLM1651" s="2"/>
      <c r="BLN1651" s="15"/>
      <c r="BLO1651" s="15"/>
      <c r="BLP1651" s="80"/>
      <c r="BLQ1651" s="52"/>
      <c r="BLR1651" s="69"/>
      <c r="BLS1651" s="69"/>
      <c r="BLT1651" s="69"/>
      <c r="BLU1651" s="107"/>
      <c r="BLV1651" s="2"/>
      <c r="BLW1651" s="15"/>
      <c r="BLX1651" s="15"/>
      <c r="BLY1651" s="80"/>
      <c r="BLZ1651" s="52"/>
      <c r="BMA1651" s="69"/>
      <c r="BMB1651" s="69"/>
      <c r="BMC1651" s="69"/>
      <c r="BMD1651" s="107"/>
      <c r="BME1651" s="2"/>
      <c r="BMF1651" s="15"/>
      <c r="BMG1651" s="15"/>
      <c r="BMH1651" s="80"/>
      <c r="BMI1651" s="52"/>
      <c r="BMJ1651" s="69"/>
      <c r="BMK1651" s="69"/>
      <c r="BML1651" s="69"/>
      <c r="BMM1651" s="107"/>
      <c r="BMN1651" s="2"/>
      <c r="BMO1651" s="15"/>
      <c r="BMP1651" s="15"/>
      <c r="BMQ1651" s="80"/>
      <c r="BMR1651" s="52"/>
      <c r="BMS1651" s="69"/>
      <c r="BMT1651" s="69"/>
      <c r="BMU1651" s="69"/>
      <c r="BMV1651" s="107"/>
      <c r="BMW1651" s="2"/>
      <c r="BMX1651" s="15"/>
      <c r="BMY1651" s="15"/>
      <c r="BMZ1651" s="80"/>
      <c r="BNA1651" s="52"/>
      <c r="BNB1651" s="69"/>
      <c r="BNC1651" s="69"/>
      <c r="BND1651" s="69"/>
      <c r="BNE1651" s="107"/>
      <c r="BNF1651" s="2"/>
      <c r="BNG1651" s="15"/>
      <c r="BNH1651" s="15"/>
      <c r="BNI1651" s="80"/>
      <c r="BNJ1651" s="52"/>
      <c r="BNK1651" s="69"/>
      <c r="BNL1651" s="69"/>
      <c r="BNM1651" s="69"/>
      <c r="BNN1651" s="107"/>
      <c r="BNO1651" s="2"/>
      <c r="BNP1651" s="15"/>
      <c r="BNQ1651" s="15"/>
      <c r="BNR1651" s="80"/>
      <c r="BNS1651" s="52"/>
      <c r="BNT1651" s="69"/>
      <c r="BNU1651" s="69"/>
      <c r="BNV1651" s="69"/>
      <c r="BNW1651" s="107"/>
      <c r="BNX1651" s="2"/>
      <c r="BNY1651" s="15"/>
      <c r="BNZ1651" s="15"/>
      <c r="BOA1651" s="80"/>
      <c r="BOB1651" s="52"/>
      <c r="BOC1651" s="69"/>
      <c r="BOD1651" s="69"/>
      <c r="BOE1651" s="69"/>
      <c r="BOF1651" s="107"/>
      <c r="BOG1651" s="2"/>
      <c r="BOH1651" s="15"/>
      <c r="BOI1651" s="15"/>
      <c r="BOJ1651" s="80"/>
      <c r="BOK1651" s="52"/>
      <c r="BOL1651" s="69"/>
      <c r="BOM1651" s="69"/>
      <c r="BON1651" s="69"/>
      <c r="BOO1651" s="107"/>
      <c r="BOP1651" s="2"/>
      <c r="BOQ1651" s="15"/>
      <c r="BOR1651" s="15"/>
      <c r="BOS1651" s="80"/>
      <c r="BOT1651" s="52"/>
      <c r="BOU1651" s="69"/>
      <c r="BOV1651" s="69"/>
      <c r="BOW1651" s="69"/>
      <c r="BOX1651" s="107"/>
      <c r="BOY1651" s="2"/>
      <c r="BOZ1651" s="15"/>
      <c r="BPA1651" s="15"/>
      <c r="BPB1651" s="80"/>
      <c r="BPC1651" s="52"/>
      <c r="BPD1651" s="69"/>
      <c r="BPE1651" s="69"/>
      <c r="BPF1651" s="69"/>
      <c r="BPG1651" s="107"/>
      <c r="BPH1651" s="2"/>
      <c r="BPI1651" s="15"/>
      <c r="BPJ1651" s="15"/>
      <c r="BPK1651" s="80"/>
      <c r="BPL1651" s="52"/>
      <c r="BPM1651" s="69"/>
      <c r="BPN1651" s="69"/>
      <c r="BPO1651" s="69"/>
      <c r="BPP1651" s="107"/>
      <c r="BPQ1651" s="2"/>
      <c r="BPR1651" s="15"/>
      <c r="BPS1651" s="15"/>
      <c r="BPT1651" s="80"/>
      <c r="BPU1651" s="52"/>
      <c r="BPV1651" s="69"/>
      <c r="BPW1651" s="69"/>
      <c r="BPX1651" s="69"/>
      <c r="BPY1651" s="107"/>
      <c r="BPZ1651" s="2"/>
      <c r="BQA1651" s="15"/>
      <c r="BQB1651" s="15"/>
      <c r="BQC1651" s="80"/>
      <c r="BQD1651" s="52"/>
      <c r="BQE1651" s="69"/>
      <c r="BQF1651" s="69"/>
      <c r="BQG1651" s="69"/>
      <c r="BQH1651" s="107"/>
      <c r="BQI1651" s="2"/>
      <c r="BQJ1651" s="15"/>
      <c r="BQK1651" s="15"/>
      <c r="BQL1651" s="80"/>
      <c r="BQM1651" s="52"/>
      <c r="BQN1651" s="69"/>
      <c r="BQO1651" s="69"/>
      <c r="BQP1651" s="69"/>
      <c r="BQQ1651" s="107"/>
      <c r="BQR1651" s="2"/>
      <c r="BQS1651" s="15"/>
      <c r="BQT1651" s="15"/>
      <c r="BQU1651" s="80"/>
      <c r="BQV1651" s="52"/>
      <c r="BQW1651" s="69"/>
      <c r="BQX1651" s="69"/>
      <c r="BQY1651" s="69"/>
      <c r="BQZ1651" s="107"/>
      <c r="BRA1651" s="2"/>
      <c r="BRB1651" s="15"/>
      <c r="BRC1651" s="15"/>
      <c r="BRD1651" s="80"/>
      <c r="BRE1651" s="52"/>
      <c r="BRF1651" s="69"/>
      <c r="BRG1651" s="69"/>
      <c r="BRH1651" s="69"/>
      <c r="BRI1651" s="107"/>
      <c r="BRJ1651" s="2"/>
      <c r="BRK1651" s="15"/>
      <c r="BRL1651" s="15"/>
      <c r="BRM1651" s="80"/>
      <c r="BRN1651" s="52"/>
      <c r="BRO1651" s="69"/>
      <c r="BRP1651" s="69"/>
      <c r="BRQ1651" s="69"/>
      <c r="BRR1651" s="107"/>
      <c r="BRS1651" s="2"/>
      <c r="BRT1651" s="15"/>
      <c r="BRU1651" s="15"/>
      <c r="BRV1651" s="80"/>
      <c r="BRW1651" s="52"/>
      <c r="BRX1651" s="69"/>
      <c r="BRY1651" s="69"/>
      <c r="BRZ1651" s="69"/>
      <c r="BSA1651" s="107"/>
      <c r="BSB1651" s="2"/>
      <c r="BSC1651" s="15"/>
      <c r="BSD1651" s="15"/>
      <c r="BSE1651" s="80"/>
      <c r="BSF1651" s="52"/>
      <c r="BSG1651" s="69"/>
      <c r="BSH1651" s="69"/>
      <c r="BSI1651" s="69"/>
      <c r="BSJ1651" s="107"/>
      <c r="BSK1651" s="2"/>
      <c r="BSL1651" s="15"/>
      <c r="BSM1651" s="15"/>
      <c r="BSN1651" s="80"/>
      <c r="BSO1651" s="52"/>
      <c r="BSP1651" s="69"/>
      <c r="BSQ1651" s="69"/>
      <c r="BSR1651" s="69"/>
      <c r="BSS1651" s="107"/>
      <c r="BST1651" s="2"/>
      <c r="BSU1651" s="15"/>
      <c r="BSV1651" s="15"/>
      <c r="BSW1651" s="80"/>
      <c r="BSX1651" s="52"/>
      <c r="BSY1651" s="69"/>
      <c r="BSZ1651" s="69"/>
      <c r="BTA1651" s="69"/>
      <c r="BTB1651" s="107"/>
      <c r="BTC1651" s="2"/>
      <c r="BTD1651" s="15"/>
      <c r="BTE1651" s="15"/>
      <c r="BTF1651" s="80"/>
      <c r="BTG1651" s="52"/>
      <c r="BTH1651" s="69"/>
      <c r="BTI1651" s="69"/>
      <c r="BTJ1651" s="69"/>
      <c r="BTK1651" s="107"/>
      <c r="BTL1651" s="2"/>
      <c r="BTM1651" s="15"/>
      <c r="BTN1651" s="15"/>
      <c r="BTO1651" s="80"/>
      <c r="BTP1651" s="52"/>
      <c r="BTQ1651" s="69"/>
      <c r="BTR1651" s="69"/>
      <c r="BTS1651" s="69"/>
      <c r="BTT1651" s="107"/>
      <c r="BTU1651" s="2"/>
      <c r="BTV1651" s="15"/>
      <c r="BTW1651" s="15"/>
      <c r="BTX1651" s="80"/>
      <c r="BTY1651" s="52"/>
      <c r="BTZ1651" s="69"/>
      <c r="BUA1651" s="69"/>
      <c r="BUB1651" s="69"/>
      <c r="BUC1651" s="107"/>
      <c r="BUD1651" s="2"/>
      <c r="BUE1651" s="15"/>
      <c r="BUF1651" s="15"/>
      <c r="BUG1651" s="80"/>
      <c r="BUH1651" s="52"/>
      <c r="BUI1651" s="69"/>
      <c r="BUJ1651" s="69"/>
      <c r="BUK1651" s="69"/>
      <c r="BUL1651" s="107"/>
      <c r="BUM1651" s="2"/>
      <c r="BUN1651" s="15"/>
      <c r="BUO1651" s="15"/>
      <c r="BUP1651" s="80"/>
      <c r="BUQ1651" s="52"/>
      <c r="BUR1651" s="69"/>
      <c r="BUS1651" s="69"/>
      <c r="BUT1651" s="69"/>
      <c r="BUU1651" s="107"/>
      <c r="BUV1651" s="2"/>
      <c r="BUW1651" s="15"/>
      <c r="BUX1651" s="15"/>
      <c r="BUY1651" s="80"/>
      <c r="BUZ1651" s="52"/>
      <c r="BVA1651" s="69"/>
      <c r="BVB1651" s="69"/>
      <c r="BVC1651" s="69"/>
      <c r="BVD1651" s="107"/>
      <c r="BVE1651" s="2"/>
      <c r="BVF1651" s="15"/>
      <c r="BVG1651" s="15"/>
      <c r="BVH1651" s="80"/>
      <c r="BVI1651" s="52"/>
      <c r="BVJ1651" s="69"/>
      <c r="BVK1651" s="69"/>
      <c r="BVL1651" s="69"/>
      <c r="BVM1651" s="107"/>
      <c r="BVN1651" s="2"/>
      <c r="BVO1651" s="15"/>
      <c r="BVP1651" s="15"/>
      <c r="BVQ1651" s="80"/>
      <c r="BVR1651" s="52"/>
      <c r="BVS1651" s="69"/>
      <c r="BVT1651" s="69"/>
      <c r="BVU1651" s="69"/>
      <c r="BVV1651" s="107"/>
      <c r="BVW1651" s="2"/>
      <c r="BVX1651" s="15"/>
      <c r="BVY1651" s="15"/>
      <c r="BVZ1651" s="80"/>
      <c r="BWA1651" s="52"/>
      <c r="BWB1651" s="69"/>
      <c r="BWC1651" s="69"/>
      <c r="BWD1651" s="69"/>
      <c r="BWE1651" s="107"/>
      <c r="BWF1651" s="2"/>
      <c r="BWG1651" s="15"/>
      <c r="BWH1651" s="15"/>
      <c r="BWI1651" s="80"/>
      <c r="BWJ1651" s="52"/>
      <c r="BWK1651" s="69"/>
      <c r="BWL1651" s="69"/>
      <c r="BWM1651" s="69"/>
      <c r="BWN1651" s="107"/>
      <c r="BWO1651" s="2"/>
      <c r="BWP1651" s="15"/>
      <c r="BWQ1651" s="15"/>
      <c r="BWR1651" s="80"/>
      <c r="BWS1651" s="52"/>
      <c r="BWT1651" s="69"/>
      <c r="BWU1651" s="69"/>
      <c r="BWV1651" s="69"/>
      <c r="BWW1651" s="107"/>
      <c r="BWX1651" s="2"/>
      <c r="BWY1651" s="15"/>
      <c r="BWZ1651" s="15"/>
      <c r="BXA1651" s="80"/>
      <c r="BXB1651" s="52"/>
      <c r="BXC1651" s="69"/>
      <c r="BXD1651" s="69"/>
      <c r="BXE1651" s="69"/>
      <c r="BXF1651" s="107"/>
      <c r="BXG1651" s="2"/>
      <c r="BXH1651" s="15"/>
      <c r="BXI1651" s="15"/>
      <c r="BXJ1651" s="80"/>
      <c r="BXK1651" s="52"/>
      <c r="BXL1651" s="69"/>
      <c r="BXM1651" s="69"/>
      <c r="BXN1651" s="69"/>
      <c r="BXO1651" s="107"/>
      <c r="BXP1651" s="2"/>
      <c r="BXQ1651" s="15"/>
      <c r="BXR1651" s="15"/>
      <c r="BXS1651" s="80"/>
      <c r="BXT1651" s="52"/>
      <c r="BXU1651" s="69"/>
      <c r="BXV1651" s="69"/>
      <c r="BXW1651" s="69"/>
      <c r="BXX1651" s="107"/>
      <c r="BXY1651" s="2"/>
      <c r="BXZ1651" s="15"/>
      <c r="BYA1651" s="15"/>
      <c r="BYB1651" s="80"/>
      <c r="BYC1651" s="52"/>
      <c r="BYD1651" s="69"/>
      <c r="BYE1651" s="69"/>
      <c r="BYF1651" s="69"/>
      <c r="BYG1651" s="107"/>
      <c r="BYH1651" s="2"/>
      <c r="BYI1651" s="15"/>
      <c r="BYJ1651" s="15"/>
      <c r="BYK1651" s="80"/>
      <c r="BYL1651" s="52"/>
      <c r="BYM1651" s="69"/>
      <c r="BYN1651" s="69"/>
      <c r="BYO1651" s="69"/>
      <c r="BYP1651" s="107"/>
      <c r="BYQ1651" s="2"/>
      <c r="BYR1651" s="15"/>
      <c r="BYS1651" s="15"/>
      <c r="BYT1651" s="80"/>
      <c r="BYU1651" s="52"/>
      <c r="BYV1651" s="69"/>
      <c r="BYW1651" s="69"/>
      <c r="BYX1651" s="69"/>
      <c r="BYY1651" s="107"/>
      <c r="BYZ1651" s="2"/>
      <c r="BZA1651" s="15"/>
      <c r="BZB1651" s="15"/>
      <c r="BZC1651" s="80"/>
      <c r="BZD1651" s="52"/>
      <c r="BZE1651" s="69"/>
      <c r="BZF1651" s="69"/>
      <c r="BZG1651" s="69"/>
      <c r="BZH1651" s="107"/>
      <c r="BZI1651" s="2"/>
      <c r="BZJ1651" s="15"/>
      <c r="BZK1651" s="15"/>
      <c r="BZL1651" s="80"/>
      <c r="BZM1651" s="52"/>
      <c r="BZN1651" s="69"/>
      <c r="BZO1651" s="69"/>
      <c r="BZP1651" s="69"/>
      <c r="BZQ1651" s="107"/>
      <c r="BZR1651" s="2"/>
      <c r="BZS1651" s="15"/>
      <c r="BZT1651" s="15"/>
      <c r="BZU1651" s="80"/>
      <c r="BZV1651" s="52"/>
      <c r="BZW1651" s="69"/>
      <c r="BZX1651" s="69"/>
      <c r="BZY1651" s="69"/>
      <c r="BZZ1651" s="107"/>
      <c r="CAA1651" s="2"/>
      <c r="CAB1651" s="15"/>
      <c r="CAC1651" s="15"/>
      <c r="CAD1651" s="80"/>
      <c r="CAE1651" s="52"/>
      <c r="CAF1651" s="69"/>
      <c r="CAG1651" s="69"/>
      <c r="CAH1651" s="69"/>
      <c r="CAI1651" s="107"/>
      <c r="CAJ1651" s="2"/>
      <c r="CAK1651" s="15"/>
      <c r="CAL1651" s="15"/>
      <c r="CAM1651" s="80"/>
      <c r="CAN1651" s="52"/>
      <c r="CAO1651" s="69"/>
      <c r="CAP1651" s="69"/>
      <c r="CAQ1651" s="69"/>
      <c r="CAR1651" s="107"/>
      <c r="CAS1651" s="2"/>
      <c r="CAT1651" s="15"/>
      <c r="CAU1651" s="15"/>
      <c r="CAV1651" s="80"/>
      <c r="CAW1651" s="52"/>
      <c r="CAX1651" s="69"/>
      <c r="CAY1651" s="69"/>
      <c r="CAZ1651" s="69"/>
      <c r="CBA1651" s="107"/>
      <c r="CBB1651" s="2"/>
      <c r="CBC1651" s="15"/>
      <c r="CBD1651" s="15"/>
      <c r="CBE1651" s="80"/>
      <c r="CBF1651" s="52"/>
      <c r="CBG1651" s="69"/>
      <c r="CBH1651" s="69"/>
      <c r="CBI1651" s="69"/>
      <c r="CBJ1651" s="107"/>
      <c r="CBK1651" s="2"/>
      <c r="CBL1651" s="15"/>
      <c r="CBM1651" s="15"/>
      <c r="CBN1651" s="80"/>
      <c r="CBO1651" s="52"/>
      <c r="CBP1651" s="69"/>
      <c r="CBQ1651" s="69"/>
      <c r="CBR1651" s="69"/>
      <c r="CBS1651" s="107"/>
      <c r="CBT1651" s="2"/>
      <c r="CBU1651" s="15"/>
      <c r="CBV1651" s="15"/>
      <c r="CBW1651" s="80"/>
      <c r="CBX1651" s="52"/>
      <c r="CBY1651" s="69"/>
      <c r="CBZ1651" s="69"/>
      <c r="CCA1651" s="69"/>
      <c r="CCB1651" s="107"/>
      <c r="CCC1651" s="2"/>
      <c r="CCD1651" s="15"/>
      <c r="CCE1651" s="15"/>
      <c r="CCF1651" s="80"/>
      <c r="CCG1651" s="52"/>
      <c r="CCH1651" s="69"/>
      <c r="CCI1651" s="69"/>
      <c r="CCJ1651" s="69"/>
      <c r="CCK1651" s="107"/>
      <c r="CCL1651" s="2"/>
      <c r="CCM1651" s="15"/>
      <c r="CCN1651" s="15"/>
      <c r="CCO1651" s="80"/>
      <c r="CCP1651" s="52"/>
      <c r="CCQ1651" s="69"/>
      <c r="CCR1651" s="69"/>
      <c r="CCS1651" s="69"/>
      <c r="CCT1651" s="107"/>
      <c r="CCU1651" s="2"/>
      <c r="CCV1651" s="15"/>
      <c r="CCW1651" s="15"/>
      <c r="CCX1651" s="80"/>
      <c r="CCY1651" s="52"/>
      <c r="CCZ1651" s="69"/>
      <c r="CDA1651" s="69"/>
      <c r="CDB1651" s="69"/>
      <c r="CDC1651" s="107"/>
      <c r="CDD1651" s="2"/>
      <c r="CDE1651" s="15"/>
      <c r="CDF1651" s="15"/>
      <c r="CDG1651" s="80"/>
      <c r="CDH1651" s="52"/>
      <c r="CDI1651" s="69"/>
      <c r="CDJ1651" s="69"/>
      <c r="CDK1651" s="69"/>
      <c r="CDL1651" s="107"/>
      <c r="CDM1651" s="2"/>
      <c r="CDN1651" s="15"/>
      <c r="CDO1651" s="15"/>
      <c r="CDP1651" s="80"/>
      <c r="CDQ1651" s="52"/>
      <c r="CDR1651" s="69"/>
      <c r="CDS1651" s="69"/>
      <c r="CDT1651" s="69"/>
      <c r="CDU1651" s="107"/>
      <c r="CDV1651" s="2"/>
      <c r="CDW1651" s="15"/>
      <c r="CDX1651" s="15"/>
      <c r="CDY1651" s="80"/>
      <c r="CDZ1651" s="52"/>
      <c r="CEA1651" s="69"/>
      <c r="CEB1651" s="69"/>
      <c r="CEC1651" s="69"/>
      <c r="CED1651" s="107"/>
      <c r="CEE1651" s="2"/>
      <c r="CEF1651" s="15"/>
      <c r="CEG1651" s="15"/>
      <c r="CEH1651" s="80"/>
      <c r="CEI1651" s="52"/>
      <c r="CEJ1651" s="69"/>
      <c r="CEK1651" s="69"/>
      <c r="CEL1651" s="69"/>
      <c r="CEM1651" s="107"/>
      <c r="CEN1651" s="2"/>
      <c r="CEO1651" s="15"/>
      <c r="CEP1651" s="15"/>
      <c r="CEQ1651" s="80"/>
      <c r="CER1651" s="52"/>
      <c r="CES1651" s="69"/>
      <c r="CET1651" s="69"/>
      <c r="CEU1651" s="69"/>
      <c r="CEV1651" s="107"/>
      <c r="CEW1651" s="2"/>
      <c r="CEX1651" s="15"/>
      <c r="CEY1651" s="15"/>
      <c r="CEZ1651" s="80"/>
      <c r="CFA1651" s="52"/>
      <c r="CFB1651" s="69"/>
      <c r="CFC1651" s="69"/>
      <c r="CFD1651" s="69"/>
      <c r="CFE1651" s="107"/>
      <c r="CFF1651" s="2"/>
      <c r="CFG1651" s="15"/>
      <c r="CFH1651" s="15"/>
      <c r="CFI1651" s="80"/>
      <c r="CFJ1651" s="52"/>
      <c r="CFK1651" s="69"/>
      <c r="CFL1651" s="69"/>
      <c r="CFM1651" s="69"/>
      <c r="CFN1651" s="107"/>
      <c r="CFO1651" s="2"/>
      <c r="CFP1651" s="15"/>
      <c r="CFQ1651" s="15"/>
      <c r="CFR1651" s="80"/>
      <c r="CFS1651" s="52"/>
      <c r="CFT1651" s="69"/>
      <c r="CFU1651" s="69"/>
      <c r="CFV1651" s="69"/>
      <c r="CFW1651" s="107"/>
      <c r="CFX1651" s="2"/>
      <c r="CFY1651" s="15"/>
      <c r="CFZ1651" s="15"/>
      <c r="CGA1651" s="80"/>
      <c r="CGB1651" s="52"/>
      <c r="CGC1651" s="69"/>
      <c r="CGD1651" s="69"/>
      <c r="CGE1651" s="69"/>
      <c r="CGF1651" s="107"/>
      <c r="CGG1651" s="2"/>
      <c r="CGH1651" s="15"/>
      <c r="CGI1651" s="15"/>
      <c r="CGJ1651" s="80"/>
      <c r="CGK1651" s="52"/>
      <c r="CGL1651" s="69"/>
      <c r="CGM1651" s="69"/>
      <c r="CGN1651" s="69"/>
      <c r="CGO1651" s="107"/>
      <c r="CGP1651" s="2"/>
      <c r="CGQ1651" s="15"/>
      <c r="CGR1651" s="15"/>
      <c r="CGS1651" s="80"/>
      <c r="CGT1651" s="52"/>
      <c r="CGU1651" s="69"/>
      <c r="CGV1651" s="69"/>
      <c r="CGW1651" s="69"/>
      <c r="CGX1651" s="107"/>
      <c r="CGY1651" s="2"/>
      <c r="CGZ1651" s="15"/>
      <c r="CHA1651" s="15"/>
      <c r="CHB1651" s="80"/>
      <c r="CHC1651" s="52"/>
      <c r="CHD1651" s="69"/>
      <c r="CHE1651" s="69"/>
      <c r="CHF1651" s="69"/>
      <c r="CHG1651" s="107"/>
      <c r="CHH1651" s="2"/>
      <c r="CHI1651" s="15"/>
      <c r="CHJ1651" s="15"/>
      <c r="CHK1651" s="80"/>
      <c r="CHL1651" s="52"/>
      <c r="CHM1651" s="69"/>
      <c r="CHN1651" s="69"/>
      <c r="CHO1651" s="69"/>
      <c r="CHP1651" s="107"/>
      <c r="CHQ1651" s="2"/>
      <c r="CHR1651" s="15"/>
      <c r="CHS1651" s="15"/>
      <c r="CHT1651" s="80"/>
      <c r="CHU1651" s="52"/>
      <c r="CHV1651" s="69"/>
      <c r="CHW1651" s="69"/>
      <c r="CHX1651" s="69"/>
      <c r="CHY1651" s="107"/>
      <c r="CHZ1651" s="2"/>
      <c r="CIA1651" s="15"/>
      <c r="CIB1651" s="15"/>
      <c r="CIC1651" s="80"/>
      <c r="CID1651" s="52"/>
      <c r="CIE1651" s="69"/>
      <c r="CIF1651" s="69"/>
      <c r="CIG1651" s="69"/>
      <c r="CIH1651" s="107"/>
      <c r="CII1651" s="2"/>
      <c r="CIJ1651" s="15"/>
      <c r="CIK1651" s="15"/>
      <c r="CIL1651" s="80"/>
      <c r="CIM1651" s="52"/>
      <c r="CIN1651" s="69"/>
      <c r="CIO1651" s="69"/>
      <c r="CIP1651" s="69"/>
      <c r="CIQ1651" s="107"/>
      <c r="CIR1651" s="2"/>
      <c r="CIS1651" s="15"/>
      <c r="CIT1651" s="15"/>
      <c r="CIU1651" s="80"/>
      <c r="CIV1651" s="52"/>
      <c r="CIW1651" s="69"/>
      <c r="CIX1651" s="69"/>
      <c r="CIY1651" s="69"/>
      <c r="CIZ1651" s="107"/>
      <c r="CJA1651" s="2"/>
      <c r="CJB1651" s="15"/>
      <c r="CJC1651" s="15"/>
      <c r="CJD1651" s="80"/>
      <c r="CJE1651" s="52"/>
      <c r="CJF1651" s="69"/>
      <c r="CJG1651" s="69"/>
      <c r="CJH1651" s="69"/>
      <c r="CJI1651" s="107"/>
      <c r="CJJ1651" s="2"/>
      <c r="CJK1651" s="15"/>
      <c r="CJL1651" s="15"/>
      <c r="CJM1651" s="80"/>
      <c r="CJN1651" s="52"/>
      <c r="CJO1651" s="69"/>
      <c r="CJP1651" s="69"/>
      <c r="CJQ1651" s="69"/>
      <c r="CJR1651" s="107"/>
      <c r="CJS1651" s="2"/>
      <c r="CJT1651" s="15"/>
      <c r="CJU1651" s="15"/>
      <c r="CJV1651" s="80"/>
      <c r="CJW1651" s="52"/>
      <c r="CJX1651" s="69"/>
      <c r="CJY1651" s="69"/>
      <c r="CJZ1651" s="69"/>
      <c r="CKA1651" s="107"/>
      <c r="CKB1651" s="2"/>
      <c r="CKC1651" s="15"/>
      <c r="CKD1651" s="15"/>
      <c r="CKE1651" s="80"/>
      <c r="CKF1651" s="52"/>
      <c r="CKG1651" s="69"/>
      <c r="CKH1651" s="69"/>
      <c r="CKI1651" s="69"/>
      <c r="CKJ1651" s="107"/>
      <c r="CKK1651" s="2"/>
      <c r="CKL1651" s="15"/>
      <c r="CKM1651" s="15"/>
      <c r="CKN1651" s="80"/>
      <c r="CKO1651" s="52"/>
      <c r="CKP1651" s="69"/>
      <c r="CKQ1651" s="69"/>
      <c r="CKR1651" s="69"/>
      <c r="CKS1651" s="107"/>
      <c r="CKT1651" s="2"/>
      <c r="CKU1651" s="15"/>
      <c r="CKV1651" s="15"/>
      <c r="CKW1651" s="80"/>
      <c r="CKX1651" s="52"/>
      <c r="CKY1651" s="69"/>
      <c r="CKZ1651" s="69"/>
      <c r="CLA1651" s="69"/>
      <c r="CLB1651" s="107"/>
      <c r="CLC1651" s="2"/>
      <c r="CLD1651" s="15"/>
      <c r="CLE1651" s="15"/>
      <c r="CLF1651" s="80"/>
      <c r="CLG1651" s="52"/>
      <c r="CLH1651" s="69"/>
      <c r="CLI1651" s="69"/>
      <c r="CLJ1651" s="69"/>
      <c r="CLK1651" s="107"/>
      <c r="CLL1651" s="2"/>
      <c r="CLM1651" s="15"/>
      <c r="CLN1651" s="15"/>
      <c r="CLO1651" s="80"/>
      <c r="CLP1651" s="52"/>
      <c r="CLQ1651" s="69"/>
      <c r="CLR1651" s="69"/>
      <c r="CLS1651" s="69"/>
      <c r="CLT1651" s="107"/>
      <c r="CLU1651" s="2"/>
      <c r="CLV1651" s="15"/>
      <c r="CLW1651" s="15"/>
      <c r="CLX1651" s="80"/>
      <c r="CLY1651" s="52"/>
      <c r="CLZ1651" s="69"/>
      <c r="CMA1651" s="69"/>
      <c r="CMB1651" s="69"/>
      <c r="CMC1651" s="107"/>
      <c r="CMD1651" s="2"/>
      <c r="CME1651" s="15"/>
      <c r="CMF1651" s="15"/>
      <c r="CMG1651" s="80"/>
      <c r="CMH1651" s="52"/>
      <c r="CMI1651" s="69"/>
      <c r="CMJ1651" s="69"/>
      <c r="CMK1651" s="69"/>
      <c r="CML1651" s="107"/>
      <c r="CMM1651" s="2"/>
      <c r="CMN1651" s="15"/>
      <c r="CMO1651" s="15"/>
      <c r="CMP1651" s="80"/>
      <c r="CMQ1651" s="52"/>
      <c r="CMR1651" s="69"/>
      <c r="CMS1651" s="69"/>
      <c r="CMT1651" s="69"/>
      <c r="CMU1651" s="107"/>
      <c r="CMV1651" s="2"/>
      <c r="CMW1651" s="15"/>
      <c r="CMX1651" s="15"/>
      <c r="CMY1651" s="80"/>
      <c r="CMZ1651" s="52"/>
      <c r="CNA1651" s="69"/>
      <c r="CNB1651" s="69"/>
      <c r="CNC1651" s="69"/>
      <c r="CND1651" s="107"/>
      <c r="CNE1651" s="2"/>
      <c r="CNF1651" s="15"/>
      <c r="CNG1651" s="15"/>
      <c r="CNH1651" s="80"/>
      <c r="CNI1651" s="52"/>
      <c r="CNJ1651" s="69"/>
      <c r="CNK1651" s="69"/>
      <c r="CNL1651" s="69"/>
      <c r="CNM1651" s="107"/>
      <c r="CNN1651" s="2"/>
      <c r="CNO1651" s="15"/>
      <c r="CNP1651" s="15"/>
      <c r="CNQ1651" s="80"/>
      <c r="CNR1651" s="52"/>
      <c r="CNS1651" s="69"/>
      <c r="CNT1651" s="69"/>
      <c r="CNU1651" s="69"/>
      <c r="CNV1651" s="107"/>
      <c r="CNW1651" s="2"/>
      <c r="CNX1651" s="15"/>
      <c r="CNY1651" s="15"/>
      <c r="CNZ1651" s="80"/>
      <c r="COA1651" s="52"/>
      <c r="COB1651" s="69"/>
      <c r="COC1651" s="69"/>
      <c r="COD1651" s="69"/>
      <c r="COE1651" s="107"/>
      <c r="COF1651" s="2"/>
      <c r="COG1651" s="15"/>
      <c r="COH1651" s="15"/>
      <c r="COI1651" s="80"/>
      <c r="COJ1651" s="52"/>
      <c r="COK1651" s="69"/>
      <c r="COL1651" s="69"/>
      <c r="COM1651" s="69"/>
      <c r="CON1651" s="107"/>
      <c r="COO1651" s="2"/>
      <c r="COP1651" s="15"/>
      <c r="COQ1651" s="15"/>
      <c r="COR1651" s="80"/>
      <c r="COS1651" s="52"/>
      <c r="COT1651" s="69"/>
      <c r="COU1651" s="69"/>
      <c r="COV1651" s="69"/>
      <c r="COW1651" s="107"/>
      <c r="COX1651" s="2"/>
      <c r="COY1651" s="15"/>
      <c r="COZ1651" s="15"/>
      <c r="CPA1651" s="80"/>
      <c r="CPB1651" s="52"/>
      <c r="CPC1651" s="69"/>
      <c r="CPD1651" s="69"/>
      <c r="CPE1651" s="69"/>
      <c r="CPF1651" s="107"/>
      <c r="CPG1651" s="2"/>
      <c r="CPH1651" s="15"/>
      <c r="CPI1651" s="15"/>
      <c r="CPJ1651" s="80"/>
      <c r="CPK1651" s="52"/>
      <c r="CPL1651" s="69"/>
      <c r="CPM1651" s="69"/>
      <c r="CPN1651" s="69"/>
      <c r="CPO1651" s="107"/>
      <c r="CPP1651" s="2"/>
      <c r="CPQ1651" s="15"/>
      <c r="CPR1651" s="15"/>
      <c r="CPS1651" s="80"/>
      <c r="CPT1651" s="52"/>
      <c r="CPU1651" s="69"/>
      <c r="CPV1651" s="69"/>
      <c r="CPW1651" s="69"/>
      <c r="CPX1651" s="107"/>
      <c r="CPY1651" s="2"/>
      <c r="CPZ1651" s="15"/>
      <c r="CQA1651" s="15"/>
      <c r="CQB1651" s="80"/>
      <c r="CQC1651" s="52"/>
      <c r="CQD1651" s="69"/>
      <c r="CQE1651" s="69"/>
      <c r="CQF1651" s="69"/>
      <c r="CQG1651" s="107"/>
      <c r="CQH1651" s="2"/>
      <c r="CQI1651" s="15"/>
      <c r="CQJ1651" s="15"/>
      <c r="CQK1651" s="80"/>
      <c r="CQL1651" s="52"/>
      <c r="CQM1651" s="69"/>
      <c r="CQN1651" s="69"/>
      <c r="CQO1651" s="69"/>
      <c r="CQP1651" s="107"/>
      <c r="CQQ1651" s="2"/>
      <c r="CQR1651" s="15"/>
      <c r="CQS1651" s="15"/>
      <c r="CQT1651" s="80"/>
      <c r="CQU1651" s="52"/>
      <c r="CQV1651" s="69"/>
      <c r="CQW1651" s="69"/>
      <c r="CQX1651" s="69"/>
      <c r="CQY1651" s="107"/>
      <c r="CQZ1651" s="2"/>
      <c r="CRA1651" s="15"/>
      <c r="CRB1651" s="15"/>
      <c r="CRC1651" s="80"/>
      <c r="CRD1651" s="52"/>
      <c r="CRE1651" s="69"/>
      <c r="CRF1651" s="69"/>
      <c r="CRG1651" s="69"/>
      <c r="CRH1651" s="107"/>
      <c r="CRI1651" s="2"/>
      <c r="CRJ1651" s="15"/>
      <c r="CRK1651" s="15"/>
      <c r="CRL1651" s="80"/>
      <c r="CRM1651" s="52"/>
      <c r="CRN1651" s="69"/>
      <c r="CRO1651" s="69"/>
      <c r="CRP1651" s="69"/>
      <c r="CRQ1651" s="107"/>
      <c r="CRR1651" s="2"/>
      <c r="CRS1651" s="15"/>
      <c r="CRT1651" s="15"/>
      <c r="CRU1651" s="80"/>
      <c r="CRV1651" s="52"/>
      <c r="CRW1651" s="69"/>
      <c r="CRX1651" s="69"/>
      <c r="CRY1651" s="69"/>
      <c r="CRZ1651" s="107"/>
      <c r="CSA1651" s="2"/>
      <c r="CSB1651" s="15"/>
      <c r="CSC1651" s="15"/>
      <c r="CSD1651" s="80"/>
      <c r="CSE1651" s="52"/>
      <c r="CSF1651" s="69"/>
      <c r="CSG1651" s="69"/>
      <c r="CSH1651" s="69"/>
      <c r="CSI1651" s="107"/>
      <c r="CSJ1651" s="2"/>
      <c r="CSK1651" s="15"/>
      <c r="CSL1651" s="15"/>
      <c r="CSM1651" s="80"/>
      <c r="CSN1651" s="52"/>
      <c r="CSO1651" s="69"/>
      <c r="CSP1651" s="69"/>
      <c r="CSQ1651" s="69"/>
      <c r="CSR1651" s="107"/>
      <c r="CSS1651" s="2"/>
      <c r="CST1651" s="15"/>
      <c r="CSU1651" s="15"/>
      <c r="CSV1651" s="80"/>
      <c r="CSW1651" s="52"/>
      <c r="CSX1651" s="69"/>
      <c r="CSY1651" s="69"/>
      <c r="CSZ1651" s="69"/>
      <c r="CTA1651" s="107"/>
      <c r="CTB1651" s="2"/>
      <c r="CTC1651" s="15"/>
      <c r="CTD1651" s="15"/>
      <c r="CTE1651" s="80"/>
      <c r="CTF1651" s="52"/>
      <c r="CTG1651" s="69"/>
      <c r="CTH1651" s="69"/>
      <c r="CTI1651" s="69"/>
      <c r="CTJ1651" s="107"/>
      <c r="CTK1651" s="2"/>
      <c r="CTL1651" s="15"/>
      <c r="CTM1651" s="15"/>
      <c r="CTN1651" s="80"/>
      <c r="CTO1651" s="52"/>
      <c r="CTP1651" s="69"/>
      <c r="CTQ1651" s="69"/>
      <c r="CTR1651" s="69"/>
      <c r="CTS1651" s="107"/>
      <c r="CTT1651" s="2"/>
      <c r="CTU1651" s="15"/>
      <c r="CTV1651" s="15"/>
      <c r="CTW1651" s="80"/>
      <c r="CTX1651" s="52"/>
      <c r="CTY1651" s="69"/>
      <c r="CTZ1651" s="69"/>
      <c r="CUA1651" s="69"/>
      <c r="CUB1651" s="107"/>
      <c r="CUC1651" s="2"/>
      <c r="CUD1651" s="15"/>
      <c r="CUE1651" s="15"/>
      <c r="CUF1651" s="80"/>
      <c r="CUG1651" s="52"/>
      <c r="CUH1651" s="69"/>
      <c r="CUI1651" s="69"/>
      <c r="CUJ1651" s="69"/>
      <c r="CUK1651" s="107"/>
      <c r="CUL1651" s="2"/>
      <c r="CUM1651" s="15"/>
      <c r="CUN1651" s="15"/>
      <c r="CUO1651" s="80"/>
      <c r="CUP1651" s="52"/>
      <c r="CUQ1651" s="69"/>
      <c r="CUR1651" s="69"/>
      <c r="CUS1651" s="69"/>
      <c r="CUT1651" s="107"/>
      <c r="CUU1651" s="2"/>
      <c r="CUV1651" s="15"/>
      <c r="CUW1651" s="15"/>
      <c r="CUX1651" s="80"/>
      <c r="CUY1651" s="52"/>
      <c r="CUZ1651" s="69"/>
      <c r="CVA1651" s="69"/>
      <c r="CVB1651" s="69"/>
      <c r="CVC1651" s="107"/>
      <c r="CVD1651" s="2"/>
      <c r="CVE1651" s="15"/>
      <c r="CVF1651" s="15"/>
      <c r="CVG1651" s="80"/>
      <c r="CVH1651" s="52"/>
      <c r="CVI1651" s="69"/>
      <c r="CVJ1651" s="69"/>
      <c r="CVK1651" s="69"/>
      <c r="CVL1651" s="107"/>
      <c r="CVM1651" s="2"/>
      <c r="CVN1651" s="15"/>
      <c r="CVO1651" s="15"/>
      <c r="CVP1651" s="80"/>
      <c r="CVQ1651" s="52"/>
      <c r="CVR1651" s="69"/>
      <c r="CVS1651" s="69"/>
      <c r="CVT1651" s="69"/>
      <c r="CVU1651" s="107"/>
      <c r="CVV1651" s="2"/>
      <c r="CVW1651" s="15"/>
      <c r="CVX1651" s="15"/>
      <c r="CVY1651" s="80"/>
      <c r="CVZ1651" s="52"/>
      <c r="CWA1651" s="69"/>
      <c r="CWB1651" s="69"/>
      <c r="CWC1651" s="69"/>
      <c r="CWD1651" s="107"/>
      <c r="CWE1651" s="2"/>
      <c r="CWF1651" s="15"/>
      <c r="CWG1651" s="15"/>
      <c r="CWH1651" s="80"/>
      <c r="CWI1651" s="52"/>
      <c r="CWJ1651" s="69"/>
      <c r="CWK1651" s="69"/>
      <c r="CWL1651" s="69"/>
      <c r="CWM1651" s="107"/>
      <c r="CWN1651" s="2"/>
      <c r="CWO1651" s="15"/>
      <c r="CWP1651" s="15"/>
      <c r="CWQ1651" s="80"/>
      <c r="CWR1651" s="52"/>
      <c r="CWS1651" s="69"/>
      <c r="CWT1651" s="69"/>
      <c r="CWU1651" s="69"/>
      <c r="CWV1651" s="107"/>
      <c r="CWW1651" s="2"/>
      <c r="CWX1651" s="15"/>
      <c r="CWY1651" s="15"/>
      <c r="CWZ1651" s="80"/>
      <c r="CXA1651" s="52"/>
      <c r="CXB1651" s="69"/>
      <c r="CXC1651" s="69"/>
      <c r="CXD1651" s="69"/>
      <c r="CXE1651" s="107"/>
      <c r="CXF1651" s="2"/>
      <c r="CXG1651" s="15"/>
      <c r="CXH1651" s="15"/>
      <c r="CXI1651" s="80"/>
      <c r="CXJ1651" s="52"/>
      <c r="CXK1651" s="69"/>
      <c r="CXL1651" s="69"/>
      <c r="CXM1651" s="69"/>
      <c r="CXN1651" s="107"/>
      <c r="CXO1651" s="2"/>
      <c r="CXP1651" s="15"/>
      <c r="CXQ1651" s="15"/>
      <c r="CXR1651" s="80"/>
      <c r="CXS1651" s="52"/>
      <c r="CXT1651" s="69"/>
      <c r="CXU1651" s="69"/>
      <c r="CXV1651" s="69"/>
      <c r="CXW1651" s="107"/>
      <c r="CXX1651" s="2"/>
      <c r="CXY1651" s="15"/>
      <c r="CXZ1651" s="15"/>
      <c r="CYA1651" s="80"/>
      <c r="CYB1651" s="52"/>
      <c r="CYC1651" s="69"/>
      <c r="CYD1651" s="69"/>
      <c r="CYE1651" s="69"/>
      <c r="CYF1651" s="107"/>
      <c r="CYG1651" s="2"/>
      <c r="CYH1651" s="15"/>
      <c r="CYI1651" s="15"/>
      <c r="CYJ1651" s="80"/>
      <c r="CYK1651" s="52"/>
      <c r="CYL1651" s="69"/>
      <c r="CYM1651" s="69"/>
      <c r="CYN1651" s="69"/>
      <c r="CYO1651" s="107"/>
      <c r="CYP1651" s="2"/>
      <c r="CYQ1651" s="15"/>
      <c r="CYR1651" s="15"/>
      <c r="CYS1651" s="80"/>
      <c r="CYT1651" s="52"/>
      <c r="CYU1651" s="69"/>
      <c r="CYV1651" s="69"/>
      <c r="CYW1651" s="69"/>
      <c r="CYX1651" s="107"/>
      <c r="CYY1651" s="2"/>
      <c r="CYZ1651" s="15"/>
      <c r="CZA1651" s="15"/>
      <c r="CZB1651" s="80"/>
      <c r="CZC1651" s="52"/>
      <c r="CZD1651" s="69"/>
      <c r="CZE1651" s="69"/>
      <c r="CZF1651" s="69"/>
      <c r="CZG1651" s="107"/>
      <c r="CZH1651" s="2"/>
      <c r="CZI1651" s="15"/>
      <c r="CZJ1651" s="15"/>
      <c r="CZK1651" s="80"/>
      <c r="CZL1651" s="52"/>
      <c r="CZM1651" s="69"/>
      <c r="CZN1651" s="69"/>
      <c r="CZO1651" s="69"/>
      <c r="CZP1651" s="107"/>
      <c r="CZQ1651" s="2"/>
      <c r="CZR1651" s="15"/>
      <c r="CZS1651" s="15"/>
      <c r="CZT1651" s="80"/>
      <c r="CZU1651" s="52"/>
      <c r="CZV1651" s="69"/>
      <c r="CZW1651" s="69"/>
      <c r="CZX1651" s="69"/>
      <c r="CZY1651" s="107"/>
      <c r="CZZ1651" s="2"/>
      <c r="DAA1651" s="15"/>
      <c r="DAB1651" s="15"/>
      <c r="DAC1651" s="80"/>
      <c r="DAD1651" s="52"/>
      <c r="DAE1651" s="69"/>
      <c r="DAF1651" s="69"/>
      <c r="DAG1651" s="69"/>
      <c r="DAH1651" s="107"/>
      <c r="DAI1651" s="2"/>
      <c r="DAJ1651" s="15"/>
      <c r="DAK1651" s="15"/>
      <c r="DAL1651" s="80"/>
      <c r="DAM1651" s="52"/>
      <c r="DAN1651" s="69"/>
      <c r="DAO1651" s="69"/>
      <c r="DAP1651" s="69"/>
      <c r="DAQ1651" s="107"/>
      <c r="DAR1651" s="2"/>
      <c r="DAS1651" s="15"/>
      <c r="DAT1651" s="15"/>
      <c r="DAU1651" s="80"/>
      <c r="DAV1651" s="52"/>
      <c r="DAW1651" s="69"/>
      <c r="DAX1651" s="69"/>
      <c r="DAY1651" s="69"/>
      <c r="DAZ1651" s="107"/>
      <c r="DBA1651" s="2"/>
      <c r="DBB1651" s="15"/>
      <c r="DBC1651" s="15"/>
      <c r="DBD1651" s="80"/>
      <c r="DBE1651" s="52"/>
      <c r="DBF1651" s="69"/>
      <c r="DBG1651" s="69"/>
      <c r="DBH1651" s="69"/>
      <c r="DBI1651" s="107"/>
      <c r="DBJ1651" s="2"/>
      <c r="DBK1651" s="15"/>
      <c r="DBL1651" s="15"/>
      <c r="DBM1651" s="80"/>
      <c r="DBN1651" s="52"/>
      <c r="DBO1651" s="69"/>
      <c r="DBP1651" s="69"/>
      <c r="DBQ1651" s="69"/>
      <c r="DBR1651" s="107"/>
      <c r="DBS1651" s="2"/>
      <c r="DBT1651" s="15"/>
      <c r="DBU1651" s="15"/>
      <c r="DBV1651" s="80"/>
      <c r="DBW1651" s="52"/>
      <c r="DBX1651" s="69"/>
      <c r="DBY1651" s="69"/>
      <c r="DBZ1651" s="69"/>
      <c r="DCA1651" s="107"/>
      <c r="DCB1651" s="2"/>
      <c r="DCC1651" s="15"/>
      <c r="DCD1651" s="15"/>
      <c r="DCE1651" s="80"/>
      <c r="DCF1651" s="52"/>
      <c r="DCG1651" s="69"/>
      <c r="DCH1651" s="69"/>
      <c r="DCI1651" s="69"/>
      <c r="DCJ1651" s="107"/>
      <c r="DCK1651" s="2"/>
      <c r="DCL1651" s="15"/>
      <c r="DCM1651" s="15"/>
      <c r="DCN1651" s="80"/>
      <c r="DCO1651" s="52"/>
      <c r="DCP1651" s="69"/>
      <c r="DCQ1651" s="69"/>
      <c r="DCR1651" s="69"/>
      <c r="DCS1651" s="107"/>
      <c r="DCT1651" s="2"/>
      <c r="DCU1651" s="15"/>
      <c r="DCV1651" s="15"/>
      <c r="DCW1651" s="80"/>
      <c r="DCX1651" s="52"/>
      <c r="DCY1651" s="69"/>
      <c r="DCZ1651" s="69"/>
      <c r="DDA1651" s="69"/>
      <c r="DDB1651" s="107"/>
      <c r="DDC1651" s="2"/>
      <c r="DDD1651" s="15"/>
      <c r="DDE1651" s="15"/>
      <c r="DDF1651" s="80"/>
      <c r="DDG1651" s="52"/>
      <c r="DDH1651" s="69"/>
      <c r="DDI1651" s="69"/>
      <c r="DDJ1651" s="69"/>
      <c r="DDK1651" s="107"/>
      <c r="DDL1651" s="2"/>
      <c r="DDM1651" s="15"/>
      <c r="DDN1651" s="15"/>
      <c r="DDO1651" s="80"/>
      <c r="DDP1651" s="52"/>
      <c r="DDQ1651" s="69"/>
      <c r="DDR1651" s="69"/>
      <c r="DDS1651" s="69"/>
      <c r="DDT1651" s="107"/>
      <c r="DDU1651" s="2"/>
      <c r="DDV1651" s="15"/>
      <c r="DDW1651" s="15"/>
      <c r="DDX1651" s="80"/>
      <c r="DDY1651" s="52"/>
      <c r="DDZ1651" s="69"/>
      <c r="DEA1651" s="69"/>
      <c r="DEB1651" s="69"/>
      <c r="DEC1651" s="107"/>
      <c r="DED1651" s="2"/>
      <c r="DEE1651" s="15"/>
      <c r="DEF1651" s="15"/>
      <c r="DEG1651" s="80"/>
      <c r="DEH1651" s="52"/>
      <c r="DEI1651" s="69"/>
      <c r="DEJ1651" s="69"/>
      <c r="DEK1651" s="69"/>
      <c r="DEL1651" s="107"/>
      <c r="DEM1651" s="2"/>
      <c r="DEN1651" s="15"/>
      <c r="DEO1651" s="15"/>
      <c r="DEP1651" s="80"/>
      <c r="DEQ1651" s="52"/>
      <c r="DER1651" s="69"/>
      <c r="DES1651" s="69"/>
      <c r="DET1651" s="69"/>
      <c r="DEU1651" s="107"/>
      <c r="DEV1651" s="2"/>
      <c r="DEW1651" s="15"/>
      <c r="DEX1651" s="15"/>
      <c r="DEY1651" s="80"/>
      <c r="DEZ1651" s="52"/>
      <c r="DFA1651" s="69"/>
      <c r="DFB1651" s="69"/>
      <c r="DFC1651" s="69"/>
      <c r="DFD1651" s="107"/>
      <c r="DFE1651" s="2"/>
      <c r="DFF1651" s="15"/>
      <c r="DFG1651" s="15"/>
      <c r="DFH1651" s="80"/>
      <c r="DFI1651" s="52"/>
      <c r="DFJ1651" s="69"/>
      <c r="DFK1651" s="69"/>
      <c r="DFL1651" s="69"/>
      <c r="DFM1651" s="107"/>
      <c r="DFN1651" s="2"/>
      <c r="DFO1651" s="15"/>
      <c r="DFP1651" s="15"/>
      <c r="DFQ1651" s="80"/>
      <c r="DFR1651" s="52"/>
      <c r="DFS1651" s="69"/>
      <c r="DFT1651" s="69"/>
      <c r="DFU1651" s="69"/>
      <c r="DFV1651" s="107"/>
      <c r="DFW1651" s="2"/>
      <c r="DFX1651" s="15"/>
      <c r="DFY1651" s="15"/>
      <c r="DFZ1651" s="80"/>
      <c r="DGA1651" s="52"/>
      <c r="DGB1651" s="69"/>
      <c r="DGC1651" s="69"/>
      <c r="DGD1651" s="69"/>
      <c r="DGE1651" s="107"/>
      <c r="DGF1651" s="2"/>
      <c r="DGG1651" s="15"/>
      <c r="DGH1651" s="15"/>
      <c r="DGI1651" s="80"/>
      <c r="DGJ1651" s="52"/>
      <c r="DGK1651" s="69"/>
      <c r="DGL1651" s="69"/>
      <c r="DGM1651" s="69"/>
      <c r="DGN1651" s="107"/>
      <c r="DGO1651" s="2"/>
      <c r="DGP1651" s="15"/>
      <c r="DGQ1651" s="15"/>
      <c r="DGR1651" s="80"/>
      <c r="DGS1651" s="52"/>
      <c r="DGT1651" s="69"/>
      <c r="DGU1651" s="69"/>
      <c r="DGV1651" s="69"/>
      <c r="DGW1651" s="107"/>
      <c r="DGX1651" s="2"/>
      <c r="DGY1651" s="15"/>
      <c r="DGZ1651" s="15"/>
      <c r="DHA1651" s="80"/>
      <c r="DHB1651" s="52"/>
      <c r="DHC1651" s="69"/>
      <c r="DHD1651" s="69"/>
      <c r="DHE1651" s="69"/>
      <c r="DHF1651" s="107"/>
      <c r="DHG1651" s="2"/>
      <c r="DHH1651" s="15"/>
      <c r="DHI1651" s="15"/>
      <c r="DHJ1651" s="80"/>
      <c r="DHK1651" s="52"/>
      <c r="DHL1651" s="69"/>
      <c r="DHM1651" s="69"/>
      <c r="DHN1651" s="69"/>
      <c r="DHO1651" s="107"/>
      <c r="DHP1651" s="2"/>
      <c r="DHQ1651" s="15"/>
      <c r="DHR1651" s="15"/>
      <c r="DHS1651" s="80"/>
      <c r="DHT1651" s="52"/>
      <c r="DHU1651" s="69"/>
      <c r="DHV1651" s="69"/>
      <c r="DHW1651" s="69"/>
      <c r="DHX1651" s="107"/>
      <c r="DHY1651" s="2"/>
      <c r="DHZ1651" s="15"/>
      <c r="DIA1651" s="15"/>
      <c r="DIB1651" s="80"/>
      <c r="DIC1651" s="52"/>
      <c r="DID1651" s="69"/>
      <c r="DIE1651" s="69"/>
      <c r="DIF1651" s="69"/>
      <c r="DIG1651" s="107"/>
      <c r="DIH1651" s="2"/>
      <c r="DII1651" s="15"/>
      <c r="DIJ1651" s="15"/>
      <c r="DIK1651" s="80"/>
      <c r="DIL1651" s="52"/>
      <c r="DIM1651" s="69"/>
      <c r="DIN1651" s="69"/>
      <c r="DIO1651" s="69"/>
      <c r="DIP1651" s="107"/>
      <c r="DIQ1651" s="2"/>
      <c r="DIR1651" s="15"/>
      <c r="DIS1651" s="15"/>
      <c r="DIT1651" s="80"/>
      <c r="DIU1651" s="52"/>
      <c r="DIV1651" s="69"/>
      <c r="DIW1651" s="69"/>
      <c r="DIX1651" s="69"/>
      <c r="DIY1651" s="107"/>
      <c r="DIZ1651" s="2"/>
      <c r="DJA1651" s="15"/>
      <c r="DJB1651" s="15"/>
      <c r="DJC1651" s="80"/>
      <c r="DJD1651" s="52"/>
      <c r="DJE1651" s="69"/>
      <c r="DJF1651" s="69"/>
      <c r="DJG1651" s="69"/>
      <c r="DJH1651" s="107"/>
      <c r="DJI1651" s="2"/>
      <c r="DJJ1651" s="15"/>
      <c r="DJK1651" s="15"/>
      <c r="DJL1651" s="80"/>
      <c r="DJM1651" s="52"/>
      <c r="DJN1651" s="69"/>
      <c r="DJO1651" s="69"/>
      <c r="DJP1651" s="69"/>
      <c r="DJQ1651" s="107"/>
      <c r="DJR1651" s="2"/>
      <c r="DJS1651" s="15"/>
      <c r="DJT1651" s="15"/>
      <c r="DJU1651" s="80"/>
      <c r="DJV1651" s="52"/>
      <c r="DJW1651" s="69"/>
      <c r="DJX1651" s="69"/>
      <c r="DJY1651" s="69"/>
      <c r="DJZ1651" s="107"/>
      <c r="DKA1651" s="2"/>
      <c r="DKB1651" s="15"/>
      <c r="DKC1651" s="15"/>
      <c r="DKD1651" s="80"/>
      <c r="DKE1651" s="52"/>
      <c r="DKF1651" s="69"/>
      <c r="DKG1651" s="69"/>
      <c r="DKH1651" s="69"/>
      <c r="DKI1651" s="107"/>
      <c r="DKJ1651" s="2"/>
      <c r="DKK1651" s="15"/>
      <c r="DKL1651" s="15"/>
      <c r="DKM1651" s="80"/>
      <c r="DKN1651" s="52"/>
      <c r="DKO1651" s="69"/>
      <c r="DKP1651" s="69"/>
      <c r="DKQ1651" s="69"/>
      <c r="DKR1651" s="107"/>
      <c r="DKS1651" s="2"/>
      <c r="DKT1651" s="15"/>
      <c r="DKU1651" s="15"/>
      <c r="DKV1651" s="80"/>
      <c r="DKW1651" s="52"/>
      <c r="DKX1651" s="69"/>
      <c r="DKY1651" s="69"/>
      <c r="DKZ1651" s="69"/>
      <c r="DLA1651" s="107"/>
      <c r="DLB1651" s="2"/>
      <c r="DLC1651" s="15"/>
      <c r="DLD1651" s="15"/>
      <c r="DLE1651" s="80"/>
      <c r="DLF1651" s="52"/>
      <c r="DLG1651" s="69"/>
      <c r="DLH1651" s="69"/>
      <c r="DLI1651" s="69"/>
      <c r="DLJ1651" s="107"/>
      <c r="DLK1651" s="2"/>
      <c r="DLL1651" s="15"/>
      <c r="DLM1651" s="15"/>
      <c r="DLN1651" s="80"/>
      <c r="DLO1651" s="52"/>
      <c r="DLP1651" s="69"/>
      <c r="DLQ1651" s="69"/>
      <c r="DLR1651" s="69"/>
      <c r="DLS1651" s="107"/>
      <c r="DLT1651" s="2"/>
      <c r="DLU1651" s="15"/>
      <c r="DLV1651" s="15"/>
      <c r="DLW1651" s="80"/>
      <c r="DLX1651" s="52"/>
      <c r="DLY1651" s="69"/>
      <c r="DLZ1651" s="69"/>
      <c r="DMA1651" s="69"/>
      <c r="DMB1651" s="107"/>
      <c r="DMC1651" s="2"/>
      <c r="DMD1651" s="15"/>
      <c r="DME1651" s="15"/>
      <c r="DMF1651" s="80"/>
      <c r="DMG1651" s="52"/>
      <c r="DMH1651" s="69"/>
      <c r="DMI1651" s="69"/>
      <c r="DMJ1651" s="69"/>
      <c r="DMK1651" s="107"/>
      <c r="DML1651" s="2"/>
      <c r="DMM1651" s="15"/>
      <c r="DMN1651" s="15"/>
      <c r="DMO1651" s="80"/>
      <c r="DMP1651" s="52"/>
      <c r="DMQ1651" s="69"/>
      <c r="DMR1651" s="69"/>
      <c r="DMS1651" s="69"/>
      <c r="DMT1651" s="107"/>
      <c r="DMU1651" s="2"/>
      <c r="DMV1651" s="15"/>
      <c r="DMW1651" s="15"/>
      <c r="DMX1651" s="80"/>
      <c r="DMY1651" s="52"/>
      <c r="DMZ1651" s="69"/>
      <c r="DNA1651" s="69"/>
      <c r="DNB1651" s="69"/>
      <c r="DNC1651" s="107"/>
      <c r="DND1651" s="2"/>
      <c r="DNE1651" s="15"/>
      <c r="DNF1651" s="15"/>
      <c r="DNG1651" s="80"/>
      <c r="DNH1651" s="52"/>
      <c r="DNI1651" s="69"/>
      <c r="DNJ1651" s="69"/>
      <c r="DNK1651" s="69"/>
      <c r="DNL1651" s="107"/>
      <c r="DNM1651" s="2"/>
      <c r="DNN1651" s="15"/>
      <c r="DNO1651" s="15"/>
      <c r="DNP1651" s="80"/>
      <c r="DNQ1651" s="52"/>
      <c r="DNR1651" s="69"/>
      <c r="DNS1651" s="69"/>
      <c r="DNT1651" s="69"/>
      <c r="DNU1651" s="107"/>
      <c r="DNV1651" s="2"/>
      <c r="DNW1651" s="15"/>
      <c r="DNX1651" s="15"/>
      <c r="DNY1651" s="80"/>
      <c r="DNZ1651" s="52"/>
      <c r="DOA1651" s="69"/>
      <c r="DOB1651" s="69"/>
      <c r="DOC1651" s="69"/>
      <c r="DOD1651" s="107"/>
      <c r="DOE1651" s="2"/>
      <c r="DOF1651" s="15"/>
      <c r="DOG1651" s="15"/>
      <c r="DOH1651" s="80"/>
      <c r="DOI1651" s="52"/>
      <c r="DOJ1651" s="69"/>
      <c r="DOK1651" s="69"/>
      <c r="DOL1651" s="69"/>
      <c r="DOM1651" s="107"/>
      <c r="DON1651" s="2"/>
      <c r="DOO1651" s="15"/>
      <c r="DOP1651" s="15"/>
      <c r="DOQ1651" s="80"/>
      <c r="DOR1651" s="52"/>
      <c r="DOS1651" s="69"/>
      <c r="DOT1651" s="69"/>
      <c r="DOU1651" s="69"/>
      <c r="DOV1651" s="107"/>
      <c r="DOW1651" s="2"/>
      <c r="DOX1651" s="15"/>
      <c r="DOY1651" s="15"/>
      <c r="DOZ1651" s="80"/>
      <c r="DPA1651" s="52"/>
      <c r="DPB1651" s="69"/>
      <c r="DPC1651" s="69"/>
      <c r="DPD1651" s="69"/>
      <c r="DPE1651" s="107"/>
      <c r="DPF1651" s="2"/>
      <c r="DPG1651" s="15"/>
      <c r="DPH1651" s="15"/>
      <c r="DPI1651" s="80"/>
      <c r="DPJ1651" s="52"/>
      <c r="DPK1651" s="69"/>
      <c r="DPL1651" s="69"/>
      <c r="DPM1651" s="69"/>
      <c r="DPN1651" s="107"/>
      <c r="DPO1651" s="2"/>
      <c r="DPP1651" s="15"/>
      <c r="DPQ1651" s="15"/>
      <c r="DPR1651" s="80"/>
      <c r="DPS1651" s="52"/>
      <c r="DPT1651" s="69"/>
      <c r="DPU1651" s="69"/>
      <c r="DPV1651" s="69"/>
      <c r="DPW1651" s="107"/>
      <c r="DPX1651" s="2"/>
      <c r="DPY1651" s="15"/>
      <c r="DPZ1651" s="15"/>
      <c r="DQA1651" s="80"/>
      <c r="DQB1651" s="52"/>
      <c r="DQC1651" s="69"/>
      <c r="DQD1651" s="69"/>
      <c r="DQE1651" s="69"/>
      <c r="DQF1651" s="107"/>
      <c r="DQG1651" s="2"/>
      <c r="DQH1651" s="15"/>
      <c r="DQI1651" s="15"/>
      <c r="DQJ1651" s="80"/>
      <c r="DQK1651" s="52"/>
      <c r="DQL1651" s="69"/>
      <c r="DQM1651" s="69"/>
      <c r="DQN1651" s="69"/>
      <c r="DQO1651" s="107"/>
      <c r="DQP1651" s="2"/>
      <c r="DQQ1651" s="15"/>
      <c r="DQR1651" s="15"/>
      <c r="DQS1651" s="80"/>
      <c r="DQT1651" s="52"/>
      <c r="DQU1651" s="69"/>
      <c r="DQV1651" s="69"/>
      <c r="DQW1651" s="69"/>
      <c r="DQX1651" s="107"/>
      <c r="DQY1651" s="2"/>
      <c r="DQZ1651" s="15"/>
      <c r="DRA1651" s="15"/>
      <c r="DRB1651" s="80"/>
      <c r="DRC1651" s="52"/>
      <c r="DRD1651" s="69"/>
      <c r="DRE1651" s="69"/>
      <c r="DRF1651" s="69"/>
      <c r="DRG1651" s="107"/>
      <c r="DRH1651" s="2"/>
      <c r="DRI1651" s="15"/>
      <c r="DRJ1651" s="15"/>
      <c r="DRK1651" s="80"/>
      <c r="DRL1651" s="52"/>
      <c r="DRM1651" s="69"/>
      <c r="DRN1651" s="69"/>
      <c r="DRO1651" s="69"/>
      <c r="DRP1651" s="107"/>
      <c r="DRQ1651" s="2"/>
      <c r="DRR1651" s="15"/>
      <c r="DRS1651" s="15"/>
      <c r="DRT1651" s="80"/>
      <c r="DRU1651" s="52"/>
      <c r="DRV1651" s="69"/>
      <c r="DRW1651" s="69"/>
      <c r="DRX1651" s="69"/>
      <c r="DRY1651" s="107"/>
      <c r="DRZ1651" s="2"/>
      <c r="DSA1651" s="15"/>
      <c r="DSB1651" s="15"/>
      <c r="DSC1651" s="80"/>
      <c r="DSD1651" s="52"/>
      <c r="DSE1651" s="69"/>
      <c r="DSF1651" s="69"/>
      <c r="DSG1651" s="69"/>
      <c r="DSH1651" s="107"/>
      <c r="DSI1651" s="2"/>
      <c r="DSJ1651" s="15"/>
      <c r="DSK1651" s="15"/>
      <c r="DSL1651" s="80"/>
      <c r="DSM1651" s="52"/>
      <c r="DSN1651" s="69"/>
      <c r="DSO1651" s="69"/>
      <c r="DSP1651" s="69"/>
      <c r="DSQ1651" s="107"/>
      <c r="DSR1651" s="2"/>
      <c r="DSS1651" s="15"/>
      <c r="DST1651" s="15"/>
      <c r="DSU1651" s="80"/>
      <c r="DSV1651" s="52"/>
      <c r="DSW1651" s="69"/>
      <c r="DSX1651" s="69"/>
      <c r="DSY1651" s="69"/>
      <c r="DSZ1651" s="107"/>
      <c r="DTA1651" s="2"/>
      <c r="DTB1651" s="15"/>
      <c r="DTC1651" s="15"/>
      <c r="DTD1651" s="80"/>
      <c r="DTE1651" s="52"/>
      <c r="DTF1651" s="69"/>
      <c r="DTG1651" s="69"/>
      <c r="DTH1651" s="69"/>
      <c r="DTI1651" s="107"/>
      <c r="DTJ1651" s="2"/>
      <c r="DTK1651" s="15"/>
      <c r="DTL1651" s="15"/>
      <c r="DTM1651" s="80"/>
      <c r="DTN1651" s="52"/>
      <c r="DTO1651" s="69"/>
      <c r="DTP1651" s="69"/>
      <c r="DTQ1651" s="69"/>
      <c r="DTR1651" s="107"/>
      <c r="DTS1651" s="2"/>
      <c r="DTT1651" s="15"/>
      <c r="DTU1651" s="15"/>
      <c r="DTV1651" s="80"/>
      <c r="DTW1651" s="52"/>
      <c r="DTX1651" s="69"/>
      <c r="DTY1651" s="69"/>
      <c r="DTZ1651" s="69"/>
      <c r="DUA1651" s="107"/>
      <c r="DUB1651" s="2"/>
      <c r="DUC1651" s="15"/>
      <c r="DUD1651" s="15"/>
      <c r="DUE1651" s="80"/>
      <c r="DUF1651" s="52"/>
      <c r="DUG1651" s="69"/>
      <c r="DUH1651" s="69"/>
      <c r="DUI1651" s="69"/>
      <c r="DUJ1651" s="107"/>
      <c r="DUK1651" s="2"/>
      <c r="DUL1651" s="15"/>
      <c r="DUM1651" s="15"/>
      <c r="DUN1651" s="80"/>
      <c r="DUO1651" s="52"/>
      <c r="DUP1651" s="69"/>
      <c r="DUQ1651" s="69"/>
      <c r="DUR1651" s="69"/>
      <c r="DUS1651" s="107"/>
      <c r="DUT1651" s="2"/>
      <c r="DUU1651" s="15"/>
      <c r="DUV1651" s="15"/>
      <c r="DUW1651" s="80"/>
      <c r="DUX1651" s="52"/>
      <c r="DUY1651" s="69"/>
      <c r="DUZ1651" s="69"/>
      <c r="DVA1651" s="69"/>
      <c r="DVB1651" s="107"/>
      <c r="DVC1651" s="2"/>
      <c r="DVD1651" s="15"/>
      <c r="DVE1651" s="15"/>
      <c r="DVF1651" s="80"/>
      <c r="DVG1651" s="52"/>
      <c r="DVH1651" s="69"/>
      <c r="DVI1651" s="69"/>
      <c r="DVJ1651" s="69"/>
      <c r="DVK1651" s="107"/>
      <c r="DVL1651" s="2"/>
      <c r="DVM1651" s="15"/>
      <c r="DVN1651" s="15"/>
      <c r="DVO1651" s="80"/>
      <c r="DVP1651" s="52"/>
      <c r="DVQ1651" s="69"/>
      <c r="DVR1651" s="69"/>
      <c r="DVS1651" s="69"/>
      <c r="DVT1651" s="107"/>
      <c r="DVU1651" s="2"/>
      <c r="DVV1651" s="15"/>
      <c r="DVW1651" s="15"/>
      <c r="DVX1651" s="80"/>
      <c r="DVY1651" s="52"/>
      <c r="DVZ1651" s="69"/>
      <c r="DWA1651" s="69"/>
      <c r="DWB1651" s="69"/>
      <c r="DWC1651" s="107"/>
      <c r="DWD1651" s="2"/>
      <c r="DWE1651" s="15"/>
      <c r="DWF1651" s="15"/>
      <c r="DWG1651" s="80"/>
      <c r="DWH1651" s="52"/>
      <c r="DWI1651" s="69"/>
      <c r="DWJ1651" s="69"/>
      <c r="DWK1651" s="69"/>
      <c r="DWL1651" s="107"/>
      <c r="DWM1651" s="2"/>
      <c r="DWN1651" s="15"/>
      <c r="DWO1651" s="15"/>
      <c r="DWP1651" s="80"/>
      <c r="DWQ1651" s="52"/>
      <c r="DWR1651" s="69"/>
      <c r="DWS1651" s="69"/>
      <c r="DWT1651" s="69"/>
      <c r="DWU1651" s="107"/>
      <c r="DWV1651" s="2"/>
      <c r="DWW1651" s="15"/>
      <c r="DWX1651" s="15"/>
      <c r="DWY1651" s="80"/>
      <c r="DWZ1651" s="52"/>
      <c r="DXA1651" s="69"/>
      <c r="DXB1651" s="69"/>
      <c r="DXC1651" s="69"/>
      <c r="DXD1651" s="107"/>
      <c r="DXE1651" s="2"/>
      <c r="DXF1651" s="15"/>
      <c r="DXG1651" s="15"/>
      <c r="DXH1651" s="80"/>
      <c r="DXI1651" s="52"/>
      <c r="DXJ1651" s="69"/>
      <c r="DXK1651" s="69"/>
      <c r="DXL1651" s="69"/>
      <c r="DXM1651" s="107"/>
      <c r="DXN1651" s="2"/>
      <c r="DXO1651" s="15"/>
      <c r="DXP1651" s="15"/>
      <c r="DXQ1651" s="80"/>
      <c r="DXR1651" s="52"/>
      <c r="DXS1651" s="69"/>
      <c r="DXT1651" s="69"/>
      <c r="DXU1651" s="69"/>
      <c r="DXV1651" s="107"/>
      <c r="DXW1651" s="2"/>
      <c r="DXX1651" s="15"/>
      <c r="DXY1651" s="15"/>
      <c r="DXZ1651" s="80"/>
      <c r="DYA1651" s="52"/>
      <c r="DYB1651" s="69"/>
      <c r="DYC1651" s="69"/>
      <c r="DYD1651" s="69"/>
      <c r="DYE1651" s="107"/>
      <c r="DYF1651" s="2"/>
      <c r="DYG1651" s="15"/>
      <c r="DYH1651" s="15"/>
      <c r="DYI1651" s="80"/>
      <c r="DYJ1651" s="52"/>
      <c r="DYK1651" s="69"/>
      <c r="DYL1651" s="69"/>
      <c r="DYM1651" s="69"/>
      <c r="DYN1651" s="107"/>
      <c r="DYO1651" s="2"/>
      <c r="DYP1651" s="15"/>
      <c r="DYQ1651" s="15"/>
      <c r="DYR1651" s="80"/>
      <c r="DYS1651" s="52"/>
      <c r="DYT1651" s="69"/>
      <c r="DYU1651" s="69"/>
      <c r="DYV1651" s="69"/>
      <c r="DYW1651" s="107"/>
      <c r="DYX1651" s="2"/>
      <c r="DYY1651" s="15"/>
      <c r="DYZ1651" s="15"/>
      <c r="DZA1651" s="80"/>
      <c r="DZB1651" s="52"/>
      <c r="DZC1651" s="69"/>
      <c r="DZD1651" s="69"/>
      <c r="DZE1651" s="69"/>
      <c r="DZF1651" s="107"/>
      <c r="DZG1651" s="2"/>
      <c r="DZH1651" s="15"/>
      <c r="DZI1651" s="15"/>
      <c r="DZJ1651" s="80"/>
      <c r="DZK1651" s="52"/>
      <c r="DZL1651" s="69"/>
      <c r="DZM1651" s="69"/>
      <c r="DZN1651" s="69"/>
      <c r="DZO1651" s="107"/>
      <c r="DZP1651" s="2"/>
      <c r="DZQ1651" s="15"/>
      <c r="DZR1651" s="15"/>
      <c r="DZS1651" s="80"/>
      <c r="DZT1651" s="52"/>
      <c r="DZU1651" s="69"/>
      <c r="DZV1651" s="69"/>
      <c r="DZW1651" s="69"/>
      <c r="DZX1651" s="107"/>
      <c r="DZY1651" s="2"/>
      <c r="DZZ1651" s="15"/>
      <c r="EAA1651" s="15"/>
      <c r="EAB1651" s="80"/>
      <c r="EAC1651" s="52"/>
      <c r="EAD1651" s="69"/>
      <c r="EAE1651" s="69"/>
      <c r="EAF1651" s="69"/>
      <c r="EAG1651" s="107"/>
      <c r="EAH1651" s="2"/>
      <c r="EAI1651" s="15"/>
      <c r="EAJ1651" s="15"/>
      <c r="EAK1651" s="80"/>
      <c r="EAL1651" s="52"/>
      <c r="EAM1651" s="69"/>
      <c r="EAN1651" s="69"/>
      <c r="EAO1651" s="69"/>
      <c r="EAP1651" s="107"/>
      <c r="EAQ1651" s="2"/>
      <c r="EAR1651" s="15"/>
      <c r="EAS1651" s="15"/>
      <c r="EAT1651" s="80"/>
      <c r="EAU1651" s="52"/>
      <c r="EAV1651" s="69"/>
      <c r="EAW1651" s="69"/>
      <c r="EAX1651" s="69"/>
      <c r="EAY1651" s="107"/>
      <c r="EAZ1651" s="2"/>
      <c r="EBA1651" s="15"/>
      <c r="EBB1651" s="15"/>
      <c r="EBC1651" s="80"/>
      <c r="EBD1651" s="52"/>
      <c r="EBE1651" s="69"/>
      <c r="EBF1651" s="69"/>
      <c r="EBG1651" s="69"/>
      <c r="EBH1651" s="107"/>
      <c r="EBI1651" s="2"/>
      <c r="EBJ1651" s="15"/>
      <c r="EBK1651" s="15"/>
      <c r="EBL1651" s="80"/>
      <c r="EBM1651" s="52"/>
      <c r="EBN1651" s="69"/>
      <c r="EBO1651" s="69"/>
      <c r="EBP1651" s="69"/>
      <c r="EBQ1651" s="107"/>
      <c r="EBR1651" s="2"/>
      <c r="EBS1651" s="15"/>
      <c r="EBT1651" s="15"/>
      <c r="EBU1651" s="80"/>
      <c r="EBV1651" s="52"/>
      <c r="EBW1651" s="69"/>
      <c r="EBX1651" s="69"/>
      <c r="EBY1651" s="69"/>
      <c r="EBZ1651" s="107"/>
      <c r="ECA1651" s="2"/>
      <c r="ECB1651" s="15"/>
      <c r="ECC1651" s="15"/>
      <c r="ECD1651" s="80"/>
      <c r="ECE1651" s="52"/>
      <c r="ECF1651" s="69"/>
      <c r="ECG1651" s="69"/>
      <c r="ECH1651" s="69"/>
      <c r="ECI1651" s="107"/>
      <c r="ECJ1651" s="2"/>
      <c r="ECK1651" s="15"/>
      <c r="ECL1651" s="15"/>
      <c r="ECM1651" s="80"/>
      <c r="ECN1651" s="52"/>
      <c r="ECO1651" s="69"/>
      <c r="ECP1651" s="69"/>
      <c r="ECQ1651" s="69"/>
      <c r="ECR1651" s="107"/>
      <c r="ECS1651" s="2"/>
      <c r="ECT1651" s="15"/>
      <c r="ECU1651" s="15"/>
      <c r="ECV1651" s="80"/>
      <c r="ECW1651" s="52"/>
      <c r="ECX1651" s="69"/>
      <c r="ECY1651" s="69"/>
      <c r="ECZ1651" s="69"/>
      <c r="EDA1651" s="107"/>
      <c r="EDB1651" s="2"/>
      <c r="EDC1651" s="15"/>
      <c r="EDD1651" s="15"/>
      <c r="EDE1651" s="80"/>
      <c r="EDF1651" s="52"/>
      <c r="EDG1651" s="69"/>
      <c r="EDH1651" s="69"/>
      <c r="EDI1651" s="69"/>
      <c r="EDJ1651" s="107"/>
      <c r="EDK1651" s="2"/>
      <c r="EDL1651" s="15"/>
      <c r="EDM1651" s="15"/>
      <c r="EDN1651" s="80"/>
      <c r="EDO1651" s="52"/>
      <c r="EDP1651" s="69"/>
      <c r="EDQ1651" s="69"/>
      <c r="EDR1651" s="69"/>
      <c r="EDS1651" s="107"/>
      <c r="EDT1651" s="2"/>
      <c r="EDU1651" s="15"/>
      <c r="EDV1651" s="15"/>
      <c r="EDW1651" s="80"/>
      <c r="EDX1651" s="52"/>
      <c r="EDY1651" s="69"/>
      <c r="EDZ1651" s="69"/>
      <c r="EEA1651" s="69"/>
      <c r="EEB1651" s="107"/>
      <c r="EEC1651" s="2"/>
      <c r="EED1651" s="15"/>
      <c r="EEE1651" s="15"/>
      <c r="EEF1651" s="80"/>
      <c r="EEG1651" s="52"/>
      <c r="EEH1651" s="69"/>
      <c r="EEI1651" s="69"/>
      <c r="EEJ1651" s="69"/>
      <c r="EEK1651" s="107"/>
      <c r="EEL1651" s="2"/>
      <c r="EEM1651" s="15"/>
      <c r="EEN1651" s="15"/>
      <c r="EEO1651" s="80"/>
      <c r="EEP1651" s="52"/>
      <c r="EEQ1651" s="69"/>
      <c r="EER1651" s="69"/>
      <c r="EES1651" s="69"/>
      <c r="EET1651" s="107"/>
      <c r="EEU1651" s="2"/>
      <c r="EEV1651" s="15"/>
      <c r="EEW1651" s="15"/>
      <c r="EEX1651" s="80"/>
      <c r="EEY1651" s="52"/>
      <c r="EEZ1651" s="69"/>
      <c r="EFA1651" s="69"/>
      <c r="EFB1651" s="69"/>
      <c r="EFC1651" s="107"/>
      <c r="EFD1651" s="2"/>
      <c r="EFE1651" s="15"/>
      <c r="EFF1651" s="15"/>
      <c r="EFG1651" s="80"/>
      <c r="EFH1651" s="52"/>
      <c r="EFI1651" s="69"/>
      <c r="EFJ1651" s="69"/>
      <c r="EFK1651" s="69"/>
      <c r="EFL1651" s="107"/>
      <c r="EFM1651" s="2"/>
      <c r="EFN1651" s="15"/>
      <c r="EFO1651" s="15"/>
      <c r="EFP1651" s="80"/>
      <c r="EFQ1651" s="52"/>
      <c r="EFR1651" s="69"/>
      <c r="EFS1651" s="69"/>
      <c r="EFT1651" s="69"/>
      <c r="EFU1651" s="107"/>
      <c r="EFV1651" s="2"/>
      <c r="EFW1651" s="15"/>
      <c r="EFX1651" s="15"/>
      <c r="EFY1651" s="80"/>
      <c r="EFZ1651" s="52"/>
      <c r="EGA1651" s="69"/>
      <c r="EGB1651" s="69"/>
      <c r="EGC1651" s="69"/>
      <c r="EGD1651" s="107"/>
      <c r="EGE1651" s="2"/>
      <c r="EGF1651" s="15"/>
      <c r="EGG1651" s="15"/>
      <c r="EGH1651" s="80"/>
      <c r="EGI1651" s="52"/>
      <c r="EGJ1651" s="69"/>
      <c r="EGK1651" s="69"/>
      <c r="EGL1651" s="69"/>
      <c r="EGM1651" s="107"/>
      <c r="EGN1651" s="2"/>
      <c r="EGO1651" s="15"/>
      <c r="EGP1651" s="15"/>
      <c r="EGQ1651" s="80"/>
      <c r="EGR1651" s="52"/>
      <c r="EGS1651" s="69"/>
      <c r="EGT1651" s="69"/>
      <c r="EGU1651" s="69"/>
      <c r="EGV1651" s="107"/>
      <c r="EGW1651" s="2"/>
      <c r="EGX1651" s="15"/>
      <c r="EGY1651" s="15"/>
      <c r="EGZ1651" s="80"/>
      <c r="EHA1651" s="52"/>
      <c r="EHB1651" s="69"/>
      <c r="EHC1651" s="69"/>
      <c r="EHD1651" s="69"/>
      <c r="EHE1651" s="107"/>
      <c r="EHF1651" s="2"/>
      <c r="EHG1651" s="15"/>
      <c r="EHH1651" s="15"/>
      <c r="EHI1651" s="80"/>
      <c r="EHJ1651" s="52"/>
      <c r="EHK1651" s="69"/>
      <c r="EHL1651" s="69"/>
      <c r="EHM1651" s="69"/>
      <c r="EHN1651" s="107"/>
      <c r="EHO1651" s="2"/>
      <c r="EHP1651" s="15"/>
      <c r="EHQ1651" s="15"/>
      <c r="EHR1651" s="80"/>
      <c r="EHS1651" s="52"/>
      <c r="EHT1651" s="69"/>
      <c r="EHU1651" s="69"/>
      <c r="EHV1651" s="69"/>
      <c r="EHW1651" s="107"/>
      <c r="EHX1651" s="2"/>
      <c r="EHY1651" s="15"/>
      <c r="EHZ1651" s="15"/>
      <c r="EIA1651" s="80"/>
      <c r="EIB1651" s="52"/>
      <c r="EIC1651" s="69"/>
      <c r="EID1651" s="69"/>
      <c r="EIE1651" s="69"/>
      <c r="EIF1651" s="107"/>
      <c r="EIG1651" s="2"/>
      <c r="EIH1651" s="15"/>
      <c r="EII1651" s="15"/>
      <c r="EIJ1651" s="80"/>
      <c r="EIK1651" s="52"/>
      <c r="EIL1651" s="69"/>
      <c r="EIM1651" s="69"/>
      <c r="EIN1651" s="69"/>
      <c r="EIO1651" s="107"/>
      <c r="EIP1651" s="2"/>
      <c r="EIQ1651" s="15"/>
      <c r="EIR1651" s="15"/>
      <c r="EIS1651" s="80"/>
      <c r="EIT1651" s="52"/>
      <c r="EIU1651" s="69"/>
      <c r="EIV1651" s="69"/>
      <c r="EIW1651" s="69"/>
      <c r="EIX1651" s="107"/>
      <c r="EIY1651" s="2"/>
      <c r="EIZ1651" s="15"/>
      <c r="EJA1651" s="15"/>
      <c r="EJB1651" s="80"/>
      <c r="EJC1651" s="52"/>
      <c r="EJD1651" s="69"/>
      <c r="EJE1651" s="69"/>
      <c r="EJF1651" s="69"/>
      <c r="EJG1651" s="107"/>
      <c r="EJH1651" s="2"/>
      <c r="EJI1651" s="15"/>
      <c r="EJJ1651" s="15"/>
      <c r="EJK1651" s="80"/>
      <c r="EJL1651" s="52"/>
      <c r="EJM1651" s="69"/>
      <c r="EJN1651" s="69"/>
      <c r="EJO1651" s="69"/>
      <c r="EJP1651" s="107"/>
      <c r="EJQ1651" s="2"/>
      <c r="EJR1651" s="15"/>
      <c r="EJS1651" s="15"/>
      <c r="EJT1651" s="80"/>
      <c r="EJU1651" s="52"/>
      <c r="EJV1651" s="69"/>
      <c r="EJW1651" s="69"/>
      <c r="EJX1651" s="69"/>
      <c r="EJY1651" s="107"/>
      <c r="EJZ1651" s="2"/>
      <c r="EKA1651" s="15"/>
      <c r="EKB1651" s="15"/>
      <c r="EKC1651" s="80"/>
      <c r="EKD1651" s="52"/>
      <c r="EKE1651" s="69"/>
      <c r="EKF1651" s="69"/>
      <c r="EKG1651" s="69"/>
      <c r="EKH1651" s="107"/>
      <c r="EKI1651" s="2"/>
      <c r="EKJ1651" s="15"/>
      <c r="EKK1651" s="15"/>
      <c r="EKL1651" s="80"/>
      <c r="EKM1651" s="52"/>
      <c r="EKN1651" s="69"/>
      <c r="EKO1651" s="69"/>
      <c r="EKP1651" s="69"/>
      <c r="EKQ1651" s="107"/>
      <c r="EKR1651" s="2"/>
      <c r="EKS1651" s="15"/>
      <c r="EKT1651" s="15"/>
      <c r="EKU1651" s="80"/>
      <c r="EKV1651" s="52"/>
      <c r="EKW1651" s="69"/>
      <c r="EKX1651" s="69"/>
      <c r="EKY1651" s="69"/>
      <c r="EKZ1651" s="107"/>
      <c r="ELA1651" s="2"/>
      <c r="ELB1651" s="15"/>
      <c r="ELC1651" s="15"/>
      <c r="ELD1651" s="80"/>
      <c r="ELE1651" s="52"/>
      <c r="ELF1651" s="69"/>
      <c r="ELG1651" s="69"/>
      <c r="ELH1651" s="69"/>
      <c r="ELI1651" s="107"/>
      <c r="ELJ1651" s="2"/>
      <c r="ELK1651" s="15"/>
      <c r="ELL1651" s="15"/>
      <c r="ELM1651" s="80"/>
      <c r="ELN1651" s="52"/>
      <c r="ELO1651" s="69"/>
      <c r="ELP1651" s="69"/>
      <c r="ELQ1651" s="69"/>
      <c r="ELR1651" s="107"/>
      <c r="ELS1651" s="2"/>
      <c r="ELT1651" s="15"/>
      <c r="ELU1651" s="15"/>
      <c r="ELV1651" s="80"/>
      <c r="ELW1651" s="52"/>
      <c r="ELX1651" s="69"/>
      <c r="ELY1651" s="69"/>
      <c r="ELZ1651" s="69"/>
      <c r="EMA1651" s="107"/>
      <c r="EMB1651" s="2"/>
      <c r="EMC1651" s="15"/>
      <c r="EMD1651" s="15"/>
      <c r="EME1651" s="80"/>
      <c r="EMF1651" s="52"/>
      <c r="EMG1651" s="69"/>
      <c r="EMH1651" s="69"/>
      <c r="EMI1651" s="69"/>
      <c r="EMJ1651" s="107"/>
      <c r="EMK1651" s="2"/>
      <c r="EML1651" s="15"/>
      <c r="EMM1651" s="15"/>
      <c r="EMN1651" s="80"/>
      <c r="EMO1651" s="52"/>
      <c r="EMP1651" s="69"/>
      <c r="EMQ1651" s="69"/>
      <c r="EMR1651" s="69"/>
      <c r="EMS1651" s="107"/>
      <c r="EMT1651" s="2"/>
      <c r="EMU1651" s="15"/>
      <c r="EMV1651" s="15"/>
      <c r="EMW1651" s="80"/>
      <c r="EMX1651" s="52"/>
      <c r="EMY1651" s="69"/>
      <c r="EMZ1651" s="69"/>
      <c r="ENA1651" s="69"/>
      <c r="ENB1651" s="107"/>
      <c r="ENC1651" s="2"/>
      <c r="END1651" s="15"/>
      <c r="ENE1651" s="15"/>
      <c r="ENF1651" s="80"/>
      <c r="ENG1651" s="52"/>
      <c r="ENH1651" s="69"/>
      <c r="ENI1651" s="69"/>
      <c r="ENJ1651" s="69"/>
      <c r="ENK1651" s="107"/>
      <c r="ENL1651" s="2"/>
      <c r="ENM1651" s="15"/>
      <c r="ENN1651" s="15"/>
      <c r="ENO1651" s="80"/>
      <c r="ENP1651" s="52"/>
      <c r="ENQ1651" s="69"/>
      <c r="ENR1651" s="69"/>
      <c r="ENS1651" s="69"/>
      <c r="ENT1651" s="107"/>
      <c r="ENU1651" s="2"/>
      <c r="ENV1651" s="15"/>
      <c r="ENW1651" s="15"/>
      <c r="ENX1651" s="80"/>
      <c r="ENY1651" s="52"/>
      <c r="ENZ1651" s="69"/>
      <c r="EOA1651" s="69"/>
      <c r="EOB1651" s="69"/>
      <c r="EOC1651" s="107"/>
      <c r="EOD1651" s="2"/>
      <c r="EOE1651" s="15"/>
      <c r="EOF1651" s="15"/>
      <c r="EOG1651" s="80"/>
      <c r="EOH1651" s="52"/>
      <c r="EOI1651" s="69"/>
      <c r="EOJ1651" s="69"/>
      <c r="EOK1651" s="69"/>
      <c r="EOL1651" s="107"/>
      <c r="EOM1651" s="2"/>
      <c r="EON1651" s="15"/>
      <c r="EOO1651" s="15"/>
      <c r="EOP1651" s="80"/>
      <c r="EOQ1651" s="52"/>
      <c r="EOR1651" s="69"/>
      <c r="EOS1651" s="69"/>
      <c r="EOT1651" s="69"/>
      <c r="EOU1651" s="107"/>
      <c r="EOV1651" s="2"/>
      <c r="EOW1651" s="15"/>
      <c r="EOX1651" s="15"/>
      <c r="EOY1651" s="80"/>
      <c r="EOZ1651" s="52"/>
      <c r="EPA1651" s="69"/>
      <c r="EPB1651" s="69"/>
      <c r="EPC1651" s="69"/>
      <c r="EPD1651" s="107"/>
      <c r="EPE1651" s="2"/>
      <c r="EPF1651" s="15"/>
      <c r="EPG1651" s="15"/>
      <c r="EPH1651" s="80"/>
      <c r="EPI1651" s="52"/>
      <c r="EPJ1651" s="69"/>
      <c r="EPK1651" s="69"/>
      <c r="EPL1651" s="69"/>
      <c r="EPM1651" s="107"/>
      <c r="EPN1651" s="2"/>
      <c r="EPO1651" s="15"/>
      <c r="EPP1651" s="15"/>
      <c r="EPQ1651" s="80"/>
      <c r="EPR1651" s="52"/>
      <c r="EPS1651" s="69"/>
      <c r="EPT1651" s="69"/>
      <c r="EPU1651" s="69"/>
      <c r="EPV1651" s="107"/>
      <c r="EPW1651" s="2"/>
      <c r="EPX1651" s="15"/>
      <c r="EPY1651" s="15"/>
      <c r="EPZ1651" s="80"/>
      <c r="EQA1651" s="52"/>
      <c r="EQB1651" s="69"/>
      <c r="EQC1651" s="69"/>
      <c r="EQD1651" s="69"/>
      <c r="EQE1651" s="107"/>
      <c r="EQF1651" s="2"/>
      <c r="EQG1651" s="15"/>
      <c r="EQH1651" s="15"/>
      <c r="EQI1651" s="80"/>
      <c r="EQJ1651" s="52"/>
      <c r="EQK1651" s="69"/>
      <c r="EQL1651" s="69"/>
      <c r="EQM1651" s="69"/>
      <c r="EQN1651" s="107"/>
      <c r="EQO1651" s="2"/>
      <c r="EQP1651" s="15"/>
      <c r="EQQ1651" s="15"/>
      <c r="EQR1651" s="80"/>
      <c r="EQS1651" s="52"/>
      <c r="EQT1651" s="69"/>
      <c r="EQU1651" s="69"/>
      <c r="EQV1651" s="69"/>
      <c r="EQW1651" s="107"/>
      <c r="EQX1651" s="2"/>
      <c r="EQY1651" s="15"/>
      <c r="EQZ1651" s="15"/>
      <c r="ERA1651" s="80"/>
      <c r="ERB1651" s="52"/>
      <c r="ERC1651" s="69"/>
      <c r="ERD1651" s="69"/>
      <c r="ERE1651" s="69"/>
      <c r="ERF1651" s="107"/>
      <c r="ERG1651" s="2"/>
      <c r="ERH1651" s="15"/>
      <c r="ERI1651" s="15"/>
      <c r="ERJ1651" s="80"/>
      <c r="ERK1651" s="52"/>
      <c r="ERL1651" s="69"/>
      <c r="ERM1651" s="69"/>
      <c r="ERN1651" s="69"/>
      <c r="ERO1651" s="107"/>
      <c r="ERP1651" s="2"/>
      <c r="ERQ1651" s="15"/>
      <c r="ERR1651" s="15"/>
      <c r="ERS1651" s="80"/>
      <c r="ERT1651" s="52"/>
      <c r="ERU1651" s="69"/>
      <c r="ERV1651" s="69"/>
      <c r="ERW1651" s="69"/>
      <c r="ERX1651" s="107"/>
      <c r="ERY1651" s="2"/>
      <c r="ERZ1651" s="15"/>
      <c r="ESA1651" s="15"/>
      <c r="ESB1651" s="80"/>
      <c r="ESC1651" s="52"/>
      <c r="ESD1651" s="69"/>
      <c r="ESE1651" s="69"/>
      <c r="ESF1651" s="69"/>
      <c r="ESG1651" s="107"/>
      <c r="ESH1651" s="2"/>
      <c r="ESI1651" s="15"/>
      <c r="ESJ1651" s="15"/>
      <c r="ESK1651" s="80"/>
      <c r="ESL1651" s="52"/>
      <c r="ESM1651" s="69"/>
      <c r="ESN1651" s="69"/>
      <c r="ESO1651" s="69"/>
      <c r="ESP1651" s="107"/>
      <c r="ESQ1651" s="2"/>
      <c r="ESR1651" s="15"/>
      <c r="ESS1651" s="15"/>
      <c r="EST1651" s="80"/>
      <c r="ESU1651" s="52"/>
      <c r="ESV1651" s="69"/>
      <c r="ESW1651" s="69"/>
      <c r="ESX1651" s="69"/>
      <c r="ESY1651" s="107"/>
      <c r="ESZ1651" s="2"/>
      <c r="ETA1651" s="15"/>
      <c r="ETB1651" s="15"/>
      <c r="ETC1651" s="80"/>
      <c r="ETD1651" s="52"/>
      <c r="ETE1651" s="69"/>
      <c r="ETF1651" s="69"/>
      <c r="ETG1651" s="69"/>
      <c r="ETH1651" s="107"/>
      <c r="ETI1651" s="2"/>
      <c r="ETJ1651" s="15"/>
      <c r="ETK1651" s="15"/>
      <c r="ETL1651" s="80"/>
      <c r="ETM1651" s="52"/>
      <c r="ETN1651" s="69"/>
      <c r="ETO1651" s="69"/>
      <c r="ETP1651" s="69"/>
      <c r="ETQ1651" s="107"/>
      <c r="ETR1651" s="2"/>
      <c r="ETS1651" s="15"/>
      <c r="ETT1651" s="15"/>
      <c r="ETU1651" s="80"/>
      <c r="ETV1651" s="52"/>
      <c r="ETW1651" s="69"/>
      <c r="ETX1651" s="69"/>
      <c r="ETY1651" s="69"/>
      <c r="ETZ1651" s="107"/>
      <c r="EUA1651" s="2"/>
      <c r="EUB1651" s="15"/>
      <c r="EUC1651" s="15"/>
      <c r="EUD1651" s="80"/>
      <c r="EUE1651" s="52"/>
      <c r="EUF1651" s="69"/>
      <c r="EUG1651" s="69"/>
      <c r="EUH1651" s="69"/>
      <c r="EUI1651" s="107"/>
      <c r="EUJ1651" s="2"/>
      <c r="EUK1651" s="15"/>
      <c r="EUL1651" s="15"/>
      <c r="EUM1651" s="80"/>
      <c r="EUN1651" s="52"/>
      <c r="EUO1651" s="69"/>
      <c r="EUP1651" s="69"/>
      <c r="EUQ1651" s="69"/>
      <c r="EUR1651" s="107"/>
      <c r="EUS1651" s="2"/>
      <c r="EUT1651" s="15"/>
      <c r="EUU1651" s="15"/>
      <c r="EUV1651" s="80"/>
      <c r="EUW1651" s="52"/>
      <c r="EUX1651" s="69"/>
      <c r="EUY1651" s="69"/>
      <c r="EUZ1651" s="69"/>
      <c r="EVA1651" s="107"/>
      <c r="EVB1651" s="2"/>
      <c r="EVC1651" s="15"/>
      <c r="EVD1651" s="15"/>
      <c r="EVE1651" s="80"/>
      <c r="EVF1651" s="52"/>
      <c r="EVG1651" s="69"/>
      <c r="EVH1651" s="69"/>
      <c r="EVI1651" s="69"/>
      <c r="EVJ1651" s="107"/>
      <c r="EVK1651" s="2"/>
      <c r="EVL1651" s="15"/>
      <c r="EVM1651" s="15"/>
      <c r="EVN1651" s="80"/>
      <c r="EVO1651" s="52"/>
      <c r="EVP1651" s="69"/>
      <c r="EVQ1651" s="69"/>
      <c r="EVR1651" s="69"/>
      <c r="EVS1651" s="107"/>
      <c r="EVT1651" s="2"/>
      <c r="EVU1651" s="15"/>
      <c r="EVV1651" s="15"/>
      <c r="EVW1651" s="80"/>
      <c r="EVX1651" s="52"/>
      <c r="EVY1651" s="69"/>
      <c r="EVZ1651" s="69"/>
      <c r="EWA1651" s="69"/>
      <c r="EWB1651" s="107"/>
      <c r="EWC1651" s="2"/>
      <c r="EWD1651" s="15"/>
      <c r="EWE1651" s="15"/>
      <c r="EWF1651" s="80"/>
      <c r="EWG1651" s="52"/>
      <c r="EWH1651" s="69"/>
      <c r="EWI1651" s="69"/>
      <c r="EWJ1651" s="69"/>
      <c r="EWK1651" s="107"/>
      <c r="EWL1651" s="2"/>
      <c r="EWM1651" s="15"/>
      <c r="EWN1651" s="15"/>
      <c r="EWO1651" s="80"/>
      <c r="EWP1651" s="52"/>
      <c r="EWQ1651" s="69"/>
      <c r="EWR1651" s="69"/>
      <c r="EWS1651" s="69"/>
      <c r="EWT1651" s="107"/>
      <c r="EWU1651" s="2"/>
      <c r="EWV1651" s="15"/>
      <c r="EWW1651" s="15"/>
      <c r="EWX1651" s="80"/>
      <c r="EWY1651" s="52"/>
      <c r="EWZ1651" s="69"/>
      <c r="EXA1651" s="69"/>
      <c r="EXB1651" s="69"/>
      <c r="EXC1651" s="107"/>
      <c r="EXD1651" s="2"/>
      <c r="EXE1651" s="15"/>
      <c r="EXF1651" s="15"/>
      <c r="EXG1651" s="80"/>
      <c r="EXH1651" s="52"/>
      <c r="EXI1651" s="69"/>
      <c r="EXJ1651" s="69"/>
      <c r="EXK1651" s="69"/>
      <c r="EXL1651" s="107"/>
      <c r="EXM1651" s="2"/>
      <c r="EXN1651" s="15"/>
      <c r="EXO1651" s="15"/>
      <c r="EXP1651" s="80"/>
      <c r="EXQ1651" s="52"/>
      <c r="EXR1651" s="69"/>
      <c r="EXS1651" s="69"/>
      <c r="EXT1651" s="69"/>
      <c r="EXU1651" s="107"/>
      <c r="EXV1651" s="2"/>
      <c r="EXW1651" s="15"/>
      <c r="EXX1651" s="15"/>
      <c r="EXY1651" s="80"/>
      <c r="EXZ1651" s="52"/>
      <c r="EYA1651" s="69"/>
      <c r="EYB1651" s="69"/>
      <c r="EYC1651" s="69"/>
      <c r="EYD1651" s="107"/>
      <c r="EYE1651" s="2"/>
      <c r="EYF1651" s="15"/>
      <c r="EYG1651" s="15"/>
      <c r="EYH1651" s="80"/>
      <c r="EYI1651" s="52"/>
      <c r="EYJ1651" s="69"/>
      <c r="EYK1651" s="69"/>
      <c r="EYL1651" s="69"/>
      <c r="EYM1651" s="107"/>
      <c r="EYN1651" s="2"/>
      <c r="EYO1651" s="15"/>
      <c r="EYP1651" s="15"/>
      <c r="EYQ1651" s="80"/>
      <c r="EYR1651" s="52"/>
      <c r="EYS1651" s="69"/>
      <c r="EYT1651" s="69"/>
      <c r="EYU1651" s="69"/>
      <c r="EYV1651" s="107"/>
      <c r="EYW1651" s="2"/>
      <c r="EYX1651" s="15"/>
      <c r="EYY1651" s="15"/>
      <c r="EYZ1651" s="80"/>
      <c r="EZA1651" s="52"/>
      <c r="EZB1651" s="69"/>
      <c r="EZC1651" s="69"/>
      <c r="EZD1651" s="69"/>
      <c r="EZE1651" s="107"/>
      <c r="EZF1651" s="2"/>
      <c r="EZG1651" s="15"/>
      <c r="EZH1651" s="15"/>
      <c r="EZI1651" s="80"/>
      <c r="EZJ1651" s="52"/>
      <c r="EZK1651" s="69"/>
      <c r="EZL1651" s="69"/>
      <c r="EZM1651" s="69"/>
      <c r="EZN1651" s="107"/>
      <c r="EZO1651" s="2"/>
      <c r="EZP1651" s="15"/>
      <c r="EZQ1651" s="15"/>
      <c r="EZR1651" s="80"/>
      <c r="EZS1651" s="52"/>
      <c r="EZT1651" s="69"/>
      <c r="EZU1651" s="69"/>
      <c r="EZV1651" s="69"/>
      <c r="EZW1651" s="107"/>
      <c r="EZX1651" s="2"/>
      <c r="EZY1651" s="15"/>
      <c r="EZZ1651" s="15"/>
      <c r="FAA1651" s="80"/>
      <c r="FAB1651" s="52"/>
      <c r="FAC1651" s="69"/>
      <c r="FAD1651" s="69"/>
      <c r="FAE1651" s="69"/>
      <c r="FAF1651" s="107"/>
      <c r="FAG1651" s="2"/>
      <c r="FAH1651" s="15"/>
      <c r="FAI1651" s="15"/>
      <c r="FAJ1651" s="80"/>
      <c r="FAK1651" s="52"/>
      <c r="FAL1651" s="69"/>
      <c r="FAM1651" s="69"/>
      <c r="FAN1651" s="69"/>
      <c r="FAO1651" s="107"/>
      <c r="FAP1651" s="2"/>
      <c r="FAQ1651" s="15"/>
      <c r="FAR1651" s="15"/>
      <c r="FAS1651" s="80"/>
      <c r="FAT1651" s="52"/>
      <c r="FAU1651" s="69"/>
      <c r="FAV1651" s="69"/>
      <c r="FAW1651" s="69"/>
      <c r="FAX1651" s="107"/>
      <c r="FAY1651" s="2"/>
      <c r="FAZ1651" s="15"/>
      <c r="FBA1651" s="15"/>
      <c r="FBB1651" s="80"/>
      <c r="FBC1651" s="52"/>
      <c r="FBD1651" s="69"/>
      <c r="FBE1651" s="69"/>
      <c r="FBF1651" s="69"/>
      <c r="FBG1651" s="107"/>
      <c r="FBH1651" s="2"/>
      <c r="FBI1651" s="15"/>
      <c r="FBJ1651" s="15"/>
      <c r="FBK1651" s="80"/>
      <c r="FBL1651" s="52"/>
      <c r="FBM1651" s="69"/>
      <c r="FBN1651" s="69"/>
      <c r="FBO1651" s="69"/>
      <c r="FBP1651" s="107"/>
      <c r="FBQ1651" s="2"/>
      <c r="FBR1651" s="15"/>
      <c r="FBS1651" s="15"/>
      <c r="FBT1651" s="80"/>
      <c r="FBU1651" s="52"/>
      <c r="FBV1651" s="69"/>
      <c r="FBW1651" s="69"/>
      <c r="FBX1651" s="69"/>
      <c r="FBY1651" s="107"/>
      <c r="FBZ1651" s="2"/>
      <c r="FCA1651" s="15"/>
      <c r="FCB1651" s="15"/>
      <c r="FCC1651" s="80"/>
      <c r="FCD1651" s="52"/>
      <c r="FCE1651" s="69"/>
      <c r="FCF1651" s="69"/>
      <c r="FCG1651" s="69"/>
      <c r="FCH1651" s="107"/>
      <c r="FCI1651" s="2"/>
      <c r="FCJ1651" s="15"/>
      <c r="FCK1651" s="15"/>
      <c r="FCL1651" s="80"/>
      <c r="FCM1651" s="52"/>
      <c r="FCN1651" s="69"/>
      <c r="FCO1651" s="69"/>
      <c r="FCP1651" s="69"/>
      <c r="FCQ1651" s="107"/>
      <c r="FCR1651" s="2"/>
      <c r="FCS1651" s="15"/>
      <c r="FCT1651" s="15"/>
      <c r="FCU1651" s="80"/>
      <c r="FCV1651" s="52"/>
      <c r="FCW1651" s="69"/>
      <c r="FCX1651" s="69"/>
      <c r="FCY1651" s="69"/>
      <c r="FCZ1651" s="107"/>
      <c r="FDA1651" s="2"/>
      <c r="FDB1651" s="15"/>
      <c r="FDC1651" s="15"/>
      <c r="FDD1651" s="80"/>
      <c r="FDE1651" s="52"/>
      <c r="FDF1651" s="69"/>
      <c r="FDG1651" s="69"/>
      <c r="FDH1651" s="69"/>
      <c r="FDI1651" s="107"/>
      <c r="FDJ1651" s="2"/>
      <c r="FDK1651" s="15"/>
      <c r="FDL1651" s="15"/>
      <c r="FDM1651" s="80"/>
      <c r="FDN1651" s="52"/>
      <c r="FDO1651" s="69"/>
      <c r="FDP1651" s="69"/>
      <c r="FDQ1651" s="69"/>
      <c r="FDR1651" s="107"/>
      <c r="FDS1651" s="2"/>
      <c r="FDT1651" s="15"/>
      <c r="FDU1651" s="15"/>
      <c r="FDV1651" s="80"/>
      <c r="FDW1651" s="52"/>
      <c r="FDX1651" s="69"/>
      <c r="FDY1651" s="69"/>
      <c r="FDZ1651" s="69"/>
      <c r="FEA1651" s="107"/>
      <c r="FEB1651" s="2"/>
      <c r="FEC1651" s="15"/>
      <c r="FED1651" s="15"/>
      <c r="FEE1651" s="80"/>
      <c r="FEF1651" s="52"/>
      <c r="FEG1651" s="69"/>
      <c r="FEH1651" s="69"/>
      <c r="FEI1651" s="69"/>
      <c r="FEJ1651" s="107"/>
      <c r="FEK1651" s="2"/>
      <c r="FEL1651" s="15"/>
      <c r="FEM1651" s="15"/>
      <c r="FEN1651" s="80"/>
      <c r="FEO1651" s="52"/>
      <c r="FEP1651" s="69"/>
      <c r="FEQ1651" s="69"/>
      <c r="FER1651" s="69"/>
      <c r="FES1651" s="107"/>
      <c r="FET1651" s="2"/>
      <c r="FEU1651" s="15"/>
      <c r="FEV1651" s="15"/>
      <c r="FEW1651" s="80"/>
      <c r="FEX1651" s="52"/>
      <c r="FEY1651" s="69"/>
      <c r="FEZ1651" s="69"/>
      <c r="FFA1651" s="69"/>
      <c r="FFB1651" s="107"/>
      <c r="FFC1651" s="2"/>
      <c r="FFD1651" s="15"/>
      <c r="FFE1651" s="15"/>
      <c r="FFF1651" s="80"/>
      <c r="FFG1651" s="52"/>
      <c r="FFH1651" s="69"/>
      <c r="FFI1651" s="69"/>
      <c r="FFJ1651" s="69"/>
      <c r="FFK1651" s="107"/>
      <c r="FFL1651" s="2"/>
      <c r="FFM1651" s="15"/>
      <c r="FFN1651" s="15"/>
      <c r="FFO1651" s="80"/>
      <c r="FFP1651" s="52"/>
      <c r="FFQ1651" s="69"/>
      <c r="FFR1651" s="69"/>
      <c r="FFS1651" s="69"/>
      <c r="FFT1651" s="107"/>
      <c r="FFU1651" s="2"/>
      <c r="FFV1651" s="15"/>
      <c r="FFW1651" s="15"/>
      <c r="FFX1651" s="80"/>
      <c r="FFY1651" s="52"/>
      <c r="FFZ1651" s="69"/>
      <c r="FGA1651" s="69"/>
      <c r="FGB1651" s="69"/>
      <c r="FGC1651" s="107"/>
      <c r="FGD1651" s="2"/>
      <c r="FGE1651" s="15"/>
      <c r="FGF1651" s="15"/>
      <c r="FGG1651" s="80"/>
      <c r="FGH1651" s="52"/>
      <c r="FGI1651" s="69"/>
      <c r="FGJ1651" s="69"/>
      <c r="FGK1651" s="69"/>
      <c r="FGL1651" s="107"/>
      <c r="FGM1651" s="2"/>
      <c r="FGN1651" s="15"/>
      <c r="FGO1651" s="15"/>
      <c r="FGP1651" s="80"/>
      <c r="FGQ1651" s="52"/>
      <c r="FGR1651" s="69"/>
      <c r="FGS1651" s="69"/>
      <c r="FGT1651" s="69"/>
      <c r="FGU1651" s="107"/>
      <c r="FGV1651" s="2"/>
      <c r="FGW1651" s="15"/>
      <c r="FGX1651" s="15"/>
      <c r="FGY1651" s="80"/>
      <c r="FGZ1651" s="52"/>
      <c r="FHA1651" s="69"/>
      <c r="FHB1651" s="69"/>
      <c r="FHC1651" s="69"/>
      <c r="FHD1651" s="107"/>
      <c r="FHE1651" s="2"/>
      <c r="FHF1651" s="15"/>
      <c r="FHG1651" s="15"/>
      <c r="FHH1651" s="80"/>
      <c r="FHI1651" s="52"/>
      <c r="FHJ1651" s="69"/>
      <c r="FHK1651" s="69"/>
      <c r="FHL1651" s="69"/>
      <c r="FHM1651" s="107"/>
      <c r="FHN1651" s="2"/>
      <c r="FHO1651" s="15"/>
      <c r="FHP1651" s="15"/>
      <c r="FHQ1651" s="80"/>
      <c r="FHR1651" s="52"/>
      <c r="FHS1651" s="69"/>
      <c r="FHT1651" s="69"/>
      <c r="FHU1651" s="69"/>
      <c r="FHV1651" s="107"/>
      <c r="FHW1651" s="2"/>
      <c r="FHX1651" s="15"/>
      <c r="FHY1651" s="15"/>
      <c r="FHZ1651" s="80"/>
      <c r="FIA1651" s="52"/>
      <c r="FIB1651" s="69"/>
      <c r="FIC1651" s="69"/>
      <c r="FID1651" s="69"/>
      <c r="FIE1651" s="107"/>
      <c r="FIF1651" s="2"/>
      <c r="FIG1651" s="15"/>
      <c r="FIH1651" s="15"/>
      <c r="FII1651" s="80"/>
      <c r="FIJ1651" s="52"/>
      <c r="FIK1651" s="69"/>
      <c r="FIL1651" s="69"/>
      <c r="FIM1651" s="69"/>
      <c r="FIN1651" s="107"/>
      <c r="FIO1651" s="2"/>
      <c r="FIP1651" s="15"/>
      <c r="FIQ1651" s="15"/>
      <c r="FIR1651" s="80"/>
      <c r="FIS1651" s="52"/>
      <c r="FIT1651" s="69"/>
      <c r="FIU1651" s="69"/>
      <c r="FIV1651" s="69"/>
      <c r="FIW1651" s="107"/>
      <c r="FIX1651" s="2"/>
      <c r="FIY1651" s="15"/>
      <c r="FIZ1651" s="15"/>
      <c r="FJA1651" s="80"/>
      <c r="FJB1651" s="52"/>
      <c r="FJC1651" s="69"/>
      <c r="FJD1651" s="69"/>
      <c r="FJE1651" s="69"/>
      <c r="FJF1651" s="107"/>
      <c r="FJG1651" s="2"/>
      <c r="FJH1651" s="15"/>
      <c r="FJI1651" s="15"/>
      <c r="FJJ1651" s="80"/>
      <c r="FJK1651" s="52"/>
      <c r="FJL1651" s="69"/>
      <c r="FJM1651" s="69"/>
      <c r="FJN1651" s="69"/>
      <c r="FJO1651" s="107"/>
      <c r="FJP1651" s="2"/>
      <c r="FJQ1651" s="15"/>
      <c r="FJR1651" s="15"/>
      <c r="FJS1651" s="80"/>
      <c r="FJT1651" s="52"/>
      <c r="FJU1651" s="69"/>
      <c r="FJV1651" s="69"/>
      <c r="FJW1651" s="69"/>
      <c r="FJX1651" s="107"/>
      <c r="FJY1651" s="2"/>
      <c r="FJZ1651" s="15"/>
      <c r="FKA1651" s="15"/>
      <c r="FKB1651" s="80"/>
      <c r="FKC1651" s="52"/>
      <c r="FKD1651" s="69"/>
      <c r="FKE1651" s="69"/>
      <c r="FKF1651" s="69"/>
      <c r="FKG1651" s="107"/>
      <c r="FKH1651" s="2"/>
      <c r="FKI1651" s="15"/>
      <c r="FKJ1651" s="15"/>
      <c r="FKK1651" s="80"/>
      <c r="FKL1651" s="52"/>
      <c r="FKM1651" s="69"/>
      <c r="FKN1651" s="69"/>
      <c r="FKO1651" s="69"/>
      <c r="FKP1651" s="107"/>
      <c r="FKQ1651" s="2"/>
      <c r="FKR1651" s="15"/>
      <c r="FKS1651" s="15"/>
      <c r="FKT1651" s="80"/>
      <c r="FKU1651" s="52"/>
      <c r="FKV1651" s="69"/>
      <c r="FKW1651" s="69"/>
      <c r="FKX1651" s="69"/>
      <c r="FKY1651" s="107"/>
      <c r="FKZ1651" s="2"/>
      <c r="FLA1651" s="15"/>
      <c r="FLB1651" s="15"/>
      <c r="FLC1651" s="80"/>
      <c r="FLD1651" s="52"/>
      <c r="FLE1651" s="69"/>
      <c r="FLF1651" s="69"/>
      <c r="FLG1651" s="69"/>
      <c r="FLH1651" s="107"/>
      <c r="FLI1651" s="2"/>
      <c r="FLJ1651" s="15"/>
      <c r="FLK1651" s="15"/>
      <c r="FLL1651" s="80"/>
      <c r="FLM1651" s="52"/>
      <c r="FLN1651" s="69"/>
      <c r="FLO1651" s="69"/>
      <c r="FLP1651" s="69"/>
      <c r="FLQ1651" s="107"/>
      <c r="FLR1651" s="2"/>
      <c r="FLS1651" s="15"/>
      <c r="FLT1651" s="15"/>
      <c r="FLU1651" s="80"/>
      <c r="FLV1651" s="52"/>
      <c r="FLW1651" s="69"/>
      <c r="FLX1651" s="69"/>
      <c r="FLY1651" s="69"/>
      <c r="FLZ1651" s="107"/>
      <c r="FMA1651" s="2"/>
      <c r="FMB1651" s="15"/>
      <c r="FMC1651" s="15"/>
      <c r="FMD1651" s="80"/>
      <c r="FME1651" s="52"/>
      <c r="FMF1651" s="69"/>
      <c r="FMG1651" s="69"/>
      <c r="FMH1651" s="69"/>
      <c r="FMI1651" s="107"/>
      <c r="FMJ1651" s="2"/>
      <c r="FMK1651" s="15"/>
      <c r="FML1651" s="15"/>
      <c r="FMM1651" s="80"/>
      <c r="FMN1651" s="52"/>
      <c r="FMO1651" s="69"/>
      <c r="FMP1651" s="69"/>
      <c r="FMQ1651" s="69"/>
      <c r="FMR1651" s="107"/>
      <c r="FMS1651" s="2"/>
      <c r="FMT1651" s="15"/>
      <c r="FMU1651" s="15"/>
      <c r="FMV1651" s="80"/>
      <c r="FMW1651" s="52"/>
      <c r="FMX1651" s="69"/>
      <c r="FMY1651" s="69"/>
      <c r="FMZ1651" s="69"/>
      <c r="FNA1651" s="107"/>
      <c r="FNB1651" s="2"/>
      <c r="FNC1651" s="15"/>
      <c r="FND1651" s="15"/>
      <c r="FNE1651" s="80"/>
      <c r="FNF1651" s="52"/>
      <c r="FNG1651" s="69"/>
      <c r="FNH1651" s="69"/>
      <c r="FNI1651" s="69"/>
      <c r="FNJ1651" s="107"/>
      <c r="FNK1651" s="2"/>
      <c r="FNL1651" s="15"/>
      <c r="FNM1651" s="15"/>
      <c r="FNN1651" s="80"/>
      <c r="FNO1651" s="52"/>
      <c r="FNP1651" s="69"/>
      <c r="FNQ1651" s="69"/>
      <c r="FNR1651" s="69"/>
      <c r="FNS1651" s="107"/>
      <c r="FNT1651" s="2"/>
      <c r="FNU1651" s="15"/>
      <c r="FNV1651" s="15"/>
      <c r="FNW1651" s="80"/>
      <c r="FNX1651" s="52"/>
      <c r="FNY1651" s="69"/>
      <c r="FNZ1651" s="69"/>
      <c r="FOA1651" s="69"/>
      <c r="FOB1651" s="107"/>
      <c r="FOC1651" s="2"/>
      <c r="FOD1651" s="15"/>
      <c r="FOE1651" s="15"/>
      <c r="FOF1651" s="80"/>
      <c r="FOG1651" s="52"/>
      <c r="FOH1651" s="69"/>
      <c r="FOI1651" s="69"/>
      <c r="FOJ1651" s="69"/>
      <c r="FOK1651" s="107"/>
      <c r="FOL1651" s="2"/>
      <c r="FOM1651" s="15"/>
      <c r="FON1651" s="15"/>
      <c r="FOO1651" s="80"/>
      <c r="FOP1651" s="52"/>
      <c r="FOQ1651" s="69"/>
      <c r="FOR1651" s="69"/>
      <c r="FOS1651" s="69"/>
      <c r="FOT1651" s="107"/>
      <c r="FOU1651" s="2"/>
      <c r="FOV1651" s="15"/>
      <c r="FOW1651" s="15"/>
      <c r="FOX1651" s="80"/>
      <c r="FOY1651" s="52"/>
      <c r="FOZ1651" s="69"/>
      <c r="FPA1651" s="69"/>
      <c r="FPB1651" s="69"/>
      <c r="FPC1651" s="107"/>
      <c r="FPD1651" s="2"/>
      <c r="FPE1651" s="15"/>
      <c r="FPF1651" s="15"/>
      <c r="FPG1651" s="80"/>
      <c r="FPH1651" s="52"/>
      <c r="FPI1651" s="69"/>
      <c r="FPJ1651" s="69"/>
      <c r="FPK1651" s="69"/>
      <c r="FPL1651" s="107"/>
      <c r="FPM1651" s="2"/>
      <c r="FPN1651" s="15"/>
      <c r="FPO1651" s="15"/>
      <c r="FPP1651" s="80"/>
      <c r="FPQ1651" s="52"/>
      <c r="FPR1651" s="69"/>
      <c r="FPS1651" s="69"/>
      <c r="FPT1651" s="69"/>
      <c r="FPU1651" s="107"/>
      <c r="FPV1651" s="2"/>
      <c r="FPW1651" s="15"/>
      <c r="FPX1651" s="15"/>
      <c r="FPY1651" s="80"/>
      <c r="FPZ1651" s="52"/>
      <c r="FQA1651" s="69"/>
      <c r="FQB1651" s="69"/>
      <c r="FQC1651" s="69"/>
      <c r="FQD1651" s="107"/>
      <c r="FQE1651" s="2"/>
      <c r="FQF1651" s="15"/>
      <c r="FQG1651" s="15"/>
      <c r="FQH1651" s="80"/>
      <c r="FQI1651" s="52"/>
      <c r="FQJ1651" s="69"/>
      <c r="FQK1651" s="69"/>
      <c r="FQL1651" s="69"/>
      <c r="FQM1651" s="107"/>
      <c r="FQN1651" s="2"/>
      <c r="FQO1651" s="15"/>
      <c r="FQP1651" s="15"/>
      <c r="FQQ1651" s="80"/>
      <c r="FQR1651" s="52"/>
      <c r="FQS1651" s="69"/>
      <c r="FQT1651" s="69"/>
      <c r="FQU1651" s="69"/>
      <c r="FQV1651" s="107"/>
      <c r="FQW1651" s="2"/>
      <c r="FQX1651" s="15"/>
      <c r="FQY1651" s="15"/>
      <c r="FQZ1651" s="80"/>
      <c r="FRA1651" s="52"/>
      <c r="FRB1651" s="69"/>
      <c r="FRC1651" s="69"/>
      <c r="FRD1651" s="69"/>
      <c r="FRE1651" s="107"/>
      <c r="FRF1651" s="2"/>
      <c r="FRG1651" s="15"/>
      <c r="FRH1651" s="15"/>
      <c r="FRI1651" s="80"/>
      <c r="FRJ1651" s="52"/>
      <c r="FRK1651" s="69"/>
      <c r="FRL1651" s="69"/>
      <c r="FRM1651" s="69"/>
      <c r="FRN1651" s="107"/>
      <c r="FRO1651" s="2"/>
      <c r="FRP1651" s="15"/>
      <c r="FRQ1651" s="15"/>
      <c r="FRR1651" s="80"/>
      <c r="FRS1651" s="52"/>
      <c r="FRT1651" s="69"/>
      <c r="FRU1651" s="69"/>
      <c r="FRV1651" s="69"/>
      <c r="FRW1651" s="107"/>
      <c r="FRX1651" s="2"/>
      <c r="FRY1651" s="15"/>
      <c r="FRZ1651" s="15"/>
      <c r="FSA1651" s="80"/>
      <c r="FSB1651" s="52"/>
      <c r="FSC1651" s="69"/>
      <c r="FSD1651" s="69"/>
      <c r="FSE1651" s="69"/>
      <c r="FSF1651" s="107"/>
      <c r="FSG1651" s="2"/>
      <c r="FSH1651" s="15"/>
      <c r="FSI1651" s="15"/>
      <c r="FSJ1651" s="80"/>
      <c r="FSK1651" s="52"/>
      <c r="FSL1651" s="69"/>
      <c r="FSM1651" s="69"/>
      <c r="FSN1651" s="69"/>
      <c r="FSO1651" s="107"/>
      <c r="FSP1651" s="2"/>
      <c r="FSQ1651" s="15"/>
      <c r="FSR1651" s="15"/>
      <c r="FSS1651" s="80"/>
      <c r="FST1651" s="52"/>
      <c r="FSU1651" s="69"/>
      <c r="FSV1651" s="69"/>
      <c r="FSW1651" s="69"/>
      <c r="FSX1651" s="107"/>
      <c r="FSY1651" s="2"/>
      <c r="FSZ1651" s="15"/>
      <c r="FTA1651" s="15"/>
      <c r="FTB1651" s="80"/>
      <c r="FTC1651" s="52"/>
      <c r="FTD1651" s="69"/>
      <c r="FTE1651" s="69"/>
      <c r="FTF1651" s="69"/>
      <c r="FTG1651" s="107"/>
      <c r="FTH1651" s="2"/>
      <c r="FTI1651" s="15"/>
      <c r="FTJ1651" s="15"/>
      <c r="FTK1651" s="80"/>
      <c r="FTL1651" s="52"/>
      <c r="FTM1651" s="69"/>
      <c r="FTN1651" s="69"/>
      <c r="FTO1651" s="69"/>
      <c r="FTP1651" s="107"/>
      <c r="FTQ1651" s="2"/>
      <c r="FTR1651" s="15"/>
      <c r="FTS1651" s="15"/>
      <c r="FTT1651" s="80"/>
      <c r="FTU1651" s="52"/>
      <c r="FTV1651" s="69"/>
      <c r="FTW1651" s="69"/>
      <c r="FTX1651" s="69"/>
      <c r="FTY1651" s="107"/>
      <c r="FTZ1651" s="2"/>
      <c r="FUA1651" s="15"/>
      <c r="FUB1651" s="15"/>
      <c r="FUC1651" s="80"/>
      <c r="FUD1651" s="52"/>
      <c r="FUE1651" s="69"/>
      <c r="FUF1651" s="69"/>
      <c r="FUG1651" s="69"/>
      <c r="FUH1651" s="107"/>
      <c r="FUI1651" s="2"/>
      <c r="FUJ1651" s="15"/>
      <c r="FUK1651" s="15"/>
      <c r="FUL1651" s="80"/>
      <c r="FUM1651" s="52"/>
      <c r="FUN1651" s="69"/>
      <c r="FUO1651" s="69"/>
      <c r="FUP1651" s="69"/>
      <c r="FUQ1651" s="107"/>
      <c r="FUR1651" s="2"/>
      <c r="FUS1651" s="15"/>
      <c r="FUT1651" s="15"/>
      <c r="FUU1651" s="80"/>
      <c r="FUV1651" s="52"/>
      <c r="FUW1651" s="69"/>
      <c r="FUX1651" s="69"/>
      <c r="FUY1651" s="69"/>
      <c r="FUZ1651" s="107"/>
      <c r="FVA1651" s="2"/>
      <c r="FVB1651" s="15"/>
      <c r="FVC1651" s="15"/>
      <c r="FVD1651" s="80"/>
      <c r="FVE1651" s="52"/>
      <c r="FVF1651" s="69"/>
      <c r="FVG1651" s="69"/>
      <c r="FVH1651" s="69"/>
      <c r="FVI1651" s="107"/>
      <c r="FVJ1651" s="2"/>
      <c r="FVK1651" s="15"/>
      <c r="FVL1651" s="15"/>
      <c r="FVM1651" s="80"/>
      <c r="FVN1651" s="52"/>
      <c r="FVO1651" s="69"/>
      <c r="FVP1651" s="69"/>
      <c r="FVQ1651" s="69"/>
      <c r="FVR1651" s="107"/>
      <c r="FVS1651" s="2"/>
      <c r="FVT1651" s="15"/>
      <c r="FVU1651" s="15"/>
      <c r="FVV1651" s="80"/>
      <c r="FVW1651" s="52"/>
      <c r="FVX1651" s="69"/>
      <c r="FVY1651" s="69"/>
      <c r="FVZ1651" s="69"/>
      <c r="FWA1651" s="107"/>
      <c r="FWB1651" s="2"/>
      <c r="FWC1651" s="15"/>
      <c r="FWD1651" s="15"/>
      <c r="FWE1651" s="80"/>
      <c r="FWF1651" s="52"/>
      <c r="FWG1651" s="69"/>
      <c r="FWH1651" s="69"/>
      <c r="FWI1651" s="69"/>
      <c r="FWJ1651" s="107"/>
      <c r="FWK1651" s="2"/>
      <c r="FWL1651" s="15"/>
      <c r="FWM1651" s="15"/>
      <c r="FWN1651" s="80"/>
      <c r="FWO1651" s="52"/>
      <c r="FWP1651" s="69"/>
      <c r="FWQ1651" s="69"/>
      <c r="FWR1651" s="69"/>
      <c r="FWS1651" s="107"/>
      <c r="FWT1651" s="2"/>
      <c r="FWU1651" s="15"/>
      <c r="FWV1651" s="15"/>
      <c r="FWW1651" s="80"/>
      <c r="FWX1651" s="52"/>
      <c r="FWY1651" s="69"/>
      <c r="FWZ1651" s="69"/>
      <c r="FXA1651" s="69"/>
      <c r="FXB1651" s="107"/>
      <c r="FXC1651" s="2"/>
      <c r="FXD1651" s="15"/>
      <c r="FXE1651" s="15"/>
      <c r="FXF1651" s="80"/>
      <c r="FXG1651" s="52"/>
      <c r="FXH1651" s="69"/>
      <c r="FXI1651" s="69"/>
      <c r="FXJ1651" s="69"/>
      <c r="FXK1651" s="107"/>
      <c r="FXL1651" s="2"/>
      <c r="FXM1651" s="15"/>
      <c r="FXN1651" s="15"/>
      <c r="FXO1651" s="80"/>
      <c r="FXP1651" s="52"/>
      <c r="FXQ1651" s="69"/>
      <c r="FXR1651" s="69"/>
      <c r="FXS1651" s="69"/>
      <c r="FXT1651" s="107"/>
      <c r="FXU1651" s="2"/>
      <c r="FXV1651" s="15"/>
      <c r="FXW1651" s="15"/>
      <c r="FXX1651" s="80"/>
      <c r="FXY1651" s="52"/>
      <c r="FXZ1651" s="69"/>
      <c r="FYA1651" s="69"/>
      <c r="FYB1651" s="69"/>
      <c r="FYC1651" s="107"/>
      <c r="FYD1651" s="2"/>
      <c r="FYE1651" s="15"/>
      <c r="FYF1651" s="15"/>
      <c r="FYG1651" s="80"/>
      <c r="FYH1651" s="52"/>
      <c r="FYI1651" s="69"/>
      <c r="FYJ1651" s="69"/>
      <c r="FYK1651" s="69"/>
      <c r="FYL1651" s="107"/>
      <c r="FYM1651" s="2"/>
      <c r="FYN1651" s="15"/>
      <c r="FYO1651" s="15"/>
      <c r="FYP1651" s="80"/>
      <c r="FYQ1651" s="52"/>
      <c r="FYR1651" s="69"/>
      <c r="FYS1651" s="69"/>
      <c r="FYT1651" s="69"/>
      <c r="FYU1651" s="107"/>
      <c r="FYV1651" s="2"/>
      <c r="FYW1651" s="15"/>
      <c r="FYX1651" s="15"/>
      <c r="FYY1651" s="80"/>
      <c r="FYZ1651" s="52"/>
      <c r="FZA1651" s="69"/>
      <c r="FZB1651" s="69"/>
      <c r="FZC1651" s="69"/>
      <c r="FZD1651" s="107"/>
      <c r="FZE1651" s="2"/>
      <c r="FZF1651" s="15"/>
      <c r="FZG1651" s="15"/>
      <c r="FZH1651" s="80"/>
      <c r="FZI1651" s="52"/>
      <c r="FZJ1651" s="69"/>
      <c r="FZK1651" s="69"/>
      <c r="FZL1651" s="69"/>
      <c r="FZM1651" s="107"/>
      <c r="FZN1651" s="2"/>
      <c r="FZO1651" s="15"/>
      <c r="FZP1651" s="15"/>
      <c r="FZQ1651" s="80"/>
      <c r="FZR1651" s="52"/>
      <c r="FZS1651" s="69"/>
      <c r="FZT1651" s="69"/>
      <c r="FZU1651" s="69"/>
      <c r="FZV1651" s="107"/>
      <c r="FZW1651" s="2"/>
      <c r="FZX1651" s="15"/>
      <c r="FZY1651" s="15"/>
      <c r="FZZ1651" s="80"/>
      <c r="GAA1651" s="52"/>
      <c r="GAB1651" s="69"/>
      <c r="GAC1651" s="69"/>
      <c r="GAD1651" s="69"/>
      <c r="GAE1651" s="107"/>
      <c r="GAF1651" s="2"/>
      <c r="GAG1651" s="15"/>
      <c r="GAH1651" s="15"/>
      <c r="GAI1651" s="80"/>
      <c r="GAJ1651" s="52"/>
      <c r="GAK1651" s="69"/>
      <c r="GAL1651" s="69"/>
      <c r="GAM1651" s="69"/>
      <c r="GAN1651" s="107"/>
      <c r="GAO1651" s="2"/>
      <c r="GAP1651" s="15"/>
      <c r="GAQ1651" s="15"/>
      <c r="GAR1651" s="80"/>
      <c r="GAS1651" s="52"/>
      <c r="GAT1651" s="69"/>
      <c r="GAU1651" s="69"/>
      <c r="GAV1651" s="69"/>
      <c r="GAW1651" s="107"/>
      <c r="GAX1651" s="2"/>
      <c r="GAY1651" s="15"/>
      <c r="GAZ1651" s="15"/>
      <c r="GBA1651" s="80"/>
      <c r="GBB1651" s="52"/>
      <c r="GBC1651" s="69"/>
      <c r="GBD1651" s="69"/>
      <c r="GBE1651" s="69"/>
      <c r="GBF1651" s="107"/>
      <c r="GBG1651" s="2"/>
      <c r="GBH1651" s="15"/>
      <c r="GBI1651" s="15"/>
      <c r="GBJ1651" s="80"/>
      <c r="GBK1651" s="52"/>
      <c r="GBL1651" s="69"/>
      <c r="GBM1651" s="69"/>
      <c r="GBN1651" s="69"/>
      <c r="GBO1651" s="107"/>
      <c r="GBP1651" s="2"/>
      <c r="GBQ1651" s="15"/>
      <c r="GBR1651" s="15"/>
      <c r="GBS1651" s="80"/>
      <c r="GBT1651" s="52"/>
      <c r="GBU1651" s="69"/>
      <c r="GBV1651" s="69"/>
      <c r="GBW1651" s="69"/>
      <c r="GBX1651" s="107"/>
      <c r="GBY1651" s="2"/>
      <c r="GBZ1651" s="15"/>
      <c r="GCA1651" s="15"/>
      <c r="GCB1651" s="80"/>
      <c r="GCC1651" s="52"/>
      <c r="GCD1651" s="69"/>
      <c r="GCE1651" s="69"/>
      <c r="GCF1651" s="69"/>
      <c r="GCG1651" s="107"/>
      <c r="GCH1651" s="2"/>
      <c r="GCI1651" s="15"/>
      <c r="GCJ1651" s="15"/>
      <c r="GCK1651" s="80"/>
      <c r="GCL1651" s="52"/>
      <c r="GCM1651" s="69"/>
      <c r="GCN1651" s="69"/>
      <c r="GCO1651" s="69"/>
      <c r="GCP1651" s="107"/>
      <c r="GCQ1651" s="2"/>
      <c r="GCR1651" s="15"/>
      <c r="GCS1651" s="15"/>
      <c r="GCT1651" s="80"/>
      <c r="GCU1651" s="52"/>
      <c r="GCV1651" s="69"/>
      <c r="GCW1651" s="69"/>
      <c r="GCX1651" s="69"/>
      <c r="GCY1651" s="107"/>
      <c r="GCZ1651" s="2"/>
      <c r="GDA1651" s="15"/>
      <c r="GDB1651" s="15"/>
      <c r="GDC1651" s="80"/>
      <c r="GDD1651" s="52"/>
      <c r="GDE1651" s="69"/>
      <c r="GDF1651" s="69"/>
      <c r="GDG1651" s="69"/>
      <c r="GDH1651" s="107"/>
      <c r="GDI1651" s="2"/>
      <c r="GDJ1651" s="15"/>
      <c r="GDK1651" s="15"/>
      <c r="GDL1651" s="80"/>
      <c r="GDM1651" s="52"/>
      <c r="GDN1651" s="69"/>
      <c r="GDO1651" s="69"/>
      <c r="GDP1651" s="69"/>
      <c r="GDQ1651" s="107"/>
      <c r="GDR1651" s="2"/>
      <c r="GDS1651" s="15"/>
      <c r="GDT1651" s="15"/>
      <c r="GDU1651" s="80"/>
      <c r="GDV1651" s="52"/>
      <c r="GDW1651" s="69"/>
      <c r="GDX1651" s="69"/>
      <c r="GDY1651" s="69"/>
      <c r="GDZ1651" s="107"/>
      <c r="GEA1651" s="2"/>
      <c r="GEB1651" s="15"/>
      <c r="GEC1651" s="15"/>
      <c r="GED1651" s="80"/>
      <c r="GEE1651" s="52"/>
      <c r="GEF1651" s="69"/>
      <c r="GEG1651" s="69"/>
      <c r="GEH1651" s="69"/>
      <c r="GEI1651" s="107"/>
      <c r="GEJ1651" s="2"/>
      <c r="GEK1651" s="15"/>
      <c r="GEL1651" s="15"/>
      <c r="GEM1651" s="80"/>
      <c r="GEN1651" s="52"/>
      <c r="GEO1651" s="69"/>
      <c r="GEP1651" s="69"/>
      <c r="GEQ1651" s="69"/>
      <c r="GER1651" s="107"/>
      <c r="GES1651" s="2"/>
      <c r="GET1651" s="15"/>
      <c r="GEU1651" s="15"/>
      <c r="GEV1651" s="80"/>
      <c r="GEW1651" s="52"/>
      <c r="GEX1651" s="69"/>
      <c r="GEY1651" s="69"/>
      <c r="GEZ1651" s="69"/>
      <c r="GFA1651" s="107"/>
      <c r="GFB1651" s="2"/>
      <c r="GFC1651" s="15"/>
      <c r="GFD1651" s="15"/>
      <c r="GFE1651" s="80"/>
      <c r="GFF1651" s="52"/>
      <c r="GFG1651" s="69"/>
      <c r="GFH1651" s="69"/>
      <c r="GFI1651" s="69"/>
      <c r="GFJ1651" s="107"/>
      <c r="GFK1651" s="2"/>
      <c r="GFL1651" s="15"/>
      <c r="GFM1651" s="15"/>
      <c r="GFN1651" s="80"/>
      <c r="GFO1651" s="52"/>
      <c r="GFP1651" s="69"/>
      <c r="GFQ1651" s="69"/>
      <c r="GFR1651" s="69"/>
      <c r="GFS1651" s="107"/>
      <c r="GFT1651" s="2"/>
      <c r="GFU1651" s="15"/>
      <c r="GFV1651" s="15"/>
      <c r="GFW1651" s="80"/>
      <c r="GFX1651" s="52"/>
      <c r="GFY1651" s="69"/>
      <c r="GFZ1651" s="69"/>
      <c r="GGA1651" s="69"/>
      <c r="GGB1651" s="107"/>
      <c r="GGC1651" s="2"/>
      <c r="GGD1651" s="15"/>
      <c r="GGE1651" s="15"/>
      <c r="GGF1651" s="80"/>
      <c r="GGG1651" s="52"/>
      <c r="GGH1651" s="69"/>
      <c r="GGI1651" s="69"/>
      <c r="GGJ1651" s="69"/>
      <c r="GGK1651" s="107"/>
      <c r="GGL1651" s="2"/>
      <c r="GGM1651" s="15"/>
      <c r="GGN1651" s="15"/>
      <c r="GGO1651" s="80"/>
      <c r="GGP1651" s="52"/>
      <c r="GGQ1651" s="69"/>
      <c r="GGR1651" s="69"/>
      <c r="GGS1651" s="69"/>
      <c r="GGT1651" s="107"/>
      <c r="GGU1651" s="2"/>
      <c r="GGV1651" s="15"/>
      <c r="GGW1651" s="15"/>
      <c r="GGX1651" s="80"/>
      <c r="GGY1651" s="52"/>
      <c r="GGZ1651" s="69"/>
      <c r="GHA1651" s="69"/>
      <c r="GHB1651" s="69"/>
      <c r="GHC1651" s="107"/>
      <c r="GHD1651" s="2"/>
      <c r="GHE1651" s="15"/>
      <c r="GHF1651" s="15"/>
      <c r="GHG1651" s="80"/>
      <c r="GHH1651" s="52"/>
      <c r="GHI1651" s="69"/>
      <c r="GHJ1651" s="69"/>
      <c r="GHK1651" s="69"/>
      <c r="GHL1651" s="107"/>
      <c r="GHM1651" s="2"/>
      <c r="GHN1651" s="15"/>
      <c r="GHO1651" s="15"/>
      <c r="GHP1651" s="80"/>
      <c r="GHQ1651" s="52"/>
      <c r="GHR1651" s="69"/>
      <c r="GHS1651" s="69"/>
      <c r="GHT1651" s="69"/>
      <c r="GHU1651" s="107"/>
      <c r="GHV1651" s="2"/>
      <c r="GHW1651" s="15"/>
      <c r="GHX1651" s="15"/>
      <c r="GHY1651" s="80"/>
      <c r="GHZ1651" s="52"/>
      <c r="GIA1651" s="69"/>
      <c r="GIB1651" s="69"/>
      <c r="GIC1651" s="69"/>
      <c r="GID1651" s="107"/>
      <c r="GIE1651" s="2"/>
      <c r="GIF1651" s="15"/>
      <c r="GIG1651" s="15"/>
      <c r="GIH1651" s="80"/>
      <c r="GII1651" s="52"/>
      <c r="GIJ1651" s="69"/>
      <c r="GIK1651" s="69"/>
      <c r="GIL1651" s="69"/>
      <c r="GIM1651" s="107"/>
      <c r="GIN1651" s="2"/>
      <c r="GIO1651" s="15"/>
      <c r="GIP1651" s="15"/>
      <c r="GIQ1651" s="80"/>
      <c r="GIR1651" s="52"/>
      <c r="GIS1651" s="69"/>
      <c r="GIT1651" s="69"/>
      <c r="GIU1651" s="69"/>
      <c r="GIV1651" s="107"/>
      <c r="GIW1651" s="2"/>
      <c r="GIX1651" s="15"/>
      <c r="GIY1651" s="15"/>
      <c r="GIZ1651" s="80"/>
      <c r="GJA1651" s="52"/>
      <c r="GJB1651" s="69"/>
      <c r="GJC1651" s="69"/>
      <c r="GJD1651" s="69"/>
      <c r="GJE1651" s="107"/>
      <c r="GJF1651" s="2"/>
      <c r="GJG1651" s="15"/>
      <c r="GJH1651" s="15"/>
      <c r="GJI1651" s="80"/>
      <c r="GJJ1651" s="52"/>
      <c r="GJK1651" s="69"/>
      <c r="GJL1651" s="69"/>
      <c r="GJM1651" s="69"/>
      <c r="GJN1651" s="107"/>
      <c r="GJO1651" s="2"/>
      <c r="GJP1651" s="15"/>
      <c r="GJQ1651" s="15"/>
      <c r="GJR1651" s="80"/>
      <c r="GJS1651" s="52"/>
      <c r="GJT1651" s="69"/>
      <c r="GJU1651" s="69"/>
      <c r="GJV1651" s="69"/>
      <c r="GJW1651" s="107"/>
      <c r="GJX1651" s="2"/>
      <c r="GJY1651" s="15"/>
      <c r="GJZ1651" s="15"/>
      <c r="GKA1651" s="80"/>
      <c r="GKB1651" s="52"/>
      <c r="GKC1651" s="69"/>
      <c r="GKD1651" s="69"/>
      <c r="GKE1651" s="69"/>
      <c r="GKF1651" s="107"/>
      <c r="GKG1651" s="2"/>
      <c r="GKH1651" s="15"/>
      <c r="GKI1651" s="15"/>
      <c r="GKJ1651" s="80"/>
      <c r="GKK1651" s="52"/>
      <c r="GKL1651" s="69"/>
      <c r="GKM1651" s="69"/>
      <c r="GKN1651" s="69"/>
      <c r="GKO1651" s="107"/>
      <c r="GKP1651" s="2"/>
      <c r="GKQ1651" s="15"/>
      <c r="GKR1651" s="15"/>
      <c r="GKS1651" s="80"/>
      <c r="GKT1651" s="52"/>
      <c r="GKU1651" s="69"/>
      <c r="GKV1651" s="69"/>
      <c r="GKW1651" s="69"/>
      <c r="GKX1651" s="107"/>
      <c r="GKY1651" s="2"/>
      <c r="GKZ1651" s="15"/>
      <c r="GLA1651" s="15"/>
      <c r="GLB1651" s="80"/>
      <c r="GLC1651" s="52"/>
      <c r="GLD1651" s="69"/>
      <c r="GLE1651" s="69"/>
      <c r="GLF1651" s="69"/>
      <c r="GLG1651" s="107"/>
      <c r="GLH1651" s="2"/>
      <c r="GLI1651" s="15"/>
      <c r="GLJ1651" s="15"/>
      <c r="GLK1651" s="80"/>
      <c r="GLL1651" s="52"/>
      <c r="GLM1651" s="69"/>
      <c r="GLN1651" s="69"/>
      <c r="GLO1651" s="69"/>
      <c r="GLP1651" s="107"/>
      <c r="GLQ1651" s="2"/>
      <c r="GLR1651" s="15"/>
      <c r="GLS1651" s="15"/>
      <c r="GLT1651" s="80"/>
      <c r="GLU1651" s="52"/>
      <c r="GLV1651" s="69"/>
      <c r="GLW1651" s="69"/>
      <c r="GLX1651" s="69"/>
      <c r="GLY1651" s="107"/>
      <c r="GLZ1651" s="2"/>
      <c r="GMA1651" s="15"/>
      <c r="GMB1651" s="15"/>
      <c r="GMC1651" s="80"/>
      <c r="GMD1651" s="52"/>
      <c r="GME1651" s="69"/>
      <c r="GMF1651" s="69"/>
      <c r="GMG1651" s="69"/>
      <c r="GMH1651" s="107"/>
      <c r="GMI1651" s="2"/>
      <c r="GMJ1651" s="15"/>
      <c r="GMK1651" s="15"/>
      <c r="GML1651" s="80"/>
      <c r="GMM1651" s="52"/>
      <c r="GMN1651" s="69"/>
      <c r="GMO1651" s="69"/>
      <c r="GMP1651" s="69"/>
      <c r="GMQ1651" s="107"/>
      <c r="GMR1651" s="2"/>
      <c r="GMS1651" s="15"/>
      <c r="GMT1651" s="15"/>
      <c r="GMU1651" s="80"/>
      <c r="GMV1651" s="52"/>
      <c r="GMW1651" s="69"/>
      <c r="GMX1651" s="69"/>
      <c r="GMY1651" s="69"/>
      <c r="GMZ1651" s="107"/>
      <c r="GNA1651" s="2"/>
      <c r="GNB1651" s="15"/>
      <c r="GNC1651" s="15"/>
      <c r="GND1651" s="80"/>
      <c r="GNE1651" s="52"/>
      <c r="GNF1651" s="69"/>
      <c r="GNG1651" s="69"/>
      <c r="GNH1651" s="69"/>
      <c r="GNI1651" s="107"/>
      <c r="GNJ1651" s="2"/>
      <c r="GNK1651" s="15"/>
      <c r="GNL1651" s="15"/>
      <c r="GNM1651" s="80"/>
      <c r="GNN1651" s="52"/>
      <c r="GNO1651" s="69"/>
      <c r="GNP1651" s="69"/>
      <c r="GNQ1651" s="69"/>
      <c r="GNR1651" s="107"/>
      <c r="GNS1651" s="2"/>
      <c r="GNT1651" s="15"/>
      <c r="GNU1651" s="15"/>
      <c r="GNV1651" s="80"/>
      <c r="GNW1651" s="52"/>
      <c r="GNX1651" s="69"/>
      <c r="GNY1651" s="69"/>
      <c r="GNZ1651" s="69"/>
      <c r="GOA1651" s="107"/>
      <c r="GOB1651" s="2"/>
      <c r="GOC1651" s="15"/>
      <c r="GOD1651" s="15"/>
      <c r="GOE1651" s="80"/>
      <c r="GOF1651" s="52"/>
      <c r="GOG1651" s="69"/>
      <c r="GOH1651" s="69"/>
      <c r="GOI1651" s="69"/>
      <c r="GOJ1651" s="107"/>
      <c r="GOK1651" s="2"/>
      <c r="GOL1651" s="15"/>
      <c r="GOM1651" s="15"/>
      <c r="GON1651" s="80"/>
      <c r="GOO1651" s="52"/>
      <c r="GOP1651" s="69"/>
      <c r="GOQ1651" s="69"/>
      <c r="GOR1651" s="69"/>
      <c r="GOS1651" s="107"/>
      <c r="GOT1651" s="2"/>
      <c r="GOU1651" s="15"/>
      <c r="GOV1651" s="15"/>
      <c r="GOW1651" s="80"/>
      <c r="GOX1651" s="52"/>
      <c r="GOY1651" s="69"/>
      <c r="GOZ1651" s="69"/>
      <c r="GPA1651" s="69"/>
      <c r="GPB1651" s="107"/>
      <c r="GPC1651" s="2"/>
      <c r="GPD1651" s="15"/>
      <c r="GPE1651" s="15"/>
      <c r="GPF1651" s="80"/>
      <c r="GPG1651" s="52"/>
      <c r="GPH1651" s="69"/>
      <c r="GPI1651" s="69"/>
      <c r="GPJ1651" s="69"/>
      <c r="GPK1651" s="107"/>
      <c r="GPL1651" s="2"/>
      <c r="GPM1651" s="15"/>
      <c r="GPN1651" s="15"/>
      <c r="GPO1651" s="80"/>
      <c r="GPP1651" s="52"/>
      <c r="GPQ1651" s="69"/>
      <c r="GPR1651" s="69"/>
      <c r="GPS1651" s="69"/>
      <c r="GPT1651" s="107"/>
      <c r="GPU1651" s="2"/>
      <c r="GPV1651" s="15"/>
      <c r="GPW1651" s="15"/>
      <c r="GPX1651" s="80"/>
      <c r="GPY1651" s="52"/>
      <c r="GPZ1651" s="69"/>
      <c r="GQA1651" s="69"/>
      <c r="GQB1651" s="69"/>
      <c r="GQC1651" s="107"/>
      <c r="GQD1651" s="2"/>
      <c r="GQE1651" s="15"/>
      <c r="GQF1651" s="15"/>
      <c r="GQG1651" s="80"/>
      <c r="GQH1651" s="52"/>
      <c r="GQI1651" s="69"/>
      <c r="GQJ1651" s="69"/>
      <c r="GQK1651" s="69"/>
      <c r="GQL1651" s="107"/>
      <c r="GQM1651" s="2"/>
      <c r="GQN1651" s="15"/>
      <c r="GQO1651" s="15"/>
      <c r="GQP1651" s="80"/>
      <c r="GQQ1651" s="52"/>
      <c r="GQR1651" s="69"/>
      <c r="GQS1651" s="69"/>
      <c r="GQT1651" s="69"/>
      <c r="GQU1651" s="107"/>
      <c r="GQV1651" s="2"/>
      <c r="GQW1651" s="15"/>
      <c r="GQX1651" s="15"/>
      <c r="GQY1651" s="80"/>
      <c r="GQZ1651" s="52"/>
      <c r="GRA1651" s="69"/>
      <c r="GRB1651" s="69"/>
      <c r="GRC1651" s="69"/>
      <c r="GRD1651" s="107"/>
      <c r="GRE1651" s="2"/>
      <c r="GRF1651" s="15"/>
      <c r="GRG1651" s="15"/>
      <c r="GRH1651" s="80"/>
      <c r="GRI1651" s="52"/>
      <c r="GRJ1651" s="69"/>
      <c r="GRK1651" s="69"/>
      <c r="GRL1651" s="69"/>
      <c r="GRM1651" s="107"/>
      <c r="GRN1651" s="2"/>
      <c r="GRO1651" s="15"/>
      <c r="GRP1651" s="15"/>
      <c r="GRQ1651" s="80"/>
      <c r="GRR1651" s="52"/>
      <c r="GRS1651" s="69"/>
      <c r="GRT1651" s="69"/>
      <c r="GRU1651" s="69"/>
      <c r="GRV1651" s="107"/>
      <c r="GRW1651" s="2"/>
      <c r="GRX1651" s="15"/>
      <c r="GRY1651" s="15"/>
      <c r="GRZ1651" s="80"/>
      <c r="GSA1651" s="52"/>
      <c r="GSB1651" s="69"/>
      <c r="GSC1651" s="69"/>
      <c r="GSD1651" s="69"/>
      <c r="GSE1651" s="107"/>
      <c r="GSF1651" s="2"/>
      <c r="GSG1651" s="15"/>
      <c r="GSH1651" s="15"/>
      <c r="GSI1651" s="80"/>
      <c r="GSJ1651" s="52"/>
      <c r="GSK1651" s="69"/>
      <c r="GSL1651" s="69"/>
      <c r="GSM1651" s="69"/>
      <c r="GSN1651" s="107"/>
      <c r="GSO1651" s="2"/>
      <c r="GSP1651" s="15"/>
      <c r="GSQ1651" s="15"/>
      <c r="GSR1651" s="80"/>
      <c r="GSS1651" s="52"/>
      <c r="GST1651" s="69"/>
      <c r="GSU1651" s="69"/>
      <c r="GSV1651" s="69"/>
      <c r="GSW1651" s="107"/>
      <c r="GSX1651" s="2"/>
      <c r="GSY1651" s="15"/>
      <c r="GSZ1651" s="15"/>
      <c r="GTA1651" s="80"/>
      <c r="GTB1651" s="52"/>
      <c r="GTC1651" s="69"/>
      <c r="GTD1651" s="69"/>
      <c r="GTE1651" s="69"/>
      <c r="GTF1651" s="107"/>
      <c r="GTG1651" s="2"/>
      <c r="GTH1651" s="15"/>
      <c r="GTI1651" s="15"/>
      <c r="GTJ1651" s="80"/>
      <c r="GTK1651" s="52"/>
      <c r="GTL1651" s="69"/>
      <c r="GTM1651" s="69"/>
      <c r="GTN1651" s="69"/>
      <c r="GTO1651" s="107"/>
      <c r="GTP1651" s="2"/>
      <c r="GTQ1651" s="15"/>
      <c r="GTR1651" s="15"/>
      <c r="GTS1651" s="80"/>
      <c r="GTT1651" s="52"/>
      <c r="GTU1651" s="69"/>
      <c r="GTV1651" s="69"/>
      <c r="GTW1651" s="69"/>
      <c r="GTX1651" s="107"/>
      <c r="GTY1651" s="2"/>
      <c r="GTZ1651" s="15"/>
      <c r="GUA1651" s="15"/>
      <c r="GUB1651" s="80"/>
      <c r="GUC1651" s="52"/>
      <c r="GUD1651" s="69"/>
      <c r="GUE1651" s="69"/>
      <c r="GUF1651" s="69"/>
      <c r="GUG1651" s="107"/>
      <c r="GUH1651" s="2"/>
      <c r="GUI1651" s="15"/>
      <c r="GUJ1651" s="15"/>
      <c r="GUK1651" s="80"/>
      <c r="GUL1651" s="52"/>
      <c r="GUM1651" s="69"/>
      <c r="GUN1651" s="69"/>
      <c r="GUO1651" s="69"/>
      <c r="GUP1651" s="107"/>
      <c r="GUQ1651" s="2"/>
      <c r="GUR1651" s="15"/>
      <c r="GUS1651" s="15"/>
      <c r="GUT1651" s="80"/>
      <c r="GUU1651" s="52"/>
      <c r="GUV1651" s="69"/>
      <c r="GUW1651" s="69"/>
      <c r="GUX1651" s="69"/>
      <c r="GUY1651" s="107"/>
      <c r="GUZ1651" s="2"/>
      <c r="GVA1651" s="15"/>
      <c r="GVB1651" s="15"/>
      <c r="GVC1651" s="80"/>
      <c r="GVD1651" s="52"/>
      <c r="GVE1651" s="69"/>
      <c r="GVF1651" s="69"/>
      <c r="GVG1651" s="69"/>
      <c r="GVH1651" s="107"/>
      <c r="GVI1651" s="2"/>
      <c r="GVJ1651" s="15"/>
      <c r="GVK1651" s="15"/>
      <c r="GVL1651" s="80"/>
      <c r="GVM1651" s="52"/>
      <c r="GVN1651" s="69"/>
      <c r="GVO1651" s="69"/>
      <c r="GVP1651" s="69"/>
      <c r="GVQ1651" s="107"/>
      <c r="GVR1651" s="2"/>
      <c r="GVS1651" s="15"/>
      <c r="GVT1651" s="15"/>
      <c r="GVU1651" s="80"/>
      <c r="GVV1651" s="52"/>
      <c r="GVW1651" s="69"/>
      <c r="GVX1651" s="69"/>
      <c r="GVY1651" s="69"/>
      <c r="GVZ1651" s="107"/>
      <c r="GWA1651" s="2"/>
      <c r="GWB1651" s="15"/>
      <c r="GWC1651" s="15"/>
      <c r="GWD1651" s="80"/>
      <c r="GWE1651" s="52"/>
      <c r="GWF1651" s="69"/>
      <c r="GWG1651" s="69"/>
      <c r="GWH1651" s="69"/>
      <c r="GWI1651" s="107"/>
      <c r="GWJ1651" s="2"/>
      <c r="GWK1651" s="15"/>
      <c r="GWL1651" s="15"/>
      <c r="GWM1651" s="80"/>
      <c r="GWN1651" s="52"/>
      <c r="GWO1651" s="69"/>
      <c r="GWP1651" s="69"/>
      <c r="GWQ1651" s="69"/>
      <c r="GWR1651" s="107"/>
      <c r="GWS1651" s="2"/>
      <c r="GWT1651" s="15"/>
      <c r="GWU1651" s="15"/>
      <c r="GWV1651" s="80"/>
      <c r="GWW1651" s="52"/>
      <c r="GWX1651" s="69"/>
      <c r="GWY1651" s="69"/>
      <c r="GWZ1651" s="69"/>
      <c r="GXA1651" s="107"/>
      <c r="GXB1651" s="2"/>
      <c r="GXC1651" s="15"/>
      <c r="GXD1651" s="15"/>
      <c r="GXE1651" s="80"/>
      <c r="GXF1651" s="52"/>
      <c r="GXG1651" s="69"/>
      <c r="GXH1651" s="69"/>
      <c r="GXI1651" s="69"/>
      <c r="GXJ1651" s="107"/>
      <c r="GXK1651" s="2"/>
      <c r="GXL1651" s="15"/>
      <c r="GXM1651" s="15"/>
      <c r="GXN1651" s="80"/>
      <c r="GXO1651" s="52"/>
      <c r="GXP1651" s="69"/>
      <c r="GXQ1651" s="69"/>
      <c r="GXR1651" s="69"/>
      <c r="GXS1651" s="107"/>
      <c r="GXT1651" s="2"/>
      <c r="GXU1651" s="15"/>
      <c r="GXV1651" s="15"/>
      <c r="GXW1651" s="80"/>
      <c r="GXX1651" s="52"/>
      <c r="GXY1651" s="69"/>
      <c r="GXZ1651" s="69"/>
      <c r="GYA1651" s="69"/>
      <c r="GYB1651" s="107"/>
      <c r="GYC1651" s="2"/>
      <c r="GYD1651" s="15"/>
      <c r="GYE1651" s="15"/>
      <c r="GYF1651" s="80"/>
      <c r="GYG1651" s="52"/>
      <c r="GYH1651" s="69"/>
      <c r="GYI1651" s="69"/>
      <c r="GYJ1651" s="69"/>
      <c r="GYK1651" s="107"/>
      <c r="GYL1651" s="2"/>
      <c r="GYM1651" s="15"/>
      <c r="GYN1651" s="15"/>
      <c r="GYO1651" s="80"/>
      <c r="GYP1651" s="52"/>
      <c r="GYQ1651" s="69"/>
      <c r="GYR1651" s="69"/>
      <c r="GYS1651" s="69"/>
      <c r="GYT1651" s="107"/>
      <c r="GYU1651" s="2"/>
      <c r="GYV1651" s="15"/>
      <c r="GYW1651" s="15"/>
      <c r="GYX1651" s="80"/>
      <c r="GYY1651" s="52"/>
      <c r="GYZ1651" s="69"/>
      <c r="GZA1651" s="69"/>
      <c r="GZB1651" s="69"/>
      <c r="GZC1651" s="107"/>
      <c r="GZD1651" s="2"/>
      <c r="GZE1651" s="15"/>
      <c r="GZF1651" s="15"/>
      <c r="GZG1651" s="80"/>
      <c r="GZH1651" s="52"/>
      <c r="GZI1651" s="69"/>
      <c r="GZJ1651" s="69"/>
      <c r="GZK1651" s="69"/>
      <c r="GZL1651" s="107"/>
      <c r="GZM1651" s="2"/>
      <c r="GZN1651" s="15"/>
      <c r="GZO1651" s="15"/>
      <c r="GZP1651" s="80"/>
      <c r="GZQ1651" s="52"/>
      <c r="GZR1651" s="69"/>
      <c r="GZS1651" s="69"/>
      <c r="GZT1651" s="69"/>
      <c r="GZU1651" s="107"/>
      <c r="GZV1651" s="2"/>
      <c r="GZW1651" s="15"/>
      <c r="GZX1651" s="15"/>
      <c r="GZY1651" s="80"/>
      <c r="GZZ1651" s="52"/>
      <c r="HAA1651" s="69"/>
      <c r="HAB1651" s="69"/>
      <c r="HAC1651" s="69"/>
      <c r="HAD1651" s="107"/>
      <c r="HAE1651" s="2"/>
      <c r="HAF1651" s="15"/>
      <c r="HAG1651" s="15"/>
      <c r="HAH1651" s="80"/>
      <c r="HAI1651" s="52"/>
      <c r="HAJ1651" s="69"/>
      <c r="HAK1651" s="69"/>
      <c r="HAL1651" s="69"/>
      <c r="HAM1651" s="107"/>
      <c r="HAN1651" s="2"/>
      <c r="HAO1651" s="15"/>
      <c r="HAP1651" s="15"/>
      <c r="HAQ1651" s="80"/>
      <c r="HAR1651" s="52"/>
      <c r="HAS1651" s="69"/>
      <c r="HAT1651" s="69"/>
      <c r="HAU1651" s="69"/>
      <c r="HAV1651" s="107"/>
      <c r="HAW1651" s="2"/>
      <c r="HAX1651" s="15"/>
      <c r="HAY1651" s="15"/>
      <c r="HAZ1651" s="80"/>
      <c r="HBA1651" s="52"/>
      <c r="HBB1651" s="69"/>
      <c r="HBC1651" s="69"/>
      <c r="HBD1651" s="69"/>
      <c r="HBE1651" s="107"/>
      <c r="HBF1651" s="2"/>
      <c r="HBG1651" s="15"/>
      <c r="HBH1651" s="15"/>
      <c r="HBI1651" s="80"/>
      <c r="HBJ1651" s="52"/>
      <c r="HBK1651" s="69"/>
      <c r="HBL1651" s="69"/>
      <c r="HBM1651" s="69"/>
      <c r="HBN1651" s="107"/>
      <c r="HBO1651" s="2"/>
      <c r="HBP1651" s="15"/>
      <c r="HBQ1651" s="15"/>
      <c r="HBR1651" s="80"/>
      <c r="HBS1651" s="52"/>
      <c r="HBT1651" s="69"/>
      <c r="HBU1651" s="69"/>
      <c r="HBV1651" s="69"/>
      <c r="HBW1651" s="107"/>
      <c r="HBX1651" s="2"/>
      <c r="HBY1651" s="15"/>
      <c r="HBZ1651" s="15"/>
      <c r="HCA1651" s="80"/>
      <c r="HCB1651" s="52"/>
      <c r="HCC1651" s="69"/>
      <c r="HCD1651" s="69"/>
      <c r="HCE1651" s="69"/>
      <c r="HCF1651" s="107"/>
      <c r="HCG1651" s="2"/>
      <c r="HCH1651" s="15"/>
      <c r="HCI1651" s="15"/>
      <c r="HCJ1651" s="80"/>
      <c r="HCK1651" s="52"/>
      <c r="HCL1651" s="69"/>
      <c r="HCM1651" s="69"/>
      <c r="HCN1651" s="69"/>
      <c r="HCO1651" s="107"/>
      <c r="HCP1651" s="2"/>
      <c r="HCQ1651" s="15"/>
      <c r="HCR1651" s="15"/>
      <c r="HCS1651" s="80"/>
      <c r="HCT1651" s="52"/>
      <c r="HCU1651" s="69"/>
      <c r="HCV1651" s="69"/>
      <c r="HCW1651" s="69"/>
      <c r="HCX1651" s="107"/>
      <c r="HCY1651" s="2"/>
      <c r="HCZ1651" s="15"/>
      <c r="HDA1651" s="15"/>
      <c r="HDB1651" s="80"/>
      <c r="HDC1651" s="52"/>
      <c r="HDD1651" s="69"/>
      <c r="HDE1651" s="69"/>
      <c r="HDF1651" s="69"/>
      <c r="HDG1651" s="107"/>
      <c r="HDH1651" s="2"/>
      <c r="HDI1651" s="15"/>
      <c r="HDJ1651" s="15"/>
      <c r="HDK1651" s="80"/>
      <c r="HDL1651" s="52"/>
      <c r="HDM1651" s="69"/>
      <c r="HDN1651" s="69"/>
      <c r="HDO1651" s="69"/>
      <c r="HDP1651" s="107"/>
      <c r="HDQ1651" s="2"/>
      <c r="HDR1651" s="15"/>
      <c r="HDS1651" s="15"/>
      <c r="HDT1651" s="80"/>
      <c r="HDU1651" s="52"/>
      <c r="HDV1651" s="69"/>
      <c r="HDW1651" s="69"/>
      <c r="HDX1651" s="69"/>
      <c r="HDY1651" s="107"/>
      <c r="HDZ1651" s="2"/>
      <c r="HEA1651" s="15"/>
      <c r="HEB1651" s="15"/>
      <c r="HEC1651" s="80"/>
      <c r="HED1651" s="52"/>
      <c r="HEE1651" s="69"/>
      <c r="HEF1651" s="69"/>
      <c r="HEG1651" s="69"/>
      <c r="HEH1651" s="107"/>
      <c r="HEI1651" s="2"/>
      <c r="HEJ1651" s="15"/>
      <c r="HEK1651" s="15"/>
      <c r="HEL1651" s="80"/>
      <c r="HEM1651" s="52"/>
      <c r="HEN1651" s="69"/>
      <c r="HEO1651" s="69"/>
      <c r="HEP1651" s="69"/>
      <c r="HEQ1651" s="107"/>
      <c r="HER1651" s="2"/>
      <c r="HES1651" s="15"/>
      <c r="HET1651" s="15"/>
      <c r="HEU1651" s="80"/>
      <c r="HEV1651" s="52"/>
      <c r="HEW1651" s="69"/>
      <c r="HEX1651" s="69"/>
      <c r="HEY1651" s="69"/>
      <c r="HEZ1651" s="107"/>
      <c r="HFA1651" s="2"/>
      <c r="HFB1651" s="15"/>
      <c r="HFC1651" s="15"/>
      <c r="HFD1651" s="80"/>
      <c r="HFE1651" s="52"/>
      <c r="HFF1651" s="69"/>
      <c r="HFG1651" s="69"/>
      <c r="HFH1651" s="69"/>
      <c r="HFI1651" s="107"/>
      <c r="HFJ1651" s="2"/>
      <c r="HFK1651" s="15"/>
      <c r="HFL1651" s="15"/>
      <c r="HFM1651" s="80"/>
      <c r="HFN1651" s="52"/>
      <c r="HFO1651" s="69"/>
      <c r="HFP1651" s="69"/>
      <c r="HFQ1651" s="69"/>
      <c r="HFR1651" s="107"/>
      <c r="HFS1651" s="2"/>
      <c r="HFT1651" s="15"/>
      <c r="HFU1651" s="15"/>
      <c r="HFV1651" s="80"/>
      <c r="HFW1651" s="52"/>
      <c r="HFX1651" s="69"/>
      <c r="HFY1651" s="69"/>
      <c r="HFZ1651" s="69"/>
      <c r="HGA1651" s="107"/>
      <c r="HGB1651" s="2"/>
      <c r="HGC1651" s="15"/>
      <c r="HGD1651" s="15"/>
      <c r="HGE1651" s="80"/>
      <c r="HGF1651" s="52"/>
      <c r="HGG1651" s="69"/>
      <c r="HGH1651" s="69"/>
      <c r="HGI1651" s="69"/>
      <c r="HGJ1651" s="107"/>
      <c r="HGK1651" s="2"/>
      <c r="HGL1651" s="15"/>
      <c r="HGM1651" s="15"/>
      <c r="HGN1651" s="80"/>
      <c r="HGO1651" s="52"/>
      <c r="HGP1651" s="69"/>
      <c r="HGQ1651" s="69"/>
      <c r="HGR1651" s="69"/>
      <c r="HGS1651" s="107"/>
      <c r="HGT1651" s="2"/>
      <c r="HGU1651" s="15"/>
      <c r="HGV1651" s="15"/>
      <c r="HGW1651" s="80"/>
      <c r="HGX1651" s="52"/>
      <c r="HGY1651" s="69"/>
      <c r="HGZ1651" s="69"/>
      <c r="HHA1651" s="69"/>
      <c r="HHB1651" s="107"/>
      <c r="HHC1651" s="2"/>
      <c r="HHD1651" s="15"/>
      <c r="HHE1651" s="15"/>
      <c r="HHF1651" s="80"/>
      <c r="HHG1651" s="52"/>
      <c r="HHH1651" s="69"/>
      <c r="HHI1651" s="69"/>
      <c r="HHJ1651" s="69"/>
      <c r="HHK1651" s="107"/>
      <c r="HHL1651" s="2"/>
      <c r="HHM1651" s="15"/>
      <c r="HHN1651" s="15"/>
      <c r="HHO1651" s="80"/>
      <c r="HHP1651" s="52"/>
      <c r="HHQ1651" s="69"/>
      <c r="HHR1651" s="69"/>
      <c r="HHS1651" s="69"/>
      <c r="HHT1651" s="107"/>
      <c r="HHU1651" s="2"/>
      <c r="HHV1651" s="15"/>
      <c r="HHW1651" s="15"/>
      <c r="HHX1651" s="80"/>
      <c r="HHY1651" s="52"/>
      <c r="HHZ1651" s="69"/>
      <c r="HIA1651" s="69"/>
      <c r="HIB1651" s="69"/>
      <c r="HIC1651" s="107"/>
      <c r="HID1651" s="2"/>
      <c r="HIE1651" s="15"/>
      <c r="HIF1651" s="15"/>
      <c r="HIG1651" s="80"/>
      <c r="HIH1651" s="52"/>
      <c r="HII1651" s="69"/>
      <c r="HIJ1651" s="69"/>
      <c r="HIK1651" s="69"/>
      <c r="HIL1651" s="107"/>
      <c r="HIM1651" s="2"/>
      <c r="HIN1651" s="15"/>
      <c r="HIO1651" s="15"/>
      <c r="HIP1651" s="80"/>
      <c r="HIQ1651" s="52"/>
      <c r="HIR1651" s="69"/>
      <c r="HIS1651" s="69"/>
      <c r="HIT1651" s="69"/>
      <c r="HIU1651" s="107"/>
      <c r="HIV1651" s="2"/>
      <c r="HIW1651" s="15"/>
      <c r="HIX1651" s="15"/>
      <c r="HIY1651" s="80"/>
      <c r="HIZ1651" s="52"/>
      <c r="HJA1651" s="69"/>
      <c r="HJB1651" s="69"/>
      <c r="HJC1651" s="69"/>
      <c r="HJD1651" s="107"/>
      <c r="HJE1651" s="2"/>
      <c r="HJF1651" s="15"/>
      <c r="HJG1651" s="15"/>
      <c r="HJH1651" s="80"/>
      <c r="HJI1651" s="52"/>
      <c r="HJJ1651" s="69"/>
      <c r="HJK1651" s="69"/>
      <c r="HJL1651" s="69"/>
      <c r="HJM1651" s="107"/>
      <c r="HJN1651" s="2"/>
      <c r="HJO1651" s="15"/>
      <c r="HJP1651" s="15"/>
      <c r="HJQ1651" s="80"/>
      <c r="HJR1651" s="52"/>
      <c r="HJS1651" s="69"/>
      <c r="HJT1651" s="69"/>
      <c r="HJU1651" s="69"/>
      <c r="HJV1651" s="107"/>
      <c r="HJW1651" s="2"/>
      <c r="HJX1651" s="15"/>
      <c r="HJY1651" s="15"/>
      <c r="HJZ1651" s="80"/>
      <c r="HKA1651" s="52"/>
      <c r="HKB1651" s="69"/>
      <c r="HKC1651" s="69"/>
      <c r="HKD1651" s="69"/>
      <c r="HKE1651" s="107"/>
      <c r="HKF1651" s="2"/>
      <c r="HKG1651" s="15"/>
      <c r="HKH1651" s="15"/>
      <c r="HKI1651" s="80"/>
      <c r="HKJ1651" s="52"/>
      <c r="HKK1651" s="69"/>
      <c r="HKL1651" s="69"/>
      <c r="HKM1651" s="69"/>
      <c r="HKN1651" s="107"/>
      <c r="HKO1651" s="2"/>
      <c r="HKP1651" s="15"/>
      <c r="HKQ1651" s="15"/>
      <c r="HKR1651" s="80"/>
      <c r="HKS1651" s="52"/>
      <c r="HKT1651" s="69"/>
      <c r="HKU1651" s="69"/>
      <c r="HKV1651" s="69"/>
      <c r="HKW1651" s="107"/>
      <c r="HKX1651" s="2"/>
      <c r="HKY1651" s="15"/>
      <c r="HKZ1651" s="15"/>
      <c r="HLA1651" s="80"/>
      <c r="HLB1651" s="52"/>
      <c r="HLC1651" s="69"/>
      <c r="HLD1651" s="69"/>
      <c r="HLE1651" s="69"/>
      <c r="HLF1651" s="107"/>
      <c r="HLG1651" s="2"/>
      <c r="HLH1651" s="15"/>
      <c r="HLI1651" s="15"/>
      <c r="HLJ1651" s="80"/>
      <c r="HLK1651" s="52"/>
      <c r="HLL1651" s="69"/>
      <c r="HLM1651" s="69"/>
      <c r="HLN1651" s="69"/>
      <c r="HLO1651" s="107"/>
      <c r="HLP1651" s="2"/>
      <c r="HLQ1651" s="15"/>
      <c r="HLR1651" s="15"/>
      <c r="HLS1651" s="80"/>
      <c r="HLT1651" s="52"/>
      <c r="HLU1651" s="69"/>
      <c r="HLV1651" s="69"/>
      <c r="HLW1651" s="69"/>
      <c r="HLX1651" s="107"/>
      <c r="HLY1651" s="2"/>
      <c r="HLZ1651" s="15"/>
      <c r="HMA1651" s="15"/>
      <c r="HMB1651" s="80"/>
      <c r="HMC1651" s="52"/>
      <c r="HMD1651" s="69"/>
      <c r="HME1651" s="69"/>
      <c r="HMF1651" s="69"/>
      <c r="HMG1651" s="107"/>
      <c r="HMH1651" s="2"/>
      <c r="HMI1651" s="15"/>
      <c r="HMJ1651" s="15"/>
      <c r="HMK1651" s="80"/>
      <c r="HML1651" s="52"/>
      <c r="HMM1651" s="69"/>
      <c r="HMN1651" s="69"/>
      <c r="HMO1651" s="69"/>
      <c r="HMP1651" s="107"/>
      <c r="HMQ1651" s="2"/>
      <c r="HMR1651" s="15"/>
      <c r="HMS1651" s="15"/>
      <c r="HMT1651" s="80"/>
      <c r="HMU1651" s="52"/>
      <c r="HMV1651" s="69"/>
      <c r="HMW1651" s="69"/>
      <c r="HMX1651" s="69"/>
      <c r="HMY1651" s="107"/>
      <c r="HMZ1651" s="2"/>
      <c r="HNA1651" s="15"/>
      <c r="HNB1651" s="15"/>
      <c r="HNC1651" s="80"/>
      <c r="HND1651" s="52"/>
      <c r="HNE1651" s="69"/>
      <c r="HNF1651" s="69"/>
      <c r="HNG1651" s="69"/>
      <c r="HNH1651" s="107"/>
      <c r="HNI1651" s="2"/>
      <c r="HNJ1651" s="15"/>
      <c r="HNK1651" s="15"/>
      <c r="HNL1651" s="80"/>
      <c r="HNM1651" s="52"/>
      <c r="HNN1651" s="69"/>
      <c r="HNO1651" s="69"/>
      <c r="HNP1651" s="69"/>
      <c r="HNQ1651" s="107"/>
      <c r="HNR1651" s="2"/>
      <c r="HNS1651" s="15"/>
      <c r="HNT1651" s="15"/>
      <c r="HNU1651" s="80"/>
      <c r="HNV1651" s="52"/>
      <c r="HNW1651" s="69"/>
      <c r="HNX1651" s="69"/>
      <c r="HNY1651" s="69"/>
      <c r="HNZ1651" s="107"/>
      <c r="HOA1651" s="2"/>
      <c r="HOB1651" s="15"/>
      <c r="HOC1651" s="15"/>
      <c r="HOD1651" s="80"/>
      <c r="HOE1651" s="52"/>
      <c r="HOF1651" s="69"/>
      <c r="HOG1651" s="69"/>
      <c r="HOH1651" s="69"/>
      <c r="HOI1651" s="107"/>
      <c r="HOJ1651" s="2"/>
      <c r="HOK1651" s="15"/>
      <c r="HOL1651" s="15"/>
      <c r="HOM1651" s="80"/>
      <c r="HON1651" s="52"/>
      <c r="HOO1651" s="69"/>
      <c r="HOP1651" s="69"/>
      <c r="HOQ1651" s="69"/>
      <c r="HOR1651" s="107"/>
      <c r="HOS1651" s="2"/>
      <c r="HOT1651" s="15"/>
      <c r="HOU1651" s="15"/>
      <c r="HOV1651" s="80"/>
      <c r="HOW1651" s="52"/>
      <c r="HOX1651" s="69"/>
      <c r="HOY1651" s="69"/>
      <c r="HOZ1651" s="69"/>
      <c r="HPA1651" s="107"/>
      <c r="HPB1651" s="2"/>
      <c r="HPC1651" s="15"/>
      <c r="HPD1651" s="15"/>
      <c r="HPE1651" s="80"/>
      <c r="HPF1651" s="52"/>
      <c r="HPG1651" s="69"/>
      <c r="HPH1651" s="69"/>
      <c r="HPI1651" s="69"/>
      <c r="HPJ1651" s="107"/>
      <c r="HPK1651" s="2"/>
      <c r="HPL1651" s="15"/>
      <c r="HPM1651" s="15"/>
      <c r="HPN1651" s="80"/>
      <c r="HPO1651" s="52"/>
      <c r="HPP1651" s="69"/>
      <c r="HPQ1651" s="69"/>
      <c r="HPR1651" s="69"/>
      <c r="HPS1651" s="107"/>
      <c r="HPT1651" s="2"/>
      <c r="HPU1651" s="15"/>
      <c r="HPV1651" s="15"/>
      <c r="HPW1651" s="80"/>
      <c r="HPX1651" s="52"/>
      <c r="HPY1651" s="69"/>
      <c r="HPZ1651" s="69"/>
      <c r="HQA1651" s="69"/>
      <c r="HQB1651" s="107"/>
      <c r="HQC1651" s="2"/>
      <c r="HQD1651" s="15"/>
      <c r="HQE1651" s="15"/>
      <c r="HQF1651" s="80"/>
      <c r="HQG1651" s="52"/>
      <c r="HQH1651" s="69"/>
      <c r="HQI1651" s="69"/>
      <c r="HQJ1651" s="69"/>
      <c r="HQK1651" s="107"/>
      <c r="HQL1651" s="2"/>
      <c r="HQM1651" s="15"/>
      <c r="HQN1651" s="15"/>
      <c r="HQO1651" s="80"/>
      <c r="HQP1651" s="52"/>
      <c r="HQQ1651" s="69"/>
      <c r="HQR1651" s="69"/>
      <c r="HQS1651" s="69"/>
      <c r="HQT1651" s="107"/>
      <c r="HQU1651" s="2"/>
      <c r="HQV1651" s="15"/>
      <c r="HQW1651" s="15"/>
      <c r="HQX1651" s="80"/>
      <c r="HQY1651" s="52"/>
      <c r="HQZ1651" s="69"/>
      <c r="HRA1651" s="69"/>
      <c r="HRB1651" s="69"/>
      <c r="HRC1651" s="107"/>
      <c r="HRD1651" s="2"/>
      <c r="HRE1651" s="15"/>
      <c r="HRF1651" s="15"/>
      <c r="HRG1651" s="80"/>
      <c r="HRH1651" s="52"/>
      <c r="HRI1651" s="69"/>
      <c r="HRJ1651" s="69"/>
      <c r="HRK1651" s="69"/>
      <c r="HRL1651" s="107"/>
      <c r="HRM1651" s="2"/>
      <c r="HRN1651" s="15"/>
      <c r="HRO1651" s="15"/>
      <c r="HRP1651" s="80"/>
      <c r="HRQ1651" s="52"/>
      <c r="HRR1651" s="69"/>
      <c r="HRS1651" s="69"/>
      <c r="HRT1651" s="69"/>
      <c r="HRU1651" s="107"/>
      <c r="HRV1651" s="2"/>
      <c r="HRW1651" s="15"/>
      <c r="HRX1651" s="15"/>
      <c r="HRY1651" s="80"/>
      <c r="HRZ1651" s="52"/>
      <c r="HSA1651" s="69"/>
      <c r="HSB1651" s="69"/>
      <c r="HSC1651" s="69"/>
      <c r="HSD1651" s="107"/>
      <c r="HSE1651" s="2"/>
      <c r="HSF1651" s="15"/>
      <c r="HSG1651" s="15"/>
      <c r="HSH1651" s="80"/>
      <c r="HSI1651" s="52"/>
      <c r="HSJ1651" s="69"/>
      <c r="HSK1651" s="69"/>
      <c r="HSL1651" s="69"/>
      <c r="HSM1651" s="107"/>
      <c r="HSN1651" s="2"/>
      <c r="HSO1651" s="15"/>
      <c r="HSP1651" s="15"/>
      <c r="HSQ1651" s="80"/>
      <c r="HSR1651" s="52"/>
      <c r="HSS1651" s="69"/>
      <c r="HST1651" s="69"/>
      <c r="HSU1651" s="69"/>
      <c r="HSV1651" s="107"/>
      <c r="HSW1651" s="2"/>
      <c r="HSX1651" s="15"/>
      <c r="HSY1651" s="15"/>
      <c r="HSZ1651" s="80"/>
      <c r="HTA1651" s="52"/>
      <c r="HTB1651" s="69"/>
      <c r="HTC1651" s="69"/>
      <c r="HTD1651" s="69"/>
      <c r="HTE1651" s="107"/>
      <c r="HTF1651" s="2"/>
      <c r="HTG1651" s="15"/>
      <c r="HTH1651" s="15"/>
      <c r="HTI1651" s="80"/>
      <c r="HTJ1651" s="52"/>
      <c r="HTK1651" s="69"/>
      <c r="HTL1651" s="69"/>
      <c r="HTM1651" s="69"/>
      <c r="HTN1651" s="107"/>
      <c r="HTO1651" s="2"/>
      <c r="HTP1651" s="15"/>
      <c r="HTQ1651" s="15"/>
      <c r="HTR1651" s="80"/>
      <c r="HTS1651" s="52"/>
      <c r="HTT1651" s="69"/>
      <c r="HTU1651" s="69"/>
      <c r="HTV1651" s="69"/>
      <c r="HTW1651" s="107"/>
      <c r="HTX1651" s="2"/>
      <c r="HTY1651" s="15"/>
      <c r="HTZ1651" s="15"/>
      <c r="HUA1651" s="80"/>
      <c r="HUB1651" s="52"/>
      <c r="HUC1651" s="69"/>
      <c r="HUD1651" s="69"/>
      <c r="HUE1651" s="69"/>
      <c r="HUF1651" s="107"/>
      <c r="HUG1651" s="2"/>
      <c r="HUH1651" s="15"/>
      <c r="HUI1651" s="15"/>
      <c r="HUJ1651" s="80"/>
      <c r="HUK1651" s="52"/>
      <c r="HUL1651" s="69"/>
      <c r="HUM1651" s="69"/>
      <c r="HUN1651" s="69"/>
      <c r="HUO1651" s="107"/>
      <c r="HUP1651" s="2"/>
      <c r="HUQ1651" s="15"/>
      <c r="HUR1651" s="15"/>
      <c r="HUS1651" s="80"/>
      <c r="HUT1651" s="52"/>
      <c r="HUU1651" s="69"/>
      <c r="HUV1651" s="69"/>
      <c r="HUW1651" s="69"/>
      <c r="HUX1651" s="107"/>
      <c r="HUY1651" s="2"/>
      <c r="HUZ1651" s="15"/>
      <c r="HVA1651" s="15"/>
      <c r="HVB1651" s="80"/>
      <c r="HVC1651" s="52"/>
      <c r="HVD1651" s="69"/>
      <c r="HVE1651" s="69"/>
      <c r="HVF1651" s="69"/>
      <c r="HVG1651" s="107"/>
      <c r="HVH1651" s="2"/>
      <c r="HVI1651" s="15"/>
      <c r="HVJ1651" s="15"/>
      <c r="HVK1651" s="80"/>
      <c r="HVL1651" s="52"/>
      <c r="HVM1651" s="69"/>
      <c r="HVN1651" s="69"/>
      <c r="HVO1651" s="69"/>
      <c r="HVP1651" s="107"/>
      <c r="HVQ1651" s="2"/>
      <c r="HVR1651" s="15"/>
      <c r="HVS1651" s="15"/>
      <c r="HVT1651" s="80"/>
      <c r="HVU1651" s="52"/>
      <c r="HVV1651" s="69"/>
      <c r="HVW1651" s="69"/>
      <c r="HVX1651" s="69"/>
      <c r="HVY1651" s="107"/>
      <c r="HVZ1651" s="2"/>
      <c r="HWA1651" s="15"/>
      <c r="HWB1651" s="15"/>
      <c r="HWC1651" s="80"/>
      <c r="HWD1651" s="52"/>
      <c r="HWE1651" s="69"/>
      <c r="HWF1651" s="69"/>
      <c r="HWG1651" s="69"/>
      <c r="HWH1651" s="107"/>
      <c r="HWI1651" s="2"/>
      <c r="HWJ1651" s="15"/>
      <c r="HWK1651" s="15"/>
      <c r="HWL1651" s="80"/>
      <c r="HWM1651" s="52"/>
      <c r="HWN1651" s="69"/>
      <c r="HWO1651" s="69"/>
      <c r="HWP1651" s="69"/>
      <c r="HWQ1651" s="107"/>
      <c r="HWR1651" s="2"/>
      <c r="HWS1651" s="15"/>
      <c r="HWT1651" s="15"/>
      <c r="HWU1651" s="80"/>
      <c r="HWV1651" s="52"/>
      <c r="HWW1651" s="69"/>
      <c r="HWX1651" s="69"/>
      <c r="HWY1651" s="69"/>
      <c r="HWZ1651" s="107"/>
      <c r="HXA1651" s="2"/>
      <c r="HXB1651" s="15"/>
      <c r="HXC1651" s="15"/>
      <c r="HXD1651" s="80"/>
      <c r="HXE1651" s="52"/>
      <c r="HXF1651" s="69"/>
      <c r="HXG1651" s="69"/>
      <c r="HXH1651" s="69"/>
      <c r="HXI1651" s="107"/>
      <c r="HXJ1651" s="2"/>
      <c r="HXK1651" s="15"/>
      <c r="HXL1651" s="15"/>
      <c r="HXM1651" s="80"/>
      <c r="HXN1651" s="52"/>
      <c r="HXO1651" s="69"/>
      <c r="HXP1651" s="69"/>
      <c r="HXQ1651" s="69"/>
      <c r="HXR1651" s="107"/>
      <c r="HXS1651" s="2"/>
      <c r="HXT1651" s="15"/>
      <c r="HXU1651" s="15"/>
      <c r="HXV1651" s="80"/>
      <c r="HXW1651" s="52"/>
      <c r="HXX1651" s="69"/>
      <c r="HXY1651" s="69"/>
      <c r="HXZ1651" s="69"/>
      <c r="HYA1651" s="107"/>
      <c r="HYB1651" s="2"/>
      <c r="HYC1651" s="15"/>
      <c r="HYD1651" s="15"/>
      <c r="HYE1651" s="80"/>
      <c r="HYF1651" s="52"/>
      <c r="HYG1651" s="69"/>
      <c r="HYH1651" s="69"/>
      <c r="HYI1651" s="69"/>
      <c r="HYJ1651" s="107"/>
      <c r="HYK1651" s="2"/>
      <c r="HYL1651" s="15"/>
      <c r="HYM1651" s="15"/>
      <c r="HYN1651" s="80"/>
      <c r="HYO1651" s="52"/>
      <c r="HYP1651" s="69"/>
      <c r="HYQ1651" s="69"/>
      <c r="HYR1651" s="69"/>
      <c r="HYS1651" s="107"/>
      <c r="HYT1651" s="2"/>
      <c r="HYU1651" s="15"/>
      <c r="HYV1651" s="15"/>
      <c r="HYW1651" s="80"/>
      <c r="HYX1651" s="52"/>
      <c r="HYY1651" s="69"/>
      <c r="HYZ1651" s="69"/>
      <c r="HZA1651" s="69"/>
      <c r="HZB1651" s="107"/>
      <c r="HZC1651" s="2"/>
      <c r="HZD1651" s="15"/>
      <c r="HZE1651" s="15"/>
      <c r="HZF1651" s="80"/>
      <c r="HZG1651" s="52"/>
      <c r="HZH1651" s="69"/>
      <c r="HZI1651" s="69"/>
      <c r="HZJ1651" s="69"/>
      <c r="HZK1651" s="107"/>
      <c r="HZL1651" s="2"/>
      <c r="HZM1651" s="15"/>
      <c r="HZN1651" s="15"/>
      <c r="HZO1651" s="80"/>
      <c r="HZP1651" s="52"/>
      <c r="HZQ1651" s="69"/>
      <c r="HZR1651" s="69"/>
      <c r="HZS1651" s="69"/>
      <c r="HZT1651" s="107"/>
      <c r="HZU1651" s="2"/>
      <c r="HZV1651" s="15"/>
      <c r="HZW1651" s="15"/>
      <c r="HZX1651" s="80"/>
      <c r="HZY1651" s="52"/>
      <c r="HZZ1651" s="69"/>
      <c r="IAA1651" s="69"/>
      <c r="IAB1651" s="69"/>
      <c r="IAC1651" s="107"/>
      <c r="IAD1651" s="2"/>
      <c r="IAE1651" s="15"/>
      <c r="IAF1651" s="15"/>
      <c r="IAG1651" s="80"/>
      <c r="IAH1651" s="52"/>
      <c r="IAI1651" s="69"/>
      <c r="IAJ1651" s="69"/>
      <c r="IAK1651" s="69"/>
      <c r="IAL1651" s="107"/>
      <c r="IAM1651" s="2"/>
      <c r="IAN1651" s="15"/>
      <c r="IAO1651" s="15"/>
      <c r="IAP1651" s="80"/>
      <c r="IAQ1651" s="52"/>
      <c r="IAR1651" s="69"/>
      <c r="IAS1651" s="69"/>
      <c r="IAT1651" s="69"/>
      <c r="IAU1651" s="107"/>
      <c r="IAV1651" s="2"/>
      <c r="IAW1651" s="15"/>
      <c r="IAX1651" s="15"/>
      <c r="IAY1651" s="80"/>
      <c r="IAZ1651" s="52"/>
      <c r="IBA1651" s="69"/>
      <c r="IBB1651" s="69"/>
      <c r="IBC1651" s="69"/>
      <c r="IBD1651" s="107"/>
      <c r="IBE1651" s="2"/>
      <c r="IBF1651" s="15"/>
      <c r="IBG1651" s="15"/>
      <c r="IBH1651" s="80"/>
      <c r="IBI1651" s="52"/>
      <c r="IBJ1651" s="69"/>
      <c r="IBK1651" s="69"/>
      <c r="IBL1651" s="69"/>
      <c r="IBM1651" s="107"/>
      <c r="IBN1651" s="2"/>
      <c r="IBO1651" s="15"/>
      <c r="IBP1651" s="15"/>
      <c r="IBQ1651" s="80"/>
      <c r="IBR1651" s="52"/>
      <c r="IBS1651" s="69"/>
      <c r="IBT1651" s="69"/>
      <c r="IBU1651" s="69"/>
      <c r="IBV1651" s="107"/>
      <c r="IBW1651" s="2"/>
      <c r="IBX1651" s="15"/>
      <c r="IBY1651" s="15"/>
      <c r="IBZ1651" s="80"/>
      <c r="ICA1651" s="52"/>
      <c r="ICB1651" s="69"/>
      <c r="ICC1651" s="69"/>
      <c r="ICD1651" s="69"/>
      <c r="ICE1651" s="107"/>
      <c r="ICF1651" s="2"/>
      <c r="ICG1651" s="15"/>
      <c r="ICH1651" s="15"/>
      <c r="ICI1651" s="80"/>
      <c r="ICJ1651" s="52"/>
      <c r="ICK1651" s="69"/>
      <c r="ICL1651" s="69"/>
      <c r="ICM1651" s="69"/>
      <c r="ICN1651" s="107"/>
      <c r="ICO1651" s="2"/>
      <c r="ICP1651" s="15"/>
      <c r="ICQ1651" s="15"/>
      <c r="ICR1651" s="80"/>
      <c r="ICS1651" s="52"/>
      <c r="ICT1651" s="69"/>
      <c r="ICU1651" s="69"/>
      <c r="ICV1651" s="69"/>
      <c r="ICW1651" s="107"/>
      <c r="ICX1651" s="2"/>
      <c r="ICY1651" s="15"/>
      <c r="ICZ1651" s="15"/>
      <c r="IDA1651" s="80"/>
      <c r="IDB1651" s="52"/>
      <c r="IDC1651" s="69"/>
      <c r="IDD1651" s="69"/>
      <c r="IDE1651" s="69"/>
      <c r="IDF1651" s="107"/>
      <c r="IDG1651" s="2"/>
      <c r="IDH1651" s="15"/>
      <c r="IDI1651" s="15"/>
      <c r="IDJ1651" s="80"/>
      <c r="IDK1651" s="52"/>
      <c r="IDL1651" s="69"/>
      <c r="IDM1651" s="69"/>
      <c r="IDN1651" s="69"/>
      <c r="IDO1651" s="107"/>
      <c r="IDP1651" s="2"/>
      <c r="IDQ1651" s="15"/>
      <c r="IDR1651" s="15"/>
      <c r="IDS1651" s="80"/>
      <c r="IDT1651" s="52"/>
      <c r="IDU1651" s="69"/>
      <c r="IDV1651" s="69"/>
      <c r="IDW1651" s="69"/>
      <c r="IDX1651" s="107"/>
      <c r="IDY1651" s="2"/>
      <c r="IDZ1651" s="15"/>
      <c r="IEA1651" s="15"/>
      <c r="IEB1651" s="80"/>
      <c r="IEC1651" s="52"/>
      <c r="IED1651" s="69"/>
      <c r="IEE1651" s="69"/>
      <c r="IEF1651" s="69"/>
      <c r="IEG1651" s="107"/>
      <c r="IEH1651" s="2"/>
      <c r="IEI1651" s="15"/>
      <c r="IEJ1651" s="15"/>
      <c r="IEK1651" s="80"/>
      <c r="IEL1651" s="52"/>
      <c r="IEM1651" s="69"/>
      <c r="IEN1651" s="69"/>
      <c r="IEO1651" s="69"/>
      <c r="IEP1651" s="107"/>
      <c r="IEQ1651" s="2"/>
      <c r="IER1651" s="15"/>
      <c r="IES1651" s="15"/>
      <c r="IET1651" s="80"/>
      <c r="IEU1651" s="52"/>
      <c r="IEV1651" s="69"/>
      <c r="IEW1651" s="69"/>
      <c r="IEX1651" s="69"/>
      <c r="IEY1651" s="107"/>
      <c r="IEZ1651" s="2"/>
      <c r="IFA1651" s="15"/>
      <c r="IFB1651" s="15"/>
      <c r="IFC1651" s="80"/>
      <c r="IFD1651" s="52"/>
      <c r="IFE1651" s="69"/>
      <c r="IFF1651" s="69"/>
      <c r="IFG1651" s="69"/>
      <c r="IFH1651" s="107"/>
      <c r="IFI1651" s="2"/>
      <c r="IFJ1651" s="15"/>
      <c r="IFK1651" s="15"/>
      <c r="IFL1651" s="80"/>
      <c r="IFM1651" s="52"/>
      <c r="IFN1651" s="69"/>
      <c r="IFO1651" s="69"/>
      <c r="IFP1651" s="69"/>
      <c r="IFQ1651" s="107"/>
      <c r="IFR1651" s="2"/>
      <c r="IFS1651" s="15"/>
      <c r="IFT1651" s="15"/>
      <c r="IFU1651" s="80"/>
      <c r="IFV1651" s="52"/>
      <c r="IFW1651" s="69"/>
      <c r="IFX1651" s="69"/>
      <c r="IFY1651" s="69"/>
      <c r="IFZ1651" s="107"/>
      <c r="IGA1651" s="2"/>
      <c r="IGB1651" s="15"/>
      <c r="IGC1651" s="15"/>
      <c r="IGD1651" s="80"/>
      <c r="IGE1651" s="52"/>
      <c r="IGF1651" s="69"/>
      <c r="IGG1651" s="69"/>
      <c r="IGH1651" s="69"/>
      <c r="IGI1651" s="107"/>
      <c r="IGJ1651" s="2"/>
      <c r="IGK1651" s="15"/>
      <c r="IGL1651" s="15"/>
      <c r="IGM1651" s="80"/>
      <c r="IGN1651" s="52"/>
      <c r="IGO1651" s="69"/>
      <c r="IGP1651" s="69"/>
      <c r="IGQ1651" s="69"/>
      <c r="IGR1651" s="107"/>
      <c r="IGS1651" s="2"/>
      <c r="IGT1651" s="15"/>
      <c r="IGU1651" s="15"/>
      <c r="IGV1651" s="80"/>
      <c r="IGW1651" s="52"/>
      <c r="IGX1651" s="69"/>
      <c r="IGY1651" s="69"/>
      <c r="IGZ1651" s="69"/>
      <c r="IHA1651" s="107"/>
      <c r="IHB1651" s="2"/>
      <c r="IHC1651" s="15"/>
      <c r="IHD1651" s="15"/>
      <c r="IHE1651" s="80"/>
      <c r="IHF1651" s="52"/>
      <c r="IHG1651" s="69"/>
      <c r="IHH1651" s="69"/>
      <c r="IHI1651" s="69"/>
      <c r="IHJ1651" s="107"/>
      <c r="IHK1651" s="2"/>
      <c r="IHL1651" s="15"/>
      <c r="IHM1651" s="15"/>
      <c r="IHN1651" s="80"/>
      <c r="IHO1651" s="52"/>
      <c r="IHP1651" s="69"/>
      <c r="IHQ1651" s="69"/>
      <c r="IHR1651" s="69"/>
      <c r="IHS1651" s="107"/>
      <c r="IHT1651" s="2"/>
      <c r="IHU1651" s="15"/>
      <c r="IHV1651" s="15"/>
      <c r="IHW1651" s="80"/>
      <c r="IHX1651" s="52"/>
      <c r="IHY1651" s="69"/>
      <c r="IHZ1651" s="69"/>
      <c r="IIA1651" s="69"/>
      <c r="IIB1651" s="107"/>
      <c r="IIC1651" s="2"/>
      <c r="IID1651" s="15"/>
      <c r="IIE1651" s="15"/>
      <c r="IIF1651" s="80"/>
      <c r="IIG1651" s="52"/>
      <c r="IIH1651" s="69"/>
      <c r="III1651" s="69"/>
      <c r="IIJ1651" s="69"/>
      <c r="IIK1651" s="107"/>
      <c r="IIL1651" s="2"/>
      <c r="IIM1651" s="15"/>
      <c r="IIN1651" s="15"/>
      <c r="IIO1651" s="80"/>
      <c r="IIP1651" s="52"/>
      <c r="IIQ1651" s="69"/>
      <c r="IIR1651" s="69"/>
      <c r="IIS1651" s="69"/>
      <c r="IIT1651" s="107"/>
      <c r="IIU1651" s="2"/>
      <c r="IIV1651" s="15"/>
      <c r="IIW1651" s="15"/>
      <c r="IIX1651" s="80"/>
      <c r="IIY1651" s="52"/>
      <c r="IIZ1651" s="69"/>
      <c r="IJA1651" s="69"/>
      <c r="IJB1651" s="69"/>
      <c r="IJC1651" s="107"/>
      <c r="IJD1651" s="2"/>
      <c r="IJE1651" s="15"/>
      <c r="IJF1651" s="15"/>
      <c r="IJG1651" s="80"/>
      <c r="IJH1651" s="52"/>
      <c r="IJI1651" s="69"/>
      <c r="IJJ1651" s="69"/>
      <c r="IJK1651" s="69"/>
      <c r="IJL1651" s="107"/>
      <c r="IJM1651" s="2"/>
      <c r="IJN1651" s="15"/>
      <c r="IJO1651" s="15"/>
      <c r="IJP1651" s="80"/>
      <c r="IJQ1651" s="52"/>
      <c r="IJR1651" s="69"/>
      <c r="IJS1651" s="69"/>
      <c r="IJT1651" s="69"/>
      <c r="IJU1651" s="107"/>
      <c r="IJV1651" s="2"/>
      <c r="IJW1651" s="15"/>
      <c r="IJX1651" s="15"/>
      <c r="IJY1651" s="80"/>
      <c r="IJZ1651" s="52"/>
      <c r="IKA1651" s="69"/>
      <c r="IKB1651" s="69"/>
      <c r="IKC1651" s="69"/>
      <c r="IKD1651" s="107"/>
      <c r="IKE1651" s="2"/>
      <c r="IKF1651" s="15"/>
      <c r="IKG1651" s="15"/>
      <c r="IKH1651" s="80"/>
      <c r="IKI1651" s="52"/>
      <c r="IKJ1651" s="69"/>
      <c r="IKK1651" s="69"/>
      <c r="IKL1651" s="69"/>
      <c r="IKM1651" s="107"/>
      <c r="IKN1651" s="2"/>
      <c r="IKO1651" s="15"/>
      <c r="IKP1651" s="15"/>
      <c r="IKQ1651" s="80"/>
      <c r="IKR1651" s="52"/>
      <c r="IKS1651" s="69"/>
      <c r="IKT1651" s="69"/>
      <c r="IKU1651" s="69"/>
      <c r="IKV1651" s="107"/>
      <c r="IKW1651" s="2"/>
      <c r="IKX1651" s="15"/>
      <c r="IKY1651" s="15"/>
      <c r="IKZ1651" s="80"/>
      <c r="ILA1651" s="52"/>
      <c r="ILB1651" s="69"/>
      <c r="ILC1651" s="69"/>
      <c r="ILD1651" s="69"/>
      <c r="ILE1651" s="107"/>
      <c r="ILF1651" s="2"/>
      <c r="ILG1651" s="15"/>
      <c r="ILH1651" s="15"/>
      <c r="ILI1651" s="80"/>
      <c r="ILJ1651" s="52"/>
      <c r="ILK1651" s="69"/>
      <c r="ILL1651" s="69"/>
      <c r="ILM1651" s="69"/>
      <c r="ILN1651" s="107"/>
      <c r="ILO1651" s="2"/>
      <c r="ILP1651" s="15"/>
      <c r="ILQ1651" s="15"/>
      <c r="ILR1651" s="80"/>
      <c r="ILS1651" s="52"/>
      <c r="ILT1651" s="69"/>
      <c r="ILU1651" s="69"/>
      <c r="ILV1651" s="69"/>
      <c r="ILW1651" s="107"/>
      <c r="ILX1651" s="2"/>
      <c r="ILY1651" s="15"/>
      <c r="ILZ1651" s="15"/>
      <c r="IMA1651" s="80"/>
      <c r="IMB1651" s="52"/>
      <c r="IMC1651" s="69"/>
      <c r="IMD1651" s="69"/>
      <c r="IME1651" s="69"/>
      <c r="IMF1651" s="107"/>
      <c r="IMG1651" s="2"/>
      <c r="IMH1651" s="15"/>
      <c r="IMI1651" s="15"/>
      <c r="IMJ1651" s="80"/>
      <c r="IMK1651" s="52"/>
      <c r="IML1651" s="69"/>
      <c r="IMM1651" s="69"/>
      <c r="IMN1651" s="69"/>
      <c r="IMO1651" s="107"/>
      <c r="IMP1651" s="2"/>
      <c r="IMQ1651" s="15"/>
      <c r="IMR1651" s="15"/>
      <c r="IMS1651" s="80"/>
      <c r="IMT1651" s="52"/>
      <c r="IMU1651" s="69"/>
      <c r="IMV1651" s="69"/>
      <c r="IMW1651" s="69"/>
      <c r="IMX1651" s="107"/>
      <c r="IMY1651" s="2"/>
      <c r="IMZ1651" s="15"/>
      <c r="INA1651" s="15"/>
      <c r="INB1651" s="80"/>
      <c r="INC1651" s="52"/>
      <c r="IND1651" s="69"/>
      <c r="INE1651" s="69"/>
      <c r="INF1651" s="69"/>
      <c r="ING1651" s="107"/>
      <c r="INH1651" s="2"/>
      <c r="INI1651" s="15"/>
      <c r="INJ1651" s="15"/>
      <c r="INK1651" s="80"/>
      <c r="INL1651" s="52"/>
      <c r="INM1651" s="69"/>
      <c r="INN1651" s="69"/>
      <c r="INO1651" s="69"/>
      <c r="INP1651" s="107"/>
      <c r="INQ1651" s="2"/>
      <c r="INR1651" s="15"/>
      <c r="INS1651" s="15"/>
      <c r="INT1651" s="80"/>
      <c r="INU1651" s="52"/>
      <c r="INV1651" s="69"/>
      <c r="INW1651" s="69"/>
      <c r="INX1651" s="69"/>
      <c r="INY1651" s="107"/>
      <c r="INZ1651" s="2"/>
      <c r="IOA1651" s="15"/>
      <c r="IOB1651" s="15"/>
      <c r="IOC1651" s="80"/>
      <c r="IOD1651" s="52"/>
      <c r="IOE1651" s="69"/>
      <c r="IOF1651" s="69"/>
      <c r="IOG1651" s="69"/>
      <c r="IOH1651" s="107"/>
      <c r="IOI1651" s="2"/>
      <c r="IOJ1651" s="15"/>
      <c r="IOK1651" s="15"/>
      <c r="IOL1651" s="80"/>
      <c r="IOM1651" s="52"/>
      <c r="ION1651" s="69"/>
      <c r="IOO1651" s="69"/>
      <c r="IOP1651" s="69"/>
      <c r="IOQ1651" s="107"/>
      <c r="IOR1651" s="2"/>
      <c r="IOS1651" s="15"/>
      <c r="IOT1651" s="15"/>
      <c r="IOU1651" s="80"/>
      <c r="IOV1651" s="52"/>
      <c r="IOW1651" s="69"/>
      <c r="IOX1651" s="69"/>
      <c r="IOY1651" s="69"/>
      <c r="IOZ1651" s="107"/>
      <c r="IPA1651" s="2"/>
      <c r="IPB1651" s="15"/>
      <c r="IPC1651" s="15"/>
      <c r="IPD1651" s="80"/>
      <c r="IPE1651" s="52"/>
      <c r="IPF1651" s="69"/>
      <c r="IPG1651" s="69"/>
      <c r="IPH1651" s="69"/>
      <c r="IPI1651" s="107"/>
      <c r="IPJ1651" s="2"/>
      <c r="IPK1651" s="15"/>
      <c r="IPL1651" s="15"/>
      <c r="IPM1651" s="80"/>
      <c r="IPN1651" s="52"/>
      <c r="IPO1651" s="69"/>
      <c r="IPP1651" s="69"/>
      <c r="IPQ1651" s="69"/>
      <c r="IPR1651" s="107"/>
      <c r="IPS1651" s="2"/>
      <c r="IPT1651" s="15"/>
      <c r="IPU1651" s="15"/>
      <c r="IPV1651" s="80"/>
      <c r="IPW1651" s="52"/>
      <c r="IPX1651" s="69"/>
      <c r="IPY1651" s="69"/>
      <c r="IPZ1651" s="69"/>
      <c r="IQA1651" s="107"/>
      <c r="IQB1651" s="2"/>
      <c r="IQC1651" s="15"/>
      <c r="IQD1651" s="15"/>
      <c r="IQE1651" s="80"/>
      <c r="IQF1651" s="52"/>
      <c r="IQG1651" s="69"/>
      <c r="IQH1651" s="69"/>
      <c r="IQI1651" s="69"/>
      <c r="IQJ1651" s="107"/>
      <c r="IQK1651" s="2"/>
      <c r="IQL1651" s="15"/>
      <c r="IQM1651" s="15"/>
      <c r="IQN1651" s="80"/>
      <c r="IQO1651" s="52"/>
      <c r="IQP1651" s="69"/>
      <c r="IQQ1651" s="69"/>
      <c r="IQR1651" s="69"/>
      <c r="IQS1651" s="107"/>
      <c r="IQT1651" s="2"/>
      <c r="IQU1651" s="15"/>
      <c r="IQV1651" s="15"/>
      <c r="IQW1651" s="80"/>
      <c r="IQX1651" s="52"/>
      <c r="IQY1651" s="69"/>
      <c r="IQZ1651" s="69"/>
      <c r="IRA1651" s="69"/>
      <c r="IRB1651" s="107"/>
      <c r="IRC1651" s="2"/>
      <c r="IRD1651" s="15"/>
      <c r="IRE1651" s="15"/>
      <c r="IRF1651" s="80"/>
      <c r="IRG1651" s="52"/>
      <c r="IRH1651" s="69"/>
      <c r="IRI1651" s="69"/>
      <c r="IRJ1651" s="69"/>
      <c r="IRK1651" s="107"/>
      <c r="IRL1651" s="2"/>
      <c r="IRM1651" s="15"/>
      <c r="IRN1651" s="15"/>
      <c r="IRO1651" s="80"/>
      <c r="IRP1651" s="52"/>
      <c r="IRQ1651" s="69"/>
      <c r="IRR1651" s="69"/>
      <c r="IRS1651" s="69"/>
      <c r="IRT1651" s="107"/>
      <c r="IRU1651" s="2"/>
      <c r="IRV1651" s="15"/>
      <c r="IRW1651" s="15"/>
      <c r="IRX1651" s="80"/>
      <c r="IRY1651" s="52"/>
      <c r="IRZ1651" s="69"/>
      <c r="ISA1651" s="69"/>
      <c r="ISB1651" s="69"/>
      <c r="ISC1651" s="107"/>
      <c r="ISD1651" s="2"/>
      <c r="ISE1651" s="15"/>
      <c r="ISF1651" s="15"/>
      <c r="ISG1651" s="80"/>
      <c r="ISH1651" s="52"/>
      <c r="ISI1651" s="69"/>
      <c r="ISJ1651" s="69"/>
      <c r="ISK1651" s="69"/>
      <c r="ISL1651" s="107"/>
      <c r="ISM1651" s="2"/>
      <c r="ISN1651" s="15"/>
      <c r="ISO1651" s="15"/>
      <c r="ISP1651" s="80"/>
      <c r="ISQ1651" s="52"/>
      <c r="ISR1651" s="69"/>
      <c r="ISS1651" s="69"/>
      <c r="IST1651" s="69"/>
      <c r="ISU1651" s="107"/>
      <c r="ISV1651" s="2"/>
      <c r="ISW1651" s="15"/>
      <c r="ISX1651" s="15"/>
      <c r="ISY1651" s="80"/>
      <c r="ISZ1651" s="52"/>
      <c r="ITA1651" s="69"/>
      <c r="ITB1651" s="69"/>
      <c r="ITC1651" s="69"/>
      <c r="ITD1651" s="107"/>
      <c r="ITE1651" s="2"/>
      <c r="ITF1651" s="15"/>
      <c r="ITG1651" s="15"/>
      <c r="ITH1651" s="80"/>
      <c r="ITI1651" s="52"/>
      <c r="ITJ1651" s="69"/>
      <c r="ITK1651" s="69"/>
      <c r="ITL1651" s="69"/>
      <c r="ITM1651" s="107"/>
      <c r="ITN1651" s="2"/>
      <c r="ITO1651" s="15"/>
      <c r="ITP1651" s="15"/>
      <c r="ITQ1651" s="80"/>
      <c r="ITR1651" s="52"/>
      <c r="ITS1651" s="69"/>
      <c r="ITT1651" s="69"/>
      <c r="ITU1651" s="69"/>
      <c r="ITV1651" s="107"/>
      <c r="ITW1651" s="2"/>
      <c r="ITX1651" s="15"/>
      <c r="ITY1651" s="15"/>
      <c r="ITZ1651" s="80"/>
      <c r="IUA1651" s="52"/>
      <c r="IUB1651" s="69"/>
      <c r="IUC1651" s="69"/>
      <c r="IUD1651" s="69"/>
      <c r="IUE1651" s="107"/>
      <c r="IUF1651" s="2"/>
      <c r="IUG1651" s="15"/>
      <c r="IUH1651" s="15"/>
      <c r="IUI1651" s="80"/>
      <c r="IUJ1651" s="52"/>
      <c r="IUK1651" s="69"/>
      <c r="IUL1651" s="69"/>
      <c r="IUM1651" s="69"/>
      <c r="IUN1651" s="107"/>
      <c r="IUO1651" s="2"/>
      <c r="IUP1651" s="15"/>
      <c r="IUQ1651" s="15"/>
      <c r="IUR1651" s="80"/>
      <c r="IUS1651" s="52"/>
      <c r="IUT1651" s="69"/>
      <c r="IUU1651" s="69"/>
      <c r="IUV1651" s="69"/>
      <c r="IUW1651" s="107"/>
      <c r="IUX1651" s="2"/>
      <c r="IUY1651" s="15"/>
      <c r="IUZ1651" s="15"/>
      <c r="IVA1651" s="80"/>
      <c r="IVB1651" s="52"/>
      <c r="IVC1651" s="69"/>
      <c r="IVD1651" s="69"/>
      <c r="IVE1651" s="69"/>
      <c r="IVF1651" s="107"/>
      <c r="IVG1651" s="2"/>
      <c r="IVH1651" s="15"/>
      <c r="IVI1651" s="15"/>
      <c r="IVJ1651" s="80"/>
      <c r="IVK1651" s="52"/>
      <c r="IVL1651" s="69"/>
      <c r="IVM1651" s="69"/>
      <c r="IVN1651" s="69"/>
      <c r="IVO1651" s="107"/>
      <c r="IVP1651" s="2"/>
      <c r="IVQ1651" s="15"/>
      <c r="IVR1651" s="15"/>
      <c r="IVS1651" s="80"/>
      <c r="IVT1651" s="52"/>
      <c r="IVU1651" s="69"/>
      <c r="IVV1651" s="69"/>
      <c r="IVW1651" s="69"/>
      <c r="IVX1651" s="107"/>
      <c r="IVY1651" s="2"/>
      <c r="IVZ1651" s="15"/>
      <c r="IWA1651" s="15"/>
      <c r="IWB1651" s="80"/>
      <c r="IWC1651" s="52"/>
      <c r="IWD1651" s="69"/>
      <c r="IWE1651" s="69"/>
      <c r="IWF1651" s="69"/>
      <c r="IWG1651" s="107"/>
      <c r="IWH1651" s="2"/>
      <c r="IWI1651" s="15"/>
      <c r="IWJ1651" s="15"/>
      <c r="IWK1651" s="80"/>
      <c r="IWL1651" s="52"/>
      <c r="IWM1651" s="69"/>
      <c r="IWN1651" s="69"/>
      <c r="IWO1651" s="69"/>
      <c r="IWP1651" s="107"/>
      <c r="IWQ1651" s="2"/>
      <c r="IWR1651" s="15"/>
      <c r="IWS1651" s="15"/>
      <c r="IWT1651" s="80"/>
      <c r="IWU1651" s="52"/>
      <c r="IWV1651" s="69"/>
      <c r="IWW1651" s="69"/>
      <c r="IWX1651" s="69"/>
      <c r="IWY1651" s="107"/>
      <c r="IWZ1651" s="2"/>
      <c r="IXA1651" s="15"/>
      <c r="IXB1651" s="15"/>
      <c r="IXC1651" s="80"/>
      <c r="IXD1651" s="52"/>
      <c r="IXE1651" s="69"/>
      <c r="IXF1651" s="69"/>
      <c r="IXG1651" s="69"/>
      <c r="IXH1651" s="107"/>
      <c r="IXI1651" s="2"/>
      <c r="IXJ1651" s="15"/>
      <c r="IXK1651" s="15"/>
      <c r="IXL1651" s="80"/>
      <c r="IXM1651" s="52"/>
      <c r="IXN1651" s="69"/>
      <c r="IXO1651" s="69"/>
      <c r="IXP1651" s="69"/>
      <c r="IXQ1651" s="107"/>
      <c r="IXR1651" s="2"/>
      <c r="IXS1651" s="15"/>
      <c r="IXT1651" s="15"/>
      <c r="IXU1651" s="80"/>
      <c r="IXV1651" s="52"/>
      <c r="IXW1651" s="69"/>
      <c r="IXX1651" s="69"/>
      <c r="IXY1651" s="69"/>
      <c r="IXZ1651" s="107"/>
      <c r="IYA1651" s="2"/>
      <c r="IYB1651" s="15"/>
      <c r="IYC1651" s="15"/>
      <c r="IYD1651" s="80"/>
      <c r="IYE1651" s="52"/>
      <c r="IYF1651" s="69"/>
      <c r="IYG1651" s="69"/>
      <c r="IYH1651" s="69"/>
      <c r="IYI1651" s="107"/>
      <c r="IYJ1651" s="2"/>
      <c r="IYK1651" s="15"/>
      <c r="IYL1651" s="15"/>
      <c r="IYM1651" s="80"/>
      <c r="IYN1651" s="52"/>
      <c r="IYO1651" s="69"/>
      <c r="IYP1651" s="69"/>
      <c r="IYQ1651" s="69"/>
      <c r="IYR1651" s="107"/>
      <c r="IYS1651" s="2"/>
      <c r="IYT1651" s="15"/>
      <c r="IYU1651" s="15"/>
      <c r="IYV1651" s="80"/>
      <c r="IYW1651" s="52"/>
      <c r="IYX1651" s="69"/>
      <c r="IYY1651" s="69"/>
      <c r="IYZ1651" s="69"/>
      <c r="IZA1651" s="107"/>
      <c r="IZB1651" s="2"/>
      <c r="IZC1651" s="15"/>
      <c r="IZD1651" s="15"/>
      <c r="IZE1651" s="80"/>
      <c r="IZF1651" s="52"/>
      <c r="IZG1651" s="69"/>
      <c r="IZH1651" s="69"/>
      <c r="IZI1651" s="69"/>
      <c r="IZJ1651" s="107"/>
      <c r="IZK1651" s="2"/>
      <c r="IZL1651" s="15"/>
      <c r="IZM1651" s="15"/>
      <c r="IZN1651" s="80"/>
      <c r="IZO1651" s="52"/>
      <c r="IZP1651" s="69"/>
      <c r="IZQ1651" s="69"/>
      <c r="IZR1651" s="69"/>
      <c r="IZS1651" s="107"/>
      <c r="IZT1651" s="2"/>
      <c r="IZU1651" s="15"/>
      <c r="IZV1651" s="15"/>
      <c r="IZW1651" s="80"/>
      <c r="IZX1651" s="52"/>
      <c r="IZY1651" s="69"/>
      <c r="IZZ1651" s="69"/>
      <c r="JAA1651" s="69"/>
      <c r="JAB1651" s="107"/>
      <c r="JAC1651" s="2"/>
      <c r="JAD1651" s="15"/>
      <c r="JAE1651" s="15"/>
      <c r="JAF1651" s="80"/>
      <c r="JAG1651" s="52"/>
      <c r="JAH1651" s="69"/>
      <c r="JAI1651" s="69"/>
      <c r="JAJ1651" s="69"/>
      <c r="JAK1651" s="107"/>
      <c r="JAL1651" s="2"/>
      <c r="JAM1651" s="15"/>
      <c r="JAN1651" s="15"/>
      <c r="JAO1651" s="80"/>
      <c r="JAP1651" s="52"/>
      <c r="JAQ1651" s="69"/>
      <c r="JAR1651" s="69"/>
      <c r="JAS1651" s="69"/>
      <c r="JAT1651" s="107"/>
      <c r="JAU1651" s="2"/>
      <c r="JAV1651" s="15"/>
      <c r="JAW1651" s="15"/>
      <c r="JAX1651" s="80"/>
      <c r="JAY1651" s="52"/>
      <c r="JAZ1651" s="69"/>
      <c r="JBA1651" s="69"/>
      <c r="JBB1651" s="69"/>
      <c r="JBC1651" s="107"/>
      <c r="JBD1651" s="2"/>
      <c r="JBE1651" s="15"/>
      <c r="JBF1651" s="15"/>
      <c r="JBG1651" s="80"/>
      <c r="JBH1651" s="52"/>
      <c r="JBI1651" s="69"/>
      <c r="JBJ1651" s="69"/>
      <c r="JBK1651" s="69"/>
      <c r="JBL1651" s="107"/>
      <c r="JBM1651" s="2"/>
      <c r="JBN1651" s="15"/>
      <c r="JBO1651" s="15"/>
      <c r="JBP1651" s="80"/>
      <c r="JBQ1651" s="52"/>
      <c r="JBR1651" s="69"/>
      <c r="JBS1651" s="69"/>
      <c r="JBT1651" s="69"/>
      <c r="JBU1651" s="107"/>
      <c r="JBV1651" s="2"/>
      <c r="JBW1651" s="15"/>
      <c r="JBX1651" s="15"/>
      <c r="JBY1651" s="80"/>
      <c r="JBZ1651" s="52"/>
      <c r="JCA1651" s="69"/>
      <c r="JCB1651" s="69"/>
      <c r="JCC1651" s="69"/>
      <c r="JCD1651" s="107"/>
      <c r="JCE1651" s="2"/>
      <c r="JCF1651" s="15"/>
      <c r="JCG1651" s="15"/>
      <c r="JCH1651" s="80"/>
      <c r="JCI1651" s="52"/>
      <c r="JCJ1651" s="69"/>
      <c r="JCK1651" s="69"/>
      <c r="JCL1651" s="69"/>
      <c r="JCM1651" s="107"/>
      <c r="JCN1651" s="2"/>
      <c r="JCO1651" s="15"/>
      <c r="JCP1651" s="15"/>
      <c r="JCQ1651" s="80"/>
      <c r="JCR1651" s="52"/>
      <c r="JCS1651" s="69"/>
      <c r="JCT1651" s="69"/>
      <c r="JCU1651" s="69"/>
      <c r="JCV1651" s="107"/>
      <c r="JCW1651" s="2"/>
      <c r="JCX1651" s="15"/>
      <c r="JCY1651" s="15"/>
      <c r="JCZ1651" s="80"/>
      <c r="JDA1651" s="52"/>
      <c r="JDB1651" s="69"/>
      <c r="JDC1651" s="69"/>
      <c r="JDD1651" s="69"/>
      <c r="JDE1651" s="107"/>
      <c r="JDF1651" s="2"/>
      <c r="JDG1651" s="15"/>
      <c r="JDH1651" s="15"/>
      <c r="JDI1651" s="80"/>
      <c r="JDJ1651" s="52"/>
      <c r="JDK1651" s="69"/>
      <c r="JDL1651" s="69"/>
      <c r="JDM1651" s="69"/>
      <c r="JDN1651" s="107"/>
      <c r="JDO1651" s="2"/>
      <c r="JDP1651" s="15"/>
      <c r="JDQ1651" s="15"/>
      <c r="JDR1651" s="80"/>
      <c r="JDS1651" s="52"/>
      <c r="JDT1651" s="69"/>
      <c r="JDU1651" s="69"/>
      <c r="JDV1651" s="69"/>
      <c r="JDW1651" s="107"/>
      <c r="JDX1651" s="2"/>
      <c r="JDY1651" s="15"/>
      <c r="JDZ1651" s="15"/>
      <c r="JEA1651" s="80"/>
      <c r="JEB1651" s="52"/>
      <c r="JEC1651" s="69"/>
      <c r="JED1651" s="69"/>
      <c r="JEE1651" s="69"/>
      <c r="JEF1651" s="107"/>
      <c r="JEG1651" s="2"/>
      <c r="JEH1651" s="15"/>
      <c r="JEI1651" s="15"/>
      <c r="JEJ1651" s="80"/>
      <c r="JEK1651" s="52"/>
      <c r="JEL1651" s="69"/>
      <c r="JEM1651" s="69"/>
      <c r="JEN1651" s="69"/>
      <c r="JEO1651" s="107"/>
      <c r="JEP1651" s="2"/>
      <c r="JEQ1651" s="15"/>
      <c r="JER1651" s="15"/>
      <c r="JES1651" s="80"/>
      <c r="JET1651" s="52"/>
      <c r="JEU1651" s="69"/>
      <c r="JEV1651" s="69"/>
      <c r="JEW1651" s="69"/>
      <c r="JEX1651" s="107"/>
      <c r="JEY1651" s="2"/>
      <c r="JEZ1651" s="15"/>
      <c r="JFA1651" s="15"/>
      <c r="JFB1651" s="80"/>
      <c r="JFC1651" s="52"/>
      <c r="JFD1651" s="69"/>
      <c r="JFE1651" s="69"/>
      <c r="JFF1651" s="69"/>
      <c r="JFG1651" s="107"/>
      <c r="JFH1651" s="2"/>
      <c r="JFI1651" s="15"/>
      <c r="JFJ1651" s="15"/>
      <c r="JFK1651" s="80"/>
      <c r="JFL1651" s="52"/>
      <c r="JFM1651" s="69"/>
      <c r="JFN1651" s="69"/>
      <c r="JFO1651" s="69"/>
      <c r="JFP1651" s="107"/>
      <c r="JFQ1651" s="2"/>
      <c r="JFR1651" s="15"/>
      <c r="JFS1651" s="15"/>
      <c r="JFT1651" s="80"/>
      <c r="JFU1651" s="52"/>
      <c r="JFV1651" s="69"/>
      <c r="JFW1651" s="69"/>
      <c r="JFX1651" s="69"/>
      <c r="JFY1651" s="107"/>
      <c r="JFZ1651" s="2"/>
      <c r="JGA1651" s="15"/>
      <c r="JGB1651" s="15"/>
      <c r="JGC1651" s="80"/>
      <c r="JGD1651" s="52"/>
      <c r="JGE1651" s="69"/>
      <c r="JGF1651" s="69"/>
      <c r="JGG1651" s="69"/>
      <c r="JGH1651" s="107"/>
      <c r="JGI1651" s="2"/>
      <c r="JGJ1651" s="15"/>
      <c r="JGK1651" s="15"/>
      <c r="JGL1651" s="80"/>
      <c r="JGM1651" s="52"/>
      <c r="JGN1651" s="69"/>
      <c r="JGO1651" s="69"/>
      <c r="JGP1651" s="69"/>
      <c r="JGQ1651" s="107"/>
      <c r="JGR1651" s="2"/>
      <c r="JGS1651" s="15"/>
      <c r="JGT1651" s="15"/>
      <c r="JGU1651" s="80"/>
      <c r="JGV1651" s="52"/>
      <c r="JGW1651" s="69"/>
      <c r="JGX1651" s="69"/>
      <c r="JGY1651" s="69"/>
      <c r="JGZ1651" s="107"/>
      <c r="JHA1651" s="2"/>
      <c r="JHB1651" s="15"/>
      <c r="JHC1651" s="15"/>
      <c r="JHD1651" s="80"/>
      <c r="JHE1651" s="52"/>
      <c r="JHF1651" s="69"/>
      <c r="JHG1651" s="69"/>
      <c r="JHH1651" s="69"/>
      <c r="JHI1651" s="107"/>
      <c r="JHJ1651" s="2"/>
      <c r="JHK1651" s="15"/>
      <c r="JHL1651" s="15"/>
      <c r="JHM1651" s="80"/>
      <c r="JHN1651" s="52"/>
      <c r="JHO1651" s="69"/>
      <c r="JHP1651" s="69"/>
      <c r="JHQ1651" s="69"/>
      <c r="JHR1651" s="107"/>
      <c r="JHS1651" s="2"/>
      <c r="JHT1651" s="15"/>
      <c r="JHU1651" s="15"/>
      <c r="JHV1651" s="80"/>
      <c r="JHW1651" s="52"/>
      <c r="JHX1651" s="69"/>
      <c r="JHY1651" s="69"/>
      <c r="JHZ1651" s="69"/>
      <c r="JIA1651" s="107"/>
      <c r="JIB1651" s="2"/>
      <c r="JIC1651" s="15"/>
      <c r="JID1651" s="15"/>
      <c r="JIE1651" s="80"/>
      <c r="JIF1651" s="52"/>
      <c r="JIG1651" s="69"/>
      <c r="JIH1651" s="69"/>
      <c r="JII1651" s="69"/>
      <c r="JIJ1651" s="107"/>
      <c r="JIK1651" s="2"/>
      <c r="JIL1651" s="15"/>
      <c r="JIM1651" s="15"/>
      <c r="JIN1651" s="80"/>
      <c r="JIO1651" s="52"/>
      <c r="JIP1651" s="69"/>
      <c r="JIQ1651" s="69"/>
      <c r="JIR1651" s="69"/>
      <c r="JIS1651" s="107"/>
      <c r="JIT1651" s="2"/>
      <c r="JIU1651" s="15"/>
      <c r="JIV1651" s="15"/>
      <c r="JIW1651" s="80"/>
      <c r="JIX1651" s="52"/>
      <c r="JIY1651" s="69"/>
      <c r="JIZ1651" s="69"/>
      <c r="JJA1651" s="69"/>
      <c r="JJB1651" s="107"/>
      <c r="JJC1651" s="2"/>
      <c r="JJD1651" s="15"/>
      <c r="JJE1651" s="15"/>
      <c r="JJF1651" s="80"/>
      <c r="JJG1651" s="52"/>
      <c r="JJH1651" s="69"/>
      <c r="JJI1651" s="69"/>
      <c r="JJJ1651" s="69"/>
      <c r="JJK1651" s="107"/>
      <c r="JJL1651" s="2"/>
      <c r="JJM1651" s="15"/>
      <c r="JJN1651" s="15"/>
      <c r="JJO1651" s="80"/>
      <c r="JJP1651" s="52"/>
      <c r="JJQ1651" s="69"/>
      <c r="JJR1651" s="69"/>
      <c r="JJS1651" s="69"/>
      <c r="JJT1651" s="107"/>
      <c r="JJU1651" s="2"/>
      <c r="JJV1651" s="15"/>
      <c r="JJW1651" s="15"/>
      <c r="JJX1651" s="80"/>
      <c r="JJY1651" s="52"/>
      <c r="JJZ1651" s="69"/>
      <c r="JKA1651" s="69"/>
      <c r="JKB1651" s="69"/>
      <c r="JKC1651" s="107"/>
      <c r="JKD1651" s="2"/>
      <c r="JKE1651" s="15"/>
      <c r="JKF1651" s="15"/>
      <c r="JKG1651" s="80"/>
      <c r="JKH1651" s="52"/>
      <c r="JKI1651" s="69"/>
      <c r="JKJ1651" s="69"/>
      <c r="JKK1651" s="69"/>
      <c r="JKL1651" s="107"/>
      <c r="JKM1651" s="2"/>
      <c r="JKN1651" s="15"/>
      <c r="JKO1651" s="15"/>
      <c r="JKP1651" s="80"/>
      <c r="JKQ1651" s="52"/>
      <c r="JKR1651" s="69"/>
      <c r="JKS1651" s="69"/>
      <c r="JKT1651" s="69"/>
      <c r="JKU1651" s="107"/>
      <c r="JKV1651" s="2"/>
      <c r="JKW1651" s="15"/>
      <c r="JKX1651" s="15"/>
      <c r="JKY1651" s="80"/>
      <c r="JKZ1651" s="52"/>
      <c r="JLA1651" s="69"/>
      <c r="JLB1651" s="69"/>
      <c r="JLC1651" s="69"/>
      <c r="JLD1651" s="107"/>
      <c r="JLE1651" s="2"/>
      <c r="JLF1651" s="15"/>
      <c r="JLG1651" s="15"/>
      <c r="JLH1651" s="80"/>
      <c r="JLI1651" s="52"/>
      <c r="JLJ1651" s="69"/>
      <c r="JLK1651" s="69"/>
      <c r="JLL1651" s="69"/>
      <c r="JLM1651" s="107"/>
      <c r="JLN1651" s="2"/>
      <c r="JLO1651" s="15"/>
      <c r="JLP1651" s="15"/>
      <c r="JLQ1651" s="80"/>
      <c r="JLR1651" s="52"/>
      <c r="JLS1651" s="69"/>
      <c r="JLT1651" s="69"/>
      <c r="JLU1651" s="69"/>
      <c r="JLV1651" s="107"/>
      <c r="JLW1651" s="2"/>
      <c r="JLX1651" s="15"/>
      <c r="JLY1651" s="15"/>
      <c r="JLZ1651" s="80"/>
      <c r="JMA1651" s="52"/>
      <c r="JMB1651" s="69"/>
      <c r="JMC1651" s="69"/>
      <c r="JMD1651" s="69"/>
      <c r="JME1651" s="107"/>
      <c r="JMF1651" s="2"/>
      <c r="JMG1651" s="15"/>
      <c r="JMH1651" s="15"/>
      <c r="JMI1651" s="80"/>
      <c r="JMJ1651" s="52"/>
      <c r="JMK1651" s="69"/>
      <c r="JML1651" s="69"/>
      <c r="JMM1651" s="69"/>
      <c r="JMN1651" s="107"/>
      <c r="JMO1651" s="2"/>
      <c r="JMP1651" s="15"/>
      <c r="JMQ1651" s="15"/>
      <c r="JMR1651" s="80"/>
      <c r="JMS1651" s="52"/>
      <c r="JMT1651" s="69"/>
      <c r="JMU1651" s="69"/>
      <c r="JMV1651" s="69"/>
      <c r="JMW1651" s="107"/>
      <c r="JMX1651" s="2"/>
      <c r="JMY1651" s="15"/>
      <c r="JMZ1651" s="15"/>
      <c r="JNA1651" s="80"/>
      <c r="JNB1651" s="52"/>
      <c r="JNC1651" s="69"/>
      <c r="JND1651" s="69"/>
      <c r="JNE1651" s="69"/>
      <c r="JNF1651" s="107"/>
      <c r="JNG1651" s="2"/>
      <c r="JNH1651" s="15"/>
      <c r="JNI1651" s="15"/>
      <c r="JNJ1651" s="80"/>
      <c r="JNK1651" s="52"/>
      <c r="JNL1651" s="69"/>
      <c r="JNM1651" s="69"/>
      <c r="JNN1651" s="69"/>
      <c r="JNO1651" s="107"/>
      <c r="JNP1651" s="2"/>
      <c r="JNQ1651" s="15"/>
      <c r="JNR1651" s="15"/>
      <c r="JNS1651" s="80"/>
      <c r="JNT1651" s="52"/>
      <c r="JNU1651" s="69"/>
      <c r="JNV1651" s="69"/>
      <c r="JNW1651" s="69"/>
      <c r="JNX1651" s="107"/>
      <c r="JNY1651" s="2"/>
      <c r="JNZ1651" s="15"/>
      <c r="JOA1651" s="15"/>
      <c r="JOB1651" s="80"/>
      <c r="JOC1651" s="52"/>
      <c r="JOD1651" s="69"/>
      <c r="JOE1651" s="69"/>
      <c r="JOF1651" s="69"/>
      <c r="JOG1651" s="107"/>
      <c r="JOH1651" s="2"/>
      <c r="JOI1651" s="15"/>
      <c r="JOJ1651" s="15"/>
      <c r="JOK1651" s="80"/>
      <c r="JOL1651" s="52"/>
      <c r="JOM1651" s="69"/>
      <c r="JON1651" s="69"/>
      <c r="JOO1651" s="69"/>
      <c r="JOP1651" s="107"/>
      <c r="JOQ1651" s="2"/>
      <c r="JOR1651" s="15"/>
      <c r="JOS1651" s="15"/>
      <c r="JOT1651" s="80"/>
      <c r="JOU1651" s="52"/>
      <c r="JOV1651" s="69"/>
      <c r="JOW1651" s="69"/>
      <c r="JOX1651" s="69"/>
      <c r="JOY1651" s="107"/>
      <c r="JOZ1651" s="2"/>
      <c r="JPA1651" s="15"/>
      <c r="JPB1651" s="15"/>
      <c r="JPC1651" s="80"/>
      <c r="JPD1651" s="52"/>
      <c r="JPE1651" s="69"/>
      <c r="JPF1651" s="69"/>
      <c r="JPG1651" s="69"/>
      <c r="JPH1651" s="107"/>
      <c r="JPI1651" s="2"/>
      <c r="JPJ1651" s="15"/>
      <c r="JPK1651" s="15"/>
      <c r="JPL1651" s="80"/>
      <c r="JPM1651" s="52"/>
      <c r="JPN1651" s="69"/>
      <c r="JPO1651" s="69"/>
      <c r="JPP1651" s="69"/>
      <c r="JPQ1651" s="107"/>
      <c r="JPR1651" s="2"/>
      <c r="JPS1651" s="15"/>
      <c r="JPT1651" s="15"/>
      <c r="JPU1651" s="80"/>
      <c r="JPV1651" s="52"/>
      <c r="JPW1651" s="69"/>
      <c r="JPX1651" s="69"/>
      <c r="JPY1651" s="69"/>
      <c r="JPZ1651" s="107"/>
      <c r="JQA1651" s="2"/>
      <c r="JQB1651" s="15"/>
      <c r="JQC1651" s="15"/>
      <c r="JQD1651" s="80"/>
      <c r="JQE1651" s="52"/>
      <c r="JQF1651" s="69"/>
      <c r="JQG1651" s="69"/>
      <c r="JQH1651" s="69"/>
      <c r="JQI1651" s="107"/>
      <c r="JQJ1651" s="2"/>
      <c r="JQK1651" s="15"/>
      <c r="JQL1651" s="15"/>
      <c r="JQM1651" s="80"/>
      <c r="JQN1651" s="52"/>
      <c r="JQO1651" s="69"/>
      <c r="JQP1651" s="69"/>
      <c r="JQQ1651" s="69"/>
      <c r="JQR1651" s="107"/>
      <c r="JQS1651" s="2"/>
      <c r="JQT1651" s="15"/>
      <c r="JQU1651" s="15"/>
      <c r="JQV1651" s="80"/>
      <c r="JQW1651" s="52"/>
      <c r="JQX1651" s="69"/>
      <c r="JQY1651" s="69"/>
      <c r="JQZ1651" s="69"/>
      <c r="JRA1651" s="107"/>
      <c r="JRB1651" s="2"/>
      <c r="JRC1651" s="15"/>
      <c r="JRD1651" s="15"/>
      <c r="JRE1651" s="80"/>
      <c r="JRF1651" s="52"/>
      <c r="JRG1651" s="69"/>
      <c r="JRH1651" s="69"/>
      <c r="JRI1651" s="69"/>
      <c r="JRJ1651" s="107"/>
      <c r="JRK1651" s="2"/>
      <c r="JRL1651" s="15"/>
      <c r="JRM1651" s="15"/>
      <c r="JRN1651" s="80"/>
      <c r="JRO1651" s="52"/>
      <c r="JRP1651" s="69"/>
      <c r="JRQ1651" s="69"/>
      <c r="JRR1651" s="69"/>
      <c r="JRS1651" s="107"/>
      <c r="JRT1651" s="2"/>
      <c r="JRU1651" s="15"/>
      <c r="JRV1651" s="15"/>
      <c r="JRW1651" s="80"/>
      <c r="JRX1651" s="52"/>
      <c r="JRY1651" s="69"/>
      <c r="JRZ1651" s="69"/>
      <c r="JSA1651" s="69"/>
      <c r="JSB1651" s="107"/>
      <c r="JSC1651" s="2"/>
      <c r="JSD1651" s="15"/>
      <c r="JSE1651" s="15"/>
      <c r="JSF1651" s="80"/>
      <c r="JSG1651" s="52"/>
      <c r="JSH1651" s="69"/>
      <c r="JSI1651" s="69"/>
      <c r="JSJ1651" s="69"/>
      <c r="JSK1651" s="107"/>
      <c r="JSL1651" s="2"/>
      <c r="JSM1651" s="15"/>
      <c r="JSN1651" s="15"/>
      <c r="JSO1651" s="80"/>
      <c r="JSP1651" s="52"/>
      <c r="JSQ1651" s="69"/>
      <c r="JSR1651" s="69"/>
      <c r="JSS1651" s="69"/>
      <c r="JST1651" s="107"/>
      <c r="JSU1651" s="2"/>
      <c r="JSV1651" s="15"/>
      <c r="JSW1651" s="15"/>
      <c r="JSX1651" s="80"/>
      <c r="JSY1651" s="52"/>
      <c r="JSZ1651" s="69"/>
      <c r="JTA1651" s="69"/>
      <c r="JTB1651" s="69"/>
      <c r="JTC1651" s="107"/>
      <c r="JTD1651" s="2"/>
      <c r="JTE1651" s="15"/>
      <c r="JTF1651" s="15"/>
      <c r="JTG1651" s="80"/>
      <c r="JTH1651" s="52"/>
      <c r="JTI1651" s="69"/>
      <c r="JTJ1651" s="69"/>
      <c r="JTK1651" s="69"/>
      <c r="JTL1651" s="107"/>
      <c r="JTM1651" s="2"/>
      <c r="JTN1651" s="15"/>
      <c r="JTO1651" s="15"/>
      <c r="JTP1651" s="80"/>
      <c r="JTQ1651" s="52"/>
      <c r="JTR1651" s="69"/>
      <c r="JTS1651" s="69"/>
      <c r="JTT1651" s="69"/>
      <c r="JTU1651" s="107"/>
      <c r="JTV1651" s="2"/>
      <c r="JTW1651" s="15"/>
      <c r="JTX1651" s="15"/>
      <c r="JTY1651" s="80"/>
      <c r="JTZ1651" s="52"/>
      <c r="JUA1651" s="69"/>
      <c r="JUB1651" s="69"/>
      <c r="JUC1651" s="69"/>
      <c r="JUD1651" s="107"/>
      <c r="JUE1651" s="2"/>
      <c r="JUF1651" s="15"/>
      <c r="JUG1651" s="15"/>
      <c r="JUH1651" s="80"/>
      <c r="JUI1651" s="52"/>
      <c r="JUJ1651" s="69"/>
      <c r="JUK1651" s="69"/>
      <c r="JUL1651" s="69"/>
      <c r="JUM1651" s="107"/>
      <c r="JUN1651" s="2"/>
      <c r="JUO1651" s="15"/>
      <c r="JUP1651" s="15"/>
      <c r="JUQ1651" s="80"/>
      <c r="JUR1651" s="52"/>
      <c r="JUS1651" s="69"/>
      <c r="JUT1651" s="69"/>
      <c r="JUU1651" s="69"/>
      <c r="JUV1651" s="107"/>
      <c r="JUW1651" s="2"/>
      <c r="JUX1651" s="15"/>
      <c r="JUY1651" s="15"/>
      <c r="JUZ1651" s="80"/>
      <c r="JVA1651" s="52"/>
      <c r="JVB1651" s="69"/>
      <c r="JVC1651" s="69"/>
      <c r="JVD1651" s="69"/>
      <c r="JVE1651" s="107"/>
      <c r="JVF1651" s="2"/>
      <c r="JVG1651" s="15"/>
      <c r="JVH1651" s="15"/>
      <c r="JVI1651" s="80"/>
      <c r="JVJ1651" s="52"/>
      <c r="JVK1651" s="69"/>
      <c r="JVL1651" s="69"/>
      <c r="JVM1651" s="69"/>
      <c r="JVN1651" s="107"/>
      <c r="JVO1651" s="2"/>
      <c r="JVP1651" s="15"/>
      <c r="JVQ1651" s="15"/>
      <c r="JVR1651" s="80"/>
      <c r="JVS1651" s="52"/>
      <c r="JVT1651" s="69"/>
      <c r="JVU1651" s="69"/>
      <c r="JVV1651" s="69"/>
      <c r="JVW1651" s="107"/>
      <c r="JVX1651" s="2"/>
      <c r="JVY1651" s="15"/>
      <c r="JVZ1651" s="15"/>
      <c r="JWA1651" s="80"/>
      <c r="JWB1651" s="52"/>
      <c r="JWC1651" s="69"/>
      <c r="JWD1651" s="69"/>
      <c r="JWE1651" s="69"/>
      <c r="JWF1651" s="107"/>
      <c r="JWG1651" s="2"/>
      <c r="JWH1651" s="15"/>
      <c r="JWI1651" s="15"/>
      <c r="JWJ1651" s="80"/>
      <c r="JWK1651" s="52"/>
      <c r="JWL1651" s="69"/>
      <c r="JWM1651" s="69"/>
      <c r="JWN1651" s="69"/>
      <c r="JWO1651" s="107"/>
      <c r="JWP1651" s="2"/>
      <c r="JWQ1651" s="15"/>
      <c r="JWR1651" s="15"/>
      <c r="JWS1651" s="80"/>
      <c r="JWT1651" s="52"/>
      <c r="JWU1651" s="69"/>
      <c r="JWV1651" s="69"/>
      <c r="JWW1651" s="69"/>
      <c r="JWX1651" s="107"/>
      <c r="JWY1651" s="2"/>
      <c r="JWZ1651" s="15"/>
      <c r="JXA1651" s="15"/>
      <c r="JXB1651" s="80"/>
      <c r="JXC1651" s="52"/>
      <c r="JXD1651" s="69"/>
      <c r="JXE1651" s="69"/>
      <c r="JXF1651" s="69"/>
      <c r="JXG1651" s="107"/>
      <c r="JXH1651" s="2"/>
      <c r="JXI1651" s="15"/>
      <c r="JXJ1651" s="15"/>
      <c r="JXK1651" s="80"/>
      <c r="JXL1651" s="52"/>
      <c r="JXM1651" s="69"/>
      <c r="JXN1651" s="69"/>
      <c r="JXO1651" s="69"/>
      <c r="JXP1651" s="107"/>
      <c r="JXQ1651" s="2"/>
      <c r="JXR1651" s="15"/>
      <c r="JXS1651" s="15"/>
      <c r="JXT1651" s="80"/>
      <c r="JXU1651" s="52"/>
      <c r="JXV1651" s="69"/>
      <c r="JXW1651" s="69"/>
      <c r="JXX1651" s="69"/>
      <c r="JXY1651" s="107"/>
      <c r="JXZ1651" s="2"/>
      <c r="JYA1651" s="15"/>
      <c r="JYB1651" s="15"/>
      <c r="JYC1651" s="80"/>
      <c r="JYD1651" s="52"/>
      <c r="JYE1651" s="69"/>
      <c r="JYF1651" s="69"/>
      <c r="JYG1651" s="69"/>
      <c r="JYH1651" s="107"/>
      <c r="JYI1651" s="2"/>
      <c r="JYJ1651" s="15"/>
      <c r="JYK1651" s="15"/>
      <c r="JYL1651" s="80"/>
      <c r="JYM1651" s="52"/>
      <c r="JYN1651" s="69"/>
      <c r="JYO1651" s="69"/>
      <c r="JYP1651" s="69"/>
      <c r="JYQ1651" s="107"/>
      <c r="JYR1651" s="2"/>
      <c r="JYS1651" s="15"/>
      <c r="JYT1651" s="15"/>
      <c r="JYU1651" s="80"/>
      <c r="JYV1651" s="52"/>
      <c r="JYW1651" s="69"/>
      <c r="JYX1651" s="69"/>
      <c r="JYY1651" s="69"/>
      <c r="JYZ1651" s="107"/>
      <c r="JZA1651" s="2"/>
      <c r="JZB1651" s="15"/>
      <c r="JZC1651" s="15"/>
      <c r="JZD1651" s="80"/>
      <c r="JZE1651" s="52"/>
      <c r="JZF1651" s="69"/>
      <c r="JZG1651" s="69"/>
      <c r="JZH1651" s="69"/>
      <c r="JZI1651" s="107"/>
      <c r="JZJ1651" s="2"/>
      <c r="JZK1651" s="15"/>
      <c r="JZL1651" s="15"/>
      <c r="JZM1651" s="80"/>
      <c r="JZN1651" s="52"/>
      <c r="JZO1651" s="69"/>
      <c r="JZP1651" s="69"/>
      <c r="JZQ1651" s="69"/>
      <c r="JZR1651" s="107"/>
      <c r="JZS1651" s="2"/>
      <c r="JZT1651" s="15"/>
      <c r="JZU1651" s="15"/>
      <c r="JZV1651" s="80"/>
      <c r="JZW1651" s="52"/>
      <c r="JZX1651" s="69"/>
      <c r="JZY1651" s="69"/>
      <c r="JZZ1651" s="69"/>
      <c r="KAA1651" s="107"/>
      <c r="KAB1651" s="2"/>
      <c r="KAC1651" s="15"/>
      <c r="KAD1651" s="15"/>
      <c r="KAE1651" s="80"/>
      <c r="KAF1651" s="52"/>
      <c r="KAG1651" s="69"/>
      <c r="KAH1651" s="69"/>
      <c r="KAI1651" s="69"/>
      <c r="KAJ1651" s="107"/>
      <c r="KAK1651" s="2"/>
      <c r="KAL1651" s="15"/>
      <c r="KAM1651" s="15"/>
      <c r="KAN1651" s="80"/>
      <c r="KAO1651" s="52"/>
      <c r="KAP1651" s="69"/>
      <c r="KAQ1651" s="69"/>
      <c r="KAR1651" s="69"/>
      <c r="KAS1651" s="107"/>
      <c r="KAT1651" s="2"/>
      <c r="KAU1651" s="15"/>
      <c r="KAV1651" s="15"/>
      <c r="KAW1651" s="80"/>
      <c r="KAX1651" s="52"/>
      <c r="KAY1651" s="69"/>
      <c r="KAZ1651" s="69"/>
      <c r="KBA1651" s="69"/>
      <c r="KBB1651" s="107"/>
      <c r="KBC1651" s="2"/>
      <c r="KBD1651" s="15"/>
      <c r="KBE1651" s="15"/>
      <c r="KBF1651" s="80"/>
      <c r="KBG1651" s="52"/>
      <c r="KBH1651" s="69"/>
      <c r="KBI1651" s="69"/>
      <c r="KBJ1651" s="69"/>
      <c r="KBK1651" s="107"/>
      <c r="KBL1651" s="2"/>
      <c r="KBM1651" s="15"/>
      <c r="KBN1651" s="15"/>
      <c r="KBO1651" s="80"/>
      <c r="KBP1651" s="52"/>
      <c r="KBQ1651" s="69"/>
      <c r="KBR1651" s="69"/>
      <c r="KBS1651" s="69"/>
      <c r="KBT1651" s="107"/>
      <c r="KBU1651" s="2"/>
      <c r="KBV1651" s="15"/>
      <c r="KBW1651" s="15"/>
      <c r="KBX1651" s="80"/>
      <c r="KBY1651" s="52"/>
      <c r="KBZ1651" s="69"/>
      <c r="KCA1651" s="69"/>
      <c r="KCB1651" s="69"/>
      <c r="KCC1651" s="107"/>
      <c r="KCD1651" s="2"/>
      <c r="KCE1651" s="15"/>
      <c r="KCF1651" s="15"/>
      <c r="KCG1651" s="80"/>
      <c r="KCH1651" s="52"/>
      <c r="KCI1651" s="69"/>
      <c r="KCJ1651" s="69"/>
      <c r="KCK1651" s="69"/>
      <c r="KCL1651" s="107"/>
      <c r="KCM1651" s="2"/>
      <c r="KCN1651" s="15"/>
      <c r="KCO1651" s="15"/>
      <c r="KCP1651" s="80"/>
      <c r="KCQ1651" s="52"/>
      <c r="KCR1651" s="69"/>
      <c r="KCS1651" s="69"/>
      <c r="KCT1651" s="69"/>
      <c r="KCU1651" s="107"/>
      <c r="KCV1651" s="2"/>
      <c r="KCW1651" s="15"/>
      <c r="KCX1651" s="15"/>
      <c r="KCY1651" s="80"/>
      <c r="KCZ1651" s="52"/>
      <c r="KDA1651" s="69"/>
      <c r="KDB1651" s="69"/>
      <c r="KDC1651" s="69"/>
      <c r="KDD1651" s="107"/>
      <c r="KDE1651" s="2"/>
      <c r="KDF1651" s="15"/>
      <c r="KDG1651" s="15"/>
      <c r="KDH1651" s="80"/>
      <c r="KDI1651" s="52"/>
      <c r="KDJ1651" s="69"/>
      <c r="KDK1651" s="69"/>
      <c r="KDL1651" s="69"/>
      <c r="KDM1651" s="107"/>
      <c r="KDN1651" s="2"/>
      <c r="KDO1651" s="15"/>
      <c r="KDP1651" s="15"/>
      <c r="KDQ1651" s="80"/>
      <c r="KDR1651" s="52"/>
      <c r="KDS1651" s="69"/>
      <c r="KDT1651" s="69"/>
      <c r="KDU1651" s="69"/>
      <c r="KDV1651" s="107"/>
      <c r="KDW1651" s="2"/>
      <c r="KDX1651" s="15"/>
      <c r="KDY1651" s="15"/>
      <c r="KDZ1651" s="80"/>
      <c r="KEA1651" s="52"/>
      <c r="KEB1651" s="69"/>
      <c r="KEC1651" s="69"/>
      <c r="KED1651" s="69"/>
      <c r="KEE1651" s="107"/>
      <c r="KEF1651" s="2"/>
      <c r="KEG1651" s="15"/>
      <c r="KEH1651" s="15"/>
      <c r="KEI1651" s="80"/>
      <c r="KEJ1651" s="52"/>
      <c r="KEK1651" s="69"/>
      <c r="KEL1651" s="69"/>
      <c r="KEM1651" s="69"/>
      <c r="KEN1651" s="107"/>
      <c r="KEO1651" s="2"/>
      <c r="KEP1651" s="15"/>
      <c r="KEQ1651" s="15"/>
      <c r="KER1651" s="80"/>
      <c r="KES1651" s="52"/>
      <c r="KET1651" s="69"/>
      <c r="KEU1651" s="69"/>
      <c r="KEV1651" s="69"/>
      <c r="KEW1651" s="107"/>
      <c r="KEX1651" s="2"/>
      <c r="KEY1651" s="15"/>
      <c r="KEZ1651" s="15"/>
      <c r="KFA1651" s="80"/>
      <c r="KFB1651" s="52"/>
      <c r="KFC1651" s="69"/>
      <c r="KFD1651" s="69"/>
      <c r="KFE1651" s="69"/>
      <c r="KFF1651" s="107"/>
      <c r="KFG1651" s="2"/>
      <c r="KFH1651" s="15"/>
      <c r="KFI1651" s="15"/>
      <c r="KFJ1651" s="80"/>
      <c r="KFK1651" s="52"/>
      <c r="KFL1651" s="69"/>
      <c r="KFM1651" s="69"/>
      <c r="KFN1651" s="69"/>
      <c r="KFO1651" s="107"/>
      <c r="KFP1651" s="2"/>
      <c r="KFQ1651" s="15"/>
      <c r="KFR1651" s="15"/>
      <c r="KFS1651" s="80"/>
      <c r="KFT1651" s="52"/>
      <c r="KFU1651" s="69"/>
      <c r="KFV1651" s="69"/>
      <c r="KFW1651" s="69"/>
      <c r="KFX1651" s="107"/>
      <c r="KFY1651" s="2"/>
      <c r="KFZ1651" s="15"/>
      <c r="KGA1651" s="15"/>
      <c r="KGB1651" s="80"/>
      <c r="KGC1651" s="52"/>
      <c r="KGD1651" s="69"/>
      <c r="KGE1651" s="69"/>
      <c r="KGF1651" s="69"/>
      <c r="KGG1651" s="107"/>
      <c r="KGH1651" s="2"/>
      <c r="KGI1651" s="15"/>
      <c r="KGJ1651" s="15"/>
      <c r="KGK1651" s="80"/>
      <c r="KGL1651" s="52"/>
      <c r="KGM1651" s="69"/>
      <c r="KGN1651" s="69"/>
      <c r="KGO1651" s="69"/>
      <c r="KGP1651" s="107"/>
      <c r="KGQ1651" s="2"/>
      <c r="KGR1651" s="15"/>
      <c r="KGS1651" s="15"/>
      <c r="KGT1651" s="80"/>
      <c r="KGU1651" s="52"/>
      <c r="KGV1651" s="69"/>
      <c r="KGW1651" s="69"/>
      <c r="KGX1651" s="69"/>
      <c r="KGY1651" s="107"/>
      <c r="KGZ1651" s="2"/>
      <c r="KHA1651" s="15"/>
      <c r="KHB1651" s="15"/>
      <c r="KHC1651" s="80"/>
      <c r="KHD1651" s="52"/>
      <c r="KHE1651" s="69"/>
      <c r="KHF1651" s="69"/>
      <c r="KHG1651" s="69"/>
      <c r="KHH1651" s="107"/>
      <c r="KHI1651" s="2"/>
      <c r="KHJ1651" s="15"/>
      <c r="KHK1651" s="15"/>
      <c r="KHL1651" s="80"/>
      <c r="KHM1651" s="52"/>
      <c r="KHN1651" s="69"/>
      <c r="KHO1651" s="69"/>
      <c r="KHP1651" s="69"/>
      <c r="KHQ1651" s="107"/>
      <c r="KHR1651" s="2"/>
      <c r="KHS1651" s="15"/>
      <c r="KHT1651" s="15"/>
      <c r="KHU1651" s="80"/>
      <c r="KHV1651" s="52"/>
      <c r="KHW1651" s="69"/>
      <c r="KHX1651" s="69"/>
      <c r="KHY1651" s="69"/>
      <c r="KHZ1651" s="107"/>
      <c r="KIA1651" s="2"/>
      <c r="KIB1651" s="15"/>
      <c r="KIC1651" s="15"/>
      <c r="KID1651" s="80"/>
      <c r="KIE1651" s="52"/>
      <c r="KIF1651" s="69"/>
      <c r="KIG1651" s="69"/>
      <c r="KIH1651" s="69"/>
      <c r="KII1651" s="107"/>
      <c r="KIJ1651" s="2"/>
      <c r="KIK1651" s="15"/>
      <c r="KIL1651" s="15"/>
      <c r="KIM1651" s="80"/>
      <c r="KIN1651" s="52"/>
      <c r="KIO1651" s="69"/>
      <c r="KIP1651" s="69"/>
      <c r="KIQ1651" s="69"/>
      <c r="KIR1651" s="107"/>
      <c r="KIS1651" s="2"/>
      <c r="KIT1651" s="15"/>
      <c r="KIU1651" s="15"/>
      <c r="KIV1651" s="80"/>
      <c r="KIW1651" s="52"/>
      <c r="KIX1651" s="69"/>
      <c r="KIY1651" s="69"/>
      <c r="KIZ1651" s="69"/>
      <c r="KJA1651" s="107"/>
      <c r="KJB1651" s="2"/>
      <c r="KJC1651" s="15"/>
      <c r="KJD1651" s="15"/>
      <c r="KJE1651" s="80"/>
      <c r="KJF1651" s="52"/>
      <c r="KJG1651" s="69"/>
      <c r="KJH1651" s="69"/>
      <c r="KJI1651" s="69"/>
      <c r="KJJ1651" s="107"/>
      <c r="KJK1651" s="2"/>
      <c r="KJL1651" s="15"/>
      <c r="KJM1651" s="15"/>
      <c r="KJN1651" s="80"/>
      <c r="KJO1651" s="52"/>
      <c r="KJP1651" s="69"/>
      <c r="KJQ1651" s="69"/>
      <c r="KJR1651" s="69"/>
      <c r="KJS1651" s="107"/>
      <c r="KJT1651" s="2"/>
      <c r="KJU1651" s="15"/>
      <c r="KJV1651" s="15"/>
      <c r="KJW1651" s="80"/>
      <c r="KJX1651" s="52"/>
      <c r="KJY1651" s="69"/>
      <c r="KJZ1651" s="69"/>
      <c r="KKA1651" s="69"/>
      <c r="KKB1651" s="107"/>
      <c r="KKC1651" s="2"/>
      <c r="KKD1651" s="15"/>
      <c r="KKE1651" s="15"/>
      <c r="KKF1651" s="80"/>
      <c r="KKG1651" s="52"/>
      <c r="KKH1651" s="69"/>
      <c r="KKI1651" s="69"/>
      <c r="KKJ1651" s="69"/>
      <c r="KKK1651" s="107"/>
      <c r="KKL1651" s="2"/>
      <c r="KKM1651" s="15"/>
      <c r="KKN1651" s="15"/>
      <c r="KKO1651" s="80"/>
      <c r="KKP1651" s="52"/>
      <c r="KKQ1651" s="69"/>
      <c r="KKR1651" s="69"/>
      <c r="KKS1651" s="69"/>
      <c r="KKT1651" s="107"/>
      <c r="KKU1651" s="2"/>
      <c r="KKV1651" s="15"/>
      <c r="KKW1651" s="15"/>
      <c r="KKX1651" s="80"/>
      <c r="KKY1651" s="52"/>
      <c r="KKZ1651" s="69"/>
      <c r="KLA1651" s="69"/>
      <c r="KLB1651" s="69"/>
      <c r="KLC1651" s="107"/>
      <c r="KLD1651" s="2"/>
      <c r="KLE1651" s="15"/>
      <c r="KLF1651" s="15"/>
      <c r="KLG1651" s="80"/>
      <c r="KLH1651" s="52"/>
      <c r="KLI1651" s="69"/>
      <c r="KLJ1651" s="69"/>
      <c r="KLK1651" s="69"/>
      <c r="KLL1651" s="107"/>
      <c r="KLM1651" s="2"/>
      <c r="KLN1651" s="15"/>
      <c r="KLO1651" s="15"/>
      <c r="KLP1651" s="80"/>
      <c r="KLQ1651" s="52"/>
      <c r="KLR1651" s="69"/>
      <c r="KLS1651" s="69"/>
      <c r="KLT1651" s="69"/>
      <c r="KLU1651" s="107"/>
      <c r="KLV1651" s="2"/>
      <c r="KLW1651" s="15"/>
      <c r="KLX1651" s="15"/>
      <c r="KLY1651" s="80"/>
      <c r="KLZ1651" s="52"/>
      <c r="KMA1651" s="69"/>
      <c r="KMB1651" s="69"/>
      <c r="KMC1651" s="69"/>
      <c r="KMD1651" s="107"/>
      <c r="KME1651" s="2"/>
      <c r="KMF1651" s="15"/>
      <c r="KMG1651" s="15"/>
      <c r="KMH1651" s="80"/>
      <c r="KMI1651" s="52"/>
      <c r="KMJ1651" s="69"/>
      <c r="KMK1651" s="69"/>
      <c r="KML1651" s="69"/>
      <c r="KMM1651" s="107"/>
      <c r="KMN1651" s="2"/>
      <c r="KMO1651" s="15"/>
      <c r="KMP1651" s="15"/>
      <c r="KMQ1651" s="80"/>
      <c r="KMR1651" s="52"/>
      <c r="KMS1651" s="69"/>
      <c r="KMT1651" s="69"/>
      <c r="KMU1651" s="69"/>
      <c r="KMV1651" s="107"/>
      <c r="KMW1651" s="2"/>
      <c r="KMX1651" s="15"/>
      <c r="KMY1651" s="15"/>
      <c r="KMZ1651" s="80"/>
      <c r="KNA1651" s="52"/>
      <c r="KNB1651" s="69"/>
      <c r="KNC1651" s="69"/>
      <c r="KND1651" s="69"/>
      <c r="KNE1651" s="107"/>
      <c r="KNF1651" s="2"/>
      <c r="KNG1651" s="15"/>
      <c r="KNH1651" s="15"/>
      <c r="KNI1651" s="80"/>
      <c r="KNJ1651" s="52"/>
      <c r="KNK1651" s="69"/>
      <c r="KNL1651" s="69"/>
      <c r="KNM1651" s="69"/>
      <c r="KNN1651" s="107"/>
      <c r="KNO1651" s="2"/>
      <c r="KNP1651" s="15"/>
      <c r="KNQ1651" s="15"/>
      <c r="KNR1651" s="80"/>
      <c r="KNS1651" s="52"/>
      <c r="KNT1651" s="69"/>
      <c r="KNU1651" s="69"/>
      <c r="KNV1651" s="69"/>
      <c r="KNW1651" s="107"/>
      <c r="KNX1651" s="2"/>
      <c r="KNY1651" s="15"/>
      <c r="KNZ1651" s="15"/>
      <c r="KOA1651" s="80"/>
      <c r="KOB1651" s="52"/>
      <c r="KOC1651" s="69"/>
      <c r="KOD1651" s="69"/>
      <c r="KOE1651" s="69"/>
      <c r="KOF1651" s="107"/>
      <c r="KOG1651" s="2"/>
      <c r="KOH1651" s="15"/>
      <c r="KOI1651" s="15"/>
      <c r="KOJ1651" s="80"/>
      <c r="KOK1651" s="52"/>
      <c r="KOL1651" s="69"/>
      <c r="KOM1651" s="69"/>
      <c r="KON1651" s="69"/>
      <c r="KOO1651" s="107"/>
      <c r="KOP1651" s="2"/>
      <c r="KOQ1651" s="15"/>
      <c r="KOR1651" s="15"/>
      <c r="KOS1651" s="80"/>
      <c r="KOT1651" s="52"/>
      <c r="KOU1651" s="69"/>
      <c r="KOV1651" s="69"/>
      <c r="KOW1651" s="69"/>
      <c r="KOX1651" s="107"/>
      <c r="KOY1651" s="2"/>
      <c r="KOZ1651" s="15"/>
      <c r="KPA1651" s="15"/>
      <c r="KPB1651" s="80"/>
      <c r="KPC1651" s="52"/>
      <c r="KPD1651" s="69"/>
      <c r="KPE1651" s="69"/>
      <c r="KPF1651" s="69"/>
      <c r="KPG1651" s="107"/>
      <c r="KPH1651" s="2"/>
      <c r="KPI1651" s="15"/>
      <c r="KPJ1651" s="15"/>
      <c r="KPK1651" s="80"/>
      <c r="KPL1651" s="52"/>
      <c r="KPM1651" s="69"/>
      <c r="KPN1651" s="69"/>
      <c r="KPO1651" s="69"/>
      <c r="KPP1651" s="107"/>
      <c r="KPQ1651" s="2"/>
      <c r="KPR1651" s="15"/>
      <c r="KPS1651" s="15"/>
      <c r="KPT1651" s="80"/>
      <c r="KPU1651" s="52"/>
      <c r="KPV1651" s="69"/>
      <c r="KPW1651" s="69"/>
      <c r="KPX1651" s="69"/>
      <c r="KPY1651" s="107"/>
      <c r="KPZ1651" s="2"/>
      <c r="KQA1651" s="15"/>
      <c r="KQB1651" s="15"/>
      <c r="KQC1651" s="80"/>
      <c r="KQD1651" s="52"/>
      <c r="KQE1651" s="69"/>
      <c r="KQF1651" s="69"/>
      <c r="KQG1651" s="69"/>
      <c r="KQH1651" s="107"/>
      <c r="KQI1651" s="2"/>
      <c r="KQJ1651" s="15"/>
      <c r="KQK1651" s="15"/>
      <c r="KQL1651" s="80"/>
      <c r="KQM1651" s="52"/>
      <c r="KQN1651" s="69"/>
      <c r="KQO1651" s="69"/>
      <c r="KQP1651" s="69"/>
      <c r="KQQ1651" s="107"/>
      <c r="KQR1651" s="2"/>
      <c r="KQS1651" s="15"/>
      <c r="KQT1651" s="15"/>
      <c r="KQU1651" s="80"/>
      <c r="KQV1651" s="52"/>
      <c r="KQW1651" s="69"/>
      <c r="KQX1651" s="69"/>
      <c r="KQY1651" s="69"/>
      <c r="KQZ1651" s="107"/>
      <c r="KRA1651" s="2"/>
      <c r="KRB1651" s="15"/>
      <c r="KRC1651" s="15"/>
      <c r="KRD1651" s="80"/>
      <c r="KRE1651" s="52"/>
      <c r="KRF1651" s="69"/>
      <c r="KRG1651" s="69"/>
      <c r="KRH1651" s="69"/>
      <c r="KRI1651" s="107"/>
      <c r="KRJ1651" s="2"/>
      <c r="KRK1651" s="15"/>
      <c r="KRL1651" s="15"/>
      <c r="KRM1651" s="80"/>
      <c r="KRN1651" s="52"/>
      <c r="KRO1651" s="69"/>
      <c r="KRP1651" s="69"/>
      <c r="KRQ1651" s="69"/>
      <c r="KRR1651" s="107"/>
      <c r="KRS1651" s="2"/>
      <c r="KRT1651" s="15"/>
      <c r="KRU1651" s="15"/>
      <c r="KRV1651" s="80"/>
      <c r="KRW1651" s="52"/>
      <c r="KRX1651" s="69"/>
      <c r="KRY1651" s="69"/>
      <c r="KRZ1651" s="69"/>
      <c r="KSA1651" s="107"/>
      <c r="KSB1651" s="2"/>
      <c r="KSC1651" s="15"/>
      <c r="KSD1651" s="15"/>
      <c r="KSE1651" s="80"/>
      <c r="KSF1651" s="52"/>
      <c r="KSG1651" s="69"/>
      <c r="KSH1651" s="69"/>
      <c r="KSI1651" s="69"/>
      <c r="KSJ1651" s="107"/>
      <c r="KSK1651" s="2"/>
      <c r="KSL1651" s="15"/>
      <c r="KSM1651" s="15"/>
      <c r="KSN1651" s="80"/>
      <c r="KSO1651" s="52"/>
      <c r="KSP1651" s="69"/>
      <c r="KSQ1651" s="69"/>
      <c r="KSR1651" s="69"/>
      <c r="KSS1651" s="107"/>
      <c r="KST1651" s="2"/>
      <c r="KSU1651" s="15"/>
      <c r="KSV1651" s="15"/>
      <c r="KSW1651" s="80"/>
      <c r="KSX1651" s="52"/>
      <c r="KSY1651" s="69"/>
      <c r="KSZ1651" s="69"/>
      <c r="KTA1651" s="69"/>
      <c r="KTB1651" s="107"/>
      <c r="KTC1651" s="2"/>
      <c r="KTD1651" s="15"/>
      <c r="KTE1651" s="15"/>
      <c r="KTF1651" s="80"/>
      <c r="KTG1651" s="52"/>
      <c r="KTH1651" s="69"/>
      <c r="KTI1651" s="69"/>
      <c r="KTJ1651" s="69"/>
      <c r="KTK1651" s="107"/>
      <c r="KTL1651" s="2"/>
      <c r="KTM1651" s="15"/>
      <c r="KTN1651" s="15"/>
      <c r="KTO1651" s="80"/>
      <c r="KTP1651" s="52"/>
      <c r="KTQ1651" s="69"/>
      <c r="KTR1651" s="69"/>
      <c r="KTS1651" s="69"/>
      <c r="KTT1651" s="107"/>
      <c r="KTU1651" s="2"/>
      <c r="KTV1651" s="15"/>
      <c r="KTW1651" s="15"/>
      <c r="KTX1651" s="80"/>
      <c r="KTY1651" s="52"/>
      <c r="KTZ1651" s="69"/>
      <c r="KUA1651" s="69"/>
      <c r="KUB1651" s="69"/>
      <c r="KUC1651" s="107"/>
      <c r="KUD1651" s="2"/>
      <c r="KUE1651" s="15"/>
      <c r="KUF1651" s="15"/>
      <c r="KUG1651" s="80"/>
      <c r="KUH1651" s="52"/>
      <c r="KUI1651" s="69"/>
      <c r="KUJ1651" s="69"/>
      <c r="KUK1651" s="69"/>
      <c r="KUL1651" s="107"/>
      <c r="KUM1651" s="2"/>
      <c r="KUN1651" s="15"/>
      <c r="KUO1651" s="15"/>
      <c r="KUP1651" s="80"/>
      <c r="KUQ1651" s="52"/>
      <c r="KUR1651" s="69"/>
      <c r="KUS1651" s="69"/>
      <c r="KUT1651" s="69"/>
      <c r="KUU1651" s="107"/>
      <c r="KUV1651" s="2"/>
      <c r="KUW1651" s="15"/>
      <c r="KUX1651" s="15"/>
      <c r="KUY1651" s="80"/>
      <c r="KUZ1651" s="52"/>
      <c r="KVA1651" s="69"/>
      <c r="KVB1651" s="69"/>
      <c r="KVC1651" s="69"/>
      <c r="KVD1651" s="107"/>
      <c r="KVE1651" s="2"/>
      <c r="KVF1651" s="15"/>
      <c r="KVG1651" s="15"/>
      <c r="KVH1651" s="80"/>
      <c r="KVI1651" s="52"/>
      <c r="KVJ1651" s="69"/>
      <c r="KVK1651" s="69"/>
      <c r="KVL1651" s="69"/>
      <c r="KVM1651" s="107"/>
      <c r="KVN1651" s="2"/>
      <c r="KVO1651" s="15"/>
      <c r="KVP1651" s="15"/>
      <c r="KVQ1651" s="80"/>
      <c r="KVR1651" s="52"/>
      <c r="KVS1651" s="69"/>
      <c r="KVT1651" s="69"/>
      <c r="KVU1651" s="69"/>
      <c r="KVV1651" s="107"/>
      <c r="KVW1651" s="2"/>
      <c r="KVX1651" s="15"/>
      <c r="KVY1651" s="15"/>
      <c r="KVZ1651" s="80"/>
      <c r="KWA1651" s="52"/>
      <c r="KWB1651" s="69"/>
      <c r="KWC1651" s="69"/>
      <c r="KWD1651" s="69"/>
      <c r="KWE1651" s="107"/>
      <c r="KWF1651" s="2"/>
      <c r="KWG1651" s="15"/>
      <c r="KWH1651" s="15"/>
      <c r="KWI1651" s="80"/>
      <c r="KWJ1651" s="52"/>
      <c r="KWK1651" s="69"/>
      <c r="KWL1651" s="69"/>
      <c r="KWM1651" s="69"/>
      <c r="KWN1651" s="107"/>
      <c r="KWO1651" s="2"/>
      <c r="KWP1651" s="15"/>
      <c r="KWQ1651" s="15"/>
      <c r="KWR1651" s="80"/>
      <c r="KWS1651" s="52"/>
      <c r="KWT1651" s="69"/>
      <c r="KWU1651" s="69"/>
      <c r="KWV1651" s="69"/>
      <c r="KWW1651" s="107"/>
      <c r="KWX1651" s="2"/>
      <c r="KWY1651" s="15"/>
      <c r="KWZ1651" s="15"/>
      <c r="KXA1651" s="80"/>
      <c r="KXB1651" s="52"/>
      <c r="KXC1651" s="69"/>
      <c r="KXD1651" s="69"/>
      <c r="KXE1651" s="69"/>
      <c r="KXF1651" s="107"/>
      <c r="KXG1651" s="2"/>
      <c r="KXH1651" s="15"/>
      <c r="KXI1651" s="15"/>
      <c r="KXJ1651" s="80"/>
      <c r="KXK1651" s="52"/>
      <c r="KXL1651" s="69"/>
      <c r="KXM1651" s="69"/>
      <c r="KXN1651" s="69"/>
      <c r="KXO1651" s="107"/>
      <c r="KXP1651" s="2"/>
      <c r="KXQ1651" s="15"/>
      <c r="KXR1651" s="15"/>
      <c r="KXS1651" s="80"/>
      <c r="KXT1651" s="52"/>
      <c r="KXU1651" s="69"/>
      <c r="KXV1651" s="69"/>
      <c r="KXW1651" s="69"/>
      <c r="KXX1651" s="107"/>
      <c r="KXY1651" s="2"/>
      <c r="KXZ1651" s="15"/>
      <c r="KYA1651" s="15"/>
      <c r="KYB1651" s="80"/>
      <c r="KYC1651" s="52"/>
      <c r="KYD1651" s="69"/>
      <c r="KYE1651" s="69"/>
      <c r="KYF1651" s="69"/>
      <c r="KYG1651" s="107"/>
      <c r="KYH1651" s="2"/>
      <c r="KYI1651" s="15"/>
      <c r="KYJ1651" s="15"/>
      <c r="KYK1651" s="80"/>
      <c r="KYL1651" s="52"/>
      <c r="KYM1651" s="69"/>
      <c r="KYN1651" s="69"/>
      <c r="KYO1651" s="69"/>
      <c r="KYP1651" s="107"/>
      <c r="KYQ1651" s="2"/>
      <c r="KYR1651" s="15"/>
      <c r="KYS1651" s="15"/>
      <c r="KYT1651" s="80"/>
      <c r="KYU1651" s="52"/>
      <c r="KYV1651" s="69"/>
      <c r="KYW1651" s="69"/>
      <c r="KYX1651" s="69"/>
      <c r="KYY1651" s="107"/>
      <c r="KYZ1651" s="2"/>
      <c r="KZA1651" s="15"/>
      <c r="KZB1651" s="15"/>
      <c r="KZC1651" s="80"/>
      <c r="KZD1651" s="52"/>
      <c r="KZE1651" s="69"/>
      <c r="KZF1651" s="69"/>
      <c r="KZG1651" s="69"/>
      <c r="KZH1651" s="107"/>
      <c r="KZI1651" s="2"/>
      <c r="KZJ1651" s="15"/>
      <c r="KZK1651" s="15"/>
      <c r="KZL1651" s="80"/>
      <c r="KZM1651" s="52"/>
      <c r="KZN1651" s="69"/>
      <c r="KZO1651" s="69"/>
      <c r="KZP1651" s="69"/>
      <c r="KZQ1651" s="107"/>
      <c r="KZR1651" s="2"/>
      <c r="KZS1651" s="15"/>
      <c r="KZT1651" s="15"/>
      <c r="KZU1651" s="80"/>
      <c r="KZV1651" s="52"/>
      <c r="KZW1651" s="69"/>
      <c r="KZX1651" s="69"/>
      <c r="KZY1651" s="69"/>
      <c r="KZZ1651" s="107"/>
      <c r="LAA1651" s="2"/>
      <c r="LAB1651" s="15"/>
      <c r="LAC1651" s="15"/>
      <c r="LAD1651" s="80"/>
      <c r="LAE1651" s="52"/>
      <c r="LAF1651" s="69"/>
      <c r="LAG1651" s="69"/>
      <c r="LAH1651" s="69"/>
      <c r="LAI1651" s="107"/>
      <c r="LAJ1651" s="2"/>
      <c r="LAK1651" s="15"/>
      <c r="LAL1651" s="15"/>
      <c r="LAM1651" s="80"/>
      <c r="LAN1651" s="52"/>
      <c r="LAO1651" s="69"/>
      <c r="LAP1651" s="69"/>
      <c r="LAQ1651" s="69"/>
      <c r="LAR1651" s="107"/>
      <c r="LAS1651" s="2"/>
      <c r="LAT1651" s="15"/>
      <c r="LAU1651" s="15"/>
      <c r="LAV1651" s="80"/>
      <c r="LAW1651" s="52"/>
      <c r="LAX1651" s="69"/>
      <c r="LAY1651" s="69"/>
      <c r="LAZ1651" s="69"/>
      <c r="LBA1651" s="107"/>
      <c r="LBB1651" s="2"/>
      <c r="LBC1651" s="15"/>
      <c r="LBD1651" s="15"/>
      <c r="LBE1651" s="80"/>
      <c r="LBF1651" s="52"/>
      <c r="LBG1651" s="69"/>
      <c r="LBH1651" s="69"/>
      <c r="LBI1651" s="69"/>
      <c r="LBJ1651" s="107"/>
      <c r="LBK1651" s="2"/>
      <c r="LBL1651" s="15"/>
      <c r="LBM1651" s="15"/>
      <c r="LBN1651" s="80"/>
      <c r="LBO1651" s="52"/>
      <c r="LBP1651" s="69"/>
      <c r="LBQ1651" s="69"/>
      <c r="LBR1651" s="69"/>
      <c r="LBS1651" s="107"/>
      <c r="LBT1651" s="2"/>
      <c r="LBU1651" s="15"/>
      <c r="LBV1651" s="15"/>
      <c r="LBW1651" s="80"/>
      <c r="LBX1651" s="52"/>
      <c r="LBY1651" s="69"/>
      <c r="LBZ1651" s="69"/>
      <c r="LCA1651" s="69"/>
      <c r="LCB1651" s="107"/>
      <c r="LCC1651" s="2"/>
      <c r="LCD1651" s="15"/>
      <c r="LCE1651" s="15"/>
      <c r="LCF1651" s="80"/>
      <c r="LCG1651" s="52"/>
      <c r="LCH1651" s="69"/>
      <c r="LCI1651" s="69"/>
      <c r="LCJ1651" s="69"/>
      <c r="LCK1651" s="107"/>
      <c r="LCL1651" s="2"/>
      <c r="LCM1651" s="15"/>
      <c r="LCN1651" s="15"/>
      <c r="LCO1651" s="80"/>
      <c r="LCP1651" s="52"/>
      <c r="LCQ1651" s="69"/>
      <c r="LCR1651" s="69"/>
      <c r="LCS1651" s="69"/>
      <c r="LCT1651" s="107"/>
      <c r="LCU1651" s="2"/>
      <c r="LCV1651" s="15"/>
      <c r="LCW1651" s="15"/>
      <c r="LCX1651" s="80"/>
      <c r="LCY1651" s="52"/>
      <c r="LCZ1651" s="69"/>
      <c r="LDA1651" s="69"/>
      <c r="LDB1651" s="69"/>
      <c r="LDC1651" s="107"/>
      <c r="LDD1651" s="2"/>
      <c r="LDE1651" s="15"/>
      <c r="LDF1651" s="15"/>
      <c r="LDG1651" s="80"/>
      <c r="LDH1651" s="52"/>
      <c r="LDI1651" s="69"/>
      <c r="LDJ1651" s="69"/>
      <c r="LDK1651" s="69"/>
      <c r="LDL1651" s="107"/>
      <c r="LDM1651" s="2"/>
      <c r="LDN1651" s="15"/>
      <c r="LDO1651" s="15"/>
      <c r="LDP1651" s="80"/>
      <c r="LDQ1651" s="52"/>
      <c r="LDR1651" s="69"/>
      <c r="LDS1651" s="69"/>
      <c r="LDT1651" s="69"/>
      <c r="LDU1651" s="107"/>
      <c r="LDV1651" s="2"/>
      <c r="LDW1651" s="15"/>
      <c r="LDX1651" s="15"/>
      <c r="LDY1651" s="80"/>
      <c r="LDZ1651" s="52"/>
      <c r="LEA1651" s="69"/>
      <c r="LEB1651" s="69"/>
      <c r="LEC1651" s="69"/>
      <c r="LED1651" s="107"/>
      <c r="LEE1651" s="2"/>
      <c r="LEF1651" s="15"/>
      <c r="LEG1651" s="15"/>
      <c r="LEH1651" s="80"/>
      <c r="LEI1651" s="52"/>
      <c r="LEJ1651" s="69"/>
      <c r="LEK1651" s="69"/>
      <c r="LEL1651" s="69"/>
      <c r="LEM1651" s="107"/>
      <c r="LEN1651" s="2"/>
      <c r="LEO1651" s="15"/>
      <c r="LEP1651" s="15"/>
      <c r="LEQ1651" s="80"/>
      <c r="LER1651" s="52"/>
      <c r="LES1651" s="69"/>
      <c r="LET1651" s="69"/>
      <c r="LEU1651" s="69"/>
      <c r="LEV1651" s="107"/>
      <c r="LEW1651" s="2"/>
      <c r="LEX1651" s="15"/>
      <c r="LEY1651" s="15"/>
      <c r="LEZ1651" s="80"/>
      <c r="LFA1651" s="52"/>
      <c r="LFB1651" s="69"/>
      <c r="LFC1651" s="69"/>
      <c r="LFD1651" s="69"/>
      <c r="LFE1651" s="107"/>
      <c r="LFF1651" s="2"/>
      <c r="LFG1651" s="15"/>
      <c r="LFH1651" s="15"/>
      <c r="LFI1651" s="80"/>
      <c r="LFJ1651" s="52"/>
      <c r="LFK1651" s="69"/>
      <c r="LFL1651" s="69"/>
      <c r="LFM1651" s="69"/>
      <c r="LFN1651" s="107"/>
      <c r="LFO1651" s="2"/>
      <c r="LFP1651" s="15"/>
      <c r="LFQ1651" s="15"/>
      <c r="LFR1651" s="80"/>
      <c r="LFS1651" s="52"/>
      <c r="LFT1651" s="69"/>
      <c r="LFU1651" s="69"/>
      <c r="LFV1651" s="69"/>
      <c r="LFW1651" s="107"/>
      <c r="LFX1651" s="2"/>
      <c r="LFY1651" s="15"/>
      <c r="LFZ1651" s="15"/>
      <c r="LGA1651" s="80"/>
      <c r="LGB1651" s="52"/>
      <c r="LGC1651" s="69"/>
      <c r="LGD1651" s="69"/>
      <c r="LGE1651" s="69"/>
      <c r="LGF1651" s="107"/>
      <c r="LGG1651" s="2"/>
      <c r="LGH1651" s="15"/>
      <c r="LGI1651" s="15"/>
      <c r="LGJ1651" s="80"/>
      <c r="LGK1651" s="52"/>
      <c r="LGL1651" s="69"/>
      <c r="LGM1651" s="69"/>
      <c r="LGN1651" s="69"/>
      <c r="LGO1651" s="107"/>
      <c r="LGP1651" s="2"/>
      <c r="LGQ1651" s="15"/>
      <c r="LGR1651" s="15"/>
      <c r="LGS1651" s="80"/>
      <c r="LGT1651" s="52"/>
      <c r="LGU1651" s="69"/>
      <c r="LGV1651" s="69"/>
      <c r="LGW1651" s="69"/>
      <c r="LGX1651" s="107"/>
      <c r="LGY1651" s="2"/>
      <c r="LGZ1651" s="15"/>
      <c r="LHA1651" s="15"/>
      <c r="LHB1651" s="80"/>
      <c r="LHC1651" s="52"/>
      <c r="LHD1651" s="69"/>
      <c r="LHE1651" s="69"/>
      <c r="LHF1651" s="69"/>
      <c r="LHG1651" s="107"/>
      <c r="LHH1651" s="2"/>
      <c r="LHI1651" s="15"/>
      <c r="LHJ1651" s="15"/>
      <c r="LHK1651" s="80"/>
      <c r="LHL1651" s="52"/>
      <c r="LHM1651" s="69"/>
      <c r="LHN1651" s="69"/>
      <c r="LHO1651" s="69"/>
      <c r="LHP1651" s="107"/>
      <c r="LHQ1651" s="2"/>
      <c r="LHR1651" s="15"/>
      <c r="LHS1651" s="15"/>
      <c r="LHT1651" s="80"/>
      <c r="LHU1651" s="52"/>
      <c r="LHV1651" s="69"/>
      <c r="LHW1651" s="69"/>
      <c r="LHX1651" s="69"/>
      <c r="LHY1651" s="107"/>
      <c r="LHZ1651" s="2"/>
      <c r="LIA1651" s="15"/>
      <c r="LIB1651" s="15"/>
      <c r="LIC1651" s="80"/>
      <c r="LID1651" s="52"/>
      <c r="LIE1651" s="69"/>
      <c r="LIF1651" s="69"/>
      <c r="LIG1651" s="69"/>
      <c r="LIH1651" s="107"/>
      <c r="LII1651" s="2"/>
      <c r="LIJ1651" s="15"/>
      <c r="LIK1651" s="15"/>
      <c r="LIL1651" s="80"/>
      <c r="LIM1651" s="52"/>
      <c r="LIN1651" s="69"/>
      <c r="LIO1651" s="69"/>
      <c r="LIP1651" s="69"/>
      <c r="LIQ1651" s="107"/>
      <c r="LIR1651" s="2"/>
      <c r="LIS1651" s="15"/>
      <c r="LIT1651" s="15"/>
      <c r="LIU1651" s="80"/>
      <c r="LIV1651" s="52"/>
      <c r="LIW1651" s="69"/>
      <c r="LIX1651" s="69"/>
      <c r="LIY1651" s="69"/>
      <c r="LIZ1651" s="107"/>
      <c r="LJA1651" s="2"/>
      <c r="LJB1651" s="15"/>
      <c r="LJC1651" s="15"/>
      <c r="LJD1651" s="80"/>
      <c r="LJE1651" s="52"/>
      <c r="LJF1651" s="69"/>
      <c r="LJG1651" s="69"/>
      <c r="LJH1651" s="69"/>
      <c r="LJI1651" s="107"/>
      <c r="LJJ1651" s="2"/>
      <c r="LJK1651" s="15"/>
      <c r="LJL1651" s="15"/>
      <c r="LJM1651" s="80"/>
      <c r="LJN1651" s="52"/>
      <c r="LJO1651" s="69"/>
      <c r="LJP1651" s="69"/>
      <c r="LJQ1651" s="69"/>
      <c r="LJR1651" s="107"/>
      <c r="LJS1651" s="2"/>
      <c r="LJT1651" s="15"/>
      <c r="LJU1651" s="15"/>
      <c r="LJV1651" s="80"/>
      <c r="LJW1651" s="52"/>
      <c r="LJX1651" s="69"/>
      <c r="LJY1651" s="69"/>
      <c r="LJZ1651" s="69"/>
      <c r="LKA1651" s="107"/>
      <c r="LKB1651" s="2"/>
      <c r="LKC1651" s="15"/>
      <c r="LKD1651" s="15"/>
      <c r="LKE1651" s="80"/>
      <c r="LKF1651" s="52"/>
      <c r="LKG1651" s="69"/>
      <c r="LKH1651" s="69"/>
      <c r="LKI1651" s="69"/>
      <c r="LKJ1651" s="107"/>
      <c r="LKK1651" s="2"/>
      <c r="LKL1651" s="15"/>
      <c r="LKM1651" s="15"/>
      <c r="LKN1651" s="80"/>
      <c r="LKO1651" s="52"/>
      <c r="LKP1651" s="69"/>
      <c r="LKQ1651" s="69"/>
      <c r="LKR1651" s="69"/>
      <c r="LKS1651" s="107"/>
      <c r="LKT1651" s="2"/>
      <c r="LKU1651" s="15"/>
      <c r="LKV1651" s="15"/>
      <c r="LKW1651" s="80"/>
      <c r="LKX1651" s="52"/>
      <c r="LKY1651" s="69"/>
      <c r="LKZ1651" s="69"/>
      <c r="LLA1651" s="69"/>
      <c r="LLB1651" s="107"/>
      <c r="LLC1651" s="2"/>
      <c r="LLD1651" s="15"/>
      <c r="LLE1651" s="15"/>
      <c r="LLF1651" s="80"/>
      <c r="LLG1651" s="52"/>
      <c r="LLH1651" s="69"/>
      <c r="LLI1651" s="69"/>
      <c r="LLJ1651" s="69"/>
      <c r="LLK1651" s="107"/>
      <c r="LLL1651" s="2"/>
      <c r="LLM1651" s="15"/>
      <c r="LLN1651" s="15"/>
      <c r="LLO1651" s="80"/>
      <c r="LLP1651" s="52"/>
      <c r="LLQ1651" s="69"/>
      <c r="LLR1651" s="69"/>
      <c r="LLS1651" s="69"/>
      <c r="LLT1651" s="107"/>
      <c r="LLU1651" s="2"/>
      <c r="LLV1651" s="15"/>
      <c r="LLW1651" s="15"/>
      <c r="LLX1651" s="80"/>
      <c r="LLY1651" s="52"/>
      <c r="LLZ1651" s="69"/>
      <c r="LMA1651" s="69"/>
      <c r="LMB1651" s="69"/>
      <c r="LMC1651" s="107"/>
      <c r="LMD1651" s="2"/>
      <c r="LME1651" s="15"/>
      <c r="LMF1651" s="15"/>
      <c r="LMG1651" s="80"/>
      <c r="LMH1651" s="52"/>
      <c r="LMI1651" s="69"/>
      <c r="LMJ1651" s="69"/>
      <c r="LMK1651" s="69"/>
      <c r="LML1651" s="107"/>
      <c r="LMM1651" s="2"/>
      <c r="LMN1651" s="15"/>
      <c r="LMO1651" s="15"/>
      <c r="LMP1651" s="80"/>
      <c r="LMQ1651" s="52"/>
      <c r="LMR1651" s="69"/>
      <c r="LMS1651" s="69"/>
      <c r="LMT1651" s="69"/>
      <c r="LMU1651" s="107"/>
      <c r="LMV1651" s="2"/>
      <c r="LMW1651" s="15"/>
      <c r="LMX1651" s="15"/>
      <c r="LMY1651" s="80"/>
      <c r="LMZ1651" s="52"/>
      <c r="LNA1651" s="69"/>
      <c r="LNB1651" s="69"/>
      <c r="LNC1651" s="69"/>
      <c r="LND1651" s="107"/>
      <c r="LNE1651" s="2"/>
      <c r="LNF1651" s="15"/>
      <c r="LNG1651" s="15"/>
      <c r="LNH1651" s="80"/>
      <c r="LNI1651" s="52"/>
      <c r="LNJ1651" s="69"/>
      <c r="LNK1651" s="69"/>
      <c r="LNL1651" s="69"/>
      <c r="LNM1651" s="107"/>
      <c r="LNN1651" s="2"/>
      <c r="LNO1651" s="15"/>
      <c r="LNP1651" s="15"/>
      <c r="LNQ1651" s="80"/>
      <c r="LNR1651" s="52"/>
      <c r="LNS1651" s="69"/>
      <c r="LNT1651" s="69"/>
      <c r="LNU1651" s="69"/>
      <c r="LNV1651" s="107"/>
      <c r="LNW1651" s="2"/>
      <c r="LNX1651" s="15"/>
      <c r="LNY1651" s="15"/>
      <c r="LNZ1651" s="80"/>
      <c r="LOA1651" s="52"/>
      <c r="LOB1651" s="69"/>
      <c r="LOC1651" s="69"/>
      <c r="LOD1651" s="69"/>
      <c r="LOE1651" s="107"/>
      <c r="LOF1651" s="2"/>
      <c r="LOG1651" s="15"/>
      <c r="LOH1651" s="15"/>
      <c r="LOI1651" s="80"/>
      <c r="LOJ1651" s="52"/>
      <c r="LOK1651" s="69"/>
      <c r="LOL1651" s="69"/>
      <c r="LOM1651" s="69"/>
      <c r="LON1651" s="107"/>
      <c r="LOO1651" s="2"/>
      <c r="LOP1651" s="15"/>
      <c r="LOQ1651" s="15"/>
      <c r="LOR1651" s="80"/>
      <c r="LOS1651" s="52"/>
      <c r="LOT1651" s="69"/>
      <c r="LOU1651" s="69"/>
      <c r="LOV1651" s="69"/>
      <c r="LOW1651" s="107"/>
      <c r="LOX1651" s="2"/>
      <c r="LOY1651" s="15"/>
      <c r="LOZ1651" s="15"/>
      <c r="LPA1651" s="80"/>
      <c r="LPB1651" s="52"/>
      <c r="LPC1651" s="69"/>
      <c r="LPD1651" s="69"/>
      <c r="LPE1651" s="69"/>
      <c r="LPF1651" s="107"/>
      <c r="LPG1651" s="2"/>
      <c r="LPH1651" s="15"/>
      <c r="LPI1651" s="15"/>
      <c r="LPJ1651" s="80"/>
      <c r="LPK1651" s="52"/>
      <c r="LPL1651" s="69"/>
      <c r="LPM1651" s="69"/>
      <c r="LPN1651" s="69"/>
      <c r="LPO1651" s="107"/>
      <c r="LPP1651" s="2"/>
      <c r="LPQ1651" s="15"/>
      <c r="LPR1651" s="15"/>
      <c r="LPS1651" s="80"/>
      <c r="LPT1651" s="52"/>
      <c r="LPU1651" s="69"/>
      <c r="LPV1651" s="69"/>
      <c r="LPW1651" s="69"/>
      <c r="LPX1651" s="107"/>
      <c r="LPY1651" s="2"/>
      <c r="LPZ1651" s="15"/>
      <c r="LQA1651" s="15"/>
      <c r="LQB1651" s="80"/>
      <c r="LQC1651" s="52"/>
      <c r="LQD1651" s="69"/>
      <c r="LQE1651" s="69"/>
      <c r="LQF1651" s="69"/>
      <c r="LQG1651" s="107"/>
      <c r="LQH1651" s="2"/>
      <c r="LQI1651" s="15"/>
      <c r="LQJ1651" s="15"/>
      <c r="LQK1651" s="80"/>
      <c r="LQL1651" s="52"/>
      <c r="LQM1651" s="69"/>
      <c r="LQN1651" s="69"/>
      <c r="LQO1651" s="69"/>
      <c r="LQP1651" s="107"/>
      <c r="LQQ1651" s="2"/>
      <c r="LQR1651" s="15"/>
      <c r="LQS1651" s="15"/>
      <c r="LQT1651" s="80"/>
      <c r="LQU1651" s="52"/>
      <c r="LQV1651" s="69"/>
      <c r="LQW1651" s="69"/>
      <c r="LQX1651" s="69"/>
      <c r="LQY1651" s="107"/>
      <c r="LQZ1651" s="2"/>
      <c r="LRA1651" s="15"/>
      <c r="LRB1651" s="15"/>
      <c r="LRC1651" s="80"/>
      <c r="LRD1651" s="52"/>
      <c r="LRE1651" s="69"/>
      <c r="LRF1651" s="69"/>
      <c r="LRG1651" s="69"/>
      <c r="LRH1651" s="107"/>
      <c r="LRI1651" s="2"/>
      <c r="LRJ1651" s="15"/>
      <c r="LRK1651" s="15"/>
      <c r="LRL1651" s="80"/>
      <c r="LRM1651" s="52"/>
      <c r="LRN1651" s="69"/>
      <c r="LRO1651" s="69"/>
      <c r="LRP1651" s="69"/>
      <c r="LRQ1651" s="107"/>
      <c r="LRR1651" s="2"/>
      <c r="LRS1651" s="15"/>
      <c r="LRT1651" s="15"/>
      <c r="LRU1651" s="80"/>
      <c r="LRV1651" s="52"/>
      <c r="LRW1651" s="69"/>
      <c r="LRX1651" s="69"/>
      <c r="LRY1651" s="69"/>
      <c r="LRZ1651" s="107"/>
      <c r="LSA1651" s="2"/>
      <c r="LSB1651" s="15"/>
      <c r="LSC1651" s="15"/>
      <c r="LSD1651" s="80"/>
      <c r="LSE1651" s="52"/>
      <c r="LSF1651" s="69"/>
      <c r="LSG1651" s="69"/>
      <c r="LSH1651" s="69"/>
      <c r="LSI1651" s="107"/>
      <c r="LSJ1651" s="2"/>
      <c r="LSK1651" s="15"/>
      <c r="LSL1651" s="15"/>
      <c r="LSM1651" s="80"/>
      <c r="LSN1651" s="52"/>
      <c r="LSO1651" s="69"/>
      <c r="LSP1651" s="69"/>
      <c r="LSQ1651" s="69"/>
      <c r="LSR1651" s="107"/>
      <c r="LSS1651" s="2"/>
      <c r="LST1651" s="15"/>
      <c r="LSU1651" s="15"/>
      <c r="LSV1651" s="80"/>
      <c r="LSW1651" s="52"/>
      <c r="LSX1651" s="69"/>
      <c r="LSY1651" s="69"/>
      <c r="LSZ1651" s="69"/>
      <c r="LTA1651" s="107"/>
      <c r="LTB1651" s="2"/>
      <c r="LTC1651" s="15"/>
      <c r="LTD1651" s="15"/>
      <c r="LTE1651" s="80"/>
      <c r="LTF1651" s="52"/>
      <c r="LTG1651" s="69"/>
      <c r="LTH1651" s="69"/>
      <c r="LTI1651" s="69"/>
      <c r="LTJ1651" s="107"/>
      <c r="LTK1651" s="2"/>
      <c r="LTL1651" s="15"/>
      <c r="LTM1651" s="15"/>
      <c r="LTN1651" s="80"/>
      <c r="LTO1651" s="52"/>
      <c r="LTP1651" s="69"/>
      <c r="LTQ1651" s="69"/>
      <c r="LTR1651" s="69"/>
      <c r="LTS1651" s="107"/>
      <c r="LTT1651" s="2"/>
      <c r="LTU1651" s="15"/>
      <c r="LTV1651" s="15"/>
      <c r="LTW1651" s="80"/>
      <c r="LTX1651" s="52"/>
      <c r="LTY1651" s="69"/>
      <c r="LTZ1651" s="69"/>
      <c r="LUA1651" s="69"/>
      <c r="LUB1651" s="107"/>
      <c r="LUC1651" s="2"/>
      <c r="LUD1651" s="15"/>
      <c r="LUE1651" s="15"/>
      <c r="LUF1651" s="80"/>
      <c r="LUG1651" s="52"/>
      <c r="LUH1651" s="69"/>
      <c r="LUI1651" s="69"/>
      <c r="LUJ1651" s="69"/>
      <c r="LUK1651" s="107"/>
      <c r="LUL1651" s="2"/>
      <c r="LUM1651" s="15"/>
      <c r="LUN1651" s="15"/>
      <c r="LUO1651" s="80"/>
      <c r="LUP1651" s="52"/>
      <c r="LUQ1651" s="69"/>
      <c r="LUR1651" s="69"/>
      <c r="LUS1651" s="69"/>
      <c r="LUT1651" s="107"/>
      <c r="LUU1651" s="2"/>
      <c r="LUV1651" s="15"/>
      <c r="LUW1651" s="15"/>
      <c r="LUX1651" s="80"/>
      <c r="LUY1651" s="52"/>
      <c r="LUZ1651" s="69"/>
      <c r="LVA1651" s="69"/>
      <c r="LVB1651" s="69"/>
      <c r="LVC1651" s="107"/>
      <c r="LVD1651" s="2"/>
      <c r="LVE1651" s="15"/>
      <c r="LVF1651" s="15"/>
      <c r="LVG1651" s="80"/>
      <c r="LVH1651" s="52"/>
      <c r="LVI1651" s="69"/>
      <c r="LVJ1651" s="69"/>
      <c r="LVK1651" s="69"/>
      <c r="LVL1651" s="107"/>
      <c r="LVM1651" s="2"/>
      <c r="LVN1651" s="15"/>
      <c r="LVO1651" s="15"/>
      <c r="LVP1651" s="80"/>
      <c r="LVQ1651" s="52"/>
      <c r="LVR1651" s="69"/>
      <c r="LVS1651" s="69"/>
      <c r="LVT1651" s="69"/>
      <c r="LVU1651" s="107"/>
      <c r="LVV1651" s="2"/>
      <c r="LVW1651" s="15"/>
      <c r="LVX1651" s="15"/>
      <c r="LVY1651" s="80"/>
      <c r="LVZ1651" s="52"/>
      <c r="LWA1651" s="69"/>
      <c r="LWB1651" s="69"/>
      <c r="LWC1651" s="69"/>
      <c r="LWD1651" s="107"/>
      <c r="LWE1651" s="2"/>
      <c r="LWF1651" s="15"/>
      <c r="LWG1651" s="15"/>
      <c r="LWH1651" s="80"/>
      <c r="LWI1651" s="52"/>
      <c r="LWJ1651" s="69"/>
      <c r="LWK1651" s="69"/>
      <c r="LWL1651" s="69"/>
      <c r="LWM1651" s="107"/>
      <c r="LWN1651" s="2"/>
      <c r="LWO1651" s="15"/>
      <c r="LWP1651" s="15"/>
      <c r="LWQ1651" s="80"/>
      <c r="LWR1651" s="52"/>
      <c r="LWS1651" s="69"/>
      <c r="LWT1651" s="69"/>
      <c r="LWU1651" s="69"/>
      <c r="LWV1651" s="107"/>
      <c r="LWW1651" s="2"/>
      <c r="LWX1651" s="15"/>
      <c r="LWY1651" s="15"/>
      <c r="LWZ1651" s="80"/>
      <c r="LXA1651" s="52"/>
      <c r="LXB1651" s="69"/>
      <c r="LXC1651" s="69"/>
      <c r="LXD1651" s="69"/>
      <c r="LXE1651" s="107"/>
      <c r="LXF1651" s="2"/>
      <c r="LXG1651" s="15"/>
      <c r="LXH1651" s="15"/>
      <c r="LXI1651" s="80"/>
      <c r="LXJ1651" s="52"/>
      <c r="LXK1651" s="69"/>
      <c r="LXL1651" s="69"/>
      <c r="LXM1651" s="69"/>
      <c r="LXN1651" s="107"/>
      <c r="LXO1651" s="2"/>
      <c r="LXP1651" s="15"/>
      <c r="LXQ1651" s="15"/>
      <c r="LXR1651" s="80"/>
      <c r="LXS1651" s="52"/>
      <c r="LXT1651" s="69"/>
      <c r="LXU1651" s="69"/>
      <c r="LXV1651" s="69"/>
      <c r="LXW1651" s="107"/>
      <c r="LXX1651" s="2"/>
      <c r="LXY1651" s="15"/>
      <c r="LXZ1651" s="15"/>
      <c r="LYA1651" s="80"/>
      <c r="LYB1651" s="52"/>
      <c r="LYC1651" s="69"/>
      <c r="LYD1651" s="69"/>
      <c r="LYE1651" s="69"/>
      <c r="LYF1651" s="107"/>
      <c r="LYG1651" s="2"/>
      <c r="LYH1651" s="15"/>
      <c r="LYI1651" s="15"/>
      <c r="LYJ1651" s="80"/>
      <c r="LYK1651" s="52"/>
      <c r="LYL1651" s="69"/>
      <c r="LYM1651" s="69"/>
      <c r="LYN1651" s="69"/>
      <c r="LYO1651" s="107"/>
      <c r="LYP1651" s="2"/>
      <c r="LYQ1651" s="15"/>
      <c r="LYR1651" s="15"/>
      <c r="LYS1651" s="80"/>
      <c r="LYT1651" s="52"/>
      <c r="LYU1651" s="69"/>
      <c r="LYV1651" s="69"/>
      <c r="LYW1651" s="69"/>
      <c r="LYX1651" s="107"/>
      <c r="LYY1651" s="2"/>
      <c r="LYZ1651" s="15"/>
      <c r="LZA1651" s="15"/>
      <c r="LZB1651" s="80"/>
      <c r="LZC1651" s="52"/>
      <c r="LZD1651" s="69"/>
      <c r="LZE1651" s="69"/>
      <c r="LZF1651" s="69"/>
      <c r="LZG1651" s="107"/>
      <c r="LZH1651" s="2"/>
      <c r="LZI1651" s="15"/>
      <c r="LZJ1651" s="15"/>
      <c r="LZK1651" s="80"/>
      <c r="LZL1651" s="52"/>
      <c r="LZM1651" s="69"/>
      <c r="LZN1651" s="69"/>
      <c r="LZO1651" s="69"/>
      <c r="LZP1651" s="107"/>
      <c r="LZQ1651" s="2"/>
      <c r="LZR1651" s="15"/>
      <c r="LZS1651" s="15"/>
      <c r="LZT1651" s="80"/>
      <c r="LZU1651" s="52"/>
      <c r="LZV1651" s="69"/>
      <c r="LZW1651" s="69"/>
      <c r="LZX1651" s="69"/>
      <c r="LZY1651" s="107"/>
      <c r="LZZ1651" s="2"/>
      <c r="MAA1651" s="15"/>
      <c r="MAB1651" s="15"/>
      <c r="MAC1651" s="80"/>
      <c r="MAD1651" s="52"/>
      <c r="MAE1651" s="69"/>
      <c r="MAF1651" s="69"/>
      <c r="MAG1651" s="69"/>
      <c r="MAH1651" s="107"/>
      <c r="MAI1651" s="2"/>
      <c r="MAJ1651" s="15"/>
      <c r="MAK1651" s="15"/>
      <c r="MAL1651" s="80"/>
      <c r="MAM1651" s="52"/>
      <c r="MAN1651" s="69"/>
      <c r="MAO1651" s="69"/>
      <c r="MAP1651" s="69"/>
      <c r="MAQ1651" s="107"/>
      <c r="MAR1651" s="2"/>
      <c r="MAS1651" s="15"/>
      <c r="MAT1651" s="15"/>
      <c r="MAU1651" s="80"/>
      <c r="MAV1651" s="52"/>
      <c r="MAW1651" s="69"/>
      <c r="MAX1651" s="69"/>
      <c r="MAY1651" s="69"/>
      <c r="MAZ1651" s="107"/>
      <c r="MBA1651" s="2"/>
      <c r="MBB1651" s="15"/>
      <c r="MBC1651" s="15"/>
      <c r="MBD1651" s="80"/>
      <c r="MBE1651" s="52"/>
      <c r="MBF1651" s="69"/>
      <c r="MBG1651" s="69"/>
      <c r="MBH1651" s="69"/>
      <c r="MBI1651" s="107"/>
      <c r="MBJ1651" s="2"/>
      <c r="MBK1651" s="15"/>
      <c r="MBL1651" s="15"/>
      <c r="MBM1651" s="80"/>
      <c r="MBN1651" s="52"/>
      <c r="MBO1651" s="69"/>
      <c r="MBP1651" s="69"/>
      <c r="MBQ1651" s="69"/>
      <c r="MBR1651" s="107"/>
      <c r="MBS1651" s="2"/>
      <c r="MBT1651" s="15"/>
      <c r="MBU1651" s="15"/>
      <c r="MBV1651" s="80"/>
      <c r="MBW1651" s="52"/>
      <c r="MBX1651" s="69"/>
      <c r="MBY1651" s="69"/>
      <c r="MBZ1651" s="69"/>
      <c r="MCA1651" s="107"/>
      <c r="MCB1651" s="2"/>
      <c r="MCC1651" s="15"/>
      <c r="MCD1651" s="15"/>
      <c r="MCE1651" s="80"/>
      <c r="MCF1651" s="52"/>
      <c r="MCG1651" s="69"/>
      <c r="MCH1651" s="69"/>
      <c r="MCI1651" s="69"/>
      <c r="MCJ1651" s="107"/>
      <c r="MCK1651" s="2"/>
      <c r="MCL1651" s="15"/>
      <c r="MCM1651" s="15"/>
      <c r="MCN1651" s="80"/>
      <c r="MCO1651" s="52"/>
      <c r="MCP1651" s="69"/>
      <c r="MCQ1651" s="69"/>
      <c r="MCR1651" s="69"/>
      <c r="MCS1651" s="107"/>
      <c r="MCT1651" s="2"/>
      <c r="MCU1651" s="15"/>
      <c r="MCV1651" s="15"/>
      <c r="MCW1651" s="80"/>
      <c r="MCX1651" s="52"/>
      <c r="MCY1651" s="69"/>
      <c r="MCZ1651" s="69"/>
      <c r="MDA1651" s="69"/>
      <c r="MDB1651" s="107"/>
      <c r="MDC1651" s="2"/>
      <c r="MDD1651" s="15"/>
      <c r="MDE1651" s="15"/>
      <c r="MDF1651" s="80"/>
      <c r="MDG1651" s="52"/>
      <c r="MDH1651" s="69"/>
      <c r="MDI1651" s="69"/>
      <c r="MDJ1651" s="69"/>
      <c r="MDK1651" s="107"/>
      <c r="MDL1651" s="2"/>
      <c r="MDM1651" s="15"/>
      <c r="MDN1651" s="15"/>
      <c r="MDO1651" s="80"/>
      <c r="MDP1651" s="52"/>
      <c r="MDQ1651" s="69"/>
      <c r="MDR1651" s="69"/>
      <c r="MDS1651" s="69"/>
      <c r="MDT1651" s="107"/>
      <c r="MDU1651" s="2"/>
      <c r="MDV1651" s="15"/>
      <c r="MDW1651" s="15"/>
      <c r="MDX1651" s="80"/>
      <c r="MDY1651" s="52"/>
      <c r="MDZ1651" s="69"/>
      <c r="MEA1651" s="69"/>
      <c r="MEB1651" s="69"/>
      <c r="MEC1651" s="107"/>
      <c r="MED1651" s="2"/>
      <c r="MEE1651" s="15"/>
      <c r="MEF1651" s="15"/>
      <c r="MEG1651" s="80"/>
      <c r="MEH1651" s="52"/>
      <c r="MEI1651" s="69"/>
      <c r="MEJ1651" s="69"/>
      <c r="MEK1651" s="69"/>
      <c r="MEL1651" s="107"/>
      <c r="MEM1651" s="2"/>
      <c r="MEN1651" s="15"/>
      <c r="MEO1651" s="15"/>
      <c r="MEP1651" s="80"/>
      <c r="MEQ1651" s="52"/>
      <c r="MER1651" s="69"/>
      <c r="MES1651" s="69"/>
      <c r="MET1651" s="69"/>
      <c r="MEU1651" s="107"/>
      <c r="MEV1651" s="2"/>
      <c r="MEW1651" s="15"/>
      <c r="MEX1651" s="15"/>
      <c r="MEY1651" s="80"/>
      <c r="MEZ1651" s="52"/>
      <c r="MFA1651" s="69"/>
      <c r="MFB1651" s="69"/>
      <c r="MFC1651" s="69"/>
      <c r="MFD1651" s="107"/>
      <c r="MFE1651" s="2"/>
      <c r="MFF1651" s="15"/>
      <c r="MFG1651" s="15"/>
      <c r="MFH1651" s="80"/>
      <c r="MFI1651" s="52"/>
      <c r="MFJ1651" s="69"/>
      <c r="MFK1651" s="69"/>
      <c r="MFL1651" s="69"/>
      <c r="MFM1651" s="107"/>
      <c r="MFN1651" s="2"/>
      <c r="MFO1651" s="15"/>
      <c r="MFP1651" s="15"/>
      <c r="MFQ1651" s="80"/>
      <c r="MFR1651" s="52"/>
      <c r="MFS1651" s="69"/>
      <c r="MFT1651" s="69"/>
      <c r="MFU1651" s="69"/>
      <c r="MFV1651" s="107"/>
      <c r="MFW1651" s="2"/>
      <c r="MFX1651" s="15"/>
      <c r="MFY1651" s="15"/>
      <c r="MFZ1651" s="80"/>
      <c r="MGA1651" s="52"/>
      <c r="MGB1651" s="69"/>
      <c r="MGC1651" s="69"/>
      <c r="MGD1651" s="69"/>
      <c r="MGE1651" s="107"/>
      <c r="MGF1651" s="2"/>
      <c r="MGG1651" s="15"/>
      <c r="MGH1651" s="15"/>
      <c r="MGI1651" s="80"/>
      <c r="MGJ1651" s="52"/>
      <c r="MGK1651" s="69"/>
      <c r="MGL1651" s="69"/>
      <c r="MGM1651" s="69"/>
      <c r="MGN1651" s="107"/>
      <c r="MGO1651" s="2"/>
      <c r="MGP1651" s="15"/>
      <c r="MGQ1651" s="15"/>
      <c r="MGR1651" s="80"/>
      <c r="MGS1651" s="52"/>
      <c r="MGT1651" s="69"/>
      <c r="MGU1651" s="69"/>
      <c r="MGV1651" s="69"/>
      <c r="MGW1651" s="107"/>
      <c r="MGX1651" s="2"/>
      <c r="MGY1651" s="15"/>
      <c r="MGZ1651" s="15"/>
      <c r="MHA1651" s="80"/>
      <c r="MHB1651" s="52"/>
      <c r="MHC1651" s="69"/>
      <c r="MHD1651" s="69"/>
      <c r="MHE1651" s="69"/>
      <c r="MHF1651" s="107"/>
      <c r="MHG1651" s="2"/>
      <c r="MHH1651" s="15"/>
      <c r="MHI1651" s="15"/>
      <c r="MHJ1651" s="80"/>
      <c r="MHK1651" s="52"/>
      <c r="MHL1651" s="69"/>
      <c r="MHM1651" s="69"/>
      <c r="MHN1651" s="69"/>
      <c r="MHO1651" s="107"/>
      <c r="MHP1651" s="2"/>
      <c r="MHQ1651" s="15"/>
      <c r="MHR1651" s="15"/>
      <c r="MHS1651" s="80"/>
      <c r="MHT1651" s="52"/>
      <c r="MHU1651" s="69"/>
      <c r="MHV1651" s="69"/>
      <c r="MHW1651" s="69"/>
      <c r="MHX1651" s="107"/>
      <c r="MHY1651" s="2"/>
      <c r="MHZ1651" s="15"/>
      <c r="MIA1651" s="15"/>
      <c r="MIB1651" s="80"/>
      <c r="MIC1651" s="52"/>
      <c r="MID1651" s="69"/>
      <c r="MIE1651" s="69"/>
      <c r="MIF1651" s="69"/>
      <c r="MIG1651" s="107"/>
      <c r="MIH1651" s="2"/>
      <c r="MII1651" s="15"/>
      <c r="MIJ1651" s="15"/>
      <c r="MIK1651" s="80"/>
      <c r="MIL1651" s="52"/>
      <c r="MIM1651" s="69"/>
      <c r="MIN1651" s="69"/>
      <c r="MIO1651" s="69"/>
      <c r="MIP1651" s="107"/>
      <c r="MIQ1651" s="2"/>
      <c r="MIR1651" s="15"/>
      <c r="MIS1651" s="15"/>
      <c r="MIT1651" s="80"/>
      <c r="MIU1651" s="52"/>
      <c r="MIV1651" s="69"/>
      <c r="MIW1651" s="69"/>
      <c r="MIX1651" s="69"/>
      <c r="MIY1651" s="107"/>
      <c r="MIZ1651" s="2"/>
      <c r="MJA1651" s="15"/>
      <c r="MJB1651" s="15"/>
      <c r="MJC1651" s="80"/>
      <c r="MJD1651" s="52"/>
      <c r="MJE1651" s="69"/>
      <c r="MJF1651" s="69"/>
      <c r="MJG1651" s="69"/>
      <c r="MJH1651" s="107"/>
      <c r="MJI1651" s="2"/>
      <c r="MJJ1651" s="15"/>
      <c r="MJK1651" s="15"/>
      <c r="MJL1651" s="80"/>
      <c r="MJM1651" s="52"/>
      <c r="MJN1651" s="69"/>
      <c r="MJO1651" s="69"/>
      <c r="MJP1651" s="69"/>
      <c r="MJQ1651" s="107"/>
      <c r="MJR1651" s="2"/>
      <c r="MJS1651" s="15"/>
      <c r="MJT1651" s="15"/>
      <c r="MJU1651" s="80"/>
      <c r="MJV1651" s="52"/>
      <c r="MJW1651" s="69"/>
      <c r="MJX1651" s="69"/>
      <c r="MJY1651" s="69"/>
      <c r="MJZ1651" s="107"/>
      <c r="MKA1651" s="2"/>
      <c r="MKB1651" s="15"/>
      <c r="MKC1651" s="15"/>
      <c r="MKD1651" s="80"/>
      <c r="MKE1651" s="52"/>
      <c r="MKF1651" s="69"/>
      <c r="MKG1651" s="69"/>
      <c r="MKH1651" s="69"/>
      <c r="MKI1651" s="107"/>
      <c r="MKJ1651" s="2"/>
      <c r="MKK1651" s="15"/>
      <c r="MKL1651" s="15"/>
      <c r="MKM1651" s="80"/>
      <c r="MKN1651" s="52"/>
      <c r="MKO1651" s="69"/>
      <c r="MKP1651" s="69"/>
      <c r="MKQ1651" s="69"/>
      <c r="MKR1651" s="107"/>
      <c r="MKS1651" s="2"/>
      <c r="MKT1651" s="15"/>
      <c r="MKU1651" s="15"/>
      <c r="MKV1651" s="80"/>
      <c r="MKW1651" s="52"/>
      <c r="MKX1651" s="69"/>
      <c r="MKY1651" s="69"/>
      <c r="MKZ1651" s="69"/>
      <c r="MLA1651" s="107"/>
      <c r="MLB1651" s="2"/>
      <c r="MLC1651" s="15"/>
      <c r="MLD1651" s="15"/>
      <c r="MLE1651" s="80"/>
      <c r="MLF1651" s="52"/>
      <c r="MLG1651" s="69"/>
      <c r="MLH1651" s="69"/>
      <c r="MLI1651" s="69"/>
      <c r="MLJ1651" s="107"/>
      <c r="MLK1651" s="2"/>
      <c r="MLL1651" s="15"/>
      <c r="MLM1651" s="15"/>
      <c r="MLN1651" s="80"/>
      <c r="MLO1651" s="52"/>
      <c r="MLP1651" s="69"/>
      <c r="MLQ1651" s="69"/>
      <c r="MLR1651" s="69"/>
      <c r="MLS1651" s="107"/>
      <c r="MLT1651" s="2"/>
      <c r="MLU1651" s="15"/>
      <c r="MLV1651" s="15"/>
      <c r="MLW1651" s="80"/>
      <c r="MLX1651" s="52"/>
      <c r="MLY1651" s="69"/>
      <c r="MLZ1651" s="69"/>
      <c r="MMA1651" s="69"/>
      <c r="MMB1651" s="107"/>
      <c r="MMC1651" s="2"/>
      <c r="MMD1651" s="15"/>
      <c r="MME1651" s="15"/>
      <c r="MMF1651" s="80"/>
      <c r="MMG1651" s="52"/>
      <c r="MMH1651" s="69"/>
      <c r="MMI1651" s="69"/>
      <c r="MMJ1651" s="69"/>
      <c r="MMK1651" s="107"/>
      <c r="MML1651" s="2"/>
      <c r="MMM1651" s="15"/>
      <c r="MMN1651" s="15"/>
      <c r="MMO1651" s="80"/>
      <c r="MMP1651" s="52"/>
      <c r="MMQ1651" s="69"/>
      <c r="MMR1651" s="69"/>
      <c r="MMS1651" s="69"/>
      <c r="MMT1651" s="107"/>
      <c r="MMU1651" s="2"/>
      <c r="MMV1651" s="15"/>
      <c r="MMW1651" s="15"/>
      <c r="MMX1651" s="80"/>
      <c r="MMY1651" s="52"/>
      <c r="MMZ1651" s="69"/>
      <c r="MNA1651" s="69"/>
      <c r="MNB1651" s="69"/>
      <c r="MNC1651" s="107"/>
      <c r="MND1651" s="2"/>
      <c r="MNE1651" s="15"/>
      <c r="MNF1651" s="15"/>
      <c r="MNG1651" s="80"/>
      <c r="MNH1651" s="52"/>
      <c r="MNI1651" s="69"/>
      <c r="MNJ1651" s="69"/>
      <c r="MNK1651" s="69"/>
      <c r="MNL1651" s="107"/>
      <c r="MNM1651" s="2"/>
      <c r="MNN1651" s="15"/>
      <c r="MNO1651" s="15"/>
      <c r="MNP1651" s="80"/>
      <c r="MNQ1651" s="52"/>
      <c r="MNR1651" s="69"/>
      <c r="MNS1651" s="69"/>
      <c r="MNT1651" s="69"/>
      <c r="MNU1651" s="107"/>
      <c r="MNV1651" s="2"/>
      <c r="MNW1651" s="15"/>
      <c r="MNX1651" s="15"/>
      <c r="MNY1651" s="80"/>
      <c r="MNZ1651" s="52"/>
      <c r="MOA1651" s="69"/>
      <c r="MOB1651" s="69"/>
      <c r="MOC1651" s="69"/>
      <c r="MOD1651" s="107"/>
      <c r="MOE1651" s="2"/>
      <c r="MOF1651" s="15"/>
      <c r="MOG1651" s="15"/>
      <c r="MOH1651" s="80"/>
      <c r="MOI1651" s="52"/>
      <c r="MOJ1651" s="69"/>
      <c r="MOK1651" s="69"/>
      <c r="MOL1651" s="69"/>
      <c r="MOM1651" s="107"/>
      <c r="MON1651" s="2"/>
      <c r="MOO1651" s="15"/>
      <c r="MOP1651" s="15"/>
      <c r="MOQ1651" s="80"/>
      <c r="MOR1651" s="52"/>
      <c r="MOS1651" s="69"/>
      <c r="MOT1651" s="69"/>
      <c r="MOU1651" s="69"/>
      <c r="MOV1651" s="107"/>
      <c r="MOW1651" s="2"/>
      <c r="MOX1651" s="15"/>
      <c r="MOY1651" s="15"/>
      <c r="MOZ1651" s="80"/>
      <c r="MPA1651" s="52"/>
      <c r="MPB1651" s="69"/>
      <c r="MPC1651" s="69"/>
      <c r="MPD1651" s="69"/>
      <c r="MPE1651" s="107"/>
      <c r="MPF1651" s="2"/>
      <c r="MPG1651" s="15"/>
      <c r="MPH1651" s="15"/>
      <c r="MPI1651" s="80"/>
      <c r="MPJ1651" s="52"/>
      <c r="MPK1651" s="69"/>
      <c r="MPL1651" s="69"/>
      <c r="MPM1651" s="69"/>
      <c r="MPN1651" s="107"/>
      <c r="MPO1651" s="2"/>
      <c r="MPP1651" s="15"/>
      <c r="MPQ1651" s="15"/>
      <c r="MPR1651" s="80"/>
      <c r="MPS1651" s="52"/>
      <c r="MPT1651" s="69"/>
      <c r="MPU1651" s="69"/>
      <c r="MPV1651" s="69"/>
      <c r="MPW1651" s="107"/>
      <c r="MPX1651" s="2"/>
      <c r="MPY1651" s="15"/>
      <c r="MPZ1651" s="15"/>
      <c r="MQA1651" s="80"/>
      <c r="MQB1651" s="52"/>
      <c r="MQC1651" s="69"/>
      <c r="MQD1651" s="69"/>
      <c r="MQE1651" s="69"/>
      <c r="MQF1651" s="107"/>
      <c r="MQG1651" s="2"/>
      <c r="MQH1651" s="15"/>
      <c r="MQI1651" s="15"/>
      <c r="MQJ1651" s="80"/>
      <c r="MQK1651" s="52"/>
      <c r="MQL1651" s="69"/>
      <c r="MQM1651" s="69"/>
      <c r="MQN1651" s="69"/>
      <c r="MQO1651" s="107"/>
      <c r="MQP1651" s="2"/>
      <c r="MQQ1651" s="15"/>
      <c r="MQR1651" s="15"/>
      <c r="MQS1651" s="80"/>
      <c r="MQT1651" s="52"/>
      <c r="MQU1651" s="69"/>
      <c r="MQV1651" s="69"/>
      <c r="MQW1651" s="69"/>
      <c r="MQX1651" s="107"/>
      <c r="MQY1651" s="2"/>
      <c r="MQZ1651" s="15"/>
      <c r="MRA1651" s="15"/>
      <c r="MRB1651" s="80"/>
      <c r="MRC1651" s="52"/>
      <c r="MRD1651" s="69"/>
      <c r="MRE1651" s="69"/>
      <c r="MRF1651" s="69"/>
      <c r="MRG1651" s="107"/>
      <c r="MRH1651" s="2"/>
      <c r="MRI1651" s="15"/>
      <c r="MRJ1651" s="15"/>
      <c r="MRK1651" s="80"/>
      <c r="MRL1651" s="52"/>
      <c r="MRM1651" s="69"/>
      <c r="MRN1651" s="69"/>
      <c r="MRO1651" s="69"/>
      <c r="MRP1651" s="107"/>
      <c r="MRQ1651" s="2"/>
      <c r="MRR1651" s="15"/>
      <c r="MRS1651" s="15"/>
      <c r="MRT1651" s="80"/>
      <c r="MRU1651" s="52"/>
      <c r="MRV1651" s="69"/>
      <c r="MRW1651" s="69"/>
      <c r="MRX1651" s="69"/>
      <c r="MRY1651" s="107"/>
      <c r="MRZ1651" s="2"/>
      <c r="MSA1651" s="15"/>
      <c r="MSB1651" s="15"/>
      <c r="MSC1651" s="80"/>
      <c r="MSD1651" s="52"/>
      <c r="MSE1651" s="69"/>
      <c r="MSF1651" s="69"/>
      <c r="MSG1651" s="69"/>
      <c r="MSH1651" s="107"/>
      <c r="MSI1651" s="2"/>
      <c r="MSJ1651" s="15"/>
      <c r="MSK1651" s="15"/>
      <c r="MSL1651" s="80"/>
      <c r="MSM1651" s="52"/>
      <c r="MSN1651" s="69"/>
      <c r="MSO1651" s="69"/>
      <c r="MSP1651" s="69"/>
      <c r="MSQ1651" s="107"/>
      <c r="MSR1651" s="2"/>
      <c r="MSS1651" s="15"/>
      <c r="MST1651" s="15"/>
      <c r="MSU1651" s="80"/>
      <c r="MSV1651" s="52"/>
      <c r="MSW1651" s="69"/>
      <c r="MSX1651" s="69"/>
      <c r="MSY1651" s="69"/>
      <c r="MSZ1651" s="107"/>
      <c r="MTA1651" s="2"/>
      <c r="MTB1651" s="15"/>
      <c r="MTC1651" s="15"/>
      <c r="MTD1651" s="80"/>
      <c r="MTE1651" s="52"/>
      <c r="MTF1651" s="69"/>
      <c r="MTG1651" s="69"/>
      <c r="MTH1651" s="69"/>
      <c r="MTI1651" s="107"/>
      <c r="MTJ1651" s="2"/>
      <c r="MTK1651" s="15"/>
      <c r="MTL1651" s="15"/>
      <c r="MTM1651" s="80"/>
      <c r="MTN1651" s="52"/>
      <c r="MTO1651" s="69"/>
      <c r="MTP1651" s="69"/>
      <c r="MTQ1651" s="69"/>
      <c r="MTR1651" s="107"/>
      <c r="MTS1651" s="2"/>
      <c r="MTT1651" s="15"/>
      <c r="MTU1651" s="15"/>
      <c r="MTV1651" s="80"/>
      <c r="MTW1651" s="52"/>
      <c r="MTX1651" s="69"/>
      <c r="MTY1651" s="69"/>
      <c r="MTZ1651" s="69"/>
      <c r="MUA1651" s="107"/>
      <c r="MUB1651" s="2"/>
      <c r="MUC1651" s="15"/>
      <c r="MUD1651" s="15"/>
      <c r="MUE1651" s="80"/>
      <c r="MUF1651" s="52"/>
      <c r="MUG1651" s="69"/>
      <c r="MUH1651" s="69"/>
      <c r="MUI1651" s="69"/>
      <c r="MUJ1651" s="107"/>
      <c r="MUK1651" s="2"/>
      <c r="MUL1651" s="15"/>
      <c r="MUM1651" s="15"/>
      <c r="MUN1651" s="80"/>
      <c r="MUO1651" s="52"/>
      <c r="MUP1651" s="69"/>
      <c r="MUQ1651" s="69"/>
      <c r="MUR1651" s="69"/>
      <c r="MUS1651" s="107"/>
      <c r="MUT1651" s="2"/>
      <c r="MUU1651" s="15"/>
      <c r="MUV1651" s="15"/>
      <c r="MUW1651" s="80"/>
      <c r="MUX1651" s="52"/>
      <c r="MUY1651" s="69"/>
      <c r="MUZ1651" s="69"/>
      <c r="MVA1651" s="69"/>
      <c r="MVB1651" s="107"/>
      <c r="MVC1651" s="2"/>
      <c r="MVD1651" s="15"/>
      <c r="MVE1651" s="15"/>
      <c r="MVF1651" s="80"/>
      <c r="MVG1651" s="52"/>
      <c r="MVH1651" s="69"/>
      <c r="MVI1651" s="69"/>
      <c r="MVJ1651" s="69"/>
      <c r="MVK1651" s="107"/>
      <c r="MVL1651" s="2"/>
      <c r="MVM1651" s="15"/>
      <c r="MVN1651" s="15"/>
      <c r="MVO1651" s="80"/>
      <c r="MVP1651" s="52"/>
      <c r="MVQ1651" s="69"/>
      <c r="MVR1651" s="69"/>
      <c r="MVS1651" s="69"/>
      <c r="MVT1651" s="107"/>
      <c r="MVU1651" s="2"/>
      <c r="MVV1651" s="15"/>
      <c r="MVW1651" s="15"/>
      <c r="MVX1651" s="80"/>
      <c r="MVY1651" s="52"/>
      <c r="MVZ1651" s="69"/>
      <c r="MWA1651" s="69"/>
      <c r="MWB1651" s="69"/>
      <c r="MWC1651" s="107"/>
      <c r="MWD1651" s="2"/>
      <c r="MWE1651" s="15"/>
      <c r="MWF1651" s="15"/>
      <c r="MWG1651" s="80"/>
      <c r="MWH1651" s="52"/>
      <c r="MWI1651" s="69"/>
      <c r="MWJ1651" s="69"/>
      <c r="MWK1651" s="69"/>
      <c r="MWL1651" s="107"/>
      <c r="MWM1651" s="2"/>
      <c r="MWN1651" s="15"/>
      <c r="MWO1651" s="15"/>
      <c r="MWP1651" s="80"/>
      <c r="MWQ1651" s="52"/>
      <c r="MWR1651" s="69"/>
      <c r="MWS1651" s="69"/>
      <c r="MWT1651" s="69"/>
      <c r="MWU1651" s="107"/>
      <c r="MWV1651" s="2"/>
      <c r="MWW1651" s="15"/>
      <c r="MWX1651" s="15"/>
      <c r="MWY1651" s="80"/>
      <c r="MWZ1651" s="52"/>
      <c r="MXA1651" s="69"/>
      <c r="MXB1651" s="69"/>
      <c r="MXC1651" s="69"/>
      <c r="MXD1651" s="107"/>
      <c r="MXE1651" s="2"/>
      <c r="MXF1651" s="15"/>
      <c r="MXG1651" s="15"/>
      <c r="MXH1651" s="80"/>
      <c r="MXI1651" s="52"/>
      <c r="MXJ1651" s="69"/>
      <c r="MXK1651" s="69"/>
      <c r="MXL1651" s="69"/>
      <c r="MXM1651" s="107"/>
      <c r="MXN1651" s="2"/>
      <c r="MXO1651" s="15"/>
      <c r="MXP1651" s="15"/>
      <c r="MXQ1651" s="80"/>
      <c r="MXR1651" s="52"/>
      <c r="MXS1651" s="69"/>
      <c r="MXT1651" s="69"/>
      <c r="MXU1651" s="69"/>
      <c r="MXV1651" s="107"/>
      <c r="MXW1651" s="2"/>
      <c r="MXX1651" s="15"/>
      <c r="MXY1651" s="15"/>
      <c r="MXZ1651" s="80"/>
      <c r="MYA1651" s="52"/>
      <c r="MYB1651" s="69"/>
      <c r="MYC1651" s="69"/>
      <c r="MYD1651" s="69"/>
      <c r="MYE1651" s="107"/>
      <c r="MYF1651" s="2"/>
      <c r="MYG1651" s="15"/>
      <c r="MYH1651" s="15"/>
      <c r="MYI1651" s="80"/>
      <c r="MYJ1651" s="52"/>
      <c r="MYK1651" s="69"/>
      <c r="MYL1651" s="69"/>
      <c r="MYM1651" s="69"/>
      <c r="MYN1651" s="107"/>
      <c r="MYO1651" s="2"/>
      <c r="MYP1651" s="15"/>
      <c r="MYQ1651" s="15"/>
      <c r="MYR1651" s="80"/>
      <c r="MYS1651" s="52"/>
      <c r="MYT1651" s="69"/>
      <c r="MYU1651" s="69"/>
      <c r="MYV1651" s="69"/>
      <c r="MYW1651" s="107"/>
      <c r="MYX1651" s="2"/>
      <c r="MYY1651" s="15"/>
      <c r="MYZ1651" s="15"/>
      <c r="MZA1651" s="80"/>
      <c r="MZB1651" s="52"/>
      <c r="MZC1651" s="69"/>
      <c r="MZD1651" s="69"/>
      <c r="MZE1651" s="69"/>
      <c r="MZF1651" s="107"/>
      <c r="MZG1651" s="2"/>
      <c r="MZH1651" s="15"/>
      <c r="MZI1651" s="15"/>
      <c r="MZJ1651" s="80"/>
      <c r="MZK1651" s="52"/>
      <c r="MZL1651" s="69"/>
      <c r="MZM1651" s="69"/>
      <c r="MZN1651" s="69"/>
      <c r="MZO1651" s="107"/>
      <c r="MZP1651" s="2"/>
      <c r="MZQ1651" s="15"/>
      <c r="MZR1651" s="15"/>
      <c r="MZS1651" s="80"/>
      <c r="MZT1651" s="52"/>
      <c r="MZU1651" s="69"/>
      <c r="MZV1651" s="69"/>
      <c r="MZW1651" s="69"/>
      <c r="MZX1651" s="107"/>
      <c r="MZY1651" s="2"/>
      <c r="MZZ1651" s="15"/>
      <c r="NAA1651" s="15"/>
      <c r="NAB1651" s="80"/>
      <c r="NAC1651" s="52"/>
      <c r="NAD1651" s="69"/>
      <c r="NAE1651" s="69"/>
      <c r="NAF1651" s="69"/>
      <c r="NAG1651" s="107"/>
      <c r="NAH1651" s="2"/>
      <c r="NAI1651" s="15"/>
      <c r="NAJ1651" s="15"/>
      <c r="NAK1651" s="80"/>
      <c r="NAL1651" s="52"/>
      <c r="NAM1651" s="69"/>
      <c r="NAN1651" s="69"/>
      <c r="NAO1651" s="69"/>
      <c r="NAP1651" s="107"/>
      <c r="NAQ1651" s="2"/>
      <c r="NAR1651" s="15"/>
      <c r="NAS1651" s="15"/>
      <c r="NAT1651" s="80"/>
      <c r="NAU1651" s="52"/>
      <c r="NAV1651" s="69"/>
      <c r="NAW1651" s="69"/>
      <c r="NAX1651" s="69"/>
      <c r="NAY1651" s="107"/>
      <c r="NAZ1651" s="2"/>
      <c r="NBA1651" s="15"/>
      <c r="NBB1651" s="15"/>
      <c r="NBC1651" s="80"/>
      <c r="NBD1651" s="52"/>
      <c r="NBE1651" s="69"/>
      <c r="NBF1651" s="69"/>
      <c r="NBG1651" s="69"/>
      <c r="NBH1651" s="107"/>
      <c r="NBI1651" s="2"/>
      <c r="NBJ1651" s="15"/>
      <c r="NBK1651" s="15"/>
      <c r="NBL1651" s="80"/>
      <c r="NBM1651" s="52"/>
      <c r="NBN1651" s="69"/>
      <c r="NBO1651" s="69"/>
      <c r="NBP1651" s="69"/>
      <c r="NBQ1651" s="107"/>
      <c r="NBR1651" s="2"/>
      <c r="NBS1651" s="15"/>
      <c r="NBT1651" s="15"/>
      <c r="NBU1651" s="80"/>
      <c r="NBV1651" s="52"/>
      <c r="NBW1651" s="69"/>
      <c r="NBX1651" s="69"/>
      <c r="NBY1651" s="69"/>
      <c r="NBZ1651" s="107"/>
      <c r="NCA1651" s="2"/>
      <c r="NCB1651" s="15"/>
      <c r="NCC1651" s="15"/>
      <c r="NCD1651" s="80"/>
      <c r="NCE1651" s="52"/>
      <c r="NCF1651" s="69"/>
      <c r="NCG1651" s="69"/>
      <c r="NCH1651" s="69"/>
      <c r="NCI1651" s="107"/>
      <c r="NCJ1651" s="2"/>
      <c r="NCK1651" s="15"/>
      <c r="NCL1651" s="15"/>
      <c r="NCM1651" s="80"/>
      <c r="NCN1651" s="52"/>
      <c r="NCO1651" s="69"/>
      <c r="NCP1651" s="69"/>
      <c r="NCQ1651" s="69"/>
      <c r="NCR1651" s="107"/>
      <c r="NCS1651" s="2"/>
      <c r="NCT1651" s="15"/>
      <c r="NCU1651" s="15"/>
      <c r="NCV1651" s="80"/>
      <c r="NCW1651" s="52"/>
      <c r="NCX1651" s="69"/>
      <c r="NCY1651" s="69"/>
      <c r="NCZ1651" s="69"/>
      <c r="NDA1651" s="107"/>
      <c r="NDB1651" s="2"/>
      <c r="NDC1651" s="15"/>
      <c r="NDD1651" s="15"/>
      <c r="NDE1651" s="80"/>
      <c r="NDF1651" s="52"/>
      <c r="NDG1651" s="69"/>
      <c r="NDH1651" s="69"/>
      <c r="NDI1651" s="69"/>
      <c r="NDJ1651" s="107"/>
      <c r="NDK1651" s="2"/>
      <c r="NDL1651" s="15"/>
      <c r="NDM1651" s="15"/>
      <c r="NDN1651" s="80"/>
      <c r="NDO1651" s="52"/>
      <c r="NDP1651" s="69"/>
      <c r="NDQ1651" s="69"/>
      <c r="NDR1651" s="69"/>
      <c r="NDS1651" s="107"/>
      <c r="NDT1651" s="2"/>
      <c r="NDU1651" s="15"/>
      <c r="NDV1651" s="15"/>
      <c r="NDW1651" s="80"/>
      <c r="NDX1651" s="52"/>
      <c r="NDY1651" s="69"/>
      <c r="NDZ1651" s="69"/>
      <c r="NEA1651" s="69"/>
      <c r="NEB1651" s="107"/>
      <c r="NEC1651" s="2"/>
      <c r="NED1651" s="15"/>
      <c r="NEE1651" s="15"/>
      <c r="NEF1651" s="80"/>
      <c r="NEG1651" s="52"/>
      <c r="NEH1651" s="69"/>
      <c r="NEI1651" s="69"/>
      <c r="NEJ1651" s="69"/>
      <c r="NEK1651" s="107"/>
      <c r="NEL1651" s="2"/>
      <c r="NEM1651" s="15"/>
      <c r="NEN1651" s="15"/>
      <c r="NEO1651" s="80"/>
      <c r="NEP1651" s="52"/>
      <c r="NEQ1651" s="69"/>
      <c r="NER1651" s="69"/>
      <c r="NES1651" s="69"/>
      <c r="NET1651" s="107"/>
      <c r="NEU1651" s="2"/>
      <c r="NEV1651" s="15"/>
      <c r="NEW1651" s="15"/>
      <c r="NEX1651" s="80"/>
      <c r="NEY1651" s="52"/>
      <c r="NEZ1651" s="69"/>
      <c r="NFA1651" s="69"/>
      <c r="NFB1651" s="69"/>
      <c r="NFC1651" s="107"/>
      <c r="NFD1651" s="2"/>
      <c r="NFE1651" s="15"/>
      <c r="NFF1651" s="15"/>
      <c r="NFG1651" s="80"/>
      <c r="NFH1651" s="52"/>
      <c r="NFI1651" s="69"/>
      <c r="NFJ1651" s="69"/>
      <c r="NFK1651" s="69"/>
      <c r="NFL1651" s="107"/>
      <c r="NFM1651" s="2"/>
      <c r="NFN1651" s="15"/>
      <c r="NFO1651" s="15"/>
      <c r="NFP1651" s="80"/>
      <c r="NFQ1651" s="52"/>
      <c r="NFR1651" s="69"/>
      <c r="NFS1651" s="69"/>
      <c r="NFT1651" s="69"/>
      <c r="NFU1651" s="107"/>
      <c r="NFV1651" s="2"/>
      <c r="NFW1651" s="15"/>
      <c r="NFX1651" s="15"/>
      <c r="NFY1651" s="80"/>
      <c r="NFZ1651" s="52"/>
      <c r="NGA1651" s="69"/>
      <c r="NGB1651" s="69"/>
      <c r="NGC1651" s="69"/>
      <c r="NGD1651" s="107"/>
      <c r="NGE1651" s="2"/>
      <c r="NGF1651" s="15"/>
      <c r="NGG1651" s="15"/>
      <c r="NGH1651" s="80"/>
      <c r="NGI1651" s="52"/>
      <c r="NGJ1651" s="69"/>
      <c r="NGK1651" s="69"/>
      <c r="NGL1651" s="69"/>
      <c r="NGM1651" s="107"/>
      <c r="NGN1651" s="2"/>
      <c r="NGO1651" s="15"/>
      <c r="NGP1651" s="15"/>
      <c r="NGQ1651" s="80"/>
      <c r="NGR1651" s="52"/>
      <c r="NGS1651" s="69"/>
      <c r="NGT1651" s="69"/>
      <c r="NGU1651" s="69"/>
      <c r="NGV1651" s="107"/>
      <c r="NGW1651" s="2"/>
      <c r="NGX1651" s="15"/>
      <c r="NGY1651" s="15"/>
      <c r="NGZ1651" s="80"/>
      <c r="NHA1651" s="52"/>
      <c r="NHB1651" s="69"/>
      <c r="NHC1651" s="69"/>
      <c r="NHD1651" s="69"/>
      <c r="NHE1651" s="107"/>
      <c r="NHF1651" s="2"/>
      <c r="NHG1651" s="15"/>
      <c r="NHH1651" s="15"/>
      <c r="NHI1651" s="80"/>
      <c r="NHJ1651" s="52"/>
      <c r="NHK1651" s="69"/>
      <c r="NHL1651" s="69"/>
      <c r="NHM1651" s="69"/>
      <c r="NHN1651" s="107"/>
      <c r="NHO1651" s="2"/>
      <c r="NHP1651" s="15"/>
      <c r="NHQ1651" s="15"/>
      <c r="NHR1651" s="80"/>
      <c r="NHS1651" s="52"/>
      <c r="NHT1651" s="69"/>
      <c r="NHU1651" s="69"/>
      <c r="NHV1651" s="69"/>
      <c r="NHW1651" s="107"/>
      <c r="NHX1651" s="2"/>
      <c r="NHY1651" s="15"/>
      <c r="NHZ1651" s="15"/>
      <c r="NIA1651" s="80"/>
      <c r="NIB1651" s="52"/>
      <c r="NIC1651" s="69"/>
      <c r="NID1651" s="69"/>
      <c r="NIE1651" s="69"/>
      <c r="NIF1651" s="107"/>
      <c r="NIG1651" s="2"/>
      <c r="NIH1651" s="15"/>
      <c r="NII1651" s="15"/>
      <c r="NIJ1651" s="80"/>
      <c r="NIK1651" s="52"/>
      <c r="NIL1651" s="69"/>
      <c r="NIM1651" s="69"/>
      <c r="NIN1651" s="69"/>
      <c r="NIO1651" s="107"/>
      <c r="NIP1651" s="2"/>
      <c r="NIQ1651" s="15"/>
      <c r="NIR1651" s="15"/>
      <c r="NIS1651" s="80"/>
      <c r="NIT1651" s="52"/>
      <c r="NIU1651" s="69"/>
      <c r="NIV1651" s="69"/>
      <c r="NIW1651" s="69"/>
      <c r="NIX1651" s="107"/>
      <c r="NIY1651" s="2"/>
      <c r="NIZ1651" s="15"/>
      <c r="NJA1651" s="15"/>
      <c r="NJB1651" s="80"/>
      <c r="NJC1651" s="52"/>
      <c r="NJD1651" s="69"/>
      <c r="NJE1651" s="69"/>
      <c r="NJF1651" s="69"/>
      <c r="NJG1651" s="107"/>
      <c r="NJH1651" s="2"/>
      <c r="NJI1651" s="15"/>
      <c r="NJJ1651" s="15"/>
      <c r="NJK1651" s="80"/>
      <c r="NJL1651" s="52"/>
      <c r="NJM1651" s="69"/>
      <c r="NJN1651" s="69"/>
      <c r="NJO1651" s="69"/>
      <c r="NJP1651" s="107"/>
      <c r="NJQ1651" s="2"/>
      <c r="NJR1651" s="15"/>
      <c r="NJS1651" s="15"/>
      <c r="NJT1651" s="80"/>
      <c r="NJU1651" s="52"/>
      <c r="NJV1651" s="69"/>
      <c r="NJW1651" s="69"/>
      <c r="NJX1651" s="69"/>
      <c r="NJY1651" s="107"/>
      <c r="NJZ1651" s="2"/>
      <c r="NKA1651" s="15"/>
      <c r="NKB1651" s="15"/>
      <c r="NKC1651" s="80"/>
      <c r="NKD1651" s="52"/>
      <c r="NKE1651" s="69"/>
      <c r="NKF1651" s="69"/>
      <c r="NKG1651" s="69"/>
      <c r="NKH1651" s="107"/>
      <c r="NKI1651" s="2"/>
      <c r="NKJ1651" s="15"/>
      <c r="NKK1651" s="15"/>
      <c r="NKL1651" s="80"/>
      <c r="NKM1651" s="52"/>
      <c r="NKN1651" s="69"/>
      <c r="NKO1651" s="69"/>
      <c r="NKP1651" s="69"/>
      <c r="NKQ1651" s="107"/>
      <c r="NKR1651" s="2"/>
      <c r="NKS1651" s="15"/>
      <c r="NKT1651" s="15"/>
      <c r="NKU1651" s="80"/>
      <c r="NKV1651" s="52"/>
      <c r="NKW1651" s="69"/>
      <c r="NKX1651" s="69"/>
      <c r="NKY1651" s="69"/>
      <c r="NKZ1651" s="107"/>
      <c r="NLA1651" s="2"/>
      <c r="NLB1651" s="15"/>
      <c r="NLC1651" s="15"/>
      <c r="NLD1651" s="80"/>
      <c r="NLE1651" s="52"/>
      <c r="NLF1651" s="69"/>
      <c r="NLG1651" s="69"/>
      <c r="NLH1651" s="69"/>
      <c r="NLI1651" s="107"/>
      <c r="NLJ1651" s="2"/>
      <c r="NLK1651" s="15"/>
      <c r="NLL1651" s="15"/>
      <c r="NLM1651" s="80"/>
      <c r="NLN1651" s="52"/>
      <c r="NLO1651" s="69"/>
      <c r="NLP1651" s="69"/>
      <c r="NLQ1651" s="69"/>
      <c r="NLR1651" s="107"/>
      <c r="NLS1651" s="2"/>
      <c r="NLT1651" s="15"/>
      <c r="NLU1651" s="15"/>
      <c r="NLV1651" s="80"/>
      <c r="NLW1651" s="52"/>
      <c r="NLX1651" s="69"/>
      <c r="NLY1651" s="69"/>
      <c r="NLZ1651" s="69"/>
      <c r="NMA1651" s="107"/>
      <c r="NMB1651" s="2"/>
      <c r="NMC1651" s="15"/>
      <c r="NMD1651" s="15"/>
      <c r="NME1651" s="80"/>
      <c r="NMF1651" s="52"/>
      <c r="NMG1651" s="69"/>
      <c r="NMH1651" s="69"/>
      <c r="NMI1651" s="69"/>
      <c r="NMJ1651" s="107"/>
      <c r="NMK1651" s="2"/>
      <c r="NML1651" s="15"/>
      <c r="NMM1651" s="15"/>
      <c r="NMN1651" s="80"/>
      <c r="NMO1651" s="52"/>
      <c r="NMP1651" s="69"/>
      <c r="NMQ1651" s="69"/>
      <c r="NMR1651" s="69"/>
      <c r="NMS1651" s="107"/>
      <c r="NMT1651" s="2"/>
      <c r="NMU1651" s="15"/>
      <c r="NMV1651" s="15"/>
      <c r="NMW1651" s="80"/>
      <c r="NMX1651" s="52"/>
      <c r="NMY1651" s="69"/>
      <c r="NMZ1651" s="69"/>
      <c r="NNA1651" s="69"/>
      <c r="NNB1651" s="107"/>
      <c r="NNC1651" s="2"/>
      <c r="NND1651" s="15"/>
      <c r="NNE1651" s="15"/>
      <c r="NNF1651" s="80"/>
      <c r="NNG1651" s="52"/>
      <c r="NNH1651" s="69"/>
      <c r="NNI1651" s="69"/>
      <c r="NNJ1651" s="69"/>
      <c r="NNK1651" s="107"/>
      <c r="NNL1651" s="2"/>
      <c r="NNM1651" s="15"/>
      <c r="NNN1651" s="15"/>
      <c r="NNO1651" s="80"/>
      <c r="NNP1651" s="52"/>
      <c r="NNQ1651" s="69"/>
      <c r="NNR1651" s="69"/>
      <c r="NNS1651" s="69"/>
      <c r="NNT1651" s="107"/>
      <c r="NNU1651" s="2"/>
      <c r="NNV1651" s="15"/>
      <c r="NNW1651" s="15"/>
      <c r="NNX1651" s="80"/>
      <c r="NNY1651" s="52"/>
      <c r="NNZ1651" s="69"/>
      <c r="NOA1651" s="69"/>
      <c r="NOB1651" s="69"/>
      <c r="NOC1651" s="107"/>
      <c r="NOD1651" s="2"/>
      <c r="NOE1651" s="15"/>
      <c r="NOF1651" s="15"/>
      <c r="NOG1651" s="80"/>
      <c r="NOH1651" s="52"/>
      <c r="NOI1651" s="69"/>
      <c r="NOJ1651" s="69"/>
      <c r="NOK1651" s="69"/>
      <c r="NOL1651" s="107"/>
      <c r="NOM1651" s="2"/>
      <c r="NON1651" s="15"/>
      <c r="NOO1651" s="15"/>
      <c r="NOP1651" s="80"/>
      <c r="NOQ1651" s="52"/>
      <c r="NOR1651" s="69"/>
      <c r="NOS1651" s="69"/>
      <c r="NOT1651" s="69"/>
      <c r="NOU1651" s="107"/>
      <c r="NOV1651" s="2"/>
      <c r="NOW1651" s="15"/>
      <c r="NOX1651" s="15"/>
      <c r="NOY1651" s="80"/>
      <c r="NOZ1651" s="52"/>
      <c r="NPA1651" s="69"/>
      <c r="NPB1651" s="69"/>
      <c r="NPC1651" s="69"/>
      <c r="NPD1651" s="107"/>
      <c r="NPE1651" s="2"/>
      <c r="NPF1651" s="15"/>
      <c r="NPG1651" s="15"/>
      <c r="NPH1651" s="80"/>
      <c r="NPI1651" s="52"/>
      <c r="NPJ1651" s="69"/>
      <c r="NPK1651" s="69"/>
      <c r="NPL1651" s="69"/>
      <c r="NPM1651" s="107"/>
      <c r="NPN1651" s="2"/>
      <c r="NPO1651" s="15"/>
      <c r="NPP1651" s="15"/>
      <c r="NPQ1651" s="80"/>
      <c r="NPR1651" s="52"/>
      <c r="NPS1651" s="69"/>
      <c r="NPT1651" s="69"/>
      <c r="NPU1651" s="69"/>
      <c r="NPV1651" s="107"/>
      <c r="NPW1651" s="2"/>
      <c r="NPX1651" s="15"/>
      <c r="NPY1651" s="15"/>
      <c r="NPZ1651" s="80"/>
      <c r="NQA1651" s="52"/>
      <c r="NQB1651" s="69"/>
      <c r="NQC1651" s="69"/>
      <c r="NQD1651" s="69"/>
      <c r="NQE1651" s="107"/>
      <c r="NQF1651" s="2"/>
      <c r="NQG1651" s="15"/>
      <c r="NQH1651" s="15"/>
      <c r="NQI1651" s="80"/>
      <c r="NQJ1651" s="52"/>
      <c r="NQK1651" s="69"/>
      <c r="NQL1651" s="69"/>
      <c r="NQM1651" s="69"/>
      <c r="NQN1651" s="107"/>
      <c r="NQO1651" s="2"/>
      <c r="NQP1651" s="15"/>
      <c r="NQQ1651" s="15"/>
      <c r="NQR1651" s="80"/>
      <c r="NQS1651" s="52"/>
      <c r="NQT1651" s="69"/>
      <c r="NQU1651" s="69"/>
      <c r="NQV1651" s="69"/>
      <c r="NQW1651" s="107"/>
      <c r="NQX1651" s="2"/>
      <c r="NQY1651" s="15"/>
      <c r="NQZ1651" s="15"/>
      <c r="NRA1651" s="80"/>
      <c r="NRB1651" s="52"/>
      <c r="NRC1651" s="69"/>
      <c r="NRD1651" s="69"/>
      <c r="NRE1651" s="69"/>
      <c r="NRF1651" s="107"/>
      <c r="NRG1651" s="2"/>
      <c r="NRH1651" s="15"/>
      <c r="NRI1651" s="15"/>
      <c r="NRJ1651" s="80"/>
      <c r="NRK1651" s="52"/>
      <c r="NRL1651" s="69"/>
      <c r="NRM1651" s="69"/>
      <c r="NRN1651" s="69"/>
      <c r="NRO1651" s="107"/>
      <c r="NRP1651" s="2"/>
      <c r="NRQ1651" s="15"/>
      <c r="NRR1651" s="15"/>
      <c r="NRS1651" s="80"/>
      <c r="NRT1651" s="52"/>
      <c r="NRU1651" s="69"/>
      <c r="NRV1651" s="69"/>
      <c r="NRW1651" s="69"/>
      <c r="NRX1651" s="107"/>
      <c r="NRY1651" s="2"/>
      <c r="NRZ1651" s="15"/>
      <c r="NSA1651" s="15"/>
      <c r="NSB1651" s="80"/>
      <c r="NSC1651" s="52"/>
      <c r="NSD1651" s="69"/>
      <c r="NSE1651" s="69"/>
      <c r="NSF1651" s="69"/>
      <c r="NSG1651" s="107"/>
      <c r="NSH1651" s="2"/>
      <c r="NSI1651" s="15"/>
      <c r="NSJ1651" s="15"/>
      <c r="NSK1651" s="80"/>
      <c r="NSL1651" s="52"/>
      <c r="NSM1651" s="69"/>
      <c r="NSN1651" s="69"/>
      <c r="NSO1651" s="69"/>
      <c r="NSP1651" s="107"/>
      <c r="NSQ1651" s="2"/>
      <c r="NSR1651" s="15"/>
      <c r="NSS1651" s="15"/>
      <c r="NST1651" s="80"/>
      <c r="NSU1651" s="52"/>
      <c r="NSV1651" s="69"/>
      <c r="NSW1651" s="69"/>
      <c r="NSX1651" s="69"/>
      <c r="NSY1651" s="107"/>
      <c r="NSZ1651" s="2"/>
      <c r="NTA1651" s="15"/>
      <c r="NTB1651" s="15"/>
      <c r="NTC1651" s="80"/>
      <c r="NTD1651" s="52"/>
      <c r="NTE1651" s="69"/>
      <c r="NTF1651" s="69"/>
      <c r="NTG1651" s="69"/>
      <c r="NTH1651" s="107"/>
      <c r="NTI1651" s="2"/>
      <c r="NTJ1651" s="15"/>
      <c r="NTK1651" s="15"/>
      <c r="NTL1651" s="80"/>
      <c r="NTM1651" s="52"/>
      <c r="NTN1651" s="69"/>
      <c r="NTO1651" s="69"/>
      <c r="NTP1651" s="69"/>
      <c r="NTQ1651" s="107"/>
      <c r="NTR1651" s="2"/>
      <c r="NTS1651" s="15"/>
      <c r="NTT1651" s="15"/>
      <c r="NTU1651" s="80"/>
      <c r="NTV1651" s="52"/>
      <c r="NTW1651" s="69"/>
      <c r="NTX1651" s="69"/>
      <c r="NTY1651" s="69"/>
      <c r="NTZ1651" s="107"/>
      <c r="NUA1651" s="2"/>
      <c r="NUB1651" s="15"/>
      <c r="NUC1651" s="15"/>
      <c r="NUD1651" s="80"/>
      <c r="NUE1651" s="52"/>
      <c r="NUF1651" s="69"/>
      <c r="NUG1651" s="69"/>
      <c r="NUH1651" s="69"/>
      <c r="NUI1651" s="107"/>
      <c r="NUJ1651" s="2"/>
      <c r="NUK1651" s="15"/>
      <c r="NUL1651" s="15"/>
      <c r="NUM1651" s="80"/>
      <c r="NUN1651" s="52"/>
      <c r="NUO1651" s="69"/>
      <c r="NUP1651" s="69"/>
      <c r="NUQ1651" s="69"/>
      <c r="NUR1651" s="107"/>
      <c r="NUS1651" s="2"/>
      <c r="NUT1651" s="15"/>
      <c r="NUU1651" s="15"/>
      <c r="NUV1651" s="80"/>
      <c r="NUW1651" s="52"/>
      <c r="NUX1651" s="69"/>
      <c r="NUY1651" s="69"/>
      <c r="NUZ1651" s="69"/>
      <c r="NVA1651" s="107"/>
      <c r="NVB1651" s="2"/>
      <c r="NVC1651" s="15"/>
      <c r="NVD1651" s="15"/>
      <c r="NVE1651" s="80"/>
      <c r="NVF1651" s="52"/>
      <c r="NVG1651" s="69"/>
      <c r="NVH1651" s="69"/>
      <c r="NVI1651" s="69"/>
      <c r="NVJ1651" s="107"/>
      <c r="NVK1651" s="2"/>
      <c r="NVL1651" s="15"/>
      <c r="NVM1651" s="15"/>
      <c r="NVN1651" s="80"/>
      <c r="NVO1651" s="52"/>
      <c r="NVP1651" s="69"/>
      <c r="NVQ1651" s="69"/>
      <c r="NVR1651" s="69"/>
      <c r="NVS1651" s="107"/>
      <c r="NVT1651" s="2"/>
      <c r="NVU1651" s="15"/>
      <c r="NVV1651" s="15"/>
      <c r="NVW1651" s="80"/>
      <c r="NVX1651" s="52"/>
      <c r="NVY1651" s="69"/>
      <c r="NVZ1651" s="69"/>
      <c r="NWA1651" s="69"/>
      <c r="NWB1651" s="107"/>
      <c r="NWC1651" s="2"/>
      <c r="NWD1651" s="15"/>
      <c r="NWE1651" s="15"/>
      <c r="NWF1651" s="80"/>
      <c r="NWG1651" s="52"/>
      <c r="NWH1651" s="69"/>
      <c r="NWI1651" s="69"/>
      <c r="NWJ1651" s="69"/>
      <c r="NWK1651" s="107"/>
      <c r="NWL1651" s="2"/>
      <c r="NWM1651" s="15"/>
      <c r="NWN1651" s="15"/>
      <c r="NWO1651" s="80"/>
      <c r="NWP1651" s="52"/>
      <c r="NWQ1651" s="69"/>
      <c r="NWR1651" s="69"/>
      <c r="NWS1651" s="69"/>
      <c r="NWT1651" s="107"/>
      <c r="NWU1651" s="2"/>
      <c r="NWV1651" s="15"/>
      <c r="NWW1651" s="15"/>
      <c r="NWX1651" s="80"/>
      <c r="NWY1651" s="52"/>
      <c r="NWZ1651" s="69"/>
      <c r="NXA1651" s="69"/>
      <c r="NXB1651" s="69"/>
      <c r="NXC1651" s="107"/>
      <c r="NXD1651" s="2"/>
      <c r="NXE1651" s="15"/>
      <c r="NXF1651" s="15"/>
      <c r="NXG1651" s="80"/>
      <c r="NXH1651" s="52"/>
      <c r="NXI1651" s="69"/>
      <c r="NXJ1651" s="69"/>
      <c r="NXK1651" s="69"/>
      <c r="NXL1651" s="107"/>
      <c r="NXM1651" s="2"/>
      <c r="NXN1651" s="15"/>
      <c r="NXO1651" s="15"/>
      <c r="NXP1651" s="80"/>
      <c r="NXQ1651" s="52"/>
      <c r="NXR1651" s="69"/>
      <c r="NXS1651" s="69"/>
      <c r="NXT1651" s="69"/>
      <c r="NXU1651" s="107"/>
      <c r="NXV1651" s="2"/>
      <c r="NXW1651" s="15"/>
      <c r="NXX1651" s="15"/>
      <c r="NXY1651" s="80"/>
      <c r="NXZ1651" s="52"/>
      <c r="NYA1651" s="69"/>
      <c r="NYB1651" s="69"/>
      <c r="NYC1651" s="69"/>
      <c r="NYD1651" s="107"/>
      <c r="NYE1651" s="2"/>
      <c r="NYF1651" s="15"/>
      <c r="NYG1651" s="15"/>
      <c r="NYH1651" s="80"/>
      <c r="NYI1651" s="52"/>
      <c r="NYJ1651" s="69"/>
      <c r="NYK1651" s="69"/>
      <c r="NYL1651" s="69"/>
      <c r="NYM1651" s="107"/>
      <c r="NYN1651" s="2"/>
      <c r="NYO1651" s="15"/>
      <c r="NYP1651" s="15"/>
      <c r="NYQ1651" s="80"/>
      <c r="NYR1651" s="52"/>
      <c r="NYS1651" s="69"/>
      <c r="NYT1651" s="69"/>
      <c r="NYU1651" s="69"/>
      <c r="NYV1651" s="107"/>
      <c r="NYW1651" s="2"/>
      <c r="NYX1651" s="15"/>
      <c r="NYY1651" s="15"/>
      <c r="NYZ1651" s="80"/>
      <c r="NZA1651" s="52"/>
      <c r="NZB1651" s="69"/>
      <c r="NZC1651" s="69"/>
      <c r="NZD1651" s="69"/>
      <c r="NZE1651" s="107"/>
      <c r="NZF1651" s="2"/>
      <c r="NZG1651" s="15"/>
      <c r="NZH1651" s="15"/>
      <c r="NZI1651" s="80"/>
      <c r="NZJ1651" s="52"/>
      <c r="NZK1651" s="69"/>
      <c r="NZL1651" s="69"/>
      <c r="NZM1651" s="69"/>
      <c r="NZN1651" s="107"/>
      <c r="NZO1651" s="2"/>
      <c r="NZP1651" s="15"/>
      <c r="NZQ1651" s="15"/>
      <c r="NZR1651" s="80"/>
      <c r="NZS1651" s="52"/>
      <c r="NZT1651" s="69"/>
      <c r="NZU1651" s="69"/>
      <c r="NZV1651" s="69"/>
      <c r="NZW1651" s="107"/>
      <c r="NZX1651" s="2"/>
      <c r="NZY1651" s="15"/>
      <c r="NZZ1651" s="15"/>
      <c r="OAA1651" s="80"/>
      <c r="OAB1651" s="52"/>
      <c r="OAC1651" s="69"/>
      <c r="OAD1651" s="69"/>
      <c r="OAE1651" s="69"/>
      <c r="OAF1651" s="107"/>
      <c r="OAG1651" s="2"/>
      <c r="OAH1651" s="15"/>
      <c r="OAI1651" s="15"/>
      <c r="OAJ1651" s="80"/>
      <c r="OAK1651" s="52"/>
      <c r="OAL1651" s="69"/>
      <c r="OAM1651" s="69"/>
      <c r="OAN1651" s="69"/>
      <c r="OAO1651" s="107"/>
      <c r="OAP1651" s="2"/>
      <c r="OAQ1651" s="15"/>
      <c r="OAR1651" s="15"/>
      <c r="OAS1651" s="80"/>
      <c r="OAT1651" s="52"/>
      <c r="OAU1651" s="69"/>
      <c r="OAV1651" s="69"/>
      <c r="OAW1651" s="69"/>
      <c r="OAX1651" s="107"/>
      <c r="OAY1651" s="2"/>
      <c r="OAZ1651" s="15"/>
      <c r="OBA1651" s="15"/>
      <c r="OBB1651" s="80"/>
      <c r="OBC1651" s="52"/>
      <c r="OBD1651" s="69"/>
      <c r="OBE1651" s="69"/>
      <c r="OBF1651" s="69"/>
      <c r="OBG1651" s="107"/>
      <c r="OBH1651" s="2"/>
      <c r="OBI1651" s="15"/>
      <c r="OBJ1651" s="15"/>
      <c r="OBK1651" s="80"/>
      <c r="OBL1651" s="52"/>
      <c r="OBM1651" s="69"/>
      <c r="OBN1651" s="69"/>
      <c r="OBO1651" s="69"/>
      <c r="OBP1651" s="107"/>
      <c r="OBQ1651" s="2"/>
      <c r="OBR1651" s="15"/>
      <c r="OBS1651" s="15"/>
      <c r="OBT1651" s="80"/>
      <c r="OBU1651" s="52"/>
      <c r="OBV1651" s="69"/>
      <c r="OBW1651" s="69"/>
      <c r="OBX1651" s="69"/>
      <c r="OBY1651" s="107"/>
      <c r="OBZ1651" s="2"/>
      <c r="OCA1651" s="15"/>
      <c r="OCB1651" s="15"/>
      <c r="OCC1651" s="80"/>
      <c r="OCD1651" s="52"/>
      <c r="OCE1651" s="69"/>
      <c r="OCF1651" s="69"/>
      <c r="OCG1651" s="69"/>
      <c r="OCH1651" s="107"/>
      <c r="OCI1651" s="2"/>
      <c r="OCJ1651" s="15"/>
      <c r="OCK1651" s="15"/>
      <c r="OCL1651" s="80"/>
      <c r="OCM1651" s="52"/>
      <c r="OCN1651" s="69"/>
      <c r="OCO1651" s="69"/>
      <c r="OCP1651" s="69"/>
      <c r="OCQ1651" s="107"/>
      <c r="OCR1651" s="2"/>
      <c r="OCS1651" s="15"/>
      <c r="OCT1651" s="15"/>
      <c r="OCU1651" s="80"/>
      <c r="OCV1651" s="52"/>
      <c r="OCW1651" s="69"/>
      <c r="OCX1651" s="69"/>
      <c r="OCY1651" s="69"/>
      <c r="OCZ1651" s="107"/>
      <c r="ODA1651" s="2"/>
      <c r="ODB1651" s="15"/>
      <c r="ODC1651" s="15"/>
      <c r="ODD1651" s="80"/>
      <c r="ODE1651" s="52"/>
      <c r="ODF1651" s="69"/>
      <c r="ODG1651" s="69"/>
      <c r="ODH1651" s="69"/>
      <c r="ODI1651" s="107"/>
      <c r="ODJ1651" s="2"/>
      <c r="ODK1651" s="15"/>
      <c r="ODL1651" s="15"/>
      <c r="ODM1651" s="80"/>
      <c r="ODN1651" s="52"/>
      <c r="ODO1651" s="69"/>
      <c r="ODP1651" s="69"/>
      <c r="ODQ1651" s="69"/>
      <c r="ODR1651" s="107"/>
      <c r="ODS1651" s="2"/>
      <c r="ODT1651" s="15"/>
      <c r="ODU1651" s="15"/>
      <c r="ODV1651" s="80"/>
      <c r="ODW1651" s="52"/>
      <c r="ODX1651" s="69"/>
      <c r="ODY1651" s="69"/>
      <c r="ODZ1651" s="69"/>
      <c r="OEA1651" s="107"/>
      <c r="OEB1651" s="2"/>
      <c r="OEC1651" s="15"/>
      <c r="OED1651" s="15"/>
      <c r="OEE1651" s="80"/>
      <c r="OEF1651" s="52"/>
      <c r="OEG1651" s="69"/>
      <c r="OEH1651" s="69"/>
      <c r="OEI1651" s="69"/>
      <c r="OEJ1651" s="107"/>
      <c r="OEK1651" s="2"/>
      <c r="OEL1651" s="15"/>
      <c r="OEM1651" s="15"/>
      <c r="OEN1651" s="80"/>
      <c r="OEO1651" s="52"/>
      <c r="OEP1651" s="69"/>
      <c r="OEQ1651" s="69"/>
      <c r="OER1651" s="69"/>
      <c r="OES1651" s="107"/>
      <c r="OET1651" s="2"/>
      <c r="OEU1651" s="15"/>
      <c r="OEV1651" s="15"/>
      <c r="OEW1651" s="80"/>
      <c r="OEX1651" s="52"/>
      <c r="OEY1651" s="69"/>
      <c r="OEZ1651" s="69"/>
      <c r="OFA1651" s="69"/>
      <c r="OFB1651" s="107"/>
      <c r="OFC1651" s="2"/>
      <c r="OFD1651" s="15"/>
      <c r="OFE1651" s="15"/>
      <c r="OFF1651" s="80"/>
      <c r="OFG1651" s="52"/>
      <c r="OFH1651" s="69"/>
      <c r="OFI1651" s="69"/>
      <c r="OFJ1651" s="69"/>
      <c r="OFK1651" s="107"/>
      <c r="OFL1651" s="2"/>
      <c r="OFM1651" s="15"/>
      <c r="OFN1651" s="15"/>
      <c r="OFO1651" s="80"/>
      <c r="OFP1651" s="52"/>
      <c r="OFQ1651" s="69"/>
      <c r="OFR1651" s="69"/>
      <c r="OFS1651" s="69"/>
      <c r="OFT1651" s="107"/>
      <c r="OFU1651" s="2"/>
      <c r="OFV1651" s="15"/>
      <c r="OFW1651" s="15"/>
      <c r="OFX1651" s="80"/>
      <c r="OFY1651" s="52"/>
      <c r="OFZ1651" s="69"/>
      <c r="OGA1651" s="69"/>
      <c r="OGB1651" s="69"/>
      <c r="OGC1651" s="107"/>
      <c r="OGD1651" s="2"/>
      <c r="OGE1651" s="15"/>
      <c r="OGF1651" s="15"/>
      <c r="OGG1651" s="80"/>
      <c r="OGH1651" s="52"/>
      <c r="OGI1651" s="69"/>
      <c r="OGJ1651" s="69"/>
      <c r="OGK1651" s="69"/>
      <c r="OGL1651" s="107"/>
      <c r="OGM1651" s="2"/>
      <c r="OGN1651" s="15"/>
      <c r="OGO1651" s="15"/>
      <c r="OGP1651" s="80"/>
      <c r="OGQ1651" s="52"/>
      <c r="OGR1651" s="69"/>
      <c r="OGS1651" s="69"/>
      <c r="OGT1651" s="69"/>
      <c r="OGU1651" s="107"/>
      <c r="OGV1651" s="2"/>
      <c r="OGW1651" s="15"/>
      <c r="OGX1651" s="15"/>
      <c r="OGY1651" s="80"/>
      <c r="OGZ1651" s="52"/>
      <c r="OHA1651" s="69"/>
      <c r="OHB1651" s="69"/>
      <c r="OHC1651" s="69"/>
      <c r="OHD1651" s="107"/>
      <c r="OHE1651" s="2"/>
      <c r="OHF1651" s="15"/>
      <c r="OHG1651" s="15"/>
      <c r="OHH1651" s="80"/>
      <c r="OHI1651" s="52"/>
      <c r="OHJ1651" s="69"/>
      <c r="OHK1651" s="69"/>
      <c r="OHL1651" s="69"/>
      <c r="OHM1651" s="107"/>
      <c r="OHN1651" s="2"/>
      <c r="OHO1651" s="15"/>
      <c r="OHP1651" s="15"/>
      <c r="OHQ1651" s="80"/>
      <c r="OHR1651" s="52"/>
      <c r="OHS1651" s="69"/>
      <c r="OHT1651" s="69"/>
      <c r="OHU1651" s="69"/>
      <c r="OHV1651" s="107"/>
      <c r="OHW1651" s="2"/>
      <c r="OHX1651" s="15"/>
      <c r="OHY1651" s="15"/>
      <c r="OHZ1651" s="80"/>
      <c r="OIA1651" s="52"/>
      <c r="OIB1651" s="69"/>
      <c r="OIC1651" s="69"/>
      <c r="OID1651" s="69"/>
      <c r="OIE1651" s="107"/>
      <c r="OIF1651" s="2"/>
      <c r="OIG1651" s="15"/>
      <c r="OIH1651" s="15"/>
      <c r="OII1651" s="80"/>
      <c r="OIJ1651" s="52"/>
      <c r="OIK1651" s="69"/>
      <c r="OIL1651" s="69"/>
      <c r="OIM1651" s="69"/>
      <c r="OIN1651" s="107"/>
      <c r="OIO1651" s="2"/>
      <c r="OIP1651" s="15"/>
      <c r="OIQ1651" s="15"/>
      <c r="OIR1651" s="80"/>
      <c r="OIS1651" s="52"/>
      <c r="OIT1651" s="69"/>
      <c r="OIU1651" s="69"/>
      <c r="OIV1651" s="69"/>
      <c r="OIW1651" s="107"/>
      <c r="OIX1651" s="2"/>
      <c r="OIY1651" s="15"/>
      <c r="OIZ1651" s="15"/>
      <c r="OJA1651" s="80"/>
      <c r="OJB1651" s="52"/>
      <c r="OJC1651" s="69"/>
      <c r="OJD1651" s="69"/>
      <c r="OJE1651" s="69"/>
      <c r="OJF1651" s="107"/>
      <c r="OJG1651" s="2"/>
      <c r="OJH1651" s="15"/>
      <c r="OJI1651" s="15"/>
      <c r="OJJ1651" s="80"/>
      <c r="OJK1651" s="52"/>
      <c r="OJL1651" s="69"/>
      <c r="OJM1651" s="69"/>
      <c r="OJN1651" s="69"/>
      <c r="OJO1651" s="107"/>
      <c r="OJP1651" s="2"/>
      <c r="OJQ1651" s="15"/>
      <c r="OJR1651" s="15"/>
      <c r="OJS1651" s="80"/>
      <c r="OJT1651" s="52"/>
      <c r="OJU1651" s="69"/>
      <c r="OJV1651" s="69"/>
      <c r="OJW1651" s="69"/>
      <c r="OJX1651" s="107"/>
      <c r="OJY1651" s="2"/>
      <c r="OJZ1651" s="15"/>
      <c r="OKA1651" s="15"/>
      <c r="OKB1651" s="80"/>
      <c r="OKC1651" s="52"/>
      <c r="OKD1651" s="69"/>
      <c r="OKE1651" s="69"/>
      <c r="OKF1651" s="69"/>
      <c r="OKG1651" s="107"/>
      <c r="OKH1651" s="2"/>
      <c r="OKI1651" s="15"/>
      <c r="OKJ1651" s="15"/>
      <c r="OKK1651" s="80"/>
      <c r="OKL1651" s="52"/>
      <c r="OKM1651" s="69"/>
      <c r="OKN1651" s="69"/>
      <c r="OKO1651" s="69"/>
      <c r="OKP1651" s="107"/>
      <c r="OKQ1651" s="2"/>
      <c r="OKR1651" s="15"/>
      <c r="OKS1651" s="15"/>
      <c r="OKT1651" s="80"/>
      <c r="OKU1651" s="52"/>
      <c r="OKV1651" s="69"/>
      <c r="OKW1651" s="69"/>
      <c r="OKX1651" s="69"/>
      <c r="OKY1651" s="107"/>
      <c r="OKZ1651" s="2"/>
      <c r="OLA1651" s="15"/>
      <c r="OLB1651" s="15"/>
      <c r="OLC1651" s="80"/>
      <c r="OLD1651" s="52"/>
      <c r="OLE1651" s="69"/>
      <c r="OLF1651" s="69"/>
      <c r="OLG1651" s="69"/>
      <c r="OLH1651" s="107"/>
      <c r="OLI1651" s="2"/>
      <c r="OLJ1651" s="15"/>
      <c r="OLK1651" s="15"/>
      <c r="OLL1651" s="80"/>
      <c r="OLM1651" s="52"/>
      <c r="OLN1651" s="69"/>
      <c r="OLO1651" s="69"/>
      <c r="OLP1651" s="69"/>
      <c r="OLQ1651" s="107"/>
      <c r="OLR1651" s="2"/>
      <c r="OLS1651" s="15"/>
      <c r="OLT1651" s="15"/>
      <c r="OLU1651" s="80"/>
      <c r="OLV1651" s="52"/>
      <c r="OLW1651" s="69"/>
      <c r="OLX1651" s="69"/>
      <c r="OLY1651" s="69"/>
      <c r="OLZ1651" s="107"/>
      <c r="OMA1651" s="2"/>
      <c r="OMB1651" s="15"/>
      <c r="OMC1651" s="15"/>
      <c r="OMD1651" s="80"/>
      <c r="OME1651" s="52"/>
      <c r="OMF1651" s="69"/>
      <c r="OMG1651" s="69"/>
      <c r="OMH1651" s="69"/>
      <c r="OMI1651" s="107"/>
      <c r="OMJ1651" s="2"/>
      <c r="OMK1651" s="15"/>
      <c r="OML1651" s="15"/>
      <c r="OMM1651" s="80"/>
      <c r="OMN1651" s="52"/>
      <c r="OMO1651" s="69"/>
      <c r="OMP1651" s="69"/>
      <c r="OMQ1651" s="69"/>
      <c r="OMR1651" s="107"/>
      <c r="OMS1651" s="2"/>
      <c r="OMT1651" s="15"/>
      <c r="OMU1651" s="15"/>
      <c r="OMV1651" s="80"/>
      <c r="OMW1651" s="52"/>
      <c r="OMX1651" s="69"/>
      <c r="OMY1651" s="69"/>
      <c r="OMZ1651" s="69"/>
      <c r="ONA1651" s="107"/>
      <c r="ONB1651" s="2"/>
      <c r="ONC1651" s="15"/>
      <c r="OND1651" s="15"/>
      <c r="ONE1651" s="80"/>
      <c r="ONF1651" s="52"/>
      <c r="ONG1651" s="69"/>
      <c r="ONH1651" s="69"/>
      <c r="ONI1651" s="69"/>
      <c r="ONJ1651" s="107"/>
      <c r="ONK1651" s="2"/>
      <c r="ONL1651" s="15"/>
      <c r="ONM1651" s="15"/>
      <c r="ONN1651" s="80"/>
      <c r="ONO1651" s="52"/>
      <c r="ONP1651" s="69"/>
      <c r="ONQ1651" s="69"/>
      <c r="ONR1651" s="69"/>
      <c r="ONS1651" s="107"/>
      <c r="ONT1651" s="2"/>
      <c r="ONU1651" s="15"/>
      <c r="ONV1651" s="15"/>
      <c r="ONW1651" s="80"/>
      <c r="ONX1651" s="52"/>
      <c r="ONY1651" s="69"/>
      <c r="ONZ1651" s="69"/>
      <c r="OOA1651" s="69"/>
      <c r="OOB1651" s="107"/>
      <c r="OOC1651" s="2"/>
      <c r="OOD1651" s="15"/>
      <c r="OOE1651" s="15"/>
      <c r="OOF1651" s="80"/>
      <c r="OOG1651" s="52"/>
      <c r="OOH1651" s="69"/>
      <c r="OOI1651" s="69"/>
      <c r="OOJ1651" s="69"/>
      <c r="OOK1651" s="107"/>
      <c r="OOL1651" s="2"/>
      <c r="OOM1651" s="15"/>
      <c r="OON1651" s="15"/>
      <c r="OOO1651" s="80"/>
      <c r="OOP1651" s="52"/>
      <c r="OOQ1651" s="69"/>
      <c r="OOR1651" s="69"/>
      <c r="OOS1651" s="69"/>
      <c r="OOT1651" s="107"/>
      <c r="OOU1651" s="2"/>
      <c r="OOV1651" s="15"/>
      <c r="OOW1651" s="15"/>
      <c r="OOX1651" s="80"/>
      <c r="OOY1651" s="52"/>
      <c r="OOZ1651" s="69"/>
      <c r="OPA1651" s="69"/>
      <c r="OPB1651" s="69"/>
      <c r="OPC1651" s="107"/>
      <c r="OPD1651" s="2"/>
      <c r="OPE1651" s="15"/>
      <c r="OPF1651" s="15"/>
      <c r="OPG1651" s="80"/>
      <c r="OPH1651" s="52"/>
      <c r="OPI1651" s="69"/>
      <c r="OPJ1651" s="69"/>
      <c r="OPK1651" s="69"/>
      <c r="OPL1651" s="107"/>
      <c r="OPM1651" s="2"/>
      <c r="OPN1651" s="15"/>
      <c r="OPO1651" s="15"/>
      <c r="OPP1651" s="80"/>
      <c r="OPQ1651" s="52"/>
      <c r="OPR1651" s="69"/>
      <c r="OPS1651" s="69"/>
      <c r="OPT1651" s="69"/>
      <c r="OPU1651" s="107"/>
      <c r="OPV1651" s="2"/>
      <c r="OPW1651" s="15"/>
      <c r="OPX1651" s="15"/>
      <c r="OPY1651" s="80"/>
      <c r="OPZ1651" s="52"/>
      <c r="OQA1651" s="69"/>
      <c r="OQB1651" s="69"/>
      <c r="OQC1651" s="69"/>
      <c r="OQD1651" s="107"/>
      <c r="OQE1651" s="2"/>
      <c r="OQF1651" s="15"/>
      <c r="OQG1651" s="15"/>
      <c r="OQH1651" s="80"/>
      <c r="OQI1651" s="52"/>
      <c r="OQJ1651" s="69"/>
      <c r="OQK1651" s="69"/>
      <c r="OQL1651" s="69"/>
      <c r="OQM1651" s="107"/>
      <c r="OQN1651" s="2"/>
      <c r="OQO1651" s="15"/>
      <c r="OQP1651" s="15"/>
      <c r="OQQ1651" s="80"/>
      <c r="OQR1651" s="52"/>
      <c r="OQS1651" s="69"/>
      <c r="OQT1651" s="69"/>
      <c r="OQU1651" s="69"/>
      <c r="OQV1651" s="107"/>
      <c r="OQW1651" s="2"/>
      <c r="OQX1651" s="15"/>
      <c r="OQY1651" s="15"/>
      <c r="OQZ1651" s="80"/>
      <c r="ORA1651" s="52"/>
      <c r="ORB1651" s="69"/>
      <c r="ORC1651" s="69"/>
      <c r="ORD1651" s="69"/>
      <c r="ORE1651" s="107"/>
      <c r="ORF1651" s="2"/>
      <c r="ORG1651" s="15"/>
      <c r="ORH1651" s="15"/>
      <c r="ORI1651" s="80"/>
      <c r="ORJ1651" s="52"/>
      <c r="ORK1651" s="69"/>
      <c r="ORL1651" s="69"/>
      <c r="ORM1651" s="69"/>
      <c r="ORN1651" s="107"/>
      <c r="ORO1651" s="2"/>
      <c r="ORP1651" s="15"/>
      <c r="ORQ1651" s="15"/>
      <c r="ORR1651" s="80"/>
      <c r="ORS1651" s="52"/>
      <c r="ORT1651" s="69"/>
      <c r="ORU1651" s="69"/>
      <c r="ORV1651" s="69"/>
      <c r="ORW1651" s="107"/>
      <c r="ORX1651" s="2"/>
      <c r="ORY1651" s="15"/>
      <c r="ORZ1651" s="15"/>
      <c r="OSA1651" s="80"/>
      <c r="OSB1651" s="52"/>
      <c r="OSC1651" s="69"/>
      <c r="OSD1651" s="69"/>
      <c r="OSE1651" s="69"/>
      <c r="OSF1651" s="107"/>
      <c r="OSG1651" s="2"/>
      <c r="OSH1651" s="15"/>
      <c r="OSI1651" s="15"/>
      <c r="OSJ1651" s="80"/>
      <c r="OSK1651" s="52"/>
      <c r="OSL1651" s="69"/>
      <c r="OSM1651" s="69"/>
      <c r="OSN1651" s="69"/>
      <c r="OSO1651" s="107"/>
      <c r="OSP1651" s="2"/>
      <c r="OSQ1651" s="15"/>
      <c r="OSR1651" s="15"/>
      <c r="OSS1651" s="80"/>
      <c r="OST1651" s="52"/>
      <c r="OSU1651" s="69"/>
      <c r="OSV1651" s="69"/>
      <c r="OSW1651" s="69"/>
      <c r="OSX1651" s="107"/>
      <c r="OSY1651" s="2"/>
      <c r="OSZ1651" s="15"/>
      <c r="OTA1651" s="15"/>
      <c r="OTB1651" s="80"/>
      <c r="OTC1651" s="52"/>
      <c r="OTD1651" s="69"/>
      <c r="OTE1651" s="69"/>
      <c r="OTF1651" s="69"/>
      <c r="OTG1651" s="107"/>
      <c r="OTH1651" s="2"/>
      <c r="OTI1651" s="15"/>
      <c r="OTJ1651" s="15"/>
      <c r="OTK1651" s="80"/>
      <c r="OTL1651" s="52"/>
      <c r="OTM1651" s="69"/>
      <c r="OTN1651" s="69"/>
      <c r="OTO1651" s="69"/>
      <c r="OTP1651" s="107"/>
      <c r="OTQ1651" s="2"/>
      <c r="OTR1651" s="15"/>
      <c r="OTS1651" s="15"/>
      <c r="OTT1651" s="80"/>
      <c r="OTU1651" s="52"/>
      <c r="OTV1651" s="69"/>
      <c r="OTW1651" s="69"/>
      <c r="OTX1651" s="69"/>
      <c r="OTY1651" s="107"/>
      <c r="OTZ1651" s="2"/>
      <c r="OUA1651" s="15"/>
      <c r="OUB1651" s="15"/>
      <c r="OUC1651" s="80"/>
      <c r="OUD1651" s="52"/>
      <c r="OUE1651" s="69"/>
      <c r="OUF1651" s="69"/>
      <c r="OUG1651" s="69"/>
      <c r="OUH1651" s="107"/>
      <c r="OUI1651" s="2"/>
      <c r="OUJ1651" s="15"/>
      <c r="OUK1651" s="15"/>
      <c r="OUL1651" s="80"/>
      <c r="OUM1651" s="52"/>
      <c r="OUN1651" s="69"/>
      <c r="OUO1651" s="69"/>
      <c r="OUP1651" s="69"/>
      <c r="OUQ1651" s="107"/>
      <c r="OUR1651" s="2"/>
      <c r="OUS1651" s="15"/>
      <c r="OUT1651" s="15"/>
      <c r="OUU1651" s="80"/>
      <c r="OUV1651" s="52"/>
      <c r="OUW1651" s="69"/>
      <c r="OUX1651" s="69"/>
      <c r="OUY1651" s="69"/>
      <c r="OUZ1651" s="107"/>
      <c r="OVA1651" s="2"/>
      <c r="OVB1651" s="15"/>
      <c r="OVC1651" s="15"/>
      <c r="OVD1651" s="80"/>
      <c r="OVE1651" s="52"/>
      <c r="OVF1651" s="69"/>
      <c r="OVG1651" s="69"/>
      <c r="OVH1651" s="69"/>
      <c r="OVI1651" s="107"/>
      <c r="OVJ1651" s="2"/>
      <c r="OVK1651" s="15"/>
      <c r="OVL1651" s="15"/>
      <c r="OVM1651" s="80"/>
      <c r="OVN1651" s="52"/>
      <c r="OVO1651" s="69"/>
      <c r="OVP1651" s="69"/>
      <c r="OVQ1651" s="69"/>
      <c r="OVR1651" s="107"/>
      <c r="OVS1651" s="2"/>
      <c r="OVT1651" s="15"/>
      <c r="OVU1651" s="15"/>
      <c r="OVV1651" s="80"/>
      <c r="OVW1651" s="52"/>
      <c r="OVX1651" s="69"/>
      <c r="OVY1651" s="69"/>
      <c r="OVZ1651" s="69"/>
      <c r="OWA1651" s="107"/>
      <c r="OWB1651" s="2"/>
      <c r="OWC1651" s="15"/>
      <c r="OWD1651" s="15"/>
      <c r="OWE1651" s="80"/>
      <c r="OWF1651" s="52"/>
      <c r="OWG1651" s="69"/>
      <c r="OWH1651" s="69"/>
      <c r="OWI1651" s="69"/>
      <c r="OWJ1651" s="107"/>
      <c r="OWK1651" s="2"/>
      <c r="OWL1651" s="15"/>
      <c r="OWM1651" s="15"/>
      <c r="OWN1651" s="80"/>
      <c r="OWO1651" s="52"/>
      <c r="OWP1651" s="69"/>
      <c r="OWQ1651" s="69"/>
      <c r="OWR1651" s="69"/>
      <c r="OWS1651" s="107"/>
      <c r="OWT1651" s="2"/>
      <c r="OWU1651" s="15"/>
      <c r="OWV1651" s="15"/>
      <c r="OWW1651" s="80"/>
      <c r="OWX1651" s="52"/>
      <c r="OWY1651" s="69"/>
      <c r="OWZ1651" s="69"/>
      <c r="OXA1651" s="69"/>
      <c r="OXB1651" s="107"/>
      <c r="OXC1651" s="2"/>
      <c r="OXD1651" s="15"/>
      <c r="OXE1651" s="15"/>
      <c r="OXF1651" s="80"/>
      <c r="OXG1651" s="52"/>
      <c r="OXH1651" s="69"/>
      <c r="OXI1651" s="69"/>
      <c r="OXJ1651" s="69"/>
      <c r="OXK1651" s="107"/>
      <c r="OXL1651" s="2"/>
      <c r="OXM1651" s="15"/>
      <c r="OXN1651" s="15"/>
      <c r="OXO1651" s="80"/>
      <c r="OXP1651" s="52"/>
      <c r="OXQ1651" s="69"/>
      <c r="OXR1651" s="69"/>
      <c r="OXS1651" s="69"/>
      <c r="OXT1651" s="107"/>
      <c r="OXU1651" s="2"/>
      <c r="OXV1651" s="15"/>
      <c r="OXW1651" s="15"/>
      <c r="OXX1651" s="80"/>
      <c r="OXY1651" s="52"/>
      <c r="OXZ1651" s="69"/>
      <c r="OYA1651" s="69"/>
      <c r="OYB1651" s="69"/>
      <c r="OYC1651" s="107"/>
      <c r="OYD1651" s="2"/>
      <c r="OYE1651" s="15"/>
      <c r="OYF1651" s="15"/>
      <c r="OYG1651" s="80"/>
      <c r="OYH1651" s="52"/>
      <c r="OYI1651" s="69"/>
      <c r="OYJ1651" s="69"/>
      <c r="OYK1651" s="69"/>
      <c r="OYL1651" s="107"/>
      <c r="OYM1651" s="2"/>
      <c r="OYN1651" s="15"/>
      <c r="OYO1651" s="15"/>
      <c r="OYP1651" s="80"/>
      <c r="OYQ1651" s="52"/>
      <c r="OYR1651" s="69"/>
      <c r="OYS1651" s="69"/>
      <c r="OYT1651" s="69"/>
      <c r="OYU1651" s="107"/>
      <c r="OYV1651" s="2"/>
      <c r="OYW1651" s="15"/>
      <c r="OYX1651" s="15"/>
      <c r="OYY1651" s="80"/>
      <c r="OYZ1651" s="52"/>
      <c r="OZA1651" s="69"/>
      <c r="OZB1651" s="69"/>
      <c r="OZC1651" s="69"/>
      <c r="OZD1651" s="107"/>
      <c r="OZE1651" s="2"/>
      <c r="OZF1651" s="15"/>
      <c r="OZG1651" s="15"/>
      <c r="OZH1651" s="80"/>
      <c r="OZI1651" s="52"/>
      <c r="OZJ1651" s="69"/>
      <c r="OZK1651" s="69"/>
      <c r="OZL1651" s="69"/>
      <c r="OZM1651" s="107"/>
      <c r="OZN1651" s="2"/>
      <c r="OZO1651" s="15"/>
      <c r="OZP1651" s="15"/>
      <c r="OZQ1651" s="80"/>
      <c r="OZR1651" s="52"/>
      <c r="OZS1651" s="69"/>
      <c r="OZT1651" s="69"/>
      <c r="OZU1651" s="69"/>
      <c r="OZV1651" s="107"/>
      <c r="OZW1651" s="2"/>
      <c r="OZX1651" s="15"/>
      <c r="OZY1651" s="15"/>
      <c r="OZZ1651" s="80"/>
      <c r="PAA1651" s="52"/>
      <c r="PAB1651" s="69"/>
      <c r="PAC1651" s="69"/>
      <c r="PAD1651" s="69"/>
      <c r="PAE1651" s="107"/>
      <c r="PAF1651" s="2"/>
      <c r="PAG1651" s="15"/>
      <c r="PAH1651" s="15"/>
      <c r="PAI1651" s="80"/>
      <c r="PAJ1651" s="52"/>
      <c r="PAK1651" s="69"/>
      <c r="PAL1651" s="69"/>
      <c r="PAM1651" s="69"/>
      <c r="PAN1651" s="107"/>
      <c r="PAO1651" s="2"/>
      <c r="PAP1651" s="15"/>
      <c r="PAQ1651" s="15"/>
      <c r="PAR1651" s="80"/>
      <c r="PAS1651" s="52"/>
      <c r="PAT1651" s="69"/>
      <c r="PAU1651" s="69"/>
      <c r="PAV1651" s="69"/>
      <c r="PAW1651" s="107"/>
      <c r="PAX1651" s="2"/>
      <c r="PAY1651" s="15"/>
      <c r="PAZ1651" s="15"/>
      <c r="PBA1651" s="80"/>
      <c r="PBB1651" s="52"/>
      <c r="PBC1651" s="69"/>
      <c r="PBD1651" s="69"/>
      <c r="PBE1651" s="69"/>
      <c r="PBF1651" s="107"/>
      <c r="PBG1651" s="2"/>
      <c r="PBH1651" s="15"/>
      <c r="PBI1651" s="15"/>
      <c r="PBJ1651" s="80"/>
      <c r="PBK1651" s="52"/>
      <c r="PBL1651" s="69"/>
      <c r="PBM1651" s="69"/>
      <c r="PBN1651" s="69"/>
      <c r="PBO1651" s="107"/>
      <c r="PBP1651" s="2"/>
      <c r="PBQ1651" s="15"/>
      <c r="PBR1651" s="15"/>
      <c r="PBS1651" s="80"/>
      <c r="PBT1651" s="52"/>
      <c r="PBU1651" s="69"/>
      <c r="PBV1651" s="69"/>
      <c r="PBW1651" s="69"/>
      <c r="PBX1651" s="107"/>
      <c r="PBY1651" s="2"/>
      <c r="PBZ1651" s="15"/>
      <c r="PCA1651" s="15"/>
      <c r="PCB1651" s="80"/>
      <c r="PCC1651" s="52"/>
      <c r="PCD1651" s="69"/>
      <c r="PCE1651" s="69"/>
      <c r="PCF1651" s="69"/>
      <c r="PCG1651" s="107"/>
      <c r="PCH1651" s="2"/>
      <c r="PCI1651" s="15"/>
      <c r="PCJ1651" s="15"/>
      <c r="PCK1651" s="80"/>
      <c r="PCL1651" s="52"/>
      <c r="PCM1651" s="69"/>
      <c r="PCN1651" s="69"/>
      <c r="PCO1651" s="69"/>
      <c r="PCP1651" s="107"/>
      <c r="PCQ1651" s="2"/>
      <c r="PCR1651" s="15"/>
      <c r="PCS1651" s="15"/>
      <c r="PCT1651" s="80"/>
      <c r="PCU1651" s="52"/>
      <c r="PCV1651" s="69"/>
      <c r="PCW1651" s="69"/>
      <c r="PCX1651" s="69"/>
      <c r="PCY1651" s="107"/>
      <c r="PCZ1651" s="2"/>
      <c r="PDA1651" s="15"/>
      <c r="PDB1651" s="15"/>
      <c r="PDC1651" s="80"/>
      <c r="PDD1651" s="52"/>
      <c r="PDE1651" s="69"/>
      <c r="PDF1651" s="69"/>
      <c r="PDG1651" s="69"/>
      <c r="PDH1651" s="107"/>
      <c r="PDI1651" s="2"/>
      <c r="PDJ1651" s="15"/>
      <c r="PDK1651" s="15"/>
      <c r="PDL1651" s="80"/>
      <c r="PDM1651" s="52"/>
      <c r="PDN1651" s="69"/>
      <c r="PDO1651" s="69"/>
      <c r="PDP1651" s="69"/>
      <c r="PDQ1651" s="107"/>
      <c r="PDR1651" s="2"/>
      <c r="PDS1651" s="15"/>
      <c r="PDT1651" s="15"/>
      <c r="PDU1651" s="80"/>
      <c r="PDV1651" s="52"/>
      <c r="PDW1651" s="69"/>
      <c r="PDX1651" s="69"/>
      <c r="PDY1651" s="69"/>
      <c r="PDZ1651" s="107"/>
      <c r="PEA1651" s="2"/>
      <c r="PEB1651" s="15"/>
      <c r="PEC1651" s="15"/>
      <c r="PED1651" s="80"/>
      <c r="PEE1651" s="52"/>
      <c r="PEF1651" s="69"/>
      <c r="PEG1651" s="69"/>
      <c r="PEH1651" s="69"/>
      <c r="PEI1651" s="107"/>
      <c r="PEJ1651" s="2"/>
      <c r="PEK1651" s="15"/>
      <c r="PEL1651" s="15"/>
      <c r="PEM1651" s="80"/>
      <c r="PEN1651" s="52"/>
      <c r="PEO1651" s="69"/>
      <c r="PEP1651" s="69"/>
      <c r="PEQ1651" s="69"/>
      <c r="PER1651" s="107"/>
      <c r="PES1651" s="2"/>
      <c r="PET1651" s="15"/>
      <c r="PEU1651" s="15"/>
      <c r="PEV1651" s="80"/>
      <c r="PEW1651" s="52"/>
      <c r="PEX1651" s="69"/>
      <c r="PEY1651" s="69"/>
      <c r="PEZ1651" s="69"/>
      <c r="PFA1651" s="107"/>
      <c r="PFB1651" s="2"/>
      <c r="PFC1651" s="15"/>
      <c r="PFD1651" s="15"/>
      <c r="PFE1651" s="80"/>
      <c r="PFF1651" s="52"/>
      <c r="PFG1651" s="69"/>
      <c r="PFH1651" s="69"/>
      <c r="PFI1651" s="69"/>
      <c r="PFJ1651" s="107"/>
      <c r="PFK1651" s="2"/>
      <c r="PFL1651" s="15"/>
      <c r="PFM1651" s="15"/>
      <c r="PFN1651" s="80"/>
      <c r="PFO1651" s="52"/>
      <c r="PFP1651" s="69"/>
      <c r="PFQ1651" s="69"/>
      <c r="PFR1651" s="69"/>
      <c r="PFS1651" s="107"/>
      <c r="PFT1651" s="2"/>
      <c r="PFU1651" s="15"/>
      <c r="PFV1651" s="15"/>
      <c r="PFW1651" s="80"/>
      <c r="PFX1651" s="52"/>
      <c r="PFY1651" s="69"/>
      <c r="PFZ1651" s="69"/>
      <c r="PGA1651" s="69"/>
      <c r="PGB1651" s="107"/>
      <c r="PGC1651" s="2"/>
      <c r="PGD1651" s="15"/>
      <c r="PGE1651" s="15"/>
      <c r="PGF1651" s="80"/>
      <c r="PGG1651" s="52"/>
      <c r="PGH1651" s="69"/>
      <c r="PGI1651" s="69"/>
      <c r="PGJ1651" s="69"/>
      <c r="PGK1651" s="107"/>
      <c r="PGL1651" s="2"/>
      <c r="PGM1651" s="15"/>
      <c r="PGN1651" s="15"/>
      <c r="PGO1651" s="80"/>
      <c r="PGP1651" s="52"/>
      <c r="PGQ1651" s="69"/>
      <c r="PGR1651" s="69"/>
      <c r="PGS1651" s="69"/>
      <c r="PGT1651" s="107"/>
      <c r="PGU1651" s="2"/>
      <c r="PGV1651" s="15"/>
      <c r="PGW1651" s="15"/>
      <c r="PGX1651" s="80"/>
      <c r="PGY1651" s="52"/>
      <c r="PGZ1651" s="69"/>
      <c r="PHA1651" s="69"/>
      <c r="PHB1651" s="69"/>
      <c r="PHC1651" s="107"/>
      <c r="PHD1651" s="2"/>
      <c r="PHE1651" s="15"/>
      <c r="PHF1651" s="15"/>
      <c r="PHG1651" s="80"/>
      <c r="PHH1651" s="52"/>
      <c r="PHI1651" s="69"/>
      <c r="PHJ1651" s="69"/>
      <c r="PHK1651" s="69"/>
      <c r="PHL1651" s="107"/>
      <c r="PHM1651" s="2"/>
      <c r="PHN1651" s="15"/>
      <c r="PHO1651" s="15"/>
      <c r="PHP1651" s="80"/>
      <c r="PHQ1651" s="52"/>
      <c r="PHR1651" s="69"/>
      <c r="PHS1651" s="69"/>
      <c r="PHT1651" s="69"/>
      <c r="PHU1651" s="107"/>
      <c r="PHV1651" s="2"/>
      <c r="PHW1651" s="15"/>
      <c r="PHX1651" s="15"/>
      <c r="PHY1651" s="80"/>
      <c r="PHZ1651" s="52"/>
      <c r="PIA1651" s="69"/>
      <c r="PIB1651" s="69"/>
      <c r="PIC1651" s="69"/>
      <c r="PID1651" s="107"/>
      <c r="PIE1651" s="2"/>
      <c r="PIF1651" s="15"/>
      <c r="PIG1651" s="15"/>
      <c r="PIH1651" s="80"/>
      <c r="PII1651" s="52"/>
      <c r="PIJ1651" s="69"/>
      <c r="PIK1651" s="69"/>
      <c r="PIL1651" s="69"/>
      <c r="PIM1651" s="107"/>
      <c r="PIN1651" s="2"/>
      <c r="PIO1651" s="15"/>
      <c r="PIP1651" s="15"/>
      <c r="PIQ1651" s="80"/>
      <c r="PIR1651" s="52"/>
      <c r="PIS1651" s="69"/>
      <c r="PIT1651" s="69"/>
      <c r="PIU1651" s="69"/>
      <c r="PIV1651" s="107"/>
      <c r="PIW1651" s="2"/>
      <c r="PIX1651" s="15"/>
      <c r="PIY1651" s="15"/>
      <c r="PIZ1651" s="80"/>
      <c r="PJA1651" s="52"/>
      <c r="PJB1651" s="69"/>
      <c r="PJC1651" s="69"/>
      <c r="PJD1651" s="69"/>
      <c r="PJE1651" s="107"/>
      <c r="PJF1651" s="2"/>
      <c r="PJG1651" s="15"/>
      <c r="PJH1651" s="15"/>
      <c r="PJI1651" s="80"/>
      <c r="PJJ1651" s="52"/>
      <c r="PJK1651" s="69"/>
      <c r="PJL1651" s="69"/>
      <c r="PJM1651" s="69"/>
      <c r="PJN1651" s="107"/>
      <c r="PJO1651" s="2"/>
      <c r="PJP1651" s="15"/>
      <c r="PJQ1651" s="15"/>
      <c r="PJR1651" s="80"/>
      <c r="PJS1651" s="52"/>
      <c r="PJT1651" s="69"/>
      <c r="PJU1651" s="69"/>
      <c r="PJV1651" s="69"/>
      <c r="PJW1651" s="107"/>
      <c r="PJX1651" s="2"/>
      <c r="PJY1651" s="15"/>
      <c r="PJZ1651" s="15"/>
      <c r="PKA1651" s="80"/>
      <c r="PKB1651" s="52"/>
      <c r="PKC1651" s="69"/>
      <c r="PKD1651" s="69"/>
      <c r="PKE1651" s="69"/>
      <c r="PKF1651" s="107"/>
      <c r="PKG1651" s="2"/>
      <c r="PKH1651" s="15"/>
      <c r="PKI1651" s="15"/>
      <c r="PKJ1651" s="80"/>
      <c r="PKK1651" s="52"/>
      <c r="PKL1651" s="69"/>
      <c r="PKM1651" s="69"/>
      <c r="PKN1651" s="69"/>
      <c r="PKO1651" s="107"/>
      <c r="PKP1651" s="2"/>
      <c r="PKQ1651" s="15"/>
      <c r="PKR1651" s="15"/>
      <c r="PKS1651" s="80"/>
      <c r="PKT1651" s="52"/>
      <c r="PKU1651" s="69"/>
      <c r="PKV1651" s="69"/>
      <c r="PKW1651" s="69"/>
      <c r="PKX1651" s="107"/>
      <c r="PKY1651" s="2"/>
      <c r="PKZ1651" s="15"/>
      <c r="PLA1651" s="15"/>
      <c r="PLB1651" s="80"/>
      <c r="PLC1651" s="52"/>
      <c r="PLD1651" s="69"/>
      <c r="PLE1651" s="69"/>
      <c r="PLF1651" s="69"/>
      <c r="PLG1651" s="107"/>
      <c r="PLH1651" s="2"/>
      <c r="PLI1651" s="15"/>
      <c r="PLJ1651" s="15"/>
      <c r="PLK1651" s="80"/>
      <c r="PLL1651" s="52"/>
      <c r="PLM1651" s="69"/>
      <c r="PLN1651" s="69"/>
      <c r="PLO1651" s="69"/>
      <c r="PLP1651" s="107"/>
      <c r="PLQ1651" s="2"/>
      <c r="PLR1651" s="15"/>
      <c r="PLS1651" s="15"/>
      <c r="PLT1651" s="80"/>
      <c r="PLU1651" s="52"/>
      <c r="PLV1651" s="69"/>
      <c r="PLW1651" s="69"/>
      <c r="PLX1651" s="69"/>
      <c r="PLY1651" s="107"/>
      <c r="PLZ1651" s="2"/>
      <c r="PMA1651" s="15"/>
      <c r="PMB1651" s="15"/>
      <c r="PMC1651" s="80"/>
      <c r="PMD1651" s="52"/>
      <c r="PME1651" s="69"/>
      <c r="PMF1651" s="69"/>
      <c r="PMG1651" s="69"/>
      <c r="PMH1651" s="107"/>
      <c r="PMI1651" s="2"/>
      <c r="PMJ1651" s="15"/>
      <c r="PMK1651" s="15"/>
      <c r="PML1651" s="80"/>
      <c r="PMM1651" s="52"/>
      <c r="PMN1651" s="69"/>
      <c r="PMO1651" s="69"/>
      <c r="PMP1651" s="69"/>
      <c r="PMQ1651" s="107"/>
      <c r="PMR1651" s="2"/>
      <c r="PMS1651" s="15"/>
      <c r="PMT1651" s="15"/>
      <c r="PMU1651" s="80"/>
      <c r="PMV1651" s="52"/>
      <c r="PMW1651" s="69"/>
      <c r="PMX1651" s="69"/>
      <c r="PMY1651" s="69"/>
      <c r="PMZ1651" s="107"/>
      <c r="PNA1651" s="2"/>
      <c r="PNB1651" s="15"/>
      <c r="PNC1651" s="15"/>
      <c r="PND1651" s="80"/>
      <c r="PNE1651" s="52"/>
      <c r="PNF1651" s="69"/>
      <c r="PNG1651" s="69"/>
      <c r="PNH1651" s="69"/>
      <c r="PNI1651" s="107"/>
      <c r="PNJ1651" s="2"/>
      <c r="PNK1651" s="15"/>
      <c r="PNL1651" s="15"/>
      <c r="PNM1651" s="80"/>
      <c r="PNN1651" s="52"/>
      <c r="PNO1651" s="69"/>
      <c r="PNP1651" s="69"/>
      <c r="PNQ1651" s="69"/>
      <c r="PNR1651" s="107"/>
      <c r="PNS1651" s="2"/>
      <c r="PNT1651" s="15"/>
      <c r="PNU1651" s="15"/>
      <c r="PNV1651" s="80"/>
      <c r="PNW1651" s="52"/>
      <c r="PNX1651" s="69"/>
      <c r="PNY1651" s="69"/>
      <c r="PNZ1651" s="69"/>
      <c r="POA1651" s="107"/>
      <c r="POB1651" s="2"/>
      <c r="POC1651" s="15"/>
      <c r="POD1651" s="15"/>
      <c r="POE1651" s="80"/>
      <c r="POF1651" s="52"/>
      <c r="POG1651" s="69"/>
      <c r="POH1651" s="69"/>
      <c r="POI1651" s="69"/>
      <c r="POJ1651" s="107"/>
      <c r="POK1651" s="2"/>
      <c r="POL1651" s="15"/>
      <c r="POM1651" s="15"/>
      <c r="PON1651" s="80"/>
      <c r="POO1651" s="52"/>
      <c r="POP1651" s="69"/>
      <c r="POQ1651" s="69"/>
      <c r="POR1651" s="69"/>
      <c r="POS1651" s="107"/>
      <c r="POT1651" s="2"/>
      <c r="POU1651" s="15"/>
      <c r="POV1651" s="15"/>
      <c r="POW1651" s="80"/>
      <c r="POX1651" s="52"/>
      <c r="POY1651" s="69"/>
      <c r="POZ1651" s="69"/>
      <c r="PPA1651" s="69"/>
      <c r="PPB1651" s="107"/>
      <c r="PPC1651" s="2"/>
      <c r="PPD1651" s="15"/>
      <c r="PPE1651" s="15"/>
      <c r="PPF1651" s="80"/>
      <c r="PPG1651" s="52"/>
      <c r="PPH1651" s="69"/>
      <c r="PPI1651" s="69"/>
      <c r="PPJ1651" s="69"/>
      <c r="PPK1651" s="107"/>
      <c r="PPL1651" s="2"/>
      <c r="PPM1651" s="15"/>
      <c r="PPN1651" s="15"/>
      <c r="PPO1651" s="80"/>
      <c r="PPP1651" s="52"/>
      <c r="PPQ1651" s="69"/>
      <c r="PPR1651" s="69"/>
      <c r="PPS1651" s="69"/>
      <c r="PPT1651" s="107"/>
      <c r="PPU1651" s="2"/>
      <c r="PPV1651" s="15"/>
      <c r="PPW1651" s="15"/>
      <c r="PPX1651" s="80"/>
      <c r="PPY1651" s="52"/>
      <c r="PPZ1651" s="69"/>
      <c r="PQA1651" s="69"/>
      <c r="PQB1651" s="69"/>
      <c r="PQC1651" s="107"/>
      <c r="PQD1651" s="2"/>
      <c r="PQE1651" s="15"/>
      <c r="PQF1651" s="15"/>
      <c r="PQG1651" s="80"/>
      <c r="PQH1651" s="52"/>
      <c r="PQI1651" s="69"/>
      <c r="PQJ1651" s="69"/>
      <c r="PQK1651" s="69"/>
      <c r="PQL1651" s="107"/>
      <c r="PQM1651" s="2"/>
      <c r="PQN1651" s="15"/>
      <c r="PQO1651" s="15"/>
      <c r="PQP1651" s="80"/>
      <c r="PQQ1651" s="52"/>
      <c r="PQR1651" s="69"/>
      <c r="PQS1651" s="69"/>
      <c r="PQT1651" s="69"/>
      <c r="PQU1651" s="107"/>
      <c r="PQV1651" s="2"/>
      <c r="PQW1651" s="15"/>
      <c r="PQX1651" s="15"/>
      <c r="PQY1651" s="80"/>
      <c r="PQZ1651" s="52"/>
      <c r="PRA1651" s="69"/>
      <c r="PRB1651" s="69"/>
      <c r="PRC1651" s="69"/>
      <c r="PRD1651" s="107"/>
      <c r="PRE1651" s="2"/>
      <c r="PRF1651" s="15"/>
      <c r="PRG1651" s="15"/>
      <c r="PRH1651" s="80"/>
      <c r="PRI1651" s="52"/>
      <c r="PRJ1651" s="69"/>
      <c r="PRK1651" s="69"/>
      <c r="PRL1651" s="69"/>
      <c r="PRM1651" s="107"/>
      <c r="PRN1651" s="2"/>
      <c r="PRO1651" s="15"/>
      <c r="PRP1651" s="15"/>
      <c r="PRQ1651" s="80"/>
      <c r="PRR1651" s="52"/>
      <c r="PRS1651" s="69"/>
      <c r="PRT1651" s="69"/>
      <c r="PRU1651" s="69"/>
      <c r="PRV1651" s="107"/>
      <c r="PRW1651" s="2"/>
      <c r="PRX1651" s="15"/>
      <c r="PRY1651" s="15"/>
      <c r="PRZ1651" s="80"/>
      <c r="PSA1651" s="52"/>
      <c r="PSB1651" s="69"/>
      <c r="PSC1651" s="69"/>
      <c r="PSD1651" s="69"/>
      <c r="PSE1651" s="107"/>
      <c r="PSF1651" s="2"/>
      <c r="PSG1651" s="15"/>
      <c r="PSH1651" s="15"/>
      <c r="PSI1651" s="80"/>
      <c r="PSJ1651" s="52"/>
      <c r="PSK1651" s="69"/>
      <c r="PSL1651" s="69"/>
      <c r="PSM1651" s="69"/>
      <c r="PSN1651" s="107"/>
      <c r="PSO1651" s="2"/>
      <c r="PSP1651" s="15"/>
      <c r="PSQ1651" s="15"/>
      <c r="PSR1651" s="80"/>
      <c r="PSS1651" s="52"/>
      <c r="PST1651" s="69"/>
      <c r="PSU1651" s="69"/>
      <c r="PSV1651" s="69"/>
      <c r="PSW1651" s="107"/>
      <c r="PSX1651" s="2"/>
      <c r="PSY1651" s="15"/>
      <c r="PSZ1651" s="15"/>
      <c r="PTA1651" s="80"/>
      <c r="PTB1651" s="52"/>
      <c r="PTC1651" s="69"/>
      <c r="PTD1651" s="69"/>
      <c r="PTE1651" s="69"/>
      <c r="PTF1651" s="107"/>
      <c r="PTG1651" s="2"/>
      <c r="PTH1651" s="15"/>
      <c r="PTI1651" s="15"/>
      <c r="PTJ1651" s="80"/>
      <c r="PTK1651" s="52"/>
      <c r="PTL1651" s="69"/>
      <c r="PTM1651" s="69"/>
      <c r="PTN1651" s="69"/>
      <c r="PTO1651" s="107"/>
      <c r="PTP1651" s="2"/>
      <c r="PTQ1651" s="15"/>
      <c r="PTR1651" s="15"/>
      <c r="PTS1651" s="80"/>
      <c r="PTT1651" s="52"/>
      <c r="PTU1651" s="69"/>
      <c r="PTV1651" s="69"/>
      <c r="PTW1651" s="69"/>
      <c r="PTX1651" s="107"/>
      <c r="PTY1651" s="2"/>
      <c r="PTZ1651" s="15"/>
      <c r="PUA1651" s="15"/>
      <c r="PUB1651" s="80"/>
      <c r="PUC1651" s="52"/>
      <c r="PUD1651" s="69"/>
      <c r="PUE1651" s="69"/>
      <c r="PUF1651" s="69"/>
      <c r="PUG1651" s="107"/>
      <c r="PUH1651" s="2"/>
      <c r="PUI1651" s="15"/>
      <c r="PUJ1651" s="15"/>
      <c r="PUK1651" s="80"/>
      <c r="PUL1651" s="52"/>
      <c r="PUM1651" s="69"/>
      <c r="PUN1651" s="69"/>
      <c r="PUO1651" s="69"/>
      <c r="PUP1651" s="107"/>
      <c r="PUQ1651" s="2"/>
      <c r="PUR1651" s="15"/>
      <c r="PUS1651" s="15"/>
      <c r="PUT1651" s="80"/>
      <c r="PUU1651" s="52"/>
      <c r="PUV1651" s="69"/>
      <c r="PUW1651" s="69"/>
      <c r="PUX1651" s="69"/>
      <c r="PUY1651" s="107"/>
      <c r="PUZ1651" s="2"/>
      <c r="PVA1651" s="15"/>
      <c r="PVB1651" s="15"/>
      <c r="PVC1651" s="80"/>
      <c r="PVD1651" s="52"/>
      <c r="PVE1651" s="69"/>
      <c r="PVF1651" s="69"/>
      <c r="PVG1651" s="69"/>
      <c r="PVH1651" s="107"/>
      <c r="PVI1651" s="2"/>
      <c r="PVJ1651" s="15"/>
      <c r="PVK1651" s="15"/>
      <c r="PVL1651" s="80"/>
      <c r="PVM1651" s="52"/>
      <c r="PVN1651" s="69"/>
      <c r="PVO1651" s="69"/>
      <c r="PVP1651" s="69"/>
      <c r="PVQ1651" s="107"/>
      <c r="PVR1651" s="2"/>
      <c r="PVS1651" s="15"/>
      <c r="PVT1651" s="15"/>
      <c r="PVU1651" s="80"/>
      <c r="PVV1651" s="52"/>
      <c r="PVW1651" s="69"/>
      <c r="PVX1651" s="69"/>
      <c r="PVY1651" s="69"/>
      <c r="PVZ1651" s="107"/>
      <c r="PWA1651" s="2"/>
      <c r="PWB1651" s="15"/>
      <c r="PWC1651" s="15"/>
      <c r="PWD1651" s="80"/>
      <c r="PWE1651" s="52"/>
      <c r="PWF1651" s="69"/>
      <c r="PWG1651" s="69"/>
      <c r="PWH1651" s="69"/>
      <c r="PWI1651" s="107"/>
      <c r="PWJ1651" s="2"/>
      <c r="PWK1651" s="15"/>
      <c r="PWL1651" s="15"/>
      <c r="PWM1651" s="80"/>
      <c r="PWN1651" s="52"/>
      <c r="PWO1651" s="69"/>
      <c r="PWP1651" s="69"/>
      <c r="PWQ1651" s="69"/>
      <c r="PWR1651" s="107"/>
      <c r="PWS1651" s="2"/>
      <c r="PWT1651" s="15"/>
      <c r="PWU1651" s="15"/>
      <c r="PWV1651" s="80"/>
      <c r="PWW1651" s="52"/>
      <c r="PWX1651" s="69"/>
      <c r="PWY1651" s="69"/>
      <c r="PWZ1651" s="69"/>
      <c r="PXA1651" s="107"/>
      <c r="PXB1651" s="2"/>
      <c r="PXC1651" s="15"/>
      <c r="PXD1651" s="15"/>
      <c r="PXE1651" s="80"/>
      <c r="PXF1651" s="52"/>
      <c r="PXG1651" s="69"/>
      <c r="PXH1651" s="69"/>
      <c r="PXI1651" s="69"/>
      <c r="PXJ1651" s="107"/>
      <c r="PXK1651" s="2"/>
      <c r="PXL1651" s="15"/>
      <c r="PXM1651" s="15"/>
      <c r="PXN1651" s="80"/>
      <c r="PXO1651" s="52"/>
      <c r="PXP1651" s="69"/>
      <c r="PXQ1651" s="69"/>
      <c r="PXR1651" s="69"/>
      <c r="PXS1651" s="107"/>
      <c r="PXT1651" s="2"/>
      <c r="PXU1651" s="15"/>
      <c r="PXV1651" s="15"/>
      <c r="PXW1651" s="80"/>
      <c r="PXX1651" s="52"/>
      <c r="PXY1651" s="69"/>
      <c r="PXZ1651" s="69"/>
      <c r="PYA1651" s="69"/>
      <c r="PYB1651" s="107"/>
      <c r="PYC1651" s="2"/>
      <c r="PYD1651" s="15"/>
      <c r="PYE1651" s="15"/>
      <c r="PYF1651" s="80"/>
      <c r="PYG1651" s="52"/>
      <c r="PYH1651" s="69"/>
      <c r="PYI1651" s="69"/>
      <c r="PYJ1651" s="69"/>
      <c r="PYK1651" s="107"/>
      <c r="PYL1651" s="2"/>
      <c r="PYM1651" s="15"/>
      <c r="PYN1651" s="15"/>
      <c r="PYO1651" s="80"/>
      <c r="PYP1651" s="52"/>
      <c r="PYQ1651" s="69"/>
      <c r="PYR1651" s="69"/>
      <c r="PYS1651" s="69"/>
      <c r="PYT1651" s="107"/>
      <c r="PYU1651" s="2"/>
      <c r="PYV1651" s="15"/>
      <c r="PYW1651" s="15"/>
      <c r="PYX1651" s="80"/>
      <c r="PYY1651" s="52"/>
      <c r="PYZ1651" s="69"/>
      <c r="PZA1651" s="69"/>
      <c r="PZB1651" s="69"/>
      <c r="PZC1651" s="107"/>
      <c r="PZD1651" s="2"/>
      <c r="PZE1651" s="15"/>
      <c r="PZF1651" s="15"/>
      <c r="PZG1651" s="80"/>
      <c r="PZH1651" s="52"/>
      <c r="PZI1651" s="69"/>
      <c r="PZJ1651" s="69"/>
      <c r="PZK1651" s="69"/>
      <c r="PZL1651" s="107"/>
      <c r="PZM1651" s="2"/>
      <c r="PZN1651" s="15"/>
      <c r="PZO1651" s="15"/>
      <c r="PZP1651" s="80"/>
      <c r="PZQ1651" s="52"/>
      <c r="PZR1651" s="69"/>
      <c r="PZS1651" s="69"/>
      <c r="PZT1651" s="69"/>
      <c r="PZU1651" s="107"/>
      <c r="PZV1651" s="2"/>
      <c r="PZW1651" s="15"/>
      <c r="PZX1651" s="15"/>
      <c r="PZY1651" s="80"/>
      <c r="PZZ1651" s="52"/>
      <c r="QAA1651" s="69"/>
      <c r="QAB1651" s="69"/>
      <c r="QAC1651" s="69"/>
      <c r="QAD1651" s="107"/>
      <c r="QAE1651" s="2"/>
      <c r="QAF1651" s="15"/>
      <c r="QAG1651" s="15"/>
      <c r="QAH1651" s="80"/>
      <c r="QAI1651" s="52"/>
      <c r="QAJ1651" s="69"/>
      <c r="QAK1651" s="69"/>
      <c r="QAL1651" s="69"/>
      <c r="QAM1651" s="107"/>
      <c r="QAN1651" s="2"/>
      <c r="QAO1651" s="15"/>
      <c r="QAP1651" s="15"/>
      <c r="QAQ1651" s="80"/>
      <c r="QAR1651" s="52"/>
      <c r="QAS1651" s="69"/>
      <c r="QAT1651" s="69"/>
      <c r="QAU1651" s="69"/>
      <c r="QAV1651" s="107"/>
      <c r="QAW1651" s="2"/>
      <c r="QAX1651" s="15"/>
      <c r="QAY1651" s="15"/>
      <c r="QAZ1651" s="80"/>
      <c r="QBA1651" s="52"/>
      <c r="QBB1651" s="69"/>
      <c r="QBC1651" s="69"/>
      <c r="QBD1651" s="69"/>
      <c r="QBE1651" s="107"/>
      <c r="QBF1651" s="2"/>
      <c r="QBG1651" s="15"/>
      <c r="QBH1651" s="15"/>
      <c r="QBI1651" s="80"/>
      <c r="QBJ1651" s="52"/>
      <c r="QBK1651" s="69"/>
      <c r="QBL1651" s="69"/>
      <c r="QBM1651" s="69"/>
      <c r="QBN1651" s="107"/>
      <c r="QBO1651" s="2"/>
      <c r="QBP1651" s="15"/>
      <c r="QBQ1651" s="15"/>
      <c r="QBR1651" s="80"/>
      <c r="QBS1651" s="52"/>
      <c r="QBT1651" s="69"/>
      <c r="QBU1651" s="69"/>
      <c r="QBV1651" s="69"/>
      <c r="QBW1651" s="107"/>
      <c r="QBX1651" s="2"/>
      <c r="QBY1651" s="15"/>
      <c r="QBZ1651" s="15"/>
      <c r="QCA1651" s="80"/>
      <c r="QCB1651" s="52"/>
      <c r="QCC1651" s="69"/>
      <c r="QCD1651" s="69"/>
      <c r="QCE1651" s="69"/>
      <c r="QCF1651" s="107"/>
      <c r="QCG1651" s="2"/>
      <c r="QCH1651" s="15"/>
      <c r="QCI1651" s="15"/>
      <c r="QCJ1651" s="80"/>
      <c r="QCK1651" s="52"/>
      <c r="QCL1651" s="69"/>
      <c r="QCM1651" s="69"/>
      <c r="QCN1651" s="69"/>
      <c r="QCO1651" s="107"/>
      <c r="QCP1651" s="2"/>
      <c r="QCQ1651" s="15"/>
      <c r="QCR1651" s="15"/>
      <c r="QCS1651" s="80"/>
      <c r="QCT1651" s="52"/>
      <c r="QCU1651" s="69"/>
      <c r="QCV1651" s="69"/>
      <c r="QCW1651" s="69"/>
      <c r="QCX1651" s="107"/>
      <c r="QCY1651" s="2"/>
      <c r="QCZ1651" s="15"/>
      <c r="QDA1651" s="15"/>
      <c r="QDB1651" s="80"/>
      <c r="QDC1651" s="52"/>
      <c r="QDD1651" s="69"/>
      <c r="QDE1651" s="69"/>
      <c r="QDF1651" s="69"/>
      <c r="QDG1651" s="107"/>
      <c r="QDH1651" s="2"/>
      <c r="QDI1651" s="15"/>
      <c r="QDJ1651" s="15"/>
      <c r="QDK1651" s="80"/>
      <c r="QDL1651" s="52"/>
      <c r="QDM1651" s="69"/>
      <c r="QDN1651" s="69"/>
      <c r="QDO1651" s="69"/>
      <c r="QDP1651" s="107"/>
      <c r="QDQ1651" s="2"/>
      <c r="QDR1651" s="15"/>
      <c r="QDS1651" s="15"/>
      <c r="QDT1651" s="80"/>
      <c r="QDU1651" s="52"/>
      <c r="QDV1651" s="69"/>
      <c r="QDW1651" s="69"/>
      <c r="QDX1651" s="69"/>
      <c r="QDY1651" s="107"/>
      <c r="QDZ1651" s="2"/>
      <c r="QEA1651" s="15"/>
      <c r="QEB1651" s="15"/>
      <c r="QEC1651" s="80"/>
      <c r="QED1651" s="52"/>
      <c r="QEE1651" s="69"/>
      <c r="QEF1651" s="69"/>
      <c r="QEG1651" s="69"/>
      <c r="QEH1651" s="107"/>
      <c r="QEI1651" s="2"/>
      <c r="QEJ1651" s="15"/>
      <c r="QEK1651" s="15"/>
      <c r="QEL1651" s="80"/>
      <c r="QEM1651" s="52"/>
      <c r="QEN1651" s="69"/>
      <c r="QEO1651" s="69"/>
      <c r="QEP1651" s="69"/>
      <c r="QEQ1651" s="107"/>
      <c r="QER1651" s="2"/>
      <c r="QES1651" s="15"/>
      <c r="QET1651" s="15"/>
      <c r="QEU1651" s="80"/>
      <c r="QEV1651" s="52"/>
      <c r="QEW1651" s="69"/>
      <c r="QEX1651" s="69"/>
      <c r="QEY1651" s="69"/>
      <c r="QEZ1651" s="107"/>
      <c r="QFA1651" s="2"/>
      <c r="QFB1651" s="15"/>
      <c r="QFC1651" s="15"/>
      <c r="QFD1651" s="80"/>
      <c r="QFE1651" s="52"/>
      <c r="QFF1651" s="69"/>
      <c r="QFG1651" s="69"/>
      <c r="QFH1651" s="69"/>
      <c r="QFI1651" s="107"/>
      <c r="QFJ1651" s="2"/>
      <c r="QFK1651" s="15"/>
      <c r="QFL1651" s="15"/>
      <c r="QFM1651" s="80"/>
      <c r="QFN1651" s="52"/>
      <c r="QFO1651" s="69"/>
      <c r="QFP1651" s="69"/>
      <c r="QFQ1651" s="69"/>
      <c r="QFR1651" s="107"/>
      <c r="QFS1651" s="2"/>
      <c r="QFT1651" s="15"/>
      <c r="QFU1651" s="15"/>
      <c r="QFV1651" s="80"/>
      <c r="QFW1651" s="52"/>
      <c r="QFX1651" s="69"/>
      <c r="QFY1651" s="69"/>
      <c r="QFZ1651" s="69"/>
      <c r="QGA1651" s="107"/>
      <c r="QGB1651" s="2"/>
      <c r="QGC1651" s="15"/>
      <c r="QGD1651" s="15"/>
      <c r="QGE1651" s="80"/>
      <c r="QGF1651" s="52"/>
      <c r="QGG1651" s="69"/>
      <c r="QGH1651" s="69"/>
      <c r="QGI1651" s="69"/>
      <c r="QGJ1651" s="107"/>
      <c r="QGK1651" s="2"/>
      <c r="QGL1651" s="15"/>
      <c r="QGM1651" s="15"/>
      <c r="QGN1651" s="80"/>
      <c r="QGO1651" s="52"/>
      <c r="QGP1651" s="69"/>
      <c r="QGQ1651" s="69"/>
      <c r="QGR1651" s="69"/>
      <c r="QGS1651" s="107"/>
      <c r="QGT1651" s="2"/>
      <c r="QGU1651" s="15"/>
      <c r="QGV1651" s="15"/>
      <c r="QGW1651" s="80"/>
      <c r="QGX1651" s="52"/>
      <c r="QGY1651" s="69"/>
      <c r="QGZ1651" s="69"/>
      <c r="QHA1651" s="69"/>
      <c r="QHB1651" s="107"/>
      <c r="QHC1651" s="2"/>
      <c r="QHD1651" s="15"/>
      <c r="QHE1651" s="15"/>
      <c r="QHF1651" s="80"/>
      <c r="QHG1651" s="52"/>
      <c r="QHH1651" s="69"/>
      <c r="QHI1651" s="69"/>
      <c r="QHJ1651" s="69"/>
      <c r="QHK1651" s="107"/>
      <c r="QHL1651" s="2"/>
      <c r="QHM1651" s="15"/>
      <c r="QHN1651" s="15"/>
      <c r="QHO1651" s="80"/>
      <c r="QHP1651" s="52"/>
      <c r="QHQ1651" s="69"/>
      <c r="QHR1651" s="69"/>
      <c r="QHS1651" s="69"/>
      <c r="QHT1651" s="107"/>
      <c r="QHU1651" s="2"/>
      <c r="QHV1651" s="15"/>
      <c r="QHW1651" s="15"/>
      <c r="QHX1651" s="80"/>
      <c r="QHY1651" s="52"/>
      <c r="QHZ1651" s="69"/>
      <c r="QIA1651" s="69"/>
      <c r="QIB1651" s="69"/>
      <c r="QIC1651" s="107"/>
      <c r="QID1651" s="2"/>
      <c r="QIE1651" s="15"/>
      <c r="QIF1651" s="15"/>
      <c r="QIG1651" s="80"/>
      <c r="QIH1651" s="52"/>
      <c r="QII1651" s="69"/>
      <c r="QIJ1651" s="69"/>
      <c r="QIK1651" s="69"/>
      <c r="QIL1651" s="107"/>
      <c r="QIM1651" s="2"/>
      <c r="QIN1651" s="15"/>
      <c r="QIO1651" s="15"/>
      <c r="QIP1651" s="80"/>
      <c r="QIQ1651" s="52"/>
      <c r="QIR1651" s="69"/>
      <c r="QIS1651" s="69"/>
      <c r="QIT1651" s="69"/>
      <c r="QIU1651" s="107"/>
      <c r="QIV1651" s="2"/>
      <c r="QIW1651" s="15"/>
      <c r="QIX1651" s="15"/>
      <c r="QIY1651" s="80"/>
      <c r="QIZ1651" s="52"/>
      <c r="QJA1651" s="69"/>
      <c r="QJB1651" s="69"/>
      <c r="QJC1651" s="69"/>
      <c r="QJD1651" s="107"/>
      <c r="QJE1651" s="2"/>
      <c r="QJF1651" s="15"/>
      <c r="QJG1651" s="15"/>
      <c r="QJH1651" s="80"/>
      <c r="QJI1651" s="52"/>
      <c r="QJJ1651" s="69"/>
      <c r="QJK1651" s="69"/>
      <c r="QJL1651" s="69"/>
      <c r="QJM1651" s="107"/>
      <c r="QJN1651" s="2"/>
      <c r="QJO1651" s="15"/>
      <c r="QJP1651" s="15"/>
      <c r="QJQ1651" s="80"/>
      <c r="QJR1651" s="52"/>
      <c r="QJS1651" s="69"/>
      <c r="QJT1651" s="69"/>
      <c r="QJU1651" s="69"/>
      <c r="QJV1651" s="107"/>
      <c r="QJW1651" s="2"/>
      <c r="QJX1651" s="15"/>
      <c r="QJY1651" s="15"/>
      <c r="QJZ1651" s="80"/>
      <c r="QKA1651" s="52"/>
      <c r="QKB1651" s="69"/>
      <c r="QKC1651" s="69"/>
      <c r="QKD1651" s="69"/>
      <c r="QKE1651" s="107"/>
      <c r="QKF1651" s="2"/>
      <c r="QKG1651" s="15"/>
      <c r="QKH1651" s="15"/>
      <c r="QKI1651" s="80"/>
      <c r="QKJ1651" s="52"/>
      <c r="QKK1651" s="69"/>
      <c r="QKL1651" s="69"/>
      <c r="QKM1651" s="69"/>
      <c r="QKN1651" s="107"/>
      <c r="QKO1651" s="2"/>
      <c r="QKP1651" s="15"/>
      <c r="QKQ1651" s="15"/>
      <c r="QKR1651" s="80"/>
      <c r="QKS1651" s="52"/>
      <c r="QKT1651" s="69"/>
      <c r="QKU1651" s="69"/>
      <c r="QKV1651" s="69"/>
      <c r="QKW1651" s="107"/>
      <c r="QKX1651" s="2"/>
      <c r="QKY1651" s="15"/>
      <c r="QKZ1651" s="15"/>
      <c r="QLA1651" s="80"/>
      <c r="QLB1651" s="52"/>
      <c r="QLC1651" s="69"/>
      <c r="QLD1651" s="69"/>
      <c r="QLE1651" s="69"/>
      <c r="QLF1651" s="107"/>
      <c r="QLG1651" s="2"/>
      <c r="QLH1651" s="15"/>
      <c r="QLI1651" s="15"/>
      <c r="QLJ1651" s="80"/>
      <c r="QLK1651" s="52"/>
      <c r="QLL1651" s="69"/>
      <c r="QLM1651" s="69"/>
      <c r="QLN1651" s="69"/>
      <c r="QLO1651" s="107"/>
      <c r="QLP1651" s="2"/>
      <c r="QLQ1651" s="15"/>
      <c r="QLR1651" s="15"/>
      <c r="QLS1651" s="80"/>
      <c r="QLT1651" s="52"/>
      <c r="QLU1651" s="69"/>
      <c r="QLV1651" s="69"/>
      <c r="QLW1651" s="69"/>
      <c r="QLX1651" s="107"/>
      <c r="QLY1651" s="2"/>
      <c r="QLZ1651" s="15"/>
      <c r="QMA1651" s="15"/>
      <c r="QMB1651" s="80"/>
      <c r="QMC1651" s="52"/>
      <c r="QMD1651" s="69"/>
      <c r="QME1651" s="69"/>
      <c r="QMF1651" s="69"/>
      <c r="QMG1651" s="107"/>
      <c r="QMH1651" s="2"/>
      <c r="QMI1651" s="15"/>
      <c r="QMJ1651" s="15"/>
      <c r="QMK1651" s="80"/>
      <c r="QML1651" s="52"/>
      <c r="QMM1651" s="69"/>
      <c r="QMN1651" s="69"/>
      <c r="QMO1651" s="69"/>
      <c r="QMP1651" s="107"/>
      <c r="QMQ1651" s="2"/>
      <c r="QMR1651" s="15"/>
      <c r="QMS1651" s="15"/>
      <c r="QMT1651" s="80"/>
      <c r="QMU1651" s="52"/>
      <c r="QMV1651" s="69"/>
      <c r="QMW1651" s="69"/>
      <c r="QMX1651" s="69"/>
      <c r="QMY1651" s="107"/>
      <c r="QMZ1651" s="2"/>
      <c r="QNA1651" s="15"/>
      <c r="QNB1651" s="15"/>
      <c r="QNC1651" s="80"/>
      <c r="QND1651" s="52"/>
      <c r="QNE1651" s="69"/>
      <c r="QNF1651" s="69"/>
      <c r="QNG1651" s="69"/>
      <c r="QNH1651" s="107"/>
      <c r="QNI1651" s="2"/>
      <c r="QNJ1651" s="15"/>
      <c r="QNK1651" s="15"/>
      <c r="QNL1651" s="80"/>
      <c r="QNM1651" s="52"/>
      <c r="QNN1651" s="69"/>
      <c r="QNO1651" s="69"/>
      <c r="QNP1651" s="69"/>
      <c r="QNQ1651" s="107"/>
      <c r="QNR1651" s="2"/>
      <c r="QNS1651" s="15"/>
      <c r="QNT1651" s="15"/>
      <c r="QNU1651" s="80"/>
      <c r="QNV1651" s="52"/>
      <c r="QNW1651" s="69"/>
      <c r="QNX1651" s="69"/>
      <c r="QNY1651" s="69"/>
      <c r="QNZ1651" s="107"/>
      <c r="QOA1651" s="2"/>
      <c r="QOB1651" s="15"/>
      <c r="QOC1651" s="15"/>
      <c r="QOD1651" s="80"/>
      <c r="QOE1651" s="52"/>
      <c r="QOF1651" s="69"/>
      <c r="QOG1651" s="69"/>
      <c r="QOH1651" s="69"/>
      <c r="QOI1651" s="107"/>
      <c r="QOJ1651" s="2"/>
      <c r="QOK1651" s="15"/>
      <c r="QOL1651" s="15"/>
      <c r="QOM1651" s="80"/>
      <c r="QON1651" s="52"/>
      <c r="QOO1651" s="69"/>
      <c r="QOP1651" s="69"/>
      <c r="QOQ1651" s="69"/>
      <c r="QOR1651" s="107"/>
      <c r="QOS1651" s="2"/>
      <c r="QOT1651" s="15"/>
      <c r="QOU1651" s="15"/>
      <c r="QOV1651" s="80"/>
      <c r="QOW1651" s="52"/>
      <c r="QOX1651" s="69"/>
      <c r="QOY1651" s="69"/>
      <c r="QOZ1651" s="69"/>
      <c r="QPA1651" s="107"/>
      <c r="QPB1651" s="2"/>
      <c r="QPC1651" s="15"/>
      <c r="QPD1651" s="15"/>
      <c r="QPE1651" s="80"/>
      <c r="QPF1651" s="52"/>
      <c r="QPG1651" s="69"/>
      <c r="QPH1651" s="69"/>
      <c r="QPI1651" s="69"/>
      <c r="QPJ1651" s="107"/>
      <c r="QPK1651" s="2"/>
      <c r="QPL1651" s="15"/>
      <c r="QPM1651" s="15"/>
      <c r="QPN1651" s="80"/>
      <c r="QPO1651" s="52"/>
      <c r="QPP1651" s="69"/>
      <c r="QPQ1651" s="69"/>
      <c r="QPR1651" s="69"/>
      <c r="QPS1651" s="107"/>
      <c r="QPT1651" s="2"/>
      <c r="QPU1651" s="15"/>
      <c r="QPV1651" s="15"/>
      <c r="QPW1651" s="80"/>
      <c r="QPX1651" s="52"/>
      <c r="QPY1651" s="69"/>
      <c r="QPZ1651" s="69"/>
      <c r="QQA1651" s="69"/>
      <c r="QQB1651" s="107"/>
      <c r="QQC1651" s="2"/>
      <c r="QQD1651" s="15"/>
      <c r="QQE1651" s="15"/>
      <c r="QQF1651" s="80"/>
      <c r="QQG1651" s="52"/>
      <c r="QQH1651" s="69"/>
      <c r="QQI1651" s="69"/>
      <c r="QQJ1651" s="69"/>
      <c r="QQK1651" s="107"/>
      <c r="QQL1651" s="2"/>
      <c r="QQM1651" s="15"/>
      <c r="QQN1651" s="15"/>
      <c r="QQO1651" s="80"/>
      <c r="QQP1651" s="52"/>
      <c r="QQQ1651" s="69"/>
      <c r="QQR1651" s="69"/>
      <c r="QQS1651" s="69"/>
      <c r="QQT1651" s="107"/>
      <c r="QQU1651" s="2"/>
      <c r="QQV1651" s="15"/>
      <c r="QQW1651" s="15"/>
      <c r="QQX1651" s="80"/>
      <c r="QQY1651" s="52"/>
      <c r="QQZ1651" s="69"/>
      <c r="QRA1651" s="69"/>
      <c r="QRB1651" s="69"/>
      <c r="QRC1651" s="107"/>
      <c r="QRD1651" s="2"/>
      <c r="QRE1651" s="15"/>
      <c r="QRF1651" s="15"/>
      <c r="QRG1651" s="80"/>
      <c r="QRH1651" s="52"/>
      <c r="QRI1651" s="69"/>
      <c r="QRJ1651" s="69"/>
      <c r="QRK1651" s="69"/>
      <c r="QRL1651" s="107"/>
      <c r="QRM1651" s="2"/>
      <c r="QRN1651" s="15"/>
      <c r="QRO1651" s="15"/>
      <c r="QRP1651" s="80"/>
      <c r="QRQ1651" s="52"/>
      <c r="QRR1651" s="69"/>
      <c r="QRS1651" s="69"/>
      <c r="QRT1651" s="69"/>
      <c r="QRU1651" s="107"/>
      <c r="QRV1651" s="2"/>
      <c r="QRW1651" s="15"/>
      <c r="QRX1651" s="15"/>
      <c r="QRY1651" s="80"/>
      <c r="QRZ1651" s="52"/>
      <c r="QSA1651" s="69"/>
      <c r="QSB1651" s="69"/>
      <c r="QSC1651" s="69"/>
      <c r="QSD1651" s="107"/>
      <c r="QSE1651" s="2"/>
      <c r="QSF1651" s="15"/>
      <c r="QSG1651" s="15"/>
      <c r="QSH1651" s="80"/>
      <c r="QSI1651" s="52"/>
      <c r="QSJ1651" s="69"/>
      <c r="QSK1651" s="69"/>
      <c r="QSL1651" s="69"/>
      <c r="QSM1651" s="107"/>
      <c r="QSN1651" s="2"/>
      <c r="QSO1651" s="15"/>
      <c r="QSP1651" s="15"/>
      <c r="QSQ1651" s="80"/>
      <c r="QSR1651" s="52"/>
      <c r="QSS1651" s="69"/>
      <c r="QST1651" s="69"/>
      <c r="QSU1651" s="69"/>
      <c r="QSV1651" s="107"/>
      <c r="QSW1651" s="2"/>
      <c r="QSX1651" s="15"/>
      <c r="QSY1651" s="15"/>
      <c r="QSZ1651" s="80"/>
      <c r="QTA1651" s="52"/>
      <c r="QTB1651" s="69"/>
      <c r="QTC1651" s="69"/>
      <c r="QTD1651" s="69"/>
      <c r="QTE1651" s="107"/>
      <c r="QTF1651" s="2"/>
      <c r="QTG1651" s="15"/>
      <c r="QTH1651" s="15"/>
      <c r="QTI1651" s="80"/>
      <c r="QTJ1651" s="52"/>
      <c r="QTK1651" s="69"/>
      <c r="QTL1651" s="69"/>
      <c r="QTM1651" s="69"/>
      <c r="QTN1651" s="107"/>
      <c r="QTO1651" s="2"/>
      <c r="QTP1651" s="15"/>
      <c r="QTQ1651" s="15"/>
      <c r="QTR1651" s="80"/>
      <c r="QTS1651" s="52"/>
      <c r="QTT1651" s="69"/>
      <c r="QTU1651" s="69"/>
      <c r="QTV1651" s="69"/>
      <c r="QTW1651" s="107"/>
      <c r="QTX1651" s="2"/>
      <c r="QTY1651" s="15"/>
      <c r="QTZ1651" s="15"/>
      <c r="QUA1651" s="80"/>
      <c r="QUB1651" s="52"/>
      <c r="QUC1651" s="69"/>
      <c r="QUD1651" s="69"/>
      <c r="QUE1651" s="69"/>
      <c r="QUF1651" s="107"/>
      <c r="QUG1651" s="2"/>
      <c r="QUH1651" s="15"/>
      <c r="QUI1651" s="15"/>
      <c r="QUJ1651" s="80"/>
      <c r="QUK1651" s="52"/>
      <c r="QUL1651" s="69"/>
      <c r="QUM1651" s="69"/>
      <c r="QUN1651" s="69"/>
      <c r="QUO1651" s="107"/>
      <c r="QUP1651" s="2"/>
      <c r="QUQ1651" s="15"/>
      <c r="QUR1651" s="15"/>
      <c r="QUS1651" s="80"/>
      <c r="QUT1651" s="52"/>
      <c r="QUU1651" s="69"/>
      <c r="QUV1651" s="69"/>
      <c r="QUW1651" s="69"/>
      <c r="QUX1651" s="107"/>
      <c r="QUY1651" s="2"/>
      <c r="QUZ1651" s="15"/>
      <c r="QVA1651" s="15"/>
      <c r="QVB1651" s="80"/>
      <c r="QVC1651" s="52"/>
      <c r="QVD1651" s="69"/>
      <c r="QVE1651" s="69"/>
      <c r="QVF1651" s="69"/>
      <c r="QVG1651" s="107"/>
      <c r="QVH1651" s="2"/>
      <c r="QVI1651" s="15"/>
      <c r="QVJ1651" s="15"/>
      <c r="QVK1651" s="80"/>
      <c r="QVL1651" s="52"/>
      <c r="QVM1651" s="69"/>
      <c r="QVN1651" s="69"/>
      <c r="QVO1651" s="69"/>
      <c r="QVP1651" s="107"/>
      <c r="QVQ1651" s="2"/>
      <c r="QVR1651" s="15"/>
      <c r="QVS1651" s="15"/>
      <c r="QVT1651" s="80"/>
      <c r="QVU1651" s="52"/>
      <c r="QVV1651" s="69"/>
      <c r="QVW1651" s="69"/>
      <c r="QVX1651" s="69"/>
      <c r="QVY1651" s="107"/>
      <c r="QVZ1651" s="2"/>
      <c r="QWA1651" s="15"/>
      <c r="QWB1651" s="15"/>
      <c r="QWC1651" s="80"/>
      <c r="QWD1651" s="52"/>
      <c r="QWE1651" s="69"/>
      <c r="QWF1651" s="69"/>
      <c r="QWG1651" s="69"/>
      <c r="QWH1651" s="107"/>
      <c r="QWI1651" s="2"/>
      <c r="QWJ1651" s="15"/>
      <c r="QWK1651" s="15"/>
      <c r="QWL1651" s="80"/>
      <c r="QWM1651" s="52"/>
      <c r="QWN1651" s="69"/>
      <c r="QWO1651" s="69"/>
      <c r="QWP1651" s="69"/>
      <c r="QWQ1651" s="107"/>
      <c r="QWR1651" s="2"/>
      <c r="QWS1651" s="15"/>
      <c r="QWT1651" s="15"/>
      <c r="QWU1651" s="80"/>
      <c r="QWV1651" s="52"/>
      <c r="QWW1651" s="69"/>
      <c r="QWX1651" s="69"/>
      <c r="QWY1651" s="69"/>
      <c r="QWZ1651" s="107"/>
      <c r="QXA1651" s="2"/>
      <c r="QXB1651" s="15"/>
      <c r="QXC1651" s="15"/>
      <c r="QXD1651" s="80"/>
      <c r="QXE1651" s="52"/>
      <c r="QXF1651" s="69"/>
      <c r="QXG1651" s="69"/>
      <c r="QXH1651" s="69"/>
      <c r="QXI1651" s="107"/>
      <c r="QXJ1651" s="2"/>
      <c r="QXK1651" s="15"/>
      <c r="QXL1651" s="15"/>
      <c r="QXM1651" s="80"/>
      <c r="QXN1651" s="52"/>
      <c r="QXO1651" s="69"/>
      <c r="QXP1651" s="69"/>
      <c r="QXQ1651" s="69"/>
      <c r="QXR1651" s="107"/>
      <c r="QXS1651" s="2"/>
      <c r="QXT1651" s="15"/>
      <c r="QXU1651" s="15"/>
      <c r="QXV1651" s="80"/>
      <c r="QXW1651" s="52"/>
      <c r="QXX1651" s="69"/>
      <c r="QXY1651" s="69"/>
      <c r="QXZ1651" s="69"/>
      <c r="QYA1651" s="107"/>
      <c r="QYB1651" s="2"/>
      <c r="QYC1651" s="15"/>
      <c r="QYD1651" s="15"/>
      <c r="QYE1651" s="80"/>
      <c r="QYF1651" s="52"/>
      <c r="QYG1651" s="69"/>
      <c r="QYH1651" s="69"/>
      <c r="QYI1651" s="69"/>
      <c r="QYJ1651" s="107"/>
      <c r="QYK1651" s="2"/>
      <c r="QYL1651" s="15"/>
      <c r="QYM1651" s="15"/>
      <c r="QYN1651" s="80"/>
      <c r="QYO1651" s="52"/>
      <c r="QYP1651" s="69"/>
      <c r="QYQ1651" s="69"/>
      <c r="QYR1651" s="69"/>
      <c r="QYS1651" s="107"/>
      <c r="QYT1651" s="2"/>
      <c r="QYU1651" s="15"/>
      <c r="QYV1651" s="15"/>
      <c r="QYW1651" s="80"/>
      <c r="QYX1651" s="52"/>
      <c r="QYY1651" s="69"/>
      <c r="QYZ1651" s="69"/>
      <c r="QZA1651" s="69"/>
      <c r="QZB1651" s="107"/>
      <c r="QZC1651" s="2"/>
      <c r="QZD1651" s="15"/>
      <c r="QZE1651" s="15"/>
      <c r="QZF1651" s="80"/>
      <c r="QZG1651" s="52"/>
      <c r="QZH1651" s="69"/>
      <c r="QZI1651" s="69"/>
      <c r="QZJ1651" s="69"/>
      <c r="QZK1651" s="107"/>
      <c r="QZL1651" s="2"/>
      <c r="QZM1651" s="15"/>
      <c r="QZN1651" s="15"/>
      <c r="QZO1651" s="80"/>
      <c r="QZP1651" s="52"/>
      <c r="QZQ1651" s="69"/>
      <c r="QZR1651" s="69"/>
      <c r="QZS1651" s="69"/>
      <c r="QZT1651" s="107"/>
      <c r="QZU1651" s="2"/>
      <c r="QZV1651" s="15"/>
      <c r="QZW1651" s="15"/>
      <c r="QZX1651" s="80"/>
      <c r="QZY1651" s="52"/>
      <c r="QZZ1651" s="69"/>
      <c r="RAA1651" s="69"/>
      <c r="RAB1651" s="69"/>
      <c r="RAC1651" s="107"/>
      <c r="RAD1651" s="2"/>
      <c r="RAE1651" s="15"/>
      <c r="RAF1651" s="15"/>
      <c r="RAG1651" s="80"/>
      <c r="RAH1651" s="52"/>
      <c r="RAI1651" s="69"/>
      <c r="RAJ1651" s="69"/>
      <c r="RAK1651" s="69"/>
      <c r="RAL1651" s="107"/>
      <c r="RAM1651" s="2"/>
      <c r="RAN1651" s="15"/>
      <c r="RAO1651" s="15"/>
      <c r="RAP1651" s="80"/>
      <c r="RAQ1651" s="52"/>
      <c r="RAR1651" s="69"/>
      <c r="RAS1651" s="69"/>
      <c r="RAT1651" s="69"/>
      <c r="RAU1651" s="107"/>
      <c r="RAV1651" s="2"/>
      <c r="RAW1651" s="15"/>
      <c r="RAX1651" s="15"/>
      <c r="RAY1651" s="80"/>
      <c r="RAZ1651" s="52"/>
      <c r="RBA1651" s="69"/>
      <c r="RBB1651" s="69"/>
      <c r="RBC1651" s="69"/>
      <c r="RBD1651" s="107"/>
      <c r="RBE1651" s="2"/>
      <c r="RBF1651" s="15"/>
      <c r="RBG1651" s="15"/>
      <c r="RBH1651" s="80"/>
      <c r="RBI1651" s="52"/>
      <c r="RBJ1651" s="69"/>
      <c r="RBK1651" s="69"/>
      <c r="RBL1651" s="69"/>
      <c r="RBM1651" s="107"/>
      <c r="RBN1651" s="2"/>
      <c r="RBO1651" s="15"/>
      <c r="RBP1651" s="15"/>
      <c r="RBQ1651" s="80"/>
      <c r="RBR1651" s="52"/>
      <c r="RBS1651" s="69"/>
      <c r="RBT1651" s="69"/>
      <c r="RBU1651" s="69"/>
      <c r="RBV1651" s="107"/>
      <c r="RBW1651" s="2"/>
      <c r="RBX1651" s="15"/>
      <c r="RBY1651" s="15"/>
      <c r="RBZ1651" s="80"/>
      <c r="RCA1651" s="52"/>
      <c r="RCB1651" s="69"/>
      <c r="RCC1651" s="69"/>
      <c r="RCD1651" s="69"/>
      <c r="RCE1651" s="107"/>
      <c r="RCF1651" s="2"/>
      <c r="RCG1651" s="15"/>
      <c r="RCH1651" s="15"/>
      <c r="RCI1651" s="80"/>
      <c r="RCJ1651" s="52"/>
      <c r="RCK1651" s="69"/>
      <c r="RCL1651" s="69"/>
      <c r="RCM1651" s="69"/>
      <c r="RCN1651" s="107"/>
      <c r="RCO1651" s="2"/>
      <c r="RCP1651" s="15"/>
      <c r="RCQ1651" s="15"/>
      <c r="RCR1651" s="80"/>
      <c r="RCS1651" s="52"/>
      <c r="RCT1651" s="69"/>
      <c r="RCU1651" s="69"/>
      <c r="RCV1651" s="69"/>
      <c r="RCW1651" s="107"/>
      <c r="RCX1651" s="2"/>
      <c r="RCY1651" s="15"/>
      <c r="RCZ1651" s="15"/>
      <c r="RDA1651" s="80"/>
      <c r="RDB1651" s="52"/>
      <c r="RDC1651" s="69"/>
      <c r="RDD1651" s="69"/>
      <c r="RDE1651" s="69"/>
      <c r="RDF1651" s="107"/>
      <c r="RDG1651" s="2"/>
      <c r="RDH1651" s="15"/>
      <c r="RDI1651" s="15"/>
      <c r="RDJ1651" s="80"/>
      <c r="RDK1651" s="52"/>
      <c r="RDL1651" s="69"/>
      <c r="RDM1651" s="69"/>
      <c r="RDN1651" s="69"/>
      <c r="RDO1651" s="107"/>
      <c r="RDP1651" s="2"/>
      <c r="RDQ1651" s="15"/>
      <c r="RDR1651" s="15"/>
      <c r="RDS1651" s="80"/>
      <c r="RDT1651" s="52"/>
      <c r="RDU1651" s="69"/>
      <c r="RDV1651" s="69"/>
      <c r="RDW1651" s="69"/>
      <c r="RDX1651" s="107"/>
      <c r="RDY1651" s="2"/>
      <c r="RDZ1651" s="15"/>
      <c r="REA1651" s="15"/>
      <c r="REB1651" s="80"/>
      <c r="REC1651" s="52"/>
      <c r="RED1651" s="69"/>
      <c r="REE1651" s="69"/>
      <c r="REF1651" s="69"/>
      <c r="REG1651" s="107"/>
      <c r="REH1651" s="2"/>
      <c r="REI1651" s="15"/>
      <c r="REJ1651" s="15"/>
      <c r="REK1651" s="80"/>
      <c r="REL1651" s="52"/>
      <c r="REM1651" s="69"/>
      <c r="REN1651" s="69"/>
      <c r="REO1651" s="69"/>
      <c r="REP1651" s="107"/>
      <c r="REQ1651" s="2"/>
      <c r="RER1651" s="15"/>
      <c r="RES1651" s="15"/>
      <c r="RET1651" s="80"/>
      <c r="REU1651" s="52"/>
      <c r="REV1651" s="69"/>
      <c r="REW1651" s="69"/>
      <c r="REX1651" s="69"/>
      <c r="REY1651" s="107"/>
      <c r="REZ1651" s="2"/>
      <c r="RFA1651" s="15"/>
      <c r="RFB1651" s="15"/>
      <c r="RFC1651" s="80"/>
      <c r="RFD1651" s="52"/>
      <c r="RFE1651" s="69"/>
      <c r="RFF1651" s="69"/>
      <c r="RFG1651" s="69"/>
      <c r="RFH1651" s="107"/>
      <c r="RFI1651" s="2"/>
      <c r="RFJ1651" s="15"/>
      <c r="RFK1651" s="15"/>
      <c r="RFL1651" s="80"/>
      <c r="RFM1651" s="52"/>
      <c r="RFN1651" s="69"/>
      <c r="RFO1651" s="69"/>
      <c r="RFP1651" s="69"/>
      <c r="RFQ1651" s="107"/>
      <c r="RFR1651" s="2"/>
      <c r="RFS1651" s="15"/>
      <c r="RFT1651" s="15"/>
      <c r="RFU1651" s="80"/>
      <c r="RFV1651" s="52"/>
      <c r="RFW1651" s="69"/>
      <c r="RFX1651" s="69"/>
      <c r="RFY1651" s="69"/>
      <c r="RFZ1651" s="107"/>
      <c r="RGA1651" s="2"/>
      <c r="RGB1651" s="15"/>
      <c r="RGC1651" s="15"/>
      <c r="RGD1651" s="80"/>
      <c r="RGE1651" s="52"/>
      <c r="RGF1651" s="69"/>
      <c r="RGG1651" s="69"/>
      <c r="RGH1651" s="69"/>
      <c r="RGI1651" s="107"/>
      <c r="RGJ1651" s="2"/>
      <c r="RGK1651" s="15"/>
      <c r="RGL1651" s="15"/>
      <c r="RGM1651" s="80"/>
      <c r="RGN1651" s="52"/>
      <c r="RGO1651" s="69"/>
      <c r="RGP1651" s="69"/>
      <c r="RGQ1651" s="69"/>
      <c r="RGR1651" s="107"/>
      <c r="RGS1651" s="2"/>
      <c r="RGT1651" s="15"/>
      <c r="RGU1651" s="15"/>
      <c r="RGV1651" s="80"/>
      <c r="RGW1651" s="52"/>
      <c r="RGX1651" s="69"/>
      <c r="RGY1651" s="69"/>
      <c r="RGZ1651" s="69"/>
      <c r="RHA1651" s="107"/>
      <c r="RHB1651" s="2"/>
      <c r="RHC1651" s="15"/>
      <c r="RHD1651" s="15"/>
      <c r="RHE1651" s="80"/>
      <c r="RHF1651" s="52"/>
      <c r="RHG1651" s="69"/>
      <c r="RHH1651" s="69"/>
      <c r="RHI1651" s="69"/>
      <c r="RHJ1651" s="107"/>
      <c r="RHK1651" s="2"/>
      <c r="RHL1651" s="15"/>
      <c r="RHM1651" s="15"/>
      <c r="RHN1651" s="80"/>
      <c r="RHO1651" s="52"/>
      <c r="RHP1651" s="69"/>
      <c r="RHQ1651" s="69"/>
      <c r="RHR1651" s="69"/>
      <c r="RHS1651" s="107"/>
      <c r="RHT1651" s="2"/>
      <c r="RHU1651" s="15"/>
      <c r="RHV1651" s="15"/>
      <c r="RHW1651" s="80"/>
      <c r="RHX1651" s="52"/>
      <c r="RHY1651" s="69"/>
      <c r="RHZ1651" s="69"/>
      <c r="RIA1651" s="69"/>
      <c r="RIB1651" s="107"/>
      <c r="RIC1651" s="2"/>
      <c r="RID1651" s="15"/>
      <c r="RIE1651" s="15"/>
      <c r="RIF1651" s="80"/>
      <c r="RIG1651" s="52"/>
      <c r="RIH1651" s="69"/>
      <c r="RII1651" s="69"/>
      <c r="RIJ1651" s="69"/>
      <c r="RIK1651" s="107"/>
      <c r="RIL1651" s="2"/>
      <c r="RIM1651" s="15"/>
      <c r="RIN1651" s="15"/>
      <c r="RIO1651" s="80"/>
      <c r="RIP1651" s="52"/>
      <c r="RIQ1651" s="69"/>
      <c r="RIR1651" s="69"/>
      <c r="RIS1651" s="69"/>
      <c r="RIT1651" s="107"/>
      <c r="RIU1651" s="2"/>
      <c r="RIV1651" s="15"/>
      <c r="RIW1651" s="15"/>
      <c r="RIX1651" s="80"/>
      <c r="RIY1651" s="52"/>
      <c r="RIZ1651" s="69"/>
      <c r="RJA1651" s="69"/>
      <c r="RJB1651" s="69"/>
      <c r="RJC1651" s="107"/>
      <c r="RJD1651" s="2"/>
      <c r="RJE1651" s="15"/>
      <c r="RJF1651" s="15"/>
      <c r="RJG1651" s="80"/>
      <c r="RJH1651" s="52"/>
      <c r="RJI1651" s="69"/>
      <c r="RJJ1651" s="69"/>
      <c r="RJK1651" s="69"/>
      <c r="RJL1651" s="107"/>
      <c r="RJM1651" s="2"/>
      <c r="RJN1651" s="15"/>
      <c r="RJO1651" s="15"/>
      <c r="RJP1651" s="80"/>
      <c r="RJQ1651" s="52"/>
      <c r="RJR1651" s="69"/>
      <c r="RJS1651" s="69"/>
      <c r="RJT1651" s="69"/>
      <c r="RJU1651" s="107"/>
      <c r="RJV1651" s="2"/>
      <c r="RJW1651" s="15"/>
      <c r="RJX1651" s="15"/>
      <c r="RJY1651" s="80"/>
      <c r="RJZ1651" s="52"/>
      <c r="RKA1651" s="69"/>
      <c r="RKB1651" s="69"/>
      <c r="RKC1651" s="69"/>
      <c r="RKD1651" s="107"/>
      <c r="RKE1651" s="2"/>
      <c r="RKF1651" s="15"/>
      <c r="RKG1651" s="15"/>
      <c r="RKH1651" s="80"/>
      <c r="RKI1651" s="52"/>
      <c r="RKJ1651" s="69"/>
      <c r="RKK1651" s="69"/>
      <c r="RKL1651" s="69"/>
      <c r="RKM1651" s="107"/>
      <c r="RKN1651" s="2"/>
      <c r="RKO1651" s="15"/>
      <c r="RKP1651" s="15"/>
      <c r="RKQ1651" s="80"/>
      <c r="RKR1651" s="52"/>
      <c r="RKS1651" s="69"/>
      <c r="RKT1651" s="69"/>
      <c r="RKU1651" s="69"/>
      <c r="RKV1651" s="107"/>
      <c r="RKW1651" s="2"/>
      <c r="RKX1651" s="15"/>
      <c r="RKY1651" s="15"/>
      <c r="RKZ1651" s="80"/>
      <c r="RLA1651" s="52"/>
      <c r="RLB1651" s="69"/>
      <c r="RLC1651" s="69"/>
      <c r="RLD1651" s="69"/>
      <c r="RLE1651" s="107"/>
      <c r="RLF1651" s="2"/>
      <c r="RLG1651" s="15"/>
      <c r="RLH1651" s="15"/>
      <c r="RLI1651" s="80"/>
      <c r="RLJ1651" s="52"/>
      <c r="RLK1651" s="69"/>
      <c r="RLL1651" s="69"/>
      <c r="RLM1651" s="69"/>
      <c r="RLN1651" s="107"/>
      <c r="RLO1651" s="2"/>
      <c r="RLP1651" s="15"/>
      <c r="RLQ1651" s="15"/>
      <c r="RLR1651" s="80"/>
      <c r="RLS1651" s="52"/>
      <c r="RLT1651" s="69"/>
      <c r="RLU1651" s="69"/>
      <c r="RLV1651" s="69"/>
      <c r="RLW1651" s="107"/>
      <c r="RLX1651" s="2"/>
      <c r="RLY1651" s="15"/>
      <c r="RLZ1651" s="15"/>
      <c r="RMA1651" s="80"/>
      <c r="RMB1651" s="52"/>
      <c r="RMC1651" s="69"/>
      <c r="RMD1651" s="69"/>
      <c r="RME1651" s="69"/>
      <c r="RMF1651" s="107"/>
      <c r="RMG1651" s="2"/>
      <c r="RMH1651" s="15"/>
      <c r="RMI1651" s="15"/>
      <c r="RMJ1651" s="80"/>
      <c r="RMK1651" s="52"/>
      <c r="RML1651" s="69"/>
      <c r="RMM1651" s="69"/>
      <c r="RMN1651" s="69"/>
      <c r="RMO1651" s="107"/>
      <c r="RMP1651" s="2"/>
      <c r="RMQ1651" s="15"/>
      <c r="RMR1651" s="15"/>
      <c r="RMS1651" s="80"/>
      <c r="RMT1651" s="52"/>
      <c r="RMU1651" s="69"/>
      <c r="RMV1651" s="69"/>
      <c r="RMW1651" s="69"/>
      <c r="RMX1651" s="107"/>
      <c r="RMY1651" s="2"/>
      <c r="RMZ1651" s="15"/>
      <c r="RNA1651" s="15"/>
      <c r="RNB1651" s="80"/>
      <c r="RNC1651" s="52"/>
      <c r="RND1651" s="69"/>
      <c r="RNE1651" s="69"/>
      <c r="RNF1651" s="69"/>
      <c r="RNG1651" s="107"/>
      <c r="RNH1651" s="2"/>
      <c r="RNI1651" s="15"/>
      <c r="RNJ1651" s="15"/>
      <c r="RNK1651" s="80"/>
      <c r="RNL1651" s="52"/>
      <c r="RNM1651" s="69"/>
      <c r="RNN1651" s="69"/>
      <c r="RNO1651" s="69"/>
      <c r="RNP1651" s="107"/>
      <c r="RNQ1651" s="2"/>
      <c r="RNR1651" s="15"/>
      <c r="RNS1651" s="15"/>
      <c r="RNT1651" s="80"/>
      <c r="RNU1651" s="52"/>
      <c r="RNV1651" s="69"/>
      <c r="RNW1651" s="69"/>
      <c r="RNX1651" s="69"/>
      <c r="RNY1651" s="107"/>
      <c r="RNZ1651" s="2"/>
      <c r="ROA1651" s="15"/>
      <c r="ROB1651" s="15"/>
      <c r="ROC1651" s="80"/>
      <c r="ROD1651" s="52"/>
      <c r="ROE1651" s="69"/>
      <c r="ROF1651" s="69"/>
      <c r="ROG1651" s="69"/>
      <c r="ROH1651" s="107"/>
      <c r="ROI1651" s="2"/>
      <c r="ROJ1651" s="15"/>
      <c r="ROK1651" s="15"/>
      <c r="ROL1651" s="80"/>
      <c r="ROM1651" s="52"/>
      <c r="RON1651" s="69"/>
      <c r="ROO1651" s="69"/>
      <c r="ROP1651" s="69"/>
      <c r="ROQ1651" s="107"/>
      <c r="ROR1651" s="2"/>
      <c r="ROS1651" s="15"/>
      <c r="ROT1651" s="15"/>
      <c r="ROU1651" s="80"/>
      <c r="ROV1651" s="52"/>
      <c r="ROW1651" s="69"/>
      <c r="ROX1651" s="69"/>
      <c r="ROY1651" s="69"/>
      <c r="ROZ1651" s="107"/>
      <c r="RPA1651" s="2"/>
      <c r="RPB1651" s="15"/>
      <c r="RPC1651" s="15"/>
      <c r="RPD1651" s="80"/>
      <c r="RPE1651" s="52"/>
      <c r="RPF1651" s="69"/>
      <c r="RPG1651" s="69"/>
      <c r="RPH1651" s="69"/>
      <c r="RPI1651" s="107"/>
      <c r="RPJ1651" s="2"/>
      <c r="RPK1651" s="15"/>
      <c r="RPL1651" s="15"/>
      <c r="RPM1651" s="80"/>
      <c r="RPN1651" s="52"/>
      <c r="RPO1651" s="69"/>
      <c r="RPP1651" s="69"/>
      <c r="RPQ1651" s="69"/>
      <c r="RPR1651" s="107"/>
      <c r="RPS1651" s="2"/>
      <c r="RPT1651" s="15"/>
      <c r="RPU1651" s="15"/>
      <c r="RPV1651" s="80"/>
      <c r="RPW1651" s="52"/>
      <c r="RPX1651" s="69"/>
      <c r="RPY1651" s="69"/>
      <c r="RPZ1651" s="69"/>
      <c r="RQA1651" s="107"/>
      <c r="RQB1651" s="2"/>
      <c r="RQC1651" s="15"/>
      <c r="RQD1651" s="15"/>
      <c r="RQE1651" s="80"/>
      <c r="RQF1651" s="52"/>
      <c r="RQG1651" s="69"/>
      <c r="RQH1651" s="69"/>
      <c r="RQI1651" s="69"/>
      <c r="RQJ1651" s="107"/>
      <c r="RQK1651" s="2"/>
      <c r="RQL1651" s="15"/>
      <c r="RQM1651" s="15"/>
      <c r="RQN1651" s="80"/>
      <c r="RQO1651" s="52"/>
      <c r="RQP1651" s="69"/>
      <c r="RQQ1651" s="69"/>
      <c r="RQR1651" s="69"/>
      <c r="RQS1651" s="107"/>
      <c r="RQT1651" s="2"/>
      <c r="RQU1651" s="15"/>
      <c r="RQV1651" s="15"/>
      <c r="RQW1651" s="80"/>
      <c r="RQX1651" s="52"/>
      <c r="RQY1651" s="69"/>
      <c r="RQZ1651" s="69"/>
      <c r="RRA1651" s="69"/>
      <c r="RRB1651" s="107"/>
      <c r="RRC1651" s="2"/>
      <c r="RRD1651" s="15"/>
      <c r="RRE1651" s="15"/>
      <c r="RRF1651" s="80"/>
      <c r="RRG1651" s="52"/>
      <c r="RRH1651" s="69"/>
      <c r="RRI1651" s="69"/>
      <c r="RRJ1651" s="69"/>
      <c r="RRK1651" s="107"/>
      <c r="RRL1651" s="2"/>
      <c r="RRM1651" s="15"/>
      <c r="RRN1651" s="15"/>
      <c r="RRO1651" s="80"/>
      <c r="RRP1651" s="52"/>
      <c r="RRQ1651" s="69"/>
      <c r="RRR1651" s="69"/>
      <c r="RRS1651" s="69"/>
      <c r="RRT1651" s="107"/>
      <c r="RRU1651" s="2"/>
      <c r="RRV1651" s="15"/>
      <c r="RRW1651" s="15"/>
      <c r="RRX1651" s="80"/>
      <c r="RRY1651" s="52"/>
      <c r="RRZ1651" s="69"/>
      <c r="RSA1651" s="69"/>
      <c r="RSB1651" s="69"/>
      <c r="RSC1651" s="107"/>
      <c r="RSD1651" s="2"/>
      <c r="RSE1651" s="15"/>
      <c r="RSF1651" s="15"/>
      <c r="RSG1651" s="80"/>
      <c r="RSH1651" s="52"/>
      <c r="RSI1651" s="69"/>
      <c r="RSJ1651" s="69"/>
      <c r="RSK1651" s="69"/>
      <c r="RSL1651" s="107"/>
      <c r="RSM1651" s="2"/>
      <c r="RSN1651" s="15"/>
      <c r="RSO1651" s="15"/>
      <c r="RSP1651" s="80"/>
      <c r="RSQ1651" s="52"/>
      <c r="RSR1651" s="69"/>
      <c r="RSS1651" s="69"/>
      <c r="RST1651" s="69"/>
      <c r="RSU1651" s="107"/>
      <c r="RSV1651" s="2"/>
      <c r="RSW1651" s="15"/>
      <c r="RSX1651" s="15"/>
      <c r="RSY1651" s="80"/>
      <c r="RSZ1651" s="52"/>
      <c r="RTA1651" s="69"/>
      <c r="RTB1651" s="69"/>
      <c r="RTC1651" s="69"/>
      <c r="RTD1651" s="107"/>
      <c r="RTE1651" s="2"/>
      <c r="RTF1651" s="15"/>
      <c r="RTG1651" s="15"/>
      <c r="RTH1651" s="80"/>
      <c r="RTI1651" s="52"/>
      <c r="RTJ1651" s="69"/>
      <c r="RTK1651" s="69"/>
      <c r="RTL1651" s="69"/>
      <c r="RTM1651" s="107"/>
      <c r="RTN1651" s="2"/>
      <c r="RTO1651" s="15"/>
      <c r="RTP1651" s="15"/>
      <c r="RTQ1651" s="80"/>
      <c r="RTR1651" s="52"/>
      <c r="RTS1651" s="69"/>
      <c r="RTT1651" s="69"/>
      <c r="RTU1651" s="69"/>
      <c r="RTV1651" s="107"/>
      <c r="RTW1651" s="2"/>
      <c r="RTX1651" s="15"/>
      <c r="RTY1651" s="15"/>
      <c r="RTZ1651" s="80"/>
      <c r="RUA1651" s="52"/>
      <c r="RUB1651" s="69"/>
      <c r="RUC1651" s="69"/>
      <c r="RUD1651" s="69"/>
      <c r="RUE1651" s="107"/>
      <c r="RUF1651" s="2"/>
      <c r="RUG1651" s="15"/>
      <c r="RUH1651" s="15"/>
      <c r="RUI1651" s="80"/>
      <c r="RUJ1651" s="52"/>
      <c r="RUK1651" s="69"/>
      <c r="RUL1651" s="69"/>
      <c r="RUM1651" s="69"/>
      <c r="RUN1651" s="107"/>
      <c r="RUO1651" s="2"/>
      <c r="RUP1651" s="15"/>
      <c r="RUQ1651" s="15"/>
      <c r="RUR1651" s="80"/>
      <c r="RUS1651" s="52"/>
      <c r="RUT1651" s="69"/>
      <c r="RUU1651" s="69"/>
      <c r="RUV1651" s="69"/>
      <c r="RUW1651" s="107"/>
      <c r="RUX1651" s="2"/>
      <c r="RUY1651" s="15"/>
      <c r="RUZ1651" s="15"/>
      <c r="RVA1651" s="80"/>
      <c r="RVB1651" s="52"/>
      <c r="RVC1651" s="69"/>
      <c r="RVD1651" s="69"/>
      <c r="RVE1651" s="69"/>
      <c r="RVF1651" s="107"/>
      <c r="RVG1651" s="2"/>
      <c r="RVH1651" s="15"/>
      <c r="RVI1651" s="15"/>
      <c r="RVJ1651" s="80"/>
      <c r="RVK1651" s="52"/>
      <c r="RVL1651" s="69"/>
      <c r="RVM1651" s="69"/>
      <c r="RVN1651" s="69"/>
      <c r="RVO1651" s="107"/>
      <c r="RVP1651" s="2"/>
      <c r="RVQ1651" s="15"/>
      <c r="RVR1651" s="15"/>
      <c r="RVS1651" s="80"/>
      <c r="RVT1651" s="52"/>
      <c r="RVU1651" s="69"/>
      <c r="RVV1651" s="69"/>
      <c r="RVW1651" s="69"/>
      <c r="RVX1651" s="107"/>
      <c r="RVY1651" s="2"/>
      <c r="RVZ1651" s="15"/>
      <c r="RWA1651" s="15"/>
      <c r="RWB1651" s="80"/>
      <c r="RWC1651" s="52"/>
      <c r="RWD1651" s="69"/>
      <c r="RWE1651" s="69"/>
      <c r="RWF1651" s="69"/>
      <c r="RWG1651" s="107"/>
      <c r="RWH1651" s="2"/>
      <c r="RWI1651" s="15"/>
      <c r="RWJ1651" s="15"/>
      <c r="RWK1651" s="80"/>
      <c r="RWL1651" s="52"/>
      <c r="RWM1651" s="69"/>
      <c r="RWN1651" s="69"/>
      <c r="RWO1651" s="69"/>
      <c r="RWP1651" s="107"/>
      <c r="RWQ1651" s="2"/>
      <c r="RWR1651" s="15"/>
      <c r="RWS1651" s="15"/>
      <c r="RWT1651" s="80"/>
      <c r="RWU1651" s="52"/>
      <c r="RWV1651" s="69"/>
      <c r="RWW1651" s="69"/>
      <c r="RWX1651" s="69"/>
      <c r="RWY1651" s="107"/>
      <c r="RWZ1651" s="2"/>
      <c r="RXA1651" s="15"/>
      <c r="RXB1651" s="15"/>
      <c r="RXC1651" s="80"/>
      <c r="RXD1651" s="52"/>
      <c r="RXE1651" s="69"/>
      <c r="RXF1651" s="69"/>
      <c r="RXG1651" s="69"/>
      <c r="RXH1651" s="107"/>
      <c r="RXI1651" s="2"/>
      <c r="RXJ1651" s="15"/>
      <c r="RXK1651" s="15"/>
      <c r="RXL1651" s="80"/>
      <c r="RXM1651" s="52"/>
      <c r="RXN1651" s="69"/>
      <c r="RXO1651" s="69"/>
      <c r="RXP1651" s="69"/>
      <c r="RXQ1651" s="107"/>
      <c r="RXR1651" s="2"/>
      <c r="RXS1651" s="15"/>
      <c r="RXT1651" s="15"/>
      <c r="RXU1651" s="80"/>
      <c r="RXV1651" s="52"/>
      <c r="RXW1651" s="69"/>
      <c r="RXX1651" s="69"/>
      <c r="RXY1651" s="69"/>
      <c r="RXZ1651" s="107"/>
      <c r="RYA1651" s="2"/>
      <c r="RYB1651" s="15"/>
      <c r="RYC1651" s="15"/>
      <c r="RYD1651" s="80"/>
      <c r="RYE1651" s="52"/>
      <c r="RYF1651" s="69"/>
      <c r="RYG1651" s="69"/>
      <c r="RYH1651" s="69"/>
      <c r="RYI1651" s="107"/>
      <c r="RYJ1651" s="2"/>
      <c r="RYK1651" s="15"/>
      <c r="RYL1651" s="15"/>
      <c r="RYM1651" s="80"/>
      <c r="RYN1651" s="52"/>
      <c r="RYO1651" s="69"/>
      <c r="RYP1651" s="69"/>
      <c r="RYQ1651" s="69"/>
      <c r="RYR1651" s="107"/>
      <c r="RYS1651" s="2"/>
      <c r="RYT1651" s="15"/>
      <c r="RYU1651" s="15"/>
      <c r="RYV1651" s="80"/>
      <c r="RYW1651" s="52"/>
      <c r="RYX1651" s="69"/>
      <c r="RYY1651" s="69"/>
      <c r="RYZ1651" s="69"/>
      <c r="RZA1651" s="107"/>
      <c r="RZB1651" s="2"/>
      <c r="RZC1651" s="15"/>
      <c r="RZD1651" s="15"/>
      <c r="RZE1651" s="80"/>
      <c r="RZF1651" s="52"/>
      <c r="RZG1651" s="69"/>
      <c r="RZH1651" s="69"/>
      <c r="RZI1651" s="69"/>
      <c r="RZJ1651" s="107"/>
      <c r="RZK1651" s="2"/>
      <c r="RZL1651" s="15"/>
      <c r="RZM1651" s="15"/>
      <c r="RZN1651" s="80"/>
      <c r="RZO1651" s="52"/>
      <c r="RZP1651" s="69"/>
      <c r="RZQ1651" s="69"/>
      <c r="RZR1651" s="69"/>
      <c r="RZS1651" s="107"/>
      <c r="RZT1651" s="2"/>
      <c r="RZU1651" s="15"/>
      <c r="RZV1651" s="15"/>
      <c r="RZW1651" s="80"/>
      <c r="RZX1651" s="52"/>
      <c r="RZY1651" s="69"/>
      <c r="RZZ1651" s="69"/>
      <c r="SAA1651" s="69"/>
      <c r="SAB1651" s="107"/>
      <c r="SAC1651" s="2"/>
      <c r="SAD1651" s="15"/>
      <c r="SAE1651" s="15"/>
      <c r="SAF1651" s="80"/>
      <c r="SAG1651" s="52"/>
      <c r="SAH1651" s="69"/>
      <c r="SAI1651" s="69"/>
      <c r="SAJ1651" s="69"/>
      <c r="SAK1651" s="107"/>
      <c r="SAL1651" s="2"/>
      <c r="SAM1651" s="15"/>
      <c r="SAN1651" s="15"/>
      <c r="SAO1651" s="80"/>
      <c r="SAP1651" s="52"/>
      <c r="SAQ1651" s="69"/>
      <c r="SAR1651" s="69"/>
      <c r="SAS1651" s="69"/>
      <c r="SAT1651" s="107"/>
      <c r="SAU1651" s="2"/>
      <c r="SAV1651" s="15"/>
      <c r="SAW1651" s="15"/>
      <c r="SAX1651" s="80"/>
      <c r="SAY1651" s="52"/>
      <c r="SAZ1651" s="69"/>
      <c r="SBA1651" s="69"/>
      <c r="SBB1651" s="69"/>
      <c r="SBC1651" s="107"/>
      <c r="SBD1651" s="2"/>
      <c r="SBE1651" s="15"/>
      <c r="SBF1651" s="15"/>
      <c r="SBG1651" s="80"/>
      <c r="SBH1651" s="52"/>
      <c r="SBI1651" s="69"/>
      <c r="SBJ1651" s="69"/>
      <c r="SBK1651" s="69"/>
      <c r="SBL1651" s="107"/>
      <c r="SBM1651" s="2"/>
      <c r="SBN1651" s="15"/>
      <c r="SBO1651" s="15"/>
      <c r="SBP1651" s="80"/>
      <c r="SBQ1651" s="52"/>
      <c r="SBR1651" s="69"/>
      <c r="SBS1651" s="69"/>
      <c r="SBT1651" s="69"/>
      <c r="SBU1651" s="107"/>
      <c r="SBV1651" s="2"/>
      <c r="SBW1651" s="15"/>
      <c r="SBX1651" s="15"/>
      <c r="SBY1651" s="80"/>
      <c r="SBZ1651" s="52"/>
      <c r="SCA1651" s="69"/>
      <c r="SCB1651" s="69"/>
      <c r="SCC1651" s="69"/>
      <c r="SCD1651" s="107"/>
      <c r="SCE1651" s="2"/>
      <c r="SCF1651" s="15"/>
      <c r="SCG1651" s="15"/>
      <c r="SCH1651" s="80"/>
      <c r="SCI1651" s="52"/>
      <c r="SCJ1651" s="69"/>
      <c r="SCK1651" s="69"/>
      <c r="SCL1651" s="69"/>
      <c r="SCM1651" s="107"/>
      <c r="SCN1651" s="2"/>
      <c r="SCO1651" s="15"/>
      <c r="SCP1651" s="15"/>
      <c r="SCQ1651" s="80"/>
      <c r="SCR1651" s="52"/>
      <c r="SCS1651" s="69"/>
      <c r="SCT1651" s="69"/>
      <c r="SCU1651" s="69"/>
      <c r="SCV1651" s="107"/>
      <c r="SCW1651" s="2"/>
      <c r="SCX1651" s="15"/>
      <c r="SCY1651" s="15"/>
      <c r="SCZ1651" s="80"/>
      <c r="SDA1651" s="52"/>
      <c r="SDB1651" s="69"/>
      <c r="SDC1651" s="69"/>
      <c r="SDD1651" s="69"/>
      <c r="SDE1651" s="107"/>
      <c r="SDF1651" s="2"/>
      <c r="SDG1651" s="15"/>
      <c r="SDH1651" s="15"/>
      <c r="SDI1651" s="80"/>
      <c r="SDJ1651" s="52"/>
      <c r="SDK1651" s="69"/>
      <c r="SDL1651" s="69"/>
      <c r="SDM1651" s="69"/>
      <c r="SDN1651" s="107"/>
      <c r="SDO1651" s="2"/>
      <c r="SDP1651" s="15"/>
      <c r="SDQ1651" s="15"/>
      <c r="SDR1651" s="80"/>
      <c r="SDS1651" s="52"/>
      <c r="SDT1651" s="69"/>
      <c r="SDU1651" s="69"/>
      <c r="SDV1651" s="69"/>
      <c r="SDW1651" s="107"/>
      <c r="SDX1651" s="2"/>
      <c r="SDY1651" s="15"/>
      <c r="SDZ1651" s="15"/>
      <c r="SEA1651" s="80"/>
      <c r="SEB1651" s="52"/>
      <c r="SEC1651" s="69"/>
      <c r="SED1651" s="69"/>
      <c r="SEE1651" s="69"/>
      <c r="SEF1651" s="107"/>
      <c r="SEG1651" s="2"/>
      <c r="SEH1651" s="15"/>
      <c r="SEI1651" s="15"/>
      <c r="SEJ1651" s="80"/>
      <c r="SEK1651" s="52"/>
      <c r="SEL1651" s="69"/>
      <c r="SEM1651" s="69"/>
      <c r="SEN1651" s="69"/>
      <c r="SEO1651" s="107"/>
      <c r="SEP1651" s="2"/>
      <c r="SEQ1651" s="15"/>
      <c r="SER1651" s="15"/>
      <c r="SES1651" s="80"/>
      <c r="SET1651" s="52"/>
      <c r="SEU1651" s="69"/>
      <c r="SEV1651" s="69"/>
      <c r="SEW1651" s="69"/>
      <c r="SEX1651" s="107"/>
      <c r="SEY1651" s="2"/>
      <c r="SEZ1651" s="15"/>
      <c r="SFA1651" s="15"/>
      <c r="SFB1651" s="80"/>
      <c r="SFC1651" s="52"/>
      <c r="SFD1651" s="69"/>
      <c r="SFE1651" s="69"/>
      <c r="SFF1651" s="69"/>
      <c r="SFG1651" s="107"/>
      <c r="SFH1651" s="2"/>
      <c r="SFI1651" s="15"/>
      <c r="SFJ1651" s="15"/>
      <c r="SFK1651" s="80"/>
      <c r="SFL1651" s="52"/>
      <c r="SFM1651" s="69"/>
      <c r="SFN1651" s="69"/>
      <c r="SFO1651" s="69"/>
      <c r="SFP1651" s="107"/>
      <c r="SFQ1651" s="2"/>
      <c r="SFR1651" s="15"/>
      <c r="SFS1651" s="15"/>
      <c r="SFT1651" s="80"/>
      <c r="SFU1651" s="52"/>
      <c r="SFV1651" s="69"/>
      <c r="SFW1651" s="69"/>
      <c r="SFX1651" s="69"/>
      <c r="SFY1651" s="107"/>
      <c r="SFZ1651" s="2"/>
      <c r="SGA1651" s="15"/>
      <c r="SGB1651" s="15"/>
      <c r="SGC1651" s="80"/>
      <c r="SGD1651" s="52"/>
      <c r="SGE1651" s="69"/>
      <c r="SGF1651" s="69"/>
      <c r="SGG1651" s="69"/>
      <c r="SGH1651" s="107"/>
      <c r="SGI1651" s="2"/>
      <c r="SGJ1651" s="15"/>
      <c r="SGK1651" s="15"/>
      <c r="SGL1651" s="80"/>
      <c r="SGM1651" s="52"/>
      <c r="SGN1651" s="69"/>
      <c r="SGO1651" s="69"/>
      <c r="SGP1651" s="69"/>
      <c r="SGQ1651" s="107"/>
      <c r="SGR1651" s="2"/>
      <c r="SGS1651" s="15"/>
      <c r="SGT1651" s="15"/>
      <c r="SGU1651" s="80"/>
      <c r="SGV1651" s="52"/>
      <c r="SGW1651" s="69"/>
      <c r="SGX1651" s="69"/>
      <c r="SGY1651" s="69"/>
      <c r="SGZ1651" s="107"/>
      <c r="SHA1651" s="2"/>
      <c r="SHB1651" s="15"/>
      <c r="SHC1651" s="15"/>
      <c r="SHD1651" s="80"/>
      <c r="SHE1651" s="52"/>
      <c r="SHF1651" s="69"/>
      <c r="SHG1651" s="69"/>
      <c r="SHH1651" s="69"/>
      <c r="SHI1651" s="107"/>
      <c r="SHJ1651" s="2"/>
      <c r="SHK1651" s="15"/>
      <c r="SHL1651" s="15"/>
      <c r="SHM1651" s="80"/>
      <c r="SHN1651" s="52"/>
      <c r="SHO1651" s="69"/>
      <c r="SHP1651" s="69"/>
      <c r="SHQ1651" s="69"/>
      <c r="SHR1651" s="107"/>
      <c r="SHS1651" s="2"/>
      <c r="SHT1651" s="15"/>
      <c r="SHU1651" s="15"/>
      <c r="SHV1651" s="80"/>
      <c r="SHW1651" s="52"/>
      <c r="SHX1651" s="69"/>
      <c r="SHY1651" s="69"/>
      <c r="SHZ1651" s="69"/>
      <c r="SIA1651" s="107"/>
      <c r="SIB1651" s="2"/>
      <c r="SIC1651" s="15"/>
      <c r="SID1651" s="15"/>
      <c r="SIE1651" s="80"/>
      <c r="SIF1651" s="52"/>
      <c r="SIG1651" s="69"/>
      <c r="SIH1651" s="69"/>
      <c r="SII1651" s="69"/>
      <c r="SIJ1651" s="107"/>
      <c r="SIK1651" s="2"/>
      <c r="SIL1651" s="15"/>
      <c r="SIM1651" s="15"/>
      <c r="SIN1651" s="80"/>
      <c r="SIO1651" s="52"/>
      <c r="SIP1651" s="69"/>
      <c r="SIQ1651" s="69"/>
      <c r="SIR1651" s="69"/>
      <c r="SIS1651" s="107"/>
      <c r="SIT1651" s="2"/>
      <c r="SIU1651" s="15"/>
      <c r="SIV1651" s="15"/>
      <c r="SIW1651" s="80"/>
      <c r="SIX1651" s="52"/>
      <c r="SIY1651" s="69"/>
      <c r="SIZ1651" s="69"/>
      <c r="SJA1651" s="69"/>
      <c r="SJB1651" s="107"/>
      <c r="SJC1651" s="2"/>
      <c r="SJD1651" s="15"/>
      <c r="SJE1651" s="15"/>
      <c r="SJF1651" s="80"/>
      <c r="SJG1651" s="52"/>
      <c r="SJH1651" s="69"/>
      <c r="SJI1651" s="69"/>
      <c r="SJJ1651" s="69"/>
      <c r="SJK1651" s="107"/>
      <c r="SJL1651" s="2"/>
      <c r="SJM1651" s="15"/>
      <c r="SJN1651" s="15"/>
      <c r="SJO1651" s="80"/>
      <c r="SJP1651" s="52"/>
      <c r="SJQ1651" s="69"/>
      <c r="SJR1651" s="69"/>
      <c r="SJS1651" s="69"/>
      <c r="SJT1651" s="107"/>
      <c r="SJU1651" s="2"/>
      <c r="SJV1651" s="15"/>
      <c r="SJW1651" s="15"/>
      <c r="SJX1651" s="80"/>
      <c r="SJY1651" s="52"/>
      <c r="SJZ1651" s="69"/>
      <c r="SKA1651" s="69"/>
      <c r="SKB1651" s="69"/>
      <c r="SKC1651" s="107"/>
      <c r="SKD1651" s="2"/>
      <c r="SKE1651" s="15"/>
      <c r="SKF1651" s="15"/>
      <c r="SKG1651" s="80"/>
      <c r="SKH1651" s="52"/>
      <c r="SKI1651" s="69"/>
      <c r="SKJ1651" s="69"/>
      <c r="SKK1651" s="69"/>
      <c r="SKL1651" s="107"/>
      <c r="SKM1651" s="2"/>
      <c r="SKN1651" s="15"/>
      <c r="SKO1651" s="15"/>
      <c r="SKP1651" s="80"/>
      <c r="SKQ1651" s="52"/>
      <c r="SKR1651" s="69"/>
      <c r="SKS1651" s="69"/>
      <c r="SKT1651" s="69"/>
      <c r="SKU1651" s="107"/>
      <c r="SKV1651" s="2"/>
      <c r="SKW1651" s="15"/>
      <c r="SKX1651" s="15"/>
      <c r="SKY1651" s="80"/>
      <c r="SKZ1651" s="52"/>
      <c r="SLA1651" s="69"/>
      <c r="SLB1651" s="69"/>
      <c r="SLC1651" s="69"/>
      <c r="SLD1651" s="107"/>
      <c r="SLE1651" s="2"/>
      <c r="SLF1651" s="15"/>
      <c r="SLG1651" s="15"/>
      <c r="SLH1651" s="80"/>
      <c r="SLI1651" s="52"/>
      <c r="SLJ1651" s="69"/>
      <c r="SLK1651" s="69"/>
      <c r="SLL1651" s="69"/>
      <c r="SLM1651" s="107"/>
      <c r="SLN1651" s="2"/>
      <c r="SLO1651" s="15"/>
      <c r="SLP1651" s="15"/>
      <c r="SLQ1651" s="80"/>
      <c r="SLR1651" s="52"/>
      <c r="SLS1651" s="69"/>
      <c r="SLT1651" s="69"/>
      <c r="SLU1651" s="69"/>
      <c r="SLV1651" s="107"/>
      <c r="SLW1651" s="2"/>
      <c r="SLX1651" s="15"/>
      <c r="SLY1651" s="15"/>
      <c r="SLZ1651" s="80"/>
      <c r="SMA1651" s="52"/>
      <c r="SMB1651" s="69"/>
      <c r="SMC1651" s="69"/>
      <c r="SMD1651" s="69"/>
      <c r="SME1651" s="107"/>
      <c r="SMF1651" s="2"/>
      <c r="SMG1651" s="15"/>
      <c r="SMH1651" s="15"/>
      <c r="SMI1651" s="80"/>
      <c r="SMJ1651" s="52"/>
      <c r="SMK1651" s="69"/>
      <c r="SML1651" s="69"/>
      <c r="SMM1651" s="69"/>
      <c r="SMN1651" s="107"/>
      <c r="SMO1651" s="2"/>
      <c r="SMP1651" s="15"/>
      <c r="SMQ1651" s="15"/>
      <c r="SMR1651" s="80"/>
      <c r="SMS1651" s="52"/>
      <c r="SMT1651" s="69"/>
      <c r="SMU1651" s="69"/>
      <c r="SMV1651" s="69"/>
      <c r="SMW1651" s="107"/>
      <c r="SMX1651" s="2"/>
      <c r="SMY1651" s="15"/>
      <c r="SMZ1651" s="15"/>
      <c r="SNA1651" s="80"/>
      <c r="SNB1651" s="52"/>
      <c r="SNC1651" s="69"/>
      <c r="SND1651" s="69"/>
      <c r="SNE1651" s="69"/>
      <c r="SNF1651" s="107"/>
      <c r="SNG1651" s="2"/>
      <c r="SNH1651" s="15"/>
      <c r="SNI1651" s="15"/>
      <c r="SNJ1651" s="80"/>
      <c r="SNK1651" s="52"/>
      <c r="SNL1651" s="69"/>
      <c r="SNM1651" s="69"/>
      <c r="SNN1651" s="69"/>
      <c r="SNO1651" s="107"/>
      <c r="SNP1651" s="2"/>
      <c r="SNQ1651" s="15"/>
      <c r="SNR1651" s="15"/>
      <c r="SNS1651" s="80"/>
      <c r="SNT1651" s="52"/>
      <c r="SNU1651" s="69"/>
      <c r="SNV1651" s="69"/>
      <c r="SNW1651" s="69"/>
      <c r="SNX1651" s="107"/>
      <c r="SNY1651" s="2"/>
      <c r="SNZ1651" s="15"/>
      <c r="SOA1651" s="15"/>
      <c r="SOB1651" s="80"/>
      <c r="SOC1651" s="52"/>
      <c r="SOD1651" s="69"/>
      <c r="SOE1651" s="69"/>
      <c r="SOF1651" s="69"/>
      <c r="SOG1651" s="107"/>
      <c r="SOH1651" s="2"/>
      <c r="SOI1651" s="15"/>
      <c r="SOJ1651" s="15"/>
      <c r="SOK1651" s="80"/>
      <c r="SOL1651" s="52"/>
      <c r="SOM1651" s="69"/>
      <c r="SON1651" s="69"/>
      <c r="SOO1651" s="69"/>
      <c r="SOP1651" s="107"/>
      <c r="SOQ1651" s="2"/>
      <c r="SOR1651" s="15"/>
      <c r="SOS1651" s="15"/>
      <c r="SOT1651" s="80"/>
      <c r="SOU1651" s="52"/>
      <c r="SOV1651" s="69"/>
      <c r="SOW1651" s="69"/>
      <c r="SOX1651" s="69"/>
      <c r="SOY1651" s="107"/>
      <c r="SOZ1651" s="2"/>
      <c r="SPA1651" s="15"/>
      <c r="SPB1651" s="15"/>
      <c r="SPC1651" s="80"/>
      <c r="SPD1651" s="52"/>
      <c r="SPE1651" s="69"/>
      <c r="SPF1651" s="69"/>
      <c r="SPG1651" s="69"/>
      <c r="SPH1651" s="107"/>
      <c r="SPI1651" s="2"/>
      <c r="SPJ1651" s="15"/>
      <c r="SPK1651" s="15"/>
      <c r="SPL1651" s="80"/>
      <c r="SPM1651" s="52"/>
      <c r="SPN1651" s="69"/>
      <c r="SPO1651" s="69"/>
      <c r="SPP1651" s="69"/>
      <c r="SPQ1651" s="107"/>
      <c r="SPR1651" s="2"/>
      <c r="SPS1651" s="15"/>
      <c r="SPT1651" s="15"/>
      <c r="SPU1651" s="80"/>
      <c r="SPV1651" s="52"/>
      <c r="SPW1651" s="69"/>
      <c r="SPX1651" s="69"/>
      <c r="SPY1651" s="69"/>
      <c r="SPZ1651" s="107"/>
      <c r="SQA1651" s="2"/>
      <c r="SQB1651" s="15"/>
      <c r="SQC1651" s="15"/>
      <c r="SQD1651" s="80"/>
      <c r="SQE1651" s="52"/>
      <c r="SQF1651" s="69"/>
      <c r="SQG1651" s="69"/>
      <c r="SQH1651" s="69"/>
      <c r="SQI1651" s="107"/>
      <c r="SQJ1651" s="2"/>
      <c r="SQK1651" s="15"/>
      <c r="SQL1651" s="15"/>
      <c r="SQM1651" s="80"/>
      <c r="SQN1651" s="52"/>
      <c r="SQO1651" s="69"/>
      <c r="SQP1651" s="69"/>
      <c r="SQQ1651" s="69"/>
      <c r="SQR1651" s="107"/>
      <c r="SQS1651" s="2"/>
      <c r="SQT1651" s="15"/>
      <c r="SQU1651" s="15"/>
      <c r="SQV1651" s="80"/>
      <c r="SQW1651" s="52"/>
      <c r="SQX1651" s="69"/>
      <c r="SQY1651" s="69"/>
      <c r="SQZ1651" s="69"/>
      <c r="SRA1651" s="107"/>
      <c r="SRB1651" s="2"/>
      <c r="SRC1651" s="15"/>
      <c r="SRD1651" s="15"/>
      <c r="SRE1651" s="80"/>
      <c r="SRF1651" s="52"/>
      <c r="SRG1651" s="69"/>
      <c r="SRH1651" s="69"/>
      <c r="SRI1651" s="69"/>
      <c r="SRJ1651" s="107"/>
      <c r="SRK1651" s="2"/>
      <c r="SRL1651" s="15"/>
      <c r="SRM1651" s="15"/>
      <c r="SRN1651" s="80"/>
      <c r="SRO1651" s="52"/>
      <c r="SRP1651" s="69"/>
      <c r="SRQ1651" s="69"/>
      <c r="SRR1651" s="69"/>
      <c r="SRS1651" s="107"/>
      <c r="SRT1651" s="2"/>
      <c r="SRU1651" s="15"/>
      <c r="SRV1651" s="15"/>
      <c r="SRW1651" s="80"/>
      <c r="SRX1651" s="52"/>
      <c r="SRY1651" s="69"/>
      <c r="SRZ1651" s="69"/>
      <c r="SSA1651" s="69"/>
      <c r="SSB1651" s="107"/>
      <c r="SSC1651" s="2"/>
      <c r="SSD1651" s="15"/>
      <c r="SSE1651" s="15"/>
      <c r="SSF1651" s="80"/>
      <c r="SSG1651" s="52"/>
      <c r="SSH1651" s="69"/>
      <c r="SSI1651" s="69"/>
      <c r="SSJ1651" s="69"/>
      <c r="SSK1651" s="107"/>
      <c r="SSL1651" s="2"/>
      <c r="SSM1651" s="15"/>
      <c r="SSN1651" s="15"/>
      <c r="SSO1651" s="80"/>
      <c r="SSP1651" s="52"/>
      <c r="SSQ1651" s="69"/>
      <c r="SSR1651" s="69"/>
      <c r="SSS1651" s="69"/>
      <c r="SST1651" s="107"/>
      <c r="SSU1651" s="2"/>
      <c r="SSV1651" s="15"/>
      <c r="SSW1651" s="15"/>
      <c r="SSX1651" s="80"/>
      <c r="SSY1651" s="52"/>
      <c r="SSZ1651" s="69"/>
      <c r="STA1651" s="69"/>
      <c r="STB1651" s="69"/>
      <c r="STC1651" s="107"/>
      <c r="STD1651" s="2"/>
      <c r="STE1651" s="15"/>
      <c r="STF1651" s="15"/>
      <c r="STG1651" s="80"/>
      <c r="STH1651" s="52"/>
      <c r="STI1651" s="69"/>
      <c r="STJ1651" s="69"/>
      <c r="STK1651" s="69"/>
      <c r="STL1651" s="107"/>
      <c r="STM1651" s="2"/>
      <c r="STN1651" s="15"/>
      <c r="STO1651" s="15"/>
      <c r="STP1651" s="80"/>
      <c r="STQ1651" s="52"/>
      <c r="STR1651" s="69"/>
      <c r="STS1651" s="69"/>
      <c r="STT1651" s="69"/>
      <c r="STU1651" s="107"/>
      <c r="STV1651" s="2"/>
      <c r="STW1651" s="15"/>
      <c r="STX1651" s="15"/>
      <c r="STY1651" s="80"/>
      <c r="STZ1651" s="52"/>
      <c r="SUA1651" s="69"/>
      <c r="SUB1651" s="69"/>
      <c r="SUC1651" s="69"/>
      <c r="SUD1651" s="107"/>
      <c r="SUE1651" s="2"/>
      <c r="SUF1651" s="15"/>
      <c r="SUG1651" s="15"/>
      <c r="SUH1651" s="80"/>
      <c r="SUI1651" s="52"/>
      <c r="SUJ1651" s="69"/>
      <c r="SUK1651" s="69"/>
      <c r="SUL1651" s="69"/>
      <c r="SUM1651" s="107"/>
      <c r="SUN1651" s="2"/>
      <c r="SUO1651" s="15"/>
      <c r="SUP1651" s="15"/>
      <c r="SUQ1651" s="80"/>
      <c r="SUR1651" s="52"/>
      <c r="SUS1651" s="69"/>
      <c r="SUT1651" s="69"/>
      <c r="SUU1651" s="69"/>
      <c r="SUV1651" s="107"/>
      <c r="SUW1651" s="2"/>
      <c r="SUX1651" s="15"/>
      <c r="SUY1651" s="15"/>
      <c r="SUZ1651" s="80"/>
      <c r="SVA1651" s="52"/>
      <c r="SVB1651" s="69"/>
      <c r="SVC1651" s="69"/>
      <c r="SVD1651" s="69"/>
      <c r="SVE1651" s="107"/>
      <c r="SVF1651" s="2"/>
      <c r="SVG1651" s="15"/>
      <c r="SVH1651" s="15"/>
      <c r="SVI1651" s="80"/>
      <c r="SVJ1651" s="52"/>
      <c r="SVK1651" s="69"/>
      <c r="SVL1651" s="69"/>
      <c r="SVM1651" s="69"/>
      <c r="SVN1651" s="107"/>
      <c r="SVO1651" s="2"/>
      <c r="SVP1651" s="15"/>
      <c r="SVQ1651" s="15"/>
      <c r="SVR1651" s="80"/>
      <c r="SVS1651" s="52"/>
      <c r="SVT1651" s="69"/>
      <c r="SVU1651" s="69"/>
      <c r="SVV1651" s="69"/>
      <c r="SVW1651" s="107"/>
      <c r="SVX1651" s="2"/>
      <c r="SVY1651" s="15"/>
      <c r="SVZ1651" s="15"/>
      <c r="SWA1651" s="80"/>
      <c r="SWB1651" s="52"/>
      <c r="SWC1651" s="69"/>
      <c r="SWD1651" s="69"/>
      <c r="SWE1651" s="69"/>
      <c r="SWF1651" s="107"/>
      <c r="SWG1651" s="2"/>
      <c r="SWH1651" s="15"/>
      <c r="SWI1651" s="15"/>
      <c r="SWJ1651" s="80"/>
      <c r="SWK1651" s="52"/>
      <c r="SWL1651" s="69"/>
      <c r="SWM1651" s="69"/>
      <c r="SWN1651" s="69"/>
      <c r="SWO1651" s="107"/>
      <c r="SWP1651" s="2"/>
      <c r="SWQ1651" s="15"/>
      <c r="SWR1651" s="15"/>
      <c r="SWS1651" s="80"/>
      <c r="SWT1651" s="52"/>
      <c r="SWU1651" s="69"/>
      <c r="SWV1651" s="69"/>
      <c r="SWW1651" s="69"/>
      <c r="SWX1651" s="107"/>
      <c r="SWY1651" s="2"/>
      <c r="SWZ1651" s="15"/>
      <c r="SXA1651" s="15"/>
      <c r="SXB1651" s="80"/>
      <c r="SXC1651" s="52"/>
      <c r="SXD1651" s="69"/>
      <c r="SXE1651" s="69"/>
      <c r="SXF1651" s="69"/>
      <c r="SXG1651" s="107"/>
      <c r="SXH1651" s="2"/>
      <c r="SXI1651" s="15"/>
      <c r="SXJ1651" s="15"/>
      <c r="SXK1651" s="80"/>
      <c r="SXL1651" s="52"/>
      <c r="SXM1651" s="69"/>
      <c r="SXN1651" s="69"/>
      <c r="SXO1651" s="69"/>
      <c r="SXP1651" s="107"/>
      <c r="SXQ1651" s="2"/>
      <c r="SXR1651" s="15"/>
      <c r="SXS1651" s="15"/>
      <c r="SXT1651" s="80"/>
      <c r="SXU1651" s="52"/>
      <c r="SXV1651" s="69"/>
      <c r="SXW1651" s="69"/>
      <c r="SXX1651" s="69"/>
      <c r="SXY1651" s="107"/>
      <c r="SXZ1651" s="2"/>
      <c r="SYA1651" s="15"/>
      <c r="SYB1651" s="15"/>
      <c r="SYC1651" s="80"/>
      <c r="SYD1651" s="52"/>
      <c r="SYE1651" s="69"/>
      <c r="SYF1651" s="69"/>
      <c r="SYG1651" s="69"/>
      <c r="SYH1651" s="107"/>
      <c r="SYI1651" s="2"/>
      <c r="SYJ1651" s="15"/>
      <c r="SYK1651" s="15"/>
      <c r="SYL1651" s="80"/>
      <c r="SYM1651" s="52"/>
      <c r="SYN1651" s="69"/>
      <c r="SYO1651" s="69"/>
      <c r="SYP1651" s="69"/>
      <c r="SYQ1651" s="107"/>
      <c r="SYR1651" s="2"/>
      <c r="SYS1651" s="15"/>
      <c r="SYT1651" s="15"/>
      <c r="SYU1651" s="80"/>
      <c r="SYV1651" s="52"/>
      <c r="SYW1651" s="69"/>
      <c r="SYX1651" s="69"/>
      <c r="SYY1651" s="69"/>
      <c r="SYZ1651" s="107"/>
      <c r="SZA1651" s="2"/>
      <c r="SZB1651" s="15"/>
      <c r="SZC1651" s="15"/>
      <c r="SZD1651" s="80"/>
      <c r="SZE1651" s="52"/>
      <c r="SZF1651" s="69"/>
      <c r="SZG1651" s="69"/>
      <c r="SZH1651" s="69"/>
      <c r="SZI1651" s="107"/>
      <c r="SZJ1651" s="2"/>
      <c r="SZK1651" s="15"/>
      <c r="SZL1651" s="15"/>
      <c r="SZM1651" s="80"/>
      <c r="SZN1651" s="52"/>
      <c r="SZO1651" s="69"/>
      <c r="SZP1651" s="69"/>
      <c r="SZQ1651" s="69"/>
      <c r="SZR1651" s="107"/>
      <c r="SZS1651" s="2"/>
      <c r="SZT1651" s="15"/>
      <c r="SZU1651" s="15"/>
      <c r="SZV1651" s="80"/>
      <c r="SZW1651" s="52"/>
      <c r="SZX1651" s="69"/>
      <c r="SZY1651" s="69"/>
      <c r="SZZ1651" s="69"/>
      <c r="TAA1651" s="107"/>
      <c r="TAB1651" s="2"/>
      <c r="TAC1651" s="15"/>
      <c r="TAD1651" s="15"/>
      <c r="TAE1651" s="80"/>
      <c r="TAF1651" s="52"/>
      <c r="TAG1651" s="69"/>
      <c r="TAH1651" s="69"/>
      <c r="TAI1651" s="69"/>
      <c r="TAJ1651" s="107"/>
      <c r="TAK1651" s="2"/>
      <c r="TAL1651" s="15"/>
      <c r="TAM1651" s="15"/>
      <c r="TAN1651" s="80"/>
      <c r="TAO1651" s="52"/>
      <c r="TAP1651" s="69"/>
      <c r="TAQ1651" s="69"/>
      <c r="TAR1651" s="69"/>
      <c r="TAS1651" s="107"/>
      <c r="TAT1651" s="2"/>
      <c r="TAU1651" s="15"/>
      <c r="TAV1651" s="15"/>
      <c r="TAW1651" s="80"/>
      <c r="TAX1651" s="52"/>
      <c r="TAY1651" s="69"/>
      <c r="TAZ1651" s="69"/>
      <c r="TBA1651" s="69"/>
      <c r="TBB1651" s="107"/>
      <c r="TBC1651" s="2"/>
      <c r="TBD1651" s="15"/>
      <c r="TBE1651" s="15"/>
      <c r="TBF1651" s="80"/>
      <c r="TBG1651" s="52"/>
      <c r="TBH1651" s="69"/>
      <c r="TBI1651" s="69"/>
      <c r="TBJ1651" s="69"/>
      <c r="TBK1651" s="107"/>
      <c r="TBL1651" s="2"/>
      <c r="TBM1651" s="15"/>
      <c r="TBN1651" s="15"/>
      <c r="TBO1651" s="80"/>
      <c r="TBP1651" s="52"/>
      <c r="TBQ1651" s="69"/>
      <c r="TBR1651" s="69"/>
      <c r="TBS1651" s="69"/>
      <c r="TBT1651" s="107"/>
      <c r="TBU1651" s="2"/>
      <c r="TBV1651" s="15"/>
      <c r="TBW1651" s="15"/>
      <c r="TBX1651" s="80"/>
      <c r="TBY1651" s="52"/>
      <c r="TBZ1651" s="69"/>
      <c r="TCA1651" s="69"/>
      <c r="TCB1651" s="69"/>
      <c r="TCC1651" s="107"/>
      <c r="TCD1651" s="2"/>
      <c r="TCE1651" s="15"/>
      <c r="TCF1651" s="15"/>
      <c r="TCG1651" s="80"/>
      <c r="TCH1651" s="52"/>
      <c r="TCI1651" s="69"/>
      <c r="TCJ1651" s="69"/>
      <c r="TCK1651" s="69"/>
      <c r="TCL1651" s="107"/>
      <c r="TCM1651" s="2"/>
      <c r="TCN1651" s="15"/>
      <c r="TCO1651" s="15"/>
      <c r="TCP1651" s="80"/>
      <c r="TCQ1651" s="52"/>
      <c r="TCR1651" s="69"/>
      <c r="TCS1651" s="69"/>
      <c r="TCT1651" s="69"/>
      <c r="TCU1651" s="107"/>
      <c r="TCV1651" s="2"/>
      <c r="TCW1651" s="15"/>
      <c r="TCX1651" s="15"/>
      <c r="TCY1651" s="80"/>
      <c r="TCZ1651" s="52"/>
      <c r="TDA1651" s="69"/>
      <c r="TDB1651" s="69"/>
      <c r="TDC1651" s="69"/>
      <c r="TDD1651" s="107"/>
      <c r="TDE1651" s="2"/>
      <c r="TDF1651" s="15"/>
      <c r="TDG1651" s="15"/>
      <c r="TDH1651" s="80"/>
      <c r="TDI1651" s="52"/>
      <c r="TDJ1651" s="69"/>
      <c r="TDK1651" s="69"/>
      <c r="TDL1651" s="69"/>
      <c r="TDM1651" s="107"/>
      <c r="TDN1651" s="2"/>
      <c r="TDO1651" s="15"/>
      <c r="TDP1651" s="15"/>
      <c r="TDQ1651" s="80"/>
      <c r="TDR1651" s="52"/>
      <c r="TDS1651" s="69"/>
      <c r="TDT1651" s="69"/>
      <c r="TDU1651" s="69"/>
      <c r="TDV1651" s="107"/>
      <c r="TDW1651" s="2"/>
      <c r="TDX1651" s="15"/>
      <c r="TDY1651" s="15"/>
      <c r="TDZ1651" s="80"/>
      <c r="TEA1651" s="52"/>
      <c r="TEB1651" s="69"/>
      <c r="TEC1651" s="69"/>
      <c r="TED1651" s="69"/>
      <c r="TEE1651" s="107"/>
      <c r="TEF1651" s="2"/>
      <c r="TEG1651" s="15"/>
      <c r="TEH1651" s="15"/>
      <c r="TEI1651" s="80"/>
      <c r="TEJ1651" s="52"/>
      <c r="TEK1651" s="69"/>
      <c r="TEL1651" s="69"/>
      <c r="TEM1651" s="69"/>
      <c r="TEN1651" s="107"/>
      <c r="TEO1651" s="2"/>
      <c r="TEP1651" s="15"/>
      <c r="TEQ1651" s="15"/>
      <c r="TER1651" s="80"/>
      <c r="TES1651" s="52"/>
      <c r="TET1651" s="69"/>
      <c r="TEU1651" s="69"/>
      <c r="TEV1651" s="69"/>
      <c r="TEW1651" s="107"/>
      <c r="TEX1651" s="2"/>
      <c r="TEY1651" s="15"/>
      <c r="TEZ1651" s="15"/>
      <c r="TFA1651" s="80"/>
      <c r="TFB1651" s="52"/>
      <c r="TFC1651" s="69"/>
      <c r="TFD1651" s="69"/>
      <c r="TFE1651" s="69"/>
      <c r="TFF1651" s="107"/>
      <c r="TFG1651" s="2"/>
      <c r="TFH1651" s="15"/>
      <c r="TFI1651" s="15"/>
      <c r="TFJ1651" s="80"/>
      <c r="TFK1651" s="52"/>
      <c r="TFL1651" s="69"/>
      <c r="TFM1651" s="69"/>
      <c r="TFN1651" s="69"/>
      <c r="TFO1651" s="107"/>
      <c r="TFP1651" s="2"/>
      <c r="TFQ1651" s="15"/>
      <c r="TFR1651" s="15"/>
      <c r="TFS1651" s="80"/>
      <c r="TFT1651" s="52"/>
      <c r="TFU1651" s="69"/>
      <c r="TFV1651" s="69"/>
      <c r="TFW1651" s="69"/>
      <c r="TFX1651" s="107"/>
      <c r="TFY1651" s="2"/>
      <c r="TFZ1651" s="15"/>
      <c r="TGA1651" s="15"/>
      <c r="TGB1651" s="80"/>
      <c r="TGC1651" s="52"/>
      <c r="TGD1651" s="69"/>
      <c r="TGE1651" s="69"/>
      <c r="TGF1651" s="69"/>
      <c r="TGG1651" s="107"/>
      <c r="TGH1651" s="2"/>
      <c r="TGI1651" s="15"/>
      <c r="TGJ1651" s="15"/>
      <c r="TGK1651" s="80"/>
      <c r="TGL1651" s="52"/>
      <c r="TGM1651" s="69"/>
      <c r="TGN1651" s="69"/>
      <c r="TGO1651" s="69"/>
      <c r="TGP1651" s="107"/>
      <c r="TGQ1651" s="2"/>
      <c r="TGR1651" s="15"/>
      <c r="TGS1651" s="15"/>
      <c r="TGT1651" s="80"/>
      <c r="TGU1651" s="52"/>
      <c r="TGV1651" s="69"/>
      <c r="TGW1651" s="69"/>
      <c r="TGX1651" s="69"/>
      <c r="TGY1651" s="107"/>
      <c r="TGZ1651" s="2"/>
      <c r="THA1651" s="15"/>
      <c r="THB1651" s="15"/>
      <c r="THC1651" s="80"/>
      <c r="THD1651" s="52"/>
      <c r="THE1651" s="69"/>
      <c r="THF1651" s="69"/>
      <c r="THG1651" s="69"/>
      <c r="THH1651" s="107"/>
      <c r="THI1651" s="2"/>
      <c r="THJ1651" s="15"/>
      <c r="THK1651" s="15"/>
      <c r="THL1651" s="80"/>
      <c r="THM1651" s="52"/>
      <c r="THN1651" s="69"/>
      <c r="THO1651" s="69"/>
      <c r="THP1651" s="69"/>
      <c r="THQ1651" s="107"/>
      <c r="THR1651" s="2"/>
      <c r="THS1651" s="15"/>
      <c r="THT1651" s="15"/>
      <c r="THU1651" s="80"/>
      <c r="THV1651" s="52"/>
      <c r="THW1651" s="69"/>
      <c r="THX1651" s="69"/>
      <c r="THY1651" s="69"/>
      <c r="THZ1651" s="107"/>
      <c r="TIA1651" s="2"/>
      <c r="TIB1651" s="15"/>
      <c r="TIC1651" s="15"/>
      <c r="TID1651" s="80"/>
      <c r="TIE1651" s="52"/>
      <c r="TIF1651" s="69"/>
      <c r="TIG1651" s="69"/>
      <c r="TIH1651" s="69"/>
      <c r="TII1651" s="107"/>
      <c r="TIJ1651" s="2"/>
      <c r="TIK1651" s="15"/>
      <c r="TIL1651" s="15"/>
      <c r="TIM1651" s="80"/>
      <c r="TIN1651" s="52"/>
      <c r="TIO1651" s="69"/>
      <c r="TIP1651" s="69"/>
      <c r="TIQ1651" s="69"/>
      <c r="TIR1651" s="107"/>
      <c r="TIS1651" s="2"/>
      <c r="TIT1651" s="15"/>
      <c r="TIU1651" s="15"/>
      <c r="TIV1651" s="80"/>
      <c r="TIW1651" s="52"/>
      <c r="TIX1651" s="69"/>
      <c r="TIY1651" s="69"/>
      <c r="TIZ1651" s="69"/>
      <c r="TJA1651" s="107"/>
      <c r="TJB1651" s="2"/>
      <c r="TJC1651" s="15"/>
      <c r="TJD1651" s="15"/>
      <c r="TJE1651" s="80"/>
      <c r="TJF1651" s="52"/>
      <c r="TJG1651" s="69"/>
      <c r="TJH1651" s="69"/>
      <c r="TJI1651" s="69"/>
      <c r="TJJ1651" s="107"/>
      <c r="TJK1651" s="2"/>
      <c r="TJL1651" s="15"/>
      <c r="TJM1651" s="15"/>
      <c r="TJN1651" s="80"/>
      <c r="TJO1651" s="52"/>
      <c r="TJP1651" s="69"/>
      <c r="TJQ1651" s="69"/>
      <c r="TJR1651" s="69"/>
      <c r="TJS1651" s="107"/>
      <c r="TJT1651" s="2"/>
      <c r="TJU1651" s="15"/>
      <c r="TJV1651" s="15"/>
      <c r="TJW1651" s="80"/>
      <c r="TJX1651" s="52"/>
      <c r="TJY1651" s="69"/>
      <c r="TJZ1651" s="69"/>
      <c r="TKA1651" s="69"/>
      <c r="TKB1651" s="107"/>
      <c r="TKC1651" s="2"/>
      <c r="TKD1651" s="15"/>
      <c r="TKE1651" s="15"/>
      <c r="TKF1651" s="80"/>
      <c r="TKG1651" s="52"/>
      <c r="TKH1651" s="69"/>
      <c r="TKI1651" s="69"/>
      <c r="TKJ1651" s="69"/>
      <c r="TKK1651" s="107"/>
      <c r="TKL1651" s="2"/>
      <c r="TKM1651" s="15"/>
      <c r="TKN1651" s="15"/>
      <c r="TKO1651" s="80"/>
      <c r="TKP1651" s="52"/>
      <c r="TKQ1651" s="69"/>
      <c r="TKR1651" s="69"/>
      <c r="TKS1651" s="69"/>
      <c r="TKT1651" s="107"/>
      <c r="TKU1651" s="2"/>
      <c r="TKV1651" s="15"/>
      <c r="TKW1651" s="15"/>
      <c r="TKX1651" s="80"/>
      <c r="TKY1651" s="52"/>
      <c r="TKZ1651" s="69"/>
      <c r="TLA1651" s="69"/>
      <c r="TLB1651" s="69"/>
      <c r="TLC1651" s="107"/>
      <c r="TLD1651" s="2"/>
      <c r="TLE1651" s="15"/>
      <c r="TLF1651" s="15"/>
      <c r="TLG1651" s="80"/>
      <c r="TLH1651" s="52"/>
      <c r="TLI1651" s="69"/>
      <c r="TLJ1651" s="69"/>
      <c r="TLK1651" s="69"/>
      <c r="TLL1651" s="107"/>
      <c r="TLM1651" s="2"/>
      <c r="TLN1651" s="15"/>
      <c r="TLO1651" s="15"/>
      <c r="TLP1651" s="80"/>
      <c r="TLQ1651" s="52"/>
      <c r="TLR1651" s="69"/>
      <c r="TLS1651" s="69"/>
      <c r="TLT1651" s="69"/>
      <c r="TLU1651" s="107"/>
      <c r="TLV1651" s="2"/>
      <c r="TLW1651" s="15"/>
      <c r="TLX1651" s="15"/>
      <c r="TLY1651" s="80"/>
      <c r="TLZ1651" s="52"/>
      <c r="TMA1651" s="69"/>
      <c r="TMB1651" s="69"/>
      <c r="TMC1651" s="69"/>
      <c r="TMD1651" s="107"/>
      <c r="TME1651" s="2"/>
      <c r="TMF1651" s="15"/>
      <c r="TMG1651" s="15"/>
      <c r="TMH1651" s="80"/>
      <c r="TMI1651" s="52"/>
      <c r="TMJ1651" s="69"/>
      <c r="TMK1651" s="69"/>
      <c r="TML1651" s="69"/>
      <c r="TMM1651" s="107"/>
      <c r="TMN1651" s="2"/>
      <c r="TMO1651" s="15"/>
      <c r="TMP1651" s="15"/>
      <c r="TMQ1651" s="80"/>
      <c r="TMR1651" s="52"/>
      <c r="TMS1651" s="69"/>
      <c r="TMT1651" s="69"/>
      <c r="TMU1651" s="69"/>
      <c r="TMV1651" s="107"/>
      <c r="TMW1651" s="2"/>
      <c r="TMX1651" s="15"/>
      <c r="TMY1651" s="15"/>
      <c r="TMZ1651" s="80"/>
      <c r="TNA1651" s="52"/>
      <c r="TNB1651" s="69"/>
      <c r="TNC1651" s="69"/>
      <c r="TND1651" s="69"/>
      <c r="TNE1651" s="107"/>
      <c r="TNF1651" s="2"/>
      <c r="TNG1651" s="15"/>
      <c r="TNH1651" s="15"/>
      <c r="TNI1651" s="80"/>
      <c r="TNJ1651" s="52"/>
      <c r="TNK1651" s="69"/>
      <c r="TNL1651" s="69"/>
      <c r="TNM1651" s="69"/>
      <c r="TNN1651" s="107"/>
      <c r="TNO1651" s="2"/>
      <c r="TNP1651" s="15"/>
      <c r="TNQ1651" s="15"/>
      <c r="TNR1651" s="80"/>
      <c r="TNS1651" s="52"/>
      <c r="TNT1651" s="69"/>
      <c r="TNU1651" s="69"/>
      <c r="TNV1651" s="69"/>
      <c r="TNW1651" s="107"/>
      <c r="TNX1651" s="2"/>
      <c r="TNY1651" s="15"/>
      <c r="TNZ1651" s="15"/>
      <c r="TOA1651" s="80"/>
      <c r="TOB1651" s="52"/>
      <c r="TOC1651" s="69"/>
      <c r="TOD1651" s="69"/>
      <c r="TOE1651" s="69"/>
      <c r="TOF1651" s="107"/>
      <c r="TOG1651" s="2"/>
      <c r="TOH1651" s="15"/>
      <c r="TOI1651" s="15"/>
      <c r="TOJ1651" s="80"/>
      <c r="TOK1651" s="52"/>
      <c r="TOL1651" s="69"/>
      <c r="TOM1651" s="69"/>
      <c r="TON1651" s="69"/>
      <c r="TOO1651" s="107"/>
      <c r="TOP1651" s="2"/>
      <c r="TOQ1651" s="15"/>
      <c r="TOR1651" s="15"/>
      <c r="TOS1651" s="80"/>
      <c r="TOT1651" s="52"/>
      <c r="TOU1651" s="69"/>
      <c r="TOV1651" s="69"/>
      <c r="TOW1651" s="69"/>
      <c r="TOX1651" s="107"/>
      <c r="TOY1651" s="2"/>
      <c r="TOZ1651" s="15"/>
      <c r="TPA1651" s="15"/>
      <c r="TPB1651" s="80"/>
      <c r="TPC1651" s="52"/>
      <c r="TPD1651" s="69"/>
      <c r="TPE1651" s="69"/>
      <c r="TPF1651" s="69"/>
      <c r="TPG1651" s="107"/>
      <c r="TPH1651" s="2"/>
      <c r="TPI1651" s="15"/>
      <c r="TPJ1651" s="15"/>
      <c r="TPK1651" s="80"/>
      <c r="TPL1651" s="52"/>
      <c r="TPM1651" s="69"/>
      <c r="TPN1651" s="69"/>
      <c r="TPO1651" s="69"/>
      <c r="TPP1651" s="107"/>
      <c r="TPQ1651" s="2"/>
      <c r="TPR1651" s="15"/>
      <c r="TPS1651" s="15"/>
      <c r="TPT1651" s="80"/>
      <c r="TPU1651" s="52"/>
      <c r="TPV1651" s="69"/>
      <c r="TPW1651" s="69"/>
      <c r="TPX1651" s="69"/>
      <c r="TPY1651" s="107"/>
      <c r="TPZ1651" s="2"/>
      <c r="TQA1651" s="15"/>
      <c r="TQB1651" s="15"/>
      <c r="TQC1651" s="80"/>
      <c r="TQD1651" s="52"/>
      <c r="TQE1651" s="69"/>
      <c r="TQF1651" s="69"/>
      <c r="TQG1651" s="69"/>
      <c r="TQH1651" s="107"/>
      <c r="TQI1651" s="2"/>
      <c r="TQJ1651" s="15"/>
      <c r="TQK1651" s="15"/>
      <c r="TQL1651" s="80"/>
      <c r="TQM1651" s="52"/>
      <c r="TQN1651" s="69"/>
      <c r="TQO1651" s="69"/>
      <c r="TQP1651" s="69"/>
      <c r="TQQ1651" s="107"/>
      <c r="TQR1651" s="2"/>
      <c r="TQS1651" s="15"/>
      <c r="TQT1651" s="15"/>
      <c r="TQU1651" s="80"/>
      <c r="TQV1651" s="52"/>
      <c r="TQW1651" s="69"/>
      <c r="TQX1651" s="69"/>
      <c r="TQY1651" s="69"/>
      <c r="TQZ1651" s="107"/>
      <c r="TRA1651" s="2"/>
      <c r="TRB1651" s="15"/>
      <c r="TRC1651" s="15"/>
      <c r="TRD1651" s="80"/>
      <c r="TRE1651" s="52"/>
      <c r="TRF1651" s="69"/>
      <c r="TRG1651" s="69"/>
      <c r="TRH1651" s="69"/>
      <c r="TRI1651" s="107"/>
      <c r="TRJ1651" s="2"/>
      <c r="TRK1651" s="15"/>
      <c r="TRL1651" s="15"/>
      <c r="TRM1651" s="80"/>
      <c r="TRN1651" s="52"/>
      <c r="TRO1651" s="69"/>
      <c r="TRP1651" s="69"/>
      <c r="TRQ1651" s="69"/>
      <c r="TRR1651" s="107"/>
      <c r="TRS1651" s="2"/>
      <c r="TRT1651" s="15"/>
      <c r="TRU1651" s="15"/>
      <c r="TRV1651" s="80"/>
      <c r="TRW1651" s="52"/>
      <c r="TRX1651" s="69"/>
      <c r="TRY1651" s="69"/>
      <c r="TRZ1651" s="69"/>
      <c r="TSA1651" s="107"/>
      <c r="TSB1651" s="2"/>
      <c r="TSC1651" s="15"/>
      <c r="TSD1651" s="15"/>
      <c r="TSE1651" s="80"/>
      <c r="TSF1651" s="52"/>
      <c r="TSG1651" s="69"/>
      <c r="TSH1651" s="69"/>
      <c r="TSI1651" s="69"/>
      <c r="TSJ1651" s="107"/>
      <c r="TSK1651" s="2"/>
      <c r="TSL1651" s="15"/>
      <c r="TSM1651" s="15"/>
      <c r="TSN1651" s="80"/>
      <c r="TSO1651" s="52"/>
      <c r="TSP1651" s="69"/>
      <c r="TSQ1651" s="69"/>
      <c r="TSR1651" s="69"/>
      <c r="TSS1651" s="107"/>
      <c r="TST1651" s="2"/>
      <c r="TSU1651" s="15"/>
      <c r="TSV1651" s="15"/>
      <c r="TSW1651" s="80"/>
      <c r="TSX1651" s="52"/>
      <c r="TSY1651" s="69"/>
      <c r="TSZ1651" s="69"/>
      <c r="TTA1651" s="69"/>
      <c r="TTB1651" s="107"/>
      <c r="TTC1651" s="2"/>
      <c r="TTD1651" s="15"/>
      <c r="TTE1651" s="15"/>
      <c r="TTF1651" s="80"/>
      <c r="TTG1651" s="52"/>
      <c r="TTH1651" s="69"/>
      <c r="TTI1651" s="69"/>
      <c r="TTJ1651" s="69"/>
      <c r="TTK1651" s="107"/>
      <c r="TTL1651" s="2"/>
      <c r="TTM1651" s="15"/>
      <c r="TTN1651" s="15"/>
      <c r="TTO1651" s="80"/>
      <c r="TTP1651" s="52"/>
      <c r="TTQ1651" s="69"/>
      <c r="TTR1651" s="69"/>
      <c r="TTS1651" s="69"/>
      <c r="TTT1651" s="107"/>
      <c r="TTU1651" s="2"/>
      <c r="TTV1651" s="15"/>
      <c r="TTW1651" s="15"/>
      <c r="TTX1651" s="80"/>
      <c r="TTY1651" s="52"/>
      <c r="TTZ1651" s="69"/>
      <c r="TUA1651" s="69"/>
      <c r="TUB1651" s="69"/>
      <c r="TUC1651" s="107"/>
      <c r="TUD1651" s="2"/>
      <c r="TUE1651" s="15"/>
      <c r="TUF1651" s="15"/>
      <c r="TUG1651" s="80"/>
      <c r="TUH1651" s="52"/>
      <c r="TUI1651" s="69"/>
      <c r="TUJ1651" s="69"/>
      <c r="TUK1651" s="69"/>
      <c r="TUL1651" s="107"/>
      <c r="TUM1651" s="2"/>
      <c r="TUN1651" s="15"/>
      <c r="TUO1651" s="15"/>
      <c r="TUP1651" s="80"/>
      <c r="TUQ1651" s="52"/>
      <c r="TUR1651" s="69"/>
      <c r="TUS1651" s="69"/>
      <c r="TUT1651" s="69"/>
      <c r="TUU1651" s="107"/>
      <c r="TUV1651" s="2"/>
      <c r="TUW1651" s="15"/>
      <c r="TUX1651" s="15"/>
      <c r="TUY1651" s="80"/>
      <c r="TUZ1651" s="52"/>
      <c r="TVA1651" s="69"/>
      <c r="TVB1651" s="69"/>
      <c r="TVC1651" s="69"/>
      <c r="TVD1651" s="107"/>
      <c r="TVE1651" s="2"/>
      <c r="TVF1651" s="15"/>
      <c r="TVG1651" s="15"/>
      <c r="TVH1651" s="80"/>
      <c r="TVI1651" s="52"/>
      <c r="TVJ1651" s="69"/>
      <c r="TVK1651" s="69"/>
      <c r="TVL1651" s="69"/>
      <c r="TVM1651" s="107"/>
      <c r="TVN1651" s="2"/>
      <c r="TVO1651" s="15"/>
      <c r="TVP1651" s="15"/>
      <c r="TVQ1651" s="80"/>
      <c r="TVR1651" s="52"/>
      <c r="TVS1651" s="69"/>
      <c r="TVT1651" s="69"/>
      <c r="TVU1651" s="69"/>
      <c r="TVV1651" s="107"/>
      <c r="TVW1651" s="2"/>
      <c r="TVX1651" s="15"/>
      <c r="TVY1651" s="15"/>
      <c r="TVZ1651" s="80"/>
      <c r="TWA1651" s="52"/>
      <c r="TWB1651" s="69"/>
      <c r="TWC1651" s="69"/>
      <c r="TWD1651" s="69"/>
      <c r="TWE1651" s="107"/>
      <c r="TWF1651" s="2"/>
      <c r="TWG1651" s="15"/>
      <c r="TWH1651" s="15"/>
      <c r="TWI1651" s="80"/>
      <c r="TWJ1651" s="52"/>
      <c r="TWK1651" s="69"/>
      <c r="TWL1651" s="69"/>
      <c r="TWM1651" s="69"/>
      <c r="TWN1651" s="107"/>
      <c r="TWO1651" s="2"/>
      <c r="TWP1651" s="15"/>
      <c r="TWQ1651" s="15"/>
      <c r="TWR1651" s="80"/>
      <c r="TWS1651" s="52"/>
      <c r="TWT1651" s="69"/>
      <c r="TWU1651" s="69"/>
      <c r="TWV1651" s="69"/>
      <c r="TWW1651" s="107"/>
      <c r="TWX1651" s="2"/>
      <c r="TWY1651" s="15"/>
      <c r="TWZ1651" s="15"/>
      <c r="TXA1651" s="80"/>
      <c r="TXB1651" s="52"/>
      <c r="TXC1651" s="69"/>
      <c r="TXD1651" s="69"/>
      <c r="TXE1651" s="69"/>
      <c r="TXF1651" s="107"/>
      <c r="TXG1651" s="2"/>
      <c r="TXH1651" s="15"/>
      <c r="TXI1651" s="15"/>
      <c r="TXJ1651" s="80"/>
      <c r="TXK1651" s="52"/>
      <c r="TXL1651" s="69"/>
      <c r="TXM1651" s="69"/>
      <c r="TXN1651" s="69"/>
      <c r="TXO1651" s="107"/>
      <c r="TXP1651" s="2"/>
      <c r="TXQ1651" s="15"/>
      <c r="TXR1651" s="15"/>
      <c r="TXS1651" s="80"/>
      <c r="TXT1651" s="52"/>
      <c r="TXU1651" s="69"/>
      <c r="TXV1651" s="69"/>
      <c r="TXW1651" s="69"/>
      <c r="TXX1651" s="107"/>
      <c r="TXY1651" s="2"/>
      <c r="TXZ1651" s="15"/>
      <c r="TYA1651" s="15"/>
      <c r="TYB1651" s="80"/>
      <c r="TYC1651" s="52"/>
      <c r="TYD1651" s="69"/>
      <c r="TYE1651" s="69"/>
      <c r="TYF1651" s="69"/>
      <c r="TYG1651" s="107"/>
      <c r="TYH1651" s="2"/>
      <c r="TYI1651" s="15"/>
      <c r="TYJ1651" s="15"/>
      <c r="TYK1651" s="80"/>
      <c r="TYL1651" s="52"/>
      <c r="TYM1651" s="69"/>
      <c r="TYN1651" s="69"/>
      <c r="TYO1651" s="69"/>
      <c r="TYP1651" s="107"/>
      <c r="TYQ1651" s="2"/>
      <c r="TYR1651" s="15"/>
      <c r="TYS1651" s="15"/>
      <c r="TYT1651" s="80"/>
      <c r="TYU1651" s="52"/>
      <c r="TYV1651" s="69"/>
      <c r="TYW1651" s="69"/>
      <c r="TYX1651" s="69"/>
      <c r="TYY1651" s="107"/>
      <c r="TYZ1651" s="2"/>
      <c r="TZA1651" s="15"/>
      <c r="TZB1651" s="15"/>
      <c r="TZC1651" s="80"/>
      <c r="TZD1651" s="52"/>
      <c r="TZE1651" s="69"/>
      <c r="TZF1651" s="69"/>
      <c r="TZG1651" s="69"/>
      <c r="TZH1651" s="107"/>
      <c r="TZI1651" s="2"/>
      <c r="TZJ1651" s="15"/>
      <c r="TZK1651" s="15"/>
      <c r="TZL1651" s="80"/>
      <c r="TZM1651" s="52"/>
      <c r="TZN1651" s="69"/>
      <c r="TZO1651" s="69"/>
      <c r="TZP1651" s="69"/>
      <c r="TZQ1651" s="107"/>
      <c r="TZR1651" s="2"/>
      <c r="TZS1651" s="15"/>
      <c r="TZT1651" s="15"/>
      <c r="TZU1651" s="80"/>
      <c r="TZV1651" s="52"/>
      <c r="TZW1651" s="69"/>
      <c r="TZX1651" s="69"/>
      <c r="TZY1651" s="69"/>
      <c r="TZZ1651" s="107"/>
      <c r="UAA1651" s="2"/>
      <c r="UAB1651" s="15"/>
      <c r="UAC1651" s="15"/>
      <c r="UAD1651" s="80"/>
      <c r="UAE1651" s="52"/>
      <c r="UAF1651" s="69"/>
      <c r="UAG1651" s="69"/>
      <c r="UAH1651" s="69"/>
      <c r="UAI1651" s="107"/>
      <c r="UAJ1651" s="2"/>
      <c r="UAK1651" s="15"/>
      <c r="UAL1651" s="15"/>
      <c r="UAM1651" s="80"/>
      <c r="UAN1651" s="52"/>
      <c r="UAO1651" s="69"/>
      <c r="UAP1651" s="69"/>
      <c r="UAQ1651" s="69"/>
      <c r="UAR1651" s="107"/>
      <c r="UAS1651" s="2"/>
      <c r="UAT1651" s="15"/>
      <c r="UAU1651" s="15"/>
      <c r="UAV1651" s="80"/>
      <c r="UAW1651" s="52"/>
      <c r="UAX1651" s="69"/>
      <c r="UAY1651" s="69"/>
      <c r="UAZ1651" s="69"/>
      <c r="UBA1651" s="107"/>
      <c r="UBB1651" s="2"/>
      <c r="UBC1651" s="15"/>
      <c r="UBD1651" s="15"/>
      <c r="UBE1651" s="80"/>
      <c r="UBF1651" s="52"/>
      <c r="UBG1651" s="69"/>
      <c r="UBH1651" s="69"/>
      <c r="UBI1651" s="69"/>
      <c r="UBJ1651" s="107"/>
      <c r="UBK1651" s="2"/>
      <c r="UBL1651" s="15"/>
      <c r="UBM1651" s="15"/>
      <c r="UBN1651" s="80"/>
      <c r="UBO1651" s="52"/>
      <c r="UBP1651" s="69"/>
      <c r="UBQ1651" s="69"/>
      <c r="UBR1651" s="69"/>
      <c r="UBS1651" s="107"/>
      <c r="UBT1651" s="2"/>
      <c r="UBU1651" s="15"/>
      <c r="UBV1651" s="15"/>
      <c r="UBW1651" s="80"/>
      <c r="UBX1651" s="52"/>
      <c r="UBY1651" s="69"/>
      <c r="UBZ1651" s="69"/>
      <c r="UCA1651" s="69"/>
      <c r="UCB1651" s="107"/>
      <c r="UCC1651" s="2"/>
      <c r="UCD1651" s="15"/>
      <c r="UCE1651" s="15"/>
      <c r="UCF1651" s="80"/>
      <c r="UCG1651" s="52"/>
      <c r="UCH1651" s="69"/>
      <c r="UCI1651" s="69"/>
      <c r="UCJ1651" s="69"/>
      <c r="UCK1651" s="107"/>
      <c r="UCL1651" s="2"/>
      <c r="UCM1651" s="15"/>
      <c r="UCN1651" s="15"/>
      <c r="UCO1651" s="80"/>
      <c r="UCP1651" s="52"/>
      <c r="UCQ1651" s="69"/>
      <c r="UCR1651" s="69"/>
      <c r="UCS1651" s="69"/>
      <c r="UCT1651" s="107"/>
      <c r="UCU1651" s="2"/>
      <c r="UCV1651" s="15"/>
      <c r="UCW1651" s="15"/>
      <c r="UCX1651" s="80"/>
      <c r="UCY1651" s="52"/>
      <c r="UCZ1651" s="69"/>
      <c r="UDA1651" s="69"/>
      <c r="UDB1651" s="69"/>
      <c r="UDC1651" s="107"/>
      <c r="UDD1651" s="2"/>
      <c r="UDE1651" s="15"/>
      <c r="UDF1651" s="15"/>
      <c r="UDG1651" s="80"/>
      <c r="UDH1651" s="52"/>
      <c r="UDI1651" s="69"/>
      <c r="UDJ1651" s="69"/>
      <c r="UDK1651" s="69"/>
      <c r="UDL1651" s="107"/>
      <c r="UDM1651" s="2"/>
      <c r="UDN1651" s="15"/>
      <c r="UDO1651" s="15"/>
      <c r="UDP1651" s="80"/>
      <c r="UDQ1651" s="52"/>
      <c r="UDR1651" s="69"/>
      <c r="UDS1651" s="69"/>
      <c r="UDT1651" s="69"/>
      <c r="UDU1651" s="107"/>
      <c r="UDV1651" s="2"/>
      <c r="UDW1651" s="15"/>
      <c r="UDX1651" s="15"/>
      <c r="UDY1651" s="80"/>
      <c r="UDZ1651" s="52"/>
      <c r="UEA1651" s="69"/>
      <c r="UEB1651" s="69"/>
      <c r="UEC1651" s="69"/>
      <c r="UED1651" s="107"/>
      <c r="UEE1651" s="2"/>
      <c r="UEF1651" s="15"/>
      <c r="UEG1651" s="15"/>
      <c r="UEH1651" s="80"/>
      <c r="UEI1651" s="52"/>
      <c r="UEJ1651" s="69"/>
      <c r="UEK1651" s="69"/>
      <c r="UEL1651" s="69"/>
      <c r="UEM1651" s="107"/>
      <c r="UEN1651" s="2"/>
      <c r="UEO1651" s="15"/>
      <c r="UEP1651" s="15"/>
      <c r="UEQ1651" s="80"/>
      <c r="UER1651" s="52"/>
      <c r="UES1651" s="69"/>
      <c r="UET1651" s="69"/>
      <c r="UEU1651" s="69"/>
      <c r="UEV1651" s="107"/>
      <c r="UEW1651" s="2"/>
      <c r="UEX1651" s="15"/>
      <c r="UEY1651" s="15"/>
      <c r="UEZ1651" s="80"/>
      <c r="UFA1651" s="52"/>
      <c r="UFB1651" s="69"/>
      <c r="UFC1651" s="69"/>
      <c r="UFD1651" s="69"/>
      <c r="UFE1651" s="107"/>
      <c r="UFF1651" s="2"/>
      <c r="UFG1651" s="15"/>
      <c r="UFH1651" s="15"/>
      <c r="UFI1651" s="80"/>
      <c r="UFJ1651" s="52"/>
      <c r="UFK1651" s="69"/>
      <c r="UFL1651" s="69"/>
      <c r="UFM1651" s="69"/>
      <c r="UFN1651" s="107"/>
      <c r="UFO1651" s="2"/>
      <c r="UFP1651" s="15"/>
      <c r="UFQ1651" s="15"/>
      <c r="UFR1651" s="80"/>
      <c r="UFS1651" s="52"/>
      <c r="UFT1651" s="69"/>
      <c r="UFU1651" s="69"/>
      <c r="UFV1651" s="69"/>
      <c r="UFW1651" s="107"/>
      <c r="UFX1651" s="2"/>
      <c r="UFY1651" s="15"/>
      <c r="UFZ1651" s="15"/>
      <c r="UGA1651" s="80"/>
      <c r="UGB1651" s="52"/>
      <c r="UGC1651" s="69"/>
      <c r="UGD1651" s="69"/>
      <c r="UGE1651" s="69"/>
      <c r="UGF1651" s="107"/>
      <c r="UGG1651" s="2"/>
      <c r="UGH1651" s="15"/>
      <c r="UGI1651" s="15"/>
      <c r="UGJ1651" s="80"/>
      <c r="UGK1651" s="52"/>
      <c r="UGL1651" s="69"/>
      <c r="UGM1651" s="69"/>
      <c r="UGN1651" s="69"/>
      <c r="UGO1651" s="107"/>
      <c r="UGP1651" s="2"/>
      <c r="UGQ1651" s="15"/>
      <c r="UGR1651" s="15"/>
      <c r="UGS1651" s="80"/>
      <c r="UGT1651" s="52"/>
      <c r="UGU1651" s="69"/>
      <c r="UGV1651" s="69"/>
      <c r="UGW1651" s="69"/>
      <c r="UGX1651" s="107"/>
      <c r="UGY1651" s="2"/>
      <c r="UGZ1651" s="15"/>
      <c r="UHA1651" s="15"/>
      <c r="UHB1651" s="80"/>
      <c r="UHC1651" s="52"/>
      <c r="UHD1651" s="69"/>
      <c r="UHE1651" s="69"/>
      <c r="UHF1651" s="69"/>
      <c r="UHG1651" s="107"/>
      <c r="UHH1651" s="2"/>
      <c r="UHI1651" s="15"/>
      <c r="UHJ1651" s="15"/>
      <c r="UHK1651" s="80"/>
      <c r="UHL1651" s="52"/>
      <c r="UHM1651" s="69"/>
      <c r="UHN1651" s="69"/>
      <c r="UHO1651" s="69"/>
      <c r="UHP1651" s="107"/>
      <c r="UHQ1651" s="2"/>
      <c r="UHR1651" s="15"/>
      <c r="UHS1651" s="15"/>
      <c r="UHT1651" s="80"/>
      <c r="UHU1651" s="52"/>
      <c r="UHV1651" s="69"/>
      <c r="UHW1651" s="69"/>
      <c r="UHX1651" s="69"/>
      <c r="UHY1651" s="107"/>
      <c r="UHZ1651" s="2"/>
      <c r="UIA1651" s="15"/>
      <c r="UIB1651" s="15"/>
      <c r="UIC1651" s="80"/>
      <c r="UID1651" s="52"/>
      <c r="UIE1651" s="69"/>
      <c r="UIF1651" s="69"/>
      <c r="UIG1651" s="69"/>
      <c r="UIH1651" s="107"/>
      <c r="UII1651" s="2"/>
      <c r="UIJ1651" s="15"/>
      <c r="UIK1651" s="15"/>
      <c r="UIL1651" s="80"/>
      <c r="UIM1651" s="52"/>
      <c r="UIN1651" s="69"/>
      <c r="UIO1651" s="69"/>
      <c r="UIP1651" s="69"/>
      <c r="UIQ1651" s="107"/>
      <c r="UIR1651" s="2"/>
      <c r="UIS1651" s="15"/>
      <c r="UIT1651" s="15"/>
      <c r="UIU1651" s="80"/>
      <c r="UIV1651" s="52"/>
      <c r="UIW1651" s="69"/>
      <c r="UIX1651" s="69"/>
      <c r="UIY1651" s="69"/>
      <c r="UIZ1651" s="107"/>
      <c r="UJA1651" s="2"/>
      <c r="UJB1651" s="15"/>
      <c r="UJC1651" s="15"/>
      <c r="UJD1651" s="80"/>
      <c r="UJE1651" s="52"/>
      <c r="UJF1651" s="69"/>
      <c r="UJG1651" s="69"/>
      <c r="UJH1651" s="69"/>
      <c r="UJI1651" s="107"/>
      <c r="UJJ1651" s="2"/>
      <c r="UJK1651" s="15"/>
      <c r="UJL1651" s="15"/>
      <c r="UJM1651" s="80"/>
      <c r="UJN1651" s="52"/>
      <c r="UJO1651" s="69"/>
      <c r="UJP1651" s="69"/>
      <c r="UJQ1651" s="69"/>
      <c r="UJR1651" s="107"/>
      <c r="UJS1651" s="2"/>
      <c r="UJT1651" s="15"/>
      <c r="UJU1651" s="15"/>
      <c r="UJV1651" s="80"/>
      <c r="UJW1651" s="52"/>
      <c r="UJX1651" s="69"/>
      <c r="UJY1651" s="69"/>
      <c r="UJZ1651" s="69"/>
      <c r="UKA1651" s="107"/>
      <c r="UKB1651" s="2"/>
      <c r="UKC1651" s="15"/>
      <c r="UKD1651" s="15"/>
      <c r="UKE1651" s="80"/>
      <c r="UKF1651" s="52"/>
      <c r="UKG1651" s="69"/>
      <c r="UKH1651" s="69"/>
      <c r="UKI1651" s="69"/>
      <c r="UKJ1651" s="107"/>
      <c r="UKK1651" s="2"/>
      <c r="UKL1651" s="15"/>
      <c r="UKM1651" s="15"/>
      <c r="UKN1651" s="80"/>
      <c r="UKO1651" s="52"/>
      <c r="UKP1651" s="69"/>
      <c r="UKQ1651" s="69"/>
      <c r="UKR1651" s="69"/>
      <c r="UKS1651" s="107"/>
      <c r="UKT1651" s="2"/>
      <c r="UKU1651" s="15"/>
      <c r="UKV1651" s="15"/>
      <c r="UKW1651" s="80"/>
      <c r="UKX1651" s="52"/>
      <c r="UKY1651" s="69"/>
      <c r="UKZ1651" s="69"/>
      <c r="ULA1651" s="69"/>
      <c r="ULB1651" s="107"/>
      <c r="ULC1651" s="2"/>
      <c r="ULD1651" s="15"/>
      <c r="ULE1651" s="15"/>
      <c r="ULF1651" s="80"/>
      <c r="ULG1651" s="52"/>
      <c r="ULH1651" s="69"/>
      <c r="ULI1651" s="69"/>
      <c r="ULJ1651" s="69"/>
      <c r="ULK1651" s="107"/>
      <c r="ULL1651" s="2"/>
      <c r="ULM1651" s="15"/>
      <c r="ULN1651" s="15"/>
      <c r="ULO1651" s="80"/>
      <c r="ULP1651" s="52"/>
      <c r="ULQ1651" s="69"/>
      <c r="ULR1651" s="69"/>
      <c r="ULS1651" s="69"/>
      <c r="ULT1651" s="107"/>
      <c r="ULU1651" s="2"/>
      <c r="ULV1651" s="15"/>
      <c r="ULW1651" s="15"/>
      <c r="ULX1651" s="80"/>
      <c r="ULY1651" s="52"/>
      <c r="ULZ1651" s="69"/>
      <c r="UMA1651" s="69"/>
      <c r="UMB1651" s="69"/>
      <c r="UMC1651" s="107"/>
      <c r="UMD1651" s="2"/>
      <c r="UME1651" s="15"/>
      <c r="UMF1651" s="15"/>
      <c r="UMG1651" s="80"/>
      <c r="UMH1651" s="52"/>
      <c r="UMI1651" s="69"/>
      <c r="UMJ1651" s="69"/>
      <c r="UMK1651" s="69"/>
      <c r="UML1651" s="107"/>
      <c r="UMM1651" s="2"/>
      <c r="UMN1651" s="15"/>
      <c r="UMO1651" s="15"/>
      <c r="UMP1651" s="80"/>
      <c r="UMQ1651" s="52"/>
      <c r="UMR1651" s="69"/>
      <c r="UMS1651" s="69"/>
      <c r="UMT1651" s="69"/>
      <c r="UMU1651" s="107"/>
      <c r="UMV1651" s="2"/>
      <c r="UMW1651" s="15"/>
      <c r="UMX1651" s="15"/>
      <c r="UMY1651" s="80"/>
      <c r="UMZ1651" s="52"/>
      <c r="UNA1651" s="69"/>
      <c r="UNB1651" s="69"/>
      <c r="UNC1651" s="69"/>
      <c r="UND1651" s="107"/>
      <c r="UNE1651" s="2"/>
      <c r="UNF1651" s="15"/>
      <c r="UNG1651" s="15"/>
      <c r="UNH1651" s="80"/>
      <c r="UNI1651" s="52"/>
      <c r="UNJ1651" s="69"/>
      <c r="UNK1651" s="69"/>
      <c r="UNL1651" s="69"/>
      <c r="UNM1651" s="107"/>
      <c r="UNN1651" s="2"/>
      <c r="UNO1651" s="15"/>
      <c r="UNP1651" s="15"/>
      <c r="UNQ1651" s="80"/>
      <c r="UNR1651" s="52"/>
      <c r="UNS1651" s="69"/>
      <c r="UNT1651" s="69"/>
      <c r="UNU1651" s="69"/>
      <c r="UNV1651" s="107"/>
      <c r="UNW1651" s="2"/>
      <c r="UNX1651" s="15"/>
      <c r="UNY1651" s="15"/>
      <c r="UNZ1651" s="80"/>
      <c r="UOA1651" s="52"/>
      <c r="UOB1651" s="69"/>
      <c r="UOC1651" s="69"/>
      <c r="UOD1651" s="69"/>
      <c r="UOE1651" s="107"/>
      <c r="UOF1651" s="2"/>
      <c r="UOG1651" s="15"/>
      <c r="UOH1651" s="15"/>
      <c r="UOI1651" s="80"/>
      <c r="UOJ1651" s="52"/>
      <c r="UOK1651" s="69"/>
      <c r="UOL1651" s="69"/>
      <c r="UOM1651" s="69"/>
      <c r="UON1651" s="107"/>
      <c r="UOO1651" s="2"/>
      <c r="UOP1651" s="15"/>
      <c r="UOQ1651" s="15"/>
      <c r="UOR1651" s="80"/>
      <c r="UOS1651" s="52"/>
      <c r="UOT1651" s="69"/>
      <c r="UOU1651" s="69"/>
      <c r="UOV1651" s="69"/>
      <c r="UOW1651" s="107"/>
      <c r="UOX1651" s="2"/>
      <c r="UOY1651" s="15"/>
      <c r="UOZ1651" s="15"/>
      <c r="UPA1651" s="80"/>
      <c r="UPB1651" s="52"/>
      <c r="UPC1651" s="69"/>
      <c r="UPD1651" s="69"/>
      <c r="UPE1651" s="69"/>
      <c r="UPF1651" s="107"/>
      <c r="UPG1651" s="2"/>
      <c r="UPH1651" s="15"/>
      <c r="UPI1651" s="15"/>
      <c r="UPJ1651" s="80"/>
      <c r="UPK1651" s="52"/>
      <c r="UPL1651" s="69"/>
      <c r="UPM1651" s="69"/>
      <c r="UPN1651" s="69"/>
      <c r="UPO1651" s="107"/>
      <c r="UPP1651" s="2"/>
      <c r="UPQ1651" s="15"/>
      <c r="UPR1651" s="15"/>
      <c r="UPS1651" s="80"/>
      <c r="UPT1651" s="52"/>
      <c r="UPU1651" s="69"/>
      <c r="UPV1651" s="69"/>
      <c r="UPW1651" s="69"/>
      <c r="UPX1651" s="107"/>
      <c r="UPY1651" s="2"/>
      <c r="UPZ1651" s="15"/>
      <c r="UQA1651" s="15"/>
      <c r="UQB1651" s="80"/>
      <c r="UQC1651" s="52"/>
      <c r="UQD1651" s="69"/>
      <c r="UQE1651" s="69"/>
      <c r="UQF1651" s="69"/>
      <c r="UQG1651" s="107"/>
      <c r="UQH1651" s="2"/>
      <c r="UQI1651" s="15"/>
      <c r="UQJ1651" s="15"/>
      <c r="UQK1651" s="80"/>
      <c r="UQL1651" s="52"/>
      <c r="UQM1651" s="69"/>
      <c r="UQN1651" s="69"/>
      <c r="UQO1651" s="69"/>
      <c r="UQP1651" s="107"/>
      <c r="UQQ1651" s="2"/>
      <c r="UQR1651" s="15"/>
      <c r="UQS1651" s="15"/>
      <c r="UQT1651" s="80"/>
      <c r="UQU1651" s="52"/>
      <c r="UQV1651" s="69"/>
      <c r="UQW1651" s="69"/>
      <c r="UQX1651" s="69"/>
      <c r="UQY1651" s="107"/>
      <c r="UQZ1651" s="2"/>
      <c r="URA1651" s="15"/>
      <c r="URB1651" s="15"/>
      <c r="URC1651" s="80"/>
      <c r="URD1651" s="52"/>
      <c r="URE1651" s="69"/>
      <c r="URF1651" s="69"/>
      <c r="URG1651" s="69"/>
      <c r="URH1651" s="107"/>
      <c r="URI1651" s="2"/>
      <c r="URJ1651" s="15"/>
      <c r="URK1651" s="15"/>
      <c r="URL1651" s="80"/>
      <c r="URM1651" s="52"/>
      <c r="URN1651" s="69"/>
      <c r="URO1651" s="69"/>
      <c r="URP1651" s="69"/>
      <c r="URQ1651" s="107"/>
      <c r="URR1651" s="2"/>
      <c r="URS1651" s="15"/>
      <c r="URT1651" s="15"/>
      <c r="URU1651" s="80"/>
      <c r="URV1651" s="52"/>
      <c r="URW1651" s="69"/>
      <c r="URX1651" s="69"/>
      <c r="URY1651" s="69"/>
      <c r="URZ1651" s="107"/>
      <c r="USA1651" s="2"/>
      <c r="USB1651" s="15"/>
      <c r="USC1651" s="15"/>
      <c r="USD1651" s="80"/>
      <c r="USE1651" s="52"/>
      <c r="USF1651" s="69"/>
      <c r="USG1651" s="69"/>
      <c r="USH1651" s="69"/>
      <c r="USI1651" s="107"/>
      <c r="USJ1651" s="2"/>
      <c r="USK1651" s="15"/>
      <c r="USL1651" s="15"/>
      <c r="USM1651" s="80"/>
      <c r="USN1651" s="52"/>
      <c r="USO1651" s="69"/>
      <c r="USP1651" s="69"/>
      <c r="USQ1651" s="69"/>
      <c r="USR1651" s="107"/>
      <c r="USS1651" s="2"/>
      <c r="UST1651" s="15"/>
      <c r="USU1651" s="15"/>
      <c r="USV1651" s="80"/>
      <c r="USW1651" s="52"/>
      <c r="USX1651" s="69"/>
      <c r="USY1651" s="69"/>
      <c r="USZ1651" s="69"/>
      <c r="UTA1651" s="107"/>
      <c r="UTB1651" s="2"/>
      <c r="UTC1651" s="15"/>
      <c r="UTD1651" s="15"/>
      <c r="UTE1651" s="80"/>
      <c r="UTF1651" s="52"/>
      <c r="UTG1651" s="69"/>
      <c r="UTH1651" s="69"/>
      <c r="UTI1651" s="69"/>
      <c r="UTJ1651" s="107"/>
      <c r="UTK1651" s="2"/>
      <c r="UTL1651" s="15"/>
      <c r="UTM1651" s="15"/>
      <c r="UTN1651" s="80"/>
      <c r="UTO1651" s="52"/>
      <c r="UTP1651" s="69"/>
      <c r="UTQ1651" s="69"/>
      <c r="UTR1651" s="69"/>
      <c r="UTS1651" s="107"/>
      <c r="UTT1651" s="2"/>
      <c r="UTU1651" s="15"/>
      <c r="UTV1651" s="15"/>
      <c r="UTW1651" s="80"/>
      <c r="UTX1651" s="52"/>
      <c r="UTY1651" s="69"/>
      <c r="UTZ1651" s="69"/>
      <c r="UUA1651" s="69"/>
      <c r="UUB1651" s="107"/>
      <c r="UUC1651" s="2"/>
      <c r="UUD1651" s="15"/>
      <c r="UUE1651" s="15"/>
      <c r="UUF1651" s="80"/>
      <c r="UUG1651" s="52"/>
      <c r="UUH1651" s="69"/>
      <c r="UUI1651" s="69"/>
      <c r="UUJ1651" s="69"/>
      <c r="UUK1651" s="107"/>
      <c r="UUL1651" s="2"/>
      <c r="UUM1651" s="15"/>
      <c r="UUN1651" s="15"/>
      <c r="UUO1651" s="80"/>
      <c r="UUP1651" s="52"/>
      <c r="UUQ1651" s="69"/>
      <c r="UUR1651" s="69"/>
      <c r="UUS1651" s="69"/>
      <c r="UUT1651" s="107"/>
      <c r="UUU1651" s="2"/>
      <c r="UUV1651" s="15"/>
      <c r="UUW1651" s="15"/>
      <c r="UUX1651" s="80"/>
      <c r="UUY1651" s="52"/>
      <c r="UUZ1651" s="69"/>
      <c r="UVA1651" s="69"/>
      <c r="UVB1651" s="69"/>
      <c r="UVC1651" s="107"/>
      <c r="UVD1651" s="2"/>
      <c r="UVE1651" s="15"/>
      <c r="UVF1651" s="15"/>
      <c r="UVG1651" s="80"/>
      <c r="UVH1651" s="52"/>
      <c r="UVI1651" s="69"/>
      <c r="UVJ1651" s="69"/>
      <c r="UVK1651" s="69"/>
      <c r="UVL1651" s="107"/>
      <c r="UVM1651" s="2"/>
      <c r="UVN1651" s="15"/>
      <c r="UVO1651" s="15"/>
      <c r="UVP1651" s="80"/>
      <c r="UVQ1651" s="52"/>
      <c r="UVR1651" s="69"/>
      <c r="UVS1651" s="69"/>
      <c r="UVT1651" s="69"/>
      <c r="UVU1651" s="107"/>
      <c r="UVV1651" s="2"/>
      <c r="UVW1651" s="15"/>
      <c r="UVX1651" s="15"/>
      <c r="UVY1651" s="80"/>
      <c r="UVZ1651" s="52"/>
      <c r="UWA1651" s="69"/>
      <c r="UWB1651" s="69"/>
      <c r="UWC1651" s="69"/>
      <c r="UWD1651" s="107"/>
      <c r="UWE1651" s="2"/>
      <c r="UWF1651" s="15"/>
      <c r="UWG1651" s="15"/>
      <c r="UWH1651" s="80"/>
      <c r="UWI1651" s="52"/>
      <c r="UWJ1651" s="69"/>
      <c r="UWK1651" s="69"/>
      <c r="UWL1651" s="69"/>
      <c r="UWM1651" s="107"/>
      <c r="UWN1651" s="2"/>
      <c r="UWO1651" s="15"/>
      <c r="UWP1651" s="15"/>
      <c r="UWQ1651" s="80"/>
      <c r="UWR1651" s="52"/>
      <c r="UWS1651" s="69"/>
      <c r="UWT1651" s="69"/>
      <c r="UWU1651" s="69"/>
      <c r="UWV1651" s="107"/>
      <c r="UWW1651" s="2"/>
      <c r="UWX1651" s="15"/>
      <c r="UWY1651" s="15"/>
      <c r="UWZ1651" s="80"/>
      <c r="UXA1651" s="52"/>
      <c r="UXB1651" s="69"/>
      <c r="UXC1651" s="69"/>
      <c r="UXD1651" s="69"/>
      <c r="UXE1651" s="107"/>
      <c r="UXF1651" s="2"/>
      <c r="UXG1651" s="15"/>
      <c r="UXH1651" s="15"/>
      <c r="UXI1651" s="80"/>
      <c r="UXJ1651" s="52"/>
      <c r="UXK1651" s="69"/>
      <c r="UXL1651" s="69"/>
      <c r="UXM1651" s="69"/>
      <c r="UXN1651" s="107"/>
      <c r="UXO1651" s="2"/>
      <c r="UXP1651" s="15"/>
      <c r="UXQ1651" s="15"/>
      <c r="UXR1651" s="80"/>
      <c r="UXS1651" s="52"/>
      <c r="UXT1651" s="69"/>
      <c r="UXU1651" s="69"/>
      <c r="UXV1651" s="69"/>
      <c r="UXW1651" s="107"/>
      <c r="UXX1651" s="2"/>
      <c r="UXY1651" s="15"/>
      <c r="UXZ1651" s="15"/>
      <c r="UYA1651" s="80"/>
      <c r="UYB1651" s="52"/>
      <c r="UYC1651" s="69"/>
      <c r="UYD1651" s="69"/>
      <c r="UYE1651" s="69"/>
      <c r="UYF1651" s="107"/>
      <c r="UYG1651" s="2"/>
      <c r="UYH1651" s="15"/>
      <c r="UYI1651" s="15"/>
      <c r="UYJ1651" s="80"/>
      <c r="UYK1651" s="52"/>
      <c r="UYL1651" s="69"/>
      <c r="UYM1651" s="69"/>
      <c r="UYN1651" s="69"/>
      <c r="UYO1651" s="107"/>
      <c r="UYP1651" s="2"/>
      <c r="UYQ1651" s="15"/>
      <c r="UYR1651" s="15"/>
      <c r="UYS1651" s="80"/>
      <c r="UYT1651" s="52"/>
      <c r="UYU1651" s="69"/>
      <c r="UYV1651" s="69"/>
      <c r="UYW1651" s="69"/>
      <c r="UYX1651" s="107"/>
      <c r="UYY1651" s="2"/>
      <c r="UYZ1651" s="15"/>
      <c r="UZA1651" s="15"/>
      <c r="UZB1651" s="80"/>
      <c r="UZC1651" s="52"/>
      <c r="UZD1651" s="69"/>
      <c r="UZE1651" s="69"/>
      <c r="UZF1651" s="69"/>
      <c r="UZG1651" s="107"/>
      <c r="UZH1651" s="2"/>
      <c r="UZI1651" s="15"/>
      <c r="UZJ1651" s="15"/>
      <c r="UZK1651" s="80"/>
      <c r="UZL1651" s="52"/>
      <c r="UZM1651" s="69"/>
      <c r="UZN1651" s="69"/>
      <c r="UZO1651" s="69"/>
      <c r="UZP1651" s="107"/>
      <c r="UZQ1651" s="2"/>
      <c r="UZR1651" s="15"/>
      <c r="UZS1651" s="15"/>
      <c r="UZT1651" s="80"/>
      <c r="UZU1651" s="52"/>
      <c r="UZV1651" s="69"/>
      <c r="UZW1651" s="69"/>
      <c r="UZX1651" s="69"/>
      <c r="UZY1651" s="107"/>
      <c r="UZZ1651" s="2"/>
      <c r="VAA1651" s="15"/>
      <c r="VAB1651" s="15"/>
      <c r="VAC1651" s="80"/>
      <c r="VAD1651" s="52"/>
      <c r="VAE1651" s="69"/>
      <c r="VAF1651" s="69"/>
      <c r="VAG1651" s="69"/>
      <c r="VAH1651" s="107"/>
      <c r="VAI1651" s="2"/>
      <c r="VAJ1651" s="15"/>
      <c r="VAK1651" s="15"/>
      <c r="VAL1651" s="80"/>
      <c r="VAM1651" s="52"/>
      <c r="VAN1651" s="69"/>
      <c r="VAO1651" s="69"/>
      <c r="VAP1651" s="69"/>
      <c r="VAQ1651" s="107"/>
      <c r="VAR1651" s="2"/>
      <c r="VAS1651" s="15"/>
      <c r="VAT1651" s="15"/>
      <c r="VAU1651" s="80"/>
      <c r="VAV1651" s="52"/>
      <c r="VAW1651" s="69"/>
      <c r="VAX1651" s="69"/>
      <c r="VAY1651" s="69"/>
      <c r="VAZ1651" s="107"/>
      <c r="VBA1651" s="2"/>
      <c r="VBB1651" s="15"/>
      <c r="VBC1651" s="15"/>
      <c r="VBD1651" s="80"/>
      <c r="VBE1651" s="52"/>
      <c r="VBF1651" s="69"/>
      <c r="VBG1651" s="69"/>
      <c r="VBH1651" s="69"/>
      <c r="VBI1651" s="107"/>
      <c r="VBJ1651" s="2"/>
      <c r="VBK1651" s="15"/>
      <c r="VBL1651" s="15"/>
      <c r="VBM1651" s="80"/>
      <c r="VBN1651" s="52"/>
      <c r="VBO1651" s="69"/>
      <c r="VBP1651" s="69"/>
      <c r="VBQ1651" s="69"/>
      <c r="VBR1651" s="107"/>
      <c r="VBS1651" s="2"/>
      <c r="VBT1651" s="15"/>
      <c r="VBU1651" s="15"/>
      <c r="VBV1651" s="80"/>
      <c r="VBW1651" s="52"/>
      <c r="VBX1651" s="69"/>
      <c r="VBY1651" s="69"/>
      <c r="VBZ1651" s="69"/>
      <c r="VCA1651" s="107"/>
      <c r="VCB1651" s="2"/>
      <c r="VCC1651" s="15"/>
      <c r="VCD1651" s="15"/>
      <c r="VCE1651" s="80"/>
      <c r="VCF1651" s="52"/>
      <c r="VCG1651" s="69"/>
      <c r="VCH1651" s="69"/>
      <c r="VCI1651" s="69"/>
      <c r="VCJ1651" s="107"/>
      <c r="VCK1651" s="2"/>
      <c r="VCL1651" s="15"/>
      <c r="VCM1651" s="15"/>
      <c r="VCN1651" s="80"/>
      <c r="VCO1651" s="52"/>
      <c r="VCP1651" s="69"/>
      <c r="VCQ1651" s="69"/>
      <c r="VCR1651" s="69"/>
      <c r="VCS1651" s="107"/>
      <c r="VCT1651" s="2"/>
      <c r="VCU1651" s="15"/>
      <c r="VCV1651" s="15"/>
      <c r="VCW1651" s="80"/>
      <c r="VCX1651" s="52"/>
      <c r="VCY1651" s="69"/>
      <c r="VCZ1651" s="69"/>
      <c r="VDA1651" s="69"/>
      <c r="VDB1651" s="107"/>
      <c r="VDC1651" s="2"/>
      <c r="VDD1651" s="15"/>
      <c r="VDE1651" s="15"/>
      <c r="VDF1651" s="80"/>
      <c r="VDG1651" s="52"/>
      <c r="VDH1651" s="69"/>
      <c r="VDI1651" s="69"/>
      <c r="VDJ1651" s="69"/>
      <c r="VDK1651" s="107"/>
      <c r="VDL1651" s="2"/>
      <c r="VDM1651" s="15"/>
      <c r="VDN1651" s="15"/>
      <c r="VDO1651" s="80"/>
      <c r="VDP1651" s="52"/>
      <c r="VDQ1651" s="69"/>
      <c r="VDR1651" s="69"/>
      <c r="VDS1651" s="69"/>
      <c r="VDT1651" s="107"/>
      <c r="VDU1651" s="2"/>
      <c r="VDV1651" s="15"/>
      <c r="VDW1651" s="15"/>
      <c r="VDX1651" s="80"/>
      <c r="VDY1651" s="52"/>
      <c r="VDZ1651" s="69"/>
      <c r="VEA1651" s="69"/>
      <c r="VEB1651" s="69"/>
      <c r="VEC1651" s="107"/>
      <c r="VED1651" s="2"/>
      <c r="VEE1651" s="15"/>
      <c r="VEF1651" s="15"/>
      <c r="VEG1651" s="80"/>
      <c r="VEH1651" s="52"/>
      <c r="VEI1651" s="69"/>
      <c r="VEJ1651" s="69"/>
      <c r="VEK1651" s="69"/>
      <c r="VEL1651" s="107"/>
      <c r="VEM1651" s="2"/>
      <c r="VEN1651" s="15"/>
      <c r="VEO1651" s="15"/>
      <c r="VEP1651" s="80"/>
      <c r="VEQ1651" s="52"/>
      <c r="VER1651" s="69"/>
      <c r="VES1651" s="69"/>
      <c r="VET1651" s="69"/>
      <c r="VEU1651" s="107"/>
      <c r="VEV1651" s="2"/>
      <c r="VEW1651" s="15"/>
      <c r="VEX1651" s="15"/>
      <c r="VEY1651" s="80"/>
      <c r="VEZ1651" s="52"/>
      <c r="VFA1651" s="69"/>
      <c r="VFB1651" s="69"/>
      <c r="VFC1651" s="69"/>
      <c r="VFD1651" s="107"/>
      <c r="VFE1651" s="2"/>
      <c r="VFF1651" s="15"/>
      <c r="VFG1651" s="15"/>
      <c r="VFH1651" s="80"/>
      <c r="VFI1651" s="52"/>
      <c r="VFJ1651" s="69"/>
      <c r="VFK1651" s="69"/>
      <c r="VFL1651" s="69"/>
      <c r="VFM1651" s="107"/>
      <c r="VFN1651" s="2"/>
      <c r="VFO1651" s="15"/>
      <c r="VFP1651" s="15"/>
      <c r="VFQ1651" s="80"/>
      <c r="VFR1651" s="52"/>
      <c r="VFS1651" s="69"/>
      <c r="VFT1651" s="69"/>
      <c r="VFU1651" s="69"/>
      <c r="VFV1651" s="107"/>
      <c r="VFW1651" s="2"/>
      <c r="VFX1651" s="15"/>
      <c r="VFY1651" s="15"/>
      <c r="VFZ1651" s="80"/>
      <c r="VGA1651" s="52"/>
      <c r="VGB1651" s="69"/>
      <c r="VGC1651" s="69"/>
      <c r="VGD1651" s="69"/>
      <c r="VGE1651" s="107"/>
      <c r="VGF1651" s="2"/>
      <c r="VGG1651" s="15"/>
      <c r="VGH1651" s="15"/>
      <c r="VGI1651" s="80"/>
      <c r="VGJ1651" s="52"/>
      <c r="VGK1651" s="69"/>
      <c r="VGL1651" s="69"/>
      <c r="VGM1651" s="69"/>
      <c r="VGN1651" s="107"/>
      <c r="VGO1651" s="2"/>
      <c r="VGP1651" s="15"/>
      <c r="VGQ1651" s="15"/>
      <c r="VGR1651" s="80"/>
      <c r="VGS1651" s="52"/>
      <c r="VGT1651" s="69"/>
      <c r="VGU1651" s="69"/>
      <c r="VGV1651" s="69"/>
      <c r="VGW1651" s="107"/>
      <c r="VGX1651" s="2"/>
      <c r="VGY1651" s="15"/>
      <c r="VGZ1651" s="15"/>
      <c r="VHA1651" s="80"/>
      <c r="VHB1651" s="52"/>
      <c r="VHC1651" s="69"/>
      <c r="VHD1651" s="69"/>
      <c r="VHE1651" s="69"/>
      <c r="VHF1651" s="107"/>
      <c r="VHG1651" s="2"/>
      <c r="VHH1651" s="15"/>
      <c r="VHI1651" s="15"/>
      <c r="VHJ1651" s="80"/>
      <c r="VHK1651" s="52"/>
      <c r="VHL1651" s="69"/>
      <c r="VHM1651" s="69"/>
      <c r="VHN1651" s="69"/>
      <c r="VHO1651" s="107"/>
      <c r="VHP1651" s="2"/>
      <c r="VHQ1651" s="15"/>
      <c r="VHR1651" s="15"/>
      <c r="VHS1651" s="80"/>
      <c r="VHT1651" s="52"/>
      <c r="VHU1651" s="69"/>
      <c r="VHV1651" s="69"/>
      <c r="VHW1651" s="69"/>
      <c r="VHX1651" s="107"/>
      <c r="VHY1651" s="2"/>
      <c r="VHZ1651" s="15"/>
      <c r="VIA1651" s="15"/>
      <c r="VIB1651" s="80"/>
      <c r="VIC1651" s="52"/>
      <c r="VID1651" s="69"/>
      <c r="VIE1651" s="69"/>
      <c r="VIF1651" s="69"/>
      <c r="VIG1651" s="107"/>
      <c r="VIH1651" s="2"/>
      <c r="VII1651" s="15"/>
      <c r="VIJ1651" s="15"/>
      <c r="VIK1651" s="80"/>
      <c r="VIL1651" s="52"/>
      <c r="VIM1651" s="69"/>
      <c r="VIN1651" s="69"/>
      <c r="VIO1651" s="69"/>
      <c r="VIP1651" s="107"/>
      <c r="VIQ1651" s="2"/>
      <c r="VIR1651" s="15"/>
      <c r="VIS1651" s="15"/>
      <c r="VIT1651" s="80"/>
      <c r="VIU1651" s="52"/>
      <c r="VIV1651" s="69"/>
      <c r="VIW1651" s="69"/>
      <c r="VIX1651" s="69"/>
      <c r="VIY1651" s="107"/>
      <c r="VIZ1651" s="2"/>
      <c r="VJA1651" s="15"/>
      <c r="VJB1651" s="15"/>
      <c r="VJC1651" s="80"/>
      <c r="VJD1651" s="52"/>
      <c r="VJE1651" s="69"/>
      <c r="VJF1651" s="69"/>
      <c r="VJG1651" s="69"/>
      <c r="VJH1651" s="107"/>
      <c r="VJI1651" s="2"/>
      <c r="VJJ1651" s="15"/>
      <c r="VJK1651" s="15"/>
      <c r="VJL1651" s="80"/>
      <c r="VJM1651" s="52"/>
      <c r="VJN1651" s="69"/>
      <c r="VJO1651" s="69"/>
      <c r="VJP1651" s="69"/>
      <c r="VJQ1651" s="107"/>
      <c r="VJR1651" s="2"/>
      <c r="VJS1651" s="15"/>
      <c r="VJT1651" s="15"/>
      <c r="VJU1651" s="80"/>
      <c r="VJV1651" s="52"/>
      <c r="VJW1651" s="69"/>
      <c r="VJX1651" s="69"/>
      <c r="VJY1651" s="69"/>
      <c r="VJZ1651" s="107"/>
      <c r="VKA1651" s="2"/>
      <c r="VKB1651" s="15"/>
      <c r="VKC1651" s="15"/>
      <c r="VKD1651" s="80"/>
      <c r="VKE1651" s="52"/>
      <c r="VKF1651" s="69"/>
      <c r="VKG1651" s="69"/>
      <c r="VKH1651" s="69"/>
      <c r="VKI1651" s="107"/>
      <c r="VKJ1651" s="2"/>
      <c r="VKK1651" s="15"/>
      <c r="VKL1651" s="15"/>
      <c r="VKM1651" s="80"/>
      <c r="VKN1651" s="52"/>
      <c r="VKO1651" s="69"/>
      <c r="VKP1651" s="69"/>
      <c r="VKQ1651" s="69"/>
      <c r="VKR1651" s="107"/>
      <c r="VKS1651" s="2"/>
      <c r="VKT1651" s="15"/>
      <c r="VKU1651" s="15"/>
      <c r="VKV1651" s="80"/>
      <c r="VKW1651" s="52"/>
      <c r="VKX1651" s="69"/>
      <c r="VKY1651" s="69"/>
      <c r="VKZ1651" s="69"/>
      <c r="VLA1651" s="107"/>
      <c r="VLB1651" s="2"/>
      <c r="VLC1651" s="15"/>
      <c r="VLD1651" s="15"/>
      <c r="VLE1651" s="80"/>
      <c r="VLF1651" s="52"/>
      <c r="VLG1651" s="69"/>
      <c r="VLH1651" s="69"/>
      <c r="VLI1651" s="69"/>
      <c r="VLJ1651" s="107"/>
      <c r="VLK1651" s="2"/>
      <c r="VLL1651" s="15"/>
      <c r="VLM1651" s="15"/>
      <c r="VLN1651" s="80"/>
      <c r="VLO1651" s="52"/>
      <c r="VLP1651" s="69"/>
      <c r="VLQ1651" s="69"/>
      <c r="VLR1651" s="69"/>
      <c r="VLS1651" s="107"/>
      <c r="VLT1651" s="2"/>
      <c r="VLU1651" s="15"/>
      <c r="VLV1651" s="15"/>
      <c r="VLW1651" s="80"/>
      <c r="VLX1651" s="52"/>
      <c r="VLY1651" s="69"/>
      <c r="VLZ1651" s="69"/>
      <c r="VMA1651" s="69"/>
      <c r="VMB1651" s="107"/>
      <c r="VMC1651" s="2"/>
      <c r="VMD1651" s="15"/>
      <c r="VME1651" s="15"/>
      <c r="VMF1651" s="80"/>
      <c r="VMG1651" s="52"/>
      <c r="VMH1651" s="69"/>
      <c r="VMI1651" s="69"/>
      <c r="VMJ1651" s="69"/>
      <c r="VMK1651" s="107"/>
      <c r="VML1651" s="2"/>
      <c r="VMM1651" s="15"/>
      <c r="VMN1651" s="15"/>
      <c r="VMO1651" s="80"/>
      <c r="VMP1651" s="52"/>
      <c r="VMQ1651" s="69"/>
      <c r="VMR1651" s="69"/>
      <c r="VMS1651" s="69"/>
      <c r="VMT1651" s="107"/>
      <c r="VMU1651" s="2"/>
      <c r="VMV1651" s="15"/>
      <c r="VMW1651" s="15"/>
      <c r="VMX1651" s="80"/>
      <c r="VMY1651" s="52"/>
      <c r="VMZ1651" s="69"/>
      <c r="VNA1651" s="69"/>
      <c r="VNB1651" s="69"/>
      <c r="VNC1651" s="107"/>
      <c r="VND1651" s="2"/>
      <c r="VNE1651" s="15"/>
      <c r="VNF1651" s="15"/>
      <c r="VNG1651" s="80"/>
      <c r="VNH1651" s="52"/>
      <c r="VNI1651" s="69"/>
      <c r="VNJ1651" s="69"/>
      <c r="VNK1651" s="69"/>
      <c r="VNL1651" s="107"/>
      <c r="VNM1651" s="2"/>
      <c r="VNN1651" s="15"/>
      <c r="VNO1651" s="15"/>
      <c r="VNP1651" s="80"/>
      <c r="VNQ1651" s="52"/>
      <c r="VNR1651" s="69"/>
      <c r="VNS1651" s="69"/>
      <c r="VNT1651" s="69"/>
      <c r="VNU1651" s="107"/>
      <c r="VNV1651" s="2"/>
      <c r="VNW1651" s="15"/>
      <c r="VNX1651" s="15"/>
      <c r="VNY1651" s="80"/>
      <c r="VNZ1651" s="52"/>
      <c r="VOA1651" s="69"/>
      <c r="VOB1651" s="69"/>
      <c r="VOC1651" s="69"/>
      <c r="VOD1651" s="107"/>
      <c r="VOE1651" s="2"/>
      <c r="VOF1651" s="15"/>
      <c r="VOG1651" s="15"/>
      <c r="VOH1651" s="80"/>
      <c r="VOI1651" s="52"/>
      <c r="VOJ1651" s="69"/>
      <c r="VOK1651" s="69"/>
      <c r="VOL1651" s="69"/>
      <c r="VOM1651" s="107"/>
      <c r="VON1651" s="2"/>
      <c r="VOO1651" s="15"/>
      <c r="VOP1651" s="15"/>
      <c r="VOQ1651" s="80"/>
      <c r="VOR1651" s="52"/>
      <c r="VOS1651" s="69"/>
      <c r="VOT1651" s="69"/>
      <c r="VOU1651" s="69"/>
      <c r="VOV1651" s="107"/>
      <c r="VOW1651" s="2"/>
      <c r="VOX1651" s="15"/>
      <c r="VOY1651" s="15"/>
      <c r="VOZ1651" s="80"/>
      <c r="VPA1651" s="52"/>
      <c r="VPB1651" s="69"/>
      <c r="VPC1651" s="69"/>
      <c r="VPD1651" s="69"/>
      <c r="VPE1651" s="107"/>
      <c r="VPF1651" s="2"/>
      <c r="VPG1651" s="15"/>
      <c r="VPH1651" s="15"/>
      <c r="VPI1651" s="80"/>
      <c r="VPJ1651" s="52"/>
      <c r="VPK1651" s="69"/>
      <c r="VPL1651" s="69"/>
      <c r="VPM1651" s="69"/>
      <c r="VPN1651" s="107"/>
      <c r="VPO1651" s="2"/>
      <c r="VPP1651" s="15"/>
      <c r="VPQ1651" s="15"/>
      <c r="VPR1651" s="80"/>
      <c r="VPS1651" s="52"/>
      <c r="VPT1651" s="69"/>
      <c r="VPU1651" s="69"/>
      <c r="VPV1651" s="69"/>
      <c r="VPW1651" s="107"/>
      <c r="VPX1651" s="2"/>
      <c r="VPY1651" s="15"/>
      <c r="VPZ1651" s="15"/>
      <c r="VQA1651" s="80"/>
      <c r="VQB1651" s="52"/>
      <c r="VQC1651" s="69"/>
      <c r="VQD1651" s="69"/>
      <c r="VQE1651" s="69"/>
      <c r="VQF1651" s="107"/>
      <c r="VQG1651" s="2"/>
      <c r="VQH1651" s="15"/>
      <c r="VQI1651" s="15"/>
      <c r="VQJ1651" s="80"/>
      <c r="VQK1651" s="52"/>
      <c r="VQL1651" s="69"/>
      <c r="VQM1651" s="69"/>
      <c r="VQN1651" s="69"/>
      <c r="VQO1651" s="107"/>
      <c r="VQP1651" s="2"/>
      <c r="VQQ1651" s="15"/>
      <c r="VQR1651" s="15"/>
      <c r="VQS1651" s="80"/>
      <c r="VQT1651" s="52"/>
      <c r="VQU1651" s="69"/>
      <c r="VQV1651" s="69"/>
      <c r="VQW1651" s="69"/>
      <c r="VQX1651" s="107"/>
      <c r="VQY1651" s="2"/>
      <c r="VQZ1651" s="15"/>
      <c r="VRA1651" s="15"/>
      <c r="VRB1651" s="80"/>
      <c r="VRC1651" s="52"/>
      <c r="VRD1651" s="69"/>
      <c r="VRE1651" s="69"/>
      <c r="VRF1651" s="69"/>
      <c r="VRG1651" s="107"/>
      <c r="VRH1651" s="2"/>
      <c r="VRI1651" s="15"/>
      <c r="VRJ1651" s="15"/>
      <c r="VRK1651" s="80"/>
      <c r="VRL1651" s="52"/>
      <c r="VRM1651" s="69"/>
      <c r="VRN1651" s="69"/>
      <c r="VRO1651" s="69"/>
      <c r="VRP1651" s="107"/>
      <c r="VRQ1651" s="2"/>
      <c r="VRR1651" s="15"/>
      <c r="VRS1651" s="15"/>
      <c r="VRT1651" s="80"/>
      <c r="VRU1651" s="52"/>
      <c r="VRV1651" s="69"/>
      <c r="VRW1651" s="69"/>
      <c r="VRX1651" s="69"/>
      <c r="VRY1651" s="107"/>
      <c r="VRZ1651" s="2"/>
      <c r="VSA1651" s="15"/>
      <c r="VSB1651" s="15"/>
      <c r="VSC1651" s="80"/>
      <c r="VSD1651" s="52"/>
      <c r="VSE1651" s="69"/>
      <c r="VSF1651" s="69"/>
      <c r="VSG1651" s="69"/>
      <c r="VSH1651" s="107"/>
      <c r="VSI1651" s="2"/>
      <c r="VSJ1651" s="15"/>
      <c r="VSK1651" s="15"/>
      <c r="VSL1651" s="80"/>
      <c r="VSM1651" s="52"/>
      <c r="VSN1651" s="69"/>
      <c r="VSO1651" s="69"/>
      <c r="VSP1651" s="69"/>
      <c r="VSQ1651" s="107"/>
      <c r="VSR1651" s="2"/>
      <c r="VSS1651" s="15"/>
      <c r="VST1651" s="15"/>
      <c r="VSU1651" s="80"/>
      <c r="VSV1651" s="52"/>
      <c r="VSW1651" s="69"/>
      <c r="VSX1651" s="69"/>
      <c r="VSY1651" s="69"/>
      <c r="VSZ1651" s="107"/>
      <c r="VTA1651" s="2"/>
      <c r="VTB1651" s="15"/>
      <c r="VTC1651" s="15"/>
      <c r="VTD1651" s="80"/>
      <c r="VTE1651" s="52"/>
      <c r="VTF1651" s="69"/>
      <c r="VTG1651" s="69"/>
      <c r="VTH1651" s="69"/>
      <c r="VTI1651" s="107"/>
      <c r="VTJ1651" s="2"/>
      <c r="VTK1651" s="15"/>
      <c r="VTL1651" s="15"/>
      <c r="VTM1651" s="80"/>
      <c r="VTN1651" s="52"/>
      <c r="VTO1651" s="69"/>
      <c r="VTP1651" s="69"/>
      <c r="VTQ1651" s="69"/>
      <c r="VTR1651" s="107"/>
      <c r="VTS1651" s="2"/>
      <c r="VTT1651" s="15"/>
      <c r="VTU1651" s="15"/>
      <c r="VTV1651" s="80"/>
      <c r="VTW1651" s="52"/>
      <c r="VTX1651" s="69"/>
      <c r="VTY1651" s="69"/>
      <c r="VTZ1651" s="69"/>
      <c r="VUA1651" s="107"/>
      <c r="VUB1651" s="2"/>
      <c r="VUC1651" s="15"/>
      <c r="VUD1651" s="15"/>
      <c r="VUE1651" s="80"/>
      <c r="VUF1651" s="52"/>
      <c r="VUG1651" s="69"/>
      <c r="VUH1651" s="69"/>
      <c r="VUI1651" s="69"/>
      <c r="VUJ1651" s="107"/>
      <c r="VUK1651" s="2"/>
      <c r="VUL1651" s="15"/>
      <c r="VUM1651" s="15"/>
      <c r="VUN1651" s="80"/>
      <c r="VUO1651" s="52"/>
      <c r="VUP1651" s="69"/>
      <c r="VUQ1651" s="69"/>
      <c r="VUR1651" s="69"/>
      <c r="VUS1651" s="107"/>
      <c r="VUT1651" s="2"/>
      <c r="VUU1651" s="15"/>
      <c r="VUV1651" s="15"/>
      <c r="VUW1651" s="80"/>
      <c r="VUX1651" s="52"/>
      <c r="VUY1651" s="69"/>
      <c r="VUZ1651" s="69"/>
      <c r="VVA1651" s="69"/>
      <c r="VVB1651" s="107"/>
      <c r="VVC1651" s="2"/>
      <c r="VVD1651" s="15"/>
      <c r="VVE1651" s="15"/>
      <c r="VVF1651" s="80"/>
      <c r="VVG1651" s="52"/>
      <c r="VVH1651" s="69"/>
      <c r="VVI1651" s="69"/>
      <c r="VVJ1651" s="69"/>
      <c r="VVK1651" s="107"/>
      <c r="VVL1651" s="2"/>
      <c r="VVM1651" s="15"/>
      <c r="VVN1651" s="15"/>
      <c r="VVO1651" s="80"/>
      <c r="VVP1651" s="52"/>
      <c r="VVQ1651" s="69"/>
      <c r="VVR1651" s="69"/>
      <c r="VVS1651" s="69"/>
      <c r="VVT1651" s="107"/>
      <c r="VVU1651" s="2"/>
      <c r="VVV1651" s="15"/>
      <c r="VVW1651" s="15"/>
      <c r="VVX1651" s="80"/>
      <c r="VVY1651" s="52"/>
      <c r="VVZ1651" s="69"/>
      <c r="VWA1651" s="69"/>
      <c r="VWB1651" s="69"/>
      <c r="VWC1651" s="107"/>
      <c r="VWD1651" s="2"/>
      <c r="VWE1651" s="15"/>
      <c r="VWF1651" s="15"/>
      <c r="VWG1651" s="80"/>
      <c r="VWH1651" s="52"/>
      <c r="VWI1651" s="69"/>
      <c r="VWJ1651" s="69"/>
      <c r="VWK1651" s="69"/>
      <c r="VWL1651" s="107"/>
      <c r="VWM1651" s="2"/>
      <c r="VWN1651" s="15"/>
      <c r="VWO1651" s="15"/>
      <c r="VWP1651" s="80"/>
      <c r="VWQ1651" s="52"/>
      <c r="VWR1651" s="69"/>
      <c r="VWS1651" s="69"/>
      <c r="VWT1651" s="69"/>
      <c r="VWU1651" s="107"/>
      <c r="VWV1651" s="2"/>
      <c r="VWW1651" s="15"/>
      <c r="VWX1651" s="15"/>
      <c r="VWY1651" s="80"/>
      <c r="VWZ1651" s="52"/>
      <c r="VXA1651" s="69"/>
      <c r="VXB1651" s="69"/>
      <c r="VXC1651" s="69"/>
      <c r="VXD1651" s="107"/>
      <c r="VXE1651" s="2"/>
      <c r="VXF1651" s="15"/>
      <c r="VXG1651" s="15"/>
      <c r="VXH1651" s="80"/>
      <c r="VXI1651" s="52"/>
      <c r="VXJ1651" s="69"/>
      <c r="VXK1651" s="69"/>
      <c r="VXL1651" s="69"/>
      <c r="VXM1651" s="107"/>
      <c r="VXN1651" s="2"/>
      <c r="VXO1651" s="15"/>
      <c r="VXP1651" s="15"/>
      <c r="VXQ1651" s="80"/>
      <c r="VXR1651" s="52"/>
      <c r="VXS1651" s="69"/>
      <c r="VXT1651" s="69"/>
      <c r="VXU1651" s="69"/>
      <c r="VXV1651" s="107"/>
      <c r="VXW1651" s="2"/>
      <c r="VXX1651" s="15"/>
      <c r="VXY1651" s="15"/>
      <c r="VXZ1651" s="80"/>
      <c r="VYA1651" s="52"/>
      <c r="VYB1651" s="69"/>
      <c r="VYC1651" s="69"/>
      <c r="VYD1651" s="69"/>
      <c r="VYE1651" s="107"/>
      <c r="VYF1651" s="2"/>
      <c r="VYG1651" s="15"/>
      <c r="VYH1651" s="15"/>
      <c r="VYI1651" s="80"/>
      <c r="VYJ1651" s="52"/>
      <c r="VYK1651" s="69"/>
      <c r="VYL1651" s="69"/>
      <c r="VYM1651" s="69"/>
      <c r="VYN1651" s="107"/>
      <c r="VYO1651" s="2"/>
      <c r="VYP1651" s="15"/>
      <c r="VYQ1651" s="15"/>
      <c r="VYR1651" s="80"/>
      <c r="VYS1651" s="52"/>
      <c r="VYT1651" s="69"/>
      <c r="VYU1651" s="69"/>
      <c r="VYV1651" s="69"/>
      <c r="VYW1651" s="107"/>
      <c r="VYX1651" s="2"/>
      <c r="VYY1651" s="15"/>
      <c r="VYZ1651" s="15"/>
      <c r="VZA1651" s="80"/>
      <c r="VZB1651" s="52"/>
      <c r="VZC1651" s="69"/>
      <c r="VZD1651" s="69"/>
      <c r="VZE1651" s="69"/>
      <c r="VZF1651" s="107"/>
      <c r="VZG1651" s="2"/>
      <c r="VZH1651" s="15"/>
      <c r="VZI1651" s="15"/>
      <c r="VZJ1651" s="80"/>
      <c r="VZK1651" s="52"/>
      <c r="VZL1651" s="69"/>
      <c r="VZM1651" s="69"/>
      <c r="VZN1651" s="69"/>
      <c r="VZO1651" s="107"/>
      <c r="VZP1651" s="2"/>
      <c r="VZQ1651" s="15"/>
      <c r="VZR1651" s="15"/>
      <c r="VZS1651" s="80"/>
      <c r="VZT1651" s="52"/>
      <c r="VZU1651" s="69"/>
      <c r="VZV1651" s="69"/>
      <c r="VZW1651" s="69"/>
      <c r="VZX1651" s="107"/>
      <c r="VZY1651" s="2"/>
      <c r="VZZ1651" s="15"/>
      <c r="WAA1651" s="15"/>
      <c r="WAB1651" s="80"/>
      <c r="WAC1651" s="52"/>
      <c r="WAD1651" s="69"/>
      <c r="WAE1651" s="69"/>
      <c r="WAF1651" s="69"/>
      <c r="WAG1651" s="107"/>
      <c r="WAH1651" s="2"/>
      <c r="WAI1651" s="15"/>
      <c r="WAJ1651" s="15"/>
      <c r="WAK1651" s="80"/>
      <c r="WAL1651" s="52"/>
      <c r="WAM1651" s="69"/>
      <c r="WAN1651" s="69"/>
      <c r="WAO1651" s="69"/>
      <c r="WAP1651" s="107"/>
      <c r="WAQ1651" s="2"/>
      <c r="WAR1651" s="15"/>
      <c r="WAS1651" s="15"/>
      <c r="WAT1651" s="80"/>
      <c r="WAU1651" s="52"/>
      <c r="WAV1651" s="69"/>
      <c r="WAW1651" s="69"/>
      <c r="WAX1651" s="69"/>
      <c r="WAY1651" s="107"/>
      <c r="WAZ1651" s="2"/>
      <c r="WBA1651" s="15"/>
      <c r="WBB1651" s="15"/>
      <c r="WBC1651" s="80"/>
      <c r="WBD1651" s="52"/>
      <c r="WBE1651" s="69"/>
      <c r="WBF1651" s="69"/>
      <c r="WBG1651" s="69"/>
      <c r="WBH1651" s="107"/>
      <c r="WBI1651" s="2"/>
      <c r="WBJ1651" s="15"/>
      <c r="WBK1651" s="15"/>
      <c r="WBL1651" s="80"/>
      <c r="WBM1651" s="52"/>
      <c r="WBN1651" s="69"/>
      <c r="WBO1651" s="69"/>
      <c r="WBP1651" s="69"/>
      <c r="WBQ1651" s="107"/>
      <c r="WBR1651" s="2"/>
      <c r="WBS1651" s="15"/>
      <c r="WBT1651" s="15"/>
      <c r="WBU1651" s="80"/>
      <c r="WBV1651" s="52"/>
      <c r="WBW1651" s="69"/>
      <c r="WBX1651" s="69"/>
      <c r="WBY1651" s="69"/>
      <c r="WBZ1651" s="107"/>
      <c r="WCA1651" s="2"/>
      <c r="WCB1651" s="15"/>
      <c r="WCC1651" s="15"/>
      <c r="WCD1651" s="80"/>
      <c r="WCE1651" s="52"/>
      <c r="WCF1651" s="69"/>
      <c r="WCG1651" s="69"/>
      <c r="WCH1651" s="69"/>
      <c r="WCI1651" s="107"/>
      <c r="WCJ1651" s="2"/>
      <c r="WCK1651" s="15"/>
      <c r="WCL1651" s="15"/>
      <c r="WCM1651" s="80"/>
      <c r="WCN1651" s="52"/>
      <c r="WCO1651" s="69"/>
      <c r="WCP1651" s="69"/>
      <c r="WCQ1651" s="69"/>
      <c r="WCR1651" s="107"/>
      <c r="WCS1651" s="2"/>
      <c r="WCT1651" s="15"/>
      <c r="WCU1651" s="15"/>
      <c r="WCV1651" s="80"/>
      <c r="WCW1651" s="52"/>
      <c r="WCX1651" s="69"/>
      <c r="WCY1651" s="69"/>
      <c r="WCZ1651" s="69"/>
      <c r="WDA1651" s="107"/>
      <c r="WDB1651" s="2"/>
      <c r="WDC1651" s="15"/>
      <c r="WDD1651" s="15"/>
      <c r="WDE1651" s="80"/>
      <c r="WDF1651" s="52"/>
      <c r="WDG1651" s="69"/>
      <c r="WDH1651" s="69"/>
      <c r="WDI1651" s="69"/>
      <c r="WDJ1651" s="107"/>
      <c r="WDK1651" s="2"/>
      <c r="WDL1651" s="15"/>
      <c r="WDM1651" s="15"/>
      <c r="WDN1651" s="80"/>
      <c r="WDO1651" s="52"/>
      <c r="WDP1651" s="69"/>
      <c r="WDQ1651" s="69"/>
      <c r="WDR1651" s="69"/>
      <c r="WDS1651" s="107"/>
      <c r="WDT1651" s="2"/>
      <c r="WDU1651" s="15"/>
      <c r="WDV1651" s="15"/>
      <c r="WDW1651" s="80"/>
      <c r="WDX1651" s="52"/>
      <c r="WDY1651" s="69"/>
      <c r="WDZ1651" s="69"/>
      <c r="WEA1651" s="69"/>
      <c r="WEB1651" s="107"/>
      <c r="WEC1651" s="2"/>
      <c r="WED1651" s="15"/>
      <c r="WEE1651" s="15"/>
      <c r="WEF1651" s="80"/>
      <c r="WEG1651" s="52"/>
      <c r="WEH1651" s="69"/>
      <c r="WEI1651" s="69"/>
      <c r="WEJ1651" s="69"/>
      <c r="WEK1651" s="107"/>
      <c r="WEL1651" s="2"/>
      <c r="WEM1651" s="15"/>
      <c r="WEN1651" s="15"/>
      <c r="WEO1651" s="80"/>
      <c r="WEP1651" s="52"/>
      <c r="WEQ1651" s="69"/>
      <c r="WER1651" s="69"/>
      <c r="WES1651" s="69"/>
      <c r="WET1651" s="107"/>
      <c r="WEU1651" s="2"/>
      <c r="WEV1651" s="15"/>
      <c r="WEW1651" s="15"/>
      <c r="WEX1651" s="80"/>
      <c r="WEY1651" s="52"/>
      <c r="WEZ1651" s="69"/>
      <c r="WFA1651" s="69"/>
      <c r="WFB1651" s="69"/>
      <c r="WFC1651" s="107"/>
      <c r="WFD1651" s="2"/>
      <c r="WFE1651" s="15"/>
      <c r="WFF1651" s="15"/>
      <c r="WFG1651" s="80"/>
      <c r="WFH1651" s="52"/>
      <c r="WFI1651" s="69"/>
      <c r="WFJ1651" s="69"/>
      <c r="WFK1651" s="69"/>
      <c r="WFL1651" s="107"/>
      <c r="WFM1651" s="2"/>
      <c r="WFN1651" s="15"/>
      <c r="WFO1651" s="15"/>
      <c r="WFP1651" s="80"/>
      <c r="WFQ1651" s="52"/>
      <c r="WFR1651" s="69"/>
      <c r="WFS1651" s="69"/>
      <c r="WFT1651" s="69"/>
      <c r="WFU1651" s="107"/>
      <c r="WFV1651" s="2"/>
      <c r="WFW1651" s="15"/>
      <c r="WFX1651" s="15"/>
      <c r="WFY1651" s="80"/>
      <c r="WFZ1651" s="52"/>
      <c r="WGA1651" s="69"/>
      <c r="WGB1651" s="69"/>
      <c r="WGC1651" s="69"/>
      <c r="WGD1651" s="107"/>
      <c r="WGE1651" s="2"/>
      <c r="WGF1651" s="15"/>
      <c r="WGG1651" s="15"/>
      <c r="WGH1651" s="80"/>
      <c r="WGI1651" s="52"/>
      <c r="WGJ1651" s="69"/>
      <c r="WGK1651" s="69"/>
      <c r="WGL1651" s="69"/>
      <c r="WGM1651" s="107"/>
      <c r="WGN1651" s="2"/>
      <c r="WGO1651" s="15"/>
      <c r="WGP1651" s="15"/>
      <c r="WGQ1651" s="80"/>
      <c r="WGR1651" s="52"/>
      <c r="WGS1651" s="69"/>
      <c r="WGT1651" s="69"/>
      <c r="WGU1651" s="69"/>
      <c r="WGV1651" s="107"/>
      <c r="WGW1651" s="2"/>
      <c r="WGX1651" s="15"/>
      <c r="WGY1651" s="15"/>
      <c r="WGZ1651" s="80"/>
      <c r="WHA1651" s="52"/>
      <c r="WHB1651" s="69"/>
      <c r="WHC1651" s="69"/>
      <c r="WHD1651" s="69"/>
      <c r="WHE1651" s="107"/>
      <c r="WHF1651" s="2"/>
      <c r="WHG1651" s="15"/>
      <c r="WHH1651" s="15"/>
      <c r="WHI1651" s="80"/>
      <c r="WHJ1651" s="52"/>
      <c r="WHK1651" s="69"/>
      <c r="WHL1651" s="69"/>
      <c r="WHM1651" s="69"/>
      <c r="WHN1651" s="107"/>
      <c r="WHO1651" s="2"/>
      <c r="WHP1651" s="15"/>
      <c r="WHQ1651" s="15"/>
      <c r="WHR1651" s="80"/>
      <c r="WHS1651" s="52"/>
      <c r="WHT1651" s="69"/>
      <c r="WHU1651" s="69"/>
      <c r="WHV1651" s="69"/>
      <c r="WHW1651" s="107"/>
      <c r="WHX1651" s="2"/>
      <c r="WHY1651" s="15"/>
      <c r="WHZ1651" s="15"/>
      <c r="WIA1651" s="80"/>
      <c r="WIB1651" s="52"/>
      <c r="WIC1651" s="69"/>
      <c r="WID1651" s="69"/>
      <c r="WIE1651" s="69"/>
      <c r="WIF1651" s="107"/>
      <c r="WIG1651" s="2"/>
      <c r="WIH1651" s="15"/>
      <c r="WII1651" s="15"/>
      <c r="WIJ1651" s="80"/>
      <c r="WIK1651" s="52"/>
      <c r="WIL1651" s="69"/>
      <c r="WIM1651" s="69"/>
      <c r="WIN1651" s="69"/>
      <c r="WIO1651" s="107"/>
      <c r="WIP1651" s="2"/>
      <c r="WIQ1651" s="15"/>
      <c r="WIR1651" s="15"/>
      <c r="WIS1651" s="80"/>
      <c r="WIT1651" s="52"/>
      <c r="WIU1651" s="69"/>
      <c r="WIV1651" s="69"/>
      <c r="WIW1651" s="69"/>
      <c r="WIX1651" s="107"/>
      <c r="WIY1651" s="2"/>
      <c r="WIZ1651" s="15"/>
      <c r="WJA1651" s="15"/>
      <c r="WJB1651" s="80"/>
      <c r="WJC1651" s="52"/>
      <c r="WJD1651" s="69"/>
      <c r="WJE1651" s="69"/>
      <c r="WJF1651" s="69"/>
      <c r="WJG1651" s="107"/>
      <c r="WJH1651" s="2"/>
      <c r="WJI1651" s="15"/>
      <c r="WJJ1651" s="15"/>
      <c r="WJK1651" s="80"/>
      <c r="WJL1651" s="52"/>
      <c r="WJM1651" s="69"/>
      <c r="WJN1651" s="69"/>
      <c r="WJO1651" s="69"/>
      <c r="WJP1651" s="107"/>
      <c r="WJQ1651" s="2"/>
      <c r="WJR1651" s="15"/>
      <c r="WJS1651" s="15"/>
      <c r="WJT1651" s="80"/>
      <c r="WJU1651" s="52"/>
      <c r="WJV1651" s="69"/>
      <c r="WJW1651" s="69"/>
      <c r="WJX1651" s="69"/>
      <c r="WJY1651" s="107"/>
      <c r="WJZ1651" s="2"/>
      <c r="WKA1651" s="15"/>
      <c r="WKB1651" s="15"/>
      <c r="WKC1651" s="80"/>
      <c r="WKD1651" s="52"/>
      <c r="WKE1651" s="69"/>
      <c r="WKF1651" s="69"/>
      <c r="WKG1651" s="69"/>
      <c r="WKH1651" s="107"/>
      <c r="WKI1651" s="2"/>
      <c r="WKJ1651" s="15"/>
      <c r="WKK1651" s="15"/>
      <c r="WKL1651" s="80"/>
      <c r="WKM1651" s="52"/>
      <c r="WKN1651" s="69"/>
      <c r="WKO1651" s="69"/>
      <c r="WKP1651" s="69"/>
      <c r="WKQ1651" s="107"/>
      <c r="WKR1651" s="2"/>
      <c r="WKS1651" s="15"/>
      <c r="WKT1651" s="15"/>
      <c r="WKU1651" s="80"/>
      <c r="WKV1651" s="52"/>
      <c r="WKW1651" s="69"/>
      <c r="WKX1651" s="69"/>
      <c r="WKY1651" s="69"/>
      <c r="WKZ1651" s="107"/>
      <c r="WLA1651" s="2"/>
      <c r="WLB1651" s="15"/>
      <c r="WLC1651" s="15"/>
      <c r="WLD1651" s="80"/>
      <c r="WLE1651" s="52"/>
      <c r="WLF1651" s="69"/>
      <c r="WLG1651" s="69"/>
      <c r="WLH1651" s="69"/>
      <c r="WLI1651" s="107"/>
      <c r="WLJ1651" s="2"/>
      <c r="WLK1651" s="15"/>
      <c r="WLL1651" s="15"/>
      <c r="WLM1651" s="80"/>
      <c r="WLN1651" s="52"/>
      <c r="WLO1651" s="69"/>
      <c r="WLP1651" s="69"/>
      <c r="WLQ1651" s="69"/>
      <c r="WLR1651" s="107"/>
      <c r="WLS1651" s="2"/>
      <c r="WLT1651" s="15"/>
      <c r="WLU1651" s="15"/>
      <c r="WLV1651" s="80"/>
      <c r="WLW1651" s="52"/>
      <c r="WLX1651" s="69"/>
      <c r="WLY1651" s="69"/>
      <c r="WLZ1651" s="69"/>
      <c r="WMA1651" s="107"/>
      <c r="WMB1651" s="2"/>
      <c r="WMC1651" s="15"/>
      <c r="WMD1651" s="15"/>
      <c r="WME1651" s="80"/>
      <c r="WMF1651" s="52"/>
      <c r="WMG1651" s="69"/>
      <c r="WMH1651" s="69"/>
      <c r="WMI1651" s="69"/>
      <c r="WMJ1651" s="107"/>
      <c r="WMK1651" s="2"/>
      <c r="WML1651" s="15"/>
      <c r="WMM1651" s="15"/>
      <c r="WMN1651" s="80"/>
      <c r="WMO1651" s="52"/>
      <c r="WMP1651" s="69"/>
      <c r="WMQ1651" s="69"/>
      <c r="WMR1651" s="69"/>
      <c r="WMS1651" s="107"/>
      <c r="WMT1651" s="2"/>
      <c r="WMU1651" s="15"/>
      <c r="WMV1651" s="15"/>
      <c r="WMW1651" s="80"/>
      <c r="WMX1651" s="52"/>
      <c r="WMY1651" s="69"/>
      <c r="WMZ1651" s="69"/>
      <c r="WNA1651" s="69"/>
      <c r="WNB1651" s="107"/>
      <c r="WNC1651" s="2"/>
      <c r="WND1651" s="15"/>
      <c r="WNE1651" s="15"/>
      <c r="WNF1651" s="80"/>
      <c r="WNG1651" s="52"/>
      <c r="WNH1651" s="69"/>
      <c r="WNI1651" s="69"/>
      <c r="WNJ1651" s="69"/>
      <c r="WNK1651" s="107"/>
      <c r="WNL1651" s="2"/>
      <c r="WNM1651" s="15"/>
      <c r="WNN1651" s="15"/>
      <c r="WNO1651" s="80"/>
      <c r="WNP1651" s="52"/>
      <c r="WNQ1651" s="69"/>
      <c r="WNR1651" s="69"/>
      <c r="WNS1651" s="69"/>
      <c r="WNT1651" s="107"/>
      <c r="WNU1651" s="2"/>
      <c r="WNV1651" s="15"/>
      <c r="WNW1651" s="15"/>
      <c r="WNX1651" s="80"/>
      <c r="WNY1651" s="52"/>
      <c r="WNZ1651" s="69"/>
      <c r="WOA1651" s="69"/>
      <c r="WOB1651" s="69"/>
      <c r="WOC1651" s="107"/>
      <c r="WOD1651" s="2"/>
      <c r="WOE1651" s="15"/>
      <c r="WOF1651" s="15"/>
      <c r="WOG1651" s="80"/>
      <c r="WOH1651" s="52"/>
      <c r="WOI1651" s="69"/>
      <c r="WOJ1651" s="69"/>
      <c r="WOK1651" s="69"/>
      <c r="WOL1651" s="107"/>
      <c r="WOM1651" s="2"/>
      <c r="WON1651" s="15"/>
      <c r="WOO1651" s="15"/>
      <c r="WOP1651" s="80"/>
      <c r="WOQ1651" s="52"/>
      <c r="WOR1651" s="69"/>
      <c r="WOS1651" s="69"/>
      <c r="WOT1651" s="69"/>
      <c r="WOU1651" s="107"/>
      <c r="WOV1651" s="2"/>
      <c r="WOW1651" s="15"/>
      <c r="WOX1651" s="15"/>
      <c r="WOY1651" s="80"/>
      <c r="WOZ1651" s="52"/>
      <c r="WPA1651" s="69"/>
      <c r="WPB1651" s="69"/>
      <c r="WPC1651" s="69"/>
      <c r="WPD1651" s="107"/>
      <c r="WPE1651" s="2"/>
      <c r="WPF1651" s="15"/>
      <c r="WPG1651" s="15"/>
      <c r="WPH1651" s="80"/>
      <c r="WPI1651" s="52"/>
      <c r="WPJ1651" s="69"/>
      <c r="WPK1651" s="69"/>
      <c r="WPL1651" s="69"/>
      <c r="WPM1651" s="107"/>
      <c r="WPN1651" s="2"/>
      <c r="WPO1651" s="15"/>
      <c r="WPP1651" s="15"/>
      <c r="WPQ1651" s="80"/>
      <c r="WPR1651" s="52"/>
      <c r="WPS1651" s="69"/>
      <c r="WPT1651" s="69"/>
      <c r="WPU1651" s="69"/>
      <c r="WPV1651" s="107"/>
      <c r="WPW1651" s="2"/>
      <c r="WPX1651" s="15"/>
      <c r="WPY1651" s="15"/>
      <c r="WPZ1651" s="80"/>
      <c r="WQA1651" s="52"/>
      <c r="WQB1651" s="69"/>
      <c r="WQC1651" s="69"/>
      <c r="WQD1651" s="69"/>
      <c r="WQE1651" s="107"/>
      <c r="WQF1651" s="2"/>
      <c r="WQG1651" s="15"/>
      <c r="WQH1651" s="15"/>
      <c r="WQI1651" s="80"/>
      <c r="WQJ1651" s="52"/>
      <c r="WQK1651" s="69"/>
      <c r="WQL1651" s="69"/>
      <c r="WQM1651" s="69"/>
      <c r="WQN1651" s="107"/>
      <c r="WQO1651" s="2"/>
      <c r="WQP1651" s="15"/>
      <c r="WQQ1651" s="15"/>
      <c r="WQR1651" s="80"/>
      <c r="WQS1651" s="52"/>
      <c r="WQT1651" s="69"/>
      <c r="WQU1651" s="69"/>
      <c r="WQV1651" s="69"/>
      <c r="WQW1651" s="107"/>
      <c r="WQX1651" s="2"/>
      <c r="WQY1651" s="15"/>
      <c r="WQZ1651" s="15"/>
      <c r="WRA1651" s="80"/>
      <c r="WRB1651" s="52"/>
      <c r="WRC1651" s="69"/>
      <c r="WRD1651" s="69"/>
      <c r="WRE1651" s="69"/>
      <c r="WRF1651" s="107"/>
      <c r="WRG1651" s="2"/>
      <c r="WRH1651" s="15"/>
      <c r="WRI1651" s="15"/>
      <c r="WRJ1651" s="80"/>
      <c r="WRK1651" s="52"/>
      <c r="WRL1651" s="69"/>
      <c r="WRM1651" s="69"/>
      <c r="WRN1651" s="69"/>
      <c r="WRO1651" s="107"/>
      <c r="WRP1651" s="2"/>
      <c r="WRQ1651" s="15"/>
      <c r="WRR1651" s="15"/>
      <c r="WRS1651" s="80"/>
      <c r="WRT1651" s="52"/>
      <c r="WRU1651" s="69"/>
      <c r="WRV1651" s="69"/>
      <c r="WRW1651" s="69"/>
      <c r="WRX1651" s="107"/>
      <c r="WRY1651" s="2"/>
      <c r="WRZ1651" s="15"/>
      <c r="WSA1651" s="15"/>
      <c r="WSB1651" s="80"/>
      <c r="WSC1651" s="52"/>
      <c r="WSD1651" s="69"/>
      <c r="WSE1651" s="69"/>
      <c r="WSF1651" s="69"/>
      <c r="WSG1651" s="107"/>
      <c r="WSH1651" s="2"/>
      <c r="WSI1651" s="15"/>
      <c r="WSJ1651" s="15"/>
      <c r="WSK1651" s="80"/>
      <c r="WSL1651" s="52"/>
      <c r="WSM1651" s="69"/>
      <c r="WSN1651" s="69"/>
      <c r="WSO1651" s="69"/>
      <c r="WSP1651" s="107"/>
      <c r="WSQ1651" s="2"/>
      <c r="WSR1651" s="15"/>
      <c r="WSS1651" s="15"/>
      <c r="WST1651" s="80"/>
      <c r="WSU1651" s="52"/>
      <c r="WSV1651" s="69"/>
      <c r="WSW1651" s="69"/>
      <c r="WSX1651" s="69"/>
      <c r="WSY1651" s="107"/>
      <c r="WSZ1651" s="2"/>
      <c r="WTA1651" s="15"/>
      <c r="WTB1651" s="15"/>
      <c r="WTC1651" s="80"/>
      <c r="WTD1651" s="52"/>
      <c r="WTE1651" s="69"/>
      <c r="WTF1651" s="69"/>
      <c r="WTG1651" s="69"/>
      <c r="WTH1651" s="107"/>
      <c r="WTI1651" s="2"/>
      <c r="WTJ1651" s="15"/>
      <c r="WTK1651" s="15"/>
      <c r="WTL1651" s="80"/>
      <c r="WTM1651" s="52"/>
      <c r="WTN1651" s="69"/>
      <c r="WTO1651" s="69"/>
      <c r="WTP1651" s="69"/>
      <c r="WTQ1651" s="107"/>
      <c r="WTR1651" s="2"/>
      <c r="WTS1651" s="15"/>
      <c r="WTT1651" s="15"/>
      <c r="WTU1651" s="80"/>
      <c r="WTV1651" s="52"/>
      <c r="WTW1651" s="69"/>
      <c r="WTX1651" s="69"/>
      <c r="WTY1651" s="69"/>
      <c r="WTZ1651" s="107"/>
      <c r="WUA1651" s="2"/>
      <c r="WUB1651" s="15"/>
      <c r="WUC1651" s="15"/>
      <c r="WUD1651" s="80"/>
      <c r="WUE1651" s="52"/>
      <c r="WUF1651" s="69"/>
      <c r="WUG1651" s="69"/>
      <c r="WUH1651" s="69"/>
      <c r="WUI1651" s="107"/>
      <c r="WUJ1651" s="2"/>
      <c r="WUK1651" s="15"/>
      <c r="WUL1651" s="15"/>
      <c r="WUM1651" s="80"/>
      <c r="WUN1651" s="52"/>
      <c r="WUO1651" s="69"/>
      <c r="WUP1651" s="69"/>
      <c r="WUQ1651" s="69"/>
      <c r="WUR1651" s="107"/>
      <c r="WUS1651" s="2"/>
      <c r="WUT1651" s="15"/>
      <c r="WUU1651" s="15"/>
      <c r="WUV1651" s="80"/>
      <c r="WUW1651" s="52"/>
      <c r="WUX1651" s="69"/>
      <c r="WUY1651" s="69"/>
      <c r="WUZ1651" s="69"/>
      <c r="WVA1651" s="107"/>
      <c r="WVB1651" s="2"/>
      <c r="WVC1651" s="15"/>
      <c r="WVD1651" s="15"/>
      <c r="WVE1651" s="80"/>
      <c r="WVF1651" s="52"/>
      <c r="WVG1651" s="69"/>
      <c r="WVH1651" s="69"/>
      <c r="WVI1651" s="69"/>
      <c r="WVJ1651" s="107"/>
      <c r="WVK1651" s="2"/>
      <c r="WVL1651" s="15"/>
      <c r="WVM1651" s="15"/>
      <c r="WVN1651" s="80"/>
      <c r="WVO1651" s="52"/>
      <c r="WVP1651" s="69"/>
      <c r="WVQ1651" s="69"/>
      <c r="WVR1651" s="69"/>
      <c r="WVS1651" s="107"/>
      <c r="WVT1651" s="2"/>
      <c r="WVU1651" s="15"/>
      <c r="WVV1651" s="15"/>
      <c r="WVW1651" s="80"/>
      <c r="WVX1651" s="52"/>
      <c r="WVY1651" s="69"/>
      <c r="WVZ1651" s="69"/>
      <c r="WWA1651" s="69"/>
      <c r="WWB1651" s="107"/>
      <c r="WWC1651" s="2"/>
      <c r="WWD1651" s="15"/>
      <c r="WWE1651" s="15"/>
      <c r="WWF1651" s="80"/>
      <c r="WWG1651" s="52"/>
      <c r="WWH1651" s="69"/>
      <c r="WWI1651" s="69"/>
      <c r="WWJ1651" s="69"/>
      <c r="WWK1651" s="107"/>
      <c r="WWL1651" s="2"/>
      <c r="WWM1651" s="15"/>
      <c r="WWN1651" s="15"/>
      <c r="WWO1651" s="80"/>
      <c r="WWP1651" s="52"/>
      <c r="WWQ1651" s="69"/>
      <c r="WWR1651" s="69"/>
      <c r="WWS1651" s="69"/>
      <c r="WWT1651" s="107"/>
      <c r="WWU1651" s="2"/>
      <c r="WWV1651" s="15"/>
      <c r="WWW1651" s="15"/>
      <c r="WWX1651" s="80"/>
      <c r="WWY1651" s="52"/>
      <c r="WWZ1651" s="69"/>
      <c r="WXA1651" s="69"/>
      <c r="WXB1651" s="69"/>
      <c r="WXC1651" s="107"/>
      <c r="WXD1651" s="2"/>
      <c r="WXE1651" s="15"/>
      <c r="WXF1651" s="15"/>
      <c r="WXG1651" s="80"/>
      <c r="WXH1651" s="52"/>
      <c r="WXI1651" s="69"/>
      <c r="WXJ1651" s="69"/>
      <c r="WXK1651" s="69"/>
      <c r="WXL1651" s="107"/>
      <c r="WXM1651" s="2"/>
      <c r="WXN1651" s="15"/>
      <c r="WXO1651" s="15"/>
      <c r="WXP1651" s="80"/>
      <c r="WXQ1651" s="52"/>
      <c r="WXR1651" s="69"/>
      <c r="WXS1651" s="69"/>
      <c r="WXT1651" s="69"/>
      <c r="WXU1651" s="107"/>
      <c r="WXV1651" s="2"/>
      <c r="WXW1651" s="15"/>
      <c r="WXX1651" s="15"/>
      <c r="WXY1651" s="80"/>
      <c r="WXZ1651" s="52"/>
      <c r="WYA1651" s="69"/>
      <c r="WYB1651" s="69"/>
      <c r="WYC1651" s="69"/>
      <c r="WYD1651" s="107"/>
      <c r="WYE1651" s="2"/>
      <c r="WYF1651" s="15"/>
      <c r="WYG1651" s="15"/>
      <c r="WYH1651" s="80"/>
      <c r="WYI1651" s="52"/>
      <c r="WYJ1651" s="69"/>
      <c r="WYK1651" s="69"/>
      <c r="WYL1651" s="69"/>
      <c r="WYM1651" s="107"/>
      <c r="WYN1651" s="2"/>
      <c r="WYO1651" s="15"/>
      <c r="WYP1651" s="15"/>
      <c r="WYQ1651" s="80"/>
      <c r="WYR1651" s="52"/>
      <c r="WYS1651" s="69"/>
      <c r="WYT1651" s="69"/>
      <c r="WYU1651" s="69"/>
      <c r="WYV1651" s="107"/>
      <c r="WYW1651" s="2"/>
      <c r="WYX1651" s="15"/>
      <c r="WYY1651" s="15"/>
      <c r="WYZ1651" s="80"/>
      <c r="WZA1651" s="52"/>
      <c r="WZB1651" s="69"/>
      <c r="WZC1651" s="69"/>
      <c r="WZD1651" s="69"/>
      <c r="WZE1651" s="107"/>
      <c r="WZF1651" s="2"/>
      <c r="WZG1651" s="15"/>
      <c r="WZH1651" s="15"/>
      <c r="WZI1651" s="80"/>
      <c r="WZJ1651" s="52"/>
      <c r="WZK1651" s="69"/>
      <c r="WZL1651" s="69"/>
      <c r="WZM1651" s="69"/>
      <c r="WZN1651" s="107"/>
      <c r="WZO1651" s="2"/>
      <c r="WZP1651" s="15"/>
      <c r="WZQ1651" s="15"/>
      <c r="WZR1651" s="80"/>
      <c r="WZS1651" s="52"/>
      <c r="WZT1651" s="69"/>
      <c r="WZU1651" s="69"/>
      <c r="WZV1651" s="69"/>
      <c r="WZW1651" s="107"/>
      <c r="WZX1651" s="2"/>
      <c r="WZY1651" s="15"/>
      <c r="WZZ1651" s="15"/>
      <c r="XAA1651" s="80"/>
      <c r="XAB1651" s="52"/>
      <c r="XAC1651" s="69"/>
      <c r="XAD1651" s="69"/>
      <c r="XAE1651" s="69"/>
      <c r="XAF1651" s="107"/>
      <c r="XAG1651" s="2"/>
      <c r="XAH1651" s="15"/>
      <c r="XAI1651" s="15"/>
      <c r="XAJ1651" s="80"/>
      <c r="XAK1651" s="52"/>
      <c r="XAL1651" s="69"/>
      <c r="XAM1651" s="69"/>
      <c r="XAN1651" s="69"/>
      <c r="XAO1651" s="107"/>
      <c r="XAP1651" s="2"/>
      <c r="XAQ1651" s="15"/>
      <c r="XAR1651" s="15"/>
      <c r="XAS1651" s="80"/>
      <c r="XAT1651" s="52"/>
      <c r="XAU1651" s="69"/>
      <c r="XAV1651" s="69"/>
      <c r="XAW1651" s="69"/>
      <c r="XAX1651" s="107"/>
      <c r="XAY1651" s="2"/>
      <c r="XAZ1651" s="15"/>
      <c r="XBA1651" s="15"/>
      <c r="XBB1651" s="80"/>
      <c r="XBC1651" s="52"/>
      <c r="XBD1651" s="69"/>
      <c r="XBE1651" s="69"/>
      <c r="XBF1651" s="69"/>
      <c r="XBG1651" s="107"/>
      <c r="XBH1651" s="2"/>
      <c r="XBI1651" s="15"/>
      <c r="XBJ1651" s="15"/>
      <c r="XBL1651" s="102"/>
      <c r="XBM1651" s="102"/>
      <c r="XBN1651" s="102"/>
      <c r="XBO1651" s="109"/>
      <c r="XBP1651" s="102"/>
      <c r="XBQ1651" s="102"/>
      <c r="XBR1651" s="102"/>
      <c r="XBS1651" s="102"/>
      <c r="XBT1651" s="102"/>
      <c r="XBU1651" s="59"/>
      <c r="XBV1651" s="60"/>
      <c r="XCB1651" s="103"/>
    </row>
    <row r="1652" spans="1:16304" ht="47.25" x14ac:dyDescent="0.2">
      <c r="A1652" s="140" t="s">
        <v>742</v>
      </c>
      <c r="B1652" s="2">
        <v>916</v>
      </c>
      <c r="C1652" s="58" t="s">
        <v>63</v>
      </c>
      <c r="D1652" s="58" t="s">
        <v>50</v>
      </c>
      <c r="E1652" s="15" t="s">
        <v>239</v>
      </c>
      <c r="F1652" s="15"/>
      <c r="G1652" s="71">
        <f t="shared" si="442"/>
        <v>1155</v>
      </c>
      <c r="H1652" s="82">
        <f t="shared" si="442"/>
        <v>1155</v>
      </c>
    </row>
    <row r="1653" spans="1:16304" x14ac:dyDescent="0.2">
      <c r="A1653" s="136" t="s">
        <v>241</v>
      </c>
      <c r="B1653" s="16">
        <v>916</v>
      </c>
      <c r="C1653" s="17" t="s">
        <v>63</v>
      </c>
      <c r="D1653" s="17" t="s">
        <v>50</v>
      </c>
      <c r="E1653" s="17" t="s">
        <v>242</v>
      </c>
      <c r="F1653" s="17"/>
      <c r="G1653" s="91">
        <f t="shared" si="442"/>
        <v>1155</v>
      </c>
      <c r="H1653" s="92">
        <f t="shared" si="442"/>
        <v>1155</v>
      </c>
    </row>
    <row r="1654" spans="1:16304" ht="31.5" x14ac:dyDescent="0.2">
      <c r="A1654" s="137" t="s">
        <v>18</v>
      </c>
      <c r="B1654" s="65">
        <v>916</v>
      </c>
      <c r="C1654" s="64" t="s">
        <v>63</v>
      </c>
      <c r="D1654" s="64" t="s">
        <v>50</v>
      </c>
      <c r="E1654" s="64" t="s">
        <v>242</v>
      </c>
      <c r="F1654" s="65">
        <v>600</v>
      </c>
      <c r="G1654" s="91">
        <f t="shared" si="442"/>
        <v>1155</v>
      </c>
      <c r="H1654" s="92">
        <f t="shared" si="442"/>
        <v>1155</v>
      </c>
    </row>
    <row r="1655" spans="1:16304" x14ac:dyDescent="0.2">
      <c r="A1655" s="137" t="s">
        <v>25</v>
      </c>
      <c r="B1655" s="65">
        <v>916</v>
      </c>
      <c r="C1655" s="44" t="s">
        <v>63</v>
      </c>
      <c r="D1655" s="44" t="s">
        <v>50</v>
      </c>
      <c r="E1655" s="64" t="s">
        <v>242</v>
      </c>
      <c r="F1655" s="65">
        <v>610</v>
      </c>
      <c r="G1655" s="93">
        <f t="shared" si="442"/>
        <v>1155</v>
      </c>
      <c r="H1655" s="94">
        <f t="shared" si="442"/>
        <v>1155</v>
      </c>
    </row>
    <row r="1656" spans="1:16304" x14ac:dyDescent="0.2">
      <c r="A1656" s="137" t="s">
        <v>136</v>
      </c>
      <c r="B1656" s="65">
        <v>916</v>
      </c>
      <c r="C1656" s="44" t="s">
        <v>63</v>
      </c>
      <c r="D1656" s="44" t="s">
        <v>50</v>
      </c>
      <c r="E1656" s="64" t="s">
        <v>242</v>
      </c>
      <c r="F1656" s="65">
        <v>612</v>
      </c>
      <c r="G1656" s="93">
        <v>1155</v>
      </c>
      <c r="H1656" s="94">
        <v>1155</v>
      </c>
    </row>
    <row r="1657" spans="1:16304" x14ac:dyDescent="0.2">
      <c r="A1657" s="151" t="s">
        <v>466</v>
      </c>
      <c r="B1657" s="2">
        <v>916</v>
      </c>
      <c r="C1657" s="45" t="s">
        <v>63</v>
      </c>
      <c r="D1657" s="45" t="s">
        <v>53</v>
      </c>
      <c r="E1657" s="45" t="s">
        <v>90</v>
      </c>
      <c r="F1657" s="46"/>
      <c r="G1657" s="110">
        <f>G1658</f>
        <v>59297.5</v>
      </c>
      <c r="H1657" s="129">
        <f>H1658</f>
        <v>59297.5</v>
      </c>
    </row>
    <row r="1658" spans="1:16304" ht="31.5" x14ac:dyDescent="0.2">
      <c r="A1658" s="135" t="s">
        <v>642</v>
      </c>
      <c r="B1658" s="2">
        <v>916</v>
      </c>
      <c r="C1658" s="15" t="s">
        <v>63</v>
      </c>
      <c r="D1658" s="15" t="s">
        <v>53</v>
      </c>
      <c r="E1658" s="15" t="s">
        <v>268</v>
      </c>
      <c r="F1658" s="15"/>
      <c r="G1658" s="71">
        <f>G1659+G1666</f>
        <v>59297.5</v>
      </c>
      <c r="H1658" s="82">
        <f>H1659+H1666</f>
        <v>59297.5</v>
      </c>
    </row>
    <row r="1659" spans="1:16304" x14ac:dyDescent="0.2">
      <c r="A1659" s="162" t="s">
        <v>7</v>
      </c>
      <c r="B1659" s="2">
        <v>916</v>
      </c>
      <c r="C1659" s="63" t="s">
        <v>63</v>
      </c>
      <c r="D1659" s="63" t="s">
        <v>53</v>
      </c>
      <c r="E1659" s="63" t="s">
        <v>327</v>
      </c>
      <c r="F1659" s="63"/>
      <c r="G1659" s="100">
        <f t="shared" ref="G1659:H1664" si="443">G1660</f>
        <v>84.5</v>
      </c>
      <c r="H1659" s="101">
        <f t="shared" si="443"/>
        <v>84.5</v>
      </c>
    </row>
    <row r="1660" spans="1:16304" x14ac:dyDescent="0.2">
      <c r="A1660" s="140" t="s">
        <v>474</v>
      </c>
      <c r="B1660" s="1">
        <v>916</v>
      </c>
      <c r="C1660" s="63" t="s">
        <v>63</v>
      </c>
      <c r="D1660" s="63" t="s">
        <v>53</v>
      </c>
      <c r="E1660" s="24" t="s">
        <v>340</v>
      </c>
      <c r="F1660" s="32"/>
      <c r="G1660" s="71">
        <f t="shared" si="443"/>
        <v>84.5</v>
      </c>
      <c r="H1660" s="82">
        <f t="shared" si="443"/>
        <v>84.5</v>
      </c>
    </row>
    <row r="1661" spans="1:16304" x14ac:dyDescent="0.2">
      <c r="A1661" s="141" t="s">
        <v>171</v>
      </c>
      <c r="B1661" s="1">
        <v>916</v>
      </c>
      <c r="C1661" s="63" t="s">
        <v>63</v>
      </c>
      <c r="D1661" s="63" t="s">
        <v>53</v>
      </c>
      <c r="E1661" s="30" t="s">
        <v>341</v>
      </c>
      <c r="F1661" s="63"/>
      <c r="G1661" s="100">
        <f>G1662</f>
        <v>84.5</v>
      </c>
      <c r="H1661" s="101">
        <f>H1662</f>
        <v>84.5</v>
      </c>
    </row>
    <row r="1662" spans="1:16304" x14ac:dyDescent="0.2">
      <c r="A1662" s="136" t="s">
        <v>174</v>
      </c>
      <c r="B1662" s="16">
        <v>916</v>
      </c>
      <c r="C1662" s="17" t="s">
        <v>63</v>
      </c>
      <c r="D1662" s="17" t="s">
        <v>53</v>
      </c>
      <c r="E1662" s="25" t="s">
        <v>342</v>
      </c>
      <c r="F1662" s="17"/>
      <c r="G1662" s="115">
        <f t="shared" si="443"/>
        <v>84.5</v>
      </c>
      <c r="H1662" s="116">
        <f t="shared" si="443"/>
        <v>84.5</v>
      </c>
    </row>
    <row r="1663" spans="1:16304" ht="31.5" x14ac:dyDescent="0.2">
      <c r="A1663" s="142" t="s">
        <v>18</v>
      </c>
      <c r="B1663" s="16">
        <v>916</v>
      </c>
      <c r="C1663" s="64" t="s">
        <v>63</v>
      </c>
      <c r="D1663" s="64" t="s">
        <v>53</v>
      </c>
      <c r="E1663" s="20" t="s">
        <v>342</v>
      </c>
      <c r="F1663" s="7" t="s">
        <v>20</v>
      </c>
      <c r="G1663" s="97">
        <f t="shared" si="443"/>
        <v>84.5</v>
      </c>
      <c r="H1663" s="98">
        <f t="shared" si="443"/>
        <v>84.5</v>
      </c>
    </row>
    <row r="1664" spans="1:16304" x14ac:dyDescent="0.2">
      <c r="A1664" s="142" t="s">
        <v>25</v>
      </c>
      <c r="B1664" s="16">
        <v>916</v>
      </c>
      <c r="C1664" s="64" t="s">
        <v>63</v>
      </c>
      <c r="D1664" s="64" t="s">
        <v>53</v>
      </c>
      <c r="E1664" s="20" t="s">
        <v>342</v>
      </c>
      <c r="F1664" s="7" t="s">
        <v>26</v>
      </c>
      <c r="G1664" s="97">
        <f t="shared" si="443"/>
        <v>84.5</v>
      </c>
      <c r="H1664" s="98">
        <f t="shared" si="443"/>
        <v>84.5</v>
      </c>
    </row>
    <row r="1665" spans="1:8" x14ac:dyDescent="0.2">
      <c r="A1665" s="142" t="s">
        <v>136</v>
      </c>
      <c r="B1665" s="16">
        <v>916</v>
      </c>
      <c r="C1665" s="64" t="s">
        <v>63</v>
      </c>
      <c r="D1665" s="64" t="s">
        <v>53</v>
      </c>
      <c r="E1665" s="20" t="s">
        <v>342</v>
      </c>
      <c r="F1665" s="7" t="s">
        <v>143</v>
      </c>
      <c r="G1665" s="97">
        <v>84.5</v>
      </c>
      <c r="H1665" s="98">
        <v>84.5</v>
      </c>
    </row>
    <row r="1666" spans="1:8" ht="31.5" x14ac:dyDescent="0.2">
      <c r="A1666" s="162" t="s">
        <v>94</v>
      </c>
      <c r="B1666" s="1">
        <v>916</v>
      </c>
      <c r="C1666" s="63" t="s">
        <v>63</v>
      </c>
      <c r="D1666" s="63" t="s">
        <v>53</v>
      </c>
      <c r="E1666" s="63" t="s">
        <v>271</v>
      </c>
      <c r="F1666" s="63"/>
      <c r="G1666" s="100">
        <f t="shared" ref="G1666:H1666" si="444">G1667</f>
        <v>59213</v>
      </c>
      <c r="H1666" s="101">
        <f t="shared" si="444"/>
        <v>59213</v>
      </c>
    </row>
    <row r="1667" spans="1:8" ht="63" x14ac:dyDescent="0.2">
      <c r="A1667" s="140" t="s">
        <v>270</v>
      </c>
      <c r="B1667" s="1">
        <v>916</v>
      </c>
      <c r="C1667" s="15" t="s">
        <v>63</v>
      </c>
      <c r="D1667" s="15" t="s">
        <v>53</v>
      </c>
      <c r="E1667" s="24" t="s">
        <v>272</v>
      </c>
      <c r="F1667" s="32"/>
      <c r="G1667" s="71">
        <f>G1668+G1677</f>
        <v>59213</v>
      </c>
      <c r="H1667" s="82">
        <f>H1668+H1677</f>
        <v>59213</v>
      </c>
    </row>
    <row r="1668" spans="1:8" ht="24" customHeight="1" x14ac:dyDescent="0.2">
      <c r="A1668" s="141" t="s">
        <v>176</v>
      </c>
      <c r="B1668" s="1">
        <v>916</v>
      </c>
      <c r="C1668" s="63" t="s">
        <v>63</v>
      </c>
      <c r="D1668" s="63" t="s">
        <v>53</v>
      </c>
      <c r="E1668" s="30" t="s">
        <v>343</v>
      </c>
      <c r="F1668" s="63"/>
      <c r="G1668" s="180">
        <f>G1669+G1673</f>
        <v>27400</v>
      </c>
      <c r="H1668" s="181">
        <f>H1669+H1673</f>
        <v>27400</v>
      </c>
    </row>
    <row r="1669" spans="1:8" x14ac:dyDescent="0.2">
      <c r="A1669" s="136" t="s">
        <v>177</v>
      </c>
      <c r="B1669" s="16">
        <v>916</v>
      </c>
      <c r="C1669" s="17" t="s">
        <v>63</v>
      </c>
      <c r="D1669" s="17" t="s">
        <v>53</v>
      </c>
      <c r="E1669" s="25" t="s">
        <v>344</v>
      </c>
      <c r="F1669" s="17"/>
      <c r="G1669" s="91">
        <f t="shared" ref="G1669:H1671" si="445">G1670</f>
        <v>400</v>
      </c>
      <c r="H1669" s="92">
        <f t="shared" si="445"/>
        <v>400</v>
      </c>
    </row>
    <row r="1670" spans="1:8" ht="31.5" x14ac:dyDescent="0.2">
      <c r="A1670" s="142" t="s">
        <v>18</v>
      </c>
      <c r="B1670" s="65">
        <v>916</v>
      </c>
      <c r="C1670" s="64" t="s">
        <v>63</v>
      </c>
      <c r="D1670" s="64" t="s">
        <v>53</v>
      </c>
      <c r="E1670" s="20" t="s">
        <v>344</v>
      </c>
      <c r="F1670" s="7" t="s">
        <v>20</v>
      </c>
      <c r="G1670" s="93">
        <f t="shared" si="445"/>
        <v>400</v>
      </c>
      <c r="H1670" s="94">
        <f t="shared" si="445"/>
        <v>400</v>
      </c>
    </row>
    <row r="1671" spans="1:8" x14ac:dyDescent="0.2">
      <c r="A1671" s="142" t="s">
        <v>25</v>
      </c>
      <c r="B1671" s="65">
        <v>916</v>
      </c>
      <c r="C1671" s="17" t="s">
        <v>63</v>
      </c>
      <c r="D1671" s="17" t="s">
        <v>53</v>
      </c>
      <c r="E1671" s="20" t="s">
        <v>344</v>
      </c>
      <c r="F1671" s="7" t="s">
        <v>26</v>
      </c>
      <c r="G1671" s="93">
        <f t="shared" si="445"/>
        <v>400</v>
      </c>
      <c r="H1671" s="94">
        <f t="shared" si="445"/>
        <v>400</v>
      </c>
    </row>
    <row r="1672" spans="1:8" x14ac:dyDescent="0.2">
      <c r="A1672" s="142" t="s">
        <v>136</v>
      </c>
      <c r="B1672" s="16">
        <v>916</v>
      </c>
      <c r="C1672" s="64" t="s">
        <v>63</v>
      </c>
      <c r="D1672" s="64" t="s">
        <v>53</v>
      </c>
      <c r="E1672" s="20" t="s">
        <v>344</v>
      </c>
      <c r="F1672" s="7" t="s">
        <v>143</v>
      </c>
      <c r="G1672" s="97">
        <v>400</v>
      </c>
      <c r="H1672" s="98">
        <v>400</v>
      </c>
    </row>
    <row r="1673" spans="1:8" ht="31.5" x14ac:dyDescent="0.2">
      <c r="A1673" s="162" t="s">
        <v>832</v>
      </c>
      <c r="B1673" s="16">
        <v>916</v>
      </c>
      <c r="C1673" s="17" t="s">
        <v>63</v>
      </c>
      <c r="D1673" s="17" t="s">
        <v>53</v>
      </c>
      <c r="E1673" s="25" t="s">
        <v>833</v>
      </c>
      <c r="F1673" s="51"/>
      <c r="G1673" s="91">
        <f t="shared" ref="G1673:H1675" si="446">G1674</f>
        <v>27000</v>
      </c>
      <c r="H1673" s="92">
        <f t="shared" si="446"/>
        <v>27000</v>
      </c>
    </row>
    <row r="1674" spans="1:8" x14ac:dyDescent="0.2">
      <c r="A1674" s="143" t="s">
        <v>13</v>
      </c>
      <c r="B1674" s="65">
        <v>916</v>
      </c>
      <c r="C1674" s="64" t="s">
        <v>63</v>
      </c>
      <c r="D1674" s="64" t="s">
        <v>53</v>
      </c>
      <c r="E1674" s="27" t="s">
        <v>833</v>
      </c>
      <c r="F1674" s="52" t="s">
        <v>14</v>
      </c>
      <c r="G1674" s="191">
        <f t="shared" si="446"/>
        <v>27000</v>
      </c>
      <c r="H1674" s="192">
        <f t="shared" si="446"/>
        <v>27000</v>
      </c>
    </row>
    <row r="1675" spans="1:8" ht="47.25" x14ac:dyDescent="0.2">
      <c r="A1675" s="138" t="s">
        <v>412</v>
      </c>
      <c r="B1675" s="65">
        <v>916</v>
      </c>
      <c r="C1675" s="64" t="s">
        <v>63</v>
      </c>
      <c r="D1675" s="64" t="s">
        <v>53</v>
      </c>
      <c r="E1675" s="27" t="s">
        <v>833</v>
      </c>
      <c r="F1675" s="52" t="s">
        <v>12</v>
      </c>
      <c r="G1675" s="191">
        <f t="shared" si="446"/>
        <v>27000</v>
      </c>
      <c r="H1675" s="192">
        <f t="shared" si="446"/>
        <v>27000</v>
      </c>
    </row>
    <row r="1676" spans="1:8" ht="94.5" x14ac:dyDescent="0.2">
      <c r="A1676" s="138" t="s">
        <v>665</v>
      </c>
      <c r="B1676" s="65">
        <v>916</v>
      </c>
      <c r="C1676" s="64" t="s">
        <v>63</v>
      </c>
      <c r="D1676" s="64" t="s">
        <v>53</v>
      </c>
      <c r="E1676" s="27" t="s">
        <v>833</v>
      </c>
      <c r="F1676" s="52" t="s">
        <v>669</v>
      </c>
      <c r="G1676" s="93">
        <f>0+27000</f>
        <v>27000</v>
      </c>
      <c r="H1676" s="94">
        <f>0+27000</f>
        <v>27000</v>
      </c>
    </row>
    <row r="1677" spans="1:8" ht="31.5" x14ac:dyDescent="0.2">
      <c r="A1677" s="141" t="s">
        <v>178</v>
      </c>
      <c r="B1677" s="1">
        <v>916</v>
      </c>
      <c r="C1677" s="63" t="s">
        <v>63</v>
      </c>
      <c r="D1677" s="63" t="s">
        <v>53</v>
      </c>
      <c r="E1677" s="63" t="s">
        <v>345</v>
      </c>
      <c r="F1677" s="63"/>
      <c r="G1677" s="100">
        <f t="shared" ref="G1677:H1679" si="447">G1678</f>
        <v>31813</v>
      </c>
      <c r="H1677" s="101">
        <f t="shared" si="447"/>
        <v>31813</v>
      </c>
    </row>
    <row r="1678" spans="1:8" ht="31.5" x14ac:dyDescent="0.2">
      <c r="A1678" s="142" t="s">
        <v>18</v>
      </c>
      <c r="B1678" s="65">
        <v>916</v>
      </c>
      <c r="C1678" s="64" t="s">
        <v>63</v>
      </c>
      <c r="D1678" s="64" t="s">
        <v>53</v>
      </c>
      <c r="E1678" s="64" t="s">
        <v>345</v>
      </c>
      <c r="F1678" s="7" t="s">
        <v>20</v>
      </c>
      <c r="G1678" s="93">
        <f t="shared" si="447"/>
        <v>31813</v>
      </c>
      <c r="H1678" s="94">
        <f t="shared" si="447"/>
        <v>31813</v>
      </c>
    </row>
    <row r="1679" spans="1:8" x14ac:dyDescent="0.2">
      <c r="A1679" s="142" t="s">
        <v>25</v>
      </c>
      <c r="B1679" s="65">
        <v>916</v>
      </c>
      <c r="C1679" s="64" t="s">
        <v>63</v>
      </c>
      <c r="D1679" s="64" t="s">
        <v>53</v>
      </c>
      <c r="E1679" s="64" t="s">
        <v>345</v>
      </c>
      <c r="F1679" s="7" t="s">
        <v>26</v>
      </c>
      <c r="G1679" s="93">
        <f t="shared" si="447"/>
        <v>31813</v>
      </c>
      <c r="H1679" s="94">
        <f t="shared" si="447"/>
        <v>31813</v>
      </c>
    </row>
    <row r="1680" spans="1:8" ht="47.25" x14ac:dyDescent="0.2">
      <c r="A1680" s="137" t="s">
        <v>142</v>
      </c>
      <c r="B1680" s="65">
        <v>916</v>
      </c>
      <c r="C1680" s="64" t="s">
        <v>63</v>
      </c>
      <c r="D1680" s="64" t="s">
        <v>53</v>
      </c>
      <c r="E1680" s="64" t="s">
        <v>345</v>
      </c>
      <c r="F1680" s="64" t="s">
        <v>144</v>
      </c>
      <c r="G1680" s="97">
        <f>58813-27000</f>
        <v>31813</v>
      </c>
      <c r="H1680" s="98">
        <f>58813-27000</f>
        <v>31813</v>
      </c>
    </row>
    <row r="1681" spans="1:8" x14ac:dyDescent="0.2">
      <c r="A1681" s="151" t="s">
        <v>95</v>
      </c>
      <c r="B1681" s="2">
        <v>916</v>
      </c>
      <c r="C1681" s="15" t="s">
        <v>63</v>
      </c>
      <c r="D1681" s="15" t="s">
        <v>79</v>
      </c>
      <c r="E1681" s="20" t="s">
        <v>90</v>
      </c>
      <c r="F1681" s="7"/>
      <c r="G1681" s="71">
        <f>G1682</f>
        <v>420</v>
      </c>
      <c r="H1681" s="82">
        <f>H1682</f>
        <v>420</v>
      </c>
    </row>
    <row r="1682" spans="1:8" ht="31.5" x14ac:dyDescent="0.2">
      <c r="A1682" s="140" t="s">
        <v>642</v>
      </c>
      <c r="B1682" s="2">
        <v>916</v>
      </c>
      <c r="C1682" s="15" t="s">
        <v>63</v>
      </c>
      <c r="D1682" s="2" t="s">
        <v>79</v>
      </c>
      <c r="E1682" s="15" t="s">
        <v>268</v>
      </c>
      <c r="F1682" s="15"/>
      <c r="G1682" s="71">
        <f>G1683+G1689</f>
        <v>420</v>
      </c>
      <c r="H1682" s="82">
        <f>H1683+H1689</f>
        <v>420</v>
      </c>
    </row>
    <row r="1683" spans="1:8" x14ac:dyDescent="0.2">
      <c r="A1683" s="141" t="s">
        <v>6</v>
      </c>
      <c r="B1683" s="1">
        <v>916</v>
      </c>
      <c r="C1683" s="63" t="s">
        <v>63</v>
      </c>
      <c r="D1683" s="63" t="s">
        <v>79</v>
      </c>
      <c r="E1683" s="63" t="s">
        <v>269</v>
      </c>
      <c r="F1683" s="63"/>
      <c r="G1683" s="100">
        <f t="shared" ref="G1683:H1687" si="448">G1684</f>
        <v>220</v>
      </c>
      <c r="H1683" s="101">
        <f t="shared" si="448"/>
        <v>220</v>
      </c>
    </row>
    <row r="1684" spans="1:8" ht="31.5" x14ac:dyDescent="0.2">
      <c r="A1684" s="140" t="s">
        <v>220</v>
      </c>
      <c r="B1684" s="2">
        <v>916</v>
      </c>
      <c r="C1684" s="15" t="s">
        <v>63</v>
      </c>
      <c r="D1684" s="15" t="s">
        <v>79</v>
      </c>
      <c r="E1684" s="24" t="s">
        <v>404</v>
      </c>
      <c r="F1684" s="32"/>
      <c r="G1684" s="71">
        <f t="shared" si="448"/>
        <v>220</v>
      </c>
      <c r="H1684" s="82">
        <f t="shared" si="448"/>
        <v>220</v>
      </c>
    </row>
    <row r="1685" spans="1:8" x14ac:dyDescent="0.2">
      <c r="A1685" s="136" t="s">
        <v>138</v>
      </c>
      <c r="B1685" s="16">
        <v>916</v>
      </c>
      <c r="C1685" s="17" t="s">
        <v>63</v>
      </c>
      <c r="D1685" s="17" t="s">
        <v>79</v>
      </c>
      <c r="E1685" s="25" t="s">
        <v>233</v>
      </c>
      <c r="F1685" s="17"/>
      <c r="G1685" s="91">
        <f t="shared" si="448"/>
        <v>220</v>
      </c>
      <c r="H1685" s="92">
        <f t="shared" si="448"/>
        <v>220</v>
      </c>
    </row>
    <row r="1686" spans="1:8" ht="31.5" x14ac:dyDescent="0.2">
      <c r="A1686" s="142" t="s">
        <v>22</v>
      </c>
      <c r="B1686" s="65">
        <v>916</v>
      </c>
      <c r="C1686" s="64" t="s">
        <v>63</v>
      </c>
      <c r="D1686" s="64" t="s">
        <v>79</v>
      </c>
      <c r="E1686" s="27" t="s">
        <v>233</v>
      </c>
      <c r="F1686" s="7" t="s">
        <v>15</v>
      </c>
      <c r="G1686" s="93">
        <f t="shared" si="448"/>
        <v>220</v>
      </c>
      <c r="H1686" s="94">
        <f t="shared" si="448"/>
        <v>220</v>
      </c>
    </row>
    <row r="1687" spans="1:8" ht="31.5" x14ac:dyDescent="0.2">
      <c r="A1687" s="142" t="s">
        <v>17</v>
      </c>
      <c r="B1687" s="65">
        <v>916</v>
      </c>
      <c r="C1687" s="64" t="s">
        <v>63</v>
      </c>
      <c r="D1687" s="64" t="s">
        <v>79</v>
      </c>
      <c r="E1687" s="27" t="s">
        <v>233</v>
      </c>
      <c r="F1687" s="7" t="s">
        <v>16</v>
      </c>
      <c r="G1687" s="93">
        <f t="shared" si="448"/>
        <v>220</v>
      </c>
      <c r="H1687" s="94">
        <f t="shared" si="448"/>
        <v>220</v>
      </c>
    </row>
    <row r="1688" spans="1:8" x14ac:dyDescent="0.2">
      <c r="A1688" s="137" t="s">
        <v>826</v>
      </c>
      <c r="B1688" s="65">
        <v>916</v>
      </c>
      <c r="C1688" s="64" t="s">
        <v>63</v>
      </c>
      <c r="D1688" s="64" t="s">
        <v>79</v>
      </c>
      <c r="E1688" s="27" t="s">
        <v>233</v>
      </c>
      <c r="F1688" s="64" t="s">
        <v>126</v>
      </c>
      <c r="G1688" s="93">
        <v>220</v>
      </c>
      <c r="H1688" s="94">
        <v>220</v>
      </c>
    </row>
    <row r="1689" spans="1:8" x14ac:dyDescent="0.2">
      <c r="A1689" s="141" t="s">
        <v>7</v>
      </c>
      <c r="B1689" s="1">
        <v>916</v>
      </c>
      <c r="C1689" s="63" t="s">
        <v>63</v>
      </c>
      <c r="D1689" s="63" t="s">
        <v>79</v>
      </c>
      <c r="E1689" s="63" t="s">
        <v>327</v>
      </c>
      <c r="F1689" s="63"/>
      <c r="G1689" s="100">
        <f>G1690</f>
        <v>200</v>
      </c>
      <c r="H1689" s="101">
        <f>H1690</f>
        <v>200</v>
      </c>
    </row>
    <row r="1690" spans="1:8" x14ac:dyDescent="0.2">
      <c r="A1690" s="140" t="s">
        <v>474</v>
      </c>
      <c r="B1690" s="2">
        <v>916</v>
      </c>
      <c r="C1690" s="15" t="s">
        <v>63</v>
      </c>
      <c r="D1690" s="15" t="s">
        <v>79</v>
      </c>
      <c r="E1690" s="24" t="s">
        <v>340</v>
      </c>
      <c r="F1690" s="32"/>
      <c r="G1690" s="71">
        <f t="shared" ref="G1690:H1691" si="449">G1691</f>
        <v>200</v>
      </c>
      <c r="H1690" s="82">
        <f t="shared" si="449"/>
        <v>200</v>
      </c>
    </row>
    <row r="1691" spans="1:8" x14ac:dyDescent="0.2">
      <c r="A1691" s="141" t="s">
        <v>171</v>
      </c>
      <c r="B1691" s="1">
        <v>916</v>
      </c>
      <c r="C1691" s="63" t="s">
        <v>63</v>
      </c>
      <c r="D1691" s="63" t="s">
        <v>79</v>
      </c>
      <c r="E1691" s="30" t="s">
        <v>341</v>
      </c>
      <c r="F1691" s="63"/>
      <c r="G1691" s="100">
        <f t="shared" si="449"/>
        <v>200</v>
      </c>
      <c r="H1691" s="101">
        <f t="shared" si="449"/>
        <v>200</v>
      </c>
    </row>
    <row r="1692" spans="1:8" x14ac:dyDescent="0.2">
      <c r="A1692" s="136" t="s">
        <v>174</v>
      </c>
      <c r="B1692" s="16">
        <v>916</v>
      </c>
      <c r="C1692" s="17" t="s">
        <v>63</v>
      </c>
      <c r="D1692" s="17" t="s">
        <v>79</v>
      </c>
      <c r="E1692" s="25" t="s">
        <v>342</v>
      </c>
      <c r="F1692" s="17"/>
      <c r="G1692" s="91">
        <f>G1693</f>
        <v>200</v>
      </c>
      <c r="H1692" s="92">
        <f>H1693</f>
        <v>200</v>
      </c>
    </row>
    <row r="1693" spans="1:8" ht="31.5" x14ac:dyDescent="0.2">
      <c r="A1693" s="142" t="s">
        <v>22</v>
      </c>
      <c r="B1693" s="65">
        <v>916</v>
      </c>
      <c r="C1693" s="64" t="s">
        <v>63</v>
      </c>
      <c r="D1693" s="64" t="s">
        <v>79</v>
      </c>
      <c r="E1693" s="20" t="s">
        <v>342</v>
      </c>
      <c r="F1693" s="7" t="s">
        <v>15</v>
      </c>
      <c r="G1693" s="93">
        <f t="shared" ref="G1693:H1694" si="450">G1694</f>
        <v>200</v>
      </c>
      <c r="H1693" s="94">
        <f t="shared" si="450"/>
        <v>200</v>
      </c>
    </row>
    <row r="1694" spans="1:8" ht="31.5" x14ac:dyDescent="0.2">
      <c r="A1694" s="142" t="s">
        <v>17</v>
      </c>
      <c r="B1694" s="65">
        <v>916</v>
      </c>
      <c r="C1694" s="64" t="s">
        <v>63</v>
      </c>
      <c r="D1694" s="64" t="s">
        <v>79</v>
      </c>
      <c r="E1694" s="20" t="s">
        <v>342</v>
      </c>
      <c r="F1694" s="7" t="s">
        <v>16</v>
      </c>
      <c r="G1694" s="93">
        <f t="shared" si="450"/>
        <v>200</v>
      </c>
      <c r="H1694" s="94">
        <f t="shared" si="450"/>
        <v>200</v>
      </c>
    </row>
    <row r="1695" spans="1:8" x14ac:dyDescent="0.2">
      <c r="A1695" s="137" t="s">
        <v>826</v>
      </c>
      <c r="B1695" s="65">
        <v>916</v>
      </c>
      <c r="C1695" s="64" t="s">
        <v>63</v>
      </c>
      <c r="D1695" s="64" t="s">
        <v>79</v>
      </c>
      <c r="E1695" s="20" t="s">
        <v>342</v>
      </c>
      <c r="F1695" s="64" t="s">
        <v>126</v>
      </c>
      <c r="G1695" s="93">
        <v>200</v>
      </c>
      <c r="H1695" s="94">
        <v>200</v>
      </c>
    </row>
    <row r="1696" spans="1:8" x14ac:dyDescent="0.2">
      <c r="A1696" s="151" t="s">
        <v>66</v>
      </c>
      <c r="B1696" s="2">
        <v>916</v>
      </c>
      <c r="C1696" s="15" t="s">
        <v>63</v>
      </c>
      <c r="D1696" s="15" t="s">
        <v>63</v>
      </c>
      <c r="E1696" s="20" t="s">
        <v>90</v>
      </c>
      <c r="F1696" s="7"/>
      <c r="G1696" s="71">
        <f>G1697+G1704</f>
        <v>37475</v>
      </c>
      <c r="H1696" s="82">
        <f>H1697+H1704</f>
        <v>37475</v>
      </c>
    </row>
    <row r="1697" spans="1:8" ht="31.5" x14ac:dyDescent="0.2">
      <c r="A1697" s="140" t="s">
        <v>642</v>
      </c>
      <c r="B1697" s="2">
        <v>916</v>
      </c>
      <c r="C1697" s="15" t="s">
        <v>63</v>
      </c>
      <c r="D1697" s="2" t="s">
        <v>63</v>
      </c>
      <c r="E1697" s="15" t="s">
        <v>268</v>
      </c>
      <c r="F1697" s="15"/>
      <c r="G1697" s="71">
        <f t="shared" ref="G1697:H1698" si="451">G1698</f>
        <v>500</v>
      </c>
      <c r="H1697" s="82">
        <f t="shared" si="451"/>
        <v>500</v>
      </c>
    </row>
    <row r="1698" spans="1:8" x14ac:dyDescent="0.2">
      <c r="A1698" s="141" t="s">
        <v>7</v>
      </c>
      <c r="B1698" s="1">
        <v>916</v>
      </c>
      <c r="C1698" s="63" t="s">
        <v>63</v>
      </c>
      <c r="D1698" s="63" t="s">
        <v>63</v>
      </c>
      <c r="E1698" s="63" t="s">
        <v>327</v>
      </c>
      <c r="F1698" s="63"/>
      <c r="G1698" s="100">
        <f t="shared" si="451"/>
        <v>500</v>
      </c>
      <c r="H1698" s="101">
        <f t="shared" si="451"/>
        <v>500</v>
      </c>
    </row>
    <row r="1699" spans="1:8" x14ac:dyDescent="0.2">
      <c r="A1699" s="140" t="s">
        <v>474</v>
      </c>
      <c r="B1699" s="2">
        <v>916</v>
      </c>
      <c r="C1699" s="15" t="s">
        <v>63</v>
      </c>
      <c r="D1699" s="15" t="s">
        <v>63</v>
      </c>
      <c r="E1699" s="24" t="s">
        <v>340</v>
      </c>
      <c r="F1699" s="32"/>
      <c r="G1699" s="71">
        <f t="shared" ref="G1699:H1699" si="452">G1700</f>
        <v>500</v>
      </c>
      <c r="H1699" s="82">
        <f t="shared" si="452"/>
        <v>500</v>
      </c>
    </row>
    <row r="1700" spans="1:8" x14ac:dyDescent="0.2">
      <c r="A1700" s="141" t="s">
        <v>171</v>
      </c>
      <c r="B1700" s="1">
        <v>916</v>
      </c>
      <c r="C1700" s="63" t="s">
        <v>63</v>
      </c>
      <c r="D1700" s="63" t="s">
        <v>63</v>
      </c>
      <c r="E1700" s="30" t="s">
        <v>341</v>
      </c>
      <c r="F1700" s="63"/>
      <c r="G1700" s="100">
        <f>G1701</f>
        <v>500</v>
      </c>
      <c r="H1700" s="101">
        <f>H1701</f>
        <v>500</v>
      </c>
    </row>
    <row r="1701" spans="1:8" ht="31.5" x14ac:dyDescent="0.2">
      <c r="A1701" s="142" t="s">
        <v>18</v>
      </c>
      <c r="B1701" s="65">
        <v>916</v>
      </c>
      <c r="C1701" s="64" t="s">
        <v>63</v>
      </c>
      <c r="D1701" s="64" t="s">
        <v>63</v>
      </c>
      <c r="E1701" s="20" t="s">
        <v>342</v>
      </c>
      <c r="F1701" s="7" t="s">
        <v>20</v>
      </c>
      <c r="G1701" s="93">
        <f t="shared" ref="G1701:H1702" si="453">G1702</f>
        <v>500</v>
      </c>
      <c r="H1701" s="94">
        <f t="shared" si="453"/>
        <v>500</v>
      </c>
    </row>
    <row r="1702" spans="1:8" x14ac:dyDescent="0.2">
      <c r="A1702" s="142" t="s">
        <v>25</v>
      </c>
      <c r="B1702" s="65">
        <v>916</v>
      </c>
      <c r="C1702" s="64" t="s">
        <v>63</v>
      </c>
      <c r="D1702" s="64" t="s">
        <v>63</v>
      </c>
      <c r="E1702" s="20" t="s">
        <v>342</v>
      </c>
      <c r="F1702" s="7" t="s">
        <v>26</v>
      </c>
      <c r="G1702" s="93">
        <f t="shared" si="453"/>
        <v>500</v>
      </c>
      <c r="H1702" s="94">
        <f t="shared" si="453"/>
        <v>500</v>
      </c>
    </row>
    <row r="1703" spans="1:8" x14ac:dyDescent="0.2">
      <c r="A1703" s="142" t="s">
        <v>136</v>
      </c>
      <c r="B1703" s="65">
        <v>916</v>
      </c>
      <c r="C1703" s="64" t="s">
        <v>63</v>
      </c>
      <c r="D1703" s="64" t="s">
        <v>63</v>
      </c>
      <c r="E1703" s="20" t="s">
        <v>342</v>
      </c>
      <c r="F1703" s="7" t="s">
        <v>143</v>
      </c>
      <c r="G1703" s="93">
        <v>500</v>
      </c>
      <c r="H1703" s="94">
        <v>500</v>
      </c>
    </row>
    <row r="1704" spans="1:8" ht="31.5" x14ac:dyDescent="0.2">
      <c r="A1704" s="140" t="s">
        <v>650</v>
      </c>
      <c r="B1704" s="2">
        <v>916</v>
      </c>
      <c r="C1704" s="15" t="s">
        <v>63</v>
      </c>
      <c r="D1704" s="2" t="s">
        <v>63</v>
      </c>
      <c r="E1704" s="15" t="s">
        <v>349</v>
      </c>
      <c r="F1704" s="15"/>
      <c r="G1704" s="71">
        <f t="shared" ref="G1704:H1705" si="454">G1705</f>
        <v>36975</v>
      </c>
      <c r="H1704" s="82">
        <f t="shared" si="454"/>
        <v>36975</v>
      </c>
    </row>
    <row r="1705" spans="1:8" ht="47.25" x14ac:dyDescent="0.2">
      <c r="A1705" s="141" t="s">
        <v>705</v>
      </c>
      <c r="B1705" s="1">
        <v>916</v>
      </c>
      <c r="C1705" s="63" t="s">
        <v>63</v>
      </c>
      <c r="D1705" s="63" t="s">
        <v>63</v>
      </c>
      <c r="E1705" s="63" t="s">
        <v>350</v>
      </c>
      <c r="F1705" s="63"/>
      <c r="G1705" s="100">
        <f t="shared" si="454"/>
        <v>36975</v>
      </c>
      <c r="H1705" s="101">
        <f t="shared" si="454"/>
        <v>36975</v>
      </c>
    </row>
    <row r="1706" spans="1:8" ht="31.5" x14ac:dyDescent="0.2">
      <c r="A1706" s="140" t="s">
        <v>351</v>
      </c>
      <c r="B1706" s="2">
        <v>916</v>
      </c>
      <c r="C1706" s="32" t="s">
        <v>63</v>
      </c>
      <c r="D1706" s="15" t="s">
        <v>63</v>
      </c>
      <c r="E1706" s="15" t="s">
        <v>352</v>
      </c>
      <c r="F1706" s="50"/>
      <c r="G1706" s="71">
        <f>G1707+G1717+G1721+G1728</f>
        <v>36975</v>
      </c>
      <c r="H1706" s="82">
        <f>H1707+H1717+H1721+H1728</f>
        <v>36975</v>
      </c>
    </row>
    <row r="1707" spans="1:8" x14ac:dyDescent="0.2">
      <c r="A1707" s="136" t="s">
        <v>91</v>
      </c>
      <c r="B1707" s="16">
        <v>916</v>
      </c>
      <c r="C1707" s="17" t="s">
        <v>63</v>
      </c>
      <c r="D1707" s="17" t="s">
        <v>63</v>
      </c>
      <c r="E1707" s="17" t="s">
        <v>353</v>
      </c>
      <c r="F1707" s="17"/>
      <c r="G1707" s="91">
        <f>G1708+G1711+G1714</f>
        <v>26686</v>
      </c>
      <c r="H1707" s="92">
        <f>H1708+H1711+H1714</f>
        <v>26686</v>
      </c>
    </row>
    <row r="1708" spans="1:8" ht="31.5" x14ac:dyDescent="0.2">
      <c r="A1708" s="142" t="s">
        <v>22</v>
      </c>
      <c r="B1708" s="65">
        <v>916</v>
      </c>
      <c r="C1708" s="64" t="s">
        <v>63</v>
      </c>
      <c r="D1708" s="64" t="s">
        <v>63</v>
      </c>
      <c r="E1708" s="64" t="s">
        <v>353</v>
      </c>
      <c r="F1708" s="26" t="s">
        <v>15</v>
      </c>
      <c r="G1708" s="93">
        <f t="shared" ref="G1708:H1709" si="455">G1709</f>
        <v>320</v>
      </c>
      <c r="H1708" s="94">
        <f t="shared" si="455"/>
        <v>320</v>
      </c>
    </row>
    <row r="1709" spans="1:8" ht="31.5" x14ac:dyDescent="0.2">
      <c r="A1709" s="142" t="s">
        <v>17</v>
      </c>
      <c r="B1709" s="65">
        <v>916</v>
      </c>
      <c r="C1709" s="64" t="s">
        <v>63</v>
      </c>
      <c r="D1709" s="64" t="s">
        <v>63</v>
      </c>
      <c r="E1709" s="64" t="s">
        <v>353</v>
      </c>
      <c r="F1709" s="26" t="s">
        <v>16</v>
      </c>
      <c r="G1709" s="93">
        <f t="shared" si="455"/>
        <v>320</v>
      </c>
      <c r="H1709" s="94">
        <f t="shared" si="455"/>
        <v>320</v>
      </c>
    </row>
    <row r="1710" spans="1:8" x14ac:dyDescent="0.2">
      <c r="A1710" s="137" t="s">
        <v>827</v>
      </c>
      <c r="B1710" s="65">
        <v>916</v>
      </c>
      <c r="C1710" s="64" t="s">
        <v>63</v>
      </c>
      <c r="D1710" s="64" t="s">
        <v>63</v>
      </c>
      <c r="E1710" s="64" t="s">
        <v>353</v>
      </c>
      <c r="F1710" s="35" t="s">
        <v>126</v>
      </c>
      <c r="G1710" s="93">
        <v>320</v>
      </c>
      <c r="H1710" s="94">
        <v>320</v>
      </c>
    </row>
    <row r="1711" spans="1:8" x14ac:dyDescent="0.2">
      <c r="A1711" s="142" t="s">
        <v>23</v>
      </c>
      <c r="B1711" s="65">
        <v>916</v>
      </c>
      <c r="C1711" s="64" t="s">
        <v>63</v>
      </c>
      <c r="D1711" s="64" t="s">
        <v>63</v>
      </c>
      <c r="E1711" s="64" t="s">
        <v>353</v>
      </c>
      <c r="F1711" s="7" t="s">
        <v>24</v>
      </c>
      <c r="G1711" s="93">
        <f t="shared" ref="G1711:H1712" si="456">G1712</f>
        <v>1820</v>
      </c>
      <c r="H1711" s="94">
        <f t="shared" si="456"/>
        <v>1820</v>
      </c>
    </row>
    <row r="1712" spans="1:8" ht="31.5" x14ac:dyDescent="0.2">
      <c r="A1712" s="142" t="s">
        <v>156</v>
      </c>
      <c r="B1712" s="65">
        <v>916</v>
      </c>
      <c r="C1712" s="64" t="s">
        <v>63</v>
      </c>
      <c r="D1712" s="64" t="s">
        <v>63</v>
      </c>
      <c r="E1712" s="64" t="s">
        <v>353</v>
      </c>
      <c r="F1712" s="7" t="s">
        <v>160</v>
      </c>
      <c r="G1712" s="93">
        <f t="shared" si="456"/>
        <v>1820</v>
      </c>
      <c r="H1712" s="94">
        <f t="shared" si="456"/>
        <v>1820</v>
      </c>
    </row>
    <row r="1713" spans="1:8" ht="31.5" x14ac:dyDescent="0.2">
      <c r="A1713" s="142" t="s">
        <v>196</v>
      </c>
      <c r="B1713" s="65">
        <v>916</v>
      </c>
      <c r="C1713" s="64" t="s">
        <v>63</v>
      </c>
      <c r="D1713" s="64" t="s">
        <v>63</v>
      </c>
      <c r="E1713" s="64" t="s">
        <v>353</v>
      </c>
      <c r="F1713" s="64" t="s">
        <v>161</v>
      </c>
      <c r="G1713" s="93">
        <v>1820</v>
      </c>
      <c r="H1713" s="94">
        <v>1820</v>
      </c>
    </row>
    <row r="1714" spans="1:8" ht="31.5" x14ac:dyDescent="0.2">
      <c r="A1714" s="137" t="s">
        <v>18</v>
      </c>
      <c r="B1714" s="65">
        <v>916</v>
      </c>
      <c r="C1714" s="64" t="s">
        <v>63</v>
      </c>
      <c r="D1714" s="64" t="s">
        <v>63</v>
      </c>
      <c r="E1714" s="64" t="s">
        <v>353</v>
      </c>
      <c r="F1714" s="64" t="s">
        <v>20</v>
      </c>
      <c r="G1714" s="93">
        <f t="shared" ref="G1714:H1715" si="457">G1715</f>
        <v>24546</v>
      </c>
      <c r="H1714" s="94">
        <f t="shared" si="457"/>
        <v>24546</v>
      </c>
    </row>
    <row r="1715" spans="1:8" x14ac:dyDescent="0.2">
      <c r="A1715" s="137" t="s">
        <v>25</v>
      </c>
      <c r="B1715" s="65">
        <v>916</v>
      </c>
      <c r="C1715" s="64" t="s">
        <v>63</v>
      </c>
      <c r="D1715" s="64" t="s">
        <v>63</v>
      </c>
      <c r="E1715" s="64" t="s">
        <v>353</v>
      </c>
      <c r="F1715" s="64" t="s">
        <v>26</v>
      </c>
      <c r="G1715" s="93">
        <f t="shared" si="457"/>
        <v>24546</v>
      </c>
      <c r="H1715" s="94">
        <f t="shared" si="457"/>
        <v>24546</v>
      </c>
    </row>
    <row r="1716" spans="1:8" x14ac:dyDescent="0.2">
      <c r="A1716" s="142" t="s">
        <v>136</v>
      </c>
      <c r="B1716" s="65">
        <v>916</v>
      </c>
      <c r="C1716" s="64" t="s">
        <v>63</v>
      </c>
      <c r="D1716" s="64" t="s">
        <v>63</v>
      </c>
      <c r="E1716" s="64" t="s">
        <v>353</v>
      </c>
      <c r="F1716" s="35" t="s">
        <v>143</v>
      </c>
      <c r="G1716" s="93">
        <v>24546</v>
      </c>
      <c r="H1716" s="94">
        <v>24546</v>
      </c>
    </row>
    <row r="1717" spans="1:8" x14ac:dyDescent="0.2">
      <c r="A1717" s="136" t="s">
        <v>182</v>
      </c>
      <c r="B1717" s="16">
        <v>916</v>
      </c>
      <c r="C1717" s="17" t="s">
        <v>63</v>
      </c>
      <c r="D1717" s="17" t="s">
        <v>63</v>
      </c>
      <c r="E1717" s="17" t="s">
        <v>354</v>
      </c>
      <c r="F1717" s="17"/>
      <c r="G1717" s="91">
        <f>G1718</f>
        <v>8911</v>
      </c>
      <c r="H1717" s="92">
        <f>H1718</f>
        <v>8911</v>
      </c>
    </row>
    <row r="1718" spans="1:8" ht="31.5" x14ac:dyDescent="0.2">
      <c r="A1718" s="142" t="s">
        <v>22</v>
      </c>
      <c r="B1718" s="65">
        <v>916</v>
      </c>
      <c r="C1718" s="64" t="s">
        <v>63</v>
      </c>
      <c r="D1718" s="64" t="s">
        <v>63</v>
      </c>
      <c r="E1718" s="64" t="s">
        <v>354</v>
      </c>
      <c r="F1718" s="26" t="s">
        <v>15</v>
      </c>
      <c r="G1718" s="93">
        <f t="shared" ref="G1718:H1719" si="458">G1719</f>
        <v>8911</v>
      </c>
      <c r="H1718" s="94">
        <f t="shared" si="458"/>
        <v>8911</v>
      </c>
    </row>
    <row r="1719" spans="1:8" ht="31.5" x14ac:dyDescent="0.2">
      <c r="A1719" s="142" t="s">
        <v>17</v>
      </c>
      <c r="B1719" s="65">
        <v>916</v>
      </c>
      <c r="C1719" s="64" t="s">
        <v>63</v>
      </c>
      <c r="D1719" s="64" t="s">
        <v>63</v>
      </c>
      <c r="E1719" s="64" t="s">
        <v>354</v>
      </c>
      <c r="F1719" s="26" t="s">
        <v>16</v>
      </c>
      <c r="G1719" s="93">
        <f t="shared" si="458"/>
        <v>8911</v>
      </c>
      <c r="H1719" s="94">
        <f t="shared" si="458"/>
        <v>8911</v>
      </c>
    </row>
    <row r="1720" spans="1:8" x14ac:dyDescent="0.2">
      <c r="A1720" s="137" t="s">
        <v>827</v>
      </c>
      <c r="B1720" s="65">
        <v>916</v>
      </c>
      <c r="C1720" s="64" t="s">
        <v>63</v>
      </c>
      <c r="D1720" s="64" t="s">
        <v>63</v>
      </c>
      <c r="E1720" s="64" t="s">
        <v>354</v>
      </c>
      <c r="F1720" s="35" t="s">
        <v>126</v>
      </c>
      <c r="G1720" s="93">
        <v>8911</v>
      </c>
      <c r="H1720" s="94">
        <v>8911</v>
      </c>
    </row>
    <row r="1721" spans="1:8" ht="63" x14ac:dyDescent="0.2">
      <c r="A1721" s="136" t="s">
        <v>183</v>
      </c>
      <c r="B1721" s="16">
        <v>916</v>
      </c>
      <c r="C1721" s="17" t="s">
        <v>63</v>
      </c>
      <c r="D1721" s="17" t="s">
        <v>63</v>
      </c>
      <c r="E1721" s="17" t="s">
        <v>355</v>
      </c>
      <c r="F1721" s="17"/>
      <c r="G1721" s="91">
        <f>G1722+G1725</f>
        <v>450</v>
      </c>
      <c r="H1721" s="92">
        <f>H1722+H1725</f>
        <v>450</v>
      </c>
    </row>
    <row r="1722" spans="1:8" ht="31.5" x14ac:dyDescent="0.2">
      <c r="A1722" s="142" t="s">
        <v>22</v>
      </c>
      <c r="B1722" s="65">
        <v>916</v>
      </c>
      <c r="C1722" s="64" t="s">
        <v>63</v>
      </c>
      <c r="D1722" s="64" t="s">
        <v>63</v>
      </c>
      <c r="E1722" s="64" t="s">
        <v>355</v>
      </c>
      <c r="F1722" s="26" t="s">
        <v>15</v>
      </c>
      <c r="G1722" s="93">
        <f t="shared" ref="G1722:H1723" si="459">G1723</f>
        <v>150</v>
      </c>
      <c r="H1722" s="94">
        <f t="shared" si="459"/>
        <v>150</v>
      </c>
    </row>
    <row r="1723" spans="1:8" ht="31.5" x14ac:dyDescent="0.2">
      <c r="A1723" s="142" t="s">
        <v>17</v>
      </c>
      <c r="B1723" s="65">
        <v>916</v>
      </c>
      <c r="C1723" s="64" t="s">
        <v>63</v>
      </c>
      <c r="D1723" s="64" t="s">
        <v>63</v>
      </c>
      <c r="E1723" s="64" t="s">
        <v>355</v>
      </c>
      <c r="F1723" s="26" t="s">
        <v>16</v>
      </c>
      <c r="G1723" s="93">
        <f t="shared" si="459"/>
        <v>150</v>
      </c>
      <c r="H1723" s="94">
        <f t="shared" si="459"/>
        <v>150</v>
      </c>
    </row>
    <row r="1724" spans="1:8" x14ac:dyDescent="0.2">
      <c r="A1724" s="137" t="s">
        <v>827</v>
      </c>
      <c r="B1724" s="65">
        <v>916</v>
      </c>
      <c r="C1724" s="64" t="s">
        <v>63</v>
      </c>
      <c r="D1724" s="64" t="s">
        <v>63</v>
      </c>
      <c r="E1724" s="64" t="s">
        <v>355</v>
      </c>
      <c r="F1724" s="35" t="s">
        <v>126</v>
      </c>
      <c r="G1724" s="93">
        <v>150</v>
      </c>
      <c r="H1724" s="94">
        <v>150</v>
      </c>
    </row>
    <row r="1725" spans="1:8" ht="31.5" x14ac:dyDescent="0.2">
      <c r="A1725" s="142" t="s">
        <v>18</v>
      </c>
      <c r="B1725" s="65">
        <v>916</v>
      </c>
      <c r="C1725" s="64" t="s">
        <v>63</v>
      </c>
      <c r="D1725" s="64" t="s">
        <v>63</v>
      </c>
      <c r="E1725" s="64" t="s">
        <v>355</v>
      </c>
      <c r="F1725" s="35" t="s">
        <v>20</v>
      </c>
      <c r="G1725" s="93">
        <f t="shared" ref="G1725:H1726" si="460">G1726</f>
        <v>300</v>
      </c>
      <c r="H1725" s="94">
        <f t="shared" si="460"/>
        <v>300</v>
      </c>
    </row>
    <row r="1726" spans="1:8" x14ac:dyDescent="0.2">
      <c r="A1726" s="142" t="s">
        <v>25</v>
      </c>
      <c r="B1726" s="65">
        <v>916</v>
      </c>
      <c r="C1726" s="64" t="s">
        <v>63</v>
      </c>
      <c r="D1726" s="64" t="s">
        <v>63</v>
      </c>
      <c r="E1726" s="64" t="s">
        <v>355</v>
      </c>
      <c r="F1726" s="35" t="s">
        <v>26</v>
      </c>
      <c r="G1726" s="93">
        <f t="shared" si="460"/>
        <v>300</v>
      </c>
      <c r="H1726" s="94">
        <f t="shared" si="460"/>
        <v>300</v>
      </c>
    </row>
    <row r="1727" spans="1:8" x14ac:dyDescent="0.2">
      <c r="A1727" s="142" t="s">
        <v>136</v>
      </c>
      <c r="B1727" s="65">
        <v>916</v>
      </c>
      <c r="C1727" s="64" t="s">
        <v>63</v>
      </c>
      <c r="D1727" s="64" t="s">
        <v>63</v>
      </c>
      <c r="E1727" s="64" t="s">
        <v>355</v>
      </c>
      <c r="F1727" s="35" t="s">
        <v>143</v>
      </c>
      <c r="G1727" s="93">
        <v>300</v>
      </c>
      <c r="H1727" s="94">
        <v>300</v>
      </c>
    </row>
    <row r="1728" spans="1:8" x14ac:dyDescent="0.2">
      <c r="A1728" s="136" t="s">
        <v>184</v>
      </c>
      <c r="B1728" s="16">
        <v>916</v>
      </c>
      <c r="C1728" s="17" t="s">
        <v>63</v>
      </c>
      <c r="D1728" s="17" t="s">
        <v>63</v>
      </c>
      <c r="E1728" s="17" t="s">
        <v>356</v>
      </c>
      <c r="F1728" s="17"/>
      <c r="G1728" s="91">
        <f t="shared" ref="G1728:H1730" si="461">G1729</f>
        <v>928</v>
      </c>
      <c r="H1728" s="92">
        <f t="shared" si="461"/>
        <v>928</v>
      </c>
    </row>
    <row r="1729" spans="1:8" ht="31.5" x14ac:dyDescent="0.2">
      <c r="A1729" s="142" t="s">
        <v>18</v>
      </c>
      <c r="B1729" s="65">
        <v>916</v>
      </c>
      <c r="C1729" s="64" t="s">
        <v>63</v>
      </c>
      <c r="D1729" s="64" t="s">
        <v>63</v>
      </c>
      <c r="E1729" s="64" t="s">
        <v>356</v>
      </c>
      <c r="F1729" s="35" t="s">
        <v>20</v>
      </c>
      <c r="G1729" s="93">
        <f t="shared" si="461"/>
        <v>928</v>
      </c>
      <c r="H1729" s="94">
        <f t="shared" si="461"/>
        <v>928</v>
      </c>
    </row>
    <row r="1730" spans="1:8" x14ac:dyDescent="0.2">
      <c r="A1730" s="142" t="s">
        <v>25</v>
      </c>
      <c r="B1730" s="65">
        <v>916</v>
      </c>
      <c r="C1730" s="64" t="s">
        <v>63</v>
      </c>
      <c r="D1730" s="64" t="s">
        <v>63</v>
      </c>
      <c r="E1730" s="64" t="s">
        <v>356</v>
      </c>
      <c r="F1730" s="35" t="s">
        <v>26</v>
      </c>
      <c r="G1730" s="93">
        <f t="shared" si="461"/>
        <v>928</v>
      </c>
      <c r="H1730" s="94">
        <f t="shared" si="461"/>
        <v>928</v>
      </c>
    </row>
    <row r="1731" spans="1:8" x14ac:dyDescent="0.2">
      <c r="A1731" s="142" t="s">
        <v>136</v>
      </c>
      <c r="B1731" s="65">
        <v>916</v>
      </c>
      <c r="C1731" s="64" t="s">
        <v>63</v>
      </c>
      <c r="D1731" s="64" t="s">
        <v>63</v>
      </c>
      <c r="E1731" s="64" t="s">
        <v>356</v>
      </c>
      <c r="F1731" s="35" t="s">
        <v>143</v>
      </c>
      <c r="G1731" s="93">
        <v>928</v>
      </c>
      <c r="H1731" s="94">
        <v>928</v>
      </c>
    </row>
    <row r="1732" spans="1:8" x14ac:dyDescent="0.2">
      <c r="A1732" s="151" t="s">
        <v>96</v>
      </c>
      <c r="B1732" s="2">
        <v>916</v>
      </c>
      <c r="C1732" s="15" t="s">
        <v>63</v>
      </c>
      <c r="D1732" s="15" t="s">
        <v>73</v>
      </c>
      <c r="E1732" s="20" t="s">
        <v>90</v>
      </c>
      <c r="F1732" s="7"/>
      <c r="G1732" s="71">
        <f>G1733+G1792</f>
        <v>53354</v>
      </c>
      <c r="H1732" s="82">
        <f>H1733+H1792</f>
        <v>59162</v>
      </c>
    </row>
    <row r="1733" spans="1:8" ht="31.5" x14ac:dyDescent="0.2">
      <c r="A1733" s="140" t="s">
        <v>642</v>
      </c>
      <c r="B1733" s="2">
        <v>916</v>
      </c>
      <c r="C1733" s="15" t="s">
        <v>63</v>
      </c>
      <c r="D1733" s="2" t="s">
        <v>73</v>
      </c>
      <c r="E1733" s="15" t="s">
        <v>268</v>
      </c>
      <c r="F1733" s="15"/>
      <c r="G1733" s="71">
        <f>G1734+G1745+G1758</f>
        <v>53134</v>
      </c>
      <c r="H1733" s="82">
        <f>H1734+H1745+H1758</f>
        <v>58810</v>
      </c>
    </row>
    <row r="1734" spans="1:8" x14ac:dyDescent="0.2">
      <c r="A1734" s="140" t="s">
        <v>7</v>
      </c>
      <c r="B1734" s="2">
        <v>916</v>
      </c>
      <c r="C1734" s="15" t="s">
        <v>63</v>
      </c>
      <c r="D1734" s="15" t="s">
        <v>73</v>
      </c>
      <c r="E1734" s="24" t="s">
        <v>327</v>
      </c>
      <c r="F1734" s="32"/>
      <c r="G1734" s="71">
        <f>G1735</f>
        <v>7700</v>
      </c>
      <c r="H1734" s="82">
        <f>H1735</f>
        <v>13376</v>
      </c>
    </row>
    <row r="1735" spans="1:8" x14ac:dyDescent="0.2">
      <c r="A1735" s="140" t="s">
        <v>474</v>
      </c>
      <c r="B1735" s="2">
        <v>916</v>
      </c>
      <c r="C1735" s="63" t="s">
        <v>63</v>
      </c>
      <c r="D1735" s="63" t="s">
        <v>73</v>
      </c>
      <c r="E1735" s="24" t="s">
        <v>340</v>
      </c>
      <c r="F1735" s="32"/>
      <c r="G1735" s="71">
        <f t="shared" ref="G1735:H1735" si="462">G1736</f>
        <v>7700</v>
      </c>
      <c r="H1735" s="82">
        <f t="shared" si="462"/>
        <v>13376</v>
      </c>
    </row>
    <row r="1736" spans="1:8" x14ac:dyDescent="0.2">
      <c r="A1736" s="141" t="s">
        <v>171</v>
      </c>
      <c r="B1736" s="1">
        <v>916</v>
      </c>
      <c r="C1736" s="63" t="s">
        <v>63</v>
      </c>
      <c r="D1736" s="63" t="s">
        <v>73</v>
      </c>
      <c r="E1736" s="30" t="s">
        <v>341</v>
      </c>
      <c r="F1736" s="63"/>
      <c r="G1736" s="100">
        <f>G1737+G1741</f>
        <v>7700</v>
      </c>
      <c r="H1736" s="101">
        <f>H1737+H1741</f>
        <v>13376</v>
      </c>
    </row>
    <row r="1737" spans="1:8" x14ac:dyDescent="0.2">
      <c r="A1737" s="136" t="s">
        <v>174</v>
      </c>
      <c r="B1737" s="65">
        <v>916</v>
      </c>
      <c r="C1737" s="17" t="s">
        <v>63</v>
      </c>
      <c r="D1737" s="17" t="s">
        <v>73</v>
      </c>
      <c r="E1737" s="25" t="s">
        <v>342</v>
      </c>
      <c r="F1737" s="17"/>
      <c r="G1737" s="115">
        <f>G1738</f>
        <v>200</v>
      </c>
      <c r="H1737" s="116">
        <f>H1738</f>
        <v>200</v>
      </c>
    </row>
    <row r="1738" spans="1:8" ht="31.5" x14ac:dyDescent="0.2">
      <c r="A1738" s="142" t="s">
        <v>22</v>
      </c>
      <c r="B1738" s="65">
        <v>916</v>
      </c>
      <c r="C1738" s="64" t="s">
        <v>63</v>
      </c>
      <c r="D1738" s="64" t="s">
        <v>73</v>
      </c>
      <c r="E1738" s="20" t="s">
        <v>342</v>
      </c>
      <c r="F1738" s="7" t="s">
        <v>15</v>
      </c>
      <c r="G1738" s="93">
        <f t="shared" ref="G1738:H1739" si="463">G1739</f>
        <v>200</v>
      </c>
      <c r="H1738" s="94">
        <f t="shared" si="463"/>
        <v>200</v>
      </c>
    </row>
    <row r="1739" spans="1:8" ht="31.5" x14ac:dyDescent="0.2">
      <c r="A1739" s="142" t="s">
        <v>17</v>
      </c>
      <c r="B1739" s="65">
        <v>916</v>
      </c>
      <c r="C1739" s="64" t="s">
        <v>63</v>
      </c>
      <c r="D1739" s="64" t="s">
        <v>73</v>
      </c>
      <c r="E1739" s="20" t="s">
        <v>342</v>
      </c>
      <c r="F1739" s="7" t="s">
        <v>16</v>
      </c>
      <c r="G1739" s="93">
        <f t="shared" si="463"/>
        <v>200</v>
      </c>
      <c r="H1739" s="94">
        <f t="shared" si="463"/>
        <v>200</v>
      </c>
    </row>
    <row r="1740" spans="1:8" x14ac:dyDescent="0.2">
      <c r="A1740" s="137" t="s">
        <v>826</v>
      </c>
      <c r="B1740" s="65">
        <v>916</v>
      </c>
      <c r="C1740" s="64" t="s">
        <v>63</v>
      </c>
      <c r="D1740" s="64" t="s">
        <v>73</v>
      </c>
      <c r="E1740" s="20" t="s">
        <v>342</v>
      </c>
      <c r="F1740" s="64" t="s">
        <v>126</v>
      </c>
      <c r="G1740" s="93">
        <v>200</v>
      </c>
      <c r="H1740" s="94">
        <v>200</v>
      </c>
    </row>
    <row r="1741" spans="1:8" ht="31.5" x14ac:dyDescent="0.2">
      <c r="A1741" s="137" t="s">
        <v>422</v>
      </c>
      <c r="B1741" s="65">
        <v>916</v>
      </c>
      <c r="C1741" s="64" t="s">
        <v>63</v>
      </c>
      <c r="D1741" s="64" t="s">
        <v>73</v>
      </c>
      <c r="E1741" s="27" t="s">
        <v>423</v>
      </c>
      <c r="F1741" s="64"/>
      <c r="G1741" s="93">
        <f>+G1742</f>
        <v>7500</v>
      </c>
      <c r="H1741" s="94">
        <f>+H1742</f>
        <v>13176</v>
      </c>
    </row>
    <row r="1742" spans="1:8" x14ac:dyDescent="0.2">
      <c r="A1742" s="142" t="s">
        <v>23</v>
      </c>
      <c r="B1742" s="65">
        <v>916</v>
      </c>
      <c r="C1742" s="64" t="s">
        <v>63</v>
      </c>
      <c r="D1742" s="64" t="s">
        <v>73</v>
      </c>
      <c r="E1742" s="20" t="s">
        <v>423</v>
      </c>
      <c r="F1742" s="64" t="s">
        <v>24</v>
      </c>
      <c r="G1742" s="93">
        <f t="shared" ref="G1742:H1743" si="464">G1743</f>
        <v>7500</v>
      </c>
      <c r="H1742" s="94">
        <f t="shared" si="464"/>
        <v>13176</v>
      </c>
    </row>
    <row r="1743" spans="1:8" ht="31.5" x14ac:dyDescent="0.2">
      <c r="A1743" s="142" t="s">
        <v>156</v>
      </c>
      <c r="B1743" s="65">
        <v>916</v>
      </c>
      <c r="C1743" s="64" t="s">
        <v>63</v>
      </c>
      <c r="D1743" s="64" t="s">
        <v>73</v>
      </c>
      <c r="E1743" s="20" t="s">
        <v>423</v>
      </c>
      <c r="F1743" s="64" t="s">
        <v>160</v>
      </c>
      <c r="G1743" s="93">
        <f t="shared" si="464"/>
        <v>7500</v>
      </c>
      <c r="H1743" s="94">
        <f t="shared" si="464"/>
        <v>13176</v>
      </c>
    </row>
    <row r="1744" spans="1:8" ht="31.5" x14ac:dyDescent="0.2">
      <c r="A1744" s="138" t="s">
        <v>157</v>
      </c>
      <c r="B1744" s="65">
        <v>916</v>
      </c>
      <c r="C1744" s="64" t="s">
        <v>63</v>
      </c>
      <c r="D1744" s="64" t="s">
        <v>73</v>
      </c>
      <c r="E1744" s="20" t="s">
        <v>423</v>
      </c>
      <c r="F1744" s="64" t="s">
        <v>161</v>
      </c>
      <c r="G1744" s="93">
        <v>7500</v>
      </c>
      <c r="H1744" s="94">
        <v>13176</v>
      </c>
    </row>
    <row r="1745" spans="1:8" ht="31.5" x14ac:dyDescent="0.2">
      <c r="A1745" s="141" t="s">
        <v>94</v>
      </c>
      <c r="B1745" s="1">
        <v>916</v>
      </c>
      <c r="C1745" s="63" t="s">
        <v>63</v>
      </c>
      <c r="D1745" s="63" t="s">
        <v>73</v>
      </c>
      <c r="E1745" s="63" t="s">
        <v>271</v>
      </c>
      <c r="F1745" s="63"/>
      <c r="G1745" s="100">
        <f>G1746+G1752</f>
        <v>370</v>
      </c>
      <c r="H1745" s="101">
        <f>H1746+H1752</f>
        <v>370</v>
      </c>
    </row>
    <row r="1746" spans="1:8" ht="63" x14ac:dyDescent="0.2">
      <c r="A1746" s="140" t="s">
        <v>270</v>
      </c>
      <c r="B1746" s="2">
        <v>916</v>
      </c>
      <c r="C1746" s="15" t="s">
        <v>63</v>
      </c>
      <c r="D1746" s="15" t="s">
        <v>73</v>
      </c>
      <c r="E1746" s="24" t="s">
        <v>272</v>
      </c>
      <c r="F1746" s="32"/>
      <c r="G1746" s="100">
        <f t="shared" ref="G1746:H1747" si="465">G1747</f>
        <v>200</v>
      </c>
      <c r="H1746" s="101">
        <f t="shared" si="465"/>
        <v>200</v>
      </c>
    </row>
    <row r="1747" spans="1:8" x14ac:dyDescent="0.2">
      <c r="A1747" s="141" t="s">
        <v>176</v>
      </c>
      <c r="B1747" s="1">
        <v>916</v>
      </c>
      <c r="C1747" s="63" t="s">
        <v>63</v>
      </c>
      <c r="D1747" s="63" t="s">
        <v>73</v>
      </c>
      <c r="E1747" s="30" t="s">
        <v>343</v>
      </c>
      <c r="F1747" s="63"/>
      <c r="G1747" s="100">
        <f t="shared" si="465"/>
        <v>200</v>
      </c>
      <c r="H1747" s="101">
        <f t="shared" si="465"/>
        <v>200</v>
      </c>
    </row>
    <row r="1748" spans="1:8" x14ac:dyDescent="0.2">
      <c r="A1748" s="136" t="s">
        <v>177</v>
      </c>
      <c r="B1748" s="65">
        <v>916</v>
      </c>
      <c r="C1748" s="17" t="s">
        <v>63</v>
      </c>
      <c r="D1748" s="17" t="s">
        <v>73</v>
      </c>
      <c r="E1748" s="25" t="s">
        <v>344</v>
      </c>
      <c r="F1748" s="17"/>
      <c r="G1748" s="91">
        <f>G1749</f>
        <v>200</v>
      </c>
      <c r="H1748" s="92">
        <f>H1749</f>
        <v>200</v>
      </c>
    </row>
    <row r="1749" spans="1:8" ht="31.5" x14ac:dyDescent="0.2">
      <c r="A1749" s="142" t="s">
        <v>22</v>
      </c>
      <c r="B1749" s="65">
        <v>916</v>
      </c>
      <c r="C1749" s="64" t="s">
        <v>63</v>
      </c>
      <c r="D1749" s="64" t="s">
        <v>73</v>
      </c>
      <c r="E1749" s="20" t="s">
        <v>344</v>
      </c>
      <c r="F1749" s="7" t="s">
        <v>15</v>
      </c>
      <c r="G1749" s="93">
        <f t="shared" ref="G1749:H1750" si="466">G1750</f>
        <v>200</v>
      </c>
      <c r="H1749" s="94">
        <f t="shared" si="466"/>
        <v>200</v>
      </c>
    </row>
    <row r="1750" spans="1:8" ht="31.5" x14ac:dyDescent="0.2">
      <c r="A1750" s="142" t="s">
        <v>17</v>
      </c>
      <c r="B1750" s="65">
        <v>916</v>
      </c>
      <c r="C1750" s="64" t="s">
        <v>63</v>
      </c>
      <c r="D1750" s="64" t="s">
        <v>73</v>
      </c>
      <c r="E1750" s="20" t="s">
        <v>344</v>
      </c>
      <c r="F1750" s="7" t="s">
        <v>16</v>
      </c>
      <c r="G1750" s="97">
        <f t="shared" si="466"/>
        <v>200</v>
      </c>
      <c r="H1750" s="98">
        <f t="shared" si="466"/>
        <v>200</v>
      </c>
    </row>
    <row r="1751" spans="1:8" x14ac:dyDescent="0.2">
      <c r="A1751" s="137" t="s">
        <v>826</v>
      </c>
      <c r="B1751" s="65">
        <v>916</v>
      </c>
      <c r="C1751" s="64" t="s">
        <v>63</v>
      </c>
      <c r="D1751" s="64" t="s">
        <v>73</v>
      </c>
      <c r="E1751" s="20" t="s">
        <v>344</v>
      </c>
      <c r="F1751" s="64" t="s">
        <v>126</v>
      </c>
      <c r="G1751" s="97">
        <v>200</v>
      </c>
      <c r="H1751" s="98">
        <v>200</v>
      </c>
    </row>
    <row r="1752" spans="1:8" ht="63" x14ac:dyDescent="0.2">
      <c r="A1752" s="140" t="s">
        <v>270</v>
      </c>
      <c r="B1752" s="2">
        <v>916</v>
      </c>
      <c r="C1752" s="15" t="s">
        <v>63</v>
      </c>
      <c r="D1752" s="15" t="s">
        <v>73</v>
      </c>
      <c r="E1752" s="24" t="s">
        <v>346</v>
      </c>
      <c r="F1752" s="32"/>
      <c r="G1752" s="123">
        <f t="shared" ref="G1752:H1754" si="467">G1753</f>
        <v>170</v>
      </c>
      <c r="H1752" s="124">
        <f t="shared" si="467"/>
        <v>170</v>
      </c>
    </row>
    <row r="1753" spans="1:8" ht="28.5" customHeight="1" x14ac:dyDescent="0.2">
      <c r="A1753" s="141" t="s">
        <v>176</v>
      </c>
      <c r="B1753" s="1">
        <v>916</v>
      </c>
      <c r="C1753" s="63" t="s">
        <v>63</v>
      </c>
      <c r="D1753" s="63" t="s">
        <v>73</v>
      </c>
      <c r="E1753" s="30" t="s">
        <v>347</v>
      </c>
      <c r="F1753" s="63"/>
      <c r="G1753" s="125">
        <f t="shared" si="467"/>
        <v>170</v>
      </c>
      <c r="H1753" s="126">
        <f t="shared" si="467"/>
        <v>170</v>
      </c>
    </row>
    <row r="1754" spans="1:8" x14ac:dyDescent="0.2">
      <c r="A1754" s="136" t="s">
        <v>177</v>
      </c>
      <c r="B1754" s="16">
        <v>916</v>
      </c>
      <c r="C1754" s="17" t="s">
        <v>63</v>
      </c>
      <c r="D1754" s="17" t="s">
        <v>73</v>
      </c>
      <c r="E1754" s="25" t="s">
        <v>348</v>
      </c>
      <c r="F1754" s="17"/>
      <c r="G1754" s="115">
        <f t="shared" si="467"/>
        <v>170</v>
      </c>
      <c r="H1754" s="116">
        <f t="shared" si="467"/>
        <v>170</v>
      </c>
    </row>
    <row r="1755" spans="1:8" ht="31.5" x14ac:dyDescent="0.2">
      <c r="A1755" s="142" t="s">
        <v>22</v>
      </c>
      <c r="B1755" s="65">
        <v>916</v>
      </c>
      <c r="C1755" s="64" t="s">
        <v>63</v>
      </c>
      <c r="D1755" s="64" t="s">
        <v>73</v>
      </c>
      <c r="E1755" s="20" t="s">
        <v>348</v>
      </c>
      <c r="F1755" s="7" t="s">
        <v>15</v>
      </c>
      <c r="G1755" s="97">
        <f t="shared" ref="G1755:H1756" si="468">G1756</f>
        <v>170</v>
      </c>
      <c r="H1755" s="98">
        <f t="shared" si="468"/>
        <v>170</v>
      </c>
    </row>
    <row r="1756" spans="1:8" ht="31.5" x14ac:dyDescent="0.2">
      <c r="A1756" s="142" t="s">
        <v>17</v>
      </c>
      <c r="B1756" s="65">
        <v>916</v>
      </c>
      <c r="C1756" s="64" t="s">
        <v>63</v>
      </c>
      <c r="D1756" s="64" t="s">
        <v>73</v>
      </c>
      <c r="E1756" s="20" t="s">
        <v>348</v>
      </c>
      <c r="F1756" s="7" t="s">
        <v>16</v>
      </c>
      <c r="G1756" s="97">
        <f t="shared" si="468"/>
        <v>170</v>
      </c>
      <c r="H1756" s="98">
        <f t="shared" si="468"/>
        <v>170</v>
      </c>
    </row>
    <row r="1757" spans="1:8" x14ac:dyDescent="0.2">
      <c r="A1757" s="137" t="s">
        <v>826</v>
      </c>
      <c r="B1757" s="65">
        <v>916</v>
      </c>
      <c r="C1757" s="64" t="s">
        <v>63</v>
      </c>
      <c r="D1757" s="64" t="s">
        <v>73</v>
      </c>
      <c r="E1757" s="20" t="s">
        <v>348</v>
      </c>
      <c r="F1757" s="64" t="s">
        <v>126</v>
      </c>
      <c r="G1757" s="97">
        <v>170</v>
      </c>
      <c r="H1757" s="98">
        <v>170</v>
      </c>
    </row>
    <row r="1758" spans="1:8" x14ac:dyDescent="0.2">
      <c r="A1758" s="141" t="s">
        <v>179</v>
      </c>
      <c r="B1758" s="1">
        <v>916</v>
      </c>
      <c r="C1758" s="63" t="s">
        <v>63</v>
      </c>
      <c r="D1758" s="63" t="s">
        <v>73</v>
      </c>
      <c r="E1758" s="63" t="s">
        <v>265</v>
      </c>
      <c r="F1758" s="63"/>
      <c r="G1758" s="125">
        <f>G1760+G1773+G1778</f>
        <v>45064</v>
      </c>
      <c r="H1758" s="126">
        <f>H1760+H1773+H1778</f>
        <v>45064</v>
      </c>
    </row>
    <row r="1759" spans="1:8" ht="31.5" x14ac:dyDescent="0.2">
      <c r="A1759" s="140" t="s">
        <v>264</v>
      </c>
      <c r="B1759" s="1">
        <v>916</v>
      </c>
      <c r="C1759" s="15" t="s">
        <v>63</v>
      </c>
      <c r="D1759" s="15" t="s">
        <v>73</v>
      </c>
      <c r="E1759" s="24" t="s">
        <v>280</v>
      </c>
      <c r="F1759" s="64"/>
      <c r="G1759" s="123">
        <f>G1760+G1773+G1778</f>
        <v>45064</v>
      </c>
      <c r="H1759" s="124">
        <f>H1760+H1773+H1778</f>
        <v>45064</v>
      </c>
    </row>
    <row r="1760" spans="1:8" x14ac:dyDescent="0.2">
      <c r="A1760" s="136" t="s">
        <v>600</v>
      </c>
      <c r="B1760" s="16">
        <v>916</v>
      </c>
      <c r="C1760" s="17" t="s">
        <v>63</v>
      </c>
      <c r="D1760" s="17" t="s">
        <v>73</v>
      </c>
      <c r="E1760" s="17" t="s">
        <v>357</v>
      </c>
      <c r="F1760" s="17"/>
      <c r="G1760" s="115">
        <f>G1761+G1766+G1770</f>
        <v>32264</v>
      </c>
      <c r="H1760" s="116">
        <f>H1761+H1766+H1770</f>
        <v>32264</v>
      </c>
    </row>
    <row r="1761" spans="1:8" ht="63" x14ac:dyDescent="0.2">
      <c r="A1761" s="137" t="s">
        <v>262</v>
      </c>
      <c r="B1761" s="65">
        <v>916</v>
      </c>
      <c r="C1761" s="64" t="s">
        <v>63</v>
      </c>
      <c r="D1761" s="64" t="s">
        <v>73</v>
      </c>
      <c r="E1761" s="64" t="s">
        <v>357</v>
      </c>
      <c r="F1761" s="64">
        <v>100</v>
      </c>
      <c r="G1761" s="97">
        <f>G1762</f>
        <v>29131</v>
      </c>
      <c r="H1761" s="98">
        <f>H1762</f>
        <v>29131</v>
      </c>
    </row>
    <row r="1762" spans="1:8" ht="31.5" x14ac:dyDescent="0.2">
      <c r="A1762" s="137" t="s">
        <v>8</v>
      </c>
      <c r="B1762" s="65">
        <v>916</v>
      </c>
      <c r="C1762" s="64" t="s">
        <v>63</v>
      </c>
      <c r="D1762" s="64" t="s">
        <v>73</v>
      </c>
      <c r="E1762" s="64" t="s">
        <v>357</v>
      </c>
      <c r="F1762" s="64">
        <v>120</v>
      </c>
      <c r="G1762" s="97">
        <f>SUM(G1763:G1765)</f>
        <v>29131</v>
      </c>
      <c r="H1762" s="98">
        <f>SUM(H1763:H1765)</f>
        <v>29131</v>
      </c>
    </row>
    <row r="1763" spans="1:8" x14ac:dyDescent="0.2">
      <c r="A1763" s="137" t="s">
        <v>410</v>
      </c>
      <c r="B1763" s="65">
        <v>916</v>
      </c>
      <c r="C1763" s="64" t="s">
        <v>63</v>
      </c>
      <c r="D1763" s="64" t="s">
        <v>73</v>
      </c>
      <c r="E1763" s="64" t="s">
        <v>357</v>
      </c>
      <c r="F1763" s="64" t="s">
        <v>124</v>
      </c>
      <c r="G1763" s="97">
        <v>16770</v>
      </c>
      <c r="H1763" s="98">
        <v>16770</v>
      </c>
    </row>
    <row r="1764" spans="1:8" ht="31.5" x14ac:dyDescent="0.2">
      <c r="A1764" s="137" t="s">
        <v>122</v>
      </c>
      <c r="B1764" s="65">
        <v>916</v>
      </c>
      <c r="C1764" s="64" t="s">
        <v>63</v>
      </c>
      <c r="D1764" s="64" t="s">
        <v>73</v>
      </c>
      <c r="E1764" s="64" t="s">
        <v>357</v>
      </c>
      <c r="F1764" s="64" t="s">
        <v>125</v>
      </c>
      <c r="G1764" s="97">
        <v>5604</v>
      </c>
      <c r="H1764" s="98">
        <v>5604</v>
      </c>
    </row>
    <row r="1765" spans="1:8" ht="47.25" x14ac:dyDescent="0.2">
      <c r="A1765" s="137" t="s">
        <v>202</v>
      </c>
      <c r="B1765" s="65">
        <v>916</v>
      </c>
      <c r="C1765" s="64" t="s">
        <v>63</v>
      </c>
      <c r="D1765" s="64" t="s">
        <v>73</v>
      </c>
      <c r="E1765" s="64" t="s">
        <v>357</v>
      </c>
      <c r="F1765" s="64" t="s">
        <v>205</v>
      </c>
      <c r="G1765" s="97">
        <v>6757</v>
      </c>
      <c r="H1765" s="98">
        <v>6757</v>
      </c>
    </row>
    <row r="1766" spans="1:8" ht="31.5" x14ac:dyDescent="0.2">
      <c r="A1766" s="137" t="s">
        <v>22</v>
      </c>
      <c r="B1766" s="65">
        <v>916</v>
      </c>
      <c r="C1766" s="64" t="s">
        <v>63</v>
      </c>
      <c r="D1766" s="64" t="s">
        <v>73</v>
      </c>
      <c r="E1766" s="64" t="s">
        <v>357</v>
      </c>
      <c r="F1766" s="64">
        <v>200</v>
      </c>
      <c r="G1766" s="97">
        <f>G1767</f>
        <v>3081</v>
      </c>
      <c r="H1766" s="98">
        <f>H1767</f>
        <v>3081</v>
      </c>
    </row>
    <row r="1767" spans="1:8" ht="31.5" x14ac:dyDescent="0.2">
      <c r="A1767" s="137" t="s">
        <v>17</v>
      </c>
      <c r="B1767" s="65">
        <v>916</v>
      </c>
      <c r="C1767" s="64" t="s">
        <v>63</v>
      </c>
      <c r="D1767" s="64" t="s">
        <v>73</v>
      </c>
      <c r="E1767" s="64" t="s">
        <v>357</v>
      </c>
      <c r="F1767" s="64">
        <v>240</v>
      </c>
      <c r="G1767" s="97">
        <f>G1768+G1769</f>
        <v>3081</v>
      </c>
      <c r="H1767" s="98">
        <f>H1768+H1769</f>
        <v>3081</v>
      </c>
    </row>
    <row r="1768" spans="1:8" ht="31.5" x14ac:dyDescent="0.2">
      <c r="A1768" s="137" t="s">
        <v>467</v>
      </c>
      <c r="B1768" s="65">
        <v>916</v>
      </c>
      <c r="C1768" s="64" t="s">
        <v>63</v>
      </c>
      <c r="D1768" s="64" t="s">
        <v>73</v>
      </c>
      <c r="E1768" s="64" t="s">
        <v>357</v>
      </c>
      <c r="F1768" s="64" t="s">
        <v>468</v>
      </c>
      <c r="G1768" s="97">
        <v>718</v>
      </c>
      <c r="H1768" s="98">
        <v>718</v>
      </c>
    </row>
    <row r="1769" spans="1:8" x14ac:dyDescent="0.2">
      <c r="A1769" s="137" t="s">
        <v>826</v>
      </c>
      <c r="B1769" s="65">
        <v>916</v>
      </c>
      <c r="C1769" s="64" t="s">
        <v>63</v>
      </c>
      <c r="D1769" s="64" t="s">
        <v>73</v>
      </c>
      <c r="E1769" s="64" t="s">
        <v>357</v>
      </c>
      <c r="F1769" s="64" t="s">
        <v>126</v>
      </c>
      <c r="G1769" s="97">
        <v>2363</v>
      </c>
      <c r="H1769" s="98">
        <v>2363</v>
      </c>
    </row>
    <row r="1770" spans="1:8" x14ac:dyDescent="0.2">
      <c r="A1770" s="137" t="s">
        <v>13</v>
      </c>
      <c r="B1770" s="65">
        <v>916</v>
      </c>
      <c r="C1770" s="64" t="s">
        <v>63</v>
      </c>
      <c r="D1770" s="64" t="s">
        <v>73</v>
      </c>
      <c r="E1770" s="64" t="s">
        <v>357</v>
      </c>
      <c r="F1770" s="64">
        <v>800</v>
      </c>
      <c r="G1770" s="97">
        <f t="shared" ref="G1770:H1770" si="469">G1771</f>
        <v>52</v>
      </c>
      <c r="H1770" s="98">
        <f t="shared" si="469"/>
        <v>52</v>
      </c>
    </row>
    <row r="1771" spans="1:8" x14ac:dyDescent="0.2">
      <c r="A1771" s="137" t="s">
        <v>34</v>
      </c>
      <c r="B1771" s="65">
        <v>916</v>
      </c>
      <c r="C1771" s="64" t="s">
        <v>63</v>
      </c>
      <c r="D1771" s="64" t="s">
        <v>73</v>
      </c>
      <c r="E1771" s="64" t="s">
        <v>357</v>
      </c>
      <c r="F1771" s="64">
        <v>850</v>
      </c>
      <c r="G1771" s="97">
        <f>G1772</f>
        <v>52</v>
      </c>
      <c r="H1771" s="98">
        <f>H1772</f>
        <v>52</v>
      </c>
    </row>
    <row r="1772" spans="1:8" x14ac:dyDescent="0.2">
      <c r="A1772" s="137" t="s">
        <v>123</v>
      </c>
      <c r="B1772" s="65">
        <v>916</v>
      </c>
      <c r="C1772" s="64" t="s">
        <v>63</v>
      </c>
      <c r="D1772" s="64" t="s">
        <v>73</v>
      </c>
      <c r="E1772" s="64" t="s">
        <v>357</v>
      </c>
      <c r="F1772" s="64" t="s">
        <v>127</v>
      </c>
      <c r="G1772" s="97">
        <v>52</v>
      </c>
      <c r="H1772" s="98">
        <v>52</v>
      </c>
    </row>
    <row r="1773" spans="1:8" x14ac:dyDescent="0.2">
      <c r="A1773" s="141" t="s">
        <v>180</v>
      </c>
      <c r="B1773" s="1">
        <v>916</v>
      </c>
      <c r="C1773" s="63" t="s">
        <v>63</v>
      </c>
      <c r="D1773" s="63" t="s">
        <v>73</v>
      </c>
      <c r="E1773" s="30" t="s">
        <v>266</v>
      </c>
      <c r="F1773" s="15"/>
      <c r="G1773" s="123">
        <f t="shared" ref="G1773:H1774" si="470">G1774</f>
        <v>150</v>
      </c>
      <c r="H1773" s="124">
        <f t="shared" si="470"/>
        <v>150</v>
      </c>
    </row>
    <row r="1774" spans="1:8" x14ac:dyDescent="0.2">
      <c r="A1774" s="136" t="s">
        <v>138</v>
      </c>
      <c r="B1774" s="16">
        <v>916</v>
      </c>
      <c r="C1774" s="17" t="s">
        <v>63</v>
      </c>
      <c r="D1774" s="17" t="s">
        <v>73</v>
      </c>
      <c r="E1774" s="25" t="s">
        <v>267</v>
      </c>
      <c r="F1774" s="17"/>
      <c r="G1774" s="115">
        <f t="shared" si="470"/>
        <v>150</v>
      </c>
      <c r="H1774" s="116">
        <f t="shared" si="470"/>
        <v>150</v>
      </c>
    </row>
    <row r="1775" spans="1:8" ht="31.5" x14ac:dyDescent="0.2">
      <c r="A1775" s="142" t="s">
        <v>22</v>
      </c>
      <c r="B1775" s="65">
        <v>916</v>
      </c>
      <c r="C1775" s="64" t="s">
        <v>63</v>
      </c>
      <c r="D1775" s="64" t="s">
        <v>73</v>
      </c>
      <c r="E1775" s="20" t="s">
        <v>267</v>
      </c>
      <c r="F1775" s="7" t="s">
        <v>15</v>
      </c>
      <c r="G1775" s="97">
        <f t="shared" ref="G1775:H1776" si="471">G1776</f>
        <v>150</v>
      </c>
      <c r="H1775" s="98">
        <f t="shared" si="471"/>
        <v>150</v>
      </c>
    </row>
    <row r="1776" spans="1:8" ht="31.5" x14ac:dyDescent="0.2">
      <c r="A1776" s="142" t="s">
        <v>17</v>
      </c>
      <c r="B1776" s="65">
        <v>916</v>
      </c>
      <c r="C1776" s="64" t="s">
        <v>63</v>
      </c>
      <c r="D1776" s="64" t="s">
        <v>73</v>
      </c>
      <c r="E1776" s="20" t="s">
        <v>267</v>
      </c>
      <c r="F1776" s="7" t="s">
        <v>16</v>
      </c>
      <c r="G1776" s="97">
        <f t="shared" si="471"/>
        <v>150</v>
      </c>
      <c r="H1776" s="98">
        <f t="shared" si="471"/>
        <v>150</v>
      </c>
    </row>
    <row r="1777" spans="1:8" ht="31.5" x14ac:dyDescent="0.2">
      <c r="A1777" s="137" t="s">
        <v>467</v>
      </c>
      <c r="B1777" s="65">
        <v>916</v>
      </c>
      <c r="C1777" s="64" t="s">
        <v>63</v>
      </c>
      <c r="D1777" s="64" t="s">
        <v>73</v>
      </c>
      <c r="E1777" s="20" t="s">
        <v>267</v>
      </c>
      <c r="F1777" s="64" t="s">
        <v>468</v>
      </c>
      <c r="G1777" s="97">
        <v>150</v>
      </c>
      <c r="H1777" s="98">
        <v>150</v>
      </c>
    </row>
    <row r="1778" spans="1:8" x14ac:dyDescent="0.2">
      <c r="A1778" s="141" t="s">
        <v>653</v>
      </c>
      <c r="B1778" s="1">
        <v>916</v>
      </c>
      <c r="C1778" s="63" t="s">
        <v>63</v>
      </c>
      <c r="D1778" s="63" t="s">
        <v>73</v>
      </c>
      <c r="E1778" s="63" t="s">
        <v>358</v>
      </c>
      <c r="F1778" s="63"/>
      <c r="G1778" s="125">
        <f>G1779+G1784+G1788</f>
        <v>12650</v>
      </c>
      <c r="H1778" s="126">
        <f>H1779+H1784+H1788</f>
        <v>12650</v>
      </c>
    </row>
    <row r="1779" spans="1:8" ht="63" x14ac:dyDescent="0.2">
      <c r="A1779" s="142" t="s">
        <v>29</v>
      </c>
      <c r="B1779" s="65">
        <v>916</v>
      </c>
      <c r="C1779" s="64" t="s">
        <v>63</v>
      </c>
      <c r="D1779" s="64" t="s">
        <v>73</v>
      </c>
      <c r="E1779" s="27" t="s">
        <v>358</v>
      </c>
      <c r="F1779" s="64" t="s">
        <v>30</v>
      </c>
      <c r="G1779" s="97">
        <f>G1780</f>
        <v>12037</v>
      </c>
      <c r="H1779" s="98">
        <f>H1780</f>
        <v>12037</v>
      </c>
    </row>
    <row r="1780" spans="1:8" x14ac:dyDescent="0.2">
      <c r="A1780" s="142" t="s">
        <v>32</v>
      </c>
      <c r="B1780" s="65">
        <v>916</v>
      </c>
      <c r="C1780" s="64" t="s">
        <v>63</v>
      </c>
      <c r="D1780" s="64" t="s">
        <v>73</v>
      </c>
      <c r="E1780" s="27" t="s">
        <v>358</v>
      </c>
      <c r="F1780" s="64" t="s">
        <v>31</v>
      </c>
      <c r="G1780" s="97">
        <f>SUM(G1781:G1783)</f>
        <v>12037</v>
      </c>
      <c r="H1780" s="98">
        <f>SUM(H1781:H1783)</f>
        <v>12037</v>
      </c>
    </row>
    <row r="1781" spans="1:8" x14ac:dyDescent="0.2">
      <c r="A1781" s="137" t="s">
        <v>289</v>
      </c>
      <c r="B1781" s="65">
        <v>916</v>
      </c>
      <c r="C1781" s="64" t="s">
        <v>63</v>
      </c>
      <c r="D1781" s="64" t="s">
        <v>73</v>
      </c>
      <c r="E1781" s="27" t="s">
        <v>358</v>
      </c>
      <c r="F1781" s="64" t="s">
        <v>130</v>
      </c>
      <c r="G1781" s="97">
        <v>9244</v>
      </c>
      <c r="H1781" s="98">
        <v>9244</v>
      </c>
    </row>
    <row r="1782" spans="1:8" ht="31.5" x14ac:dyDescent="0.2">
      <c r="A1782" s="137" t="s">
        <v>129</v>
      </c>
      <c r="B1782" s="65">
        <v>916</v>
      </c>
      <c r="C1782" s="64" t="s">
        <v>63</v>
      </c>
      <c r="D1782" s="64" t="s">
        <v>73</v>
      </c>
      <c r="E1782" s="27" t="s">
        <v>358</v>
      </c>
      <c r="F1782" s="64" t="s">
        <v>131</v>
      </c>
      <c r="G1782" s="97">
        <v>1</v>
      </c>
      <c r="H1782" s="98">
        <v>1</v>
      </c>
    </row>
    <row r="1783" spans="1:8" ht="47.25" x14ac:dyDescent="0.2">
      <c r="A1783" s="137" t="s">
        <v>219</v>
      </c>
      <c r="B1783" s="65">
        <v>916</v>
      </c>
      <c r="C1783" s="64" t="s">
        <v>63</v>
      </c>
      <c r="D1783" s="64" t="s">
        <v>73</v>
      </c>
      <c r="E1783" s="27" t="s">
        <v>358</v>
      </c>
      <c r="F1783" s="64" t="s">
        <v>229</v>
      </c>
      <c r="G1783" s="97">
        <v>2792</v>
      </c>
      <c r="H1783" s="98">
        <v>2792</v>
      </c>
    </row>
    <row r="1784" spans="1:8" ht="31.5" x14ac:dyDescent="0.2">
      <c r="A1784" s="137" t="s">
        <v>22</v>
      </c>
      <c r="B1784" s="65">
        <v>916</v>
      </c>
      <c r="C1784" s="64" t="s">
        <v>63</v>
      </c>
      <c r="D1784" s="64" t="s">
        <v>73</v>
      </c>
      <c r="E1784" s="27" t="s">
        <v>358</v>
      </c>
      <c r="F1784" s="64">
        <v>200</v>
      </c>
      <c r="G1784" s="97">
        <f t="shared" ref="G1784:H1784" si="472">G1785</f>
        <v>598</v>
      </c>
      <c r="H1784" s="98">
        <f t="shared" si="472"/>
        <v>598</v>
      </c>
    </row>
    <row r="1785" spans="1:8" ht="31.5" x14ac:dyDescent="0.2">
      <c r="A1785" s="137" t="s">
        <v>17</v>
      </c>
      <c r="B1785" s="65">
        <v>916</v>
      </c>
      <c r="C1785" s="64" t="s">
        <v>63</v>
      </c>
      <c r="D1785" s="64" t="s">
        <v>73</v>
      </c>
      <c r="E1785" s="27" t="s">
        <v>358</v>
      </c>
      <c r="F1785" s="64">
        <v>240</v>
      </c>
      <c r="G1785" s="97">
        <f>G1786+G1787</f>
        <v>598</v>
      </c>
      <c r="H1785" s="98">
        <f>H1786+H1787</f>
        <v>598</v>
      </c>
    </row>
    <row r="1786" spans="1:8" ht="31.5" x14ac:dyDescent="0.2">
      <c r="A1786" s="137" t="s">
        <v>467</v>
      </c>
      <c r="B1786" s="65">
        <v>916</v>
      </c>
      <c r="C1786" s="64" t="s">
        <v>63</v>
      </c>
      <c r="D1786" s="64" t="s">
        <v>73</v>
      </c>
      <c r="E1786" s="27" t="s">
        <v>358</v>
      </c>
      <c r="F1786" s="64" t="s">
        <v>468</v>
      </c>
      <c r="G1786" s="97">
        <v>118</v>
      </c>
      <c r="H1786" s="98">
        <v>118</v>
      </c>
    </row>
    <row r="1787" spans="1:8" x14ac:dyDescent="0.2">
      <c r="A1787" s="137" t="s">
        <v>826</v>
      </c>
      <c r="B1787" s="65">
        <v>916</v>
      </c>
      <c r="C1787" s="64" t="s">
        <v>63</v>
      </c>
      <c r="D1787" s="64" t="s">
        <v>73</v>
      </c>
      <c r="E1787" s="27" t="s">
        <v>358</v>
      </c>
      <c r="F1787" s="64" t="s">
        <v>126</v>
      </c>
      <c r="G1787" s="97">
        <v>480</v>
      </c>
      <c r="H1787" s="98">
        <v>480</v>
      </c>
    </row>
    <row r="1788" spans="1:8" x14ac:dyDescent="0.2">
      <c r="A1788" s="137" t="s">
        <v>13</v>
      </c>
      <c r="B1788" s="65">
        <v>916</v>
      </c>
      <c r="C1788" s="64" t="s">
        <v>63</v>
      </c>
      <c r="D1788" s="64" t="s">
        <v>73</v>
      </c>
      <c r="E1788" s="27" t="s">
        <v>358</v>
      </c>
      <c r="F1788" s="64">
        <v>800</v>
      </c>
      <c r="G1788" s="97">
        <f t="shared" ref="G1788:H1788" si="473">G1789</f>
        <v>15</v>
      </c>
      <c r="H1788" s="98">
        <f t="shared" si="473"/>
        <v>15</v>
      </c>
    </row>
    <row r="1789" spans="1:8" x14ac:dyDescent="0.2">
      <c r="A1789" s="137" t="s">
        <v>34</v>
      </c>
      <c r="B1789" s="65">
        <v>916</v>
      </c>
      <c r="C1789" s="64" t="s">
        <v>63</v>
      </c>
      <c r="D1789" s="64" t="s">
        <v>73</v>
      </c>
      <c r="E1789" s="27" t="s">
        <v>358</v>
      </c>
      <c r="F1789" s="64">
        <v>850</v>
      </c>
      <c r="G1789" s="97">
        <f>G1790+G1791</f>
        <v>15</v>
      </c>
      <c r="H1789" s="98">
        <f>H1790+H1791</f>
        <v>15</v>
      </c>
    </row>
    <row r="1790" spans="1:8" x14ac:dyDescent="0.2">
      <c r="A1790" s="137" t="s">
        <v>123</v>
      </c>
      <c r="B1790" s="65">
        <v>916</v>
      </c>
      <c r="C1790" s="64" t="s">
        <v>63</v>
      </c>
      <c r="D1790" s="64" t="s">
        <v>73</v>
      </c>
      <c r="E1790" s="27" t="s">
        <v>358</v>
      </c>
      <c r="F1790" s="7" t="s">
        <v>127</v>
      </c>
      <c r="G1790" s="97">
        <v>10</v>
      </c>
      <c r="H1790" s="98">
        <v>10</v>
      </c>
    </row>
    <row r="1791" spans="1:8" x14ac:dyDescent="0.2">
      <c r="A1791" s="142" t="s">
        <v>132</v>
      </c>
      <c r="B1791" s="65">
        <v>916</v>
      </c>
      <c r="C1791" s="64" t="s">
        <v>63</v>
      </c>
      <c r="D1791" s="64" t="s">
        <v>73</v>
      </c>
      <c r="E1791" s="27" t="s">
        <v>358</v>
      </c>
      <c r="F1791" s="7" t="s">
        <v>133</v>
      </c>
      <c r="G1791" s="97">
        <v>5</v>
      </c>
      <c r="H1791" s="98">
        <v>5</v>
      </c>
    </row>
    <row r="1792" spans="1:8" ht="31.5" x14ac:dyDescent="0.2">
      <c r="A1792" s="140" t="s">
        <v>709</v>
      </c>
      <c r="B1792" s="2">
        <v>916</v>
      </c>
      <c r="C1792" s="15" t="s">
        <v>63</v>
      </c>
      <c r="D1792" s="2" t="s">
        <v>73</v>
      </c>
      <c r="E1792" s="15" t="s">
        <v>208</v>
      </c>
      <c r="F1792" s="15"/>
      <c r="G1792" s="71">
        <f>G1793</f>
        <v>220</v>
      </c>
      <c r="H1792" s="82">
        <f>H1793</f>
        <v>352</v>
      </c>
    </row>
    <row r="1793" spans="1:8 16291:16300" x14ac:dyDescent="0.2">
      <c r="A1793" s="141" t="s">
        <v>480</v>
      </c>
      <c r="B1793" s="1">
        <v>916</v>
      </c>
      <c r="C1793" s="63" t="s">
        <v>63</v>
      </c>
      <c r="D1793" s="63" t="s">
        <v>73</v>
      </c>
      <c r="E1793" s="30" t="s">
        <v>484</v>
      </c>
      <c r="F1793" s="17"/>
      <c r="G1793" s="100">
        <f>G1794+G1799</f>
        <v>220</v>
      </c>
      <c r="H1793" s="101">
        <f>H1794+H1799</f>
        <v>352</v>
      </c>
    </row>
    <row r="1794" spans="1:8 16291:16300" ht="34.5" customHeight="1" x14ac:dyDescent="0.2">
      <c r="A1794" s="140" t="s">
        <v>481</v>
      </c>
      <c r="B1794" s="2">
        <v>916</v>
      </c>
      <c r="C1794" s="32" t="s">
        <v>63</v>
      </c>
      <c r="D1794" s="15" t="s">
        <v>73</v>
      </c>
      <c r="E1794" s="24" t="s">
        <v>485</v>
      </c>
      <c r="F1794" s="32"/>
      <c r="G1794" s="71">
        <f t="shared" ref="G1794:H1797" si="474">G1795</f>
        <v>135</v>
      </c>
      <c r="H1794" s="82">
        <f t="shared" si="474"/>
        <v>222</v>
      </c>
    </row>
    <row r="1795" spans="1:8 16291:16300" ht="63" x14ac:dyDescent="0.2">
      <c r="A1795" s="136" t="s">
        <v>482</v>
      </c>
      <c r="B1795" s="16">
        <v>916</v>
      </c>
      <c r="C1795" s="17" t="s">
        <v>63</v>
      </c>
      <c r="D1795" s="17" t="s">
        <v>73</v>
      </c>
      <c r="E1795" s="25" t="s">
        <v>486</v>
      </c>
      <c r="F1795" s="17"/>
      <c r="G1795" s="91">
        <f t="shared" si="474"/>
        <v>135</v>
      </c>
      <c r="H1795" s="92">
        <f t="shared" si="474"/>
        <v>222</v>
      </c>
    </row>
    <row r="1796" spans="1:8 16291:16300" ht="31.5" x14ac:dyDescent="0.2">
      <c r="A1796" s="142" t="s">
        <v>22</v>
      </c>
      <c r="B1796" s="65">
        <v>916</v>
      </c>
      <c r="C1796" s="7" t="s">
        <v>63</v>
      </c>
      <c r="D1796" s="7" t="s">
        <v>73</v>
      </c>
      <c r="E1796" s="27" t="s">
        <v>486</v>
      </c>
      <c r="F1796" s="64" t="s">
        <v>15</v>
      </c>
      <c r="G1796" s="93">
        <f t="shared" si="474"/>
        <v>135</v>
      </c>
      <c r="H1796" s="94">
        <f t="shared" si="474"/>
        <v>222</v>
      </c>
    </row>
    <row r="1797" spans="1:8 16291:16300" ht="31.5" x14ac:dyDescent="0.2">
      <c r="A1797" s="142" t="s">
        <v>17</v>
      </c>
      <c r="B1797" s="65">
        <v>916</v>
      </c>
      <c r="C1797" s="7" t="s">
        <v>63</v>
      </c>
      <c r="D1797" s="7" t="s">
        <v>73</v>
      </c>
      <c r="E1797" s="27" t="s">
        <v>486</v>
      </c>
      <c r="F1797" s="64" t="s">
        <v>16</v>
      </c>
      <c r="G1797" s="93">
        <f t="shared" si="474"/>
        <v>135</v>
      </c>
      <c r="H1797" s="94">
        <f t="shared" si="474"/>
        <v>222</v>
      </c>
    </row>
    <row r="1798" spans="1:8 16291:16300" x14ac:dyDescent="0.2">
      <c r="A1798" s="137" t="s">
        <v>826</v>
      </c>
      <c r="B1798" s="65">
        <v>916</v>
      </c>
      <c r="C1798" s="7" t="s">
        <v>63</v>
      </c>
      <c r="D1798" s="7" t="s">
        <v>73</v>
      </c>
      <c r="E1798" s="27" t="s">
        <v>486</v>
      </c>
      <c r="F1798" s="64" t="s">
        <v>126</v>
      </c>
      <c r="G1798" s="93">
        <v>135</v>
      </c>
      <c r="H1798" s="94">
        <v>222</v>
      </c>
    </row>
    <row r="1799" spans="1:8 16291:16300" ht="31.5" x14ac:dyDescent="0.2">
      <c r="A1799" s="140" t="s">
        <v>207</v>
      </c>
      <c r="B1799" s="2">
        <v>916</v>
      </c>
      <c r="C1799" s="32" t="s">
        <v>63</v>
      </c>
      <c r="D1799" s="15" t="s">
        <v>73</v>
      </c>
      <c r="E1799" s="24" t="s">
        <v>487</v>
      </c>
      <c r="F1799" s="32"/>
      <c r="G1799" s="71">
        <f t="shared" ref="G1799:H1802" si="475">G1800</f>
        <v>85</v>
      </c>
      <c r="H1799" s="82">
        <f t="shared" si="475"/>
        <v>130</v>
      </c>
    </row>
    <row r="1800" spans="1:8 16291:16300" x14ac:dyDescent="0.2">
      <c r="A1800" s="136" t="s">
        <v>483</v>
      </c>
      <c r="B1800" s="16">
        <v>916</v>
      </c>
      <c r="C1800" s="17" t="s">
        <v>63</v>
      </c>
      <c r="D1800" s="17" t="s">
        <v>73</v>
      </c>
      <c r="E1800" s="25" t="s">
        <v>488</v>
      </c>
      <c r="F1800" s="17"/>
      <c r="G1800" s="91">
        <f t="shared" si="475"/>
        <v>85</v>
      </c>
      <c r="H1800" s="92">
        <f t="shared" si="475"/>
        <v>130</v>
      </c>
    </row>
    <row r="1801" spans="1:8 16291:16300" ht="31.5" x14ac:dyDescent="0.2">
      <c r="A1801" s="142" t="s">
        <v>22</v>
      </c>
      <c r="B1801" s="65">
        <v>916</v>
      </c>
      <c r="C1801" s="7" t="s">
        <v>63</v>
      </c>
      <c r="D1801" s="7" t="s">
        <v>73</v>
      </c>
      <c r="E1801" s="25" t="s">
        <v>488</v>
      </c>
      <c r="F1801" s="64" t="s">
        <v>15</v>
      </c>
      <c r="G1801" s="93">
        <f t="shared" si="475"/>
        <v>85</v>
      </c>
      <c r="H1801" s="94">
        <f t="shared" si="475"/>
        <v>130</v>
      </c>
    </row>
    <row r="1802" spans="1:8 16291:16300" ht="31.5" x14ac:dyDescent="0.2">
      <c r="A1802" s="142" t="s">
        <v>17</v>
      </c>
      <c r="B1802" s="65">
        <v>916</v>
      </c>
      <c r="C1802" s="7" t="s">
        <v>63</v>
      </c>
      <c r="D1802" s="7" t="s">
        <v>73</v>
      </c>
      <c r="E1802" s="25" t="s">
        <v>488</v>
      </c>
      <c r="F1802" s="64" t="s">
        <v>16</v>
      </c>
      <c r="G1802" s="93">
        <f t="shared" si="475"/>
        <v>85</v>
      </c>
      <c r="H1802" s="94">
        <f t="shared" si="475"/>
        <v>130</v>
      </c>
    </row>
    <row r="1803" spans="1:8 16291:16300" x14ac:dyDescent="0.2">
      <c r="A1803" s="137" t="s">
        <v>826</v>
      </c>
      <c r="B1803" s="65">
        <v>916</v>
      </c>
      <c r="C1803" s="7" t="s">
        <v>63</v>
      </c>
      <c r="D1803" s="7" t="s">
        <v>73</v>
      </c>
      <c r="E1803" s="27" t="s">
        <v>488</v>
      </c>
      <c r="F1803" s="64" t="s">
        <v>126</v>
      </c>
      <c r="G1803" s="93">
        <v>85</v>
      </c>
      <c r="H1803" s="94">
        <v>130</v>
      </c>
    </row>
    <row r="1804" spans="1:8 16291:16300" x14ac:dyDescent="0.2">
      <c r="A1804" s="140" t="s">
        <v>97</v>
      </c>
      <c r="B1804" s="2">
        <v>916</v>
      </c>
      <c r="C1804" s="15">
        <v>10</v>
      </c>
      <c r="D1804" s="64" t="s">
        <v>92</v>
      </c>
      <c r="E1804" s="64" t="s">
        <v>90</v>
      </c>
      <c r="F1804" s="33"/>
      <c r="G1804" s="71">
        <f>G1805+G1823</f>
        <v>132182</v>
      </c>
      <c r="H1804" s="82">
        <f>H1805+H1823</f>
        <v>128639</v>
      </c>
      <c r="XBO1804" s="102"/>
      <c r="XBP1804" s="102"/>
      <c r="XBQ1804" s="102"/>
      <c r="XBR1804" s="102"/>
      <c r="XBS1804" s="102"/>
      <c r="XBT1804" s="60"/>
      <c r="XBU1804" s="60"/>
      <c r="XBV1804" s="60"/>
      <c r="XBW1804" s="60"/>
      <c r="XBX1804" s="60"/>
    </row>
    <row r="1805" spans="1:8 16291:16300" x14ac:dyDescent="0.2">
      <c r="A1805" s="151" t="s">
        <v>98</v>
      </c>
      <c r="B1805" s="2">
        <v>916</v>
      </c>
      <c r="C1805" s="15">
        <v>10</v>
      </c>
      <c r="D1805" s="15" t="s">
        <v>53</v>
      </c>
      <c r="E1805" s="20" t="s">
        <v>90</v>
      </c>
      <c r="F1805" s="7"/>
      <c r="G1805" s="71">
        <f>G1806</f>
        <v>13647</v>
      </c>
      <c r="H1805" s="82">
        <f>H1806</f>
        <v>7329</v>
      </c>
    </row>
    <row r="1806" spans="1:8 16291:16300" ht="31.5" x14ac:dyDescent="0.2">
      <c r="A1806" s="140" t="s">
        <v>651</v>
      </c>
      <c r="B1806" s="2">
        <v>916</v>
      </c>
      <c r="C1806" s="15" t="s">
        <v>101</v>
      </c>
      <c r="D1806" s="2" t="s">
        <v>53</v>
      </c>
      <c r="E1806" s="15" t="s">
        <v>359</v>
      </c>
      <c r="F1806" s="15"/>
      <c r="G1806" s="71">
        <f>G1807+G1813</f>
        <v>13647</v>
      </c>
      <c r="H1806" s="82">
        <f>H1807+H1813</f>
        <v>7329</v>
      </c>
    </row>
    <row r="1807" spans="1:8 16291:16300" x14ac:dyDescent="0.2">
      <c r="A1807" s="140" t="s">
        <v>586</v>
      </c>
      <c r="B1807" s="2">
        <v>916</v>
      </c>
      <c r="C1807" s="15">
        <v>10</v>
      </c>
      <c r="D1807" s="15" t="s">
        <v>53</v>
      </c>
      <c r="E1807" s="24" t="s">
        <v>439</v>
      </c>
      <c r="F1807" s="32"/>
      <c r="G1807" s="71">
        <f t="shared" ref="G1807:H1811" si="476">G1808</f>
        <v>29</v>
      </c>
      <c r="H1807" s="82">
        <f t="shared" si="476"/>
        <v>29</v>
      </c>
    </row>
    <row r="1808" spans="1:8 16291:16300" ht="31.5" x14ac:dyDescent="0.2">
      <c r="A1808" s="140" t="s">
        <v>433</v>
      </c>
      <c r="B1808" s="2">
        <v>916</v>
      </c>
      <c r="C1808" s="15">
        <v>10</v>
      </c>
      <c r="D1808" s="15" t="s">
        <v>53</v>
      </c>
      <c r="E1808" s="24" t="s">
        <v>445</v>
      </c>
      <c r="F1808" s="32"/>
      <c r="G1808" s="71">
        <f t="shared" si="476"/>
        <v>29</v>
      </c>
      <c r="H1808" s="82">
        <f t="shared" si="476"/>
        <v>29</v>
      </c>
    </row>
    <row r="1809" spans="1:8" ht="47.25" x14ac:dyDescent="0.2">
      <c r="A1809" s="136" t="s">
        <v>622</v>
      </c>
      <c r="B1809" s="16">
        <v>916</v>
      </c>
      <c r="C1809" s="17">
        <v>10</v>
      </c>
      <c r="D1809" s="17" t="s">
        <v>53</v>
      </c>
      <c r="E1809" s="25" t="s">
        <v>449</v>
      </c>
      <c r="F1809" s="43"/>
      <c r="G1809" s="91">
        <f t="shared" si="476"/>
        <v>29</v>
      </c>
      <c r="H1809" s="92">
        <f t="shared" si="476"/>
        <v>29</v>
      </c>
    </row>
    <row r="1810" spans="1:8" x14ac:dyDescent="0.2">
      <c r="A1810" s="137" t="s">
        <v>23</v>
      </c>
      <c r="B1810" s="65">
        <v>916</v>
      </c>
      <c r="C1810" s="64">
        <v>10</v>
      </c>
      <c r="D1810" s="64" t="s">
        <v>53</v>
      </c>
      <c r="E1810" s="27" t="s">
        <v>449</v>
      </c>
      <c r="F1810" s="28">
        <v>300</v>
      </c>
      <c r="G1810" s="95">
        <f t="shared" si="476"/>
        <v>29</v>
      </c>
      <c r="H1810" s="96">
        <f t="shared" si="476"/>
        <v>29</v>
      </c>
    </row>
    <row r="1811" spans="1:8" x14ac:dyDescent="0.2">
      <c r="A1811" s="137" t="s">
        <v>99</v>
      </c>
      <c r="B1811" s="65">
        <v>916</v>
      </c>
      <c r="C1811" s="64">
        <v>10</v>
      </c>
      <c r="D1811" s="64" t="s">
        <v>53</v>
      </c>
      <c r="E1811" s="27" t="s">
        <v>449</v>
      </c>
      <c r="F1811" s="28">
        <v>310</v>
      </c>
      <c r="G1811" s="95">
        <f t="shared" si="476"/>
        <v>29</v>
      </c>
      <c r="H1811" s="96">
        <f t="shared" si="476"/>
        <v>29</v>
      </c>
    </row>
    <row r="1812" spans="1:8" ht="31.5" x14ac:dyDescent="0.2">
      <c r="A1812" s="137" t="s">
        <v>153</v>
      </c>
      <c r="B1812" s="65">
        <v>916</v>
      </c>
      <c r="C1812" s="64">
        <v>10</v>
      </c>
      <c r="D1812" s="64" t="s">
        <v>53</v>
      </c>
      <c r="E1812" s="27" t="s">
        <v>449</v>
      </c>
      <c r="F1812" s="28">
        <v>313</v>
      </c>
      <c r="G1812" s="95">
        <v>29</v>
      </c>
      <c r="H1812" s="96">
        <v>29</v>
      </c>
    </row>
    <row r="1813" spans="1:8" x14ac:dyDescent="0.2">
      <c r="A1813" s="140" t="s">
        <v>437</v>
      </c>
      <c r="B1813" s="2">
        <v>916</v>
      </c>
      <c r="C1813" s="15">
        <v>10</v>
      </c>
      <c r="D1813" s="15" t="s">
        <v>53</v>
      </c>
      <c r="E1813" s="24" t="s">
        <v>458</v>
      </c>
      <c r="F1813" s="48"/>
      <c r="G1813" s="111">
        <f t="shared" ref="G1813:H1821" si="477">G1814</f>
        <v>13618</v>
      </c>
      <c r="H1813" s="112">
        <f t="shared" si="477"/>
        <v>7300</v>
      </c>
    </row>
    <row r="1814" spans="1:8" ht="63" x14ac:dyDescent="0.2">
      <c r="A1814" s="140" t="s">
        <v>438</v>
      </c>
      <c r="B1814" s="2">
        <v>916</v>
      </c>
      <c r="C1814" s="15">
        <v>10</v>
      </c>
      <c r="D1814" s="15" t="s">
        <v>53</v>
      </c>
      <c r="E1814" s="24" t="s">
        <v>459</v>
      </c>
      <c r="F1814" s="32"/>
      <c r="G1814" s="71">
        <f>G1815+G1819</f>
        <v>13618</v>
      </c>
      <c r="H1814" s="82">
        <f>H1815+H1819</f>
        <v>7300</v>
      </c>
    </row>
    <row r="1815" spans="1:8" ht="78.75" x14ac:dyDescent="0.2">
      <c r="A1815" s="136" t="s">
        <v>619</v>
      </c>
      <c r="B1815" s="16">
        <v>916</v>
      </c>
      <c r="C1815" s="17">
        <v>10</v>
      </c>
      <c r="D1815" s="17" t="s">
        <v>53</v>
      </c>
      <c r="E1815" s="25" t="s">
        <v>460</v>
      </c>
      <c r="F1815" s="43"/>
      <c r="G1815" s="117">
        <f t="shared" si="477"/>
        <v>6118</v>
      </c>
      <c r="H1815" s="118">
        <f t="shared" si="477"/>
        <v>4800</v>
      </c>
    </row>
    <row r="1816" spans="1:8" ht="31.5" x14ac:dyDescent="0.2">
      <c r="A1816" s="137" t="s">
        <v>18</v>
      </c>
      <c r="B1816" s="65">
        <v>916</v>
      </c>
      <c r="C1816" s="64">
        <v>10</v>
      </c>
      <c r="D1816" s="64" t="s">
        <v>53</v>
      </c>
      <c r="E1816" s="27" t="s">
        <v>460</v>
      </c>
      <c r="F1816" s="64" t="s">
        <v>20</v>
      </c>
      <c r="G1816" s="95">
        <f t="shared" si="477"/>
        <v>6118</v>
      </c>
      <c r="H1816" s="96">
        <f t="shared" si="477"/>
        <v>4800</v>
      </c>
    </row>
    <row r="1817" spans="1:8" x14ac:dyDescent="0.2">
      <c r="A1817" s="137" t="s">
        <v>25</v>
      </c>
      <c r="B1817" s="65">
        <v>916</v>
      </c>
      <c r="C1817" s="64">
        <v>10</v>
      </c>
      <c r="D1817" s="64" t="s">
        <v>53</v>
      </c>
      <c r="E1817" s="27" t="s">
        <v>460</v>
      </c>
      <c r="F1817" s="64" t="s">
        <v>26</v>
      </c>
      <c r="G1817" s="95">
        <f t="shared" si="477"/>
        <v>6118</v>
      </c>
      <c r="H1817" s="96">
        <f t="shared" si="477"/>
        <v>4800</v>
      </c>
    </row>
    <row r="1818" spans="1:8" x14ac:dyDescent="0.2">
      <c r="A1818" s="137" t="s">
        <v>136</v>
      </c>
      <c r="B1818" s="65">
        <v>916</v>
      </c>
      <c r="C1818" s="64">
        <v>10</v>
      </c>
      <c r="D1818" s="64" t="s">
        <v>53</v>
      </c>
      <c r="E1818" s="27" t="s">
        <v>460</v>
      </c>
      <c r="F1818" s="64" t="s">
        <v>143</v>
      </c>
      <c r="G1818" s="95">
        <v>6118</v>
      </c>
      <c r="H1818" s="96">
        <v>4800</v>
      </c>
    </row>
    <row r="1819" spans="1:8" ht="94.5" x14ac:dyDescent="0.2">
      <c r="A1819" s="136" t="s">
        <v>933</v>
      </c>
      <c r="B1819" s="65">
        <v>916</v>
      </c>
      <c r="C1819" s="64">
        <v>10</v>
      </c>
      <c r="D1819" s="64" t="s">
        <v>53</v>
      </c>
      <c r="E1819" s="27" t="str">
        <f>E1820</f>
        <v>04 2 01 L0272</v>
      </c>
      <c r="F1819" s="64"/>
      <c r="G1819" s="95">
        <f>G1820</f>
        <v>7500</v>
      </c>
      <c r="H1819" s="96">
        <f>H1820</f>
        <v>2500</v>
      </c>
    </row>
    <row r="1820" spans="1:8" ht="31.5" x14ac:dyDescent="0.2">
      <c r="A1820" s="137" t="s">
        <v>18</v>
      </c>
      <c r="B1820" s="65">
        <v>916</v>
      </c>
      <c r="C1820" s="64">
        <v>10</v>
      </c>
      <c r="D1820" s="64" t="s">
        <v>53</v>
      </c>
      <c r="E1820" s="27" t="str">
        <f>E1821</f>
        <v>04 2 01 L0272</v>
      </c>
      <c r="F1820" s="64" t="s">
        <v>20</v>
      </c>
      <c r="G1820" s="95">
        <f t="shared" si="477"/>
        <v>7500</v>
      </c>
      <c r="H1820" s="96">
        <f t="shared" si="477"/>
        <v>2500</v>
      </c>
    </row>
    <row r="1821" spans="1:8" x14ac:dyDescent="0.2">
      <c r="A1821" s="137" t="s">
        <v>25</v>
      </c>
      <c r="B1821" s="65">
        <v>916</v>
      </c>
      <c r="C1821" s="64">
        <v>10</v>
      </c>
      <c r="D1821" s="64" t="s">
        <v>53</v>
      </c>
      <c r="E1821" s="27" t="str">
        <f>E1822</f>
        <v>04 2 01 L0272</v>
      </c>
      <c r="F1821" s="64" t="s">
        <v>26</v>
      </c>
      <c r="G1821" s="95">
        <f t="shared" si="477"/>
        <v>7500</v>
      </c>
      <c r="H1821" s="96">
        <f t="shared" si="477"/>
        <v>2500</v>
      </c>
    </row>
    <row r="1822" spans="1:8" x14ac:dyDescent="0.2">
      <c r="A1822" s="137" t="s">
        <v>136</v>
      </c>
      <c r="B1822" s="65">
        <v>916</v>
      </c>
      <c r="C1822" s="64">
        <v>10</v>
      </c>
      <c r="D1822" s="64" t="s">
        <v>53</v>
      </c>
      <c r="E1822" s="27" t="s">
        <v>932</v>
      </c>
      <c r="F1822" s="64" t="s">
        <v>143</v>
      </c>
      <c r="G1822" s="95">
        <v>7500</v>
      </c>
      <c r="H1822" s="96">
        <v>2500</v>
      </c>
    </row>
    <row r="1823" spans="1:8" x14ac:dyDescent="0.2">
      <c r="A1823" s="151" t="s">
        <v>100</v>
      </c>
      <c r="B1823" s="2">
        <v>916</v>
      </c>
      <c r="C1823" s="15">
        <v>10</v>
      </c>
      <c r="D1823" s="15" t="s">
        <v>54</v>
      </c>
      <c r="E1823" s="20" t="s">
        <v>90</v>
      </c>
      <c r="F1823" s="7"/>
      <c r="G1823" s="71">
        <f t="shared" ref="G1823:H1824" si="478">G1824</f>
        <v>118535</v>
      </c>
      <c r="H1823" s="82">
        <f t="shared" si="478"/>
        <v>121310</v>
      </c>
    </row>
    <row r="1824" spans="1:8" ht="31.5" x14ac:dyDescent="0.2">
      <c r="A1824" s="140" t="s">
        <v>642</v>
      </c>
      <c r="B1824" s="2">
        <v>916</v>
      </c>
      <c r="C1824" s="15" t="s">
        <v>101</v>
      </c>
      <c r="D1824" s="2" t="s">
        <v>54</v>
      </c>
      <c r="E1824" s="15" t="s">
        <v>268</v>
      </c>
      <c r="F1824" s="15"/>
      <c r="G1824" s="71">
        <f t="shared" si="478"/>
        <v>118535</v>
      </c>
      <c r="H1824" s="82">
        <f t="shared" si="478"/>
        <v>121310</v>
      </c>
    </row>
    <row r="1825" spans="1:8" x14ac:dyDescent="0.2">
      <c r="A1825" s="141" t="s">
        <v>6</v>
      </c>
      <c r="B1825" s="1">
        <v>916</v>
      </c>
      <c r="C1825" s="63" t="s">
        <v>101</v>
      </c>
      <c r="D1825" s="63" t="s">
        <v>54</v>
      </c>
      <c r="E1825" s="63" t="s">
        <v>269</v>
      </c>
      <c r="F1825" s="63"/>
      <c r="G1825" s="100">
        <f>G1826+G1834</f>
        <v>118535</v>
      </c>
      <c r="H1825" s="101">
        <f>H1826+H1834</f>
        <v>121310</v>
      </c>
    </row>
    <row r="1826" spans="1:8" ht="47.25" x14ac:dyDescent="0.2">
      <c r="A1826" s="140" t="s">
        <v>216</v>
      </c>
      <c r="B1826" s="2">
        <v>916</v>
      </c>
      <c r="C1826" s="15" t="s">
        <v>101</v>
      </c>
      <c r="D1826" s="15" t="s">
        <v>54</v>
      </c>
      <c r="E1826" s="24" t="s">
        <v>221</v>
      </c>
      <c r="F1826" s="32"/>
      <c r="G1826" s="71">
        <f>G1827</f>
        <v>18346</v>
      </c>
      <c r="H1826" s="82">
        <f>H1827</f>
        <v>21121</v>
      </c>
    </row>
    <row r="1827" spans="1:8" ht="31.5" x14ac:dyDescent="0.2">
      <c r="A1827" s="136" t="s">
        <v>397</v>
      </c>
      <c r="B1827" s="16">
        <v>916</v>
      </c>
      <c r="C1827" s="17" t="s">
        <v>101</v>
      </c>
      <c r="D1827" s="17" t="s">
        <v>54</v>
      </c>
      <c r="E1827" s="25" t="s">
        <v>222</v>
      </c>
      <c r="F1827" s="64"/>
      <c r="G1827" s="91">
        <f>G1828+G1831</f>
        <v>18346</v>
      </c>
      <c r="H1827" s="92">
        <f>H1828+H1831</f>
        <v>21121</v>
      </c>
    </row>
    <row r="1828" spans="1:8" ht="31.5" x14ac:dyDescent="0.2">
      <c r="A1828" s="142" t="s">
        <v>22</v>
      </c>
      <c r="B1828" s="65">
        <v>916</v>
      </c>
      <c r="C1828" s="64" t="s">
        <v>101</v>
      </c>
      <c r="D1828" s="64" t="s">
        <v>54</v>
      </c>
      <c r="E1828" s="27" t="s">
        <v>222</v>
      </c>
      <c r="F1828" s="7" t="s">
        <v>15</v>
      </c>
      <c r="G1828" s="93">
        <f t="shared" ref="G1828:H1829" si="479">G1829</f>
        <v>184</v>
      </c>
      <c r="H1828" s="94">
        <f t="shared" si="479"/>
        <v>212</v>
      </c>
    </row>
    <row r="1829" spans="1:8" ht="31.5" x14ac:dyDescent="0.2">
      <c r="A1829" s="142" t="s">
        <v>17</v>
      </c>
      <c r="B1829" s="65">
        <v>916</v>
      </c>
      <c r="C1829" s="64" t="s">
        <v>101</v>
      </c>
      <c r="D1829" s="64" t="s">
        <v>54</v>
      </c>
      <c r="E1829" s="27" t="s">
        <v>222</v>
      </c>
      <c r="F1829" s="7" t="s">
        <v>16</v>
      </c>
      <c r="G1829" s="93">
        <f t="shared" si="479"/>
        <v>184</v>
      </c>
      <c r="H1829" s="94">
        <f t="shared" si="479"/>
        <v>212</v>
      </c>
    </row>
    <row r="1830" spans="1:8" x14ac:dyDescent="0.2">
      <c r="A1830" s="137" t="s">
        <v>826</v>
      </c>
      <c r="B1830" s="65">
        <v>916</v>
      </c>
      <c r="C1830" s="64" t="s">
        <v>101</v>
      </c>
      <c r="D1830" s="64" t="s">
        <v>54</v>
      </c>
      <c r="E1830" s="27" t="s">
        <v>222</v>
      </c>
      <c r="F1830" s="64" t="s">
        <v>126</v>
      </c>
      <c r="G1830" s="93">
        <f>200-16</f>
        <v>184</v>
      </c>
      <c r="H1830" s="94">
        <f>228-16</f>
        <v>212</v>
      </c>
    </row>
    <row r="1831" spans="1:8" x14ac:dyDescent="0.2">
      <c r="A1831" s="137" t="s">
        <v>23</v>
      </c>
      <c r="B1831" s="65">
        <v>916</v>
      </c>
      <c r="C1831" s="64" t="s">
        <v>101</v>
      </c>
      <c r="D1831" s="64" t="s">
        <v>54</v>
      </c>
      <c r="E1831" s="27" t="s">
        <v>222</v>
      </c>
      <c r="F1831" s="28">
        <v>300</v>
      </c>
      <c r="G1831" s="95">
        <f t="shared" ref="G1831:H1832" si="480">G1832</f>
        <v>18162</v>
      </c>
      <c r="H1831" s="96">
        <f t="shared" si="480"/>
        <v>20909</v>
      </c>
    </row>
    <row r="1832" spans="1:8" x14ac:dyDescent="0.2">
      <c r="A1832" s="142" t="s">
        <v>99</v>
      </c>
      <c r="B1832" s="65">
        <v>916</v>
      </c>
      <c r="C1832" s="64" t="s">
        <v>101</v>
      </c>
      <c r="D1832" s="64" t="s">
        <v>54</v>
      </c>
      <c r="E1832" s="27" t="s">
        <v>222</v>
      </c>
      <c r="F1832" s="28">
        <v>310</v>
      </c>
      <c r="G1832" s="95">
        <f t="shared" si="480"/>
        <v>18162</v>
      </c>
      <c r="H1832" s="96">
        <f t="shared" si="480"/>
        <v>20909</v>
      </c>
    </row>
    <row r="1833" spans="1:8" ht="31.5" x14ac:dyDescent="0.2">
      <c r="A1833" s="142" t="s">
        <v>153</v>
      </c>
      <c r="B1833" s="65">
        <v>916</v>
      </c>
      <c r="C1833" s="64" t="s">
        <v>101</v>
      </c>
      <c r="D1833" s="64" t="s">
        <v>54</v>
      </c>
      <c r="E1833" s="27" t="s">
        <v>222</v>
      </c>
      <c r="F1833" s="28">
        <v>313</v>
      </c>
      <c r="G1833" s="95">
        <f>19800-1638</f>
        <v>18162</v>
      </c>
      <c r="H1833" s="96">
        <f>22547-1638</f>
        <v>20909</v>
      </c>
    </row>
    <row r="1834" spans="1:8" ht="63" x14ac:dyDescent="0.2">
      <c r="A1834" s="140" t="s">
        <v>217</v>
      </c>
      <c r="B1834" s="2">
        <v>916</v>
      </c>
      <c r="C1834" s="15" t="s">
        <v>101</v>
      </c>
      <c r="D1834" s="15" t="s">
        <v>54</v>
      </c>
      <c r="E1834" s="24" t="s">
        <v>223</v>
      </c>
      <c r="F1834" s="28"/>
      <c r="G1834" s="111">
        <f>G1835</f>
        <v>100189</v>
      </c>
      <c r="H1834" s="112">
        <f>H1835</f>
        <v>100189</v>
      </c>
    </row>
    <row r="1835" spans="1:8" ht="63" x14ac:dyDescent="0.2">
      <c r="A1835" s="136" t="s">
        <v>188</v>
      </c>
      <c r="B1835" s="16">
        <v>916</v>
      </c>
      <c r="C1835" s="17" t="s">
        <v>101</v>
      </c>
      <c r="D1835" s="17" t="s">
        <v>54</v>
      </c>
      <c r="E1835" s="25" t="s">
        <v>228</v>
      </c>
      <c r="F1835" s="43"/>
      <c r="G1835" s="117">
        <f>G1836+G1839</f>
        <v>100189</v>
      </c>
      <c r="H1835" s="118">
        <f>H1836+H1839</f>
        <v>100189</v>
      </c>
    </row>
    <row r="1836" spans="1:8" ht="31.5" x14ac:dyDescent="0.2">
      <c r="A1836" s="142" t="s">
        <v>22</v>
      </c>
      <c r="B1836" s="65">
        <v>916</v>
      </c>
      <c r="C1836" s="64" t="s">
        <v>101</v>
      </c>
      <c r="D1836" s="64" t="s">
        <v>54</v>
      </c>
      <c r="E1836" s="27" t="s">
        <v>228</v>
      </c>
      <c r="F1836" s="7" t="s">
        <v>15</v>
      </c>
      <c r="G1836" s="93">
        <f t="shared" ref="G1836:H1837" si="481">G1837</f>
        <v>992</v>
      </c>
      <c r="H1836" s="94">
        <f t="shared" si="481"/>
        <v>992</v>
      </c>
    </row>
    <row r="1837" spans="1:8" ht="31.5" x14ac:dyDescent="0.2">
      <c r="A1837" s="142" t="s">
        <v>17</v>
      </c>
      <c r="B1837" s="65">
        <v>916</v>
      </c>
      <c r="C1837" s="64" t="s">
        <v>101</v>
      </c>
      <c r="D1837" s="64" t="s">
        <v>54</v>
      </c>
      <c r="E1837" s="27" t="s">
        <v>228</v>
      </c>
      <c r="F1837" s="7" t="s">
        <v>16</v>
      </c>
      <c r="G1837" s="93">
        <f t="shared" si="481"/>
        <v>992</v>
      </c>
      <c r="H1837" s="94">
        <f t="shared" si="481"/>
        <v>992</v>
      </c>
    </row>
    <row r="1838" spans="1:8" x14ac:dyDescent="0.2">
      <c r="A1838" s="137" t="s">
        <v>826</v>
      </c>
      <c r="B1838" s="65">
        <v>916</v>
      </c>
      <c r="C1838" s="64" t="s">
        <v>101</v>
      </c>
      <c r="D1838" s="64" t="s">
        <v>54</v>
      </c>
      <c r="E1838" s="27" t="s">
        <v>228</v>
      </c>
      <c r="F1838" s="64" t="s">
        <v>126</v>
      </c>
      <c r="G1838" s="97">
        <f>832+160</f>
        <v>992</v>
      </c>
      <c r="H1838" s="98">
        <f>832+160</f>
        <v>992</v>
      </c>
    </row>
    <row r="1839" spans="1:8" x14ac:dyDescent="0.2">
      <c r="A1839" s="137" t="s">
        <v>23</v>
      </c>
      <c r="B1839" s="65">
        <v>916</v>
      </c>
      <c r="C1839" s="64" t="s">
        <v>101</v>
      </c>
      <c r="D1839" s="64" t="s">
        <v>54</v>
      </c>
      <c r="E1839" s="27" t="s">
        <v>228</v>
      </c>
      <c r="F1839" s="28">
        <v>300</v>
      </c>
      <c r="G1839" s="95">
        <f t="shared" ref="G1839:H1840" si="482">G1840</f>
        <v>99197</v>
      </c>
      <c r="H1839" s="96">
        <f t="shared" si="482"/>
        <v>99197</v>
      </c>
    </row>
    <row r="1840" spans="1:8" x14ac:dyDescent="0.2">
      <c r="A1840" s="142" t="s">
        <v>99</v>
      </c>
      <c r="B1840" s="65">
        <v>916</v>
      </c>
      <c r="C1840" s="64" t="s">
        <v>101</v>
      </c>
      <c r="D1840" s="64" t="s">
        <v>54</v>
      </c>
      <c r="E1840" s="27" t="s">
        <v>228</v>
      </c>
      <c r="F1840" s="28">
        <v>310</v>
      </c>
      <c r="G1840" s="95">
        <f t="shared" si="482"/>
        <v>99197</v>
      </c>
      <c r="H1840" s="96">
        <f t="shared" si="482"/>
        <v>99197</v>
      </c>
    </row>
    <row r="1841" spans="1:46" ht="31.5" x14ac:dyDescent="0.2">
      <c r="A1841" s="142" t="s">
        <v>153</v>
      </c>
      <c r="B1841" s="65">
        <v>916</v>
      </c>
      <c r="C1841" s="64" t="s">
        <v>101</v>
      </c>
      <c r="D1841" s="64" t="s">
        <v>54</v>
      </c>
      <c r="E1841" s="27" t="s">
        <v>228</v>
      </c>
      <c r="F1841" s="28">
        <v>313</v>
      </c>
      <c r="G1841" s="95">
        <f>83174+16023</f>
        <v>99197</v>
      </c>
      <c r="H1841" s="96">
        <f>83174+16023</f>
        <v>99197</v>
      </c>
    </row>
    <row r="1842" spans="1:46" s="89" customFormat="1" ht="37.5" customHeight="1" x14ac:dyDescent="0.2">
      <c r="A1842" s="134" t="s">
        <v>613</v>
      </c>
      <c r="B1842" s="3">
        <v>917</v>
      </c>
      <c r="C1842" s="3"/>
      <c r="D1842" s="3"/>
      <c r="E1842" s="4"/>
      <c r="F1842" s="4"/>
      <c r="G1842" s="70">
        <f t="shared" ref="G1842:H1842" si="483">G1843</f>
        <v>13953</v>
      </c>
      <c r="H1842" s="81">
        <f t="shared" si="483"/>
        <v>13953</v>
      </c>
      <c r="I1842" s="224"/>
      <c r="J1842" s="224"/>
      <c r="K1842" s="224"/>
      <c r="L1842" s="224"/>
      <c r="M1842" s="224"/>
      <c r="N1842" s="224"/>
      <c r="O1842" s="224"/>
      <c r="P1842" s="224"/>
      <c r="Q1842" s="224"/>
      <c r="R1842" s="224"/>
      <c r="S1842" s="224"/>
      <c r="T1842" s="224"/>
      <c r="U1842" s="224"/>
      <c r="V1842" s="224"/>
      <c r="W1842" s="224"/>
      <c r="X1842" s="224"/>
      <c r="Y1842" s="224"/>
      <c r="Z1842" s="224"/>
      <c r="AA1842" s="224"/>
      <c r="AB1842" s="224"/>
      <c r="AC1842" s="224"/>
      <c r="AD1842" s="224"/>
      <c r="AE1842" s="224"/>
      <c r="AF1842" s="224"/>
      <c r="AG1842" s="224"/>
      <c r="AH1842" s="224"/>
      <c r="AI1842" s="224"/>
      <c r="AJ1842" s="224"/>
      <c r="AK1842" s="224"/>
      <c r="AL1842" s="224"/>
      <c r="AM1842" s="224"/>
      <c r="AN1842" s="224"/>
      <c r="AO1842" s="224"/>
      <c r="AP1842" s="224"/>
      <c r="AQ1842" s="224"/>
      <c r="AR1842" s="224"/>
      <c r="AS1842" s="224"/>
      <c r="AT1842" s="224"/>
    </row>
    <row r="1843" spans="1:46" s="90" customFormat="1" x14ac:dyDescent="0.2">
      <c r="A1843" s="135" t="s">
        <v>48</v>
      </c>
      <c r="B1843" s="2">
        <v>917</v>
      </c>
      <c r="C1843" s="15" t="s">
        <v>60</v>
      </c>
      <c r="D1843" s="15"/>
      <c r="E1843" s="15"/>
      <c r="F1843" s="15"/>
      <c r="G1843" s="71">
        <f t="shared" ref="G1843:H1844" si="484">G1844</f>
        <v>13953</v>
      </c>
      <c r="H1843" s="82">
        <f t="shared" si="484"/>
        <v>13953</v>
      </c>
      <c r="I1843" s="225"/>
      <c r="J1843" s="225"/>
      <c r="K1843" s="225"/>
      <c r="L1843" s="225"/>
      <c r="M1843" s="225"/>
      <c r="N1843" s="225"/>
      <c r="O1843" s="225"/>
      <c r="P1843" s="225"/>
      <c r="Q1843" s="225"/>
      <c r="R1843" s="225"/>
      <c r="S1843" s="225"/>
      <c r="T1843" s="225"/>
      <c r="U1843" s="225"/>
      <c r="V1843" s="225"/>
      <c r="W1843" s="225"/>
      <c r="X1843" s="225"/>
      <c r="Y1843" s="225"/>
      <c r="Z1843" s="225"/>
      <c r="AA1843" s="225"/>
      <c r="AB1843" s="225"/>
      <c r="AC1843" s="225"/>
      <c r="AD1843" s="225"/>
      <c r="AE1843" s="225"/>
      <c r="AF1843" s="225"/>
      <c r="AG1843" s="225"/>
      <c r="AH1843" s="225"/>
      <c r="AI1843" s="225"/>
      <c r="AJ1843" s="225"/>
      <c r="AK1843" s="225"/>
      <c r="AL1843" s="225"/>
      <c r="AM1843" s="225"/>
      <c r="AN1843" s="225"/>
      <c r="AO1843" s="225"/>
      <c r="AP1843" s="225"/>
      <c r="AQ1843" s="225"/>
      <c r="AR1843" s="225"/>
      <c r="AS1843" s="225"/>
      <c r="AT1843" s="225"/>
    </row>
    <row r="1844" spans="1:46" s="119" customFormat="1" ht="31.5" x14ac:dyDescent="0.2">
      <c r="A1844" s="151" t="s">
        <v>56</v>
      </c>
      <c r="B1844" s="2">
        <v>917</v>
      </c>
      <c r="C1844" s="15" t="s">
        <v>60</v>
      </c>
      <c r="D1844" s="15" t="s">
        <v>57</v>
      </c>
      <c r="E1844" s="20"/>
      <c r="F1844" s="7"/>
      <c r="G1844" s="71">
        <f t="shared" si="484"/>
        <v>13953</v>
      </c>
      <c r="H1844" s="82">
        <f t="shared" si="484"/>
        <v>13953</v>
      </c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</row>
    <row r="1845" spans="1:46" ht="31.5" x14ac:dyDescent="0.2">
      <c r="A1845" s="140" t="s">
        <v>83</v>
      </c>
      <c r="B1845" s="2">
        <v>917</v>
      </c>
      <c r="C1845" s="15" t="s">
        <v>60</v>
      </c>
      <c r="D1845" s="2" t="s">
        <v>57</v>
      </c>
      <c r="E1845" s="15" t="s">
        <v>203</v>
      </c>
      <c r="F1845" s="15"/>
      <c r="G1845" s="71">
        <f>G1846+G1859</f>
        <v>13953</v>
      </c>
      <c r="H1845" s="82">
        <f>H1846+H1859</f>
        <v>13953</v>
      </c>
    </row>
    <row r="1846" spans="1:46" x14ac:dyDescent="0.2">
      <c r="A1846" s="136" t="s">
        <v>1</v>
      </c>
      <c r="B1846" s="16">
        <v>917</v>
      </c>
      <c r="C1846" s="17" t="s">
        <v>49</v>
      </c>
      <c r="D1846" s="17" t="s">
        <v>57</v>
      </c>
      <c r="E1846" s="17" t="s">
        <v>204</v>
      </c>
      <c r="F1846" s="17"/>
      <c r="G1846" s="91">
        <f>G1847+G1852+G1856</f>
        <v>12333</v>
      </c>
      <c r="H1846" s="92">
        <f>H1847+H1852+H1856</f>
        <v>12333</v>
      </c>
    </row>
    <row r="1847" spans="1:46" ht="63" x14ac:dyDescent="0.2">
      <c r="A1847" s="137" t="s">
        <v>262</v>
      </c>
      <c r="B1847" s="65">
        <v>917</v>
      </c>
      <c r="C1847" s="64" t="s">
        <v>49</v>
      </c>
      <c r="D1847" s="64" t="s">
        <v>57</v>
      </c>
      <c r="E1847" s="64" t="s">
        <v>204</v>
      </c>
      <c r="F1847" s="64">
        <v>100</v>
      </c>
      <c r="G1847" s="93">
        <f t="shared" ref="G1847:H1847" si="485">G1848</f>
        <v>10713</v>
      </c>
      <c r="H1847" s="94">
        <f t="shared" si="485"/>
        <v>10713</v>
      </c>
    </row>
    <row r="1848" spans="1:46" ht="31.5" x14ac:dyDescent="0.2">
      <c r="A1848" s="137" t="s">
        <v>8</v>
      </c>
      <c r="B1848" s="65">
        <v>917</v>
      </c>
      <c r="C1848" s="64" t="s">
        <v>49</v>
      </c>
      <c r="D1848" s="64" t="s">
        <v>57</v>
      </c>
      <c r="E1848" s="64" t="s">
        <v>204</v>
      </c>
      <c r="F1848" s="64">
        <v>120</v>
      </c>
      <c r="G1848" s="93">
        <f>G1849+G1850+G1851</f>
        <v>10713</v>
      </c>
      <c r="H1848" s="94">
        <f>H1849+H1850+H1851</f>
        <v>10713</v>
      </c>
    </row>
    <row r="1849" spans="1:46" x14ac:dyDescent="0.2">
      <c r="A1849" s="137" t="s">
        <v>410</v>
      </c>
      <c r="B1849" s="65">
        <v>917</v>
      </c>
      <c r="C1849" s="64" t="s">
        <v>49</v>
      </c>
      <c r="D1849" s="64" t="s">
        <v>57</v>
      </c>
      <c r="E1849" s="64" t="s">
        <v>204</v>
      </c>
      <c r="F1849" s="64" t="s">
        <v>124</v>
      </c>
      <c r="G1849" s="93">
        <v>5901</v>
      </c>
      <c r="H1849" s="94">
        <v>5901</v>
      </c>
    </row>
    <row r="1850" spans="1:46" ht="31.5" x14ac:dyDescent="0.2">
      <c r="A1850" s="137" t="s">
        <v>122</v>
      </c>
      <c r="B1850" s="65">
        <v>917</v>
      </c>
      <c r="C1850" s="64" t="s">
        <v>49</v>
      </c>
      <c r="D1850" s="64" t="s">
        <v>57</v>
      </c>
      <c r="E1850" s="64" t="s">
        <v>204</v>
      </c>
      <c r="F1850" s="64" t="s">
        <v>125</v>
      </c>
      <c r="G1850" s="93">
        <v>2327</v>
      </c>
      <c r="H1850" s="94">
        <v>2327</v>
      </c>
    </row>
    <row r="1851" spans="1:46" ht="47.25" x14ac:dyDescent="0.2">
      <c r="A1851" s="137" t="s">
        <v>202</v>
      </c>
      <c r="B1851" s="65">
        <v>917</v>
      </c>
      <c r="C1851" s="64" t="s">
        <v>49</v>
      </c>
      <c r="D1851" s="64" t="s">
        <v>57</v>
      </c>
      <c r="E1851" s="64" t="s">
        <v>204</v>
      </c>
      <c r="F1851" s="64" t="s">
        <v>205</v>
      </c>
      <c r="G1851" s="93">
        <v>2485</v>
      </c>
      <c r="H1851" s="94">
        <v>2485</v>
      </c>
    </row>
    <row r="1852" spans="1:46" s="60" customFormat="1" ht="31.5" x14ac:dyDescent="0.2">
      <c r="A1852" s="137" t="s">
        <v>22</v>
      </c>
      <c r="B1852" s="65">
        <v>917</v>
      </c>
      <c r="C1852" s="64" t="s">
        <v>49</v>
      </c>
      <c r="D1852" s="64" t="s">
        <v>57</v>
      </c>
      <c r="E1852" s="64" t="s">
        <v>204</v>
      </c>
      <c r="F1852" s="64">
        <v>200</v>
      </c>
      <c r="G1852" s="93">
        <f>G1853</f>
        <v>1500</v>
      </c>
      <c r="H1852" s="94">
        <f>H1853</f>
        <v>1500</v>
      </c>
      <c r="I1852" s="228"/>
      <c r="J1852" s="228"/>
      <c r="K1852" s="228"/>
      <c r="L1852" s="228"/>
      <c r="M1852" s="228"/>
      <c r="N1852" s="228"/>
      <c r="O1852" s="228"/>
      <c r="P1852" s="228"/>
      <c r="Q1852" s="228"/>
      <c r="R1852" s="228"/>
      <c r="S1852" s="228"/>
      <c r="T1852" s="228"/>
      <c r="U1852" s="228"/>
      <c r="V1852" s="228"/>
      <c r="W1852" s="228"/>
      <c r="X1852" s="228"/>
      <c r="Y1852" s="228"/>
      <c r="Z1852" s="228"/>
      <c r="AA1852" s="228"/>
      <c r="AB1852" s="228"/>
      <c r="AC1852" s="228"/>
      <c r="AD1852" s="228"/>
      <c r="AE1852" s="228"/>
      <c r="AF1852" s="228"/>
      <c r="AG1852" s="228"/>
      <c r="AH1852" s="228"/>
      <c r="AI1852" s="228"/>
      <c r="AJ1852" s="228"/>
      <c r="AK1852" s="228"/>
      <c r="AL1852" s="228"/>
      <c r="AM1852" s="228"/>
      <c r="AN1852" s="228"/>
      <c r="AO1852" s="228"/>
      <c r="AP1852" s="228"/>
      <c r="AQ1852" s="228"/>
      <c r="AR1852" s="228"/>
      <c r="AS1852" s="228"/>
      <c r="AT1852" s="228"/>
    </row>
    <row r="1853" spans="1:46" s="59" customFormat="1" ht="31.5" x14ac:dyDescent="0.2">
      <c r="A1853" s="137" t="s">
        <v>17</v>
      </c>
      <c r="B1853" s="65">
        <v>917</v>
      </c>
      <c r="C1853" s="64" t="s">
        <v>49</v>
      </c>
      <c r="D1853" s="64" t="s">
        <v>57</v>
      </c>
      <c r="E1853" s="64" t="s">
        <v>204</v>
      </c>
      <c r="F1853" s="64">
        <v>240</v>
      </c>
      <c r="G1853" s="93">
        <f>G1854+G1855</f>
        <v>1500</v>
      </c>
      <c r="H1853" s="94">
        <f>H1854+H1855</f>
        <v>1500</v>
      </c>
      <c r="I1853" s="227"/>
      <c r="J1853" s="227"/>
      <c r="K1853" s="227"/>
      <c r="L1853" s="227"/>
      <c r="M1853" s="227"/>
      <c r="N1853" s="227"/>
      <c r="O1853" s="227"/>
      <c r="P1853" s="227"/>
      <c r="Q1853" s="227"/>
      <c r="R1853" s="227"/>
      <c r="S1853" s="227"/>
      <c r="T1853" s="227"/>
      <c r="U1853" s="227"/>
      <c r="V1853" s="227"/>
      <c r="W1853" s="227"/>
      <c r="X1853" s="227"/>
      <c r="Y1853" s="227"/>
      <c r="Z1853" s="227"/>
      <c r="AA1853" s="227"/>
      <c r="AB1853" s="227"/>
      <c r="AC1853" s="227"/>
      <c r="AD1853" s="227"/>
      <c r="AE1853" s="227"/>
      <c r="AF1853" s="227"/>
      <c r="AG1853" s="227"/>
      <c r="AH1853" s="227"/>
      <c r="AI1853" s="227"/>
      <c r="AJ1853" s="227"/>
      <c r="AK1853" s="227"/>
      <c r="AL1853" s="227"/>
      <c r="AM1853" s="227"/>
      <c r="AN1853" s="227"/>
      <c r="AO1853" s="227"/>
      <c r="AP1853" s="227"/>
      <c r="AQ1853" s="227"/>
      <c r="AR1853" s="227"/>
      <c r="AS1853" s="227"/>
      <c r="AT1853" s="227"/>
    </row>
    <row r="1854" spans="1:46" s="59" customFormat="1" ht="31.5" x14ac:dyDescent="0.2">
      <c r="A1854" s="137" t="s">
        <v>467</v>
      </c>
      <c r="B1854" s="65">
        <v>917</v>
      </c>
      <c r="C1854" s="64" t="s">
        <v>49</v>
      </c>
      <c r="D1854" s="64" t="s">
        <v>57</v>
      </c>
      <c r="E1854" s="64" t="s">
        <v>204</v>
      </c>
      <c r="F1854" s="64" t="s">
        <v>468</v>
      </c>
      <c r="G1854" s="93">
        <v>686</v>
      </c>
      <c r="H1854" s="94">
        <v>686</v>
      </c>
      <c r="I1854" s="227"/>
      <c r="J1854" s="227"/>
      <c r="K1854" s="227"/>
      <c r="L1854" s="227"/>
      <c r="M1854" s="227"/>
      <c r="N1854" s="227"/>
      <c r="O1854" s="227"/>
      <c r="P1854" s="227"/>
      <c r="Q1854" s="227"/>
      <c r="R1854" s="227"/>
      <c r="S1854" s="227"/>
      <c r="T1854" s="227"/>
      <c r="U1854" s="227"/>
      <c r="V1854" s="227"/>
      <c r="W1854" s="227"/>
      <c r="X1854" s="227"/>
      <c r="Y1854" s="227"/>
      <c r="Z1854" s="227"/>
      <c r="AA1854" s="227"/>
      <c r="AB1854" s="227"/>
      <c r="AC1854" s="227"/>
      <c r="AD1854" s="227"/>
      <c r="AE1854" s="227"/>
      <c r="AF1854" s="227"/>
      <c r="AG1854" s="227"/>
      <c r="AH1854" s="227"/>
      <c r="AI1854" s="227"/>
      <c r="AJ1854" s="227"/>
      <c r="AK1854" s="227"/>
      <c r="AL1854" s="227"/>
      <c r="AM1854" s="227"/>
      <c r="AN1854" s="227"/>
      <c r="AO1854" s="227"/>
      <c r="AP1854" s="227"/>
      <c r="AQ1854" s="227"/>
      <c r="AR1854" s="227"/>
      <c r="AS1854" s="227"/>
      <c r="AT1854" s="227"/>
    </row>
    <row r="1855" spans="1:46" s="59" customFormat="1" x14ac:dyDescent="0.2">
      <c r="A1855" s="137" t="s">
        <v>826</v>
      </c>
      <c r="B1855" s="65">
        <v>917</v>
      </c>
      <c r="C1855" s="64" t="s">
        <v>49</v>
      </c>
      <c r="D1855" s="64" t="s">
        <v>57</v>
      </c>
      <c r="E1855" s="64" t="s">
        <v>204</v>
      </c>
      <c r="F1855" s="64" t="s">
        <v>126</v>
      </c>
      <c r="G1855" s="93">
        <v>814</v>
      </c>
      <c r="H1855" s="94">
        <v>814</v>
      </c>
      <c r="I1855" s="227"/>
      <c r="J1855" s="227"/>
      <c r="K1855" s="227"/>
      <c r="L1855" s="227"/>
      <c r="M1855" s="227"/>
      <c r="N1855" s="227"/>
      <c r="O1855" s="227"/>
      <c r="P1855" s="227"/>
      <c r="Q1855" s="227"/>
      <c r="R1855" s="227"/>
      <c r="S1855" s="227"/>
      <c r="T1855" s="227"/>
      <c r="U1855" s="227"/>
      <c r="V1855" s="227"/>
      <c r="W1855" s="227"/>
      <c r="X1855" s="227"/>
      <c r="Y1855" s="227"/>
      <c r="Z1855" s="227"/>
      <c r="AA1855" s="227"/>
      <c r="AB1855" s="227"/>
      <c r="AC1855" s="227"/>
      <c r="AD1855" s="227"/>
      <c r="AE1855" s="227"/>
      <c r="AF1855" s="227"/>
      <c r="AG1855" s="227"/>
      <c r="AH1855" s="227"/>
      <c r="AI1855" s="227"/>
      <c r="AJ1855" s="227"/>
      <c r="AK1855" s="227"/>
      <c r="AL1855" s="227"/>
      <c r="AM1855" s="227"/>
      <c r="AN1855" s="227"/>
      <c r="AO1855" s="227"/>
      <c r="AP1855" s="227"/>
      <c r="AQ1855" s="227"/>
      <c r="AR1855" s="227"/>
      <c r="AS1855" s="227"/>
      <c r="AT1855" s="227"/>
    </row>
    <row r="1856" spans="1:46" s="59" customFormat="1" x14ac:dyDescent="0.2">
      <c r="A1856" s="137" t="s">
        <v>13</v>
      </c>
      <c r="B1856" s="65">
        <v>917</v>
      </c>
      <c r="C1856" s="64" t="s">
        <v>60</v>
      </c>
      <c r="D1856" s="64" t="s">
        <v>57</v>
      </c>
      <c r="E1856" s="64" t="s">
        <v>204</v>
      </c>
      <c r="F1856" s="64">
        <v>800</v>
      </c>
      <c r="G1856" s="93">
        <f t="shared" ref="G1856:H1856" si="486">G1857</f>
        <v>120</v>
      </c>
      <c r="H1856" s="94">
        <f t="shared" si="486"/>
        <v>120</v>
      </c>
      <c r="I1856" s="227"/>
      <c r="J1856" s="227"/>
      <c r="K1856" s="227"/>
      <c r="L1856" s="227"/>
      <c r="M1856" s="227"/>
      <c r="N1856" s="227"/>
      <c r="O1856" s="227"/>
      <c r="P1856" s="227"/>
      <c r="Q1856" s="227"/>
      <c r="R1856" s="227"/>
      <c r="S1856" s="227"/>
      <c r="T1856" s="227"/>
      <c r="U1856" s="227"/>
      <c r="V1856" s="227"/>
      <c r="W1856" s="227"/>
      <c r="X1856" s="227"/>
      <c r="Y1856" s="227"/>
      <c r="Z1856" s="227"/>
      <c r="AA1856" s="227"/>
      <c r="AB1856" s="227"/>
      <c r="AC1856" s="227"/>
      <c r="AD1856" s="227"/>
      <c r="AE1856" s="227"/>
      <c r="AF1856" s="227"/>
      <c r="AG1856" s="227"/>
      <c r="AH1856" s="227"/>
      <c r="AI1856" s="227"/>
      <c r="AJ1856" s="227"/>
      <c r="AK1856" s="227"/>
      <c r="AL1856" s="227"/>
      <c r="AM1856" s="227"/>
      <c r="AN1856" s="227"/>
      <c r="AO1856" s="227"/>
      <c r="AP1856" s="227"/>
      <c r="AQ1856" s="227"/>
      <c r="AR1856" s="227"/>
      <c r="AS1856" s="227"/>
      <c r="AT1856" s="227"/>
    </row>
    <row r="1857" spans="1:46 16288:16293" s="59" customFormat="1" x14ac:dyDescent="0.2">
      <c r="A1857" s="137" t="s">
        <v>34</v>
      </c>
      <c r="B1857" s="65">
        <v>917</v>
      </c>
      <c r="C1857" s="64" t="s">
        <v>49</v>
      </c>
      <c r="D1857" s="64" t="s">
        <v>57</v>
      </c>
      <c r="E1857" s="64" t="s">
        <v>204</v>
      </c>
      <c r="F1857" s="64">
        <v>850</v>
      </c>
      <c r="G1857" s="93">
        <f>G1858</f>
        <v>120</v>
      </c>
      <c r="H1857" s="94">
        <f>H1858</f>
        <v>120</v>
      </c>
      <c r="I1857" s="227"/>
      <c r="J1857" s="227"/>
      <c r="K1857" s="227"/>
      <c r="L1857" s="227"/>
      <c r="M1857" s="227"/>
      <c r="N1857" s="227"/>
      <c r="O1857" s="227"/>
      <c r="P1857" s="227"/>
      <c r="Q1857" s="227"/>
      <c r="R1857" s="227"/>
      <c r="S1857" s="227"/>
      <c r="T1857" s="227"/>
      <c r="U1857" s="227"/>
      <c r="V1857" s="227"/>
      <c r="W1857" s="227"/>
      <c r="X1857" s="227"/>
      <c r="Y1857" s="227"/>
      <c r="Z1857" s="227"/>
      <c r="AA1857" s="227"/>
      <c r="AB1857" s="227"/>
      <c r="AC1857" s="227"/>
      <c r="AD1857" s="227"/>
      <c r="AE1857" s="227"/>
      <c r="AF1857" s="227"/>
      <c r="AG1857" s="227"/>
      <c r="AH1857" s="227"/>
      <c r="AI1857" s="227"/>
      <c r="AJ1857" s="227"/>
      <c r="AK1857" s="227"/>
      <c r="AL1857" s="227"/>
      <c r="AM1857" s="227"/>
      <c r="AN1857" s="227"/>
      <c r="AO1857" s="227"/>
      <c r="AP1857" s="227"/>
      <c r="AQ1857" s="227"/>
      <c r="AR1857" s="227"/>
      <c r="AS1857" s="227"/>
      <c r="AT1857" s="227"/>
    </row>
    <row r="1858" spans="1:46 16288:16293" s="59" customFormat="1" x14ac:dyDescent="0.2">
      <c r="A1858" s="137" t="s">
        <v>123</v>
      </c>
      <c r="B1858" s="65">
        <v>917</v>
      </c>
      <c r="C1858" s="64" t="s">
        <v>49</v>
      </c>
      <c r="D1858" s="64" t="s">
        <v>57</v>
      </c>
      <c r="E1858" s="64" t="s">
        <v>204</v>
      </c>
      <c r="F1858" s="64" t="s">
        <v>127</v>
      </c>
      <c r="G1858" s="93">
        <v>120</v>
      </c>
      <c r="H1858" s="94">
        <v>120</v>
      </c>
      <c r="I1858" s="227"/>
      <c r="J1858" s="227"/>
      <c r="K1858" s="227"/>
      <c r="L1858" s="227"/>
      <c r="M1858" s="227"/>
      <c r="N1858" s="227"/>
      <c r="O1858" s="227"/>
      <c r="P1858" s="227"/>
      <c r="Q1858" s="227"/>
      <c r="R1858" s="227"/>
      <c r="S1858" s="227"/>
      <c r="T1858" s="227"/>
      <c r="U1858" s="227"/>
      <c r="V1858" s="227"/>
      <c r="W1858" s="227"/>
      <c r="X1858" s="227"/>
      <c r="Y1858" s="227"/>
      <c r="Z1858" s="227"/>
      <c r="AA1858" s="227"/>
      <c r="AB1858" s="227"/>
      <c r="AC1858" s="227"/>
      <c r="AD1858" s="227"/>
      <c r="AE1858" s="227"/>
      <c r="AF1858" s="227"/>
      <c r="AG1858" s="227"/>
      <c r="AH1858" s="227"/>
      <c r="AI1858" s="227"/>
      <c r="AJ1858" s="227"/>
      <c r="AK1858" s="227"/>
      <c r="AL1858" s="227"/>
      <c r="AM1858" s="227"/>
      <c r="AN1858" s="227"/>
      <c r="AO1858" s="227"/>
      <c r="AP1858" s="227"/>
      <c r="AQ1858" s="227"/>
      <c r="AR1858" s="227"/>
      <c r="AS1858" s="227"/>
      <c r="AT1858" s="227"/>
    </row>
    <row r="1859" spans="1:46 16288:16293" s="59" customFormat="1" x14ac:dyDescent="0.2">
      <c r="A1859" s="136" t="s">
        <v>40</v>
      </c>
      <c r="B1859" s="16">
        <v>917</v>
      </c>
      <c r="C1859" s="17" t="s">
        <v>49</v>
      </c>
      <c r="D1859" s="17" t="s">
        <v>57</v>
      </c>
      <c r="E1859" s="17" t="s">
        <v>263</v>
      </c>
      <c r="F1859" s="17"/>
      <c r="G1859" s="91">
        <f t="shared" ref="G1859:H1860" si="487">G1860</f>
        <v>1620</v>
      </c>
      <c r="H1859" s="92">
        <f t="shared" si="487"/>
        <v>1620</v>
      </c>
      <c r="I1859" s="227"/>
      <c r="J1859" s="227"/>
      <c r="K1859" s="227"/>
      <c r="L1859" s="227"/>
      <c r="M1859" s="227"/>
      <c r="N1859" s="227"/>
      <c r="O1859" s="227"/>
      <c r="P1859" s="227"/>
      <c r="Q1859" s="227"/>
      <c r="R1859" s="227"/>
      <c r="S1859" s="227"/>
      <c r="T1859" s="227"/>
      <c r="U1859" s="227"/>
      <c r="V1859" s="227"/>
      <c r="W1859" s="227"/>
      <c r="X1859" s="227"/>
      <c r="Y1859" s="227"/>
      <c r="Z1859" s="227"/>
      <c r="AA1859" s="227"/>
      <c r="AB1859" s="227"/>
      <c r="AC1859" s="227"/>
      <c r="AD1859" s="227"/>
      <c r="AE1859" s="227"/>
      <c r="AF1859" s="227"/>
      <c r="AG1859" s="227"/>
      <c r="AH1859" s="227"/>
      <c r="AI1859" s="227"/>
      <c r="AJ1859" s="227"/>
      <c r="AK1859" s="227"/>
      <c r="AL1859" s="227"/>
      <c r="AM1859" s="227"/>
      <c r="AN1859" s="227"/>
      <c r="AO1859" s="227"/>
      <c r="AP1859" s="227"/>
      <c r="AQ1859" s="227"/>
      <c r="AR1859" s="227"/>
      <c r="AS1859" s="227"/>
      <c r="AT1859" s="227"/>
    </row>
    <row r="1860" spans="1:46 16288:16293" s="59" customFormat="1" ht="63" x14ac:dyDescent="0.2">
      <c r="A1860" s="137" t="s">
        <v>262</v>
      </c>
      <c r="B1860" s="65">
        <v>917</v>
      </c>
      <c r="C1860" s="64" t="s">
        <v>49</v>
      </c>
      <c r="D1860" s="64" t="s">
        <v>57</v>
      </c>
      <c r="E1860" s="64" t="s">
        <v>263</v>
      </c>
      <c r="F1860" s="64">
        <v>100</v>
      </c>
      <c r="G1860" s="93">
        <f t="shared" si="487"/>
        <v>1620</v>
      </c>
      <c r="H1860" s="94">
        <f t="shared" si="487"/>
        <v>1620</v>
      </c>
      <c r="I1860" s="227"/>
      <c r="J1860" s="227"/>
      <c r="K1860" s="227"/>
      <c r="L1860" s="227"/>
      <c r="M1860" s="227"/>
      <c r="N1860" s="227"/>
      <c r="O1860" s="227"/>
      <c r="P1860" s="227"/>
      <c r="Q1860" s="227"/>
      <c r="R1860" s="227"/>
      <c r="S1860" s="227"/>
      <c r="T1860" s="227"/>
      <c r="U1860" s="227"/>
      <c r="V1860" s="227"/>
      <c r="W1860" s="227"/>
      <c r="X1860" s="227"/>
      <c r="Y1860" s="227"/>
      <c r="Z1860" s="227"/>
      <c r="AA1860" s="227"/>
      <c r="AB1860" s="227"/>
      <c r="AC1860" s="227"/>
      <c r="AD1860" s="227"/>
      <c r="AE1860" s="227"/>
      <c r="AF1860" s="227"/>
      <c r="AG1860" s="227"/>
      <c r="AH1860" s="227"/>
      <c r="AI1860" s="227"/>
      <c r="AJ1860" s="227"/>
      <c r="AK1860" s="227"/>
      <c r="AL1860" s="227"/>
      <c r="AM1860" s="227"/>
      <c r="AN1860" s="227"/>
      <c r="AO1860" s="227"/>
      <c r="AP1860" s="227"/>
      <c r="AQ1860" s="227"/>
      <c r="AR1860" s="227"/>
      <c r="AS1860" s="227"/>
      <c r="AT1860" s="227"/>
    </row>
    <row r="1861" spans="1:46 16288:16293" s="59" customFormat="1" ht="31.5" x14ac:dyDescent="0.2">
      <c r="A1861" s="137" t="s">
        <v>8</v>
      </c>
      <c r="B1861" s="65">
        <v>917</v>
      </c>
      <c r="C1861" s="64" t="s">
        <v>49</v>
      </c>
      <c r="D1861" s="64" t="s">
        <v>57</v>
      </c>
      <c r="E1861" s="64" t="s">
        <v>263</v>
      </c>
      <c r="F1861" s="64">
        <v>120</v>
      </c>
      <c r="G1861" s="178">
        <f>G1862+G1863</f>
        <v>1620</v>
      </c>
      <c r="H1861" s="179">
        <f>H1862+H1863</f>
        <v>1620</v>
      </c>
      <c r="I1861" s="227"/>
      <c r="J1861" s="227"/>
      <c r="K1861" s="227"/>
      <c r="L1861" s="227"/>
      <c r="M1861" s="227"/>
      <c r="N1861" s="227"/>
      <c r="O1861" s="227"/>
      <c r="P1861" s="227"/>
      <c r="Q1861" s="227"/>
      <c r="R1861" s="227"/>
      <c r="S1861" s="227"/>
      <c r="T1861" s="227"/>
      <c r="U1861" s="227"/>
      <c r="V1861" s="227"/>
      <c r="W1861" s="227"/>
      <c r="X1861" s="227"/>
      <c r="Y1861" s="227"/>
      <c r="Z1861" s="227"/>
      <c r="AA1861" s="227"/>
      <c r="AB1861" s="227"/>
      <c r="AC1861" s="227"/>
      <c r="AD1861" s="227"/>
      <c r="AE1861" s="227"/>
      <c r="AF1861" s="227"/>
      <c r="AG1861" s="227"/>
      <c r="AH1861" s="227"/>
      <c r="AI1861" s="227"/>
      <c r="AJ1861" s="227"/>
      <c r="AK1861" s="227"/>
      <c r="AL1861" s="227"/>
      <c r="AM1861" s="227"/>
      <c r="AN1861" s="227"/>
      <c r="AO1861" s="227"/>
      <c r="AP1861" s="227"/>
      <c r="AQ1861" s="227"/>
      <c r="AR1861" s="227"/>
      <c r="AS1861" s="227"/>
      <c r="AT1861" s="227"/>
    </row>
    <row r="1862" spans="1:46 16288:16293" s="59" customFormat="1" x14ac:dyDescent="0.2">
      <c r="A1862" s="137" t="s">
        <v>410</v>
      </c>
      <c r="B1862" s="65">
        <v>917</v>
      </c>
      <c r="C1862" s="64" t="s">
        <v>49</v>
      </c>
      <c r="D1862" s="64" t="s">
        <v>57</v>
      </c>
      <c r="E1862" s="64" t="s">
        <v>263</v>
      </c>
      <c r="F1862" s="64" t="s">
        <v>124</v>
      </c>
      <c r="G1862" s="93">
        <v>1244</v>
      </c>
      <c r="H1862" s="94">
        <v>1244</v>
      </c>
      <c r="I1862" s="227"/>
      <c r="J1862" s="227"/>
      <c r="K1862" s="227"/>
      <c r="L1862" s="227"/>
      <c r="M1862" s="227"/>
      <c r="N1862" s="227"/>
      <c r="O1862" s="227"/>
      <c r="P1862" s="227"/>
      <c r="Q1862" s="227"/>
      <c r="R1862" s="227"/>
      <c r="S1862" s="227"/>
      <c r="T1862" s="227"/>
      <c r="U1862" s="227"/>
      <c r="V1862" s="227"/>
      <c r="W1862" s="227"/>
      <c r="X1862" s="227"/>
      <c r="Y1862" s="227"/>
      <c r="Z1862" s="227"/>
      <c r="AA1862" s="227"/>
      <c r="AB1862" s="227"/>
      <c r="AC1862" s="227"/>
      <c r="AD1862" s="227"/>
      <c r="AE1862" s="227"/>
      <c r="AF1862" s="227"/>
      <c r="AG1862" s="227"/>
      <c r="AH1862" s="227"/>
      <c r="AI1862" s="227"/>
      <c r="AJ1862" s="227"/>
      <c r="AK1862" s="227"/>
      <c r="AL1862" s="227"/>
      <c r="AM1862" s="227"/>
      <c r="AN1862" s="227"/>
      <c r="AO1862" s="227"/>
      <c r="AP1862" s="227"/>
      <c r="AQ1862" s="227"/>
      <c r="AR1862" s="227"/>
      <c r="AS1862" s="227"/>
      <c r="AT1862" s="227"/>
    </row>
    <row r="1863" spans="1:46 16288:16293" s="59" customFormat="1" ht="47.25" x14ac:dyDescent="0.2">
      <c r="A1863" s="137" t="s">
        <v>202</v>
      </c>
      <c r="B1863" s="65">
        <v>917</v>
      </c>
      <c r="C1863" s="64" t="s">
        <v>49</v>
      </c>
      <c r="D1863" s="64" t="s">
        <v>57</v>
      </c>
      <c r="E1863" s="64" t="s">
        <v>263</v>
      </c>
      <c r="F1863" s="64" t="s">
        <v>205</v>
      </c>
      <c r="G1863" s="93">
        <v>376</v>
      </c>
      <c r="H1863" s="94">
        <v>376</v>
      </c>
      <c r="I1863" s="227"/>
      <c r="J1863" s="227"/>
      <c r="K1863" s="227"/>
      <c r="L1863" s="227"/>
      <c r="M1863" s="227"/>
      <c r="N1863" s="227"/>
      <c r="O1863" s="227"/>
      <c r="P1863" s="227"/>
      <c r="Q1863" s="227"/>
      <c r="R1863" s="227"/>
      <c r="S1863" s="227"/>
      <c r="T1863" s="227"/>
      <c r="U1863" s="227"/>
      <c r="V1863" s="227"/>
      <c r="W1863" s="227"/>
      <c r="X1863" s="227"/>
      <c r="Y1863" s="227"/>
      <c r="Z1863" s="227"/>
      <c r="AA1863" s="227"/>
      <c r="AB1863" s="227"/>
      <c r="AC1863" s="227"/>
      <c r="AD1863" s="227"/>
      <c r="AE1863" s="227"/>
      <c r="AF1863" s="227"/>
      <c r="AG1863" s="227"/>
      <c r="AH1863" s="227"/>
      <c r="AI1863" s="227"/>
      <c r="AJ1863" s="227"/>
      <c r="AK1863" s="227"/>
      <c r="AL1863" s="227"/>
      <c r="AM1863" s="227"/>
      <c r="AN1863" s="227"/>
      <c r="AO1863" s="227"/>
      <c r="AP1863" s="227"/>
      <c r="AQ1863" s="227"/>
      <c r="AR1863" s="227"/>
      <c r="AS1863" s="227"/>
      <c r="AT1863" s="227"/>
    </row>
    <row r="1864" spans="1:46 16288:16293" s="89" customFormat="1" ht="18.75" x14ac:dyDescent="0.2">
      <c r="A1864" s="134" t="s">
        <v>659</v>
      </c>
      <c r="B1864" s="3">
        <v>920</v>
      </c>
      <c r="C1864" s="3"/>
      <c r="D1864" s="3"/>
      <c r="E1864" s="4"/>
      <c r="F1864" s="4"/>
      <c r="G1864" s="70">
        <f>G1865+G1890+G1914+G1936+G1966+G1984</f>
        <v>103115</v>
      </c>
      <c r="H1864" s="81">
        <f>H1865+H1890+H1914+H1936+H1966+H1984</f>
        <v>111839</v>
      </c>
      <c r="I1864" s="224"/>
      <c r="J1864" s="224"/>
      <c r="K1864" s="224"/>
      <c r="L1864" s="224"/>
      <c r="M1864" s="224"/>
      <c r="N1864" s="224"/>
      <c r="O1864" s="224"/>
      <c r="P1864" s="224"/>
      <c r="Q1864" s="224"/>
      <c r="R1864" s="224"/>
      <c r="S1864" s="224"/>
      <c r="T1864" s="224"/>
      <c r="U1864" s="224"/>
      <c r="V1864" s="224"/>
      <c r="W1864" s="224"/>
      <c r="X1864" s="224"/>
      <c r="Y1864" s="224"/>
      <c r="Z1864" s="224"/>
      <c r="AA1864" s="224"/>
      <c r="AB1864" s="224"/>
      <c r="AC1864" s="224"/>
      <c r="AD1864" s="224"/>
      <c r="AE1864" s="224"/>
      <c r="AF1864" s="224"/>
      <c r="AG1864" s="224"/>
      <c r="AH1864" s="224"/>
      <c r="AI1864" s="224"/>
      <c r="AJ1864" s="224"/>
      <c r="AK1864" s="224"/>
      <c r="AL1864" s="224"/>
      <c r="AM1864" s="224"/>
      <c r="AN1864" s="224"/>
      <c r="AO1864" s="224"/>
      <c r="AP1864" s="224"/>
      <c r="AQ1864" s="224"/>
      <c r="AR1864" s="224"/>
      <c r="AS1864" s="224"/>
      <c r="AT1864" s="224"/>
    </row>
    <row r="1865" spans="1:46 16288:16293" s="89" customFormat="1" ht="18.75" x14ac:dyDescent="0.2">
      <c r="A1865" s="148" t="s">
        <v>48</v>
      </c>
      <c r="B1865" s="3">
        <v>920</v>
      </c>
      <c r="C1865" s="4" t="s">
        <v>49</v>
      </c>
      <c r="D1865" s="4"/>
      <c r="E1865" s="4"/>
      <c r="F1865" s="4"/>
      <c r="G1865" s="70">
        <f t="shared" ref="G1865:H1866" si="488">G1866</f>
        <v>22137</v>
      </c>
      <c r="H1865" s="81">
        <f t="shared" si="488"/>
        <v>22121</v>
      </c>
      <c r="I1865" s="224"/>
      <c r="J1865" s="224"/>
      <c r="K1865" s="224"/>
      <c r="L1865" s="224"/>
      <c r="M1865" s="224"/>
      <c r="N1865" s="224"/>
      <c r="O1865" s="224"/>
      <c r="P1865" s="224"/>
      <c r="Q1865" s="224"/>
      <c r="R1865" s="224"/>
      <c r="S1865" s="224"/>
      <c r="T1865" s="224"/>
      <c r="U1865" s="224"/>
      <c r="V1865" s="224"/>
      <c r="W1865" s="224"/>
      <c r="X1865" s="224"/>
      <c r="Y1865" s="224"/>
      <c r="Z1865" s="224"/>
      <c r="AA1865" s="224"/>
      <c r="AB1865" s="224"/>
      <c r="AC1865" s="224"/>
      <c r="AD1865" s="224"/>
      <c r="AE1865" s="224"/>
      <c r="AF1865" s="224"/>
      <c r="AG1865" s="224"/>
      <c r="AH1865" s="224"/>
      <c r="AI1865" s="224"/>
      <c r="AJ1865" s="224"/>
      <c r="AK1865" s="224"/>
      <c r="AL1865" s="224"/>
      <c r="AM1865" s="224"/>
      <c r="AN1865" s="224"/>
      <c r="AO1865" s="224"/>
      <c r="AP1865" s="224"/>
      <c r="AQ1865" s="224"/>
      <c r="AR1865" s="224"/>
      <c r="AS1865" s="224"/>
      <c r="AT1865" s="224"/>
    </row>
    <row r="1866" spans="1:46 16288:16293" s="89" customFormat="1" ht="18.75" x14ac:dyDescent="0.2">
      <c r="A1866" s="151" t="s">
        <v>55</v>
      </c>
      <c r="B1866" s="1">
        <v>920</v>
      </c>
      <c r="C1866" s="15" t="s">
        <v>49</v>
      </c>
      <c r="D1866" s="15" t="s">
        <v>54</v>
      </c>
      <c r="E1866" s="15"/>
      <c r="F1866" s="4"/>
      <c r="G1866" s="70">
        <f t="shared" si="488"/>
        <v>22137</v>
      </c>
      <c r="H1866" s="81">
        <f t="shared" si="488"/>
        <v>22121</v>
      </c>
      <c r="I1866" s="224"/>
      <c r="J1866" s="224"/>
      <c r="K1866" s="224"/>
      <c r="L1866" s="224"/>
      <c r="M1866" s="224"/>
      <c r="N1866" s="224"/>
      <c r="O1866" s="224"/>
      <c r="P1866" s="224"/>
      <c r="Q1866" s="224"/>
      <c r="R1866" s="224"/>
      <c r="S1866" s="224"/>
      <c r="T1866" s="224"/>
      <c r="U1866" s="224"/>
      <c r="V1866" s="224"/>
      <c r="W1866" s="224"/>
      <c r="X1866" s="224"/>
      <c r="Y1866" s="224"/>
      <c r="Z1866" s="224"/>
      <c r="AA1866" s="224"/>
      <c r="AB1866" s="224"/>
      <c r="AC1866" s="224"/>
      <c r="AD1866" s="224"/>
      <c r="AE1866" s="224"/>
      <c r="AF1866" s="224"/>
      <c r="AG1866" s="224"/>
      <c r="AH1866" s="224"/>
      <c r="AI1866" s="224"/>
      <c r="AJ1866" s="224"/>
      <c r="AK1866" s="224"/>
      <c r="AL1866" s="224"/>
      <c r="AM1866" s="224"/>
      <c r="AN1866" s="224"/>
      <c r="AO1866" s="224"/>
      <c r="AP1866" s="224"/>
      <c r="AQ1866" s="224"/>
      <c r="AR1866" s="224"/>
      <c r="AS1866" s="224"/>
      <c r="AT1866" s="224"/>
    </row>
    <row r="1867" spans="1:46 16288:16293" s="59" customFormat="1" ht="31.5" x14ac:dyDescent="0.2">
      <c r="A1867" s="140" t="s">
        <v>709</v>
      </c>
      <c r="B1867" s="2">
        <v>920</v>
      </c>
      <c r="C1867" s="15" t="s">
        <v>49</v>
      </c>
      <c r="D1867" s="15" t="s">
        <v>54</v>
      </c>
      <c r="E1867" s="15" t="s">
        <v>208</v>
      </c>
      <c r="F1867" s="15"/>
      <c r="G1867" s="71">
        <f>G1868</f>
        <v>22137</v>
      </c>
      <c r="H1867" s="82">
        <f t="shared" ref="H1867" si="489">H1868</f>
        <v>22121</v>
      </c>
      <c r="I1867" s="227"/>
      <c r="J1867" s="227"/>
      <c r="K1867" s="227"/>
      <c r="L1867" s="227"/>
      <c r="M1867" s="227"/>
      <c r="N1867" s="227"/>
      <c r="O1867" s="227"/>
      <c r="P1867" s="227"/>
      <c r="Q1867" s="227"/>
      <c r="R1867" s="227"/>
      <c r="S1867" s="227"/>
      <c r="T1867" s="227"/>
      <c r="U1867" s="227"/>
      <c r="V1867" s="227"/>
      <c r="W1867" s="227"/>
      <c r="X1867" s="227"/>
      <c r="Y1867" s="227"/>
      <c r="Z1867" s="227"/>
      <c r="AA1867" s="227"/>
      <c r="AB1867" s="227"/>
      <c r="AC1867" s="227"/>
      <c r="AD1867" s="227"/>
      <c r="AE1867" s="227"/>
      <c r="AF1867" s="227"/>
      <c r="AG1867" s="227"/>
      <c r="AH1867" s="227"/>
      <c r="AI1867" s="227"/>
      <c r="AJ1867" s="227"/>
      <c r="AK1867" s="227"/>
      <c r="AL1867" s="227"/>
      <c r="AM1867" s="227"/>
      <c r="AN1867" s="227"/>
      <c r="AO1867" s="227"/>
      <c r="AP1867" s="227"/>
      <c r="AQ1867" s="227"/>
      <c r="AR1867" s="227"/>
      <c r="AS1867" s="227"/>
      <c r="AT1867" s="227"/>
      <c r="XBL1867" s="60"/>
      <c r="XBM1867" s="60"/>
      <c r="XBP1867" s="60"/>
      <c r="XBQ1867" s="60"/>
    </row>
    <row r="1868" spans="1:46 16288:16293" s="59" customFormat="1" x14ac:dyDescent="0.2">
      <c r="A1868" s="141" t="s">
        <v>480</v>
      </c>
      <c r="B1868" s="1">
        <v>920</v>
      </c>
      <c r="C1868" s="63" t="s">
        <v>60</v>
      </c>
      <c r="D1868" s="63" t="s">
        <v>54</v>
      </c>
      <c r="E1868" s="30" t="s">
        <v>484</v>
      </c>
      <c r="F1868" s="17"/>
      <c r="G1868" s="100">
        <f>G1869+G1874+G1879</f>
        <v>22137</v>
      </c>
      <c r="H1868" s="101">
        <f t="shared" ref="H1868" si="490">H1869+H1874+H1879</f>
        <v>22121</v>
      </c>
      <c r="I1868" s="227"/>
      <c r="J1868" s="227"/>
      <c r="K1868" s="227"/>
      <c r="L1868" s="227"/>
      <c r="M1868" s="227"/>
      <c r="N1868" s="227"/>
      <c r="O1868" s="227"/>
      <c r="P1868" s="227"/>
      <c r="Q1868" s="227"/>
      <c r="R1868" s="227"/>
      <c r="S1868" s="227"/>
      <c r="T1868" s="227"/>
      <c r="U1868" s="227"/>
      <c r="V1868" s="227"/>
      <c r="W1868" s="227"/>
      <c r="X1868" s="227"/>
      <c r="Y1868" s="227"/>
      <c r="Z1868" s="227"/>
      <c r="AA1868" s="227"/>
      <c r="AB1868" s="227"/>
      <c r="AC1868" s="227"/>
      <c r="AD1868" s="227"/>
      <c r="AE1868" s="227"/>
      <c r="AF1868" s="227"/>
      <c r="AG1868" s="227"/>
      <c r="AH1868" s="227"/>
      <c r="AI1868" s="227"/>
      <c r="AJ1868" s="227"/>
      <c r="AK1868" s="227"/>
      <c r="AL1868" s="227"/>
      <c r="AM1868" s="227"/>
      <c r="AN1868" s="227"/>
      <c r="AO1868" s="227"/>
      <c r="AP1868" s="227"/>
      <c r="AQ1868" s="227"/>
      <c r="AR1868" s="227"/>
      <c r="AS1868" s="227"/>
      <c r="AT1868" s="227"/>
    </row>
    <row r="1869" spans="1:46 16288:16293" s="59" customFormat="1" ht="31.5" x14ac:dyDescent="0.2">
      <c r="A1869" s="140" t="s">
        <v>481</v>
      </c>
      <c r="B1869" s="65">
        <v>920</v>
      </c>
      <c r="C1869" s="15" t="s">
        <v>60</v>
      </c>
      <c r="D1869" s="15" t="s">
        <v>54</v>
      </c>
      <c r="E1869" s="24" t="s">
        <v>485</v>
      </c>
      <c r="F1869" s="32"/>
      <c r="G1869" s="71">
        <f t="shared" ref="G1869:H1872" si="491">G1870</f>
        <v>40</v>
      </c>
      <c r="H1869" s="82">
        <f t="shared" si="491"/>
        <v>43</v>
      </c>
      <c r="I1869" s="227"/>
      <c r="J1869" s="227"/>
      <c r="K1869" s="227"/>
      <c r="L1869" s="227"/>
      <c r="M1869" s="227"/>
      <c r="N1869" s="227"/>
      <c r="O1869" s="227"/>
      <c r="P1869" s="227"/>
      <c r="Q1869" s="227"/>
      <c r="R1869" s="227"/>
      <c r="S1869" s="227"/>
      <c r="T1869" s="227"/>
      <c r="U1869" s="227"/>
      <c r="V1869" s="227"/>
      <c r="W1869" s="227"/>
      <c r="X1869" s="227"/>
      <c r="Y1869" s="227"/>
      <c r="Z1869" s="227"/>
      <c r="AA1869" s="227"/>
      <c r="AB1869" s="227"/>
      <c r="AC1869" s="227"/>
      <c r="AD1869" s="227"/>
      <c r="AE1869" s="227"/>
      <c r="AF1869" s="227"/>
      <c r="AG1869" s="227"/>
      <c r="AH1869" s="227"/>
      <c r="AI1869" s="227"/>
      <c r="AJ1869" s="227"/>
      <c r="AK1869" s="227"/>
      <c r="AL1869" s="227"/>
      <c r="AM1869" s="227"/>
      <c r="AN1869" s="227"/>
      <c r="AO1869" s="227"/>
      <c r="AP1869" s="227"/>
      <c r="AQ1869" s="227"/>
      <c r="AR1869" s="227"/>
      <c r="AS1869" s="227"/>
      <c r="AT1869" s="227"/>
    </row>
    <row r="1870" spans="1:46 16288:16293" s="59" customFormat="1" ht="63" x14ac:dyDescent="0.2">
      <c r="A1870" s="136" t="s">
        <v>482</v>
      </c>
      <c r="B1870" s="65">
        <v>920</v>
      </c>
      <c r="C1870" s="17" t="s">
        <v>60</v>
      </c>
      <c r="D1870" s="17" t="s">
        <v>54</v>
      </c>
      <c r="E1870" s="25" t="s">
        <v>486</v>
      </c>
      <c r="F1870" s="17"/>
      <c r="G1870" s="91">
        <f t="shared" si="491"/>
        <v>40</v>
      </c>
      <c r="H1870" s="92">
        <f t="shared" si="491"/>
        <v>43</v>
      </c>
      <c r="I1870" s="227"/>
      <c r="J1870" s="227"/>
      <c r="K1870" s="227"/>
      <c r="L1870" s="227"/>
      <c r="M1870" s="227"/>
      <c r="N1870" s="227"/>
      <c r="O1870" s="227"/>
      <c r="P1870" s="227"/>
      <c r="Q1870" s="227"/>
      <c r="R1870" s="227"/>
      <c r="S1870" s="227"/>
      <c r="T1870" s="227"/>
      <c r="U1870" s="227"/>
      <c r="V1870" s="227"/>
      <c r="W1870" s="227"/>
      <c r="X1870" s="227"/>
      <c r="Y1870" s="227"/>
      <c r="Z1870" s="227"/>
      <c r="AA1870" s="227"/>
      <c r="AB1870" s="227"/>
      <c r="AC1870" s="227"/>
      <c r="AD1870" s="227"/>
      <c r="AE1870" s="227"/>
      <c r="AF1870" s="227"/>
      <c r="AG1870" s="227"/>
      <c r="AH1870" s="227"/>
      <c r="AI1870" s="227"/>
      <c r="AJ1870" s="227"/>
      <c r="AK1870" s="227"/>
      <c r="AL1870" s="227"/>
      <c r="AM1870" s="227"/>
      <c r="AN1870" s="227"/>
      <c r="AO1870" s="227"/>
      <c r="AP1870" s="227"/>
      <c r="AQ1870" s="227"/>
      <c r="AR1870" s="227"/>
      <c r="AS1870" s="227"/>
      <c r="AT1870" s="227"/>
    </row>
    <row r="1871" spans="1:46 16288:16293" s="59" customFormat="1" ht="31.5" x14ac:dyDescent="0.2">
      <c r="A1871" s="137" t="s">
        <v>22</v>
      </c>
      <c r="B1871" s="65">
        <v>920</v>
      </c>
      <c r="C1871" s="64" t="s">
        <v>60</v>
      </c>
      <c r="D1871" s="64" t="s">
        <v>54</v>
      </c>
      <c r="E1871" s="27" t="s">
        <v>486</v>
      </c>
      <c r="F1871" s="64" t="s">
        <v>15</v>
      </c>
      <c r="G1871" s="93">
        <f t="shared" si="491"/>
        <v>40</v>
      </c>
      <c r="H1871" s="94">
        <f t="shared" si="491"/>
        <v>43</v>
      </c>
      <c r="I1871" s="227"/>
      <c r="J1871" s="227"/>
      <c r="K1871" s="227"/>
      <c r="L1871" s="227"/>
      <c r="M1871" s="227"/>
      <c r="N1871" s="227"/>
      <c r="O1871" s="227"/>
      <c r="P1871" s="227"/>
      <c r="Q1871" s="227"/>
      <c r="R1871" s="227"/>
      <c r="S1871" s="227"/>
      <c r="T1871" s="227"/>
      <c r="U1871" s="227"/>
      <c r="V1871" s="227"/>
      <c r="W1871" s="227"/>
      <c r="X1871" s="227"/>
      <c r="Y1871" s="227"/>
      <c r="Z1871" s="227"/>
      <c r="AA1871" s="227"/>
      <c r="AB1871" s="227"/>
      <c r="AC1871" s="227"/>
      <c r="AD1871" s="227"/>
      <c r="AE1871" s="227"/>
      <c r="AF1871" s="227"/>
      <c r="AG1871" s="227"/>
      <c r="AH1871" s="227"/>
      <c r="AI1871" s="227"/>
      <c r="AJ1871" s="227"/>
      <c r="AK1871" s="227"/>
      <c r="AL1871" s="227"/>
      <c r="AM1871" s="227"/>
      <c r="AN1871" s="227"/>
      <c r="AO1871" s="227"/>
      <c r="AP1871" s="227"/>
      <c r="AQ1871" s="227"/>
      <c r="AR1871" s="227"/>
      <c r="AS1871" s="227"/>
      <c r="AT1871" s="227"/>
    </row>
    <row r="1872" spans="1:46 16288:16293" s="59" customFormat="1" ht="31.5" x14ac:dyDescent="0.2">
      <c r="A1872" s="137" t="s">
        <v>17</v>
      </c>
      <c r="B1872" s="65">
        <v>920</v>
      </c>
      <c r="C1872" s="64" t="s">
        <v>60</v>
      </c>
      <c r="D1872" s="64" t="s">
        <v>54</v>
      </c>
      <c r="E1872" s="27" t="s">
        <v>486</v>
      </c>
      <c r="F1872" s="64" t="s">
        <v>16</v>
      </c>
      <c r="G1872" s="93">
        <f t="shared" si="491"/>
        <v>40</v>
      </c>
      <c r="H1872" s="94">
        <f t="shared" si="491"/>
        <v>43</v>
      </c>
      <c r="I1872" s="227"/>
      <c r="J1872" s="227"/>
      <c r="K1872" s="227"/>
      <c r="L1872" s="227"/>
      <c r="M1872" s="227"/>
      <c r="N1872" s="227"/>
      <c r="O1872" s="227"/>
      <c r="P1872" s="227"/>
      <c r="Q1872" s="227"/>
      <c r="R1872" s="227"/>
      <c r="S1872" s="227"/>
      <c r="T1872" s="227"/>
      <c r="U1872" s="227"/>
      <c r="V1872" s="227"/>
      <c r="W1872" s="227"/>
      <c r="X1872" s="227"/>
      <c r="Y1872" s="227"/>
      <c r="Z1872" s="227"/>
      <c r="AA1872" s="227"/>
      <c r="AB1872" s="227"/>
      <c r="AC1872" s="227"/>
      <c r="AD1872" s="227"/>
      <c r="AE1872" s="227"/>
      <c r="AF1872" s="227"/>
      <c r="AG1872" s="227"/>
      <c r="AH1872" s="227"/>
      <c r="AI1872" s="227"/>
      <c r="AJ1872" s="227"/>
      <c r="AK1872" s="227"/>
      <c r="AL1872" s="227"/>
      <c r="AM1872" s="227"/>
      <c r="AN1872" s="227"/>
      <c r="AO1872" s="227"/>
      <c r="AP1872" s="227"/>
      <c r="AQ1872" s="227"/>
      <c r="AR1872" s="227"/>
      <c r="AS1872" s="227"/>
      <c r="AT1872" s="227"/>
    </row>
    <row r="1873" spans="1:46" s="59" customFormat="1" x14ac:dyDescent="0.2">
      <c r="A1873" s="137" t="s">
        <v>826</v>
      </c>
      <c r="B1873" s="65">
        <v>920</v>
      </c>
      <c r="C1873" s="64" t="s">
        <v>60</v>
      </c>
      <c r="D1873" s="64" t="s">
        <v>54</v>
      </c>
      <c r="E1873" s="27" t="s">
        <v>486</v>
      </c>
      <c r="F1873" s="64" t="s">
        <v>126</v>
      </c>
      <c r="G1873" s="93">
        <v>40</v>
      </c>
      <c r="H1873" s="94">
        <v>43</v>
      </c>
      <c r="I1873" s="227"/>
      <c r="J1873" s="227"/>
      <c r="K1873" s="227"/>
      <c r="L1873" s="227"/>
      <c r="M1873" s="227"/>
      <c r="N1873" s="227"/>
      <c r="O1873" s="227"/>
      <c r="P1873" s="227"/>
      <c r="Q1873" s="227"/>
      <c r="R1873" s="227"/>
      <c r="S1873" s="227"/>
      <c r="T1873" s="227"/>
      <c r="U1873" s="227"/>
      <c r="V1873" s="227"/>
      <c r="W1873" s="227"/>
      <c r="X1873" s="227"/>
      <c r="Y1873" s="227"/>
      <c r="Z1873" s="227"/>
      <c r="AA1873" s="227"/>
      <c r="AB1873" s="227"/>
      <c r="AC1873" s="227"/>
      <c r="AD1873" s="227"/>
      <c r="AE1873" s="227"/>
      <c r="AF1873" s="227"/>
      <c r="AG1873" s="227"/>
      <c r="AH1873" s="227"/>
      <c r="AI1873" s="227"/>
      <c r="AJ1873" s="227"/>
      <c r="AK1873" s="227"/>
      <c r="AL1873" s="227"/>
      <c r="AM1873" s="227"/>
      <c r="AN1873" s="227"/>
      <c r="AO1873" s="227"/>
      <c r="AP1873" s="227"/>
      <c r="AQ1873" s="227"/>
      <c r="AR1873" s="227"/>
      <c r="AS1873" s="227"/>
      <c r="AT1873" s="227"/>
    </row>
    <row r="1874" spans="1:46" s="59" customFormat="1" ht="31.5" x14ac:dyDescent="0.2">
      <c r="A1874" s="140" t="s">
        <v>207</v>
      </c>
      <c r="B1874" s="2">
        <v>920</v>
      </c>
      <c r="C1874" s="15" t="s">
        <v>60</v>
      </c>
      <c r="D1874" s="15" t="s">
        <v>54</v>
      </c>
      <c r="E1874" s="24" t="s">
        <v>487</v>
      </c>
      <c r="F1874" s="32"/>
      <c r="G1874" s="71">
        <f t="shared" ref="G1874:H1877" si="492">G1875</f>
        <v>76</v>
      </c>
      <c r="H1874" s="82">
        <f t="shared" si="492"/>
        <v>57</v>
      </c>
      <c r="I1874" s="227"/>
      <c r="J1874" s="227"/>
      <c r="K1874" s="227"/>
      <c r="L1874" s="227"/>
      <c r="M1874" s="227"/>
      <c r="N1874" s="227"/>
      <c r="O1874" s="227"/>
      <c r="P1874" s="227"/>
      <c r="Q1874" s="227"/>
      <c r="R1874" s="227"/>
      <c r="S1874" s="227"/>
      <c r="T1874" s="227"/>
      <c r="U1874" s="227"/>
      <c r="V1874" s="227"/>
      <c r="W1874" s="227"/>
      <c r="X1874" s="227"/>
      <c r="Y1874" s="227"/>
      <c r="Z1874" s="227"/>
      <c r="AA1874" s="227"/>
      <c r="AB1874" s="227"/>
      <c r="AC1874" s="227"/>
      <c r="AD1874" s="227"/>
      <c r="AE1874" s="227"/>
      <c r="AF1874" s="227"/>
      <c r="AG1874" s="227"/>
      <c r="AH1874" s="227"/>
      <c r="AI1874" s="227"/>
      <c r="AJ1874" s="227"/>
      <c r="AK1874" s="227"/>
      <c r="AL1874" s="227"/>
      <c r="AM1874" s="227"/>
      <c r="AN1874" s="227"/>
      <c r="AO1874" s="227"/>
      <c r="AP1874" s="227"/>
      <c r="AQ1874" s="227"/>
      <c r="AR1874" s="227"/>
      <c r="AS1874" s="227"/>
      <c r="AT1874" s="227"/>
    </row>
    <row r="1875" spans="1:46" s="59" customFormat="1" x14ac:dyDescent="0.2">
      <c r="A1875" s="136" t="s">
        <v>483</v>
      </c>
      <c r="B1875" s="65">
        <v>920</v>
      </c>
      <c r="C1875" s="64" t="s">
        <v>60</v>
      </c>
      <c r="D1875" s="64" t="s">
        <v>54</v>
      </c>
      <c r="E1875" s="25" t="s">
        <v>488</v>
      </c>
      <c r="F1875" s="17"/>
      <c r="G1875" s="91">
        <f t="shared" si="492"/>
        <v>76</v>
      </c>
      <c r="H1875" s="92">
        <f t="shared" si="492"/>
        <v>57</v>
      </c>
      <c r="I1875" s="227"/>
      <c r="J1875" s="227"/>
      <c r="K1875" s="227"/>
      <c r="L1875" s="227"/>
      <c r="M1875" s="227"/>
      <c r="N1875" s="227"/>
      <c r="O1875" s="227"/>
      <c r="P1875" s="227"/>
      <c r="Q1875" s="227"/>
      <c r="R1875" s="227"/>
      <c r="S1875" s="227"/>
      <c r="T1875" s="227"/>
      <c r="U1875" s="227"/>
      <c r="V1875" s="227"/>
      <c r="W1875" s="227"/>
      <c r="X1875" s="227"/>
      <c r="Y1875" s="227"/>
      <c r="Z1875" s="227"/>
      <c r="AA1875" s="227"/>
      <c r="AB1875" s="227"/>
      <c r="AC1875" s="227"/>
      <c r="AD1875" s="227"/>
      <c r="AE1875" s="227"/>
      <c r="AF1875" s="227"/>
      <c r="AG1875" s="227"/>
      <c r="AH1875" s="227"/>
      <c r="AI1875" s="227"/>
      <c r="AJ1875" s="227"/>
      <c r="AK1875" s="227"/>
      <c r="AL1875" s="227"/>
      <c r="AM1875" s="227"/>
      <c r="AN1875" s="227"/>
      <c r="AO1875" s="227"/>
      <c r="AP1875" s="227"/>
      <c r="AQ1875" s="227"/>
      <c r="AR1875" s="227"/>
      <c r="AS1875" s="227"/>
      <c r="AT1875" s="227"/>
    </row>
    <row r="1876" spans="1:46" s="109" customFormat="1" ht="31.5" x14ac:dyDescent="0.2">
      <c r="A1876" s="137" t="s">
        <v>22</v>
      </c>
      <c r="B1876" s="1">
        <v>920</v>
      </c>
      <c r="C1876" s="63" t="s">
        <v>60</v>
      </c>
      <c r="D1876" s="63" t="s">
        <v>54</v>
      </c>
      <c r="E1876" s="27" t="s">
        <v>488</v>
      </c>
      <c r="F1876" s="64" t="s">
        <v>15</v>
      </c>
      <c r="G1876" s="93">
        <f t="shared" si="492"/>
        <v>76</v>
      </c>
      <c r="H1876" s="94">
        <f t="shared" si="492"/>
        <v>57</v>
      </c>
      <c r="I1876" s="226"/>
      <c r="J1876" s="226"/>
      <c r="K1876" s="226"/>
      <c r="L1876" s="226"/>
      <c r="M1876" s="226"/>
      <c r="N1876" s="226"/>
      <c r="O1876" s="226"/>
      <c r="P1876" s="226"/>
      <c r="Q1876" s="226"/>
      <c r="R1876" s="226"/>
      <c r="S1876" s="226"/>
      <c r="T1876" s="226"/>
      <c r="U1876" s="226"/>
      <c r="V1876" s="226"/>
      <c r="W1876" s="226"/>
      <c r="X1876" s="226"/>
      <c r="Y1876" s="226"/>
      <c r="Z1876" s="226"/>
      <c r="AA1876" s="226"/>
      <c r="AB1876" s="226"/>
      <c r="AC1876" s="226"/>
      <c r="AD1876" s="226"/>
      <c r="AE1876" s="226"/>
      <c r="AF1876" s="226"/>
      <c r="AG1876" s="226"/>
      <c r="AH1876" s="226"/>
      <c r="AI1876" s="226"/>
      <c r="AJ1876" s="226"/>
      <c r="AK1876" s="226"/>
      <c r="AL1876" s="226"/>
      <c r="AM1876" s="226"/>
      <c r="AN1876" s="226"/>
      <c r="AO1876" s="226"/>
      <c r="AP1876" s="226"/>
      <c r="AQ1876" s="226"/>
      <c r="AR1876" s="226"/>
      <c r="AS1876" s="226"/>
      <c r="AT1876" s="226"/>
    </row>
    <row r="1877" spans="1:46" s="59" customFormat="1" ht="31.5" x14ac:dyDescent="0.2">
      <c r="A1877" s="137" t="s">
        <v>17</v>
      </c>
      <c r="B1877" s="65">
        <v>920</v>
      </c>
      <c r="C1877" s="64" t="s">
        <v>60</v>
      </c>
      <c r="D1877" s="64" t="s">
        <v>54</v>
      </c>
      <c r="E1877" s="27" t="s">
        <v>488</v>
      </c>
      <c r="F1877" s="64" t="s">
        <v>16</v>
      </c>
      <c r="G1877" s="93">
        <f t="shared" si="492"/>
        <v>76</v>
      </c>
      <c r="H1877" s="94">
        <f t="shared" si="492"/>
        <v>57</v>
      </c>
      <c r="I1877" s="227"/>
      <c r="J1877" s="227"/>
      <c r="K1877" s="227"/>
      <c r="L1877" s="227"/>
      <c r="M1877" s="227"/>
      <c r="N1877" s="227"/>
      <c r="O1877" s="227"/>
      <c r="P1877" s="227"/>
      <c r="Q1877" s="227"/>
      <c r="R1877" s="227"/>
      <c r="S1877" s="227"/>
      <c r="T1877" s="227"/>
      <c r="U1877" s="227"/>
      <c r="V1877" s="227"/>
      <c r="W1877" s="227"/>
      <c r="X1877" s="227"/>
      <c r="Y1877" s="227"/>
      <c r="Z1877" s="227"/>
      <c r="AA1877" s="227"/>
      <c r="AB1877" s="227"/>
      <c r="AC1877" s="227"/>
      <c r="AD1877" s="227"/>
      <c r="AE1877" s="227"/>
      <c r="AF1877" s="227"/>
      <c r="AG1877" s="227"/>
      <c r="AH1877" s="227"/>
      <c r="AI1877" s="227"/>
      <c r="AJ1877" s="227"/>
      <c r="AK1877" s="227"/>
      <c r="AL1877" s="227"/>
      <c r="AM1877" s="227"/>
      <c r="AN1877" s="227"/>
      <c r="AO1877" s="227"/>
      <c r="AP1877" s="227"/>
      <c r="AQ1877" s="227"/>
      <c r="AR1877" s="227"/>
      <c r="AS1877" s="227"/>
      <c r="AT1877" s="227"/>
    </row>
    <row r="1878" spans="1:46" s="59" customFormat="1" x14ac:dyDescent="0.2">
      <c r="A1878" s="137" t="s">
        <v>826</v>
      </c>
      <c r="B1878" s="65">
        <v>920</v>
      </c>
      <c r="C1878" s="64" t="s">
        <v>60</v>
      </c>
      <c r="D1878" s="64" t="s">
        <v>54</v>
      </c>
      <c r="E1878" s="27" t="s">
        <v>488</v>
      </c>
      <c r="F1878" s="64" t="s">
        <v>126</v>
      </c>
      <c r="G1878" s="93">
        <v>76</v>
      </c>
      <c r="H1878" s="94">
        <v>57</v>
      </c>
      <c r="I1878" s="227"/>
      <c r="J1878" s="227"/>
      <c r="K1878" s="227"/>
      <c r="L1878" s="227"/>
      <c r="M1878" s="227"/>
      <c r="N1878" s="227"/>
      <c r="O1878" s="227"/>
      <c r="P1878" s="227"/>
      <c r="Q1878" s="227"/>
      <c r="R1878" s="227"/>
      <c r="S1878" s="227"/>
      <c r="T1878" s="227"/>
      <c r="U1878" s="227"/>
      <c r="V1878" s="227"/>
      <c r="W1878" s="227"/>
      <c r="X1878" s="227"/>
      <c r="Y1878" s="227"/>
      <c r="Z1878" s="227"/>
      <c r="AA1878" s="227"/>
      <c r="AB1878" s="227"/>
      <c r="AC1878" s="227"/>
      <c r="AD1878" s="227"/>
      <c r="AE1878" s="227"/>
      <c r="AF1878" s="227"/>
      <c r="AG1878" s="227"/>
      <c r="AH1878" s="227"/>
      <c r="AI1878" s="227"/>
      <c r="AJ1878" s="227"/>
      <c r="AK1878" s="227"/>
      <c r="AL1878" s="227"/>
      <c r="AM1878" s="227"/>
      <c r="AN1878" s="227"/>
      <c r="AO1878" s="227"/>
      <c r="AP1878" s="227"/>
      <c r="AQ1878" s="227"/>
      <c r="AR1878" s="227"/>
      <c r="AS1878" s="227"/>
      <c r="AT1878" s="227"/>
    </row>
    <row r="1879" spans="1:46" s="102" customFormat="1" ht="31.5" x14ac:dyDescent="0.2">
      <c r="A1879" s="140" t="s">
        <v>501</v>
      </c>
      <c r="B1879" s="2">
        <v>920</v>
      </c>
      <c r="C1879" s="15" t="s">
        <v>60</v>
      </c>
      <c r="D1879" s="15" t="s">
        <v>54</v>
      </c>
      <c r="E1879" s="24" t="s">
        <v>502</v>
      </c>
      <c r="F1879" s="63"/>
      <c r="G1879" s="71">
        <f t="shared" ref="G1879:H1879" si="493">G1880</f>
        <v>22021</v>
      </c>
      <c r="H1879" s="82">
        <f t="shared" si="493"/>
        <v>22021</v>
      </c>
      <c r="I1879" s="231"/>
      <c r="J1879" s="231"/>
      <c r="K1879" s="231"/>
      <c r="L1879" s="231"/>
      <c r="M1879" s="231"/>
      <c r="N1879" s="231"/>
      <c r="O1879" s="231"/>
      <c r="P1879" s="231"/>
      <c r="Q1879" s="231"/>
      <c r="R1879" s="231"/>
      <c r="S1879" s="231"/>
      <c r="T1879" s="231"/>
      <c r="U1879" s="231"/>
      <c r="V1879" s="231"/>
      <c r="W1879" s="231"/>
      <c r="X1879" s="231"/>
      <c r="Y1879" s="231"/>
      <c r="Z1879" s="231"/>
      <c r="AA1879" s="231"/>
      <c r="AB1879" s="231"/>
      <c r="AC1879" s="231"/>
      <c r="AD1879" s="231"/>
      <c r="AE1879" s="231"/>
      <c r="AF1879" s="231"/>
      <c r="AG1879" s="231"/>
      <c r="AH1879" s="231"/>
      <c r="AI1879" s="231"/>
      <c r="AJ1879" s="231"/>
      <c r="AK1879" s="231"/>
      <c r="AL1879" s="231"/>
      <c r="AM1879" s="231"/>
      <c r="AN1879" s="231"/>
      <c r="AO1879" s="231"/>
      <c r="AP1879" s="231"/>
      <c r="AQ1879" s="231"/>
      <c r="AR1879" s="231"/>
      <c r="AS1879" s="231"/>
      <c r="AT1879" s="231"/>
    </row>
    <row r="1880" spans="1:46" s="102" customFormat="1" x14ac:dyDescent="0.2">
      <c r="A1880" s="136" t="s">
        <v>505</v>
      </c>
      <c r="B1880" s="65">
        <v>920</v>
      </c>
      <c r="C1880" s="17" t="s">
        <v>60</v>
      </c>
      <c r="D1880" s="17" t="s">
        <v>54</v>
      </c>
      <c r="E1880" s="25" t="s">
        <v>510</v>
      </c>
      <c r="F1880" s="17"/>
      <c r="G1880" s="91">
        <f t="shared" ref="G1880:H1880" si="494">G1881+G1886</f>
        <v>22021</v>
      </c>
      <c r="H1880" s="92">
        <f t="shared" si="494"/>
        <v>22021</v>
      </c>
      <c r="I1880" s="231"/>
      <c r="J1880" s="231"/>
      <c r="K1880" s="231"/>
      <c r="L1880" s="231"/>
      <c r="M1880" s="231"/>
      <c r="N1880" s="231"/>
      <c r="O1880" s="231"/>
      <c r="P1880" s="231"/>
      <c r="Q1880" s="231"/>
      <c r="R1880" s="231"/>
      <c r="S1880" s="231"/>
      <c r="T1880" s="231"/>
      <c r="U1880" s="231"/>
      <c r="V1880" s="231"/>
      <c r="W1880" s="231"/>
      <c r="X1880" s="231"/>
      <c r="Y1880" s="231"/>
      <c r="Z1880" s="231"/>
      <c r="AA1880" s="231"/>
      <c r="AB1880" s="231"/>
      <c r="AC1880" s="231"/>
      <c r="AD1880" s="231"/>
      <c r="AE1880" s="231"/>
      <c r="AF1880" s="231"/>
      <c r="AG1880" s="231"/>
      <c r="AH1880" s="231"/>
      <c r="AI1880" s="231"/>
      <c r="AJ1880" s="231"/>
      <c r="AK1880" s="231"/>
      <c r="AL1880" s="231"/>
      <c r="AM1880" s="231"/>
      <c r="AN1880" s="231"/>
      <c r="AO1880" s="231"/>
      <c r="AP1880" s="231"/>
      <c r="AQ1880" s="231"/>
      <c r="AR1880" s="231"/>
      <c r="AS1880" s="231"/>
      <c r="AT1880" s="231"/>
    </row>
    <row r="1881" spans="1:46" s="59" customFormat="1" ht="63" x14ac:dyDescent="0.2">
      <c r="A1881" s="137" t="s">
        <v>262</v>
      </c>
      <c r="B1881" s="65">
        <v>920</v>
      </c>
      <c r="C1881" s="64" t="s">
        <v>49</v>
      </c>
      <c r="D1881" s="64" t="s">
        <v>54</v>
      </c>
      <c r="E1881" s="27" t="s">
        <v>510</v>
      </c>
      <c r="F1881" s="64">
        <v>100</v>
      </c>
      <c r="G1881" s="93">
        <f>G1882</f>
        <v>16766</v>
      </c>
      <c r="H1881" s="94">
        <f>H1882</f>
        <v>16766</v>
      </c>
      <c r="I1881" s="227"/>
      <c r="J1881" s="227"/>
      <c r="K1881" s="227"/>
      <c r="L1881" s="227"/>
      <c r="M1881" s="227"/>
      <c r="N1881" s="227"/>
      <c r="O1881" s="227"/>
      <c r="P1881" s="227"/>
      <c r="Q1881" s="227"/>
      <c r="R1881" s="227"/>
      <c r="S1881" s="227"/>
      <c r="T1881" s="227"/>
      <c r="U1881" s="227"/>
      <c r="V1881" s="227"/>
      <c r="W1881" s="227"/>
      <c r="X1881" s="227"/>
      <c r="Y1881" s="227"/>
      <c r="Z1881" s="227"/>
      <c r="AA1881" s="227"/>
      <c r="AB1881" s="227"/>
      <c r="AC1881" s="227"/>
      <c r="AD1881" s="227"/>
      <c r="AE1881" s="227"/>
      <c r="AF1881" s="227"/>
      <c r="AG1881" s="227"/>
      <c r="AH1881" s="227"/>
      <c r="AI1881" s="227"/>
      <c r="AJ1881" s="227"/>
      <c r="AK1881" s="227"/>
      <c r="AL1881" s="227"/>
      <c r="AM1881" s="227"/>
      <c r="AN1881" s="227"/>
      <c r="AO1881" s="227"/>
      <c r="AP1881" s="227"/>
      <c r="AQ1881" s="227"/>
      <c r="AR1881" s="227"/>
      <c r="AS1881" s="227"/>
      <c r="AT1881" s="227"/>
    </row>
    <row r="1882" spans="1:46" s="59" customFormat="1" ht="31.5" x14ac:dyDescent="0.2">
      <c r="A1882" s="137" t="s">
        <v>8</v>
      </c>
      <c r="B1882" s="65">
        <v>920</v>
      </c>
      <c r="C1882" s="64" t="s">
        <v>49</v>
      </c>
      <c r="D1882" s="64" t="s">
        <v>54</v>
      </c>
      <c r="E1882" s="27" t="s">
        <v>510</v>
      </c>
      <c r="F1882" s="64">
        <v>120</v>
      </c>
      <c r="G1882" s="93">
        <f>G1883+G1884+G1885</f>
        <v>16766</v>
      </c>
      <c r="H1882" s="94">
        <f>H1883+H1884+H1885</f>
        <v>16766</v>
      </c>
      <c r="I1882" s="227"/>
      <c r="J1882" s="227"/>
      <c r="K1882" s="227"/>
      <c r="L1882" s="227"/>
      <c r="M1882" s="227"/>
      <c r="N1882" s="227"/>
      <c r="O1882" s="227"/>
      <c r="P1882" s="227"/>
      <c r="Q1882" s="227"/>
      <c r="R1882" s="227"/>
      <c r="S1882" s="227"/>
      <c r="T1882" s="227"/>
      <c r="U1882" s="227"/>
      <c r="V1882" s="227"/>
      <c r="W1882" s="227"/>
      <c r="X1882" s="227"/>
      <c r="Y1882" s="227"/>
      <c r="Z1882" s="227"/>
      <c r="AA1882" s="227"/>
      <c r="AB1882" s="227"/>
      <c r="AC1882" s="227"/>
      <c r="AD1882" s="227"/>
      <c r="AE1882" s="227"/>
      <c r="AF1882" s="227"/>
      <c r="AG1882" s="227"/>
      <c r="AH1882" s="227"/>
      <c r="AI1882" s="227"/>
      <c r="AJ1882" s="227"/>
      <c r="AK1882" s="227"/>
      <c r="AL1882" s="227"/>
      <c r="AM1882" s="227"/>
      <c r="AN1882" s="227"/>
      <c r="AO1882" s="227"/>
      <c r="AP1882" s="227"/>
      <c r="AQ1882" s="227"/>
      <c r="AR1882" s="227"/>
      <c r="AS1882" s="227"/>
      <c r="AT1882" s="227"/>
    </row>
    <row r="1883" spans="1:46" s="59" customFormat="1" x14ac:dyDescent="0.2">
      <c r="A1883" s="137" t="s">
        <v>410</v>
      </c>
      <c r="B1883" s="65">
        <v>920</v>
      </c>
      <c r="C1883" s="64" t="s">
        <v>49</v>
      </c>
      <c r="D1883" s="64" t="s">
        <v>54</v>
      </c>
      <c r="E1883" s="27" t="s">
        <v>510</v>
      </c>
      <c r="F1883" s="64" t="s">
        <v>124</v>
      </c>
      <c r="G1883" s="93">
        <v>10029</v>
      </c>
      <c r="H1883" s="94">
        <v>10029</v>
      </c>
      <c r="I1883" s="227"/>
      <c r="J1883" s="227"/>
      <c r="K1883" s="227"/>
      <c r="L1883" s="227"/>
      <c r="M1883" s="227"/>
      <c r="N1883" s="227"/>
      <c r="O1883" s="227"/>
      <c r="P1883" s="227"/>
      <c r="Q1883" s="227"/>
      <c r="R1883" s="227"/>
      <c r="S1883" s="227"/>
      <c r="T1883" s="227"/>
      <c r="U1883" s="227"/>
      <c r="V1883" s="227"/>
      <c r="W1883" s="227"/>
      <c r="X1883" s="227"/>
      <c r="Y1883" s="227"/>
      <c r="Z1883" s="227"/>
      <c r="AA1883" s="227"/>
      <c r="AB1883" s="227"/>
      <c r="AC1883" s="227"/>
      <c r="AD1883" s="227"/>
      <c r="AE1883" s="227"/>
      <c r="AF1883" s="227"/>
      <c r="AG1883" s="227"/>
      <c r="AH1883" s="227"/>
      <c r="AI1883" s="227"/>
      <c r="AJ1883" s="227"/>
      <c r="AK1883" s="227"/>
      <c r="AL1883" s="227"/>
      <c r="AM1883" s="227"/>
      <c r="AN1883" s="227"/>
      <c r="AO1883" s="227"/>
      <c r="AP1883" s="227"/>
      <c r="AQ1883" s="227"/>
      <c r="AR1883" s="227"/>
      <c r="AS1883" s="227"/>
      <c r="AT1883" s="227"/>
    </row>
    <row r="1884" spans="1:46" s="59" customFormat="1" ht="31.5" x14ac:dyDescent="0.2">
      <c r="A1884" s="137" t="s">
        <v>122</v>
      </c>
      <c r="B1884" s="65">
        <v>920</v>
      </c>
      <c r="C1884" s="64" t="s">
        <v>49</v>
      </c>
      <c r="D1884" s="64" t="s">
        <v>54</v>
      </c>
      <c r="E1884" s="27" t="s">
        <v>510</v>
      </c>
      <c r="F1884" s="64" t="s">
        <v>125</v>
      </c>
      <c r="G1884" s="93">
        <v>2876</v>
      </c>
      <c r="H1884" s="94">
        <v>2876</v>
      </c>
      <c r="I1884" s="227"/>
      <c r="J1884" s="227"/>
      <c r="K1884" s="227"/>
      <c r="L1884" s="227"/>
      <c r="M1884" s="227"/>
      <c r="N1884" s="227"/>
      <c r="O1884" s="227"/>
      <c r="P1884" s="227"/>
      <c r="Q1884" s="227"/>
      <c r="R1884" s="227"/>
      <c r="S1884" s="227"/>
      <c r="T1884" s="227"/>
      <c r="U1884" s="227"/>
      <c r="V1884" s="227"/>
      <c r="W1884" s="227"/>
      <c r="X1884" s="227"/>
      <c r="Y1884" s="227"/>
      <c r="Z1884" s="227"/>
      <c r="AA1884" s="227"/>
      <c r="AB1884" s="227"/>
      <c r="AC1884" s="227"/>
      <c r="AD1884" s="227"/>
      <c r="AE1884" s="227"/>
      <c r="AF1884" s="227"/>
      <c r="AG1884" s="227"/>
      <c r="AH1884" s="227"/>
      <c r="AI1884" s="227"/>
      <c r="AJ1884" s="227"/>
      <c r="AK1884" s="227"/>
      <c r="AL1884" s="227"/>
      <c r="AM1884" s="227"/>
      <c r="AN1884" s="227"/>
      <c r="AO1884" s="227"/>
      <c r="AP1884" s="227"/>
      <c r="AQ1884" s="227"/>
      <c r="AR1884" s="227"/>
      <c r="AS1884" s="227"/>
      <c r="AT1884" s="227"/>
    </row>
    <row r="1885" spans="1:46" s="59" customFormat="1" ht="47.25" x14ac:dyDescent="0.2">
      <c r="A1885" s="137" t="s">
        <v>202</v>
      </c>
      <c r="B1885" s="65">
        <v>920</v>
      </c>
      <c r="C1885" s="64" t="s">
        <v>49</v>
      </c>
      <c r="D1885" s="64" t="s">
        <v>54</v>
      </c>
      <c r="E1885" s="27" t="s">
        <v>510</v>
      </c>
      <c r="F1885" s="64" t="s">
        <v>205</v>
      </c>
      <c r="G1885" s="93">
        <v>3861</v>
      </c>
      <c r="H1885" s="94">
        <v>3861</v>
      </c>
      <c r="I1885" s="227"/>
      <c r="J1885" s="227"/>
      <c r="K1885" s="227"/>
      <c r="L1885" s="227"/>
      <c r="M1885" s="227"/>
      <c r="N1885" s="227"/>
      <c r="O1885" s="227"/>
      <c r="P1885" s="227"/>
      <c r="Q1885" s="227"/>
      <c r="R1885" s="227"/>
      <c r="S1885" s="227"/>
      <c r="T1885" s="227"/>
      <c r="U1885" s="227"/>
      <c r="V1885" s="227"/>
      <c r="W1885" s="227"/>
      <c r="X1885" s="227"/>
      <c r="Y1885" s="227"/>
      <c r="Z1885" s="227"/>
      <c r="AA1885" s="227"/>
      <c r="AB1885" s="227"/>
      <c r="AC1885" s="227"/>
      <c r="AD1885" s="227"/>
      <c r="AE1885" s="227"/>
      <c r="AF1885" s="227"/>
      <c r="AG1885" s="227"/>
      <c r="AH1885" s="227"/>
      <c r="AI1885" s="227"/>
      <c r="AJ1885" s="227"/>
      <c r="AK1885" s="227"/>
      <c r="AL1885" s="227"/>
      <c r="AM1885" s="227"/>
      <c r="AN1885" s="227"/>
      <c r="AO1885" s="227"/>
      <c r="AP1885" s="227"/>
      <c r="AQ1885" s="227"/>
      <c r="AR1885" s="227"/>
      <c r="AS1885" s="227"/>
      <c r="AT1885" s="227"/>
    </row>
    <row r="1886" spans="1:46" s="59" customFormat="1" ht="31.5" x14ac:dyDescent="0.2">
      <c r="A1886" s="137" t="s">
        <v>22</v>
      </c>
      <c r="B1886" s="65">
        <v>920</v>
      </c>
      <c r="C1886" s="64" t="s">
        <v>60</v>
      </c>
      <c r="D1886" s="64" t="s">
        <v>54</v>
      </c>
      <c r="E1886" s="27" t="s">
        <v>510</v>
      </c>
      <c r="F1886" s="64">
        <v>200</v>
      </c>
      <c r="G1886" s="93">
        <f t="shared" ref="G1886:H1886" si="495">G1887</f>
        <v>5255</v>
      </c>
      <c r="H1886" s="94">
        <f t="shared" si="495"/>
        <v>5255</v>
      </c>
      <c r="I1886" s="227"/>
      <c r="J1886" s="227"/>
      <c r="K1886" s="227"/>
      <c r="L1886" s="227"/>
      <c r="M1886" s="227"/>
      <c r="N1886" s="227"/>
      <c r="O1886" s="227"/>
      <c r="P1886" s="227"/>
      <c r="Q1886" s="227"/>
      <c r="R1886" s="227"/>
      <c r="S1886" s="227"/>
      <c r="T1886" s="227"/>
      <c r="U1886" s="227"/>
      <c r="V1886" s="227"/>
      <c r="W1886" s="227"/>
      <c r="X1886" s="227"/>
      <c r="Y1886" s="227"/>
      <c r="Z1886" s="227"/>
      <c r="AA1886" s="227"/>
      <c r="AB1886" s="227"/>
      <c r="AC1886" s="227"/>
      <c r="AD1886" s="227"/>
      <c r="AE1886" s="227"/>
      <c r="AF1886" s="227"/>
      <c r="AG1886" s="227"/>
      <c r="AH1886" s="227"/>
      <c r="AI1886" s="227"/>
      <c r="AJ1886" s="227"/>
      <c r="AK1886" s="227"/>
      <c r="AL1886" s="227"/>
      <c r="AM1886" s="227"/>
      <c r="AN1886" s="227"/>
      <c r="AO1886" s="227"/>
      <c r="AP1886" s="227"/>
      <c r="AQ1886" s="227"/>
      <c r="AR1886" s="227"/>
      <c r="AS1886" s="227"/>
      <c r="AT1886" s="227"/>
    </row>
    <row r="1887" spans="1:46" s="59" customFormat="1" ht="31.5" x14ac:dyDescent="0.2">
      <c r="A1887" s="137" t="s">
        <v>17</v>
      </c>
      <c r="B1887" s="65">
        <v>920</v>
      </c>
      <c r="C1887" s="64" t="s">
        <v>49</v>
      </c>
      <c r="D1887" s="64" t="s">
        <v>54</v>
      </c>
      <c r="E1887" s="27" t="s">
        <v>510</v>
      </c>
      <c r="F1887" s="64">
        <v>240</v>
      </c>
      <c r="G1887" s="93">
        <f t="shared" ref="G1887:H1887" si="496">G1888+G1889</f>
        <v>5255</v>
      </c>
      <c r="H1887" s="94">
        <f t="shared" si="496"/>
        <v>5255</v>
      </c>
      <c r="I1887" s="227"/>
      <c r="J1887" s="227"/>
      <c r="K1887" s="227"/>
      <c r="L1887" s="227"/>
      <c r="M1887" s="227"/>
      <c r="N1887" s="227"/>
      <c r="O1887" s="227"/>
      <c r="P1887" s="227"/>
      <c r="Q1887" s="227"/>
      <c r="R1887" s="227"/>
      <c r="S1887" s="227"/>
      <c r="T1887" s="227"/>
      <c r="U1887" s="227"/>
      <c r="V1887" s="227"/>
      <c r="W1887" s="227"/>
      <c r="X1887" s="227"/>
      <c r="Y1887" s="227"/>
      <c r="Z1887" s="227"/>
      <c r="AA1887" s="227"/>
      <c r="AB1887" s="227"/>
      <c r="AC1887" s="227"/>
      <c r="AD1887" s="227"/>
      <c r="AE1887" s="227"/>
      <c r="AF1887" s="227"/>
      <c r="AG1887" s="227"/>
      <c r="AH1887" s="227"/>
      <c r="AI1887" s="227"/>
      <c r="AJ1887" s="227"/>
      <c r="AK1887" s="227"/>
      <c r="AL1887" s="227"/>
      <c r="AM1887" s="227"/>
      <c r="AN1887" s="227"/>
      <c r="AO1887" s="227"/>
      <c r="AP1887" s="227"/>
      <c r="AQ1887" s="227"/>
      <c r="AR1887" s="227"/>
      <c r="AS1887" s="227"/>
      <c r="AT1887" s="227"/>
    </row>
    <row r="1888" spans="1:46" s="59" customFormat="1" ht="31.5" x14ac:dyDescent="0.2">
      <c r="A1888" s="137" t="s">
        <v>467</v>
      </c>
      <c r="B1888" s="65">
        <v>920</v>
      </c>
      <c r="C1888" s="64" t="s">
        <v>49</v>
      </c>
      <c r="D1888" s="64" t="s">
        <v>54</v>
      </c>
      <c r="E1888" s="27" t="s">
        <v>510</v>
      </c>
      <c r="F1888" s="64" t="s">
        <v>468</v>
      </c>
      <c r="G1888" s="93">
        <f t="shared" ref="G1888:H1888" si="497">1103+156</f>
        <v>1259</v>
      </c>
      <c r="H1888" s="94">
        <f t="shared" si="497"/>
        <v>1259</v>
      </c>
      <c r="I1888" s="227"/>
      <c r="J1888" s="227"/>
      <c r="K1888" s="227"/>
      <c r="L1888" s="227"/>
      <c r="M1888" s="227"/>
      <c r="N1888" s="227"/>
      <c r="O1888" s="227"/>
      <c r="P1888" s="227"/>
      <c r="Q1888" s="227"/>
      <c r="R1888" s="227"/>
      <c r="S1888" s="227"/>
      <c r="T1888" s="227"/>
      <c r="U1888" s="227"/>
      <c r="V1888" s="227"/>
      <c r="W1888" s="227"/>
      <c r="X1888" s="227"/>
      <c r="Y1888" s="227"/>
      <c r="Z1888" s="227"/>
      <c r="AA1888" s="227"/>
      <c r="AB1888" s="227"/>
      <c r="AC1888" s="227"/>
      <c r="AD1888" s="227"/>
      <c r="AE1888" s="227"/>
      <c r="AF1888" s="227"/>
      <c r="AG1888" s="227"/>
      <c r="AH1888" s="227"/>
      <c r="AI1888" s="227"/>
      <c r="AJ1888" s="227"/>
      <c r="AK1888" s="227"/>
      <c r="AL1888" s="227"/>
      <c r="AM1888" s="227"/>
      <c r="AN1888" s="227"/>
      <c r="AO1888" s="227"/>
      <c r="AP1888" s="227"/>
      <c r="AQ1888" s="227"/>
      <c r="AR1888" s="227"/>
      <c r="AS1888" s="227"/>
      <c r="AT1888" s="227"/>
    </row>
    <row r="1889" spans="1:16304" s="59" customFormat="1" x14ac:dyDescent="0.2">
      <c r="A1889" s="137" t="s">
        <v>826</v>
      </c>
      <c r="B1889" s="65">
        <v>920</v>
      </c>
      <c r="C1889" s="64" t="s">
        <v>49</v>
      </c>
      <c r="D1889" s="64" t="s">
        <v>54</v>
      </c>
      <c r="E1889" s="27" t="s">
        <v>510</v>
      </c>
      <c r="F1889" s="64" t="s">
        <v>126</v>
      </c>
      <c r="G1889" s="93">
        <v>3996</v>
      </c>
      <c r="H1889" s="94">
        <v>3996</v>
      </c>
      <c r="I1889" s="227"/>
      <c r="J1889" s="227"/>
      <c r="K1889" s="227"/>
      <c r="L1889" s="227"/>
      <c r="M1889" s="227"/>
      <c r="N1889" s="227"/>
      <c r="O1889" s="227"/>
      <c r="P1889" s="227"/>
      <c r="Q1889" s="227"/>
      <c r="R1889" s="227"/>
      <c r="S1889" s="227"/>
      <c r="T1889" s="227"/>
      <c r="U1889" s="227"/>
      <c r="V1889" s="227"/>
      <c r="W1889" s="227"/>
      <c r="X1889" s="227"/>
      <c r="Y1889" s="227"/>
      <c r="Z1889" s="227"/>
      <c r="AA1889" s="227"/>
      <c r="AB1889" s="227"/>
      <c r="AC1889" s="227"/>
      <c r="AD1889" s="227"/>
      <c r="AE1889" s="227"/>
      <c r="AF1889" s="227"/>
      <c r="AG1889" s="227"/>
      <c r="AH1889" s="227"/>
      <c r="AI1889" s="227"/>
      <c r="AJ1889" s="227"/>
      <c r="AK1889" s="227"/>
      <c r="AL1889" s="227"/>
      <c r="AM1889" s="227"/>
      <c r="AN1889" s="227"/>
      <c r="AO1889" s="227"/>
      <c r="AP1889" s="227"/>
      <c r="AQ1889" s="227"/>
      <c r="AR1889" s="227"/>
      <c r="AS1889" s="227"/>
      <c r="AT1889" s="227"/>
    </row>
    <row r="1890" spans="1:16304" ht="18.75" x14ac:dyDescent="0.2">
      <c r="A1890" s="148" t="s">
        <v>78</v>
      </c>
      <c r="B1890" s="2">
        <v>920</v>
      </c>
      <c r="C1890" s="4" t="s">
        <v>79</v>
      </c>
      <c r="D1890" s="4"/>
      <c r="E1890" s="4"/>
      <c r="F1890" s="4"/>
      <c r="G1890" s="70">
        <f>G1891</f>
        <v>27509</v>
      </c>
      <c r="H1890" s="81">
        <f>H1891</f>
        <v>34121</v>
      </c>
    </row>
    <row r="1891" spans="1:16304" s="102" customFormat="1" x14ac:dyDescent="0.2">
      <c r="A1891" s="135" t="s">
        <v>199</v>
      </c>
      <c r="B1891" s="2">
        <v>920</v>
      </c>
      <c r="C1891" s="15" t="s">
        <v>79</v>
      </c>
      <c r="D1891" s="15" t="s">
        <v>53</v>
      </c>
      <c r="E1891" s="15"/>
      <c r="F1891" s="15"/>
      <c r="G1891" s="71">
        <f>G1892+G1904</f>
        <v>27509</v>
      </c>
      <c r="H1891" s="82">
        <f>H1892+H1904</f>
        <v>34121</v>
      </c>
      <c r="I1891" s="231"/>
      <c r="J1891" s="231"/>
      <c r="K1891" s="231"/>
      <c r="L1891" s="231"/>
      <c r="M1891" s="231"/>
      <c r="N1891" s="231"/>
      <c r="O1891" s="231"/>
      <c r="P1891" s="231"/>
      <c r="Q1891" s="231"/>
      <c r="R1891" s="231"/>
      <c r="S1891" s="231"/>
      <c r="T1891" s="231"/>
      <c r="U1891" s="231"/>
      <c r="V1891" s="231"/>
      <c r="W1891" s="231"/>
      <c r="X1891" s="231"/>
      <c r="Y1891" s="231"/>
      <c r="Z1891" s="231"/>
      <c r="AA1891" s="231"/>
      <c r="AB1891" s="231"/>
      <c r="AC1891" s="231"/>
      <c r="AD1891" s="231"/>
      <c r="AE1891" s="231"/>
      <c r="AF1891" s="231"/>
      <c r="AG1891" s="231"/>
      <c r="AH1891" s="231"/>
      <c r="AI1891" s="231"/>
      <c r="AJ1891" s="231"/>
      <c r="AK1891" s="231"/>
      <c r="AL1891" s="231"/>
      <c r="AM1891" s="231"/>
      <c r="AN1891" s="231"/>
      <c r="AO1891" s="231"/>
      <c r="AP1891" s="231"/>
      <c r="AQ1891" s="231"/>
      <c r="AR1891" s="231"/>
      <c r="AS1891" s="231"/>
      <c r="AT1891" s="231"/>
    </row>
    <row r="1892" spans="1:16304" s="102" customFormat="1" ht="47.25" x14ac:dyDescent="0.2">
      <c r="A1892" s="135" t="s">
        <v>688</v>
      </c>
      <c r="B1892" s="2">
        <v>920</v>
      </c>
      <c r="C1892" s="15" t="s">
        <v>79</v>
      </c>
      <c r="D1892" s="15" t="s">
        <v>53</v>
      </c>
      <c r="E1892" s="24" t="s">
        <v>301</v>
      </c>
      <c r="F1892" s="32"/>
      <c r="G1892" s="71">
        <f t="shared" ref="G1892:H1892" si="498">G1893</f>
        <v>7500</v>
      </c>
      <c r="H1892" s="82">
        <f t="shared" si="498"/>
        <v>7500</v>
      </c>
      <c r="I1892" s="231"/>
      <c r="J1892" s="231"/>
      <c r="K1892" s="231"/>
      <c r="L1892" s="231"/>
      <c r="M1892" s="231"/>
      <c r="N1892" s="231"/>
      <c r="O1892" s="231"/>
      <c r="P1892" s="231"/>
      <c r="Q1892" s="231"/>
      <c r="R1892" s="231"/>
      <c r="S1892" s="231"/>
      <c r="T1892" s="231"/>
      <c r="U1892" s="231"/>
      <c r="V1892" s="231"/>
      <c r="W1892" s="231"/>
      <c r="X1892" s="231"/>
      <c r="Y1892" s="231"/>
      <c r="Z1892" s="231"/>
      <c r="AA1892" s="231"/>
      <c r="AB1892" s="231"/>
      <c r="AC1892" s="231"/>
      <c r="AD1892" s="231"/>
      <c r="AE1892" s="231"/>
      <c r="AF1892" s="231"/>
      <c r="AG1892" s="231"/>
      <c r="AH1892" s="231"/>
      <c r="AI1892" s="231"/>
      <c r="AJ1892" s="231"/>
      <c r="AK1892" s="231"/>
      <c r="AL1892" s="231"/>
      <c r="AM1892" s="231"/>
      <c r="AN1892" s="231"/>
      <c r="AO1892" s="231"/>
      <c r="AP1892" s="231"/>
      <c r="AQ1892" s="231"/>
      <c r="AR1892" s="231"/>
      <c r="AS1892" s="231"/>
      <c r="AT1892" s="231"/>
    </row>
    <row r="1893" spans="1:16304" s="103" customFormat="1" ht="19.5" x14ac:dyDescent="0.2">
      <c r="A1893" s="141" t="s">
        <v>689</v>
      </c>
      <c r="B1893" s="1">
        <v>920</v>
      </c>
      <c r="C1893" s="63" t="s">
        <v>79</v>
      </c>
      <c r="D1893" s="63" t="s">
        <v>53</v>
      </c>
      <c r="E1893" s="63" t="s">
        <v>687</v>
      </c>
      <c r="F1893" s="63"/>
      <c r="G1893" s="100">
        <f t="shared" ref="G1893:H1893" si="499">G1894+G1899</f>
        <v>7500</v>
      </c>
      <c r="H1893" s="101">
        <f t="shared" si="499"/>
        <v>7500</v>
      </c>
      <c r="I1893" s="229"/>
      <c r="J1893" s="229"/>
      <c r="K1893" s="229"/>
      <c r="L1893" s="229"/>
      <c r="M1893" s="229"/>
      <c r="N1893" s="229"/>
      <c r="O1893" s="229"/>
      <c r="P1893" s="229"/>
      <c r="Q1893" s="229"/>
      <c r="R1893" s="229"/>
      <c r="S1893" s="229"/>
      <c r="T1893" s="229"/>
      <c r="U1893" s="229"/>
      <c r="V1893" s="229"/>
      <c r="W1893" s="229"/>
      <c r="X1893" s="229"/>
      <c r="Y1893" s="229"/>
      <c r="Z1893" s="229"/>
      <c r="AA1893" s="229"/>
      <c r="AB1893" s="229"/>
      <c r="AC1893" s="229"/>
      <c r="AD1893" s="229"/>
      <c r="AE1893" s="229"/>
      <c r="AF1893" s="229"/>
      <c r="AG1893" s="229"/>
      <c r="AH1893" s="229"/>
      <c r="AI1893" s="229"/>
      <c r="AJ1893" s="229"/>
      <c r="AK1893" s="229"/>
      <c r="AL1893" s="229"/>
      <c r="AM1893" s="229"/>
      <c r="AN1893" s="229"/>
      <c r="AO1893" s="229"/>
      <c r="AP1893" s="229"/>
      <c r="AQ1893" s="229"/>
      <c r="AR1893" s="229"/>
      <c r="AS1893" s="229"/>
      <c r="AT1893" s="229"/>
      <c r="AU1893" s="105"/>
      <c r="AV1893" s="105"/>
      <c r="AW1893" s="105"/>
      <c r="AX1893" s="105"/>
      <c r="AY1893" s="105"/>
      <c r="AZ1893" s="105"/>
      <c r="BA1893" s="105"/>
      <c r="BB1893" s="105"/>
      <c r="BC1893" s="105"/>
      <c r="BD1893" s="105"/>
      <c r="BE1893" s="105"/>
      <c r="BF1893" s="105"/>
      <c r="BG1893" s="105"/>
      <c r="BH1893" s="105"/>
      <c r="BI1893" s="105"/>
      <c r="BJ1893" s="105"/>
      <c r="BK1893" s="105"/>
      <c r="BL1893" s="105"/>
      <c r="BM1893" s="105"/>
      <c r="BN1893" s="105"/>
      <c r="BO1893" s="105"/>
      <c r="BP1893" s="105"/>
      <c r="BQ1893" s="105"/>
      <c r="BR1893" s="105"/>
      <c r="BS1893" s="105"/>
      <c r="BT1893" s="105"/>
      <c r="BU1893" s="105"/>
      <c r="BV1893" s="105"/>
      <c r="BW1893" s="105"/>
      <c r="BX1893" s="105"/>
      <c r="BY1893" s="105"/>
      <c r="BZ1893" s="105"/>
      <c r="CA1893" s="105"/>
      <c r="CB1893" s="105"/>
      <c r="CC1893" s="105"/>
      <c r="CD1893" s="105"/>
      <c r="CE1893" s="105"/>
      <c r="CF1893" s="105"/>
      <c r="CG1893" s="105"/>
      <c r="CH1893" s="105"/>
      <c r="CI1893" s="105"/>
      <c r="CJ1893" s="105"/>
      <c r="CK1893" s="105"/>
      <c r="CL1893" s="105"/>
      <c r="CM1893" s="105"/>
      <c r="CN1893" s="105"/>
      <c r="CO1893" s="105"/>
      <c r="CP1893" s="105"/>
      <c r="CQ1893" s="105"/>
      <c r="CR1893" s="105"/>
      <c r="CS1893" s="105"/>
      <c r="CT1893" s="105"/>
      <c r="CU1893" s="105"/>
      <c r="CV1893" s="105"/>
      <c r="CW1893" s="105"/>
      <c r="CX1893" s="105"/>
      <c r="CY1893" s="105"/>
      <c r="CZ1893" s="105"/>
      <c r="DA1893" s="105"/>
      <c r="DB1893" s="105"/>
      <c r="DC1893" s="105"/>
      <c r="DD1893" s="105"/>
      <c r="DE1893" s="105"/>
      <c r="DF1893" s="105"/>
      <c r="DG1893" s="105"/>
      <c r="DH1893" s="105"/>
      <c r="DI1893" s="105"/>
      <c r="DJ1893" s="105"/>
      <c r="DK1893" s="105"/>
      <c r="DL1893" s="105"/>
      <c r="DM1893" s="105"/>
      <c r="DN1893" s="105"/>
      <c r="DO1893" s="105"/>
      <c r="DP1893" s="105"/>
      <c r="DQ1893" s="105"/>
      <c r="DR1893" s="105"/>
      <c r="DS1893" s="105"/>
      <c r="DT1893" s="105"/>
      <c r="DU1893" s="105"/>
      <c r="DV1893" s="105"/>
      <c r="DW1893" s="105"/>
      <c r="DX1893" s="105"/>
      <c r="DY1893" s="105"/>
      <c r="DZ1893" s="105"/>
      <c r="EA1893" s="105"/>
      <c r="EB1893" s="105"/>
      <c r="EC1893" s="105"/>
      <c r="ED1893" s="105"/>
      <c r="EE1893" s="105"/>
      <c r="EF1893" s="105"/>
      <c r="EG1893" s="105"/>
      <c r="EH1893" s="105"/>
      <c r="EI1893" s="105"/>
      <c r="EJ1893" s="105"/>
      <c r="EK1893" s="105"/>
      <c r="EL1893" s="105"/>
      <c r="EM1893" s="105"/>
      <c r="EN1893" s="105"/>
      <c r="EO1893" s="105"/>
      <c r="EP1893" s="105"/>
      <c r="EQ1893" s="105"/>
      <c r="ER1893" s="105"/>
      <c r="ES1893" s="105"/>
      <c r="ET1893" s="105"/>
      <c r="EU1893" s="105"/>
      <c r="EV1893" s="105"/>
      <c r="EW1893" s="105"/>
      <c r="EX1893" s="105"/>
      <c r="EY1893" s="105"/>
      <c r="EZ1893" s="105"/>
      <c r="FA1893" s="105"/>
      <c r="FB1893" s="105"/>
      <c r="FC1893" s="105"/>
      <c r="FD1893" s="105"/>
      <c r="FE1893" s="105"/>
      <c r="FF1893" s="105"/>
      <c r="FG1893" s="105"/>
      <c r="FH1893" s="105"/>
      <c r="FI1893" s="105"/>
      <c r="FJ1893" s="105"/>
      <c r="FK1893" s="105"/>
      <c r="FL1893" s="105"/>
      <c r="FM1893" s="105"/>
      <c r="FN1893" s="105"/>
      <c r="FO1893" s="105"/>
      <c r="FP1893" s="105"/>
      <c r="FQ1893" s="105"/>
      <c r="FR1893" s="105"/>
      <c r="FS1893" s="105"/>
      <c r="FT1893" s="105"/>
      <c r="FU1893" s="105"/>
      <c r="FV1893" s="105"/>
      <c r="FW1893" s="105"/>
      <c r="FX1893" s="105"/>
      <c r="FY1893" s="105"/>
      <c r="FZ1893" s="105"/>
      <c r="GA1893" s="105"/>
      <c r="GB1893" s="105"/>
      <c r="GC1893" s="105"/>
      <c r="GD1893" s="105"/>
      <c r="GE1893" s="105"/>
      <c r="GF1893" s="105"/>
      <c r="GG1893" s="105"/>
      <c r="GH1893" s="105"/>
      <c r="GI1893" s="105"/>
      <c r="GJ1893" s="105"/>
      <c r="GK1893" s="105"/>
      <c r="GL1893" s="105"/>
      <c r="GM1893" s="105"/>
      <c r="GN1893" s="105"/>
      <c r="GO1893" s="105"/>
      <c r="GP1893" s="105"/>
      <c r="GQ1893" s="105"/>
      <c r="GR1893" s="105"/>
      <c r="GS1893" s="105"/>
      <c r="GT1893" s="105"/>
      <c r="GU1893" s="105"/>
      <c r="GV1893" s="105"/>
      <c r="GW1893" s="105"/>
      <c r="GX1893" s="105"/>
      <c r="GY1893" s="105"/>
      <c r="GZ1893" s="105"/>
      <c r="HA1893" s="105"/>
      <c r="HB1893" s="105"/>
      <c r="HC1893" s="105"/>
      <c r="HD1893" s="105"/>
      <c r="HE1893" s="105"/>
      <c r="HF1893" s="105"/>
      <c r="HG1893" s="105"/>
      <c r="HH1893" s="105"/>
      <c r="HI1893" s="105"/>
      <c r="HJ1893" s="105"/>
      <c r="HK1893" s="105"/>
      <c r="HL1893" s="105"/>
      <c r="HM1893" s="105"/>
      <c r="HN1893" s="105"/>
      <c r="HO1893" s="105"/>
      <c r="HP1893" s="105"/>
      <c r="HQ1893" s="105"/>
      <c r="HR1893" s="105"/>
      <c r="HS1893" s="105"/>
      <c r="HT1893" s="105"/>
      <c r="HU1893" s="105"/>
      <c r="HV1893" s="105"/>
      <c r="HW1893" s="105"/>
      <c r="HX1893" s="105"/>
      <c r="HY1893" s="105"/>
      <c r="HZ1893" s="105"/>
      <c r="IA1893" s="105"/>
      <c r="IB1893" s="105"/>
      <c r="IC1893" s="105"/>
      <c r="ID1893" s="105"/>
      <c r="IE1893" s="105"/>
      <c r="IF1893" s="105"/>
      <c r="IG1893" s="105"/>
      <c r="IH1893" s="105"/>
      <c r="II1893" s="105"/>
      <c r="IJ1893" s="105"/>
      <c r="IK1893" s="105"/>
      <c r="IL1893" s="105"/>
      <c r="IM1893" s="105"/>
      <c r="IN1893" s="105"/>
      <c r="IO1893" s="105"/>
      <c r="IP1893" s="105"/>
      <c r="IQ1893" s="105"/>
      <c r="IR1893" s="105"/>
      <c r="IS1893" s="105"/>
      <c r="IT1893" s="105"/>
      <c r="IU1893" s="105"/>
      <c r="IV1893" s="105"/>
      <c r="IW1893" s="105"/>
      <c r="IX1893" s="105"/>
      <c r="IY1893" s="105"/>
      <c r="IZ1893" s="105"/>
      <c r="JA1893" s="105"/>
      <c r="JB1893" s="105"/>
      <c r="JC1893" s="105"/>
      <c r="JD1893" s="105"/>
      <c r="JE1893" s="105"/>
      <c r="JF1893" s="105"/>
      <c r="JG1893" s="105"/>
      <c r="JH1893" s="105"/>
      <c r="JI1893" s="105"/>
      <c r="JJ1893" s="105"/>
      <c r="JK1893" s="105"/>
      <c r="JL1893" s="105"/>
      <c r="JM1893" s="105"/>
      <c r="JN1893" s="105"/>
      <c r="JO1893" s="105"/>
      <c r="JP1893" s="105"/>
      <c r="JQ1893" s="105"/>
      <c r="JR1893" s="105"/>
      <c r="JS1893" s="105"/>
      <c r="JT1893" s="105"/>
      <c r="JU1893" s="105"/>
      <c r="JV1893" s="105"/>
      <c r="JW1893" s="105"/>
      <c r="JX1893" s="105"/>
      <c r="JY1893" s="105"/>
      <c r="JZ1893" s="105"/>
      <c r="KA1893" s="105"/>
      <c r="KB1893" s="105"/>
      <c r="KC1893" s="105"/>
      <c r="KD1893" s="105"/>
      <c r="KE1893" s="105"/>
      <c r="KF1893" s="105"/>
      <c r="KG1893" s="105"/>
      <c r="KH1893" s="105"/>
      <c r="KI1893" s="105"/>
      <c r="KJ1893" s="105"/>
      <c r="KK1893" s="105"/>
      <c r="KL1893" s="105"/>
      <c r="KM1893" s="105"/>
      <c r="KN1893" s="105"/>
      <c r="KO1893" s="105"/>
      <c r="KP1893" s="105"/>
      <c r="KQ1893" s="105"/>
      <c r="KR1893" s="105"/>
      <c r="KS1893" s="105"/>
      <c r="KT1893" s="105"/>
      <c r="KU1893" s="105"/>
      <c r="KV1893" s="105"/>
      <c r="KW1893" s="105"/>
      <c r="KX1893" s="105"/>
      <c r="KY1893" s="105"/>
      <c r="KZ1893" s="105"/>
      <c r="LA1893" s="105"/>
      <c r="LB1893" s="105"/>
      <c r="LC1893" s="105"/>
      <c r="LD1893" s="105"/>
      <c r="LE1893" s="105"/>
      <c r="LF1893" s="105"/>
      <c r="LG1893" s="105"/>
      <c r="LH1893" s="105"/>
      <c r="LI1893" s="105"/>
      <c r="LJ1893" s="105"/>
      <c r="LK1893" s="105"/>
      <c r="LL1893" s="105"/>
      <c r="LM1893" s="105"/>
      <c r="LN1893" s="105"/>
      <c r="LO1893" s="105"/>
      <c r="LP1893" s="105"/>
      <c r="LQ1893" s="105"/>
      <c r="LR1893" s="105"/>
      <c r="LS1893" s="105"/>
      <c r="LT1893" s="105"/>
      <c r="LU1893" s="105"/>
      <c r="LV1893" s="105"/>
      <c r="LW1893" s="105"/>
      <c r="LX1893" s="105"/>
      <c r="LY1893" s="105"/>
      <c r="LZ1893" s="105"/>
      <c r="MA1893" s="105"/>
      <c r="MB1893" s="105"/>
      <c r="MC1893" s="105"/>
      <c r="MD1893" s="105"/>
      <c r="ME1893" s="105"/>
      <c r="MF1893" s="105"/>
      <c r="MG1893" s="105"/>
      <c r="MH1893" s="105"/>
      <c r="MI1893" s="105"/>
      <c r="MJ1893" s="105"/>
      <c r="MK1893" s="105"/>
      <c r="ML1893" s="105"/>
      <c r="MM1893" s="105"/>
      <c r="MN1893" s="105"/>
      <c r="MO1893" s="105"/>
      <c r="MP1893" s="105"/>
      <c r="MQ1893" s="105"/>
      <c r="MR1893" s="105"/>
      <c r="MS1893" s="105"/>
      <c r="MT1893" s="105"/>
      <c r="MU1893" s="105"/>
      <c r="MV1893" s="105"/>
      <c r="MW1893" s="105"/>
      <c r="MX1893" s="105"/>
      <c r="MY1893" s="105"/>
      <c r="MZ1893" s="105"/>
      <c r="NA1893" s="105"/>
      <c r="NB1893" s="105"/>
      <c r="NC1893" s="105"/>
      <c r="ND1893" s="105"/>
      <c r="NE1893" s="105"/>
      <c r="NF1893" s="105"/>
      <c r="NG1893" s="105"/>
      <c r="NH1893" s="105"/>
      <c r="NI1893" s="105"/>
      <c r="NJ1893" s="105"/>
      <c r="NK1893" s="105"/>
      <c r="NL1893" s="105"/>
      <c r="NM1893" s="105"/>
      <c r="NN1893" s="105"/>
      <c r="NO1893" s="105"/>
      <c r="NP1893" s="105"/>
      <c r="NQ1893" s="105"/>
      <c r="NR1893" s="105"/>
      <c r="NS1893" s="105"/>
      <c r="NT1893" s="105"/>
      <c r="NU1893" s="105"/>
      <c r="NV1893" s="105"/>
      <c r="NW1893" s="105"/>
      <c r="NX1893" s="105"/>
      <c r="NY1893" s="105"/>
      <c r="NZ1893" s="105"/>
      <c r="OA1893" s="105"/>
      <c r="OB1893" s="105"/>
      <c r="OC1893" s="105"/>
      <c r="OD1893" s="105"/>
      <c r="OE1893" s="105"/>
      <c r="OF1893" s="105"/>
      <c r="OG1893" s="105"/>
      <c r="OH1893" s="105"/>
      <c r="OI1893" s="105"/>
      <c r="OJ1893" s="105"/>
      <c r="OK1893" s="105"/>
      <c r="OL1893" s="105"/>
      <c r="OM1893" s="105"/>
      <c r="ON1893" s="105"/>
      <c r="OO1893" s="105"/>
      <c r="OP1893" s="105"/>
      <c r="OQ1893" s="105"/>
      <c r="OR1893" s="105"/>
      <c r="OS1893" s="105"/>
      <c r="OT1893" s="105"/>
      <c r="OU1893" s="105"/>
      <c r="OV1893" s="105"/>
      <c r="OW1893" s="105"/>
      <c r="OX1893" s="105"/>
      <c r="OY1893" s="105"/>
      <c r="OZ1893" s="105"/>
      <c r="PA1893" s="105"/>
      <c r="PB1893" s="105"/>
      <c r="PC1893" s="105"/>
      <c r="PD1893" s="105"/>
      <c r="PE1893" s="105"/>
      <c r="PF1893" s="105"/>
      <c r="PG1893" s="105"/>
      <c r="PH1893" s="105"/>
      <c r="PI1893" s="105"/>
      <c r="PJ1893" s="105"/>
      <c r="PK1893" s="105"/>
      <c r="PL1893" s="105"/>
      <c r="PM1893" s="105"/>
      <c r="PN1893" s="105"/>
      <c r="PO1893" s="105"/>
      <c r="PP1893" s="105"/>
      <c r="PQ1893" s="105"/>
      <c r="PR1893" s="105"/>
      <c r="PS1893" s="105"/>
      <c r="PT1893" s="105"/>
      <c r="PU1893" s="105"/>
      <c r="PV1893" s="105"/>
      <c r="PW1893" s="105"/>
      <c r="PX1893" s="105"/>
      <c r="PY1893" s="105"/>
      <c r="PZ1893" s="105"/>
      <c r="QA1893" s="105"/>
      <c r="QB1893" s="105"/>
      <c r="QC1893" s="105"/>
      <c r="QD1893" s="105"/>
      <c r="QE1893" s="105"/>
      <c r="QF1893" s="105"/>
      <c r="QG1893" s="105"/>
      <c r="QH1893" s="105"/>
      <c r="QI1893" s="105"/>
      <c r="QJ1893" s="105"/>
      <c r="QK1893" s="105"/>
      <c r="QL1893" s="105"/>
      <c r="QM1893" s="105"/>
      <c r="QN1893" s="105"/>
      <c r="QO1893" s="105"/>
      <c r="QP1893" s="105"/>
      <c r="QQ1893" s="105"/>
      <c r="QR1893" s="105"/>
      <c r="QS1893" s="105"/>
      <c r="QT1893" s="105"/>
      <c r="QU1893" s="105"/>
      <c r="QV1893" s="105"/>
      <c r="QW1893" s="105"/>
      <c r="QX1893" s="105"/>
      <c r="QY1893" s="105"/>
      <c r="QZ1893" s="105"/>
      <c r="RA1893" s="105"/>
      <c r="RB1893" s="105"/>
      <c r="RC1893" s="105"/>
      <c r="RD1893" s="105"/>
      <c r="RE1893" s="105"/>
      <c r="RF1893" s="105"/>
      <c r="RG1893" s="105"/>
      <c r="RH1893" s="105"/>
      <c r="RI1893" s="105"/>
      <c r="RJ1893" s="105"/>
      <c r="RK1893" s="105"/>
      <c r="RL1893" s="105"/>
      <c r="RM1893" s="105"/>
      <c r="RN1893" s="105"/>
      <c r="RO1893" s="105"/>
      <c r="RP1893" s="105"/>
      <c r="RQ1893" s="105"/>
      <c r="RR1893" s="105"/>
      <c r="RS1893" s="105"/>
      <c r="RT1893" s="105"/>
      <c r="RU1893" s="105"/>
      <c r="RV1893" s="105"/>
      <c r="RW1893" s="105"/>
      <c r="RX1893" s="105"/>
      <c r="RY1893" s="105"/>
      <c r="RZ1893" s="105"/>
      <c r="SA1893" s="105"/>
      <c r="SB1893" s="105"/>
      <c r="SC1893" s="105"/>
      <c r="SD1893" s="105"/>
      <c r="SE1893" s="105"/>
      <c r="SF1893" s="105"/>
      <c r="SG1893" s="105"/>
      <c r="SH1893" s="105"/>
      <c r="SI1893" s="105"/>
      <c r="SJ1893" s="105"/>
      <c r="SK1893" s="105"/>
      <c r="SL1893" s="105"/>
      <c r="SM1893" s="105"/>
      <c r="SN1893" s="105"/>
      <c r="SO1893" s="105"/>
      <c r="SP1893" s="105"/>
      <c r="SQ1893" s="105"/>
      <c r="SR1893" s="105"/>
      <c r="SS1893" s="105"/>
      <c r="ST1893" s="105"/>
      <c r="SU1893" s="105"/>
      <c r="SV1893" s="105"/>
      <c r="SW1893" s="105"/>
      <c r="SX1893" s="105"/>
      <c r="SY1893" s="105"/>
      <c r="SZ1893" s="105"/>
      <c r="TA1893" s="105"/>
      <c r="TB1893" s="105"/>
      <c r="TC1893" s="105"/>
      <c r="TD1893" s="105"/>
      <c r="TE1893" s="105"/>
      <c r="TF1893" s="105"/>
      <c r="TG1893" s="105"/>
      <c r="TH1893" s="105"/>
      <c r="TI1893" s="105"/>
      <c r="TJ1893" s="105"/>
      <c r="TK1893" s="105"/>
      <c r="TL1893" s="105"/>
      <c r="TM1893" s="105"/>
      <c r="TN1893" s="105"/>
      <c r="TO1893" s="105"/>
      <c r="TP1893" s="105"/>
      <c r="TQ1893" s="105"/>
      <c r="TR1893" s="105"/>
      <c r="TS1893" s="105"/>
      <c r="TT1893" s="105"/>
      <c r="TU1893" s="105"/>
      <c r="TV1893" s="105"/>
      <c r="TW1893" s="105"/>
      <c r="TX1893" s="105"/>
      <c r="TY1893" s="105"/>
      <c r="TZ1893" s="105"/>
      <c r="UA1893" s="105"/>
      <c r="UB1893" s="105"/>
      <c r="UC1893" s="105"/>
      <c r="UD1893" s="105"/>
      <c r="UE1893" s="105"/>
      <c r="UF1893" s="105"/>
      <c r="UG1893" s="105"/>
      <c r="UH1893" s="105"/>
      <c r="UI1893" s="105"/>
      <c r="UJ1893" s="105"/>
      <c r="UK1893" s="105"/>
      <c r="UL1893" s="105"/>
      <c r="UM1893" s="105"/>
      <c r="UN1893" s="105"/>
      <c r="UO1893" s="105"/>
      <c r="UP1893" s="105"/>
      <c r="UQ1893" s="105"/>
      <c r="UR1893" s="105"/>
      <c r="US1893" s="105"/>
      <c r="UT1893" s="105"/>
      <c r="UU1893" s="105"/>
      <c r="UV1893" s="105"/>
      <c r="UW1893" s="105"/>
      <c r="UX1893" s="105"/>
      <c r="UY1893" s="105"/>
      <c r="UZ1893" s="105"/>
      <c r="VA1893" s="105"/>
      <c r="VB1893" s="105"/>
      <c r="VC1893" s="105"/>
      <c r="VD1893" s="105"/>
      <c r="VE1893" s="105"/>
      <c r="VF1893" s="105"/>
      <c r="VG1893" s="105"/>
      <c r="VH1893" s="105"/>
      <c r="VI1893" s="105"/>
      <c r="VJ1893" s="105"/>
      <c r="VK1893" s="105"/>
      <c r="VL1893" s="105"/>
      <c r="VM1893" s="105"/>
      <c r="VN1893" s="105"/>
      <c r="VO1893" s="105"/>
      <c r="VP1893" s="105"/>
      <c r="VQ1893" s="105"/>
      <c r="VR1893" s="105"/>
      <c r="VS1893" s="105"/>
      <c r="VT1893" s="105"/>
      <c r="VU1893" s="105"/>
      <c r="VV1893" s="105"/>
      <c r="VW1893" s="105"/>
      <c r="VX1893" s="105"/>
      <c r="VY1893" s="105"/>
      <c r="VZ1893" s="105"/>
      <c r="WA1893" s="105"/>
      <c r="WB1893" s="105"/>
      <c r="WC1893" s="105"/>
      <c r="WD1893" s="105"/>
      <c r="WE1893" s="105"/>
      <c r="WF1893" s="105"/>
      <c r="WG1893" s="105"/>
      <c r="WH1893" s="105"/>
      <c r="WI1893" s="105"/>
      <c r="WJ1893" s="105"/>
      <c r="WK1893" s="105"/>
      <c r="WL1893" s="105"/>
      <c r="WM1893" s="105"/>
      <c r="WN1893" s="105"/>
      <c r="WO1893" s="105"/>
      <c r="WP1893" s="105"/>
      <c r="WQ1893" s="105"/>
      <c r="WR1893" s="105"/>
      <c r="WS1893" s="105"/>
      <c r="WT1893" s="105"/>
      <c r="WU1893" s="105"/>
      <c r="WV1893" s="105"/>
      <c r="WW1893" s="105"/>
      <c r="WX1893" s="105"/>
      <c r="WY1893" s="105"/>
      <c r="WZ1893" s="105"/>
      <c r="XA1893" s="105"/>
      <c r="XB1893" s="105"/>
      <c r="XC1893" s="105"/>
      <c r="XD1893" s="105"/>
      <c r="XE1893" s="105"/>
      <c r="XF1893" s="105"/>
      <c r="XG1893" s="105"/>
      <c r="XH1893" s="105"/>
      <c r="XI1893" s="105"/>
      <c r="XJ1893" s="105"/>
      <c r="XK1893" s="105"/>
      <c r="XL1893" s="105"/>
      <c r="XM1893" s="105"/>
      <c r="XN1893" s="105"/>
      <c r="XO1893" s="105"/>
      <c r="XP1893" s="105"/>
      <c r="XQ1893" s="105"/>
      <c r="XR1893" s="105"/>
      <c r="XS1893" s="105"/>
      <c r="XT1893" s="105"/>
      <c r="XU1893" s="105"/>
      <c r="XV1893" s="105"/>
      <c r="XW1893" s="105"/>
      <c r="XX1893" s="105"/>
      <c r="XY1893" s="105"/>
      <c r="XZ1893" s="105"/>
      <c r="YA1893" s="105"/>
      <c r="YB1893" s="105"/>
      <c r="YC1893" s="105"/>
      <c r="YD1893" s="105"/>
      <c r="YE1893" s="105"/>
      <c r="YF1893" s="105"/>
      <c r="YG1893" s="105"/>
      <c r="YH1893" s="105"/>
      <c r="YI1893" s="105"/>
      <c r="YJ1893" s="105"/>
      <c r="YK1893" s="105"/>
      <c r="YL1893" s="105"/>
      <c r="YM1893" s="105"/>
      <c r="YN1893" s="105"/>
      <c r="YO1893" s="105"/>
      <c r="YP1893" s="105"/>
      <c r="YQ1893" s="105"/>
      <c r="YR1893" s="105"/>
      <c r="YS1893" s="105"/>
      <c r="YT1893" s="105"/>
      <c r="YU1893" s="105"/>
      <c r="YV1893" s="105"/>
      <c r="YW1893" s="105"/>
      <c r="YX1893" s="105"/>
      <c r="YY1893" s="105"/>
      <c r="YZ1893" s="105"/>
      <c r="ZA1893" s="105"/>
      <c r="ZB1893" s="105"/>
      <c r="ZC1893" s="105"/>
      <c r="ZD1893" s="105"/>
      <c r="ZE1893" s="105"/>
      <c r="ZF1893" s="105"/>
      <c r="ZG1893" s="105"/>
      <c r="ZH1893" s="105"/>
      <c r="ZI1893" s="105"/>
      <c r="ZJ1893" s="105"/>
      <c r="ZK1893" s="105"/>
      <c r="ZL1893" s="105"/>
      <c r="ZM1893" s="105"/>
      <c r="ZN1893" s="105"/>
      <c r="ZO1893" s="105"/>
      <c r="ZP1893" s="105"/>
      <c r="ZQ1893" s="105"/>
      <c r="ZR1893" s="105"/>
      <c r="ZS1893" s="105"/>
      <c r="ZT1893" s="105"/>
      <c r="ZU1893" s="105"/>
      <c r="ZV1893" s="105"/>
      <c r="ZW1893" s="105"/>
      <c r="ZX1893" s="105"/>
      <c r="ZY1893" s="105"/>
      <c r="ZZ1893" s="105"/>
      <c r="AAA1893" s="105"/>
      <c r="AAB1893" s="105"/>
      <c r="AAC1893" s="105"/>
      <c r="AAD1893" s="105"/>
      <c r="AAE1893" s="105"/>
      <c r="AAF1893" s="105"/>
      <c r="AAG1893" s="105"/>
      <c r="AAH1893" s="105"/>
      <c r="AAI1893" s="105"/>
      <c r="AAJ1893" s="105"/>
      <c r="AAK1893" s="105"/>
      <c r="AAL1893" s="105"/>
      <c r="AAM1893" s="105"/>
      <c r="AAN1893" s="105"/>
      <c r="AAO1893" s="105"/>
      <c r="AAP1893" s="105"/>
      <c r="AAQ1893" s="105"/>
      <c r="AAR1893" s="105"/>
      <c r="AAS1893" s="105"/>
      <c r="AAT1893" s="105"/>
      <c r="AAU1893" s="105"/>
      <c r="AAV1893" s="105"/>
      <c r="AAW1893" s="105"/>
      <c r="AAX1893" s="105"/>
      <c r="AAY1893" s="105"/>
      <c r="AAZ1893" s="105"/>
      <c r="ABA1893" s="105"/>
      <c r="ABB1893" s="105"/>
      <c r="ABC1893" s="105"/>
      <c r="ABD1893" s="105"/>
      <c r="ABE1893" s="105"/>
      <c r="ABF1893" s="105"/>
      <c r="ABG1893" s="105"/>
      <c r="ABH1893" s="105"/>
      <c r="ABI1893" s="105"/>
      <c r="ABJ1893" s="105"/>
      <c r="ABK1893" s="105"/>
      <c r="ABL1893" s="105"/>
      <c r="ABM1893" s="105"/>
      <c r="ABN1893" s="105"/>
      <c r="ABO1893" s="105"/>
      <c r="ABP1893" s="105"/>
      <c r="ABQ1893" s="105"/>
      <c r="ABR1893" s="105"/>
      <c r="ABS1893" s="105"/>
      <c r="ABT1893" s="105"/>
      <c r="ABU1893" s="105"/>
      <c r="ABV1893" s="105"/>
      <c r="ABW1893" s="105"/>
      <c r="ABX1893" s="105"/>
      <c r="ABY1893" s="105"/>
      <c r="ABZ1893" s="105"/>
      <c r="ACA1893" s="105"/>
      <c r="ACB1893" s="105"/>
      <c r="ACC1893" s="105"/>
      <c r="ACD1893" s="105"/>
      <c r="ACE1893" s="105"/>
      <c r="ACF1893" s="105"/>
      <c r="ACG1893" s="105"/>
      <c r="ACH1893" s="105"/>
      <c r="ACI1893" s="105"/>
      <c r="ACJ1893" s="105"/>
      <c r="ACK1893" s="105"/>
      <c r="ACL1893" s="105"/>
      <c r="ACM1893" s="105"/>
      <c r="ACN1893" s="105"/>
      <c r="ACO1893" s="105"/>
      <c r="ACP1893" s="105"/>
      <c r="ACQ1893" s="105"/>
      <c r="ACR1893" s="105"/>
      <c r="ACS1893" s="105"/>
      <c r="ACT1893" s="105"/>
      <c r="ACU1893" s="105"/>
      <c r="ACV1893" s="105"/>
      <c r="ACW1893" s="105"/>
      <c r="ACX1893" s="105"/>
      <c r="ACY1893" s="105"/>
      <c r="ACZ1893" s="105"/>
      <c r="ADA1893" s="105"/>
      <c r="ADB1893" s="105"/>
      <c r="ADC1893" s="105"/>
      <c r="ADD1893" s="105"/>
      <c r="ADE1893" s="105"/>
      <c r="ADF1893" s="105"/>
      <c r="ADG1893" s="105"/>
      <c r="ADH1893" s="105"/>
      <c r="ADI1893" s="105"/>
      <c r="ADJ1893" s="105"/>
      <c r="ADK1893" s="105"/>
      <c r="ADL1893" s="105"/>
      <c r="ADM1893" s="105"/>
      <c r="ADN1893" s="105"/>
      <c r="ADO1893" s="105"/>
      <c r="ADP1893" s="105"/>
      <c r="ADQ1893" s="105"/>
      <c r="ADR1893" s="105"/>
      <c r="ADS1893" s="105"/>
      <c r="ADT1893" s="105"/>
      <c r="ADU1893" s="105"/>
      <c r="ADV1893" s="105"/>
      <c r="ADW1893" s="105"/>
      <c r="ADX1893" s="105"/>
      <c r="ADY1893" s="105"/>
      <c r="ADZ1893" s="105"/>
      <c r="AEA1893" s="105"/>
      <c r="AEB1893" s="105"/>
      <c r="AEC1893" s="105"/>
      <c r="AED1893" s="105"/>
      <c r="AEE1893" s="105"/>
      <c r="AEF1893" s="105"/>
      <c r="AEG1893" s="105"/>
      <c r="AEH1893" s="105"/>
      <c r="AEI1893" s="105"/>
      <c r="AEJ1893" s="105"/>
      <c r="AEK1893" s="105"/>
      <c r="AEL1893" s="105"/>
      <c r="AEM1893" s="105"/>
      <c r="AEN1893" s="105"/>
      <c r="AEO1893" s="105"/>
      <c r="AEP1893" s="105"/>
      <c r="AEQ1893" s="105"/>
      <c r="AER1893" s="105"/>
      <c r="AES1893" s="105"/>
      <c r="AET1893" s="105"/>
      <c r="AEU1893" s="105"/>
      <c r="AEV1893" s="105"/>
      <c r="AEW1893" s="105"/>
      <c r="AEX1893" s="105"/>
      <c r="AEY1893" s="105"/>
      <c r="AEZ1893" s="105"/>
      <c r="AFA1893" s="105"/>
      <c r="AFB1893" s="105"/>
      <c r="AFC1893" s="105"/>
      <c r="AFD1893" s="105"/>
      <c r="AFE1893" s="105"/>
      <c r="AFF1893" s="105"/>
      <c r="AFG1893" s="105"/>
      <c r="AFH1893" s="105"/>
      <c r="AFI1893" s="105"/>
      <c r="AFJ1893" s="105"/>
      <c r="AFK1893" s="105"/>
      <c r="AFL1893" s="105"/>
      <c r="AFM1893" s="105"/>
      <c r="AFN1893" s="105"/>
      <c r="AFO1893" s="105"/>
      <c r="AFP1893" s="105"/>
      <c r="AFQ1893" s="105"/>
      <c r="AFR1893" s="105"/>
      <c r="AFS1893" s="105"/>
      <c r="AFT1893" s="105"/>
      <c r="AFU1893" s="105"/>
      <c r="AFV1893" s="105"/>
      <c r="AFW1893" s="105"/>
      <c r="AFX1893" s="105"/>
      <c r="AFY1893" s="105"/>
      <c r="AFZ1893" s="105"/>
      <c r="AGA1893" s="105"/>
      <c r="AGB1893" s="105"/>
      <c r="AGC1893" s="105"/>
      <c r="AGD1893" s="105"/>
      <c r="AGE1893" s="105"/>
      <c r="AGF1893" s="105"/>
      <c r="AGG1893" s="105"/>
      <c r="AGH1893" s="105"/>
      <c r="AGI1893" s="105"/>
      <c r="AGJ1893" s="105"/>
      <c r="AGK1893" s="105"/>
      <c r="AGL1893" s="105"/>
      <c r="AGM1893" s="105"/>
      <c r="AGN1893" s="105"/>
      <c r="AGO1893" s="105"/>
      <c r="AGP1893" s="105"/>
      <c r="AGQ1893" s="105"/>
      <c r="AGR1893" s="105"/>
      <c r="AGS1893" s="105"/>
      <c r="AGT1893" s="105"/>
      <c r="AGU1893" s="105"/>
      <c r="AGV1893" s="105"/>
      <c r="AGW1893" s="105"/>
      <c r="AGX1893" s="105"/>
      <c r="AGY1893" s="105"/>
      <c r="AGZ1893" s="105"/>
      <c r="AHA1893" s="105"/>
      <c r="AHB1893" s="105"/>
      <c r="AHC1893" s="105"/>
      <c r="AHD1893" s="105"/>
      <c r="AHE1893" s="105"/>
      <c r="AHF1893" s="105"/>
      <c r="AHG1893" s="105"/>
      <c r="AHH1893" s="105"/>
      <c r="AHI1893" s="105"/>
      <c r="AHJ1893" s="105"/>
      <c r="AHK1893" s="105"/>
      <c r="AHL1893" s="105"/>
      <c r="AHM1893" s="105"/>
      <c r="AHN1893" s="105"/>
      <c r="AHO1893" s="105"/>
      <c r="AHP1893" s="105"/>
      <c r="AHQ1893" s="105"/>
      <c r="AHR1893" s="105"/>
      <c r="AHS1893" s="105"/>
      <c r="AHT1893" s="105"/>
      <c r="AHU1893" s="105"/>
      <c r="AHV1893" s="105"/>
      <c r="AHW1893" s="105"/>
      <c r="AHX1893" s="105"/>
      <c r="AHY1893" s="105"/>
      <c r="AHZ1893" s="105"/>
      <c r="AIA1893" s="105"/>
      <c r="AIB1893" s="105"/>
      <c r="AIC1893" s="105"/>
      <c r="AID1893" s="105"/>
      <c r="AIE1893" s="105"/>
      <c r="AIF1893" s="105"/>
      <c r="AIG1893" s="105"/>
      <c r="AIH1893" s="105"/>
      <c r="AII1893" s="105"/>
      <c r="AIJ1893" s="105"/>
      <c r="AIK1893" s="105"/>
      <c r="AIL1893" s="105"/>
      <c r="AIM1893" s="105"/>
      <c r="AIN1893" s="105"/>
      <c r="AIO1893" s="105"/>
      <c r="AIP1893" s="105"/>
      <c r="AIQ1893" s="105"/>
      <c r="AIR1893" s="105"/>
      <c r="AIS1893" s="105"/>
      <c r="AIT1893" s="105"/>
      <c r="AIU1893" s="105"/>
      <c r="AIV1893" s="105"/>
      <c r="AIW1893" s="105"/>
      <c r="AIX1893" s="105"/>
      <c r="AIY1893" s="105"/>
      <c r="AIZ1893" s="105"/>
      <c r="AJA1893" s="105"/>
      <c r="AJB1893" s="105"/>
      <c r="AJC1893" s="105"/>
      <c r="AJD1893" s="105"/>
      <c r="AJE1893" s="105"/>
      <c r="AJF1893" s="105"/>
      <c r="AJG1893" s="105"/>
      <c r="AJH1893" s="105"/>
      <c r="AJI1893" s="105"/>
      <c r="AJJ1893" s="105"/>
      <c r="AJK1893" s="105"/>
      <c r="AJL1893" s="105"/>
      <c r="AJM1893" s="105"/>
      <c r="AJN1893" s="105"/>
      <c r="AJO1893" s="105"/>
      <c r="AJP1893" s="105"/>
      <c r="AJQ1893" s="105"/>
      <c r="AJR1893" s="105"/>
      <c r="AJS1893" s="105"/>
      <c r="AJT1893" s="105"/>
      <c r="AJU1893" s="105"/>
      <c r="AJV1893" s="105"/>
      <c r="AJW1893" s="105"/>
      <c r="AJX1893" s="105"/>
      <c r="AJY1893" s="105"/>
      <c r="AJZ1893" s="105"/>
      <c r="AKA1893" s="105"/>
      <c r="AKB1893" s="105"/>
      <c r="AKC1893" s="105"/>
      <c r="AKD1893" s="105"/>
      <c r="AKE1893" s="105"/>
      <c r="AKF1893" s="105"/>
      <c r="AKG1893" s="105"/>
      <c r="AKH1893" s="105"/>
      <c r="AKI1893" s="105"/>
      <c r="AKJ1893" s="105"/>
      <c r="AKK1893" s="105"/>
      <c r="AKL1893" s="105"/>
      <c r="AKM1893" s="105"/>
      <c r="AKN1893" s="105"/>
      <c r="AKO1893" s="105"/>
      <c r="AKP1893" s="105"/>
      <c r="AKQ1893" s="105"/>
      <c r="AKR1893" s="105"/>
      <c r="AKS1893" s="105"/>
      <c r="AKT1893" s="105"/>
      <c r="AKU1893" s="105"/>
      <c r="AKV1893" s="105"/>
      <c r="AKW1893" s="105"/>
      <c r="AKX1893" s="105"/>
      <c r="AKY1893" s="105"/>
      <c r="AKZ1893" s="105"/>
      <c r="ALA1893" s="105"/>
      <c r="ALB1893" s="105"/>
      <c r="ALC1893" s="105"/>
      <c r="ALD1893" s="105"/>
      <c r="ALE1893" s="105"/>
      <c r="ALF1893" s="105"/>
      <c r="ALG1893" s="105"/>
      <c r="ALH1893" s="105"/>
      <c r="ALI1893" s="105"/>
      <c r="ALJ1893" s="105"/>
      <c r="ALK1893" s="105"/>
      <c r="ALL1893" s="105"/>
      <c r="ALM1893" s="105"/>
      <c r="ALN1893" s="105"/>
      <c r="ALO1893" s="105"/>
      <c r="ALP1893" s="105"/>
      <c r="ALQ1893" s="105"/>
      <c r="ALR1893" s="105"/>
      <c r="ALS1893" s="105"/>
      <c r="ALT1893" s="105"/>
      <c r="ALU1893" s="105"/>
      <c r="ALV1893" s="105"/>
      <c r="ALW1893" s="105"/>
      <c r="ALX1893" s="105"/>
      <c r="ALY1893" s="105"/>
      <c r="ALZ1893" s="105"/>
      <c r="AMA1893" s="105"/>
      <c r="AMB1893" s="105"/>
      <c r="AMC1893" s="105"/>
      <c r="AMD1893" s="105"/>
      <c r="AME1893" s="105"/>
      <c r="AMF1893" s="105"/>
      <c r="AMG1893" s="105"/>
      <c r="AMH1893" s="105"/>
      <c r="AMI1893" s="105"/>
      <c r="AMJ1893" s="105"/>
      <c r="AMK1893" s="105"/>
      <c r="AML1893" s="105"/>
      <c r="AMM1893" s="105"/>
      <c r="AMN1893" s="105"/>
      <c r="AMO1893" s="105"/>
      <c r="AMP1893" s="105"/>
      <c r="AMQ1893" s="105"/>
      <c r="AMR1893" s="105"/>
      <c r="AMS1893" s="105"/>
      <c r="AMT1893" s="105"/>
      <c r="AMU1893" s="105"/>
      <c r="AMV1893" s="105"/>
      <c r="AMW1893" s="105"/>
      <c r="AMX1893" s="105"/>
      <c r="AMY1893" s="105"/>
      <c r="AMZ1893" s="105"/>
      <c r="ANA1893" s="105"/>
      <c r="ANB1893" s="105"/>
      <c r="ANC1893" s="105"/>
      <c r="AND1893" s="105"/>
      <c r="ANE1893" s="105"/>
      <c r="ANF1893" s="105"/>
      <c r="ANG1893" s="105"/>
      <c r="ANH1893" s="105"/>
      <c r="ANI1893" s="105"/>
      <c r="ANJ1893" s="105"/>
      <c r="ANK1893" s="105"/>
      <c r="ANL1893" s="105"/>
      <c r="ANM1893" s="105"/>
      <c r="ANN1893" s="105"/>
      <c r="ANO1893" s="105"/>
      <c r="ANP1893" s="105"/>
      <c r="ANQ1893" s="105"/>
      <c r="ANR1893" s="105"/>
      <c r="ANS1893" s="105"/>
      <c r="ANT1893" s="105"/>
      <c r="ANU1893" s="105"/>
      <c r="ANV1893" s="105"/>
      <c r="ANW1893" s="105"/>
      <c r="ANX1893" s="105"/>
      <c r="ANY1893" s="105"/>
      <c r="ANZ1893" s="105"/>
      <c r="AOA1893" s="105"/>
      <c r="AOB1893" s="105"/>
      <c r="AOC1893" s="105"/>
      <c r="AOD1893" s="105"/>
      <c r="AOE1893" s="105"/>
      <c r="AOF1893" s="105"/>
      <c r="AOG1893" s="105"/>
      <c r="AOH1893" s="105"/>
      <c r="AOI1893" s="105"/>
      <c r="AOJ1893" s="105"/>
      <c r="AOK1893" s="105"/>
      <c r="AOL1893" s="105"/>
      <c r="AOM1893" s="105"/>
      <c r="AON1893" s="105"/>
      <c r="AOO1893" s="105"/>
      <c r="AOP1893" s="105"/>
      <c r="AOQ1893" s="105"/>
      <c r="AOR1893" s="105"/>
      <c r="AOS1893" s="105"/>
      <c r="AOT1893" s="105"/>
      <c r="AOU1893" s="105"/>
      <c r="AOV1893" s="105"/>
      <c r="AOW1893" s="105"/>
      <c r="AOX1893" s="105"/>
      <c r="AOY1893" s="105"/>
      <c r="AOZ1893" s="105"/>
      <c r="APA1893" s="105"/>
      <c r="APB1893" s="105"/>
      <c r="APC1893" s="105"/>
      <c r="APD1893" s="105"/>
      <c r="APE1893" s="105"/>
      <c r="APF1893" s="105"/>
      <c r="APG1893" s="105"/>
      <c r="APH1893" s="105"/>
      <c r="API1893" s="105"/>
      <c r="APJ1893" s="105"/>
      <c r="APK1893" s="105"/>
      <c r="APL1893" s="105"/>
      <c r="APM1893" s="105"/>
      <c r="APN1893" s="105"/>
      <c r="APO1893" s="105"/>
      <c r="APP1893" s="105"/>
      <c r="APQ1893" s="105"/>
      <c r="APR1893" s="105"/>
      <c r="APS1893" s="105"/>
      <c r="APT1893" s="105"/>
      <c r="APU1893" s="105"/>
      <c r="APV1893" s="105"/>
      <c r="APW1893" s="105"/>
      <c r="APX1893" s="105"/>
      <c r="APY1893" s="105"/>
      <c r="APZ1893" s="105"/>
      <c r="AQA1893" s="105"/>
      <c r="AQB1893" s="105"/>
      <c r="AQC1893" s="105"/>
      <c r="AQD1893" s="105"/>
      <c r="AQE1893" s="105"/>
      <c r="AQF1893" s="105"/>
      <c r="AQG1893" s="105"/>
      <c r="AQH1893" s="105"/>
      <c r="AQI1893" s="105"/>
      <c r="AQJ1893" s="105"/>
      <c r="AQK1893" s="105"/>
      <c r="AQL1893" s="105"/>
      <c r="AQM1893" s="105"/>
      <c r="AQN1893" s="105"/>
      <c r="AQO1893" s="105"/>
      <c r="AQP1893" s="105"/>
      <c r="AQQ1893" s="105"/>
      <c r="AQR1893" s="105"/>
      <c r="AQS1893" s="105"/>
      <c r="AQT1893" s="105"/>
      <c r="AQU1893" s="105"/>
      <c r="AQV1893" s="105"/>
      <c r="AQW1893" s="105"/>
      <c r="AQX1893" s="105"/>
      <c r="AQY1893" s="105"/>
      <c r="AQZ1893" s="105"/>
      <c r="ARA1893" s="105"/>
      <c r="ARB1893" s="105"/>
      <c r="ARC1893" s="105"/>
      <c r="ARD1893" s="105"/>
      <c r="ARE1893" s="105"/>
      <c r="ARF1893" s="105"/>
      <c r="ARG1893" s="105"/>
      <c r="ARH1893" s="105"/>
      <c r="ARI1893" s="105"/>
      <c r="ARJ1893" s="105"/>
      <c r="ARK1893" s="105"/>
      <c r="ARL1893" s="105"/>
      <c r="ARM1893" s="105"/>
      <c r="ARN1893" s="105"/>
      <c r="ARO1893" s="105"/>
      <c r="ARP1893" s="105"/>
      <c r="ARQ1893" s="105"/>
      <c r="ARR1893" s="105"/>
      <c r="ARS1893" s="105"/>
      <c r="ART1893" s="105"/>
      <c r="ARU1893" s="105"/>
      <c r="ARV1893" s="105"/>
      <c r="ARW1893" s="105"/>
      <c r="ARX1893" s="105"/>
      <c r="ARY1893" s="105"/>
      <c r="ARZ1893" s="105"/>
      <c r="ASA1893" s="105"/>
      <c r="ASB1893" s="105"/>
      <c r="ASC1893" s="105"/>
      <c r="ASD1893" s="105"/>
      <c r="ASE1893" s="105"/>
      <c r="ASF1893" s="105"/>
      <c r="ASG1893" s="105"/>
      <c r="ASH1893" s="105"/>
      <c r="ASI1893" s="105"/>
      <c r="ASJ1893" s="105"/>
      <c r="ASK1893" s="105"/>
      <c r="ASL1893" s="105"/>
      <c r="ASM1893" s="105"/>
      <c r="ASN1893" s="105"/>
      <c r="ASO1893" s="105"/>
      <c r="ASP1893" s="105"/>
      <c r="ASQ1893" s="105"/>
      <c r="ASR1893" s="105"/>
      <c r="ASS1893" s="105"/>
      <c r="AST1893" s="105"/>
      <c r="ASU1893" s="105"/>
      <c r="ASV1893" s="105"/>
      <c r="ASW1893" s="105"/>
      <c r="ASX1893" s="105"/>
      <c r="ASY1893" s="105"/>
      <c r="ASZ1893" s="105"/>
      <c r="ATA1893" s="105"/>
      <c r="ATB1893" s="105"/>
      <c r="ATC1893" s="105"/>
      <c r="ATD1893" s="105"/>
      <c r="ATE1893" s="105"/>
      <c r="ATF1893" s="105"/>
      <c r="ATG1893" s="105"/>
      <c r="ATH1893" s="105"/>
      <c r="ATI1893" s="105"/>
      <c r="ATJ1893" s="105"/>
      <c r="ATK1893" s="105"/>
      <c r="ATL1893" s="105"/>
      <c r="ATM1893" s="105"/>
      <c r="ATN1893" s="105"/>
      <c r="ATO1893" s="105"/>
      <c r="ATP1893" s="105"/>
      <c r="ATQ1893" s="105"/>
      <c r="ATR1893" s="105"/>
      <c r="ATS1893" s="105"/>
      <c r="ATT1893" s="105"/>
      <c r="ATU1893" s="105"/>
      <c r="ATV1893" s="105"/>
      <c r="ATW1893" s="105"/>
      <c r="ATX1893" s="105"/>
      <c r="ATY1893" s="105"/>
      <c r="ATZ1893" s="105"/>
      <c r="AUA1893" s="105"/>
      <c r="AUB1893" s="105"/>
      <c r="AUC1893" s="105"/>
      <c r="AUD1893" s="105"/>
      <c r="AUE1893" s="105"/>
      <c r="AUF1893" s="105"/>
      <c r="AUG1893" s="105"/>
      <c r="AUH1893" s="105"/>
      <c r="AUI1893" s="105"/>
      <c r="AUJ1893" s="105"/>
      <c r="AUK1893" s="105"/>
      <c r="AUL1893" s="105"/>
      <c r="AUM1893" s="105"/>
      <c r="AUN1893" s="105"/>
      <c r="AUO1893" s="105"/>
      <c r="AUP1893" s="105"/>
      <c r="AUQ1893" s="105"/>
      <c r="AUR1893" s="105"/>
      <c r="AUS1893" s="105"/>
      <c r="AUT1893" s="105"/>
      <c r="AUU1893" s="105"/>
      <c r="AUV1893" s="105"/>
      <c r="AUW1893" s="105"/>
      <c r="AUX1893" s="105"/>
      <c r="AUY1893" s="105"/>
      <c r="AUZ1893" s="105"/>
      <c r="AVA1893" s="105"/>
      <c r="AVB1893" s="105"/>
      <c r="AVC1893" s="105"/>
      <c r="AVD1893" s="105"/>
      <c r="AVE1893" s="105"/>
      <c r="AVF1893" s="105"/>
      <c r="AVG1893" s="105"/>
      <c r="AVH1893" s="105"/>
      <c r="AVI1893" s="105"/>
      <c r="AVJ1893" s="105"/>
      <c r="AVK1893" s="105"/>
      <c r="AVL1893" s="105"/>
      <c r="AVM1893" s="105"/>
      <c r="AVN1893" s="105"/>
      <c r="AVO1893" s="105"/>
      <c r="AVP1893" s="105"/>
      <c r="AVQ1893" s="105"/>
      <c r="AVR1893" s="105"/>
      <c r="AVS1893" s="105"/>
      <c r="AVT1893" s="105"/>
      <c r="AVU1893" s="105"/>
      <c r="AVV1893" s="105"/>
      <c r="AVW1893" s="105"/>
      <c r="AVX1893" s="105"/>
      <c r="AVY1893" s="105"/>
      <c r="AVZ1893" s="105"/>
      <c r="AWA1893" s="105"/>
      <c r="AWB1893" s="105"/>
      <c r="AWC1893" s="105"/>
      <c r="AWD1893" s="105"/>
      <c r="AWE1893" s="105"/>
      <c r="AWF1893" s="105"/>
      <c r="AWG1893" s="105"/>
      <c r="AWH1893" s="105"/>
      <c r="AWI1893" s="105"/>
      <c r="AWJ1893" s="105"/>
      <c r="AWK1893" s="105"/>
      <c r="AWL1893" s="105"/>
      <c r="AWM1893" s="105"/>
      <c r="AWN1893" s="105"/>
      <c r="AWO1893" s="105"/>
      <c r="AWP1893" s="105"/>
      <c r="AWQ1893" s="105"/>
      <c r="AWR1893" s="105"/>
      <c r="AWS1893" s="105"/>
      <c r="AWT1893" s="105"/>
      <c r="AWU1893" s="105"/>
      <c r="AWV1893" s="105"/>
      <c r="AWW1893" s="105"/>
      <c r="AWX1893" s="105"/>
      <c r="AWY1893" s="105"/>
      <c r="AWZ1893" s="105"/>
      <c r="AXA1893" s="105"/>
      <c r="AXB1893" s="105"/>
      <c r="AXC1893" s="105"/>
      <c r="AXD1893" s="105"/>
      <c r="AXE1893" s="105"/>
      <c r="AXF1893" s="105"/>
      <c r="AXG1893" s="105"/>
      <c r="AXH1893" s="105"/>
      <c r="AXI1893" s="105"/>
      <c r="AXJ1893" s="105"/>
      <c r="AXK1893" s="105"/>
      <c r="AXL1893" s="105"/>
      <c r="AXM1893" s="105"/>
      <c r="AXN1893" s="105"/>
      <c r="AXO1893" s="105"/>
      <c r="AXP1893" s="105"/>
      <c r="AXQ1893" s="105"/>
      <c r="AXR1893" s="105"/>
      <c r="AXS1893" s="105"/>
      <c r="AXT1893" s="105"/>
      <c r="AXU1893" s="105"/>
      <c r="AXV1893" s="105"/>
      <c r="AXW1893" s="105"/>
      <c r="AXX1893" s="105"/>
      <c r="AXY1893" s="105"/>
      <c r="AXZ1893" s="105"/>
      <c r="AYA1893" s="105"/>
      <c r="AYB1893" s="105"/>
      <c r="AYC1893" s="105"/>
      <c r="AYD1893" s="105"/>
      <c r="AYE1893" s="105"/>
      <c r="AYF1893" s="105"/>
      <c r="AYG1893" s="105"/>
      <c r="AYH1893" s="105"/>
      <c r="AYI1893" s="105"/>
      <c r="AYJ1893" s="105"/>
      <c r="AYK1893" s="105"/>
      <c r="AYL1893" s="105"/>
      <c r="AYM1893" s="105"/>
      <c r="AYN1893" s="105"/>
      <c r="AYO1893" s="105"/>
      <c r="AYP1893" s="105"/>
      <c r="AYQ1893" s="105"/>
      <c r="AYR1893" s="105"/>
      <c r="AYS1893" s="105"/>
      <c r="AYT1893" s="105"/>
      <c r="AYU1893" s="105"/>
      <c r="AYV1893" s="105"/>
      <c r="AYW1893" s="105"/>
      <c r="AYX1893" s="105"/>
      <c r="AYY1893" s="105"/>
      <c r="AYZ1893" s="105"/>
      <c r="AZA1893" s="105"/>
      <c r="AZB1893" s="105"/>
      <c r="AZC1893" s="105"/>
      <c r="AZD1893" s="105"/>
      <c r="AZE1893" s="105"/>
      <c r="AZF1893" s="105"/>
      <c r="AZG1893" s="105"/>
      <c r="AZH1893" s="105"/>
      <c r="AZI1893" s="105"/>
      <c r="AZJ1893" s="105"/>
      <c r="AZK1893" s="105"/>
      <c r="AZL1893" s="105"/>
      <c r="AZM1893" s="105"/>
      <c r="AZN1893" s="105"/>
      <c r="AZO1893" s="105"/>
      <c r="AZP1893" s="105"/>
      <c r="AZQ1893" s="105"/>
      <c r="AZR1893" s="105"/>
      <c r="AZS1893" s="105"/>
      <c r="AZT1893" s="105"/>
      <c r="AZU1893" s="105"/>
      <c r="AZV1893" s="105"/>
      <c r="AZW1893" s="105"/>
      <c r="AZX1893" s="105"/>
      <c r="AZY1893" s="105"/>
      <c r="AZZ1893" s="105"/>
      <c r="BAA1893" s="105"/>
      <c r="BAB1893" s="105"/>
      <c r="BAC1893" s="105"/>
      <c r="BAD1893" s="105"/>
      <c r="BAE1893" s="105"/>
      <c r="BAF1893" s="105"/>
      <c r="BAG1893" s="105"/>
      <c r="BAH1893" s="105"/>
      <c r="BAI1893" s="105"/>
      <c r="BAJ1893" s="105"/>
      <c r="BAK1893" s="105"/>
      <c r="BAL1893" s="105"/>
      <c r="BAM1893" s="105"/>
      <c r="BAN1893" s="105"/>
      <c r="BAO1893" s="105"/>
      <c r="BAP1893" s="105"/>
      <c r="BAQ1893" s="105"/>
      <c r="BAR1893" s="105"/>
      <c r="BAS1893" s="105"/>
      <c r="BAT1893" s="105"/>
      <c r="BAU1893" s="105"/>
      <c r="BAV1893" s="105"/>
      <c r="BAW1893" s="105"/>
      <c r="BAX1893" s="105"/>
      <c r="BAY1893" s="105"/>
      <c r="BAZ1893" s="105"/>
      <c r="BBA1893" s="105"/>
      <c r="BBB1893" s="105"/>
      <c r="BBC1893" s="105"/>
      <c r="BBD1893" s="105"/>
      <c r="BBE1893" s="105"/>
      <c r="BBF1893" s="105"/>
      <c r="BBG1893" s="105"/>
      <c r="BBH1893" s="105"/>
      <c r="BBI1893" s="105"/>
      <c r="BBJ1893" s="105"/>
      <c r="BBK1893" s="105"/>
      <c r="BBL1893" s="105"/>
      <c r="BBM1893" s="105"/>
      <c r="BBN1893" s="105"/>
      <c r="BBO1893" s="105"/>
      <c r="BBP1893" s="105"/>
      <c r="BBQ1893" s="105"/>
      <c r="BBR1893" s="105"/>
      <c r="BBS1893" s="105"/>
      <c r="BBT1893" s="105"/>
      <c r="BBU1893" s="105"/>
      <c r="BBV1893" s="105"/>
      <c r="BBW1893" s="105"/>
      <c r="BBX1893" s="105"/>
      <c r="BBY1893" s="105"/>
      <c r="BBZ1893" s="105"/>
      <c r="BCA1893" s="105"/>
      <c r="BCB1893" s="105"/>
      <c r="BCC1893" s="105"/>
      <c r="BCD1893" s="105"/>
      <c r="BCE1893" s="105"/>
      <c r="BCF1893" s="105"/>
      <c r="BCG1893" s="105"/>
      <c r="BCH1893" s="105"/>
      <c r="BCI1893" s="105"/>
      <c r="BCJ1893" s="105"/>
      <c r="BCK1893" s="105"/>
      <c r="BCL1893" s="105"/>
      <c r="BCM1893" s="105"/>
      <c r="BCN1893" s="105"/>
      <c r="BCO1893" s="105"/>
      <c r="BCP1893" s="105"/>
      <c r="BCQ1893" s="105"/>
      <c r="BCR1893" s="105"/>
      <c r="BCS1893" s="105"/>
      <c r="BCT1893" s="105"/>
      <c r="BCU1893" s="105"/>
      <c r="BCV1893" s="105"/>
      <c r="BCW1893" s="105"/>
      <c r="BCX1893" s="105"/>
      <c r="BCY1893" s="105"/>
      <c r="BCZ1893" s="105"/>
      <c r="BDA1893" s="105"/>
      <c r="BDB1893" s="105"/>
      <c r="BDC1893" s="105"/>
      <c r="BDD1893" s="105"/>
      <c r="BDE1893" s="105"/>
      <c r="BDF1893" s="105"/>
      <c r="BDG1893" s="105"/>
      <c r="BDH1893" s="105"/>
      <c r="BDI1893" s="105"/>
      <c r="BDJ1893" s="105"/>
      <c r="BDK1893" s="105"/>
      <c r="BDL1893" s="105"/>
      <c r="BDM1893" s="105"/>
      <c r="BDN1893" s="105"/>
      <c r="BDO1893" s="105"/>
      <c r="BDP1893" s="105"/>
      <c r="BDQ1893" s="105"/>
      <c r="BDR1893" s="105"/>
      <c r="BDS1893" s="105"/>
      <c r="BDT1893" s="105"/>
      <c r="BDU1893" s="105"/>
      <c r="BDV1893" s="105"/>
      <c r="BDW1893" s="105"/>
      <c r="BDX1893" s="105"/>
      <c r="BDY1893" s="105"/>
      <c r="BDZ1893" s="105"/>
      <c r="BEA1893" s="105"/>
      <c r="BEB1893" s="105"/>
      <c r="BEC1893" s="105"/>
      <c r="BED1893" s="105"/>
      <c r="BEE1893" s="105"/>
      <c r="BEF1893" s="105"/>
      <c r="BEG1893" s="105"/>
      <c r="BEH1893" s="105"/>
      <c r="BEI1893" s="105"/>
      <c r="BEJ1893" s="105"/>
      <c r="BEK1893" s="105"/>
      <c r="BEL1893" s="105"/>
      <c r="BEM1893" s="105"/>
      <c r="BEN1893" s="105"/>
      <c r="BEO1893" s="105"/>
      <c r="BEP1893" s="105"/>
      <c r="BEQ1893" s="105"/>
      <c r="BER1893" s="105"/>
      <c r="BES1893" s="105"/>
      <c r="BET1893" s="105"/>
      <c r="BEU1893" s="105"/>
      <c r="BEV1893" s="105"/>
      <c r="BEW1893" s="105"/>
      <c r="BEX1893" s="105"/>
      <c r="BEY1893" s="105"/>
      <c r="BEZ1893" s="105"/>
      <c r="BFA1893" s="105"/>
      <c r="BFB1893" s="105"/>
      <c r="BFC1893" s="105"/>
      <c r="BFD1893" s="105"/>
      <c r="BFE1893" s="105"/>
      <c r="BFF1893" s="105"/>
      <c r="BFG1893" s="105"/>
      <c r="BFH1893" s="105"/>
      <c r="BFI1893" s="105"/>
      <c r="BFJ1893" s="105"/>
      <c r="BFK1893" s="105"/>
      <c r="BFL1893" s="105"/>
      <c r="BFM1893" s="105"/>
      <c r="BFN1893" s="105"/>
      <c r="BFO1893" s="105"/>
      <c r="BFP1893" s="105"/>
      <c r="BFQ1893" s="105"/>
      <c r="BFR1893" s="105"/>
      <c r="BFS1893" s="105"/>
      <c r="BFT1893" s="105"/>
      <c r="BFU1893" s="105"/>
      <c r="BFV1893" s="105"/>
      <c r="BFW1893" s="105"/>
      <c r="BFX1893" s="105"/>
      <c r="BFY1893" s="105"/>
      <c r="BFZ1893" s="105"/>
      <c r="BGA1893" s="105"/>
      <c r="BGB1893" s="105"/>
      <c r="BGC1893" s="105"/>
      <c r="BGD1893" s="105"/>
      <c r="BGE1893" s="105"/>
      <c r="BGF1893" s="105"/>
      <c r="BGG1893" s="105"/>
      <c r="BGH1893" s="105"/>
      <c r="BGI1893" s="105"/>
      <c r="BGJ1893" s="105"/>
      <c r="BGK1893" s="105"/>
      <c r="BGL1893" s="105"/>
      <c r="BGM1893" s="105"/>
      <c r="BGN1893" s="105"/>
      <c r="BGO1893" s="105"/>
      <c r="BGP1893" s="105"/>
      <c r="BGQ1893" s="105"/>
      <c r="BGR1893" s="105"/>
      <c r="BGS1893" s="105"/>
      <c r="BGT1893" s="105"/>
      <c r="BGU1893" s="105"/>
      <c r="BGV1893" s="105"/>
      <c r="BGW1893" s="105"/>
      <c r="BGX1893" s="105"/>
      <c r="BGY1893" s="105"/>
      <c r="BGZ1893" s="105"/>
      <c r="BHA1893" s="105"/>
      <c r="BHB1893" s="105"/>
      <c r="BHC1893" s="105"/>
      <c r="BHD1893" s="105"/>
      <c r="BHE1893" s="105"/>
      <c r="BHF1893" s="105"/>
      <c r="BHG1893" s="105"/>
      <c r="BHH1893" s="105"/>
      <c r="BHI1893" s="105"/>
      <c r="BHJ1893" s="105"/>
      <c r="BHK1893" s="105"/>
      <c r="BHL1893" s="105"/>
      <c r="BHM1893" s="105"/>
      <c r="BHN1893" s="105"/>
      <c r="BHO1893" s="105"/>
      <c r="BHP1893" s="105"/>
      <c r="BHQ1893" s="105"/>
      <c r="BHR1893" s="105"/>
      <c r="BHS1893" s="105"/>
      <c r="BHT1893" s="105"/>
      <c r="BHU1893" s="105"/>
      <c r="BHV1893" s="105"/>
      <c r="BHW1893" s="105"/>
      <c r="BHX1893" s="105"/>
      <c r="BHY1893" s="105"/>
      <c r="BHZ1893" s="105"/>
      <c r="BIA1893" s="105"/>
      <c r="BIB1893" s="105"/>
      <c r="BIC1893" s="105"/>
      <c r="BID1893" s="105"/>
      <c r="BIE1893" s="105"/>
      <c r="BIF1893" s="105"/>
      <c r="BIG1893" s="105"/>
      <c r="BIH1893" s="105"/>
      <c r="BII1893" s="105"/>
      <c r="BIJ1893" s="105"/>
      <c r="BIK1893" s="105"/>
      <c r="BIL1893" s="105"/>
      <c r="BIM1893" s="105"/>
      <c r="BIN1893" s="105"/>
      <c r="BIO1893" s="105"/>
      <c r="BIP1893" s="105"/>
      <c r="BIQ1893" s="105"/>
      <c r="BIR1893" s="105"/>
      <c r="BIS1893" s="105"/>
      <c r="BIT1893" s="105"/>
      <c r="BIU1893" s="105"/>
      <c r="BIV1893" s="105"/>
      <c r="BIW1893" s="105"/>
      <c r="BIX1893" s="105"/>
      <c r="BIY1893" s="105"/>
      <c r="BIZ1893" s="105"/>
      <c r="BJA1893" s="105"/>
      <c r="BJB1893" s="105"/>
      <c r="BJC1893" s="105"/>
      <c r="BJD1893" s="105"/>
      <c r="BJE1893" s="105"/>
      <c r="BJF1893" s="105"/>
      <c r="BJG1893" s="105"/>
      <c r="BJH1893" s="105"/>
      <c r="BJI1893" s="105"/>
      <c r="BJJ1893" s="105"/>
      <c r="BJK1893" s="105"/>
      <c r="BJL1893" s="105"/>
      <c r="BJM1893" s="105"/>
      <c r="BJN1893" s="105"/>
      <c r="BJO1893" s="105"/>
      <c r="BJP1893" s="105"/>
      <c r="BJQ1893" s="105"/>
      <c r="BJR1893" s="105"/>
      <c r="BJS1893" s="105"/>
      <c r="BJT1893" s="105"/>
      <c r="BJU1893" s="105"/>
      <c r="BJV1893" s="105"/>
      <c r="BJW1893" s="105"/>
      <c r="BJX1893" s="105"/>
      <c r="BJY1893" s="105"/>
      <c r="BJZ1893" s="105"/>
      <c r="BKA1893" s="105"/>
      <c r="BKB1893" s="105"/>
      <c r="BKC1893" s="105"/>
      <c r="BKD1893" s="105"/>
      <c r="BKE1893" s="105"/>
      <c r="BKF1893" s="105"/>
      <c r="BKG1893" s="105"/>
      <c r="BKH1893" s="105"/>
      <c r="BKI1893" s="105"/>
      <c r="BKJ1893" s="105"/>
      <c r="BKK1893" s="105"/>
      <c r="BKL1893" s="105"/>
      <c r="BKM1893" s="105"/>
      <c r="BKN1893" s="105"/>
      <c r="BKO1893" s="105"/>
      <c r="BKP1893" s="105"/>
      <c r="BKQ1893" s="105"/>
      <c r="BKR1893" s="105"/>
      <c r="BKS1893" s="105"/>
      <c r="BKT1893" s="105"/>
      <c r="BKU1893" s="105"/>
      <c r="BKV1893" s="105"/>
      <c r="BKW1893" s="105"/>
      <c r="BKX1893" s="105"/>
      <c r="BKY1893" s="105"/>
      <c r="BKZ1893" s="105"/>
      <c r="BLA1893" s="105"/>
      <c r="BLB1893" s="105"/>
      <c r="BLC1893" s="105"/>
      <c r="BLD1893" s="105"/>
      <c r="BLE1893" s="105"/>
      <c r="BLF1893" s="105"/>
      <c r="BLG1893" s="105"/>
      <c r="BLH1893" s="105"/>
      <c r="BLI1893" s="105"/>
      <c r="BLJ1893" s="105"/>
      <c r="BLK1893" s="105"/>
      <c r="BLL1893" s="105"/>
      <c r="BLM1893" s="105"/>
      <c r="BLN1893" s="105"/>
      <c r="BLO1893" s="105"/>
      <c r="BLP1893" s="105"/>
      <c r="BLQ1893" s="105"/>
      <c r="BLR1893" s="105"/>
      <c r="BLS1893" s="105"/>
      <c r="BLT1893" s="105"/>
      <c r="BLU1893" s="105"/>
      <c r="BLV1893" s="105"/>
      <c r="BLW1893" s="105"/>
      <c r="BLX1893" s="105"/>
      <c r="BLY1893" s="105"/>
      <c r="BLZ1893" s="105"/>
      <c r="BMA1893" s="105"/>
      <c r="BMB1893" s="105"/>
      <c r="BMC1893" s="105"/>
      <c r="BMD1893" s="105"/>
      <c r="BME1893" s="105"/>
      <c r="BMF1893" s="105"/>
      <c r="BMG1893" s="105"/>
      <c r="BMH1893" s="105"/>
      <c r="BMI1893" s="105"/>
      <c r="BMJ1893" s="105"/>
      <c r="BMK1893" s="105"/>
      <c r="BML1893" s="105"/>
      <c r="BMM1893" s="105"/>
      <c r="BMN1893" s="105"/>
      <c r="BMO1893" s="105"/>
      <c r="BMP1893" s="105"/>
      <c r="BMQ1893" s="105"/>
      <c r="BMR1893" s="105"/>
      <c r="BMS1893" s="105"/>
      <c r="BMT1893" s="105"/>
      <c r="BMU1893" s="105"/>
      <c r="BMV1893" s="105"/>
      <c r="BMW1893" s="105"/>
      <c r="BMX1893" s="105"/>
      <c r="BMY1893" s="105"/>
      <c r="BMZ1893" s="105"/>
      <c r="BNA1893" s="105"/>
      <c r="BNB1893" s="105"/>
      <c r="BNC1893" s="105"/>
      <c r="BND1893" s="105"/>
      <c r="BNE1893" s="105"/>
      <c r="BNF1893" s="105"/>
      <c r="BNG1893" s="105"/>
      <c r="BNH1893" s="105"/>
      <c r="BNI1893" s="105"/>
      <c r="BNJ1893" s="105"/>
      <c r="BNK1893" s="105"/>
      <c r="BNL1893" s="105"/>
      <c r="BNM1893" s="105"/>
      <c r="BNN1893" s="105"/>
      <c r="BNO1893" s="105"/>
      <c r="BNP1893" s="105"/>
      <c r="BNQ1893" s="105"/>
      <c r="BNR1893" s="105"/>
      <c r="BNS1893" s="105"/>
      <c r="BNT1893" s="105"/>
      <c r="BNU1893" s="105"/>
      <c r="BNV1893" s="105"/>
      <c r="BNW1893" s="105"/>
      <c r="BNX1893" s="105"/>
      <c r="BNY1893" s="105"/>
      <c r="BNZ1893" s="105"/>
      <c r="BOA1893" s="105"/>
      <c r="BOB1893" s="105"/>
      <c r="BOC1893" s="105"/>
      <c r="BOD1893" s="105"/>
      <c r="BOE1893" s="105"/>
      <c r="BOF1893" s="105"/>
      <c r="BOG1893" s="105"/>
      <c r="BOH1893" s="105"/>
      <c r="BOI1893" s="105"/>
      <c r="BOJ1893" s="105"/>
      <c r="BOK1893" s="105"/>
      <c r="BOL1893" s="105"/>
      <c r="BOM1893" s="105"/>
      <c r="BON1893" s="105"/>
      <c r="BOO1893" s="105"/>
      <c r="BOP1893" s="105"/>
      <c r="BOQ1893" s="105"/>
      <c r="BOR1893" s="105"/>
      <c r="BOS1893" s="105"/>
      <c r="BOT1893" s="105"/>
      <c r="BOU1893" s="105"/>
      <c r="BOV1893" s="105"/>
      <c r="BOW1893" s="105"/>
      <c r="BOX1893" s="105"/>
      <c r="BOY1893" s="105"/>
      <c r="BOZ1893" s="105"/>
      <c r="BPA1893" s="105"/>
      <c r="BPB1893" s="105"/>
      <c r="BPC1893" s="105"/>
      <c r="BPD1893" s="105"/>
      <c r="BPE1893" s="105"/>
      <c r="BPF1893" s="105"/>
      <c r="BPG1893" s="105"/>
      <c r="BPH1893" s="105"/>
      <c r="BPI1893" s="105"/>
      <c r="BPJ1893" s="105"/>
      <c r="BPK1893" s="105"/>
      <c r="BPL1893" s="105"/>
      <c r="BPM1893" s="105"/>
      <c r="BPN1893" s="105"/>
      <c r="BPO1893" s="105"/>
      <c r="BPP1893" s="105"/>
      <c r="BPQ1893" s="105"/>
      <c r="BPR1893" s="105"/>
      <c r="BPS1893" s="105"/>
      <c r="BPT1893" s="105"/>
      <c r="BPU1893" s="105"/>
      <c r="BPV1893" s="105"/>
      <c r="BPW1893" s="105"/>
      <c r="BPX1893" s="105"/>
      <c r="BPY1893" s="105"/>
      <c r="BPZ1893" s="105"/>
      <c r="BQA1893" s="105"/>
      <c r="BQB1893" s="105"/>
      <c r="BQC1893" s="105"/>
      <c r="BQD1893" s="105"/>
      <c r="BQE1893" s="105"/>
      <c r="BQF1893" s="105"/>
      <c r="BQG1893" s="105"/>
      <c r="BQH1893" s="105"/>
      <c r="BQI1893" s="105"/>
      <c r="BQJ1893" s="105"/>
      <c r="BQK1893" s="105"/>
      <c r="BQL1893" s="105"/>
      <c r="BQM1893" s="105"/>
      <c r="BQN1893" s="105"/>
      <c r="BQO1893" s="105"/>
      <c r="BQP1893" s="105"/>
      <c r="BQQ1893" s="105"/>
      <c r="BQR1893" s="105"/>
      <c r="BQS1893" s="105"/>
      <c r="BQT1893" s="105"/>
      <c r="BQU1893" s="105"/>
      <c r="BQV1893" s="105"/>
      <c r="BQW1893" s="105"/>
      <c r="BQX1893" s="105"/>
      <c r="BQY1893" s="105"/>
      <c r="BQZ1893" s="105"/>
      <c r="BRA1893" s="105"/>
      <c r="BRB1893" s="105"/>
      <c r="BRC1893" s="105"/>
      <c r="BRD1893" s="105"/>
      <c r="BRE1893" s="105"/>
      <c r="BRF1893" s="105"/>
      <c r="BRG1893" s="105"/>
      <c r="BRH1893" s="105"/>
      <c r="BRI1893" s="105"/>
      <c r="BRJ1893" s="105"/>
      <c r="BRK1893" s="105"/>
      <c r="BRL1893" s="105"/>
      <c r="BRM1893" s="105"/>
      <c r="BRN1893" s="105"/>
      <c r="BRO1893" s="105"/>
      <c r="BRP1893" s="105"/>
      <c r="BRQ1893" s="105"/>
      <c r="BRR1893" s="105"/>
      <c r="BRS1893" s="105"/>
      <c r="BRT1893" s="105"/>
      <c r="BRU1893" s="105"/>
      <c r="BRV1893" s="105"/>
      <c r="BRW1893" s="105"/>
      <c r="BRX1893" s="105"/>
      <c r="BRY1893" s="105"/>
      <c r="BRZ1893" s="105"/>
      <c r="BSA1893" s="105"/>
      <c r="BSB1893" s="105"/>
      <c r="BSC1893" s="105"/>
      <c r="BSD1893" s="105"/>
      <c r="BSE1893" s="105"/>
      <c r="BSF1893" s="105"/>
      <c r="BSG1893" s="105"/>
      <c r="BSH1893" s="105"/>
      <c r="BSI1893" s="105"/>
      <c r="BSJ1893" s="105"/>
      <c r="BSK1893" s="105"/>
      <c r="BSL1893" s="105"/>
      <c r="BSM1893" s="105"/>
      <c r="BSN1893" s="105"/>
      <c r="BSO1893" s="105"/>
      <c r="BSP1893" s="105"/>
      <c r="BSQ1893" s="105"/>
      <c r="BSR1893" s="105"/>
      <c r="BSS1893" s="105"/>
      <c r="BST1893" s="105"/>
      <c r="BSU1893" s="105"/>
      <c r="BSV1893" s="105"/>
      <c r="BSW1893" s="105"/>
      <c r="BSX1893" s="105"/>
      <c r="BSY1893" s="105"/>
      <c r="BSZ1893" s="105"/>
      <c r="BTA1893" s="105"/>
      <c r="BTB1893" s="105"/>
      <c r="BTC1893" s="105"/>
      <c r="BTD1893" s="105"/>
      <c r="BTE1893" s="105"/>
      <c r="BTF1893" s="105"/>
      <c r="BTG1893" s="105"/>
      <c r="BTH1893" s="105"/>
      <c r="BTI1893" s="105"/>
      <c r="BTJ1893" s="105"/>
      <c r="BTK1893" s="105"/>
      <c r="BTL1893" s="105"/>
      <c r="BTM1893" s="105"/>
      <c r="BTN1893" s="105"/>
      <c r="BTO1893" s="105"/>
      <c r="BTP1893" s="105"/>
      <c r="BTQ1893" s="105"/>
      <c r="BTR1893" s="105"/>
      <c r="BTS1893" s="105"/>
      <c r="BTT1893" s="105"/>
      <c r="BTU1893" s="105"/>
      <c r="BTV1893" s="105"/>
      <c r="BTW1893" s="105"/>
      <c r="BTX1893" s="105"/>
      <c r="BTY1893" s="105"/>
      <c r="BTZ1893" s="105"/>
      <c r="BUA1893" s="105"/>
      <c r="BUB1893" s="105"/>
      <c r="BUC1893" s="105"/>
      <c r="BUD1893" s="105"/>
      <c r="BUE1893" s="105"/>
      <c r="BUF1893" s="105"/>
      <c r="BUG1893" s="105"/>
      <c r="BUH1893" s="105"/>
      <c r="BUI1893" s="105"/>
      <c r="BUJ1893" s="105"/>
      <c r="BUK1893" s="105"/>
      <c r="BUL1893" s="105"/>
      <c r="BUM1893" s="105"/>
      <c r="BUN1893" s="105"/>
      <c r="BUO1893" s="105"/>
      <c r="BUP1893" s="105"/>
      <c r="BUQ1893" s="105"/>
      <c r="BUR1893" s="105"/>
      <c r="BUS1893" s="105"/>
      <c r="BUT1893" s="105"/>
      <c r="BUU1893" s="105"/>
      <c r="BUV1893" s="105"/>
      <c r="BUW1893" s="105"/>
      <c r="BUX1893" s="105"/>
      <c r="BUY1893" s="105"/>
      <c r="BUZ1893" s="105"/>
      <c r="BVA1893" s="105"/>
      <c r="BVB1893" s="105"/>
      <c r="BVC1893" s="105"/>
      <c r="BVD1893" s="105"/>
      <c r="BVE1893" s="105"/>
      <c r="BVF1893" s="105"/>
      <c r="BVG1893" s="105"/>
      <c r="BVH1893" s="105"/>
      <c r="BVI1893" s="105"/>
      <c r="BVJ1893" s="105"/>
      <c r="BVK1893" s="105"/>
      <c r="BVL1893" s="105"/>
      <c r="BVM1893" s="105"/>
      <c r="BVN1893" s="105"/>
      <c r="BVO1893" s="105"/>
      <c r="BVP1893" s="105"/>
      <c r="BVQ1893" s="105"/>
      <c r="BVR1893" s="105"/>
      <c r="BVS1893" s="105"/>
      <c r="BVT1893" s="105"/>
      <c r="BVU1893" s="105"/>
      <c r="BVV1893" s="105"/>
      <c r="BVW1893" s="105"/>
      <c r="BVX1893" s="105"/>
      <c r="BVY1893" s="105"/>
      <c r="BVZ1893" s="105"/>
      <c r="BWA1893" s="105"/>
      <c r="BWB1893" s="105"/>
      <c r="BWC1893" s="105"/>
      <c r="BWD1893" s="105"/>
      <c r="BWE1893" s="105"/>
      <c r="BWF1893" s="105"/>
      <c r="BWG1893" s="105"/>
      <c r="BWH1893" s="105"/>
      <c r="BWI1893" s="105"/>
      <c r="BWJ1893" s="105"/>
      <c r="BWK1893" s="105"/>
      <c r="BWL1893" s="105"/>
      <c r="BWM1893" s="105"/>
      <c r="BWN1893" s="105"/>
      <c r="BWO1893" s="105"/>
      <c r="BWP1893" s="105"/>
      <c r="BWQ1893" s="105"/>
      <c r="BWR1893" s="105"/>
      <c r="BWS1893" s="105"/>
      <c r="BWT1893" s="105"/>
      <c r="BWU1893" s="105"/>
      <c r="BWV1893" s="105"/>
      <c r="BWW1893" s="105"/>
      <c r="BWX1893" s="105"/>
      <c r="BWY1893" s="105"/>
      <c r="BWZ1893" s="105"/>
      <c r="BXA1893" s="105"/>
      <c r="BXB1893" s="105"/>
      <c r="BXC1893" s="105"/>
      <c r="BXD1893" s="105"/>
      <c r="BXE1893" s="105"/>
      <c r="BXF1893" s="105"/>
      <c r="BXG1893" s="105"/>
      <c r="BXH1893" s="105"/>
      <c r="BXI1893" s="105"/>
      <c r="BXJ1893" s="105"/>
      <c r="BXK1893" s="105"/>
      <c r="BXL1893" s="105"/>
      <c r="BXM1893" s="105"/>
      <c r="BXN1893" s="105"/>
      <c r="BXO1893" s="105"/>
      <c r="BXP1893" s="105"/>
      <c r="BXQ1893" s="105"/>
      <c r="BXR1893" s="105"/>
      <c r="BXS1893" s="105"/>
      <c r="BXT1893" s="105"/>
      <c r="BXU1893" s="105"/>
      <c r="BXV1893" s="105"/>
      <c r="BXW1893" s="105"/>
      <c r="BXX1893" s="105"/>
      <c r="BXY1893" s="105"/>
      <c r="BXZ1893" s="105"/>
      <c r="BYA1893" s="105"/>
      <c r="BYB1893" s="105"/>
      <c r="BYC1893" s="105"/>
      <c r="BYD1893" s="105"/>
      <c r="BYE1893" s="105"/>
      <c r="BYF1893" s="105"/>
      <c r="BYG1893" s="105"/>
      <c r="BYH1893" s="105"/>
      <c r="BYI1893" s="105"/>
      <c r="BYJ1893" s="105"/>
      <c r="BYK1893" s="105"/>
      <c r="BYL1893" s="105"/>
      <c r="BYM1893" s="105"/>
      <c r="BYN1893" s="105"/>
      <c r="BYO1893" s="105"/>
      <c r="BYP1893" s="105"/>
      <c r="BYQ1893" s="105"/>
      <c r="BYR1893" s="105"/>
      <c r="BYS1893" s="105"/>
      <c r="BYT1893" s="105"/>
      <c r="BYU1893" s="105"/>
      <c r="BYV1893" s="105"/>
      <c r="BYW1893" s="105"/>
      <c r="BYX1893" s="105"/>
      <c r="BYY1893" s="105"/>
      <c r="BYZ1893" s="105"/>
      <c r="BZA1893" s="105"/>
      <c r="BZB1893" s="105"/>
      <c r="BZC1893" s="105"/>
      <c r="BZD1893" s="105"/>
      <c r="BZE1893" s="105"/>
      <c r="BZF1893" s="105"/>
      <c r="BZG1893" s="105"/>
      <c r="BZH1893" s="105"/>
      <c r="BZI1893" s="105"/>
      <c r="BZJ1893" s="105"/>
      <c r="BZK1893" s="105"/>
      <c r="BZL1893" s="105"/>
      <c r="BZM1893" s="105"/>
      <c r="BZN1893" s="105"/>
      <c r="BZO1893" s="105"/>
      <c r="BZP1893" s="105"/>
      <c r="BZQ1893" s="105"/>
      <c r="BZR1893" s="105"/>
      <c r="BZS1893" s="105"/>
      <c r="BZT1893" s="105"/>
      <c r="BZU1893" s="105"/>
      <c r="BZV1893" s="105"/>
      <c r="BZW1893" s="105"/>
      <c r="BZX1893" s="105"/>
      <c r="BZY1893" s="105"/>
      <c r="BZZ1893" s="105"/>
      <c r="CAA1893" s="105"/>
      <c r="CAB1893" s="105"/>
      <c r="CAC1893" s="105"/>
      <c r="CAD1893" s="105"/>
      <c r="CAE1893" s="105"/>
      <c r="CAF1893" s="105"/>
      <c r="CAG1893" s="105"/>
      <c r="CAH1893" s="105"/>
      <c r="CAI1893" s="105"/>
      <c r="CAJ1893" s="105"/>
      <c r="CAK1893" s="105"/>
      <c r="CAL1893" s="105"/>
      <c r="CAM1893" s="105"/>
      <c r="CAN1893" s="105"/>
      <c r="CAO1893" s="105"/>
      <c r="CAP1893" s="105"/>
      <c r="CAQ1893" s="105"/>
      <c r="CAR1893" s="105"/>
      <c r="CAS1893" s="105"/>
      <c r="CAT1893" s="105"/>
      <c r="CAU1893" s="105"/>
      <c r="CAV1893" s="105"/>
      <c r="CAW1893" s="105"/>
      <c r="CAX1893" s="105"/>
      <c r="CAY1893" s="105"/>
      <c r="CAZ1893" s="105"/>
      <c r="CBA1893" s="105"/>
      <c r="CBB1893" s="105"/>
      <c r="CBC1893" s="105"/>
      <c r="CBD1893" s="105"/>
      <c r="CBE1893" s="105"/>
      <c r="CBF1893" s="105"/>
      <c r="CBG1893" s="105"/>
      <c r="CBH1893" s="105"/>
      <c r="CBI1893" s="105"/>
      <c r="CBJ1893" s="105"/>
      <c r="CBK1893" s="105"/>
      <c r="CBL1893" s="105"/>
      <c r="CBM1893" s="105"/>
      <c r="CBN1893" s="105"/>
      <c r="CBO1893" s="105"/>
      <c r="CBP1893" s="105"/>
      <c r="CBQ1893" s="105"/>
      <c r="CBR1893" s="105"/>
      <c r="CBS1893" s="105"/>
      <c r="CBT1893" s="105"/>
      <c r="CBU1893" s="105"/>
      <c r="CBV1893" s="105"/>
      <c r="CBW1893" s="105"/>
      <c r="CBX1893" s="105"/>
      <c r="CBY1893" s="105"/>
      <c r="CBZ1893" s="105"/>
      <c r="CCA1893" s="105"/>
      <c r="CCB1893" s="105"/>
      <c r="CCC1893" s="105"/>
      <c r="CCD1893" s="105"/>
      <c r="CCE1893" s="105"/>
      <c r="CCF1893" s="105"/>
      <c r="CCG1893" s="105"/>
      <c r="CCH1893" s="105"/>
      <c r="CCI1893" s="105"/>
      <c r="CCJ1893" s="105"/>
      <c r="CCK1893" s="105"/>
      <c r="CCL1893" s="105"/>
      <c r="CCM1893" s="105"/>
      <c r="CCN1893" s="105"/>
      <c r="CCO1893" s="105"/>
      <c r="CCP1893" s="105"/>
      <c r="CCQ1893" s="105"/>
      <c r="CCR1893" s="105"/>
      <c r="CCS1893" s="105"/>
      <c r="CCT1893" s="105"/>
      <c r="CCU1893" s="105"/>
      <c r="CCV1893" s="105"/>
      <c r="CCW1893" s="105"/>
      <c r="CCX1893" s="105"/>
      <c r="CCY1893" s="105"/>
      <c r="CCZ1893" s="105"/>
      <c r="CDA1893" s="105"/>
      <c r="CDB1893" s="105"/>
      <c r="CDC1893" s="105"/>
      <c r="CDD1893" s="105"/>
      <c r="CDE1893" s="105"/>
      <c r="CDF1893" s="105"/>
      <c r="CDG1893" s="105"/>
      <c r="CDH1893" s="105"/>
      <c r="CDI1893" s="105"/>
      <c r="CDJ1893" s="105"/>
      <c r="CDK1893" s="105"/>
      <c r="CDL1893" s="105"/>
      <c r="CDM1893" s="105"/>
      <c r="CDN1893" s="105"/>
      <c r="CDO1893" s="105"/>
      <c r="CDP1893" s="105"/>
      <c r="CDQ1893" s="105"/>
      <c r="CDR1893" s="105"/>
      <c r="CDS1893" s="105"/>
      <c r="CDT1893" s="105"/>
      <c r="CDU1893" s="105"/>
      <c r="CDV1893" s="105"/>
      <c r="CDW1893" s="105"/>
      <c r="CDX1893" s="105"/>
      <c r="CDY1893" s="105"/>
      <c r="CDZ1893" s="105"/>
      <c r="CEA1893" s="105"/>
      <c r="CEB1893" s="105"/>
      <c r="CEC1893" s="105"/>
      <c r="CED1893" s="105"/>
      <c r="CEE1893" s="105"/>
      <c r="CEF1893" s="105"/>
      <c r="CEG1893" s="105"/>
      <c r="CEH1893" s="105"/>
      <c r="CEI1893" s="105"/>
      <c r="CEJ1893" s="105"/>
      <c r="CEK1893" s="105"/>
      <c r="CEL1893" s="105"/>
      <c r="CEM1893" s="105"/>
      <c r="CEN1893" s="105"/>
      <c r="CEO1893" s="105"/>
      <c r="CEP1893" s="105"/>
      <c r="CEQ1893" s="105"/>
      <c r="CER1893" s="105"/>
      <c r="CES1893" s="105"/>
      <c r="CET1893" s="105"/>
      <c r="CEU1893" s="105"/>
      <c r="CEV1893" s="105"/>
      <c r="CEW1893" s="105"/>
      <c r="CEX1893" s="105"/>
      <c r="CEY1893" s="105"/>
      <c r="CEZ1893" s="105"/>
      <c r="CFA1893" s="105"/>
      <c r="CFB1893" s="105"/>
      <c r="CFC1893" s="105"/>
      <c r="CFD1893" s="105"/>
      <c r="CFE1893" s="105"/>
      <c r="CFF1893" s="105"/>
      <c r="CFG1893" s="105"/>
      <c r="CFH1893" s="105"/>
      <c r="CFI1893" s="105"/>
      <c r="CFJ1893" s="105"/>
      <c r="CFK1893" s="105"/>
      <c r="CFL1893" s="105"/>
      <c r="CFM1893" s="105"/>
      <c r="CFN1893" s="105"/>
      <c r="CFO1893" s="105"/>
      <c r="CFP1893" s="105"/>
      <c r="CFQ1893" s="105"/>
      <c r="CFR1893" s="105"/>
      <c r="CFS1893" s="105"/>
      <c r="CFT1893" s="105"/>
      <c r="CFU1893" s="105"/>
      <c r="CFV1893" s="105"/>
      <c r="CFW1893" s="105"/>
      <c r="CFX1893" s="105"/>
      <c r="CFY1893" s="105"/>
      <c r="CFZ1893" s="105"/>
      <c r="CGA1893" s="105"/>
      <c r="CGB1893" s="105"/>
      <c r="CGC1893" s="105"/>
      <c r="CGD1893" s="105"/>
      <c r="CGE1893" s="105"/>
      <c r="CGF1893" s="105"/>
      <c r="CGG1893" s="105"/>
      <c r="CGH1893" s="105"/>
      <c r="CGI1893" s="105"/>
      <c r="CGJ1893" s="105"/>
      <c r="CGK1893" s="105"/>
      <c r="CGL1893" s="105"/>
      <c r="CGM1893" s="105"/>
      <c r="CGN1893" s="105"/>
      <c r="CGO1893" s="105"/>
      <c r="CGP1893" s="105"/>
      <c r="CGQ1893" s="105"/>
      <c r="CGR1893" s="105"/>
      <c r="CGS1893" s="105"/>
      <c r="CGT1893" s="105"/>
      <c r="CGU1893" s="105"/>
      <c r="CGV1893" s="105"/>
      <c r="CGW1893" s="105"/>
      <c r="CGX1893" s="105"/>
      <c r="CGY1893" s="105"/>
      <c r="CGZ1893" s="105"/>
      <c r="CHA1893" s="105"/>
      <c r="CHB1893" s="105"/>
      <c r="CHC1893" s="105"/>
      <c r="CHD1893" s="105"/>
      <c r="CHE1893" s="105"/>
      <c r="CHF1893" s="105"/>
      <c r="CHG1893" s="105"/>
      <c r="CHH1893" s="105"/>
      <c r="CHI1893" s="105"/>
      <c r="CHJ1893" s="105"/>
      <c r="CHK1893" s="105"/>
      <c r="CHL1893" s="105"/>
      <c r="CHM1893" s="105"/>
      <c r="CHN1893" s="105"/>
      <c r="CHO1893" s="105"/>
      <c r="CHP1893" s="105"/>
      <c r="CHQ1893" s="105"/>
      <c r="CHR1893" s="105"/>
      <c r="CHS1893" s="105"/>
      <c r="CHT1893" s="105"/>
      <c r="CHU1893" s="105"/>
      <c r="CHV1893" s="105"/>
      <c r="CHW1893" s="105"/>
      <c r="CHX1893" s="105"/>
      <c r="CHY1893" s="105"/>
      <c r="CHZ1893" s="105"/>
      <c r="CIA1893" s="105"/>
      <c r="CIB1893" s="105"/>
      <c r="CIC1893" s="105"/>
      <c r="CID1893" s="105"/>
      <c r="CIE1893" s="105"/>
      <c r="CIF1893" s="105"/>
      <c r="CIG1893" s="105"/>
      <c r="CIH1893" s="105"/>
      <c r="CII1893" s="105"/>
      <c r="CIJ1893" s="105"/>
      <c r="CIK1893" s="105"/>
      <c r="CIL1893" s="105"/>
      <c r="CIM1893" s="105"/>
      <c r="CIN1893" s="105"/>
      <c r="CIO1893" s="105"/>
      <c r="CIP1893" s="105"/>
      <c r="CIQ1893" s="105"/>
      <c r="CIR1893" s="105"/>
      <c r="CIS1893" s="105"/>
      <c r="CIT1893" s="105"/>
      <c r="CIU1893" s="105"/>
      <c r="CIV1893" s="105"/>
      <c r="CIW1893" s="105"/>
      <c r="CIX1893" s="105"/>
      <c r="CIY1893" s="105"/>
      <c r="CIZ1893" s="105"/>
      <c r="CJA1893" s="105"/>
      <c r="CJB1893" s="105"/>
      <c r="CJC1893" s="105"/>
      <c r="CJD1893" s="105"/>
      <c r="CJE1893" s="105"/>
      <c r="CJF1893" s="105"/>
      <c r="CJG1893" s="105"/>
      <c r="CJH1893" s="105"/>
      <c r="CJI1893" s="105"/>
      <c r="CJJ1893" s="105"/>
      <c r="CJK1893" s="105"/>
      <c r="CJL1893" s="105"/>
      <c r="CJM1893" s="105"/>
      <c r="CJN1893" s="105"/>
      <c r="CJO1893" s="105"/>
      <c r="CJP1893" s="105"/>
      <c r="CJQ1893" s="105"/>
      <c r="CJR1893" s="105"/>
      <c r="CJS1893" s="105"/>
      <c r="CJT1893" s="105"/>
      <c r="CJU1893" s="105"/>
      <c r="CJV1893" s="105"/>
      <c r="CJW1893" s="105"/>
      <c r="CJX1893" s="105"/>
      <c r="CJY1893" s="105"/>
      <c r="CJZ1893" s="105"/>
      <c r="CKA1893" s="105"/>
      <c r="CKB1893" s="105"/>
      <c r="CKC1893" s="105"/>
      <c r="CKD1893" s="105"/>
      <c r="CKE1893" s="105"/>
      <c r="CKF1893" s="105"/>
      <c r="CKG1893" s="105"/>
      <c r="CKH1893" s="105"/>
      <c r="CKI1893" s="105"/>
      <c r="CKJ1893" s="105"/>
      <c r="CKK1893" s="105"/>
      <c r="CKL1893" s="105"/>
      <c r="CKM1893" s="105"/>
      <c r="CKN1893" s="105"/>
      <c r="CKO1893" s="105"/>
      <c r="CKP1893" s="105"/>
      <c r="CKQ1893" s="105"/>
      <c r="CKR1893" s="105"/>
      <c r="CKS1893" s="105"/>
      <c r="CKT1893" s="105"/>
      <c r="CKU1893" s="105"/>
      <c r="CKV1893" s="105"/>
      <c r="CKW1893" s="105"/>
      <c r="CKX1893" s="105"/>
      <c r="CKY1893" s="105"/>
      <c r="CKZ1893" s="105"/>
      <c r="CLA1893" s="105"/>
      <c r="CLB1893" s="105"/>
      <c r="CLC1893" s="105"/>
      <c r="CLD1893" s="105"/>
      <c r="CLE1893" s="105"/>
      <c r="CLF1893" s="105"/>
      <c r="CLG1893" s="105"/>
      <c r="CLH1893" s="105"/>
      <c r="CLI1893" s="105"/>
      <c r="CLJ1893" s="105"/>
      <c r="CLK1893" s="105"/>
      <c r="CLL1893" s="105"/>
      <c r="CLM1893" s="105"/>
      <c r="CLN1893" s="105"/>
      <c r="CLO1893" s="105"/>
      <c r="CLP1893" s="105"/>
      <c r="CLQ1893" s="105"/>
      <c r="CLR1893" s="105"/>
      <c r="CLS1893" s="105"/>
      <c r="CLT1893" s="105"/>
      <c r="CLU1893" s="105"/>
      <c r="CLV1893" s="105"/>
      <c r="CLW1893" s="105"/>
      <c r="CLX1893" s="105"/>
      <c r="CLY1893" s="105"/>
      <c r="CLZ1893" s="105"/>
      <c r="CMA1893" s="105"/>
      <c r="CMB1893" s="105"/>
      <c r="CMC1893" s="105"/>
      <c r="CMD1893" s="105"/>
      <c r="CME1893" s="105"/>
      <c r="CMF1893" s="105"/>
      <c r="CMG1893" s="105"/>
      <c r="CMH1893" s="105"/>
      <c r="CMI1893" s="105"/>
      <c r="CMJ1893" s="105"/>
      <c r="CMK1893" s="105"/>
      <c r="CML1893" s="105"/>
      <c r="CMM1893" s="105"/>
      <c r="CMN1893" s="105"/>
      <c r="CMO1893" s="105"/>
      <c r="CMP1893" s="105"/>
      <c r="CMQ1893" s="105"/>
      <c r="CMR1893" s="105"/>
      <c r="CMS1893" s="105"/>
      <c r="CMT1893" s="105"/>
      <c r="CMU1893" s="105"/>
      <c r="CMV1893" s="105"/>
      <c r="CMW1893" s="105"/>
      <c r="CMX1893" s="105"/>
      <c r="CMY1893" s="105"/>
      <c r="CMZ1893" s="105"/>
      <c r="CNA1893" s="105"/>
      <c r="CNB1893" s="105"/>
      <c r="CNC1893" s="105"/>
      <c r="CND1893" s="105"/>
      <c r="CNE1893" s="105"/>
      <c r="CNF1893" s="105"/>
      <c r="CNG1893" s="105"/>
      <c r="CNH1893" s="105"/>
      <c r="CNI1893" s="105"/>
      <c r="CNJ1893" s="105"/>
      <c r="CNK1893" s="105"/>
      <c r="CNL1893" s="105"/>
      <c r="CNM1893" s="105"/>
      <c r="CNN1893" s="105"/>
      <c r="CNO1893" s="105"/>
      <c r="CNP1893" s="105"/>
      <c r="CNQ1893" s="105"/>
      <c r="CNR1893" s="105"/>
      <c r="CNS1893" s="105"/>
      <c r="CNT1893" s="105"/>
      <c r="CNU1893" s="105"/>
      <c r="CNV1893" s="105"/>
      <c r="CNW1893" s="105"/>
      <c r="CNX1893" s="105"/>
      <c r="CNY1893" s="105"/>
      <c r="CNZ1893" s="105"/>
      <c r="COA1893" s="105"/>
      <c r="COB1893" s="105"/>
      <c r="COC1893" s="105"/>
      <c r="COD1893" s="105"/>
      <c r="COE1893" s="105"/>
      <c r="COF1893" s="105"/>
      <c r="COG1893" s="105"/>
      <c r="COH1893" s="105"/>
      <c r="COI1893" s="105"/>
      <c r="COJ1893" s="105"/>
      <c r="COK1893" s="105"/>
      <c r="COL1893" s="105"/>
      <c r="COM1893" s="105"/>
      <c r="CON1893" s="105"/>
      <c r="COO1893" s="105"/>
      <c r="COP1893" s="105"/>
      <c r="COQ1893" s="105"/>
      <c r="COR1893" s="105"/>
      <c r="COS1893" s="105"/>
      <c r="COT1893" s="105"/>
      <c r="COU1893" s="105"/>
      <c r="COV1893" s="105"/>
      <c r="COW1893" s="105"/>
      <c r="COX1893" s="105"/>
      <c r="COY1893" s="105"/>
      <c r="COZ1893" s="105"/>
      <c r="CPA1893" s="105"/>
      <c r="CPB1893" s="105"/>
      <c r="CPC1893" s="105"/>
      <c r="CPD1893" s="105"/>
      <c r="CPE1893" s="105"/>
      <c r="CPF1893" s="105"/>
      <c r="CPG1893" s="105"/>
      <c r="CPH1893" s="105"/>
      <c r="CPI1893" s="105"/>
      <c r="CPJ1893" s="105"/>
      <c r="CPK1893" s="105"/>
      <c r="CPL1893" s="105"/>
      <c r="CPM1893" s="105"/>
      <c r="CPN1893" s="105"/>
      <c r="CPO1893" s="105"/>
      <c r="CPP1893" s="105"/>
      <c r="CPQ1893" s="105"/>
      <c r="CPR1893" s="105"/>
      <c r="CPS1893" s="105"/>
      <c r="CPT1893" s="105"/>
      <c r="CPU1893" s="105"/>
      <c r="CPV1893" s="105"/>
      <c r="CPW1893" s="105"/>
      <c r="CPX1893" s="105"/>
      <c r="CPY1893" s="105"/>
      <c r="CPZ1893" s="105"/>
      <c r="CQA1893" s="105"/>
      <c r="CQB1893" s="105"/>
      <c r="CQC1893" s="105"/>
      <c r="CQD1893" s="105"/>
      <c r="CQE1893" s="105"/>
      <c r="CQF1893" s="105"/>
      <c r="CQG1893" s="105"/>
      <c r="CQH1893" s="105"/>
      <c r="CQI1893" s="105"/>
      <c r="CQJ1893" s="105"/>
      <c r="CQK1893" s="105"/>
      <c r="CQL1893" s="105"/>
      <c r="CQM1893" s="105"/>
      <c r="CQN1893" s="105"/>
      <c r="CQO1893" s="105"/>
      <c r="CQP1893" s="105"/>
      <c r="CQQ1893" s="105"/>
      <c r="CQR1893" s="105"/>
      <c r="CQS1893" s="105"/>
      <c r="CQT1893" s="105"/>
      <c r="CQU1893" s="105"/>
      <c r="CQV1893" s="105"/>
      <c r="CQW1893" s="105"/>
      <c r="CQX1893" s="105"/>
      <c r="CQY1893" s="105"/>
      <c r="CQZ1893" s="105"/>
      <c r="CRA1893" s="105"/>
      <c r="CRB1893" s="105"/>
      <c r="CRC1893" s="105"/>
      <c r="CRD1893" s="105"/>
      <c r="CRE1893" s="105"/>
      <c r="CRF1893" s="105"/>
      <c r="CRG1893" s="105"/>
      <c r="CRH1893" s="105"/>
      <c r="CRI1893" s="105"/>
      <c r="CRJ1893" s="105"/>
      <c r="CRK1893" s="105"/>
      <c r="CRL1893" s="105"/>
      <c r="CRM1893" s="105"/>
      <c r="CRN1893" s="105"/>
      <c r="CRO1893" s="105"/>
      <c r="CRP1893" s="105"/>
      <c r="CRQ1893" s="105"/>
      <c r="CRR1893" s="105"/>
      <c r="CRS1893" s="105"/>
      <c r="CRT1893" s="105"/>
      <c r="CRU1893" s="105"/>
      <c r="CRV1893" s="105"/>
      <c r="CRW1893" s="105"/>
      <c r="CRX1893" s="105"/>
      <c r="CRY1893" s="105"/>
      <c r="CRZ1893" s="105"/>
      <c r="CSA1893" s="105"/>
      <c r="CSB1893" s="105"/>
      <c r="CSC1893" s="105"/>
      <c r="CSD1893" s="105"/>
      <c r="CSE1893" s="105"/>
      <c r="CSF1893" s="105"/>
      <c r="CSG1893" s="105"/>
      <c r="CSH1893" s="105"/>
      <c r="CSI1893" s="105"/>
      <c r="CSJ1893" s="105"/>
      <c r="CSK1893" s="105"/>
      <c r="CSL1893" s="105"/>
      <c r="CSM1893" s="105"/>
      <c r="CSN1893" s="105"/>
      <c r="CSO1893" s="105"/>
      <c r="CSP1893" s="105"/>
      <c r="CSQ1893" s="105"/>
      <c r="CSR1893" s="105"/>
      <c r="CSS1893" s="105"/>
      <c r="CST1893" s="105"/>
      <c r="CSU1893" s="105"/>
      <c r="CSV1893" s="105"/>
      <c r="CSW1893" s="105"/>
      <c r="CSX1893" s="105"/>
      <c r="CSY1893" s="105"/>
      <c r="CSZ1893" s="105"/>
      <c r="CTA1893" s="105"/>
      <c r="CTB1893" s="105"/>
      <c r="CTC1893" s="105"/>
      <c r="CTD1893" s="105"/>
      <c r="CTE1893" s="105"/>
      <c r="CTF1893" s="105"/>
      <c r="CTG1893" s="105"/>
      <c r="CTH1893" s="105"/>
      <c r="CTI1893" s="105"/>
      <c r="CTJ1893" s="105"/>
      <c r="CTK1893" s="105"/>
      <c r="CTL1893" s="105"/>
      <c r="CTM1893" s="105"/>
      <c r="CTN1893" s="105"/>
      <c r="CTO1893" s="105"/>
      <c r="CTP1893" s="105"/>
      <c r="CTQ1893" s="105"/>
      <c r="CTR1893" s="105"/>
      <c r="CTS1893" s="105"/>
      <c r="CTT1893" s="105"/>
      <c r="CTU1893" s="105"/>
      <c r="CTV1893" s="105"/>
      <c r="CTW1893" s="105"/>
      <c r="CTX1893" s="105"/>
      <c r="CTY1893" s="105"/>
      <c r="CTZ1893" s="105"/>
      <c r="CUA1893" s="105"/>
      <c r="CUB1893" s="105"/>
      <c r="CUC1893" s="105"/>
      <c r="CUD1893" s="105"/>
      <c r="CUE1893" s="105"/>
      <c r="CUF1893" s="105"/>
      <c r="CUG1893" s="105"/>
      <c r="CUH1893" s="105"/>
      <c r="CUI1893" s="105"/>
      <c r="CUJ1893" s="105"/>
      <c r="CUK1893" s="105"/>
      <c r="CUL1893" s="105"/>
      <c r="CUM1893" s="105"/>
      <c r="CUN1893" s="105"/>
      <c r="CUO1893" s="105"/>
      <c r="CUP1893" s="105"/>
      <c r="CUQ1893" s="105"/>
      <c r="CUR1893" s="105"/>
      <c r="CUS1893" s="105"/>
      <c r="CUT1893" s="105"/>
      <c r="CUU1893" s="105"/>
      <c r="CUV1893" s="105"/>
      <c r="CUW1893" s="105"/>
      <c r="CUX1893" s="105"/>
      <c r="CUY1893" s="105"/>
      <c r="CUZ1893" s="105"/>
      <c r="CVA1893" s="105"/>
      <c r="CVB1893" s="105"/>
      <c r="CVC1893" s="105"/>
      <c r="CVD1893" s="105"/>
      <c r="CVE1893" s="105"/>
      <c r="CVF1893" s="105"/>
      <c r="CVG1893" s="105"/>
      <c r="CVH1893" s="105"/>
      <c r="CVI1893" s="105"/>
      <c r="CVJ1893" s="105"/>
      <c r="CVK1893" s="105"/>
      <c r="CVL1893" s="105"/>
      <c r="CVM1893" s="105"/>
      <c r="CVN1893" s="105"/>
      <c r="CVO1893" s="105"/>
      <c r="CVP1893" s="105"/>
      <c r="CVQ1893" s="105"/>
      <c r="CVR1893" s="105"/>
      <c r="CVS1893" s="105"/>
      <c r="CVT1893" s="105"/>
      <c r="CVU1893" s="105"/>
      <c r="CVV1893" s="105"/>
      <c r="CVW1893" s="105"/>
      <c r="CVX1893" s="105"/>
      <c r="CVY1893" s="105"/>
      <c r="CVZ1893" s="105"/>
      <c r="CWA1893" s="105"/>
      <c r="CWB1893" s="105"/>
      <c r="CWC1893" s="105"/>
      <c r="CWD1893" s="105"/>
      <c r="CWE1893" s="105"/>
      <c r="CWF1893" s="105"/>
      <c r="CWG1893" s="105"/>
      <c r="CWH1893" s="105"/>
      <c r="CWI1893" s="105"/>
      <c r="CWJ1893" s="105"/>
      <c r="CWK1893" s="105"/>
      <c r="CWL1893" s="105"/>
      <c r="CWM1893" s="105"/>
      <c r="CWN1893" s="105"/>
      <c r="CWO1893" s="105"/>
      <c r="CWP1893" s="105"/>
      <c r="CWQ1893" s="105"/>
      <c r="CWR1893" s="105"/>
      <c r="CWS1893" s="105"/>
      <c r="CWT1893" s="105"/>
      <c r="CWU1893" s="105"/>
      <c r="CWV1893" s="105"/>
      <c r="CWW1893" s="105"/>
      <c r="CWX1893" s="105"/>
      <c r="CWY1893" s="105"/>
      <c r="CWZ1893" s="105"/>
      <c r="CXA1893" s="105"/>
      <c r="CXB1893" s="105"/>
      <c r="CXC1893" s="105"/>
      <c r="CXD1893" s="105"/>
      <c r="CXE1893" s="105"/>
      <c r="CXF1893" s="105"/>
      <c r="CXG1893" s="105"/>
      <c r="CXH1893" s="105"/>
      <c r="CXI1893" s="105"/>
      <c r="CXJ1893" s="105"/>
      <c r="CXK1893" s="105"/>
      <c r="CXL1893" s="105"/>
      <c r="CXM1893" s="105"/>
      <c r="CXN1893" s="105"/>
      <c r="CXO1893" s="105"/>
      <c r="CXP1893" s="105"/>
      <c r="CXQ1893" s="105"/>
      <c r="CXR1893" s="105"/>
      <c r="CXS1893" s="105"/>
      <c r="CXT1893" s="105"/>
      <c r="CXU1893" s="105"/>
      <c r="CXV1893" s="105"/>
      <c r="CXW1893" s="105"/>
      <c r="CXX1893" s="105"/>
      <c r="CXY1893" s="105"/>
      <c r="CXZ1893" s="105"/>
      <c r="CYA1893" s="105"/>
      <c r="CYB1893" s="105"/>
      <c r="CYC1893" s="105"/>
      <c r="CYD1893" s="105"/>
      <c r="CYE1893" s="105"/>
      <c r="CYF1893" s="105"/>
      <c r="CYG1893" s="105"/>
      <c r="CYH1893" s="105"/>
      <c r="CYI1893" s="105"/>
      <c r="CYJ1893" s="105"/>
      <c r="CYK1893" s="105"/>
      <c r="CYL1893" s="105"/>
      <c r="CYM1893" s="105"/>
      <c r="CYN1893" s="105"/>
      <c r="CYO1893" s="105"/>
      <c r="CYP1893" s="105"/>
      <c r="CYQ1893" s="105"/>
      <c r="CYR1893" s="105"/>
      <c r="CYS1893" s="105"/>
      <c r="CYT1893" s="105"/>
      <c r="CYU1893" s="105"/>
      <c r="CYV1893" s="105"/>
      <c r="CYW1893" s="105"/>
      <c r="CYX1893" s="105"/>
      <c r="CYY1893" s="105"/>
      <c r="CYZ1893" s="105"/>
      <c r="CZA1893" s="105"/>
      <c r="CZB1893" s="105"/>
      <c r="CZC1893" s="105"/>
      <c r="CZD1893" s="105"/>
      <c r="CZE1893" s="105"/>
      <c r="CZF1893" s="105"/>
      <c r="CZG1893" s="105"/>
      <c r="CZH1893" s="105"/>
      <c r="CZI1893" s="105"/>
      <c r="CZJ1893" s="105"/>
      <c r="CZK1893" s="105"/>
      <c r="CZL1893" s="105"/>
      <c r="CZM1893" s="105"/>
      <c r="CZN1893" s="105"/>
      <c r="CZO1893" s="105"/>
      <c r="CZP1893" s="105"/>
      <c r="CZQ1893" s="105"/>
      <c r="CZR1893" s="105"/>
      <c r="CZS1893" s="105"/>
      <c r="CZT1893" s="105"/>
      <c r="CZU1893" s="105"/>
      <c r="CZV1893" s="105"/>
      <c r="CZW1893" s="105"/>
      <c r="CZX1893" s="105"/>
      <c r="CZY1893" s="105"/>
      <c r="CZZ1893" s="105"/>
      <c r="DAA1893" s="105"/>
      <c r="DAB1893" s="105"/>
      <c r="DAC1893" s="105"/>
      <c r="DAD1893" s="105"/>
      <c r="DAE1893" s="105"/>
      <c r="DAF1893" s="105"/>
      <c r="DAG1893" s="105"/>
      <c r="DAH1893" s="105"/>
      <c r="DAI1893" s="105"/>
      <c r="DAJ1893" s="105"/>
      <c r="DAK1893" s="105"/>
      <c r="DAL1893" s="105"/>
      <c r="DAM1893" s="105"/>
      <c r="DAN1893" s="105"/>
      <c r="DAO1893" s="105"/>
      <c r="DAP1893" s="105"/>
      <c r="DAQ1893" s="105"/>
      <c r="DAR1893" s="105"/>
      <c r="DAS1893" s="105"/>
      <c r="DAT1893" s="105"/>
      <c r="DAU1893" s="105"/>
      <c r="DAV1893" s="105"/>
      <c r="DAW1893" s="105"/>
      <c r="DAX1893" s="105"/>
      <c r="DAY1893" s="105"/>
      <c r="DAZ1893" s="105"/>
      <c r="DBA1893" s="105"/>
      <c r="DBB1893" s="105"/>
      <c r="DBC1893" s="105"/>
      <c r="DBD1893" s="105"/>
      <c r="DBE1893" s="105"/>
      <c r="DBF1893" s="105"/>
      <c r="DBG1893" s="105"/>
      <c r="DBH1893" s="105"/>
      <c r="DBI1893" s="105"/>
      <c r="DBJ1893" s="105"/>
      <c r="DBK1893" s="105"/>
      <c r="DBL1893" s="105"/>
      <c r="DBM1893" s="105"/>
      <c r="DBN1893" s="105"/>
      <c r="DBO1893" s="105"/>
      <c r="DBP1893" s="105"/>
      <c r="DBQ1893" s="105"/>
      <c r="DBR1893" s="105"/>
      <c r="DBS1893" s="105"/>
      <c r="DBT1893" s="105"/>
      <c r="DBU1893" s="105"/>
      <c r="DBV1893" s="105"/>
      <c r="DBW1893" s="105"/>
      <c r="DBX1893" s="105"/>
      <c r="DBY1893" s="105"/>
      <c r="DBZ1893" s="105"/>
      <c r="DCA1893" s="105"/>
      <c r="DCB1893" s="105"/>
      <c r="DCC1893" s="105"/>
      <c r="DCD1893" s="105"/>
      <c r="DCE1893" s="105"/>
      <c r="DCF1893" s="105"/>
      <c r="DCG1893" s="105"/>
      <c r="DCH1893" s="105"/>
      <c r="DCI1893" s="105"/>
      <c r="DCJ1893" s="105"/>
      <c r="DCK1893" s="105"/>
      <c r="DCL1893" s="105"/>
      <c r="DCM1893" s="105"/>
      <c r="DCN1893" s="105"/>
      <c r="DCO1893" s="105"/>
      <c r="DCP1893" s="105"/>
      <c r="DCQ1893" s="105"/>
      <c r="DCR1893" s="105"/>
      <c r="DCS1893" s="105"/>
      <c r="DCT1893" s="105"/>
      <c r="DCU1893" s="105"/>
      <c r="DCV1893" s="105"/>
      <c r="DCW1893" s="105"/>
      <c r="DCX1893" s="105"/>
      <c r="DCY1893" s="105"/>
      <c r="DCZ1893" s="105"/>
      <c r="DDA1893" s="105"/>
      <c r="DDB1893" s="105"/>
      <c r="DDC1893" s="105"/>
      <c r="DDD1893" s="105"/>
      <c r="DDE1893" s="105"/>
      <c r="DDF1893" s="105"/>
      <c r="DDG1893" s="105"/>
      <c r="DDH1893" s="105"/>
      <c r="DDI1893" s="105"/>
      <c r="DDJ1893" s="105"/>
      <c r="DDK1893" s="105"/>
      <c r="DDL1893" s="105"/>
      <c r="DDM1893" s="105"/>
      <c r="DDN1893" s="105"/>
      <c r="DDO1893" s="105"/>
      <c r="DDP1893" s="105"/>
      <c r="DDQ1893" s="105"/>
      <c r="DDR1893" s="105"/>
      <c r="DDS1893" s="105"/>
      <c r="DDT1893" s="105"/>
      <c r="DDU1893" s="105"/>
      <c r="DDV1893" s="105"/>
      <c r="DDW1893" s="105"/>
      <c r="DDX1893" s="105"/>
      <c r="DDY1893" s="105"/>
      <c r="DDZ1893" s="105"/>
      <c r="DEA1893" s="105"/>
      <c r="DEB1893" s="105"/>
      <c r="DEC1893" s="105"/>
      <c r="DED1893" s="105"/>
      <c r="DEE1893" s="105"/>
      <c r="DEF1893" s="105"/>
      <c r="DEG1893" s="105"/>
      <c r="DEH1893" s="105"/>
      <c r="DEI1893" s="105"/>
      <c r="DEJ1893" s="105"/>
      <c r="DEK1893" s="105"/>
      <c r="DEL1893" s="105"/>
      <c r="DEM1893" s="105"/>
      <c r="DEN1893" s="105"/>
      <c r="DEO1893" s="105"/>
      <c r="DEP1893" s="105"/>
      <c r="DEQ1893" s="105"/>
      <c r="DER1893" s="105"/>
      <c r="DES1893" s="105"/>
      <c r="DET1893" s="105"/>
      <c r="DEU1893" s="105"/>
      <c r="DEV1893" s="105"/>
      <c r="DEW1893" s="105"/>
      <c r="DEX1893" s="105"/>
      <c r="DEY1893" s="105"/>
      <c r="DEZ1893" s="105"/>
      <c r="DFA1893" s="105"/>
      <c r="DFB1893" s="105"/>
      <c r="DFC1893" s="105"/>
      <c r="DFD1893" s="105"/>
      <c r="DFE1893" s="105"/>
      <c r="DFF1893" s="105"/>
      <c r="DFG1893" s="105"/>
      <c r="DFH1893" s="105"/>
      <c r="DFI1893" s="105"/>
      <c r="DFJ1893" s="105"/>
      <c r="DFK1893" s="105"/>
      <c r="DFL1893" s="105"/>
      <c r="DFM1893" s="105"/>
      <c r="DFN1893" s="105"/>
      <c r="DFO1893" s="105"/>
      <c r="DFP1893" s="105"/>
      <c r="DFQ1893" s="105"/>
      <c r="DFR1893" s="105"/>
      <c r="DFS1893" s="105"/>
      <c r="DFT1893" s="105"/>
      <c r="DFU1893" s="105"/>
      <c r="DFV1893" s="105"/>
      <c r="DFW1893" s="105"/>
      <c r="DFX1893" s="105"/>
      <c r="DFY1893" s="105"/>
      <c r="DFZ1893" s="105"/>
      <c r="DGA1893" s="105"/>
      <c r="DGB1893" s="105"/>
      <c r="DGC1893" s="105"/>
      <c r="DGD1893" s="105"/>
      <c r="DGE1893" s="105"/>
      <c r="DGF1893" s="105"/>
      <c r="DGG1893" s="105"/>
      <c r="DGH1893" s="105"/>
      <c r="DGI1893" s="105"/>
      <c r="DGJ1893" s="105"/>
      <c r="DGK1893" s="105"/>
      <c r="DGL1893" s="105"/>
      <c r="DGM1893" s="105"/>
      <c r="DGN1893" s="105"/>
      <c r="DGO1893" s="105"/>
      <c r="DGP1893" s="105"/>
      <c r="DGQ1893" s="105"/>
      <c r="DGR1893" s="105"/>
      <c r="DGS1893" s="105"/>
      <c r="DGT1893" s="105"/>
      <c r="DGU1893" s="105"/>
      <c r="DGV1893" s="105"/>
      <c r="DGW1893" s="105"/>
      <c r="DGX1893" s="105"/>
      <c r="DGY1893" s="105"/>
      <c r="DGZ1893" s="105"/>
      <c r="DHA1893" s="105"/>
      <c r="DHB1893" s="105"/>
      <c r="DHC1893" s="105"/>
      <c r="DHD1893" s="105"/>
      <c r="DHE1893" s="105"/>
      <c r="DHF1893" s="105"/>
      <c r="DHG1893" s="105"/>
      <c r="DHH1893" s="105"/>
      <c r="DHI1893" s="105"/>
      <c r="DHJ1893" s="105"/>
      <c r="DHK1893" s="105"/>
      <c r="DHL1893" s="105"/>
      <c r="DHM1893" s="105"/>
      <c r="DHN1893" s="105"/>
      <c r="DHO1893" s="105"/>
      <c r="DHP1893" s="105"/>
      <c r="DHQ1893" s="105"/>
      <c r="DHR1893" s="105"/>
      <c r="DHS1893" s="105"/>
      <c r="DHT1893" s="105"/>
      <c r="DHU1893" s="105"/>
      <c r="DHV1893" s="105"/>
      <c r="DHW1893" s="105"/>
      <c r="DHX1893" s="105"/>
      <c r="DHY1893" s="105"/>
      <c r="DHZ1893" s="105"/>
      <c r="DIA1893" s="105"/>
      <c r="DIB1893" s="105"/>
      <c r="DIC1893" s="105"/>
      <c r="DID1893" s="105"/>
      <c r="DIE1893" s="105"/>
      <c r="DIF1893" s="105"/>
      <c r="DIG1893" s="105"/>
      <c r="DIH1893" s="105"/>
      <c r="DII1893" s="105"/>
      <c r="DIJ1893" s="105"/>
      <c r="DIK1893" s="105"/>
      <c r="DIL1893" s="105"/>
      <c r="DIM1893" s="105"/>
      <c r="DIN1893" s="105"/>
      <c r="DIO1893" s="105"/>
      <c r="DIP1893" s="105"/>
      <c r="DIQ1893" s="105"/>
      <c r="DIR1893" s="105"/>
      <c r="DIS1893" s="105"/>
      <c r="DIT1893" s="105"/>
      <c r="DIU1893" s="105"/>
      <c r="DIV1893" s="105"/>
      <c r="DIW1893" s="105"/>
      <c r="DIX1893" s="105"/>
      <c r="DIY1893" s="105"/>
      <c r="DIZ1893" s="105"/>
      <c r="DJA1893" s="105"/>
      <c r="DJB1893" s="105"/>
      <c r="DJC1893" s="105"/>
      <c r="DJD1893" s="105"/>
      <c r="DJE1893" s="105"/>
      <c r="DJF1893" s="105"/>
      <c r="DJG1893" s="105"/>
      <c r="DJH1893" s="105"/>
      <c r="DJI1893" s="105"/>
      <c r="DJJ1893" s="105"/>
      <c r="DJK1893" s="105"/>
      <c r="DJL1893" s="105"/>
      <c r="DJM1893" s="105"/>
      <c r="DJN1893" s="105"/>
      <c r="DJO1893" s="105"/>
      <c r="DJP1893" s="105"/>
      <c r="DJQ1893" s="105"/>
      <c r="DJR1893" s="105"/>
      <c r="DJS1893" s="105"/>
      <c r="DJT1893" s="105"/>
      <c r="DJU1893" s="105"/>
      <c r="DJV1893" s="105"/>
      <c r="DJW1893" s="105"/>
      <c r="DJX1893" s="105"/>
      <c r="DJY1893" s="105"/>
      <c r="DJZ1893" s="105"/>
      <c r="DKA1893" s="105"/>
      <c r="DKB1893" s="105"/>
      <c r="DKC1893" s="105"/>
      <c r="DKD1893" s="105"/>
      <c r="DKE1893" s="105"/>
      <c r="DKF1893" s="105"/>
      <c r="DKG1893" s="105"/>
      <c r="DKH1893" s="105"/>
      <c r="DKI1893" s="105"/>
      <c r="DKJ1893" s="105"/>
      <c r="DKK1893" s="105"/>
      <c r="DKL1893" s="105"/>
      <c r="DKM1893" s="105"/>
      <c r="DKN1893" s="105"/>
      <c r="DKO1893" s="105"/>
      <c r="DKP1893" s="105"/>
      <c r="DKQ1893" s="105"/>
      <c r="DKR1893" s="105"/>
      <c r="DKS1893" s="105"/>
      <c r="DKT1893" s="105"/>
      <c r="DKU1893" s="105"/>
      <c r="DKV1893" s="105"/>
      <c r="DKW1893" s="105"/>
      <c r="DKX1893" s="105"/>
      <c r="DKY1893" s="105"/>
      <c r="DKZ1893" s="105"/>
      <c r="DLA1893" s="105"/>
      <c r="DLB1893" s="105"/>
      <c r="DLC1893" s="105"/>
      <c r="DLD1893" s="105"/>
      <c r="DLE1893" s="105"/>
      <c r="DLF1893" s="105"/>
      <c r="DLG1893" s="105"/>
      <c r="DLH1893" s="105"/>
      <c r="DLI1893" s="105"/>
      <c r="DLJ1893" s="105"/>
      <c r="DLK1893" s="105"/>
      <c r="DLL1893" s="105"/>
      <c r="DLM1893" s="105"/>
      <c r="DLN1893" s="105"/>
      <c r="DLO1893" s="105"/>
      <c r="DLP1893" s="105"/>
      <c r="DLQ1893" s="105"/>
      <c r="DLR1893" s="105"/>
      <c r="DLS1893" s="105"/>
      <c r="DLT1893" s="105"/>
      <c r="DLU1893" s="105"/>
      <c r="DLV1893" s="105"/>
      <c r="DLW1893" s="105"/>
      <c r="DLX1893" s="105"/>
      <c r="DLY1893" s="105"/>
      <c r="DLZ1893" s="105"/>
      <c r="DMA1893" s="105"/>
      <c r="DMB1893" s="105"/>
      <c r="DMC1893" s="105"/>
      <c r="DMD1893" s="105"/>
      <c r="DME1893" s="105"/>
      <c r="DMF1893" s="105"/>
      <c r="DMG1893" s="105"/>
      <c r="DMH1893" s="105"/>
      <c r="DMI1893" s="105"/>
      <c r="DMJ1893" s="105"/>
      <c r="DMK1893" s="105"/>
      <c r="DML1893" s="105"/>
      <c r="DMM1893" s="105"/>
      <c r="DMN1893" s="105"/>
      <c r="DMO1893" s="105"/>
      <c r="DMP1893" s="105"/>
      <c r="DMQ1893" s="105"/>
      <c r="DMR1893" s="105"/>
      <c r="DMS1893" s="105"/>
      <c r="DMT1893" s="105"/>
      <c r="DMU1893" s="105"/>
      <c r="DMV1893" s="105"/>
      <c r="DMW1893" s="105"/>
      <c r="DMX1893" s="105"/>
      <c r="DMY1893" s="105"/>
      <c r="DMZ1893" s="105"/>
      <c r="DNA1893" s="105"/>
      <c r="DNB1893" s="105"/>
      <c r="DNC1893" s="105"/>
      <c r="DND1893" s="105"/>
      <c r="DNE1893" s="105"/>
      <c r="DNF1893" s="105"/>
      <c r="DNG1893" s="105"/>
      <c r="DNH1893" s="105"/>
      <c r="DNI1893" s="105"/>
      <c r="DNJ1893" s="105"/>
      <c r="DNK1893" s="105"/>
      <c r="DNL1893" s="105"/>
      <c r="DNM1893" s="105"/>
      <c r="DNN1893" s="105"/>
      <c r="DNO1893" s="105"/>
      <c r="DNP1893" s="105"/>
      <c r="DNQ1893" s="105"/>
      <c r="DNR1893" s="105"/>
      <c r="DNS1893" s="105"/>
      <c r="DNT1893" s="105"/>
      <c r="DNU1893" s="105"/>
      <c r="DNV1893" s="105"/>
      <c r="DNW1893" s="105"/>
      <c r="DNX1893" s="105"/>
      <c r="DNY1893" s="105"/>
      <c r="DNZ1893" s="105"/>
      <c r="DOA1893" s="105"/>
      <c r="DOB1893" s="105"/>
      <c r="DOC1893" s="105"/>
      <c r="DOD1893" s="105"/>
      <c r="DOE1893" s="105"/>
      <c r="DOF1893" s="105"/>
      <c r="DOG1893" s="105"/>
      <c r="DOH1893" s="105"/>
      <c r="DOI1893" s="105"/>
      <c r="DOJ1893" s="105"/>
      <c r="DOK1893" s="105"/>
      <c r="DOL1893" s="105"/>
      <c r="DOM1893" s="105"/>
      <c r="DON1893" s="105"/>
      <c r="DOO1893" s="105"/>
      <c r="DOP1893" s="105"/>
      <c r="DOQ1893" s="105"/>
      <c r="DOR1893" s="105"/>
      <c r="DOS1893" s="105"/>
      <c r="DOT1893" s="105"/>
      <c r="DOU1893" s="105"/>
      <c r="DOV1893" s="105"/>
      <c r="DOW1893" s="105"/>
      <c r="DOX1893" s="105"/>
      <c r="DOY1893" s="105"/>
      <c r="DOZ1893" s="105"/>
      <c r="DPA1893" s="105"/>
      <c r="DPB1893" s="105"/>
      <c r="DPC1893" s="105"/>
      <c r="DPD1893" s="105"/>
      <c r="DPE1893" s="105"/>
      <c r="DPF1893" s="105"/>
      <c r="DPG1893" s="105"/>
      <c r="DPH1893" s="105"/>
      <c r="DPI1893" s="105"/>
      <c r="DPJ1893" s="105"/>
      <c r="DPK1893" s="105"/>
      <c r="DPL1893" s="105"/>
      <c r="DPM1893" s="105"/>
      <c r="DPN1893" s="105"/>
      <c r="DPO1893" s="105"/>
      <c r="DPP1893" s="105"/>
      <c r="DPQ1893" s="105"/>
      <c r="DPR1893" s="105"/>
      <c r="DPS1893" s="105"/>
      <c r="DPT1893" s="105"/>
      <c r="DPU1893" s="105"/>
      <c r="DPV1893" s="105"/>
      <c r="DPW1893" s="105"/>
      <c r="DPX1893" s="105"/>
      <c r="DPY1893" s="105"/>
      <c r="DPZ1893" s="105"/>
      <c r="DQA1893" s="105"/>
      <c r="DQB1893" s="105"/>
      <c r="DQC1893" s="105"/>
      <c r="DQD1893" s="105"/>
      <c r="DQE1893" s="105"/>
      <c r="DQF1893" s="105"/>
      <c r="DQG1893" s="105"/>
      <c r="DQH1893" s="105"/>
      <c r="DQI1893" s="105"/>
      <c r="DQJ1893" s="105"/>
      <c r="DQK1893" s="105"/>
      <c r="DQL1893" s="105"/>
      <c r="DQM1893" s="105"/>
      <c r="DQN1893" s="105"/>
      <c r="DQO1893" s="105"/>
      <c r="DQP1893" s="105"/>
      <c r="DQQ1893" s="105"/>
      <c r="DQR1893" s="105"/>
      <c r="DQS1893" s="105"/>
      <c r="DQT1893" s="105"/>
      <c r="DQU1893" s="105"/>
      <c r="DQV1893" s="105"/>
      <c r="DQW1893" s="105"/>
      <c r="DQX1893" s="105"/>
      <c r="DQY1893" s="105"/>
      <c r="DQZ1893" s="105"/>
      <c r="DRA1893" s="105"/>
      <c r="DRB1893" s="105"/>
      <c r="DRC1893" s="105"/>
      <c r="DRD1893" s="105"/>
      <c r="DRE1893" s="105"/>
      <c r="DRF1893" s="105"/>
      <c r="DRG1893" s="105"/>
      <c r="DRH1893" s="105"/>
      <c r="DRI1893" s="105"/>
      <c r="DRJ1893" s="105"/>
      <c r="DRK1893" s="105"/>
      <c r="DRL1893" s="105"/>
      <c r="DRM1893" s="105"/>
      <c r="DRN1893" s="105"/>
      <c r="DRO1893" s="105"/>
      <c r="DRP1893" s="105"/>
      <c r="DRQ1893" s="105"/>
      <c r="DRR1893" s="105"/>
      <c r="DRS1893" s="105"/>
      <c r="DRT1893" s="105"/>
      <c r="DRU1893" s="105"/>
      <c r="DRV1893" s="105"/>
      <c r="DRW1893" s="105"/>
      <c r="DRX1893" s="105"/>
      <c r="DRY1893" s="105"/>
      <c r="DRZ1893" s="105"/>
      <c r="DSA1893" s="105"/>
      <c r="DSB1893" s="105"/>
      <c r="DSC1893" s="105"/>
      <c r="DSD1893" s="105"/>
      <c r="DSE1893" s="105"/>
      <c r="DSF1893" s="105"/>
      <c r="DSG1893" s="105"/>
      <c r="DSH1893" s="105"/>
      <c r="DSI1893" s="105"/>
      <c r="DSJ1893" s="105"/>
      <c r="DSK1893" s="105"/>
      <c r="DSL1893" s="105"/>
      <c r="DSM1893" s="105"/>
      <c r="DSN1893" s="105"/>
      <c r="DSO1893" s="105"/>
      <c r="DSP1893" s="105"/>
      <c r="DSQ1893" s="105"/>
      <c r="DSR1893" s="105"/>
      <c r="DSS1893" s="105"/>
      <c r="DST1893" s="105"/>
      <c r="DSU1893" s="105"/>
      <c r="DSV1893" s="105"/>
      <c r="DSW1893" s="105"/>
      <c r="DSX1893" s="105"/>
      <c r="DSY1893" s="105"/>
      <c r="DSZ1893" s="105"/>
      <c r="DTA1893" s="105"/>
      <c r="DTB1893" s="105"/>
      <c r="DTC1893" s="105"/>
      <c r="DTD1893" s="105"/>
      <c r="DTE1893" s="105"/>
      <c r="DTF1893" s="105"/>
      <c r="DTG1893" s="105"/>
      <c r="DTH1893" s="105"/>
      <c r="DTI1893" s="105"/>
      <c r="DTJ1893" s="105"/>
      <c r="DTK1893" s="105"/>
      <c r="DTL1893" s="105"/>
      <c r="DTM1893" s="105"/>
      <c r="DTN1893" s="105"/>
      <c r="DTO1893" s="105"/>
      <c r="DTP1893" s="105"/>
      <c r="DTQ1893" s="105"/>
      <c r="DTR1893" s="105"/>
      <c r="DTS1893" s="105"/>
      <c r="DTT1893" s="105"/>
      <c r="DTU1893" s="105"/>
      <c r="DTV1893" s="105"/>
      <c r="DTW1893" s="105"/>
      <c r="DTX1893" s="105"/>
      <c r="DTY1893" s="105"/>
      <c r="DTZ1893" s="105"/>
      <c r="DUA1893" s="105"/>
      <c r="DUB1893" s="105"/>
      <c r="DUC1893" s="105"/>
      <c r="DUD1893" s="105"/>
      <c r="DUE1893" s="105"/>
      <c r="DUF1893" s="105"/>
      <c r="DUG1893" s="105"/>
      <c r="DUH1893" s="105"/>
      <c r="DUI1893" s="105"/>
      <c r="DUJ1893" s="105"/>
      <c r="DUK1893" s="105"/>
      <c r="DUL1893" s="105"/>
      <c r="DUM1893" s="105"/>
      <c r="DUN1893" s="105"/>
      <c r="DUO1893" s="105"/>
      <c r="DUP1893" s="105"/>
      <c r="DUQ1893" s="105"/>
      <c r="DUR1893" s="105"/>
      <c r="DUS1893" s="105"/>
      <c r="DUT1893" s="105"/>
      <c r="DUU1893" s="105"/>
      <c r="DUV1893" s="105"/>
      <c r="DUW1893" s="105"/>
      <c r="DUX1893" s="105"/>
      <c r="DUY1893" s="105"/>
      <c r="DUZ1893" s="105"/>
      <c r="DVA1893" s="105"/>
      <c r="DVB1893" s="105"/>
      <c r="DVC1893" s="105"/>
      <c r="DVD1893" s="105"/>
      <c r="DVE1893" s="105"/>
      <c r="DVF1893" s="105"/>
      <c r="DVG1893" s="105"/>
      <c r="DVH1893" s="105"/>
      <c r="DVI1893" s="105"/>
      <c r="DVJ1893" s="105"/>
      <c r="DVK1893" s="105"/>
      <c r="DVL1893" s="105"/>
      <c r="DVM1893" s="105"/>
      <c r="DVN1893" s="105"/>
      <c r="DVO1893" s="105"/>
      <c r="DVP1893" s="105"/>
      <c r="DVQ1893" s="105"/>
      <c r="DVR1893" s="105"/>
      <c r="DVS1893" s="105"/>
      <c r="DVT1893" s="105"/>
      <c r="DVU1893" s="105"/>
      <c r="DVV1893" s="105"/>
      <c r="DVW1893" s="105"/>
      <c r="DVX1893" s="105"/>
      <c r="DVY1893" s="105"/>
      <c r="DVZ1893" s="105"/>
      <c r="DWA1893" s="105"/>
      <c r="DWB1893" s="105"/>
      <c r="DWC1893" s="105"/>
      <c r="DWD1893" s="105"/>
      <c r="DWE1893" s="105"/>
      <c r="DWF1893" s="105"/>
      <c r="DWG1893" s="105"/>
      <c r="DWH1893" s="105"/>
      <c r="DWI1893" s="105"/>
      <c r="DWJ1893" s="105"/>
      <c r="DWK1893" s="105"/>
      <c r="DWL1893" s="105"/>
      <c r="DWM1893" s="105"/>
      <c r="DWN1893" s="105"/>
      <c r="DWO1893" s="105"/>
      <c r="DWP1893" s="105"/>
      <c r="DWQ1893" s="105"/>
      <c r="DWR1893" s="105"/>
      <c r="DWS1893" s="105"/>
      <c r="DWT1893" s="105"/>
      <c r="DWU1893" s="105"/>
      <c r="DWV1893" s="105"/>
      <c r="DWW1893" s="105"/>
      <c r="DWX1893" s="105"/>
      <c r="DWY1893" s="105"/>
      <c r="DWZ1893" s="105"/>
      <c r="DXA1893" s="105"/>
      <c r="DXB1893" s="105"/>
      <c r="DXC1893" s="105"/>
      <c r="DXD1893" s="105"/>
      <c r="DXE1893" s="105"/>
      <c r="DXF1893" s="105"/>
      <c r="DXG1893" s="105"/>
      <c r="DXH1893" s="105"/>
      <c r="DXI1893" s="105"/>
      <c r="DXJ1893" s="105"/>
      <c r="DXK1893" s="105"/>
      <c r="DXL1893" s="105"/>
      <c r="DXM1893" s="105"/>
      <c r="DXN1893" s="105"/>
      <c r="DXO1893" s="105"/>
      <c r="DXP1893" s="105"/>
      <c r="DXQ1893" s="105"/>
      <c r="DXR1893" s="105"/>
      <c r="DXS1893" s="105"/>
      <c r="DXT1893" s="105"/>
      <c r="DXU1893" s="105"/>
      <c r="DXV1893" s="105"/>
      <c r="DXW1893" s="105"/>
      <c r="DXX1893" s="105"/>
      <c r="DXY1893" s="105"/>
      <c r="DXZ1893" s="105"/>
      <c r="DYA1893" s="105"/>
      <c r="DYB1893" s="105"/>
      <c r="DYC1893" s="105"/>
      <c r="DYD1893" s="105"/>
      <c r="DYE1893" s="105"/>
      <c r="DYF1893" s="105"/>
      <c r="DYG1893" s="105"/>
      <c r="DYH1893" s="105"/>
      <c r="DYI1893" s="105"/>
      <c r="DYJ1893" s="105"/>
      <c r="DYK1893" s="105"/>
      <c r="DYL1893" s="105"/>
      <c r="DYM1893" s="105"/>
      <c r="DYN1893" s="105"/>
      <c r="DYO1893" s="105"/>
      <c r="DYP1893" s="105"/>
      <c r="DYQ1893" s="105"/>
      <c r="DYR1893" s="105"/>
      <c r="DYS1893" s="105"/>
      <c r="DYT1893" s="105"/>
      <c r="DYU1893" s="105"/>
      <c r="DYV1893" s="105"/>
      <c r="DYW1893" s="105"/>
      <c r="DYX1893" s="105"/>
      <c r="DYY1893" s="105"/>
      <c r="DYZ1893" s="105"/>
      <c r="DZA1893" s="105"/>
      <c r="DZB1893" s="105"/>
      <c r="DZC1893" s="105"/>
      <c r="DZD1893" s="105"/>
      <c r="DZE1893" s="105"/>
      <c r="DZF1893" s="105"/>
      <c r="DZG1893" s="105"/>
      <c r="DZH1893" s="105"/>
      <c r="DZI1893" s="105"/>
      <c r="DZJ1893" s="105"/>
      <c r="DZK1893" s="105"/>
      <c r="DZL1893" s="105"/>
      <c r="DZM1893" s="105"/>
      <c r="DZN1893" s="105"/>
      <c r="DZO1893" s="105"/>
      <c r="DZP1893" s="105"/>
      <c r="DZQ1893" s="105"/>
      <c r="DZR1893" s="105"/>
      <c r="DZS1893" s="105"/>
      <c r="DZT1893" s="105"/>
      <c r="DZU1893" s="105"/>
      <c r="DZV1893" s="105"/>
      <c r="DZW1893" s="105"/>
      <c r="DZX1893" s="105"/>
      <c r="DZY1893" s="105"/>
      <c r="DZZ1893" s="105"/>
      <c r="EAA1893" s="105"/>
      <c r="EAB1893" s="105"/>
      <c r="EAC1893" s="105"/>
      <c r="EAD1893" s="105"/>
      <c r="EAE1893" s="105"/>
      <c r="EAF1893" s="105"/>
      <c r="EAG1893" s="105"/>
      <c r="EAH1893" s="105"/>
      <c r="EAI1893" s="105"/>
      <c r="EAJ1893" s="105"/>
      <c r="EAK1893" s="105"/>
      <c r="EAL1893" s="105"/>
      <c r="EAM1893" s="105"/>
      <c r="EAN1893" s="105"/>
      <c r="EAO1893" s="105"/>
      <c r="EAP1893" s="105"/>
      <c r="EAQ1893" s="105"/>
      <c r="EAR1893" s="105"/>
      <c r="EAS1893" s="105"/>
      <c r="EAT1893" s="105"/>
      <c r="EAU1893" s="105"/>
      <c r="EAV1893" s="105"/>
      <c r="EAW1893" s="105"/>
      <c r="EAX1893" s="105"/>
      <c r="EAY1893" s="105"/>
      <c r="EAZ1893" s="105"/>
      <c r="EBA1893" s="105"/>
      <c r="EBB1893" s="105"/>
      <c r="EBC1893" s="105"/>
      <c r="EBD1893" s="105"/>
      <c r="EBE1893" s="105"/>
      <c r="EBF1893" s="105"/>
      <c r="EBG1893" s="105"/>
      <c r="EBH1893" s="105"/>
      <c r="EBI1893" s="105"/>
      <c r="EBJ1893" s="105"/>
      <c r="EBK1893" s="105"/>
      <c r="EBL1893" s="105"/>
      <c r="EBM1893" s="105"/>
      <c r="EBN1893" s="105"/>
      <c r="EBO1893" s="105"/>
      <c r="EBP1893" s="105"/>
      <c r="EBQ1893" s="105"/>
      <c r="EBR1893" s="105"/>
      <c r="EBS1893" s="105"/>
      <c r="EBT1893" s="105"/>
      <c r="EBU1893" s="105"/>
      <c r="EBV1893" s="105"/>
      <c r="EBW1893" s="105"/>
      <c r="EBX1893" s="105"/>
      <c r="EBY1893" s="105"/>
      <c r="EBZ1893" s="105"/>
      <c r="ECA1893" s="105"/>
      <c r="ECB1893" s="105"/>
      <c r="ECC1893" s="105"/>
      <c r="ECD1893" s="105"/>
      <c r="ECE1893" s="105"/>
      <c r="ECF1893" s="105"/>
      <c r="ECG1893" s="105"/>
      <c r="ECH1893" s="105"/>
      <c r="ECI1893" s="105"/>
      <c r="ECJ1893" s="105"/>
      <c r="ECK1893" s="105"/>
      <c r="ECL1893" s="105"/>
      <c r="ECM1893" s="105"/>
      <c r="ECN1893" s="105"/>
      <c r="ECO1893" s="105"/>
      <c r="ECP1893" s="105"/>
      <c r="ECQ1893" s="105"/>
      <c r="ECR1893" s="105"/>
      <c r="ECS1893" s="105"/>
      <c r="ECT1893" s="105"/>
      <c r="ECU1893" s="105"/>
      <c r="ECV1893" s="105"/>
      <c r="ECW1893" s="105"/>
      <c r="ECX1893" s="105"/>
      <c r="ECY1893" s="105"/>
      <c r="ECZ1893" s="105"/>
      <c r="EDA1893" s="105"/>
      <c r="EDB1893" s="105"/>
      <c r="EDC1893" s="105"/>
      <c r="EDD1893" s="105"/>
      <c r="EDE1893" s="105"/>
      <c r="EDF1893" s="105"/>
      <c r="EDG1893" s="105"/>
      <c r="EDH1893" s="105"/>
      <c r="EDI1893" s="105"/>
      <c r="EDJ1893" s="105"/>
      <c r="EDK1893" s="105"/>
      <c r="EDL1893" s="105"/>
      <c r="EDM1893" s="105"/>
      <c r="EDN1893" s="105"/>
      <c r="EDO1893" s="105"/>
      <c r="EDP1893" s="105"/>
      <c r="EDQ1893" s="105"/>
      <c r="EDR1893" s="105"/>
      <c r="EDS1893" s="105"/>
      <c r="EDT1893" s="105"/>
      <c r="EDU1893" s="105"/>
      <c r="EDV1893" s="105"/>
      <c r="EDW1893" s="105"/>
      <c r="EDX1893" s="105"/>
      <c r="EDY1893" s="105"/>
      <c r="EDZ1893" s="105"/>
      <c r="EEA1893" s="105"/>
      <c r="EEB1893" s="105"/>
      <c r="EEC1893" s="105"/>
      <c r="EED1893" s="105"/>
      <c r="EEE1893" s="105"/>
      <c r="EEF1893" s="105"/>
      <c r="EEG1893" s="105"/>
      <c r="EEH1893" s="105"/>
      <c r="EEI1893" s="105"/>
      <c r="EEJ1893" s="105"/>
      <c r="EEK1893" s="105"/>
      <c r="EEL1893" s="105"/>
      <c r="EEM1893" s="105"/>
      <c r="EEN1893" s="105"/>
      <c r="EEO1893" s="105"/>
      <c r="EEP1893" s="105"/>
      <c r="EEQ1893" s="105"/>
      <c r="EER1893" s="105"/>
      <c r="EES1893" s="105"/>
      <c r="EET1893" s="105"/>
      <c r="EEU1893" s="105"/>
      <c r="EEV1893" s="105"/>
      <c r="EEW1893" s="105"/>
      <c r="EEX1893" s="105"/>
      <c r="EEY1893" s="105"/>
      <c r="EEZ1893" s="105"/>
      <c r="EFA1893" s="105"/>
      <c r="EFB1893" s="105"/>
      <c r="EFC1893" s="105"/>
      <c r="EFD1893" s="105"/>
      <c r="EFE1893" s="105"/>
      <c r="EFF1893" s="105"/>
      <c r="EFG1893" s="105"/>
      <c r="EFH1893" s="105"/>
      <c r="EFI1893" s="105"/>
      <c r="EFJ1893" s="105"/>
      <c r="EFK1893" s="105"/>
      <c r="EFL1893" s="105"/>
      <c r="EFM1893" s="105"/>
      <c r="EFN1893" s="105"/>
      <c r="EFO1893" s="105"/>
      <c r="EFP1893" s="105"/>
      <c r="EFQ1893" s="105"/>
      <c r="EFR1893" s="105"/>
      <c r="EFS1893" s="105"/>
      <c r="EFT1893" s="105"/>
      <c r="EFU1893" s="105"/>
      <c r="EFV1893" s="105"/>
      <c r="EFW1893" s="105"/>
      <c r="EFX1893" s="105"/>
      <c r="EFY1893" s="105"/>
      <c r="EFZ1893" s="105"/>
      <c r="EGA1893" s="105"/>
      <c r="EGB1893" s="105"/>
      <c r="EGC1893" s="105"/>
      <c r="EGD1893" s="105"/>
      <c r="EGE1893" s="105"/>
      <c r="EGF1893" s="105"/>
      <c r="EGG1893" s="105"/>
      <c r="EGH1893" s="105"/>
      <c r="EGI1893" s="105"/>
      <c r="EGJ1893" s="105"/>
      <c r="EGK1893" s="105"/>
      <c r="EGL1893" s="105"/>
      <c r="EGM1893" s="105"/>
      <c r="EGN1893" s="105"/>
      <c r="EGO1893" s="105"/>
      <c r="EGP1893" s="105"/>
      <c r="EGQ1893" s="105"/>
      <c r="EGR1893" s="105"/>
      <c r="EGS1893" s="105"/>
      <c r="EGT1893" s="105"/>
      <c r="EGU1893" s="105"/>
      <c r="EGV1893" s="105"/>
      <c r="EGW1893" s="105"/>
      <c r="EGX1893" s="105"/>
      <c r="EGY1893" s="105"/>
      <c r="EGZ1893" s="105"/>
      <c r="EHA1893" s="105"/>
      <c r="EHB1893" s="105"/>
      <c r="EHC1893" s="105"/>
      <c r="EHD1893" s="105"/>
      <c r="EHE1893" s="105"/>
      <c r="EHF1893" s="105"/>
      <c r="EHG1893" s="105"/>
      <c r="EHH1893" s="105"/>
      <c r="EHI1893" s="105"/>
      <c r="EHJ1893" s="105"/>
      <c r="EHK1893" s="105"/>
      <c r="EHL1893" s="105"/>
      <c r="EHM1893" s="105"/>
      <c r="EHN1893" s="105"/>
      <c r="EHO1893" s="105"/>
      <c r="EHP1893" s="105"/>
      <c r="EHQ1893" s="105"/>
      <c r="EHR1893" s="105"/>
      <c r="EHS1893" s="105"/>
      <c r="EHT1893" s="105"/>
      <c r="EHU1893" s="105"/>
      <c r="EHV1893" s="105"/>
      <c r="EHW1893" s="105"/>
      <c r="EHX1893" s="105"/>
      <c r="EHY1893" s="105"/>
      <c r="EHZ1893" s="105"/>
      <c r="EIA1893" s="105"/>
      <c r="EIB1893" s="105"/>
      <c r="EIC1893" s="105"/>
      <c r="EID1893" s="105"/>
      <c r="EIE1893" s="105"/>
      <c r="EIF1893" s="105"/>
      <c r="EIG1893" s="105"/>
      <c r="EIH1893" s="105"/>
      <c r="EII1893" s="105"/>
      <c r="EIJ1893" s="105"/>
      <c r="EIK1893" s="105"/>
      <c r="EIL1893" s="105"/>
      <c r="EIM1893" s="105"/>
      <c r="EIN1893" s="105"/>
      <c r="EIO1893" s="105"/>
      <c r="EIP1893" s="105"/>
      <c r="EIQ1893" s="105"/>
      <c r="EIR1893" s="105"/>
      <c r="EIS1893" s="105"/>
      <c r="EIT1893" s="105"/>
      <c r="EIU1893" s="105"/>
      <c r="EIV1893" s="105"/>
      <c r="EIW1893" s="105"/>
      <c r="EIX1893" s="105"/>
      <c r="EIY1893" s="105"/>
      <c r="EIZ1893" s="105"/>
      <c r="EJA1893" s="105"/>
      <c r="EJB1893" s="105"/>
      <c r="EJC1893" s="105"/>
      <c r="EJD1893" s="105"/>
      <c r="EJE1893" s="105"/>
      <c r="EJF1893" s="105"/>
      <c r="EJG1893" s="105"/>
      <c r="EJH1893" s="105"/>
      <c r="EJI1893" s="105"/>
      <c r="EJJ1893" s="105"/>
      <c r="EJK1893" s="105"/>
      <c r="EJL1893" s="105"/>
      <c r="EJM1893" s="105"/>
      <c r="EJN1893" s="105"/>
      <c r="EJO1893" s="105"/>
      <c r="EJP1893" s="105"/>
      <c r="EJQ1893" s="105"/>
      <c r="EJR1893" s="105"/>
      <c r="EJS1893" s="105"/>
      <c r="EJT1893" s="105"/>
      <c r="EJU1893" s="105"/>
      <c r="EJV1893" s="105"/>
      <c r="EJW1893" s="105"/>
      <c r="EJX1893" s="105"/>
      <c r="EJY1893" s="105"/>
      <c r="EJZ1893" s="105"/>
      <c r="EKA1893" s="105"/>
      <c r="EKB1893" s="105"/>
      <c r="EKC1893" s="105"/>
      <c r="EKD1893" s="105"/>
      <c r="EKE1893" s="105"/>
      <c r="EKF1893" s="105"/>
      <c r="EKG1893" s="105"/>
      <c r="EKH1893" s="105"/>
      <c r="EKI1893" s="105"/>
      <c r="EKJ1893" s="105"/>
      <c r="EKK1893" s="105"/>
      <c r="EKL1893" s="105"/>
      <c r="EKM1893" s="105"/>
      <c r="EKN1893" s="105"/>
      <c r="EKO1893" s="105"/>
      <c r="EKP1893" s="105"/>
      <c r="EKQ1893" s="105"/>
      <c r="EKR1893" s="105"/>
      <c r="EKS1893" s="105"/>
      <c r="EKT1893" s="105"/>
      <c r="EKU1893" s="105"/>
      <c r="EKV1893" s="105"/>
      <c r="EKW1893" s="105"/>
      <c r="EKX1893" s="105"/>
      <c r="EKY1893" s="105"/>
      <c r="EKZ1893" s="105"/>
      <c r="ELA1893" s="105"/>
      <c r="ELB1893" s="105"/>
      <c r="ELC1893" s="105"/>
      <c r="ELD1893" s="105"/>
      <c r="ELE1893" s="105"/>
      <c r="ELF1893" s="105"/>
      <c r="ELG1893" s="105"/>
      <c r="ELH1893" s="105"/>
      <c r="ELI1893" s="105"/>
      <c r="ELJ1893" s="105"/>
      <c r="ELK1893" s="105"/>
      <c r="ELL1893" s="105"/>
      <c r="ELM1893" s="105"/>
      <c r="ELN1893" s="105"/>
      <c r="ELO1893" s="105"/>
      <c r="ELP1893" s="105"/>
      <c r="ELQ1893" s="105"/>
      <c r="ELR1893" s="105"/>
      <c r="ELS1893" s="105"/>
      <c r="ELT1893" s="105"/>
      <c r="ELU1893" s="105"/>
      <c r="ELV1893" s="105"/>
      <c r="ELW1893" s="105"/>
      <c r="ELX1893" s="105"/>
      <c r="ELY1893" s="105"/>
      <c r="ELZ1893" s="105"/>
      <c r="EMA1893" s="105"/>
      <c r="EMB1893" s="105"/>
      <c r="EMC1893" s="105"/>
      <c r="EMD1893" s="105"/>
      <c r="EME1893" s="105"/>
      <c r="EMF1893" s="105"/>
      <c r="EMG1893" s="105"/>
      <c r="EMH1893" s="105"/>
      <c r="EMI1893" s="105"/>
      <c r="EMJ1893" s="105"/>
      <c r="EMK1893" s="105"/>
      <c r="EML1893" s="105"/>
      <c r="EMM1893" s="105"/>
      <c r="EMN1893" s="105"/>
      <c r="EMO1893" s="105"/>
      <c r="EMP1893" s="105"/>
      <c r="EMQ1893" s="105"/>
      <c r="EMR1893" s="105"/>
      <c r="EMS1893" s="105"/>
      <c r="EMT1893" s="105"/>
      <c r="EMU1893" s="105"/>
      <c r="EMV1893" s="105"/>
      <c r="EMW1893" s="105"/>
      <c r="EMX1893" s="105"/>
      <c r="EMY1893" s="105"/>
      <c r="EMZ1893" s="105"/>
      <c r="ENA1893" s="105"/>
      <c r="ENB1893" s="105"/>
      <c r="ENC1893" s="105"/>
      <c r="END1893" s="105"/>
      <c r="ENE1893" s="105"/>
      <c r="ENF1893" s="105"/>
      <c r="ENG1893" s="105"/>
      <c r="ENH1893" s="105"/>
      <c r="ENI1893" s="105"/>
      <c r="ENJ1893" s="105"/>
      <c r="ENK1893" s="105"/>
      <c r="ENL1893" s="105"/>
      <c r="ENM1893" s="105"/>
      <c r="ENN1893" s="105"/>
      <c r="ENO1893" s="105"/>
      <c r="ENP1893" s="105"/>
      <c r="ENQ1893" s="105"/>
      <c r="ENR1893" s="105"/>
      <c r="ENS1893" s="105"/>
      <c r="ENT1893" s="105"/>
      <c r="ENU1893" s="105"/>
      <c r="ENV1893" s="105"/>
      <c r="ENW1893" s="105"/>
      <c r="ENX1893" s="105"/>
      <c r="ENY1893" s="105"/>
      <c r="ENZ1893" s="105"/>
      <c r="EOA1893" s="105"/>
      <c r="EOB1893" s="105"/>
      <c r="EOC1893" s="105"/>
      <c r="EOD1893" s="105"/>
      <c r="EOE1893" s="105"/>
      <c r="EOF1893" s="105"/>
      <c r="EOG1893" s="105"/>
      <c r="EOH1893" s="105"/>
      <c r="EOI1893" s="105"/>
      <c r="EOJ1893" s="105"/>
      <c r="EOK1893" s="105"/>
      <c r="EOL1893" s="105"/>
      <c r="EOM1893" s="105"/>
      <c r="EON1893" s="105"/>
      <c r="EOO1893" s="105"/>
      <c r="EOP1893" s="105"/>
      <c r="EOQ1893" s="105"/>
      <c r="EOR1893" s="105"/>
      <c r="EOS1893" s="105"/>
      <c r="EOT1893" s="105"/>
      <c r="EOU1893" s="105"/>
      <c r="EOV1893" s="105"/>
      <c r="EOW1893" s="105"/>
      <c r="EOX1893" s="105"/>
      <c r="EOY1893" s="105"/>
      <c r="EOZ1893" s="105"/>
      <c r="EPA1893" s="105"/>
      <c r="EPB1893" s="105"/>
      <c r="EPC1893" s="105"/>
      <c r="EPD1893" s="105"/>
      <c r="EPE1893" s="105"/>
      <c r="EPF1893" s="105"/>
      <c r="EPG1893" s="105"/>
      <c r="EPH1893" s="105"/>
      <c r="EPI1893" s="105"/>
      <c r="EPJ1893" s="105"/>
      <c r="EPK1893" s="105"/>
      <c r="EPL1893" s="105"/>
      <c r="EPM1893" s="105"/>
      <c r="EPN1893" s="105"/>
      <c r="EPO1893" s="105"/>
      <c r="EPP1893" s="105"/>
      <c r="EPQ1893" s="105"/>
      <c r="EPR1893" s="105"/>
      <c r="EPS1893" s="105"/>
      <c r="EPT1893" s="105"/>
      <c r="EPU1893" s="105"/>
      <c r="EPV1893" s="105"/>
      <c r="EPW1893" s="105"/>
      <c r="EPX1893" s="105"/>
      <c r="EPY1893" s="105"/>
      <c r="EPZ1893" s="105"/>
      <c r="EQA1893" s="105"/>
      <c r="EQB1893" s="105"/>
      <c r="EQC1893" s="105"/>
      <c r="EQD1893" s="105"/>
      <c r="EQE1893" s="105"/>
      <c r="EQF1893" s="105"/>
      <c r="EQG1893" s="105"/>
      <c r="EQH1893" s="105"/>
      <c r="EQI1893" s="105"/>
      <c r="EQJ1893" s="105"/>
      <c r="EQK1893" s="105"/>
      <c r="EQL1893" s="105"/>
      <c r="EQM1893" s="105"/>
      <c r="EQN1893" s="105"/>
      <c r="EQO1893" s="105"/>
      <c r="EQP1893" s="105"/>
      <c r="EQQ1893" s="105"/>
      <c r="EQR1893" s="105"/>
      <c r="EQS1893" s="105"/>
      <c r="EQT1893" s="105"/>
      <c r="EQU1893" s="105"/>
      <c r="EQV1893" s="105"/>
      <c r="EQW1893" s="105"/>
      <c r="EQX1893" s="105"/>
      <c r="EQY1893" s="105"/>
      <c r="EQZ1893" s="105"/>
      <c r="ERA1893" s="105"/>
      <c r="ERB1893" s="105"/>
      <c r="ERC1893" s="105"/>
      <c r="ERD1893" s="105"/>
      <c r="ERE1893" s="105"/>
      <c r="ERF1893" s="105"/>
      <c r="ERG1893" s="105"/>
      <c r="ERH1893" s="105"/>
      <c r="ERI1893" s="105"/>
      <c r="ERJ1893" s="105"/>
      <c r="ERK1893" s="105"/>
      <c r="ERL1893" s="105"/>
      <c r="ERM1893" s="105"/>
      <c r="ERN1893" s="105"/>
      <c r="ERO1893" s="105"/>
      <c r="ERP1893" s="105"/>
      <c r="ERQ1893" s="105"/>
      <c r="ERR1893" s="105"/>
      <c r="ERS1893" s="105"/>
      <c r="ERT1893" s="105"/>
      <c r="ERU1893" s="105"/>
      <c r="ERV1893" s="105"/>
      <c r="ERW1893" s="105"/>
      <c r="ERX1893" s="105"/>
      <c r="ERY1893" s="105"/>
      <c r="ERZ1893" s="105"/>
      <c r="ESA1893" s="105"/>
      <c r="ESB1893" s="105"/>
      <c r="ESC1893" s="105"/>
      <c r="ESD1893" s="105"/>
      <c r="ESE1893" s="105"/>
      <c r="ESF1893" s="105"/>
      <c r="ESG1893" s="105"/>
      <c r="ESH1893" s="105"/>
      <c r="ESI1893" s="105"/>
      <c r="ESJ1893" s="105"/>
      <c r="ESK1893" s="105"/>
      <c r="ESL1893" s="105"/>
      <c r="ESM1893" s="105"/>
      <c r="ESN1893" s="105"/>
      <c r="ESO1893" s="105"/>
      <c r="ESP1893" s="105"/>
      <c r="ESQ1893" s="105"/>
      <c r="ESR1893" s="105"/>
      <c r="ESS1893" s="105"/>
      <c r="EST1893" s="105"/>
      <c r="ESU1893" s="105"/>
      <c r="ESV1893" s="105"/>
      <c r="ESW1893" s="105"/>
      <c r="ESX1893" s="105"/>
      <c r="ESY1893" s="105"/>
      <c r="ESZ1893" s="105"/>
      <c r="ETA1893" s="105"/>
      <c r="ETB1893" s="105"/>
      <c r="ETC1893" s="105"/>
      <c r="ETD1893" s="105"/>
      <c r="ETE1893" s="105"/>
      <c r="ETF1893" s="105"/>
      <c r="ETG1893" s="105"/>
      <c r="ETH1893" s="105"/>
      <c r="ETI1893" s="105"/>
      <c r="ETJ1893" s="105"/>
      <c r="ETK1893" s="105"/>
      <c r="ETL1893" s="105"/>
      <c r="ETM1893" s="105"/>
      <c r="ETN1893" s="105"/>
      <c r="ETO1893" s="105"/>
      <c r="ETP1893" s="105"/>
      <c r="ETQ1893" s="105"/>
      <c r="ETR1893" s="105"/>
      <c r="ETS1893" s="105"/>
      <c r="ETT1893" s="105"/>
      <c r="ETU1893" s="105"/>
      <c r="ETV1893" s="105"/>
      <c r="ETW1893" s="105"/>
      <c r="ETX1893" s="105"/>
      <c r="ETY1893" s="105"/>
      <c r="ETZ1893" s="105"/>
      <c r="EUA1893" s="105"/>
      <c r="EUB1893" s="105"/>
      <c r="EUC1893" s="105"/>
      <c r="EUD1893" s="105"/>
      <c r="EUE1893" s="105"/>
      <c r="EUF1893" s="105"/>
      <c r="EUG1893" s="105"/>
      <c r="EUH1893" s="105"/>
      <c r="EUI1893" s="105"/>
      <c r="EUJ1893" s="105"/>
      <c r="EUK1893" s="105"/>
      <c r="EUL1893" s="105"/>
      <c r="EUM1893" s="105"/>
      <c r="EUN1893" s="105"/>
      <c r="EUO1893" s="105"/>
      <c r="EUP1893" s="105"/>
      <c r="EUQ1893" s="105"/>
      <c r="EUR1893" s="105"/>
      <c r="EUS1893" s="105"/>
      <c r="EUT1893" s="105"/>
      <c r="EUU1893" s="105"/>
      <c r="EUV1893" s="105"/>
      <c r="EUW1893" s="105"/>
      <c r="EUX1893" s="105"/>
      <c r="EUY1893" s="105"/>
      <c r="EUZ1893" s="105"/>
      <c r="EVA1893" s="105"/>
      <c r="EVB1893" s="105"/>
      <c r="EVC1893" s="105"/>
      <c r="EVD1893" s="105"/>
      <c r="EVE1893" s="105"/>
      <c r="EVF1893" s="105"/>
      <c r="EVG1893" s="105"/>
      <c r="EVH1893" s="105"/>
      <c r="EVI1893" s="105"/>
      <c r="EVJ1893" s="105"/>
      <c r="EVK1893" s="105"/>
      <c r="EVL1893" s="105"/>
      <c r="EVM1893" s="105"/>
      <c r="EVN1893" s="105"/>
      <c r="EVO1893" s="105"/>
      <c r="EVP1893" s="105"/>
      <c r="EVQ1893" s="105"/>
      <c r="EVR1893" s="105"/>
      <c r="EVS1893" s="105"/>
      <c r="EVT1893" s="105"/>
      <c r="EVU1893" s="105"/>
      <c r="EVV1893" s="105"/>
      <c r="EVW1893" s="105"/>
      <c r="EVX1893" s="105"/>
      <c r="EVY1893" s="105"/>
      <c r="EVZ1893" s="105"/>
      <c r="EWA1893" s="105"/>
      <c r="EWB1893" s="105"/>
      <c r="EWC1893" s="105"/>
      <c r="EWD1893" s="105"/>
      <c r="EWE1893" s="105"/>
      <c r="EWF1893" s="105"/>
      <c r="EWG1893" s="105"/>
      <c r="EWH1893" s="105"/>
      <c r="EWI1893" s="105"/>
      <c r="EWJ1893" s="105"/>
      <c r="EWK1893" s="105"/>
      <c r="EWL1893" s="105"/>
      <c r="EWM1893" s="105"/>
      <c r="EWN1893" s="105"/>
      <c r="EWO1893" s="105"/>
      <c r="EWP1893" s="105"/>
      <c r="EWQ1893" s="105"/>
      <c r="EWR1893" s="105"/>
      <c r="EWS1893" s="105"/>
      <c r="EWT1893" s="105"/>
      <c r="EWU1893" s="105"/>
      <c r="EWV1893" s="105"/>
      <c r="EWW1893" s="105"/>
      <c r="EWX1893" s="105"/>
      <c r="EWY1893" s="105"/>
      <c r="EWZ1893" s="105"/>
      <c r="EXA1893" s="105"/>
      <c r="EXB1893" s="105"/>
      <c r="EXC1893" s="105"/>
      <c r="EXD1893" s="105"/>
      <c r="EXE1893" s="105"/>
      <c r="EXF1893" s="105"/>
      <c r="EXG1893" s="105"/>
      <c r="EXH1893" s="105"/>
      <c r="EXI1893" s="105"/>
      <c r="EXJ1893" s="105"/>
      <c r="EXK1893" s="105"/>
      <c r="EXL1893" s="105"/>
      <c r="EXM1893" s="105"/>
      <c r="EXN1893" s="105"/>
      <c r="EXO1893" s="105"/>
      <c r="EXP1893" s="105"/>
      <c r="EXQ1893" s="105"/>
      <c r="EXR1893" s="105"/>
      <c r="EXS1893" s="105"/>
      <c r="EXT1893" s="105"/>
      <c r="EXU1893" s="105"/>
      <c r="EXV1893" s="105"/>
      <c r="EXW1893" s="105"/>
      <c r="EXX1893" s="105"/>
      <c r="EXY1893" s="105"/>
      <c r="EXZ1893" s="105"/>
      <c r="EYA1893" s="105"/>
      <c r="EYB1893" s="105"/>
      <c r="EYC1893" s="105"/>
      <c r="EYD1893" s="105"/>
      <c r="EYE1893" s="105"/>
      <c r="EYF1893" s="105"/>
      <c r="EYG1893" s="105"/>
      <c r="EYH1893" s="105"/>
      <c r="EYI1893" s="105"/>
      <c r="EYJ1893" s="105"/>
      <c r="EYK1893" s="105"/>
      <c r="EYL1893" s="105"/>
      <c r="EYM1893" s="105"/>
      <c r="EYN1893" s="105"/>
      <c r="EYO1893" s="105"/>
      <c r="EYP1893" s="105"/>
      <c r="EYQ1893" s="105"/>
      <c r="EYR1893" s="105"/>
      <c r="EYS1893" s="105"/>
      <c r="EYT1893" s="105"/>
      <c r="EYU1893" s="105"/>
      <c r="EYV1893" s="105"/>
      <c r="EYW1893" s="105"/>
      <c r="EYX1893" s="105"/>
      <c r="EYY1893" s="105"/>
      <c r="EYZ1893" s="105"/>
      <c r="EZA1893" s="105"/>
      <c r="EZB1893" s="105"/>
      <c r="EZC1893" s="105"/>
      <c r="EZD1893" s="105"/>
      <c r="EZE1893" s="105"/>
      <c r="EZF1893" s="105"/>
      <c r="EZG1893" s="105"/>
      <c r="EZH1893" s="105"/>
      <c r="EZI1893" s="105"/>
      <c r="EZJ1893" s="105"/>
      <c r="EZK1893" s="105"/>
      <c r="EZL1893" s="105"/>
      <c r="EZM1893" s="105"/>
      <c r="EZN1893" s="105"/>
      <c r="EZO1893" s="105"/>
      <c r="EZP1893" s="105"/>
      <c r="EZQ1893" s="105"/>
      <c r="EZR1893" s="105"/>
      <c r="EZS1893" s="105"/>
      <c r="EZT1893" s="105"/>
      <c r="EZU1893" s="105"/>
      <c r="EZV1893" s="105"/>
      <c r="EZW1893" s="105"/>
      <c r="EZX1893" s="105"/>
      <c r="EZY1893" s="105"/>
      <c r="EZZ1893" s="105"/>
      <c r="FAA1893" s="105"/>
      <c r="FAB1893" s="105"/>
      <c r="FAC1893" s="105"/>
      <c r="FAD1893" s="105"/>
      <c r="FAE1893" s="105"/>
      <c r="FAF1893" s="105"/>
      <c r="FAG1893" s="105"/>
      <c r="FAH1893" s="105"/>
      <c r="FAI1893" s="105"/>
      <c r="FAJ1893" s="105"/>
      <c r="FAK1893" s="105"/>
      <c r="FAL1893" s="105"/>
      <c r="FAM1893" s="105"/>
      <c r="FAN1893" s="105"/>
      <c r="FAO1893" s="105"/>
      <c r="FAP1893" s="105"/>
      <c r="FAQ1893" s="105"/>
      <c r="FAR1893" s="105"/>
      <c r="FAS1893" s="105"/>
      <c r="FAT1893" s="105"/>
      <c r="FAU1893" s="105"/>
      <c r="FAV1893" s="105"/>
      <c r="FAW1893" s="105"/>
      <c r="FAX1893" s="105"/>
      <c r="FAY1893" s="105"/>
      <c r="FAZ1893" s="105"/>
      <c r="FBA1893" s="105"/>
      <c r="FBB1893" s="105"/>
      <c r="FBC1893" s="105"/>
      <c r="FBD1893" s="105"/>
      <c r="FBE1893" s="105"/>
      <c r="FBF1893" s="105"/>
      <c r="FBG1893" s="105"/>
      <c r="FBH1893" s="105"/>
      <c r="FBI1893" s="105"/>
      <c r="FBJ1893" s="105"/>
      <c r="FBK1893" s="105"/>
      <c r="FBL1893" s="105"/>
      <c r="FBM1893" s="105"/>
      <c r="FBN1893" s="105"/>
      <c r="FBO1893" s="105"/>
      <c r="FBP1893" s="105"/>
      <c r="FBQ1893" s="105"/>
      <c r="FBR1893" s="105"/>
      <c r="FBS1893" s="105"/>
      <c r="FBT1893" s="105"/>
      <c r="FBU1893" s="105"/>
      <c r="FBV1893" s="105"/>
      <c r="FBW1893" s="105"/>
      <c r="FBX1893" s="105"/>
      <c r="FBY1893" s="105"/>
      <c r="FBZ1893" s="105"/>
      <c r="FCA1893" s="105"/>
      <c r="FCB1893" s="105"/>
      <c r="FCC1893" s="105"/>
      <c r="FCD1893" s="105"/>
      <c r="FCE1893" s="105"/>
      <c r="FCF1893" s="105"/>
      <c r="FCG1893" s="105"/>
      <c r="FCH1893" s="105"/>
      <c r="FCI1893" s="105"/>
      <c r="FCJ1893" s="105"/>
      <c r="FCK1893" s="105"/>
      <c r="FCL1893" s="105"/>
      <c r="FCM1893" s="105"/>
      <c r="FCN1893" s="105"/>
      <c r="FCO1893" s="105"/>
      <c r="FCP1893" s="105"/>
      <c r="FCQ1893" s="105"/>
      <c r="FCR1893" s="105"/>
      <c r="FCS1893" s="105"/>
      <c r="FCT1893" s="105"/>
      <c r="FCU1893" s="105"/>
      <c r="FCV1893" s="105"/>
      <c r="FCW1893" s="105"/>
      <c r="FCX1893" s="105"/>
      <c r="FCY1893" s="105"/>
      <c r="FCZ1893" s="105"/>
      <c r="FDA1893" s="105"/>
      <c r="FDB1893" s="105"/>
      <c r="FDC1893" s="105"/>
      <c r="FDD1893" s="105"/>
      <c r="FDE1893" s="105"/>
      <c r="FDF1893" s="105"/>
      <c r="FDG1893" s="105"/>
      <c r="FDH1893" s="105"/>
      <c r="FDI1893" s="105"/>
      <c r="FDJ1893" s="105"/>
      <c r="FDK1893" s="105"/>
      <c r="FDL1893" s="105"/>
      <c r="FDM1893" s="105"/>
      <c r="FDN1893" s="105"/>
      <c r="FDO1893" s="105"/>
      <c r="FDP1893" s="105"/>
      <c r="FDQ1893" s="105"/>
      <c r="FDR1893" s="105"/>
      <c r="FDS1893" s="105"/>
      <c r="FDT1893" s="105"/>
      <c r="FDU1893" s="105"/>
      <c r="FDV1893" s="105"/>
      <c r="FDW1893" s="105"/>
      <c r="FDX1893" s="105"/>
      <c r="FDY1893" s="105"/>
      <c r="FDZ1893" s="105"/>
      <c r="FEA1893" s="105"/>
      <c r="FEB1893" s="105"/>
      <c r="FEC1893" s="105"/>
      <c r="FED1893" s="105"/>
      <c r="FEE1893" s="105"/>
      <c r="FEF1893" s="105"/>
      <c r="FEG1893" s="105"/>
      <c r="FEH1893" s="105"/>
      <c r="FEI1893" s="105"/>
      <c r="FEJ1893" s="105"/>
      <c r="FEK1893" s="105"/>
      <c r="FEL1893" s="105"/>
      <c r="FEM1893" s="105"/>
      <c r="FEN1893" s="105"/>
      <c r="FEO1893" s="105"/>
      <c r="FEP1893" s="105"/>
      <c r="FEQ1893" s="105"/>
      <c r="FER1893" s="105"/>
      <c r="FES1893" s="105"/>
      <c r="FET1893" s="105"/>
      <c r="FEU1893" s="105"/>
      <c r="FEV1893" s="105"/>
      <c r="FEW1893" s="105"/>
      <c r="FEX1893" s="105"/>
      <c r="FEY1893" s="105"/>
      <c r="FEZ1893" s="105"/>
      <c r="FFA1893" s="105"/>
      <c r="FFB1893" s="105"/>
      <c r="FFC1893" s="105"/>
      <c r="FFD1893" s="105"/>
      <c r="FFE1893" s="105"/>
      <c r="FFF1893" s="105"/>
      <c r="FFG1893" s="105"/>
      <c r="FFH1893" s="105"/>
      <c r="FFI1893" s="105"/>
      <c r="FFJ1893" s="105"/>
      <c r="FFK1893" s="105"/>
      <c r="FFL1893" s="105"/>
      <c r="FFM1893" s="105"/>
      <c r="FFN1893" s="105"/>
      <c r="FFO1893" s="105"/>
      <c r="FFP1893" s="105"/>
      <c r="FFQ1893" s="105"/>
      <c r="FFR1893" s="105"/>
      <c r="FFS1893" s="105"/>
      <c r="FFT1893" s="105"/>
      <c r="FFU1893" s="105"/>
      <c r="FFV1893" s="105"/>
      <c r="FFW1893" s="105"/>
      <c r="FFX1893" s="105"/>
      <c r="FFY1893" s="105"/>
      <c r="FFZ1893" s="105"/>
      <c r="FGA1893" s="105"/>
      <c r="FGB1893" s="105"/>
      <c r="FGC1893" s="105"/>
      <c r="FGD1893" s="105"/>
      <c r="FGE1893" s="105"/>
      <c r="FGF1893" s="105"/>
      <c r="FGG1893" s="105"/>
      <c r="FGH1893" s="105"/>
      <c r="FGI1893" s="105"/>
      <c r="FGJ1893" s="105"/>
      <c r="FGK1893" s="105"/>
      <c r="FGL1893" s="105"/>
      <c r="FGM1893" s="105"/>
      <c r="FGN1893" s="105"/>
      <c r="FGO1893" s="105"/>
      <c r="FGP1893" s="105"/>
      <c r="FGQ1893" s="105"/>
      <c r="FGR1893" s="105"/>
      <c r="FGS1893" s="105"/>
      <c r="FGT1893" s="105"/>
      <c r="FGU1893" s="105"/>
      <c r="FGV1893" s="105"/>
      <c r="FGW1893" s="105"/>
      <c r="FGX1893" s="105"/>
      <c r="FGY1893" s="105"/>
      <c r="FGZ1893" s="105"/>
      <c r="FHA1893" s="105"/>
      <c r="FHB1893" s="105"/>
      <c r="FHC1893" s="105"/>
      <c r="FHD1893" s="105"/>
      <c r="FHE1893" s="105"/>
      <c r="FHF1893" s="105"/>
      <c r="FHG1893" s="105"/>
      <c r="FHH1893" s="105"/>
      <c r="FHI1893" s="105"/>
      <c r="FHJ1893" s="105"/>
      <c r="FHK1893" s="105"/>
      <c r="FHL1893" s="105"/>
      <c r="FHM1893" s="105"/>
      <c r="FHN1893" s="105"/>
      <c r="FHO1893" s="105"/>
      <c r="FHP1893" s="105"/>
      <c r="FHQ1893" s="105"/>
      <c r="FHR1893" s="105"/>
      <c r="FHS1893" s="105"/>
      <c r="FHT1893" s="105"/>
      <c r="FHU1893" s="105"/>
      <c r="FHV1893" s="105"/>
      <c r="FHW1893" s="105"/>
      <c r="FHX1893" s="105"/>
      <c r="FHY1893" s="105"/>
      <c r="FHZ1893" s="105"/>
      <c r="FIA1893" s="105"/>
      <c r="FIB1893" s="105"/>
      <c r="FIC1893" s="105"/>
      <c r="FID1893" s="105"/>
      <c r="FIE1893" s="105"/>
      <c r="FIF1893" s="105"/>
      <c r="FIG1893" s="105"/>
      <c r="FIH1893" s="105"/>
      <c r="FII1893" s="105"/>
      <c r="FIJ1893" s="105"/>
      <c r="FIK1893" s="105"/>
      <c r="FIL1893" s="105"/>
      <c r="FIM1893" s="105"/>
      <c r="FIN1893" s="105"/>
      <c r="FIO1893" s="105"/>
      <c r="FIP1893" s="105"/>
      <c r="FIQ1893" s="105"/>
      <c r="FIR1893" s="105"/>
      <c r="FIS1893" s="105"/>
      <c r="FIT1893" s="105"/>
      <c r="FIU1893" s="105"/>
      <c r="FIV1893" s="105"/>
      <c r="FIW1893" s="105"/>
      <c r="FIX1893" s="105"/>
      <c r="FIY1893" s="105"/>
      <c r="FIZ1893" s="105"/>
      <c r="FJA1893" s="105"/>
      <c r="FJB1893" s="105"/>
      <c r="FJC1893" s="105"/>
      <c r="FJD1893" s="105"/>
      <c r="FJE1893" s="105"/>
      <c r="FJF1893" s="105"/>
      <c r="FJG1893" s="105"/>
      <c r="FJH1893" s="105"/>
      <c r="FJI1893" s="105"/>
      <c r="FJJ1893" s="105"/>
      <c r="FJK1893" s="105"/>
      <c r="FJL1893" s="105"/>
      <c r="FJM1893" s="105"/>
      <c r="FJN1893" s="105"/>
      <c r="FJO1893" s="105"/>
      <c r="FJP1893" s="105"/>
      <c r="FJQ1893" s="105"/>
      <c r="FJR1893" s="105"/>
      <c r="FJS1893" s="105"/>
      <c r="FJT1893" s="105"/>
      <c r="FJU1893" s="105"/>
      <c r="FJV1893" s="105"/>
      <c r="FJW1893" s="105"/>
      <c r="FJX1893" s="105"/>
      <c r="FJY1893" s="105"/>
      <c r="FJZ1893" s="105"/>
      <c r="FKA1893" s="105"/>
      <c r="FKB1893" s="105"/>
      <c r="FKC1893" s="105"/>
      <c r="FKD1893" s="105"/>
      <c r="FKE1893" s="105"/>
      <c r="FKF1893" s="105"/>
      <c r="FKG1893" s="105"/>
      <c r="FKH1893" s="105"/>
      <c r="FKI1893" s="105"/>
      <c r="FKJ1893" s="105"/>
      <c r="FKK1893" s="105"/>
      <c r="FKL1893" s="105"/>
      <c r="FKM1893" s="105"/>
      <c r="FKN1893" s="105"/>
      <c r="FKO1893" s="105"/>
      <c r="FKP1893" s="105"/>
      <c r="FKQ1893" s="105"/>
      <c r="FKR1893" s="105"/>
      <c r="FKS1893" s="105"/>
      <c r="FKT1893" s="105"/>
      <c r="FKU1893" s="105"/>
      <c r="FKV1893" s="105"/>
      <c r="FKW1893" s="105"/>
      <c r="FKX1893" s="105"/>
      <c r="FKY1893" s="105"/>
      <c r="FKZ1893" s="105"/>
      <c r="FLA1893" s="105"/>
      <c r="FLB1893" s="105"/>
      <c r="FLC1893" s="105"/>
      <c r="FLD1893" s="105"/>
      <c r="FLE1893" s="105"/>
      <c r="FLF1893" s="105"/>
      <c r="FLG1893" s="105"/>
      <c r="FLH1893" s="105"/>
      <c r="FLI1893" s="105"/>
      <c r="FLJ1893" s="105"/>
      <c r="FLK1893" s="105"/>
      <c r="FLL1893" s="105"/>
      <c r="FLM1893" s="105"/>
      <c r="FLN1893" s="105"/>
      <c r="FLO1893" s="105"/>
      <c r="FLP1893" s="105"/>
      <c r="FLQ1893" s="105"/>
      <c r="FLR1893" s="105"/>
      <c r="FLS1893" s="105"/>
      <c r="FLT1893" s="105"/>
      <c r="FLU1893" s="105"/>
      <c r="FLV1893" s="105"/>
      <c r="FLW1893" s="105"/>
      <c r="FLX1893" s="105"/>
      <c r="FLY1893" s="105"/>
      <c r="FLZ1893" s="105"/>
      <c r="FMA1893" s="105"/>
      <c r="FMB1893" s="105"/>
      <c r="FMC1893" s="105"/>
      <c r="FMD1893" s="105"/>
      <c r="FME1893" s="105"/>
      <c r="FMF1893" s="105"/>
      <c r="FMG1893" s="105"/>
      <c r="FMH1893" s="105"/>
      <c r="FMI1893" s="105"/>
      <c r="FMJ1893" s="105"/>
      <c r="FMK1893" s="105"/>
      <c r="FML1893" s="105"/>
      <c r="FMM1893" s="105"/>
      <c r="FMN1893" s="105"/>
      <c r="FMO1893" s="105"/>
      <c r="FMP1893" s="105"/>
      <c r="FMQ1893" s="105"/>
      <c r="FMR1893" s="105"/>
      <c r="FMS1893" s="105"/>
      <c r="FMT1893" s="105"/>
      <c r="FMU1893" s="105"/>
      <c r="FMV1893" s="105"/>
      <c r="FMW1893" s="105"/>
      <c r="FMX1893" s="105"/>
      <c r="FMY1893" s="105"/>
      <c r="FMZ1893" s="105"/>
      <c r="FNA1893" s="105"/>
      <c r="FNB1893" s="105"/>
      <c r="FNC1893" s="105"/>
      <c r="FND1893" s="105"/>
      <c r="FNE1893" s="105"/>
      <c r="FNF1893" s="105"/>
      <c r="FNG1893" s="105"/>
      <c r="FNH1893" s="105"/>
      <c r="FNI1893" s="105"/>
      <c r="FNJ1893" s="105"/>
      <c r="FNK1893" s="105"/>
      <c r="FNL1893" s="105"/>
      <c r="FNM1893" s="105"/>
      <c r="FNN1893" s="105"/>
      <c r="FNO1893" s="105"/>
      <c r="FNP1893" s="105"/>
      <c r="FNQ1893" s="105"/>
      <c r="FNR1893" s="105"/>
      <c r="FNS1893" s="105"/>
      <c r="FNT1893" s="105"/>
      <c r="FNU1893" s="105"/>
      <c r="FNV1893" s="105"/>
      <c r="FNW1893" s="105"/>
      <c r="FNX1893" s="105"/>
      <c r="FNY1893" s="105"/>
      <c r="FNZ1893" s="105"/>
      <c r="FOA1893" s="105"/>
      <c r="FOB1893" s="105"/>
      <c r="FOC1893" s="105"/>
      <c r="FOD1893" s="105"/>
      <c r="FOE1893" s="105"/>
      <c r="FOF1893" s="105"/>
      <c r="FOG1893" s="105"/>
      <c r="FOH1893" s="105"/>
      <c r="FOI1893" s="105"/>
      <c r="FOJ1893" s="105"/>
      <c r="FOK1893" s="105"/>
      <c r="FOL1893" s="105"/>
      <c r="FOM1893" s="105"/>
      <c r="FON1893" s="105"/>
      <c r="FOO1893" s="105"/>
      <c r="FOP1893" s="105"/>
      <c r="FOQ1893" s="105"/>
      <c r="FOR1893" s="105"/>
      <c r="FOS1893" s="105"/>
      <c r="FOT1893" s="105"/>
      <c r="FOU1893" s="105"/>
      <c r="FOV1893" s="105"/>
      <c r="FOW1893" s="105"/>
      <c r="FOX1893" s="105"/>
      <c r="FOY1893" s="105"/>
      <c r="FOZ1893" s="105"/>
      <c r="FPA1893" s="105"/>
      <c r="FPB1893" s="105"/>
      <c r="FPC1893" s="105"/>
      <c r="FPD1893" s="105"/>
      <c r="FPE1893" s="105"/>
      <c r="FPF1893" s="105"/>
      <c r="FPG1893" s="105"/>
      <c r="FPH1893" s="105"/>
      <c r="FPI1893" s="105"/>
      <c r="FPJ1893" s="105"/>
      <c r="FPK1893" s="105"/>
      <c r="FPL1893" s="105"/>
      <c r="FPM1893" s="105"/>
      <c r="FPN1893" s="105"/>
      <c r="FPO1893" s="105"/>
      <c r="FPP1893" s="105"/>
      <c r="FPQ1893" s="105"/>
      <c r="FPR1893" s="105"/>
      <c r="FPS1893" s="105"/>
      <c r="FPT1893" s="105"/>
      <c r="FPU1893" s="105"/>
      <c r="FPV1893" s="105"/>
      <c r="FPW1893" s="105"/>
      <c r="FPX1893" s="105"/>
      <c r="FPY1893" s="105"/>
      <c r="FPZ1893" s="105"/>
      <c r="FQA1893" s="105"/>
      <c r="FQB1893" s="105"/>
      <c r="FQC1893" s="105"/>
      <c r="FQD1893" s="105"/>
      <c r="FQE1893" s="105"/>
      <c r="FQF1893" s="105"/>
      <c r="FQG1893" s="105"/>
      <c r="FQH1893" s="105"/>
      <c r="FQI1893" s="105"/>
      <c r="FQJ1893" s="105"/>
      <c r="FQK1893" s="105"/>
      <c r="FQL1893" s="105"/>
      <c r="FQM1893" s="105"/>
      <c r="FQN1893" s="105"/>
      <c r="FQO1893" s="105"/>
      <c r="FQP1893" s="105"/>
      <c r="FQQ1893" s="105"/>
      <c r="FQR1893" s="105"/>
      <c r="FQS1893" s="105"/>
      <c r="FQT1893" s="105"/>
      <c r="FQU1893" s="105"/>
      <c r="FQV1893" s="105"/>
      <c r="FQW1893" s="105"/>
      <c r="FQX1893" s="105"/>
      <c r="FQY1893" s="105"/>
      <c r="FQZ1893" s="105"/>
      <c r="FRA1893" s="105"/>
      <c r="FRB1893" s="105"/>
      <c r="FRC1893" s="105"/>
      <c r="FRD1893" s="105"/>
      <c r="FRE1893" s="105"/>
      <c r="FRF1893" s="105"/>
      <c r="FRG1893" s="105"/>
      <c r="FRH1893" s="105"/>
      <c r="FRI1893" s="105"/>
      <c r="FRJ1893" s="105"/>
      <c r="FRK1893" s="105"/>
      <c r="FRL1893" s="105"/>
      <c r="FRM1893" s="105"/>
      <c r="FRN1893" s="105"/>
      <c r="FRO1893" s="105"/>
      <c r="FRP1893" s="105"/>
      <c r="FRQ1893" s="105"/>
      <c r="FRR1893" s="105"/>
      <c r="FRS1893" s="105"/>
      <c r="FRT1893" s="105"/>
      <c r="FRU1893" s="105"/>
      <c r="FRV1893" s="105"/>
      <c r="FRW1893" s="105"/>
      <c r="FRX1893" s="105"/>
      <c r="FRY1893" s="105"/>
      <c r="FRZ1893" s="105"/>
      <c r="FSA1893" s="105"/>
      <c r="FSB1893" s="105"/>
      <c r="FSC1893" s="105"/>
      <c r="FSD1893" s="105"/>
      <c r="FSE1893" s="105"/>
      <c r="FSF1893" s="105"/>
      <c r="FSG1893" s="105"/>
      <c r="FSH1893" s="105"/>
      <c r="FSI1893" s="105"/>
      <c r="FSJ1893" s="105"/>
      <c r="FSK1893" s="105"/>
      <c r="FSL1893" s="105"/>
      <c r="FSM1893" s="105"/>
      <c r="FSN1893" s="105"/>
      <c r="FSO1893" s="105"/>
      <c r="FSP1893" s="105"/>
      <c r="FSQ1893" s="105"/>
      <c r="FSR1893" s="105"/>
      <c r="FSS1893" s="105"/>
      <c r="FST1893" s="105"/>
      <c r="FSU1893" s="105"/>
      <c r="FSV1893" s="105"/>
      <c r="FSW1893" s="105"/>
      <c r="FSX1893" s="105"/>
      <c r="FSY1893" s="105"/>
      <c r="FSZ1893" s="105"/>
      <c r="FTA1893" s="105"/>
      <c r="FTB1893" s="105"/>
      <c r="FTC1893" s="105"/>
      <c r="FTD1893" s="105"/>
      <c r="FTE1893" s="105"/>
      <c r="FTF1893" s="105"/>
      <c r="FTG1893" s="105"/>
      <c r="FTH1893" s="105"/>
      <c r="FTI1893" s="105"/>
      <c r="FTJ1893" s="105"/>
      <c r="FTK1893" s="105"/>
      <c r="FTL1893" s="105"/>
      <c r="FTM1893" s="105"/>
      <c r="FTN1893" s="105"/>
      <c r="FTO1893" s="105"/>
      <c r="FTP1893" s="105"/>
      <c r="FTQ1893" s="105"/>
      <c r="FTR1893" s="105"/>
      <c r="FTS1893" s="105"/>
      <c r="FTT1893" s="105"/>
      <c r="FTU1893" s="105"/>
      <c r="FTV1893" s="105"/>
      <c r="FTW1893" s="105"/>
      <c r="FTX1893" s="105"/>
      <c r="FTY1893" s="105"/>
      <c r="FTZ1893" s="105"/>
      <c r="FUA1893" s="105"/>
      <c r="FUB1893" s="105"/>
      <c r="FUC1893" s="105"/>
      <c r="FUD1893" s="105"/>
      <c r="FUE1893" s="105"/>
      <c r="FUF1893" s="105"/>
      <c r="FUG1893" s="105"/>
      <c r="FUH1893" s="105"/>
      <c r="FUI1893" s="105"/>
      <c r="FUJ1893" s="105"/>
      <c r="FUK1893" s="105"/>
      <c r="FUL1893" s="105"/>
      <c r="FUM1893" s="105"/>
      <c r="FUN1893" s="105"/>
      <c r="FUO1893" s="105"/>
      <c r="FUP1893" s="105"/>
      <c r="FUQ1893" s="105"/>
      <c r="FUR1893" s="105"/>
      <c r="FUS1893" s="105"/>
      <c r="FUT1893" s="105"/>
      <c r="FUU1893" s="105"/>
      <c r="FUV1893" s="105"/>
      <c r="FUW1893" s="105"/>
      <c r="FUX1893" s="105"/>
      <c r="FUY1893" s="105"/>
      <c r="FUZ1893" s="105"/>
      <c r="FVA1893" s="105"/>
      <c r="FVB1893" s="105"/>
      <c r="FVC1893" s="105"/>
      <c r="FVD1893" s="105"/>
      <c r="FVE1893" s="105"/>
      <c r="FVF1893" s="105"/>
      <c r="FVG1893" s="105"/>
      <c r="FVH1893" s="105"/>
      <c r="FVI1893" s="105"/>
      <c r="FVJ1893" s="105"/>
      <c r="FVK1893" s="105"/>
      <c r="FVL1893" s="105"/>
      <c r="FVM1893" s="105"/>
      <c r="FVN1893" s="105"/>
      <c r="FVO1893" s="105"/>
      <c r="FVP1893" s="105"/>
      <c r="FVQ1893" s="105"/>
      <c r="FVR1893" s="105"/>
      <c r="FVS1893" s="105"/>
      <c r="FVT1893" s="105"/>
      <c r="FVU1893" s="105"/>
      <c r="FVV1893" s="105"/>
      <c r="FVW1893" s="105"/>
      <c r="FVX1893" s="105"/>
      <c r="FVY1893" s="105"/>
      <c r="FVZ1893" s="105"/>
      <c r="FWA1893" s="105"/>
      <c r="FWB1893" s="105"/>
      <c r="FWC1893" s="105"/>
      <c r="FWD1893" s="105"/>
      <c r="FWE1893" s="105"/>
      <c r="FWF1893" s="105"/>
      <c r="FWG1893" s="105"/>
      <c r="FWH1893" s="105"/>
      <c r="FWI1893" s="105"/>
      <c r="FWJ1893" s="105"/>
      <c r="FWK1893" s="105"/>
      <c r="FWL1893" s="105"/>
      <c r="FWM1893" s="105"/>
      <c r="FWN1893" s="105"/>
      <c r="FWO1893" s="105"/>
      <c r="FWP1893" s="105"/>
      <c r="FWQ1893" s="105"/>
      <c r="FWR1893" s="105"/>
      <c r="FWS1893" s="105"/>
      <c r="FWT1893" s="105"/>
      <c r="FWU1893" s="105"/>
      <c r="FWV1893" s="105"/>
      <c r="FWW1893" s="105"/>
      <c r="FWX1893" s="105"/>
      <c r="FWY1893" s="105"/>
      <c r="FWZ1893" s="105"/>
      <c r="FXA1893" s="105"/>
      <c r="FXB1893" s="105"/>
      <c r="FXC1893" s="105"/>
      <c r="FXD1893" s="105"/>
      <c r="FXE1893" s="105"/>
      <c r="FXF1893" s="105"/>
      <c r="FXG1893" s="105"/>
      <c r="FXH1893" s="105"/>
      <c r="FXI1893" s="105"/>
      <c r="FXJ1893" s="105"/>
      <c r="FXK1893" s="105"/>
      <c r="FXL1893" s="105"/>
      <c r="FXM1893" s="105"/>
      <c r="FXN1893" s="105"/>
      <c r="FXO1893" s="105"/>
      <c r="FXP1893" s="105"/>
      <c r="FXQ1893" s="105"/>
      <c r="FXR1893" s="105"/>
      <c r="FXS1893" s="105"/>
      <c r="FXT1893" s="105"/>
      <c r="FXU1893" s="105"/>
      <c r="FXV1893" s="105"/>
      <c r="FXW1893" s="105"/>
      <c r="FXX1893" s="105"/>
      <c r="FXY1893" s="105"/>
      <c r="FXZ1893" s="105"/>
      <c r="FYA1893" s="105"/>
      <c r="FYB1893" s="105"/>
      <c r="FYC1893" s="105"/>
      <c r="FYD1893" s="105"/>
      <c r="FYE1893" s="105"/>
      <c r="FYF1893" s="105"/>
      <c r="FYG1893" s="105"/>
      <c r="FYH1893" s="105"/>
      <c r="FYI1893" s="105"/>
      <c r="FYJ1893" s="105"/>
      <c r="FYK1893" s="105"/>
      <c r="FYL1893" s="105"/>
      <c r="FYM1893" s="105"/>
      <c r="FYN1893" s="105"/>
      <c r="FYO1893" s="105"/>
      <c r="FYP1893" s="105"/>
      <c r="FYQ1893" s="105"/>
      <c r="FYR1893" s="105"/>
      <c r="FYS1893" s="105"/>
      <c r="FYT1893" s="105"/>
      <c r="FYU1893" s="105"/>
      <c r="FYV1893" s="105"/>
      <c r="FYW1893" s="105"/>
      <c r="FYX1893" s="105"/>
      <c r="FYY1893" s="105"/>
      <c r="FYZ1893" s="105"/>
      <c r="FZA1893" s="105"/>
      <c r="FZB1893" s="105"/>
      <c r="FZC1893" s="105"/>
      <c r="FZD1893" s="105"/>
      <c r="FZE1893" s="105"/>
      <c r="FZF1893" s="105"/>
      <c r="FZG1893" s="105"/>
      <c r="FZH1893" s="105"/>
      <c r="FZI1893" s="105"/>
      <c r="FZJ1893" s="105"/>
      <c r="FZK1893" s="105"/>
      <c r="FZL1893" s="105"/>
      <c r="FZM1893" s="105"/>
      <c r="FZN1893" s="105"/>
      <c r="FZO1893" s="105"/>
      <c r="FZP1893" s="105"/>
      <c r="FZQ1893" s="105"/>
      <c r="FZR1893" s="105"/>
      <c r="FZS1893" s="105"/>
      <c r="FZT1893" s="105"/>
      <c r="FZU1893" s="105"/>
      <c r="FZV1893" s="105"/>
      <c r="FZW1893" s="105"/>
      <c r="FZX1893" s="105"/>
      <c r="FZY1893" s="105"/>
      <c r="FZZ1893" s="105"/>
      <c r="GAA1893" s="105"/>
      <c r="GAB1893" s="105"/>
      <c r="GAC1893" s="105"/>
      <c r="GAD1893" s="105"/>
      <c r="GAE1893" s="105"/>
      <c r="GAF1893" s="105"/>
      <c r="GAG1893" s="105"/>
      <c r="GAH1893" s="105"/>
      <c r="GAI1893" s="105"/>
      <c r="GAJ1893" s="105"/>
      <c r="GAK1893" s="105"/>
      <c r="GAL1893" s="105"/>
      <c r="GAM1893" s="105"/>
      <c r="GAN1893" s="105"/>
      <c r="GAO1893" s="105"/>
      <c r="GAP1893" s="105"/>
      <c r="GAQ1893" s="105"/>
      <c r="GAR1893" s="105"/>
      <c r="GAS1893" s="105"/>
      <c r="GAT1893" s="105"/>
      <c r="GAU1893" s="105"/>
      <c r="GAV1893" s="105"/>
      <c r="GAW1893" s="105"/>
      <c r="GAX1893" s="105"/>
      <c r="GAY1893" s="105"/>
      <c r="GAZ1893" s="105"/>
      <c r="GBA1893" s="105"/>
      <c r="GBB1893" s="105"/>
      <c r="GBC1893" s="105"/>
      <c r="GBD1893" s="105"/>
      <c r="GBE1893" s="105"/>
      <c r="GBF1893" s="105"/>
      <c r="GBG1893" s="105"/>
      <c r="GBH1893" s="105"/>
      <c r="GBI1893" s="105"/>
      <c r="GBJ1893" s="105"/>
      <c r="GBK1893" s="105"/>
      <c r="GBL1893" s="105"/>
      <c r="GBM1893" s="105"/>
      <c r="GBN1893" s="105"/>
      <c r="GBO1893" s="105"/>
      <c r="GBP1893" s="105"/>
      <c r="GBQ1893" s="105"/>
      <c r="GBR1893" s="105"/>
      <c r="GBS1893" s="105"/>
      <c r="GBT1893" s="105"/>
      <c r="GBU1893" s="105"/>
      <c r="GBV1893" s="105"/>
      <c r="GBW1893" s="105"/>
      <c r="GBX1893" s="105"/>
      <c r="GBY1893" s="105"/>
      <c r="GBZ1893" s="105"/>
      <c r="GCA1893" s="105"/>
      <c r="GCB1893" s="105"/>
      <c r="GCC1893" s="105"/>
      <c r="GCD1893" s="105"/>
      <c r="GCE1893" s="105"/>
      <c r="GCF1893" s="105"/>
      <c r="GCG1893" s="105"/>
      <c r="GCH1893" s="105"/>
      <c r="GCI1893" s="105"/>
      <c r="GCJ1893" s="105"/>
      <c r="GCK1893" s="105"/>
      <c r="GCL1893" s="105"/>
      <c r="GCM1893" s="105"/>
      <c r="GCN1893" s="105"/>
      <c r="GCO1893" s="105"/>
      <c r="GCP1893" s="105"/>
      <c r="GCQ1893" s="105"/>
      <c r="GCR1893" s="105"/>
      <c r="GCS1893" s="105"/>
      <c r="GCT1893" s="105"/>
      <c r="GCU1893" s="105"/>
      <c r="GCV1893" s="105"/>
      <c r="GCW1893" s="105"/>
      <c r="GCX1893" s="105"/>
      <c r="GCY1893" s="105"/>
      <c r="GCZ1893" s="105"/>
      <c r="GDA1893" s="105"/>
      <c r="GDB1893" s="105"/>
      <c r="GDC1893" s="105"/>
      <c r="GDD1893" s="105"/>
      <c r="GDE1893" s="105"/>
      <c r="GDF1893" s="105"/>
      <c r="GDG1893" s="105"/>
      <c r="GDH1893" s="105"/>
      <c r="GDI1893" s="105"/>
      <c r="GDJ1893" s="105"/>
      <c r="GDK1893" s="105"/>
      <c r="GDL1893" s="105"/>
      <c r="GDM1893" s="105"/>
      <c r="GDN1893" s="105"/>
      <c r="GDO1893" s="105"/>
      <c r="GDP1893" s="105"/>
      <c r="GDQ1893" s="105"/>
      <c r="GDR1893" s="105"/>
      <c r="GDS1893" s="105"/>
      <c r="GDT1893" s="105"/>
      <c r="GDU1893" s="105"/>
      <c r="GDV1893" s="105"/>
      <c r="GDW1893" s="105"/>
      <c r="GDX1893" s="105"/>
      <c r="GDY1893" s="105"/>
      <c r="GDZ1893" s="105"/>
      <c r="GEA1893" s="105"/>
      <c r="GEB1893" s="105"/>
      <c r="GEC1893" s="105"/>
      <c r="GED1893" s="105"/>
      <c r="GEE1893" s="105"/>
      <c r="GEF1893" s="105"/>
      <c r="GEG1893" s="105"/>
      <c r="GEH1893" s="105"/>
      <c r="GEI1893" s="105"/>
      <c r="GEJ1893" s="105"/>
      <c r="GEK1893" s="105"/>
      <c r="GEL1893" s="105"/>
      <c r="GEM1893" s="105"/>
      <c r="GEN1893" s="105"/>
      <c r="GEO1893" s="105"/>
      <c r="GEP1893" s="105"/>
      <c r="GEQ1893" s="105"/>
      <c r="GER1893" s="105"/>
      <c r="GES1893" s="105"/>
      <c r="GET1893" s="105"/>
      <c r="GEU1893" s="105"/>
      <c r="GEV1893" s="105"/>
      <c r="GEW1893" s="105"/>
      <c r="GEX1893" s="105"/>
      <c r="GEY1893" s="105"/>
      <c r="GEZ1893" s="105"/>
      <c r="GFA1893" s="105"/>
      <c r="GFB1893" s="105"/>
      <c r="GFC1893" s="105"/>
      <c r="GFD1893" s="105"/>
      <c r="GFE1893" s="105"/>
      <c r="GFF1893" s="105"/>
      <c r="GFG1893" s="105"/>
      <c r="GFH1893" s="105"/>
      <c r="GFI1893" s="105"/>
      <c r="GFJ1893" s="105"/>
      <c r="GFK1893" s="105"/>
      <c r="GFL1893" s="105"/>
      <c r="GFM1893" s="105"/>
      <c r="GFN1893" s="105"/>
      <c r="GFO1893" s="105"/>
      <c r="GFP1893" s="105"/>
      <c r="GFQ1893" s="105"/>
      <c r="GFR1893" s="105"/>
      <c r="GFS1893" s="105"/>
      <c r="GFT1893" s="105"/>
      <c r="GFU1893" s="105"/>
      <c r="GFV1893" s="105"/>
      <c r="GFW1893" s="105"/>
      <c r="GFX1893" s="105"/>
      <c r="GFY1893" s="105"/>
      <c r="GFZ1893" s="105"/>
      <c r="GGA1893" s="105"/>
      <c r="GGB1893" s="105"/>
      <c r="GGC1893" s="105"/>
      <c r="GGD1893" s="105"/>
      <c r="GGE1893" s="105"/>
      <c r="GGF1893" s="105"/>
      <c r="GGG1893" s="105"/>
      <c r="GGH1893" s="105"/>
      <c r="GGI1893" s="105"/>
      <c r="GGJ1893" s="105"/>
      <c r="GGK1893" s="105"/>
      <c r="GGL1893" s="105"/>
      <c r="GGM1893" s="105"/>
      <c r="GGN1893" s="105"/>
      <c r="GGO1893" s="105"/>
      <c r="GGP1893" s="105"/>
      <c r="GGQ1893" s="105"/>
      <c r="GGR1893" s="105"/>
      <c r="GGS1893" s="105"/>
      <c r="GGT1893" s="105"/>
      <c r="GGU1893" s="105"/>
      <c r="GGV1893" s="105"/>
      <c r="GGW1893" s="105"/>
      <c r="GGX1893" s="105"/>
      <c r="GGY1893" s="105"/>
      <c r="GGZ1893" s="105"/>
      <c r="GHA1893" s="105"/>
      <c r="GHB1893" s="105"/>
      <c r="GHC1893" s="105"/>
      <c r="GHD1893" s="105"/>
      <c r="GHE1893" s="105"/>
      <c r="GHF1893" s="105"/>
      <c r="GHG1893" s="105"/>
      <c r="GHH1893" s="105"/>
      <c r="GHI1893" s="105"/>
      <c r="GHJ1893" s="105"/>
      <c r="GHK1893" s="105"/>
      <c r="GHL1893" s="105"/>
      <c r="GHM1893" s="105"/>
      <c r="GHN1893" s="105"/>
      <c r="GHO1893" s="105"/>
      <c r="GHP1893" s="105"/>
      <c r="GHQ1893" s="105"/>
      <c r="GHR1893" s="105"/>
      <c r="GHS1893" s="105"/>
      <c r="GHT1893" s="105"/>
      <c r="GHU1893" s="105"/>
      <c r="GHV1893" s="105"/>
      <c r="GHW1893" s="105"/>
      <c r="GHX1893" s="105"/>
      <c r="GHY1893" s="105"/>
      <c r="GHZ1893" s="105"/>
      <c r="GIA1893" s="105"/>
      <c r="GIB1893" s="105"/>
      <c r="GIC1893" s="105"/>
      <c r="GID1893" s="105"/>
      <c r="GIE1893" s="105"/>
      <c r="GIF1893" s="105"/>
      <c r="GIG1893" s="105"/>
      <c r="GIH1893" s="105"/>
      <c r="GII1893" s="105"/>
      <c r="GIJ1893" s="105"/>
      <c r="GIK1893" s="105"/>
      <c r="GIL1893" s="105"/>
      <c r="GIM1893" s="105"/>
      <c r="GIN1893" s="105"/>
      <c r="GIO1893" s="105"/>
      <c r="GIP1893" s="105"/>
      <c r="GIQ1893" s="105"/>
      <c r="GIR1893" s="105"/>
      <c r="GIS1893" s="105"/>
      <c r="GIT1893" s="105"/>
      <c r="GIU1893" s="105"/>
      <c r="GIV1893" s="105"/>
      <c r="GIW1893" s="105"/>
      <c r="GIX1893" s="105"/>
      <c r="GIY1893" s="105"/>
      <c r="GIZ1893" s="105"/>
      <c r="GJA1893" s="105"/>
      <c r="GJB1893" s="105"/>
      <c r="GJC1893" s="105"/>
      <c r="GJD1893" s="105"/>
      <c r="GJE1893" s="105"/>
      <c r="GJF1893" s="105"/>
      <c r="GJG1893" s="105"/>
      <c r="GJH1893" s="105"/>
      <c r="GJI1893" s="105"/>
      <c r="GJJ1893" s="105"/>
      <c r="GJK1893" s="105"/>
      <c r="GJL1893" s="105"/>
      <c r="GJM1893" s="105"/>
      <c r="GJN1893" s="105"/>
      <c r="GJO1893" s="105"/>
      <c r="GJP1893" s="105"/>
      <c r="GJQ1893" s="105"/>
      <c r="GJR1893" s="105"/>
      <c r="GJS1893" s="105"/>
      <c r="GJT1893" s="105"/>
      <c r="GJU1893" s="105"/>
      <c r="GJV1893" s="105"/>
      <c r="GJW1893" s="105"/>
      <c r="GJX1893" s="105"/>
      <c r="GJY1893" s="105"/>
      <c r="GJZ1893" s="105"/>
      <c r="GKA1893" s="105"/>
      <c r="GKB1893" s="105"/>
      <c r="GKC1893" s="105"/>
      <c r="GKD1893" s="105"/>
      <c r="GKE1893" s="105"/>
      <c r="GKF1893" s="105"/>
      <c r="GKG1893" s="105"/>
      <c r="GKH1893" s="105"/>
      <c r="GKI1893" s="105"/>
      <c r="GKJ1893" s="105"/>
      <c r="GKK1893" s="105"/>
      <c r="GKL1893" s="105"/>
      <c r="GKM1893" s="105"/>
      <c r="GKN1893" s="105"/>
      <c r="GKO1893" s="105"/>
      <c r="GKP1893" s="105"/>
      <c r="GKQ1893" s="105"/>
      <c r="GKR1893" s="105"/>
      <c r="GKS1893" s="105"/>
      <c r="GKT1893" s="105"/>
      <c r="GKU1893" s="105"/>
      <c r="GKV1893" s="105"/>
      <c r="GKW1893" s="105"/>
      <c r="GKX1893" s="105"/>
      <c r="GKY1893" s="105"/>
      <c r="GKZ1893" s="105"/>
      <c r="GLA1893" s="105"/>
      <c r="GLB1893" s="105"/>
      <c r="GLC1893" s="105"/>
      <c r="GLD1893" s="105"/>
      <c r="GLE1893" s="105"/>
      <c r="GLF1893" s="105"/>
      <c r="GLG1893" s="105"/>
      <c r="GLH1893" s="105"/>
      <c r="GLI1893" s="105"/>
      <c r="GLJ1893" s="105"/>
      <c r="GLK1893" s="105"/>
      <c r="GLL1893" s="105"/>
      <c r="GLM1893" s="105"/>
      <c r="GLN1893" s="105"/>
      <c r="GLO1893" s="105"/>
      <c r="GLP1893" s="105"/>
      <c r="GLQ1893" s="105"/>
      <c r="GLR1893" s="105"/>
      <c r="GLS1893" s="105"/>
      <c r="GLT1893" s="105"/>
      <c r="GLU1893" s="105"/>
      <c r="GLV1893" s="105"/>
      <c r="GLW1893" s="105"/>
      <c r="GLX1893" s="105"/>
      <c r="GLY1893" s="105"/>
      <c r="GLZ1893" s="105"/>
      <c r="GMA1893" s="105"/>
      <c r="GMB1893" s="105"/>
      <c r="GMC1893" s="105"/>
      <c r="GMD1893" s="105"/>
      <c r="GME1893" s="105"/>
      <c r="GMF1893" s="105"/>
      <c r="GMG1893" s="105"/>
      <c r="GMH1893" s="105"/>
      <c r="GMI1893" s="105"/>
      <c r="GMJ1893" s="105"/>
      <c r="GMK1893" s="105"/>
      <c r="GML1893" s="105"/>
      <c r="GMM1893" s="105"/>
      <c r="GMN1893" s="105"/>
      <c r="GMO1893" s="105"/>
      <c r="GMP1893" s="105"/>
      <c r="GMQ1893" s="105"/>
      <c r="GMR1893" s="105"/>
      <c r="GMS1893" s="105"/>
      <c r="GMT1893" s="105"/>
      <c r="GMU1893" s="105"/>
      <c r="GMV1893" s="105"/>
      <c r="GMW1893" s="105"/>
      <c r="GMX1893" s="105"/>
      <c r="GMY1893" s="105"/>
      <c r="GMZ1893" s="105"/>
      <c r="GNA1893" s="105"/>
      <c r="GNB1893" s="105"/>
      <c r="GNC1893" s="105"/>
      <c r="GND1893" s="105"/>
      <c r="GNE1893" s="105"/>
      <c r="GNF1893" s="105"/>
      <c r="GNG1893" s="105"/>
      <c r="GNH1893" s="105"/>
      <c r="GNI1893" s="105"/>
      <c r="GNJ1893" s="105"/>
      <c r="GNK1893" s="105"/>
      <c r="GNL1893" s="105"/>
      <c r="GNM1893" s="105"/>
      <c r="GNN1893" s="105"/>
      <c r="GNO1893" s="105"/>
      <c r="GNP1893" s="105"/>
      <c r="GNQ1893" s="105"/>
      <c r="GNR1893" s="105"/>
      <c r="GNS1893" s="105"/>
      <c r="GNT1893" s="105"/>
      <c r="GNU1893" s="105"/>
      <c r="GNV1893" s="105"/>
      <c r="GNW1893" s="105"/>
      <c r="GNX1893" s="105"/>
      <c r="GNY1893" s="105"/>
      <c r="GNZ1893" s="105"/>
      <c r="GOA1893" s="105"/>
      <c r="GOB1893" s="105"/>
      <c r="GOC1893" s="105"/>
      <c r="GOD1893" s="105"/>
      <c r="GOE1893" s="105"/>
      <c r="GOF1893" s="105"/>
      <c r="GOG1893" s="105"/>
      <c r="GOH1893" s="105"/>
      <c r="GOI1893" s="105"/>
      <c r="GOJ1893" s="105"/>
      <c r="GOK1893" s="105"/>
      <c r="GOL1893" s="105"/>
      <c r="GOM1893" s="105"/>
      <c r="GON1893" s="105"/>
      <c r="GOO1893" s="105"/>
      <c r="GOP1893" s="105"/>
      <c r="GOQ1893" s="105"/>
      <c r="GOR1893" s="105"/>
      <c r="GOS1893" s="105"/>
      <c r="GOT1893" s="105"/>
      <c r="GOU1893" s="105"/>
      <c r="GOV1893" s="105"/>
      <c r="GOW1893" s="105"/>
      <c r="GOX1893" s="105"/>
      <c r="GOY1893" s="105"/>
      <c r="GOZ1893" s="105"/>
      <c r="GPA1893" s="105"/>
      <c r="GPB1893" s="105"/>
      <c r="GPC1893" s="105"/>
      <c r="GPD1893" s="105"/>
      <c r="GPE1893" s="105"/>
      <c r="GPF1893" s="105"/>
      <c r="GPG1893" s="105"/>
      <c r="GPH1893" s="105"/>
      <c r="GPI1893" s="105"/>
      <c r="GPJ1893" s="105"/>
      <c r="GPK1893" s="105"/>
      <c r="GPL1893" s="105"/>
      <c r="GPM1893" s="105"/>
      <c r="GPN1893" s="105"/>
      <c r="GPO1893" s="105"/>
      <c r="GPP1893" s="105"/>
      <c r="GPQ1893" s="105"/>
      <c r="GPR1893" s="105"/>
      <c r="GPS1893" s="105"/>
      <c r="GPT1893" s="105"/>
      <c r="GPU1893" s="105"/>
      <c r="GPV1893" s="105"/>
      <c r="GPW1893" s="105"/>
      <c r="GPX1893" s="105"/>
      <c r="GPY1893" s="105"/>
      <c r="GPZ1893" s="105"/>
      <c r="GQA1893" s="105"/>
      <c r="GQB1893" s="105"/>
      <c r="GQC1893" s="105"/>
      <c r="GQD1893" s="105"/>
      <c r="GQE1893" s="105"/>
      <c r="GQF1893" s="105"/>
      <c r="GQG1893" s="105"/>
      <c r="GQH1893" s="105"/>
      <c r="GQI1893" s="105"/>
      <c r="GQJ1893" s="105"/>
      <c r="GQK1893" s="105"/>
      <c r="GQL1893" s="105"/>
      <c r="GQM1893" s="105"/>
      <c r="GQN1893" s="105"/>
      <c r="GQO1893" s="105"/>
      <c r="GQP1893" s="105"/>
      <c r="GQQ1893" s="105"/>
      <c r="GQR1893" s="105"/>
      <c r="GQS1893" s="105"/>
      <c r="GQT1893" s="105"/>
      <c r="GQU1893" s="105"/>
      <c r="GQV1893" s="105"/>
      <c r="GQW1893" s="105"/>
      <c r="GQX1893" s="105"/>
      <c r="GQY1893" s="105"/>
      <c r="GQZ1893" s="105"/>
      <c r="GRA1893" s="105"/>
      <c r="GRB1893" s="105"/>
      <c r="GRC1893" s="105"/>
      <c r="GRD1893" s="105"/>
      <c r="GRE1893" s="105"/>
      <c r="GRF1893" s="105"/>
      <c r="GRG1893" s="105"/>
      <c r="GRH1893" s="105"/>
      <c r="GRI1893" s="105"/>
      <c r="GRJ1893" s="105"/>
      <c r="GRK1893" s="105"/>
      <c r="GRL1893" s="105"/>
      <c r="GRM1893" s="105"/>
      <c r="GRN1893" s="105"/>
      <c r="GRO1893" s="105"/>
      <c r="GRP1893" s="105"/>
      <c r="GRQ1893" s="105"/>
      <c r="GRR1893" s="105"/>
      <c r="GRS1893" s="105"/>
      <c r="GRT1893" s="105"/>
      <c r="GRU1893" s="105"/>
      <c r="GRV1893" s="105"/>
      <c r="GRW1893" s="105"/>
      <c r="GRX1893" s="105"/>
      <c r="GRY1893" s="105"/>
      <c r="GRZ1893" s="105"/>
      <c r="GSA1893" s="105"/>
      <c r="GSB1893" s="105"/>
      <c r="GSC1893" s="105"/>
      <c r="GSD1893" s="105"/>
      <c r="GSE1893" s="105"/>
      <c r="GSF1893" s="105"/>
      <c r="GSG1893" s="105"/>
      <c r="GSH1893" s="105"/>
      <c r="GSI1893" s="105"/>
      <c r="GSJ1893" s="105"/>
      <c r="GSK1893" s="105"/>
      <c r="GSL1893" s="105"/>
      <c r="GSM1893" s="105"/>
      <c r="GSN1893" s="105"/>
      <c r="GSO1893" s="105"/>
      <c r="GSP1893" s="105"/>
      <c r="GSQ1893" s="105"/>
      <c r="GSR1893" s="105"/>
      <c r="GSS1893" s="105"/>
      <c r="GST1893" s="105"/>
      <c r="GSU1893" s="105"/>
      <c r="GSV1893" s="105"/>
      <c r="GSW1893" s="105"/>
      <c r="GSX1893" s="105"/>
      <c r="GSY1893" s="105"/>
      <c r="GSZ1893" s="105"/>
      <c r="GTA1893" s="105"/>
      <c r="GTB1893" s="105"/>
      <c r="GTC1893" s="105"/>
      <c r="GTD1893" s="105"/>
      <c r="GTE1893" s="105"/>
      <c r="GTF1893" s="105"/>
      <c r="GTG1893" s="105"/>
      <c r="GTH1893" s="105"/>
      <c r="GTI1893" s="105"/>
      <c r="GTJ1893" s="105"/>
      <c r="GTK1893" s="105"/>
      <c r="GTL1893" s="105"/>
      <c r="GTM1893" s="105"/>
      <c r="GTN1893" s="105"/>
      <c r="GTO1893" s="105"/>
      <c r="GTP1893" s="105"/>
      <c r="GTQ1893" s="105"/>
      <c r="GTR1893" s="105"/>
      <c r="GTS1893" s="105"/>
      <c r="GTT1893" s="105"/>
      <c r="GTU1893" s="105"/>
      <c r="GTV1893" s="105"/>
      <c r="GTW1893" s="105"/>
      <c r="GTX1893" s="105"/>
      <c r="GTY1893" s="105"/>
      <c r="GTZ1893" s="105"/>
      <c r="GUA1893" s="105"/>
      <c r="GUB1893" s="105"/>
      <c r="GUC1893" s="105"/>
      <c r="GUD1893" s="105"/>
      <c r="GUE1893" s="105"/>
      <c r="GUF1893" s="105"/>
      <c r="GUG1893" s="105"/>
      <c r="GUH1893" s="105"/>
      <c r="GUI1893" s="105"/>
      <c r="GUJ1893" s="105"/>
      <c r="GUK1893" s="105"/>
      <c r="GUL1893" s="105"/>
      <c r="GUM1893" s="105"/>
      <c r="GUN1893" s="105"/>
      <c r="GUO1893" s="105"/>
      <c r="GUP1893" s="105"/>
      <c r="GUQ1893" s="105"/>
      <c r="GUR1893" s="105"/>
      <c r="GUS1893" s="105"/>
      <c r="GUT1893" s="105"/>
      <c r="GUU1893" s="105"/>
      <c r="GUV1893" s="105"/>
      <c r="GUW1893" s="105"/>
      <c r="GUX1893" s="105"/>
      <c r="GUY1893" s="105"/>
      <c r="GUZ1893" s="105"/>
      <c r="GVA1893" s="105"/>
      <c r="GVB1893" s="105"/>
      <c r="GVC1893" s="105"/>
      <c r="GVD1893" s="105"/>
      <c r="GVE1893" s="105"/>
      <c r="GVF1893" s="105"/>
      <c r="GVG1893" s="105"/>
      <c r="GVH1893" s="105"/>
      <c r="GVI1893" s="105"/>
      <c r="GVJ1893" s="105"/>
      <c r="GVK1893" s="105"/>
      <c r="GVL1893" s="105"/>
      <c r="GVM1893" s="105"/>
      <c r="GVN1893" s="105"/>
      <c r="GVO1893" s="105"/>
      <c r="GVP1893" s="105"/>
      <c r="GVQ1893" s="105"/>
      <c r="GVR1893" s="105"/>
      <c r="GVS1893" s="105"/>
      <c r="GVT1893" s="105"/>
      <c r="GVU1893" s="105"/>
      <c r="GVV1893" s="105"/>
      <c r="GVW1893" s="105"/>
      <c r="GVX1893" s="105"/>
      <c r="GVY1893" s="105"/>
      <c r="GVZ1893" s="105"/>
      <c r="GWA1893" s="105"/>
      <c r="GWB1893" s="105"/>
      <c r="GWC1893" s="105"/>
      <c r="GWD1893" s="105"/>
      <c r="GWE1893" s="105"/>
      <c r="GWF1893" s="105"/>
      <c r="GWG1893" s="105"/>
      <c r="GWH1893" s="105"/>
      <c r="GWI1893" s="105"/>
      <c r="GWJ1893" s="105"/>
      <c r="GWK1893" s="105"/>
      <c r="GWL1893" s="105"/>
      <c r="GWM1893" s="105"/>
      <c r="GWN1893" s="105"/>
      <c r="GWO1893" s="105"/>
      <c r="GWP1893" s="105"/>
      <c r="GWQ1893" s="105"/>
      <c r="GWR1893" s="105"/>
      <c r="GWS1893" s="105"/>
      <c r="GWT1893" s="105"/>
      <c r="GWU1893" s="105"/>
      <c r="GWV1893" s="105"/>
      <c r="GWW1893" s="105"/>
      <c r="GWX1893" s="105"/>
      <c r="GWY1893" s="105"/>
      <c r="GWZ1893" s="105"/>
      <c r="GXA1893" s="105"/>
      <c r="GXB1893" s="105"/>
      <c r="GXC1893" s="105"/>
      <c r="GXD1893" s="105"/>
      <c r="GXE1893" s="105"/>
      <c r="GXF1893" s="105"/>
      <c r="GXG1893" s="105"/>
      <c r="GXH1893" s="105"/>
      <c r="GXI1893" s="105"/>
      <c r="GXJ1893" s="105"/>
      <c r="GXK1893" s="105"/>
      <c r="GXL1893" s="105"/>
      <c r="GXM1893" s="105"/>
      <c r="GXN1893" s="105"/>
      <c r="GXO1893" s="105"/>
      <c r="GXP1893" s="105"/>
      <c r="GXQ1893" s="105"/>
      <c r="GXR1893" s="105"/>
      <c r="GXS1893" s="105"/>
      <c r="GXT1893" s="105"/>
      <c r="GXU1893" s="105"/>
      <c r="GXV1893" s="105"/>
      <c r="GXW1893" s="105"/>
      <c r="GXX1893" s="105"/>
      <c r="GXY1893" s="105"/>
      <c r="GXZ1893" s="105"/>
      <c r="GYA1893" s="105"/>
      <c r="GYB1893" s="105"/>
      <c r="GYC1893" s="105"/>
      <c r="GYD1893" s="105"/>
      <c r="GYE1893" s="105"/>
      <c r="GYF1893" s="105"/>
      <c r="GYG1893" s="105"/>
      <c r="GYH1893" s="105"/>
      <c r="GYI1893" s="105"/>
      <c r="GYJ1893" s="105"/>
      <c r="GYK1893" s="105"/>
      <c r="GYL1893" s="105"/>
      <c r="GYM1893" s="105"/>
      <c r="GYN1893" s="105"/>
      <c r="GYO1893" s="105"/>
      <c r="GYP1893" s="105"/>
      <c r="GYQ1893" s="105"/>
      <c r="GYR1893" s="105"/>
      <c r="GYS1893" s="105"/>
      <c r="GYT1893" s="105"/>
      <c r="GYU1893" s="105"/>
      <c r="GYV1893" s="105"/>
      <c r="GYW1893" s="105"/>
      <c r="GYX1893" s="105"/>
      <c r="GYY1893" s="105"/>
      <c r="GYZ1893" s="105"/>
      <c r="GZA1893" s="105"/>
      <c r="GZB1893" s="105"/>
      <c r="GZC1893" s="105"/>
      <c r="GZD1893" s="105"/>
      <c r="GZE1893" s="105"/>
      <c r="GZF1893" s="105"/>
      <c r="GZG1893" s="105"/>
      <c r="GZH1893" s="105"/>
      <c r="GZI1893" s="105"/>
      <c r="GZJ1893" s="105"/>
      <c r="GZK1893" s="105"/>
      <c r="GZL1893" s="105"/>
      <c r="GZM1893" s="105"/>
      <c r="GZN1893" s="105"/>
      <c r="GZO1893" s="105"/>
      <c r="GZP1893" s="105"/>
      <c r="GZQ1893" s="105"/>
      <c r="GZR1893" s="105"/>
      <c r="GZS1893" s="105"/>
      <c r="GZT1893" s="105"/>
      <c r="GZU1893" s="105"/>
      <c r="GZV1893" s="105"/>
      <c r="GZW1893" s="105"/>
      <c r="GZX1893" s="105"/>
      <c r="GZY1893" s="105"/>
      <c r="GZZ1893" s="105"/>
      <c r="HAA1893" s="105"/>
      <c r="HAB1893" s="105"/>
      <c r="HAC1893" s="105"/>
      <c r="HAD1893" s="105"/>
      <c r="HAE1893" s="105"/>
      <c r="HAF1893" s="105"/>
      <c r="HAG1893" s="105"/>
      <c r="HAH1893" s="105"/>
      <c r="HAI1893" s="105"/>
      <c r="HAJ1893" s="105"/>
      <c r="HAK1893" s="105"/>
      <c r="HAL1893" s="105"/>
      <c r="HAM1893" s="105"/>
      <c r="HAN1893" s="105"/>
      <c r="HAO1893" s="105"/>
      <c r="HAP1893" s="105"/>
      <c r="HAQ1893" s="105"/>
      <c r="HAR1893" s="105"/>
      <c r="HAS1893" s="105"/>
      <c r="HAT1893" s="105"/>
      <c r="HAU1893" s="105"/>
      <c r="HAV1893" s="105"/>
      <c r="HAW1893" s="105"/>
      <c r="HAX1893" s="105"/>
      <c r="HAY1893" s="105"/>
      <c r="HAZ1893" s="105"/>
      <c r="HBA1893" s="105"/>
      <c r="HBB1893" s="105"/>
      <c r="HBC1893" s="105"/>
      <c r="HBD1893" s="105"/>
      <c r="HBE1893" s="105"/>
      <c r="HBF1893" s="105"/>
      <c r="HBG1893" s="105"/>
      <c r="HBH1893" s="105"/>
      <c r="HBI1893" s="105"/>
      <c r="HBJ1893" s="105"/>
      <c r="HBK1893" s="105"/>
      <c r="HBL1893" s="105"/>
      <c r="HBM1893" s="105"/>
      <c r="HBN1893" s="105"/>
      <c r="HBO1893" s="105"/>
      <c r="HBP1893" s="105"/>
      <c r="HBQ1893" s="105"/>
      <c r="HBR1893" s="105"/>
      <c r="HBS1893" s="105"/>
      <c r="HBT1893" s="105"/>
      <c r="HBU1893" s="105"/>
      <c r="HBV1893" s="105"/>
      <c r="HBW1893" s="105"/>
      <c r="HBX1893" s="105"/>
      <c r="HBY1893" s="105"/>
      <c r="HBZ1893" s="105"/>
      <c r="HCA1893" s="105"/>
      <c r="HCB1893" s="105"/>
      <c r="HCC1893" s="105"/>
      <c r="HCD1893" s="105"/>
      <c r="HCE1893" s="105"/>
      <c r="HCF1893" s="105"/>
      <c r="HCG1893" s="105"/>
      <c r="HCH1893" s="105"/>
      <c r="HCI1893" s="105"/>
      <c r="HCJ1893" s="105"/>
      <c r="HCK1893" s="105"/>
      <c r="HCL1893" s="105"/>
      <c r="HCM1893" s="105"/>
      <c r="HCN1893" s="105"/>
      <c r="HCO1893" s="105"/>
      <c r="HCP1893" s="105"/>
      <c r="HCQ1893" s="105"/>
      <c r="HCR1893" s="105"/>
      <c r="HCS1893" s="105"/>
      <c r="HCT1893" s="105"/>
      <c r="HCU1893" s="105"/>
      <c r="HCV1893" s="105"/>
      <c r="HCW1893" s="105"/>
      <c r="HCX1893" s="105"/>
      <c r="HCY1893" s="105"/>
      <c r="HCZ1893" s="105"/>
      <c r="HDA1893" s="105"/>
      <c r="HDB1893" s="105"/>
      <c r="HDC1893" s="105"/>
      <c r="HDD1893" s="105"/>
      <c r="HDE1893" s="105"/>
      <c r="HDF1893" s="105"/>
      <c r="HDG1893" s="105"/>
      <c r="HDH1893" s="105"/>
      <c r="HDI1893" s="105"/>
      <c r="HDJ1893" s="105"/>
      <c r="HDK1893" s="105"/>
      <c r="HDL1893" s="105"/>
      <c r="HDM1893" s="105"/>
      <c r="HDN1893" s="105"/>
      <c r="HDO1893" s="105"/>
      <c r="HDP1893" s="105"/>
      <c r="HDQ1893" s="105"/>
      <c r="HDR1893" s="105"/>
      <c r="HDS1893" s="105"/>
      <c r="HDT1893" s="105"/>
      <c r="HDU1893" s="105"/>
      <c r="HDV1893" s="105"/>
      <c r="HDW1893" s="105"/>
      <c r="HDX1893" s="105"/>
      <c r="HDY1893" s="105"/>
      <c r="HDZ1893" s="105"/>
      <c r="HEA1893" s="105"/>
      <c r="HEB1893" s="105"/>
      <c r="HEC1893" s="105"/>
      <c r="HED1893" s="105"/>
      <c r="HEE1893" s="105"/>
      <c r="HEF1893" s="105"/>
      <c r="HEG1893" s="105"/>
      <c r="HEH1893" s="105"/>
      <c r="HEI1893" s="105"/>
      <c r="HEJ1893" s="105"/>
      <c r="HEK1893" s="105"/>
      <c r="HEL1893" s="105"/>
      <c r="HEM1893" s="105"/>
      <c r="HEN1893" s="105"/>
      <c r="HEO1893" s="105"/>
      <c r="HEP1893" s="105"/>
      <c r="HEQ1893" s="105"/>
      <c r="HER1893" s="105"/>
      <c r="HES1893" s="105"/>
      <c r="HET1893" s="105"/>
      <c r="HEU1893" s="105"/>
      <c r="HEV1893" s="105"/>
      <c r="HEW1893" s="105"/>
      <c r="HEX1893" s="105"/>
      <c r="HEY1893" s="105"/>
      <c r="HEZ1893" s="105"/>
      <c r="HFA1893" s="105"/>
      <c r="HFB1893" s="105"/>
      <c r="HFC1893" s="105"/>
      <c r="HFD1893" s="105"/>
      <c r="HFE1893" s="105"/>
      <c r="HFF1893" s="105"/>
      <c r="HFG1893" s="105"/>
      <c r="HFH1893" s="105"/>
      <c r="HFI1893" s="105"/>
      <c r="HFJ1893" s="105"/>
      <c r="HFK1893" s="105"/>
      <c r="HFL1893" s="105"/>
      <c r="HFM1893" s="105"/>
      <c r="HFN1893" s="105"/>
      <c r="HFO1893" s="105"/>
      <c r="HFP1893" s="105"/>
      <c r="HFQ1893" s="105"/>
      <c r="HFR1893" s="105"/>
      <c r="HFS1893" s="105"/>
      <c r="HFT1893" s="105"/>
      <c r="HFU1893" s="105"/>
      <c r="HFV1893" s="105"/>
      <c r="HFW1893" s="105"/>
      <c r="HFX1893" s="105"/>
      <c r="HFY1893" s="105"/>
      <c r="HFZ1893" s="105"/>
      <c r="HGA1893" s="105"/>
      <c r="HGB1893" s="105"/>
      <c r="HGC1893" s="105"/>
      <c r="HGD1893" s="105"/>
      <c r="HGE1893" s="105"/>
      <c r="HGF1893" s="105"/>
      <c r="HGG1893" s="105"/>
      <c r="HGH1893" s="105"/>
      <c r="HGI1893" s="105"/>
      <c r="HGJ1893" s="105"/>
      <c r="HGK1893" s="105"/>
      <c r="HGL1893" s="105"/>
      <c r="HGM1893" s="105"/>
      <c r="HGN1893" s="105"/>
      <c r="HGO1893" s="105"/>
      <c r="HGP1893" s="105"/>
      <c r="HGQ1893" s="105"/>
      <c r="HGR1893" s="105"/>
      <c r="HGS1893" s="105"/>
      <c r="HGT1893" s="105"/>
      <c r="HGU1893" s="105"/>
      <c r="HGV1893" s="105"/>
      <c r="HGW1893" s="105"/>
      <c r="HGX1893" s="105"/>
      <c r="HGY1893" s="105"/>
      <c r="HGZ1893" s="105"/>
      <c r="HHA1893" s="105"/>
      <c r="HHB1893" s="105"/>
      <c r="HHC1893" s="105"/>
      <c r="HHD1893" s="105"/>
      <c r="HHE1893" s="105"/>
      <c r="HHF1893" s="105"/>
      <c r="HHG1893" s="105"/>
      <c r="HHH1893" s="105"/>
      <c r="HHI1893" s="105"/>
      <c r="HHJ1893" s="105"/>
      <c r="HHK1893" s="105"/>
      <c r="HHL1893" s="105"/>
      <c r="HHM1893" s="105"/>
      <c r="HHN1893" s="105"/>
      <c r="HHO1893" s="105"/>
      <c r="HHP1893" s="105"/>
      <c r="HHQ1893" s="105"/>
      <c r="HHR1893" s="105"/>
      <c r="HHS1893" s="105"/>
      <c r="HHT1893" s="105"/>
      <c r="HHU1893" s="105"/>
      <c r="HHV1893" s="105"/>
      <c r="HHW1893" s="105"/>
      <c r="HHX1893" s="105"/>
      <c r="HHY1893" s="105"/>
      <c r="HHZ1893" s="105"/>
      <c r="HIA1893" s="105"/>
      <c r="HIB1893" s="105"/>
      <c r="HIC1893" s="105"/>
      <c r="HID1893" s="105"/>
      <c r="HIE1893" s="105"/>
      <c r="HIF1893" s="105"/>
      <c r="HIG1893" s="105"/>
      <c r="HIH1893" s="105"/>
      <c r="HII1893" s="105"/>
      <c r="HIJ1893" s="105"/>
      <c r="HIK1893" s="105"/>
      <c r="HIL1893" s="105"/>
      <c r="HIM1893" s="105"/>
      <c r="HIN1893" s="105"/>
      <c r="HIO1893" s="105"/>
      <c r="HIP1893" s="105"/>
      <c r="HIQ1893" s="105"/>
      <c r="HIR1893" s="105"/>
      <c r="HIS1893" s="105"/>
      <c r="HIT1893" s="105"/>
      <c r="HIU1893" s="105"/>
      <c r="HIV1893" s="105"/>
      <c r="HIW1893" s="105"/>
      <c r="HIX1893" s="105"/>
      <c r="HIY1893" s="105"/>
      <c r="HIZ1893" s="105"/>
      <c r="HJA1893" s="105"/>
      <c r="HJB1893" s="105"/>
      <c r="HJC1893" s="105"/>
      <c r="HJD1893" s="105"/>
      <c r="HJE1893" s="105"/>
      <c r="HJF1893" s="105"/>
      <c r="HJG1893" s="105"/>
      <c r="HJH1893" s="105"/>
      <c r="HJI1893" s="105"/>
      <c r="HJJ1893" s="105"/>
      <c r="HJK1893" s="105"/>
      <c r="HJL1893" s="105"/>
      <c r="HJM1893" s="105"/>
      <c r="HJN1893" s="105"/>
      <c r="HJO1893" s="105"/>
      <c r="HJP1893" s="105"/>
      <c r="HJQ1893" s="105"/>
      <c r="HJR1893" s="105"/>
      <c r="HJS1893" s="105"/>
      <c r="HJT1893" s="105"/>
      <c r="HJU1893" s="105"/>
      <c r="HJV1893" s="105"/>
      <c r="HJW1893" s="105"/>
      <c r="HJX1893" s="105"/>
      <c r="HJY1893" s="105"/>
      <c r="HJZ1893" s="105"/>
      <c r="HKA1893" s="105"/>
      <c r="HKB1893" s="105"/>
      <c r="HKC1893" s="105"/>
      <c r="HKD1893" s="105"/>
      <c r="HKE1893" s="105"/>
      <c r="HKF1893" s="105"/>
      <c r="HKG1893" s="105"/>
      <c r="HKH1893" s="105"/>
      <c r="HKI1893" s="105"/>
      <c r="HKJ1893" s="105"/>
      <c r="HKK1893" s="105"/>
      <c r="HKL1893" s="105"/>
      <c r="HKM1893" s="105"/>
      <c r="HKN1893" s="105"/>
      <c r="HKO1893" s="105"/>
      <c r="HKP1893" s="105"/>
      <c r="HKQ1893" s="105"/>
      <c r="HKR1893" s="105"/>
      <c r="HKS1893" s="105"/>
      <c r="HKT1893" s="105"/>
      <c r="HKU1893" s="105"/>
      <c r="HKV1893" s="105"/>
      <c r="HKW1893" s="105"/>
      <c r="HKX1893" s="105"/>
      <c r="HKY1893" s="105"/>
      <c r="HKZ1893" s="105"/>
      <c r="HLA1893" s="105"/>
      <c r="HLB1893" s="105"/>
      <c r="HLC1893" s="105"/>
      <c r="HLD1893" s="105"/>
      <c r="HLE1893" s="105"/>
      <c r="HLF1893" s="105"/>
      <c r="HLG1893" s="105"/>
      <c r="HLH1893" s="105"/>
      <c r="HLI1893" s="105"/>
      <c r="HLJ1893" s="105"/>
      <c r="HLK1893" s="105"/>
      <c r="HLL1893" s="105"/>
      <c r="HLM1893" s="105"/>
      <c r="HLN1893" s="105"/>
      <c r="HLO1893" s="105"/>
      <c r="HLP1893" s="105"/>
      <c r="HLQ1893" s="105"/>
      <c r="HLR1893" s="105"/>
      <c r="HLS1893" s="105"/>
      <c r="HLT1893" s="105"/>
      <c r="HLU1893" s="105"/>
      <c r="HLV1893" s="105"/>
      <c r="HLW1893" s="105"/>
      <c r="HLX1893" s="105"/>
      <c r="HLY1893" s="105"/>
      <c r="HLZ1893" s="105"/>
      <c r="HMA1893" s="105"/>
      <c r="HMB1893" s="105"/>
      <c r="HMC1893" s="105"/>
      <c r="HMD1893" s="105"/>
      <c r="HME1893" s="105"/>
      <c r="HMF1893" s="105"/>
      <c r="HMG1893" s="105"/>
      <c r="HMH1893" s="105"/>
      <c r="HMI1893" s="105"/>
      <c r="HMJ1893" s="105"/>
      <c r="HMK1893" s="105"/>
      <c r="HML1893" s="105"/>
      <c r="HMM1893" s="105"/>
      <c r="HMN1893" s="105"/>
      <c r="HMO1893" s="105"/>
      <c r="HMP1893" s="105"/>
      <c r="HMQ1893" s="105"/>
      <c r="HMR1893" s="105"/>
      <c r="HMS1893" s="105"/>
      <c r="HMT1893" s="105"/>
      <c r="HMU1893" s="105"/>
      <c r="HMV1893" s="105"/>
      <c r="HMW1893" s="105"/>
      <c r="HMX1893" s="105"/>
      <c r="HMY1893" s="105"/>
      <c r="HMZ1893" s="105"/>
      <c r="HNA1893" s="105"/>
      <c r="HNB1893" s="105"/>
      <c r="HNC1893" s="105"/>
      <c r="HND1893" s="105"/>
      <c r="HNE1893" s="105"/>
      <c r="HNF1893" s="105"/>
      <c r="HNG1893" s="105"/>
      <c r="HNH1893" s="105"/>
      <c r="HNI1893" s="105"/>
      <c r="HNJ1893" s="105"/>
      <c r="HNK1893" s="105"/>
      <c r="HNL1893" s="105"/>
      <c r="HNM1893" s="105"/>
      <c r="HNN1893" s="105"/>
      <c r="HNO1893" s="105"/>
      <c r="HNP1893" s="105"/>
      <c r="HNQ1893" s="105"/>
      <c r="HNR1893" s="105"/>
      <c r="HNS1893" s="105"/>
      <c r="HNT1893" s="105"/>
      <c r="HNU1893" s="105"/>
      <c r="HNV1893" s="105"/>
      <c r="HNW1893" s="105"/>
      <c r="HNX1893" s="105"/>
      <c r="HNY1893" s="105"/>
      <c r="HNZ1893" s="105"/>
      <c r="HOA1893" s="105"/>
      <c r="HOB1893" s="105"/>
      <c r="HOC1893" s="105"/>
      <c r="HOD1893" s="105"/>
      <c r="HOE1893" s="105"/>
      <c r="HOF1893" s="105"/>
      <c r="HOG1893" s="105"/>
      <c r="HOH1893" s="105"/>
      <c r="HOI1893" s="105"/>
      <c r="HOJ1893" s="105"/>
      <c r="HOK1893" s="105"/>
      <c r="HOL1893" s="105"/>
      <c r="HOM1893" s="105"/>
      <c r="HON1893" s="105"/>
      <c r="HOO1893" s="105"/>
      <c r="HOP1893" s="105"/>
      <c r="HOQ1893" s="105"/>
      <c r="HOR1893" s="105"/>
      <c r="HOS1893" s="105"/>
      <c r="HOT1893" s="105"/>
      <c r="HOU1893" s="105"/>
      <c r="HOV1893" s="105"/>
      <c r="HOW1893" s="105"/>
      <c r="HOX1893" s="105"/>
      <c r="HOY1893" s="105"/>
      <c r="HOZ1893" s="105"/>
      <c r="HPA1893" s="105"/>
      <c r="HPB1893" s="105"/>
      <c r="HPC1893" s="105"/>
      <c r="HPD1893" s="105"/>
      <c r="HPE1893" s="105"/>
      <c r="HPF1893" s="105"/>
      <c r="HPG1893" s="105"/>
      <c r="HPH1893" s="105"/>
      <c r="HPI1893" s="105"/>
      <c r="HPJ1893" s="105"/>
      <c r="HPK1893" s="105"/>
      <c r="HPL1893" s="105"/>
      <c r="HPM1893" s="105"/>
      <c r="HPN1893" s="105"/>
      <c r="HPO1893" s="105"/>
      <c r="HPP1893" s="105"/>
      <c r="HPQ1893" s="105"/>
      <c r="HPR1893" s="105"/>
      <c r="HPS1893" s="105"/>
      <c r="HPT1893" s="105"/>
      <c r="HPU1893" s="105"/>
      <c r="HPV1893" s="105"/>
      <c r="HPW1893" s="105"/>
      <c r="HPX1893" s="105"/>
      <c r="HPY1893" s="105"/>
      <c r="HPZ1893" s="105"/>
      <c r="HQA1893" s="105"/>
      <c r="HQB1893" s="105"/>
      <c r="HQC1893" s="105"/>
      <c r="HQD1893" s="105"/>
      <c r="HQE1893" s="105"/>
      <c r="HQF1893" s="105"/>
      <c r="HQG1893" s="105"/>
      <c r="HQH1893" s="105"/>
      <c r="HQI1893" s="105"/>
      <c r="HQJ1893" s="105"/>
      <c r="HQK1893" s="105"/>
      <c r="HQL1893" s="105"/>
      <c r="HQM1893" s="105"/>
      <c r="HQN1893" s="105"/>
      <c r="HQO1893" s="105"/>
      <c r="HQP1893" s="105"/>
      <c r="HQQ1893" s="105"/>
      <c r="HQR1893" s="105"/>
      <c r="HQS1893" s="105"/>
      <c r="HQT1893" s="105"/>
      <c r="HQU1893" s="105"/>
      <c r="HQV1893" s="105"/>
      <c r="HQW1893" s="105"/>
      <c r="HQX1893" s="105"/>
      <c r="HQY1893" s="105"/>
      <c r="HQZ1893" s="105"/>
      <c r="HRA1893" s="105"/>
      <c r="HRB1893" s="105"/>
      <c r="HRC1893" s="105"/>
      <c r="HRD1893" s="105"/>
      <c r="HRE1893" s="105"/>
      <c r="HRF1893" s="105"/>
      <c r="HRG1893" s="105"/>
      <c r="HRH1893" s="105"/>
      <c r="HRI1893" s="105"/>
      <c r="HRJ1893" s="105"/>
      <c r="HRK1893" s="105"/>
      <c r="HRL1893" s="105"/>
      <c r="HRM1893" s="105"/>
      <c r="HRN1893" s="105"/>
      <c r="HRO1893" s="105"/>
      <c r="HRP1893" s="105"/>
      <c r="HRQ1893" s="105"/>
      <c r="HRR1893" s="105"/>
      <c r="HRS1893" s="105"/>
      <c r="HRT1893" s="105"/>
      <c r="HRU1893" s="105"/>
      <c r="HRV1893" s="105"/>
      <c r="HRW1893" s="105"/>
      <c r="HRX1893" s="105"/>
      <c r="HRY1893" s="105"/>
      <c r="HRZ1893" s="105"/>
      <c r="HSA1893" s="105"/>
      <c r="HSB1893" s="105"/>
      <c r="HSC1893" s="105"/>
      <c r="HSD1893" s="105"/>
      <c r="HSE1893" s="105"/>
      <c r="HSF1893" s="105"/>
      <c r="HSG1893" s="105"/>
      <c r="HSH1893" s="105"/>
      <c r="HSI1893" s="105"/>
      <c r="HSJ1893" s="105"/>
      <c r="HSK1893" s="105"/>
      <c r="HSL1893" s="105"/>
      <c r="HSM1893" s="105"/>
      <c r="HSN1893" s="105"/>
      <c r="HSO1893" s="105"/>
      <c r="HSP1893" s="105"/>
      <c r="HSQ1893" s="105"/>
      <c r="HSR1893" s="105"/>
      <c r="HSS1893" s="105"/>
      <c r="HST1893" s="105"/>
      <c r="HSU1893" s="105"/>
      <c r="HSV1893" s="105"/>
      <c r="HSW1893" s="105"/>
      <c r="HSX1893" s="105"/>
      <c r="HSY1893" s="105"/>
      <c r="HSZ1893" s="105"/>
      <c r="HTA1893" s="105"/>
      <c r="HTB1893" s="105"/>
      <c r="HTC1893" s="105"/>
      <c r="HTD1893" s="105"/>
      <c r="HTE1893" s="105"/>
      <c r="HTF1893" s="105"/>
      <c r="HTG1893" s="105"/>
      <c r="HTH1893" s="105"/>
      <c r="HTI1893" s="105"/>
      <c r="HTJ1893" s="105"/>
      <c r="HTK1893" s="105"/>
      <c r="HTL1893" s="105"/>
      <c r="HTM1893" s="105"/>
      <c r="HTN1893" s="105"/>
      <c r="HTO1893" s="105"/>
      <c r="HTP1893" s="105"/>
      <c r="HTQ1893" s="105"/>
      <c r="HTR1893" s="105"/>
      <c r="HTS1893" s="105"/>
      <c r="HTT1893" s="105"/>
      <c r="HTU1893" s="105"/>
      <c r="HTV1893" s="105"/>
      <c r="HTW1893" s="105"/>
      <c r="HTX1893" s="105"/>
      <c r="HTY1893" s="105"/>
      <c r="HTZ1893" s="105"/>
      <c r="HUA1893" s="105"/>
      <c r="HUB1893" s="105"/>
      <c r="HUC1893" s="105"/>
      <c r="HUD1893" s="105"/>
      <c r="HUE1893" s="105"/>
      <c r="HUF1893" s="105"/>
      <c r="HUG1893" s="105"/>
      <c r="HUH1893" s="105"/>
      <c r="HUI1893" s="105"/>
      <c r="HUJ1893" s="105"/>
      <c r="HUK1893" s="105"/>
      <c r="HUL1893" s="105"/>
      <c r="HUM1893" s="105"/>
      <c r="HUN1893" s="105"/>
      <c r="HUO1893" s="105"/>
      <c r="HUP1893" s="105"/>
      <c r="HUQ1893" s="105"/>
      <c r="HUR1893" s="105"/>
      <c r="HUS1893" s="105"/>
      <c r="HUT1893" s="105"/>
      <c r="HUU1893" s="105"/>
      <c r="HUV1893" s="105"/>
      <c r="HUW1893" s="105"/>
      <c r="HUX1893" s="105"/>
      <c r="HUY1893" s="105"/>
      <c r="HUZ1893" s="105"/>
      <c r="HVA1893" s="105"/>
      <c r="HVB1893" s="105"/>
      <c r="HVC1893" s="105"/>
      <c r="HVD1893" s="105"/>
      <c r="HVE1893" s="105"/>
      <c r="HVF1893" s="105"/>
      <c r="HVG1893" s="105"/>
      <c r="HVH1893" s="105"/>
      <c r="HVI1893" s="105"/>
      <c r="HVJ1893" s="105"/>
      <c r="HVK1893" s="105"/>
      <c r="HVL1893" s="105"/>
      <c r="HVM1893" s="105"/>
      <c r="HVN1893" s="105"/>
      <c r="HVO1893" s="105"/>
      <c r="HVP1893" s="105"/>
      <c r="HVQ1893" s="105"/>
      <c r="HVR1893" s="105"/>
      <c r="HVS1893" s="105"/>
      <c r="HVT1893" s="105"/>
      <c r="HVU1893" s="105"/>
      <c r="HVV1893" s="105"/>
      <c r="HVW1893" s="105"/>
      <c r="HVX1893" s="105"/>
      <c r="HVY1893" s="105"/>
      <c r="HVZ1893" s="105"/>
      <c r="HWA1893" s="105"/>
      <c r="HWB1893" s="105"/>
      <c r="HWC1893" s="105"/>
      <c r="HWD1893" s="105"/>
      <c r="HWE1893" s="105"/>
      <c r="HWF1893" s="105"/>
      <c r="HWG1893" s="105"/>
      <c r="HWH1893" s="105"/>
      <c r="HWI1893" s="105"/>
      <c r="HWJ1893" s="105"/>
      <c r="HWK1893" s="105"/>
      <c r="HWL1893" s="105"/>
      <c r="HWM1893" s="105"/>
      <c r="HWN1893" s="105"/>
      <c r="HWO1893" s="105"/>
      <c r="HWP1893" s="105"/>
      <c r="HWQ1893" s="105"/>
      <c r="HWR1893" s="105"/>
      <c r="HWS1893" s="105"/>
      <c r="HWT1893" s="105"/>
      <c r="HWU1893" s="105"/>
      <c r="HWV1893" s="105"/>
      <c r="HWW1893" s="105"/>
      <c r="HWX1893" s="105"/>
      <c r="HWY1893" s="105"/>
      <c r="HWZ1893" s="105"/>
      <c r="HXA1893" s="105"/>
      <c r="HXB1893" s="105"/>
      <c r="HXC1893" s="105"/>
      <c r="HXD1893" s="105"/>
      <c r="HXE1893" s="105"/>
      <c r="HXF1893" s="105"/>
      <c r="HXG1893" s="105"/>
      <c r="HXH1893" s="105"/>
      <c r="HXI1893" s="105"/>
      <c r="HXJ1893" s="105"/>
      <c r="HXK1893" s="105"/>
      <c r="HXL1893" s="105"/>
      <c r="HXM1893" s="105"/>
      <c r="HXN1893" s="105"/>
      <c r="HXO1893" s="105"/>
      <c r="HXP1893" s="105"/>
      <c r="HXQ1893" s="105"/>
      <c r="HXR1893" s="105"/>
      <c r="HXS1893" s="105"/>
      <c r="HXT1893" s="105"/>
      <c r="HXU1893" s="105"/>
      <c r="HXV1893" s="105"/>
      <c r="HXW1893" s="105"/>
      <c r="HXX1893" s="105"/>
      <c r="HXY1893" s="105"/>
      <c r="HXZ1893" s="105"/>
      <c r="HYA1893" s="105"/>
      <c r="HYB1893" s="105"/>
      <c r="HYC1893" s="105"/>
      <c r="HYD1893" s="105"/>
      <c r="HYE1893" s="105"/>
      <c r="HYF1893" s="105"/>
      <c r="HYG1893" s="105"/>
      <c r="HYH1893" s="105"/>
      <c r="HYI1893" s="105"/>
      <c r="HYJ1893" s="105"/>
      <c r="HYK1893" s="105"/>
      <c r="HYL1893" s="105"/>
      <c r="HYM1893" s="105"/>
      <c r="HYN1893" s="105"/>
      <c r="HYO1893" s="105"/>
      <c r="HYP1893" s="105"/>
      <c r="HYQ1893" s="105"/>
      <c r="HYR1893" s="105"/>
      <c r="HYS1893" s="105"/>
      <c r="HYT1893" s="105"/>
      <c r="HYU1893" s="105"/>
      <c r="HYV1893" s="105"/>
      <c r="HYW1893" s="105"/>
      <c r="HYX1893" s="105"/>
      <c r="HYY1893" s="105"/>
      <c r="HYZ1893" s="105"/>
      <c r="HZA1893" s="105"/>
      <c r="HZB1893" s="105"/>
      <c r="HZC1893" s="105"/>
      <c r="HZD1893" s="105"/>
      <c r="HZE1893" s="105"/>
      <c r="HZF1893" s="105"/>
      <c r="HZG1893" s="105"/>
      <c r="HZH1893" s="105"/>
      <c r="HZI1893" s="105"/>
      <c r="HZJ1893" s="105"/>
      <c r="HZK1893" s="105"/>
      <c r="HZL1893" s="105"/>
      <c r="HZM1893" s="105"/>
      <c r="HZN1893" s="105"/>
      <c r="HZO1893" s="105"/>
      <c r="HZP1893" s="105"/>
      <c r="HZQ1893" s="105"/>
      <c r="HZR1893" s="105"/>
      <c r="HZS1893" s="105"/>
      <c r="HZT1893" s="105"/>
      <c r="HZU1893" s="105"/>
      <c r="HZV1893" s="105"/>
      <c r="HZW1893" s="105"/>
      <c r="HZX1893" s="105"/>
      <c r="HZY1893" s="105"/>
      <c r="HZZ1893" s="105"/>
      <c r="IAA1893" s="105"/>
      <c r="IAB1893" s="105"/>
      <c r="IAC1893" s="105"/>
      <c r="IAD1893" s="105"/>
      <c r="IAE1893" s="105"/>
      <c r="IAF1893" s="105"/>
      <c r="IAG1893" s="105"/>
      <c r="IAH1893" s="105"/>
      <c r="IAI1893" s="105"/>
      <c r="IAJ1893" s="105"/>
      <c r="IAK1893" s="105"/>
      <c r="IAL1893" s="105"/>
      <c r="IAM1893" s="105"/>
      <c r="IAN1893" s="105"/>
      <c r="IAO1893" s="105"/>
      <c r="IAP1893" s="105"/>
      <c r="IAQ1893" s="105"/>
      <c r="IAR1893" s="105"/>
      <c r="IAS1893" s="105"/>
      <c r="IAT1893" s="105"/>
      <c r="IAU1893" s="105"/>
      <c r="IAV1893" s="105"/>
      <c r="IAW1893" s="105"/>
      <c r="IAX1893" s="105"/>
      <c r="IAY1893" s="105"/>
      <c r="IAZ1893" s="105"/>
      <c r="IBA1893" s="105"/>
      <c r="IBB1893" s="105"/>
      <c r="IBC1893" s="105"/>
      <c r="IBD1893" s="105"/>
      <c r="IBE1893" s="105"/>
      <c r="IBF1893" s="105"/>
      <c r="IBG1893" s="105"/>
      <c r="IBH1893" s="105"/>
      <c r="IBI1893" s="105"/>
      <c r="IBJ1893" s="105"/>
      <c r="IBK1893" s="105"/>
      <c r="IBL1893" s="105"/>
      <c r="IBM1893" s="105"/>
      <c r="IBN1893" s="105"/>
      <c r="IBO1893" s="105"/>
      <c r="IBP1893" s="105"/>
      <c r="IBQ1893" s="105"/>
      <c r="IBR1893" s="105"/>
      <c r="IBS1893" s="105"/>
      <c r="IBT1893" s="105"/>
      <c r="IBU1893" s="105"/>
      <c r="IBV1893" s="105"/>
      <c r="IBW1893" s="105"/>
      <c r="IBX1893" s="105"/>
      <c r="IBY1893" s="105"/>
      <c r="IBZ1893" s="105"/>
      <c r="ICA1893" s="105"/>
      <c r="ICB1893" s="105"/>
      <c r="ICC1893" s="105"/>
      <c r="ICD1893" s="105"/>
      <c r="ICE1893" s="105"/>
      <c r="ICF1893" s="105"/>
      <c r="ICG1893" s="105"/>
      <c r="ICH1893" s="105"/>
      <c r="ICI1893" s="105"/>
      <c r="ICJ1893" s="105"/>
      <c r="ICK1893" s="105"/>
      <c r="ICL1893" s="105"/>
      <c r="ICM1893" s="105"/>
      <c r="ICN1893" s="105"/>
      <c r="ICO1893" s="105"/>
      <c r="ICP1893" s="105"/>
      <c r="ICQ1893" s="105"/>
      <c r="ICR1893" s="105"/>
      <c r="ICS1893" s="105"/>
      <c r="ICT1893" s="105"/>
      <c r="ICU1893" s="105"/>
      <c r="ICV1893" s="105"/>
      <c r="ICW1893" s="105"/>
      <c r="ICX1893" s="105"/>
      <c r="ICY1893" s="105"/>
      <c r="ICZ1893" s="105"/>
      <c r="IDA1893" s="105"/>
      <c r="IDB1893" s="105"/>
      <c r="IDC1893" s="105"/>
      <c r="IDD1893" s="105"/>
      <c r="IDE1893" s="105"/>
      <c r="IDF1893" s="105"/>
      <c r="IDG1893" s="105"/>
      <c r="IDH1893" s="105"/>
      <c r="IDI1893" s="105"/>
      <c r="IDJ1893" s="105"/>
      <c r="IDK1893" s="105"/>
      <c r="IDL1893" s="105"/>
      <c r="IDM1893" s="105"/>
      <c r="IDN1893" s="105"/>
      <c r="IDO1893" s="105"/>
      <c r="IDP1893" s="105"/>
      <c r="IDQ1893" s="105"/>
      <c r="IDR1893" s="105"/>
      <c r="IDS1893" s="105"/>
      <c r="IDT1893" s="105"/>
      <c r="IDU1893" s="105"/>
      <c r="IDV1893" s="105"/>
      <c r="IDW1893" s="105"/>
      <c r="IDX1893" s="105"/>
      <c r="IDY1893" s="105"/>
      <c r="IDZ1893" s="105"/>
      <c r="IEA1893" s="105"/>
      <c r="IEB1893" s="105"/>
      <c r="IEC1893" s="105"/>
      <c r="IED1893" s="105"/>
      <c r="IEE1893" s="105"/>
      <c r="IEF1893" s="105"/>
      <c r="IEG1893" s="105"/>
      <c r="IEH1893" s="105"/>
      <c r="IEI1893" s="105"/>
      <c r="IEJ1893" s="105"/>
      <c r="IEK1893" s="105"/>
      <c r="IEL1893" s="105"/>
      <c r="IEM1893" s="105"/>
      <c r="IEN1893" s="105"/>
      <c r="IEO1893" s="105"/>
      <c r="IEP1893" s="105"/>
      <c r="IEQ1893" s="105"/>
      <c r="IER1893" s="105"/>
      <c r="IES1893" s="105"/>
      <c r="IET1893" s="105"/>
      <c r="IEU1893" s="105"/>
      <c r="IEV1893" s="105"/>
      <c r="IEW1893" s="105"/>
      <c r="IEX1893" s="105"/>
      <c r="IEY1893" s="105"/>
      <c r="IEZ1893" s="105"/>
      <c r="IFA1893" s="105"/>
      <c r="IFB1893" s="105"/>
      <c r="IFC1893" s="105"/>
      <c r="IFD1893" s="105"/>
      <c r="IFE1893" s="105"/>
      <c r="IFF1893" s="105"/>
      <c r="IFG1893" s="105"/>
      <c r="IFH1893" s="105"/>
      <c r="IFI1893" s="105"/>
      <c r="IFJ1893" s="105"/>
      <c r="IFK1893" s="105"/>
      <c r="IFL1893" s="105"/>
      <c r="IFM1893" s="105"/>
      <c r="IFN1893" s="105"/>
      <c r="IFO1893" s="105"/>
      <c r="IFP1893" s="105"/>
      <c r="IFQ1893" s="105"/>
      <c r="IFR1893" s="105"/>
      <c r="IFS1893" s="105"/>
      <c r="IFT1893" s="105"/>
      <c r="IFU1893" s="105"/>
      <c r="IFV1893" s="105"/>
      <c r="IFW1893" s="105"/>
      <c r="IFX1893" s="105"/>
      <c r="IFY1893" s="105"/>
      <c r="IFZ1893" s="105"/>
      <c r="IGA1893" s="105"/>
      <c r="IGB1893" s="105"/>
      <c r="IGC1893" s="105"/>
      <c r="IGD1893" s="105"/>
      <c r="IGE1893" s="105"/>
      <c r="IGF1893" s="105"/>
      <c r="IGG1893" s="105"/>
      <c r="IGH1893" s="105"/>
      <c r="IGI1893" s="105"/>
      <c r="IGJ1893" s="105"/>
      <c r="IGK1893" s="105"/>
      <c r="IGL1893" s="105"/>
      <c r="IGM1893" s="105"/>
      <c r="IGN1893" s="105"/>
      <c r="IGO1893" s="105"/>
      <c r="IGP1893" s="105"/>
      <c r="IGQ1893" s="105"/>
      <c r="IGR1893" s="105"/>
      <c r="IGS1893" s="105"/>
      <c r="IGT1893" s="105"/>
      <c r="IGU1893" s="105"/>
      <c r="IGV1893" s="105"/>
      <c r="IGW1893" s="105"/>
      <c r="IGX1893" s="105"/>
      <c r="IGY1893" s="105"/>
      <c r="IGZ1893" s="105"/>
      <c r="IHA1893" s="105"/>
      <c r="IHB1893" s="105"/>
      <c r="IHC1893" s="105"/>
      <c r="IHD1893" s="105"/>
      <c r="IHE1893" s="105"/>
      <c r="IHF1893" s="105"/>
      <c r="IHG1893" s="105"/>
      <c r="IHH1893" s="105"/>
      <c r="IHI1893" s="105"/>
      <c r="IHJ1893" s="105"/>
      <c r="IHK1893" s="105"/>
      <c r="IHL1893" s="105"/>
      <c r="IHM1893" s="105"/>
      <c r="IHN1893" s="105"/>
      <c r="IHO1893" s="105"/>
      <c r="IHP1893" s="105"/>
      <c r="IHQ1893" s="105"/>
      <c r="IHR1893" s="105"/>
      <c r="IHS1893" s="105"/>
      <c r="IHT1893" s="105"/>
      <c r="IHU1893" s="105"/>
      <c r="IHV1893" s="105"/>
      <c r="IHW1893" s="105"/>
      <c r="IHX1893" s="105"/>
      <c r="IHY1893" s="105"/>
      <c r="IHZ1893" s="105"/>
      <c r="IIA1893" s="105"/>
      <c r="IIB1893" s="105"/>
      <c r="IIC1893" s="105"/>
      <c r="IID1893" s="105"/>
      <c r="IIE1893" s="105"/>
      <c r="IIF1893" s="105"/>
      <c r="IIG1893" s="105"/>
      <c r="IIH1893" s="105"/>
      <c r="III1893" s="105"/>
      <c r="IIJ1893" s="105"/>
      <c r="IIK1893" s="105"/>
      <c r="IIL1893" s="105"/>
      <c r="IIM1893" s="105"/>
      <c r="IIN1893" s="105"/>
      <c r="IIO1893" s="105"/>
      <c r="IIP1893" s="105"/>
      <c r="IIQ1893" s="105"/>
      <c r="IIR1893" s="105"/>
      <c r="IIS1893" s="105"/>
      <c r="IIT1893" s="105"/>
      <c r="IIU1893" s="105"/>
      <c r="IIV1893" s="105"/>
      <c r="IIW1893" s="105"/>
      <c r="IIX1893" s="105"/>
      <c r="IIY1893" s="105"/>
      <c r="IIZ1893" s="105"/>
      <c r="IJA1893" s="105"/>
      <c r="IJB1893" s="105"/>
      <c r="IJC1893" s="105"/>
      <c r="IJD1893" s="105"/>
      <c r="IJE1893" s="105"/>
      <c r="IJF1893" s="105"/>
      <c r="IJG1893" s="105"/>
      <c r="IJH1893" s="105"/>
      <c r="IJI1893" s="105"/>
      <c r="IJJ1893" s="105"/>
      <c r="IJK1893" s="105"/>
      <c r="IJL1893" s="105"/>
      <c r="IJM1893" s="105"/>
      <c r="IJN1893" s="105"/>
      <c r="IJO1893" s="105"/>
      <c r="IJP1893" s="105"/>
      <c r="IJQ1893" s="105"/>
      <c r="IJR1893" s="105"/>
      <c r="IJS1893" s="105"/>
      <c r="IJT1893" s="105"/>
      <c r="IJU1893" s="105"/>
      <c r="IJV1893" s="105"/>
      <c r="IJW1893" s="105"/>
      <c r="IJX1893" s="105"/>
      <c r="IJY1893" s="105"/>
      <c r="IJZ1893" s="105"/>
      <c r="IKA1893" s="105"/>
      <c r="IKB1893" s="105"/>
      <c r="IKC1893" s="105"/>
      <c r="IKD1893" s="105"/>
      <c r="IKE1893" s="105"/>
      <c r="IKF1893" s="105"/>
      <c r="IKG1893" s="105"/>
      <c r="IKH1893" s="105"/>
      <c r="IKI1893" s="105"/>
      <c r="IKJ1893" s="105"/>
      <c r="IKK1893" s="105"/>
      <c r="IKL1893" s="105"/>
      <c r="IKM1893" s="105"/>
      <c r="IKN1893" s="105"/>
      <c r="IKO1893" s="105"/>
      <c r="IKP1893" s="105"/>
      <c r="IKQ1893" s="105"/>
      <c r="IKR1893" s="105"/>
      <c r="IKS1893" s="105"/>
      <c r="IKT1893" s="105"/>
      <c r="IKU1893" s="105"/>
      <c r="IKV1893" s="105"/>
      <c r="IKW1893" s="105"/>
      <c r="IKX1893" s="105"/>
      <c r="IKY1893" s="105"/>
      <c r="IKZ1893" s="105"/>
      <c r="ILA1893" s="105"/>
      <c r="ILB1893" s="105"/>
      <c r="ILC1893" s="105"/>
      <c r="ILD1893" s="105"/>
      <c r="ILE1893" s="105"/>
      <c r="ILF1893" s="105"/>
      <c r="ILG1893" s="105"/>
      <c r="ILH1893" s="105"/>
      <c r="ILI1893" s="105"/>
      <c r="ILJ1893" s="105"/>
      <c r="ILK1893" s="105"/>
      <c r="ILL1893" s="105"/>
      <c r="ILM1893" s="105"/>
      <c r="ILN1893" s="105"/>
      <c r="ILO1893" s="105"/>
      <c r="ILP1893" s="105"/>
      <c r="ILQ1893" s="105"/>
      <c r="ILR1893" s="105"/>
      <c r="ILS1893" s="105"/>
      <c r="ILT1893" s="105"/>
      <c r="ILU1893" s="105"/>
      <c r="ILV1893" s="105"/>
      <c r="ILW1893" s="105"/>
      <c r="ILX1893" s="105"/>
      <c r="ILY1893" s="105"/>
      <c r="ILZ1893" s="105"/>
      <c r="IMA1893" s="105"/>
      <c r="IMB1893" s="105"/>
      <c r="IMC1893" s="105"/>
      <c r="IMD1893" s="105"/>
      <c r="IME1893" s="105"/>
      <c r="IMF1893" s="105"/>
      <c r="IMG1893" s="105"/>
      <c r="IMH1893" s="105"/>
      <c r="IMI1893" s="105"/>
      <c r="IMJ1893" s="105"/>
      <c r="IMK1893" s="105"/>
      <c r="IML1893" s="105"/>
      <c r="IMM1893" s="105"/>
      <c r="IMN1893" s="105"/>
      <c r="IMO1893" s="105"/>
      <c r="IMP1893" s="105"/>
      <c r="IMQ1893" s="105"/>
      <c r="IMR1893" s="105"/>
      <c r="IMS1893" s="105"/>
      <c r="IMT1893" s="105"/>
      <c r="IMU1893" s="105"/>
      <c r="IMV1893" s="105"/>
      <c r="IMW1893" s="105"/>
      <c r="IMX1893" s="105"/>
      <c r="IMY1893" s="105"/>
      <c r="IMZ1893" s="105"/>
      <c r="INA1893" s="105"/>
      <c r="INB1893" s="105"/>
      <c r="INC1893" s="105"/>
      <c r="IND1893" s="105"/>
      <c r="INE1893" s="105"/>
      <c r="INF1893" s="105"/>
      <c r="ING1893" s="105"/>
      <c r="INH1893" s="105"/>
      <c r="INI1893" s="105"/>
      <c r="INJ1893" s="105"/>
      <c r="INK1893" s="105"/>
      <c r="INL1893" s="105"/>
      <c r="INM1893" s="105"/>
      <c r="INN1893" s="105"/>
      <c r="INO1893" s="105"/>
      <c r="INP1893" s="105"/>
      <c r="INQ1893" s="105"/>
      <c r="INR1893" s="105"/>
      <c r="INS1893" s="105"/>
      <c r="INT1893" s="105"/>
      <c r="INU1893" s="105"/>
      <c r="INV1893" s="105"/>
      <c r="INW1893" s="105"/>
      <c r="INX1893" s="105"/>
      <c r="INY1893" s="105"/>
      <c r="INZ1893" s="105"/>
      <c r="IOA1893" s="105"/>
      <c r="IOB1893" s="105"/>
      <c r="IOC1893" s="105"/>
      <c r="IOD1893" s="105"/>
      <c r="IOE1893" s="105"/>
      <c r="IOF1893" s="105"/>
      <c r="IOG1893" s="105"/>
      <c r="IOH1893" s="105"/>
      <c r="IOI1893" s="105"/>
      <c r="IOJ1893" s="105"/>
      <c r="IOK1893" s="105"/>
      <c r="IOL1893" s="105"/>
      <c r="IOM1893" s="105"/>
      <c r="ION1893" s="105"/>
      <c r="IOO1893" s="105"/>
      <c r="IOP1893" s="105"/>
      <c r="IOQ1893" s="105"/>
      <c r="IOR1893" s="105"/>
      <c r="IOS1893" s="105"/>
      <c r="IOT1893" s="105"/>
      <c r="IOU1893" s="105"/>
      <c r="IOV1893" s="105"/>
      <c r="IOW1893" s="105"/>
      <c r="IOX1893" s="105"/>
      <c r="IOY1893" s="105"/>
      <c r="IOZ1893" s="105"/>
      <c r="IPA1893" s="105"/>
      <c r="IPB1893" s="105"/>
      <c r="IPC1893" s="105"/>
      <c r="IPD1893" s="105"/>
      <c r="IPE1893" s="105"/>
      <c r="IPF1893" s="105"/>
      <c r="IPG1893" s="105"/>
      <c r="IPH1893" s="105"/>
      <c r="IPI1893" s="105"/>
      <c r="IPJ1893" s="105"/>
      <c r="IPK1893" s="105"/>
      <c r="IPL1893" s="105"/>
      <c r="IPM1893" s="105"/>
      <c r="IPN1893" s="105"/>
      <c r="IPO1893" s="105"/>
      <c r="IPP1893" s="105"/>
      <c r="IPQ1893" s="105"/>
      <c r="IPR1893" s="105"/>
      <c r="IPS1893" s="105"/>
      <c r="IPT1893" s="105"/>
      <c r="IPU1893" s="105"/>
      <c r="IPV1893" s="105"/>
      <c r="IPW1893" s="105"/>
      <c r="IPX1893" s="105"/>
      <c r="IPY1893" s="105"/>
      <c r="IPZ1893" s="105"/>
      <c r="IQA1893" s="105"/>
      <c r="IQB1893" s="105"/>
      <c r="IQC1893" s="105"/>
      <c r="IQD1893" s="105"/>
      <c r="IQE1893" s="105"/>
      <c r="IQF1893" s="105"/>
      <c r="IQG1893" s="105"/>
      <c r="IQH1893" s="105"/>
      <c r="IQI1893" s="105"/>
      <c r="IQJ1893" s="105"/>
      <c r="IQK1893" s="105"/>
      <c r="IQL1893" s="105"/>
      <c r="IQM1893" s="105"/>
      <c r="IQN1893" s="105"/>
      <c r="IQO1893" s="105"/>
      <c r="IQP1893" s="105"/>
      <c r="IQQ1893" s="105"/>
      <c r="IQR1893" s="105"/>
      <c r="IQS1893" s="105"/>
      <c r="IQT1893" s="105"/>
      <c r="IQU1893" s="105"/>
      <c r="IQV1893" s="105"/>
      <c r="IQW1893" s="105"/>
      <c r="IQX1893" s="105"/>
      <c r="IQY1893" s="105"/>
      <c r="IQZ1893" s="105"/>
      <c r="IRA1893" s="105"/>
      <c r="IRB1893" s="105"/>
      <c r="IRC1893" s="105"/>
      <c r="IRD1893" s="105"/>
      <c r="IRE1893" s="105"/>
      <c r="IRF1893" s="105"/>
      <c r="IRG1893" s="105"/>
      <c r="IRH1893" s="105"/>
      <c r="IRI1893" s="105"/>
      <c r="IRJ1893" s="105"/>
      <c r="IRK1893" s="105"/>
      <c r="IRL1893" s="105"/>
      <c r="IRM1893" s="105"/>
      <c r="IRN1893" s="105"/>
      <c r="IRO1893" s="105"/>
      <c r="IRP1893" s="105"/>
      <c r="IRQ1893" s="105"/>
      <c r="IRR1893" s="105"/>
      <c r="IRS1893" s="105"/>
      <c r="IRT1893" s="105"/>
      <c r="IRU1893" s="105"/>
      <c r="IRV1893" s="105"/>
      <c r="IRW1893" s="105"/>
      <c r="IRX1893" s="105"/>
      <c r="IRY1893" s="105"/>
      <c r="IRZ1893" s="105"/>
      <c r="ISA1893" s="105"/>
      <c r="ISB1893" s="105"/>
      <c r="ISC1893" s="105"/>
      <c r="ISD1893" s="105"/>
      <c r="ISE1893" s="105"/>
      <c r="ISF1893" s="105"/>
      <c r="ISG1893" s="105"/>
      <c r="ISH1893" s="105"/>
      <c r="ISI1893" s="105"/>
      <c r="ISJ1893" s="105"/>
      <c r="ISK1893" s="105"/>
      <c r="ISL1893" s="105"/>
      <c r="ISM1893" s="105"/>
      <c r="ISN1893" s="105"/>
      <c r="ISO1893" s="105"/>
      <c r="ISP1893" s="105"/>
      <c r="ISQ1893" s="105"/>
      <c r="ISR1893" s="105"/>
      <c r="ISS1893" s="105"/>
      <c r="IST1893" s="105"/>
      <c r="ISU1893" s="105"/>
      <c r="ISV1893" s="105"/>
      <c r="ISW1893" s="105"/>
      <c r="ISX1893" s="105"/>
      <c r="ISY1893" s="105"/>
      <c r="ISZ1893" s="105"/>
      <c r="ITA1893" s="105"/>
      <c r="ITB1893" s="105"/>
      <c r="ITC1893" s="105"/>
      <c r="ITD1893" s="105"/>
      <c r="ITE1893" s="105"/>
      <c r="ITF1893" s="105"/>
      <c r="ITG1893" s="105"/>
      <c r="ITH1893" s="105"/>
      <c r="ITI1893" s="105"/>
      <c r="ITJ1893" s="105"/>
      <c r="ITK1893" s="105"/>
      <c r="ITL1893" s="105"/>
      <c r="ITM1893" s="105"/>
      <c r="ITN1893" s="105"/>
      <c r="ITO1893" s="105"/>
      <c r="ITP1893" s="105"/>
      <c r="ITQ1893" s="105"/>
      <c r="ITR1893" s="105"/>
      <c r="ITS1893" s="105"/>
      <c r="ITT1893" s="105"/>
      <c r="ITU1893" s="105"/>
      <c r="ITV1893" s="105"/>
      <c r="ITW1893" s="105"/>
      <c r="ITX1893" s="105"/>
      <c r="ITY1893" s="105"/>
      <c r="ITZ1893" s="105"/>
      <c r="IUA1893" s="105"/>
      <c r="IUB1893" s="105"/>
      <c r="IUC1893" s="105"/>
      <c r="IUD1893" s="105"/>
      <c r="IUE1893" s="105"/>
      <c r="IUF1893" s="105"/>
      <c r="IUG1893" s="105"/>
      <c r="IUH1893" s="105"/>
      <c r="IUI1893" s="105"/>
      <c r="IUJ1893" s="105"/>
      <c r="IUK1893" s="105"/>
      <c r="IUL1893" s="105"/>
      <c r="IUM1893" s="105"/>
      <c r="IUN1893" s="105"/>
      <c r="IUO1893" s="105"/>
      <c r="IUP1893" s="105"/>
      <c r="IUQ1893" s="105"/>
      <c r="IUR1893" s="105"/>
      <c r="IUS1893" s="105"/>
      <c r="IUT1893" s="105"/>
      <c r="IUU1893" s="105"/>
      <c r="IUV1893" s="105"/>
      <c r="IUW1893" s="105"/>
      <c r="IUX1893" s="105"/>
      <c r="IUY1893" s="105"/>
      <c r="IUZ1893" s="105"/>
      <c r="IVA1893" s="105"/>
      <c r="IVB1893" s="105"/>
      <c r="IVC1893" s="105"/>
      <c r="IVD1893" s="105"/>
      <c r="IVE1893" s="105"/>
      <c r="IVF1893" s="105"/>
      <c r="IVG1893" s="105"/>
      <c r="IVH1893" s="105"/>
      <c r="IVI1893" s="105"/>
      <c r="IVJ1893" s="105"/>
      <c r="IVK1893" s="105"/>
      <c r="IVL1893" s="105"/>
      <c r="IVM1893" s="105"/>
      <c r="IVN1893" s="105"/>
      <c r="IVO1893" s="105"/>
      <c r="IVP1893" s="105"/>
      <c r="IVQ1893" s="105"/>
      <c r="IVR1893" s="105"/>
      <c r="IVS1893" s="105"/>
      <c r="IVT1893" s="105"/>
      <c r="IVU1893" s="105"/>
      <c r="IVV1893" s="105"/>
      <c r="IVW1893" s="105"/>
      <c r="IVX1893" s="105"/>
      <c r="IVY1893" s="105"/>
      <c r="IVZ1893" s="105"/>
      <c r="IWA1893" s="105"/>
      <c r="IWB1893" s="105"/>
      <c r="IWC1893" s="105"/>
      <c r="IWD1893" s="105"/>
      <c r="IWE1893" s="105"/>
      <c r="IWF1893" s="105"/>
      <c r="IWG1893" s="105"/>
      <c r="IWH1893" s="105"/>
      <c r="IWI1893" s="105"/>
      <c r="IWJ1893" s="105"/>
      <c r="IWK1893" s="105"/>
      <c r="IWL1893" s="105"/>
      <c r="IWM1893" s="105"/>
      <c r="IWN1893" s="105"/>
      <c r="IWO1893" s="105"/>
      <c r="IWP1893" s="105"/>
      <c r="IWQ1893" s="105"/>
      <c r="IWR1893" s="105"/>
      <c r="IWS1893" s="105"/>
      <c r="IWT1893" s="105"/>
      <c r="IWU1893" s="105"/>
      <c r="IWV1893" s="105"/>
      <c r="IWW1893" s="105"/>
      <c r="IWX1893" s="105"/>
      <c r="IWY1893" s="105"/>
      <c r="IWZ1893" s="105"/>
      <c r="IXA1893" s="105"/>
      <c r="IXB1893" s="105"/>
      <c r="IXC1893" s="105"/>
      <c r="IXD1893" s="105"/>
      <c r="IXE1893" s="105"/>
      <c r="IXF1893" s="105"/>
      <c r="IXG1893" s="105"/>
      <c r="IXH1893" s="105"/>
      <c r="IXI1893" s="105"/>
      <c r="IXJ1893" s="105"/>
      <c r="IXK1893" s="105"/>
      <c r="IXL1893" s="105"/>
      <c r="IXM1893" s="105"/>
      <c r="IXN1893" s="105"/>
      <c r="IXO1893" s="105"/>
      <c r="IXP1893" s="105"/>
      <c r="IXQ1893" s="105"/>
      <c r="IXR1893" s="105"/>
      <c r="IXS1893" s="105"/>
      <c r="IXT1893" s="105"/>
      <c r="IXU1893" s="105"/>
      <c r="IXV1893" s="105"/>
      <c r="IXW1893" s="105"/>
      <c r="IXX1893" s="105"/>
      <c r="IXY1893" s="105"/>
      <c r="IXZ1893" s="105"/>
      <c r="IYA1893" s="105"/>
      <c r="IYB1893" s="105"/>
      <c r="IYC1893" s="105"/>
      <c r="IYD1893" s="105"/>
      <c r="IYE1893" s="105"/>
      <c r="IYF1893" s="105"/>
      <c r="IYG1893" s="105"/>
      <c r="IYH1893" s="105"/>
      <c r="IYI1893" s="105"/>
      <c r="IYJ1893" s="105"/>
      <c r="IYK1893" s="105"/>
      <c r="IYL1893" s="105"/>
      <c r="IYM1893" s="105"/>
      <c r="IYN1893" s="105"/>
      <c r="IYO1893" s="105"/>
      <c r="IYP1893" s="105"/>
      <c r="IYQ1893" s="105"/>
      <c r="IYR1893" s="105"/>
      <c r="IYS1893" s="105"/>
      <c r="IYT1893" s="105"/>
      <c r="IYU1893" s="105"/>
      <c r="IYV1893" s="105"/>
      <c r="IYW1893" s="105"/>
      <c r="IYX1893" s="105"/>
      <c r="IYY1893" s="105"/>
      <c r="IYZ1893" s="105"/>
      <c r="IZA1893" s="105"/>
      <c r="IZB1893" s="105"/>
      <c r="IZC1893" s="105"/>
      <c r="IZD1893" s="105"/>
      <c r="IZE1893" s="105"/>
      <c r="IZF1893" s="105"/>
      <c r="IZG1893" s="105"/>
      <c r="IZH1893" s="105"/>
      <c r="IZI1893" s="105"/>
      <c r="IZJ1893" s="105"/>
      <c r="IZK1893" s="105"/>
      <c r="IZL1893" s="105"/>
      <c r="IZM1893" s="105"/>
      <c r="IZN1893" s="105"/>
      <c r="IZO1893" s="105"/>
      <c r="IZP1893" s="105"/>
      <c r="IZQ1893" s="105"/>
      <c r="IZR1893" s="105"/>
      <c r="IZS1893" s="105"/>
      <c r="IZT1893" s="105"/>
      <c r="IZU1893" s="105"/>
      <c r="IZV1893" s="105"/>
      <c r="IZW1893" s="105"/>
      <c r="IZX1893" s="105"/>
      <c r="IZY1893" s="105"/>
      <c r="IZZ1893" s="105"/>
      <c r="JAA1893" s="105"/>
      <c r="JAB1893" s="105"/>
      <c r="JAC1893" s="105"/>
      <c r="JAD1893" s="105"/>
      <c r="JAE1893" s="105"/>
      <c r="JAF1893" s="105"/>
      <c r="JAG1893" s="105"/>
      <c r="JAH1893" s="105"/>
      <c r="JAI1893" s="105"/>
      <c r="JAJ1893" s="105"/>
      <c r="JAK1893" s="105"/>
      <c r="JAL1893" s="105"/>
      <c r="JAM1893" s="105"/>
      <c r="JAN1893" s="105"/>
      <c r="JAO1893" s="105"/>
      <c r="JAP1893" s="105"/>
      <c r="JAQ1893" s="105"/>
      <c r="JAR1893" s="105"/>
      <c r="JAS1893" s="105"/>
      <c r="JAT1893" s="105"/>
      <c r="JAU1893" s="105"/>
      <c r="JAV1893" s="105"/>
      <c r="JAW1893" s="105"/>
      <c r="JAX1893" s="105"/>
      <c r="JAY1893" s="105"/>
      <c r="JAZ1893" s="105"/>
      <c r="JBA1893" s="105"/>
      <c r="JBB1893" s="105"/>
      <c r="JBC1893" s="105"/>
      <c r="JBD1893" s="105"/>
      <c r="JBE1893" s="105"/>
      <c r="JBF1893" s="105"/>
      <c r="JBG1893" s="105"/>
      <c r="JBH1893" s="105"/>
      <c r="JBI1893" s="105"/>
      <c r="JBJ1893" s="105"/>
      <c r="JBK1893" s="105"/>
      <c r="JBL1893" s="105"/>
      <c r="JBM1893" s="105"/>
      <c r="JBN1893" s="105"/>
      <c r="JBO1893" s="105"/>
      <c r="JBP1893" s="105"/>
      <c r="JBQ1893" s="105"/>
      <c r="JBR1893" s="105"/>
      <c r="JBS1893" s="105"/>
      <c r="JBT1893" s="105"/>
      <c r="JBU1893" s="105"/>
      <c r="JBV1893" s="105"/>
      <c r="JBW1893" s="105"/>
      <c r="JBX1893" s="105"/>
      <c r="JBY1893" s="105"/>
      <c r="JBZ1893" s="105"/>
      <c r="JCA1893" s="105"/>
      <c r="JCB1893" s="105"/>
      <c r="JCC1893" s="105"/>
      <c r="JCD1893" s="105"/>
      <c r="JCE1893" s="105"/>
      <c r="JCF1893" s="105"/>
      <c r="JCG1893" s="105"/>
      <c r="JCH1893" s="105"/>
      <c r="JCI1893" s="105"/>
      <c r="JCJ1893" s="105"/>
      <c r="JCK1893" s="105"/>
      <c r="JCL1893" s="105"/>
      <c r="JCM1893" s="105"/>
      <c r="JCN1893" s="105"/>
      <c r="JCO1893" s="105"/>
      <c r="JCP1893" s="105"/>
      <c r="JCQ1893" s="105"/>
      <c r="JCR1893" s="105"/>
      <c r="JCS1893" s="105"/>
      <c r="JCT1893" s="105"/>
      <c r="JCU1893" s="105"/>
      <c r="JCV1893" s="105"/>
      <c r="JCW1893" s="105"/>
      <c r="JCX1893" s="105"/>
      <c r="JCY1893" s="105"/>
      <c r="JCZ1893" s="105"/>
      <c r="JDA1893" s="105"/>
      <c r="JDB1893" s="105"/>
      <c r="JDC1893" s="105"/>
      <c r="JDD1893" s="105"/>
      <c r="JDE1893" s="105"/>
      <c r="JDF1893" s="105"/>
      <c r="JDG1893" s="105"/>
      <c r="JDH1893" s="105"/>
      <c r="JDI1893" s="105"/>
      <c r="JDJ1893" s="105"/>
      <c r="JDK1893" s="105"/>
      <c r="JDL1893" s="105"/>
      <c r="JDM1893" s="105"/>
      <c r="JDN1893" s="105"/>
      <c r="JDO1893" s="105"/>
      <c r="JDP1893" s="105"/>
      <c r="JDQ1893" s="105"/>
      <c r="JDR1893" s="105"/>
      <c r="JDS1893" s="105"/>
      <c r="JDT1893" s="105"/>
      <c r="JDU1893" s="105"/>
      <c r="JDV1893" s="105"/>
      <c r="JDW1893" s="105"/>
      <c r="JDX1893" s="105"/>
      <c r="JDY1893" s="105"/>
      <c r="JDZ1893" s="105"/>
      <c r="JEA1893" s="105"/>
      <c r="JEB1893" s="105"/>
      <c r="JEC1893" s="105"/>
      <c r="JED1893" s="105"/>
      <c r="JEE1893" s="105"/>
      <c r="JEF1893" s="105"/>
      <c r="JEG1893" s="105"/>
      <c r="JEH1893" s="105"/>
      <c r="JEI1893" s="105"/>
      <c r="JEJ1893" s="105"/>
      <c r="JEK1893" s="105"/>
      <c r="JEL1893" s="105"/>
      <c r="JEM1893" s="105"/>
      <c r="JEN1893" s="105"/>
      <c r="JEO1893" s="105"/>
      <c r="JEP1893" s="105"/>
      <c r="JEQ1893" s="105"/>
      <c r="JER1893" s="105"/>
      <c r="JES1893" s="105"/>
      <c r="JET1893" s="105"/>
      <c r="JEU1893" s="105"/>
      <c r="JEV1893" s="105"/>
      <c r="JEW1893" s="105"/>
      <c r="JEX1893" s="105"/>
      <c r="JEY1893" s="105"/>
      <c r="JEZ1893" s="105"/>
      <c r="JFA1893" s="105"/>
      <c r="JFB1893" s="105"/>
      <c r="JFC1893" s="105"/>
      <c r="JFD1893" s="105"/>
      <c r="JFE1893" s="105"/>
      <c r="JFF1893" s="105"/>
      <c r="JFG1893" s="105"/>
      <c r="JFH1893" s="105"/>
      <c r="JFI1893" s="105"/>
      <c r="JFJ1893" s="105"/>
      <c r="JFK1893" s="105"/>
      <c r="JFL1893" s="105"/>
      <c r="JFM1893" s="105"/>
      <c r="JFN1893" s="105"/>
      <c r="JFO1893" s="105"/>
      <c r="JFP1893" s="105"/>
      <c r="JFQ1893" s="105"/>
      <c r="JFR1893" s="105"/>
      <c r="JFS1893" s="105"/>
      <c r="JFT1893" s="105"/>
      <c r="JFU1893" s="105"/>
      <c r="JFV1893" s="105"/>
      <c r="JFW1893" s="105"/>
      <c r="JFX1893" s="105"/>
      <c r="JFY1893" s="105"/>
      <c r="JFZ1893" s="105"/>
      <c r="JGA1893" s="105"/>
      <c r="JGB1893" s="105"/>
      <c r="JGC1893" s="105"/>
      <c r="JGD1893" s="105"/>
      <c r="JGE1893" s="105"/>
      <c r="JGF1893" s="105"/>
      <c r="JGG1893" s="105"/>
      <c r="JGH1893" s="105"/>
      <c r="JGI1893" s="105"/>
      <c r="JGJ1893" s="105"/>
      <c r="JGK1893" s="105"/>
      <c r="JGL1893" s="105"/>
      <c r="JGM1893" s="105"/>
      <c r="JGN1893" s="105"/>
      <c r="JGO1893" s="105"/>
      <c r="JGP1893" s="105"/>
      <c r="JGQ1893" s="105"/>
      <c r="JGR1893" s="105"/>
      <c r="JGS1893" s="105"/>
      <c r="JGT1893" s="105"/>
      <c r="JGU1893" s="105"/>
      <c r="JGV1893" s="105"/>
      <c r="JGW1893" s="105"/>
      <c r="JGX1893" s="105"/>
      <c r="JGY1893" s="105"/>
      <c r="JGZ1893" s="105"/>
      <c r="JHA1893" s="105"/>
      <c r="JHB1893" s="105"/>
      <c r="JHC1893" s="105"/>
      <c r="JHD1893" s="105"/>
      <c r="JHE1893" s="105"/>
      <c r="JHF1893" s="105"/>
      <c r="JHG1893" s="105"/>
      <c r="JHH1893" s="105"/>
      <c r="JHI1893" s="105"/>
      <c r="JHJ1893" s="105"/>
      <c r="JHK1893" s="105"/>
      <c r="JHL1893" s="105"/>
      <c r="JHM1893" s="105"/>
      <c r="JHN1893" s="105"/>
      <c r="JHO1893" s="105"/>
      <c r="JHP1893" s="105"/>
      <c r="JHQ1893" s="105"/>
      <c r="JHR1893" s="105"/>
      <c r="JHS1893" s="105"/>
      <c r="JHT1893" s="105"/>
      <c r="JHU1893" s="105"/>
      <c r="JHV1893" s="105"/>
      <c r="JHW1893" s="105"/>
      <c r="JHX1893" s="105"/>
      <c r="JHY1893" s="105"/>
      <c r="JHZ1893" s="105"/>
      <c r="JIA1893" s="105"/>
      <c r="JIB1893" s="105"/>
      <c r="JIC1893" s="105"/>
      <c r="JID1893" s="105"/>
      <c r="JIE1893" s="105"/>
      <c r="JIF1893" s="105"/>
      <c r="JIG1893" s="105"/>
      <c r="JIH1893" s="105"/>
      <c r="JII1893" s="105"/>
      <c r="JIJ1893" s="105"/>
      <c r="JIK1893" s="105"/>
      <c r="JIL1893" s="105"/>
      <c r="JIM1893" s="105"/>
      <c r="JIN1893" s="105"/>
      <c r="JIO1893" s="105"/>
      <c r="JIP1893" s="105"/>
      <c r="JIQ1893" s="105"/>
      <c r="JIR1893" s="105"/>
      <c r="JIS1893" s="105"/>
      <c r="JIT1893" s="105"/>
      <c r="JIU1893" s="105"/>
      <c r="JIV1893" s="105"/>
      <c r="JIW1893" s="105"/>
      <c r="JIX1893" s="105"/>
      <c r="JIY1893" s="105"/>
      <c r="JIZ1893" s="105"/>
      <c r="JJA1893" s="105"/>
      <c r="JJB1893" s="105"/>
      <c r="JJC1893" s="105"/>
      <c r="JJD1893" s="105"/>
      <c r="JJE1893" s="105"/>
      <c r="JJF1893" s="105"/>
      <c r="JJG1893" s="105"/>
      <c r="JJH1893" s="105"/>
      <c r="JJI1893" s="105"/>
      <c r="JJJ1893" s="105"/>
      <c r="JJK1893" s="105"/>
      <c r="JJL1893" s="105"/>
      <c r="JJM1893" s="105"/>
      <c r="JJN1893" s="105"/>
      <c r="JJO1893" s="105"/>
      <c r="JJP1893" s="105"/>
      <c r="JJQ1893" s="105"/>
      <c r="JJR1893" s="105"/>
      <c r="JJS1893" s="105"/>
      <c r="JJT1893" s="105"/>
      <c r="JJU1893" s="105"/>
      <c r="JJV1893" s="105"/>
      <c r="JJW1893" s="105"/>
      <c r="JJX1893" s="105"/>
      <c r="JJY1893" s="105"/>
      <c r="JJZ1893" s="105"/>
      <c r="JKA1893" s="105"/>
      <c r="JKB1893" s="105"/>
      <c r="JKC1893" s="105"/>
      <c r="JKD1893" s="105"/>
      <c r="JKE1893" s="105"/>
      <c r="JKF1893" s="105"/>
      <c r="JKG1893" s="105"/>
      <c r="JKH1893" s="105"/>
      <c r="JKI1893" s="105"/>
      <c r="JKJ1893" s="105"/>
      <c r="JKK1893" s="105"/>
      <c r="JKL1893" s="105"/>
      <c r="JKM1893" s="105"/>
      <c r="JKN1893" s="105"/>
      <c r="JKO1893" s="105"/>
      <c r="JKP1893" s="105"/>
      <c r="JKQ1893" s="105"/>
      <c r="JKR1893" s="105"/>
      <c r="JKS1893" s="105"/>
      <c r="JKT1893" s="105"/>
      <c r="JKU1893" s="105"/>
      <c r="JKV1893" s="105"/>
      <c r="JKW1893" s="105"/>
      <c r="JKX1893" s="105"/>
      <c r="JKY1893" s="105"/>
      <c r="JKZ1893" s="105"/>
      <c r="JLA1893" s="105"/>
      <c r="JLB1893" s="105"/>
      <c r="JLC1893" s="105"/>
      <c r="JLD1893" s="105"/>
      <c r="JLE1893" s="105"/>
      <c r="JLF1893" s="105"/>
      <c r="JLG1893" s="105"/>
      <c r="JLH1893" s="105"/>
      <c r="JLI1893" s="105"/>
      <c r="JLJ1893" s="105"/>
      <c r="JLK1893" s="105"/>
      <c r="JLL1893" s="105"/>
      <c r="JLM1893" s="105"/>
      <c r="JLN1893" s="105"/>
      <c r="JLO1893" s="105"/>
      <c r="JLP1893" s="105"/>
      <c r="JLQ1893" s="105"/>
      <c r="JLR1893" s="105"/>
      <c r="JLS1893" s="105"/>
      <c r="JLT1893" s="105"/>
      <c r="JLU1893" s="105"/>
      <c r="JLV1893" s="105"/>
      <c r="JLW1893" s="105"/>
      <c r="JLX1893" s="105"/>
      <c r="JLY1893" s="105"/>
      <c r="JLZ1893" s="105"/>
      <c r="JMA1893" s="105"/>
      <c r="JMB1893" s="105"/>
      <c r="JMC1893" s="105"/>
      <c r="JMD1893" s="105"/>
      <c r="JME1893" s="105"/>
      <c r="JMF1893" s="105"/>
      <c r="JMG1893" s="105"/>
      <c r="JMH1893" s="105"/>
      <c r="JMI1893" s="105"/>
      <c r="JMJ1893" s="105"/>
      <c r="JMK1893" s="105"/>
      <c r="JML1893" s="105"/>
      <c r="JMM1893" s="105"/>
      <c r="JMN1893" s="105"/>
      <c r="JMO1893" s="105"/>
      <c r="JMP1893" s="105"/>
      <c r="JMQ1893" s="105"/>
      <c r="JMR1893" s="105"/>
      <c r="JMS1893" s="105"/>
      <c r="JMT1893" s="105"/>
      <c r="JMU1893" s="105"/>
      <c r="JMV1893" s="105"/>
      <c r="JMW1893" s="105"/>
      <c r="JMX1893" s="105"/>
      <c r="JMY1893" s="105"/>
      <c r="JMZ1893" s="105"/>
      <c r="JNA1893" s="105"/>
      <c r="JNB1893" s="105"/>
      <c r="JNC1893" s="105"/>
      <c r="JND1893" s="105"/>
      <c r="JNE1893" s="105"/>
      <c r="JNF1893" s="105"/>
      <c r="JNG1893" s="105"/>
      <c r="JNH1893" s="105"/>
      <c r="JNI1893" s="105"/>
      <c r="JNJ1893" s="105"/>
      <c r="JNK1893" s="105"/>
      <c r="JNL1893" s="105"/>
      <c r="JNM1893" s="105"/>
      <c r="JNN1893" s="105"/>
      <c r="JNO1893" s="105"/>
      <c r="JNP1893" s="105"/>
      <c r="JNQ1893" s="105"/>
      <c r="JNR1893" s="105"/>
      <c r="JNS1893" s="105"/>
      <c r="JNT1893" s="105"/>
      <c r="JNU1893" s="105"/>
      <c r="JNV1893" s="105"/>
      <c r="JNW1893" s="105"/>
      <c r="JNX1893" s="105"/>
      <c r="JNY1893" s="105"/>
      <c r="JNZ1893" s="105"/>
      <c r="JOA1893" s="105"/>
      <c r="JOB1893" s="105"/>
      <c r="JOC1893" s="105"/>
      <c r="JOD1893" s="105"/>
      <c r="JOE1893" s="105"/>
      <c r="JOF1893" s="105"/>
      <c r="JOG1893" s="105"/>
      <c r="JOH1893" s="105"/>
      <c r="JOI1893" s="105"/>
      <c r="JOJ1893" s="105"/>
      <c r="JOK1893" s="105"/>
      <c r="JOL1893" s="105"/>
      <c r="JOM1893" s="105"/>
      <c r="JON1893" s="105"/>
      <c r="JOO1893" s="105"/>
      <c r="JOP1893" s="105"/>
      <c r="JOQ1893" s="105"/>
      <c r="JOR1893" s="105"/>
      <c r="JOS1893" s="105"/>
      <c r="JOT1893" s="105"/>
      <c r="JOU1893" s="105"/>
      <c r="JOV1893" s="105"/>
      <c r="JOW1893" s="105"/>
      <c r="JOX1893" s="105"/>
      <c r="JOY1893" s="105"/>
      <c r="JOZ1893" s="105"/>
      <c r="JPA1893" s="105"/>
      <c r="JPB1893" s="105"/>
      <c r="JPC1893" s="105"/>
      <c r="JPD1893" s="105"/>
      <c r="JPE1893" s="105"/>
      <c r="JPF1893" s="105"/>
      <c r="JPG1893" s="105"/>
      <c r="JPH1893" s="105"/>
      <c r="JPI1893" s="105"/>
      <c r="JPJ1893" s="105"/>
      <c r="JPK1893" s="105"/>
      <c r="JPL1893" s="105"/>
      <c r="JPM1893" s="105"/>
      <c r="JPN1893" s="105"/>
      <c r="JPO1893" s="105"/>
      <c r="JPP1893" s="105"/>
      <c r="JPQ1893" s="105"/>
      <c r="JPR1893" s="105"/>
      <c r="JPS1893" s="105"/>
      <c r="JPT1893" s="105"/>
      <c r="JPU1893" s="105"/>
      <c r="JPV1893" s="105"/>
      <c r="JPW1893" s="105"/>
      <c r="JPX1893" s="105"/>
      <c r="JPY1893" s="105"/>
      <c r="JPZ1893" s="105"/>
      <c r="JQA1893" s="105"/>
      <c r="JQB1893" s="105"/>
      <c r="JQC1893" s="105"/>
      <c r="JQD1893" s="105"/>
      <c r="JQE1893" s="105"/>
      <c r="JQF1893" s="105"/>
      <c r="JQG1893" s="105"/>
      <c r="JQH1893" s="105"/>
      <c r="JQI1893" s="105"/>
      <c r="JQJ1893" s="105"/>
      <c r="JQK1893" s="105"/>
      <c r="JQL1893" s="105"/>
      <c r="JQM1893" s="105"/>
      <c r="JQN1893" s="105"/>
      <c r="JQO1893" s="105"/>
      <c r="JQP1893" s="105"/>
      <c r="JQQ1893" s="105"/>
      <c r="JQR1893" s="105"/>
      <c r="JQS1893" s="105"/>
      <c r="JQT1893" s="105"/>
      <c r="JQU1893" s="105"/>
      <c r="JQV1893" s="105"/>
      <c r="JQW1893" s="105"/>
      <c r="JQX1893" s="105"/>
      <c r="JQY1893" s="105"/>
      <c r="JQZ1893" s="105"/>
      <c r="JRA1893" s="105"/>
      <c r="JRB1893" s="105"/>
      <c r="JRC1893" s="105"/>
      <c r="JRD1893" s="105"/>
      <c r="JRE1893" s="105"/>
      <c r="JRF1893" s="105"/>
      <c r="JRG1893" s="105"/>
      <c r="JRH1893" s="105"/>
      <c r="JRI1893" s="105"/>
      <c r="JRJ1893" s="105"/>
      <c r="JRK1893" s="105"/>
      <c r="JRL1893" s="105"/>
      <c r="JRM1893" s="105"/>
      <c r="JRN1893" s="105"/>
      <c r="JRO1893" s="105"/>
      <c r="JRP1893" s="105"/>
      <c r="JRQ1893" s="105"/>
      <c r="JRR1893" s="105"/>
      <c r="JRS1893" s="105"/>
      <c r="JRT1893" s="105"/>
      <c r="JRU1893" s="105"/>
      <c r="JRV1893" s="105"/>
      <c r="JRW1893" s="105"/>
      <c r="JRX1893" s="105"/>
      <c r="JRY1893" s="105"/>
      <c r="JRZ1893" s="105"/>
      <c r="JSA1893" s="105"/>
      <c r="JSB1893" s="105"/>
      <c r="JSC1893" s="105"/>
      <c r="JSD1893" s="105"/>
      <c r="JSE1893" s="105"/>
      <c r="JSF1893" s="105"/>
      <c r="JSG1893" s="105"/>
      <c r="JSH1893" s="105"/>
      <c r="JSI1893" s="105"/>
      <c r="JSJ1893" s="105"/>
      <c r="JSK1893" s="105"/>
      <c r="JSL1893" s="105"/>
      <c r="JSM1893" s="105"/>
      <c r="JSN1893" s="105"/>
      <c r="JSO1893" s="105"/>
      <c r="JSP1893" s="105"/>
      <c r="JSQ1893" s="105"/>
      <c r="JSR1893" s="105"/>
      <c r="JSS1893" s="105"/>
      <c r="JST1893" s="105"/>
      <c r="JSU1893" s="105"/>
      <c r="JSV1893" s="105"/>
      <c r="JSW1893" s="105"/>
      <c r="JSX1893" s="105"/>
      <c r="JSY1893" s="105"/>
      <c r="JSZ1893" s="105"/>
      <c r="JTA1893" s="105"/>
      <c r="JTB1893" s="105"/>
      <c r="JTC1893" s="105"/>
      <c r="JTD1893" s="105"/>
      <c r="JTE1893" s="105"/>
      <c r="JTF1893" s="105"/>
      <c r="JTG1893" s="105"/>
      <c r="JTH1893" s="105"/>
      <c r="JTI1893" s="105"/>
      <c r="JTJ1893" s="105"/>
      <c r="JTK1893" s="105"/>
      <c r="JTL1893" s="105"/>
      <c r="JTM1893" s="105"/>
      <c r="JTN1893" s="105"/>
      <c r="JTO1893" s="105"/>
      <c r="JTP1893" s="105"/>
      <c r="JTQ1893" s="105"/>
      <c r="JTR1893" s="105"/>
      <c r="JTS1893" s="105"/>
      <c r="JTT1893" s="105"/>
      <c r="JTU1893" s="105"/>
      <c r="JTV1893" s="105"/>
      <c r="JTW1893" s="105"/>
      <c r="JTX1893" s="105"/>
      <c r="JTY1893" s="105"/>
      <c r="JTZ1893" s="105"/>
      <c r="JUA1893" s="105"/>
      <c r="JUB1893" s="105"/>
      <c r="JUC1893" s="105"/>
      <c r="JUD1893" s="105"/>
      <c r="JUE1893" s="105"/>
      <c r="JUF1893" s="105"/>
      <c r="JUG1893" s="105"/>
      <c r="JUH1893" s="105"/>
      <c r="JUI1893" s="105"/>
      <c r="JUJ1893" s="105"/>
      <c r="JUK1893" s="105"/>
      <c r="JUL1893" s="105"/>
      <c r="JUM1893" s="105"/>
      <c r="JUN1893" s="105"/>
      <c r="JUO1893" s="105"/>
      <c r="JUP1893" s="105"/>
      <c r="JUQ1893" s="105"/>
      <c r="JUR1893" s="105"/>
      <c r="JUS1893" s="105"/>
      <c r="JUT1893" s="105"/>
      <c r="JUU1893" s="105"/>
      <c r="JUV1893" s="105"/>
      <c r="JUW1893" s="105"/>
      <c r="JUX1893" s="105"/>
      <c r="JUY1893" s="105"/>
      <c r="JUZ1893" s="105"/>
      <c r="JVA1893" s="105"/>
      <c r="JVB1893" s="105"/>
      <c r="JVC1893" s="105"/>
      <c r="JVD1893" s="105"/>
      <c r="JVE1893" s="105"/>
      <c r="JVF1893" s="105"/>
      <c r="JVG1893" s="105"/>
      <c r="JVH1893" s="105"/>
      <c r="JVI1893" s="105"/>
      <c r="JVJ1893" s="105"/>
      <c r="JVK1893" s="105"/>
      <c r="JVL1893" s="105"/>
      <c r="JVM1893" s="105"/>
      <c r="JVN1893" s="105"/>
      <c r="JVO1893" s="105"/>
      <c r="JVP1893" s="105"/>
      <c r="JVQ1893" s="105"/>
      <c r="JVR1893" s="105"/>
      <c r="JVS1893" s="105"/>
      <c r="JVT1893" s="105"/>
      <c r="JVU1893" s="105"/>
      <c r="JVV1893" s="105"/>
      <c r="JVW1893" s="105"/>
      <c r="JVX1893" s="105"/>
      <c r="JVY1893" s="105"/>
      <c r="JVZ1893" s="105"/>
      <c r="JWA1893" s="105"/>
      <c r="JWB1893" s="105"/>
      <c r="JWC1893" s="105"/>
      <c r="JWD1893" s="105"/>
      <c r="JWE1893" s="105"/>
      <c r="JWF1893" s="105"/>
      <c r="JWG1893" s="105"/>
      <c r="JWH1893" s="105"/>
      <c r="JWI1893" s="105"/>
      <c r="JWJ1893" s="105"/>
      <c r="JWK1893" s="105"/>
      <c r="JWL1893" s="105"/>
      <c r="JWM1893" s="105"/>
      <c r="JWN1893" s="105"/>
      <c r="JWO1893" s="105"/>
      <c r="JWP1893" s="105"/>
      <c r="JWQ1893" s="105"/>
      <c r="JWR1893" s="105"/>
      <c r="JWS1893" s="105"/>
      <c r="JWT1893" s="105"/>
      <c r="JWU1893" s="105"/>
      <c r="JWV1893" s="105"/>
      <c r="JWW1893" s="105"/>
      <c r="JWX1893" s="105"/>
      <c r="JWY1893" s="105"/>
      <c r="JWZ1893" s="105"/>
      <c r="JXA1893" s="105"/>
      <c r="JXB1893" s="105"/>
      <c r="JXC1893" s="105"/>
      <c r="JXD1893" s="105"/>
      <c r="JXE1893" s="105"/>
      <c r="JXF1893" s="105"/>
      <c r="JXG1893" s="105"/>
      <c r="JXH1893" s="105"/>
      <c r="JXI1893" s="105"/>
      <c r="JXJ1893" s="105"/>
      <c r="JXK1893" s="105"/>
      <c r="JXL1893" s="105"/>
      <c r="JXM1893" s="105"/>
      <c r="JXN1893" s="105"/>
      <c r="JXO1893" s="105"/>
      <c r="JXP1893" s="105"/>
      <c r="JXQ1893" s="105"/>
      <c r="JXR1893" s="105"/>
      <c r="JXS1893" s="105"/>
      <c r="JXT1893" s="105"/>
      <c r="JXU1893" s="105"/>
      <c r="JXV1893" s="105"/>
      <c r="JXW1893" s="105"/>
      <c r="JXX1893" s="105"/>
      <c r="JXY1893" s="105"/>
      <c r="JXZ1893" s="105"/>
      <c r="JYA1893" s="105"/>
      <c r="JYB1893" s="105"/>
      <c r="JYC1893" s="105"/>
      <c r="JYD1893" s="105"/>
      <c r="JYE1893" s="105"/>
      <c r="JYF1893" s="105"/>
      <c r="JYG1893" s="105"/>
      <c r="JYH1893" s="105"/>
      <c r="JYI1893" s="105"/>
      <c r="JYJ1893" s="105"/>
      <c r="JYK1893" s="105"/>
      <c r="JYL1893" s="105"/>
      <c r="JYM1893" s="105"/>
      <c r="JYN1893" s="105"/>
      <c r="JYO1893" s="105"/>
      <c r="JYP1893" s="105"/>
      <c r="JYQ1893" s="105"/>
      <c r="JYR1893" s="105"/>
      <c r="JYS1893" s="105"/>
      <c r="JYT1893" s="105"/>
      <c r="JYU1893" s="105"/>
      <c r="JYV1893" s="105"/>
      <c r="JYW1893" s="105"/>
      <c r="JYX1893" s="105"/>
      <c r="JYY1893" s="105"/>
      <c r="JYZ1893" s="105"/>
      <c r="JZA1893" s="105"/>
      <c r="JZB1893" s="105"/>
      <c r="JZC1893" s="105"/>
      <c r="JZD1893" s="105"/>
      <c r="JZE1893" s="105"/>
      <c r="JZF1893" s="105"/>
      <c r="JZG1893" s="105"/>
      <c r="JZH1893" s="105"/>
      <c r="JZI1893" s="105"/>
      <c r="JZJ1893" s="105"/>
      <c r="JZK1893" s="105"/>
      <c r="JZL1893" s="105"/>
      <c r="JZM1893" s="105"/>
      <c r="JZN1893" s="105"/>
      <c r="JZO1893" s="105"/>
      <c r="JZP1893" s="105"/>
      <c r="JZQ1893" s="105"/>
      <c r="JZR1893" s="105"/>
      <c r="JZS1893" s="105"/>
      <c r="JZT1893" s="105"/>
      <c r="JZU1893" s="105"/>
      <c r="JZV1893" s="105"/>
      <c r="JZW1893" s="105"/>
      <c r="JZX1893" s="105"/>
      <c r="JZY1893" s="105"/>
      <c r="JZZ1893" s="105"/>
      <c r="KAA1893" s="105"/>
      <c r="KAB1893" s="105"/>
      <c r="KAC1893" s="105"/>
      <c r="KAD1893" s="105"/>
      <c r="KAE1893" s="105"/>
      <c r="KAF1893" s="105"/>
      <c r="KAG1893" s="105"/>
      <c r="KAH1893" s="105"/>
      <c r="KAI1893" s="105"/>
      <c r="KAJ1893" s="105"/>
      <c r="KAK1893" s="105"/>
      <c r="KAL1893" s="105"/>
      <c r="KAM1893" s="105"/>
      <c r="KAN1893" s="105"/>
      <c r="KAO1893" s="105"/>
      <c r="KAP1893" s="105"/>
      <c r="KAQ1893" s="105"/>
      <c r="KAR1893" s="105"/>
      <c r="KAS1893" s="105"/>
      <c r="KAT1893" s="105"/>
      <c r="KAU1893" s="105"/>
      <c r="KAV1893" s="105"/>
      <c r="KAW1893" s="105"/>
      <c r="KAX1893" s="105"/>
      <c r="KAY1893" s="105"/>
      <c r="KAZ1893" s="105"/>
      <c r="KBA1893" s="105"/>
      <c r="KBB1893" s="105"/>
      <c r="KBC1893" s="105"/>
      <c r="KBD1893" s="105"/>
      <c r="KBE1893" s="105"/>
      <c r="KBF1893" s="105"/>
      <c r="KBG1893" s="105"/>
      <c r="KBH1893" s="105"/>
      <c r="KBI1893" s="105"/>
      <c r="KBJ1893" s="105"/>
      <c r="KBK1893" s="105"/>
      <c r="KBL1893" s="105"/>
      <c r="KBM1893" s="105"/>
      <c r="KBN1893" s="105"/>
      <c r="KBO1893" s="105"/>
      <c r="KBP1893" s="105"/>
      <c r="KBQ1893" s="105"/>
      <c r="KBR1893" s="105"/>
      <c r="KBS1893" s="105"/>
      <c r="KBT1893" s="105"/>
      <c r="KBU1893" s="105"/>
      <c r="KBV1893" s="105"/>
      <c r="KBW1893" s="105"/>
      <c r="KBX1893" s="105"/>
      <c r="KBY1893" s="105"/>
      <c r="KBZ1893" s="105"/>
      <c r="KCA1893" s="105"/>
      <c r="KCB1893" s="105"/>
      <c r="KCC1893" s="105"/>
      <c r="KCD1893" s="105"/>
      <c r="KCE1893" s="105"/>
      <c r="KCF1893" s="105"/>
      <c r="KCG1893" s="105"/>
      <c r="KCH1893" s="105"/>
      <c r="KCI1893" s="105"/>
      <c r="KCJ1893" s="105"/>
      <c r="KCK1893" s="105"/>
      <c r="KCL1893" s="105"/>
      <c r="KCM1893" s="105"/>
      <c r="KCN1893" s="105"/>
      <c r="KCO1893" s="105"/>
      <c r="KCP1893" s="105"/>
      <c r="KCQ1893" s="105"/>
      <c r="KCR1893" s="105"/>
      <c r="KCS1893" s="105"/>
      <c r="KCT1893" s="105"/>
      <c r="KCU1893" s="105"/>
      <c r="KCV1893" s="105"/>
      <c r="KCW1893" s="105"/>
      <c r="KCX1893" s="105"/>
      <c r="KCY1893" s="105"/>
      <c r="KCZ1893" s="105"/>
      <c r="KDA1893" s="105"/>
      <c r="KDB1893" s="105"/>
      <c r="KDC1893" s="105"/>
      <c r="KDD1893" s="105"/>
      <c r="KDE1893" s="105"/>
      <c r="KDF1893" s="105"/>
      <c r="KDG1893" s="105"/>
      <c r="KDH1893" s="105"/>
      <c r="KDI1893" s="105"/>
      <c r="KDJ1893" s="105"/>
      <c r="KDK1893" s="105"/>
      <c r="KDL1893" s="105"/>
      <c r="KDM1893" s="105"/>
      <c r="KDN1893" s="105"/>
      <c r="KDO1893" s="105"/>
      <c r="KDP1893" s="105"/>
      <c r="KDQ1893" s="105"/>
      <c r="KDR1893" s="105"/>
      <c r="KDS1893" s="105"/>
      <c r="KDT1893" s="105"/>
      <c r="KDU1893" s="105"/>
      <c r="KDV1893" s="105"/>
      <c r="KDW1893" s="105"/>
      <c r="KDX1893" s="105"/>
      <c r="KDY1893" s="105"/>
      <c r="KDZ1893" s="105"/>
      <c r="KEA1893" s="105"/>
      <c r="KEB1893" s="105"/>
      <c r="KEC1893" s="105"/>
      <c r="KED1893" s="105"/>
      <c r="KEE1893" s="105"/>
      <c r="KEF1893" s="105"/>
      <c r="KEG1893" s="105"/>
      <c r="KEH1893" s="105"/>
      <c r="KEI1893" s="105"/>
      <c r="KEJ1893" s="105"/>
      <c r="KEK1893" s="105"/>
      <c r="KEL1893" s="105"/>
      <c r="KEM1893" s="105"/>
      <c r="KEN1893" s="105"/>
      <c r="KEO1893" s="105"/>
      <c r="KEP1893" s="105"/>
      <c r="KEQ1893" s="105"/>
      <c r="KER1893" s="105"/>
      <c r="KES1893" s="105"/>
      <c r="KET1893" s="105"/>
      <c r="KEU1893" s="105"/>
      <c r="KEV1893" s="105"/>
      <c r="KEW1893" s="105"/>
      <c r="KEX1893" s="105"/>
      <c r="KEY1893" s="105"/>
      <c r="KEZ1893" s="105"/>
      <c r="KFA1893" s="105"/>
      <c r="KFB1893" s="105"/>
      <c r="KFC1893" s="105"/>
      <c r="KFD1893" s="105"/>
      <c r="KFE1893" s="105"/>
      <c r="KFF1893" s="105"/>
      <c r="KFG1893" s="105"/>
      <c r="KFH1893" s="105"/>
      <c r="KFI1893" s="105"/>
      <c r="KFJ1893" s="105"/>
      <c r="KFK1893" s="105"/>
      <c r="KFL1893" s="105"/>
      <c r="KFM1893" s="105"/>
      <c r="KFN1893" s="105"/>
      <c r="KFO1893" s="105"/>
      <c r="KFP1893" s="105"/>
      <c r="KFQ1893" s="105"/>
      <c r="KFR1893" s="105"/>
      <c r="KFS1893" s="105"/>
      <c r="KFT1893" s="105"/>
      <c r="KFU1893" s="105"/>
      <c r="KFV1893" s="105"/>
      <c r="KFW1893" s="105"/>
      <c r="KFX1893" s="105"/>
      <c r="KFY1893" s="105"/>
      <c r="KFZ1893" s="105"/>
      <c r="KGA1893" s="105"/>
      <c r="KGB1893" s="105"/>
      <c r="KGC1893" s="105"/>
      <c r="KGD1893" s="105"/>
      <c r="KGE1893" s="105"/>
      <c r="KGF1893" s="105"/>
      <c r="KGG1893" s="105"/>
      <c r="KGH1893" s="105"/>
      <c r="KGI1893" s="105"/>
      <c r="KGJ1893" s="105"/>
      <c r="KGK1893" s="105"/>
      <c r="KGL1893" s="105"/>
      <c r="KGM1893" s="105"/>
      <c r="KGN1893" s="105"/>
      <c r="KGO1893" s="105"/>
      <c r="KGP1893" s="105"/>
      <c r="KGQ1893" s="105"/>
      <c r="KGR1893" s="105"/>
      <c r="KGS1893" s="105"/>
      <c r="KGT1893" s="105"/>
      <c r="KGU1893" s="105"/>
      <c r="KGV1893" s="105"/>
      <c r="KGW1893" s="105"/>
      <c r="KGX1893" s="105"/>
      <c r="KGY1893" s="105"/>
      <c r="KGZ1893" s="105"/>
      <c r="KHA1893" s="105"/>
      <c r="KHB1893" s="105"/>
      <c r="KHC1893" s="105"/>
      <c r="KHD1893" s="105"/>
      <c r="KHE1893" s="105"/>
      <c r="KHF1893" s="105"/>
      <c r="KHG1893" s="105"/>
      <c r="KHH1893" s="105"/>
      <c r="KHI1893" s="105"/>
      <c r="KHJ1893" s="105"/>
      <c r="KHK1893" s="105"/>
      <c r="KHL1893" s="105"/>
      <c r="KHM1893" s="105"/>
      <c r="KHN1893" s="105"/>
      <c r="KHO1893" s="105"/>
      <c r="KHP1893" s="105"/>
      <c r="KHQ1893" s="105"/>
      <c r="KHR1893" s="105"/>
      <c r="KHS1893" s="105"/>
      <c r="KHT1893" s="105"/>
      <c r="KHU1893" s="105"/>
      <c r="KHV1893" s="105"/>
      <c r="KHW1893" s="105"/>
      <c r="KHX1893" s="105"/>
      <c r="KHY1893" s="105"/>
      <c r="KHZ1893" s="105"/>
      <c r="KIA1893" s="105"/>
      <c r="KIB1893" s="105"/>
      <c r="KIC1893" s="105"/>
      <c r="KID1893" s="105"/>
      <c r="KIE1893" s="105"/>
      <c r="KIF1893" s="105"/>
      <c r="KIG1893" s="105"/>
      <c r="KIH1893" s="105"/>
      <c r="KII1893" s="105"/>
      <c r="KIJ1893" s="105"/>
      <c r="KIK1893" s="105"/>
      <c r="KIL1893" s="105"/>
      <c r="KIM1893" s="105"/>
      <c r="KIN1893" s="105"/>
      <c r="KIO1893" s="105"/>
      <c r="KIP1893" s="105"/>
      <c r="KIQ1893" s="105"/>
      <c r="KIR1893" s="105"/>
      <c r="KIS1893" s="105"/>
      <c r="KIT1893" s="105"/>
      <c r="KIU1893" s="105"/>
      <c r="KIV1893" s="105"/>
      <c r="KIW1893" s="105"/>
      <c r="KIX1893" s="105"/>
      <c r="KIY1893" s="105"/>
      <c r="KIZ1893" s="105"/>
      <c r="KJA1893" s="105"/>
      <c r="KJB1893" s="105"/>
      <c r="KJC1893" s="105"/>
      <c r="KJD1893" s="105"/>
      <c r="KJE1893" s="105"/>
      <c r="KJF1893" s="105"/>
      <c r="KJG1893" s="105"/>
      <c r="KJH1893" s="105"/>
      <c r="KJI1893" s="105"/>
      <c r="KJJ1893" s="105"/>
      <c r="KJK1893" s="105"/>
      <c r="KJL1893" s="105"/>
      <c r="KJM1893" s="105"/>
      <c r="KJN1893" s="105"/>
      <c r="KJO1893" s="105"/>
      <c r="KJP1893" s="105"/>
      <c r="KJQ1893" s="105"/>
      <c r="KJR1893" s="105"/>
      <c r="KJS1893" s="105"/>
      <c r="KJT1893" s="105"/>
      <c r="KJU1893" s="105"/>
      <c r="KJV1893" s="105"/>
      <c r="KJW1893" s="105"/>
      <c r="KJX1893" s="105"/>
      <c r="KJY1893" s="105"/>
      <c r="KJZ1893" s="105"/>
      <c r="KKA1893" s="105"/>
      <c r="KKB1893" s="105"/>
      <c r="KKC1893" s="105"/>
      <c r="KKD1893" s="105"/>
      <c r="KKE1893" s="105"/>
      <c r="KKF1893" s="105"/>
      <c r="KKG1893" s="105"/>
      <c r="KKH1893" s="105"/>
      <c r="KKI1893" s="105"/>
      <c r="KKJ1893" s="105"/>
      <c r="KKK1893" s="105"/>
      <c r="KKL1893" s="105"/>
      <c r="KKM1893" s="105"/>
      <c r="KKN1893" s="105"/>
      <c r="KKO1893" s="105"/>
      <c r="KKP1893" s="105"/>
      <c r="KKQ1893" s="105"/>
      <c r="KKR1893" s="105"/>
      <c r="KKS1893" s="105"/>
      <c r="KKT1893" s="105"/>
      <c r="KKU1893" s="105"/>
      <c r="KKV1893" s="105"/>
      <c r="KKW1893" s="105"/>
      <c r="KKX1893" s="105"/>
      <c r="KKY1893" s="105"/>
      <c r="KKZ1893" s="105"/>
      <c r="KLA1893" s="105"/>
      <c r="KLB1893" s="105"/>
      <c r="KLC1893" s="105"/>
      <c r="KLD1893" s="105"/>
      <c r="KLE1893" s="105"/>
      <c r="KLF1893" s="105"/>
      <c r="KLG1893" s="105"/>
      <c r="KLH1893" s="105"/>
      <c r="KLI1893" s="105"/>
      <c r="KLJ1893" s="105"/>
      <c r="KLK1893" s="105"/>
      <c r="KLL1893" s="105"/>
      <c r="KLM1893" s="105"/>
      <c r="KLN1893" s="105"/>
      <c r="KLO1893" s="105"/>
      <c r="KLP1893" s="105"/>
      <c r="KLQ1893" s="105"/>
      <c r="KLR1893" s="105"/>
      <c r="KLS1893" s="105"/>
      <c r="KLT1893" s="105"/>
      <c r="KLU1893" s="105"/>
      <c r="KLV1893" s="105"/>
      <c r="KLW1893" s="105"/>
      <c r="KLX1893" s="105"/>
      <c r="KLY1893" s="105"/>
      <c r="KLZ1893" s="105"/>
      <c r="KMA1893" s="105"/>
      <c r="KMB1893" s="105"/>
      <c r="KMC1893" s="105"/>
      <c r="KMD1893" s="105"/>
      <c r="KME1893" s="105"/>
      <c r="KMF1893" s="105"/>
      <c r="KMG1893" s="105"/>
      <c r="KMH1893" s="105"/>
      <c r="KMI1893" s="105"/>
      <c r="KMJ1893" s="105"/>
      <c r="KMK1893" s="105"/>
      <c r="KML1893" s="105"/>
      <c r="KMM1893" s="105"/>
      <c r="KMN1893" s="105"/>
      <c r="KMO1893" s="105"/>
      <c r="KMP1893" s="105"/>
      <c r="KMQ1893" s="105"/>
      <c r="KMR1893" s="105"/>
      <c r="KMS1893" s="105"/>
      <c r="KMT1893" s="105"/>
      <c r="KMU1893" s="105"/>
      <c r="KMV1893" s="105"/>
      <c r="KMW1893" s="105"/>
      <c r="KMX1893" s="105"/>
      <c r="KMY1893" s="105"/>
      <c r="KMZ1893" s="105"/>
      <c r="KNA1893" s="105"/>
      <c r="KNB1893" s="105"/>
      <c r="KNC1893" s="105"/>
      <c r="KND1893" s="105"/>
      <c r="KNE1893" s="105"/>
      <c r="KNF1893" s="105"/>
      <c r="KNG1893" s="105"/>
      <c r="KNH1893" s="105"/>
      <c r="KNI1893" s="105"/>
      <c r="KNJ1893" s="105"/>
      <c r="KNK1893" s="105"/>
      <c r="KNL1893" s="105"/>
      <c r="KNM1893" s="105"/>
      <c r="KNN1893" s="105"/>
      <c r="KNO1893" s="105"/>
      <c r="KNP1893" s="105"/>
      <c r="KNQ1893" s="105"/>
      <c r="KNR1893" s="105"/>
      <c r="KNS1893" s="105"/>
      <c r="KNT1893" s="105"/>
      <c r="KNU1893" s="105"/>
      <c r="KNV1893" s="105"/>
      <c r="KNW1893" s="105"/>
      <c r="KNX1893" s="105"/>
      <c r="KNY1893" s="105"/>
      <c r="KNZ1893" s="105"/>
      <c r="KOA1893" s="105"/>
      <c r="KOB1893" s="105"/>
      <c r="KOC1893" s="105"/>
      <c r="KOD1893" s="105"/>
      <c r="KOE1893" s="105"/>
      <c r="KOF1893" s="105"/>
      <c r="KOG1893" s="105"/>
      <c r="KOH1893" s="105"/>
      <c r="KOI1893" s="105"/>
      <c r="KOJ1893" s="105"/>
      <c r="KOK1893" s="105"/>
      <c r="KOL1893" s="105"/>
      <c r="KOM1893" s="105"/>
      <c r="KON1893" s="105"/>
      <c r="KOO1893" s="105"/>
      <c r="KOP1893" s="105"/>
      <c r="KOQ1893" s="105"/>
      <c r="KOR1893" s="105"/>
      <c r="KOS1893" s="105"/>
      <c r="KOT1893" s="105"/>
      <c r="KOU1893" s="105"/>
      <c r="KOV1893" s="105"/>
      <c r="KOW1893" s="105"/>
      <c r="KOX1893" s="105"/>
      <c r="KOY1893" s="105"/>
      <c r="KOZ1893" s="105"/>
      <c r="KPA1893" s="105"/>
      <c r="KPB1893" s="105"/>
      <c r="KPC1893" s="105"/>
      <c r="KPD1893" s="105"/>
      <c r="KPE1893" s="105"/>
      <c r="KPF1893" s="105"/>
      <c r="KPG1893" s="105"/>
      <c r="KPH1893" s="105"/>
      <c r="KPI1893" s="105"/>
      <c r="KPJ1893" s="105"/>
      <c r="KPK1893" s="105"/>
      <c r="KPL1893" s="105"/>
      <c r="KPM1893" s="105"/>
      <c r="KPN1893" s="105"/>
      <c r="KPO1893" s="105"/>
      <c r="KPP1893" s="105"/>
      <c r="KPQ1893" s="105"/>
      <c r="KPR1893" s="105"/>
      <c r="KPS1893" s="105"/>
      <c r="KPT1893" s="105"/>
      <c r="KPU1893" s="105"/>
      <c r="KPV1893" s="105"/>
      <c r="KPW1893" s="105"/>
      <c r="KPX1893" s="105"/>
      <c r="KPY1893" s="105"/>
      <c r="KPZ1893" s="105"/>
      <c r="KQA1893" s="105"/>
      <c r="KQB1893" s="105"/>
      <c r="KQC1893" s="105"/>
      <c r="KQD1893" s="105"/>
      <c r="KQE1893" s="105"/>
      <c r="KQF1893" s="105"/>
      <c r="KQG1893" s="105"/>
      <c r="KQH1893" s="105"/>
      <c r="KQI1893" s="105"/>
      <c r="KQJ1893" s="105"/>
      <c r="KQK1893" s="105"/>
      <c r="KQL1893" s="105"/>
      <c r="KQM1893" s="105"/>
      <c r="KQN1893" s="105"/>
      <c r="KQO1893" s="105"/>
      <c r="KQP1893" s="105"/>
      <c r="KQQ1893" s="105"/>
      <c r="KQR1893" s="105"/>
      <c r="KQS1893" s="105"/>
      <c r="KQT1893" s="105"/>
      <c r="KQU1893" s="105"/>
      <c r="KQV1893" s="105"/>
      <c r="KQW1893" s="105"/>
      <c r="KQX1893" s="105"/>
      <c r="KQY1893" s="105"/>
      <c r="KQZ1893" s="105"/>
      <c r="KRA1893" s="105"/>
      <c r="KRB1893" s="105"/>
      <c r="KRC1893" s="105"/>
      <c r="KRD1893" s="105"/>
      <c r="KRE1893" s="105"/>
      <c r="KRF1893" s="105"/>
      <c r="KRG1893" s="105"/>
      <c r="KRH1893" s="105"/>
      <c r="KRI1893" s="105"/>
      <c r="KRJ1893" s="105"/>
      <c r="KRK1893" s="105"/>
      <c r="KRL1893" s="105"/>
      <c r="KRM1893" s="105"/>
      <c r="KRN1893" s="105"/>
      <c r="KRO1893" s="105"/>
      <c r="KRP1893" s="105"/>
      <c r="KRQ1893" s="105"/>
      <c r="KRR1893" s="105"/>
      <c r="KRS1893" s="105"/>
      <c r="KRT1893" s="105"/>
      <c r="KRU1893" s="105"/>
      <c r="KRV1893" s="105"/>
      <c r="KRW1893" s="105"/>
      <c r="KRX1893" s="105"/>
      <c r="KRY1893" s="105"/>
      <c r="KRZ1893" s="105"/>
      <c r="KSA1893" s="105"/>
      <c r="KSB1893" s="105"/>
      <c r="KSC1893" s="105"/>
      <c r="KSD1893" s="105"/>
      <c r="KSE1893" s="105"/>
      <c r="KSF1893" s="105"/>
      <c r="KSG1893" s="105"/>
      <c r="KSH1893" s="105"/>
      <c r="KSI1893" s="105"/>
      <c r="KSJ1893" s="105"/>
      <c r="KSK1893" s="105"/>
      <c r="KSL1893" s="105"/>
      <c r="KSM1893" s="105"/>
      <c r="KSN1893" s="105"/>
      <c r="KSO1893" s="105"/>
      <c r="KSP1893" s="105"/>
      <c r="KSQ1893" s="105"/>
      <c r="KSR1893" s="105"/>
      <c r="KSS1893" s="105"/>
      <c r="KST1893" s="105"/>
      <c r="KSU1893" s="105"/>
      <c r="KSV1893" s="105"/>
      <c r="KSW1893" s="105"/>
      <c r="KSX1893" s="105"/>
      <c r="KSY1893" s="105"/>
      <c r="KSZ1893" s="105"/>
      <c r="KTA1893" s="105"/>
      <c r="KTB1893" s="105"/>
      <c r="KTC1893" s="105"/>
      <c r="KTD1893" s="105"/>
      <c r="KTE1893" s="105"/>
      <c r="KTF1893" s="105"/>
      <c r="KTG1893" s="105"/>
      <c r="KTH1893" s="105"/>
      <c r="KTI1893" s="105"/>
      <c r="KTJ1893" s="105"/>
      <c r="KTK1893" s="105"/>
      <c r="KTL1893" s="105"/>
      <c r="KTM1893" s="105"/>
      <c r="KTN1893" s="105"/>
      <c r="KTO1893" s="105"/>
      <c r="KTP1893" s="105"/>
      <c r="KTQ1893" s="105"/>
      <c r="KTR1893" s="105"/>
      <c r="KTS1893" s="105"/>
      <c r="KTT1893" s="105"/>
      <c r="KTU1893" s="105"/>
      <c r="KTV1893" s="105"/>
      <c r="KTW1893" s="105"/>
      <c r="KTX1893" s="105"/>
      <c r="KTY1893" s="105"/>
      <c r="KTZ1893" s="105"/>
      <c r="KUA1893" s="105"/>
      <c r="KUB1893" s="105"/>
      <c r="KUC1893" s="105"/>
      <c r="KUD1893" s="105"/>
      <c r="KUE1893" s="105"/>
      <c r="KUF1893" s="105"/>
      <c r="KUG1893" s="105"/>
      <c r="KUH1893" s="105"/>
      <c r="KUI1893" s="105"/>
      <c r="KUJ1893" s="105"/>
      <c r="KUK1893" s="105"/>
      <c r="KUL1893" s="105"/>
      <c r="KUM1893" s="105"/>
      <c r="KUN1893" s="105"/>
      <c r="KUO1893" s="105"/>
      <c r="KUP1893" s="105"/>
      <c r="KUQ1893" s="105"/>
      <c r="KUR1893" s="105"/>
      <c r="KUS1893" s="105"/>
      <c r="KUT1893" s="105"/>
      <c r="KUU1893" s="105"/>
      <c r="KUV1893" s="105"/>
      <c r="KUW1893" s="105"/>
      <c r="KUX1893" s="105"/>
      <c r="KUY1893" s="105"/>
      <c r="KUZ1893" s="105"/>
      <c r="KVA1893" s="105"/>
      <c r="KVB1893" s="105"/>
      <c r="KVC1893" s="105"/>
      <c r="KVD1893" s="105"/>
      <c r="KVE1893" s="105"/>
      <c r="KVF1893" s="105"/>
      <c r="KVG1893" s="105"/>
      <c r="KVH1893" s="105"/>
      <c r="KVI1893" s="105"/>
      <c r="KVJ1893" s="105"/>
      <c r="KVK1893" s="105"/>
      <c r="KVL1893" s="105"/>
      <c r="KVM1893" s="105"/>
      <c r="KVN1893" s="105"/>
      <c r="KVO1893" s="105"/>
      <c r="KVP1893" s="105"/>
      <c r="KVQ1893" s="105"/>
      <c r="KVR1893" s="105"/>
      <c r="KVS1893" s="105"/>
      <c r="KVT1893" s="105"/>
      <c r="KVU1893" s="105"/>
      <c r="KVV1893" s="105"/>
      <c r="KVW1893" s="105"/>
      <c r="KVX1893" s="105"/>
      <c r="KVY1893" s="105"/>
      <c r="KVZ1893" s="105"/>
      <c r="KWA1893" s="105"/>
      <c r="KWB1893" s="105"/>
      <c r="KWC1893" s="105"/>
      <c r="KWD1893" s="105"/>
      <c r="KWE1893" s="105"/>
      <c r="KWF1893" s="105"/>
      <c r="KWG1893" s="105"/>
      <c r="KWH1893" s="105"/>
      <c r="KWI1893" s="105"/>
      <c r="KWJ1893" s="105"/>
      <c r="KWK1893" s="105"/>
      <c r="KWL1893" s="105"/>
      <c r="KWM1893" s="105"/>
      <c r="KWN1893" s="105"/>
      <c r="KWO1893" s="105"/>
      <c r="KWP1893" s="105"/>
      <c r="KWQ1893" s="105"/>
      <c r="KWR1893" s="105"/>
      <c r="KWS1893" s="105"/>
      <c r="KWT1893" s="105"/>
      <c r="KWU1893" s="105"/>
      <c r="KWV1893" s="105"/>
      <c r="KWW1893" s="105"/>
      <c r="KWX1893" s="105"/>
      <c r="KWY1893" s="105"/>
      <c r="KWZ1893" s="105"/>
      <c r="KXA1893" s="105"/>
      <c r="KXB1893" s="105"/>
      <c r="KXC1893" s="105"/>
      <c r="KXD1893" s="105"/>
      <c r="KXE1893" s="105"/>
      <c r="KXF1893" s="105"/>
      <c r="KXG1893" s="105"/>
      <c r="KXH1893" s="105"/>
      <c r="KXI1893" s="105"/>
      <c r="KXJ1893" s="105"/>
      <c r="KXK1893" s="105"/>
      <c r="KXL1893" s="105"/>
      <c r="KXM1893" s="105"/>
      <c r="KXN1893" s="105"/>
      <c r="KXO1893" s="105"/>
      <c r="KXP1893" s="105"/>
      <c r="KXQ1893" s="105"/>
      <c r="KXR1893" s="105"/>
      <c r="KXS1893" s="105"/>
      <c r="KXT1893" s="105"/>
      <c r="KXU1893" s="105"/>
      <c r="KXV1893" s="105"/>
      <c r="KXW1893" s="105"/>
      <c r="KXX1893" s="105"/>
      <c r="KXY1893" s="105"/>
      <c r="KXZ1893" s="105"/>
      <c r="KYA1893" s="105"/>
      <c r="KYB1893" s="105"/>
      <c r="KYC1893" s="105"/>
      <c r="KYD1893" s="105"/>
      <c r="KYE1893" s="105"/>
      <c r="KYF1893" s="105"/>
      <c r="KYG1893" s="105"/>
      <c r="KYH1893" s="105"/>
      <c r="KYI1893" s="105"/>
      <c r="KYJ1893" s="105"/>
      <c r="KYK1893" s="105"/>
      <c r="KYL1893" s="105"/>
      <c r="KYM1893" s="105"/>
      <c r="KYN1893" s="105"/>
      <c r="KYO1893" s="105"/>
      <c r="KYP1893" s="105"/>
      <c r="KYQ1893" s="105"/>
      <c r="KYR1893" s="105"/>
      <c r="KYS1893" s="105"/>
      <c r="KYT1893" s="105"/>
      <c r="KYU1893" s="105"/>
      <c r="KYV1893" s="105"/>
      <c r="KYW1893" s="105"/>
      <c r="KYX1893" s="105"/>
      <c r="KYY1893" s="105"/>
      <c r="KYZ1893" s="105"/>
      <c r="KZA1893" s="105"/>
      <c r="KZB1893" s="105"/>
      <c r="KZC1893" s="105"/>
      <c r="KZD1893" s="105"/>
      <c r="KZE1893" s="105"/>
      <c r="KZF1893" s="105"/>
      <c r="KZG1893" s="105"/>
      <c r="KZH1893" s="105"/>
      <c r="KZI1893" s="105"/>
      <c r="KZJ1893" s="105"/>
      <c r="KZK1893" s="105"/>
      <c r="KZL1893" s="105"/>
      <c r="KZM1893" s="105"/>
      <c r="KZN1893" s="105"/>
      <c r="KZO1893" s="105"/>
      <c r="KZP1893" s="105"/>
      <c r="KZQ1893" s="105"/>
      <c r="KZR1893" s="105"/>
      <c r="KZS1893" s="105"/>
      <c r="KZT1893" s="105"/>
      <c r="KZU1893" s="105"/>
      <c r="KZV1893" s="105"/>
      <c r="KZW1893" s="105"/>
      <c r="KZX1893" s="105"/>
      <c r="KZY1893" s="105"/>
      <c r="KZZ1893" s="105"/>
      <c r="LAA1893" s="105"/>
      <c r="LAB1893" s="105"/>
      <c r="LAC1893" s="105"/>
      <c r="LAD1893" s="105"/>
      <c r="LAE1893" s="105"/>
      <c r="LAF1893" s="105"/>
      <c r="LAG1893" s="105"/>
      <c r="LAH1893" s="105"/>
      <c r="LAI1893" s="105"/>
      <c r="LAJ1893" s="105"/>
      <c r="LAK1893" s="105"/>
      <c r="LAL1893" s="105"/>
      <c r="LAM1893" s="105"/>
      <c r="LAN1893" s="105"/>
      <c r="LAO1893" s="105"/>
      <c r="LAP1893" s="105"/>
      <c r="LAQ1893" s="105"/>
      <c r="LAR1893" s="105"/>
      <c r="LAS1893" s="105"/>
      <c r="LAT1893" s="105"/>
      <c r="LAU1893" s="105"/>
      <c r="LAV1893" s="105"/>
      <c r="LAW1893" s="105"/>
      <c r="LAX1893" s="105"/>
      <c r="LAY1893" s="105"/>
      <c r="LAZ1893" s="105"/>
      <c r="LBA1893" s="105"/>
      <c r="LBB1893" s="105"/>
      <c r="LBC1893" s="105"/>
      <c r="LBD1893" s="105"/>
      <c r="LBE1893" s="105"/>
      <c r="LBF1893" s="105"/>
      <c r="LBG1893" s="105"/>
      <c r="LBH1893" s="105"/>
      <c r="LBI1893" s="105"/>
      <c r="LBJ1893" s="105"/>
      <c r="LBK1893" s="105"/>
      <c r="LBL1893" s="105"/>
      <c r="LBM1893" s="105"/>
      <c r="LBN1893" s="105"/>
      <c r="LBO1893" s="105"/>
      <c r="LBP1893" s="105"/>
      <c r="LBQ1893" s="105"/>
      <c r="LBR1893" s="105"/>
      <c r="LBS1893" s="105"/>
      <c r="LBT1893" s="105"/>
      <c r="LBU1893" s="105"/>
      <c r="LBV1893" s="105"/>
      <c r="LBW1893" s="105"/>
      <c r="LBX1893" s="105"/>
      <c r="LBY1893" s="105"/>
      <c r="LBZ1893" s="105"/>
      <c r="LCA1893" s="105"/>
      <c r="LCB1893" s="105"/>
      <c r="LCC1893" s="105"/>
      <c r="LCD1893" s="105"/>
      <c r="LCE1893" s="105"/>
      <c r="LCF1893" s="105"/>
      <c r="LCG1893" s="105"/>
      <c r="LCH1893" s="105"/>
      <c r="LCI1893" s="105"/>
      <c r="LCJ1893" s="105"/>
      <c r="LCK1893" s="105"/>
      <c r="LCL1893" s="105"/>
      <c r="LCM1893" s="105"/>
      <c r="LCN1893" s="105"/>
      <c r="LCO1893" s="105"/>
      <c r="LCP1893" s="105"/>
      <c r="LCQ1893" s="105"/>
      <c r="LCR1893" s="105"/>
      <c r="LCS1893" s="105"/>
      <c r="LCT1893" s="105"/>
      <c r="LCU1893" s="105"/>
      <c r="LCV1893" s="105"/>
      <c r="LCW1893" s="105"/>
      <c r="LCX1893" s="105"/>
      <c r="LCY1893" s="105"/>
      <c r="LCZ1893" s="105"/>
      <c r="LDA1893" s="105"/>
      <c r="LDB1893" s="105"/>
      <c r="LDC1893" s="105"/>
      <c r="LDD1893" s="105"/>
      <c r="LDE1893" s="105"/>
      <c r="LDF1893" s="105"/>
      <c r="LDG1893" s="105"/>
      <c r="LDH1893" s="105"/>
      <c r="LDI1893" s="105"/>
      <c r="LDJ1893" s="105"/>
      <c r="LDK1893" s="105"/>
      <c r="LDL1893" s="105"/>
      <c r="LDM1893" s="105"/>
      <c r="LDN1893" s="105"/>
      <c r="LDO1893" s="105"/>
      <c r="LDP1893" s="105"/>
      <c r="LDQ1893" s="105"/>
      <c r="LDR1893" s="105"/>
      <c r="LDS1893" s="105"/>
      <c r="LDT1893" s="105"/>
      <c r="LDU1893" s="105"/>
      <c r="LDV1893" s="105"/>
      <c r="LDW1893" s="105"/>
      <c r="LDX1893" s="105"/>
      <c r="LDY1893" s="105"/>
      <c r="LDZ1893" s="105"/>
      <c r="LEA1893" s="105"/>
      <c r="LEB1893" s="105"/>
      <c r="LEC1893" s="105"/>
      <c r="LED1893" s="105"/>
      <c r="LEE1893" s="105"/>
      <c r="LEF1893" s="105"/>
      <c r="LEG1893" s="105"/>
      <c r="LEH1893" s="105"/>
      <c r="LEI1893" s="105"/>
      <c r="LEJ1893" s="105"/>
      <c r="LEK1893" s="105"/>
      <c r="LEL1893" s="105"/>
      <c r="LEM1893" s="105"/>
      <c r="LEN1893" s="105"/>
      <c r="LEO1893" s="105"/>
      <c r="LEP1893" s="105"/>
      <c r="LEQ1893" s="105"/>
      <c r="LER1893" s="105"/>
      <c r="LES1893" s="105"/>
      <c r="LET1893" s="105"/>
      <c r="LEU1893" s="105"/>
      <c r="LEV1893" s="105"/>
      <c r="LEW1893" s="105"/>
      <c r="LEX1893" s="105"/>
      <c r="LEY1893" s="105"/>
      <c r="LEZ1893" s="105"/>
      <c r="LFA1893" s="105"/>
      <c r="LFB1893" s="105"/>
      <c r="LFC1893" s="105"/>
      <c r="LFD1893" s="105"/>
      <c r="LFE1893" s="105"/>
      <c r="LFF1893" s="105"/>
      <c r="LFG1893" s="105"/>
      <c r="LFH1893" s="105"/>
      <c r="LFI1893" s="105"/>
      <c r="LFJ1893" s="105"/>
      <c r="LFK1893" s="105"/>
      <c r="LFL1893" s="105"/>
      <c r="LFM1893" s="105"/>
      <c r="LFN1893" s="105"/>
      <c r="LFO1893" s="105"/>
      <c r="LFP1893" s="105"/>
      <c r="LFQ1893" s="105"/>
      <c r="LFR1893" s="105"/>
      <c r="LFS1893" s="105"/>
      <c r="LFT1893" s="105"/>
      <c r="LFU1893" s="105"/>
      <c r="LFV1893" s="105"/>
      <c r="LFW1893" s="105"/>
      <c r="LFX1893" s="105"/>
      <c r="LFY1893" s="105"/>
      <c r="LFZ1893" s="105"/>
      <c r="LGA1893" s="105"/>
      <c r="LGB1893" s="105"/>
      <c r="LGC1893" s="105"/>
      <c r="LGD1893" s="105"/>
      <c r="LGE1893" s="105"/>
      <c r="LGF1893" s="105"/>
      <c r="LGG1893" s="105"/>
      <c r="LGH1893" s="105"/>
      <c r="LGI1893" s="105"/>
      <c r="LGJ1893" s="105"/>
      <c r="LGK1893" s="105"/>
      <c r="LGL1893" s="105"/>
      <c r="LGM1893" s="105"/>
      <c r="LGN1893" s="105"/>
      <c r="LGO1893" s="105"/>
      <c r="LGP1893" s="105"/>
      <c r="LGQ1893" s="105"/>
      <c r="LGR1893" s="105"/>
      <c r="LGS1893" s="105"/>
      <c r="LGT1893" s="105"/>
      <c r="LGU1893" s="105"/>
      <c r="LGV1893" s="105"/>
      <c r="LGW1893" s="105"/>
      <c r="LGX1893" s="105"/>
      <c r="LGY1893" s="105"/>
      <c r="LGZ1893" s="105"/>
      <c r="LHA1893" s="105"/>
      <c r="LHB1893" s="105"/>
      <c r="LHC1893" s="105"/>
      <c r="LHD1893" s="105"/>
      <c r="LHE1893" s="105"/>
      <c r="LHF1893" s="105"/>
      <c r="LHG1893" s="105"/>
      <c r="LHH1893" s="105"/>
      <c r="LHI1893" s="105"/>
      <c r="LHJ1893" s="105"/>
      <c r="LHK1893" s="105"/>
      <c r="LHL1893" s="105"/>
      <c r="LHM1893" s="105"/>
      <c r="LHN1893" s="105"/>
      <c r="LHO1893" s="105"/>
      <c r="LHP1893" s="105"/>
      <c r="LHQ1893" s="105"/>
      <c r="LHR1893" s="105"/>
      <c r="LHS1893" s="105"/>
      <c r="LHT1893" s="105"/>
      <c r="LHU1893" s="105"/>
      <c r="LHV1893" s="105"/>
      <c r="LHW1893" s="105"/>
      <c r="LHX1893" s="105"/>
      <c r="LHY1893" s="105"/>
      <c r="LHZ1893" s="105"/>
      <c r="LIA1893" s="105"/>
      <c r="LIB1893" s="105"/>
      <c r="LIC1893" s="105"/>
      <c r="LID1893" s="105"/>
      <c r="LIE1893" s="105"/>
      <c r="LIF1893" s="105"/>
      <c r="LIG1893" s="105"/>
      <c r="LIH1893" s="105"/>
      <c r="LII1893" s="105"/>
      <c r="LIJ1893" s="105"/>
      <c r="LIK1893" s="105"/>
      <c r="LIL1893" s="105"/>
      <c r="LIM1893" s="105"/>
      <c r="LIN1893" s="105"/>
      <c r="LIO1893" s="105"/>
      <c r="LIP1893" s="105"/>
      <c r="LIQ1893" s="105"/>
      <c r="LIR1893" s="105"/>
      <c r="LIS1893" s="105"/>
      <c r="LIT1893" s="105"/>
      <c r="LIU1893" s="105"/>
      <c r="LIV1893" s="105"/>
      <c r="LIW1893" s="105"/>
      <c r="LIX1893" s="105"/>
      <c r="LIY1893" s="105"/>
      <c r="LIZ1893" s="105"/>
      <c r="LJA1893" s="105"/>
      <c r="LJB1893" s="105"/>
      <c r="LJC1893" s="105"/>
      <c r="LJD1893" s="105"/>
      <c r="LJE1893" s="105"/>
      <c r="LJF1893" s="105"/>
      <c r="LJG1893" s="105"/>
      <c r="LJH1893" s="105"/>
      <c r="LJI1893" s="105"/>
      <c r="LJJ1893" s="105"/>
      <c r="LJK1893" s="105"/>
      <c r="LJL1893" s="105"/>
      <c r="LJM1893" s="105"/>
      <c r="LJN1893" s="105"/>
      <c r="LJO1893" s="105"/>
      <c r="LJP1893" s="105"/>
      <c r="LJQ1893" s="105"/>
      <c r="LJR1893" s="105"/>
      <c r="LJS1893" s="105"/>
      <c r="LJT1893" s="105"/>
      <c r="LJU1893" s="105"/>
      <c r="LJV1893" s="105"/>
      <c r="LJW1893" s="105"/>
      <c r="LJX1893" s="105"/>
      <c r="LJY1893" s="105"/>
      <c r="LJZ1893" s="105"/>
      <c r="LKA1893" s="105"/>
      <c r="LKB1893" s="105"/>
      <c r="LKC1893" s="105"/>
      <c r="LKD1893" s="105"/>
      <c r="LKE1893" s="105"/>
      <c r="LKF1893" s="105"/>
      <c r="LKG1893" s="105"/>
      <c r="LKH1893" s="105"/>
      <c r="LKI1893" s="105"/>
      <c r="LKJ1893" s="105"/>
      <c r="LKK1893" s="105"/>
      <c r="LKL1893" s="105"/>
      <c r="LKM1893" s="105"/>
      <c r="LKN1893" s="105"/>
      <c r="LKO1893" s="105"/>
      <c r="LKP1893" s="105"/>
      <c r="LKQ1893" s="105"/>
      <c r="LKR1893" s="105"/>
      <c r="LKS1893" s="105"/>
      <c r="LKT1893" s="105"/>
      <c r="LKU1893" s="105"/>
      <c r="LKV1893" s="105"/>
      <c r="LKW1893" s="105"/>
      <c r="LKX1893" s="105"/>
      <c r="LKY1893" s="105"/>
      <c r="LKZ1893" s="105"/>
      <c r="LLA1893" s="105"/>
      <c r="LLB1893" s="105"/>
      <c r="LLC1893" s="105"/>
      <c r="LLD1893" s="105"/>
      <c r="LLE1893" s="105"/>
      <c r="LLF1893" s="105"/>
      <c r="LLG1893" s="105"/>
      <c r="LLH1893" s="105"/>
      <c r="LLI1893" s="105"/>
      <c r="LLJ1893" s="105"/>
      <c r="LLK1893" s="105"/>
      <c r="LLL1893" s="105"/>
      <c r="LLM1893" s="105"/>
      <c r="LLN1893" s="105"/>
      <c r="LLO1893" s="105"/>
      <c r="LLP1893" s="105"/>
      <c r="LLQ1893" s="105"/>
      <c r="LLR1893" s="105"/>
      <c r="LLS1893" s="105"/>
      <c r="LLT1893" s="105"/>
      <c r="LLU1893" s="105"/>
      <c r="LLV1893" s="105"/>
      <c r="LLW1893" s="105"/>
      <c r="LLX1893" s="105"/>
      <c r="LLY1893" s="105"/>
      <c r="LLZ1893" s="105"/>
      <c r="LMA1893" s="105"/>
      <c r="LMB1893" s="105"/>
      <c r="LMC1893" s="105"/>
      <c r="LMD1893" s="105"/>
      <c r="LME1893" s="105"/>
      <c r="LMF1893" s="105"/>
      <c r="LMG1893" s="105"/>
      <c r="LMH1893" s="105"/>
      <c r="LMI1893" s="105"/>
      <c r="LMJ1893" s="105"/>
      <c r="LMK1893" s="105"/>
      <c r="LML1893" s="105"/>
      <c r="LMM1893" s="105"/>
      <c r="LMN1893" s="105"/>
      <c r="LMO1893" s="105"/>
      <c r="LMP1893" s="105"/>
      <c r="LMQ1893" s="105"/>
      <c r="LMR1893" s="105"/>
      <c r="LMS1893" s="105"/>
      <c r="LMT1893" s="105"/>
      <c r="LMU1893" s="105"/>
      <c r="LMV1893" s="105"/>
      <c r="LMW1893" s="105"/>
      <c r="LMX1893" s="105"/>
      <c r="LMY1893" s="105"/>
      <c r="LMZ1893" s="105"/>
      <c r="LNA1893" s="105"/>
      <c r="LNB1893" s="105"/>
      <c r="LNC1893" s="105"/>
      <c r="LND1893" s="105"/>
      <c r="LNE1893" s="105"/>
      <c r="LNF1893" s="105"/>
      <c r="LNG1893" s="105"/>
      <c r="LNH1893" s="105"/>
      <c r="LNI1893" s="105"/>
      <c r="LNJ1893" s="105"/>
      <c r="LNK1893" s="105"/>
      <c r="LNL1893" s="105"/>
      <c r="LNM1893" s="105"/>
      <c r="LNN1893" s="105"/>
      <c r="LNO1893" s="105"/>
      <c r="LNP1893" s="105"/>
      <c r="LNQ1893" s="105"/>
      <c r="LNR1893" s="105"/>
      <c r="LNS1893" s="105"/>
      <c r="LNT1893" s="105"/>
      <c r="LNU1893" s="105"/>
      <c r="LNV1893" s="105"/>
      <c r="LNW1893" s="105"/>
      <c r="LNX1893" s="105"/>
      <c r="LNY1893" s="105"/>
      <c r="LNZ1893" s="105"/>
      <c r="LOA1893" s="105"/>
      <c r="LOB1893" s="105"/>
      <c r="LOC1893" s="105"/>
      <c r="LOD1893" s="105"/>
      <c r="LOE1893" s="105"/>
      <c r="LOF1893" s="105"/>
      <c r="LOG1893" s="105"/>
      <c r="LOH1893" s="105"/>
      <c r="LOI1893" s="105"/>
      <c r="LOJ1893" s="105"/>
      <c r="LOK1893" s="105"/>
      <c r="LOL1893" s="105"/>
      <c r="LOM1893" s="105"/>
      <c r="LON1893" s="105"/>
      <c r="LOO1893" s="105"/>
      <c r="LOP1893" s="105"/>
      <c r="LOQ1893" s="105"/>
      <c r="LOR1893" s="105"/>
      <c r="LOS1893" s="105"/>
      <c r="LOT1893" s="105"/>
      <c r="LOU1893" s="105"/>
      <c r="LOV1893" s="105"/>
      <c r="LOW1893" s="105"/>
      <c r="LOX1893" s="105"/>
      <c r="LOY1893" s="105"/>
      <c r="LOZ1893" s="105"/>
      <c r="LPA1893" s="105"/>
      <c r="LPB1893" s="105"/>
      <c r="LPC1893" s="105"/>
      <c r="LPD1893" s="105"/>
      <c r="LPE1893" s="105"/>
      <c r="LPF1893" s="105"/>
      <c r="LPG1893" s="105"/>
      <c r="LPH1893" s="105"/>
      <c r="LPI1893" s="105"/>
      <c r="LPJ1893" s="105"/>
      <c r="LPK1893" s="105"/>
      <c r="LPL1893" s="105"/>
      <c r="LPM1893" s="105"/>
      <c r="LPN1893" s="105"/>
      <c r="LPO1893" s="105"/>
      <c r="LPP1893" s="105"/>
      <c r="LPQ1893" s="105"/>
      <c r="LPR1893" s="105"/>
      <c r="LPS1893" s="105"/>
      <c r="LPT1893" s="105"/>
      <c r="LPU1893" s="105"/>
      <c r="LPV1893" s="105"/>
      <c r="LPW1893" s="105"/>
      <c r="LPX1893" s="105"/>
      <c r="LPY1893" s="105"/>
      <c r="LPZ1893" s="105"/>
      <c r="LQA1893" s="105"/>
      <c r="LQB1893" s="105"/>
      <c r="LQC1893" s="105"/>
      <c r="LQD1893" s="105"/>
      <c r="LQE1893" s="105"/>
      <c r="LQF1893" s="105"/>
      <c r="LQG1893" s="105"/>
      <c r="LQH1893" s="105"/>
      <c r="LQI1893" s="105"/>
      <c r="LQJ1893" s="105"/>
      <c r="LQK1893" s="105"/>
      <c r="LQL1893" s="105"/>
      <c r="LQM1893" s="105"/>
      <c r="LQN1893" s="105"/>
      <c r="LQO1893" s="105"/>
      <c r="LQP1893" s="105"/>
      <c r="LQQ1893" s="105"/>
      <c r="LQR1893" s="105"/>
      <c r="LQS1893" s="105"/>
      <c r="LQT1893" s="105"/>
      <c r="LQU1893" s="105"/>
      <c r="LQV1893" s="105"/>
      <c r="LQW1893" s="105"/>
      <c r="LQX1893" s="105"/>
      <c r="LQY1893" s="105"/>
      <c r="LQZ1893" s="105"/>
      <c r="LRA1893" s="105"/>
      <c r="LRB1893" s="105"/>
      <c r="LRC1893" s="105"/>
      <c r="LRD1893" s="105"/>
      <c r="LRE1893" s="105"/>
      <c r="LRF1893" s="105"/>
      <c r="LRG1893" s="105"/>
      <c r="LRH1893" s="105"/>
      <c r="LRI1893" s="105"/>
      <c r="LRJ1893" s="105"/>
      <c r="LRK1893" s="105"/>
      <c r="LRL1893" s="105"/>
      <c r="LRM1893" s="105"/>
      <c r="LRN1893" s="105"/>
      <c r="LRO1893" s="105"/>
      <c r="LRP1893" s="105"/>
      <c r="LRQ1893" s="105"/>
      <c r="LRR1893" s="105"/>
      <c r="LRS1893" s="105"/>
      <c r="LRT1893" s="105"/>
      <c r="LRU1893" s="105"/>
      <c r="LRV1893" s="105"/>
      <c r="LRW1893" s="105"/>
      <c r="LRX1893" s="105"/>
      <c r="LRY1893" s="105"/>
      <c r="LRZ1893" s="105"/>
      <c r="LSA1893" s="105"/>
      <c r="LSB1893" s="105"/>
      <c r="LSC1893" s="105"/>
      <c r="LSD1893" s="105"/>
      <c r="LSE1893" s="105"/>
      <c r="LSF1893" s="105"/>
      <c r="LSG1893" s="105"/>
      <c r="LSH1893" s="105"/>
      <c r="LSI1893" s="105"/>
      <c r="LSJ1893" s="105"/>
      <c r="LSK1893" s="105"/>
      <c r="LSL1893" s="105"/>
      <c r="LSM1893" s="105"/>
      <c r="LSN1893" s="105"/>
      <c r="LSO1893" s="105"/>
      <c r="LSP1893" s="105"/>
      <c r="LSQ1893" s="105"/>
      <c r="LSR1893" s="105"/>
      <c r="LSS1893" s="105"/>
      <c r="LST1893" s="105"/>
      <c r="LSU1893" s="105"/>
      <c r="LSV1893" s="105"/>
      <c r="LSW1893" s="105"/>
      <c r="LSX1893" s="105"/>
      <c r="LSY1893" s="105"/>
      <c r="LSZ1893" s="105"/>
      <c r="LTA1893" s="105"/>
      <c r="LTB1893" s="105"/>
      <c r="LTC1893" s="105"/>
      <c r="LTD1893" s="105"/>
      <c r="LTE1893" s="105"/>
      <c r="LTF1893" s="105"/>
      <c r="LTG1893" s="105"/>
      <c r="LTH1893" s="105"/>
      <c r="LTI1893" s="105"/>
      <c r="LTJ1893" s="105"/>
      <c r="LTK1893" s="105"/>
      <c r="LTL1893" s="105"/>
      <c r="LTM1893" s="105"/>
      <c r="LTN1893" s="105"/>
      <c r="LTO1893" s="105"/>
      <c r="LTP1893" s="105"/>
      <c r="LTQ1893" s="105"/>
      <c r="LTR1893" s="105"/>
      <c r="LTS1893" s="105"/>
      <c r="LTT1893" s="105"/>
      <c r="LTU1893" s="105"/>
      <c r="LTV1893" s="105"/>
      <c r="LTW1893" s="105"/>
      <c r="LTX1893" s="105"/>
      <c r="LTY1893" s="105"/>
      <c r="LTZ1893" s="105"/>
      <c r="LUA1893" s="105"/>
      <c r="LUB1893" s="105"/>
      <c r="LUC1893" s="105"/>
      <c r="LUD1893" s="105"/>
      <c r="LUE1893" s="105"/>
      <c r="LUF1893" s="105"/>
      <c r="LUG1893" s="105"/>
      <c r="LUH1893" s="105"/>
      <c r="LUI1893" s="105"/>
      <c r="LUJ1893" s="105"/>
      <c r="LUK1893" s="105"/>
      <c r="LUL1893" s="105"/>
      <c r="LUM1893" s="105"/>
      <c r="LUN1893" s="105"/>
      <c r="LUO1893" s="105"/>
      <c r="LUP1893" s="105"/>
      <c r="LUQ1893" s="105"/>
      <c r="LUR1893" s="105"/>
      <c r="LUS1893" s="105"/>
      <c r="LUT1893" s="105"/>
      <c r="LUU1893" s="105"/>
      <c r="LUV1893" s="105"/>
      <c r="LUW1893" s="105"/>
      <c r="LUX1893" s="105"/>
      <c r="LUY1893" s="105"/>
      <c r="LUZ1893" s="105"/>
      <c r="LVA1893" s="105"/>
      <c r="LVB1893" s="105"/>
      <c r="LVC1893" s="105"/>
      <c r="LVD1893" s="105"/>
      <c r="LVE1893" s="105"/>
      <c r="LVF1893" s="105"/>
      <c r="LVG1893" s="105"/>
      <c r="LVH1893" s="105"/>
      <c r="LVI1893" s="105"/>
      <c r="LVJ1893" s="105"/>
      <c r="LVK1893" s="105"/>
      <c r="LVL1893" s="105"/>
      <c r="LVM1893" s="105"/>
      <c r="LVN1893" s="105"/>
      <c r="LVO1893" s="105"/>
      <c r="LVP1893" s="105"/>
      <c r="LVQ1893" s="105"/>
      <c r="LVR1893" s="105"/>
      <c r="LVS1893" s="105"/>
      <c r="LVT1893" s="105"/>
      <c r="LVU1893" s="105"/>
      <c r="LVV1893" s="105"/>
      <c r="LVW1893" s="105"/>
      <c r="LVX1893" s="105"/>
      <c r="LVY1893" s="105"/>
      <c r="LVZ1893" s="105"/>
      <c r="LWA1893" s="105"/>
      <c r="LWB1893" s="105"/>
      <c r="LWC1893" s="105"/>
      <c r="LWD1893" s="105"/>
      <c r="LWE1893" s="105"/>
      <c r="LWF1893" s="105"/>
      <c r="LWG1893" s="105"/>
      <c r="LWH1893" s="105"/>
      <c r="LWI1893" s="105"/>
      <c r="LWJ1893" s="105"/>
      <c r="LWK1893" s="105"/>
      <c r="LWL1893" s="105"/>
      <c r="LWM1893" s="105"/>
      <c r="LWN1893" s="105"/>
      <c r="LWO1893" s="105"/>
      <c r="LWP1893" s="105"/>
      <c r="LWQ1893" s="105"/>
      <c r="LWR1893" s="105"/>
      <c r="LWS1893" s="105"/>
      <c r="LWT1893" s="105"/>
      <c r="LWU1893" s="105"/>
      <c r="LWV1893" s="105"/>
      <c r="LWW1893" s="105"/>
      <c r="LWX1893" s="105"/>
      <c r="LWY1893" s="105"/>
      <c r="LWZ1893" s="105"/>
      <c r="LXA1893" s="105"/>
      <c r="LXB1893" s="105"/>
      <c r="LXC1893" s="105"/>
      <c r="LXD1893" s="105"/>
      <c r="LXE1893" s="105"/>
      <c r="LXF1893" s="105"/>
      <c r="LXG1893" s="105"/>
      <c r="LXH1893" s="105"/>
      <c r="LXI1893" s="105"/>
      <c r="LXJ1893" s="105"/>
      <c r="LXK1893" s="105"/>
      <c r="LXL1893" s="105"/>
      <c r="LXM1893" s="105"/>
      <c r="LXN1893" s="105"/>
      <c r="LXO1893" s="105"/>
      <c r="LXP1893" s="105"/>
      <c r="LXQ1893" s="105"/>
      <c r="LXR1893" s="105"/>
      <c r="LXS1893" s="105"/>
      <c r="LXT1893" s="105"/>
      <c r="LXU1893" s="105"/>
      <c r="LXV1893" s="105"/>
      <c r="LXW1893" s="105"/>
      <c r="LXX1893" s="105"/>
      <c r="LXY1893" s="105"/>
      <c r="LXZ1893" s="105"/>
      <c r="LYA1893" s="105"/>
      <c r="LYB1893" s="105"/>
      <c r="LYC1893" s="105"/>
      <c r="LYD1893" s="105"/>
      <c r="LYE1893" s="105"/>
      <c r="LYF1893" s="105"/>
      <c r="LYG1893" s="105"/>
      <c r="LYH1893" s="105"/>
      <c r="LYI1893" s="105"/>
      <c r="LYJ1893" s="105"/>
      <c r="LYK1893" s="105"/>
      <c r="LYL1893" s="105"/>
      <c r="LYM1893" s="105"/>
      <c r="LYN1893" s="105"/>
      <c r="LYO1893" s="105"/>
      <c r="LYP1893" s="105"/>
      <c r="LYQ1893" s="105"/>
      <c r="LYR1893" s="105"/>
      <c r="LYS1893" s="105"/>
      <c r="LYT1893" s="105"/>
      <c r="LYU1893" s="105"/>
      <c r="LYV1893" s="105"/>
      <c r="LYW1893" s="105"/>
      <c r="LYX1893" s="105"/>
      <c r="LYY1893" s="105"/>
      <c r="LYZ1893" s="105"/>
      <c r="LZA1893" s="105"/>
      <c r="LZB1893" s="105"/>
      <c r="LZC1893" s="105"/>
      <c r="LZD1893" s="105"/>
      <c r="LZE1893" s="105"/>
      <c r="LZF1893" s="105"/>
      <c r="LZG1893" s="105"/>
      <c r="LZH1893" s="105"/>
      <c r="LZI1893" s="105"/>
      <c r="LZJ1893" s="105"/>
      <c r="LZK1893" s="105"/>
      <c r="LZL1893" s="105"/>
      <c r="LZM1893" s="105"/>
      <c r="LZN1893" s="105"/>
      <c r="LZO1893" s="105"/>
      <c r="LZP1893" s="105"/>
      <c r="LZQ1893" s="105"/>
      <c r="LZR1893" s="105"/>
      <c r="LZS1893" s="105"/>
      <c r="LZT1893" s="105"/>
      <c r="LZU1893" s="105"/>
      <c r="LZV1893" s="105"/>
      <c r="LZW1893" s="105"/>
      <c r="LZX1893" s="105"/>
      <c r="LZY1893" s="105"/>
      <c r="LZZ1893" s="105"/>
      <c r="MAA1893" s="105"/>
      <c r="MAB1893" s="105"/>
      <c r="MAC1893" s="105"/>
      <c r="MAD1893" s="105"/>
      <c r="MAE1893" s="105"/>
      <c r="MAF1893" s="105"/>
      <c r="MAG1893" s="105"/>
      <c r="MAH1893" s="105"/>
      <c r="MAI1893" s="105"/>
      <c r="MAJ1893" s="105"/>
      <c r="MAK1893" s="105"/>
      <c r="MAL1893" s="105"/>
      <c r="MAM1893" s="105"/>
      <c r="MAN1893" s="105"/>
      <c r="MAO1893" s="105"/>
      <c r="MAP1893" s="105"/>
      <c r="MAQ1893" s="105"/>
      <c r="MAR1893" s="105"/>
      <c r="MAS1893" s="105"/>
      <c r="MAT1893" s="105"/>
      <c r="MAU1893" s="105"/>
      <c r="MAV1893" s="105"/>
      <c r="MAW1893" s="105"/>
      <c r="MAX1893" s="105"/>
      <c r="MAY1893" s="105"/>
      <c r="MAZ1893" s="105"/>
      <c r="MBA1893" s="105"/>
      <c r="MBB1893" s="105"/>
      <c r="MBC1893" s="105"/>
      <c r="MBD1893" s="105"/>
      <c r="MBE1893" s="105"/>
      <c r="MBF1893" s="105"/>
      <c r="MBG1893" s="105"/>
      <c r="MBH1893" s="105"/>
      <c r="MBI1893" s="105"/>
      <c r="MBJ1893" s="105"/>
      <c r="MBK1893" s="105"/>
      <c r="MBL1893" s="105"/>
      <c r="MBM1893" s="105"/>
      <c r="MBN1893" s="105"/>
      <c r="MBO1893" s="105"/>
      <c r="MBP1893" s="105"/>
      <c r="MBQ1893" s="105"/>
      <c r="MBR1893" s="105"/>
      <c r="MBS1893" s="105"/>
      <c r="MBT1893" s="105"/>
      <c r="MBU1893" s="105"/>
      <c r="MBV1893" s="105"/>
      <c r="MBW1893" s="105"/>
      <c r="MBX1893" s="105"/>
      <c r="MBY1893" s="105"/>
      <c r="MBZ1893" s="105"/>
      <c r="MCA1893" s="105"/>
      <c r="MCB1893" s="105"/>
      <c r="MCC1893" s="105"/>
      <c r="MCD1893" s="105"/>
      <c r="MCE1893" s="105"/>
      <c r="MCF1893" s="105"/>
      <c r="MCG1893" s="105"/>
      <c r="MCH1893" s="105"/>
      <c r="MCI1893" s="105"/>
      <c r="MCJ1893" s="105"/>
      <c r="MCK1893" s="105"/>
      <c r="MCL1893" s="105"/>
      <c r="MCM1893" s="105"/>
      <c r="MCN1893" s="105"/>
      <c r="MCO1893" s="105"/>
      <c r="MCP1893" s="105"/>
      <c r="MCQ1893" s="105"/>
      <c r="MCR1893" s="105"/>
      <c r="MCS1893" s="105"/>
      <c r="MCT1893" s="105"/>
      <c r="MCU1893" s="105"/>
      <c r="MCV1893" s="105"/>
      <c r="MCW1893" s="105"/>
      <c r="MCX1893" s="105"/>
      <c r="MCY1893" s="105"/>
      <c r="MCZ1893" s="105"/>
      <c r="MDA1893" s="105"/>
      <c r="MDB1893" s="105"/>
      <c r="MDC1893" s="105"/>
      <c r="MDD1893" s="105"/>
      <c r="MDE1893" s="105"/>
      <c r="MDF1893" s="105"/>
      <c r="MDG1893" s="105"/>
      <c r="MDH1893" s="105"/>
      <c r="MDI1893" s="105"/>
      <c r="MDJ1893" s="105"/>
      <c r="MDK1893" s="105"/>
      <c r="MDL1893" s="105"/>
      <c r="MDM1893" s="105"/>
      <c r="MDN1893" s="105"/>
      <c r="MDO1893" s="105"/>
      <c r="MDP1893" s="105"/>
      <c r="MDQ1893" s="105"/>
      <c r="MDR1893" s="105"/>
      <c r="MDS1893" s="105"/>
      <c r="MDT1893" s="105"/>
      <c r="MDU1893" s="105"/>
      <c r="MDV1893" s="105"/>
      <c r="MDW1893" s="105"/>
      <c r="MDX1893" s="105"/>
      <c r="MDY1893" s="105"/>
      <c r="MDZ1893" s="105"/>
      <c r="MEA1893" s="105"/>
      <c r="MEB1893" s="105"/>
      <c r="MEC1893" s="105"/>
      <c r="MED1893" s="105"/>
      <c r="MEE1893" s="105"/>
      <c r="MEF1893" s="105"/>
      <c r="MEG1893" s="105"/>
      <c r="MEH1893" s="105"/>
      <c r="MEI1893" s="105"/>
      <c r="MEJ1893" s="105"/>
      <c r="MEK1893" s="105"/>
      <c r="MEL1893" s="105"/>
      <c r="MEM1893" s="105"/>
      <c r="MEN1893" s="105"/>
      <c r="MEO1893" s="105"/>
      <c r="MEP1893" s="105"/>
      <c r="MEQ1893" s="105"/>
      <c r="MER1893" s="105"/>
      <c r="MES1893" s="105"/>
      <c r="MET1893" s="105"/>
      <c r="MEU1893" s="105"/>
      <c r="MEV1893" s="105"/>
      <c r="MEW1893" s="105"/>
      <c r="MEX1893" s="105"/>
      <c r="MEY1893" s="105"/>
      <c r="MEZ1893" s="105"/>
      <c r="MFA1893" s="105"/>
      <c r="MFB1893" s="105"/>
      <c r="MFC1893" s="105"/>
      <c r="MFD1893" s="105"/>
      <c r="MFE1893" s="105"/>
      <c r="MFF1893" s="105"/>
      <c r="MFG1893" s="105"/>
      <c r="MFH1893" s="105"/>
      <c r="MFI1893" s="105"/>
      <c r="MFJ1893" s="105"/>
      <c r="MFK1893" s="105"/>
      <c r="MFL1893" s="105"/>
      <c r="MFM1893" s="105"/>
      <c r="MFN1893" s="105"/>
      <c r="MFO1893" s="105"/>
      <c r="MFP1893" s="105"/>
      <c r="MFQ1893" s="105"/>
      <c r="MFR1893" s="105"/>
      <c r="MFS1893" s="105"/>
      <c r="MFT1893" s="105"/>
      <c r="MFU1893" s="105"/>
      <c r="MFV1893" s="105"/>
      <c r="MFW1893" s="105"/>
      <c r="MFX1893" s="105"/>
      <c r="MFY1893" s="105"/>
      <c r="MFZ1893" s="105"/>
      <c r="MGA1893" s="105"/>
      <c r="MGB1893" s="105"/>
      <c r="MGC1893" s="105"/>
      <c r="MGD1893" s="105"/>
      <c r="MGE1893" s="105"/>
      <c r="MGF1893" s="105"/>
      <c r="MGG1893" s="105"/>
      <c r="MGH1893" s="105"/>
      <c r="MGI1893" s="105"/>
      <c r="MGJ1893" s="105"/>
      <c r="MGK1893" s="105"/>
      <c r="MGL1893" s="105"/>
      <c r="MGM1893" s="105"/>
      <c r="MGN1893" s="105"/>
      <c r="MGO1893" s="105"/>
      <c r="MGP1893" s="105"/>
      <c r="MGQ1893" s="105"/>
      <c r="MGR1893" s="105"/>
      <c r="MGS1893" s="105"/>
      <c r="MGT1893" s="105"/>
      <c r="MGU1893" s="105"/>
      <c r="MGV1893" s="105"/>
      <c r="MGW1893" s="105"/>
      <c r="MGX1893" s="105"/>
      <c r="MGY1893" s="105"/>
      <c r="MGZ1893" s="105"/>
      <c r="MHA1893" s="105"/>
      <c r="MHB1893" s="105"/>
      <c r="MHC1893" s="105"/>
      <c r="MHD1893" s="105"/>
      <c r="MHE1893" s="105"/>
      <c r="MHF1893" s="105"/>
      <c r="MHG1893" s="105"/>
      <c r="MHH1893" s="105"/>
      <c r="MHI1893" s="105"/>
      <c r="MHJ1893" s="105"/>
      <c r="MHK1893" s="105"/>
      <c r="MHL1893" s="105"/>
      <c r="MHM1893" s="105"/>
      <c r="MHN1893" s="105"/>
      <c r="MHO1893" s="105"/>
      <c r="MHP1893" s="105"/>
      <c r="MHQ1893" s="105"/>
      <c r="MHR1893" s="105"/>
      <c r="MHS1893" s="105"/>
      <c r="MHT1893" s="105"/>
      <c r="MHU1893" s="105"/>
      <c r="MHV1893" s="105"/>
      <c r="MHW1893" s="105"/>
      <c r="MHX1893" s="105"/>
      <c r="MHY1893" s="105"/>
      <c r="MHZ1893" s="105"/>
      <c r="MIA1893" s="105"/>
      <c r="MIB1893" s="105"/>
      <c r="MIC1893" s="105"/>
      <c r="MID1893" s="105"/>
      <c r="MIE1893" s="105"/>
      <c r="MIF1893" s="105"/>
      <c r="MIG1893" s="105"/>
      <c r="MIH1893" s="105"/>
      <c r="MII1893" s="105"/>
      <c r="MIJ1893" s="105"/>
      <c r="MIK1893" s="105"/>
      <c r="MIL1893" s="105"/>
      <c r="MIM1893" s="105"/>
      <c r="MIN1893" s="105"/>
      <c r="MIO1893" s="105"/>
      <c r="MIP1893" s="105"/>
      <c r="MIQ1893" s="105"/>
      <c r="MIR1893" s="105"/>
      <c r="MIS1893" s="105"/>
      <c r="MIT1893" s="105"/>
      <c r="MIU1893" s="105"/>
      <c r="MIV1893" s="105"/>
      <c r="MIW1893" s="105"/>
      <c r="MIX1893" s="105"/>
      <c r="MIY1893" s="105"/>
      <c r="MIZ1893" s="105"/>
      <c r="MJA1893" s="105"/>
      <c r="MJB1893" s="105"/>
      <c r="MJC1893" s="105"/>
      <c r="MJD1893" s="105"/>
      <c r="MJE1893" s="105"/>
      <c r="MJF1893" s="105"/>
      <c r="MJG1893" s="105"/>
      <c r="MJH1893" s="105"/>
      <c r="MJI1893" s="105"/>
      <c r="MJJ1893" s="105"/>
      <c r="MJK1893" s="105"/>
      <c r="MJL1893" s="105"/>
      <c r="MJM1893" s="105"/>
      <c r="MJN1893" s="105"/>
      <c r="MJO1893" s="105"/>
      <c r="MJP1893" s="105"/>
      <c r="MJQ1893" s="105"/>
      <c r="MJR1893" s="105"/>
      <c r="MJS1893" s="105"/>
      <c r="MJT1893" s="105"/>
      <c r="MJU1893" s="105"/>
      <c r="MJV1893" s="105"/>
      <c r="MJW1893" s="105"/>
      <c r="MJX1893" s="105"/>
      <c r="MJY1893" s="105"/>
      <c r="MJZ1893" s="105"/>
      <c r="MKA1893" s="105"/>
      <c r="MKB1893" s="105"/>
      <c r="MKC1893" s="105"/>
      <c r="MKD1893" s="105"/>
      <c r="MKE1893" s="105"/>
      <c r="MKF1893" s="105"/>
      <c r="MKG1893" s="105"/>
      <c r="MKH1893" s="105"/>
      <c r="MKI1893" s="105"/>
      <c r="MKJ1893" s="105"/>
      <c r="MKK1893" s="105"/>
      <c r="MKL1893" s="105"/>
      <c r="MKM1893" s="105"/>
      <c r="MKN1893" s="105"/>
      <c r="MKO1893" s="105"/>
      <c r="MKP1893" s="105"/>
      <c r="MKQ1893" s="105"/>
      <c r="MKR1893" s="105"/>
      <c r="MKS1893" s="105"/>
      <c r="MKT1893" s="105"/>
      <c r="MKU1893" s="105"/>
      <c r="MKV1893" s="105"/>
      <c r="MKW1893" s="105"/>
      <c r="MKX1893" s="105"/>
      <c r="MKY1893" s="105"/>
      <c r="MKZ1893" s="105"/>
      <c r="MLA1893" s="105"/>
      <c r="MLB1893" s="105"/>
      <c r="MLC1893" s="105"/>
      <c r="MLD1893" s="105"/>
      <c r="MLE1893" s="105"/>
      <c r="MLF1893" s="105"/>
      <c r="MLG1893" s="105"/>
      <c r="MLH1893" s="105"/>
      <c r="MLI1893" s="105"/>
      <c r="MLJ1893" s="105"/>
      <c r="MLK1893" s="105"/>
      <c r="MLL1893" s="105"/>
      <c r="MLM1893" s="105"/>
      <c r="MLN1893" s="105"/>
      <c r="MLO1893" s="105"/>
      <c r="MLP1893" s="105"/>
      <c r="MLQ1893" s="105"/>
      <c r="MLR1893" s="105"/>
      <c r="MLS1893" s="105"/>
      <c r="MLT1893" s="105"/>
      <c r="MLU1893" s="105"/>
      <c r="MLV1893" s="105"/>
      <c r="MLW1893" s="105"/>
      <c r="MLX1893" s="105"/>
      <c r="MLY1893" s="105"/>
      <c r="MLZ1893" s="105"/>
      <c r="MMA1893" s="105"/>
      <c r="MMB1893" s="105"/>
      <c r="MMC1893" s="105"/>
      <c r="MMD1893" s="105"/>
      <c r="MME1893" s="105"/>
      <c r="MMF1893" s="105"/>
      <c r="MMG1893" s="105"/>
      <c r="MMH1893" s="105"/>
      <c r="MMI1893" s="105"/>
      <c r="MMJ1893" s="105"/>
      <c r="MMK1893" s="105"/>
      <c r="MML1893" s="105"/>
      <c r="MMM1893" s="105"/>
      <c r="MMN1893" s="105"/>
      <c r="MMO1893" s="105"/>
      <c r="MMP1893" s="105"/>
      <c r="MMQ1893" s="105"/>
      <c r="MMR1893" s="105"/>
      <c r="MMS1893" s="105"/>
      <c r="MMT1893" s="105"/>
      <c r="MMU1893" s="105"/>
      <c r="MMV1893" s="105"/>
      <c r="MMW1893" s="105"/>
      <c r="MMX1893" s="105"/>
      <c r="MMY1893" s="105"/>
      <c r="MMZ1893" s="105"/>
      <c r="MNA1893" s="105"/>
      <c r="MNB1893" s="105"/>
      <c r="MNC1893" s="105"/>
      <c r="MND1893" s="105"/>
      <c r="MNE1893" s="105"/>
      <c r="MNF1893" s="105"/>
      <c r="MNG1893" s="105"/>
      <c r="MNH1893" s="105"/>
      <c r="MNI1893" s="105"/>
      <c r="MNJ1893" s="105"/>
      <c r="MNK1893" s="105"/>
      <c r="MNL1893" s="105"/>
      <c r="MNM1893" s="105"/>
      <c r="MNN1893" s="105"/>
      <c r="MNO1893" s="105"/>
      <c r="MNP1893" s="105"/>
      <c r="MNQ1893" s="105"/>
      <c r="MNR1893" s="105"/>
      <c r="MNS1893" s="105"/>
      <c r="MNT1893" s="105"/>
      <c r="MNU1893" s="105"/>
      <c r="MNV1893" s="105"/>
      <c r="MNW1893" s="105"/>
      <c r="MNX1893" s="105"/>
      <c r="MNY1893" s="105"/>
      <c r="MNZ1893" s="105"/>
      <c r="MOA1893" s="105"/>
      <c r="MOB1893" s="105"/>
      <c r="MOC1893" s="105"/>
      <c r="MOD1893" s="105"/>
      <c r="MOE1893" s="105"/>
      <c r="MOF1893" s="105"/>
      <c r="MOG1893" s="105"/>
      <c r="MOH1893" s="105"/>
      <c r="MOI1893" s="105"/>
      <c r="MOJ1893" s="105"/>
      <c r="MOK1893" s="105"/>
      <c r="MOL1893" s="105"/>
      <c r="MOM1893" s="105"/>
      <c r="MON1893" s="105"/>
      <c r="MOO1893" s="105"/>
      <c r="MOP1893" s="105"/>
      <c r="MOQ1893" s="105"/>
      <c r="MOR1893" s="105"/>
      <c r="MOS1893" s="105"/>
      <c r="MOT1893" s="105"/>
      <c r="MOU1893" s="105"/>
      <c r="MOV1893" s="105"/>
      <c r="MOW1893" s="105"/>
      <c r="MOX1893" s="105"/>
      <c r="MOY1893" s="105"/>
      <c r="MOZ1893" s="105"/>
      <c r="MPA1893" s="105"/>
      <c r="MPB1893" s="105"/>
      <c r="MPC1893" s="105"/>
      <c r="MPD1893" s="105"/>
      <c r="MPE1893" s="105"/>
      <c r="MPF1893" s="105"/>
      <c r="MPG1893" s="105"/>
      <c r="MPH1893" s="105"/>
      <c r="MPI1893" s="105"/>
      <c r="MPJ1893" s="105"/>
      <c r="MPK1893" s="105"/>
      <c r="MPL1893" s="105"/>
      <c r="MPM1893" s="105"/>
      <c r="MPN1893" s="105"/>
      <c r="MPO1893" s="105"/>
      <c r="MPP1893" s="105"/>
      <c r="MPQ1893" s="105"/>
      <c r="MPR1893" s="105"/>
      <c r="MPS1893" s="105"/>
      <c r="MPT1893" s="105"/>
      <c r="MPU1893" s="105"/>
      <c r="MPV1893" s="105"/>
      <c r="MPW1893" s="105"/>
      <c r="MPX1893" s="105"/>
      <c r="MPY1893" s="105"/>
      <c r="MPZ1893" s="105"/>
      <c r="MQA1893" s="105"/>
      <c r="MQB1893" s="105"/>
      <c r="MQC1893" s="105"/>
      <c r="MQD1893" s="105"/>
      <c r="MQE1893" s="105"/>
      <c r="MQF1893" s="105"/>
      <c r="MQG1893" s="105"/>
      <c r="MQH1893" s="105"/>
      <c r="MQI1893" s="105"/>
      <c r="MQJ1893" s="105"/>
      <c r="MQK1893" s="105"/>
      <c r="MQL1893" s="105"/>
      <c r="MQM1893" s="105"/>
      <c r="MQN1893" s="105"/>
      <c r="MQO1893" s="105"/>
      <c r="MQP1893" s="105"/>
      <c r="MQQ1893" s="105"/>
      <c r="MQR1893" s="105"/>
      <c r="MQS1893" s="105"/>
      <c r="MQT1893" s="105"/>
      <c r="MQU1893" s="105"/>
      <c r="MQV1893" s="105"/>
      <c r="MQW1893" s="105"/>
      <c r="MQX1893" s="105"/>
      <c r="MQY1893" s="105"/>
      <c r="MQZ1893" s="105"/>
      <c r="MRA1893" s="105"/>
      <c r="MRB1893" s="105"/>
      <c r="MRC1893" s="105"/>
      <c r="MRD1893" s="105"/>
      <c r="MRE1893" s="105"/>
      <c r="MRF1893" s="105"/>
      <c r="MRG1893" s="105"/>
      <c r="MRH1893" s="105"/>
      <c r="MRI1893" s="105"/>
      <c r="MRJ1893" s="105"/>
      <c r="MRK1893" s="105"/>
      <c r="MRL1893" s="105"/>
      <c r="MRM1893" s="105"/>
      <c r="MRN1893" s="105"/>
      <c r="MRO1893" s="105"/>
      <c r="MRP1893" s="105"/>
      <c r="MRQ1893" s="105"/>
      <c r="MRR1893" s="105"/>
      <c r="MRS1893" s="105"/>
      <c r="MRT1893" s="105"/>
      <c r="MRU1893" s="105"/>
      <c r="MRV1893" s="105"/>
      <c r="MRW1893" s="105"/>
      <c r="MRX1893" s="105"/>
      <c r="MRY1893" s="105"/>
      <c r="MRZ1893" s="105"/>
      <c r="MSA1893" s="105"/>
      <c r="MSB1893" s="105"/>
      <c r="MSC1893" s="105"/>
      <c r="MSD1893" s="105"/>
      <c r="MSE1893" s="105"/>
      <c r="MSF1893" s="105"/>
      <c r="MSG1893" s="105"/>
      <c r="MSH1893" s="105"/>
      <c r="MSI1893" s="105"/>
      <c r="MSJ1893" s="105"/>
      <c r="MSK1893" s="105"/>
      <c r="MSL1893" s="105"/>
      <c r="MSM1893" s="105"/>
      <c r="MSN1893" s="105"/>
      <c r="MSO1893" s="105"/>
      <c r="MSP1893" s="105"/>
      <c r="MSQ1893" s="105"/>
      <c r="MSR1893" s="105"/>
      <c r="MSS1893" s="105"/>
      <c r="MST1893" s="105"/>
      <c r="MSU1893" s="105"/>
      <c r="MSV1893" s="105"/>
      <c r="MSW1893" s="105"/>
      <c r="MSX1893" s="105"/>
      <c r="MSY1893" s="105"/>
      <c r="MSZ1893" s="105"/>
      <c r="MTA1893" s="105"/>
      <c r="MTB1893" s="105"/>
      <c r="MTC1893" s="105"/>
      <c r="MTD1893" s="105"/>
      <c r="MTE1893" s="105"/>
      <c r="MTF1893" s="105"/>
      <c r="MTG1893" s="105"/>
      <c r="MTH1893" s="105"/>
      <c r="MTI1893" s="105"/>
      <c r="MTJ1893" s="105"/>
      <c r="MTK1893" s="105"/>
      <c r="MTL1893" s="105"/>
      <c r="MTM1893" s="105"/>
      <c r="MTN1893" s="105"/>
      <c r="MTO1893" s="105"/>
      <c r="MTP1893" s="105"/>
      <c r="MTQ1893" s="105"/>
      <c r="MTR1893" s="105"/>
      <c r="MTS1893" s="105"/>
      <c r="MTT1893" s="105"/>
      <c r="MTU1893" s="105"/>
      <c r="MTV1893" s="105"/>
      <c r="MTW1893" s="105"/>
      <c r="MTX1893" s="105"/>
      <c r="MTY1893" s="105"/>
      <c r="MTZ1893" s="105"/>
      <c r="MUA1893" s="105"/>
      <c r="MUB1893" s="105"/>
      <c r="MUC1893" s="105"/>
      <c r="MUD1893" s="105"/>
      <c r="MUE1893" s="105"/>
      <c r="MUF1893" s="105"/>
      <c r="MUG1893" s="105"/>
      <c r="MUH1893" s="105"/>
      <c r="MUI1893" s="105"/>
      <c r="MUJ1893" s="105"/>
      <c r="MUK1893" s="105"/>
      <c r="MUL1893" s="105"/>
      <c r="MUM1893" s="105"/>
      <c r="MUN1893" s="105"/>
      <c r="MUO1893" s="105"/>
      <c r="MUP1893" s="105"/>
      <c r="MUQ1893" s="105"/>
      <c r="MUR1893" s="105"/>
      <c r="MUS1893" s="105"/>
      <c r="MUT1893" s="105"/>
      <c r="MUU1893" s="105"/>
      <c r="MUV1893" s="105"/>
      <c r="MUW1893" s="105"/>
      <c r="MUX1893" s="105"/>
      <c r="MUY1893" s="105"/>
      <c r="MUZ1893" s="105"/>
      <c r="MVA1893" s="105"/>
      <c r="MVB1893" s="105"/>
      <c r="MVC1893" s="105"/>
      <c r="MVD1893" s="105"/>
      <c r="MVE1893" s="105"/>
      <c r="MVF1893" s="105"/>
      <c r="MVG1893" s="105"/>
      <c r="MVH1893" s="105"/>
      <c r="MVI1893" s="105"/>
      <c r="MVJ1893" s="105"/>
      <c r="MVK1893" s="105"/>
      <c r="MVL1893" s="105"/>
      <c r="MVM1893" s="105"/>
      <c r="MVN1893" s="105"/>
      <c r="MVO1893" s="105"/>
      <c r="MVP1893" s="105"/>
      <c r="MVQ1893" s="105"/>
      <c r="MVR1893" s="105"/>
      <c r="MVS1893" s="105"/>
      <c r="MVT1893" s="105"/>
      <c r="MVU1893" s="105"/>
      <c r="MVV1893" s="105"/>
      <c r="MVW1893" s="105"/>
      <c r="MVX1893" s="105"/>
      <c r="MVY1893" s="105"/>
      <c r="MVZ1893" s="105"/>
      <c r="MWA1893" s="105"/>
      <c r="MWB1893" s="105"/>
      <c r="MWC1893" s="105"/>
      <c r="MWD1893" s="105"/>
      <c r="MWE1893" s="105"/>
      <c r="MWF1893" s="105"/>
      <c r="MWG1893" s="105"/>
      <c r="MWH1893" s="105"/>
      <c r="MWI1893" s="105"/>
      <c r="MWJ1893" s="105"/>
      <c r="MWK1893" s="105"/>
      <c r="MWL1893" s="105"/>
      <c r="MWM1893" s="105"/>
      <c r="MWN1893" s="105"/>
      <c r="MWO1893" s="105"/>
      <c r="MWP1893" s="105"/>
      <c r="MWQ1893" s="105"/>
      <c r="MWR1893" s="105"/>
      <c r="MWS1893" s="105"/>
      <c r="MWT1893" s="105"/>
      <c r="MWU1893" s="105"/>
      <c r="MWV1893" s="105"/>
      <c r="MWW1893" s="105"/>
      <c r="MWX1893" s="105"/>
      <c r="MWY1893" s="105"/>
      <c r="MWZ1893" s="105"/>
      <c r="MXA1893" s="105"/>
      <c r="MXB1893" s="105"/>
      <c r="MXC1893" s="105"/>
      <c r="MXD1893" s="105"/>
      <c r="MXE1893" s="105"/>
      <c r="MXF1893" s="105"/>
      <c r="MXG1893" s="105"/>
      <c r="MXH1893" s="105"/>
      <c r="MXI1893" s="105"/>
      <c r="MXJ1893" s="105"/>
      <c r="MXK1893" s="105"/>
      <c r="MXL1893" s="105"/>
      <c r="MXM1893" s="105"/>
      <c r="MXN1893" s="105"/>
      <c r="MXO1893" s="105"/>
      <c r="MXP1893" s="105"/>
      <c r="MXQ1893" s="105"/>
      <c r="MXR1893" s="105"/>
      <c r="MXS1893" s="105"/>
      <c r="MXT1893" s="105"/>
      <c r="MXU1893" s="105"/>
      <c r="MXV1893" s="105"/>
      <c r="MXW1893" s="105"/>
      <c r="MXX1893" s="105"/>
      <c r="MXY1893" s="105"/>
      <c r="MXZ1893" s="105"/>
      <c r="MYA1893" s="105"/>
      <c r="MYB1893" s="105"/>
      <c r="MYC1893" s="105"/>
      <c r="MYD1893" s="105"/>
      <c r="MYE1893" s="105"/>
      <c r="MYF1893" s="105"/>
      <c r="MYG1893" s="105"/>
      <c r="MYH1893" s="105"/>
      <c r="MYI1893" s="105"/>
      <c r="MYJ1893" s="105"/>
      <c r="MYK1893" s="105"/>
      <c r="MYL1893" s="105"/>
      <c r="MYM1893" s="105"/>
      <c r="MYN1893" s="105"/>
      <c r="MYO1893" s="105"/>
      <c r="MYP1893" s="105"/>
      <c r="MYQ1893" s="105"/>
      <c r="MYR1893" s="105"/>
      <c r="MYS1893" s="105"/>
      <c r="MYT1893" s="105"/>
      <c r="MYU1893" s="105"/>
      <c r="MYV1893" s="105"/>
      <c r="MYW1893" s="105"/>
      <c r="MYX1893" s="105"/>
      <c r="MYY1893" s="105"/>
      <c r="MYZ1893" s="105"/>
      <c r="MZA1893" s="105"/>
      <c r="MZB1893" s="105"/>
      <c r="MZC1893" s="105"/>
      <c r="MZD1893" s="105"/>
      <c r="MZE1893" s="105"/>
      <c r="MZF1893" s="105"/>
      <c r="MZG1893" s="105"/>
      <c r="MZH1893" s="105"/>
      <c r="MZI1893" s="105"/>
      <c r="MZJ1893" s="105"/>
      <c r="MZK1893" s="105"/>
      <c r="MZL1893" s="105"/>
      <c r="MZM1893" s="105"/>
      <c r="MZN1893" s="105"/>
      <c r="MZO1893" s="105"/>
      <c r="MZP1893" s="105"/>
      <c r="MZQ1893" s="105"/>
      <c r="MZR1893" s="105"/>
      <c r="MZS1893" s="105"/>
      <c r="MZT1893" s="105"/>
      <c r="MZU1893" s="105"/>
      <c r="MZV1893" s="105"/>
      <c r="MZW1893" s="105"/>
      <c r="MZX1893" s="105"/>
      <c r="MZY1893" s="105"/>
      <c r="MZZ1893" s="105"/>
      <c r="NAA1893" s="105"/>
      <c r="NAB1893" s="105"/>
      <c r="NAC1893" s="105"/>
      <c r="NAD1893" s="105"/>
      <c r="NAE1893" s="105"/>
      <c r="NAF1893" s="105"/>
      <c r="NAG1893" s="105"/>
      <c r="NAH1893" s="105"/>
      <c r="NAI1893" s="105"/>
      <c r="NAJ1893" s="105"/>
      <c r="NAK1893" s="105"/>
      <c r="NAL1893" s="105"/>
      <c r="NAM1893" s="105"/>
      <c r="NAN1893" s="105"/>
      <c r="NAO1893" s="105"/>
      <c r="NAP1893" s="105"/>
      <c r="NAQ1893" s="105"/>
      <c r="NAR1893" s="105"/>
      <c r="NAS1893" s="105"/>
      <c r="NAT1893" s="105"/>
      <c r="NAU1893" s="105"/>
      <c r="NAV1893" s="105"/>
      <c r="NAW1893" s="105"/>
      <c r="NAX1893" s="105"/>
      <c r="NAY1893" s="105"/>
      <c r="NAZ1893" s="105"/>
      <c r="NBA1893" s="105"/>
      <c r="NBB1893" s="105"/>
      <c r="NBC1893" s="105"/>
      <c r="NBD1893" s="105"/>
      <c r="NBE1893" s="105"/>
      <c r="NBF1893" s="105"/>
      <c r="NBG1893" s="105"/>
      <c r="NBH1893" s="105"/>
      <c r="NBI1893" s="105"/>
      <c r="NBJ1893" s="105"/>
      <c r="NBK1893" s="105"/>
      <c r="NBL1893" s="105"/>
      <c r="NBM1893" s="105"/>
      <c r="NBN1893" s="105"/>
      <c r="NBO1893" s="105"/>
      <c r="NBP1893" s="105"/>
      <c r="NBQ1893" s="105"/>
      <c r="NBR1893" s="105"/>
      <c r="NBS1893" s="105"/>
      <c r="NBT1893" s="105"/>
      <c r="NBU1893" s="105"/>
      <c r="NBV1893" s="105"/>
      <c r="NBW1893" s="105"/>
      <c r="NBX1893" s="105"/>
      <c r="NBY1893" s="105"/>
      <c r="NBZ1893" s="105"/>
      <c r="NCA1893" s="105"/>
      <c r="NCB1893" s="105"/>
      <c r="NCC1893" s="105"/>
      <c r="NCD1893" s="105"/>
      <c r="NCE1893" s="105"/>
      <c r="NCF1893" s="105"/>
      <c r="NCG1893" s="105"/>
      <c r="NCH1893" s="105"/>
      <c r="NCI1893" s="105"/>
      <c r="NCJ1893" s="105"/>
      <c r="NCK1893" s="105"/>
      <c r="NCL1893" s="105"/>
      <c r="NCM1893" s="105"/>
      <c r="NCN1893" s="105"/>
      <c r="NCO1893" s="105"/>
      <c r="NCP1893" s="105"/>
      <c r="NCQ1893" s="105"/>
      <c r="NCR1893" s="105"/>
      <c r="NCS1893" s="105"/>
      <c r="NCT1893" s="105"/>
      <c r="NCU1893" s="105"/>
      <c r="NCV1893" s="105"/>
      <c r="NCW1893" s="105"/>
      <c r="NCX1893" s="105"/>
      <c r="NCY1893" s="105"/>
      <c r="NCZ1893" s="105"/>
      <c r="NDA1893" s="105"/>
      <c r="NDB1893" s="105"/>
      <c r="NDC1893" s="105"/>
      <c r="NDD1893" s="105"/>
      <c r="NDE1893" s="105"/>
      <c r="NDF1893" s="105"/>
      <c r="NDG1893" s="105"/>
      <c r="NDH1893" s="105"/>
      <c r="NDI1893" s="105"/>
      <c r="NDJ1893" s="105"/>
      <c r="NDK1893" s="105"/>
      <c r="NDL1893" s="105"/>
      <c r="NDM1893" s="105"/>
      <c r="NDN1893" s="105"/>
      <c r="NDO1893" s="105"/>
      <c r="NDP1893" s="105"/>
      <c r="NDQ1893" s="105"/>
      <c r="NDR1893" s="105"/>
      <c r="NDS1893" s="105"/>
      <c r="NDT1893" s="105"/>
      <c r="NDU1893" s="105"/>
      <c r="NDV1893" s="105"/>
      <c r="NDW1893" s="105"/>
      <c r="NDX1893" s="105"/>
      <c r="NDY1893" s="105"/>
      <c r="NDZ1893" s="105"/>
      <c r="NEA1893" s="105"/>
      <c r="NEB1893" s="105"/>
      <c r="NEC1893" s="105"/>
      <c r="NED1893" s="105"/>
      <c r="NEE1893" s="105"/>
      <c r="NEF1893" s="105"/>
      <c r="NEG1893" s="105"/>
      <c r="NEH1893" s="105"/>
      <c r="NEI1893" s="105"/>
      <c r="NEJ1893" s="105"/>
      <c r="NEK1893" s="105"/>
      <c r="NEL1893" s="105"/>
      <c r="NEM1893" s="105"/>
      <c r="NEN1893" s="105"/>
      <c r="NEO1893" s="105"/>
      <c r="NEP1893" s="105"/>
      <c r="NEQ1893" s="105"/>
      <c r="NER1893" s="105"/>
      <c r="NES1893" s="105"/>
      <c r="NET1893" s="105"/>
      <c r="NEU1893" s="105"/>
      <c r="NEV1893" s="105"/>
      <c r="NEW1893" s="105"/>
      <c r="NEX1893" s="105"/>
      <c r="NEY1893" s="105"/>
      <c r="NEZ1893" s="105"/>
      <c r="NFA1893" s="105"/>
      <c r="NFB1893" s="105"/>
      <c r="NFC1893" s="105"/>
      <c r="NFD1893" s="105"/>
      <c r="NFE1893" s="105"/>
      <c r="NFF1893" s="105"/>
      <c r="NFG1893" s="105"/>
      <c r="NFH1893" s="105"/>
      <c r="NFI1893" s="105"/>
      <c r="NFJ1893" s="105"/>
      <c r="NFK1893" s="105"/>
      <c r="NFL1893" s="105"/>
      <c r="NFM1893" s="105"/>
      <c r="NFN1893" s="105"/>
      <c r="NFO1893" s="105"/>
      <c r="NFP1893" s="105"/>
      <c r="NFQ1893" s="105"/>
      <c r="NFR1893" s="105"/>
      <c r="NFS1893" s="105"/>
      <c r="NFT1893" s="105"/>
      <c r="NFU1893" s="105"/>
      <c r="NFV1893" s="105"/>
      <c r="NFW1893" s="105"/>
      <c r="NFX1893" s="105"/>
      <c r="NFY1893" s="105"/>
      <c r="NFZ1893" s="105"/>
      <c r="NGA1893" s="105"/>
      <c r="NGB1893" s="105"/>
      <c r="NGC1893" s="105"/>
      <c r="NGD1893" s="105"/>
      <c r="NGE1893" s="105"/>
      <c r="NGF1893" s="105"/>
      <c r="NGG1893" s="105"/>
      <c r="NGH1893" s="105"/>
      <c r="NGI1893" s="105"/>
      <c r="NGJ1893" s="105"/>
      <c r="NGK1893" s="105"/>
      <c r="NGL1893" s="105"/>
      <c r="NGM1893" s="105"/>
      <c r="NGN1893" s="105"/>
      <c r="NGO1893" s="105"/>
      <c r="NGP1893" s="105"/>
      <c r="NGQ1893" s="105"/>
      <c r="NGR1893" s="105"/>
      <c r="NGS1893" s="105"/>
      <c r="NGT1893" s="105"/>
      <c r="NGU1893" s="105"/>
      <c r="NGV1893" s="105"/>
      <c r="NGW1893" s="105"/>
      <c r="NGX1893" s="105"/>
      <c r="NGY1893" s="105"/>
      <c r="NGZ1893" s="105"/>
      <c r="NHA1893" s="105"/>
      <c r="NHB1893" s="105"/>
      <c r="NHC1893" s="105"/>
      <c r="NHD1893" s="105"/>
      <c r="NHE1893" s="105"/>
      <c r="NHF1893" s="105"/>
      <c r="NHG1893" s="105"/>
      <c r="NHH1893" s="105"/>
      <c r="NHI1893" s="105"/>
      <c r="NHJ1893" s="105"/>
      <c r="NHK1893" s="105"/>
      <c r="NHL1893" s="105"/>
      <c r="NHM1893" s="105"/>
      <c r="NHN1893" s="105"/>
      <c r="NHO1893" s="105"/>
      <c r="NHP1893" s="105"/>
      <c r="NHQ1893" s="105"/>
      <c r="NHR1893" s="105"/>
      <c r="NHS1893" s="105"/>
      <c r="NHT1893" s="105"/>
      <c r="NHU1893" s="105"/>
      <c r="NHV1893" s="105"/>
      <c r="NHW1893" s="105"/>
      <c r="NHX1893" s="105"/>
      <c r="NHY1893" s="105"/>
      <c r="NHZ1893" s="105"/>
      <c r="NIA1893" s="105"/>
      <c r="NIB1893" s="105"/>
      <c r="NIC1893" s="105"/>
      <c r="NID1893" s="105"/>
      <c r="NIE1893" s="105"/>
      <c r="NIF1893" s="105"/>
      <c r="NIG1893" s="105"/>
      <c r="NIH1893" s="105"/>
      <c r="NII1893" s="105"/>
      <c r="NIJ1893" s="105"/>
      <c r="NIK1893" s="105"/>
      <c r="NIL1893" s="105"/>
      <c r="NIM1893" s="105"/>
      <c r="NIN1893" s="105"/>
      <c r="NIO1893" s="105"/>
      <c r="NIP1893" s="105"/>
      <c r="NIQ1893" s="105"/>
      <c r="NIR1893" s="105"/>
      <c r="NIS1893" s="105"/>
      <c r="NIT1893" s="105"/>
      <c r="NIU1893" s="105"/>
      <c r="NIV1893" s="105"/>
      <c r="NIW1893" s="105"/>
      <c r="NIX1893" s="105"/>
      <c r="NIY1893" s="105"/>
      <c r="NIZ1893" s="105"/>
      <c r="NJA1893" s="105"/>
      <c r="NJB1893" s="105"/>
      <c r="NJC1893" s="105"/>
      <c r="NJD1893" s="105"/>
      <c r="NJE1893" s="105"/>
      <c r="NJF1893" s="105"/>
      <c r="NJG1893" s="105"/>
      <c r="NJH1893" s="105"/>
      <c r="NJI1893" s="105"/>
      <c r="NJJ1893" s="105"/>
      <c r="NJK1893" s="105"/>
      <c r="NJL1893" s="105"/>
      <c r="NJM1893" s="105"/>
      <c r="NJN1893" s="105"/>
      <c r="NJO1893" s="105"/>
      <c r="NJP1893" s="105"/>
      <c r="NJQ1893" s="105"/>
      <c r="NJR1893" s="105"/>
      <c r="NJS1893" s="105"/>
      <c r="NJT1893" s="105"/>
      <c r="NJU1893" s="105"/>
      <c r="NJV1893" s="105"/>
      <c r="NJW1893" s="105"/>
      <c r="NJX1893" s="105"/>
      <c r="NJY1893" s="105"/>
      <c r="NJZ1893" s="105"/>
      <c r="NKA1893" s="105"/>
      <c r="NKB1893" s="105"/>
      <c r="NKC1893" s="105"/>
      <c r="NKD1893" s="105"/>
      <c r="NKE1893" s="105"/>
      <c r="NKF1893" s="105"/>
      <c r="NKG1893" s="105"/>
      <c r="NKH1893" s="105"/>
      <c r="NKI1893" s="105"/>
      <c r="NKJ1893" s="105"/>
      <c r="NKK1893" s="105"/>
      <c r="NKL1893" s="105"/>
      <c r="NKM1893" s="105"/>
      <c r="NKN1893" s="105"/>
      <c r="NKO1893" s="105"/>
      <c r="NKP1893" s="105"/>
      <c r="NKQ1893" s="105"/>
      <c r="NKR1893" s="105"/>
      <c r="NKS1893" s="105"/>
      <c r="NKT1893" s="105"/>
      <c r="NKU1893" s="105"/>
      <c r="NKV1893" s="105"/>
      <c r="NKW1893" s="105"/>
      <c r="NKX1893" s="105"/>
      <c r="NKY1893" s="105"/>
      <c r="NKZ1893" s="105"/>
      <c r="NLA1893" s="105"/>
      <c r="NLB1893" s="105"/>
      <c r="NLC1893" s="105"/>
      <c r="NLD1893" s="105"/>
      <c r="NLE1893" s="105"/>
      <c r="NLF1893" s="105"/>
      <c r="NLG1893" s="105"/>
      <c r="NLH1893" s="105"/>
      <c r="NLI1893" s="105"/>
      <c r="NLJ1893" s="105"/>
      <c r="NLK1893" s="105"/>
      <c r="NLL1893" s="105"/>
      <c r="NLM1893" s="105"/>
      <c r="NLN1893" s="105"/>
      <c r="NLO1893" s="105"/>
      <c r="NLP1893" s="105"/>
      <c r="NLQ1893" s="105"/>
      <c r="NLR1893" s="105"/>
      <c r="NLS1893" s="105"/>
      <c r="NLT1893" s="105"/>
      <c r="NLU1893" s="105"/>
      <c r="NLV1893" s="105"/>
      <c r="NLW1893" s="105"/>
      <c r="NLX1893" s="105"/>
      <c r="NLY1893" s="105"/>
      <c r="NLZ1893" s="105"/>
      <c r="NMA1893" s="105"/>
      <c r="NMB1893" s="105"/>
      <c r="NMC1893" s="105"/>
      <c r="NMD1893" s="105"/>
      <c r="NME1893" s="105"/>
      <c r="NMF1893" s="105"/>
      <c r="NMG1893" s="105"/>
      <c r="NMH1893" s="105"/>
      <c r="NMI1893" s="105"/>
      <c r="NMJ1893" s="105"/>
      <c r="NMK1893" s="105"/>
      <c r="NML1893" s="105"/>
      <c r="NMM1893" s="105"/>
      <c r="NMN1893" s="105"/>
      <c r="NMO1893" s="105"/>
      <c r="NMP1893" s="105"/>
      <c r="NMQ1893" s="105"/>
      <c r="NMR1893" s="105"/>
      <c r="NMS1893" s="105"/>
      <c r="NMT1893" s="105"/>
      <c r="NMU1893" s="105"/>
      <c r="NMV1893" s="105"/>
      <c r="NMW1893" s="105"/>
      <c r="NMX1893" s="105"/>
      <c r="NMY1893" s="105"/>
      <c r="NMZ1893" s="105"/>
      <c r="NNA1893" s="105"/>
      <c r="NNB1893" s="105"/>
      <c r="NNC1893" s="105"/>
      <c r="NND1893" s="105"/>
      <c r="NNE1893" s="105"/>
      <c r="NNF1893" s="105"/>
      <c r="NNG1893" s="105"/>
      <c r="NNH1893" s="105"/>
      <c r="NNI1893" s="105"/>
      <c r="NNJ1893" s="105"/>
      <c r="NNK1893" s="105"/>
      <c r="NNL1893" s="105"/>
      <c r="NNM1893" s="105"/>
      <c r="NNN1893" s="105"/>
      <c r="NNO1893" s="105"/>
      <c r="NNP1893" s="105"/>
      <c r="NNQ1893" s="105"/>
      <c r="NNR1893" s="105"/>
      <c r="NNS1893" s="105"/>
      <c r="NNT1893" s="105"/>
      <c r="NNU1893" s="105"/>
      <c r="NNV1893" s="105"/>
      <c r="NNW1893" s="105"/>
      <c r="NNX1893" s="105"/>
      <c r="NNY1893" s="105"/>
      <c r="NNZ1893" s="105"/>
      <c r="NOA1893" s="105"/>
      <c r="NOB1893" s="105"/>
      <c r="NOC1893" s="105"/>
      <c r="NOD1893" s="105"/>
      <c r="NOE1893" s="105"/>
      <c r="NOF1893" s="105"/>
      <c r="NOG1893" s="105"/>
      <c r="NOH1893" s="105"/>
      <c r="NOI1893" s="105"/>
      <c r="NOJ1893" s="105"/>
      <c r="NOK1893" s="105"/>
      <c r="NOL1893" s="105"/>
      <c r="NOM1893" s="105"/>
      <c r="NON1893" s="105"/>
      <c r="NOO1893" s="105"/>
      <c r="NOP1893" s="105"/>
      <c r="NOQ1893" s="105"/>
      <c r="NOR1893" s="105"/>
      <c r="NOS1893" s="105"/>
      <c r="NOT1893" s="105"/>
      <c r="NOU1893" s="105"/>
      <c r="NOV1893" s="105"/>
      <c r="NOW1893" s="105"/>
      <c r="NOX1893" s="105"/>
      <c r="NOY1893" s="105"/>
      <c r="NOZ1893" s="105"/>
      <c r="NPA1893" s="105"/>
      <c r="NPB1893" s="105"/>
      <c r="NPC1893" s="105"/>
      <c r="NPD1893" s="105"/>
      <c r="NPE1893" s="105"/>
      <c r="NPF1893" s="105"/>
      <c r="NPG1893" s="105"/>
      <c r="NPH1893" s="105"/>
      <c r="NPI1893" s="105"/>
      <c r="NPJ1893" s="105"/>
      <c r="NPK1893" s="105"/>
      <c r="NPL1893" s="105"/>
      <c r="NPM1893" s="105"/>
      <c r="NPN1893" s="105"/>
      <c r="NPO1893" s="105"/>
      <c r="NPP1893" s="105"/>
      <c r="NPQ1893" s="105"/>
      <c r="NPR1893" s="105"/>
      <c r="NPS1893" s="105"/>
      <c r="NPT1893" s="105"/>
      <c r="NPU1893" s="105"/>
      <c r="NPV1893" s="105"/>
      <c r="NPW1893" s="105"/>
      <c r="NPX1893" s="105"/>
      <c r="NPY1893" s="105"/>
      <c r="NPZ1893" s="105"/>
      <c r="NQA1893" s="105"/>
      <c r="NQB1893" s="105"/>
      <c r="NQC1893" s="105"/>
      <c r="NQD1893" s="105"/>
      <c r="NQE1893" s="105"/>
      <c r="NQF1893" s="105"/>
      <c r="NQG1893" s="105"/>
      <c r="NQH1893" s="105"/>
      <c r="NQI1893" s="105"/>
      <c r="NQJ1893" s="105"/>
      <c r="NQK1893" s="105"/>
      <c r="NQL1893" s="105"/>
      <c r="NQM1893" s="105"/>
      <c r="NQN1893" s="105"/>
      <c r="NQO1893" s="105"/>
      <c r="NQP1893" s="105"/>
      <c r="NQQ1893" s="105"/>
      <c r="NQR1893" s="105"/>
      <c r="NQS1893" s="105"/>
      <c r="NQT1893" s="105"/>
      <c r="NQU1893" s="105"/>
      <c r="NQV1893" s="105"/>
      <c r="NQW1893" s="105"/>
      <c r="NQX1893" s="105"/>
      <c r="NQY1893" s="105"/>
      <c r="NQZ1893" s="105"/>
      <c r="NRA1893" s="105"/>
      <c r="NRB1893" s="105"/>
      <c r="NRC1893" s="105"/>
      <c r="NRD1893" s="105"/>
      <c r="NRE1893" s="105"/>
      <c r="NRF1893" s="105"/>
      <c r="NRG1893" s="105"/>
      <c r="NRH1893" s="105"/>
      <c r="NRI1893" s="105"/>
      <c r="NRJ1893" s="105"/>
      <c r="NRK1893" s="105"/>
      <c r="NRL1893" s="105"/>
      <c r="NRM1893" s="105"/>
      <c r="NRN1893" s="105"/>
      <c r="NRO1893" s="105"/>
      <c r="NRP1893" s="105"/>
      <c r="NRQ1893" s="105"/>
      <c r="NRR1893" s="105"/>
      <c r="NRS1893" s="105"/>
      <c r="NRT1893" s="105"/>
      <c r="NRU1893" s="105"/>
      <c r="NRV1893" s="105"/>
      <c r="NRW1893" s="105"/>
      <c r="NRX1893" s="105"/>
      <c r="NRY1893" s="105"/>
      <c r="NRZ1893" s="105"/>
      <c r="NSA1893" s="105"/>
      <c r="NSB1893" s="105"/>
      <c r="NSC1893" s="105"/>
      <c r="NSD1893" s="105"/>
      <c r="NSE1893" s="105"/>
      <c r="NSF1893" s="105"/>
      <c r="NSG1893" s="105"/>
      <c r="NSH1893" s="105"/>
      <c r="NSI1893" s="105"/>
      <c r="NSJ1893" s="105"/>
      <c r="NSK1893" s="105"/>
      <c r="NSL1893" s="105"/>
      <c r="NSM1893" s="105"/>
      <c r="NSN1893" s="105"/>
      <c r="NSO1893" s="105"/>
      <c r="NSP1893" s="105"/>
      <c r="NSQ1893" s="105"/>
      <c r="NSR1893" s="105"/>
      <c r="NSS1893" s="105"/>
      <c r="NST1893" s="105"/>
      <c r="NSU1893" s="105"/>
      <c r="NSV1893" s="105"/>
      <c r="NSW1893" s="105"/>
      <c r="NSX1893" s="105"/>
      <c r="NSY1893" s="105"/>
      <c r="NSZ1893" s="105"/>
      <c r="NTA1893" s="105"/>
      <c r="NTB1893" s="105"/>
      <c r="NTC1893" s="105"/>
      <c r="NTD1893" s="105"/>
      <c r="NTE1893" s="105"/>
      <c r="NTF1893" s="105"/>
      <c r="NTG1893" s="105"/>
      <c r="NTH1893" s="105"/>
      <c r="NTI1893" s="105"/>
      <c r="NTJ1893" s="105"/>
      <c r="NTK1893" s="105"/>
      <c r="NTL1893" s="105"/>
      <c r="NTM1893" s="105"/>
      <c r="NTN1893" s="105"/>
      <c r="NTO1893" s="105"/>
      <c r="NTP1893" s="105"/>
      <c r="NTQ1893" s="105"/>
      <c r="NTR1893" s="105"/>
      <c r="NTS1893" s="105"/>
      <c r="NTT1893" s="105"/>
      <c r="NTU1893" s="105"/>
      <c r="NTV1893" s="105"/>
      <c r="NTW1893" s="105"/>
      <c r="NTX1893" s="105"/>
      <c r="NTY1893" s="105"/>
      <c r="NTZ1893" s="105"/>
      <c r="NUA1893" s="105"/>
      <c r="NUB1893" s="105"/>
      <c r="NUC1893" s="105"/>
      <c r="NUD1893" s="105"/>
      <c r="NUE1893" s="105"/>
      <c r="NUF1893" s="105"/>
      <c r="NUG1893" s="105"/>
      <c r="NUH1893" s="105"/>
      <c r="NUI1893" s="105"/>
      <c r="NUJ1893" s="105"/>
      <c r="NUK1893" s="105"/>
      <c r="NUL1893" s="105"/>
      <c r="NUM1893" s="105"/>
      <c r="NUN1893" s="105"/>
      <c r="NUO1893" s="105"/>
      <c r="NUP1893" s="105"/>
      <c r="NUQ1893" s="105"/>
      <c r="NUR1893" s="105"/>
      <c r="NUS1893" s="105"/>
      <c r="NUT1893" s="105"/>
      <c r="NUU1893" s="105"/>
      <c r="NUV1893" s="105"/>
      <c r="NUW1893" s="105"/>
      <c r="NUX1893" s="105"/>
      <c r="NUY1893" s="105"/>
      <c r="NUZ1893" s="105"/>
      <c r="NVA1893" s="105"/>
      <c r="NVB1893" s="105"/>
      <c r="NVC1893" s="105"/>
      <c r="NVD1893" s="105"/>
      <c r="NVE1893" s="105"/>
      <c r="NVF1893" s="105"/>
      <c r="NVG1893" s="105"/>
      <c r="NVH1893" s="105"/>
      <c r="NVI1893" s="105"/>
      <c r="NVJ1893" s="105"/>
      <c r="NVK1893" s="105"/>
      <c r="NVL1893" s="105"/>
      <c r="NVM1893" s="105"/>
      <c r="NVN1893" s="105"/>
      <c r="NVO1893" s="105"/>
      <c r="NVP1893" s="105"/>
      <c r="NVQ1893" s="105"/>
      <c r="NVR1893" s="105"/>
      <c r="NVS1893" s="105"/>
      <c r="NVT1893" s="105"/>
      <c r="NVU1893" s="105"/>
      <c r="NVV1893" s="105"/>
      <c r="NVW1893" s="105"/>
      <c r="NVX1893" s="105"/>
      <c r="NVY1893" s="105"/>
      <c r="NVZ1893" s="105"/>
      <c r="NWA1893" s="105"/>
      <c r="NWB1893" s="105"/>
      <c r="NWC1893" s="105"/>
      <c r="NWD1893" s="105"/>
      <c r="NWE1893" s="105"/>
      <c r="NWF1893" s="105"/>
      <c r="NWG1893" s="105"/>
      <c r="NWH1893" s="105"/>
      <c r="NWI1893" s="105"/>
      <c r="NWJ1893" s="105"/>
      <c r="NWK1893" s="105"/>
      <c r="NWL1893" s="105"/>
      <c r="NWM1893" s="105"/>
      <c r="NWN1893" s="105"/>
      <c r="NWO1893" s="105"/>
      <c r="NWP1893" s="105"/>
      <c r="NWQ1893" s="105"/>
      <c r="NWR1893" s="105"/>
      <c r="NWS1893" s="105"/>
      <c r="NWT1893" s="105"/>
      <c r="NWU1893" s="105"/>
      <c r="NWV1893" s="105"/>
      <c r="NWW1893" s="105"/>
      <c r="NWX1893" s="105"/>
      <c r="NWY1893" s="105"/>
      <c r="NWZ1893" s="105"/>
      <c r="NXA1893" s="105"/>
      <c r="NXB1893" s="105"/>
      <c r="NXC1893" s="105"/>
      <c r="NXD1893" s="105"/>
      <c r="NXE1893" s="105"/>
      <c r="NXF1893" s="105"/>
      <c r="NXG1893" s="105"/>
      <c r="NXH1893" s="105"/>
      <c r="NXI1893" s="105"/>
      <c r="NXJ1893" s="105"/>
      <c r="NXK1893" s="105"/>
      <c r="NXL1893" s="105"/>
      <c r="NXM1893" s="105"/>
      <c r="NXN1893" s="105"/>
      <c r="NXO1893" s="105"/>
      <c r="NXP1893" s="105"/>
      <c r="NXQ1893" s="105"/>
      <c r="NXR1893" s="105"/>
      <c r="NXS1893" s="105"/>
      <c r="NXT1893" s="105"/>
      <c r="NXU1893" s="105"/>
      <c r="NXV1893" s="105"/>
      <c r="NXW1893" s="105"/>
      <c r="NXX1893" s="105"/>
      <c r="NXY1893" s="105"/>
      <c r="NXZ1893" s="105"/>
      <c r="NYA1893" s="105"/>
      <c r="NYB1893" s="105"/>
      <c r="NYC1893" s="105"/>
      <c r="NYD1893" s="105"/>
      <c r="NYE1893" s="105"/>
      <c r="NYF1893" s="105"/>
      <c r="NYG1893" s="105"/>
      <c r="NYH1893" s="105"/>
      <c r="NYI1893" s="105"/>
      <c r="NYJ1893" s="105"/>
      <c r="NYK1893" s="105"/>
      <c r="NYL1893" s="105"/>
      <c r="NYM1893" s="105"/>
      <c r="NYN1893" s="105"/>
      <c r="NYO1893" s="105"/>
      <c r="NYP1893" s="105"/>
      <c r="NYQ1893" s="105"/>
      <c r="NYR1893" s="105"/>
      <c r="NYS1893" s="105"/>
      <c r="NYT1893" s="105"/>
      <c r="NYU1893" s="105"/>
      <c r="NYV1893" s="105"/>
      <c r="NYW1893" s="105"/>
      <c r="NYX1893" s="105"/>
      <c r="NYY1893" s="105"/>
      <c r="NYZ1893" s="105"/>
      <c r="NZA1893" s="105"/>
      <c r="NZB1893" s="105"/>
      <c r="NZC1893" s="105"/>
      <c r="NZD1893" s="105"/>
      <c r="NZE1893" s="105"/>
      <c r="NZF1893" s="105"/>
      <c r="NZG1893" s="105"/>
      <c r="NZH1893" s="105"/>
      <c r="NZI1893" s="105"/>
      <c r="NZJ1893" s="105"/>
      <c r="NZK1893" s="105"/>
      <c r="NZL1893" s="105"/>
      <c r="NZM1893" s="105"/>
      <c r="NZN1893" s="105"/>
      <c r="NZO1893" s="105"/>
      <c r="NZP1893" s="105"/>
      <c r="NZQ1893" s="105"/>
      <c r="NZR1893" s="105"/>
      <c r="NZS1893" s="105"/>
      <c r="NZT1893" s="105"/>
      <c r="NZU1893" s="105"/>
      <c r="NZV1893" s="105"/>
      <c r="NZW1893" s="105"/>
      <c r="NZX1893" s="105"/>
      <c r="NZY1893" s="105"/>
      <c r="NZZ1893" s="105"/>
      <c r="OAA1893" s="105"/>
      <c r="OAB1893" s="105"/>
      <c r="OAC1893" s="105"/>
      <c r="OAD1893" s="105"/>
      <c r="OAE1893" s="105"/>
      <c r="OAF1893" s="105"/>
      <c r="OAG1893" s="105"/>
      <c r="OAH1893" s="105"/>
      <c r="OAI1893" s="105"/>
      <c r="OAJ1893" s="105"/>
      <c r="OAK1893" s="105"/>
      <c r="OAL1893" s="105"/>
      <c r="OAM1893" s="105"/>
      <c r="OAN1893" s="105"/>
      <c r="OAO1893" s="105"/>
      <c r="OAP1893" s="105"/>
      <c r="OAQ1893" s="105"/>
      <c r="OAR1893" s="105"/>
      <c r="OAS1893" s="105"/>
      <c r="OAT1893" s="105"/>
      <c r="OAU1893" s="105"/>
      <c r="OAV1893" s="105"/>
      <c r="OAW1893" s="105"/>
      <c r="OAX1893" s="105"/>
      <c r="OAY1893" s="105"/>
      <c r="OAZ1893" s="105"/>
      <c r="OBA1893" s="105"/>
      <c r="OBB1893" s="105"/>
      <c r="OBC1893" s="105"/>
      <c r="OBD1893" s="105"/>
      <c r="OBE1893" s="105"/>
      <c r="OBF1893" s="105"/>
      <c r="OBG1893" s="105"/>
      <c r="OBH1893" s="105"/>
      <c r="OBI1893" s="105"/>
      <c r="OBJ1893" s="105"/>
      <c r="OBK1893" s="105"/>
      <c r="OBL1893" s="105"/>
      <c r="OBM1893" s="105"/>
      <c r="OBN1893" s="105"/>
      <c r="OBO1893" s="105"/>
      <c r="OBP1893" s="105"/>
      <c r="OBQ1893" s="105"/>
      <c r="OBR1893" s="105"/>
      <c r="OBS1893" s="105"/>
      <c r="OBT1893" s="105"/>
      <c r="OBU1893" s="105"/>
      <c r="OBV1893" s="105"/>
      <c r="OBW1893" s="105"/>
      <c r="OBX1893" s="105"/>
      <c r="OBY1893" s="105"/>
      <c r="OBZ1893" s="105"/>
      <c r="OCA1893" s="105"/>
      <c r="OCB1893" s="105"/>
      <c r="OCC1893" s="105"/>
      <c r="OCD1893" s="105"/>
      <c r="OCE1893" s="105"/>
      <c r="OCF1893" s="105"/>
      <c r="OCG1893" s="105"/>
      <c r="OCH1893" s="105"/>
      <c r="OCI1893" s="105"/>
      <c r="OCJ1893" s="105"/>
      <c r="OCK1893" s="105"/>
      <c r="OCL1893" s="105"/>
      <c r="OCM1893" s="105"/>
      <c r="OCN1893" s="105"/>
      <c r="OCO1893" s="105"/>
      <c r="OCP1893" s="105"/>
      <c r="OCQ1893" s="105"/>
      <c r="OCR1893" s="105"/>
      <c r="OCS1893" s="105"/>
      <c r="OCT1893" s="105"/>
      <c r="OCU1893" s="105"/>
      <c r="OCV1893" s="105"/>
      <c r="OCW1893" s="105"/>
      <c r="OCX1893" s="105"/>
      <c r="OCY1893" s="105"/>
      <c r="OCZ1893" s="105"/>
      <c r="ODA1893" s="105"/>
      <c r="ODB1893" s="105"/>
      <c r="ODC1893" s="105"/>
      <c r="ODD1893" s="105"/>
      <c r="ODE1893" s="105"/>
      <c r="ODF1893" s="105"/>
      <c r="ODG1893" s="105"/>
      <c r="ODH1893" s="105"/>
      <c r="ODI1893" s="105"/>
      <c r="ODJ1893" s="105"/>
      <c r="ODK1893" s="105"/>
      <c r="ODL1893" s="105"/>
      <c r="ODM1893" s="105"/>
      <c r="ODN1893" s="105"/>
      <c r="ODO1893" s="105"/>
      <c r="ODP1893" s="105"/>
      <c r="ODQ1893" s="105"/>
      <c r="ODR1893" s="105"/>
      <c r="ODS1893" s="105"/>
      <c r="ODT1893" s="105"/>
      <c r="ODU1893" s="105"/>
      <c r="ODV1893" s="105"/>
      <c r="ODW1893" s="105"/>
      <c r="ODX1893" s="105"/>
      <c r="ODY1893" s="105"/>
      <c r="ODZ1893" s="105"/>
      <c r="OEA1893" s="105"/>
      <c r="OEB1893" s="105"/>
      <c r="OEC1893" s="105"/>
      <c r="OED1893" s="105"/>
      <c r="OEE1893" s="105"/>
      <c r="OEF1893" s="105"/>
      <c r="OEG1893" s="105"/>
      <c r="OEH1893" s="105"/>
      <c r="OEI1893" s="105"/>
      <c r="OEJ1893" s="105"/>
      <c r="OEK1893" s="105"/>
      <c r="OEL1893" s="105"/>
      <c r="OEM1893" s="105"/>
      <c r="OEN1893" s="105"/>
      <c r="OEO1893" s="105"/>
      <c r="OEP1893" s="105"/>
      <c r="OEQ1893" s="105"/>
      <c r="OER1893" s="105"/>
      <c r="OES1893" s="105"/>
      <c r="OET1893" s="105"/>
      <c r="OEU1893" s="105"/>
      <c r="OEV1893" s="105"/>
      <c r="OEW1893" s="105"/>
      <c r="OEX1893" s="105"/>
      <c r="OEY1893" s="105"/>
      <c r="OEZ1893" s="105"/>
      <c r="OFA1893" s="105"/>
      <c r="OFB1893" s="105"/>
      <c r="OFC1893" s="105"/>
      <c r="OFD1893" s="105"/>
      <c r="OFE1893" s="105"/>
      <c r="OFF1893" s="105"/>
      <c r="OFG1893" s="105"/>
      <c r="OFH1893" s="105"/>
      <c r="OFI1893" s="105"/>
      <c r="OFJ1893" s="105"/>
      <c r="OFK1893" s="105"/>
      <c r="OFL1893" s="105"/>
      <c r="OFM1893" s="105"/>
      <c r="OFN1893" s="105"/>
      <c r="OFO1893" s="105"/>
      <c r="OFP1893" s="105"/>
      <c r="OFQ1893" s="105"/>
      <c r="OFR1893" s="105"/>
      <c r="OFS1893" s="105"/>
      <c r="OFT1893" s="105"/>
      <c r="OFU1893" s="105"/>
      <c r="OFV1893" s="105"/>
      <c r="OFW1893" s="105"/>
      <c r="OFX1893" s="105"/>
      <c r="OFY1893" s="105"/>
      <c r="OFZ1893" s="105"/>
      <c r="OGA1893" s="105"/>
      <c r="OGB1893" s="105"/>
      <c r="OGC1893" s="105"/>
      <c r="OGD1893" s="105"/>
      <c r="OGE1893" s="105"/>
      <c r="OGF1893" s="105"/>
      <c r="OGG1893" s="105"/>
      <c r="OGH1893" s="105"/>
      <c r="OGI1893" s="105"/>
      <c r="OGJ1893" s="105"/>
      <c r="OGK1893" s="105"/>
      <c r="OGL1893" s="105"/>
      <c r="OGM1893" s="105"/>
      <c r="OGN1893" s="105"/>
      <c r="OGO1893" s="105"/>
      <c r="OGP1893" s="105"/>
      <c r="OGQ1893" s="105"/>
      <c r="OGR1893" s="105"/>
      <c r="OGS1893" s="105"/>
      <c r="OGT1893" s="105"/>
      <c r="OGU1893" s="105"/>
      <c r="OGV1893" s="105"/>
      <c r="OGW1893" s="105"/>
      <c r="OGX1893" s="105"/>
      <c r="OGY1893" s="105"/>
      <c r="OGZ1893" s="105"/>
      <c r="OHA1893" s="105"/>
      <c r="OHB1893" s="105"/>
      <c r="OHC1893" s="105"/>
      <c r="OHD1893" s="105"/>
      <c r="OHE1893" s="105"/>
      <c r="OHF1893" s="105"/>
      <c r="OHG1893" s="105"/>
      <c r="OHH1893" s="105"/>
      <c r="OHI1893" s="105"/>
      <c r="OHJ1893" s="105"/>
      <c r="OHK1893" s="105"/>
      <c r="OHL1893" s="105"/>
      <c r="OHM1893" s="105"/>
      <c r="OHN1893" s="105"/>
      <c r="OHO1893" s="105"/>
      <c r="OHP1893" s="105"/>
      <c r="OHQ1893" s="105"/>
      <c r="OHR1893" s="105"/>
      <c r="OHS1893" s="105"/>
      <c r="OHT1893" s="105"/>
      <c r="OHU1893" s="105"/>
      <c r="OHV1893" s="105"/>
      <c r="OHW1893" s="105"/>
      <c r="OHX1893" s="105"/>
      <c r="OHY1893" s="105"/>
      <c r="OHZ1893" s="105"/>
      <c r="OIA1893" s="105"/>
      <c r="OIB1893" s="105"/>
      <c r="OIC1893" s="105"/>
      <c r="OID1893" s="105"/>
      <c r="OIE1893" s="105"/>
      <c r="OIF1893" s="105"/>
      <c r="OIG1893" s="105"/>
      <c r="OIH1893" s="105"/>
      <c r="OII1893" s="105"/>
      <c r="OIJ1893" s="105"/>
      <c r="OIK1893" s="105"/>
      <c r="OIL1893" s="105"/>
      <c r="OIM1893" s="105"/>
      <c r="OIN1893" s="105"/>
      <c r="OIO1893" s="105"/>
      <c r="OIP1893" s="105"/>
      <c r="OIQ1893" s="105"/>
      <c r="OIR1893" s="105"/>
      <c r="OIS1893" s="105"/>
      <c r="OIT1893" s="105"/>
      <c r="OIU1893" s="105"/>
      <c r="OIV1893" s="105"/>
      <c r="OIW1893" s="105"/>
      <c r="OIX1893" s="105"/>
      <c r="OIY1893" s="105"/>
      <c r="OIZ1893" s="105"/>
      <c r="OJA1893" s="105"/>
      <c r="OJB1893" s="105"/>
      <c r="OJC1893" s="105"/>
      <c r="OJD1893" s="105"/>
      <c r="OJE1893" s="105"/>
      <c r="OJF1893" s="105"/>
      <c r="OJG1893" s="105"/>
      <c r="OJH1893" s="105"/>
      <c r="OJI1893" s="105"/>
      <c r="OJJ1893" s="105"/>
      <c r="OJK1893" s="105"/>
      <c r="OJL1893" s="105"/>
      <c r="OJM1893" s="105"/>
      <c r="OJN1893" s="105"/>
      <c r="OJO1893" s="105"/>
      <c r="OJP1893" s="105"/>
      <c r="OJQ1893" s="105"/>
      <c r="OJR1893" s="105"/>
      <c r="OJS1893" s="105"/>
      <c r="OJT1893" s="105"/>
      <c r="OJU1893" s="105"/>
      <c r="OJV1893" s="105"/>
      <c r="OJW1893" s="105"/>
      <c r="OJX1893" s="105"/>
      <c r="OJY1893" s="105"/>
      <c r="OJZ1893" s="105"/>
      <c r="OKA1893" s="105"/>
      <c r="OKB1893" s="105"/>
      <c r="OKC1893" s="105"/>
      <c r="OKD1893" s="105"/>
      <c r="OKE1893" s="105"/>
      <c r="OKF1893" s="105"/>
      <c r="OKG1893" s="105"/>
      <c r="OKH1893" s="105"/>
      <c r="OKI1893" s="105"/>
      <c r="OKJ1893" s="105"/>
      <c r="OKK1893" s="105"/>
      <c r="OKL1893" s="105"/>
      <c r="OKM1893" s="105"/>
      <c r="OKN1893" s="105"/>
      <c r="OKO1893" s="105"/>
      <c r="OKP1893" s="105"/>
      <c r="OKQ1893" s="105"/>
      <c r="OKR1893" s="105"/>
      <c r="OKS1893" s="105"/>
      <c r="OKT1893" s="105"/>
      <c r="OKU1893" s="105"/>
      <c r="OKV1893" s="105"/>
      <c r="OKW1893" s="105"/>
      <c r="OKX1893" s="105"/>
      <c r="OKY1893" s="105"/>
      <c r="OKZ1893" s="105"/>
      <c r="OLA1893" s="105"/>
      <c r="OLB1893" s="105"/>
      <c r="OLC1893" s="105"/>
      <c r="OLD1893" s="105"/>
      <c r="OLE1893" s="105"/>
      <c r="OLF1893" s="105"/>
      <c r="OLG1893" s="105"/>
      <c r="OLH1893" s="105"/>
      <c r="OLI1893" s="105"/>
      <c r="OLJ1893" s="105"/>
      <c r="OLK1893" s="105"/>
      <c r="OLL1893" s="105"/>
      <c r="OLM1893" s="105"/>
      <c r="OLN1893" s="105"/>
      <c r="OLO1893" s="105"/>
      <c r="OLP1893" s="105"/>
      <c r="OLQ1893" s="105"/>
      <c r="OLR1893" s="105"/>
      <c r="OLS1893" s="105"/>
      <c r="OLT1893" s="105"/>
      <c r="OLU1893" s="105"/>
      <c r="OLV1893" s="105"/>
      <c r="OLW1893" s="105"/>
      <c r="OLX1893" s="105"/>
      <c r="OLY1893" s="105"/>
      <c r="OLZ1893" s="105"/>
      <c r="OMA1893" s="105"/>
      <c r="OMB1893" s="105"/>
      <c r="OMC1893" s="105"/>
      <c r="OMD1893" s="105"/>
      <c r="OME1893" s="105"/>
      <c r="OMF1893" s="105"/>
      <c r="OMG1893" s="105"/>
      <c r="OMH1893" s="105"/>
      <c r="OMI1893" s="105"/>
      <c r="OMJ1893" s="105"/>
      <c r="OMK1893" s="105"/>
      <c r="OML1893" s="105"/>
      <c r="OMM1893" s="105"/>
      <c r="OMN1893" s="105"/>
      <c r="OMO1893" s="105"/>
      <c r="OMP1893" s="105"/>
      <c r="OMQ1893" s="105"/>
      <c r="OMR1893" s="105"/>
      <c r="OMS1893" s="105"/>
      <c r="OMT1893" s="105"/>
      <c r="OMU1893" s="105"/>
      <c r="OMV1893" s="105"/>
      <c r="OMW1893" s="105"/>
      <c r="OMX1893" s="105"/>
      <c r="OMY1893" s="105"/>
      <c r="OMZ1893" s="105"/>
      <c r="ONA1893" s="105"/>
      <c r="ONB1893" s="105"/>
      <c r="ONC1893" s="105"/>
      <c r="OND1893" s="105"/>
      <c r="ONE1893" s="105"/>
      <c r="ONF1893" s="105"/>
      <c r="ONG1893" s="105"/>
      <c r="ONH1893" s="105"/>
      <c r="ONI1893" s="105"/>
      <c r="ONJ1893" s="105"/>
      <c r="ONK1893" s="105"/>
      <c r="ONL1893" s="105"/>
      <c r="ONM1893" s="105"/>
      <c r="ONN1893" s="105"/>
      <c r="ONO1893" s="105"/>
      <c r="ONP1893" s="105"/>
      <c r="ONQ1893" s="105"/>
      <c r="ONR1893" s="105"/>
      <c r="ONS1893" s="105"/>
      <c r="ONT1893" s="105"/>
      <c r="ONU1893" s="105"/>
      <c r="ONV1893" s="105"/>
      <c r="ONW1893" s="105"/>
      <c r="ONX1893" s="105"/>
      <c r="ONY1893" s="105"/>
      <c r="ONZ1893" s="105"/>
      <c r="OOA1893" s="105"/>
      <c r="OOB1893" s="105"/>
      <c r="OOC1893" s="105"/>
      <c r="OOD1893" s="105"/>
      <c r="OOE1893" s="105"/>
      <c r="OOF1893" s="105"/>
      <c r="OOG1893" s="105"/>
      <c r="OOH1893" s="105"/>
      <c r="OOI1893" s="105"/>
      <c r="OOJ1893" s="105"/>
      <c r="OOK1893" s="105"/>
      <c r="OOL1893" s="105"/>
      <c r="OOM1893" s="105"/>
      <c r="OON1893" s="105"/>
      <c r="OOO1893" s="105"/>
      <c r="OOP1893" s="105"/>
      <c r="OOQ1893" s="105"/>
      <c r="OOR1893" s="105"/>
      <c r="OOS1893" s="105"/>
      <c r="OOT1893" s="105"/>
      <c r="OOU1893" s="105"/>
      <c r="OOV1893" s="105"/>
      <c r="OOW1893" s="105"/>
      <c r="OOX1893" s="105"/>
      <c r="OOY1893" s="105"/>
      <c r="OOZ1893" s="105"/>
      <c r="OPA1893" s="105"/>
      <c r="OPB1893" s="105"/>
      <c r="OPC1893" s="105"/>
      <c r="OPD1893" s="105"/>
      <c r="OPE1893" s="105"/>
      <c r="OPF1893" s="105"/>
      <c r="OPG1893" s="105"/>
      <c r="OPH1893" s="105"/>
      <c r="OPI1893" s="105"/>
      <c r="OPJ1893" s="105"/>
      <c r="OPK1893" s="105"/>
      <c r="OPL1893" s="105"/>
      <c r="OPM1893" s="105"/>
      <c r="OPN1893" s="105"/>
      <c r="OPO1893" s="105"/>
      <c r="OPP1893" s="105"/>
      <c r="OPQ1893" s="105"/>
      <c r="OPR1893" s="105"/>
      <c r="OPS1893" s="105"/>
      <c r="OPT1893" s="105"/>
      <c r="OPU1893" s="105"/>
      <c r="OPV1893" s="105"/>
      <c r="OPW1893" s="105"/>
      <c r="OPX1893" s="105"/>
      <c r="OPY1893" s="105"/>
      <c r="OPZ1893" s="105"/>
      <c r="OQA1893" s="105"/>
      <c r="OQB1893" s="105"/>
      <c r="OQC1893" s="105"/>
      <c r="OQD1893" s="105"/>
      <c r="OQE1893" s="105"/>
      <c r="OQF1893" s="105"/>
      <c r="OQG1893" s="105"/>
      <c r="OQH1893" s="105"/>
      <c r="OQI1893" s="105"/>
      <c r="OQJ1893" s="105"/>
      <c r="OQK1893" s="105"/>
      <c r="OQL1893" s="105"/>
      <c r="OQM1893" s="105"/>
      <c r="OQN1893" s="105"/>
      <c r="OQO1893" s="105"/>
      <c r="OQP1893" s="105"/>
      <c r="OQQ1893" s="105"/>
      <c r="OQR1893" s="105"/>
      <c r="OQS1893" s="105"/>
      <c r="OQT1893" s="105"/>
      <c r="OQU1893" s="105"/>
      <c r="OQV1893" s="105"/>
      <c r="OQW1893" s="105"/>
      <c r="OQX1893" s="105"/>
      <c r="OQY1893" s="105"/>
      <c r="OQZ1893" s="105"/>
      <c r="ORA1893" s="105"/>
      <c r="ORB1893" s="105"/>
      <c r="ORC1893" s="105"/>
      <c r="ORD1893" s="105"/>
      <c r="ORE1893" s="105"/>
      <c r="ORF1893" s="105"/>
      <c r="ORG1893" s="105"/>
      <c r="ORH1893" s="105"/>
      <c r="ORI1893" s="105"/>
      <c r="ORJ1893" s="105"/>
      <c r="ORK1893" s="105"/>
      <c r="ORL1893" s="105"/>
      <c r="ORM1893" s="105"/>
      <c r="ORN1893" s="105"/>
      <c r="ORO1893" s="105"/>
      <c r="ORP1893" s="105"/>
      <c r="ORQ1893" s="105"/>
      <c r="ORR1893" s="105"/>
      <c r="ORS1893" s="105"/>
      <c r="ORT1893" s="105"/>
      <c r="ORU1893" s="105"/>
      <c r="ORV1893" s="105"/>
      <c r="ORW1893" s="105"/>
      <c r="ORX1893" s="105"/>
      <c r="ORY1893" s="105"/>
      <c r="ORZ1893" s="105"/>
      <c r="OSA1893" s="105"/>
      <c r="OSB1893" s="105"/>
      <c r="OSC1893" s="105"/>
      <c r="OSD1893" s="105"/>
      <c r="OSE1893" s="105"/>
      <c r="OSF1893" s="105"/>
      <c r="OSG1893" s="105"/>
      <c r="OSH1893" s="105"/>
      <c r="OSI1893" s="105"/>
      <c r="OSJ1893" s="105"/>
      <c r="OSK1893" s="105"/>
      <c r="OSL1893" s="105"/>
      <c r="OSM1893" s="105"/>
      <c r="OSN1893" s="105"/>
      <c r="OSO1893" s="105"/>
      <c r="OSP1893" s="105"/>
      <c r="OSQ1893" s="105"/>
      <c r="OSR1893" s="105"/>
      <c r="OSS1893" s="105"/>
      <c r="OST1893" s="105"/>
      <c r="OSU1893" s="105"/>
      <c r="OSV1893" s="105"/>
      <c r="OSW1893" s="105"/>
      <c r="OSX1893" s="105"/>
      <c r="OSY1893" s="105"/>
      <c r="OSZ1893" s="105"/>
      <c r="OTA1893" s="105"/>
      <c r="OTB1893" s="105"/>
      <c r="OTC1893" s="105"/>
      <c r="OTD1893" s="105"/>
      <c r="OTE1893" s="105"/>
      <c r="OTF1893" s="105"/>
      <c r="OTG1893" s="105"/>
      <c r="OTH1893" s="105"/>
      <c r="OTI1893" s="105"/>
      <c r="OTJ1893" s="105"/>
      <c r="OTK1893" s="105"/>
      <c r="OTL1893" s="105"/>
      <c r="OTM1893" s="105"/>
      <c r="OTN1893" s="105"/>
      <c r="OTO1893" s="105"/>
      <c r="OTP1893" s="105"/>
      <c r="OTQ1893" s="105"/>
      <c r="OTR1893" s="105"/>
      <c r="OTS1893" s="105"/>
      <c r="OTT1893" s="105"/>
      <c r="OTU1893" s="105"/>
      <c r="OTV1893" s="105"/>
      <c r="OTW1893" s="105"/>
      <c r="OTX1893" s="105"/>
      <c r="OTY1893" s="105"/>
      <c r="OTZ1893" s="105"/>
      <c r="OUA1893" s="105"/>
      <c r="OUB1893" s="105"/>
      <c r="OUC1893" s="105"/>
      <c r="OUD1893" s="105"/>
      <c r="OUE1893" s="105"/>
      <c r="OUF1893" s="105"/>
      <c r="OUG1893" s="105"/>
      <c r="OUH1893" s="105"/>
      <c r="OUI1893" s="105"/>
      <c r="OUJ1893" s="105"/>
      <c r="OUK1893" s="105"/>
      <c r="OUL1893" s="105"/>
      <c r="OUM1893" s="105"/>
      <c r="OUN1893" s="105"/>
      <c r="OUO1893" s="105"/>
      <c r="OUP1893" s="105"/>
      <c r="OUQ1893" s="105"/>
      <c r="OUR1893" s="105"/>
      <c r="OUS1893" s="105"/>
      <c r="OUT1893" s="105"/>
      <c r="OUU1893" s="105"/>
      <c r="OUV1893" s="105"/>
      <c r="OUW1893" s="105"/>
      <c r="OUX1893" s="105"/>
      <c r="OUY1893" s="105"/>
      <c r="OUZ1893" s="105"/>
      <c r="OVA1893" s="105"/>
      <c r="OVB1893" s="105"/>
      <c r="OVC1893" s="105"/>
      <c r="OVD1893" s="105"/>
      <c r="OVE1893" s="105"/>
      <c r="OVF1893" s="105"/>
      <c r="OVG1893" s="105"/>
      <c r="OVH1893" s="105"/>
      <c r="OVI1893" s="105"/>
      <c r="OVJ1893" s="105"/>
      <c r="OVK1893" s="105"/>
      <c r="OVL1893" s="105"/>
      <c r="OVM1893" s="105"/>
      <c r="OVN1893" s="105"/>
      <c r="OVO1893" s="105"/>
      <c r="OVP1893" s="105"/>
      <c r="OVQ1893" s="105"/>
      <c r="OVR1893" s="105"/>
      <c r="OVS1893" s="105"/>
      <c r="OVT1893" s="105"/>
      <c r="OVU1893" s="105"/>
      <c r="OVV1893" s="105"/>
      <c r="OVW1893" s="105"/>
      <c r="OVX1893" s="105"/>
      <c r="OVY1893" s="105"/>
      <c r="OVZ1893" s="105"/>
      <c r="OWA1893" s="105"/>
      <c r="OWB1893" s="105"/>
      <c r="OWC1893" s="105"/>
      <c r="OWD1893" s="105"/>
      <c r="OWE1893" s="105"/>
      <c r="OWF1893" s="105"/>
      <c r="OWG1893" s="105"/>
      <c r="OWH1893" s="105"/>
      <c r="OWI1893" s="105"/>
      <c r="OWJ1893" s="105"/>
      <c r="OWK1893" s="105"/>
      <c r="OWL1893" s="105"/>
      <c r="OWM1893" s="105"/>
      <c r="OWN1893" s="105"/>
      <c r="OWO1893" s="105"/>
      <c r="OWP1893" s="105"/>
      <c r="OWQ1893" s="105"/>
      <c r="OWR1893" s="105"/>
      <c r="OWS1893" s="105"/>
      <c r="OWT1893" s="105"/>
      <c r="OWU1893" s="105"/>
      <c r="OWV1893" s="105"/>
      <c r="OWW1893" s="105"/>
      <c r="OWX1893" s="105"/>
      <c r="OWY1893" s="105"/>
      <c r="OWZ1893" s="105"/>
      <c r="OXA1893" s="105"/>
      <c r="OXB1893" s="105"/>
      <c r="OXC1893" s="105"/>
      <c r="OXD1893" s="105"/>
      <c r="OXE1893" s="105"/>
      <c r="OXF1893" s="105"/>
      <c r="OXG1893" s="105"/>
      <c r="OXH1893" s="105"/>
      <c r="OXI1893" s="105"/>
      <c r="OXJ1893" s="105"/>
      <c r="OXK1893" s="105"/>
      <c r="OXL1893" s="105"/>
      <c r="OXM1893" s="105"/>
      <c r="OXN1893" s="105"/>
      <c r="OXO1893" s="105"/>
      <c r="OXP1893" s="105"/>
      <c r="OXQ1893" s="105"/>
      <c r="OXR1893" s="105"/>
      <c r="OXS1893" s="105"/>
      <c r="OXT1893" s="105"/>
      <c r="OXU1893" s="105"/>
      <c r="OXV1893" s="105"/>
      <c r="OXW1893" s="105"/>
      <c r="OXX1893" s="105"/>
      <c r="OXY1893" s="105"/>
      <c r="OXZ1893" s="105"/>
      <c r="OYA1893" s="105"/>
      <c r="OYB1893" s="105"/>
      <c r="OYC1893" s="105"/>
      <c r="OYD1893" s="105"/>
      <c r="OYE1893" s="105"/>
      <c r="OYF1893" s="105"/>
      <c r="OYG1893" s="105"/>
      <c r="OYH1893" s="105"/>
      <c r="OYI1893" s="105"/>
      <c r="OYJ1893" s="105"/>
      <c r="OYK1893" s="105"/>
      <c r="OYL1893" s="105"/>
      <c r="OYM1893" s="105"/>
      <c r="OYN1893" s="105"/>
      <c r="OYO1893" s="105"/>
      <c r="OYP1893" s="105"/>
      <c r="OYQ1893" s="105"/>
      <c r="OYR1893" s="105"/>
      <c r="OYS1893" s="105"/>
      <c r="OYT1893" s="105"/>
      <c r="OYU1893" s="105"/>
      <c r="OYV1893" s="105"/>
      <c r="OYW1893" s="105"/>
      <c r="OYX1893" s="105"/>
      <c r="OYY1893" s="105"/>
      <c r="OYZ1893" s="105"/>
      <c r="OZA1893" s="105"/>
      <c r="OZB1893" s="105"/>
      <c r="OZC1893" s="105"/>
      <c r="OZD1893" s="105"/>
      <c r="OZE1893" s="105"/>
      <c r="OZF1893" s="105"/>
      <c r="OZG1893" s="105"/>
      <c r="OZH1893" s="105"/>
      <c r="OZI1893" s="105"/>
      <c r="OZJ1893" s="105"/>
      <c r="OZK1893" s="105"/>
      <c r="OZL1893" s="105"/>
      <c r="OZM1893" s="105"/>
      <c r="OZN1893" s="105"/>
      <c r="OZO1893" s="105"/>
      <c r="OZP1893" s="105"/>
      <c r="OZQ1893" s="105"/>
      <c r="OZR1893" s="105"/>
      <c r="OZS1893" s="105"/>
      <c r="OZT1893" s="105"/>
      <c r="OZU1893" s="105"/>
      <c r="OZV1893" s="105"/>
      <c r="OZW1893" s="105"/>
      <c r="OZX1893" s="105"/>
      <c r="OZY1893" s="105"/>
      <c r="OZZ1893" s="105"/>
      <c r="PAA1893" s="105"/>
      <c r="PAB1893" s="105"/>
      <c r="PAC1893" s="105"/>
      <c r="PAD1893" s="105"/>
      <c r="PAE1893" s="105"/>
      <c r="PAF1893" s="105"/>
      <c r="PAG1893" s="105"/>
      <c r="PAH1893" s="105"/>
      <c r="PAI1893" s="105"/>
      <c r="PAJ1893" s="105"/>
      <c r="PAK1893" s="105"/>
      <c r="PAL1893" s="105"/>
      <c r="PAM1893" s="105"/>
      <c r="PAN1893" s="105"/>
      <c r="PAO1893" s="105"/>
      <c r="PAP1893" s="105"/>
      <c r="PAQ1893" s="105"/>
      <c r="PAR1893" s="105"/>
      <c r="PAS1893" s="105"/>
      <c r="PAT1893" s="105"/>
      <c r="PAU1893" s="105"/>
      <c r="PAV1893" s="105"/>
      <c r="PAW1893" s="105"/>
      <c r="PAX1893" s="105"/>
      <c r="PAY1893" s="105"/>
      <c r="PAZ1893" s="105"/>
      <c r="PBA1893" s="105"/>
      <c r="PBB1893" s="105"/>
      <c r="PBC1893" s="105"/>
      <c r="PBD1893" s="105"/>
      <c r="PBE1893" s="105"/>
      <c r="PBF1893" s="105"/>
      <c r="PBG1893" s="105"/>
      <c r="PBH1893" s="105"/>
      <c r="PBI1893" s="105"/>
      <c r="PBJ1893" s="105"/>
      <c r="PBK1893" s="105"/>
      <c r="PBL1893" s="105"/>
      <c r="PBM1893" s="105"/>
      <c r="PBN1893" s="105"/>
      <c r="PBO1893" s="105"/>
      <c r="PBP1893" s="105"/>
      <c r="PBQ1893" s="105"/>
      <c r="PBR1893" s="105"/>
      <c r="PBS1893" s="105"/>
      <c r="PBT1893" s="105"/>
      <c r="PBU1893" s="105"/>
      <c r="PBV1893" s="105"/>
      <c r="PBW1893" s="105"/>
      <c r="PBX1893" s="105"/>
      <c r="PBY1893" s="105"/>
      <c r="PBZ1893" s="105"/>
      <c r="PCA1893" s="105"/>
      <c r="PCB1893" s="105"/>
      <c r="PCC1893" s="105"/>
      <c r="PCD1893" s="105"/>
      <c r="PCE1893" s="105"/>
      <c r="PCF1893" s="105"/>
      <c r="PCG1893" s="105"/>
      <c r="PCH1893" s="105"/>
      <c r="PCI1893" s="105"/>
      <c r="PCJ1893" s="105"/>
      <c r="PCK1893" s="105"/>
      <c r="PCL1893" s="105"/>
      <c r="PCM1893" s="105"/>
      <c r="PCN1893" s="105"/>
      <c r="PCO1893" s="105"/>
      <c r="PCP1893" s="105"/>
      <c r="PCQ1893" s="105"/>
      <c r="PCR1893" s="105"/>
      <c r="PCS1893" s="105"/>
      <c r="PCT1893" s="105"/>
      <c r="PCU1893" s="105"/>
      <c r="PCV1893" s="105"/>
      <c r="PCW1893" s="105"/>
      <c r="PCX1893" s="105"/>
      <c r="PCY1893" s="105"/>
      <c r="PCZ1893" s="105"/>
      <c r="PDA1893" s="105"/>
      <c r="PDB1893" s="105"/>
      <c r="PDC1893" s="105"/>
      <c r="PDD1893" s="105"/>
      <c r="PDE1893" s="105"/>
      <c r="PDF1893" s="105"/>
      <c r="PDG1893" s="105"/>
      <c r="PDH1893" s="105"/>
      <c r="PDI1893" s="105"/>
      <c r="PDJ1893" s="105"/>
      <c r="PDK1893" s="105"/>
      <c r="PDL1893" s="105"/>
      <c r="PDM1893" s="105"/>
      <c r="PDN1893" s="105"/>
      <c r="PDO1893" s="105"/>
      <c r="PDP1893" s="105"/>
      <c r="PDQ1893" s="105"/>
      <c r="PDR1893" s="105"/>
      <c r="PDS1893" s="105"/>
      <c r="PDT1893" s="105"/>
      <c r="PDU1893" s="105"/>
      <c r="PDV1893" s="105"/>
      <c r="PDW1893" s="105"/>
      <c r="PDX1893" s="105"/>
      <c r="PDY1893" s="105"/>
      <c r="PDZ1893" s="105"/>
      <c r="PEA1893" s="105"/>
      <c r="PEB1893" s="105"/>
      <c r="PEC1893" s="105"/>
      <c r="PED1893" s="105"/>
      <c r="PEE1893" s="105"/>
      <c r="PEF1893" s="105"/>
      <c r="PEG1893" s="105"/>
      <c r="PEH1893" s="105"/>
      <c r="PEI1893" s="105"/>
      <c r="PEJ1893" s="105"/>
      <c r="PEK1893" s="105"/>
      <c r="PEL1893" s="105"/>
      <c r="PEM1893" s="105"/>
      <c r="PEN1893" s="105"/>
      <c r="PEO1893" s="105"/>
      <c r="PEP1893" s="105"/>
      <c r="PEQ1893" s="105"/>
      <c r="PER1893" s="105"/>
      <c r="PES1893" s="105"/>
      <c r="PET1893" s="105"/>
      <c r="PEU1893" s="105"/>
      <c r="PEV1893" s="105"/>
      <c r="PEW1893" s="105"/>
      <c r="PEX1893" s="105"/>
      <c r="PEY1893" s="105"/>
      <c r="PEZ1893" s="105"/>
      <c r="PFA1893" s="105"/>
      <c r="PFB1893" s="105"/>
      <c r="PFC1893" s="105"/>
      <c r="PFD1893" s="105"/>
      <c r="PFE1893" s="105"/>
      <c r="PFF1893" s="105"/>
      <c r="PFG1893" s="105"/>
      <c r="PFH1893" s="105"/>
      <c r="PFI1893" s="105"/>
      <c r="PFJ1893" s="105"/>
      <c r="PFK1893" s="105"/>
      <c r="PFL1893" s="105"/>
      <c r="PFM1893" s="105"/>
      <c r="PFN1893" s="105"/>
      <c r="PFO1893" s="105"/>
      <c r="PFP1893" s="105"/>
      <c r="PFQ1893" s="105"/>
      <c r="PFR1893" s="105"/>
      <c r="PFS1893" s="105"/>
      <c r="PFT1893" s="105"/>
      <c r="PFU1893" s="105"/>
      <c r="PFV1893" s="105"/>
      <c r="PFW1893" s="105"/>
      <c r="PFX1893" s="105"/>
      <c r="PFY1893" s="105"/>
      <c r="PFZ1893" s="105"/>
      <c r="PGA1893" s="105"/>
      <c r="PGB1893" s="105"/>
      <c r="PGC1893" s="105"/>
      <c r="PGD1893" s="105"/>
      <c r="PGE1893" s="105"/>
      <c r="PGF1893" s="105"/>
      <c r="PGG1893" s="105"/>
      <c r="PGH1893" s="105"/>
      <c r="PGI1893" s="105"/>
      <c r="PGJ1893" s="105"/>
      <c r="PGK1893" s="105"/>
      <c r="PGL1893" s="105"/>
      <c r="PGM1893" s="105"/>
      <c r="PGN1893" s="105"/>
      <c r="PGO1893" s="105"/>
      <c r="PGP1893" s="105"/>
      <c r="PGQ1893" s="105"/>
      <c r="PGR1893" s="105"/>
      <c r="PGS1893" s="105"/>
      <c r="PGT1893" s="105"/>
      <c r="PGU1893" s="105"/>
      <c r="PGV1893" s="105"/>
      <c r="PGW1893" s="105"/>
      <c r="PGX1893" s="105"/>
      <c r="PGY1893" s="105"/>
      <c r="PGZ1893" s="105"/>
      <c r="PHA1893" s="105"/>
      <c r="PHB1893" s="105"/>
      <c r="PHC1893" s="105"/>
      <c r="PHD1893" s="105"/>
      <c r="PHE1893" s="105"/>
      <c r="PHF1893" s="105"/>
      <c r="PHG1893" s="105"/>
      <c r="PHH1893" s="105"/>
      <c r="PHI1893" s="105"/>
      <c r="PHJ1893" s="105"/>
      <c r="PHK1893" s="105"/>
      <c r="PHL1893" s="105"/>
      <c r="PHM1893" s="105"/>
      <c r="PHN1893" s="105"/>
      <c r="PHO1893" s="105"/>
      <c r="PHP1893" s="105"/>
      <c r="PHQ1893" s="105"/>
      <c r="PHR1893" s="105"/>
      <c r="PHS1893" s="105"/>
      <c r="PHT1893" s="105"/>
      <c r="PHU1893" s="105"/>
      <c r="PHV1893" s="105"/>
      <c r="PHW1893" s="105"/>
      <c r="PHX1893" s="105"/>
      <c r="PHY1893" s="105"/>
      <c r="PHZ1893" s="105"/>
      <c r="PIA1893" s="105"/>
      <c r="PIB1893" s="105"/>
      <c r="PIC1893" s="105"/>
      <c r="PID1893" s="105"/>
      <c r="PIE1893" s="105"/>
      <c r="PIF1893" s="105"/>
      <c r="PIG1893" s="105"/>
      <c r="PIH1893" s="105"/>
      <c r="PII1893" s="105"/>
      <c r="PIJ1893" s="105"/>
      <c r="PIK1893" s="105"/>
      <c r="PIL1893" s="105"/>
      <c r="PIM1893" s="105"/>
      <c r="PIN1893" s="105"/>
      <c r="PIO1893" s="105"/>
      <c r="PIP1893" s="105"/>
      <c r="PIQ1893" s="105"/>
      <c r="PIR1893" s="105"/>
      <c r="PIS1893" s="105"/>
      <c r="PIT1893" s="105"/>
      <c r="PIU1893" s="105"/>
      <c r="PIV1893" s="105"/>
      <c r="PIW1893" s="105"/>
      <c r="PIX1893" s="105"/>
      <c r="PIY1893" s="105"/>
      <c r="PIZ1893" s="105"/>
      <c r="PJA1893" s="105"/>
      <c r="PJB1893" s="105"/>
      <c r="PJC1893" s="105"/>
      <c r="PJD1893" s="105"/>
      <c r="PJE1893" s="105"/>
      <c r="PJF1893" s="105"/>
      <c r="PJG1893" s="105"/>
      <c r="PJH1893" s="105"/>
      <c r="PJI1893" s="105"/>
      <c r="PJJ1893" s="105"/>
      <c r="PJK1893" s="105"/>
      <c r="PJL1893" s="105"/>
      <c r="PJM1893" s="105"/>
      <c r="PJN1893" s="105"/>
      <c r="PJO1893" s="105"/>
      <c r="PJP1893" s="105"/>
      <c r="PJQ1893" s="105"/>
      <c r="PJR1893" s="105"/>
      <c r="PJS1893" s="105"/>
      <c r="PJT1893" s="105"/>
      <c r="PJU1893" s="105"/>
      <c r="PJV1893" s="105"/>
      <c r="PJW1893" s="105"/>
      <c r="PJX1893" s="105"/>
      <c r="PJY1893" s="105"/>
      <c r="PJZ1893" s="105"/>
      <c r="PKA1893" s="105"/>
      <c r="PKB1893" s="105"/>
      <c r="PKC1893" s="105"/>
      <c r="PKD1893" s="105"/>
      <c r="PKE1893" s="105"/>
      <c r="PKF1893" s="105"/>
      <c r="PKG1893" s="105"/>
      <c r="PKH1893" s="105"/>
      <c r="PKI1893" s="105"/>
      <c r="PKJ1893" s="105"/>
      <c r="PKK1893" s="105"/>
      <c r="PKL1893" s="105"/>
      <c r="PKM1893" s="105"/>
      <c r="PKN1893" s="105"/>
      <c r="PKO1893" s="105"/>
      <c r="PKP1893" s="105"/>
      <c r="PKQ1893" s="105"/>
      <c r="PKR1893" s="105"/>
      <c r="PKS1893" s="105"/>
      <c r="PKT1893" s="105"/>
      <c r="PKU1893" s="105"/>
      <c r="PKV1893" s="105"/>
      <c r="PKW1893" s="105"/>
      <c r="PKX1893" s="105"/>
      <c r="PKY1893" s="105"/>
      <c r="PKZ1893" s="105"/>
      <c r="PLA1893" s="105"/>
      <c r="PLB1893" s="105"/>
      <c r="PLC1893" s="105"/>
      <c r="PLD1893" s="105"/>
      <c r="PLE1893" s="105"/>
      <c r="PLF1893" s="105"/>
      <c r="PLG1893" s="105"/>
      <c r="PLH1893" s="105"/>
      <c r="PLI1893" s="105"/>
      <c r="PLJ1893" s="105"/>
      <c r="PLK1893" s="105"/>
      <c r="PLL1893" s="105"/>
      <c r="PLM1893" s="105"/>
      <c r="PLN1893" s="105"/>
      <c r="PLO1893" s="105"/>
      <c r="PLP1893" s="105"/>
      <c r="PLQ1893" s="105"/>
      <c r="PLR1893" s="105"/>
      <c r="PLS1893" s="105"/>
      <c r="PLT1893" s="105"/>
      <c r="PLU1893" s="105"/>
      <c r="PLV1893" s="105"/>
      <c r="PLW1893" s="105"/>
      <c r="PLX1893" s="105"/>
      <c r="PLY1893" s="105"/>
      <c r="PLZ1893" s="105"/>
      <c r="PMA1893" s="105"/>
      <c r="PMB1893" s="105"/>
      <c r="PMC1893" s="105"/>
      <c r="PMD1893" s="105"/>
      <c r="PME1893" s="105"/>
      <c r="PMF1893" s="105"/>
      <c r="PMG1893" s="105"/>
      <c r="PMH1893" s="105"/>
      <c r="PMI1893" s="105"/>
      <c r="PMJ1893" s="105"/>
      <c r="PMK1893" s="105"/>
      <c r="PML1893" s="105"/>
      <c r="PMM1893" s="105"/>
      <c r="PMN1893" s="105"/>
      <c r="PMO1893" s="105"/>
      <c r="PMP1893" s="105"/>
      <c r="PMQ1893" s="105"/>
      <c r="PMR1893" s="105"/>
      <c r="PMS1893" s="105"/>
      <c r="PMT1893" s="105"/>
      <c r="PMU1893" s="105"/>
      <c r="PMV1893" s="105"/>
      <c r="PMW1893" s="105"/>
      <c r="PMX1893" s="105"/>
      <c r="PMY1893" s="105"/>
      <c r="PMZ1893" s="105"/>
      <c r="PNA1893" s="105"/>
      <c r="PNB1893" s="105"/>
      <c r="PNC1893" s="105"/>
      <c r="PND1893" s="105"/>
      <c r="PNE1893" s="105"/>
      <c r="PNF1893" s="105"/>
      <c r="PNG1893" s="105"/>
      <c r="PNH1893" s="105"/>
      <c r="PNI1893" s="105"/>
      <c r="PNJ1893" s="105"/>
      <c r="PNK1893" s="105"/>
      <c r="PNL1893" s="105"/>
      <c r="PNM1893" s="105"/>
      <c r="PNN1893" s="105"/>
      <c r="PNO1893" s="105"/>
      <c r="PNP1893" s="105"/>
      <c r="PNQ1893" s="105"/>
      <c r="PNR1893" s="105"/>
      <c r="PNS1893" s="105"/>
      <c r="PNT1893" s="105"/>
      <c r="PNU1893" s="105"/>
      <c r="PNV1893" s="105"/>
      <c r="PNW1893" s="105"/>
      <c r="PNX1893" s="105"/>
      <c r="PNY1893" s="105"/>
      <c r="PNZ1893" s="105"/>
      <c r="POA1893" s="105"/>
      <c r="POB1893" s="105"/>
      <c r="POC1893" s="105"/>
      <c r="POD1893" s="105"/>
      <c r="POE1893" s="105"/>
      <c r="POF1893" s="105"/>
      <c r="POG1893" s="105"/>
      <c r="POH1893" s="105"/>
      <c r="POI1893" s="105"/>
      <c r="POJ1893" s="105"/>
      <c r="POK1893" s="105"/>
      <c r="POL1893" s="105"/>
      <c r="POM1893" s="105"/>
      <c r="PON1893" s="105"/>
      <c r="POO1893" s="105"/>
      <c r="POP1893" s="105"/>
      <c r="POQ1893" s="105"/>
      <c r="POR1893" s="105"/>
      <c r="POS1893" s="105"/>
      <c r="POT1893" s="105"/>
      <c r="POU1893" s="105"/>
      <c r="POV1893" s="105"/>
      <c r="POW1893" s="105"/>
      <c r="POX1893" s="105"/>
      <c r="POY1893" s="105"/>
      <c r="POZ1893" s="105"/>
      <c r="PPA1893" s="105"/>
      <c r="PPB1893" s="105"/>
      <c r="PPC1893" s="105"/>
      <c r="PPD1893" s="105"/>
      <c r="PPE1893" s="105"/>
      <c r="PPF1893" s="105"/>
      <c r="PPG1893" s="105"/>
      <c r="PPH1893" s="105"/>
      <c r="PPI1893" s="105"/>
      <c r="PPJ1893" s="105"/>
      <c r="PPK1893" s="105"/>
      <c r="PPL1893" s="105"/>
      <c r="PPM1893" s="105"/>
      <c r="PPN1893" s="105"/>
      <c r="PPO1893" s="105"/>
      <c r="PPP1893" s="105"/>
      <c r="PPQ1893" s="105"/>
      <c r="PPR1893" s="105"/>
      <c r="PPS1893" s="105"/>
      <c r="PPT1893" s="105"/>
      <c r="PPU1893" s="105"/>
      <c r="PPV1893" s="105"/>
      <c r="PPW1893" s="105"/>
      <c r="PPX1893" s="105"/>
      <c r="PPY1893" s="105"/>
      <c r="PPZ1893" s="105"/>
      <c r="PQA1893" s="105"/>
      <c r="PQB1893" s="105"/>
      <c r="PQC1893" s="105"/>
      <c r="PQD1893" s="105"/>
      <c r="PQE1893" s="105"/>
      <c r="PQF1893" s="105"/>
      <c r="PQG1893" s="105"/>
      <c r="PQH1893" s="105"/>
      <c r="PQI1893" s="105"/>
      <c r="PQJ1893" s="105"/>
      <c r="PQK1893" s="105"/>
      <c r="PQL1893" s="105"/>
      <c r="PQM1893" s="105"/>
      <c r="PQN1893" s="105"/>
      <c r="PQO1893" s="105"/>
      <c r="PQP1893" s="105"/>
      <c r="PQQ1893" s="105"/>
      <c r="PQR1893" s="105"/>
      <c r="PQS1893" s="105"/>
      <c r="PQT1893" s="105"/>
      <c r="PQU1893" s="105"/>
      <c r="PQV1893" s="105"/>
      <c r="PQW1893" s="105"/>
      <c r="PQX1893" s="105"/>
      <c r="PQY1893" s="105"/>
      <c r="PQZ1893" s="105"/>
      <c r="PRA1893" s="105"/>
      <c r="PRB1893" s="105"/>
      <c r="PRC1893" s="105"/>
      <c r="PRD1893" s="105"/>
      <c r="PRE1893" s="105"/>
      <c r="PRF1893" s="105"/>
      <c r="PRG1893" s="105"/>
      <c r="PRH1893" s="105"/>
      <c r="PRI1893" s="105"/>
      <c r="PRJ1893" s="105"/>
      <c r="PRK1893" s="105"/>
      <c r="PRL1893" s="105"/>
      <c r="PRM1893" s="105"/>
      <c r="PRN1893" s="105"/>
      <c r="PRO1893" s="105"/>
      <c r="PRP1893" s="105"/>
      <c r="PRQ1893" s="105"/>
      <c r="PRR1893" s="105"/>
      <c r="PRS1893" s="105"/>
      <c r="PRT1893" s="105"/>
      <c r="PRU1893" s="105"/>
      <c r="PRV1893" s="105"/>
      <c r="PRW1893" s="105"/>
      <c r="PRX1893" s="105"/>
      <c r="PRY1893" s="105"/>
      <c r="PRZ1893" s="105"/>
      <c r="PSA1893" s="105"/>
      <c r="PSB1893" s="105"/>
      <c r="PSC1893" s="105"/>
      <c r="PSD1893" s="105"/>
      <c r="PSE1893" s="105"/>
      <c r="PSF1893" s="105"/>
      <c r="PSG1893" s="105"/>
      <c r="PSH1893" s="105"/>
      <c r="PSI1893" s="105"/>
      <c r="PSJ1893" s="105"/>
      <c r="PSK1893" s="105"/>
      <c r="PSL1893" s="105"/>
      <c r="PSM1893" s="105"/>
      <c r="PSN1893" s="105"/>
      <c r="PSO1893" s="105"/>
      <c r="PSP1893" s="105"/>
      <c r="PSQ1893" s="105"/>
      <c r="PSR1893" s="105"/>
      <c r="PSS1893" s="105"/>
      <c r="PST1893" s="105"/>
      <c r="PSU1893" s="105"/>
      <c r="PSV1893" s="105"/>
      <c r="PSW1893" s="105"/>
      <c r="PSX1893" s="105"/>
      <c r="PSY1893" s="105"/>
      <c r="PSZ1893" s="105"/>
      <c r="PTA1893" s="105"/>
      <c r="PTB1893" s="105"/>
      <c r="PTC1893" s="105"/>
      <c r="PTD1893" s="105"/>
      <c r="PTE1893" s="105"/>
      <c r="PTF1893" s="105"/>
      <c r="PTG1893" s="105"/>
      <c r="PTH1893" s="105"/>
      <c r="PTI1893" s="105"/>
      <c r="PTJ1893" s="105"/>
      <c r="PTK1893" s="105"/>
      <c r="PTL1893" s="105"/>
      <c r="PTM1893" s="105"/>
      <c r="PTN1893" s="105"/>
      <c r="PTO1893" s="105"/>
      <c r="PTP1893" s="105"/>
      <c r="PTQ1893" s="105"/>
      <c r="PTR1893" s="105"/>
      <c r="PTS1893" s="105"/>
      <c r="PTT1893" s="105"/>
      <c r="PTU1893" s="105"/>
      <c r="PTV1893" s="105"/>
      <c r="PTW1893" s="105"/>
      <c r="PTX1893" s="105"/>
      <c r="PTY1893" s="105"/>
      <c r="PTZ1893" s="105"/>
      <c r="PUA1893" s="105"/>
      <c r="PUB1893" s="105"/>
      <c r="PUC1893" s="105"/>
      <c r="PUD1893" s="105"/>
      <c r="PUE1893" s="105"/>
      <c r="PUF1893" s="105"/>
      <c r="PUG1893" s="105"/>
      <c r="PUH1893" s="105"/>
      <c r="PUI1893" s="105"/>
      <c r="PUJ1893" s="105"/>
      <c r="PUK1893" s="105"/>
      <c r="PUL1893" s="105"/>
      <c r="PUM1893" s="105"/>
      <c r="PUN1893" s="105"/>
      <c r="PUO1893" s="105"/>
      <c r="PUP1893" s="105"/>
      <c r="PUQ1893" s="105"/>
      <c r="PUR1893" s="105"/>
      <c r="PUS1893" s="105"/>
      <c r="PUT1893" s="105"/>
      <c r="PUU1893" s="105"/>
      <c r="PUV1893" s="105"/>
      <c r="PUW1893" s="105"/>
      <c r="PUX1893" s="105"/>
      <c r="PUY1893" s="105"/>
      <c r="PUZ1893" s="105"/>
      <c r="PVA1893" s="105"/>
      <c r="PVB1893" s="105"/>
      <c r="PVC1893" s="105"/>
      <c r="PVD1893" s="105"/>
      <c r="PVE1893" s="105"/>
      <c r="PVF1893" s="105"/>
      <c r="PVG1893" s="105"/>
      <c r="PVH1893" s="105"/>
      <c r="PVI1893" s="105"/>
      <c r="PVJ1893" s="105"/>
      <c r="PVK1893" s="105"/>
      <c r="PVL1893" s="105"/>
      <c r="PVM1893" s="105"/>
      <c r="PVN1893" s="105"/>
      <c r="PVO1893" s="105"/>
      <c r="PVP1893" s="105"/>
      <c r="PVQ1893" s="105"/>
      <c r="PVR1893" s="105"/>
      <c r="PVS1893" s="105"/>
      <c r="PVT1893" s="105"/>
      <c r="PVU1893" s="105"/>
      <c r="PVV1893" s="105"/>
      <c r="PVW1893" s="105"/>
      <c r="PVX1893" s="105"/>
      <c r="PVY1893" s="105"/>
      <c r="PVZ1893" s="105"/>
      <c r="PWA1893" s="105"/>
      <c r="PWB1893" s="105"/>
      <c r="PWC1893" s="105"/>
      <c r="PWD1893" s="105"/>
      <c r="PWE1893" s="105"/>
      <c r="PWF1893" s="105"/>
      <c r="PWG1893" s="105"/>
      <c r="PWH1893" s="105"/>
      <c r="PWI1893" s="105"/>
      <c r="PWJ1893" s="105"/>
      <c r="PWK1893" s="105"/>
      <c r="PWL1893" s="105"/>
      <c r="PWM1893" s="105"/>
      <c r="PWN1893" s="105"/>
      <c r="PWO1893" s="105"/>
      <c r="PWP1893" s="105"/>
      <c r="PWQ1893" s="105"/>
      <c r="PWR1893" s="105"/>
      <c r="PWS1893" s="105"/>
      <c r="PWT1893" s="105"/>
      <c r="PWU1893" s="105"/>
      <c r="PWV1893" s="105"/>
      <c r="PWW1893" s="105"/>
      <c r="PWX1893" s="105"/>
      <c r="PWY1893" s="105"/>
      <c r="PWZ1893" s="105"/>
      <c r="PXA1893" s="105"/>
      <c r="PXB1893" s="105"/>
      <c r="PXC1893" s="105"/>
      <c r="PXD1893" s="105"/>
      <c r="PXE1893" s="105"/>
      <c r="PXF1893" s="105"/>
      <c r="PXG1893" s="105"/>
      <c r="PXH1893" s="105"/>
      <c r="PXI1893" s="105"/>
      <c r="PXJ1893" s="105"/>
      <c r="PXK1893" s="105"/>
      <c r="PXL1893" s="105"/>
      <c r="PXM1893" s="105"/>
      <c r="PXN1893" s="105"/>
      <c r="PXO1893" s="105"/>
      <c r="PXP1893" s="105"/>
      <c r="PXQ1893" s="105"/>
      <c r="PXR1893" s="105"/>
      <c r="PXS1893" s="105"/>
      <c r="PXT1893" s="105"/>
      <c r="PXU1893" s="105"/>
      <c r="PXV1893" s="105"/>
      <c r="PXW1893" s="105"/>
      <c r="PXX1893" s="105"/>
      <c r="PXY1893" s="105"/>
      <c r="PXZ1893" s="105"/>
      <c r="PYA1893" s="105"/>
      <c r="PYB1893" s="105"/>
      <c r="PYC1893" s="105"/>
      <c r="PYD1893" s="105"/>
      <c r="PYE1893" s="105"/>
      <c r="PYF1893" s="105"/>
      <c r="PYG1893" s="105"/>
      <c r="PYH1893" s="105"/>
      <c r="PYI1893" s="105"/>
      <c r="PYJ1893" s="105"/>
      <c r="PYK1893" s="105"/>
      <c r="PYL1893" s="105"/>
      <c r="PYM1893" s="105"/>
      <c r="PYN1893" s="105"/>
      <c r="PYO1893" s="105"/>
      <c r="PYP1893" s="105"/>
      <c r="PYQ1893" s="105"/>
      <c r="PYR1893" s="105"/>
      <c r="PYS1893" s="105"/>
      <c r="PYT1893" s="105"/>
      <c r="PYU1893" s="105"/>
      <c r="PYV1893" s="105"/>
      <c r="PYW1893" s="105"/>
      <c r="PYX1893" s="105"/>
      <c r="PYY1893" s="105"/>
      <c r="PYZ1893" s="105"/>
      <c r="PZA1893" s="105"/>
      <c r="PZB1893" s="105"/>
      <c r="PZC1893" s="105"/>
      <c r="PZD1893" s="105"/>
      <c r="PZE1893" s="105"/>
      <c r="PZF1893" s="105"/>
      <c r="PZG1893" s="105"/>
      <c r="PZH1893" s="105"/>
      <c r="PZI1893" s="105"/>
      <c r="PZJ1893" s="105"/>
      <c r="PZK1893" s="105"/>
      <c r="PZL1893" s="105"/>
      <c r="PZM1893" s="105"/>
      <c r="PZN1893" s="105"/>
      <c r="PZO1893" s="105"/>
      <c r="PZP1893" s="105"/>
      <c r="PZQ1893" s="105"/>
      <c r="PZR1893" s="105"/>
      <c r="PZS1893" s="105"/>
      <c r="PZT1893" s="105"/>
      <c r="PZU1893" s="105"/>
      <c r="PZV1893" s="105"/>
      <c r="PZW1893" s="105"/>
      <c r="PZX1893" s="105"/>
      <c r="PZY1893" s="105"/>
      <c r="PZZ1893" s="105"/>
      <c r="QAA1893" s="105"/>
      <c r="QAB1893" s="105"/>
      <c r="QAC1893" s="105"/>
      <c r="QAD1893" s="105"/>
      <c r="QAE1893" s="105"/>
      <c r="QAF1893" s="105"/>
      <c r="QAG1893" s="105"/>
      <c r="QAH1893" s="105"/>
      <c r="QAI1893" s="105"/>
      <c r="QAJ1893" s="105"/>
      <c r="QAK1893" s="105"/>
      <c r="QAL1893" s="105"/>
      <c r="QAM1893" s="105"/>
      <c r="QAN1893" s="105"/>
      <c r="QAO1893" s="105"/>
      <c r="QAP1893" s="105"/>
      <c r="QAQ1893" s="105"/>
      <c r="QAR1893" s="105"/>
      <c r="QAS1893" s="105"/>
      <c r="QAT1893" s="105"/>
      <c r="QAU1893" s="105"/>
      <c r="QAV1893" s="105"/>
      <c r="QAW1893" s="105"/>
      <c r="QAX1893" s="105"/>
      <c r="QAY1893" s="105"/>
      <c r="QAZ1893" s="105"/>
      <c r="QBA1893" s="105"/>
      <c r="QBB1893" s="105"/>
      <c r="QBC1893" s="105"/>
      <c r="QBD1893" s="105"/>
      <c r="QBE1893" s="105"/>
      <c r="QBF1893" s="105"/>
      <c r="QBG1893" s="105"/>
      <c r="QBH1893" s="105"/>
      <c r="QBI1893" s="105"/>
      <c r="QBJ1893" s="105"/>
      <c r="QBK1893" s="105"/>
      <c r="QBL1893" s="105"/>
      <c r="QBM1893" s="105"/>
      <c r="QBN1893" s="105"/>
      <c r="QBO1893" s="105"/>
      <c r="QBP1893" s="105"/>
      <c r="QBQ1893" s="105"/>
      <c r="QBR1893" s="105"/>
      <c r="QBS1893" s="105"/>
      <c r="QBT1893" s="105"/>
      <c r="QBU1893" s="105"/>
      <c r="QBV1893" s="105"/>
      <c r="QBW1893" s="105"/>
      <c r="QBX1893" s="105"/>
      <c r="QBY1893" s="105"/>
      <c r="QBZ1893" s="105"/>
      <c r="QCA1893" s="105"/>
      <c r="QCB1893" s="105"/>
      <c r="QCC1893" s="105"/>
      <c r="QCD1893" s="105"/>
      <c r="QCE1893" s="105"/>
      <c r="QCF1893" s="105"/>
      <c r="QCG1893" s="105"/>
      <c r="QCH1893" s="105"/>
      <c r="QCI1893" s="105"/>
      <c r="QCJ1893" s="105"/>
      <c r="QCK1893" s="105"/>
      <c r="QCL1893" s="105"/>
      <c r="QCM1893" s="105"/>
      <c r="QCN1893" s="105"/>
      <c r="QCO1893" s="105"/>
      <c r="QCP1893" s="105"/>
      <c r="QCQ1893" s="105"/>
      <c r="QCR1893" s="105"/>
      <c r="QCS1893" s="105"/>
      <c r="QCT1893" s="105"/>
      <c r="QCU1893" s="105"/>
      <c r="QCV1893" s="105"/>
      <c r="QCW1893" s="105"/>
      <c r="QCX1893" s="105"/>
      <c r="QCY1893" s="105"/>
      <c r="QCZ1893" s="105"/>
      <c r="QDA1893" s="105"/>
      <c r="QDB1893" s="105"/>
      <c r="QDC1893" s="105"/>
      <c r="QDD1893" s="105"/>
      <c r="QDE1893" s="105"/>
      <c r="QDF1893" s="105"/>
      <c r="QDG1893" s="105"/>
      <c r="QDH1893" s="105"/>
      <c r="QDI1893" s="105"/>
      <c r="QDJ1893" s="105"/>
      <c r="QDK1893" s="105"/>
      <c r="QDL1893" s="105"/>
      <c r="QDM1893" s="105"/>
      <c r="QDN1893" s="105"/>
      <c r="QDO1893" s="105"/>
      <c r="QDP1893" s="105"/>
      <c r="QDQ1893" s="105"/>
      <c r="QDR1893" s="105"/>
      <c r="QDS1893" s="105"/>
      <c r="QDT1893" s="105"/>
      <c r="QDU1893" s="105"/>
      <c r="QDV1893" s="105"/>
      <c r="QDW1893" s="105"/>
      <c r="QDX1893" s="105"/>
      <c r="QDY1893" s="105"/>
      <c r="QDZ1893" s="105"/>
      <c r="QEA1893" s="105"/>
      <c r="QEB1893" s="105"/>
      <c r="QEC1893" s="105"/>
      <c r="QED1893" s="105"/>
      <c r="QEE1893" s="105"/>
      <c r="QEF1893" s="105"/>
      <c r="QEG1893" s="105"/>
      <c r="QEH1893" s="105"/>
      <c r="QEI1893" s="105"/>
      <c r="QEJ1893" s="105"/>
      <c r="QEK1893" s="105"/>
      <c r="QEL1893" s="105"/>
      <c r="QEM1893" s="105"/>
      <c r="QEN1893" s="105"/>
      <c r="QEO1893" s="105"/>
      <c r="QEP1893" s="105"/>
      <c r="QEQ1893" s="105"/>
      <c r="QER1893" s="105"/>
      <c r="QES1893" s="105"/>
      <c r="QET1893" s="105"/>
      <c r="QEU1893" s="105"/>
      <c r="QEV1893" s="105"/>
      <c r="QEW1893" s="105"/>
      <c r="QEX1893" s="105"/>
      <c r="QEY1893" s="105"/>
      <c r="QEZ1893" s="105"/>
      <c r="QFA1893" s="105"/>
      <c r="QFB1893" s="105"/>
      <c r="QFC1893" s="105"/>
      <c r="QFD1893" s="105"/>
      <c r="QFE1893" s="105"/>
      <c r="QFF1893" s="105"/>
      <c r="QFG1893" s="105"/>
      <c r="QFH1893" s="105"/>
      <c r="QFI1893" s="105"/>
      <c r="QFJ1893" s="105"/>
      <c r="QFK1893" s="105"/>
      <c r="QFL1893" s="105"/>
      <c r="QFM1893" s="105"/>
      <c r="QFN1893" s="105"/>
      <c r="QFO1893" s="105"/>
      <c r="QFP1893" s="105"/>
      <c r="QFQ1893" s="105"/>
      <c r="QFR1893" s="105"/>
      <c r="QFS1893" s="105"/>
      <c r="QFT1893" s="105"/>
      <c r="QFU1893" s="105"/>
      <c r="QFV1893" s="105"/>
      <c r="QFW1893" s="105"/>
      <c r="QFX1893" s="105"/>
      <c r="QFY1893" s="105"/>
      <c r="QFZ1893" s="105"/>
      <c r="QGA1893" s="105"/>
      <c r="QGB1893" s="105"/>
      <c r="QGC1893" s="105"/>
      <c r="QGD1893" s="105"/>
      <c r="QGE1893" s="105"/>
      <c r="QGF1893" s="105"/>
      <c r="QGG1893" s="105"/>
      <c r="QGH1893" s="105"/>
      <c r="QGI1893" s="105"/>
      <c r="QGJ1893" s="105"/>
      <c r="QGK1893" s="105"/>
      <c r="QGL1893" s="105"/>
      <c r="QGM1893" s="105"/>
      <c r="QGN1893" s="105"/>
      <c r="QGO1893" s="105"/>
      <c r="QGP1893" s="105"/>
      <c r="QGQ1893" s="105"/>
      <c r="QGR1893" s="105"/>
      <c r="QGS1893" s="105"/>
      <c r="QGT1893" s="105"/>
      <c r="QGU1893" s="105"/>
      <c r="QGV1893" s="105"/>
      <c r="QGW1893" s="105"/>
      <c r="QGX1893" s="105"/>
      <c r="QGY1893" s="105"/>
      <c r="QGZ1893" s="105"/>
      <c r="QHA1893" s="105"/>
      <c r="QHB1893" s="105"/>
      <c r="QHC1893" s="105"/>
      <c r="QHD1893" s="105"/>
      <c r="QHE1893" s="105"/>
      <c r="QHF1893" s="105"/>
      <c r="QHG1893" s="105"/>
      <c r="QHH1893" s="105"/>
      <c r="QHI1893" s="105"/>
      <c r="QHJ1893" s="105"/>
      <c r="QHK1893" s="105"/>
      <c r="QHL1893" s="105"/>
      <c r="QHM1893" s="105"/>
      <c r="QHN1893" s="105"/>
      <c r="QHO1893" s="105"/>
      <c r="QHP1893" s="105"/>
      <c r="QHQ1893" s="105"/>
      <c r="QHR1893" s="105"/>
      <c r="QHS1893" s="105"/>
      <c r="QHT1893" s="105"/>
      <c r="QHU1893" s="105"/>
      <c r="QHV1893" s="105"/>
      <c r="QHW1893" s="105"/>
      <c r="QHX1893" s="105"/>
      <c r="QHY1893" s="105"/>
      <c r="QHZ1893" s="105"/>
      <c r="QIA1893" s="105"/>
      <c r="QIB1893" s="105"/>
      <c r="QIC1893" s="105"/>
      <c r="QID1893" s="105"/>
      <c r="QIE1893" s="105"/>
      <c r="QIF1893" s="105"/>
      <c r="QIG1893" s="105"/>
      <c r="QIH1893" s="105"/>
      <c r="QII1893" s="105"/>
      <c r="QIJ1893" s="105"/>
      <c r="QIK1893" s="105"/>
      <c r="QIL1893" s="105"/>
      <c r="QIM1893" s="105"/>
      <c r="QIN1893" s="105"/>
      <c r="QIO1893" s="105"/>
      <c r="QIP1893" s="105"/>
      <c r="QIQ1893" s="105"/>
      <c r="QIR1893" s="105"/>
      <c r="QIS1893" s="105"/>
      <c r="QIT1893" s="105"/>
      <c r="QIU1893" s="105"/>
      <c r="QIV1893" s="105"/>
      <c r="QIW1893" s="105"/>
      <c r="QIX1893" s="105"/>
      <c r="QIY1893" s="105"/>
      <c r="QIZ1893" s="105"/>
      <c r="QJA1893" s="105"/>
      <c r="QJB1893" s="105"/>
      <c r="QJC1893" s="105"/>
      <c r="QJD1893" s="105"/>
      <c r="QJE1893" s="105"/>
      <c r="QJF1893" s="105"/>
      <c r="QJG1893" s="105"/>
      <c r="QJH1893" s="105"/>
      <c r="QJI1893" s="105"/>
      <c r="QJJ1893" s="105"/>
      <c r="QJK1893" s="105"/>
      <c r="QJL1893" s="105"/>
      <c r="QJM1893" s="105"/>
      <c r="QJN1893" s="105"/>
      <c r="QJO1893" s="105"/>
      <c r="QJP1893" s="105"/>
      <c r="QJQ1893" s="105"/>
      <c r="QJR1893" s="105"/>
      <c r="QJS1893" s="105"/>
      <c r="QJT1893" s="105"/>
      <c r="QJU1893" s="105"/>
      <c r="QJV1893" s="105"/>
      <c r="QJW1893" s="105"/>
      <c r="QJX1893" s="105"/>
      <c r="QJY1893" s="105"/>
      <c r="QJZ1893" s="105"/>
      <c r="QKA1893" s="105"/>
      <c r="QKB1893" s="105"/>
      <c r="QKC1893" s="105"/>
      <c r="QKD1893" s="105"/>
      <c r="QKE1893" s="105"/>
      <c r="QKF1893" s="105"/>
      <c r="QKG1893" s="105"/>
      <c r="QKH1893" s="105"/>
      <c r="QKI1893" s="105"/>
      <c r="QKJ1893" s="105"/>
      <c r="QKK1893" s="105"/>
      <c r="QKL1893" s="105"/>
      <c r="QKM1893" s="105"/>
      <c r="QKN1893" s="105"/>
      <c r="QKO1893" s="105"/>
      <c r="QKP1893" s="105"/>
      <c r="QKQ1893" s="105"/>
      <c r="QKR1893" s="105"/>
      <c r="QKS1893" s="105"/>
      <c r="QKT1893" s="105"/>
      <c r="QKU1893" s="105"/>
      <c r="QKV1893" s="105"/>
      <c r="QKW1893" s="105"/>
      <c r="QKX1893" s="105"/>
      <c r="QKY1893" s="105"/>
      <c r="QKZ1893" s="105"/>
      <c r="QLA1893" s="105"/>
      <c r="QLB1893" s="105"/>
      <c r="QLC1893" s="105"/>
      <c r="QLD1893" s="105"/>
      <c r="QLE1893" s="105"/>
      <c r="QLF1893" s="105"/>
      <c r="QLG1893" s="105"/>
      <c r="QLH1893" s="105"/>
      <c r="QLI1893" s="105"/>
      <c r="QLJ1893" s="105"/>
      <c r="QLK1893" s="105"/>
      <c r="QLL1893" s="105"/>
      <c r="QLM1893" s="105"/>
      <c r="QLN1893" s="105"/>
      <c r="QLO1893" s="105"/>
      <c r="QLP1893" s="105"/>
      <c r="QLQ1893" s="105"/>
      <c r="QLR1893" s="105"/>
      <c r="QLS1893" s="105"/>
      <c r="QLT1893" s="105"/>
      <c r="QLU1893" s="105"/>
      <c r="QLV1893" s="105"/>
      <c r="QLW1893" s="105"/>
      <c r="QLX1893" s="105"/>
      <c r="QLY1893" s="105"/>
      <c r="QLZ1893" s="105"/>
      <c r="QMA1893" s="105"/>
      <c r="QMB1893" s="105"/>
      <c r="QMC1893" s="105"/>
      <c r="QMD1893" s="105"/>
      <c r="QME1893" s="105"/>
      <c r="QMF1893" s="105"/>
      <c r="QMG1893" s="105"/>
      <c r="QMH1893" s="105"/>
      <c r="QMI1893" s="105"/>
      <c r="QMJ1893" s="105"/>
      <c r="QMK1893" s="105"/>
      <c r="QML1893" s="105"/>
      <c r="QMM1893" s="105"/>
      <c r="QMN1893" s="105"/>
      <c r="QMO1893" s="105"/>
      <c r="QMP1893" s="105"/>
      <c r="QMQ1893" s="105"/>
      <c r="QMR1893" s="105"/>
      <c r="QMS1893" s="105"/>
      <c r="QMT1893" s="105"/>
      <c r="QMU1893" s="105"/>
      <c r="QMV1893" s="105"/>
      <c r="QMW1893" s="105"/>
      <c r="QMX1893" s="105"/>
      <c r="QMY1893" s="105"/>
      <c r="QMZ1893" s="105"/>
      <c r="QNA1893" s="105"/>
      <c r="QNB1893" s="105"/>
      <c r="QNC1893" s="105"/>
      <c r="QND1893" s="105"/>
      <c r="QNE1893" s="105"/>
      <c r="QNF1893" s="105"/>
      <c r="QNG1893" s="105"/>
      <c r="QNH1893" s="105"/>
      <c r="QNI1893" s="105"/>
      <c r="QNJ1893" s="105"/>
      <c r="QNK1893" s="105"/>
      <c r="QNL1893" s="105"/>
      <c r="QNM1893" s="105"/>
      <c r="QNN1893" s="105"/>
      <c r="QNO1893" s="105"/>
      <c r="QNP1893" s="105"/>
      <c r="QNQ1893" s="105"/>
      <c r="QNR1893" s="105"/>
      <c r="QNS1893" s="105"/>
      <c r="QNT1893" s="105"/>
      <c r="QNU1893" s="105"/>
      <c r="QNV1893" s="105"/>
      <c r="QNW1893" s="105"/>
      <c r="QNX1893" s="105"/>
      <c r="QNY1893" s="105"/>
      <c r="QNZ1893" s="105"/>
      <c r="QOA1893" s="105"/>
      <c r="QOB1893" s="105"/>
      <c r="QOC1893" s="105"/>
      <c r="QOD1893" s="105"/>
      <c r="QOE1893" s="105"/>
      <c r="QOF1893" s="105"/>
      <c r="QOG1893" s="105"/>
      <c r="QOH1893" s="105"/>
      <c r="QOI1893" s="105"/>
      <c r="QOJ1893" s="105"/>
      <c r="QOK1893" s="105"/>
      <c r="QOL1893" s="105"/>
      <c r="QOM1893" s="105"/>
      <c r="QON1893" s="105"/>
      <c r="QOO1893" s="105"/>
      <c r="QOP1893" s="105"/>
      <c r="QOQ1893" s="105"/>
      <c r="QOR1893" s="105"/>
      <c r="QOS1893" s="105"/>
      <c r="QOT1893" s="105"/>
      <c r="QOU1893" s="105"/>
      <c r="QOV1893" s="105"/>
      <c r="QOW1893" s="105"/>
      <c r="QOX1893" s="105"/>
      <c r="QOY1893" s="105"/>
      <c r="QOZ1893" s="105"/>
      <c r="QPA1893" s="105"/>
      <c r="QPB1893" s="105"/>
      <c r="QPC1893" s="105"/>
      <c r="QPD1893" s="105"/>
      <c r="QPE1893" s="105"/>
      <c r="QPF1893" s="105"/>
      <c r="QPG1893" s="105"/>
      <c r="QPH1893" s="105"/>
      <c r="QPI1893" s="105"/>
      <c r="QPJ1893" s="105"/>
      <c r="QPK1893" s="105"/>
      <c r="QPL1893" s="105"/>
      <c r="QPM1893" s="105"/>
      <c r="QPN1893" s="105"/>
      <c r="QPO1893" s="105"/>
      <c r="QPP1893" s="105"/>
      <c r="QPQ1893" s="105"/>
      <c r="QPR1893" s="105"/>
      <c r="QPS1893" s="105"/>
      <c r="QPT1893" s="105"/>
      <c r="QPU1893" s="105"/>
      <c r="QPV1893" s="105"/>
      <c r="QPW1893" s="105"/>
      <c r="QPX1893" s="105"/>
      <c r="QPY1893" s="105"/>
      <c r="QPZ1893" s="105"/>
      <c r="QQA1893" s="105"/>
      <c r="QQB1893" s="105"/>
      <c r="QQC1893" s="105"/>
      <c r="QQD1893" s="105"/>
      <c r="QQE1893" s="105"/>
      <c r="QQF1893" s="105"/>
      <c r="QQG1893" s="105"/>
      <c r="QQH1893" s="105"/>
      <c r="QQI1893" s="105"/>
      <c r="QQJ1893" s="105"/>
      <c r="QQK1893" s="105"/>
      <c r="QQL1893" s="105"/>
      <c r="QQM1893" s="105"/>
      <c r="QQN1893" s="105"/>
      <c r="QQO1893" s="105"/>
      <c r="QQP1893" s="105"/>
      <c r="QQQ1893" s="105"/>
      <c r="QQR1893" s="105"/>
      <c r="QQS1893" s="105"/>
      <c r="QQT1893" s="105"/>
      <c r="QQU1893" s="105"/>
      <c r="QQV1893" s="105"/>
      <c r="QQW1893" s="105"/>
      <c r="QQX1893" s="105"/>
      <c r="QQY1893" s="105"/>
      <c r="QQZ1893" s="105"/>
      <c r="QRA1893" s="105"/>
      <c r="QRB1893" s="105"/>
      <c r="QRC1893" s="105"/>
      <c r="QRD1893" s="105"/>
      <c r="QRE1893" s="105"/>
      <c r="QRF1893" s="105"/>
      <c r="QRG1893" s="105"/>
      <c r="QRH1893" s="105"/>
      <c r="QRI1893" s="105"/>
      <c r="QRJ1893" s="105"/>
      <c r="QRK1893" s="105"/>
      <c r="QRL1893" s="105"/>
      <c r="QRM1893" s="105"/>
      <c r="QRN1893" s="105"/>
      <c r="QRO1893" s="105"/>
      <c r="QRP1893" s="105"/>
      <c r="QRQ1893" s="105"/>
      <c r="QRR1893" s="105"/>
      <c r="QRS1893" s="105"/>
      <c r="QRT1893" s="105"/>
      <c r="QRU1893" s="105"/>
      <c r="QRV1893" s="105"/>
      <c r="QRW1893" s="105"/>
      <c r="QRX1893" s="105"/>
      <c r="QRY1893" s="105"/>
      <c r="QRZ1893" s="105"/>
      <c r="QSA1893" s="105"/>
      <c r="QSB1893" s="105"/>
      <c r="QSC1893" s="105"/>
      <c r="QSD1893" s="105"/>
      <c r="QSE1893" s="105"/>
      <c r="QSF1893" s="105"/>
      <c r="QSG1893" s="105"/>
      <c r="QSH1893" s="105"/>
      <c r="QSI1893" s="105"/>
      <c r="QSJ1893" s="105"/>
      <c r="QSK1893" s="105"/>
      <c r="QSL1893" s="105"/>
      <c r="QSM1893" s="105"/>
      <c r="QSN1893" s="105"/>
      <c r="QSO1893" s="105"/>
      <c r="QSP1893" s="105"/>
      <c r="QSQ1893" s="105"/>
      <c r="QSR1893" s="105"/>
      <c r="QSS1893" s="105"/>
      <c r="QST1893" s="105"/>
      <c r="QSU1893" s="105"/>
      <c r="QSV1893" s="105"/>
      <c r="QSW1893" s="105"/>
      <c r="QSX1893" s="105"/>
      <c r="QSY1893" s="105"/>
      <c r="QSZ1893" s="105"/>
      <c r="QTA1893" s="105"/>
      <c r="QTB1893" s="105"/>
      <c r="QTC1893" s="105"/>
      <c r="QTD1893" s="105"/>
      <c r="QTE1893" s="105"/>
      <c r="QTF1893" s="105"/>
      <c r="QTG1893" s="105"/>
      <c r="QTH1893" s="105"/>
      <c r="QTI1893" s="105"/>
      <c r="QTJ1893" s="105"/>
      <c r="QTK1893" s="105"/>
      <c r="QTL1893" s="105"/>
      <c r="QTM1893" s="105"/>
      <c r="QTN1893" s="105"/>
      <c r="QTO1893" s="105"/>
      <c r="QTP1893" s="105"/>
      <c r="QTQ1893" s="105"/>
      <c r="QTR1893" s="105"/>
      <c r="QTS1893" s="105"/>
      <c r="QTT1893" s="105"/>
      <c r="QTU1893" s="105"/>
      <c r="QTV1893" s="105"/>
      <c r="QTW1893" s="105"/>
      <c r="QTX1893" s="105"/>
      <c r="QTY1893" s="105"/>
      <c r="QTZ1893" s="105"/>
      <c r="QUA1893" s="105"/>
      <c r="QUB1893" s="105"/>
      <c r="QUC1893" s="105"/>
      <c r="QUD1893" s="105"/>
      <c r="QUE1893" s="105"/>
      <c r="QUF1893" s="105"/>
      <c r="QUG1893" s="105"/>
      <c r="QUH1893" s="105"/>
      <c r="QUI1893" s="105"/>
      <c r="QUJ1893" s="105"/>
      <c r="QUK1893" s="105"/>
      <c r="QUL1893" s="105"/>
      <c r="QUM1893" s="105"/>
      <c r="QUN1893" s="105"/>
      <c r="QUO1893" s="105"/>
      <c r="QUP1893" s="105"/>
      <c r="QUQ1893" s="105"/>
      <c r="QUR1893" s="105"/>
      <c r="QUS1893" s="105"/>
      <c r="QUT1893" s="105"/>
      <c r="QUU1893" s="105"/>
      <c r="QUV1893" s="105"/>
      <c r="QUW1893" s="105"/>
      <c r="QUX1893" s="105"/>
      <c r="QUY1893" s="105"/>
      <c r="QUZ1893" s="105"/>
      <c r="QVA1893" s="105"/>
      <c r="QVB1893" s="105"/>
      <c r="QVC1893" s="105"/>
      <c r="QVD1893" s="105"/>
      <c r="QVE1893" s="105"/>
      <c r="QVF1893" s="105"/>
      <c r="QVG1893" s="105"/>
      <c r="QVH1893" s="105"/>
      <c r="QVI1893" s="105"/>
      <c r="QVJ1893" s="105"/>
      <c r="QVK1893" s="105"/>
      <c r="QVL1893" s="105"/>
      <c r="QVM1893" s="105"/>
      <c r="QVN1893" s="105"/>
      <c r="QVO1893" s="105"/>
      <c r="QVP1893" s="105"/>
      <c r="QVQ1893" s="105"/>
      <c r="QVR1893" s="105"/>
      <c r="QVS1893" s="105"/>
      <c r="QVT1893" s="105"/>
      <c r="QVU1893" s="105"/>
      <c r="QVV1893" s="105"/>
      <c r="QVW1893" s="105"/>
      <c r="QVX1893" s="105"/>
      <c r="QVY1893" s="105"/>
      <c r="QVZ1893" s="105"/>
      <c r="QWA1893" s="105"/>
      <c r="QWB1893" s="105"/>
      <c r="QWC1893" s="105"/>
      <c r="QWD1893" s="105"/>
      <c r="QWE1893" s="105"/>
      <c r="QWF1893" s="105"/>
      <c r="QWG1893" s="105"/>
      <c r="QWH1893" s="105"/>
      <c r="QWI1893" s="105"/>
      <c r="QWJ1893" s="105"/>
      <c r="QWK1893" s="105"/>
      <c r="QWL1893" s="105"/>
      <c r="QWM1893" s="105"/>
      <c r="QWN1893" s="105"/>
      <c r="QWO1893" s="105"/>
      <c r="QWP1893" s="105"/>
      <c r="QWQ1893" s="105"/>
      <c r="QWR1893" s="105"/>
      <c r="QWS1893" s="105"/>
      <c r="QWT1893" s="105"/>
      <c r="QWU1893" s="105"/>
      <c r="QWV1893" s="105"/>
      <c r="QWW1893" s="105"/>
      <c r="QWX1893" s="105"/>
      <c r="QWY1893" s="105"/>
      <c r="QWZ1893" s="105"/>
      <c r="QXA1893" s="105"/>
      <c r="QXB1893" s="105"/>
      <c r="QXC1893" s="105"/>
      <c r="QXD1893" s="105"/>
      <c r="QXE1893" s="105"/>
      <c r="QXF1893" s="105"/>
      <c r="QXG1893" s="105"/>
      <c r="QXH1893" s="105"/>
      <c r="QXI1893" s="105"/>
      <c r="QXJ1893" s="105"/>
      <c r="QXK1893" s="105"/>
      <c r="QXL1893" s="105"/>
      <c r="QXM1893" s="105"/>
      <c r="QXN1893" s="105"/>
      <c r="QXO1893" s="105"/>
      <c r="QXP1893" s="105"/>
      <c r="QXQ1893" s="105"/>
      <c r="QXR1893" s="105"/>
      <c r="QXS1893" s="105"/>
      <c r="QXT1893" s="105"/>
      <c r="QXU1893" s="105"/>
      <c r="QXV1893" s="105"/>
      <c r="QXW1893" s="105"/>
      <c r="QXX1893" s="105"/>
      <c r="QXY1893" s="105"/>
      <c r="QXZ1893" s="105"/>
      <c r="QYA1893" s="105"/>
      <c r="QYB1893" s="105"/>
      <c r="QYC1893" s="105"/>
      <c r="QYD1893" s="105"/>
      <c r="QYE1893" s="105"/>
      <c r="QYF1893" s="105"/>
      <c r="QYG1893" s="105"/>
      <c r="QYH1893" s="105"/>
      <c r="QYI1893" s="105"/>
      <c r="QYJ1893" s="105"/>
      <c r="QYK1893" s="105"/>
      <c r="QYL1893" s="105"/>
      <c r="QYM1893" s="105"/>
      <c r="QYN1893" s="105"/>
      <c r="QYO1893" s="105"/>
      <c r="QYP1893" s="105"/>
      <c r="QYQ1893" s="105"/>
      <c r="QYR1893" s="105"/>
      <c r="QYS1893" s="105"/>
      <c r="QYT1893" s="105"/>
      <c r="QYU1893" s="105"/>
      <c r="QYV1893" s="105"/>
      <c r="QYW1893" s="105"/>
      <c r="QYX1893" s="105"/>
      <c r="QYY1893" s="105"/>
      <c r="QYZ1893" s="105"/>
      <c r="QZA1893" s="105"/>
      <c r="QZB1893" s="105"/>
      <c r="QZC1893" s="105"/>
      <c r="QZD1893" s="105"/>
      <c r="QZE1893" s="105"/>
      <c r="QZF1893" s="105"/>
      <c r="QZG1893" s="105"/>
      <c r="QZH1893" s="105"/>
      <c r="QZI1893" s="105"/>
      <c r="QZJ1893" s="105"/>
      <c r="QZK1893" s="105"/>
      <c r="QZL1893" s="105"/>
      <c r="QZM1893" s="105"/>
      <c r="QZN1893" s="105"/>
      <c r="QZO1893" s="105"/>
      <c r="QZP1893" s="105"/>
      <c r="QZQ1893" s="105"/>
      <c r="QZR1893" s="105"/>
      <c r="QZS1893" s="105"/>
      <c r="QZT1893" s="105"/>
      <c r="QZU1893" s="105"/>
      <c r="QZV1893" s="105"/>
      <c r="QZW1893" s="105"/>
      <c r="QZX1893" s="105"/>
      <c r="QZY1893" s="105"/>
      <c r="QZZ1893" s="105"/>
      <c r="RAA1893" s="105"/>
      <c r="RAB1893" s="105"/>
      <c r="RAC1893" s="105"/>
      <c r="RAD1893" s="105"/>
      <c r="RAE1893" s="105"/>
      <c r="RAF1893" s="105"/>
      <c r="RAG1893" s="105"/>
      <c r="RAH1893" s="105"/>
      <c r="RAI1893" s="105"/>
      <c r="RAJ1893" s="105"/>
      <c r="RAK1893" s="105"/>
      <c r="RAL1893" s="105"/>
      <c r="RAM1893" s="105"/>
      <c r="RAN1893" s="105"/>
      <c r="RAO1893" s="105"/>
      <c r="RAP1893" s="105"/>
      <c r="RAQ1893" s="105"/>
      <c r="RAR1893" s="105"/>
      <c r="RAS1893" s="105"/>
      <c r="RAT1893" s="105"/>
      <c r="RAU1893" s="105"/>
      <c r="RAV1893" s="105"/>
      <c r="RAW1893" s="105"/>
      <c r="RAX1893" s="105"/>
      <c r="RAY1893" s="105"/>
      <c r="RAZ1893" s="105"/>
      <c r="RBA1893" s="105"/>
      <c r="RBB1893" s="105"/>
      <c r="RBC1893" s="105"/>
      <c r="RBD1893" s="105"/>
      <c r="RBE1893" s="105"/>
      <c r="RBF1893" s="105"/>
      <c r="RBG1893" s="105"/>
      <c r="RBH1893" s="105"/>
      <c r="RBI1893" s="105"/>
      <c r="RBJ1893" s="105"/>
      <c r="RBK1893" s="105"/>
      <c r="RBL1893" s="105"/>
      <c r="RBM1893" s="105"/>
      <c r="RBN1893" s="105"/>
      <c r="RBO1893" s="105"/>
      <c r="RBP1893" s="105"/>
      <c r="RBQ1893" s="105"/>
      <c r="RBR1893" s="105"/>
      <c r="RBS1893" s="105"/>
      <c r="RBT1893" s="105"/>
      <c r="RBU1893" s="105"/>
      <c r="RBV1893" s="105"/>
      <c r="RBW1893" s="105"/>
      <c r="RBX1893" s="105"/>
      <c r="RBY1893" s="105"/>
      <c r="RBZ1893" s="105"/>
      <c r="RCA1893" s="105"/>
      <c r="RCB1893" s="105"/>
      <c r="RCC1893" s="105"/>
      <c r="RCD1893" s="105"/>
      <c r="RCE1893" s="105"/>
      <c r="RCF1893" s="105"/>
      <c r="RCG1893" s="105"/>
      <c r="RCH1893" s="105"/>
      <c r="RCI1893" s="105"/>
      <c r="RCJ1893" s="105"/>
      <c r="RCK1893" s="105"/>
      <c r="RCL1893" s="105"/>
      <c r="RCM1893" s="105"/>
      <c r="RCN1893" s="105"/>
      <c r="RCO1893" s="105"/>
      <c r="RCP1893" s="105"/>
      <c r="RCQ1893" s="105"/>
      <c r="RCR1893" s="105"/>
      <c r="RCS1893" s="105"/>
      <c r="RCT1893" s="105"/>
      <c r="RCU1893" s="105"/>
      <c r="RCV1893" s="105"/>
      <c r="RCW1893" s="105"/>
      <c r="RCX1893" s="105"/>
      <c r="RCY1893" s="105"/>
      <c r="RCZ1893" s="105"/>
      <c r="RDA1893" s="105"/>
      <c r="RDB1893" s="105"/>
      <c r="RDC1893" s="105"/>
      <c r="RDD1893" s="105"/>
      <c r="RDE1893" s="105"/>
      <c r="RDF1893" s="105"/>
      <c r="RDG1893" s="105"/>
      <c r="RDH1893" s="105"/>
      <c r="RDI1893" s="105"/>
      <c r="RDJ1893" s="105"/>
      <c r="RDK1893" s="105"/>
      <c r="RDL1893" s="105"/>
      <c r="RDM1893" s="105"/>
      <c r="RDN1893" s="105"/>
      <c r="RDO1893" s="105"/>
      <c r="RDP1893" s="105"/>
      <c r="RDQ1893" s="105"/>
      <c r="RDR1893" s="105"/>
      <c r="RDS1893" s="105"/>
      <c r="RDT1893" s="105"/>
      <c r="RDU1893" s="105"/>
      <c r="RDV1893" s="105"/>
      <c r="RDW1893" s="105"/>
      <c r="RDX1893" s="105"/>
      <c r="RDY1893" s="105"/>
      <c r="RDZ1893" s="105"/>
      <c r="REA1893" s="105"/>
      <c r="REB1893" s="105"/>
      <c r="REC1893" s="105"/>
      <c r="RED1893" s="105"/>
      <c r="REE1893" s="105"/>
      <c r="REF1893" s="105"/>
      <c r="REG1893" s="105"/>
      <c r="REH1893" s="105"/>
      <c r="REI1893" s="105"/>
      <c r="REJ1893" s="105"/>
      <c r="REK1893" s="105"/>
      <c r="REL1893" s="105"/>
      <c r="REM1893" s="105"/>
      <c r="REN1893" s="105"/>
      <c r="REO1893" s="105"/>
      <c r="REP1893" s="105"/>
      <c r="REQ1893" s="105"/>
      <c r="RER1893" s="105"/>
      <c r="RES1893" s="105"/>
      <c r="RET1893" s="105"/>
      <c r="REU1893" s="105"/>
      <c r="REV1893" s="105"/>
      <c r="REW1893" s="105"/>
      <c r="REX1893" s="105"/>
      <c r="REY1893" s="105"/>
      <c r="REZ1893" s="105"/>
      <c r="RFA1893" s="105"/>
      <c r="RFB1893" s="105"/>
      <c r="RFC1893" s="105"/>
      <c r="RFD1893" s="105"/>
      <c r="RFE1893" s="105"/>
      <c r="RFF1893" s="105"/>
      <c r="RFG1893" s="105"/>
      <c r="RFH1893" s="105"/>
      <c r="RFI1893" s="105"/>
      <c r="RFJ1893" s="105"/>
      <c r="RFK1893" s="105"/>
      <c r="RFL1893" s="105"/>
      <c r="RFM1893" s="105"/>
      <c r="RFN1893" s="105"/>
      <c r="RFO1893" s="105"/>
      <c r="RFP1893" s="105"/>
      <c r="RFQ1893" s="105"/>
      <c r="RFR1893" s="105"/>
      <c r="RFS1893" s="105"/>
      <c r="RFT1893" s="105"/>
      <c r="RFU1893" s="105"/>
      <c r="RFV1893" s="105"/>
      <c r="RFW1893" s="105"/>
      <c r="RFX1893" s="105"/>
      <c r="RFY1893" s="105"/>
      <c r="RFZ1893" s="105"/>
      <c r="RGA1893" s="105"/>
      <c r="RGB1893" s="105"/>
      <c r="RGC1893" s="105"/>
      <c r="RGD1893" s="105"/>
      <c r="RGE1893" s="105"/>
      <c r="RGF1893" s="105"/>
      <c r="RGG1893" s="105"/>
      <c r="RGH1893" s="105"/>
      <c r="RGI1893" s="105"/>
      <c r="RGJ1893" s="105"/>
      <c r="RGK1893" s="105"/>
      <c r="RGL1893" s="105"/>
      <c r="RGM1893" s="105"/>
      <c r="RGN1893" s="105"/>
      <c r="RGO1893" s="105"/>
      <c r="RGP1893" s="105"/>
      <c r="RGQ1893" s="105"/>
      <c r="RGR1893" s="105"/>
      <c r="RGS1893" s="105"/>
      <c r="RGT1893" s="105"/>
      <c r="RGU1893" s="105"/>
      <c r="RGV1893" s="105"/>
      <c r="RGW1893" s="105"/>
      <c r="RGX1893" s="105"/>
      <c r="RGY1893" s="105"/>
      <c r="RGZ1893" s="105"/>
      <c r="RHA1893" s="105"/>
      <c r="RHB1893" s="105"/>
      <c r="RHC1893" s="105"/>
      <c r="RHD1893" s="105"/>
      <c r="RHE1893" s="105"/>
      <c r="RHF1893" s="105"/>
      <c r="RHG1893" s="105"/>
      <c r="RHH1893" s="105"/>
      <c r="RHI1893" s="105"/>
      <c r="RHJ1893" s="105"/>
      <c r="RHK1893" s="105"/>
      <c r="RHL1893" s="105"/>
      <c r="RHM1893" s="105"/>
      <c r="RHN1893" s="105"/>
      <c r="RHO1893" s="105"/>
      <c r="RHP1893" s="105"/>
      <c r="RHQ1893" s="105"/>
      <c r="RHR1893" s="105"/>
      <c r="RHS1893" s="105"/>
      <c r="RHT1893" s="105"/>
      <c r="RHU1893" s="105"/>
      <c r="RHV1893" s="105"/>
      <c r="RHW1893" s="105"/>
      <c r="RHX1893" s="105"/>
      <c r="RHY1893" s="105"/>
      <c r="RHZ1893" s="105"/>
      <c r="RIA1893" s="105"/>
      <c r="RIB1893" s="105"/>
      <c r="RIC1893" s="105"/>
      <c r="RID1893" s="105"/>
      <c r="RIE1893" s="105"/>
      <c r="RIF1893" s="105"/>
      <c r="RIG1893" s="105"/>
      <c r="RIH1893" s="105"/>
      <c r="RII1893" s="105"/>
      <c r="RIJ1893" s="105"/>
      <c r="RIK1893" s="105"/>
      <c r="RIL1893" s="105"/>
      <c r="RIM1893" s="105"/>
      <c r="RIN1893" s="105"/>
      <c r="RIO1893" s="105"/>
      <c r="RIP1893" s="105"/>
      <c r="RIQ1893" s="105"/>
      <c r="RIR1893" s="105"/>
      <c r="RIS1893" s="105"/>
      <c r="RIT1893" s="105"/>
      <c r="RIU1893" s="105"/>
      <c r="RIV1893" s="105"/>
      <c r="RIW1893" s="105"/>
      <c r="RIX1893" s="105"/>
      <c r="RIY1893" s="105"/>
      <c r="RIZ1893" s="105"/>
      <c r="RJA1893" s="105"/>
      <c r="RJB1893" s="105"/>
      <c r="RJC1893" s="105"/>
      <c r="RJD1893" s="105"/>
      <c r="RJE1893" s="105"/>
      <c r="RJF1893" s="105"/>
      <c r="RJG1893" s="105"/>
      <c r="RJH1893" s="105"/>
      <c r="RJI1893" s="105"/>
      <c r="RJJ1893" s="105"/>
      <c r="RJK1893" s="105"/>
      <c r="RJL1893" s="105"/>
      <c r="RJM1893" s="105"/>
      <c r="RJN1893" s="105"/>
      <c r="RJO1893" s="105"/>
      <c r="RJP1893" s="105"/>
      <c r="RJQ1893" s="105"/>
      <c r="RJR1893" s="105"/>
      <c r="RJS1893" s="105"/>
      <c r="RJT1893" s="105"/>
      <c r="RJU1893" s="105"/>
      <c r="RJV1893" s="105"/>
      <c r="RJW1893" s="105"/>
      <c r="RJX1893" s="105"/>
      <c r="RJY1893" s="105"/>
      <c r="RJZ1893" s="105"/>
      <c r="RKA1893" s="105"/>
      <c r="RKB1893" s="105"/>
      <c r="RKC1893" s="105"/>
      <c r="RKD1893" s="105"/>
      <c r="RKE1893" s="105"/>
      <c r="RKF1893" s="105"/>
      <c r="RKG1893" s="105"/>
      <c r="RKH1893" s="105"/>
      <c r="RKI1893" s="105"/>
      <c r="RKJ1893" s="105"/>
      <c r="RKK1893" s="105"/>
      <c r="RKL1893" s="105"/>
      <c r="RKM1893" s="105"/>
      <c r="RKN1893" s="105"/>
      <c r="RKO1893" s="105"/>
      <c r="RKP1893" s="105"/>
      <c r="RKQ1893" s="105"/>
      <c r="RKR1893" s="105"/>
      <c r="RKS1893" s="105"/>
      <c r="RKT1893" s="105"/>
      <c r="RKU1893" s="105"/>
      <c r="RKV1893" s="105"/>
      <c r="RKW1893" s="105"/>
      <c r="RKX1893" s="105"/>
      <c r="RKY1893" s="105"/>
      <c r="RKZ1893" s="105"/>
      <c r="RLA1893" s="105"/>
      <c r="RLB1893" s="105"/>
      <c r="RLC1893" s="105"/>
      <c r="RLD1893" s="105"/>
      <c r="RLE1893" s="105"/>
      <c r="RLF1893" s="105"/>
      <c r="RLG1893" s="105"/>
      <c r="RLH1893" s="105"/>
      <c r="RLI1893" s="105"/>
      <c r="RLJ1893" s="105"/>
      <c r="RLK1893" s="105"/>
      <c r="RLL1893" s="105"/>
      <c r="RLM1893" s="105"/>
      <c r="RLN1893" s="105"/>
      <c r="RLO1893" s="105"/>
      <c r="RLP1893" s="105"/>
      <c r="RLQ1893" s="105"/>
      <c r="RLR1893" s="105"/>
      <c r="RLS1893" s="105"/>
      <c r="RLT1893" s="105"/>
      <c r="RLU1893" s="105"/>
      <c r="RLV1893" s="105"/>
      <c r="RLW1893" s="105"/>
      <c r="RLX1893" s="105"/>
      <c r="RLY1893" s="105"/>
      <c r="RLZ1893" s="105"/>
      <c r="RMA1893" s="105"/>
      <c r="RMB1893" s="105"/>
      <c r="RMC1893" s="105"/>
      <c r="RMD1893" s="105"/>
      <c r="RME1893" s="105"/>
      <c r="RMF1893" s="105"/>
      <c r="RMG1893" s="105"/>
      <c r="RMH1893" s="105"/>
      <c r="RMI1893" s="105"/>
      <c r="RMJ1893" s="105"/>
      <c r="RMK1893" s="105"/>
      <c r="RML1893" s="105"/>
      <c r="RMM1893" s="105"/>
      <c r="RMN1893" s="105"/>
      <c r="RMO1893" s="105"/>
      <c r="RMP1893" s="105"/>
      <c r="RMQ1893" s="105"/>
      <c r="RMR1893" s="105"/>
      <c r="RMS1893" s="105"/>
      <c r="RMT1893" s="105"/>
      <c r="RMU1893" s="105"/>
      <c r="RMV1893" s="105"/>
      <c r="RMW1893" s="105"/>
      <c r="RMX1893" s="105"/>
      <c r="RMY1893" s="105"/>
      <c r="RMZ1893" s="105"/>
      <c r="RNA1893" s="105"/>
      <c r="RNB1893" s="105"/>
      <c r="RNC1893" s="105"/>
      <c r="RND1893" s="105"/>
      <c r="RNE1893" s="105"/>
      <c r="RNF1893" s="105"/>
      <c r="RNG1893" s="105"/>
      <c r="RNH1893" s="105"/>
      <c r="RNI1893" s="105"/>
      <c r="RNJ1893" s="105"/>
      <c r="RNK1893" s="105"/>
      <c r="RNL1893" s="105"/>
      <c r="RNM1893" s="105"/>
      <c r="RNN1893" s="105"/>
      <c r="RNO1893" s="105"/>
      <c r="RNP1893" s="105"/>
      <c r="RNQ1893" s="105"/>
      <c r="RNR1893" s="105"/>
      <c r="RNS1893" s="105"/>
      <c r="RNT1893" s="105"/>
      <c r="RNU1893" s="105"/>
      <c r="RNV1893" s="105"/>
      <c r="RNW1893" s="105"/>
      <c r="RNX1893" s="105"/>
      <c r="RNY1893" s="105"/>
      <c r="RNZ1893" s="105"/>
      <c r="ROA1893" s="105"/>
      <c r="ROB1893" s="105"/>
      <c r="ROC1893" s="105"/>
      <c r="ROD1893" s="105"/>
      <c r="ROE1893" s="105"/>
      <c r="ROF1893" s="105"/>
      <c r="ROG1893" s="105"/>
      <c r="ROH1893" s="105"/>
      <c r="ROI1893" s="105"/>
      <c r="ROJ1893" s="105"/>
      <c r="ROK1893" s="105"/>
      <c r="ROL1893" s="105"/>
      <c r="ROM1893" s="105"/>
      <c r="RON1893" s="105"/>
      <c r="ROO1893" s="105"/>
      <c r="ROP1893" s="105"/>
      <c r="ROQ1893" s="105"/>
      <c r="ROR1893" s="105"/>
      <c r="ROS1893" s="105"/>
      <c r="ROT1893" s="105"/>
      <c r="ROU1893" s="105"/>
      <c r="ROV1893" s="105"/>
      <c r="ROW1893" s="105"/>
      <c r="ROX1893" s="105"/>
      <c r="ROY1893" s="105"/>
      <c r="ROZ1893" s="105"/>
      <c r="RPA1893" s="105"/>
      <c r="RPB1893" s="105"/>
      <c r="RPC1893" s="105"/>
      <c r="RPD1893" s="105"/>
      <c r="RPE1893" s="105"/>
      <c r="RPF1893" s="105"/>
      <c r="RPG1893" s="105"/>
      <c r="RPH1893" s="105"/>
      <c r="RPI1893" s="105"/>
      <c r="RPJ1893" s="105"/>
      <c r="RPK1893" s="105"/>
      <c r="RPL1893" s="105"/>
      <c r="RPM1893" s="105"/>
      <c r="RPN1893" s="105"/>
      <c r="RPO1893" s="105"/>
      <c r="RPP1893" s="105"/>
      <c r="RPQ1893" s="105"/>
      <c r="RPR1893" s="105"/>
      <c r="RPS1893" s="105"/>
      <c r="RPT1893" s="105"/>
      <c r="RPU1893" s="105"/>
      <c r="RPV1893" s="105"/>
      <c r="RPW1893" s="105"/>
      <c r="RPX1893" s="105"/>
      <c r="RPY1893" s="105"/>
      <c r="RPZ1893" s="105"/>
      <c r="RQA1893" s="105"/>
      <c r="RQB1893" s="105"/>
      <c r="RQC1893" s="105"/>
      <c r="RQD1893" s="105"/>
      <c r="RQE1893" s="105"/>
      <c r="RQF1893" s="105"/>
      <c r="RQG1893" s="105"/>
      <c r="RQH1893" s="105"/>
      <c r="RQI1893" s="105"/>
      <c r="RQJ1893" s="105"/>
      <c r="RQK1893" s="105"/>
      <c r="RQL1893" s="105"/>
      <c r="RQM1893" s="105"/>
      <c r="RQN1893" s="105"/>
      <c r="RQO1893" s="105"/>
      <c r="RQP1893" s="105"/>
      <c r="RQQ1893" s="105"/>
      <c r="RQR1893" s="105"/>
      <c r="RQS1893" s="105"/>
      <c r="RQT1893" s="105"/>
      <c r="RQU1893" s="105"/>
      <c r="RQV1893" s="105"/>
      <c r="RQW1893" s="105"/>
      <c r="RQX1893" s="105"/>
      <c r="RQY1893" s="105"/>
      <c r="RQZ1893" s="105"/>
      <c r="RRA1893" s="105"/>
      <c r="RRB1893" s="105"/>
      <c r="RRC1893" s="105"/>
      <c r="RRD1893" s="105"/>
      <c r="RRE1893" s="105"/>
      <c r="RRF1893" s="105"/>
      <c r="RRG1893" s="105"/>
      <c r="RRH1893" s="105"/>
      <c r="RRI1893" s="105"/>
      <c r="RRJ1893" s="105"/>
      <c r="RRK1893" s="105"/>
      <c r="RRL1893" s="105"/>
      <c r="RRM1893" s="105"/>
      <c r="RRN1893" s="105"/>
      <c r="RRO1893" s="105"/>
      <c r="RRP1893" s="105"/>
      <c r="RRQ1893" s="105"/>
      <c r="RRR1893" s="105"/>
      <c r="RRS1893" s="105"/>
      <c r="RRT1893" s="105"/>
      <c r="RRU1893" s="105"/>
      <c r="RRV1893" s="105"/>
      <c r="RRW1893" s="105"/>
      <c r="RRX1893" s="105"/>
      <c r="RRY1893" s="105"/>
      <c r="RRZ1893" s="105"/>
      <c r="RSA1893" s="105"/>
      <c r="RSB1893" s="105"/>
      <c r="RSC1893" s="105"/>
      <c r="RSD1893" s="105"/>
      <c r="RSE1893" s="105"/>
      <c r="RSF1893" s="105"/>
      <c r="RSG1893" s="105"/>
      <c r="RSH1893" s="105"/>
      <c r="RSI1893" s="105"/>
      <c r="RSJ1893" s="105"/>
      <c r="RSK1893" s="105"/>
      <c r="RSL1893" s="105"/>
      <c r="RSM1893" s="105"/>
      <c r="RSN1893" s="105"/>
      <c r="RSO1893" s="105"/>
      <c r="RSP1893" s="105"/>
      <c r="RSQ1893" s="105"/>
      <c r="RSR1893" s="105"/>
      <c r="RSS1893" s="105"/>
      <c r="RST1893" s="105"/>
      <c r="RSU1893" s="105"/>
      <c r="RSV1893" s="105"/>
      <c r="RSW1893" s="105"/>
      <c r="RSX1893" s="105"/>
      <c r="RSY1893" s="105"/>
      <c r="RSZ1893" s="105"/>
      <c r="RTA1893" s="105"/>
      <c r="RTB1893" s="105"/>
      <c r="RTC1893" s="105"/>
      <c r="RTD1893" s="105"/>
      <c r="RTE1893" s="105"/>
      <c r="RTF1893" s="105"/>
      <c r="RTG1893" s="105"/>
      <c r="RTH1893" s="105"/>
      <c r="RTI1893" s="105"/>
      <c r="RTJ1893" s="105"/>
      <c r="RTK1893" s="105"/>
      <c r="RTL1893" s="105"/>
      <c r="RTM1893" s="105"/>
      <c r="RTN1893" s="105"/>
      <c r="RTO1893" s="105"/>
      <c r="RTP1893" s="105"/>
      <c r="RTQ1893" s="105"/>
      <c r="RTR1893" s="105"/>
      <c r="RTS1893" s="105"/>
      <c r="RTT1893" s="105"/>
      <c r="RTU1893" s="105"/>
      <c r="RTV1893" s="105"/>
      <c r="RTW1893" s="105"/>
      <c r="RTX1893" s="105"/>
      <c r="RTY1893" s="105"/>
      <c r="RTZ1893" s="105"/>
      <c r="RUA1893" s="105"/>
      <c r="RUB1893" s="105"/>
      <c r="RUC1893" s="105"/>
      <c r="RUD1893" s="105"/>
      <c r="RUE1893" s="105"/>
      <c r="RUF1893" s="105"/>
      <c r="RUG1893" s="105"/>
      <c r="RUH1893" s="105"/>
      <c r="RUI1893" s="105"/>
      <c r="RUJ1893" s="105"/>
      <c r="RUK1893" s="105"/>
      <c r="RUL1893" s="105"/>
      <c r="RUM1893" s="105"/>
      <c r="RUN1893" s="105"/>
      <c r="RUO1893" s="105"/>
      <c r="RUP1893" s="105"/>
      <c r="RUQ1893" s="105"/>
      <c r="RUR1893" s="105"/>
      <c r="RUS1893" s="105"/>
      <c r="RUT1893" s="105"/>
      <c r="RUU1893" s="105"/>
      <c r="RUV1893" s="105"/>
      <c r="RUW1893" s="105"/>
      <c r="RUX1893" s="105"/>
      <c r="RUY1893" s="105"/>
      <c r="RUZ1893" s="105"/>
      <c r="RVA1893" s="105"/>
      <c r="RVB1893" s="105"/>
      <c r="RVC1893" s="105"/>
      <c r="RVD1893" s="105"/>
      <c r="RVE1893" s="105"/>
      <c r="RVF1893" s="105"/>
      <c r="RVG1893" s="105"/>
      <c r="RVH1893" s="105"/>
      <c r="RVI1893" s="105"/>
      <c r="RVJ1893" s="105"/>
      <c r="RVK1893" s="105"/>
      <c r="RVL1893" s="105"/>
      <c r="RVM1893" s="105"/>
      <c r="RVN1893" s="105"/>
      <c r="RVO1893" s="105"/>
      <c r="RVP1893" s="105"/>
      <c r="RVQ1893" s="105"/>
      <c r="RVR1893" s="105"/>
      <c r="RVS1893" s="105"/>
      <c r="RVT1893" s="105"/>
      <c r="RVU1893" s="105"/>
      <c r="RVV1893" s="105"/>
      <c r="RVW1893" s="105"/>
      <c r="RVX1893" s="105"/>
      <c r="RVY1893" s="105"/>
      <c r="RVZ1893" s="105"/>
      <c r="RWA1893" s="105"/>
      <c r="RWB1893" s="105"/>
      <c r="RWC1893" s="105"/>
      <c r="RWD1893" s="105"/>
      <c r="RWE1893" s="105"/>
      <c r="RWF1893" s="105"/>
      <c r="RWG1893" s="105"/>
      <c r="RWH1893" s="105"/>
      <c r="RWI1893" s="105"/>
      <c r="RWJ1893" s="105"/>
      <c r="RWK1893" s="105"/>
      <c r="RWL1893" s="105"/>
      <c r="RWM1893" s="105"/>
      <c r="RWN1893" s="105"/>
      <c r="RWO1893" s="105"/>
      <c r="RWP1893" s="105"/>
      <c r="RWQ1893" s="105"/>
      <c r="RWR1893" s="105"/>
      <c r="RWS1893" s="105"/>
      <c r="RWT1893" s="105"/>
      <c r="RWU1893" s="105"/>
      <c r="RWV1893" s="105"/>
      <c r="RWW1893" s="105"/>
      <c r="RWX1893" s="105"/>
      <c r="RWY1893" s="105"/>
      <c r="RWZ1893" s="105"/>
      <c r="RXA1893" s="105"/>
      <c r="RXB1893" s="105"/>
      <c r="RXC1893" s="105"/>
      <c r="RXD1893" s="105"/>
      <c r="RXE1893" s="105"/>
      <c r="RXF1893" s="105"/>
      <c r="RXG1893" s="105"/>
      <c r="RXH1893" s="105"/>
      <c r="RXI1893" s="105"/>
      <c r="RXJ1893" s="105"/>
      <c r="RXK1893" s="105"/>
      <c r="RXL1893" s="105"/>
      <c r="RXM1893" s="105"/>
      <c r="RXN1893" s="105"/>
      <c r="RXO1893" s="105"/>
      <c r="RXP1893" s="105"/>
      <c r="RXQ1893" s="105"/>
      <c r="RXR1893" s="105"/>
      <c r="RXS1893" s="105"/>
      <c r="RXT1893" s="105"/>
      <c r="RXU1893" s="105"/>
      <c r="RXV1893" s="105"/>
      <c r="RXW1893" s="105"/>
      <c r="RXX1893" s="105"/>
      <c r="RXY1893" s="105"/>
      <c r="RXZ1893" s="105"/>
      <c r="RYA1893" s="105"/>
      <c r="RYB1893" s="105"/>
      <c r="RYC1893" s="105"/>
      <c r="RYD1893" s="105"/>
      <c r="RYE1893" s="105"/>
      <c r="RYF1893" s="105"/>
      <c r="RYG1893" s="105"/>
      <c r="RYH1893" s="105"/>
      <c r="RYI1893" s="105"/>
      <c r="RYJ1893" s="105"/>
      <c r="RYK1893" s="105"/>
      <c r="RYL1893" s="105"/>
      <c r="RYM1893" s="105"/>
      <c r="RYN1893" s="105"/>
      <c r="RYO1893" s="105"/>
      <c r="RYP1893" s="105"/>
      <c r="RYQ1893" s="105"/>
      <c r="RYR1893" s="105"/>
      <c r="RYS1893" s="105"/>
      <c r="RYT1893" s="105"/>
      <c r="RYU1893" s="105"/>
      <c r="RYV1893" s="105"/>
      <c r="RYW1893" s="105"/>
      <c r="RYX1893" s="105"/>
      <c r="RYY1893" s="105"/>
      <c r="RYZ1893" s="105"/>
      <c r="RZA1893" s="105"/>
      <c r="RZB1893" s="105"/>
      <c r="RZC1893" s="105"/>
      <c r="RZD1893" s="105"/>
      <c r="RZE1893" s="105"/>
      <c r="RZF1893" s="105"/>
      <c r="RZG1893" s="105"/>
      <c r="RZH1893" s="105"/>
      <c r="RZI1893" s="105"/>
      <c r="RZJ1893" s="105"/>
      <c r="RZK1893" s="105"/>
      <c r="RZL1893" s="105"/>
      <c r="RZM1893" s="105"/>
      <c r="RZN1893" s="105"/>
      <c r="RZO1893" s="105"/>
      <c r="RZP1893" s="105"/>
      <c r="RZQ1893" s="105"/>
      <c r="RZR1893" s="105"/>
      <c r="RZS1893" s="105"/>
      <c r="RZT1893" s="105"/>
      <c r="RZU1893" s="105"/>
      <c r="RZV1893" s="105"/>
      <c r="RZW1893" s="105"/>
      <c r="RZX1893" s="105"/>
      <c r="RZY1893" s="105"/>
      <c r="RZZ1893" s="105"/>
      <c r="SAA1893" s="105"/>
      <c r="SAB1893" s="105"/>
      <c r="SAC1893" s="105"/>
      <c r="SAD1893" s="105"/>
      <c r="SAE1893" s="105"/>
      <c r="SAF1893" s="105"/>
      <c r="SAG1893" s="105"/>
      <c r="SAH1893" s="105"/>
      <c r="SAI1893" s="105"/>
      <c r="SAJ1893" s="105"/>
      <c r="SAK1893" s="105"/>
      <c r="SAL1893" s="105"/>
      <c r="SAM1893" s="105"/>
      <c r="SAN1893" s="105"/>
      <c r="SAO1893" s="105"/>
      <c r="SAP1893" s="105"/>
      <c r="SAQ1893" s="105"/>
      <c r="SAR1893" s="105"/>
      <c r="SAS1893" s="105"/>
      <c r="SAT1893" s="105"/>
      <c r="SAU1893" s="105"/>
      <c r="SAV1893" s="105"/>
      <c r="SAW1893" s="105"/>
      <c r="SAX1893" s="105"/>
      <c r="SAY1893" s="105"/>
      <c r="SAZ1893" s="105"/>
      <c r="SBA1893" s="105"/>
      <c r="SBB1893" s="105"/>
      <c r="SBC1893" s="105"/>
      <c r="SBD1893" s="105"/>
      <c r="SBE1893" s="105"/>
      <c r="SBF1893" s="105"/>
      <c r="SBG1893" s="105"/>
      <c r="SBH1893" s="105"/>
      <c r="SBI1893" s="105"/>
      <c r="SBJ1893" s="105"/>
      <c r="SBK1893" s="105"/>
      <c r="SBL1893" s="105"/>
      <c r="SBM1893" s="105"/>
      <c r="SBN1893" s="105"/>
      <c r="SBO1893" s="105"/>
      <c r="SBP1893" s="105"/>
      <c r="SBQ1893" s="105"/>
      <c r="SBR1893" s="105"/>
      <c r="SBS1893" s="105"/>
      <c r="SBT1893" s="105"/>
      <c r="SBU1893" s="105"/>
      <c r="SBV1893" s="105"/>
      <c r="SBW1893" s="105"/>
      <c r="SBX1893" s="105"/>
      <c r="SBY1893" s="105"/>
      <c r="SBZ1893" s="105"/>
      <c r="SCA1893" s="105"/>
      <c r="SCB1893" s="105"/>
      <c r="SCC1893" s="105"/>
      <c r="SCD1893" s="105"/>
      <c r="SCE1893" s="105"/>
      <c r="SCF1893" s="105"/>
      <c r="SCG1893" s="105"/>
      <c r="SCH1893" s="105"/>
      <c r="SCI1893" s="105"/>
      <c r="SCJ1893" s="105"/>
      <c r="SCK1893" s="105"/>
      <c r="SCL1893" s="105"/>
      <c r="SCM1893" s="105"/>
      <c r="SCN1893" s="105"/>
      <c r="SCO1893" s="105"/>
      <c r="SCP1893" s="105"/>
      <c r="SCQ1893" s="105"/>
      <c r="SCR1893" s="105"/>
      <c r="SCS1893" s="105"/>
      <c r="SCT1893" s="105"/>
      <c r="SCU1893" s="105"/>
      <c r="SCV1893" s="105"/>
      <c r="SCW1893" s="105"/>
      <c r="SCX1893" s="105"/>
      <c r="SCY1893" s="105"/>
      <c r="SCZ1893" s="105"/>
      <c r="SDA1893" s="105"/>
      <c r="SDB1893" s="105"/>
      <c r="SDC1893" s="105"/>
      <c r="SDD1893" s="105"/>
      <c r="SDE1893" s="105"/>
      <c r="SDF1893" s="105"/>
      <c r="SDG1893" s="105"/>
      <c r="SDH1893" s="105"/>
      <c r="SDI1893" s="105"/>
      <c r="SDJ1893" s="105"/>
      <c r="SDK1893" s="105"/>
      <c r="SDL1893" s="105"/>
      <c r="SDM1893" s="105"/>
      <c r="SDN1893" s="105"/>
      <c r="SDO1893" s="105"/>
      <c r="SDP1893" s="105"/>
      <c r="SDQ1893" s="105"/>
      <c r="SDR1893" s="105"/>
      <c r="SDS1893" s="105"/>
      <c r="SDT1893" s="105"/>
      <c r="SDU1893" s="105"/>
      <c r="SDV1893" s="105"/>
      <c r="SDW1893" s="105"/>
      <c r="SDX1893" s="105"/>
      <c r="SDY1893" s="105"/>
      <c r="SDZ1893" s="105"/>
      <c r="SEA1893" s="105"/>
      <c r="SEB1893" s="105"/>
      <c r="SEC1893" s="105"/>
      <c r="SED1893" s="105"/>
      <c r="SEE1893" s="105"/>
      <c r="SEF1893" s="105"/>
      <c r="SEG1893" s="105"/>
      <c r="SEH1893" s="105"/>
      <c r="SEI1893" s="105"/>
      <c r="SEJ1893" s="105"/>
      <c r="SEK1893" s="105"/>
      <c r="SEL1893" s="105"/>
      <c r="SEM1893" s="105"/>
      <c r="SEN1893" s="105"/>
      <c r="SEO1893" s="105"/>
      <c r="SEP1893" s="105"/>
      <c r="SEQ1893" s="105"/>
      <c r="SER1893" s="105"/>
      <c r="SES1893" s="105"/>
      <c r="SET1893" s="105"/>
      <c r="SEU1893" s="105"/>
      <c r="SEV1893" s="105"/>
      <c r="SEW1893" s="105"/>
      <c r="SEX1893" s="105"/>
      <c r="SEY1893" s="105"/>
      <c r="SEZ1893" s="105"/>
      <c r="SFA1893" s="105"/>
      <c r="SFB1893" s="105"/>
      <c r="SFC1893" s="105"/>
      <c r="SFD1893" s="105"/>
      <c r="SFE1893" s="105"/>
      <c r="SFF1893" s="105"/>
      <c r="SFG1893" s="105"/>
      <c r="SFH1893" s="105"/>
      <c r="SFI1893" s="105"/>
      <c r="SFJ1893" s="105"/>
      <c r="SFK1893" s="105"/>
      <c r="SFL1893" s="105"/>
      <c r="SFM1893" s="105"/>
      <c r="SFN1893" s="105"/>
      <c r="SFO1893" s="105"/>
      <c r="SFP1893" s="105"/>
      <c r="SFQ1893" s="105"/>
      <c r="SFR1893" s="105"/>
      <c r="SFS1893" s="105"/>
      <c r="SFT1893" s="105"/>
      <c r="SFU1893" s="105"/>
      <c r="SFV1893" s="105"/>
      <c r="SFW1893" s="105"/>
      <c r="SFX1893" s="105"/>
      <c r="SFY1893" s="105"/>
      <c r="SFZ1893" s="105"/>
      <c r="SGA1893" s="105"/>
      <c r="SGB1893" s="105"/>
      <c r="SGC1893" s="105"/>
      <c r="SGD1893" s="105"/>
      <c r="SGE1893" s="105"/>
      <c r="SGF1893" s="105"/>
      <c r="SGG1893" s="105"/>
      <c r="SGH1893" s="105"/>
      <c r="SGI1893" s="105"/>
      <c r="SGJ1893" s="105"/>
      <c r="SGK1893" s="105"/>
      <c r="SGL1893" s="105"/>
      <c r="SGM1893" s="105"/>
      <c r="SGN1893" s="105"/>
      <c r="SGO1893" s="105"/>
      <c r="SGP1893" s="105"/>
      <c r="SGQ1893" s="105"/>
      <c r="SGR1893" s="105"/>
      <c r="SGS1893" s="105"/>
      <c r="SGT1893" s="105"/>
      <c r="SGU1893" s="105"/>
      <c r="SGV1893" s="105"/>
      <c r="SGW1893" s="105"/>
      <c r="SGX1893" s="105"/>
      <c r="SGY1893" s="105"/>
      <c r="SGZ1893" s="105"/>
      <c r="SHA1893" s="105"/>
      <c r="SHB1893" s="105"/>
      <c r="SHC1893" s="105"/>
      <c r="SHD1893" s="105"/>
      <c r="SHE1893" s="105"/>
      <c r="SHF1893" s="105"/>
      <c r="SHG1893" s="105"/>
      <c r="SHH1893" s="105"/>
      <c r="SHI1893" s="105"/>
      <c r="SHJ1893" s="105"/>
      <c r="SHK1893" s="105"/>
      <c r="SHL1893" s="105"/>
      <c r="SHM1893" s="105"/>
      <c r="SHN1893" s="105"/>
      <c r="SHO1893" s="105"/>
      <c r="SHP1893" s="105"/>
      <c r="SHQ1893" s="105"/>
      <c r="SHR1893" s="105"/>
      <c r="SHS1893" s="105"/>
      <c r="SHT1893" s="105"/>
      <c r="SHU1893" s="105"/>
      <c r="SHV1893" s="105"/>
      <c r="SHW1893" s="105"/>
      <c r="SHX1893" s="105"/>
      <c r="SHY1893" s="105"/>
      <c r="SHZ1893" s="105"/>
      <c r="SIA1893" s="105"/>
      <c r="SIB1893" s="105"/>
      <c r="SIC1893" s="105"/>
      <c r="SID1893" s="105"/>
      <c r="SIE1893" s="105"/>
      <c r="SIF1893" s="105"/>
      <c r="SIG1893" s="105"/>
      <c r="SIH1893" s="105"/>
      <c r="SII1893" s="105"/>
      <c r="SIJ1893" s="105"/>
      <c r="SIK1893" s="105"/>
      <c r="SIL1893" s="105"/>
      <c r="SIM1893" s="105"/>
      <c r="SIN1893" s="105"/>
      <c r="SIO1893" s="105"/>
      <c r="SIP1893" s="105"/>
      <c r="SIQ1893" s="105"/>
      <c r="SIR1893" s="105"/>
      <c r="SIS1893" s="105"/>
      <c r="SIT1893" s="105"/>
      <c r="SIU1893" s="105"/>
      <c r="SIV1893" s="105"/>
      <c r="SIW1893" s="105"/>
      <c r="SIX1893" s="105"/>
      <c r="SIY1893" s="105"/>
      <c r="SIZ1893" s="105"/>
      <c r="SJA1893" s="105"/>
      <c r="SJB1893" s="105"/>
      <c r="SJC1893" s="105"/>
      <c r="SJD1893" s="105"/>
      <c r="SJE1893" s="105"/>
      <c r="SJF1893" s="105"/>
      <c r="SJG1893" s="105"/>
      <c r="SJH1893" s="105"/>
      <c r="SJI1893" s="105"/>
      <c r="SJJ1893" s="105"/>
      <c r="SJK1893" s="105"/>
      <c r="SJL1893" s="105"/>
      <c r="SJM1893" s="105"/>
      <c r="SJN1893" s="105"/>
      <c r="SJO1893" s="105"/>
      <c r="SJP1893" s="105"/>
      <c r="SJQ1893" s="105"/>
      <c r="SJR1893" s="105"/>
      <c r="SJS1893" s="105"/>
      <c r="SJT1893" s="105"/>
      <c r="SJU1893" s="105"/>
      <c r="SJV1893" s="105"/>
      <c r="SJW1893" s="105"/>
      <c r="SJX1893" s="105"/>
      <c r="SJY1893" s="105"/>
      <c r="SJZ1893" s="105"/>
      <c r="SKA1893" s="105"/>
      <c r="SKB1893" s="105"/>
      <c r="SKC1893" s="105"/>
      <c r="SKD1893" s="105"/>
      <c r="SKE1893" s="105"/>
      <c r="SKF1893" s="105"/>
      <c r="SKG1893" s="105"/>
      <c r="SKH1893" s="105"/>
      <c r="SKI1893" s="105"/>
      <c r="SKJ1893" s="105"/>
      <c r="SKK1893" s="105"/>
      <c r="SKL1893" s="105"/>
      <c r="SKM1893" s="105"/>
      <c r="SKN1893" s="105"/>
      <c r="SKO1893" s="105"/>
      <c r="SKP1893" s="105"/>
      <c r="SKQ1893" s="105"/>
      <c r="SKR1893" s="105"/>
      <c r="SKS1893" s="105"/>
      <c r="SKT1893" s="105"/>
      <c r="SKU1893" s="105"/>
      <c r="SKV1893" s="105"/>
      <c r="SKW1893" s="105"/>
      <c r="SKX1893" s="105"/>
      <c r="SKY1893" s="105"/>
      <c r="SKZ1893" s="105"/>
      <c r="SLA1893" s="105"/>
      <c r="SLB1893" s="105"/>
      <c r="SLC1893" s="105"/>
      <c r="SLD1893" s="105"/>
      <c r="SLE1893" s="105"/>
      <c r="SLF1893" s="105"/>
      <c r="SLG1893" s="105"/>
      <c r="SLH1893" s="105"/>
      <c r="SLI1893" s="105"/>
      <c r="SLJ1893" s="105"/>
      <c r="SLK1893" s="105"/>
      <c r="SLL1893" s="105"/>
      <c r="SLM1893" s="105"/>
      <c r="SLN1893" s="105"/>
      <c r="SLO1893" s="105"/>
      <c r="SLP1893" s="105"/>
      <c r="SLQ1893" s="105"/>
      <c r="SLR1893" s="105"/>
      <c r="SLS1893" s="105"/>
      <c r="SLT1893" s="105"/>
      <c r="SLU1893" s="105"/>
      <c r="SLV1893" s="105"/>
      <c r="SLW1893" s="105"/>
      <c r="SLX1893" s="105"/>
      <c r="SLY1893" s="105"/>
      <c r="SLZ1893" s="105"/>
      <c r="SMA1893" s="105"/>
      <c r="SMB1893" s="105"/>
      <c r="SMC1893" s="105"/>
      <c r="SMD1893" s="105"/>
      <c r="SME1893" s="105"/>
      <c r="SMF1893" s="105"/>
      <c r="SMG1893" s="105"/>
      <c r="SMH1893" s="105"/>
      <c r="SMI1893" s="105"/>
      <c r="SMJ1893" s="105"/>
      <c r="SMK1893" s="105"/>
      <c r="SML1893" s="105"/>
      <c r="SMM1893" s="105"/>
      <c r="SMN1893" s="105"/>
      <c r="SMO1893" s="105"/>
      <c r="SMP1893" s="105"/>
      <c r="SMQ1893" s="105"/>
      <c r="SMR1893" s="105"/>
      <c r="SMS1893" s="105"/>
      <c r="SMT1893" s="105"/>
      <c r="SMU1893" s="105"/>
      <c r="SMV1893" s="105"/>
      <c r="SMW1893" s="105"/>
      <c r="SMX1893" s="105"/>
      <c r="SMY1893" s="105"/>
      <c r="SMZ1893" s="105"/>
      <c r="SNA1893" s="105"/>
      <c r="SNB1893" s="105"/>
      <c r="SNC1893" s="105"/>
      <c r="SND1893" s="105"/>
      <c r="SNE1893" s="105"/>
      <c r="SNF1893" s="105"/>
      <c r="SNG1893" s="105"/>
      <c r="SNH1893" s="105"/>
      <c r="SNI1893" s="105"/>
      <c r="SNJ1893" s="105"/>
      <c r="SNK1893" s="105"/>
      <c r="SNL1893" s="105"/>
      <c r="SNM1893" s="105"/>
      <c r="SNN1893" s="105"/>
      <c r="SNO1893" s="105"/>
      <c r="SNP1893" s="105"/>
      <c r="SNQ1893" s="105"/>
      <c r="SNR1893" s="105"/>
      <c r="SNS1893" s="105"/>
      <c r="SNT1893" s="105"/>
      <c r="SNU1893" s="105"/>
      <c r="SNV1893" s="105"/>
      <c r="SNW1893" s="105"/>
      <c r="SNX1893" s="105"/>
      <c r="SNY1893" s="105"/>
      <c r="SNZ1893" s="105"/>
      <c r="SOA1893" s="105"/>
      <c r="SOB1893" s="105"/>
      <c r="SOC1893" s="105"/>
      <c r="SOD1893" s="105"/>
      <c r="SOE1893" s="105"/>
      <c r="SOF1893" s="105"/>
      <c r="SOG1893" s="105"/>
      <c r="SOH1893" s="105"/>
      <c r="SOI1893" s="105"/>
      <c r="SOJ1893" s="105"/>
      <c r="SOK1893" s="105"/>
      <c r="SOL1893" s="105"/>
      <c r="SOM1893" s="105"/>
      <c r="SON1893" s="105"/>
      <c r="SOO1893" s="105"/>
      <c r="SOP1893" s="105"/>
      <c r="SOQ1893" s="105"/>
      <c r="SOR1893" s="105"/>
      <c r="SOS1893" s="105"/>
      <c r="SOT1893" s="105"/>
      <c r="SOU1893" s="105"/>
      <c r="SOV1893" s="105"/>
      <c r="SOW1893" s="105"/>
      <c r="SOX1893" s="105"/>
      <c r="SOY1893" s="105"/>
      <c r="SOZ1893" s="105"/>
      <c r="SPA1893" s="105"/>
      <c r="SPB1893" s="105"/>
      <c r="SPC1893" s="105"/>
      <c r="SPD1893" s="105"/>
      <c r="SPE1893" s="105"/>
      <c r="SPF1893" s="105"/>
      <c r="SPG1893" s="105"/>
      <c r="SPH1893" s="105"/>
      <c r="SPI1893" s="105"/>
      <c r="SPJ1893" s="105"/>
      <c r="SPK1893" s="105"/>
      <c r="SPL1893" s="105"/>
      <c r="SPM1893" s="105"/>
      <c r="SPN1893" s="105"/>
      <c r="SPO1893" s="105"/>
      <c r="SPP1893" s="105"/>
      <c r="SPQ1893" s="105"/>
      <c r="SPR1893" s="105"/>
      <c r="SPS1893" s="105"/>
      <c r="SPT1893" s="105"/>
      <c r="SPU1893" s="105"/>
      <c r="SPV1893" s="105"/>
      <c r="SPW1893" s="105"/>
      <c r="SPX1893" s="105"/>
      <c r="SPY1893" s="105"/>
      <c r="SPZ1893" s="105"/>
      <c r="SQA1893" s="105"/>
      <c r="SQB1893" s="105"/>
      <c r="SQC1893" s="105"/>
      <c r="SQD1893" s="105"/>
      <c r="SQE1893" s="105"/>
      <c r="SQF1893" s="105"/>
      <c r="SQG1893" s="105"/>
      <c r="SQH1893" s="105"/>
      <c r="SQI1893" s="105"/>
      <c r="SQJ1893" s="105"/>
      <c r="SQK1893" s="105"/>
      <c r="SQL1893" s="105"/>
      <c r="SQM1893" s="105"/>
      <c r="SQN1893" s="105"/>
      <c r="SQO1893" s="105"/>
      <c r="SQP1893" s="105"/>
      <c r="SQQ1893" s="105"/>
      <c r="SQR1893" s="105"/>
      <c r="SQS1893" s="105"/>
      <c r="SQT1893" s="105"/>
      <c r="SQU1893" s="105"/>
      <c r="SQV1893" s="105"/>
      <c r="SQW1893" s="105"/>
      <c r="SQX1893" s="105"/>
      <c r="SQY1893" s="105"/>
      <c r="SQZ1893" s="105"/>
      <c r="SRA1893" s="105"/>
      <c r="SRB1893" s="105"/>
      <c r="SRC1893" s="105"/>
      <c r="SRD1893" s="105"/>
      <c r="SRE1893" s="105"/>
      <c r="SRF1893" s="105"/>
      <c r="SRG1893" s="105"/>
      <c r="SRH1893" s="105"/>
      <c r="SRI1893" s="105"/>
      <c r="SRJ1893" s="105"/>
      <c r="SRK1893" s="105"/>
      <c r="SRL1893" s="105"/>
      <c r="SRM1893" s="105"/>
      <c r="SRN1893" s="105"/>
      <c r="SRO1893" s="105"/>
      <c r="SRP1893" s="105"/>
      <c r="SRQ1893" s="105"/>
      <c r="SRR1893" s="105"/>
      <c r="SRS1893" s="105"/>
      <c r="SRT1893" s="105"/>
      <c r="SRU1893" s="105"/>
      <c r="SRV1893" s="105"/>
      <c r="SRW1893" s="105"/>
      <c r="SRX1893" s="105"/>
      <c r="SRY1893" s="105"/>
      <c r="SRZ1893" s="105"/>
      <c r="SSA1893" s="105"/>
      <c r="SSB1893" s="105"/>
      <c r="SSC1893" s="105"/>
      <c r="SSD1893" s="105"/>
      <c r="SSE1893" s="105"/>
      <c r="SSF1893" s="105"/>
      <c r="SSG1893" s="105"/>
      <c r="SSH1893" s="105"/>
      <c r="SSI1893" s="105"/>
      <c r="SSJ1893" s="105"/>
      <c r="SSK1893" s="105"/>
      <c r="SSL1893" s="105"/>
      <c r="SSM1893" s="105"/>
      <c r="SSN1893" s="105"/>
      <c r="SSO1893" s="105"/>
      <c r="SSP1893" s="105"/>
      <c r="SSQ1893" s="105"/>
      <c r="SSR1893" s="105"/>
      <c r="SSS1893" s="105"/>
      <c r="SST1893" s="105"/>
      <c r="SSU1893" s="105"/>
      <c r="SSV1893" s="105"/>
      <c r="SSW1893" s="105"/>
      <c r="SSX1893" s="105"/>
      <c r="SSY1893" s="105"/>
      <c r="SSZ1893" s="105"/>
      <c r="STA1893" s="105"/>
      <c r="STB1893" s="105"/>
      <c r="STC1893" s="105"/>
      <c r="STD1893" s="105"/>
      <c r="STE1893" s="105"/>
      <c r="STF1893" s="105"/>
      <c r="STG1893" s="105"/>
      <c r="STH1893" s="105"/>
      <c r="STI1893" s="105"/>
      <c r="STJ1893" s="105"/>
      <c r="STK1893" s="105"/>
      <c r="STL1893" s="105"/>
      <c r="STM1893" s="105"/>
      <c r="STN1893" s="105"/>
      <c r="STO1893" s="105"/>
      <c r="STP1893" s="105"/>
      <c r="STQ1893" s="105"/>
      <c r="STR1893" s="105"/>
      <c r="STS1893" s="105"/>
      <c r="STT1893" s="105"/>
      <c r="STU1893" s="105"/>
      <c r="STV1893" s="105"/>
      <c r="STW1893" s="105"/>
      <c r="STX1893" s="105"/>
      <c r="STY1893" s="105"/>
      <c r="STZ1893" s="105"/>
      <c r="SUA1893" s="105"/>
      <c r="SUB1893" s="105"/>
      <c r="SUC1893" s="105"/>
      <c r="SUD1893" s="105"/>
      <c r="SUE1893" s="105"/>
      <c r="SUF1893" s="105"/>
      <c r="SUG1893" s="105"/>
      <c r="SUH1893" s="105"/>
      <c r="SUI1893" s="105"/>
      <c r="SUJ1893" s="105"/>
      <c r="SUK1893" s="105"/>
      <c r="SUL1893" s="105"/>
      <c r="SUM1893" s="105"/>
      <c r="SUN1893" s="105"/>
      <c r="SUO1893" s="105"/>
      <c r="SUP1893" s="105"/>
      <c r="SUQ1893" s="105"/>
      <c r="SUR1893" s="105"/>
      <c r="SUS1893" s="105"/>
      <c r="SUT1893" s="105"/>
      <c r="SUU1893" s="105"/>
      <c r="SUV1893" s="105"/>
      <c r="SUW1893" s="105"/>
      <c r="SUX1893" s="105"/>
      <c r="SUY1893" s="105"/>
      <c r="SUZ1893" s="105"/>
      <c r="SVA1893" s="105"/>
      <c r="SVB1893" s="105"/>
      <c r="SVC1893" s="105"/>
      <c r="SVD1893" s="105"/>
      <c r="SVE1893" s="105"/>
      <c r="SVF1893" s="105"/>
      <c r="SVG1893" s="105"/>
      <c r="SVH1893" s="105"/>
      <c r="SVI1893" s="105"/>
      <c r="SVJ1893" s="105"/>
      <c r="SVK1893" s="105"/>
      <c r="SVL1893" s="105"/>
      <c r="SVM1893" s="105"/>
      <c r="SVN1893" s="105"/>
      <c r="SVO1893" s="105"/>
      <c r="SVP1893" s="105"/>
      <c r="SVQ1893" s="105"/>
      <c r="SVR1893" s="105"/>
      <c r="SVS1893" s="105"/>
      <c r="SVT1893" s="105"/>
      <c r="SVU1893" s="105"/>
      <c r="SVV1893" s="105"/>
      <c r="SVW1893" s="105"/>
      <c r="SVX1893" s="105"/>
      <c r="SVY1893" s="105"/>
      <c r="SVZ1893" s="105"/>
      <c r="SWA1893" s="105"/>
      <c r="SWB1893" s="105"/>
      <c r="SWC1893" s="105"/>
      <c r="SWD1893" s="105"/>
      <c r="SWE1893" s="105"/>
      <c r="SWF1893" s="105"/>
      <c r="SWG1893" s="105"/>
      <c r="SWH1893" s="105"/>
      <c r="SWI1893" s="105"/>
      <c r="SWJ1893" s="105"/>
      <c r="SWK1893" s="105"/>
      <c r="SWL1893" s="105"/>
      <c r="SWM1893" s="105"/>
      <c r="SWN1893" s="105"/>
      <c r="SWO1893" s="105"/>
      <c r="SWP1893" s="105"/>
      <c r="SWQ1893" s="105"/>
      <c r="SWR1893" s="105"/>
      <c r="SWS1893" s="105"/>
      <c r="SWT1893" s="105"/>
      <c r="SWU1893" s="105"/>
      <c r="SWV1893" s="105"/>
      <c r="SWW1893" s="105"/>
      <c r="SWX1893" s="105"/>
      <c r="SWY1893" s="105"/>
      <c r="SWZ1893" s="105"/>
      <c r="SXA1893" s="105"/>
      <c r="SXB1893" s="105"/>
      <c r="SXC1893" s="105"/>
      <c r="SXD1893" s="105"/>
      <c r="SXE1893" s="105"/>
      <c r="SXF1893" s="105"/>
      <c r="SXG1893" s="105"/>
      <c r="SXH1893" s="105"/>
      <c r="SXI1893" s="105"/>
      <c r="SXJ1893" s="105"/>
      <c r="SXK1893" s="105"/>
      <c r="SXL1893" s="105"/>
      <c r="SXM1893" s="105"/>
      <c r="SXN1893" s="105"/>
      <c r="SXO1893" s="105"/>
      <c r="SXP1893" s="105"/>
      <c r="SXQ1893" s="105"/>
      <c r="SXR1893" s="105"/>
      <c r="SXS1893" s="105"/>
      <c r="SXT1893" s="105"/>
      <c r="SXU1893" s="105"/>
      <c r="SXV1893" s="105"/>
      <c r="SXW1893" s="105"/>
      <c r="SXX1893" s="105"/>
      <c r="SXY1893" s="105"/>
      <c r="SXZ1893" s="105"/>
      <c r="SYA1893" s="105"/>
      <c r="SYB1893" s="105"/>
      <c r="SYC1893" s="105"/>
      <c r="SYD1893" s="105"/>
      <c r="SYE1893" s="105"/>
      <c r="SYF1893" s="105"/>
      <c r="SYG1893" s="105"/>
      <c r="SYH1893" s="105"/>
      <c r="SYI1893" s="105"/>
      <c r="SYJ1893" s="105"/>
      <c r="SYK1893" s="105"/>
      <c r="SYL1893" s="105"/>
      <c r="SYM1893" s="105"/>
      <c r="SYN1893" s="105"/>
      <c r="SYO1893" s="105"/>
      <c r="SYP1893" s="105"/>
      <c r="SYQ1893" s="105"/>
      <c r="SYR1893" s="105"/>
      <c r="SYS1893" s="105"/>
      <c r="SYT1893" s="105"/>
      <c r="SYU1893" s="105"/>
      <c r="SYV1893" s="105"/>
      <c r="SYW1893" s="105"/>
      <c r="SYX1893" s="105"/>
      <c r="SYY1893" s="105"/>
      <c r="SYZ1893" s="105"/>
      <c r="SZA1893" s="105"/>
      <c r="SZB1893" s="105"/>
      <c r="SZC1893" s="105"/>
      <c r="SZD1893" s="105"/>
      <c r="SZE1893" s="105"/>
      <c r="SZF1893" s="105"/>
      <c r="SZG1893" s="105"/>
      <c r="SZH1893" s="105"/>
      <c r="SZI1893" s="105"/>
      <c r="SZJ1893" s="105"/>
      <c r="SZK1893" s="105"/>
      <c r="SZL1893" s="105"/>
      <c r="SZM1893" s="105"/>
      <c r="SZN1893" s="105"/>
      <c r="SZO1893" s="105"/>
      <c r="SZP1893" s="105"/>
      <c r="SZQ1893" s="105"/>
      <c r="SZR1893" s="105"/>
      <c r="SZS1893" s="105"/>
      <c r="SZT1893" s="105"/>
      <c r="SZU1893" s="105"/>
      <c r="SZV1893" s="105"/>
      <c r="SZW1893" s="105"/>
      <c r="SZX1893" s="105"/>
      <c r="SZY1893" s="105"/>
      <c r="SZZ1893" s="105"/>
      <c r="TAA1893" s="105"/>
      <c r="TAB1893" s="105"/>
      <c r="TAC1893" s="105"/>
      <c r="TAD1893" s="105"/>
      <c r="TAE1893" s="105"/>
      <c r="TAF1893" s="105"/>
      <c r="TAG1893" s="105"/>
      <c r="TAH1893" s="105"/>
      <c r="TAI1893" s="105"/>
      <c r="TAJ1893" s="105"/>
      <c r="TAK1893" s="105"/>
      <c r="TAL1893" s="105"/>
      <c r="TAM1893" s="105"/>
      <c r="TAN1893" s="105"/>
      <c r="TAO1893" s="105"/>
      <c r="TAP1893" s="105"/>
      <c r="TAQ1893" s="105"/>
      <c r="TAR1893" s="105"/>
      <c r="TAS1893" s="105"/>
      <c r="TAT1893" s="105"/>
      <c r="TAU1893" s="105"/>
      <c r="TAV1893" s="105"/>
      <c r="TAW1893" s="105"/>
      <c r="TAX1893" s="105"/>
      <c r="TAY1893" s="105"/>
      <c r="TAZ1893" s="105"/>
      <c r="TBA1893" s="105"/>
      <c r="TBB1893" s="105"/>
      <c r="TBC1893" s="105"/>
      <c r="TBD1893" s="105"/>
      <c r="TBE1893" s="105"/>
      <c r="TBF1893" s="105"/>
      <c r="TBG1893" s="105"/>
      <c r="TBH1893" s="105"/>
      <c r="TBI1893" s="105"/>
      <c r="TBJ1893" s="105"/>
      <c r="TBK1893" s="105"/>
      <c r="TBL1893" s="105"/>
      <c r="TBM1893" s="105"/>
      <c r="TBN1893" s="105"/>
      <c r="TBO1893" s="105"/>
      <c r="TBP1893" s="105"/>
      <c r="TBQ1893" s="105"/>
      <c r="TBR1893" s="105"/>
      <c r="TBS1893" s="105"/>
      <c r="TBT1893" s="105"/>
      <c r="TBU1893" s="105"/>
      <c r="TBV1893" s="105"/>
      <c r="TBW1893" s="105"/>
      <c r="TBX1893" s="105"/>
      <c r="TBY1893" s="105"/>
      <c r="TBZ1893" s="105"/>
      <c r="TCA1893" s="105"/>
      <c r="TCB1893" s="105"/>
      <c r="TCC1893" s="105"/>
      <c r="TCD1893" s="105"/>
      <c r="TCE1893" s="105"/>
      <c r="TCF1893" s="105"/>
      <c r="TCG1893" s="105"/>
      <c r="TCH1893" s="105"/>
      <c r="TCI1893" s="105"/>
      <c r="TCJ1893" s="105"/>
      <c r="TCK1893" s="105"/>
      <c r="TCL1893" s="105"/>
      <c r="TCM1893" s="105"/>
      <c r="TCN1893" s="105"/>
      <c r="TCO1893" s="105"/>
      <c r="TCP1893" s="105"/>
      <c r="TCQ1893" s="105"/>
      <c r="TCR1893" s="105"/>
      <c r="TCS1893" s="105"/>
      <c r="TCT1893" s="105"/>
      <c r="TCU1893" s="105"/>
      <c r="TCV1893" s="105"/>
      <c r="TCW1893" s="105"/>
      <c r="TCX1893" s="105"/>
      <c r="TCY1893" s="105"/>
      <c r="TCZ1893" s="105"/>
      <c r="TDA1893" s="105"/>
      <c r="TDB1893" s="105"/>
      <c r="TDC1893" s="105"/>
      <c r="TDD1893" s="105"/>
      <c r="TDE1893" s="105"/>
      <c r="TDF1893" s="105"/>
      <c r="TDG1893" s="105"/>
      <c r="TDH1893" s="105"/>
      <c r="TDI1893" s="105"/>
      <c r="TDJ1893" s="105"/>
      <c r="TDK1893" s="105"/>
      <c r="TDL1893" s="105"/>
      <c r="TDM1893" s="105"/>
      <c r="TDN1893" s="105"/>
      <c r="TDO1893" s="105"/>
      <c r="TDP1893" s="105"/>
      <c r="TDQ1893" s="105"/>
      <c r="TDR1893" s="105"/>
      <c r="TDS1893" s="105"/>
      <c r="TDT1893" s="105"/>
      <c r="TDU1893" s="105"/>
      <c r="TDV1893" s="105"/>
      <c r="TDW1893" s="105"/>
      <c r="TDX1893" s="105"/>
      <c r="TDY1893" s="105"/>
      <c r="TDZ1893" s="105"/>
      <c r="TEA1893" s="105"/>
      <c r="TEB1893" s="105"/>
      <c r="TEC1893" s="105"/>
      <c r="TED1893" s="105"/>
      <c r="TEE1893" s="105"/>
      <c r="TEF1893" s="105"/>
      <c r="TEG1893" s="105"/>
      <c r="TEH1893" s="105"/>
      <c r="TEI1893" s="105"/>
      <c r="TEJ1893" s="105"/>
      <c r="TEK1893" s="105"/>
      <c r="TEL1893" s="105"/>
      <c r="TEM1893" s="105"/>
      <c r="TEN1893" s="105"/>
      <c r="TEO1893" s="105"/>
      <c r="TEP1893" s="105"/>
      <c r="TEQ1893" s="105"/>
      <c r="TER1893" s="105"/>
      <c r="TES1893" s="105"/>
      <c r="TET1893" s="105"/>
      <c r="TEU1893" s="105"/>
      <c r="TEV1893" s="105"/>
      <c r="TEW1893" s="105"/>
      <c r="TEX1893" s="105"/>
      <c r="TEY1893" s="105"/>
      <c r="TEZ1893" s="105"/>
      <c r="TFA1893" s="105"/>
      <c r="TFB1893" s="105"/>
      <c r="TFC1893" s="105"/>
      <c r="TFD1893" s="105"/>
      <c r="TFE1893" s="105"/>
      <c r="TFF1893" s="105"/>
      <c r="TFG1893" s="105"/>
      <c r="TFH1893" s="105"/>
      <c r="TFI1893" s="105"/>
      <c r="TFJ1893" s="105"/>
      <c r="TFK1893" s="105"/>
      <c r="TFL1893" s="105"/>
      <c r="TFM1893" s="105"/>
      <c r="TFN1893" s="105"/>
      <c r="TFO1893" s="105"/>
      <c r="TFP1893" s="105"/>
      <c r="TFQ1893" s="105"/>
      <c r="TFR1893" s="105"/>
      <c r="TFS1893" s="105"/>
      <c r="TFT1893" s="105"/>
      <c r="TFU1893" s="105"/>
      <c r="TFV1893" s="105"/>
      <c r="TFW1893" s="105"/>
      <c r="TFX1893" s="105"/>
      <c r="TFY1893" s="105"/>
      <c r="TFZ1893" s="105"/>
      <c r="TGA1893" s="105"/>
      <c r="TGB1893" s="105"/>
      <c r="TGC1893" s="105"/>
      <c r="TGD1893" s="105"/>
      <c r="TGE1893" s="105"/>
      <c r="TGF1893" s="105"/>
      <c r="TGG1893" s="105"/>
      <c r="TGH1893" s="105"/>
      <c r="TGI1893" s="105"/>
      <c r="TGJ1893" s="105"/>
      <c r="TGK1893" s="105"/>
      <c r="TGL1893" s="105"/>
      <c r="TGM1893" s="105"/>
      <c r="TGN1893" s="105"/>
      <c r="TGO1893" s="105"/>
      <c r="TGP1893" s="105"/>
      <c r="TGQ1893" s="105"/>
      <c r="TGR1893" s="105"/>
      <c r="TGS1893" s="105"/>
      <c r="TGT1893" s="105"/>
      <c r="TGU1893" s="105"/>
      <c r="TGV1893" s="105"/>
      <c r="TGW1893" s="105"/>
      <c r="TGX1893" s="105"/>
      <c r="TGY1893" s="105"/>
      <c r="TGZ1893" s="105"/>
      <c r="THA1893" s="105"/>
      <c r="THB1893" s="105"/>
      <c r="THC1893" s="105"/>
      <c r="THD1893" s="105"/>
      <c r="THE1893" s="105"/>
      <c r="THF1893" s="105"/>
      <c r="THG1893" s="105"/>
      <c r="THH1893" s="105"/>
      <c r="THI1893" s="105"/>
      <c r="THJ1893" s="105"/>
      <c r="THK1893" s="105"/>
      <c r="THL1893" s="105"/>
      <c r="THM1893" s="105"/>
      <c r="THN1893" s="105"/>
      <c r="THO1893" s="105"/>
      <c r="THP1893" s="105"/>
      <c r="THQ1893" s="105"/>
      <c r="THR1893" s="105"/>
      <c r="THS1893" s="105"/>
      <c r="THT1893" s="105"/>
      <c r="THU1893" s="105"/>
      <c r="THV1893" s="105"/>
      <c r="THW1893" s="105"/>
      <c r="THX1893" s="105"/>
      <c r="THY1893" s="105"/>
      <c r="THZ1893" s="105"/>
      <c r="TIA1893" s="105"/>
      <c r="TIB1893" s="105"/>
      <c r="TIC1893" s="105"/>
      <c r="TID1893" s="105"/>
      <c r="TIE1893" s="105"/>
      <c r="TIF1893" s="105"/>
      <c r="TIG1893" s="105"/>
      <c r="TIH1893" s="105"/>
      <c r="TII1893" s="105"/>
      <c r="TIJ1893" s="105"/>
      <c r="TIK1893" s="105"/>
      <c r="TIL1893" s="105"/>
      <c r="TIM1893" s="105"/>
      <c r="TIN1893" s="105"/>
      <c r="TIO1893" s="105"/>
      <c r="TIP1893" s="105"/>
      <c r="TIQ1893" s="105"/>
      <c r="TIR1893" s="105"/>
      <c r="TIS1893" s="105"/>
      <c r="TIT1893" s="105"/>
      <c r="TIU1893" s="105"/>
      <c r="TIV1893" s="105"/>
      <c r="TIW1893" s="105"/>
      <c r="TIX1893" s="105"/>
      <c r="TIY1893" s="105"/>
      <c r="TIZ1893" s="105"/>
      <c r="TJA1893" s="105"/>
      <c r="TJB1893" s="105"/>
      <c r="TJC1893" s="105"/>
      <c r="TJD1893" s="105"/>
      <c r="TJE1893" s="105"/>
      <c r="TJF1893" s="105"/>
      <c r="TJG1893" s="105"/>
      <c r="TJH1893" s="105"/>
      <c r="TJI1893" s="105"/>
      <c r="TJJ1893" s="105"/>
      <c r="TJK1893" s="105"/>
      <c r="TJL1893" s="105"/>
      <c r="TJM1893" s="105"/>
      <c r="TJN1893" s="105"/>
      <c r="TJO1893" s="105"/>
      <c r="TJP1893" s="105"/>
      <c r="TJQ1893" s="105"/>
      <c r="TJR1893" s="105"/>
      <c r="TJS1893" s="105"/>
      <c r="TJT1893" s="105"/>
      <c r="TJU1893" s="105"/>
      <c r="TJV1893" s="105"/>
      <c r="TJW1893" s="105"/>
      <c r="TJX1893" s="105"/>
      <c r="TJY1893" s="105"/>
      <c r="TJZ1893" s="105"/>
      <c r="TKA1893" s="105"/>
      <c r="TKB1893" s="105"/>
      <c r="TKC1893" s="105"/>
      <c r="TKD1893" s="105"/>
      <c r="TKE1893" s="105"/>
      <c r="TKF1893" s="105"/>
      <c r="TKG1893" s="105"/>
      <c r="TKH1893" s="105"/>
      <c r="TKI1893" s="105"/>
      <c r="TKJ1893" s="105"/>
      <c r="TKK1893" s="105"/>
      <c r="TKL1893" s="105"/>
      <c r="TKM1893" s="105"/>
      <c r="TKN1893" s="105"/>
      <c r="TKO1893" s="105"/>
      <c r="TKP1893" s="105"/>
      <c r="TKQ1893" s="105"/>
      <c r="TKR1893" s="105"/>
      <c r="TKS1893" s="105"/>
      <c r="TKT1893" s="105"/>
      <c r="TKU1893" s="105"/>
      <c r="TKV1893" s="105"/>
      <c r="TKW1893" s="105"/>
      <c r="TKX1893" s="105"/>
      <c r="TKY1893" s="105"/>
      <c r="TKZ1893" s="105"/>
      <c r="TLA1893" s="105"/>
      <c r="TLB1893" s="105"/>
      <c r="TLC1893" s="105"/>
      <c r="TLD1893" s="105"/>
      <c r="TLE1893" s="105"/>
      <c r="TLF1893" s="105"/>
      <c r="TLG1893" s="105"/>
      <c r="TLH1893" s="105"/>
      <c r="TLI1893" s="105"/>
      <c r="TLJ1893" s="105"/>
      <c r="TLK1893" s="105"/>
      <c r="TLL1893" s="105"/>
      <c r="TLM1893" s="105"/>
      <c r="TLN1893" s="105"/>
      <c r="TLO1893" s="105"/>
      <c r="TLP1893" s="105"/>
      <c r="TLQ1893" s="105"/>
      <c r="TLR1893" s="105"/>
      <c r="TLS1893" s="105"/>
      <c r="TLT1893" s="105"/>
      <c r="TLU1893" s="105"/>
      <c r="TLV1893" s="105"/>
      <c r="TLW1893" s="105"/>
      <c r="TLX1893" s="105"/>
      <c r="TLY1893" s="105"/>
      <c r="TLZ1893" s="105"/>
      <c r="TMA1893" s="105"/>
      <c r="TMB1893" s="105"/>
      <c r="TMC1893" s="105"/>
      <c r="TMD1893" s="105"/>
      <c r="TME1893" s="105"/>
      <c r="TMF1893" s="105"/>
      <c r="TMG1893" s="105"/>
      <c r="TMH1893" s="105"/>
      <c r="TMI1893" s="105"/>
      <c r="TMJ1893" s="105"/>
      <c r="TMK1893" s="105"/>
      <c r="TML1893" s="105"/>
      <c r="TMM1893" s="105"/>
      <c r="TMN1893" s="105"/>
      <c r="TMO1893" s="105"/>
      <c r="TMP1893" s="105"/>
      <c r="TMQ1893" s="105"/>
      <c r="TMR1893" s="105"/>
      <c r="TMS1893" s="105"/>
      <c r="TMT1893" s="105"/>
      <c r="TMU1893" s="105"/>
      <c r="TMV1893" s="105"/>
      <c r="TMW1893" s="105"/>
      <c r="TMX1893" s="105"/>
      <c r="TMY1893" s="105"/>
      <c r="TMZ1893" s="105"/>
      <c r="TNA1893" s="105"/>
      <c r="TNB1893" s="105"/>
      <c r="TNC1893" s="105"/>
      <c r="TND1893" s="105"/>
      <c r="TNE1893" s="105"/>
      <c r="TNF1893" s="105"/>
      <c r="TNG1893" s="105"/>
      <c r="TNH1893" s="105"/>
      <c r="TNI1893" s="105"/>
      <c r="TNJ1893" s="105"/>
      <c r="TNK1893" s="105"/>
      <c r="TNL1893" s="105"/>
      <c r="TNM1893" s="105"/>
      <c r="TNN1893" s="105"/>
      <c r="TNO1893" s="105"/>
      <c r="TNP1893" s="105"/>
      <c r="TNQ1893" s="105"/>
      <c r="TNR1893" s="105"/>
      <c r="TNS1893" s="105"/>
      <c r="TNT1893" s="105"/>
      <c r="TNU1893" s="105"/>
      <c r="TNV1893" s="105"/>
      <c r="TNW1893" s="105"/>
      <c r="TNX1893" s="105"/>
      <c r="TNY1893" s="105"/>
      <c r="TNZ1893" s="105"/>
      <c r="TOA1893" s="105"/>
      <c r="TOB1893" s="105"/>
      <c r="TOC1893" s="105"/>
      <c r="TOD1893" s="105"/>
      <c r="TOE1893" s="105"/>
      <c r="TOF1893" s="105"/>
      <c r="TOG1893" s="105"/>
      <c r="TOH1893" s="105"/>
      <c r="TOI1893" s="105"/>
      <c r="TOJ1893" s="105"/>
      <c r="TOK1893" s="105"/>
      <c r="TOL1893" s="105"/>
      <c r="TOM1893" s="105"/>
      <c r="TON1893" s="105"/>
      <c r="TOO1893" s="105"/>
      <c r="TOP1893" s="105"/>
      <c r="TOQ1893" s="105"/>
      <c r="TOR1893" s="105"/>
      <c r="TOS1893" s="105"/>
      <c r="TOT1893" s="105"/>
      <c r="TOU1893" s="105"/>
      <c r="TOV1893" s="105"/>
      <c r="TOW1893" s="105"/>
      <c r="TOX1893" s="105"/>
      <c r="TOY1893" s="105"/>
      <c r="TOZ1893" s="105"/>
      <c r="TPA1893" s="105"/>
      <c r="TPB1893" s="105"/>
      <c r="TPC1893" s="105"/>
      <c r="TPD1893" s="105"/>
      <c r="TPE1893" s="105"/>
      <c r="TPF1893" s="105"/>
      <c r="TPG1893" s="105"/>
      <c r="TPH1893" s="105"/>
      <c r="TPI1893" s="105"/>
      <c r="TPJ1893" s="105"/>
      <c r="TPK1893" s="105"/>
      <c r="TPL1893" s="105"/>
      <c r="TPM1893" s="105"/>
      <c r="TPN1893" s="105"/>
      <c r="TPO1893" s="105"/>
      <c r="TPP1893" s="105"/>
      <c r="TPQ1893" s="105"/>
      <c r="TPR1893" s="105"/>
      <c r="TPS1893" s="105"/>
      <c r="TPT1893" s="105"/>
      <c r="TPU1893" s="105"/>
      <c r="TPV1893" s="105"/>
      <c r="TPW1893" s="105"/>
      <c r="TPX1893" s="105"/>
      <c r="TPY1893" s="105"/>
      <c r="TPZ1893" s="105"/>
      <c r="TQA1893" s="105"/>
      <c r="TQB1893" s="105"/>
      <c r="TQC1893" s="105"/>
      <c r="TQD1893" s="105"/>
      <c r="TQE1893" s="105"/>
      <c r="TQF1893" s="105"/>
      <c r="TQG1893" s="105"/>
      <c r="TQH1893" s="105"/>
      <c r="TQI1893" s="105"/>
      <c r="TQJ1893" s="105"/>
      <c r="TQK1893" s="105"/>
      <c r="TQL1893" s="105"/>
      <c r="TQM1893" s="105"/>
      <c r="TQN1893" s="105"/>
      <c r="TQO1893" s="105"/>
      <c r="TQP1893" s="105"/>
      <c r="TQQ1893" s="105"/>
      <c r="TQR1893" s="105"/>
      <c r="TQS1893" s="105"/>
      <c r="TQT1893" s="105"/>
      <c r="TQU1893" s="105"/>
      <c r="TQV1893" s="105"/>
      <c r="TQW1893" s="105"/>
      <c r="TQX1893" s="105"/>
      <c r="TQY1893" s="105"/>
      <c r="TQZ1893" s="105"/>
      <c r="TRA1893" s="105"/>
      <c r="TRB1893" s="105"/>
      <c r="TRC1893" s="105"/>
      <c r="TRD1893" s="105"/>
      <c r="TRE1893" s="105"/>
      <c r="TRF1893" s="105"/>
      <c r="TRG1893" s="105"/>
      <c r="TRH1893" s="105"/>
      <c r="TRI1893" s="105"/>
      <c r="TRJ1893" s="105"/>
      <c r="TRK1893" s="105"/>
      <c r="TRL1893" s="105"/>
      <c r="TRM1893" s="105"/>
      <c r="TRN1893" s="105"/>
      <c r="TRO1893" s="105"/>
      <c r="TRP1893" s="105"/>
      <c r="TRQ1893" s="105"/>
      <c r="TRR1893" s="105"/>
      <c r="TRS1893" s="105"/>
      <c r="TRT1893" s="105"/>
      <c r="TRU1893" s="105"/>
      <c r="TRV1893" s="105"/>
      <c r="TRW1893" s="105"/>
      <c r="TRX1893" s="105"/>
      <c r="TRY1893" s="105"/>
      <c r="TRZ1893" s="105"/>
      <c r="TSA1893" s="105"/>
      <c r="TSB1893" s="105"/>
      <c r="TSC1893" s="105"/>
      <c r="TSD1893" s="105"/>
      <c r="TSE1893" s="105"/>
      <c r="TSF1893" s="105"/>
      <c r="TSG1893" s="105"/>
      <c r="TSH1893" s="105"/>
      <c r="TSI1893" s="105"/>
      <c r="TSJ1893" s="105"/>
      <c r="TSK1893" s="105"/>
      <c r="TSL1893" s="105"/>
      <c r="TSM1893" s="105"/>
      <c r="TSN1893" s="105"/>
      <c r="TSO1893" s="105"/>
      <c r="TSP1893" s="105"/>
      <c r="TSQ1893" s="105"/>
      <c r="TSR1893" s="105"/>
      <c r="TSS1893" s="105"/>
      <c r="TST1893" s="105"/>
      <c r="TSU1893" s="105"/>
      <c r="TSV1893" s="105"/>
      <c r="TSW1893" s="105"/>
      <c r="TSX1893" s="105"/>
      <c r="TSY1893" s="105"/>
      <c r="TSZ1893" s="105"/>
      <c r="TTA1893" s="105"/>
      <c r="TTB1893" s="105"/>
      <c r="TTC1893" s="105"/>
      <c r="TTD1893" s="105"/>
      <c r="TTE1893" s="105"/>
      <c r="TTF1893" s="105"/>
      <c r="TTG1893" s="105"/>
      <c r="TTH1893" s="105"/>
      <c r="TTI1893" s="105"/>
      <c r="TTJ1893" s="105"/>
      <c r="TTK1893" s="105"/>
      <c r="TTL1893" s="105"/>
      <c r="TTM1893" s="105"/>
      <c r="TTN1893" s="105"/>
      <c r="TTO1893" s="105"/>
      <c r="TTP1893" s="105"/>
      <c r="TTQ1893" s="105"/>
      <c r="TTR1893" s="105"/>
      <c r="TTS1893" s="105"/>
      <c r="TTT1893" s="105"/>
      <c r="TTU1893" s="105"/>
      <c r="TTV1893" s="105"/>
      <c r="TTW1893" s="105"/>
      <c r="TTX1893" s="105"/>
      <c r="TTY1893" s="105"/>
      <c r="TTZ1893" s="105"/>
      <c r="TUA1893" s="105"/>
      <c r="TUB1893" s="105"/>
      <c r="TUC1893" s="105"/>
      <c r="TUD1893" s="105"/>
      <c r="TUE1893" s="105"/>
      <c r="TUF1893" s="105"/>
      <c r="TUG1893" s="105"/>
      <c r="TUH1893" s="105"/>
      <c r="TUI1893" s="105"/>
      <c r="TUJ1893" s="105"/>
      <c r="TUK1893" s="105"/>
      <c r="TUL1893" s="105"/>
      <c r="TUM1893" s="105"/>
      <c r="TUN1893" s="105"/>
      <c r="TUO1893" s="105"/>
      <c r="TUP1893" s="105"/>
      <c r="TUQ1893" s="105"/>
      <c r="TUR1893" s="105"/>
      <c r="TUS1893" s="105"/>
      <c r="TUT1893" s="105"/>
      <c r="TUU1893" s="105"/>
      <c r="TUV1893" s="105"/>
      <c r="TUW1893" s="105"/>
      <c r="TUX1893" s="105"/>
      <c r="TUY1893" s="105"/>
      <c r="TUZ1893" s="105"/>
      <c r="TVA1893" s="105"/>
      <c r="TVB1893" s="105"/>
      <c r="TVC1893" s="105"/>
      <c r="TVD1893" s="105"/>
      <c r="TVE1893" s="105"/>
      <c r="TVF1893" s="105"/>
      <c r="TVG1893" s="105"/>
      <c r="TVH1893" s="105"/>
      <c r="TVI1893" s="105"/>
      <c r="TVJ1893" s="105"/>
      <c r="TVK1893" s="105"/>
      <c r="TVL1893" s="105"/>
      <c r="TVM1893" s="105"/>
      <c r="TVN1893" s="105"/>
      <c r="TVO1893" s="105"/>
      <c r="TVP1893" s="105"/>
      <c r="TVQ1893" s="105"/>
      <c r="TVR1893" s="105"/>
      <c r="TVS1893" s="105"/>
      <c r="TVT1893" s="105"/>
      <c r="TVU1893" s="105"/>
      <c r="TVV1893" s="105"/>
      <c r="TVW1893" s="105"/>
      <c r="TVX1893" s="105"/>
      <c r="TVY1893" s="105"/>
      <c r="TVZ1893" s="105"/>
      <c r="TWA1893" s="105"/>
      <c r="TWB1893" s="105"/>
      <c r="TWC1893" s="105"/>
      <c r="TWD1893" s="105"/>
      <c r="TWE1893" s="105"/>
      <c r="TWF1893" s="105"/>
      <c r="TWG1893" s="105"/>
      <c r="TWH1893" s="105"/>
      <c r="TWI1893" s="105"/>
      <c r="TWJ1893" s="105"/>
      <c r="TWK1893" s="105"/>
      <c r="TWL1893" s="105"/>
      <c r="TWM1893" s="105"/>
      <c r="TWN1893" s="105"/>
      <c r="TWO1893" s="105"/>
      <c r="TWP1893" s="105"/>
      <c r="TWQ1893" s="105"/>
      <c r="TWR1893" s="105"/>
      <c r="TWS1893" s="105"/>
      <c r="TWT1893" s="105"/>
      <c r="TWU1893" s="105"/>
      <c r="TWV1893" s="105"/>
      <c r="TWW1893" s="105"/>
      <c r="TWX1893" s="105"/>
      <c r="TWY1893" s="105"/>
      <c r="TWZ1893" s="105"/>
      <c r="TXA1893" s="105"/>
      <c r="TXB1893" s="105"/>
      <c r="TXC1893" s="105"/>
      <c r="TXD1893" s="105"/>
      <c r="TXE1893" s="105"/>
      <c r="TXF1893" s="105"/>
      <c r="TXG1893" s="105"/>
      <c r="TXH1893" s="105"/>
      <c r="TXI1893" s="105"/>
      <c r="TXJ1893" s="105"/>
      <c r="TXK1893" s="105"/>
      <c r="TXL1893" s="105"/>
      <c r="TXM1893" s="105"/>
      <c r="TXN1893" s="105"/>
      <c r="TXO1893" s="105"/>
      <c r="TXP1893" s="105"/>
      <c r="TXQ1893" s="105"/>
      <c r="TXR1893" s="105"/>
      <c r="TXS1893" s="105"/>
      <c r="TXT1893" s="105"/>
      <c r="TXU1893" s="105"/>
      <c r="TXV1893" s="105"/>
      <c r="TXW1893" s="105"/>
      <c r="TXX1893" s="105"/>
      <c r="TXY1893" s="105"/>
      <c r="TXZ1893" s="105"/>
      <c r="TYA1893" s="105"/>
      <c r="TYB1893" s="105"/>
      <c r="TYC1893" s="105"/>
      <c r="TYD1893" s="105"/>
      <c r="TYE1893" s="105"/>
      <c r="TYF1893" s="105"/>
      <c r="TYG1893" s="105"/>
      <c r="TYH1893" s="105"/>
      <c r="TYI1893" s="105"/>
      <c r="TYJ1893" s="105"/>
      <c r="TYK1893" s="105"/>
      <c r="TYL1893" s="105"/>
      <c r="TYM1893" s="105"/>
      <c r="TYN1893" s="105"/>
      <c r="TYO1893" s="105"/>
      <c r="TYP1893" s="105"/>
      <c r="TYQ1893" s="105"/>
      <c r="TYR1893" s="105"/>
      <c r="TYS1893" s="105"/>
      <c r="TYT1893" s="105"/>
      <c r="TYU1893" s="105"/>
      <c r="TYV1893" s="105"/>
      <c r="TYW1893" s="105"/>
      <c r="TYX1893" s="105"/>
      <c r="TYY1893" s="105"/>
      <c r="TYZ1893" s="105"/>
      <c r="TZA1893" s="105"/>
      <c r="TZB1893" s="105"/>
      <c r="TZC1893" s="105"/>
      <c r="TZD1893" s="105"/>
      <c r="TZE1893" s="105"/>
      <c r="TZF1893" s="105"/>
      <c r="TZG1893" s="105"/>
      <c r="TZH1893" s="105"/>
      <c r="TZI1893" s="105"/>
      <c r="TZJ1893" s="105"/>
      <c r="TZK1893" s="105"/>
      <c r="TZL1893" s="105"/>
      <c r="TZM1893" s="105"/>
      <c r="TZN1893" s="105"/>
      <c r="TZO1893" s="105"/>
      <c r="TZP1893" s="105"/>
      <c r="TZQ1893" s="105"/>
      <c r="TZR1893" s="105"/>
      <c r="TZS1893" s="105"/>
      <c r="TZT1893" s="105"/>
      <c r="TZU1893" s="105"/>
      <c r="TZV1893" s="105"/>
      <c r="TZW1893" s="105"/>
      <c r="TZX1893" s="105"/>
      <c r="TZY1893" s="105"/>
      <c r="TZZ1893" s="105"/>
      <c r="UAA1893" s="105"/>
      <c r="UAB1893" s="105"/>
      <c r="UAC1893" s="105"/>
      <c r="UAD1893" s="105"/>
      <c r="UAE1893" s="105"/>
      <c r="UAF1893" s="105"/>
      <c r="UAG1893" s="105"/>
      <c r="UAH1893" s="105"/>
      <c r="UAI1893" s="105"/>
      <c r="UAJ1893" s="105"/>
      <c r="UAK1893" s="105"/>
      <c r="UAL1893" s="105"/>
      <c r="UAM1893" s="105"/>
      <c r="UAN1893" s="105"/>
      <c r="UAO1893" s="105"/>
      <c r="UAP1893" s="105"/>
      <c r="UAQ1893" s="105"/>
      <c r="UAR1893" s="105"/>
      <c r="UAS1893" s="105"/>
      <c r="UAT1893" s="105"/>
      <c r="UAU1893" s="105"/>
      <c r="UAV1893" s="105"/>
      <c r="UAW1893" s="105"/>
      <c r="UAX1893" s="105"/>
      <c r="UAY1893" s="105"/>
      <c r="UAZ1893" s="105"/>
      <c r="UBA1893" s="105"/>
      <c r="UBB1893" s="105"/>
      <c r="UBC1893" s="105"/>
      <c r="UBD1893" s="105"/>
      <c r="UBE1893" s="105"/>
      <c r="UBF1893" s="105"/>
      <c r="UBG1893" s="105"/>
      <c r="UBH1893" s="105"/>
      <c r="UBI1893" s="105"/>
      <c r="UBJ1893" s="105"/>
      <c r="UBK1893" s="105"/>
      <c r="UBL1893" s="105"/>
      <c r="UBM1893" s="105"/>
      <c r="UBN1893" s="105"/>
      <c r="UBO1893" s="105"/>
      <c r="UBP1893" s="105"/>
      <c r="UBQ1893" s="105"/>
      <c r="UBR1893" s="105"/>
      <c r="UBS1893" s="105"/>
      <c r="UBT1893" s="105"/>
      <c r="UBU1893" s="105"/>
      <c r="UBV1893" s="105"/>
      <c r="UBW1893" s="105"/>
      <c r="UBX1893" s="105"/>
      <c r="UBY1893" s="105"/>
      <c r="UBZ1893" s="105"/>
      <c r="UCA1893" s="105"/>
      <c r="UCB1893" s="105"/>
      <c r="UCC1893" s="105"/>
      <c r="UCD1893" s="105"/>
      <c r="UCE1893" s="105"/>
      <c r="UCF1893" s="105"/>
      <c r="UCG1893" s="105"/>
      <c r="UCH1893" s="105"/>
      <c r="UCI1893" s="105"/>
      <c r="UCJ1893" s="105"/>
      <c r="UCK1893" s="105"/>
      <c r="UCL1893" s="105"/>
      <c r="UCM1893" s="105"/>
      <c r="UCN1893" s="105"/>
      <c r="UCO1893" s="105"/>
      <c r="UCP1893" s="105"/>
      <c r="UCQ1893" s="105"/>
      <c r="UCR1893" s="105"/>
      <c r="UCS1893" s="105"/>
      <c r="UCT1893" s="105"/>
      <c r="UCU1893" s="105"/>
      <c r="UCV1893" s="105"/>
      <c r="UCW1893" s="105"/>
      <c r="UCX1893" s="105"/>
      <c r="UCY1893" s="105"/>
      <c r="UCZ1893" s="105"/>
      <c r="UDA1893" s="105"/>
      <c r="UDB1893" s="105"/>
      <c r="UDC1893" s="105"/>
      <c r="UDD1893" s="105"/>
      <c r="UDE1893" s="105"/>
      <c r="UDF1893" s="105"/>
      <c r="UDG1893" s="105"/>
      <c r="UDH1893" s="105"/>
      <c r="UDI1893" s="105"/>
      <c r="UDJ1893" s="105"/>
      <c r="UDK1893" s="105"/>
      <c r="UDL1893" s="105"/>
      <c r="UDM1893" s="105"/>
      <c r="UDN1893" s="105"/>
      <c r="UDO1893" s="105"/>
      <c r="UDP1893" s="105"/>
      <c r="UDQ1893" s="105"/>
      <c r="UDR1893" s="105"/>
      <c r="UDS1893" s="105"/>
      <c r="UDT1893" s="105"/>
      <c r="UDU1893" s="105"/>
      <c r="UDV1893" s="105"/>
      <c r="UDW1893" s="105"/>
      <c r="UDX1893" s="105"/>
      <c r="UDY1893" s="105"/>
      <c r="UDZ1893" s="105"/>
      <c r="UEA1893" s="105"/>
      <c r="UEB1893" s="105"/>
      <c r="UEC1893" s="105"/>
      <c r="UED1893" s="105"/>
      <c r="UEE1893" s="105"/>
      <c r="UEF1893" s="105"/>
      <c r="UEG1893" s="105"/>
      <c r="UEH1893" s="105"/>
      <c r="UEI1893" s="105"/>
      <c r="UEJ1893" s="105"/>
      <c r="UEK1893" s="105"/>
      <c r="UEL1893" s="105"/>
      <c r="UEM1893" s="105"/>
      <c r="UEN1893" s="105"/>
      <c r="UEO1893" s="105"/>
      <c r="UEP1893" s="105"/>
      <c r="UEQ1893" s="105"/>
      <c r="UER1893" s="105"/>
      <c r="UES1893" s="105"/>
      <c r="UET1893" s="105"/>
      <c r="UEU1893" s="105"/>
      <c r="UEV1893" s="105"/>
      <c r="UEW1893" s="105"/>
      <c r="UEX1893" s="105"/>
      <c r="UEY1893" s="105"/>
      <c r="UEZ1893" s="105"/>
      <c r="UFA1893" s="105"/>
      <c r="UFB1893" s="105"/>
      <c r="UFC1893" s="105"/>
      <c r="UFD1893" s="105"/>
      <c r="UFE1893" s="105"/>
      <c r="UFF1893" s="105"/>
      <c r="UFG1893" s="105"/>
      <c r="UFH1893" s="105"/>
      <c r="UFI1893" s="105"/>
      <c r="UFJ1893" s="105"/>
      <c r="UFK1893" s="105"/>
      <c r="UFL1893" s="105"/>
      <c r="UFM1893" s="105"/>
      <c r="UFN1893" s="105"/>
      <c r="UFO1893" s="105"/>
      <c r="UFP1893" s="105"/>
      <c r="UFQ1893" s="105"/>
      <c r="UFR1893" s="105"/>
      <c r="UFS1893" s="105"/>
      <c r="UFT1893" s="105"/>
      <c r="UFU1893" s="105"/>
      <c r="UFV1893" s="105"/>
      <c r="UFW1893" s="105"/>
      <c r="UFX1893" s="105"/>
      <c r="UFY1893" s="105"/>
      <c r="UFZ1893" s="105"/>
      <c r="UGA1893" s="105"/>
      <c r="UGB1893" s="105"/>
      <c r="UGC1893" s="105"/>
      <c r="UGD1893" s="105"/>
      <c r="UGE1893" s="105"/>
      <c r="UGF1893" s="105"/>
      <c r="UGG1893" s="105"/>
      <c r="UGH1893" s="105"/>
      <c r="UGI1893" s="105"/>
      <c r="UGJ1893" s="105"/>
      <c r="UGK1893" s="105"/>
      <c r="UGL1893" s="105"/>
      <c r="UGM1893" s="105"/>
      <c r="UGN1893" s="105"/>
      <c r="UGO1893" s="105"/>
      <c r="UGP1893" s="105"/>
      <c r="UGQ1893" s="105"/>
      <c r="UGR1893" s="105"/>
      <c r="UGS1893" s="105"/>
      <c r="UGT1893" s="105"/>
      <c r="UGU1893" s="105"/>
      <c r="UGV1893" s="105"/>
      <c r="UGW1893" s="105"/>
      <c r="UGX1893" s="105"/>
      <c r="UGY1893" s="105"/>
      <c r="UGZ1893" s="105"/>
      <c r="UHA1893" s="105"/>
      <c r="UHB1893" s="105"/>
      <c r="UHC1893" s="105"/>
      <c r="UHD1893" s="105"/>
      <c r="UHE1893" s="105"/>
      <c r="UHF1893" s="105"/>
      <c r="UHG1893" s="105"/>
      <c r="UHH1893" s="105"/>
      <c r="UHI1893" s="105"/>
      <c r="UHJ1893" s="105"/>
      <c r="UHK1893" s="105"/>
      <c r="UHL1893" s="105"/>
      <c r="UHM1893" s="105"/>
      <c r="UHN1893" s="105"/>
      <c r="UHO1893" s="105"/>
      <c r="UHP1893" s="105"/>
      <c r="UHQ1893" s="105"/>
      <c r="UHR1893" s="105"/>
      <c r="UHS1893" s="105"/>
      <c r="UHT1893" s="105"/>
      <c r="UHU1893" s="105"/>
      <c r="UHV1893" s="105"/>
      <c r="UHW1893" s="105"/>
      <c r="UHX1893" s="105"/>
      <c r="UHY1893" s="105"/>
      <c r="UHZ1893" s="105"/>
      <c r="UIA1893" s="105"/>
      <c r="UIB1893" s="105"/>
      <c r="UIC1893" s="105"/>
      <c r="UID1893" s="105"/>
      <c r="UIE1893" s="105"/>
      <c r="UIF1893" s="105"/>
      <c r="UIG1893" s="105"/>
      <c r="UIH1893" s="105"/>
      <c r="UII1893" s="105"/>
      <c r="UIJ1893" s="105"/>
      <c r="UIK1893" s="105"/>
      <c r="UIL1893" s="105"/>
      <c r="UIM1893" s="105"/>
      <c r="UIN1893" s="105"/>
      <c r="UIO1893" s="105"/>
      <c r="UIP1893" s="105"/>
      <c r="UIQ1893" s="105"/>
      <c r="UIR1893" s="105"/>
      <c r="UIS1893" s="105"/>
      <c r="UIT1893" s="105"/>
      <c r="UIU1893" s="105"/>
      <c r="UIV1893" s="105"/>
      <c r="UIW1893" s="105"/>
      <c r="UIX1893" s="105"/>
      <c r="UIY1893" s="105"/>
      <c r="UIZ1893" s="105"/>
      <c r="UJA1893" s="105"/>
      <c r="UJB1893" s="105"/>
      <c r="UJC1893" s="105"/>
      <c r="UJD1893" s="105"/>
      <c r="UJE1893" s="105"/>
      <c r="UJF1893" s="105"/>
      <c r="UJG1893" s="105"/>
      <c r="UJH1893" s="105"/>
      <c r="UJI1893" s="105"/>
      <c r="UJJ1893" s="105"/>
      <c r="UJK1893" s="105"/>
      <c r="UJL1893" s="105"/>
      <c r="UJM1893" s="105"/>
      <c r="UJN1893" s="105"/>
      <c r="UJO1893" s="105"/>
      <c r="UJP1893" s="105"/>
      <c r="UJQ1893" s="105"/>
      <c r="UJR1893" s="105"/>
      <c r="UJS1893" s="105"/>
      <c r="UJT1893" s="105"/>
      <c r="UJU1893" s="105"/>
      <c r="UJV1893" s="105"/>
      <c r="UJW1893" s="105"/>
      <c r="UJX1893" s="105"/>
      <c r="UJY1893" s="105"/>
      <c r="UJZ1893" s="105"/>
      <c r="UKA1893" s="105"/>
      <c r="UKB1893" s="105"/>
      <c r="UKC1893" s="105"/>
      <c r="UKD1893" s="105"/>
      <c r="UKE1893" s="105"/>
      <c r="UKF1893" s="105"/>
      <c r="UKG1893" s="105"/>
      <c r="UKH1893" s="105"/>
      <c r="UKI1893" s="105"/>
      <c r="UKJ1893" s="105"/>
      <c r="UKK1893" s="105"/>
      <c r="UKL1893" s="105"/>
      <c r="UKM1893" s="105"/>
      <c r="UKN1893" s="105"/>
      <c r="UKO1893" s="105"/>
      <c r="UKP1893" s="105"/>
      <c r="UKQ1893" s="105"/>
      <c r="UKR1893" s="105"/>
      <c r="UKS1893" s="105"/>
      <c r="UKT1893" s="105"/>
      <c r="UKU1893" s="105"/>
      <c r="UKV1893" s="105"/>
      <c r="UKW1893" s="105"/>
      <c r="UKX1893" s="105"/>
      <c r="UKY1893" s="105"/>
      <c r="UKZ1893" s="105"/>
      <c r="ULA1893" s="105"/>
      <c r="ULB1893" s="105"/>
      <c r="ULC1893" s="105"/>
      <c r="ULD1893" s="105"/>
      <c r="ULE1893" s="105"/>
      <c r="ULF1893" s="105"/>
      <c r="ULG1893" s="105"/>
      <c r="ULH1893" s="105"/>
      <c r="ULI1893" s="105"/>
      <c r="ULJ1893" s="105"/>
      <c r="ULK1893" s="105"/>
      <c r="ULL1893" s="105"/>
      <c r="ULM1893" s="105"/>
      <c r="ULN1893" s="105"/>
      <c r="ULO1893" s="105"/>
      <c r="ULP1893" s="105"/>
      <c r="ULQ1893" s="105"/>
      <c r="ULR1893" s="105"/>
      <c r="ULS1893" s="105"/>
      <c r="ULT1893" s="105"/>
      <c r="ULU1893" s="105"/>
      <c r="ULV1893" s="105"/>
      <c r="ULW1893" s="105"/>
      <c r="ULX1893" s="105"/>
      <c r="ULY1893" s="105"/>
      <c r="ULZ1893" s="105"/>
      <c r="UMA1893" s="105"/>
      <c r="UMB1893" s="105"/>
      <c r="UMC1893" s="105"/>
      <c r="UMD1893" s="105"/>
      <c r="UME1893" s="105"/>
      <c r="UMF1893" s="105"/>
      <c r="UMG1893" s="105"/>
      <c r="UMH1893" s="105"/>
      <c r="UMI1893" s="105"/>
      <c r="UMJ1893" s="105"/>
      <c r="UMK1893" s="105"/>
      <c r="UML1893" s="105"/>
      <c r="UMM1893" s="105"/>
      <c r="UMN1893" s="105"/>
      <c r="UMO1893" s="105"/>
      <c r="UMP1893" s="105"/>
      <c r="UMQ1893" s="105"/>
      <c r="UMR1893" s="105"/>
      <c r="UMS1893" s="105"/>
      <c r="UMT1893" s="105"/>
      <c r="UMU1893" s="105"/>
      <c r="UMV1893" s="105"/>
      <c r="UMW1893" s="105"/>
      <c r="UMX1893" s="105"/>
      <c r="UMY1893" s="105"/>
      <c r="UMZ1893" s="105"/>
      <c r="UNA1893" s="105"/>
      <c r="UNB1893" s="105"/>
      <c r="UNC1893" s="105"/>
      <c r="UND1893" s="105"/>
      <c r="UNE1893" s="105"/>
      <c r="UNF1893" s="105"/>
      <c r="UNG1893" s="105"/>
      <c r="UNH1893" s="105"/>
      <c r="UNI1893" s="105"/>
      <c r="UNJ1893" s="105"/>
      <c r="UNK1893" s="105"/>
      <c r="UNL1893" s="105"/>
      <c r="UNM1893" s="105"/>
      <c r="UNN1893" s="105"/>
      <c r="UNO1893" s="105"/>
      <c r="UNP1893" s="105"/>
      <c r="UNQ1893" s="105"/>
      <c r="UNR1893" s="105"/>
      <c r="UNS1893" s="105"/>
      <c r="UNT1893" s="105"/>
      <c r="UNU1893" s="105"/>
      <c r="UNV1893" s="105"/>
      <c r="UNW1893" s="105"/>
      <c r="UNX1893" s="105"/>
      <c r="UNY1893" s="105"/>
      <c r="UNZ1893" s="105"/>
      <c r="UOA1893" s="105"/>
      <c r="UOB1893" s="105"/>
      <c r="UOC1893" s="105"/>
      <c r="UOD1893" s="105"/>
      <c r="UOE1893" s="105"/>
      <c r="UOF1893" s="105"/>
      <c r="UOG1893" s="105"/>
      <c r="UOH1893" s="105"/>
      <c r="UOI1893" s="105"/>
      <c r="UOJ1893" s="105"/>
      <c r="UOK1893" s="105"/>
      <c r="UOL1893" s="105"/>
      <c r="UOM1893" s="105"/>
      <c r="UON1893" s="105"/>
      <c r="UOO1893" s="105"/>
      <c r="UOP1893" s="105"/>
      <c r="UOQ1893" s="105"/>
      <c r="UOR1893" s="105"/>
      <c r="UOS1893" s="105"/>
      <c r="UOT1893" s="105"/>
      <c r="UOU1893" s="105"/>
      <c r="UOV1893" s="105"/>
      <c r="UOW1893" s="105"/>
      <c r="UOX1893" s="105"/>
      <c r="UOY1893" s="105"/>
      <c r="UOZ1893" s="105"/>
      <c r="UPA1893" s="105"/>
      <c r="UPB1893" s="105"/>
      <c r="UPC1893" s="105"/>
      <c r="UPD1893" s="105"/>
      <c r="UPE1893" s="105"/>
      <c r="UPF1893" s="105"/>
      <c r="UPG1893" s="105"/>
      <c r="UPH1893" s="105"/>
      <c r="UPI1893" s="105"/>
      <c r="UPJ1893" s="105"/>
      <c r="UPK1893" s="105"/>
      <c r="UPL1893" s="105"/>
      <c r="UPM1893" s="105"/>
      <c r="UPN1893" s="105"/>
      <c r="UPO1893" s="105"/>
      <c r="UPP1893" s="105"/>
      <c r="UPQ1893" s="105"/>
      <c r="UPR1893" s="105"/>
      <c r="UPS1893" s="105"/>
      <c r="UPT1893" s="105"/>
      <c r="UPU1893" s="105"/>
      <c r="UPV1893" s="105"/>
      <c r="UPW1893" s="105"/>
      <c r="UPX1893" s="105"/>
      <c r="UPY1893" s="105"/>
      <c r="UPZ1893" s="105"/>
      <c r="UQA1893" s="105"/>
      <c r="UQB1893" s="105"/>
      <c r="UQC1893" s="105"/>
      <c r="UQD1893" s="105"/>
      <c r="UQE1893" s="105"/>
      <c r="UQF1893" s="105"/>
      <c r="UQG1893" s="105"/>
      <c r="UQH1893" s="105"/>
      <c r="UQI1893" s="105"/>
      <c r="UQJ1893" s="105"/>
      <c r="UQK1893" s="105"/>
      <c r="UQL1893" s="105"/>
      <c r="UQM1893" s="105"/>
      <c r="UQN1893" s="105"/>
      <c r="UQO1893" s="105"/>
      <c r="UQP1893" s="105"/>
      <c r="UQQ1893" s="105"/>
      <c r="UQR1893" s="105"/>
      <c r="UQS1893" s="105"/>
      <c r="UQT1893" s="105"/>
      <c r="UQU1893" s="105"/>
      <c r="UQV1893" s="105"/>
      <c r="UQW1893" s="105"/>
      <c r="UQX1893" s="105"/>
      <c r="UQY1893" s="105"/>
      <c r="UQZ1893" s="105"/>
      <c r="URA1893" s="105"/>
      <c r="URB1893" s="105"/>
      <c r="URC1893" s="105"/>
      <c r="URD1893" s="105"/>
      <c r="URE1893" s="105"/>
      <c r="URF1893" s="105"/>
      <c r="URG1893" s="105"/>
      <c r="URH1893" s="105"/>
      <c r="URI1893" s="105"/>
      <c r="URJ1893" s="105"/>
      <c r="URK1893" s="105"/>
      <c r="URL1893" s="105"/>
      <c r="URM1893" s="105"/>
      <c r="URN1893" s="105"/>
      <c r="URO1893" s="105"/>
      <c r="URP1893" s="105"/>
      <c r="URQ1893" s="105"/>
      <c r="URR1893" s="105"/>
      <c r="URS1893" s="105"/>
      <c r="URT1893" s="105"/>
      <c r="URU1893" s="105"/>
      <c r="URV1893" s="105"/>
      <c r="URW1893" s="105"/>
      <c r="URX1893" s="105"/>
      <c r="URY1893" s="105"/>
      <c r="URZ1893" s="105"/>
      <c r="USA1893" s="105"/>
      <c r="USB1893" s="105"/>
      <c r="USC1893" s="105"/>
      <c r="USD1893" s="105"/>
      <c r="USE1893" s="105"/>
      <c r="USF1893" s="105"/>
      <c r="USG1893" s="105"/>
      <c r="USH1893" s="105"/>
      <c r="USI1893" s="105"/>
      <c r="USJ1893" s="105"/>
      <c r="USK1893" s="105"/>
      <c r="USL1893" s="105"/>
      <c r="USM1893" s="105"/>
      <c r="USN1893" s="105"/>
      <c r="USO1893" s="105"/>
      <c r="USP1893" s="105"/>
      <c r="USQ1893" s="105"/>
      <c r="USR1893" s="105"/>
      <c r="USS1893" s="105"/>
      <c r="UST1893" s="105"/>
      <c r="USU1893" s="105"/>
      <c r="USV1893" s="105"/>
      <c r="USW1893" s="105"/>
      <c r="USX1893" s="105"/>
      <c r="USY1893" s="105"/>
      <c r="USZ1893" s="105"/>
      <c r="UTA1893" s="105"/>
      <c r="UTB1893" s="105"/>
      <c r="UTC1893" s="105"/>
      <c r="UTD1893" s="105"/>
      <c r="UTE1893" s="105"/>
      <c r="UTF1893" s="105"/>
      <c r="UTG1893" s="105"/>
      <c r="UTH1893" s="105"/>
      <c r="UTI1893" s="105"/>
      <c r="UTJ1893" s="105"/>
      <c r="UTK1893" s="105"/>
      <c r="UTL1893" s="105"/>
      <c r="UTM1893" s="105"/>
      <c r="UTN1893" s="105"/>
      <c r="UTO1893" s="105"/>
      <c r="UTP1893" s="105"/>
      <c r="UTQ1893" s="105"/>
      <c r="UTR1893" s="105"/>
      <c r="UTS1893" s="105"/>
      <c r="UTT1893" s="105"/>
      <c r="UTU1893" s="105"/>
      <c r="UTV1893" s="105"/>
      <c r="UTW1893" s="105"/>
      <c r="UTX1893" s="105"/>
      <c r="UTY1893" s="105"/>
      <c r="UTZ1893" s="105"/>
      <c r="UUA1893" s="105"/>
      <c r="UUB1893" s="105"/>
      <c r="UUC1893" s="105"/>
      <c r="UUD1893" s="105"/>
      <c r="UUE1893" s="105"/>
      <c r="UUF1893" s="105"/>
      <c r="UUG1893" s="105"/>
      <c r="UUH1893" s="105"/>
      <c r="UUI1893" s="105"/>
      <c r="UUJ1893" s="105"/>
      <c r="UUK1893" s="105"/>
      <c r="UUL1893" s="105"/>
      <c r="UUM1893" s="105"/>
      <c r="UUN1893" s="105"/>
      <c r="UUO1893" s="105"/>
      <c r="UUP1893" s="105"/>
      <c r="UUQ1893" s="105"/>
      <c r="UUR1893" s="105"/>
      <c r="UUS1893" s="105"/>
      <c r="UUT1893" s="105"/>
      <c r="UUU1893" s="105"/>
      <c r="UUV1893" s="105"/>
      <c r="UUW1893" s="105"/>
      <c r="UUX1893" s="105"/>
      <c r="UUY1893" s="105"/>
      <c r="UUZ1893" s="105"/>
      <c r="UVA1893" s="105"/>
      <c r="UVB1893" s="105"/>
      <c r="UVC1893" s="105"/>
      <c r="UVD1893" s="105"/>
      <c r="UVE1893" s="105"/>
      <c r="UVF1893" s="105"/>
      <c r="UVG1893" s="105"/>
      <c r="UVH1893" s="105"/>
      <c r="UVI1893" s="105"/>
      <c r="UVJ1893" s="105"/>
      <c r="UVK1893" s="105"/>
      <c r="UVL1893" s="105"/>
      <c r="UVM1893" s="105"/>
      <c r="UVN1893" s="105"/>
      <c r="UVO1893" s="105"/>
      <c r="UVP1893" s="105"/>
      <c r="UVQ1893" s="105"/>
      <c r="UVR1893" s="105"/>
      <c r="UVS1893" s="105"/>
      <c r="UVT1893" s="105"/>
      <c r="UVU1893" s="105"/>
      <c r="UVV1893" s="105"/>
      <c r="UVW1893" s="105"/>
      <c r="UVX1893" s="105"/>
      <c r="UVY1893" s="105"/>
      <c r="UVZ1893" s="105"/>
      <c r="UWA1893" s="105"/>
      <c r="UWB1893" s="105"/>
      <c r="UWC1893" s="105"/>
      <c r="UWD1893" s="105"/>
      <c r="UWE1893" s="105"/>
      <c r="UWF1893" s="105"/>
      <c r="UWG1893" s="105"/>
      <c r="UWH1893" s="105"/>
      <c r="UWI1893" s="105"/>
      <c r="UWJ1893" s="105"/>
      <c r="UWK1893" s="105"/>
      <c r="UWL1893" s="105"/>
      <c r="UWM1893" s="105"/>
      <c r="UWN1893" s="105"/>
      <c r="UWO1893" s="105"/>
      <c r="UWP1893" s="105"/>
      <c r="UWQ1893" s="105"/>
      <c r="UWR1893" s="105"/>
      <c r="UWS1893" s="105"/>
      <c r="UWT1893" s="105"/>
      <c r="UWU1893" s="105"/>
      <c r="UWV1893" s="105"/>
      <c r="UWW1893" s="105"/>
      <c r="UWX1893" s="105"/>
      <c r="UWY1893" s="105"/>
      <c r="UWZ1893" s="105"/>
      <c r="UXA1893" s="105"/>
      <c r="UXB1893" s="105"/>
      <c r="UXC1893" s="105"/>
      <c r="UXD1893" s="105"/>
      <c r="UXE1893" s="105"/>
      <c r="UXF1893" s="105"/>
      <c r="UXG1893" s="105"/>
      <c r="UXH1893" s="105"/>
      <c r="UXI1893" s="105"/>
      <c r="UXJ1893" s="105"/>
      <c r="UXK1893" s="105"/>
      <c r="UXL1893" s="105"/>
      <c r="UXM1893" s="105"/>
      <c r="UXN1893" s="105"/>
      <c r="UXO1893" s="105"/>
      <c r="UXP1893" s="105"/>
      <c r="UXQ1893" s="105"/>
      <c r="UXR1893" s="105"/>
      <c r="UXS1893" s="105"/>
      <c r="UXT1893" s="105"/>
      <c r="UXU1893" s="105"/>
      <c r="UXV1893" s="105"/>
      <c r="UXW1893" s="105"/>
      <c r="UXX1893" s="105"/>
      <c r="UXY1893" s="105"/>
      <c r="UXZ1893" s="105"/>
      <c r="UYA1893" s="105"/>
      <c r="UYB1893" s="105"/>
      <c r="UYC1893" s="105"/>
      <c r="UYD1893" s="105"/>
      <c r="UYE1893" s="105"/>
      <c r="UYF1893" s="105"/>
      <c r="UYG1893" s="105"/>
      <c r="UYH1893" s="105"/>
      <c r="UYI1893" s="105"/>
      <c r="UYJ1893" s="105"/>
      <c r="UYK1893" s="105"/>
      <c r="UYL1893" s="105"/>
      <c r="UYM1893" s="105"/>
      <c r="UYN1893" s="105"/>
      <c r="UYO1893" s="105"/>
      <c r="UYP1893" s="105"/>
      <c r="UYQ1893" s="105"/>
      <c r="UYR1893" s="105"/>
      <c r="UYS1893" s="105"/>
      <c r="UYT1893" s="105"/>
      <c r="UYU1893" s="105"/>
      <c r="UYV1893" s="105"/>
      <c r="UYW1893" s="105"/>
      <c r="UYX1893" s="105"/>
      <c r="UYY1893" s="105"/>
      <c r="UYZ1893" s="105"/>
      <c r="UZA1893" s="105"/>
      <c r="UZB1893" s="105"/>
      <c r="UZC1893" s="105"/>
      <c r="UZD1893" s="105"/>
      <c r="UZE1893" s="105"/>
      <c r="UZF1893" s="105"/>
      <c r="UZG1893" s="105"/>
      <c r="UZH1893" s="105"/>
      <c r="UZI1893" s="105"/>
      <c r="UZJ1893" s="105"/>
      <c r="UZK1893" s="105"/>
      <c r="UZL1893" s="105"/>
      <c r="UZM1893" s="105"/>
      <c r="UZN1893" s="105"/>
      <c r="UZO1893" s="105"/>
      <c r="UZP1893" s="105"/>
      <c r="UZQ1893" s="105"/>
      <c r="UZR1893" s="105"/>
      <c r="UZS1893" s="105"/>
      <c r="UZT1893" s="105"/>
      <c r="UZU1893" s="105"/>
      <c r="UZV1893" s="105"/>
      <c r="UZW1893" s="105"/>
      <c r="UZX1893" s="105"/>
      <c r="UZY1893" s="105"/>
      <c r="UZZ1893" s="105"/>
      <c r="VAA1893" s="105"/>
      <c r="VAB1893" s="105"/>
      <c r="VAC1893" s="105"/>
      <c r="VAD1893" s="105"/>
      <c r="VAE1893" s="105"/>
      <c r="VAF1893" s="105"/>
      <c r="VAG1893" s="105"/>
      <c r="VAH1893" s="105"/>
      <c r="VAI1893" s="105"/>
      <c r="VAJ1893" s="105"/>
      <c r="VAK1893" s="105"/>
      <c r="VAL1893" s="105"/>
      <c r="VAM1893" s="105"/>
      <c r="VAN1893" s="105"/>
      <c r="VAO1893" s="105"/>
      <c r="VAP1893" s="105"/>
      <c r="VAQ1893" s="105"/>
      <c r="VAR1893" s="105"/>
      <c r="VAS1893" s="105"/>
      <c r="VAT1893" s="105"/>
      <c r="VAU1893" s="105"/>
      <c r="VAV1893" s="105"/>
      <c r="VAW1893" s="105"/>
      <c r="VAX1893" s="105"/>
      <c r="VAY1893" s="105"/>
      <c r="VAZ1893" s="105"/>
      <c r="VBA1893" s="105"/>
      <c r="VBB1893" s="105"/>
      <c r="VBC1893" s="105"/>
      <c r="VBD1893" s="105"/>
      <c r="VBE1893" s="105"/>
      <c r="VBF1893" s="105"/>
      <c r="VBG1893" s="105"/>
      <c r="VBH1893" s="105"/>
      <c r="VBI1893" s="105"/>
      <c r="VBJ1893" s="105"/>
      <c r="VBK1893" s="105"/>
      <c r="VBL1893" s="105"/>
      <c r="VBM1893" s="105"/>
      <c r="VBN1893" s="105"/>
      <c r="VBO1893" s="105"/>
      <c r="VBP1893" s="105"/>
      <c r="VBQ1893" s="105"/>
      <c r="VBR1893" s="105"/>
      <c r="VBS1893" s="105"/>
      <c r="VBT1893" s="105"/>
      <c r="VBU1893" s="105"/>
      <c r="VBV1893" s="105"/>
      <c r="VBW1893" s="105"/>
      <c r="VBX1893" s="105"/>
      <c r="VBY1893" s="105"/>
      <c r="VBZ1893" s="105"/>
      <c r="VCA1893" s="105"/>
      <c r="VCB1893" s="105"/>
      <c r="VCC1893" s="105"/>
      <c r="VCD1893" s="105"/>
      <c r="VCE1893" s="105"/>
      <c r="VCF1893" s="105"/>
      <c r="VCG1893" s="105"/>
      <c r="VCH1893" s="105"/>
      <c r="VCI1893" s="105"/>
      <c r="VCJ1893" s="105"/>
      <c r="VCK1893" s="105"/>
      <c r="VCL1893" s="105"/>
      <c r="VCM1893" s="105"/>
      <c r="VCN1893" s="105"/>
      <c r="VCO1893" s="105"/>
      <c r="VCP1893" s="105"/>
      <c r="VCQ1893" s="105"/>
      <c r="VCR1893" s="105"/>
      <c r="VCS1893" s="105"/>
      <c r="VCT1893" s="105"/>
      <c r="VCU1893" s="105"/>
      <c r="VCV1893" s="105"/>
      <c r="VCW1893" s="105"/>
      <c r="VCX1893" s="105"/>
      <c r="VCY1893" s="105"/>
      <c r="VCZ1893" s="105"/>
      <c r="VDA1893" s="105"/>
      <c r="VDB1893" s="105"/>
      <c r="VDC1893" s="105"/>
      <c r="VDD1893" s="105"/>
      <c r="VDE1893" s="105"/>
      <c r="VDF1893" s="105"/>
      <c r="VDG1893" s="105"/>
      <c r="VDH1893" s="105"/>
      <c r="VDI1893" s="105"/>
      <c r="VDJ1893" s="105"/>
      <c r="VDK1893" s="105"/>
      <c r="VDL1893" s="105"/>
      <c r="VDM1893" s="105"/>
      <c r="VDN1893" s="105"/>
      <c r="VDO1893" s="105"/>
      <c r="VDP1893" s="105"/>
      <c r="VDQ1893" s="105"/>
      <c r="VDR1893" s="105"/>
      <c r="VDS1893" s="105"/>
      <c r="VDT1893" s="105"/>
      <c r="VDU1893" s="105"/>
      <c r="VDV1893" s="105"/>
      <c r="VDW1893" s="105"/>
      <c r="VDX1893" s="105"/>
      <c r="VDY1893" s="105"/>
      <c r="VDZ1893" s="105"/>
      <c r="VEA1893" s="105"/>
      <c r="VEB1893" s="105"/>
      <c r="VEC1893" s="105"/>
      <c r="VED1893" s="105"/>
      <c r="VEE1893" s="105"/>
      <c r="VEF1893" s="105"/>
      <c r="VEG1893" s="105"/>
      <c r="VEH1893" s="105"/>
      <c r="VEI1893" s="105"/>
      <c r="VEJ1893" s="105"/>
      <c r="VEK1893" s="105"/>
      <c r="VEL1893" s="105"/>
      <c r="VEM1893" s="105"/>
      <c r="VEN1893" s="105"/>
      <c r="VEO1893" s="105"/>
      <c r="VEP1893" s="105"/>
      <c r="VEQ1893" s="105"/>
      <c r="VER1893" s="105"/>
      <c r="VES1893" s="105"/>
      <c r="VET1893" s="105"/>
      <c r="VEU1893" s="105"/>
      <c r="VEV1893" s="105"/>
      <c r="VEW1893" s="105"/>
      <c r="VEX1893" s="105"/>
      <c r="VEY1893" s="105"/>
      <c r="VEZ1893" s="105"/>
      <c r="VFA1893" s="105"/>
      <c r="VFB1893" s="105"/>
      <c r="VFC1893" s="105"/>
      <c r="VFD1893" s="105"/>
      <c r="VFE1893" s="105"/>
      <c r="VFF1893" s="105"/>
      <c r="VFG1893" s="105"/>
      <c r="VFH1893" s="105"/>
      <c r="VFI1893" s="105"/>
      <c r="VFJ1893" s="105"/>
      <c r="VFK1893" s="105"/>
      <c r="VFL1893" s="105"/>
      <c r="VFM1893" s="105"/>
      <c r="VFN1893" s="105"/>
      <c r="VFO1893" s="105"/>
      <c r="VFP1893" s="105"/>
      <c r="VFQ1893" s="105"/>
      <c r="VFR1893" s="105"/>
      <c r="VFS1893" s="105"/>
      <c r="VFT1893" s="105"/>
      <c r="VFU1893" s="105"/>
      <c r="VFV1893" s="105"/>
      <c r="VFW1893" s="105"/>
      <c r="VFX1893" s="105"/>
      <c r="VFY1893" s="105"/>
      <c r="VFZ1893" s="105"/>
      <c r="VGA1893" s="105"/>
      <c r="VGB1893" s="105"/>
      <c r="VGC1893" s="105"/>
      <c r="VGD1893" s="105"/>
      <c r="VGE1893" s="105"/>
      <c r="VGF1893" s="105"/>
      <c r="VGG1893" s="105"/>
      <c r="VGH1893" s="105"/>
      <c r="VGI1893" s="105"/>
      <c r="VGJ1893" s="105"/>
      <c r="VGK1893" s="105"/>
      <c r="VGL1893" s="105"/>
      <c r="VGM1893" s="105"/>
      <c r="VGN1893" s="105"/>
      <c r="VGO1893" s="105"/>
      <c r="VGP1893" s="105"/>
      <c r="VGQ1893" s="105"/>
      <c r="VGR1893" s="105"/>
      <c r="VGS1893" s="105"/>
      <c r="VGT1893" s="105"/>
      <c r="VGU1893" s="105"/>
      <c r="VGV1893" s="105"/>
      <c r="VGW1893" s="105"/>
      <c r="VGX1893" s="105"/>
      <c r="VGY1893" s="105"/>
      <c r="VGZ1893" s="105"/>
      <c r="VHA1893" s="105"/>
      <c r="VHB1893" s="105"/>
      <c r="VHC1893" s="105"/>
      <c r="VHD1893" s="105"/>
      <c r="VHE1893" s="105"/>
      <c r="VHF1893" s="105"/>
      <c r="VHG1893" s="105"/>
      <c r="VHH1893" s="105"/>
      <c r="VHI1893" s="105"/>
      <c r="VHJ1893" s="105"/>
      <c r="VHK1893" s="105"/>
      <c r="VHL1893" s="105"/>
      <c r="VHM1893" s="105"/>
      <c r="VHN1893" s="105"/>
      <c r="VHO1893" s="105"/>
      <c r="VHP1893" s="105"/>
      <c r="VHQ1893" s="105"/>
      <c r="VHR1893" s="105"/>
      <c r="VHS1893" s="105"/>
      <c r="VHT1893" s="105"/>
      <c r="VHU1893" s="105"/>
      <c r="VHV1893" s="105"/>
      <c r="VHW1893" s="105"/>
      <c r="VHX1893" s="105"/>
      <c r="VHY1893" s="105"/>
      <c r="VHZ1893" s="105"/>
      <c r="VIA1893" s="105"/>
      <c r="VIB1893" s="105"/>
      <c r="VIC1893" s="105"/>
      <c r="VID1893" s="105"/>
      <c r="VIE1893" s="105"/>
      <c r="VIF1893" s="105"/>
      <c r="VIG1893" s="105"/>
      <c r="VIH1893" s="105"/>
      <c r="VII1893" s="105"/>
      <c r="VIJ1893" s="105"/>
      <c r="VIK1893" s="105"/>
      <c r="VIL1893" s="105"/>
      <c r="VIM1893" s="105"/>
      <c r="VIN1893" s="105"/>
      <c r="VIO1893" s="105"/>
      <c r="VIP1893" s="105"/>
      <c r="VIQ1893" s="105"/>
      <c r="VIR1893" s="105"/>
      <c r="VIS1893" s="105"/>
      <c r="VIT1893" s="105"/>
      <c r="VIU1893" s="105"/>
      <c r="VIV1893" s="105"/>
      <c r="VIW1893" s="105"/>
      <c r="VIX1893" s="105"/>
      <c r="VIY1893" s="105"/>
      <c r="VIZ1893" s="105"/>
      <c r="VJA1893" s="105"/>
      <c r="VJB1893" s="105"/>
      <c r="VJC1893" s="105"/>
      <c r="VJD1893" s="105"/>
      <c r="VJE1893" s="105"/>
      <c r="VJF1893" s="105"/>
      <c r="VJG1893" s="105"/>
      <c r="VJH1893" s="105"/>
      <c r="VJI1893" s="105"/>
      <c r="VJJ1893" s="105"/>
      <c r="VJK1893" s="105"/>
      <c r="VJL1893" s="105"/>
      <c r="VJM1893" s="105"/>
      <c r="VJN1893" s="105"/>
      <c r="VJO1893" s="105"/>
      <c r="VJP1893" s="105"/>
      <c r="VJQ1893" s="105"/>
      <c r="VJR1893" s="105"/>
      <c r="VJS1893" s="105"/>
      <c r="VJT1893" s="105"/>
      <c r="VJU1893" s="105"/>
      <c r="VJV1893" s="105"/>
      <c r="VJW1893" s="105"/>
      <c r="VJX1893" s="105"/>
      <c r="VJY1893" s="105"/>
      <c r="VJZ1893" s="105"/>
      <c r="VKA1893" s="105"/>
      <c r="VKB1893" s="105"/>
      <c r="VKC1893" s="105"/>
      <c r="VKD1893" s="105"/>
      <c r="VKE1893" s="105"/>
      <c r="VKF1893" s="105"/>
      <c r="VKG1893" s="105"/>
      <c r="VKH1893" s="105"/>
      <c r="VKI1893" s="105"/>
      <c r="VKJ1893" s="105"/>
      <c r="VKK1893" s="105"/>
      <c r="VKL1893" s="105"/>
      <c r="VKM1893" s="105"/>
      <c r="VKN1893" s="105"/>
      <c r="VKO1893" s="105"/>
      <c r="VKP1893" s="105"/>
      <c r="VKQ1893" s="105"/>
      <c r="VKR1893" s="105"/>
      <c r="VKS1893" s="105"/>
      <c r="VKT1893" s="105"/>
      <c r="VKU1893" s="105"/>
      <c r="VKV1893" s="105"/>
      <c r="VKW1893" s="105"/>
      <c r="VKX1893" s="105"/>
      <c r="VKY1893" s="105"/>
      <c r="VKZ1893" s="105"/>
      <c r="VLA1893" s="105"/>
      <c r="VLB1893" s="105"/>
      <c r="VLC1893" s="105"/>
      <c r="VLD1893" s="105"/>
      <c r="VLE1893" s="105"/>
      <c r="VLF1893" s="105"/>
      <c r="VLG1893" s="105"/>
      <c r="VLH1893" s="105"/>
      <c r="VLI1893" s="105"/>
      <c r="VLJ1893" s="105"/>
      <c r="VLK1893" s="105"/>
      <c r="VLL1893" s="105"/>
      <c r="VLM1893" s="105"/>
      <c r="VLN1893" s="105"/>
      <c r="VLO1893" s="105"/>
      <c r="VLP1893" s="105"/>
      <c r="VLQ1893" s="105"/>
      <c r="VLR1893" s="105"/>
      <c r="VLS1893" s="105"/>
      <c r="VLT1893" s="105"/>
      <c r="VLU1893" s="105"/>
      <c r="VLV1893" s="105"/>
      <c r="VLW1893" s="105"/>
      <c r="VLX1893" s="105"/>
      <c r="VLY1893" s="105"/>
      <c r="VLZ1893" s="105"/>
      <c r="VMA1893" s="105"/>
      <c r="VMB1893" s="105"/>
      <c r="VMC1893" s="105"/>
      <c r="VMD1893" s="105"/>
      <c r="VME1893" s="105"/>
      <c r="VMF1893" s="105"/>
      <c r="VMG1893" s="105"/>
      <c r="VMH1893" s="105"/>
      <c r="VMI1893" s="105"/>
      <c r="VMJ1893" s="105"/>
      <c r="VMK1893" s="105"/>
      <c r="VML1893" s="105"/>
      <c r="VMM1893" s="105"/>
      <c r="VMN1893" s="105"/>
      <c r="VMO1893" s="105"/>
      <c r="VMP1893" s="105"/>
      <c r="VMQ1893" s="105"/>
      <c r="VMR1893" s="105"/>
      <c r="VMS1893" s="105"/>
      <c r="VMT1893" s="105"/>
      <c r="VMU1893" s="105"/>
      <c r="VMV1893" s="105"/>
      <c r="VMW1893" s="105"/>
      <c r="VMX1893" s="105"/>
      <c r="VMY1893" s="105"/>
      <c r="VMZ1893" s="105"/>
      <c r="VNA1893" s="105"/>
      <c r="VNB1893" s="105"/>
      <c r="VNC1893" s="105"/>
      <c r="VND1893" s="105"/>
      <c r="VNE1893" s="105"/>
      <c r="VNF1893" s="105"/>
      <c r="VNG1893" s="105"/>
      <c r="VNH1893" s="105"/>
      <c r="VNI1893" s="105"/>
      <c r="VNJ1893" s="105"/>
      <c r="VNK1893" s="105"/>
      <c r="VNL1893" s="105"/>
      <c r="VNM1893" s="105"/>
      <c r="VNN1893" s="105"/>
      <c r="VNO1893" s="105"/>
      <c r="VNP1893" s="105"/>
      <c r="VNQ1893" s="105"/>
      <c r="VNR1893" s="105"/>
      <c r="VNS1893" s="105"/>
      <c r="VNT1893" s="105"/>
      <c r="VNU1893" s="105"/>
      <c r="VNV1893" s="105"/>
      <c r="VNW1893" s="105"/>
      <c r="VNX1893" s="105"/>
      <c r="VNY1893" s="105"/>
      <c r="VNZ1893" s="105"/>
      <c r="VOA1893" s="105"/>
      <c r="VOB1893" s="105"/>
      <c r="VOC1893" s="105"/>
      <c r="VOD1893" s="105"/>
      <c r="VOE1893" s="105"/>
      <c r="VOF1893" s="105"/>
      <c r="VOG1893" s="105"/>
      <c r="VOH1893" s="105"/>
      <c r="VOI1893" s="105"/>
      <c r="VOJ1893" s="105"/>
      <c r="VOK1893" s="105"/>
      <c r="VOL1893" s="105"/>
      <c r="VOM1893" s="105"/>
      <c r="VON1893" s="105"/>
      <c r="VOO1893" s="105"/>
      <c r="VOP1893" s="105"/>
      <c r="VOQ1893" s="105"/>
      <c r="VOR1893" s="105"/>
      <c r="VOS1893" s="105"/>
      <c r="VOT1893" s="105"/>
      <c r="VOU1893" s="105"/>
      <c r="VOV1893" s="105"/>
      <c r="VOW1893" s="105"/>
      <c r="VOX1893" s="105"/>
      <c r="VOY1893" s="105"/>
      <c r="VOZ1893" s="105"/>
      <c r="VPA1893" s="105"/>
      <c r="VPB1893" s="105"/>
      <c r="VPC1893" s="105"/>
      <c r="VPD1893" s="105"/>
      <c r="VPE1893" s="105"/>
      <c r="VPF1893" s="105"/>
      <c r="VPG1893" s="105"/>
      <c r="VPH1893" s="105"/>
      <c r="VPI1893" s="105"/>
      <c r="VPJ1893" s="105"/>
      <c r="VPK1893" s="105"/>
      <c r="VPL1893" s="105"/>
      <c r="VPM1893" s="105"/>
      <c r="VPN1893" s="105"/>
      <c r="VPO1893" s="105"/>
      <c r="VPP1893" s="105"/>
      <c r="VPQ1893" s="105"/>
      <c r="VPR1893" s="105"/>
      <c r="VPS1893" s="105"/>
      <c r="VPT1893" s="105"/>
      <c r="VPU1893" s="105"/>
      <c r="VPV1893" s="105"/>
      <c r="VPW1893" s="105"/>
      <c r="VPX1893" s="105"/>
      <c r="VPY1893" s="105"/>
      <c r="VPZ1893" s="105"/>
      <c r="VQA1893" s="105"/>
      <c r="VQB1893" s="105"/>
      <c r="VQC1893" s="105"/>
      <c r="VQD1893" s="105"/>
      <c r="VQE1893" s="105"/>
      <c r="VQF1893" s="105"/>
      <c r="VQG1893" s="105"/>
      <c r="VQH1893" s="105"/>
      <c r="VQI1893" s="105"/>
      <c r="VQJ1893" s="105"/>
      <c r="VQK1893" s="105"/>
      <c r="VQL1893" s="105"/>
      <c r="VQM1893" s="105"/>
      <c r="VQN1893" s="105"/>
      <c r="VQO1893" s="105"/>
      <c r="VQP1893" s="105"/>
      <c r="VQQ1893" s="105"/>
      <c r="VQR1893" s="105"/>
      <c r="VQS1893" s="105"/>
      <c r="VQT1893" s="105"/>
      <c r="VQU1893" s="105"/>
      <c r="VQV1893" s="105"/>
      <c r="VQW1893" s="105"/>
      <c r="VQX1893" s="105"/>
      <c r="VQY1893" s="105"/>
      <c r="VQZ1893" s="105"/>
      <c r="VRA1893" s="105"/>
      <c r="VRB1893" s="105"/>
      <c r="VRC1893" s="105"/>
      <c r="VRD1893" s="105"/>
      <c r="VRE1893" s="105"/>
      <c r="VRF1893" s="105"/>
      <c r="VRG1893" s="105"/>
      <c r="VRH1893" s="105"/>
      <c r="VRI1893" s="105"/>
      <c r="VRJ1893" s="105"/>
      <c r="VRK1893" s="105"/>
      <c r="VRL1893" s="105"/>
      <c r="VRM1893" s="105"/>
      <c r="VRN1893" s="105"/>
      <c r="VRO1893" s="105"/>
      <c r="VRP1893" s="105"/>
      <c r="VRQ1893" s="105"/>
      <c r="VRR1893" s="105"/>
      <c r="VRS1893" s="105"/>
      <c r="VRT1893" s="105"/>
      <c r="VRU1893" s="105"/>
      <c r="VRV1893" s="105"/>
      <c r="VRW1893" s="105"/>
      <c r="VRX1893" s="105"/>
      <c r="VRY1893" s="105"/>
      <c r="VRZ1893" s="105"/>
      <c r="VSA1893" s="105"/>
      <c r="VSB1893" s="105"/>
      <c r="VSC1893" s="105"/>
      <c r="VSD1893" s="105"/>
      <c r="VSE1893" s="105"/>
      <c r="VSF1893" s="105"/>
      <c r="VSG1893" s="105"/>
      <c r="VSH1893" s="105"/>
      <c r="VSI1893" s="105"/>
      <c r="VSJ1893" s="105"/>
      <c r="VSK1893" s="105"/>
      <c r="VSL1893" s="105"/>
      <c r="VSM1893" s="105"/>
      <c r="VSN1893" s="105"/>
      <c r="VSO1893" s="105"/>
      <c r="VSP1893" s="105"/>
      <c r="VSQ1893" s="105"/>
      <c r="VSR1893" s="105"/>
      <c r="VSS1893" s="105"/>
      <c r="VST1893" s="105"/>
      <c r="VSU1893" s="105"/>
      <c r="VSV1893" s="105"/>
      <c r="VSW1893" s="105"/>
      <c r="VSX1893" s="105"/>
      <c r="VSY1893" s="105"/>
      <c r="VSZ1893" s="105"/>
      <c r="VTA1893" s="105"/>
      <c r="VTB1893" s="105"/>
      <c r="VTC1893" s="105"/>
      <c r="VTD1893" s="105"/>
      <c r="VTE1893" s="105"/>
      <c r="VTF1893" s="105"/>
      <c r="VTG1893" s="105"/>
      <c r="VTH1893" s="105"/>
      <c r="VTI1893" s="105"/>
      <c r="VTJ1893" s="105"/>
      <c r="VTK1893" s="105"/>
      <c r="VTL1893" s="105"/>
      <c r="VTM1893" s="105"/>
      <c r="VTN1893" s="105"/>
      <c r="VTO1893" s="105"/>
      <c r="VTP1893" s="105"/>
      <c r="VTQ1893" s="105"/>
      <c r="VTR1893" s="105"/>
      <c r="VTS1893" s="105"/>
      <c r="VTT1893" s="105"/>
      <c r="VTU1893" s="105"/>
      <c r="VTV1893" s="105"/>
      <c r="VTW1893" s="105"/>
      <c r="VTX1893" s="105"/>
      <c r="VTY1893" s="105"/>
      <c r="VTZ1893" s="105"/>
      <c r="VUA1893" s="105"/>
      <c r="VUB1893" s="105"/>
      <c r="VUC1893" s="105"/>
      <c r="VUD1893" s="105"/>
      <c r="VUE1893" s="105"/>
      <c r="VUF1893" s="105"/>
      <c r="VUG1893" s="105"/>
      <c r="VUH1893" s="105"/>
      <c r="VUI1893" s="105"/>
      <c r="VUJ1893" s="105"/>
      <c r="VUK1893" s="105"/>
      <c r="VUL1893" s="105"/>
      <c r="VUM1893" s="105"/>
      <c r="VUN1893" s="105"/>
      <c r="VUO1893" s="105"/>
      <c r="VUP1893" s="105"/>
      <c r="VUQ1893" s="105"/>
      <c r="VUR1893" s="105"/>
      <c r="VUS1893" s="105"/>
      <c r="VUT1893" s="105"/>
      <c r="VUU1893" s="105"/>
      <c r="VUV1893" s="105"/>
      <c r="VUW1893" s="105"/>
      <c r="VUX1893" s="105"/>
      <c r="VUY1893" s="105"/>
      <c r="VUZ1893" s="105"/>
      <c r="VVA1893" s="105"/>
      <c r="VVB1893" s="105"/>
      <c r="VVC1893" s="105"/>
      <c r="VVD1893" s="105"/>
      <c r="VVE1893" s="105"/>
      <c r="VVF1893" s="105"/>
      <c r="VVG1893" s="105"/>
      <c r="VVH1893" s="105"/>
      <c r="VVI1893" s="105"/>
      <c r="VVJ1893" s="105"/>
      <c r="VVK1893" s="105"/>
      <c r="VVL1893" s="105"/>
      <c r="VVM1893" s="105"/>
      <c r="VVN1893" s="105"/>
      <c r="VVO1893" s="105"/>
      <c r="VVP1893" s="105"/>
      <c r="VVQ1893" s="105"/>
      <c r="VVR1893" s="105"/>
      <c r="VVS1893" s="105"/>
      <c r="VVT1893" s="105"/>
      <c r="VVU1893" s="105"/>
      <c r="VVV1893" s="105"/>
      <c r="VVW1893" s="105"/>
      <c r="VVX1893" s="105"/>
      <c r="VVY1893" s="105"/>
      <c r="VVZ1893" s="105"/>
      <c r="VWA1893" s="105"/>
      <c r="VWB1893" s="105"/>
      <c r="VWC1893" s="105"/>
      <c r="VWD1893" s="105"/>
      <c r="VWE1893" s="105"/>
      <c r="VWF1893" s="105"/>
      <c r="VWG1893" s="105"/>
      <c r="VWH1893" s="105"/>
      <c r="VWI1893" s="105"/>
      <c r="VWJ1893" s="105"/>
      <c r="VWK1893" s="105"/>
      <c r="VWL1893" s="105"/>
      <c r="VWM1893" s="105"/>
      <c r="VWN1893" s="105"/>
      <c r="VWO1893" s="105"/>
      <c r="VWP1893" s="105"/>
      <c r="VWQ1893" s="105"/>
      <c r="VWR1893" s="105"/>
      <c r="VWS1893" s="105"/>
      <c r="VWT1893" s="105"/>
      <c r="VWU1893" s="105"/>
      <c r="VWV1893" s="105"/>
      <c r="VWW1893" s="105"/>
      <c r="VWX1893" s="105"/>
      <c r="VWY1893" s="105"/>
      <c r="VWZ1893" s="105"/>
      <c r="VXA1893" s="105"/>
      <c r="VXB1893" s="105"/>
      <c r="VXC1893" s="105"/>
      <c r="VXD1893" s="105"/>
      <c r="VXE1893" s="105"/>
      <c r="VXF1893" s="105"/>
      <c r="VXG1893" s="105"/>
      <c r="VXH1893" s="105"/>
      <c r="VXI1893" s="105"/>
      <c r="VXJ1893" s="105"/>
      <c r="VXK1893" s="105"/>
      <c r="VXL1893" s="105"/>
      <c r="VXM1893" s="105"/>
      <c r="VXN1893" s="105"/>
      <c r="VXO1893" s="105"/>
      <c r="VXP1893" s="105"/>
      <c r="VXQ1893" s="105"/>
      <c r="VXR1893" s="105"/>
      <c r="VXS1893" s="105"/>
      <c r="VXT1893" s="105"/>
      <c r="VXU1893" s="105"/>
      <c r="VXV1893" s="105"/>
      <c r="VXW1893" s="105"/>
      <c r="VXX1893" s="105"/>
      <c r="VXY1893" s="105"/>
      <c r="VXZ1893" s="105"/>
      <c r="VYA1893" s="105"/>
      <c r="VYB1893" s="105"/>
      <c r="VYC1893" s="105"/>
      <c r="VYD1893" s="105"/>
      <c r="VYE1893" s="105"/>
      <c r="VYF1893" s="105"/>
      <c r="VYG1893" s="105"/>
      <c r="VYH1893" s="105"/>
      <c r="VYI1893" s="105"/>
      <c r="VYJ1893" s="105"/>
      <c r="VYK1893" s="105"/>
      <c r="VYL1893" s="105"/>
      <c r="VYM1893" s="105"/>
      <c r="VYN1893" s="105"/>
      <c r="VYO1893" s="105"/>
      <c r="VYP1893" s="105"/>
      <c r="VYQ1893" s="105"/>
      <c r="VYR1893" s="105"/>
      <c r="VYS1893" s="105"/>
      <c r="VYT1893" s="105"/>
      <c r="VYU1893" s="105"/>
      <c r="VYV1893" s="105"/>
      <c r="VYW1893" s="105"/>
      <c r="VYX1893" s="105"/>
      <c r="VYY1893" s="105"/>
      <c r="VYZ1893" s="105"/>
      <c r="VZA1893" s="105"/>
      <c r="VZB1893" s="105"/>
      <c r="VZC1893" s="105"/>
      <c r="VZD1893" s="105"/>
      <c r="VZE1893" s="105"/>
      <c r="VZF1893" s="105"/>
      <c r="VZG1893" s="105"/>
      <c r="VZH1893" s="105"/>
      <c r="VZI1893" s="105"/>
      <c r="VZJ1893" s="105"/>
      <c r="VZK1893" s="105"/>
      <c r="VZL1893" s="105"/>
      <c r="VZM1893" s="105"/>
      <c r="VZN1893" s="105"/>
      <c r="VZO1893" s="105"/>
      <c r="VZP1893" s="105"/>
      <c r="VZQ1893" s="105"/>
      <c r="VZR1893" s="105"/>
      <c r="VZS1893" s="105"/>
      <c r="VZT1893" s="105"/>
      <c r="VZU1893" s="105"/>
      <c r="VZV1893" s="105"/>
      <c r="VZW1893" s="105"/>
      <c r="VZX1893" s="105"/>
      <c r="VZY1893" s="105"/>
      <c r="VZZ1893" s="105"/>
      <c r="WAA1893" s="105"/>
      <c r="WAB1893" s="105"/>
      <c r="WAC1893" s="105"/>
      <c r="WAD1893" s="105"/>
      <c r="WAE1893" s="105"/>
      <c r="WAF1893" s="105"/>
      <c r="WAG1893" s="105"/>
      <c r="WAH1893" s="105"/>
      <c r="WAI1893" s="105"/>
      <c r="WAJ1893" s="105"/>
      <c r="WAK1893" s="105"/>
      <c r="WAL1893" s="105"/>
      <c r="WAM1893" s="105"/>
      <c r="WAN1893" s="105"/>
      <c r="WAO1893" s="105"/>
      <c r="WAP1893" s="105"/>
      <c r="WAQ1893" s="105"/>
      <c r="WAR1893" s="105"/>
      <c r="WAS1893" s="105"/>
      <c r="WAT1893" s="105"/>
      <c r="WAU1893" s="105"/>
      <c r="WAV1893" s="105"/>
      <c r="WAW1893" s="105"/>
      <c r="WAX1893" s="105"/>
      <c r="WAY1893" s="105"/>
      <c r="WAZ1893" s="105"/>
      <c r="WBA1893" s="105"/>
      <c r="WBB1893" s="105"/>
      <c r="WBC1893" s="105"/>
      <c r="WBD1893" s="105"/>
      <c r="WBE1893" s="105"/>
      <c r="WBF1893" s="105"/>
      <c r="WBG1893" s="105"/>
      <c r="WBH1893" s="105"/>
      <c r="WBI1893" s="105"/>
      <c r="WBJ1893" s="105"/>
      <c r="WBK1893" s="105"/>
      <c r="WBL1893" s="105"/>
      <c r="WBM1893" s="105"/>
      <c r="WBN1893" s="105"/>
      <c r="WBO1893" s="105"/>
      <c r="WBP1893" s="105"/>
      <c r="WBQ1893" s="105"/>
      <c r="WBR1893" s="105"/>
      <c r="WBS1893" s="105"/>
      <c r="WBT1893" s="105"/>
      <c r="WBU1893" s="105"/>
      <c r="WBV1893" s="105"/>
      <c r="WBW1893" s="105"/>
      <c r="WBX1893" s="105"/>
      <c r="WBY1893" s="105"/>
      <c r="WBZ1893" s="105"/>
      <c r="WCA1893" s="105"/>
      <c r="WCB1893" s="105"/>
      <c r="WCC1893" s="105"/>
      <c r="WCD1893" s="105"/>
      <c r="WCE1893" s="105"/>
      <c r="WCF1893" s="105"/>
      <c r="WCG1893" s="105"/>
      <c r="WCH1893" s="105"/>
      <c r="WCI1893" s="105"/>
      <c r="WCJ1893" s="105"/>
      <c r="WCK1893" s="105"/>
      <c r="WCL1893" s="105"/>
      <c r="WCM1893" s="105"/>
      <c r="WCN1893" s="105"/>
      <c r="WCO1893" s="105"/>
      <c r="WCP1893" s="105"/>
      <c r="WCQ1893" s="105"/>
      <c r="WCR1893" s="105"/>
      <c r="WCS1893" s="105"/>
      <c r="WCT1893" s="105"/>
      <c r="WCU1893" s="105"/>
      <c r="WCV1893" s="105"/>
      <c r="WCW1893" s="105"/>
      <c r="WCX1893" s="105"/>
      <c r="WCY1893" s="105"/>
      <c r="WCZ1893" s="105"/>
      <c r="WDA1893" s="105"/>
      <c r="WDB1893" s="105"/>
      <c r="WDC1893" s="105"/>
      <c r="WDD1893" s="105"/>
      <c r="WDE1893" s="105"/>
      <c r="WDF1893" s="105"/>
      <c r="WDG1893" s="105"/>
      <c r="WDH1893" s="105"/>
      <c r="WDI1893" s="105"/>
      <c r="WDJ1893" s="105"/>
      <c r="WDK1893" s="105"/>
      <c r="WDL1893" s="105"/>
      <c r="WDM1893" s="105"/>
      <c r="WDN1893" s="105"/>
      <c r="WDO1893" s="105"/>
      <c r="WDP1893" s="105"/>
      <c r="WDQ1893" s="105"/>
      <c r="WDR1893" s="105"/>
      <c r="WDS1893" s="105"/>
      <c r="WDT1893" s="105"/>
      <c r="WDU1893" s="105"/>
      <c r="WDV1893" s="105"/>
      <c r="WDW1893" s="105"/>
      <c r="WDX1893" s="105"/>
      <c r="WDY1893" s="105"/>
      <c r="WDZ1893" s="105"/>
      <c r="WEA1893" s="105"/>
      <c r="WEB1893" s="105"/>
      <c r="WEC1893" s="105"/>
      <c r="WED1893" s="105"/>
      <c r="WEE1893" s="105"/>
      <c r="WEF1893" s="105"/>
      <c r="WEG1893" s="105"/>
      <c r="WEH1893" s="105"/>
      <c r="WEI1893" s="105"/>
      <c r="WEJ1893" s="105"/>
      <c r="WEK1893" s="105"/>
      <c r="WEL1893" s="105"/>
      <c r="WEM1893" s="105"/>
      <c r="WEN1893" s="105"/>
      <c r="WEO1893" s="105"/>
      <c r="WEP1893" s="105"/>
      <c r="WEQ1893" s="105"/>
      <c r="WER1893" s="105"/>
      <c r="WES1893" s="105"/>
      <c r="WET1893" s="105"/>
      <c r="WEU1893" s="105"/>
      <c r="WEV1893" s="105"/>
      <c r="WEW1893" s="105"/>
      <c r="WEX1893" s="105"/>
      <c r="WEY1893" s="105"/>
      <c r="WEZ1893" s="105"/>
      <c r="WFA1893" s="105"/>
      <c r="WFB1893" s="105"/>
      <c r="WFC1893" s="105"/>
      <c r="WFD1893" s="105"/>
      <c r="WFE1893" s="105"/>
      <c r="WFF1893" s="105"/>
      <c r="WFG1893" s="105"/>
      <c r="WFH1893" s="105"/>
      <c r="WFI1893" s="105"/>
      <c r="WFJ1893" s="105"/>
      <c r="WFK1893" s="105"/>
      <c r="WFL1893" s="105"/>
      <c r="WFM1893" s="105"/>
      <c r="WFN1893" s="105"/>
      <c r="WFO1893" s="105"/>
      <c r="WFP1893" s="105"/>
      <c r="WFQ1893" s="105"/>
      <c r="WFR1893" s="105"/>
      <c r="WFS1893" s="105"/>
      <c r="WFT1893" s="105"/>
      <c r="WFU1893" s="105"/>
      <c r="WFV1893" s="105"/>
      <c r="WFW1893" s="105"/>
      <c r="WFX1893" s="105"/>
      <c r="WFY1893" s="105"/>
      <c r="WFZ1893" s="105"/>
      <c r="WGA1893" s="105"/>
      <c r="WGB1893" s="105"/>
      <c r="WGC1893" s="105"/>
      <c r="WGD1893" s="105"/>
      <c r="WGE1893" s="105"/>
      <c r="WGF1893" s="105"/>
      <c r="WGG1893" s="105"/>
      <c r="WGH1893" s="105"/>
      <c r="WGI1893" s="105"/>
      <c r="WGJ1893" s="105"/>
      <c r="WGK1893" s="105"/>
      <c r="WGL1893" s="105"/>
      <c r="WGM1893" s="105"/>
      <c r="WGN1893" s="105"/>
      <c r="WGO1893" s="105"/>
      <c r="WGP1893" s="105"/>
      <c r="WGQ1893" s="105"/>
      <c r="WGR1893" s="105"/>
      <c r="WGS1893" s="105"/>
      <c r="WGT1893" s="105"/>
      <c r="WGU1893" s="105"/>
      <c r="WGV1893" s="105"/>
      <c r="WGW1893" s="105"/>
      <c r="WGX1893" s="105"/>
      <c r="WGY1893" s="105"/>
      <c r="WGZ1893" s="105"/>
      <c r="WHA1893" s="105"/>
      <c r="WHB1893" s="105"/>
      <c r="WHC1893" s="105"/>
      <c r="WHD1893" s="105"/>
      <c r="WHE1893" s="105"/>
      <c r="WHF1893" s="105"/>
      <c r="WHG1893" s="105"/>
      <c r="WHH1893" s="105"/>
      <c r="WHI1893" s="105"/>
      <c r="WHJ1893" s="105"/>
      <c r="WHK1893" s="105"/>
      <c r="WHL1893" s="105"/>
      <c r="WHM1893" s="105"/>
      <c r="WHN1893" s="105"/>
      <c r="WHO1893" s="105"/>
      <c r="WHP1893" s="105"/>
      <c r="WHQ1893" s="105"/>
      <c r="WHR1893" s="105"/>
      <c r="WHS1893" s="105"/>
      <c r="WHT1893" s="105"/>
      <c r="WHU1893" s="105"/>
      <c r="WHV1893" s="105"/>
      <c r="WHW1893" s="105"/>
      <c r="WHX1893" s="105"/>
      <c r="WHY1893" s="105"/>
      <c r="WHZ1893" s="105"/>
      <c r="WIA1893" s="105"/>
      <c r="WIB1893" s="105"/>
      <c r="WIC1893" s="105"/>
      <c r="WID1893" s="105"/>
      <c r="WIE1893" s="105"/>
      <c r="WIF1893" s="105"/>
      <c r="WIG1893" s="105"/>
      <c r="WIH1893" s="105"/>
      <c r="WII1893" s="105"/>
      <c r="WIJ1893" s="105"/>
      <c r="WIK1893" s="105"/>
      <c r="WIL1893" s="105"/>
      <c r="WIM1893" s="105"/>
      <c r="WIN1893" s="105"/>
      <c r="WIO1893" s="105"/>
      <c r="WIP1893" s="105"/>
      <c r="WIQ1893" s="105"/>
      <c r="WIR1893" s="105"/>
      <c r="WIS1893" s="105"/>
      <c r="WIT1893" s="105"/>
      <c r="WIU1893" s="105"/>
      <c r="WIV1893" s="105"/>
      <c r="WIW1893" s="105"/>
      <c r="WIX1893" s="105"/>
      <c r="WIY1893" s="105"/>
      <c r="WIZ1893" s="105"/>
      <c r="WJA1893" s="105"/>
      <c r="WJB1893" s="105"/>
      <c r="WJC1893" s="105"/>
      <c r="WJD1893" s="105"/>
      <c r="WJE1893" s="105"/>
      <c r="WJF1893" s="105"/>
      <c r="WJG1893" s="105"/>
      <c r="WJH1893" s="105"/>
      <c r="WJI1893" s="105"/>
      <c r="WJJ1893" s="105"/>
      <c r="WJK1893" s="105"/>
      <c r="WJL1893" s="105"/>
      <c r="WJM1893" s="105"/>
      <c r="WJN1893" s="105"/>
      <c r="WJO1893" s="105"/>
      <c r="WJP1893" s="105"/>
      <c r="WJQ1893" s="105"/>
      <c r="WJR1893" s="105"/>
      <c r="WJS1893" s="105"/>
      <c r="WJT1893" s="105"/>
      <c r="WJU1893" s="105"/>
      <c r="WJV1893" s="105"/>
      <c r="WJW1893" s="105"/>
      <c r="WJX1893" s="105"/>
      <c r="WJY1893" s="105"/>
      <c r="WJZ1893" s="105"/>
      <c r="WKA1893" s="105"/>
      <c r="WKB1893" s="105"/>
      <c r="WKC1893" s="105"/>
      <c r="WKD1893" s="105"/>
      <c r="WKE1893" s="105"/>
      <c r="WKF1893" s="105"/>
      <c r="WKG1893" s="105"/>
      <c r="WKH1893" s="105"/>
      <c r="WKI1893" s="105"/>
      <c r="WKJ1893" s="105"/>
      <c r="WKK1893" s="105"/>
      <c r="WKL1893" s="105"/>
      <c r="WKM1893" s="105"/>
      <c r="WKN1893" s="105"/>
      <c r="WKO1893" s="105"/>
      <c r="WKP1893" s="105"/>
      <c r="WKQ1893" s="105"/>
      <c r="WKR1893" s="105"/>
      <c r="WKS1893" s="105"/>
      <c r="WKT1893" s="105"/>
      <c r="WKU1893" s="105"/>
      <c r="WKV1893" s="105"/>
      <c r="WKW1893" s="105"/>
      <c r="WKX1893" s="105"/>
      <c r="WKY1893" s="105"/>
      <c r="WKZ1893" s="105"/>
      <c r="WLA1893" s="105"/>
      <c r="WLB1893" s="105"/>
      <c r="WLC1893" s="105"/>
      <c r="WLD1893" s="105"/>
      <c r="WLE1893" s="105"/>
      <c r="WLF1893" s="105"/>
      <c r="WLG1893" s="105"/>
      <c r="WLH1893" s="105"/>
      <c r="WLI1893" s="105"/>
      <c r="WLJ1893" s="105"/>
      <c r="WLK1893" s="105"/>
      <c r="WLL1893" s="105"/>
      <c r="WLM1893" s="105"/>
      <c r="WLN1893" s="105"/>
      <c r="WLO1893" s="105"/>
      <c r="WLP1893" s="105"/>
      <c r="WLQ1893" s="105"/>
      <c r="WLR1893" s="105"/>
      <c r="WLS1893" s="105"/>
      <c r="WLT1893" s="105"/>
      <c r="WLU1893" s="105"/>
      <c r="WLV1893" s="105"/>
      <c r="WLW1893" s="105"/>
      <c r="WLX1893" s="105"/>
      <c r="WLY1893" s="105"/>
      <c r="WLZ1893" s="105"/>
      <c r="WMA1893" s="105"/>
      <c r="WMB1893" s="105"/>
      <c r="WMC1893" s="105"/>
      <c r="WMD1893" s="105"/>
      <c r="WME1893" s="105"/>
      <c r="WMF1893" s="105"/>
      <c r="WMG1893" s="105"/>
      <c r="WMH1893" s="105"/>
      <c r="WMI1893" s="105"/>
      <c r="WMJ1893" s="105"/>
      <c r="WMK1893" s="105"/>
      <c r="WML1893" s="105"/>
      <c r="WMM1893" s="105"/>
      <c r="WMN1893" s="105"/>
      <c r="WMO1893" s="105"/>
      <c r="WMP1893" s="105"/>
      <c r="WMQ1893" s="105"/>
      <c r="WMR1893" s="105"/>
      <c r="WMS1893" s="105"/>
      <c r="WMT1893" s="105"/>
      <c r="WMU1893" s="105"/>
      <c r="WMV1893" s="105"/>
      <c r="WMW1893" s="105"/>
      <c r="WMX1893" s="105"/>
      <c r="WMY1893" s="105"/>
      <c r="WMZ1893" s="105"/>
      <c r="WNA1893" s="105"/>
      <c r="WNB1893" s="105"/>
      <c r="WNC1893" s="105"/>
      <c r="WND1893" s="105"/>
      <c r="WNE1893" s="105"/>
      <c r="WNF1893" s="105"/>
      <c r="WNG1893" s="105"/>
      <c r="WNH1893" s="105"/>
      <c r="WNI1893" s="105"/>
      <c r="WNJ1893" s="105"/>
      <c r="WNK1893" s="105"/>
      <c r="WNL1893" s="105"/>
      <c r="WNM1893" s="105"/>
      <c r="WNN1893" s="105"/>
      <c r="WNO1893" s="105"/>
      <c r="WNP1893" s="105"/>
      <c r="WNQ1893" s="105"/>
      <c r="WNR1893" s="105"/>
      <c r="WNS1893" s="105"/>
      <c r="WNT1893" s="105"/>
      <c r="WNU1893" s="105"/>
      <c r="WNV1893" s="105"/>
      <c r="WNW1893" s="105"/>
      <c r="WNX1893" s="105"/>
      <c r="WNY1893" s="105"/>
      <c r="WNZ1893" s="105"/>
      <c r="WOA1893" s="105"/>
      <c r="WOB1893" s="105"/>
      <c r="WOC1893" s="105"/>
      <c r="WOD1893" s="105"/>
      <c r="WOE1893" s="105"/>
      <c r="WOF1893" s="105"/>
      <c r="WOG1893" s="105"/>
      <c r="WOH1893" s="105"/>
      <c r="WOI1893" s="105"/>
      <c r="WOJ1893" s="105"/>
      <c r="WOK1893" s="105"/>
      <c r="WOL1893" s="105"/>
      <c r="WOM1893" s="105"/>
      <c r="WON1893" s="105"/>
      <c r="WOO1893" s="105"/>
      <c r="WOP1893" s="105"/>
      <c r="WOQ1893" s="105"/>
      <c r="WOR1893" s="105"/>
      <c r="WOS1893" s="105"/>
      <c r="WOT1893" s="105"/>
      <c r="WOU1893" s="105"/>
      <c r="WOV1893" s="105"/>
      <c r="WOW1893" s="105"/>
      <c r="WOX1893" s="105"/>
      <c r="WOY1893" s="105"/>
      <c r="WOZ1893" s="105"/>
      <c r="WPA1893" s="105"/>
      <c r="WPB1893" s="105"/>
      <c r="WPC1893" s="105"/>
      <c r="WPD1893" s="105"/>
      <c r="WPE1893" s="105"/>
      <c r="WPF1893" s="105"/>
      <c r="WPG1893" s="105"/>
      <c r="WPH1893" s="105"/>
      <c r="WPI1893" s="105"/>
      <c r="WPJ1893" s="105"/>
      <c r="WPK1893" s="105"/>
      <c r="WPL1893" s="105"/>
      <c r="WPM1893" s="105"/>
      <c r="WPN1893" s="105"/>
      <c r="WPO1893" s="105"/>
      <c r="WPP1893" s="105"/>
      <c r="WPQ1893" s="105"/>
      <c r="WPR1893" s="105"/>
      <c r="WPS1893" s="105"/>
      <c r="WPT1893" s="105"/>
      <c r="WPU1893" s="105"/>
      <c r="WPV1893" s="105"/>
      <c r="WPW1893" s="105"/>
      <c r="WPX1893" s="105"/>
      <c r="WPY1893" s="105"/>
      <c r="WPZ1893" s="105"/>
      <c r="WQA1893" s="105"/>
      <c r="WQB1893" s="105"/>
      <c r="WQC1893" s="105"/>
      <c r="WQD1893" s="105"/>
      <c r="WQE1893" s="105"/>
      <c r="WQF1893" s="105"/>
      <c r="WQG1893" s="105"/>
      <c r="WQH1893" s="105"/>
      <c r="WQI1893" s="105"/>
      <c r="WQJ1893" s="105"/>
      <c r="WQK1893" s="105"/>
      <c r="WQL1893" s="105"/>
      <c r="WQM1893" s="105"/>
      <c r="WQN1893" s="105"/>
      <c r="WQO1893" s="105"/>
      <c r="WQP1893" s="105"/>
      <c r="WQQ1893" s="105"/>
      <c r="WQR1893" s="105"/>
      <c r="WQS1893" s="105"/>
      <c r="WQT1893" s="105"/>
      <c r="WQU1893" s="105"/>
      <c r="WQV1893" s="105"/>
      <c r="WQW1893" s="105"/>
      <c r="WQX1893" s="105"/>
      <c r="WQY1893" s="105"/>
      <c r="WQZ1893" s="105"/>
      <c r="WRA1893" s="105"/>
      <c r="WRB1893" s="105"/>
      <c r="WRC1893" s="105"/>
      <c r="WRD1893" s="105"/>
      <c r="WRE1893" s="105"/>
      <c r="WRF1893" s="105"/>
      <c r="WRG1893" s="105"/>
      <c r="WRH1893" s="105"/>
      <c r="WRI1893" s="105"/>
      <c r="WRJ1893" s="105"/>
      <c r="WRK1893" s="105"/>
      <c r="WRL1893" s="105"/>
      <c r="WRM1893" s="105"/>
      <c r="WRN1893" s="105"/>
      <c r="WRO1893" s="105"/>
      <c r="WRP1893" s="105"/>
      <c r="WRQ1893" s="105"/>
      <c r="WRR1893" s="105"/>
      <c r="WRS1893" s="105"/>
      <c r="WRT1893" s="105"/>
      <c r="WRU1893" s="105"/>
      <c r="WRV1893" s="105"/>
      <c r="WRW1893" s="105"/>
      <c r="WRX1893" s="105"/>
      <c r="WRY1893" s="105"/>
      <c r="WRZ1893" s="105"/>
      <c r="WSA1893" s="105"/>
      <c r="WSB1893" s="105"/>
      <c r="WSC1893" s="105"/>
      <c r="WSD1893" s="105"/>
      <c r="WSE1893" s="105"/>
      <c r="WSF1893" s="105"/>
      <c r="WSG1893" s="105"/>
      <c r="WSH1893" s="105"/>
      <c r="WSI1893" s="105"/>
      <c r="WSJ1893" s="105"/>
      <c r="WSK1893" s="105"/>
      <c r="WSL1893" s="105"/>
      <c r="WSM1893" s="105"/>
      <c r="WSN1893" s="105"/>
      <c r="WSO1893" s="105"/>
      <c r="WSP1893" s="105"/>
      <c r="WSQ1893" s="105"/>
      <c r="WSR1893" s="105"/>
      <c r="WSS1893" s="105"/>
      <c r="WST1893" s="105"/>
      <c r="WSU1893" s="105"/>
      <c r="WSV1893" s="105"/>
      <c r="WSW1893" s="105"/>
      <c r="WSX1893" s="105"/>
      <c r="WSY1893" s="105"/>
      <c r="WSZ1893" s="105"/>
      <c r="WTA1893" s="105"/>
      <c r="WTB1893" s="105"/>
      <c r="WTC1893" s="105"/>
      <c r="WTD1893" s="105"/>
      <c r="WTE1893" s="105"/>
      <c r="WTF1893" s="105"/>
      <c r="WTG1893" s="105"/>
      <c r="WTH1893" s="105"/>
      <c r="WTI1893" s="105"/>
      <c r="WTJ1893" s="105"/>
      <c r="WTK1893" s="105"/>
      <c r="WTL1893" s="105"/>
      <c r="WTM1893" s="105"/>
      <c r="WTN1893" s="105"/>
      <c r="WTO1893" s="105"/>
      <c r="WTP1893" s="105"/>
      <c r="WTQ1893" s="105"/>
      <c r="WTR1893" s="105"/>
      <c r="WTS1893" s="105"/>
      <c r="WTT1893" s="105"/>
      <c r="WTU1893" s="105"/>
      <c r="WTV1893" s="105"/>
      <c r="WTW1893" s="105"/>
      <c r="WTX1893" s="105"/>
      <c r="WTY1893" s="105"/>
      <c r="WTZ1893" s="105"/>
      <c r="WUA1893" s="105"/>
      <c r="WUB1893" s="105"/>
      <c r="WUC1893" s="105"/>
      <c r="WUD1893" s="105"/>
      <c r="WUE1893" s="105"/>
      <c r="WUF1893" s="105"/>
      <c r="WUG1893" s="105"/>
      <c r="WUH1893" s="105"/>
      <c r="WUI1893" s="105"/>
      <c r="WUJ1893" s="105"/>
      <c r="WUK1893" s="105"/>
      <c r="WUL1893" s="105"/>
      <c r="WUM1893" s="105"/>
      <c r="WUN1893" s="105"/>
      <c r="WUO1893" s="105"/>
      <c r="WUP1893" s="105"/>
      <c r="WUQ1893" s="105"/>
      <c r="WUR1893" s="105"/>
      <c r="WUS1893" s="105"/>
      <c r="WUT1893" s="105"/>
      <c r="WUU1893" s="105"/>
      <c r="WUV1893" s="105"/>
      <c r="WUW1893" s="105"/>
      <c r="WUX1893" s="105"/>
      <c r="WUY1893" s="105"/>
      <c r="WUZ1893" s="105"/>
      <c r="WVA1893" s="105"/>
      <c r="WVB1893" s="105"/>
      <c r="WVC1893" s="105"/>
      <c r="WVD1893" s="105"/>
      <c r="WVE1893" s="105"/>
      <c r="WVF1893" s="105"/>
      <c r="WVG1893" s="105"/>
      <c r="WVH1893" s="105"/>
      <c r="WVI1893" s="105"/>
      <c r="WVJ1893" s="105"/>
      <c r="WVK1893" s="105"/>
      <c r="WVL1893" s="105"/>
      <c r="WVM1893" s="105"/>
      <c r="WVN1893" s="105"/>
      <c r="WVO1893" s="105"/>
      <c r="WVP1893" s="105"/>
      <c r="WVQ1893" s="105"/>
      <c r="WVR1893" s="105"/>
      <c r="WVS1893" s="105"/>
      <c r="WVT1893" s="105"/>
      <c r="WVU1893" s="105"/>
      <c r="WVV1893" s="105"/>
      <c r="WVW1893" s="105"/>
      <c r="WVX1893" s="105"/>
      <c r="WVY1893" s="105"/>
      <c r="WVZ1893" s="105"/>
      <c r="WWA1893" s="105"/>
      <c r="WWB1893" s="105"/>
      <c r="WWC1893" s="105"/>
      <c r="WWD1893" s="105"/>
      <c r="WWE1893" s="105"/>
      <c r="WWF1893" s="105"/>
      <c r="WWG1893" s="105"/>
      <c r="WWH1893" s="105"/>
      <c r="WWI1893" s="105"/>
      <c r="WWJ1893" s="105"/>
      <c r="WWK1893" s="105"/>
      <c r="WWL1893" s="105"/>
      <c r="WWM1893" s="105"/>
      <c r="WWN1893" s="105"/>
      <c r="WWO1893" s="105"/>
      <c r="WWP1893" s="105"/>
      <c r="WWQ1893" s="105"/>
      <c r="WWR1893" s="105"/>
      <c r="WWS1893" s="105"/>
      <c r="WWT1893" s="105"/>
      <c r="WWU1893" s="105"/>
      <c r="WWV1893" s="105"/>
      <c r="WWW1893" s="105"/>
      <c r="WWX1893" s="105"/>
      <c r="WWY1893" s="105"/>
      <c r="WWZ1893" s="105"/>
      <c r="WXA1893" s="105"/>
      <c r="WXB1893" s="105"/>
      <c r="WXC1893" s="105"/>
      <c r="WXD1893" s="105"/>
      <c r="WXE1893" s="105"/>
      <c r="WXF1893" s="105"/>
      <c r="WXG1893" s="105"/>
      <c r="WXH1893" s="105"/>
      <c r="WXI1893" s="105"/>
      <c r="WXJ1893" s="105"/>
      <c r="WXK1893" s="105"/>
      <c r="WXL1893" s="105"/>
      <c r="WXM1893" s="105"/>
      <c r="WXN1893" s="105"/>
      <c r="WXO1893" s="105"/>
      <c r="WXP1893" s="105"/>
      <c r="WXQ1893" s="105"/>
      <c r="WXR1893" s="105"/>
      <c r="WXS1893" s="105"/>
      <c r="WXT1893" s="105"/>
      <c r="WXU1893" s="105"/>
      <c r="WXV1893" s="105"/>
      <c r="WXW1893" s="105"/>
      <c r="WXX1893" s="105"/>
      <c r="WXY1893" s="105"/>
      <c r="WXZ1893" s="105"/>
      <c r="WYA1893" s="105"/>
      <c r="WYB1893" s="105"/>
      <c r="WYC1893" s="105"/>
      <c r="WYD1893" s="105"/>
      <c r="WYE1893" s="105"/>
      <c r="WYF1893" s="105"/>
      <c r="WYG1893" s="105"/>
      <c r="WYH1893" s="105"/>
      <c r="WYI1893" s="105"/>
      <c r="WYJ1893" s="105"/>
      <c r="WYK1893" s="105"/>
      <c r="WYL1893" s="105"/>
      <c r="WYM1893" s="105"/>
      <c r="WYN1893" s="105"/>
      <c r="WYO1893" s="105"/>
      <c r="WYP1893" s="105"/>
      <c r="WYQ1893" s="105"/>
      <c r="WYR1893" s="105"/>
      <c r="WYS1893" s="105"/>
      <c r="WYT1893" s="105"/>
      <c r="WYU1893" s="105"/>
      <c r="WYV1893" s="105"/>
      <c r="WYW1893" s="105"/>
      <c r="WYX1893" s="105"/>
      <c r="WYY1893" s="105"/>
      <c r="WYZ1893" s="105"/>
      <c r="WZA1893" s="105"/>
      <c r="WZB1893" s="105"/>
      <c r="WZC1893" s="105"/>
      <c r="WZD1893" s="105"/>
      <c r="WZE1893" s="105"/>
      <c r="WZF1893" s="105"/>
      <c r="WZG1893" s="105"/>
      <c r="WZH1893" s="105"/>
      <c r="WZI1893" s="105"/>
      <c r="WZJ1893" s="105"/>
      <c r="WZK1893" s="105"/>
      <c r="WZL1893" s="105"/>
      <c r="WZM1893" s="105"/>
      <c r="WZN1893" s="105"/>
      <c r="WZO1893" s="105"/>
      <c r="WZP1893" s="105"/>
      <c r="WZQ1893" s="105"/>
      <c r="WZR1893" s="105"/>
      <c r="WZS1893" s="105"/>
      <c r="WZT1893" s="105"/>
      <c r="WZU1893" s="105"/>
      <c r="WZV1893" s="105"/>
      <c r="WZW1893" s="105"/>
      <c r="WZX1893" s="105"/>
      <c r="WZY1893" s="105"/>
      <c r="WZZ1893" s="105"/>
      <c r="XAA1893" s="105"/>
      <c r="XAB1893" s="105"/>
      <c r="XAC1893" s="105"/>
      <c r="XAD1893" s="105"/>
      <c r="XAE1893" s="105"/>
      <c r="XAF1893" s="105"/>
      <c r="XAG1893" s="105"/>
      <c r="XAH1893" s="105"/>
      <c r="XAI1893" s="105"/>
      <c r="XAJ1893" s="105"/>
      <c r="XAK1893" s="105"/>
      <c r="XAL1893" s="105"/>
      <c r="XAM1893" s="105"/>
      <c r="XAN1893" s="105"/>
      <c r="XAO1893" s="105"/>
      <c r="XAP1893" s="105"/>
      <c r="XAQ1893" s="105"/>
      <c r="XAR1893" s="105"/>
      <c r="XAS1893" s="105"/>
      <c r="XAT1893" s="105"/>
      <c r="XAU1893" s="105"/>
      <c r="XAV1893" s="105"/>
      <c r="XAW1893" s="105"/>
      <c r="XAX1893" s="105"/>
      <c r="XAY1893" s="105"/>
      <c r="XAZ1893" s="105"/>
      <c r="XBA1893" s="105"/>
      <c r="XBB1893" s="105"/>
      <c r="XBC1893" s="105"/>
      <c r="XBD1893" s="105"/>
      <c r="XBE1893" s="105"/>
      <c r="XBF1893" s="105"/>
      <c r="XBG1893" s="105"/>
      <c r="XBH1893" s="105"/>
      <c r="XBI1893" s="105"/>
      <c r="XBJ1893" s="105"/>
      <c r="XBK1893" s="105"/>
      <c r="XBL1893" s="105"/>
      <c r="XBM1893" s="105"/>
      <c r="XBN1893" s="105"/>
      <c r="XBO1893" s="105"/>
      <c r="XBP1893" s="105"/>
      <c r="XBQ1893" s="105"/>
      <c r="XBR1893" s="105"/>
      <c r="XBS1893" s="105"/>
      <c r="XBT1893" s="105"/>
      <c r="XBU1893" s="105"/>
      <c r="XBV1893" s="105"/>
      <c r="XBW1893" s="105"/>
      <c r="XBX1893" s="105"/>
      <c r="XBY1893" s="105"/>
      <c r="XBZ1893" s="105"/>
      <c r="XCA1893" s="105"/>
      <c r="XCB1893" s="108"/>
    </row>
    <row r="1894" spans="1:16304" s="60" customFormat="1" ht="31.5" x14ac:dyDescent="0.2">
      <c r="A1894" s="140" t="s">
        <v>771</v>
      </c>
      <c r="B1894" s="2">
        <v>920</v>
      </c>
      <c r="C1894" s="15" t="s">
        <v>79</v>
      </c>
      <c r="D1894" s="15" t="s">
        <v>53</v>
      </c>
      <c r="E1894" s="24" t="s">
        <v>517</v>
      </c>
      <c r="F1894" s="33"/>
      <c r="G1894" s="71">
        <f t="shared" ref="G1894:H1894" si="500">G1895</f>
        <v>7000</v>
      </c>
      <c r="H1894" s="82">
        <f t="shared" si="500"/>
        <v>7000</v>
      </c>
      <c r="I1894" s="228"/>
      <c r="J1894" s="228"/>
      <c r="K1894" s="228"/>
      <c r="L1894" s="228"/>
      <c r="M1894" s="228"/>
      <c r="N1894" s="228"/>
      <c r="O1894" s="228"/>
      <c r="P1894" s="228"/>
      <c r="Q1894" s="228"/>
      <c r="R1894" s="228"/>
      <c r="S1894" s="228"/>
      <c r="T1894" s="228"/>
      <c r="U1894" s="228"/>
      <c r="V1894" s="228"/>
      <c r="W1894" s="228"/>
      <c r="X1894" s="228"/>
      <c r="Y1894" s="228"/>
      <c r="Z1894" s="228"/>
      <c r="AA1894" s="228"/>
      <c r="AB1894" s="228"/>
      <c r="AC1894" s="228"/>
      <c r="AD1894" s="228"/>
      <c r="AE1894" s="228"/>
      <c r="AF1894" s="228"/>
      <c r="AG1894" s="228"/>
      <c r="AH1894" s="228"/>
      <c r="AI1894" s="228"/>
      <c r="AJ1894" s="228"/>
      <c r="AK1894" s="228"/>
      <c r="AL1894" s="228"/>
      <c r="AM1894" s="228"/>
      <c r="AN1894" s="228"/>
      <c r="AO1894" s="228"/>
      <c r="AP1894" s="228"/>
      <c r="AQ1894" s="228"/>
      <c r="AR1894" s="228"/>
      <c r="AS1894" s="228"/>
      <c r="AT1894" s="228"/>
    </row>
    <row r="1895" spans="1:16304" s="60" customFormat="1" x14ac:dyDescent="0.2">
      <c r="A1895" s="136" t="s">
        <v>772</v>
      </c>
      <c r="B1895" s="19">
        <v>920</v>
      </c>
      <c r="C1895" s="64" t="s">
        <v>79</v>
      </c>
      <c r="D1895" s="64" t="s">
        <v>53</v>
      </c>
      <c r="E1895" s="25" t="s">
        <v>518</v>
      </c>
      <c r="F1895" s="33"/>
      <c r="G1895" s="91">
        <f t="shared" ref="G1895:H1897" si="501">G1896</f>
        <v>7000</v>
      </c>
      <c r="H1895" s="92">
        <f t="shared" si="501"/>
        <v>7000</v>
      </c>
      <c r="I1895" s="228"/>
      <c r="J1895" s="228"/>
      <c r="K1895" s="228"/>
      <c r="L1895" s="228"/>
      <c r="M1895" s="228"/>
      <c r="N1895" s="228"/>
      <c r="O1895" s="228"/>
      <c r="P1895" s="228"/>
      <c r="Q1895" s="228"/>
      <c r="R1895" s="228"/>
      <c r="S1895" s="228"/>
      <c r="T1895" s="228"/>
      <c r="U1895" s="228"/>
      <c r="V1895" s="228"/>
      <c r="W1895" s="228"/>
      <c r="X1895" s="228"/>
      <c r="Y1895" s="228"/>
      <c r="Z1895" s="228"/>
      <c r="AA1895" s="228"/>
      <c r="AB1895" s="228"/>
      <c r="AC1895" s="228"/>
      <c r="AD1895" s="228"/>
      <c r="AE1895" s="228"/>
      <c r="AF1895" s="228"/>
      <c r="AG1895" s="228"/>
      <c r="AH1895" s="228"/>
      <c r="AI1895" s="228"/>
      <c r="AJ1895" s="228"/>
      <c r="AK1895" s="228"/>
      <c r="AL1895" s="228"/>
      <c r="AM1895" s="228"/>
      <c r="AN1895" s="228"/>
      <c r="AO1895" s="228"/>
      <c r="AP1895" s="228"/>
      <c r="AQ1895" s="228"/>
      <c r="AR1895" s="228"/>
      <c r="AS1895" s="228"/>
      <c r="AT1895" s="228"/>
    </row>
    <row r="1896" spans="1:16304" s="60" customFormat="1" ht="31.5" x14ac:dyDescent="0.2">
      <c r="A1896" s="137" t="s">
        <v>22</v>
      </c>
      <c r="B1896" s="19">
        <v>920</v>
      </c>
      <c r="C1896" s="64" t="s">
        <v>79</v>
      </c>
      <c r="D1896" s="64" t="s">
        <v>53</v>
      </c>
      <c r="E1896" s="27" t="s">
        <v>518</v>
      </c>
      <c r="F1896" s="65">
        <v>200</v>
      </c>
      <c r="G1896" s="93">
        <f t="shared" si="501"/>
        <v>7000</v>
      </c>
      <c r="H1896" s="94">
        <f t="shared" si="501"/>
        <v>7000</v>
      </c>
      <c r="I1896" s="228"/>
      <c r="J1896" s="228"/>
      <c r="K1896" s="228"/>
      <c r="L1896" s="228"/>
      <c r="M1896" s="228"/>
      <c r="N1896" s="228"/>
      <c r="O1896" s="228"/>
      <c r="P1896" s="228"/>
      <c r="Q1896" s="228"/>
      <c r="R1896" s="228"/>
      <c r="S1896" s="228"/>
      <c r="T1896" s="228"/>
      <c r="U1896" s="228"/>
      <c r="V1896" s="228"/>
      <c r="W1896" s="228"/>
      <c r="X1896" s="228"/>
      <c r="Y1896" s="228"/>
      <c r="Z1896" s="228"/>
      <c r="AA1896" s="228"/>
      <c r="AB1896" s="228"/>
      <c r="AC1896" s="228"/>
      <c r="AD1896" s="228"/>
      <c r="AE1896" s="228"/>
      <c r="AF1896" s="228"/>
      <c r="AG1896" s="228"/>
      <c r="AH1896" s="228"/>
      <c r="AI1896" s="228"/>
      <c r="AJ1896" s="228"/>
      <c r="AK1896" s="228"/>
      <c r="AL1896" s="228"/>
      <c r="AM1896" s="228"/>
      <c r="AN1896" s="228"/>
      <c r="AO1896" s="228"/>
      <c r="AP1896" s="228"/>
      <c r="AQ1896" s="228"/>
      <c r="AR1896" s="228"/>
      <c r="AS1896" s="228"/>
      <c r="AT1896" s="228"/>
    </row>
    <row r="1897" spans="1:16304" s="60" customFormat="1" ht="31.5" x14ac:dyDescent="0.2">
      <c r="A1897" s="137" t="s">
        <v>17</v>
      </c>
      <c r="B1897" s="19">
        <v>920</v>
      </c>
      <c r="C1897" s="64" t="s">
        <v>79</v>
      </c>
      <c r="D1897" s="64" t="s">
        <v>53</v>
      </c>
      <c r="E1897" s="27" t="s">
        <v>518</v>
      </c>
      <c r="F1897" s="65">
        <v>240</v>
      </c>
      <c r="G1897" s="93">
        <f t="shared" si="501"/>
        <v>7000</v>
      </c>
      <c r="H1897" s="94">
        <f t="shared" si="501"/>
        <v>7000</v>
      </c>
      <c r="I1897" s="228"/>
      <c r="J1897" s="228"/>
      <c r="K1897" s="228"/>
      <c r="L1897" s="228"/>
      <c r="M1897" s="228"/>
      <c r="N1897" s="228"/>
      <c r="O1897" s="228"/>
      <c r="P1897" s="228"/>
      <c r="Q1897" s="228"/>
      <c r="R1897" s="228"/>
      <c r="S1897" s="228"/>
      <c r="T1897" s="228"/>
      <c r="U1897" s="228"/>
      <c r="V1897" s="228"/>
      <c r="W1897" s="228"/>
      <c r="X1897" s="228"/>
      <c r="Y1897" s="228"/>
      <c r="Z1897" s="228"/>
      <c r="AA1897" s="228"/>
      <c r="AB1897" s="228"/>
      <c r="AC1897" s="228"/>
      <c r="AD1897" s="228"/>
      <c r="AE1897" s="228"/>
      <c r="AF1897" s="228"/>
      <c r="AG1897" s="228"/>
      <c r="AH1897" s="228"/>
      <c r="AI1897" s="228"/>
      <c r="AJ1897" s="228"/>
      <c r="AK1897" s="228"/>
      <c r="AL1897" s="228"/>
      <c r="AM1897" s="228"/>
      <c r="AN1897" s="228"/>
      <c r="AO1897" s="228"/>
      <c r="AP1897" s="228"/>
      <c r="AQ1897" s="228"/>
      <c r="AR1897" s="228"/>
      <c r="AS1897" s="228"/>
      <c r="AT1897" s="228"/>
    </row>
    <row r="1898" spans="1:16304" s="60" customFormat="1" x14ac:dyDescent="0.2">
      <c r="A1898" s="137" t="s">
        <v>826</v>
      </c>
      <c r="B1898" s="19">
        <v>920</v>
      </c>
      <c r="C1898" s="64" t="s">
        <v>79</v>
      </c>
      <c r="D1898" s="64" t="s">
        <v>53</v>
      </c>
      <c r="E1898" s="64" t="s">
        <v>518</v>
      </c>
      <c r="F1898" s="65">
        <v>244</v>
      </c>
      <c r="G1898" s="93">
        <v>7000</v>
      </c>
      <c r="H1898" s="94">
        <v>7000</v>
      </c>
      <c r="I1898" s="228"/>
      <c r="J1898" s="228"/>
      <c r="K1898" s="228"/>
      <c r="L1898" s="228"/>
      <c r="M1898" s="228"/>
      <c r="N1898" s="228"/>
      <c r="O1898" s="228"/>
      <c r="P1898" s="228"/>
      <c r="Q1898" s="228"/>
      <c r="R1898" s="228"/>
      <c r="S1898" s="228"/>
      <c r="T1898" s="228"/>
      <c r="U1898" s="228"/>
      <c r="V1898" s="228"/>
      <c r="W1898" s="228"/>
      <c r="X1898" s="228"/>
      <c r="Y1898" s="228"/>
      <c r="Z1898" s="228"/>
      <c r="AA1898" s="228"/>
      <c r="AB1898" s="228"/>
      <c r="AC1898" s="228"/>
      <c r="AD1898" s="228"/>
      <c r="AE1898" s="228"/>
      <c r="AF1898" s="228"/>
      <c r="AG1898" s="228"/>
      <c r="AH1898" s="228"/>
      <c r="AI1898" s="228"/>
      <c r="AJ1898" s="228"/>
      <c r="AK1898" s="228"/>
      <c r="AL1898" s="228"/>
      <c r="AM1898" s="228"/>
      <c r="AN1898" s="228"/>
      <c r="AO1898" s="228"/>
      <c r="AP1898" s="228"/>
      <c r="AQ1898" s="228"/>
      <c r="AR1898" s="228"/>
      <c r="AS1898" s="228"/>
      <c r="AT1898" s="228"/>
    </row>
    <row r="1899" spans="1:16304" s="60" customFormat="1" ht="47.25" x14ac:dyDescent="0.2">
      <c r="A1899" s="140" t="s">
        <v>303</v>
      </c>
      <c r="B1899" s="2">
        <v>920</v>
      </c>
      <c r="C1899" s="15" t="s">
        <v>79</v>
      </c>
      <c r="D1899" s="15" t="s">
        <v>53</v>
      </c>
      <c r="E1899" s="24" t="s">
        <v>519</v>
      </c>
      <c r="F1899" s="33"/>
      <c r="G1899" s="71">
        <f>G1900</f>
        <v>500</v>
      </c>
      <c r="H1899" s="82">
        <f>H1900</f>
        <v>500</v>
      </c>
      <c r="I1899" s="228"/>
      <c r="J1899" s="228"/>
      <c r="K1899" s="228"/>
      <c r="L1899" s="228"/>
      <c r="M1899" s="228"/>
      <c r="N1899" s="228"/>
      <c r="O1899" s="228"/>
      <c r="P1899" s="228"/>
      <c r="Q1899" s="228"/>
      <c r="R1899" s="228"/>
      <c r="S1899" s="228"/>
      <c r="T1899" s="228"/>
      <c r="U1899" s="228"/>
      <c r="V1899" s="228"/>
      <c r="W1899" s="228"/>
      <c r="X1899" s="228"/>
      <c r="Y1899" s="228"/>
      <c r="Z1899" s="228"/>
      <c r="AA1899" s="228"/>
      <c r="AB1899" s="228"/>
      <c r="AC1899" s="228"/>
      <c r="AD1899" s="228"/>
      <c r="AE1899" s="228"/>
      <c r="AF1899" s="228"/>
      <c r="AG1899" s="228"/>
      <c r="AH1899" s="228"/>
      <c r="AI1899" s="228"/>
      <c r="AJ1899" s="228"/>
      <c r="AK1899" s="228"/>
      <c r="AL1899" s="228"/>
      <c r="AM1899" s="228"/>
      <c r="AN1899" s="228"/>
      <c r="AO1899" s="228"/>
      <c r="AP1899" s="228"/>
      <c r="AQ1899" s="228"/>
      <c r="AR1899" s="228"/>
      <c r="AS1899" s="228"/>
      <c r="AT1899" s="228"/>
    </row>
    <row r="1900" spans="1:16304" s="60" customFormat="1" x14ac:dyDescent="0.2">
      <c r="A1900" s="136" t="s">
        <v>690</v>
      </c>
      <c r="B1900" s="19">
        <v>920</v>
      </c>
      <c r="C1900" s="64" t="s">
        <v>79</v>
      </c>
      <c r="D1900" s="64" t="s">
        <v>53</v>
      </c>
      <c r="E1900" s="25" t="s">
        <v>773</v>
      </c>
      <c r="F1900" s="33"/>
      <c r="G1900" s="91">
        <f t="shared" ref="G1900:H1902" si="502">G1901</f>
        <v>500</v>
      </c>
      <c r="H1900" s="92">
        <f t="shared" si="502"/>
        <v>500</v>
      </c>
      <c r="I1900" s="228"/>
      <c r="J1900" s="228"/>
      <c r="K1900" s="228"/>
      <c r="L1900" s="228"/>
      <c r="M1900" s="228"/>
      <c r="N1900" s="228"/>
      <c r="O1900" s="228"/>
      <c r="P1900" s="228"/>
      <c r="Q1900" s="228"/>
      <c r="R1900" s="228"/>
      <c r="S1900" s="228"/>
      <c r="T1900" s="228"/>
      <c r="U1900" s="228"/>
      <c r="V1900" s="228"/>
      <c r="W1900" s="228"/>
      <c r="X1900" s="228"/>
      <c r="Y1900" s="228"/>
      <c r="Z1900" s="228"/>
      <c r="AA1900" s="228"/>
      <c r="AB1900" s="228"/>
      <c r="AC1900" s="228"/>
      <c r="AD1900" s="228"/>
      <c r="AE1900" s="228"/>
      <c r="AF1900" s="228"/>
      <c r="AG1900" s="228"/>
      <c r="AH1900" s="228"/>
      <c r="AI1900" s="228"/>
      <c r="AJ1900" s="228"/>
      <c r="AK1900" s="228"/>
      <c r="AL1900" s="228"/>
      <c r="AM1900" s="228"/>
      <c r="AN1900" s="228"/>
      <c r="AO1900" s="228"/>
      <c r="AP1900" s="228"/>
      <c r="AQ1900" s="228"/>
      <c r="AR1900" s="228"/>
      <c r="AS1900" s="228"/>
      <c r="AT1900" s="228"/>
    </row>
    <row r="1901" spans="1:16304" s="60" customFormat="1" ht="31.5" x14ac:dyDescent="0.2">
      <c r="A1901" s="137" t="s">
        <v>22</v>
      </c>
      <c r="B1901" s="19">
        <v>920</v>
      </c>
      <c r="C1901" s="64" t="s">
        <v>79</v>
      </c>
      <c r="D1901" s="64" t="s">
        <v>53</v>
      </c>
      <c r="E1901" s="27" t="s">
        <v>773</v>
      </c>
      <c r="F1901" s="65">
        <v>200</v>
      </c>
      <c r="G1901" s="93">
        <f t="shared" si="502"/>
        <v>500</v>
      </c>
      <c r="H1901" s="94">
        <f t="shared" si="502"/>
        <v>500</v>
      </c>
      <c r="I1901" s="228"/>
      <c r="J1901" s="228"/>
      <c r="K1901" s="228"/>
      <c r="L1901" s="228"/>
      <c r="M1901" s="228"/>
      <c r="N1901" s="228"/>
      <c r="O1901" s="228"/>
      <c r="P1901" s="228"/>
      <c r="Q1901" s="228"/>
      <c r="R1901" s="228"/>
      <c r="S1901" s="228"/>
      <c r="T1901" s="228"/>
      <c r="U1901" s="228"/>
      <c r="V1901" s="228"/>
      <c r="W1901" s="228"/>
      <c r="X1901" s="228"/>
      <c r="Y1901" s="228"/>
      <c r="Z1901" s="228"/>
      <c r="AA1901" s="228"/>
      <c r="AB1901" s="228"/>
      <c r="AC1901" s="228"/>
      <c r="AD1901" s="228"/>
      <c r="AE1901" s="228"/>
      <c r="AF1901" s="228"/>
      <c r="AG1901" s="228"/>
      <c r="AH1901" s="228"/>
      <c r="AI1901" s="228"/>
      <c r="AJ1901" s="228"/>
      <c r="AK1901" s="228"/>
      <c r="AL1901" s="228"/>
      <c r="AM1901" s="228"/>
      <c r="AN1901" s="228"/>
      <c r="AO1901" s="228"/>
      <c r="AP1901" s="228"/>
      <c r="AQ1901" s="228"/>
      <c r="AR1901" s="228"/>
      <c r="AS1901" s="228"/>
      <c r="AT1901" s="228"/>
    </row>
    <row r="1902" spans="1:16304" s="60" customFormat="1" ht="31.5" x14ac:dyDescent="0.2">
      <c r="A1902" s="137" t="s">
        <v>17</v>
      </c>
      <c r="B1902" s="19">
        <v>920</v>
      </c>
      <c r="C1902" s="64" t="s">
        <v>79</v>
      </c>
      <c r="D1902" s="64" t="s">
        <v>53</v>
      </c>
      <c r="E1902" s="27" t="s">
        <v>773</v>
      </c>
      <c r="F1902" s="65">
        <v>240</v>
      </c>
      <c r="G1902" s="93">
        <f t="shared" si="502"/>
        <v>500</v>
      </c>
      <c r="H1902" s="94">
        <f t="shared" si="502"/>
        <v>500</v>
      </c>
      <c r="I1902" s="228"/>
      <c r="J1902" s="228"/>
      <c r="K1902" s="228"/>
      <c r="L1902" s="228"/>
      <c r="M1902" s="228"/>
      <c r="N1902" s="228"/>
      <c r="O1902" s="228"/>
      <c r="P1902" s="228"/>
      <c r="Q1902" s="228"/>
      <c r="R1902" s="228"/>
      <c r="S1902" s="228"/>
      <c r="T1902" s="228"/>
      <c r="U1902" s="228"/>
      <c r="V1902" s="228"/>
      <c r="W1902" s="228"/>
      <c r="X1902" s="228"/>
      <c r="Y1902" s="228"/>
      <c r="Z1902" s="228"/>
      <c r="AA1902" s="228"/>
      <c r="AB1902" s="228"/>
      <c r="AC1902" s="228"/>
      <c r="AD1902" s="228"/>
      <c r="AE1902" s="228"/>
      <c r="AF1902" s="228"/>
      <c r="AG1902" s="228"/>
      <c r="AH1902" s="228"/>
      <c r="AI1902" s="228"/>
      <c r="AJ1902" s="228"/>
      <c r="AK1902" s="228"/>
      <c r="AL1902" s="228"/>
      <c r="AM1902" s="228"/>
      <c r="AN1902" s="228"/>
      <c r="AO1902" s="228"/>
      <c r="AP1902" s="228"/>
      <c r="AQ1902" s="228"/>
      <c r="AR1902" s="228"/>
      <c r="AS1902" s="228"/>
      <c r="AT1902" s="228"/>
    </row>
    <row r="1903" spans="1:16304" s="60" customFormat="1" x14ac:dyDescent="0.2">
      <c r="A1903" s="137" t="s">
        <v>826</v>
      </c>
      <c r="B1903" s="19">
        <v>920</v>
      </c>
      <c r="C1903" s="64" t="s">
        <v>79</v>
      </c>
      <c r="D1903" s="64" t="s">
        <v>53</v>
      </c>
      <c r="E1903" s="27" t="s">
        <v>773</v>
      </c>
      <c r="F1903" s="65">
        <v>244</v>
      </c>
      <c r="G1903" s="93">
        <v>500</v>
      </c>
      <c r="H1903" s="94">
        <v>500</v>
      </c>
      <c r="I1903" s="228"/>
      <c r="J1903" s="228"/>
      <c r="K1903" s="228"/>
      <c r="L1903" s="228"/>
      <c r="M1903" s="228"/>
      <c r="N1903" s="228"/>
      <c r="O1903" s="228"/>
      <c r="P1903" s="228"/>
      <c r="Q1903" s="228"/>
      <c r="R1903" s="228"/>
      <c r="S1903" s="228"/>
      <c r="T1903" s="228"/>
      <c r="U1903" s="228"/>
      <c r="V1903" s="228"/>
      <c r="W1903" s="228"/>
      <c r="X1903" s="228"/>
      <c r="Y1903" s="228"/>
      <c r="Z1903" s="228"/>
      <c r="AA1903" s="228"/>
      <c r="AB1903" s="228"/>
      <c r="AC1903" s="228"/>
      <c r="AD1903" s="228"/>
      <c r="AE1903" s="228"/>
      <c r="AF1903" s="228"/>
      <c r="AG1903" s="228"/>
      <c r="AH1903" s="228"/>
      <c r="AI1903" s="228"/>
      <c r="AJ1903" s="228"/>
      <c r="AK1903" s="228"/>
      <c r="AL1903" s="228"/>
      <c r="AM1903" s="228"/>
      <c r="AN1903" s="228"/>
      <c r="AO1903" s="228"/>
      <c r="AP1903" s="228"/>
      <c r="AQ1903" s="228"/>
      <c r="AR1903" s="228"/>
      <c r="AS1903" s="228"/>
      <c r="AT1903" s="228"/>
    </row>
    <row r="1904" spans="1:16304" s="60" customFormat="1" ht="31.5" x14ac:dyDescent="0.2">
      <c r="A1904" s="156" t="s">
        <v>877</v>
      </c>
      <c r="B1904" s="2">
        <v>920</v>
      </c>
      <c r="C1904" s="15" t="s">
        <v>79</v>
      </c>
      <c r="D1904" s="15" t="s">
        <v>53</v>
      </c>
      <c r="E1904" s="80" t="s">
        <v>879</v>
      </c>
      <c r="F1904" s="52"/>
      <c r="G1904" s="184">
        <f>G1905</f>
        <v>20009</v>
      </c>
      <c r="H1904" s="213">
        <f>H1905</f>
        <v>26621</v>
      </c>
      <c r="I1904" s="207"/>
      <c r="J1904" s="208"/>
      <c r="K1904" s="209"/>
      <c r="L1904" s="210"/>
      <c r="M1904" s="210"/>
      <c r="N1904" s="210"/>
      <c r="O1904" s="205"/>
      <c r="P1904" s="206"/>
      <c r="Q1904" s="207"/>
      <c r="R1904" s="207"/>
      <c r="S1904" s="208"/>
      <c r="T1904" s="209"/>
      <c r="U1904" s="210"/>
      <c r="V1904" s="210"/>
      <c r="W1904" s="210"/>
      <c r="X1904" s="205"/>
      <c r="Y1904" s="206"/>
      <c r="Z1904" s="207"/>
      <c r="AA1904" s="207"/>
      <c r="AB1904" s="208"/>
      <c r="AC1904" s="209"/>
      <c r="AD1904" s="210"/>
      <c r="AE1904" s="210"/>
      <c r="AF1904" s="210"/>
      <c r="AG1904" s="205"/>
      <c r="AH1904" s="206"/>
      <c r="AI1904" s="207"/>
      <c r="AJ1904" s="207"/>
      <c r="AK1904" s="208"/>
      <c r="AL1904" s="209"/>
      <c r="AM1904" s="210"/>
      <c r="AN1904" s="210"/>
      <c r="AO1904" s="210"/>
      <c r="AP1904" s="205"/>
      <c r="AQ1904" s="206"/>
      <c r="AR1904" s="207"/>
      <c r="AS1904" s="207"/>
      <c r="AT1904" s="208"/>
      <c r="AU1904" s="218"/>
      <c r="AV1904" s="69"/>
      <c r="AW1904" s="69"/>
      <c r="AX1904" s="69"/>
      <c r="AY1904" s="107"/>
      <c r="AZ1904" s="2"/>
      <c r="BA1904" s="15"/>
      <c r="BB1904" s="15"/>
      <c r="BC1904" s="80"/>
      <c r="BD1904" s="52"/>
      <c r="BE1904" s="69"/>
      <c r="BF1904" s="69"/>
      <c r="BG1904" s="69"/>
      <c r="BH1904" s="107"/>
      <c r="BI1904" s="2"/>
      <c r="BJ1904" s="15"/>
      <c r="BK1904" s="15"/>
      <c r="BL1904" s="80"/>
      <c r="BM1904" s="52"/>
      <c r="BN1904" s="69"/>
      <c r="BO1904" s="69"/>
      <c r="BP1904" s="69"/>
      <c r="BQ1904" s="107"/>
      <c r="BR1904" s="2"/>
      <c r="BS1904" s="15"/>
      <c r="BT1904" s="15"/>
      <c r="BU1904" s="80"/>
      <c r="BV1904" s="52"/>
      <c r="BW1904" s="69"/>
      <c r="BX1904" s="69"/>
      <c r="BY1904" s="69"/>
      <c r="BZ1904" s="107"/>
      <c r="CA1904" s="2"/>
      <c r="CB1904" s="15"/>
      <c r="CC1904" s="15"/>
      <c r="CD1904" s="80"/>
      <c r="CE1904" s="52"/>
      <c r="CF1904" s="69"/>
      <c r="CG1904" s="69"/>
      <c r="CH1904" s="69"/>
      <c r="CI1904" s="107"/>
      <c r="CJ1904" s="2"/>
      <c r="CK1904" s="15"/>
      <c r="CL1904" s="15"/>
      <c r="CM1904" s="80"/>
      <c r="CN1904" s="52"/>
      <c r="CO1904" s="69"/>
      <c r="CP1904" s="69"/>
      <c r="CQ1904" s="69"/>
      <c r="CR1904" s="107"/>
      <c r="CS1904" s="2"/>
      <c r="CT1904" s="15"/>
      <c r="CU1904" s="15"/>
      <c r="CV1904" s="80"/>
      <c r="CW1904" s="52"/>
      <c r="CX1904" s="69"/>
      <c r="CY1904" s="69"/>
      <c r="CZ1904" s="69"/>
      <c r="DA1904" s="107"/>
      <c r="DB1904" s="2"/>
      <c r="DC1904" s="15"/>
      <c r="DD1904" s="15"/>
      <c r="DE1904" s="80"/>
      <c r="DF1904" s="52"/>
      <c r="DG1904" s="69"/>
      <c r="DH1904" s="69"/>
      <c r="DI1904" s="69"/>
      <c r="DJ1904" s="107"/>
      <c r="DK1904" s="2"/>
      <c r="DL1904" s="15"/>
      <c r="DM1904" s="15"/>
      <c r="DN1904" s="80"/>
      <c r="DO1904" s="52"/>
      <c r="DP1904" s="69"/>
      <c r="DQ1904" s="69"/>
      <c r="DR1904" s="69"/>
      <c r="DS1904" s="107"/>
      <c r="DT1904" s="2"/>
      <c r="DU1904" s="15"/>
      <c r="DV1904" s="15"/>
      <c r="DW1904" s="80"/>
      <c r="DX1904" s="52"/>
      <c r="DY1904" s="69"/>
      <c r="DZ1904" s="69"/>
      <c r="EA1904" s="69"/>
      <c r="EB1904" s="107"/>
      <c r="EC1904" s="2"/>
      <c r="ED1904" s="15"/>
      <c r="EE1904" s="15"/>
      <c r="EF1904" s="80"/>
      <c r="EG1904" s="52"/>
      <c r="EH1904" s="69"/>
      <c r="EI1904" s="69"/>
      <c r="EJ1904" s="69"/>
      <c r="EK1904" s="107"/>
      <c r="EL1904" s="2"/>
      <c r="EM1904" s="15"/>
      <c r="EN1904" s="15"/>
      <c r="EO1904" s="80"/>
      <c r="EP1904" s="52"/>
      <c r="EQ1904" s="69"/>
      <c r="ER1904" s="69"/>
      <c r="ES1904" s="69"/>
      <c r="ET1904" s="107"/>
      <c r="EU1904" s="2"/>
      <c r="EV1904" s="15"/>
      <c r="EW1904" s="15"/>
      <c r="EX1904" s="80"/>
      <c r="EY1904" s="52"/>
      <c r="EZ1904" s="69"/>
      <c r="FA1904" s="69"/>
      <c r="FB1904" s="69"/>
      <c r="FC1904" s="107"/>
      <c r="FD1904" s="2"/>
      <c r="FE1904" s="15"/>
      <c r="FF1904" s="15"/>
      <c r="FG1904" s="80"/>
      <c r="FH1904" s="52"/>
      <c r="FI1904" s="69"/>
      <c r="FJ1904" s="69"/>
      <c r="FK1904" s="69"/>
      <c r="FL1904" s="107"/>
      <c r="FM1904" s="2"/>
      <c r="FN1904" s="15"/>
      <c r="FO1904" s="15"/>
      <c r="FP1904" s="80"/>
      <c r="FQ1904" s="52"/>
      <c r="FR1904" s="69"/>
      <c r="FS1904" s="69"/>
      <c r="FT1904" s="69"/>
      <c r="FU1904" s="107"/>
      <c r="FV1904" s="2"/>
      <c r="FW1904" s="15"/>
      <c r="FX1904" s="15"/>
      <c r="FY1904" s="80"/>
      <c r="FZ1904" s="52"/>
      <c r="GA1904" s="69"/>
      <c r="GB1904" s="69"/>
      <c r="GC1904" s="69"/>
      <c r="GD1904" s="107"/>
      <c r="GE1904" s="2"/>
      <c r="GF1904" s="15"/>
      <c r="GG1904" s="15"/>
      <c r="GH1904" s="80"/>
      <c r="GI1904" s="52"/>
      <c r="GJ1904" s="69"/>
      <c r="GK1904" s="69"/>
      <c r="GL1904" s="69"/>
      <c r="GM1904" s="107"/>
      <c r="GN1904" s="2"/>
      <c r="GO1904" s="15"/>
      <c r="GP1904" s="15"/>
      <c r="GQ1904" s="80"/>
      <c r="GR1904" s="52"/>
      <c r="GS1904" s="69"/>
      <c r="GT1904" s="69"/>
      <c r="GU1904" s="69"/>
      <c r="GV1904" s="107"/>
      <c r="GW1904" s="2"/>
      <c r="GX1904" s="15"/>
      <c r="GY1904" s="15"/>
      <c r="GZ1904" s="80"/>
      <c r="HA1904" s="52"/>
      <c r="HB1904" s="69"/>
      <c r="HC1904" s="69"/>
      <c r="HD1904" s="69"/>
      <c r="HE1904" s="107"/>
      <c r="HF1904" s="2"/>
      <c r="HG1904" s="15"/>
      <c r="HH1904" s="15"/>
      <c r="HI1904" s="80"/>
      <c r="HJ1904" s="52"/>
      <c r="HK1904" s="69"/>
      <c r="HL1904" s="69"/>
      <c r="HM1904" s="69"/>
      <c r="HN1904" s="107"/>
      <c r="HO1904" s="2"/>
      <c r="HP1904" s="15"/>
      <c r="HQ1904" s="15"/>
      <c r="HR1904" s="80"/>
      <c r="HS1904" s="52"/>
      <c r="HT1904" s="69"/>
      <c r="HU1904" s="69"/>
      <c r="HV1904" s="69"/>
      <c r="HW1904" s="107"/>
      <c r="HX1904" s="2"/>
      <c r="HY1904" s="15"/>
      <c r="HZ1904" s="15"/>
      <c r="IA1904" s="80"/>
      <c r="IB1904" s="52"/>
      <c r="IC1904" s="69"/>
      <c r="ID1904" s="69"/>
      <c r="IE1904" s="69"/>
      <c r="IF1904" s="107"/>
      <c r="IG1904" s="2"/>
      <c r="IH1904" s="15"/>
      <c r="II1904" s="15"/>
      <c r="IJ1904" s="80"/>
      <c r="IK1904" s="52"/>
      <c r="IL1904" s="69"/>
      <c r="IM1904" s="69"/>
      <c r="IN1904" s="69"/>
      <c r="IO1904" s="107"/>
      <c r="IP1904" s="2"/>
      <c r="IQ1904" s="15"/>
      <c r="IR1904" s="15"/>
      <c r="IS1904" s="80"/>
      <c r="IT1904" s="52"/>
      <c r="IU1904" s="69"/>
      <c r="IV1904" s="69"/>
      <c r="IW1904" s="69"/>
      <c r="IX1904" s="107"/>
      <c r="IY1904" s="2"/>
      <c r="IZ1904" s="15"/>
      <c r="JA1904" s="15"/>
      <c r="JB1904" s="80"/>
      <c r="JC1904" s="52"/>
      <c r="JD1904" s="69"/>
      <c r="JE1904" s="69"/>
      <c r="JF1904" s="69"/>
      <c r="JG1904" s="107"/>
      <c r="JH1904" s="2"/>
      <c r="JI1904" s="15"/>
      <c r="JJ1904" s="15"/>
      <c r="JK1904" s="80"/>
      <c r="JL1904" s="52"/>
      <c r="JM1904" s="69"/>
      <c r="JN1904" s="69"/>
      <c r="JO1904" s="69"/>
      <c r="JP1904" s="107"/>
      <c r="JQ1904" s="2"/>
      <c r="JR1904" s="15"/>
      <c r="JS1904" s="15"/>
      <c r="JT1904" s="80"/>
      <c r="JU1904" s="52"/>
      <c r="JV1904" s="69"/>
      <c r="JW1904" s="69"/>
      <c r="JX1904" s="69"/>
      <c r="JY1904" s="107"/>
      <c r="JZ1904" s="2"/>
      <c r="KA1904" s="15"/>
      <c r="KB1904" s="15"/>
      <c r="KC1904" s="80"/>
      <c r="KD1904" s="52"/>
      <c r="KE1904" s="69"/>
      <c r="KF1904" s="69"/>
      <c r="KG1904" s="69"/>
      <c r="KH1904" s="107"/>
      <c r="KI1904" s="2"/>
      <c r="KJ1904" s="15"/>
      <c r="KK1904" s="15"/>
      <c r="KL1904" s="80"/>
      <c r="KM1904" s="52"/>
      <c r="KN1904" s="69"/>
      <c r="KO1904" s="69"/>
      <c r="KP1904" s="69"/>
      <c r="KQ1904" s="107"/>
      <c r="KR1904" s="2"/>
      <c r="KS1904" s="15"/>
      <c r="KT1904" s="15"/>
      <c r="KU1904" s="80"/>
      <c r="KV1904" s="52"/>
      <c r="KW1904" s="69"/>
      <c r="KX1904" s="69"/>
      <c r="KY1904" s="69"/>
      <c r="KZ1904" s="107"/>
      <c r="LA1904" s="2"/>
      <c r="LB1904" s="15"/>
      <c r="LC1904" s="15"/>
      <c r="LD1904" s="80"/>
      <c r="LE1904" s="52"/>
      <c r="LF1904" s="69"/>
      <c r="LG1904" s="69"/>
      <c r="LH1904" s="69"/>
      <c r="LI1904" s="107"/>
      <c r="LJ1904" s="2"/>
      <c r="LK1904" s="15"/>
      <c r="LL1904" s="15"/>
      <c r="LM1904" s="80"/>
      <c r="LN1904" s="52"/>
      <c r="LO1904" s="69"/>
      <c r="LP1904" s="69"/>
      <c r="LQ1904" s="69"/>
      <c r="LR1904" s="107"/>
      <c r="LS1904" s="2"/>
      <c r="LT1904" s="15"/>
      <c r="LU1904" s="15"/>
      <c r="LV1904" s="80"/>
      <c r="LW1904" s="52"/>
      <c r="LX1904" s="69"/>
      <c r="LY1904" s="69"/>
      <c r="LZ1904" s="69"/>
      <c r="MA1904" s="107"/>
      <c r="MB1904" s="2"/>
      <c r="MC1904" s="15"/>
      <c r="MD1904" s="15"/>
      <c r="ME1904" s="80"/>
      <c r="MF1904" s="52"/>
      <c r="MG1904" s="69"/>
      <c r="MH1904" s="69"/>
      <c r="MI1904" s="69"/>
      <c r="MJ1904" s="107"/>
      <c r="MK1904" s="2"/>
      <c r="ML1904" s="15"/>
      <c r="MM1904" s="15"/>
      <c r="MN1904" s="80"/>
      <c r="MO1904" s="52"/>
      <c r="MP1904" s="69"/>
      <c r="MQ1904" s="69"/>
      <c r="MR1904" s="69"/>
      <c r="MS1904" s="107"/>
      <c r="MT1904" s="2"/>
      <c r="MU1904" s="15"/>
      <c r="MV1904" s="15"/>
      <c r="MW1904" s="80"/>
      <c r="MX1904" s="52"/>
      <c r="MY1904" s="69"/>
      <c r="MZ1904" s="69"/>
      <c r="NA1904" s="69"/>
      <c r="NB1904" s="107"/>
      <c r="NC1904" s="2"/>
      <c r="ND1904" s="15"/>
      <c r="NE1904" s="15"/>
      <c r="NF1904" s="80"/>
      <c r="NG1904" s="52"/>
      <c r="NH1904" s="69"/>
      <c r="NI1904" s="69"/>
      <c r="NJ1904" s="69"/>
      <c r="NK1904" s="107"/>
      <c r="NL1904" s="2"/>
      <c r="NM1904" s="15"/>
      <c r="NN1904" s="15"/>
      <c r="NO1904" s="80"/>
      <c r="NP1904" s="52"/>
      <c r="NQ1904" s="69"/>
      <c r="NR1904" s="69"/>
      <c r="NS1904" s="69"/>
      <c r="NT1904" s="107"/>
      <c r="NU1904" s="2"/>
      <c r="NV1904" s="15"/>
      <c r="NW1904" s="15"/>
      <c r="NX1904" s="80"/>
      <c r="NY1904" s="52"/>
      <c r="NZ1904" s="69"/>
      <c r="OA1904" s="69"/>
      <c r="OB1904" s="69"/>
      <c r="OC1904" s="107"/>
      <c r="OD1904" s="2"/>
      <c r="OE1904" s="15"/>
      <c r="OF1904" s="15"/>
      <c r="OG1904" s="80"/>
      <c r="OH1904" s="52"/>
      <c r="OI1904" s="69"/>
      <c r="OJ1904" s="69"/>
      <c r="OK1904" s="69"/>
      <c r="OL1904" s="107"/>
      <c r="OM1904" s="2"/>
      <c r="ON1904" s="15"/>
      <c r="OO1904" s="15"/>
      <c r="OP1904" s="80"/>
      <c r="OQ1904" s="52"/>
      <c r="OR1904" s="69"/>
      <c r="OS1904" s="69"/>
      <c r="OT1904" s="69"/>
      <c r="OU1904" s="107"/>
      <c r="OV1904" s="2"/>
      <c r="OW1904" s="15"/>
      <c r="OX1904" s="15"/>
      <c r="OY1904" s="80"/>
      <c r="OZ1904" s="52"/>
      <c r="PA1904" s="69"/>
      <c r="PB1904" s="69"/>
      <c r="PC1904" s="69"/>
      <c r="PD1904" s="107"/>
      <c r="PE1904" s="2"/>
      <c r="PF1904" s="15"/>
      <c r="PG1904" s="15"/>
      <c r="PH1904" s="80"/>
      <c r="PI1904" s="52"/>
      <c r="PJ1904" s="69"/>
      <c r="PK1904" s="69"/>
      <c r="PL1904" s="69"/>
      <c r="PM1904" s="107"/>
      <c r="PN1904" s="2"/>
      <c r="PO1904" s="15"/>
      <c r="PP1904" s="15"/>
      <c r="PQ1904" s="80"/>
      <c r="PR1904" s="52"/>
      <c r="PS1904" s="69"/>
      <c r="PT1904" s="69"/>
      <c r="PU1904" s="69"/>
      <c r="PV1904" s="107"/>
      <c r="PW1904" s="2"/>
      <c r="PX1904" s="15"/>
      <c r="PY1904" s="15"/>
      <c r="PZ1904" s="80"/>
      <c r="QA1904" s="52"/>
      <c r="QB1904" s="69"/>
      <c r="QC1904" s="69"/>
      <c r="QD1904" s="69"/>
      <c r="QE1904" s="107"/>
      <c r="QF1904" s="2"/>
      <c r="QG1904" s="15"/>
      <c r="QH1904" s="15"/>
      <c r="QI1904" s="80"/>
      <c r="QJ1904" s="52"/>
      <c r="QK1904" s="69"/>
      <c r="QL1904" s="69"/>
      <c r="QM1904" s="69"/>
      <c r="QN1904" s="107"/>
      <c r="QO1904" s="2"/>
      <c r="QP1904" s="15"/>
      <c r="QQ1904" s="15"/>
      <c r="QR1904" s="80"/>
      <c r="QS1904" s="52"/>
      <c r="QT1904" s="69"/>
      <c r="QU1904" s="69"/>
      <c r="QV1904" s="69"/>
      <c r="QW1904" s="107"/>
      <c r="QX1904" s="2"/>
      <c r="QY1904" s="15"/>
      <c r="QZ1904" s="15"/>
      <c r="RA1904" s="80"/>
      <c r="RB1904" s="52"/>
      <c r="RC1904" s="69"/>
      <c r="RD1904" s="69"/>
      <c r="RE1904" s="69"/>
      <c r="RF1904" s="107"/>
      <c r="RG1904" s="2"/>
      <c r="RH1904" s="15"/>
      <c r="RI1904" s="15"/>
      <c r="RJ1904" s="80"/>
      <c r="RK1904" s="52"/>
      <c r="RL1904" s="69"/>
      <c r="RM1904" s="69"/>
      <c r="RN1904" s="69"/>
      <c r="RO1904" s="107"/>
      <c r="RP1904" s="2"/>
      <c r="RQ1904" s="15"/>
      <c r="RR1904" s="15"/>
      <c r="RS1904" s="80"/>
      <c r="RT1904" s="52"/>
      <c r="RU1904" s="69"/>
      <c r="RV1904" s="69"/>
      <c r="RW1904" s="69"/>
      <c r="RX1904" s="107"/>
      <c r="RY1904" s="2"/>
      <c r="RZ1904" s="15"/>
      <c r="SA1904" s="15"/>
      <c r="SB1904" s="80"/>
      <c r="SC1904" s="52"/>
      <c r="SD1904" s="69"/>
      <c r="SE1904" s="69"/>
      <c r="SF1904" s="69"/>
      <c r="SG1904" s="107"/>
      <c r="SH1904" s="2"/>
      <c r="SI1904" s="15"/>
      <c r="SJ1904" s="15"/>
      <c r="SK1904" s="80"/>
      <c r="SL1904" s="52"/>
      <c r="SM1904" s="69"/>
      <c r="SN1904" s="69"/>
      <c r="SO1904" s="69"/>
      <c r="SP1904" s="107"/>
      <c r="SQ1904" s="2"/>
      <c r="SR1904" s="15"/>
      <c r="SS1904" s="15"/>
      <c r="ST1904" s="80"/>
      <c r="SU1904" s="52"/>
      <c r="SV1904" s="69"/>
      <c r="SW1904" s="69"/>
      <c r="SX1904" s="69"/>
      <c r="SY1904" s="107"/>
      <c r="SZ1904" s="2"/>
      <c r="TA1904" s="15"/>
      <c r="TB1904" s="15"/>
      <c r="TC1904" s="80"/>
      <c r="TD1904" s="52"/>
      <c r="TE1904" s="69"/>
      <c r="TF1904" s="69"/>
      <c r="TG1904" s="69"/>
      <c r="TH1904" s="107"/>
      <c r="TI1904" s="2"/>
      <c r="TJ1904" s="15"/>
      <c r="TK1904" s="15"/>
      <c r="TL1904" s="80"/>
      <c r="TM1904" s="52"/>
      <c r="TN1904" s="69"/>
      <c r="TO1904" s="69"/>
      <c r="TP1904" s="69"/>
      <c r="TQ1904" s="107"/>
      <c r="TR1904" s="2"/>
      <c r="TS1904" s="15"/>
      <c r="TT1904" s="15"/>
      <c r="TU1904" s="80"/>
      <c r="TV1904" s="52"/>
      <c r="TW1904" s="69"/>
      <c r="TX1904" s="69"/>
      <c r="TY1904" s="69"/>
      <c r="TZ1904" s="107"/>
      <c r="UA1904" s="2"/>
      <c r="UB1904" s="15"/>
      <c r="UC1904" s="15"/>
      <c r="UD1904" s="80"/>
      <c r="UE1904" s="52"/>
      <c r="UF1904" s="69"/>
      <c r="UG1904" s="69"/>
      <c r="UH1904" s="69"/>
      <c r="UI1904" s="107"/>
      <c r="UJ1904" s="2"/>
      <c r="UK1904" s="15"/>
      <c r="UL1904" s="15"/>
      <c r="UM1904" s="80"/>
      <c r="UN1904" s="52"/>
      <c r="UO1904" s="69"/>
      <c r="UP1904" s="69"/>
      <c r="UQ1904" s="69"/>
      <c r="UR1904" s="107"/>
      <c r="US1904" s="2"/>
      <c r="UT1904" s="15"/>
      <c r="UU1904" s="15"/>
      <c r="UV1904" s="80"/>
      <c r="UW1904" s="52"/>
      <c r="UX1904" s="69"/>
      <c r="UY1904" s="69"/>
      <c r="UZ1904" s="69"/>
      <c r="VA1904" s="107"/>
      <c r="VB1904" s="2"/>
      <c r="VC1904" s="15"/>
      <c r="VD1904" s="15"/>
      <c r="VE1904" s="80"/>
      <c r="VF1904" s="52"/>
      <c r="VG1904" s="69"/>
      <c r="VH1904" s="69"/>
      <c r="VI1904" s="69"/>
      <c r="VJ1904" s="107"/>
      <c r="VK1904" s="2"/>
      <c r="VL1904" s="15"/>
      <c r="VM1904" s="15"/>
      <c r="VN1904" s="80"/>
      <c r="VO1904" s="52"/>
      <c r="VP1904" s="69"/>
      <c r="VQ1904" s="69"/>
      <c r="VR1904" s="69"/>
      <c r="VS1904" s="107"/>
      <c r="VT1904" s="2"/>
      <c r="VU1904" s="15"/>
      <c r="VV1904" s="15"/>
      <c r="VW1904" s="80"/>
      <c r="VX1904" s="52"/>
      <c r="VY1904" s="69"/>
      <c r="VZ1904" s="69"/>
      <c r="WA1904" s="69"/>
      <c r="WB1904" s="107"/>
      <c r="WC1904" s="2"/>
      <c r="WD1904" s="15"/>
      <c r="WE1904" s="15"/>
      <c r="WF1904" s="80"/>
      <c r="WG1904" s="52"/>
      <c r="WH1904" s="69"/>
      <c r="WI1904" s="69"/>
      <c r="WJ1904" s="69"/>
      <c r="WK1904" s="107"/>
      <c r="WL1904" s="2"/>
      <c r="WM1904" s="15"/>
      <c r="WN1904" s="15"/>
      <c r="WO1904" s="80"/>
      <c r="WP1904" s="52"/>
      <c r="WQ1904" s="69"/>
      <c r="WR1904" s="69"/>
      <c r="WS1904" s="69"/>
      <c r="WT1904" s="107"/>
      <c r="WU1904" s="2"/>
      <c r="WV1904" s="15"/>
      <c r="WW1904" s="15"/>
      <c r="WX1904" s="80"/>
      <c r="WY1904" s="52"/>
      <c r="WZ1904" s="69"/>
      <c r="XA1904" s="69"/>
      <c r="XB1904" s="69"/>
      <c r="XC1904" s="107"/>
      <c r="XD1904" s="2"/>
      <c r="XE1904" s="15"/>
      <c r="XF1904" s="15"/>
      <c r="XG1904" s="80"/>
      <c r="XH1904" s="52"/>
      <c r="XI1904" s="69"/>
      <c r="XJ1904" s="69"/>
      <c r="XK1904" s="69"/>
      <c r="XL1904" s="107"/>
      <c r="XM1904" s="2"/>
      <c r="XN1904" s="15"/>
      <c r="XO1904" s="15"/>
      <c r="XP1904" s="80"/>
      <c r="XQ1904" s="52"/>
      <c r="XR1904" s="69"/>
      <c r="XS1904" s="69"/>
      <c r="XT1904" s="69"/>
      <c r="XU1904" s="107"/>
      <c r="XV1904" s="2"/>
      <c r="XW1904" s="15"/>
      <c r="XX1904" s="15"/>
      <c r="XY1904" s="80"/>
      <c r="XZ1904" s="52"/>
      <c r="YA1904" s="69"/>
      <c r="YB1904" s="69"/>
      <c r="YC1904" s="69"/>
      <c r="YD1904" s="107"/>
      <c r="YE1904" s="2"/>
      <c r="YF1904" s="15"/>
      <c r="YG1904" s="15"/>
      <c r="YH1904" s="80"/>
      <c r="YI1904" s="52"/>
      <c r="YJ1904" s="69"/>
      <c r="YK1904" s="69"/>
      <c r="YL1904" s="69"/>
      <c r="YM1904" s="107"/>
      <c r="YN1904" s="2"/>
      <c r="YO1904" s="15"/>
      <c r="YP1904" s="15"/>
      <c r="YQ1904" s="80"/>
      <c r="YR1904" s="52"/>
      <c r="YS1904" s="69"/>
      <c r="YT1904" s="69"/>
      <c r="YU1904" s="69"/>
      <c r="YV1904" s="107"/>
      <c r="YW1904" s="2"/>
      <c r="YX1904" s="15"/>
      <c r="YY1904" s="15"/>
      <c r="YZ1904" s="80"/>
      <c r="ZA1904" s="52"/>
      <c r="ZB1904" s="69"/>
      <c r="ZC1904" s="69"/>
      <c r="ZD1904" s="69"/>
      <c r="ZE1904" s="107"/>
      <c r="ZF1904" s="2"/>
      <c r="ZG1904" s="15"/>
      <c r="ZH1904" s="15"/>
      <c r="ZI1904" s="80"/>
      <c r="ZJ1904" s="52"/>
      <c r="ZK1904" s="69"/>
      <c r="ZL1904" s="69"/>
      <c r="ZM1904" s="69"/>
      <c r="ZN1904" s="107"/>
      <c r="ZO1904" s="2"/>
      <c r="ZP1904" s="15"/>
      <c r="ZQ1904" s="15"/>
      <c r="ZR1904" s="80"/>
      <c r="ZS1904" s="52"/>
      <c r="ZT1904" s="69"/>
      <c r="ZU1904" s="69"/>
      <c r="ZV1904" s="69"/>
      <c r="ZW1904" s="107"/>
      <c r="ZX1904" s="2"/>
      <c r="ZY1904" s="15"/>
      <c r="ZZ1904" s="15"/>
      <c r="AAA1904" s="80"/>
      <c r="AAB1904" s="52"/>
      <c r="AAC1904" s="69"/>
      <c r="AAD1904" s="69"/>
      <c r="AAE1904" s="69"/>
      <c r="AAF1904" s="107"/>
      <c r="AAG1904" s="2"/>
      <c r="AAH1904" s="15"/>
      <c r="AAI1904" s="15"/>
      <c r="AAJ1904" s="80"/>
      <c r="AAK1904" s="52"/>
      <c r="AAL1904" s="69"/>
      <c r="AAM1904" s="69"/>
      <c r="AAN1904" s="69"/>
      <c r="AAO1904" s="107"/>
      <c r="AAP1904" s="2"/>
      <c r="AAQ1904" s="15"/>
      <c r="AAR1904" s="15"/>
      <c r="AAS1904" s="80"/>
      <c r="AAT1904" s="52"/>
      <c r="AAU1904" s="69"/>
      <c r="AAV1904" s="69"/>
      <c r="AAW1904" s="69"/>
      <c r="AAX1904" s="107"/>
      <c r="AAY1904" s="2"/>
      <c r="AAZ1904" s="15"/>
      <c r="ABA1904" s="15"/>
      <c r="ABB1904" s="80"/>
      <c r="ABC1904" s="52"/>
      <c r="ABD1904" s="69"/>
      <c r="ABE1904" s="69"/>
      <c r="ABF1904" s="69"/>
      <c r="ABG1904" s="107"/>
      <c r="ABH1904" s="2"/>
      <c r="ABI1904" s="15"/>
      <c r="ABJ1904" s="15"/>
      <c r="ABK1904" s="80"/>
      <c r="ABL1904" s="52"/>
      <c r="ABM1904" s="69"/>
      <c r="ABN1904" s="69"/>
      <c r="ABO1904" s="69"/>
      <c r="ABP1904" s="107"/>
      <c r="ABQ1904" s="2"/>
      <c r="ABR1904" s="15"/>
      <c r="ABS1904" s="15"/>
      <c r="ABT1904" s="80"/>
      <c r="ABU1904" s="52"/>
      <c r="ABV1904" s="69"/>
      <c r="ABW1904" s="69"/>
      <c r="ABX1904" s="69"/>
      <c r="ABY1904" s="107"/>
      <c r="ABZ1904" s="2"/>
      <c r="ACA1904" s="15"/>
      <c r="ACB1904" s="15"/>
      <c r="ACC1904" s="80"/>
      <c r="ACD1904" s="52"/>
      <c r="ACE1904" s="69"/>
      <c r="ACF1904" s="69"/>
      <c r="ACG1904" s="69"/>
      <c r="ACH1904" s="107"/>
      <c r="ACI1904" s="2"/>
      <c r="ACJ1904" s="15"/>
      <c r="ACK1904" s="15"/>
      <c r="ACL1904" s="80"/>
      <c r="ACM1904" s="52"/>
      <c r="ACN1904" s="69"/>
      <c r="ACO1904" s="69"/>
      <c r="ACP1904" s="69"/>
      <c r="ACQ1904" s="107"/>
      <c r="ACR1904" s="2"/>
      <c r="ACS1904" s="15"/>
      <c r="ACT1904" s="15"/>
      <c r="ACU1904" s="80"/>
      <c r="ACV1904" s="52"/>
      <c r="ACW1904" s="69"/>
      <c r="ACX1904" s="69"/>
      <c r="ACY1904" s="69"/>
      <c r="ACZ1904" s="107"/>
      <c r="ADA1904" s="2"/>
      <c r="ADB1904" s="15"/>
      <c r="ADC1904" s="15"/>
      <c r="ADD1904" s="80"/>
      <c r="ADE1904" s="52"/>
      <c r="ADF1904" s="69"/>
      <c r="ADG1904" s="69"/>
      <c r="ADH1904" s="69"/>
      <c r="ADI1904" s="107"/>
      <c r="ADJ1904" s="2"/>
      <c r="ADK1904" s="15"/>
      <c r="ADL1904" s="15"/>
      <c r="ADM1904" s="80"/>
      <c r="ADN1904" s="52"/>
      <c r="ADO1904" s="69"/>
      <c r="ADP1904" s="69"/>
      <c r="ADQ1904" s="69"/>
      <c r="ADR1904" s="107"/>
      <c r="ADS1904" s="2"/>
      <c r="ADT1904" s="15"/>
      <c r="ADU1904" s="15"/>
      <c r="ADV1904" s="80"/>
      <c r="ADW1904" s="52"/>
      <c r="ADX1904" s="69"/>
      <c r="ADY1904" s="69"/>
      <c r="ADZ1904" s="69"/>
      <c r="AEA1904" s="107"/>
      <c r="AEB1904" s="2"/>
      <c r="AEC1904" s="15"/>
      <c r="AED1904" s="15"/>
      <c r="AEE1904" s="80"/>
      <c r="AEF1904" s="52"/>
      <c r="AEG1904" s="69"/>
      <c r="AEH1904" s="69"/>
      <c r="AEI1904" s="69"/>
      <c r="AEJ1904" s="107"/>
      <c r="AEK1904" s="2"/>
      <c r="AEL1904" s="15"/>
      <c r="AEM1904" s="15"/>
      <c r="AEN1904" s="80"/>
      <c r="AEO1904" s="52"/>
      <c r="AEP1904" s="69"/>
      <c r="AEQ1904" s="69"/>
      <c r="AER1904" s="69"/>
      <c r="AES1904" s="107"/>
      <c r="AET1904" s="2"/>
      <c r="AEU1904" s="15"/>
      <c r="AEV1904" s="15"/>
      <c r="AEW1904" s="80"/>
      <c r="AEX1904" s="52"/>
      <c r="AEY1904" s="69"/>
      <c r="AEZ1904" s="69"/>
      <c r="AFA1904" s="69"/>
      <c r="AFB1904" s="107"/>
      <c r="AFC1904" s="2"/>
      <c r="AFD1904" s="15"/>
      <c r="AFE1904" s="15"/>
      <c r="AFF1904" s="80"/>
      <c r="AFG1904" s="52"/>
      <c r="AFH1904" s="69"/>
      <c r="AFI1904" s="69"/>
      <c r="AFJ1904" s="69"/>
      <c r="AFK1904" s="107"/>
      <c r="AFL1904" s="2"/>
      <c r="AFM1904" s="15"/>
      <c r="AFN1904" s="15"/>
      <c r="AFO1904" s="80"/>
      <c r="AFP1904" s="52"/>
      <c r="AFQ1904" s="69"/>
      <c r="AFR1904" s="69"/>
      <c r="AFS1904" s="69"/>
      <c r="AFT1904" s="107"/>
      <c r="AFU1904" s="2"/>
      <c r="AFV1904" s="15"/>
      <c r="AFW1904" s="15"/>
      <c r="AFX1904" s="80"/>
      <c r="AFY1904" s="52"/>
      <c r="AFZ1904" s="69"/>
      <c r="AGA1904" s="69"/>
      <c r="AGB1904" s="69"/>
      <c r="AGC1904" s="107"/>
      <c r="AGD1904" s="2"/>
      <c r="AGE1904" s="15"/>
      <c r="AGF1904" s="15"/>
      <c r="AGG1904" s="80"/>
      <c r="AGH1904" s="52"/>
      <c r="AGI1904" s="69"/>
      <c r="AGJ1904" s="69"/>
      <c r="AGK1904" s="69"/>
      <c r="AGL1904" s="107"/>
      <c r="AGM1904" s="2"/>
      <c r="AGN1904" s="15"/>
      <c r="AGO1904" s="15"/>
      <c r="AGP1904" s="80"/>
      <c r="AGQ1904" s="52"/>
      <c r="AGR1904" s="69"/>
      <c r="AGS1904" s="69"/>
      <c r="AGT1904" s="69"/>
      <c r="AGU1904" s="107"/>
      <c r="AGV1904" s="2"/>
      <c r="AGW1904" s="15"/>
      <c r="AGX1904" s="15"/>
      <c r="AGY1904" s="80"/>
      <c r="AGZ1904" s="52"/>
      <c r="AHA1904" s="69"/>
      <c r="AHB1904" s="69"/>
      <c r="AHC1904" s="69"/>
      <c r="AHD1904" s="107"/>
      <c r="AHE1904" s="2"/>
      <c r="AHF1904" s="15"/>
      <c r="AHG1904" s="15"/>
      <c r="AHH1904" s="80"/>
      <c r="AHI1904" s="52"/>
      <c r="AHJ1904" s="69"/>
      <c r="AHK1904" s="69"/>
      <c r="AHL1904" s="69"/>
      <c r="AHM1904" s="107"/>
      <c r="AHN1904" s="2"/>
      <c r="AHO1904" s="15"/>
      <c r="AHP1904" s="15"/>
      <c r="AHQ1904" s="80"/>
      <c r="AHR1904" s="52"/>
      <c r="AHS1904" s="69"/>
      <c r="AHT1904" s="69"/>
      <c r="AHU1904" s="69"/>
      <c r="AHV1904" s="107"/>
      <c r="AHW1904" s="2"/>
      <c r="AHX1904" s="15"/>
      <c r="AHY1904" s="15"/>
      <c r="AHZ1904" s="80"/>
      <c r="AIA1904" s="52"/>
      <c r="AIB1904" s="69"/>
      <c r="AIC1904" s="69"/>
      <c r="AID1904" s="69"/>
      <c r="AIE1904" s="107"/>
      <c r="AIF1904" s="2"/>
      <c r="AIG1904" s="15"/>
      <c r="AIH1904" s="15"/>
      <c r="AII1904" s="80"/>
      <c r="AIJ1904" s="52"/>
      <c r="AIK1904" s="69"/>
      <c r="AIL1904" s="69"/>
      <c r="AIM1904" s="69"/>
      <c r="AIN1904" s="107"/>
      <c r="AIO1904" s="2"/>
      <c r="AIP1904" s="15"/>
      <c r="AIQ1904" s="15"/>
      <c r="AIR1904" s="80"/>
      <c r="AIS1904" s="52"/>
      <c r="AIT1904" s="69"/>
      <c r="AIU1904" s="69"/>
      <c r="AIV1904" s="69"/>
      <c r="AIW1904" s="107"/>
      <c r="AIX1904" s="2"/>
      <c r="AIY1904" s="15"/>
      <c r="AIZ1904" s="15"/>
      <c r="AJA1904" s="80"/>
      <c r="AJB1904" s="52"/>
      <c r="AJC1904" s="69"/>
      <c r="AJD1904" s="69"/>
      <c r="AJE1904" s="69"/>
      <c r="AJF1904" s="107"/>
      <c r="AJG1904" s="2"/>
      <c r="AJH1904" s="15"/>
      <c r="AJI1904" s="15"/>
      <c r="AJJ1904" s="80"/>
      <c r="AJK1904" s="52"/>
      <c r="AJL1904" s="69"/>
      <c r="AJM1904" s="69"/>
      <c r="AJN1904" s="69"/>
      <c r="AJO1904" s="107"/>
      <c r="AJP1904" s="2"/>
      <c r="AJQ1904" s="15"/>
      <c r="AJR1904" s="15"/>
      <c r="AJS1904" s="80"/>
      <c r="AJT1904" s="52"/>
      <c r="AJU1904" s="69"/>
      <c r="AJV1904" s="69"/>
      <c r="AJW1904" s="69"/>
      <c r="AJX1904" s="107"/>
      <c r="AJY1904" s="2"/>
      <c r="AJZ1904" s="15"/>
      <c r="AKA1904" s="15"/>
      <c r="AKB1904" s="80"/>
      <c r="AKC1904" s="52"/>
      <c r="AKD1904" s="69"/>
      <c r="AKE1904" s="69"/>
      <c r="AKF1904" s="69"/>
      <c r="AKG1904" s="107"/>
      <c r="AKH1904" s="2"/>
      <c r="AKI1904" s="15"/>
      <c r="AKJ1904" s="15"/>
      <c r="AKK1904" s="80"/>
      <c r="AKL1904" s="52"/>
      <c r="AKM1904" s="69"/>
      <c r="AKN1904" s="69"/>
      <c r="AKO1904" s="69"/>
      <c r="AKP1904" s="107"/>
      <c r="AKQ1904" s="2"/>
      <c r="AKR1904" s="15"/>
      <c r="AKS1904" s="15"/>
      <c r="AKT1904" s="80"/>
      <c r="AKU1904" s="52"/>
      <c r="AKV1904" s="69"/>
      <c r="AKW1904" s="69"/>
      <c r="AKX1904" s="69"/>
      <c r="AKY1904" s="107"/>
      <c r="AKZ1904" s="2"/>
      <c r="ALA1904" s="15"/>
      <c r="ALB1904" s="15"/>
      <c r="ALC1904" s="80"/>
      <c r="ALD1904" s="52"/>
      <c r="ALE1904" s="69"/>
      <c r="ALF1904" s="69"/>
      <c r="ALG1904" s="69"/>
      <c r="ALH1904" s="107"/>
      <c r="ALI1904" s="2"/>
      <c r="ALJ1904" s="15"/>
      <c r="ALK1904" s="15"/>
      <c r="ALL1904" s="80"/>
      <c r="ALM1904" s="52"/>
      <c r="ALN1904" s="69"/>
      <c r="ALO1904" s="69"/>
      <c r="ALP1904" s="69"/>
      <c r="ALQ1904" s="107"/>
      <c r="ALR1904" s="2"/>
      <c r="ALS1904" s="15"/>
      <c r="ALT1904" s="15"/>
      <c r="ALU1904" s="80"/>
      <c r="ALV1904" s="52"/>
      <c r="ALW1904" s="69"/>
      <c r="ALX1904" s="69"/>
      <c r="ALY1904" s="69"/>
      <c r="ALZ1904" s="107"/>
      <c r="AMA1904" s="2"/>
      <c r="AMB1904" s="15"/>
      <c r="AMC1904" s="15"/>
      <c r="AMD1904" s="80"/>
      <c r="AME1904" s="52"/>
      <c r="AMF1904" s="69"/>
      <c r="AMG1904" s="69"/>
      <c r="AMH1904" s="69"/>
      <c r="AMI1904" s="107"/>
      <c r="AMJ1904" s="2"/>
      <c r="AMK1904" s="15"/>
      <c r="AML1904" s="15"/>
      <c r="AMM1904" s="80"/>
      <c r="AMN1904" s="52"/>
      <c r="AMO1904" s="69"/>
      <c r="AMP1904" s="69"/>
      <c r="AMQ1904" s="69"/>
      <c r="AMR1904" s="107"/>
      <c r="AMS1904" s="2"/>
      <c r="AMT1904" s="15"/>
      <c r="AMU1904" s="15"/>
      <c r="AMV1904" s="80"/>
      <c r="AMW1904" s="52"/>
      <c r="AMX1904" s="69"/>
      <c r="AMY1904" s="69"/>
      <c r="AMZ1904" s="69"/>
      <c r="ANA1904" s="107"/>
      <c r="ANB1904" s="2"/>
      <c r="ANC1904" s="15"/>
      <c r="AND1904" s="15"/>
      <c r="ANE1904" s="80"/>
      <c r="ANF1904" s="52"/>
      <c r="ANG1904" s="69"/>
      <c r="ANH1904" s="69"/>
      <c r="ANI1904" s="69"/>
      <c r="ANJ1904" s="107"/>
      <c r="ANK1904" s="2"/>
      <c r="ANL1904" s="15"/>
      <c r="ANM1904" s="15"/>
      <c r="ANN1904" s="80"/>
      <c r="ANO1904" s="52"/>
      <c r="ANP1904" s="69"/>
      <c r="ANQ1904" s="69"/>
      <c r="ANR1904" s="69"/>
      <c r="ANS1904" s="107"/>
      <c r="ANT1904" s="2"/>
      <c r="ANU1904" s="15"/>
      <c r="ANV1904" s="15"/>
      <c r="ANW1904" s="80"/>
      <c r="ANX1904" s="52"/>
      <c r="ANY1904" s="69"/>
      <c r="ANZ1904" s="69"/>
      <c r="AOA1904" s="69"/>
      <c r="AOB1904" s="107"/>
      <c r="AOC1904" s="2"/>
      <c r="AOD1904" s="15"/>
      <c r="AOE1904" s="15"/>
      <c r="AOF1904" s="80"/>
      <c r="AOG1904" s="52"/>
      <c r="AOH1904" s="69"/>
      <c r="AOI1904" s="69"/>
      <c r="AOJ1904" s="69"/>
      <c r="AOK1904" s="107"/>
      <c r="AOL1904" s="2"/>
      <c r="AOM1904" s="15"/>
      <c r="AON1904" s="15"/>
      <c r="AOO1904" s="80"/>
      <c r="AOP1904" s="52"/>
      <c r="AOQ1904" s="69"/>
      <c r="AOR1904" s="69"/>
      <c r="AOS1904" s="69"/>
      <c r="AOT1904" s="107"/>
      <c r="AOU1904" s="2"/>
      <c r="AOV1904" s="15"/>
      <c r="AOW1904" s="15"/>
      <c r="AOX1904" s="80"/>
      <c r="AOY1904" s="52"/>
      <c r="AOZ1904" s="69"/>
      <c r="APA1904" s="69"/>
      <c r="APB1904" s="69"/>
      <c r="APC1904" s="107"/>
      <c r="APD1904" s="2"/>
      <c r="APE1904" s="15"/>
      <c r="APF1904" s="15"/>
      <c r="APG1904" s="80"/>
      <c r="APH1904" s="52"/>
      <c r="API1904" s="69"/>
      <c r="APJ1904" s="69"/>
      <c r="APK1904" s="69"/>
      <c r="APL1904" s="107"/>
      <c r="APM1904" s="2"/>
      <c r="APN1904" s="15"/>
      <c r="APO1904" s="15"/>
      <c r="APP1904" s="80"/>
      <c r="APQ1904" s="52"/>
      <c r="APR1904" s="69"/>
      <c r="APS1904" s="69"/>
      <c r="APT1904" s="69"/>
      <c r="APU1904" s="107"/>
      <c r="APV1904" s="2"/>
      <c r="APW1904" s="15"/>
      <c r="APX1904" s="15"/>
      <c r="APY1904" s="80"/>
      <c r="APZ1904" s="52"/>
      <c r="AQA1904" s="69"/>
      <c r="AQB1904" s="69"/>
      <c r="AQC1904" s="69"/>
      <c r="AQD1904" s="107"/>
      <c r="AQE1904" s="2"/>
      <c r="AQF1904" s="15"/>
      <c r="AQG1904" s="15"/>
      <c r="AQH1904" s="80"/>
      <c r="AQI1904" s="52"/>
      <c r="AQJ1904" s="69"/>
      <c r="AQK1904" s="69"/>
      <c r="AQL1904" s="69"/>
      <c r="AQM1904" s="107"/>
      <c r="AQN1904" s="2"/>
      <c r="AQO1904" s="15"/>
      <c r="AQP1904" s="15"/>
      <c r="AQQ1904" s="80"/>
      <c r="AQR1904" s="52"/>
      <c r="AQS1904" s="69"/>
      <c r="AQT1904" s="69"/>
      <c r="AQU1904" s="69"/>
      <c r="AQV1904" s="107"/>
      <c r="AQW1904" s="2"/>
      <c r="AQX1904" s="15"/>
      <c r="AQY1904" s="15"/>
      <c r="AQZ1904" s="80"/>
      <c r="ARA1904" s="52"/>
      <c r="ARB1904" s="69"/>
      <c r="ARC1904" s="69"/>
      <c r="ARD1904" s="69"/>
      <c r="ARE1904" s="107"/>
      <c r="ARF1904" s="2"/>
      <c r="ARG1904" s="15"/>
      <c r="ARH1904" s="15"/>
      <c r="ARI1904" s="80"/>
      <c r="ARJ1904" s="52"/>
      <c r="ARK1904" s="69"/>
      <c r="ARL1904" s="69"/>
      <c r="ARM1904" s="69"/>
      <c r="ARN1904" s="107"/>
      <c r="ARO1904" s="2"/>
      <c r="ARP1904" s="15"/>
      <c r="ARQ1904" s="15"/>
      <c r="ARR1904" s="80"/>
      <c r="ARS1904" s="52"/>
      <c r="ART1904" s="69"/>
      <c r="ARU1904" s="69"/>
      <c r="ARV1904" s="69"/>
      <c r="ARW1904" s="107"/>
      <c r="ARX1904" s="2"/>
      <c r="ARY1904" s="15"/>
      <c r="ARZ1904" s="15"/>
      <c r="ASA1904" s="80"/>
      <c r="ASB1904" s="52"/>
      <c r="ASC1904" s="69"/>
      <c r="ASD1904" s="69"/>
      <c r="ASE1904" s="69"/>
      <c r="ASF1904" s="107"/>
      <c r="ASG1904" s="2"/>
      <c r="ASH1904" s="15"/>
      <c r="ASI1904" s="15"/>
      <c r="ASJ1904" s="80"/>
      <c r="ASK1904" s="52"/>
      <c r="ASL1904" s="69"/>
      <c r="ASM1904" s="69"/>
      <c r="ASN1904" s="69"/>
      <c r="ASO1904" s="107"/>
      <c r="ASP1904" s="2"/>
      <c r="ASQ1904" s="15"/>
      <c r="ASR1904" s="15"/>
      <c r="ASS1904" s="80"/>
      <c r="AST1904" s="52"/>
      <c r="ASU1904" s="69"/>
      <c r="ASV1904" s="69"/>
      <c r="ASW1904" s="69"/>
      <c r="ASX1904" s="107"/>
      <c r="ASY1904" s="2"/>
      <c r="ASZ1904" s="15"/>
      <c r="ATA1904" s="15"/>
      <c r="ATB1904" s="80"/>
      <c r="ATC1904" s="52"/>
      <c r="ATD1904" s="69"/>
      <c r="ATE1904" s="69"/>
      <c r="ATF1904" s="69"/>
      <c r="ATG1904" s="107"/>
      <c r="ATH1904" s="2"/>
      <c r="ATI1904" s="15"/>
      <c r="ATJ1904" s="15"/>
      <c r="ATK1904" s="80"/>
      <c r="ATL1904" s="52"/>
      <c r="ATM1904" s="69"/>
      <c r="ATN1904" s="69"/>
      <c r="ATO1904" s="69"/>
      <c r="ATP1904" s="107"/>
      <c r="ATQ1904" s="2"/>
      <c r="ATR1904" s="15"/>
      <c r="ATS1904" s="15"/>
      <c r="ATT1904" s="80"/>
      <c r="ATU1904" s="52"/>
      <c r="ATV1904" s="69"/>
      <c r="ATW1904" s="69"/>
      <c r="ATX1904" s="69"/>
      <c r="ATY1904" s="107"/>
      <c r="ATZ1904" s="2"/>
      <c r="AUA1904" s="15"/>
      <c r="AUB1904" s="15"/>
      <c r="AUC1904" s="80"/>
      <c r="AUD1904" s="52"/>
      <c r="AUE1904" s="69"/>
      <c r="AUF1904" s="69"/>
      <c r="AUG1904" s="69"/>
      <c r="AUH1904" s="107"/>
      <c r="AUI1904" s="2"/>
      <c r="AUJ1904" s="15"/>
      <c r="AUK1904" s="15"/>
      <c r="AUL1904" s="80"/>
      <c r="AUM1904" s="52"/>
      <c r="AUN1904" s="69"/>
      <c r="AUO1904" s="69"/>
      <c r="AUP1904" s="69"/>
      <c r="AUQ1904" s="107"/>
      <c r="AUR1904" s="2"/>
      <c r="AUS1904" s="15"/>
      <c r="AUT1904" s="15"/>
      <c r="AUU1904" s="80"/>
      <c r="AUV1904" s="52"/>
      <c r="AUW1904" s="69"/>
      <c r="AUX1904" s="69"/>
      <c r="AUY1904" s="69"/>
      <c r="AUZ1904" s="107"/>
      <c r="AVA1904" s="2"/>
      <c r="AVB1904" s="15"/>
      <c r="AVC1904" s="15"/>
      <c r="AVD1904" s="80"/>
      <c r="AVE1904" s="52"/>
      <c r="AVF1904" s="69"/>
      <c r="AVG1904" s="69"/>
      <c r="AVH1904" s="69"/>
      <c r="AVI1904" s="107"/>
      <c r="AVJ1904" s="2"/>
      <c r="AVK1904" s="15"/>
      <c r="AVL1904" s="15"/>
      <c r="AVM1904" s="80"/>
      <c r="AVN1904" s="52"/>
      <c r="AVO1904" s="69"/>
      <c r="AVP1904" s="69"/>
      <c r="AVQ1904" s="69"/>
      <c r="AVR1904" s="107"/>
      <c r="AVS1904" s="2"/>
      <c r="AVT1904" s="15"/>
      <c r="AVU1904" s="15"/>
      <c r="AVV1904" s="80"/>
      <c r="AVW1904" s="52"/>
      <c r="AVX1904" s="69"/>
      <c r="AVY1904" s="69"/>
      <c r="AVZ1904" s="69"/>
      <c r="AWA1904" s="107"/>
      <c r="AWB1904" s="2"/>
      <c r="AWC1904" s="15"/>
      <c r="AWD1904" s="15"/>
      <c r="AWE1904" s="80"/>
      <c r="AWF1904" s="52"/>
      <c r="AWG1904" s="69"/>
      <c r="AWH1904" s="69"/>
      <c r="AWI1904" s="69"/>
      <c r="AWJ1904" s="107"/>
      <c r="AWK1904" s="2"/>
      <c r="AWL1904" s="15"/>
      <c r="AWM1904" s="15"/>
      <c r="AWN1904" s="80"/>
      <c r="AWO1904" s="52"/>
      <c r="AWP1904" s="69"/>
      <c r="AWQ1904" s="69"/>
      <c r="AWR1904" s="69"/>
      <c r="AWS1904" s="107"/>
      <c r="AWT1904" s="2"/>
      <c r="AWU1904" s="15"/>
      <c r="AWV1904" s="15"/>
      <c r="AWW1904" s="80"/>
      <c r="AWX1904" s="52"/>
      <c r="AWY1904" s="69"/>
      <c r="AWZ1904" s="69"/>
      <c r="AXA1904" s="69"/>
      <c r="AXB1904" s="107"/>
      <c r="AXC1904" s="2"/>
      <c r="AXD1904" s="15"/>
      <c r="AXE1904" s="15"/>
      <c r="AXF1904" s="80"/>
      <c r="AXG1904" s="52"/>
      <c r="AXH1904" s="69"/>
      <c r="AXI1904" s="69"/>
      <c r="AXJ1904" s="69"/>
      <c r="AXK1904" s="107"/>
      <c r="AXL1904" s="2"/>
      <c r="AXM1904" s="15"/>
      <c r="AXN1904" s="15"/>
      <c r="AXO1904" s="80"/>
      <c r="AXP1904" s="52"/>
      <c r="AXQ1904" s="69"/>
      <c r="AXR1904" s="69"/>
      <c r="AXS1904" s="69"/>
      <c r="AXT1904" s="107"/>
      <c r="AXU1904" s="2"/>
      <c r="AXV1904" s="15"/>
      <c r="AXW1904" s="15"/>
      <c r="AXX1904" s="80"/>
      <c r="AXY1904" s="52"/>
      <c r="AXZ1904" s="69"/>
      <c r="AYA1904" s="69"/>
      <c r="AYB1904" s="69"/>
      <c r="AYC1904" s="107"/>
      <c r="AYD1904" s="2"/>
      <c r="AYE1904" s="15"/>
      <c r="AYF1904" s="15"/>
      <c r="AYG1904" s="80"/>
      <c r="AYH1904" s="52"/>
      <c r="AYI1904" s="69"/>
      <c r="AYJ1904" s="69"/>
      <c r="AYK1904" s="69"/>
      <c r="AYL1904" s="107"/>
      <c r="AYM1904" s="2"/>
      <c r="AYN1904" s="15"/>
      <c r="AYO1904" s="15"/>
      <c r="AYP1904" s="80"/>
      <c r="AYQ1904" s="52"/>
      <c r="AYR1904" s="69"/>
      <c r="AYS1904" s="69"/>
      <c r="AYT1904" s="69"/>
      <c r="AYU1904" s="107"/>
      <c r="AYV1904" s="2"/>
      <c r="AYW1904" s="15"/>
      <c r="AYX1904" s="15"/>
      <c r="AYY1904" s="80"/>
      <c r="AYZ1904" s="52"/>
      <c r="AZA1904" s="69"/>
      <c r="AZB1904" s="69"/>
      <c r="AZC1904" s="69"/>
      <c r="AZD1904" s="107"/>
      <c r="AZE1904" s="2"/>
      <c r="AZF1904" s="15"/>
      <c r="AZG1904" s="15"/>
      <c r="AZH1904" s="80"/>
      <c r="AZI1904" s="52"/>
      <c r="AZJ1904" s="69"/>
      <c r="AZK1904" s="69"/>
      <c r="AZL1904" s="69"/>
      <c r="AZM1904" s="107"/>
      <c r="AZN1904" s="2"/>
      <c r="AZO1904" s="15"/>
      <c r="AZP1904" s="15"/>
      <c r="AZQ1904" s="80"/>
      <c r="AZR1904" s="52"/>
      <c r="AZS1904" s="69"/>
      <c r="AZT1904" s="69"/>
      <c r="AZU1904" s="69"/>
      <c r="AZV1904" s="107"/>
      <c r="AZW1904" s="2"/>
      <c r="AZX1904" s="15"/>
      <c r="AZY1904" s="15"/>
      <c r="AZZ1904" s="80"/>
      <c r="BAA1904" s="52"/>
      <c r="BAB1904" s="69"/>
      <c r="BAC1904" s="69"/>
      <c r="BAD1904" s="69"/>
      <c r="BAE1904" s="107"/>
      <c r="BAF1904" s="2"/>
      <c r="BAG1904" s="15"/>
      <c r="BAH1904" s="15"/>
      <c r="BAI1904" s="80"/>
      <c r="BAJ1904" s="52"/>
      <c r="BAK1904" s="69"/>
      <c r="BAL1904" s="69"/>
      <c r="BAM1904" s="69"/>
      <c r="BAN1904" s="107"/>
      <c r="BAO1904" s="2"/>
      <c r="BAP1904" s="15"/>
      <c r="BAQ1904" s="15"/>
      <c r="BAR1904" s="80"/>
      <c r="BAS1904" s="52"/>
      <c r="BAT1904" s="69"/>
      <c r="BAU1904" s="69"/>
      <c r="BAV1904" s="69"/>
      <c r="BAW1904" s="107"/>
      <c r="BAX1904" s="2"/>
      <c r="BAY1904" s="15"/>
      <c r="BAZ1904" s="15"/>
      <c r="BBA1904" s="80"/>
      <c r="BBB1904" s="52"/>
      <c r="BBC1904" s="69"/>
      <c r="BBD1904" s="69"/>
      <c r="BBE1904" s="69"/>
      <c r="BBF1904" s="107"/>
      <c r="BBG1904" s="2"/>
      <c r="BBH1904" s="15"/>
      <c r="BBI1904" s="15"/>
      <c r="BBJ1904" s="80"/>
      <c r="BBK1904" s="52"/>
      <c r="BBL1904" s="69"/>
      <c r="BBM1904" s="69"/>
      <c r="BBN1904" s="69"/>
      <c r="BBO1904" s="107"/>
      <c r="BBP1904" s="2"/>
      <c r="BBQ1904" s="15"/>
      <c r="BBR1904" s="15"/>
      <c r="BBS1904" s="80"/>
      <c r="BBT1904" s="52"/>
      <c r="BBU1904" s="69"/>
      <c r="BBV1904" s="69"/>
      <c r="BBW1904" s="69"/>
      <c r="BBX1904" s="107"/>
      <c r="BBY1904" s="2"/>
      <c r="BBZ1904" s="15"/>
      <c r="BCA1904" s="15"/>
      <c r="BCB1904" s="80"/>
      <c r="BCC1904" s="52"/>
      <c r="BCD1904" s="69"/>
      <c r="BCE1904" s="69"/>
      <c r="BCF1904" s="69"/>
      <c r="BCG1904" s="107"/>
      <c r="BCH1904" s="2"/>
      <c r="BCI1904" s="15"/>
      <c r="BCJ1904" s="15"/>
      <c r="BCK1904" s="80"/>
      <c r="BCL1904" s="52"/>
      <c r="BCM1904" s="69"/>
      <c r="BCN1904" s="69"/>
      <c r="BCO1904" s="69"/>
      <c r="BCP1904" s="107"/>
      <c r="BCQ1904" s="2"/>
      <c r="BCR1904" s="15"/>
      <c r="BCS1904" s="15"/>
      <c r="BCT1904" s="80"/>
      <c r="BCU1904" s="52"/>
      <c r="BCV1904" s="69"/>
      <c r="BCW1904" s="69"/>
      <c r="BCX1904" s="69"/>
      <c r="BCY1904" s="107"/>
      <c r="BCZ1904" s="2"/>
      <c r="BDA1904" s="15"/>
      <c r="BDB1904" s="15"/>
      <c r="BDC1904" s="80"/>
      <c r="BDD1904" s="52"/>
      <c r="BDE1904" s="69"/>
      <c r="BDF1904" s="69"/>
      <c r="BDG1904" s="69"/>
      <c r="BDH1904" s="107"/>
      <c r="BDI1904" s="2"/>
      <c r="BDJ1904" s="15"/>
      <c r="BDK1904" s="15"/>
      <c r="BDL1904" s="80"/>
      <c r="BDM1904" s="52"/>
      <c r="BDN1904" s="69"/>
      <c r="BDO1904" s="69"/>
      <c r="BDP1904" s="69"/>
      <c r="BDQ1904" s="107"/>
      <c r="BDR1904" s="2"/>
      <c r="BDS1904" s="15"/>
      <c r="BDT1904" s="15"/>
      <c r="BDU1904" s="80"/>
      <c r="BDV1904" s="52"/>
      <c r="BDW1904" s="69"/>
      <c r="BDX1904" s="69"/>
      <c r="BDY1904" s="69"/>
      <c r="BDZ1904" s="107"/>
      <c r="BEA1904" s="2"/>
      <c r="BEB1904" s="15"/>
      <c r="BEC1904" s="15"/>
      <c r="BED1904" s="80"/>
      <c r="BEE1904" s="52"/>
      <c r="BEF1904" s="69"/>
      <c r="BEG1904" s="69"/>
      <c r="BEH1904" s="69"/>
      <c r="BEI1904" s="107"/>
      <c r="BEJ1904" s="2"/>
      <c r="BEK1904" s="15"/>
      <c r="BEL1904" s="15"/>
      <c r="BEM1904" s="80"/>
      <c r="BEN1904" s="52"/>
      <c r="BEO1904" s="69"/>
      <c r="BEP1904" s="69"/>
      <c r="BEQ1904" s="69"/>
      <c r="BER1904" s="107"/>
      <c r="BES1904" s="2"/>
      <c r="BET1904" s="15"/>
      <c r="BEU1904" s="15"/>
      <c r="BEV1904" s="80"/>
      <c r="BEW1904" s="52"/>
      <c r="BEX1904" s="69"/>
      <c r="BEY1904" s="69"/>
      <c r="BEZ1904" s="69"/>
      <c r="BFA1904" s="107"/>
      <c r="BFB1904" s="2"/>
      <c r="BFC1904" s="15"/>
      <c r="BFD1904" s="15"/>
      <c r="BFE1904" s="80"/>
      <c r="BFF1904" s="52"/>
      <c r="BFG1904" s="69"/>
      <c r="BFH1904" s="69"/>
      <c r="BFI1904" s="69"/>
      <c r="BFJ1904" s="107"/>
      <c r="BFK1904" s="2"/>
      <c r="BFL1904" s="15"/>
      <c r="BFM1904" s="15"/>
      <c r="BFN1904" s="80"/>
      <c r="BFO1904" s="52"/>
      <c r="BFP1904" s="69"/>
      <c r="BFQ1904" s="69"/>
      <c r="BFR1904" s="69"/>
      <c r="BFS1904" s="107"/>
      <c r="BFT1904" s="2"/>
      <c r="BFU1904" s="15"/>
      <c r="BFV1904" s="15"/>
      <c r="BFW1904" s="80"/>
      <c r="BFX1904" s="52"/>
      <c r="BFY1904" s="69"/>
      <c r="BFZ1904" s="69"/>
      <c r="BGA1904" s="69"/>
      <c r="BGB1904" s="107"/>
      <c r="BGC1904" s="2"/>
      <c r="BGD1904" s="15"/>
      <c r="BGE1904" s="15"/>
      <c r="BGF1904" s="80"/>
      <c r="BGG1904" s="52"/>
      <c r="BGH1904" s="69"/>
      <c r="BGI1904" s="69"/>
      <c r="BGJ1904" s="69"/>
      <c r="BGK1904" s="107"/>
      <c r="BGL1904" s="2"/>
      <c r="BGM1904" s="15"/>
      <c r="BGN1904" s="15"/>
      <c r="BGO1904" s="80"/>
      <c r="BGP1904" s="52"/>
      <c r="BGQ1904" s="69"/>
      <c r="BGR1904" s="69"/>
      <c r="BGS1904" s="69"/>
      <c r="BGT1904" s="107"/>
      <c r="BGU1904" s="2"/>
      <c r="BGV1904" s="15"/>
      <c r="BGW1904" s="15"/>
      <c r="BGX1904" s="80"/>
      <c r="BGY1904" s="52"/>
      <c r="BGZ1904" s="69"/>
      <c r="BHA1904" s="69"/>
      <c r="BHB1904" s="69"/>
      <c r="BHC1904" s="107"/>
      <c r="BHD1904" s="2"/>
      <c r="BHE1904" s="15"/>
      <c r="BHF1904" s="15"/>
      <c r="BHG1904" s="80"/>
      <c r="BHH1904" s="52"/>
      <c r="BHI1904" s="69"/>
      <c r="BHJ1904" s="69"/>
      <c r="BHK1904" s="69"/>
      <c r="BHL1904" s="107"/>
      <c r="BHM1904" s="2"/>
      <c r="BHN1904" s="15"/>
      <c r="BHO1904" s="15"/>
      <c r="BHP1904" s="80"/>
      <c r="BHQ1904" s="52"/>
      <c r="BHR1904" s="69"/>
      <c r="BHS1904" s="69"/>
      <c r="BHT1904" s="69"/>
      <c r="BHU1904" s="107"/>
      <c r="BHV1904" s="2"/>
      <c r="BHW1904" s="15"/>
      <c r="BHX1904" s="15"/>
      <c r="BHY1904" s="80"/>
      <c r="BHZ1904" s="52"/>
      <c r="BIA1904" s="69"/>
      <c r="BIB1904" s="69"/>
      <c r="BIC1904" s="69"/>
      <c r="BID1904" s="107"/>
      <c r="BIE1904" s="2"/>
      <c r="BIF1904" s="15"/>
      <c r="BIG1904" s="15"/>
      <c r="BIH1904" s="80"/>
      <c r="BII1904" s="52"/>
      <c r="BIJ1904" s="69"/>
      <c r="BIK1904" s="69"/>
      <c r="BIL1904" s="69"/>
      <c r="BIM1904" s="107"/>
      <c r="BIN1904" s="2"/>
      <c r="BIO1904" s="15"/>
      <c r="BIP1904" s="15"/>
      <c r="BIQ1904" s="80"/>
      <c r="BIR1904" s="52"/>
      <c r="BIS1904" s="69"/>
      <c r="BIT1904" s="69"/>
      <c r="BIU1904" s="69"/>
      <c r="BIV1904" s="107"/>
      <c r="BIW1904" s="2"/>
      <c r="BIX1904" s="15"/>
      <c r="BIY1904" s="15"/>
      <c r="BIZ1904" s="80"/>
      <c r="BJA1904" s="52"/>
      <c r="BJB1904" s="69"/>
      <c r="BJC1904" s="69"/>
      <c r="BJD1904" s="69"/>
      <c r="BJE1904" s="107"/>
      <c r="BJF1904" s="2"/>
      <c r="BJG1904" s="15"/>
      <c r="BJH1904" s="15"/>
      <c r="BJI1904" s="80"/>
      <c r="BJJ1904" s="52"/>
      <c r="BJK1904" s="69"/>
      <c r="BJL1904" s="69"/>
      <c r="BJM1904" s="69"/>
      <c r="BJN1904" s="107"/>
      <c r="BJO1904" s="2"/>
      <c r="BJP1904" s="15"/>
      <c r="BJQ1904" s="15"/>
      <c r="BJR1904" s="80"/>
      <c r="BJS1904" s="52"/>
      <c r="BJT1904" s="69"/>
      <c r="BJU1904" s="69"/>
      <c r="BJV1904" s="69"/>
      <c r="BJW1904" s="107"/>
      <c r="BJX1904" s="2"/>
      <c r="BJY1904" s="15"/>
      <c r="BJZ1904" s="15"/>
      <c r="BKA1904" s="80"/>
      <c r="BKB1904" s="52"/>
      <c r="BKC1904" s="69"/>
      <c r="BKD1904" s="69"/>
      <c r="BKE1904" s="69"/>
      <c r="BKF1904" s="107"/>
      <c r="BKG1904" s="2"/>
      <c r="BKH1904" s="15"/>
      <c r="BKI1904" s="15"/>
      <c r="BKJ1904" s="80"/>
      <c r="BKK1904" s="52"/>
      <c r="BKL1904" s="69"/>
      <c r="BKM1904" s="69"/>
      <c r="BKN1904" s="69"/>
      <c r="BKO1904" s="107"/>
      <c r="BKP1904" s="2"/>
      <c r="BKQ1904" s="15"/>
      <c r="BKR1904" s="15"/>
      <c r="BKS1904" s="80"/>
      <c r="BKT1904" s="52"/>
      <c r="BKU1904" s="69"/>
      <c r="BKV1904" s="69"/>
      <c r="BKW1904" s="69"/>
      <c r="BKX1904" s="107"/>
      <c r="BKY1904" s="2"/>
      <c r="BKZ1904" s="15"/>
      <c r="BLA1904" s="15"/>
      <c r="BLB1904" s="80"/>
      <c r="BLC1904" s="52"/>
      <c r="BLD1904" s="69"/>
      <c r="BLE1904" s="69"/>
      <c r="BLF1904" s="69"/>
      <c r="BLG1904" s="107"/>
      <c r="BLH1904" s="2"/>
      <c r="BLI1904" s="15"/>
      <c r="BLJ1904" s="15"/>
      <c r="BLK1904" s="80"/>
      <c r="BLL1904" s="52"/>
      <c r="BLM1904" s="69"/>
      <c r="BLN1904" s="69"/>
      <c r="BLO1904" s="69"/>
      <c r="BLP1904" s="107"/>
      <c r="BLQ1904" s="2"/>
      <c r="BLR1904" s="15"/>
      <c r="BLS1904" s="15"/>
      <c r="BLT1904" s="80"/>
      <c r="BLU1904" s="52"/>
      <c r="BLV1904" s="69"/>
      <c r="BLW1904" s="69"/>
      <c r="BLX1904" s="69"/>
      <c r="BLY1904" s="107"/>
      <c r="BLZ1904" s="2"/>
      <c r="BMA1904" s="15"/>
      <c r="BMB1904" s="15"/>
      <c r="BMC1904" s="80"/>
      <c r="BMD1904" s="52"/>
      <c r="BME1904" s="69"/>
      <c r="BMF1904" s="69"/>
      <c r="BMG1904" s="69"/>
      <c r="BMH1904" s="107"/>
      <c r="BMI1904" s="2"/>
      <c r="BMJ1904" s="15"/>
      <c r="BMK1904" s="15"/>
      <c r="BML1904" s="80"/>
      <c r="BMM1904" s="52"/>
      <c r="BMN1904" s="69"/>
      <c r="BMO1904" s="69"/>
      <c r="BMP1904" s="69"/>
      <c r="BMQ1904" s="107"/>
      <c r="BMR1904" s="2"/>
      <c r="BMS1904" s="15"/>
      <c r="BMT1904" s="15"/>
      <c r="BMU1904" s="80"/>
      <c r="BMV1904" s="52"/>
      <c r="BMW1904" s="69"/>
      <c r="BMX1904" s="69"/>
      <c r="BMY1904" s="69"/>
      <c r="BMZ1904" s="107"/>
      <c r="BNA1904" s="2"/>
      <c r="BNB1904" s="15"/>
      <c r="BNC1904" s="15"/>
      <c r="BND1904" s="80"/>
      <c r="BNE1904" s="52"/>
      <c r="BNF1904" s="69"/>
      <c r="BNG1904" s="69"/>
      <c r="BNH1904" s="69"/>
      <c r="BNI1904" s="107"/>
      <c r="BNJ1904" s="2"/>
      <c r="BNK1904" s="15"/>
      <c r="BNL1904" s="15"/>
      <c r="BNM1904" s="80"/>
      <c r="BNN1904" s="52"/>
      <c r="BNO1904" s="69"/>
      <c r="BNP1904" s="69"/>
      <c r="BNQ1904" s="69"/>
      <c r="BNR1904" s="107"/>
      <c r="BNS1904" s="2"/>
      <c r="BNT1904" s="15"/>
      <c r="BNU1904" s="15"/>
      <c r="BNV1904" s="80"/>
      <c r="BNW1904" s="52"/>
      <c r="BNX1904" s="69"/>
      <c r="BNY1904" s="69"/>
      <c r="BNZ1904" s="69"/>
      <c r="BOA1904" s="107"/>
      <c r="BOB1904" s="2"/>
      <c r="BOC1904" s="15"/>
      <c r="BOD1904" s="15"/>
      <c r="BOE1904" s="80"/>
      <c r="BOF1904" s="52"/>
      <c r="BOG1904" s="69"/>
      <c r="BOH1904" s="69"/>
      <c r="BOI1904" s="69"/>
      <c r="BOJ1904" s="107"/>
      <c r="BOK1904" s="2"/>
      <c r="BOL1904" s="15"/>
      <c r="BOM1904" s="15"/>
      <c r="BON1904" s="80"/>
      <c r="BOO1904" s="52"/>
      <c r="BOP1904" s="69"/>
      <c r="BOQ1904" s="69"/>
      <c r="BOR1904" s="69"/>
      <c r="BOS1904" s="107"/>
      <c r="BOT1904" s="2"/>
      <c r="BOU1904" s="15"/>
      <c r="BOV1904" s="15"/>
      <c r="BOW1904" s="80"/>
      <c r="BOX1904" s="52"/>
      <c r="BOY1904" s="69"/>
      <c r="BOZ1904" s="69"/>
      <c r="BPA1904" s="69"/>
      <c r="BPB1904" s="107"/>
      <c r="BPC1904" s="2"/>
      <c r="BPD1904" s="15"/>
      <c r="BPE1904" s="15"/>
      <c r="BPF1904" s="80"/>
      <c r="BPG1904" s="52"/>
      <c r="BPH1904" s="69"/>
      <c r="BPI1904" s="69"/>
      <c r="BPJ1904" s="69"/>
      <c r="BPK1904" s="107"/>
      <c r="BPL1904" s="2"/>
      <c r="BPM1904" s="15"/>
      <c r="BPN1904" s="15"/>
      <c r="BPO1904" s="80"/>
      <c r="BPP1904" s="52"/>
      <c r="BPQ1904" s="69"/>
      <c r="BPR1904" s="69"/>
      <c r="BPS1904" s="69"/>
      <c r="BPT1904" s="107"/>
      <c r="BPU1904" s="2"/>
      <c r="BPV1904" s="15"/>
      <c r="BPW1904" s="15"/>
      <c r="BPX1904" s="80"/>
      <c r="BPY1904" s="52"/>
      <c r="BPZ1904" s="69"/>
      <c r="BQA1904" s="69"/>
      <c r="BQB1904" s="69"/>
      <c r="BQC1904" s="107"/>
      <c r="BQD1904" s="2"/>
      <c r="BQE1904" s="15"/>
      <c r="BQF1904" s="15"/>
      <c r="BQG1904" s="80"/>
      <c r="BQH1904" s="52"/>
      <c r="BQI1904" s="69"/>
      <c r="BQJ1904" s="69"/>
      <c r="BQK1904" s="69"/>
      <c r="BQL1904" s="107"/>
      <c r="BQM1904" s="2"/>
      <c r="BQN1904" s="15"/>
      <c r="BQO1904" s="15"/>
      <c r="BQP1904" s="80"/>
      <c r="BQQ1904" s="52"/>
      <c r="BQR1904" s="69"/>
      <c r="BQS1904" s="69"/>
      <c r="BQT1904" s="69"/>
      <c r="BQU1904" s="107"/>
      <c r="BQV1904" s="2"/>
      <c r="BQW1904" s="15"/>
      <c r="BQX1904" s="15"/>
      <c r="BQY1904" s="80"/>
      <c r="BQZ1904" s="52"/>
      <c r="BRA1904" s="69"/>
      <c r="BRB1904" s="69"/>
      <c r="BRC1904" s="69"/>
      <c r="BRD1904" s="107"/>
      <c r="BRE1904" s="2"/>
      <c r="BRF1904" s="15"/>
      <c r="BRG1904" s="15"/>
      <c r="BRH1904" s="80"/>
      <c r="BRI1904" s="52"/>
      <c r="BRJ1904" s="69"/>
      <c r="BRK1904" s="69"/>
      <c r="BRL1904" s="69"/>
      <c r="BRM1904" s="107"/>
      <c r="BRN1904" s="2"/>
      <c r="BRO1904" s="15"/>
      <c r="BRP1904" s="15"/>
      <c r="BRQ1904" s="80"/>
      <c r="BRR1904" s="52"/>
      <c r="BRS1904" s="69"/>
      <c r="BRT1904" s="69"/>
      <c r="BRU1904" s="69"/>
      <c r="BRV1904" s="107"/>
      <c r="BRW1904" s="2"/>
      <c r="BRX1904" s="15"/>
      <c r="BRY1904" s="15"/>
      <c r="BRZ1904" s="80"/>
      <c r="BSA1904" s="52"/>
      <c r="BSB1904" s="69"/>
      <c r="BSC1904" s="69"/>
      <c r="BSD1904" s="69"/>
      <c r="BSE1904" s="107"/>
      <c r="BSF1904" s="2"/>
      <c r="BSG1904" s="15"/>
      <c r="BSH1904" s="15"/>
      <c r="BSI1904" s="80"/>
      <c r="BSJ1904" s="52"/>
      <c r="BSK1904" s="69"/>
      <c r="BSL1904" s="69"/>
      <c r="BSM1904" s="69"/>
      <c r="BSN1904" s="107"/>
      <c r="BSO1904" s="2"/>
      <c r="BSP1904" s="15"/>
      <c r="BSQ1904" s="15"/>
      <c r="BSR1904" s="80"/>
      <c r="BSS1904" s="52"/>
      <c r="BST1904" s="69"/>
      <c r="BSU1904" s="69"/>
      <c r="BSV1904" s="69"/>
      <c r="BSW1904" s="107"/>
      <c r="BSX1904" s="2"/>
      <c r="BSY1904" s="15"/>
      <c r="BSZ1904" s="15"/>
      <c r="BTA1904" s="80"/>
      <c r="BTB1904" s="52"/>
      <c r="BTC1904" s="69"/>
      <c r="BTD1904" s="69"/>
      <c r="BTE1904" s="69"/>
      <c r="BTF1904" s="107"/>
      <c r="BTG1904" s="2"/>
      <c r="BTH1904" s="15"/>
      <c r="BTI1904" s="15"/>
      <c r="BTJ1904" s="80"/>
      <c r="BTK1904" s="52"/>
      <c r="BTL1904" s="69"/>
      <c r="BTM1904" s="69"/>
      <c r="BTN1904" s="69"/>
      <c r="BTO1904" s="107"/>
      <c r="BTP1904" s="2"/>
      <c r="BTQ1904" s="15"/>
      <c r="BTR1904" s="15"/>
      <c r="BTS1904" s="80"/>
      <c r="BTT1904" s="52"/>
      <c r="BTU1904" s="69"/>
      <c r="BTV1904" s="69"/>
      <c r="BTW1904" s="69"/>
      <c r="BTX1904" s="107"/>
      <c r="BTY1904" s="2"/>
      <c r="BTZ1904" s="15"/>
      <c r="BUA1904" s="15"/>
      <c r="BUB1904" s="80"/>
      <c r="BUC1904" s="52"/>
      <c r="BUD1904" s="69"/>
      <c r="BUE1904" s="69"/>
      <c r="BUF1904" s="69"/>
      <c r="BUG1904" s="107"/>
      <c r="BUH1904" s="2"/>
      <c r="BUI1904" s="15"/>
      <c r="BUJ1904" s="15"/>
      <c r="BUK1904" s="80"/>
      <c r="BUL1904" s="52"/>
      <c r="BUM1904" s="69"/>
      <c r="BUN1904" s="69"/>
      <c r="BUO1904" s="69"/>
      <c r="BUP1904" s="107"/>
      <c r="BUQ1904" s="2"/>
      <c r="BUR1904" s="15"/>
      <c r="BUS1904" s="15"/>
      <c r="BUT1904" s="80"/>
      <c r="BUU1904" s="52"/>
      <c r="BUV1904" s="69"/>
      <c r="BUW1904" s="69"/>
      <c r="BUX1904" s="69"/>
      <c r="BUY1904" s="107"/>
      <c r="BUZ1904" s="2"/>
      <c r="BVA1904" s="15"/>
      <c r="BVB1904" s="15"/>
      <c r="BVC1904" s="80"/>
      <c r="BVD1904" s="52"/>
      <c r="BVE1904" s="69"/>
      <c r="BVF1904" s="69"/>
      <c r="BVG1904" s="69"/>
      <c r="BVH1904" s="107"/>
      <c r="BVI1904" s="2"/>
      <c r="BVJ1904" s="15"/>
      <c r="BVK1904" s="15"/>
      <c r="BVL1904" s="80"/>
      <c r="BVM1904" s="52"/>
      <c r="BVN1904" s="69"/>
      <c r="BVO1904" s="69"/>
      <c r="BVP1904" s="69"/>
      <c r="BVQ1904" s="107"/>
      <c r="BVR1904" s="2"/>
      <c r="BVS1904" s="15"/>
      <c r="BVT1904" s="15"/>
      <c r="BVU1904" s="80"/>
      <c r="BVV1904" s="52"/>
      <c r="BVW1904" s="69"/>
      <c r="BVX1904" s="69"/>
      <c r="BVY1904" s="69"/>
      <c r="BVZ1904" s="107"/>
      <c r="BWA1904" s="2"/>
      <c r="BWB1904" s="15"/>
      <c r="BWC1904" s="15"/>
      <c r="BWD1904" s="80"/>
      <c r="BWE1904" s="52"/>
      <c r="BWF1904" s="69"/>
      <c r="BWG1904" s="69"/>
      <c r="BWH1904" s="69"/>
      <c r="BWI1904" s="107"/>
      <c r="BWJ1904" s="2"/>
      <c r="BWK1904" s="15"/>
      <c r="BWL1904" s="15"/>
      <c r="BWM1904" s="80"/>
      <c r="BWN1904" s="52"/>
      <c r="BWO1904" s="69"/>
      <c r="BWP1904" s="69"/>
      <c r="BWQ1904" s="69"/>
      <c r="BWR1904" s="107"/>
      <c r="BWS1904" s="2"/>
      <c r="BWT1904" s="15"/>
      <c r="BWU1904" s="15"/>
      <c r="BWV1904" s="80"/>
      <c r="BWW1904" s="52"/>
      <c r="BWX1904" s="69"/>
      <c r="BWY1904" s="69"/>
      <c r="BWZ1904" s="69"/>
      <c r="BXA1904" s="107"/>
      <c r="BXB1904" s="2"/>
      <c r="BXC1904" s="15"/>
      <c r="BXD1904" s="15"/>
      <c r="BXE1904" s="80"/>
      <c r="BXF1904" s="52"/>
      <c r="BXG1904" s="69"/>
      <c r="BXH1904" s="69"/>
      <c r="BXI1904" s="69"/>
      <c r="BXJ1904" s="107"/>
      <c r="BXK1904" s="2"/>
      <c r="BXL1904" s="15"/>
      <c r="BXM1904" s="15"/>
      <c r="BXN1904" s="80"/>
      <c r="BXO1904" s="52"/>
      <c r="BXP1904" s="69"/>
      <c r="BXQ1904" s="69"/>
      <c r="BXR1904" s="69"/>
      <c r="BXS1904" s="107"/>
      <c r="BXT1904" s="2"/>
      <c r="BXU1904" s="15"/>
      <c r="BXV1904" s="15"/>
      <c r="BXW1904" s="80"/>
      <c r="BXX1904" s="52"/>
      <c r="BXY1904" s="69"/>
      <c r="BXZ1904" s="69"/>
      <c r="BYA1904" s="69"/>
      <c r="BYB1904" s="107"/>
      <c r="BYC1904" s="2"/>
      <c r="BYD1904" s="15"/>
      <c r="BYE1904" s="15"/>
      <c r="BYF1904" s="80"/>
      <c r="BYG1904" s="52"/>
      <c r="BYH1904" s="69"/>
      <c r="BYI1904" s="69"/>
      <c r="BYJ1904" s="69"/>
      <c r="BYK1904" s="107"/>
      <c r="BYL1904" s="2"/>
      <c r="BYM1904" s="15"/>
      <c r="BYN1904" s="15"/>
      <c r="BYO1904" s="80"/>
      <c r="BYP1904" s="52"/>
      <c r="BYQ1904" s="69"/>
      <c r="BYR1904" s="69"/>
      <c r="BYS1904" s="69"/>
      <c r="BYT1904" s="107"/>
      <c r="BYU1904" s="2"/>
      <c r="BYV1904" s="15"/>
      <c r="BYW1904" s="15"/>
      <c r="BYX1904" s="80"/>
      <c r="BYY1904" s="52"/>
      <c r="BYZ1904" s="69"/>
      <c r="BZA1904" s="69"/>
      <c r="BZB1904" s="69"/>
      <c r="BZC1904" s="107"/>
      <c r="BZD1904" s="2"/>
      <c r="BZE1904" s="15"/>
      <c r="BZF1904" s="15"/>
      <c r="BZG1904" s="80"/>
      <c r="BZH1904" s="52"/>
      <c r="BZI1904" s="69"/>
      <c r="BZJ1904" s="69"/>
      <c r="BZK1904" s="69"/>
      <c r="BZL1904" s="107"/>
      <c r="BZM1904" s="2"/>
      <c r="BZN1904" s="15"/>
      <c r="BZO1904" s="15"/>
      <c r="BZP1904" s="80"/>
      <c r="BZQ1904" s="52"/>
      <c r="BZR1904" s="69"/>
      <c r="BZS1904" s="69"/>
      <c r="BZT1904" s="69"/>
      <c r="BZU1904" s="107"/>
      <c r="BZV1904" s="2"/>
      <c r="BZW1904" s="15"/>
      <c r="BZX1904" s="15"/>
      <c r="BZY1904" s="80"/>
      <c r="BZZ1904" s="52"/>
      <c r="CAA1904" s="69"/>
      <c r="CAB1904" s="69"/>
      <c r="CAC1904" s="69"/>
      <c r="CAD1904" s="107"/>
      <c r="CAE1904" s="2"/>
      <c r="CAF1904" s="15"/>
      <c r="CAG1904" s="15"/>
      <c r="CAH1904" s="80"/>
      <c r="CAI1904" s="52"/>
      <c r="CAJ1904" s="69"/>
      <c r="CAK1904" s="69"/>
      <c r="CAL1904" s="69"/>
      <c r="CAM1904" s="107"/>
      <c r="CAN1904" s="2"/>
      <c r="CAO1904" s="15"/>
      <c r="CAP1904" s="15"/>
      <c r="CAQ1904" s="80"/>
      <c r="CAR1904" s="52"/>
      <c r="CAS1904" s="69"/>
      <c r="CAT1904" s="69"/>
      <c r="CAU1904" s="69"/>
      <c r="CAV1904" s="107"/>
      <c r="CAW1904" s="2"/>
      <c r="CAX1904" s="15"/>
      <c r="CAY1904" s="15"/>
      <c r="CAZ1904" s="80"/>
      <c r="CBA1904" s="52"/>
      <c r="CBB1904" s="69"/>
      <c r="CBC1904" s="69"/>
      <c r="CBD1904" s="69"/>
      <c r="CBE1904" s="107"/>
      <c r="CBF1904" s="2"/>
      <c r="CBG1904" s="15"/>
      <c r="CBH1904" s="15"/>
      <c r="CBI1904" s="80"/>
      <c r="CBJ1904" s="52"/>
      <c r="CBK1904" s="69"/>
      <c r="CBL1904" s="69"/>
      <c r="CBM1904" s="69"/>
      <c r="CBN1904" s="107"/>
      <c r="CBO1904" s="2"/>
      <c r="CBP1904" s="15"/>
      <c r="CBQ1904" s="15"/>
      <c r="CBR1904" s="80"/>
      <c r="CBS1904" s="52"/>
      <c r="CBT1904" s="69"/>
      <c r="CBU1904" s="69"/>
      <c r="CBV1904" s="69"/>
      <c r="CBW1904" s="107"/>
      <c r="CBX1904" s="2"/>
      <c r="CBY1904" s="15"/>
      <c r="CBZ1904" s="15"/>
      <c r="CCA1904" s="80"/>
      <c r="CCB1904" s="52"/>
      <c r="CCC1904" s="69"/>
      <c r="CCD1904" s="69"/>
      <c r="CCE1904" s="69"/>
      <c r="CCF1904" s="107"/>
      <c r="CCG1904" s="2"/>
      <c r="CCH1904" s="15"/>
      <c r="CCI1904" s="15"/>
      <c r="CCJ1904" s="80"/>
      <c r="CCK1904" s="52"/>
      <c r="CCL1904" s="69"/>
      <c r="CCM1904" s="69"/>
      <c r="CCN1904" s="69"/>
      <c r="CCO1904" s="107"/>
      <c r="CCP1904" s="2"/>
      <c r="CCQ1904" s="15"/>
      <c r="CCR1904" s="15"/>
      <c r="CCS1904" s="80"/>
      <c r="CCT1904" s="52"/>
      <c r="CCU1904" s="69"/>
      <c r="CCV1904" s="69"/>
      <c r="CCW1904" s="69"/>
      <c r="CCX1904" s="107"/>
      <c r="CCY1904" s="2"/>
      <c r="CCZ1904" s="15"/>
      <c r="CDA1904" s="15"/>
      <c r="CDB1904" s="80"/>
      <c r="CDC1904" s="52"/>
      <c r="CDD1904" s="69"/>
      <c r="CDE1904" s="69"/>
      <c r="CDF1904" s="69"/>
      <c r="CDG1904" s="107"/>
      <c r="CDH1904" s="2"/>
      <c r="CDI1904" s="15"/>
      <c r="CDJ1904" s="15"/>
      <c r="CDK1904" s="80"/>
      <c r="CDL1904" s="52"/>
      <c r="CDM1904" s="69"/>
      <c r="CDN1904" s="69"/>
      <c r="CDO1904" s="69"/>
      <c r="CDP1904" s="107"/>
      <c r="CDQ1904" s="2"/>
      <c r="CDR1904" s="15"/>
      <c r="CDS1904" s="15"/>
      <c r="CDT1904" s="80"/>
      <c r="CDU1904" s="52"/>
      <c r="CDV1904" s="69"/>
      <c r="CDW1904" s="69"/>
      <c r="CDX1904" s="69"/>
      <c r="CDY1904" s="107"/>
      <c r="CDZ1904" s="2"/>
      <c r="CEA1904" s="15"/>
      <c r="CEB1904" s="15"/>
      <c r="CEC1904" s="80"/>
      <c r="CED1904" s="52"/>
      <c r="CEE1904" s="69"/>
      <c r="CEF1904" s="69"/>
      <c r="CEG1904" s="69"/>
      <c r="CEH1904" s="107"/>
      <c r="CEI1904" s="2"/>
      <c r="CEJ1904" s="15"/>
      <c r="CEK1904" s="15"/>
      <c r="CEL1904" s="80"/>
      <c r="CEM1904" s="52"/>
      <c r="CEN1904" s="69"/>
      <c r="CEO1904" s="69"/>
      <c r="CEP1904" s="69"/>
      <c r="CEQ1904" s="107"/>
      <c r="CER1904" s="2"/>
      <c r="CES1904" s="15"/>
      <c r="CET1904" s="15"/>
      <c r="CEU1904" s="80"/>
      <c r="CEV1904" s="52"/>
      <c r="CEW1904" s="69"/>
      <c r="CEX1904" s="69"/>
      <c r="CEY1904" s="69"/>
      <c r="CEZ1904" s="107"/>
      <c r="CFA1904" s="2"/>
      <c r="CFB1904" s="15"/>
      <c r="CFC1904" s="15"/>
      <c r="CFD1904" s="80"/>
      <c r="CFE1904" s="52"/>
      <c r="CFF1904" s="69"/>
      <c r="CFG1904" s="69"/>
      <c r="CFH1904" s="69"/>
      <c r="CFI1904" s="107"/>
      <c r="CFJ1904" s="2"/>
      <c r="CFK1904" s="15"/>
      <c r="CFL1904" s="15"/>
      <c r="CFM1904" s="80"/>
      <c r="CFN1904" s="52"/>
      <c r="CFO1904" s="69"/>
      <c r="CFP1904" s="69"/>
      <c r="CFQ1904" s="69"/>
      <c r="CFR1904" s="107"/>
      <c r="CFS1904" s="2"/>
      <c r="CFT1904" s="15"/>
      <c r="CFU1904" s="15"/>
      <c r="CFV1904" s="80"/>
      <c r="CFW1904" s="52"/>
      <c r="CFX1904" s="69"/>
      <c r="CFY1904" s="69"/>
      <c r="CFZ1904" s="69"/>
      <c r="CGA1904" s="107"/>
      <c r="CGB1904" s="2"/>
      <c r="CGC1904" s="15"/>
      <c r="CGD1904" s="15"/>
      <c r="CGE1904" s="80"/>
      <c r="CGF1904" s="52"/>
      <c r="CGG1904" s="69"/>
      <c r="CGH1904" s="69"/>
      <c r="CGI1904" s="69"/>
      <c r="CGJ1904" s="107"/>
      <c r="CGK1904" s="2"/>
      <c r="CGL1904" s="15"/>
      <c r="CGM1904" s="15"/>
      <c r="CGN1904" s="80"/>
      <c r="CGO1904" s="52"/>
      <c r="CGP1904" s="69"/>
      <c r="CGQ1904" s="69"/>
      <c r="CGR1904" s="69"/>
      <c r="CGS1904" s="107"/>
      <c r="CGT1904" s="2"/>
      <c r="CGU1904" s="15"/>
      <c r="CGV1904" s="15"/>
      <c r="CGW1904" s="80"/>
      <c r="CGX1904" s="52"/>
      <c r="CGY1904" s="69"/>
      <c r="CGZ1904" s="69"/>
      <c r="CHA1904" s="69"/>
      <c r="CHB1904" s="107"/>
      <c r="CHC1904" s="2"/>
      <c r="CHD1904" s="15"/>
      <c r="CHE1904" s="15"/>
      <c r="CHF1904" s="80"/>
      <c r="CHG1904" s="52"/>
      <c r="CHH1904" s="69"/>
      <c r="CHI1904" s="69"/>
      <c r="CHJ1904" s="69"/>
      <c r="CHK1904" s="107"/>
      <c r="CHL1904" s="2"/>
      <c r="CHM1904" s="15"/>
      <c r="CHN1904" s="15"/>
      <c r="CHO1904" s="80"/>
      <c r="CHP1904" s="52"/>
      <c r="CHQ1904" s="69"/>
      <c r="CHR1904" s="69"/>
      <c r="CHS1904" s="69"/>
      <c r="CHT1904" s="107"/>
      <c r="CHU1904" s="2"/>
      <c r="CHV1904" s="15"/>
      <c r="CHW1904" s="15"/>
      <c r="CHX1904" s="80"/>
      <c r="CHY1904" s="52"/>
      <c r="CHZ1904" s="69"/>
      <c r="CIA1904" s="69"/>
      <c r="CIB1904" s="69"/>
      <c r="CIC1904" s="107"/>
      <c r="CID1904" s="2"/>
      <c r="CIE1904" s="15"/>
      <c r="CIF1904" s="15"/>
      <c r="CIG1904" s="80"/>
      <c r="CIH1904" s="52"/>
      <c r="CII1904" s="69"/>
      <c r="CIJ1904" s="69"/>
      <c r="CIK1904" s="69"/>
      <c r="CIL1904" s="107"/>
      <c r="CIM1904" s="2"/>
      <c r="CIN1904" s="15"/>
      <c r="CIO1904" s="15"/>
      <c r="CIP1904" s="80"/>
      <c r="CIQ1904" s="52"/>
      <c r="CIR1904" s="69"/>
      <c r="CIS1904" s="69"/>
      <c r="CIT1904" s="69"/>
      <c r="CIU1904" s="107"/>
      <c r="CIV1904" s="2"/>
      <c r="CIW1904" s="15"/>
      <c r="CIX1904" s="15"/>
      <c r="CIY1904" s="80"/>
      <c r="CIZ1904" s="52"/>
      <c r="CJA1904" s="69"/>
      <c r="CJB1904" s="69"/>
      <c r="CJC1904" s="69"/>
      <c r="CJD1904" s="107"/>
      <c r="CJE1904" s="2"/>
      <c r="CJF1904" s="15"/>
      <c r="CJG1904" s="15"/>
      <c r="CJH1904" s="80"/>
      <c r="CJI1904" s="52"/>
      <c r="CJJ1904" s="69"/>
      <c r="CJK1904" s="69"/>
      <c r="CJL1904" s="69"/>
      <c r="CJM1904" s="107"/>
      <c r="CJN1904" s="2"/>
      <c r="CJO1904" s="15"/>
      <c r="CJP1904" s="15"/>
      <c r="CJQ1904" s="80"/>
      <c r="CJR1904" s="52"/>
      <c r="CJS1904" s="69"/>
      <c r="CJT1904" s="69"/>
      <c r="CJU1904" s="69"/>
      <c r="CJV1904" s="107"/>
      <c r="CJW1904" s="2"/>
      <c r="CJX1904" s="15"/>
      <c r="CJY1904" s="15"/>
      <c r="CJZ1904" s="80"/>
      <c r="CKA1904" s="52"/>
      <c r="CKB1904" s="69"/>
      <c r="CKC1904" s="69"/>
      <c r="CKD1904" s="69"/>
      <c r="CKE1904" s="107"/>
      <c r="CKF1904" s="2"/>
      <c r="CKG1904" s="15"/>
      <c r="CKH1904" s="15"/>
      <c r="CKI1904" s="80"/>
      <c r="CKJ1904" s="52"/>
      <c r="CKK1904" s="69"/>
      <c r="CKL1904" s="69"/>
      <c r="CKM1904" s="69"/>
      <c r="CKN1904" s="107"/>
      <c r="CKO1904" s="2"/>
      <c r="CKP1904" s="15"/>
      <c r="CKQ1904" s="15"/>
      <c r="CKR1904" s="80"/>
      <c r="CKS1904" s="52"/>
      <c r="CKT1904" s="69"/>
      <c r="CKU1904" s="69"/>
      <c r="CKV1904" s="69"/>
      <c r="CKW1904" s="107"/>
      <c r="CKX1904" s="2"/>
      <c r="CKY1904" s="15"/>
      <c r="CKZ1904" s="15"/>
      <c r="CLA1904" s="80"/>
      <c r="CLB1904" s="52"/>
      <c r="CLC1904" s="69"/>
      <c r="CLD1904" s="69"/>
      <c r="CLE1904" s="69"/>
      <c r="CLF1904" s="107"/>
      <c r="CLG1904" s="2"/>
      <c r="CLH1904" s="15"/>
      <c r="CLI1904" s="15"/>
      <c r="CLJ1904" s="80"/>
      <c r="CLK1904" s="52"/>
      <c r="CLL1904" s="69"/>
      <c r="CLM1904" s="69"/>
      <c r="CLN1904" s="69"/>
      <c r="CLO1904" s="107"/>
      <c r="CLP1904" s="2"/>
      <c r="CLQ1904" s="15"/>
      <c r="CLR1904" s="15"/>
      <c r="CLS1904" s="80"/>
      <c r="CLT1904" s="52"/>
      <c r="CLU1904" s="69"/>
      <c r="CLV1904" s="69"/>
      <c r="CLW1904" s="69"/>
      <c r="CLX1904" s="107"/>
      <c r="CLY1904" s="2"/>
      <c r="CLZ1904" s="15"/>
      <c r="CMA1904" s="15"/>
      <c r="CMB1904" s="80"/>
      <c r="CMC1904" s="52"/>
      <c r="CMD1904" s="69"/>
      <c r="CME1904" s="69"/>
      <c r="CMF1904" s="69"/>
      <c r="CMG1904" s="107"/>
      <c r="CMH1904" s="2"/>
      <c r="CMI1904" s="15"/>
      <c r="CMJ1904" s="15"/>
      <c r="CMK1904" s="80"/>
      <c r="CML1904" s="52"/>
      <c r="CMM1904" s="69"/>
      <c r="CMN1904" s="69"/>
      <c r="CMO1904" s="69"/>
      <c r="CMP1904" s="107"/>
      <c r="CMQ1904" s="2"/>
      <c r="CMR1904" s="15"/>
      <c r="CMS1904" s="15"/>
      <c r="CMT1904" s="80"/>
      <c r="CMU1904" s="52"/>
      <c r="CMV1904" s="69"/>
      <c r="CMW1904" s="69"/>
      <c r="CMX1904" s="69"/>
      <c r="CMY1904" s="107"/>
      <c r="CMZ1904" s="2"/>
      <c r="CNA1904" s="15"/>
      <c r="CNB1904" s="15"/>
      <c r="CNC1904" s="80"/>
      <c r="CND1904" s="52"/>
      <c r="CNE1904" s="69"/>
      <c r="CNF1904" s="69"/>
      <c r="CNG1904" s="69"/>
      <c r="CNH1904" s="107"/>
      <c r="CNI1904" s="2"/>
      <c r="CNJ1904" s="15"/>
      <c r="CNK1904" s="15"/>
      <c r="CNL1904" s="80"/>
      <c r="CNM1904" s="52"/>
      <c r="CNN1904" s="69"/>
      <c r="CNO1904" s="69"/>
      <c r="CNP1904" s="69"/>
      <c r="CNQ1904" s="107"/>
      <c r="CNR1904" s="2"/>
      <c r="CNS1904" s="15"/>
      <c r="CNT1904" s="15"/>
      <c r="CNU1904" s="80"/>
      <c r="CNV1904" s="52"/>
      <c r="CNW1904" s="69"/>
      <c r="CNX1904" s="69"/>
      <c r="CNY1904" s="69"/>
      <c r="CNZ1904" s="107"/>
      <c r="COA1904" s="2"/>
      <c r="COB1904" s="15"/>
      <c r="COC1904" s="15"/>
      <c r="COD1904" s="80"/>
      <c r="COE1904" s="52"/>
      <c r="COF1904" s="69"/>
      <c r="COG1904" s="69"/>
      <c r="COH1904" s="69"/>
      <c r="COI1904" s="107"/>
      <c r="COJ1904" s="2"/>
      <c r="COK1904" s="15"/>
      <c r="COL1904" s="15"/>
      <c r="COM1904" s="80"/>
      <c r="CON1904" s="52"/>
      <c r="COO1904" s="69"/>
      <c r="COP1904" s="69"/>
      <c r="COQ1904" s="69"/>
      <c r="COR1904" s="107"/>
      <c r="COS1904" s="2"/>
      <c r="COT1904" s="15"/>
      <c r="COU1904" s="15"/>
      <c r="COV1904" s="80"/>
      <c r="COW1904" s="52"/>
      <c r="COX1904" s="69"/>
      <c r="COY1904" s="69"/>
      <c r="COZ1904" s="69"/>
      <c r="CPA1904" s="107"/>
      <c r="CPB1904" s="2"/>
      <c r="CPC1904" s="15"/>
      <c r="CPD1904" s="15"/>
      <c r="CPE1904" s="80"/>
      <c r="CPF1904" s="52"/>
      <c r="CPG1904" s="69"/>
      <c r="CPH1904" s="69"/>
      <c r="CPI1904" s="69"/>
      <c r="CPJ1904" s="107"/>
      <c r="CPK1904" s="2"/>
      <c r="CPL1904" s="15"/>
      <c r="CPM1904" s="15"/>
      <c r="CPN1904" s="80"/>
      <c r="CPO1904" s="52"/>
      <c r="CPP1904" s="69"/>
      <c r="CPQ1904" s="69"/>
      <c r="CPR1904" s="69"/>
      <c r="CPS1904" s="107"/>
      <c r="CPT1904" s="2"/>
      <c r="CPU1904" s="15"/>
      <c r="CPV1904" s="15"/>
      <c r="CPW1904" s="80"/>
      <c r="CPX1904" s="52"/>
      <c r="CPY1904" s="69"/>
      <c r="CPZ1904" s="69"/>
      <c r="CQA1904" s="69"/>
      <c r="CQB1904" s="107"/>
      <c r="CQC1904" s="2"/>
      <c r="CQD1904" s="15"/>
      <c r="CQE1904" s="15"/>
      <c r="CQF1904" s="80"/>
      <c r="CQG1904" s="52"/>
      <c r="CQH1904" s="69"/>
      <c r="CQI1904" s="69"/>
      <c r="CQJ1904" s="69"/>
      <c r="CQK1904" s="107"/>
      <c r="CQL1904" s="2"/>
      <c r="CQM1904" s="15"/>
      <c r="CQN1904" s="15"/>
      <c r="CQO1904" s="80"/>
      <c r="CQP1904" s="52"/>
      <c r="CQQ1904" s="69"/>
      <c r="CQR1904" s="69"/>
      <c r="CQS1904" s="69"/>
      <c r="CQT1904" s="107"/>
      <c r="CQU1904" s="2"/>
      <c r="CQV1904" s="15"/>
      <c r="CQW1904" s="15"/>
      <c r="CQX1904" s="80"/>
      <c r="CQY1904" s="52"/>
      <c r="CQZ1904" s="69"/>
      <c r="CRA1904" s="69"/>
      <c r="CRB1904" s="69"/>
      <c r="CRC1904" s="107"/>
      <c r="CRD1904" s="2"/>
      <c r="CRE1904" s="15"/>
      <c r="CRF1904" s="15"/>
      <c r="CRG1904" s="80"/>
      <c r="CRH1904" s="52"/>
      <c r="CRI1904" s="69"/>
      <c r="CRJ1904" s="69"/>
      <c r="CRK1904" s="69"/>
      <c r="CRL1904" s="107"/>
      <c r="CRM1904" s="2"/>
      <c r="CRN1904" s="15"/>
      <c r="CRO1904" s="15"/>
      <c r="CRP1904" s="80"/>
      <c r="CRQ1904" s="52"/>
      <c r="CRR1904" s="69"/>
      <c r="CRS1904" s="69"/>
      <c r="CRT1904" s="69"/>
      <c r="CRU1904" s="107"/>
      <c r="CRV1904" s="2"/>
      <c r="CRW1904" s="15"/>
      <c r="CRX1904" s="15"/>
      <c r="CRY1904" s="80"/>
      <c r="CRZ1904" s="52"/>
      <c r="CSA1904" s="69"/>
      <c r="CSB1904" s="69"/>
      <c r="CSC1904" s="69"/>
      <c r="CSD1904" s="107"/>
      <c r="CSE1904" s="2"/>
      <c r="CSF1904" s="15"/>
      <c r="CSG1904" s="15"/>
      <c r="CSH1904" s="80"/>
      <c r="CSI1904" s="52"/>
      <c r="CSJ1904" s="69"/>
      <c r="CSK1904" s="69"/>
      <c r="CSL1904" s="69"/>
      <c r="CSM1904" s="107"/>
      <c r="CSN1904" s="2"/>
      <c r="CSO1904" s="15"/>
      <c r="CSP1904" s="15"/>
      <c r="CSQ1904" s="80"/>
      <c r="CSR1904" s="52"/>
      <c r="CSS1904" s="69"/>
      <c r="CST1904" s="69"/>
      <c r="CSU1904" s="69"/>
      <c r="CSV1904" s="107"/>
      <c r="CSW1904" s="2"/>
      <c r="CSX1904" s="15"/>
      <c r="CSY1904" s="15"/>
      <c r="CSZ1904" s="80"/>
      <c r="CTA1904" s="52"/>
      <c r="CTB1904" s="69"/>
      <c r="CTC1904" s="69"/>
      <c r="CTD1904" s="69"/>
      <c r="CTE1904" s="107"/>
      <c r="CTF1904" s="2"/>
      <c r="CTG1904" s="15"/>
      <c r="CTH1904" s="15"/>
      <c r="CTI1904" s="80"/>
      <c r="CTJ1904" s="52"/>
      <c r="CTK1904" s="69"/>
      <c r="CTL1904" s="69"/>
      <c r="CTM1904" s="69"/>
      <c r="CTN1904" s="107"/>
      <c r="CTO1904" s="2"/>
      <c r="CTP1904" s="15"/>
      <c r="CTQ1904" s="15"/>
      <c r="CTR1904" s="80"/>
      <c r="CTS1904" s="52"/>
      <c r="CTT1904" s="69"/>
      <c r="CTU1904" s="69"/>
      <c r="CTV1904" s="69"/>
      <c r="CTW1904" s="107"/>
      <c r="CTX1904" s="2"/>
      <c r="CTY1904" s="15"/>
      <c r="CTZ1904" s="15"/>
      <c r="CUA1904" s="80"/>
      <c r="CUB1904" s="52"/>
      <c r="CUC1904" s="69"/>
      <c r="CUD1904" s="69"/>
      <c r="CUE1904" s="69"/>
      <c r="CUF1904" s="107"/>
      <c r="CUG1904" s="2"/>
      <c r="CUH1904" s="15"/>
      <c r="CUI1904" s="15"/>
      <c r="CUJ1904" s="80"/>
      <c r="CUK1904" s="52"/>
      <c r="CUL1904" s="69"/>
      <c r="CUM1904" s="69"/>
      <c r="CUN1904" s="69"/>
      <c r="CUO1904" s="107"/>
      <c r="CUP1904" s="2"/>
      <c r="CUQ1904" s="15"/>
      <c r="CUR1904" s="15"/>
      <c r="CUS1904" s="80"/>
      <c r="CUT1904" s="52"/>
      <c r="CUU1904" s="69"/>
      <c r="CUV1904" s="69"/>
      <c r="CUW1904" s="69"/>
      <c r="CUX1904" s="107"/>
      <c r="CUY1904" s="2"/>
      <c r="CUZ1904" s="15"/>
      <c r="CVA1904" s="15"/>
      <c r="CVB1904" s="80"/>
      <c r="CVC1904" s="52"/>
      <c r="CVD1904" s="69"/>
      <c r="CVE1904" s="69"/>
      <c r="CVF1904" s="69"/>
      <c r="CVG1904" s="107"/>
      <c r="CVH1904" s="2"/>
      <c r="CVI1904" s="15"/>
      <c r="CVJ1904" s="15"/>
      <c r="CVK1904" s="80"/>
      <c r="CVL1904" s="52"/>
      <c r="CVM1904" s="69"/>
      <c r="CVN1904" s="69"/>
      <c r="CVO1904" s="69"/>
      <c r="CVP1904" s="107"/>
      <c r="CVQ1904" s="2"/>
      <c r="CVR1904" s="15"/>
      <c r="CVS1904" s="15"/>
      <c r="CVT1904" s="80"/>
      <c r="CVU1904" s="52"/>
      <c r="CVV1904" s="69"/>
      <c r="CVW1904" s="69"/>
      <c r="CVX1904" s="69"/>
      <c r="CVY1904" s="107"/>
      <c r="CVZ1904" s="2"/>
      <c r="CWA1904" s="15"/>
      <c r="CWB1904" s="15"/>
      <c r="CWC1904" s="80"/>
      <c r="CWD1904" s="52"/>
      <c r="CWE1904" s="69"/>
      <c r="CWF1904" s="69"/>
      <c r="CWG1904" s="69"/>
      <c r="CWH1904" s="107"/>
      <c r="CWI1904" s="2"/>
      <c r="CWJ1904" s="15"/>
      <c r="CWK1904" s="15"/>
      <c r="CWL1904" s="80"/>
      <c r="CWM1904" s="52"/>
      <c r="CWN1904" s="69"/>
      <c r="CWO1904" s="69"/>
      <c r="CWP1904" s="69"/>
      <c r="CWQ1904" s="107"/>
      <c r="CWR1904" s="2"/>
      <c r="CWS1904" s="15"/>
      <c r="CWT1904" s="15"/>
      <c r="CWU1904" s="80"/>
      <c r="CWV1904" s="52"/>
      <c r="CWW1904" s="69"/>
      <c r="CWX1904" s="69"/>
      <c r="CWY1904" s="69"/>
      <c r="CWZ1904" s="107"/>
      <c r="CXA1904" s="2"/>
      <c r="CXB1904" s="15"/>
      <c r="CXC1904" s="15"/>
      <c r="CXD1904" s="80"/>
      <c r="CXE1904" s="52"/>
      <c r="CXF1904" s="69"/>
      <c r="CXG1904" s="69"/>
      <c r="CXH1904" s="69"/>
      <c r="CXI1904" s="107"/>
      <c r="CXJ1904" s="2"/>
      <c r="CXK1904" s="15"/>
      <c r="CXL1904" s="15"/>
      <c r="CXM1904" s="80"/>
      <c r="CXN1904" s="52"/>
      <c r="CXO1904" s="69"/>
      <c r="CXP1904" s="69"/>
      <c r="CXQ1904" s="69"/>
      <c r="CXR1904" s="107"/>
      <c r="CXS1904" s="2"/>
      <c r="CXT1904" s="15"/>
      <c r="CXU1904" s="15"/>
      <c r="CXV1904" s="80"/>
      <c r="CXW1904" s="52"/>
      <c r="CXX1904" s="69"/>
      <c r="CXY1904" s="69"/>
      <c r="CXZ1904" s="69"/>
      <c r="CYA1904" s="107"/>
      <c r="CYB1904" s="2"/>
      <c r="CYC1904" s="15"/>
      <c r="CYD1904" s="15"/>
      <c r="CYE1904" s="80"/>
      <c r="CYF1904" s="52"/>
      <c r="CYG1904" s="69"/>
      <c r="CYH1904" s="69"/>
      <c r="CYI1904" s="69"/>
      <c r="CYJ1904" s="107"/>
      <c r="CYK1904" s="2"/>
      <c r="CYL1904" s="15"/>
      <c r="CYM1904" s="15"/>
      <c r="CYN1904" s="80"/>
      <c r="CYO1904" s="52"/>
      <c r="CYP1904" s="69"/>
      <c r="CYQ1904" s="69"/>
      <c r="CYR1904" s="69"/>
      <c r="CYS1904" s="107"/>
      <c r="CYT1904" s="2"/>
      <c r="CYU1904" s="15"/>
      <c r="CYV1904" s="15"/>
      <c r="CYW1904" s="80"/>
      <c r="CYX1904" s="52"/>
      <c r="CYY1904" s="69"/>
      <c r="CYZ1904" s="69"/>
      <c r="CZA1904" s="69"/>
      <c r="CZB1904" s="107"/>
      <c r="CZC1904" s="2"/>
      <c r="CZD1904" s="15"/>
      <c r="CZE1904" s="15"/>
      <c r="CZF1904" s="80"/>
      <c r="CZG1904" s="52"/>
      <c r="CZH1904" s="69"/>
      <c r="CZI1904" s="69"/>
      <c r="CZJ1904" s="69"/>
      <c r="CZK1904" s="107"/>
      <c r="CZL1904" s="2"/>
      <c r="CZM1904" s="15"/>
      <c r="CZN1904" s="15"/>
      <c r="CZO1904" s="80"/>
      <c r="CZP1904" s="52"/>
      <c r="CZQ1904" s="69"/>
      <c r="CZR1904" s="69"/>
      <c r="CZS1904" s="69"/>
      <c r="CZT1904" s="107"/>
      <c r="CZU1904" s="2"/>
      <c r="CZV1904" s="15"/>
      <c r="CZW1904" s="15"/>
      <c r="CZX1904" s="80"/>
      <c r="CZY1904" s="52"/>
      <c r="CZZ1904" s="69"/>
      <c r="DAA1904" s="69"/>
      <c r="DAB1904" s="69"/>
      <c r="DAC1904" s="107"/>
      <c r="DAD1904" s="2"/>
      <c r="DAE1904" s="15"/>
      <c r="DAF1904" s="15"/>
      <c r="DAG1904" s="80"/>
      <c r="DAH1904" s="52"/>
      <c r="DAI1904" s="69"/>
      <c r="DAJ1904" s="69"/>
      <c r="DAK1904" s="69"/>
      <c r="DAL1904" s="107"/>
      <c r="DAM1904" s="2"/>
      <c r="DAN1904" s="15"/>
      <c r="DAO1904" s="15"/>
      <c r="DAP1904" s="80"/>
      <c r="DAQ1904" s="52"/>
      <c r="DAR1904" s="69"/>
      <c r="DAS1904" s="69"/>
      <c r="DAT1904" s="69"/>
      <c r="DAU1904" s="107"/>
      <c r="DAV1904" s="2"/>
      <c r="DAW1904" s="15"/>
      <c r="DAX1904" s="15"/>
      <c r="DAY1904" s="80"/>
      <c r="DAZ1904" s="52"/>
      <c r="DBA1904" s="69"/>
      <c r="DBB1904" s="69"/>
      <c r="DBC1904" s="69"/>
      <c r="DBD1904" s="107"/>
      <c r="DBE1904" s="2"/>
      <c r="DBF1904" s="15"/>
      <c r="DBG1904" s="15"/>
      <c r="DBH1904" s="80"/>
      <c r="DBI1904" s="52"/>
      <c r="DBJ1904" s="69"/>
      <c r="DBK1904" s="69"/>
      <c r="DBL1904" s="69"/>
      <c r="DBM1904" s="107"/>
      <c r="DBN1904" s="2"/>
      <c r="DBO1904" s="15"/>
      <c r="DBP1904" s="15"/>
      <c r="DBQ1904" s="80"/>
      <c r="DBR1904" s="52"/>
      <c r="DBS1904" s="69"/>
      <c r="DBT1904" s="69"/>
      <c r="DBU1904" s="69"/>
      <c r="DBV1904" s="107"/>
      <c r="DBW1904" s="2"/>
      <c r="DBX1904" s="15"/>
      <c r="DBY1904" s="15"/>
      <c r="DBZ1904" s="80"/>
      <c r="DCA1904" s="52"/>
      <c r="DCB1904" s="69"/>
      <c r="DCC1904" s="69"/>
      <c r="DCD1904" s="69"/>
      <c r="DCE1904" s="107"/>
      <c r="DCF1904" s="2"/>
      <c r="DCG1904" s="15"/>
      <c r="DCH1904" s="15"/>
      <c r="DCI1904" s="80"/>
      <c r="DCJ1904" s="52"/>
      <c r="DCK1904" s="69"/>
      <c r="DCL1904" s="69"/>
      <c r="DCM1904" s="69"/>
      <c r="DCN1904" s="107"/>
      <c r="DCO1904" s="2"/>
      <c r="DCP1904" s="15"/>
      <c r="DCQ1904" s="15"/>
      <c r="DCR1904" s="80"/>
      <c r="DCS1904" s="52"/>
      <c r="DCT1904" s="69"/>
      <c r="DCU1904" s="69"/>
      <c r="DCV1904" s="69"/>
      <c r="DCW1904" s="107"/>
      <c r="DCX1904" s="2"/>
      <c r="DCY1904" s="15"/>
      <c r="DCZ1904" s="15"/>
      <c r="DDA1904" s="80"/>
      <c r="DDB1904" s="52"/>
      <c r="DDC1904" s="69"/>
      <c r="DDD1904" s="69"/>
      <c r="DDE1904" s="69"/>
      <c r="DDF1904" s="107"/>
      <c r="DDG1904" s="2"/>
      <c r="DDH1904" s="15"/>
      <c r="DDI1904" s="15"/>
      <c r="DDJ1904" s="80"/>
      <c r="DDK1904" s="52"/>
      <c r="DDL1904" s="69"/>
      <c r="DDM1904" s="69"/>
      <c r="DDN1904" s="69"/>
      <c r="DDO1904" s="107"/>
      <c r="DDP1904" s="2"/>
      <c r="DDQ1904" s="15"/>
      <c r="DDR1904" s="15"/>
      <c r="DDS1904" s="80"/>
      <c r="DDT1904" s="52"/>
      <c r="DDU1904" s="69"/>
      <c r="DDV1904" s="69"/>
      <c r="DDW1904" s="69"/>
      <c r="DDX1904" s="107"/>
      <c r="DDY1904" s="2"/>
      <c r="DDZ1904" s="15"/>
      <c r="DEA1904" s="15"/>
      <c r="DEB1904" s="80"/>
      <c r="DEC1904" s="52"/>
      <c r="DED1904" s="69"/>
      <c r="DEE1904" s="69"/>
      <c r="DEF1904" s="69"/>
      <c r="DEG1904" s="107"/>
      <c r="DEH1904" s="2"/>
      <c r="DEI1904" s="15"/>
      <c r="DEJ1904" s="15"/>
      <c r="DEK1904" s="80"/>
      <c r="DEL1904" s="52"/>
      <c r="DEM1904" s="69"/>
      <c r="DEN1904" s="69"/>
      <c r="DEO1904" s="69"/>
      <c r="DEP1904" s="107"/>
      <c r="DEQ1904" s="2"/>
      <c r="DER1904" s="15"/>
      <c r="DES1904" s="15"/>
      <c r="DET1904" s="80"/>
      <c r="DEU1904" s="52"/>
      <c r="DEV1904" s="69"/>
      <c r="DEW1904" s="69"/>
      <c r="DEX1904" s="69"/>
      <c r="DEY1904" s="107"/>
      <c r="DEZ1904" s="2"/>
      <c r="DFA1904" s="15"/>
      <c r="DFB1904" s="15"/>
      <c r="DFC1904" s="80"/>
      <c r="DFD1904" s="52"/>
      <c r="DFE1904" s="69"/>
      <c r="DFF1904" s="69"/>
      <c r="DFG1904" s="69"/>
      <c r="DFH1904" s="107"/>
      <c r="DFI1904" s="2"/>
      <c r="DFJ1904" s="15"/>
      <c r="DFK1904" s="15"/>
      <c r="DFL1904" s="80"/>
      <c r="DFM1904" s="52"/>
      <c r="DFN1904" s="69"/>
      <c r="DFO1904" s="69"/>
      <c r="DFP1904" s="69"/>
      <c r="DFQ1904" s="107"/>
      <c r="DFR1904" s="2"/>
      <c r="DFS1904" s="15"/>
      <c r="DFT1904" s="15"/>
      <c r="DFU1904" s="80"/>
      <c r="DFV1904" s="52"/>
      <c r="DFW1904" s="69"/>
      <c r="DFX1904" s="69"/>
      <c r="DFY1904" s="69"/>
      <c r="DFZ1904" s="107"/>
      <c r="DGA1904" s="2"/>
      <c r="DGB1904" s="15"/>
      <c r="DGC1904" s="15"/>
      <c r="DGD1904" s="80"/>
      <c r="DGE1904" s="52"/>
      <c r="DGF1904" s="69"/>
      <c r="DGG1904" s="69"/>
      <c r="DGH1904" s="69"/>
      <c r="DGI1904" s="107"/>
      <c r="DGJ1904" s="2"/>
      <c r="DGK1904" s="15"/>
      <c r="DGL1904" s="15"/>
      <c r="DGM1904" s="80"/>
      <c r="DGN1904" s="52"/>
      <c r="DGO1904" s="69"/>
      <c r="DGP1904" s="69"/>
      <c r="DGQ1904" s="69"/>
      <c r="DGR1904" s="107"/>
      <c r="DGS1904" s="2"/>
      <c r="DGT1904" s="15"/>
      <c r="DGU1904" s="15"/>
      <c r="DGV1904" s="80"/>
      <c r="DGW1904" s="52"/>
      <c r="DGX1904" s="69"/>
      <c r="DGY1904" s="69"/>
      <c r="DGZ1904" s="69"/>
      <c r="DHA1904" s="107"/>
      <c r="DHB1904" s="2"/>
      <c r="DHC1904" s="15"/>
      <c r="DHD1904" s="15"/>
      <c r="DHE1904" s="80"/>
      <c r="DHF1904" s="52"/>
      <c r="DHG1904" s="69"/>
      <c r="DHH1904" s="69"/>
      <c r="DHI1904" s="69"/>
      <c r="DHJ1904" s="107"/>
      <c r="DHK1904" s="2"/>
      <c r="DHL1904" s="15"/>
      <c r="DHM1904" s="15"/>
      <c r="DHN1904" s="80"/>
      <c r="DHO1904" s="52"/>
      <c r="DHP1904" s="69"/>
      <c r="DHQ1904" s="69"/>
      <c r="DHR1904" s="69"/>
      <c r="DHS1904" s="107"/>
      <c r="DHT1904" s="2"/>
      <c r="DHU1904" s="15"/>
      <c r="DHV1904" s="15"/>
      <c r="DHW1904" s="80"/>
      <c r="DHX1904" s="52"/>
      <c r="DHY1904" s="69"/>
      <c r="DHZ1904" s="69"/>
      <c r="DIA1904" s="69"/>
      <c r="DIB1904" s="107"/>
      <c r="DIC1904" s="2"/>
      <c r="DID1904" s="15"/>
      <c r="DIE1904" s="15"/>
      <c r="DIF1904" s="80"/>
      <c r="DIG1904" s="52"/>
      <c r="DIH1904" s="69"/>
      <c r="DII1904" s="69"/>
      <c r="DIJ1904" s="69"/>
      <c r="DIK1904" s="107"/>
      <c r="DIL1904" s="2"/>
      <c r="DIM1904" s="15"/>
      <c r="DIN1904" s="15"/>
      <c r="DIO1904" s="80"/>
      <c r="DIP1904" s="52"/>
      <c r="DIQ1904" s="69"/>
      <c r="DIR1904" s="69"/>
      <c r="DIS1904" s="69"/>
      <c r="DIT1904" s="107"/>
      <c r="DIU1904" s="2"/>
      <c r="DIV1904" s="15"/>
      <c r="DIW1904" s="15"/>
      <c r="DIX1904" s="80"/>
      <c r="DIY1904" s="52"/>
      <c r="DIZ1904" s="69"/>
      <c r="DJA1904" s="69"/>
      <c r="DJB1904" s="69"/>
      <c r="DJC1904" s="107"/>
      <c r="DJD1904" s="2"/>
      <c r="DJE1904" s="15"/>
      <c r="DJF1904" s="15"/>
      <c r="DJG1904" s="80"/>
      <c r="DJH1904" s="52"/>
      <c r="DJI1904" s="69"/>
      <c r="DJJ1904" s="69"/>
      <c r="DJK1904" s="69"/>
      <c r="DJL1904" s="107"/>
      <c r="DJM1904" s="2"/>
      <c r="DJN1904" s="15"/>
      <c r="DJO1904" s="15"/>
      <c r="DJP1904" s="80"/>
      <c r="DJQ1904" s="52"/>
      <c r="DJR1904" s="69"/>
      <c r="DJS1904" s="69"/>
      <c r="DJT1904" s="69"/>
      <c r="DJU1904" s="107"/>
      <c r="DJV1904" s="2"/>
      <c r="DJW1904" s="15"/>
      <c r="DJX1904" s="15"/>
      <c r="DJY1904" s="80"/>
      <c r="DJZ1904" s="52"/>
      <c r="DKA1904" s="69"/>
      <c r="DKB1904" s="69"/>
      <c r="DKC1904" s="69"/>
      <c r="DKD1904" s="107"/>
      <c r="DKE1904" s="2"/>
      <c r="DKF1904" s="15"/>
      <c r="DKG1904" s="15"/>
      <c r="DKH1904" s="80"/>
      <c r="DKI1904" s="52"/>
      <c r="DKJ1904" s="69"/>
      <c r="DKK1904" s="69"/>
      <c r="DKL1904" s="69"/>
      <c r="DKM1904" s="107"/>
      <c r="DKN1904" s="2"/>
      <c r="DKO1904" s="15"/>
      <c r="DKP1904" s="15"/>
      <c r="DKQ1904" s="80"/>
      <c r="DKR1904" s="52"/>
      <c r="DKS1904" s="69"/>
      <c r="DKT1904" s="69"/>
      <c r="DKU1904" s="69"/>
      <c r="DKV1904" s="107"/>
      <c r="DKW1904" s="2"/>
      <c r="DKX1904" s="15"/>
      <c r="DKY1904" s="15"/>
      <c r="DKZ1904" s="80"/>
      <c r="DLA1904" s="52"/>
      <c r="DLB1904" s="69"/>
      <c r="DLC1904" s="69"/>
      <c r="DLD1904" s="69"/>
      <c r="DLE1904" s="107"/>
      <c r="DLF1904" s="2"/>
      <c r="DLG1904" s="15"/>
      <c r="DLH1904" s="15"/>
      <c r="DLI1904" s="80"/>
      <c r="DLJ1904" s="52"/>
      <c r="DLK1904" s="69"/>
      <c r="DLL1904" s="69"/>
      <c r="DLM1904" s="69"/>
      <c r="DLN1904" s="107"/>
      <c r="DLO1904" s="2"/>
      <c r="DLP1904" s="15"/>
      <c r="DLQ1904" s="15"/>
      <c r="DLR1904" s="80"/>
      <c r="DLS1904" s="52"/>
      <c r="DLT1904" s="69"/>
      <c r="DLU1904" s="69"/>
      <c r="DLV1904" s="69"/>
      <c r="DLW1904" s="107"/>
      <c r="DLX1904" s="2"/>
      <c r="DLY1904" s="15"/>
      <c r="DLZ1904" s="15"/>
      <c r="DMA1904" s="80"/>
      <c r="DMB1904" s="52"/>
      <c r="DMC1904" s="69"/>
      <c r="DMD1904" s="69"/>
      <c r="DME1904" s="69"/>
      <c r="DMF1904" s="107"/>
      <c r="DMG1904" s="2"/>
      <c r="DMH1904" s="15"/>
      <c r="DMI1904" s="15"/>
      <c r="DMJ1904" s="80"/>
      <c r="DMK1904" s="52"/>
      <c r="DML1904" s="69"/>
      <c r="DMM1904" s="69"/>
      <c r="DMN1904" s="69"/>
      <c r="DMO1904" s="107"/>
      <c r="DMP1904" s="2"/>
      <c r="DMQ1904" s="15"/>
      <c r="DMR1904" s="15"/>
      <c r="DMS1904" s="80"/>
      <c r="DMT1904" s="52"/>
      <c r="DMU1904" s="69"/>
      <c r="DMV1904" s="69"/>
      <c r="DMW1904" s="69"/>
      <c r="DMX1904" s="107"/>
      <c r="DMY1904" s="2"/>
      <c r="DMZ1904" s="15"/>
      <c r="DNA1904" s="15"/>
      <c r="DNB1904" s="80"/>
      <c r="DNC1904" s="52"/>
      <c r="DND1904" s="69"/>
      <c r="DNE1904" s="69"/>
      <c r="DNF1904" s="69"/>
      <c r="DNG1904" s="107"/>
      <c r="DNH1904" s="2"/>
      <c r="DNI1904" s="15"/>
      <c r="DNJ1904" s="15"/>
      <c r="DNK1904" s="80"/>
      <c r="DNL1904" s="52"/>
      <c r="DNM1904" s="69"/>
      <c r="DNN1904" s="69"/>
      <c r="DNO1904" s="69"/>
      <c r="DNP1904" s="107"/>
      <c r="DNQ1904" s="2"/>
      <c r="DNR1904" s="15"/>
      <c r="DNS1904" s="15"/>
      <c r="DNT1904" s="80"/>
      <c r="DNU1904" s="52"/>
      <c r="DNV1904" s="69"/>
      <c r="DNW1904" s="69"/>
      <c r="DNX1904" s="69"/>
      <c r="DNY1904" s="107"/>
      <c r="DNZ1904" s="2"/>
      <c r="DOA1904" s="15"/>
      <c r="DOB1904" s="15"/>
      <c r="DOC1904" s="80"/>
      <c r="DOD1904" s="52"/>
      <c r="DOE1904" s="69"/>
      <c r="DOF1904" s="69"/>
      <c r="DOG1904" s="69"/>
      <c r="DOH1904" s="107"/>
      <c r="DOI1904" s="2"/>
      <c r="DOJ1904" s="15"/>
      <c r="DOK1904" s="15"/>
      <c r="DOL1904" s="80"/>
      <c r="DOM1904" s="52"/>
      <c r="DON1904" s="69"/>
      <c r="DOO1904" s="69"/>
      <c r="DOP1904" s="69"/>
      <c r="DOQ1904" s="107"/>
      <c r="DOR1904" s="2"/>
      <c r="DOS1904" s="15"/>
      <c r="DOT1904" s="15"/>
      <c r="DOU1904" s="80"/>
      <c r="DOV1904" s="52"/>
      <c r="DOW1904" s="69"/>
      <c r="DOX1904" s="69"/>
      <c r="DOY1904" s="69"/>
      <c r="DOZ1904" s="107"/>
      <c r="DPA1904" s="2"/>
      <c r="DPB1904" s="15"/>
      <c r="DPC1904" s="15"/>
      <c r="DPD1904" s="80"/>
      <c r="DPE1904" s="52"/>
      <c r="DPF1904" s="69"/>
      <c r="DPG1904" s="69"/>
      <c r="DPH1904" s="69"/>
      <c r="DPI1904" s="107"/>
      <c r="DPJ1904" s="2"/>
      <c r="DPK1904" s="15"/>
      <c r="DPL1904" s="15"/>
      <c r="DPM1904" s="80"/>
      <c r="DPN1904" s="52"/>
      <c r="DPO1904" s="69"/>
      <c r="DPP1904" s="69"/>
      <c r="DPQ1904" s="69"/>
      <c r="DPR1904" s="107"/>
      <c r="DPS1904" s="2"/>
      <c r="DPT1904" s="15"/>
      <c r="DPU1904" s="15"/>
      <c r="DPV1904" s="80"/>
      <c r="DPW1904" s="52"/>
      <c r="DPX1904" s="69"/>
      <c r="DPY1904" s="69"/>
      <c r="DPZ1904" s="69"/>
      <c r="DQA1904" s="107"/>
      <c r="DQB1904" s="2"/>
      <c r="DQC1904" s="15"/>
      <c r="DQD1904" s="15"/>
      <c r="DQE1904" s="80"/>
      <c r="DQF1904" s="52"/>
      <c r="DQG1904" s="69"/>
      <c r="DQH1904" s="69"/>
      <c r="DQI1904" s="69"/>
      <c r="DQJ1904" s="107"/>
      <c r="DQK1904" s="2"/>
      <c r="DQL1904" s="15"/>
      <c r="DQM1904" s="15"/>
      <c r="DQN1904" s="80"/>
      <c r="DQO1904" s="52"/>
      <c r="DQP1904" s="69"/>
      <c r="DQQ1904" s="69"/>
      <c r="DQR1904" s="69"/>
      <c r="DQS1904" s="107"/>
      <c r="DQT1904" s="2"/>
      <c r="DQU1904" s="15"/>
      <c r="DQV1904" s="15"/>
      <c r="DQW1904" s="80"/>
      <c r="DQX1904" s="52"/>
      <c r="DQY1904" s="69"/>
      <c r="DQZ1904" s="69"/>
      <c r="DRA1904" s="69"/>
      <c r="DRB1904" s="107"/>
      <c r="DRC1904" s="2"/>
      <c r="DRD1904" s="15"/>
      <c r="DRE1904" s="15"/>
      <c r="DRF1904" s="80"/>
      <c r="DRG1904" s="52"/>
      <c r="DRH1904" s="69"/>
      <c r="DRI1904" s="69"/>
      <c r="DRJ1904" s="69"/>
      <c r="DRK1904" s="107"/>
      <c r="DRL1904" s="2"/>
      <c r="DRM1904" s="15"/>
      <c r="DRN1904" s="15"/>
      <c r="DRO1904" s="80"/>
      <c r="DRP1904" s="52"/>
      <c r="DRQ1904" s="69"/>
      <c r="DRR1904" s="69"/>
      <c r="DRS1904" s="69"/>
      <c r="DRT1904" s="107"/>
      <c r="DRU1904" s="2"/>
      <c r="DRV1904" s="15"/>
      <c r="DRW1904" s="15"/>
      <c r="DRX1904" s="80"/>
      <c r="DRY1904" s="52"/>
      <c r="DRZ1904" s="69"/>
      <c r="DSA1904" s="69"/>
      <c r="DSB1904" s="69"/>
      <c r="DSC1904" s="107"/>
      <c r="DSD1904" s="2"/>
      <c r="DSE1904" s="15"/>
      <c r="DSF1904" s="15"/>
      <c r="DSG1904" s="80"/>
      <c r="DSH1904" s="52"/>
      <c r="DSI1904" s="69"/>
      <c r="DSJ1904" s="69"/>
      <c r="DSK1904" s="69"/>
      <c r="DSL1904" s="107"/>
      <c r="DSM1904" s="2"/>
      <c r="DSN1904" s="15"/>
      <c r="DSO1904" s="15"/>
      <c r="DSP1904" s="80"/>
      <c r="DSQ1904" s="52"/>
      <c r="DSR1904" s="69"/>
      <c r="DSS1904" s="69"/>
      <c r="DST1904" s="69"/>
      <c r="DSU1904" s="107"/>
      <c r="DSV1904" s="2"/>
      <c r="DSW1904" s="15"/>
      <c r="DSX1904" s="15"/>
      <c r="DSY1904" s="80"/>
      <c r="DSZ1904" s="52"/>
      <c r="DTA1904" s="69"/>
      <c r="DTB1904" s="69"/>
      <c r="DTC1904" s="69"/>
      <c r="DTD1904" s="107"/>
      <c r="DTE1904" s="2"/>
      <c r="DTF1904" s="15"/>
      <c r="DTG1904" s="15"/>
      <c r="DTH1904" s="80"/>
      <c r="DTI1904" s="52"/>
      <c r="DTJ1904" s="69"/>
      <c r="DTK1904" s="69"/>
      <c r="DTL1904" s="69"/>
      <c r="DTM1904" s="107"/>
      <c r="DTN1904" s="2"/>
      <c r="DTO1904" s="15"/>
      <c r="DTP1904" s="15"/>
      <c r="DTQ1904" s="80"/>
      <c r="DTR1904" s="52"/>
      <c r="DTS1904" s="69"/>
      <c r="DTT1904" s="69"/>
      <c r="DTU1904" s="69"/>
      <c r="DTV1904" s="107"/>
      <c r="DTW1904" s="2"/>
      <c r="DTX1904" s="15"/>
      <c r="DTY1904" s="15"/>
      <c r="DTZ1904" s="80"/>
      <c r="DUA1904" s="52"/>
      <c r="DUB1904" s="69"/>
      <c r="DUC1904" s="69"/>
      <c r="DUD1904" s="69"/>
      <c r="DUE1904" s="107"/>
      <c r="DUF1904" s="2"/>
      <c r="DUG1904" s="15"/>
      <c r="DUH1904" s="15"/>
      <c r="DUI1904" s="80"/>
      <c r="DUJ1904" s="52"/>
      <c r="DUK1904" s="69"/>
      <c r="DUL1904" s="69"/>
      <c r="DUM1904" s="69"/>
      <c r="DUN1904" s="107"/>
      <c r="DUO1904" s="2"/>
      <c r="DUP1904" s="15"/>
      <c r="DUQ1904" s="15"/>
      <c r="DUR1904" s="80"/>
      <c r="DUS1904" s="52"/>
      <c r="DUT1904" s="69"/>
      <c r="DUU1904" s="69"/>
      <c r="DUV1904" s="69"/>
      <c r="DUW1904" s="107"/>
      <c r="DUX1904" s="2"/>
      <c r="DUY1904" s="15"/>
      <c r="DUZ1904" s="15"/>
      <c r="DVA1904" s="80"/>
      <c r="DVB1904" s="52"/>
      <c r="DVC1904" s="69"/>
      <c r="DVD1904" s="69"/>
      <c r="DVE1904" s="69"/>
      <c r="DVF1904" s="107"/>
      <c r="DVG1904" s="2"/>
      <c r="DVH1904" s="15"/>
      <c r="DVI1904" s="15"/>
      <c r="DVJ1904" s="80"/>
      <c r="DVK1904" s="52"/>
      <c r="DVL1904" s="69"/>
      <c r="DVM1904" s="69"/>
      <c r="DVN1904" s="69"/>
      <c r="DVO1904" s="107"/>
      <c r="DVP1904" s="2"/>
      <c r="DVQ1904" s="15"/>
      <c r="DVR1904" s="15"/>
      <c r="DVS1904" s="80"/>
      <c r="DVT1904" s="52"/>
      <c r="DVU1904" s="69"/>
      <c r="DVV1904" s="69"/>
      <c r="DVW1904" s="69"/>
      <c r="DVX1904" s="107"/>
      <c r="DVY1904" s="2"/>
      <c r="DVZ1904" s="15"/>
      <c r="DWA1904" s="15"/>
      <c r="DWB1904" s="80"/>
      <c r="DWC1904" s="52"/>
      <c r="DWD1904" s="69"/>
      <c r="DWE1904" s="69"/>
      <c r="DWF1904" s="69"/>
      <c r="DWG1904" s="107"/>
      <c r="DWH1904" s="2"/>
      <c r="DWI1904" s="15"/>
      <c r="DWJ1904" s="15"/>
      <c r="DWK1904" s="80"/>
      <c r="DWL1904" s="52"/>
      <c r="DWM1904" s="69"/>
      <c r="DWN1904" s="69"/>
      <c r="DWO1904" s="69"/>
      <c r="DWP1904" s="107"/>
      <c r="DWQ1904" s="2"/>
      <c r="DWR1904" s="15"/>
      <c r="DWS1904" s="15"/>
      <c r="DWT1904" s="80"/>
      <c r="DWU1904" s="52"/>
      <c r="DWV1904" s="69"/>
      <c r="DWW1904" s="69"/>
      <c r="DWX1904" s="69"/>
      <c r="DWY1904" s="107"/>
      <c r="DWZ1904" s="2"/>
      <c r="DXA1904" s="15"/>
      <c r="DXB1904" s="15"/>
      <c r="DXC1904" s="80"/>
      <c r="DXD1904" s="52"/>
      <c r="DXE1904" s="69"/>
      <c r="DXF1904" s="69"/>
      <c r="DXG1904" s="69"/>
      <c r="DXH1904" s="107"/>
      <c r="DXI1904" s="2"/>
      <c r="DXJ1904" s="15"/>
      <c r="DXK1904" s="15"/>
      <c r="DXL1904" s="80"/>
      <c r="DXM1904" s="52"/>
      <c r="DXN1904" s="69"/>
      <c r="DXO1904" s="69"/>
      <c r="DXP1904" s="69"/>
      <c r="DXQ1904" s="107"/>
      <c r="DXR1904" s="2"/>
      <c r="DXS1904" s="15"/>
      <c r="DXT1904" s="15"/>
      <c r="DXU1904" s="80"/>
      <c r="DXV1904" s="52"/>
      <c r="DXW1904" s="69"/>
      <c r="DXX1904" s="69"/>
      <c r="DXY1904" s="69"/>
      <c r="DXZ1904" s="107"/>
      <c r="DYA1904" s="2"/>
      <c r="DYB1904" s="15"/>
      <c r="DYC1904" s="15"/>
      <c r="DYD1904" s="80"/>
      <c r="DYE1904" s="52"/>
      <c r="DYF1904" s="69"/>
      <c r="DYG1904" s="69"/>
      <c r="DYH1904" s="69"/>
      <c r="DYI1904" s="107"/>
      <c r="DYJ1904" s="2"/>
      <c r="DYK1904" s="15"/>
      <c r="DYL1904" s="15"/>
      <c r="DYM1904" s="80"/>
      <c r="DYN1904" s="52"/>
      <c r="DYO1904" s="69"/>
      <c r="DYP1904" s="69"/>
      <c r="DYQ1904" s="69"/>
      <c r="DYR1904" s="107"/>
      <c r="DYS1904" s="2"/>
      <c r="DYT1904" s="15"/>
      <c r="DYU1904" s="15"/>
      <c r="DYV1904" s="80"/>
      <c r="DYW1904" s="52"/>
      <c r="DYX1904" s="69"/>
      <c r="DYY1904" s="69"/>
      <c r="DYZ1904" s="69"/>
      <c r="DZA1904" s="107"/>
      <c r="DZB1904" s="2"/>
      <c r="DZC1904" s="15"/>
      <c r="DZD1904" s="15"/>
      <c r="DZE1904" s="80"/>
      <c r="DZF1904" s="52"/>
      <c r="DZG1904" s="69"/>
      <c r="DZH1904" s="69"/>
      <c r="DZI1904" s="69"/>
      <c r="DZJ1904" s="107"/>
      <c r="DZK1904" s="2"/>
      <c r="DZL1904" s="15"/>
      <c r="DZM1904" s="15"/>
      <c r="DZN1904" s="80"/>
      <c r="DZO1904" s="52"/>
      <c r="DZP1904" s="69"/>
      <c r="DZQ1904" s="69"/>
      <c r="DZR1904" s="69"/>
      <c r="DZS1904" s="107"/>
      <c r="DZT1904" s="2"/>
      <c r="DZU1904" s="15"/>
      <c r="DZV1904" s="15"/>
      <c r="DZW1904" s="80"/>
      <c r="DZX1904" s="52"/>
      <c r="DZY1904" s="69"/>
      <c r="DZZ1904" s="69"/>
      <c r="EAA1904" s="69"/>
      <c r="EAB1904" s="107"/>
      <c r="EAC1904" s="2"/>
      <c r="EAD1904" s="15"/>
      <c r="EAE1904" s="15"/>
      <c r="EAF1904" s="80"/>
      <c r="EAG1904" s="52"/>
      <c r="EAH1904" s="69"/>
      <c r="EAI1904" s="69"/>
      <c r="EAJ1904" s="69"/>
      <c r="EAK1904" s="107"/>
      <c r="EAL1904" s="2"/>
      <c r="EAM1904" s="15"/>
      <c r="EAN1904" s="15"/>
      <c r="EAO1904" s="80"/>
      <c r="EAP1904" s="52"/>
      <c r="EAQ1904" s="69"/>
      <c r="EAR1904" s="69"/>
      <c r="EAS1904" s="69"/>
      <c r="EAT1904" s="107"/>
      <c r="EAU1904" s="2"/>
      <c r="EAV1904" s="15"/>
      <c r="EAW1904" s="15"/>
      <c r="EAX1904" s="80"/>
      <c r="EAY1904" s="52"/>
      <c r="EAZ1904" s="69"/>
      <c r="EBA1904" s="69"/>
      <c r="EBB1904" s="69"/>
      <c r="EBC1904" s="107"/>
      <c r="EBD1904" s="2"/>
      <c r="EBE1904" s="15"/>
      <c r="EBF1904" s="15"/>
      <c r="EBG1904" s="80"/>
      <c r="EBH1904" s="52"/>
      <c r="EBI1904" s="69"/>
      <c r="EBJ1904" s="69"/>
      <c r="EBK1904" s="69"/>
      <c r="EBL1904" s="107"/>
      <c r="EBM1904" s="2"/>
      <c r="EBN1904" s="15"/>
      <c r="EBO1904" s="15"/>
      <c r="EBP1904" s="80"/>
      <c r="EBQ1904" s="52"/>
      <c r="EBR1904" s="69"/>
      <c r="EBS1904" s="69"/>
      <c r="EBT1904" s="69"/>
      <c r="EBU1904" s="107"/>
      <c r="EBV1904" s="2"/>
      <c r="EBW1904" s="15"/>
      <c r="EBX1904" s="15"/>
      <c r="EBY1904" s="80"/>
      <c r="EBZ1904" s="52"/>
      <c r="ECA1904" s="69"/>
      <c r="ECB1904" s="69"/>
      <c r="ECC1904" s="69"/>
      <c r="ECD1904" s="107"/>
      <c r="ECE1904" s="2"/>
      <c r="ECF1904" s="15"/>
      <c r="ECG1904" s="15"/>
      <c r="ECH1904" s="80"/>
      <c r="ECI1904" s="52"/>
      <c r="ECJ1904" s="69"/>
      <c r="ECK1904" s="69"/>
      <c r="ECL1904" s="69"/>
      <c r="ECM1904" s="107"/>
      <c r="ECN1904" s="2"/>
      <c r="ECO1904" s="15"/>
      <c r="ECP1904" s="15"/>
      <c r="ECQ1904" s="80"/>
      <c r="ECR1904" s="52"/>
      <c r="ECS1904" s="69"/>
      <c r="ECT1904" s="69"/>
      <c r="ECU1904" s="69"/>
      <c r="ECV1904" s="107"/>
      <c r="ECW1904" s="2"/>
      <c r="ECX1904" s="15"/>
      <c r="ECY1904" s="15"/>
      <c r="ECZ1904" s="80"/>
      <c r="EDA1904" s="52"/>
      <c r="EDB1904" s="69"/>
      <c r="EDC1904" s="69"/>
      <c r="EDD1904" s="69"/>
      <c r="EDE1904" s="107"/>
      <c r="EDF1904" s="2"/>
      <c r="EDG1904" s="15"/>
      <c r="EDH1904" s="15"/>
      <c r="EDI1904" s="80"/>
      <c r="EDJ1904" s="52"/>
      <c r="EDK1904" s="69"/>
      <c r="EDL1904" s="69"/>
      <c r="EDM1904" s="69"/>
      <c r="EDN1904" s="107"/>
      <c r="EDO1904" s="2"/>
      <c r="EDP1904" s="15"/>
      <c r="EDQ1904" s="15"/>
      <c r="EDR1904" s="80"/>
      <c r="EDS1904" s="52"/>
      <c r="EDT1904" s="69"/>
      <c r="EDU1904" s="69"/>
      <c r="EDV1904" s="69"/>
      <c r="EDW1904" s="107"/>
      <c r="EDX1904" s="2"/>
      <c r="EDY1904" s="15"/>
      <c r="EDZ1904" s="15"/>
      <c r="EEA1904" s="80"/>
      <c r="EEB1904" s="52"/>
      <c r="EEC1904" s="69"/>
      <c r="EED1904" s="69"/>
      <c r="EEE1904" s="69"/>
      <c r="EEF1904" s="107"/>
      <c r="EEG1904" s="2"/>
      <c r="EEH1904" s="15"/>
      <c r="EEI1904" s="15"/>
      <c r="EEJ1904" s="80"/>
      <c r="EEK1904" s="52"/>
      <c r="EEL1904" s="69"/>
      <c r="EEM1904" s="69"/>
      <c r="EEN1904" s="69"/>
      <c r="EEO1904" s="107"/>
      <c r="EEP1904" s="2"/>
      <c r="EEQ1904" s="15"/>
      <c r="EER1904" s="15"/>
      <c r="EES1904" s="80"/>
      <c r="EET1904" s="52"/>
      <c r="EEU1904" s="69"/>
      <c r="EEV1904" s="69"/>
      <c r="EEW1904" s="69"/>
      <c r="EEX1904" s="107"/>
      <c r="EEY1904" s="2"/>
      <c r="EEZ1904" s="15"/>
      <c r="EFA1904" s="15"/>
      <c r="EFB1904" s="80"/>
      <c r="EFC1904" s="52"/>
      <c r="EFD1904" s="69"/>
      <c r="EFE1904" s="69"/>
      <c r="EFF1904" s="69"/>
      <c r="EFG1904" s="107"/>
      <c r="EFH1904" s="2"/>
      <c r="EFI1904" s="15"/>
      <c r="EFJ1904" s="15"/>
      <c r="EFK1904" s="80"/>
      <c r="EFL1904" s="52"/>
      <c r="EFM1904" s="69"/>
      <c r="EFN1904" s="69"/>
      <c r="EFO1904" s="69"/>
      <c r="EFP1904" s="107"/>
      <c r="EFQ1904" s="2"/>
      <c r="EFR1904" s="15"/>
      <c r="EFS1904" s="15"/>
      <c r="EFT1904" s="80"/>
      <c r="EFU1904" s="52"/>
      <c r="EFV1904" s="69"/>
      <c r="EFW1904" s="69"/>
      <c r="EFX1904" s="69"/>
      <c r="EFY1904" s="107"/>
      <c r="EFZ1904" s="2"/>
      <c r="EGA1904" s="15"/>
      <c r="EGB1904" s="15"/>
      <c r="EGC1904" s="80"/>
      <c r="EGD1904" s="52"/>
      <c r="EGE1904" s="69"/>
      <c r="EGF1904" s="69"/>
      <c r="EGG1904" s="69"/>
      <c r="EGH1904" s="107"/>
      <c r="EGI1904" s="2"/>
      <c r="EGJ1904" s="15"/>
      <c r="EGK1904" s="15"/>
      <c r="EGL1904" s="80"/>
      <c r="EGM1904" s="52"/>
      <c r="EGN1904" s="69"/>
      <c r="EGO1904" s="69"/>
      <c r="EGP1904" s="69"/>
      <c r="EGQ1904" s="107"/>
      <c r="EGR1904" s="2"/>
      <c r="EGS1904" s="15"/>
      <c r="EGT1904" s="15"/>
      <c r="EGU1904" s="80"/>
      <c r="EGV1904" s="52"/>
      <c r="EGW1904" s="69"/>
      <c r="EGX1904" s="69"/>
      <c r="EGY1904" s="69"/>
      <c r="EGZ1904" s="107"/>
      <c r="EHA1904" s="2"/>
      <c r="EHB1904" s="15"/>
      <c r="EHC1904" s="15"/>
      <c r="EHD1904" s="80"/>
      <c r="EHE1904" s="52"/>
      <c r="EHF1904" s="69"/>
      <c r="EHG1904" s="69"/>
      <c r="EHH1904" s="69"/>
      <c r="EHI1904" s="107"/>
      <c r="EHJ1904" s="2"/>
      <c r="EHK1904" s="15"/>
      <c r="EHL1904" s="15"/>
      <c r="EHM1904" s="80"/>
      <c r="EHN1904" s="52"/>
      <c r="EHO1904" s="69"/>
      <c r="EHP1904" s="69"/>
      <c r="EHQ1904" s="69"/>
      <c r="EHR1904" s="107"/>
      <c r="EHS1904" s="2"/>
      <c r="EHT1904" s="15"/>
      <c r="EHU1904" s="15"/>
      <c r="EHV1904" s="80"/>
      <c r="EHW1904" s="52"/>
      <c r="EHX1904" s="69"/>
      <c r="EHY1904" s="69"/>
      <c r="EHZ1904" s="69"/>
      <c r="EIA1904" s="107"/>
      <c r="EIB1904" s="2"/>
      <c r="EIC1904" s="15"/>
      <c r="EID1904" s="15"/>
      <c r="EIE1904" s="80"/>
      <c r="EIF1904" s="52"/>
      <c r="EIG1904" s="69"/>
      <c r="EIH1904" s="69"/>
      <c r="EII1904" s="69"/>
      <c r="EIJ1904" s="107"/>
      <c r="EIK1904" s="2"/>
      <c r="EIL1904" s="15"/>
      <c r="EIM1904" s="15"/>
      <c r="EIN1904" s="80"/>
      <c r="EIO1904" s="52"/>
      <c r="EIP1904" s="69"/>
      <c r="EIQ1904" s="69"/>
      <c r="EIR1904" s="69"/>
      <c r="EIS1904" s="107"/>
      <c r="EIT1904" s="2"/>
      <c r="EIU1904" s="15"/>
      <c r="EIV1904" s="15"/>
      <c r="EIW1904" s="80"/>
      <c r="EIX1904" s="52"/>
      <c r="EIY1904" s="69"/>
      <c r="EIZ1904" s="69"/>
      <c r="EJA1904" s="69"/>
      <c r="EJB1904" s="107"/>
      <c r="EJC1904" s="2"/>
      <c r="EJD1904" s="15"/>
      <c r="EJE1904" s="15"/>
      <c r="EJF1904" s="80"/>
      <c r="EJG1904" s="52"/>
      <c r="EJH1904" s="69"/>
      <c r="EJI1904" s="69"/>
      <c r="EJJ1904" s="69"/>
      <c r="EJK1904" s="107"/>
      <c r="EJL1904" s="2"/>
      <c r="EJM1904" s="15"/>
      <c r="EJN1904" s="15"/>
      <c r="EJO1904" s="80"/>
      <c r="EJP1904" s="52"/>
      <c r="EJQ1904" s="69"/>
      <c r="EJR1904" s="69"/>
      <c r="EJS1904" s="69"/>
      <c r="EJT1904" s="107"/>
      <c r="EJU1904" s="2"/>
      <c r="EJV1904" s="15"/>
      <c r="EJW1904" s="15"/>
      <c r="EJX1904" s="80"/>
      <c r="EJY1904" s="52"/>
      <c r="EJZ1904" s="69"/>
      <c r="EKA1904" s="69"/>
      <c r="EKB1904" s="69"/>
      <c r="EKC1904" s="107"/>
      <c r="EKD1904" s="2"/>
      <c r="EKE1904" s="15"/>
      <c r="EKF1904" s="15"/>
      <c r="EKG1904" s="80"/>
      <c r="EKH1904" s="52"/>
      <c r="EKI1904" s="69"/>
      <c r="EKJ1904" s="69"/>
      <c r="EKK1904" s="69"/>
      <c r="EKL1904" s="107"/>
      <c r="EKM1904" s="2"/>
      <c r="EKN1904" s="15"/>
      <c r="EKO1904" s="15"/>
      <c r="EKP1904" s="80"/>
      <c r="EKQ1904" s="52"/>
      <c r="EKR1904" s="69"/>
      <c r="EKS1904" s="69"/>
      <c r="EKT1904" s="69"/>
      <c r="EKU1904" s="107"/>
      <c r="EKV1904" s="2"/>
      <c r="EKW1904" s="15"/>
      <c r="EKX1904" s="15"/>
      <c r="EKY1904" s="80"/>
      <c r="EKZ1904" s="52"/>
      <c r="ELA1904" s="69"/>
      <c r="ELB1904" s="69"/>
      <c r="ELC1904" s="69"/>
      <c r="ELD1904" s="107"/>
      <c r="ELE1904" s="2"/>
      <c r="ELF1904" s="15"/>
      <c r="ELG1904" s="15"/>
      <c r="ELH1904" s="80"/>
      <c r="ELI1904" s="52"/>
      <c r="ELJ1904" s="69"/>
      <c r="ELK1904" s="69"/>
      <c r="ELL1904" s="69"/>
      <c r="ELM1904" s="107"/>
      <c r="ELN1904" s="2"/>
      <c r="ELO1904" s="15"/>
      <c r="ELP1904" s="15"/>
      <c r="ELQ1904" s="80"/>
      <c r="ELR1904" s="52"/>
      <c r="ELS1904" s="69"/>
      <c r="ELT1904" s="69"/>
      <c r="ELU1904" s="69"/>
      <c r="ELV1904" s="107"/>
      <c r="ELW1904" s="2"/>
      <c r="ELX1904" s="15"/>
      <c r="ELY1904" s="15"/>
      <c r="ELZ1904" s="80"/>
      <c r="EMA1904" s="52"/>
      <c r="EMB1904" s="69"/>
      <c r="EMC1904" s="69"/>
      <c r="EMD1904" s="69"/>
      <c r="EME1904" s="107"/>
      <c r="EMF1904" s="2"/>
      <c r="EMG1904" s="15"/>
      <c r="EMH1904" s="15"/>
      <c r="EMI1904" s="80"/>
      <c r="EMJ1904" s="52"/>
      <c r="EMK1904" s="69"/>
      <c r="EML1904" s="69"/>
      <c r="EMM1904" s="69"/>
      <c r="EMN1904" s="107"/>
      <c r="EMO1904" s="2"/>
      <c r="EMP1904" s="15"/>
      <c r="EMQ1904" s="15"/>
      <c r="EMR1904" s="80"/>
      <c r="EMS1904" s="52"/>
      <c r="EMT1904" s="69"/>
      <c r="EMU1904" s="69"/>
      <c r="EMV1904" s="69"/>
      <c r="EMW1904" s="107"/>
      <c r="EMX1904" s="2"/>
      <c r="EMY1904" s="15"/>
      <c r="EMZ1904" s="15"/>
      <c r="ENA1904" s="80"/>
      <c r="ENB1904" s="52"/>
      <c r="ENC1904" s="69"/>
      <c r="END1904" s="69"/>
      <c r="ENE1904" s="69"/>
      <c r="ENF1904" s="107"/>
      <c r="ENG1904" s="2"/>
      <c r="ENH1904" s="15"/>
      <c r="ENI1904" s="15"/>
      <c r="ENJ1904" s="80"/>
      <c r="ENK1904" s="52"/>
      <c r="ENL1904" s="69"/>
      <c r="ENM1904" s="69"/>
      <c r="ENN1904" s="69"/>
      <c r="ENO1904" s="107"/>
      <c r="ENP1904" s="2"/>
      <c r="ENQ1904" s="15"/>
      <c r="ENR1904" s="15"/>
      <c r="ENS1904" s="80"/>
      <c r="ENT1904" s="52"/>
      <c r="ENU1904" s="69"/>
      <c r="ENV1904" s="69"/>
      <c r="ENW1904" s="69"/>
      <c r="ENX1904" s="107"/>
      <c r="ENY1904" s="2"/>
      <c r="ENZ1904" s="15"/>
      <c r="EOA1904" s="15"/>
      <c r="EOB1904" s="80"/>
      <c r="EOC1904" s="52"/>
      <c r="EOD1904" s="69"/>
      <c r="EOE1904" s="69"/>
      <c r="EOF1904" s="69"/>
      <c r="EOG1904" s="107"/>
      <c r="EOH1904" s="2"/>
      <c r="EOI1904" s="15"/>
      <c r="EOJ1904" s="15"/>
      <c r="EOK1904" s="80"/>
      <c r="EOL1904" s="52"/>
      <c r="EOM1904" s="69"/>
      <c r="EON1904" s="69"/>
      <c r="EOO1904" s="69"/>
      <c r="EOP1904" s="107"/>
      <c r="EOQ1904" s="2"/>
      <c r="EOR1904" s="15"/>
      <c r="EOS1904" s="15"/>
      <c r="EOT1904" s="80"/>
      <c r="EOU1904" s="52"/>
      <c r="EOV1904" s="69"/>
      <c r="EOW1904" s="69"/>
      <c r="EOX1904" s="69"/>
      <c r="EOY1904" s="107"/>
      <c r="EOZ1904" s="2"/>
      <c r="EPA1904" s="15"/>
      <c r="EPB1904" s="15"/>
      <c r="EPC1904" s="80"/>
      <c r="EPD1904" s="52"/>
      <c r="EPE1904" s="69"/>
      <c r="EPF1904" s="69"/>
      <c r="EPG1904" s="69"/>
      <c r="EPH1904" s="107"/>
      <c r="EPI1904" s="2"/>
      <c r="EPJ1904" s="15"/>
      <c r="EPK1904" s="15"/>
      <c r="EPL1904" s="80"/>
      <c r="EPM1904" s="52"/>
      <c r="EPN1904" s="69"/>
      <c r="EPO1904" s="69"/>
      <c r="EPP1904" s="69"/>
      <c r="EPQ1904" s="107"/>
      <c r="EPR1904" s="2"/>
      <c r="EPS1904" s="15"/>
      <c r="EPT1904" s="15"/>
      <c r="EPU1904" s="80"/>
      <c r="EPV1904" s="52"/>
      <c r="EPW1904" s="69"/>
      <c r="EPX1904" s="69"/>
      <c r="EPY1904" s="69"/>
      <c r="EPZ1904" s="107"/>
      <c r="EQA1904" s="2"/>
      <c r="EQB1904" s="15"/>
      <c r="EQC1904" s="15"/>
      <c r="EQD1904" s="80"/>
      <c r="EQE1904" s="52"/>
      <c r="EQF1904" s="69"/>
      <c r="EQG1904" s="69"/>
      <c r="EQH1904" s="69"/>
      <c r="EQI1904" s="107"/>
      <c r="EQJ1904" s="2"/>
      <c r="EQK1904" s="15"/>
      <c r="EQL1904" s="15"/>
      <c r="EQM1904" s="80"/>
      <c r="EQN1904" s="52"/>
      <c r="EQO1904" s="69"/>
      <c r="EQP1904" s="69"/>
      <c r="EQQ1904" s="69"/>
      <c r="EQR1904" s="107"/>
      <c r="EQS1904" s="2"/>
      <c r="EQT1904" s="15"/>
      <c r="EQU1904" s="15"/>
      <c r="EQV1904" s="80"/>
      <c r="EQW1904" s="52"/>
      <c r="EQX1904" s="69"/>
      <c r="EQY1904" s="69"/>
      <c r="EQZ1904" s="69"/>
      <c r="ERA1904" s="107"/>
      <c r="ERB1904" s="2"/>
      <c r="ERC1904" s="15"/>
      <c r="ERD1904" s="15"/>
      <c r="ERE1904" s="80"/>
      <c r="ERF1904" s="52"/>
      <c r="ERG1904" s="69"/>
      <c r="ERH1904" s="69"/>
      <c r="ERI1904" s="69"/>
      <c r="ERJ1904" s="107"/>
      <c r="ERK1904" s="2"/>
      <c r="ERL1904" s="15"/>
      <c r="ERM1904" s="15"/>
      <c r="ERN1904" s="80"/>
      <c r="ERO1904" s="52"/>
      <c r="ERP1904" s="69"/>
      <c r="ERQ1904" s="69"/>
      <c r="ERR1904" s="69"/>
      <c r="ERS1904" s="107"/>
      <c r="ERT1904" s="2"/>
      <c r="ERU1904" s="15"/>
      <c r="ERV1904" s="15"/>
      <c r="ERW1904" s="80"/>
      <c r="ERX1904" s="52"/>
      <c r="ERY1904" s="69"/>
      <c r="ERZ1904" s="69"/>
      <c r="ESA1904" s="69"/>
      <c r="ESB1904" s="107"/>
      <c r="ESC1904" s="2"/>
      <c r="ESD1904" s="15"/>
      <c r="ESE1904" s="15"/>
      <c r="ESF1904" s="80"/>
      <c r="ESG1904" s="52"/>
      <c r="ESH1904" s="69"/>
      <c r="ESI1904" s="69"/>
      <c r="ESJ1904" s="69"/>
      <c r="ESK1904" s="107"/>
      <c r="ESL1904" s="2"/>
      <c r="ESM1904" s="15"/>
      <c r="ESN1904" s="15"/>
      <c r="ESO1904" s="80"/>
      <c r="ESP1904" s="52"/>
      <c r="ESQ1904" s="69"/>
      <c r="ESR1904" s="69"/>
      <c r="ESS1904" s="69"/>
      <c r="EST1904" s="107"/>
      <c r="ESU1904" s="2"/>
      <c r="ESV1904" s="15"/>
      <c r="ESW1904" s="15"/>
      <c r="ESX1904" s="80"/>
      <c r="ESY1904" s="52"/>
      <c r="ESZ1904" s="69"/>
      <c r="ETA1904" s="69"/>
      <c r="ETB1904" s="69"/>
      <c r="ETC1904" s="107"/>
      <c r="ETD1904" s="2"/>
      <c r="ETE1904" s="15"/>
      <c r="ETF1904" s="15"/>
      <c r="ETG1904" s="80"/>
      <c r="ETH1904" s="52"/>
      <c r="ETI1904" s="69"/>
      <c r="ETJ1904" s="69"/>
      <c r="ETK1904" s="69"/>
      <c r="ETL1904" s="107"/>
      <c r="ETM1904" s="2"/>
      <c r="ETN1904" s="15"/>
      <c r="ETO1904" s="15"/>
      <c r="ETP1904" s="80"/>
      <c r="ETQ1904" s="52"/>
      <c r="ETR1904" s="69"/>
      <c r="ETS1904" s="69"/>
      <c r="ETT1904" s="69"/>
      <c r="ETU1904" s="107"/>
      <c r="ETV1904" s="2"/>
      <c r="ETW1904" s="15"/>
      <c r="ETX1904" s="15"/>
      <c r="ETY1904" s="80"/>
      <c r="ETZ1904" s="52"/>
      <c r="EUA1904" s="69"/>
      <c r="EUB1904" s="69"/>
      <c r="EUC1904" s="69"/>
      <c r="EUD1904" s="107"/>
      <c r="EUE1904" s="2"/>
      <c r="EUF1904" s="15"/>
      <c r="EUG1904" s="15"/>
      <c r="EUH1904" s="80"/>
      <c r="EUI1904" s="52"/>
      <c r="EUJ1904" s="69"/>
      <c r="EUK1904" s="69"/>
      <c r="EUL1904" s="69"/>
      <c r="EUM1904" s="107"/>
      <c r="EUN1904" s="2"/>
      <c r="EUO1904" s="15"/>
      <c r="EUP1904" s="15"/>
      <c r="EUQ1904" s="80"/>
      <c r="EUR1904" s="52"/>
      <c r="EUS1904" s="69"/>
      <c r="EUT1904" s="69"/>
      <c r="EUU1904" s="69"/>
      <c r="EUV1904" s="107"/>
      <c r="EUW1904" s="2"/>
      <c r="EUX1904" s="15"/>
      <c r="EUY1904" s="15"/>
      <c r="EUZ1904" s="80"/>
      <c r="EVA1904" s="52"/>
      <c r="EVB1904" s="69"/>
      <c r="EVC1904" s="69"/>
      <c r="EVD1904" s="69"/>
      <c r="EVE1904" s="107"/>
      <c r="EVF1904" s="2"/>
      <c r="EVG1904" s="15"/>
      <c r="EVH1904" s="15"/>
      <c r="EVI1904" s="80"/>
      <c r="EVJ1904" s="52"/>
      <c r="EVK1904" s="69"/>
      <c r="EVL1904" s="69"/>
      <c r="EVM1904" s="69"/>
      <c r="EVN1904" s="107"/>
      <c r="EVO1904" s="2"/>
      <c r="EVP1904" s="15"/>
      <c r="EVQ1904" s="15"/>
      <c r="EVR1904" s="80"/>
      <c r="EVS1904" s="52"/>
      <c r="EVT1904" s="69"/>
      <c r="EVU1904" s="69"/>
      <c r="EVV1904" s="69"/>
      <c r="EVW1904" s="107"/>
      <c r="EVX1904" s="2"/>
      <c r="EVY1904" s="15"/>
      <c r="EVZ1904" s="15"/>
      <c r="EWA1904" s="80"/>
      <c r="EWB1904" s="52"/>
      <c r="EWC1904" s="69"/>
      <c r="EWD1904" s="69"/>
      <c r="EWE1904" s="69"/>
      <c r="EWF1904" s="107"/>
      <c r="EWG1904" s="2"/>
      <c r="EWH1904" s="15"/>
      <c r="EWI1904" s="15"/>
      <c r="EWJ1904" s="80"/>
      <c r="EWK1904" s="52"/>
      <c r="EWL1904" s="69"/>
      <c r="EWM1904" s="69"/>
      <c r="EWN1904" s="69"/>
      <c r="EWO1904" s="107"/>
      <c r="EWP1904" s="2"/>
      <c r="EWQ1904" s="15"/>
      <c r="EWR1904" s="15"/>
      <c r="EWS1904" s="80"/>
      <c r="EWT1904" s="52"/>
      <c r="EWU1904" s="69"/>
      <c r="EWV1904" s="69"/>
      <c r="EWW1904" s="69"/>
      <c r="EWX1904" s="107"/>
      <c r="EWY1904" s="2"/>
      <c r="EWZ1904" s="15"/>
      <c r="EXA1904" s="15"/>
      <c r="EXB1904" s="80"/>
      <c r="EXC1904" s="52"/>
      <c r="EXD1904" s="69"/>
      <c r="EXE1904" s="69"/>
      <c r="EXF1904" s="69"/>
      <c r="EXG1904" s="107"/>
      <c r="EXH1904" s="2"/>
      <c r="EXI1904" s="15"/>
      <c r="EXJ1904" s="15"/>
      <c r="EXK1904" s="80"/>
      <c r="EXL1904" s="52"/>
      <c r="EXM1904" s="69"/>
      <c r="EXN1904" s="69"/>
      <c r="EXO1904" s="69"/>
      <c r="EXP1904" s="107"/>
      <c r="EXQ1904" s="2"/>
      <c r="EXR1904" s="15"/>
      <c r="EXS1904" s="15"/>
      <c r="EXT1904" s="80"/>
      <c r="EXU1904" s="52"/>
      <c r="EXV1904" s="69"/>
      <c r="EXW1904" s="69"/>
      <c r="EXX1904" s="69"/>
      <c r="EXY1904" s="107"/>
      <c r="EXZ1904" s="2"/>
      <c r="EYA1904" s="15"/>
      <c r="EYB1904" s="15"/>
      <c r="EYC1904" s="80"/>
      <c r="EYD1904" s="52"/>
      <c r="EYE1904" s="69"/>
      <c r="EYF1904" s="69"/>
      <c r="EYG1904" s="69"/>
      <c r="EYH1904" s="107"/>
      <c r="EYI1904" s="2"/>
      <c r="EYJ1904" s="15"/>
      <c r="EYK1904" s="15"/>
      <c r="EYL1904" s="80"/>
      <c r="EYM1904" s="52"/>
      <c r="EYN1904" s="69"/>
      <c r="EYO1904" s="69"/>
      <c r="EYP1904" s="69"/>
      <c r="EYQ1904" s="107"/>
      <c r="EYR1904" s="2"/>
      <c r="EYS1904" s="15"/>
      <c r="EYT1904" s="15"/>
      <c r="EYU1904" s="80"/>
      <c r="EYV1904" s="52"/>
      <c r="EYW1904" s="69"/>
      <c r="EYX1904" s="69"/>
      <c r="EYY1904" s="69"/>
      <c r="EYZ1904" s="107"/>
      <c r="EZA1904" s="2"/>
      <c r="EZB1904" s="15"/>
      <c r="EZC1904" s="15"/>
      <c r="EZD1904" s="80"/>
      <c r="EZE1904" s="52"/>
      <c r="EZF1904" s="69"/>
      <c r="EZG1904" s="69"/>
      <c r="EZH1904" s="69"/>
      <c r="EZI1904" s="107"/>
      <c r="EZJ1904" s="2"/>
      <c r="EZK1904" s="15"/>
      <c r="EZL1904" s="15"/>
      <c r="EZM1904" s="80"/>
      <c r="EZN1904" s="52"/>
      <c r="EZO1904" s="69"/>
      <c r="EZP1904" s="69"/>
      <c r="EZQ1904" s="69"/>
      <c r="EZR1904" s="107"/>
      <c r="EZS1904" s="2"/>
      <c r="EZT1904" s="15"/>
      <c r="EZU1904" s="15"/>
      <c r="EZV1904" s="80"/>
      <c r="EZW1904" s="52"/>
      <c r="EZX1904" s="69"/>
      <c r="EZY1904" s="69"/>
      <c r="EZZ1904" s="69"/>
      <c r="FAA1904" s="107"/>
      <c r="FAB1904" s="2"/>
      <c r="FAC1904" s="15"/>
      <c r="FAD1904" s="15"/>
      <c r="FAE1904" s="80"/>
      <c r="FAF1904" s="52"/>
      <c r="FAG1904" s="69"/>
      <c r="FAH1904" s="69"/>
      <c r="FAI1904" s="69"/>
      <c r="FAJ1904" s="107"/>
      <c r="FAK1904" s="2"/>
      <c r="FAL1904" s="15"/>
      <c r="FAM1904" s="15"/>
      <c r="FAN1904" s="80"/>
      <c r="FAO1904" s="52"/>
      <c r="FAP1904" s="69"/>
      <c r="FAQ1904" s="69"/>
      <c r="FAR1904" s="69"/>
      <c r="FAS1904" s="107"/>
      <c r="FAT1904" s="2"/>
      <c r="FAU1904" s="15"/>
      <c r="FAV1904" s="15"/>
      <c r="FAW1904" s="80"/>
      <c r="FAX1904" s="52"/>
      <c r="FAY1904" s="69"/>
      <c r="FAZ1904" s="69"/>
      <c r="FBA1904" s="69"/>
      <c r="FBB1904" s="107"/>
      <c r="FBC1904" s="2"/>
      <c r="FBD1904" s="15"/>
      <c r="FBE1904" s="15"/>
      <c r="FBF1904" s="80"/>
      <c r="FBG1904" s="52"/>
      <c r="FBH1904" s="69"/>
      <c r="FBI1904" s="69"/>
      <c r="FBJ1904" s="69"/>
      <c r="FBK1904" s="107"/>
      <c r="FBL1904" s="2"/>
      <c r="FBM1904" s="15"/>
      <c r="FBN1904" s="15"/>
      <c r="FBO1904" s="80"/>
      <c r="FBP1904" s="52"/>
      <c r="FBQ1904" s="69"/>
      <c r="FBR1904" s="69"/>
      <c r="FBS1904" s="69"/>
      <c r="FBT1904" s="107"/>
      <c r="FBU1904" s="2"/>
      <c r="FBV1904" s="15"/>
      <c r="FBW1904" s="15"/>
      <c r="FBX1904" s="80"/>
      <c r="FBY1904" s="52"/>
      <c r="FBZ1904" s="69"/>
      <c r="FCA1904" s="69"/>
      <c r="FCB1904" s="69"/>
      <c r="FCC1904" s="107"/>
      <c r="FCD1904" s="2"/>
      <c r="FCE1904" s="15"/>
      <c r="FCF1904" s="15"/>
      <c r="FCG1904" s="80"/>
      <c r="FCH1904" s="52"/>
      <c r="FCI1904" s="69"/>
      <c r="FCJ1904" s="69"/>
      <c r="FCK1904" s="69"/>
      <c r="FCL1904" s="107"/>
      <c r="FCM1904" s="2"/>
      <c r="FCN1904" s="15"/>
      <c r="FCO1904" s="15"/>
      <c r="FCP1904" s="80"/>
      <c r="FCQ1904" s="52"/>
      <c r="FCR1904" s="69"/>
      <c r="FCS1904" s="69"/>
      <c r="FCT1904" s="69"/>
      <c r="FCU1904" s="107"/>
      <c r="FCV1904" s="2"/>
      <c r="FCW1904" s="15"/>
      <c r="FCX1904" s="15"/>
      <c r="FCY1904" s="80"/>
      <c r="FCZ1904" s="52"/>
      <c r="FDA1904" s="69"/>
      <c r="FDB1904" s="69"/>
      <c r="FDC1904" s="69"/>
      <c r="FDD1904" s="107"/>
      <c r="FDE1904" s="2"/>
      <c r="FDF1904" s="15"/>
      <c r="FDG1904" s="15"/>
      <c r="FDH1904" s="80"/>
      <c r="FDI1904" s="52"/>
      <c r="FDJ1904" s="69"/>
      <c r="FDK1904" s="69"/>
      <c r="FDL1904" s="69"/>
      <c r="FDM1904" s="107"/>
      <c r="FDN1904" s="2"/>
      <c r="FDO1904" s="15"/>
      <c r="FDP1904" s="15"/>
      <c r="FDQ1904" s="80"/>
      <c r="FDR1904" s="52"/>
      <c r="FDS1904" s="69"/>
      <c r="FDT1904" s="69"/>
      <c r="FDU1904" s="69"/>
      <c r="FDV1904" s="107"/>
      <c r="FDW1904" s="2"/>
      <c r="FDX1904" s="15"/>
      <c r="FDY1904" s="15"/>
      <c r="FDZ1904" s="80"/>
      <c r="FEA1904" s="52"/>
      <c r="FEB1904" s="69"/>
      <c r="FEC1904" s="69"/>
      <c r="FED1904" s="69"/>
      <c r="FEE1904" s="107"/>
      <c r="FEF1904" s="2"/>
      <c r="FEG1904" s="15"/>
      <c r="FEH1904" s="15"/>
      <c r="FEI1904" s="80"/>
      <c r="FEJ1904" s="52"/>
      <c r="FEK1904" s="69"/>
      <c r="FEL1904" s="69"/>
      <c r="FEM1904" s="69"/>
      <c r="FEN1904" s="107"/>
      <c r="FEO1904" s="2"/>
      <c r="FEP1904" s="15"/>
      <c r="FEQ1904" s="15"/>
      <c r="FER1904" s="80"/>
      <c r="FES1904" s="52"/>
      <c r="FET1904" s="69"/>
      <c r="FEU1904" s="69"/>
      <c r="FEV1904" s="69"/>
      <c r="FEW1904" s="107"/>
      <c r="FEX1904" s="2"/>
      <c r="FEY1904" s="15"/>
      <c r="FEZ1904" s="15"/>
      <c r="FFA1904" s="80"/>
      <c r="FFB1904" s="52"/>
      <c r="FFC1904" s="69"/>
      <c r="FFD1904" s="69"/>
      <c r="FFE1904" s="69"/>
      <c r="FFF1904" s="107"/>
      <c r="FFG1904" s="2"/>
      <c r="FFH1904" s="15"/>
      <c r="FFI1904" s="15"/>
      <c r="FFJ1904" s="80"/>
      <c r="FFK1904" s="52"/>
      <c r="FFL1904" s="69"/>
      <c r="FFM1904" s="69"/>
      <c r="FFN1904" s="69"/>
      <c r="FFO1904" s="107"/>
      <c r="FFP1904" s="2"/>
      <c r="FFQ1904" s="15"/>
      <c r="FFR1904" s="15"/>
      <c r="FFS1904" s="80"/>
      <c r="FFT1904" s="52"/>
      <c r="FFU1904" s="69"/>
      <c r="FFV1904" s="69"/>
      <c r="FFW1904" s="69"/>
      <c r="FFX1904" s="107"/>
      <c r="FFY1904" s="2"/>
      <c r="FFZ1904" s="15"/>
      <c r="FGA1904" s="15"/>
      <c r="FGB1904" s="80"/>
      <c r="FGC1904" s="52"/>
      <c r="FGD1904" s="69"/>
      <c r="FGE1904" s="69"/>
      <c r="FGF1904" s="69"/>
      <c r="FGG1904" s="107"/>
      <c r="FGH1904" s="2"/>
      <c r="FGI1904" s="15"/>
      <c r="FGJ1904" s="15"/>
      <c r="FGK1904" s="80"/>
      <c r="FGL1904" s="52"/>
      <c r="FGM1904" s="69"/>
      <c r="FGN1904" s="69"/>
      <c r="FGO1904" s="69"/>
      <c r="FGP1904" s="107"/>
      <c r="FGQ1904" s="2"/>
      <c r="FGR1904" s="15"/>
      <c r="FGS1904" s="15"/>
      <c r="FGT1904" s="80"/>
      <c r="FGU1904" s="52"/>
      <c r="FGV1904" s="69"/>
      <c r="FGW1904" s="69"/>
      <c r="FGX1904" s="69"/>
      <c r="FGY1904" s="107"/>
      <c r="FGZ1904" s="2"/>
      <c r="FHA1904" s="15"/>
      <c r="FHB1904" s="15"/>
      <c r="FHC1904" s="80"/>
      <c r="FHD1904" s="52"/>
      <c r="FHE1904" s="69"/>
      <c r="FHF1904" s="69"/>
      <c r="FHG1904" s="69"/>
      <c r="FHH1904" s="107"/>
      <c r="FHI1904" s="2"/>
      <c r="FHJ1904" s="15"/>
      <c r="FHK1904" s="15"/>
      <c r="FHL1904" s="80"/>
      <c r="FHM1904" s="52"/>
      <c r="FHN1904" s="69"/>
      <c r="FHO1904" s="69"/>
      <c r="FHP1904" s="69"/>
      <c r="FHQ1904" s="107"/>
      <c r="FHR1904" s="2"/>
      <c r="FHS1904" s="15"/>
      <c r="FHT1904" s="15"/>
      <c r="FHU1904" s="80"/>
      <c r="FHV1904" s="52"/>
      <c r="FHW1904" s="69"/>
      <c r="FHX1904" s="69"/>
      <c r="FHY1904" s="69"/>
      <c r="FHZ1904" s="107"/>
      <c r="FIA1904" s="2"/>
      <c r="FIB1904" s="15"/>
      <c r="FIC1904" s="15"/>
      <c r="FID1904" s="80"/>
      <c r="FIE1904" s="52"/>
      <c r="FIF1904" s="69"/>
      <c r="FIG1904" s="69"/>
      <c r="FIH1904" s="69"/>
      <c r="FII1904" s="107"/>
      <c r="FIJ1904" s="2"/>
      <c r="FIK1904" s="15"/>
      <c r="FIL1904" s="15"/>
      <c r="FIM1904" s="80"/>
      <c r="FIN1904" s="52"/>
      <c r="FIO1904" s="69"/>
      <c r="FIP1904" s="69"/>
      <c r="FIQ1904" s="69"/>
      <c r="FIR1904" s="107"/>
      <c r="FIS1904" s="2"/>
      <c r="FIT1904" s="15"/>
      <c r="FIU1904" s="15"/>
      <c r="FIV1904" s="80"/>
      <c r="FIW1904" s="52"/>
      <c r="FIX1904" s="69"/>
      <c r="FIY1904" s="69"/>
      <c r="FIZ1904" s="69"/>
      <c r="FJA1904" s="107"/>
      <c r="FJB1904" s="2"/>
      <c r="FJC1904" s="15"/>
      <c r="FJD1904" s="15"/>
      <c r="FJE1904" s="80"/>
      <c r="FJF1904" s="52"/>
      <c r="FJG1904" s="69"/>
      <c r="FJH1904" s="69"/>
      <c r="FJI1904" s="69"/>
      <c r="FJJ1904" s="107"/>
      <c r="FJK1904" s="2"/>
      <c r="FJL1904" s="15"/>
      <c r="FJM1904" s="15"/>
      <c r="FJN1904" s="80"/>
      <c r="FJO1904" s="52"/>
      <c r="FJP1904" s="69"/>
      <c r="FJQ1904" s="69"/>
      <c r="FJR1904" s="69"/>
      <c r="FJS1904" s="107"/>
      <c r="FJT1904" s="2"/>
      <c r="FJU1904" s="15"/>
      <c r="FJV1904" s="15"/>
      <c r="FJW1904" s="80"/>
      <c r="FJX1904" s="52"/>
      <c r="FJY1904" s="69"/>
      <c r="FJZ1904" s="69"/>
      <c r="FKA1904" s="69"/>
      <c r="FKB1904" s="107"/>
      <c r="FKC1904" s="2"/>
      <c r="FKD1904" s="15"/>
      <c r="FKE1904" s="15"/>
      <c r="FKF1904" s="80"/>
      <c r="FKG1904" s="52"/>
      <c r="FKH1904" s="69"/>
      <c r="FKI1904" s="69"/>
      <c r="FKJ1904" s="69"/>
      <c r="FKK1904" s="107"/>
      <c r="FKL1904" s="2"/>
      <c r="FKM1904" s="15"/>
      <c r="FKN1904" s="15"/>
      <c r="FKO1904" s="80"/>
      <c r="FKP1904" s="52"/>
      <c r="FKQ1904" s="69"/>
      <c r="FKR1904" s="69"/>
      <c r="FKS1904" s="69"/>
      <c r="FKT1904" s="107"/>
      <c r="FKU1904" s="2"/>
      <c r="FKV1904" s="15"/>
      <c r="FKW1904" s="15"/>
      <c r="FKX1904" s="80"/>
      <c r="FKY1904" s="52"/>
      <c r="FKZ1904" s="69"/>
      <c r="FLA1904" s="69"/>
      <c r="FLB1904" s="69"/>
      <c r="FLC1904" s="107"/>
      <c r="FLD1904" s="2"/>
      <c r="FLE1904" s="15"/>
      <c r="FLF1904" s="15"/>
      <c r="FLG1904" s="80"/>
      <c r="FLH1904" s="52"/>
      <c r="FLI1904" s="69"/>
      <c r="FLJ1904" s="69"/>
      <c r="FLK1904" s="69"/>
      <c r="FLL1904" s="107"/>
      <c r="FLM1904" s="2"/>
      <c r="FLN1904" s="15"/>
      <c r="FLO1904" s="15"/>
      <c r="FLP1904" s="80"/>
      <c r="FLQ1904" s="52"/>
      <c r="FLR1904" s="69"/>
      <c r="FLS1904" s="69"/>
      <c r="FLT1904" s="69"/>
      <c r="FLU1904" s="107"/>
      <c r="FLV1904" s="2"/>
      <c r="FLW1904" s="15"/>
      <c r="FLX1904" s="15"/>
      <c r="FLY1904" s="80"/>
      <c r="FLZ1904" s="52"/>
      <c r="FMA1904" s="69"/>
      <c r="FMB1904" s="69"/>
      <c r="FMC1904" s="69"/>
      <c r="FMD1904" s="107"/>
      <c r="FME1904" s="2"/>
      <c r="FMF1904" s="15"/>
      <c r="FMG1904" s="15"/>
      <c r="FMH1904" s="80"/>
      <c r="FMI1904" s="52"/>
      <c r="FMJ1904" s="69"/>
      <c r="FMK1904" s="69"/>
      <c r="FML1904" s="69"/>
      <c r="FMM1904" s="107"/>
      <c r="FMN1904" s="2"/>
      <c r="FMO1904" s="15"/>
      <c r="FMP1904" s="15"/>
      <c r="FMQ1904" s="80"/>
      <c r="FMR1904" s="52"/>
      <c r="FMS1904" s="69"/>
      <c r="FMT1904" s="69"/>
      <c r="FMU1904" s="69"/>
      <c r="FMV1904" s="107"/>
      <c r="FMW1904" s="2"/>
      <c r="FMX1904" s="15"/>
      <c r="FMY1904" s="15"/>
      <c r="FMZ1904" s="80"/>
      <c r="FNA1904" s="52"/>
      <c r="FNB1904" s="69"/>
      <c r="FNC1904" s="69"/>
      <c r="FND1904" s="69"/>
      <c r="FNE1904" s="107"/>
      <c r="FNF1904" s="2"/>
      <c r="FNG1904" s="15"/>
      <c r="FNH1904" s="15"/>
      <c r="FNI1904" s="80"/>
      <c r="FNJ1904" s="52"/>
      <c r="FNK1904" s="69"/>
      <c r="FNL1904" s="69"/>
      <c r="FNM1904" s="69"/>
      <c r="FNN1904" s="107"/>
      <c r="FNO1904" s="2"/>
      <c r="FNP1904" s="15"/>
      <c r="FNQ1904" s="15"/>
      <c r="FNR1904" s="80"/>
      <c r="FNS1904" s="52"/>
      <c r="FNT1904" s="69"/>
      <c r="FNU1904" s="69"/>
      <c r="FNV1904" s="69"/>
      <c r="FNW1904" s="107"/>
      <c r="FNX1904" s="2"/>
      <c r="FNY1904" s="15"/>
      <c r="FNZ1904" s="15"/>
      <c r="FOA1904" s="80"/>
      <c r="FOB1904" s="52"/>
      <c r="FOC1904" s="69"/>
      <c r="FOD1904" s="69"/>
      <c r="FOE1904" s="69"/>
      <c r="FOF1904" s="107"/>
      <c r="FOG1904" s="2"/>
      <c r="FOH1904" s="15"/>
      <c r="FOI1904" s="15"/>
      <c r="FOJ1904" s="80"/>
      <c r="FOK1904" s="52"/>
      <c r="FOL1904" s="69"/>
      <c r="FOM1904" s="69"/>
      <c r="FON1904" s="69"/>
      <c r="FOO1904" s="107"/>
      <c r="FOP1904" s="2"/>
      <c r="FOQ1904" s="15"/>
      <c r="FOR1904" s="15"/>
      <c r="FOS1904" s="80"/>
      <c r="FOT1904" s="52"/>
      <c r="FOU1904" s="69"/>
      <c r="FOV1904" s="69"/>
      <c r="FOW1904" s="69"/>
      <c r="FOX1904" s="107"/>
      <c r="FOY1904" s="2"/>
      <c r="FOZ1904" s="15"/>
      <c r="FPA1904" s="15"/>
      <c r="FPB1904" s="80"/>
      <c r="FPC1904" s="52"/>
      <c r="FPD1904" s="69"/>
      <c r="FPE1904" s="69"/>
      <c r="FPF1904" s="69"/>
      <c r="FPG1904" s="107"/>
      <c r="FPH1904" s="2"/>
      <c r="FPI1904" s="15"/>
      <c r="FPJ1904" s="15"/>
      <c r="FPK1904" s="80"/>
      <c r="FPL1904" s="52"/>
      <c r="FPM1904" s="69"/>
      <c r="FPN1904" s="69"/>
      <c r="FPO1904" s="69"/>
      <c r="FPP1904" s="107"/>
      <c r="FPQ1904" s="2"/>
      <c r="FPR1904" s="15"/>
      <c r="FPS1904" s="15"/>
      <c r="FPT1904" s="80"/>
      <c r="FPU1904" s="52"/>
      <c r="FPV1904" s="69"/>
      <c r="FPW1904" s="69"/>
      <c r="FPX1904" s="69"/>
      <c r="FPY1904" s="107"/>
      <c r="FPZ1904" s="2"/>
      <c r="FQA1904" s="15"/>
      <c r="FQB1904" s="15"/>
      <c r="FQC1904" s="80"/>
      <c r="FQD1904" s="52"/>
      <c r="FQE1904" s="69"/>
      <c r="FQF1904" s="69"/>
      <c r="FQG1904" s="69"/>
      <c r="FQH1904" s="107"/>
      <c r="FQI1904" s="2"/>
      <c r="FQJ1904" s="15"/>
      <c r="FQK1904" s="15"/>
      <c r="FQL1904" s="80"/>
      <c r="FQM1904" s="52"/>
      <c r="FQN1904" s="69"/>
      <c r="FQO1904" s="69"/>
      <c r="FQP1904" s="69"/>
      <c r="FQQ1904" s="107"/>
      <c r="FQR1904" s="2"/>
      <c r="FQS1904" s="15"/>
      <c r="FQT1904" s="15"/>
      <c r="FQU1904" s="80"/>
      <c r="FQV1904" s="52"/>
      <c r="FQW1904" s="69"/>
      <c r="FQX1904" s="69"/>
      <c r="FQY1904" s="69"/>
      <c r="FQZ1904" s="107"/>
      <c r="FRA1904" s="2"/>
      <c r="FRB1904" s="15"/>
      <c r="FRC1904" s="15"/>
      <c r="FRD1904" s="80"/>
      <c r="FRE1904" s="52"/>
      <c r="FRF1904" s="69"/>
      <c r="FRG1904" s="69"/>
      <c r="FRH1904" s="69"/>
      <c r="FRI1904" s="107"/>
      <c r="FRJ1904" s="2"/>
      <c r="FRK1904" s="15"/>
      <c r="FRL1904" s="15"/>
      <c r="FRM1904" s="80"/>
      <c r="FRN1904" s="52"/>
      <c r="FRO1904" s="69"/>
      <c r="FRP1904" s="69"/>
      <c r="FRQ1904" s="69"/>
      <c r="FRR1904" s="107"/>
      <c r="FRS1904" s="2"/>
      <c r="FRT1904" s="15"/>
      <c r="FRU1904" s="15"/>
      <c r="FRV1904" s="80"/>
      <c r="FRW1904" s="52"/>
      <c r="FRX1904" s="69"/>
      <c r="FRY1904" s="69"/>
      <c r="FRZ1904" s="69"/>
      <c r="FSA1904" s="107"/>
      <c r="FSB1904" s="2"/>
      <c r="FSC1904" s="15"/>
      <c r="FSD1904" s="15"/>
      <c r="FSE1904" s="80"/>
      <c r="FSF1904" s="52"/>
      <c r="FSG1904" s="69"/>
      <c r="FSH1904" s="69"/>
      <c r="FSI1904" s="69"/>
      <c r="FSJ1904" s="107"/>
      <c r="FSK1904" s="2"/>
      <c r="FSL1904" s="15"/>
      <c r="FSM1904" s="15"/>
      <c r="FSN1904" s="80"/>
      <c r="FSO1904" s="52"/>
      <c r="FSP1904" s="69"/>
      <c r="FSQ1904" s="69"/>
      <c r="FSR1904" s="69"/>
      <c r="FSS1904" s="107"/>
      <c r="FST1904" s="2"/>
      <c r="FSU1904" s="15"/>
      <c r="FSV1904" s="15"/>
      <c r="FSW1904" s="80"/>
      <c r="FSX1904" s="52"/>
      <c r="FSY1904" s="69"/>
      <c r="FSZ1904" s="69"/>
      <c r="FTA1904" s="69"/>
      <c r="FTB1904" s="107"/>
      <c r="FTC1904" s="2"/>
      <c r="FTD1904" s="15"/>
      <c r="FTE1904" s="15"/>
      <c r="FTF1904" s="80"/>
      <c r="FTG1904" s="52"/>
      <c r="FTH1904" s="69"/>
      <c r="FTI1904" s="69"/>
      <c r="FTJ1904" s="69"/>
      <c r="FTK1904" s="107"/>
      <c r="FTL1904" s="2"/>
      <c r="FTM1904" s="15"/>
      <c r="FTN1904" s="15"/>
      <c r="FTO1904" s="80"/>
      <c r="FTP1904" s="52"/>
      <c r="FTQ1904" s="69"/>
      <c r="FTR1904" s="69"/>
      <c r="FTS1904" s="69"/>
      <c r="FTT1904" s="107"/>
      <c r="FTU1904" s="2"/>
      <c r="FTV1904" s="15"/>
      <c r="FTW1904" s="15"/>
      <c r="FTX1904" s="80"/>
      <c r="FTY1904" s="52"/>
      <c r="FTZ1904" s="69"/>
      <c r="FUA1904" s="69"/>
      <c r="FUB1904" s="69"/>
      <c r="FUC1904" s="107"/>
      <c r="FUD1904" s="2"/>
      <c r="FUE1904" s="15"/>
      <c r="FUF1904" s="15"/>
      <c r="FUG1904" s="80"/>
      <c r="FUH1904" s="52"/>
      <c r="FUI1904" s="69"/>
      <c r="FUJ1904" s="69"/>
      <c r="FUK1904" s="69"/>
      <c r="FUL1904" s="107"/>
      <c r="FUM1904" s="2"/>
      <c r="FUN1904" s="15"/>
      <c r="FUO1904" s="15"/>
      <c r="FUP1904" s="80"/>
      <c r="FUQ1904" s="52"/>
      <c r="FUR1904" s="69"/>
      <c r="FUS1904" s="69"/>
      <c r="FUT1904" s="69"/>
      <c r="FUU1904" s="107"/>
      <c r="FUV1904" s="2"/>
      <c r="FUW1904" s="15"/>
      <c r="FUX1904" s="15"/>
      <c r="FUY1904" s="80"/>
      <c r="FUZ1904" s="52"/>
      <c r="FVA1904" s="69"/>
      <c r="FVB1904" s="69"/>
      <c r="FVC1904" s="69"/>
      <c r="FVD1904" s="107"/>
      <c r="FVE1904" s="2"/>
      <c r="FVF1904" s="15"/>
      <c r="FVG1904" s="15"/>
      <c r="FVH1904" s="80"/>
      <c r="FVI1904" s="52"/>
      <c r="FVJ1904" s="69"/>
      <c r="FVK1904" s="69"/>
      <c r="FVL1904" s="69"/>
      <c r="FVM1904" s="107"/>
      <c r="FVN1904" s="2"/>
      <c r="FVO1904" s="15"/>
      <c r="FVP1904" s="15"/>
      <c r="FVQ1904" s="80"/>
      <c r="FVR1904" s="52"/>
      <c r="FVS1904" s="69"/>
      <c r="FVT1904" s="69"/>
      <c r="FVU1904" s="69"/>
      <c r="FVV1904" s="107"/>
      <c r="FVW1904" s="2"/>
      <c r="FVX1904" s="15"/>
      <c r="FVY1904" s="15"/>
      <c r="FVZ1904" s="80"/>
      <c r="FWA1904" s="52"/>
      <c r="FWB1904" s="69"/>
      <c r="FWC1904" s="69"/>
      <c r="FWD1904" s="69"/>
      <c r="FWE1904" s="107"/>
      <c r="FWF1904" s="2"/>
      <c r="FWG1904" s="15"/>
      <c r="FWH1904" s="15"/>
      <c r="FWI1904" s="80"/>
      <c r="FWJ1904" s="52"/>
      <c r="FWK1904" s="69"/>
      <c r="FWL1904" s="69"/>
      <c r="FWM1904" s="69"/>
      <c r="FWN1904" s="107"/>
      <c r="FWO1904" s="2"/>
      <c r="FWP1904" s="15"/>
      <c r="FWQ1904" s="15"/>
      <c r="FWR1904" s="80"/>
      <c r="FWS1904" s="52"/>
      <c r="FWT1904" s="69"/>
      <c r="FWU1904" s="69"/>
      <c r="FWV1904" s="69"/>
      <c r="FWW1904" s="107"/>
      <c r="FWX1904" s="2"/>
      <c r="FWY1904" s="15"/>
      <c r="FWZ1904" s="15"/>
      <c r="FXA1904" s="80"/>
      <c r="FXB1904" s="52"/>
      <c r="FXC1904" s="69"/>
      <c r="FXD1904" s="69"/>
      <c r="FXE1904" s="69"/>
      <c r="FXF1904" s="107"/>
      <c r="FXG1904" s="2"/>
      <c r="FXH1904" s="15"/>
      <c r="FXI1904" s="15"/>
      <c r="FXJ1904" s="80"/>
      <c r="FXK1904" s="52"/>
      <c r="FXL1904" s="69"/>
      <c r="FXM1904" s="69"/>
      <c r="FXN1904" s="69"/>
      <c r="FXO1904" s="107"/>
      <c r="FXP1904" s="2"/>
      <c r="FXQ1904" s="15"/>
      <c r="FXR1904" s="15"/>
      <c r="FXS1904" s="80"/>
      <c r="FXT1904" s="52"/>
      <c r="FXU1904" s="69"/>
      <c r="FXV1904" s="69"/>
      <c r="FXW1904" s="69"/>
      <c r="FXX1904" s="107"/>
      <c r="FXY1904" s="2"/>
      <c r="FXZ1904" s="15"/>
      <c r="FYA1904" s="15"/>
      <c r="FYB1904" s="80"/>
      <c r="FYC1904" s="52"/>
      <c r="FYD1904" s="69"/>
      <c r="FYE1904" s="69"/>
      <c r="FYF1904" s="69"/>
      <c r="FYG1904" s="107"/>
      <c r="FYH1904" s="2"/>
      <c r="FYI1904" s="15"/>
      <c r="FYJ1904" s="15"/>
      <c r="FYK1904" s="80"/>
      <c r="FYL1904" s="52"/>
      <c r="FYM1904" s="69"/>
      <c r="FYN1904" s="69"/>
      <c r="FYO1904" s="69"/>
      <c r="FYP1904" s="107"/>
      <c r="FYQ1904" s="2"/>
      <c r="FYR1904" s="15"/>
      <c r="FYS1904" s="15"/>
      <c r="FYT1904" s="80"/>
      <c r="FYU1904" s="52"/>
      <c r="FYV1904" s="69"/>
      <c r="FYW1904" s="69"/>
      <c r="FYX1904" s="69"/>
      <c r="FYY1904" s="107"/>
      <c r="FYZ1904" s="2"/>
      <c r="FZA1904" s="15"/>
      <c r="FZB1904" s="15"/>
      <c r="FZC1904" s="80"/>
      <c r="FZD1904" s="52"/>
      <c r="FZE1904" s="69"/>
      <c r="FZF1904" s="69"/>
      <c r="FZG1904" s="69"/>
      <c r="FZH1904" s="107"/>
      <c r="FZI1904" s="2"/>
      <c r="FZJ1904" s="15"/>
      <c r="FZK1904" s="15"/>
      <c r="FZL1904" s="80"/>
      <c r="FZM1904" s="52"/>
      <c r="FZN1904" s="69"/>
      <c r="FZO1904" s="69"/>
      <c r="FZP1904" s="69"/>
      <c r="FZQ1904" s="107"/>
      <c r="FZR1904" s="2"/>
      <c r="FZS1904" s="15"/>
      <c r="FZT1904" s="15"/>
      <c r="FZU1904" s="80"/>
      <c r="FZV1904" s="52"/>
      <c r="FZW1904" s="69"/>
      <c r="FZX1904" s="69"/>
      <c r="FZY1904" s="69"/>
      <c r="FZZ1904" s="107"/>
      <c r="GAA1904" s="2"/>
      <c r="GAB1904" s="15"/>
      <c r="GAC1904" s="15"/>
      <c r="GAD1904" s="80"/>
      <c r="GAE1904" s="52"/>
      <c r="GAF1904" s="69"/>
      <c r="GAG1904" s="69"/>
      <c r="GAH1904" s="69"/>
      <c r="GAI1904" s="107"/>
      <c r="GAJ1904" s="2"/>
      <c r="GAK1904" s="15"/>
      <c r="GAL1904" s="15"/>
      <c r="GAM1904" s="80"/>
      <c r="GAN1904" s="52"/>
      <c r="GAO1904" s="69"/>
      <c r="GAP1904" s="69"/>
      <c r="GAQ1904" s="69"/>
      <c r="GAR1904" s="107"/>
      <c r="GAS1904" s="2"/>
      <c r="GAT1904" s="15"/>
      <c r="GAU1904" s="15"/>
      <c r="GAV1904" s="80"/>
      <c r="GAW1904" s="52"/>
      <c r="GAX1904" s="69"/>
      <c r="GAY1904" s="69"/>
      <c r="GAZ1904" s="69"/>
      <c r="GBA1904" s="107"/>
      <c r="GBB1904" s="2"/>
      <c r="GBC1904" s="15"/>
      <c r="GBD1904" s="15"/>
      <c r="GBE1904" s="80"/>
      <c r="GBF1904" s="52"/>
      <c r="GBG1904" s="69"/>
      <c r="GBH1904" s="69"/>
      <c r="GBI1904" s="69"/>
      <c r="GBJ1904" s="107"/>
      <c r="GBK1904" s="2"/>
      <c r="GBL1904" s="15"/>
      <c r="GBM1904" s="15"/>
      <c r="GBN1904" s="80"/>
      <c r="GBO1904" s="52"/>
      <c r="GBP1904" s="69"/>
      <c r="GBQ1904" s="69"/>
      <c r="GBR1904" s="69"/>
      <c r="GBS1904" s="107"/>
      <c r="GBT1904" s="2"/>
      <c r="GBU1904" s="15"/>
      <c r="GBV1904" s="15"/>
      <c r="GBW1904" s="80"/>
      <c r="GBX1904" s="52"/>
      <c r="GBY1904" s="69"/>
      <c r="GBZ1904" s="69"/>
      <c r="GCA1904" s="69"/>
      <c r="GCB1904" s="107"/>
      <c r="GCC1904" s="2"/>
      <c r="GCD1904" s="15"/>
      <c r="GCE1904" s="15"/>
      <c r="GCF1904" s="80"/>
      <c r="GCG1904" s="52"/>
      <c r="GCH1904" s="69"/>
      <c r="GCI1904" s="69"/>
      <c r="GCJ1904" s="69"/>
      <c r="GCK1904" s="107"/>
      <c r="GCL1904" s="2"/>
      <c r="GCM1904" s="15"/>
      <c r="GCN1904" s="15"/>
      <c r="GCO1904" s="80"/>
      <c r="GCP1904" s="52"/>
      <c r="GCQ1904" s="69"/>
      <c r="GCR1904" s="69"/>
      <c r="GCS1904" s="69"/>
      <c r="GCT1904" s="107"/>
      <c r="GCU1904" s="2"/>
      <c r="GCV1904" s="15"/>
      <c r="GCW1904" s="15"/>
      <c r="GCX1904" s="80"/>
      <c r="GCY1904" s="52"/>
      <c r="GCZ1904" s="69"/>
      <c r="GDA1904" s="69"/>
      <c r="GDB1904" s="69"/>
      <c r="GDC1904" s="107"/>
      <c r="GDD1904" s="2"/>
      <c r="GDE1904" s="15"/>
      <c r="GDF1904" s="15"/>
      <c r="GDG1904" s="80"/>
      <c r="GDH1904" s="52"/>
      <c r="GDI1904" s="69"/>
      <c r="GDJ1904" s="69"/>
      <c r="GDK1904" s="69"/>
      <c r="GDL1904" s="107"/>
      <c r="GDM1904" s="2"/>
      <c r="GDN1904" s="15"/>
      <c r="GDO1904" s="15"/>
      <c r="GDP1904" s="80"/>
      <c r="GDQ1904" s="52"/>
      <c r="GDR1904" s="69"/>
      <c r="GDS1904" s="69"/>
      <c r="GDT1904" s="69"/>
      <c r="GDU1904" s="107"/>
      <c r="GDV1904" s="2"/>
      <c r="GDW1904" s="15"/>
      <c r="GDX1904" s="15"/>
      <c r="GDY1904" s="80"/>
      <c r="GDZ1904" s="52"/>
      <c r="GEA1904" s="69"/>
      <c r="GEB1904" s="69"/>
      <c r="GEC1904" s="69"/>
      <c r="GED1904" s="107"/>
      <c r="GEE1904" s="2"/>
      <c r="GEF1904" s="15"/>
      <c r="GEG1904" s="15"/>
      <c r="GEH1904" s="80"/>
      <c r="GEI1904" s="52"/>
      <c r="GEJ1904" s="69"/>
      <c r="GEK1904" s="69"/>
      <c r="GEL1904" s="69"/>
      <c r="GEM1904" s="107"/>
      <c r="GEN1904" s="2"/>
      <c r="GEO1904" s="15"/>
      <c r="GEP1904" s="15"/>
      <c r="GEQ1904" s="80"/>
      <c r="GER1904" s="52"/>
      <c r="GES1904" s="69"/>
      <c r="GET1904" s="69"/>
      <c r="GEU1904" s="69"/>
      <c r="GEV1904" s="107"/>
      <c r="GEW1904" s="2"/>
      <c r="GEX1904" s="15"/>
      <c r="GEY1904" s="15"/>
      <c r="GEZ1904" s="80"/>
      <c r="GFA1904" s="52"/>
      <c r="GFB1904" s="69"/>
      <c r="GFC1904" s="69"/>
      <c r="GFD1904" s="69"/>
      <c r="GFE1904" s="107"/>
      <c r="GFF1904" s="2"/>
      <c r="GFG1904" s="15"/>
      <c r="GFH1904" s="15"/>
      <c r="GFI1904" s="80"/>
      <c r="GFJ1904" s="52"/>
      <c r="GFK1904" s="69"/>
      <c r="GFL1904" s="69"/>
      <c r="GFM1904" s="69"/>
      <c r="GFN1904" s="107"/>
      <c r="GFO1904" s="2"/>
      <c r="GFP1904" s="15"/>
      <c r="GFQ1904" s="15"/>
      <c r="GFR1904" s="80"/>
      <c r="GFS1904" s="52"/>
      <c r="GFT1904" s="69"/>
      <c r="GFU1904" s="69"/>
      <c r="GFV1904" s="69"/>
      <c r="GFW1904" s="107"/>
      <c r="GFX1904" s="2"/>
      <c r="GFY1904" s="15"/>
      <c r="GFZ1904" s="15"/>
      <c r="GGA1904" s="80"/>
      <c r="GGB1904" s="52"/>
      <c r="GGC1904" s="69"/>
      <c r="GGD1904" s="69"/>
      <c r="GGE1904" s="69"/>
      <c r="GGF1904" s="107"/>
      <c r="GGG1904" s="2"/>
      <c r="GGH1904" s="15"/>
      <c r="GGI1904" s="15"/>
      <c r="GGJ1904" s="80"/>
      <c r="GGK1904" s="52"/>
      <c r="GGL1904" s="69"/>
      <c r="GGM1904" s="69"/>
      <c r="GGN1904" s="69"/>
      <c r="GGO1904" s="107"/>
      <c r="GGP1904" s="2"/>
      <c r="GGQ1904" s="15"/>
      <c r="GGR1904" s="15"/>
      <c r="GGS1904" s="80"/>
      <c r="GGT1904" s="52"/>
      <c r="GGU1904" s="69"/>
      <c r="GGV1904" s="69"/>
      <c r="GGW1904" s="69"/>
      <c r="GGX1904" s="107"/>
      <c r="GGY1904" s="2"/>
      <c r="GGZ1904" s="15"/>
      <c r="GHA1904" s="15"/>
      <c r="GHB1904" s="80"/>
      <c r="GHC1904" s="52"/>
      <c r="GHD1904" s="69"/>
      <c r="GHE1904" s="69"/>
      <c r="GHF1904" s="69"/>
      <c r="GHG1904" s="107"/>
      <c r="GHH1904" s="2"/>
      <c r="GHI1904" s="15"/>
      <c r="GHJ1904" s="15"/>
      <c r="GHK1904" s="80"/>
      <c r="GHL1904" s="52"/>
      <c r="GHM1904" s="69"/>
      <c r="GHN1904" s="69"/>
      <c r="GHO1904" s="69"/>
      <c r="GHP1904" s="107"/>
      <c r="GHQ1904" s="2"/>
      <c r="GHR1904" s="15"/>
      <c r="GHS1904" s="15"/>
      <c r="GHT1904" s="80"/>
      <c r="GHU1904" s="52"/>
      <c r="GHV1904" s="69"/>
      <c r="GHW1904" s="69"/>
      <c r="GHX1904" s="69"/>
      <c r="GHY1904" s="107"/>
      <c r="GHZ1904" s="2"/>
      <c r="GIA1904" s="15"/>
      <c r="GIB1904" s="15"/>
      <c r="GIC1904" s="80"/>
      <c r="GID1904" s="52"/>
      <c r="GIE1904" s="69"/>
      <c r="GIF1904" s="69"/>
      <c r="GIG1904" s="69"/>
      <c r="GIH1904" s="107"/>
      <c r="GII1904" s="2"/>
      <c r="GIJ1904" s="15"/>
      <c r="GIK1904" s="15"/>
      <c r="GIL1904" s="80"/>
      <c r="GIM1904" s="52"/>
      <c r="GIN1904" s="69"/>
      <c r="GIO1904" s="69"/>
      <c r="GIP1904" s="69"/>
      <c r="GIQ1904" s="107"/>
      <c r="GIR1904" s="2"/>
      <c r="GIS1904" s="15"/>
      <c r="GIT1904" s="15"/>
      <c r="GIU1904" s="80"/>
      <c r="GIV1904" s="52"/>
      <c r="GIW1904" s="69"/>
      <c r="GIX1904" s="69"/>
      <c r="GIY1904" s="69"/>
      <c r="GIZ1904" s="107"/>
      <c r="GJA1904" s="2"/>
      <c r="GJB1904" s="15"/>
      <c r="GJC1904" s="15"/>
      <c r="GJD1904" s="80"/>
      <c r="GJE1904" s="52"/>
      <c r="GJF1904" s="69"/>
      <c r="GJG1904" s="69"/>
      <c r="GJH1904" s="69"/>
      <c r="GJI1904" s="107"/>
      <c r="GJJ1904" s="2"/>
      <c r="GJK1904" s="15"/>
      <c r="GJL1904" s="15"/>
      <c r="GJM1904" s="80"/>
      <c r="GJN1904" s="52"/>
      <c r="GJO1904" s="69"/>
      <c r="GJP1904" s="69"/>
      <c r="GJQ1904" s="69"/>
      <c r="GJR1904" s="107"/>
      <c r="GJS1904" s="2"/>
      <c r="GJT1904" s="15"/>
      <c r="GJU1904" s="15"/>
      <c r="GJV1904" s="80"/>
      <c r="GJW1904" s="52"/>
      <c r="GJX1904" s="69"/>
      <c r="GJY1904" s="69"/>
      <c r="GJZ1904" s="69"/>
      <c r="GKA1904" s="107"/>
      <c r="GKB1904" s="2"/>
      <c r="GKC1904" s="15"/>
      <c r="GKD1904" s="15"/>
      <c r="GKE1904" s="80"/>
      <c r="GKF1904" s="52"/>
      <c r="GKG1904" s="69"/>
      <c r="GKH1904" s="69"/>
      <c r="GKI1904" s="69"/>
      <c r="GKJ1904" s="107"/>
      <c r="GKK1904" s="2"/>
      <c r="GKL1904" s="15"/>
      <c r="GKM1904" s="15"/>
      <c r="GKN1904" s="80"/>
      <c r="GKO1904" s="52"/>
      <c r="GKP1904" s="69"/>
      <c r="GKQ1904" s="69"/>
      <c r="GKR1904" s="69"/>
      <c r="GKS1904" s="107"/>
      <c r="GKT1904" s="2"/>
      <c r="GKU1904" s="15"/>
      <c r="GKV1904" s="15"/>
      <c r="GKW1904" s="80"/>
      <c r="GKX1904" s="52"/>
      <c r="GKY1904" s="69"/>
      <c r="GKZ1904" s="69"/>
      <c r="GLA1904" s="69"/>
      <c r="GLB1904" s="107"/>
      <c r="GLC1904" s="2"/>
      <c r="GLD1904" s="15"/>
      <c r="GLE1904" s="15"/>
      <c r="GLF1904" s="80"/>
      <c r="GLG1904" s="52"/>
      <c r="GLH1904" s="69"/>
      <c r="GLI1904" s="69"/>
      <c r="GLJ1904" s="69"/>
      <c r="GLK1904" s="107"/>
      <c r="GLL1904" s="2"/>
      <c r="GLM1904" s="15"/>
      <c r="GLN1904" s="15"/>
      <c r="GLO1904" s="80"/>
      <c r="GLP1904" s="52"/>
      <c r="GLQ1904" s="69"/>
      <c r="GLR1904" s="69"/>
      <c r="GLS1904" s="69"/>
      <c r="GLT1904" s="107"/>
      <c r="GLU1904" s="2"/>
      <c r="GLV1904" s="15"/>
      <c r="GLW1904" s="15"/>
      <c r="GLX1904" s="80"/>
      <c r="GLY1904" s="52"/>
      <c r="GLZ1904" s="69"/>
      <c r="GMA1904" s="69"/>
      <c r="GMB1904" s="69"/>
      <c r="GMC1904" s="107"/>
      <c r="GMD1904" s="2"/>
      <c r="GME1904" s="15"/>
      <c r="GMF1904" s="15"/>
      <c r="GMG1904" s="80"/>
      <c r="GMH1904" s="52"/>
      <c r="GMI1904" s="69"/>
      <c r="GMJ1904" s="69"/>
      <c r="GMK1904" s="69"/>
      <c r="GML1904" s="107"/>
      <c r="GMM1904" s="2"/>
      <c r="GMN1904" s="15"/>
      <c r="GMO1904" s="15"/>
      <c r="GMP1904" s="80"/>
      <c r="GMQ1904" s="52"/>
      <c r="GMR1904" s="69"/>
      <c r="GMS1904" s="69"/>
      <c r="GMT1904" s="69"/>
      <c r="GMU1904" s="107"/>
      <c r="GMV1904" s="2"/>
      <c r="GMW1904" s="15"/>
      <c r="GMX1904" s="15"/>
      <c r="GMY1904" s="80"/>
      <c r="GMZ1904" s="52"/>
      <c r="GNA1904" s="69"/>
      <c r="GNB1904" s="69"/>
      <c r="GNC1904" s="69"/>
      <c r="GND1904" s="107"/>
      <c r="GNE1904" s="2"/>
      <c r="GNF1904" s="15"/>
      <c r="GNG1904" s="15"/>
      <c r="GNH1904" s="80"/>
      <c r="GNI1904" s="52"/>
      <c r="GNJ1904" s="69"/>
      <c r="GNK1904" s="69"/>
      <c r="GNL1904" s="69"/>
      <c r="GNM1904" s="107"/>
      <c r="GNN1904" s="2"/>
      <c r="GNO1904" s="15"/>
      <c r="GNP1904" s="15"/>
      <c r="GNQ1904" s="80"/>
      <c r="GNR1904" s="52"/>
      <c r="GNS1904" s="69"/>
      <c r="GNT1904" s="69"/>
      <c r="GNU1904" s="69"/>
      <c r="GNV1904" s="107"/>
      <c r="GNW1904" s="2"/>
      <c r="GNX1904" s="15"/>
      <c r="GNY1904" s="15"/>
      <c r="GNZ1904" s="80"/>
      <c r="GOA1904" s="52"/>
      <c r="GOB1904" s="69"/>
      <c r="GOC1904" s="69"/>
      <c r="GOD1904" s="69"/>
      <c r="GOE1904" s="107"/>
      <c r="GOF1904" s="2"/>
      <c r="GOG1904" s="15"/>
      <c r="GOH1904" s="15"/>
      <c r="GOI1904" s="80"/>
      <c r="GOJ1904" s="52"/>
      <c r="GOK1904" s="69"/>
      <c r="GOL1904" s="69"/>
      <c r="GOM1904" s="69"/>
      <c r="GON1904" s="107"/>
      <c r="GOO1904" s="2"/>
      <c r="GOP1904" s="15"/>
      <c r="GOQ1904" s="15"/>
      <c r="GOR1904" s="80"/>
      <c r="GOS1904" s="52"/>
      <c r="GOT1904" s="69"/>
      <c r="GOU1904" s="69"/>
      <c r="GOV1904" s="69"/>
      <c r="GOW1904" s="107"/>
      <c r="GOX1904" s="2"/>
      <c r="GOY1904" s="15"/>
      <c r="GOZ1904" s="15"/>
      <c r="GPA1904" s="80"/>
      <c r="GPB1904" s="52"/>
      <c r="GPC1904" s="69"/>
      <c r="GPD1904" s="69"/>
      <c r="GPE1904" s="69"/>
      <c r="GPF1904" s="107"/>
      <c r="GPG1904" s="2"/>
      <c r="GPH1904" s="15"/>
      <c r="GPI1904" s="15"/>
      <c r="GPJ1904" s="80"/>
      <c r="GPK1904" s="52"/>
      <c r="GPL1904" s="69"/>
      <c r="GPM1904" s="69"/>
      <c r="GPN1904" s="69"/>
      <c r="GPO1904" s="107"/>
      <c r="GPP1904" s="2"/>
      <c r="GPQ1904" s="15"/>
      <c r="GPR1904" s="15"/>
      <c r="GPS1904" s="80"/>
      <c r="GPT1904" s="52"/>
      <c r="GPU1904" s="69"/>
      <c r="GPV1904" s="69"/>
      <c r="GPW1904" s="69"/>
      <c r="GPX1904" s="107"/>
      <c r="GPY1904" s="2"/>
      <c r="GPZ1904" s="15"/>
      <c r="GQA1904" s="15"/>
      <c r="GQB1904" s="80"/>
      <c r="GQC1904" s="52"/>
      <c r="GQD1904" s="69"/>
      <c r="GQE1904" s="69"/>
      <c r="GQF1904" s="69"/>
      <c r="GQG1904" s="107"/>
      <c r="GQH1904" s="2"/>
      <c r="GQI1904" s="15"/>
      <c r="GQJ1904" s="15"/>
      <c r="GQK1904" s="80"/>
      <c r="GQL1904" s="52"/>
      <c r="GQM1904" s="69"/>
      <c r="GQN1904" s="69"/>
      <c r="GQO1904" s="69"/>
      <c r="GQP1904" s="107"/>
      <c r="GQQ1904" s="2"/>
      <c r="GQR1904" s="15"/>
      <c r="GQS1904" s="15"/>
      <c r="GQT1904" s="80"/>
      <c r="GQU1904" s="52"/>
      <c r="GQV1904" s="69"/>
      <c r="GQW1904" s="69"/>
      <c r="GQX1904" s="69"/>
      <c r="GQY1904" s="107"/>
      <c r="GQZ1904" s="2"/>
      <c r="GRA1904" s="15"/>
      <c r="GRB1904" s="15"/>
      <c r="GRC1904" s="80"/>
      <c r="GRD1904" s="52"/>
      <c r="GRE1904" s="69"/>
      <c r="GRF1904" s="69"/>
      <c r="GRG1904" s="69"/>
      <c r="GRH1904" s="107"/>
      <c r="GRI1904" s="2"/>
      <c r="GRJ1904" s="15"/>
      <c r="GRK1904" s="15"/>
      <c r="GRL1904" s="80"/>
      <c r="GRM1904" s="52"/>
      <c r="GRN1904" s="69"/>
      <c r="GRO1904" s="69"/>
      <c r="GRP1904" s="69"/>
      <c r="GRQ1904" s="107"/>
      <c r="GRR1904" s="2"/>
      <c r="GRS1904" s="15"/>
      <c r="GRT1904" s="15"/>
      <c r="GRU1904" s="80"/>
      <c r="GRV1904" s="52"/>
      <c r="GRW1904" s="69"/>
      <c r="GRX1904" s="69"/>
      <c r="GRY1904" s="69"/>
      <c r="GRZ1904" s="107"/>
      <c r="GSA1904" s="2"/>
      <c r="GSB1904" s="15"/>
      <c r="GSC1904" s="15"/>
      <c r="GSD1904" s="80"/>
      <c r="GSE1904" s="52"/>
      <c r="GSF1904" s="69"/>
      <c r="GSG1904" s="69"/>
      <c r="GSH1904" s="69"/>
      <c r="GSI1904" s="107"/>
      <c r="GSJ1904" s="2"/>
      <c r="GSK1904" s="15"/>
      <c r="GSL1904" s="15"/>
      <c r="GSM1904" s="80"/>
      <c r="GSN1904" s="52"/>
      <c r="GSO1904" s="69"/>
      <c r="GSP1904" s="69"/>
      <c r="GSQ1904" s="69"/>
      <c r="GSR1904" s="107"/>
      <c r="GSS1904" s="2"/>
      <c r="GST1904" s="15"/>
      <c r="GSU1904" s="15"/>
      <c r="GSV1904" s="80"/>
      <c r="GSW1904" s="52"/>
      <c r="GSX1904" s="69"/>
      <c r="GSY1904" s="69"/>
      <c r="GSZ1904" s="69"/>
      <c r="GTA1904" s="107"/>
      <c r="GTB1904" s="2"/>
      <c r="GTC1904" s="15"/>
      <c r="GTD1904" s="15"/>
      <c r="GTE1904" s="80"/>
      <c r="GTF1904" s="52"/>
      <c r="GTG1904" s="69"/>
      <c r="GTH1904" s="69"/>
      <c r="GTI1904" s="69"/>
      <c r="GTJ1904" s="107"/>
      <c r="GTK1904" s="2"/>
      <c r="GTL1904" s="15"/>
      <c r="GTM1904" s="15"/>
      <c r="GTN1904" s="80"/>
      <c r="GTO1904" s="52"/>
      <c r="GTP1904" s="69"/>
      <c r="GTQ1904" s="69"/>
      <c r="GTR1904" s="69"/>
      <c r="GTS1904" s="107"/>
      <c r="GTT1904" s="2"/>
      <c r="GTU1904" s="15"/>
      <c r="GTV1904" s="15"/>
      <c r="GTW1904" s="80"/>
      <c r="GTX1904" s="52"/>
      <c r="GTY1904" s="69"/>
      <c r="GTZ1904" s="69"/>
      <c r="GUA1904" s="69"/>
      <c r="GUB1904" s="107"/>
      <c r="GUC1904" s="2"/>
      <c r="GUD1904" s="15"/>
      <c r="GUE1904" s="15"/>
      <c r="GUF1904" s="80"/>
      <c r="GUG1904" s="52"/>
      <c r="GUH1904" s="69"/>
      <c r="GUI1904" s="69"/>
      <c r="GUJ1904" s="69"/>
      <c r="GUK1904" s="107"/>
      <c r="GUL1904" s="2"/>
      <c r="GUM1904" s="15"/>
      <c r="GUN1904" s="15"/>
      <c r="GUO1904" s="80"/>
      <c r="GUP1904" s="52"/>
      <c r="GUQ1904" s="69"/>
      <c r="GUR1904" s="69"/>
      <c r="GUS1904" s="69"/>
      <c r="GUT1904" s="107"/>
      <c r="GUU1904" s="2"/>
      <c r="GUV1904" s="15"/>
      <c r="GUW1904" s="15"/>
      <c r="GUX1904" s="80"/>
      <c r="GUY1904" s="52"/>
      <c r="GUZ1904" s="69"/>
      <c r="GVA1904" s="69"/>
      <c r="GVB1904" s="69"/>
      <c r="GVC1904" s="107"/>
      <c r="GVD1904" s="2"/>
      <c r="GVE1904" s="15"/>
      <c r="GVF1904" s="15"/>
      <c r="GVG1904" s="80"/>
      <c r="GVH1904" s="52"/>
      <c r="GVI1904" s="69"/>
      <c r="GVJ1904" s="69"/>
      <c r="GVK1904" s="69"/>
      <c r="GVL1904" s="107"/>
      <c r="GVM1904" s="2"/>
      <c r="GVN1904" s="15"/>
      <c r="GVO1904" s="15"/>
      <c r="GVP1904" s="80"/>
      <c r="GVQ1904" s="52"/>
      <c r="GVR1904" s="69"/>
      <c r="GVS1904" s="69"/>
      <c r="GVT1904" s="69"/>
      <c r="GVU1904" s="107"/>
      <c r="GVV1904" s="2"/>
      <c r="GVW1904" s="15"/>
      <c r="GVX1904" s="15"/>
      <c r="GVY1904" s="80"/>
      <c r="GVZ1904" s="52"/>
      <c r="GWA1904" s="69"/>
      <c r="GWB1904" s="69"/>
      <c r="GWC1904" s="69"/>
      <c r="GWD1904" s="107"/>
      <c r="GWE1904" s="2"/>
      <c r="GWF1904" s="15"/>
      <c r="GWG1904" s="15"/>
      <c r="GWH1904" s="80"/>
      <c r="GWI1904" s="52"/>
      <c r="GWJ1904" s="69"/>
      <c r="GWK1904" s="69"/>
      <c r="GWL1904" s="69"/>
      <c r="GWM1904" s="107"/>
      <c r="GWN1904" s="2"/>
      <c r="GWO1904" s="15"/>
      <c r="GWP1904" s="15"/>
      <c r="GWQ1904" s="80"/>
      <c r="GWR1904" s="52"/>
      <c r="GWS1904" s="69"/>
      <c r="GWT1904" s="69"/>
      <c r="GWU1904" s="69"/>
      <c r="GWV1904" s="107"/>
      <c r="GWW1904" s="2"/>
      <c r="GWX1904" s="15"/>
      <c r="GWY1904" s="15"/>
      <c r="GWZ1904" s="80"/>
      <c r="GXA1904" s="52"/>
      <c r="GXB1904" s="69"/>
      <c r="GXC1904" s="69"/>
      <c r="GXD1904" s="69"/>
      <c r="GXE1904" s="107"/>
      <c r="GXF1904" s="2"/>
      <c r="GXG1904" s="15"/>
      <c r="GXH1904" s="15"/>
      <c r="GXI1904" s="80"/>
      <c r="GXJ1904" s="52"/>
      <c r="GXK1904" s="69"/>
      <c r="GXL1904" s="69"/>
      <c r="GXM1904" s="69"/>
      <c r="GXN1904" s="107"/>
      <c r="GXO1904" s="2"/>
      <c r="GXP1904" s="15"/>
      <c r="GXQ1904" s="15"/>
      <c r="GXR1904" s="80"/>
      <c r="GXS1904" s="52"/>
      <c r="GXT1904" s="69"/>
      <c r="GXU1904" s="69"/>
      <c r="GXV1904" s="69"/>
      <c r="GXW1904" s="107"/>
      <c r="GXX1904" s="2"/>
      <c r="GXY1904" s="15"/>
      <c r="GXZ1904" s="15"/>
      <c r="GYA1904" s="80"/>
      <c r="GYB1904" s="52"/>
      <c r="GYC1904" s="69"/>
      <c r="GYD1904" s="69"/>
      <c r="GYE1904" s="69"/>
      <c r="GYF1904" s="107"/>
      <c r="GYG1904" s="2"/>
      <c r="GYH1904" s="15"/>
      <c r="GYI1904" s="15"/>
      <c r="GYJ1904" s="80"/>
      <c r="GYK1904" s="52"/>
      <c r="GYL1904" s="69"/>
      <c r="GYM1904" s="69"/>
      <c r="GYN1904" s="69"/>
      <c r="GYO1904" s="107"/>
      <c r="GYP1904" s="2"/>
      <c r="GYQ1904" s="15"/>
      <c r="GYR1904" s="15"/>
      <c r="GYS1904" s="80"/>
      <c r="GYT1904" s="52"/>
      <c r="GYU1904" s="69"/>
      <c r="GYV1904" s="69"/>
      <c r="GYW1904" s="69"/>
      <c r="GYX1904" s="107"/>
      <c r="GYY1904" s="2"/>
      <c r="GYZ1904" s="15"/>
      <c r="GZA1904" s="15"/>
      <c r="GZB1904" s="80"/>
      <c r="GZC1904" s="52"/>
      <c r="GZD1904" s="69"/>
      <c r="GZE1904" s="69"/>
      <c r="GZF1904" s="69"/>
      <c r="GZG1904" s="107"/>
      <c r="GZH1904" s="2"/>
      <c r="GZI1904" s="15"/>
      <c r="GZJ1904" s="15"/>
      <c r="GZK1904" s="80"/>
      <c r="GZL1904" s="52"/>
      <c r="GZM1904" s="69"/>
      <c r="GZN1904" s="69"/>
      <c r="GZO1904" s="69"/>
      <c r="GZP1904" s="107"/>
      <c r="GZQ1904" s="2"/>
      <c r="GZR1904" s="15"/>
      <c r="GZS1904" s="15"/>
      <c r="GZT1904" s="80"/>
      <c r="GZU1904" s="52"/>
      <c r="GZV1904" s="69"/>
      <c r="GZW1904" s="69"/>
      <c r="GZX1904" s="69"/>
      <c r="GZY1904" s="107"/>
      <c r="GZZ1904" s="2"/>
      <c r="HAA1904" s="15"/>
      <c r="HAB1904" s="15"/>
      <c r="HAC1904" s="80"/>
      <c r="HAD1904" s="52"/>
      <c r="HAE1904" s="69"/>
      <c r="HAF1904" s="69"/>
      <c r="HAG1904" s="69"/>
      <c r="HAH1904" s="107"/>
      <c r="HAI1904" s="2"/>
      <c r="HAJ1904" s="15"/>
      <c r="HAK1904" s="15"/>
      <c r="HAL1904" s="80"/>
      <c r="HAM1904" s="52"/>
      <c r="HAN1904" s="69"/>
      <c r="HAO1904" s="69"/>
      <c r="HAP1904" s="69"/>
      <c r="HAQ1904" s="107"/>
      <c r="HAR1904" s="2"/>
      <c r="HAS1904" s="15"/>
      <c r="HAT1904" s="15"/>
      <c r="HAU1904" s="80"/>
      <c r="HAV1904" s="52"/>
      <c r="HAW1904" s="69"/>
      <c r="HAX1904" s="69"/>
      <c r="HAY1904" s="69"/>
      <c r="HAZ1904" s="107"/>
      <c r="HBA1904" s="2"/>
      <c r="HBB1904" s="15"/>
      <c r="HBC1904" s="15"/>
      <c r="HBD1904" s="80"/>
      <c r="HBE1904" s="52"/>
      <c r="HBF1904" s="69"/>
      <c r="HBG1904" s="69"/>
      <c r="HBH1904" s="69"/>
      <c r="HBI1904" s="107"/>
      <c r="HBJ1904" s="2"/>
      <c r="HBK1904" s="15"/>
      <c r="HBL1904" s="15"/>
      <c r="HBM1904" s="80"/>
      <c r="HBN1904" s="52"/>
      <c r="HBO1904" s="69"/>
      <c r="HBP1904" s="69"/>
      <c r="HBQ1904" s="69"/>
      <c r="HBR1904" s="107"/>
      <c r="HBS1904" s="2"/>
      <c r="HBT1904" s="15"/>
      <c r="HBU1904" s="15"/>
      <c r="HBV1904" s="80"/>
      <c r="HBW1904" s="52"/>
      <c r="HBX1904" s="69"/>
      <c r="HBY1904" s="69"/>
      <c r="HBZ1904" s="69"/>
      <c r="HCA1904" s="107"/>
      <c r="HCB1904" s="2"/>
      <c r="HCC1904" s="15"/>
      <c r="HCD1904" s="15"/>
      <c r="HCE1904" s="80"/>
      <c r="HCF1904" s="52"/>
      <c r="HCG1904" s="69"/>
      <c r="HCH1904" s="69"/>
      <c r="HCI1904" s="69"/>
      <c r="HCJ1904" s="107"/>
      <c r="HCK1904" s="2"/>
      <c r="HCL1904" s="15"/>
      <c r="HCM1904" s="15"/>
      <c r="HCN1904" s="80"/>
      <c r="HCO1904" s="52"/>
      <c r="HCP1904" s="69"/>
      <c r="HCQ1904" s="69"/>
      <c r="HCR1904" s="69"/>
      <c r="HCS1904" s="107"/>
      <c r="HCT1904" s="2"/>
      <c r="HCU1904" s="15"/>
      <c r="HCV1904" s="15"/>
      <c r="HCW1904" s="80"/>
      <c r="HCX1904" s="52"/>
      <c r="HCY1904" s="69"/>
      <c r="HCZ1904" s="69"/>
      <c r="HDA1904" s="69"/>
      <c r="HDB1904" s="107"/>
      <c r="HDC1904" s="2"/>
      <c r="HDD1904" s="15"/>
      <c r="HDE1904" s="15"/>
      <c r="HDF1904" s="80"/>
      <c r="HDG1904" s="52"/>
      <c r="HDH1904" s="69"/>
      <c r="HDI1904" s="69"/>
      <c r="HDJ1904" s="69"/>
      <c r="HDK1904" s="107"/>
      <c r="HDL1904" s="2"/>
      <c r="HDM1904" s="15"/>
      <c r="HDN1904" s="15"/>
      <c r="HDO1904" s="80"/>
      <c r="HDP1904" s="52"/>
      <c r="HDQ1904" s="69"/>
      <c r="HDR1904" s="69"/>
      <c r="HDS1904" s="69"/>
      <c r="HDT1904" s="107"/>
      <c r="HDU1904" s="2"/>
      <c r="HDV1904" s="15"/>
      <c r="HDW1904" s="15"/>
      <c r="HDX1904" s="80"/>
      <c r="HDY1904" s="52"/>
      <c r="HDZ1904" s="69"/>
      <c r="HEA1904" s="69"/>
      <c r="HEB1904" s="69"/>
      <c r="HEC1904" s="107"/>
      <c r="HED1904" s="2"/>
      <c r="HEE1904" s="15"/>
      <c r="HEF1904" s="15"/>
      <c r="HEG1904" s="80"/>
      <c r="HEH1904" s="52"/>
      <c r="HEI1904" s="69"/>
      <c r="HEJ1904" s="69"/>
      <c r="HEK1904" s="69"/>
      <c r="HEL1904" s="107"/>
      <c r="HEM1904" s="2"/>
      <c r="HEN1904" s="15"/>
      <c r="HEO1904" s="15"/>
      <c r="HEP1904" s="80"/>
      <c r="HEQ1904" s="52"/>
      <c r="HER1904" s="69"/>
      <c r="HES1904" s="69"/>
      <c r="HET1904" s="69"/>
      <c r="HEU1904" s="107"/>
      <c r="HEV1904" s="2"/>
      <c r="HEW1904" s="15"/>
      <c r="HEX1904" s="15"/>
      <c r="HEY1904" s="80"/>
      <c r="HEZ1904" s="52"/>
      <c r="HFA1904" s="69"/>
      <c r="HFB1904" s="69"/>
      <c r="HFC1904" s="69"/>
      <c r="HFD1904" s="107"/>
      <c r="HFE1904" s="2"/>
      <c r="HFF1904" s="15"/>
      <c r="HFG1904" s="15"/>
      <c r="HFH1904" s="80"/>
      <c r="HFI1904" s="52"/>
      <c r="HFJ1904" s="69"/>
      <c r="HFK1904" s="69"/>
      <c r="HFL1904" s="69"/>
      <c r="HFM1904" s="107"/>
      <c r="HFN1904" s="2"/>
      <c r="HFO1904" s="15"/>
      <c r="HFP1904" s="15"/>
      <c r="HFQ1904" s="80"/>
      <c r="HFR1904" s="52"/>
      <c r="HFS1904" s="69"/>
      <c r="HFT1904" s="69"/>
      <c r="HFU1904" s="69"/>
      <c r="HFV1904" s="107"/>
      <c r="HFW1904" s="2"/>
      <c r="HFX1904" s="15"/>
      <c r="HFY1904" s="15"/>
      <c r="HFZ1904" s="80"/>
      <c r="HGA1904" s="52"/>
      <c r="HGB1904" s="69"/>
      <c r="HGC1904" s="69"/>
      <c r="HGD1904" s="69"/>
      <c r="HGE1904" s="107"/>
      <c r="HGF1904" s="2"/>
      <c r="HGG1904" s="15"/>
      <c r="HGH1904" s="15"/>
      <c r="HGI1904" s="80"/>
      <c r="HGJ1904" s="52"/>
      <c r="HGK1904" s="69"/>
      <c r="HGL1904" s="69"/>
      <c r="HGM1904" s="69"/>
      <c r="HGN1904" s="107"/>
      <c r="HGO1904" s="2"/>
      <c r="HGP1904" s="15"/>
      <c r="HGQ1904" s="15"/>
      <c r="HGR1904" s="80"/>
      <c r="HGS1904" s="52"/>
      <c r="HGT1904" s="69"/>
      <c r="HGU1904" s="69"/>
      <c r="HGV1904" s="69"/>
      <c r="HGW1904" s="107"/>
      <c r="HGX1904" s="2"/>
      <c r="HGY1904" s="15"/>
      <c r="HGZ1904" s="15"/>
      <c r="HHA1904" s="80"/>
      <c r="HHB1904" s="52"/>
      <c r="HHC1904" s="69"/>
      <c r="HHD1904" s="69"/>
      <c r="HHE1904" s="69"/>
      <c r="HHF1904" s="107"/>
      <c r="HHG1904" s="2"/>
      <c r="HHH1904" s="15"/>
      <c r="HHI1904" s="15"/>
      <c r="HHJ1904" s="80"/>
      <c r="HHK1904" s="52"/>
      <c r="HHL1904" s="69"/>
      <c r="HHM1904" s="69"/>
      <c r="HHN1904" s="69"/>
      <c r="HHO1904" s="107"/>
      <c r="HHP1904" s="2"/>
      <c r="HHQ1904" s="15"/>
      <c r="HHR1904" s="15"/>
      <c r="HHS1904" s="80"/>
      <c r="HHT1904" s="52"/>
      <c r="HHU1904" s="69"/>
      <c r="HHV1904" s="69"/>
      <c r="HHW1904" s="69"/>
      <c r="HHX1904" s="107"/>
      <c r="HHY1904" s="2"/>
      <c r="HHZ1904" s="15"/>
      <c r="HIA1904" s="15"/>
      <c r="HIB1904" s="80"/>
      <c r="HIC1904" s="52"/>
      <c r="HID1904" s="69"/>
      <c r="HIE1904" s="69"/>
      <c r="HIF1904" s="69"/>
      <c r="HIG1904" s="107"/>
      <c r="HIH1904" s="2"/>
      <c r="HII1904" s="15"/>
      <c r="HIJ1904" s="15"/>
      <c r="HIK1904" s="80"/>
      <c r="HIL1904" s="52"/>
      <c r="HIM1904" s="69"/>
      <c r="HIN1904" s="69"/>
      <c r="HIO1904" s="69"/>
      <c r="HIP1904" s="107"/>
      <c r="HIQ1904" s="2"/>
      <c r="HIR1904" s="15"/>
      <c r="HIS1904" s="15"/>
      <c r="HIT1904" s="80"/>
      <c r="HIU1904" s="52"/>
      <c r="HIV1904" s="69"/>
      <c r="HIW1904" s="69"/>
      <c r="HIX1904" s="69"/>
      <c r="HIY1904" s="107"/>
      <c r="HIZ1904" s="2"/>
      <c r="HJA1904" s="15"/>
      <c r="HJB1904" s="15"/>
      <c r="HJC1904" s="80"/>
      <c r="HJD1904" s="52"/>
      <c r="HJE1904" s="69"/>
      <c r="HJF1904" s="69"/>
      <c r="HJG1904" s="69"/>
      <c r="HJH1904" s="107"/>
      <c r="HJI1904" s="2"/>
      <c r="HJJ1904" s="15"/>
      <c r="HJK1904" s="15"/>
      <c r="HJL1904" s="80"/>
      <c r="HJM1904" s="52"/>
      <c r="HJN1904" s="69"/>
      <c r="HJO1904" s="69"/>
      <c r="HJP1904" s="69"/>
      <c r="HJQ1904" s="107"/>
      <c r="HJR1904" s="2"/>
      <c r="HJS1904" s="15"/>
      <c r="HJT1904" s="15"/>
      <c r="HJU1904" s="80"/>
      <c r="HJV1904" s="52"/>
      <c r="HJW1904" s="69"/>
      <c r="HJX1904" s="69"/>
      <c r="HJY1904" s="69"/>
      <c r="HJZ1904" s="107"/>
      <c r="HKA1904" s="2"/>
      <c r="HKB1904" s="15"/>
      <c r="HKC1904" s="15"/>
      <c r="HKD1904" s="80"/>
      <c r="HKE1904" s="52"/>
      <c r="HKF1904" s="69"/>
      <c r="HKG1904" s="69"/>
      <c r="HKH1904" s="69"/>
      <c r="HKI1904" s="107"/>
      <c r="HKJ1904" s="2"/>
      <c r="HKK1904" s="15"/>
      <c r="HKL1904" s="15"/>
      <c r="HKM1904" s="80"/>
      <c r="HKN1904" s="52"/>
      <c r="HKO1904" s="69"/>
      <c r="HKP1904" s="69"/>
      <c r="HKQ1904" s="69"/>
      <c r="HKR1904" s="107"/>
      <c r="HKS1904" s="2"/>
      <c r="HKT1904" s="15"/>
      <c r="HKU1904" s="15"/>
      <c r="HKV1904" s="80"/>
      <c r="HKW1904" s="52"/>
      <c r="HKX1904" s="69"/>
      <c r="HKY1904" s="69"/>
      <c r="HKZ1904" s="69"/>
      <c r="HLA1904" s="107"/>
      <c r="HLB1904" s="2"/>
      <c r="HLC1904" s="15"/>
      <c r="HLD1904" s="15"/>
      <c r="HLE1904" s="80"/>
      <c r="HLF1904" s="52"/>
      <c r="HLG1904" s="69"/>
      <c r="HLH1904" s="69"/>
      <c r="HLI1904" s="69"/>
      <c r="HLJ1904" s="107"/>
      <c r="HLK1904" s="2"/>
      <c r="HLL1904" s="15"/>
      <c r="HLM1904" s="15"/>
      <c r="HLN1904" s="80"/>
      <c r="HLO1904" s="52"/>
      <c r="HLP1904" s="69"/>
      <c r="HLQ1904" s="69"/>
      <c r="HLR1904" s="69"/>
      <c r="HLS1904" s="107"/>
      <c r="HLT1904" s="2"/>
      <c r="HLU1904" s="15"/>
      <c r="HLV1904" s="15"/>
      <c r="HLW1904" s="80"/>
      <c r="HLX1904" s="52"/>
      <c r="HLY1904" s="69"/>
      <c r="HLZ1904" s="69"/>
      <c r="HMA1904" s="69"/>
      <c r="HMB1904" s="107"/>
      <c r="HMC1904" s="2"/>
      <c r="HMD1904" s="15"/>
      <c r="HME1904" s="15"/>
      <c r="HMF1904" s="80"/>
      <c r="HMG1904" s="52"/>
      <c r="HMH1904" s="69"/>
      <c r="HMI1904" s="69"/>
      <c r="HMJ1904" s="69"/>
      <c r="HMK1904" s="107"/>
      <c r="HML1904" s="2"/>
      <c r="HMM1904" s="15"/>
      <c r="HMN1904" s="15"/>
      <c r="HMO1904" s="80"/>
      <c r="HMP1904" s="52"/>
      <c r="HMQ1904" s="69"/>
      <c r="HMR1904" s="69"/>
      <c r="HMS1904" s="69"/>
      <c r="HMT1904" s="107"/>
      <c r="HMU1904" s="2"/>
      <c r="HMV1904" s="15"/>
      <c r="HMW1904" s="15"/>
      <c r="HMX1904" s="80"/>
      <c r="HMY1904" s="52"/>
      <c r="HMZ1904" s="69"/>
      <c r="HNA1904" s="69"/>
      <c r="HNB1904" s="69"/>
      <c r="HNC1904" s="107"/>
      <c r="HND1904" s="2"/>
      <c r="HNE1904" s="15"/>
      <c r="HNF1904" s="15"/>
      <c r="HNG1904" s="80"/>
      <c r="HNH1904" s="52"/>
      <c r="HNI1904" s="69"/>
      <c r="HNJ1904" s="69"/>
      <c r="HNK1904" s="69"/>
      <c r="HNL1904" s="107"/>
      <c r="HNM1904" s="2"/>
      <c r="HNN1904" s="15"/>
      <c r="HNO1904" s="15"/>
      <c r="HNP1904" s="80"/>
      <c r="HNQ1904" s="52"/>
      <c r="HNR1904" s="69"/>
      <c r="HNS1904" s="69"/>
      <c r="HNT1904" s="69"/>
      <c r="HNU1904" s="107"/>
      <c r="HNV1904" s="2"/>
      <c r="HNW1904" s="15"/>
      <c r="HNX1904" s="15"/>
      <c r="HNY1904" s="80"/>
      <c r="HNZ1904" s="52"/>
      <c r="HOA1904" s="69"/>
      <c r="HOB1904" s="69"/>
      <c r="HOC1904" s="69"/>
      <c r="HOD1904" s="107"/>
      <c r="HOE1904" s="2"/>
      <c r="HOF1904" s="15"/>
      <c r="HOG1904" s="15"/>
      <c r="HOH1904" s="80"/>
      <c r="HOI1904" s="52"/>
      <c r="HOJ1904" s="69"/>
      <c r="HOK1904" s="69"/>
      <c r="HOL1904" s="69"/>
      <c r="HOM1904" s="107"/>
      <c r="HON1904" s="2"/>
      <c r="HOO1904" s="15"/>
      <c r="HOP1904" s="15"/>
      <c r="HOQ1904" s="80"/>
      <c r="HOR1904" s="52"/>
      <c r="HOS1904" s="69"/>
      <c r="HOT1904" s="69"/>
      <c r="HOU1904" s="69"/>
      <c r="HOV1904" s="107"/>
      <c r="HOW1904" s="2"/>
      <c r="HOX1904" s="15"/>
      <c r="HOY1904" s="15"/>
      <c r="HOZ1904" s="80"/>
      <c r="HPA1904" s="52"/>
      <c r="HPB1904" s="69"/>
      <c r="HPC1904" s="69"/>
      <c r="HPD1904" s="69"/>
      <c r="HPE1904" s="107"/>
      <c r="HPF1904" s="2"/>
      <c r="HPG1904" s="15"/>
      <c r="HPH1904" s="15"/>
      <c r="HPI1904" s="80"/>
      <c r="HPJ1904" s="52"/>
      <c r="HPK1904" s="69"/>
      <c r="HPL1904" s="69"/>
      <c r="HPM1904" s="69"/>
      <c r="HPN1904" s="107"/>
      <c r="HPO1904" s="2"/>
      <c r="HPP1904" s="15"/>
      <c r="HPQ1904" s="15"/>
      <c r="HPR1904" s="80"/>
      <c r="HPS1904" s="52"/>
      <c r="HPT1904" s="69"/>
      <c r="HPU1904" s="69"/>
      <c r="HPV1904" s="69"/>
      <c r="HPW1904" s="107"/>
      <c r="HPX1904" s="2"/>
      <c r="HPY1904" s="15"/>
      <c r="HPZ1904" s="15"/>
      <c r="HQA1904" s="80"/>
      <c r="HQB1904" s="52"/>
      <c r="HQC1904" s="69"/>
      <c r="HQD1904" s="69"/>
      <c r="HQE1904" s="69"/>
      <c r="HQF1904" s="107"/>
      <c r="HQG1904" s="2"/>
      <c r="HQH1904" s="15"/>
      <c r="HQI1904" s="15"/>
      <c r="HQJ1904" s="80"/>
      <c r="HQK1904" s="52"/>
      <c r="HQL1904" s="69"/>
      <c r="HQM1904" s="69"/>
      <c r="HQN1904" s="69"/>
      <c r="HQO1904" s="107"/>
      <c r="HQP1904" s="2"/>
      <c r="HQQ1904" s="15"/>
      <c r="HQR1904" s="15"/>
      <c r="HQS1904" s="80"/>
      <c r="HQT1904" s="52"/>
      <c r="HQU1904" s="69"/>
      <c r="HQV1904" s="69"/>
      <c r="HQW1904" s="69"/>
      <c r="HQX1904" s="107"/>
      <c r="HQY1904" s="2"/>
      <c r="HQZ1904" s="15"/>
      <c r="HRA1904" s="15"/>
      <c r="HRB1904" s="80"/>
      <c r="HRC1904" s="52"/>
      <c r="HRD1904" s="69"/>
      <c r="HRE1904" s="69"/>
      <c r="HRF1904" s="69"/>
      <c r="HRG1904" s="107"/>
      <c r="HRH1904" s="2"/>
      <c r="HRI1904" s="15"/>
      <c r="HRJ1904" s="15"/>
      <c r="HRK1904" s="80"/>
      <c r="HRL1904" s="52"/>
      <c r="HRM1904" s="69"/>
      <c r="HRN1904" s="69"/>
      <c r="HRO1904" s="69"/>
      <c r="HRP1904" s="107"/>
      <c r="HRQ1904" s="2"/>
      <c r="HRR1904" s="15"/>
      <c r="HRS1904" s="15"/>
      <c r="HRT1904" s="80"/>
      <c r="HRU1904" s="52"/>
      <c r="HRV1904" s="69"/>
      <c r="HRW1904" s="69"/>
      <c r="HRX1904" s="69"/>
      <c r="HRY1904" s="107"/>
      <c r="HRZ1904" s="2"/>
      <c r="HSA1904" s="15"/>
      <c r="HSB1904" s="15"/>
      <c r="HSC1904" s="80"/>
      <c r="HSD1904" s="52"/>
      <c r="HSE1904" s="69"/>
      <c r="HSF1904" s="69"/>
      <c r="HSG1904" s="69"/>
      <c r="HSH1904" s="107"/>
      <c r="HSI1904" s="2"/>
      <c r="HSJ1904" s="15"/>
      <c r="HSK1904" s="15"/>
      <c r="HSL1904" s="80"/>
      <c r="HSM1904" s="52"/>
      <c r="HSN1904" s="69"/>
      <c r="HSO1904" s="69"/>
      <c r="HSP1904" s="69"/>
      <c r="HSQ1904" s="107"/>
      <c r="HSR1904" s="2"/>
      <c r="HSS1904" s="15"/>
      <c r="HST1904" s="15"/>
      <c r="HSU1904" s="80"/>
      <c r="HSV1904" s="52"/>
      <c r="HSW1904" s="69"/>
      <c r="HSX1904" s="69"/>
      <c r="HSY1904" s="69"/>
      <c r="HSZ1904" s="107"/>
      <c r="HTA1904" s="2"/>
      <c r="HTB1904" s="15"/>
      <c r="HTC1904" s="15"/>
      <c r="HTD1904" s="80"/>
      <c r="HTE1904" s="52"/>
      <c r="HTF1904" s="69"/>
      <c r="HTG1904" s="69"/>
      <c r="HTH1904" s="69"/>
      <c r="HTI1904" s="107"/>
      <c r="HTJ1904" s="2"/>
      <c r="HTK1904" s="15"/>
      <c r="HTL1904" s="15"/>
      <c r="HTM1904" s="80"/>
      <c r="HTN1904" s="52"/>
      <c r="HTO1904" s="69"/>
      <c r="HTP1904" s="69"/>
      <c r="HTQ1904" s="69"/>
      <c r="HTR1904" s="107"/>
      <c r="HTS1904" s="2"/>
      <c r="HTT1904" s="15"/>
      <c r="HTU1904" s="15"/>
      <c r="HTV1904" s="80"/>
      <c r="HTW1904" s="52"/>
      <c r="HTX1904" s="69"/>
      <c r="HTY1904" s="69"/>
      <c r="HTZ1904" s="69"/>
      <c r="HUA1904" s="107"/>
      <c r="HUB1904" s="2"/>
      <c r="HUC1904" s="15"/>
      <c r="HUD1904" s="15"/>
      <c r="HUE1904" s="80"/>
      <c r="HUF1904" s="52"/>
      <c r="HUG1904" s="69"/>
      <c r="HUH1904" s="69"/>
      <c r="HUI1904" s="69"/>
      <c r="HUJ1904" s="107"/>
      <c r="HUK1904" s="2"/>
      <c r="HUL1904" s="15"/>
      <c r="HUM1904" s="15"/>
      <c r="HUN1904" s="80"/>
      <c r="HUO1904" s="52"/>
      <c r="HUP1904" s="69"/>
      <c r="HUQ1904" s="69"/>
      <c r="HUR1904" s="69"/>
      <c r="HUS1904" s="107"/>
      <c r="HUT1904" s="2"/>
      <c r="HUU1904" s="15"/>
      <c r="HUV1904" s="15"/>
      <c r="HUW1904" s="80"/>
      <c r="HUX1904" s="52"/>
      <c r="HUY1904" s="69"/>
      <c r="HUZ1904" s="69"/>
      <c r="HVA1904" s="69"/>
      <c r="HVB1904" s="107"/>
      <c r="HVC1904" s="2"/>
      <c r="HVD1904" s="15"/>
      <c r="HVE1904" s="15"/>
      <c r="HVF1904" s="80"/>
      <c r="HVG1904" s="52"/>
      <c r="HVH1904" s="69"/>
      <c r="HVI1904" s="69"/>
      <c r="HVJ1904" s="69"/>
      <c r="HVK1904" s="107"/>
      <c r="HVL1904" s="2"/>
      <c r="HVM1904" s="15"/>
      <c r="HVN1904" s="15"/>
      <c r="HVO1904" s="80"/>
      <c r="HVP1904" s="52"/>
      <c r="HVQ1904" s="69"/>
      <c r="HVR1904" s="69"/>
      <c r="HVS1904" s="69"/>
      <c r="HVT1904" s="107"/>
      <c r="HVU1904" s="2"/>
      <c r="HVV1904" s="15"/>
      <c r="HVW1904" s="15"/>
      <c r="HVX1904" s="80"/>
      <c r="HVY1904" s="52"/>
      <c r="HVZ1904" s="69"/>
      <c r="HWA1904" s="69"/>
      <c r="HWB1904" s="69"/>
      <c r="HWC1904" s="107"/>
      <c r="HWD1904" s="2"/>
      <c r="HWE1904" s="15"/>
      <c r="HWF1904" s="15"/>
      <c r="HWG1904" s="80"/>
      <c r="HWH1904" s="52"/>
      <c r="HWI1904" s="69"/>
      <c r="HWJ1904" s="69"/>
      <c r="HWK1904" s="69"/>
      <c r="HWL1904" s="107"/>
      <c r="HWM1904" s="2"/>
      <c r="HWN1904" s="15"/>
      <c r="HWO1904" s="15"/>
      <c r="HWP1904" s="80"/>
      <c r="HWQ1904" s="52"/>
      <c r="HWR1904" s="69"/>
      <c r="HWS1904" s="69"/>
      <c r="HWT1904" s="69"/>
      <c r="HWU1904" s="107"/>
      <c r="HWV1904" s="2"/>
      <c r="HWW1904" s="15"/>
      <c r="HWX1904" s="15"/>
      <c r="HWY1904" s="80"/>
      <c r="HWZ1904" s="52"/>
      <c r="HXA1904" s="69"/>
      <c r="HXB1904" s="69"/>
      <c r="HXC1904" s="69"/>
      <c r="HXD1904" s="107"/>
      <c r="HXE1904" s="2"/>
      <c r="HXF1904" s="15"/>
      <c r="HXG1904" s="15"/>
      <c r="HXH1904" s="80"/>
      <c r="HXI1904" s="52"/>
      <c r="HXJ1904" s="69"/>
      <c r="HXK1904" s="69"/>
      <c r="HXL1904" s="69"/>
      <c r="HXM1904" s="107"/>
      <c r="HXN1904" s="2"/>
      <c r="HXO1904" s="15"/>
      <c r="HXP1904" s="15"/>
      <c r="HXQ1904" s="80"/>
      <c r="HXR1904" s="52"/>
      <c r="HXS1904" s="69"/>
      <c r="HXT1904" s="69"/>
      <c r="HXU1904" s="69"/>
      <c r="HXV1904" s="107"/>
      <c r="HXW1904" s="2"/>
      <c r="HXX1904" s="15"/>
      <c r="HXY1904" s="15"/>
      <c r="HXZ1904" s="80"/>
      <c r="HYA1904" s="52"/>
      <c r="HYB1904" s="69"/>
      <c r="HYC1904" s="69"/>
      <c r="HYD1904" s="69"/>
      <c r="HYE1904" s="107"/>
      <c r="HYF1904" s="2"/>
      <c r="HYG1904" s="15"/>
      <c r="HYH1904" s="15"/>
      <c r="HYI1904" s="80"/>
      <c r="HYJ1904" s="52"/>
      <c r="HYK1904" s="69"/>
      <c r="HYL1904" s="69"/>
      <c r="HYM1904" s="69"/>
      <c r="HYN1904" s="107"/>
      <c r="HYO1904" s="2"/>
      <c r="HYP1904" s="15"/>
      <c r="HYQ1904" s="15"/>
      <c r="HYR1904" s="80"/>
      <c r="HYS1904" s="52"/>
      <c r="HYT1904" s="69"/>
      <c r="HYU1904" s="69"/>
      <c r="HYV1904" s="69"/>
      <c r="HYW1904" s="107"/>
      <c r="HYX1904" s="2"/>
      <c r="HYY1904" s="15"/>
      <c r="HYZ1904" s="15"/>
      <c r="HZA1904" s="80"/>
      <c r="HZB1904" s="52"/>
      <c r="HZC1904" s="69"/>
      <c r="HZD1904" s="69"/>
      <c r="HZE1904" s="69"/>
      <c r="HZF1904" s="107"/>
      <c r="HZG1904" s="2"/>
      <c r="HZH1904" s="15"/>
      <c r="HZI1904" s="15"/>
      <c r="HZJ1904" s="80"/>
      <c r="HZK1904" s="52"/>
      <c r="HZL1904" s="69"/>
      <c r="HZM1904" s="69"/>
      <c r="HZN1904" s="69"/>
      <c r="HZO1904" s="107"/>
      <c r="HZP1904" s="2"/>
      <c r="HZQ1904" s="15"/>
      <c r="HZR1904" s="15"/>
      <c r="HZS1904" s="80"/>
      <c r="HZT1904" s="52"/>
      <c r="HZU1904" s="69"/>
      <c r="HZV1904" s="69"/>
      <c r="HZW1904" s="69"/>
      <c r="HZX1904" s="107"/>
      <c r="HZY1904" s="2"/>
      <c r="HZZ1904" s="15"/>
      <c r="IAA1904" s="15"/>
      <c r="IAB1904" s="80"/>
      <c r="IAC1904" s="52"/>
      <c r="IAD1904" s="69"/>
      <c r="IAE1904" s="69"/>
      <c r="IAF1904" s="69"/>
      <c r="IAG1904" s="107"/>
      <c r="IAH1904" s="2"/>
      <c r="IAI1904" s="15"/>
      <c r="IAJ1904" s="15"/>
      <c r="IAK1904" s="80"/>
      <c r="IAL1904" s="52"/>
      <c r="IAM1904" s="69"/>
      <c r="IAN1904" s="69"/>
      <c r="IAO1904" s="69"/>
      <c r="IAP1904" s="107"/>
      <c r="IAQ1904" s="2"/>
      <c r="IAR1904" s="15"/>
      <c r="IAS1904" s="15"/>
      <c r="IAT1904" s="80"/>
      <c r="IAU1904" s="52"/>
      <c r="IAV1904" s="69"/>
      <c r="IAW1904" s="69"/>
      <c r="IAX1904" s="69"/>
      <c r="IAY1904" s="107"/>
      <c r="IAZ1904" s="2"/>
      <c r="IBA1904" s="15"/>
      <c r="IBB1904" s="15"/>
      <c r="IBC1904" s="80"/>
      <c r="IBD1904" s="52"/>
      <c r="IBE1904" s="69"/>
      <c r="IBF1904" s="69"/>
      <c r="IBG1904" s="69"/>
      <c r="IBH1904" s="107"/>
      <c r="IBI1904" s="2"/>
      <c r="IBJ1904" s="15"/>
      <c r="IBK1904" s="15"/>
      <c r="IBL1904" s="80"/>
      <c r="IBM1904" s="52"/>
      <c r="IBN1904" s="69"/>
      <c r="IBO1904" s="69"/>
      <c r="IBP1904" s="69"/>
      <c r="IBQ1904" s="107"/>
      <c r="IBR1904" s="2"/>
      <c r="IBS1904" s="15"/>
      <c r="IBT1904" s="15"/>
      <c r="IBU1904" s="80"/>
      <c r="IBV1904" s="52"/>
      <c r="IBW1904" s="69"/>
      <c r="IBX1904" s="69"/>
      <c r="IBY1904" s="69"/>
      <c r="IBZ1904" s="107"/>
      <c r="ICA1904" s="2"/>
      <c r="ICB1904" s="15"/>
      <c r="ICC1904" s="15"/>
      <c r="ICD1904" s="80"/>
      <c r="ICE1904" s="52"/>
      <c r="ICF1904" s="69"/>
      <c r="ICG1904" s="69"/>
      <c r="ICH1904" s="69"/>
      <c r="ICI1904" s="107"/>
      <c r="ICJ1904" s="2"/>
      <c r="ICK1904" s="15"/>
      <c r="ICL1904" s="15"/>
      <c r="ICM1904" s="80"/>
      <c r="ICN1904" s="52"/>
      <c r="ICO1904" s="69"/>
      <c r="ICP1904" s="69"/>
      <c r="ICQ1904" s="69"/>
      <c r="ICR1904" s="107"/>
      <c r="ICS1904" s="2"/>
      <c r="ICT1904" s="15"/>
      <c r="ICU1904" s="15"/>
      <c r="ICV1904" s="80"/>
      <c r="ICW1904" s="52"/>
      <c r="ICX1904" s="69"/>
      <c r="ICY1904" s="69"/>
      <c r="ICZ1904" s="69"/>
      <c r="IDA1904" s="107"/>
      <c r="IDB1904" s="2"/>
      <c r="IDC1904" s="15"/>
      <c r="IDD1904" s="15"/>
      <c r="IDE1904" s="80"/>
      <c r="IDF1904" s="52"/>
      <c r="IDG1904" s="69"/>
      <c r="IDH1904" s="69"/>
      <c r="IDI1904" s="69"/>
      <c r="IDJ1904" s="107"/>
      <c r="IDK1904" s="2"/>
      <c r="IDL1904" s="15"/>
      <c r="IDM1904" s="15"/>
      <c r="IDN1904" s="80"/>
      <c r="IDO1904" s="52"/>
      <c r="IDP1904" s="69"/>
      <c r="IDQ1904" s="69"/>
      <c r="IDR1904" s="69"/>
      <c r="IDS1904" s="107"/>
      <c r="IDT1904" s="2"/>
      <c r="IDU1904" s="15"/>
      <c r="IDV1904" s="15"/>
      <c r="IDW1904" s="80"/>
      <c r="IDX1904" s="52"/>
      <c r="IDY1904" s="69"/>
      <c r="IDZ1904" s="69"/>
      <c r="IEA1904" s="69"/>
      <c r="IEB1904" s="107"/>
      <c r="IEC1904" s="2"/>
      <c r="IED1904" s="15"/>
      <c r="IEE1904" s="15"/>
      <c r="IEF1904" s="80"/>
      <c r="IEG1904" s="52"/>
      <c r="IEH1904" s="69"/>
      <c r="IEI1904" s="69"/>
      <c r="IEJ1904" s="69"/>
      <c r="IEK1904" s="107"/>
      <c r="IEL1904" s="2"/>
      <c r="IEM1904" s="15"/>
      <c r="IEN1904" s="15"/>
      <c r="IEO1904" s="80"/>
      <c r="IEP1904" s="52"/>
      <c r="IEQ1904" s="69"/>
      <c r="IER1904" s="69"/>
      <c r="IES1904" s="69"/>
      <c r="IET1904" s="107"/>
      <c r="IEU1904" s="2"/>
      <c r="IEV1904" s="15"/>
      <c r="IEW1904" s="15"/>
      <c r="IEX1904" s="80"/>
      <c r="IEY1904" s="52"/>
      <c r="IEZ1904" s="69"/>
      <c r="IFA1904" s="69"/>
      <c r="IFB1904" s="69"/>
      <c r="IFC1904" s="107"/>
      <c r="IFD1904" s="2"/>
      <c r="IFE1904" s="15"/>
      <c r="IFF1904" s="15"/>
      <c r="IFG1904" s="80"/>
      <c r="IFH1904" s="52"/>
      <c r="IFI1904" s="69"/>
      <c r="IFJ1904" s="69"/>
      <c r="IFK1904" s="69"/>
      <c r="IFL1904" s="107"/>
      <c r="IFM1904" s="2"/>
      <c r="IFN1904" s="15"/>
      <c r="IFO1904" s="15"/>
      <c r="IFP1904" s="80"/>
      <c r="IFQ1904" s="52"/>
      <c r="IFR1904" s="69"/>
      <c r="IFS1904" s="69"/>
      <c r="IFT1904" s="69"/>
      <c r="IFU1904" s="107"/>
      <c r="IFV1904" s="2"/>
      <c r="IFW1904" s="15"/>
      <c r="IFX1904" s="15"/>
      <c r="IFY1904" s="80"/>
      <c r="IFZ1904" s="52"/>
      <c r="IGA1904" s="69"/>
      <c r="IGB1904" s="69"/>
      <c r="IGC1904" s="69"/>
      <c r="IGD1904" s="107"/>
      <c r="IGE1904" s="2"/>
      <c r="IGF1904" s="15"/>
      <c r="IGG1904" s="15"/>
      <c r="IGH1904" s="80"/>
      <c r="IGI1904" s="52"/>
      <c r="IGJ1904" s="69"/>
      <c r="IGK1904" s="69"/>
      <c r="IGL1904" s="69"/>
      <c r="IGM1904" s="107"/>
      <c r="IGN1904" s="2"/>
      <c r="IGO1904" s="15"/>
      <c r="IGP1904" s="15"/>
      <c r="IGQ1904" s="80"/>
      <c r="IGR1904" s="52"/>
      <c r="IGS1904" s="69"/>
      <c r="IGT1904" s="69"/>
      <c r="IGU1904" s="69"/>
      <c r="IGV1904" s="107"/>
      <c r="IGW1904" s="2"/>
      <c r="IGX1904" s="15"/>
      <c r="IGY1904" s="15"/>
      <c r="IGZ1904" s="80"/>
      <c r="IHA1904" s="52"/>
      <c r="IHB1904" s="69"/>
      <c r="IHC1904" s="69"/>
      <c r="IHD1904" s="69"/>
      <c r="IHE1904" s="107"/>
      <c r="IHF1904" s="2"/>
      <c r="IHG1904" s="15"/>
      <c r="IHH1904" s="15"/>
      <c r="IHI1904" s="80"/>
      <c r="IHJ1904" s="52"/>
      <c r="IHK1904" s="69"/>
      <c r="IHL1904" s="69"/>
      <c r="IHM1904" s="69"/>
      <c r="IHN1904" s="107"/>
      <c r="IHO1904" s="2"/>
      <c r="IHP1904" s="15"/>
      <c r="IHQ1904" s="15"/>
      <c r="IHR1904" s="80"/>
      <c r="IHS1904" s="52"/>
      <c r="IHT1904" s="69"/>
      <c r="IHU1904" s="69"/>
      <c r="IHV1904" s="69"/>
      <c r="IHW1904" s="107"/>
      <c r="IHX1904" s="2"/>
      <c r="IHY1904" s="15"/>
      <c r="IHZ1904" s="15"/>
      <c r="IIA1904" s="80"/>
      <c r="IIB1904" s="52"/>
      <c r="IIC1904" s="69"/>
      <c r="IID1904" s="69"/>
      <c r="IIE1904" s="69"/>
      <c r="IIF1904" s="107"/>
      <c r="IIG1904" s="2"/>
      <c r="IIH1904" s="15"/>
      <c r="III1904" s="15"/>
      <c r="IIJ1904" s="80"/>
      <c r="IIK1904" s="52"/>
      <c r="IIL1904" s="69"/>
      <c r="IIM1904" s="69"/>
      <c r="IIN1904" s="69"/>
      <c r="IIO1904" s="107"/>
      <c r="IIP1904" s="2"/>
      <c r="IIQ1904" s="15"/>
      <c r="IIR1904" s="15"/>
      <c r="IIS1904" s="80"/>
      <c r="IIT1904" s="52"/>
      <c r="IIU1904" s="69"/>
      <c r="IIV1904" s="69"/>
      <c r="IIW1904" s="69"/>
      <c r="IIX1904" s="107"/>
      <c r="IIY1904" s="2"/>
      <c r="IIZ1904" s="15"/>
      <c r="IJA1904" s="15"/>
      <c r="IJB1904" s="80"/>
      <c r="IJC1904" s="52"/>
      <c r="IJD1904" s="69"/>
      <c r="IJE1904" s="69"/>
      <c r="IJF1904" s="69"/>
      <c r="IJG1904" s="107"/>
      <c r="IJH1904" s="2"/>
      <c r="IJI1904" s="15"/>
      <c r="IJJ1904" s="15"/>
      <c r="IJK1904" s="80"/>
      <c r="IJL1904" s="52"/>
      <c r="IJM1904" s="69"/>
      <c r="IJN1904" s="69"/>
      <c r="IJO1904" s="69"/>
      <c r="IJP1904" s="107"/>
      <c r="IJQ1904" s="2"/>
      <c r="IJR1904" s="15"/>
      <c r="IJS1904" s="15"/>
      <c r="IJT1904" s="80"/>
      <c r="IJU1904" s="52"/>
      <c r="IJV1904" s="69"/>
      <c r="IJW1904" s="69"/>
      <c r="IJX1904" s="69"/>
      <c r="IJY1904" s="107"/>
      <c r="IJZ1904" s="2"/>
      <c r="IKA1904" s="15"/>
      <c r="IKB1904" s="15"/>
      <c r="IKC1904" s="80"/>
      <c r="IKD1904" s="52"/>
      <c r="IKE1904" s="69"/>
      <c r="IKF1904" s="69"/>
      <c r="IKG1904" s="69"/>
      <c r="IKH1904" s="107"/>
      <c r="IKI1904" s="2"/>
      <c r="IKJ1904" s="15"/>
      <c r="IKK1904" s="15"/>
      <c r="IKL1904" s="80"/>
      <c r="IKM1904" s="52"/>
      <c r="IKN1904" s="69"/>
      <c r="IKO1904" s="69"/>
      <c r="IKP1904" s="69"/>
      <c r="IKQ1904" s="107"/>
      <c r="IKR1904" s="2"/>
      <c r="IKS1904" s="15"/>
      <c r="IKT1904" s="15"/>
      <c r="IKU1904" s="80"/>
      <c r="IKV1904" s="52"/>
      <c r="IKW1904" s="69"/>
      <c r="IKX1904" s="69"/>
      <c r="IKY1904" s="69"/>
      <c r="IKZ1904" s="107"/>
      <c r="ILA1904" s="2"/>
      <c r="ILB1904" s="15"/>
      <c r="ILC1904" s="15"/>
      <c r="ILD1904" s="80"/>
      <c r="ILE1904" s="52"/>
      <c r="ILF1904" s="69"/>
      <c r="ILG1904" s="69"/>
      <c r="ILH1904" s="69"/>
      <c r="ILI1904" s="107"/>
      <c r="ILJ1904" s="2"/>
      <c r="ILK1904" s="15"/>
      <c r="ILL1904" s="15"/>
      <c r="ILM1904" s="80"/>
      <c r="ILN1904" s="52"/>
      <c r="ILO1904" s="69"/>
      <c r="ILP1904" s="69"/>
      <c r="ILQ1904" s="69"/>
      <c r="ILR1904" s="107"/>
      <c r="ILS1904" s="2"/>
      <c r="ILT1904" s="15"/>
      <c r="ILU1904" s="15"/>
      <c r="ILV1904" s="80"/>
      <c r="ILW1904" s="52"/>
      <c r="ILX1904" s="69"/>
      <c r="ILY1904" s="69"/>
      <c r="ILZ1904" s="69"/>
      <c r="IMA1904" s="107"/>
      <c r="IMB1904" s="2"/>
      <c r="IMC1904" s="15"/>
      <c r="IMD1904" s="15"/>
      <c r="IME1904" s="80"/>
      <c r="IMF1904" s="52"/>
      <c r="IMG1904" s="69"/>
      <c r="IMH1904" s="69"/>
      <c r="IMI1904" s="69"/>
      <c r="IMJ1904" s="107"/>
      <c r="IMK1904" s="2"/>
      <c r="IML1904" s="15"/>
      <c r="IMM1904" s="15"/>
      <c r="IMN1904" s="80"/>
      <c r="IMO1904" s="52"/>
      <c r="IMP1904" s="69"/>
      <c r="IMQ1904" s="69"/>
      <c r="IMR1904" s="69"/>
      <c r="IMS1904" s="107"/>
      <c r="IMT1904" s="2"/>
      <c r="IMU1904" s="15"/>
      <c r="IMV1904" s="15"/>
      <c r="IMW1904" s="80"/>
      <c r="IMX1904" s="52"/>
      <c r="IMY1904" s="69"/>
      <c r="IMZ1904" s="69"/>
      <c r="INA1904" s="69"/>
      <c r="INB1904" s="107"/>
      <c r="INC1904" s="2"/>
      <c r="IND1904" s="15"/>
      <c r="INE1904" s="15"/>
      <c r="INF1904" s="80"/>
      <c r="ING1904" s="52"/>
      <c r="INH1904" s="69"/>
      <c r="INI1904" s="69"/>
      <c r="INJ1904" s="69"/>
      <c r="INK1904" s="107"/>
      <c r="INL1904" s="2"/>
      <c r="INM1904" s="15"/>
      <c r="INN1904" s="15"/>
      <c r="INO1904" s="80"/>
      <c r="INP1904" s="52"/>
      <c r="INQ1904" s="69"/>
      <c r="INR1904" s="69"/>
      <c r="INS1904" s="69"/>
      <c r="INT1904" s="107"/>
      <c r="INU1904" s="2"/>
      <c r="INV1904" s="15"/>
      <c r="INW1904" s="15"/>
      <c r="INX1904" s="80"/>
      <c r="INY1904" s="52"/>
      <c r="INZ1904" s="69"/>
      <c r="IOA1904" s="69"/>
      <c r="IOB1904" s="69"/>
      <c r="IOC1904" s="107"/>
      <c r="IOD1904" s="2"/>
      <c r="IOE1904" s="15"/>
      <c r="IOF1904" s="15"/>
      <c r="IOG1904" s="80"/>
      <c r="IOH1904" s="52"/>
      <c r="IOI1904" s="69"/>
      <c r="IOJ1904" s="69"/>
      <c r="IOK1904" s="69"/>
      <c r="IOL1904" s="107"/>
      <c r="IOM1904" s="2"/>
      <c r="ION1904" s="15"/>
      <c r="IOO1904" s="15"/>
      <c r="IOP1904" s="80"/>
      <c r="IOQ1904" s="52"/>
      <c r="IOR1904" s="69"/>
      <c r="IOS1904" s="69"/>
      <c r="IOT1904" s="69"/>
      <c r="IOU1904" s="107"/>
      <c r="IOV1904" s="2"/>
      <c r="IOW1904" s="15"/>
      <c r="IOX1904" s="15"/>
      <c r="IOY1904" s="80"/>
      <c r="IOZ1904" s="52"/>
      <c r="IPA1904" s="69"/>
      <c r="IPB1904" s="69"/>
      <c r="IPC1904" s="69"/>
      <c r="IPD1904" s="107"/>
      <c r="IPE1904" s="2"/>
      <c r="IPF1904" s="15"/>
      <c r="IPG1904" s="15"/>
      <c r="IPH1904" s="80"/>
      <c r="IPI1904" s="52"/>
      <c r="IPJ1904" s="69"/>
      <c r="IPK1904" s="69"/>
      <c r="IPL1904" s="69"/>
      <c r="IPM1904" s="107"/>
      <c r="IPN1904" s="2"/>
      <c r="IPO1904" s="15"/>
      <c r="IPP1904" s="15"/>
      <c r="IPQ1904" s="80"/>
      <c r="IPR1904" s="52"/>
      <c r="IPS1904" s="69"/>
      <c r="IPT1904" s="69"/>
      <c r="IPU1904" s="69"/>
      <c r="IPV1904" s="107"/>
      <c r="IPW1904" s="2"/>
      <c r="IPX1904" s="15"/>
      <c r="IPY1904" s="15"/>
      <c r="IPZ1904" s="80"/>
      <c r="IQA1904" s="52"/>
      <c r="IQB1904" s="69"/>
      <c r="IQC1904" s="69"/>
      <c r="IQD1904" s="69"/>
      <c r="IQE1904" s="107"/>
      <c r="IQF1904" s="2"/>
      <c r="IQG1904" s="15"/>
      <c r="IQH1904" s="15"/>
      <c r="IQI1904" s="80"/>
      <c r="IQJ1904" s="52"/>
      <c r="IQK1904" s="69"/>
      <c r="IQL1904" s="69"/>
      <c r="IQM1904" s="69"/>
      <c r="IQN1904" s="107"/>
      <c r="IQO1904" s="2"/>
      <c r="IQP1904" s="15"/>
      <c r="IQQ1904" s="15"/>
      <c r="IQR1904" s="80"/>
      <c r="IQS1904" s="52"/>
      <c r="IQT1904" s="69"/>
      <c r="IQU1904" s="69"/>
      <c r="IQV1904" s="69"/>
      <c r="IQW1904" s="107"/>
      <c r="IQX1904" s="2"/>
      <c r="IQY1904" s="15"/>
      <c r="IQZ1904" s="15"/>
      <c r="IRA1904" s="80"/>
      <c r="IRB1904" s="52"/>
      <c r="IRC1904" s="69"/>
      <c r="IRD1904" s="69"/>
      <c r="IRE1904" s="69"/>
      <c r="IRF1904" s="107"/>
      <c r="IRG1904" s="2"/>
      <c r="IRH1904" s="15"/>
      <c r="IRI1904" s="15"/>
      <c r="IRJ1904" s="80"/>
      <c r="IRK1904" s="52"/>
      <c r="IRL1904" s="69"/>
      <c r="IRM1904" s="69"/>
      <c r="IRN1904" s="69"/>
      <c r="IRO1904" s="107"/>
      <c r="IRP1904" s="2"/>
      <c r="IRQ1904" s="15"/>
      <c r="IRR1904" s="15"/>
      <c r="IRS1904" s="80"/>
      <c r="IRT1904" s="52"/>
      <c r="IRU1904" s="69"/>
      <c r="IRV1904" s="69"/>
      <c r="IRW1904" s="69"/>
      <c r="IRX1904" s="107"/>
      <c r="IRY1904" s="2"/>
      <c r="IRZ1904" s="15"/>
      <c r="ISA1904" s="15"/>
      <c r="ISB1904" s="80"/>
      <c r="ISC1904" s="52"/>
      <c r="ISD1904" s="69"/>
      <c r="ISE1904" s="69"/>
      <c r="ISF1904" s="69"/>
      <c r="ISG1904" s="107"/>
      <c r="ISH1904" s="2"/>
      <c r="ISI1904" s="15"/>
      <c r="ISJ1904" s="15"/>
      <c r="ISK1904" s="80"/>
      <c r="ISL1904" s="52"/>
      <c r="ISM1904" s="69"/>
      <c r="ISN1904" s="69"/>
      <c r="ISO1904" s="69"/>
      <c r="ISP1904" s="107"/>
      <c r="ISQ1904" s="2"/>
      <c r="ISR1904" s="15"/>
      <c r="ISS1904" s="15"/>
      <c r="IST1904" s="80"/>
      <c r="ISU1904" s="52"/>
      <c r="ISV1904" s="69"/>
      <c r="ISW1904" s="69"/>
      <c r="ISX1904" s="69"/>
      <c r="ISY1904" s="107"/>
      <c r="ISZ1904" s="2"/>
      <c r="ITA1904" s="15"/>
      <c r="ITB1904" s="15"/>
      <c r="ITC1904" s="80"/>
      <c r="ITD1904" s="52"/>
      <c r="ITE1904" s="69"/>
      <c r="ITF1904" s="69"/>
      <c r="ITG1904" s="69"/>
      <c r="ITH1904" s="107"/>
      <c r="ITI1904" s="2"/>
      <c r="ITJ1904" s="15"/>
      <c r="ITK1904" s="15"/>
      <c r="ITL1904" s="80"/>
      <c r="ITM1904" s="52"/>
      <c r="ITN1904" s="69"/>
      <c r="ITO1904" s="69"/>
      <c r="ITP1904" s="69"/>
      <c r="ITQ1904" s="107"/>
      <c r="ITR1904" s="2"/>
      <c r="ITS1904" s="15"/>
      <c r="ITT1904" s="15"/>
      <c r="ITU1904" s="80"/>
      <c r="ITV1904" s="52"/>
      <c r="ITW1904" s="69"/>
      <c r="ITX1904" s="69"/>
      <c r="ITY1904" s="69"/>
      <c r="ITZ1904" s="107"/>
      <c r="IUA1904" s="2"/>
      <c r="IUB1904" s="15"/>
      <c r="IUC1904" s="15"/>
      <c r="IUD1904" s="80"/>
      <c r="IUE1904" s="52"/>
      <c r="IUF1904" s="69"/>
      <c r="IUG1904" s="69"/>
      <c r="IUH1904" s="69"/>
      <c r="IUI1904" s="107"/>
      <c r="IUJ1904" s="2"/>
      <c r="IUK1904" s="15"/>
      <c r="IUL1904" s="15"/>
      <c r="IUM1904" s="80"/>
      <c r="IUN1904" s="52"/>
      <c r="IUO1904" s="69"/>
      <c r="IUP1904" s="69"/>
      <c r="IUQ1904" s="69"/>
      <c r="IUR1904" s="107"/>
      <c r="IUS1904" s="2"/>
      <c r="IUT1904" s="15"/>
      <c r="IUU1904" s="15"/>
      <c r="IUV1904" s="80"/>
      <c r="IUW1904" s="52"/>
      <c r="IUX1904" s="69"/>
      <c r="IUY1904" s="69"/>
      <c r="IUZ1904" s="69"/>
      <c r="IVA1904" s="107"/>
      <c r="IVB1904" s="2"/>
      <c r="IVC1904" s="15"/>
      <c r="IVD1904" s="15"/>
      <c r="IVE1904" s="80"/>
      <c r="IVF1904" s="52"/>
      <c r="IVG1904" s="69"/>
      <c r="IVH1904" s="69"/>
      <c r="IVI1904" s="69"/>
      <c r="IVJ1904" s="107"/>
      <c r="IVK1904" s="2"/>
      <c r="IVL1904" s="15"/>
      <c r="IVM1904" s="15"/>
      <c r="IVN1904" s="80"/>
      <c r="IVO1904" s="52"/>
      <c r="IVP1904" s="69"/>
      <c r="IVQ1904" s="69"/>
      <c r="IVR1904" s="69"/>
      <c r="IVS1904" s="107"/>
      <c r="IVT1904" s="2"/>
      <c r="IVU1904" s="15"/>
      <c r="IVV1904" s="15"/>
      <c r="IVW1904" s="80"/>
      <c r="IVX1904" s="52"/>
      <c r="IVY1904" s="69"/>
      <c r="IVZ1904" s="69"/>
      <c r="IWA1904" s="69"/>
      <c r="IWB1904" s="107"/>
      <c r="IWC1904" s="2"/>
      <c r="IWD1904" s="15"/>
      <c r="IWE1904" s="15"/>
      <c r="IWF1904" s="80"/>
      <c r="IWG1904" s="52"/>
      <c r="IWH1904" s="69"/>
      <c r="IWI1904" s="69"/>
      <c r="IWJ1904" s="69"/>
      <c r="IWK1904" s="107"/>
      <c r="IWL1904" s="2"/>
      <c r="IWM1904" s="15"/>
      <c r="IWN1904" s="15"/>
      <c r="IWO1904" s="80"/>
      <c r="IWP1904" s="52"/>
      <c r="IWQ1904" s="69"/>
      <c r="IWR1904" s="69"/>
      <c r="IWS1904" s="69"/>
      <c r="IWT1904" s="107"/>
      <c r="IWU1904" s="2"/>
      <c r="IWV1904" s="15"/>
      <c r="IWW1904" s="15"/>
      <c r="IWX1904" s="80"/>
      <c r="IWY1904" s="52"/>
      <c r="IWZ1904" s="69"/>
      <c r="IXA1904" s="69"/>
      <c r="IXB1904" s="69"/>
      <c r="IXC1904" s="107"/>
      <c r="IXD1904" s="2"/>
      <c r="IXE1904" s="15"/>
      <c r="IXF1904" s="15"/>
      <c r="IXG1904" s="80"/>
      <c r="IXH1904" s="52"/>
      <c r="IXI1904" s="69"/>
      <c r="IXJ1904" s="69"/>
      <c r="IXK1904" s="69"/>
      <c r="IXL1904" s="107"/>
      <c r="IXM1904" s="2"/>
      <c r="IXN1904" s="15"/>
      <c r="IXO1904" s="15"/>
      <c r="IXP1904" s="80"/>
      <c r="IXQ1904" s="52"/>
      <c r="IXR1904" s="69"/>
      <c r="IXS1904" s="69"/>
      <c r="IXT1904" s="69"/>
      <c r="IXU1904" s="107"/>
      <c r="IXV1904" s="2"/>
      <c r="IXW1904" s="15"/>
      <c r="IXX1904" s="15"/>
      <c r="IXY1904" s="80"/>
      <c r="IXZ1904" s="52"/>
      <c r="IYA1904" s="69"/>
      <c r="IYB1904" s="69"/>
      <c r="IYC1904" s="69"/>
      <c r="IYD1904" s="107"/>
      <c r="IYE1904" s="2"/>
      <c r="IYF1904" s="15"/>
      <c r="IYG1904" s="15"/>
      <c r="IYH1904" s="80"/>
      <c r="IYI1904" s="52"/>
      <c r="IYJ1904" s="69"/>
      <c r="IYK1904" s="69"/>
      <c r="IYL1904" s="69"/>
      <c r="IYM1904" s="107"/>
      <c r="IYN1904" s="2"/>
      <c r="IYO1904" s="15"/>
      <c r="IYP1904" s="15"/>
      <c r="IYQ1904" s="80"/>
      <c r="IYR1904" s="52"/>
      <c r="IYS1904" s="69"/>
      <c r="IYT1904" s="69"/>
      <c r="IYU1904" s="69"/>
      <c r="IYV1904" s="107"/>
      <c r="IYW1904" s="2"/>
      <c r="IYX1904" s="15"/>
      <c r="IYY1904" s="15"/>
      <c r="IYZ1904" s="80"/>
      <c r="IZA1904" s="52"/>
      <c r="IZB1904" s="69"/>
      <c r="IZC1904" s="69"/>
      <c r="IZD1904" s="69"/>
      <c r="IZE1904" s="107"/>
      <c r="IZF1904" s="2"/>
      <c r="IZG1904" s="15"/>
      <c r="IZH1904" s="15"/>
      <c r="IZI1904" s="80"/>
      <c r="IZJ1904" s="52"/>
      <c r="IZK1904" s="69"/>
      <c r="IZL1904" s="69"/>
      <c r="IZM1904" s="69"/>
      <c r="IZN1904" s="107"/>
      <c r="IZO1904" s="2"/>
      <c r="IZP1904" s="15"/>
      <c r="IZQ1904" s="15"/>
      <c r="IZR1904" s="80"/>
      <c r="IZS1904" s="52"/>
      <c r="IZT1904" s="69"/>
      <c r="IZU1904" s="69"/>
      <c r="IZV1904" s="69"/>
      <c r="IZW1904" s="107"/>
      <c r="IZX1904" s="2"/>
      <c r="IZY1904" s="15"/>
      <c r="IZZ1904" s="15"/>
      <c r="JAA1904" s="80"/>
      <c r="JAB1904" s="52"/>
      <c r="JAC1904" s="69"/>
      <c r="JAD1904" s="69"/>
      <c r="JAE1904" s="69"/>
      <c r="JAF1904" s="107"/>
      <c r="JAG1904" s="2"/>
      <c r="JAH1904" s="15"/>
      <c r="JAI1904" s="15"/>
      <c r="JAJ1904" s="80"/>
      <c r="JAK1904" s="52"/>
      <c r="JAL1904" s="69"/>
      <c r="JAM1904" s="69"/>
      <c r="JAN1904" s="69"/>
      <c r="JAO1904" s="107"/>
      <c r="JAP1904" s="2"/>
      <c r="JAQ1904" s="15"/>
      <c r="JAR1904" s="15"/>
      <c r="JAS1904" s="80"/>
      <c r="JAT1904" s="52"/>
      <c r="JAU1904" s="69"/>
      <c r="JAV1904" s="69"/>
      <c r="JAW1904" s="69"/>
      <c r="JAX1904" s="107"/>
      <c r="JAY1904" s="2"/>
      <c r="JAZ1904" s="15"/>
      <c r="JBA1904" s="15"/>
      <c r="JBB1904" s="80"/>
      <c r="JBC1904" s="52"/>
      <c r="JBD1904" s="69"/>
      <c r="JBE1904" s="69"/>
      <c r="JBF1904" s="69"/>
      <c r="JBG1904" s="107"/>
      <c r="JBH1904" s="2"/>
      <c r="JBI1904" s="15"/>
      <c r="JBJ1904" s="15"/>
      <c r="JBK1904" s="80"/>
      <c r="JBL1904" s="52"/>
      <c r="JBM1904" s="69"/>
      <c r="JBN1904" s="69"/>
      <c r="JBO1904" s="69"/>
      <c r="JBP1904" s="107"/>
      <c r="JBQ1904" s="2"/>
      <c r="JBR1904" s="15"/>
      <c r="JBS1904" s="15"/>
      <c r="JBT1904" s="80"/>
      <c r="JBU1904" s="52"/>
      <c r="JBV1904" s="69"/>
      <c r="JBW1904" s="69"/>
      <c r="JBX1904" s="69"/>
      <c r="JBY1904" s="107"/>
      <c r="JBZ1904" s="2"/>
      <c r="JCA1904" s="15"/>
      <c r="JCB1904" s="15"/>
      <c r="JCC1904" s="80"/>
      <c r="JCD1904" s="52"/>
      <c r="JCE1904" s="69"/>
      <c r="JCF1904" s="69"/>
      <c r="JCG1904" s="69"/>
      <c r="JCH1904" s="107"/>
      <c r="JCI1904" s="2"/>
      <c r="JCJ1904" s="15"/>
      <c r="JCK1904" s="15"/>
      <c r="JCL1904" s="80"/>
      <c r="JCM1904" s="52"/>
      <c r="JCN1904" s="69"/>
      <c r="JCO1904" s="69"/>
      <c r="JCP1904" s="69"/>
      <c r="JCQ1904" s="107"/>
      <c r="JCR1904" s="2"/>
      <c r="JCS1904" s="15"/>
      <c r="JCT1904" s="15"/>
      <c r="JCU1904" s="80"/>
      <c r="JCV1904" s="52"/>
      <c r="JCW1904" s="69"/>
      <c r="JCX1904" s="69"/>
      <c r="JCY1904" s="69"/>
      <c r="JCZ1904" s="107"/>
      <c r="JDA1904" s="2"/>
      <c r="JDB1904" s="15"/>
      <c r="JDC1904" s="15"/>
      <c r="JDD1904" s="80"/>
      <c r="JDE1904" s="52"/>
      <c r="JDF1904" s="69"/>
      <c r="JDG1904" s="69"/>
      <c r="JDH1904" s="69"/>
      <c r="JDI1904" s="107"/>
      <c r="JDJ1904" s="2"/>
      <c r="JDK1904" s="15"/>
      <c r="JDL1904" s="15"/>
      <c r="JDM1904" s="80"/>
      <c r="JDN1904" s="52"/>
      <c r="JDO1904" s="69"/>
      <c r="JDP1904" s="69"/>
      <c r="JDQ1904" s="69"/>
      <c r="JDR1904" s="107"/>
      <c r="JDS1904" s="2"/>
      <c r="JDT1904" s="15"/>
      <c r="JDU1904" s="15"/>
      <c r="JDV1904" s="80"/>
      <c r="JDW1904" s="52"/>
      <c r="JDX1904" s="69"/>
      <c r="JDY1904" s="69"/>
      <c r="JDZ1904" s="69"/>
      <c r="JEA1904" s="107"/>
      <c r="JEB1904" s="2"/>
      <c r="JEC1904" s="15"/>
      <c r="JED1904" s="15"/>
      <c r="JEE1904" s="80"/>
      <c r="JEF1904" s="52"/>
      <c r="JEG1904" s="69"/>
      <c r="JEH1904" s="69"/>
      <c r="JEI1904" s="69"/>
      <c r="JEJ1904" s="107"/>
      <c r="JEK1904" s="2"/>
      <c r="JEL1904" s="15"/>
      <c r="JEM1904" s="15"/>
      <c r="JEN1904" s="80"/>
      <c r="JEO1904" s="52"/>
      <c r="JEP1904" s="69"/>
      <c r="JEQ1904" s="69"/>
      <c r="JER1904" s="69"/>
      <c r="JES1904" s="107"/>
      <c r="JET1904" s="2"/>
      <c r="JEU1904" s="15"/>
      <c r="JEV1904" s="15"/>
      <c r="JEW1904" s="80"/>
      <c r="JEX1904" s="52"/>
      <c r="JEY1904" s="69"/>
      <c r="JEZ1904" s="69"/>
      <c r="JFA1904" s="69"/>
      <c r="JFB1904" s="107"/>
      <c r="JFC1904" s="2"/>
      <c r="JFD1904" s="15"/>
      <c r="JFE1904" s="15"/>
      <c r="JFF1904" s="80"/>
      <c r="JFG1904" s="52"/>
      <c r="JFH1904" s="69"/>
      <c r="JFI1904" s="69"/>
      <c r="JFJ1904" s="69"/>
      <c r="JFK1904" s="107"/>
      <c r="JFL1904" s="2"/>
      <c r="JFM1904" s="15"/>
      <c r="JFN1904" s="15"/>
      <c r="JFO1904" s="80"/>
      <c r="JFP1904" s="52"/>
      <c r="JFQ1904" s="69"/>
      <c r="JFR1904" s="69"/>
      <c r="JFS1904" s="69"/>
      <c r="JFT1904" s="107"/>
      <c r="JFU1904" s="2"/>
      <c r="JFV1904" s="15"/>
      <c r="JFW1904" s="15"/>
      <c r="JFX1904" s="80"/>
      <c r="JFY1904" s="52"/>
      <c r="JFZ1904" s="69"/>
      <c r="JGA1904" s="69"/>
      <c r="JGB1904" s="69"/>
      <c r="JGC1904" s="107"/>
      <c r="JGD1904" s="2"/>
      <c r="JGE1904" s="15"/>
      <c r="JGF1904" s="15"/>
      <c r="JGG1904" s="80"/>
      <c r="JGH1904" s="52"/>
      <c r="JGI1904" s="69"/>
      <c r="JGJ1904" s="69"/>
      <c r="JGK1904" s="69"/>
      <c r="JGL1904" s="107"/>
      <c r="JGM1904" s="2"/>
      <c r="JGN1904" s="15"/>
      <c r="JGO1904" s="15"/>
      <c r="JGP1904" s="80"/>
      <c r="JGQ1904" s="52"/>
      <c r="JGR1904" s="69"/>
      <c r="JGS1904" s="69"/>
      <c r="JGT1904" s="69"/>
      <c r="JGU1904" s="107"/>
      <c r="JGV1904" s="2"/>
      <c r="JGW1904" s="15"/>
      <c r="JGX1904" s="15"/>
      <c r="JGY1904" s="80"/>
      <c r="JGZ1904" s="52"/>
      <c r="JHA1904" s="69"/>
      <c r="JHB1904" s="69"/>
      <c r="JHC1904" s="69"/>
      <c r="JHD1904" s="107"/>
      <c r="JHE1904" s="2"/>
      <c r="JHF1904" s="15"/>
      <c r="JHG1904" s="15"/>
      <c r="JHH1904" s="80"/>
      <c r="JHI1904" s="52"/>
      <c r="JHJ1904" s="69"/>
      <c r="JHK1904" s="69"/>
      <c r="JHL1904" s="69"/>
      <c r="JHM1904" s="107"/>
      <c r="JHN1904" s="2"/>
      <c r="JHO1904" s="15"/>
      <c r="JHP1904" s="15"/>
      <c r="JHQ1904" s="80"/>
      <c r="JHR1904" s="52"/>
      <c r="JHS1904" s="69"/>
      <c r="JHT1904" s="69"/>
      <c r="JHU1904" s="69"/>
      <c r="JHV1904" s="107"/>
      <c r="JHW1904" s="2"/>
      <c r="JHX1904" s="15"/>
      <c r="JHY1904" s="15"/>
      <c r="JHZ1904" s="80"/>
      <c r="JIA1904" s="52"/>
      <c r="JIB1904" s="69"/>
      <c r="JIC1904" s="69"/>
      <c r="JID1904" s="69"/>
      <c r="JIE1904" s="107"/>
      <c r="JIF1904" s="2"/>
      <c r="JIG1904" s="15"/>
      <c r="JIH1904" s="15"/>
      <c r="JII1904" s="80"/>
      <c r="JIJ1904" s="52"/>
      <c r="JIK1904" s="69"/>
      <c r="JIL1904" s="69"/>
      <c r="JIM1904" s="69"/>
      <c r="JIN1904" s="107"/>
      <c r="JIO1904" s="2"/>
      <c r="JIP1904" s="15"/>
      <c r="JIQ1904" s="15"/>
      <c r="JIR1904" s="80"/>
      <c r="JIS1904" s="52"/>
      <c r="JIT1904" s="69"/>
      <c r="JIU1904" s="69"/>
      <c r="JIV1904" s="69"/>
      <c r="JIW1904" s="107"/>
      <c r="JIX1904" s="2"/>
      <c r="JIY1904" s="15"/>
      <c r="JIZ1904" s="15"/>
      <c r="JJA1904" s="80"/>
      <c r="JJB1904" s="52"/>
      <c r="JJC1904" s="69"/>
      <c r="JJD1904" s="69"/>
      <c r="JJE1904" s="69"/>
      <c r="JJF1904" s="107"/>
      <c r="JJG1904" s="2"/>
      <c r="JJH1904" s="15"/>
      <c r="JJI1904" s="15"/>
      <c r="JJJ1904" s="80"/>
      <c r="JJK1904" s="52"/>
      <c r="JJL1904" s="69"/>
      <c r="JJM1904" s="69"/>
      <c r="JJN1904" s="69"/>
      <c r="JJO1904" s="107"/>
      <c r="JJP1904" s="2"/>
      <c r="JJQ1904" s="15"/>
      <c r="JJR1904" s="15"/>
      <c r="JJS1904" s="80"/>
      <c r="JJT1904" s="52"/>
      <c r="JJU1904" s="69"/>
      <c r="JJV1904" s="69"/>
      <c r="JJW1904" s="69"/>
      <c r="JJX1904" s="107"/>
      <c r="JJY1904" s="2"/>
      <c r="JJZ1904" s="15"/>
      <c r="JKA1904" s="15"/>
      <c r="JKB1904" s="80"/>
      <c r="JKC1904" s="52"/>
      <c r="JKD1904" s="69"/>
      <c r="JKE1904" s="69"/>
      <c r="JKF1904" s="69"/>
      <c r="JKG1904" s="107"/>
      <c r="JKH1904" s="2"/>
      <c r="JKI1904" s="15"/>
      <c r="JKJ1904" s="15"/>
      <c r="JKK1904" s="80"/>
      <c r="JKL1904" s="52"/>
      <c r="JKM1904" s="69"/>
      <c r="JKN1904" s="69"/>
      <c r="JKO1904" s="69"/>
      <c r="JKP1904" s="107"/>
      <c r="JKQ1904" s="2"/>
      <c r="JKR1904" s="15"/>
      <c r="JKS1904" s="15"/>
      <c r="JKT1904" s="80"/>
      <c r="JKU1904" s="52"/>
      <c r="JKV1904" s="69"/>
      <c r="JKW1904" s="69"/>
      <c r="JKX1904" s="69"/>
      <c r="JKY1904" s="107"/>
      <c r="JKZ1904" s="2"/>
      <c r="JLA1904" s="15"/>
      <c r="JLB1904" s="15"/>
      <c r="JLC1904" s="80"/>
      <c r="JLD1904" s="52"/>
      <c r="JLE1904" s="69"/>
      <c r="JLF1904" s="69"/>
      <c r="JLG1904" s="69"/>
      <c r="JLH1904" s="107"/>
      <c r="JLI1904" s="2"/>
      <c r="JLJ1904" s="15"/>
      <c r="JLK1904" s="15"/>
      <c r="JLL1904" s="80"/>
      <c r="JLM1904" s="52"/>
      <c r="JLN1904" s="69"/>
      <c r="JLO1904" s="69"/>
      <c r="JLP1904" s="69"/>
      <c r="JLQ1904" s="107"/>
      <c r="JLR1904" s="2"/>
      <c r="JLS1904" s="15"/>
      <c r="JLT1904" s="15"/>
      <c r="JLU1904" s="80"/>
      <c r="JLV1904" s="52"/>
      <c r="JLW1904" s="69"/>
      <c r="JLX1904" s="69"/>
      <c r="JLY1904" s="69"/>
      <c r="JLZ1904" s="107"/>
      <c r="JMA1904" s="2"/>
      <c r="JMB1904" s="15"/>
      <c r="JMC1904" s="15"/>
      <c r="JMD1904" s="80"/>
      <c r="JME1904" s="52"/>
      <c r="JMF1904" s="69"/>
      <c r="JMG1904" s="69"/>
      <c r="JMH1904" s="69"/>
      <c r="JMI1904" s="107"/>
      <c r="JMJ1904" s="2"/>
      <c r="JMK1904" s="15"/>
      <c r="JML1904" s="15"/>
      <c r="JMM1904" s="80"/>
      <c r="JMN1904" s="52"/>
      <c r="JMO1904" s="69"/>
      <c r="JMP1904" s="69"/>
      <c r="JMQ1904" s="69"/>
      <c r="JMR1904" s="107"/>
      <c r="JMS1904" s="2"/>
      <c r="JMT1904" s="15"/>
      <c r="JMU1904" s="15"/>
      <c r="JMV1904" s="80"/>
      <c r="JMW1904" s="52"/>
      <c r="JMX1904" s="69"/>
      <c r="JMY1904" s="69"/>
      <c r="JMZ1904" s="69"/>
      <c r="JNA1904" s="107"/>
      <c r="JNB1904" s="2"/>
      <c r="JNC1904" s="15"/>
      <c r="JND1904" s="15"/>
      <c r="JNE1904" s="80"/>
      <c r="JNF1904" s="52"/>
      <c r="JNG1904" s="69"/>
      <c r="JNH1904" s="69"/>
      <c r="JNI1904" s="69"/>
      <c r="JNJ1904" s="107"/>
      <c r="JNK1904" s="2"/>
      <c r="JNL1904" s="15"/>
      <c r="JNM1904" s="15"/>
      <c r="JNN1904" s="80"/>
      <c r="JNO1904" s="52"/>
      <c r="JNP1904" s="69"/>
      <c r="JNQ1904" s="69"/>
      <c r="JNR1904" s="69"/>
      <c r="JNS1904" s="107"/>
      <c r="JNT1904" s="2"/>
      <c r="JNU1904" s="15"/>
      <c r="JNV1904" s="15"/>
      <c r="JNW1904" s="80"/>
      <c r="JNX1904" s="52"/>
      <c r="JNY1904" s="69"/>
      <c r="JNZ1904" s="69"/>
      <c r="JOA1904" s="69"/>
      <c r="JOB1904" s="107"/>
      <c r="JOC1904" s="2"/>
      <c r="JOD1904" s="15"/>
      <c r="JOE1904" s="15"/>
      <c r="JOF1904" s="80"/>
      <c r="JOG1904" s="52"/>
      <c r="JOH1904" s="69"/>
      <c r="JOI1904" s="69"/>
      <c r="JOJ1904" s="69"/>
      <c r="JOK1904" s="107"/>
      <c r="JOL1904" s="2"/>
      <c r="JOM1904" s="15"/>
      <c r="JON1904" s="15"/>
      <c r="JOO1904" s="80"/>
      <c r="JOP1904" s="52"/>
      <c r="JOQ1904" s="69"/>
      <c r="JOR1904" s="69"/>
      <c r="JOS1904" s="69"/>
      <c r="JOT1904" s="107"/>
      <c r="JOU1904" s="2"/>
      <c r="JOV1904" s="15"/>
      <c r="JOW1904" s="15"/>
      <c r="JOX1904" s="80"/>
      <c r="JOY1904" s="52"/>
      <c r="JOZ1904" s="69"/>
      <c r="JPA1904" s="69"/>
      <c r="JPB1904" s="69"/>
      <c r="JPC1904" s="107"/>
      <c r="JPD1904" s="2"/>
      <c r="JPE1904" s="15"/>
      <c r="JPF1904" s="15"/>
      <c r="JPG1904" s="80"/>
      <c r="JPH1904" s="52"/>
      <c r="JPI1904" s="69"/>
      <c r="JPJ1904" s="69"/>
      <c r="JPK1904" s="69"/>
      <c r="JPL1904" s="107"/>
      <c r="JPM1904" s="2"/>
      <c r="JPN1904" s="15"/>
      <c r="JPO1904" s="15"/>
      <c r="JPP1904" s="80"/>
      <c r="JPQ1904" s="52"/>
      <c r="JPR1904" s="69"/>
      <c r="JPS1904" s="69"/>
      <c r="JPT1904" s="69"/>
      <c r="JPU1904" s="107"/>
      <c r="JPV1904" s="2"/>
      <c r="JPW1904" s="15"/>
      <c r="JPX1904" s="15"/>
      <c r="JPY1904" s="80"/>
      <c r="JPZ1904" s="52"/>
      <c r="JQA1904" s="69"/>
      <c r="JQB1904" s="69"/>
      <c r="JQC1904" s="69"/>
      <c r="JQD1904" s="107"/>
      <c r="JQE1904" s="2"/>
      <c r="JQF1904" s="15"/>
      <c r="JQG1904" s="15"/>
      <c r="JQH1904" s="80"/>
      <c r="JQI1904" s="52"/>
      <c r="JQJ1904" s="69"/>
      <c r="JQK1904" s="69"/>
      <c r="JQL1904" s="69"/>
      <c r="JQM1904" s="107"/>
      <c r="JQN1904" s="2"/>
      <c r="JQO1904" s="15"/>
      <c r="JQP1904" s="15"/>
      <c r="JQQ1904" s="80"/>
      <c r="JQR1904" s="52"/>
      <c r="JQS1904" s="69"/>
      <c r="JQT1904" s="69"/>
      <c r="JQU1904" s="69"/>
      <c r="JQV1904" s="107"/>
      <c r="JQW1904" s="2"/>
      <c r="JQX1904" s="15"/>
      <c r="JQY1904" s="15"/>
      <c r="JQZ1904" s="80"/>
      <c r="JRA1904" s="52"/>
      <c r="JRB1904" s="69"/>
      <c r="JRC1904" s="69"/>
      <c r="JRD1904" s="69"/>
      <c r="JRE1904" s="107"/>
      <c r="JRF1904" s="2"/>
      <c r="JRG1904" s="15"/>
      <c r="JRH1904" s="15"/>
      <c r="JRI1904" s="80"/>
      <c r="JRJ1904" s="52"/>
      <c r="JRK1904" s="69"/>
      <c r="JRL1904" s="69"/>
      <c r="JRM1904" s="69"/>
      <c r="JRN1904" s="107"/>
      <c r="JRO1904" s="2"/>
      <c r="JRP1904" s="15"/>
      <c r="JRQ1904" s="15"/>
      <c r="JRR1904" s="80"/>
      <c r="JRS1904" s="52"/>
      <c r="JRT1904" s="69"/>
      <c r="JRU1904" s="69"/>
      <c r="JRV1904" s="69"/>
      <c r="JRW1904" s="107"/>
      <c r="JRX1904" s="2"/>
      <c r="JRY1904" s="15"/>
      <c r="JRZ1904" s="15"/>
      <c r="JSA1904" s="80"/>
      <c r="JSB1904" s="52"/>
      <c r="JSC1904" s="69"/>
      <c r="JSD1904" s="69"/>
      <c r="JSE1904" s="69"/>
      <c r="JSF1904" s="107"/>
      <c r="JSG1904" s="2"/>
      <c r="JSH1904" s="15"/>
      <c r="JSI1904" s="15"/>
      <c r="JSJ1904" s="80"/>
      <c r="JSK1904" s="52"/>
      <c r="JSL1904" s="69"/>
      <c r="JSM1904" s="69"/>
      <c r="JSN1904" s="69"/>
      <c r="JSO1904" s="107"/>
      <c r="JSP1904" s="2"/>
      <c r="JSQ1904" s="15"/>
      <c r="JSR1904" s="15"/>
      <c r="JSS1904" s="80"/>
      <c r="JST1904" s="52"/>
      <c r="JSU1904" s="69"/>
      <c r="JSV1904" s="69"/>
      <c r="JSW1904" s="69"/>
      <c r="JSX1904" s="107"/>
      <c r="JSY1904" s="2"/>
      <c r="JSZ1904" s="15"/>
      <c r="JTA1904" s="15"/>
      <c r="JTB1904" s="80"/>
      <c r="JTC1904" s="52"/>
      <c r="JTD1904" s="69"/>
      <c r="JTE1904" s="69"/>
      <c r="JTF1904" s="69"/>
      <c r="JTG1904" s="107"/>
      <c r="JTH1904" s="2"/>
      <c r="JTI1904" s="15"/>
      <c r="JTJ1904" s="15"/>
      <c r="JTK1904" s="80"/>
      <c r="JTL1904" s="52"/>
      <c r="JTM1904" s="69"/>
      <c r="JTN1904" s="69"/>
      <c r="JTO1904" s="69"/>
      <c r="JTP1904" s="107"/>
      <c r="JTQ1904" s="2"/>
      <c r="JTR1904" s="15"/>
      <c r="JTS1904" s="15"/>
      <c r="JTT1904" s="80"/>
      <c r="JTU1904" s="52"/>
      <c r="JTV1904" s="69"/>
      <c r="JTW1904" s="69"/>
      <c r="JTX1904" s="69"/>
      <c r="JTY1904" s="107"/>
      <c r="JTZ1904" s="2"/>
      <c r="JUA1904" s="15"/>
      <c r="JUB1904" s="15"/>
      <c r="JUC1904" s="80"/>
      <c r="JUD1904" s="52"/>
      <c r="JUE1904" s="69"/>
      <c r="JUF1904" s="69"/>
      <c r="JUG1904" s="69"/>
      <c r="JUH1904" s="107"/>
      <c r="JUI1904" s="2"/>
      <c r="JUJ1904" s="15"/>
      <c r="JUK1904" s="15"/>
      <c r="JUL1904" s="80"/>
      <c r="JUM1904" s="52"/>
      <c r="JUN1904" s="69"/>
      <c r="JUO1904" s="69"/>
      <c r="JUP1904" s="69"/>
      <c r="JUQ1904" s="107"/>
      <c r="JUR1904" s="2"/>
      <c r="JUS1904" s="15"/>
      <c r="JUT1904" s="15"/>
      <c r="JUU1904" s="80"/>
      <c r="JUV1904" s="52"/>
      <c r="JUW1904" s="69"/>
      <c r="JUX1904" s="69"/>
      <c r="JUY1904" s="69"/>
      <c r="JUZ1904" s="107"/>
      <c r="JVA1904" s="2"/>
      <c r="JVB1904" s="15"/>
      <c r="JVC1904" s="15"/>
      <c r="JVD1904" s="80"/>
      <c r="JVE1904" s="52"/>
      <c r="JVF1904" s="69"/>
      <c r="JVG1904" s="69"/>
      <c r="JVH1904" s="69"/>
      <c r="JVI1904" s="107"/>
      <c r="JVJ1904" s="2"/>
      <c r="JVK1904" s="15"/>
      <c r="JVL1904" s="15"/>
      <c r="JVM1904" s="80"/>
      <c r="JVN1904" s="52"/>
      <c r="JVO1904" s="69"/>
      <c r="JVP1904" s="69"/>
      <c r="JVQ1904" s="69"/>
      <c r="JVR1904" s="107"/>
      <c r="JVS1904" s="2"/>
      <c r="JVT1904" s="15"/>
      <c r="JVU1904" s="15"/>
      <c r="JVV1904" s="80"/>
      <c r="JVW1904" s="52"/>
      <c r="JVX1904" s="69"/>
      <c r="JVY1904" s="69"/>
      <c r="JVZ1904" s="69"/>
      <c r="JWA1904" s="107"/>
      <c r="JWB1904" s="2"/>
      <c r="JWC1904" s="15"/>
      <c r="JWD1904" s="15"/>
      <c r="JWE1904" s="80"/>
      <c r="JWF1904" s="52"/>
      <c r="JWG1904" s="69"/>
      <c r="JWH1904" s="69"/>
      <c r="JWI1904" s="69"/>
      <c r="JWJ1904" s="107"/>
      <c r="JWK1904" s="2"/>
      <c r="JWL1904" s="15"/>
      <c r="JWM1904" s="15"/>
      <c r="JWN1904" s="80"/>
      <c r="JWO1904" s="52"/>
      <c r="JWP1904" s="69"/>
      <c r="JWQ1904" s="69"/>
      <c r="JWR1904" s="69"/>
      <c r="JWS1904" s="107"/>
      <c r="JWT1904" s="2"/>
      <c r="JWU1904" s="15"/>
      <c r="JWV1904" s="15"/>
      <c r="JWW1904" s="80"/>
      <c r="JWX1904" s="52"/>
      <c r="JWY1904" s="69"/>
      <c r="JWZ1904" s="69"/>
      <c r="JXA1904" s="69"/>
      <c r="JXB1904" s="107"/>
      <c r="JXC1904" s="2"/>
      <c r="JXD1904" s="15"/>
      <c r="JXE1904" s="15"/>
      <c r="JXF1904" s="80"/>
      <c r="JXG1904" s="52"/>
      <c r="JXH1904" s="69"/>
      <c r="JXI1904" s="69"/>
      <c r="JXJ1904" s="69"/>
      <c r="JXK1904" s="107"/>
      <c r="JXL1904" s="2"/>
      <c r="JXM1904" s="15"/>
      <c r="JXN1904" s="15"/>
      <c r="JXO1904" s="80"/>
      <c r="JXP1904" s="52"/>
      <c r="JXQ1904" s="69"/>
      <c r="JXR1904" s="69"/>
      <c r="JXS1904" s="69"/>
      <c r="JXT1904" s="107"/>
      <c r="JXU1904" s="2"/>
      <c r="JXV1904" s="15"/>
      <c r="JXW1904" s="15"/>
      <c r="JXX1904" s="80"/>
      <c r="JXY1904" s="52"/>
      <c r="JXZ1904" s="69"/>
      <c r="JYA1904" s="69"/>
      <c r="JYB1904" s="69"/>
      <c r="JYC1904" s="107"/>
      <c r="JYD1904" s="2"/>
      <c r="JYE1904" s="15"/>
      <c r="JYF1904" s="15"/>
      <c r="JYG1904" s="80"/>
      <c r="JYH1904" s="52"/>
      <c r="JYI1904" s="69"/>
      <c r="JYJ1904" s="69"/>
      <c r="JYK1904" s="69"/>
      <c r="JYL1904" s="107"/>
      <c r="JYM1904" s="2"/>
      <c r="JYN1904" s="15"/>
      <c r="JYO1904" s="15"/>
      <c r="JYP1904" s="80"/>
      <c r="JYQ1904" s="52"/>
      <c r="JYR1904" s="69"/>
      <c r="JYS1904" s="69"/>
      <c r="JYT1904" s="69"/>
      <c r="JYU1904" s="107"/>
      <c r="JYV1904" s="2"/>
      <c r="JYW1904" s="15"/>
      <c r="JYX1904" s="15"/>
      <c r="JYY1904" s="80"/>
      <c r="JYZ1904" s="52"/>
      <c r="JZA1904" s="69"/>
      <c r="JZB1904" s="69"/>
      <c r="JZC1904" s="69"/>
      <c r="JZD1904" s="107"/>
      <c r="JZE1904" s="2"/>
      <c r="JZF1904" s="15"/>
      <c r="JZG1904" s="15"/>
      <c r="JZH1904" s="80"/>
      <c r="JZI1904" s="52"/>
      <c r="JZJ1904" s="69"/>
      <c r="JZK1904" s="69"/>
      <c r="JZL1904" s="69"/>
      <c r="JZM1904" s="107"/>
      <c r="JZN1904" s="2"/>
      <c r="JZO1904" s="15"/>
      <c r="JZP1904" s="15"/>
      <c r="JZQ1904" s="80"/>
      <c r="JZR1904" s="52"/>
      <c r="JZS1904" s="69"/>
      <c r="JZT1904" s="69"/>
      <c r="JZU1904" s="69"/>
      <c r="JZV1904" s="107"/>
      <c r="JZW1904" s="2"/>
      <c r="JZX1904" s="15"/>
      <c r="JZY1904" s="15"/>
      <c r="JZZ1904" s="80"/>
      <c r="KAA1904" s="52"/>
      <c r="KAB1904" s="69"/>
      <c r="KAC1904" s="69"/>
      <c r="KAD1904" s="69"/>
      <c r="KAE1904" s="107"/>
      <c r="KAF1904" s="2"/>
      <c r="KAG1904" s="15"/>
      <c r="KAH1904" s="15"/>
      <c r="KAI1904" s="80"/>
      <c r="KAJ1904" s="52"/>
      <c r="KAK1904" s="69"/>
      <c r="KAL1904" s="69"/>
      <c r="KAM1904" s="69"/>
      <c r="KAN1904" s="107"/>
      <c r="KAO1904" s="2"/>
      <c r="KAP1904" s="15"/>
      <c r="KAQ1904" s="15"/>
      <c r="KAR1904" s="80"/>
      <c r="KAS1904" s="52"/>
      <c r="KAT1904" s="69"/>
      <c r="KAU1904" s="69"/>
      <c r="KAV1904" s="69"/>
      <c r="KAW1904" s="107"/>
      <c r="KAX1904" s="2"/>
      <c r="KAY1904" s="15"/>
      <c r="KAZ1904" s="15"/>
      <c r="KBA1904" s="80"/>
      <c r="KBB1904" s="52"/>
      <c r="KBC1904" s="69"/>
      <c r="KBD1904" s="69"/>
      <c r="KBE1904" s="69"/>
      <c r="KBF1904" s="107"/>
      <c r="KBG1904" s="2"/>
      <c r="KBH1904" s="15"/>
      <c r="KBI1904" s="15"/>
      <c r="KBJ1904" s="80"/>
      <c r="KBK1904" s="52"/>
      <c r="KBL1904" s="69"/>
      <c r="KBM1904" s="69"/>
      <c r="KBN1904" s="69"/>
      <c r="KBO1904" s="107"/>
      <c r="KBP1904" s="2"/>
      <c r="KBQ1904" s="15"/>
      <c r="KBR1904" s="15"/>
      <c r="KBS1904" s="80"/>
      <c r="KBT1904" s="52"/>
      <c r="KBU1904" s="69"/>
      <c r="KBV1904" s="69"/>
      <c r="KBW1904" s="69"/>
      <c r="KBX1904" s="107"/>
      <c r="KBY1904" s="2"/>
      <c r="KBZ1904" s="15"/>
      <c r="KCA1904" s="15"/>
      <c r="KCB1904" s="80"/>
      <c r="KCC1904" s="52"/>
      <c r="KCD1904" s="69"/>
      <c r="KCE1904" s="69"/>
      <c r="KCF1904" s="69"/>
      <c r="KCG1904" s="107"/>
      <c r="KCH1904" s="2"/>
      <c r="KCI1904" s="15"/>
      <c r="KCJ1904" s="15"/>
      <c r="KCK1904" s="80"/>
      <c r="KCL1904" s="52"/>
      <c r="KCM1904" s="69"/>
      <c r="KCN1904" s="69"/>
      <c r="KCO1904" s="69"/>
      <c r="KCP1904" s="107"/>
      <c r="KCQ1904" s="2"/>
      <c r="KCR1904" s="15"/>
      <c r="KCS1904" s="15"/>
      <c r="KCT1904" s="80"/>
      <c r="KCU1904" s="52"/>
      <c r="KCV1904" s="69"/>
      <c r="KCW1904" s="69"/>
      <c r="KCX1904" s="69"/>
      <c r="KCY1904" s="107"/>
      <c r="KCZ1904" s="2"/>
      <c r="KDA1904" s="15"/>
      <c r="KDB1904" s="15"/>
      <c r="KDC1904" s="80"/>
      <c r="KDD1904" s="52"/>
      <c r="KDE1904" s="69"/>
      <c r="KDF1904" s="69"/>
      <c r="KDG1904" s="69"/>
      <c r="KDH1904" s="107"/>
      <c r="KDI1904" s="2"/>
      <c r="KDJ1904" s="15"/>
      <c r="KDK1904" s="15"/>
      <c r="KDL1904" s="80"/>
      <c r="KDM1904" s="52"/>
      <c r="KDN1904" s="69"/>
      <c r="KDO1904" s="69"/>
      <c r="KDP1904" s="69"/>
      <c r="KDQ1904" s="107"/>
      <c r="KDR1904" s="2"/>
      <c r="KDS1904" s="15"/>
      <c r="KDT1904" s="15"/>
      <c r="KDU1904" s="80"/>
      <c r="KDV1904" s="52"/>
      <c r="KDW1904" s="69"/>
      <c r="KDX1904" s="69"/>
      <c r="KDY1904" s="69"/>
      <c r="KDZ1904" s="107"/>
      <c r="KEA1904" s="2"/>
      <c r="KEB1904" s="15"/>
      <c r="KEC1904" s="15"/>
      <c r="KED1904" s="80"/>
      <c r="KEE1904" s="52"/>
      <c r="KEF1904" s="69"/>
      <c r="KEG1904" s="69"/>
      <c r="KEH1904" s="69"/>
      <c r="KEI1904" s="107"/>
      <c r="KEJ1904" s="2"/>
      <c r="KEK1904" s="15"/>
      <c r="KEL1904" s="15"/>
      <c r="KEM1904" s="80"/>
      <c r="KEN1904" s="52"/>
      <c r="KEO1904" s="69"/>
      <c r="KEP1904" s="69"/>
      <c r="KEQ1904" s="69"/>
      <c r="KER1904" s="107"/>
      <c r="KES1904" s="2"/>
      <c r="KET1904" s="15"/>
      <c r="KEU1904" s="15"/>
      <c r="KEV1904" s="80"/>
      <c r="KEW1904" s="52"/>
      <c r="KEX1904" s="69"/>
      <c r="KEY1904" s="69"/>
      <c r="KEZ1904" s="69"/>
      <c r="KFA1904" s="107"/>
      <c r="KFB1904" s="2"/>
      <c r="KFC1904" s="15"/>
      <c r="KFD1904" s="15"/>
      <c r="KFE1904" s="80"/>
      <c r="KFF1904" s="52"/>
      <c r="KFG1904" s="69"/>
      <c r="KFH1904" s="69"/>
      <c r="KFI1904" s="69"/>
      <c r="KFJ1904" s="107"/>
      <c r="KFK1904" s="2"/>
      <c r="KFL1904" s="15"/>
      <c r="KFM1904" s="15"/>
      <c r="KFN1904" s="80"/>
      <c r="KFO1904" s="52"/>
      <c r="KFP1904" s="69"/>
      <c r="KFQ1904" s="69"/>
      <c r="KFR1904" s="69"/>
      <c r="KFS1904" s="107"/>
      <c r="KFT1904" s="2"/>
      <c r="KFU1904" s="15"/>
      <c r="KFV1904" s="15"/>
      <c r="KFW1904" s="80"/>
      <c r="KFX1904" s="52"/>
      <c r="KFY1904" s="69"/>
      <c r="KFZ1904" s="69"/>
      <c r="KGA1904" s="69"/>
      <c r="KGB1904" s="107"/>
      <c r="KGC1904" s="2"/>
      <c r="KGD1904" s="15"/>
      <c r="KGE1904" s="15"/>
      <c r="KGF1904" s="80"/>
      <c r="KGG1904" s="52"/>
      <c r="KGH1904" s="69"/>
      <c r="KGI1904" s="69"/>
      <c r="KGJ1904" s="69"/>
      <c r="KGK1904" s="107"/>
      <c r="KGL1904" s="2"/>
      <c r="KGM1904" s="15"/>
      <c r="KGN1904" s="15"/>
      <c r="KGO1904" s="80"/>
      <c r="KGP1904" s="52"/>
      <c r="KGQ1904" s="69"/>
      <c r="KGR1904" s="69"/>
      <c r="KGS1904" s="69"/>
      <c r="KGT1904" s="107"/>
      <c r="KGU1904" s="2"/>
      <c r="KGV1904" s="15"/>
      <c r="KGW1904" s="15"/>
      <c r="KGX1904" s="80"/>
      <c r="KGY1904" s="52"/>
      <c r="KGZ1904" s="69"/>
      <c r="KHA1904" s="69"/>
      <c r="KHB1904" s="69"/>
      <c r="KHC1904" s="107"/>
      <c r="KHD1904" s="2"/>
      <c r="KHE1904" s="15"/>
      <c r="KHF1904" s="15"/>
      <c r="KHG1904" s="80"/>
      <c r="KHH1904" s="52"/>
      <c r="KHI1904" s="69"/>
      <c r="KHJ1904" s="69"/>
      <c r="KHK1904" s="69"/>
      <c r="KHL1904" s="107"/>
      <c r="KHM1904" s="2"/>
      <c r="KHN1904" s="15"/>
      <c r="KHO1904" s="15"/>
      <c r="KHP1904" s="80"/>
      <c r="KHQ1904" s="52"/>
      <c r="KHR1904" s="69"/>
      <c r="KHS1904" s="69"/>
      <c r="KHT1904" s="69"/>
      <c r="KHU1904" s="107"/>
      <c r="KHV1904" s="2"/>
      <c r="KHW1904" s="15"/>
      <c r="KHX1904" s="15"/>
      <c r="KHY1904" s="80"/>
      <c r="KHZ1904" s="52"/>
      <c r="KIA1904" s="69"/>
      <c r="KIB1904" s="69"/>
      <c r="KIC1904" s="69"/>
      <c r="KID1904" s="107"/>
      <c r="KIE1904" s="2"/>
      <c r="KIF1904" s="15"/>
      <c r="KIG1904" s="15"/>
      <c r="KIH1904" s="80"/>
      <c r="KII1904" s="52"/>
      <c r="KIJ1904" s="69"/>
      <c r="KIK1904" s="69"/>
      <c r="KIL1904" s="69"/>
      <c r="KIM1904" s="107"/>
      <c r="KIN1904" s="2"/>
      <c r="KIO1904" s="15"/>
      <c r="KIP1904" s="15"/>
      <c r="KIQ1904" s="80"/>
      <c r="KIR1904" s="52"/>
      <c r="KIS1904" s="69"/>
      <c r="KIT1904" s="69"/>
      <c r="KIU1904" s="69"/>
      <c r="KIV1904" s="107"/>
      <c r="KIW1904" s="2"/>
      <c r="KIX1904" s="15"/>
      <c r="KIY1904" s="15"/>
      <c r="KIZ1904" s="80"/>
      <c r="KJA1904" s="52"/>
      <c r="KJB1904" s="69"/>
      <c r="KJC1904" s="69"/>
      <c r="KJD1904" s="69"/>
      <c r="KJE1904" s="107"/>
      <c r="KJF1904" s="2"/>
      <c r="KJG1904" s="15"/>
      <c r="KJH1904" s="15"/>
      <c r="KJI1904" s="80"/>
      <c r="KJJ1904" s="52"/>
      <c r="KJK1904" s="69"/>
      <c r="KJL1904" s="69"/>
      <c r="KJM1904" s="69"/>
      <c r="KJN1904" s="107"/>
      <c r="KJO1904" s="2"/>
      <c r="KJP1904" s="15"/>
      <c r="KJQ1904" s="15"/>
      <c r="KJR1904" s="80"/>
      <c r="KJS1904" s="52"/>
      <c r="KJT1904" s="69"/>
      <c r="KJU1904" s="69"/>
      <c r="KJV1904" s="69"/>
      <c r="KJW1904" s="107"/>
      <c r="KJX1904" s="2"/>
      <c r="KJY1904" s="15"/>
      <c r="KJZ1904" s="15"/>
      <c r="KKA1904" s="80"/>
      <c r="KKB1904" s="52"/>
      <c r="KKC1904" s="69"/>
      <c r="KKD1904" s="69"/>
      <c r="KKE1904" s="69"/>
      <c r="KKF1904" s="107"/>
      <c r="KKG1904" s="2"/>
      <c r="KKH1904" s="15"/>
      <c r="KKI1904" s="15"/>
      <c r="KKJ1904" s="80"/>
      <c r="KKK1904" s="52"/>
      <c r="KKL1904" s="69"/>
      <c r="KKM1904" s="69"/>
      <c r="KKN1904" s="69"/>
      <c r="KKO1904" s="107"/>
      <c r="KKP1904" s="2"/>
      <c r="KKQ1904" s="15"/>
      <c r="KKR1904" s="15"/>
      <c r="KKS1904" s="80"/>
      <c r="KKT1904" s="52"/>
      <c r="KKU1904" s="69"/>
      <c r="KKV1904" s="69"/>
      <c r="KKW1904" s="69"/>
      <c r="KKX1904" s="107"/>
      <c r="KKY1904" s="2"/>
      <c r="KKZ1904" s="15"/>
      <c r="KLA1904" s="15"/>
      <c r="KLB1904" s="80"/>
      <c r="KLC1904" s="52"/>
      <c r="KLD1904" s="69"/>
      <c r="KLE1904" s="69"/>
      <c r="KLF1904" s="69"/>
      <c r="KLG1904" s="107"/>
      <c r="KLH1904" s="2"/>
      <c r="KLI1904" s="15"/>
      <c r="KLJ1904" s="15"/>
      <c r="KLK1904" s="80"/>
      <c r="KLL1904" s="52"/>
      <c r="KLM1904" s="69"/>
      <c r="KLN1904" s="69"/>
      <c r="KLO1904" s="69"/>
      <c r="KLP1904" s="107"/>
      <c r="KLQ1904" s="2"/>
      <c r="KLR1904" s="15"/>
      <c r="KLS1904" s="15"/>
      <c r="KLT1904" s="80"/>
      <c r="KLU1904" s="52"/>
      <c r="KLV1904" s="69"/>
      <c r="KLW1904" s="69"/>
      <c r="KLX1904" s="69"/>
      <c r="KLY1904" s="107"/>
      <c r="KLZ1904" s="2"/>
      <c r="KMA1904" s="15"/>
      <c r="KMB1904" s="15"/>
      <c r="KMC1904" s="80"/>
      <c r="KMD1904" s="52"/>
      <c r="KME1904" s="69"/>
      <c r="KMF1904" s="69"/>
      <c r="KMG1904" s="69"/>
      <c r="KMH1904" s="107"/>
      <c r="KMI1904" s="2"/>
      <c r="KMJ1904" s="15"/>
      <c r="KMK1904" s="15"/>
      <c r="KML1904" s="80"/>
      <c r="KMM1904" s="52"/>
      <c r="KMN1904" s="69"/>
      <c r="KMO1904" s="69"/>
      <c r="KMP1904" s="69"/>
      <c r="KMQ1904" s="107"/>
      <c r="KMR1904" s="2"/>
      <c r="KMS1904" s="15"/>
      <c r="KMT1904" s="15"/>
      <c r="KMU1904" s="80"/>
      <c r="KMV1904" s="52"/>
      <c r="KMW1904" s="69"/>
      <c r="KMX1904" s="69"/>
      <c r="KMY1904" s="69"/>
      <c r="KMZ1904" s="107"/>
      <c r="KNA1904" s="2"/>
      <c r="KNB1904" s="15"/>
      <c r="KNC1904" s="15"/>
      <c r="KND1904" s="80"/>
      <c r="KNE1904" s="52"/>
      <c r="KNF1904" s="69"/>
      <c r="KNG1904" s="69"/>
      <c r="KNH1904" s="69"/>
      <c r="KNI1904" s="107"/>
      <c r="KNJ1904" s="2"/>
      <c r="KNK1904" s="15"/>
      <c r="KNL1904" s="15"/>
      <c r="KNM1904" s="80"/>
      <c r="KNN1904" s="52"/>
      <c r="KNO1904" s="69"/>
      <c r="KNP1904" s="69"/>
      <c r="KNQ1904" s="69"/>
      <c r="KNR1904" s="107"/>
      <c r="KNS1904" s="2"/>
      <c r="KNT1904" s="15"/>
      <c r="KNU1904" s="15"/>
      <c r="KNV1904" s="80"/>
      <c r="KNW1904" s="52"/>
      <c r="KNX1904" s="69"/>
      <c r="KNY1904" s="69"/>
      <c r="KNZ1904" s="69"/>
      <c r="KOA1904" s="107"/>
      <c r="KOB1904" s="2"/>
      <c r="KOC1904" s="15"/>
      <c r="KOD1904" s="15"/>
      <c r="KOE1904" s="80"/>
      <c r="KOF1904" s="52"/>
      <c r="KOG1904" s="69"/>
      <c r="KOH1904" s="69"/>
      <c r="KOI1904" s="69"/>
      <c r="KOJ1904" s="107"/>
      <c r="KOK1904" s="2"/>
      <c r="KOL1904" s="15"/>
      <c r="KOM1904" s="15"/>
      <c r="KON1904" s="80"/>
      <c r="KOO1904" s="52"/>
      <c r="KOP1904" s="69"/>
      <c r="KOQ1904" s="69"/>
      <c r="KOR1904" s="69"/>
      <c r="KOS1904" s="107"/>
      <c r="KOT1904" s="2"/>
      <c r="KOU1904" s="15"/>
      <c r="KOV1904" s="15"/>
      <c r="KOW1904" s="80"/>
      <c r="KOX1904" s="52"/>
      <c r="KOY1904" s="69"/>
      <c r="KOZ1904" s="69"/>
      <c r="KPA1904" s="69"/>
      <c r="KPB1904" s="107"/>
      <c r="KPC1904" s="2"/>
      <c r="KPD1904" s="15"/>
      <c r="KPE1904" s="15"/>
      <c r="KPF1904" s="80"/>
      <c r="KPG1904" s="52"/>
      <c r="KPH1904" s="69"/>
      <c r="KPI1904" s="69"/>
      <c r="KPJ1904" s="69"/>
      <c r="KPK1904" s="107"/>
      <c r="KPL1904" s="2"/>
      <c r="KPM1904" s="15"/>
      <c r="KPN1904" s="15"/>
      <c r="KPO1904" s="80"/>
      <c r="KPP1904" s="52"/>
      <c r="KPQ1904" s="69"/>
      <c r="KPR1904" s="69"/>
      <c r="KPS1904" s="69"/>
      <c r="KPT1904" s="107"/>
      <c r="KPU1904" s="2"/>
      <c r="KPV1904" s="15"/>
      <c r="KPW1904" s="15"/>
      <c r="KPX1904" s="80"/>
      <c r="KPY1904" s="52"/>
      <c r="KPZ1904" s="69"/>
      <c r="KQA1904" s="69"/>
      <c r="KQB1904" s="69"/>
      <c r="KQC1904" s="107"/>
      <c r="KQD1904" s="2"/>
      <c r="KQE1904" s="15"/>
      <c r="KQF1904" s="15"/>
      <c r="KQG1904" s="80"/>
      <c r="KQH1904" s="52"/>
      <c r="KQI1904" s="69"/>
      <c r="KQJ1904" s="69"/>
      <c r="KQK1904" s="69"/>
      <c r="KQL1904" s="107"/>
      <c r="KQM1904" s="2"/>
      <c r="KQN1904" s="15"/>
      <c r="KQO1904" s="15"/>
      <c r="KQP1904" s="80"/>
      <c r="KQQ1904" s="52"/>
      <c r="KQR1904" s="69"/>
      <c r="KQS1904" s="69"/>
      <c r="KQT1904" s="69"/>
      <c r="KQU1904" s="107"/>
      <c r="KQV1904" s="2"/>
      <c r="KQW1904" s="15"/>
      <c r="KQX1904" s="15"/>
      <c r="KQY1904" s="80"/>
      <c r="KQZ1904" s="52"/>
      <c r="KRA1904" s="69"/>
      <c r="KRB1904" s="69"/>
      <c r="KRC1904" s="69"/>
      <c r="KRD1904" s="107"/>
      <c r="KRE1904" s="2"/>
      <c r="KRF1904" s="15"/>
      <c r="KRG1904" s="15"/>
      <c r="KRH1904" s="80"/>
      <c r="KRI1904" s="52"/>
      <c r="KRJ1904" s="69"/>
      <c r="KRK1904" s="69"/>
      <c r="KRL1904" s="69"/>
      <c r="KRM1904" s="107"/>
      <c r="KRN1904" s="2"/>
      <c r="KRO1904" s="15"/>
      <c r="KRP1904" s="15"/>
      <c r="KRQ1904" s="80"/>
      <c r="KRR1904" s="52"/>
      <c r="KRS1904" s="69"/>
      <c r="KRT1904" s="69"/>
      <c r="KRU1904" s="69"/>
      <c r="KRV1904" s="107"/>
      <c r="KRW1904" s="2"/>
      <c r="KRX1904" s="15"/>
      <c r="KRY1904" s="15"/>
      <c r="KRZ1904" s="80"/>
      <c r="KSA1904" s="52"/>
      <c r="KSB1904" s="69"/>
      <c r="KSC1904" s="69"/>
      <c r="KSD1904" s="69"/>
      <c r="KSE1904" s="107"/>
      <c r="KSF1904" s="2"/>
      <c r="KSG1904" s="15"/>
      <c r="KSH1904" s="15"/>
      <c r="KSI1904" s="80"/>
      <c r="KSJ1904" s="52"/>
      <c r="KSK1904" s="69"/>
      <c r="KSL1904" s="69"/>
      <c r="KSM1904" s="69"/>
      <c r="KSN1904" s="107"/>
      <c r="KSO1904" s="2"/>
      <c r="KSP1904" s="15"/>
      <c r="KSQ1904" s="15"/>
      <c r="KSR1904" s="80"/>
      <c r="KSS1904" s="52"/>
      <c r="KST1904" s="69"/>
      <c r="KSU1904" s="69"/>
      <c r="KSV1904" s="69"/>
      <c r="KSW1904" s="107"/>
      <c r="KSX1904" s="2"/>
      <c r="KSY1904" s="15"/>
      <c r="KSZ1904" s="15"/>
      <c r="KTA1904" s="80"/>
      <c r="KTB1904" s="52"/>
      <c r="KTC1904" s="69"/>
      <c r="KTD1904" s="69"/>
      <c r="KTE1904" s="69"/>
      <c r="KTF1904" s="107"/>
      <c r="KTG1904" s="2"/>
      <c r="KTH1904" s="15"/>
      <c r="KTI1904" s="15"/>
      <c r="KTJ1904" s="80"/>
      <c r="KTK1904" s="52"/>
      <c r="KTL1904" s="69"/>
      <c r="KTM1904" s="69"/>
      <c r="KTN1904" s="69"/>
      <c r="KTO1904" s="107"/>
      <c r="KTP1904" s="2"/>
      <c r="KTQ1904" s="15"/>
      <c r="KTR1904" s="15"/>
      <c r="KTS1904" s="80"/>
      <c r="KTT1904" s="52"/>
      <c r="KTU1904" s="69"/>
      <c r="KTV1904" s="69"/>
      <c r="KTW1904" s="69"/>
      <c r="KTX1904" s="107"/>
      <c r="KTY1904" s="2"/>
      <c r="KTZ1904" s="15"/>
      <c r="KUA1904" s="15"/>
      <c r="KUB1904" s="80"/>
      <c r="KUC1904" s="52"/>
      <c r="KUD1904" s="69"/>
      <c r="KUE1904" s="69"/>
      <c r="KUF1904" s="69"/>
      <c r="KUG1904" s="107"/>
      <c r="KUH1904" s="2"/>
      <c r="KUI1904" s="15"/>
      <c r="KUJ1904" s="15"/>
      <c r="KUK1904" s="80"/>
      <c r="KUL1904" s="52"/>
      <c r="KUM1904" s="69"/>
      <c r="KUN1904" s="69"/>
      <c r="KUO1904" s="69"/>
      <c r="KUP1904" s="107"/>
      <c r="KUQ1904" s="2"/>
      <c r="KUR1904" s="15"/>
      <c r="KUS1904" s="15"/>
      <c r="KUT1904" s="80"/>
      <c r="KUU1904" s="52"/>
      <c r="KUV1904" s="69"/>
      <c r="KUW1904" s="69"/>
      <c r="KUX1904" s="69"/>
      <c r="KUY1904" s="107"/>
      <c r="KUZ1904" s="2"/>
      <c r="KVA1904" s="15"/>
      <c r="KVB1904" s="15"/>
      <c r="KVC1904" s="80"/>
      <c r="KVD1904" s="52"/>
      <c r="KVE1904" s="69"/>
      <c r="KVF1904" s="69"/>
      <c r="KVG1904" s="69"/>
      <c r="KVH1904" s="107"/>
      <c r="KVI1904" s="2"/>
      <c r="KVJ1904" s="15"/>
      <c r="KVK1904" s="15"/>
      <c r="KVL1904" s="80"/>
      <c r="KVM1904" s="52"/>
      <c r="KVN1904" s="69"/>
      <c r="KVO1904" s="69"/>
      <c r="KVP1904" s="69"/>
      <c r="KVQ1904" s="107"/>
      <c r="KVR1904" s="2"/>
      <c r="KVS1904" s="15"/>
      <c r="KVT1904" s="15"/>
      <c r="KVU1904" s="80"/>
      <c r="KVV1904" s="52"/>
      <c r="KVW1904" s="69"/>
      <c r="KVX1904" s="69"/>
      <c r="KVY1904" s="69"/>
      <c r="KVZ1904" s="107"/>
      <c r="KWA1904" s="2"/>
      <c r="KWB1904" s="15"/>
      <c r="KWC1904" s="15"/>
      <c r="KWD1904" s="80"/>
      <c r="KWE1904" s="52"/>
      <c r="KWF1904" s="69"/>
      <c r="KWG1904" s="69"/>
      <c r="KWH1904" s="69"/>
      <c r="KWI1904" s="107"/>
      <c r="KWJ1904" s="2"/>
      <c r="KWK1904" s="15"/>
      <c r="KWL1904" s="15"/>
      <c r="KWM1904" s="80"/>
      <c r="KWN1904" s="52"/>
      <c r="KWO1904" s="69"/>
      <c r="KWP1904" s="69"/>
      <c r="KWQ1904" s="69"/>
      <c r="KWR1904" s="107"/>
      <c r="KWS1904" s="2"/>
      <c r="KWT1904" s="15"/>
      <c r="KWU1904" s="15"/>
      <c r="KWV1904" s="80"/>
      <c r="KWW1904" s="52"/>
      <c r="KWX1904" s="69"/>
      <c r="KWY1904" s="69"/>
      <c r="KWZ1904" s="69"/>
      <c r="KXA1904" s="107"/>
      <c r="KXB1904" s="2"/>
      <c r="KXC1904" s="15"/>
      <c r="KXD1904" s="15"/>
      <c r="KXE1904" s="80"/>
      <c r="KXF1904" s="52"/>
      <c r="KXG1904" s="69"/>
      <c r="KXH1904" s="69"/>
      <c r="KXI1904" s="69"/>
      <c r="KXJ1904" s="107"/>
      <c r="KXK1904" s="2"/>
      <c r="KXL1904" s="15"/>
      <c r="KXM1904" s="15"/>
      <c r="KXN1904" s="80"/>
      <c r="KXO1904" s="52"/>
      <c r="KXP1904" s="69"/>
      <c r="KXQ1904" s="69"/>
      <c r="KXR1904" s="69"/>
      <c r="KXS1904" s="107"/>
      <c r="KXT1904" s="2"/>
      <c r="KXU1904" s="15"/>
      <c r="KXV1904" s="15"/>
      <c r="KXW1904" s="80"/>
      <c r="KXX1904" s="52"/>
      <c r="KXY1904" s="69"/>
      <c r="KXZ1904" s="69"/>
      <c r="KYA1904" s="69"/>
      <c r="KYB1904" s="107"/>
      <c r="KYC1904" s="2"/>
      <c r="KYD1904" s="15"/>
      <c r="KYE1904" s="15"/>
      <c r="KYF1904" s="80"/>
      <c r="KYG1904" s="52"/>
      <c r="KYH1904" s="69"/>
      <c r="KYI1904" s="69"/>
      <c r="KYJ1904" s="69"/>
      <c r="KYK1904" s="107"/>
      <c r="KYL1904" s="2"/>
      <c r="KYM1904" s="15"/>
      <c r="KYN1904" s="15"/>
      <c r="KYO1904" s="80"/>
      <c r="KYP1904" s="52"/>
      <c r="KYQ1904" s="69"/>
      <c r="KYR1904" s="69"/>
      <c r="KYS1904" s="69"/>
      <c r="KYT1904" s="107"/>
      <c r="KYU1904" s="2"/>
      <c r="KYV1904" s="15"/>
      <c r="KYW1904" s="15"/>
      <c r="KYX1904" s="80"/>
      <c r="KYY1904" s="52"/>
      <c r="KYZ1904" s="69"/>
      <c r="KZA1904" s="69"/>
      <c r="KZB1904" s="69"/>
      <c r="KZC1904" s="107"/>
      <c r="KZD1904" s="2"/>
      <c r="KZE1904" s="15"/>
      <c r="KZF1904" s="15"/>
      <c r="KZG1904" s="80"/>
      <c r="KZH1904" s="52"/>
      <c r="KZI1904" s="69"/>
      <c r="KZJ1904" s="69"/>
      <c r="KZK1904" s="69"/>
      <c r="KZL1904" s="107"/>
      <c r="KZM1904" s="2"/>
      <c r="KZN1904" s="15"/>
      <c r="KZO1904" s="15"/>
      <c r="KZP1904" s="80"/>
      <c r="KZQ1904" s="52"/>
      <c r="KZR1904" s="69"/>
      <c r="KZS1904" s="69"/>
      <c r="KZT1904" s="69"/>
      <c r="KZU1904" s="107"/>
      <c r="KZV1904" s="2"/>
      <c r="KZW1904" s="15"/>
      <c r="KZX1904" s="15"/>
      <c r="KZY1904" s="80"/>
      <c r="KZZ1904" s="52"/>
      <c r="LAA1904" s="69"/>
      <c r="LAB1904" s="69"/>
      <c r="LAC1904" s="69"/>
      <c r="LAD1904" s="107"/>
      <c r="LAE1904" s="2"/>
      <c r="LAF1904" s="15"/>
      <c r="LAG1904" s="15"/>
      <c r="LAH1904" s="80"/>
      <c r="LAI1904" s="52"/>
      <c r="LAJ1904" s="69"/>
      <c r="LAK1904" s="69"/>
      <c r="LAL1904" s="69"/>
      <c r="LAM1904" s="107"/>
      <c r="LAN1904" s="2"/>
      <c r="LAO1904" s="15"/>
      <c r="LAP1904" s="15"/>
      <c r="LAQ1904" s="80"/>
      <c r="LAR1904" s="52"/>
      <c r="LAS1904" s="69"/>
      <c r="LAT1904" s="69"/>
      <c r="LAU1904" s="69"/>
      <c r="LAV1904" s="107"/>
      <c r="LAW1904" s="2"/>
      <c r="LAX1904" s="15"/>
      <c r="LAY1904" s="15"/>
      <c r="LAZ1904" s="80"/>
      <c r="LBA1904" s="52"/>
      <c r="LBB1904" s="69"/>
      <c r="LBC1904" s="69"/>
      <c r="LBD1904" s="69"/>
      <c r="LBE1904" s="107"/>
      <c r="LBF1904" s="2"/>
      <c r="LBG1904" s="15"/>
      <c r="LBH1904" s="15"/>
      <c r="LBI1904" s="80"/>
      <c r="LBJ1904" s="52"/>
      <c r="LBK1904" s="69"/>
      <c r="LBL1904" s="69"/>
      <c r="LBM1904" s="69"/>
      <c r="LBN1904" s="107"/>
      <c r="LBO1904" s="2"/>
      <c r="LBP1904" s="15"/>
      <c r="LBQ1904" s="15"/>
      <c r="LBR1904" s="80"/>
      <c r="LBS1904" s="52"/>
      <c r="LBT1904" s="69"/>
      <c r="LBU1904" s="69"/>
      <c r="LBV1904" s="69"/>
      <c r="LBW1904" s="107"/>
      <c r="LBX1904" s="2"/>
      <c r="LBY1904" s="15"/>
      <c r="LBZ1904" s="15"/>
      <c r="LCA1904" s="80"/>
      <c r="LCB1904" s="52"/>
      <c r="LCC1904" s="69"/>
      <c r="LCD1904" s="69"/>
      <c r="LCE1904" s="69"/>
      <c r="LCF1904" s="107"/>
      <c r="LCG1904" s="2"/>
      <c r="LCH1904" s="15"/>
      <c r="LCI1904" s="15"/>
      <c r="LCJ1904" s="80"/>
      <c r="LCK1904" s="52"/>
      <c r="LCL1904" s="69"/>
      <c r="LCM1904" s="69"/>
      <c r="LCN1904" s="69"/>
      <c r="LCO1904" s="107"/>
      <c r="LCP1904" s="2"/>
      <c r="LCQ1904" s="15"/>
      <c r="LCR1904" s="15"/>
      <c r="LCS1904" s="80"/>
      <c r="LCT1904" s="52"/>
      <c r="LCU1904" s="69"/>
      <c r="LCV1904" s="69"/>
      <c r="LCW1904" s="69"/>
      <c r="LCX1904" s="107"/>
      <c r="LCY1904" s="2"/>
      <c r="LCZ1904" s="15"/>
      <c r="LDA1904" s="15"/>
      <c r="LDB1904" s="80"/>
      <c r="LDC1904" s="52"/>
      <c r="LDD1904" s="69"/>
      <c r="LDE1904" s="69"/>
      <c r="LDF1904" s="69"/>
      <c r="LDG1904" s="107"/>
      <c r="LDH1904" s="2"/>
      <c r="LDI1904" s="15"/>
      <c r="LDJ1904" s="15"/>
      <c r="LDK1904" s="80"/>
      <c r="LDL1904" s="52"/>
      <c r="LDM1904" s="69"/>
      <c r="LDN1904" s="69"/>
      <c r="LDO1904" s="69"/>
      <c r="LDP1904" s="107"/>
      <c r="LDQ1904" s="2"/>
      <c r="LDR1904" s="15"/>
      <c r="LDS1904" s="15"/>
      <c r="LDT1904" s="80"/>
      <c r="LDU1904" s="52"/>
      <c r="LDV1904" s="69"/>
      <c r="LDW1904" s="69"/>
      <c r="LDX1904" s="69"/>
      <c r="LDY1904" s="107"/>
      <c r="LDZ1904" s="2"/>
      <c r="LEA1904" s="15"/>
      <c r="LEB1904" s="15"/>
      <c r="LEC1904" s="80"/>
      <c r="LED1904" s="52"/>
      <c r="LEE1904" s="69"/>
      <c r="LEF1904" s="69"/>
      <c r="LEG1904" s="69"/>
      <c r="LEH1904" s="107"/>
      <c r="LEI1904" s="2"/>
      <c r="LEJ1904" s="15"/>
      <c r="LEK1904" s="15"/>
      <c r="LEL1904" s="80"/>
      <c r="LEM1904" s="52"/>
      <c r="LEN1904" s="69"/>
      <c r="LEO1904" s="69"/>
      <c r="LEP1904" s="69"/>
      <c r="LEQ1904" s="107"/>
      <c r="LER1904" s="2"/>
      <c r="LES1904" s="15"/>
      <c r="LET1904" s="15"/>
      <c r="LEU1904" s="80"/>
      <c r="LEV1904" s="52"/>
      <c r="LEW1904" s="69"/>
      <c r="LEX1904" s="69"/>
      <c r="LEY1904" s="69"/>
      <c r="LEZ1904" s="107"/>
      <c r="LFA1904" s="2"/>
      <c r="LFB1904" s="15"/>
      <c r="LFC1904" s="15"/>
      <c r="LFD1904" s="80"/>
      <c r="LFE1904" s="52"/>
      <c r="LFF1904" s="69"/>
      <c r="LFG1904" s="69"/>
      <c r="LFH1904" s="69"/>
      <c r="LFI1904" s="107"/>
      <c r="LFJ1904" s="2"/>
      <c r="LFK1904" s="15"/>
      <c r="LFL1904" s="15"/>
      <c r="LFM1904" s="80"/>
      <c r="LFN1904" s="52"/>
      <c r="LFO1904" s="69"/>
      <c r="LFP1904" s="69"/>
      <c r="LFQ1904" s="69"/>
      <c r="LFR1904" s="107"/>
      <c r="LFS1904" s="2"/>
      <c r="LFT1904" s="15"/>
      <c r="LFU1904" s="15"/>
      <c r="LFV1904" s="80"/>
      <c r="LFW1904" s="52"/>
      <c r="LFX1904" s="69"/>
      <c r="LFY1904" s="69"/>
      <c r="LFZ1904" s="69"/>
      <c r="LGA1904" s="107"/>
      <c r="LGB1904" s="2"/>
      <c r="LGC1904" s="15"/>
      <c r="LGD1904" s="15"/>
      <c r="LGE1904" s="80"/>
      <c r="LGF1904" s="52"/>
      <c r="LGG1904" s="69"/>
      <c r="LGH1904" s="69"/>
      <c r="LGI1904" s="69"/>
      <c r="LGJ1904" s="107"/>
      <c r="LGK1904" s="2"/>
      <c r="LGL1904" s="15"/>
      <c r="LGM1904" s="15"/>
      <c r="LGN1904" s="80"/>
      <c r="LGO1904" s="52"/>
      <c r="LGP1904" s="69"/>
      <c r="LGQ1904" s="69"/>
      <c r="LGR1904" s="69"/>
      <c r="LGS1904" s="107"/>
      <c r="LGT1904" s="2"/>
      <c r="LGU1904" s="15"/>
      <c r="LGV1904" s="15"/>
      <c r="LGW1904" s="80"/>
      <c r="LGX1904" s="52"/>
      <c r="LGY1904" s="69"/>
      <c r="LGZ1904" s="69"/>
      <c r="LHA1904" s="69"/>
      <c r="LHB1904" s="107"/>
      <c r="LHC1904" s="2"/>
      <c r="LHD1904" s="15"/>
      <c r="LHE1904" s="15"/>
      <c r="LHF1904" s="80"/>
      <c r="LHG1904" s="52"/>
      <c r="LHH1904" s="69"/>
      <c r="LHI1904" s="69"/>
      <c r="LHJ1904" s="69"/>
      <c r="LHK1904" s="107"/>
      <c r="LHL1904" s="2"/>
      <c r="LHM1904" s="15"/>
      <c r="LHN1904" s="15"/>
      <c r="LHO1904" s="80"/>
      <c r="LHP1904" s="52"/>
      <c r="LHQ1904" s="69"/>
      <c r="LHR1904" s="69"/>
      <c r="LHS1904" s="69"/>
      <c r="LHT1904" s="107"/>
      <c r="LHU1904" s="2"/>
      <c r="LHV1904" s="15"/>
      <c r="LHW1904" s="15"/>
      <c r="LHX1904" s="80"/>
      <c r="LHY1904" s="52"/>
      <c r="LHZ1904" s="69"/>
      <c r="LIA1904" s="69"/>
      <c r="LIB1904" s="69"/>
      <c r="LIC1904" s="107"/>
      <c r="LID1904" s="2"/>
      <c r="LIE1904" s="15"/>
      <c r="LIF1904" s="15"/>
      <c r="LIG1904" s="80"/>
      <c r="LIH1904" s="52"/>
      <c r="LII1904" s="69"/>
      <c r="LIJ1904" s="69"/>
      <c r="LIK1904" s="69"/>
      <c r="LIL1904" s="107"/>
      <c r="LIM1904" s="2"/>
      <c r="LIN1904" s="15"/>
      <c r="LIO1904" s="15"/>
      <c r="LIP1904" s="80"/>
      <c r="LIQ1904" s="52"/>
      <c r="LIR1904" s="69"/>
      <c r="LIS1904" s="69"/>
      <c r="LIT1904" s="69"/>
      <c r="LIU1904" s="107"/>
      <c r="LIV1904" s="2"/>
      <c r="LIW1904" s="15"/>
      <c r="LIX1904" s="15"/>
      <c r="LIY1904" s="80"/>
      <c r="LIZ1904" s="52"/>
      <c r="LJA1904" s="69"/>
      <c r="LJB1904" s="69"/>
      <c r="LJC1904" s="69"/>
      <c r="LJD1904" s="107"/>
      <c r="LJE1904" s="2"/>
      <c r="LJF1904" s="15"/>
      <c r="LJG1904" s="15"/>
      <c r="LJH1904" s="80"/>
      <c r="LJI1904" s="52"/>
      <c r="LJJ1904" s="69"/>
      <c r="LJK1904" s="69"/>
      <c r="LJL1904" s="69"/>
      <c r="LJM1904" s="107"/>
      <c r="LJN1904" s="2"/>
      <c r="LJO1904" s="15"/>
      <c r="LJP1904" s="15"/>
      <c r="LJQ1904" s="80"/>
      <c r="LJR1904" s="52"/>
      <c r="LJS1904" s="69"/>
      <c r="LJT1904" s="69"/>
      <c r="LJU1904" s="69"/>
      <c r="LJV1904" s="107"/>
      <c r="LJW1904" s="2"/>
      <c r="LJX1904" s="15"/>
      <c r="LJY1904" s="15"/>
      <c r="LJZ1904" s="80"/>
      <c r="LKA1904" s="52"/>
      <c r="LKB1904" s="69"/>
      <c r="LKC1904" s="69"/>
      <c r="LKD1904" s="69"/>
      <c r="LKE1904" s="107"/>
      <c r="LKF1904" s="2"/>
      <c r="LKG1904" s="15"/>
      <c r="LKH1904" s="15"/>
      <c r="LKI1904" s="80"/>
      <c r="LKJ1904" s="52"/>
      <c r="LKK1904" s="69"/>
      <c r="LKL1904" s="69"/>
      <c r="LKM1904" s="69"/>
      <c r="LKN1904" s="107"/>
      <c r="LKO1904" s="2"/>
      <c r="LKP1904" s="15"/>
      <c r="LKQ1904" s="15"/>
      <c r="LKR1904" s="80"/>
      <c r="LKS1904" s="52"/>
      <c r="LKT1904" s="69"/>
      <c r="LKU1904" s="69"/>
      <c r="LKV1904" s="69"/>
      <c r="LKW1904" s="107"/>
      <c r="LKX1904" s="2"/>
      <c r="LKY1904" s="15"/>
      <c r="LKZ1904" s="15"/>
      <c r="LLA1904" s="80"/>
      <c r="LLB1904" s="52"/>
      <c r="LLC1904" s="69"/>
      <c r="LLD1904" s="69"/>
      <c r="LLE1904" s="69"/>
      <c r="LLF1904" s="107"/>
      <c r="LLG1904" s="2"/>
      <c r="LLH1904" s="15"/>
      <c r="LLI1904" s="15"/>
      <c r="LLJ1904" s="80"/>
      <c r="LLK1904" s="52"/>
      <c r="LLL1904" s="69"/>
      <c r="LLM1904" s="69"/>
      <c r="LLN1904" s="69"/>
      <c r="LLO1904" s="107"/>
      <c r="LLP1904" s="2"/>
      <c r="LLQ1904" s="15"/>
      <c r="LLR1904" s="15"/>
      <c r="LLS1904" s="80"/>
      <c r="LLT1904" s="52"/>
      <c r="LLU1904" s="69"/>
      <c r="LLV1904" s="69"/>
      <c r="LLW1904" s="69"/>
      <c r="LLX1904" s="107"/>
      <c r="LLY1904" s="2"/>
      <c r="LLZ1904" s="15"/>
      <c r="LMA1904" s="15"/>
      <c r="LMB1904" s="80"/>
      <c r="LMC1904" s="52"/>
      <c r="LMD1904" s="69"/>
      <c r="LME1904" s="69"/>
      <c r="LMF1904" s="69"/>
      <c r="LMG1904" s="107"/>
      <c r="LMH1904" s="2"/>
      <c r="LMI1904" s="15"/>
      <c r="LMJ1904" s="15"/>
      <c r="LMK1904" s="80"/>
      <c r="LML1904" s="52"/>
      <c r="LMM1904" s="69"/>
      <c r="LMN1904" s="69"/>
      <c r="LMO1904" s="69"/>
      <c r="LMP1904" s="107"/>
      <c r="LMQ1904" s="2"/>
      <c r="LMR1904" s="15"/>
      <c r="LMS1904" s="15"/>
      <c r="LMT1904" s="80"/>
      <c r="LMU1904" s="52"/>
      <c r="LMV1904" s="69"/>
      <c r="LMW1904" s="69"/>
      <c r="LMX1904" s="69"/>
      <c r="LMY1904" s="107"/>
      <c r="LMZ1904" s="2"/>
      <c r="LNA1904" s="15"/>
      <c r="LNB1904" s="15"/>
      <c r="LNC1904" s="80"/>
      <c r="LND1904" s="52"/>
      <c r="LNE1904" s="69"/>
      <c r="LNF1904" s="69"/>
      <c r="LNG1904" s="69"/>
      <c r="LNH1904" s="107"/>
      <c r="LNI1904" s="2"/>
      <c r="LNJ1904" s="15"/>
      <c r="LNK1904" s="15"/>
      <c r="LNL1904" s="80"/>
      <c r="LNM1904" s="52"/>
      <c r="LNN1904" s="69"/>
      <c r="LNO1904" s="69"/>
      <c r="LNP1904" s="69"/>
      <c r="LNQ1904" s="107"/>
      <c r="LNR1904" s="2"/>
      <c r="LNS1904" s="15"/>
      <c r="LNT1904" s="15"/>
      <c r="LNU1904" s="80"/>
      <c r="LNV1904" s="52"/>
      <c r="LNW1904" s="69"/>
      <c r="LNX1904" s="69"/>
      <c r="LNY1904" s="69"/>
      <c r="LNZ1904" s="107"/>
      <c r="LOA1904" s="2"/>
      <c r="LOB1904" s="15"/>
      <c r="LOC1904" s="15"/>
      <c r="LOD1904" s="80"/>
      <c r="LOE1904" s="52"/>
      <c r="LOF1904" s="69"/>
      <c r="LOG1904" s="69"/>
      <c r="LOH1904" s="69"/>
      <c r="LOI1904" s="107"/>
      <c r="LOJ1904" s="2"/>
      <c r="LOK1904" s="15"/>
      <c r="LOL1904" s="15"/>
      <c r="LOM1904" s="80"/>
      <c r="LON1904" s="52"/>
      <c r="LOO1904" s="69"/>
      <c r="LOP1904" s="69"/>
      <c r="LOQ1904" s="69"/>
      <c r="LOR1904" s="107"/>
      <c r="LOS1904" s="2"/>
      <c r="LOT1904" s="15"/>
      <c r="LOU1904" s="15"/>
      <c r="LOV1904" s="80"/>
      <c r="LOW1904" s="52"/>
      <c r="LOX1904" s="69"/>
      <c r="LOY1904" s="69"/>
      <c r="LOZ1904" s="69"/>
      <c r="LPA1904" s="107"/>
      <c r="LPB1904" s="2"/>
      <c r="LPC1904" s="15"/>
      <c r="LPD1904" s="15"/>
      <c r="LPE1904" s="80"/>
      <c r="LPF1904" s="52"/>
      <c r="LPG1904" s="69"/>
      <c r="LPH1904" s="69"/>
      <c r="LPI1904" s="69"/>
      <c r="LPJ1904" s="107"/>
      <c r="LPK1904" s="2"/>
      <c r="LPL1904" s="15"/>
      <c r="LPM1904" s="15"/>
      <c r="LPN1904" s="80"/>
      <c r="LPO1904" s="52"/>
      <c r="LPP1904" s="69"/>
      <c r="LPQ1904" s="69"/>
      <c r="LPR1904" s="69"/>
      <c r="LPS1904" s="107"/>
      <c r="LPT1904" s="2"/>
      <c r="LPU1904" s="15"/>
      <c r="LPV1904" s="15"/>
      <c r="LPW1904" s="80"/>
      <c r="LPX1904" s="52"/>
      <c r="LPY1904" s="69"/>
      <c r="LPZ1904" s="69"/>
      <c r="LQA1904" s="69"/>
      <c r="LQB1904" s="107"/>
      <c r="LQC1904" s="2"/>
      <c r="LQD1904" s="15"/>
      <c r="LQE1904" s="15"/>
      <c r="LQF1904" s="80"/>
      <c r="LQG1904" s="52"/>
      <c r="LQH1904" s="69"/>
      <c r="LQI1904" s="69"/>
      <c r="LQJ1904" s="69"/>
      <c r="LQK1904" s="107"/>
      <c r="LQL1904" s="2"/>
      <c r="LQM1904" s="15"/>
      <c r="LQN1904" s="15"/>
      <c r="LQO1904" s="80"/>
      <c r="LQP1904" s="52"/>
      <c r="LQQ1904" s="69"/>
      <c r="LQR1904" s="69"/>
      <c r="LQS1904" s="69"/>
      <c r="LQT1904" s="107"/>
      <c r="LQU1904" s="2"/>
      <c r="LQV1904" s="15"/>
      <c r="LQW1904" s="15"/>
      <c r="LQX1904" s="80"/>
      <c r="LQY1904" s="52"/>
      <c r="LQZ1904" s="69"/>
      <c r="LRA1904" s="69"/>
      <c r="LRB1904" s="69"/>
      <c r="LRC1904" s="107"/>
      <c r="LRD1904" s="2"/>
      <c r="LRE1904" s="15"/>
      <c r="LRF1904" s="15"/>
      <c r="LRG1904" s="80"/>
      <c r="LRH1904" s="52"/>
      <c r="LRI1904" s="69"/>
      <c r="LRJ1904" s="69"/>
      <c r="LRK1904" s="69"/>
      <c r="LRL1904" s="107"/>
      <c r="LRM1904" s="2"/>
      <c r="LRN1904" s="15"/>
      <c r="LRO1904" s="15"/>
      <c r="LRP1904" s="80"/>
      <c r="LRQ1904" s="52"/>
      <c r="LRR1904" s="69"/>
      <c r="LRS1904" s="69"/>
      <c r="LRT1904" s="69"/>
      <c r="LRU1904" s="107"/>
      <c r="LRV1904" s="2"/>
      <c r="LRW1904" s="15"/>
      <c r="LRX1904" s="15"/>
      <c r="LRY1904" s="80"/>
      <c r="LRZ1904" s="52"/>
      <c r="LSA1904" s="69"/>
      <c r="LSB1904" s="69"/>
      <c r="LSC1904" s="69"/>
      <c r="LSD1904" s="107"/>
      <c r="LSE1904" s="2"/>
      <c r="LSF1904" s="15"/>
      <c r="LSG1904" s="15"/>
      <c r="LSH1904" s="80"/>
      <c r="LSI1904" s="52"/>
      <c r="LSJ1904" s="69"/>
      <c r="LSK1904" s="69"/>
      <c r="LSL1904" s="69"/>
      <c r="LSM1904" s="107"/>
      <c r="LSN1904" s="2"/>
      <c r="LSO1904" s="15"/>
      <c r="LSP1904" s="15"/>
      <c r="LSQ1904" s="80"/>
      <c r="LSR1904" s="52"/>
      <c r="LSS1904" s="69"/>
      <c r="LST1904" s="69"/>
      <c r="LSU1904" s="69"/>
      <c r="LSV1904" s="107"/>
      <c r="LSW1904" s="2"/>
      <c r="LSX1904" s="15"/>
      <c r="LSY1904" s="15"/>
      <c r="LSZ1904" s="80"/>
      <c r="LTA1904" s="52"/>
      <c r="LTB1904" s="69"/>
      <c r="LTC1904" s="69"/>
      <c r="LTD1904" s="69"/>
      <c r="LTE1904" s="107"/>
      <c r="LTF1904" s="2"/>
      <c r="LTG1904" s="15"/>
      <c r="LTH1904" s="15"/>
      <c r="LTI1904" s="80"/>
      <c r="LTJ1904" s="52"/>
      <c r="LTK1904" s="69"/>
      <c r="LTL1904" s="69"/>
      <c r="LTM1904" s="69"/>
      <c r="LTN1904" s="107"/>
      <c r="LTO1904" s="2"/>
      <c r="LTP1904" s="15"/>
      <c r="LTQ1904" s="15"/>
      <c r="LTR1904" s="80"/>
      <c r="LTS1904" s="52"/>
      <c r="LTT1904" s="69"/>
      <c r="LTU1904" s="69"/>
      <c r="LTV1904" s="69"/>
      <c r="LTW1904" s="107"/>
      <c r="LTX1904" s="2"/>
      <c r="LTY1904" s="15"/>
      <c r="LTZ1904" s="15"/>
      <c r="LUA1904" s="80"/>
      <c r="LUB1904" s="52"/>
      <c r="LUC1904" s="69"/>
      <c r="LUD1904" s="69"/>
      <c r="LUE1904" s="69"/>
      <c r="LUF1904" s="107"/>
      <c r="LUG1904" s="2"/>
      <c r="LUH1904" s="15"/>
      <c r="LUI1904" s="15"/>
      <c r="LUJ1904" s="80"/>
      <c r="LUK1904" s="52"/>
      <c r="LUL1904" s="69"/>
      <c r="LUM1904" s="69"/>
      <c r="LUN1904" s="69"/>
      <c r="LUO1904" s="107"/>
      <c r="LUP1904" s="2"/>
      <c r="LUQ1904" s="15"/>
      <c r="LUR1904" s="15"/>
      <c r="LUS1904" s="80"/>
      <c r="LUT1904" s="52"/>
      <c r="LUU1904" s="69"/>
      <c r="LUV1904" s="69"/>
      <c r="LUW1904" s="69"/>
      <c r="LUX1904" s="107"/>
      <c r="LUY1904" s="2"/>
      <c r="LUZ1904" s="15"/>
      <c r="LVA1904" s="15"/>
      <c r="LVB1904" s="80"/>
      <c r="LVC1904" s="52"/>
      <c r="LVD1904" s="69"/>
      <c r="LVE1904" s="69"/>
      <c r="LVF1904" s="69"/>
      <c r="LVG1904" s="107"/>
      <c r="LVH1904" s="2"/>
      <c r="LVI1904" s="15"/>
      <c r="LVJ1904" s="15"/>
      <c r="LVK1904" s="80"/>
      <c r="LVL1904" s="52"/>
      <c r="LVM1904" s="69"/>
      <c r="LVN1904" s="69"/>
      <c r="LVO1904" s="69"/>
      <c r="LVP1904" s="107"/>
      <c r="LVQ1904" s="2"/>
      <c r="LVR1904" s="15"/>
      <c r="LVS1904" s="15"/>
      <c r="LVT1904" s="80"/>
      <c r="LVU1904" s="52"/>
      <c r="LVV1904" s="69"/>
      <c r="LVW1904" s="69"/>
      <c r="LVX1904" s="69"/>
      <c r="LVY1904" s="107"/>
      <c r="LVZ1904" s="2"/>
      <c r="LWA1904" s="15"/>
      <c r="LWB1904" s="15"/>
      <c r="LWC1904" s="80"/>
      <c r="LWD1904" s="52"/>
      <c r="LWE1904" s="69"/>
      <c r="LWF1904" s="69"/>
      <c r="LWG1904" s="69"/>
      <c r="LWH1904" s="107"/>
      <c r="LWI1904" s="2"/>
      <c r="LWJ1904" s="15"/>
      <c r="LWK1904" s="15"/>
      <c r="LWL1904" s="80"/>
      <c r="LWM1904" s="52"/>
      <c r="LWN1904" s="69"/>
      <c r="LWO1904" s="69"/>
      <c r="LWP1904" s="69"/>
      <c r="LWQ1904" s="107"/>
      <c r="LWR1904" s="2"/>
      <c r="LWS1904" s="15"/>
      <c r="LWT1904" s="15"/>
      <c r="LWU1904" s="80"/>
      <c r="LWV1904" s="52"/>
      <c r="LWW1904" s="69"/>
      <c r="LWX1904" s="69"/>
      <c r="LWY1904" s="69"/>
      <c r="LWZ1904" s="107"/>
      <c r="LXA1904" s="2"/>
      <c r="LXB1904" s="15"/>
      <c r="LXC1904" s="15"/>
      <c r="LXD1904" s="80"/>
      <c r="LXE1904" s="52"/>
      <c r="LXF1904" s="69"/>
      <c r="LXG1904" s="69"/>
      <c r="LXH1904" s="69"/>
      <c r="LXI1904" s="107"/>
      <c r="LXJ1904" s="2"/>
      <c r="LXK1904" s="15"/>
      <c r="LXL1904" s="15"/>
      <c r="LXM1904" s="80"/>
      <c r="LXN1904" s="52"/>
      <c r="LXO1904" s="69"/>
      <c r="LXP1904" s="69"/>
      <c r="LXQ1904" s="69"/>
      <c r="LXR1904" s="107"/>
      <c r="LXS1904" s="2"/>
      <c r="LXT1904" s="15"/>
      <c r="LXU1904" s="15"/>
      <c r="LXV1904" s="80"/>
      <c r="LXW1904" s="52"/>
      <c r="LXX1904" s="69"/>
      <c r="LXY1904" s="69"/>
      <c r="LXZ1904" s="69"/>
      <c r="LYA1904" s="107"/>
      <c r="LYB1904" s="2"/>
      <c r="LYC1904" s="15"/>
      <c r="LYD1904" s="15"/>
      <c r="LYE1904" s="80"/>
      <c r="LYF1904" s="52"/>
      <c r="LYG1904" s="69"/>
      <c r="LYH1904" s="69"/>
      <c r="LYI1904" s="69"/>
      <c r="LYJ1904" s="107"/>
      <c r="LYK1904" s="2"/>
      <c r="LYL1904" s="15"/>
      <c r="LYM1904" s="15"/>
      <c r="LYN1904" s="80"/>
      <c r="LYO1904" s="52"/>
      <c r="LYP1904" s="69"/>
      <c r="LYQ1904" s="69"/>
      <c r="LYR1904" s="69"/>
      <c r="LYS1904" s="107"/>
      <c r="LYT1904" s="2"/>
      <c r="LYU1904" s="15"/>
      <c r="LYV1904" s="15"/>
      <c r="LYW1904" s="80"/>
      <c r="LYX1904" s="52"/>
      <c r="LYY1904" s="69"/>
      <c r="LYZ1904" s="69"/>
      <c r="LZA1904" s="69"/>
      <c r="LZB1904" s="107"/>
      <c r="LZC1904" s="2"/>
      <c r="LZD1904" s="15"/>
      <c r="LZE1904" s="15"/>
      <c r="LZF1904" s="80"/>
      <c r="LZG1904" s="52"/>
      <c r="LZH1904" s="69"/>
      <c r="LZI1904" s="69"/>
      <c r="LZJ1904" s="69"/>
      <c r="LZK1904" s="107"/>
      <c r="LZL1904" s="2"/>
      <c r="LZM1904" s="15"/>
      <c r="LZN1904" s="15"/>
      <c r="LZO1904" s="80"/>
      <c r="LZP1904" s="52"/>
      <c r="LZQ1904" s="69"/>
      <c r="LZR1904" s="69"/>
      <c r="LZS1904" s="69"/>
      <c r="LZT1904" s="107"/>
      <c r="LZU1904" s="2"/>
      <c r="LZV1904" s="15"/>
      <c r="LZW1904" s="15"/>
      <c r="LZX1904" s="80"/>
      <c r="LZY1904" s="52"/>
      <c r="LZZ1904" s="69"/>
      <c r="MAA1904" s="69"/>
      <c r="MAB1904" s="69"/>
      <c r="MAC1904" s="107"/>
      <c r="MAD1904" s="2"/>
      <c r="MAE1904" s="15"/>
      <c r="MAF1904" s="15"/>
      <c r="MAG1904" s="80"/>
      <c r="MAH1904" s="52"/>
      <c r="MAI1904" s="69"/>
      <c r="MAJ1904" s="69"/>
      <c r="MAK1904" s="69"/>
      <c r="MAL1904" s="107"/>
      <c r="MAM1904" s="2"/>
      <c r="MAN1904" s="15"/>
      <c r="MAO1904" s="15"/>
      <c r="MAP1904" s="80"/>
      <c r="MAQ1904" s="52"/>
      <c r="MAR1904" s="69"/>
      <c r="MAS1904" s="69"/>
      <c r="MAT1904" s="69"/>
      <c r="MAU1904" s="107"/>
      <c r="MAV1904" s="2"/>
      <c r="MAW1904" s="15"/>
      <c r="MAX1904" s="15"/>
      <c r="MAY1904" s="80"/>
      <c r="MAZ1904" s="52"/>
      <c r="MBA1904" s="69"/>
      <c r="MBB1904" s="69"/>
      <c r="MBC1904" s="69"/>
      <c r="MBD1904" s="107"/>
      <c r="MBE1904" s="2"/>
      <c r="MBF1904" s="15"/>
      <c r="MBG1904" s="15"/>
      <c r="MBH1904" s="80"/>
      <c r="MBI1904" s="52"/>
      <c r="MBJ1904" s="69"/>
      <c r="MBK1904" s="69"/>
      <c r="MBL1904" s="69"/>
      <c r="MBM1904" s="107"/>
      <c r="MBN1904" s="2"/>
      <c r="MBO1904" s="15"/>
      <c r="MBP1904" s="15"/>
      <c r="MBQ1904" s="80"/>
      <c r="MBR1904" s="52"/>
      <c r="MBS1904" s="69"/>
      <c r="MBT1904" s="69"/>
      <c r="MBU1904" s="69"/>
      <c r="MBV1904" s="107"/>
      <c r="MBW1904" s="2"/>
      <c r="MBX1904" s="15"/>
      <c r="MBY1904" s="15"/>
      <c r="MBZ1904" s="80"/>
      <c r="MCA1904" s="52"/>
      <c r="MCB1904" s="69"/>
      <c r="MCC1904" s="69"/>
      <c r="MCD1904" s="69"/>
      <c r="MCE1904" s="107"/>
      <c r="MCF1904" s="2"/>
      <c r="MCG1904" s="15"/>
      <c r="MCH1904" s="15"/>
      <c r="MCI1904" s="80"/>
      <c r="MCJ1904" s="52"/>
      <c r="MCK1904" s="69"/>
      <c r="MCL1904" s="69"/>
      <c r="MCM1904" s="69"/>
      <c r="MCN1904" s="107"/>
      <c r="MCO1904" s="2"/>
      <c r="MCP1904" s="15"/>
      <c r="MCQ1904" s="15"/>
      <c r="MCR1904" s="80"/>
      <c r="MCS1904" s="52"/>
      <c r="MCT1904" s="69"/>
      <c r="MCU1904" s="69"/>
      <c r="MCV1904" s="69"/>
      <c r="MCW1904" s="107"/>
      <c r="MCX1904" s="2"/>
      <c r="MCY1904" s="15"/>
      <c r="MCZ1904" s="15"/>
      <c r="MDA1904" s="80"/>
      <c r="MDB1904" s="52"/>
      <c r="MDC1904" s="69"/>
      <c r="MDD1904" s="69"/>
      <c r="MDE1904" s="69"/>
      <c r="MDF1904" s="107"/>
      <c r="MDG1904" s="2"/>
      <c r="MDH1904" s="15"/>
      <c r="MDI1904" s="15"/>
      <c r="MDJ1904" s="80"/>
      <c r="MDK1904" s="52"/>
      <c r="MDL1904" s="69"/>
      <c r="MDM1904" s="69"/>
      <c r="MDN1904" s="69"/>
      <c r="MDO1904" s="107"/>
      <c r="MDP1904" s="2"/>
      <c r="MDQ1904" s="15"/>
      <c r="MDR1904" s="15"/>
      <c r="MDS1904" s="80"/>
      <c r="MDT1904" s="52"/>
      <c r="MDU1904" s="69"/>
      <c r="MDV1904" s="69"/>
      <c r="MDW1904" s="69"/>
      <c r="MDX1904" s="107"/>
      <c r="MDY1904" s="2"/>
      <c r="MDZ1904" s="15"/>
      <c r="MEA1904" s="15"/>
      <c r="MEB1904" s="80"/>
      <c r="MEC1904" s="52"/>
      <c r="MED1904" s="69"/>
      <c r="MEE1904" s="69"/>
      <c r="MEF1904" s="69"/>
      <c r="MEG1904" s="107"/>
      <c r="MEH1904" s="2"/>
      <c r="MEI1904" s="15"/>
      <c r="MEJ1904" s="15"/>
      <c r="MEK1904" s="80"/>
      <c r="MEL1904" s="52"/>
      <c r="MEM1904" s="69"/>
      <c r="MEN1904" s="69"/>
      <c r="MEO1904" s="69"/>
      <c r="MEP1904" s="107"/>
      <c r="MEQ1904" s="2"/>
      <c r="MER1904" s="15"/>
      <c r="MES1904" s="15"/>
      <c r="MET1904" s="80"/>
      <c r="MEU1904" s="52"/>
      <c r="MEV1904" s="69"/>
      <c r="MEW1904" s="69"/>
      <c r="MEX1904" s="69"/>
      <c r="MEY1904" s="107"/>
      <c r="MEZ1904" s="2"/>
      <c r="MFA1904" s="15"/>
      <c r="MFB1904" s="15"/>
      <c r="MFC1904" s="80"/>
      <c r="MFD1904" s="52"/>
      <c r="MFE1904" s="69"/>
      <c r="MFF1904" s="69"/>
      <c r="MFG1904" s="69"/>
      <c r="MFH1904" s="107"/>
      <c r="MFI1904" s="2"/>
      <c r="MFJ1904" s="15"/>
      <c r="MFK1904" s="15"/>
      <c r="MFL1904" s="80"/>
      <c r="MFM1904" s="52"/>
      <c r="MFN1904" s="69"/>
      <c r="MFO1904" s="69"/>
      <c r="MFP1904" s="69"/>
      <c r="MFQ1904" s="107"/>
      <c r="MFR1904" s="2"/>
      <c r="MFS1904" s="15"/>
      <c r="MFT1904" s="15"/>
      <c r="MFU1904" s="80"/>
      <c r="MFV1904" s="52"/>
      <c r="MFW1904" s="69"/>
      <c r="MFX1904" s="69"/>
      <c r="MFY1904" s="69"/>
      <c r="MFZ1904" s="107"/>
      <c r="MGA1904" s="2"/>
      <c r="MGB1904" s="15"/>
      <c r="MGC1904" s="15"/>
      <c r="MGD1904" s="80"/>
      <c r="MGE1904" s="52"/>
      <c r="MGF1904" s="69"/>
      <c r="MGG1904" s="69"/>
      <c r="MGH1904" s="69"/>
      <c r="MGI1904" s="107"/>
      <c r="MGJ1904" s="2"/>
      <c r="MGK1904" s="15"/>
      <c r="MGL1904" s="15"/>
      <c r="MGM1904" s="80"/>
      <c r="MGN1904" s="52"/>
      <c r="MGO1904" s="69"/>
      <c r="MGP1904" s="69"/>
      <c r="MGQ1904" s="69"/>
      <c r="MGR1904" s="107"/>
      <c r="MGS1904" s="2"/>
      <c r="MGT1904" s="15"/>
      <c r="MGU1904" s="15"/>
      <c r="MGV1904" s="80"/>
      <c r="MGW1904" s="52"/>
      <c r="MGX1904" s="69"/>
      <c r="MGY1904" s="69"/>
      <c r="MGZ1904" s="69"/>
      <c r="MHA1904" s="107"/>
      <c r="MHB1904" s="2"/>
      <c r="MHC1904" s="15"/>
      <c r="MHD1904" s="15"/>
      <c r="MHE1904" s="80"/>
      <c r="MHF1904" s="52"/>
      <c r="MHG1904" s="69"/>
      <c r="MHH1904" s="69"/>
      <c r="MHI1904" s="69"/>
      <c r="MHJ1904" s="107"/>
      <c r="MHK1904" s="2"/>
      <c r="MHL1904" s="15"/>
      <c r="MHM1904" s="15"/>
      <c r="MHN1904" s="80"/>
      <c r="MHO1904" s="52"/>
      <c r="MHP1904" s="69"/>
      <c r="MHQ1904" s="69"/>
      <c r="MHR1904" s="69"/>
      <c r="MHS1904" s="107"/>
      <c r="MHT1904" s="2"/>
      <c r="MHU1904" s="15"/>
      <c r="MHV1904" s="15"/>
      <c r="MHW1904" s="80"/>
      <c r="MHX1904" s="52"/>
      <c r="MHY1904" s="69"/>
      <c r="MHZ1904" s="69"/>
      <c r="MIA1904" s="69"/>
      <c r="MIB1904" s="107"/>
      <c r="MIC1904" s="2"/>
      <c r="MID1904" s="15"/>
      <c r="MIE1904" s="15"/>
      <c r="MIF1904" s="80"/>
      <c r="MIG1904" s="52"/>
      <c r="MIH1904" s="69"/>
      <c r="MII1904" s="69"/>
      <c r="MIJ1904" s="69"/>
      <c r="MIK1904" s="107"/>
      <c r="MIL1904" s="2"/>
      <c r="MIM1904" s="15"/>
      <c r="MIN1904" s="15"/>
      <c r="MIO1904" s="80"/>
      <c r="MIP1904" s="52"/>
      <c r="MIQ1904" s="69"/>
      <c r="MIR1904" s="69"/>
      <c r="MIS1904" s="69"/>
      <c r="MIT1904" s="107"/>
      <c r="MIU1904" s="2"/>
      <c r="MIV1904" s="15"/>
      <c r="MIW1904" s="15"/>
      <c r="MIX1904" s="80"/>
      <c r="MIY1904" s="52"/>
      <c r="MIZ1904" s="69"/>
      <c r="MJA1904" s="69"/>
      <c r="MJB1904" s="69"/>
      <c r="MJC1904" s="107"/>
      <c r="MJD1904" s="2"/>
      <c r="MJE1904" s="15"/>
      <c r="MJF1904" s="15"/>
      <c r="MJG1904" s="80"/>
      <c r="MJH1904" s="52"/>
      <c r="MJI1904" s="69"/>
      <c r="MJJ1904" s="69"/>
      <c r="MJK1904" s="69"/>
      <c r="MJL1904" s="107"/>
      <c r="MJM1904" s="2"/>
      <c r="MJN1904" s="15"/>
      <c r="MJO1904" s="15"/>
      <c r="MJP1904" s="80"/>
      <c r="MJQ1904" s="52"/>
      <c r="MJR1904" s="69"/>
      <c r="MJS1904" s="69"/>
      <c r="MJT1904" s="69"/>
      <c r="MJU1904" s="107"/>
      <c r="MJV1904" s="2"/>
      <c r="MJW1904" s="15"/>
      <c r="MJX1904" s="15"/>
      <c r="MJY1904" s="80"/>
      <c r="MJZ1904" s="52"/>
      <c r="MKA1904" s="69"/>
      <c r="MKB1904" s="69"/>
      <c r="MKC1904" s="69"/>
      <c r="MKD1904" s="107"/>
      <c r="MKE1904" s="2"/>
      <c r="MKF1904" s="15"/>
      <c r="MKG1904" s="15"/>
      <c r="MKH1904" s="80"/>
      <c r="MKI1904" s="52"/>
      <c r="MKJ1904" s="69"/>
      <c r="MKK1904" s="69"/>
      <c r="MKL1904" s="69"/>
      <c r="MKM1904" s="107"/>
      <c r="MKN1904" s="2"/>
      <c r="MKO1904" s="15"/>
      <c r="MKP1904" s="15"/>
      <c r="MKQ1904" s="80"/>
      <c r="MKR1904" s="52"/>
      <c r="MKS1904" s="69"/>
      <c r="MKT1904" s="69"/>
      <c r="MKU1904" s="69"/>
      <c r="MKV1904" s="107"/>
      <c r="MKW1904" s="2"/>
      <c r="MKX1904" s="15"/>
      <c r="MKY1904" s="15"/>
      <c r="MKZ1904" s="80"/>
      <c r="MLA1904" s="52"/>
      <c r="MLB1904" s="69"/>
      <c r="MLC1904" s="69"/>
      <c r="MLD1904" s="69"/>
      <c r="MLE1904" s="107"/>
      <c r="MLF1904" s="2"/>
      <c r="MLG1904" s="15"/>
      <c r="MLH1904" s="15"/>
      <c r="MLI1904" s="80"/>
      <c r="MLJ1904" s="52"/>
      <c r="MLK1904" s="69"/>
      <c r="MLL1904" s="69"/>
      <c r="MLM1904" s="69"/>
      <c r="MLN1904" s="107"/>
      <c r="MLO1904" s="2"/>
      <c r="MLP1904" s="15"/>
      <c r="MLQ1904" s="15"/>
      <c r="MLR1904" s="80"/>
      <c r="MLS1904" s="52"/>
      <c r="MLT1904" s="69"/>
      <c r="MLU1904" s="69"/>
      <c r="MLV1904" s="69"/>
      <c r="MLW1904" s="107"/>
      <c r="MLX1904" s="2"/>
      <c r="MLY1904" s="15"/>
      <c r="MLZ1904" s="15"/>
      <c r="MMA1904" s="80"/>
      <c r="MMB1904" s="52"/>
      <c r="MMC1904" s="69"/>
      <c r="MMD1904" s="69"/>
      <c r="MME1904" s="69"/>
      <c r="MMF1904" s="107"/>
      <c r="MMG1904" s="2"/>
      <c r="MMH1904" s="15"/>
      <c r="MMI1904" s="15"/>
      <c r="MMJ1904" s="80"/>
      <c r="MMK1904" s="52"/>
      <c r="MML1904" s="69"/>
      <c r="MMM1904" s="69"/>
      <c r="MMN1904" s="69"/>
      <c r="MMO1904" s="107"/>
      <c r="MMP1904" s="2"/>
      <c r="MMQ1904" s="15"/>
      <c r="MMR1904" s="15"/>
      <c r="MMS1904" s="80"/>
      <c r="MMT1904" s="52"/>
      <c r="MMU1904" s="69"/>
      <c r="MMV1904" s="69"/>
      <c r="MMW1904" s="69"/>
      <c r="MMX1904" s="107"/>
      <c r="MMY1904" s="2"/>
      <c r="MMZ1904" s="15"/>
      <c r="MNA1904" s="15"/>
      <c r="MNB1904" s="80"/>
      <c r="MNC1904" s="52"/>
      <c r="MND1904" s="69"/>
      <c r="MNE1904" s="69"/>
      <c r="MNF1904" s="69"/>
      <c r="MNG1904" s="107"/>
      <c r="MNH1904" s="2"/>
      <c r="MNI1904" s="15"/>
      <c r="MNJ1904" s="15"/>
      <c r="MNK1904" s="80"/>
      <c r="MNL1904" s="52"/>
      <c r="MNM1904" s="69"/>
      <c r="MNN1904" s="69"/>
      <c r="MNO1904" s="69"/>
      <c r="MNP1904" s="107"/>
      <c r="MNQ1904" s="2"/>
      <c r="MNR1904" s="15"/>
      <c r="MNS1904" s="15"/>
      <c r="MNT1904" s="80"/>
      <c r="MNU1904" s="52"/>
      <c r="MNV1904" s="69"/>
      <c r="MNW1904" s="69"/>
      <c r="MNX1904" s="69"/>
      <c r="MNY1904" s="107"/>
      <c r="MNZ1904" s="2"/>
      <c r="MOA1904" s="15"/>
      <c r="MOB1904" s="15"/>
      <c r="MOC1904" s="80"/>
      <c r="MOD1904" s="52"/>
      <c r="MOE1904" s="69"/>
      <c r="MOF1904" s="69"/>
      <c r="MOG1904" s="69"/>
      <c r="MOH1904" s="107"/>
      <c r="MOI1904" s="2"/>
      <c r="MOJ1904" s="15"/>
      <c r="MOK1904" s="15"/>
      <c r="MOL1904" s="80"/>
      <c r="MOM1904" s="52"/>
      <c r="MON1904" s="69"/>
      <c r="MOO1904" s="69"/>
      <c r="MOP1904" s="69"/>
      <c r="MOQ1904" s="107"/>
      <c r="MOR1904" s="2"/>
      <c r="MOS1904" s="15"/>
      <c r="MOT1904" s="15"/>
      <c r="MOU1904" s="80"/>
      <c r="MOV1904" s="52"/>
      <c r="MOW1904" s="69"/>
      <c r="MOX1904" s="69"/>
      <c r="MOY1904" s="69"/>
      <c r="MOZ1904" s="107"/>
      <c r="MPA1904" s="2"/>
      <c r="MPB1904" s="15"/>
      <c r="MPC1904" s="15"/>
      <c r="MPD1904" s="80"/>
      <c r="MPE1904" s="52"/>
      <c r="MPF1904" s="69"/>
      <c r="MPG1904" s="69"/>
      <c r="MPH1904" s="69"/>
      <c r="MPI1904" s="107"/>
      <c r="MPJ1904" s="2"/>
      <c r="MPK1904" s="15"/>
      <c r="MPL1904" s="15"/>
      <c r="MPM1904" s="80"/>
      <c r="MPN1904" s="52"/>
      <c r="MPO1904" s="69"/>
      <c r="MPP1904" s="69"/>
      <c r="MPQ1904" s="69"/>
      <c r="MPR1904" s="107"/>
      <c r="MPS1904" s="2"/>
      <c r="MPT1904" s="15"/>
      <c r="MPU1904" s="15"/>
      <c r="MPV1904" s="80"/>
      <c r="MPW1904" s="52"/>
      <c r="MPX1904" s="69"/>
      <c r="MPY1904" s="69"/>
      <c r="MPZ1904" s="69"/>
      <c r="MQA1904" s="107"/>
      <c r="MQB1904" s="2"/>
      <c r="MQC1904" s="15"/>
      <c r="MQD1904" s="15"/>
      <c r="MQE1904" s="80"/>
      <c r="MQF1904" s="52"/>
      <c r="MQG1904" s="69"/>
      <c r="MQH1904" s="69"/>
      <c r="MQI1904" s="69"/>
      <c r="MQJ1904" s="107"/>
      <c r="MQK1904" s="2"/>
      <c r="MQL1904" s="15"/>
      <c r="MQM1904" s="15"/>
      <c r="MQN1904" s="80"/>
      <c r="MQO1904" s="52"/>
      <c r="MQP1904" s="69"/>
      <c r="MQQ1904" s="69"/>
      <c r="MQR1904" s="69"/>
      <c r="MQS1904" s="107"/>
      <c r="MQT1904" s="2"/>
      <c r="MQU1904" s="15"/>
      <c r="MQV1904" s="15"/>
      <c r="MQW1904" s="80"/>
      <c r="MQX1904" s="52"/>
      <c r="MQY1904" s="69"/>
      <c r="MQZ1904" s="69"/>
      <c r="MRA1904" s="69"/>
      <c r="MRB1904" s="107"/>
      <c r="MRC1904" s="2"/>
      <c r="MRD1904" s="15"/>
      <c r="MRE1904" s="15"/>
      <c r="MRF1904" s="80"/>
      <c r="MRG1904" s="52"/>
      <c r="MRH1904" s="69"/>
      <c r="MRI1904" s="69"/>
      <c r="MRJ1904" s="69"/>
      <c r="MRK1904" s="107"/>
      <c r="MRL1904" s="2"/>
      <c r="MRM1904" s="15"/>
      <c r="MRN1904" s="15"/>
      <c r="MRO1904" s="80"/>
      <c r="MRP1904" s="52"/>
      <c r="MRQ1904" s="69"/>
      <c r="MRR1904" s="69"/>
      <c r="MRS1904" s="69"/>
      <c r="MRT1904" s="107"/>
      <c r="MRU1904" s="2"/>
      <c r="MRV1904" s="15"/>
      <c r="MRW1904" s="15"/>
      <c r="MRX1904" s="80"/>
      <c r="MRY1904" s="52"/>
      <c r="MRZ1904" s="69"/>
      <c r="MSA1904" s="69"/>
      <c r="MSB1904" s="69"/>
      <c r="MSC1904" s="107"/>
      <c r="MSD1904" s="2"/>
      <c r="MSE1904" s="15"/>
      <c r="MSF1904" s="15"/>
      <c r="MSG1904" s="80"/>
      <c r="MSH1904" s="52"/>
      <c r="MSI1904" s="69"/>
      <c r="MSJ1904" s="69"/>
      <c r="MSK1904" s="69"/>
      <c r="MSL1904" s="107"/>
      <c r="MSM1904" s="2"/>
      <c r="MSN1904" s="15"/>
      <c r="MSO1904" s="15"/>
      <c r="MSP1904" s="80"/>
      <c r="MSQ1904" s="52"/>
      <c r="MSR1904" s="69"/>
      <c r="MSS1904" s="69"/>
      <c r="MST1904" s="69"/>
      <c r="MSU1904" s="107"/>
      <c r="MSV1904" s="2"/>
      <c r="MSW1904" s="15"/>
      <c r="MSX1904" s="15"/>
      <c r="MSY1904" s="80"/>
      <c r="MSZ1904" s="52"/>
      <c r="MTA1904" s="69"/>
      <c r="MTB1904" s="69"/>
      <c r="MTC1904" s="69"/>
      <c r="MTD1904" s="107"/>
      <c r="MTE1904" s="2"/>
      <c r="MTF1904" s="15"/>
      <c r="MTG1904" s="15"/>
      <c r="MTH1904" s="80"/>
      <c r="MTI1904" s="52"/>
      <c r="MTJ1904" s="69"/>
      <c r="MTK1904" s="69"/>
      <c r="MTL1904" s="69"/>
      <c r="MTM1904" s="107"/>
      <c r="MTN1904" s="2"/>
      <c r="MTO1904" s="15"/>
      <c r="MTP1904" s="15"/>
      <c r="MTQ1904" s="80"/>
      <c r="MTR1904" s="52"/>
      <c r="MTS1904" s="69"/>
      <c r="MTT1904" s="69"/>
      <c r="MTU1904" s="69"/>
      <c r="MTV1904" s="107"/>
      <c r="MTW1904" s="2"/>
      <c r="MTX1904" s="15"/>
      <c r="MTY1904" s="15"/>
      <c r="MTZ1904" s="80"/>
      <c r="MUA1904" s="52"/>
      <c r="MUB1904" s="69"/>
      <c r="MUC1904" s="69"/>
      <c r="MUD1904" s="69"/>
      <c r="MUE1904" s="107"/>
      <c r="MUF1904" s="2"/>
      <c r="MUG1904" s="15"/>
      <c r="MUH1904" s="15"/>
      <c r="MUI1904" s="80"/>
      <c r="MUJ1904" s="52"/>
      <c r="MUK1904" s="69"/>
      <c r="MUL1904" s="69"/>
      <c r="MUM1904" s="69"/>
      <c r="MUN1904" s="107"/>
      <c r="MUO1904" s="2"/>
      <c r="MUP1904" s="15"/>
      <c r="MUQ1904" s="15"/>
      <c r="MUR1904" s="80"/>
      <c r="MUS1904" s="52"/>
      <c r="MUT1904" s="69"/>
      <c r="MUU1904" s="69"/>
      <c r="MUV1904" s="69"/>
      <c r="MUW1904" s="107"/>
      <c r="MUX1904" s="2"/>
      <c r="MUY1904" s="15"/>
      <c r="MUZ1904" s="15"/>
      <c r="MVA1904" s="80"/>
      <c r="MVB1904" s="52"/>
      <c r="MVC1904" s="69"/>
      <c r="MVD1904" s="69"/>
      <c r="MVE1904" s="69"/>
      <c r="MVF1904" s="107"/>
      <c r="MVG1904" s="2"/>
      <c r="MVH1904" s="15"/>
      <c r="MVI1904" s="15"/>
      <c r="MVJ1904" s="80"/>
      <c r="MVK1904" s="52"/>
      <c r="MVL1904" s="69"/>
      <c r="MVM1904" s="69"/>
      <c r="MVN1904" s="69"/>
      <c r="MVO1904" s="107"/>
      <c r="MVP1904" s="2"/>
      <c r="MVQ1904" s="15"/>
      <c r="MVR1904" s="15"/>
      <c r="MVS1904" s="80"/>
      <c r="MVT1904" s="52"/>
      <c r="MVU1904" s="69"/>
      <c r="MVV1904" s="69"/>
      <c r="MVW1904" s="69"/>
      <c r="MVX1904" s="107"/>
      <c r="MVY1904" s="2"/>
      <c r="MVZ1904" s="15"/>
      <c r="MWA1904" s="15"/>
      <c r="MWB1904" s="80"/>
      <c r="MWC1904" s="52"/>
      <c r="MWD1904" s="69"/>
      <c r="MWE1904" s="69"/>
      <c r="MWF1904" s="69"/>
      <c r="MWG1904" s="107"/>
      <c r="MWH1904" s="2"/>
      <c r="MWI1904" s="15"/>
      <c r="MWJ1904" s="15"/>
      <c r="MWK1904" s="80"/>
      <c r="MWL1904" s="52"/>
      <c r="MWM1904" s="69"/>
      <c r="MWN1904" s="69"/>
      <c r="MWO1904" s="69"/>
      <c r="MWP1904" s="107"/>
      <c r="MWQ1904" s="2"/>
      <c r="MWR1904" s="15"/>
      <c r="MWS1904" s="15"/>
      <c r="MWT1904" s="80"/>
      <c r="MWU1904" s="52"/>
      <c r="MWV1904" s="69"/>
      <c r="MWW1904" s="69"/>
      <c r="MWX1904" s="69"/>
      <c r="MWY1904" s="107"/>
      <c r="MWZ1904" s="2"/>
      <c r="MXA1904" s="15"/>
      <c r="MXB1904" s="15"/>
      <c r="MXC1904" s="80"/>
      <c r="MXD1904" s="52"/>
      <c r="MXE1904" s="69"/>
      <c r="MXF1904" s="69"/>
      <c r="MXG1904" s="69"/>
      <c r="MXH1904" s="107"/>
      <c r="MXI1904" s="2"/>
      <c r="MXJ1904" s="15"/>
      <c r="MXK1904" s="15"/>
      <c r="MXL1904" s="80"/>
      <c r="MXM1904" s="52"/>
      <c r="MXN1904" s="69"/>
      <c r="MXO1904" s="69"/>
      <c r="MXP1904" s="69"/>
      <c r="MXQ1904" s="107"/>
      <c r="MXR1904" s="2"/>
      <c r="MXS1904" s="15"/>
      <c r="MXT1904" s="15"/>
      <c r="MXU1904" s="80"/>
      <c r="MXV1904" s="52"/>
      <c r="MXW1904" s="69"/>
      <c r="MXX1904" s="69"/>
      <c r="MXY1904" s="69"/>
      <c r="MXZ1904" s="107"/>
      <c r="MYA1904" s="2"/>
      <c r="MYB1904" s="15"/>
      <c r="MYC1904" s="15"/>
      <c r="MYD1904" s="80"/>
      <c r="MYE1904" s="52"/>
      <c r="MYF1904" s="69"/>
      <c r="MYG1904" s="69"/>
      <c r="MYH1904" s="69"/>
      <c r="MYI1904" s="107"/>
      <c r="MYJ1904" s="2"/>
      <c r="MYK1904" s="15"/>
      <c r="MYL1904" s="15"/>
      <c r="MYM1904" s="80"/>
      <c r="MYN1904" s="52"/>
      <c r="MYO1904" s="69"/>
      <c r="MYP1904" s="69"/>
      <c r="MYQ1904" s="69"/>
      <c r="MYR1904" s="107"/>
      <c r="MYS1904" s="2"/>
      <c r="MYT1904" s="15"/>
      <c r="MYU1904" s="15"/>
      <c r="MYV1904" s="80"/>
      <c r="MYW1904" s="52"/>
      <c r="MYX1904" s="69"/>
      <c r="MYY1904" s="69"/>
      <c r="MYZ1904" s="69"/>
      <c r="MZA1904" s="107"/>
      <c r="MZB1904" s="2"/>
      <c r="MZC1904" s="15"/>
      <c r="MZD1904" s="15"/>
      <c r="MZE1904" s="80"/>
      <c r="MZF1904" s="52"/>
      <c r="MZG1904" s="69"/>
      <c r="MZH1904" s="69"/>
      <c r="MZI1904" s="69"/>
      <c r="MZJ1904" s="107"/>
      <c r="MZK1904" s="2"/>
      <c r="MZL1904" s="15"/>
      <c r="MZM1904" s="15"/>
      <c r="MZN1904" s="80"/>
      <c r="MZO1904" s="52"/>
      <c r="MZP1904" s="69"/>
      <c r="MZQ1904" s="69"/>
      <c r="MZR1904" s="69"/>
      <c r="MZS1904" s="107"/>
      <c r="MZT1904" s="2"/>
      <c r="MZU1904" s="15"/>
      <c r="MZV1904" s="15"/>
      <c r="MZW1904" s="80"/>
      <c r="MZX1904" s="52"/>
      <c r="MZY1904" s="69"/>
      <c r="MZZ1904" s="69"/>
      <c r="NAA1904" s="69"/>
      <c r="NAB1904" s="107"/>
      <c r="NAC1904" s="2"/>
      <c r="NAD1904" s="15"/>
      <c r="NAE1904" s="15"/>
      <c r="NAF1904" s="80"/>
      <c r="NAG1904" s="52"/>
      <c r="NAH1904" s="69"/>
      <c r="NAI1904" s="69"/>
      <c r="NAJ1904" s="69"/>
      <c r="NAK1904" s="107"/>
      <c r="NAL1904" s="2"/>
      <c r="NAM1904" s="15"/>
      <c r="NAN1904" s="15"/>
      <c r="NAO1904" s="80"/>
      <c r="NAP1904" s="52"/>
      <c r="NAQ1904" s="69"/>
      <c r="NAR1904" s="69"/>
      <c r="NAS1904" s="69"/>
      <c r="NAT1904" s="107"/>
      <c r="NAU1904" s="2"/>
      <c r="NAV1904" s="15"/>
      <c r="NAW1904" s="15"/>
      <c r="NAX1904" s="80"/>
      <c r="NAY1904" s="52"/>
      <c r="NAZ1904" s="69"/>
      <c r="NBA1904" s="69"/>
      <c r="NBB1904" s="69"/>
      <c r="NBC1904" s="107"/>
      <c r="NBD1904" s="2"/>
      <c r="NBE1904" s="15"/>
      <c r="NBF1904" s="15"/>
      <c r="NBG1904" s="80"/>
      <c r="NBH1904" s="52"/>
      <c r="NBI1904" s="69"/>
      <c r="NBJ1904" s="69"/>
      <c r="NBK1904" s="69"/>
      <c r="NBL1904" s="107"/>
      <c r="NBM1904" s="2"/>
      <c r="NBN1904" s="15"/>
      <c r="NBO1904" s="15"/>
      <c r="NBP1904" s="80"/>
      <c r="NBQ1904" s="52"/>
      <c r="NBR1904" s="69"/>
      <c r="NBS1904" s="69"/>
      <c r="NBT1904" s="69"/>
      <c r="NBU1904" s="107"/>
      <c r="NBV1904" s="2"/>
      <c r="NBW1904" s="15"/>
      <c r="NBX1904" s="15"/>
      <c r="NBY1904" s="80"/>
      <c r="NBZ1904" s="52"/>
      <c r="NCA1904" s="69"/>
      <c r="NCB1904" s="69"/>
      <c r="NCC1904" s="69"/>
      <c r="NCD1904" s="107"/>
      <c r="NCE1904" s="2"/>
      <c r="NCF1904" s="15"/>
      <c r="NCG1904" s="15"/>
      <c r="NCH1904" s="80"/>
      <c r="NCI1904" s="52"/>
      <c r="NCJ1904" s="69"/>
      <c r="NCK1904" s="69"/>
      <c r="NCL1904" s="69"/>
      <c r="NCM1904" s="107"/>
      <c r="NCN1904" s="2"/>
      <c r="NCO1904" s="15"/>
      <c r="NCP1904" s="15"/>
      <c r="NCQ1904" s="80"/>
      <c r="NCR1904" s="52"/>
      <c r="NCS1904" s="69"/>
      <c r="NCT1904" s="69"/>
      <c r="NCU1904" s="69"/>
      <c r="NCV1904" s="107"/>
      <c r="NCW1904" s="2"/>
      <c r="NCX1904" s="15"/>
      <c r="NCY1904" s="15"/>
      <c r="NCZ1904" s="80"/>
      <c r="NDA1904" s="52"/>
      <c r="NDB1904" s="69"/>
      <c r="NDC1904" s="69"/>
      <c r="NDD1904" s="69"/>
      <c r="NDE1904" s="107"/>
      <c r="NDF1904" s="2"/>
      <c r="NDG1904" s="15"/>
      <c r="NDH1904" s="15"/>
      <c r="NDI1904" s="80"/>
      <c r="NDJ1904" s="52"/>
      <c r="NDK1904" s="69"/>
      <c r="NDL1904" s="69"/>
      <c r="NDM1904" s="69"/>
      <c r="NDN1904" s="107"/>
      <c r="NDO1904" s="2"/>
      <c r="NDP1904" s="15"/>
      <c r="NDQ1904" s="15"/>
      <c r="NDR1904" s="80"/>
      <c r="NDS1904" s="52"/>
      <c r="NDT1904" s="69"/>
      <c r="NDU1904" s="69"/>
      <c r="NDV1904" s="69"/>
      <c r="NDW1904" s="107"/>
      <c r="NDX1904" s="2"/>
      <c r="NDY1904" s="15"/>
      <c r="NDZ1904" s="15"/>
      <c r="NEA1904" s="80"/>
      <c r="NEB1904" s="52"/>
      <c r="NEC1904" s="69"/>
      <c r="NED1904" s="69"/>
      <c r="NEE1904" s="69"/>
      <c r="NEF1904" s="107"/>
      <c r="NEG1904" s="2"/>
      <c r="NEH1904" s="15"/>
      <c r="NEI1904" s="15"/>
      <c r="NEJ1904" s="80"/>
      <c r="NEK1904" s="52"/>
      <c r="NEL1904" s="69"/>
      <c r="NEM1904" s="69"/>
      <c r="NEN1904" s="69"/>
      <c r="NEO1904" s="107"/>
      <c r="NEP1904" s="2"/>
      <c r="NEQ1904" s="15"/>
      <c r="NER1904" s="15"/>
      <c r="NES1904" s="80"/>
      <c r="NET1904" s="52"/>
      <c r="NEU1904" s="69"/>
      <c r="NEV1904" s="69"/>
      <c r="NEW1904" s="69"/>
      <c r="NEX1904" s="107"/>
      <c r="NEY1904" s="2"/>
      <c r="NEZ1904" s="15"/>
      <c r="NFA1904" s="15"/>
      <c r="NFB1904" s="80"/>
      <c r="NFC1904" s="52"/>
      <c r="NFD1904" s="69"/>
      <c r="NFE1904" s="69"/>
      <c r="NFF1904" s="69"/>
      <c r="NFG1904" s="107"/>
      <c r="NFH1904" s="2"/>
      <c r="NFI1904" s="15"/>
      <c r="NFJ1904" s="15"/>
      <c r="NFK1904" s="80"/>
      <c r="NFL1904" s="52"/>
      <c r="NFM1904" s="69"/>
      <c r="NFN1904" s="69"/>
      <c r="NFO1904" s="69"/>
      <c r="NFP1904" s="107"/>
      <c r="NFQ1904" s="2"/>
      <c r="NFR1904" s="15"/>
      <c r="NFS1904" s="15"/>
      <c r="NFT1904" s="80"/>
      <c r="NFU1904" s="52"/>
      <c r="NFV1904" s="69"/>
      <c r="NFW1904" s="69"/>
      <c r="NFX1904" s="69"/>
      <c r="NFY1904" s="107"/>
      <c r="NFZ1904" s="2"/>
      <c r="NGA1904" s="15"/>
      <c r="NGB1904" s="15"/>
      <c r="NGC1904" s="80"/>
      <c r="NGD1904" s="52"/>
      <c r="NGE1904" s="69"/>
      <c r="NGF1904" s="69"/>
      <c r="NGG1904" s="69"/>
      <c r="NGH1904" s="107"/>
      <c r="NGI1904" s="2"/>
      <c r="NGJ1904" s="15"/>
      <c r="NGK1904" s="15"/>
      <c r="NGL1904" s="80"/>
      <c r="NGM1904" s="52"/>
      <c r="NGN1904" s="69"/>
      <c r="NGO1904" s="69"/>
      <c r="NGP1904" s="69"/>
      <c r="NGQ1904" s="107"/>
      <c r="NGR1904" s="2"/>
      <c r="NGS1904" s="15"/>
      <c r="NGT1904" s="15"/>
      <c r="NGU1904" s="80"/>
      <c r="NGV1904" s="52"/>
      <c r="NGW1904" s="69"/>
      <c r="NGX1904" s="69"/>
      <c r="NGY1904" s="69"/>
      <c r="NGZ1904" s="107"/>
      <c r="NHA1904" s="2"/>
      <c r="NHB1904" s="15"/>
      <c r="NHC1904" s="15"/>
      <c r="NHD1904" s="80"/>
      <c r="NHE1904" s="52"/>
      <c r="NHF1904" s="69"/>
      <c r="NHG1904" s="69"/>
      <c r="NHH1904" s="69"/>
      <c r="NHI1904" s="107"/>
      <c r="NHJ1904" s="2"/>
      <c r="NHK1904" s="15"/>
      <c r="NHL1904" s="15"/>
      <c r="NHM1904" s="80"/>
      <c r="NHN1904" s="52"/>
      <c r="NHO1904" s="69"/>
      <c r="NHP1904" s="69"/>
      <c r="NHQ1904" s="69"/>
      <c r="NHR1904" s="107"/>
      <c r="NHS1904" s="2"/>
      <c r="NHT1904" s="15"/>
      <c r="NHU1904" s="15"/>
      <c r="NHV1904" s="80"/>
      <c r="NHW1904" s="52"/>
      <c r="NHX1904" s="69"/>
      <c r="NHY1904" s="69"/>
      <c r="NHZ1904" s="69"/>
      <c r="NIA1904" s="107"/>
      <c r="NIB1904" s="2"/>
      <c r="NIC1904" s="15"/>
      <c r="NID1904" s="15"/>
      <c r="NIE1904" s="80"/>
      <c r="NIF1904" s="52"/>
      <c r="NIG1904" s="69"/>
      <c r="NIH1904" s="69"/>
      <c r="NII1904" s="69"/>
      <c r="NIJ1904" s="107"/>
      <c r="NIK1904" s="2"/>
      <c r="NIL1904" s="15"/>
      <c r="NIM1904" s="15"/>
      <c r="NIN1904" s="80"/>
      <c r="NIO1904" s="52"/>
      <c r="NIP1904" s="69"/>
      <c r="NIQ1904" s="69"/>
      <c r="NIR1904" s="69"/>
      <c r="NIS1904" s="107"/>
      <c r="NIT1904" s="2"/>
      <c r="NIU1904" s="15"/>
      <c r="NIV1904" s="15"/>
      <c r="NIW1904" s="80"/>
      <c r="NIX1904" s="52"/>
      <c r="NIY1904" s="69"/>
      <c r="NIZ1904" s="69"/>
      <c r="NJA1904" s="69"/>
      <c r="NJB1904" s="107"/>
      <c r="NJC1904" s="2"/>
      <c r="NJD1904" s="15"/>
      <c r="NJE1904" s="15"/>
      <c r="NJF1904" s="80"/>
      <c r="NJG1904" s="52"/>
      <c r="NJH1904" s="69"/>
      <c r="NJI1904" s="69"/>
      <c r="NJJ1904" s="69"/>
      <c r="NJK1904" s="107"/>
      <c r="NJL1904" s="2"/>
      <c r="NJM1904" s="15"/>
      <c r="NJN1904" s="15"/>
      <c r="NJO1904" s="80"/>
      <c r="NJP1904" s="52"/>
      <c r="NJQ1904" s="69"/>
      <c r="NJR1904" s="69"/>
      <c r="NJS1904" s="69"/>
      <c r="NJT1904" s="107"/>
      <c r="NJU1904" s="2"/>
      <c r="NJV1904" s="15"/>
      <c r="NJW1904" s="15"/>
      <c r="NJX1904" s="80"/>
      <c r="NJY1904" s="52"/>
      <c r="NJZ1904" s="69"/>
      <c r="NKA1904" s="69"/>
      <c r="NKB1904" s="69"/>
      <c r="NKC1904" s="107"/>
      <c r="NKD1904" s="2"/>
      <c r="NKE1904" s="15"/>
      <c r="NKF1904" s="15"/>
      <c r="NKG1904" s="80"/>
      <c r="NKH1904" s="52"/>
      <c r="NKI1904" s="69"/>
      <c r="NKJ1904" s="69"/>
      <c r="NKK1904" s="69"/>
      <c r="NKL1904" s="107"/>
      <c r="NKM1904" s="2"/>
      <c r="NKN1904" s="15"/>
      <c r="NKO1904" s="15"/>
      <c r="NKP1904" s="80"/>
      <c r="NKQ1904" s="52"/>
      <c r="NKR1904" s="69"/>
      <c r="NKS1904" s="69"/>
      <c r="NKT1904" s="69"/>
      <c r="NKU1904" s="107"/>
      <c r="NKV1904" s="2"/>
      <c r="NKW1904" s="15"/>
      <c r="NKX1904" s="15"/>
      <c r="NKY1904" s="80"/>
      <c r="NKZ1904" s="52"/>
      <c r="NLA1904" s="69"/>
      <c r="NLB1904" s="69"/>
      <c r="NLC1904" s="69"/>
      <c r="NLD1904" s="107"/>
      <c r="NLE1904" s="2"/>
      <c r="NLF1904" s="15"/>
      <c r="NLG1904" s="15"/>
      <c r="NLH1904" s="80"/>
      <c r="NLI1904" s="52"/>
      <c r="NLJ1904" s="69"/>
      <c r="NLK1904" s="69"/>
      <c r="NLL1904" s="69"/>
      <c r="NLM1904" s="107"/>
      <c r="NLN1904" s="2"/>
      <c r="NLO1904" s="15"/>
      <c r="NLP1904" s="15"/>
      <c r="NLQ1904" s="80"/>
      <c r="NLR1904" s="52"/>
      <c r="NLS1904" s="69"/>
      <c r="NLT1904" s="69"/>
      <c r="NLU1904" s="69"/>
      <c r="NLV1904" s="107"/>
      <c r="NLW1904" s="2"/>
      <c r="NLX1904" s="15"/>
      <c r="NLY1904" s="15"/>
      <c r="NLZ1904" s="80"/>
      <c r="NMA1904" s="52"/>
      <c r="NMB1904" s="69"/>
      <c r="NMC1904" s="69"/>
      <c r="NMD1904" s="69"/>
      <c r="NME1904" s="107"/>
      <c r="NMF1904" s="2"/>
      <c r="NMG1904" s="15"/>
      <c r="NMH1904" s="15"/>
      <c r="NMI1904" s="80"/>
      <c r="NMJ1904" s="52"/>
      <c r="NMK1904" s="69"/>
      <c r="NML1904" s="69"/>
      <c r="NMM1904" s="69"/>
      <c r="NMN1904" s="107"/>
      <c r="NMO1904" s="2"/>
      <c r="NMP1904" s="15"/>
      <c r="NMQ1904" s="15"/>
      <c r="NMR1904" s="80"/>
      <c r="NMS1904" s="52"/>
      <c r="NMT1904" s="69"/>
      <c r="NMU1904" s="69"/>
      <c r="NMV1904" s="69"/>
      <c r="NMW1904" s="107"/>
      <c r="NMX1904" s="2"/>
      <c r="NMY1904" s="15"/>
      <c r="NMZ1904" s="15"/>
      <c r="NNA1904" s="80"/>
      <c r="NNB1904" s="52"/>
      <c r="NNC1904" s="69"/>
      <c r="NND1904" s="69"/>
      <c r="NNE1904" s="69"/>
      <c r="NNF1904" s="107"/>
      <c r="NNG1904" s="2"/>
      <c r="NNH1904" s="15"/>
      <c r="NNI1904" s="15"/>
      <c r="NNJ1904" s="80"/>
      <c r="NNK1904" s="52"/>
      <c r="NNL1904" s="69"/>
      <c r="NNM1904" s="69"/>
      <c r="NNN1904" s="69"/>
      <c r="NNO1904" s="107"/>
      <c r="NNP1904" s="2"/>
      <c r="NNQ1904" s="15"/>
      <c r="NNR1904" s="15"/>
      <c r="NNS1904" s="80"/>
      <c r="NNT1904" s="52"/>
      <c r="NNU1904" s="69"/>
      <c r="NNV1904" s="69"/>
      <c r="NNW1904" s="69"/>
      <c r="NNX1904" s="107"/>
      <c r="NNY1904" s="2"/>
      <c r="NNZ1904" s="15"/>
      <c r="NOA1904" s="15"/>
      <c r="NOB1904" s="80"/>
      <c r="NOC1904" s="52"/>
      <c r="NOD1904" s="69"/>
      <c r="NOE1904" s="69"/>
      <c r="NOF1904" s="69"/>
      <c r="NOG1904" s="107"/>
      <c r="NOH1904" s="2"/>
      <c r="NOI1904" s="15"/>
      <c r="NOJ1904" s="15"/>
      <c r="NOK1904" s="80"/>
      <c r="NOL1904" s="52"/>
      <c r="NOM1904" s="69"/>
      <c r="NON1904" s="69"/>
      <c r="NOO1904" s="69"/>
      <c r="NOP1904" s="107"/>
      <c r="NOQ1904" s="2"/>
      <c r="NOR1904" s="15"/>
      <c r="NOS1904" s="15"/>
      <c r="NOT1904" s="80"/>
      <c r="NOU1904" s="52"/>
      <c r="NOV1904" s="69"/>
      <c r="NOW1904" s="69"/>
      <c r="NOX1904" s="69"/>
      <c r="NOY1904" s="107"/>
      <c r="NOZ1904" s="2"/>
      <c r="NPA1904" s="15"/>
      <c r="NPB1904" s="15"/>
      <c r="NPC1904" s="80"/>
      <c r="NPD1904" s="52"/>
      <c r="NPE1904" s="69"/>
      <c r="NPF1904" s="69"/>
      <c r="NPG1904" s="69"/>
      <c r="NPH1904" s="107"/>
      <c r="NPI1904" s="2"/>
      <c r="NPJ1904" s="15"/>
      <c r="NPK1904" s="15"/>
      <c r="NPL1904" s="80"/>
      <c r="NPM1904" s="52"/>
      <c r="NPN1904" s="69"/>
      <c r="NPO1904" s="69"/>
      <c r="NPP1904" s="69"/>
      <c r="NPQ1904" s="107"/>
      <c r="NPR1904" s="2"/>
      <c r="NPS1904" s="15"/>
      <c r="NPT1904" s="15"/>
      <c r="NPU1904" s="80"/>
      <c r="NPV1904" s="52"/>
      <c r="NPW1904" s="69"/>
      <c r="NPX1904" s="69"/>
      <c r="NPY1904" s="69"/>
      <c r="NPZ1904" s="107"/>
      <c r="NQA1904" s="2"/>
      <c r="NQB1904" s="15"/>
      <c r="NQC1904" s="15"/>
      <c r="NQD1904" s="80"/>
      <c r="NQE1904" s="52"/>
      <c r="NQF1904" s="69"/>
      <c r="NQG1904" s="69"/>
      <c r="NQH1904" s="69"/>
      <c r="NQI1904" s="107"/>
      <c r="NQJ1904" s="2"/>
      <c r="NQK1904" s="15"/>
      <c r="NQL1904" s="15"/>
      <c r="NQM1904" s="80"/>
      <c r="NQN1904" s="52"/>
      <c r="NQO1904" s="69"/>
      <c r="NQP1904" s="69"/>
      <c r="NQQ1904" s="69"/>
      <c r="NQR1904" s="107"/>
      <c r="NQS1904" s="2"/>
      <c r="NQT1904" s="15"/>
      <c r="NQU1904" s="15"/>
      <c r="NQV1904" s="80"/>
      <c r="NQW1904" s="52"/>
      <c r="NQX1904" s="69"/>
      <c r="NQY1904" s="69"/>
      <c r="NQZ1904" s="69"/>
      <c r="NRA1904" s="107"/>
      <c r="NRB1904" s="2"/>
      <c r="NRC1904" s="15"/>
      <c r="NRD1904" s="15"/>
      <c r="NRE1904" s="80"/>
      <c r="NRF1904" s="52"/>
      <c r="NRG1904" s="69"/>
      <c r="NRH1904" s="69"/>
      <c r="NRI1904" s="69"/>
      <c r="NRJ1904" s="107"/>
      <c r="NRK1904" s="2"/>
      <c r="NRL1904" s="15"/>
      <c r="NRM1904" s="15"/>
      <c r="NRN1904" s="80"/>
      <c r="NRO1904" s="52"/>
      <c r="NRP1904" s="69"/>
      <c r="NRQ1904" s="69"/>
      <c r="NRR1904" s="69"/>
      <c r="NRS1904" s="107"/>
      <c r="NRT1904" s="2"/>
      <c r="NRU1904" s="15"/>
      <c r="NRV1904" s="15"/>
      <c r="NRW1904" s="80"/>
      <c r="NRX1904" s="52"/>
      <c r="NRY1904" s="69"/>
      <c r="NRZ1904" s="69"/>
      <c r="NSA1904" s="69"/>
      <c r="NSB1904" s="107"/>
      <c r="NSC1904" s="2"/>
      <c r="NSD1904" s="15"/>
      <c r="NSE1904" s="15"/>
      <c r="NSF1904" s="80"/>
      <c r="NSG1904" s="52"/>
      <c r="NSH1904" s="69"/>
      <c r="NSI1904" s="69"/>
      <c r="NSJ1904" s="69"/>
      <c r="NSK1904" s="107"/>
      <c r="NSL1904" s="2"/>
      <c r="NSM1904" s="15"/>
      <c r="NSN1904" s="15"/>
      <c r="NSO1904" s="80"/>
      <c r="NSP1904" s="52"/>
      <c r="NSQ1904" s="69"/>
      <c r="NSR1904" s="69"/>
      <c r="NSS1904" s="69"/>
      <c r="NST1904" s="107"/>
      <c r="NSU1904" s="2"/>
      <c r="NSV1904" s="15"/>
      <c r="NSW1904" s="15"/>
      <c r="NSX1904" s="80"/>
      <c r="NSY1904" s="52"/>
      <c r="NSZ1904" s="69"/>
      <c r="NTA1904" s="69"/>
      <c r="NTB1904" s="69"/>
      <c r="NTC1904" s="107"/>
      <c r="NTD1904" s="2"/>
      <c r="NTE1904" s="15"/>
      <c r="NTF1904" s="15"/>
      <c r="NTG1904" s="80"/>
      <c r="NTH1904" s="52"/>
      <c r="NTI1904" s="69"/>
      <c r="NTJ1904" s="69"/>
      <c r="NTK1904" s="69"/>
      <c r="NTL1904" s="107"/>
      <c r="NTM1904" s="2"/>
      <c r="NTN1904" s="15"/>
      <c r="NTO1904" s="15"/>
      <c r="NTP1904" s="80"/>
      <c r="NTQ1904" s="52"/>
      <c r="NTR1904" s="69"/>
      <c r="NTS1904" s="69"/>
      <c r="NTT1904" s="69"/>
      <c r="NTU1904" s="107"/>
      <c r="NTV1904" s="2"/>
      <c r="NTW1904" s="15"/>
      <c r="NTX1904" s="15"/>
      <c r="NTY1904" s="80"/>
      <c r="NTZ1904" s="52"/>
      <c r="NUA1904" s="69"/>
      <c r="NUB1904" s="69"/>
      <c r="NUC1904" s="69"/>
      <c r="NUD1904" s="107"/>
      <c r="NUE1904" s="2"/>
      <c r="NUF1904" s="15"/>
      <c r="NUG1904" s="15"/>
      <c r="NUH1904" s="80"/>
      <c r="NUI1904" s="52"/>
      <c r="NUJ1904" s="69"/>
      <c r="NUK1904" s="69"/>
      <c r="NUL1904" s="69"/>
      <c r="NUM1904" s="107"/>
      <c r="NUN1904" s="2"/>
      <c r="NUO1904" s="15"/>
      <c r="NUP1904" s="15"/>
      <c r="NUQ1904" s="80"/>
      <c r="NUR1904" s="52"/>
      <c r="NUS1904" s="69"/>
      <c r="NUT1904" s="69"/>
      <c r="NUU1904" s="69"/>
      <c r="NUV1904" s="107"/>
      <c r="NUW1904" s="2"/>
      <c r="NUX1904" s="15"/>
      <c r="NUY1904" s="15"/>
      <c r="NUZ1904" s="80"/>
      <c r="NVA1904" s="52"/>
      <c r="NVB1904" s="69"/>
      <c r="NVC1904" s="69"/>
      <c r="NVD1904" s="69"/>
      <c r="NVE1904" s="107"/>
      <c r="NVF1904" s="2"/>
      <c r="NVG1904" s="15"/>
      <c r="NVH1904" s="15"/>
      <c r="NVI1904" s="80"/>
      <c r="NVJ1904" s="52"/>
      <c r="NVK1904" s="69"/>
      <c r="NVL1904" s="69"/>
      <c r="NVM1904" s="69"/>
      <c r="NVN1904" s="107"/>
      <c r="NVO1904" s="2"/>
      <c r="NVP1904" s="15"/>
      <c r="NVQ1904" s="15"/>
      <c r="NVR1904" s="80"/>
      <c r="NVS1904" s="52"/>
      <c r="NVT1904" s="69"/>
      <c r="NVU1904" s="69"/>
      <c r="NVV1904" s="69"/>
      <c r="NVW1904" s="107"/>
      <c r="NVX1904" s="2"/>
      <c r="NVY1904" s="15"/>
      <c r="NVZ1904" s="15"/>
      <c r="NWA1904" s="80"/>
      <c r="NWB1904" s="52"/>
      <c r="NWC1904" s="69"/>
      <c r="NWD1904" s="69"/>
      <c r="NWE1904" s="69"/>
      <c r="NWF1904" s="107"/>
      <c r="NWG1904" s="2"/>
      <c r="NWH1904" s="15"/>
      <c r="NWI1904" s="15"/>
      <c r="NWJ1904" s="80"/>
      <c r="NWK1904" s="52"/>
      <c r="NWL1904" s="69"/>
      <c r="NWM1904" s="69"/>
      <c r="NWN1904" s="69"/>
      <c r="NWO1904" s="107"/>
      <c r="NWP1904" s="2"/>
      <c r="NWQ1904" s="15"/>
      <c r="NWR1904" s="15"/>
      <c r="NWS1904" s="80"/>
      <c r="NWT1904" s="52"/>
      <c r="NWU1904" s="69"/>
      <c r="NWV1904" s="69"/>
      <c r="NWW1904" s="69"/>
      <c r="NWX1904" s="107"/>
      <c r="NWY1904" s="2"/>
      <c r="NWZ1904" s="15"/>
      <c r="NXA1904" s="15"/>
      <c r="NXB1904" s="80"/>
      <c r="NXC1904" s="52"/>
      <c r="NXD1904" s="69"/>
      <c r="NXE1904" s="69"/>
      <c r="NXF1904" s="69"/>
      <c r="NXG1904" s="107"/>
      <c r="NXH1904" s="2"/>
      <c r="NXI1904" s="15"/>
      <c r="NXJ1904" s="15"/>
      <c r="NXK1904" s="80"/>
      <c r="NXL1904" s="52"/>
      <c r="NXM1904" s="69"/>
      <c r="NXN1904" s="69"/>
      <c r="NXO1904" s="69"/>
      <c r="NXP1904" s="107"/>
      <c r="NXQ1904" s="2"/>
      <c r="NXR1904" s="15"/>
      <c r="NXS1904" s="15"/>
      <c r="NXT1904" s="80"/>
      <c r="NXU1904" s="52"/>
      <c r="NXV1904" s="69"/>
      <c r="NXW1904" s="69"/>
      <c r="NXX1904" s="69"/>
      <c r="NXY1904" s="107"/>
      <c r="NXZ1904" s="2"/>
      <c r="NYA1904" s="15"/>
      <c r="NYB1904" s="15"/>
      <c r="NYC1904" s="80"/>
      <c r="NYD1904" s="52"/>
      <c r="NYE1904" s="69"/>
      <c r="NYF1904" s="69"/>
      <c r="NYG1904" s="69"/>
      <c r="NYH1904" s="107"/>
      <c r="NYI1904" s="2"/>
      <c r="NYJ1904" s="15"/>
      <c r="NYK1904" s="15"/>
      <c r="NYL1904" s="80"/>
      <c r="NYM1904" s="52"/>
      <c r="NYN1904" s="69"/>
      <c r="NYO1904" s="69"/>
      <c r="NYP1904" s="69"/>
      <c r="NYQ1904" s="107"/>
      <c r="NYR1904" s="2"/>
      <c r="NYS1904" s="15"/>
      <c r="NYT1904" s="15"/>
      <c r="NYU1904" s="80"/>
      <c r="NYV1904" s="52"/>
      <c r="NYW1904" s="69"/>
      <c r="NYX1904" s="69"/>
      <c r="NYY1904" s="69"/>
      <c r="NYZ1904" s="107"/>
      <c r="NZA1904" s="2"/>
      <c r="NZB1904" s="15"/>
      <c r="NZC1904" s="15"/>
      <c r="NZD1904" s="80"/>
      <c r="NZE1904" s="52"/>
      <c r="NZF1904" s="69"/>
      <c r="NZG1904" s="69"/>
      <c r="NZH1904" s="69"/>
      <c r="NZI1904" s="107"/>
      <c r="NZJ1904" s="2"/>
      <c r="NZK1904" s="15"/>
      <c r="NZL1904" s="15"/>
      <c r="NZM1904" s="80"/>
      <c r="NZN1904" s="52"/>
      <c r="NZO1904" s="69"/>
      <c r="NZP1904" s="69"/>
      <c r="NZQ1904" s="69"/>
      <c r="NZR1904" s="107"/>
      <c r="NZS1904" s="2"/>
      <c r="NZT1904" s="15"/>
      <c r="NZU1904" s="15"/>
      <c r="NZV1904" s="80"/>
      <c r="NZW1904" s="52"/>
      <c r="NZX1904" s="69"/>
      <c r="NZY1904" s="69"/>
      <c r="NZZ1904" s="69"/>
      <c r="OAA1904" s="107"/>
      <c r="OAB1904" s="2"/>
      <c r="OAC1904" s="15"/>
      <c r="OAD1904" s="15"/>
      <c r="OAE1904" s="80"/>
      <c r="OAF1904" s="52"/>
      <c r="OAG1904" s="69"/>
      <c r="OAH1904" s="69"/>
      <c r="OAI1904" s="69"/>
      <c r="OAJ1904" s="107"/>
      <c r="OAK1904" s="2"/>
      <c r="OAL1904" s="15"/>
      <c r="OAM1904" s="15"/>
      <c r="OAN1904" s="80"/>
      <c r="OAO1904" s="52"/>
      <c r="OAP1904" s="69"/>
      <c r="OAQ1904" s="69"/>
      <c r="OAR1904" s="69"/>
      <c r="OAS1904" s="107"/>
      <c r="OAT1904" s="2"/>
      <c r="OAU1904" s="15"/>
      <c r="OAV1904" s="15"/>
      <c r="OAW1904" s="80"/>
      <c r="OAX1904" s="52"/>
      <c r="OAY1904" s="69"/>
      <c r="OAZ1904" s="69"/>
      <c r="OBA1904" s="69"/>
      <c r="OBB1904" s="107"/>
      <c r="OBC1904" s="2"/>
      <c r="OBD1904" s="15"/>
      <c r="OBE1904" s="15"/>
      <c r="OBF1904" s="80"/>
      <c r="OBG1904" s="52"/>
      <c r="OBH1904" s="69"/>
      <c r="OBI1904" s="69"/>
      <c r="OBJ1904" s="69"/>
      <c r="OBK1904" s="107"/>
      <c r="OBL1904" s="2"/>
      <c r="OBM1904" s="15"/>
      <c r="OBN1904" s="15"/>
      <c r="OBO1904" s="80"/>
      <c r="OBP1904" s="52"/>
      <c r="OBQ1904" s="69"/>
      <c r="OBR1904" s="69"/>
      <c r="OBS1904" s="69"/>
      <c r="OBT1904" s="107"/>
      <c r="OBU1904" s="2"/>
      <c r="OBV1904" s="15"/>
      <c r="OBW1904" s="15"/>
      <c r="OBX1904" s="80"/>
      <c r="OBY1904" s="52"/>
      <c r="OBZ1904" s="69"/>
      <c r="OCA1904" s="69"/>
      <c r="OCB1904" s="69"/>
      <c r="OCC1904" s="107"/>
      <c r="OCD1904" s="2"/>
      <c r="OCE1904" s="15"/>
      <c r="OCF1904" s="15"/>
      <c r="OCG1904" s="80"/>
      <c r="OCH1904" s="52"/>
      <c r="OCI1904" s="69"/>
      <c r="OCJ1904" s="69"/>
      <c r="OCK1904" s="69"/>
      <c r="OCL1904" s="107"/>
      <c r="OCM1904" s="2"/>
      <c r="OCN1904" s="15"/>
      <c r="OCO1904" s="15"/>
      <c r="OCP1904" s="80"/>
      <c r="OCQ1904" s="52"/>
      <c r="OCR1904" s="69"/>
      <c r="OCS1904" s="69"/>
      <c r="OCT1904" s="69"/>
      <c r="OCU1904" s="107"/>
      <c r="OCV1904" s="2"/>
      <c r="OCW1904" s="15"/>
      <c r="OCX1904" s="15"/>
      <c r="OCY1904" s="80"/>
      <c r="OCZ1904" s="52"/>
      <c r="ODA1904" s="69"/>
      <c r="ODB1904" s="69"/>
      <c r="ODC1904" s="69"/>
      <c r="ODD1904" s="107"/>
      <c r="ODE1904" s="2"/>
      <c r="ODF1904" s="15"/>
      <c r="ODG1904" s="15"/>
      <c r="ODH1904" s="80"/>
      <c r="ODI1904" s="52"/>
      <c r="ODJ1904" s="69"/>
      <c r="ODK1904" s="69"/>
      <c r="ODL1904" s="69"/>
      <c r="ODM1904" s="107"/>
      <c r="ODN1904" s="2"/>
      <c r="ODO1904" s="15"/>
      <c r="ODP1904" s="15"/>
      <c r="ODQ1904" s="80"/>
      <c r="ODR1904" s="52"/>
      <c r="ODS1904" s="69"/>
      <c r="ODT1904" s="69"/>
      <c r="ODU1904" s="69"/>
      <c r="ODV1904" s="107"/>
      <c r="ODW1904" s="2"/>
      <c r="ODX1904" s="15"/>
      <c r="ODY1904" s="15"/>
      <c r="ODZ1904" s="80"/>
      <c r="OEA1904" s="52"/>
      <c r="OEB1904" s="69"/>
      <c r="OEC1904" s="69"/>
      <c r="OED1904" s="69"/>
      <c r="OEE1904" s="107"/>
      <c r="OEF1904" s="2"/>
      <c r="OEG1904" s="15"/>
      <c r="OEH1904" s="15"/>
      <c r="OEI1904" s="80"/>
      <c r="OEJ1904" s="52"/>
      <c r="OEK1904" s="69"/>
      <c r="OEL1904" s="69"/>
      <c r="OEM1904" s="69"/>
      <c r="OEN1904" s="107"/>
      <c r="OEO1904" s="2"/>
      <c r="OEP1904" s="15"/>
      <c r="OEQ1904" s="15"/>
      <c r="OER1904" s="80"/>
      <c r="OES1904" s="52"/>
      <c r="OET1904" s="69"/>
      <c r="OEU1904" s="69"/>
      <c r="OEV1904" s="69"/>
      <c r="OEW1904" s="107"/>
      <c r="OEX1904" s="2"/>
      <c r="OEY1904" s="15"/>
      <c r="OEZ1904" s="15"/>
      <c r="OFA1904" s="80"/>
      <c r="OFB1904" s="52"/>
      <c r="OFC1904" s="69"/>
      <c r="OFD1904" s="69"/>
      <c r="OFE1904" s="69"/>
      <c r="OFF1904" s="107"/>
      <c r="OFG1904" s="2"/>
      <c r="OFH1904" s="15"/>
      <c r="OFI1904" s="15"/>
      <c r="OFJ1904" s="80"/>
      <c r="OFK1904" s="52"/>
      <c r="OFL1904" s="69"/>
      <c r="OFM1904" s="69"/>
      <c r="OFN1904" s="69"/>
      <c r="OFO1904" s="107"/>
      <c r="OFP1904" s="2"/>
      <c r="OFQ1904" s="15"/>
      <c r="OFR1904" s="15"/>
      <c r="OFS1904" s="80"/>
      <c r="OFT1904" s="52"/>
      <c r="OFU1904" s="69"/>
      <c r="OFV1904" s="69"/>
      <c r="OFW1904" s="69"/>
      <c r="OFX1904" s="107"/>
      <c r="OFY1904" s="2"/>
      <c r="OFZ1904" s="15"/>
      <c r="OGA1904" s="15"/>
      <c r="OGB1904" s="80"/>
      <c r="OGC1904" s="52"/>
      <c r="OGD1904" s="69"/>
      <c r="OGE1904" s="69"/>
      <c r="OGF1904" s="69"/>
      <c r="OGG1904" s="107"/>
      <c r="OGH1904" s="2"/>
      <c r="OGI1904" s="15"/>
      <c r="OGJ1904" s="15"/>
      <c r="OGK1904" s="80"/>
      <c r="OGL1904" s="52"/>
      <c r="OGM1904" s="69"/>
      <c r="OGN1904" s="69"/>
      <c r="OGO1904" s="69"/>
      <c r="OGP1904" s="107"/>
      <c r="OGQ1904" s="2"/>
      <c r="OGR1904" s="15"/>
      <c r="OGS1904" s="15"/>
      <c r="OGT1904" s="80"/>
      <c r="OGU1904" s="52"/>
      <c r="OGV1904" s="69"/>
      <c r="OGW1904" s="69"/>
      <c r="OGX1904" s="69"/>
      <c r="OGY1904" s="107"/>
      <c r="OGZ1904" s="2"/>
      <c r="OHA1904" s="15"/>
      <c r="OHB1904" s="15"/>
      <c r="OHC1904" s="80"/>
      <c r="OHD1904" s="52"/>
      <c r="OHE1904" s="69"/>
      <c r="OHF1904" s="69"/>
      <c r="OHG1904" s="69"/>
      <c r="OHH1904" s="107"/>
      <c r="OHI1904" s="2"/>
      <c r="OHJ1904" s="15"/>
      <c r="OHK1904" s="15"/>
      <c r="OHL1904" s="80"/>
      <c r="OHM1904" s="52"/>
      <c r="OHN1904" s="69"/>
      <c r="OHO1904" s="69"/>
      <c r="OHP1904" s="69"/>
      <c r="OHQ1904" s="107"/>
      <c r="OHR1904" s="2"/>
      <c r="OHS1904" s="15"/>
      <c r="OHT1904" s="15"/>
      <c r="OHU1904" s="80"/>
      <c r="OHV1904" s="52"/>
      <c r="OHW1904" s="69"/>
      <c r="OHX1904" s="69"/>
      <c r="OHY1904" s="69"/>
      <c r="OHZ1904" s="107"/>
      <c r="OIA1904" s="2"/>
      <c r="OIB1904" s="15"/>
      <c r="OIC1904" s="15"/>
      <c r="OID1904" s="80"/>
      <c r="OIE1904" s="52"/>
      <c r="OIF1904" s="69"/>
      <c r="OIG1904" s="69"/>
      <c r="OIH1904" s="69"/>
      <c r="OII1904" s="107"/>
      <c r="OIJ1904" s="2"/>
      <c r="OIK1904" s="15"/>
      <c r="OIL1904" s="15"/>
      <c r="OIM1904" s="80"/>
      <c r="OIN1904" s="52"/>
      <c r="OIO1904" s="69"/>
      <c r="OIP1904" s="69"/>
      <c r="OIQ1904" s="69"/>
      <c r="OIR1904" s="107"/>
      <c r="OIS1904" s="2"/>
      <c r="OIT1904" s="15"/>
      <c r="OIU1904" s="15"/>
      <c r="OIV1904" s="80"/>
      <c r="OIW1904" s="52"/>
      <c r="OIX1904" s="69"/>
      <c r="OIY1904" s="69"/>
      <c r="OIZ1904" s="69"/>
      <c r="OJA1904" s="107"/>
      <c r="OJB1904" s="2"/>
      <c r="OJC1904" s="15"/>
      <c r="OJD1904" s="15"/>
      <c r="OJE1904" s="80"/>
      <c r="OJF1904" s="52"/>
      <c r="OJG1904" s="69"/>
      <c r="OJH1904" s="69"/>
      <c r="OJI1904" s="69"/>
      <c r="OJJ1904" s="107"/>
      <c r="OJK1904" s="2"/>
      <c r="OJL1904" s="15"/>
      <c r="OJM1904" s="15"/>
      <c r="OJN1904" s="80"/>
      <c r="OJO1904" s="52"/>
      <c r="OJP1904" s="69"/>
      <c r="OJQ1904" s="69"/>
      <c r="OJR1904" s="69"/>
      <c r="OJS1904" s="107"/>
      <c r="OJT1904" s="2"/>
      <c r="OJU1904" s="15"/>
      <c r="OJV1904" s="15"/>
      <c r="OJW1904" s="80"/>
      <c r="OJX1904" s="52"/>
      <c r="OJY1904" s="69"/>
      <c r="OJZ1904" s="69"/>
      <c r="OKA1904" s="69"/>
      <c r="OKB1904" s="107"/>
      <c r="OKC1904" s="2"/>
      <c r="OKD1904" s="15"/>
      <c r="OKE1904" s="15"/>
      <c r="OKF1904" s="80"/>
      <c r="OKG1904" s="52"/>
      <c r="OKH1904" s="69"/>
      <c r="OKI1904" s="69"/>
      <c r="OKJ1904" s="69"/>
      <c r="OKK1904" s="107"/>
      <c r="OKL1904" s="2"/>
      <c r="OKM1904" s="15"/>
      <c r="OKN1904" s="15"/>
      <c r="OKO1904" s="80"/>
      <c r="OKP1904" s="52"/>
      <c r="OKQ1904" s="69"/>
      <c r="OKR1904" s="69"/>
      <c r="OKS1904" s="69"/>
      <c r="OKT1904" s="107"/>
      <c r="OKU1904" s="2"/>
      <c r="OKV1904" s="15"/>
      <c r="OKW1904" s="15"/>
      <c r="OKX1904" s="80"/>
      <c r="OKY1904" s="52"/>
      <c r="OKZ1904" s="69"/>
      <c r="OLA1904" s="69"/>
      <c r="OLB1904" s="69"/>
      <c r="OLC1904" s="107"/>
      <c r="OLD1904" s="2"/>
      <c r="OLE1904" s="15"/>
      <c r="OLF1904" s="15"/>
      <c r="OLG1904" s="80"/>
      <c r="OLH1904" s="52"/>
      <c r="OLI1904" s="69"/>
      <c r="OLJ1904" s="69"/>
      <c r="OLK1904" s="69"/>
      <c r="OLL1904" s="107"/>
      <c r="OLM1904" s="2"/>
      <c r="OLN1904" s="15"/>
      <c r="OLO1904" s="15"/>
      <c r="OLP1904" s="80"/>
      <c r="OLQ1904" s="52"/>
      <c r="OLR1904" s="69"/>
      <c r="OLS1904" s="69"/>
      <c r="OLT1904" s="69"/>
      <c r="OLU1904" s="107"/>
      <c r="OLV1904" s="2"/>
      <c r="OLW1904" s="15"/>
      <c r="OLX1904" s="15"/>
      <c r="OLY1904" s="80"/>
      <c r="OLZ1904" s="52"/>
      <c r="OMA1904" s="69"/>
      <c r="OMB1904" s="69"/>
      <c r="OMC1904" s="69"/>
      <c r="OMD1904" s="107"/>
      <c r="OME1904" s="2"/>
      <c r="OMF1904" s="15"/>
      <c r="OMG1904" s="15"/>
      <c r="OMH1904" s="80"/>
      <c r="OMI1904" s="52"/>
      <c r="OMJ1904" s="69"/>
      <c r="OMK1904" s="69"/>
      <c r="OML1904" s="69"/>
      <c r="OMM1904" s="107"/>
      <c r="OMN1904" s="2"/>
      <c r="OMO1904" s="15"/>
      <c r="OMP1904" s="15"/>
      <c r="OMQ1904" s="80"/>
      <c r="OMR1904" s="52"/>
      <c r="OMS1904" s="69"/>
      <c r="OMT1904" s="69"/>
      <c r="OMU1904" s="69"/>
      <c r="OMV1904" s="107"/>
      <c r="OMW1904" s="2"/>
      <c r="OMX1904" s="15"/>
      <c r="OMY1904" s="15"/>
      <c r="OMZ1904" s="80"/>
      <c r="ONA1904" s="52"/>
      <c r="ONB1904" s="69"/>
      <c r="ONC1904" s="69"/>
      <c r="OND1904" s="69"/>
      <c r="ONE1904" s="107"/>
      <c r="ONF1904" s="2"/>
      <c r="ONG1904" s="15"/>
      <c r="ONH1904" s="15"/>
      <c r="ONI1904" s="80"/>
      <c r="ONJ1904" s="52"/>
      <c r="ONK1904" s="69"/>
      <c r="ONL1904" s="69"/>
      <c r="ONM1904" s="69"/>
      <c r="ONN1904" s="107"/>
      <c r="ONO1904" s="2"/>
      <c r="ONP1904" s="15"/>
      <c r="ONQ1904" s="15"/>
      <c r="ONR1904" s="80"/>
      <c r="ONS1904" s="52"/>
      <c r="ONT1904" s="69"/>
      <c r="ONU1904" s="69"/>
      <c r="ONV1904" s="69"/>
      <c r="ONW1904" s="107"/>
      <c r="ONX1904" s="2"/>
      <c r="ONY1904" s="15"/>
      <c r="ONZ1904" s="15"/>
      <c r="OOA1904" s="80"/>
      <c r="OOB1904" s="52"/>
      <c r="OOC1904" s="69"/>
      <c r="OOD1904" s="69"/>
      <c r="OOE1904" s="69"/>
      <c r="OOF1904" s="107"/>
      <c r="OOG1904" s="2"/>
      <c r="OOH1904" s="15"/>
      <c r="OOI1904" s="15"/>
      <c r="OOJ1904" s="80"/>
      <c r="OOK1904" s="52"/>
      <c r="OOL1904" s="69"/>
      <c r="OOM1904" s="69"/>
      <c r="OON1904" s="69"/>
      <c r="OOO1904" s="107"/>
      <c r="OOP1904" s="2"/>
      <c r="OOQ1904" s="15"/>
      <c r="OOR1904" s="15"/>
      <c r="OOS1904" s="80"/>
      <c r="OOT1904" s="52"/>
      <c r="OOU1904" s="69"/>
      <c r="OOV1904" s="69"/>
      <c r="OOW1904" s="69"/>
      <c r="OOX1904" s="107"/>
      <c r="OOY1904" s="2"/>
      <c r="OOZ1904" s="15"/>
      <c r="OPA1904" s="15"/>
      <c r="OPB1904" s="80"/>
      <c r="OPC1904" s="52"/>
      <c r="OPD1904" s="69"/>
      <c r="OPE1904" s="69"/>
      <c r="OPF1904" s="69"/>
      <c r="OPG1904" s="107"/>
      <c r="OPH1904" s="2"/>
      <c r="OPI1904" s="15"/>
      <c r="OPJ1904" s="15"/>
      <c r="OPK1904" s="80"/>
      <c r="OPL1904" s="52"/>
      <c r="OPM1904" s="69"/>
      <c r="OPN1904" s="69"/>
      <c r="OPO1904" s="69"/>
      <c r="OPP1904" s="107"/>
      <c r="OPQ1904" s="2"/>
      <c r="OPR1904" s="15"/>
      <c r="OPS1904" s="15"/>
      <c r="OPT1904" s="80"/>
      <c r="OPU1904" s="52"/>
      <c r="OPV1904" s="69"/>
      <c r="OPW1904" s="69"/>
      <c r="OPX1904" s="69"/>
      <c r="OPY1904" s="107"/>
      <c r="OPZ1904" s="2"/>
      <c r="OQA1904" s="15"/>
      <c r="OQB1904" s="15"/>
      <c r="OQC1904" s="80"/>
      <c r="OQD1904" s="52"/>
      <c r="OQE1904" s="69"/>
      <c r="OQF1904" s="69"/>
      <c r="OQG1904" s="69"/>
      <c r="OQH1904" s="107"/>
      <c r="OQI1904" s="2"/>
      <c r="OQJ1904" s="15"/>
      <c r="OQK1904" s="15"/>
      <c r="OQL1904" s="80"/>
      <c r="OQM1904" s="52"/>
      <c r="OQN1904" s="69"/>
      <c r="OQO1904" s="69"/>
      <c r="OQP1904" s="69"/>
      <c r="OQQ1904" s="107"/>
      <c r="OQR1904" s="2"/>
      <c r="OQS1904" s="15"/>
      <c r="OQT1904" s="15"/>
      <c r="OQU1904" s="80"/>
      <c r="OQV1904" s="52"/>
      <c r="OQW1904" s="69"/>
      <c r="OQX1904" s="69"/>
      <c r="OQY1904" s="69"/>
      <c r="OQZ1904" s="107"/>
      <c r="ORA1904" s="2"/>
      <c r="ORB1904" s="15"/>
      <c r="ORC1904" s="15"/>
      <c r="ORD1904" s="80"/>
      <c r="ORE1904" s="52"/>
      <c r="ORF1904" s="69"/>
      <c r="ORG1904" s="69"/>
      <c r="ORH1904" s="69"/>
      <c r="ORI1904" s="107"/>
      <c r="ORJ1904" s="2"/>
      <c r="ORK1904" s="15"/>
      <c r="ORL1904" s="15"/>
      <c r="ORM1904" s="80"/>
      <c r="ORN1904" s="52"/>
      <c r="ORO1904" s="69"/>
      <c r="ORP1904" s="69"/>
      <c r="ORQ1904" s="69"/>
      <c r="ORR1904" s="107"/>
      <c r="ORS1904" s="2"/>
      <c r="ORT1904" s="15"/>
      <c r="ORU1904" s="15"/>
      <c r="ORV1904" s="80"/>
      <c r="ORW1904" s="52"/>
      <c r="ORX1904" s="69"/>
      <c r="ORY1904" s="69"/>
      <c r="ORZ1904" s="69"/>
      <c r="OSA1904" s="107"/>
      <c r="OSB1904" s="2"/>
      <c r="OSC1904" s="15"/>
      <c r="OSD1904" s="15"/>
      <c r="OSE1904" s="80"/>
      <c r="OSF1904" s="52"/>
      <c r="OSG1904" s="69"/>
      <c r="OSH1904" s="69"/>
      <c r="OSI1904" s="69"/>
      <c r="OSJ1904" s="107"/>
      <c r="OSK1904" s="2"/>
      <c r="OSL1904" s="15"/>
      <c r="OSM1904" s="15"/>
      <c r="OSN1904" s="80"/>
      <c r="OSO1904" s="52"/>
      <c r="OSP1904" s="69"/>
      <c r="OSQ1904" s="69"/>
      <c r="OSR1904" s="69"/>
      <c r="OSS1904" s="107"/>
      <c r="OST1904" s="2"/>
      <c r="OSU1904" s="15"/>
      <c r="OSV1904" s="15"/>
      <c r="OSW1904" s="80"/>
      <c r="OSX1904" s="52"/>
      <c r="OSY1904" s="69"/>
      <c r="OSZ1904" s="69"/>
      <c r="OTA1904" s="69"/>
      <c r="OTB1904" s="107"/>
      <c r="OTC1904" s="2"/>
      <c r="OTD1904" s="15"/>
      <c r="OTE1904" s="15"/>
      <c r="OTF1904" s="80"/>
      <c r="OTG1904" s="52"/>
      <c r="OTH1904" s="69"/>
      <c r="OTI1904" s="69"/>
      <c r="OTJ1904" s="69"/>
      <c r="OTK1904" s="107"/>
      <c r="OTL1904" s="2"/>
      <c r="OTM1904" s="15"/>
      <c r="OTN1904" s="15"/>
      <c r="OTO1904" s="80"/>
      <c r="OTP1904" s="52"/>
      <c r="OTQ1904" s="69"/>
      <c r="OTR1904" s="69"/>
      <c r="OTS1904" s="69"/>
      <c r="OTT1904" s="107"/>
      <c r="OTU1904" s="2"/>
      <c r="OTV1904" s="15"/>
      <c r="OTW1904" s="15"/>
      <c r="OTX1904" s="80"/>
      <c r="OTY1904" s="52"/>
      <c r="OTZ1904" s="69"/>
      <c r="OUA1904" s="69"/>
      <c r="OUB1904" s="69"/>
      <c r="OUC1904" s="107"/>
      <c r="OUD1904" s="2"/>
      <c r="OUE1904" s="15"/>
      <c r="OUF1904" s="15"/>
      <c r="OUG1904" s="80"/>
      <c r="OUH1904" s="52"/>
      <c r="OUI1904" s="69"/>
      <c r="OUJ1904" s="69"/>
      <c r="OUK1904" s="69"/>
      <c r="OUL1904" s="107"/>
      <c r="OUM1904" s="2"/>
      <c r="OUN1904" s="15"/>
      <c r="OUO1904" s="15"/>
      <c r="OUP1904" s="80"/>
      <c r="OUQ1904" s="52"/>
      <c r="OUR1904" s="69"/>
      <c r="OUS1904" s="69"/>
      <c r="OUT1904" s="69"/>
      <c r="OUU1904" s="107"/>
      <c r="OUV1904" s="2"/>
      <c r="OUW1904" s="15"/>
      <c r="OUX1904" s="15"/>
      <c r="OUY1904" s="80"/>
      <c r="OUZ1904" s="52"/>
      <c r="OVA1904" s="69"/>
      <c r="OVB1904" s="69"/>
      <c r="OVC1904" s="69"/>
      <c r="OVD1904" s="107"/>
      <c r="OVE1904" s="2"/>
      <c r="OVF1904" s="15"/>
      <c r="OVG1904" s="15"/>
      <c r="OVH1904" s="80"/>
      <c r="OVI1904" s="52"/>
      <c r="OVJ1904" s="69"/>
      <c r="OVK1904" s="69"/>
      <c r="OVL1904" s="69"/>
      <c r="OVM1904" s="107"/>
      <c r="OVN1904" s="2"/>
      <c r="OVO1904" s="15"/>
      <c r="OVP1904" s="15"/>
      <c r="OVQ1904" s="80"/>
      <c r="OVR1904" s="52"/>
      <c r="OVS1904" s="69"/>
      <c r="OVT1904" s="69"/>
      <c r="OVU1904" s="69"/>
      <c r="OVV1904" s="107"/>
      <c r="OVW1904" s="2"/>
      <c r="OVX1904" s="15"/>
      <c r="OVY1904" s="15"/>
      <c r="OVZ1904" s="80"/>
      <c r="OWA1904" s="52"/>
      <c r="OWB1904" s="69"/>
      <c r="OWC1904" s="69"/>
      <c r="OWD1904" s="69"/>
      <c r="OWE1904" s="107"/>
      <c r="OWF1904" s="2"/>
      <c r="OWG1904" s="15"/>
      <c r="OWH1904" s="15"/>
      <c r="OWI1904" s="80"/>
      <c r="OWJ1904" s="52"/>
      <c r="OWK1904" s="69"/>
      <c r="OWL1904" s="69"/>
      <c r="OWM1904" s="69"/>
      <c r="OWN1904" s="107"/>
      <c r="OWO1904" s="2"/>
      <c r="OWP1904" s="15"/>
      <c r="OWQ1904" s="15"/>
      <c r="OWR1904" s="80"/>
      <c r="OWS1904" s="52"/>
      <c r="OWT1904" s="69"/>
      <c r="OWU1904" s="69"/>
      <c r="OWV1904" s="69"/>
      <c r="OWW1904" s="107"/>
      <c r="OWX1904" s="2"/>
      <c r="OWY1904" s="15"/>
      <c r="OWZ1904" s="15"/>
      <c r="OXA1904" s="80"/>
      <c r="OXB1904" s="52"/>
      <c r="OXC1904" s="69"/>
      <c r="OXD1904" s="69"/>
      <c r="OXE1904" s="69"/>
      <c r="OXF1904" s="107"/>
      <c r="OXG1904" s="2"/>
      <c r="OXH1904" s="15"/>
      <c r="OXI1904" s="15"/>
      <c r="OXJ1904" s="80"/>
      <c r="OXK1904" s="52"/>
      <c r="OXL1904" s="69"/>
      <c r="OXM1904" s="69"/>
      <c r="OXN1904" s="69"/>
      <c r="OXO1904" s="107"/>
      <c r="OXP1904" s="2"/>
      <c r="OXQ1904" s="15"/>
      <c r="OXR1904" s="15"/>
      <c r="OXS1904" s="80"/>
      <c r="OXT1904" s="52"/>
      <c r="OXU1904" s="69"/>
      <c r="OXV1904" s="69"/>
      <c r="OXW1904" s="69"/>
      <c r="OXX1904" s="107"/>
      <c r="OXY1904" s="2"/>
      <c r="OXZ1904" s="15"/>
      <c r="OYA1904" s="15"/>
      <c r="OYB1904" s="80"/>
      <c r="OYC1904" s="52"/>
      <c r="OYD1904" s="69"/>
      <c r="OYE1904" s="69"/>
      <c r="OYF1904" s="69"/>
      <c r="OYG1904" s="107"/>
      <c r="OYH1904" s="2"/>
      <c r="OYI1904" s="15"/>
      <c r="OYJ1904" s="15"/>
      <c r="OYK1904" s="80"/>
      <c r="OYL1904" s="52"/>
      <c r="OYM1904" s="69"/>
      <c r="OYN1904" s="69"/>
      <c r="OYO1904" s="69"/>
      <c r="OYP1904" s="107"/>
      <c r="OYQ1904" s="2"/>
      <c r="OYR1904" s="15"/>
      <c r="OYS1904" s="15"/>
      <c r="OYT1904" s="80"/>
      <c r="OYU1904" s="52"/>
      <c r="OYV1904" s="69"/>
      <c r="OYW1904" s="69"/>
      <c r="OYX1904" s="69"/>
      <c r="OYY1904" s="107"/>
      <c r="OYZ1904" s="2"/>
      <c r="OZA1904" s="15"/>
      <c r="OZB1904" s="15"/>
      <c r="OZC1904" s="80"/>
      <c r="OZD1904" s="52"/>
      <c r="OZE1904" s="69"/>
      <c r="OZF1904" s="69"/>
      <c r="OZG1904" s="69"/>
      <c r="OZH1904" s="107"/>
      <c r="OZI1904" s="2"/>
      <c r="OZJ1904" s="15"/>
      <c r="OZK1904" s="15"/>
      <c r="OZL1904" s="80"/>
      <c r="OZM1904" s="52"/>
      <c r="OZN1904" s="69"/>
      <c r="OZO1904" s="69"/>
      <c r="OZP1904" s="69"/>
      <c r="OZQ1904" s="107"/>
      <c r="OZR1904" s="2"/>
      <c r="OZS1904" s="15"/>
      <c r="OZT1904" s="15"/>
      <c r="OZU1904" s="80"/>
      <c r="OZV1904" s="52"/>
      <c r="OZW1904" s="69"/>
      <c r="OZX1904" s="69"/>
      <c r="OZY1904" s="69"/>
      <c r="OZZ1904" s="107"/>
      <c r="PAA1904" s="2"/>
      <c r="PAB1904" s="15"/>
      <c r="PAC1904" s="15"/>
      <c r="PAD1904" s="80"/>
      <c r="PAE1904" s="52"/>
      <c r="PAF1904" s="69"/>
      <c r="PAG1904" s="69"/>
      <c r="PAH1904" s="69"/>
      <c r="PAI1904" s="107"/>
      <c r="PAJ1904" s="2"/>
      <c r="PAK1904" s="15"/>
      <c r="PAL1904" s="15"/>
      <c r="PAM1904" s="80"/>
      <c r="PAN1904" s="52"/>
      <c r="PAO1904" s="69"/>
      <c r="PAP1904" s="69"/>
      <c r="PAQ1904" s="69"/>
      <c r="PAR1904" s="107"/>
      <c r="PAS1904" s="2"/>
      <c r="PAT1904" s="15"/>
      <c r="PAU1904" s="15"/>
      <c r="PAV1904" s="80"/>
      <c r="PAW1904" s="52"/>
      <c r="PAX1904" s="69"/>
      <c r="PAY1904" s="69"/>
      <c r="PAZ1904" s="69"/>
      <c r="PBA1904" s="107"/>
      <c r="PBB1904" s="2"/>
      <c r="PBC1904" s="15"/>
      <c r="PBD1904" s="15"/>
      <c r="PBE1904" s="80"/>
      <c r="PBF1904" s="52"/>
      <c r="PBG1904" s="69"/>
      <c r="PBH1904" s="69"/>
      <c r="PBI1904" s="69"/>
      <c r="PBJ1904" s="107"/>
      <c r="PBK1904" s="2"/>
      <c r="PBL1904" s="15"/>
      <c r="PBM1904" s="15"/>
      <c r="PBN1904" s="80"/>
      <c r="PBO1904" s="52"/>
      <c r="PBP1904" s="69"/>
      <c r="PBQ1904" s="69"/>
      <c r="PBR1904" s="69"/>
      <c r="PBS1904" s="107"/>
      <c r="PBT1904" s="2"/>
      <c r="PBU1904" s="15"/>
      <c r="PBV1904" s="15"/>
      <c r="PBW1904" s="80"/>
      <c r="PBX1904" s="52"/>
      <c r="PBY1904" s="69"/>
      <c r="PBZ1904" s="69"/>
      <c r="PCA1904" s="69"/>
      <c r="PCB1904" s="107"/>
      <c r="PCC1904" s="2"/>
      <c r="PCD1904" s="15"/>
      <c r="PCE1904" s="15"/>
      <c r="PCF1904" s="80"/>
      <c r="PCG1904" s="52"/>
      <c r="PCH1904" s="69"/>
      <c r="PCI1904" s="69"/>
      <c r="PCJ1904" s="69"/>
      <c r="PCK1904" s="107"/>
      <c r="PCL1904" s="2"/>
      <c r="PCM1904" s="15"/>
      <c r="PCN1904" s="15"/>
      <c r="PCO1904" s="80"/>
      <c r="PCP1904" s="52"/>
      <c r="PCQ1904" s="69"/>
      <c r="PCR1904" s="69"/>
      <c r="PCS1904" s="69"/>
      <c r="PCT1904" s="107"/>
      <c r="PCU1904" s="2"/>
      <c r="PCV1904" s="15"/>
      <c r="PCW1904" s="15"/>
      <c r="PCX1904" s="80"/>
      <c r="PCY1904" s="52"/>
      <c r="PCZ1904" s="69"/>
      <c r="PDA1904" s="69"/>
      <c r="PDB1904" s="69"/>
      <c r="PDC1904" s="107"/>
      <c r="PDD1904" s="2"/>
      <c r="PDE1904" s="15"/>
      <c r="PDF1904" s="15"/>
      <c r="PDG1904" s="80"/>
      <c r="PDH1904" s="52"/>
      <c r="PDI1904" s="69"/>
      <c r="PDJ1904" s="69"/>
      <c r="PDK1904" s="69"/>
      <c r="PDL1904" s="107"/>
      <c r="PDM1904" s="2"/>
      <c r="PDN1904" s="15"/>
      <c r="PDO1904" s="15"/>
      <c r="PDP1904" s="80"/>
      <c r="PDQ1904" s="52"/>
      <c r="PDR1904" s="69"/>
      <c r="PDS1904" s="69"/>
      <c r="PDT1904" s="69"/>
      <c r="PDU1904" s="107"/>
      <c r="PDV1904" s="2"/>
      <c r="PDW1904" s="15"/>
      <c r="PDX1904" s="15"/>
      <c r="PDY1904" s="80"/>
      <c r="PDZ1904" s="52"/>
      <c r="PEA1904" s="69"/>
      <c r="PEB1904" s="69"/>
      <c r="PEC1904" s="69"/>
      <c r="PED1904" s="107"/>
      <c r="PEE1904" s="2"/>
      <c r="PEF1904" s="15"/>
      <c r="PEG1904" s="15"/>
      <c r="PEH1904" s="80"/>
      <c r="PEI1904" s="52"/>
      <c r="PEJ1904" s="69"/>
      <c r="PEK1904" s="69"/>
      <c r="PEL1904" s="69"/>
      <c r="PEM1904" s="107"/>
      <c r="PEN1904" s="2"/>
      <c r="PEO1904" s="15"/>
      <c r="PEP1904" s="15"/>
      <c r="PEQ1904" s="80"/>
      <c r="PER1904" s="52"/>
      <c r="PES1904" s="69"/>
      <c r="PET1904" s="69"/>
      <c r="PEU1904" s="69"/>
      <c r="PEV1904" s="107"/>
      <c r="PEW1904" s="2"/>
      <c r="PEX1904" s="15"/>
      <c r="PEY1904" s="15"/>
      <c r="PEZ1904" s="80"/>
      <c r="PFA1904" s="52"/>
      <c r="PFB1904" s="69"/>
      <c r="PFC1904" s="69"/>
      <c r="PFD1904" s="69"/>
      <c r="PFE1904" s="107"/>
      <c r="PFF1904" s="2"/>
      <c r="PFG1904" s="15"/>
      <c r="PFH1904" s="15"/>
      <c r="PFI1904" s="80"/>
      <c r="PFJ1904" s="52"/>
      <c r="PFK1904" s="69"/>
      <c r="PFL1904" s="69"/>
      <c r="PFM1904" s="69"/>
      <c r="PFN1904" s="107"/>
      <c r="PFO1904" s="2"/>
      <c r="PFP1904" s="15"/>
      <c r="PFQ1904" s="15"/>
      <c r="PFR1904" s="80"/>
      <c r="PFS1904" s="52"/>
      <c r="PFT1904" s="69"/>
      <c r="PFU1904" s="69"/>
      <c r="PFV1904" s="69"/>
      <c r="PFW1904" s="107"/>
      <c r="PFX1904" s="2"/>
      <c r="PFY1904" s="15"/>
      <c r="PFZ1904" s="15"/>
      <c r="PGA1904" s="80"/>
      <c r="PGB1904" s="52"/>
      <c r="PGC1904" s="69"/>
      <c r="PGD1904" s="69"/>
      <c r="PGE1904" s="69"/>
      <c r="PGF1904" s="107"/>
      <c r="PGG1904" s="2"/>
      <c r="PGH1904" s="15"/>
      <c r="PGI1904" s="15"/>
      <c r="PGJ1904" s="80"/>
      <c r="PGK1904" s="52"/>
      <c r="PGL1904" s="69"/>
      <c r="PGM1904" s="69"/>
      <c r="PGN1904" s="69"/>
      <c r="PGO1904" s="107"/>
      <c r="PGP1904" s="2"/>
      <c r="PGQ1904" s="15"/>
      <c r="PGR1904" s="15"/>
      <c r="PGS1904" s="80"/>
      <c r="PGT1904" s="52"/>
      <c r="PGU1904" s="69"/>
      <c r="PGV1904" s="69"/>
      <c r="PGW1904" s="69"/>
      <c r="PGX1904" s="107"/>
      <c r="PGY1904" s="2"/>
      <c r="PGZ1904" s="15"/>
      <c r="PHA1904" s="15"/>
      <c r="PHB1904" s="80"/>
      <c r="PHC1904" s="52"/>
      <c r="PHD1904" s="69"/>
      <c r="PHE1904" s="69"/>
      <c r="PHF1904" s="69"/>
      <c r="PHG1904" s="107"/>
      <c r="PHH1904" s="2"/>
      <c r="PHI1904" s="15"/>
      <c r="PHJ1904" s="15"/>
      <c r="PHK1904" s="80"/>
      <c r="PHL1904" s="52"/>
      <c r="PHM1904" s="69"/>
      <c r="PHN1904" s="69"/>
      <c r="PHO1904" s="69"/>
      <c r="PHP1904" s="107"/>
      <c r="PHQ1904" s="2"/>
      <c r="PHR1904" s="15"/>
      <c r="PHS1904" s="15"/>
      <c r="PHT1904" s="80"/>
      <c r="PHU1904" s="52"/>
      <c r="PHV1904" s="69"/>
      <c r="PHW1904" s="69"/>
      <c r="PHX1904" s="69"/>
      <c r="PHY1904" s="107"/>
      <c r="PHZ1904" s="2"/>
      <c r="PIA1904" s="15"/>
      <c r="PIB1904" s="15"/>
      <c r="PIC1904" s="80"/>
      <c r="PID1904" s="52"/>
      <c r="PIE1904" s="69"/>
      <c r="PIF1904" s="69"/>
      <c r="PIG1904" s="69"/>
      <c r="PIH1904" s="107"/>
      <c r="PII1904" s="2"/>
      <c r="PIJ1904" s="15"/>
      <c r="PIK1904" s="15"/>
      <c r="PIL1904" s="80"/>
      <c r="PIM1904" s="52"/>
      <c r="PIN1904" s="69"/>
      <c r="PIO1904" s="69"/>
      <c r="PIP1904" s="69"/>
      <c r="PIQ1904" s="107"/>
      <c r="PIR1904" s="2"/>
      <c r="PIS1904" s="15"/>
      <c r="PIT1904" s="15"/>
      <c r="PIU1904" s="80"/>
      <c r="PIV1904" s="52"/>
      <c r="PIW1904" s="69"/>
      <c r="PIX1904" s="69"/>
      <c r="PIY1904" s="69"/>
      <c r="PIZ1904" s="107"/>
      <c r="PJA1904" s="2"/>
      <c r="PJB1904" s="15"/>
      <c r="PJC1904" s="15"/>
      <c r="PJD1904" s="80"/>
      <c r="PJE1904" s="52"/>
      <c r="PJF1904" s="69"/>
      <c r="PJG1904" s="69"/>
      <c r="PJH1904" s="69"/>
      <c r="PJI1904" s="107"/>
      <c r="PJJ1904" s="2"/>
      <c r="PJK1904" s="15"/>
      <c r="PJL1904" s="15"/>
      <c r="PJM1904" s="80"/>
      <c r="PJN1904" s="52"/>
      <c r="PJO1904" s="69"/>
      <c r="PJP1904" s="69"/>
      <c r="PJQ1904" s="69"/>
      <c r="PJR1904" s="107"/>
      <c r="PJS1904" s="2"/>
      <c r="PJT1904" s="15"/>
      <c r="PJU1904" s="15"/>
      <c r="PJV1904" s="80"/>
      <c r="PJW1904" s="52"/>
      <c r="PJX1904" s="69"/>
      <c r="PJY1904" s="69"/>
      <c r="PJZ1904" s="69"/>
      <c r="PKA1904" s="107"/>
      <c r="PKB1904" s="2"/>
      <c r="PKC1904" s="15"/>
      <c r="PKD1904" s="15"/>
      <c r="PKE1904" s="80"/>
      <c r="PKF1904" s="52"/>
      <c r="PKG1904" s="69"/>
      <c r="PKH1904" s="69"/>
      <c r="PKI1904" s="69"/>
      <c r="PKJ1904" s="107"/>
      <c r="PKK1904" s="2"/>
      <c r="PKL1904" s="15"/>
      <c r="PKM1904" s="15"/>
      <c r="PKN1904" s="80"/>
      <c r="PKO1904" s="52"/>
      <c r="PKP1904" s="69"/>
      <c r="PKQ1904" s="69"/>
      <c r="PKR1904" s="69"/>
      <c r="PKS1904" s="107"/>
      <c r="PKT1904" s="2"/>
      <c r="PKU1904" s="15"/>
      <c r="PKV1904" s="15"/>
      <c r="PKW1904" s="80"/>
      <c r="PKX1904" s="52"/>
      <c r="PKY1904" s="69"/>
      <c r="PKZ1904" s="69"/>
      <c r="PLA1904" s="69"/>
      <c r="PLB1904" s="107"/>
      <c r="PLC1904" s="2"/>
      <c r="PLD1904" s="15"/>
      <c r="PLE1904" s="15"/>
      <c r="PLF1904" s="80"/>
      <c r="PLG1904" s="52"/>
      <c r="PLH1904" s="69"/>
      <c r="PLI1904" s="69"/>
      <c r="PLJ1904" s="69"/>
      <c r="PLK1904" s="107"/>
      <c r="PLL1904" s="2"/>
      <c r="PLM1904" s="15"/>
      <c r="PLN1904" s="15"/>
      <c r="PLO1904" s="80"/>
      <c r="PLP1904" s="52"/>
      <c r="PLQ1904" s="69"/>
      <c r="PLR1904" s="69"/>
      <c r="PLS1904" s="69"/>
      <c r="PLT1904" s="107"/>
      <c r="PLU1904" s="2"/>
      <c r="PLV1904" s="15"/>
      <c r="PLW1904" s="15"/>
      <c r="PLX1904" s="80"/>
      <c r="PLY1904" s="52"/>
      <c r="PLZ1904" s="69"/>
      <c r="PMA1904" s="69"/>
      <c r="PMB1904" s="69"/>
      <c r="PMC1904" s="107"/>
      <c r="PMD1904" s="2"/>
      <c r="PME1904" s="15"/>
      <c r="PMF1904" s="15"/>
      <c r="PMG1904" s="80"/>
      <c r="PMH1904" s="52"/>
      <c r="PMI1904" s="69"/>
      <c r="PMJ1904" s="69"/>
      <c r="PMK1904" s="69"/>
      <c r="PML1904" s="107"/>
      <c r="PMM1904" s="2"/>
      <c r="PMN1904" s="15"/>
      <c r="PMO1904" s="15"/>
      <c r="PMP1904" s="80"/>
      <c r="PMQ1904" s="52"/>
      <c r="PMR1904" s="69"/>
      <c r="PMS1904" s="69"/>
      <c r="PMT1904" s="69"/>
      <c r="PMU1904" s="107"/>
      <c r="PMV1904" s="2"/>
      <c r="PMW1904" s="15"/>
      <c r="PMX1904" s="15"/>
      <c r="PMY1904" s="80"/>
      <c r="PMZ1904" s="52"/>
      <c r="PNA1904" s="69"/>
      <c r="PNB1904" s="69"/>
      <c r="PNC1904" s="69"/>
      <c r="PND1904" s="107"/>
      <c r="PNE1904" s="2"/>
      <c r="PNF1904" s="15"/>
      <c r="PNG1904" s="15"/>
      <c r="PNH1904" s="80"/>
      <c r="PNI1904" s="52"/>
      <c r="PNJ1904" s="69"/>
      <c r="PNK1904" s="69"/>
      <c r="PNL1904" s="69"/>
      <c r="PNM1904" s="107"/>
      <c r="PNN1904" s="2"/>
      <c r="PNO1904" s="15"/>
      <c r="PNP1904" s="15"/>
      <c r="PNQ1904" s="80"/>
      <c r="PNR1904" s="52"/>
      <c r="PNS1904" s="69"/>
      <c r="PNT1904" s="69"/>
      <c r="PNU1904" s="69"/>
      <c r="PNV1904" s="107"/>
      <c r="PNW1904" s="2"/>
      <c r="PNX1904" s="15"/>
      <c r="PNY1904" s="15"/>
      <c r="PNZ1904" s="80"/>
      <c r="POA1904" s="52"/>
      <c r="POB1904" s="69"/>
      <c r="POC1904" s="69"/>
      <c r="POD1904" s="69"/>
      <c r="POE1904" s="107"/>
      <c r="POF1904" s="2"/>
      <c r="POG1904" s="15"/>
      <c r="POH1904" s="15"/>
      <c r="POI1904" s="80"/>
      <c r="POJ1904" s="52"/>
      <c r="POK1904" s="69"/>
      <c r="POL1904" s="69"/>
      <c r="POM1904" s="69"/>
      <c r="PON1904" s="107"/>
      <c r="POO1904" s="2"/>
      <c r="POP1904" s="15"/>
      <c r="POQ1904" s="15"/>
      <c r="POR1904" s="80"/>
      <c r="POS1904" s="52"/>
      <c r="POT1904" s="69"/>
      <c r="POU1904" s="69"/>
      <c r="POV1904" s="69"/>
      <c r="POW1904" s="107"/>
      <c r="POX1904" s="2"/>
      <c r="POY1904" s="15"/>
      <c r="POZ1904" s="15"/>
      <c r="PPA1904" s="80"/>
      <c r="PPB1904" s="52"/>
      <c r="PPC1904" s="69"/>
      <c r="PPD1904" s="69"/>
      <c r="PPE1904" s="69"/>
      <c r="PPF1904" s="107"/>
      <c r="PPG1904" s="2"/>
      <c r="PPH1904" s="15"/>
      <c r="PPI1904" s="15"/>
      <c r="PPJ1904" s="80"/>
      <c r="PPK1904" s="52"/>
      <c r="PPL1904" s="69"/>
      <c r="PPM1904" s="69"/>
      <c r="PPN1904" s="69"/>
      <c r="PPO1904" s="107"/>
      <c r="PPP1904" s="2"/>
      <c r="PPQ1904" s="15"/>
      <c r="PPR1904" s="15"/>
      <c r="PPS1904" s="80"/>
      <c r="PPT1904" s="52"/>
      <c r="PPU1904" s="69"/>
      <c r="PPV1904" s="69"/>
      <c r="PPW1904" s="69"/>
      <c r="PPX1904" s="107"/>
      <c r="PPY1904" s="2"/>
      <c r="PPZ1904" s="15"/>
      <c r="PQA1904" s="15"/>
      <c r="PQB1904" s="80"/>
      <c r="PQC1904" s="52"/>
      <c r="PQD1904" s="69"/>
      <c r="PQE1904" s="69"/>
      <c r="PQF1904" s="69"/>
      <c r="PQG1904" s="107"/>
      <c r="PQH1904" s="2"/>
      <c r="PQI1904" s="15"/>
      <c r="PQJ1904" s="15"/>
      <c r="PQK1904" s="80"/>
      <c r="PQL1904" s="52"/>
      <c r="PQM1904" s="69"/>
      <c r="PQN1904" s="69"/>
      <c r="PQO1904" s="69"/>
      <c r="PQP1904" s="107"/>
      <c r="PQQ1904" s="2"/>
      <c r="PQR1904" s="15"/>
      <c r="PQS1904" s="15"/>
      <c r="PQT1904" s="80"/>
      <c r="PQU1904" s="52"/>
      <c r="PQV1904" s="69"/>
      <c r="PQW1904" s="69"/>
      <c r="PQX1904" s="69"/>
      <c r="PQY1904" s="107"/>
      <c r="PQZ1904" s="2"/>
      <c r="PRA1904" s="15"/>
      <c r="PRB1904" s="15"/>
      <c r="PRC1904" s="80"/>
      <c r="PRD1904" s="52"/>
      <c r="PRE1904" s="69"/>
      <c r="PRF1904" s="69"/>
      <c r="PRG1904" s="69"/>
      <c r="PRH1904" s="107"/>
      <c r="PRI1904" s="2"/>
      <c r="PRJ1904" s="15"/>
      <c r="PRK1904" s="15"/>
      <c r="PRL1904" s="80"/>
      <c r="PRM1904" s="52"/>
      <c r="PRN1904" s="69"/>
      <c r="PRO1904" s="69"/>
      <c r="PRP1904" s="69"/>
      <c r="PRQ1904" s="107"/>
      <c r="PRR1904" s="2"/>
      <c r="PRS1904" s="15"/>
      <c r="PRT1904" s="15"/>
      <c r="PRU1904" s="80"/>
      <c r="PRV1904" s="52"/>
      <c r="PRW1904" s="69"/>
      <c r="PRX1904" s="69"/>
      <c r="PRY1904" s="69"/>
      <c r="PRZ1904" s="107"/>
      <c r="PSA1904" s="2"/>
      <c r="PSB1904" s="15"/>
      <c r="PSC1904" s="15"/>
      <c r="PSD1904" s="80"/>
      <c r="PSE1904" s="52"/>
      <c r="PSF1904" s="69"/>
      <c r="PSG1904" s="69"/>
      <c r="PSH1904" s="69"/>
      <c r="PSI1904" s="107"/>
      <c r="PSJ1904" s="2"/>
      <c r="PSK1904" s="15"/>
      <c r="PSL1904" s="15"/>
      <c r="PSM1904" s="80"/>
      <c r="PSN1904" s="52"/>
      <c r="PSO1904" s="69"/>
      <c r="PSP1904" s="69"/>
      <c r="PSQ1904" s="69"/>
      <c r="PSR1904" s="107"/>
      <c r="PSS1904" s="2"/>
      <c r="PST1904" s="15"/>
      <c r="PSU1904" s="15"/>
      <c r="PSV1904" s="80"/>
      <c r="PSW1904" s="52"/>
      <c r="PSX1904" s="69"/>
      <c r="PSY1904" s="69"/>
      <c r="PSZ1904" s="69"/>
      <c r="PTA1904" s="107"/>
      <c r="PTB1904" s="2"/>
      <c r="PTC1904" s="15"/>
      <c r="PTD1904" s="15"/>
      <c r="PTE1904" s="80"/>
      <c r="PTF1904" s="52"/>
      <c r="PTG1904" s="69"/>
      <c r="PTH1904" s="69"/>
      <c r="PTI1904" s="69"/>
      <c r="PTJ1904" s="107"/>
      <c r="PTK1904" s="2"/>
      <c r="PTL1904" s="15"/>
      <c r="PTM1904" s="15"/>
      <c r="PTN1904" s="80"/>
      <c r="PTO1904" s="52"/>
      <c r="PTP1904" s="69"/>
      <c r="PTQ1904" s="69"/>
      <c r="PTR1904" s="69"/>
      <c r="PTS1904" s="107"/>
      <c r="PTT1904" s="2"/>
      <c r="PTU1904" s="15"/>
      <c r="PTV1904" s="15"/>
      <c r="PTW1904" s="80"/>
      <c r="PTX1904" s="52"/>
      <c r="PTY1904" s="69"/>
      <c r="PTZ1904" s="69"/>
      <c r="PUA1904" s="69"/>
      <c r="PUB1904" s="107"/>
      <c r="PUC1904" s="2"/>
      <c r="PUD1904" s="15"/>
      <c r="PUE1904" s="15"/>
      <c r="PUF1904" s="80"/>
      <c r="PUG1904" s="52"/>
      <c r="PUH1904" s="69"/>
      <c r="PUI1904" s="69"/>
      <c r="PUJ1904" s="69"/>
      <c r="PUK1904" s="107"/>
      <c r="PUL1904" s="2"/>
      <c r="PUM1904" s="15"/>
      <c r="PUN1904" s="15"/>
      <c r="PUO1904" s="80"/>
      <c r="PUP1904" s="52"/>
      <c r="PUQ1904" s="69"/>
      <c r="PUR1904" s="69"/>
      <c r="PUS1904" s="69"/>
      <c r="PUT1904" s="107"/>
      <c r="PUU1904" s="2"/>
      <c r="PUV1904" s="15"/>
      <c r="PUW1904" s="15"/>
      <c r="PUX1904" s="80"/>
      <c r="PUY1904" s="52"/>
      <c r="PUZ1904" s="69"/>
      <c r="PVA1904" s="69"/>
      <c r="PVB1904" s="69"/>
      <c r="PVC1904" s="107"/>
      <c r="PVD1904" s="2"/>
      <c r="PVE1904" s="15"/>
      <c r="PVF1904" s="15"/>
      <c r="PVG1904" s="80"/>
      <c r="PVH1904" s="52"/>
      <c r="PVI1904" s="69"/>
      <c r="PVJ1904" s="69"/>
      <c r="PVK1904" s="69"/>
      <c r="PVL1904" s="107"/>
      <c r="PVM1904" s="2"/>
      <c r="PVN1904" s="15"/>
      <c r="PVO1904" s="15"/>
      <c r="PVP1904" s="80"/>
      <c r="PVQ1904" s="52"/>
      <c r="PVR1904" s="69"/>
      <c r="PVS1904" s="69"/>
      <c r="PVT1904" s="69"/>
      <c r="PVU1904" s="107"/>
      <c r="PVV1904" s="2"/>
      <c r="PVW1904" s="15"/>
      <c r="PVX1904" s="15"/>
      <c r="PVY1904" s="80"/>
      <c r="PVZ1904" s="52"/>
      <c r="PWA1904" s="69"/>
      <c r="PWB1904" s="69"/>
      <c r="PWC1904" s="69"/>
      <c r="PWD1904" s="107"/>
      <c r="PWE1904" s="2"/>
      <c r="PWF1904" s="15"/>
      <c r="PWG1904" s="15"/>
      <c r="PWH1904" s="80"/>
      <c r="PWI1904" s="52"/>
      <c r="PWJ1904" s="69"/>
      <c r="PWK1904" s="69"/>
      <c r="PWL1904" s="69"/>
      <c r="PWM1904" s="107"/>
      <c r="PWN1904" s="2"/>
      <c r="PWO1904" s="15"/>
      <c r="PWP1904" s="15"/>
      <c r="PWQ1904" s="80"/>
      <c r="PWR1904" s="52"/>
      <c r="PWS1904" s="69"/>
      <c r="PWT1904" s="69"/>
      <c r="PWU1904" s="69"/>
      <c r="PWV1904" s="107"/>
      <c r="PWW1904" s="2"/>
      <c r="PWX1904" s="15"/>
      <c r="PWY1904" s="15"/>
      <c r="PWZ1904" s="80"/>
      <c r="PXA1904" s="52"/>
      <c r="PXB1904" s="69"/>
      <c r="PXC1904" s="69"/>
      <c r="PXD1904" s="69"/>
      <c r="PXE1904" s="107"/>
      <c r="PXF1904" s="2"/>
      <c r="PXG1904" s="15"/>
      <c r="PXH1904" s="15"/>
      <c r="PXI1904" s="80"/>
      <c r="PXJ1904" s="52"/>
      <c r="PXK1904" s="69"/>
      <c r="PXL1904" s="69"/>
      <c r="PXM1904" s="69"/>
      <c r="PXN1904" s="107"/>
      <c r="PXO1904" s="2"/>
      <c r="PXP1904" s="15"/>
      <c r="PXQ1904" s="15"/>
      <c r="PXR1904" s="80"/>
      <c r="PXS1904" s="52"/>
      <c r="PXT1904" s="69"/>
      <c r="PXU1904" s="69"/>
      <c r="PXV1904" s="69"/>
      <c r="PXW1904" s="107"/>
      <c r="PXX1904" s="2"/>
      <c r="PXY1904" s="15"/>
      <c r="PXZ1904" s="15"/>
      <c r="PYA1904" s="80"/>
      <c r="PYB1904" s="52"/>
      <c r="PYC1904" s="69"/>
      <c r="PYD1904" s="69"/>
      <c r="PYE1904" s="69"/>
      <c r="PYF1904" s="107"/>
      <c r="PYG1904" s="2"/>
      <c r="PYH1904" s="15"/>
      <c r="PYI1904" s="15"/>
      <c r="PYJ1904" s="80"/>
      <c r="PYK1904" s="52"/>
      <c r="PYL1904" s="69"/>
      <c r="PYM1904" s="69"/>
      <c r="PYN1904" s="69"/>
      <c r="PYO1904" s="107"/>
      <c r="PYP1904" s="2"/>
      <c r="PYQ1904" s="15"/>
      <c r="PYR1904" s="15"/>
      <c r="PYS1904" s="80"/>
      <c r="PYT1904" s="52"/>
      <c r="PYU1904" s="69"/>
      <c r="PYV1904" s="69"/>
      <c r="PYW1904" s="69"/>
      <c r="PYX1904" s="107"/>
      <c r="PYY1904" s="2"/>
      <c r="PYZ1904" s="15"/>
      <c r="PZA1904" s="15"/>
      <c r="PZB1904" s="80"/>
      <c r="PZC1904" s="52"/>
      <c r="PZD1904" s="69"/>
      <c r="PZE1904" s="69"/>
      <c r="PZF1904" s="69"/>
      <c r="PZG1904" s="107"/>
      <c r="PZH1904" s="2"/>
      <c r="PZI1904" s="15"/>
      <c r="PZJ1904" s="15"/>
      <c r="PZK1904" s="80"/>
      <c r="PZL1904" s="52"/>
      <c r="PZM1904" s="69"/>
      <c r="PZN1904" s="69"/>
      <c r="PZO1904" s="69"/>
      <c r="PZP1904" s="107"/>
      <c r="PZQ1904" s="2"/>
      <c r="PZR1904" s="15"/>
      <c r="PZS1904" s="15"/>
      <c r="PZT1904" s="80"/>
      <c r="PZU1904" s="52"/>
      <c r="PZV1904" s="69"/>
      <c r="PZW1904" s="69"/>
      <c r="PZX1904" s="69"/>
      <c r="PZY1904" s="107"/>
      <c r="PZZ1904" s="2"/>
      <c r="QAA1904" s="15"/>
      <c r="QAB1904" s="15"/>
      <c r="QAC1904" s="80"/>
      <c r="QAD1904" s="52"/>
      <c r="QAE1904" s="69"/>
      <c r="QAF1904" s="69"/>
      <c r="QAG1904" s="69"/>
      <c r="QAH1904" s="107"/>
      <c r="QAI1904" s="2"/>
      <c r="QAJ1904" s="15"/>
      <c r="QAK1904" s="15"/>
      <c r="QAL1904" s="80"/>
      <c r="QAM1904" s="52"/>
      <c r="QAN1904" s="69"/>
      <c r="QAO1904" s="69"/>
      <c r="QAP1904" s="69"/>
      <c r="QAQ1904" s="107"/>
      <c r="QAR1904" s="2"/>
      <c r="QAS1904" s="15"/>
      <c r="QAT1904" s="15"/>
      <c r="QAU1904" s="80"/>
      <c r="QAV1904" s="52"/>
      <c r="QAW1904" s="69"/>
      <c r="QAX1904" s="69"/>
      <c r="QAY1904" s="69"/>
      <c r="QAZ1904" s="107"/>
      <c r="QBA1904" s="2"/>
      <c r="QBB1904" s="15"/>
      <c r="QBC1904" s="15"/>
      <c r="QBD1904" s="80"/>
      <c r="QBE1904" s="52"/>
      <c r="QBF1904" s="69"/>
      <c r="QBG1904" s="69"/>
      <c r="QBH1904" s="69"/>
      <c r="QBI1904" s="107"/>
      <c r="QBJ1904" s="2"/>
      <c r="QBK1904" s="15"/>
      <c r="QBL1904" s="15"/>
      <c r="QBM1904" s="80"/>
      <c r="QBN1904" s="52"/>
      <c r="QBO1904" s="69"/>
      <c r="QBP1904" s="69"/>
      <c r="QBQ1904" s="69"/>
      <c r="QBR1904" s="107"/>
      <c r="QBS1904" s="2"/>
      <c r="QBT1904" s="15"/>
      <c r="QBU1904" s="15"/>
      <c r="QBV1904" s="80"/>
      <c r="QBW1904" s="52"/>
      <c r="QBX1904" s="69"/>
      <c r="QBY1904" s="69"/>
      <c r="QBZ1904" s="69"/>
      <c r="QCA1904" s="107"/>
      <c r="QCB1904" s="2"/>
      <c r="QCC1904" s="15"/>
      <c r="QCD1904" s="15"/>
      <c r="QCE1904" s="80"/>
      <c r="QCF1904" s="52"/>
      <c r="QCG1904" s="69"/>
      <c r="QCH1904" s="69"/>
      <c r="QCI1904" s="69"/>
      <c r="QCJ1904" s="107"/>
      <c r="QCK1904" s="2"/>
      <c r="QCL1904" s="15"/>
      <c r="QCM1904" s="15"/>
      <c r="QCN1904" s="80"/>
      <c r="QCO1904" s="52"/>
      <c r="QCP1904" s="69"/>
      <c r="QCQ1904" s="69"/>
      <c r="QCR1904" s="69"/>
      <c r="QCS1904" s="107"/>
      <c r="QCT1904" s="2"/>
      <c r="QCU1904" s="15"/>
      <c r="QCV1904" s="15"/>
      <c r="QCW1904" s="80"/>
      <c r="QCX1904" s="52"/>
      <c r="QCY1904" s="69"/>
      <c r="QCZ1904" s="69"/>
      <c r="QDA1904" s="69"/>
      <c r="QDB1904" s="107"/>
      <c r="QDC1904" s="2"/>
      <c r="QDD1904" s="15"/>
      <c r="QDE1904" s="15"/>
      <c r="QDF1904" s="80"/>
      <c r="QDG1904" s="52"/>
      <c r="QDH1904" s="69"/>
      <c r="QDI1904" s="69"/>
      <c r="QDJ1904" s="69"/>
      <c r="QDK1904" s="107"/>
      <c r="QDL1904" s="2"/>
      <c r="QDM1904" s="15"/>
      <c r="QDN1904" s="15"/>
      <c r="QDO1904" s="80"/>
      <c r="QDP1904" s="52"/>
      <c r="QDQ1904" s="69"/>
      <c r="QDR1904" s="69"/>
      <c r="QDS1904" s="69"/>
      <c r="QDT1904" s="107"/>
      <c r="QDU1904" s="2"/>
      <c r="QDV1904" s="15"/>
      <c r="QDW1904" s="15"/>
      <c r="QDX1904" s="80"/>
      <c r="QDY1904" s="52"/>
      <c r="QDZ1904" s="69"/>
      <c r="QEA1904" s="69"/>
      <c r="QEB1904" s="69"/>
      <c r="QEC1904" s="107"/>
      <c r="QED1904" s="2"/>
      <c r="QEE1904" s="15"/>
      <c r="QEF1904" s="15"/>
      <c r="QEG1904" s="80"/>
      <c r="QEH1904" s="52"/>
      <c r="QEI1904" s="69"/>
      <c r="QEJ1904" s="69"/>
      <c r="QEK1904" s="69"/>
      <c r="QEL1904" s="107"/>
      <c r="QEM1904" s="2"/>
      <c r="QEN1904" s="15"/>
      <c r="QEO1904" s="15"/>
      <c r="QEP1904" s="80"/>
      <c r="QEQ1904" s="52"/>
      <c r="QER1904" s="69"/>
      <c r="QES1904" s="69"/>
      <c r="QET1904" s="69"/>
      <c r="QEU1904" s="107"/>
      <c r="QEV1904" s="2"/>
      <c r="QEW1904" s="15"/>
      <c r="QEX1904" s="15"/>
      <c r="QEY1904" s="80"/>
      <c r="QEZ1904" s="52"/>
      <c r="QFA1904" s="69"/>
      <c r="QFB1904" s="69"/>
      <c r="QFC1904" s="69"/>
      <c r="QFD1904" s="107"/>
      <c r="QFE1904" s="2"/>
      <c r="QFF1904" s="15"/>
      <c r="QFG1904" s="15"/>
      <c r="QFH1904" s="80"/>
      <c r="QFI1904" s="52"/>
      <c r="QFJ1904" s="69"/>
      <c r="QFK1904" s="69"/>
      <c r="QFL1904" s="69"/>
      <c r="QFM1904" s="107"/>
      <c r="QFN1904" s="2"/>
      <c r="QFO1904" s="15"/>
      <c r="QFP1904" s="15"/>
      <c r="QFQ1904" s="80"/>
      <c r="QFR1904" s="52"/>
      <c r="QFS1904" s="69"/>
      <c r="QFT1904" s="69"/>
      <c r="QFU1904" s="69"/>
      <c r="QFV1904" s="107"/>
      <c r="QFW1904" s="2"/>
      <c r="QFX1904" s="15"/>
      <c r="QFY1904" s="15"/>
      <c r="QFZ1904" s="80"/>
      <c r="QGA1904" s="52"/>
      <c r="QGB1904" s="69"/>
      <c r="QGC1904" s="69"/>
      <c r="QGD1904" s="69"/>
      <c r="QGE1904" s="107"/>
      <c r="QGF1904" s="2"/>
      <c r="QGG1904" s="15"/>
      <c r="QGH1904" s="15"/>
      <c r="QGI1904" s="80"/>
      <c r="QGJ1904" s="52"/>
      <c r="QGK1904" s="69"/>
      <c r="QGL1904" s="69"/>
      <c r="QGM1904" s="69"/>
      <c r="QGN1904" s="107"/>
      <c r="QGO1904" s="2"/>
      <c r="QGP1904" s="15"/>
      <c r="QGQ1904" s="15"/>
      <c r="QGR1904" s="80"/>
      <c r="QGS1904" s="52"/>
      <c r="QGT1904" s="69"/>
      <c r="QGU1904" s="69"/>
      <c r="QGV1904" s="69"/>
      <c r="QGW1904" s="107"/>
      <c r="QGX1904" s="2"/>
      <c r="QGY1904" s="15"/>
      <c r="QGZ1904" s="15"/>
      <c r="QHA1904" s="80"/>
      <c r="QHB1904" s="52"/>
      <c r="QHC1904" s="69"/>
      <c r="QHD1904" s="69"/>
      <c r="QHE1904" s="69"/>
      <c r="QHF1904" s="107"/>
      <c r="QHG1904" s="2"/>
      <c r="QHH1904" s="15"/>
      <c r="QHI1904" s="15"/>
      <c r="QHJ1904" s="80"/>
      <c r="QHK1904" s="52"/>
      <c r="QHL1904" s="69"/>
      <c r="QHM1904" s="69"/>
      <c r="QHN1904" s="69"/>
      <c r="QHO1904" s="107"/>
      <c r="QHP1904" s="2"/>
      <c r="QHQ1904" s="15"/>
      <c r="QHR1904" s="15"/>
      <c r="QHS1904" s="80"/>
      <c r="QHT1904" s="52"/>
      <c r="QHU1904" s="69"/>
      <c r="QHV1904" s="69"/>
      <c r="QHW1904" s="69"/>
      <c r="QHX1904" s="107"/>
      <c r="QHY1904" s="2"/>
      <c r="QHZ1904" s="15"/>
      <c r="QIA1904" s="15"/>
      <c r="QIB1904" s="80"/>
      <c r="QIC1904" s="52"/>
      <c r="QID1904" s="69"/>
      <c r="QIE1904" s="69"/>
      <c r="QIF1904" s="69"/>
      <c r="QIG1904" s="107"/>
      <c r="QIH1904" s="2"/>
      <c r="QII1904" s="15"/>
      <c r="QIJ1904" s="15"/>
      <c r="QIK1904" s="80"/>
      <c r="QIL1904" s="52"/>
      <c r="QIM1904" s="69"/>
      <c r="QIN1904" s="69"/>
      <c r="QIO1904" s="69"/>
      <c r="QIP1904" s="107"/>
      <c r="QIQ1904" s="2"/>
      <c r="QIR1904" s="15"/>
      <c r="QIS1904" s="15"/>
      <c r="QIT1904" s="80"/>
      <c r="QIU1904" s="52"/>
      <c r="QIV1904" s="69"/>
      <c r="QIW1904" s="69"/>
      <c r="QIX1904" s="69"/>
      <c r="QIY1904" s="107"/>
      <c r="QIZ1904" s="2"/>
      <c r="QJA1904" s="15"/>
      <c r="QJB1904" s="15"/>
      <c r="QJC1904" s="80"/>
      <c r="QJD1904" s="52"/>
      <c r="QJE1904" s="69"/>
      <c r="QJF1904" s="69"/>
      <c r="QJG1904" s="69"/>
      <c r="QJH1904" s="107"/>
      <c r="QJI1904" s="2"/>
      <c r="QJJ1904" s="15"/>
      <c r="QJK1904" s="15"/>
      <c r="QJL1904" s="80"/>
      <c r="QJM1904" s="52"/>
      <c r="QJN1904" s="69"/>
      <c r="QJO1904" s="69"/>
      <c r="QJP1904" s="69"/>
      <c r="QJQ1904" s="107"/>
      <c r="QJR1904" s="2"/>
      <c r="QJS1904" s="15"/>
      <c r="QJT1904" s="15"/>
      <c r="QJU1904" s="80"/>
      <c r="QJV1904" s="52"/>
      <c r="QJW1904" s="69"/>
      <c r="QJX1904" s="69"/>
      <c r="QJY1904" s="69"/>
      <c r="QJZ1904" s="107"/>
      <c r="QKA1904" s="2"/>
      <c r="QKB1904" s="15"/>
      <c r="QKC1904" s="15"/>
      <c r="QKD1904" s="80"/>
      <c r="QKE1904" s="52"/>
      <c r="QKF1904" s="69"/>
      <c r="QKG1904" s="69"/>
      <c r="QKH1904" s="69"/>
      <c r="QKI1904" s="107"/>
      <c r="QKJ1904" s="2"/>
      <c r="QKK1904" s="15"/>
      <c r="QKL1904" s="15"/>
      <c r="QKM1904" s="80"/>
      <c r="QKN1904" s="52"/>
      <c r="QKO1904" s="69"/>
      <c r="QKP1904" s="69"/>
      <c r="QKQ1904" s="69"/>
      <c r="QKR1904" s="107"/>
      <c r="QKS1904" s="2"/>
      <c r="QKT1904" s="15"/>
      <c r="QKU1904" s="15"/>
      <c r="QKV1904" s="80"/>
      <c r="QKW1904" s="52"/>
      <c r="QKX1904" s="69"/>
      <c r="QKY1904" s="69"/>
      <c r="QKZ1904" s="69"/>
      <c r="QLA1904" s="107"/>
      <c r="QLB1904" s="2"/>
      <c r="QLC1904" s="15"/>
      <c r="QLD1904" s="15"/>
      <c r="QLE1904" s="80"/>
      <c r="QLF1904" s="52"/>
      <c r="QLG1904" s="69"/>
      <c r="QLH1904" s="69"/>
      <c r="QLI1904" s="69"/>
      <c r="QLJ1904" s="107"/>
      <c r="QLK1904" s="2"/>
      <c r="QLL1904" s="15"/>
      <c r="QLM1904" s="15"/>
      <c r="QLN1904" s="80"/>
      <c r="QLO1904" s="52"/>
      <c r="QLP1904" s="69"/>
      <c r="QLQ1904" s="69"/>
      <c r="QLR1904" s="69"/>
      <c r="QLS1904" s="107"/>
      <c r="QLT1904" s="2"/>
      <c r="QLU1904" s="15"/>
      <c r="QLV1904" s="15"/>
      <c r="QLW1904" s="80"/>
      <c r="QLX1904" s="52"/>
      <c r="QLY1904" s="69"/>
      <c r="QLZ1904" s="69"/>
      <c r="QMA1904" s="69"/>
      <c r="QMB1904" s="107"/>
      <c r="QMC1904" s="2"/>
      <c r="QMD1904" s="15"/>
      <c r="QME1904" s="15"/>
      <c r="QMF1904" s="80"/>
      <c r="QMG1904" s="52"/>
      <c r="QMH1904" s="69"/>
      <c r="QMI1904" s="69"/>
      <c r="QMJ1904" s="69"/>
      <c r="QMK1904" s="107"/>
      <c r="QML1904" s="2"/>
      <c r="QMM1904" s="15"/>
      <c r="QMN1904" s="15"/>
      <c r="QMO1904" s="80"/>
      <c r="QMP1904" s="52"/>
      <c r="QMQ1904" s="69"/>
      <c r="QMR1904" s="69"/>
      <c r="QMS1904" s="69"/>
      <c r="QMT1904" s="107"/>
      <c r="QMU1904" s="2"/>
      <c r="QMV1904" s="15"/>
      <c r="QMW1904" s="15"/>
      <c r="QMX1904" s="80"/>
      <c r="QMY1904" s="52"/>
      <c r="QMZ1904" s="69"/>
      <c r="QNA1904" s="69"/>
      <c r="QNB1904" s="69"/>
      <c r="QNC1904" s="107"/>
      <c r="QND1904" s="2"/>
      <c r="QNE1904" s="15"/>
      <c r="QNF1904" s="15"/>
      <c r="QNG1904" s="80"/>
      <c r="QNH1904" s="52"/>
      <c r="QNI1904" s="69"/>
      <c r="QNJ1904" s="69"/>
      <c r="QNK1904" s="69"/>
      <c r="QNL1904" s="107"/>
      <c r="QNM1904" s="2"/>
      <c r="QNN1904" s="15"/>
      <c r="QNO1904" s="15"/>
      <c r="QNP1904" s="80"/>
      <c r="QNQ1904" s="52"/>
      <c r="QNR1904" s="69"/>
      <c r="QNS1904" s="69"/>
      <c r="QNT1904" s="69"/>
      <c r="QNU1904" s="107"/>
      <c r="QNV1904" s="2"/>
      <c r="QNW1904" s="15"/>
      <c r="QNX1904" s="15"/>
      <c r="QNY1904" s="80"/>
      <c r="QNZ1904" s="52"/>
      <c r="QOA1904" s="69"/>
      <c r="QOB1904" s="69"/>
      <c r="QOC1904" s="69"/>
      <c r="QOD1904" s="107"/>
      <c r="QOE1904" s="2"/>
      <c r="QOF1904" s="15"/>
      <c r="QOG1904" s="15"/>
      <c r="QOH1904" s="80"/>
      <c r="QOI1904" s="52"/>
      <c r="QOJ1904" s="69"/>
      <c r="QOK1904" s="69"/>
      <c r="QOL1904" s="69"/>
      <c r="QOM1904" s="107"/>
      <c r="QON1904" s="2"/>
      <c r="QOO1904" s="15"/>
      <c r="QOP1904" s="15"/>
      <c r="QOQ1904" s="80"/>
      <c r="QOR1904" s="52"/>
      <c r="QOS1904" s="69"/>
      <c r="QOT1904" s="69"/>
      <c r="QOU1904" s="69"/>
      <c r="QOV1904" s="107"/>
      <c r="QOW1904" s="2"/>
      <c r="QOX1904" s="15"/>
      <c r="QOY1904" s="15"/>
      <c r="QOZ1904" s="80"/>
      <c r="QPA1904" s="52"/>
      <c r="QPB1904" s="69"/>
      <c r="QPC1904" s="69"/>
      <c r="QPD1904" s="69"/>
      <c r="QPE1904" s="107"/>
      <c r="QPF1904" s="2"/>
      <c r="QPG1904" s="15"/>
      <c r="QPH1904" s="15"/>
      <c r="QPI1904" s="80"/>
      <c r="QPJ1904" s="52"/>
      <c r="QPK1904" s="69"/>
      <c r="QPL1904" s="69"/>
      <c r="QPM1904" s="69"/>
      <c r="QPN1904" s="107"/>
      <c r="QPO1904" s="2"/>
      <c r="QPP1904" s="15"/>
      <c r="QPQ1904" s="15"/>
      <c r="QPR1904" s="80"/>
      <c r="QPS1904" s="52"/>
      <c r="QPT1904" s="69"/>
      <c r="QPU1904" s="69"/>
      <c r="QPV1904" s="69"/>
      <c r="QPW1904" s="107"/>
      <c r="QPX1904" s="2"/>
      <c r="QPY1904" s="15"/>
      <c r="QPZ1904" s="15"/>
      <c r="QQA1904" s="80"/>
      <c r="QQB1904" s="52"/>
      <c r="QQC1904" s="69"/>
      <c r="QQD1904" s="69"/>
      <c r="QQE1904" s="69"/>
      <c r="QQF1904" s="107"/>
      <c r="QQG1904" s="2"/>
      <c r="QQH1904" s="15"/>
      <c r="QQI1904" s="15"/>
      <c r="QQJ1904" s="80"/>
      <c r="QQK1904" s="52"/>
      <c r="QQL1904" s="69"/>
      <c r="QQM1904" s="69"/>
      <c r="QQN1904" s="69"/>
      <c r="QQO1904" s="107"/>
      <c r="QQP1904" s="2"/>
      <c r="QQQ1904" s="15"/>
      <c r="QQR1904" s="15"/>
      <c r="QQS1904" s="80"/>
      <c r="QQT1904" s="52"/>
      <c r="QQU1904" s="69"/>
      <c r="QQV1904" s="69"/>
      <c r="QQW1904" s="69"/>
      <c r="QQX1904" s="107"/>
      <c r="QQY1904" s="2"/>
      <c r="QQZ1904" s="15"/>
      <c r="QRA1904" s="15"/>
      <c r="QRB1904" s="80"/>
      <c r="QRC1904" s="52"/>
      <c r="QRD1904" s="69"/>
      <c r="QRE1904" s="69"/>
      <c r="QRF1904" s="69"/>
      <c r="QRG1904" s="107"/>
      <c r="QRH1904" s="2"/>
      <c r="QRI1904" s="15"/>
      <c r="QRJ1904" s="15"/>
      <c r="QRK1904" s="80"/>
      <c r="QRL1904" s="52"/>
      <c r="QRM1904" s="69"/>
      <c r="QRN1904" s="69"/>
      <c r="QRO1904" s="69"/>
      <c r="QRP1904" s="107"/>
      <c r="QRQ1904" s="2"/>
      <c r="QRR1904" s="15"/>
      <c r="QRS1904" s="15"/>
      <c r="QRT1904" s="80"/>
      <c r="QRU1904" s="52"/>
      <c r="QRV1904" s="69"/>
      <c r="QRW1904" s="69"/>
      <c r="QRX1904" s="69"/>
      <c r="QRY1904" s="107"/>
      <c r="QRZ1904" s="2"/>
      <c r="QSA1904" s="15"/>
      <c r="QSB1904" s="15"/>
      <c r="QSC1904" s="80"/>
      <c r="QSD1904" s="52"/>
      <c r="QSE1904" s="69"/>
      <c r="QSF1904" s="69"/>
      <c r="QSG1904" s="69"/>
      <c r="QSH1904" s="107"/>
      <c r="QSI1904" s="2"/>
      <c r="QSJ1904" s="15"/>
      <c r="QSK1904" s="15"/>
      <c r="QSL1904" s="80"/>
      <c r="QSM1904" s="52"/>
      <c r="QSN1904" s="69"/>
      <c r="QSO1904" s="69"/>
      <c r="QSP1904" s="69"/>
      <c r="QSQ1904" s="107"/>
      <c r="QSR1904" s="2"/>
      <c r="QSS1904" s="15"/>
      <c r="QST1904" s="15"/>
      <c r="QSU1904" s="80"/>
      <c r="QSV1904" s="52"/>
      <c r="QSW1904" s="69"/>
      <c r="QSX1904" s="69"/>
      <c r="QSY1904" s="69"/>
      <c r="QSZ1904" s="107"/>
      <c r="QTA1904" s="2"/>
      <c r="QTB1904" s="15"/>
      <c r="QTC1904" s="15"/>
      <c r="QTD1904" s="80"/>
      <c r="QTE1904" s="52"/>
      <c r="QTF1904" s="69"/>
      <c r="QTG1904" s="69"/>
      <c r="QTH1904" s="69"/>
      <c r="QTI1904" s="107"/>
      <c r="QTJ1904" s="2"/>
      <c r="QTK1904" s="15"/>
      <c r="QTL1904" s="15"/>
      <c r="QTM1904" s="80"/>
      <c r="QTN1904" s="52"/>
      <c r="QTO1904" s="69"/>
      <c r="QTP1904" s="69"/>
      <c r="QTQ1904" s="69"/>
      <c r="QTR1904" s="107"/>
      <c r="QTS1904" s="2"/>
      <c r="QTT1904" s="15"/>
      <c r="QTU1904" s="15"/>
      <c r="QTV1904" s="80"/>
      <c r="QTW1904" s="52"/>
      <c r="QTX1904" s="69"/>
      <c r="QTY1904" s="69"/>
      <c r="QTZ1904" s="69"/>
      <c r="QUA1904" s="107"/>
      <c r="QUB1904" s="2"/>
      <c r="QUC1904" s="15"/>
      <c r="QUD1904" s="15"/>
      <c r="QUE1904" s="80"/>
      <c r="QUF1904" s="52"/>
      <c r="QUG1904" s="69"/>
      <c r="QUH1904" s="69"/>
      <c r="QUI1904" s="69"/>
      <c r="QUJ1904" s="107"/>
      <c r="QUK1904" s="2"/>
      <c r="QUL1904" s="15"/>
      <c r="QUM1904" s="15"/>
      <c r="QUN1904" s="80"/>
      <c r="QUO1904" s="52"/>
      <c r="QUP1904" s="69"/>
      <c r="QUQ1904" s="69"/>
      <c r="QUR1904" s="69"/>
      <c r="QUS1904" s="107"/>
      <c r="QUT1904" s="2"/>
      <c r="QUU1904" s="15"/>
      <c r="QUV1904" s="15"/>
      <c r="QUW1904" s="80"/>
      <c r="QUX1904" s="52"/>
      <c r="QUY1904" s="69"/>
      <c r="QUZ1904" s="69"/>
      <c r="QVA1904" s="69"/>
      <c r="QVB1904" s="107"/>
      <c r="QVC1904" s="2"/>
      <c r="QVD1904" s="15"/>
      <c r="QVE1904" s="15"/>
      <c r="QVF1904" s="80"/>
      <c r="QVG1904" s="52"/>
      <c r="QVH1904" s="69"/>
      <c r="QVI1904" s="69"/>
      <c r="QVJ1904" s="69"/>
      <c r="QVK1904" s="107"/>
      <c r="QVL1904" s="2"/>
      <c r="QVM1904" s="15"/>
      <c r="QVN1904" s="15"/>
      <c r="QVO1904" s="80"/>
      <c r="QVP1904" s="52"/>
      <c r="QVQ1904" s="69"/>
      <c r="QVR1904" s="69"/>
      <c r="QVS1904" s="69"/>
      <c r="QVT1904" s="107"/>
      <c r="QVU1904" s="2"/>
      <c r="QVV1904" s="15"/>
      <c r="QVW1904" s="15"/>
      <c r="QVX1904" s="80"/>
      <c r="QVY1904" s="52"/>
      <c r="QVZ1904" s="69"/>
      <c r="QWA1904" s="69"/>
      <c r="QWB1904" s="69"/>
      <c r="QWC1904" s="107"/>
      <c r="QWD1904" s="2"/>
      <c r="QWE1904" s="15"/>
      <c r="QWF1904" s="15"/>
      <c r="QWG1904" s="80"/>
      <c r="QWH1904" s="52"/>
      <c r="QWI1904" s="69"/>
      <c r="QWJ1904" s="69"/>
      <c r="QWK1904" s="69"/>
      <c r="QWL1904" s="107"/>
      <c r="QWM1904" s="2"/>
      <c r="QWN1904" s="15"/>
      <c r="QWO1904" s="15"/>
      <c r="QWP1904" s="80"/>
      <c r="QWQ1904" s="52"/>
      <c r="QWR1904" s="69"/>
      <c r="QWS1904" s="69"/>
      <c r="QWT1904" s="69"/>
      <c r="QWU1904" s="107"/>
      <c r="QWV1904" s="2"/>
      <c r="QWW1904" s="15"/>
      <c r="QWX1904" s="15"/>
      <c r="QWY1904" s="80"/>
      <c r="QWZ1904" s="52"/>
      <c r="QXA1904" s="69"/>
      <c r="QXB1904" s="69"/>
      <c r="QXC1904" s="69"/>
      <c r="QXD1904" s="107"/>
      <c r="QXE1904" s="2"/>
      <c r="QXF1904" s="15"/>
      <c r="QXG1904" s="15"/>
      <c r="QXH1904" s="80"/>
      <c r="QXI1904" s="52"/>
      <c r="QXJ1904" s="69"/>
      <c r="QXK1904" s="69"/>
      <c r="QXL1904" s="69"/>
      <c r="QXM1904" s="107"/>
      <c r="QXN1904" s="2"/>
      <c r="QXO1904" s="15"/>
      <c r="QXP1904" s="15"/>
      <c r="QXQ1904" s="80"/>
      <c r="QXR1904" s="52"/>
      <c r="QXS1904" s="69"/>
      <c r="QXT1904" s="69"/>
      <c r="QXU1904" s="69"/>
      <c r="QXV1904" s="107"/>
      <c r="QXW1904" s="2"/>
      <c r="QXX1904" s="15"/>
      <c r="QXY1904" s="15"/>
      <c r="QXZ1904" s="80"/>
      <c r="QYA1904" s="52"/>
      <c r="QYB1904" s="69"/>
      <c r="QYC1904" s="69"/>
      <c r="QYD1904" s="69"/>
      <c r="QYE1904" s="107"/>
      <c r="QYF1904" s="2"/>
      <c r="QYG1904" s="15"/>
      <c r="QYH1904" s="15"/>
      <c r="QYI1904" s="80"/>
      <c r="QYJ1904" s="52"/>
      <c r="QYK1904" s="69"/>
      <c r="QYL1904" s="69"/>
      <c r="QYM1904" s="69"/>
      <c r="QYN1904" s="107"/>
      <c r="QYO1904" s="2"/>
      <c r="QYP1904" s="15"/>
      <c r="QYQ1904" s="15"/>
      <c r="QYR1904" s="80"/>
      <c r="QYS1904" s="52"/>
      <c r="QYT1904" s="69"/>
      <c r="QYU1904" s="69"/>
      <c r="QYV1904" s="69"/>
      <c r="QYW1904" s="107"/>
      <c r="QYX1904" s="2"/>
      <c r="QYY1904" s="15"/>
      <c r="QYZ1904" s="15"/>
      <c r="QZA1904" s="80"/>
      <c r="QZB1904" s="52"/>
      <c r="QZC1904" s="69"/>
      <c r="QZD1904" s="69"/>
      <c r="QZE1904" s="69"/>
      <c r="QZF1904" s="107"/>
      <c r="QZG1904" s="2"/>
      <c r="QZH1904" s="15"/>
      <c r="QZI1904" s="15"/>
      <c r="QZJ1904" s="80"/>
      <c r="QZK1904" s="52"/>
      <c r="QZL1904" s="69"/>
      <c r="QZM1904" s="69"/>
      <c r="QZN1904" s="69"/>
      <c r="QZO1904" s="107"/>
      <c r="QZP1904" s="2"/>
      <c r="QZQ1904" s="15"/>
      <c r="QZR1904" s="15"/>
      <c r="QZS1904" s="80"/>
      <c r="QZT1904" s="52"/>
      <c r="QZU1904" s="69"/>
      <c r="QZV1904" s="69"/>
      <c r="QZW1904" s="69"/>
      <c r="QZX1904" s="107"/>
      <c r="QZY1904" s="2"/>
      <c r="QZZ1904" s="15"/>
      <c r="RAA1904" s="15"/>
      <c r="RAB1904" s="80"/>
      <c r="RAC1904" s="52"/>
      <c r="RAD1904" s="69"/>
      <c r="RAE1904" s="69"/>
      <c r="RAF1904" s="69"/>
      <c r="RAG1904" s="107"/>
      <c r="RAH1904" s="2"/>
      <c r="RAI1904" s="15"/>
      <c r="RAJ1904" s="15"/>
      <c r="RAK1904" s="80"/>
      <c r="RAL1904" s="52"/>
      <c r="RAM1904" s="69"/>
      <c r="RAN1904" s="69"/>
      <c r="RAO1904" s="69"/>
      <c r="RAP1904" s="107"/>
      <c r="RAQ1904" s="2"/>
      <c r="RAR1904" s="15"/>
      <c r="RAS1904" s="15"/>
      <c r="RAT1904" s="80"/>
      <c r="RAU1904" s="52"/>
      <c r="RAV1904" s="69"/>
      <c r="RAW1904" s="69"/>
      <c r="RAX1904" s="69"/>
      <c r="RAY1904" s="107"/>
      <c r="RAZ1904" s="2"/>
      <c r="RBA1904" s="15"/>
      <c r="RBB1904" s="15"/>
      <c r="RBC1904" s="80"/>
      <c r="RBD1904" s="52"/>
      <c r="RBE1904" s="69"/>
      <c r="RBF1904" s="69"/>
      <c r="RBG1904" s="69"/>
      <c r="RBH1904" s="107"/>
      <c r="RBI1904" s="2"/>
      <c r="RBJ1904" s="15"/>
      <c r="RBK1904" s="15"/>
      <c r="RBL1904" s="80"/>
      <c r="RBM1904" s="52"/>
      <c r="RBN1904" s="69"/>
      <c r="RBO1904" s="69"/>
      <c r="RBP1904" s="69"/>
      <c r="RBQ1904" s="107"/>
      <c r="RBR1904" s="2"/>
      <c r="RBS1904" s="15"/>
      <c r="RBT1904" s="15"/>
      <c r="RBU1904" s="80"/>
      <c r="RBV1904" s="52"/>
      <c r="RBW1904" s="69"/>
      <c r="RBX1904" s="69"/>
      <c r="RBY1904" s="69"/>
      <c r="RBZ1904" s="107"/>
      <c r="RCA1904" s="2"/>
      <c r="RCB1904" s="15"/>
      <c r="RCC1904" s="15"/>
      <c r="RCD1904" s="80"/>
      <c r="RCE1904" s="52"/>
      <c r="RCF1904" s="69"/>
      <c r="RCG1904" s="69"/>
      <c r="RCH1904" s="69"/>
      <c r="RCI1904" s="107"/>
      <c r="RCJ1904" s="2"/>
      <c r="RCK1904" s="15"/>
      <c r="RCL1904" s="15"/>
      <c r="RCM1904" s="80"/>
      <c r="RCN1904" s="52"/>
      <c r="RCO1904" s="69"/>
      <c r="RCP1904" s="69"/>
      <c r="RCQ1904" s="69"/>
      <c r="RCR1904" s="107"/>
      <c r="RCS1904" s="2"/>
      <c r="RCT1904" s="15"/>
      <c r="RCU1904" s="15"/>
      <c r="RCV1904" s="80"/>
      <c r="RCW1904" s="52"/>
      <c r="RCX1904" s="69"/>
      <c r="RCY1904" s="69"/>
      <c r="RCZ1904" s="69"/>
      <c r="RDA1904" s="107"/>
      <c r="RDB1904" s="2"/>
      <c r="RDC1904" s="15"/>
      <c r="RDD1904" s="15"/>
      <c r="RDE1904" s="80"/>
      <c r="RDF1904" s="52"/>
      <c r="RDG1904" s="69"/>
      <c r="RDH1904" s="69"/>
      <c r="RDI1904" s="69"/>
      <c r="RDJ1904" s="107"/>
      <c r="RDK1904" s="2"/>
      <c r="RDL1904" s="15"/>
      <c r="RDM1904" s="15"/>
      <c r="RDN1904" s="80"/>
      <c r="RDO1904" s="52"/>
      <c r="RDP1904" s="69"/>
      <c r="RDQ1904" s="69"/>
      <c r="RDR1904" s="69"/>
      <c r="RDS1904" s="107"/>
      <c r="RDT1904" s="2"/>
      <c r="RDU1904" s="15"/>
      <c r="RDV1904" s="15"/>
      <c r="RDW1904" s="80"/>
      <c r="RDX1904" s="52"/>
      <c r="RDY1904" s="69"/>
      <c r="RDZ1904" s="69"/>
      <c r="REA1904" s="69"/>
      <c r="REB1904" s="107"/>
      <c r="REC1904" s="2"/>
      <c r="RED1904" s="15"/>
      <c r="REE1904" s="15"/>
      <c r="REF1904" s="80"/>
      <c r="REG1904" s="52"/>
      <c r="REH1904" s="69"/>
      <c r="REI1904" s="69"/>
      <c r="REJ1904" s="69"/>
      <c r="REK1904" s="107"/>
      <c r="REL1904" s="2"/>
      <c r="REM1904" s="15"/>
      <c r="REN1904" s="15"/>
      <c r="REO1904" s="80"/>
      <c r="REP1904" s="52"/>
      <c r="REQ1904" s="69"/>
      <c r="RER1904" s="69"/>
      <c r="RES1904" s="69"/>
      <c r="RET1904" s="107"/>
      <c r="REU1904" s="2"/>
      <c r="REV1904" s="15"/>
      <c r="REW1904" s="15"/>
      <c r="REX1904" s="80"/>
      <c r="REY1904" s="52"/>
      <c r="REZ1904" s="69"/>
      <c r="RFA1904" s="69"/>
      <c r="RFB1904" s="69"/>
      <c r="RFC1904" s="107"/>
      <c r="RFD1904" s="2"/>
      <c r="RFE1904" s="15"/>
      <c r="RFF1904" s="15"/>
      <c r="RFG1904" s="80"/>
      <c r="RFH1904" s="52"/>
      <c r="RFI1904" s="69"/>
      <c r="RFJ1904" s="69"/>
      <c r="RFK1904" s="69"/>
      <c r="RFL1904" s="107"/>
      <c r="RFM1904" s="2"/>
      <c r="RFN1904" s="15"/>
      <c r="RFO1904" s="15"/>
      <c r="RFP1904" s="80"/>
      <c r="RFQ1904" s="52"/>
      <c r="RFR1904" s="69"/>
      <c r="RFS1904" s="69"/>
      <c r="RFT1904" s="69"/>
      <c r="RFU1904" s="107"/>
      <c r="RFV1904" s="2"/>
      <c r="RFW1904" s="15"/>
      <c r="RFX1904" s="15"/>
      <c r="RFY1904" s="80"/>
      <c r="RFZ1904" s="52"/>
      <c r="RGA1904" s="69"/>
      <c r="RGB1904" s="69"/>
      <c r="RGC1904" s="69"/>
      <c r="RGD1904" s="107"/>
      <c r="RGE1904" s="2"/>
      <c r="RGF1904" s="15"/>
      <c r="RGG1904" s="15"/>
      <c r="RGH1904" s="80"/>
      <c r="RGI1904" s="52"/>
      <c r="RGJ1904" s="69"/>
      <c r="RGK1904" s="69"/>
      <c r="RGL1904" s="69"/>
      <c r="RGM1904" s="107"/>
      <c r="RGN1904" s="2"/>
      <c r="RGO1904" s="15"/>
      <c r="RGP1904" s="15"/>
      <c r="RGQ1904" s="80"/>
      <c r="RGR1904" s="52"/>
      <c r="RGS1904" s="69"/>
      <c r="RGT1904" s="69"/>
      <c r="RGU1904" s="69"/>
      <c r="RGV1904" s="107"/>
      <c r="RGW1904" s="2"/>
      <c r="RGX1904" s="15"/>
      <c r="RGY1904" s="15"/>
      <c r="RGZ1904" s="80"/>
      <c r="RHA1904" s="52"/>
      <c r="RHB1904" s="69"/>
      <c r="RHC1904" s="69"/>
      <c r="RHD1904" s="69"/>
      <c r="RHE1904" s="107"/>
      <c r="RHF1904" s="2"/>
      <c r="RHG1904" s="15"/>
      <c r="RHH1904" s="15"/>
      <c r="RHI1904" s="80"/>
      <c r="RHJ1904" s="52"/>
      <c r="RHK1904" s="69"/>
      <c r="RHL1904" s="69"/>
      <c r="RHM1904" s="69"/>
      <c r="RHN1904" s="107"/>
      <c r="RHO1904" s="2"/>
      <c r="RHP1904" s="15"/>
      <c r="RHQ1904" s="15"/>
      <c r="RHR1904" s="80"/>
      <c r="RHS1904" s="52"/>
      <c r="RHT1904" s="69"/>
      <c r="RHU1904" s="69"/>
      <c r="RHV1904" s="69"/>
      <c r="RHW1904" s="107"/>
      <c r="RHX1904" s="2"/>
      <c r="RHY1904" s="15"/>
      <c r="RHZ1904" s="15"/>
      <c r="RIA1904" s="80"/>
      <c r="RIB1904" s="52"/>
      <c r="RIC1904" s="69"/>
      <c r="RID1904" s="69"/>
      <c r="RIE1904" s="69"/>
      <c r="RIF1904" s="107"/>
      <c r="RIG1904" s="2"/>
      <c r="RIH1904" s="15"/>
      <c r="RII1904" s="15"/>
      <c r="RIJ1904" s="80"/>
      <c r="RIK1904" s="52"/>
      <c r="RIL1904" s="69"/>
      <c r="RIM1904" s="69"/>
      <c r="RIN1904" s="69"/>
      <c r="RIO1904" s="107"/>
      <c r="RIP1904" s="2"/>
      <c r="RIQ1904" s="15"/>
      <c r="RIR1904" s="15"/>
      <c r="RIS1904" s="80"/>
      <c r="RIT1904" s="52"/>
      <c r="RIU1904" s="69"/>
      <c r="RIV1904" s="69"/>
      <c r="RIW1904" s="69"/>
      <c r="RIX1904" s="107"/>
      <c r="RIY1904" s="2"/>
      <c r="RIZ1904" s="15"/>
      <c r="RJA1904" s="15"/>
      <c r="RJB1904" s="80"/>
      <c r="RJC1904" s="52"/>
      <c r="RJD1904" s="69"/>
      <c r="RJE1904" s="69"/>
      <c r="RJF1904" s="69"/>
      <c r="RJG1904" s="107"/>
      <c r="RJH1904" s="2"/>
      <c r="RJI1904" s="15"/>
      <c r="RJJ1904" s="15"/>
      <c r="RJK1904" s="80"/>
      <c r="RJL1904" s="52"/>
      <c r="RJM1904" s="69"/>
      <c r="RJN1904" s="69"/>
      <c r="RJO1904" s="69"/>
      <c r="RJP1904" s="107"/>
      <c r="RJQ1904" s="2"/>
      <c r="RJR1904" s="15"/>
      <c r="RJS1904" s="15"/>
      <c r="RJT1904" s="80"/>
      <c r="RJU1904" s="52"/>
      <c r="RJV1904" s="69"/>
      <c r="RJW1904" s="69"/>
      <c r="RJX1904" s="69"/>
      <c r="RJY1904" s="107"/>
      <c r="RJZ1904" s="2"/>
      <c r="RKA1904" s="15"/>
      <c r="RKB1904" s="15"/>
      <c r="RKC1904" s="80"/>
      <c r="RKD1904" s="52"/>
      <c r="RKE1904" s="69"/>
      <c r="RKF1904" s="69"/>
      <c r="RKG1904" s="69"/>
      <c r="RKH1904" s="107"/>
      <c r="RKI1904" s="2"/>
      <c r="RKJ1904" s="15"/>
      <c r="RKK1904" s="15"/>
      <c r="RKL1904" s="80"/>
      <c r="RKM1904" s="52"/>
      <c r="RKN1904" s="69"/>
      <c r="RKO1904" s="69"/>
      <c r="RKP1904" s="69"/>
      <c r="RKQ1904" s="107"/>
      <c r="RKR1904" s="2"/>
      <c r="RKS1904" s="15"/>
      <c r="RKT1904" s="15"/>
      <c r="RKU1904" s="80"/>
      <c r="RKV1904" s="52"/>
      <c r="RKW1904" s="69"/>
      <c r="RKX1904" s="69"/>
      <c r="RKY1904" s="69"/>
      <c r="RKZ1904" s="107"/>
      <c r="RLA1904" s="2"/>
      <c r="RLB1904" s="15"/>
      <c r="RLC1904" s="15"/>
      <c r="RLD1904" s="80"/>
      <c r="RLE1904" s="52"/>
      <c r="RLF1904" s="69"/>
      <c r="RLG1904" s="69"/>
      <c r="RLH1904" s="69"/>
      <c r="RLI1904" s="107"/>
      <c r="RLJ1904" s="2"/>
      <c r="RLK1904" s="15"/>
      <c r="RLL1904" s="15"/>
      <c r="RLM1904" s="80"/>
      <c r="RLN1904" s="52"/>
      <c r="RLO1904" s="69"/>
      <c r="RLP1904" s="69"/>
      <c r="RLQ1904" s="69"/>
      <c r="RLR1904" s="107"/>
      <c r="RLS1904" s="2"/>
      <c r="RLT1904" s="15"/>
      <c r="RLU1904" s="15"/>
      <c r="RLV1904" s="80"/>
      <c r="RLW1904" s="52"/>
      <c r="RLX1904" s="69"/>
      <c r="RLY1904" s="69"/>
      <c r="RLZ1904" s="69"/>
      <c r="RMA1904" s="107"/>
      <c r="RMB1904" s="2"/>
      <c r="RMC1904" s="15"/>
      <c r="RMD1904" s="15"/>
      <c r="RME1904" s="80"/>
      <c r="RMF1904" s="52"/>
      <c r="RMG1904" s="69"/>
      <c r="RMH1904" s="69"/>
      <c r="RMI1904" s="69"/>
      <c r="RMJ1904" s="107"/>
      <c r="RMK1904" s="2"/>
      <c r="RML1904" s="15"/>
      <c r="RMM1904" s="15"/>
      <c r="RMN1904" s="80"/>
      <c r="RMO1904" s="52"/>
      <c r="RMP1904" s="69"/>
      <c r="RMQ1904" s="69"/>
      <c r="RMR1904" s="69"/>
      <c r="RMS1904" s="107"/>
      <c r="RMT1904" s="2"/>
      <c r="RMU1904" s="15"/>
      <c r="RMV1904" s="15"/>
      <c r="RMW1904" s="80"/>
      <c r="RMX1904" s="52"/>
      <c r="RMY1904" s="69"/>
      <c r="RMZ1904" s="69"/>
      <c r="RNA1904" s="69"/>
      <c r="RNB1904" s="107"/>
      <c r="RNC1904" s="2"/>
      <c r="RND1904" s="15"/>
      <c r="RNE1904" s="15"/>
      <c r="RNF1904" s="80"/>
      <c r="RNG1904" s="52"/>
      <c r="RNH1904" s="69"/>
      <c r="RNI1904" s="69"/>
      <c r="RNJ1904" s="69"/>
      <c r="RNK1904" s="107"/>
      <c r="RNL1904" s="2"/>
      <c r="RNM1904" s="15"/>
      <c r="RNN1904" s="15"/>
      <c r="RNO1904" s="80"/>
      <c r="RNP1904" s="52"/>
      <c r="RNQ1904" s="69"/>
      <c r="RNR1904" s="69"/>
      <c r="RNS1904" s="69"/>
      <c r="RNT1904" s="107"/>
      <c r="RNU1904" s="2"/>
      <c r="RNV1904" s="15"/>
      <c r="RNW1904" s="15"/>
      <c r="RNX1904" s="80"/>
      <c r="RNY1904" s="52"/>
      <c r="RNZ1904" s="69"/>
      <c r="ROA1904" s="69"/>
      <c r="ROB1904" s="69"/>
      <c r="ROC1904" s="107"/>
      <c r="ROD1904" s="2"/>
      <c r="ROE1904" s="15"/>
      <c r="ROF1904" s="15"/>
      <c r="ROG1904" s="80"/>
      <c r="ROH1904" s="52"/>
      <c r="ROI1904" s="69"/>
      <c r="ROJ1904" s="69"/>
      <c r="ROK1904" s="69"/>
      <c r="ROL1904" s="107"/>
      <c r="ROM1904" s="2"/>
      <c r="RON1904" s="15"/>
      <c r="ROO1904" s="15"/>
      <c r="ROP1904" s="80"/>
      <c r="ROQ1904" s="52"/>
      <c r="ROR1904" s="69"/>
      <c r="ROS1904" s="69"/>
      <c r="ROT1904" s="69"/>
      <c r="ROU1904" s="107"/>
      <c r="ROV1904" s="2"/>
      <c r="ROW1904" s="15"/>
      <c r="ROX1904" s="15"/>
      <c r="ROY1904" s="80"/>
      <c r="ROZ1904" s="52"/>
      <c r="RPA1904" s="69"/>
      <c r="RPB1904" s="69"/>
      <c r="RPC1904" s="69"/>
      <c r="RPD1904" s="107"/>
      <c r="RPE1904" s="2"/>
      <c r="RPF1904" s="15"/>
      <c r="RPG1904" s="15"/>
      <c r="RPH1904" s="80"/>
      <c r="RPI1904" s="52"/>
      <c r="RPJ1904" s="69"/>
      <c r="RPK1904" s="69"/>
      <c r="RPL1904" s="69"/>
      <c r="RPM1904" s="107"/>
      <c r="RPN1904" s="2"/>
      <c r="RPO1904" s="15"/>
      <c r="RPP1904" s="15"/>
      <c r="RPQ1904" s="80"/>
      <c r="RPR1904" s="52"/>
      <c r="RPS1904" s="69"/>
      <c r="RPT1904" s="69"/>
      <c r="RPU1904" s="69"/>
      <c r="RPV1904" s="107"/>
      <c r="RPW1904" s="2"/>
      <c r="RPX1904" s="15"/>
      <c r="RPY1904" s="15"/>
      <c r="RPZ1904" s="80"/>
      <c r="RQA1904" s="52"/>
      <c r="RQB1904" s="69"/>
      <c r="RQC1904" s="69"/>
      <c r="RQD1904" s="69"/>
      <c r="RQE1904" s="107"/>
      <c r="RQF1904" s="2"/>
      <c r="RQG1904" s="15"/>
      <c r="RQH1904" s="15"/>
      <c r="RQI1904" s="80"/>
      <c r="RQJ1904" s="52"/>
      <c r="RQK1904" s="69"/>
      <c r="RQL1904" s="69"/>
      <c r="RQM1904" s="69"/>
      <c r="RQN1904" s="107"/>
      <c r="RQO1904" s="2"/>
      <c r="RQP1904" s="15"/>
      <c r="RQQ1904" s="15"/>
      <c r="RQR1904" s="80"/>
      <c r="RQS1904" s="52"/>
      <c r="RQT1904" s="69"/>
      <c r="RQU1904" s="69"/>
      <c r="RQV1904" s="69"/>
      <c r="RQW1904" s="107"/>
      <c r="RQX1904" s="2"/>
      <c r="RQY1904" s="15"/>
      <c r="RQZ1904" s="15"/>
      <c r="RRA1904" s="80"/>
      <c r="RRB1904" s="52"/>
      <c r="RRC1904" s="69"/>
      <c r="RRD1904" s="69"/>
      <c r="RRE1904" s="69"/>
      <c r="RRF1904" s="107"/>
      <c r="RRG1904" s="2"/>
      <c r="RRH1904" s="15"/>
      <c r="RRI1904" s="15"/>
      <c r="RRJ1904" s="80"/>
      <c r="RRK1904" s="52"/>
      <c r="RRL1904" s="69"/>
      <c r="RRM1904" s="69"/>
      <c r="RRN1904" s="69"/>
      <c r="RRO1904" s="107"/>
      <c r="RRP1904" s="2"/>
      <c r="RRQ1904" s="15"/>
      <c r="RRR1904" s="15"/>
      <c r="RRS1904" s="80"/>
      <c r="RRT1904" s="52"/>
      <c r="RRU1904" s="69"/>
      <c r="RRV1904" s="69"/>
      <c r="RRW1904" s="69"/>
      <c r="RRX1904" s="107"/>
      <c r="RRY1904" s="2"/>
      <c r="RRZ1904" s="15"/>
      <c r="RSA1904" s="15"/>
      <c r="RSB1904" s="80"/>
      <c r="RSC1904" s="52"/>
      <c r="RSD1904" s="69"/>
      <c r="RSE1904" s="69"/>
      <c r="RSF1904" s="69"/>
      <c r="RSG1904" s="107"/>
      <c r="RSH1904" s="2"/>
      <c r="RSI1904" s="15"/>
      <c r="RSJ1904" s="15"/>
      <c r="RSK1904" s="80"/>
      <c r="RSL1904" s="52"/>
      <c r="RSM1904" s="69"/>
      <c r="RSN1904" s="69"/>
      <c r="RSO1904" s="69"/>
      <c r="RSP1904" s="107"/>
      <c r="RSQ1904" s="2"/>
      <c r="RSR1904" s="15"/>
      <c r="RSS1904" s="15"/>
      <c r="RST1904" s="80"/>
      <c r="RSU1904" s="52"/>
      <c r="RSV1904" s="69"/>
      <c r="RSW1904" s="69"/>
      <c r="RSX1904" s="69"/>
      <c r="RSY1904" s="107"/>
      <c r="RSZ1904" s="2"/>
      <c r="RTA1904" s="15"/>
      <c r="RTB1904" s="15"/>
      <c r="RTC1904" s="80"/>
      <c r="RTD1904" s="52"/>
      <c r="RTE1904" s="69"/>
      <c r="RTF1904" s="69"/>
      <c r="RTG1904" s="69"/>
      <c r="RTH1904" s="107"/>
      <c r="RTI1904" s="2"/>
      <c r="RTJ1904" s="15"/>
      <c r="RTK1904" s="15"/>
      <c r="RTL1904" s="80"/>
      <c r="RTM1904" s="52"/>
      <c r="RTN1904" s="69"/>
      <c r="RTO1904" s="69"/>
      <c r="RTP1904" s="69"/>
      <c r="RTQ1904" s="107"/>
      <c r="RTR1904" s="2"/>
      <c r="RTS1904" s="15"/>
      <c r="RTT1904" s="15"/>
      <c r="RTU1904" s="80"/>
      <c r="RTV1904" s="52"/>
      <c r="RTW1904" s="69"/>
      <c r="RTX1904" s="69"/>
      <c r="RTY1904" s="69"/>
      <c r="RTZ1904" s="107"/>
      <c r="RUA1904" s="2"/>
      <c r="RUB1904" s="15"/>
      <c r="RUC1904" s="15"/>
      <c r="RUD1904" s="80"/>
      <c r="RUE1904" s="52"/>
      <c r="RUF1904" s="69"/>
      <c r="RUG1904" s="69"/>
      <c r="RUH1904" s="69"/>
      <c r="RUI1904" s="107"/>
      <c r="RUJ1904" s="2"/>
      <c r="RUK1904" s="15"/>
      <c r="RUL1904" s="15"/>
      <c r="RUM1904" s="80"/>
      <c r="RUN1904" s="52"/>
      <c r="RUO1904" s="69"/>
      <c r="RUP1904" s="69"/>
      <c r="RUQ1904" s="69"/>
      <c r="RUR1904" s="107"/>
      <c r="RUS1904" s="2"/>
      <c r="RUT1904" s="15"/>
      <c r="RUU1904" s="15"/>
      <c r="RUV1904" s="80"/>
      <c r="RUW1904" s="52"/>
      <c r="RUX1904" s="69"/>
      <c r="RUY1904" s="69"/>
      <c r="RUZ1904" s="69"/>
      <c r="RVA1904" s="107"/>
      <c r="RVB1904" s="2"/>
      <c r="RVC1904" s="15"/>
      <c r="RVD1904" s="15"/>
      <c r="RVE1904" s="80"/>
      <c r="RVF1904" s="52"/>
      <c r="RVG1904" s="69"/>
      <c r="RVH1904" s="69"/>
      <c r="RVI1904" s="69"/>
      <c r="RVJ1904" s="107"/>
      <c r="RVK1904" s="2"/>
      <c r="RVL1904" s="15"/>
      <c r="RVM1904" s="15"/>
      <c r="RVN1904" s="80"/>
      <c r="RVO1904" s="52"/>
      <c r="RVP1904" s="69"/>
      <c r="RVQ1904" s="69"/>
      <c r="RVR1904" s="69"/>
      <c r="RVS1904" s="107"/>
      <c r="RVT1904" s="2"/>
      <c r="RVU1904" s="15"/>
      <c r="RVV1904" s="15"/>
      <c r="RVW1904" s="80"/>
      <c r="RVX1904" s="52"/>
      <c r="RVY1904" s="69"/>
      <c r="RVZ1904" s="69"/>
      <c r="RWA1904" s="69"/>
      <c r="RWB1904" s="107"/>
      <c r="RWC1904" s="2"/>
      <c r="RWD1904" s="15"/>
      <c r="RWE1904" s="15"/>
      <c r="RWF1904" s="80"/>
      <c r="RWG1904" s="52"/>
      <c r="RWH1904" s="69"/>
      <c r="RWI1904" s="69"/>
      <c r="RWJ1904" s="69"/>
      <c r="RWK1904" s="107"/>
      <c r="RWL1904" s="2"/>
      <c r="RWM1904" s="15"/>
      <c r="RWN1904" s="15"/>
      <c r="RWO1904" s="80"/>
      <c r="RWP1904" s="52"/>
      <c r="RWQ1904" s="69"/>
      <c r="RWR1904" s="69"/>
      <c r="RWS1904" s="69"/>
      <c r="RWT1904" s="107"/>
      <c r="RWU1904" s="2"/>
      <c r="RWV1904" s="15"/>
      <c r="RWW1904" s="15"/>
      <c r="RWX1904" s="80"/>
      <c r="RWY1904" s="52"/>
      <c r="RWZ1904" s="69"/>
      <c r="RXA1904" s="69"/>
      <c r="RXB1904" s="69"/>
      <c r="RXC1904" s="107"/>
      <c r="RXD1904" s="2"/>
      <c r="RXE1904" s="15"/>
      <c r="RXF1904" s="15"/>
      <c r="RXG1904" s="80"/>
      <c r="RXH1904" s="52"/>
      <c r="RXI1904" s="69"/>
      <c r="RXJ1904" s="69"/>
      <c r="RXK1904" s="69"/>
      <c r="RXL1904" s="107"/>
      <c r="RXM1904" s="2"/>
      <c r="RXN1904" s="15"/>
      <c r="RXO1904" s="15"/>
      <c r="RXP1904" s="80"/>
      <c r="RXQ1904" s="52"/>
      <c r="RXR1904" s="69"/>
      <c r="RXS1904" s="69"/>
      <c r="RXT1904" s="69"/>
      <c r="RXU1904" s="107"/>
      <c r="RXV1904" s="2"/>
      <c r="RXW1904" s="15"/>
      <c r="RXX1904" s="15"/>
      <c r="RXY1904" s="80"/>
      <c r="RXZ1904" s="52"/>
      <c r="RYA1904" s="69"/>
      <c r="RYB1904" s="69"/>
      <c r="RYC1904" s="69"/>
      <c r="RYD1904" s="107"/>
      <c r="RYE1904" s="2"/>
      <c r="RYF1904" s="15"/>
      <c r="RYG1904" s="15"/>
      <c r="RYH1904" s="80"/>
      <c r="RYI1904" s="52"/>
      <c r="RYJ1904" s="69"/>
      <c r="RYK1904" s="69"/>
      <c r="RYL1904" s="69"/>
      <c r="RYM1904" s="107"/>
      <c r="RYN1904" s="2"/>
      <c r="RYO1904" s="15"/>
      <c r="RYP1904" s="15"/>
      <c r="RYQ1904" s="80"/>
      <c r="RYR1904" s="52"/>
      <c r="RYS1904" s="69"/>
      <c r="RYT1904" s="69"/>
      <c r="RYU1904" s="69"/>
      <c r="RYV1904" s="107"/>
      <c r="RYW1904" s="2"/>
      <c r="RYX1904" s="15"/>
      <c r="RYY1904" s="15"/>
      <c r="RYZ1904" s="80"/>
      <c r="RZA1904" s="52"/>
      <c r="RZB1904" s="69"/>
      <c r="RZC1904" s="69"/>
      <c r="RZD1904" s="69"/>
      <c r="RZE1904" s="107"/>
      <c r="RZF1904" s="2"/>
      <c r="RZG1904" s="15"/>
      <c r="RZH1904" s="15"/>
      <c r="RZI1904" s="80"/>
      <c r="RZJ1904" s="52"/>
      <c r="RZK1904" s="69"/>
      <c r="RZL1904" s="69"/>
      <c r="RZM1904" s="69"/>
      <c r="RZN1904" s="107"/>
      <c r="RZO1904" s="2"/>
      <c r="RZP1904" s="15"/>
      <c r="RZQ1904" s="15"/>
      <c r="RZR1904" s="80"/>
      <c r="RZS1904" s="52"/>
      <c r="RZT1904" s="69"/>
      <c r="RZU1904" s="69"/>
      <c r="RZV1904" s="69"/>
      <c r="RZW1904" s="107"/>
      <c r="RZX1904" s="2"/>
      <c r="RZY1904" s="15"/>
      <c r="RZZ1904" s="15"/>
      <c r="SAA1904" s="80"/>
      <c r="SAB1904" s="52"/>
      <c r="SAC1904" s="69"/>
      <c r="SAD1904" s="69"/>
      <c r="SAE1904" s="69"/>
      <c r="SAF1904" s="107"/>
      <c r="SAG1904" s="2"/>
      <c r="SAH1904" s="15"/>
      <c r="SAI1904" s="15"/>
      <c r="SAJ1904" s="80"/>
      <c r="SAK1904" s="52"/>
      <c r="SAL1904" s="69"/>
      <c r="SAM1904" s="69"/>
      <c r="SAN1904" s="69"/>
      <c r="SAO1904" s="107"/>
      <c r="SAP1904" s="2"/>
      <c r="SAQ1904" s="15"/>
      <c r="SAR1904" s="15"/>
      <c r="SAS1904" s="80"/>
      <c r="SAT1904" s="52"/>
      <c r="SAU1904" s="69"/>
      <c r="SAV1904" s="69"/>
      <c r="SAW1904" s="69"/>
      <c r="SAX1904" s="107"/>
      <c r="SAY1904" s="2"/>
      <c r="SAZ1904" s="15"/>
      <c r="SBA1904" s="15"/>
      <c r="SBB1904" s="80"/>
      <c r="SBC1904" s="52"/>
      <c r="SBD1904" s="69"/>
      <c r="SBE1904" s="69"/>
      <c r="SBF1904" s="69"/>
      <c r="SBG1904" s="107"/>
      <c r="SBH1904" s="2"/>
      <c r="SBI1904" s="15"/>
      <c r="SBJ1904" s="15"/>
      <c r="SBK1904" s="80"/>
      <c r="SBL1904" s="52"/>
      <c r="SBM1904" s="69"/>
      <c r="SBN1904" s="69"/>
      <c r="SBO1904" s="69"/>
      <c r="SBP1904" s="107"/>
      <c r="SBQ1904" s="2"/>
      <c r="SBR1904" s="15"/>
      <c r="SBS1904" s="15"/>
      <c r="SBT1904" s="80"/>
      <c r="SBU1904" s="52"/>
      <c r="SBV1904" s="69"/>
      <c r="SBW1904" s="69"/>
      <c r="SBX1904" s="69"/>
      <c r="SBY1904" s="107"/>
      <c r="SBZ1904" s="2"/>
      <c r="SCA1904" s="15"/>
      <c r="SCB1904" s="15"/>
      <c r="SCC1904" s="80"/>
      <c r="SCD1904" s="52"/>
      <c r="SCE1904" s="69"/>
      <c r="SCF1904" s="69"/>
      <c r="SCG1904" s="69"/>
      <c r="SCH1904" s="107"/>
      <c r="SCI1904" s="2"/>
      <c r="SCJ1904" s="15"/>
      <c r="SCK1904" s="15"/>
      <c r="SCL1904" s="80"/>
      <c r="SCM1904" s="52"/>
      <c r="SCN1904" s="69"/>
      <c r="SCO1904" s="69"/>
      <c r="SCP1904" s="69"/>
      <c r="SCQ1904" s="107"/>
      <c r="SCR1904" s="2"/>
      <c r="SCS1904" s="15"/>
      <c r="SCT1904" s="15"/>
      <c r="SCU1904" s="80"/>
      <c r="SCV1904" s="52"/>
      <c r="SCW1904" s="69"/>
      <c r="SCX1904" s="69"/>
      <c r="SCY1904" s="69"/>
      <c r="SCZ1904" s="107"/>
      <c r="SDA1904" s="2"/>
      <c r="SDB1904" s="15"/>
      <c r="SDC1904" s="15"/>
      <c r="SDD1904" s="80"/>
      <c r="SDE1904" s="52"/>
      <c r="SDF1904" s="69"/>
      <c r="SDG1904" s="69"/>
      <c r="SDH1904" s="69"/>
      <c r="SDI1904" s="107"/>
      <c r="SDJ1904" s="2"/>
      <c r="SDK1904" s="15"/>
      <c r="SDL1904" s="15"/>
      <c r="SDM1904" s="80"/>
      <c r="SDN1904" s="52"/>
      <c r="SDO1904" s="69"/>
      <c r="SDP1904" s="69"/>
      <c r="SDQ1904" s="69"/>
      <c r="SDR1904" s="107"/>
      <c r="SDS1904" s="2"/>
      <c r="SDT1904" s="15"/>
      <c r="SDU1904" s="15"/>
      <c r="SDV1904" s="80"/>
      <c r="SDW1904" s="52"/>
      <c r="SDX1904" s="69"/>
      <c r="SDY1904" s="69"/>
      <c r="SDZ1904" s="69"/>
      <c r="SEA1904" s="107"/>
      <c r="SEB1904" s="2"/>
      <c r="SEC1904" s="15"/>
      <c r="SED1904" s="15"/>
      <c r="SEE1904" s="80"/>
      <c r="SEF1904" s="52"/>
      <c r="SEG1904" s="69"/>
      <c r="SEH1904" s="69"/>
      <c r="SEI1904" s="69"/>
      <c r="SEJ1904" s="107"/>
      <c r="SEK1904" s="2"/>
      <c r="SEL1904" s="15"/>
      <c r="SEM1904" s="15"/>
      <c r="SEN1904" s="80"/>
      <c r="SEO1904" s="52"/>
      <c r="SEP1904" s="69"/>
      <c r="SEQ1904" s="69"/>
      <c r="SER1904" s="69"/>
      <c r="SES1904" s="107"/>
      <c r="SET1904" s="2"/>
      <c r="SEU1904" s="15"/>
      <c r="SEV1904" s="15"/>
      <c r="SEW1904" s="80"/>
      <c r="SEX1904" s="52"/>
      <c r="SEY1904" s="69"/>
      <c r="SEZ1904" s="69"/>
      <c r="SFA1904" s="69"/>
      <c r="SFB1904" s="107"/>
      <c r="SFC1904" s="2"/>
      <c r="SFD1904" s="15"/>
      <c r="SFE1904" s="15"/>
      <c r="SFF1904" s="80"/>
      <c r="SFG1904" s="52"/>
      <c r="SFH1904" s="69"/>
      <c r="SFI1904" s="69"/>
      <c r="SFJ1904" s="69"/>
      <c r="SFK1904" s="107"/>
      <c r="SFL1904" s="2"/>
      <c r="SFM1904" s="15"/>
      <c r="SFN1904" s="15"/>
      <c r="SFO1904" s="80"/>
      <c r="SFP1904" s="52"/>
      <c r="SFQ1904" s="69"/>
      <c r="SFR1904" s="69"/>
      <c r="SFS1904" s="69"/>
      <c r="SFT1904" s="107"/>
      <c r="SFU1904" s="2"/>
      <c r="SFV1904" s="15"/>
      <c r="SFW1904" s="15"/>
      <c r="SFX1904" s="80"/>
      <c r="SFY1904" s="52"/>
      <c r="SFZ1904" s="69"/>
      <c r="SGA1904" s="69"/>
      <c r="SGB1904" s="69"/>
      <c r="SGC1904" s="107"/>
      <c r="SGD1904" s="2"/>
      <c r="SGE1904" s="15"/>
      <c r="SGF1904" s="15"/>
      <c r="SGG1904" s="80"/>
      <c r="SGH1904" s="52"/>
      <c r="SGI1904" s="69"/>
      <c r="SGJ1904" s="69"/>
      <c r="SGK1904" s="69"/>
      <c r="SGL1904" s="107"/>
      <c r="SGM1904" s="2"/>
      <c r="SGN1904" s="15"/>
      <c r="SGO1904" s="15"/>
      <c r="SGP1904" s="80"/>
      <c r="SGQ1904" s="52"/>
      <c r="SGR1904" s="69"/>
      <c r="SGS1904" s="69"/>
      <c r="SGT1904" s="69"/>
      <c r="SGU1904" s="107"/>
      <c r="SGV1904" s="2"/>
      <c r="SGW1904" s="15"/>
      <c r="SGX1904" s="15"/>
      <c r="SGY1904" s="80"/>
      <c r="SGZ1904" s="52"/>
      <c r="SHA1904" s="69"/>
      <c r="SHB1904" s="69"/>
      <c r="SHC1904" s="69"/>
      <c r="SHD1904" s="107"/>
      <c r="SHE1904" s="2"/>
      <c r="SHF1904" s="15"/>
      <c r="SHG1904" s="15"/>
      <c r="SHH1904" s="80"/>
      <c r="SHI1904" s="52"/>
      <c r="SHJ1904" s="69"/>
      <c r="SHK1904" s="69"/>
      <c r="SHL1904" s="69"/>
      <c r="SHM1904" s="107"/>
      <c r="SHN1904" s="2"/>
      <c r="SHO1904" s="15"/>
      <c r="SHP1904" s="15"/>
      <c r="SHQ1904" s="80"/>
      <c r="SHR1904" s="52"/>
      <c r="SHS1904" s="69"/>
      <c r="SHT1904" s="69"/>
      <c r="SHU1904" s="69"/>
      <c r="SHV1904" s="107"/>
      <c r="SHW1904" s="2"/>
      <c r="SHX1904" s="15"/>
      <c r="SHY1904" s="15"/>
      <c r="SHZ1904" s="80"/>
      <c r="SIA1904" s="52"/>
      <c r="SIB1904" s="69"/>
      <c r="SIC1904" s="69"/>
      <c r="SID1904" s="69"/>
      <c r="SIE1904" s="107"/>
      <c r="SIF1904" s="2"/>
      <c r="SIG1904" s="15"/>
      <c r="SIH1904" s="15"/>
      <c r="SII1904" s="80"/>
      <c r="SIJ1904" s="52"/>
      <c r="SIK1904" s="69"/>
      <c r="SIL1904" s="69"/>
      <c r="SIM1904" s="69"/>
      <c r="SIN1904" s="107"/>
      <c r="SIO1904" s="2"/>
      <c r="SIP1904" s="15"/>
      <c r="SIQ1904" s="15"/>
      <c r="SIR1904" s="80"/>
      <c r="SIS1904" s="52"/>
      <c r="SIT1904" s="69"/>
      <c r="SIU1904" s="69"/>
      <c r="SIV1904" s="69"/>
      <c r="SIW1904" s="107"/>
      <c r="SIX1904" s="2"/>
      <c r="SIY1904" s="15"/>
      <c r="SIZ1904" s="15"/>
      <c r="SJA1904" s="80"/>
      <c r="SJB1904" s="52"/>
      <c r="SJC1904" s="69"/>
      <c r="SJD1904" s="69"/>
      <c r="SJE1904" s="69"/>
      <c r="SJF1904" s="107"/>
      <c r="SJG1904" s="2"/>
      <c r="SJH1904" s="15"/>
      <c r="SJI1904" s="15"/>
      <c r="SJJ1904" s="80"/>
      <c r="SJK1904" s="52"/>
      <c r="SJL1904" s="69"/>
      <c r="SJM1904" s="69"/>
      <c r="SJN1904" s="69"/>
      <c r="SJO1904" s="107"/>
      <c r="SJP1904" s="2"/>
      <c r="SJQ1904" s="15"/>
      <c r="SJR1904" s="15"/>
      <c r="SJS1904" s="80"/>
      <c r="SJT1904" s="52"/>
      <c r="SJU1904" s="69"/>
      <c r="SJV1904" s="69"/>
      <c r="SJW1904" s="69"/>
      <c r="SJX1904" s="107"/>
      <c r="SJY1904" s="2"/>
      <c r="SJZ1904" s="15"/>
      <c r="SKA1904" s="15"/>
      <c r="SKB1904" s="80"/>
      <c r="SKC1904" s="52"/>
      <c r="SKD1904" s="69"/>
      <c r="SKE1904" s="69"/>
      <c r="SKF1904" s="69"/>
      <c r="SKG1904" s="107"/>
      <c r="SKH1904" s="2"/>
      <c r="SKI1904" s="15"/>
      <c r="SKJ1904" s="15"/>
      <c r="SKK1904" s="80"/>
      <c r="SKL1904" s="52"/>
      <c r="SKM1904" s="69"/>
      <c r="SKN1904" s="69"/>
      <c r="SKO1904" s="69"/>
      <c r="SKP1904" s="107"/>
      <c r="SKQ1904" s="2"/>
      <c r="SKR1904" s="15"/>
      <c r="SKS1904" s="15"/>
      <c r="SKT1904" s="80"/>
      <c r="SKU1904" s="52"/>
      <c r="SKV1904" s="69"/>
      <c r="SKW1904" s="69"/>
      <c r="SKX1904" s="69"/>
      <c r="SKY1904" s="107"/>
      <c r="SKZ1904" s="2"/>
      <c r="SLA1904" s="15"/>
      <c r="SLB1904" s="15"/>
      <c r="SLC1904" s="80"/>
      <c r="SLD1904" s="52"/>
      <c r="SLE1904" s="69"/>
      <c r="SLF1904" s="69"/>
      <c r="SLG1904" s="69"/>
      <c r="SLH1904" s="107"/>
      <c r="SLI1904" s="2"/>
      <c r="SLJ1904" s="15"/>
      <c r="SLK1904" s="15"/>
      <c r="SLL1904" s="80"/>
      <c r="SLM1904" s="52"/>
      <c r="SLN1904" s="69"/>
      <c r="SLO1904" s="69"/>
      <c r="SLP1904" s="69"/>
      <c r="SLQ1904" s="107"/>
      <c r="SLR1904" s="2"/>
      <c r="SLS1904" s="15"/>
      <c r="SLT1904" s="15"/>
      <c r="SLU1904" s="80"/>
      <c r="SLV1904" s="52"/>
      <c r="SLW1904" s="69"/>
      <c r="SLX1904" s="69"/>
      <c r="SLY1904" s="69"/>
      <c r="SLZ1904" s="107"/>
      <c r="SMA1904" s="2"/>
      <c r="SMB1904" s="15"/>
      <c r="SMC1904" s="15"/>
      <c r="SMD1904" s="80"/>
      <c r="SME1904" s="52"/>
      <c r="SMF1904" s="69"/>
      <c r="SMG1904" s="69"/>
      <c r="SMH1904" s="69"/>
      <c r="SMI1904" s="107"/>
      <c r="SMJ1904" s="2"/>
      <c r="SMK1904" s="15"/>
      <c r="SML1904" s="15"/>
      <c r="SMM1904" s="80"/>
      <c r="SMN1904" s="52"/>
      <c r="SMO1904" s="69"/>
      <c r="SMP1904" s="69"/>
      <c r="SMQ1904" s="69"/>
      <c r="SMR1904" s="107"/>
      <c r="SMS1904" s="2"/>
      <c r="SMT1904" s="15"/>
      <c r="SMU1904" s="15"/>
      <c r="SMV1904" s="80"/>
      <c r="SMW1904" s="52"/>
      <c r="SMX1904" s="69"/>
      <c r="SMY1904" s="69"/>
      <c r="SMZ1904" s="69"/>
      <c r="SNA1904" s="107"/>
      <c r="SNB1904" s="2"/>
      <c r="SNC1904" s="15"/>
      <c r="SND1904" s="15"/>
      <c r="SNE1904" s="80"/>
      <c r="SNF1904" s="52"/>
      <c r="SNG1904" s="69"/>
      <c r="SNH1904" s="69"/>
      <c r="SNI1904" s="69"/>
      <c r="SNJ1904" s="107"/>
      <c r="SNK1904" s="2"/>
      <c r="SNL1904" s="15"/>
      <c r="SNM1904" s="15"/>
      <c r="SNN1904" s="80"/>
      <c r="SNO1904" s="52"/>
      <c r="SNP1904" s="69"/>
      <c r="SNQ1904" s="69"/>
      <c r="SNR1904" s="69"/>
      <c r="SNS1904" s="107"/>
      <c r="SNT1904" s="2"/>
      <c r="SNU1904" s="15"/>
      <c r="SNV1904" s="15"/>
      <c r="SNW1904" s="80"/>
      <c r="SNX1904" s="52"/>
      <c r="SNY1904" s="69"/>
      <c r="SNZ1904" s="69"/>
      <c r="SOA1904" s="69"/>
      <c r="SOB1904" s="107"/>
      <c r="SOC1904" s="2"/>
      <c r="SOD1904" s="15"/>
      <c r="SOE1904" s="15"/>
      <c r="SOF1904" s="80"/>
      <c r="SOG1904" s="52"/>
      <c r="SOH1904" s="69"/>
      <c r="SOI1904" s="69"/>
      <c r="SOJ1904" s="69"/>
      <c r="SOK1904" s="107"/>
      <c r="SOL1904" s="2"/>
      <c r="SOM1904" s="15"/>
      <c r="SON1904" s="15"/>
      <c r="SOO1904" s="80"/>
      <c r="SOP1904" s="52"/>
      <c r="SOQ1904" s="69"/>
      <c r="SOR1904" s="69"/>
      <c r="SOS1904" s="69"/>
      <c r="SOT1904" s="107"/>
      <c r="SOU1904" s="2"/>
      <c r="SOV1904" s="15"/>
      <c r="SOW1904" s="15"/>
      <c r="SOX1904" s="80"/>
      <c r="SOY1904" s="52"/>
      <c r="SOZ1904" s="69"/>
      <c r="SPA1904" s="69"/>
      <c r="SPB1904" s="69"/>
      <c r="SPC1904" s="107"/>
      <c r="SPD1904" s="2"/>
      <c r="SPE1904" s="15"/>
      <c r="SPF1904" s="15"/>
      <c r="SPG1904" s="80"/>
      <c r="SPH1904" s="52"/>
      <c r="SPI1904" s="69"/>
      <c r="SPJ1904" s="69"/>
      <c r="SPK1904" s="69"/>
      <c r="SPL1904" s="107"/>
      <c r="SPM1904" s="2"/>
      <c r="SPN1904" s="15"/>
      <c r="SPO1904" s="15"/>
      <c r="SPP1904" s="80"/>
      <c r="SPQ1904" s="52"/>
      <c r="SPR1904" s="69"/>
      <c r="SPS1904" s="69"/>
      <c r="SPT1904" s="69"/>
      <c r="SPU1904" s="107"/>
      <c r="SPV1904" s="2"/>
      <c r="SPW1904" s="15"/>
      <c r="SPX1904" s="15"/>
      <c r="SPY1904" s="80"/>
      <c r="SPZ1904" s="52"/>
      <c r="SQA1904" s="69"/>
      <c r="SQB1904" s="69"/>
      <c r="SQC1904" s="69"/>
      <c r="SQD1904" s="107"/>
      <c r="SQE1904" s="2"/>
      <c r="SQF1904" s="15"/>
      <c r="SQG1904" s="15"/>
      <c r="SQH1904" s="80"/>
      <c r="SQI1904" s="52"/>
      <c r="SQJ1904" s="69"/>
      <c r="SQK1904" s="69"/>
      <c r="SQL1904" s="69"/>
      <c r="SQM1904" s="107"/>
      <c r="SQN1904" s="2"/>
      <c r="SQO1904" s="15"/>
      <c r="SQP1904" s="15"/>
      <c r="SQQ1904" s="80"/>
      <c r="SQR1904" s="52"/>
      <c r="SQS1904" s="69"/>
      <c r="SQT1904" s="69"/>
      <c r="SQU1904" s="69"/>
      <c r="SQV1904" s="107"/>
      <c r="SQW1904" s="2"/>
      <c r="SQX1904" s="15"/>
      <c r="SQY1904" s="15"/>
      <c r="SQZ1904" s="80"/>
      <c r="SRA1904" s="52"/>
      <c r="SRB1904" s="69"/>
      <c r="SRC1904" s="69"/>
      <c r="SRD1904" s="69"/>
      <c r="SRE1904" s="107"/>
      <c r="SRF1904" s="2"/>
      <c r="SRG1904" s="15"/>
      <c r="SRH1904" s="15"/>
      <c r="SRI1904" s="80"/>
      <c r="SRJ1904" s="52"/>
      <c r="SRK1904" s="69"/>
      <c r="SRL1904" s="69"/>
      <c r="SRM1904" s="69"/>
      <c r="SRN1904" s="107"/>
      <c r="SRO1904" s="2"/>
      <c r="SRP1904" s="15"/>
      <c r="SRQ1904" s="15"/>
      <c r="SRR1904" s="80"/>
      <c r="SRS1904" s="52"/>
      <c r="SRT1904" s="69"/>
      <c r="SRU1904" s="69"/>
      <c r="SRV1904" s="69"/>
      <c r="SRW1904" s="107"/>
      <c r="SRX1904" s="2"/>
      <c r="SRY1904" s="15"/>
      <c r="SRZ1904" s="15"/>
      <c r="SSA1904" s="80"/>
      <c r="SSB1904" s="52"/>
      <c r="SSC1904" s="69"/>
      <c r="SSD1904" s="69"/>
      <c r="SSE1904" s="69"/>
      <c r="SSF1904" s="107"/>
      <c r="SSG1904" s="2"/>
      <c r="SSH1904" s="15"/>
      <c r="SSI1904" s="15"/>
      <c r="SSJ1904" s="80"/>
      <c r="SSK1904" s="52"/>
      <c r="SSL1904" s="69"/>
      <c r="SSM1904" s="69"/>
      <c r="SSN1904" s="69"/>
      <c r="SSO1904" s="107"/>
      <c r="SSP1904" s="2"/>
      <c r="SSQ1904" s="15"/>
      <c r="SSR1904" s="15"/>
      <c r="SSS1904" s="80"/>
      <c r="SST1904" s="52"/>
      <c r="SSU1904" s="69"/>
      <c r="SSV1904" s="69"/>
      <c r="SSW1904" s="69"/>
      <c r="SSX1904" s="107"/>
      <c r="SSY1904" s="2"/>
      <c r="SSZ1904" s="15"/>
      <c r="STA1904" s="15"/>
      <c r="STB1904" s="80"/>
      <c r="STC1904" s="52"/>
      <c r="STD1904" s="69"/>
      <c r="STE1904" s="69"/>
      <c r="STF1904" s="69"/>
      <c r="STG1904" s="107"/>
      <c r="STH1904" s="2"/>
      <c r="STI1904" s="15"/>
      <c r="STJ1904" s="15"/>
      <c r="STK1904" s="80"/>
      <c r="STL1904" s="52"/>
      <c r="STM1904" s="69"/>
      <c r="STN1904" s="69"/>
      <c r="STO1904" s="69"/>
      <c r="STP1904" s="107"/>
      <c r="STQ1904" s="2"/>
      <c r="STR1904" s="15"/>
      <c r="STS1904" s="15"/>
      <c r="STT1904" s="80"/>
      <c r="STU1904" s="52"/>
      <c r="STV1904" s="69"/>
      <c r="STW1904" s="69"/>
      <c r="STX1904" s="69"/>
      <c r="STY1904" s="107"/>
      <c r="STZ1904" s="2"/>
      <c r="SUA1904" s="15"/>
      <c r="SUB1904" s="15"/>
      <c r="SUC1904" s="80"/>
      <c r="SUD1904" s="52"/>
      <c r="SUE1904" s="69"/>
      <c r="SUF1904" s="69"/>
      <c r="SUG1904" s="69"/>
      <c r="SUH1904" s="107"/>
      <c r="SUI1904" s="2"/>
      <c r="SUJ1904" s="15"/>
      <c r="SUK1904" s="15"/>
      <c r="SUL1904" s="80"/>
      <c r="SUM1904" s="52"/>
      <c r="SUN1904" s="69"/>
      <c r="SUO1904" s="69"/>
      <c r="SUP1904" s="69"/>
      <c r="SUQ1904" s="107"/>
      <c r="SUR1904" s="2"/>
      <c r="SUS1904" s="15"/>
      <c r="SUT1904" s="15"/>
      <c r="SUU1904" s="80"/>
      <c r="SUV1904" s="52"/>
      <c r="SUW1904" s="69"/>
      <c r="SUX1904" s="69"/>
      <c r="SUY1904" s="69"/>
      <c r="SUZ1904" s="107"/>
      <c r="SVA1904" s="2"/>
      <c r="SVB1904" s="15"/>
      <c r="SVC1904" s="15"/>
      <c r="SVD1904" s="80"/>
      <c r="SVE1904" s="52"/>
      <c r="SVF1904" s="69"/>
      <c r="SVG1904" s="69"/>
      <c r="SVH1904" s="69"/>
      <c r="SVI1904" s="107"/>
      <c r="SVJ1904" s="2"/>
      <c r="SVK1904" s="15"/>
      <c r="SVL1904" s="15"/>
      <c r="SVM1904" s="80"/>
      <c r="SVN1904" s="52"/>
      <c r="SVO1904" s="69"/>
      <c r="SVP1904" s="69"/>
      <c r="SVQ1904" s="69"/>
      <c r="SVR1904" s="107"/>
      <c r="SVS1904" s="2"/>
      <c r="SVT1904" s="15"/>
      <c r="SVU1904" s="15"/>
      <c r="SVV1904" s="80"/>
      <c r="SVW1904" s="52"/>
      <c r="SVX1904" s="69"/>
      <c r="SVY1904" s="69"/>
      <c r="SVZ1904" s="69"/>
      <c r="SWA1904" s="107"/>
      <c r="SWB1904" s="2"/>
      <c r="SWC1904" s="15"/>
      <c r="SWD1904" s="15"/>
      <c r="SWE1904" s="80"/>
      <c r="SWF1904" s="52"/>
      <c r="SWG1904" s="69"/>
      <c r="SWH1904" s="69"/>
      <c r="SWI1904" s="69"/>
      <c r="SWJ1904" s="107"/>
      <c r="SWK1904" s="2"/>
      <c r="SWL1904" s="15"/>
      <c r="SWM1904" s="15"/>
      <c r="SWN1904" s="80"/>
      <c r="SWO1904" s="52"/>
      <c r="SWP1904" s="69"/>
      <c r="SWQ1904" s="69"/>
      <c r="SWR1904" s="69"/>
      <c r="SWS1904" s="107"/>
      <c r="SWT1904" s="2"/>
      <c r="SWU1904" s="15"/>
      <c r="SWV1904" s="15"/>
      <c r="SWW1904" s="80"/>
      <c r="SWX1904" s="52"/>
      <c r="SWY1904" s="69"/>
      <c r="SWZ1904" s="69"/>
      <c r="SXA1904" s="69"/>
      <c r="SXB1904" s="107"/>
      <c r="SXC1904" s="2"/>
      <c r="SXD1904" s="15"/>
      <c r="SXE1904" s="15"/>
      <c r="SXF1904" s="80"/>
      <c r="SXG1904" s="52"/>
      <c r="SXH1904" s="69"/>
      <c r="SXI1904" s="69"/>
      <c r="SXJ1904" s="69"/>
      <c r="SXK1904" s="107"/>
      <c r="SXL1904" s="2"/>
      <c r="SXM1904" s="15"/>
      <c r="SXN1904" s="15"/>
      <c r="SXO1904" s="80"/>
      <c r="SXP1904" s="52"/>
      <c r="SXQ1904" s="69"/>
      <c r="SXR1904" s="69"/>
      <c r="SXS1904" s="69"/>
      <c r="SXT1904" s="107"/>
      <c r="SXU1904" s="2"/>
      <c r="SXV1904" s="15"/>
      <c r="SXW1904" s="15"/>
      <c r="SXX1904" s="80"/>
      <c r="SXY1904" s="52"/>
      <c r="SXZ1904" s="69"/>
      <c r="SYA1904" s="69"/>
      <c r="SYB1904" s="69"/>
      <c r="SYC1904" s="107"/>
      <c r="SYD1904" s="2"/>
      <c r="SYE1904" s="15"/>
      <c r="SYF1904" s="15"/>
      <c r="SYG1904" s="80"/>
      <c r="SYH1904" s="52"/>
      <c r="SYI1904" s="69"/>
      <c r="SYJ1904" s="69"/>
      <c r="SYK1904" s="69"/>
      <c r="SYL1904" s="107"/>
      <c r="SYM1904" s="2"/>
      <c r="SYN1904" s="15"/>
      <c r="SYO1904" s="15"/>
      <c r="SYP1904" s="80"/>
      <c r="SYQ1904" s="52"/>
      <c r="SYR1904" s="69"/>
      <c r="SYS1904" s="69"/>
      <c r="SYT1904" s="69"/>
      <c r="SYU1904" s="107"/>
      <c r="SYV1904" s="2"/>
      <c r="SYW1904" s="15"/>
      <c r="SYX1904" s="15"/>
      <c r="SYY1904" s="80"/>
      <c r="SYZ1904" s="52"/>
      <c r="SZA1904" s="69"/>
      <c r="SZB1904" s="69"/>
      <c r="SZC1904" s="69"/>
      <c r="SZD1904" s="107"/>
      <c r="SZE1904" s="2"/>
      <c r="SZF1904" s="15"/>
      <c r="SZG1904" s="15"/>
      <c r="SZH1904" s="80"/>
      <c r="SZI1904" s="52"/>
      <c r="SZJ1904" s="69"/>
      <c r="SZK1904" s="69"/>
      <c r="SZL1904" s="69"/>
      <c r="SZM1904" s="107"/>
      <c r="SZN1904" s="2"/>
      <c r="SZO1904" s="15"/>
      <c r="SZP1904" s="15"/>
      <c r="SZQ1904" s="80"/>
      <c r="SZR1904" s="52"/>
      <c r="SZS1904" s="69"/>
      <c r="SZT1904" s="69"/>
      <c r="SZU1904" s="69"/>
      <c r="SZV1904" s="107"/>
      <c r="SZW1904" s="2"/>
      <c r="SZX1904" s="15"/>
      <c r="SZY1904" s="15"/>
      <c r="SZZ1904" s="80"/>
      <c r="TAA1904" s="52"/>
      <c r="TAB1904" s="69"/>
      <c r="TAC1904" s="69"/>
      <c r="TAD1904" s="69"/>
      <c r="TAE1904" s="107"/>
      <c r="TAF1904" s="2"/>
      <c r="TAG1904" s="15"/>
      <c r="TAH1904" s="15"/>
      <c r="TAI1904" s="80"/>
      <c r="TAJ1904" s="52"/>
      <c r="TAK1904" s="69"/>
      <c r="TAL1904" s="69"/>
      <c r="TAM1904" s="69"/>
      <c r="TAN1904" s="107"/>
      <c r="TAO1904" s="2"/>
      <c r="TAP1904" s="15"/>
      <c r="TAQ1904" s="15"/>
      <c r="TAR1904" s="80"/>
      <c r="TAS1904" s="52"/>
      <c r="TAT1904" s="69"/>
      <c r="TAU1904" s="69"/>
      <c r="TAV1904" s="69"/>
      <c r="TAW1904" s="107"/>
      <c r="TAX1904" s="2"/>
      <c r="TAY1904" s="15"/>
      <c r="TAZ1904" s="15"/>
      <c r="TBA1904" s="80"/>
      <c r="TBB1904" s="52"/>
      <c r="TBC1904" s="69"/>
      <c r="TBD1904" s="69"/>
      <c r="TBE1904" s="69"/>
      <c r="TBF1904" s="107"/>
      <c r="TBG1904" s="2"/>
      <c r="TBH1904" s="15"/>
      <c r="TBI1904" s="15"/>
      <c r="TBJ1904" s="80"/>
      <c r="TBK1904" s="52"/>
      <c r="TBL1904" s="69"/>
      <c r="TBM1904" s="69"/>
      <c r="TBN1904" s="69"/>
      <c r="TBO1904" s="107"/>
      <c r="TBP1904" s="2"/>
      <c r="TBQ1904" s="15"/>
      <c r="TBR1904" s="15"/>
      <c r="TBS1904" s="80"/>
      <c r="TBT1904" s="52"/>
      <c r="TBU1904" s="69"/>
      <c r="TBV1904" s="69"/>
      <c r="TBW1904" s="69"/>
      <c r="TBX1904" s="107"/>
      <c r="TBY1904" s="2"/>
      <c r="TBZ1904" s="15"/>
      <c r="TCA1904" s="15"/>
      <c r="TCB1904" s="80"/>
      <c r="TCC1904" s="52"/>
      <c r="TCD1904" s="69"/>
      <c r="TCE1904" s="69"/>
      <c r="TCF1904" s="69"/>
      <c r="TCG1904" s="107"/>
      <c r="TCH1904" s="2"/>
      <c r="TCI1904" s="15"/>
      <c r="TCJ1904" s="15"/>
      <c r="TCK1904" s="80"/>
      <c r="TCL1904" s="52"/>
      <c r="TCM1904" s="69"/>
      <c r="TCN1904" s="69"/>
      <c r="TCO1904" s="69"/>
      <c r="TCP1904" s="107"/>
      <c r="TCQ1904" s="2"/>
      <c r="TCR1904" s="15"/>
      <c r="TCS1904" s="15"/>
      <c r="TCT1904" s="80"/>
      <c r="TCU1904" s="52"/>
      <c r="TCV1904" s="69"/>
      <c r="TCW1904" s="69"/>
      <c r="TCX1904" s="69"/>
      <c r="TCY1904" s="107"/>
      <c r="TCZ1904" s="2"/>
      <c r="TDA1904" s="15"/>
      <c r="TDB1904" s="15"/>
      <c r="TDC1904" s="80"/>
      <c r="TDD1904" s="52"/>
      <c r="TDE1904" s="69"/>
      <c r="TDF1904" s="69"/>
      <c r="TDG1904" s="69"/>
      <c r="TDH1904" s="107"/>
      <c r="TDI1904" s="2"/>
      <c r="TDJ1904" s="15"/>
      <c r="TDK1904" s="15"/>
      <c r="TDL1904" s="80"/>
      <c r="TDM1904" s="52"/>
      <c r="TDN1904" s="69"/>
      <c r="TDO1904" s="69"/>
      <c r="TDP1904" s="69"/>
      <c r="TDQ1904" s="107"/>
      <c r="TDR1904" s="2"/>
      <c r="TDS1904" s="15"/>
      <c r="TDT1904" s="15"/>
      <c r="TDU1904" s="80"/>
      <c r="TDV1904" s="52"/>
      <c r="TDW1904" s="69"/>
      <c r="TDX1904" s="69"/>
      <c r="TDY1904" s="69"/>
      <c r="TDZ1904" s="107"/>
      <c r="TEA1904" s="2"/>
      <c r="TEB1904" s="15"/>
      <c r="TEC1904" s="15"/>
      <c r="TED1904" s="80"/>
      <c r="TEE1904" s="52"/>
      <c r="TEF1904" s="69"/>
      <c r="TEG1904" s="69"/>
      <c r="TEH1904" s="69"/>
      <c r="TEI1904" s="107"/>
      <c r="TEJ1904" s="2"/>
      <c r="TEK1904" s="15"/>
      <c r="TEL1904" s="15"/>
      <c r="TEM1904" s="80"/>
      <c r="TEN1904" s="52"/>
      <c r="TEO1904" s="69"/>
      <c r="TEP1904" s="69"/>
      <c r="TEQ1904" s="69"/>
      <c r="TER1904" s="107"/>
      <c r="TES1904" s="2"/>
      <c r="TET1904" s="15"/>
      <c r="TEU1904" s="15"/>
      <c r="TEV1904" s="80"/>
      <c r="TEW1904" s="52"/>
      <c r="TEX1904" s="69"/>
      <c r="TEY1904" s="69"/>
      <c r="TEZ1904" s="69"/>
      <c r="TFA1904" s="107"/>
      <c r="TFB1904" s="2"/>
      <c r="TFC1904" s="15"/>
      <c r="TFD1904" s="15"/>
      <c r="TFE1904" s="80"/>
      <c r="TFF1904" s="52"/>
      <c r="TFG1904" s="69"/>
      <c r="TFH1904" s="69"/>
      <c r="TFI1904" s="69"/>
      <c r="TFJ1904" s="107"/>
      <c r="TFK1904" s="2"/>
      <c r="TFL1904" s="15"/>
      <c r="TFM1904" s="15"/>
      <c r="TFN1904" s="80"/>
      <c r="TFO1904" s="52"/>
      <c r="TFP1904" s="69"/>
      <c r="TFQ1904" s="69"/>
      <c r="TFR1904" s="69"/>
      <c r="TFS1904" s="107"/>
      <c r="TFT1904" s="2"/>
      <c r="TFU1904" s="15"/>
      <c r="TFV1904" s="15"/>
      <c r="TFW1904" s="80"/>
      <c r="TFX1904" s="52"/>
      <c r="TFY1904" s="69"/>
      <c r="TFZ1904" s="69"/>
      <c r="TGA1904" s="69"/>
      <c r="TGB1904" s="107"/>
      <c r="TGC1904" s="2"/>
      <c r="TGD1904" s="15"/>
      <c r="TGE1904" s="15"/>
      <c r="TGF1904" s="80"/>
      <c r="TGG1904" s="52"/>
      <c r="TGH1904" s="69"/>
      <c r="TGI1904" s="69"/>
      <c r="TGJ1904" s="69"/>
      <c r="TGK1904" s="107"/>
      <c r="TGL1904" s="2"/>
      <c r="TGM1904" s="15"/>
      <c r="TGN1904" s="15"/>
      <c r="TGO1904" s="80"/>
      <c r="TGP1904" s="52"/>
      <c r="TGQ1904" s="69"/>
      <c r="TGR1904" s="69"/>
      <c r="TGS1904" s="69"/>
      <c r="TGT1904" s="107"/>
      <c r="TGU1904" s="2"/>
      <c r="TGV1904" s="15"/>
      <c r="TGW1904" s="15"/>
      <c r="TGX1904" s="80"/>
      <c r="TGY1904" s="52"/>
      <c r="TGZ1904" s="69"/>
      <c r="THA1904" s="69"/>
      <c r="THB1904" s="69"/>
      <c r="THC1904" s="107"/>
      <c r="THD1904" s="2"/>
      <c r="THE1904" s="15"/>
      <c r="THF1904" s="15"/>
      <c r="THG1904" s="80"/>
      <c r="THH1904" s="52"/>
      <c r="THI1904" s="69"/>
      <c r="THJ1904" s="69"/>
      <c r="THK1904" s="69"/>
      <c r="THL1904" s="107"/>
      <c r="THM1904" s="2"/>
      <c r="THN1904" s="15"/>
      <c r="THO1904" s="15"/>
      <c r="THP1904" s="80"/>
      <c r="THQ1904" s="52"/>
      <c r="THR1904" s="69"/>
      <c r="THS1904" s="69"/>
      <c r="THT1904" s="69"/>
      <c r="THU1904" s="107"/>
      <c r="THV1904" s="2"/>
      <c r="THW1904" s="15"/>
      <c r="THX1904" s="15"/>
      <c r="THY1904" s="80"/>
      <c r="THZ1904" s="52"/>
      <c r="TIA1904" s="69"/>
      <c r="TIB1904" s="69"/>
      <c r="TIC1904" s="69"/>
      <c r="TID1904" s="107"/>
      <c r="TIE1904" s="2"/>
      <c r="TIF1904" s="15"/>
      <c r="TIG1904" s="15"/>
      <c r="TIH1904" s="80"/>
      <c r="TII1904" s="52"/>
      <c r="TIJ1904" s="69"/>
      <c r="TIK1904" s="69"/>
      <c r="TIL1904" s="69"/>
      <c r="TIM1904" s="107"/>
      <c r="TIN1904" s="2"/>
      <c r="TIO1904" s="15"/>
      <c r="TIP1904" s="15"/>
      <c r="TIQ1904" s="80"/>
      <c r="TIR1904" s="52"/>
      <c r="TIS1904" s="69"/>
      <c r="TIT1904" s="69"/>
      <c r="TIU1904" s="69"/>
      <c r="TIV1904" s="107"/>
      <c r="TIW1904" s="2"/>
      <c r="TIX1904" s="15"/>
      <c r="TIY1904" s="15"/>
      <c r="TIZ1904" s="80"/>
      <c r="TJA1904" s="52"/>
      <c r="TJB1904" s="69"/>
      <c r="TJC1904" s="69"/>
      <c r="TJD1904" s="69"/>
      <c r="TJE1904" s="107"/>
      <c r="TJF1904" s="2"/>
      <c r="TJG1904" s="15"/>
      <c r="TJH1904" s="15"/>
      <c r="TJI1904" s="80"/>
      <c r="TJJ1904" s="52"/>
      <c r="TJK1904" s="69"/>
      <c r="TJL1904" s="69"/>
      <c r="TJM1904" s="69"/>
      <c r="TJN1904" s="107"/>
      <c r="TJO1904" s="2"/>
      <c r="TJP1904" s="15"/>
      <c r="TJQ1904" s="15"/>
      <c r="TJR1904" s="80"/>
      <c r="TJS1904" s="52"/>
      <c r="TJT1904" s="69"/>
      <c r="TJU1904" s="69"/>
      <c r="TJV1904" s="69"/>
      <c r="TJW1904" s="107"/>
      <c r="TJX1904" s="2"/>
      <c r="TJY1904" s="15"/>
      <c r="TJZ1904" s="15"/>
      <c r="TKA1904" s="80"/>
      <c r="TKB1904" s="52"/>
      <c r="TKC1904" s="69"/>
      <c r="TKD1904" s="69"/>
      <c r="TKE1904" s="69"/>
      <c r="TKF1904" s="107"/>
      <c r="TKG1904" s="2"/>
      <c r="TKH1904" s="15"/>
      <c r="TKI1904" s="15"/>
      <c r="TKJ1904" s="80"/>
      <c r="TKK1904" s="52"/>
      <c r="TKL1904" s="69"/>
      <c r="TKM1904" s="69"/>
      <c r="TKN1904" s="69"/>
      <c r="TKO1904" s="107"/>
      <c r="TKP1904" s="2"/>
      <c r="TKQ1904" s="15"/>
      <c r="TKR1904" s="15"/>
      <c r="TKS1904" s="80"/>
      <c r="TKT1904" s="52"/>
      <c r="TKU1904" s="69"/>
      <c r="TKV1904" s="69"/>
      <c r="TKW1904" s="69"/>
      <c r="TKX1904" s="107"/>
      <c r="TKY1904" s="2"/>
      <c r="TKZ1904" s="15"/>
      <c r="TLA1904" s="15"/>
      <c r="TLB1904" s="80"/>
      <c r="TLC1904" s="52"/>
      <c r="TLD1904" s="69"/>
      <c r="TLE1904" s="69"/>
      <c r="TLF1904" s="69"/>
      <c r="TLG1904" s="107"/>
      <c r="TLH1904" s="2"/>
      <c r="TLI1904" s="15"/>
      <c r="TLJ1904" s="15"/>
      <c r="TLK1904" s="80"/>
      <c r="TLL1904" s="52"/>
      <c r="TLM1904" s="69"/>
      <c r="TLN1904" s="69"/>
      <c r="TLO1904" s="69"/>
      <c r="TLP1904" s="107"/>
      <c r="TLQ1904" s="2"/>
      <c r="TLR1904" s="15"/>
      <c r="TLS1904" s="15"/>
      <c r="TLT1904" s="80"/>
      <c r="TLU1904" s="52"/>
      <c r="TLV1904" s="69"/>
      <c r="TLW1904" s="69"/>
      <c r="TLX1904" s="69"/>
      <c r="TLY1904" s="107"/>
      <c r="TLZ1904" s="2"/>
      <c r="TMA1904" s="15"/>
      <c r="TMB1904" s="15"/>
      <c r="TMC1904" s="80"/>
      <c r="TMD1904" s="52"/>
      <c r="TME1904" s="69"/>
      <c r="TMF1904" s="69"/>
      <c r="TMG1904" s="69"/>
      <c r="TMH1904" s="107"/>
      <c r="TMI1904" s="2"/>
      <c r="TMJ1904" s="15"/>
      <c r="TMK1904" s="15"/>
      <c r="TML1904" s="80"/>
      <c r="TMM1904" s="52"/>
      <c r="TMN1904" s="69"/>
      <c r="TMO1904" s="69"/>
      <c r="TMP1904" s="69"/>
      <c r="TMQ1904" s="107"/>
      <c r="TMR1904" s="2"/>
      <c r="TMS1904" s="15"/>
      <c r="TMT1904" s="15"/>
      <c r="TMU1904" s="80"/>
      <c r="TMV1904" s="52"/>
      <c r="TMW1904" s="69"/>
      <c r="TMX1904" s="69"/>
      <c r="TMY1904" s="69"/>
      <c r="TMZ1904" s="107"/>
      <c r="TNA1904" s="2"/>
      <c r="TNB1904" s="15"/>
      <c r="TNC1904" s="15"/>
      <c r="TND1904" s="80"/>
      <c r="TNE1904" s="52"/>
      <c r="TNF1904" s="69"/>
      <c r="TNG1904" s="69"/>
      <c r="TNH1904" s="69"/>
      <c r="TNI1904" s="107"/>
      <c r="TNJ1904" s="2"/>
      <c r="TNK1904" s="15"/>
      <c r="TNL1904" s="15"/>
      <c r="TNM1904" s="80"/>
      <c r="TNN1904" s="52"/>
      <c r="TNO1904" s="69"/>
      <c r="TNP1904" s="69"/>
      <c r="TNQ1904" s="69"/>
      <c r="TNR1904" s="107"/>
      <c r="TNS1904" s="2"/>
      <c r="TNT1904" s="15"/>
      <c r="TNU1904" s="15"/>
      <c r="TNV1904" s="80"/>
      <c r="TNW1904" s="52"/>
      <c r="TNX1904" s="69"/>
      <c r="TNY1904" s="69"/>
      <c r="TNZ1904" s="69"/>
      <c r="TOA1904" s="107"/>
      <c r="TOB1904" s="2"/>
      <c r="TOC1904" s="15"/>
      <c r="TOD1904" s="15"/>
      <c r="TOE1904" s="80"/>
      <c r="TOF1904" s="52"/>
      <c r="TOG1904" s="69"/>
      <c r="TOH1904" s="69"/>
      <c r="TOI1904" s="69"/>
      <c r="TOJ1904" s="107"/>
      <c r="TOK1904" s="2"/>
      <c r="TOL1904" s="15"/>
      <c r="TOM1904" s="15"/>
      <c r="TON1904" s="80"/>
      <c r="TOO1904" s="52"/>
      <c r="TOP1904" s="69"/>
      <c r="TOQ1904" s="69"/>
      <c r="TOR1904" s="69"/>
      <c r="TOS1904" s="107"/>
      <c r="TOT1904" s="2"/>
      <c r="TOU1904" s="15"/>
      <c r="TOV1904" s="15"/>
      <c r="TOW1904" s="80"/>
      <c r="TOX1904" s="52"/>
      <c r="TOY1904" s="69"/>
      <c r="TOZ1904" s="69"/>
      <c r="TPA1904" s="69"/>
      <c r="TPB1904" s="107"/>
      <c r="TPC1904" s="2"/>
      <c r="TPD1904" s="15"/>
      <c r="TPE1904" s="15"/>
      <c r="TPF1904" s="80"/>
      <c r="TPG1904" s="52"/>
      <c r="TPH1904" s="69"/>
      <c r="TPI1904" s="69"/>
      <c r="TPJ1904" s="69"/>
      <c r="TPK1904" s="107"/>
      <c r="TPL1904" s="2"/>
      <c r="TPM1904" s="15"/>
      <c r="TPN1904" s="15"/>
      <c r="TPO1904" s="80"/>
      <c r="TPP1904" s="52"/>
      <c r="TPQ1904" s="69"/>
      <c r="TPR1904" s="69"/>
      <c r="TPS1904" s="69"/>
      <c r="TPT1904" s="107"/>
      <c r="TPU1904" s="2"/>
      <c r="TPV1904" s="15"/>
      <c r="TPW1904" s="15"/>
      <c r="TPX1904" s="80"/>
      <c r="TPY1904" s="52"/>
      <c r="TPZ1904" s="69"/>
      <c r="TQA1904" s="69"/>
      <c r="TQB1904" s="69"/>
      <c r="TQC1904" s="107"/>
      <c r="TQD1904" s="2"/>
      <c r="TQE1904" s="15"/>
      <c r="TQF1904" s="15"/>
      <c r="TQG1904" s="80"/>
      <c r="TQH1904" s="52"/>
      <c r="TQI1904" s="69"/>
      <c r="TQJ1904" s="69"/>
      <c r="TQK1904" s="69"/>
      <c r="TQL1904" s="107"/>
      <c r="TQM1904" s="2"/>
      <c r="TQN1904" s="15"/>
      <c r="TQO1904" s="15"/>
      <c r="TQP1904" s="80"/>
      <c r="TQQ1904" s="52"/>
      <c r="TQR1904" s="69"/>
      <c r="TQS1904" s="69"/>
      <c r="TQT1904" s="69"/>
      <c r="TQU1904" s="107"/>
      <c r="TQV1904" s="2"/>
      <c r="TQW1904" s="15"/>
      <c r="TQX1904" s="15"/>
      <c r="TQY1904" s="80"/>
      <c r="TQZ1904" s="52"/>
      <c r="TRA1904" s="69"/>
      <c r="TRB1904" s="69"/>
      <c r="TRC1904" s="69"/>
      <c r="TRD1904" s="107"/>
      <c r="TRE1904" s="2"/>
      <c r="TRF1904" s="15"/>
      <c r="TRG1904" s="15"/>
      <c r="TRH1904" s="80"/>
      <c r="TRI1904" s="52"/>
      <c r="TRJ1904" s="69"/>
      <c r="TRK1904" s="69"/>
      <c r="TRL1904" s="69"/>
      <c r="TRM1904" s="107"/>
      <c r="TRN1904" s="2"/>
      <c r="TRO1904" s="15"/>
      <c r="TRP1904" s="15"/>
      <c r="TRQ1904" s="80"/>
      <c r="TRR1904" s="52"/>
      <c r="TRS1904" s="69"/>
      <c r="TRT1904" s="69"/>
      <c r="TRU1904" s="69"/>
      <c r="TRV1904" s="107"/>
      <c r="TRW1904" s="2"/>
      <c r="TRX1904" s="15"/>
      <c r="TRY1904" s="15"/>
      <c r="TRZ1904" s="80"/>
      <c r="TSA1904" s="52"/>
      <c r="TSB1904" s="69"/>
      <c r="TSC1904" s="69"/>
      <c r="TSD1904" s="69"/>
      <c r="TSE1904" s="107"/>
      <c r="TSF1904" s="2"/>
      <c r="TSG1904" s="15"/>
      <c r="TSH1904" s="15"/>
      <c r="TSI1904" s="80"/>
      <c r="TSJ1904" s="52"/>
      <c r="TSK1904" s="69"/>
      <c r="TSL1904" s="69"/>
      <c r="TSM1904" s="69"/>
      <c r="TSN1904" s="107"/>
      <c r="TSO1904" s="2"/>
      <c r="TSP1904" s="15"/>
      <c r="TSQ1904" s="15"/>
      <c r="TSR1904" s="80"/>
      <c r="TSS1904" s="52"/>
      <c r="TST1904" s="69"/>
      <c r="TSU1904" s="69"/>
      <c r="TSV1904" s="69"/>
      <c r="TSW1904" s="107"/>
      <c r="TSX1904" s="2"/>
      <c r="TSY1904" s="15"/>
      <c r="TSZ1904" s="15"/>
      <c r="TTA1904" s="80"/>
      <c r="TTB1904" s="52"/>
      <c r="TTC1904" s="69"/>
      <c r="TTD1904" s="69"/>
      <c r="TTE1904" s="69"/>
      <c r="TTF1904" s="107"/>
      <c r="TTG1904" s="2"/>
      <c r="TTH1904" s="15"/>
      <c r="TTI1904" s="15"/>
      <c r="TTJ1904" s="80"/>
      <c r="TTK1904" s="52"/>
      <c r="TTL1904" s="69"/>
      <c r="TTM1904" s="69"/>
      <c r="TTN1904" s="69"/>
      <c r="TTO1904" s="107"/>
      <c r="TTP1904" s="2"/>
      <c r="TTQ1904" s="15"/>
      <c r="TTR1904" s="15"/>
      <c r="TTS1904" s="80"/>
      <c r="TTT1904" s="52"/>
      <c r="TTU1904" s="69"/>
      <c r="TTV1904" s="69"/>
      <c r="TTW1904" s="69"/>
      <c r="TTX1904" s="107"/>
      <c r="TTY1904" s="2"/>
      <c r="TTZ1904" s="15"/>
      <c r="TUA1904" s="15"/>
      <c r="TUB1904" s="80"/>
      <c r="TUC1904" s="52"/>
      <c r="TUD1904" s="69"/>
      <c r="TUE1904" s="69"/>
      <c r="TUF1904" s="69"/>
      <c r="TUG1904" s="107"/>
      <c r="TUH1904" s="2"/>
      <c r="TUI1904" s="15"/>
      <c r="TUJ1904" s="15"/>
      <c r="TUK1904" s="80"/>
      <c r="TUL1904" s="52"/>
      <c r="TUM1904" s="69"/>
      <c r="TUN1904" s="69"/>
      <c r="TUO1904" s="69"/>
      <c r="TUP1904" s="107"/>
      <c r="TUQ1904" s="2"/>
      <c r="TUR1904" s="15"/>
      <c r="TUS1904" s="15"/>
      <c r="TUT1904" s="80"/>
      <c r="TUU1904" s="52"/>
      <c r="TUV1904" s="69"/>
      <c r="TUW1904" s="69"/>
      <c r="TUX1904" s="69"/>
      <c r="TUY1904" s="107"/>
      <c r="TUZ1904" s="2"/>
      <c r="TVA1904" s="15"/>
      <c r="TVB1904" s="15"/>
      <c r="TVC1904" s="80"/>
      <c r="TVD1904" s="52"/>
      <c r="TVE1904" s="69"/>
      <c r="TVF1904" s="69"/>
      <c r="TVG1904" s="69"/>
      <c r="TVH1904" s="107"/>
      <c r="TVI1904" s="2"/>
      <c r="TVJ1904" s="15"/>
      <c r="TVK1904" s="15"/>
      <c r="TVL1904" s="80"/>
      <c r="TVM1904" s="52"/>
      <c r="TVN1904" s="69"/>
      <c r="TVO1904" s="69"/>
      <c r="TVP1904" s="69"/>
      <c r="TVQ1904" s="107"/>
      <c r="TVR1904" s="2"/>
      <c r="TVS1904" s="15"/>
      <c r="TVT1904" s="15"/>
      <c r="TVU1904" s="80"/>
      <c r="TVV1904" s="52"/>
      <c r="TVW1904" s="69"/>
      <c r="TVX1904" s="69"/>
      <c r="TVY1904" s="69"/>
      <c r="TVZ1904" s="107"/>
      <c r="TWA1904" s="2"/>
      <c r="TWB1904" s="15"/>
      <c r="TWC1904" s="15"/>
      <c r="TWD1904" s="80"/>
      <c r="TWE1904" s="52"/>
      <c r="TWF1904" s="69"/>
      <c r="TWG1904" s="69"/>
      <c r="TWH1904" s="69"/>
      <c r="TWI1904" s="107"/>
      <c r="TWJ1904" s="2"/>
      <c r="TWK1904" s="15"/>
      <c r="TWL1904" s="15"/>
      <c r="TWM1904" s="80"/>
      <c r="TWN1904" s="52"/>
      <c r="TWO1904" s="69"/>
      <c r="TWP1904" s="69"/>
      <c r="TWQ1904" s="69"/>
      <c r="TWR1904" s="107"/>
      <c r="TWS1904" s="2"/>
      <c r="TWT1904" s="15"/>
      <c r="TWU1904" s="15"/>
      <c r="TWV1904" s="80"/>
      <c r="TWW1904" s="52"/>
      <c r="TWX1904" s="69"/>
      <c r="TWY1904" s="69"/>
      <c r="TWZ1904" s="69"/>
      <c r="TXA1904" s="107"/>
      <c r="TXB1904" s="2"/>
      <c r="TXC1904" s="15"/>
      <c r="TXD1904" s="15"/>
      <c r="TXE1904" s="80"/>
      <c r="TXF1904" s="52"/>
      <c r="TXG1904" s="69"/>
      <c r="TXH1904" s="69"/>
      <c r="TXI1904" s="69"/>
      <c r="TXJ1904" s="107"/>
      <c r="TXK1904" s="2"/>
      <c r="TXL1904" s="15"/>
      <c r="TXM1904" s="15"/>
      <c r="TXN1904" s="80"/>
      <c r="TXO1904" s="52"/>
      <c r="TXP1904" s="69"/>
      <c r="TXQ1904" s="69"/>
      <c r="TXR1904" s="69"/>
      <c r="TXS1904" s="107"/>
      <c r="TXT1904" s="2"/>
      <c r="TXU1904" s="15"/>
      <c r="TXV1904" s="15"/>
      <c r="TXW1904" s="80"/>
      <c r="TXX1904" s="52"/>
      <c r="TXY1904" s="69"/>
      <c r="TXZ1904" s="69"/>
      <c r="TYA1904" s="69"/>
      <c r="TYB1904" s="107"/>
      <c r="TYC1904" s="2"/>
      <c r="TYD1904" s="15"/>
      <c r="TYE1904" s="15"/>
      <c r="TYF1904" s="80"/>
      <c r="TYG1904" s="52"/>
      <c r="TYH1904" s="69"/>
      <c r="TYI1904" s="69"/>
      <c r="TYJ1904" s="69"/>
      <c r="TYK1904" s="107"/>
      <c r="TYL1904" s="2"/>
      <c r="TYM1904" s="15"/>
      <c r="TYN1904" s="15"/>
      <c r="TYO1904" s="80"/>
      <c r="TYP1904" s="52"/>
      <c r="TYQ1904" s="69"/>
      <c r="TYR1904" s="69"/>
      <c r="TYS1904" s="69"/>
      <c r="TYT1904" s="107"/>
      <c r="TYU1904" s="2"/>
      <c r="TYV1904" s="15"/>
      <c r="TYW1904" s="15"/>
      <c r="TYX1904" s="80"/>
      <c r="TYY1904" s="52"/>
      <c r="TYZ1904" s="69"/>
      <c r="TZA1904" s="69"/>
      <c r="TZB1904" s="69"/>
      <c r="TZC1904" s="107"/>
      <c r="TZD1904" s="2"/>
      <c r="TZE1904" s="15"/>
      <c r="TZF1904" s="15"/>
      <c r="TZG1904" s="80"/>
      <c r="TZH1904" s="52"/>
      <c r="TZI1904" s="69"/>
      <c r="TZJ1904" s="69"/>
      <c r="TZK1904" s="69"/>
      <c r="TZL1904" s="107"/>
      <c r="TZM1904" s="2"/>
      <c r="TZN1904" s="15"/>
      <c r="TZO1904" s="15"/>
      <c r="TZP1904" s="80"/>
      <c r="TZQ1904" s="52"/>
      <c r="TZR1904" s="69"/>
      <c r="TZS1904" s="69"/>
      <c r="TZT1904" s="69"/>
      <c r="TZU1904" s="107"/>
      <c r="TZV1904" s="2"/>
      <c r="TZW1904" s="15"/>
      <c r="TZX1904" s="15"/>
      <c r="TZY1904" s="80"/>
      <c r="TZZ1904" s="52"/>
      <c r="UAA1904" s="69"/>
      <c r="UAB1904" s="69"/>
      <c r="UAC1904" s="69"/>
      <c r="UAD1904" s="107"/>
      <c r="UAE1904" s="2"/>
      <c r="UAF1904" s="15"/>
      <c r="UAG1904" s="15"/>
      <c r="UAH1904" s="80"/>
      <c r="UAI1904" s="52"/>
      <c r="UAJ1904" s="69"/>
      <c r="UAK1904" s="69"/>
      <c r="UAL1904" s="69"/>
      <c r="UAM1904" s="107"/>
      <c r="UAN1904" s="2"/>
      <c r="UAO1904" s="15"/>
      <c r="UAP1904" s="15"/>
      <c r="UAQ1904" s="80"/>
      <c r="UAR1904" s="52"/>
      <c r="UAS1904" s="69"/>
      <c r="UAT1904" s="69"/>
      <c r="UAU1904" s="69"/>
      <c r="UAV1904" s="107"/>
      <c r="UAW1904" s="2"/>
      <c r="UAX1904" s="15"/>
      <c r="UAY1904" s="15"/>
      <c r="UAZ1904" s="80"/>
      <c r="UBA1904" s="52"/>
      <c r="UBB1904" s="69"/>
      <c r="UBC1904" s="69"/>
      <c r="UBD1904" s="69"/>
      <c r="UBE1904" s="107"/>
      <c r="UBF1904" s="2"/>
      <c r="UBG1904" s="15"/>
      <c r="UBH1904" s="15"/>
      <c r="UBI1904" s="80"/>
      <c r="UBJ1904" s="52"/>
      <c r="UBK1904" s="69"/>
      <c r="UBL1904" s="69"/>
      <c r="UBM1904" s="69"/>
      <c r="UBN1904" s="107"/>
      <c r="UBO1904" s="2"/>
      <c r="UBP1904" s="15"/>
      <c r="UBQ1904" s="15"/>
      <c r="UBR1904" s="80"/>
      <c r="UBS1904" s="52"/>
      <c r="UBT1904" s="69"/>
      <c r="UBU1904" s="69"/>
      <c r="UBV1904" s="69"/>
      <c r="UBW1904" s="107"/>
      <c r="UBX1904" s="2"/>
      <c r="UBY1904" s="15"/>
      <c r="UBZ1904" s="15"/>
      <c r="UCA1904" s="80"/>
      <c r="UCB1904" s="52"/>
      <c r="UCC1904" s="69"/>
      <c r="UCD1904" s="69"/>
      <c r="UCE1904" s="69"/>
      <c r="UCF1904" s="107"/>
      <c r="UCG1904" s="2"/>
      <c r="UCH1904" s="15"/>
      <c r="UCI1904" s="15"/>
      <c r="UCJ1904" s="80"/>
      <c r="UCK1904" s="52"/>
      <c r="UCL1904" s="69"/>
      <c r="UCM1904" s="69"/>
      <c r="UCN1904" s="69"/>
      <c r="UCO1904" s="107"/>
      <c r="UCP1904" s="2"/>
      <c r="UCQ1904" s="15"/>
      <c r="UCR1904" s="15"/>
      <c r="UCS1904" s="80"/>
      <c r="UCT1904" s="52"/>
      <c r="UCU1904" s="69"/>
      <c r="UCV1904" s="69"/>
      <c r="UCW1904" s="69"/>
      <c r="UCX1904" s="107"/>
      <c r="UCY1904" s="2"/>
      <c r="UCZ1904" s="15"/>
      <c r="UDA1904" s="15"/>
      <c r="UDB1904" s="80"/>
      <c r="UDC1904" s="52"/>
      <c r="UDD1904" s="69"/>
      <c r="UDE1904" s="69"/>
      <c r="UDF1904" s="69"/>
      <c r="UDG1904" s="107"/>
      <c r="UDH1904" s="2"/>
      <c r="UDI1904" s="15"/>
      <c r="UDJ1904" s="15"/>
      <c r="UDK1904" s="80"/>
      <c r="UDL1904" s="52"/>
      <c r="UDM1904" s="69"/>
      <c r="UDN1904" s="69"/>
      <c r="UDO1904" s="69"/>
      <c r="UDP1904" s="107"/>
      <c r="UDQ1904" s="2"/>
      <c r="UDR1904" s="15"/>
      <c r="UDS1904" s="15"/>
      <c r="UDT1904" s="80"/>
      <c r="UDU1904" s="52"/>
      <c r="UDV1904" s="69"/>
      <c r="UDW1904" s="69"/>
      <c r="UDX1904" s="69"/>
      <c r="UDY1904" s="107"/>
      <c r="UDZ1904" s="2"/>
      <c r="UEA1904" s="15"/>
      <c r="UEB1904" s="15"/>
      <c r="UEC1904" s="80"/>
      <c r="UED1904" s="52"/>
      <c r="UEE1904" s="69"/>
      <c r="UEF1904" s="69"/>
      <c r="UEG1904" s="69"/>
      <c r="UEH1904" s="107"/>
      <c r="UEI1904" s="2"/>
      <c r="UEJ1904" s="15"/>
      <c r="UEK1904" s="15"/>
      <c r="UEL1904" s="80"/>
      <c r="UEM1904" s="52"/>
      <c r="UEN1904" s="69"/>
      <c r="UEO1904" s="69"/>
      <c r="UEP1904" s="69"/>
      <c r="UEQ1904" s="107"/>
      <c r="UER1904" s="2"/>
      <c r="UES1904" s="15"/>
      <c r="UET1904" s="15"/>
      <c r="UEU1904" s="80"/>
      <c r="UEV1904" s="52"/>
      <c r="UEW1904" s="69"/>
      <c r="UEX1904" s="69"/>
      <c r="UEY1904" s="69"/>
      <c r="UEZ1904" s="107"/>
      <c r="UFA1904" s="2"/>
      <c r="UFB1904" s="15"/>
      <c r="UFC1904" s="15"/>
      <c r="UFD1904" s="80"/>
      <c r="UFE1904" s="52"/>
      <c r="UFF1904" s="69"/>
      <c r="UFG1904" s="69"/>
      <c r="UFH1904" s="69"/>
      <c r="UFI1904" s="107"/>
      <c r="UFJ1904" s="2"/>
      <c r="UFK1904" s="15"/>
      <c r="UFL1904" s="15"/>
      <c r="UFM1904" s="80"/>
      <c r="UFN1904" s="52"/>
      <c r="UFO1904" s="69"/>
      <c r="UFP1904" s="69"/>
      <c r="UFQ1904" s="69"/>
      <c r="UFR1904" s="107"/>
      <c r="UFS1904" s="2"/>
      <c r="UFT1904" s="15"/>
      <c r="UFU1904" s="15"/>
      <c r="UFV1904" s="80"/>
      <c r="UFW1904" s="52"/>
      <c r="UFX1904" s="69"/>
      <c r="UFY1904" s="69"/>
      <c r="UFZ1904" s="69"/>
      <c r="UGA1904" s="107"/>
      <c r="UGB1904" s="2"/>
      <c r="UGC1904" s="15"/>
      <c r="UGD1904" s="15"/>
      <c r="UGE1904" s="80"/>
      <c r="UGF1904" s="52"/>
      <c r="UGG1904" s="69"/>
      <c r="UGH1904" s="69"/>
      <c r="UGI1904" s="69"/>
      <c r="UGJ1904" s="107"/>
      <c r="UGK1904" s="2"/>
      <c r="UGL1904" s="15"/>
      <c r="UGM1904" s="15"/>
      <c r="UGN1904" s="80"/>
      <c r="UGO1904" s="52"/>
      <c r="UGP1904" s="69"/>
      <c r="UGQ1904" s="69"/>
      <c r="UGR1904" s="69"/>
      <c r="UGS1904" s="107"/>
      <c r="UGT1904" s="2"/>
      <c r="UGU1904" s="15"/>
      <c r="UGV1904" s="15"/>
      <c r="UGW1904" s="80"/>
      <c r="UGX1904" s="52"/>
      <c r="UGY1904" s="69"/>
      <c r="UGZ1904" s="69"/>
      <c r="UHA1904" s="69"/>
      <c r="UHB1904" s="107"/>
      <c r="UHC1904" s="2"/>
      <c r="UHD1904" s="15"/>
      <c r="UHE1904" s="15"/>
      <c r="UHF1904" s="80"/>
      <c r="UHG1904" s="52"/>
      <c r="UHH1904" s="69"/>
      <c r="UHI1904" s="69"/>
      <c r="UHJ1904" s="69"/>
      <c r="UHK1904" s="107"/>
      <c r="UHL1904" s="2"/>
      <c r="UHM1904" s="15"/>
      <c r="UHN1904" s="15"/>
      <c r="UHO1904" s="80"/>
      <c r="UHP1904" s="52"/>
      <c r="UHQ1904" s="69"/>
      <c r="UHR1904" s="69"/>
      <c r="UHS1904" s="69"/>
      <c r="UHT1904" s="107"/>
      <c r="UHU1904" s="2"/>
      <c r="UHV1904" s="15"/>
      <c r="UHW1904" s="15"/>
      <c r="UHX1904" s="80"/>
      <c r="UHY1904" s="52"/>
      <c r="UHZ1904" s="69"/>
      <c r="UIA1904" s="69"/>
      <c r="UIB1904" s="69"/>
      <c r="UIC1904" s="107"/>
      <c r="UID1904" s="2"/>
      <c r="UIE1904" s="15"/>
      <c r="UIF1904" s="15"/>
      <c r="UIG1904" s="80"/>
      <c r="UIH1904" s="52"/>
      <c r="UII1904" s="69"/>
      <c r="UIJ1904" s="69"/>
      <c r="UIK1904" s="69"/>
      <c r="UIL1904" s="107"/>
      <c r="UIM1904" s="2"/>
      <c r="UIN1904" s="15"/>
      <c r="UIO1904" s="15"/>
      <c r="UIP1904" s="80"/>
      <c r="UIQ1904" s="52"/>
      <c r="UIR1904" s="69"/>
      <c r="UIS1904" s="69"/>
      <c r="UIT1904" s="69"/>
      <c r="UIU1904" s="107"/>
      <c r="UIV1904" s="2"/>
      <c r="UIW1904" s="15"/>
      <c r="UIX1904" s="15"/>
      <c r="UIY1904" s="80"/>
      <c r="UIZ1904" s="52"/>
      <c r="UJA1904" s="69"/>
      <c r="UJB1904" s="69"/>
      <c r="UJC1904" s="69"/>
      <c r="UJD1904" s="107"/>
      <c r="UJE1904" s="2"/>
      <c r="UJF1904" s="15"/>
      <c r="UJG1904" s="15"/>
      <c r="UJH1904" s="80"/>
      <c r="UJI1904" s="52"/>
      <c r="UJJ1904" s="69"/>
      <c r="UJK1904" s="69"/>
      <c r="UJL1904" s="69"/>
      <c r="UJM1904" s="107"/>
      <c r="UJN1904" s="2"/>
      <c r="UJO1904" s="15"/>
      <c r="UJP1904" s="15"/>
      <c r="UJQ1904" s="80"/>
      <c r="UJR1904" s="52"/>
      <c r="UJS1904" s="69"/>
      <c r="UJT1904" s="69"/>
      <c r="UJU1904" s="69"/>
      <c r="UJV1904" s="107"/>
      <c r="UJW1904" s="2"/>
      <c r="UJX1904" s="15"/>
      <c r="UJY1904" s="15"/>
      <c r="UJZ1904" s="80"/>
      <c r="UKA1904" s="52"/>
      <c r="UKB1904" s="69"/>
      <c r="UKC1904" s="69"/>
      <c r="UKD1904" s="69"/>
      <c r="UKE1904" s="107"/>
      <c r="UKF1904" s="2"/>
      <c r="UKG1904" s="15"/>
      <c r="UKH1904" s="15"/>
      <c r="UKI1904" s="80"/>
      <c r="UKJ1904" s="52"/>
      <c r="UKK1904" s="69"/>
      <c r="UKL1904" s="69"/>
      <c r="UKM1904" s="69"/>
      <c r="UKN1904" s="107"/>
      <c r="UKO1904" s="2"/>
      <c r="UKP1904" s="15"/>
      <c r="UKQ1904" s="15"/>
      <c r="UKR1904" s="80"/>
      <c r="UKS1904" s="52"/>
      <c r="UKT1904" s="69"/>
      <c r="UKU1904" s="69"/>
      <c r="UKV1904" s="69"/>
      <c r="UKW1904" s="107"/>
      <c r="UKX1904" s="2"/>
      <c r="UKY1904" s="15"/>
      <c r="UKZ1904" s="15"/>
      <c r="ULA1904" s="80"/>
      <c r="ULB1904" s="52"/>
      <c r="ULC1904" s="69"/>
      <c r="ULD1904" s="69"/>
      <c r="ULE1904" s="69"/>
      <c r="ULF1904" s="107"/>
      <c r="ULG1904" s="2"/>
      <c r="ULH1904" s="15"/>
      <c r="ULI1904" s="15"/>
      <c r="ULJ1904" s="80"/>
      <c r="ULK1904" s="52"/>
      <c r="ULL1904" s="69"/>
      <c r="ULM1904" s="69"/>
      <c r="ULN1904" s="69"/>
      <c r="ULO1904" s="107"/>
      <c r="ULP1904" s="2"/>
      <c r="ULQ1904" s="15"/>
      <c r="ULR1904" s="15"/>
      <c r="ULS1904" s="80"/>
      <c r="ULT1904" s="52"/>
      <c r="ULU1904" s="69"/>
      <c r="ULV1904" s="69"/>
      <c r="ULW1904" s="69"/>
      <c r="ULX1904" s="107"/>
      <c r="ULY1904" s="2"/>
      <c r="ULZ1904" s="15"/>
      <c r="UMA1904" s="15"/>
      <c r="UMB1904" s="80"/>
      <c r="UMC1904" s="52"/>
      <c r="UMD1904" s="69"/>
      <c r="UME1904" s="69"/>
      <c r="UMF1904" s="69"/>
      <c r="UMG1904" s="107"/>
      <c r="UMH1904" s="2"/>
      <c r="UMI1904" s="15"/>
      <c r="UMJ1904" s="15"/>
      <c r="UMK1904" s="80"/>
      <c r="UML1904" s="52"/>
      <c r="UMM1904" s="69"/>
      <c r="UMN1904" s="69"/>
      <c r="UMO1904" s="69"/>
      <c r="UMP1904" s="107"/>
      <c r="UMQ1904" s="2"/>
      <c r="UMR1904" s="15"/>
      <c r="UMS1904" s="15"/>
      <c r="UMT1904" s="80"/>
      <c r="UMU1904" s="52"/>
      <c r="UMV1904" s="69"/>
      <c r="UMW1904" s="69"/>
      <c r="UMX1904" s="69"/>
      <c r="UMY1904" s="107"/>
      <c r="UMZ1904" s="2"/>
      <c r="UNA1904" s="15"/>
      <c r="UNB1904" s="15"/>
      <c r="UNC1904" s="80"/>
      <c r="UND1904" s="52"/>
      <c r="UNE1904" s="69"/>
      <c r="UNF1904" s="69"/>
      <c r="UNG1904" s="69"/>
      <c r="UNH1904" s="107"/>
      <c r="UNI1904" s="2"/>
      <c r="UNJ1904" s="15"/>
      <c r="UNK1904" s="15"/>
      <c r="UNL1904" s="80"/>
      <c r="UNM1904" s="52"/>
      <c r="UNN1904" s="69"/>
      <c r="UNO1904" s="69"/>
      <c r="UNP1904" s="69"/>
      <c r="UNQ1904" s="107"/>
      <c r="UNR1904" s="2"/>
      <c r="UNS1904" s="15"/>
      <c r="UNT1904" s="15"/>
      <c r="UNU1904" s="80"/>
      <c r="UNV1904" s="52"/>
      <c r="UNW1904" s="69"/>
      <c r="UNX1904" s="69"/>
      <c r="UNY1904" s="69"/>
      <c r="UNZ1904" s="107"/>
      <c r="UOA1904" s="2"/>
      <c r="UOB1904" s="15"/>
      <c r="UOC1904" s="15"/>
      <c r="UOD1904" s="80"/>
      <c r="UOE1904" s="52"/>
      <c r="UOF1904" s="69"/>
      <c r="UOG1904" s="69"/>
      <c r="UOH1904" s="69"/>
      <c r="UOI1904" s="107"/>
      <c r="UOJ1904" s="2"/>
      <c r="UOK1904" s="15"/>
      <c r="UOL1904" s="15"/>
      <c r="UOM1904" s="80"/>
      <c r="UON1904" s="52"/>
      <c r="UOO1904" s="69"/>
      <c r="UOP1904" s="69"/>
      <c r="UOQ1904" s="69"/>
      <c r="UOR1904" s="107"/>
      <c r="UOS1904" s="2"/>
      <c r="UOT1904" s="15"/>
      <c r="UOU1904" s="15"/>
      <c r="UOV1904" s="80"/>
      <c r="UOW1904" s="52"/>
      <c r="UOX1904" s="69"/>
      <c r="UOY1904" s="69"/>
      <c r="UOZ1904" s="69"/>
      <c r="UPA1904" s="107"/>
      <c r="UPB1904" s="2"/>
      <c r="UPC1904" s="15"/>
      <c r="UPD1904" s="15"/>
      <c r="UPE1904" s="80"/>
      <c r="UPF1904" s="52"/>
      <c r="UPG1904" s="69"/>
      <c r="UPH1904" s="69"/>
      <c r="UPI1904" s="69"/>
      <c r="UPJ1904" s="107"/>
      <c r="UPK1904" s="2"/>
      <c r="UPL1904" s="15"/>
      <c r="UPM1904" s="15"/>
      <c r="UPN1904" s="80"/>
      <c r="UPO1904" s="52"/>
      <c r="UPP1904" s="69"/>
      <c r="UPQ1904" s="69"/>
      <c r="UPR1904" s="69"/>
      <c r="UPS1904" s="107"/>
      <c r="UPT1904" s="2"/>
      <c r="UPU1904" s="15"/>
      <c r="UPV1904" s="15"/>
      <c r="UPW1904" s="80"/>
      <c r="UPX1904" s="52"/>
      <c r="UPY1904" s="69"/>
      <c r="UPZ1904" s="69"/>
      <c r="UQA1904" s="69"/>
      <c r="UQB1904" s="107"/>
      <c r="UQC1904" s="2"/>
      <c r="UQD1904" s="15"/>
      <c r="UQE1904" s="15"/>
      <c r="UQF1904" s="80"/>
      <c r="UQG1904" s="52"/>
      <c r="UQH1904" s="69"/>
      <c r="UQI1904" s="69"/>
      <c r="UQJ1904" s="69"/>
      <c r="UQK1904" s="107"/>
      <c r="UQL1904" s="2"/>
      <c r="UQM1904" s="15"/>
      <c r="UQN1904" s="15"/>
      <c r="UQO1904" s="80"/>
      <c r="UQP1904" s="52"/>
      <c r="UQQ1904" s="69"/>
      <c r="UQR1904" s="69"/>
      <c r="UQS1904" s="69"/>
      <c r="UQT1904" s="107"/>
      <c r="UQU1904" s="2"/>
      <c r="UQV1904" s="15"/>
      <c r="UQW1904" s="15"/>
      <c r="UQX1904" s="80"/>
      <c r="UQY1904" s="52"/>
      <c r="UQZ1904" s="69"/>
      <c r="URA1904" s="69"/>
      <c r="URB1904" s="69"/>
      <c r="URC1904" s="107"/>
      <c r="URD1904" s="2"/>
      <c r="URE1904" s="15"/>
      <c r="URF1904" s="15"/>
      <c r="URG1904" s="80"/>
      <c r="URH1904" s="52"/>
      <c r="URI1904" s="69"/>
      <c r="URJ1904" s="69"/>
      <c r="URK1904" s="69"/>
      <c r="URL1904" s="107"/>
      <c r="URM1904" s="2"/>
      <c r="URN1904" s="15"/>
      <c r="URO1904" s="15"/>
      <c r="URP1904" s="80"/>
      <c r="URQ1904" s="52"/>
      <c r="URR1904" s="69"/>
      <c r="URS1904" s="69"/>
      <c r="URT1904" s="69"/>
      <c r="URU1904" s="107"/>
      <c r="URV1904" s="2"/>
      <c r="URW1904" s="15"/>
      <c r="URX1904" s="15"/>
      <c r="URY1904" s="80"/>
      <c r="URZ1904" s="52"/>
      <c r="USA1904" s="69"/>
      <c r="USB1904" s="69"/>
      <c r="USC1904" s="69"/>
      <c r="USD1904" s="107"/>
      <c r="USE1904" s="2"/>
      <c r="USF1904" s="15"/>
      <c r="USG1904" s="15"/>
      <c r="USH1904" s="80"/>
      <c r="USI1904" s="52"/>
      <c r="USJ1904" s="69"/>
      <c r="USK1904" s="69"/>
      <c r="USL1904" s="69"/>
      <c r="USM1904" s="107"/>
      <c r="USN1904" s="2"/>
      <c r="USO1904" s="15"/>
      <c r="USP1904" s="15"/>
      <c r="USQ1904" s="80"/>
      <c r="USR1904" s="52"/>
      <c r="USS1904" s="69"/>
      <c r="UST1904" s="69"/>
      <c r="USU1904" s="69"/>
      <c r="USV1904" s="107"/>
      <c r="USW1904" s="2"/>
      <c r="USX1904" s="15"/>
      <c r="USY1904" s="15"/>
      <c r="USZ1904" s="80"/>
      <c r="UTA1904" s="52"/>
      <c r="UTB1904" s="69"/>
      <c r="UTC1904" s="69"/>
      <c r="UTD1904" s="69"/>
      <c r="UTE1904" s="107"/>
      <c r="UTF1904" s="2"/>
      <c r="UTG1904" s="15"/>
      <c r="UTH1904" s="15"/>
      <c r="UTI1904" s="80"/>
      <c r="UTJ1904" s="52"/>
      <c r="UTK1904" s="69"/>
      <c r="UTL1904" s="69"/>
      <c r="UTM1904" s="69"/>
      <c r="UTN1904" s="107"/>
      <c r="UTO1904" s="2"/>
      <c r="UTP1904" s="15"/>
      <c r="UTQ1904" s="15"/>
      <c r="UTR1904" s="80"/>
      <c r="UTS1904" s="52"/>
      <c r="UTT1904" s="69"/>
      <c r="UTU1904" s="69"/>
      <c r="UTV1904" s="69"/>
      <c r="UTW1904" s="107"/>
      <c r="UTX1904" s="2"/>
      <c r="UTY1904" s="15"/>
      <c r="UTZ1904" s="15"/>
      <c r="UUA1904" s="80"/>
      <c r="UUB1904" s="52"/>
      <c r="UUC1904" s="69"/>
      <c r="UUD1904" s="69"/>
      <c r="UUE1904" s="69"/>
      <c r="UUF1904" s="107"/>
      <c r="UUG1904" s="2"/>
      <c r="UUH1904" s="15"/>
      <c r="UUI1904" s="15"/>
      <c r="UUJ1904" s="80"/>
      <c r="UUK1904" s="52"/>
      <c r="UUL1904" s="69"/>
      <c r="UUM1904" s="69"/>
      <c r="UUN1904" s="69"/>
      <c r="UUO1904" s="107"/>
      <c r="UUP1904" s="2"/>
      <c r="UUQ1904" s="15"/>
      <c r="UUR1904" s="15"/>
      <c r="UUS1904" s="80"/>
      <c r="UUT1904" s="52"/>
      <c r="UUU1904" s="69"/>
      <c r="UUV1904" s="69"/>
      <c r="UUW1904" s="69"/>
      <c r="UUX1904" s="107"/>
      <c r="UUY1904" s="2"/>
      <c r="UUZ1904" s="15"/>
      <c r="UVA1904" s="15"/>
      <c r="UVB1904" s="80"/>
      <c r="UVC1904" s="52"/>
      <c r="UVD1904" s="69"/>
      <c r="UVE1904" s="69"/>
      <c r="UVF1904" s="69"/>
      <c r="UVG1904" s="107"/>
      <c r="UVH1904" s="2"/>
      <c r="UVI1904" s="15"/>
      <c r="UVJ1904" s="15"/>
      <c r="UVK1904" s="80"/>
      <c r="UVL1904" s="52"/>
      <c r="UVM1904" s="69"/>
      <c r="UVN1904" s="69"/>
      <c r="UVO1904" s="69"/>
      <c r="UVP1904" s="107"/>
      <c r="UVQ1904" s="2"/>
      <c r="UVR1904" s="15"/>
      <c r="UVS1904" s="15"/>
      <c r="UVT1904" s="80"/>
      <c r="UVU1904" s="52"/>
      <c r="UVV1904" s="69"/>
      <c r="UVW1904" s="69"/>
      <c r="UVX1904" s="69"/>
      <c r="UVY1904" s="107"/>
      <c r="UVZ1904" s="2"/>
      <c r="UWA1904" s="15"/>
      <c r="UWB1904" s="15"/>
      <c r="UWC1904" s="80"/>
      <c r="UWD1904" s="52"/>
      <c r="UWE1904" s="69"/>
      <c r="UWF1904" s="69"/>
      <c r="UWG1904" s="69"/>
      <c r="UWH1904" s="107"/>
      <c r="UWI1904" s="2"/>
      <c r="UWJ1904" s="15"/>
      <c r="UWK1904" s="15"/>
      <c r="UWL1904" s="80"/>
      <c r="UWM1904" s="52"/>
      <c r="UWN1904" s="69"/>
      <c r="UWO1904" s="69"/>
      <c r="UWP1904" s="69"/>
      <c r="UWQ1904" s="107"/>
      <c r="UWR1904" s="2"/>
      <c r="UWS1904" s="15"/>
      <c r="UWT1904" s="15"/>
      <c r="UWU1904" s="80"/>
      <c r="UWV1904" s="52"/>
      <c r="UWW1904" s="69"/>
      <c r="UWX1904" s="69"/>
      <c r="UWY1904" s="69"/>
      <c r="UWZ1904" s="107"/>
      <c r="UXA1904" s="2"/>
      <c r="UXB1904" s="15"/>
      <c r="UXC1904" s="15"/>
      <c r="UXD1904" s="80"/>
      <c r="UXE1904" s="52"/>
      <c r="UXF1904" s="69"/>
      <c r="UXG1904" s="69"/>
      <c r="UXH1904" s="69"/>
      <c r="UXI1904" s="107"/>
      <c r="UXJ1904" s="2"/>
      <c r="UXK1904" s="15"/>
      <c r="UXL1904" s="15"/>
      <c r="UXM1904" s="80"/>
      <c r="UXN1904" s="52"/>
      <c r="UXO1904" s="69"/>
      <c r="UXP1904" s="69"/>
      <c r="UXQ1904" s="69"/>
      <c r="UXR1904" s="107"/>
      <c r="UXS1904" s="2"/>
      <c r="UXT1904" s="15"/>
      <c r="UXU1904" s="15"/>
      <c r="UXV1904" s="80"/>
      <c r="UXW1904" s="52"/>
      <c r="UXX1904" s="69"/>
      <c r="UXY1904" s="69"/>
      <c r="UXZ1904" s="69"/>
      <c r="UYA1904" s="107"/>
      <c r="UYB1904" s="2"/>
      <c r="UYC1904" s="15"/>
      <c r="UYD1904" s="15"/>
      <c r="UYE1904" s="80"/>
      <c r="UYF1904" s="52"/>
      <c r="UYG1904" s="69"/>
      <c r="UYH1904" s="69"/>
      <c r="UYI1904" s="69"/>
      <c r="UYJ1904" s="107"/>
      <c r="UYK1904" s="2"/>
      <c r="UYL1904" s="15"/>
      <c r="UYM1904" s="15"/>
      <c r="UYN1904" s="80"/>
      <c r="UYO1904" s="52"/>
      <c r="UYP1904" s="69"/>
      <c r="UYQ1904" s="69"/>
      <c r="UYR1904" s="69"/>
      <c r="UYS1904" s="107"/>
      <c r="UYT1904" s="2"/>
      <c r="UYU1904" s="15"/>
      <c r="UYV1904" s="15"/>
      <c r="UYW1904" s="80"/>
      <c r="UYX1904" s="52"/>
      <c r="UYY1904" s="69"/>
      <c r="UYZ1904" s="69"/>
      <c r="UZA1904" s="69"/>
      <c r="UZB1904" s="107"/>
      <c r="UZC1904" s="2"/>
      <c r="UZD1904" s="15"/>
      <c r="UZE1904" s="15"/>
      <c r="UZF1904" s="80"/>
      <c r="UZG1904" s="52"/>
      <c r="UZH1904" s="69"/>
      <c r="UZI1904" s="69"/>
      <c r="UZJ1904" s="69"/>
      <c r="UZK1904" s="107"/>
      <c r="UZL1904" s="2"/>
      <c r="UZM1904" s="15"/>
      <c r="UZN1904" s="15"/>
      <c r="UZO1904" s="80"/>
      <c r="UZP1904" s="52"/>
      <c r="UZQ1904" s="69"/>
      <c r="UZR1904" s="69"/>
      <c r="UZS1904" s="69"/>
      <c r="UZT1904" s="107"/>
      <c r="UZU1904" s="2"/>
      <c r="UZV1904" s="15"/>
      <c r="UZW1904" s="15"/>
      <c r="UZX1904" s="80"/>
      <c r="UZY1904" s="52"/>
      <c r="UZZ1904" s="69"/>
      <c r="VAA1904" s="69"/>
      <c r="VAB1904" s="69"/>
      <c r="VAC1904" s="107"/>
      <c r="VAD1904" s="2"/>
      <c r="VAE1904" s="15"/>
      <c r="VAF1904" s="15"/>
      <c r="VAG1904" s="80"/>
      <c r="VAH1904" s="52"/>
      <c r="VAI1904" s="69"/>
      <c r="VAJ1904" s="69"/>
      <c r="VAK1904" s="69"/>
      <c r="VAL1904" s="107"/>
      <c r="VAM1904" s="2"/>
      <c r="VAN1904" s="15"/>
      <c r="VAO1904" s="15"/>
      <c r="VAP1904" s="80"/>
      <c r="VAQ1904" s="52"/>
      <c r="VAR1904" s="69"/>
      <c r="VAS1904" s="69"/>
      <c r="VAT1904" s="69"/>
      <c r="VAU1904" s="107"/>
      <c r="VAV1904" s="2"/>
      <c r="VAW1904" s="15"/>
      <c r="VAX1904" s="15"/>
      <c r="VAY1904" s="80"/>
      <c r="VAZ1904" s="52"/>
      <c r="VBA1904" s="69"/>
      <c r="VBB1904" s="69"/>
      <c r="VBC1904" s="69"/>
      <c r="VBD1904" s="107"/>
      <c r="VBE1904" s="2"/>
      <c r="VBF1904" s="15"/>
      <c r="VBG1904" s="15"/>
      <c r="VBH1904" s="80"/>
      <c r="VBI1904" s="52"/>
      <c r="VBJ1904" s="69"/>
      <c r="VBK1904" s="69"/>
      <c r="VBL1904" s="69"/>
      <c r="VBM1904" s="107"/>
      <c r="VBN1904" s="2"/>
      <c r="VBO1904" s="15"/>
      <c r="VBP1904" s="15"/>
      <c r="VBQ1904" s="80"/>
      <c r="VBR1904" s="52"/>
      <c r="VBS1904" s="69"/>
      <c r="VBT1904" s="69"/>
      <c r="VBU1904" s="69"/>
      <c r="VBV1904" s="107"/>
      <c r="VBW1904" s="2"/>
      <c r="VBX1904" s="15"/>
      <c r="VBY1904" s="15"/>
      <c r="VBZ1904" s="80"/>
      <c r="VCA1904" s="52"/>
      <c r="VCB1904" s="69"/>
      <c r="VCC1904" s="69"/>
      <c r="VCD1904" s="69"/>
      <c r="VCE1904" s="107"/>
      <c r="VCF1904" s="2"/>
      <c r="VCG1904" s="15"/>
      <c r="VCH1904" s="15"/>
      <c r="VCI1904" s="80"/>
      <c r="VCJ1904" s="52"/>
      <c r="VCK1904" s="69"/>
      <c r="VCL1904" s="69"/>
      <c r="VCM1904" s="69"/>
      <c r="VCN1904" s="107"/>
      <c r="VCO1904" s="2"/>
      <c r="VCP1904" s="15"/>
      <c r="VCQ1904" s="15"/>
      <c r="VCR1904" s="80"/>
      <c r="VCS1904" s="52"/>
      <c r="VCT1904" s="69"/>
      <c r="VCU1904" s="69"/>
      <c r="VCV1904" s="69"/>
      <c r="VCW1904" s="107"/>
      <c r="VCX1904" s="2"/>
      <c r="VCY1904" s="15"/>
      <c r="VCZ1904" s="15"/>
      <c r="VDA1904" s="80"/>
      <c r="VDB1904" s="52"/>
      <c r="VDC1904" s="69"/>
      <c r="VDD1904" s="69"/>
      <c r="VDE1904" s="69"/>
      <c r="VDF1904" s="107"/>
      <c r="VDG1904" s="2"/>
      <c r="VDH1904" s="15"/>
      <c r="VDI1904" s="15"/>
      <c r="VDJ1904" s="80"/>
      <c r="VDK1904" s="52"/>
      <c r="VDL1904" s="69"/>
      <c r="VDM1904" s="69"/>
      <c r="VDN1904" s="69"/>
      <c r="VDO1904" s="107"/>
      <c r="VDP1904" s="2"/>
      <c r="VDQ1904" s="15"/>
      <c r="VDR1904" s="15"/>
      <c r="VDS1904" s="80"/>
      <c r="VDT1904" s="52"/>
      <c r="VDU1904" s="69"/>
      <c r="VDV1904" s="69"/>
      <c r="VDW1904" s="69"/>
      <c r="VDX1904" s="107"/>
      <c r="VDY1904" s="2"/>
      <c r="VDZ1904" s="15"/>
      <c r="VEA1904" s="15"/>
      <c r="VEB1904" s="80"/>
      <c r="VEC1904" s="52"/>
      <c r="VED1904" s="69"/>
      <c r="VEE1904" s="69"/>
      <c r="VEF1904" s="69"/>
      <c r="VEG1904" s="107"/>
      <c r="VEH1904" s="2"/>
      <c r="VEI1904" s="15"/>
      <c r="VEJ1904" s="15"/>
      <c r="VEK1904" s="80"/>
      <c r="VEL1904" s="52"/>
      <c r="VEM1904" s="69"/>
      <c r="VEN1904" s="69"/>
      <c r="VEO1904" s="69"/>
      <c r="VEP1904" s="107"/>
      <c r="VEQ1904" s="2"/>
      <c r="VER1904" s="15"/>
      <c r="VES1904" s="15"/>
      <c r="VET1904" s="80"/>
      <c r="VEU1904" s="52"/>
      <c r="VEV1904" s="69"/>
      <c r="VEW1904" s="69"/>
      <c r="VEX1904" s="69"/>
      <c r="VEY1904" s="107"/>
      <c r="VEZ1904" s="2"/>
      <c r="VFA1904" s="15"/>
      <c r="VFB1904" s="15"/>
      <c r="VFC1904" s="80"/>
      <c r="VFD1904" s="52"/>
      <c r="VFE1904" s="69"/>
      <c r="VFF1904" s="69"/>
      <c r="VFG1904" s="69"/>
      <c r="VFH1904" s="107"/>
      <c r="VFI1904" s="2"/>
      <c r="VFJ1904" s="15"/>
      <c r="VFK1904" s="15"/>
      <c r="VFL1904" s="80"/>
      <c r="VFM1904" s="52"/>
      <c r="VFN1904" s="69"/>
      <c r="VFO1904" s="69"/>
      <c r="VFP1904" s="69"/>
      <c r="VFQ1904" s="107"/>
      <c r="VFR1904" s="2"/>
      <c r="VFS1904" s="15"/>
      <c r="VFT1904" s="15"/>
      <c r="VFU1904" s="80"/>
      <c r="VFV1904" s="52"/>
      <c r="VFW1904" s="69"/>
      <c r="VFX1904" s="69"/>
      <c r="VFY1904" s="69"/>
      <c r="VFZ1904" s="107"/>
      <c r="VGA1904" s="2"/>
      <c r="VGB1904" s="15"/>
      <c r="VGC1904" s="15"/>
      <c r="VGD1904" s="80"/>
      <c r="VGE1904" s="52"/>
      <c r="VGF1904" s="69"/>
      <c r="VGG1904" s="69"/>
      <c r="VGH1904" s="69"/>
      <c r="VGI1904" s="107"/>
      <c r="VGJ1904" s="2"/>
      <c r="VGK1904" s="15"/>
      <c r="VGL1904" s="15"/>
      <c r="VGM1904" s="80"/>
      <c r="VGN1904" s="52"/>
      <c r="VGO1904" s="69"/>
      <c r="VGP1904" s="69"/>
      <c r="VGQ1904" s="69"/>
      <c r="VGR1904" s="107"/>
      <c r="VGS1904" s="2"/>
      <c r="VGT1904" s="15"/>
      <c r="VGU1904" s="15"/>
      <c r="VGV1904" s="80"/>
      <c r="VGW1904" s="52"/>
      <c r="VGX1904" s="69"/>
      <c r="VGY1904" s="69"/>
      <c r="VGZ1904" s="69"/>
      <c r="VHA1904" s="107"/>
      <c r="VHB1904" s="2"/>
      <c r="VHC1904" s="15"/>
      <c r="VHD1904" s="15"/>
      <c r="VHE1904" s="80"/>
      <c r="VHF1904" s="52"/>
      <c r="VHG1904" s="69"/>
      <c r="VHH1904" s="69"/>
      <c r="VHI1904" s="69"/>
      <c r="VHJ1904" s="107"/>
      <c r="VHK1904" s="2"/>
      <c r="VHL1904" s="15"/>
      <c r="VHM1904" s="15"/>
      <c r="VHN1904" s="80"/>
      <c r="VHO1904" s="52"/>
      <c r="VHP1904" s="69"/>
      <c r="VHQ1904" s="69"/>
      <c r="VHR1904" s="69"/>
      <c r="VHS1904" s="107"/>
      <c r="VHT1904" s="2"/>
      <c r="VHU1904" s="15"/>
      <c r="VHV1904" s="15"/>
      <c r="VHW1904" s="80"/>
      <c r="VHX1904" s="52"/>
      <c r="VHY1904" s="69"/>
      <c r="VHZ1904" s="69"/>
      <c r="VIA1904" s="69"/>
      <c r="VIB1904" s="107"/>
      <c r="VIC1904" s="2"/>
      <c r="VID1904" s="15"/>
      <c r="VIE1904" s="15"/>
      <c r="VIF1904" s="80"/>
      <c r="VIG1904" s="52"/>
      <c r="VIH1904" s="69"/>
      <c r="VII1904" s="69"/>
      <c r="VIJ1904" s="69"/>
      <c r="VIK1904" s="107"/>
      <c r="VIL1904" s="2"/>
      <c r="VIM1904" s="15"/>
      <c r="VIN1904" s="15"/>
      <c r="VIO1904" s="80"/>
      <c r="VIP1904" s="52"/>
      <c r="VIQ1904" s="69"/>
      <c r="VIR1904" s="69"/>
      <c r="VIS1904" s="69"/>
      <c r="VIT1904" s="107"/>
      <c r="VIU1904" s="2"/>
      <c r="VIV1904" s="15"/>
      <c r="VIW1904" s="15"/>
      <c r="VIX1904" s="80"/>
      <c r="VIY1904" s="52"/>
      <c r="VIZ1904" s="69"/>
      <c r="VJA1904" s="69"/>
      <c r="VJB1904" s="69"/>
      <c r="VJC1904" s="107"/>
      <c r="VJD1904" s="2"/>
      <c r="VJE1904" s="15"/>
      <c r="VJF1904" s="15"/>
      <c r="VJG1904" s="80"/>
      <c r="VJH1904" s="52"/>
      <c r="VJI1904" s="69"/>
      <c r="VJJ1904" s="69"/>
      <c r="VJK1904" s="69"/>
      <c r="VJL1904" s="107"/>
      <c r="VJM1904" s="2"/>
      <c r="VJN1904" s="15"/>
      <c r="VJO1904" s="15"/>
      <c r="VJP1904" s="80"/>
      <c r="VJQ1904" s="52"/>
      <c r="VJR1904" s="69"/>
      <c r="VJS1904" s="69"/>
      <c r="VJT1904" s="69"/>
      <c r="VJU1904" s="107"/>
      <c r="VJV1904" s="2"/>
      <c r="VJW1904" s="15"/>
      <c r="VJX1904" s="15"/>
      <c r="VJY1904" s="80"/>
      <c r="VJZ1904" s="52"/>
      <c r="VKA1904" s="69"/>
      <c r="VKB1904" s="69"/>
      <c r="VKC1904" s="69"/>
      <c r="VKD1904" s="107"/>
      <c r="VKE1904" s="2"/>
      <c r="VKF1904" s="15"/>
      <c r="VKG1904" s="15"/>
      <c r="VKH1904" s="80"/>
      <c r="VKI1904" s="52"/>
      <c r="VKJ1904" s="69"/>
      <c r="VKK1904" s="69"/>
      <c r="VKL1904" s="69"/>
      <c r="VKM1904" s="107"/>
      <c r="VKN1904" s="2"/>
      <c r="VKO1904" s="15"/>
      <c r="VKP1904" s="15"/>
      <c r="VKQ1904" s="80"/>
      <c r="VKR1904" s="52"/>
      <c r="VKS1904" s="69"/>
      <c r="VKT1904" s="69"/>
      <c r="VKU1904" s="69"/>
      <c r="VKV1904" s="107"/>
      <c r="VKW1904" s="2"/>
      <c r="VKX1904" s="15"/>
      <c r="VKY1904" s="15"/>
      <c r="VKZ1904" s="80"/>
      <c r="VLA1904" s="52"/>
      <c r="VLB1904" s="69"/>
      <c r="VLC1904" s="69"/>
      <c r="VLD1904" s="69"/>
      <c r="VLE1904" s="107"/>
      <c r="VLF1904" s="2"/>
      <c r="VLG1904" s="15"/>
      <c r="VLH1904" s="15"/>
      <c r="VLI1904" s="80"/>
      <c r="VLJ1904" s="52"/>
      <c r="VLK1904" s="69"/>
      <c r="VLL1904" s="69"/>
      <c r="VLM1904" s="69"/>
      <c r="VLN1904" s="107"/>
      <c r="VLO1904" s="2"/>
      <c r="VLP1904" s="15"/>
      <c r="VLQ1904" s="15"/>
      <c r="VLR1904" s="80"/>
      <c r="VLS1904" s="52"/>
      <c r="VLT1904" s="69"/>
      <c r="VLU1904" s="69"/>
      <c r="VLV1904" s="69"/>
      <c r="VLW1904" s="107"/>
      <c r="VLX1904" s="2"/>
      <c r="VLY1904" s="15"/>
      <c r="VLZ1904" s="15"/>
      <c r="VMA1904" s="80"/>
      <c r="VMB1904" s="52"/>
      <c r="VMC1904" s="69"/>
      <c r="VMD1904" s="69"/>
      <c r="VME1904" s="69"/>
      <c r="VMF1904" s="107"/>
      <c r="VMG1904" s="2"/>
      <c r="VMH1904" s="15"/>
      <c r="VMI1904" s="15"/>
      <c r="VMJ1904" s="80"/>
      <c r="VMK1904" s="52"/>
      <c r="VML1904" s="69"/>
      <c r="VMM1904" s="69"/>
      <c r="VMN1904" s="69"/>
      <c r="VMO1904" s="107"/>
      <c r="VMP1904" s="2"/>
      <c r="VMQ1904" s="15"/>
      <c r="VMR1904" s="15"/>
      <c r="VMS1904" s="80"/>
      <c r="VMT1904" s="52"/>
      <c r="VMU1904" s="69"/>
      <c r="VMV1904" s="69"/>
      <c r="VMW1904" s="69"/>
      <c r="VMX1904" s="107"/>
      <c r="VMY1904" s="2"/>
      <c r="VMZ1904" s="15"/>
      <c r="VNA1904" s="15"/>
      <c r="VNB1904" s="80"/>
      <c r="VNC1904" s="52"/>
      <c r="VND1904" s="69"/>
      <c r="VNE1904" s="69"/>
      <c r="VNF1904" s="69"/>
      <c r="VNG1904" s="107"/>
      <c r="VNH1904" s="2"/>
      <c r="VNI1904" s="15"/>
      <c r="VNJ1904" s="15"/>
      <c r="VNK1904" s="80"/>
      <c r="VNL1904" s="52"/>
      <c r="VNM1904" s="69"/>
      <c r="VNN1904" s="69"/>
      <c r="VNO1904" s="69"/>
      <c r="VNP1904" s="107"/>
      <c r="VNQ1904" s="2"/>
      <c r="VNR1904" s="15"/>
      <c r="VNS1904" s="15"/>
      <c r="VNT1904" s="80"/>
      <c r="VNU1904" s="52"/>
      <c r="VNV1904" s="69"/>
      <c r="VNW1904" s="69"/>
      <c r="VNX1904" s="69"/>
      <c r="VNY1904" s="107"/>
      <c r="VNZ1904" s="2"/>
      <c r="VOA1904" s="15"/>
      <c r="VOB1904" s="15"/>
      <c r="VOC1904" s="80"/>
      <c r="VOD1904" s="52"/>
      <c r="VOE1904" s="69"/>
      <c r="VOF1904" s="69"/>
      <c r="VOG1904" s="69"/>
      <c r="VOH1904" s="107"/>
      <c r="VOI1904" s="2"/>
      <c r="VOJ1904" s="15"/>
      <c r="VOK1904" s="15"/>
      <c r="VOL1904" s="80"/>
      <c r="VOM1904" s="52"/>
      <c r="VON1904" s="69"/>
      <c r="VOO1904" s="69"/>
      <c r="VOP1904" s="69"/>
      <c r="VOQ1904" s="107"/>
      <c r="VOR1904" s="2"/>
      <c r="VOS1904" s="15"/>
      <c r="VOT1904" s="15"/>
      <c r="VOU1904" s="80"/>
      <c r="VOV1904" s="52"/>
      <c r="VOW1904" s="69"/>
      <c r="VOX1904" s="69"/>
      <c r="VOY1904" s="69"/>
      <c r="VOZ1904" s="107"/>
      <c r="VPA1904" s="2"/>
      <c r="VPB1904" s="15"/>
      <c r="VPC1904" s="15"/>
      <c r="VPD1904" s="80"/>
      <c r="VPE1904" s="52"/>
      <c r="VPF1904" s="69"/>
      <c r="VPG1904" s="69"/>
      <c r="VPH1904" s="69"/>
      <c r="VPI1904" s="107"/>
      <c r="VPJ1904" s="2"/>
      <c r="VPK1904" s="15"/>
      <c r="VPL1904" s="15"/>
      <c r="VPM1904" s="80"/>
      <c r="VPN1904" s="52"/>
      <c r="VPO1904" s="69"/>
      <c r="VPP1904" s="69"/>
      <c r="VPQ1904" s="69"/>
      <c r="VPR1904" s="107"/>
      <c r="VPS1904" s="2"/>
      <c r="VPT1904" s="15"/>
      <c r="VPU1904" s="15"/>
      <c r="VPV1904" s="80"/>
      <c r="VPW1904" s="52"/>
      <c r="VPX1904" s="69"/>
      <c r="VPY1904" s="69"/>
      <c r="VPZ1904" s="69"/>
      <c r="VQA1904" s="107"/>
      <c r="VQB1904" s="2"/>
      <c r="VQC1904" s="15"/>
      <c r="VQD1904" s="15"/>
      <c r="VQE1904" s="80"/>
      <c r="VQF1904" s="52"/>
      <c r="VQG1904" s="69"/>
      <c r="VQH1904" s="69"/>
      <c r="VQI1904" s="69"/>
      <c r="VQJ1904" s="107"/>
      <c r="VQK1904" s="2"/>
      <c r="VQL1904" s="15"/>
      <c r="VQM1904" s="15"/>
      <c r="VQN1904" s="80"/>
      <c r="VQO1904" s="52"/>
      <c r="VQP1904" s="69"/>
      <c r="VQQ1904" s="69"/>
      <c r="VQR1904" s="69"/>
      <c r="VQS1904" s="107"/>
      <c r="VQT1904" s="2"/>
      <c r="VQU1904" s="15"/>
      <c r="VQV1904" s="15"/>
      <c r="VQW1904" s="80"/>
      <c r="VQX1904" s="52"/>
      <c r="VQY1904" s="69"/>
      <c r="VQZ1904" s="69"/>
      <c r="VRA1904" s="69"/>
      <c r="VRB1904" s="107"/>
      <c r="VRC1904" s="2"/>
      <c r="VRD1904" s="15"/>
      <c r="VRE1904" s="15"/>
      <c r="VRF1904" s="80"/>
      <c r="VRG1904" s="52"/>
      <c r="VRH1904" s="69"/>
      <c r="VRI1904" s="69"/>
      <c r="VRJ1904" s="69"/>
      <c r="VRK1904" s="107"/>
      <c r="VRL1904" s="2"/>
      <c r="VRM1904" s="15"/>
      <c r="VRN1904" s="15"/>
      <c r="VRO1904" s="80"/>
      <c r="VRP1904" s="52"/>
      <c r="VRQ1904" s="69"/>
      <c r="VRR1904" s="69"/>
      <c r="VRS1904" s="69"/>
      <c r="VRT1904" s="107"/>
      <c r="VRU1904" s="2"/>
      <c r="VRV1904" s="15"/>
      <c r="VRW1904" s="15"/>
      <c r="VRX1904" s="80"/>
      <c r="VRY1904" s="52"/>
      <c r="VRZ1904" s="69"/>
      <c r="VSA1904" s="69"/>
      <c r="VSB1904" s="69"/>
      <c r="VSC1904" s="107"/>
      <c r="VSD1904" s="2"/>
      <c r="VSE1904" s="15"/>
      <c r="VSF1904" s="15"/>
      <c r="VSG1904" s="80"/>
      <c r="VSH1904" s="52"/>
      <c r="VSI1904" s="69"/>
      <c r="VSJ1904" s="69"/>
      <c r="VSK1904" s="69"/>
      <c r="VSL1904" s="107"/>
      <c r="VSM1904" s="2"/>
      <c r="VSN1904" s="15"/>
      <c r="VSO1904" s="15"/>
      <c r="VSP1904" s="80"/>
      <c r="VSQ1904" s="52"/>
      <c r="VSR1904" s="69"/>
      <c r="VSS1904" s="69"/>
      <c r="VST1904" s="69"/>
      <c r="VSU1904" s="107"/>
      <c r="VSV1904" s="2"/>
      <c r="VSW1904" s="15"/>
      <c r="VSX1904" s="15"/>
      <c r="VSY1904" s="80"/>
      <c r="VSZ1904" s="52"/>
      <c r="VTA1904" s="69"/>
      <c r="VTB1904" s="69"/>
      <c r="VTC1904" s="69"/>
      <c r="VTD1904" s="107"/>
      <c r="VTE1904" s="2"/>
      <c r="VTF1904" s="15"/>
      <c r="VTG1904" s="15"/>
      <c r="VTH1904" s="80"/>
      <c r="VTI1904" s="52"/>
      <c r="VTJ1904" s="69"/>
      <c r="VTK1904" s="69"/>
      <c r="VTL1904" s="69"/>
      <c r="VTM1904" s="107"/>
      <c r="VTN1904" s="2"/>
      <c r="VTO1904" s="15"/>
      <c r="VTP1904" s="15"/>
      <c r="VTQ1904" s="80"/>
      <c r="VTR1904" s="52"/>
      <c r="VTS1904" s="69"/>
      <c r="VTT1904" s="69"/>
      <c r="VTU1904" s="69"/>
      <c r="VTV1904" s="107"/>
      <c r="VTW1904" s="2"/>
      <c r="VTX1904" s="15"/>
      <c r="VTY1904" s="15"/>
      <c r="VTZ1904" s="80"/>
      <c r="VUA1904" s="52"/>
      <c r="VUB1904" s="69"/>
      <c r="VUC1904" s="69"/>
      <c r="VUD1904" s="69"/>
      <c r="VUE1904" s="107"/>
      <c r="VUF1904" s="2"/>
      <c r="VUG1904" s="15"/>
      <c r="VUH1904" s="15"/>
      <c r="VUI1904" s="80"/>
      <c r="VUJ1904" s="52"/>
      <c r="VUK1904" s="69"/>
      <c r="VUL1904" s="69"/>
      <c r="VUM1904" s="69"/>
      <c r="VUN1904" s="107"/>
      <c r="VUO1904" s="2"/>
      <c r="VUP1904" s="15"/>
      <c r="VUQ1904" s="15"/>
      <c r="VUR1904" s="80"/>
      <c r="VUS1904" s="52"/>
      <c r="VUT1904" s="69"/>
      <c r="VUU1904" s="69"/>
      <c r="VUV1904" s="69"/>
      <c r="VUW1904" s="107"/>
      <c r="VUX1904" s="2"/>
      <c r="VUY1904" s="15"/>
      <c r="VUZ1904" s="15"/>
      <c r="VVA1904" s="80"/>
      <c r="VVB1904" s="52"/>
      <c r="VVC1904" s="69"/>
      <c r="VVD1904" s="69"/>
      <c r="VVE1904" s="69"/>
      <c r="VVF1904" s="107"/>
      <c r="VVG1904" s="2"/>
      <c r="VVH1904" s="15"/>
      <c r="VVI1904" s="15"/>
      <c r="VVJ1904" s="80"/>
      <c r="VVK1904" s="52"/>
      <c r="VVL1904" s="69"/>
      <c r="VVM1904" s="69"/>
      <c r="VVN1904" s="69"/>
      <c r="VVO1904" s="107"/>
      <c r="VVP1904" s="2"/>
      <c r="VVQ1904" s="15"/>
      <c r="VVR1904" s="15"/>
      <c r="VVS1904" s="80"/>
      <c r="VVT1904" s="52"/>
      <c r="VVU1904" s="69"/>
      <c r="VVV1904" s="69"/>
      <c r="VVW1904" s="69"/>
      <c r="VVX1904" s="107"/>
      <c r="VVY1904" s="2"/>
      <c r="VVZ1904" s="15"/>
      <c r="VWA1904" s="15"/>
      <c r="VWB1904" s="80"/>
      <c r="VWC1904" s="52"/>
      <c r="VWD1904" s="69"/>
      <c r="VWE1904" s="69"/>
      <c r="VWF1904" s="69"/>
      <c r="VWG1904" s="107"/>
      <c r="VWH1904" s="2"/>
      <c r="VWI1904" s="15"/>
      <c r="VWJ1904" s="15"/>
      <c r="VWK1904" s="80"/>
      <c r="VWL1904" s="52"/>
      <c r="VWM1904" s="69"/>
      <c r="VWN1904" s="69"/>
      <c r="VWO1904" s="69"/>
      <c r="VWP1904" s="107"/>
      <c r="VWQ1904" s="2"/>
      <c r="VWR1904" s="15"/>
      <c r="VWS1904" s="15"/>
      <c r="VWT1904" s="80"/>
      <c r="VWU1904" s="52"/>
      <c r="VWV1904" s="69"/>
      <c r="VWW1904" s="69"/>
      <c r="VWX1904" s="69"/>
      <c r="VWY1904" s="107"/>
      <c r="VWZ1904" s="2"/>
      <c r="VXA1904" s="15"/>
      <c r="VXB1904" s="15"/>
      <c r="VXC1904" s="80"/>
      <c r="VXD1904" s="52"/>
      <c r="VXE1904" s="69"/>
      <c r="VXF1904" s="69"/>
      <c r="VXG1904" s="69"/>
      <c r="VXH1904" s="107"/>
      <c r="VXI1904" s="2"/>
      <c r="VXJ1904" s="15"/>
      <c r="VXK1904" s="15"/>
      <c r="VXL1904" s="80"/>
      <c r="VXM1904" s="52"/>
      <c r="VXN1904" s="69"/>
      <c r="VXO1904" s="69"/>
      <c r="VXP1904" s="69"/>
      <c r="VXQ1904" s="107"/>
      <c r="VXR1904" s="2"/>
      <c r="VXS1904" s="15"/>
      <c r="VXT1904" s="15"/>
      <c r="VXU1904" s="80"/>
      <c r="VXV1904" s="52"/>
      <c r="VXW1904" s="69"/>
      <c r="VXX1904" s="69"/>
      <c r="VXY1904" s="69"/>
      <c r="VXZ1904" s="107"/>
      <c r="VYA1904" s="2"/>
      <c r="VYB1904" s="15"/>
      <c r="VYC1904" s="15"/>
      <c r="VYD1904" s="80"/>
      <c r="VYE1904" s="52"/>
      <c r="VYF1904" s="69"/>
      <c r="VYG1904" s="69"/>
      <c r="VYH1904" s="69"/>
      <c r="VYI1904" s="107"/>
      <c r="VYJ1904" s="2"/>
      <c r="VYK1904" s="15"/>
      <c r="VYL1904" s="15"/>
      <c r="VYM1904" s="80"/>
      <c r="VYN1904" s="52"/>
      <c r="VYO1904" s="69"/>
      <c r="VYP1904" s="69"/>
      <c r="VYQ1904" s="69"/>
      <c r="VYR1904" s="107"/>
      <c r="VYS1904" s="2"/>
      <c r="VYT1904" s="15"/>
      <c r="VYU1904" s="15"/>
      <c r="VYV1904" s="80"/>
      <c r="VYW1904" s="52"/>
      <c r="VYX1904" s="69"/>
      <c r="VYY1904" s="69"/>
      <c r="VYZ1904" s="69"/>
      <c r="VZA1904" s="107"/>
      <c r="VZB1904" s="2"/>
      <c r="VZC1904" s="15"/>
      <c r="VZD1904" s="15"/>
      <c r="VZE1904" s="80"/>
      <c r="VZF1904" s="52"/>
      <c r="VZG1904" s="69"/>
      <c r="VZH1904" s="69"/>
      <c r="VZI1904" s="69"/>
      <c r="VZJ1904" s="107"/>
      <c r="VZK1904" s="2"/>
      <c r="VZL1904" s="15"/>
      <c r="VZM1904" s="15"/>
      <c r="VZN1904" s="80"/>
      <c r="VZO1904" s="52"/>
      <c r="VZP1904" s="69"/>
      <c r="VZQ1904" s="69"/>
      <c r="VZR1904" s="69"/>
      <c r="VZS1904" s="107"/>
      <c r="VZT1904" s="2"/>
      <c r="VZU1904" s="15"/>
      <c r="VZV1904" s="15"/>
      <c r="VZW1904" s="80"/>
      <c r="VZX1904" s="52"/>
      <c r="VZY1904" s="69"/>
      <c r="VZZ1904" s="69"/>
      <c r="WAA1904" s="69"/>
      <c r="WAB1904" s="107"/>
      <c r="WAC1904" s="2"/>
      <c r="WAD1904" s="15"/>
      <c r="WAE1904" s="15"/>
      <c r="WAF1904" s="80"/>
      <c r="WAG1904" s="52"/>
      <c r="WAH1904" s="69"/>
      <c r="WAI1904" s="69"/>
      <c r="WAJ1904" s="69"/>
      <c r="WAK1904" s="107"/>
      <c r="WAL1904" s="2"/>
      <c r="WAM1904" s="15"/>
      <c r="WAN1904" s="15"/>
      <c r="WAO1904" s="80"/>
      <c r="WAP1904" s="52"/>
      <c r="WAQ1904" s="69"/>
      <c r="WAR1904" s="69"/>
      <c r="WAS1904" s="69"/>
      <c r="WAT1904" s="107"/>
      <c r="WAU1904" s="2"/>
      <c r="WAV1904" s="15"/>
      <c r="WAW1904" s="15"/>
      <c r="WAX1904" s="80"/>
      <c r="WAY1904" s="52"/>
      <c r="WAZ1904" s="69"/>
      <c r="WBA1904" s="69"/>
      <c r="WBB1904" s="69"/>
      <c r="WBC1904" s="107"/>
      <c r="WBD1904" s="2"/>
      <c r="WBE1904" s="15"/>
      <c r="WBF1904" s="15"/>
      <c r="WBG1904" s="80"/>
      <c r="WBH1904" s="52"/>
      <c r="WBI1904" s="69"/>
      <c r="WBJ1904" s="69"/>
      <c r="WBK1904" s="69"/>
      <c r="WBL1904" s="107"/>
      <c r="WBM1904" s="2"/>
      <c r="WBN1904" s="15"/>
      <c r="WBO1904" s="15"/>
      <c r="WBP1904" s="80"/>
      <c r="WBQ1904" s="52"/>
      <c r="WBR1904" s="69"/>
      <c r="WBS1904" s="69"/>
      <c r="WBT1904" s="69"/>
      <c r="WBU1904" s="107"/>
      <c r="WBV1904" s="2"/>
      <c r="WBW1904" s="15"/>
      <c r="WBX1904" s="15"/>
      <c r="WBY1904" s="80"/>
      <c r="WBZ1904" s="52"/>
      <c r="WCA1904" s="69"/>
      <c r="WCB1904" s="69"/>
      <c r="WCC1904" s="69"/>
      <c r="WCD1904" s="107"/>
      <c r="WCE1904" s="2"/>
      <c r="WCF1904" s="15"/>
      <c r="WCG1904" s="15"/>
      <c r="WCH1904" s="80"/>
      <c r="WCI1904" s="52"/>
      <c r="WCJ1904" s="69"/>
      <c r="WCK1904" s="69"/>
      <c r="WCL1904" s="69"/>
      <c r="WCM1904" s="107"/>
      <c r="WCN1904" s="2"/>
      <c r="WCO1904" s="15"/>
      <c r="WCP1904" s="15"/>
      <c r="WCQ1904" s="80"/>
      <c r="WCR1904" s="52"/>
      <c r="WCS1904" s="69"/>
      <c r="WCT1904" s="69"/>
      <c r="WCU1904" s="69"/>
      <c r="WCV1904" s="107"/>
      <c r="WCW1904" s="2"/>
      <c r="WCX1904" s="15"/>
      <c r="WCY1904" s="15"/>
      <c r="WCZ1904" s="80"/>
      <c r="WDA1904" s="52"/>
      <c r="WDB1904" s="69"/>
      <c r="WDC1904" s="69"/>
      <c r="WDD1904" s="69"/>
      <c r="WDE1904" s="107"/>
      <c r="WDF1904" s="2"/>
      <c r="WDG1904" s="15"/>
      <c r="WDH1904" s="15"/>
      <c r="WDI1904" s="80"/>
      <c r="WDJ1904" s="52"/>
      <c r="WDK1904" s="69"/>
      <c r="WDL1904" s="69"/>
      <c r="WDM1904" s="69"/>
      <c r="WDN1904" s="107"/>
      <c r="WDO1904" s="2"/>
      <c r="WDP1904" s="15"/>
      <c r="WDQ1904" s="15"/>
      <c r="WDR1904" s="80"/>
      <c r="WDS1904" s="52"/>
      <c r="WDT1904" s="69"/>
      <c r="WDU1904" s="69"/>
      <c r="WDV1904" s="69"/>
      <c r="WDW1904" s="107"/>
      <c r="WDX1904" s="2"/>
      <c r="WDY1904" s="15"/>
      <c r="WDZ1904" s="15"/>
      <c r="WEA1904" s="80"/>
      <c r="WEB1904" s="52"/>
      <c r="WEC1904" s="69"/>
      <c r="WED1904" s="69"/>
      <c r="WEE1904" s="69"/>
      <c r="WEF1904" s="107"/>
      <c r="WEG1904" s="2"/>
      <c r="WEH1904" s="15"/>
      <c r="WEI1904" s="15"/>
      <c r="WEJ1904" s="80"/>
      <c r="WEK1904" s="52"/>
      <c r="WEL1904" s="69"/>
      <c r="WEM1904" s="69"/>
      <c r="WEN1904" s="69"/>
      <c r="WEO1904" s="107"/>
      <c r="WEP1904" s="2"/>
      <c r="WEQ1904" s="15"/>
      <c r="WER1904" s="15"/>
      <c r="WES1904" s="80"/>
      <c r="WET1904" s="52"/>
      <c r="WEU1904" s="69"/>
      <c r="WEV1904" s="69"/>
      <c r="WEW1904" s="69"/>
      <c r="WEX1904" s="107"/>
      <c r="WEY1904" s="2"/>
      <c r="WEZ1904" s="15"/>
      <c r="WFA1904" s="15"/>
      <c r="WFB1904" s="80"/>
      <c r="WFC1904" s="52"/>
      <c r="WFD1904" s="69"/>
      <c r="WFE1904" s="69"/>
      <c r="WFF1904" s="69"/>
      <c r="WFG1904" s="107"/>
      <c r="WFH1904" s="2"/>
      <c r="WFI1904" s="15"/>
      <c r="WFJ1904" s="15"/>
      <c r="WFK1904" s="80"/>
      <c r="WFL1904" s="52"/>
      <c r="WFM1904" s="69"/>
      <c r="WFN1904" s="69"/>
      <c r="WFO1904" s="69"/>
      <c r="WFP1904" s="107"/>
      <c r="WFQ1904" s="2"/>
      <c r="WFR1904" s="15"/>
      <c r="WFS1904" s="15"/>
      <c r="WFT1904" s="80"/>
      <c r="WFU1904" s="52"/>
      <c r="WFV1904" s="69"/>
      <c r="WFW1904" s="69"/>
      <c r="WFX1904" s="69"/>
      <c r="WFY1904" s="107"/>
      <c r="WFZ1904" s="2"/>
      <c r="WGA1904" s="15"/>
      <c r="WGB1904" s="15"/>
      <c r="WGC1904" s="80"/>
      <c r="WGD1904" s="52"/>
      <c r="WGE1904" s="69"/>
      <c r="WGF1904" s="69"/>
      <c r="WGG1904" s="69"/>
      <c r="WGH1904" s="107"/>
      <c r="WGI1904" s="2"/>
      <c r="WGJ1904" s="15"/>
      <c r="WGK1904" s="15"/>
      <c r="WGL1904" s="80"/>
      <c r="WGM1904" s="52"/>
      <c r="WGN1904" s="69"/>
      <c r="WGO1904" s="69"/>
      <c r="WGP1904" s="69"/>
      <c r="WGQ1904" s="107"/>
      <c r="WGR1904" s="2"/>
      <c r="WGS1904" s="15"/>
      <c r="WGT1904" s="15"/>
      <c r="WGU1904" s="80"/>
      <c r="WGV1904" s="52"/>
      <c r="WGW1904" s="69"/>
      <c r="WGX1904" s="69"/>
      <c r="WGY1904" s="69"/>
      <c r="WGZ1904" s="107"/>
      <c r="WHA1904" s="2"/>
      <c r="WHB1904" s="15"/>
      <c r="WHC1904" s="15"/>
      <c r="WHD1904" s="80"/>
      <c r="WHE1904" s="52"/>
      <c r="WHF1904" s="69"/>
      <c r="WHG1904" s="69"/>
      <c r="WHH1904" s="69"/>
      <c r="WHI1904" s="107"/>
      <c r="WHJ1904" s="2"/>
      <c r="WHK1904" s="15"/>
      <c r="WHL1904" s="15"/>
      <c r="WHM1904" s="80"/>
      <c r="WHN1904" s="52"/>
      <c r="WHO1904" s="69"/>
      <c r="WHP1904" s="69"/>
      <c r="WHQ1904" s="69"/>
      <c r="WHR1904" s="107"/>
      <c r="WHS1904" s="2"/>
      <c r="WHT1904" s="15"/>
      <c r="WHU1904" s="15"/>
      <c r="WHV1904" s="80"/>
      <c r="WHW1904" s="52"/>
      <c r="WHX1904" s="69"/>
      <c r="WHY1904" s="69"/>
      <c r="WHZ1904" s="69"/>
      <c r="WIA1904" s="107"/>
      <c r="WIB1904" s="2"/>
      <c r="WIC1904" s="15"/>
      <c r="WID1904" s="15"/>
      <c r="WIE1904" s="80"/>
      <c r="WIF1904" s="52"/>
      <c r="WIG1904" s="69"/>
      <c r="WIH1904" s="69"/>
      <c r="WII1904" s="69"/>
      <c r="WIJ1904" s="107"/>
      <c r="WIK1904" s="2"/>
      <c r="WIL1904" s="15"/>
      <c r="WIM1904" s="15"/>
      <c r="WIN1904" s="80"/>
      <c r="WIO1904" s="52"/>
      <c r="WIP1904" s="69"/>
      <c r="WIQ1904" s="69"/>
      <c r="WIR1904" s="69"/>
      <c r="WIS1904" s="107"/>
      <c r="WIT1904" s="2"/>
      <c r="WIU1904" s="15"/>
      <c r="WIV1904" s="15"/>
      <c r="WIW1904" s="80"/>
      <c r="WIX1904" s="52"/>
      <c r="WIY1904" s="69"/>
      <c r="WIZ1904" s="69"/>
      <c r="WJA1904" s="69"/>
      <c r="WJB1904" s="107"/>
      <c r="WJC1904" s="2"/>
      <c r="WJD1904" s="15"/>
      <c r="WJE1904" s="15"/>
      <c r="WJF1904" s="80"/>
      <c r="WJG1904" s="52"/>
      <c r="WJH1904" s="69"/>
      <c r="WJI1904" s="69"/>
      <c r="WJJ1904" s="69"/>
      <c r="WJK1904" s="107"/>
      <c r="WJL1904" s="2"/>
      <c r="WJM1904" s="15"/>
      <c r="WJN1904" s="15"/>
      <c r="WJO1904" s="80"/>
      <c r="WJP1904" s="52"/>
      <c r="WJQ1904" s="69"/>
      <c r="WJR1904" s="69"/>
      <c r="WJS1904" s="69"/>
      <c r="WJT1904" s="107"/>
      <c r="WJU1904" s="2"/>
      <c r="WJV1904" s="15"/>
      <c r="WJW1904" s="15"/>
      <c r="WJX1904" s="80"/>
      <c r="WJY1904" s="52"/>
      <c r="WJZ1904" s="69"/>
      <c r="WKA1904" s="69"/>
      <c r="WKB1904" s="69"/>
      <c r="WKC1904" s="107"/>
      <c r="WKD1904" s="2"/>
      <c r="WKE1904" s="15"/>
      <c r="WKF1904" s="15"/>
      <c r="WKG1904" s="80"/>
      <c r="WKH1904" s="52"/>
      <c r="WKI1904" s="69"/>
      <c r="WKJ1904" s="69"/>
      <c r="WKK1904" s="69"/>
      <c r="WKL1904" s="107"/>
      <c r="WKM1904" s="2"/>
      <c r="WKN1904" s="15"/>
      <c r="WKO1904" s="15"/>
      <c r="WKP1904" s="80"/>
      <c r="WKQ1904" s="52"/>
      <c r="WKR1904" s="69"/>
      <c r="WKS1904" s="69"/>
      <c r="WKT1904" s="69"/>
      <c r="WKU1904" s="107"/>
      <c r="WKV1904" s="2"/>
      <c r="WKW1904" s="15"/>
      <c r="WKX1904" s="15"/>
      <c r="WKY1904" s="80"/>
      <c r="WKZ1904" s="52"/>
      <c r="WLA1904" s="69"/>
      <c r="WLB1904" s="69"/>
      <c r="WLC1904" s="69"/>
      <c r="WLD1904" s="107"/>
      <c r="WLE1904" s="2"/>
      <c r="WLF1904" s="15"/>
      <c r="WLG1904" s="15"/>
      <c r="WLH1904" s="80"/>
      <c r="WLI1904" s="52"/>
      <c r="WLJ1904" s="69"/>
      <c r="WLK1904" s="69"/>
      <c r="WLL1904" s="69"/>
      <c r="WLM1904" s="107"/>
      <c r="WLN1904" s="2"/>
      <c r="WLO1904" s="15"/>
      <c r="WLP1904" s="15"/>
      <c r="WLQ1904" s="80"/>
      <c r="WLR1904" s="52"/>
      <c r="WLS1904" s="69"/>
      <c r="WLT1904" s="69"/>
      <c r="WLU1904" s="69"/>
      <c r="WLV1904" s="107"/>
      <c r="WLW1904" s="2"/>
      <c r="WLX1904" s="15"/>
      <c r="WLY1904" s="15"/>
      <c r="WLZ1904" s="80"/>
      <c r="WMA1904" s="52"/>
      <c r="WMB1904" s="69"/>
      <c r="WMC1904" s="69"/>
      <c r="WMD1904" s="69"/>
      <c r="WME1904" s="107"/>
      <c r="WMF1904" s="2"/>
      <c r="WMG1904" s="15"/>
      <c r="WMH1904" s="15"/>
      <c r="WMI1904" s="80"/>
      <c r="WMJ1904" s="52"/>
      <c r="WMK1904" s="69"/>
      <c r="WML1904" s="69"/>
      <c r="WMM1904" s="69"/>
      <c r="WMN1904" s="107"/>
      <c r="WMO1904" s="2"/>
      <c r="WMP1904" s="15"/>
      <c r="WMQ1904" s="15"/>
      <c r="WMR1904" s="80"/>
      <c r="WMS1904" s="52"/>
      <c r="WMT1904" s="69"/>
      <c r="WMU1904" s="69"/>
      <c r="WMV1904" s="69"/>
      <c r="WMW1904" s="107"/>
      <c r="WMX1904" s="2"/>
      <c r="WMY1904" s="15"/>
      <c r="WMZ1904" s="15"/>
      <c r="WNA1904" s="80"/>
      <c r="WNB1904" s="52"/>
      <c r="WNC1904" s="69"/>
      <c r="WND1904" s="69"/>
      <c r="WNE1904" s="69"/>
      <c r="WNF1904" s="107"/>
      <c r="WNG1904" s="2"/>
      <c r="WNH1904" s="15"/>
      <c r="WNI1904" s="15"/>
      <c r="WNJ1904" s="80"/>
      <c r="WNK1904" s="52"/>
      <c r="WNL1904" s="69"/>
      <c r="WNM1904" s="69"/>
      <c r="WNN1904" s="69"/>
      <c r="WNO1904" s="107"/>
      <c r="WNP1904" s="2"/>
      <c r="WNQ1904" s="15"/>
      <c r="WNR1904" s="15"/>
      <c r="WNS1904" s="80"/>
      <c r="WNT1904" s="52"/>
      <c r="WNU1904" s="69"/>
      <c r="WNV1904" s="69"/>
      <c r="WNW1904" s="69"/>
      <c r="WNX1904" s="107"/>
      <c r="WNY1904" s="2"/>
      <c r="WNZ1904" s="15"/>
      <c r="WOA1904" s="15"/>
      <c r="WOB1904" s="80"/>
      <c r="WOC1904" s="52"/>
      <c r="WOD1904" s="69"/>
      <c r="WOE1904" s="69"/>
      <c r="WOF1904" s="69"/>
      <c r="WOG1904" s="107"/>
      <c r="WOH1904" s="2"/>
      <c r="WOI1904" s="15"/>
      <c r="WOJ1904" s="15"/>
      <c r="WOK1904" s="80"/>
      <c r="WOL1904" s="52"/>
      <c r="WOM1904" s="69"/>
      <c r="WON1904" s="69"/>
      <c r="WOO1904" s="69"/>
      <c r="WOP1904" s="107"/>
      <c r="WOQ1904" s="2"/>
      <c r="WOR1904" s="15"/>
      <c r="WOS1904" s="15"/>
      <c r="WOT1904" s="80"/>
      <c r="WOU1904" s="52"/>
      <c r="WOV1904" s="69"/>
      <c r="WOW1904" s="69"/>
      <c r="WOX1904" s="69"/>
      <c r="WOY1904" s="107"/>
      <c r="WOZ1904" s="2"/>
      <c r="WPA1904" s="15"/>
      <c r="WPB1904" s="15"/>
      <c r="WPC1904" s="80"/>
      <c r="WPD1904" s="52"/>
      <c r="WPE1904" s="69"/>
      <c r="WPF1904" s="69"/>
      <c r="WPG1904" s="69"/>
      <c r="WPH1904" s="107"/>
      <c r="WPI1904" s="2"/>
      <c r="WPJ1904" s="15"/>
      <c r="WPK1904" s="15"/>
      <c r="WPL1904" s="80"/>
      <c r="WPM1904" s="52"/>
      <c r="WPN1904" s="69"/>
      <c r="WPO1904" s="69"/>
      <c r="WPP1904" s="69"/>
      <c r="WPQ1904" s="107"/>
      <c r="WPR1904" s="2"/>
      <c r="WPS1904" s="15"/>
      <c r="WPT1904" s="15"/>
      <c r="WPU1904" s="80"/>
      <c r="WPV1904" s="52"/>
      <c r="WPW1904" s="69"/>
      <c r="WPX1904" s="69"/>
      <c r="WPY1904" s="69"/>
      <c r="WPZ1904" s="107"/>
      <c r="WQA1904" s="2"/>
      <c r="WQB1904" s="15"/>
      <c r="WQC1904" s="15"/>
      <c r="WQD1904" s="80"/>
      <c r="WQE1904" s="52"/>
      <c r="WQF1904" s="69"/>
      <c r="WQG1904" s="69"/>
      <c r="WQH1904" s="69"/>
      <c r="WQI1904" s="107"/>
      <c r="WQJ1904" s="2"/>
      <c r="WQK1904" s="15"/>
      <c r="WQL1904" s="15"/>
      <c r="WQM1904" s="80"/>
      <c r="WQN1904" s="52"/>
      <c r="WQO1904" s="69"/>
      <c r="WQP1904" s="69"/>
      <c r="WQQ1904" s="69"/>
      <c r="WQR1904" s="107"/>
      <c r="WQS1904" s="2"/>
      <c r="WQT1904" s="15"/>
      <c r="WQU1904" s="15"/>
      <c r="WQV1904" s="80"/>
      <c r="WQW1904" s="52"/>
      <c r="WQX1904" s="69"/>
      <c r="WQY1904" s="69"/>
      <c r="WQZ1904" s="69"/>
      <c r="WRA1904" s="107"/>
      <c r="WRB1904" s="2"/>
      <c r="WRC1904" s="15"/>
      <c r="WRD1904" s="15"/>
      <c r="WRE1904" s="80"/>
      <c r="WRF1904" s="52"/>
      <c r="WRG1904" s="69"/>
      <c r="WRH1904" s="69"/>
      <c r="WRI1904" s="69"/>
      <c r="WRJ1904" s="107"/>
      <c r="WRK1904" s="2"/>
      <c r="WRL1904" s="15"/>
      <c r="WRM1904" s="15"/>
      <c r="WRN1904" s="80"/>
      <c r="WRO1904" s="52"/>
      <c r="WRP1904" s="69"/>
      <c r="WRQ1904" s="69"/>
      <c r="WRR1904" s="69"/>
      <c r="WRS1904" s="107"/>
      <c r="WRT1904" s="2"/>
      <c r="WRU1904" s="15"/>
      <c r="WRV1904" s="15"/>
      <c r="WRW1904" s="80"/>
      <c r="WRX1904" s="52"/>
      <c r="WRY1904" s="69"/>
      <c r="WRZ1904" s="69"/>
      <c r="WSA1904" s="69"/>
      <c r="WSB1904" s="107"/>
      <c r="WSC1904" s="2"/>
      <c r="WSD1904" s="15"/>
      <c r="WSE1904" s="15"/>
      <c r="WSF1904" s="80"/>
      <c r="WSG1904" s="52"/>
      <c r="WSH1904" s="69"/>
      <c r="WSI1904" s="69"/>
      <c r="WSJ1904" s="69"/>
      <c r="WSK1904" s="107"/>
      <c r="WSL1904" s="2"/>
      <c r="WSM1904" s="15"/>
      <c r="WSN1904" s="15"/>
      <c r="WSO1904" s="80"/>
      <c r="WSP1904" s="52"/>
      <c r="WSQ1904" s="69"/>
      <c r="WSR1904" s="69"/>
      <c r="WSS1904" s="69"/>
      <c r="WST1904" s="107"/>
      <c r="WSU1904" s="2"/>
      <c r="WSV1904" s="15"/>
      <c r="WSW1904" s="15"/>
      <c r="WSX1904" s="80"/>
      <c r="WSY1904" s="52"/>
      <c r="WSZ1904" s="69"/>
      <c r="WTA1904" s="69"/>
      <c r="WTB1904" s="69"/>
      <c r="WTC1904" s="107"/>
      <c r="WTD1904" s="2"/>
      <c r="WTE1904" s="15"/>
      <c r="WTF1904" s="15"/>
      <c r="WTG1904" s="80"/>
      <c r="WTH1904" s="52"/>
      <c r="WTI1904" s="69"/>
      <c r="WTJ1904" s="69"/>
      <c r="WTK1904" s="69"/>
      <c r="WTL1904" s="107"/>
      <c r="WTM1904" s="2"/>
      <c r="WTN1904" s="15"/>
      <c r="WTO1904" s="15"/>
      <c r="WTP1904" s="80"/>
      <c r="WTQ1904" s="52"/>
      <c r="WTR1904" s="69"/>
      <c r="WTS1904" s="69"/>
      <c r="WTT1904" s="69"/>
      <c r="WTU1904" s="107"/>
      <c r="WTV1904" s="2"/>
      <c r="WTW1904" s="15"/>
      <c r="WTX1904" s="15"/>
      <c r="WTY1904" s="80"/>
      <c r="WTZ1904" s="52"/>
      <c r="WUA1904" s="69"/>
      <c r="WUB1904" s="69"/>
      <c r="WUC1904" s="69"/>
      <c r="WUD1904" s="107"/>
      <c r="WUE1904" s="2"/>
      <c r="WUF1904" s="15"/>
      <c r="WUG1904" s="15"/>
      <c r="WUH1904" s="80"/>
      <c r="WUI1904" s="52"/>
      <c r="WUJ1904" s="69"/>
      <c r="WUK1904" s="69"/>
      <c r="WUL1904" s="69"/>
      <c r="WUM1904" s="107"/>
      <c r="WUN1904" s="2"/>
      <c r="WUO1904" s="15"/>
      <c r="WUP1904" s="15"/>
      <c r="WUQ1904" s="80"/>
      <c r="WUR1904" s="52"/>
      <c r="WUS1904" s="69"/>
      <c r="WUT1904" s="69"/>
      <c r="WUU1904" s="69"/>
      <c r="WUV1904" s="107"/>
      <c r="WUW1904" s="2"/>
      <c r="WUX1904" s="15"/>
      <c r="WUY1904" s="15"/>
      <c r="WUZ1904" s="80"/>
      <c r="WVA1904" s="52"/>
      <c r="WVB1904" s="69"/>
      <c r="WVC1904" s="69"/>
      <c r="WVD1904" s="69"/>
      <c r="WVE1904" s="107"/>
      <c r="WVF1904" s="2"/>
      <c r="WVG1904" s="15"/>
      <c r="WVH1904" s="15"/>
      <c r="WVI1904" s="80"/>
      <c r="WVJ1904" s="52"/>
      <c r="WVK1904" s="69"/>
      <c r="WVL1904" s="69"/>
      <c r="WVM1904" s="69"/>
      <c r="WVN1904" s="107"/>
      <c r="WVO1904" s="2"/>
      <c r="WVP1904" s="15"/>
      <c r="WVQ1904" s="15"/>
      <c r="WVR1904" s="80"/>
      <c r="WVS1904" s="52"/>
      <c r="WVT1904" s="69"/>
      <c r="WVU1904" s="69"/>
      <c r="WVV1904" s="69"/>
      <c r="WVW1904" s="107"/>
      <c r="WVX1904" s="2"/>
      <c r="WVY1904" s="15"/>
      <c r="WVZ1904" s="15"/>
      <c r="WWA1904" s="80"/>
      <c r="WWB1904" s="52"/>
      <c r="WWC1904" s="69"/>
      <c r="WWD1904" s="69"/>
      <c r="WWE1904" s="69"/>
      <c r="WWF1904" s="107"/>
      <c r="WWG1904" s="2"/>
      <c r="WWH1904" s="15"/>
      <c r="WWI1904" s="15"/>
      <c r="WWJ1904" s="80"/>
      <c r="WWK1904" s="52"/>
      <c r="WWL1904" s="69"/>
      <c r="WWM1904" s="69"/>
      <c r="WWN1904" s="69"/>
      <c r="WWO1904" s="107"/>
      <c r="WWP1904" s="2"/>
      <c r="WWQ1904" s="15"/>
      <c r="WWR1904" s="15"/>
      <c r="WWS1904" s="80"/>
      <c r="WWT1904" s="52"/>
      <c r="WWU1904" s="69"/>
      <c r="WWV1904" s="69"/>
      <c r="WWW1904" s="69"/>
      <c r="WWX1904" s="107"/>
      <c r="WWY1904" s="2"/>
      <c r="WWZ1904" s="15"/>
      <c r="WXA1904" s="15"/>
      <c r="WXB1904" s="80"/>
      <c r="WXC1904" s="52"/>
      <c r="WXD1904" s="69"/>
      <c r="WXE1904" s="69"/>
      <c r="WXF1904" s="69"/>
      <c r="WXG1904" s="107"/>
      <c r="WXH1904" s="2"/>
      <c r="WXI1904" s="15"/>
      <c r="WXJ1904" s="15"/>
      <c r="WXK1904" s="80"/>
      <c r="WXL1904" s="52"/>
      <c r="WXM1904" s="69"/>
      <c r="WXN1904" s="69"/>
      <c r="WXO1904" s="69"/>
      <c r="WXP1904" s="107"/>
      <c r="WXQ1904" s="2"/>
      <c r="WXR1904" s="15"/>
      <c r="WXS1904" s="15"/>
      <c r="WXT1904" s="80"/>
      <c r="WXU1904" s="52"/>
      <c r="WXV1904" s="69"/>
      <c r="WXW1904" s="69"/>
      <c r="WXX1904" s="69"/>
      <c r="WXY1904" s="107"/>
      <c r="WXZ1904" s="2"/>
      <c r="WYA1904" s="15"/>
      <c r="WYB1904" s="15"/>
      <c r="WYC1904" s="80"/>
      <c r="WYD1904" s="52"/>
      <c r="WYE1904" s="69"/>
      <c r="WYF1904" s="69"/>
      <c r="WYG1904" s="69"/>
      <c r="WYH1904" s="107"/>
      <c r="WYI1904" s="2"/>
      <c r="WYJ1904" s="15"/>
      <c r="WYK1904" s="15"/>
      <c r="WYL1904" s="80"/>
      <c r="WYM1904" s="52"/>
      <c r="WYN1904" s="69"/>
      <c r="WYO1904" s="69"/>
      <c r="WYP1904" s="69"/>
      <c r="WYQ1904" s="107"/>
      <c r="WYR1904" s="2"/>
      <c r="WYS1904" s="15"/>
      <c r="WYT1904" s="15"/>
      <c r="WYU1904" s="80"/>
      <c r="WYV1904" s="52"/>
      <c r="WYW1904" s="69"/>
      <c r="WYX1904" s="69"/>
      <c r="WYY1904" s="69"/>
      <c r="WYZ1904" s="107"/>
      <c r="WZA1904" s="2"/>
      <c r="WZB1904" s="15"/>
      <c r="WZC1904" s="15"/>
      <c r="WZD1904" s="80"/>
      <c r="WZE1904" s="52"/>
      <c r="WZF1904" s="69"/>
      <c r="WZG1904" s="69"/>
      <c r="WZH1904" s="69"/>
      <c r="WZI1904" s="107"/>
      <c r="WZJ1904" s="2"/>
      <c r="WZK1904" s="15"/>
      <c r="WZL1904" s="15"/>
      <c r="WZM1904" s="80"/>
      <c r="WZN1904" s="52"/>
      <c r="WZO1904" s="69"/>
      <c r="WZP1904" s="69"/>
      <c r="WZQ1904" s="69"/>
      <c r="WZR1904" s="107"/>
      <c r="WZS1904" s="2"/>
      <c r="WZT1904" s="15"/>
      <c r="WZU1904" s="15"/>
      <c r="WZV1904" s="80"/>
      <c r="WZW1904" s="52"/>
      <c r="WZX1904" s="69"/>
      <c r="WZY1904" s="69"/>
      <c r="WZZ1904" s="69"/>
      <c r="XAA1904" s="107"/>
      <c r="XAB1904" s="2"/>
      <c r="XAC1904" s="15"/>
      <c r="XAD1904" s="15"/>
      <c r="XAE1904" s="80"/>
      <c r="XAF1904" s="52"/>
      <c r="XAG1904" s="69"/>
      <c r="XAH1904" s="69"/>
      <c r="XAI1904" s="69"/>
      <c r="XAJ1904" s="107"/>
      <c r="XAK1904" s="2"/>
      <c r="XAL1904" s="15"/>
      <c r="XAM1904" s="15"/>
      <c r="XAN1904" s="80"/>
      <c r="XAO1904" s="52"/>
      <c r="XAP1904" s="69"/>
      <c r="XAQ1904" s="69"/>
      <c r="XAR1904" s="69"/>
      <c r="XAS1904" s="107"/>
      <c r="XAT1904" s="2"/>
      <c r="XAU1904" s="15"/>
      <c r="XAV1904" s="15"/>
      <c r="XAW1904" s="80"/>
      <c r="XAX1904" s="52"/>
      <c r="XAY1904" s="69"/>
      <c r="XAZ1904" s="69"/>
      <c r="XBA1904" s="69"/>
      <c r="XBB1904" s="107"/>
      <c r="XBC1904" s="2"/>
      <c r="XBD1904" s="15"/>
      <c r="XBE1904" s="15"/>
      <c r="XBF1904" s="9"/>
      <c r="XBG1904" s="102"/>
      <c r="XBH1904" s="102"/>
      <c r="XBI1904" s="102"/>
      <c r="XBJ1904" s="109"/>
      <c r="XBK1904" s="102"/>
      <c r="XBL1904" s="102"/>
      <c r="XBM1904" s="102"/>
      <c r="XBN1904" s="102"/>
      <c r="XBO1904" s="102"/>
      <c r="XBP1904" s="59"/>
      <c r="XBR1904" s="9"/>
      <c r="XBS1904" s="9"/>
      <c r="XBT1904" s="9"/>
      <c r="XBU1904" s="9"/>
      <c r="XBV1904" s="9"/>
      <c r="XBW1904" s="103"/>
      <c r="XBX1904" s="9"/>
      <c r="XBY1904" s="9"/>
      <c r="XBZ1904" s="9"/>
      <c r="XCA1904" s="9"/>
      <c r="XCB1904" s="102"/>
    </row>
    <row r="1905" spans="1:46" s="59" customFormat="1" ht="31.5" x14ac:dyDescent="0.2">
      <c r="A1905" s="140" t="s">
        <v>897</v>
      </c>
      <c r="B1905" s="2">
        <v>920</v>
      </c>
      <c r="C1905" s="4" t="s">
        <v>79</v>
      </c>
      <c r="D1905" s="4" t="s">
        <v>53</v>
      </c>
      <c r="E1905" s="15" t="s">
        <v>904</v>
      </c>
      <c r="F1905" s="73"/>
      <c r="G1905" s="71">
        <f>G1906+G1910</f>
        <v>20009</v>
      </c>
      <c r="H1905" s="82">
        <f>H1906+H1910</f>
        <v>26621</v>
      </c>
      <c r="I1905" s="227"/>
      <c r="J1905" s="227"/>
      <c r="K1905" s="227"/>
      <c r="L1905" s="227"/>
      <c r="M1905" s="227"/>
      <c r="N1905" s="227"/>
      <c r="O1905" s="227"/>
      <c r="P1905" s="227"/>
      <c r="Q1905" s="227"/>
      <c r="R1905" s="227"/>
      <c r="S1905" s="227"/>
      <c r="T1905" s="227"/>
      <c r="U1905" s="227"/>
      <c r="V1905" s="227"/>
      <c r="W1905" s="227"/>
      <c r="X1905" s="227"/>
      <c r="Y1905" s="227"/>
      <c r="Z1905" s="227"/>
      <c r="AA1905" s="227"/>
      <c r="AB1905" s="227"/>
      <c r="AC1905" s="227"/>
      <c r="AD1905" s="227"/>
      <c r="AE1905" s="227"/>
      <c r="AF1905" s="227"/>
      <c r="AG1905" s="227"/>
      <c r="AH1905" s="227"/>
      <c r="AI1905" s="227"/>
      <c r="AJ1905" s="227"/>
      <c r="AK1905" s="227"/>
      <c r="AL1905" s="227"/>
      <c r="AM1905" s="227"/>
      <c r="AN1905" s="227"/>
      <c r="AO1905" s="227"/>
      <c r="AP1905" s="227"/>
      <c r="AQ1905" s="227"/>
      <c r="AR1905" s="227"/>
      <c r="AS1905" s="227"/>
      <c r="AT1905" s="227"/>
    </row>
    <row r="1906" spans="1:46" s="99" customFormat="1" ht="18.75" x14ac:dyDescent="0.2">
      <c r="A1906" s="136" t="s">
        <v>724</v>
      </c>
      <c r="B1906" s="16">
        <v>920</v>
      </c>
      <c r="C1906" s="5" t="s">
        <v>79</v>
      </c>
      <c r="D1906" s="5" t="s">
        <v>53</v>
      </c>
      <c r="E1906" s="17" t="s">
        <v>906</v>
      </c>
      <c r="F1906" s="17"/>
      <c r="G1906" s="91">
        <f t="shared" ref="G1906:H1912" si="503">G1907</f>
        <v>13225</v>
      </c>
      <c r="H1906" s="92">
        <f t="shared" si="503"/>
        <v>19837</v>
      </c>
      <c r="I1906" s="232"/>
      <c r="J1906" s="232"/>
      <c r="K1906" s="232"/>
      <c r="L1906" s="232"/>
      <c r="M1906" s="232"/>
      <c r="N1906" s="232"/>
      <c r="O1906" s="232"/>
      <c r="P1906" s="232"/>
      <c r="Q1906" s="232"/>
      <c r="R1906" s="232"/>
      <c r="S1906" s="232"/>
      <c r="T1906" s="232"/>
      <c r="U1906" s="232"/>
      <c r="V1906" s="232"/>
      <c r="W1906" s="232"/>
      <c r="X1906" s="232"/>
      <c r="Y1906" s="232"/>
      <c r="Z1906" s="232"/>
      <c r="AA1906" s="232"/>
      <c r="AB1906" s="232"/>
      <c r="AC1906" s="232"/>
      <c r="AD1906" s="232"/>
      <c r="AE1906" s="232"/>
      <c r="AF1906" s="232"/>
      <c r="AG1906" s="232"/>
      <c r="AH1906" s="232"/>
      <c r="AI1906" s="232"/>
      <c r="AJ1906" s="232"/>
      <c r="AK1906" s="232"/>
      <c r="AL1906" s="232"/>
      <c r="AM1906" s="232"/>
      <c r="AN1906" s="232"/>
      <c r="AO1906" s="232"/>
      <c r="AP1906" s="232"/>
      <c r="AQ1906" s="232"/>
      <c r="AR1906" s="232"/>
      <c r="AS1906" s="232"/>
      <c r="AT1906" s="232"/>
    </row>
    <row r="1907" spans="1:46" s="60" customFormat="1" ht="31.5" x14ac:dyDescent="0.2">
      <c r="A1907" s="137" t="s">
        <v>22</v>
      </c>
      <c r="B1907" s="19">
        <v>920</v>
      </c>
      <c r="C1907" s="6" t="s">
        <v>79</v>
      </c>
      <c r="D1907" s="6" t="s">
        <v>53</v>
      </c>
      <c r="E1907" s="64" t="s">
        <v>906</v>
      </c>
      <c r="F1907" s="65">
        <v>200</v>
      </c>
      <c r="G1907" s="93">
        <f t="shared" si="503"/>
        <v>13225</v>
      </c>
      <c r="H1907" s="94">
        <f t="shared" si="503"/>
        <v>19837</v>
      </c>
      <c r="I1907" s="228"/>
      <c r="J1907" s="228"/>
      <c r="K1907" s="228"/>
      <c r="L1907" s="228"/>
      <c r="M1907" s="228"/>
      <c r="N1907" s="228"/>
      <c r="O1907" s="228"/>
      <c r="P1907" s="228"/>
      <c r="Q1907" s="228"/>
      <c r="R1907" s="228"/>
      <c r="S1907" s="228"/>
      <c r="T1907" s="228"/>
      <c r="U1907" s="228"/>
      <c r="V1907" s="228"/>
      <c r="W1907" s="228"/>
      <c r="X1907" s="228"/>
      <c r="Y1907" s="228"/>
      <c r="Z1907" s="228"/>
      <c r="AA1907" s="228"/>
      <c r="AB1907" s="228"/>
      <c r="AC1907" s="228"/>
      <c r="AD1907" s="228"/>
      <c r="AE1907" s="228"/>
      <c r="AF1907" s="228"/>
      <c r="AG1907" s="228"/>
      <c r="AH1907" s="228"/>
      <c r="AI1907" s="228"/>
      <c r="AJ1907" s="228"/>
      <c r="AK1907" s="228"/>
      <c r="AL1907" s="228"/>
      <c r="AM1907" s="228"/>
      <c r="AN1907" s="228"/>
      <c r="AO1907" s="228"/>
      <c r="AP1907" s="228"/>
      <c r="AQ1907" s="228"/>
      <c r="AR1907" s="228"/>
      <c r="AS1907" s="228"/>
      <c r="AT1907" s="228"/>
    </row>
    <row r="1908" spans="1:46" s="60" customFormat="1" ht="31.5" x14ac:dyDescent="0.2">
      <c r="A1908" s="137" t="s">
        <v>17</v>
      </c>
      <c r="B1908" s="19">
        <v>920</v>
      </c>
      <c r="C1908" s="6" t="s">
        <v>79</v>
      </c>
      <c r="D1908" s="6" t="s">
        <v>53</v>
      </c>
      <c r="E1908" s="64" t="s">
        <v>906</v>
      </c>
      <c r="F1908" s="65">
        <v>240</v>
      </c>
      <c r="G1908" s="93">
        <f t="shared" si="503"/>
        <v>13225</v>
      </c>
      <c r="H1908" s="94">
        <f t="shared" si="503"/>
        <v>19837</v>
      </c>
      <c r="I1908" s="228"/>
      <c r="J1908" s="228"/>
      <c r="K1908" s="228"/>
      <c r="L1908" s="228"/>
      <c r="M1908" s="228"/>
      <c r="N1908" s="228"/>
      <c r="O1908" s="228"/>
      <c r="P1908" s="228"/>
      <c r="Q1908" s="228"/>
      <c r="R1908" s="228"/>
      <c r="S1908" s="228"/>
      <c r="T1908" s="228"/>
      <c r="U1908" s="228"/>
      <c r="V1908" s="228"/>
      <c r="W1908" s="228"/>
      <c r="X1908" s="228"/>
      <c r="Y1908" s="228"/>
      <c r="Z1908" s="228"/>
      <c r="AA1908" s="228"/>
      <c r="AB1908" s="228"/>
      <c r="AC1908" s="228"/>
      <c r="AD1908" s="228"/>
      <c r="AE1908" s="228"/>
      <c r="AF1908" s="228"/>
      <c r="AG1908" s="228"/>
      <c r="AH1908" s="228"/>
      <c r="AI1908" s="228"/>
      <c r="AJ1908" s="228"/>
      <c r="AK1908" s="228"/>
      <c r="AL1908" s="228"/>
      <c r="AM1908" s="228"/>
      <c r="AN1908" s="228"/>
      <c r="AO1908" s="228"/>
      <c r="AP1908" s="228"/>
      <c r="AQ1908" s="228"/>
      <c r="AR1908" s="228"/>
      <c r="AS1908" s="228"/>
      <c r="AT1908" s="228"/>
    </row>
    <row r="1909" spans="1:46" s="60" customFormat="1" ht="18.75" x14ac:dyDescent="0.2">
      <c r="A1909" s="137" t="s">
        <v>826</v>
      </c>
      <c r="B1909" s="19">
        <v>920</v>
      </c>
      <c r="C1909" s="6" t="s">
        <v>79</v>
      </c>
      <c r="D1909" s="6" t="s">
        <v>53</v>
      </c>
      <c r="E1909" s="64" t="s">
        <v>906</v>
      </c>
      <c r="F1909" s="65">
        <v>244</v>
      </c>
      <c r="G1909" s="93">
        <v>13225</v>
      </c>
      <c r="H1909" s="94">
        <v>19837</v>
      </c>
      <c r="I1909" s="228"/>
      <c r="J1909" s="228"/>
      <c r="K1909" s="228"/>
      <c r="L1909" s="228"/>
      <c r="M1909" s="228"/>
      <c r="N1909" s="228"/>
      <c r="O1909" s="228"/>
      <c r="P1909" s="228"/>
      <c r="Q1909" s="228"/>
      <c r="R1909" s="228"/>
      <c r="S1909" s="228"/>
      <c r="T1909" s="228"/>
      <c r="U1909" s="228"/>
      <c r="V1909" s="228"/>
      <c r="W1909" s="228"/>
      <c r="X1909" s="228"/>
      <c r="Y1909" s="228"/>
      <c r="Z1909" s="228"/>
      <c r="AA1909" s="228"/>
      <c r="AB1909" s="228"/>
      <c r="AC1909" s="228"/>
      <c r="AD1909" s="228"/>
      <c r="AE1909" s="228"/>
      <c r="AF1909" s="228"/>
      <c r="AG1909" s="228"/>
      <c r="AH1909" s="228"/>
      <c r="AI1909" s="228"/>
      <c r="AJ1909" s="228"/>
      <c r="AK1909" s="228"/>
      <c r="AL1909" s="228"/>
      <c r="AM1909" s="228"/>
      <c r="AN1909" s="228"/>
      <c r="AO1909" s="228"/>
      <c r="AP1909" s="228"/>
      <c r="AQ1909" s="228"/>
      <c r="AR1909" s="228"/>
      <c r="AS1909" s="228"/>
      <c r="AT1909" s="228"/>
    </row>
    <row r="1910" spans="1:46" s="99" customFormat="1" ht="18.75" x14ac:dyDescent="0.2">
      <c r="A1910" s="136" t="s">
        <v>725</v>
      </c>
      <c r="B1910" s="16">
        <v>920</v>
      </c>
      <c r="C1910" s="5" t="s">
        <v>79</v>
      </c>
      <c r="D1910" s="5" t="s">
        <v>53</v>
      </c>
      <c r="E1910" s="17" t="s">
        <v>907</v>
      </c>
      <c r="F1910" s="17"/>
      <c r="G1910" s="91">
        <f t="shared" si="503"/>
        <v>6784</v>
      </c>
      <c r="H1910" s="92">
        <f t="shared" si="503"/>
        <v>6784</v>
      </c>
      <c r="I1910" s="232"/>
      <c r="J1910" s="232"/>
      <c r="K1910" s="232"/>
      <c r="L1910" s="232"/>
      <c r="M1910" s="232"/>
      <c r="N1910" s="232"/>
      <c r="O1910" s="232"/>
      <c r="P1910" s="232"/>
      <c r="Q1910" s="232"/>
      <c r="R1910" s="232"/>
      <c r="S1910" s="232"/>
      <c r="T1910" s="232"/>
      <c r="U1910" s="232"/>
      <c r="V1910" s="232"/>
      <c r="W1910" s="232"/>
      <c r="X1910" s="232"/>
      <c r="Y1910" s="232"/>
      <c r="Z1910" s="232"/>
      <c r="AA1910" s="232"/>
      <c r="AB1910" s="232"/>
      <c r="AC1910" s="232"/>
      <c r="AD1910" s="232"/>
      <c r="AE1910" s="232"/>
      <c r="AF1910" s="232"/>
      <c r="AG1910" s="232"/>
      <c r="AH1910" s="232"/>
      <c r="AI1910" s="232"/>
      <c r="AJ1910" s="232"/>
      <c r="AK1910" s="232"/>
      <c r="AL1910" s="232"/>
      <c r="AM1910" s="232"/>
      <c r="AN1910" s="232"/>
      <c r="AO1910" s="232"/>
      <c r="AP1910" s="232"/>
      <c r="AQ1910" s="232"/>
      <c r="AR1910" s="232"/>
      <c r="AS1910" s="232"/>
      <c r="AT1910" s="232"/>
    </row>
    <row r="1911" spans="1:46" s="60" customFormat="1" ht="31.5" x14ac:dyDescent="0.2">
      <c r="A1911" s="137" t="s">
        <v>22</v>
      </c>
      <c r="B1911" s="19">
        <v>920</v>
      </c>
      <c r="C1911" s="6" t="s">
        <v>79</v>
      </c>
      <c r="D1911" s="6" t="s">
        <v>53</v>
      </c>
      <c r="E1911" s="64" t="s">
        <v>907</v>
      </c>
      <c r="F1911" s="65">
        <v>200</v>
      </c>
      <c r="G1911" s="93">
        <f t="shared" si="503"/>
        <v>6784</v>
      </c>
      <c r="H1911" s="94">
        <f t="shared" si="503"/>
        <v>6784</v>
      </c>
      <c r="I1911" s="228"/>
      <c r="J1911" s="228"/>
      <c r="K1911" s="228"/>
      <c r="L1911" s="228"/>
      <c r="M1911" s="228"/>
      <c r="N1911" s="228"/>
      <c r="O1911" s="228"/>
      <c r="P1911" s="228"/>
      <c r="Q1911" s="228"/>
      <c r="R1911" s="228"/>
      <c r="S1911" s="228"/>
      <c r="T1911" s="228"/>
      <c r="U1911" s="228"/>
      <c r="V1911" s="228"/>
      <c r="W1911" s="228"/>
      <c r="X1911" s="228"/>
      <c r="Y1911" s="228"/>
      <c r="Z1911" s="228"/>
      <c r="AA1911" s="228"/>
      <c r="AB1911" s="228"/>
      <c r="AC1911" s="228"/>
      <c r="AD1911" s="228"/>
      <c r="AE1911" s="228"/>
      <c r="AF1911" s="228"/>
      <c r="AG1911" s="228"/>
      <c r="AH1911" s="228"/>
      <c r="AI1911" s="228"/>
      <c r="AJ1911" s="228"/>
      <c r="AK1911" s="228"/>
      <c r="AL1911" s="228"/>
      <c r="AM1911" s="228"/>
      <c r="AN1911" s="228"/>
      <c r="AO1911" s="228"/>
      <c r="AP1911" s="228"/>
      <c r="AQ1911" s="228"/>
      <c r="AR1911" s="228"/>
      <c r="AS1911" s="228"/>
      <c r="AT1911" s="228"/>
    </row>
    <row r="1912" spans="1:46" s="60" customFormat="1" ht="31.5" x14ac:dyDescent="0.2">
      <c r="A1912" s="137" t="s">
        <v>17</v>
      </c>
      <c r="B1912" s="19">
        <v>920</v>
      </c>
      <c r="C1912" s="6" t="s">
        <v>79</v>
      </c>
      <c r="D1912" s="6" t="s">
        <v>53</v>
      </c>
      <c r="E1912" s="64" t="s">
        <v>907</v>
      </c>
      <c r="F1912" s="65">
        <v>240</v>
      </c>
      <c r="G1912" s="93">
        <f t="shared" si="503"/>
        <v>6784</v>
      </c>
      <c r="H1912" s="94">
        <f t="shared" si="503"/>
        <v>6784</v>
      </c>
      <c r="I1912" s="228"/>
      <c r="J1912" s="228"/>
      <c r="K1912" s="228"/>
      <c r="L1912" s="228"/>
      <c r="M1912" s="228"/>
      <c r="N1912" s="228"/>
      <c r="O1912" s="228"/>
      <c r="P1912" s="228"/>
      <c r="Q1912" s="228"/>
      <c r="R1912" s="228"/>
      <c r="S1912" s="228"/>
      <c r="T1912" s="228"/>
      <c r="U1912" s="228"/>
      <c r="V1912" s="228"/>
      <c r="W1912" s="228"/>
      <c r="X1912" s="228"/>
      <c r="Y1912" s="228"/>
      <c r="Z1912" s="228"/>
      <c r="AA1912" s="228"/>
      <c r="AB1912" s="228"/>
      <c r="AC1912" s="228"/>
      <c r="AD1912" s="228"/>
      <c r="AE1912" s="228"/>
      <c r="AF1912" s="228"/>
      <c r="AG1912" s="228"/>
      <c r="AH1912" s="228"/>
      <c r="AI1912" s="228"/>
      <c r="AJ1912" s="228"/>
      <c r="AK1912" s="228"/>
      <c r="AL1912" s="228"/>
      <c r="AM1912" s="228"/>
      <c r="AN1912" s="228"/>
      <c r="AO1912" s="228"/>
      <c r="AP1912" s="228"/>
      <c r="AQ1912" s="228"/>
      <c r="AR1912" s="228"/>
      <c r="AS1912" s="228"/>
      <c r="AT1912" s="228"/>
    </row>
    <row r="1913" spans="1:46" s="60" customFormat="1" ht="18.75" x14ac:dyDescent="0.2">
      <c r="A1913" s="137" t="s">
        <v>826</v>
      </c>
      <c r="B1913" s="19">
        <v>920</v>
      </c>
      <c r="C1913" s="6" t="s">
        <v>79</v>
      </c>
      <c r="D1913" s="6" t="s">
        <v>53</v>
      </c>
      <c r="E1913" s="64" t="s">
        <v>907</v>
      </c>
      <c r="F1913" s="65">
        <v>244</v>
      </c>
      <c r="G1913" s="93">
        <v>6784</v>
      </c>
      <c r="H1913" s="94">
        <v>6784</v>
      </c>
      <c r="I1913" s="228"/>
      <c r="J1913" s="228"/>
      <c r="K1913" s="228"/>
      <c r="L1913" s="228"/>
      <c r="M1913" s="228"/>
      <c r="N1913" s="228"/>
      <c r="O1913" s="228"/>
      <c r="P1913" s="228"/>
      <c r="Q1913" s="228"/>
      <c r="R1913" s="228"/>
      <c r="S1913" s="228"/>
      <c r="T1913" s="228"/>
      <c r="U1913" s="228"/>
      <c r="V1913" s="228"/>
      <c r="W1913" s="228"/>
      <c r="X1913" s="228"/>
      <c r="Y1913" s="228"/>
      <c r="Z1913" s="228"/>
      <c r="AA1913" s="228"/>
      <c r="AB1913" s="228"/>
      <c r="AC1913" s="228"/>
      <c r="AD1913" s="228"/>
      <c r="AE1913" s="228"/>
      <c r="AF1913" s="228"/>
      <c r="AG1913" s="228"/>
      <c r="AH1913" s="228"/>
      <c r="AI1913" s="228"/>
      <c r="AJ1913" s="228"/>
      <c r="AK1913" s="228"/>
      <c r="AL1913" s="228"/>
      <c r="AM1913" s="228"/>
      <c r="AN1913" s="228"/>
      <c r="AO1913" s="228"/>
      <c r="AP1913" s="228"/>
      <c r="AQ1913" s="228"/>
      <c r="AR1913" s="228"/>
      <c r="AS1913" s="228"/>
      <c r="AT1913" s="228"/>
    </row>
    <row r="1914" spans="1:46" ht="18.75" x14ac:dyDescent="0.2">
      <c r="A1914" s="134" t="s">
        <v>64</v>
      </c>
      <c r="B1914" s="2">
        <v>920</v>
      </c>
      <c r="C1914" s="4" t="s">
        <v>63</v>
      </c>
      <c r="D1914" s="4"/>
      <c r="E1914" s="4"/>
      <c r="F1914" s="4"/>
      <c r="G1914" s="70">
        <f t="shared" ref="G1914:H1916" si="504">G1915</f>
        <v>2000</v>
      </c>
      <c r="H1914" s="81">
        <f t="shared" si="504"/>
        <v>2000</v>
      </c>
    </row>
    <row r="1915" spans="1:46" x14ac:dyDescent="0.2">
      <c r="A1915" s="151" t="s">
        <v>66</v>
      </c>
      <c r="B1915" s="2">
        <v>920</v>
      </c>
      <c r="C1915" s="15" t="s">
        <v>63</v>
      </c>
      <c r="D1915" s="15" t="s">
        <v>63</v>
      </c>
      <c r="E1915" s="20" t="s">
        <v>90</v>
      </c>
      <c r="F1915" s="7"/>
      <c r="G1915" s="71">
        <f t="shared" si="504"/>
        <v>2000</v>
      </c>
      <c r="H1915" s="82">
        <f t="shared" si="504"/>
        <v>2000</v>
      </c>
    </row>
    <row r="1916" spans="1:46" ht="31.5" x14ac:dyDescent="0.2">
      <c r="A1916" s="140" t="s">
        <v>650</v>
      </c>
      <c r="B1916" s="2">
        <v>920</v>
      </c>
      <c r="C1916" s="15" t="s">
        <v>63</v>
      </c>
      <c r="D1916" s="15" t="s">
        <v>63</v>
      </c>
      <c r="E1916" s="15" t="s">
        <v>349</v>
      </c>
      <c r="F1916" s="15"/>
      <c r="G1916" s="71">
        <f t="shared" si="504"/>
        <v>2000</v>
      </c>
      <c r="H1916" s="82">
        <f t="shared" si="504"/>
        <v>2000</v>
      </c>
    </row>
    <row r="1917" spans="1:46" x14ac:dyDescent="0.2">
      <c r="A1917" s="140" t="s">
        <v>112</v>
      </c>
      <c r="B1917" s="2">
        <v>920</v>
      </c>
      <c r="C1917" s="15" t="s">
        <v>63</v>
      </c>
      <c r="D1917" s="15" t="s">
        <v>63</v>
      </c>
      <c r="E1917" s="24" t="s">
        <v>372</v>
      </c>
      <c r="F1917" s="64"/>
      <c r="G1917" s="71">
        <f>G1918+G1923</f>
        <v>2000</v>
      </c>
      <c r="H1917" s="82">
        <f>H1918+H1923</f>
        <v>2000</v>
      </c>
    </row>
    <row r="1918" spans="1:46" ht="31.5" x14ac:dyDescent="0.2">
      <c r="A1918" s="140" t="s">
        <v>402</v>
      </c>
      <c r="B1918" s="2">
        <v>920</v>
      </c>
      <c r="C1918" s="15" t="s">
        <v>63</v>
      </c>
      <c r="D1918" s="15" t="s">
        <v>63</v>
      </c>
      <c r="E1918" s="24" t="s">
        <v>374</v>
      </c>
      <c r="F1918" s="64"/>
      <c r="G1918" s="93">
        <f t="shared" ref="G1918:H1921" si="505">G1919</f>
        <v>1167</v>
      </c>
      <c r="H1918" s="94">
        <f t="shared" si="505"/>
        <v>1167</v>
      </c>
    </row>
    <row r="1919" spans="1:46" ht="31.5" x14ac:dyDescent="0.2">
      <c r="A1919" s="136" t="s">
        <v>620</v>
      </c>
      <c r="B1919" s="16">
        <v>920</v>
      </c>
      <c r="C1919" s="17" t="s">
        <v>63</v>
      </c>
      <c r="D1919" s="17" t="s">
        <v>63</v>
      </c>
      <c r="E1919" s="17" t="s">
        <v>373</v>
      </c>
      <c r="F1919" s="64"/>
      <c r="G1919" s="93">
        <f t="shared" si="505"/>
        <v>1167</v>
      </c>
      <c r="H1919" s="94">
        <f t="shared" si="505"/>
        <v>1167</v>
      </c>
    </row>
    <row r="1920" spans="1:46" ht="31.5" x14ac:dyDescent="0.2">
      <c r="A1920" s="142" t="s">
        <v>22</v>
      </c>
      <c r="B1920" s="65">
        <v>920</v>
      </c>
      <c r="C1920" s="64" t="s">
        <v>63</v>
      </c>
      <c r="D1920" s="64" t="s">
        <v>63</v>
      </c>
      <c r="E1920" s="64" t="s">
        <v>373</v>
      </c>
      <c r="F1920" s="64" t="s">
        <v>15</v>
      </c>
      <c r="G1920" s="93">
        <f t="shared" si="505"/>
        <v>1167</v>
      </c>
      <c r="H1920" s="94">
        <f t="shared" si="505"/>
        <v>1167</v>
      </c>
    </row>
    <row r="1921" spans="1:46" ht="31.5" x14ac:dyDescent="0.2">
      <c r="A1921" s="142" t="s">
        <v>17</v>
      </c>
      <c r="B1921" s="65">
        <v>920</v>
      </c>
      <c r="C1921" s="64" t="s">
        <v>63</v>
      </c>
      <c r="D1921" s="64" t="s">
        <v>63</v>
      </c>
      <c r="E1921" s="64" t="s">
        <v>373</v>
      </c>
      <c r="F1921" s="64" t="s">
        <v>16</v>
      </c>
      <c r="G1921" s="93">
        <f t="shared" si="505"/>
        <v>1167</v>
      </c>
      <c r="H1921" s="94">
        <f t="shared" si="505"/>
        <v>1167</v>
      </c>
    </row>
    <row r="1922" spans="1:46" ht="24" customHeight="1" x14ac:dyDescent="0.2">
      <c r="A1922" s="137" t="s">
        <v>826</v>
      </c>
      <c r="B1922" s="65">
        <v>920</v>
      </c>
      <c r="C1922" s="64" t="s">
        <v>63</v>
      </c>
      <c r="D1922" s="64" t="s">
        <v>63</v>
      </c>
      <c r="E1922" s="64" t="s">
        <v>373</v>
      </c>
      <c r="F1922" s="64" t="s">
        <v>126</v>
      </c>
      <c r="G1922" s="93">
        <v>1167</v>
      </c>
      <c r="H1922" s="94">
        <v>1167</v>
      </c>
    </row>
    <row r="1923" spans="1:46" ht="31.5" x14ac:dyDescent="0.2">
      <c r="A1923" s="140" t="s">
        <v>375</v>
      </c>
      <c r="B1923" s="2">
        <v>920</v>
      </c>
      <c r="C1923" s="15" t="s">
        <v>63</v>
      </c>
      <c r="D1923" s="15" t="s">
        <v>63</v>
      </c>
      <c r="E1923" s="24" t="s">
        <v>377</v>
      </c>
      <c r="F1923" s="64"/>
      <c r="G1923" s="93">
        <f>G1924+G1928+G1932</f>
        <v>833</v>
      </c>
      <c r="H1923" s="94">
        <f>H1924+H1928+H1932</f>
        <v>833</v>
      </c>
    </row>
    <row r="1924" spans="1:46" x14ac:dyDescent="0.2">
      <c r="A1924" s="136" t="s">
        <v>376</v>
      </c>
      <c r="B1924" s="16">
        <v>920</v>
      </c>
      <c r="C1924" s="17" t="s">
        <v>63</v>
      </c>
      <c r="D1924" s="17" t="s">
        <v>63</v>
      </c>
      <c r="E1924" s="17" t="s">
        <v>431</v>
      </c>
      <c r="F1924" s="64"/>
      <c r="G1924" s="93">
        <f t="shared" ref="G1924:H1926" si="506">G1925</f>
        <v>670</v>
      </c>
      <c r="H1924" s="94">
        <f t="shared" si="506"/>
        <v>670</v>
      </c>
    </row>
    <row r="1925" spans="1:46" ht="31.5" x14ac:dyDescent="0.2">
      <c r="A1925" s="142" t="s">
        <v>22</v>
      </c>
      <c r="B1925" s="65">
        <v>920</v>
      </c>
      <c r="C1925" s="64" t="s">
        <v>63</v>
      </c>
      <c r="D1925" s="64" t="s">
        <v>63</v>
      </c>
      <c r="E1925" s="64" t="s">
        <v>431</v>
      </c>
      <c r="F1925" s="64" t="s">
        <v>15</v>
      </c>
      <c r="G1925" s="93">
        <f t="shared" si="506"/>
        <v>670</v>
      </c>
      <c r="H1925" s="94">
        <f t="shared" si="506"/>
        <v>670</v>
      </c>
    </row>
    <row r="1926" spans="1:46" ht="42.75" customHeight="1" x14ac:dyDescent="0.2">
      <c r="A1926" s="142" t="s">
        <v>17</v>
      </c>
      <c r="B1926" s="65">
        <v>920</v>
      </c>
      <c r="C1926" s="64" t="s">
        <v>63</v>
      </c>
      <c r="D1926" s="64" t="s">
        <v>63</v>
      </c>
      <c r="E1926" s="64" t="s">
        <v>431</v>
      </c>
      <c r="F1926" s="64" t="s">
        <v>16</v>
      </c>
      <c r="G1926" s="93">
        <f t="shared" si="506"/>
        <v>670</v>
      </c>
      <c r="H1926" s="94">
        <f t="shared" si="506"/>
        <v>670</v>
      </c>
    </row>
    <row r="1927" spans="1:46" ht="21.75" customHeight="1" x14ac:dyDescent="0.2">
      <c r="A1927" s="137" t="s">
        <v>826</v>
      </c>
      <c r="B1927" s="65">
        <v>920</v>
      </c>
      <c r="C1927" s="64" t="s">
        <v>63</v>
      </c>
      <c r="D1927" s="64" t="s">
        <v>63</v>
      </c>
      <c r="E1927" s="64" t="s">
        <v>431</v>
      </c>
      <c r="F1927" s="64" t="s">
        <v>126</v>
      </c>
      <c r="G1927" s="93">
        <v>670</v>
      </c>
      <c r="H1927" s="94">
        <v>670</v>
      </c>
    </row>
    <row r="1928" spans="1:46" ht="42.75" customHeight="1" x14ac:dyDescent="0.2">
      <c r="A1928" s="136" t="s">
        <v>429</v>
      </c>
      <c r="B1928" s="16">
        <v>920</v>
      </c>
      <c r="C1928" s="17" t="s">
        <v>63</v>
      </c>
      <c r="D1928" s="17" t="s">
        <v>63</v>
      </c>
      <c r="E1928" s="17" t="s">
        <v>462</v>
      </c>
      <c r="F1928" s="63"/>
      <c r="G1928" s="91">
        <f t="shared" ref="G1928:H1930" si="507">G1929</f>
        <v>100</v>
      </c>
      <c r="H1928" s="92">
        <f t="shared" si="507"/>
        <v>100</v>
      </c>
    </row>
    <row r="1929" spans="1:46" ht="31.5" x14ac:dyDescent="0.2">
      <c r="A1929" s="137" t="s">
        <v>22</v>
      </c>
      <c r="B1929" s="65">
        <v>920</v>
      </c>
      <c r="C1929" s="64" t="s">
        <v>63</v>
      </c>
      <c r="D1929" s="64" t="s">
        <v>63</v>
      </c>
      <c r="E1929" s="64" t="s">
        <v>462</v>
      </c>
      <c r="F1929" s="64" t="s">
        <v>15</v>
      </c>
      <c r="G1929" s="93">
        <f t="shared" si="507"/>
        <v>100</v>
      </c>
      <c r="H1929" s="94">
        <f t="shared" si="507"/>
        <v>100</v>
      </c>
    </row>
    <row r="1930" spans="1:46" ht="31.5" x14ac:dyDescent="0.2">
      <c r="A1930" s="137" t="s">
        <v>17</v>
      </c>
      <c r="B1930" s="19">
        <v>920</v>
      </c>
      <c r="C1930" s="64" t="s">
        <v>63</v>
      </c>
      <c r="D1930" s="64" t="s">
        <v>63</v>
      </c>
      <c r="E1930" s="64" t="s">
        <v>462</v>
      </c>
      <c r="F1930" s="64" t="s">
        <v>16</v>
      </c>
      <c r="G1930" s="93">
        <f t="shared" si="507"/>
        <v>100</v>
      </c>
      <c r="H1930" s="94">
        <f t="shared" si="507"/>
        <v>100</v>
      </c>
    </row>
    <row r="1931" spans="1:46" x14ac:dyDescent="0.2">
      <c r="A1931" s="137" t="s">
        <v>827</v>
      </c>
      <c r="B1931" s="19">
        <v>920</v>
      </c>
      <c r="C1931" s="64" t="s">
        <v>63</v>
      </c>
      <c r="D1931" s="64" t="s">
        <v>63</v>
      </c>
      <c r="E1931" s="64" t="s">
        <v>462</v>
      </c>
      <c r="F1931" s="35" t="s">
        <v>126</v>
      </c>
      <c r="G1931" s="93">
        <v>100</v>
      </c>
      <c r="H1931" s="94">
        <v>100</v>
      </c>
    </row>
    <row r="1932" spans="1:46" ht="31.5" x14ac:dyDescent="0.2">
      <c r="A1932" s="136" t="s">
        <v>430</v>
      </c>
      <c r="B1932" s="16">
        <v>920</v>
      </c>
      <c r="C1932" s="17" t="s">
        <v>63</v>
      </c>
      <c r="D1932" s="17" t="s">
        <v>63</v>
      </c>
      <c r="E1932" s="17" t="s">
        <v>463</v>
      </c>
      <c r="F1932" s="64"/>
      <c r="G1932" s="93">
        <f t="shared" ref="G1932:H1934" si="508">G1933</f>
        <v>63</v>
      </c>
      <c r="H1932" s="94">
        <f t="shared" si="508"/>
        <v>63</v>
      </c>
    </row>
    <row r="1933" spans="1:46" ht="31.5" x14ac:dyDescent="0.2">
      <c r="A1933" s="137" t="s">
        <v>22</v>
      </c>
      <c r="B1933" s="65">
        <v>920</v>
      </c>
      <c r="C1933" s="64" t="s">
        <v>63</v>
      </c>
      <c r="D1933" s="64" t="s">
        <v>63</v>
      </c>
      <c r="E1933" s="64" t="s">
        <v>463</v>
      </c>
      <c r="F1933" s="64" t="s">
        <v>15</v>
      </c>
      <c r="G1933" s="93">
        <f t="shared" si="508"/>
        <v>63</v>
      </c>
      <c r="H1933" s="94">
        <f t="shared" si="508"/>
        <v>63</v>
      </c>
    </row>
    <row r="1934" spans="1:46" ht="31.5" x14ac:dyDescent="0.2">
      <c r="A1934" s="137" t="s">
        <v>17</v>
      </c>
      <c r="B1934" s="19">
        <v>920</v>
      </c>
      <c r="C1934" s="64" t="s">
        <v>63</v>
      </c>
      <c r="D1934" s="64" t="s">
        <v>63</v>
      </c>
      <c r="E1934" s="64" t="s">
        <v>463</v>
      </c>
      <c r="F1934" s="64" t="s">
        <v>16</v>
      </c>
      <c r="G1934" s="93">
        <f t="shared" si="508"/>
        <v>63</v>
      </c>
      <c r="H1934" s="94">
        <f t="shared" si="508"/>
        <v>63</v>
      </c>
    </row>
    <row r="1935" spans="1:46" x14ac:dyDescent="0.2">
      <c r="A1935" s="137" t="s">
        <v>827</v>
      </c>
      <c r="B1935" s="19">
        <v>920</v>
      </c>
      <c r="C1935" s="64" t="s">
        <v>63</v>
      </c>
      <c r="D1935" s="64" t="s">
        <v>63</v>
      </c>
      <c r="E1935" s="64" t="s">
        <v>463</v>
      </c>
      <c r="F1935" s="35" t="s">
        <v>126</v>
      </c>
      <c r="G1935" s="93">
        <v>63</v>
      </c>
      <c r="H1935" s="94">
        <v>63</v>
      </c>
    </row>
    <row r="1936" spans="1:46" s="90" customFormat="1" ht="22.9" customHeight="1" x14ac:dyDescent="0.2">
      <c r="A1936" s="135" t="s">
        <v>58</v>
      </c>
      <c r="B1936" s="2">
        <v>920</v>
      </c>
      <c r="C1936" s="15" t="s">
        <v>59</v>
      </c>
      <c r="D1936" s="15"/>
      <c r="E1936" s="15"/>
      <c r="F1936" s="15"/>
      <c r="G1936" s="71">
        <f>G1937</f>
        <v>16750</v>
      </c>
      <c r="H1936" s="82">
        <f>H1937</f>
        <v>16750</v>
      </c>
      <c r="I1936" s="225"/>
      <c r="J1936" s="225"/>
      <c r="K1936" s="225"/>
      <c r="L1936" s="225"/>
      <c r="M1936" s="225"/>
      <c r="N1936" s="225"/>
      <c r="O1936" s="225"/>
      <c r="P1936" s="225"/>
      <c r="Q1936" s="225"/>
      <c r="R1936" s="225"/>
      <c r="S1936" s="225"/>
      <c r="T1936" s="225"/>
      <c r="U1936" s="225"/>
      <c r="V1936" s="225"/>
      <c r="W1936" s="225"/>
      <c r="X1936" s="225"/>
      <c r="Y1936" s="225"/>
      <c r="Z1936" s="225"/>
      <c r="AA1936" s="225"/>
      <c r="AB1936" s="225"/>
      <c r="AC1936" s="225"/>
      <c r="AD1936" s="225"/>
      <c r="AE1936" s="225"/>
      <c r="AF1936" s="225"/>
      <c r="AG1936" s="225"/>
      <c r="AH1936" s="225"/>
      <c r="AI1936" s="225"/>
      <c r="AJ1936" s="225"/>
      <c r="AK1936" s="225"/>
      <c r="AL1936" s="225"/>
      <c r="AM1936" s="225"/>
      <c r="AN1936" s="225"/>
      <c r="AO1936" s="225"/>
      <c r="AP1936" s="225"/>
      <c r="AQ1936" s="225"/>
      <c r="AR1936" s="225"/>
      <c r="AS1936" s="225"/>
      <c r="AT1936" s="225"/>
    </row>
    <row r="1937" spans="1:8" ht="21" customHeight="1" x14ac:dyDescent="0.2">
      <c r="A1937" s="167" t="s">
        <v>61</v>
      </c>
      <c r="B1937" s="2">
        <v>920</v>
      </c>
      <c r="C1937" s="23" t="s">
        <v>59</v>
      </c>
      <c r="D1937" s="23" t="s">
        <v>60</v>
      </c>
      <c r="E1937" s="23"/>
      <c r="F1937" s="23"/>
      <c r="G1937" s="123">
        <f>G1938+G1959</f>
        <v>16750</v>
      </c>
      <c r="H1937" s="124">
        <f>H1938+H1959</f>
        <v>16750</v>
      </c>
    </row>
    <row r="1938" spans="1:8" ht="31.5" x14ac:dyDescent="0.2">
      <c r="A1938" s="140" t="s">
        <v>708</v>
      </c>
      <c r="B1938" s="2">
        <v>920</v>
      </c>
      <c r="C1938" s="15" t="s">
        <v>59</v>
      </c>
      <c r="D1938" s="15" t="s">
        <v>60</v>
      </c>
      <c r="E1938" s="15" t="s">
        <v>363</v>
      </c>
      <c r="F1938" s="15"/>
      <c r="G1938" s="71">
        <f>G1939+G1953</f>
        <v>16600</v>
      </c>
      <c r="H1938" s="82">
        <f>H1939+H1953</f>
        <v>16600</v>
      </c>
    </row>
    <row r="1939" spans="1:8" ht="31.5" x14ac:dyDescent="0.2">
      <c r="A1939" s="140" t="s">
        <v>378</v>
      </c>
      <c r="B1939" s="2">
        <v>920</v>
      </c>
      <c r="C1939" s="15" t="s">
        <v>59</v>
      </c>
      <c r="D1939" s="15" t="s">
        <v>60</v>
      </c>
      <c r="E1939" s="24" t="s">
        <v>382</v>
      </c>
      <c r="F1939" s="32"/>
      <c r="G1939" s="71">
        <f>G1940</f>
        <v>15508</v>
      </c>
      <c r="H1939" s="82">
        <f>H1940</f>
        <v>15508</v>
      </c>
    </row>
    <row r="1940" spans="1:8" ht="31.5" x14ac:dyDescent="0.2">
      <c r="A1940" s="140" t="s">
        <v>380</v>
      </c>
      <c r="B1940" s="1">
        <v>920</v>
      </c>
      <c r="C1940" s="15" t="s">
        <v>59</v>
      </c>
      <c r="D1940" s="15" t="s">
        <v>60</v>
      </c>
      <c r="E1940" s="24" t="s">
        <v>387</v>
      </c>
      <c r="F1940" s="15"/>
      <c r="G1940" s="71">
        <f>G1941+G1945+G1949</f>
        <v>15508</v>
      </c>
      <c r="H1940" s="82">
        <f>H1941+H1945+H1949</f>
        <v>15508</v>
      </c>
    </row>
    <row r="1941" spans="1:8" ht="31.5" x14ac:dyDescent="0.2">
      <c r="A1941" s="136" t="s">
        <v>934</v>
      </c>
      <c r="B1941" s="16">
        <v>920</v>
      </c>
      <c r="C1941" s="17" t="s">
        <v>59</v>
      </c>
      <c r="D1941" s="17" t="s">
        <v>60</v>
      </c>
      <c r="E1941" s="17" t="s">
        <v>678</v>
      </c>
      <c r="F1941" s="17"/>
      <c r="G1941" s="91">
        <f t="shared" ref="G1941:H1943" si="509">G1942</f>
        <v>93</v>
      </c>
      <c r="H1941" s="92">
        <f t="shared" si="509"/>
        <v>93</v>
      </c>
    </row>
    <row r="1942" spans="1:8" ht="31.5" x14ac:dyDescent="0.2">
      <c r="A1942" s="137" t="s">
        <v>18</v>
      </c>
      <c r="B1942" s="19">
        <v>920</v>
      </c>
      <c r="C1942" s="64" t="s">
        <v>59</v>
      </c>
      <c r="D1942" s="64" t="s">
        <v>60</v>
      </c>
      <c r="E1942" s="64" t="s">
        <v>678</v>
      </c>
      <c r="F1942" s="64" t="s">
        <v>20</v>
      </c>
      <c r="G1942" s="93">
        <f>G1943</f>
        <v>93</v>
      </c>
      <c r="H1942" s="94">
        <f>H1943</f>
        <v>93</v>
      </c>
    </row>
    <row r="1943" spans="1:8" x14ac:dyDescent="0.2">
      <c r="A1943" s="137" t="s">
        <v>19</v>
      </c>
      <c r="B1943" s="19">
        <v>920</v>
      </c>
      <c r="C1943" s="64" t="s">
        <v>59</v>
      </c>
      <c r="D1943" s="64" t="s">
        <v>60</v>
      </c>
      <c r="E1943" s="64" t="s">
        <v>678</v>
      </c>
      <c r="F1943" s="64" t="s">
        <v>21</v>
      </c>
      <c r="G1943" s="93">
        <f t="shared" si="509"/>
        <v>93</v>
      </c>
      <c r="H1943" s="94">
        <f t="shared" si="509"/>
        <v>93</v>
      </c>
    </row>
    <row r="1944" spans="1:8" x14ac:dyDescent="0.2">
      <c r="A1944" s="137" t="s">
        <v>147</v>
      </c>
      <c r="B1944" s="19">
        <v>920</v>
      </c>
      <c r="C1944" s="64" t="s">
        <v>59</v>
      </c>
      <c r="D1944" s="64" t="s">
        <v>60</v>
      </c>
      <c r="E1944" s="64" t="s">
        <v>678</v>
      </c>
      <c r="F1944" s="64" t="s">
        <v>148</v>
      </c>
      <c r="G1944" s="93">
        <v>93</v>
      </c>
      <c r="H1944" s="94">
        <v>93</v>
      </c>
    </row>
    <row r="1945" spans="1:8" x14ac:dyDescent="0.2">
      <c r="A1945" s="136" t="s">
        <v>682</v>
      </c>
      <c r="B1945" s="16">
        <v>920</v>
      </c>
      <c r="C1945" s="17" t="s">
        <v>59</v>
      </c>
      <c r="D1945" s="17" t="s">
        <v>60</v>
      </c>
      <c r="E1945" s="17" t="s">
        <v>681</v>
      </c>
      <c r="F1945" s="17"/>
      <c r="G1945" s="91">
        <f t="shared" ref="G1945:H1947" si="510">G1946</f>
        <v>100</v>
      </c>
      <c r="H1945" s="92">
        <f t="shared" si="510"/>
        <v>100</v>
      </c>
    </row>
    <row r="1946" spans="1:8" ht="31.5" x14ac:dyDescent="0.2">
      <c r="A1946" s="137" t="s">
        <v>18</v>
      </c>
      <c r="B1946" s="19">
        <v>920</v>
      </c>
      <c r="C1946" s="64" t="s">
        <v>59</v>
      </c>
      <c r="D1946" s="64" t="s">
        <v>60</v>
      </c>
      <c r="E1946" s="64" t="s">
        <v>681</v>
      </c>
      <c r="F1946" s="64" t="s">
        <v>20</v>
      </c>
      <c r="G1946" s="93">
        <f>G1947</f>
        <v>100</v>
      </c>
      <c r="H1946" s="94">
        <f>H1947</f>
        <v>100</v>
      </c>
    </row>
    <row r="1947" spans="1:8" x14ac:dyDescent="0.2">
      <c r="A1947" s="137" t="s">
        <v>19</v>
      </c>
      <c r="B1947" s="19">
        <v>920</v>
      </c>
      <c r="C1947" s="64" t="s">
        <v>59</v>
      </c>
      <c r="D1947" s="64" t="s">
        <v>60</v>
      </c>
      <c r="E1947" s="64" t="s">
        <v>681</v>
      </c>
      <c r="F1947" s="64" t="s">
        <v>21</v>
      </c>
      <c r="G1947" s="93">
        <f t="shared" si="510"/>
        <v>100</v>
      </c>
      <c r="H1947" s="94">
        <f t="shared" si="510"/>
        <v>100</v>
      </c>
    </row>
    <row r="1948" spans="1:8" x14ac:dyDescent="0.2">
      <c r="A1948" s="137" t="s">
        <v>147</v>
      </c>
      <c r="B1948" s="19">
        <v>920</v>
      </c>
      <c r="C1948" s="64" t="s">
        <v>59</v>
      </c>
      <c r="D1948" s="64" t="s">
        <v>60</v>
      </c>
      <c r="E1948" s="64" t="s">
        <v>681</v>
      </c>
      <c r="F1948" s="64" t="s">
        <v>148</v>
      </c>
      <c r="G1948" s="93">
        <v>100</v>
      </c>
      <c r="H1948" s="94">
        <v>100</v>
      </c>
    </row>
    <row r="1949" spans="1:8" x14ac:dyDescent="0.2">
      <c r="A1949" s="136" t="s">
        <v>116</v>
      </c>
      <c r="B1949" s="19">
        <v>920</v>
      </c>
      <c r="C1949" s="17" t="s">
        <v>59</v>
      </c>
      <c r="D1949" s="17" t="s">
        <v>60</v>
      </c>
      <c r="E1949" s="17" t="s">
        <v>388</v>
      </c>
      <c r="F1949" s="64"/>
      <c r="G1949" s="91">
        <f t="shared" ref="G1949:H1951" si="511">G1950</f>
        <v>15315</v>
      </c>
      <c r="H1949" s="92">
        <f t="shared" si="511"/>
        <v>15315</v>
      </c>
    </row>
    <row r="1950" spans="1:8" ht="31.5" x14ac:dyDescent="0.2">
      <c r="A1950" s="137" t="s">
        <v>18</v>
      </c>
      <c r="B1950" s="65">
        <v>920</v>
      </c>
      <c r="C1950" s="64" t="s">
        <v>59</v>
      </c>
      <c r="D1950" s="64" t="s">
        <v>60</v>
      </c>
      <c r="E1950" s="64" t="s">
        <v>388</v>
      </c>
      <c r="F1950" s="64" t="s">
        <v>20</v>
      </c>
      <c r="G1950" s="93">
        <f t="shared" si="511"/>
        <v>15315</v>
      </c>
      <c r="H1950" s="94">
        <f t="shared" si="511"/>
        <v>15315</v>
      </c>
    </row>
    <row r="1951" spans="1:8" x14ac:dyDescent="0.2">
      <c r="A1951" s="137" t="s">
        <v>19</v>
      </c>
      <c r="B1951" s="19">
        <v>920</v>
      </c>
      <c r="C1951" s="64" t="s">
        <v>59</v>
      </c>
      <c r="D1951" s="64" t="s">
        <v>60</v>
      </c>
      <c r="E1951" s="64" t="s">
        <v>388</v>
      </c>
      <c r="F1951" s="64" t="s">
        <v>21</v>
      </c>
      <c r="G1951" s="93">
        <f t="shared" si="511"/>
        <v>15315</v>
      </c>
      <c r="H1951" s="94">
        <f t="shared" si="511"/>
        <v>15315</v>
      </c>
    </row>
    <row r="1952" spans="1:8" ht="47.25" x14ac:dyDescent="0.2">
      <c r="A1952" s="137" t="s">
        <v>163</v>
      </c>
      <c r="B1952" s="19">
        <v>920</v>
      </c>
      <c r="C1952" s="64" t="s">
        <v>59</v>
      </c>
      <c r="D1952" s="64" t="s">
        <v>60</v>
      </c>
      <c r="E1952" s="64" t="s">
        <v>388</v>
      </c>
      <c r="F1952" s="64" t="s">
        <v>149</v>
      </c>
      <c r="G1952" s="93">
        <v>15315</v>
      </c>
      <c r="H1952" s="94">
        <v>15315</v>
      </c>
    </row>
    <row r="1953" spans="1:16304" ht="47.25" x14ac:dyDescent="0.2">
      <c r="A1953" s="140" t="s">
        <v>360</v>
      </c>
      <c r="B1953" s="2">
        <v>920</v>
      </c>
      <c r="C1953" s="15" t="s">
        <v>59</v>
      </c>
      <c r="D1953" s="15" t="s">
        <v>60</v>
      </c>
      <c r="E1953" s="24" t="s">
        <v>361</v>
      </c>
      <c r="F1953" s="32"/>
      <c r="G1953" s="71">
        <f t="shared" ref="G1953:H1954" si="512">G1954</f>
        <v>1092</v>
      </c>
      <c r="H1953" s="82">
        <f t="shared" si="512"/>
        <v>1092</v>
      </c>
    </row>
    <row r="1954" spans="1:16304" x14ac:dyDescent="0.2">
      <c r="A1954" s="136" t="s">
        <v>38</v>
      </c>
      <c r="B1954" s="65">
        <v>920</v>
      </c>
      <c r="C1954" s="17" t="s">
        <v>59</v>
      </c>
      <c r="D1954" s="17" t="s">
        <v>60</v>
      </c>
      <c r="E1954" s="25" t="s">
        <v>390</v>
      </c>
      <c r="F1954" s="17"/>
      <c r="G1954" s="115">
        <f t="shared" si="512"/>
        <v>1092</v>
      </c>
      <c r="H1954" s="116">
        <f t="shared" si="512"/>
        <v>1092</v>
      </c>
    </row>
    <row r="1955" spans="1:16304" x14ac:dyDescent="0.2">
      <c r="A1955" s="136" t="s">
        <v>43</v>
      </c>
      <c r="B1955" s="65">
        <v>920</v>
      </c>
      <c r="C1955" s="17" t="s">
        <v>59</v>
      </c>
      <c r="D1955" s="17" t="s">
        <v>60</v>
      </c>
      <c r="E1955" s="17" t="s">
        <v>362</v>
      </c>
      <c r="F1955" s="17"/>
      <c r="G1955" s="91">
        <f>G1956</f>
        <v>1092</v>
      </c>
      <c r="H1955" s="92">
        <f>H1956</f>
        <v>1092</v>
      </c>
    </row>
    <row r="1956" spans="1:16304" ht="31.5" x14ac:dyDescent="0.2">
      <c r="A1956" s="137" t="s">
        <v>22</v>
      </c>
      <c r="B1956" s="65">
        <v>920</v>
      </c>
      <c r="C1956" s="64" t="s">
        <v>59</v>
      </c>
      <c r="D1956" s="64" t="s">
        <v>60</v>
      </c>
      <c r="E1956" s="64" t="s">
        <v>362</v>
      </c>
      <c r="F1956" s="64" t="s">
        <v>15</v>
      </c>
      <c r="G1956" s="93">
        <f t="shared" ref="G1956:H1957" si="513">G1957</f>
        <v>1092</v>
      </c>
      <c r="H1956" s="94">
        <f t="shared" si="513"/>
        <v>1092</v>
      </c>
    </row>
    <row r="1957" spans="1:16304" ht="31.5" x14ac:dyDescent="0.2">
      <c r="A1957" s="142" t="s">
        <v>17</v>
      </c>
      <c r="B1957" s="16">
        <v>920</v>
      </c>
      <c r="C1957" s="64" t="s">
        <v>59</v>
      </c>
      <c r="D1957" s="64" t="s">
        <v>60</v>
      </c>
      <c r="E1957" s="64" t="s">
        <v>362</v>
      </c>
      <c r="F1957" s="64" t="s">
        <v>16</v>
      </c>
      <c r="G1957" s="93">
        <f t="shared" si="513"/>
        <v>1092</v>
      </c>
      <c r="H1957" s="94">
        <f t="shared" si="513"/>
        <v>1092</v>
      </c>
    </row>
    <row r="1958" spans="1:16304" x14ac:dyDescent="0.2">
      <c r="A1958" s="137" t="s">
        <v>827</v>
      </c>
      <c r="B1958" s="19">
        <v>920</v>
      </c>
      <c r="C1958" s="64" t="s">
        <v>59</v>
      </c>
      <c r="D1958" s="64" t="s">
        <v>60</v>
      </c>
      <c r="E1958" s="64" t="s">
        <v>362</v>
      </c>
      <c r="F1958" s="64" t="s">
        <v>126</v>
      </c>
      <c r="G1958" s="93">
        <v>1092</v>
      </c>
      <c r="H1958" s="94">
        <v>1092</v>
      </c>
    </row>
    <row r="1959" spans="1:16304" ht="47.25" x14ac:dyDescent="0.2">
      <c r="A1959" s="156" t="s">
        <v>849</v>
      </c>
      <c r="B1959" s="2">
        <v>920</v>
      </c>
      <c r="C1959" s="15" t="s">
        <v>59</v>
      </c>
      <c r="D1959" s="15" t="s">
        <v>60</v>
      </c>
      <c r="E1959" s="80" t="s">
        <v>850</v>
      </c>
      <c r="F1959" s="52"/>
      <c r="G1959" s="194">
        <f t="shared" ref="G1959:H1959" si="514">G1960</f>
        <v>150</v>
      </c>
      <c r="H1959" s="195">
        <f t="shared" si="514"/>
        <v>150</v>
      </c>
      <c r="I1959" s="208"/>
      <c r="J1959" s="209"/>
      <c r="K1959" s="210"/>
      <c r="L1959" s="210"/>
      <c r="M1959" s="210"/>
      <c r="N1959" s="205"/>
      <c r="O1959" s="206"/>
      <c r="P1959" s="207"/>
      <c r="Q1959" s="207"/>
      <c r="R1959" s="208"/>
      <c r="S1959" s="209"/>
      <c r="T1959" s="210"/>
      <c r="U1959" s="210"/>
      <c r="V1959" s="210"/>
      <c r="W1959" s="205"/>
      <c r="X1959" s="206"/>
      <c r="Y1959" s="207"/>
      <c r="Z1959" s="207"/>
      <c r="AA1959" s="208"/>
      <c r="AB1959" s="209"/>
      <c r="AC1959" s="210"/>
      <c r="AD1959" s="210"/>
      <c r="AE1959" s="210"/>
      <c r="AF1959" s="205"/>
      <c r="AG1959" s="206"/>
      <c r="AH1959" s="207"/>
      <c r="AI1959" s="207"/>
      <c r="AJ1959" s="208"/>
      <c r="AK1959" s="209"/>
      <c r="AL1959" s="210"/>
      <c r="AM1959" s="210"/>
      <c r="AN1959" s="210"/>
      <c r="AO1959" s="205"/>
      <c r="AP1959" s="206"/>
      <c r="AQ1959" s="207"/>
      <c r="AR1959" s="207"/>
      <c r="AS1959" s="208"/>
      <c r="AT1959" s="209"/>
      <c r="AU1959" s="219"/>
      <c r="AV1959" s="69"/>
      <c r="AW1959" s="69"/>
      <c r="AX1959" s="107"/>
      <c r="AY1959" s="2"/>
      <c r="AZ1959" s="15"/>
      <c r="BA1959" s="15"/>
      <c r="BB1959" s="80"/>
      <c r="BC1959" s="52"/>
      <c r="BD1959" s="69"/>
      <c r="BE1959" s="69"/>
      <c r="BF1959" s="69"/>
      <c r="BG1959" s="107"/>
      <c r="BH1959" s="2"/>
      <c r="BI1959" s="15"/>
      <c r="BJ1959" s="15"/>
      <c r="BK1959" s="80"/>
      <c r="BL1959" s="52"/>
      <c r="BM1959" s="69"/>
      <c r="BN1959" s="69"/>
      <c r="BO1959" s="69"/>
      <c r="BP1959" s="107"/>
      <c r="BQ1959" s="2"/>
      <c r="BR1959" s="15"/>
      <c r="BS1959" s="15"/>
      <c r="BT1959" s="80"/>
      <c r="BU1959" s="52"/>
      <c r="BV1959" s="69"/>
      <c r="BW1959" s="69"/>
      <c r="BX1959" s="69"/>
      <c r="BY1959" s="107"/>
      <c r="BZ1959" s="2"/>
      <c r="CA1959" s="15"/>
      <c r="CB1959" s="15"/>
      <c r="CC1959" s="80"/>
      <c r="CD1959" s="52"/>
      <c r="CE1959" s="69"/>
      <c r="CF1959" s="69"/>
      <c r="CG1959" s="69"/>
      <c r="CH1959" s="107"/>
      <c r="CI1959" s="2"/>
      <c r="CJ1959" s="15"/>
      <c r="CK1959" s="15"/>
      <c r="CL1959" s="80"/>
      <c r="CM1959" s="52"/>
      <c r="CN1959" s="69"/>
      <c r="CO1959" s="69"/>
      <c r="CP1959" s="69"/>
      <c r="CQ1959" s="107"/>
      <c r="CR1959" s="2"/>
      <c r="CS1959" s="15"/>
      <c r="CT1959" s="15"/>
      <c r="CU1959" s="80"/>
      <c r="CV1959" s="52"/>
      <c r="CW1959" s="69"/>
      <c r="CX1959" s="69"/>
      <c r="CY1959" s="69"/>
      <c r="CZ1959" s="107"/>
      <c r="DA1959" s="2"/>
      <c r="DB1959" s="15"/>
      <c r="DC1959" s="15"/>
      <c r="DD1959" s="80"/>
      <c r="DE1959" s="52"/>
      <c r="DF1959" s="69"/>
      <c r="DG1959" s="69"/>
      <c r="DH1959" s="69"/>
      <c r="DI1959" s="107"/>
      <c r="DJ1959" s="2"/>
      <c r="DK1959" s="15"/>
      <c r="DL1959" s="15"/>
      <c r="DM1959" s="80"/>
      <c r="DN1959" s="52"/>
      <c r="DO1959" s="69"/>
      <c r="DP1959" s="69"/>
      <c r="DQ1959" s="69"/>
      <c r="DR1959" s="107"/>
      <c r="DS1959" s="2"/>
      <c r="DT1959" s="15"/>
      <c r="DU1959" s="15"/>
      <c r="DV1959" s="80"/>
      <c r="DW1959" s="52"/>
      <c r="DX1959" s="69"/>
      <c r="DY1959" s="69"/>
      <c r="DZ1959" s="69"/>
      <c r="EA1959" s="107"/>
      <c r="EB1959" s="2"/>
      <c r="EC1959" s="15"/>
      <c r="ED1959" s="15"/>
      <c r="EE1959" s="80"/>
      <c r="EF1959" s="52"/>
      <c r="EG1959" s="69"/>
      <c r="EH1959" s="69"/>
      <c r="EI1959" s="69"/>
      <c r="EJ1959" s="107"/>
      <c r="EK1959" s="2"/>
      <c r="EL1959" s="15"/>
      <c r="EM1959" s="15"/>
      <c r="EN1959" s="80"/>
      <c r="EO1959" s="52"/>
      <c r="EP1959" s="69"/>
      <c r="EQ1959" s="69"/>
      <c r="ER1959" s="69"/>
      <c r="ES1959" s="107"/>
      <c r="ET1959" s="2"/>
      <c r="EU1959" s="15"/>
      <c r="EV1959" s="15"/>
      <c r="EW1959" s="80"/>
      <c r="EX1959" s="52"/>
      <c r="EY1959" s="69"/>
      <c r="EZ1959" s="69"/>
      <c r="FA1959" s="69"/>
      <c r="FB1959" s="107"/>
      <c r="FC1959" s="2"/>
      <c r="FD1959" s="15"/>
      <c r="FE1959" s="15"/>
      <c r="FF1959" s="80"/>
      <c r="FG1959" s="52"/>
      <c r="FH1959" s="69"/>
      <c r="FI1959" s="69"/>
      <c r="FJ1959" s="69"/>
      <c r="FK1959" s="107"/>
      <c r="FL1959" s="2"/>
      <c r="FM1959" s="15"/>
      <c r="FN1959" s="15"/>
      <c r="FO1959" s="80"/>
      <c r="FP1959" s="52"/>
      <c r="FQ1959" s="69"/>
      <c r="FR1959" s="69"/>
      <c r="FS1959" s="69"/>
      <c r="FT1959" s="107"/>
      <c r="FU1959" s="2"/>
      <c r="FV1959" s="15"/>
      <c r="FW1959" s="15"/>
      <c r="FX1959" s="80"/>
      <c r="FY1959" s="52"/>
      <c r="FZ1959" s="69"/>
      <c r="GA1959" s="69"/>
      <c r="GB1959" s="69"/>
      <c r="GC1959" s="107"/>
      <c r="GD1959" s="2"/>
      <c r="GE1959" s="15"/>
      <c r="GF1959" s="15"/>
      <c r="GG1959" s="80"/>
      <c r="GH1959" s="52"/>
      <c r="GI1959" s="69"/>
      <c r="GJ1959" s="69"/>
      <c r="GK1959" s="69"/>
      <c r="GL1959" s="107"/>
      <c r="GM1959" s="2"/>
      <c r="GN1959" s="15"/>
      <c r="GO1959" s="15"/>
      <c r="GP1959" s="80"/>
      <c r="GQ1959" s="52"/>
      <c r="GR1959" s="69"/>
      <c r="GS1959" s="69"/>
      <c r="GT1959" s="69"/>
      <c r="GU1959" s="107"/>
      <c r="GV1959" s="2"/>
      <c r="GW1959" s="15"/>
      <c r="GX1959" s="15"/>
      <c r="GY1959" s="80"/>
      <c r="GZ1959" s="52"/>
      <c r="HA1959" s="69"/>
      <c r="HB1959" s="69"/>
      <c r="HC1959" s="69"/>
      <c r="HD1959" s="107"/>
      <c r="HE1959" s="2"/>
      <c r="HF1959" s="15"/>
      <c r="HG1959" s="15"/>
      <c r="HH1959" s="80"/>
      <c r="HI1959" s="52"/>
      <c r="HJ1959" s="69"/>
      <c r="HK1959" s="69"/>
      <c r="HL1959" s="69"/>
      <c r="HM1959" s="107"/>
      <c r="HN1959" s="2"/>
      <c r="HO1959" s="15"/>
      <c r="HP1959" s="15"/>
      <c r="HQ1959" s="80"/>
      <c r="HR1959" s="52"/>
      <c r="HS1959" s="69"/>
      <c r="HT1959" s="69"/>
      <c r="HU1959" s="69"/>
      <c r="HV1959" s="107"/>
      <c r="HW1959" s="2"/>
      <c r="HX1959" s="15"/>
      <c r="HY1959" s="15"/>
      <c r="HZ1959" s="80"/>
      <c r="IA1959" s="52"/>
      <c r="IB1959" s="69"/>
      <c r="IC1959" s="69"/>
      <c r="ID1959" s="69"/>
      <c r="IE1959" s="107"/>
      <c r="IF1959" s="2"/>
      <c r="IG1959" s="15"/>
      <c r="IH1959" s="15"/>
      <c r="II1959" s="80"/>
      <c r="IJ1959" s="52"/>
      <c r="IK1959" s="69"/>
      <c r="IL1959" s="69"/>
      <c r="IM1959" s="69"/>
      <c r="IN1959" s="107"/>
      <c r="IO1959" s="2"/>
      <c r="IP1959" s="15"/>
      <c r="IQ1959" s="15"/>
      <c r="IR1959" s="80"/>
      <c r="IS1959" s="52"/>
      <c r="IT1959" s="69"/>
      <c r="IU1959" s="69"/>
      <c r="IV1959" s="69"/>
      <c r="IW1959" s="107"/>
      <c r="IX1959" s="2"/>
      <c r="IY1959" s="15"/>
      <c r="IZ1959" s="15"/>
      <c r="JA1959" s="80"/>
      <c r="JB1959" s="52"/>
      <c r="JC1959" s="69"/>
      <c r="JD1959" s="69"/>
      <c r="JE1959" s="69"/>
      <c r="JF1959" s="107"/>
      <c r="JG1959" s="2"/>
      <c r="JH1959" s="15"/>
      <c r="JI1959" s="15"/>
      <c r="JJ1959" s="80"/>
      <c r="JK1959" s="52"/>
      <c r="JL1959" s="69"/>
      <c r="JM1959" s="69"/>
      <c r="JN1959" s="69"/>
      <c r="JO1959" s="107"/>
      <c r="JP1959" s="2"/>
      <c r="JQ1959" s="15"/>
      <c r="JR1959" s="15"/>
      <c r="JS1959" s="80"/>
      <c r="JT1959" s="52"/>
      <c r="JU1959" s="69"/>
      <c r="JV1959" s="69"/>
      <c r="JW1959" s="69"/>
      <c r="JX1959" s="107"/>
      <c r="JY1959" s="2"/>
      <c r="JZ1959" s="15"/>
      <c r="KA1959" s="15"/>
      <c r="KB1959" s="80"/>
      <c r="KC1959" s="52"/>
      <c r="KD1959" s="69"/>
      <c r="KE1959" s="69"/>
      <c r="KF1959" s="69"/>
      <c r="KG1959" s="107"/>
      <c r="KH1959" s="2"/>
      <c r="KI1959" s="15"/>
      <c r="KJ1959" s="15"/>
      <c r="KK1959" s="80"/>
      <c r="KL1959" s="52"/>
      <c r="KM1959" s="69"/>
      <c r="KN1959" s="69"/>
      <c r="KO1959" s="69"/>
      <c r="KP1959" s="107"/>
      <c r="KQ1959" s="2"/>
      <c r="KR1959" s="15"/>
      <c r="KS1959" s="15"/>
      <c r="KT1959" s="80"/>
      <c r="KU1959" s="52"/>
      <c r="KV1959" s="69"/>
      <c r="KW1959" s="69"/>
      <c r="KX1959" s="69"/>
      <c r="KY1959" s="107"/>
      <c r="KZ1959" s="2"/>
      <c r="LA1959" s="15"/>
      <c r="LB1959" s="15"/>
      <c r="LC1959" s="80"/>
      <c r="LD1959" s="52"/>
      <c r="LE1959" s="69"/>
      <c r="LF1959" s="69"/>
      <c r="LG1959" s="69"/>
      <c r="LH1959" s="107"/>
      <c r="LI1959" s="2"/>
      <c r="LJ1959" s="15"/>
      <c r="LK1959" s="15"/>
      <c r="LL1959" s="80"/>
      <c r="LM1959" s="52"/>
      <c r="LN1959" s="69"/>
      <c r="LO1959" s="69"/>
      <c r="LP1959" s="69"/>
      <c r="LQ1959" s="107"/>
      <c r="LR1959" s="2"/>
      <c r="LS1959" s="15"/>
      <c r="LT1959" s="15"/>
      <c r="LU1959" s="80"/>
      <c r="LV1959" s="52"/>
      <c r="LW1959" s="69"/>
      <c r="LX1959" s="69"/>
      <c r="LY1959" s="69"/>
      <c r="LZ1959" s="107"/>
      <c r="MA1959" s="2"/>
      <c r="MB1959" s="15"/>
      <c r="MC1959" s="15"/>
      <c r="MD1959" s="80"/>
      <c r="ME1959" s="52"/>
      <c r="MF1959" s="69"/>
      <c r="MG1959" s="69"/>
      <c r="MH1959" s="69"/>
      <c r="MI1959" s="107"/>
      <c r="MJ1959" s="2"/>
      <c r="MK1959" s="15"/>
      <c r="ML1959" s="15"/>
      <c r="MM1959" s="80"/>
      <c r="MN1959" s="52"/>
      <c r="MO1959" s="69"/>
      <c r="MP1959" s="69"/>
      <c r="MQ1959" s="69"/>
      <c r="MR1959" s="107"/>
      <c r="MS1959" s="2"/>
      <c r="MT1959" s="15"/>
      <c r="MU1959" s="15"/>
      <c r="MV1959" s="80"/>
      <c r="MW1959" s="52"/>
      <c r="MX1959" s="69"/>
      <c r="MY1959" s="69"/>
      <c r="MZ1959" s="69"/>
      <c r="NA1959" s="107"/>
      <c r="NB1959" s="2"/>
      <c r="NC1959" s="15"/>
      <c r="ND1959" s="15"/>
      <c r="NE1959" s="80"/>
      <c r="NF1959" s="52"/>
      <c r="NG1959" s="69"/>
      <c r="NH1959" s="69"/>
      <c r="NI1959" s="69"/>
      <c r="NJ1959" s="107"/>
      <c r="NK1959" s="2"/>
      <c r="NL1959" s="15"/>
      <c r="NM1959" s="15"/>
      <c r="NN1959" s="80"/>
      <c r="NO1959" s="52"/>
      <c r="NP1959" s="69"/>
      <c r="NQ1959" s="69"/>
      <c r="NR1959" s="69"/>
      <c r="NS1959" s="107"/>
      <c r="NT1959" s="2"/>
      <c r="NU1959" s="15"/>
      <c r="NV1959" s="15"/>
      <c r="NW1959" s="80"/>
      <c r="NX1959" s="52"/>
      <c r="NY1959" s="69"/>
      <c r="NZ1959" s="69"/>
      <c r="OA1959" s="69"/>
      <c r="OB1959" s="107"/>
      <c r="OC1959" s="2"/>
      <c r="OD1959" s="15"/>
      <c r="OE1959" s="15"/>
      <c r="OF1959" s="80"/>
      <c r="OG1959" s="52"/>
      <c r="OH1959" s="69"/>
      <c r="OI1959" s="69"/>
      <c r="OJ1959" s="69"/>
      <c r="OK1959" s="107"/>
      <c r="OL1959" s="2"/>
      <c r="OM1959" s="15"/>
      <c r="ON1959" s="15"/>
      <c r="OO1959" s="80"/>
      <c r="OP1959" s="52"/>
      <c r="OQ1959" s="69"/>
      <c r="OR1959" s="69"/>
      <c r="OS1959" s="69"/>
      <c r="OT1959" s="107"/>
      <c r="OU1959" s="2"/>
      <c r="OV1959" s="15"/>
      <c r="OW1959" s="15"/>
      <c r="OX1959" s="80"/>
      <c r="OY1959" s="52"/>
      <c r="OZ1959" s="69"/>
      <c r="PA1959" s="69"/>
      <c r="PB1959" s="69"/>
      <c r="PC1959" s="107"/>
      <c r="PD1959" s="2"/>
      <c r="PE1959" s="15"/>
      <c r="PF1959" s="15"/>
      <c r="PG1959" s="80"/>
      <c r="PH1959" s="52"/>
      <c r="PI1959" s="69"/>
      <c r="PJ1959" s="69"/>
      <c r="PK1959" s="69"/>
      <c r="PL1959" s="107"/>
      <c r="PM1959" s="2"/>
      <c r="PN1959" s="15"/>
      <c r="PO1959" s="15"/>
      <c r="PP1959" s="80"/>
      <c r="PQ1959" s="52"/>
      <c r="PR1959" s="69"/>
      <c r="PS1959" s="69"/>
      <c r="PT1959" s="69"/>
      <c r="PU1959" s="107"/>
      <c r="PV1959" s="2"/>
      <c r="PW1959" s="15"/>
      <c r="PX1959" s="15"/>
      <c r="PY1959" s="80"/>
      <c r="PZ1959" s="52"/>
      <c r="QA1959" s="69"/>
      <c r="QB1959" s="69"/>
      <c r="QC1959" s="69"/>
      <c r="QD1959" s="107"/>
      <c r="QE1959" s="2"/>
      <c r="QF1959" s="15"/>
      <c r="QG1959" s="15"/>
      <c r="QH1959" s="80"/>
      <c r="QI1959" s="52"/>
      <c r="QJ1959" s="69"/>
      <c r="QK1959" s="69"/>
      <c r="QL1959" s="69"/>
      <c r="QM1959" s="107"/>
      <c r="QN1959" s="2"/>
      <c r="QO1959" s="15"/>
      <c r="QP1959" s="15"/>
      <c r="QQ1959" s="80"/>
      <c r="QR1959" s="52"/>
      <c r="QS1959" s="69"/>
      <c r="QT1959" s="69"/>
      <c r="QU1959" s="69"/>
      <c r="QV1959" s="107"/>
      <c r="QW1959" s="2"/>
      <c r="QX1959" s="15"/>
      <c r="QY1959" s="15"/>
      <c r="QZ1959" s="80"/>
      <c r="RA1959" s="52"/>
      <c r="RB1959" s="69"/>
      <c r="RC1959" s="69"/>
      <c r="RD1959" s="69"/>
      <c r="RE1959" s="107"/>
      <c r="RF1959" s="2"/>
      <c r="RG1959" s="15"/>
      <c r="RH1959" s="15"/>
      <c r="RI1959" s="80"/>
      <c r="RJ1959" s="52"/>
      <c r="RK1959" s="69"/>
      <c r="RL1959" s="69"/>
      <c r="RM1959" s="69"/>
      <c r="RN1959" s="107"/>
      <c r="RO1959" s="2"/>
      <c r="RP1959" s="15"/>
      <c r="RQ1959" s="15"/>
      <c r="RR1959" s="80"/>
      <c r="RS1959" s="52"/>
      <c r="RT1959" s="69"/>
      <c r="RU1959" s="69"/>
      <c r="RV1959" s="69"/>
      <c r="RW1959" s="107"/>
      <c r="RX1959" s="2"/>
      <c r="RY1959" s="15"/>
      <c r="RZ1959" s="15"/>
      <c r="SA1959" s="80"/>
      <c r="SB1959" s="52"/>
      <c r="SC1959" s="69"/>
      <c r="SD1959" s="69"/>
      <c r="SE1959" s="69"/>
      <c r="SF1959" s="107"/>
      <c r="SG1959" s="2"/>
      <c r="SH1959" s="15"/>
      <c r="SI1959" s="15"/>
      <c r="SJ1959" s="80"/>
      <c r="SK1959" s="52"/>
      <c r="SL1959" s="69"/>
      <c r="SM1959" s="69"/>
      <c r="SN1959" s="69"/>
      <c r="SO1959" s="107"/>
      <c r="SP1959" s="2"/>
      <c r="SQ1959" s="15"/>
      <c r="SR1959" s="15"/>
      <c r="SS1959" s="80"/>
      <c r="ST1959" s="52"/>
      <c r="SU1959" s="69"/>
      <c r="SV1959" s="69"/>
      <c r="SW1959" s="69"/>
      <c r="SX1959" s="107"/>
      <c r="SY1959" s="2"/>
      <c r="SZ1959" s="15"/>
      <c r="TA1959" s="15"/>
      <c r="TB1959" s="80"/>
      <c r="TC1959" s="52"/>
      <c r="TD1959" s="69"/>
      <c r="TE1959" s="69"/>
      <c r="TF1959" s="69"/>
      <c r="TG1959" s="107"/>
      <c r="TH1959" s="2"/>
      <c r="TI1959" s="15"/>
      <c r="TJ1959" s="15"/>
      <c r="TK1959" s="80"/>
      <c r="TL1959" s="52"/>
      <c r="TM1959" s="69"/>
      <c r="TN1959" s="69"/>
      <c r="TO1959" s="69"/>
      <c r="TP1959" s="107"/>
      <c r="TQ1959" s="2"/>
      <c r="TR1959" s="15"/>
      <c r="TS1959" s="15"/>
      <c r="TT1959" s="80"/>
      <c r="TU1959" s="52"/>
      <c r="TV1959" s="69"/>
      <c r="TW1959" s="69"/>
      <c r="TX1959" s="69"/>
      <c r="TY1959" s="107"/>
      <c r="TZ1959" s="2"/>
      <c r="UA1959" s="15"/>
      <c r="UB1959" s="15"/>
      <c r="UC1959" s="80"/>
      <c r="UD1959" s="52"/>
      <c r="UE1959" s="69"/>
      <c r="UF1959" s="69"/>
      <c r="UG1959" s="69"/>
      <c r="UH1959" s="107"/>
      <c r="UI1959" s="2"/>
      <c r="UJ1959" s="15"/>
      <c r="UK1959" s="15"/>
      <c r="UL1959" s="80"/>
      <c r="UM1959" s="52"/>
      <c r="UN1959" s="69"/>
      <c r="UO1959" s="69"/>
      <c r="UP1959" s="69"/>
      <c r="UQ1959" s="107"/>
      <c r="UR1959" s="2"/>
      <c r="US1959" s="15"/>
      <c r="UT1959" s="15"/>
      <c r="UU1959" s="80"/>
      <c r="UV1959" s="52"/>
      <c r="UW1959" s="69"/>
      <c r="UX1959" s="69"/>
      <c r="UY1959" s="69"/>
      <c r="UZ1959" s="107"/>
      <c r="VA1959" s="2"/>
      <c r="VB1959" s="15"/>
      <c r="VC1959" s="15"/>
      <c r="VD1959" s="80"/>
      <c r="VE1959" s="52"/>
      <c r="VF1959" s="69"/>
      <c r="VG1959" s="69"/>
      <c r="VH1959" s="69"/>
      <c r="VI1959" s="107"/>
      <c r="VJ1959" s="2"/>
      <c r="VK1959" s="15"/>
      <c r="VL1959" s="15"/>
      <c r="VM1959" s="80"/>
      <c r="VN1959" s="52"/>
      <c r="VO1959" s="69"/>
      <c r="VP1959" s="69"/>
      <c r="VQ1959" s="69"/>
      <c r="VR1959" s="107"/>
      <c r="VS1959" s="2"/>
      <c r="VT1959" s="15"/>
      <c r="VU1959" s="15"/>
      <c r="VV1959" s="80"/>
      <c r="VW1959" s="52"/>
      <c r="VX1959" s="69"/>
      <c r="VY1959" s="69"/>
      <c r="VZ1959" s="69"/>
      <c r="WA1959" s="107"/>
      <c r="WB1959" s="2"/>
      <c r="WC1959" s="15"/>
      <c r="WD1959" s="15"/>
      <c r="WE1959" s="80"/>
      <c r="WF1959" s="52"/>
      <c r="WG1959" s="69"/>
      <c r="WH1959" s="69"/>
      <c r="WI1959" s="69"/>
      <c r="WJ1959" s="107"/>
      <c r="WK1959" s="2"/>
      <c r="WL1959" s="15"/>
      <c r="WM1959" s="15"/>
      <c r="WN1959" s="80"/>
      <c r="WO1959" s="52"/>
      <c r="WP1959" s="69"/>
      <c r="WQ1959" s="69"/>
      <c r="WR1959" s="69"/>
      <c r="WS1959" s="107"/>
      <c r="WT1959" s="2"/>
      <c r="WU1959" s="15"/>
      <c r="WV1959" s="15"/>
      <c r="WW1959" s="80"/>
      <c r="WX1959" s="52"/>
      <c r="WY1959" s="69"/>
      <c r="WZ1959" s="69"/>
      <c r="XA1959" s="69"/>
      <c r="XB1959" s="107"/>
      <c r="XC1959" s="2"/>
      <c r="XD1959" s="15"/>
      <c r="XE1959" s="15"/>
      <c r="XF1959" s="80"/>
      <c r="XG1959" s="52"/>
      <c r="XH1959" s="69"/>
      <c r="XI1959" s="69"/>
      <c r="XJ1959" s="69"/>
      <c r="XK1959" s="107"/>
      <c r="XL1959" s="2"/>
      <c r="XM1959" s="15"/>
      <c r="XN1959" s="15"/>
      <c r="XO1959" s="80"/>
      <c r="XP1959" s="52"/>
      <c r="XQ1959" s="69"/>
      <c r="XR1959" s="69"/>
      <c r="XS1959" s="69"/>
      <c r="XT1959" s="107"/>
      <c r="XU1959" s="2"/>
      <c r="XV1959" s="15"/>
      <c r="XW1959" s="15"/>
      <c r="XX1959" s="80"/>
      <c r="XY1959" s="52"/>
      <c r="XZ1959" s="69"/>
      <c r="YA1959" s="69"/>
      <c r="YB1959" s="69"/>
      <c r="YC1959" s="107"/>
      <c r="YD1959" s="2"/>
      <c r="YE1959" s="15"/>
      <c r="YF1959" s="15"/>
      <c r="YG1959" s="80"/>
      <c r="YH1959" s="52"/>
      <c r="YI1959" s="69"/>
      <c r="YJ1959" s="69"/>
      <c r="YK1959" s="69"/>
      <c r="YL1959" s="107"/>
      <c r="YM1959" s="2"/>
      <c r="YN1959" s="15"/>
      <c r="YO1959" s="15"/>
      <c r="YP1959" s="80"/>
      <c r="YQ1959" s="52"/>
      <c r="YR1959" s="69"/>
      <c r="YS1959" s="69"/>
      <c r="YT1959" s="69"/>
      <c r="YU1959" s="107"/>
      <c r="YV1959" s="2"/>
      <c r="YW1959" s="15"/>
      <c r="YX1959" s="15"/>
      <c r="YY1959" s="80"/>
      <c r="YZ1959" s="52"/>
      <c r="ZA1959" s="69"/>
      <c r="ZB1959" s="69"/>
      <c r="ZC1959" s="69"/>
      <c r="ZD1959" s="107"/>
      <c r="ZE1959" s="2"/>
      <c r="ZF1959" s="15"/>
      <c r="ZG1959" s="15"/>
      <c r="ZH1959" s="80"/>
      <c r="ZI1959" s="52"/>
      <c r="ZJ1959" s="69"/>
      <c r="ZK1959" s="69"/>
      <c r="ZL1959" s="69"/>
      <c r="ZM1959" s="107"/>
      <c r="ZN1959" s="2"/>
      <c r="ZO1959" s="15"/>
      <c r="ZP1959" s="15"/>
      <c r="ZQ1959" s="80"/>
      <c r="ZR1959" s="52"/>
      <c r="ZS1959" s="69"/>
      <c r="ZT1959" s="69"/>
      <c r="ZU1959" s="69"/>
      <c r="ZV1959" s="107"/>
      <c r="ZW1959" s="2"/>
      <c r="ZX1959" s="15"/>
      <c r="ZY1959" s="15"/>
      <c r="ZZ1959" s="80"/>
      <c r="AAA1959" s="52"/>
      <c r="AAB1959" s="69"/>
      <c r="AAC1959" s="69"/>
      <c r="AAD1959" s="69"/>
      <c r="AAE1959" s="107"/>
      <c r="AAF1959" s="2"/>
      <c r="AAG1959" s="15"/>
      <c r="AAH1959" s="15"/>
      <c r="AAI1959" s="80"/>
      <c r="AAJ1959" s="52"/>
      <c r="AAK1959" s="69"/>
      <c r="AAL1959" s="69"/>
      <c r="AAM1959" s="69"/>
      <c r="AAN1959" s="107"/>
      <c r="AAO1959" s="2"/>
      <c r="AAP1959" s="15"/>
      <c r="AAQ1959" s="15"/>
      <c r="AAR1959" s="80"/>
      <c r="AAS1959" s="52"/>
      <c r="AAT1959" s="69"/>
      <c r="AAU1959" s="69"/>
      <c r="AAV1959" s="69"/>
      <c r="AAW1959" s="107"/>
      <c r="AAX1959" s="2"/>
      <c r="AAY1959" s="15"/>
      <c r="AAZ1959" s="15"/>
      <c r="ABA1959" s="80"/>
      <c r="ABB1959" s="52"/>
      <c r="ABC1959" s="69"/>
      <c r="ABD1959" s="69"/>
      <c r="ABE1959" s="69"/>
      <c r="ABF1959" s="107"/>
      <c r="ABG1959" s="2"/>
      <c r="ABH1959" s="15"/>
      <c r="ABI1959" s="15"/>
      <c r="ABJ1959" s="80"/>
      <c r="ABK1959" s="52"/>
      <c r="ABL1959" s="69"/>
      <c r="ABM1959" s="69"/>
      <c r="ABN1959" s="69"/>
      <c r="ABO1959" s="107"/>
      <c r="ABP1959" s="2"/>
      <c r="ABQ1959" s="15"/>
      <c r="ABR1959" s="15"/>
      <c r="ABS1959" s="80"/>
      <c r="ABT1959" s="52"/>
      <c r="ABU1959" s="69"/>
      <c r="ABV1959" s="69"/>
      <c r="ABW1959" s="69"/>
      <c r="ABX1959" s="107"/>
      <c r="ABY1959" s="2"/>
      <c r="ABZ1959" s="15"/>
      <c r="ACA1959" s="15"/>
      <c r="ACB1959" s="80"/>
      <c r="ACC1959" s="52"/>
      <c r="ACD1959" s="69"/>
      <c r="ACE1959" s="69"/>
      <c r="ACF1959" s="69"/>
      <c r="ACG1959" s="107"/>
      <c r="ACH1959" s="2"/>
      <c r="ACI1959" s="15"/>
      <c r="ACJ1959" s="15"/>
      <c r="ACK1959" s="80"/>
      <c r="ACL1959" s="52"/>
      <c r="ACM1959" s="69"/>
      <c r="ACN1959" s="69"/>
      <c r="ACO1959" s="69"/>
      <c r="ACP1959" s="107"/>
      <c r="ACQ1959" s="2"/>
      <c r="ACR1959" s="15"/>
      <c r="ACS1959" s="15"/>
      <c r="ACT1959" s="80"/>
      <c r="ACU1959" s="52"/>
      <c r="ACV1959" s="69"/>
      <c r="ACW1959" s="69"/>
      <c r="ACX1959" s="69"/>
      <c r="ACY1959" s="107"/>
      <c r="ACZ1959" s="2"/>
      <c r="ADA1959" s="15"/>
      <c r="ADB1959" s="15"/>
      <c r="ADC1959" s="80"/>
      <c r="ADD1959" s="52"/>
      <c r="ADE1959" s="69"/>
      <c r="ADF1959" s="69"/>
      <c r="ADG1959" s="69"/>
      <c r="ADH1959" s="107"/>
      <c r="ADI1959" s="2"/>
      <c r="ADJ1959" s="15"/>
      <c r="ADK1959" s="15"/>
      <c r="ADL1959" s="80"/>
      <c r="ADM1959" s="52"/>
      <c r="ADN1959" s="69"/>
      <c r="ADO1959" s="69"/>
      <c r="ADP1959" s="69"/>
      <c r="ADQ1959" s="107"/>
      <c r="ADR1959" s="2"/>
      <c r="ADS1959" s="15"/>
      <c r="ADT1959" s="15"/>
      <c r="ADU1959" s="80"/>
      <c r="ADV1959" s="52"/>
      <c r="ADW1959" s="69"/>
      <c r="ADX1959" s="69"/>
      <c r="ADY1959" s="69"/>
      <c r="ADZ1959" s="107"/>
      <c r="AEA1959" s="2"/>
      <c r="AEB1959" s="15"/>
      <c r="AEC1959" s="15"/>
      <c r="AED1959" s="80"/>
      <c r="AEE1959" s="52"/>
      <c r="AEF1959" s="69"/>
      <c r="AEG1959" s="69"/>
      <c r="AEH1959" s="69"/>
      <c r="AEI1959" s="107"/>
      <c r="AEJ1959" s="2"/>
      <c r="AEK1959" s="15"/>
      <c r="AEL1959" s="15"/>
      <c r="AEM1959" s="80"/>
      <c r="AEN1959" s="52"/>
      <c r="AEO1959" s="69"/>
      <c r="AEP1959" s="69"/>
      <c r="AEQ1959" s="69"/>
      <c r="AER1959" s="107"/>
      <c r="AES1959" s="2"/>
      <c r="AET1959" s="15"/>
      <c r="AEU1959" s="15"/>
      <c r="AEV1959" s="80"/>
      <c r="AEW1959" s="52"/>
      <c r="AEX1959" s="69"/>
      <c r="AEY1959" s="69"/>
      <c r="AEZ1959" s="69"/>
      <c r="AFA1959" s="107"/>
      <c r="AFB1959" s="2"/>
      <c r="AFC1959" s="15"/>
      <c r="AFD1959" s="15"/>
      <c r="AFE1959" s="80"/>
      <c r="AFF1959" s="52"/>
      <c r="AFG1959" s="69"/>
      <c r="AFH1959" s="69"/>
      <c r="AFI1959" s="69"/>
      <c r="AFJ1959" s="107"/>
      <c r="AFK1959" s="2"/>
      <c r="AFL1959" s="15"/>
      <c r="AFM1959" s="15"/>
      <c r="AFN1959" s="80"/>
      <c r="AFO1959" s="52"/>
      <c r="AFP1959" s="69"/>
      <c r="AFQ1959" s="69"/>
      <c r="AFR1959" s="69"/>
      <c r="AFS1959" s="107"/>
      <c r="AFT1959" s="2"/>
      <c r="AFU1959" s="15"/>
      <c r="AFV1959" s="15"/>
      <c r="AFW1959" s="80"/>
      <c r="AFX1959" s="52"/>
      <c r="AFY1959" s="69"/>
      <c r="AFZ1959" s="69"/>
      <c r="AGA1959" s="69"/>
      <c r="AGB1959" s="107"/>
      <c r="AGC1959" s="2"/>
      <c r="AGD1959" s="15"/>
      <c r="AGE1959" s="15"/>
      <c r="AGF1959" s="80"/>
      <c r="AGG1959" s="52"/>
      <c r="AGH1959" s="69"/>
      <c r="AGI1959" s="69"/>
      <c r="AGJ1959" s="69"/>
      <c r="AGK1959" s="107"/>
      <c r="AGL1959" s="2"/>
      <c r="AGM1959" s="15"/>
      <c r="AGN1959" s="15"/>
      <c r="AGO1959" s="80"/>
      <c r="AGP1959" s="52"/>
      <c r="AGQ1959" s="69"/>
      <c r="AGR1959" s="69"/>
      <c r="AGS1959" s="69"/>
      <c r="AGT1959" s="107"/>
      <c r="AGU1959" s="2"/>
      <c r="AGV1959" s="15"/>
      <c r="AGW1959" s="15"/>
      <c r="AGX1959" s="80"/>
      <c r="AGY1959" s="52"/>
      <c r="AGZ1959" s="69"/>
      <c r="AHA1959" s="69"/>
      <c r="AHB1959" s="69"/>
      <c r="AHC1959" s="107"/>
      <c r="AHD1959" s="2"/>
      <c r="AHE1959" s="15"/>
      <c r="AHF1959" s="15"/>
      <c r="AHG1959" s="80"/>
      <c r="AHH1959" s="52"/>
      <c r="AHI1959" s="69"/>
      <c r="AHJ1959" s="69"/>
      <c r="AHK1959" s="69"/>
      <c r="AHL1959" s="107"/>
      <c r="AHM1959" s="2"/>
      <c r="AHN1959" s="15"/>
      <c r="AHO1959" s="15"/>
      <c r="AHP1959" s="80"/>
      <c r="AHQ1959" s="52"/>
      <c r="AHR1959" s="69"/>
      <c r="AHS1959" s="69"/>
      <c r="AHT1959" s="69"/>
      <c r="AHU1959" s="107"/>
      <c r="AHV1959" s="2"/>
      <c r="AHW1959" s="15"/>
      <c r="AHX1959" s="15"/>
      <c r="AHY1959" s="80"/>
      <c r="AHZ1959" s="52"/>
      <c r="AIA1959" s="69"/>
      <c r="AIB1959" s="69"/>
      <c r="AIC1959" s="69"/>
      <c r="AID1959" s="107"/>
      <c r="AIE1959" s="2"/>
      <c r="AIF1959" s="15"/>
      <c r="AIG1959" s="15"/>
      <c r="AIH1959" s="80"/>
      <c r="AII1959" s="52"/>
      <c r="AIJ1959" s="69"/>
      <c r="AIK1959" s="69"/>
      <c r="AIL1959" s="69"/>
      <c r="AIM1959" s="107"/>
      <c r="AIN1959" s="2"/>
      <c r="AIO1959" s="15"/>
      <c r="AIP1959" s="15"/>
      <c r="AIQ1959" s="80"/>
      <c r="AIR1959" s="52"/>
      <c r="AIS1959" s="69"/>
      <c r="AIT1959" s="69"/>
      <c r="AIU1959" s="69"/>
      <c r="AIV1959" s="107"/>
      <c r="AIW1959" s="2"/>
      <c r="AIX1959" s="15"/>
      <c r="AIY1959" s="15"/>
      <c r="AIZ1959" s="80"/>
      <c r="AJA1959" s="52"/>
      <c r="AJB1959" s="69"/>
      <c r="AJC1959" s="69"/>
      <c r="AJD1959" s="69"/>
      <c r="AJE1959" s="107"/>
      <c r="AJF1959" s="2"/>
      <c r="AJG1959" s="15"/>
      <c r="AJH1959" s="15"/>
      <c r="AJI1959" s="80"/>
      <c r="AJJ1959" s="52"/>
      <c r="AJK1959" s="69"/>
      <c r="AJL1959" s="69"/>
      <c r="AJM1959" s="69"/>
      <c r="AJN1959" s="107"/>
      <c r="AJO1959" s="2"/>
      <c r="AJP1959" s="15"/>
      <c r="AJQ1959" s="15"/>
      <c r="AJR1959" s="80"/>
      <c r="AJS1959" s="52"/>
      <c r="AJT1959" s="69"/>
      <c r="AJU1959" s="69"/>
      <c r="AJV1959" s="69"/>
      <c r="AJW1959" s="107"/>
      <c r="AJX1959" s="2"/>
      <c r="AJY1959" s="15"/>
      <c r="AJZ1959" s="15"/>
      <c r="AKA1959" s="80"/>
      <c r="AKB1959" s="52"/>
      <c r="AKC1959" s="69"/>
      <c r="AKD1959" s="69"/>
      <c r="AKE1959" s="69"/>
      <c r="AKF1959" s="107"/>
      <c r="AKG1959" s="2"/>
      <c r="AKH1959" s="15"/>
      <c r="AKI1959" s="15"/>
      <c r="AKJ1959" s="80"/>
      <c r="AKK1959" s="52"/>
      <c r="AKL1959" s="69"/>
      <c r="AKM1959" s="69"/>
      <c r="AKN1959" s="69"/>
      <c r="AKO1959" s="107"/>
      <c r="AKP1959" s="2"/>
      <c r="AKQ1959" s="15"/>
      <c r="AKR1959" s="15"/>
      <c r="AKS1959" s="80"/>
      <c r="AKT1959" s="52"/>
      <c r="AKU1959" s="69"/>
      <c r="AKV1959" s="69"/>
      <c r="AKW1959" s="69"/>
      <c r="AKX1959" s="107"/>
      <c r="AKY1959" s="2"/>
      <c r="AKZ1959" s="15"/>
      <c r="ALA1959" s="15"/>
      <c r="ALB1959" s="80"/>
      <c r="ALC1959" s="52"/>
      <c r="ALD1959" s="69"/>
      <c r="ALE1959" s="69"/>
      <c r="ALF1959" s="69"/>
      <c r="ALG1959" s="107"/>
      <c r="ALH1959" s="2"/>
      <c r="ALI1959" s="15"/>
      <c r="ALJ1959" s="15"/>
      <c r="ALK1959" s="80"/>
      <c r="ALL1959" s="52"/>
      <c r="ALM1959" s="69"/>
      <c r="ALN1959" s="69"/>
      <c r="ALO1959" s="69"/>
      <c r="ALP1959" s="107"/>
      <c r="ALQ1959" s="2"/>
      <c r="ALR1959" s="15"/>
      <c r="ALS1959" s="15"/>
      <c r="ALT1959" s="80"/>
      <c r="ALU1959" s="52"/>
      <c r="ALV1959" s="69"/>
      <c r="ALW1959" s="69"/>
      <c r="ALX1959" s="69"/>
      <c r="ALY1959" s="107"/>
      <c r="ALZ1959" s="2"/>
      <c r="AMA1959" s="15"/>
      <c r="AMB1959" s="15"/>
      <c r="AMC1959" s="80"/>
      <c r="AMD1959" s="52"/>
      <c r="AME1959" s="69"/>
      <c r="AMF1959" s="69"/>
      <c r="AMG1959" s="69"/>
      <c r="AMH1959" s="107"/>
      <c r="AMI1959" s="2"/>
      <c r="AMJ1959" s="15"/>
      <c r="AMK1959" s="15"/>
      <c r="AML1959" s="80"/>
      <c r="AMM1959" s="52"/>
      <c r="AMN1959" s="69"/>
      <c r="AMO1959" s="69"/>
      <c r="AMP1959" s="69"/>
      <c r="AMQ1959" s="107"/>
      <c r="AMR1959" s="2"/>
      <c r="AMS1959" s="15"/>
      <c r="AMT1959" s="15"/>
      <c r="AMU1959" s="80"/>
      <c r="AMV1959" s="52"/>
      <c r="AMW1959" s="69"/>
      <c r="AMX1959" s="69"/>
      <c r="AMY1959" s="69"/>
      <c r="AMZ1959" s="107"/>
      <c r="ANA1959" s="2"/>
      <c r="ANB1959" s="15"/>
      <c r="ANC1959" s="15"/>
      <c r="AND1959" s="80"/>
      <c r="ANE1959" s="52"/>
      <c r="ANF1959" s="69"/>
      <c r="ANG1959" s="69"/>
      <c r="ANH1959" s="69"/>
      <c r="ANI1959" s="107"/>
      <c r="ANJ1959" s="2"/>
      <c r="ANK1959" s="15"/>
      <c r="ANL1959" s="15"/>
      <c r="ANM1959" s="80"/>
      <c r="ANN1959" s="52"/>
      <c r="ANO1959" s="69"/>
      <c r="ANP1959" s="69"/>
      <c r="ANQ1959" s="69"/>
      <c r="ANR1959" s="107"/>
      <c r="ANS1959" s="2"/>
      <c r="ANT1959" s="15"/>
      <c r="ANU1959" s="15"/>
      <c r="ANV1959" s="80"/>
      <c r="ANW1959" s="52"/>
      <c r="ANX1959" s="69"/>
      <c r="ANY1959" s="69"/>
      <c r="ANZ1959" s="69"/>
      <c r="AOA1959" s="107"/>
      <c r="AOB1959" s="2"/>
      <c r="AOC1959" s="15"/>
      <c r="AOD1959" s="15"/>
      <c r="AOE1959" s="80"/>
      <c r="AOF1959" s="52"/>
      <c r="AOG1959" s="69"/>
      <c r="AOH1959" s="69"/>
      <c r="AOI1959" s="69"/>
      <c r="AOJ1959" s="107"/>
      <c r="AOK1959" s="2"/>
      <c r="AOL1959" s="15"/>
      <c r="AOM1959" s="15"/>
      <c r="AON1959" s="80"/>
      <c r="AOO1959" s="52"/>
      <c r="AOP1959" s="69"/>
      <c r="AOQ1959" s="69"/>
      <c r="AOR1959" s="69"/>
      <c r="AOS1959" s="107"/>
      <c r="AOT1959" s="2"/>
      <c r="AOU1959" s="15"/>
      <c r="AOV1959" s="15"/>
      <c r="AOW1959" s="80"/>
      <c r="AOX1959" s="52"/>
      <c r="AOY1959" s="69"/>
      <c r="AOZ1959" s="69"/>
      <c r="APA1959" s="69"/>
      <c r="APB1959" s="107"/>
      <c r="APC1959" s="2"/>
      <c r="APD1959" s="15"/>
      <c r="APE1959" s="15"/>
      <c r="APF1959" s="80"/>
      <c r="APG1959" s="52"/>
      <c r="APH1959" s="69"/>
      <c r="API1959" s="69"/>
      <c r="APJ1959" s="69"/>
      <c r="APK1959" s="107"/>
      <c r="APL1959" s="2"/>
      <c r="APM1959" s="15"/>
      <c r="APN1959" s="15"/>
      <c r="APO1959" s="80"/>
      <c r="APP1959" s="52"/>
      <c r="APQ1959" s="69"/>
      <c r="APR1959" s="69"/>
      <c r="APS1959" s="69"/>
      <c r="APT1959" s="107"/>
      <c r="APU1959" s="2"/>
      <c r="APV1959" s="15"/>
      <c r="APW1959" s="15"/>
      <c r="APX1959" s="80"/>
      <c r="APY1959" s="52"/>
      <c r="APZ1959" s="69"/>
      <c r="AQA1959" s="69"/>
      <c r="AQB1959" s="69"/>
      <c r="AQC1959" s="107"/>
      <c r="AQD1959" s="2"/>
      <c r="AQE1959" s="15"/>
      <c r="AQF1959" s="15"/>
      <c r="AQG1959" s="80"/>
      <c r="AQH1959" s="52"/>
      <c r="AQI1959" s="69"/>
      <c r="AQJ1959" s="69"/>
      <c r="AQK1959" s="69"/>
      <c r="AQL1959" s="107"/>
      <c r="AQM1959" s="2"/>
      <c r="AQN1959" s="15"/>
      <c r="AQO1959" s="15"/>
      <c r="AQP1959" s="80"/>
      <c r="AQQ1959" s="52"/>
      <c r="AQR1959" s="69"/>
      <c r="AQS1959" s="69"/>
      <c r="AQT1959" s="69"/>
      <c r="AQU1959" s="107"/>
      <c r="AQV1959" s="2"/>
      <c r="AQW1959" s="15"/>
      <c r="AQX1959" s="15"/>
      <c r="AQY1959" s="80"/>
      <c r="AQZ1959" s="52"/>
      <c r="ARA1959" s="69"/>
      <c r="ARB1959" s="69"/>
      <c r="ARC1959" s="69"/>
      <c r="ARD1959" s="107"/>
      <c r="ARE1959" s="2"/>
      <c r="ARF1959" s="15"/>
      <c r="ARG1959" s="15"/>
      <c r="ARH1959" s="80"/>
      <c r="ARI1959" s="52"/>
      <c r="ARJ1959" s="69"/>
      <c r="ARK1959" s="69"/>
      <c r="ARL1959" s="69"/>
      <c r="ARM1959" s="107"/>
      <c r="ARN1959" s="2"/>
      <c r="ARO1959" s="15"/>
      <c r="ARP1959" s="15"/>
      <c r="ARQ1959" s="80"/>
      <c r="ARR1959" s="52"/>
      <c r="ARS1959" s="69"/>
      <c r="ART1959" s="69"/>
      <c r="ARU1959" s="69"/>
      <c r="ARV1959" s="107"/>
      <c r="ARW1959" s="2"/>
      <c r="ARX1959" s="15"/>
      <c r="ARY1959" s="15"/>
      <c r="ARZ1959" s="80"/>
      <c r="ASA1959" s="52"/>
      <c r="ASB1959" s="69"/>
      <c r="ASC1959" s="69"/>
      <c r="ASD1959" s="69"/>
      <c r="ASE1959" s="107"/>
      <c r="ASF1959" s="2"/>
      <c r="ASG1959" s="15"/>
      <c r="ASH1959" s="15"/>
      <c r="ASI1959" s="80"/>
      <c r="ASJ1959" s="52"/>
      <c r="ASK1959" s="69"/>
      <c r="ASL1959" s="69"/>
      <c r="ASM1959" s="69"/>
      <c r="ASN1959" s="107"/>
      <c r="ASO1959" s="2"/>
      <c r="ASP1959" s="15"/>
      <c r="ASQ1959" s="15"/>
      <c r="ASR1959" s="80"/>
      <c r="ASS1959" s="52"/>
      <c r="AST1959" s="69"/>
      <c r="ASU1959" s="69"/>
      <c r="ASV1959" s="69"/>
      <c r="ASW1959" s="107"/>
      <c r="ASX1959" s="2"/>
      <c r="ASY1959" s="15"/>
      <c r="ASZ1959" s="15"/>
      <c r="ATA1959" s="80"/>
      <c r="ATB1959" s="52"/>
      <c r="ATC1959" s="69"/>
      <c r="ATD1959" s="69"/>
      <c r="ATE1959" s="69"/>
      <c r="ATF1959" s="107"/>
      <c r="ATG1959" s="2"/>
      <c r="ATH1959" s="15"/>
      <c r="ATI1959" s="15"/>
      <c r="ATJ1959" s="80"/>
      <c r="ATK1959" s="52"/>
      <c r="ATL1959" s="69"/>
      <c r="ATM1959" s="69"/>
      <c r="ATN1959" s="69"/>
      <c r="ATO1959" s="107"/>
      <c r="ATP1959" s="2"/>
      <c r="ATQ1959" s="15"/>
      <c r="ATR1959" s="15"/>
      <c r="ATS1959" s="80"/>
      <c r="ATT1959" s="52"/>
      <c r="ATU1959" s="69"/>
      <c r="ATV1959" s="69"/>
      <c r="ATW1959" s="69"/>
      <c r="ATX1959" s="107"/>
      <c r="ATY1959" s="2"/>
      <c r="ATZ1959" s="15"/>
      <c r="AUA1959" s="15"/>
      <c r="AUB1959" s="80"/>
      <c r="AUC1959" s="52"/>
      <c r="AUD1959" s="69"/>
      <c r="AUE1959" s="69"/>
      <c r="AUF1959" s="69"/>
      <c r="AUG1959" s="107"/>
      <c r="AUH1959" s="2"/>
      <c r="AUI1959" s="15"/>
      <c r="AUJ1959" s="15"/>
      <c r="AUK1959" s="80"/>
      <c r="AUL1959" s="52"/>
      <c r="AUM1959" s="69"/>
      <c r="AUN1959" s="69"/>
      <c r="AUO1959" s="69"/>
      <c r="AUP1959" s="107"/>
      <c r="AUQ1959" s="2"/>
      <c r="AUR1959" s="15"/>
      <c r="AUS1959" s="15"/>
      <c r="AUT1959" s="80"/>
      <c r="AUU1959" s="52"/>
      <c r="AUV1959" s="69"/>
      <c r="AUW1959" s="69"/>
      <c r="AUX1959" s="69"/>
      <c r="AUY1959" s="107"/>
      <c r="AUZ1959" s="2"/>
      <c r="AVA1959" s="15"/>
      <c r="AVB1959" s="15"/>
      <c r="AVC1959" s="80"/>
      <c r="AVD1959" s="52"/>
      <c r="AVE1959" s="69"/>
      <c r="AVF1959" s="69"/>
      <c r="AVG1959" s="69"/>
      <c r="AVH1959" s="107"/>
      <c r="AVI1959" s="2"/>
      <c r="AVJ1959" s="15"/>
      <c r="AVK1959" s="15"/>
      <c r="AVL1959" s="80"/>
      <c r="AVM1959" s="52"/>
      <c r="AVN1959" s="69"/>
      <c r="AVO1959" s="69"/>
      <c r="AVP1959" s="69"/>
      <c r="AVQ1959" s="107"/>
      <c r="AVR1959" s="2"/>
      <c r="AVS1959" s="15"/>
      <c r="AVT1959" s="15"/>
      <c r="AVU1959" s="80"/>
      <c r="AVV1959" s="52"/>
      <c r="AVW1959" s="69"/>
      <c r="AVX1959" s="69"/>
      <c r="AVY1959" s="69"/>
      <c r="AVZ1959" s="107"/>
      <c r="AWA1959" s="2"/>
      <c r="AWB1959" s="15"/>
      <c r="AWC1959" s="15"/>
      <c r="AWD1959" s="80"/>
      <c r="AWE1959" s="52"/>
      <c r="AWF1959" s="69"/>
      <c r="AWG1959" s="69"/>
      <c r="AWH1959" s="69"/>
      <c r="AWI1959" s="107"/>
      <c r="AWJ1959" s="2"/>
      <c r="AWK1959" s="15"/>
      <c r="AWL1959" s="15"/>
      <c r="AWM1959" s="80"/>
      <c r="AWN1959" s="52"/>
      <c r="AWO1959" s="69"/>
      <c r="AWP1959" s="69"/>
      <c r="AWQ1959" s="69"/>
      <c r="AWR1959" s="107"/>
      <c r="AWS1959" s="2"/>
      <c r="AWT1959" s="15"/>
      <c r="AWU1959" s="15"/>
      <c r="AWV1959" s="80"/>
      <c r="AWW1959" s="52"/>
      <c r="AWX1959" s="69"/>
      <c r="AWY1959" s="69"/>
      <c r="AWZ1959" s="69"/>
      <c r="AXA1959" s="107"/>
      <c r="AXB1959" s="2"/>
      <c r="AXC1959" s="15"/>
      <c r="AXD1959" s="15"/>
      <c r="AXE1959" s="80"/>
      <c r="AXF1959" s="52"/>
      <c r="AXG1959" s="69"/>
      <c r="AXH1959" s="69"/>
      <c r="AXI1959" s="69"/>
      <c r="AXJ1959" s="107"/>
      <c r="AXK1959" s="2"/>
      <c r="AXL1959" s="15"/>
      <c r="AXM1959" s="15"/>
      <c r="AXN1959" s="80"/>
      <c r="AXO1959" s="52"/>
      <c r="AXP1959" s="69"/>
      <c r="AXQ1959" s="69"/>
      <c r="AXR1959" s="69"/>
      <c r="AXS1959" s="107"/>
      <c r="AXT1959" s="2"/>
      <c r="AXU1959" s="15"/>
      <c r="AXV1959" s="15"/>
      <c r="AXW1959" s="80"/>
      <c r="AXX1959" s="52"/>
      <c r="AXY1959" s="69"/>
      <c r="AXZ1959" s="69"/>
      <c r="AYA1959" s="69"/>
      <c r="AYB1959" s="107"/>
      <c r="AYC1959" s="2"/>
      <c r="AYD1959" s="15"/>
      <c r="AYE1959" s="15"/>
      <c r="AYF1959" s="80"/>
      <c r="AYG1959" s="52"/>
      <c r="AYH1959" s="69"/>
      <c r="AYI1959" s="69"/>
      <c r="AYJ1959" s="69"/>
      <c r="AYK1959" s="107"/>
      <c r="AYL1959" s="2"/>
      <c r="AYM1959" s="15"/>
      <c r="AYN1959" s="15"/>
      <c r="AYO1959" s="80"/>
      <c r="AYP1959" s="52"/>
      <c r="AYQ1959" s="69"/>
      <c r="AYR1959" s="69"/>
      <c r="AYS1959" s="69"/>
      <c r="AYT1959" s="107"/>
      <c r="AYU1959" s="2"/>
      <c r="AYV1959" s="15"/>
      <c r="AYW1959" s="15"/>
      <c r="AYX1959" s="80"/>
      <c r="AYY1959" s="52"/>
      <c r="AYZ1959" s="69"/>
      <c r="AZA1959" s="69"/>
      <c r="AZB1959" s="69"/>
      <c r="AZC1959" s="107"/>
      <c r="AZD1959" s="2"/>
      <c r="AZE1959" s="15"/>
      <c r="AZF1959" s="15"/>
      <c r="AZG1959" s="80"/>
      <c r="AZH1959" s="52"/>
      <c r="AZI1959" s="69"/>
      <c r="AZJ1959" s="69"/>
      <c r="AZK1959" s="69"/>
      <c r="AZL1959" s="107"/>
      <c r="AZM1959" s="2"/>
      <c r="AZN1959" s="15"/>
      <c r="AZO1959" s="15"/>
      <c r="AZP1959" s="80"/>
      <c r="AZQ1959" s="52"/>
      <c r="AZR1959" s="69"/>
      <c r="AZS1959" s="69"/>
      <c r="AZT1959" s="69"/>
      <c r="AZU1959" s="107"/>
      <c r="AZV1959" s="2"/>
      <c r="AZW1959" s="15"/>
      <c r="AZX1959" s="15"/>
      <c r="AZY1959" s="80"/>
      <c r="AZZ1959" s="52"/>
      <c r="BAA1959" s="69"/>
      <c r="BAB1959" s="69"/>
      <c r="BAC1959" s="69"/>
      <c r="BAD1959" s="107"/>
      <c r="BAE1959" s="2"/>
      <c r="BAF1959" s="15"/>
      <c r="BAG1959" s="15"/>
      <c r="BAH1959" s="80"/>
      <c r="BAI1959" s="52"/>
      <c r="BAJ1959" s="69"/>
      <c r="BAK1959" s="69"/>
      <c r="BAL1959" s="69"/>
      <c r="BAM1959" s="107"/>
      <c r="BAN1959" s="2"/>
      <c r="BAO1959" s="15"/>
      <c r="BAP1959" s="15"/>
      <c r="BAQ1959" s="80"/>
      <c r="BAR1959" s="52"/>
      <c r="BAS1959" s="69"/>
      <c r="BAT1959" s="69"/>
      <c r="BAU1959" s="69"/>
      <c r="BAV1959" s="107"/>
      <c r="BAW1959" s="2"/>
      <c r="BAX1959" s="15"/>
      <c r="BAY1959" s="15"/>
      <c r="BAZ1959" s="80"/>
      <c r="BBA1959" s="52"/>
      <c r="BBB1959" s="69"/>
      <c r="BBC1959" s="69"/>
      <c r="BBD1959" s="69"/>
      <c r="BBE1959" s="107"/>
      <c r="BBF1959" s="2"/>
      <c r="BBG1959" s="15"/>
      <c r="BBH1959" s="15"/>
      <c r="BBI1959" s="80"/>
      <c r="BBJ1959" s="52"/>
      <c r="BBK1959" s="69"/>
      <c r="BBL1959" s="69"/>
      <c r="BBM1959" s="69"/>
      <c r="BBN1959" s="107"/>
      <c r="BBO1959" s="2"/>
      <c r="BBP1959" s="15"/>
      <c r="BBQ1959" s="15"/>
      <c r="BBR1959" s="80"/>
      <c r="BBS1959" s="52"/>
      <c r="BBT1959" s="69"/>
      <c r="BBU1959" s="69"/>
      <c r="BBV1959" s="69"/>
      <c r="BBW1959" s="107"/>
      <c r="BBX1959" s="2"/>
      <c r="BBY1959" s="15"/>
      <c r="BBZ1959" s="15"/>
      <c r="BCA1959" s="80"/>
      <c r="BCB1959" s="52"/>
      <c r="BCC1959" s="69"/>
      <c r="BCD1959" s="69"/>
      <c r="BCE1959" s="69"/>
      <c r="BCF1959" s="107"/>
      <c r="BCG1959" s="2"/>
      <c r="BCH1959" s="15"/>
      <c r="BCI1959" s="15"/>
      <c r="BCJ1959" s="80"/>
      <c r="BCK1959" s="52"/>
      <c r="BCL1959" s="69"/>
      <c r="BCM1959" s="69"/>
      <c r="BCN1959" s="69"/>
      <c r="BCO1959" s="107"/>
      <c r="BCP1959" s="2"/>
      <c r="BCQ1959" s="15"/>
      <c r="BCR1959" s="15"/>
      <c r="BCS1959" s="80"/>
      <c r="BCT1959" s="52"/>
      <c r="BCU1959" s="69"/>
      <c r="BCV1959" s="69"/>
      <c r="BCW1959" s="69"/>
      <c r="BCX1959" s="107"/>
      <c r="BCY1959" s="2"/>
      <c r="BCZ1959" s="15"/>
      <c r="BDA1959" s="15"/>
      <c r="BDB1959" s="80"/>
      <c r="BDC1959" s="52"/>
      <c r="BDD1959" s="69"/>
      <c r="BDE1959" s="69"/>
      <c r="BDF1959" s="69"/>
      <c r="BDG1959" s="107"/>
      <c r="BDH1959" s="2"/>
      <c r="BDI1959" s="15"/>
      <c r="BDJ1959" s="15"/>
      <c r="BDK1959" s="80"/>
      <c r="BDL1959" s="52"/>
      <c r="BDM1959" s="69"/>
      <c r="BDN1959" s="69"/>
      <c r="BDO1959" s="69"/>
      <c r="BDP1959" s="107"/>
      <c r="BDQ1959" s="2"/>
      <c r="BDR1959" s="15"/>
      <c r="BDS1959" s="15"/>
      <c r="BDT1959" s="80"/>
      <c r="BDU1959" s="52"/>
      <c r="BDV1959" s="69"/>
      <c r="BDW1959" s="69"/>
      <c r="BDX1959" s="69"/>
      <c r="BDY1959" s="107"/>
      <c r="BDZ1959" s="2"/>
      <c r="BEA1959" s="15"/>
      <c r="BEB1959" s="15"/>
      <c r="BEC1959" s="80"/>
      <c r="BED1959" s="52"/>
      <c r="BEE1959" s="69"/>
      <c r="BEF1959" s="69"/>
      <c r="BEG1959" s="69"/>
      <c r="BEH1959" s="107"/>
      <c r="BEI1959" s="2"/>
      <c r="BEJ1959" s="15"/>
      <c r="BEK1959" s="15"/>
      <c r="BEL1959" s="80"/>
      <c r="BEM1959" s="52"/>
      <c r="BEN1959" s="69"/>
      <c r="BEO1959" s="69"/>
      <c r="BEP1959" s="69"/>
      <c r="BEQ1959" s="107"/>
      <c r="BER1959" s="2"/>
      <c r="BES1959" s="15"/>
      <c r="BET1959" s="15"/>
      <c r="BEU1959" s="80"/>
      <c r="BEV1959" s="52"/>
      <c r="BEW1959" s="69"/>
      <c r="BEX1959" s="69"/>
      <c r="BEY1959" s="69"/>
      <c r="BEZ1959" s="107"/>
      <c r="BFA1959" s="2"/>
      <c r="BFB1959" s="15"/>
      <c r="BFC1959" s="15"/>
      <c r="BFD1959" s="80"/>
      <c r="BFE1959" s="52"/>
      <c r="BFF1959" s="69"/>
      <c r="BFG1959" s="69"/>
      <c r="BFH1959" s="69"/>
      <c r="BFI1959" s="107"/>
      <c r="BFJ1959" s="2"/>
      <c r="BFK1959" s="15"/>
      <c r="BFL1959" s="15"/>
      <c r="BFM1959" s="80"/>
      <c r="BFN1959" s="52"/>
      <c r="BFO1959" s="69"/>
      <c r="BFP1959" s="69"/>
      <c r="BFQ1959" s="69"/>
      <c r="BFR1959" s="107"/>
      <c r="BFS1959" s="2"/>
      <c r="BFT1959" s="15"/>
      <c r="BFU1959" s="15"/>
      <c r="BFV1959" s="80"/>
      <c r="BFW1959" s="52"/>
      <c r="BFX1959" s="69"/>
      <c r="BFY1959" s="69"/>
      <c r="BFZ1959" s="69"/>
      <c r="BGA1959" s="107"/>
      <c r="BGB1959" s="2"/>
      <c r="BGC1959" s="15"/>
      <c r="BGD1959" s="15"/>
      <c r="BGE1959" s="80"/>
      <c r="BGF1959" s="52"/>
      <c r="BGG1959" s="69"/>
      <c r="BGH1959" s="69"/>
      <c r="BGI1959" s="69"/>
      <c r="BGJ1959" s="107"/>
      <c r="BGK1959" s="2"/>
      <c r="BGL1959" s="15"/>
      <c r="BGM1959" s="15"/>
      <c r="BGN1959" s="80"/>
      <c r="BGO1959" s="52"/>
      <c r="BGP1959" s="69"/>
      <c r="BGQ1959" s="69"/>
      <c r="BGR1959" s="69"/>
      <c r="BGS1959" s="107"/>
      <c r="BGT1959" s="2"/>
      <c r="BGU1959" s="15"/>
      <c r="BGV1959" s="15"/>
      <c r="BGW1959" s="80"/>
      <c r="BGX1959" s="52"/>
      <c r="BGY1959" s="69"/>
      <c r="BGZ1959" s="69"/>
      <c r="BHA1959" s="69"/>
      <c r="BHB1959" s="107"/>
      <c r="BHC1959" s="2"/>
      <c r="BHD1959" s="15"/>
      <c r="BHE1959" s="15"/>
      <c r="BHF1959" s="80"/>
      <c r="BHG1959" s="52"/>
      <c r="BHH1959" s="69"/>
      <c r="BHI1959" s="69"/>
      <c r="BHJ1959" s="69"/>
      <c r="BHK1959" s="107"/>
      <c r="BHL1959" s="2"/>
      <c r="BHM1959" s="15"/>
      <c r="BHN1959" s="15"/>
      <c r="BHO1959" s="80"/>
      <c r="BHP1959" s="52"/>
      <c r="BHQ1959" s="69"/>
      <c r="BHR1959" s="69"/>
      <c r="BHS1959" s="69"/>
      <c r="BHT1959" s="107"/>
      <c r="BHU1959" s="2"/>
      <c r="BHV1959" s="15"/>
      <c r="BHW1959" s="15"/>
      <c r="BHX1959" s="80"/>
      <c r="BHY1959" s="52"/>
      <c r="BHZ1959" s="69"/>
      <c r="BIA1959" s="69"/>
      <c r="BIB1959" s="69"/>
      <c r="BIC1959" s="107"/>
      <c r="BID1959" s="2"/>
      <c r="BIE1959" s="15"/>
      <c r="BIF1959" s="15"/>
      <c r="BIG1959" s="80"/>
      <c r="BIH1959" s="52"/>
      <c r="BII1959" s="69"/>
      <c r="BIJ1959" s="69"/>
      <c r="BIK1959" s="69"/>
      <c r="BIL1959" s="107"/>
      <c r="BIM1959" s="2"/>
      <c r="BIN1959" s="15"/>
      <c r="BIO1959" s="15"/>
      <c r="BIP1959" s="80"/>
      <c r="BIQ1959" s="52"/>
      <c r="BIR1959" s="69"/>
      <c r="BIS1959" s="69"/>
      <c r="BIT1959" s="69"/>
      <c r="BIU1959" s="107"/>
      <c r="BIV1959" s="2"/>
      <c r="BIW1959" s="15"/>
      <c r="BIX1959" s="15"/>
      <c r="BIY1959" s="80"/>
      <c r="BIZ1959" s="52"/>
      <c r="BJA1959" s="69"/>
      <c r="BJB1959" s="69"/>
      <c r="BJC1959" s="69"/>
      <c r="BJD1959" s="107"/>
      <c r="BJE1959" s="2"/>
      <c r="BJF1959" s="15"/>
      <c r="BJG1959" s="15"/>
      <c r="BJH1959" s="80"/>
      <c r="BJI1959" s="52"/>
      <c r="BJJ1959" s="69"/>
      <c r="BJK1959" s="69"/>
      <c r="BJL1959" s="69"/>
      <c r="BJM1959" s="107"/>
      <c r="BJN1959" s="2"/>
      <c r="BJO1959" s="15"/>
      <c r="BJP1959" s="15"/>
      <c r="BJQ1959" s="80"/>
      <c r="BJR1959" s="52"/>
      <c r="BJS1959" s="69"/>
      <c r="BJT1959" s="69"/>
      <c r="BJU1959" s="69"/>
      <c r="BJV1959" s="107"/>
      <c r="BJW1959" s="2"/>
      <c r="BJX1959" s="15"/>
      <c r="BJY1959" s="15"/>
      <c r="BJZ1959" s="80"/>
      <c r="BKA1959" s="52"/>
      <c r="BKB1959" s="69"/>
      <c r="BKC1959" s="69"/>
      <c r="BKD1959" s="69"/>
      <c r="BKE1959" s="107"/>
      <c r="BKF1959" s="2"/>
      <c r="BKG1959" s="15"/>
      <c r="BKH1959" s="15"/>
      <c r="BKI1959" s="80"/>
      <c r="BKJ1959" s="52"/>
      <c r="BKK1959" s="69"/>
      <c r="BKL1959" s="69"/>
      <c r="BKM1959" s="69"/>
      <c r="BKN1959" s="107"/>
      <c r="BKO1959" s="2"/>
      <c r="BKP1959" s="15"/>
      <c r="BKQ1959" s="15"/>
      <c r="BKR1959" s="80"/>
      <c r="BKS1959" s="52"/>
      <c r="BKT1959" s="69"/>
      <c r="BKU1959" s="69"/>
      <c r="BKV1959" s="69"/>
      <c r="BKW1959" s="107"/>
      <c r="BKX1959" s="2"/>
      <c r="BKY1959" s="15"/>
      <c r="BKZ1959" s="15"/>
      <c r="BLA1959" s="80"/>
      <c r="BLB1959" s="52"/>
      <c r="BLC1959" s="69"/>
      <c r="BLD1959" s="69"/>
      <c r="BLE1959" s="69"/>
      <c r="BLF1959" s="107"/>
      <c r="BLG1959" s="2"/>
      <c r="BLH1959" s="15"/>
      <c r="BLI1959" s="15"/>
      <c r="BLJ1959" s="80"/>
      <c r="BLK1959" s="52"/>
      <c r="BLL1959" s="69"/>
      <c r="BLM1959" s="69"/>
      <c r="BLN1959" s="69"/>
      <c r="BLO1959" s="107"/>
      <c r="BLP1959" s="2"/>
      <c r="BLQ1959" s="15"/>
      <c r="BLR1959" s="15"/>
      <c r="BLS1959" s="80"/>
      <c r="BLT1959" s="52"/>
      <c r="BLU1959" s="69"/>
      <c r="BLV1959" s="69"/>
      <c r="BLW1959" s="69"/>
      <c r="BLX1959" s="107"/>
      <c r="BLY1959" s="2"/>
      <c r="BLZ1959" s="15"/>
      <c r="BMA1959" s="15"/>
      <c r="BMB1959" s="80"/>
      <c r="BMC1959" s="52"/>
      <c r="BMD1959" s="69"/>
      <c r="BME1959" s="69"/>
      <c r="BMF1959" s="69"/>
      <c r="BMG1959" s="107"/>
      <c r="BMH1959" s="2"/>
      <c r="BMI1959" s="15"/>
      <c r="BMJ1959" s="15"/>
      <c r="BMK1959" s="80"/>
      <c r="BML1959" s="52"/>
      <c r="BMM1959" s="69"/>
      <c r="BMN1959" s="69"/>
      <c r="BMO1959" s="69"/>
      <c r="BMP1959" s="107"/>
      <c r="BMQ1959" s="2"/>
      <c r="BMR1959" s="15"/>
      <c r="BMS1959" s="15"/>
      <c r="BMT1959" s="80"/>
      <c r="BMU1959" s="52"/>
      <c r="BMV1959" s="69"/>
      <c r="BMW1959" s="69"/>
      <c r="BMX1959" s="69"/>
      <c r="BMY1959" s="107"/>
      <c r="BMZ1959" s="2"/>
      <c r="BNA1959" s="15"/>
      <c r="BNB1959" s="15"/>
      <c r="BNC1959" s="80"/>
      <c r="BND1959" s="52"/>
      <c r="BNE1959" s="69"/>
      <c r="BNF1959" s="69"/>
      <c r="BNG1959" s="69"/>
      <c r="BNH1959" s="107"/>
      <c r="BNI1959" s="2"/>
      <c r="BNJ1959" s="15"/>
      <c r="BNK1959" s="15"/>
      <c r="BNL1959" s="80"/>
      <c r="BNM1959" s="52"/>
      <c r="BNN1959" s="69"/>
      <c r="BNO1959" s="69"/>
      <c r="BNP1959" s="69"/>
      <c r="BNQ1959" s="107"/>
      <c r="BNR1959" s="2"/>
      <c r="BNS1959" s="15"/>
      <c r="BNT1959" s="15"/>
      <c r="BNU1959" s="80"/>
      <c r="BNV1959" s="52"/>
      <c r="BNW1959" s="69"/>
      <c r="BNX1959" s="69"/>
      <c r="BNY1959" s="69"/>
      <c r="BNZ1959" s="107"/>
      <c r="BOA1959" s="2"/>
      <c r="BOB1959" s="15"/>
      <c r="BOC1959" s="15"/>
      <c r="BOD1959" s="80"/>
      <c r="BOE1959" s="52"/>
      <c r="BOF1959" s="69"/>
      <c r="BOG1959" s="69"/>
      <c r="BOH1959" s="69"/>
      <c r="BOI1959" s="107"/>
      <c r="BOJ1959" s="2"/>
      <c r="BOK1959" s="15"/>
      <c r="BOL1959" s="15"/>
      <c r="BOM1959" s="80"/>
      <c r="BON1959" s="52"/>
      <c r="BOO1959" s="69"/>
      <c r="BOP1959" s="69"/>
      <c r="BOQ1959" s="69"/>
      <c r="BOR1959" s="107"/>
      <c r="BOS1959" s="2"/>
      <c r="BOT1959" s="15"/>
      <c r="BOU1959" s="15"/>
      <c r="BOV1959" s="80"/>
      <c r="BOW1959" s="52"/>
      <c r="BOX1959" s="69"/>
      <c r="BOY1959" s="69"/>
      <c r="BOZ1959" s="69"/>
      <c r="BPA1959" s="107"/>
      <c r="BPB1959" s="2"/>
      <c r="BPC1959" s="15"/>
      <c r="BPD1959" s="15"/>
      <c r="BPE1959" s="80"/>
      <c r="BPF1959" s="52"/>
      <c r="BPG1959" s="69"/>
      <c r="BPH1959" s="69"/>
      <c r="BPI1959" s="69"/>
      <c r="BPJ1959" s="107"/>
      <c r="BPK1959" s="2"/>
      <c r="BPL1959" s="15"/>
      <c r="BPM1959" s="15"/>
      <c r="BPN1959" s="80"/>
      <c r="BPO1959" s="52"/>
      <c r="BPP1959" s="69"/>
      <c r="BPQ1959" s="69"/>
      <c r="BPR1959" s="69"/>
      <c r="BPS1959" s="107"/>
      <c r="BPT1959" s="2"/>
      <c r="BPU1959" s="15"/>
      <c r="BPV1959" s="15"/>
      <c r="BPW1959" s="80"/>
      <c r="BPX1959" s="52"/>
      <c r="BPY1959" s="69"/>
      <c r="BPZ1959" s="69"/>
      <c r="BQA1959" s="69"/>
      <c r="BQB1959" s="107"/>
      <c r="BQC1959" s="2"/>
      <c r="BQD1959" s="15"/>
      <c r="BQE1959" s="15"/>
      <c r="BQF1959" s="80"/>
      <c r="BQG1959" s="52"/>
      <c r="BQH1959" s="69"/>
      <c r="BQI1959" s="69"/>
      <c r="BQJ1959" s="69"/>
      <c r="BQK1959" s="107"/>
      <c r="BQL1959" s="2"/>
      <c r="BQM1959" s="15"/>
      <c r="BQN1959" s="15"/>
      <c r="BQO1959" s="80"/>
      <c r="BQP1959" s="52"/>
      <c r="BQQ1959" s="69"/>
      <c r="BQR1959" s="69"/>
      <c r="BQS1959" s="69"/>
      <c r="BQT1959" s="107"/>
      <c r="BQU1959" s="2"/>
      <c r="BQV1959" s="15"/>
      <c r="BQW1959" s="15"/>
      <c r="BQX1959" s="80"/>
      <c r="BQY1959" s="52"/>
      <c r="BQZ1959" s="69"/>
      <c r="BRA1959" s="69"/>
      <c r="BRB1959" s="69"/>
      <c r="BRC1959" s="107"/>
      <c r="BRD1959" s="2"/>
      <c r="BRE1959" s="15"/>
      <c r="BRF1959" s="15"/>
      <c r="BRG1959" s="80"/>
      <c r="BRH1959" s="52"/>
      <c r="BRI1959" s="69"/>
      <c r="BRJ1959" s="69"/>
      <c r="BRK1959" s="69"/>
      <c r="BRL1959" s="107"/>
      <c r="BRM1959" s="2"/>
      <c r="BRN1959" s="15"/>
      <c r="BRO1959" s="15"/>
      <c r="BRP1959" s="80"/>
      <c r="BRQ1959" s="52"/>
      <c r="BRR1959" s="69"/>
      <c r="BRS1959" s="69"/>
      <c r="BRT1959" s="69"/>
      <c r="BRU1959" s="107"/>
      <c r="BRV1959" s="2"/>
      <c r="BRW1959" s="15"/>
      <c r="BRX1959" s="15"/>
      <c r="BRY1959" s="80"/>
      <c r="BRZ1959" s="52"/>
      <c r="BSA1959" s="69"/>
      <c r="BSB1959" s="69"/>
      <c r="BSC1959" s="69"/>
      <c r="BSD1959" s="107"/>
      <c r="BSE1959" s="2"/>
      <c r="BSF1959" s="15"/>
      <c r="BSG1959" s="15"/>
      <c r="BSH1959" s="80"/>
      <c r="BSI1959" s="52"/>
      <c r="BSJ1959" s="69"/>
      <c r="BSK1959" s="69"/>
      <c r="BSL1959" s="69"/>
      <c r="BSM1959" s="107"/>
      <c r="BSN1959" s="2"/>
      <c r="BSO1959" s="15"/>
      <c r="BSP1959" s="15"/>
      <c r="BSQ1959" s="80"/>
      <c r="BSR1959" s="52"/>
      <c r="BSS1959" s="69"/>
      <c r="BST1959" s="69"/>
      <c r="BSU1959" s="69"/>
      <c r="BSV1959" s="107"/>
      <c r="BSW1959" s="2"/>
      <c r="BSX1959" s="15"/>
      <c r="BSY1959" s="15"/>
      <c r="BSZ1959" s="80"/>
      <c r="BTA1959" s="52"/>
      <c r="BTB1959" s="69"/>
      <c r="BTC1959" s="69"/>
      <c r="BTD1959" s="69"/>
      <c r="BTE1959" s="107"/>
      <c r="BTF1959" s="2"/>
      <c r="BTG1959" s="15"/>
      <c r="BTH1959" s="15"/>
      <c r="BTI1959" s="80"/>
      <c r="BTJ1959" s="52"/>
      <c r="BTK1959" s="69"/>
      <c r="BTL1959" s="69"/>
      <c r="BTM1959" s="69"/>
      <c r="BTN1959" s="107"/>
      <c r="BTO1959" s="2"/>
      <c r="BTP1959" s="15"/>
      <c r="BTQ1959" s="15"/>
      <c r="BTR1959" s="80"/>
      <c r="BTS1959" s="52"/>
      <c r="BTT1959" s="69"/>
      <c r="BTU1959" s="69"/>
      <c r="BTV1959" s="69"/>
      <c r="BTW1959" s="107"/>
      <c r="BTX1959" s="2"/>
      <c r="BTY1959" s="15"/>
      <c r="BTZ1959" s="15"/>
      <c r="BUA1959" s="80"/>
      <c r="BUB1959" s="52"/>
      <c r="BUC1959" s="69"/>
      <c r="BUD1959" s="69"/>
      <c r="BUE1959" s="69"/>
      <c r="BUF1959" s="107"/>
      <c r="BUG1959" s="2"/>
      <c r="BUH1959" s="15"/>
      <c r="BUI1959" s="15"/>
      <c r="BUJ1959" s="80"/>
      <c r="BUK1959" s="52"/>
      <c r="BUL1959" s="69"/>
      <c r="BUM1959" s="69"/>
      <c r="BUN1959" s="69"/>
      <c r="BUO1959" s="107"/>
      <c r="BUP1959" s="2"/>
      <c r="BUQ1959" s="15"/>
      <c r="BUR1959" s="15"/>
      <c r="BUS1959" s="80"/>
      <c r="BUT1959" s="52"/>
      <c r="BUU1959" s="69"/>
      <c r="BUV1959" s="69"/>
      <c r="BUW1959" s="69"/>
      <c r="BUX1959" s="107"/>
      <c r="BUY1959" s="2"/>
      <c r="BUZ1959" s="15"/>
      <c r="BVA1959" s="15"/>
      <c r="BVB1959" s="80"/>
      <c r="BVC1959" s="52"/>
      <c r="BVD1959" s="69"/>
      <c r="BVE1959" s="69"/>
      <c r="BVF1959" s="69"/>
      <c r="BVG1959" s="107"/>
      <c r="BVH1959" s="2"/>
      <c r="BVI1959" s="15"/>
      <c r="BVJ1959" s="15"/>
      <c r="BVK1959" s="80"/>
      <c r="BVL1959" s="52"/>
      <c r="BVM1959" s="69"/>
      <c r="BVN1959" s="69"/>
      <c r="BVO1959" s="69"/>
      <c r="BVP1959" s="107"/>
      <c r="BVQ1959" s="2"/>
      <c r="BVR1959" s="15"/>
      <c r="BVS1959" s="15"/>
      <c r="BVT1959" s="80"/>
      <c r="BVU1959" s="52"/>
      <c r="BVV1959" s="69"/>
      <c r="BVW1959" s="69"/>
      <c r="BVX1959" s="69"/>
      <c r="BVY1959" s="107"/>
      <c r="BVZ1959" s="2"/>
      <c r="BWA1959" s="15"/>
      <c r="BWB1959" s="15"/>
      <c r="BWC1959" s="80"/>
      <c r="BWD1959" s="52"/>
      <c r="BWE1959" s="69"/>
      <c r="BWF1959" s="69"/>
      <c r="BWG1959" s="69"/>
      <c r="BWH1959" s="107"/>
      <c r="BWI1959" s="2"/>
      <c r="BWJ1959" s="15"/>
      <c r="BWK1959" s="15"/>
      <c r="BWL1959" s="80"/>
      <c r="BWM1959" s="52"/>
      <c r="BWN1959" s="69"/>
      <c r="BWO1959" s="69"/>
      <c r="BWP1959" s="69"/>
      <c r="BWQ1959" s="107"/>
      <c r="BWR1959" s="2"/>
      <c r="BWS1959" s="15"/>
      <c r="BWT1959" s="15"/>
      <c r="BWU1959" s="80"/>
      <c r="BWV1959" s="52"/>
      <c r="BWW1959" s="69"/>
      <c r="BWX1959" s="69"/>
      <c r="BWY1959" s="69"/>
      <c r="BWZ1959" s="107"/>
      <c r="BXA1959" s="2"/>
      <c r="BXB1959" s="15"/>
      <c r="BXC1959" s="15"/>
      <c r="BXD1959" s="80"/>
      <c r="BXE1959" s="52"/>
      <c r="BXF1959" s="69"/>
      <c r="BXG1959" s="69"/>
      <c r="BXH1959" s="69"/>
      <c r="BXI1959" s="107"/>
      <c r="BXJ1959" s="2"/>
      <c r="BXK1959" s="15"/>
      <c r="BXL1959" s="15"/>
      <c r="BXM1959" s="80"/>
      <c r="BXN1959" s="52"/>
      <c r="BXO1959" s="69"/>
      <c r="BXP1959" s="69"/>
      <c r="BXQ1959" s="69"/>
      <c r="BXR1959" s="107"/>
      <c r="BXS1959" s="2"/>
      <c r="BXT1959" s="15"/>
      <c r="BXU1959" s="15"/>
      <c r="BXV1959" s="80"/>
      <c r="BXW1959" s="52"/>
      <c r="BXX1959" s="69"/>
      <c r="BXY1959" s="69"/>
      <c r="BXZ1959" s="69"/>
      <c r="BYA1959" s="107"/>
      <c r="BYB1959" s="2"/>
      <c r="BYC1959" s="15"/>
      <c r="BYD1959" s="15"/>
      <c r="BYE1959" s="80"/>
      <c r="BYF1959" s="52"/>
      <c r="BYG1959" s="69"/>
      <c r="BYH1959" s="69"/>
      <c r="BYI1959" s="69"/>
      <c r="BYJ1959" s="107"/>
      <c r="BYK1959" s="2"/>
      <c r="BYL1959" s="15"/>
      <c r="BYM1959" s="15"/>
      <c r="BYN1959" s="80"/>
      <c r="BYO1959" s="52"/>
      <c r="BYP1959" s="69"/>
      <c r="BYQ1959" s="69"/>
      <c r="BYR1959" s="69"/>
      <c r="BYS1959" s="107"/>
      <c r="BYT1959" s="2"/>
      <c r="BYU1959" s="15"/>
      <c r="BYV1959" s="15"/>
      <c r="BYW1959" s="80"/>
      <c r="BYX1959" s="52"/>
      <c r="BYY1959" s="69"/>
      <c r="BYZ1959" s="69"/>
      <c r="BZA1959" s="69"/>
      <c r="BZB1959" s="107"/>
      <c r="BZC1959" s="2"/>
      <c r="BZD1959" s="15"/>
      <c r="BZE1959" s="15"/>
      <c r="BZF1959" s="80"/>
      <c r="BZG1959" s="52"/>
      <c r="BZH1959" s="69"/>
      <c r="BZI1959" s="69"/>
      <c r="BZJ1959" s="69"/>
      <c r="BZK1959" s="107"/>
      <c r="BZL1959" s="2"/>
      <c r="BZM1959" s="15"/>
      <c r="BZN1959" s="15"/>
      <c r="BZO1959" s="80"/>
      <c r="BZP1959" s="52"/>
      <c r="BZQ1959" s="69"/>
      <c r="BZR1959" s="69"/>
      <c r="BZS1959" s="69"/>
      <c r="BZT1959" s="107"/>
      <c r="BZU1959" s="2"/>
      <c r="BZV1959" s="15"/>
      <c r="BZW1959" s="15"/>
      <c r="BZX1959" s="80"/>
      <c r="BZY1959" s="52"/>
      <c r="BZZ1959" s="69"/>
      <c r="CAA1959" s="69"/>
      <c r="CAB1959" s="69"/>
      <c r="CAC1959" s="107"/>
      <c r="CAD1959" s="2"/>
      <c r="CAE1959" s="15"/>
      <c r="CAF1959" s="15"/>
      <c r="CAG1959" s="80"/>
      <c r="CAH1959" s="52"/>
      <c r="CAI1959" s="69"/>
      <c r="CAJ1959" s="69"/>
      <c r="CAK1959" s="69"/>
      <c r="CAL1959" s="107"/>
      <c r="CAM1959" s="2"/>
      <c r="CAN1959" s="15"/>
      <c r="CAO1959" s="15"/>
      <c r="CAP1959" s="80"/>
      <c r="CAQ1959" s="52"/>
      <c r="CAR1959" s="69"/>
      <c r="CAS1959" s="69"/>
      <c r="CAT1959" s="69"/>
      <c r="CAU1959" s="107"/>
      <c r="CAV1959" s="2"/>
      <c r="CAW1959" s="15"/>
      <c r="CAX1959" s="15"/>
      <c r="CAY1959" s="80"/>
      <c r="CAZ1959" s="52"/>
      <c r="CBA1959" s="69"/>
      <c r="CBB1959" s="69"/>
      <c r="CBC1959" s="69"/>
      <c r="CBD1959" s="107"/>
      <c r="CBE1959" s="2"/>
      <c r="CBF1959" s="15"/>
      <c r="CBG1959" s="15"/>
      <c r="CBH1959" s="80"/>
      <c r="CBI1959" s="52"/>
      <c r="CBJ1959" s="69"/>
      <c r="CBK1959" s="69"/>
      <c r="CBL1959" s="69"/>
      <c r="CBM1959" s="107"/>
      <c r="CBN1959" s="2"/>
      <c r="CBO1959" s="15"/>
      <c r="CBP1959" s="15"/>
      <c r="CBQ1959" s="80"/>
      <c r="CBR1959" s="52"/>
      <c r="CBS1959" s="69"/>
      <c r="CBT1959" s="69"/>
      <c r="CBU1959" s="69"/>
      <c r="CBV1959" s="107"/>
      <c r="CBW1959" s="2"/>
      <c r="CBX1959" s="15"/>
      <c r="CBY1959" s="15"/>
      <c r="CBZ1959" s="80"/>
      <c r="CCA1959" s="52"/>
      <c r="CCB1959" s="69"/>
      <c r="CCC1959" s="69"/>
      <c r="CCD1959" s="69"/>
      <c r="CCE1959" s="107"/>
      <c r="CCF1959" s="2"/>
      <c r="CCG1959" s="15"/>
      <c r="CCH1959" s="15"/>
      <c r="CCI1959" s="80"/>
      <c r="CCJ1959" s="52"/>
      <c r="CCK1959" s="69"/>
      <c r="CCL1959" s="69"/>
      <c r="CCM1959" s="69"/>
      <c r="CCN1959" s="107"/>
      <c r="CCO1959" s="2"/>
      <c r="CCP1959" s="15"/>
      <c r="CCQ1959" s="15"/>
      <c r="CCR1959" s="80"/>
      <c r="CCS1959" s="52"/>
      <c r="CCT1959" s="69"/>
      <c r="CCU1959" s="69"/>
      <c r="CCV1959" s="69"/>
      <c r="CCW1959" s="107"/>
      <c r="CCX1959" s="2"/>
      <c r="CCY1959" s="15"/>
      <c r="CCZ1959" s="15"/>
      <c r="CDA1959" s="80"/>
      <c r="CDB1959" s="52"/>
      <c r="CDC1959" s="69"/>
      <c r="CDD1959" s="69"/>
      <c r="CDE1959" s="69"/>
      <c r="CDF1959" s="107"/>
      <c r="CDG1959" s="2"/>
      <c r="CDH1959" s="15"/>
      <c r="CDI1959" s="15"/>
      <c r="CDJ1959" s="80"/>
      <c r="CDK1959" s="52"/>
      <c r="CDL1959" s="69"/>
      <c r="CDM1959" s="69"/>
      <c r="CDN1959" s="69"/>
      <c r="CDO1959" s="107"/>
      <c r="CDP1959" s="2"/>
      <c r="CDQ1959" s="15"/>
      <c r="CDR1959" s="15"/>
      <c r="CDS1959" s="80"/>
      <c r="CDT1959" s="52"/>
      <c r="CDU1959" s="69"/>
      <c r="CDV1959" s="69"/>
      <c r="CDW1959" s="69"/>
      <c r="CDX1959" s="107"/>
      <c r="CDY1959" s="2"/>
      <c r="CDZ1959" s="15"/>
      <c r="CEA1959" s="15"/>
      <c r="CEB1959" s="80"/>
      <c r="CEC1959" s="52"/>
      <c r="CED1959" s="69"/>
      <c r="CEE1959" s="69"/>
      <c r="CEF1959" s="69"/>
      <c r="CEG1959" s="107"/>
      <c r="CEH1959" s="2"/>
      <c r="CEI1959" s="15"/>
      <c r="CEJ1959" s="15"/>
      <c r="CEK1959" s="80"/>
      <c r="CEL1959" s="52"/>
      <c r="CEM1959" s="69"/>
      <c r="CEN1959" s="69"/>
      <c r="CEO1959" s="69"/>
      <c r="CEP1959" s="107"/>
      <c r="CEQ1959" s="2"/>
      <c r="CER1959" s="15"/>
      <c r="CES1959" s="15"/>
      <c r="CET1959" s="80"/>
      <c r="CEU1959" s="52"/>
      <c r="CEV1959" s="69"/>
      <c r="CEW1959" s="69"/>
      <c r="CEX1959" s="69"/>
      <c r="CEY1959" s="107"/>
      <c r="CEZ1959" s="2"/>
      <c r="CFA1959" s="15"/>
      <c r="CFB1959" s="15"/>
      <c r="CFC1959" s="80"/>
      <c r="CFD1959" s="52"/>
      <c r="CFE1959" s="69"/>
      <c r="CFF1959" s="69"/>
      <c r="CFG1959" s="69"/>
      <c r="CFH1959" s="107"/>
      <c r="CFI1959" s="2"/>
      <c r="CFJ1959" s="15"/>
      <c r="CFK1959" s="15"/>
      <c r="CFL1959" s="80"/>
      <c r="CFM1959" s="52"/>
      <c r="CFN1959" s="69"/>
      <c r="CFO1959" s="69"/>
      <c r="CFP1959" s="69"/>
      <c r="CFQ1959" s="107"/>
      <c r="CFR1959" s="2"/>
      <c r="CFS1959" s="15"/>
      <c r="CFT1959" s="15"/>
      <c r="CFU1959" s="80"/>
      <c r="CFV1959" s="52"/>
      <c r="CFW1959" s="69"/>
      <c r="CFX1959" s="69"/>
      <c r="CFY1959" s="69"/>
      <c r="CFZ1959" s="107"/>
      <c r="CGA1959" s="2"/>
      <c r="CGB1959" s="15"/>
      <c r="CGC1959" s="15"/>
      <c r="CGD1959" s="80"/>
      <c r="CGE1959" s="52"/>
      <c r="CGF1959" s="69"/>
      <c r="CGG1959" s="69"/>
      <c r="CGH1959" s="69"/>
      <c r="CGI1959" s="107"/>
      <c r="CGJ1959" s="2"/>
      <c r="CGK1959" s="15"/>
      <c r="CGL1959" s="15"/>
      <c r="CGM1959" s="80"/>
      <c r="CGN1959" s="52"/>
      <c r="CGO1959" s="69"/>
      <c r="CGP1959" s="69"/>
      <c r="CGQ1959" s="69"/>
      <c r="CGR1959" s="107"/>
      <c r="CGS1959" s="2"/>
      <c r="CGT1959" s="15"/>
      <c r="CGU1959" s="15"/>
      <c r="CGV1959" s="80"/>
      <c r="CGW1959" s="52"/>
      <c r="CGX1959" s="69"/>
      <c r="CGY1959" s="69"/>
      <c r="CGZ1959" s="69"/>
      <c r="CHA1959" s="107"/>
      <c r="CHB1959" s="2"/>
      <c r="CHC1959" s="15"/>
      <c r="CHD1959" s="15"/>
      <c r="CHE1959" s="80"/>
      <c r="CHF1959" s="52"/>
      <c r="CHG1959" s="69"/>
      <c r="CHH1959" s="69"/>
      <c r="CHI1959" s="69"/>
      <c r="CHJ1959" s="107"/>
      <c r="CHK1959" s="2"/>
      <c r="CHL1959" s="15"/>
      <c r="CHM1959" s="15"/>
      <c r="CHN1959" s="80"/>
      <c r="CHO1959" s="52"/>
      <c r="CHP1959" s="69"/>
      <c r="CHQ1959" s="69"/>
      <c r="CHR1959" s="69"/>
      <c r="CHS1959" s="107"/>
      <c r="CHT1959" s="2"/>
      <c r="CHU1959" s="15"/>
      <c r="CHV1959" s="15"/>
      <c r="CHW1959" s="80"/>
      <c r="CHX1959" s="52"/>
      <c r="CHY1959" s="69"/>
      <c r="CHZ1959" s="69"/>
      <c r="CIA1959" s="69"/>
      <c r="CIB1959" s="107"/>
      <c r="CIC1959" s="2"/>
      <c r="CID1959" s="15"/>
      <c r="CIE1959" s="15"/>
      <c r="CIF1959" s="80"/>
      <c r="CIG1959" s="52"/>
      <c r="CIH1959" s="69"/>
      <c r="CII1959" s="69"/>
      <c r="CIJ1959" s="69"/>
      <c r="CIK1959" s="107"/>
      <c r="CIL1959" s="2"/>
      <c r="CIM1959" s="15"/>
      <c r="CIN1959" s="15"/>
      <c r="CIO1959" s="80"/>
      <c r="CIP1959" s="52"/>
      <c r="CIQ1959" s="69"/>
      <c r="CIR1959" s="69"/>
      <c r="CIS1959" s="69"/>
      <c r="CIT1959" s="107"/>
      <c r="CIU1959" s="2"/>
      <c r="CIV1959" s="15"/>
      <c r="CIW1959" s="15"/>
      <c r="CIX1959" s="80"/>
      <c r="CIY1959" s="52"/>
      <c r="CIZ1959" s="69"/>
      <c r="CJA1959" s="69"/>
      <c r="CJB1959" s="69"/>
      <c r="CJC1959" s="107"/>
      <c r="CJD1959" s="2"/>
      <c r="CJE1959" s="15"/>
      <c r="CJF1959" s="15"/>
      <c r="CJG1959" s="80"/>
      <c r="CJH1959" s="52"/>
      <c r="CJI1959" s="69"/>
      <c r="CJJ1959" s="69"/>
      <c r="CJK1959" s="69"/>
      <c r="CJL1959" s="107"/>
      <c r="CJM1959" s="2"/>
      <c r="CJN1959" s="15"/>
      <c r="CJO1959" s="15"/>
      <c r="CJP1959" s="80"/>
      <c r="CJQ1959" s="52"/>
      <c r="CJR1959" s="69"/>
      <c r="CJS1959" s="69"/>
      <c r="CJT1959" s="69"/>
      <c r="CJU1959" s="107"/>
      <c r="CJV1959" s="2"/>
      <c r="CJW1959" s="15"/>
      <c r="CJX1959" s="15"/>
      <c r="CJY1959" s="80"/>
      <c r="CJZ1959" s="52"/>
      <c r="CKA1959" s="69"/>
      <c r="CKB1959" s="69"/>
      <c r="CKC1959" s="69"/>
      <c r="CKD1959" s="107"/>
      <c r="CKE1959" s="2"/>
      <c r="CKF1959" s="15"/>
      <c r="CKG1959" s="15"/>
      <c r="CKH1959" s="80"/>
      <c r="CKI1959" s="52"/>
      <c r="CKJ1959" s="69"/>
      <c r="CKK1959" s="69"/>
      <c r="CKL1959" s="69"/>
      <c r="CKM1959" s="107"/>
      <c r="CKN1959" s="2"/>
      <c r="CKO1959" s="15"/>
      <c r="CKP1959" s="15"/>
      <c r="CKQ1959" s="80"/>
      <c r="CKR1959" s="52"/>
      <c r="CKS1959" s="69"/>
      <c r="CKT1959" s="69"/>
      <c r="CKU1959" s="69"/>
      <c r="CKV1959" s="107"/>
      <c r="CKW1959" s="2"/>
      <c r="CKX1959" s="15"/>
      <c r="CKY1959" s="15"/>
      <c r="CKZ1959" s="80"/>
      <c r="CLA1959" s="52"/>
      <c r="CLB1959" s="69"/>
      <c r="CLC1959" s="69"/>
      <c r="CLD1959" s="69"/>
      <c r="CLE1959" s="107"/>
      <c r="CLF1959" s="2"/>
      <c r="CLG1959" s="15"/>
      <c r="CLH1959" s="15"/>
      <c r="CLI1959" s="80"/>
      <c r="CLJ1959" s="52"/>
      <c r="CLK1959" s="69"/>
      <c r="CLL1959" s="69"/>
      <c r="CLM1959" s="69"/>
      <c r="CLN1959" s="107"/>
      <c r="CLO1959" s="2"/>
      <c r="CLP1959" s="15"/>
      <c r="CLQ1959" s="15"/>
      <c r="CLR1959" s="80"/>
      <c r="CLS1959" s="52"/>
      <c r="CLT1959" s="69"/>
      <c r="CLU1959" s="69"/>
      <c r="CLV1959" s="69"/>
      <c r="CLW1959" s="107"/>
      <c r="CLX1959" s="2"/>
      <c r="CLY1959" s="15"/>
      <c r="CLZ1959" s="15"/>
      <c r="CMA1959" s="80"/>
      <c r="CMB1959" s="52"/>
      <c r="CMC1959" s="69"/>
      <c r="CMD1959" s="69"/>
      <c r="CME1959" s="69"/>
      <c r="CMF1959" s="107"/>
      <c r="CMG1959" s="2"/>
      <c r="CMH1959" s="15"/>
      <c r="CMI1959" s="15"/>
      <c r="CMJ1959" s="80"/>
      <c r="CMK1959" s="52"/>
      <c r="CML1959" s="69"/>
      <c r="CMM1959" s="69"/>
      <c r="CMN1959" s="69"/>
      <c r="CMO1959" s="107"/>
      <c r="CMP1959" s="2"/>
      <c r="CMQ1959" s="15"/>
      <c r="CMR1959" s="15"/>
      <c r="CMS1959" s="80"/>
      <c r="CMT1959" s="52"/>
      <c r="CMU1959" s="69"/>
      <c r="CMV1959" s="69"/>
      <c r="CMW1959" s="69"/>
      <c r="CMX1959" s="107"/>
      <c r="CMY1959" s="2"/>
      <c r="CMZ1959" s="15"/>
      <c r="CNA1959" s="15"/>
      <c r="CNB1959" s="80"/>
      <c r="CNC1959" s="52"/>
      <c r="CND1959" s="69"/>
      <c r="CNE1959" s="69"/>
      <c r="CNF1959" s="69"/>
      <c r="CNG1959" s="107"/>
      <c r="CNH1959" s="2"/>
      <c r="CNI1959" s="15"/>
      <c r="CNJ1959" s="15"/>
      <c r="CNK1959" s="80"/>
      <c r="CNL1959" s="52"/>
      <c r="CNM1959" s="69"/>
      <c r="CNN1959" s="69"/>
      <c r="CNO1959" s="69"/>
      <c r="CNP1959" s="107"/>
      <c r="CNQ1959" s="2"/>
      <c r="CNR1959" s="15"/>
      <c r="CNS1959" s="15"/>
      <c r="CNT1959" s="80"/>
      <c r="CNU1959" s="52"/>
      <c r="CNV1959" s="69"/>
      <c r="CNW1959" s="69"/>
      <c r="CNX1959" s="69"/>
      <c r="CNY1959" s="107"/>
      <c r="CNZ1959" s="2"/>
      <c r="COA1959" s="15"/>
      <c r="COB1959" s="15"/>
      <c r="COC1959" s="80"/>
      <c r="COD1959" s="52"/>
      <c r="COE1959" s="69"/>
      <c r="COF1959" s="69"/>
      <c r="COG1959" s="69"/>
      <c r="COH1959" s="107"/>
      <c r="COI1959" s="2"/>
      <c r="COJ1959" s="15"/>
      <c r="COK1959" s="15"/>
      <c r="COL1959" s="80"/>
      <c r="COM1959" s="52"/>
      <c r="CON1959" s="69"/>
      <c r="COO1959" s="69"/>
      <c r="COP1959" s="69"/>
      <c r="COQ1959" s="107"/>
      <c r="COR1959" s="2"/>
      <c r="COS1959" s="15"/>
      <c r="COT1959" s="15"/>
      <c r="COU1959" s="80"/>
      <c r="COV1959" s="52"/>
      <c r="COW1959" s="69"/>
      <c r="COX1959" s="69"/>
      <c r="COY1959" s="69"/>
      <c r="COZ1959" s="107"/>
      <c r="CPA1959" s="2"/>
      <c r="CPB1959" s="15"/>
      <c r="CPC1959" s="15"/>
      <c r="CPD1959" s="80"/>
      <c r="CPE1959" s="52"/>
      <c r="CPF1959" s="69"/>
      <c r="CPG1959" s="69"/>
      <c r="CPH1959" s="69"/>
      <c r="CPI1959" s="107"/>
      <c r="CPJ1959" s="2"/>
      <c r="CPK1959" s="15"/>
      <c r="CPL1959" s="15"/>
      <c r="CPM1959" s="80"/>
      <c r="CPN1959" s="52"/>
      <c r="CPO1959" s="69"/>
      <c r="CPP1959" s="69"/>
      <c r="CPQ1959" s="69"/>
      <c r="CPR1959" s="107"/>
      <c r="CPS1959" s="2"/>
      <c r="CPT1959" s="15"/>
      <c r="CPU1959" s="15"/>
      <c r="CPV1959" s="80"/>
      <c r="CPW1959" s="52"/>
      <c r="CPX1959" s="69"/>
      <c r="CPY1959" s="69"/>
      <c r="CPZ1959" s="69"/>
      <c r="CQA1959" s="107"/>
      <c r="CQB1959" s="2"/>
      <c r="CQC1959" s="15"/>
      <c r="CQD1959" s="15"/>
      <c r="CQE1959" s="80"/>
      <c r="CQF1959" s="52"/>
      <c r="CQG1959" s="69"/>
      <c r="CQH1959" s="69"/>
      <c r="CQI1959" s="69"/>
      <c r="CQJ1959" s="107"/>
      <c r="CQK1959" s="2"/>
      <c r="CQL1959" s="15"/>
      <c r="CQM1959" s="15"/>
      <c r="CQN1959" s="80"/>
      <c r="CQO1959" s="52"/>
      <c r="CQP1959" s="69"/>
      <c r="CQQ1959" s="69"/>
      <c r="CQR1959" s="69"/>
      <c r="CQS1959" s="107"/>
      <c r="CQT1959" s="2"/>
      <c r="CQU1959" s="15"/>
      <c r="CQV1959" s="15"/>
      <c r="CQW1959" s="80"/>
      <c r="CQX1959" s="52"/>
      <c r="CQY1959" s="69"/>
      <c r="CQZ1959" s="69"/>
      <c r="CRA1959" s="69"/>
      <c r="CRB1959" s="107"/>
      <c r="CRC1959" s="2"/>
      <c r="CRD1959" s="15"/>
      <c r="CRE1959" s="15"/>
      <c r="CRF1959" s="80"/>
      <c r="CRG1959" s="52"/>
      <c r="CRH1959" s="69"/>
      <c r="CRI1959" s="69"/>
      <c r="CRJ1959" s="69"/>
      <c r="CRK1959" s="107"/>
      <c r="CRL1959" s="2"/>
      <c r="CRM1959" s="15"/>
      <c r="CRN1959" s="15"/>
      <c r="CRO1959" s="80"/>
      <c r="CRP1959" s="52"/>
      <c r="CRQ1959" s="69"/>
      <c r="CRR1959" s="69"/>
      <c r="CRS1959" s="69"/>
      <c r="CRT1959" s="107"/>
      <c r="CRU1959" s="2"/>
      <c r="CRV1959" s="15"/>
      <c r="CRW1959" s="15"/>
      <c r="CRX1959" s="80"/>
      <c r="CRY1959" s="52"/>
      <c r="CRZ1959" s="69"/>
      <c r="CSA1959" s="69"/>
      <c r="CSB1959" s="69"/>
      <c r="CSC1959" s="107"/>
      <c r="CSD1959" s="2"/>
      <c r="CSE1959" s="15"/>
      <c r="CSF1959" s="15"/>
      <c r="CSG1959" s="80"/>
      <c r="CSH1959" s="52"/>
      <c r="CSI1959" s="69"/>
      <c r="CSJ1959" s="69"/>
      <c r="CSK1959" s="69"/>
      <c r="CSL1959" s="107"/>
      <c r="CSM1959" s="2"/>
      <c r="CSN1959" s="15"/>
      <c r="CSO1959" s="15"/>
      <c r="CSP1959" s="80"/>
      <c r="CSQ1959" s="52"/>
      <c r="CSR1959" s="69"/>
      <c r="CSS1959" s="69"/>
      <c r="CST1959" s="69"/>
      <c r="CSU1959" s="107"/>
      <c r="CSV1959" s="2"/>
      <c r="CSW1959" s="15"/>
      <c r="CSX1959" s="15"/>
      <c r="CSY1959" s="80"/>
      <c r="CSZ1959" s="52"/>
      <c r="CTA1959" s="69"/>
      <c r="CTB1959" s="69"/>
      <c r="CTC1959" s="69"/>
      <c r="CTD1959" s="107"/>
      <c r="CTE1959" s="2"/>
      <c r="CTF1959" s="15"/>
      <c r="CTG1959" s="15"/>
      <c r="CTH1959" s="80"/>
      <c r="CTI1959" s="52"/>
      <c r="CTJ1959" s="69"/>
      <c r="CTK1959" s="69"/>
      <c r="CTL1959" s="69"/>
      <c r="CTM1959" s="107"/>
      <c r="CTN1959" s="2"/>
      <c r="CTO1959" s="15"/>
      <c r="CTP1959" s="15"/>
      <c r="CTQ1959" s="80"/>
      <c r="CTR1959" s="52"/>
      <c r="CTS1959" s="69"/>
      <c r="CTT1959" s="69"/>
      <c r="CTU1959" s="69"/>
      <c r="CTV1959" s="107"/>
      <c r="CTW1959" s="2"/>
      <c r="CTX1959" s="15"/>
      <c r="CTY1959" s="15"/>
      <c r="CTZ1959" s="80"/>
      <c r="CUA1959" s="52"/>
      <c r="CUB1959" s="69"/>
      <c r="CUC1959" s="69"/>
      <c r="CUD1959" s="69"/>
      <c r="CUE1959" s="107"/>
      <c r="CUF1959" s="2"/>
      <c r="CUG1959" s="15"/>
      <c r="CUH1959" s="15"/>
      <c r="CUI1959" s="80"/>
      <c r="CUJ1959" s="52"/>
      <c r="CUK1959" s="69"/>
      <c r="CUL1959" s="69"/>
      <c r="CUM1959" s="69"/>
      <c r="CUN1959" s="107"/>
      <c r="CUO1959" s="2"/>
      <c r="CUP1959" s="15"/>
      <c r="CUQ1959" s="15"/>
      <c r="CUR1959" s="80"/>
      <c r="CUS1959" s="52"/>
      <c r="CUT1959" s="69"/>
      <c r="CUU1959" s="69"/>
      <c r="CUV1959" s="69"/>
      <c r="CUW1959" s="107"/>
      <c r="CUX1959" s="2"/>
      <c r="CUY1959" s="15"/>
      <c r="CUZ1959" s="15"/>
      <c r="CVA1959" s="80"/>
      <c r="CVB1959" s="52"/>
      <c r="CVC1959" s="69"/>
      <c r="CVD1959" s="69"/>
      <c r="CVE1959" s="69"/>
      <c r="CVF1959" s="107"/>
      <c r="CVG1959" s="2"/>
      <c r="CVH1959" s="15"/>
      <c r="CVI1959" s="15"/>
      <c r="CVJ1959" s="80"/>
      <c r="CVK1959" s="52"/>
      <c r="CVL1959" s="69"/>
      <c r="CVM1959" s="69"/>
      <c r="CVN1959" s="69"/>
      <c r="CVO1959" s="107"/>
      <c r="CVP1959" s="2"/>
      <c r="CVQ1959" s="15"/>
      <c r="CVR1959" s="15"/>
      <c r="CVS1959" s="80"/>
      <c r="CVT1959" s="52"/>
      <c r="CVU1959" s="69"/>
      <c r="CVV1959" s="69"/>
      <c r="CVW1959" s="69"/>
      <c r="CVX1959" s="107"/>
      <c r="CVY1959" s="2"/>
      <c r="CVZ1959" s="15"/>
      <c r="CWA1959" s="15"/>
      <c r="CWB1959" s="80"/>
      <c r="CWC1959" s="52"/>
      <c r="CWD1959" s="69"/>
      <c r="CWE1959" s="69"/>
      <c r="CWF1959" s="69"/>
      <c r="CWG1959" s="107"/>
      <c r="CWH1959" s="2"/>
      <c r="CWI1959" s="15"/>
      <c r="CWJ1959" s="15"/>
      <c r="CWK1959" s="80"/>
      <c r="CWL1959" s="52"/>
      <c r="CWM1959" s="69"/>
      <c r="CWN1959" s="69"/>
      <c r="CWO1959" s="69"/>
      <c r="CWP1959" s="107"/>
      <c r="CWQ1959" s="2"/>
      <c r="CWR1959" s="15"/>
      <c r="CWS1959" s="15"/>
      <c r="CWT1959" s="80"/>
      <c r="CWU1959" s="52"/>
      <c r="CWV1959" s="69"/>
      <c r="CWW1959" s="69"/>
      <c r="CWX1959" s="69"/>
      <c r="CWY1959" s="107"/>
      <c r="CWZ1959" s="2"/>
      <c r="CXA1959" s="15"/>
      <c r="CXB1959" s="15"/>
      <c r="CXC1959" s="80"/>
      <c r="CXD1959" s="52"/>
      <c r="CXE1959" s="69"/>
      <c r="CXF1959" s="69"/>
      <c r="CXG1959" s="69"/>
      <c r="CXH1959" s="107"/>
      <c r="CXI1959" s="2"/>
      <c r="CXJ1959" s="15"/>
      <c r="CXK1959" s="15"/>
      <c r="CXL1959" s="80"/>
      <c r="CXM1959" s="52"/>
      <c r="CXN1959" s="69"/>
      <c r="CXO1959" s="69"/>
      <c r="CXP1959" s="69"/>
      <c r="CXQ1959" s="107"/>
      <c r="CXR1959" s="2"/>
      <c r="CXS1959" s="15"/>
      <c r="CXT1959" s="15"/>
      <c r="CXU1959" s="80"/>
      <c r="CXV1959" s="52"/>
      <c r="CXW1959" s="69"/>
      <c r="CXX1959" s="69"/>
      <c r="CXY1959" s="69"/>
      <c r="CXZ1959" s="107"/>
      <c r="CYA1959" s="2"/>
      <c r="CYB1959" s="15"/>
      <c r="CYC1959" s="15"/>
      <c r="CYD1959" s="80"/>
      <c r="CYE1959" s="52"/>
      <c r="CYF1959" s="69"/>
      <c r="CYG1959" s="69"/>
      <c r="CYH1959" s="69"/>
      <c r="CYI1959" s="107"/>
      <c r="CYJ1959" s="2"/>
      <c r="CYK1959" s="15"/>
      <c r="CYL1959" s="15"/>
      <c r="CYM1959" s="80"/>
      <c r="CYN1959" s="52"/>
      <c r="CYO1959" s="69"/>
      <c r="CYP1959" s="69"/>
      <c r="CYQ1959" s="69"/>
      <c r="CYR1959" s="107"/>
      <c r="CYS1959" s="2"/>
      <c r="CYT1959" s="15"/>
      <c r="CYU1959" s="15"/>
      <c r="CYV1959" s="80"/>
      <c r="CYW1959" s="52"/>
      <c r="CYX1959" s="69"/>
      <c r="CYY1959" s="69"/>
      <c r="CYZ1959" s="69"/>
      <c r="CZA1959" s="107"/>
      <c r="CZB1959" s="2"/>
      <c r="CZC1959" s="15"/>
      <c r="CZD1959" s="15"/>
      <c r="CZE1959" s="80"/>
      <c r="CZF1959" s="52"/>
      <c r="CZG1959" s="69"/>
      <c r="CZH1959" s="69"/>
      <c r="CZI1959" s="69"/>
      <c r="CZJ1959" s="107"/>
      <c r="CZK1959" s="2"/>
      <c r="CZL1959" s="15"/>
      <c r="CZM1959" s="15"/>
      <c r="CZN1959" s="80"/>
      <c r="CZO1959" s="52"/>
      <c r="CZP1959" s="69"/>
      <c r="CZQ1959" s="69"/>
      <c r="CZR1959" s="69"/>
      <c r="CZS1959" s="107"/>
      <c r="CZT1959" s="2"/>
      <c r="CZU1959" s="15"/>
      <c r="CZV1959" s="15"/>
      <c r="CZW1959" s="80"/>
      <c r="CZX1959" s="52"/>
      <c r="CZY1959" s="69"/>
      <c r="CZZ1959" s="69"/>
      <c r="DAA1959" s="69"/>
      <c r="DAB1959" s="107"/>
      <c r="DAC1959" s="2"/>
      <c r="DAD1959" s="15"/>
      <c r="DAE1959" s="15"/>
      <c r="DAF1959" s="80"/>
      <c r="DAG1959" s="52"/>
      <c r="DAH1959" s="69"/>
      <c r="DAI1959" s="69"/>
      <c r="DAJ1959" s="69"/>
      <c r="DAK1959" s="107"/>
      <c r="DAL1959" s="2"/>
      <c r="DAM1959" s="15"/>
      <c r="DAN1959" s="15"/>
      <c r="DAO1959" s="80"/>
      <c r="DAP1959" s="52"/>
      <c r="DAQ1959" s="69"/>
      <c r="DAR1959" s="69"/>
      <c r="DAS1959" s="69"/>
      <c r="DAT1959" s="107"/>
      <c r="DAU1959" s="2"/>
      <c r="DAV1959" s="15"/>
      <c r="DAW1959" s="15"/>
      <c r="DAX1959" s="80"/>
      <c r="DAY1959" s="52"/>
      <c r="DAZ1959" s="69"/>
      <c r="DBA1959" s="69"/>
      <c r="DBB1959" s="69"/>
      <c r="DBC1959" s="107"/>
      <c r="DBD1959" s="2"/>
      <c r="DBE1959" s="15"/>
      <c r="DBF1959" s="15"/>
      <c r="DBG1959" s="80"/>
      <c r="DBH1959" s="52"/>
      <c r="DBI1959" s="69"/>
      <c r="DBJ1959" s="69"/>
      <c r="DBK1959" s="69"/>
      <c r="DBL1959" s="107"/>
      <c r="DBM1959" s="2"/>
      <c r="DBN1959" s="15"/>
      <c r="DBO1959" s="15"/>
      <c r="DBP1959" s="80"/>
      <c r="DBQ1959" s="52"/>
      <c r="DBR1959" s="69"/>
      <c r="DBS1959" s="69"/>
      <c r="DBT1959" s="69"/>
      <c r="DBU1959" s="107"/>
      <c r="DBV1959" s="2"/>
      <c r="DBW1959" s="15"/>
      <c r="DBX1959" s="15"/>
      <c r="DBY1959" s="80"/>
      <c r="DBZ1959" s="52"/>
      <c r="DCA1959" s="69"/>
      <c r="DCB1959" s="69"/>
      <c r="DCC1959" s="69"/>
      <c r="DCD1959" s="107"/>
      <c r="DCE1959" s="2"/>
      <c r="DCF1959" s="15"/>
      <c r="DCG1959" s="15"/>
      <c r="DCH1959" s="80"/>
      <c r="DCI1959" s="52"/>
      <c r="DCJ1959" s="69"/>
      <c r="DCK1959" s="69"/>
      <c r="DCL1959" s="69"/>
      <c r="DCM1959" s="107"/>
      <c r="DCN1959" s="2"/>
      <c r="DCO1959" s="15"/>
      <c r="DCP1959" s="15"/>
      <c r="DCQ1959" s="80"/>
      <c r="DCR1959" s="52"/>
      <c r="DCS1959" s="69"/>
      <c r="DCT1959" s="69"/>
      <c r="DCU1959" s="69"/>
      <c r="DCV1959" s="107"/>
      <c r="DCW1959" s="2"/>
      <c r="DCX1959" s="15"/>
      <c r="DCY1959" s="15"/>
      <c r="DCZ1959" s="80"/>
      <c r="DDA1959" s="52"/>
      <c r="DDB1959" s="69"/>
      <c r="DDC1959" s="69"/>
      <c r="DDD1959" s="69"/>
      <c r="DDE1959" s="107"/>
      <c r="DDF1959" s="2"/>
      <c r="DDG1959" s="15"/>
      <c r="DDH1959" s="15"/>
      <c r="DDI1959" s="80"/>
      <c r="DDJ1959" s="52"/>
      <c r="DDK1959" s="69"/>
      <c r="DDL1959" s="69"/>
      <c r="DDM1959" s="69"/>
      <c r="DDN1959" s="107"/>
      <c r="DDO1959" s="2"/>
      <c r="DDP1959" s="15"/>
      <c r="DDQ1959" s="15"/>
      <c r="DDR1959" s="80"/>
      <c r="DDS1959" s="52"/>
      <c r="DDT1959" s="69"/>
      <c r="DDU1959" s="69"/>
      <c r="DDV1959" s="69"/>
      <c r="DDW1959" s="107"/>
      <c r="DDX1959" s="2"/>
      <c r="DDY1959" s="15"/>
      <c r="DDZ1959" s="15"/>
      <c r="DEA1959" s="80"/>
      <c r="DEB1959" s="52"/>
      <c r="DEC1959" s="69"/>
      <c r="DED1959" s="69"/>
      <c r="DEE1959" s="69"/>
      <c r="DEF1959" s="107"/>
      <c r="DEG1959" s="2"/>
      <c r="DEH1959" s="15"/>
      <c r="DEI1959" s="15"/>
      <c r="DEJ1959" s="80"/>
      <c r="DEK1959" s="52"/>
      <c r="DEL1959" s="69"/>
      <c r="DEM1959" s="69"/>
      <c r="DEN1959" s="69"/>
      <c r="DEO1959" s="107"/>
      <c r="DEP1959" s="2"/>
      <c r="DEQ1959" s="15"/>
      <c r="DER1959" s="15"/>
      <c r="DES1959" s="80"/>
      <c r="DET1959" s="52"/>
      <c r="DEU1959" s="69"/>
      <c r="DEV1959" s="69"/>
      <c r="DEW1959" s="69"/>
      <c r="DEX1959" s="107"/>
      <c r="DEY1959" s="2"/>
      <c r="DEZ1959" s="15"/>
      <c r="DFA1959" s="15"/>
      <c r="DFB1959" s="80"/>
      <c r="DFC1959" s="52"/>
      <c r="DFD1959" s="69"/>
      <c r="DFE1959" s="69"/>
      <c r="DFF1959" s="69"/>
      <c r="DFG1959" s="107"/>
      <c r="DFH1959" s="2"/>
      <c r="DFI1959" s="15"/>
      <c r="DFJ1959" s="15"/>
      <c r="DFK1959" s="80"/>
      <c r="DFL1959" s="52"/>
      <c r="DFM1959" s="69"/>
      <c r="DFN1959" s="69"/>
      <c r="DFO1959" s="69"/>
      <c r="DFP1959" s="107"/>
      <c r="DFQ1959" s="2"/>
      <c r="DFR1959" s="15"/>
      <c r="DFS1959" s="15"/>
      <c r="DFT1959" s="80"/>
      <c r="DFU1959" s="52"/>
      <c r="DFV1959" s="69"/>
      <c r="DFW1959" s="69"/>
      <c r="DFX1959" s="69"/>
      <c r="DFY1959" s="107"/>
      <c r="DFZ1959" s="2"/>
      <c r="DGA1959" s="15"/>
      <c r="DGB1959" s="15"/>
      <c r="DGC1959" s="80"/>
      <c r="DGD1959" s="52"/>
      <c r="DGE1959" s="69"/>
      <c r="DGF1959" s="69"/>
      <c r="DGG1959" s="69"/>
      <c r="DGH1959" s="107"/>
      <c r="DGI1959" s="2"/>
      <c r="DGJ1959" s="15"/>
      <c r="DGK1959" s="15"/>
      <c r="DGL1959" s="80"/>
      <c r="DGM1959" s="52"/>
      <c r="DGN1959" s="69"/>
      <c r="DGO1959" s="69"/>
      <c r="DGP1959" s="69"/>
      <c r="DGQ1959" s="107"/>
      <c r="DGR1959" s="2"/>
      <c r="DGS1959" s="15"/>
      <c r="DGT1959" s="15"/>
      <c r="DGU1959" s="80"/>
      <c r="DGV1959" s="52"/>
      <c r="DGW1959" s="69"/>
      <c r="DGX1959" s="69"/>
      <c r="DGY1959" s="69"/>
      <c r="DGZ1959" s="107"/>
      <c r="DHA1959" s="2"/>
      <c r="DHB1959" s="15"/>
      <c r="DHC1959" s="15"/>
      <c r="DHD1959" s="80"/>
      <c r="DHE1959" s="52"/>
      <c r="DHF1959" s="69"/>
      <c r="DHG1959" s="69"/>
      <c r="DHH1959" s="69"/>
      <c r="DHI1959" s="107"/>
      <c r="DHJ1959" s="2"/>
      <c r="DHK1959" s="15"/>
      <c r="DHL1959" s="15"/>
      <c r="DHM1959" s="80"/>
      <c r="DHN1959" s="52"/>
      <c r="DHO1959" s="69"/>
      <c r="DHP1959" s="69"/>
      <c r="DHQ1959" s="69"/>
      <c r="DHR1959" s="107"/>
      <c r="DHS1959" s="2"/>
      <c r="DHT1959" s="15"/>
      <c r="DHU1959" s="15"/>
      <c r="DHV1959" s="80"/>
      <c r="DHW1959" s="52"/>
      <c r="DHX1959" s="69"/>
      <c r="DHY1959" s="69"/>
      <c r="DHZ1959" s="69"/>
      <c r="DIA1959" s="107"/>
      <c r="DIB1959" s="2"/>
      <c r="DIC1959" s="15"/>
      <c r="DID1959" s="15"/>
      <c r="DIE1959" s="80"/>
      <c r="DIF1959" s="52"/>
      <c r="DIG1959" s="69"/>
      <c r="DIH1959" s="69"/>
      <c r="DII1959" s="69"/>
      <c r="DIJ1959" s="107"/>
      <c r="DIK1959" s="2"/>
      <c r="DIL1959" s="15"/>
      <c r="DIM1959" s="15"/>
      <c r="DIN1959" s="80"/>
      <c r="DIO1959" s="52"/>
      <c r="DIP1959" s="69"/>
      <c r="DIQ1959" s="69"/>
      <c r="DIR1959" s="69"/>
      <c r="DIS1959" s="107"/>
      <c r="DIT1959" s="2"/>
      <c r="DIU1959" s="15"/>
      <c r="DIV1959" s="15"/>
      <c r="DIW1959" s="80"/>
      <c r="DIX1959" s="52"/>
      <c r="DIY1959" s="69"/>
      <c r="DIZ1959" s="69"/>
      <c r="DJA1959" s="69"/>
      <c r="DJB1959" s="107"/>
      <c r="DJC1959" s="2"/>
      <c r="DJD1959" s="15"/>
      <c r="DJE1959" s="15"/>
      <c r="DJF1959" s="80"/>
      <c r="DJG1959" s="52"/>
      <c r="DJH1959" s="69"/>
      <c r="DJI1959" s="69"/>
      <c r="DJJ1959" s="69"/>
      <c r="DJK1959" s="107"/>
      <c r="DJL1959" s="2"/>
      <c r="DJM1959" s="15"/>
      <c r="DJN1959" s="15"/>
      <c r="DJO1959" s="80"/>
      <c r="DJP1959" s="52"/>
      <c r="DJQ1959" s="69"/>
      <c r="DJR1959" s="69"/>
      <c r="DJS1959" s="69"/>
      <c r="DJT1959" s="107"/>
      <c r="DJU1959" s="2"/>
      <c r="DJV1959" s="15"/>
      <c r="DJW1959" s="15"/>
      <c r="DJX1959" s="80"/>
      <c r="DJY1959" s="52"/>
      <c r="DJZ1959" s="69"/>
      <c r="DKA1959" s="69"/>
      <c r="DKB1959" s="69"/>
      <c r="DKC1959" s="107"/>
      <c r="DKD1959" s="2"/>
      <c r="DKE1959" s="15"/>
      <c r="DKF1959" s="15"/>
      <c r="DKG1959" s="80"/>
      <c r="DKH1959" s="52"/>
      <c r="DKI1959" s="69"/>
      <c r="DKJ1959" s="69"/>
      <c r="DKK1959" s="69"/>
      <c r="DKL1959" s="107"/>
      <c r="DKM1959" s="2"/>
      <c r="DKN1959" s="15"/>
      <c r="DKO1959" s="15"/>
      <c r="DKP1959" s="80"/>
      <c r="DKQ1959" s="52"/>
      <c r="DKR1959" s="69"/>
      <c r="DKS1959" s="69"/>
      <c r="DKT1959" s="69"/>
      <c r="DKU1959" s="107"/>
      <c r="DKV1959" s="2"/>
      <c r="DKW1959" s="15"/>
      <c r="DKX1959" s="15"/>
      <c r="DKY1959" s="80"/>
      <c r="DKZ1959" s="52"/>
      <c r="DLA1959" s="69"/>
      <c r="DLB1959" s="69"/>
      <c r="DLC1959" s="69"/>
      <c r="DLD1959" s="107"/>
      <c r="DLE1959" s="2"/>
      <c r="DLF1959" s="15"/>
      <c r="DLG1959" s="15"/>
      <c r="DLH1959" s="80"/>
      <c r="DLI1959" s="52"/>
      <c r="DLJ1959" s="69"/>
      <c r="DLK1959" s="69"/>
      <c r="DLL1959" s="69"/>
      <c r="DLM1959" s="107"/>
      <c r="DLN1959" s="2"/>
      <c r="DLO1959" s="15"/>
      <c r="DLP1959" s="15"/>
      <c r="DLQ1959" s="80"/>
      <c r="DLR1959" s="52"/>
      <c r="DLS1959" s="69"/>
      <c r="DLT1959" s="69"/>
      <c r="DLU1959" s="69"/>
      <c r="DLV1959" s="107"/>
      <c r="DLW1959" s="2"/>
      <c r="DLX1959" s="15"/>
      <c r="DLY1959" s="15"/>
      <c r="DLZ1959" s="80"/>
      <c r="DMA1959" s="52"/>
      <c r="DMB1959" s="69"/>
      <c r="DMC1959" s="69"/>
      <c r="DMD1959" s="69"/>
      <c r="DME1959" s="107"/>
      <c r="DMF1959" s="2"/>
      <c r="DMG1959" s="15"/>
      <c r="DMH1959" s="15"/>
      <c r="DMI1959" s="80"/>
      <c r="DMJ1959" s="52"/>
      <c r="DMK1959" s="69"/>
      <c r="DML1959" s="69"/>
      <c r="DMM1959" s="69"/>
      <c r="DMN1959" s="107"/>
      <c r="DMO1959" s="2"/>
      <c r="DMP1959" s="15"/>
      <c r="DMQ1959" s="15"/>
      <c r="DMR1959" s="80"/>
      <c r="DMS1959" s="52"/>
      <c r="DMT1959" s="69"/>
      <c r="DMU1959" s="69"/>
      <c r="DMV1959" s="69"/>
      <c r="DMW1959" s="107"/>
      <c r="DMX1959" s="2"/>
      <c r="DMY1959" s="15"/>
      <c r="DMZ1959" s="15"/>
      <c r="DNA1959" s="80"/>
      <c r="DNB1959" s="52"/>
      <c r="DNC1959" s="69"/>
      <c r="DND1959" s="69"/>
      <c r="DNE1959" s="69"/>
      <c r="DNF1959" s="107"/>
      <c r="DNG1959" s="2"/>
      <c r="DNH1959" s="15"/>
      <c r="DNI1959" s="15"/>
      <c r="DNJ1959" s="80"/>
      <c r="DNK1959" s="52"/>
      <c r="DNL1959" s="69"/>
      <c r="DNM1959" s="69"/>
      <c r="DNN1959" s="69"/>
      <c r="DNO1959" s="107"/>
      <c r="DNP1959" s="2"/>
      <c r="DNQ1959" s="15"/>
      <c r="DNR1959" s="15"/>
      <c r="DNS1959" s="80"/>
      <c r="DNT1959" s="52"/>
      <c r="DNU1959" s="69"/>
      <c r="DNV1959" s="69"/>
      <c r="DNW1959" s="69"/>
      <c r="DNX1959" s="107"/>
      <c r="DNY1959" s="2"/>
      <c r="DNZ1959" s="15"/>
      <c r="DOA1959" s="15"/>
      <c r="DOB1959" s="80"/>
      <c r="DOC1959" s="52"/>
      <c r="DOD1959" s="69"/>
      <c r="DOE1959" s="69"/>
      <c r="DOF1959" s="69"/>
      <c r="DOG1959" s="107"/>
      <c r="DOH1959" s="2"/>
      <c r="DOI1959" s="15"/>
      <c r="DOJ1959" s="15"/>
      <c r="DOK1959" s="80"/>
      <c r="DOL1959" s="52"/>
      <c r="DOM1959" s="69"/>
      <c r="DON1959" s="69"/>
      <c r="DOO1959" s="69"/>
      <c r="DOP1959" s="107"/>
      <c r="DOQ1959" s="2"/>
      <c r="DOR1959" s="15"/>
      <c r="DOS1959" s="15"/>
      <c r="DOT1959" s="80"/>
      <c r="DOU1959" s="52"/>
      <c r="DOV1959" s="69"/>
      <c r="DOW1959" s="69"/>
      <c r="DOX1959" s="69"/>
      <c r="DOY1959" s="107"/>
      <c r="DOZ1959" s="2"/>
      <c r="DPA1959" s="15"/>
      <c r="DPB1959" s="15"/>
      <c r="DPC1959" s="80"/>
      <c r="DPD1959" s="52"/>
      <c r="DPE1959" s="69"/>
      <c r="DPF1959" s="69"/>
      <c r="DPG1959" s="69"/>
      <c r="DPH1959" s="107"/>
      <c r="DPI1959" s="2"/>
      <c r="DPJ1959" s="15"/>
      <c r="DPK1959" s="15"/>
      <c r="DPL1959" s="80"/>
      <c r="DPM1959" s="52"/>
      <c r="DPN1959" s="69"/>
      <c r="DPO1959" s="69"/>
      <c r="DPP1959" s="69"/>
      <c r="DPQ1959" s="107"/>
      <c r="DPR1959" s="2"/>
      <c r="DPS1959" s="15"/>
      <c r="DPT1959" s="15"/>
      <c r="DPU1959" s="80"/>
      <c r="DPV1959" s="52"/>
      <c r="DPW1959" s="69"/>
      <c r="DPX1959" s="69"/>
      <c r="DPY1959" s="69"/>
      <c r="DPZ1959" s="107"/>
      <c r="DQA1959" s="2"/>
      <c r="DQB1959" s="15"/>
      <c r="DQC1959" s="15"/>
      <c r="DQD1959" s="80"/>
      <c r="DQE1959" s="52"/>
      <c r="DQF1959" s="69"/>
      <c r="DQG1959" s="69"/>
      <c r="DQH1959" s="69"/>
      <c r="DQI1959" s="107"/>
      <c r="DQJ1959" s="2"/>
      <c r="DQK1959" s="15"/>
      <c r="DQL1959" s="15"/>
      <c r="DQM1959" s="80"/>
      <c r="DQN1959" s="52"/>
      <c r="DQO1959" s="69"/>
      <c r="DQP1959" s="69"/>
      <c r="DQQ1959" s="69"/>
      <c r="DQR1959" s="107"/>
      <c r="DQS1959" s="2"/>
      <c r="DQT1959" s="15"/>
      <c r="DQU1959" s="15"/>
      <c r="DQV1959" s="80"/>
      <c r="DQW1959" s="52"/>
      <c r="DQX1959" s="69"/>
      <c r="DQY1959" s="69"/>
      <c r="DQZ1959" s="69"/>
      <c r="DRA1959" s="107"/>
      <c r="DRB1959" s="2"/>
      <c r="DRC1959" s="15"/>
      <c r="DRD1959" s="15"/>
      <c r="DRE1959" s="80"/>
      <c r="DRF1959" s="52"/>
      <c r="DRG1959" s="69"/>
      <c r="DRH1959" s="69"/>
      <c r="DRI1959" s="69"/>
      <c r="DRJ1959" s="107"/>
      <c r="DRK1959" s="2"/>
      <c r="DRL1959" s="15"/>
      <c r="DRM1959" s="15"/>
      <c r="DRN1959" s="80"/>
      <c r="DRO1959" s="52"/>
      <c r="DRP1959" s="69"/>
      <c r="DRQ1959" s="69"/>
      <c r="DRR1959" s="69"/>
      <c r="DRS1959" s="107"/>
      <c r="DRT1959" s="2"/>
      <c r="DRU1959" s="15"/>
      <c r="DRV1959" s="15"/>
      <c r="DRW1959" s="80"/>
      <c r="DRX1959" s="52"/>
      <c r="DRY1959" s="69"/>
      <c r="DRZ1959" s="69"/>
      <c r="DSA1959" s="69"/>
      <c r="DSB1959" s="107"/>
      <c r="DSC1959" s="2"/>
      <c r="DSD1959" s="15"/>
      <c r="DSE1959" s="15"/>
      <c r="DSF1959" s="80"/>
      <c r="DSG1959" s="52"/>
      <c r="DSH1959" s="69"/>
      <c r="DSI1959" s="69"/>
      <c r="DSJ1959" s="69"/>
      <c r="DSK1959" s="107"/>
      <c r="DSL1959" s="2"/>
      <c r="DSM1959" s="15"/>
      <c r="DSN1959" s="15"/>
      <c r="DSO1959" s="80"/>
      <c r="DSP1959" s="52"/>
      <c r="DSQ1959" s="69"/>
      <c r="DSR1959" s="69"/>
      <c r="DSS1959" s="69"/>
      <c r="DST1959" s="107"/>
      <c r="DSU1959" s="2"/>
      <c r="DSV1959" s="15"/>
      <c r="DSW1959" s="15"/>
      <c r="DSX1959" s="80"/>
      <c r="DSY1959" s="52"/>
      <c r="DSZ1959" s="69"/>
      <c r="DTA1959" s="69"/>
      <c r="DTB1959" s="69"/>
      <c r="DTC1959" s="107"/>
      <c r="DTD1959" s="2"/>
      <c r="DTE1959" s="15"/>
      <c r="DTF1959" s="15"/>
      <c r="DTG1959" s="80"/>
      <c r="DTH1959" s="52"/>
      <c r="DTI1959" s="69"/>
      <c r="DTJ1959" s="69"/>
      <c r="DTK1959" s="69"/>
      <c r="DTL1959" s="107"/>
      <c r="DTM1959" s="2"/>
      <c r="DTN1959" s="15"/>
      <c r="DTO1959" s="15"/>
      <c r="DTP1959" s="80"/>
      <c r="DTQ1959" s="52"/>
      <c r="DTR1959" s="69"/>
      <c r="DTS1959" s="69"/>
      <c r="DTT1959" s="69"/>
      <c r="DTU1959" s="107"/>
      <c r="DTV1959" s="2"/>
      <c r="DTW1959" s="15"/>
      <c r="DTX1959" s="15"/>
      <c r="DTY1959" s="80"/>
      <c r="DTZ1959" s="52"/>
      <c r="DUA1959" s="69"/>
      <c r="DUB1959" s="69"/>
      <c r="DUC1959" s="69"/>
      <c r="DUD1959" s="107"/>
      <c r="DUE1959" s="2"/>
      <c r="DUF1959" s="15"/>
      <c r="DUG1959" s="15"/>
      <c r="DUH1959" s="80"/>
      <c r="DUI1959" s="52"/>
      <c r="DUJ1959" s="69"/>
      <c r="DUK1959" s="69"/>
      <c r="DUL1959" s="69"/>
      <c r="DUM1959" s="107"/>
      <c r="DUN1959" s="2"/>
      <c r="DUO1959" s="15"/>
      <c r="DUP1959" s="15"/>
      <c r="DUQ1959" s="80"/>
      <c r="DUR1959" s="52"/>
      <c r="DUS1959" s="69"/>
      <c r="DUT1959" s="69"/>
      <c r="DUU1959" s="69"/>
      <c r="DUV1959" s="107"/>
      <c r="DUW1959" s="2"/>
      <c r="DUX1959" s="15"/>
      <c r="DUY1959" s="15"/>
      <c r="DUZ1959" s="80"/>
      <c r="DVA1959" s="52"/>
      <c r="DVB1959" s="69"/>
      <c r="DVC1959" s="69"/>
      <c r="DVD1959" s="69"/>
      <c r="DVE1959" s="107"/>
      <c r="DVF1959" s="2"/>
      <c r="DVG1959" s="15"/>
      <c r="DVH1959" s="15"/>
      <c r="DVI1959" s="80"/>
      <c r="DVJ1959" s="52"/>
      <c r="DVK1959" s="69"/>
      <c r="DVL1959" s="69"/>
      <c r="DVM1959" s="69"/>
      <c r="DVN1959" s="107"/>
      <c r="DVO1959" s="2"/>
      <c r="DVP1959" s="15"/>
      <c r="DVQ1959" s="15"/>
      <c r="DVR1959" s="80"/>
      <c r="DVS1959" s="52"/>
      <c r="DVT1959" s="69"/>
      <c r="DVU1959" s="69"/>
      <c r="DVV1959" s="69"/>
      <c r="DVW1959" s="107"/>
      <c r="DVX1959" s="2"/>
      <c r="DVY1959" s="15"/>
      <c r="DVZ1959" s="15"/>
      <c r="DWA1959" s="80"/>
      <c r="DWB1959" s="52"/>
      <c r="DWC1959" s="69"/>
      <c r="DWD1959" s="69"/>
      <c r="DWE1959" s="69"/>
      <c r="DWF1959" s="107"/>
      <c r="DWG1959" s="2"/>
      <c r="DWH1959" s="15"/>
      <c r="DWI1959" s="15"/>
      <c r="DWJ1959" s="80"/>
      <c r="DWK1959" s="52"/>
      <c r="DWL1959" s="69"/>
      <c r="DWM1959" s="69"/>
      <c r="DWN1959" s="69"/>
      <c r="DWO1959" s="107"/>
      <c r="DWP1959" s="2"/>
      <c r="DWQ1959" s="15"/>
      <c r="DWR1959" s="15"/>
      <c r="DWS1959" s="80"/>
      <c r="DWT1959" s="52"/>
      <c r="DWU1959" s="69"/>
      <c r="DWV1959" s="69"/>
      <c r="DWW1959" s="69"/>
      <c r="DWX1959" s="107"/>
      <c r="DWY1959" s="2"/>
      <c r="DWZ1959" s="15"/>
      <c r="DXA1959" s="15"/>
      <c r="DXB1959" s="80"/>
      <c r="DXC1959" s="52"/>
      <c r="DXD1959" s="69"/>
      <c r="DXE1959" s="69"/>
      <c r="DXF1959" s="69"/>
      <c r="DXG1959" s="107"/>
      <c r="DXH1959" s="2"/>
      <c r="DXI1959" s="15"/>
      <c r="DXJ1959" s="15"/>
      <c r="DXK1959" s="80"/>
      <c r="DXL1959" s="52"/>
      <c r="DXM1959" s="69"/>
      <c r="DXN1959" s="69"/>
      <c r="DXO1959" s="69"/>
      <c r="DXP1959" s="107"/>
      <c r="DXQ1959" s="2"/>
      <c r="DXR1959" s="15"/>
      <c r="DXS1959" s="15"/>
      <c r="DXT1959" s="80"/>
      <c r="DXU1959" s="52"/>
      <c r="DXV1959" s="69"/>
      <c r="DXW1959" s="69"/>
      <c r="DXX1959" s="69"/>
      <c r="DXY1959" s="107"/>
      <c r="DXZ1959" s="2"/>
      <c r="DYA1959" s="15"/>
      <c r="DYB1959" s="15"/>
      <c r="DYC1959" s="80"/>
      <c r="DYD1959" s="52"/>
      <c r="DYE1959" s="69"/>
      <c r="DYF1959" s="69"/>
      <c r="DYG1959" s="69"/>
      <c r="DYH1959" s="107"/>
      <c r="DYI1959" s="2"/>
      <c r="DYJ1959" s="15"/>
      <c r="DYK1959" s="15"/>
      <c r="DYL1959" s="80"/>
      <c r="DYM1959" s="52"/>
      <c r="DYN1959" s="69"/>
      <c r="DYO1959" s="69"/>
      <c r="DYP1959" s="69"/>
      <c r="DYQ1959" s="107"/>
      <c r="DYR1959" s="2"/>
      <c r="DYS1959" s="15"/>
      <c r="DYT1959" s="15"/>
      <c r="DYU1959" s="80"/>
      <c r="DYV1959" s="52"/>
      <c r="DYW1959" s="69"/>
      <c r="DYX1959" s="69"/>
      <c r="DYY1959" s="69"/>
      <c r="DYZ1959" s="107"/>
      <c r="DZA1959" s="2"/>
      <c r="DZB1959" s="15"/>
      <c r="DZC1959" s="15"/>
      <c r="DZD1959" s="80"/>
      <c r="DZE1959" s="52"/>
      <c r="DZF1959" s="69"/>
      <c r="DZG1959" s="69"/>
      <c r="DZH1959" s="69"/>
      <c r="DZI1959" s="107"/>
      <c r="DZJ1959" s="2"/>
      <c r="DZK1959" s="15"/>
      <c r="DZL1959" s="15"/>
      <c r="DZM1959" s="80"/>
      <c r="DZN1959" s="52"/>
      <c r="DZO1959" s="69"/>
      <c r="DZP1959" s="69"/>
      <c r="DZQ1959" s="69"/>
      <c r="DZR1959" s="107"/>
      <c r="DZS1959" s="2"/>
      <c r="DZT1959" s="15"/>
      <c r="DZU1959" s="15"/>
      <c r="DZV1959" s="80"/>
      <c r="DZW1959" s="52"/>
      <c r="DZX1959" s="69"/>
      <c r="DZY1959" s="69"/>
      <c r="DZZ1959" s="69"/>
      <c r="EAA1959" s="107"/>
      <c r="EAB1959" s="2"/>
      <c r="EAC1959" s="15"/>
      <c r="EAD1959" s="15"/>
      <c r="EAE1959" s="80"/>
      <c r="EAF1959" s="52"/>
      <c r="EAG1959" s="69"/>
      <c r="EAH1959" s="69"/>
      <c r="EAI1959" s="69"/>
      <c r="EAJ1959" s="107"/>
      <c r="EAK1959" s="2"/>
      <c r="EAL1959" s="15"/>
      <c r="EAM1959" s="15"/>
      <c r="EAN1959" s="80"/>
      <c r="EAO1959" s="52"/>
      <c r="EAP1959" s="69"/>
      <c r="EAQ1959" s="69"/>
      <c r="EAR1959" s="69"/>
      <c r="EAS1959" s="107"/>
      <c r="EAT1959" s="2"/>
      <c r="EAU1959" s="15"/>
      <c r="EAV1959" s="15"/>
      <c r="EAW1959" s="80"/>
      <c r="EAX1959" s="52"/>
      <c r="EAY1959" s="69"/>
      <c r="EAZ1959" s="69"/>
      <c r="EBA1959" s="69"/>
      <c r="EBB1959" s="107"/>
      <c r="EBC1959" s="2"/>
      <c r="EBD1959" s="15"/>
      <c r="EBE1959" s="15"/>
      <c r="EBF1959" s="80"/>
      <c r="EBG1959" s="52"/>
      <c r="EBH1959" s="69"/>
      <c r="EBI1959" s="69"/>
      <c r="EBJ1959" s="69"/>
      <c r="EBK1959" s="107"/>
      <c r="EBL1959" s="2"/>
      <c r="EBM1959" s="15"/>
      <c r="EBN1959" s="15"/>
      <c r="EBO1959" s="80"/>
      <c r="EBP1959" s="52"/>
      <c r="EBQ1959" s="69"/>
      <c r="EBR1959" s="69"/>
      <c r="EBS1959" s="69"/>
      <c r="EBT1959" s="107"/>
      <c r="EBU1959" s="2"/>
      <c r="EBV1959" s="15"/>
      <c r="EBW1959" s="15"/>
      <c r="EBX1959" s="80"/>
      <c r="EBY1959" s="52"/>
      <c r="EBZ1959" s="69"/>
      <c r="ECA1959" s="69"/>
      <c r="ECB1959" s="69"/>
      <c r="ECC1959" s="107"/>
      <c r="ECD1959" s="2"/>
      <c r="ECE1959" s="15"/>
      <c r="ECF1959" s="15"/>
      <c r="ECG1959" s="80"/>
      <c r="ECH1959" s="52"/>
      <c r="ECI1959" s="69"/>
      <c r="ECJ1959" s="69"/>
      <c r="ECK1959" s="69"/>
      <c r="ECL1959" s="107"/>
      <c r="ECM1959" s="2"/>
      <c r="ECN1959" s="15"/>
      <c r="ECO1959" s="15"/>
      <c r="ECP1959" s="80"/>
      <c r="ECQ1959" s="52"/>
      <c r="ECR1959" s="69"/>
      <c r="ECS1959" s="69"/>
      <c r="ECT1959" s="69"/>
      <c r="ECU1959" s="107"/>
      <c r="ECV1959" s="2"/>
      <c r="ECW1959" s="15"/>
      <c r="ECX1959" s="15"/>
      <c r="ECY1959" s="80"/>
      <c r="ECZ1959" s="52"/>
      <c r="EDA1959" s="69"/>
      <c r="EDB1959" s="69"/>
      <c r="EDC1959" s="69"/>
      <c r="EDD1959" s="107"/>
      <c r="EDE1959" s="2"/>
      <c r="EDF1959" s="15"/>
      <c r="EDG1959" s="15"/>
      <c r="EDH1959" s="80"/>
      <c r="EDI1959" s="52"/>
      <c r="EDJ1959" s="69"/>
      <c r="EDK1959" s="69"/>
      <c r="EDL1959" s="69"/>
      <c r="EDM1959" s="107"/>
      <c r="EDN1959" s="2"/>
      <c r="EDO1959" s="15"/>
      <c r="EDP1959" s="15"/>
      <c r="EDQ1959" s="80"/>
      <c r="EDR1959" s="52"/>
      <c r="EDS1959" s="69"/>
      <c r="EDT1959" s="69"/>
      <c r="EDU1959" s="69"/>
      <c r="EDV1959" s="107"/>
      <c r="EDW1959" s="2"/>
      <c r="EDX1959" s="15"/>
      <c r="EDY1959" s="15"/>
      <c r="EDZ1959" s="80"/>
      <c r="EEA1959" s="52"/>
      <c r="EEB1959" s="69"/>
      <c r="EEC1959" s="69"/>
      <c r="EED1959" s="69"/>
      <c r="EEE1959" s="107"/>
      <c r="EEF1959" s="2"/>
      <c r="EEG1959" s="15"/>
      <c r="EEH1959" s="15"/>
      <c r="EEI1959" s="80"/>
      <c r="EEJ1959" s="52"/>
      <c r="EEK1959" s="69"/>
      <c r="EEL1959" s="69"/>
      <c r="EEM1959" s="69"/>
      <c r="EEN1959" s="107"/>
      <c r="EEO1959" s="2"/>
      <c r="EEP1959" s="15"/>
      <c r="EEQ1959" s="15"/>
      <c r="EER1959" s="80"/>
      <c r="EES1959" s="52"/>
      <c r="EET1959" s="69"/>
      <c r="EEU1959" s="69"/>
      <c r="EEV1959" s="69"/>
      <c r="EEW1959" s="107"/>
      <c r="EEX1959" s="2"/>
      <c r="EEY1959" s="15"/>
      <c r="EEZ1959" s="15"/>
      <c r="EFA1959" s="80"/>
      <c r="EFB1959" s="52"/>
      <c r="EFC1959" s="69"/>
      <c r="EFD1959" s="69"/>
      <c r="EFE1959" s="69"/>
      <c r="EFF1959" s="107"/>
      <c r="EFG1959" s="2"/>
      <c r="EFH1959" s="15"/>
      <c r="EFI1959" s="15"/>
      <c r="EFJ1959" s="80"/>
      <c r="EFK1959" s="52"/>
      <c r="EFL1959" s="69"/>
      <c r="EFM1959" s="69"/>
      <c r="EFN1959" s="69"/>
      <c r="EFO1959" s="107"/>
      <c r="EFP1959" s="2"/>
      <c r="EFQ1959" s="15"/>
      <c r="EFR1959" s="15"/>
      <c r="EFS1959" s="80"/>
      <c r="EFT1959" s="52"/>
      <c r="EFU1959" s="69"/>
      <c r="EFV1959" s="69"/>
      <c r="EFW1959" s="69"/>
      <c r="EFX1959" s="107"/>
      <c r="EFY1959" s="2"/>
      <c r="EFZ1959" s="15"/>
      <c r="EGA1959" s="15"/>
      <c r="EGB1959" s="80"/>
      <c r="EGC1959" s="52"/>
      <c r="EGD1959" s="69"/>
      <c r="EGE1959" s="69"/>
      <c r="EGF1959" s="69"/>
      <c r="EGG1959" s="107"/>
      <c r="EGH1959" s="2"/>
      <c r="EGI1959" s="15"/>
      <c r="EGJ1959" s="15"/>
      <c r="EGK1959" s="80"/>
      <c r="EGL1959" s="52"/>
      <c r="EGM1959" s="69"/>
      <c r="EGN1959" s="69"/>
      <c r="EGO1959" s="69"/>
      <c r="EGP1959" s="107"/>
      <c r="EGQ1959" s="2"/>
      <c r="EGR1959" s="15"/>
      <c r="EGS1959" s="15"/>
      <c r="EGT1959" s="80"/>
      <c r="EGU1959" s="52"/>
      <c r="EGV1959" s="69"/>
      <c r="EGW1959" s="69"/>
      <c r="EGX1959" s="69"/>
      <c r="EGY1959" s="107"/>
      <c r="EGZ1959" s="2"/>
      <c r="EHA1959" s="15"/>
      <c r="EHB1959" s="15"/>
      <c r="EHC1959" s="80"/>
      <c r="EHD1959" s="52"/>
      <c r="EHE1959" s="69"/>
      <c r="EHF1959" s="69"/>
      <c r="EHG1959" s="69"/>
      <c r="EHH1959" s="107"/>
      <c r="EHI1959" s="2"/>
      <c r="EHJ1959" s="15"/>
      <c r="EHK1959" s="15"/>
      <c r="EHL1959" s="80"/>
      <c r="EHM1959" s="52"/>
      <c r="EHN1959" s="69"/>
      <c r="EHO1959" s="69"/>
      <c r="EHP1959" s="69"/>
      <c r="EHQ1959" s="107"/>
      <c r="EHR1959" s="2"/>
      <c r="EHS1959" s="15"/>
      <c r="EHT1959" s="15"/>
      <c r="EHU1959" s="80"/>
      <c r="EHV1959" s="52"/>
      <c r="EHW1959" s="69"/>
      <c r="EHX1959" s="69"/>
      <c r="EHY1959" s="69"/>
      <c r="EHZ1959" s="107"/>
      <c r="EIA1959" s="2"/>
      <c r="EIB1959" s="15"/>
      <c r="EIC1959" s="15"/>
      <c r="EID1959" s="80"/>
      <c r="EIE1959" s="52"/>
      <c r="EIF1959" s="69"/>
      <c r="EIG1959" s="69"/>
      <c r="EIH1959" s="69"/>
      <c r="EII1959" s="107"/>
      <c r="EIJ1959" s="2"/>
      <c r="EIK1959" s="15"/>
      <c r="EIL1959" s="15"/>
      <c r="EIM1959" s="80"/>
      <c r="EIN1959" s="52"/>
      <c r="EIO1959" s="69"/>
      <c r="EIP1959" s="69"/>
      <c r="EIQ1959" s="69"/>
      <c r="EIR1959" s="107"/>
      <c r="EIS1959" s="2"/>
      <c r="EIT1959" s="15"/>
      <c r="EIU1959" s="15"/>
      <c r="EIV1959" s="80"/>
      <c r="EIW1959" s="52"/>
      <c r="EIX1959" s="69"/>
      <c r="EIY1959" s="69"/>
      <c r="EIZ1959" s="69"/>
      <c r="EJA1959" s="107"/>
      <c r="EJB1959" s="2"/>
      <c r="EJC1959" s="15"/>
      <c r="EJD1959" s="15"/>
      <c r="EJE1959" s="80"/>
      <c r="EJF1959" s="52"/>
      <c r="EJG1959" s="69"/>
      <c r="EJH1959" s="69"/>
      <c r="EJI1959" s="69"/>
      <c r="EJJ1959" s="107"/>
      <c r="EJK1959" s="2"/>
      <c r="EJL1959" s="15"/>
      <c r="EJM1959" s="15"/>
      <c r="EJN1959" s="80"/>
      <c r="EJO1959" s="52"/>
      <c r="EJP1959" s="69"/>
      <c r="EJQ1959" s="69"/>
      <c r="EJR1959" s="69"/>
      <c r="EJS1959" s="107"/>
      <c r="EJT1959" s="2"/>
      <c r="EJU1959" s="15"/>
      <c r="EJV1959" s="15"/>
      <c r="EJW1959" s="80"/>
      <c r="EJX1959" s="52"/>
      <c r="EJY1959" s="69"/>
      <c r="EJZ1959" s="69"/>
      <c r="EKA1959" s="69"/>
      <c r="EKB1959" s="107"/>
      <c r="EKC1959" s="2"/>
      <c r="EKD1959" s="15"/>
      <c r="EKE1959" s="15"/>
      <c r="EKF1959" s="80"/>
      <c r="EKG1959" s="52"/>
      <c r="EKH1959" s="69"/>
      <c r="EKI1959" s="69"/>
      <c r="EKJ1959" s="69"/>
      <c r="EKK1959" s="107"/>
      <c r="EKL1959" s="2"/>
      <c r="EKM1959" s="15"/>
      <c r="EKN1959" s="15"/>
      <c r="EKO1959" s="80"/>
      <c r="EKP1959" s="52"/>
      <c r="EKQ1959" s="69"/>
      <c r="EKR1959" s="69"/>
      <c r="EKS1959" s="69"/>
      <c r="EKT1959" s="107"/>
      <c r="EKU1959" s="2"/>
      <c r="EKV1959" s="15"/>
      <c r="EKW1959" s="15"/>
      <c r="EKX1959" s="80"/>
      <c r="EKY1959" s="52"/>
      <c r="EKZ1959" s="69"/>
      <c r="ELA1959" s="69"/>
      <c r="ELB1959" s="69"/>
      <c r="ELC1959" s="107"/>
      <c r="ELD1959" s="2"/>
      <c r="ELE1959" s="15"/>
      <c r="ELF1959" s="15"/>
      <c r="ELG1959" s="80"/>
      <c r="ELH1959" s="52"/>
      <c r="ELI1959" s="69"/>
      <c r="ELJ1959" s="69"/>
      <c r="ELK1959" s="69"/>
      <c r="ELL1959" s="107"/>
      <c r="ELM1959" s="2"/>
      <c r="ELN1959" s="15"/>
      <c r="ELO1959" s="15"/>
      <c r="ELP1959" s="80"/>
      <c r="ELQ1959" s="52"/>
      <c r="ELR1959" s="69"/>
      <c r="ELS1959" s="69"/>
      <c r="ELT1959" s="69"/>
      <c r="ELU1959" s="107"/>
      <c r="ELV1959" s="2"/>
      <c r="ELW1959" s="15"/>
      <c r="ELX1959" s="15"/>
      <c r="ELY1959" s="80"/>
      <c r="ELZ1959" s="52"/>
      <c r="EMA1959" s="69"/>
      <c r="EMB1959" s="69"/>
      <c r="EMC1959" s="69"/>
      <c r="EMD1959" s="107"/>
      <c r="EME1959" s="2"/>
      <c r="EMF1959" s="15"/>
      <c r="EMG1959" s="15"/>
      <c r="EMH1959" s="80"/>
      <c r="EMI1959" s="52"/>
      <c r="EMJ1959" s="69"/>
      <c r="EMK1959" s="69"/>
      <c r="EML1959" s="69"/>
      <c r="EMM1959" s="107"/>
      <c r="EMN1959" s="2"/>
      <c r="EMO1959" s="15"/>
      <c r="EMP1959" s="15"/>
      <c r="EMQ1959" s="80"/>
      <c r="EMR1959" s="52"/>
      <c r="EMS1959" s="69"/>
      <c r="EMT1959" s="69"/>
      <c r="EMU1959" s="69"/>
      <c r="EMV1959" s="107"/>
      <c r="EMW1959" s="2"/>
      <c r="EMX1959" s="15"/>
      <c r="EMY1959" s="15"/>
      <c r="EMZ1959" s="80"/>
      <c r="ENA1959" s="52"/>
      <c r="ENB1959" s="69"/>
      <c r="ENC1959" s="69"/>
      <c r="END1959" s="69"/>
      <c r="ENE1959" s="107"/>
      <c r="ENF1959" s="2"/>
      <c r="ENG1959" s="15"/>
      <c r="ENH1959" s="15"/>
      <c r="ENI1959" s="80"/>
      <c r="ENJ1959" s="52"/>
      <c r="ENK1959" s="69"/>
      <c r="ENL1959" s="69"/>
      <c r="ENM1959" s="69"/>
      <c r="ENN1959" s="107"/>
      <c r="ENO1959" s="2"/>
      <c r="ENP1959" s="15"/>
      <c r="ENQ1959" s="15"/>
      <c r="ENR1959" s="80"/>
      <c r="ENS1959" s="52"/>
      <c r="ENT1959" s="69"/>
      <c r="ENU1959" s="69"/>
      <c r="ENV1959" s="69"/>
      <c r="ENW1959" s="107"/>
      <c r="ENX1959" s="2"/>
      <c r="ENY1959" s="15"/>
      <c r="ENZ1959" s="15"/>
      <c r="EOA1959" s="80"/>
      <c r="EOB1959" s="52"/>
      <c r="EOC1959" s="69"/>
      <c r="EOD1959" s="69"/>
      <c r="EOE1959" s="69"/>
      <c r="EOF1959" s="107"/>
      <c r="EOG1959" s="2"/>
      <c r="EOH1959" s="15"/>
      <c r="EOI1959" s="15"/>
      <c r="EOJ1959" s="80"/>
      <c r="EOK1959" s="52"/>
      <c r="EOL1959" s="69"/>
      <c r="EOM1959" s="69"/>
      <c r="EON1959" s="69"/>
      <c r="EOO1959" s="107"/>
      <c r="EOP1959" s="2"/>
      <c r="EOQ1959" s="15"/>
      <c r="EOR1959" s="15"/>
      <c r="EOS1959" s="80"/>
      <c r="EOT1959" s="52"/>
      <c r="EOU1959" s="69"/>
      <c r="EOV1959" s="69"/>
      <c r="EOW1959" s="69"/>
      <c r="EOX1959" s="107"/>
      <c r="EOY1959" s="2"/>
      <c r="EOZ1959" s="15"/>
      <c r="EPA1959" s="15"/>
      <c r="EPB1959" s="80"/>
      <c r="EPC1959" s="52"/>
      <c r="EPD1959" s="69"/>
      <c r="EPE1959" s="69"/>
      <c r="EPF1959" s="69"/>
      <c r="EPG1959" s="107"/>
      <c r="EPH1959" s="2"/>
      <c r="EPI1959" s="15"/>
      <c r="EPJ1959" s="15"/>
      <c r="EPK1959" s="80"/>
      <c r="EPL1959" s="52"/>
      <c r="EPM1959" s="69"/>
      <c r="EPN1959" s="69"/>
      <c r="EPO1959" s="69"/>
      <c r="EPP1959" s="107"/>
      <c r="EPQ1959" s="2"/>
      <c r="EPR1959" s="15"/>
      <c r="EPS1959" s="15"/>
      <c r="EPT1959" s="80"/>
      <c r="EPU1959" s="52"/>
      <c r="EPV1959" s="69"/>
      <c r="EPW1959" s="69"/>
      <c r="EPX1959" s="69"/>
      <c r="EPY1959" s="107"/>
      <c r="EPZ1959" s="2"/>
      <c r="EQA1959" s="15"/>
      <c r="EQB1959" s="15"/>
      <c r="EQC1959" s="80"/>
      <c r="EQD1959" s="52"/>
      <c r="EQE1959" s="69"/>
      <c r="EQF1959" s="69"/>
      <c r="EQG1959" s="69"/>
      <c r="EQH1959" s="107"/>
      <c r="EQI1959" s="2"/>
      <c r="EQJ1959" s="15"/>
      <c r="EQK1959" s="15"/>
      <c r="EQL1959" s="80"/>
      <c r="EQM1959" s="52"/>
      <c r="EQN1959" s="69"/>
      <c r="EQO1959" s="69"/>
      <c r="EQP1959" s="69"/>
      <c r="EQQ1959" s="107"/>
      <c r="EQR1959" s="2"/>
      <c r="EQS1959" s="15"/>
      <c r="EQT1959" s="15"/>
      <c r="EQU1959" s="80"/>
      <c r="EQV1959" s="52"/>
      <c r="EQW1959" s="69"/>
      <c r="EQX1959" s="69"/>
      <c r="EQY1959" s="69"/>
      <c r="EQZ1959" s="107"/>
      <c r="ERA1959" s="2"/>
      <c r="ERB1959" s="15"/>
      <c r="ERC1959" s="15"/>
      <c r="ERD1959" s="80"/>
      <c r="ERE1959" s="52"/>
      <c r="ERF1959" s="69"/>
      <c r="ERG1959" s="69"/>
      <c r="ERH1959" s="69"/>
      <c r="ERI1959" s="107"/>
      <c r="ERJ1959" s="2"/>
      <c r="ERK1959" s="15"/>
      <c r="ERL1959" s="15"/>
      <c r="ERM1959" s="80"/>
      <c r="ERN1959" s="52"/>
      <c r="ERO1959" s="69"/>
      <c r="ERP1959" s="69"/>
      <c r="ERQ1959" s="69"/>
      <c r="ERR1959" s="107"/>
      <c r="ERS1959" s="2"/>
      <c r="ERT1959" s="15"/>
      <c r="ERU1959" s="15"/>
      <c r="ERV1959" s="80"/>
      <c r="ERW1959" s="52"/>
      <c r="ERX1959" s="69"/>
      <c r="ERY1959" s="69"/>
      <c r="ERZ1959" s="69"/>
      <c r="ESA1959" s="107"/>
      <c r="ESB1959" s="2"/>
      <c r="ESC1959" s="15"/>
      <c r="ESD1959" s="15"/>
      <c r="ESE1959" s="80"/>
      <c r="ESF1959" s="52"/>
      <c r="ESG1959" s="69"/>
      <c r="ESH1959" s="69"/>
      <c r="ESI1959" s="69"/>
      <c r="ESJ1959" s="107"/>
      <c r="ESK1959" s="2"/>
      <c r="ESL1959" s="15"/>
      <c r="ESM1959" s="15"/>
      <c r="ESN1959" s="80"/>
      <c r="ESO1959" s="52"/>
      <c r="ESP1959" s="69"/>
      <c r="ESQ1959" s="69"/>
      <c r="ESR1959" s="69"/>
      <c r="ESS1959" s="107"/>
      <c r="EST1959" s="2"/>
      <c r="ESU1959" s="15"/>
      <c r="ESV1959" s="15"/>
      <c r="ESW1959" s="80"/>
      <c r="ESX1959" s="52"/>
      <c r="ESY1959" s="69"/>
      <c r="ESZ1959" s="69"/>
      <c r="ETA1959" s="69"/>
      <c r="ETB1959" s="107"/>
      <c r="ETC1959" s="2"/>
      <c r="ETD1959" s="15"/>
      <c r="ETE1959" s="15"/>
      <c r="ETF1959" s="80"/>
      <c r="ETG1959" s="52"/>
      <c r="ETH1959" s="69"/>
      <c r="ETI1959" s="69"/>
      <c r="ETJ1959" s="69"/>
      <c r="ETK1959" s="107"/>
      <c r="ETL1959" s="2"/>
      <c r="ETM1959" s="15"/>
      <c r="ETN1959" s="15"/>
      <c r="ETO1959" s="80"/>
      <c r="ETP1959" s="52"/>
      <c r="ETQ1959" s="69"/>
      <c r="ETR1959" s="69"/>
      <c r="ETS1959" s="69"/>
      <c r="ETT1959" s="107"/>
      <c r="ETU1959" s="2"/>
      <c r="ETV1959" s="15"/>
      <c r="ETW1959" s="15"/>
      <c r="ETX1959" s="80"/>
      <c r="ETY1959" s="52"/>
      <c r="ETZ1959" s="69"/>
      <c r="EUA1959" s="69"/>
      <c r="EUB1959" s="69"/>
      <c r="EUC1959" s="107"/>
      <c r="EUD1959" s="2"/>
      <c r="EUE1959" s="15"/>
      <c r="EUF1959" s="15"/>
      <c r="EUG1959" s="80"/>
      <c r="EUH1959" s="52"/>
      <c r="EUI1959" s="69"/>
      <c r="EUJ1959" s="69"/>
      <c r="EUK1959" s="69"/>
      <c r="EUL1959" s="107"/>
      <c r="EUM1959" s="2"/>
      <c r="EUN1959" s="15"/>
      <c r="EUO1959" s="15"/>
      <c r="EUP1959" s="80"/>
      <c r="EUQ1959" s="52"/>
      <c r="EUR1959" s="69"/>
      <c r="EUS1959" s="69"/>
      <c r="EUT1959" s="69"/>
      <c r="EUU1959" s="107"/>
      <c r="EUV1959" s="2"/>
      <c r="EUW1959" s="15"/>
      <c r="EUX1959" s="15"/>
      <c r="EUY1959" s="80"/>
      <c r="EUZ1959" s="52"/>
      <c r="EVA1959" s="69"/>
      <c r="EVB1959" s="69"/>
      <c r="EVC1959" s="69"/>
      <c r="EVD1959" s="107"/>
      <c r="EVE1959" s="2"/>
      <c r="EVF1959" s="15"/>
      <c r="EVG1959" s="15"/>
      <c r="EVH1959" s="80"/>
      <c r="EVI1959" s="52"/>
      <c r="EVJ1959" s="69"/>
      <c r="EVK1959" s="69"/>
      <c r="EVL1959" s="69"/>
      <c r="EVM1959" s="107"/>
      <c r="EVN1959" s="2"/>
      <c r="EVO1959" s="15"/>
      <c r="EVP1959" s="15"/>
      <c r="EVQ1959" s="80"/>
      <c r="EVR1959" s="52"/>
      <c r="EVS1959" s="69"/>
      <c r="EVT1959" s="69"/>
      <c r="EVU1959" s="69"/>
      <c r="EVV1959" s="107"/>
      <c r="EVW1959" s="2"/>
      <c r="EVX1959" s="15"/>
      <c r="EVY1959" s="15"/>
      <c r="EVZ1959" s="80"/>
      <c r="EWA1959" s="52"/>
      <c r="EWB1959" s="69"/>
      <c r="EWC1959" s="69"/>
      <c r="EWD1959" s="69"/>
      <c r="EWE1959" s="107"/>
      <c r="EWF1959" s="2"/>
      <c r="EWG1959" s="15"/>
      <c r="EWH1959" s="15"/>
      <c r="EWI1959" s="80"/>
      <c r="EWJ1959" s="52"/>
      <c r="EWK1959" s="69"/>
      <c r="EWL1959" s="69"/>
      <c r="EWM1959" s="69"/>
      <c r="EWN1959" s="107"/>
      <c r="EWO1959" s="2"/>
      <c r="EWP1959" s="15"/>
      <c r="EWQ1959" s="15"/>
      <c r="EWR1959" s="80"/>
      <c r="EWS1959" s="52"/>
      <c r="EWT1959" s="69"/>
      <c r="EWU1959" s="69"/>
      <c r="EWV1959" s="69"/>
      <c r="EWW1959" s="107"/>
      <c r="EWX1959" s="2"/>
      <c r="EWY1959" s="15"/>
      <c r="EWZ1959" s="15"/>
      <c r="EXA1959" s="80"/>
      <c r="EXB1959" s="52"/>
      <c r="EXC1959" s="69"/>
      <c r="EXD1959" s="69"/>
      <c r="EXE1959" s="69"/>
      <c r="EXF1959" s="107"/>
      <c r="EXG1959" s="2"/>
      <c r="EXH1959" s="15"/>
      <c r="EXI1959" s="15"/>
      <c r="EXJ1959" s="80"/>
      <c r="EXK1959" s="52"/>
      <c r="EXL1959" s="69"/>
      <c r="EXM1959" s="69"/>
      <c r="EXN1959" s="69"/>
      <c r="EXO1959" s="107"/>
      <c r="EXP1959" s="2"/>
      <c r="EXQ1959" s="15"/>
      <c r="EXR1959" s="15"/>
      <c r="EXS1959" s="80"/>
      <c r="EXT1959" s="52"/>
      <c r="EXU1959" s="69"/>
      <c r="EXV1959" s="69"/>
      <c r="EXW1959" s="69"/>
      <c r="EXX1959" s="107"/>
      <c r="EXY1959" s="2"/>
      <c r="EXZ1959" s="15"/>
      <c r="EYA1959" s="15"/>
      <c r="EYB1959" s="80"/>
      <c r="EYC1959" s="52"/>
      <c r="EYD1959" s="69"/>
      <c r="EYE1959" s="69"/>
      <c r="EYF1959" s="69"/>
      <c r="EYG1959" s="107"/>
      <c r="EYH1959" s="2"/>
      <c r="EYI1959" s="15"/>
      <c r="EYJ1959" s="15"/>
      <c r="EYK1959" s="80"/>
      <c r="EYL1959" s="52"/>
      <c r="EYM1959" s="69"/>
      <c r="EYN1959" s="69"/>
      <c r="EYO1959" s="69"/>
      <c r="EYP1959" s="107"/>
      <c r="EYQ1959" s="2"/>
      <c r="EYR1959" s="15"/>
      <c r="EYS1959" s="15"/>
      <c r="EYT1959" s="80"/>
      <c r="EYU1959" s="52"/>
      <c r="EYV1959" s="69"/>
      <c r="EYW1959" s="69"/>
      <c r="EYX1959" s="69"/>
      <c r="EYY1959" s="107"/>
      <c r="EYZ1959" s="2"/>
      <c r="EZA1959" s="15"/>
      <c r="EZB1959" s="15"/>
      <c r="EZC1959" s="80"/>
      <c r="EZD1959" s="52"/>
      <c r="EZE1959" s="69"/>
      <c r="EZF1959" s="69"/>
      <c r="EZG1959" s="69"/>
      <c r="EZH1959" s="107"/>
      <c r="EZI1959" s="2"/>
      <c r="EZJ1959" s="15"/>
      <c r="EZK1959" s="15"/>
      <c r="EZL1959" s="80"/>
      <c r="EZM1959" s="52"/>
      <c r="EZN1959" s="69"/>
      <c r="EZO1959" s="69"/>
      <c r="EZP1959" s="69"/>
      <c r="EZQ1959" s="107"/>
      <c r="EZR1959" s="2"/>
      <c r="EZS1959" s="15"/>
      <c r="EZT1959" s="15"/>
      <c r="EZU1959" s="80"/>
      <c r="EZV1959" s="52"/>
      <c r="EZW1959" s="69"/>
      <c r="EZX1959" s="69"/>
      <c r="EZY1959" s="69"/>
      <c r="EZZ1959" s="107"/>
      <c r="FAA1959" s="2"/>
      <c r="FAB1959" s="15"/>
      <c r="FAC1959" s="15"/>
      <c r="FAD1959" s="80"/>
      <c r="FAE1959" s="52"/>
      <c r="FAF1959" s="69"/>
      <c r="FAG1959" s="69"/>
      <c r="FAH1959" s="69"/>
      <c r="FAI1959" s="107"/>
      <c r="FAJ1959" s="2"/>
      <c r="FAK1959" s="15"/>
      <c r="FAL1959" s="15"/>
      <c r="FAM1959" s="80"/>
      <c r="FAN1959" s="52"/>
      <c r="FAO1959" s="69"/>
      <c r="FAP1959" s="69"/>
      <c r="FAQ1959" s="69"/>
      <c r="FAR1959" s="107"/>
      <c r="FAS1959" s="2"/>
      <c r="FAT1959" s="15"/>
      <c r="FAU1959" s="15"/>
      <c r="FAV1959" s="80"/>
      <c r="FAW1959" s="52"/>
      <c r="FAX1959" s="69"/>
      <c r="FAY1959" s="69"/>
      <c r="FAZ1959" s="69"/>
      <c r="FBA1959" s="107"/>
      <c r="FBB1959" s="2"/>
      <c r="FBC1959" s="15"/>
      <c r="FBD1959" s="15"/>
      <c r="FBE1959" s="80"/>
      <c r="FBF1959" s="52"/>
      <c r="FBG1959" s="69"/>
      <c r="FBH1959" s="69"/>
      <c r="FBI1959" s="69"/>
      <c r="FBJ1959" s="107"/>
      <c r="FBK1959" s="2"/>
      <c r="FBL1959" s="15"/>
      <c r="FBM1959" s="15"/>
      <c r="FBN1959" s="80"/>
      <c r="FBO1959" s="52"/>
      <c r="FBP1959" s="69"/>
      <c r="FBQ1959" s="69"/>
      <c r="FBR1959" s="69"/>
      <c r="FBS1959" s="107"/>
      <c r="FBT1959" s="2"/>
      <c r="FBU1959" s="15"/>
      <c r="FBV1959" s="15"/>
      <c r="FBW1959" s="80"/>
      <c r="FBX1959" s="52"/>
      <c r="FBY1959" s="69"/>
      <c r="FBZ1959" s="69"/>
      <c r="FCA1959" s="69"/>
      <c r="FCB1959" s="107"/>
      <c r="FCC1959" s="2"/>
      <c r="FCD1959" s="15"/>
      <c r="FCE1959" s="15"/>
      <c r="FCF1959" s="80"/>
      <c r="FCG1959" s="52"/>
      <c r="FCH1959" s="69"/>
      <c r="FCI1959" s="69"/>
      <c r="FCJ1959" s="69"/>
      <c r="FCK1959" s="107"/>
      <c r="FCL1959" s="2"/>
      <c r="FCM1959" s="15"/>
      <c r="FCN1959" s="15"/>
      <c r="FCO1959" s="80"/>
      <c r="FCP1959" s="52"/>
      <c r="FCQ1959" s="69"/>
      <c r="FCR1959" s="69"/>
      <c r="FCS1959" s="69"/>
      <c r="FCT1959" s="107"/>
      <c r="FCU1959" s="2"/>
      <c r="FCV1959" s="15"/>
      <c r="FCW1959" s="15"/>
      <c r="FCX1959" s="80"/>
      <c r="FCY1959" s="52"/>
      <c r="FCZ1959" s="69"/>
      <c r="FDA1959" s="69"/>
      <c r="FDB1959" s="69"/>
      <c r="FDC1959" s="107"/>
      <c r="FDD1959" s="2"/>
      <c r="FDE1959" s="15"/>
      <c r="FDF1959" s="15"/>
      <c r="FDG1959" s="80"/>
      <c r="FDH1959" s="52"/>
      <c r="FDI1959" s="69"/>
      <c r="FDJ1959" s="69"/>
      <c r="FDK1959" s="69"/>
      <c r="FDL1959" s="107"/>
      <c r="FDM1959" s="2"/>
      <c r="FDN1959" s="15"/>
      <c r="FDO1959" s="15"/>
      <c r="FDP1959" s="80"/>
      <c r="FDQ1959" s="52"/>
      <c r="FDR1959" s="69"/>
      <c r="FDS1959" s="69"/>
      <c r="FDT1959" s="69"/>
      <c r="FDU1959" s="107"/>
      <c r="FDV1959" s="2"/>
      <c r="FDW1959" s="15"/>
      <c r="FDX1959" s="15"/>
      <c r="FDY1959" s="80"/>
      <c r="FDZ1959" s="52"/>
      <c r="FEA1959" s="69"/>
      <c r="FEB1959" s="69"/>
      <c r="FEC1959" s="69"/>
      <c r="FED1959" s="107"/>
      <c r="FEE1959" s="2"/>
      <c r="FEF1959" s="15"/>
      <c r="FEG1959" s="15"/>
      <c r="FEH1959" s="80"/>
      <c r="FEI1959" s="52"/>
      <c r="FEJ1959" s="69"/>
      <c r="FEK1959" s="69"/>
      <c r="FEL1959" s="69"/>
      <c r="FEM1959" s="107"/>
      <c r="FEN1959" s="2"/>
      <c r="FEO1959" s="15"/>
      <c r="FEP1959" s="15"/>
      <c r="FEQ1959" s="80"/>
      <c r="FER1959" s="52"/>
      <c r="FES1959" s="69"/>
      <c r="FET1959" s="69"/>
      <c r="FEU1959" s="69"/>
      <c r="FEV1959" s="107"/>
      <c r="FEW1959" s="2"/>
      <c r="FEX1959" s="15"/>
      <c r="FEY1959" s="15"/>
      <c r="FEZ1959" s="80"/>
      <c r="FFA1959" s="52"/>
      <c r="FFB1959" s="69"/>
      <c r="FFC1959" s="69"/>
      <c r="FFD1959" s="69"/>
      <c r="FFE1959" s="107"/>
      <c r="FFF1959" s="2"/>
      <c r="FFG1959" s="15"/>
      <c r="FFH1959" s="15"/>
      <c r="FFI1959" s="80"/>
      <c r="FFJ1959" s="52"/>
      <c r="FFK1959" s="69"/>
      <c r="FFL1959" s="69"/>
      <c r="FFM1959" s="69"/>
      <c r="FFN1959" s="107"/>
      <c r="FFO1959" s="2"/>
      <c r="FFP1959" s="15"/>
      <c r="FFQ1959" s="15"/>
      <c r="FFR1959" s="80"/>
      <c r="FFS1959" s="52"/>
      <c r="FFT1959" s="69"/>
      <c r="FFU1959" s="69"/>
      <c r="FFV1959" s="69"/>
      <c r="FFW1959" s="107"/>
      <c r="FFX1959" s="2"/>
      <c r="FFY1959" s="15"/>
      <c r="FFZ1959" s="15"/>
      <c r="FGA1959" s="80"/>
      <c r="FGB1959" s="52"/>
      <c r="FGC1959" s="69"/>
      <c r="FGD1959" s="69"/>
      <c r="FGE1959" s="69"/>
      <c r="FGF1959" s="107"/>
      <c r="FGG1959" s="2"/>
      <c r="FGH1959" s="15"/>
      <c r="FGI1959" s="15"/>
      <c r="FGJ1959" s="80"/>
      <c r="FGK1959" s="52"/>
      <c r="FGL1959" s="69"/>
      <c r="FGM1959" s="69"/>
      <c r="FGN1959" s="69"/>
      <c r="FGO1959" s="107"/>
      <c r="FGP1959" s="2"/>
      <c r="FGQ1959" s="15"/>
      <c r="FGR1959" s="15"/>
      <c r="FGS1959" s="80"/>
      <c r="FGT1959" s="52"/>
      <c r="FGU1959" s="69"/>
      <c r="FGV1959" s="69"/>
      <c r="FGW1959" s="69"/>
      <c r="FGX1959" s="107"/>
      <c r="FGY1959" s="2"/>
      <c r="FGZ1959" s="15"/>
      <c r="FHA1959" s="15"/>
      <c r="FHB1959" s="80"/>
      <c r="FHC1959" s="52"/>
      <c r="FHD1959" s="69"/>
      <c r="FHE1959" s="69"/>
      <c r="FHF1959" s="69"/>
      <c r="FHG1959" s="107"/>
      <c r="FHH1959" s="2"/>
      <c r="FHI1959" s="15"/>
      <c r="FHJ1959" s="15"/>
      <c r="FHK1959" s="80"/>
      <c r="FHL1959" s="52"/>
      <c r="FHM1959" s="69"/>
      <c r="FHN1959" s="69"/>
      <c r="FHO1959" s="69"/>
      <c r="FHP1959" s="107"/>
      <c r="FHQ1959" s="2"/>
      <c r="FHR1959" s="15"/>
      <c r="FHS1959" s="15"/>
      <c r="FHT1959" s="80"/>
      <c r="FHU1959" s="52"/>
      <c r="FHV1959" s="69"/>
      <c r="FHW1959" s="69"/>
      <c r="FHX1959" s="69"/>
      <c r="FHY1959" s="107"/>
      <c r="FHZ1959" s="2"/>
      <c r="FIA1959" s="15"/>
      <c r="FIB1959" s="15"/>
      <c r="FIC1959" s="80"/>
      <c r="FID1959" s="52"/>
      <c r="FIE1959" s="69"/>
      <c r="FIF1959" s="69"/>
      <c r="FIG1959" s="69"/>
      <c r="FIH1959" s="107"/>
      <c r="FII1959" s="2"/>
      <c r="FIJ1959" s="15"/>
      <c r="FIK1959" s="15"/>
      <c r="FIL1959" s="80"/>
      <c r="FIM1959" s="52"/>
      <c r="FIN1959" s="69"/>
      <c r="FIO1959" s="69"/>
      <c r="FIP1959" s="69"/>
      <c r="FIQ1959" s="107"/>
      <c r="FIR1959" s="2"/>
      <c r="FIS1959" s="15"/>
      <c r="FIT1959" s="15"/>
      <c r="FIU1959" s="80"/>
      <c r="FIV1959" s="52"/>
      <c r="FIW1959" s="69"/>
      <c r="FIX1959" s="69"/>
      <c r="FIY1959" s="69"/>
      <c r="FIZ1959" s="107"/>
      <c r="FJA1959" s="2"/>
      <c r="FJB1959" s="15"/>
      <c r="FJC1959" s="15"/>
      <c r="FJD1959" s="80"/>
      <c r="FJE1959" s="52"/>
      <c r="FJF1959" s="69"/>
      <c r="FJG1959" s="69"/>
      <c r="FJH1959" s="69"/>
      <c r="FJI1959" s="107"/>
      <c r="FJJ1959" s="2"/>
      <c r="FJK1959" s="15"/>
      <c r="FJL1959" s="15"/>
      <c r="FJM1959" s="80"/>
      <c r="FJN1959" s="52"/>
      <c r="FJO1959" s="69"/>
      <c r="FJP1959" s="69"/>
      <c r="FJQ1959" s="69"/>
      <c r="FJR1959" s="107"/>
      <c r="FJS1959" s="2"/>
      <c r="FJT1959" s="15"/>
      <c r="FJU1959" s="15"/>
      <c r="FJV1959" s="80"/>
      <c r="FJW1959" s="52"/>
      <c r="FJX1959" s="69"/>
      <c r="FJY1959" s="69"/>
      <c r="FJZ1959" s="69"/>
      <c r="FKA1959" s="107"/>
      <c r="FKB1959" s="2"/>
      <c r="FKC1959" s="15"/>
      <c r="FKD1959" s="15"/>
      <c r="FKE1959" s="80"/>
      <c r="FKF1959" s="52"/>
      <c r="FKG1959" s="69"/>
      <c r="FKH1959" s="69"/>
      <c r="FKI1959" s="69"/>
      <c r="FKJ1959" s="107"/>
      <c r="FKK1959" s="2"/>
      <c r="FKL1959" s="15"/>
      <c r="FKM1959" s="15"/>
      <c r="FKN1959" s="80"/>
      <c r="FKO1959" s="52"/>
      <c r="FKP1959" s="69"/>
      <c r="FKQ1959" s="69"/>
      <c r="FKR1959" s="69"/>
      <c r="FKS1959" s="107"/>
      <c r="FKT1959" s="2"/>
      <c r="FKU1959" s="15"/>
      <c r="FKV1959" s="15"/>
      <c r="FKW1959" s="80"/>
      <c r="FKX1959" s="52"/>
      <c r="FKY1959" s="69"/>
      <c r="FKZ1959" s="69"/>
      <c r="FLA1959" s="69"/>
      <c r="FLB1959" s="107"/>
      <c r="FLC1959" s="2"/>
      <c r="FLD1959" s="15"/>
      <c r="FLE1959" s="15"/>
      <c r="FLF1959" s="80"/>
      <c r="FLG1959" s="52"/>
      <c r="FLH1959" s="69"/>
      <c r="FLI1959" s="69"/>
      <c r="FLJ1959" s="69"/>
      <c r="FLK1959" s="107"/>
      <c r="FLL1959" s="2"/>
      <c r="FLM1959" s="15"/>
      <c r="FLN1959" s="15"/>
      <c r="FLO1959" s="80"/>
      <c r="FLP1959" s="52"/>
      <c r="FLQ1959" s="69"/>
      <c r="FLR1959" s="69"/>
      <c r="FLS1959" s="69"/>
      <c r="FLT1959" s="107"/>
      <c r="FLU1959" s="2"/>
      <c r="FLV1959" s="15"/>
      <c r="FLW1959" s="15"/>
      <c r="FLX1959" s="80"/>
      <c r="FLY1959" s="52"/>
      <c r="FLZ1959" s="69"/>
      <c r="FMA1959" s="69"/>
      <c r="FMB1959" s="69"/>
      <c r="FMC1959" s="107"/>
      <c r="FMD1959" s="2"/>
      <c r="FME1959" s="15"/>
      <c r="FMF1959" s="15"/>
      <c r="FMG1959" s="80"/>
      <c r="FMH1959" s="52"/>
      <c r="FMI1959" s="69"/>
      <c r="FMJ1959" s="69"/>
      <c r="FMK1959" s="69"/>
      <c r="FML1959" s="107"/>
      <c r="FMM1959" s="2"/>
      <c r="FMN1959" s="15"/>
      <c r="FMO1959" s="15"/>
      <c r="FMP1959" s="80"/>
      <c r="FMQ1959" s="52"/>
      <c r="FMR1959" s="69"/>
      <c r="FMS1959" s="69"/>
      <c r="FMT1959" s="69"/>
      <c r="FMU1959" s="107"/>
      <c r="FMV1959" s="2"/>
      <c r="FMW1959" s="15"/>
      <c r="FMX1959" s="15"/>
      <c r="FMY1959" s="80"/>
      <c r="FMZ1959" s="52"/>
      <c r="FNA1959" s="69"/>
      <c r="FNB1959" s="69"/>
      <c r="FNC1959" s="69"/>
      <c r="FND1959" s="107"/>
      <c r="FNE1959" s="2"/>
      <c r="FNF1959" s="15"/>
      <c r="FNG1959" s="15"/>
      <c r="FNH1959" s="80"/>
      <c r="FNI1959" s="52"/>
      <c r="FNJ1959" s="69"/>
      <c r="FNK1959" s="69"/>
      <c r="FNL1959" s="69"/>
      <c r="FNM1959" s="107"/>
      <c r="FNN1959" s="2"/>
      <c r="FNO1959" s="15"/>
      <c r="FNP1959" s="15"/>
      <c r="FNQ1959" s="80"/>
      <c r="FNR1959" s="52"/>
      <c r="FNS1959" s="69"/>
      <c r="FNT1959" s="69"/>
      <c r="FNU1959" s="69"/>
      <c r="FNV1959" s="107"/>
      <c r="FNW1959" s="2"/>
      <c r="FNX1959" s="15"/>
      <c r="FNY1959" s="15"/>
      <c r="FNZ1959" s="80"/>
      <c r="FOA1959" s="52"/>
      <c r="FOB1959" s="69"/>
      <c r="FOC1959" s="69"/>
      <c r="FOD1959" s="69"/>
      <c r="FOE1959" s="107"/>
      <c r="FOF1959" s="2"/>
      <c r="FOG1959" s="15"/>
      <c r="FOH1959" s="15"/>
      <c r="FOI1959" s="80"/>
      <c r="FOJ1959" s="52"/>
      <c r="FOK1959" s="69"/>
      <c r="FOL1959" s="69"/>
      <c r="FOM1959" s="69"/>
      <c r="FON1959" s="107"/>
      <c r="FOO1959" s="2"/>
      <c r="FOP1959" s="15"/>
      <c r="FOQ1959" s="15"/>
      <c r="FOR1959" s="80"/>
      <c r="FOS1959" s="52"/>
      <c r="FOT1959" s="69"/>
      <c r="FOU1959" s="69"/>
      <c r="FOV1959" s="69"/>
      <c r="FOW1959" s="107"/>
      <c r="FOX1959" s="2"/>
      <c r="FOY1959" s="15"/>
      <c r="FOZ1959" s="15"/>
      <c r="FPA1959" s="80"/>
      <c r="FPB1959" s="52"/>
      <c r="FPC1959" s="69"/>
      <c r="FPD1959" s="69"/>
      <c r="FPE1959" s="69"/>
      <c r="FPF1959" s="107"/>
      <c r="FPG1959" s="2"/>
      <c r="FPH1959" s="15"/>
      <c r="FPI1959" s="15"/>
      <c r="FPJ1959" s="80"/>
      <c r="FPK1959" s="52"/>
      <c r="FPL1959" s="69"/>
      <c r="FPM1959" s="69"/>
      <c r="FPN1959" s="69"/>
      <c r="FPO1959" s="107"/>
      <c r="FPP1959" s="2"/>
      <c r="FPQ1959" s="15"/>
      <c r="FPR1959" s="15"/>
      <c r="FPS1959" s="80"/>
      <c r="FPT1959" s="52"/>
      <c r="FPU1959" s="69"/>
      <c r="FPV1959" s="69"/>
      <c r="FPW1959" s="69"/>
      <c r="FPX1959" s="107"/>
      <c r="FPY1959" s="2"/>
      <c r="FPZ1959" s="15"/>
      <c r="FQA1959" s="15"/>
      <c r="FQB1959" s="80"/>
      <c r="FQC1959" s="52"/>
      <c r="FQD1959" s="69"/>
      <c r="FQE1959" s="69"/>
      <c r="FQF1959" s="69"/>
      <c r="FQG1959" s="107"/>
      <c r="FQH1959" s="2"/>
      <c r="FQI1959" s="15"/>
      <c r="FQJ1959" s="15"/>
      <c r="FQK1959" s="80"/>
      <c r="FQL1959" s="52"/>
      <c r="FQM1959" s="69"/>
      <c r="FQN1959" s="69"/>
      <c r="FQO1959" s="69"/>
      <c r="FQP1959" s="107"/>
      <c r="FQQ1959" s="2"/>
      <c r="FQR1959" s="15"/>
      <c r="FQS1959" s="15"/>
      <c r="FQT1959" s="80"/>
      <c r="FQU1959" s="52"/>
      <c r="FQV1959" s="69"/>
      <c r="FQW1959" s="69"/>
      <c r="FQX1959" s="69"/>
      <c r="FQY1959" s="107"/>
      <c r="FQZ1959" s="2"/>
      <c r="FRA1959" s="15"/>
      <c r="FRB1959" s="15"/>
      <c r="FRC1959" s="80"/>
      <c r="FRD1959" s="52"/>
      <c r="FRE1959" s="69"/>
      <c r="FRF1959" s="69"/>
      <c r="FRG1959" s="69"/>
      <c r="FRH1959" s="107"/>
      <c r="FRI1959" s="2"/>
      <c r="FRJ1959" s="15"/>
      <c r="FRK1959" s="15"/>
      <c r="FRL1959" s="80"/>
      <c r="FRM1959" s="52"/>
      <c r="FRN1959" s="69"/>
      <c r="FRO1959" s="69"/>
      <c r="FRP1959" s="69"/>
      <c r="FRQ1959" s="107"/>
      <c r="FRR1959" s="2"/>
      <c r="FRS1959" s="15"/>
      <c r="FRT1959" s="15"/>
      <c r="FRU1959" s="80"/>
      <c r="FRV1959" s="52"/>
      <c r="FRW1959" s="69"/>
      <c r="FRX1959" s="69"/>
      <c r="FRY1959" s="69"/>
      <c r="FRZ1959" s="107"/>
      <c r="FSA1959" s="2"/>
      <c r="FSB1959" s="15"/>
      <c r="FSC1959" s="15"/>
      <c r="FSD1959" s="80"/>
      <c r="FSE1959" s="52"/>
      <c r="FSF1959" s="69"/>
      <c r="FSG1959" s="69"/>
      <c r="FSH1959" s="69"/>
      <c r="FSI1959" s="107"/>
      <c r="FSJ1959" s="2"/>
      <c r="FSK1959" s="15"/>
      <c r="FSL1959" s="15"/>
      <c r="FSM1959" s="80"/>
      <c r="FSN1959" s="52"/>
      <c r="FSO1959" s="69"/>
      <c r="FSP1959" s="69"/>
      <c r="FSQ1959" s="69"/>
      <c r="FSR1959" s="107"/>
      <c r="FSS1959" s="2"/>
      <c r="FST1959" s="15"/>
      <c r="FSU1959" s="15"/>
      <c r="FSV1959" s="80"/>
      <c r="FSW1959" s="52"/>
      <c r="FSX1959" s="69"/>
      <c r="FSY1959" s="69"/>
      <c r="FSZ1959" s="69"/>
      <c r="FTA1959" s="107"/>
      <c r="FTB1959" s="2"/>
      <c r="FTC1959" s="15"/>
      <c r="FTD1959" s="15"/>
      <c r="FTE1959" s="80"/>
      <c r="FTF1959" s="52"/>
      <c r="FTG1959" s="69"/>
      <c r="FTH1959" s="69"/>
      <c r="FTI1959" s="69"/>
      <c r="FTJ1959" s="107"/>
      <c r="FTK1959" s="2"/>
      <c r="FTL1959" s="15"/>
      <c r="FTM1959" s="15"/>
      <c r="FTN1959" s="80"/>
      <c r="FTO1959" s="52"/>
      <c r="FTP1959" s="69"/>
      <c r="FTQ1959" s="69"/>
      <c r="FTR1959" s="69"/>
      <c r="FTS1959" s="107"/>
      <c r="FTT1959" s="2"/>
      <c r="FTU1959" s="15"/>
      <c r="FTV1959" s="15"/>
      <c r="FTW1959" s="80"/>
      <c r="FTX1959" s="52"/>
      <c r="FTY1959" s="69"/>
      <c r="FTZ1959" s="69"/>
      <c r="FUA1959" s="69"/>
      <c r="FUB1959" s="107"/>
      <c r="FUC1959" s="2"/>
      <c r="FUD1959" s="15"/>
      <c r="FUE1959" s="15"/>
      <c r="FUF1959" s="80"/>
      <c r="FUG1959" s="52"/>
      <c r="FUH1959" s="69"/>
      <c r="FUI1959" s="69"/>
      <c r="FUJ1959" s="69"/>
      <c r="FUK1959" s="107"/>
      <c r="FUL1959" s="2"/>
      <c r="FUM1959" s="15"/>
      <c r="FUN1959" s="15"/>
      <c r="FUO1959" s="80"/>
      <c r="FUP1959" s="52"/>
      <c r="FUQ1959" s="69"/>
      <c r="FUR1959" s="69"/>
      <c r="FUS1959" s="69"/>
      <c r="FUT1959" s="107"/>
      <c r="FUU1959" s="2"/>
      <c r="FUV1959" s="15"/>
      <c r="FUW1959" s="15"/>
      <c r="FUX1959" s="80"/>
      <c r="FUY1959" s="52"/>
      <c r="FUZ1959" s="69"/>
      <c r="FVA1959" s="69"/>
      <c r="FVB1959" s="69"/>
      <c r="FVC1959" s="107"/>
      <c r="FVD1959" s="2"/>
      <c r="FVE1959" s="15"/>
      <c r="FVF1959" s="15"/>
      <c r="FVG1959" s="80"/>
      <c r="FVH1959" s="52"/>
      <c r="FVI1959" s="69"/>
      <c r="FVJ1959" s="69"/>
      <c r="FVK1959" s="69"/>
      <c r="FVL1959" s="107"/>
      <c r="FVM1959" s="2"/>
      <c r="FVN1959" s="15"/>
      <c r="FVO1959" s="15"/>
      <c r="FVP1959" s="80"/>
      <c r="FVQ1959" s="52"/>
      <c r="FVR1959" s="69"/>
      <c r="FVS1959" s="69"/>
      <c r="FVT1959" s="69"/>
      <c r="FVU1959" s="107"/>
      <c r="FVV1959" s="2"/>
      <c r="FVW1959" s="15"/>
      <c r="FVX1959" s="15"/>
      <c r="FVY1959" s="80"/>
      <c r="FVZ1959" s="52"/>
      <c r="FWA1959" s="69"/>
      <c r="FWB1959" s="69"/>
      <c r="FWC1959" s="69"/>
      <c r="FWD1959" s="107"/>
      <c r="FWE1959" s="2"/>
      <c r="FWF1959" s="15"/>
      <c r="FWG1959" s="15"/>
      <c r="FWH1959" s="80"/>
      <c r="FWI1959" s="52"/>
      <c r="FWJ1959" s="69"/>
      <c r="FWK1959" s="69"/>
      <c r="FWL1959" s="69"/>
      <c r="FWM1959" s="107"/>
      <c r="FWN1959" s="2"/>
      <c r="FWO1959" s="15"/>
      <c r="FWP1959" s="15"/>
      <c r="FWQ1959" s="80"/>
      <c r="FWR1959" s="52"/>
      <c r="FWS1959" s="69"/>
      <c r="FWT1959" s="69"/>
      <c r="FWU1959" s="69"/>
      <c r="FWV1959" s="107"/>
      <c r="FWW1959" s="2"/>
      <c r="FWX1959" s="15"/>
      <c r="FWY1959" s="15"/>
      <c r="FWZ1959" s="80"/>
      <c r="FXA1959" s="52"/>
      <c r="FXB1959" s="69"/>
      <c r="FXC1959" s="69"/>
      <c r="FXD1959" s="69"/>
      <c r="FXE1959" s="107"/>
      <c r="FXF1959" s="2"/>
      <c r="FXG1959" s="15"/>
      <c r="FXH1959" s="15"/>
      <c r="FXI1959" s="80"/>
      <c r="FXJ1959" s="52"/>
      <c r="FXK1959" s="69"/>
      <c r="FXL1959" s="69"/>
      <c r="FXM1959" s="69"/>
      <c r="FXN1959" s="107"/>
      <c r="FXO1959" s="2"/>
      <c r="FXP1959" s="15"/>
      <c r="FXQ1959" s="15"/>
      <c r="FXR1959" s="80"/>
      <c r="FXS1959" s="52"/>
      <c r="FXT1959" s="69"/>
      <c r="FXU1959" s="69"/>
      <c r="FXV1959" s="69"/>
      <c r="FXW1959" s="107"/>
      <c r="FXX1959" s="2"/>
      <c r="FXY1959" s="15"/>
      <c r="FXZ1959" s="15"/>
      <c r="FYA1959" s="80"/>
      <c r="FYB1959" s="52"/>
      <c r="FYC1959" s="69"/>
      <c r="FYD1959" s="69"/>
      <c r="FYE1959" s="69"/>
      <c r="FYF1959" s="107"/>
      <c r="FYG1959" s="2"/>
      <c r="FYH1959" s="15"/>
      <c r="FYI1959" s="15"/>
      <c r="FYJ1959" s="80"/>
      <c r="FYK1959" s="52"/>
      <c r="FYL1959" s="69"/>
      <c r="FYM1959" s="69"/>
      <c r="FYN1959" s="69"/>
      <c r="FYO1959" s="107"/>
      <c r="FYP1959" s="2"/>
      <c r="FYQ1959" s="15"/>
      <c r="FYR1959" s="15"/>
      <c r="FYS1959" s="80"/>
      <c r="FYT1959" s="52"/>
      <c r="FYU1959" s="69"/>
      <c r="FYV1959" s="69"/>
      <c r="FYW1959" s="69"/>
      <c r="FYX1959" s="107"/>
      <c r="FYY1959" s="2"/>
      <c r="FYZ1959" s="15"/>
      <c r="FZA1959" s="15"/>
      <c r="FZB1959" s="80"/>
      <c r="FZC1959" s="52"/>
      <c r="FZD1959" s="69"/>
      <c r="FZE1959" s="69"/>
      <c r="FZF1959" s="69"/>
      <c r="FZG1959" s="107"/>
      <c r="FZH1959" s="2"/>
      <c r="FZI1959" s="15"/>
      <c r="FZJ1959" s="15"/>
      <c r="FZK1959" s="80"/>
      <c r="FZL1959" s="52"/>
      <c r="FZM1959" s="69"/>
      <c r="FZN1959" s="69"/>
      <c r="FZO1959" s="69"/>
      <c r="FZP1959" s="107"/>
      <c r="FZQ1959" s="2"/>
      <c r="FZR1959" s="15"/>
      <c r="FZS1959" s="15"/>
      <c r="FZT1959" s="80"/>
      <c r="FZU1959" s="52"/>
      <c r="FZV1959" s="69"/>
      <c r="FZW1959" s="69"/>
      <c r="FZX1959" s="69"/>
      <c r="FZY1959" s="107"/>
      <c r="FZZ1959" s="2"/>
      <c r="GAA1959" s="15"/>
      <c r="GAB1959" s="15"/>
      <c r="GAC1959" s="80"/>
      <c r="GAD1959" s="52"/>
      <c r="GAE1959" s="69"/>
      <c r="GAF1959" s="69"/>
      <c r="GAG1959" s="69"/>
      <c r="GAH1959" s="107"/>
      <c r="GAI1959" s="2"/>
      <c r="GAJ1959" s="15"/>
      <c r="GAK1959" s="15"/>
      <c r="GAL1959" s="80"/>
      <c r="GAM1959" s="52"/>
      <c r="GAN1959" s="69"/>
      <c r="GAO1959" s="69"/>
      <c r="GAP1959" s="69"/>
      <c r="GAQ1959" s="107"/>
      <c r="GAR1959" s="2"/>
      <c r="GAS1959" s="15"/>
      <c r="GAT1959" s="15"/>
      <c r="GAU1959" s="80"/>
      <c r="GAV1959" s="52"/>
      <c r="GAW1959" s="69"/>
      <c r="GAX1959" s="69"/>
      <c r="GAY1959" s="69"/>
      <c r="GAZ1959" s="107"/>
      <c r="GBA1959" s="2"/>
      <c r="GBB1959" s="15"/>
      <c r="GBC1959" s="15"/>
      <c r="GBD1959" s="80"/>
      <c r="GBE1959" s="52"/>
      <c r="GBF1959" s="69"/>
      <c r="GBG1959" s="69"/>
      <c r="GBH1959" s="69"/>
      <c r="GBI1959" s="107"/>
      <c r="GBJ1959" s="2"/>
      <c r="GBK1959" s="15"/>
      <c r="GBL1959" s="15"/>
      <c r="GBM1959" s="80"/>
      <c r="GBN1959" s="52"/>
      <c r="GBO1959" s="69"/>
      <c r="GBP1959" s="69"/>
      <c r="GBQ1959" s="69"/>
      <c r="GBR1959" s="107"/>
      <c r="GBS1959" s="2"/>
      <c r="GBT1959" s="15"/>
      <c r="GBU1959" s="15"/>
      <c r="GBV1959" s="80"/>
      <c r="GBW1959" s="52"/>
      <c r="GBX1959" s="69"/>
      <c r="GBY1959" s="69"/>
      <c r="GBZ1959" s="69"/>
      <c r="GCA1959" s="107"/>
      <c r="GCB1959" s="2"/>
      <c r="GCC1959" s="15"/>
      <c r="GCD1959" s="15"/>
      <c r="GCE1959" s="80"/>
      <c r="GCF1959" s="52"/>
      <c r="GCG1959" s="69"/>
      <c r="GCH1959" s="69"/>
      <c r="GCI1959" s="69"/>
      <c r="GCJ1959" s="107"/>
      <c r="GCK1959" s="2"/>
      <c r="GCL1959" s="15"/>
      <c r="GCM1959" s="15"/>
      <c r="GCN1959" s="80"/>
      <c r="GCO1959" s="52"/>
      <c r="GCP1959" s="69"/>
      <c r="GCQ1959" s="69"/>
      <c r="GCR1959" s="69"/>
      <c r="GCS1959" s="107"/>
      <c r="GCT1959" s="2"/>
      <c r="GCU1959" s="15"/>
      <c r="GCV1959" s="15"/>
      <c r="GCW1959" s="80"/>
      <c r="GCX1959" s="52"/>
      <c r="GCY1959" s="69"/>
      <c r="GCZ1959" s="69"/>
      <c r="GDA1959" s="69"/>
      <c r="GDB1959" s="107"/>
      <c r="GDC1959" s="2"/>
      <c r="GDD1959" s="15"/>
      <c r="GDE1959" s="15"/>
      <c r="GDF1959" s="80"/>
      <c r="GDG1959" s="52"/>
      <c r="GDH1959" s="69"/>
      <c r="GDI1959" s="69"/>
      <c r="GDJ1959" s="69"/>
      <c r="GDK1959" s="107"/>
      <c r="GDL1959" s="2"/>
      <c r="GDM1959" s="15"/>
      <c r="GDN1959" s="15"/>
      <c r="GDO1959" s="80"/>
      <c r="GDP1959" s="52"/>
      <c r="GDQ1959" s="69"/>
      <c r="GDR1959" s="69"/>
      <c r="GDS1959" s="69"/>
      <c r="GDT1959" s="107"/>
      <c r="GDU1959" s="2"/>
      <c r="GDV1959" s="15"/>
      <c r="GDW1959" s="15"/>
      <c r="GDX1959" s="80"/>
      <c r="GDY1959" s="52"/>
      <c r="GDZ1959" s="69"/>
      <c r="GEA1959" s="69"/>
      <c r="GEB1959" s="69"/>
      <c r="GEC1959" s="107"/>
      <c r="GED1959" s="2"/>
      <c r="GEE1959" s="15"/>
      <c r="GEF1959" s="15"/>
      <c r="GEG1959" s="80"/>
      <c r="GEH1959" s="52"/>
      <c r="GEI1959" s="69"/>
      <c r="GEJ1959" s="69"/>
      <c r="GEK1959" s="69"/>
      <c r="GEL1959" s="107"/>
      <c r="GEM1959" s="2"/>
      <c r="GEN1959" s="15"/>
      <c r="GEO1959" s="15"/>
      <c r="GEP1959" s="80"/>
      <c r="GEQ1959" s="52"/>
      <c r="GER1959" s="69"/>
      <c r="GES1959" s="69"/>
      <c r="GET1959" s="69"/>
      <c r="GEU1959" s="107"/>
      <c r="GEV1959" s="2"/>
      <c r="GEW1959" s="15"/>
      <c r="GEX1959" s="15"/>
      <c r="GEY1959" s="80"/>
      <c r="GEZ1959" s="52"/>
      <c r="GFA1959" s="69"/>
      <c r="GFB1959" s="69"/>
      <c r="GFC1959" s="69"/>
      <c r="GFD1959" s="107"/>
      <c r="GFE1959" s="2"/>
      <c r="GFF1959" s="15"/>
      <c r="GFG1959" s="15"/>
      <c r="GFH1959" s="80"/>
      <c r="GFI1959" s="52"/>
      <c r="GFJ1959" s="69"/>
      <c r="GFK1959" s="69"/>
      <c r="GFL1959" s="69"/>
      <c r="GFM1959" s="107"/>
      <c r="GFN1959" s="2"/>
      <c r="GFO1959" s="15"/>
      <c r="GFP1959" s="15"/>
      <c r="GFQ1959" s="80"/>
      <c r="GFR1959" s="52"/>
      <c r="GFS1959" s="69"/>
      <c r="GFT1959" s="69"/>
      <c r="GFU1959" s="69"/>
      <c r="GFV1959" s="107"/>
      <c r="GFW1959" s="2"/>
      <c r="GFX1959" s="15"/>
      <c r="GFY1959" s="15"/>
      <c r="GFZ1959" s="80"/>
      <c r="GGA1959" s="52"/>
      <c r="GGB1959" s="69"/>
      <c r="GGC1959" s="69"/>
      <c r="GGD1959" s="69"/>
      <c r="GGE1959" s="107"/>
      <c r="GGF1959" s="2"/>
      <c r="GGG1959" s="15"/>
      <c r="GGH1959" s="15"/>
      <c r="GGI1959" s="80"/>
      <c r="GGJ1959" s="52"/>
      <c r="GGK1959" s="69"/>
      <c r="GGL1959" s="69"/>
      <c r="GGM1959" s="69"/>
      <c r="GGN1959" s="107"/>
      <c r="GGO1959" s="2"/>
      <c r="GGP1959" s="15"/>
      <c r="GGQ1959" s="15"/>
      <c r="GGR1959" s="80"/>
      <c r="GGS1959" s="52"/>
      <c r="GGT1959" s="69"/>
      <c r="GGU1959" s="69"/>
      <c r="GGV1959" s="69"/>
      <c r="GGW1959" s="107"/>
      <c r="GGX1959" s="2"/>
      <c r="GGY1959" s="15"/>
      <c r="GGZ1959" s="15"/>
      <c r="GHA1959" s="80"/>
      <c r="GHB1959" s="52"/>
      <c r="GHC1959" s="69"/>
      <c r="GHD1959" s="69"/>
      <c r="GHE1959" s="69"/>
      <c r="GHF1959" s="107"/>
      <c r="GHG1959" s="2"/>
      <c r="GHH1959" s="15"/>
      <c r="GHI1959" s="15"/>
      <c r="GHJ1959" s="80"/>
      <c r="GHK1959" s="52"/>
      <c r="GHL1959" s="69"/>
      <c r="GHM1959" s="69"/>
      <c r="GHN1959" s="69"/>
      <c r="GHO1959" s="107"/>
      <c r="GHP1959" s="2"/>
      <c r="GHQ1959" s="15"/>
      <c r="GHR1959" s="15"/>
      <c r="GHS1959" s="80"/>
      <c r="GHT1959" s="52"/>
      <c r="GHU1959" s="69"/>
      <c r="GHV1959" s="69"/>
      <c r="GHW1959" s="69"/>
      <c r="GHX1959" s="107"/>
      <c r="GHY1959" s="2"/>
      <c r="GHZ1959" s="15"/>
      <c r="GIA1959" s="15"/>
      <c r="GIB1959" s="80"/>
      <c r="GIC1959" s="52"/>
      <c r="GID1959" s="69"/>
      <c r="GIE1959" s="69"/>
      <c r="GIF1959" s="69"/>
      <c r="GIG1959" s="107"/>
      <c r="GIH1959" s="2"/>
      <c r="GII1959" s="15"/>
      <c r="GIJ1959" s="15"/>
      <c r="GIK1959" s="80"/>
      <c r="GIL1959" s="52"/>
      <c r="GIM1959" s="69"/>
      <c r="GIN1959" s="69"/>
      <c r="GIO1959" s="69"/>
      <c r="GIP1959" s="107"/>
      <c r="GIQ1959" s="2"/>
      <c r="GIR1959" s="15"/>
      <c r="GIS1959" s="15"/>
      <c r="GIT1959" s="80"/>
      <c r="GIU1959" s="52"/>
      <c r="GIV1959" s="69"/>
      <c r="GIW1959" s="69"/>
      <c r="GIX1959" s="69"/>
      <c r="GIY1959" s="107"/>
      <c r="GIZ1959" s="2"/>
      <c r="GJA1959" s="15"/>
      <c r="GJB1959" s="15"/>
      <c r="GJC1959" s="80"/>
      <c r="GJD1959" s="52"/>
      <c r="GJE1959" s="69"/>
      <c r="GJF1959" s="69"/>
      <c r="GJG1959" s="69"/>
      <c r="GJH1959" s="107"/>
      <c r="GJI1959" s="2"/>
      <c r="GJJ1959" s="15"/>
      <c r="GJK1959" s="15"/>
      <c r="GJL1959" s="80"/>
      <c r="GJM1959" s="52"/>
      <c r="GJN1959" s="69"/>
      <c r="GJO1959" s="69"/>
      <c r="GJP1959" s="69"/>
      <c r="GJQ1959" s="107"/>
      <c r="GJR1959" s="2"/>
      <c r="GJS1959" s="15"/>
      <c r="GJT1959" s="15"/>
      <c r="GJU1959" s="80"/>
      <c r="GJV1959" s="52"/>
      <c r="GJW1959" s="69"/>
      <c r="GJX1959" s="69"/>
      <c r="GJY1959" s="69"/>
      <c r="GJZ1959" s="107"/>
      <c r="GKA1959" s="2"/>
      <c r="GKB1959" s="15"/>
      <c r="GKC1959" s="15"/>
      <c r="GKD1959" s="80"/>
      <c r="GKE1959" s="52"/>
      <c r="GKF1959" s="69"/>
      <c r="GKG1959" s="69"/>
      <c r="GKH1959" s="69"/>
      <c r="GKI1959" s="107"/>
      <c r="GKJ1959" s="2"/>
      <c r="GKK1959" s="15"/>
      <c r="GKL1959" s="15"/>
      <c r="GKM1959" s="80"/>
      <c r="GKN1959" s="52"/>
      <c r="GKO1959" s="69"/>
      <c r="GKP1959" s="69"/>
      <c r="GKQ1959" s="69"/>
      <c r="GKR1959" s="107"/>
      <c r="GKS1959" s="2"/>
      <c r="GKT1959" s="15"/>
      <c r="GKU1959" s="15"/>
      <c r="GKV1959" s="80"/>
      <c r="GKW1959" s="52"/>
      <c r="GKX1959" s="69"/>
      <c r="GKY1959" s="69"/>
      <c r="GKZ1959" s="69"/>
      <c r="GLA1959" s="107"/>
      <c r="GLB1959" s="2"/>
      <c r="GLC1959" s="15"/>
      <c r="GLD1959" s="15"/>
      <c r="GLE1959" s="80"/>
      <c r="GLF1959" s="52"/>
      <c r="GLG1959" s="69"/>
      <c r="GLH1959" s="69"/>
      <c r="GLI1959" s="69"/>
      <c r="GLJ1959" s="107"/>
      <c r="GLK1959" s="2"/>
      <c r="GLL1959" s="15"/>
      <c r="GLM1959" s="15"/>
      <c r="GLN1959" s="80"/>
      <c r="GLO1959" s="52"/>
      <c r="GLP1959" s="69"/>
      <c r="GLQ1959" s="69"/>
      <c r="GLR1959" s="69"/>
      <c r="GLS1959" s="107"/>
      <c r="GLT1959" s="2"/>
      <c r="GLU1959" s="15"/>
      <c r="GLV1959" s="15"/>
      <c r="GLW1959" s="80"/>
      <c r="GLX1959" s="52"/>
      <c r="GLY1959" s="69"/>
      <c r="GLZ1959" s="69"/>
      <c r="GMA1959" s="69"/>
      <c r="GMB1959" s="107"/>
      <c r="GMC1959" s="2"/>
      <c r="GMD1959" s="15"/>
      <c r="GME1959" s="15"/>
      <c r="GMF1959" s="80"/>
      <c r="GMG1959" s="52"/>
      <c r="GMH1959" s="69"/>
      <c r="GMI1959" s="69"/>
      <c r="GMJ1959" s="69"/>
      <c r="GMK1959" s="107"/>
      <c r="GML1959" s="2"/>
      <c r="GMM1959" s="15"/>
      <c r="GMN1959" s="15"/>
      <c r="GMO1959" s="80"/>
      <c r="GMP1959" s="52"/>
      <c r="GMQ1959" s="69"/>
      <c r="GMR1959" s="69"/>
      <c r="GMS1959" s="69"/>
      <c r="GMT1959" s="107"/>
      <c r="GMU1959" s="2"/>
      <c r="GMV1959" s="15"/>
      <c r="GMW1959" s="15"/>
      <c r="GMX1959" s="80"/>
      <c r="GMY1959" s="52"/>
      <c r="GMZ1959" s="69"/>
      <c r="GNA1959" s="69"/>
      <c r="GNB1959" s="69"/>
      <c r="GNC1959" s="107"/>
      <c r="GND1959" s="2"/>
      <c r="GNE1959" s="15"/>
      <c r="GNF1959" s="15"/>
      <c r="GNG1959" s="80"/>
      <c r="GNH1959" s="52"/>
      <c r="GNI1959" s="69"/>
      <c r="GNJ1959" s="69"/>
      <c r="GNK1959" s="69"/>
      <c r="GNL1959" s="107"/>
      <c r="GNM1959" s="2"/>
      <c r="GNN1959" s="15"/>
      <c r="GNO1959" s="15"/>
      <c r="GNP1959" s="80"/>
      <c r="GNQ1959" s="52"/>
      <c r="GNR1959" s="69"/>
      <c r="GNS1959" s="69"/>
      <c r="GNT1959" s="69"/>
      <c r="GNU1959" s="107"/>
      <c r="GNV1959" s="2"/>
      <c r="GNW1959" s="15"/>
      <c r="GNX1959" s="15"/>
      <c r="GNY1959" s="80"/>
      <c r="GNZ1959" s="52"/>
      <c r="GOA1959" s="69"/>
      <c r="GOB1959" s="69"/>
      <c r="GOC1959" s="69"/>
      <c r="GOD1959" s="107"/>
      <c r="GOE1959" s="2"/>
      <c r="GOF1959" s="15"/>
      <c r="GOG1959" s="15"/>
      <c r="GOH1959" s="80"/>
      <c r="GOI1959" s="52"/>
      <c r="GOJ1959" s="69"/>
      <c r="GOK1959" s="69"/>
      <c r="GOL1959" s="69"/>
      <c r="GOM1959" s="107"/>
      <c r="GON1959" s="2"/>
      <c r="GOO1959" s="15"/>
      <c r="GOP1959" s="15"/>
      <c r="GOQ1959" s="80"/>
      <c r="GOR1959" s="52"/>
      <c r="GOS1959" s="69"/>
      <c r="GOT1959" s="69"/>
      <c r="GOU1959" s="69"/>
      <c r="GOV1959" s="107"/>
      <c r="GOW1959" s="2"/>
      <c r="GOX1959" s="15"/>
      <c r="GOY1959" s="15"/>
      <c r="GOZ1959" s="80"/>
      <c r="GPA1959" s="52"/>
      <c r="GPB1959" s="69"/>
      <c r="GPC1959" s="69"/>
      <c r="GPD1959" s="69"/>
      <c r="GPE1959" s="107"/>
      <c r="GPF1959" s="2"/>
      <c r="GPG1959" s="15"/>
      <c r="GPH1959" s="15"/>
      <c r="GPI1959" s="80"/>
      <c r="GPJ1959" s="52"/>
      <c r="GPK1959" s="69"/>
      <c r="GPL1959" s="69"/>
      <c r="GPM1959" s="69"/>
      <c r="GPN1959" s="107"/>
      <c r="GPO1959" s="2"/>
      <c r="GPP1959" s="15"/>
      <c r="GPQ1959" s="15"/>
      <c r="GPR1959" s="80"/>
      <c r="GPS1959" s="52"/>
      <c r="GPT1959" s="69"/>
      <c r="GPU1959" s="69"/>
      <c r="GPV1959" s="69"/>
      <c r="GPW1959" s="107"/>
      <c r="GPX1959" s="2"/>
      <c r="GPY1959" s="15"/>
      <c r="GPZ1959" s="15"/>
      <c r="GQA1959" s="80"/>
      <c r="GQB1959" s="52"/>
      <c r="GQC1959" s="69"/>
      <c r="GQD1959" s="69"/>
      <c r="GQE1959" s="69"/>
      <c r="GQF1959" s="107"/>
      <c r="GQG1959" s="2"/>
      <c r="GQH1959" s="15"/>
      <c r="GQI1959" s="15"/>
      <c r="GQJ1959" s="80"/>
      <c r="GQK1959" s="52"/>
      <c r="GQL1959" s="69"/>
      <c r="GQM1959" s="69"/>
      <c r="GQN1959" s="69"/>
      <c r="GQO1959" s="107"/>
      <c r="GQP1959" s="2"/>
      <c r="GQQ1959" s="15"/>
      <c r="GQR1959" s="15"/>
      <c r="GQS1959" s="80"/>
      <c r="GQT1959" s="52"/>
      <c r="GQU1959" s="69"/>
      <c r="GQV1959" s="69"/>
      <c r="GQW1959" s="69"/>
      <c r="GQX1959" s="107"/>
      <c r="GQY1959" s="2"/>
      <c r="GQZ1959" s="15"/>
      <c r="GRA1959" s="15"/>
      <c r="GRB1959" s="80"/>
      <c r="GRC1959" s="52"/>
      <c r="GRD1959" s="69"/>
      <c r="GRE1959" s="69"/>
      <c r="GRF1959" s="69"/>
      <c r="GRG1959" s="107"/>
      <c r="GRH1959" s="2"/>
      <c r="GRI1959" s="15"/>
      <c r="GRJ1959" s="15"/>
      <c r="GRK1959" s="80"/>
      <c r="GRL1959" s="52"/>
      <c r="GRM1959" s="69"/>
      <c r="GRN1959" s="69"/>
      <c r="GRO1959" s="69"/>
      <c r="GRP1959" s="107"/>
      <c r="GRQ1959" s="2"/>
      <c r="GRR1959" s="15"/>
      <c r="GRS1959" s="15"/>
      <c r="GRT1959" s="80"/>
      <c r="GRU1959" s="52"/>
      <c r="GRV1959" s="69"/>
      <c r="GRW1959" s="69"/>
      <c r="GRX1959" s="69"/>
      <c r="GRY1959" s="107"/>
      <c r="GRZ1959" s="2"/>
      <c r="GSA1959" s="15"/>
      <c r="GSB1959" s="15"/>
      <c r="GSC1959" s="80"/>
      <c r="GSD1959" s="52"/>
      <c r="GSE1959" s="69"/>
      <c r="GSF1959" s="69"/>
      <c r="GSG1959" s="69"/>
      <c r="GSH1959" s="107"/>
      <c r="GSI1959" s="2"/>
      <c r="GSJ1959" s="15"/>
      <c r="GSK1959" s="15"/>
      <c r="GSL1959" s="80"/>
      <c r="GSM1959" s="52"/>
      <c r="GSN1959" s="69"/>
      <c r="GSO1959" s="69"/>
      <c r="GSP1959" s="69"/>
      <c r="GSQ1959" s="107"/>
      <c r="GSR1959" s="2"/>
      <c r="GSS1959" s="15"/>
      <c r="GST1959" s="15"/>
      <c r="GSU1959" s="80"/>
      <c r="GSV1959" s="52"/>
      <c r="GSW1959" s="69"/>
      <c r="GSX1959" s="69"/>
      <c r="GSY1959" s="69"/>
      <c r="GSZ1959" s="107"/>
      <c r="GTA1959" s="2"/>
      <c r="GTB1959" s="15"/>
      <c r="GTC1959" s="15"/>
      <c r="GTD1959" s="80"/>
      <c r="GTE1959" s="52"/>
      <c r="GTF1959" s="69"/>
      <c r="GTG1959" s="69"/>
      <c r="GTH1959" s="69"/>
      <c r="GTI1959" s="107"/>
      <c r="GTJ1959" s="2"/>
      <c r="GTK1959" s="15"/>
      <c r="GTL1959" s="15"/>
      <c r="GTM1959" s="80"/>
      <c r="GTN1959" s="52"/>
      <c r="GTO1959" s="69"/>
      <c r="GTP1959" s="69"/>
      <c r="GTQ1959" s="69"/>
      <c r="GTR1959" s="107"/>
      <c r="GTS1959" s="2"/>
      <c r="GTT1959" s="15"/>
      <c r="GTU1959" s="15"/>
      <c r="GTV1959" s="80"/>
      <c r="GTW1959" s="52"/>
      <c r="GTX1959" s="69"/>
      <c r="GTY1959" s="69"/>
      <c r="GTZ1959" s="69"/>
      <c r="GUA1959" s="107"/>
      <c r="GUB1959" s="2"/>
      <c r="GUC1959" s="15"/>
      <c r="GUD1959" s="15"/>
      <c r="GUE1959" s="80"/>
      <c r="GUF1959" s="52"/>
      <c r="GUG1959" s="69"/>
      <c r="GUH1959" s="69"/>
      <c r="GUI1959" s="69"/>
      <c r="GUJ1959" s="107"/>
      <c r="GUK1959" s="2"/>
      <c r="GUL1959" s="15"/>
      <c r="GUM1959" s="15"/>
      <c r="GUN1959" s="80"/>
      <c r="GUO1959" s="52"/>
      <c r="GUP1959" s="69"/>
      <c r="GUQ1959" s="69"/>
      <c r="GUR1959" s="69"/>
      <c r="GUS1959" s="107"/>
      <c r="GUT1959" s="2"/>
      <c r="GUU1959" s="15"/>
      <c r="GUV1959" s="15"/>
      <c r="GUW1959" s="80"/>
      <c r="GUX1959" s="52"/>
      <c r="GUY1959" s="69"/>
      <c r="GUZ1959" s="69"/>
      <c r="GVA1959" s="69"/>
      <c r="GVB1959" s="107"/>
      <c r="GVC1959" s="2"/>
      <c r="GVD1959" s="15"/>
      <c r="GVE1959" s="15"/>
      <c r="GVF1959" s="80"/>
      <c r="GVG1959" s="52"/>
      <c r="GVH1959" s="69"/>
      <c r="GVI1959" s="69"/>
      <c r="GVJ1959" s="69"/>
      <c r="GVK1959" s="107"/>
      <c r="GVL1959" s="2"/>
      <c r="GVM1959" s="15"/>
      <c r="GVN1959" s="15"/>
      <c r="GVO1959" s="80"/>
      <c r="GVP1959" s="52"/>
      <c r="GVQ1959" s="69"/>
      <c r="GVR1959" s="69"/>
      <c r="GVS1959" s="69"/>
      <c r="GVT1959" s="107"/>
      <c r="GVU1959" s="2"/>
      <c r="GVV1959" s="15"/>
      <c r="GVW1959" s="15"/>
      <c r="GVX1959" s="80"/>
      <c r="GVY1959" s="52"/>
      <c r="GVZ1959" s="69"/>
      <c r="GWA1959" s="69"/>
      <c r="GWB1959" s="69"/>
      <c r="GWC1959" s="107"/>
      <c r="GWD1959" s="2"/>
      <c r="GWE1959" s="15"/>
      <c r="GWF1959" s="15"/>
      <c r="GWG1959" s="80"/>
      <c r="GWH1959" s="52"/>
      <c r="GWI1959" s="69"/>
      <c r="GWJ1959" s="69"/>
      <c r="GWK1959" s="69"/>
      <c r="GWL1959" s="107"/>
      <c r="GWM1959" s="2"/>
      <c r="GWN1959" s="15"/>
      <c r="GWO1959" s="15"/>
      <c r="GWP1959" s="80"/>
      <c r="GWQ1959" s="52"/>
      <c r="GWR1959" s="69"/>
      <c r="GWS1959" s="69"/>
      <c r="GWT1959" s="69"/>
      <c r="GWU1959" s="107"/>
      <c r="GWV1959" s="2"/>
      <c r="GWW1959" s="15"/>
      <c r="GWX1959" s="15"/>
      <c r="GWY1959" s="80"/>
      <c r="GWZ1959" s="52"/>
      <c r="GXA1959" s="69"/>
      <c r="GXB1959" s="69"/>
      <c r="GXC1959" s="69"/>
      <c r="GXD1959" s="107"/>
      <c r="GXE1959" s="2"/>
      <c r="GXF1959" s="15"/>
      <c r="GXG1959" s="15"/>
      <c r="GXH1959" s="80"/>
      <c r="GXI1959" s="52"/>
      <c r="GXJ1959" s="69"/>
      <c r="GXK1959" s="69"/>
      <c r="GXL1959" s="69"/>
      <c r="GXM1959" s="107"/>
      <c r="GXN1959" s="2"/>
      <c r="GXO1959" s="15"/>
      <c r="GXP1959" s="15"/>
      <c r="GXQ1959" s="80"/>
      <c r="GXR1959" s="52"/>
      <c r="GXS1959" s="69"/>
      <c r="GXT1959" s="69"/>
      <c r="GXU1959" s="69"/>
      <c r="GXV1959" s="107"/>
      <c r="GXW1959" s="2"/>
      <c r="GXX1959" s="15"/>
      <c r="GXY1959" s="15"/>
      <c r="GXZ1959" s="80"/>
      <c r="GYA1959" s="52"/>
      <c r="GYB1959" s="69"/>
      <c r="GYC1959" s="69"/>
      <c r="GYD1959" s="69"/>
      <c r="GYE1959" s="107"/>
      <c r="GYF1959" s="2"/>
      <c r="GYG1959" s="15"/>
      <c r="GYH1959" s="15"/>
      <c r="GYI1959" s="80"/>
      <c r="GYJ1959" s="52"/>
      <c r="GYK1959" s="69"/>
      <c r="GYL1959" s="69"/>
      <c r="GYM1959" s="69"/>
      <c r="GYN1959" s="107"/>
      <c r="GYO1959" s="2"/>
      <c r="GYP1959" s="15"/>
      <c r="GYQ1959" s="15"/>
      <c r="GYR1959" s="80"/>
      <c r="GYS1959" s="52"/>
      <c r="GYT1959" s="69"/>
      <c r="GYU1959" s="69"/>
      <c r="GYV1959" s="69"/>
      <c r="GYW1959" s="107"/>
      <c r="GYX1959" s="2"/>
      <c r="GYY1959" s="15"/>
      <c r="GYZ1959" s="15"/>
      <c r="GZA1959" s="80"/>
      <c r="GZB1959" s="52"/>
      <c r="GZC1959" s="69"/>
      <c r="GZD1959" s="69"/>
      <c r="GZE1959" s="69"/>
      <c r="GZF1959" s="107"/>
      <c r="GZG1959" s="2"/>
      <c r="GZH1959" s="15"/>
      <c r="GZI1959" s="15"/>
      <c r="GZJ1959" s="80"/>
      <c r="GZK1959" s="52"/>
      <c r="GZL1959" s="69"/>
      <c r="GZM1959" s="69"/>
      <c r="GZN1959" s="69"/>
      <c r="GZO1959" s="107"/>
      <c r="GZP1959" s="2"/>
      <c r="GZQ1959" s="15"/>
      <c r="GZR1959" s="15"/>
      <c r="GZS1959" s="80"/>
      <c r="GZT1959" s="52"/>
      <c r="GZU1959" s="69"/>
      <c r="GZV1959" s="69"/>
      <c r="GZW1959" s="69"/>
      <c r="GZX1959" s="107"/>
      <c r="GZY1959" s="2"/>
      <c r="GZZ1959" s="15"/>
      <c r="HAA1959" s="15"/>
      <c r="HAB1959" s="80"/>
      <c r="HAC1959" s="52"/>
      <c r="HAD1959" s="69"/>
      <c r="HAE1959" s="69"/>
      <c r="HAF1959" s="69"/>
      <c r="HAG1959" s="107"/>
      <c r="HAH1959" s="2"/>
      <c r="HAI1959" s="15"/>
      <c r="HAJ1959" s="15"/>
      <c r="HAK1959" s="80"/>
      <c r="HAL1959" s="52"/>
      <c r="HAM1959" s="69"/>
      <c r="HAN1959" s="69"/>
      <c r="HAO1959" s="69"/>
      <c r="HAP1959" s="107"/>
      <c r="HAQ1959" s="2"/>
      <c r="HAR1959" s="15"/>
      <c r="HAS1959" s="15"/>
      <c r="HAT1959" s="80"/>
      <c r="HAU1959" s="52"/>
      <c r="HAV1959" s="69"/>
      <c r="HAW1959" s="69"/>
      <c r="HAX1959" s="69"/>
      <c r="HAY1959" s="107"/>
      <c r="HAZ1959" s="2"/>
      <c r="HBA1959" s="15"/>
      <c r="HBB1959" s="15"/>
      <c r="HBC1959" s="80"/>
      <c r="HBD1959" s="52"/>
      <c r="HBE1959" s="69"/>
      <c r="HBF1959" s="69"/>
      <c r="HBG1959" s="69"/>
      <c r="HBH1959" s="107"/>
      <c r="HBI1959" s="2"/>
      <c r="HBJ1959" s="15"/>
      <c r="HBK1959" s="15"/>
      <c r="HBL1959" s="80"/>
      <c r="HBM1959" s="52"/>
      <c r="HBN1959" s="69"/>
      <c r="HBO1959" s="69"/>
      <c r="HBP1959" s="69"/>
      <c r="HBQ1959" s="107"/>
      <c r="HBR1959" s="2"/>
      <c r="HBS1959" s="15"/>
      <c r="HBT1959" s="15"/>
      <c r="HBU1959" s="80"/>
      <c r="HBV1959" s="52"/>
      <c r="HBW1959" s="69"/>
      <c r="HBX1959" s="69"/>
      <c r="HBY1959" s="69"/>
      <c r="HBZ1959" s="107"/>
      <c r="HCA1959" s="2"/>
      <c r="HCB1959" s="15"/>
      <c r="HCC1959" s="15"/>
      <c r="HCD1959" s="80"/>
      <c r="HCE1959" s="52"/>
      <c r="HCF1959" s="69"/>
      <c r="HCG1959" s="69"/>
      <c r="HCH1959" s="69"/>
      <c r="HCI1959" s="107"/>
      <c r="HCJ1959" s="2"/>
      <c r="HCK1959" s="15"/>
      <c r="HCL1959" s="15"/>
      <c r="HCM1959" s="80"/>
      <c r="HCN1959" s="52"/>
      <c r="HCO1959" s="69"/>
      <c r="HCP1959" s="69"/>
      <c r="HCQ1959" s="69"/>
      <c r="HCR1959" s="107"/>
      <c r="HCS1959" s="2"/>
      <c r="HCT1959" s="15"/>
      <c r="HCU1959" s="15"/>
      <c r="HCV1959" s="80"/>
      <c r="HCW1959" s="52"/>
      <c r="HCX1959" s="69"/>
      <c r="HCY1959" s="69"/>
      <c r="HCZ1959" s="69"/>
      <c r="HDA1959" s="107"/>
      <c r="HDB1959" s="2"/>
      <c r="HDC1959" s="15"/>
      <c r="HDD1959" s="15"/>
      <c r="HDE1959" s="80"/>
      <c r="HDF1959" s="52"/>
      <c r="HDG1959" s="69"/>
      <c r="HDH1959" s="69"/>
      <c r="HDI1959" s="69"/>
      <c r="HDJ1959" s="107"/>
      <c r="HDK1959" s="2"/>
      <c r="HDL1959" s="15"/>
      <c r="HDM1959" s="15"/>
      <c r="HDN1959" s="80"/>
      <c r="HDO1959" s="52"/>
      <c r="HDP1959" s="69"/>
      <c r="HDQ1959" s="69"/>
      <c r="HDR1959" s="69"/>
      <c r="HDS1959" s="107"/>
      <c r="HDT1959" s="2"/>
      <c r="HDU1959" s="15"/>
      <c r="HDV1959" s="15"/>
      <c r="HDW1959" s="80"/>
      <c r="HDX1959" s="52"/>
      <c r="HDY1959" s="69"/>
      <c r="HDZ1959" s="69"/>
      <c r="HEA1959" s="69"/>
      <c r="HEB1959" s="107"/>
      <c r="HEC1959" s="2"/>
      <c r="HED1959" s="15"/>
      <c r="HEE1959" s="15"/>
      <c r="HEF1959" s="80"/>
      <c r="HEG1959" s="52"/>
      <c r="HEH1959" s="69"/>
      <c r="HEI1959" s="69"/>
      <c r="HEJ1959" s="69"/>
      <c r="HEK1959" s="107"/>
      <c r="HEL1959" s="2"/>
      <c r="HEM1959" s="15"/>
      <c r="HEN1959" s="15"/>
      <c r="HEO1959" s="80"/>
      <c r="HEP1959" s="52"/>
      <c r="HEQ1959" s="69"/>
      <c r="HER1959" s="69"/>
      <c r="HES1959" s="69"/>
      <c r="HET1959" s="107"/>
      <c r="HEU1959" s="2"/>
      <c r="HEV1959" s="15"/>
      <c r="HEW1959" s="15"/>
      <c r="HEX1959" s="80"/>
      <c r="HEY1959" s="52"/>
      <c r="HEZ1959" s="69"/>
      <c r="HFA1959" s="69"/>
      <c r="HFB1959" s="69"/>
      <c r="HFC1959" s="107"/>
      <c r="HFD1959" s="2"/>
      <c r="HFE1959" s="15"/>
      <c r="HFF1959" s="15"/>
      <c r="HFG1959" s="80"/>
      <c r="HFH1959" s="52"/>
      <c r="HFI1959" s="69"/>
      <c r="HFJ1959" s="69"/>
      <c r="HFK1959" s="69"/>
      <c r="HFL1959" s="107"/>
      <c r="HFM1959" s="2"/>
      <c r="HFN1959" s="15"/>
      <c r="HFO1959" s="15"/>
      <c r="HFP1959" s="80"/>
      <c r="HFQ1959" s="52"/>
      <c r="HFR1959" s="69"/>
      <c r="HFS1959" s="69"/>
      <c r="HFT1959" s="69"/>
      <c r="HFU1959" s="107"/>
      <c r="HFV1959" s="2"/>
      <c r="HFW1959" s="15"/>
      <c r="HFX1959" s="15"/>
      <c r="HFY1959" s="80"/>
      <c r="HFZ1959" s="52"/>
      <c r="HGA1959" s="69"/>
      <c r="HGB1959" s="69"/>
      <c r="HGC1959" s="69"/>
      <c r="HGD1959" s="107"/>
      <c r="HGE1959" s="2"/>
      <c r="HGF1959" s="15"/>
      <c r="HGG1959" s="15"/>
      <c r="HGH1959" s="80"/>
      <c r="HGI1959" s="52"/>
      <c r="HGJ1959" s="69"/>
      <c r="HGK1959" s="69"/>
      <c r="HGL1959" s="69"/>
      <c r="HGM1959" s="107"/>
      <c r="HGN1959" s="2"/>
      <c r="HGO1959" s="15"/>
      <c r="HGP1959" s="15"/>
      <c r="HGQ1959" s="80"/>
      <c r="HGR1959" s="52"/>
      <c r="HGS1959" s="69"/>
      <c r="HGT1959" s="69"/>
      <c r="HGU1959" s="69"/>
      <c r="HGV1959" s="107"/>
      <c r="HGW1959" s="2"/>
      <c r="HGX1959" s="15"/>
      <c r="HGY1959" s="15"/>
      <c r="HGZ1959" s="80"/>
      <c r="HHA1959" s="52"/>
      <c r="HHB1959" s="69"/>
      <c r="HHC1959" s="69"/>
      <c r="HHD1959" s="69"/>
      <c r="HHE1959" s="107"/>
      <c r="HHF1959" s="2"/>
      <c r="HHG1959" s="15"/>
      <c r="HHH1959" s="15"/>
      <c r="HHI1959" s="80"/>
      <c r="HHJ1959" s="52"/>
      <c r="HHK1959" s="69"/>
      <c r="HHL1959" s="69"/>
      <c r="HHM1959" s="69"/>
      <c r="HHN1959" s="107"/>
      <c r="HHO1959" s="2"/>
      <c r="HHP1959" s="15"/>
      <c r="HHQ1959" s="15"/>
      <c r="HHR1959" s="80"/>
      <c r="HHS1959" s="52"/>
      <c r="HHT1959" s="69"/>
      <c r="HHU1959" s="69"/>
      <c r="HHV1959" s="69"/>
      <c r="HHW1959" s="107"/>
      <c r="HHX1959" s="2"/>
      <c r="HHY1959" s="15"/>
      <c r="HHZ1959" s="15"/>
      <c r="HIA1959" s="80"/>
      <c r="HIB1959" s="52"/>
      <c r="HIC1959" s="69"/>
      <c r="HID1959" s="69"/>
      <c r="HIE1959" s="69"/>
      <c r="HIF1959" s="107"/>
      <c r="HIG1959" s="2"/>
      <c r="HIH1959" s="15"/>
      <c r="HII1959" s="15"/>
      <c r="HIJ1959" s="80"/>
      <c r="HIK1959" s="52"/>
      <c r="HIL1959" s="69"/>
      <c r="HIM1959" s="69"/>
      <c r="HIN1959" s="69"/>
      <c r="HIO1959" s="107"/>
      <c r="HIP1959" s="2"/>
      <c r="HIQ1959" s="15"/>
      <c r="HIR1959" s="15"/>
      <c r="HIS1959" s="80"/>
      <c r="HIT1959" s="52"/>
      <c r="HIU1959" s="69"/>
      <c r="HIV1959" s="69"/>
      <c r="HIW1959" s="69"/>
      <c r="HIX1959" s="107"/>
      <c r="HIY1959" s="2"/>
      <c r="HIZ1959" s="15"/>
      <c r="HJA1959" s="15"/>
      <c r="HJB1959" s="80"/>
      <c r="HJC1959" s="52"/>
      <c r="HJD1959" s="69"/>
      <c r="HJE1959" s="69"/>
      <c r="HJF1959" s="69"/>
      <c r="HJG1959" s="107"/>
      <c r="HJH1959" s="2"/>
      <c r="HJI1959" s="15"/>
      <c r="HJJ1959" s="15"/>
      <c r="HJK1959" s="80"/>
      <c r="HJL1959" s="52"/>
      <c r="HJM1959" s="69"/>
      <c r="HJN1959" s="69"/>
      <c r="HJO1959" s="69"/>
      <c r="HJP1959" s="107"/>
      <c r="HJQ1959" s="2"/>
      <c r="HJR1959" s="15"/>
      <c r="HJS1959" s="15"/>
      <c r="HJT1959" s="80"/>
      <c r="HJU1959" s="52"/>
      <c r="HJV1959" s="69"/>
      <c r="HJW1959" s="69"/>
      <c r="HJX1959" s="69"/>
      <c r="HJY1959" s="107"/>
      <c r="HJZ1959" s="2"/>
      <c r="HKA1959" s="15"/>
      <c r="HKB1959" s="15"/>
      <c r="HKC1959" s="80"/>
      <c r="HKD1959" s="52"/>
      <c r="HKE1959" s="69"/>
      <c r="HKF1959" s="69"/>
      <c r="HKG1959" s="69"/>
      <c r="HKH1959" s="107"/>
      <c r="HKI1959" s="2"/>
      <c r="HKJ1959" s="15"/>
      <c r="HKK1959" s="15"/>
      <c r="HKL1959" s="80"/>
      <c r="HKM1959" s="52"/>
      <c r="HKN1959" s="69"/>
      <c r="HKO1959" s="69"/>
      <c r="HKP1959" s="69"/>
      <c r="HKQ1959" s="107"/>
      <c r="HKR1959" s="2"/>
      <c r="HKS1959" s="15"/>
      <c r="HKT1959" s="15"/>
      <c r="HKU1959" s="80"/>
      <c r="HKV1959" s="52"/>
      <c r="HKW1959" s="69"/>
      <c r="HKX1959" s="69"/>
      <c r="HKY1959" s="69"/>
      <c r="HKZ1959" s="107"/>
      <c r="HLA1959" s="2"/>
      <c r="HLB1959" s="15"/>
      <c r="HLC1959" s="15"/>
      <c r="HLD1959" s="80"/>
      <c r="HLE1959" s="52"/>
      <c r="HLF1959" s="69"/>
      <c r="HLG1959" s="69"/>
      <c r="HLH1959" s="69"/>
      <c r="HLI1959" s="107"/>
      <c r="HLJ1959" s="2"/>
      <c r="HLK1959" s="15"/>
      <c r="HLL1959" s="15"/>
      <c r="HLM1959" s="80"/>
      <c r="HLN1959" s="52"/>
      <c r="HLO1959" s="69"/>
      <c r="HLP1959" s="69"/>
      <c r="HLQ1959" s="69"/>
      <c r="HLR1959" s="107"/>
      <c r="HLS1959" s="2"/>
      <c r="HLT1959" s="15"/>
      <c r="HLU1959" s="15"/>
      <c r="HLV1959" s="80"/>
      <c r="HLW1959" s="52"/>
      <c r="HLX1959" s="69"/>
      <c r="HLY1959" s="69"/>
      <c r="HLZ1959" s="69"/>
      <c r="HMA1959" s="107"/>
      <c r="HMB1959" s="2"/>
      <c r="HMC1959" s="15"/>
      <c r="HMD1959" s="15"/>
      <c r="HME1959" s="80"/>
      <c r="HMF1959" s="52"/>
      <c r="HMG1959" s="69"/>
      <c r="HMH1959" s="69"/>
      <c r="HMI1959" s="69"/>
      <c r="HMJ1959" s="107"/>
      <c r="HMK1959" s="2"/>
      <c r="HML1959" s="15"/>
      <c r="HMM1959" s="15"/>
      <c r="HMN1959" s="80"/>
      <c r="HMO1959" s="52"/>
      <c r="HMP1959" s="69"/>
      <c r="HMQ1959" s="69"/>
      <c r="HMR1959" s="69"/>
      <c r="HMS1959" s="107"/>
      <c r="HMT1959" s="2"/>
      <c r="HMU1959" s="15"/>
      <c r="HMV1959" s="15"/>
      <c r="HMW1959" s="80"/>
      <c r="HMX1959" s="52"/>
      <c r="HMY1959" s="69"/>
      <c r="HMZ1959" s="69"/>
      <c r="HNA1959" s="69"/>
      <c r="HNB1959" s="107"/>
      <c r="HNC1959" s="2"/>
      <c r="HND1959" s="15"/>
      <c r="HNE1959" s="15"/>
      <c r="HNF1959" s="80"/>
      <c r="HNG1959" s="52"/>
      <c r="HNH1959" s="69"/>
      <c r="HNI1959" s="69"/>
      <c r="HNJ1959" s="69"/>
      <c r="HNK1959" s="107"/>
      <c r="HNL1959" s="2"/>
      <c r="HNM1959" s="15"/>
      <c r="HNN1959" s="15"/>
      <c r="HNO1959" s="80"/>
      <c r="HNP1959" s="52"/>
      <c r="HNQ1959" s="69"/>
      <c r="HNR1959" s="69"/>
      <c r="HNS1959" s="69"/>
      <c r="HNT1959" s="107"/>
      <c r="HNU1959" s="2"/>
      <c r="HNV1959" s="15"/>
      <c r="HNW1959" s="15"/>
      <c r="HNX1959" s="80"/>
      <c r="HNY1959" s="52"/>
      <c r="HNZ1959" s="69"/>
      <c r="HOA1959" s="69"/>
      <c r="HOB1959" s="69"/>
      <c r="HOC1959" s="107"/>
      <c r="HOD1959" s="2"/>
      <c r="HOE1959" s="15"/>
      <c r="HOF1959" s="15"/>
      <c r="HOG1959" s="80"/>
      <c r="HOH1959" s="52"/>
      <c r="HOI1959" s="69"/>
      <c r="HOJ1959" s="69"/>
      <c r="HOK1959" s="69"/>
      <c r="HOL1959" s="107"/>
      <c r="HOM1959" s="2"/>
      <c r="HON1959" s="15"/>
      <c r="HOO1959" s="15"/>
      <c r="HOP1959" s="80"/>
      <c r="HOQ1959" s="52"/>
      <c r="HOR1959" s="69"/>
      <c r="HOS1959" s="69"/>
      <c r="HOT1959" s="69"/>
      <c r="HOU1959" s="107"/>
      <c r="HOV1959" s="2"/>
      <c r="HOW1959" s="15"/>
      <c r="HOX1959" s="15"/>
      <c r="HOY1959" s="80"/>
      <c r="HOZ1959" s="52"/>
      <c r="HPA1959" s="69"/>
      <c r="HPB1959" s="69"/>
      <c r="HPC1959" s="69"/>
      <c r="HPD1959" s="107"/>
      <c r="HPE1959" s="2"/>
      <c r="HPF1959" s="15"/>
      <c r="HPG1959" s="15"/>
      <c r="HPH1959" s="80"/>
      <c r="HPI1959" s="52"/>
      <c r="HPJ1959" s="69"/>
      <c r="HPK1959" s="69"/>
      <c r="HPL1959" s="69"/>
      <c r="HPM1959" s="107"/>
      <c r="HPN1959" s="2"/>
      <c r="HPO1959" s="15"/>
      <c r="HPP1959" s="15"/>
      <c r="HPQ1959" s="80"/>
      <c r="HPR1959" s="52"/>
      <c r="HPS1959" s="69"/>
      <c r="HPT1959" s="69"/>
      <c r="HPU1959" s="69"/>
      <c r="HPV1959" s="107"/>
      <c r="HPW1959" s="2"/>
      <c r="HPX1959" s="15"/>
      <c r="HPY1959" s="15"/>
      <c r="HPZ1959" s="80"/>
      <c r="HQA1959" s="52"/>
      <c r="HQB1959" s="69"/>
      <c r="HQC1959" s="69"/>
      <c r="HQD1959" s="69"/>
      <c r="HQE1959" s="107"/>
      <c r="HQF1959" s="2"/>
      <c r="HQG1959" s="15"/>
      <c r="HQH1959" s="15"/>
      <c r="HQI1959" s="80"/>
      <c r="HQJ1959" s="52"/>
      <c r="HQK1959" s="69"/>
      <c r="HQL1959" s="69"/>
      <c r="HQM1959" s="69"/>
      <c r="HQN1959" s="107"/>
      <c r="HQO1959" s="2"/>
      <c r="HQP1959" s="15"/>
      <c r="HQQ1959" s="15"/>
      <c r="HQR1959" s="80"/>
      <c r="HQS1959" s="52"/>
      <c r="HQT1959" s="69"/>
      <c r="HQU1959" s="69"/>
      <c r="HQV1959" s="69"/>
      <c r="HQW1959" s="107"/>
      <c r="HQX1959" s="2"/>
      <c r="HQY1959" s="15"/>
      <c r="HQZ1959" s="15"/>
      <c r="HRA1959" s="80"/>
      <c r="HRB1959" s="52"/>
      <c r="HRC1959" s="69"/>
      <c r="HRD1959" s="69"/>
      <c r="HRE1959" s="69"/>
      <c r="HRF1959" s="107"/>
      <c r="HRG1959" s="2"/>
      <c r="HRH1959" s="15"/>
      <c r="HRI1959" s="15"/>
      <c r="HRJ1959" s="80"/>
      <c r="HRK1959" s="52"/>
      <c r="HRL1959" s="69"/>
      <c r="HRM1959" s="69"/>
      <c r="HRN1959" s="69"/>
      <c r="HRO1959" s="107"/>
      <c r="HRP1959" s="2"/>
      <c r="HRQ1959" s="15"/>
      <c r="HRR1959" s="15"/>
      <c r="HRS1959" s="80"/>
      <c r="HRT1959" s="52"/>
      <c r="HRU1959" s="69"/>
      <c r="HRV1959" s="69"/>
      <c r="HRW1959" s="69"/>
      <c r="HRX1959" s="107"/>
      <c r="HRY1959" s="2"/>
      <c r="HRZ1959" s="15"/>
      <c r="HSA1959" s="15"/>
      <c r="HSB1959" s="80"/>
      <c r="HSC1959" s="52"/>
      <c r="HSD1959" s="69"/>
      <c r="HSE1959" s="69"/>
      <c r="HSF1959" s="69"/>
      <c r="HSG1959" s="107"/>
      <c r="HSH1959" s="2"/>
      <c r="HSI1959" s="15"/>
      <c r="HSJ1959" s="15"/>
      <c r="HSK1959" s="80"/>
      <c r="HSL1959" s="52"/>
      <c r="HSM1959" s="69"/>
      <c r="HSN1959" s="69"/>
      <c r="HSO1959" s="69"/>
      <c r="HSP1959" s="107"/>
      <c r="HSQ1959" s="2"/>
      <c r="HSR1959" s="15"/>
      <c r="HSS1959" s="15"/>
      <c r="HST1959" s="80"/>
      <c r="HSU1959" s="52"/>
      <c r="HSV1959" s="69"/>
      <c r="HSW1959" s="69"/>
      <c r="HSX1959" s="69"/>
      <c r="HSY1959" s="107"/>
      <c r="HSZ1959" s="2"/>
      <c r="HTA1959" s="15"/>
      <c r="HTB1959" s="15"/>
      <c r="HTC1959" s="80"/>
      <c r="HTD1959" s="52"/>
      <c r="HTE1959" s="69"/>
      <c r="HTF1959" s="69"/>
      <c r="HTG1959" s="69"/>
      <c r="HTH1959" s="107"/>
      <c r="HTI1959" s="2"/>
      <c r="HTJ1959" s="15"/>
      <c r="HTK1959" s="15"/>
      <c r="HTL1959" s="80"/>
      <c r="HTM1959" s="52"/>
      <c r="HTN1959" s="69"/>
      <c r="HTO1959" s="69"/>
      <c r="HTP1959" s="69"/>
      <c r="HTQ1959" s="107"/>
      <c r="HTR1959" s="2"/>
      <c r="HTS1959" s="15"/>
      <c r="HTT1959" s="15"/>
      <c r="HTU1959" s="80"/>
      <c r="HTV1959" s="52"/>
      <c r="HTW1959" s="69"/>
      <c r="HTX1959" s="69"/>
      <c r="HTY1959" s="69"/>
      <c r="HTZ1959" s="107"/>
      <c r="HUA1959" s="2"/>
      <c r="HUB1959" s="15"/>
      <c r="HUC1959" s="15"/>
      <c r="HUD1959" s="80"/>
      <c r="HUE1959" s="52"/>
      <c r="HUF1959" s="69"/>
      <c r="HUG1959" s="69"/>
      <c r="HUH1959" s="69"/>
      <c r="HUI1959" s="107"/>
      <c r="HUJ1959" s="2"/>
      <c r="HUK1959" s="15"/>
      <c r="HUL1959" s="15"/>
      <c r="HUM1959" s="80"/>
      <c r="HUN1959" s="52"/>
      <c r="HUO1959" s="69"/>
      <c r="HUP1959" s="69"/>
      <c r="HUQ1959" s="69"/>
      <c r="HUR1959" s="107"/>
      <c r="HUS1959" s="2"/>
      <c r="HUT1959" s="15"/>
      <c r="HUU1959" s="15"/>
      <c r="HUV1959" s="80"/>
      <c r="HUW1959" s="52"/>
      <c r="HUX1959" s="69"/>
      <c r="HUY1959" s="69"/>
      <c r="HUZ1959" s="69"/>
      <c r="HVA1959" s="107"/>
      <c r="HVB1959" s="2"/>
      <c r="HVC1959" s="15"/>
      <c r="HVD1959" s="15"/>
      <c r="HVE1959" s="80"/>
      <c r="HVF1959" s="52"/>
      <c r="HVG1959" s="69"/>
      <c r="HVH1959" s="69"/>
      <c r="HVI1959" s="69"/>
      <c r="HVJ1959" s="107"/>
      <c r="HVK1959" s="2"/>
      <c r="HVL1959" s="15"/>
      <c r="HVM1959" s="15"/>
      <c r="HVN1959" s="80"/>
      <c r="HVO1959" s="52"/>
      <c r="HVP1959" s="69"/>
      <c r="HVQ1959" s="69"/>
      <c r="HVR1959" s="69"/>
      <c r="HVS1959" s="107"/>
      <c r="HVT1959" s="2"/>
      <c r="HVU1959" s="15"/>
      <c r="HVV1959" s="15"/>
      <c r="HVW1959" s="80"/>
      <c r="HVX1959" s="52"/>
      <c r="HVY1959" s="69"/>
      <c r="HVZ1959" s="69"/>
      <c r="HWA1959" s="69"/>
      <c r="HWB1959" s="107"/>
      <c r="HWC1959" s="2"/>
      <c r="HWD1959" s="15"/>
      <c r="HWE1959" s="15"/>
      <c r="HWF1959" s="80"/>
      <c r="HWG1959" s="52"/>
      <c r="HWH1959" s="69"/>
      <c r="HWI1959" s="69"/>
      <c r="HWJ1959" s="69"/>
      <c r="HWK1959" s="107"/>
      <c r="HWL1959" s="2"/>
      <c r="HWM1959" s="15"/>
      <c r="HWN1959" s="15"/>
      <c r="HWO1959" s="80"/>
      <c r="HWP1959" s="52"/>
      <c r="HWQ1959" s="69"/>
      <c r="HWR1959" s="69"/>
      <c r="HWS1959" s="69"/>
      <c r="HWT1959" s="107"/>
      <c r="HWU1959" s="2"/>
      <c r="HWV1959" s="15"/>
      <c r="HWW1959" s="15"/>
      <c r="HWX1959" s="80"/>
      <c r="HWY1959" s="52"/>
      <c r="HWZ1959" s="69"/>
      <c r="HXA1959" s="69"/>
      <c r="HXB1959" s="69"/>
      <c r="HXC1959" s="107"/>
      <c r="HXD1959" s="2"/>
      <c r="HXE1959" s="15"/>
      <c r="HXF1959" s="15"/>
      <c r="HXG1959" s="80"/>
      <c r="HXH1959" s="52"/>
      <c r="HXI1959" s="69"/>
      <c r="HXJ1959" s="69"/>
      <c r="HXK1959" s="69"/>
      <c r="HXL1959" s="107"/>
      <c r="HXM1959" s="2"/>
      <c r="HXN1959" s="15"/>
      <c r="HXO1959" s="15"/>
      <c r="HXP1959" s="80"/>
      <c r="HXQ1959" s="52"/>
      <c r="HXR1959" s="69"/>
      <c r="HXS1959" s="69"/>
      <c r="HXT1959" s="69"/>
      <c r="HXU1959" s="107"/>
      <c r="HXV1959" s="2"/>
      <c r="HXW1959" s="15"/>
      <c r="HXX1959" s="15"/>
      <c r="HXY1959" s="80"/>
      <c r="HXZ1959" s="52"/>
      <c r="HYA1959" s="69"/>
      <c r="HYB1959" s="69"/>
      <c r="HYC1959" s="69"/>
      <c r="HYD1959" s="107"/>
      <c r="HYE1959" s="2"/>
      <c r="HYF1959" s="15"/>
      <c r="HYG1959" s="15"/>
      <c r="HYH1959" s="80"/>
      <c r="HYI1959" s="52"/>
      <c r="HYJ1959" s="69"/>
      <c r="HYK1959" s="69"/>
      <c r="HYL1959" s="69"/>
      <c r="HYM1959" s="107"/>
      <c r="HYN1959" s="2"/>
      <c r="HYO1959" s="15"/>
      <c r="HYP1959" s="15"/>
      <c r="HYQ1959" s="80"/>
      <c r="HYR1959" s="52"/>
      <c r="HYS1959" s="69"/>
      <c r="HYT1959" s="69"/>
      <c r="HYU1959" s="69"/>
      <c r="HYV1959" s="107"/>
      <c r="HYW1959" s="2"/>
      <c r="HYX1959" s="15"/>
      <c r="HYY1959" s="15"/>
      <c r="HYZ1959" s="80"/>
      <c r="HZA1959" s="52"/>
      <c r="HZB1959" s="69"/>
      <c r="HZC1959" s="69"/>
      <c r="HZD1959" s="69"/>
      <c r="HZE1959" s="107"/>
      <c r="HZF1959" s="2"/>
      <c r="HZG1959" s="15"/>
      <c r="HZH1959" s="15"/>
      <c r="HZI1959" s="80"/>
      <c r="HZJ1959" s="52"/>
      <c r="HZK1959" s="69"/>
      <c r="HZL1959" s="69"/>
      <c r="HZM1959" s="69"/>
      <c r="HZN1959" s="107"/>
      <c r="HZO1959" s="2"/>
      <c r="HZP1959" s="15"/>
      <c r="HZQ1959" s="15"/>
      <c r="HZR1959" s="80"/>
      <c r="HZS1959" s="52"/>
      <c r="HZT1959" s="69"/>
      <c r="HZU1959" s="69"/>
      <c r="HZV1959" s="69"/>
      <c r="HZW1959" s="107"/>
      <c r="HZX1959" s="2"/>
      <c r="HZY1959" s="15"/>
      <c r="HZZ1959" s="15"/>
      <c r="IAA1959" s="80"/>
      <c r="IAB1959" s="52"/>
      <c r="IAC1959" s="69"/>
      <c r="IAD1959" s="69"/>
      <c r="IAE1959" s="69"/>
      <c r="IAF1959" s="107"/>
      <c r="IAG1959" s="2"/>
      <c r="IAH1959" s="15"/>
      <c r="IAI1959" s="15"/>
      <c r="IAJ1959" s="80"/>
      <c r="IAK1959" s="52"/>
      <c r="IAL1959" s="69"/>
      <c r="IAM1959" s="69"/>
      <c r="IAN1959" s="69"/>
      <c r="IAO1959" s="107"/>
      <c r="IAP1959" s="2"/>
      <c r="IAQ1959" s="15"/>
      <c r="IAR1959" s="15"/>
      <c r="IAS1959" s="80"/>
      <c r="IAT1959" s="52"/>
      <c r="IAU1959" s="69"/>
      <c r="IAV1959" s="69"/>
      <c r="IAW1959" s="69"/>
      <c r="IAX1959" s="107"/>
      <c r="IAY1959" s="2"/>
      <c r="IAZ1959" s="15"/>
      <c r="IBA1959" s="15"/>
      <c r="IBB1959" s="80"/>
      <c r="IBC1959" s="52"/>
      <c r="IBD1959" s="69"/>
      <c r="IBE1959" s="69"/>
      <c r="IBF1959" s="69"/>
      <c r="IBG1959" s="107"/>
      <c r="IBH1959" s="2"/>
      <c r="IBI1959" s="15"/>
      <c r="IBJ1959" s="15"/>
      <c r="IBK1959" s="80"/>
      <c r="IBL1959" s="52"/>
      <c r="IBM1959" s="69"/>
      <c r="IBN1959" s="69"/>
      <c r="IBO1959" s="69"/>
      <c r="IBP1959" s="107"/>
      <c r="IBQ1959" s="2"/>
      <c r="IBR1959" s="15"/>
      <c r="IBS1959" s="15"/>
      <c r="IBT1959" s="80"/>
      <c r="IBU1959" s="52"/>
      <c r="IBV1959" s="69"/>
      <c r="IBW1959" s="69"/>
      <c r="IBX1959" s="69"/>
      <c r="IBY1959" s="107"/>
      <c r="IBZ1959" s="2"/>
      <c r="ICA1959" s="15"/>
      <c r="ICB1959" s="15"/>
      <c r="ICC1959" s="80"/>
      <c r="ICD1959" s="52"/>
      <c r="ICE1959" s="69"/>
      <c r="ICF1959" s="69"/>
      <c r="ICG1959" s="69"/>
      <c r="ICH1959" s="107"/>
      <c r="ICI1959" s="2"/>
      <c r="ICJ1959" s="15"/>
      <c r="ICK1959" s="15"/>
      <c r="ICL1959" s="80"/>
      <c r="ICM1959" s="52"/>
      <c r="ICN1959" s="69"/>
      <c r="ICO1959" s="69"/>
      <c r="ICP1959" s="69"/>
      <c r="ICQ1959" s="107"/>
      <c r="ICR1959" s="2"/>
      <c r="ICS1959" s="15"/>
      <c r="ICT1959" s="15"/>
      <c r="ICU1959" s="80"/>
      <c r="ICV1959" s="52"/>
      <c r="ICW1959" s="69"/>
      <c r="ICX1959" s="69"/>
      <c r="ICY1959" s="69"/>
      <c r="ICZ1959" s="107"/>
      <c r="IDA1959" s="2"/>
      <c r="IDB1959" s="15"/>
      <c r="IDC1959" s="15"/>
      <c r="IDD1959" s="80"/>
      <c r="IDE1959" s="52"/>
      <c r="IDF1959" s="69"/>
      <c r="IDG1959" s="69"/>
      <c r="IDH1959" s="69"/>
      <c r="IDI1959" s="107"/>
      <c r="IDJ1959" s="2"/>
      <c r="IDK1959" s="15"/>
      <c r="IDL1959" s="15"/>
      <c r="IDM1959" s="80"/>
      <c r="IDN1959" s="52"/>
      <c r="IDO1959" s="69"/>
      <c r="IDP1959" s="69"/>
      <c r="IDQ1959" s="69"/>
      <c r="IDR1959" s="107"/>
      <c r="IDS1959" s="2"/>
      <c r="IDT1959" s="15"/>
      <c r="IDU1959" s="15"/>
      <c r="IDV1959" s="80"/>
      <c r="IDW1959" s="52"/>
      <c r="IDX1959" s="69"/>
      <c r="IDY1959" s="69"/>
      <c r="IDZ1959" s="69"/>
      <c r="IEA1959" s="107"/>
      <c r="IEB1959" s="2"/>
      <c r="IEC1959" s="15"/>
      <c r="IED1959" s="15"/>
      <c r="IEE1959" s="80"/>
      <c r="IEF1959" s="52"/>
      <c r="IEG1959" s="69"/>
      <c r="IEH1959" s="69"/>
      <c r="IEI1959" s="69"/>
      <c r="IEJ1959" s="107"/>
      <c r="IEK1959" s="2"/>
      <c r="IEL1959" s="15"/>
      <c r="IEM1959" s="15"/>
      <c r="IEN1959" s="80"/>
      <c r="IEO1959" s="52"/>
      <c r="IEP1959" s="69"/>
      <c r="IEQ1959" s="69"/>
      <c r="IER1959" s="69"/>
      <c r="IES1959" s="107"/>
      <c r="IET1959" s="2"/>
      <c r="IEU1959" s="15"/>
      <c r="IEV1959" s="15"/>
      <c r="IEW1959" s="80"/>
      <c r="IEX1959" s="52"/>
      <c r="IEY1959" s="69"/>
      <c r="IEZ1959" s="69"/>
      <c r="IFA1959" s="69"/>
      <c r="IFB1959" s="107"/>
      <c r="IFC1959" s="2"/>
      <c r="IFD1959" s="15"/>
      <c r="IFE1959" s="15"/>
      <c r="IFF1959" s="80"/>
      <c r="IFG1959" s="52"/>
      <c r="IFH1959" s="69"/>
      <c r="IFI1959" s="69"/>
      <c r="IFJ1959" s="69"/>
      <c r="IFK1959" s="107"/>
      <c r="IFL1959" s="2"/>
      <c r="IFM1959" s="15"/>
      <c r="IFN1959" s="15"/>
      <c r="IFO1959" s="80"/>
      <c r="IFP1959" s="52"/>
      <c r="IFQ1959" s="69"/>
      <c r="IFR1959" s="69"/>
      <c r="IFS1959" s="69"/>
      <c r="IFT1959" s="107"/>
      <c r="IFU1959" s="2"/>
      <c r="IFV1959" s="15"/>
      <c r="IFW1959" s="15"/>
      <c r="IFX1959" s="80"/>
      <c r="IFY1959" s="52"/>
      <c r="IFZ1959" s="69"/>
      <c r="IGA1959" s="69"/>
      <c r="IGB1959" s="69"/>
      <c r="IGC1959" s="107"/>
      <c r="IGD1959" s="2"/>
      <c r="IGE1959" s="15"/>
      <c r="IGF1959" s="15"/>
      <c r="IGG1959" s="80"/>
      <c r="IGH1959" s="52"/>
      <c r="IGI1959" s="69"/>
      <c r="IGJ1959" s="69"/>
      <c r="IGK1959" s="69"/>
      <c r="IGL1959" s="107"/>
      <c r="IGM1959" s="2"/>
      <c r="IGN1959" s="15"/>
      <c r="IGO1959" s="15"/>
      <c r="IGP1959" s="80"/>
      <c r="IGQ1959" s="52"/>
      <c r="IGR1959" s="69"/>
      <c r="IGS1959" s="69"/>
      <c r="IGT1959" s="69"/>
      <c r="IGU1959" s="107"/>
      <c r="IGV1959" s="2"/>
      <c r="IGW1959" s="15"/>
      <c r="IGX1959" s="15"/>
      <c r="IGY1959" s="80"/>
      <c r="IGZ1959" s="52"/>
      <c r="IHA1959" s="69"/>
      <c r="IHB1959" s="69"/>
      <c r="IHC1959" s="69"/>
      <c r="IHD1959" s="107"/>
      <c r="IHE1959" s="2"/>
      <c r="IHF1959" s="15"/>
      <c r="IHG1959" s="15"/>
      <c r="IHH1959" s="80"/>
      <c r="IHI1959" s="52"/>
      <c r="IHJ1959" s="69"/>
      <c r="IHK1959" s="69"/>
      <c r="IHL1959" s="69"/>
      <c r="IHM1959" s="107"/>
      <c r="IHN1959" s="2"/>
      <c r="IHO1959" s="15"/>
      <c r="IHP1959" s="15"/>
      <c r="IHQ1959" s="80"/>
      <c r="IHR1959" s="52"/>
      <c r="IHS1959" s="69"/>
      <c r="IHT1959" s="69"/>
      <c r="IHU1959" s="69"/>
      <c r="IHV1959" s="107"/>
      <c r="IHW1959" s="2"/>
      <c r="IHX1959" s="15"/>
      <c r="IHY1959" s="15"/>
      <c r="IHZ1959" s="80"/>
      <c r="IIA1959" s="52"/>
      <c r="IIB1959" s="69"/>
      <c r="IIC1959" s="69"/>
      <c r="IID1959" s="69"/>
      <c r="IIE1959" s="107"/>
      <c r="IIF1959" s="2"/>
      <c r="IIG1959" s="15"/>
      <c r="IIH1959" s="15"/>
      <c r="III1959" s="80"/>
      <c r="IIJ1959" s="52"/>
      <c r="IIK1959" s="69"/>
      <c r="IIL1959" s="69"/>
      <c r="IIM1959" s="69"/>
      <c r="IIN1959" s="107"/>
      <c r="IIO1959" s="2"/>
      <c r="IIP1959" s="15"/>
      <c r="IIQ1959" s="15"/>
      <c r="IIR1959" s="80"/>
      <c r="IIS1959" s="52"/>
      <c r="IIT1959" s="69"/>
      <c r="IIU1959" s="69"/>
      <c r="IIV1959" s="69"/>
      <c r="IIW1959" s="107"/>
      <c r="IIX1959" s="2"/>
      <c r="IIY1959" s="15"/>
      <c r="IIZ1959" s="15"/>
      <c r="IJA1959" s="80"/>
      <c r="IJB1959" s="52"/>
      <c r="IJC1959" s="69"/>
      <c r="IJD1959" s="69"/>
      <c r="IJE1959" s="69"/>
      <c r="IJF1959" s="107"/>
      <c r="IJG1959" s="2"/>
      <c r="IJH1959" s="15"/>
      <c r="IJI1959" s="15"/>
      <c r="IJJ1959" s="80"/>
      <c r="IJK1959" s="52"/>
      <c r="IJL1959" s="69"/>
      <c r="IJM1959" s="69"/>
      <c r="IJN1959" s="69"/>
      <c r="IJO1959" s="107"/>
      <c r="IJP1959" s="2"/>
      <c r="IJQ1959" s="15"/>
      <c r="IJR1959" s="15"/>
      <c r="IJS1959" s="80"/>
      <c r="IJT1959" s="52"/>
      <c r="IJU1959" s="69"/>
      <c r="IJV1959" s="69"/>
      <c r="IJW1959" s="69"/>
      <c r="IJX1959" s="107"/>
      <c r="IJY1959" s="2"/>
      <c r="IJZ1959" s="15"/>
      <c r="IKA1959" s="15"/>
      <c r="IKB1959" s="80"/>
      <c r="IKC1959" s="52"/>
      <c r="IKD1959" s="69"/>
      <c r="IKE1959" s="69"/>
      <c r="IKF1959" s="69"/>
      <c r="IKG1959" s="107"/>
      <c r="IKH1959" s="2"/>
      <c r="IKI1959" s="15"/>
      <c r="IKJ1959" s="15"/>
      <c r="IKK1959" s="80"/>
      <c r="IKL1959" s="52"/>
      <c r="IKM1959" s="69"/>
      <c r="IKN1959" s="69"/>
      <c r="IKO1959" s="69"/>
      <c r="IKP1959" s="107"/>
      <c r="IKQ1959" s="2"/>
      <c r="IKR1959" s="15"/>
      <c r="IKS1959" s="15"/>
      <c r="IKT1959" s="80"/>
      <c r="IKU1959" s="52"/>
      <c r="IKV1959" s="69"/>
      <c r="IKW1959" s="69"/>
      <c r="IKX1959" s="69"/>
      <c r="IKY1959" s="107"/>
      <c r="IKZ1959" s="2"/>
      <c r="ILA1959" s="15"/>
      <c r="ILB1959" s="15"/>
      <c r="ILC1959" s="80"/>
      <c r="ILD1959" s="52"/>
      <c r="ILE1959" s="69"/>
      <c r="ILF1959" s="69"/>
      <c r="ILG1959" s="69"/>
      <c r="ILH1959" s="107"/>
      <c r="ILI1959" s="2"/>
      <c r="ILJ1959" s="15"/>
      <c r="ILK1959" s="15"/>
      <c r="ILL1959" s="80"/>
      <c r="ILM1959" s="52"/>
      <c r="ILN1959" s="69"/>
      <c r="ILO1959" s="69"/>
      <c r="ILP1959" s="69"/>
      <c r="ILQ1959" s="107"/>
      <c r="ILR1959" s="2"/>
      <c r="ILS1959" s="15"/>
      <c r="ILT1959" s="15"/>
      <c r="ILU1959" s="80"/>
      <c r="ILV1959" s="52"/>
      <c r="ILW1959" s="69"/>
      <c r="ILX1959" s="69"/>
      <c r="ILY1959" s="69"/>
      <c r="ILZ1959" s="107"/>
      <c r="IMA1959" s="2"/>
      <c r="IMB1959" s="15"/>
      <c r="IMC1959" s="15"/>
      <c r="IMD1959" s="80"/>
      <c r="IME1959" s="52"/>
      <c r="IMF1959" s="69"/>
      <c r="IMG1959" s="69"/>
      <c r="IMH1959" s="69"/>
      <c r="IMI1959" s="107"/>
      <c r="IMJ1959" s="2"/>
      <c r="IMK1959" s="15"/>
      <c r="IML1959" s="15"/>
      <c r="IMM1959" s="80"/>
      <c r="IMN1959" s="52"/>
      <c r="IMO1959" s="69"/>
      <c r="IMP1959" s="69"/>
      <c r="IMQ1959" s="69"/>
      <c r="IMR1959" s="107"/>
      <c r="IMS1959" s="2"/>
      <c r="IMT1959" s="15"/>
      <c r="IMU1959" s="15"/>
      <c r="IMV1959" s="80"/>
      <c r="IMW1959" s="52"/>
      <c r="IMX1959" s="69"/>
      <c r="IMY1959" s="69"/>
      <c r="IMZ1959" s="69"/>
      <c r="INA1959" s="107"/>
      <c r="INB1959" s="2"/>
      <c r="INC1959" s="15"/>
      <c r="IND1959" s="15"/>
      <c r="INE1959" s="80"/>
      <c r="INF1959" s="52"/>
      <c r="ING1959" s="69"/>
      <c r="INH1959" s="69"/>
      <c r="INI1959" s="69"/>
      <c r="INJ1959" s="107"/>
      <c r="INK1959" s="2"/>
      <c r="INL1959" s="15"/>
      <c r="INM1959" s="15"/>
      <c r="INN1959" s="80"/>
      <c r="INO1959" s="52"/>
      <c r="INP1959" s="69"/>
      <c r="INQ1959" s="69"/>
      <c r="INR1959" s="69"/>
      <c r="INS1959" s="107"/>
      <c r="INT1959" s="2"/>
      <c r="INU1959" s="15"/>
      <c r="INV1959" s="15"/>
      <c r="INW1959" s="80"/>
      <c r="INX1959" s="52"/>
      <c r="INY1959" s="69"/>
      <c r="INZ1959" s="69"/>
      <c r="IOA1959" s="69"/>
      <c r="IOB1959" s="107"/>
      <c r="IOC1959" s="2"/>
      <c r="IOD1959" s="15"/>
      <c r="IOE1959" s="15"/>
      <c r="IOF1959" s="80"/>
      <c r="IOG1959" s="52"/>
      <c r="IOH1959" s="69"/>
      <c r="IOI1959" s="69"/>
      <c r="IOJ1959" s="69"/>
      <c r="IOK1959" s="107"/>
      <c r="IOL1959" s="2"/>
      <c r="IOM1959" s="15"/>
      <c r="ION1959" s="15"/>
      <c r="IOO1959" s="80"/>
      <c r="IOP1959" s="52"/>
      <c r="IOQ1959" s="69"/>
      <c r="IOR1959" s="69"/>
      <c r="IOS1959" s="69"/>
      <c r="IOT1959" s="107"/>
      <c r="IOU1959" s="2"/>
      <c r="IOV1959" s="15"/>
      <c r="IOW1959" s="15"/>
      <c r="IOX1959" s="80"/>
      <c r="IOY1959" s="52"/>
      <c r="IOZ1959" s="69"/>
      <c r="IPA1959" s="69"/>
      <c r="IPB1959" s="69"/>
      <c r="IPC1959" s="107"/>
      <c r="IPD1959" s="2"/>
      <c r="IPE1959" s="15"/>
      <c r="IPF1959" s="15"/>
      <c r="IPG1959" s="80"/>
      <c r="IPH1959" s="52"/>
      <c r="IPI1959" s="69"/>
      <c r="IPJ1959" s="69"/>
      <c r="IPK1959" s="69"/>
      <c r="IPL1959" s="107"/>
      <c r="IPM1959" s="2"/>
      <c r="IPN1959" s="15"/>
      <c r="IPO1959" s="15"/>
      <c r="IPP1959" s="80"/>
      <c r="IPQ1959" s="52"/>
      <c r="IPR1959" s="69"/>
      <c r="IPS1959" s="69"/>
      <c r="IPT1959" s="69"/>
      <c r="IPU1959" s="107"/>
      <c r="IPV1959" s="2"/>
      <c r="IPW1959" s="15"/>
      <c r="IPX1959" s="15"/>
      <c r="IPY1959" s="80"/>
      <c r="IPZ1959" s="52"/>
      <c r="IQA1959" s="69"/>
      <c r="IQB1959" s="69"/>
      <c r="IQC1959" s="69"/>
      <c r="IQD1959" s="107"/>
      <c r="IQE1959" s="2"/>
      <c r="IQF1959" s="15"/>
      <c r="IQG1959" s="15"/>
      <c r="IQH1959" s="80"/>
      <c r="IQI1959" s="52"/>
      <c r="IQJ1959" s="69"/>
      <c r="IQK1959" s="69"/>
      <c r="IQL1959" s="69"/>
      <c r="IQM1959" s="107"/>
      <c r="IQN1959" s="2"/>
      <c r="IQO1959" s="15"/>
      <c r="IQP1959" s="15"/>
      <c r="IQQ1959" s="80"/>
      <c r="IQR1959" s="52"/>
      <c r="IQS1959" s="69"/>
      <c r="IQT1959" s="69"/>
      <c r="IQU1959" s="69"/>
      <c r="IQV1959" s="107"/>
      <c r="IQW1959" s="2"/>
      <c r="IQX1959" s="15"/>
      <c r="IQY1959" s="15"/>
      <c r="IQZ1959" s="80"/>
      <c r="IRA1959" s="52"/>
      <c r="IRB1959" s="69"/>
      <c r="IRC1959" s="69"/>
      <c r="IRD1959" s="69"/>
      <c r="IRE1959" s="107"/>
      <c r="IRF1959" s="2"/>
      <c r="IRG1959" s="15"/>
      <c r="IRH1959" s="15"/>
      <c r="IRI1959" s="80"/>
      <c r="IRJ1959" s="52"/>
      <c r="IRK1959" s="69"/>
      <c r="IRL1959" s="69"/>
      <c r="IRM1959" s="69"/>
      <c r="IRN1959" s="107"/>
      <c r="IRO1959" s="2"/>
      <c r="IRP1959" s="15"/>
      <c r="IRQ1959" s="15"/>
      <c r="IRR1959" s="80"/>
      <c r="IRS1959" s="52"/>
      <c r="IRT1959" s="69"/>
      <c r="IRU1959" s="69"/>
      <c r="IRV1959" s="69"/>
      <c r="IRW1959" s="107"/>
      <c r="IRX1959" s="2"/>
      <c r="IRY1959" s="15"/>
      <c r="IRZ1959" s="15"/>
      <c r="ISA1959" s="80"/>
      <c r="ISB1959" s="52"/>
      <c r="ISC1959" s="69"/>
      <c r="ISD1959" s="69"/>
      <c r="ISE1959" s="69"/>
      <c r="ISF1959" s="107"/>
      <c r="ISG1959" s="2"/>
      <c r="ISH1959" s="15"/>
      <c r="ISI1959" s="15"/>
      <c r="ISJ1959" s="80"/>
      <c r="ISK1959" s="52"/>
      <c r="ISL1959" s="69"/>
      <c r="ISM1959" s="69"/>
      <c r="ISN1959" s="69"/>
      <c r="ISO1959" s="107"/>
      <c r="ISP1959" s="2"/>
      <c r="ISQ1959" s="15"/>
      <c r="ISR1959" s="15"/>
      <c r="ISS1959" s="80"/>
      <c r="IST1959" s="52"/>
      <c r="ISU1959" s="69"/>
      <c r="ISV1959" s="69"/>
      <c r="ISW1959" s="69"/>
      <c r="ISX1959" s="107"/>
      <c r="ISY1959" s="2"/>
      <c r="ISZ1959" s="15"/>
      <c r="ITA1959" s="15"/>
      <c r="ITB1959" s="80"/>
      <c r="ITC1959" s="52"/>
      <c r="ITD1959" s="69"/>
      <c r="ITE1959" s="69"/>
      <c r="ITF1959" s="69"/>
      <c r="ITG1959" s="107"/>
      <c r="ITH1959" s="2"/>
      <c r="ITI1959" s="15"/>
      <c r="ITJ1959" s="15"/>
      <c r="ITK1959" s="80"/>
      <c r="ITL1959" s="52"/>
      <c r="ITM1959" s="69"/>
      <c r="ITN1959" s="69"/>
      <c r="ITO1959" s="69"/>
      <c r="ITP1959" s="107"/>
      <c r="ITQ1959" s="2"/>
      <c r="ITR1959" s="15"/>
      <c r="ITS1959" s="15"/>
      <c r="ITT1959" s="80"/>
      <c r="ITU1959" s="52"/>
      <c r="ITV1959" s="69"/>
      <c r="ITW1959" s="69"/>
      <c r="ITX1959" s="69"/>
      <c r="ITY1959" s="107"/>
      <c r="ITZ1959" s="2"/>
      <c r="IUA1959" s="15"/>
      <c r="IUB1959" s="15"/>
      <c r="IUC1959" s="80"/>
      <c r="IUD1959" s="52"/>
      <c r="IUE1959" s="69"/>
      <c r="IUF1959" s="69"/>
      <c r="IUG1959" s="69"/>
      <c r="IUH1959" s="107"/>
      <c r="IUI1959" s="2"/>
      <c r="IUJ1959" s="15"/>
      <c r="IUK1959" s="15"/>
      <c r="IUL1959" s="80"/>
      <c r="IUM1959" s="52"/>
      <c r="IUN1959" s="69"/>
      <c r="IUO1959" s="69"/>
      <c r="IUP1959" s="69"/>
      <c r="IUQ1959" s="107"/>
      <c r="IUR1959" s="2"/>
      <c r="IUS1959" s="15"/>
      <c r="IUT1959" s="15"/>
      <c r="IUU1959" s="80"/>
      <c r="IUV1959" s="52"/>
      <c r="IUW1959" s="69"/>
      <c r="IUX1959" s="69"/>
      <c r="IUY1959" s="69"/>
      <c r="IUZ1959" s="107"/>
      <c r="IVA1959" s="2"/>
      <c r="IVB1959" s="15"/>
      <c r="IVC1959" s="15"/>
      <c r="IVD1959" s="80"/>
      <c r="IVE1959" s="52"/>
      <c r="IVF1959" s="69"/>
      <c r="IVG1959" s="69"/>
      <c r="IVH1959" s="69"/>
      <c r="IVI1959" s="107"/>
      <c r="IVJ1959" s="2"/>
      <c r="IVK1959" s="15"/>
      <c r="IVL1959" s="15"/>
      <c r="IVM1959" s="80"/>
      <c r="IVN1959" s="52"/>
      <c r="IVO1959" s="69"/>
      <c r="IVP1959" s="69"/>
      <c r="IVQ1959" s="69"/>
      <c r="IVR1959" s="107"/>
      <c r="IVS1959" s="2"/>
      <c r="IVT1959" s="15"/>
      <c r="IVU1959" s="15"/>
      <c r="IVV1959" s="80"/>
      <c r="IVW1959" s="52"/>
      <c r="IVX1959" s="69"/>
      <c r="IVY1959" s="69"/>
      <c r="IVZ1959" s="69"/>
      <c r="IWA1959" s="107"/>
      <c r="IWB1959" s="2"/>
      <c r="IWC1959" s="15"/>
      <c r="IWD1959" s="15"/>
      <c r="IWE1959" s="80"/>
      <c r="IWF1959" s="52"/>
      <c r="IWG1959" s="69"/>
      <c r="IWH1959" s="69"/>
      <c r="IWI1959" s="69"/>
      <c r="IWJ1959" s="107"/>
      <c r="IWK1959" s="2"/>
      <c r="IWL1959" s="15"/>
      <c r="IWM1959" s="15"/>
      <c r="IWN1959" s="80"/>
      <c r="IWO1959" s="52"/>
      <c r="IWP1959" s="69"/>
      <c r="IWQ1959" s="69"/>
      <c r="IWR1959" s="69"/>
      <c r="IWS1959" s="107"/>
      <c r="IWT1959" s="2"/>
      <c r="IWU1959" s="15"/>
      <c r="IWV1959" s="15"/>
      <c r="IWW1959" s="80"/>
      <c r="IWX1959" s="52"/>
      <c r="IWY1959" s="69"/>
      <c r="IWZ1959" s="69"/>
      <c r="IXA1959" s="69"/>
      <c r="IXB1959" s="107"/>
      <c r="IXC1959" s="2"/>
      <c r="IXD1959" s="15"/>
      <c r="IXE1959" s="15"/>
      <c r="IXF1959" s="80"/>
      <c r="IXG1959" s="52"/>
      <c r="IXH1959" s="69"/>
      <c r="IXI1959" s="69"/>
      <c r="IXJ1959" s="69"/>
      <c r="IXK1959" s="107"/>
      <c r="IXL1959" s="2"/>
      <c r="IXM1959" s="15"/>
      <c r="IXN1959" s="15"/>
      <c r="IXO1959" s="80"/>
      <c r="IXP1959" s="52"/>
      <c r="IXQ1959" s="69"/>
      <c r="IXR1959" s="69"/>
      <c r="IXS1959" s="69"/>
      <c r="IXT1959" s="107"/>
      <c r="IXU1959" s="2"/>
      <c r="IXV1959" s="15"/>
      <c r="IXW1959" s="15"/>
      <c r="IXX1959" s="80"/>
      <c r="IXY1959" s="52"/>
      <c r="IXZ1959" s="69"/>
      <c r="IYA1959" s="69"/>
      <c r="IYB1959" s="69"/>
      <c r="IYC1959" s="107"/>
      <c r="IYD1959" s="2"/>
      <c r="IYE1959" s="15"/>
      <c r="IYF1959" s="15"/>
      <c r="IYG1959" s="80"/>
      <c r="IYH1959" s="52"/>
      <c r="IYI1959" s="69"/>
      <c r="IYJ1959" s="69"/>
      <c r="IYK1959" s="69"/>
      <c r="IYL1959" s="107"/>
      <c r="IYM1959" s="2"/>
      <c r="IYN1959" s="15"/>
      <c r="IYO1959" s="15"/>
      <c r="IYP1959" s="80"/>
      <c r="IYQ1959" s="52"/>
      <c r="IYR1959" s="69"/>
      <c r="IYS1959" s="69"/>
      <c r="IYT1959" s="69"/>
      <c r="IYU1959" s="107"/>
      <c r="IYV1959" s="2"/>
      <c r="IYW1959" s="15"/>
      <c r="IYX1959" s="15"/>
      <c r="IYY1959" s="80"/>
      <c r="IYZ1959" s="52"/>
      <c r="IZA1959" s="69"/>
      <c r="IZB1959" s="69"/>
      <c r="IZC1959" s="69"/>
      <c r="IZD1959" s="107"/>
      <c r="IZE1959" s="2"/>
      <c r="IZF1959" s="15"/>
      <c r="IZG1959" s="15"/>
      <c r="IZH1959" s="80"/>
      <c r="IZI1959" s="52"/>
      <c r="IZJ1959" s="69"/>
      <c r="IZK1959" s="69"/>
      <c r="IZL1959" s="69"/>
      <c r="IZM1959" s="107"/>
      <c r="IZN1959" s="2"/>
      <c r="IZO1959" s="15"/>
      <c r="IZP1959" s="15"/>
      <c r="IZQ1959" s="80"/>
      <c r="IZR1959" s="52"/>
      <c r="IZS1959" s="69"/>
      <c r="IZT1959" s="69"/>
      <c r="IZU1959" s="69"/>
      <c r="IZV1959" s="107"/>
      <c r="IZW1959" s="2"/>
      <c r="IZX1959" s="15"/>
      <c r="IZY1959" s="15"/>
      <c r="IZZ1959" s="80"/>
      <c r="JAA1959" s="52"/>
      <c r="JAB1959" s="69"/>
      <c r="JAC1959" s="69"/>
      <c r="JAD1959" s="69"/>
      <c r="JAE1959" s="107"/>
      <c r="JAF1959" s="2"/>
      <c r="JAG1959" s="15"/>
      <c r="JAH1959" s="15"/>
      <c r="JAI1959" s="80"/>
      <c r="JAJ1959" s="52"/>
      <c r="JAK1959" s="69"/>
      <c r="JAL1959" s="69"/>
      <c r="JAM1959" s="69"/>
      <c r="JAN1959" s="107"/>
      <c r="JAO1959" s="2"/>
      <c r="JAP1959" s="15"/>
      <c r="JAQ1959" s="15"/>
      <c r="JAR1959" s="80"/>
      <c r="JAS1959" s="52"/>
      <c r="JAT1959" s="69"/>
      <c r="JAU1959" s="69"/>
      <c r="JAV1959" s="69"/>
      <c r="JAW1959" s="107"/>
      <c r="JAX1959" s="2"/>
      <c r="JAY1959" s="15"/>
      <c r="JAZ1959" s="15"/>
      <c r="JBA1959" s="80"/>
      <c r="JBB1959" s="52"/>
      <c r="JBC1959" s="69"/>
      <c r="JBD1959" s="69"/>
      <c r="JBE1959" s="69"/>
      <c r="JBF1959" s="107"/>
      <c r="JBG1959" s="2"/>
      <c r="JBH1959" s="15"/>
      <c r="JBI1959" s="15"/>
      <c r="JBJ1959" s="80"/>
      <c r="JBK1959" s="52"/>
      <c r="JBL1959" s="69"/>
      <c r="JBM1959" s="69"/>
      <c r="JBN1959" s="69"/>
      <c r="JBO1959" s="107"/>
      <c r="JBP1959" s="2"/>
      <c r="JBQ1959" s="15"/>
      <c r="JBR1959" s="15"/>
      <c r="JBS1959" s="80"/>
      <c r="JBT1959" s="52"/>
      <c r="JBU1959" s="69"/>
      <c r="JBV1959" s="69"/>
      <c r="JBW1959" s="69"/>
      <c r="JBX1959" s="107"/>
      <c r="JBY1959" s="2"/>
      <c r="JBZ1959" s="15"/>
      <c r="JCA1959" s="15"/>
      <c r="JCB1959" s="80"/>
      <c r="JCC1959" s="52"/>
      <c r="JCD1959" s="69"/>
      <c r="JCE1959" s="69"/>
      <c r="JCF1959" s="69"/>
      <c r="JCG1959" s="107"/>
      <c r="JCH1959" s="2"/>
      <c r="JCI1959" s="15"/>
      <c r="JCJ1959" s="15"/>
      <c r="JCK1959" s="80"/>
      <c r="JCL1959" s="52"/>
      <c r="JCM1959" s="69"/>
      <c r="JCN1959" s="69"/>
      <c r="JCO1959" s="69"/>
      <c r="JCP1959" s="107"/>
      <c r="JCQ1959" s="2"/>
      <c r="JCR1959" s="15"/>
      <c r="JCS1959" s="15"/>
      <c r="JCT1959" s="80"/>
      <c r="JCU1959" s="52"/>
      <c r="JCV1959" s="69"/>
      <c r="JCW1959" s="69"/>
      <c r="JCX1959" s="69"/>
      <c r="JCY1959" s="107"/>
      <c r="JCZ1959" s="2"/>
      <c r="JDA1959" s="15"/>
      <c r="JDB1959" s="15"/>
      <c r="JDC1959" s="80"/>
      <c r="JDD1959" s="52"/>
      <c r="JDE1959" s="69"/>
      <c r="JDF1959" s="69"/>
      <c r="JDG1959" s="69"/>
      <c r="JDH1959" s="107"/>
      <c r="JDI1959" s="2"/>
      <c r="JDJ1959" s="15"/>
      <c r="JDK1959" s="15"/>
      <c r="JDL1959" s="80"/>
      <c r="JDM1959" s="52"/>
      <c r="JDN1959" s="69"/>
      <c r="JDO1959" s="69"/>
      <c r="JDP1959" s="69"/>
      <c r="JDQ1959" s="107"/>
      <c r="JDR1959" s="2"/>
      <c r="JDS1959" s="15"/>
      <c r="JDT1959" s="15"/>
      <c r="JDU1959" s="80"/>
      <c r="JDV1959" s="52"/>
      <c r="JDW1959" s="69"/>
      <c r="JDX1959" s="69"/>
      <c r="JDY1959" s="69"/>
      <c r="JDZ1959" s="107"/>
      <c r="JEA1959" s="2"/>
      <c r="JEB1959" s="15"/>
      <c r="JEC1959" s="15"/>
      <c r="JED1959" s="80"/>
      <c r="JEE1959" s="52"/>
      <c r="JEF1959" s="69"/>
      <c r="JEG1959" s="69"/>
      <c r="JEH1959" s="69"/>
      <c r="JEI1959" s="107"/>
      <c r="JEJ1959" s="2"/>
      <c r="JEK1959" s="15"/>
      <c r="JEL1959" s="15"/>
      <c r="JEM1959" s="80"/>
      <c r="JEN1959" s="52"/>
      <c r="JEO1959" s="69"/>
      <c r="JEP1959" s="69"/>
      <c r="JEQ1959" s="69"/>
      <c r="JER1959" s="107"/>
      <c r="JES1959" s="2"/>
      <c r="JET1959" s="15"/>
      <c r="JEU1959" s="15"/>
      <c r="JEV1959" s="80"/>
      <c r="JEW1959" s="52"/>
      <c r="JEX1959" s="69"/>
      <c r="JEY1959" s="69"/>
      <c r="JEZ1959" s="69"/>
      <c r="JFA1959" s="107"/>
      <c r="JFB1959" s="2"/>
      <c r="JFC1959" s="15"/>
      <c r="JFD1959" s="15"/>
      <c r="JFE1959" s="80"/>
      <c r="JFF1959" s="52"/>
      <c r="JFG1959" s="69"/>
      <c r="JFH1959" s="69"/>
      <c r="JFI1959" s="69"/>
      <c r="JFJ1959" s="107"/>
      <c r="JFK1959" s="2"/>
      <c r="JFL1959" s="15"/>
      <c r="JFM1959" s="15"/>
      <c r="JFN1959" s="80"/>
      <c r="JFO1959" s="52"/>
      <c r="JFP1959" s="69"/>
      <c r="JFQ1959" s="69"/>
      <c r="JFR1959" s="69"/>
      <c r="JFS1959" s="107"/>
      <c r="JFT1959" s="2"/>
      <c r="JFU1959" s="15"/>
      <c r="JFV1959" s="15"/>
      <c r="JFW1959" s="80"/>
      <c r="JFX1959" s="52"/>
      <c r="JFY1959" s="69"/>
      <c r="JFZ1959" s="69"/>
      <c r="JGA1959" s="69"/>
      <c r="JGB1959" s="107"/>
      <c r="JGC1959" s="2"/>
      <c r="JGD1959" s="15"/>
      <c r="JGE1959" s="15"/>
      <c r="JGF1959" s="80"/>
      <c r="JGG1959" s="52"/>
      <c r="JGH1959" s="69"/>
      <c r="JGI1959" s="69"/>
      <c r="JGJ1959" s="69"/>
      <c r="JGK1959" s="107"/>
      <c r="JGL1959" s="2"/>
      <c r="JGM1959" s="15"/>
      <c r="JGN1959" s="15"/>
      <c r="JGO1959" s="80"/>
      <c r="JGP1959" s="52"/>
      <c r="JGQ1959" s="69"/>
      <c r="JGR1959" s="69"/>
      <c r="JGS1959" s="69"/>
      <c r="JGT1959" s="107"/>
      <c r="JGU1959" s="2"/>
      <c r="JGV1959" s="15"/>
      <c r="JGW1959" s="15"/>
      <c r="JGX1959" s="80"/>
      <c r="JGY1959" s="52"/>
      <c r="JGZ1959" s="69"/>
      <c r="JHA1959" s="69"/>
      <c r="JHB1959" s="69"/>
      <c r="JHC1959" s="107"/>
      <c r="JHD1959" s="2"/>
      <c r="JHE1959" s="15"/>
      <c r="JHF1959" s="15"/>
      <c r="JHG1959" s="80"/>
      <c r="JHH1959" s="52"/>
      <c r="JHI1959" s="69"/>
      <c r="JHJ1959" s="69"/>
      <c r="JHK1959" s="69"/>
      <c r="JHL1959" s="107"/>
      <c r="JHM1959" s="2"/>
      <c r="JHN1959" s="15"/>
      <c r="JHO1959" s="15"/>
      <c r="JHP1959" s="80"/>
      <c r="JHQ1959" s="52"/>
      <c r="JHR1959" s="69"/>
      <c r="JHS1959" s="69"/>
      <c r="JHT1959" s="69"/>
      <c r="JHU1959" s="107"/>
      <c r="JHV1959" s="2"/>
      <c r="JHW1959" s="15"/>
      <c r="JHX1959" s="15"/>
      <c r="JHY1959" s="80"/>
      <c r="JHZ1959" s="52"/>
      <c r="JIA1959" s="69"/>
      <c r="JIB1959" s="69"/>
      <c r="JIC1959" s="69"/>
      <c r="JID1959" s="107"/>
      <c r="JIE1959" s="2"/>
      <c r="JIF1959" s="15"/>
      <c r="JIG1959" s="15"/>
      <c r="JIH1959" s="80"/>
      <c r="JII1959" s="52"/>
      <c r="JIJ1959" s="69"/>
      <c r="JIK1959" s="69"/>
      <c r="JIL1959" s="69"/>
      <c r="JIM1959" s="107"/>
      <c r="JIN1959" s="2"/>
      <c r="JIO1959" s="15"/>
      <c r="JIP1959" s="15"/>
      <c r="JIQ1959" s="80"/>
      <c r="JIR1959" s="52"/>
      <c r="JIS1959" s="69"/>
      <c r="JIT1959" s="69"/>
      <c r="JIU1959" s="69"/>
      <c r="JIV1959" s="107"/>
      <c r="JIW1959" s="2"/>
      <c r="JIX1959" s="15"/>
      <c r="JIY1959" s="15"/>
      <c r="JIZ1959" s="80"/>
      <c r="JJA1959" s="52"/>
      <c r="JJB1959" s="69"/>
      <c r="JJC1959" s="69"/>
      <c r="JJD1959" s="69"/>
      <c r="JJE1959" s="107"/>
      <c r="JJF1959" s="2"/>
      <c r="JJG1959" s="15"/>
      <c r="JJH1959" s="15"/>
      <c r="JJI1959" s="80"/>
      <c r="JJJ1959" s="52"/>
      <c r="JJK1959" s="69"/>
      <c r="JJL1959" s="69"/>
      <c r="JJM1959" s="69"/>
      <c r="JJN1959" s="107"/>
      <c r="JJO1959" s="2"/>
      <c r="JJP1959" s="15"/>
      <c r="JJQ1959" s="15"/>
      <c r="JJR1959" s="80"/>
      <c r="JJS1959" s="52"/>
      <c r="JJT1959" s="69"/>
      <c r="JJU1959" s="69"/>
      <c r="JJV1959" s="69"/>
      <c r="JJW1959" s="107"/>
      <c r="JJX1959" s="2"/>
      <c r="JJY1959" s="15"/>
      <c r="JJZ1959" s="15"/>
      <c r="JKA1959" s="80"/>
      <c r="JKB1959" s="52"/>
      <c r="JKC1959" s="69"/>
      <c r="JKD1959" s="69"/>
      <c r="JKE1959" s="69"/>
      <c r="JKF1959" s="107"/>
      <c r="JKG1959" s="2"/>
      <c r="JKH1959" s="15"/>
      <c r="JKI1959" s="15"/>
      <c r="JKJ1959" s="80"/>
      <c r="JKK1959" s="52"/>
      <c r="JKL1959" s="69"/>
      <c r="JKM1959" s="69"/>
      <c r="JKN1959" s="69"/>
      <c r="JKO1959" s="107"/>
      <c r="JKP1959" s="2"/>
      <c r="JKQ1959" s="15"/>
      <c r="JKR1959" s="15"/>
      <c r="JKS1959" s="80"/>
      <c r="JKT1959" s="52"/>
      <c r="JKU1959" s="69"/>
      <c r="JKV1959" s="69"/>
      <c r="JKW1959" s="69"/>
      <c r="JKX1959" s="107"/>
      <c r="JKY1959" s="2"/>
      <c r="JKZ1959" s="15"/>
      <c r="JLA1959" s="15"/>
      <c r="JLB1959" s="80"/>
      <c r="JLC1959" s="52"/>
      <c r="JLD1959" s="69"/>
      <c r="JLE1959" s="69"/>
      <c r="JLF1959" s="69"/>
      <c r="JLG1959" s="107"/>
      <c r="JLH1959" s="2"/>
      <c r="JLI1959" s="15"/>
      <c r="JLJ1959" s="15"/>
      <c r="JLK1959" s="80"/>
      <c r="JLL1959" s="52"/>
      <c r="JLM1959" s="69"/>
      <c r="JLN1959" s="69"/>
      <c r="JLO1959" s="69"/>
      <c r="JLP1959" s="107"/>
      <c r="JLQ1959" s="2"/>
      <c r="JLR1959" s="15"/>
      <c r="JLS1959" s="15"/>
      <c r="JLT1959" s="80"/>
      <c r="JLU1959" s="52"/>
      <c r="JLV1959" s="69"/>
      <c r="JLW1959" s="69"/>
      <c r="JLX1959" s="69"/>
      <c r="JLY1959" s="107"/>
      <c r="JLZ1959" s="2"/>
      <c r="JMA1959" s="15"/>
      <c r="JMB1959" s="15"/>
      <c r="JMC1959" s="80"/>
      <c r="JMD1959" s="52"/>
      <c r="JME1959" s="69"/>
      <c r="JMF1959" s="69"/>
      <c r="JMG1959" s="69"/>
      <c r="JMH1959" s="107"/>
      <c r="JMI1959" s="2"/>
      <c r="JMJ1959" s="15"/>
      <c r="JMK1959" s="15"/>
      <c r="JML1959" s="80"/>
      <c r="JMM1959" s="52"/>
      <c r="JMN1959" s="69"/>
      <c r="JMO1959" s="69"/>
      <c r="JMP1959" s="69"/>
      <c r="JMQ1959" s="107"/>
      <c r="JMR1959" s="2"/>
      <c r="JMS1959" s="15"/>
      <c r="JMT1959" s="15"/>
      <c r="JMU1959" s="80"/>
      <c r="JMV1959" s="52"/>
      <c r="JMW1959" s="69"/>
      <c r="JMX1959" s="69"/>
      <c r="JMY1959" s="69"/>
      <c r="JMZ1959" s="107"/>
      <c r="JNA1959" s="2"/>
      <c r="JNB1959" s="15"/>
      <c r="JNC1959" s="15"/>
      <c r="JND1959" s="80"/>
      <c r="JNE1959" s="52"/>
      <c r="JNF1959" s="69"/>
      <c r="JNG1959" s="69"/>
      <c r="JNH1959" s="69"/>
      <c r="JNI1959" s="107"/>
      <c r="JNJ1959" s="2"/>
      <c r="JNK1959" s="15"/>
      <c r="JNL1959" s="15"/>
      <c r="JNM1959" s="80"/>
      <c r="JNN1959" s="52"/>
      <c r="JNO1959" s="69"/>
      <c r="JNP1959" s="69"/>
      <c r="JNQ1959" s="69"/>
      <c r="JNR1959" s="107"/>
      <c r="JNS1959" s="2"/>
      <c r="JNT1959" s="15"/>
      <c r="JNU1959" s="15"/>
      <c r="JNV1959" s="80"/>
      <c r="JNW1959" s="52"/>
      <c r="JNX1959" s="69"/>
      <c r="JNY1959" s="69"/>
      <c r="JNZ1959" s="69"/>
      <c r="JOA1959" s="107"/>
      <c r="JOB1959" s="2"/>
      <c r="JOC1959" s="15"/>
      <c r="JOD1959" s="15"/>
      <c r="JOE1959" s="80"/>
      <c r="JOF1959" s="52"/>
      <c r="JOG1959" s="69"/>
      <c r="JOH1959" s="69"/>
      <c r="JOI1959" s="69"/>
      <c r="JOJ1959" s="107"/>
      <c r="JOK1959" s="2"/>
      <c r="JOL1959" s="15"/>
      <c r="JOM1959" s="15"/>
      <c r="JON1959" s="80"/>
      <c r="JOO1959" s="52"/>
      <c r="JOP1959" s="69"/>
      <c r="JOQ1959" s="69"/>
      <c r="JOR1959" s="69"/>
      <c r="JOS1959" s="107"/>
      <c r="JOT1959" s="2"/>
      <c r="JOU1959" s="15"/>
      <c r="JOV1959" s="15"/>
      <c r="JOW1959" s="80"/>
      <c r="JOX1959" s="52"/>
      <c r="JOY1959" s="69"/>
      <c r="JOZ1959" s="69"/>
      <c r="JPA1959" s="69"/>
      <c r="JPB1959" s="107"/>
      <c r="JPC1959" s="2"/>
      <c r="JPD1959" s="15"/>
      <c r="JPE1959" s="15"/>
      <c r="JPF1959" s="80"/>
      <c r="JPG1959" s="52"/>
      <c r="JPH1959" s="69"/>
      <c r="JPI1959" s="69"/>
      <c r="JPJ1959" s="69"/>
      <c r="JPK1959" s="107"/>
      <c r="JPL1959" s="2"/>
      <c r="JPM1959" s="15"/>
      <c r="JPN1959" s="15"/>
      <c r="JPO1959" s="80"/>
      <c r="JPP1959" s="52"/>
      <c r="JPQ1959" s="69"/>
      <c r="JPR1959" s="69"/>
      <c r="JPS1959" s="69"/>
      <c r="JPT1959" s="107"/>
      <c r="JPU1959" s="2"/>
      <c r="JPV1959" s="15"/>
      <c r="JPW1959" s="15"/>
      <c r="JPX1959" s="80"/>
      <c r="JPY1959" s="52"/>
      <c r="JPZ1959" s="69"/>
      <c r="JQA1959" s="69"/>
      <c r="JQB1959" s="69"/>
      <c r="JQC1959" s="107"/>
      <c r="JQD1959" s="2"/>
      <c r="JQE1959" s="15"/>
      <c r="JQF1959" s="15"/>
      <c r="JQG1959" s="80"/>
      <c r="JQH1959" s="52"/>
      <c r="JQI1959" s="69"/>
      <c r="JQJ1959" s="69"/>
      <c r="JQK1959" s="69"/>
      <c r="JQL1959" s="107"/>
      <c r="JQM1959" s="2"/>
      <c r="JQN1959" s="15"/>
      <c r="JQO1959" s="15"/>
      <c r="JQP1959" s="80"/>
      <c r="JQQ1959" s="52"/>
      <c r="JQR1959" s="69"/>
      <c r="JQS1959" s="69"/>
      <c r="JQT1959" s="69"/>
      <c r="JQU1959" s="107"/>
      <c r="JQV1959" s="2"/>
      <c r="JQW1959" s="15"/>
      <c r="JQX1959" s="15"/>
      <c r="JQY1959" s="80"/>
      <c r="JQZ1959" s="52"/>
      <c r="JRA1959" s="69"/>
      <c r="JRB1959" s="69"/>
      <c r="JRC1959" s="69"/>
      <c r="JRD1959" s="107"/>
      <c r="JRE1959" s="2"/>
      <c r="JRF1959" s="15"/>
      <c r="JRG1959" s="15"/>
      <c r="JRH1959" s="80"/>
      <c r="JRI1959" s="52"/>
      <c r="JRJ1959" s="69"/>
      <c r="JRK1959" s="69"/>
      <c r="JRL1959" s="69"/>
      <c r="JRM1959" s="107"/>
      <c r="JRN1959" s="2"/>
      <c r="JRO1959" s="15"/>
      <c r="JRP1959" s="15"/>
      <c r="JRQ1959" s="80"/>
      <c r="JRR1959" s="52"/>
      <c r="JRS1959" s="69"/>
      <c r="JRT1959" s="69"/>
      <c r="JRU1959" s="69"/>
      <c r="JRV1959" s="107"/>
      <c r="JRW1959" s="2"/>
      <c r="JRX1959" s="15"/>
      <c r="JRY1959" s="15"/>
      <c r="JRZ1959" s="80"/>
      <c r="JSA1959" s="52"/>
      <c r="JSB1959" s="69"/>
      <c r="JSC1959" s="69"/>
      <c r="JSD1959" s="69"/>
      <c r="JSE1959" s="107"/>
      <c r="JSF1959" s="2"/>
      <c r="JSG1959" s="15"/>
      <c r="JSH1959" s="15"/>
      <c r="JSI1959" s="80"/>
      <c r="JSJ1959" s="52"/>
      <c r="JSK1959" s="69"/>
      <c r="JSL1959" s="69"/>
      <c r="JSM1959" s="69"/>
      <c r="JSN1959" s="107"/>
      <c r="JSO1959" s="2"/>
      <c r="JSP1959" s="15"/>
      <c r="JSQ1959" s="15"/>
      <c r="JSR1959" s="80"/>
      <c r="JSS1959" s="52"/>
      <c r="JST1959" s="69"/>
      <c r="JSU1959" s="69"/>
      <c r="JSV1959" s="69"/>
      <c r="JSW1959" s="107"/>
      <c r="JSX1959" s="2"/>
      <c r="JSY1959" s="15"/>
      <c r="JSZ1959" s="15"/>
      <c r="JTA1959" s="80"/>
      <c r="JTB1959" s="52"/>
      <c r="JTC1959" s="69"/>
      <c r="JTD1959" s="69"/>
      <c r="JTE1959" s="69"/>
      <c r="JTF1959" s="107"/>
      <c r="JTG1959" s="2"/>
      <c r="JTH1959" s="15"/>
      <c r="JTI1959" s="15"/>
      <c r="JTJ1959" s="80"/>
      <c r="JTK1959" s="52"/>
      <c r="JTL1959" s="69"/>
      <c r="JTM1959" s="69"/>
      <c r="JTN1959" s="69"/>
      <c r="JTO1959" s="107"/>
      <c r="JTP1959" s="2"/>
      <c r="JTQ1959" s="15"/>
      <c r="JTR1959" s="15"/>
      <c r="JTS1959" s="80"/>
      <c r="JTT1959" s="52"/>
      <c r="JTU1959" s="69"/>
      <c r="JTV1959" s="69"/>
      <c r="JTW1959" s="69"/>
      <c r="JTX1959" s="107"/>
      <c r="JTY1959" s="2"/>
      <c r="JTZ1959" s="15"/>
      <c r="JUA1959" s="15"/>
      <c r="JUB1959" s="80"/>
      <c r="JUC1959" s="52"/>
      <c r="JUD1959" s="69"/>
      <c r="JUE1959" s="69"/>
      <c r="JUF1959" s="69"/>
      <c r="JUG1959" s="107"/>
      <c r="JUH1959" s="2"/>
      <c r="JUI1959" s="15"/>
      <c r="JUJ1959" s="15"/>
      <c r="JUK1959" s="80"/>
      <c r="JUL1959" s="52"/>
      <c r="JUM1959" s="69"/>
      <c r="JUN1959" s="69"/>
      <c r="JUO1959" s="69"/>
      <c r="JUP1959" s="107"/>
      <c r="JUQ1959" s="2"/>
      <c r="JUR1959" s="15"/>
      <c r="JUS1959" s="15"/>
      <c r="JUT1959" s="80"/>
      <c r="JUU1959" s="52"/>
      <c r="JUV1959" s="69"/>
      <c r="JUW1959" s="69"/>
      <c r="JUX1959" s="69"/>
      <c r="JUY1959" s="107"/>
      <c r="JUZ1959" s="2"/>
      <c r="JVA1959" s="15"/>
      <c r="JVB1959" s="15"/>
      <c r="JVC1959" s="80"/>
      <c r="JVD1959" s="52"/>
      <c r="JVE1959" s="69"/>
      <c r="JVF1959" s="69"/>
      <c r="JVG1959" s="69"/>
      <c r="JVH1959" s="107"/>
      <c r="JVI1959" s="2"/>
      <c r="JVJ1959" s="15"/>
      <c r="JVK1959" s="15"/>
      <c r="JVL1959" s="80"/>
      <c r="JVM1959" s="52"/>
      <c r="JVN1959" s="69"/>
      <c r="JVO1959" s="69"/>
      <c r="JVP1959" s="69"/>
      <c r="JVQ1959" s="107"/>
      <c r="JVR1959" s="2"/>
      <c r="JVS1959" s="15"/>
      <c r="JVT1959" s="15"/>
      <c r="JVU1959" s="80"/>
      <c r="JVV1959" s="52"/>
      <c r="JVW1959" s="69"/>
      <c r="JVX1959" s="69"/>
      <c r="JVY1959" s="69"/>
      <c r="JVZ1959" s="107"/>
      <c r="JWA1959" s="2"/>
      <c r="JWB1959" s="15"/>
      <c r="JWC1959" s="15"/>
      <c r="JWD1959" s="80"/>
      <c r="JWE1959" s="52"/>
      <c r="JWF1959" s="69"/>
      <c r="JWG1959" s="69"/>
      <c r="JWH1959" s="69"/>
      <c r="JWI1959" s="107"/>
      <c r="JWJ1959" s="2"/>
      <c r="JWK1959" s="15"/>
      <c r="JWL1959" s="15"/>
      <c r="JWM1959" s="80"/>
      <c r="JWN1959" s="52"/>
      <c r="JWO1959" s="69"/>
      <c r="JWP1959" s="69"/>
      <c r="JWQ1959" s="69"/>
      <c r="JWR1959" s="107"/>
      <c r="JWS1959" s="2"/>
      <c r="JWT1959" s="15"/>
      <c r="JWU1959" s="15"/>
      <c r="JWV1959" s="80"/>
      <c r="JWW1959" s="52"/>
      <c r="JWX1959" s="69"/>
      <c r="JWY1959" s="69"/>
      <c r="JWZ1959" s="69"/>
      <c r="JXA1959" s="107"/>
      <c r="JXB1959" s="2"/>
      <c r="JXC1959" s="15"/>
      <c r="JXD1959" s="15"/>
      <c r="JXE1959" s="80"/>
      <c r="JXF1959" s="52"/>
      <c r="JXG1959" s="69"/>
      <c r="JXH1959" s="69"/>
      <c r="JXI1959" s="69"/>
      <c r="JXJ1959" s="107"/>
      <c r="JXK1959" s="2"/>
      <c r="JXL1959" s="15"/>
      <c r="JXM1959" s="15"/>
      <c r="JXN1959" s="80"/>
      <c r="JXO1959" s="52"/>
      <c r="JXP1959" s="69"/>
      <c r="JXQ1959" s="69"/>
      <c r="JXR1959" s="69"/>
      <c r="JXS1959" s="107"/>
      <c r="JXT1959" s="2"/>
      <c r="JXU1959" s="15"/>
      <c r="JXV1959" s="15"/>
      <c r="JXW1959" s="80"/>
      <c r="JXX1959" s="52"/>
      <c r="JXY1959" s="69"/>
      <c r="JXZ1959" s="69"/>
      <c r="JYA1959" s="69"/>
      <c r="JYB1959" s="107"/>
      <c r="JYC1959" s="2"/>
      <c r="JYD1959" s="15"/>
      <c r="JYE1959" s="15"/>
      <c r="JYF1959" s="80"/>
      <c r="JYG1959" s="52"/>
      <c r="JYH1959" s="69"/>
      <c r="JYI1959" s="69"/>
      <c r="JYJ1959" s="69"/>
      <c r="JYK1959" s="107"/>
      <c r="JYL1959" s="2"/>
      <c r="JYM1959" s="15"/>
      <c r="JYN1959" s="15"/>
      <c r="JYO1959" s="80"/>
      <c r="JYP1959" s="52"/>
      <c r="JYQ1959" s="69"/>
      <c r="JYR1959" s="69"/>
      <c r="JYS1959" s="69"/>
      <c r="JYT1959" s="107"/>
      <c r="JYU1959" s="2"/>
      <c r="JYV1959" s="15"/>
      <c r="JYW1959" s="15"/>
      <c r="JYX1959" s="80"/>
      <c r="JYY1959" s="52"/>
      <c r="JYZ1959" s="69"/>
      <c r="JZA1959" s="69"/>
      <c r="JZB1959" s="69"/>
      <c r="JZC1959" s="107"/>
      <c r="JZD1959" s="2"/>
      <c r="JZE1959" s="15"/>
      <c r="JZF1959" s="15"/>
      <c r="JZG1959" s="80"/>
      <c r="JZH1959" s="52"/>
      <c r="JZI1959" s="69"/>
      <c r="JZJ1959" s="69"/>
      <c r="JZK1959" s="69"/>
      <c r="JZL1959" s="107"/>
      <c r="JZM1959" s="2"/>
      <c r="JZN1959" s="15"/>
      <c r="JZO1959" s="15"/>
      <c r="JZP1959" s="80"/>
      <c r="JZQ1959" s="52"/>
      <c r="JZR1959" s="69"/>
      <c r="JZS1959" s="69"/>
      <c r="JZT1959" s="69"/>
      <c r="JZU1959" s="107"/>
      <c r="JZV1959" s="2"/>
      <c r="JZW1959" s="15"/>
      <c r="JZX1959" s="15"/>
      <c r="JZY1959" s="80"/>
      <c r="JZZ1959" s="52"/>
      <c r="KAA1959" s="69"/>
      <c r="KAB1959" s="69"/>
      <c r="KAC1959" s="69"/>
      <c r="KAD1959" s="107"/>
      <c r="KAE1959" s="2"/>
      <c r="KAF1959" s="15"/>
      <c r="KAG1959" s="15"/>
      <c r="KAH1959" s="80"/>
      <c r="KAI1959" s="52"/>
      <c r="KAJ1959" s="69"/>
      <c r="KAK1959" s="69"/>
      <c r="KAL1959" s="69"/>
      <c r="KAM1959" s="107"/>
      <c r="KAN1959" s="2"/>
      <c r="KAO1959" s="15"/>
      <c r="KAP1959" s="15"/>
      <c r="KAQ1959" s="80"/>
      <c r="KAR1959" s="52"/>
      <c r="KAS1959" s="69"/>
      <c r="KAT1959" s="69"/>
      <c r="KAU1959" s="69"/>
      <c r="KAV1959" s="107"/>
      <c r="KAW1959" s="2"/>
      <c r="KAX1959" s="15"/>
      <c r="KAY1959" s="15"/>
      <c r="KAZ1959" s="80"/>
      <c r="KBA1959" s="52"/>
      <c r="KBB1959" s="69"/>
      <c r="KBC1959" s="69"/>
      <c r="KBD1959" s="69"/>
      <c r="KBE1959" s="107"/>
      <c r="KBF1959" s="2"/>
      <c r="KBG1959" s="15"/>
      <c r="KBH1959" s="15"/>
      <c r="KBI1959" s="80"/>
      <c r="KBJ1959" s="52"/>
      <c r="KBK1959" s="69"/>
      <c r="KBL1959" s="69"/>
      <c r="KBM1959" s="69"/>
      <c r="KBN1959" s="107"/>
      <c r="KBO1959" s="2"/>
      <c r="KBP1959" s="15"/>
      <c r="KBQ1959" s="15"/>
      <c r="KBR1959" s="80"/>
      <c r="KBS1959" s="52"/>
      <c r="KBT1959" s="69"/>
      <c r="KBU1959" s="69"/>
      <c r="KBV1959" s="69"/>
      <c r="KBW1959" s="107"/>
      <c r="KBX1959" s="2"/>
      <c r="KBY1959" s="15"/>
      <c r="KBZ1959" s="15"/>
      <c r="KCA1959" s="80"/>
      <c r="KCB1959" s="52"/>
      <c r="KCC1959" s="69"/>
      <c r="KCD1959" s="69"/>
      <c r="KCE1959" s="69"/>
      <c r="KCF1959" s="107"/>
      <c r="KCG1959" s="2"/>
      <c r="KCH1959" s="15"/>
      <c r="KCI1959" s="15"/>
      <c r="KCJ1959" s="80"/>
      <c r="KCK1959" s="52"/>
      <c r="KCL1959" s="69"/>
      <c r="KCM1959" s="69"/>
      <c r="KCN1959" s="69"/>
      <c r="KCO1959" s="107"/>
      <c r="KCP1959" s="2"/>
      <c r="KCQ1959" s="15"/>
      <c r="KCR1959" s="15"/>
      <c r="KCS1959" s="80"/>
      <c r="KCT1959" s="52"/>
      <c r="KCU1959" s="69"/>
      <c r="KCV1959" s="69"/>
      <c r="KCW1959" s="69"/>
      <c r="KCX1959" s="107"/>
      <c r="KCY1959" s="2"/>
      <c r="KCZ1959" s="15"/>
      <c r="KDA1959" s="15"/>
      <c r="KDB1959" s="80"/>
      <c r="KDC1959" s="52"/>
      <c r="KDD1959" s="69"/>
      <c r="KDE1959" s="69"/>
      <c r="KDF1959" s="69"/>
      <c r="KDG1959" s="107"/>
      <c r="KDH1959" s="2"/>
      <c r="KDI1959" s="15"/>
      <c r="KDJ1959" s="15"/>
      <c r="KDK1959" s="80"/>
      <c r="KDL1959" s="52"/>
      <c r="KDM1959" s="69"/>
      <c r="KDN1959" s="69"/>
      <c r="KDO1959" s="69"/>
      <c r="KDP1959" s="107"/>
      <c r="KDQ1959" s="2"/>
      <c r="KDR1959" s="15"/>
      <c r="KDS1959" s="15"/>
      <c r="KDT1959" s="80"/>
      <c r="KDU1959" s="52"/>
      <c r="KDV1959" s="69"/>
      <c r="KDW1959" s="69"/>
      <c r="KDX1959" s="69"/>
      <c r="KDY1959" s="107"/>
      <c r="KDZ1959" s="2"/>
      <c r="KEA1959" s="15"/>
      <c r="KEB1959" s="15"/>
      <c r="KEC1959" s="80"/>
      <c r="KED1959" s="52"/>
      <c r="KEE1959" s="69"/>
      <c r="KEF1959" s="69"/>
      <c r="KEG1959" s="69"/>
      <c r="KEH1959" s="107"/>
      <c r="KEI1959" s="2"/>
      <c r="KEJ1959" s="15"/>
      <c r="KEK1959" s="15"/>
      <c r="KEL1959" s="80"/>
      <c r="KEM1959" s="52"/>
      <c r="KEN1959" s="69"/>
      <c r="KEO1959" s="69"/>
      <c r="KEP1959" s="69"/>
      <c r="KEQ1959" s="107"/>
      <c r="KER1959" s="2"/>
      <c r="KES1959" s="15"/>
      <c r="KET1959" s="15"/>
      <c r="KEU1959" s="80"/>
      <c r="KEV1959" s="52"/>
      <c r="KEW1959" s="69"/>
      <c r="KEX1959" s="69"/>
      <c r="KEY1959" s="69"/>
      <c r="KEZ1959" s="107"/>
      <c r="KFA1959" s="2"/>
      <c r="KFB1959" s="15"/>
      <c r="KFC1959" s="15"/>
      <c r="KFD1959" s="80"/>
      <c r="KFE1959" s="52"/>
      <c r="KFF1959" s="69"/>
      <c r="KFG1959" s="69"/>
      <c r="KFH1959" s="69"/>
      <c r="KFI1959" s="107"/>
      <c r="KFJ1959" s="2"/>
      <c r="KFK1959" s="15"/>
      <c r="KFL1959" s="15"/>
      <c r="KFM1959" s="80"/>
      <c r="KFN1959" s="52"/>
      <c r="KFO1959" s="69"/>
      <c r="KFP1959" s="69"/>
      <c r="KFQ1959" s="69"/>
      <c r="KFR1959" s="107"/>
      <c r="KFS1959" s="2"/>
      <c r="KFT1959" s="15"/>
      <c r="KFU1959" s="15"/>
      <c r="KFV1959" s="80"/>
      <c r="KFW1959" s="52"/>
      <c r="KFX1959" s="69"/>
      <c r="KFY1959" s="69"/>
      <c r="KFZ1959" s="69"/>
      <c r="KGA1959" s="107"/>
      <c r="KGB1959" s="2"/>
      <c r="KGC1959" s="15"/>
      <c r="KGD1959" s="15"/>
      <c r="KGE1959" s="80"/>
      <c r="KGF1959" s="52"/>
      <c r="KGG1959" s="69"/>
      <c r="KGH1959" s="69"/>
      <c r="KGI1959" s="69"/>
      <c r="KGJ1959" s="107"/>
      <c r="KGK1959" s="2"/>
      <c r="KGL1959" s="15"/>
      <c r="KGM1959" s="15"/>
      <c r="KGN1959" s="80"/>
      <c r="KGO1959" s="52"/>
      <c r="KGP1959" s="69"/>
      <c r="KGQ1959" s="69"/>
      <c r="KGR1959" s="69"/>
      <c r="KGS1959" s="107"/>
      <c r="KGT1959" s="2"/>
      <c r="KGU1959" s="15"/>
      <c r="KGV1959" s="15"/>
      <c r="KGW1959" s="80"/>
      <c r="KGX1959" s="52"/>
      <c r="KGY1959" s="69"/>
      <c r="KGZ1959" s="69"/>
      <c r="KHA1959" s="69"/>
      <c r="KHB1959" s="107"/>
      <c r="KHC1959" s="2"/>
      <c r="KHD1959" s="15"/>
      <c r="KHE1959" s="15"/>
      <c r="KHF1959" s="80"/>
      <c r="KHG1959" s="52"/>
      <c r="KHH1959" s="69"/>
      <c r="KHI1959" s="69"/>
      <c r="KHJ1959" s="69"/>
      <c r="KHK1959" s="107"/>
      <c r="KHL1959" s="2"/>
      <c r="KHM1959" s="15"/>
      <c r="KHN1959" s="15"/>
      <c r="KHO1959" s="80"/>
      <c r="KHP1959" s="52"/>
      <c r="KHQ1959" s="69"/>
      <c r="KHR1959" s="69"/>
      <c r="KHS1959" s="69"/>
      <c r="KHT1959" s="107"/>
      <c r="KHU1959" s="2"/>
      <c r="KHV1959" s="15"/>
      <c r="KHW1959" s="15"/>
      <c r="KHX1959" s="80"/>
      <c r="KHY1959" s="52"/>
      <c r="KHZ1959" s="69"/>
      <c r="KIA1959" s="69"/>
      <c r="KIB1959" s="69"/>
      <c r="KIC1959" s="107"/>
      <c r="KID1959" s="2"/>
      <c r="KIE1959" s="15"/>
      <c r="KIF1959" s="15"/>
      <c r="KIG1959" s="80"/>
      <c r="KIH1959" s="52"/>
      <c r="KII1959" s="69"/>
      <c r="KIJ1959" s="69"/>
      <c r="KIK1959" s="69"/>
      <c r="KIL1959" s="107"/>
      <c r="KIM1959" s="2"/>
      <c r="KIN1959" s="15"/>
      <c r="KIO1959" s="15"/>
      <c r="KIP1959" s="80"/>
      <c r="KIQ1959" s="52"/>
      <c r="KIR1959" s="69"/>
      <c r="KIS1959" s="69"/>
      <c r="KIT1959" s="69"/>
      <c r="KIU1959" s="107"/>
      <c r="KIV1959" s="2"/>
      <c r="KIW1959" s="15"/>
      <c r="KIX1959" s="15"/>
      <c r="KIY1959" s="80"/>
      <c r="KIZ1959" s="52"/>
      <c r="KJA1959" s="69"/>
      <c r="KJB1959" s="69"/>
      <c r="KJC1959" s="69"/>
      <c r="KJD1959" s="107"/>
      <c r="KJE1959" s="2"/>
      <c r="KJF1959" s="15"/>
      <c r="KJG1959" s="15"/>
      <c r="KJH1959" s="80"/>
      <c r="KJI1959" s="52"/>
      <c r="KJJ1959" s="69"/>
      <c r="KJK1959" s="69"/>
      <c r="KJL1959" s="69"/>
      <c r="KJM1959" s="107"/>
      <c r="KJN1959" s="2"/>
      <c r="KJO1959" s="15"/>
      <c r="KJP1959" s="15"/>
      <c r="KJQ1959" s="80"/>
      <c r="KJR1959" s="52"/>
      <c r="KJS1959" s="69"/>
      <c r="KJT1959" s="69"/>
      <c r="KJU1959" s="69"/>
      <c r="KJV1959" s="107"/>
      <c r="KJW1959" s="2"/>
      <c r="KJX1959" s="15"/>
      <c r="KJY1959" s="15"/>
      <c r="KJZ1959" s="80"/>
      <c r="KKA1959" s="52"/>
      <c r="KKB1959" s="69"/>
      <c r="KKC1959" s="69"/>
      <c r="KKD1959" s="69"/>
      <c r="KKE1959" s="107"/>
      <c r="KKF1959" s="2"/>
      <c r="KKG1959" s="15"/>
      <c r="KKH1959" s="15"/>
      <c r="KKI1959" s="80"/>
      <c r="KKJ1959" s="52"/>
      <c r="KKK1959" s="69"/>
      <c r="KKL1959" s="69"/>
      <c r="KKM1959" s="69"/>
      <c r="KKN1959" s="107"/>
      <c r="KKO1959" s="2"/>
      <c r="KKP1959" s="15"/>
      <c r="KKQ1959" s="15"/>
      <c r="KKR1959" s="80"/>
      <c r="KKS1959" s="52"/>
      <c r="KKT1959" s="69"/>
      <c r="KKU1959" s="69"/>
      <c r="KKV1959" s="69"/>
      <c r="KKW1959" s="107"/>
      <c r="KKX1959" s="2"/>
      <c r="KKY1959" s="15"/>
      <c r="KKZ1959" s="15"/>
      <c r="KLA1959" s="80"/>
      <c r="KLB1959" s="52"/>
      <c r="KLC1959" s="69"/>
      <c r="KLD1959" s="69"/>
      <c r="KLE1959" s="69"/>
      <c r="KLF1959" s="107"/>
      <c r="KLG1959" s="2"/>
      <c r="KLH1959" s="15"/>
      <c r="KLI1959" s="15"/>
      <c r="KLJ1959" s="80"/>
      <c r="KLK1959" s="52"/>
      <c r="KLL1959" s="69"/>
      <c r="KLM1959" s="69"/>
      <c r="KLN1959" s="69"/>
      <c r="KLO1959" s="107"/>
      <c r="KLP1959" s="2"/>
      <c r="KLQ1959" s="15"/>
      <c r="KLR1959" s="15"/>
      <c r="KLS1959" s="80"/>
      <c r="KLT1959" s="52"/>
      <c r="KLU1959" s="69"/>
      <c r="KLV1959" s="69"/>
      <c r="KLW1959" s="69"/>
      <c r="KLX1959" s="107"/>
      <c r="KLY1959" s="2"/>
      <c r="KLZ1959" s="15"/>
      <c r="KMA1959" s="15"/>
      <c r="KMB1959" s="80"/>
      <c r="KMC1959" s="52"/>
      <c r="KMD1959" s="69"/>
      <c r="KME1959" s="69"/>
      <c r="KMF1959" s="69"/>
      <c r="KMG1959" s="107"/>
      <c r="KMH1959" s="2"/>
      <c r="KMI1959" s="15"/>
      <c r="KMJ1959" s="15"/>
      <c r="KMK1959" s="80"/>
      <c r="KML1959" s="52"/>
      <c r="KMM1959" s="69"/>
      <c r="KMN1959" s="69"/>
      <c r="KMO1959" s="69"/>
      <c r="KMP1959" s="107"/>
      <c r="KMQ1959" s="2"/>
      <c r="KMR1959" s="15"/>
      <c r="KMS1959" s="15"/>
      <c r="KMT1959" s="80"/>
      <c r="KMU1959" s="52"/>
      <c r="KMV1959" s="69"/>
      <c r="KMW1959" s="69"/>
      <c r="KMX1959" s="69"/>
      <c r="KMY1959" s="107"/>
      <c r="KMZ1959" s="2"/>
      <c r="KNA1959" s="15"/>
      <c r="KNB1959" s="15"/>
      <c r="KNC1959" s="80"/>
      <c r="KND1959" s="52"/>
      <c r="KNE1959" s="69"/>
      <c r="KNF1959" s="69"/>
      <c r="KNG1959" s="69"/>
      <c r="KNH1959" s="107"/>
      <c r="KNI1959" s="2"/>
      <c r="KNJ1959" s="15"/>
      <c r="KNK1959" s="15"/>
      <c r="KNL1959" s="80"/>
      <c r="KNM1959" s="52"/>
      <c r="KNN1959" s="69"/>
      <c r="KNO1959" s="69"/>
      <c r="KNP1959" s="69"/>
      <c r="KNQ1959" s="107"/>
      <c r="KNR1959" s="2"/>
      <c r="KNS1959" s="15"/>
      <c r="KNT1959" s="15"/>
      <c r="KNU1959" s="80"/>
      <c r="KNV1959" s="52"/>
      <c r="KNW1959" s="69"/>
      <c r="KNX1959" s="69"/>
      <c r="KNY1959" s="69"/>
      <c r="KNZ1959" s="107"/>
      <c r="KOA1959" s="2"/>
      <c r="KOB1959" s="15"/>
      <c r="KOC1959" s="15"/>
      <c r="KOD1959" s="80"/>
      <c r="KOE1959" s="52"/>
      <c r="KOF1959" s="69"/>
      <c r="KOG1959" s="69"/>
      <c r="KOH1959" s="69"/>
      <c r="KOI1959" s="107"/>
      <c r="KOJ1959" s="2"/>
      <c r="KOK1959" s="15"/>
      <c r="KOL1959" s="15"/>
      <c r="KOM1959" s="80"/>
      <c r="KON1959" s="52"/>
      <c r="KOO1959" s="69"/>
      <c r="KOP1959" s="69"/>
      <c r="KOQ1959" s="69"/>
      <c r="KOR1959" s="107"/>
      <c r="KOS1959" s="2"/>
      <c r="KOT1959" s="15"/>
      <c r="KOU1959" s="15"/>
      <c r="KOV1959" s="80"/>
      <c r="KOW1959" s="52"/>
      <c r="KOX1959" s="69"/>
      <c r="KOY1959" s="69"/>
      <c r="KOZ1959" s="69"/>
      <c r="KPA1959" s="107"/>
      <c r="KPB1959" s="2"/>
      <c r="KPC1959" s="15"/>
      <c r="KPD1959" s="15"/>
      <c r="KPE1959" s="80"/>
      <c r="KPF1959" s="52"/>
      <c r="KPG1959" s="69"/>
      <c r="KPH1959" s="69"/>
      <c r="KPI1959" s="69"/>
      <c r="KPJ1959" s="107"/>
      <c r="KPK1959" s="2"/>
      <c r="KPL1959" s="15"/>
      <c r="KPM1959" s="15"/>
      <c r="KPN1959" s="80"/>
      <c r="KPO1959" s="52"/>
      <c r="KPP1959" s="69"/>
      <c r="KPQ1959" s="69"/>
      <c r="KPR1959" s="69"/>
      <c r="KPS1959" s="107"/>
      <c r="KPT1959" s="2"/>
      <c r="KPU1959" s="15"/>
      <c r="KPV1959" s="15"/>
      <c r="KPW1959" s="80"/>
      <c r="KPX1959" s="52"/>
      <c r="KPY1959" s="69"/>
      <c r="KPZ1959" s="69"/>
      <c r="KQA1959" s="69"/>
      <c r="KQB1959" s="107"/>
      <c r="KQC1959" s="2"/>
      <c r="KQD1959" s="15"/>
      <c r="KQE1959" s="15"/>
      <c r="KQF1959" s="80"/>
      <c r="KQG1959" s="52"/>
      <c r="KQH1959" s="69"/>
      <c r="KQI1959" s="69"/>
      <c r="KQJ1959" s="69"/>
      <c r="KQK1959" s="107"/>
      <c r="KQL1959" s="2"/>
      <c r="KQM1959" s="15"/>
      <c r="KQN1959" s="15"/>
      <c r="KQO1959" s="80"/>
      <c r="KQP1959" s="52"/>
      <c r="KQQ1959" s="69"/>
      <c r="KQR1959" s="69"/>
      <c r="KQS1959" s="69"/>
      <c r="KQT1959" s="107"/>
      <c r="KQU1959" s="2"/>
      <c r="KQV1959" s="15"/>
      <c r="KQW1959" s="15"/>
      <c r="KQX1959" s="80"/>
      <c r="KQY1959" s="52"/>
      <c r="KQZ1959" s="69"/>
      <c r="KRA1959" s="69"/>
      <c r="KRB1959" s="69"/>
      <c r="KRC1959" s="107"/>
      <c r="KRD1959" s="2"/>
      <c r="KRE1959" s="15"/>
      <c r="KRF1959" s="15"/>
      <c r="KRG1959" s="80"/>
      <c r="KRH1959" s="52"/>
      <c r="KRI1959" s="69"/>
      <c r="KRJ1959" s="69"/>
      <c r="KRK1959" s="69"/>
      <c r="KRL1959" s="107"/>
      <c r="KRM1959" s="2"/>
      <c r="KRN1959" s="15"/>
      <c r="KRO1959" s="15"/>
      <c r="KRP1959" s="80"/>
      <c r="KRQ1959" s="52"/>
      <c r="KRR1959" s="69"/>
      <c r="KRS1959" s="69"/>
      <c r="KRT1959" s="69"/>
      <c r="KRU1959" s="107"/>
      <c r="KRV1959" s="2"/>
      <c r="KRW1959" s="15"/>
      <c r="KRX1959" s="15"/>
      <c r="KRY1959" s="80"/>
      <c r="KRZ1959" s="52"/>
      <c r="KSA1959" s="69"/>
      <c r="KSB1959" s="69"/>
      <c r="KSC1959" s="69"/>
      <c r="KSD1959" s="107"/>
      <c r="KSE1959" s="2"/>
      <c r="KSF1959" s="15"/>
      <c r="KSG1959" s="15"/>
      <c r="KSH1959" s="80"/>
      <c r="KSI1959" s="52"/>
      <c r="KSJ1959" s="69"/>
      <c r="KSK1959" s="69"/>
      <c r="KSL1959" s="69"/>
      <c r="KSM1959" s="107"/>
      <c r="KSN1959" s="2"/>
      <c r="KSO1959" s="15"/>
      <c r="KSP1959" s="15"/>
      <c r="KSQ1959" s="80"/>
      <c r="KSR1959" s="52"/>
      <c r="KSS1959" s="69"/>
      <c r="KST1959" s="69"/>
      <c r="KSU1959" s="69"/>
      <c r="KSV1959" s="107"/>
      <c r="KSW1959" s="2"/>
      <c r="KSX1959" s="15"/>
      <c r="KSY1959" s="15"/>
      <c r="KSZ1959" s="80"/>
      <c r="KTA1959" s="52"/>
      <c r="KTB1959" s="69"/>
      <c r="KTC1959" s="69"/>
      <c r="KTD1959" s="69"/>
      <c r="KTE1959" s="107"/>
      <c r="KTF1959" s="2"/>
      <c r="KTG1959" s="15"/>
      <c r="KTH1959" s="15"/>
      <c r="KTI1959" s="80"/>
      <c r="KTJ1959" s="52"/>
      <c r="KTK1959" s="69"/>
      <c r="KTL1959" s="69"/>
      <c r="KTM1959" s="69"/>
      <c r="KTN1959" s="107"/>
      <c r="KTO1959" s="2"/>
      <c r="KTP1959" s="15"/>
      <c r="KTQ1959" s="15"/>
      <c r="KTR1959" s="80"/>
      <c r="KTS1959" s="52"/>
      <c r="KTT1959" s="69"/>
      <c r="KTU1959" s="69"/>
      <c r="KTV1959" s="69"/>
      <c r="KTW1959" s="107"/>
      <c r="KTX1959" s="2"/>
      <c r="KTY1959" s="15"/>
      <c r="KTZ1959" s="15"/>
      <c r="KUA1959" s="80"/>
      <c r="KUB1959" s="52"/>
      <c r="KUC1959" s="69"/>
      <c r="KUD1959" s="69"/>
      <c r="KUE1959" s="69"/>
      <c r="KUF1959" s="107"/>
      <c r="KUG1959" s="2"/>
      <c r="KUH1959" s="15"/>
      <c r="KUI1959" s="15"/>
      <c r="KUJ1959" s="80"/>
      <c r="KUK1959" s="52"/>
      <c r="KUL1959" s="69"/>
      <c r="KUM1959" s="69"/>
      <c r="KUN1959" s="69"/>
      <c r="KUO1959" s="107"/>
      <c r="KUP1959" s="2"/>
      <c r="KUQ1959" s="15"/>
      <c r="KUR1959" s="15"/>
      <c r="KUS1959" s="80"/>
      <c r="KUT1959" s="52"/>
      <c r="KUU1959" s="69"/>
      <c r="KUV1959" s="69"/>
      <c r="KUW1959" s="69"/>
      <c r="KUX1959" s="107"/>
      <c r="KUY1959" s="2"/>
      <c r="KUZ1959" s="15"/>
      <c r="KVA1959" s="15"/>
      <c r="KVB1959" s="80"/>
      <c r="KVC1959" s="52"/>
      <c r="KVD1959" s="69"/>
      <c r="KVE1959" s="69"/>
      <c r="KVF1959" s="69"/>
      <c r="KVG1959" s="107"/>
      <c r="KVH1959" s="2"/>
      <c r="KVI1959" s="15"/>
      <c r="KVJ1959" s="15"/>
      <c r="KVK1959" s="80"/>
      <c r="KVL1959" s="52"/>
      <c r="KVM1959" s="69"/>
      <c r="KVN1959" s="69"/>
      <c r="KVO1959" s="69"/>
      <c r="KVP1959" s="107"/>
      <c r="KVQ1959" s="2"/>
      <c r="KVR1959" s="15"/>
      <c r="KVS1959" s="15"/>
      <c r="KVT1959" s="80"/>
      <c r="KVU1959" s="52"/>
      <c r="KVV1959" s="69"/>
      <c r="KVW1959" s="69"/>
      <c r="KVX1959" s="69"/>
      <c r="KVY1959" s="107"/>
      <c r="KVZ1959" s="2"/>
      <c r="KWA1959" s="15"/>
      <c r="KWB1959" s="15"/>
      <c r="KWC1959" s="80"/>
      <c r="KWD1959" s="52"/>
      <c r="KWE1959" s="69"/>
      <c r="KWF1959" s="69"/>
      <c r="KWG1959" s="69"/>
      <c r="KWH1959" s="107"/>
      <c r="KWI1959" s="2"/>
      <c r="KWJ1959" s="15"/>
      <c r="KWK1959" s="15"/>
      <c r="KWL1959" s="80"/>
      <c r="KWM1959" s="52"/>
      <c r="KWN1959" s="69"/>
      <c r="KWO1959" s="69"/>
      <c r="KWP1959" s="69"/>
      <c r="KWQ1959" s="107"/>
      <c r="KWR1959" s="2"/>
      <c r="KWS1959" s="15"/>
      <c r="KWT1959" s="15"/>
      <c r="KWU1959" s="80"/>
      <c r="KWV1959" s="52"/>
      <c r="KWW1959" s="69"/>
      <c r="KWX1959" s="69"/>
      <c r="KWY1959" s="69"/>
      <c r="KWZ1959" s="107"/>
      <c r="KXA1959" s="2"/>
      <c r="KXB1959" s="15"/>
      <c r="KXC1959" s="15"/>
      <c r="KXD1959" s="80"/>
      <c r="KXE1959" s="52"/>
      <c r="KXF1959" s="69"/>
      <c r="KXG1959" s="69"/>
      <c r="KXH1959" s="69"/>
      <c r="KXI1959" s="107"/>
      <c r="KXJ1959" s="2"/>
      <c r="KXK1959" s="15"/>
      <c r="KXL1959" s="15"/>
      <c r="KXM1959" s="80"/>
      <c r="KXN1959" s="52"/>
      <c r="KXO1959" s="69"/>
      <c r="KXP1959" s="69"/>
      <c r="KXQ1959" s="69"/>
      <c r="KXR1959" s="107"/>
      <c r="KXS1959" s="2"/>
      <c r="KXT1959" s="15"/>
      <c r="KXU1959" s="15"/>
      <c r="KXV1959" s="80"/>
      <c r="KXW1959" s="52"/>
      <c r="KXX1959" s="69"/>
      <c r="KXY1959" s="69"/>
      <c r="KXZ1959" s="69"/>
      <c r="KYA1959" s="107"/>
      <c r="KYB1959" s="2"/>
      <c r="KYC1959" s="15"/>
      <c r="KYD1959" s="15"/>
      <c r="KYE1959" s="80"/>
      <c r="KYF1959" s="52"/>
      <c r="KYG1959" s="69"/>
      <c r="KYH1959" s="69"/>
      <c r="KYI1959" s="69"/>
      <c r="KYJ1959" s="107"/>
      <c r="KYK1959" s="2"/>
      <c r="KYL1959" s="15"/>
      <c r="KYM1959" s="15"/>
      <c r="KYN1959" s="80"/>
      <c r="KYO1959" s="52"/>
      <c r="KYP1959" s="69"/>
      <c r="KYQ1959" s="69"/>
      <c r="KYR1959" s="69"/>
      <c r="KYS1959" s="107"/>
      <c r="KYT1959" s="2"/>
      <c r="KYU1959" s="15"/>
      <c r="KYV1959" s="15"/>
      <c r="KYW1959" s="80"/>
      <c r="KYX1959" s="52"/>
      <c r="KYY1959" s="69"/>
      <c r="KYZ1959" s="69"/>
      <c r="KZA1959" s="69"/>
      <c r="KZB1959" s="107"/>
      <c r="KZC1959" s="2"/>
      <c r="KZD1959" s="15"/>
      <c r="KZE1959" s="15"/>
      <c r="KZF1959" s="80"/>
      <c r="KZG1959" s="52"/>
      <c r="KZH1959" s="69"/>
      <c r="KZI1959" s="69"/>
      <c r="KZJ1959" s="69"/>
      <c r="KZK1959" s="107"/>
      <c r="KZL1959" s="2"/>
      <c r="KZM1959" s="15"/>
      <c r="KZN1959" s="15"/>
      <c r="KZO1959" s="80"/>
      <c r="KZP1959" s="52"/>
      <c r="KZQ1959" s="69"/>
      <c r="KZR1959" s="69"/>
      <c r="KZS1959" s="69"/>
      <c r="KZT1959" s="107"/>
      <c r="KZU1959" s="2"/>
      <c r="KZV1959" s="15"/>
      <c r="KZW1959" s="15"/>
      <c r="KZX1959" s="80"/>
      <c r="KZY1959" s="52"/>
      <c r="KZZ1959" s="69"/>
      <c r="LAA1959" s="69"/>
      <c r="LAB1959" s="69"/>
      <c r="LAC1959" s="107"/>
      <c r="LAD1959" s="2"/>
      <c r="LAE1959" s="15"/>
      <c r="LAF1959" s="15"/>
      <c r="LAG1959" s="80"/>
      <c r="LAH1959" s="52"/>
      <c r="LAI1959" s="69"/>
      <c r="LAJ1959" s="69"/>
      <c r="LAK1959" s="69"/>
      <c r="LAL1959" s="107"/>
      <c r="LAM1959" s="2"/>
      <c r="LAN1959" s="15"/>
      <c r="LAO1959" s="15"/>
      <c r="LAP1959" s="80"/>
      <c r="LAQ1959" s="52"/>
      <c r="LAR1959" s="69"/>
      <c r="LAS1959" s="69"/>
      <c r="LAT1959" s="69"/>
      <c r="LAU1959" s="107"/>
      <c r="LAV1959" s="2"/>
      <c r="LAW1959" s="15"/>
      <c r="LAX1959" s="15"/>
      <c r="LAY1959" s="80"/>
      <c r="LAZ1959" s="52"/>
      <c r="LBA1959" s="69"/>
      <c r="LBB1959" s="69"/>
      <c r="LBC1959" s="69"/>
      <c r="LBD1959" s="107"/>
      <c r="LBE1959" s="2"/>
      <c r="LBF1959" s="15"/>
      <c r="LBG1959" s="15"/>
      <c r="LBH1959" s="80"/>
      <c r="LBI1959" s="52"/>
      <c r="LBJ1959" s="69"/>
      <c r="LBK1959" s="69"/>
      <c r="LBL1959" s="69"/>
      <c r="LBM1959" s="107"/>
      <c r="LBN1959" s="2"/>
      <c r="LBO1959" s="15"/>
      <c r="LBP1959" s="15"/>
      <c r="LBQ1959" s="80"/>
      <c r="LBR1959" s="52"/>
      <c r="LBS1959" s="69"/>
      <c r="LBT1959" s="69"/>
      <c r="LBU1959" s="69"/>
      <c r="LBV1959" s="107"/>
      <c r="LBW1959" s="2"/>
      <c r="LBX1959" s="15"/>
      <c r="LBY1959" s="15"/>
      <c r="LBZ1959" s="80"/>
      <c r="LCA1959" s="52"/>
      <c r="LCB1959" s="69"/>
      <c r="LCC1959" s="69"/>
      <c r="LCD1959" s="69"/>
      <c r="LCE1959" s="107"/>
      <c r="LCF1959" s="2"/>
      <c r="LCG1959" s="15"/>
      <c r="LCH1959" s="15"/>
      <c r="LCI1959" s="80"/>
      <c r="LCJ1959" s="52"/>
      <c r="LCK1959" s="69"/>
      <c r="LCL1959" s="69"/>
      <c r="LCM1959" s="69"/>
      <c r="LCN1959" s="107"/>
      <c r="LCO1959" s="2"/>
      <c r="LCP1959" s="15"/>
      <c r="LCQ1959" s="15"/>
      <c r="LCR1959" s="80"/>
      <c r="LCS1959" s="52"/>
      <c r="LCT1959" s="69"/>
      <c r="LCU1959" s="69"/>
      <c r="LCV1959" s="69"/>
      <c r="LCW1959" s="107"/>
      <c r="LCX1959" s="2"/>
      <c r="LCY1959" s="15"/>
      <c r="LCZ1959" s="15"/>
      <c r="LDA1959" s="80"/>
      <c r="LDB1959" s="52"/>
      <c r="LDC1959" s="69"/>
      <c r="LDD1959" s="69"/>
      <c r="LDE1959" s="69"/>
      <c r="LDF1959" s="107"/>
      <c r="LDG1959" s="2"/>
      <c r="LDH1959" s="15"/>
      <c r="LDI1959" s="15"/>
      <c r="LDJ1959" s="80"/>
      <c r="LDK1959" s="52"/>
      <c r="LDL1959" s="69"/>
      <c r="LDM1959" s="69"/>
      <c r="LDN1959" s="69"/>
      <c r="LDO1959" s="107"/>
      <c r="LDP1959" s="2"/>
      <c r="LDQ1959" s="15"/>
      <c r="LDR1959" s="15"/>
      <c r="LDS1959" s="80"/>
      <c r="LDT1959" s="52"/>
      <c r="LDU1959" s="69"/>
      <c r="LDV1959" s="69"/>
      <c r="LDW1959" s="69"/>
      <c r="LDX1959" s="107"/>
      <c r="LDY1959" s="2"/>
      <c r="LDZ1959" s="15"/>
      <c r="LEA1959" s="15"/>
      <c r="LEB1959" s="80"/>
      <c r="LEC1959" s="52"/>
      <c r="LED1959" s="69"/>
      <c r="LEE1959" s="69"/>
      <c r="LEF1959" s="69"/>
      <c r="LEG1959" s="107"/>
      <c r="LEH1959" s="2"/>
      <c r="LEI1959" s="15"/>
      <c r="LEJ1959" s="15"/>
      <c r="LEK1959" s="80"/>
      <c r="LEL1959" s="52"/>
      <c r="LEM1959" s="69"/>
      <c r="LEN1959" s="69"/>
      <c r="LEO1959" s="69"/>
      <c r="LEP1959" s="107"/>
      <c r="LEQ1959" s="2"/>
      <c r="LER1959" s="15"/>
      <c r="LES1959" s="15"/>
      <c r="LET1959" s="80"/>
      <c r="LEU1959" s="52"/>
      <c r="LEV1959" s="69"/>
      <c r="LEW1959" s="69"/>
      <c r="LEX1959" s="69"/>
      <c r="LEY1959" s="107"/>
      <c r="LEZ1959" s="2"/>
      <c r="LFA1959" s="15"/>
      <c r="LFB1959" s="15"/>
      <c r="LFC1959" s="80"/>
      <c r="LFD1959" s="52"/>
      <c r="LFE1959" s="69"/>
      <c r="LFF1959" s="69"/>
      <c r="LFG1959" s="69"/>
      <c r="LFH1959" s="107"/>
      <c r="LFI1959" s="2"/>
      <c r="LFJ1959" s="15"/>
      <c r="LFK1959" s="15"/>
      <c r="LFL1959" s="80"/>
      <c r="LFM1959" s="52"/>
      <c r="LFN1959" s="69"/>
      <c r="LFO1959" s="69"/>
      <c r="LFP1959" s="69"/>
      <c r="LFQ1959" s="107"/>
      <c r="LFR1959" s="2"/>
      <c r="LFS1959" s="15"/>
      <c r="LFT1959" s="15"/>
      <c r="LFU1959" s="80"/>
      <c r="LFV1959" s="52"/>
      <c r="LFW1959" s="69"/>
      <c r="LFX1959" s="69"/>
      <c r="LFY1959" s="69"/>
      <c r="LFZ1959" s="107"/>
      <c r="LGA1959" s="2"/>
      <c r="LGB1959" s="15"/>
      <c r="LGC1959" s="15"/>
      <c r="LGD1959" s="80"/>
      <c r="LGE1959" s="52"/>
      <c r="LGF1959" s="69"/>
      <c r="LGG1959" s="69"/>
      <c r="LGH1959" s="69"/>
      <c r="LGI1959" s="107"/>
      <c r="LGJ1959" s="2"/>
      <c r="LGK1959" s="15"/>
      <c r="LGL1959" s="15"/>
      <c r="LGM1959" s="80"/>
      <c r="LGN1959" s="52"/>
      <c r="LGO1959" s="69"/>
      <c r="LGP1959" s="69"/>
      <c r="LGQ1959" s="69"/>
      <c r="LGR1959" s="107"/>
      <c r="LGS1959" s="2"/>
      <c r="LGT1959" s="15"/>
      <c r="LGU1959" s="15"/>
      <c r="LGV1959" s="80"/>
      <c r="LGW1959" s="52"/>
      <c r="LGX1959" s="69"/>
      <c r="LGY1959" s="69"/>
      <c r="LGZ1959" s="69"/>
      <c r="LHA1959" s="107"/>
      <c r="LHB1959" s="2"/>
      <c r="LHC1959" s="15"/>
      <c r="LHD1959" s="15"/>
      <c r="LHE1959" s="80"/>
      <c r="LHF1959" s="52"/>
      <c r="LHG1959" s="69"/>
      <c r="LHH1959" s="69"/>
      <c r="LHI1959" s="69"/>
      <c r="LHJ1959" s="107"/>
      <c r="LHK1959" s="2"/>
      <c r="LHL1959" s="15"/>
      <c r="LHM1959" s="15"/>
      <c r="LHN1959" s="80"/>
      <c r="LHO1959" s="52"/>
      <c r="LHP1959" s="69"/>
      <c r="LHQ1959" s="69"/>
      <c r="LHR1959" s="69"/>
      <c r="LHS1959" s="107"/>
      <c r="LHT1959" s="2"/>
      <c r="LHU1959" s="15"/>
      <c r="LHV1959" s="15"/>
      <c r="LHW1959" s="80"/>
      <c r="LHX1959" s="52"/>
      <c r="LHY1959" s="69"/>
      <c r="LHZ1959" s="69"/>
      <c r="LIA1959" s="69"/>
      <c r="LIB1959" s="107"/>
      <c r="LIC1959" s="2"/>
      <c r="LID1959" s="15"/>
      <c r="LIE1959" s="15"/>
      <c r="LIF1959" s="80"/>
      <c r="LIG1959" s="52"/>
      <c r="LIH1959" s="69"/>
      <c r="LII1959" s="69"/>
      <c r="LIJ1959" s="69"/>
      <c r="LIK1959" s="107"/>
      <c r="LIL1959" s="2"/>
      <c r="LIM1959" s="15"/>
      <c r="LIN1959" s="15"/>
      <c r="LIO1959" s="80"/>
      <c r="LIP1959" s="52"/>
      <c r="LIQ1959" s="69"/>
      <c r="LIR1959" s="69"/>
      <c r="LIS1959" s="69"/>
      <c r="LIT1959" s="107"/>
      <c r="LIU1959" s="2"/>
      <c r="LIV1959" s="15"/>
      <c r="LIW1959" s="15"/>
      <c r="LIX1959" s="80"/>
      <c r="LIY1959" s="52"/>
      <c r="LIZ1959" s="69"/>
      <c r="LJA1959" s="69"/>
      <c r="LJB1959" s="69"/>
      <c r="LJC1959" s="107"/>
      <c r="LJD1959" s="2"/>
      <c r="LJE1959" s="15"/>
      <c r="LJF1959" s="15"/>
      <c r="LJG1959" s="80"/>
      <c r="LJH1959" s="52"/>
      <c r="LJI1959" s="69"/>
      <c r="LJJ1959" s="69"/>
      <c r="LJK1959" s="69"/>
      <c r="LJL1959" s="107"/>
      <c r="LJM1959" s="2"/>
      <c r="LJN1959" s="15"/>
      <c r="LJO1959" s="15"/>
      <c r="LJP1959" s="80"/>
      <c r="LJQ1959" s="52"/>
      <c r="LJR1959" s="69"/>
      <c r="LJS1959" s="69"/>
      <c r="LJT1959" s="69"/>
      <c r="LJU1959" s="107"/>
      <c r="LJV1959" s="2"/>
      <c r="LJW1959" s="15"/>
      <c r="LJX1959" s="15"/>
      <c r="LJY1959" s="80"/>
      <c r="LJZ1959" s="52"/>
      <c r="LKA1959" s="69"/>
      <c r="LKB1959" s="69"/>
      <c r="LKC1959" s="69"/>
      <c r="LKD1959" s="107"/>
      <c r="LKE1959" s="2"/>
      <c r="LKF1959" s="15"/>
      <c r="LKG1959" s="15"/>
      <c r="LKH1959" s="80"/>
      <c r="LKI1959" s="52"/>
      <c r="LKJ1959" s="69"/>
      <c r="LKK1959" s="69"/>
      <c r="LKL1959" s="69"/>
      <c r="LKM1959" s="107"/>
      <c r="LKN1959" s="2"/>
      <c r="LKO1959" s="15"/>
      <c r="LKP1959" s="15"/>
      <c r="LKQ1959" s="80"/>
      <c r="LKR1959" s="52"/>
      <c r="LKS1959" s="69"/>
      <c r="LKT1959" s="69"/>
      <c r="LKU1959" s="69"/>
      <c r="LKV1959" s="107"/>
      <c r="LKW1959" s="2"/>
      <c r="LKX1959" s="15"/>
      <c r="LKY1959" s="15"/>
      <c r="LKZ1959" s="80"/>
      <c r="LLA1959" s="52"/>
      <c r="LLB1959" s="69"/>
      <c r="LLC1959" s="69"/>
      <c r="LLD1959" s="69"/>
      <c r="LLE1959" s="107"/>
      <c r="LLF1959" s="2"/>
      <c r="LLG1959" s="15"/>
      <c r="LLH1959" s="15"/>
      <c r="LLI1959" s="80"/>
      <c r="LLJ1959" s="52"/>
      <c r="LLK1959" s="69"/>
      <c r="LLL1959" s="69"/>
      <c r="LLM1959" s="69"/>
      <c r="LLN1959" s="107"/>
      <c r="LLO1959" s="2"/>
      <c r="LLP1959" s="15"/>
      <c r="LLQ1959" s="15"/>
      <c r="LLR1959" s="80"/>
      <c r="LLS1959" s="52"/>
      <c r="LLT1959" s="69"/>
      <c r="LLU1959" s="69"/>
      <c r="LLV1959" s="69"/>
      <c r="LLW1959" s="107"/>
      <c r="LLX1959" s="2"/>
      <c r="LLY1959" s="15"/>
      <c r="LLZ1959" s="15"/>
      <c r="LMA1959" s="80"/>
      <c r="LMB1959" s="52"/>
      <c r="LMC1959" s="69"/>
      <c r="LMD1959" s="69"/>
      <c r="LME1959" s="69"/>
      <c r="LMF1959" s="107"/>
      <c r="LMG1959" s="2"/>
      <c r="LMH1959" s="15"/>
      <c r="LMI1959" s="15"/>
      <c r="LMJ1959" s="80"/>
      <c r="LMK1959" s="52"/>
      <c r="LML1959" s="69"/>
      <c r="LMM1959" s="69"/>
      <c r="LMN1959" s="69"/>
      <c r="LMO1959" s="107"/>
      <c r="LMP1959" s="2"/>
      <c r="LMQ1959" s="15"/>
      <c r="LMR1959" s="15"/>
      <c r="LMS1959" s="80"/>
      <c r="LMT1959" s="52"/>
      <c r="LMU1959" s="69"/>
      <c r="LMV1959" s="69"/>
      <c r="LMW1959" s="69"/>
      <c r="LMX1959" s="107"/>
      <c r="LMY1959" s="2"/>
      <c r="LMZ1959" s="15"/>
      <c r="LNA1959" s="15"/>
      <c r="LNB1959" s="80"/>
      <c r="LNC1959" s="52"/>
      <c r="LND1959" s="69"/>
      <c r="LNE1959" s="69"/>
      <c r="LNF1959" s="69"/>
      <c r="LNG1959" s="107"/>
      <c r="LNH1959" s="2"/>
      <c r="LNI1959" s="15"/>
      <c r="LNJ1959" s="15"/>
      <c r="LNK1959" s="80"/>
      <c r="LNL1959" s="52"/>
      <c r="LNM1959" s="69"/>
      <c r="LNN1959" s="69"/>
      <c r="LNO1959" s="69"/>
      <c r="LNP1959" s="107"/>
      <c r="LNQ1959" s="2"/>
      <c r="LNR1959" s="15"/>
      <c r="LNS1959" s="15"/>
      <c r="LNT1959" s="80"/>
      <c r="LNU1959" s="52"/>
      <c r="LNV1959" s="69"/>
      <c r="LNW1959" s="69"/>
      <c r="LNX1959" s="69"/>
      <c r="LNY1959" s="107"/>
      <c r="LNZ1959" s="2"/>
      <c r="LOA1959" s="15"/>
      <c r="LOB1959" s="15"/>
      <c r="LOC1959" s="80"/>
      <c r="LOD1959" s="52"/>
      <c r="LOE1959" s="69"/>
      <c r="LOF1959" s="69"/>
      <c r="LOG1959" s="69"/>
      <c r="LOH1959" s="107"/>
      <c r="LOI1959" s="2"/>
      <c r="LOJ1959" s="15"/>
      <c r="LOK1959" s="15"/>
      <c r="LOL1959" s="80"/>
      <c r="LOM1959" s="52"/>
      <c r="LON1959" s="69"/>
      <c r="LOO1959" s="69"/>
      <c r="LOP1959" s="69"/>
      <c r="LOQ1959" s="107"/>
      <c r="LOR1959" s="2"/>
      <c r="LOS1959" s="15"/>
      <c r="LOT1959" s="15"/>
      <c r="LOU1959" s="80"/>
      <c r="LOV1959" s="52"/>
      <c r="LOW1959" s="69"/>
      <c r="LOX1959" s="69"/>
      <c r="LOY1959" s="69"/>
      <c r="LOZ1959" s="107"/>
      <c r="LPA1959" s="2"/>
      <c r="LPB1959" s="15"/>
      <c r="LPC1959" s="15"/>
      <c r="LPD1959" s="80"/>
      <c r="LPE1959" s="52"/>
      <c r="LPF1959" s="69"/>
      <c r="LPG1959" s="69"/>
      <c r="LPH1959" s="69"/>
      <c r="LPI1959" s="107"/>
      <c r="LPJ1959" s="2"/>
      <c r="LPK1959" s="15"/>
      <c r="LPL1959" s="15"/>
      <c r="LPM1959" s="80"/>
      <c r="LPN1959" s="52"/>
      <c r="LPO1959" s="69"/>
      <c r="LPP1959" s="69"/>
      <c r="LPQ1959" s="69"/>
      <c r="LPR1959" s="107"/>
      <c r="LPS1959" s="2"/>
      <c r="LPT1959" s="15"/>
      <c r="LPU1959" s="15"/>
      <c r="LPV1959" s="80"/>
      <c r="LPW1959" s="52"/>
      <c r="LPX1959" s="69"/>
      <c r="LPY1959" s="69"/>
      <c r="LPZ1959" s="69"/>
      <c r="LQA1959" s="107"/>
      <c r="LQB1959" s="2"/>
      <c r="LQC1959" s="15"/>
      <c r="LQD1959" s="15"/>
      <c r="LQE1959" s="80"/>
      <c r="LQF1959" s="52"/>
      <c r="LQG1959" s="69"/>
      <c r="LQH1959" s="69"/>
      <c r="LQI1959" s="69"/>
      <c r="LQJ1959" s="107"/>
      <c r="LQK1959" s="2"/>
      <c r="LQL1959" s="15"/>
      <c r="LQM1959" s="15"/>
      <c r="LQN1959" s="80"/>
      <c r="LQO1959" s="52"/>
      <c r="LQP1959" s="69"/>
      <c r="LQQ1959" s="69"/>
      <c r="LQR1959" s="69"/>
      <c r="LQS1959" s="107"/>
      <c r="LQT1959" s="2"/>
      <c r="LQU1959" s="15"/>
      <c r="LQV1959" s="15"/>
      <c r="LQW1959" s="80"/>
      <c r="LQX1959" s="52"/>
      <c r="LQY1959" s="69"/>
      <c r="LQZ1959" s="69"/>
      <c r="LRA1959" s="69"/>
      <c r="LRB1959" s="107"/>
      <c r="LRC1959" s="2"/>
      <c r="LRD1959" s="15"/>
      <c r="LRE1959" s="15"/>
      <c r="LRF1959" s="80"/>
      <c r="LRG1959" s="52"/>
      <c r="LRH1959" s="69"/>
      <c r="LRI1959" s="69"/>
      <c r="LRJ1959" s="69"/>
      <c r="LRK1959" s="107"/>
      <c r="LRL1959" s="2"/>
      <c r="LRM1959" s="15"/>
      <c r="LRN1959" s="15"/>
      <c r="LRO1959" s="80"/>
      <c r="LRP1959" s="52"/>
      <c r="LRQ1959" s="69"/>
      <c r="LRR1959" s="69"/>
      <c r="LRS1959" s="69"/>
      <c r="LRT1959" s="107"/>
      <c r="LRU1959" s="2"/>
      <c r="LRV1959" s="15"/>
      <c r="LRW1959" s="15"/>
      <c r="LRX1959" s="80"/>
      <c r="LRY1959" s="52"/>
      <c r="LRZ1959" s="69"/>
      <c r="LSA1959" s="69"/>
      <c r="LSB1959" s="69"/>
      <c r="LSC1959" s="107"/>
      <c r="LSD1959" s="2"/>
      <c r="LSE1959" s="15"/>
      <c r="LSF1959" s="15"/>
      <c r="LSG1959" s="80"/>
      <c r="LSH1959" s="52"/>
      <c r="LSI1959" s="69"/>
      <c r="LSJ1959" s="69"/>
      <c r="LSK1959" s="69"/>
      <c r="LSL1959" s="107"/>
      <c r="LSM1959" s="2"/>
      <c r="LSN1959" s="15"/>
      <c r="LSO1959" s="15"/>
      <c r="LSP1959" s="80"/>
      <c r="LSQ1959" s="52"/>
      <c r="LSR1959" s="69"/>
      <c r="LSS1959" s="69"/>
      <c r="LST1959" s="69"/>
      <c r="LSU1959" s="107"/>
      <c r="LSV1959" s="2"/>
      <c r="LSW1959" s="15"/>
      <c r="LSX1959" s="15"/>
      <c r="LSY1959" s="80"/>
      <c r="LSZ1959" s="52"/>
      <c r="LTA1959" s="69"/>
      <c r="LTB1959" s="69"/>
      <c r="LTC1959" s="69"/>
      <c r="LTD1959" s="107"/>
      <c r="LTE1959" s="2"/>
      <c r="LTF1959" s="15"/>
      <c r="LTG1959" s="15"/>
      <c r="LTH1959" s="80"/>
      <c r="LTI1959" s="52"/>
      <c r="LTJ1959" s="69"/>
      <c r="LTK1959" s="69"/>
      <c r="LTL1959" s="69"/>
      <c r="LTM1959" s="107"/>
      <c r="LTN1959" s="2"/>
      <c r="LTO1959" s="15"/>
      <c r="LTP1959" s="15"/>
      <c r="LTQ1959" s="80"/>
      <c r="LTR1959" s="52"/>
      <c r="LTS1959" s="69"/>
      <c r="LTT1959" s="69"/>
      <c r="LTU1959" s="69"/>
      <c r="LTV1959" s="107"/>
      <c r="LTW1959" s="2"/>
      <c r="LTX1959" s="15"/>
      <c r="LTY1959" s="15"/>
      <c r="LTZ1959" s="80"/>
      <c r="LUA1959" s="52"/>
      <c r="LUB1959" s="69"/>
      <c r="LUC1959" s="69"/>
      <c r="LUD1959" s="69"/>
      <c r="LUE1959" s="107"/>
      <c r="LUF1959" s="2"/>
      <c r="LUG1959" s="15"/>
      <c r="LUH1959" s="15"/>
      <c r="LUI1959" s="80"/>
      <c r="LUJ1959" s="52"/>
      <c r="LUK1959" s="69"/>
      <c r="LUL1959" s="69"/>
      <c r="LUM1959" s="69"/>
      <c r="LUN1959" s="107"/>
      <c r="LUO1959" s="2"/>
      <c r="LUP1959" s="15"/>
      <c r="LUQ1959" s="15"/>
      <c r="LUR1959" s="80"/>
      <c r="LUS1959" s="52"/>
      <c r="LUT1959" s="69"/>
      <c r="LUU1959" s="69"/>
      <c r="LUV1959" s="69"/>
      <c r="LUW1959" s="107"/>
      <c r="LUX1959" s="2"/>
      <c r="LUY1959" s="15"/>
      <c r="LUZ1959" s="15"/>
      <c r="LVA1959" s="80"/>
      <c r="LVB1959" s="52"/>
      <c r="LVC1959" s="69"/>
      <c r="LVD1959" s="69"/>
      <c r="LVE1959" s="69"/>
      <c r="LVF1959" s="107"/>
      <c r="LVG1959" s="2"/>
      <c r="LVH1959" s="15"/>
      <c r="LVI1959" s="15"/>
      <c r="LVJ1959" s="80"/>
      <c r="LVK1959" s="52"/>
      <c r="LVL1959" s="69"/>
      <c r="LVM1959" s="69"/>
      <c r="LVN1959" s="69"/>
      <c r="LVO1959" s="107"/>
      <c r="LVP1959" s="2"/>
      <c r="LVQ1959" s="15"/>
      <c r="LVR1959" s="15"/>
      <c r="LVS1959" s="80"/>
      <c r="LVT1959" s="52"/>
      <c r="LVU1959" s="69"/>
      <c r="LVV1959" s="69"/>
      <c r="LVW1959" s="69"/>
      <c r="LVX1959" s="107"/>
      <c r="LVY1959" s="2"/>
      <c r="LVZ1959" s="15"/>
      <c r="LWA1959" s="15"/>
      <c r="LWB1959" s="80"/>
      <c r="LWC1959" s="52"/>
      <c r="LWD1959" s="69"/>
      <c r="LWE1959" s="69"/>
      <c r="LWF1959" s="69"/>
      <c r="LWG1959" s="107"/>
      <c r="LWH1959" s="2"/>
      <c r="LWI1959" s="15"/>
      <c r="LWJ1959" s="15"/>
      <c r="LWK1959" s="80"/>
      <c r="LWL1959" s="52"/>
      <c r="LWM1959" s="69"/>
      <c r="LWN1959" s="69"/>
      <c r="LWO1959" s="69"/>
      <c r="LWP1959" s="107"/>
      <c r="LWQ1959" s="2"/>
      <c r="LWR1959" s="15"/>
      <c r="LWS1959" s="15"/>
      <c r="LWT1959" s="80"/>
      <c r="LWU1959" s="52"/>
      <c r="LWV1959" s="69"/>
      <c r="LWW1959" s="69"/>
      <c r="LWX1959" s="69"/>
      <c r="LWY1959" s="107"/>
      <c r="LWZ1959" s="2"/>
      <c r="LXA1959" s="15"/>
      <c r="LXB1959" s="15"/>
      <c r="LXC1959" s="80"/>
      <c r="LXD1959" s="52"/>
      <c r="LXE1959" s="69"/>
      <c r="LXF1959" s="69"/>
      <c r="LXG1959" s="69"/>
      <c r="LXH1959" s="107"/>
      <c r="LXI1959" s="2"/>
      <c r="LXJ1959" s="15"/>
      <c r="LXK1959" s="15"/>
      <c r="LXL1959" s="80"/>
      <c r="LXM1959" s="52"/>
      <c r="LXN1959" s="69"/>
      <c r="LXO1959" s="69"/>
      <c r="LXP1959" s="69"/>
      <c r="LXQ1959" s="107"/>
      <c r="LXR1959" s="2"/>
      <c r="LXS1959" s="15"/>
      <c r="LXT1959" s="15"/>
      <c r="LXU1959" s="80"/>
      <c r="LXV1959" s="52"/>
      <c r="LXW1959" s="69"/>
      <c r="LXX1959" s="69"/>
      <c r="LXY1959" s="69"/>
      <c r="LXZ1959" s="107"/>
      <c r="LYA1959" s="2"/>
      <c r="LYB1959" s="15"/>
      <c r="LYC1959" s="15"/>
      <c r="LYD1959" s="80"/>
      <c r="LYE1959" s="52"/>
      <c r="LYF1959" s="69"/>
      <c r="LYG1959" s="69"/>
      <c r="LYH1959" s="69"/>
      <c r="LYI1959" s="107"/>
      <c r="LYJ1959" s="2"/>
      <c r="LYK1959" s="15"/>
      <c r="LYL1959" s="15"/>
      <c r="LYM1959" s="80"/>
      <c r="LYN1959" s="52"/>
      <c r="LYO1959" s="69"/>
      <c r="LYP1959" s="69"/>
      <c r="LYQ1959" s="69"/>
      <c r="LYR1959" s="107"/>
      <c r="LYS1959" s="2"/>
      <c r="LYT1959" s="15"/>
      <c r="LYU1959" s="15"/>
      <c r="LYV1959" s="80"/>
      <c r="LYW1959" s="52"/>
      <c r="LYX1959" s="69"/>
      <c r="LYY1959" s="69"/>
      <c r="LYZ1959" s="69"/>
      <c r="LZA1959" s="107"/>
      <c r="LZB1959" s="2"/>
      <c r="LZC1959" s="15"/>
      <c r="LZD1959" s="15"/>
      <c r="LZE1959" s="80"/>
      <c r="LZF1959" s="52"/>
      <c r="LZG1959" s="69"/>
      <c r="LZH1959" s="69"/>
      <c r="LZI1959" s="69"/>
      <c r="LZJ1959" s="107"/>
      <c r="LZK1959" s="2"/>
      <c r="LZL1959" s="15"/>
      <c r="LZM1959" s="15"/>
      <c r="LZN1959" s="80"/>
      <c r="LZO1959" s="52"/>
      <c r="LZP1959" s="69"/>
      <c r="LZQ1959" s="69"/>
      <c r="LZR1959" s="69"/>
      <c r="LZS1959" s="107"/>
      <c r="LZT1959" s="2"/>
      <c r="LZU1959" s="15"/>
      <c r="LZV1959" s="15"/>
      <c r="LZW1959" s="80"/>
      <c r="LZX1959" s="52"/>
      <c r="LZY1959" s="69"/>
      <c r="LZZ1959" s="69"/>
      <c r="MAA1959" s="69"/>
      <c r="MAB1959" s="107"/>
      <c r="MAC1959" s="2"/>
      <c r="MAD1959" s="15"/>
      <c r="MAE1959" s="15"/>
      <c r="MAF1959" s="80"/>
      <c r="MAG1959" s="52"/>
      <c r="MAH1959" s="69"/>
      <c r="MAI1959" s="69"/>
      <c r="MAJ1959" s="69"/>
      <c r="MAK1959" s="107"/>
      <c r="MAL1959" s="2"/>
      <c r="MAM1959" s="15"/>
      <c r="MAN1959" s="15"/>
      <c r="MAO1959" s="80"/>
      <c r="MAP1959" s="52"/>
      <c r="MAQ1959" s="69"/>
      <c r="MAR1959" s="69"/>
      <c r="MAS1959" s="69"/>
      <c r="MAT1959" s="107"/>
      <c r="MAU1959" s="2"/>
      <c r="MAV1959" s="15"/>
      <c r="MAW1959" s="15"/>
      <c r="MAX1959" s="80"/>
      <c r="MAY1959" s="52"/>
      <c r="MAZ1959" s="69"/>
      <c r="MBA1959" s="69"/>
      <c r="MBB1959" s="69"/>
      <c r="MBC1959" s="107"/>
      <c r="MBD1959" s="2"/>
      <c r="MBE1959" s="15"/>
      <c r="MBF1959" s="15"/>
      <c r="MBG1959" s="80"/>
      <c r="MBH1959" s="52"/>
      <c r="MBI1959" s="69"/>
      <c r="MBJ1959" s="69"/>
      <c r="MBK1959" s="69"/>
      <c r="MBL1959" s="107"/>
      <c r="MBM1959" s="2"/>
      <c r="MBN1959" s="15"/>
      <c r="MBO1959" s="15"/>
      <c r="MBP1959" s="80"/>
      <c r="MBQ1959" s="52"/>
      <c r="MBR1959" s="69"/>
      <c r="MBS1959" s="69"/>
      <c r="MBT1959" s="69"/>
      <c r="MBU1959" s="107"/>
      <c r="MBV1959" s="2"/>
      <c r="MBW1959" s="15"/>
      <c r="MBX1959" s="15"/>
      <c r="MBY1959" s="80"/>
      <c r="MBZ1959" s="52"/>
      <c r="MCA1959" s="69"/>
      <c r="MCB1959" s="69"/>
      <c r="MCC1959" s="69"/>
      <c r="MCD1959" s="107"/>
      <c r="MCE1959" s="2"/>
      <c r="MCF1959" s="15"/>
      <c r="MCG1959" s="15"/>
      <c r="MCH1959" s="80"/>
      <c r="MCI1959" s="52"/>
      <c r="MCJ1959" s="69"/>
      <c r="MCK1959" s="69"/>
      <c r="MCL1959" s="69"/>
      <c r="MCM1959" s="107"/>
      <c r="MCN1959" s="2"/>
      <c r="MCO1959" s="15"/>
      <c r="MCP1959" s="15"/>
      <c r="MCQ1959" s="80"/>
      <c r="MCR1959" s="52"/>
      <c r="MCS1959" s="69"/>
      <c r="MCT1959" s="69"/>
      <c r="MCU1959" s="69"/>
      <c r="MCV1959" s="107"/>
      <c r="MCW1959" s="2"/>
      <c r="MCX1959" s="15"/>
      <c r="MCY1959" s="15"/>
      <c r="MCZ1959" s="80"/>
      <c r="MDA1959" s="52"/>
      <c r="MDB1959" s="69"/>
      <c r="MDC1959" s="69"/>
      <c r="MDD1959" s="69"/>
      <c r="MDE1959" s="107"/>
      <c r="MDF1959" s="2"/>
      <c r="MDG1959" s="15"/>
      <c r="MDH1959" s="15"/>
      <c r="MDI1959" s="80"/>
      <c r="MDJ1959" s="52"/>
      <c r="MDK1959" s="69"/>
      <c r="MDL1959" s="69"/>
      <c r="MDM1959" s="69"/>
      <c r="MDN1959" s="107"/>
      <c r="MDO1959" s="2"/>
      <c r="MDP1959" s="15"/>
      <c r="MDQ1959" s="15"/>
      <c r="MDR1959" s="80"/>
      <c r="MDS1959" s="52"/>
      <c r="MDT1959" s="69"/>
      <c r="MDU1959" s="69"/>
      <c r="MDV1959" s="69"/>
      <c r="MDW1959" s="107"/>
      <c r="MDX1959" s="2"/>
      <c r="MDY1959" s="15"/>
      <c r="MDZ1959" s="15"/>
      <c r="MEA1959" s="80"/>
      <c r="MEB1959" s="52"/>
      <c r="MEC1959" s="69"/>
      <c r="MED1959" s="69"/>
      <c r="MEE1959" s="69"/>
      <c r="MEF1959" s="107"/>
      <c r="MEG1959" s="2"/>
      <c r="MEH1959" s="15"/>
      <c r="MEI1959" s="15"/>
      <c r="MEJ1959" s="80"/>
      <c r="MEK1959" s="52"/>
      <c r="MEL1959" s="69"/>
      <c r="MEM1959" s="69"/>
      <c r="MEN1959" s="69"/>
      <c r="MEO1959" s="107"/>
      <c r="MEP1959" s="2"/>
      <c r="MEQ1959" s="15"/>
      <c r="MER1959" s="15"/>
      <c r="MES1959" s="80"/>
      <c r="MET1959" s="52"/>
      <c r="MEU1959" s="69"/>
      <c r="MEV1959" s="69"/>
      <c r="MEW1959" s="69"/>
      <c r="MEX1959" s="107"/>
      <c r="MEY1959" s="2"/>
      <c r="MEZ1959" s="15"/>
      <c r="MFA1959" s="15"/>
      <c r="MFB1959" s="80"/>
      <c r="MFC1959" s="52"/>
      <c r="MFD1959" s="69"/>
      <c r="MFE1959" s="69"/>
      <c r="MFF1959" s="69"/>
      <c r="MFG1959" s="107"/>
      <c r="MFH1959" s="2"/>
      <c r="MFI1959" s="15"/>
      <c r="MFJ1959" s="15"/>
      <c r="MFK1959" s="80"/>
      <c r="MFL1959" s="52"/>
      <c r="MFM1959" s="69"/>
      <c r="MFN1959" s="69"/>
      <c r="MFO1959" s="69"/>
      <c r="MFP1959" s="107"/>
      <c r="MFQ1959" s="2"/>
      <c r="MFR1959" s="15"/>
      <c r="MFS1959" s="15"/>
      <c r="MFT1959" s="80"/>
      <c r="MFU1959" s="52"/>
      <c r="MFV1959" s="69"/>
      <c r="MFW1959" s="69"/>
      <c r="MFX1959" s="69"/>
      <c r="MFY1959" s="107"/>
      <c r="MFZ1959" s="2"/>
      <c r="MGA1959" s="15"/>
      <c r="MGB1959" s="15"/>
      <c r="MGC1959" s="80"/>
      <c r="MGD1959" s="52"/>
      <c r="MGE1959" s="69"/>
      <c r="MGF1959" s="69"/>
      <c r="MGG1959" s="69"/>
      <c r="MGH1959" s="107"/>
      <c r="MGI1959" s="2"/>
      <c r="MGJ1959" s="15"/>
      <c r="MGK1959" s="15"/>
      <c r="MGL1959" s="80"/>
      <c r="MGM1959" s="52"/>
      <c r="MGN1959" s="69"/>
      <c r="MGO1959" s="69"/>
      <c r="MGP1959" s="69"/>
      <c r="MGQ1959" s="107"/>
      <c r="MGR1959" s="2"/>
      <c r="MGS1959" s="15"/>
      <c r="MGT1959" s="15"/>
      <c r="MGU1959" s="80"/>
      <c r="MGV1959" s="52"/>
      <c r="MGW1959" s="69"/>
      <c r="MGX1959" s="69"/>
      <c r="MGY1959" s="69"/>
      <c r="MGZ1959" s="107"/>
      <c r="MHA1959" s="2"/>
      <c r="MHB1959" s="15"/>
      <c r="MHC1959" s="15"/>
      <c r="MHD1959" s="80"/>
      <c r="MHE1959" s="52"/>
      <c r="MHF1959" s="69"/>
      <c r="MHG1959" s="69"/>
      <c r="MHH1959" s="69"/>
      <c r="MHI1959" s="107"/>
      <c r="MHJ1959" s="2"/>
      <c r="MHK1959" s="15"/>
      <c r="MHL1959" s="15"/>
      <c r="MHM1959" s="80"/>
      <c r="MHN1959" s="52"/>
      <c r="MHO1959" s="69"/>
      <c r="MHP1959" s="69"/>
      <c r="MHQ1959" s="69"/>
      <c r="MHR1959" s="107"/>
      <c r="MHS1959" s="2"/>
      <c r="MHT1959" s="15"/>
      <c r="MHU1959" s="15"/>
      <c r="MHV1959" s="80"/>
      <c r="MHW1959" s="52"/>
      <c r="MHX1959" s="69"/>
      <c r="MHY1959" s="69"/>
      <c r="MHZ1959" s="69"/>
      <c r="MIA1959" s="107"/>
      <c r="MIB1959" s="2"/>
      <c r="MIC1959" s="15"/>
      <c r="MID1959" s="15"/>
      <c r="MIE1959" s="80"/>
      <c r="MIF1959" s="52"/>
      <c r="MIG1959" s="69"/>
      <c r="MIH1959" s="69"/>
      <c r="MII1959" s="69"/>
      <c r="MIJ1959" s="107"/>
      <c r="MIK1959" s="2"/>
      <c r="MIL1959" s="15"/>
      <c r="MIM1959" s="15"/>
      <c r="MIN1959" s="80"/>
      <c r="MIO1959" s="52"/>
      <c r="MIP1959" s="69"/>
      <c r="MIQ1959" s="69"/>
      <c r="MIR1959" s="69"/>
      <c r="MIS1959" s="107"/>
      <c r="MIT1959" s="2"/>
      <c r="MIU1959" s="15"/>
      <c r="MIV1959" s="15"/>
      <c r="MIW1959" s="80"/>
      <c r="MIX1959" s="52"/>
      <c r="MIY1959" s="69"/>
      <c r="MIZ1959" s="69"/>
      <c r="MJA1959" s="69"/>
      <c r="MJB1959" s="107"/>
      <c r="MJC1959" s="2"/>
      <c r="MJD1959" s="15"/>
      <c r="MJE1959" s="15"/>
      <c r="MJF1959" s="80"/>
      <c r="MJG1959" s="52"/>
      <c r="MJH1959" s="69"/>
      <c r="MJI1959" s="69"/>
      <c r="MJJ1959" s="69"/>
      <c r="MJK1959" s="107"/>
      <c r="MJL1959" s="2"/>
      <c r="MJM1959" s="15"/>
      <c r="MJN1959" s="15"/>
      <c r="MJO1959" s="80"/>
      <c r="MJP1959" s="52"/>
      <c r="MJQ1959" s="69"/>
      <c r="MJR1959" s="69"/>
      <c r="MJS1959" s="69"/>
      <c r="MJT1959" s="107"/>
      <c r="MJU1959" s="2"/>
      <c r="MJV1959" s="15"/>
      <c r="MJW1959" s="15"/>
      <c r="MJX1959" s="80"/>
      <c r="MJY1959" s="52"/>
      <c r="MJZ1959" s="69"/>
      <c r="MKA1959" s="69"/>
      <c r="MKB1959" s="69"/>
      <c r="MKC1959" s="107"/>
      <c r="MKD1959" s="2"/>
      <c r="MKE1959" s="15"/>
      <c r="MKF1959" s="15"/>
      <c r="MKG1959" s="80"/>
      <c r="MKH1959" s="52"/>
      <c r="MKI1959" s="69"/>
      <c r="MKJ1959" s="69"/>
      <c r="MKK1959" s="69"/>
      <c r="MKL1959" s="107"/>
      <c r="MKM1959" s="2"/>
      <c r="MKN1959" s="15"/>
      <c r="MKO1959" s="15"/>
      <c r="MKP1959" s="80"/>
      <c r="MKQ1959" s="52"/>
      <c r="MKR1959" s="69"/>
      <c r="MKS1959" s="69"/>
      <c r="MKT1959" s="69"/>
      <c r="MKU1959" s="107"/>
      <c r="MKV1959" s="2"/>
      <c r="MKW1959" s="15"/>
      <c r="MKX1959" s="15"/>
      <c r="MKY1959" s="80"/>
      <c r="MKZ1959" s="52"/>
      <c r="MLA1959" s="69"/>
      <c r="MLB1959" s="69"/>
      <c r="MLC1959" s="69"/>
      <c r="MLD1959" s="107"/>
      <c r="MLE1959" s="2"/>
      <c r="MLF1959" s="15"/>
      <c r="MLG1959" s="15"/>
      <c r="MLH1959" s="80"/>
      <c r="MLI1959" s="52"/>
      <c r="MLJ1959" s="69"/>
      <c r="MLK1959" s="69"/>
      <c r="MLL1959" s="69"/>
      <c r="MLM1959" s="107"/>
      <c r="MLN1959" s="2"/>
      <c r="MLO1959" s="15"/>
      <c r="MLP1959" s="15"/>
      <c r="MLQ1959" s="80"/>
      <c r="MLR1959" s="52"/>
      <c r="MLS1959" s="69"/>
      <c r="MLT1959" s="69"/>
      <c r="MLU1959" s="69"/>
      <c r="MLV1959" s="107"/>
      <c r="MLW1959" s="2"/>
      <c r="MLX1959" s="15"/>
      <c r="MLY1959" s="15"/>
      <c r="MLZ1959" s="80"/>
      <c r="MMA1959" s="52"/>
      <c r="MMB1959" s="69"/>
      <c r="MMC1959" s="69"/>
      <c r="MMD1959" s="69"/>
      <c r="MME1959" s="107"/>
      <c r="MMF1959" s="2"/>
      <c r="MMG1959" s="15"/>
      <c r="MMH1959" s="15"/>
      <c r="MMI1959" s="80"/>
      <c r="MMJ1959" s="52"/>
      <c r="MMK1959" s="69"/>
      <c r="MML1959" s="69"/>
      <c r="MMM1959" s="69"/>
      <c r="MMN1959" s="107"/>
      <c r="MMO1959" s="2"/>
      <c r="MMP1959" s="15"/>
      <c r="MMQ1959" s="15"/>
      <c r="MMR1959" s="80"/>
      <c r="MMS1959" s="52"/>
      <c r="MMT1959" s="69"/>
      <c r="MMU1959" s="69"/>
      <c r="MMV1959" s="69"/>
      <c r="MMW1959" s="107"/>
      <c r="MMX1959" s="2"/>
      <c r="MMY1959" s="15"/>
      <c r="MMZ1959" s="15"/>
      <c r="MNA1959" s="80"/>
      <c r="MNB1959" s="52"/>
      <c r="MNC1959" s="69"/>
      <c r="MND1959" s="69"/>
      <c r="MNE1959" s="69"/>
      <c r="MNF1959" s="107"/>
      <c r="MNG1959" s="2"/>
      <c r="MNH1959" s="15"/>
      <c r="MNI1959" s="15"/>
      <c r="MNJ1959" s="80"/>
      <c r="MNK1959" s="52"/>
      <c r="MNL1959" s="69"/>
      <c r="MNM1959" s="69"/>
      <c r="MNN1959" s="69"/>
      <c r="MNO1959" s="107"/>
      <c r="MNP1959" s="2"/>
      <c r="MNQ1959" s="15"/>
      <c r="MNR1959" s="15"/>
      <c r="MNS1959" s="80"/>
      <c r="MNT1959" s="52"/>
      <c r="MNU1959" s="69"/>
      <c r="MNV1959" s="69"/>
      <c r="MNW1959" s="69"/>
      <c r="MNX1959" s="107"/>
      <c r="MNY1959" s="2"/>
      <c r="MNZ1959" s="15"/>
      <c r="MOA1959" s="15"/>
      <c r="MOB1959" s="80"/>
      <c r="MOC1959" s="52"/>
      <c r="MOD1959" s="69"/>
      <c r="MOE1959" s="69"/>
      <c r="MOF1959" s="69"/>
      <c r="MOG1959" s="107"/>
      <c r="MOH1959" s="2"/>
      <c r="MOI1959" s="15"/>
      <c r="MOJ1959" s="15"/>
      <c r="MOK1959" s="80"/>
      <c r="MOL1959" s="52"/>
      <c r="MOM1959" s="69"/>
      <c r="MON1959" s="69"/>
      <c r="MOO1959" s="69"/>
      <c r="MOP1959" s="107"/>
      <c r="MOQ1959" s="2"/>
      <c r="MOR1959" s="15"/>
      <c r="MOS1959" s="15"/>
      <c r="MOT1959" s="80"/>
      <c r="MOU1959" s="52"/>
      <c r="MOV1959" s="69"/>
      <c r="MOW1959" s="69"/>
      <c r="MOX1959" s="69"/>
      <c r="MOY1959" s="107"/>
      <c r="MOZ1959" s="2"/>
      <c r="MPA1959" s="15"/>
      <c r="MPB1959" s="15"/>
      <c r="MPC1959" s="80"/>
      <c r="MPD1959" s="52"/>
      <c r="MPE1959" s="69"/>
      <c r="MPF1959" s="69"/>
      <c r="MPG1959" s="69"/>
      <c r="MPH1959" s="107"/>
      <c r="MPI1959" s="2"/>
      <c r="MPJ1959" s="15"/>
      <c r="MPK1959" s="15"/>
      <c r="MPL1959" s="80"/>
      <c r="MPM1959" s="52"/>
      <c r="MPN1959" s="69"/>
      <c r="MPO1959" s="69"/>
      <c r="MPP1959" s="69"/>
      <c r="MPQ1959" s="107"/>
      <c r="MPR1959" s="2"/>
      <c r="MPS1959" s="15"/>
      <c r="MPT1959" s="15"/>
      <c r="MPU1959" s="80"/>
      <c r="MPV1959" s="52"/>
      <c r="MPW1959" s="69"/>
      <c r="MPX1959" s="69"/>
      <c r="MPY1959" s="69"/>
      <c r="MPZ1959" s="107"/>
      <c r="MQA1959" s="2"/>
      <c r="MQB1959" s="15"/>
      <c r="MQC1959" s="15"/>
      <c r="MQD1959" s="80"/>
      <c r="MQE1959" s="52"/>
      <c r="MQF1959" s="69"/>
      <c r="MQG1959" s="69"/>
      <c r="MQH1959" s="69"/>
      <c r="MQI1959" s="107"/>
      <c r="MQJ1959" s="2"/>
      <c r="MQK1959" s="15"/>
      <c r="MQL1959" s="15"/>
      <c r="MQM1959" s="80"/>
      <c r="MQN1959" s="52"/>
      <c r="MQO1959" s="69"/>
      <c r="MQP1959" s="69"/>
      <c r="MQQ1959" s="69"/>
      <c r="MQR1959" s="107"/>
      <c r="MQS1959" s="2"/>
      <c r="MQT1959" s="15"/>
      <c r="MQU1959" s="15"/>
      <c r="MQV1959" s="80"/>
      <c r="MQW1959" s="52"/>
      <c r="MQX1959" s="69"/>
      <c r="MQY1959" s="69"/>
      <c r="MQZ1959" s="69"/>
      <c r="MRA1959" s="107"/>
      <c r="MRB1959" s="2"/>
      <c r="MRC1959" s="15"/>
      <c r="MRD1959" s="15"/>
      <c r="MRE1959" s="80"/>
      <c r="MRF1959" s="52"/>
      <c r="MRG1959" s="69"/>
      <c r="MRH1959" s="69"/>
      <c r="MRI1959" s="69"/>
      <c r="MRJ1959" s="107"/>
      <c r="MRK1959" s="2"/>
      <c r="MRL1959" s="15"/>
      <c r="MRM1959" s="15"/>
      <c r="MRN1959" s="80"/>
      <c r="MRO1959" s="52"/>
      <c r="MRP1959" s="69"/>
      <c r="MRQ1959" s="69"/>
      <c r="MRR1959" s="69"/>
      <c r="MRS1959" s="107"/>
      <c r="MRT1959" s="2"/>
      <c r="MRU1959" s="15"/>
      <c r="MRV1959" s="15"/>
      <c r="MRW1959" s="80"/>
      <c r="MRX1959" s="52"/>
      <c r="MRY1959" s="69"/>
      <c r="MRZ1959" s="69"/>
      <c r="MSA1959" s="69"/>
      <c r="MSB1959" s="107"/>
      <c r="MSC1959" s="2"/>
      <c r="MSD1959" s="15"/>
      <c r="MSE1959" s="15"/>
      <c r="MSF1959" s="80"/>
      <c r="MSG1959" s="52"/>
      <c r="MSH1959" s="69"/>
      <c r="MSI1959" s="69"/>
      <c r="MSJ1959" s="69"/>
      <c r="MSK1959" s="107"/>
      <c r="MSL1959" s="2"/>
      <c r="MSM1959" s="15"/>
      <c r="MSN1959" s="15"/>
      <c r="MSO1959" s="80"/>
      <c r="MSP1959" s="52"/>
      <c r="MSQ1959" s="69"/>
      <c r="MSR1959" s="69"/>
      <c r="MSS1959" s="69"/>
      <c r="MST1959" s="107"/>
      <c r="MSU1959" s="2"/>
      <c r="MSV1959" s="15"/>
      <c r="MSW1959" s="15"/>
      <c r="MSX1959" s="80"/>
      <c r="MSY1959" s="52"/>
      <c r="MSZ1959" s="69"/>
      <c r="MTA1959" s="69"/>
      <c r="MTB1959" s="69"/>
      <c r="MTC1959" s="107"/>
      <c r="MTD1959" s="2"/>
      <c r="MTE1959" s="15"/>
      <c r="MTF1959" s="15"/>
      <c r="MTG1959" s="80"/>
      <c r="MTH1959" s="52"/>
      <c r="MTI1959" s="69"/>
      <c r="MTJ1959" s="69"/>
      <c r="MTK1959" s="69"/>
      <c r="MTL1959" s="107"/>
      <c r="MTM1959" s="2"/>
      <c r="MTN1959" s="15"/>
      <c r="MTO1959" s="15"/>
      <c r="MTP1959" s="80"/>
      <c r="MTQ1959" s="52"/>
      <c r="MTR1959" s="69"/>
      <c r="MTS1959" s="69"/>
      <c r="MTT1959" s="69"/>
      <c r="MTU1959" s="107"/>
      <c r="MTV1959" s="2"/>
      <c r="MTW1959" s="15"/>
      <c r="MTX1959" s="15"/>
      <c r="MTY1959" s="80"/>
      <c r="MTZ1959" s="52"/>
      <c r="MUA1959" s="69"/>
      <c r="MUB1959" s="69"/>
      <c r="MUC1959" s="69"/>
      <c r="MUD1959" s="107"/>
      <c r="MUE1959" s="2"/>
      <c r="MUF1959" s="15"/>
      <c r="MUG1959" s="15"/>
      <c r="MUH1959" s="80"/>
      <c r="MUI1959" s="52"/>
      <c r="MUJ1959" s="69"/>
      <c r="MUK1959" s="69"/>
      <c r="MUL1959" s="69"/>
      <c r="MUM1959" s="107"/>
      <c r="MUN1959" s="2"/>
      <c r="MUO1959" s="15"/>
      <c r="MUP1959" s="15"/>
      <c r="MUQ1959" s="80"/>
      <c r="MUR1959" s="52"/>
      <c r="MUS1959" s="69"/>
      <c r="MUT1959" s="69"/>
      <c r="MUU1959" s="69"/>
      <c r="MUV1959" s="107"/>
      <c r="MUW1959" s="2"/>
      <c r="MUX1959" s="15"/>
      <c r="MUY1959" s="15"/>
      <c r="MUZ1959" s="80"/>
      <c r="MVA1959" s="52"/>
      <c r="MVB1959" s="69"/>
      <c r="MVC1959" s="69"/>
      <c r="MVD1959" s="69"/>
      <c r="MVE1959" s="107"/>
      <c r="MVF1959" s="2"/>
      <c r="MVG1959" s="15"/>
      <c r="MVH1959" s="15"/>
      <c r="MVI1959" s="80"/>
      <c r="MVJ1959" s="52"/>
      <c r="MVK1959" s="69"/>
      <c r="MVL1959" s="69"/>
      <c r="MVM1959" s="69"/>
      <c r="MVN1959" s="107"/>
      <c r="MVO1959" s="2"/>
      <c r="MVP1959" s="15"/>
      <c r="MVQ1959" s="15"/>
      <c r="MVR1959" s="80"/>
      <c r="MVS1959" s="52"/>
      <c r="MVT1959" s="69"/>
      <c r="MVU1959" s="69"/>
      <c r="MVV1959" s="69"/>
      <c r="MVW1959" s="107"/>
      <c r="MVX1959" s="2"/>
      <c r="MVY1959" s="15"/>
      <c r="MVZ1959" s="15"/>
      <c r="MWA1959" s="80"/>
      <c r="MWB1959" s="52"/>
      <c r="MWC1959" s="69"/>
      <c r="MWD1959" s="69"/>
      <c r="MWE1959" s="69"/>
      <c r="MWF1959" s="107"/>
      <c r="MWG1959" s="2"/>
      <c r="MWH1959" s="15"/>
      <c r="MWI1959" s="15"/>
      <c r="MWJ1959" s="80"/>
      <c r="MWK1959" s="52"/>
      <c r="MWL1959" s="69"/>
      <c r="MWM1959" s="69"/>
      <c r="MWN1959" s="69"/>
      <c r="MWO1959" s="107"/>
      <c r="MWP1959" s="2"/>
      <c r="MWQ1959" s="15"/>
      <c r="MWR1959" s="15"/>
      <c r="MWS1959" s="80"/>
      <c r="MWT1959" s="52"/>
      <c r="MWU1959" s="69"/>
      <c r="MWV1959" s="69"/>
      <c r="MWW1959" s="69"/>
      <c r="MWX1959" s="107"/>
      <c r="MWY1959" s="2"/>
      <c r="MWZ1959" s="15"/>
      <c r="MXA1959" s="15"/>
      <c r="MXB1959" s="80"/>
      <c r="MXC1959" s="52"/>
      <c r="MXD1959" s="69"/>
      <c r="MXE1959" s="69"/>
      <c r="MXF1959" s="69"/>
      <c r="MXG1959" s="107"/>
      <c r="MXH1959" s="2"/>
      <c r="MXI1959" s="15"/>
      <c r="MXJ1959" s="15"/>
      <c r="MXK1959" s="80"/>
      <c r="MXL1959" s="52"/>
      <c r="MXM1959" s="69"/>
      <c r="MXN1959" s="69"/>
      <c r="MXO1959" s="69"/>
      <c r="MXP1959" s="107"/>
      <c r="MXQ1959" s="2"/>
      <c r="MXR1959" s="15"/>
      <c r="MXS1959" s="15"/>
      <c r="MXT1959" s="80"/>
      <c r="MXU1959" s="52"/>
      <c r="MXV1959" s="69"/>
      <c r="MXW1959" s="69"/>
      <c r="MXX1959" s="69"/>
      <c r="MXY1959" s="107"/>
      <c r="MXZ1959" s="2"/>
      <c r="MYA1959" s="15"/>
      <c r="MYB1959" s="15"/>
      <c r="MYC1959" s="80"/>
      <c r="MYD1959" s="52"/>
      <c r="MYE1959" s="69"/>
      <c r="MYF1959" s="69"/>
      <c r="MYG1959" s="69"/>
      <c r="MYH1959" s="107"/>
      <c r="MYI1959" s="2"/>
      <c r="MYJ1959" s="15"/>
      <c r="MYK1959" s="15"/>
      <c r="MYL1959" s="80"/>
      <c r="MYM1959" s="52"/>
      <c r="MYN1959" s="69"/>
      <c r="MYO1959" s="69"/>
      <c r="MYP1959" s="69"/>
      <c r="MYQ1959" s="107"/>
      <c r="MYR1959" s="2"/>
      <c r="MYS1959" s="15"/>
      <c r="MYT1959" s="15"/>
      <c r="MYU1959" s="80"/>
      <c r="MYV1959" s="52"/>
      <c r="MYW1959" s="69"/>
      <c r="MYX1959" s="69"/>
      <c r="MYY1959" s="69"/>
      <c r="MYZ1959" s="107"/>
      <c r="MZA1959" s="2"/>
      <c r="MZB1959" s="15"/>
      <c r="MZC1959" s="15"/>
      <c r="MZD1959" s="80"/>
      <c r="MZE1959" s="52"/>
      <c r="MZF1959" s="69"/>
      <c r="MZG1959" s="69"/>
      <c r="MZH1959" s="69"/>
      <c r="MZI1959" s="107"/>
      <c r="MZJ1959" s="2"/>
      <c r="MZK1959" s="15"/>
      <c r="MZL1959" s="15"/>
      <c r="MZM1959" s="80"/>
      <c r="MZN1959" s="52"/>
      <c r="MZO1959" s="69"/>
      <c r="MZP1959" s="69"/>
      <c r="MZQ1959" s="69"/>
      <c r="MZR1959" s="107"/>
      <c r="MZS1959" s="2"/>
      <c r="MZT1959" s="15"/>
      <c r="MZU1959" s="15"/>
      <c r="MZV1959" s="80"/>
      <c r="MZW1959" s="52"/>
      <c r="MZX1959" s="69"/>
      <c r="MZY1959" s="69"/>
      <c r="MZZ1959" s="69"/>
      <c r="NAA1959" s="107"/>
      <c r="NAB1959" s="2"/>
      <c r="NAC1959" s="15"/>
      <c r="NAD1959" s="15"/>
      <c r="NAE1959" s="80"/>
      <c r="NAF1959" s="52"/>
      <c r="NAG1959" s="69"/>
      <c r="NAH1959" s="69"/>
      <c r="NAI1959" s="69"/>
      <c r="NAJ1959" s="107"/>
      <c r="NAK1959" s="2"/>
      <c r="NAL1959" s="15"/>
      <c r="NAM1959" s="15"/>
      <c r="NAN1959" s="80"/>
      <c r="NAO1959" s="52"/>
      <c r="NAP1959" s="69"/>
      <c r="NAQ1959" s="69"/>
      <c r="NAR1959" s="69"/>
      <c r="NAS1959" s="107"/>
      <c r="NAT1959" s="2"/>
      <c r="NAU1959" s="15"/>
      <c r="NAV1959" s="15"/>
      <c r="NAW1959" s="80"/>
      <c r="NAX1959" s="52"/>
      <c r="NAY1959" s="69"/>
      <c r="NAZ1959" s="69"/>
      <c r="NBA1959" s="69"/>
      <c r="NBB1959" s="107"/>
      <c r="NBC1959" s="2"/>
      <c r="NBD1959" s="15"/>
      <c r="NBE1959" s="15"/>
      <c r="NBF1959" s="80"/>
      <c r="NBG1959" s="52"/>
      <c r="NBH1959" s="69"/>
      <c r="NBI1959" s="69"/>
      <c r="NBJ1959" s="69"/>
      <c r="NBK1959" s="107"/>
      <c r="NBL1959" s="2"/>
      <c r="NBM1959" s="15"/>
      <c r="NBN1959" s="15"/>
      <c r="NBO1959" s="80"/>
      <c r="NBP1959" s="52"/>
      <c r="NBQ1959" s="69"/>
      <c r="NBR1959" s="69"/>
      <c r="NBS1959" s="69"/>
      <c r="NBT1959" s="107"/>
      <c r="NBU1959" s="2"/>
      <c r="NBV1959" s="15"/>
      <c r="NBW1959" s="15"/>
      <c r="NBX1959" s="80"/>
      <c r="NBY1959" s="52"/>
      <c r="NBZ1959" s="69"/>
      <c r="NCA1959" s="69"/>
      <c r="NCB1959" s="69"/>
      <c r="NCC1959" s="107"/>
      <c r="NCD1959" s="2"/>
      <c r="NCE1959" s="15"/>
      <c r="NCF1959" s="15"/>
      <c r="NCG1959" s="80"/>
      <c r="NCH1959" s="52"/>
      <c r="NCI1959" s="69"/>
      <c r="NCJ1959" s="69"/>
      <c r="NCK1959" s="69"/>
      <c r="NCL1959" s="107"/>
      <c r="NCM1959" s="2"/>
      <c r="NCN1959" s="15"/>
      <c r="NCO1959" s="15"/>
      <c r="NCP1959" s="80"/>
      <c r="NCQ1959" s="52"/>
      <c r="NCR1959" s="69"/>
      <c r="NCS1959" s="69"/>
      <c r="NCT1959" s="69"/>
      <c r="NCU1959" s="107"/>
      <c r="NCV1959" s="2"/>
      <c r="NCW1959" s="15"/>
      <c r="NCX1959" s="15"/>
      <c r="NCY1959" s="80"/>
      <c r="NCZ1959" s="52"/>
      <c r="NDA1959" s="69"/>
      <c r="NDB1959" s="69"/>
      <c r="NDC1959" s="69"/>
      <c r="NDD1959" s="107"/>
      <c r="NDE1959" s="2"/>
      <c r="NDF1959" s="15"/>
      <c r="NDG1959" s="15"/>
      <c r="NDH1959" s="80"/>
      <c r="NDI1959" s="52"/>
      <c r="NDJ1959" s="69"/>
      <c r="NDK1959" s="69"/>
      <c r="NDL1959" s="69"/>
      <c r="NDM1959" s="107"/>
      <c r="NDN1959" s="2"/>
      <c r="NDO1959" s="15"/>
      <c r="NDP1959" s="15"/>
      <c r="NDQ1959" s="80"/>
      <c r="NDR1959" s="52"/>
      <c r="NDS1959" s="69"/>
      <c r="NDT1959" s="69"/>
      <c r="NDU1959" s="69"/>
      <c r="NDV1959" s="107"/>
      <c r="NDW1959" s="2"/>
      <c r="NDX1959" s="15"/>
      <c r="NDY1959" s="15"/>
      <c r="NDZ1959" s="80"/>
      <c r="NEA1959" s="52"/>
      <c r="NEB1959" s="69"/>
      <c r="NEC1959" s="69"/>
      <c r="NED1959" s="69"/>
      <c r="NEE1959" s="107"/>
      <c r="NEF1959" s="2"/>
      <c r="NEG1959" s="15"/>
      <c r="NEH1959" s="15"/>
      <c r="NEI1959" s="80"/>
      <c r="NEJ1959" s="52"/>
      <c r="NEK1959" s="69"/>
      <c r="NEL1959" s="69"/>
      <c r="NEM1959" s="69"/>
      <c r="NEN1959" s="107"/>
      <c r="NEO1959" s="2"/>
      <c r="NEP1959" s="15"/>
      <c r="NEQ1959" s="15"/>
      <c r="NER1959" s="80"/>
      <c r="NES1959" s="52"/>
      <c r="NET1959" s="69"/>
      <c r="NEU1959" s="69"/>
      <c r="NEV1959" s="69"/>
      <c r="NEW1959" s="107"/>
      <c r="NEX1959" s="2"/>
      <c r="NEY1959" s="15"/>
      <c r="NEZ1959" s="15"/>
      <c r="NFA1959" s="80"/>
      <c r="NFB1959" s="52"/>
      <c r="NFC1959" s="69"/>
      <c r="NFD1959" s="69"/>
      <c r="NFE1959" s="69"/>
      <c r="NFF1959" s="107"/>
      <c r="NFG1959" s="2"/>
      <c r="NFH1959" s="15"/>
      <c r="NFI1959" s="15"/>
      <c r="NFJ1959" s="80"/>
      <c r="NFK1959" s="52"/>
      <c r="NFL1959" s="69"/>
      <c r="NFM1959" s="69"/>
      <c r="NFN1959" s="69"/>
      <c r="NFO1959" s="107"/>
      <c r="NFP1959" s="2"/>
      <c r="NFQ1959" s="15"/>
      <c r="NFR1959" s="15"/>
      <c r="NFS1959" s="80"/>
      <c r="NFT1959" s="52"/>
      <c r="NFU1959" s="69"/>
      <c r="NFV1959" s="69"/>
      <c r="NFW1959" s="69"/>
      <c r="NFX1959" s="107"/>
      <c r="NFY1959" s="2"/>
      <c r="NFZ1959" s="15"/>
      <c r="NGA1959" s="15"/>
      <c r="NGB1959" s="80"/>
      <c r="NGC1959" s="52"/>
      <c r="NGD1959" s="69"/>
      <c r="NGE1959" s="69"/>
      <c r="NGF1959" s="69"/>
      <c r="NGG1959" s="107"/>
      <c r="NGH1959" s="2"/>
      <c r="NGI1959" s="15"/>
      <c r="NGJ1959" s="15"/>
      <c r="NGK1959" s="80"/>
      <c r="NGL1959" s="52"/>
      <c r="NGM1959" s="69"/>
      <c r="NGN1959" s="69"/>
      <c r="NGO1959" s="69"/>
      <c r="NGP1959" s="107"/>
      <c r="NGQ1959" s="2"/>
      <c r="NGR1959" s="15"/>
      <c r="NGS1959" s="15"/>
      <c r="NGT1959" s="80"/>
      <c r="NGU1959" s="52"/>
      <c r="NGV1959" s="69"/>
      <c r="NGW1959" s="69"/>
      <c r="NGX1959" s="69"/>
      <c r="NGY1959" s="107"/>
      <c r="NGZ1959" s="2"/>
      <c r="NHA1959" s="15"/>
      <c r="NHB1959" s="15"/>
      <c r="NHC1959" s="80"/>
      <c r="NHD1959" s="52"/>
      <c r="NHE1959" s="69"/>
      <c r="NHF1959" s="69"/>
      <c r="NHG1959" s="69"/>
      <c r="NHH1959" s="107"/>
      <c r="NHI1959" s="2"/>
      <c r="NHJ1959" s="15"/>
      <c r="NHK1959" s="15"/>
      <c r="NHL1959" s="80"/>
      <c r="NHM1959" s="52"/>
      <c r="NHN1959" s="69"/>
      <c r="NHO1959" s="69"/>
      <c r="NHP1959" s="69"/>
      <c r="NHQ1959" s="107"/>
      <c r="NHR1959" s="2"/>
      <c r="NHS1959" s="15"/>
      <c r="NHT1959" s="15"/>
      <c r="NHU1959" s="80"/>
      <c r="NHV1959" s="52"/>
      <c r="NHW1959" s="69"/>
      <c r="NHX1959" s="69"/>
      <c r="NHY1959" s="69"/>
      <c r="NHZ1959" s="107"/>
      <c r="NIA1959" s="2"/>
      <c r="NIB1959" s="15"/>
      <c r="NIC1959" s="15"/>
      <c r="NID1959" s="80"/>
      <c r="NIE1959" s="52"/>
      <c r="NIF1959" s="69"/>
      <c r="NIG1959" s="69"/>
      <c r="NIH1959" s="69"/>
      <c r="NII1959" s="107"/>
      <c r="NIJ1959" s="2"/>
      <c r="NIK1959" s="15"/>
      <c r="NIL1959" s="15"/>
      <c r="NIM1959" s="80"/>
      <c r="NIN1959" s="52"/>
      <c r="NIO1959" s="69"/>
      <c r="NIP1959" s="69"/>
      <c r="NIQ1959" s="69"/>
      <c r="NIR1959" s="107"/>
      <c r="NIS1959" s="2"/>
      <c r="NIT1959" s="15"/>
      <c r="NIU1959" s="15"/>
      <c r="NIV1959" s="80"/>
      <c r="NIW1959" s="52"/>
      <c r="NIX1959" s="69"/>
      <c r="NIY1959" s="69"/>
      <c r="NIZ1959" s="69"/>
      <c r="NJA1959" s="107"/>
      <c r="NJB1959" s="2"/>
      <c r="NJC1959" s="15"/>
      <c r="NJD1959" s="15"/>
      <c r="NJE1959" s="80"/>
      <c r="NJF1959" s="52"/>
      <c r="NJG1959" s="69"/>
      <c r="NJH1959" s="69"/>
      <c r="NJI1959" s="69"/>
      <c r="NJJ1959" s="107"/>
      <c r="NJK1959" s="2"/>
      <c r="NJL1959" s="15"/>
      <c r="NJM1959" s="15"/>
      <c r="NJN1959" s="80"/>
      <c r="NJO1959" s="52"/>
      <c r="NJP1959" s="69"/>
      <c r="NJQ1959" s="69"/>
      <c r="NJR1959" s="69"/>
      <c r="NJS1959" s="107"/>
      <c r="NJT1959" s="2"/>
      <c r="NJU1959" s="15"/>
      <c r="NJV1959" s="15"/>
      <c r="NJW1959" s="80"/>
      <c r="NJX1959" s="52"/>
      <c r="NJY1959" s="69"/>
      <c r="NJZ1959" s="69"/>
      <c r="NKA1959" s="69"/>
      <c r="NKB1959" s="107"/>
      <c r="NKC1959" s="2"/>
      <c r="NKD1959" s="15"/>
      <c r="NKE1959" s="15"/>
      <c r="NKF1959" s="80"/>
      <c r="NKG1959" s="52"/>
      <c r="NKH1959" s="69"/>
      <c r="NKI1959" s="69"/>
      <c r="NKJ1959" s="69"/>
      <c r="NKK1959" s="107"/>
      <c r="NKL1959" s="2"/>
      <c r="NKM1959" s="15"/>
      <c r="NKN1959" s="15"/>
      <c r="NKO1959" s="80"/>
      <c r="NKP1959" s="52"/>
      <c r="NKQ1959" s="69"/>
      <c r="NKR1959" s="69"/>
      <c r="NKS1959" s="69"/>
      <c r="NKT1959" s="107"/>
      <c r="NKU1959" s="2"/>
      <c r="NKV1959" s="15"/>
      <c r="NKW1959" s="15"/>
      <c r="NKX1959" s="80"/>
      <c r="NKY1959" s="52"/>
      <c r="NKZ1959" s="69"/>
      <c r="NLA1959" s="69"/>
      <c r="NLB1959" s="69"/>
      <c r="NLC1959" s="107"/>
      <c r="NLD1959" s="2"/>
      <c r="NLE1959" s="15"/>
      <c r="NLF1959" s="15"/>
      <c r="NLG1959" s="80"/>
      <c r="NLH1959" s="52"/>
      <c r="NLI1959" s="69"/>
      <c r="NLJ1959" s="69"/>
      <c r="NLK1959" s="69"/>
      <c r="NLL1959" s="107"/>
      <c r="NLM1959" s="2"/>
      <c r="NLN1959" s="15"/>
      <c r="NLO1959" s="15"/>
      <c r="NLP1959" s="80"/>
      <c r="NLQ1959" s="52"/>
      <c r="NLR1959" s="69"/>
      <c r="NLS1959" s="69"/>
      <c r="NLT1959" s="69"/>
      <c r="NLU1959" s="107"/>
      <c r="NLV1959" s="2"/>
      <c r="NLW1959" s="15"/>
      <c r="NLX1959" s="15"/>
      <c r="NLY1959" s="80"/>
      <c r="NLZ1959" s="52"/>
      <c r="NMA1959" s="69"/>
      <c r="NMB1959" s="69"/>
      <c r="NMC1959" s="69"/>
      <c r="NMD1959" s="107"/>
      <c r="NME1959" s="2"/>
      <c r="NMF1959" s="15"/>
      <c r="NMG1959" s="15"/>
      <c r="NMH1959" s="80"/>
      <c r="NMI1959" s="52"/>
      <c r="NMJ1959" s="69"/>
      <c r="NMK1959" s="69"/>
      <c r="NML1959" s="69"/>
      <c r="NMM1959" s="107"/>
      <c r="NMN1959" s="2"/>
      <c r="NMO1959" s="15"/>
      <c r="NMP1959" s="15"/>
      <c r="NMQ1959" s="80"/>
      <c r="NMR1959" s="52"/>
      <c r="NMS1959" s="69"/>
      <c r="NMT1959" s="69"/>
      <c r="NMU1959" s="69"/>
      <c r="NMV1959" s="107"/>
      <c r="NMW1959" s="2"/>
      <c r="NMX1959" s="15"/>
      <c r="NMY1959" s="15"/>
      <c r="NMZ1959" s="80"/>
      <c r="NNA1959" s="52"/>
      <c r="NNB1959" s="69"/>
      <c r="NNC1959" s="69"/>
      <c r="NND1959" s="69"/>
      <c r="NNE1959" s="107"/>
      <c r="NNF1959" s="2"/>
      <c r="NNG1959" s="15"/>
      <c r="NNH1959" s="15"/>
      <c r="NNI1959" s="80"/>
      <c r="NNJ1959" s="52"/>
      <c r="NNK1959" s="69"/>
      <c r="NNL1959" s="69"/>
      <c r="NNM1959" s="69"/>
      <c r="NNN1959" s="107"/>
      <c r="NNO1959" s="2"/>
      <c r="NNP1959" s="15"/>
      <c r="NNQ1959" s="15"/>
      <c r="NNR1959" s="80"/>
      <c r="NNS1959" s="52"/>
      <c r="NNT1959" s="69"/>
      <c r="NNU1959" s="69"/>
      <c r="NNV1959" s="69"/>
      <c r="NNW1959" s="107"/>
      <c r="NNX1959" s="2"/>
      <c r="NNY1959" s="15"/>
      <c r="NNZ1959" s="15"/>
      <c r="NOA1959" s="80"/>
      <c r="NOB1959" s="52"/>
      <c r="NOC1959" s="69"/>
      <c r="NOD1959" s="69"/>
      <c r="NOE1959" s="69"/>
      <c r="NOF1959" s="107"/>
      <c r="NOG1959" s="2"/>
      <c r="NOH1959" s="15"/>
      <c r="NOI1959" s="15"/>
      <c r="NOJ1959" s="80"/>
      <c r="NOK1959" s="52"/>
      <c r="NOL1959" s="69"/>
      <c r="NOM1959" s="69"/>
      <c r="NON1959" s="69"/>
      <c r="NOO1959" s="107"/>
      <c r="NOP1959" s="2"/>
      <c r="NOQ1959" s="15"/>
      <c r="NOR1959" s="15"/>
      <c r="NOS1959" s="80"/>
      <c r="NOT1959" s="52"/>
      <c r="NOU1959" s="69"/>
      <c r="NOV1959" s="69"/>
      <c r="NOW1959" s="69"/>
      <c r="NOX1959" s="107"/>
      <c r="NOY1959" s="2"/>
      <c r="NOZ1959" s="15"/>
      <c r="NPA1959" s="15"/>
      <c r="NPB1959" s="80"/>
      <c r="NPC1959" s="52"/>
      <c r="NPD1959" s="69"/>
      <c r="NPE1959" s="69"/>
      <c r="NPF1959" s="69"/>
      <c r="NPG1959" s="107"/>
      <c r="NPH1959" s="2"/>
      <c r="NPI1959" s="15"/>
      <c r="NPJ1959" s="15"/>
      <c r="NPK1959" s="80"/>
      <c r="NPL1959" s="52"/>
      <c r="NPM1959" s="69"/>
      <c r="NPN1959" s="69"/>
      <c r="NPO1959" s="69"/>
      <c r="NPP1959" s="107"/>
      <c r="NPQ1959" s="2"/>
      <c r="NPR1959" s="15"/>
      <c r="NPS1959" s="15"/>
      <c r="NPT1959" s="80"/>
      <c r="NPU1959" s="52"/>
      <c r="NPV1959" s="69"/>
      <c r="NPW1959" s="69"/>
      <c r="NPX1959" s="69"/>
      <c r="NPY1959" s="107"/>
      <c r="NPZ1959" s="2"/>
      <c r="NQA1959" s="15"/>
      <c r="NQB1959" s="15"/>
      <c r="NQC1959" s="80"/>
      <c r="NQD1959" s="52"/>
      <c r="NQE1959" s="69"/>
      <c r="NQF1959" s="69"/>
      <c r="NQG1959" s="69"/>
      <c r="NQH1959" s="107"/>
      <c r="NQI1959" s="2"/>
      <c r="NQJ1959" s="15"/>
      <c r="NQK1959" s="15"/>
      <c r="NQL1959" s="80"/>
      <c r="NQM1959" s="52"/>
      <c r="NQN1959" s="69"/>
      <c r="NQO1959" s="69"/>
      <c r="NQP1959" s="69"/>
      <c r="NQQ1959" s="107"/>
      <c r="NQR1959" s="2"/>
      <c r="NQS1959" s="15"/>
      <c r="NQT1959" s="15"/>
      <c r="NQU1959" s="80"/>
      <c r="NQV1959" s="52"/>
      <c r="NQW1959" s="69"/>
      <c r="NQX1959" s="69"/>
      <c r="NQY1959" s="69"/>
      <c r="NQZ1959" s="107"/>
      <c r="NRA1959" s="2"/>
      <c r="NRB1959" s="15"/>
      <c r="NRC1959" s="15"/>
      <c r="NRD1959" s="80"/>
      <c r="NRE1959" s="52"/>
      <c r="NRF1959" s="69"/>
      <c r="NRG1959" s="69"/>
      <c r="NRH1959" s="69"/>
      <c r="NRI1959" s="107"/>
      <c r="NRJ1959" s="2"/>
      <c r="NRK1959" s="15"/>
      <c r="NRL1959" s="15"/>
      <c r="NRM1959" s="80"/>
      <c r="NRN1959" s="52"/>
      <c r="NRO1959" s="69"/>
      <c r="NRP1959" s="69"/>
      <c r="NRQ1959" s="69"/>
      <c r="NRR1959" s="107"/>
      <c r="NRS1959" s="2"/>
      <c r="NRT1959" s="15"/>
      <c r="NRU1959" s="15"/>
      <c r="NRV1959" s="80"/>
      <c r="NRW1959" s="52"/>
      <c r="NRX1959" s="69"/>
      <c r="NRY1959" s="69"/>
      <c r="NRZ1959" s="69"/>
      <c r="NSA1959" s="107"/>
      <c r="NSB1959" s="2"/>
      <c r="NSC1959" s="15"/>
      <c r="NSD1959" s="15"/>
      <c r="NSE1959" s="80"/>
      <c r="NSF1959" s="52"/>
      <c r="NSG1959" s="69"/>
      <c r="NSH1959" s="69"/>
      <c r="NSI1959" s="69"/>
      <c r="NSJ1959" s="107"/>
      <c r="NSK1959" s="2"/>
      <c r="NSL1959" s="15"/>
      <c r="NSM1959" s="15"/>
      <c r="NSN1959" s="80"/>
      <c r="NSO1959" s="52"/>
      <c r="NSP1959" s="69"/>
      <c r="NSQ1959" s="69"/>
      <c r="NSR1959" s="69"/>
      <c r="NSS1959" s="107"/>
      <c r="NST1959" s="2"/>
      <c r="NSU1959" s="15"/>
      <c r="NSV1959" s="15"/>
      <c r="NSW1959" s="80"/>
      <c r="NSX1959" s="52"/>
      <c r="NSY1959" s="69"/>
      <c r="NSZ1959" s="69"/>
      <c r="NTA1959" s="69"/>
      <c r="NTB1959" s="107"/>
      <c r="NTC1959" s="2"/>
      <c r="NTD1959" s="15"/>
      <c r="NTE1959" s="15"/>
      <c r="NTF1959" s="80"/>
      <c r="NTG1959" s="52"/>
      <c r="NTH1959" s="69"/>
      <c r="NTI1959" s="69"/>
      <c r="NTJ1959" s="69"/>
      <c r="NTK1959" s="107"/>
      <c r="NTL1959" s="2"/>
      <c r="NTM1959" s="15"/>
      <c r="NTN1959" s="15"/>
      <c r="NTO1959" s="80"/>
      <c r="NTP1959" s="52"/>
      <c r="NTQ1959" s="69"/>
      <c r="NTR1959" s="69"/>
      <c r="NTS1959" s="69"/>
      <c r="NTT1959" s="107"/>
      <c r="NTU1959" s="2"/>
      <c r="NTV1959" s="15"/>
      <c r="NTW1959" s="15"/>
      <c r="NTX1959" s="80"/>
      <c r="NTY1959" s="52"/>
      <c r="NTZ1959" s="69"/>
      <c r="NUA1959" s="69"/>
      <c r="NUB1959" s="69"/>
      <c r="NUC1959" s="107"/>
      <c r="NUD1959" s="2"/>
      <c r="NUE1959" s="15"/>
      <c r="NUF1959" s="15"/>
      <c r="NUG1959" s="80"/>
      <c r="NUH1959" s="52"/>
      <c r="NUI1959" s="69"/>
      <c r="NUJ1959" s="69"/>
      <c r="NUK1959" s="69"/>
      <c r="NUL1959" s="107"/>
      <c r="NUM1959" s="2"/>
      <c r="NUN1959" s="15"/>
      <c r="NUO1959" s="15"/>
      <c r="NUP1959" s="80"/>
      <c r="NUQ1959" s="52"/>
      <c r="NUR1959" s="69"/>
      <c r="NUS1959" s="69"/>
      <c r="NUT1959" s="69"/>
      <c r="NUU1959" s="107"/>
      <c r="NUV1959" s="2"/>
      <c r="NUW1959" s="15"/>
      <c r="NUX1959" s="15"/>
      <c r="NUY1959" s="80"/>
      <c r="NUZ1959" s="52"/>
      <c r="NVA1959" s="69"/>
      <c r="NVB1959" s="69"/>
      <c r="NVC1959" s="69"/>
      <c r="NVD1959" s="107"/>
      <c r="NVE1959" s="2"/>
      <c r="NVF1959" s="15"/>
      <c r="NVG1959" s="15"/>
      <c r="NVH1959" s="80"/>
      <c r="NVI1959" s="52"/>
      <c r="NVJ1959" s="69"/>
      <c r="NVK1959" s="69"/>
      <c r="NVL1959" s="69"/>
      <c r="NVM1959" s="107"/>
      <c r="NVN1959" s="2"/>
      <c r="NVO1959" s="15"/>
      <c r="NVP1959" s="15"/>
      <c r="NVQ1959" s="80"/>
      <c r="NVR1959" s="52"/>
      <c r="NVS1959" s="69"/>
      <c r="NVT1959" s="69"/>
      <c r="NVU1959" s="69"/>
      <c r="NVV1959" s="107"/>
      <c r="NVW1959" s="2"/>
      <c r="NVX1959" s="15"/>
      <c r="NVY1959" s="15"/>
      <c r="NVZ1959" s="80"/>
      <c r="NWA1959" s="52"/>
      <c r="NWB1959" s="69"/>
      <c r="NWC1959" s="69"/>
      <c r="NWD1959" s="69"/>
      <c r="NWE1959" s="107"/>
      <c r="NWF1959" s="2"/>
      <c r="NWG1959" s="15"/>
      <c r="NWH1959" s="15"/>
      <c r="NWI1959" s="80"/>
      <c r="NWJ1959" s="52"/>
      <c r="NWK1959" s="69"/>
      <c r="NWL1959" s="69"/>
      <c r="NWM1959" s="69"/>
      <c r="NWN1959" s="107"/>
      <c r="NWO1959" s="2"/>
      <c r="NWP1959" s="15"/>
      <c r="NWQ1959" s="15"/>
      <c r="NWR1959" s="80"/>
      <c r="NWS1959" s="52"/>
      <c r="NWT1959" s="69"/>
      <c r="NWU1959" s="69"/>
      <c r="NWV1959" s="69"/>
      <c r="NWW1959" s="107"/>
      <c r="NWX1959" s="2"/>
      <c r="NWY1959" s="15"/>
      <c r="NWZ1959" s="15"/>
      <c r="NXA1959" s="80"/>
      <c r="NXB1959" s="52"/>
      <c r="NXC1959" s="69"/>
      <c r="NXD1959" s="69"/>
      <c r="NXE1959" s="69"/>
      <c r="NXF1959" s="107"/>
      <c r="NXG1959" s="2"/>
      <c r="NXH1959" s="15"/>
      <c r="NXI1959" s="15"/>
      <c r="NXJ1959" s="80"/>
      <c r="NXK1959" s="52"/>
      <c r="NXL1959" s="69"/>
      <c r="NXM1959" s="69"/>
      <c r="NXN1959" s="69"/>
      <c r="NXO1959" s="107"/>
      <c r="NXP1959" s="2"/>
      <c r="NXQ1959" s="15"/>
      <c r="NXR1959" s="15"/>
      <c r="NXS1959" s="80"/>
      <c r="NXT1959" s="52"/>
      <c r="NXU1959" s="69"/>
      <c r="NXV1959" s="69"/>
      <c r="NXW1959" s="69"/>
      <c r="NXX1959" s="107"/>
      <c r="NXY1959" s="2"/>
      <c r="NXZ1959" s="15"/>
      <c r="NYA1959" s="15"/>
      <c r="NYB1959" s="80"/>
      <c r="NYC1959" s="52"/>
      <c r="NYD1959" s="69"/>
      <c r="NYE1959" s="69"/>
      <c r="NYF1959" s="69"/>
      <c r="NYG1959" s="107"/>
      <c r="NYH1959" s="2"/>
      <c r="NYI1959" s="15"/>
      <c r="NYJ1959" s="15"/>
      <c r="NYK1959" s="80"/>
      <c r="NYL1959" s="52"/>
      <c r="NYM1959" s="69"/>
      <c r="NYN1959" s="69"/>
      <c r="NYO1959" s="69"/>
      <c r="NYP1959" s="107"/>
      <c r="NYQ1959" s="2"/>
      <c r="NYR1959" s="15"/>
      <c r="NYS1959" s="15"/>
      <c r="NYT1959" s="80"/>
      <c r="NYU1959" s="52"/>
      <c r="NYV1959" s="69"/>
      <c r="NYW1959" s="69"/>
      <c r="NYX1959" s="69"/>
      <c r="NYY1959" s="107"/>
      <c r="NYZ1959" s="2"/>
      <c r="NZA1959" s="15"/>
      <c r="NZB1959" s="15"/>
      <c r="NZC1959" s="80"/>
      <c r="NZD1959" s="52"/>
      <c r="NZE1959" s="69"/>
      <c r="NZF1959" s="69"/>
      <c r="NZG1959" s="69"/>
      <c r="NZH1959" s="107"/>
      <c r="NZI1959" s="2"/>
      <c r="NZJ1959" s="15"/>
      <c r="NZK1959" s="15"/>
      <c r="NZL1959" s="80"/>
      <c r="NZM1959" s="52"/>
      <c r="NZN1959" s="69"/>
      <c r="NZO1959" s="69"/>
      <c r="NZP1959" s="69"/>
      <c r="NZQ1959" s="107"/>
      <c r="NZR1959" s="2"/>
      <c r="NZS1959" s="15"/>
      <c r="NZT1959" s="15"/>
      <c r="NZU1959" s="80"/>
      <c r="NZV1959" s="52"/>
      <c r="NZW1959" s="69"/>
      <c r="NZX1959" s="69"/>
      <c r="NZY1959" s="69"/>
      <c r="NZZ1959" s="107"/>
      <c r="OAA1959" s="2"/>
      <c r="OAB1959" s="15"/>
      <c r="OAC1959" s="15"/>
      <c r="OAD1959" s="80"/>
      <c r="OAE1959" s="52"/>
      <c r="OAF1959" s="69"/>
      <c r="OAG1959" s="69"/>
      <c r="OAH1959" s="69"/>
      <c r="OAI1959" s="107"/>
      <c r="OAJ1959" s="2"/>
      <c r="OAK1959" s="15"/>
      <c r="OAL1959" s="15"/>
      <c r="OAM1959" s="80"/>
      <c r="OAN1959" s="52"/>
      <c r="OAO1959" s="69"/>
      <c r="OAP1959" s="69"/>
      <c r="OAQ1959" s="69"/>
      <c r="OAR1959" s="107"/>
      <c r="OAS1959" s="2"/>
      <c r="OAT1959" s="15"/>
      <c r="OAU1959" s="15"/>
      <c r="OAV1959" s="80"/>
      <c r="OAW1959" s="52"/>
      <c r="OAX1959" s="69"/>
      <c r="OAY1959" s="69"/>
      <c r="OAZ1959" s="69"/>
      <c r="OBA1959" s="107"/>
      <c r="OBB1959" s="2"/>
      <c r="OBC1959" s="15"/>
      <c r="OBD1959" s="15"/>
      <c r="OBE1959" s="80"/>
      <c r="OBF1959" s="52"/>
      <c r="OBG1959" s="69"/>
      <c r="OBH1959" s="69"/>
      <c r="OBI1959" s="69"/>
      <c r="OBJ1959" s="107"/>
      <c r="OBK1959" s="2"/>
      <c r="OBL1959" s="15"/>
      <c r="OBM1959" s="15"/>
      <c r="OBN1959" s="80"/>
      <c r="OBO1959" s="52"/>
      <c r="OBP1959" s="69"/>
      <c r="OBQ1959" s="69"/>
      <c r="OBR1959" s="69"/>
      <c r="OBS1959" s="107"/>
      <c r="OBT1959" s="2"/>
      <c r="OBU1959" s="15"/>
      <c r="OBV1959" s="15"/>
      <c r="OBW1959" s="80"/>
      <c r="OBX1959" s="52"/>
      <c r="OBY1959" s="69"/>
      <c r="OBZ1959" s="69"/>
      <c r="OCA1959" s="69"/>
      <c r="OCB1959" s="107"/>
      <c r="OCC1959" s="2"/>
      <c r="OCD1959" s="15"/>
      <c r="OCE1959" s="15"/>
      <c r="OCF1959" s="80"/>
      <c r="OCG1959" s="52"/>
      <c r="OCH1959" s="69"/>
      <c r="OCI1959" s="69"/>
      <c r="OCJ1959" s="69"/>
      <c r="OCK1959" s="107"/>
      <c r="OCL1959" s="2"/>
      <c r="OCM1959" s="15"/>
      <c r="OCN1959" s="15"/>
      <c r="OCO1959" s="80"/>
      <c r="OCP1959" s="52"/>
      <c r="OCQ1959" s="69"/>
      <c r="OCR1959" s="69"/>
      <c r="OCS1959" s="69"/>
      <c r="OCT1959" s="107"/>
      <c r="OCU1959" s="2"/>
      <c r="OCV1959" s="15"/>
      <c r="OCW1959" s="15"/>
      <c r="OCX1959" s="80"/>
      <c r="OCY1959" s="52"/>
      <c r="OCZ1959" s="69"/>
      <c r="ODA1959" s="69"/>
      <c r="ODB1959" s="69"/>
      <c r="ODC1959" s="107"/>
      <c r="ODD1959" s="2"/>
      <c r="ODE1959" s="15"/>
      <c r="ODF1959" s="15"/>
      <c r="ODG1959" s="80"/>
      <c r="ODH1959" s="52"/>
      <c r="ODI1959" s="69"/>
      <c r="ODJ1959" s="69"/>
      <c r="ODK1959" s="69"/>
      <c r="ODL1959" s="107"/>
      <c r="ODM1959" s="2"/>
      <c r="ODN1959" s="15"/>
      <c r="ODO1959" s="15"/>
      <c r="ODP1959" s="80"/>
      <c r="ODQ1959" s="52"/>
      <c r="ODR1959" s="69"/>
      <c r="ODS1959" s="69"/>
      <c r="ODT1959" s="69"/>
      <c r="ODU1959" s="107"/>
      <c r="ODV1959" s="2"/>
      <c r="ODW1959" s="15"/>
      <c r="ODX1959" s="15"/>
      <c r="ODY1959" s="80"/>
      <c r="ODZ1959" s="52"/>
      <c r="OEA1959" s="69"/>
      <c r="OEB1959" s="69"/>
      <c r="OEC1959" s="69"/>
      <c r="OED1959" s="107"/>
      <c r="OEE1959" s="2"/>
      <c r="OEF1959" s="15"/>
      <c r="OEG1959" s="15"/>
      <c r="OEH1959" s="80"/>
      <c r="OEI1959" s="52"/>
      <c r="OEJ1959" s="69"/>
      <c r="OEK1959" s="69"/>
      <c r="OEL1959" s="69"/>
      <c r="OEM1959" s="107"/>
      <c r="OEN1959" s="2"/>
      <c r="OEO1959" s="15"/>
      <c r="OEP1959" s="15"/>
      <c r="OEQ1959" s="80"/>
      <c r="OER1959" s="52"/>
      <c r="OES1959" s="69"/>
      <c r="OET1959" s="69"/>
      <c r="OEU1959" s="69"/>
      <c r="OEV1959" s="107"/>
      <c r="OEW1959" s="2"/>
      <c r="OEX1959" s="15"/>
      <c r="OEY1959" s="15"/>
      <c r="OEZ1959" s="80"/>
      <c r="OFA1959" s="52"/>
      <c r="OFB1959" s="69"/>
      <c r="OFC1959" s="69"/>
      <c r="OFD1959" s="69"/>
      <c r="OFE1959" s="107"/>
      <c r="OFF1959" s="2"/>
      <c r="OFG1959" s="15"/>
      <c r="OFH1959" s="15"/>
      <c r="OFI1959" s="80"/>
      <c r="OFJ1959" s="52"/>
      <c r="OFK1959" s="69"/>
      <c r="OFL1959" s="69"/>
      <c r="OFM1959" s="69"/>
      <c r="OFN1959" s="107"/>
      <c r="OFO1959" s="2"/>
      <c r="OFP1959" s="15"/>
      <c r="OFQ1959" s="15"/>
      <c r="OFR1959" s="80"/>
      <c r="OFS1959" s="52"/>
      <c r="OFT1959" s="69"/>
      <c r="OFU1959" s="69"/>
      <c r="OFV1959" s="69"/>
      <c r="OFW1959" s="107"/>
      <c r="OFX1959" s="2"/>
      <c r="OFY1959" s="15"/>
      <c r="OFZ1959" s="15"/>
      <c r="OGA1959" s="80"/>
      <c r="OGB1959" s="52"/>
      <c r="OGC1959" s="69"/>
      <c r="OGD1959" s="69"/>
      <c r="OGE1959" s="69"/>
      <c r="OGF1959" s="107"/>
      <c r="OGG1959" s="2"/>
      <c r="OGH1959" s="15"/>
      <c r="OGI1959" s="15"/>
      <c r="OGJ1959" s="80"/>
      <c r="OGK1959" s="52"/>
      <c r="OGL1959" s="69"/>
      <c r="OGM1959" s="69"/>
      <c r="OGN1959" s="69"/>
      <c r="OGO1959" s="107"/>
      <c r="OGP1959" s="2"/>
      <c r="OGQ1959" s="15"/>
      <c r="OGR1959" s="15"/>
      <c r="OGS1959" s="80"/>
      <c r="OGT1959" s="52"/>
      <c r="OGU1959" s="69"/>
      <c r="OGV1959" s="69"/>
      <c r="OGW1959" s="69"/>
      <c r="OGX1959" s="107"/>
      <c r="OGY1959" s="2"/>
      <c r="OGZ1959" s="15"/>
      <c r="OHA1959" s="15"/>
      <c r="OHB1959" s="80"/>
      <c r="OHC1959" s="52"/>
      <c r="OHD1959" s="69"/>
      <c r="OHE1959" s="69"/>
      <c r="OHF1959" s="69"/>
      <c r="OHG1959" s="107"/>
      <c r="OHH1959" s="2"/>
      <c r="OHI1959" s="15"/>
      <c r="OHJ1959" s="15"/>
      <c r="OHK1959" s="80"/>
      <c r="OHL1959" s="52"/>
      <c r="OHM1959" s="69"/>
      <c r="OHN1959" s="69"/>
      <c r="OHO1959" s="69"/>
      <c r="OHP1959" s="107"/>
      <c r="OHQ1959" s="2"/>
      <c r="OHR1959" s="15"/>
      <c r="OHS1959" s="15"/>
      <c r="OHT1959" s="80"/>
      <c r="OHU1959" s="52"/>
      <c r="OHV1959" s="69"/>
      <c r="OHW1959" s="69"/>
      <c r="OHX1959" s="69"/>
      <c r="OHY1959" s="107"/>
      <c r="OHZ1959" s="2"/>
      <c r="OIA1959" s="15"/>
      <c r="OIB1959" s="15"/>
      <c r="OIC1959" s="80"/>
      <c r="OID1959" s="52"/>
      <c r="OIE1959" s="69"/>
      <c r="OIF1959" s="69"/>
      <c r="OIG1959" s="69"/>
      <c r="OIH1959" s="107"/>
      <c r="OII1959" s="2"/>
      <c r="OIJ1959" s="15"/>
      <c r="OIK1959" s="15"/>
      <c r="OIL1959" s="80"/>
      <c r="OIM1959" s="52"/>
      <c r="OIN1959" s="69"/>
      <c r="OIO1959" s="69"/>
      <c r="OIP1959" s="69"/>
      <c r="OIQ1959" s="107"/>
      <c r="OIR1959" s="2"/>
      <c r="OIS1959" s="15"/>
      <c r="OIT1959" s="15"/>
      <c r="OIU1959" s="80"/>
      <c r="OIV1959" s="52"/>
      <c r="OIW1959" s="69"/>
      <c r="OIX1959" s="69"/>
      <c r="OIY1959" s="69"/>
      <c r="OIZ1959" s="107"/>
      <c r="OJA1959" s="2"/>
      <c r="OJB1959" s="15"/>
      <c r="OJC1959" s="15"/>
      <c r="OJD1959" s="80"/>
      <c r="OJE1959" s="52"/>
      <c r="OJF1959" s="69"/>
      <c r="OJG1959" s="69"/>
      <c r="OJH1959" s="69"/>
      <c r="OJI1959" s="107"/>
      <c r="OJJ1959" s="2"/>
      <c r="OJK1959" s="15"/>
      <c r="OJL1959" s="15"/>
      <c r="OJM1959" s="80"/>
      <c r="OJN1959" s="52"/>
      <c r="OJO1959" s="69"/>
      <c r="OJP1959" s="69"/>
      <c r="OJQ1959" s="69"/>
      <c r="OJR1959" s="107"/>
      <c r="OJS1959" s="2"/>
      <c r="OJT1959" s="15"/>
      <c r="OJU1959" s="15"/>
      <c r="OJV1959" s="80"/>
      <c r="OJW1959" s="52"/>
      <c r="OJX1959" s="69"/>
      <c r="OJY1959" s="69"/>
      <c r="OJZ1959" s="69"/>
      <c r="OKA1959" s="107"/>
      <c r="OKB1959" s="2"/>
      <c r="OKC1959" s="15"/>
      <c r="OKD1959" s="15"/>
      <c r="OKE1959" s="80"/>
      <c r="OKF1959" s="52"/>
      <c r="OKG1959" s="69"/>
      <c r="OKH1959" s="69"/>
      <c r="OKI1959" s="69"/>
      <c r="OKJ1959" s="107"/>
      <c r="OKK1959" s="2"/>
      <c r="OKL1959" s="15"/>
      <c r="OKM1959" s="15"/>
      <c r="OKN1959" s="80"/>
      <c r="OKO1959" s="52"/>
      <c r="OKP1959" s="69"/>
      <c r="OKQ1959" s="69"/>
      <c r="OKR1959" s="69"/>
      <c r="OKS1959" s="107"/>
      <c r="OKT1959" s="2"/>
      <c r="OKU1959" s="15"/>
      <c r="OKV1959" s="15"/>
      <c r="OKW1959" s="80"/>
      <c r="OKX1959" s="52"/>
      <c r="OKY1959" s="69"/>
      <c r="OKZ1959" s="69"/>
      <c r="OLA1959" s="69"/>
      <c r="OLB1959" s="107"/>
      <c r="OLC1959" s="2"/>
      <c r="OLD1959" s="15"/>
      <c r="OLE1959" s="15"/>
      <c r="OLF1959" s="80"/>
      <c r="OLG1959" s="52"/>
      <c r="OLH1959" s="69"/>
      <c r="OLI1959" s="69"/>
      <c r="OLJ1959" s="69"/>
      <c r="OLK1959" s="107"/>
      <c r="OLL1959" s="2"/>
      <c r="OLM1959" s="15"/>
      <c r="OLN1959" s="15"/>
      <c r="OLO1959" s="80"/>
      <c r="OLP1959" s="52"/>
      <c r="OLQ1959" s="69"/>
      <c r="OLR1959" s="69"/>
      <c r="OLS1959" s="69"/>
      <c r="OLT1959" s="107"/>
      <c r="OLU1959" s="2"/>
      <c r="OLV1959" s="15"/>
      <c r="OLW1959" s="15"/>
      <c r="OLX1959" s="80"/>
      <c r="OLY1959" s="52"/>
      <c r="OLZ1959" s="69"/>
      <c r="OMA1959" s="69"/>
      <c r="OMB1959" s="69"/>
      <c r="OMC1959" s="107"/>
      <c r="OMD1959" s="2"/>
      <c r="OME1959" s="15"/>
      <c r="OMF1959" s="15"/>
      <c r="OMG1959" s="80"/>
      <c r="OMH1959" s="52"/>
      <c r="OMI1959" s="69"/>
      <c r="OMJ1959" s="69"/>
      <c r="OMK1959" s="69"/>
      <c r="OML1959" s="107"/>
      <c r="OMM1959" s="2"/>
      <c r="OMN1959" s="15"/>
      <c r="OMO1959" s="15"/>
      <c r="OMP1959" s="80"/>
      <c r="OMQ1959" s="52"/>
      <c r="OMR1959" s="69"/>
      <c r="OMS1959" s="69"/>
      <c r="OMT1959" s="69"/>
      <c r="OMU1959" s="107"/>
      <c r="OMV1959" s="2"/>
      <c r="OMW1959" s="15"/>
      <c r="OMX1959" s="15"/>
      <c r="OMY1959" s="80"/>
      <c r="OMZ1959" s="52"/>
      <c r="ONA1959" s="69"/>
      <c r="ONB1959" s="69"/>
      <c r="ONC1959" s="69"/>
      <c r="OND1959" s="107"/>
      <c r="ONE1959" s="2"/>
      <c r="ONF1959" s="15"/>
      <c r="ONG1959" s="15"/>
      <c r="ONH1959" s="80"/>
      <c r="ONI1959" s="52"/>
      <c r="ONJ1959" s="69"/>
      <c r="ONK1959" s="69"/>
      <c r="ONL1959" s="69"/>
      <c r="ONM1959" s="107"/>
      <c r="ONN1959" s="2"/>
      <c r="ONO1959" s="15"/>
      <c r="ONP1959" s="15"/>
      <c r="ONQ1959" s="80"/>
      <c r="ONR1959" s="52"/>
      <c r="ONS1959" s="69"/>
      <c r="ONT1959" s="69"/>
      <c r="ONU1959" s="69"/>
      <c r="ONV1959" s="107"/>
      <c r="ONW1959" s="2"/>
      <c r="ONX1959" s="15"/>
      <c r="ONY1959" s="15"/>
      <c r="ONZ1959" s="80"/>
      <c r="OOA1959" s="52"/>
      <c r="OOB1959" s="69"/>
      <c r="OOC1959" s="69"/>
      <c r="OOD1959" s="69"/>
      <c r="OOE1959" s="107"/>
      <c r="OOF1959" s="2"/>
      <c r="OOG1959" s="15"/>
      <c r="OOH1959" s="15"/>
      <c r="OOI1959" s="80"/>
      <c r="OOJ1959" s="52"/>
      <c r="OOK1959" s="69"/>
      <c r="OOL1959" s="69"/>
      <c r="OOM1959" s="69"/>
      <c r="OON1959" s="107"/>
      <c r="OOO1959" s="2"/>
      <c r="OOP1959" s="15"/>
      <c r="OOQ1959" s="15"/>
      <c r="OOR1959" s="80"/>
      <c r="OOS1959" s="52"/>
      <c r="OOT1959" s="69"/>
      <c r="OOU1959" s="69"/>
      <c r="OOV1959" s="69"/>
      <c r="OOW1959" s="107"/>
      <c r="OOX1959" s="2"/>
      <c r="OOY1959" s="15"/>
      <c r="OOZ1959" s="15"/>
      <c r="OPA1959" s="80"/>
      <c r="OPB1959" s="52"/>
      <c r="OPC1959" s="69"/>
      <c r="OPD1959" s="69"/>
      <c r="OPE1959" s="69"/>
      <c r="OPF1959" s="107"/>
      <c r="OPG1959" s="2"/>
      <c r="OPH1959" s="15"/>
      <c r="OPI1959" s="15"/>
      <c r="OPJ1959" s="80"/>
      <c r="OPK1959" s="52"/>
      <c r="OPL1959" s="69"/>
      <c r="OPM1959" s="69"/>
      <c r="OPN1959" s="69"/>
      <c r="OPO1959" s="107"/>
      <c r="OPP1959" s="2"/>
      <c r="OPQ1959" s="15"/>
      <c r="OPR1959" s="15"/>
      <c r="OPS1959" s="80"/>
      <c r="OPT1959" s="52"/>
      <c r="OPU1959" s="69"/>
      <c r="OPV1959" s="69"/>
      <c r="OPW1959" s="69"/>
      <c r="OPX1959" s="107"/>
      <c r="OPY1959" s="2"/>
      <c r="OPZ1959" s="15"/>
      <c r="OQA1959" s="15"/>
      <c r="OQB1959" s="80"/>
      <c r="OQC1959" s="52"/>
      <c r="OQD1959" s="69"/>
      <c r="OQE1959" s="69"/>
      <c r="OQF1959" s="69"/>
      <c r="OQG1959" s="107"/>
      <c r="OQH1959" s="2"/>
      <c r="OQI1959" s="15"/>
      <c r="OQJ1959" s="15"/>
      <c r="OQK1959" s="80"/>
      <c r="OQL1959" s="52"/>
      <c r="OQM1959" s="69"/>
      <c r="OQN1959" s="69"/>
      <c r="OQO1959" s="69"/>
      <c r="OQP1959" s="107"/>
      <c r="OQQ1959" s="2"/>
      <c r="OQR1959" s="15"/>
      <c r="OQS1959" s="15"/>
      <c r="OQT1959" s="80"/>
      <c r="OQU1959" s="52"/>
      <c r="OQV1959" s="69"/>
      <c r="OQW1959" s="69"/>
      <c r="OQX1959" s="69"/>
      <c r="OQY1959" s="107"/>
      <c r="OQZ1959" s="2"/>
      <c r="ORA1959" s="15"/>
      <c r="ORB1959" s="15"/>
      <c r="ORC1959" s="80"/>
      <c r="ORD1959" s="52"/>
      <c r="ORE1959" s="69"/>
      <c r="ORF1959" s="69"/>
      <c r="ORG1959" s="69"/>
      <c r="ORH1959" s="107"/>
      <c r="ORI1959" s="2"/>
      <c r="ORJ1959" s="15"/>
      <c r="ORK1959" s="15"/>
      <c r="ORL1959" s="80"/>
      <c r="ORM1959" s="52"/>
      <c r="ORN1959" s="69"/>
      <c r="ORO1959" s="69"/>
      <c r="ORP1959" s="69"/>
      <c r="ORQ1959" s="107"/>
      <c r="ORR1959" s="2"/>
      <c r="ORS1959" s="15"/>
      <c r="ORT1959" s="15"/>
      <c r="ORU1959" s="80"/>
      <c r="ORV1959" s="52"/>
      <c r="ORW1959" s="69"/>
      <c r="ORX1959" s="69"/>
      <c r="ORY1959" s="69"/>
      <c r="ORZ1959" s="107"/>
      <c r="OSA1959" s="2"/>
      <c r="OSB1959" s="15"/>
      <c r="OSC1959" s="15"/>
      <c r="OSD1959" s="80"/>
      <c r="OSE1959" s="52"/>
      <c r="OSF1959" s="69"/>
      <c r="OSG1959" s="69"/>
      <c r="OSH1959" s="69"/>
      <c r="OSI1959" s="107"/>
      <c r="OSJ1959" s="2"/>
      <c r="OSK1959" s="15"/>
      <c r="OSL1959" s="15"/>
      <c r="OSM1959" s="80"/>
      <c r="OSN1959" s="52"/>
      <c r="OSO1959" s="69"/>
      <c r="OSP1959" s="69"/>
      <c r="OSQ1959" s="69"/>
      <c r="OSR1959" s="107"/>
      <c r="OSS1959" s="2"/>
      <c r="OST1959" s="15"/>
      <c r="OSU1959" s="15"/>
      <c r="OSV1959" s="80"/>
      <c r="OSW1959" s="52"/>
      <c r="OSX1959" s="69"/>
      <c r="OSY1959" s="69"/>
      <c r="OSZ1959" s="69"/>
      <c r="OTA1959" s="107"/>
      <c r="OTB1959" s="2"/>
      <c r="OTC1959" s="15"/>
      <c r="OTD1959" s="15"/>
      <c r="OTE1959" s="80"/>
      <c r="OTF1959" s="52"/>
      <c r="OTG1959" s="69"/>
      <c r="OTH1959" s="69"/>
      <c r="OTI1959" s="69"/>
      <c r="OTJ1959" s="107"/>
      <c r="OTK1959" s="2"/>
      <c r="OTL1959" s="15"/>
      <c r="OTM1959" s="15"/>
      <c r="OTN1959" s="80"/>
      <c r="OTO1959" s="52"/>
      <c r="OTP1959" s="69"/>
      <c r="OTQ1959" s="69"/>
      <c r="OTR1959" s="69"/>
      <c r="OTS1959" s="107"/>
      <c r="OTT1959" s="2"/>
      <c r="OTU1959" s="15"/>
      <c r="OTV1959" s="15"/>
      <c r="OTW1959" s="80"/>
      <c r="OTX1959" s="52"/>
      <c r="OTY1959" s="69"/>
      <c r="OTZ1959" s="69"/>
      <c r="OUA1959" s="69"/>
      <c r="OUB1959" s="107"/>
      <c r="OUC1959" s="2"/>
      <c r="OUD1959" s="15"/>
      <c r="OUE1959" s="15"/>
      <c r="OUF1959" s="80"/>
      <c r="OUG1959" s="52"/>
      <c r="OUH1959" s="69"/>
      <c r="OUI1959" s="69"/>
      <c r="OUJ1959" s="69"/>
      <c r="OUK1959" s="107"/>
      <c r="OUL1959" s="2"/>
      <c r="OUM1959" s="15"/>
      <c r="OUN1959" s="15"/>
      <c r="OUO1959" s="80"/>
      <c r="OUP1959" s="52"/>
      <c r="OUQ1959" s="69"/>
      <c r="OUR1959" s="69"/>
      <c r="OUS1959" s="69"/>
      <c r="OUT1959" s="107"/>
      <c r="OUU1959" s="2"/>
      <c r="OUV1959" s="15"/>
      <c r="OUW1959" s="15"/>
      <c r="OUX1959" s="80"/>
      <c r="OUY1959" s="52"/>
      <c r="OUZ1959" s="69"/>
      <c r="OVA1959" s="69"/>
      <c r="OVB1959" s="69"/>
      <c r="OVC1959" s="107"/>
      <c r="OVD1959" s="2"/>
      <c r="OVE1959" s="15"/>
      <c r="OVF1959" s="15"/>
      <c r="OVG1959" s="80"/>
      <c r="OVH1959" s="52"/>
      <c r="OVI1959" s="69"/>
      <c r="OVJ1959" s="69"/>
      <c r="OVK1959" s="69"/>
      <c r="OVL1959" s="107"/>
      <c r="OVM1959" s="2"/>
      <c r="OVN1959" s="15"/>
      <c r="OVO1959" s="15"/>
      <c r="OVP1959" s="80"/>
      <c r="OVQ1959" s="52"/>
      <c r="OVR1959" s="69"/>
      <c r="OVS1959" s="69"/>
      <c r="OVT1959" s="69"/>
      <c r="OVU1959" s="107"/>
      <c r="OVV1959" s="2"/>
      <c r="OVW1959" s="15"/>
      <c r="OVX1959" s="15"/>
      <c r="OVY1959" s="80"/>
      <c r="OVZ1959" s="52"/>
      <c r="OWA1959" s="69"/>
      <c r="OWB1959" s="69"/>
      <c r="OWC1959" s="69"/>
      <c r="OWD1959" s="107"/>
      <c r="OWE1959" s="2"/>
      <c r="OWF1959" s="15"/>
      <c r="OWG1959" s="15"/>
      <c r="OWH1959" s="80"/>
      <c r="OWI1959" s="52"/>
      <c r="OWJ1959" s="69"/>
      <c r="OWK1959" s="69"/>
      <c r="OWL1959" s="69"/>
      <c r="OWM1959" s="107"/>
      <c r="OWN1959" s="2"/>
      <c r="OWO1959" s="15"/>
      <c r="OWP1959" s="15"/>
      <c r="OWQ1959" s="80"/>
      <c r="OWR1959" s="52"/>
      <c r="OWS1959" s="69"/>
      <c r="OWT1959" s="69"/>
      <c r="OWU1959" s="69"/>
      <c r="OWV1959" s="107"/>
      <c r="OWW1959" s="2"/>
      <c r="OWX1959" s="15"/>
      <c r="OWY1959" s="15"/>
      <c r="OWZ1959" s="80"/>
      <c r="OXA1959" s="52"/>
      <c r="OXB1959" s="69"/>
      <c r="OXC1959" s="69"/>
      <c r="OXD1959" s="69"/>
      <c r="OXE1959" s="107"/>
      <c r="OXF1959" s="2"/>
      <c r="OXG1959" s="15"/>
      <c r="OXH1959" s="15"/>
      <c r="OXI1959" s="80"/>
      <c r="OXJ1959" s="52"/>
      <c r="OXK1959" s="69"/>
      <c r="OXL1959" s="69"/>
      <c r="OXM1959" s="69"/>
      <c r="OXN1959" s="107"/>
      <c r="OXO1959" s="2"/>
      <c r="OXP1959" s="15"/>
      <c r="OXQ1959" s="15"/>
      <c r="OXR1959" s="80"/>
      <c r="OXS1959" s="52"/>
      <c r="OXT1959" s="69"/>
      <c r="OXU1959" s="69"/>
      <c r="OXV1959" s="69"/>
      <c r="OXW1959" s="107"/>
      <c r="OXX1959" s="2"/>
      <c r="OXY1959" s="15"/>
      <c r="OXZ1959" s="15"/>
      <c r="OYA1959" s="80"/>
      <c r="OYB1959" s="52"/>
      <c r="OYC1959" s="69"/>
      <c r="OYD1959" s="69"/>
      <c r="OYE1959" s="69"/>
      <c r="OYF1959" s="107"/>
      <c r="OYG1959" s="2"/>
      <c r="OYH1959" s="15"/>
      <c r="OYI1959" s="15"/>
      <c r="OYJ1959" s="80"/>
      <c r="OYK1959" s="52"/>
      <c r="OYL1959" s="69"/>
      <c r="OYM1959" s="69"/>
      <c r="OYN1959" s="69"/>
      <c r="OYO1959" s="107"/>
      <c r="OYP1959" s="2"/>
      <c r="OYQ1959" s="15"/>
      <c r="OYR1959" s="15"/>
      <c r="OYS1959" s="80"/>
      <c r="OYT1959" s="52"/>
      <c r="OYU1959" s="69"/>
      <c r="OYV1959" s="69"/>
      <c r="OYW1959" s="69"/>
      <c r="OYX1959" s="107"/>
      <c r="OYY1959" s="2"/>
      <c r="OYZ1959" s="15"/>
      <c r="OZA1959" s="15"/>
      <c r="OZB1959" s="80"/>
      <c r="OZC1959" s="52"/>
      <c r="OZD1959" s="69"/>
      <c r="OZE1959" s="69"/>
      <c r="OZF1959" s="69"/>
      <c r="OZG1959" s="107"/>
      <c r="OZH1959" s="2"/>
      <c r="OZI1959" s="15"/>
      <c r="OZJ1959" s="15"/>
      <c r="OZK1959" s="80"/>
      <c r="OZL1959" s="52"/>
      <c r="OZM1959" s="69"/>
      <c r="OZN1959" s="69"/>
      <c r="OZO1959" s="69"/>
      <c r="OZP1959" s="107"/>
      <c r="OZQ1959" s="2"/>
      <c r="OZR1959" s="15"/>
      <c r="OZS1959" s="15"/>
      <c r="OZT1959" s="80"/>
      <c r="OZU1959" s="52"/>
      <c r="OZV1959" s="69"/>
      <c r="OZW1959" s="69"/>
      <c r="OZX1959" s="69"/>
      <c r="OZY1959" s="107"/>
      <c r="OZZ1959" s="2"/>
      <c r="PAA1959" s="15"/>
      <c r="PAB1959" s="15"/>
      <c r="PAC1959" s="80"/>
      <c r="PAD1959" s="52"/>
      <c r="PAE1959" s="69"/>
      <c r="PAF1959" s="69"/>
      <c r="PAG1959" s="69"/>
      <c r="PAH1959" s="107"/>
      <c r="PAI1959" s="2"/>
      <c r="PAJ1959" s="15"/>
      <c r="PAK1959" s="15"/>
      <c r="PAL1959" s="80"/>
      <c r="PAM1959" s="52"/>
      <c r="PAN1959" s="69"/>
      <c r="PAO1959" s="69"/>
      <c r="PAP1959" s="69"/>
      <c r="PAQ1959" s="107"/>
      <c r="PAR1959" s="2"/>
      <c r="PAS1959" s="15"/>
      <c r="PAT1959" s="15"/>
      <c r="PAU1959" s="80"/>
      <c r="PAV1959" s="52"/>
      <c r="PAW1959" s="69"/>
      <c r="PAX1959" s="69"/>
      <c r="PAY1959" s="69"/>
      <c r="PAZ1959" s="107"/>
      <c r="PBA1959" s="2"/>
      <c r="PBB1959" s="15"/>
      <c r="PBC1959" s="15"/>
      <c r="PBD1959" s="80"/>
      <c r="PBE1959" s="52"/>
      <c r="PBF1959" s="69"/>
      <c r="PBG1959" s="69"/>
      <c r="PBH1959" s="69"/>
      <c r="PBI1959" s="107"/>
      <c r="PBJ1959" s="2"/>
      <c r="PBK1959" s="15"/>
      <c r="PBL1959" s="15"/>
      <c r="PBM1959" s="80"/>
      <c r="PBN1959" s="52"/>
      <c r="PBO1959" s="69"/>
      <c r="PBP1959" s="69"/>
      <c r="PBQ1959" s="69"/>
      <c r="PBR1959" s="107"/>
      <c r="PBS1959" s="2"/>
      <c r="PBT1959" s="15"/>
      <c r="PBU1959" s="15"/>
      <c r="PBV1959" s="80"/>
      <c r="PBW1959" s="52"/>
      <c r="PBX1959" s="69"/>
      <c r="PBY1959" s="69"/>
      <c r="PBZ1959" s="69"/>
      <c r="PCA1959" s="107"/>
      <c r="PCB1959" s="2"/>
      <c r="PCC1959" s="15"/>
      <c r="PCD1959" s="15"/>
      <c r="PCE1959" s="80"/>
      <c r="PCF1959" s="52"/>
      <c r="PCG1959" s="69"/>
      <c r="PCH1959" s="69"/>
      <c r="PCI1959" s="69"/>
      <c r="PCJ1959" s="107"/>
      <c r="PCK1959" s="2"/>
      <c r="PCL1959" s="15"/>
      <c r="PCM1959" s="15"/>
      <c r="PCN1959" s="80"/>
      <c r="PCO1959" s="52"/>
      <c r="PCP1959" s="69"/>
      <c r="PCQ1959" s="69"/>
      <c r="PCR1959" s="69"/>
      <c r="PCS1959" s="107"/>
      <c r="PCT1959" s="2"/>
      <c r="PCU1959" s="15"/>
      <c r="PCV1959" s="15"/>
      <c r="PCW1959" s="80"/>
      <c r="PCX1959" s="52"/>
      <c r="PCY1959" s="69"/>
      <c r="PCZ1959" s="69"/>
      <c r="PDA1959" s="69"/>
      <c r="PDB1959" s="107"/>
      <c r="PDC1959" s="2"/>
      <c r="PDD1959" s="15"/>
      <c r="PDE1959" s="15"/>
      <c r="PDF1959" s="80"/>
      <c r="PDG1959" s="52"/>
      <c r="PDH1959" s="69"/>
      <c r="PDI1959" s="69"/>
      <c r="PDJ1959" s="69"/>
      <c r="PDK1959" s="107"/>
      <c r="PDL1959" s="2"/>
      <c r="PDM1959" s="15"/>
      <c r="PDN1959" s="15"/>
      <c r="PDO1959" s="80"/>
      <c r="PDP1959" s="52"/>
      <c r="PDQ1959" s="69"/>
      <c r="PDR1959" s="69"/>
      <c r="PDS1959" s="69"/>
      <c r="PDT1959" s="107"/>
      <c r="PDU1959" s="2"/>
      <c r="PDV1959" s="15"/>
      <c r="PDW1959" s="15"/>
      <c r="PDX1959" s="80"/>
      <c r="PDY1959" s="52"/>
      <c r="PDZ1959" s="69"/>
      <c r="PEA1959" s="69"/>
      <c r="PEB1959" s="69"/>
      <c r="PEC1959" s="107"/>
      <c r="PED1959" s="2"/>
      <c r="PEE1959" s="15"/>
      <c r="PEF1959" s="15"/>
      <c r="PEG1959" s="80"/>
      <c r="PEH1959" s="52"/>
      <c r="PEI1959" s="69"/>
      <c r="PEJ1959" s="69"/>
      <c r="PEK1959" s="69"/>
      <c r="PEL1959" s="107"/>
      <c r="PEM1959" s="2"/>
      <c r="PEN1959" s="15"/>
      <c r="PEO1959" s="15"/>
      <c r="PEP1959" s="80"/>
      <c r="PEQ1959" s="52"/>
      <c r="PER1959" s="69"/>
      <c r="PES1959" s="69"/>
      <c r="PET1959" s="69"/>
      <c r="PEU1959" s="107"/>
      <c r="PEV1959" s="2"/>
      <c r="PEW1959" s="15"/>
      <c r="PEX1959" s="15"/>
      <c r="PEY1959" s="80"/>
      <c r="PEZ1959" s="52"/>
      <c r="PFA1959" s="69"/>
      <c r="PFB1959" s="69"/>
      <c r="PFC1959" s="69"/>
      <c r="PFD1959" s="107"/>
      <c r="PFE1959" s="2"/>
      <c r="PFF1959" s="15"/>
      <c r="PFG1959" s="15"/>
      <c r="PFH1959" s="80"/>
      <c r="PFI1959" s="52"/>
      <c r="PFJ1959" s="69"/>
      <c r="PFK1959" s="69"/>
      <c r="PFL1959" s="69"/>
      <c r="PFM1959" s="107"/>
      <c r="PFN1959" s="2"/>
      <c r="PFO1959" s="15"/>
      <c r="PFP1959" s="15"/>
      <c r="PFQ1959" s="80"/>
      <c r="PFR1959" s="52"/>
      <c r="PFS1959" s="69"/>
      <c r="PFT1959" s="69"/>
      <c r="PFU1959" s="69"/>
      <c r="PFV1959" s="107"/>
      <c r="PFW1959" s="2"/>
      <c r="PFX1959" s="15"/>
      <c r="PFY1959" s="15"/>
      <c r="PFZ1959" s="80"/>
      <c r="PGA1959" s="52"/>
      <c r="PGB1959" s="69"/>
      <c r="PGC1959" s="69"/>
      <c r="PGD1959" s="69"/>
      <c r="PGE1959" s="107"/>
      <c r="PGF1959" s="2"/>
      <c r="PGG1959" s="15"/>
      <c r="PGH1959" s="15"/>
      <c r="PGI1959" s="80"/>
      <c r="PGJ1959" s="52"/>
      <c r="PGK1959" s="69"/>
      <c r="PGL1959" s="69"/>
      <c r="PGM1959" s="69"/>
      <c r="PGN1959" s="107"/>
      <c r="PGO1959" s="2"/>
      <c r="PGP1959" s="15"/>
      <c r="PGQ1959" s="15"/>
      <c r="PGR1959" s="80"/>
      <c r="PGS1959" s="52"/>
      <c r="PGT1959" s="69"/>
      <c r="PGU1959" s="69"/>
      <c r="PGV1959" s="69"/>
      <c r="PGW1959" s="107"/>
      <c r="PGX1959" s="2"/>
      <c r="PGY1959" s="15"/>
      <c r="PGZ1959" s="15"/>
      <c r="PHA1959" s="80"/>
      <c r="PHB1959" s="52"/>
      <c r="PHC1959" s="69"/>
      <c r="PHD1959" s="69"/>
      <c r="PHE1959" s="69"/>
      <c r="PHF1959" s="107"/>
      <c r="PHG1959" s="2"/>
      <c r="PHH1959" s="15"/>
      <c r="PHI1959" s="15"/>
      <c r="PHJ1959" s="80"/>
      <c r="PHK1959" s="52"/>
      <c r="PHL1959" s="69"/>
      <c r="PHM1959" s="69"/>
      <c r="PHN1959" s="69"/>
      <c r="PHO1959" s="107"/>
      <c r="PHP1959" s="2"/>
      <c r="PHQ1959" s="15"/>
      <c r="PHR1959" s="15"/>
      <c r="PHS1959" s="80"/>
      <c r="PHT1959" s="52"/>
      <c r="PHU1959" s="69"/>
      <c r="PHV1959" s="69"/>
      <c r="PHW1959" s="69"/>
      <c r="PHX1959" s="107"/>
      <c r="PHY1959" s="2"/>
      <c r="PHZ1959" s="15"/>
      <c r="PIA1959" s="15"/>
      <c r="PIB1959" s="80"/>
      <c r="PIC1959" s="52"/>
      <c r="PID1959" s="69"/>
      <c r="PIE1959" s="69"/>
      <c r="PIF1959" s="69"/>
      <c r="PIG1959" s="107"/>
      <c r="PIH1959" s="2"/>
      <c r="PII1959" s="15"/>
      <c r="PIJ1959" s="15"/>
      <c r="PIK1959" s="80"/>
      <c r="PIL1959" s="52"/>
      <c r="PIM1959" s="69"/>
      <c r="PIN1959" s="69"/>
      <c r="PIO1959" s="69"/>
      <c r="PIP1959" s="107"/>
      <c r="PIQ1959" s="2"/>
      <c r="PIR1959" s="15"/>
      <c r="PIS1959" s="15"/>
      <c r="PIT1959" s="80"/>
      <c r="PIU1959" s="52"/>
      <c r="PIV1959" s="69"/>
      <c r="PIW1959" s="69"/>
      <c r="PIX1959" s="69"/>
      <c r="PIY1959" s="107"/>
      <c r="PIZ1959" s="2"/>
      <c r="PJA1959" s="15"/>
      <c r="PJB1959" s="15"/>
      <c r="PJC1959" s="80"/>
      <c r="PJD1959" s="52"/>
      <c r="PJE1959" s="69"/>
      <c r="PJF1959" s="69"/>
      <c r="PJG1959" s="69"/>
      <c r="PJH1959" s="107"/>
      <c r="PJI1959" s="2"/>
      <c r="PJJ1959" s="15"/>
      <c r="PJK1959" s="15"/>
      <c r="PJL1959" s="80"/>
      <c r="PJM1959" s="52"/>
      <c r="PJN1959" s="69"/>
      <c r="PJO1959" s="69"/>
      <c r="PJP1959" s="69"/>
      <c r="PJQ1959" s="107"/>
      <c r="PJR1959" s="2"/>
      <c r="PJS1959" s="15"/>
      <c r="PJT1959" s="15"/>
      <c r="PJU1959" s="80"/>
      <c r="PJV1959" s="52"/>
      <c r="PJW1959" s="69"/>
      <c r="PJX1959" s="69"/>
      <c r="PJY1959" s="69"/>
      <c r="PJZ1959" s="107"/>
      <c r="PKA1959" s="2"/>
      <c r="PKB1959" s="15"/>
      <c r="PKC1959" s="15"/>
      <c r="PKD1959" s="80"/>
      <c r="PKE1959" s="52"/>
      <c r="PKF1959" s="69"/>
      <c r="PKG1959" s="69"/>
      <c r="PKH1959" s="69"/>
      <c r="PKI1959" s="107"/>
      <c r="PKJ1959" s="2"/>
      <c r="PKK1959" s="15"/>
      <c r="PKL1959" s="15"/>
      <c r="PKM1959" s="80"/>
      <c r="PKN1959" s="52"/>
      <c r="PKO1959" s="69"/>
      <c r="PKP1959" s="69"/>
      <c r="PKQ1959" s="69"/>
      <c r="PKR1959" s="107"/>
      <c r="PKS1959" s="2"/>
      <c r="PKT1959" s="15"/>
      <c r="PKU1959" s="15"/>
      <c r="PKV1959" s="80"/>
      <c r="PKW1959" s="52"/>
      <c r="PKX1959" s="69"/>
      <c r="PKY1959" s="69"/>
      <c r="PKZ1959" s="69"/>
      <c r="PLA1959" s="107"/>
      <c r="PLB1959" s="2"/>
      <c r="PLC1959" s="15"/>
      <c r="PLD1959" s="15"/>
      <c r="PLE1959" s="80"/>
      <c r="PLF1959" s="52"/>
      <c r="PLG1959" s="69"/>
      <c r="PLH1959" s="69"/>
      <c r="PLI1959" s="69"/>
      <c r="PLJ1959" s="107"/>
      <c r="PLK1959" s="2"/>
      <c r="PLL1959" s="15"/>
      <c r="PLM1959" s="15"/>
      <c r="PLN1959" s="80"/>
      <c r="PLO1959" s="52"/>
      <c r="PLP1959" s="69"/>
      <c r="PLQ1959" s="69"/>
      <c r="PLR1959" s="69"/>
      <c r="PLS1959" s="107"/>
      <c r="PLT1959" s="2"/>
      <c r="PLU1959" s="15"/>
      <c r="PLV1959" s="15"/>
      <c r="PLW1959" s="80"/>
      <c r="PLX1959" s="52"/>
      <c r="PLY1959" s="69"/>
      <c r="PLZ1959" s="69"/>
      <c r="PMA1959" s="69"/>
      <c r="PMB1959" s="107"/>
      <c r="PMC1959" s="2"/>
      <c r="PMD1959" s="15"/>
      <c r="PME1959" s="15"/>
      <c r="PMF1959" s="80"/>
      <c r="PMG1959" s="52"/>
      <c r="PMH1959" s="69"/>
      <c r="PMI1959" s="69"/>
      <c r="PMJ1959" s="69"/>
      <c r="PMK1959" s="107"/>
      <c r="PML1959" s="2"/>
      <c r="PMM1959" s="15"/>
      <c r="PMN1959" s="15"/>
      <c r="PMO1959" s="80"/>
      <c r="PMP1959" s="52"/>
      <c r="PMQ1959" s="69"/>
      <c r="PMR1959" s="69"/>
      <c r="PMS1959" s="69"/>
      <c r="PMT1959" s="107"/>
      <c r="PMU1959" s="2"/>
      <c r="PMV1959" s="15"/>
      <c r="PMW1959" s="15"/>
      <c r="PMX1959" s="80"/>
      <c r="PMY1959" s="52"/>
      <c r="PMZ1959" s="69"/>
      <c r="PNA1959" s="69"/>
      <c r="PNB1959" s="69"/>
      <c r="PNC1959" s="107"/>
      <c r="PND1959" s="2"/>
      <c r="PNE1959" s="15"/>
      <c r="PNF1959" s="15"/>
      <c r="PNG1959" s="80"/>
      <c r="PNH1959" s="52"/>
      <c r="PNI1959" s="69"/>
      <c r="PNJ1959" s="69"/>
      <c r="PNK1959" s="69"/>
      <c r="PNL1959" s="107"/>
      <c r="PNM1959" s="2"/>
      <c r="PNN1959" s="15"/>
      <c r="PNO1959" s="15"/>
      <c r="PNP1959" s="80"/>
      <c r="PNQ1959" s="52"/>
      <c r="PNR1959" s="69"/>
      <c r="PNS1959" s="69"/>
      <c r="PNT1959" s="69"/>
      <c r="PNU1959" s="107"/>
      <c r="PNV1959" s="2"/>
      <c r="PNW1959" s="15"/>
      <c r="PNX1959" s="15"/>
      <c r="PNY1959" s="80"/>
      <c r="PNZ1959" s="52"/>
      <c r="POA1959" s="69"/>
      <c r="POB1959" s="69"/>
      <c r="POC1959" s="69"/>
      <c r="POD1959" s="107"/>
      <c r="POE1959" s="2"/>
      <c r="POF1959" s="15"/>
      <c r="POG1959" s="15"/>
      <c r="POH1959" s="80"/>
      <c r="POI1959" s="52"/>
      <c r="POJ1959" s="69"/>
      <c r="POK1959" s="69"/>
      <c r="POL1959" s="69"/>
      <c r="POM1959" s="107"/>
      <c r="PON1959" s="2"/>
      <c r="POO1959" s="15"/>
      <c r="POP1959" s="15"/>
      <c r="POQ1959" s="80"/>
      <c r="POR1959" s="52"/>
      <c r="POS1959" s="69"/>
      <c r="POT1959" s="69"/>
      <c r="POU1959" s="69"/>
      <c r="POV1959" s="107"/>
      <c r="POW1959" s="2"/>
      <c r="POX1959" s="15"/>
      <c r="POY1959" s="15"/>
      <c r="POZ1959" s="80"/>
      <c r="PPA1959" s="52"/>
      <c r="PPB1959" s="69"/>
      <c r="PPC1959" s="69"/>
      <c r="PPD1959" s="69"/>
      <c r="PPE1959" s="107"/>
      <c r="PPF1959" s="2"/>
      <c r="PPG1959" s="15"/>
      <c r="PPH1959" s="15"/>
      <c r="PPI1959" s="80"/>
      <c r="PPJ1959" s="52"/>
      <c r="PPK1959" s="69"/>
      <c r="PPL1959" s="69"/>
      <c r="PPM1959" s="69"/>
      <c r="PPN1959" s="107"/>
      <c r="PPO1959" s="2"/>
      <c r="PPP1959" s="15"/>
      <c r="PPQ1959" s="15"/>
      <c r="PPR1959" s="80"/>
      <c r="PPS1959" s="52"/>
      <c r="PPT1959" s="69"/>
      <c r="PPU1959" s="69"/>
      <c r="PPV1959" s="69"/>
      <c r="PPW1959" s="107"/>
      <c r="PPX1959" s="2"/>
      <c r="PPY1959" s="15"/>
      <c r="PPZ1959" s="15"/>
      <c r="PQA1959" s="80"/>
      <c r="PQB1959" s="52"/>
      <c r="PQC1959" s="69"/>
      <c r="PQD1959" s="69"/>
      <c r="PQE1959" s="69"/>
      <c r="PQF1959" s="107"/>
      <c r="PQG1959" s="2"/>
      <c r="PQH1959" s="15"/>
      <c r="PQI1959" s="15"/>
      <c r="PQJ1959" s="80"/>
      <c r="PQK1959" s="52"/>
      <c r="PQL1959" s="69"/>
      <c r="PQM1959" s="69"/>
      <c r="PQN1959" s="69"/>
      <c r="PQO1959" s="107"/>
      <c r="PQP1959" s="2"/>
      <c r="PQQ1959" s="15"/>
      <c r="PQR1959" s="15"/>
      <c r="PQS1959" s="80"/>
      <c r="PQT1959" s="52"/>
      <c r="PQU1959" s="69"/>
      <c r="PQV1959" s="69"/>
      <c r="PQW1959" s="69"/>
      <c r="PQX1959" s="107"/>
      <c r="PQY1959" s="2"/>
      <c r="PQZ1959" s="15"/>
      <c r="PRA1959" s="15"/>
      <c r="PRB1959" s="80"/>
      <c r="PRC1959" s="52"/>
      <c r="PRD1959" s="69"/>
      <c r="PRE1959" s="69"/>
      <c r="PRF1959" s="69"/>
      <c r="PRG1959" s="107"/>
      <c r="PRH1959" s="2"/>
      <c r="PRI1959" s="15"/>
      <c r="PRJ1959" s="15"/>
      <c r="PRK1959" s="80"/>
      <c r="PRL1959" s="52"/>
      <c r="PRM1959" s="69"/>
      <c r="PRN1959" s="69"/>
      <c r="PRO1959" s="69"/>
      <c r="PRP1959" s="107"/>
      <c r="PRQ1959" s="2"/>
      <c r="PRR1959" s="15"/>
      <c r="PRS1959" s="15"/>
      <c r="PRT1959" s="80"/>
      <c r="PRU1959" s="52"/>
      <c r="PRV1959" s="69"/>
      <c r="PRW1959" s="69"/>
      <c r="PRX1959" s="69"/>
      <c r="PRY1959" s="107"/>
      <c r="PRZ1959" s="2"/>
      <c r="PSA1959" s="15"/>
      <c r="PSB1959" s="15"/>
      <c r="PSC1959" s="80"/>
      <c r="PSD1959" s="52"/>
      <c r="PSE1959" s="69"/>
      <c r="PSF1959" s="69"/>
      <c r="PSG1959" s="69"/>
      <c r="PSH1959" s="107"/>
      <c r="PSI1959" s="2"/>
      <c r="PSJ1959" s="15"/>
      <c r="PSK1959" s="15"/>
      <c r="PSL1959" s="80"/>
      <c r="PSM1959" s="52"/>
      <c r="PSN1959" s="69"/>
      <c r="PSO1959" s="69"/>
      <c r="PSP1959" s="69"/>
      <c r="PSQ1959" s="107"/>
      <c r="PSR1959" s="2"/>
      <c r="PSS1959" s="15"/>
      <c r="PST1959" s="15"/>
      <c r="PSU1959" s="80"/>
      <c r="PSV1959" s="52"/>
      <c r="PSW1959" s="69"/>
      <c r="PSX1959" s="69"/>
      <c r="PSY1959" s="69"/>
      <c r="PSZ1959" s="107"/>
      <c r="PTA1959" s="2"/>
      <c r="PTB1959" s="15"/>
      <c r="PTC1959" s="15"/>
      <c r="PTD1959" s="80"/>
      <c r="PTE1959" s="52"/>
      <c r="PTF1959" s="69"/>
      <c r="PTG1959" s="69"/>
      <c r="PTH1959" s="69"/>
      <c r="PTI1959" s="107"/>
      <c r="PTJ1959" s="2"/>
      <c r="PTK1959" s="15"/>
      <c r="PTL1959" s="15"/>
      <c r="PTM1959" s="80"/>
      <c r="PTN1959" s="52"/>
      <c r="PTO1959" s="69"/>
      <c r="PTP1959" s="69"/>
      <c r="PTQ1959" s="69"/>
      <c r="PTR1959" s="107"/>
      <c r="PTS1959" s="2"/>
      <c r="PTT1959" s="15"/>
      <c r="PTU1959" s="15"/>
      <c r="PTV1959" s="80"/>
      <c r="PTW1959" s="52"/>
      <c r="PTX1959" s="69"/>
      <c r="PTY1959" s="69"/>
      <c r="PTZ1959" s="69"/>
      <c r="PUA1959" s="107"/>
      <c r="PUB1959" s="2"/>
      <c r="PUC1959" s="15"/>
      <c r="PUD1959" s="15"/>
      <c r="PUE1959" s="80"/>
      <c r="PUF1959" s="52"/>
      <c r="PUG1959" s="69"/>
      <c r="PUH1959" s="69"/>
      <c r="PUI1959" s="69"/>
      <c r="PUJ1959" s="107"/>
      <c r="PUK1959" s="2"/>
      <c r="PUL1959" s="15"/>
      <c r="PUM1959" s="15"/>
      <c r="PUN1959" s="80"/>
      <c r="PUO1959" s="52"/>
      <c r="PUP1959" s="69"/>
      <c r="PUQ1959" s="69"/>
      <c r="PUR1959" s="69"/>
      <c r="PUS1959" s="107"/>
      <c r="PUT1959" s="2"/>
      <c r="PUU1959" s="15"/>
      <c r="PUV1959" s="15"/>
      <c r="PUW1959" s="80"/>
      <c r="PUX1959" s="52"/>
      <c r="PUY1959" s="69"/>
      <c r="PUZ1959" s="69"/>
      <c r="PVA1959" s="69"/>
      <c r="PVB1959" s="107"/>
      <c r="PVC1959" s="2"/>
      <c r="PVD1959" s="15"/>
      <c r="PVE1959" s="15"/>
      <c r="PVF1959" s="80"/>
      <c r="PVG1959" s="52"/>
      <c r="PVH1959" s="69"/>
      <c r="PVI1959" s="69"/>
      <c r="PVJ1959" s="69"/>
      <c r="PVK1959" s="107"/>
      <c r="PVL1959" s="2"/>
      <c r="PVM1959" s="15"/>
      <c r="PVN1959" s="15"/>
      <c r="PVO1959" s="80"/>
      <c r="PVP1959" s="52"/>
      <c r="PVQ1959" s="69"/>
      <c r="PVR1959" s="69"/>
      <c r="PVS1959" s="69"/>
      <c r="PVT1959" s="107"/>
      <c r="PVU1959" s="2"/>
      <c r="PVV1959" s="15"/>
      <c r="PVW1959" s="15"/>
      <c r="PVX1959" s="80"/>
      <c r="PVY1959" s="52"/>
      <c r="PVZ1959" s="69"/>
      <c r="PWA1959" s="69"/>
      <c r="PWB1959" s="69"/>
      <c r="PWC1959" s="107"/>
      <c r="PWD1959" s="2"/>
      <c r="PWE1959" s="15"/>
      <c r="PWF1959" s="15"/>
      <c r="PWG1959" s="80"/>
      <c r="PWH1959" s="52"/>
      <c r="PWI1959" s="69"/>
      <c r="PWJ1959" s="69"/>
      <c r="PWK1959" s="69"/>
      <c r="PWL1959" s="107"/>
      <c r="PWM1959" s="2"/>
      <c r="PWN1959" s="15"/>
      <c r="PWO1959" s="15"/>
      <c r="PWP1959" s="80"/>
      <c r="PWQ1959" s="52"/>
      <c r="PWR1959" s="69"/>
      <c r="PWS1959" s="69"/>
      <c r="PWT1959" s="69"/>
      <c r="PWU1959" s="107"/>
      <c r="PWV1959" s="2"/>
      <c r="PWW1959" s="15"/>
      <c r="PWX1959" s="15"/>
      <c r="PWY1959" s="80"/>
      <c r="PWZ1959" s="52"/>
      <c r="PXA1959" s="69"/>
      <c r="PXB1959" s="69"/>
      <c r="PXC1959" s="69"/>
      <c r="PXD1959" s="107"/>
      <c r="PXE1959" s="2"/>
      <c r="PXF1959" s="15"/>
      <c r="PXG1959" s="15"/>
      <c r="PXH1959" s="80"/>
      <c r="PXI1959" s="52"/>
      <c r="PXJ1959" s="69"/>
      <c r="PXK1959" s="69"/>
      <c r="PXL1959" s="69"/>
      <c r="PXM1959" s="107"/>
      <c r="PXN1959" s="2"/>
      <c r="PXO1959" s="15"/>
      <c r="PXP1959" s="15"/>
      <c r="PXQ1959" s="80"/>
      <c r="PXR1959" s="52"/>
      <c r="PXS1959" s="69"/>
      <c r="PXT1959" s="69"/>
      <c r="PXU1959" s="69"/>
      <c r="PXV1959" s="107"/>
      <c r="PXW1959" s="2"/>
      <c r="PXX1959" s="15"/>
      <c r="PXY1959" s="15"/>
      <c r="PXZ1959" s="80"/>
      <c r="PYA1959" s="52"/>
      <c r="PYB1959" s="69"/>
      <c r="PYC1959" s="69"/>
      <c r="PYD1959" s="69"/>
      <c r="PYE1959" s="107"/>
      <c r="PYF1959" s="2"/>
      <c r="PYG1959" s="15"/>
      <c r="PYH1959" s="15"/>
      <c r="PYI1959" s="80"/>
      <c r="PYJ1959" s="52"/>
      <c r="PYK1959" s="69"/>
      <c r="PYL1959" s="69"/>
      <c r="PYM1959" s="69"/>
      <c r="PYN1959" s="107"/>
      <c r="PYO1959" s="2"/>
      <c r="PYP1959" s="15"/>
      <c r="PYQ1959" s="15"/>
      <c r="PYR1959" s="80"/>
      <c r="PYS1959" s="52"/>
      <c r="PYT1959" s="69"/>
      <c r="PYU1959" s="69"/>
      <c r="PYV1959" s="69"/>
      <c r="PYW1959" s="107"/>
      <c r="PYX1959" s="2"/>
      <c r="PYY1959" s="15"/>
      <c r="PYZ1959" s="15"/>
      <c r="PZA1959" s="80"/>
      <c r="PZB1959" s="52"/>
      <c r="PZC1959" s="69"/>
      <c r="PZD1959" s="69"/>
      <c r="PZE1959" s="69"/>
      <c r="PZF1959" s="107"/>
      <c r="PZG1959" s="2"/>
      <c r="PZH1959" s="15"/>
      <c r="PZI1959" s="15"/>
      <c r="PZJ1959" s="80"/>
      <c r="PZK1959" s="52"/>
      <c r="PZL1959" s="69"/>
      <c r="PZM1959" s="69"/>
      <c r="PZN1959" s="69"/>
      <c r="PZO1959" s="107"/>
      <c r="PZP1959" s="2"/>
      <c r="PZQ1959" s="15"/>
      <c r="PZR1959" s="15"/>
      <c r="PZS1959" s="80"/>
      <c r="PZT1959" s="52"/>
      <c r="PZU1959" s="69"/>
      <c r="PZV1959" s="69"/>
      <c r="PZW1959" s="69"/>
      <c r="PZX1959" s="107"/>
      <c r="PZY1959" s="2"/>
      <c r="PZZ1959" s="15"/>
      <c r="QAA1959" s="15"/>
      <c r="QAB1959" s="80"/>
      <c r="QAC1959" s="52"/>
      <c r="QAD1959" s="69"/>
      <c r="QAE1959" s="69"/>
      <c r="QAF1959" s="69"/>
      <c r="QAG1959" s="107"/>
      <c r="QAH1959" s="2"/>
      <c r="QAI1959" s="15"/>
      <c r="QAJ1959" s="15"/>
      <c r="QAK1959" s="80"/>
      <c r="QAL1959" s="52"/>
      <c r="QAM1959" s="69"/>
      <c r="QAN1959" s="69"/>
      <c r="QAO1959" s="69"/>
      <c r="QAP1959" s="107"/>
      <c r="QAQ1959" s="2"/>
      <c r="QAR1959" s="15"/>
      <c r="QAS1959" s="15"/>
      <c r="QAT1959" s="80"/>
      <c r="QAU1959" s="52"/>
      <c r="QAV1959" s="69"/>
      <c r="QAW1959" s="69"/>
      <c r="QAX1959" s="69"/>
      <c r="QAY1959" s="107"/>
      <c r="QAZ1959" s="2"/>
      <c r="QBA1959" s="15"/>
      <c r="QBB1959" s="15"/>
      <c r="QBC1959" s="80"/>
      <c r="QBD1959" s="52"/>
      <c r="QBE1959" s="69"/>
      <c r="QBF1959" s="69"/>
      <c r="QBG1959" s="69"/>
      <c r="QBH1959" s="107"/>
      <c r="QBI1959" s="2"/>
      <c r="QBJ1959" s="15"/>
      <c r="QBK1959" s="15"/>
      <c r="QBL1959" s="80"/>
      <c r="QBM1959" s="52"/>
      <c r="QBN1959" s="69"/>
      <c r="QBO1959" s="69"/>
      <c r="QBP1959" s="69"/>
      <c r="QBQ1959" s="107"/>
      <c r="QBR1959" s="2"/>
      <c r="QBS1959" s="15"/>
      <c r="QBT1959" s="15"/>
      <c r="QBU1959" s="80"/>
      <c r="QBV1959" s="52"/>
      <c r="QBW1959" s="69"/>
      <c r="QBX1959" s="69"/>
      <c r="QBY1959" s="69"/>
      <c r="QBZ1959" s="107"/>
      <c r="QCA1959" s="2"/>
      <c r="QCB1959" s="15"/>
      <c r="QCC1959" s="15"/>
      <c r="QCD1959" s="80"/>
      <c r="QCE1959" s="52"/>
      <c r="QCF1959" s="69"/>
      <c r="QCG1959" s="69"/>
      <c r="QCH1959" s="69"/>
      <c r="QCI1959" s="107"/>
      <c r="QCJ1959" s="2"/>
      <c r="QCK1959" s="15"/>
      <c r="QCL1959" s="15"/>
      <c r="QCM1959" s="80"/>
      <c r="QCN1959" s="52"/>
      <c r="QCO1959" s="69"/>
      <c r="QCP1959" s="69"/>
      <c r="QCQ1959" s="69"/>
      <c r="QCR1959" s="107"/>
      <c r="QCS1959" s="2"/>
      <c r="QCT1959" s="15"/>
      <c r="QCU1959" s="15"/>
      <c r="QCV1959" s="80"/>
      <c r="QCW1959" s="52"/>
      <c r="QCX1959" s="69"/>
      <c r="QCY1959" s="69"/>
      <c r="QCZ1959" s="69"/>
      <c r="QDA1959" s="107"/>
      <c r="QDB1959" s="2"/>
      <c r="QDC1959" s="15"/>
      <c r="QDD1959" s="15"/>
      <c r="QDE1959" s="80"/>
      <c r="QDF1959" s="52"/>
      <c r="QDG1959" s="69"/>
      <c r="QDH1959" s="69"/>
      <c r="QDI1959" s="69"/>
      <c r="QDJ1959" s="107"/>
      <c r="QDK1959" s="2"/>
      <c r="QDL1959" s="15"/>
      <c r="QDM1959" s="15"/>
      <c r="QDN1959" s="80"/>
      <c r="QDO1959" s="52"/>
      <c r="QDP1959" s="69"/>
      <c r="QDQ1959" s="69"/>
      <c r="QDR1959" s="69"/>
      <c r="QDS1959" s="107"/>
      <c r="QDT1959" s="2"/>
      <c r="QDU1959" s="15"/>
      <c r="QDV1959" s="15"/>
      <c r="QDW1959" s="80"/>
      <c r="QDX1959" s="52"/>
      <c r="QDY1959" s="69"/>
      <c r="QDZ1959" s="69"/>
      <c r="QEA1959" s="69"/>
      <c r="QEB1959" s="107"/>
      <c r="QEC1959" s="2"/>
      <c r="QED1959" s="15"/>
      <c r="QEE1959" s="15"/>
      <c r="QEF1959" s="80"/>
      <c r="QEG1959" s="52"/>
      <c r="QEH1959" s="69"/>
      <c r="QEI1959" s="69"/>
      <c r="QEJ1959" s="69"/>
      <c r="QEK1959" s="107"/>
      <c r="QEL1959" s="2"/>
      <c r="QEM1959" s="15"/>
      <c r="QEN1959" s="15"/>
      <c r="QEO1959" s="80"/>
      <c r="QEP1959" s="52"/>
      <c r="QEQ1959" s="69"/>
      <c r="QER1959" s="69"/>
      <c r="QES1959" s="69"/>
      <c r="QET1959" s="107"/>
      <c r="QEU1959" s="2"/>
      <c r="QEV1959" s="15"/>
      <c r="QEW1959" s="15"/>
      <c r="QEX1959" s="80"/>
      <c r="QEY1959" s="52"/>
      <c r="QEZ1959" s="69"/>
      <c r="QFA1959" s="69"/>
      <c r="QFB1959" s="69"/>
      <c r="QFC1959" s="107"/>
      <c r="QFD1959" s="2"/>
      <c r="QFE1959" s="15"/>
      <c r="QFF1959" s="15"/>
      <c r="QFG1959" s="80"/>
      <c r="QFH1959" s="52"/>
      <c r="QFI1959" s="69"/>
      <c r="QFJ1959" s="69"/>
      <c r="QFK1959" s="69"/>
      <c r="QFL1959" s="107"/>
      <c r="QFM1959" s="2"/>
      <c r="QFN1959" s="15"/>
      <c r="QFO1959" s="15"/>
      <c r="QFP1959" s="80"/>
      <c r="QFQ1959" s="52"/>
      <c r="QFR1959" s="69"/>
      <c r="QFS1959" s="69"/>
      <c r="QFT1959" s="69"/>
      <c r="QFU1959" s="107"/>
      <c r="QFV1959" s="2"/>
      <c r="QFW1959" s="15"/>
      <c r="QFX1959" s="15"/>
      <c r="QFY1959" s="80"/>
      <c r="QFZ1959" s="52"/>
      <c r="QGA1959" s="69"/>
      <c r="QGB1959" s="69"/>
      <c r="QGC1959" s="69"/>
      <c r="QGD1959" s="107"/>
      <c r="QGE1959" s="2"/>
      <c r="QGF1959" s="15"/>
      <c r="QGG1959" s="15"/>
      <c r="QGH1959" s="80"/>
      <c r="QGI1959" s="52"/>
      <c r="QGJ1959" s="69"/>
      <c r="QGK1959" s="69"/>
      <c r="QGL1959" s="69"/>
      <c r="QGM1959" s="107"/>
      <c r="QGN1959" s="2"/>
      <c r="QGO1959" s="15"/>
      <c r="QGP1959" s="15"/>
      <c r="QGQ1959" s="80"/>
      <c r="QGR1959" s="52"/>
      <c r="QGS1959" s="69"/>
      <c r="QGT1959" s="69"/>
      <c r="QGU1959" s="69"/>
      <c r="QGV1959" s="107"/>
      <c r="QGW1959" s="2"/>
      <c r="QGX1959" s="15"/>
      <c r="QGY1959" s="15"/>
      <c r="QGZ1959" s="80"/>
      <c r="QHA1959" s="52"/>
      <c r="QHB1959" s="69"/>
      <c r="QHC1959" s="69"/>
      <c r="QHD1959" s="69"/>
      <c r="QHE1959" s="107"/>
      <c r="QHF1959" s="2"/>
      <c r="QHG1959" s="15"/>
      <c r="QHH1959" s="15"/>
      <c r="QHI1959" s="80"/>
      <c r="QHJ1959" s="52"/>
      <c r="QHK1959" s="69"/>
      <c r="QHL1959" s="69"/>
      <c r="QHM1959" s="69"/>
      <c r="QHN1959" s="107"/>
      <c r="QHO1959" s="2"/>
      <c r="QHP1959" s="15"/>
      <c r="QHQ1959" s="15"/>
      <c r="QHR1959" s="80"/>
      <c r="QHS1959" s="52"/>
      <c r="QHT1959" s="69"/>
      <c r="QHU1959" s="69"/>
      <c r="QHV1959" s="69"/>
      <c r="QHW1959" s="107"/>
      <c r="QHX1959" s="2"/>
      <c r="QHY1959" s="15"/>
      <c r="QHZ1959" s="15"/>
      <c r="QIA1959" s="80"/>
      <c r="QIB1959" s="52"/>
      <c r="QIC1959" s="69"/>
      <c r="QID1959" s="69"/>
      <c r="QIE1959" s="69"/>
      <c r="QIF1959" s="107"/>
      <c r="QIG1959" s="2"/>
      <c r="QIH1959" s="15"/>
      <c r="QII1959" s="15"/>
      <c r="QIJ1959" s="80"/>
      <c r="QIK1959" s="52"/>
      <c r="QIL1959" s="69"/>
      <c r="QIM1959" s="69"/>
      <c r="QIN1959" s="69"/>
      <c r="QIO1959" s="107"/>
      <c r="QIP1959" s="2"/>
      <c r="QIQ1959" s="15"/>
      <c r="QIR1959" s="15"/>
      <c r="QIS1959" s="80"/>
      <c r="QIT1959" s="52"/>
      <c r="QIU1959" s="69"/>
      <c r="QIV1959" s="69"/>
      <c r="QIW1959" s="69"/>
      <c r="QIX1959" s="107"/>
      <c r="QIY1959" s="2"/>
      <c r="QIZ1959" s="15"/>
      <c r="QJA1959" s="15"/>
      <c r="QJB1959" s="80"/>
      <c r="QJC1959" s="52"/>
      <c r="QJD1959" s="69"/>
      <c r="QJE1959" s="69"/>
      <c r="QJF1959" s="69"/>
      <c r="QJG1959" s="107"/>
      <c r="QJH1959" s="2"/>
      <c r="QJI1959" s="15"/>
      <c r="QJJ1959" s="15"/>
      <c r="QJK1959" s="80"/>
      <c r="QJL1959" s="52"/>
      <c r="QJM1959" s="69"/>
      <c r="QJN1959" s="69"/>
      <c r="QJO1959" s="69"/>
      <c r="QJP1959" s="107"/>
      <c r="QJQ1959" s="2"/>
      <c r="QJR1959" s="15"/>
      <c r="QJS1959" s="15"/>
      <c r="QJT1959" s="80"/>
      <c r="QJU1959" s="52"/>
      <c r="QJV1959" s="69"/>
      <c r="QJW1959" s="69"/>
      <c r="QJX1959" s="69"/>
      <c r="QJY1959" s="107"/>
      <c r="QJZ1959" s="2"/>
      <c r="QKA1959" s="15"/>
      <c r="QKB1959" s="15"/>
      <c r="QKC1959" s="80"/>
      <c r="QKD1959" s="52"/>
      <c r="QKE1959" s="69"/>
      <c r="QKF1959" s="69"/>
      <c r="QKG1959" s="69"/>
      <c r="QKH1959" s="107"/>
      <c r="QKI1959" s="2"/>
      <c r="QKJ1959" s="15"/>
      <c r="QKK1959" s="15"/>
      <c r="QKL1959" s="80"/>
      <c r="QKM1959" s="52"/>
      <c r="QKN1959" s="69"/>
      <c r="QKO1959" s="69"/>
      <c r="QKP1959" s="69"/>
      <c r="QKQ1959" s="107"/>
      <c r="QKR1959" s="2"/>
      <c r="QKS1959" s="15"/>
      <c r="QKT1959" s="15"/>
      <c r="QKU1959" s="80"/>
      <c r="QKV1959" s="52"/>
      <c r="QKW1959" s="69"/>
      <c r="QKX1959" s="69"/>
      <c r="QKY1959" s="69"/>
      <c r="QKZ1959" s="107"/>
      <c r="QLA1959" s="2"/>
      <c r="QLB1959" s="15"/>
      <c r="QLC1959" s="15"/>
      <c r="QLD1959" s="80"/>
      <c r="QLE1959" s="52"/>
      <c r="QLF1959" s="69"/>
      <c r="QLG1959" s="69"/>
      <c r="QLH1959" s="69"/>
      <c r="QLI1959" s="107"/>
      <c r="QLJ1959" s="2"/>
      <c r="QLK1959" s="15"/>
      <c r="QLL1959" s="15"/>
      <c r="QLM1959" s="80"/>
      <c r="QLN1959" s="52"/>
      <c r="QLO1959" s="69"/>
      <c r="QLP1959" s="69"/>
      <c r="QLQ1959" s="69"/>
      <c r="QLR1959" s="107"/>
      <c r="QLS1959" s="2"/>
      <c r="QLT1959" s="15"/>
      <c r="QLU1959" s="15"/>
      <c r="QLV1959" s="80"/>
      <c r="QLW1959" s="52"/>
      <c r="QLX1959" s="69"/>
      <c r="QLY1959" s="69"/>
      <c r="QLZ1959" s="69"/>
      <c r="QMA1959" s="107"/>
      <c r="QMB1959" s="2"/>
      <c r="QMC1959" s="15"/>
      <c r="QMD1959" s="15"/>
      <c r="QME1959" s="80"/>
      <c r="QMF1959" s="52"/>
      <c r="QMG1959" s="69"/>
      <c r="QMH1959" s="69"/>
      <c r="QMI1959" s="69"/>
      <c r="QMJ1959" s="107"/>
      <c r="QMK1959" s="2"/>
      <c r="QML1959" s="15"/>
      <c r="QMM1959" s="15"/>
      <c r="QMN1959" s="80"/>
      <c r="QMO1959" s="52"/>
      <c r="QMP1959" s="69"/>
      <c r="QMQ1959" s="69"/>
      <c r="QMR1959" s="69"/>
      <c r="QMS1959" s="107"/>
      <c r="QMT1959" s="2"/>
      <c r="QMU1959" s="15"/>
      <c r="QMV1959" s="15"/>
      <c r="QMW1959" s="80"/>
      <c r="QMX1959" s="52"/>
      <c r="QMY1959" s="69"/>
      <c r="QMZ1959" s="69"/>
      <c r="QNA1959" s="69"/>
      <c r="QNB1959" s="107"/>
      <c r="QNC1959" s="2"/>
      <c r="QND1959" s="15"/>
      <c r="QNE1959" s="15"/>
      <c r="QNF1959" s="80"/>
      <c r="QNG1959" s="52"/>
      <c r="QNH1959" s="69"/>
      <c r="QNI1959" s="69"/>
      <c r="QNJ1959" s="69"/>
      <c r="QNK1959" s="107"/>
      <c r="QNL1959" s="2"/>
      <c r="QNM1959" s="15"/>
      <c r="QNN1959" s="15"/>
      <c r="QNO1959" s="80"/>
      <c r="QNP1959" s="52"/>
      <c r="QNQ1959" s="69"/>
      <c r="QNR1959" s="69"/>
      <c r="QNS1959" s="69"/>
      <c r="QNT1959" s="107"/>
      <c r="QNU1959" s="2"/>
      <c r="QNV1959" s="15"/>
      <c r="QNW1959" s="15"/>
      <c r="QNX1959" s="80"/>
      <c r="QNY1959" s="52"/>
      <c r="QNZ1959" s="69"/>
      <c r="QOA1959" s="69"/>
      <c r="QOB1959" s="69"/>
      <c r="QOC1959" s="107"/>
      <c r="QOD1959" s="2"/>
      <c r="QOE1959" s="15"/>
      <c r="QOF1959" s="15"/>
      <c r="QOG1959" s="80"/>
      <c r="QOH1959" s="52"/>
      <c r="QOI1959" s="69"/>
      <c r="QOJ1959" s="69"/>
      <c r="QOK1959" s="69"/>
      <c r="QOL1959" s="107"/>
      <c r="QOM1959" s="2"/>
      <c r="QON1959" s="15"/>
      <c r="QOO1959" s="15"/>
      <c r="QOP1959" s="80"/>
      <c r="QOQ1959" s="52"/>
      <c r="QOR1959" s="69"/>
      <c r="QOS1959" s="69"/>
      <c r="QOT1959" s="69"/>
      <c r="QOU1959" s="107"/>
      <c r="QOV1959" s="2"/>
      <c r="QOW1959" s="15"/>
      <c r="QOX1959" s="15"/>
      <c r="QOY1959" s="80"/>
      <c r="QOZ1959" s="52"/>
      <c r="QPA1959" s="69"/>
      <c r="QPB1959" s="69"/>
      <c r="QPC1959" s="69"/>
      <c r="QPD1959" s="107"/>
      <c r="QPE1959" s="2"/>
      <c r="QPF1959" s="15"/>
      <c r="QPG1959" s="15"/>
      <c r="QPH1959" s="80"/>
      <c r="QPI1959" s="52"/>
      <c r="QPJ1959" s="69"/>
      <c r="QPK1959" s="69"/>
      <c r="QPL1959" s="69"/>
      <c r="QPM1959" s="107"/>
      <c r="QPN1959" s="2"/>
      <c r="QPO1959" s="15"/>
      <c r="QPP1959" s="15"/>
      <c r="QPQ1959" s="80"/>
      <c r="QPR1959" s="52"/>
      <c r="QPS1959" s="69"/>
      <c r="QPT1959" s="69"/>
      <c r="QPU1959" s="69"/>
      <c r="QPV1959" s="107"/>
      <c r="QPW1959" s="2"/>
      <c r="QPX1959" s="15"/>
      <c r="QPY1959" s="15"/>
      <c r="QPZ1959" s="80"/>
      <c r="QQA1959" s="52"/>
      <c r="QQB1959" s="69"/>
      <c r="QQC1959" s="69"/>
      <c r="QQD1959" s="69"/>
      <c r="QQE1959" s="107"/>
      <c r="QQF1959" s="2"/>
      <c r="QQG1959" s="15"/>
      <c r="QQH1959" s="15"/>
      <c r="QQI1959" s="80"/>
      <c r="QQJ1959" s="52"/>
      <c r="QQK1959" s="69"/>
      <c r="QQL1959" s="69"/>
      <c r="QQM1959" s="69"/>
      <c r="QQN1959" s="107"/>
      <c r="QQO1959" s="2"/>
      <c r="QQP1959" s="15"/>
      <c r="QQQ1959" s="15"/>
      <c r="QQR1959" s="80"/>
      <c r="QQS1959" s="52"/>
      <c r="QQT1959" s="69"/>
      <c r="QQU1959" s="69"/>
      <c r="QQV1959" s="69"/>
      <c r="QQW1959" s="107"/>
      <c r="QQX1959" s="2"/>
      <c r="QQY1959" s="15"/>
      <c r="QQZ1959" s="15"/>
      <c r="QRA1959" s="80"/>
      <c r="QRB1959" s="52"/>
      <c r="QRC1959" s="69"/>
      <c r="QRD1959" s="69"/>
      <c r="QRE1959" s="69"/>
      <c r="QRF1959" s="107"/>
      <c r="QRG1959" s="2"/>
      <c r="QRH1959" s="15"/>
      <c r="QRI1959" s="15"/>
      <c r="QRJ1959" s="80"/>
      <c r="QRK1959" s="52"/>
      <c r="QRL1959" s="69"/>
      <c r="QRM1959" s="69"/>
      <c r="QRN1959" s="69"/>
      <c r="QRO1959" s="107"/>
      <c r="QRP1959" s="2"/>
      <c r="QRQ1959" s="15"/>
      <c r="QRR1959" s="15"/>
      <c r="QRS1959" s="80"/>
      <c r="QRT1959" s="52"/>
      <c r="QRU1959" s="69"/>
      <c r="QRV1959" s="69"/>
      <c r="QRW1959" s="69"/>
      <c r="QRX1959" s="107"/>
      <c r="QRY1959" s="2"/>
      <c r="QRZ1959" s="15"/>
      <c r="QSA1959" s="15"/>
      <c r="QSB1959" s="80"/>
      <c r="QSC1959" s="52"/>
      <c r="QSD1959" s="69"/>
      <c r="QSE1959" s="69"/>
      <c r="QSF1959" s="69"/>
      <c r="QSG1959" s="107"/>
      <c r="QSH1959" s="2"/>
      <c r="QSI1959" s="15"/>
      <c r="QSJ1959" s="15"/>
      <c r="QSK1959" s="80"/>
      <c r="QSL1959" s="52"/>
      <c r="QSM1959" s="69"/>
      <c r="QSN1959" s="69"/>
      <c r="QSO1959" s="69"/>
      <c r="QSP1959" s="107"/>
      <c r="QSQ1959" s="2"/>
      <c r="QSR1959" s="15"/>
      <c r="QSS1959" s="15"/>
      <c r="QST1959" s="80"/>
      <c r="QSU1959" s="52"/>
      <c r="QSV1959" s="69"/>
      <c r="QSW1959" s="69"/>
      <c r="QSX1959" s="69"/>
      <c r="QSY1959" s="107"/>
      <c r="QSZ1959" s="2"/>
      <c r="QTA1959" s="15"/>
      <c r="QTB1959" s="15"/>
      <c r="QTC1959" s="80"/>
      <c r="QTD1959" s="52"/>
      <c r="QTE1959" s="69"/>
      <c r="QTF1959" s="69"/>
      <c r="QTG1959" s="69"/>
      <c r="QTH1959" s="107"/>
      <c r="QTI1959" s="2"/>
      <c r="QTJ1959" s="15"/>
      <c r="QTK1959" s="15"/>
      <c r="QTL1959" s="80"/>
      <c r="QTM1959" s="52"/>
      <c r="QTN1959" s="69"/>
      <c r="QTO1959" s="69"/>
      <c r="QTP1959" s="69"/>
      <c r="QTQ1959" s="107"/>
      <c r="QTR1959" s="2"/>
      <c r="QTS1959" s="15"/>
      <c r="QTT1959" s="15"/>
      <c r="QTU1959" s="80"/>
      <c r="QTV1959" s="52"/>
      <c r="QTW1959" s="69"/>
      <c r="QTX1959" s="69"/>
      <c r="QTY1959" s="69"/>
      <c r="QTZ1959" s="107"/>
      <c r="QUA1959" s="2"/>
      <c r="QUB1959" s="15"/>
      <c r="QUC1959" s="15"/>
      <c r="QUD1959" s="80"/>
      <c r="QUE1959" s="52"/>
      <c r="QUF1959" s="69"/>
      <c r="QUG1959" s="69"/>
      <c r="QUH1959" s="69"/>
      <c r="QUI1959" s="107"/>
      <c r="QUJ1959" s="2"/>
      <c r="QUK1959" s="15"/>
      <c r="QUL1959" s="15"/>
      <c r="QUM1959" s="80"/>
      <c r="QUN1959" s="52"/>
      <c r="QUO1959" s="69"/>
      <c r="QUP1959" s="69"/>
      <c r="QUQ1959" s="69"/>
      <c r="QUR1959" s="107"/>
      <c r="QUS1959" s="2"/>
      <c r="QUT1959" s="15"/>
      <c r="QUU1959" s="15"/>
      <c r="QUV1959" s="80"/>
      <c r="QUW1959" s="52"/>
      <c r="QUX1959" s="69"/>
      <c r="QUY1959" s="69"/>
      <c r="QUZ1959" s="69"/>
      <c r="QVA1959" s="107"/>
      <c r="QVB1959" s="2"/>
      <c r="QVC1959" s="15"/>
      <c r="QVD1959" s="15"/>
      <c r="QVE1959" s="80"/>
      <c r="QVF1959" s="52"/>
      <c r="QVG1959" s="69"/>
      <c r="QVH1959" s="69"/>
      <c r="QVI1959" s="69"/>
      <c r="QVJ1959" s="107"/>
      <c r="QVK1959" s="2"/>
      <c r="QVL1959" s="15"/>
      <c r="QVM1959" s="15"/>
      <c r="QVN1959" s="80"/>
      <c r="QVO1959" s="52"/>
      <c r="QVP1959" s="69"/>
      <c r="QVQ1959" s="69"/>
      <c r="QVR1959" s="69"/>
      <c r="QVS1959" s="107"/>
      <c r="QVT1959" s="2"/>
      <c r="QVU1959" s="15"/>
      <c r="QVV1959" s="15"/>
      <c r="QVW1959" s="80"/>
      <c r="QVX1959" s="52"/>
      <c r="QVY1959" s="69"/>
      <c r="QVZ1959" s="69"/>
      <c r="QWA1959" s="69"/>
      <c r="QWB1959" s="107"/>
      <c r="QWC1959" s="2"/>
      <c r="QWD1959" s="15"/>
      <c r="QWE1959" s="15"/>
      <c r="QWF1959" s="80"/>
      <c r="QWG1959" s="52"/>
      <c r="QWH1959" s="69"/>
      <c r="QWI1959" s="69"/>
      <c r="QWJ1959" s="69"/>
      <c r="QWK1959" s="107"/>
      <c r="QWL1959" s="2"/>
      <c r="QWM1959" s="15"/>
      <c r="QWN1959" s="15"/>
      <c r="QWO1959" s="80"/>
      <c r="QWP1959" s="52"/>
      <c r="QWQ1959" s="69"/>
      <c r="QWR1959" s="69"/>
      <c r="QWS1959" s="69"/>
      <c r="QWT1959" s="107"/>
      <c r="QWU1959" s="2"/>
      <c r="QWV1959" s="15"/>
      <c r="QWW1959" s="15"/>
      <c r="QWX1959" s="80"/>
      <c r="QWY1959" s="52"/>
      <c r="QWZ1959" s="69"/>
      <c r="QXA1959" s="69"/>
      <c r="QXB1959" s="69"/>
      <c r="QXC1959" s="107"/>
      <c r="QXD1959" s="2"/>
      <c r="QXE1959" s="15"/>
      <c r="QXF1959" s="15"/>
      <c r="QXG1959" s="80"/>
      <c r="QXH1959" s="52"/>
      <c r="QXI1959" s="69"/>
      <c r="QXJ1959" s="69"/>
      <c r="QXK1959" s="69"/>
      <c r="QXL1959" s="107"/>
      <c r="QXM1959" s="2"/>
      <c r="QXN1959" s="15"/>
      <c r="QXO1959" s="15"/>
      <c r="QXP1959" s="80"/>
      <c r="QXQ1959" s="52"/>
      <c r="QXR1959" s="69"/>
      <c r="QXS1959" s="69"/>
      <c r="QXT1959" s="69"/>
      <c r="QXU1959" s="107"/>
      <c r="QXV1959" s="2"/>
      <c r="QXW1959" s="15"/>
      <c r="QXX1959" s="15"/>
      <c r="QXY1959" s="80"/>
      <c r="QXZ1959" s="52"/>
      <c r="QYA1959" s="69"/>
      <c r="QYB1959" s="69"/>
      <c r="QYC1959" s="69"/>
      <c r="QYD1959" s="107"/>
      <c r="QYE1959" s="2"/>
      <c r="QYF1959" s="15"/>
      <c r="QYG1959" s="15"/>
      <c r="QYH1959" s="80"/>
      <c r="QYI1959" s="52"/>
      <c r="QYJ1959" s="69"/>
      <c r="QYK1959" s="69"/>
      <c r="QYL1959" s="69"/>
      <c r="QYM1959" s="107"/>
      <c r="QYN1959" s="2"/>
      <c r="QYO1959" s="15"/>
      <c r="QYP1959" s="15"/>
      <c r="QYQ1959" s="80"/>
      <c r="QYR1959" s="52"/>
      <c r="QYS1959" s="69"/>
      <c r="QYT1959" s="69"/>
      <c r="QYU1959" s="69"/>
      <c r="QYV1959" s="107"/>
      <c r="QYW1959" s="2"/>
      <c r="QYX1959" s="15"/>
      <c r="QYY1959" s="15"/>
      <c r="QYZ1959" s="80"/>
      <c r="QZA1959" s="52"/>
      <c r="QZB1959" s="69"/>
      <c r="QZC1959" s="69"/>
      <c r="QZD1959" s="69"/>
      <c r="QZE1959" s="107"/>
      <c r="QZF1959" s="2"/>
      <c r="QZG1959" s="15"/>
      <c r="QZH1959" s="15"/>
      <c r="QZI1959" s="80"/>
      <c r="QZJ1959" s="52"/>
      <c r="QZK1959" s="69"/>
      <c r="QZL1959" s="69"/>
      <c r="QZM1959" s="69"/>
      <c r="QZN1959" s="107"/>
      <c r="QZO1959" s="2"/>
      <c r="QZP1959" s="15"/>
      <c r="QZQ1959" s="15"/>
      <c r="QZR1959" s="80"/>
      <c r="QZS1959" s="52"/>
      <c r="QZT1959" s="69"/>
      <c r="QZU1959" s="69"/>
      <c r="QZV1959" s="69"/>
      <c r="QZW1959" s="107"/>
      <c r="QZX1959" s="2"/>
      <c r="QZY1959" s="15"/>
      <c r="QZZ1959" s="15"/>
      <c r="RAA1959" s="80"/>
      <c r="RAB1959" s="52"/>
      <c r="RAC1959" s="69"/>
      <c r="RAD1959" s="69"/>
      <c r="RAE1959" s="69"/>
      <c r="RAF1959" s="107"/>
      <c r="RAG1959" s="2"/>
      <c r="RAH1959" s="15"/>
      <c r="RAI1959" s="15"/>
      <c r="RAJ1959" s="80"/>
      <c r="RAK1959" s="52"/>
      <c r="RAL1959" s="69"/>
      <c r="RAM1959" s="69"/>
      <c r="RAN1959" s="69"/>
      <c r="RAO1959" s="107"/>
      <c r="RAP1959" s="2"/>
      <c r="RAQ1959" s="15"/>
      <c r="RAR1959" s="15"/>
      <c r="RAS1959" s="80"/>
      <c r="RAT1959" s="52"/>
      <c r="RAU1959" s="69"/>
      <c r="RAV1959" s="69"/>
      <c r="RAW1959" s="69"/>
      <c r="RAX1959" s="107"/>
      <c r="RAY1959" s="2"/>
      <c r="RAZ1959" s="15"/>
      <c r="RBA1959" s="15"/>
      <c r="RBB1959" s="80"/>
      <c r="RBC1959" s="52"/>
      <c r="RBD1959" s="69"/>
      <c r="RBE1959" s="69"/>
      <c r="RBF1959" s="69"/>
      <c r="RBG1959" s="107"/>
      <c r="RBH1959" s="2"/>
      <c r="RBI1959" s="15"/>
      <c r="RBJ1959" s="15"/>
      <c r="RBK1959" s="80"/>
      <c r="RBL1959" s="52"/>
      <c r="RBM1959" s="69"/>
      <c r="RBN1959" s="69"/>
      <c r="RBO1959" s="69"/>
      <c r="RBP1959" s="107"/>
      <c r="RBQ1959" s="2"/>
      <c r="RBR1959" s="15"/>
      <c r="RBS1959" s="15"/>
      <c r="RBT1959" s="80"/>
      <c r="RBU1959" s="52"/>
      <c r="RBV1959" s="69"/>
      <c r="RBW1959" s="69"/>
      <c r="RBX1959" s="69"/>
      <c r="RBY1959" s="107"/>
      <c r="RBZ1959" s="2"/>
      <c r="RCA1959" s="15"/>
      <c r="RCB1959" s="15"/>
      <c r="RCC1959" s="80"/>
      <c r="RCD1959" s="52"/>
      <c r="RCE1959" s="69"/>
      <c r="RCF1959" s="69"/>
      <c r="RCG1959" s="69"/>
      <c r="RCH1959" s="107"/>
      <c r="RCI1959" s="2"/>
      <c r="RCJ1959" s="15"/>
      <c r="RCK1959" s="15"/>
      <c r="RCL1959" s="80"/>
      <c r="RCM1959" s="52"/>
      <c r="RCN1959" s="69"/>
      <c r="RCO1959" s="69"/>
      <c r="RCP1959" s="69"/>
      <c r="RCQ1959" s="107"/>
      <c r="RCR1959" s="2"/>
      <c r="RCS1959" s="15"/>
      <c r="RCT1959" s="15"/>
      <c r="RCU1959" s="80"/>
      <c r="RCV1959" s="52"/>
      <c r="RCW1959" s="69"/>
      <c r="RCX1959" s="69"/>
      <c r="RCY1959" s="69"/>
      <c r="RCZ1959" s="107"/>
      <c r="RDA1959" s="2"/>
      <c r="RDB1959" s="15"/>
      <c r="RDC1959" s="15"/>
      <c r="RDD1959" s="80"/>
      <c r="RDE1959" s="52"/>
      <c r="RDF1959" s="69"/>
      <c r="RDG1959" s="69"/>
      <c r="RDH1959" s="69"/>
      <c r="RDI1959" s="107"/>
      <c r="RDJ1959" s="2"/>
      <c r="RDK1959" s="15"/>
      <c r="RDL1959" s="15"/>
      <c r="RDM1959" s="80"/>
      <c r="RDN1959" s="52"/>
      <c r="RDO1959" s="69"/>
      <c r="RDP1959" s="69"/>
      <c r="RDQ1959" s="69"/>
      <c r="RDR1959" s="107"/>
      <c r="RDS1959" s="2"/>
      <c r="RDT1959" s="15"/>
      <c r="RDU1959" s="15"/>
      <c r="RDV1959" s="80"/>
      <c r="RDW1959" s="52"/>
      <c r="RDX1959" s="69"/>
      <c r="RDY1959" s="69"/>
      <c r="RDZ1959" s="69"/>
      <c r="REA1959" s="107"/>
      <c r="REB1959" s="2"/>
      <c r="REC1959" s="15"/>
      <c r="RED1959" s="15"/>
      <c r="REE1959" s="80"/>
      <c r="REF1959" s="52"/>
      <c r="REG1959" s="69"/>
      <c r="REH1959" s="69"/>
      <c r="REI1959" s="69"/>
      <c r="REJ1959" s="107"/>
      <c r="REK1959" s="2"/>
      <c r="REL1959" s="15"/>
      <c r="REM1959" s="15"/>
      <c r="REN1959" s="80"/>
      <c r="REO1959" s="52"/>
      <c r="REP1959" s="69"/>
      <c r="REQ1959" s="69"/>
      <c r="RER1959" s="69"/>
      <c r="RES1959" s="107"/>
      <c r="RET1959" s="2"/>
      <c r="REU1959" s="15"/>
      <c r="REV1959" s="15"/>
      <c r="REW1959" s="80"/>
      <c r="REX1959" s="52"/>
      <c r="REY1959" s="69"/>
      <c r="REZ1959" s="69"/>
      <c r="RFA1959" s="69"/>
      <c r="RFB1959" s="107"/>
      <c r="RFC1959" s="2"/>
      <c r="RFD1959" s="15"/>
      <c r="RFE1959" s="15"/>
      <c r="RFF1959" s="80"/>
      <c r="RFG1959" s="52"/>
      <c r="RFH1959" s="69"/>
      <c r="RFI1959" s="69"/>
      <c r="RFJ1959" s="69"/>
      <c r="RFK1959" s="107"/>
      <c r="RFL1959" s="2"/>
      <c r="RFM1959" s="15"/>
      <c r="RFN1959" s="15"/>
      <c r="RFO1959" s="80"/>
      <c r="RFP1959" s="52"/>
      <c r="RFQ1959" s="69"/>
      <c r="RFR1959" s="69"/>
      <c r="RFS1959" s="69"/>
      <c r="RFT1959" s="107"/>
      <c r="RFU1959" s="2"/>
      <c r="RFV1959" s="15"/>
      <c r="RFW1959" s="15"/>
      <c r="RFX1959" s="80"/>
      <c r="RFY1959" s="52"/>
      <c r="RFZ1959" s="69"/>
      <c r="RGA1959" s="69"/>
      <c r="RGB1959" s="69"/>
      <c r="RGC1959" s="107"/>
      <c r="RGD1959" s="2"/>
      <c r="RGE1959" s="15"/>
      <c r="RGF1959" s="15"/>
      <c r="RGG1959" s="80"/>
      <c r="RGH1959" s="52"/>
      <c r="RGI1959" s="69"/>
      <c r="RGJ1959" s="69"/>
      <c r="RGK1959" s="69"/>
      <c r="RGL1959" s="107"/>
      <c r="RGM1959" s="2"/>
      <c r="RGN1959" s="15"/>
      <c r="RGO1959" s="15"/>
      <c r="RGP1959" s="80"/>
      <c r="RGQ1959" s="52"/>
      <c r="RGR1959" s="69"/>
      <c r="RGS1959" s="69"/>
      <c r="RGT1959" s="69"/>
      <c r="RGU1959" s="107"/>
      <c r="RGV1959" s="2"/>
      <c r="RGW1959" s="15"/>
      <c r="RGX1959" s="15"/>
      <c r="RGY1959" s="80"/>
      <c r="RGZ1959" s="52"/>
      <c r="RHA1959" s="69"/>
      <c r="RHB1959" s="69"/>
      <c r="RHC1959" s="69"/>
      <c r="RHD1959" s="107"/>
      <c r="RHE1959" s="2"/>
      <c r="RHF1959" s="15"/>
      <c r="RHG1959" s="15"/>
      <c r="RHH1959" s="80"/>
      <c r="RHI1959" s="52"/>
      <c r="RHJ1959" s="69"/>
      <c r="RHK1959" s="69"/>
      <c r="RHL1959" s="69"/>
      <c r="RHM1959" s="107"/>
      <c r="RHN1959" s="2"/>
      <c r="RHO1959" s="15"/>
      <c r="RHP1959" s="15"/>
      <c r="RHQ1959" s="80"/>
      <c r="RHR1959" s="52"/>
      <c r="RHS1959" s="69"/>
      <c r="RHT1959" s="69"/>
      <c r="RHU1959" s="69"/>
      <c r="RHV1959" s="107"/>
      <c r="RHW1959" s="2"/>
      <c r="RHX1959" s="15"/>
      <c r="RHY1959" s="15"/>
      <c r="RHZ1959" s="80"/>
      <c r="RIA1959" s="52"/>
      <c r="RIB1959" s="69"/>
      <c r="RIC1959" s="69"/>
      <c r="RID1959" s="69"/>
      <c r="RIE1959" s="107"/>
      <c r="RIF1959" s="2"/>
      <c r="RIG1959" s="15"/>
      <c r="RIH1959" s="15"/>
      <c r="RII1959" s="80"/>
      <c r="RIJ1959" s="52"/>
      <c r="RIK1959" s="69"/>
      <c r="RIL1959" s="69"/>
      <c r="RIM1959" s="69"/>
      <c r="RIN1959" s="107"/>
      <c r="RIO1959" s="2"/>
      <c r="RIP1959" s="15"/>
      <c r="RIQ1959" s="15"/>
      <c r="RIR1959" s="80"/>
      <c r="RIS1959" s="52"/>
      <c r="RIT1959" s="69"/>
      <c r="RIU1959" s="69"/>
      <c r="RIV1959" s="69"/>
      <c r="RIW1959" s="107"/>
      <c r="RIX1959" s="2"/>
      <c r="RIY1959" s="15"/>
      <c r="RIZ1959" s="15"/>
      <c r="RJA1959" s="80"/>
      <c r="RJB1959" s="52"/>
      <c r="RJC1959" s="69"/>
      <c r="RJD1959" s="69"/>
      <c r="RJE1959" s="69"/>
      <c r="RJF1959" s="107"/>
      <c r="RJG1959" s="2"/>
      <c r="RJH1959" s="15"/>
      <c r="RJI1959" s="15"/>
      <c r="RJJ1959" s="80"/>
      <c r="RJK1959" s="52"/>
      <c r="RJL1959" s="69"/>
      <c r="RJM1959" s="69"/>
      <c r="RJN1959" s="69"/>
      <c r="RJO1959" s="107"/>
      <c r="RJP1959" s="2"/>
      <c r="RJQ1959" s="15"/>
      <c r="RJR1959" s="15"/>
      <c r="RJS1959" s="80"/>
      <c r="RJT1959" s="52"/>
      <c r="RJU1959" s="69"/>
      <c r="RJV1959" s="69"/>
      <c r="RJW1959" s="69"/>
      <c r="RJX1959" s="107"/>
      <c r="RJY1959" s="2"/>
      <c r="RJZ1959" s="15"/>
      <c r="RKA1959" s="15"/>
      <c r="RKB1959" s="80"/>
      <c r="RKC1959" s="52"/>
      <c r="RKD1959" s="69"/>
      <c r="RKE1959" s="69"/>
      <c r="RKF1959" s="69"/>
      <c r="RKG1959" s="107"/>
      <c r="RKH1959" s="2"/>
      <c r="RKI1959" s="15"/>
      <c r="RKJ1959" s="15"/>
      <c r="RKK1959" s="80"/>
      <c r="RKL1959" s="52"/>
      <c r="RKM1959" s="69"/>
      <c r="RKN1959" s="69"/>
      <c r="RKO1959" s="69"/>
      <c r="RKP1959" s="107"/>
      <c r="RKQ1959" s="2"/>
      <c r="RKR1959" s="15"/>
      <c r="RKS1959" s="15"/>
      <c r="RKT1959" s="80"/>
      <c r="RKU1959" s="52"/>
      <c r="RKV1959" s="69"/>
      <c r="RKW1959" s="69"/>
      <c r="RKX1959" s="69"/>
      <c r="RKY1959" s="107"/>
      <c r="RKZ1959" s="2"/>
      <c r="RLA1959" s="15"/>
      <c r="RLB1959" s="15"/>
      <c r="RLC1959" s="80"/>
      <c r="RLD1959" s="52"/>
      <c r="RLE1959" s="69"/>
      <c r="RLF1959" s="69"/>
      <c r="RLG1959" s="69"/>
      <c r="RLH1959" s="107"/>
      <c r="RLI1959" s="2"/>
      <c r="RLJ1959" s="15"/>
      <c r="RLK1959" s="15"/>
      <c r="RLL1959" s="80"/>
      <c r="RLM1959" s="52"/>
      <c r="RLN1959" s="69"/>
      <c r="RLO1959" s="69"/>
      <c r="RLP1959" s="69"/>
      <c r="RLQ1959" s="107"/>
      <c r="RLR1959" s="2"/>
      <c r="RLS1959" s="15"/>
      <c r="RLT1959" s="15"/>
      <c r="RLU1959" s="80"/>
      <c r="RLV1959" s="52"/>
      <c r="RLW1959" s="69"/>
      <c r="RLX1959" s="69"/>
      <c r="RLY1959" s="69"/>
      <c r="RLZ1959" s="107"/>
      <c r="RMA1959" s="2"/>
      <c r="RMB1959" s="15"/>
      <c r="RMC1959" s="15"/>
      <c r="RMD1959" s="80"/>
      <c r="RME1959" s="52"/>
      <c r="RMF1959" s="69"/>
      <c r="RMG1959" s="69"/>
      <c r="RMH1959" s="69"/>
      <c r="RMI1959" s="107"/>
      <c r="RMJ1959" s="2"/>
      <c r="RMK1959" s="15"/>
      <c r="RML1959" s="15"/>
      <c r="RMM1959" s="80"/>
      <c r="RMN1959" s="52"/>
      <c r="RMO1959" s="69"/>
      <c r="RMP1959" s="69"/>
      <c r="RMQ1959" s="69"/>
      <c r="RMR1959" s="107"/>
      <c r="RMS1959" s="2"/>
      <c r="RMT1959" s="15"/>
      <c r="RMU1959" s="15"/>
      <c r="RMV1959" s="80"/>
      <c r="RMW1959" s="52"/>
      <c r="RMX1959" s="69"/>
      <c r="RMY1959" s="69"/>
      <c r="RMZ1959" s="69"/>
      <c r="RNA1959" s="107"/>
      <c r="RNB1959" s="2"/>
      <c r="RNC1959" s="15"/>
      <c r="RND1959" s="15"/>
      <c r="RNE1959" s="80"/>
      <c r="RNF1959" s="52"/>
      <c r="RNG1959" s="69"/>
      <c r="RNH1959" s="69"/>
      <c r="RNI1959" s="69"/>
      <c r="RNJ1959" s="107"/>
      <c r="RNK1959" s="2"/>
      <c r="RNL1959" s="15"/>
      <c r="RNM1959" s="15"/>
      <c r="RNN1959" s="80"/>
      <c r="RNO1959" s="52"/>
      <c r="RNP1959" s="69"/>
      <c r="RNQ1959" s="69"/>
      <c r="RNR1959" s="69"/>
      <c r="RNS1959" s="107"/>
      <c r="RNT1959" s="2"/>
      <c r="RNU1959" s="15"/>
      <c r="RNV1959" s="15"/>
      <c r="RNW1959" s="80"/>
      <c r="RNX1959" s="52"/>
      <c r="RNY1959" s="69"/>
      <c r="RNZ1959" s="69"/>
      <c r="ROA1959" s="69"/>
      <c r="ROB1959" s="107"/>
      <c r="ROC1959" s="2"/>
      <c r="ROD1959" s="15"/>
      <c r="ROE1959" s="15"/>
      <c r="ROF1959" s="80"/>
      <c r="ROG1959" s="52"/>
      <c r="ROH1959" s="69"/>
      <c r="ROI1959" s="69"/>
      <c r="ROJ1959" s="69"/>
      <c r="ROK1959" s="107"/>
      <c r="ROL1959" s="2"/>
      <c r="ROM1959" s="15"/>
      <c r="RON1959" s="15"/>
      <c r="ROO1959" s="80"/>
      <c r="ROP1959" s="52"/>
      <c r="ROQ1959" s="69"/>
      <c r="ROR1959" s="69"/>
      <c r="ROS1959" s="69"/>
      <c r="ROT1959" s="107"/>
      <c r="ROU1959" s="2"/>
      <c r="ROV1959" s="15"/>
      <c r="ROW1959" s="15"/>
      <c r="ROX1959" s="80"/>
      <c r="ROY1959" s="52"/>
      <c r="ROZ1959" s="69"/>
      <c r="RPA1959" s="69"/>
      <c r="RPB1959" s="69"/>
      <c r="RPC1959" s="107"/>
      <c r="RPD1959" s="2"/>
      <c r="RPE1959" s="15"/>
      <c r="RPF1959" s="15"/>
      <c r="RPG1959" s="80"/>
      <c r="RPH1959" s="52"/>
      <c r="RPI1959" s="69"/>
      <c r="RPJ1959" s="69"/>
      <c r="RPK1959" s="69"/>
      <c r="RPL1959" s="107"/>
      <c r="RPM1959" s="2"/>
      <c r="RPN1959" s="15"/>
      <c r="RPO1959" s="15"/>
      <c r="RPP1959" s="80"/>
      <c r="RPQ1959" s="52"/>
      <c r="RPR1959" s="69"/>
      <c r="RPS1959" s="69"/>
      <c r="RPT1959" s="69"/>
      <c r="RPU1959" s="107"/>
      <c r="RPV1959" s="2"/>
      <c r="RPW1959" s="15"/>
      <c r="RPX1959" s="15"/>
      <c r="RPY1959" s="80"/>
      <c r="RPZ1959" s="52"/>
      <c r="RQA1959" s="69"/>
      <c r="RQB1959" s="69"/>
      <c r="RQC1959" s="69"/>
      <c r="RQD1959" s="107"/>
      <c r="RQE1959" s="2"/>
      <c r="RQF1959" s="15"/>
      <c r="RQG1959" s="15"/>
      <c r="RQH1959" s="80"/>
      <c r="RQI1959" s="52"/>
      <c r="RQJ1959" s="69"/>
      <c r="RQK1959" s="69"/>
      <c r="RQL1959" s="69"/>
      <c r="RQM1959" s="107"/>
      <c r="RQN1959" s="2"/>
      <c r="RQO1959" s="15"/>
      <c r="RQP1959" s="15"/>
      <c r="RQQ1959" s="80"/>
      <c r="RQR1959" s="52"/>
      <c r="RQS1959" s="69"/>
      <c r="RQT1959" s="69"/>
      <c r="RQU1959" s="69"/>
      <c r="RQV1959" s="107"/>
      <c r="RQW1959" s="2"/>
      <c r="RQX1959" s="15"/>
      <c r="RQY1959" s="15"/>
      <c r="RQZ1959" s="80"/>
      <c r="RRA1959" s="52"/>
      <c r="RRB1959" s="69"/>
      <c r="RRC1959" s="69"/>
      <c r="RRD1959" s="69"/>
      <c r="RRE1959" s="107"/>
      <c r="RRF1959" s="2"/>
      <c r="RRG1959" s="15"/>
      <c r="RRH1959" s="15"/>
      <c r="RRI1959" s="80"/>
      <c r="RRJ1959" s="52"/>
      <c r="RRK1959" s="69"/>
      <c r="RRL1959" s="69"/>
      <c r="RRM1959" s="69"/>
      <c r="RRN1959" s="107"/>
      <c r="RRO1959" s="2"/>
      <c r="RRP1959" s="15"/>
      <c r="RRQ1959" s="15"/>
      <c r="RRR1959" s="80"/>
      <c r="RRS1959" s="52"/>
      <c r="RRT1959" s="69"/>
      <c r="RRU1959" s="69"/>
      <c r="RRV1959" s="69"/>
      <c r="RRW1959" s="107"/>
      <c r="RRX1959" s="2"/>
      <c r="RRY1959" s="15"/>
      <c r="RRZ1959" s="15"/>
      <c r="RSA1959" s="80"/>
      <c r="RSB1959" s="52"/>
      <c r="RSC1959" s="69"/>
      <c r="RSD1959" s="69"/>
      <c r="RSE1959" s="69"/>
      <c r="RSF1959" s="107"/>
      <c r="RSG1959" s="2"/>
      <c r="RSH1959" s="15"/>
      <c r="RSI1959" s="15"/>
      <c r="RSJ1959" s="80"/>
      <c r="RSK1959" s="52"/>
      <c r="RSL1959" s="69"/>
      <c r="RSM1959" s="69"/>
      <c r="RSN1959" s="69"/>
      <c r="RSO1959" s="107"/>
      <c r="RSP1959" s="2"/>
      <c r="RSQ1959" s="15"/>
      <c r="RSR1959" s="15"/>
      <c r="RSS1959" s="80"/>
      <c r="RST1959" s="52"/>
      <c r="RSU1959" s="69"/>
      <c r="RSV1959" s="69"/>
      <c r="RSW1959" s="69"/>
      <c r="RSX1959" s="107"/>
      <c r="RSY1959" s="2"/>
      <c r="RSZ1959" s="15"/>
      <c r="RTA1959" s="15"/>
      <c r="RTB1959" s="80"/>
      <c r="RTC1959" s="52"/>
      <c r="RTD1959" s="69"/>
      <c r="RTE1959" s="69"/>
      <c r="RTF1959" s="69"/>
      <c r="RTG1959" s="107"/>
      <c r="RTH1959" s="2"/>
      <c r="RTI1959" s="15"/>
      <c r="RTJ1959" s="15"/>
      <c r="RTK1959" s="80"/>
      <c r="RTL1959" s="52"/>
      <c r="RTM1959" s="69"/>
      <c r="RTN1959" s="69"/>
      <c r="RTO1959" s="69"/>
      <c r="RTP1959" s="107"/>
      <c r="RTQ1959" s="2"/>
      <c r="RTR1959" s="15"/>
      <c r="RTS1959" s="15"/>
      <c r="RTT1959" s="80"/>
      <c r="RTU1959" s="52"/>
      <c r="RTV1959" s="69"/>
      <c r="RTW1959" s="69"/>
      <c r="RTX1959" s="69"/>
      <c r="RTY1959" s="107"/>
      <c r="RTZ1959" s="2"/>
      <c r="RUA1959" s="15"/>
      <c r="RUB1959" s="15"/>
      <c r="RUC1959" s="80"/>
      <c r="RUD1959" s="52"/>
      <c r="RUE1959" s="69"/>
      <c r="RUF1959" s="69"/>
      <c r="RUG1959" s="69"/>
      <c r="RUH1959" s="107"/>
      <c r="RUI1959" s="2"/>
      <c r="RUJ1959" s="15"/>
      <c r="RUK1959" s="15"/>
      <c r="RUL1959" s="80"/>
      <c r="RUM1959" s="52"/>
      <c r="RUN1959" s="69"/>
      <c r="RUO1959" s="69"/>
      <c r="RUP1959" s="69"/>
      <c r="RUQ1959" s="107"/>
      <c r="RUR1959" s="2"/>
      <c r="RUS1959" s="15"/>
      <c r="RUT1959" s="15"/>
      <c r="RUU1959" s="80"/>
      <c r="RUV1959" s="52"/>
      <c r="RUW1959" s="69"/>
      <c r="RUX1959" s="69"/>
      <c r="RUY1959" s="69"/>
      <c r="RUZ1959" s="107"/>
      <c r="RVA1959" s="2"/>
      <c r="RVB1959" s="15"/>
      <c r="RVC1959" s="15"/>
      <c r="RVD1959" s="80"/>
      <c r="RVE1959" s="52"/>
      <c r="RVF1959" s="69"/>
      <c r="RVG1959" s="69"/>
      <c r="RVH1959" s="69"/>
      <c r="RVI1959" s="107"/>
      <c r="RVJ1959" s="2"/>
      <c r="RVK1959" s="15"/>
      <c r="RVL1959" s="15"/>
      <c r="RVM1959" s="80"/>
      <c r="RVN1959" s="52"/>
      <c r="RVO1959" s="69"/>
      <c r="RVP1959" s="69"/>
      <c r="RVQ1959" s="69"/>
      <c r="RVR1959" s="107"/>
      <c r="RVS1959" s="2"/>
      <c r="RVT1959" s="15"/>
      <c r="RVU1959" s="15"/>
      <c r="RVV1959" s="80"/>
      <c r="RVW1959" s="52"/>
      <c r="RVX1959" s="69"/>
      <c r="RVY1959" s="69"/>
      <c r="RVZ1959" s="69"/>
      <c r="RWA1959" s="107"/>
      <c r="RWB1959" s="2"/>
      <c r="RWC1959" s="15"/>
      <c r="RWD1959" s="15"/>
      <c r="RWE1959" s="80"/>
      <c r="RWF1959" s="52"/>
      <c r="RWG1959" s="69"/>
      <c r="RWH1959" s="69"/>
      <c r="RWI1959" s="69"/>
      <c r="RWJ1959" s="107"/>
      <c r="RWK1959" s="2"/>
      <c r="RWL1959" s="15"/>
      <c r="RWM1959" s="15"/>
      <c r="RWN1959" s="80"/>
      <c r="RWO1959" s="52"/>
      <c r="RWP1959" s="69"/>
      <c r="RWQ1959" s="69"/>
      <c r="RWR1959" s="69"/>
      <c r="RWS1959" s="107"/>
      <c r="RWT1959" s="2"/>
      <c r="RWU1959" s="15"/>
      <c r="RWV1959" s="15"/>
      <c r="RWW1959" s="80"/>
      <c r="RWX1959" s="52"/>
      <c r="RWY1959" s="69"/>
      <c r="RWZ1959" s="69"/>
      <c r="RXA1959" s="69"/>
      <c r="RXB1959" s="107"/>
      <c r="RXC1959" s="2"/>
      <c r="RXD1959" s="15"/>
      <c r="RXE1959" s="15"/>
      <c r="RXF1959" s="80"/>
      <c r="RXG1959" s="52"/>
      <c r="RXH1959" s="69"/>
      <c r="RXI1959" s="69"/>
      <c r="RXJ1959" s="69"/>
      <c r="RXK1959" s="107"/>
      <c r="RXL1959" s="2"/>
      <c r="RXM1959" s="15"/>
      <c r="RXN1959" s="15"/>
      <c r="RXO1959" s="80"/>
      <c r="RXP1959" s="52"/>
      <c r="RXQ1959" s="69"/>
      <c r="RXR1959" s="69"/>
      <c r="RXS1959" s="69"/>
      <c r="RXT1959" s="107"/>
      <c r="RXU1959" s="2"/>
      <c r="RXV1959" s="15"/>
      <c r="RXW1959" s="15"/>
      <c r="RXX1959" s="80"/>
      <c r="RXY1959" s="52"/>
      <c r="RXZ1959" s="69"/>
      <c r="RYA1959" s="69"/>
      <c r="RYB1959" s="69"/>
      <c r="RYC1959" s="107"/>
      <c r="RYD1959" s="2"/>
      <c r="RYE1959" s="15"/>
      <c r="RYF1959" s="15"/>
      <c r="RYG1959" s="80"/>
      <c r="RYH1959" s="52"/>
      <c r="RYI1959" s="69"/>
      <c r="RYJ1959" s="69"/>
      <c r="RYK1959" s="69"/>
      <c r="RYL1959" s="107"/>
      <c r="RYM1959" s="2"/>
      <c r="RYN1959" s="15"/>
      <c r="RYO1959" s="15"/>
      <c r="RYP1959" s="80"/>
      <c r="RYQ1959" s="52"/>
      <c r="RYR1959" s="69"/>
      <c r="RYS1959" s="69"/>
      <c r="RYT1959" s="69"/>
      <c r="RYU1959" s="107"/>
      <c r="RYV1959" s="2"/>
      <c r="RYW1959" s="15"/>
      <c r="RYX1959" s="15"/>
      <c r="RYY1959" s="80"/>
      <c r="RYZ1959" s="52"/>
      <c r="RZA1959" s="69"/>
      <c r="RZB1959" s="69"/>
      <c r="RZC1959" s="69"/>
      <c r="RZD1959" s="107"/>
      <c r="RZE1959" s="2"/>
      <c r="RZF1959" s="15"/>
      <c r="RZG1959" s="15"/>
      <c r="RZH1959" s="80"/>
      <c r="RZI1959" s="52"/>
      <c r="RZJ1959" s="69"/>
      <c r="RZK1959" s="69"/>
      <c r="RZL1959" s="69"/>
      <c r="RZM1959" s="107"/>
      <c r="RZN1959" s="2"/>
      <c r="RZO1959" s="15"/>
      <c r="RZP1959" s="15"/>
      <c r="RZQ1959" s="80"/>
      <c r="RZR1959" s="52"/>
      <c r="RZS1959" s="69"/>
      <c r="RZT1959" s="69"/>
      <c r="RZU1959" s="69"/>
      <c r="RZV1959" s="107"/>
      <c r="RZW1959" s="2"/>
      <c r="RZX1959" s="15"/>
      <c r="RZY1959" s="15"/>
      <c r="RZZ1959" s="80"/>
      <c r="SAA1959" s="52"/>
      <c r="SAB1959" s="69"/>
      <c r="SAC1959" s="69"/>
      <c r="SAD1959" s="69"/>
      <c r="SAE1959" s="107"/>
      <c r="SAF1959" s="2"/>
      <c r="SAG1959" s="15"/>
      <c r="SAH1959" s="15"/>
      <c r="SAI1959" s="80"/>
      <c r="SAJ1959" s="52"/>
      <c r="SAK1959" s="69"/>
      <c r="SAL1959" s="69"/>
      <c r="SAM1959" s="69"/>
      <c r="SAN1959" s="107"/>
      <c r="SAO1959" s="2"/>
      <c r="SAP1959" s="15"/>
      <c r="SAQ1959" s="15"/>
      <c r="SAR1959" s="80"/>
      <c r="SAS1959" s="52"/>
      <c r="SAT1959" s="69"/>
      <c r="SAU1959" s="69"/>
      <c r="SAV1959" s="69"/>
      <c r="SAW1959" s="107"/>
      <c r="SAX1959" s="2"/>
      <c r="SAY1959" s="15"/>
      <c r="SAZ1959" s="15"/>
      <c r="SBA1959" s="80"/>
      <c r="SBB1959" s="52"/>
      <c r="SBC1959" s="69"/>
      <c r="SBD1959" s="69"/>
      <c r="SBE1959" s="69"/>
      <c r="SBF1959" s="107"/>
      <c r="SBG1959" s="2"/>
      <c r="SBH1959" s="15"/>
      <c r="SBI1959" s="15"/>
      <c r="SBJ1959" s="80"/>
      <c r="SBK1959" s="52"/>
      <c r="SBL1959" s="69"/>
      <c r="SBM1959" s="69"/>
      <c r="SBN1959" s="69"/>
      <c r="SBO1959" s="107"/>
      <c r="SBP1959" s="2"/>
      <c r="SBQ1959" s="15"/>
      <c r="SBR1959" s="15"/>
      <c r="SBS1959" s="80"/>
      <c r="SBT1959" s="52"/>
      <c r="SBU1959" s="69"/>
      <c r="SBV1959" s="69"/>
      <c r="SBW1959" s="69"/>
      <c r="SBX1959" s="107"/>
      <c r="SBY1959" s="2"/>
      <c r="SBZ1959" s="15"/>
      <c r="SCA1959" s="15"/>
      <c r="SCB1959" s="80"/>
      <c r="SCC1959" s="52"/>
      <c r="SCD1959" s="69"/>
      <c r="SCE1959" s="69"/>
      <c r="SCF1959" s="69"/>
      <c r="SCG1959" s="107"/>
      <c r="SCH1959" s="2"/>
      <c r="SCI1959" s="15"/>
      <c r="SCJ1959" s="15"/>
      <c r="SCK1959" s="80"/>
      <c r="SCL1959" s="52"/>
      <c r="SCM1959" s="69"/>
      <c r="SCN1959" s="69"/>
      <c r="SCO1959" s="69"/>
      <c r="SCP1959" s="107"/>
      <c r="SCQ1959" s="2"/>
      <c r="SCR1959" s="15"/>
      <c r="SCS1959" s="15"/>
      <c r="SCT1959" s="80"/>
      <c r="SCU1959" s="52"/>
      <c r="SCV1959" s="69"/>
      <c r="SCW1959" s="69"/>
      <c r="SCX1959" s="69"/>
      <c r="SCY1959" s="107"/>
      <c r="SCZ1959" s="2"/>
      <c r="SDA1959" s="15"/>
      <c r="SDB1959" s="15"/>
      <c r="SDC1959" s="80"/>
      <c r="SDD1959" s="52"/>
      <c r="SDE1959" s="69"/>
      <c r="SDF1959" s="69"/>
      <c r="SDG1959" s="69"/>
      <c r="SDH1959" s="107"/>
      <c r="SDI1959" s="2"/>
      <c r="SDJ1959" s="15"/>
      <c r="SDK1959" s="15"/>
      <c r="SDL1959" s="80"/>
      <c r="SDM1959" s="52"/>
      <c r="SDN1959" s="69"/>
      <c r="SDO1959" s="69"/>
      <c r="SDP1959" s="69"/>
      <c r="SDQ1959" s="107"/>
      <c r="SDR1959" s="2"/>
      <c r="SDS1959" s="15"/>
      <c r="SDT1959" s="15"/>
      <c r="SDU1959" s="80"/>
      <c r="SDV1959" s="52"/>
      <c r="SDW1959" s="69"/>
      <c r="SDX1959" s="69"/>
      <c r="SDY1959" s="69"/>
      <c r="SDZ1959" s="107"/>
      <c r="SEA1959" s="2"/>
      <c r="SEB1959" s="15"/>
      <c r="SEC1959" s="15"/>
      <c r="SED1959" s="80"/>
      <c r="SEE1959" s="52"/>
      <c r="SEF1959" s="69"/>
      <c r="SEG1959" s="69"/>
      <c r="SEH1959" s="69"/>
      <c r="SEI1959" s="107"/>
      <c r="SEJ1959" s="2"/>
      <c r="SEK1959" s="15"/>
      <c r="SEL1959" s="15"/>
      <c r="SEM1959" s="80"/>
      <c r="SEN1959" s="52"/>
      <c r="SEO1959" s="69"/>
      <c r="SEP1959" s="69"/>
      <c r="SEQ1959" s="69"/>
      <c r="SER1959" s="107"/>
      <c r="SES1959" s="2"/>
      <c r="SET1959" s="15"/>
      <c r="SEU1959" s="15"/>
      <c r="SEV1959" s="80"/>
      <c r="SEW1959" s="52"/>
      <c r="SEX1959" s="69"/>
      <c r="SEY1959" s="69"/>
      <c r="SEZ1959" s="69"/>
      <c r="SFA1959" s="107"/>
      <c r="SFB1959" s="2"/>
      <c r="SFC1959" s="15"/>
      <c r="SFD1959" s="15"/>
      <c r="SFE1959" s="80"/>
      <c r="SFF1959" s="52"/>
      <c r="SFG1959" s="69"/>
      <c r="SFH1959" s="69"/>
      <c r="SFI1959" s="69"/>
      <c r="SFJ1959" s="107"/>
      <c r="SFK1959" s="2"/>
      <c r="SFL1959" s="15"/>
      <c r="SFM1959" s="15"/>
      <c r="SFN1959" s="80"/>
      <c r="SFO1959" s="52"/>
      <c r="SFP1959" s="69"/>
      <c r="SFQ1959" s="69"/>
      <c r="SFR1959" s="69"/>
      <c r="SFS1959" s="107"/>
      <c r="SFT1959" s="2"/>
      <c r="SFU1959" s="15"/>
      <c r="SFV1959" s="15"/>
      <c r="SFW1959" s="80"/>
      <c r="SFX1959" s="52"/>
      <c r="SFY1959" s="69"/>
      <c r="SFZ1959" s="69"/>
      <c r="SGA1959" s="69"/>
      <c r="SGB1959" s="107"/>
      <c r="SGC1959" s="2"/>
      <c r="SGD1959" s="15"/>
      <c r="SGE1959" s="15"/>
      <c r="SGF1959" s="80"/>
      <c r="SGG1959" s="52"/>
      <c r="SGH1959" s="69"/>
      <c r="SGI1959" s="69"/>
      <c r="SGJ1959" s="69"/>
      <c r="SGK1959" s="107"/>
      <c r="SGL1959" s="2"/>
      <c r="SGM1959" s="15"/>
      <c r="SGN1959" s="15"/>
      <c r="SGO1959" s="80"/>
      <c r="SGP1959" s="52"/>
      <c r="SGQ1959" s="69"/>
      <c r="SGR1959" s="69"/>
      <c r="SGS1959" s="69"/>
      <c r="SGT1959" s="107"/>
      <c r="SGU1959" s="2"/>
      <c r="SGV1959" s="15"/>
      <c r="SGW1959" s="15"/>
      <c r="SGX1959" s="80"/>
      <c r="SGY1959" s="52"/>
      <c r="SGZ1959" s="69"/>
      <c r="SHA1959" s="69"/>
      <c r="SHB1959" s="69"/>
      <c r="SHC1959" s="107"/>
      <c r="SHD1959" s="2"/>
      <c r="SHE1959" s="15"/>
      <c r="SHF1959" s="15"/>
      <c r="SHG1959" s="80"/>
      <c r="SHH1959" s="52"/>
      <c r="SHI1959" s="69"/>
      <c r="SHJ1959" s="69"/>
      <c r="SHK1959" s="69"/>
      <c r="SHL1959" s="107"/>
      <c r="SHM1959" s="2"/>
      <c r="SHN1959" s="15"/>
      <c r="SHO1959" s="15"/>
      <c r="SHP1959" s="80"/>
      <c r="SHQ1959" s="52"/>
      <c r="SHR1959" s="69"/>
      <c r="SHS1959" s="69"/>
      <c r="SHT1959" s="69"/>
      <c r="SHU1959" s="107"/>
      <c r="SHV1959" s="2"/>
      <c r="SHW1959" s="15"/>
      <c r="SHX1959" s="15"/>
      <c r="SHY1959" s="80"/>
      <c r="SHZ1959" s="52"/>
      <c r="SIA1959" s="69"/>
      <c r="SIB1959" s="69"/>
      <c r="SIC1959" s="69"/>
      <c r="SID1959" s="107"/>
      <c r="SIE1959" s="2"/>
      <c r="SIF1959" s="15"/>
      <c r="SIG1959" s="15"/>
      <c r="SIH1959" s="80"/>
      <c r="SII1959" s="52"/>
      <c r="SIJ1959" s="69"/>
      <c r="SIK1959" s="69"/>
      <c r="SIL1959" s="69"/>
      <c r="SIM1959" s="107"/>
      <c r="SIN1959" s="2"/>
      <c r="SIO1959" s="15"/>
      <c r="SIP1959" s="15"/>
      <c r="SIQ1959" s="80"/>
      <c r="SIR1959" s="52"/>
      <c r="SIS1959" s="69"/>
      <c r="SIT1959" s="69"/>
      <c r="SIU1959" s="69"/>
      <c r="SIV1959" s="107"/>
      <c r="SIW1959" s="2"/>
      <c r="SIX1959" s="15"/>
      <c r="SIY1959" s="15"/>
      <c r="SIZ1959" s="80"/>
      <c r="SJA1959" s="52"/>
      <c r="SJB1959" s="69"/>
      <c r="SJC1959" s="69"/>
      <c r="SJD1959" s="69"/>
      <c r="SJE1959" s="107"/>
      <c r="SJF1959" s="2"/>
      <c r="SJG1959" s="15"/>
      <c r="SJH1959" s="15"/>
      <c r="SJI1959" s="80"/>
      <c r="SJJ1959" s="52"/>
      <c r="SJK1959" s="69"/>
      <c r="SJL1959" s="69"/>
      <c r="SJM1959" s="69"/>
      <c r="SJN1959" s="107"/>
      <c r="SJO1959" s="2"/>
      <c r="SJP1959" s="15"/>
      <c r="SJQ1959" s="15"/>
      <c r="SJR1959" s="80"/>
      <c r="SJS1959" s="52"/>
      <c r="SJT1959" s="69"/>
      <c r="SJU1959" s="69"/>
      <c r="SJV1959" s="69"/>
      <c r="SJW1959" s="107"/>
      <c r="SJX1959" s="2"/>
      <c r="SJY1959" s="15"/>
      <c r="SJZ1959" s="15"/>
      <c r="SKA1959" s="80"/>
      <c r="SKB1959" s="52"/>
      <c r="SKC1959" s="69"/>
      <c r="SKD1959" s="69"/>
      <c r="SKE1959" s="69"/>
      <c r="SKF1959" s="107"/>
      <c r="SKG1959" s="2"/>
      <c r="SKH1959" s="15"/>
      <c r="SKI1959" s="15"/>
      <c r="SKJ1959" s="80"/>
      <c r="SKK1959" s="52"/>
      <c r="SKL1959" s="69"/>
      <c r="SKM1959" s="69"/>
      <c r="SKN1959" s="69"/>
      <c r="SKO1959" s="107"/>
      <c r="SKP1959" s="2"/>
      <c r="SKQ1959" s="15"/>
      <c r="SKR1959" s="15"/>
      <c r="SKS1959" s="80"/>
      <c r="SKT1959" s="52"/>
      <c r="SKU1959" s="69"/>
      <c r="SKV1959" s="69"/>
      <c r="SKW1959" s="69"/>
      <c r="SKX1959" s="107"/>
      <c r="SKY1959" s="2"/>
      <c r="SKZ1959" s="15"/>
      <c r="SLA1959" s="15"/>
      <c r="SLB1959" s="80"/>
      <c r="SLC1959" s="52"/>
      <c r="SLD1959" s="69"/>
      <c r="SLE1959" s="69"/>
      <c r="SLF1959" s="69"/>
      <c r="SLG1959" s="107"/>
      <c r="SLH1959" s="2"/>
      <c r="SLI1959" s="15"/>
      <c r="SLJ1959" s="15"/>
      <c r="SLK1959" s="80"/>
      <c r="SLL1959" s="52"/>
      <c r="SLM1959" s="69"/>
      <c r="SLN1959" s="69"/>
      <c r="SLO1959" s="69"/>
      <c r="SLP1959" s="107"/>
      <c r="SLQ1959" s="2"/>
      <c r="SLR1959" s="15"/>
      <c r="SLS1959" s="15"/>
      <c r="SLT1959" s="80"/>
      <c r="SLU1959" s="52"/>
      <c r="SLV1959" s="69"/>
      <c r="SLW1959" s="69"/>
      <c r="SLX1959" s="69"/>
      <c r="SLY1959" s="107"/>
      <c r="SLZ1959" s="2"/>
      <c r="SMA1959" s="15"/>
      <c r="SMB1959" s="15"/>
      <c r="SMC1959" s="80"/>
      <c r="SMD1959" s="52"/>
      <c r="SME1959" s="69"/>
      <c r="SMF1959" s="69"/>
      <c r="SMG1959" s="69"/>
      <c r="SMH1959" s="107"/>
      <c r="SMI1959" s="2"/>
      <c r="SMJ1959" s="15"/>
      <c r="SMK1959" s="15"/>
      <c r="SML1959" s="80"/>
      <c r="SMM1959" s="52"/>
      <c r="SMN1959" s="69"/>
      <c r="SMO1959" s="69"/>
      <c r="SMP1959" s="69"/>
      <c r="SMQ1959" s="107"/>
      <c r="SMR1959" s="2"/>
      <c r="SMS1959" s="15"/>
      <c r="SMT1959" s="15"/>
      <c r="SMU1959" s="80"/>
      <c r="SMV1959" s="52"/>
      <c r="SMW1959" s="69"/>
      <c r="SMX1959" s="69"/>
      <c r="SMY1959" s="69"/>
      <c r="SMZ1959" s="107"/>
      <c r="SNA1959" s="2"/>
      <c r="SNB1959" s="15"/>
      <c r="SNC1959" s="15"/>
      <c r="SND1959" s="80"/>
      <c r="SNE1959" s="52"/>
      <c r="SNF1959" s="69"/>
      <c r="SNG1959" s="69"/>
      <c r="SNH1959" s="69"/>
      <c r="SNI1959" s="107"/>
      <c r="SNJ1959" s="2"/>
      <c r="SNK1959" s="15"/>
      <c r="SNL1959" s="15"/>
      <c r="SNM1959" s="80"/>
      <c r="SNN1959" s="52"/>
      <c r="SNO1959" s="69"/>
      <c r="SNP1959" s="69"/>
      <c r="SNQ1959" s="69"/>
      <c r="SNR1959" s="107"/>
      <c r="SNS1959" s="2"/>
      <c r="SNT1959" s="15"/>
      <c r="SNU1959" s="15"/>
      <c r="SNV1959" s="80"/>
      <c r="SNW1959" s="52"/>
      <c r="SNX1959" s="69"/>
      <c r="SNY1959" s="69"/>
      <c r="SNZ1959" s="69"/>
      <c r="SOA1959" s="107"/>
      <c r="SOB1959" s="2"/>
      <c r="SOC1959" s="15"/>
      <c r="SOD1959" s="15"/>
      <c r="SOE1959" s="80"/>
      <c r="SOF1959" s="52"/>
      <c r="SOG1959" s="69"/>
      <c r="SOH1959" s="69"/>
      <c r="SOI1959" s="69"/>
      <c r="SOJ1959" s="107"/>
      <c r="SOK1959" s="2"/>
      <c r="SOL1959" s="15"/>
      <c r="SOM1959" s="15"/>
      <c r="SON1959" s="80"/>
      <c r="SOO1959" s="52"/>
      <c r="SOP1959" s="69"/>
      <c r="SOQ1959" s="69"/>
      <c r="SOR1959" s="69"/>
      <c r="SOS1959" s="107"/>
      <c r="SOT1959" s="2"/>
      <c r="SOU1959" s="15"/>
      <c r="SOV1959" s="15"/>
      <c r="SOW1959" s="80"/>
      <c r="SOX1959" s="52"/>
      <c r="SOY1959" s="69"/>
      <c r="SOZ1959" s="69"/>
      <c r="SPA1959" s="69"/>
      <c r="SPB1959" s="107"/>
      <c r="SPC1959" s="2"/>
      <c r="SPD1959" s="15"/>
      <c r="SPE1959" s="15"/>
      <c r="SPF1959" s="80"/>
      <c r="SPG1959" s="52"/>
      <c r="SPH1959" s="69"/>
      <c r="SPI1959" s="69"/>
      <c r="SPJ1959" s="69"/>
      <c r="SPK1959" s="107"/>
      <c r="SPL1959" s="2"/>
      <c r="SPM1959" s="15"/>
      <c r="SPN1959" s="15"/>
      <c r="SPO1959" s="80"/>
      <c r="SPP1959" s="52"/>
      <c r="SPQ1959" s="69"/>
      <c r="SPR1959" s="69"/>
      <c r="SPS1959" s="69"/>
      <c r="SPT1959" s="107"/>
      <c r="SPU1959" s="2"/>
      <c r="SPV1959" s="15"/>
      <c r="SPW1959" s="15"/>
      <c r="SPX1959" s="80"/>
      <c r="SPY1959" s="52"/>
      <c r="SPZ1959" s="69"/>
      <c r="SQA1959" s="69"/>
      <c r="SQB1959" s="69"/>
      <c r="SQC1959" s="107"/>
      <c r="SQD1959" s="2"/>
      <c r="SQE1959" s="15"/>
      <c r="SQF1959" s="15"/>
      <c r="SQG1959" s="80"/>
      <c r="SQH1959" s="52"/>
      <c r="SQI1959" s="69"/>
      <c r="SQJ1959" s="69"/>
      <c r="SQK1959" s="69"/>
      <c r="SQL1959" s="107"/>
      <c r="SQM1959" s="2"/>
      <c r="SQN1959" s="15"/>
      <c r="SQO1959" s="15"/>
      <c r="SQP1959" s="80"/>
      <c r="SQQ1959" s="52"/>
      <c r="SQR1959" s="69"/>
      <c r="SQS1959" s="69"/>
      <c r="SQT1959" s="69"/>
      <c r="SQU1959" s="107"/>
      <c r="SQV1959" s="2"/>
      <c r="SQW1959" s="15"/>
      <c r="SQX1959" s="15"/>
      <c r="SQY1959" s="80"/>
      <c r="SQZ1959" s="52"/>
      <c r="SRA1959" s="69"/>
      <c r="SRB1959" s="69"/>
      <c r="SRC1959" s="69"/>
      <c r="SRD1959" s="107"/>
      <c r="SRE1959" s="2"/>
      <c r="SRF1959" s="15"/>
      <c r="SRG1959" s="15"/>
      <c r="SRH1959" s="80"/>
      <c r="SRI1959" s="52"/>
      <c r="SRJ1959" s="69"/>
      <c r="SRK1959" s="69"/>
      <c r="SRL1959" s="69"/>
      <c r="SRM1959" s="107"/>
      <c r="SRN1959" s="2"/>
      <c r="SRO1959" s="15"/>
      <c r="SRP1959" s="15"/>
      <c r="SRQ1959" s="80"/>
      <c r="SRR1959" s="52"/>
      <c r="SRS1959" s="69"/>
      <c r="SRT1959" s="69"/>
      <c r="SRU1959" s="69"/>
      <c r="SRV1959" s="107"/>
      <c r="SRW1959" s="2"/>
      <c r="SRX1959" s="15"/>
      <c r="SRY1959" s="15"/>
      <c r="SRZ1959" s="80"/>
      <c r="SSA1959" s="52"/>
      <c r="SSB1959" s="69"/>
      <c r="SSC1959" s="69"/>
      <c r="SSD1959" s="69"/>
      <c r="SSE1959" s="107"/>
      <c r="SSF1959" s="2"/>
      <c r="SSG1959" s="15"/>
      <c r="SSH1959" s="15"/>
      <c r="SSI1959" s="80"/>
      <c r="SSJ1959" s="52"/>
      <c r="SSK1959" s="69"/>
      <c r="SSL1959" s="69"/>
      <c r="SSM1959" s="69"/>
      <c r="SSN1959" s="107"/>
      <c r="SSO1959" s="2"/>
      <c r="SSP1959" s="15"/>
      <c r="SSQ1959" s="15"/>
      <c r="SSR1959" s="80"/>
      <c r="SSS1959" s="52"/>
      <c r="SST1959" s="69"/>
      <c r="SSU1959" s="69"/>
      <c r="SSV1959" s="69"/>
      <c r="SSW1959" s="107"/>
      <c r="SSX1959" s="2"/>
      <c r="SSY1959" s="15"/>
      <c r="SSZ1959" s="15"/>
      <c r="STA1959" s="80"/>
      <c r="STB1959" s="52"/>
      <c r="STC1959" s="69"/>
      <c r="STD1959" s="69"/>
      <c r="STE1959" s="69"/>
      <c r="STF1959" s="107"/>
      <c r="STG1959" s="2"/>
      <c r="STH1959" s="15"/>
      <c r="STI1959" s="15"/>
      <c r="STJ1959" s="80"/>
      <c r="STK1959" s="52"/>
      <c r="STL1959" s="69"/>
      <c r="STM1959" s="69"/>
      <c r="STN1959" s="69"/>
      <c r="STO1959" s="107"/>
      <c r="STP1959" s="2"/>
      <c r="STQ1959" s="15"/>
      <c r="STR1959" s="15"/>
      <c r="STS1959" s="80"/>
      <c r="STT1959" s="52"/>
      <c r="STU1959" s="69"/>
      <c r="STV1959" s="69"/>
      <c r="STW1959" s="69"/>
      <c r="STX1959" s="107"/>
      <c r="STY1959" s="2"/>
      <c r="STZ1959" s="15"/>
      <c r="SUA1959" s="15"/>
      <c r="SUB1959" s="80"/>
      <c r="SUC1959" s="52"/>
      <c r="SUD1959" s="69"/>
      <c r="SUE1959" s="69"/>
      <c r="SUF1959" s="69"/>
      <c r="SUG1959" s="107"/>
      <c r="SUH1959" s="2"/>
      <c r="SUI1959" s="15"/>
      <c r="SUJ1959" s="15"/>
      <c r="SUK1959" s="80"/>
      <c r="SUL1959" s="52"/>
      <c r="SUM1959" s="69"/>
      <c r="SUN1959" s="69"/>
      <c r="SUO1959" s="69"/>
      <c r="SUP1959" s="107"/>
      <c r="SUQ1959" s="2"/>
      <c r="SUR1959" s="15"/>
      <c r="SUS1959" s="15"/>
      <c r="SUT1959" s="80"/>
      <c r="SUU1959" s="52"/>
      <c r="SUV1959" s="69"/>
      <c r="SUW1959" s="69"/>
      <c r="SUX1959" s="69"/>
      <c r="SUY1959" s="107"/>
      <c r="SUZ1959" s="2"/>
      <c r="SVA1959" s="15"/>
      <c r="SVB1959" s="15"/>
      <c r="SVC1959" s="80"/>
      <c r="SVD1959" s="52"/>
      <c r="SVE1959" s="69"/>
      <c r="SVF1959" s="69"/>
      <c r="SVG1959" s="69"/>
      <c r="SVH1959" s="107"/>
      <c r="SVI1959" s="2"/>
      <c r="SVJ1959" s="15"/>
      <c r="SVK1959" s="15"/>
      <c r="SVL1959" s="80"/>
      <c r="SVM1959" s="52"/>
      <c r="SVN1959" s="69"/>
      <c r="SVO1959" s="69"/>
      <c r="SVP1959" s="69"/>
      <c r="SVQ1959" s="107"/>
      <c r="SVR1959" s="2"/>
      <c r="SVS1959" s="15"/>
      <c r="SVT1959" s="15"/>
      <c r="SVU1959" s="80"/>
      <c r="SVV1959" s="52"/>
      <c r="SVW1959" s="69"/>
      <c r="SVX1959" s="69"/>
      <c r="SVY1959" s="69"/>
      <c r="SVZ1959" s="107"/>
      <c r="SWA1959" s="2"/>
      <c r="SWB1959" s="15"/>
      <c r="SWC1959" s="15"/>
      <c r="SWD1959" s="80"/>
      <c r="SWE1959" s="52"/>
      <c r="SWF1959" s="69"/>
      <c r="SWG1959" s="69"/>
      <c r="SWH1959" s="69"/>
      <c r="SWI1959" s="107"/>
      <c r="SWJ1959" s="2"/>
      <c r="SWK1959" s="15"/>
      <c r="SWL1959" s="15"/>
      <c r="SWM1959" s="80"/>
      <c r="SWN1959" s="52"/>
      <c r="SWO1959" s="69"/>
      <c r="SWP1959" s="69"/>
      <c r="SWQ1959" s="69"/>
      <c r="SWR1959" s="107"/>
      <c r="SWS1959" s="2"/>
      <c r="SWT1959" s="15"/>
      <c r="SWU1959" s="15"/>
      <c r="SWV1959" s="80"/>
      <c r="SWW1959" s="52"/>
      <c r="SWX1959" s="69"/>
      <c r="SWY1959" s="69"/>
      <c r="SWZ1959" s="69"/>
      <c r="SXA1959" s="107"/>
      <c r="SXB1959" s="2"/>
      <c r="SXC1959" s="15"/>
      <c r="SXD1959" s="15"/>
      <c r="SXE1959" s="80"/>
      <c r="SXF1959" s="52"/>
      <c r="SXG1959" s="69"/>
      <c r="SXH1959" s="69"/>
      <c r="SXI1959" s="69"/>
      <c r="SXJ1959" s="107"/>
      <c r="SXK1959" s="2"/>
      <c r="SXL1959" s="15"/>
      <c r="SXM1959" s="15"/>
      <c r="SXN1959" s="80"/>
      <c r="SXO1959" s="52"/>
      <c r="SXP1959" s="69"/>
      <c r="SXQ1959" s="69"/>
      <c r="SXR1959" s="69"/>
      <c r="SXS1959" s="107"/>
      <c r="SXT1959" s="2"/>
      <c r="SXU1959" s="15"/>
      <c r="SXV1959" s="15"/>
      <c r="SXW1959" s="80"/>
      <c r="SXX1959" s="52"/>
      <c r="SXY1959" s="69"/>
      <c r="SXZ1959" s="69"/>
      <c r="SYA1959" s="69"/>
      <c r="SYB1959" s="107"/>
      <c r="SYC1959" s="2"/>
      <c r="SYD1959" s="15"/>
      <c r="SYE1959" s="15"/>
      <c r="SYF1959" s="80"/>
      <c r="SYG1959" s="52"/>
      <c r="SYH1959" s="69"/>
      <c r="SYI1959" s="69"/>
      <c r="SYJ1959" s="69"/>
      <c r="SYK1959" s="107"/>
      <c r="SYL1959" s="2"/>
      <c r="SYM1959" s="15"/>
      <c r="SYN1959" s="15"/>
      <c r="SYO1959" s="80"/>
      <c r="SYP1959" s="52"/>
      <c r="SYQ1959" s="69"/>
      <c r="SYR1959" s="69"/>
      <c r="SYS1959" s="69"/>
      <c r="SYT1959" s="107"/>
      <c r="SYU1959" s="2"/>
      <c r="SYV1959" s="15"/>
      <c r="SYW1959" s="15"/>
      <c r="SYX1959" s="80"/>
      <c r="SYY1959" s="52"/>
      <c r="SYZ1959" s="69"/>
      <c r="SZA1959" s="69"/>
      <c r="SZB1959" s="69"/>
      <c r="SZC1959" s="107"/>
      <c r="SZD1959" s="2"/>
      <c r="SZE1959" s="15"/>
      <c r="SZF1959" s="15"/>
      <c r="SZG1959" s="80"/>
      <c r="SZH1959" s="52"/>
      <c r="SZI1959" s="69"/>
      <c r="SZJ1959" s="69"/>
      <c r="SZK1959" s="69"/>
      <c r="SZL1959" s="107"/>
      <c r="SZM1959" s="2"/>
      <c r="SZN1959" s="15"/>
      <c r="SZO1959" s="15"/>
      <c r="SZP1959" s="80"/>
      <c r="SZQ1959" s="52"/>
      <c r="SZR1959" s="69"/>
      <c r="SZS1959" s="69"/>
      <c r="SZT1959" s="69"/>
      <c r="SZU1959" s="107"/>
      <c r="SZV1959" s="2"/>
      <c r="SZW1959" s="15"/>
      <c r="SZX1959" s="15"/>
      <c r="SZY1959" s="80"/>
      <c r="SZZ1959" s="52"/>
      <c r="TAA1959" s="69"/>
      <c r="TAB1959" s="69"/>
      <c r="TAC1959" s="69"/>
      <c r="TAD1959" s="107"/>
      <c r="TAE1959" s="2"/>
      <c r="TAF1959" s="15"/>
      <c r="TAG1959" s="15"/>
      <c r="TAH1959" s="80"/>
      <c r="TAI1959" s="52"/>
      <c r="TAJ1959" s="69"/>
      <c r="TAK1959" s="69"/>
      <c r="TAL1959" s="69"/>
      <c r="TAM1959" s="107"/>
      <c r="TAN1959" s="2"/>
      <c r="TAO1959" s="15"/>
      <c r="TAP1959" s="15"/>
      <c r="TAQ1959" s="80"/>
      <c r="TAR1959" s="52"/>
      <c r="TAS1959" s="69"/>
      <c r="TAT1959" s="69"/>
      <c r="TAU1959" s="69"/>
      <c r="TAV1959" s="107"/>
      <c r="TAW1959" s="2"/>
      <c r="TAX1959" s="15"/>
      <c r="TAY1959" s="15"/>
      <c r="TAZ1959" s="80"/>
      <c r="TBA1959" s="52"/>
      <c r="TBB1959" s="69"/>
      <c r="TBC1959" s="69"/>
      <c r="TBD1959" s="69"/>
      <c r="TBE1959" s="107"/>
      <c r="TBF1959" s="2"/>
      <c r="TBG1959" s="15"/>
      <c r="TBH1959" s="15"/>
      <c r="TBI1959" s="80"/>
      <c r="TBJ1959" s="52"/>
      <c r="TBK1959" s="69"/>
      <c r="TBL1959" s="69"/>
      <c r="TBM1959" s="69"/>
      <c r="TBN1959" s="107"/>
      <c r="TBO1959" s="2"/>
      <c r="TBP1959" s="15"/>
      <c r="TBQ1959" s="15"/>
      <c r="TBR1959" s="80"/>
      <c r="TBS1959" s="52"/>
      <c r="TBT1959" s="69"/>
      <c r="TBU1959" s="69"/>
      <c r="TBV1959" s="69"/>
      <c r="TBW1959" s="107"/>
      <c r="TBX1959" s="2"/>
      <c r="TBY1959" s="15"/>
      <c r="TBZ1959" s="15"/>
      <c r="TCA1959" s="80"/>
      <c r="TCB1959" s="52"/>
      <c r="TCC1959" s="69"/>
      <c r="TCD1959" s="69"/>
      <c r="TCE1959" s="69"/>
      <c r="TCF1959" s="107"/>
      <c r="TCG1959" s="2"/>
      <c r="TCH1959" s="15"/>
      <c r="TCI1959" s="15"/>
      <c r="TCJ1959" s="80"/>
      <c r="TCK1959" s="52"/>
      <c r="TCL1959" s="69"/>
      <c r="TCM1959" s="69"/>
      <c r="TCN1959" s="69"/>
      <c r="TCO1959" s="107"/>
      <c r="TCP1959" s="2"/>
      <c r="TCQ1959" s="15"/>
      <c r="TCR1959" s="15"/>
      <c r="TCS1959" s="80"/>
      <c r="TCT1959" s="52"/>
      <c r="TCU1959" s="69"/>
      <c r="TCV1959" s="69"/>
      <c r="TCW1959" s="69"/>
      <c r="TCX1959" s="107"/>
      <c r="TCY1959" s="2"/>
      <c r="TCZ1959" s="15"/>
      <c r="TDA1959" s="15"/>
      <c r="TDB1959" s="80"/>
      <c r="TDC1959" s="52"/>
      <c r="TDD1959" s="69"/>
      <c r="TDE1959" s="69"/>
      <c r="TDF1959" s="69"/>
      <c r="TDG1959" s="107"/>
      <c r="TDH1959" s="2"/>
      <c r="TDI1959" s="15"/>
      <c r="TDJ1959" s="15"/>
      <c r="TDK1959" s="80"/>
      <c r="TDL1959" s="52"/>
      <c r="TDM1959" s="69"/>
      <c r="TDN1959" s="69"/>
      <c r="TDO1959" s="69"/>
      <c r="TDP1959" s="107"/>
      <c r="TDQ1959" s="2"/>
      <c r="TDR1959" s="15"/>
      <c r="TDS1959" s="15"/>
      <c r="TDT1959" s="80"/>
      <c r="TDU1959" s="52"/>
      <c r="TDV1959" s="69"/>
      <c r="TDW1959" s="69"/>
      <c r="TDX1959" s="69"/>
      <c r="TDY1959" s="107"/>
      <c r="TDZ1959" s="2"/>
      <c r="TEA1959" s="15"/>
      <c r="TEB1959" s="15"/>
      <c r="TEC1959" s="80"/>
      <c r="TED1959" s="52"/>
      <c r="TEE1959" s="69"/>
      <c r="TEF1959" s="69"/>
      <c r="TEG1959" s="69"/>
      <c r="TEH1959" s="107"/>
      <c r="TEI1959" s="2"/>
      <c r="TEJ1959" s="15"/>
      <c r="TEK1959" s="15"/>
      <c r="TEL1959" s="80"/>
      <c r="TEM1959" s="52"/>
      <c r="TEN1959" s="69"/>
      <c r="TEO1959" s="69"/>
      <c r="TEP1959" s="69"/>
      <c r="TEQ1959" s="107"/>
      <c r="TER1959" s="2"/>
      <c r="TES1959" s="15"/>
      <c r="TET1959" s="15"/>
      <c r="TEU1959" s="80"/>
      <c r="TEV1959" s="52"/>
      <c r="TEW1959" s="69"/>
      <c r="TEX1959" s="69"/>
      <c r="TEY1959" s="69"/>
      <c r="TEZ1959" s="107"/>
      <c r="TFA1959" s="2"/>
      <c r="TFB1959" s="15"/>
      <c r="TFC1959" s="15"/>
      <c r="TFD1959" s="80"/>
      <c r="TFE1959" s="52"/>
      <c r="TFF1959" s="69"/>
      <c r="TFG1959" s="69"/>
      <c r="TFH1959" s="69"/>
      <c r="TFI1959" s="107"/>
      <c r="TFJ1959" s="2"/>
      <c r="TFK1959" s="15"/>
      <c r="TFL1959" s="15"/>
      <c r="TFM1959" s="80"/>
      <c r="TFN1959" s="52"/>
      <c r="TFO1959" s="69"/>
      <c r="TFP1959" s="69"/>
      <c r="TFQ1959" s="69"/>
      <c r="TFR1959" s="107"/>
      <c r="TFS1959" s="2"/>
      <c r="TFT1959" s="15"/>
      <c r="TFU1959" s="15"/>
      <c r="TFV1959" s="80"/>
      <c r="TFW1959" s="52"/>
      <c r="TFX1959" s="69"/>
      <c r="TFY1959" s="69"/>
      <c r="TFZ1959" s="69"/>
      <c r="TGA1959" s="107"/>
      <c r="TGB1959" s="2"/>
      <c r="TGC1959" s="15"/>
      <c r="TGD1959" s="15"/>
      <c r="TGE1959" s="80"/>
      <c r="TGF1959" s="52"/>
      <c r="TGG1959" s="69"/>
      <c r="TGH1959" s="69"/>
      <c r="TGI1959" s="69"/>
      <c r="TGJ1959" s="107"/>
      <c r="TGK1959" s="2"/>
      <c r="TGL1959" s="15"/>
      <c r="TGM1959" s="15"/>
      <c r="TGN1959" s="80"/>
      <c r="TGO1959" s="52"/>
      <c r="TGP1959" s="69"/>
      <c r="TGQ1959" s="69"/>
      <c r="TGR1959" s="69"/>
      <c r="TGS1959" s="107"/>
      <c r="TGT1959" s="2"/>
      <c r="TGU1959" s="15"/>
      <c r="TGV1959" s="15"/>
      <c r="TGW1959" s="80"/>
      <c r="TGX1959" s="52"/>
      <c r="TGY1959" s="69"/>
      <c r="TGZ1959" s="69"/>
      <c r="THA1959" s="69"/>
      <c r="THB1959" s="107"/>
      <c r="THC1959" s="2"/>
      <c r="THD1959" s="15"/>
      <c r="THE1959" s="15"/>
      <c r="THF1959" s="80"/>
      <c r="THG1959" s="52"/>
      <c r="THH1959" s="69"/>
      <c r="THI1959" s="69"/>
      <c r="THJ1959" s="69"/>
      <c r="THK1959" s="107"/>
      <c r="THL1959" s="2"/>
      <c r="THM1959" s="15"/>
      <c r="THN1959" s="15"/>
      <c r="THO1959" s="80"/>
      <c r="THP1959" s="52"/>
      <c r="THQ1959" s="69"/>
      <c r="THR1959" s="69"/>
      <c r="THS1959" s="69"/>
      <c r="THT1959" s="107"/>
      <c r="THU1959" s="2"/>
      <c r="THV1959" s="15"/>
      <c r="THW1959" s="15"/>
      <c r="THX1959" s="80"/>
      <c r="THY1959" s="52"/>
      <c r="THZ1959" s="69"/>
      <c r="TIA1959" s="69"/>
      <c r="TIB1959" s="69"/>
      <c r="TIC1959" s="107"/>
      <c r="TID1959" s="2"/>
      <c r="TIE1959" s="15"/>
      <c r="TIF1959" s="15"/>
      <c r="TIG1959" s="80"/>
      <c r="TIH1959" s="52"/>
      <c r="TII1959" s="69"/>
      <c r="TIJ1959" s="69"/>
      <c r="TIK1959" s="69"/>
      <c r="TIL1959" s="107"/>
      <c r="TIM1959" s="2"/>
      <c r="TIN1959" s="15"/>
      <c r="TIO1959" s="15"/>
      <c r="TIP1959" s="80"/>
      <c r="TIQ1959" s="52"/>
      <c r="TIR1959" s="69"/>
      <c r="TIS1959" s="69"/>
      <c r="TIT1959" s="69"/>
      <c r="TIU1959" s="107"/>
      <c r="TIV1959" s="2"/>
      <c r="TIW1959" s="15"/>
      <c r="TIX1959" s="15"/>
      <c r="TIY1959" s="80"/>
      <c r="TIZ1959" s="52"/>
      <c r="TJA1959" s="69"/>
      <c r="TJB1959" s="69"/>
      <c r="TJC1959" s="69"/>
      <c r="TJD1959" s="107"/>
      <c r="TJE1959" s="2"/>
      <c r="TJF1959" s="15"/>
      <c r="TJG1959" s="15"/>
      <c r="TJH1959" s="80"/>
      <c r="TJI1959" s="52"/>
      <c r="TJJ1959" s="69"/>
      <c r="TJK1959" s="69"/>
      <c r="TJL1959" s="69"/>
      <c r="TJM1959" s="107"/>
      <c r="TJN1959" s="2"/>
      <c r="TJO1959" s="15"/>
      <c r="TJP1959" s="15"/>
      <c r="TJQ1959" s="80"/>
      <c r="TJR1959" s="52"/>
      <c r="TJS1959" s="69"/>
      <c r="TJT1959" s="69"/>
      <c r="TJU1959" s="69"/>
      <c r="TJV1959" s="107"/>
      <c r="TJW1959" s="2"/>
      <c r="TJX1959" s="15"/>
      <c r="TJY1959" s="15"/>
      <c r="TJZ1959" s="80"/>
      <c r="TKA1959" s="52"/>
      <c r="TKB1959" s="69"/>
      <c r="TKC1959" s="69"/>
      <c r="TKD1959" s="69"/>
      <c r="TKE1959" s="107"/>
      <c r="TKF1959" s="2"/>
      <c r="TKG1959" s="15"/>
      <c r="TKH1959" s="15"/>
      <c r="TKI1959" s="80"/>
      <c r="TKJ1959" s="52"/>
      <c r="TKK1959" s="69"/>
      <c r="TKL1959" s="69"/>
      <c r="TKM1959" s="69"/>
      <c r="TKN1959" s="107"/>
      <c r="TKO1959" s="2"/>
      <c r="TKP1959" s="15"/>
      <c r="TKQ1959" s="15"/>
      <c r="TKR1959" s="80"/>
      <c r="TKS1959" s="52"/>
      <c r="TKT1959" s="69"/>
      <c r="TKU1959" s="69"/>
      <c r="TKV1959" s="69"/>
      <c r="TKW1959" s="107"/>
      <c r="TKX1959" s="2"/>
      <c r="TKY1959" s="15"/>
      <c r="TKZ1959" s="15"/>
      <c r="TLA1959" s="80"/>
      <c r="TLB1959" s="52"/>
      <c r="TLC1959" s="69"/>
      <c r="TLD1959" s="69"/>
      <c r="TLE1959" s="69"/>
      <c r="TLF1959" s="107"/>
      <c r="TLG1959" s="2"/>
      <c r="TLH1959" s="15"/>
      <c r="TLI1959" s="15"/>
      <c r="TLJ1959" s="80"/>
      <c r="TLK1959" s="52"/>
      <c r="TLL1959" s="69"/>
      <c r="TLM1959" s="69"/>
      <c r="TLN1959" s="69"/>
      <c r="TLO1959" s="107"/>
      <c r="TLP1959" s="2"/>
      <c r="TLQ1959" s="15"/>
      <c r="TLR1959" s="15"/>
      <c r="TLS1959" s="80"/>
      <c r="TLT1959" s="52"/>
      <c r="TLU1959" s="69"/>
      <c r="TLV1959" s="69"/>
      <c r="TLW1959" s="69"/>
      <c r="TLX1959" s="107"/>
      <c r="TLY1959" s="2"/>
      <c r="TLZ1959" s="15"/>
      <c r="TMA1959" s="15"/>
      <c r="TMB1959" s="80"/>
      <c r="TMC1959" s="52"/>
      <c r="TMD1959" s="69"/>
      <c r="TME1959" s="69"/>
      <c r="TMF1959" s="69"/>
      <c r="TMG1959" s="107"/>
      <c r="TMH1959" s="2"/>
      <c r="TMI1959" s="15"/>
      <c r="TMJ1959" s="15"/>
      <c r="TMK1959" s="80"/>
      <c r="TML1959" s="52"/>
      <c r="TMM1959" s="69"/>
      <c r="TMN1959" s="69"/>
      <c r="TMO1959" s="69"/>
      <c r="TMP1959" s="107"/>
      <c r="TMQ1959" s="2"/>
      <c r="TMR1959" s="15"/>
      <c r="TMS1959" s="15"/>
      <c r="TMT1959" s="80"/>
      <c r="TMU1959" s="52"/>
      <c r="TMV1959" s="69"/>
      <c r="TMW1959" s="69"/>
      <c r="TMX1959" s="69"/>
      <c r="TMY1959" s="107"/>
      <c r="TMZ1959" s="2"/>
      <c r="TNA1959" s="15"/>
      <c r="TNB1959" s="15"/>
      <c r="TNC1959" s="80"/>
      <c r="TND1959" s="52"/>
      <c r="TNE1959" s="69"/>
      <c r="TNF1959" s="69"/>
      <c r="TNG1959" s="69"/>
      <c r="TNH1959" s="107"/>
      <c r="TNI1959" s="2"/>
      <c r="TNJ1959" s="15"/>
      <c r="TNK1959" s="15"/>
      <c r="TNL1959" s="80"/>
      <c r="TNM1959" s="52"/>
      <c r="TNN1959" s="69"/>
      <c r="TNO1959" s="69"/>
      <c r="TNP1959" s="69"/>
      <c r="TNQ1959" s="107"/>
      <c r="TNR1959" s="2"/>
      <c r="TNS1959" s="15"/>
      <c r="TNT1959" s="15"/>
      <c r="TNU1959" s="80"/>
      <c r="TNV1959" s="52"/>
      <c r="TNW1959" s="69"/>
      <c r="TNX1959" s="69"/>
      <c r="TNY1959" s="69"/>
      <c r="TNZ1959" s="107"/>
      <c r="TOA1959" s="2"/>
      <c r="TOB1959" s="15"/>
      <c r="TOC1959" s="15"/>
      <c r="TOD1959" s="80"/>
      <c r="TOE1959" s="52"/>
      <c r="TOF1959" s="69"/>
      <c r="TOG1959" s="69"/>
      <c r="TOH1959" s="69"/>
      <c r="TOI1959" s="107"/>
      <c r="TOJ1959" s="2"/>
      <c r="TOK1959" s="15"/>
      <c r="TOL1959" s="15"/>
      <c r="TOM1959" s="80"/>
      <c r="TON1959" s="52"/>
      <c r="TOO1959" s="69"/>
      <c r="TOP1959" s="69"/>
      <c r="TOQ1959" s="69"/>
      <c r="TOR1959" s="107"/>
      <c r="TOS1959" s="2"/>
      <c r="TOT1959" s="15"/>
      <c r="TOU1959" s="15"/>
      <c r="TOV1959" s="80"/>
      <c r="TOW1959" s="52"/>
      <c r="TOX1959" s="69"/>
      <c r="TOY1959" s="69"/>
      <c r="TOZ1959" s="69"/>
      <c r="TPA1959" s="107"/>
      <c r="TPB1959" s="2"/>
      <c r="TPC1959" s="15"/>
      <c r="TPD1959" s="15"/>
      <c r="TPE1959" s="80"/>
      <c r="TPF1959" s="52"/>
      <c r="TPG1959" s="69"/>
      <c r="TPH1959" s="69"/>
      <c r="TPI1959" s="69"/>
      <c r="TPJ1959" s="107"/>
      <c r="TPK1959" s="2"/>
      <c r="TPL1959" s="15"/>
      <c r="TPM1959" s="15"/>
      <c r="TPN1959" s="80"/>
      <c r="TPO1959" s="52"/>
      <c r="TPP1959" s="69"/>
      <c r="TPQ1959" s="69"/>
      <c r="TPR1959" s="69"/>
      <c r="TPS1959" s="107"/>
      <c r="TPT1959" s="2"/>
      <c r="TPU1959" s="15"/>
      <c r="TPV1959" s="15"/>
      <c r="TPW1959" s="80"/>
      <c r="TPX1959" s="52"/>
      <c r="TPY1959" s="69"/>
      <c r="TPZ1959" s="69"/>
      <c r="TQA1959" s="69"/>
      <c r="TQB1959" s="107"/>
      <c r="TQC1959" s="2"/>
      <c r="TQD1959" s="15"/>
      <c r="TQE1959" s="15"/>
      <c r="TQF1959" s="80"/>
      <c r="TQG1959" s="52"/>
      <c r="TQH1959" s="69"/>
      <c r="TQI1959" s="69"/>
      <c r="TQJ1959" s="69"/>
      <c r="TQK1959" s="107"/>
      <c r="TQL1959" s="2"/>
      <c r="TQM1959" s="15"/>
      <c r="TQN1959" s="15"/>
      <c r="TQO1959" s="80"/>
      <c r="TQP1959" s="52"/>
      <c r="TQQ1959" s="69"/>
      <c r="TQR1959" s="69"/>
      <c r="TQS1959" s="69"/>
      <c r="TQT1959" s="107"/>
      <c r="TQU1959" s="2"/>
      <c r="TQV1959" s="15"/>
      <c r="TQW1959" s="15"/>
      <c r="TQX1959" s="80"/>
      <c r="TQY1959" s="52"/>
      <c r="TQZ1959" s="69"/>
      <c r="TRA1959" s="69"/>
      <c r="TRB1959" s="69"/>
      <c r="TRC1959" s="107"/>
      <c r="TRD1959" s="2"/>
      <c r="TRE1959" s="15"/>
      <c r="TRF1959" s="15"/>
      <c r="TRG1959" s="80"/>
      <c r="TRH1959" s="52"/>
      <c r="TRI1959" s="69"/>
      <c r="TRJ1959" s="69"/>
      <c r="TRK1959" s="69"/>
      <c r="TRL1959" s="107"/>
      <c r="TRM1959" s="2"/>
      <c r="TRN1959" s="15"/>
      <c r="TRO1959" s="15"/>
      <c r="TRP1959" s="80"/>
      <c r="TRQ1959" s="52"/>
      <c r="TRR1959" s="69"/>
      <c r="TRS1959" s="69"/>
      <c r="TRT1959" s="69"/>
      <c r="TRU1959" s="107"/>
      <c r="TRV1959" s="2"/>
      <c r="TRW1959" s="15"/>
      <c r="TRX1959" s="15"/>
      <c r="TRY1959" s="80"/>
      <c r="TRZ1959" s="52"/>
      <c r="TSA1959" s="69"/>
      <c r="TSB1959" s="69"/>
      <c r="TSC1959" s="69"/>
      <c r="TSD1959" s="107"/>
      <c r="TSE1959" s="2"/>
      <c r="TSF1959" s="15"/>
      <c r="TSG1959" s="15"/>
      <c r="TSH1959" s="80"/>
      <c r="TSI1959" s="52"/>
      <c r="TSJ1959" s="69"/>
      <c r="TSK1959" s="69"/>
      <c r="TSL1959" s="69"/>
      <c r="TSM1959" s="107"/>
      <c r="TSN1959" s="2"/>
      <c r="TSO1959" s="15"/>
      <c r="TSP1959" s="15"/>
      <c r="TSQ1959" s="80"/>
      <c r="TSR1959" s="52"/>
      <c r="TSS1959" s="69"/>
      <c r="TST1959" s="69"/>
      <c r="TSU1959" s="69"/>
      <c r="TSV1959" s="107"/>
      <c r="TSW1959" s="2"/>
      <c r="TSX1959" s="15"/>
      <c r="TSY1959" s="15"/>
      <c r="TSZ1959" s="80"/>
      <c r="TTA1959" s="52"/>
      <c r="TTB1959" s="69"/>
      <c r="TTC1959" s="69"/>
      <c r="TTD1959" s="69"/>
      <c r="TTE1959" s="107"/>
      <c r="TTF1959" s="2"/>
      <c r="TTG1959" s="15"/>
      <c r="TTH1959" s="15"/>
      <c r="TTI1959" s="80"/>
      <c r="TTJ1959" s="52"/>
      <c r="TTK1959" s="69"/>
      <c r="TTL1959" s="69"/>
      <c r="TTM1959" s="69"/>
      <c r="TTN1959" s="107"/>
      <c r="TTO1959" s="2"/>
      <c r="TTP1959" s="15"/>
      <c r="TTQ1959" s="15"/>
      <c r="TTR1959" s="80"/>
      <c r="TTS1959" s="52"/>
      <c r="TTT1959" s="69"/>
      <c r="TTU1959" s="69"/>
      <c r="TTV1959" s="69"/>
      <c r="TTW1959" s="107"/>
      <c r="TTX1959" s="2"/>
      <c r="TTY1959" s="15"/>
      <c r="TTZ1959" s="15"/>
      <c r="TUA1959" s="80"/>
      <c r="TUB1959" s="52"/>
      <c r="TUC1959" s="69"/>
      <c r="TUD1959" s="69"/>
      <c r="TUE1959" s="69"/>
      <c r="TUF1959" s="107"/>
      <c r="TUG1959" s="2"/>
      <c r="TUH1959" s="15"/>
      <c r="TUI1959" s="15"/>
      <c r="TUJ1959" s="80"/>
      <c r="TUK1959" s="52"/>
      <c r="TUL1959" s="69"/>
      <c r="TUM1959" s="69"/>
      <c r="TUN1959" s="69"/>
      <c r="TUO1959" s="107"/>
      <c r="TUP1959" s="2"/>
      <c r="TUQ1959" s="15"/>
      <c r="TUR1959" s="15"/>
      <c r="TUS1959" s="80"/>
      <c r="TUT1959" s="52"/>
      <c r="TUU1959" s="69"/>
      <c r="TUV1959" s="69"/>
      <c r="TUW1959" s="69"/>
      <c r="TUX1959" s="107"/>
      <c r="TUY1959" s="2"/>
      <c r="TUZ1959" s="15"/>
      <c r="TVA1959" s="15"/>
      <c r="TVB1959" s="80"/>
      <c r="TVC1959" s="52"/>
      <c r="TVD1959" s="69"/>
      <c r="TVE1959" s="69"/>
      <c r="TVF1959" s="69"/>
      <c r="TVG1959" s="107"/>
      <c r="TVH1959" s="2"/>
      <c r="TVI1959" s="15"/>
      <c r="TVJ1959" s="15"/>
      <c r="TVK1959" s="80"/>
      <c r="TVL1959" s="52"/>
      <c r="TVM1959" s="69"/>
      <c r="TVN1959" s="69"/>
      <c r="TVO1959" s="69"/>
      <c r="TVP1959" s="107"/>
      <c r="TVQ1959" s="2"/>
      <c r="TVR1959" s="15"/>
      <c r="TVS1959" s="15"/>
      <c r="TVT1959" s="80"/>
      <c r="TVU1959" s="52"/>
      <c r="TVV1959" s="69"/>
      <c r="TVW1959" s="69"/>
      <c r="TVX1959" s="69"/>
      <c r="TVY1959" s="107"/>
      <c r="TVZ1959" s="2"/>
      <c r="TWA1959" s="15"/>
      <c r="TWB1959" s="15"/>
      <c r="TWC1959" s="80"/>
      <c r="TWD1959" s="52"/>
      <c r="TWE1959" s="69"/>
      <c r="TWF1959" s="69"/>
      <c r="TWG1959" s="69"/>
      <c r="TWH1959" s="107"/>
      <c r="TWI1959" s="2"/>
      <c r="TWJ1959" s="15"/>
      <c r="TWK1959" s="15"/>
      <c r="TWL1959" s="80"/>
      <c r="TWM1959" s="52"/>
      <c r="TWN1959" s="69"/>
      <c r="TWO1959" s="69"/>
      <c r="TWP1959" s="69"/>
      <c r="TWQ1959" s="107"/>
      <c r="TWR1959" s="2"/>
      <c r="TWS1959" s="15"/>
      <c r="TWT1959" s="15"/>
      <c r="TWU1959" s="80"/>
      <c r="TWV1959" s="52"/>
      <c r="TWW1959" s="69"/>
      <c r="TWX1959" s="69"/>
      <c r="TWY1959" s="69"/>
      <c r="TWZ1959" s="107"/>
      <c r="TXA1959" s="2"/>
      <c r="TXB1959" s="15"/>
      <c r="TXC1959" s="15"/>
      <c r="TXD1959" s="80"/>
      <c r="TXE1959" s="52"/>
      <c r="TXF1959" s="69"/>
      <c r="TXG1959" s="69"/>
      <c r="TXH1959" s="69"/>
      <c r="TXI1959" s="107"/>
      <c r="TXJ1959" s="2"/>
      <c r="TXK1959" s="15"/>
      <c r="TXL1959" s="15"/>
      <c r="TXM1959" s="80"/>
      <c r="TXN1959" s="52"/>
      <c r="TXO1959" s="69"/>
      <c r="TXP1959" s="69"/>
      <c r="TXQ1959" s="69"/>
      <c r="TXR1959" s="107"/>
      <c r="TXS1959" s="2"/>
      <c r="TXT1959" s="15"/>
      <c r="TXU1959" s="15"/>
      <c r="TXV1959" s="80"/>
      <c r="TXW1959" s="52"/>
      <c r="TXX1959" s="69"/>
      <c r="TXY1959" s="69"/>
      <c r="TXZ1959" s="69"/>
      <c r="TYA1959" s="107"/>
      <c r="TYB1959" s="2"/>
      <c r="TYC1959" s="15"/>
      <c r="TYD1959" s="15"/>
      <c r="TYE1959" s="80"/>
      <c r="TYF1959" s="52"/>
      <c r="TYG1959" s="69"/>
      <c r="TYH1959" s="69"/>
      <c r="TYI1959" s="69"/>
      <c r="TYJ1959" s="107"/>
      <c r="TYK1959" s="2"/>
      <c r="TYL1959" s="15"/>
      <c r="TYM1959" s="15"/>
      <c r="TYN1959" s="80"/>
      <c r="TYO1959" s="52"/>
      <c r="TYP1959" s="69"/>
      <c r="TYQ1959" s="69"/>
      <c r="TYR1959" s="69"/>
      <c r="TYS1959" s="107"/>
      <c r="TYT1959" s="2"/>
      <c r="TYU1959" s="15"/>
      <c r="TYV1959" s="15"/>
      <c r="TYW1959" s="80"/>
      <c r="TYX1959" s="52"/>
      <c r="TYY1959" s="69"/>
      <c r="TYZ1959" s="69"/>
      <c r="TZA1959" s="69"/>
      <c r="TZB1959" s="107"/>
      <c r="TZC1959" s="2"/>
      <c r="TZD1959" s="15"/>
      <c r="TZE1959" s="15"/>
      <c r="TZF1959" s="80"/>
      <c r="TZG1959" s="52"/>
      <c r="TZH1959" s="69"/>
      <c r="TZI1959" s="69"/>
      <c r="TZJ1959" s="69"/>
      <c r="TZK1959" s="107"/>
      <c r="TZL1959" s="2"/>
      <c r="TZM1959" s="15"/>
      <c r="TZN1959" s="15"/>
      <c r="TZO1959" s="80"/>
      <c r="TZP1959" s="52"/>
      <c r="TZQ1959" s="69"/>
      <c r="TZR1959" s="69"/>
      <c r="TZS1959" s="69"/>
      <c r="TZT1959" s="107"/>
      <c r="TZU1959" s="2"/>
      <c r="TZV1959" s="15"/>
      <c r="TZW1959" s="15"/>
      <c r="TZX1959" s="80"/>
      <c r="TZY1959" s="52"/>
      <c r="TZZ1959" s="69"/>
      <c r="UAA1959" s="69"/>
      <c r="UAB1959" s="69"/>
      <c r="UAC1959" s="107"/>
      <c r="UAD1959" s="2"/>
      <c r="UAE1959" s="15"/>
      <c r="UAF1959" s="15"/>
      <c r="UAG1959" s="80"/>
      <c r="UAH1959" s="52"/>
      <c r="UAI1959" s="69"/>
      <c r="UAJ1959" s="69"/>
      <c r="UAK1959" s="69"/>
      <c r="UAL1959" s="107"/>
      <c r="UAM1959" s="2"/>
      <c r="UAN1959" s="15"/>
      <c r="UAO1959" s="15"/>
      <c r="UAP1959" s="80"/>
      <c r="UAQ1959" s="52"/>
      <c r="UAR1959" s="69"/>
      <c r="UAS1959" s="69"/>
      <c r="UAT1959" s="69"/>
      <c r="UAU1959" s="107"/>
      <c r="UAV1959" s="2"/>
      <c r="UAW1959" s="15"/>
      <c r="UAX1959" s="15"/>
      <c r="UAY1959" s="80"/>
      <c r="UAZ1959" s="52"/>
      <c r="UBA1959" s="69"/>
      <c r="UBB1959" s="69"/>
      <c r="UBC1959" s="69"/>
      <c r="UBD1959" s="107"/>
      <c r="UBE1959" s="2"/>
      <c r="UBF1959" s="15"/>
      <c r="UBG1959" s="15"/>
      <c r="UBH1959" s="80"/>
      <c r="UBI1959" s="52"/>
      <c r="UBJ1959" s="69"/>
      <c r="UBK1959" s="69"/>
      <c r="UBL1959" s="69"/>
      <c r="UBM1959" s="107"/>
      <c r="UBN1959" s="2"/>
      <c r="UBO1959" s="15"/>
      <c r="UBP1959" s="15"/>
      <c r="UBQ1959" s="80"/>
      <c r="UBR1959" s="52"/>
      <c r="UBS1959" s="69"/>
      <c r="UBT1959" s="69"/>
      <c r="UBU1959" s="69"/>
      <c r="UBV1959" s="107"/>
      <c r="UBW1959" s="2"/>
      <c r="UBX1959" s="15"/>
      <c r="UBY1959" s="15"/>
      <c r="UBZ1959" s="80"/>
      <c r="UCA1959" s="52"/>
      <c r="UCB1959" s="69"/>
      <c r="UCC1959" s="69"/>
      <c r="UCD1959" s="69"/>
      <c r="UCE1959" s="107"/>
      <c r="UCF1959" s="2"/>
      <c r="UCG1959" s="15"/>
      <c r="UCH1959" s="15"/>
      <c r="UCI1959" s="80"/>
      <c r="UCJ1959" s="52"/>
      <c r="UCK1959" s="69"/>
      <c r="UCL1959" s="69"/>
      <c r="UCM1959" s="69"/>
      <c r="UCN1959" s="107"/>
      <c r="UCO1959" s="2"/>
      <c r="UCP1959" s="15"/>
      <c r="UCQ1959" s="15"/>
      <c r="UCR1959" s="80"/>
      <c r="UCS1959" s="52"/>
      <c r="UCT1959" s="69"/>
      <c r="UCU1959" s="69"/>
      <c r="UCV1959" s="69"/>
      <c r="UCW1959" s="107"/>
      <c r="UCX1959" s="2"/>
      <c r="UCY1959" s="15"/>
      <c r="UCZ1959" s="15"/>
      <c r="UDA1959" s="80"/>
      <c r="UDB1959" s="52"/>
      <c r="UDC1959" s="69"/>
      <c r="UDD1959" s="69"/>
      <c r="UDE1959" s="69"/>
      <c r="UDF1959" s="107"/>
      <c r="UDG1959" s="2"/>
      <c r="UDH1959" s="15"/>
      <c r="UDI1959" s="15"/>
      <c r="UDJ1959" s="80"/>
      <c r="UDK1959" s="52"/>
      <c r="UDL1959" s="69"/>
      <c r="UDM1959" s="69"/>
      <c r="UDN1959" s="69"/>
      <c r="UDO1959" s="107"/>
      <c r="UDP1959" s="2"/>
      <c r="UDQ1959" s="15"/>
      <c r="UDR1959" s="15"/>
      <c r="UDS1959" s="80"/>
      <c r="UDT1959" s="52"/>
      <c r="UDU1959" s="69"/>
      <c r="UDV1959" s="69"/>
      <c r="UDW1959" s="69"/>
      <c r="UDX1959" s="107"/>
      <c r="UDY1959" s="2"/>
      <c r="UDZ1959" s="15"/>
      <c r="UEA1959" s="15"/>
      <c r="UEB1959" s="80"/>
      <c r="UEC1959" s="52"/>
      <c r="UED1959" s="69"/>
      <c r="UEE1959" s="69"/>
      <c r="UEF1959" s="69"/>
      <c r="UEG1959" s="107"/>
      <c r="UEH1959" s="2"/>
      <c r="UEI1959" s="15"/>
      <c r="UEJ1959" s="15"/>
      <c r="UEK1959" s="80"/>
      <c r="UEL1959" s="52"/>
      <c r="UEM1959" s="69"/>
      <c r="UEN1959" s="69"/>
      <c r="UEO1959" s="69"/>
      <c r="UEP1959" s="107"/>
      <c r="UEQ1959" s="2"/>
      <c r="UER1959" s="15"/>
      <c r="UES1959" s="15"/>
      <c r="UET1959" s="80"/>
      <c r="UEU1959" s="52"/>
      <c r="UEV1959" s="69"/>
      <c r="UEW1959" s="69"/>
      <c r="UEX1959" s="69"/>
      <c r="UEY1959" s="107"/>
      <c r="UEZ1959" s="2"/>
      <c r="UFA1959" s="15"/>
      <c r="UFB1959" s="15"/>
      <c r="UFC1959" s="80"/>
      <c r="UFD1959" s="52"/>
      <c r="UFE1959" s="69"/>
      <c r="UFF1959" s="69"/>
      <c r="UFG1959" s="69"/>
      <c r="UFH1959" s="107"/>
      <c r="UFI1959" s="2"/>
      <c r="UFJ1959" s="15"/>
      <c r="UFK1959" s="15"/>
      <c r="UFL1959" s="80"/>
      <c r="UFM1959" s="52"/>
      <c r="UFN1959" s="69"/>
      <c r="UFO1959" s="69"/>
      <c r="UFP1959" s="69"/>
      <c r="UFQ1959" s="107"/>
      <c r="UFR1959" s="2"/>
      <c r="UFS1959" s="15"/>
      <c r="UFT1959" s="15"/>
      <c r="UFU1959" s="80"/>
      <c r="UFV1959" s="52"/>
      <c r="UFW1959" s="69"/>
      <c r="UFX1959" s="69"/>
      <c r="UFY1959" s="69"/>
      <c r="UFZ1959" s="107"/>
      <c r="UGA1959" s="2"/>
      <c r="UGB1959" s="15"/>
      <c r="UGC1959" s="15"/>
      <c r="UGD1959" s="80"/>
      <c r="UGE1959" s="52"/>
      <c r="UGF1959" s="69"/>
      <c r="UGG1959" s="69"/>
      <c r="UGH1959" s="69"/>
      <c r="UGI1959" s="107"/>
      <c r="UGJ1959" s="2"/>
      <c r="UGK1959" s="15"/>
      <c r="UGL1959" s="15"/>
      <c r="UGM1959" s="80"/>
      <c r="UGN1959" s="52"/>
      <c r="UGO1959" s="69"/>
      <c r="UGP1959" s="69"/>
      <c r="UGQ1959" s="69"/>
      <c r="UGR1959" s="107"/>
      <c r="UGS1959" s="2"/>
      <c r="UGT1959" s="15"/>
      <c r="UGU1959" s="15"/>
      <c r="UGV1959" s="80"/>
      <c r="UGW1959" s="52"/>
      <c r="UGX1959" s="69"/>
      <c r="UGY1959" s="69"/>
      <c r="UGZ1959" s="69"/>
      <c r="UHA1959" s="107"/>
      <c r="UHB1959" s="2"/>
      <c r="UHC1959" s="15"/>
      <c r="UHD1959" s="15"/>
      <c r="UHE1959" s="80"/>
      <c r="UHF1959" s="52"/>
      <c r="UHG1959" s="69"/>
      <c r="UHH1959" s="69"/>
      <c r="UHI1959" s="69"/>
      <c r="UHJ1959" s="107"/>
      <c r="UHK1959" s="2"/>
      <c r="UHL1959" s="15"/>
      <c r="UHM1959" s="15"/>
      <c r="UHN1959" s="80"/>
      <c r="UHO1959" s="52"/>
      <c r="UHP1959" s="69"/>
      <c r="UHQ1959" s="69"/>
      <c r="UHR1959" s="69"/>
      <c r="UHS1959" s="107"/>
      <c r="UHT1959" s="2"/>
      <c r="UHU1959" s="15"/>
      <c r="UHV1959" s="15"/>
      <c r="UHW1959" s="80"/>
      <c r="UHX1959" s="52"/>
      <c r="UHY1959" s="69"/>
      <c r="UHZ1959" s="69"/>
      <c r="UIA1959" s="69"/>
      <c r="UIB1959" s="107"/>
      <c r="UIC1959" s="2"/>
      <c r="UID1959" s="15"/>
      <c r="UIE1959" s="15"/>
      <c r="UIF1959" s="80"/>
      <c r="UIG1959" s="52"/>
      <c r="UIH1959" s="69"/>
      <c r="UII1959" s="69"/>
      <c r="UIJ1959" s="69"/>
      <c r="UIK1959" s="107"/>
      <c r="UIL1959" s="2"/>
      <c r="UIM1959" s="15"/>
      <c r="UIN1959" s="15"/>
      <c r="UIO1959" s="80"/>
      <c r="UIP1959" s="52"/>
      <c r="UIQ1959" s="69"/>
      <c r="UIR1959" s="69"/>
      <c r="UIS1959" s="69"/>
      <c r="UIT1959" s="107"/>
      <c r="UIU1959" s="2"/>
      <c r="UIV1959" s="15"/>
      <c r="UIW1959" s="15"/>
      <c r="UIX1959" s="80"/>
      <c r="UIY1959" s="52"/>
      <c r="UIZ1959" s="69"/>
      <c r="UJA1959" s="69"/>
      <c r="UJB1959" s="69"/>
      <c r="UJC1959" s="107"/>
      <c r="UJD1959" s="2"/>
      <c r="UJE1959" s="15"/>
      <c r="UJF1959" s="15"/>
      <c r="UJG1959" s="80"/>
      <c r="UJH1959" s="52"/>
      <c r="UJI1959" s="69"/>
      <c r="UJJ1959" s="69"/>
      <c r="UJK1959" s="69"/>
      <c r="UJL1959" s="107"/>
      <c r="UJM1959" s="2"/>
      <c r="UJN1959" s="15"/>
      <c r="UJO1959" s="15"/>
      <c r="UJP1959" s="80"/>
      <c r="UJQ1959" s="52"/>
      <c r="UJR1959" s="69"/>
      <c r="UJS1959" s="69"/>
      <c r="UJT1959" s="69"/>
      <c r="UJU1959" s="107"/>
      <c r="UJV1959" s="2"/>
      <c r="UJW1959" s="15"/>
      <c r="UJX1959" s="15"/>
      <c r="UJY1959" s="80"/>
      <c r="UJZ1959" s="52"/>
      <c r="UKA1959" s="69"/>
      <c r="UKB1959" s="69"/>
      <c r="UKC1959" s="69"/>
      <c r="UKD1959" s="107"/>
      <c r="UKE1959" s="2"/>
      <c r="UKF1959" s="15"/>
      <c r="UKG1959" s="15"/>
      <c r="UKH1959" s="80"/>
      <c r="UKI1959" s="52"/>
      <c r="UKJ1959" s="69"/>
      <c r="UKK1959" s="69"/>
      <c r="UKL1959" s="69"/>
      <c r="UKM1959" s="107"/>
      <c r="UKN1959" s="2"/>
      <c r="UKO1959" s="15"/>
      <c r="UKP1959" s="15"/>
      <c r="UKQ1959" s="80"/>
      <c r="UKR1959" s="52"/>
      <c r="UKS1959" s="69"/>
      <c r="UKT1959" s="69"/>
      <c r="UKU1959" s="69"/>
      <c r="UKV1959" s="107"/>
      <c r="UKW1959" s="2"/>
      <c r="UKX1959" s="15"/>
      <c r="UKY1959" s="15"/>
      <c r="UKZ1959" s="80"/>
      <c r="ULA1959" s="52"/>
      <c r="ULB1959" s="69"/>
      <c r="ULC1959" s="69"/>
      <c r="ULD1959" s="69"/>
      <c r="ULE1959" s="107"/>
      <c r="ULF1959" s="2"/>
      <c r="ULG1959" s="15"/>
      <c r="ULH1959" s="15"/>
      <c r="ULI1959" s="80"/>
      <c r="ULJ1959" s="52"/>
      <c r="ULK1959" s="69"/>
      <c r="ULL1959" s="69"/>
      <c r="ULM1959" s="69"/>
      <c r="ULN1959" s="107"/>
      <c r="ULO1959" s="2"/>
      <c r="ULP1959" s="15"/>
      <c r="ULQ1959" s="15"/>
      <c r="ULR1959" s="80"/>
      <c r="ULS1959" s="52"/>
      <c r="ULT1959" s="69"/>
      <c r="ULU1959" s="69"/>
      <c r="ULV1959" s="69"/>
      <c r="ULW1959" s="107"/>
      <c r="ULX1959" s="2"/>
      <c r="ULY1959" s="15"/>
      <c r="ULZ1959" s="15"/>
      <c r="UMA1959" s="80"/>
      <c r="UMB1959" s="52"/>
      <c r="UMC1959" s="69"/>
      <c r="UMD1959" s="69"/>
      <c r="UME1959" s="69"/>
      <c r="UMF1959" s="107"/>
      <c r="UMG1959" s="2"/>
      <c r="UMH1959" s="15"/>
      <c r="UMI1959" s="15"/>
      <c r="UMJ1959" s="80"/>
      <c r="UMK1959" s="52"/>
      <c r="UML1959" s="69"/>
      <c r="UMM1959" s="69"/>
      <c r="UMN1959" s="69"/>
      <c r="UMO1959" s="107"/>
      <c r="UMP1959" s="2"/>
      <c r="UMQ1959" s="15"/>
      <c r="UMR1959" s="15"/>
      <c r="UMS1959" s="80"/>
      <c r="UMT1959" s="52"/>
      <c r="UMU1959" s="69"/>
      <c r="UMV1959" s="69"/>
      <c r="UMW1959" s="69"/>
      <c r="UMX1959" s="107"/>
      <c r="UMY1959" s="2"/>
      <c r="UMZ1959" s="15"/>
      <c r="UNA1959" s="15"/>
      <c r="UNB1959" s="80"/>
      <c r="UNC1959" s="52"/>
      <c r="UND1959" s="69"/>
      <c r="UNE1959" s="69"/>
      <c r="UNF1959" s="69"/>
      <c r="UNG1959" s="107"/>
      <c r="UNH1959" s="2"/>
      <c r="UNI1959" s="15"/>
      <c r="UNJ1959" s="15"/>
      <c r="UNK1959" s="80"/>
      <c r="UNL1959" s="52"/>
      <c r="UNM1959" s="69"/>
      <c r="UNN1959" s="69"/>
      <c r="UNO1959" s="69"/>
      <c r="UNP1959" s="107"/>
      <c r="UNQ1959" s="2"/>
      <c r="UNR1959" s="15"/>
      <c r="UNS1959" s="15"/>
      <c r="UNT1959" s="80"/>
      <c r="UNU1959" s="52"/>
      <c r="UNV1959" s="69"/>
      <c r="UNW1959" s="69"/>
      <c r="UNX1959" s="69"/>
      <c r="UNY1959" s="107"/>
      <c r="UNZ1959" s="2"/>
      <c r="UOA1959" s="15"/>
      <c r="UOB1959" s="15"/>
      <c r="UOC1959" s="80"/>
      <c r="UOD1959" s="52"/>
      <c r="UOE1959" s="69"/>
      <c r="UOF1959" s="69"/>
      <c r="UOG1959" s="69"/>
      <c r="UOH1959" s="107"/>
      <c r="UOI1959" s="2"/>
      <c r="UOJ1959" s="15"/>
      <c r="UOK1959" s="15"/>
      <c r="UOL1959" s="80"/>
      <c r="UOM1959" s="52"/>
      <c r="UON1959" s="69"/>
      <c r="UOO1959" s="69"/>
      <c r="UOP1959" s="69"/>
      <c r="UOQ1959" s="107"/>
      <c r="UOR1959" s="2"/>
      <c r="UOS1959" s="15"/>
      <c r="UOT1959" s="15"/>
      <c r="UOU1959" s="80"/>
      <c r="UOV1959" s="52"/>
      <c r="UOW1959" s="69"/>
      <c r="UOX1959" s="69"/>
      <c r="UOY1959" s="69"/>
      <c r="UOZ1959" s="107"/>
      <c r="UPA1959" s="2"/>
      <c r="UPB1959" s="15"/>
      <c r="UPC1959" s="15"/>
      <c r="UPD1959" s="80"/>
      <c r="UPE1959" s="52"/>
      <c r="UPF1959" s="69"/>
      <c r="UPG1959" s="69"/>
      <c r="UPH1959" s="69"/>
      <c r="UPI1959" s="107"/>
      <c r="UPJ1959" s="2"/>
      <c r="UPK1959" s="15"/>
      <c r="UPL1959" s="15"/>
      <c r="UPM1959" s="80"/>
      <c r="UPN1959" s="52"/>
      <c r="UPO1959" s="69"/>
      <c r="UPP1959" s="69"/>
      <c r="UPQ1959" s="69"/>
      <c r="UPR1959" s="107"/>
      <c r="UPS1959" s="2"/>
      <c r="UPT1959" s="15"/>
      <c r="UPU1959" s="15"/>
      <c r="UPV1959" s="80"/>
      <c r="UPW1959" s="52"/>
      <c r="UPX1959" s="69"/>
      <c r="UPY1959" s="69"/>
      <c r="UPZ1959" s="69"/>
      <c r="UQA1959" s="107"/>
      <c r="UQB1959" s="2"/>
      <c r="UQC1959" s="15"/>
      <c r="UQD1959" s="15"/>
      <c r="UQE1959" s="80"/>
      <c r="UQF1959" s="52"/>
      <c r="UQG1959" s="69"/>
      <c r="UQH1959" s="69"/>
      <c r="UQI1959" s="69"/>
      <c r="UQJ1959" s="107"/>
      <c r="UQK1959" s="2"/>
      <c r="UQL1959" s="15"/>
      <c r="UQM1959" s="15"/>
      <c r="UQN1959" s="80"/>
      <c r="UQO1959" s="52"/>
      <c r="UQP1959" s="69"/>
      <c r="UQQ1959" s="69"/>
      <c r="UQR1959" s="69"/>
      <c r="UQS1959" s="107"/>
      <c r="UQT1959" s="2"/>
      <c r="UQU1959" s="15"/>
      <c r="UQV1959" s="15"/>
      <c r="UQW1959" s="80"/>
      <c r="UQX1959" s="52"/>
      <c r="UQY1959" s="69"/>
      <c r="UQZ1959" s="69"/>
      <c r="URA1959" s="69"/>
      <c r="URB1959" s="107"/>
      <c r="URC1959" s="2"/>
      <c r="URD1959" s="15"/>
      <c r="URE1959" s="15"/>
      <c r="URF1959" s="80"/>
      <c r="URG1959" s="52"/>
      <c r="URH1959" s="69"/>
      <c r="URI1959" s="69"/>
      <c r="URJ1959" s="69"/>
      <c r="URK1959" s="107"/>
      <c r="URL1959" s="2"/>
      <c r="URM1959" s="15"/>
      <c r="URN1959" s="15"/>
      <c r="URO1959" s="80"/>
      <c r="URP1959" s="52"/>
      <c r="URQ1959" s="69"/>
      <c r="URR1959" s="69"/>
      <c r="URS1959" s="69"/>
      <c r="URT1959" s="107"/>
      <c r="URU1959" s="2"/>
      <c r="URV1959" s="15"/>
      <c r="URW1959" s="15"/>
      <c r="URX1959" s="80"/>
      <c r="URY1959" s="52"/>
      <c r="URZ1959" s="69"/>
      <c r="USA1959" s="69"/>
      <c r="USB1959" s="69"/>
      <c r="USC1959" s="107"/>
      <c r="USD1959" s="2"/>
      <c r="USE1959" s="15"/>
      <c r="USF1959" s="15"/>
      <c r="USG1959" s="80"/>
      <c r="USH1959" s="52"/>
      <c r="USI1959" s="69"/>
      <c r="USJ1959" s="69"/>
      <c r="USK1959" s="69"/>
      <c r="USL1959" s="107"/>
      <c r="USM1959" s="2"/>
      <c r="USN1959" s="15"/>
      <c r="USO1959" s="15"/>
      <c r="USP1959" s="80"/>
      <c r="USQ1959" s="52"/>
      <c r="USR1959" s="69"/>
      <c r="USS1959" s="69"/>
      <c r="UST1959" s="69"/>
      <c r="USU1959" s="107"/>
      <c r="USV1959" s="2"/>
      <c r="USW1959" s="15"/>
      <c r="USX1959" s="15"/>
      <c r="USY1959" s="80"/>
      <c r="USZ1959" s="52"/>
      <c r="UTA1959" s="69"/>
      <c r="UTB1959" s="69"/>
      <c r="UTC1959" s="69"/>
      <c r="UTD1959" s="107"/>
      <c r="UTE1959" s="2"/>
      <c r="UTF1959" s="15"/>
      <c r="UTG1959" s="15"/>
      <c r="UTH1959" s="80"/>
      <c r="UTI1959" s="52"/>
      <c r="UTJ1959" s="69"/>
      <c r="UTK1959" s="69"/>
      <c r="UTL1959" s="69"/>
      <c r="UTM1959" s="107"/>
      <c r="UTN1959" s="2"/>
      <c r="UTO1959" s="15"/>
      <c r="UTP1959" s="15"/>
      <c r="UTQ1959" s="80"/>
      <c r="UTR1959" s="52"/>
      <c r="UTS1959" s="69"/>
      <c r="UTT1959" s="69"/>
      <c r="UTU1959" s="69"/>
      <c r="UTV1959" s="107"/>
      <c r="UTW1959" s="2"/>
      <c r="UTX1959" s="15"/>
      <c r="UTY1959" s="15"/>
      <c r="UTZ1959" s="80"/>
      <c r="UUA1959" s="52"/>
      <c r="UUB1959" s="69"/>
      <c r="UUC1959" s="69"/>
      <c r="UUD1959" s="69"/>
      <c r="UUE1959" s="107"/>
      <c r="UUF1959" s="2"/>
      <c r="UUG1959" s="15"/>
      <c r="UUH1959" s="15"/>
      <c r="UUI1959" s="80"/>
      <c r="UUJ1959" s="52"/>
      <c r="UUK1959" s="69"/>
      <c r="UUL1959" s="69"/>
      <c r="UUM1959" s="69"/>
      <c r="UUN1959" s="107"/>
      <c r="UUO1959" s="2"/>
      <c r="UUP1959" s="15"/>
      <c r="UUQ1959" s="15"/>
      <c r="UUR1959" s="80"/>
      <c r="UUS1959" s="52"/>
      <c r="UUT1959" s="69"/>
      <c r="UUU1959" s="69"/>
      <c r="UUV1959" s="69"/>
      <c r="UUW1959" s="107"/>
      <c r="UUX1959" s="2"/>
      <c r="UUY1959" s="15"/>
      <c r="UUZ1959" s="15"/>
      <c r="UVA1959" s="80"/>
      <c r="UVB1959" s="52"/>
      <c r="UVC1959" s="69"/>
      <c r="UVD1959" s="69"/>
      <c r="UVE1959" s="69"/>
      <c r="UVF1959" s="107"/>
      <c r="UVG1959" s="2"/>
      <c r="UVH1959" s="15"/>
      <c r="UVI1959" s="15"/>
      <c r="UVJ1959" s="80"/>
      <c r="UVK1959" s="52"/>
      <c r="UVL1959" s="69"/>
      <c r="UVM1959" s="69"/>
      <c r="UVN1959" s="69"/>
      <c r="UVO1959" s="107"/>
      <c r="UVP1959" s="2"/>
      <c r="UVQ1959" s="15"/>
      <c r="UVR1959" s="15"/>
      <c r="UVS1959" s="80"/>
      <c r="UVT1959" s="52"/>
      <c r="UVU1959" s="69"/>
      <c r="UVV1959" s="69"/>
      <c r="UVW1959" s="69"/>
      <c r="UVX1959" s="107"/>
      <c r="UVY1959" s="2"/>
      <c r="UVZ1959" s="15"/>
      <c r="UWA1959" s="15"/>
      <c r="UWB1959" s="80"/>
      <c r="UWC1959" s="52"/>
      <c r="UWD1959" s="69"/>
      <c r="UWE1959" s="69"/>
      <c r="UWF1959" s="69"/>
      <c r="UWG1959" s="107"/>
      <c r="UWH1959" s="2"/>
      <c r="UWI1959" s="15"/>
      <c r="UWJ1959" s="15"/>
      <c r="UWK1959" s="80"/>
      <c r="UWL1959" s="52"/>
      <c r="UWM1959" s="69"/>
      <c r="UWN1959" s="69"/>
      <c r="UWO1959" s="69"/>
      <c r="UWP1959" s="107"/>
      <c r="UWQ1959" s="2"/>
      <c r="UWR1959" s="15"/>
      <c r="UWS1959" s="15"/>
      <c r="UWT1959" s="80"/>
      <c r="UWU1959" s="52"/>
      <c r="UWV1959" s="69"/>
      <c r="UWW1959" s="69"/>
      <c r="UWX1959" s="69"/>
      <c r="UWY1959" s="107"/>
      <c r="UWZ1959" s="2"/>
      <c r="UXA1959" s="15"/>
      <c r="UXB1959" s="15"/>
      <c r="UXC1959" s="80"/>
      <c r="UXD1959" s="52"/>
      <c r="UXE1959" s="69"/>
      <c r="UXF1959" s="69"/>
      <c r="UXG1959" s="69"/>
      <c r="UXH1959" s="107"/>
      <c r="UXI1959" s="2"/>
      <c r="UXJ1959" s="15"/>
      <c r="UXK1959" s="15"/>
      <c r="UXL1959" s="80"/>
      <c r="UXM1959" s="52"/>
      <c r="UXN1959" s="69"/>
      <c r="UXO1959" s="69"/>
      <c r="UXP1959" s="69"/>
      <c r="UXQ1959" s="107"/>
      <c r="UXR1959" s="2"/>
      <c r="UXS1959" s="15"/>
      <c r="UXT1959" s="15"/>
      <c r="UXU1959" s="80"/>
      <c r="UXV1959" s="52"/>
      <c r="UXW1959" s="69"/>
      <c r="UXX1959" s="69"/>
      <c r="UXY1959" s="69"/>
      <c r="UXZ1959" s="107"/>
      <c r="UYA1959" s="2"/>
      <c r="UYB1959" s="15"/>
      <c r="UYC1959" s="15"/>
      <c r="UYD1959" s="80"/>
      <c r="UYE1959" s="52"/>
      <c r="UYF1959" s="69"/>
      <c r="UYG1959" s="69"/>
      <c r="UYH1959" s="69"/>
      <c r="UYI1959" s="107"/>
      <c r="UYJ1959" s="2"/>
      <c r="UYK1959" s="15"/>
      <c r="UYL1959" s="15"/>
      <c r="UYM1959" s="80"/>
      <c r="UYN1959" s="52"/>
      <c r="UYO1959" s="69"/>
      <c r="UYP1959" s="69"/>
      <c r="UYQ1959" s="69"/>
      <c r="UYR1959" s="107"/>
      <c r="UYS1959" s="2"/>
      <c r="UYT1959" s="15"/>
      <c r="UYU1959" s="15"/>
      <c r="UYV1959" s="80"/>
      <c r="UYW1959" s="52"/>
      <c r="UYX1959" s="69"/>
      <c r="UYY1959" s="69"/>
      <c r="UYZ1959" s="69"/>
      <c r="UZA1959" s="107"/>
      <c r="UZB1959" s="2"/>
      <c r="UZC1959" s="15"/>
      <c r="UZD1959" s="15"/>
      <c r="UZE1959" s="80"/>
      <c r="UZF1959" s="52"/>
      <c r="UZG1959" s="69"/>
      <c r="UZH1959" s="69"/>
      <c r="UZI1959" s="69"/>
      <c r="UZJ1959" s="107"/>
      <c r="UZK1959" s="2"/>
      <c r="UZL1959" s="15"/>
      <c r="UZM1959" s="15"/>
      <c r="UZN1959" s="80"/>
      <c r="UZO1959" s="52"/>
      <c r="UZP1959" s="69"/>
      <c r="UZQ1959" s="69"/>
      <c r="UZR1959" s="69"/>
      <c r="UZS1959" s="107"/>
      <c r="UZT1959" s="2"/>
      <c r="UZU1959" s="15"/>
      <c r="UZV1959" s="15"/>
      <c r="UZW1959" s="80"/>
      <c r="UZX1959" s="52"/>
      <c r="UZY1959" s="69"/>
      <c r="UZZ1959" s="69"/>
      <c r="VAA1959" s="69"/>
      <c r="VAB1959" s="107"/>
      <c r="VAC1959" s="2"/>
      <c r="VAD1959" s="15"/>
      <c r="VAE1959" s="15"/>
      <c r="VAF1959" s="80"/>
      <c r="VAG1959" s="52"/>
      <c r="VAH1959" s="69"/>
      <c r="VAI1959" s="69"/>
      <c r="VAJ1959" s="69"/>
      <c r="VAK1959" s="107"/>
      <c r="VAL1959" s="2"/>
      <c r="VAM1959" s="15"/>
      <c r="VAN1959" s="15"/>
      <c r="VAO1959" s="80"/>
      <c r="VAP1959" s="52"/>
      <c r="VAQ1959" s="69"/>
      <c r="VAR1959" s="69"/>
      <c r="VAS1959" s="69"/>
      <c r="VAT1959" s="107"/>
      <c r="VAU1959" s="2"/>
      <c r="VAV1959" s="15"/>
      <c r="VAW1959" s="15"/>
      <c r="VAX1959" s="80"/>
      <c r="VAY1959" s="52"/>
      <c r="VAZ1959" s="69"/>
      <c r="VBA1959" s="69"/>
      <c r="VBB1959" s="69"/>
      <c r="VBC1959" s="107"/>
      <c r="VBD1959" s="2"/>
      <c r="VBE1959" s="15"/>
      <c r="VBF1959" s="15"/>
      <c r="VBG1959" s="80"/>
      <c r="VBH1959" s="52"/>
      <c r="VBI1959" s="69"/>
      <c r="VBJ1959" s="69"/>
      <c r="VBK1959" s="69"/>
      <c r="VBL1959" s="107"/>
      <c r="VBM1959" s="2"/>
      <c r="VBN1959" s="15"/>
      <c r="VBO1959" s="15"/>
      <c r="VBP1959" s="80"/>
      <c r="VBQ1959" s="52"/>
      <c r="VBR1959" s="69"/>
      <c r="VBS1959" s="69"/>
      <c r="VBT1959" s="69"/>
      <c r="VBU1959" s="107"/>
      <c r="VBV1959" s="2"/>
      <c r="VBW1959" s="15"/>
      <c r="VBX1959" s="15"/>
      <c r="VBY1959" s="80"/>
      <c r="VBZ1959" s="52"/>
      <c r="VCA1959" s="69"/>
      <c r="VCB1959" s="69"/>
      <c r="VCC1959" s="69"/>
      <c r="VCD1959" s="107"/>
      <c r="VCE1959" s="2"/>
      <c r="VCF1959" s="15"/>
      <c r="VCG1959" s="15"/>
      <c r="VCH1959" s="80"/>
      <c r="VCI1959" s="52"/>
      <c r="VCJ1959" s="69"/>
      <c r="VCK1959" s="69"/>
      <c r="VCL1959" s="69"/>
      <c r="VCM1959" s="107"/>
      <c r="VCN1959" s="2"/>
      <c r="VCO1959" s="15"/>
      <c r="VCP1959" s="15"/>
      <c r="VCQ1959" s="80"/>
      <c r="VCR1959" s="52"/>
      <c r="VCS1959" s="69"/>
      <c r="VCT1959" s="69"/>
      <c r="VCU1959" s="69"/>
      <c r="VCV1959" s="107"/>
      <c r="VCW1959" s="2"/>
      <c r="VCX1959" s="15"/>
      <c r="VCY1959" s="15"/>
      <c r="VCZ1959" s="80"/>
      <c r="VDA1959" s="52"/>
      <c r="VDB1959" s="69"/>
      <c r="VDC1959" s="69"/>
      <c r="VDD1959" s="69"/>
      <c r="VDE1959" s="107"/>
      <c r="VDF1959" s="2"/>
      <c r="VDG1959" s="15"/>
      <c r="VDH1959" s="15"/>
      <c r="VDI1959" s="80"/>
      <c r="VDJ1959" s="52"/>
      <c r="VDK1959" s="69"/>
      <c r="VDL1959" s="69"/>
      <c r="VDM1959" s="69"/>
      <c r="VDN1959" s="107"/>
      <c r="VDO1959" s="2"/>
      <c r="VDP1959" s="15"/>
      <c r="VDQ1959" s="15"/>
      <c r="VDR1959" s="80"/>
      <c r="VDS1959" s="52"/>
      <c r="VDT1959" s="69"/>
      <c r="VDU1959" s="69"/>
      <c r="VDV1959" s="69"/>
      <c r="VDW1959" s="107"/>
      <c r="VDX1959" s="2"/>
      <c r="VDY1959" s="15"/>
      <c r="VDZ1959" s="15"/>
      <c r="VEA1959" s="80"/>
      <c r="VEB1959" s="52"/>
      <c r="VEC1959" s="69"/>
      <c r="VED1959" s="69"/>
      <c r="VEE1959" s="69"/>
      <c r="VEF1959" s="107"/>
      <c r="VEG1959" s="2"/>
      <c r="VEH1959" s="15"/>
      <c r="VEI1959" s="15"/>
      <c r="VEJ1959" s="80"/>
      <c r="VEK1959" s="52"/>
      <c r="VEL1959" s="69"/>
      <c r="VEM1959" s="69"/>
      <c r="VEN1959" s="69"/>
      <c r="VEO1959" s="107"/>
      <c r="VEP1959" s="2"/>
      <c r="VEQ1959" s="15"/>
      <c r="VER1959" s="15"/>
      <c r="VES1959" s="80"/>
      <c r="VET1959" s="52"/>
      <c r="VEU1959" s="69"/>
      <c r="VEV1959" s="69"/>
      <c r="VEW1959" s="69"/>
      <c r="VEX1959" s="107"/>
      <c r="VEY1959" s="2"/>
      <c r="VEZ1959" s="15"/>
      <c r="VFA1959" s="15"/>
      <c r="VFB1959" s="80"/>
      <c r="VFC1959" s="52"/>
      <c r="VFD1959" s="69"/>
      <c r="VFE1959" s="69"/>
      <c r="VFF1959" s="69"/>
      <c r="VFG1959" s="107"/>
      <c r="VFH1959" s="2"/>
      <c r="VFI1959" s="15"/>
      <c r="VFJ1959" s="15"/>
      <c r="VFK1959" s="80"/>
      <c r="VFL1959" s="52"/>
      <c r="VFM1959" s="69"/>
      <c r="VFN1959" s="69"/>
      <c r="VFO1959" s="69"/>
      <c r="VFP1959" s="107"/>
      <c r="VFQ1959" s="2"/>
      <c r="VFR1959" s="15"/>
      <c r="VFS1959" s="15"/>
      <c r="VFT1959" s="80"/>
      <c r="VFU1959" s="52"/>
      <c r="VFV1959" s="69"/>
      <c r="VFW1959" s="69"/>
      <c r="VFX1959" s="69"/>
      <c r="VFY1959" s="107"/>
      <c r="VFZ1959" s="2"/>
      <c r="VGA1959" s="15"/>
      <c r="VGB1959" s="15"/>
      <c r="VGC1959" s="80"/>
      <c r="VGD1959" s="52"/>
      <c r="VGE1959" s="69"/>
      <c r="VGF1959" s="69"/>
      <c r="VGG1959" s="69"/>
      <c r="VGH1959" s="107"/>
      <c r="VGI1959" s="2"/>
      <c r="VGJ1959" s="15"/>
      <c r="VGK1959" s="15"/>
      <c r="VGL1959" s="80"/>
      <c r="VGM1959" s="52"/>
      <c r="VGN1959" s="69"/>
      <c r="VGO1959" s="69"/>
      <c r="VGP1959" s="69"/>
      <c r="VGQ1959" s="107"/>
      <c r="VGR1959" s="2"/>
      <c r="VGS1959" s="15"/>
      <c r="VGT1959" s="15"/>
      <c r="VGU1959" s="80"/>
      <c r="VGV1959" s="52"/>
      <c r="VGW1959" s="69"/>
      <c r="VGX1959" s="69"/>
      <c r="VGY1959" s="69"/>
      <c r="VGZ1959" s="107"/>
      <c r="VHA1959" s="2"/>
      <c r="VHB1959" s="15"/>
      <c r="VHC1959" s="15"/>
      <c r="VHD1959" s="80"/>
      <c r="VHE1959" s="52"/>
      <c r="VHF1959" s="69"/>
      <c r="VHG1959" s="69"/>
      <c r="VHH1959" s="69"/>
      <c r="VHI1959" s="107"/>
      <c r="VHJ1959" s="2"/>
      <c r="VHK1959" s="15"/>
      <c r="VHL1959" s="15"/>
      <c r="VHM1959" s="80"/>
      <c r="VHN1959" s="52"/>
      <c r="VHO1959" s="69"/>
      <c r="VHP1959" s="69"/>
      <c r="VHQ1959" s="69"/>
      <c r="VHR1959" s="107"/>
      <c r="VHS1959" s="2"/>
      <c r="VHT1959" s="15"/>
      <c r="VHU1959" s="15"/>
      <c r="VHV1959" s="80"/>
      <c r="VHW1959" s="52"/>
      <c r="VHX1959" s="69"/>
      <c r="VHY1959" s="69"/>
      <c r="VHZ1959" s="69"/>
      <c r="VIA1959" s="107"/>
      <c r="VIB1959" s="2"/>
      <c r="VIC1959" s="15"/>
      <c r="VID1959" s="15"/>
      <c r="VIE1959" s="80"/>
      <c r="VIF1959" s="52"/>
      <c r="VIG1959" s="69"/>
      <c r="VIH1959" s="69"/>
      <c r="VII1959" s="69"/>
      <c r="VIJ1959" s="107"/>
      <c r="VIK1959" s="2"/>
      <c r="VIL1959" s="15"/>
      <c r="VIM1959" s="15"/>
      <c r="VIN1959" s="80"/>
      <c r="VIO1959" s="52"/>
      <c r="VIP1959" s="69"/>
      <c r="VIQ1959" s="69"/>
      <c r="VIR1959" s="69"/>
      <c r="VIS1959" s="107"/>
      <c r="VIT1959" s="2"/>
      <c r="VIU1959" s="15"/>
      <c r="VIV1959" s="15"/>
      <c r="VIW1959" s="80"/>
      <c r="VIX1959" s="52"/>
      <c r="VIY1959" s="69"/>
      <c r="VIZ1959" s="69"/>
      <c r="VJA1959" s="69"/>
      <c r="VJB1959" s="107"/>
      <c r="VJC1959" s="2"/>
      <c r="VJD1959" s="15"/>
      <c r="VJE1959" s="15"/>
      <c r="VJF1959" s="80"/>
      <c r="VJG1959" s="52"/>
      <c r="VJH1959" s="69"/>
      <c r="VJI1959" s="69"/>
      <c r="VJJ1959" s="69"/>
      <c r="VJK1959" s="107"/>
      <c r="VJL1959" s="2"/>
      <c r="VJM1959" s="15"/>
      <c r="VJN1959" s="15"/>
      <c r="VJO1959" s="80"/>
      <c r="VJP1959" s="52"/>
      <c r="VJQ1959" s="69"/>
      <c r="VJR1959" s="69"/>
      <c r="VJS1959" s="69"/>
      <c r="VJT1959" s="107"/>
      <c r="VJU1959" s="2"/>
      <c r="VJV1959" s="15"/>
      <c r="VJW1959" s="15"/>
      <c r="VJX1959" s="80"/>
      <c r="VJY1959" s="52"/>
      <c r="VJZ1959" s="69"/>
      <c r="VKA1959" s="69"/>
      <c r="VKB1959" s="69"/>
      <c r="VKC1959" s="107"/>
      <c r="VKD1959" s="2"/>
      <c r="VKE1959" s="15"/>
      <c r="VKF1959" s="15"/>
      <c r="VKG1959" s="80"/>
      <c r="VKH1959" s="52"/>
      <c r="VKI1959" s="69"/>
      <c r="VKJ1959" s="69"/>
      <c r="VKK1959" s="69"/>
      <c r="VKL1959" s="107"/>
      <c r="VKM1959" s="2"/>
      <c r="VKN1959" s="15"/>
      <c r="VKO1959" s="15"/>
      <c r="VKP1959" s="80"/>
      <c r="VKQ1959" s="52"/>
      <c r="VKR1959" s="69"/>
      <c r="VKS1959" s="69"/>
      <c r="VKT1959" s="69"/>
      <c r="VKU1959" s="107"/>
      <c r="VKV1959" s="2"/>
      <c r="VKW1959" s="15"/>
      <c r="VKX1959" s="15"/>
      <c r="VKY1959" s="80"/>
      <c r="VKZ1959" s="52"/>
      <c r="VLA1959" s="69"/>
      <c r="VLB1959" s="69"/>
      <c r="VLC1959" s="69"/>
      <c r="VLD1959" s="107"/>
      <c r="VLE1959" s="2"/>
      <c r="VLF1959" s="15"/>
      <c r="VLG1959" s="15"/>
      <c r="VLH1959" s="80"/>
      <c r="VLI1959" s="52"/>
      <c r="VLJ1959" s="69"/>
      <c r="VLK1959" s="69"/>
      <c r="VLL1959" s="69"/>
      <c r="VLM1959" s="107"/>
      <c r="VLN1959" s="2"/>
      <c r="VLO1959" s="15"/>
      <c r="VLP1959" s="15"/>
      <c r="VLQ1959" s="80"/>
      <c r="VLR1959" s="52"/>
      <c r="VLS1959" s="69"/>
      <c r="VLT1959" s="69"/>
      <c r="VLU1959" s="69"/>
      <c r="VLV1959" s="107"/>
      <c r="VLW1959" s="2"/>
      <c r="VLX1959" s="15"/>
      <c r="VLY1959" s="15"/>
      <c r="VLZ1959" s="80"/>
      <c r="VMA1959" s="52"/>
      <c r="VMB1959" s="69"/>
      <c r="VMC1959" s="69"/>
      <c r="VMD1959" s="69"/>
      <c r="VME1959" s="107"/>
      <c r="VMF1959" s="2"/>
      <c r="VMG1959" s="15"/>
      <c r="VMH1959" s="15"/>
      <c r="VMI1959" s="80"/>
      <c r="VMJ1959" s="52"/>
      <c r="VMK1959" s="69"/>
      <c r="VML1959" s="69"/>
      <c r="VMM1959" s="69"/>
      <c r="VMN1959" s="107"/>
      <c r="VMO1959" s="2"/>
      <c r="VMP1959" s="15"/>
      <c r="VMQ1959" s="15"/>
      <c r="VMR1959" s="80"/>
      <c r="VMS1959" s="52"/>
      <c r="VMT1959" s="69"/>
      <c r="VMU1959" s="69"/>
      <c r="VMV1959" s="69"/>
      <c r="VMW1959" s="107"/>
      <c r="VMX1959" s="2"/>
      <c r="VMY1959" s="15"/>
      <c r="VMZ1959" s="15"/>
      <c r="VNA1959" s="80"/>
      <c r="VNB1959" s="52"/>
      <c r="VNC1959" s="69"/>
      <c r="VND1959" s="69"/>
      <c r="VNE1959" s="69"/>
      <c r="VNF1959" s="107"/>
      <c r="VNG1959" s="2"/>
      <c r="VNH1959" s="15"/>
      <c r="VNI1959" s="15"/>
      <c r="VNJ1959" s="80"/>
      <c r="VNK1959" s="52"/>
      <c r="VNL1959" s="69"/>
      <c r="VNM1959" s="69"/>
      <c r="VNN1959" s="69"/>
      <c r="VNO1959" s="107"/>
      <c r="VNP1959" s="2"/>
      <c r="VNQ1959" s="15"/>
      <c r="VNR1959" s="15"/>
      <c r="VNS1959" s="80"/>
      <c r="VNT1959" s="52"/>
      <c r="VNU1959" s="69"/>
      <c r="VNV1959" s="69"/>
      <c r="VNW1959" s="69"/>
      <c r="VNX1959" s="107"/>
      <c r="VNY1959" s="2"/>
      <c r="VNZ1959" s="15"/>
      <c r="VOA1959" s="15"/>
      <c r="VOB1959" s="80"/>
      <c r="VOC1959" s="52"/>
      <c r="VOD1959" s="69"/>
      <c r="VOE1959" s="69"/>
      <c r="VOF1959" s="69"/>
      <c r="VOG1959" s="107"/>
      <c r="VOH1959" s="2"/>
      <c r="VOI1959" s="15"/>
      <c r="VOJ1959" s="15"/>
      <c r="VOK1959" s="80"/>
      <c r="VOL1959" s="52"/>
      <c r="VOM1959" s="69"/>
      <c r="VON1959" s="69"/>
      <c r="VOO1959" s="69"/>
      <c r="VOP1959" s="107"/>
      <c r="VOQ1959" s="2"/>
      <c r="VOR1959" s="15"/>
      <c r="VOS1959" s="15"/>
      <c r="VOT1959" s="80"/>
      <c r="VOU1959" s="52"/>
      <c r="VOV1959" s="69"/>
      <c r="VOW1959" s="69"/>
      <c r="VOX1959" s="69"/>
      <c r="VOY1959" s="107"/>
      <c r="VOZ1959" s="2"/>
      <c r="VPA1959" s="15"/>
      <c r="VPB1959" s="15"/>
      <c r="VPC1959" s="80"/>
      <c r="VPD1959" s="52"/>
      <c r="VPE1959" s="69"/>
      <c r="VPF1959" s="69"/>
      <c r="VPG1959" s="69"/>
      <c r="VPH1959" s="107"/>
      <c r="VPI1959" s="2"/>
      <c r="VPJ1959" s="15"/>
      <c r="VPK1959" s="15"/>
      <c r="VPL1959" s="80"/>
      <c r="VPM1959" s="52"/>
      <c r="VPN1959" s="69"/>
      <c r="VPO1959" s="69"/>
      <c r="VPP1959" s="69"/>
      <c r="VPQ1959" s="107"/>
      <c r="VPR1959" s="2"/>
      <c r="VPS1959" s="15"/>
      <c r="VPT1959" s="15"/>
      <c r="VPU1959" s="80"/>
      <c r="VPV1959" s="52"/>
      <c r="VPW1959" s="69"/>
      <c r="VPX1959" s="69"/>
      <c r="VPY1959" s="69"/>
      <c r="VPZ1959" s="107"/>
      <c r="VQA1959" s="2"/>
      <c r="VQB1959" s="15"/>
      <c r="VQC1959" s="15"/>
      <c r="VQD1959" s="80"/>
      <c r="VQE1959" s="52"/>
      <c r="VQF1959" s="69"/>
      <c r="VQG1959" s="69"/>
      <c r="VQH1959" s="69"/>
      <c r="VQI1959" s="107"/>
      <c r="VQJ1959" s="2"/>
      <c r="VQK1959" s="15"/>
      <c r="VQL1959" s="15"/>
      <c r="VQM1959" s="80"/>
      <c r="VQN1959" s="52"/>
      <c r="VQO1959" s="69"/>
      <c r="VQP1959" s="69"/>
      <c r="VQQ1959" s="69"/>
      <c r="VQR1959" s="107"/>
      <c r="VQS1959" s="2"/>
      <c r="VQT1959" s="15"/>
      <c r="VQU1959" s="15"/>
      <c r="VQV1959" s="80"/>
      <c r="VQW1959" s="52"/>
      <c r="VQX1959" s="69"/>
      <c r="VQY1959" s="69"/>
      <c r="VQZ1959" s="69"/>
      <c r="VRA1959" s="107"/>
      <c r="VRB1959" s="2"/>
      <c r="VRC1959" s="15"/>
      <c r="VRD1959" s="15"/>
      <c r="VRE1959" s="80"/>
      <c r="VRF1959" s="52"/>
      <c r="VRG1959" s="69"/>
      <c r="VRH1959" s="69"/>
      <c r="VRI1959" s="69"/>
      <c r="VRJ1959" s="107"/>
      <c r="VRK1959" s="2"/>
      <c r="VRL1959" s="15"/>
      <c r="VRM1959" s="15"/>
      <c r="VRN1959" s="80"/>
      <c r="VRO1959" s="52"/>
      <c r="VRP1959" s="69"/>
      <c r="VRQ1959" s="69"/>
      <c r="VRR1959" s="69"/>
      <c r="VRS1959" s="107"/>
      <c r="VRT1959" s="2"/>
      <c r="VRU1959" s="15"/>
      <c r="VRV1959" s="15"/>
      <c r="VRW1959" s="80"/>
      <c r="VRX1959" s="52"/>
      <c r="VRY1959" s="69"/>
      <c r="VRZ1959" s="69"/>
      <c r="VSA1959" s="69"/>
      <c r="VSB1959" s="107"/>
      <c r="VSC1959" s="2"/>
      <c r="VSD1959" s="15"/>
      <c r="VSE1959" s="15"/>
      <c r="VSF1959" s="80"/>
      <c r="VSG1959" s="52"/>
      <c r="VSH1959" s="69"/>
      <c r="VSI1959" s="69"/>
      <c r="VSJ1959" s="69"/>
      <c r="VSK1959" s="107"/>
      <c r="VSL1959" s="2"/>
      <c r="VSM1959" s="15"/>
      <c r="VSN1959" s="15"/>
      <c r="VSO1959" s="80"/>
      <c r="VSP1959" s="52"/>
      <c r="VSQ1959" s="69"/>
      <c r="VSR1959" s="69"/>
      <c r="VSS1959" s="69"/>
      <c r="VST1959" s="107"/>
      <c r="VSU1959" s="2"/>
      <c r="VSV1959" s="15"/>
      <c r="VSW1959" s="15"/>
      <c r="VSX1959" s="80"/>
      <c r="VSY1959" s="52"/>
      <c r="VSZ1959" s="69"/>
      <c r="VTA1959" s="69"/>
      <c r="VTB1959" s="69"/>
      <c r="VTC1959" s="107"/>
      <c r="VTD1959" s="2"/>
      <c r="VTE1959" s="15"/>
      <c r="VTF1959" s="15"/>
      <c r="VTG1959" s="80"/>
      <c r="VTH1959" s="52"/>
      <c r="VTI1959" s="69"/>
      <c r="VTJ1959" s="69"/>
      <c r="VTK1959" s="69"/>
      <c r="VTL1959" s="107"/>
      <c r="VTM1959" s="2"/>
      <c r="VTN1959" s="15"/>
      <c r="VTO1959" s="15"/>
      <c r="VTP1959" s="80"/>
      <c r="VTQ1959" s="52"/>
      <c r="VTR1959" s="69"/>
      <c r="VTS1959" s="69"/>
      <c r="VTT1959" s="69"/>
      <c r="VTU1959" s="107"/>
      <c r="VTV1959" s="2"/>
      <c r="VTW1959" s="15"/>
      <c r="VTX1959" s="15"/>
      <c r="VTY1959" s="80"/>
      <c r="VTZ1959" s="52"/>
      <c r="VUA1959" s="69"/>
      <c r="VUB1959" s="69"/>
      <c r="VUC1959" s="69"/>
      <c r="VUD1959" s="107"/>
      <c r="VUE1959" s="2"/>
      <c r="VUF1959" s="15"/>
      <c r="VUG1959" s="15"/>
      <c r="VUH1959" s="80"/>
      <c r="VUI1959" s="52"/>
      <c r="VUJ1959" s="69"/>
      <c r="VUK1959" s="69"/>
      <c r="VUL1959" s="69"/>
      <c r="VUM1959" s="107"/>
      <c r="VUN1959" s="2"/>
      <c r="VUO1959" s="15"/>
      <c r="VUP1959" s="15"/>
      <c r="VUQ1959" s="80"/>
      <c r="VUR1959" s="52"/>
      <c r="VUS1959" s="69"/>
      <c r="VUT1959" s="69"/>
      <c r="VUU1959" s="69"/>
      <c r="VUV1959" s="107"/>
      <c r="VUW1959" s="2"/>
      <c r="VUX1959" s="15"/>
      <c r="VUY1959" s="15"/>
      <c r="VUZ1959" s="80"/>
      <c r="VVA1959" s="52"/>
      <c r="VVB1959" s="69"/>
      <c r="VVC1959" s="69"/>
      <c r="VVD1959" s="69"/>
      <c r="VVE1959" s="107"/>
      <c r="VVF1959" s="2"/>
      <c r="VVG1959" s="15"/>
      <c r="VVH1959" s="15"/>
      <c r="VVI1959" s="80"/>
      <c r="VVJ1959" s="52"/>
      <c r="VVK1959" s="69"/>
      <c r="VVL1959" s="69"/>
      <c r="VVM1959" s="69"/>
      <c r="VVN1959" s="107"/>
      <c r="VVO1959" s="2"/>
      <c r="VVP1959" s="15"/>
      <c r="VVQ1959" s="15"/>
      <c r="VVR1959" s="80"/>
      <c r="VVS1959" s="52"/>
      <c r="VVT1959" s="69"/>
      <c r="VVU1959" s="69"/>
      <c r="VVV1959" s="69"/>
      <c r="VVW1959" s="107"/>
      <c r="VVX1959" s="2"/>
      <c r="VVY1959" s="15"/>
      <c r="VVZ1959" s="15"/>
      <c r="VWA1959" s="80"/>
      <c r="VWB1959" s="52"/>
      <c r="VWC1959" s="69"/>
      <c r="VWD1959" s="69"/>
      <c r="VWE1959" s="69"/>
      <c r="VWF1959" s="107"/>
      <c r="VWG1959" s="2"/>
      <c r="VWH1959" s="15"/>
      <c r="VWI1959" s="15"/>
      <c r="VWJ1959" s="80"/>
      <c r="VWK1959" s="52"/>
      <c r="VWL1959" s="69"/>
      <c r="VWM1959" s="69"/>
      <c r="VWN1959" s="69"/>
      <c r="VWO1959" s="107"/>
      <c r="VWP1959" s="2"/>
      <c r="VWQ1959" s="15"/>
      <c r="VWR1959" s="15"/>
      <c r="VWS1959" s="80"/>
      <c r="VWT1959" s="52"/>
      <c r="VWU1959" s="69"/>
      <c r="VWV1959" s="69"/>
      <c r="VWW1959" s="69"/>
      <c r="VWX1959" s="107"/>
      <c r="VWY1959" s="2"/>
      <c r="VWZ1959" s="15"/>
      <c r="VXA1959" s="15"/>
      <c r="VXB1959" s="80"/>
      <c r="VXC1959" s="52"/>
      <c r="VXD1959" s="69"/>
      <c r="VXE1959" s="69"/>
      <c r="VXF1959" s="69"/>
      <c r="VXG1959" s="107"/>
      <c r="VXH1959" s="2"/>
      <c r="VXI1959" s="15"/>
      <c r="VXJ1959" s="15"/>
      <c r="VXK1959" s="80"/>
      <c r="VXL1959" s="52"/>
      <c r="VXM1959" s="69"/>
      <c r="VXN1959" s="69"/>
      <c r="VXO1959" s="69"/>
      <c r="VXP1959" s="107"/>
      <c r="VXQ1959" s="2"/>
      <c r="VXR1959" s="15"/>
      <c r="VXS1959" s="15"/>
      <c r="VXT1959" s="80"/>
      <c r="VXU1959" s="52"/>
      <c r="VXV1959" s="69"/>
      <c r="VXW1959" s="69"/>
      <c r="VXX1959" s="69"/>
      <c r="VXY1959" s="107"/>
      <c r="VXZ1959" s="2"/>
      <c r="VYA1959" s="15"/>
      <c r="VYB1959" s="15"/>
      <c r="VYC1959" s="80"/>
      <c r="VYD1959" s="52"/>
      <c r="VYE1959" s="69"/>
      <c r="VYF1959" s="69"/>
      <c r="VYG1959" s="69"/>
      <c r="VYH1959" s="107"/>
      <c r="VYI1959" s="2"/>
      <c r="VYJ1959" s="15"/>
      <c r="VYK1959" s="15"/>
      <c r="VYL1959" s="80"/>
      <c r="VYM1959" s="52"/>
      <c r="VYN1959" s="69"/>
      <c r="VYO1959" s="69"/>
      <c r="VYP1959" s="69"/>
      <c r="VYQ1959" s="107"/>
      <c r="VYR1959" s="2"/>
      <c r="VYS1959" s="15"/>
      <c r="VYT1959" s="15"/>
      <c r="VYU1959" s="80"/>
      <c r="VYV1959" s="52"/>
      <c r="VYW1959" s="69"/>
      <c r="VYX1959" s="69"/>
      <c r="VYY1959" s="69"/>
      <c r="VYZ1959" s="107"/>
      <c r="VZA1959" s="2"/>
      <c r="VZB1959" s="15"/>
      <c r="VZC1959" s="15"/>
      <c r="VZD1959" s="80"/>
      <c r="VZE1959" s="52"/>
      <c r="VZF1959" s="69"/>
      <c r="VZG1959" s="69"/>
      <c r="VZH1959" s="69"/>
      <c r="VZI1959" s="107"/>
      <c r="VZJ1959" s="2"/>
      <c r="VZK1959" s="15"/>
      <c r="VZL1959" s="15"/>
      <c r="VZM1959" s="80"/>
      <c r="VZN1959" s="52"/>
      <c r="VZO1959" s="69"/>
      <c r="VZP1959" s="69"/>
      <c r="VZQ1959" s="69"/>
      <c r="VZR1959" s="107"/>
      <c r="VZS1959" s="2"/>
      <c r="VZT1959" s="15"/>
      <c r="VZU1959" s="15"/>
      <c r="VZV1959" s="80"/>
      <c r="VZW1959" s="52"/>
      <c r="VZX1959" s="69"/>
      <c r="VZY1959" s="69"/>
      <c r="VZZ1959" s="69"/>
      <c r="WAA1959" s="107"/>
      <c r="WAB1959" s="2"/>
      <c r="WAC1959" s="15"/>
      <c r="WAD1959" s="15"/>
      <c r="WAE1959" s="80"/>
      <c r="WAF1959" s="52"/>
      <c r="WAG1959" s="69"/>
      <c r="WAH1959" s="69"/>
      <c r="WAI1959" s="69"/>
      <c r="WAJ1959" s="107"/>
      <c r="WAK1959" s="2"/>
      <c r="WAL1959" s="15"/>
      <c r="WAM1959" s="15"/>
      <c r="WAN1959" s="80"/>
      <c r="WAO1959" s="52"/>
      <c r="WAP1959" s="69"/>
      <c r="WAQ1959" s="69"/>
      <c r="WAR1959" s="69"/>
      <c r="WAS1959" s="107"/>
      <c r="WAT1959" s="2"/>
      <c r="WAU1959" s="15"/>
      <c r="WAV1959" s="15"/>
      <c r="WAW1959" s="80"/>
      <c r="WAX1959" s="52"/>
      <c r="WAY1959" s="69"/>
      <c r="WAZ1959" s="69"/>
      <c r="WBA1959" s="69"/>
      <c r="WBB1959" s="107"/>
      <c r="WBC1959" s="2"/>
      <c r="WBD1959" s="15"/>
      <c r="WBE1959" s="15"/>
      <c r="WBF1959" s="80"/>
      <c r="WBG1959" s="52"/>
      <c r="WBH1959" s="69"/>
      <c r="WBI1959" s="69"/>
      <c r="WBJ1959" s="69"/>
      <c r="WBK1959" s="107"/>
      <c r="WBL1959" s="2"/>
      <c r="WBM1959" s="15"/>
      <c r="WBN1959" s="15"/>
      <c r="WBO1959" s="80"/>
      <c r="WBP1959" s="52"/>
      <c r="WBQ1959" s="69"/>
      <c r="WBR1959" s="69"/>
      <c r="WBS1959" s="69"/>
      <c r="WBT1959" s="107"/>
      <c r="WBU1959" s="2"/>
      <c r="WBV1959" s="15"/>
      <c r="WBW1959" s="15"/>
      <c r="WBX1959" s="80"/>
      <c r="WBY1959" s="52"/>
      <c r="WBZ1959" s="69"/>
      <c r="WCA1959" s="69"/>
      <c r="WCB1959" s="69"/>
      <c r="WCC1959" s="107"/>
      <c r="WCD1959" s="2"/>
      <c r="WCE1959" s="15"/>
      <c r="WCF1959" s="15"/>
      <c r="WCG1959" s="80"/>
      <c r="WCH1959" s="52"/>
      <c r="WCI1959" s="69"/>
      <c r="WCJ1959" s="69"/>
      <c r="WCK1959" s="69"/>
      <c r="WCL1959" s="107"/>
      <c r="WCM1959" s="2"/>
      <c r="WCN1959" s="15"/>
      <c r="WCO1959" s="15"/>
      <c r="WCP1959" s="80"/>
      <c r="WCQ1959" s="52"/>
      <c r="WCR1959" s="69"/>
      <c r="WCS1959" s="69"/>
      <c r="WCT1959" s="69"/>
      <c r="WCU1959" s="107"/>
      <c r="WCV1959" s="2"/>
      <c r="WCW1959" s="15"/>
      <c r="WCX1959" s="15"/>
      <c r="WCY1959" s="80"/>
      <c r="WCZ1959" s="52"/>
      <c r="WDA1959" s="69"/>
      <c r="WDB1959" s="69"/>
      <c r="WDC1959" s="69"/>
      <c r="WDD1959" s="107"/>
      <c r="WDE1959" s="2"/>
      <c r="WDF1959" s="15"/>
      <c r="WDG1959" s="15"/>
      <c r="WDH1959" s="80"/>
      <c r="WDI1959" s="52"/>
      <c r="WDJ1959" s="69"/>
      <c r="WDK1959" s="69"/>
      <c r="WDL1959" s="69"/>
      <c r="WDM1959" s="107"/>
      <c r="WDN1959" s="2"/>
      <c r="WDO1959" s="15"/>
      <c r="WDP1959" s="15"/>
      <c r="WDQ1959" s="80"/>
      <c r="WDR1959" s="52"/>
      <c r="WDS1959" s="69"/>
      <c r="WDT1959" s="69"/>
      <c r="WDU1959" s="69"/>
      <c r="WDV1959" s="107"/>
      <c r="WDW1959" s="2"/>
      <c r="WDX1959" s="15"/>
      <c r="WDY1959" s="15"/>
      <c r="WDZ1959" s="80"/>
      <c r="WEA1959" s="52"/>
      <c r="WEB1959" s="69"/>
      <c r="WEC1959" s="69"/>
      <c r="WED1959" s="69"/>
      <c r="WEE1959" s="107"/>
      <c r="WEF1959" s="2"/>
      <c r="WEG1959" s="15"/>
      <c r="WEH1959" s="15"/>
      <c r="WEI1959" s="80"/>
      <c r="WEJ1959" s="52"/>
      <c r="WEK1959" s="69"/>
      <c r="WEL1959" s="69"/>
      <c r="WEM1959" s="69"/>
      <c r="WEN1959" s="107"/>
      <c r="WEO1959" s="2"/>
      <c r="WEP1959" s="15"/>
      <c r="WEQ1959" s="15"/>
      <c r="WER1959" s="80"/>
      <c r="WES1959" s="52"/>
      <c r="WET1959" s="69"/>
      <c r="WEU1959" s="69"/>
      <c r="WEV1959" s="69"/>
      <c r="WEW1959" s="107"/>
      <c r="WEX1959" s="2"/>
      <c r="WEY1959" s="15"/>
      <c r="WEZ1959" s="15"/>
      <c r="WFA1959" s="80"/>
      <c r="WFB1959" s="52"/>
      <c r="WFC1959" s="69"/>
      <c r="WFD1959" s="69"/>
      <c r="WFE1959" s="69"/>
      <c r="WFF1959" s="107"/>
      <c r="WFG1959" s="2"/>
      <c r="WFH1959" s="15"/>
      <c r="WFI1959" s="15"/>
      <c r="WFJ1959" s="80"/>
      <c r="WFK1959" s="52"/>
      <c r="WFL1959" s="69"/>
      <c r="WFM1959" s="69"/>
      <c r="WFN1959" s="69"/>
      <c r="WFO1959" s="107"/>
      <c r="WFP1959" s="2"/>
      <c r="WFQ1959" s="15"/>
      <c r="WFR1959" s="15"/>
      <c r="WFS1959" s="80"/>
      <c r="WFT1959" s="52"/>
      <c r="WFU1959" s="69"/>
      <c r="WFV1959" s="69"/>
      <c r="WFW1959" s="69"/>
      <c r="WFX1959" s="107"/>
      <c r="WFY1959" s="2"/>
      <c r="WFZ1959" s="15"/>
      <c r="WGA1959" s="15"/>
      <c r="WGB1959" s="80"/>
      <c r="WGC1959" s="52"/>
      <c r="WGD1959" s="69"/>
      <c r="WGE1959" s="69"/>
      <c r="WGF1959" s="69"/>
      <c r="WGG1959" s="107"/>
      <c r="WGH1959" s="2"/>
      <c r="WGI1959" s="15"/>
      <c r="WGJ1959" s="15"/>
      <c r="WGK1959" s="80"/>
      <c r="WGL1959" s="52"/>
      <c r="WGM1959" s="69"/>
      <c r="WGN1959" s="69"/>
      <c r="WGO1959" s="69"/>
      <c r="WGP1959" s="107"/>
      <c r="WGQ1959" s="2"/>
      <c r="WGR1959" s="15"/>
      <c r="WGS1959" s="15"/>
      <c r="WGT1959" s="80"/>
      <c r="WGU1959" s="52"/>
      <c r="WGV1959" s="69"/>
      <c r="WGW1959" s="69"/>
      <c r="WGX1959" s="69"/>
      <c r="WGY1959" s="107"/>
      <c r="WGZ1959" s="2"/>
      <c r="WHA1959" s="15"/>
      <c r="WHB1959" s="15"/>
      <c r="WHC1959" s="80"/>
      <c r="WHD1959" s="52"/>
      <c r="WHE1959" s="69"/>
      <c r="WHF1959" s="69"/>
      <c r="WHG1959" s="69"/>
      <c r="WHH1959" s="107"/>
      <c r="WHI1959" s="2"/>
      <c r="WHJ1959" s="15"/>
      <c r="WHK1959" s="15"/>
      <c r="WHL1959" s="80"/>
      <c r="WHM1959" s="52"/>
      <c r="WHN1959" s="69"/>
      <c r="WHO1959" s="69"/>
      <c r="WHP1959" s="69"/>
      <c r="WHQ1959" s="107"/>
      <c r="WHR1959" s="2"/>
      <c r="WHS1959" s="15"/>
      <c r="WHT1959" s="15"/>
      <c r="WHU1959" s="80"/>
      <c r="WHV1959" s="52"/>
      <c r="WHW1959" s="69"/>
      <c r="WHX1959" s="69"/>
      <c r="WHY1959" s="69"/>
      <c r="WHZ1959" s="107"/>
      <c r="WIA1959" s="2"/>
      <c r="WIB1959" s="15"/>
      <c r="WIC1959" s="15"/>
      <c r="WID1959" s="80"/>
      <c r="WIE1959" s="52"/>
      <c r="WIF1959" s="69"/>
      <c r="WIG1959" s="69"/>
      <c r="WIH1959" s="69"/>
      <c r="WII1959" s="107"/>
      <c r="WIJ1959" s="2"/>
      <c r="WIK1959" s="15"/>
      <c r="WIL1959" s="15"/>
      <c r="WIM1959" s="80"/>
      <c r="WIN1959" s="52"/>
      <c r="WIO1959" s="69"/>
      <c r="WIP1959" s="69"/>
      <c r="WIQ1959" s="69"/>
      <c r="WIR1959" s="107"/>
      <c r="WIS1959" s="2"/>
      <c r="WIT1959" s="15"/>
      <c r="WIU1959" s="15"/>
      <c r="WIV1959" s="80"/>
      <c r="WIW1959" s="52"/>
      <c r="WIX1959" s="69"/>
      <c r="WIY1959" s="69"/>
      <c r="WIZ1959" s="69"/>
      <c r="WJA1959" s="107"/>
      <c r="WJB1959" s="2"/>
      <c r="WJC1959" s="15"/>
      <c r="WJD1959" s="15"/>
      <c r="WJE1959" s="80"/>
      <c r="WJF1959" s="52"/>
      <c r="WJG1959" s="69"/>
      <c r="WJH1959" s="69"/>
      <c r="WJI1959" s="69"/>
      <c r="WJJ1959" s="107"/>
      <c r="WJK1959" s="2"/>
      <c r="WJL1959" s="15"/>
      <c r="WJM1959" s="15"/>
      <c r="WJN1959" s="80"/>
      <c r="WJO1959" s="52"/>
      <c r="WJP1959" s="69"/>
      <c r="WJQ1959" s="69"/>
      <c r="WJR1959" s="69"/>
      <c r="WJS1959" s="107"/>
      <c r="WJT1959" s="2"/>
      <c r="WJU1959" s="15"/>
      <c r="WJV1959" s="15"/>
      <c r="WJW1959" s="80"/>
      <c r="WJX1959" s="52"/>
      <c r="WJY1959" s="69"/>
      <c r="WJZ1959" s="69"/>
      <c r="WKA1959" s="69"/>
      <c r="WKB1959" s="107"/>
      <c r="WKC1959" s="2"/>
      <c r="WKD1959" s="15"/>
      <c r="WKE1959" s="15"/>
      <c r="WKF1959" s="80"/>
      <c r="WKG1959" s="52"/>
      <c r="WKH1959" s="69"/>
      <c r="WKI1959" s="69"/>
      <c r="WKJ1959" s="69"/>
      <c r="WKK1959" s="107"/>
      <c r="WKL1959" s="2"/>
      <c r="WKM1959" s="15"/>
      <c r="WKN1959" s="15"/>
      <c r="WKO1959" s="80"/>
      <c r="WKP1959" s="52"/>
      <c r="WKQ1959" s="69"/>
      <c r="WKR1959" s="69"/>
      <c r="WKS1959" s="69"/>
      <c r="WKT1959" s="107"/>
      <c r="WKU1959" s="2"/>
      <c r="WKV1959" s="15"/>
      <c r="WKW1959" s="15"/>
      <c r="WKX1959" s="80"/>
      <c r="WKY1959" s="52"/>
      <c r="WKZ1959" s="69"/>
      <c r="WLA1959" s="69"/>
      <c r="WLB1959" s="69"/>
      <c r="WLC1959" s="107"/>
      <c r="WLD1959" s="2"/>
      <c r="WLE1959" s="15"/>
      <c r="WLF1959" s="15"/>
      <c r="WLG1959" s="80"/>
      <c r="WLH1959" s="52"/>
      <c r="WLI1959" s="69"/>
      <c r="WLJ1959" s="69"/>
      <c r="WLK1959" s="69"/>
      <c r="WLL1959" s="107"/>
      <c r="WLM1959" s="2"/>
      <c r="WLN1959" s="15"/>
      <c r="WLO1959" s="15"/>
      <c r="WLP1959" s="80"/>
      <c r="WLQ1959" s="52"/>
      <c r="WLR1959" s="69"/>
      <c r="WLS1959" s="69"/>
      <c r="WLT1959" s="69"/>
      <c r="WLU1959" s="107"/>
      <c r="WLV1959" s="2"/>
      <c r="WLW1959" s="15"/>
      <c r="WLX1959" s="15"/>
      <c r="WLY1959" s="80"/>
      <c r="WLZ1959" s="52"/>
      <c r="WMA1959" s="69"/>
      <c r="WMB1959" s="69"/>
      <c r="WMC1959" s="69"/>
      <c r="WMD1959" s="107"/>
      <c r="WME1959" s="2"/>
      <c r="WMF1959" s="15"/>
      <c r="WMG1959" s="15"/>
      <c r="WMH1959" s="80"/>
      <c r="WMI1959" s="52"/>
      <c r="WMJ1959" s="69"/>
      <c r="WMK1959" s="69"/>
      <c r="WML1959" s="69"/>
      <c r="WMM1959" s="107"/>
      <c r="WMN1959" s="2"/>
      <c r="WMO1959" s="15"/>
      <c r="WMP1959" s="15"/>
      <c r="WMQ1959" s="80"/>
      <c r="WMR1959" s="52"/>
      <c r="WMS1959" s="69"/>
      <c r="WMT1959" s="69"/>
      <c r="WMU1959" s="69"/>
      <c r="WMV1959" s="107"/>
      <c r="WMW1959" s="2"/>
      <c r="WMX1959" s="15"/>
      <c r="WMY1959" s="15"/>
      <c r="WMZ1959" s="80"/>
      <c r="WNA1959" s="52"/>
      <c r="WNB1959" s="69"/>
      <c r="WNC1959" s="69"/>
      <c r="WND1959" s="69"/>
      <c r="WNE1959" s="107"/>
      <c r="WNF1959" s="2"/>
      <c r="WNG1959" s="15"/>
      <c r="WNH1959" s="15"/>
      <c r="WNI1959" s="80"/>
      <c r="WNJ1959" s="52"/>
      <c r="WNK1959" s="69"/>
      <c r="WNL1959" s="69"/>
      <c r="WNM1959" s="69"/>
      <c r="WNN1959" s="107"/>
      <c r="WNO1959" s="2"/>
      <c r="WNP1959" s="15"/>
      <c r="WNQ1959" s="15"/>
      <c r="WNR1959" s="80"/>
      <c r="WNS1959" s="52"/>
      <c r="WNT1959" s="69"/>
      <c r="WNU1959" s="69"/>
      <c r="WNV1959" s="69"/>
      <c r="WNW1959" s="107"/>
      <c r="WNX1959" s="2"/>
      <c r="WNY1959" s="15"/>
      <c r="WNZ1959" s="15"/>
      <c r="WOA1959" s="80"/>
      <c r="WOB1959" s="52"/>
      <c r="WOC1959" s="69"/>
      <c r="WOD1959" s="69"/>
      <c r="WOE1959" s="69"/>
      <c r="WOF1959" s="107"/>
      <c r="WOG1959" s="2"/>
      <c r="WOH1959" s="15"/>
      <c r="WOI1959" s="15"/>
      <c r="WOJ1959" s="80"/>
      <c r="WOK1959" s="52"/>
      <c r="WOL1959" s="69"/>
      <c r="WOM1959" s="69"/>
      <c r="WON1959" s="69"/>
      <c r="WOO1959" s="107"/>
      <c r="WOP1959" s="2"/>
      <c r="WOQ1959" s="15"/>
      <c r="WOR1959" s="15"/>
      <c r="WOS1959" s="80"/>
      <c r="WOT1959" s="52"/>
      <c r="WOU1959" s="69"/>
      <c r="WOV1959" s="69"/>
      <c r="WOW1959" s="69"/>
      <c r="WOX1959" s="107"/>
      <c r="WOY1959" s="2"/>
      <c r="WOZ1959" s="15"/>
      <c r="WPA1959" s="15"/>
      <c r="WPB1959" s="80"/>
      <c r="WPC1959" s="52"/>
      <c r="WPD1959" s="69"/>
      <c r="WPE1959" s="69"/>
      <c r="WPF1959" s="69"/>
      <c r="WPG1959" s="107"/>
      <c r="WPH1959" s="2"/>
      <c r="WPI1959" s="15"/>
      <c r="WPJ1959" s="15"/>
      <c r="WPK1959" s="80"/>
      <c r="WPL1959" s="52"/>
      <c r="WPM1959" s="69"/>
      <c r="WPN1959" s="69"/>
      <c r="WPO1959" s="69"/>
      <c r="WPP1959" s="107"/>
      <c r="WPQ1959" s="2"/>
      <c r="WPR1959" s="15"/>
      <c r="WPS1959" s="15"/>
      <c r="WPT1959" s="80"/>
      <c r="WPU1959" s="52"/>
      <c r="WPV1959" s="69"/>
      <c r="WPW1959" s="69"/>
      <c r="WPX1959" s="69"/>
      <c r="WPY1959" s="107"/>
      <c r="WPZ1959" s="2"/>
      <c r="WQA1959" s="15"/>
      <c r="WQB1959" s="15"/>
      <c r="WQC1959" s="80"/>
      <c r="WQD1959" s="52"/>
      <c r="WQE1959" s="69"/>
      <c r="WQF1959" s="69"/>
      <c r="WQG1959" s="69"/>
      <c r="WQH1959" s="107"/>
      <c r="WQI1959" s="2"/>
      <c r="WQJ1959" s="15"/>
      <c r="WQK1959" s="15"/>
      <c r="WQL1959" s="80"/>
      <c r="WQM1959" s="52"/>
      <c r="WQN1959" s="69"/>
      <c r="WQO1959" s="69"/>
      <c r="WQP1959" s="69"/>
      <c r="WQQ1959" s="107"/>
      <c r="WQR1959" s="2"/>
      <c r="WQS1959" s="15"/>
      <c r="WQT1959" s="15"/>
      <c r="WQU1959" s="80"/>
      <c r="WQV1959" s="52"/>
      <c r="WQW1959" s="69"/>
      <c r="WQX1959" s="69"/>
      <c r="WQY1959" s="69"/>
      <c r="WQZ1959" s="107"/>
      <c r="WRA1959" s="2"/>
      <c r="WRB1959" s="15"/>
      <c r="WRC1959" s="15"/>
      <c r="WRD1959" s="80"/>
      <c r="WRE1959" s="52"/>
      <c r="WRF1959" s="69"/>
      <c r="WRG1959" s="69"/>
      <c r="WRH1959" s="69"/>
      <c r="WRI1959" s="107"/>
      <c r="WRJ1959" s="2"/>
      <c r="WRK1959" s="15"/>
      <c r="WRL1959" s="15"/>
      <c r="WRM1959" s="80"/>
      <c r="WRN1959" s="52"/>
      <c r="WRO1959" s="69"/>
      <c r="WRP1959" s="69"/>
      <c r="WRQ1959" s="69"/>
      <c r="WRR1959" s="107"/>
      <c r="WRS1959" s="2"/>
      <c r="WRT1959" s="15"/>
      <c r="WRU1959" s="15"/>
      <c r="WRV1959" s="80"/>
      <c r="WRW1959" s="52"/>
      <c r="WRX1959" s="69"/>
      <c r="WRY1959" s="69"/>
      <c r="WRZ1959" s="69"/>
      <c r="WSA1959" s="107"/>
      <c r="WSB1959" s="2"/>
      <c r="WSC1959" s="15"/>
      <c r="WSD1959" s="15"/>
      <c r="WSE1959" s="80"/>
      <c r="WSF1959" s="52"/>
      <c r="WSG1959" s="69"/>
      <c r="WSH1959" s="69"/>
      <c r="WSI1959" s="69"/>
      <c r="WSJ1959" s="107"/>
      <c r="WSK1959" s="2"/>
      <c r="WSL1959" s="15"/>
      <c r="WSM1959" s="15"/>
      <c r="WSN1959" s="80"/>
      <c r="WSO1959" s="52"/>
      <c r="WSP1959" s="69"/>
      <c r="WSQ1959" s="69"/>
      <c r="WSR1959" s="69"/>
      <c r="WSS1959" s="107"/>
      <c r="WST1959" s="2"/>
      <c r="WSU1959" s="15"/>
      <c r="WSV1959" s="15"/>
      <c r="WSW1959" s="80"/>
      <c r="WSX1959" s="52"/>
      <c r="WSY1959" s="69"/>
      <c r="WSZ1959" s="69"/>
      <c r="WTA1959" s="69"/>
      <c r="WTB1959" s="107"/>
      <c r="WTC1959" s="2"/>
      <c r="WTD1959" s="15"/>
      <c r="WTE1959" s="15"/>
      <c r="WTF1959" s="80"/>
      <c r="WTG1959" s="52"/>
      <c r="WTH1959" s="69"/>
      <c r="WTI1959" s="69"/>
      <c r="WTJ1959" s="69"/>
      <c r="WTK1959" s="107"/>
      <c r="WTL1959" s="2"/>
      <c r="WTM1959" s="15"/>
      <c r="WTN1959" s="15"/>
      <c r="WTO1959" s="80"/>
      <c r="WTP1959" s="52"/>
      <c r="WTQ1959" s="69"/>
      <c r="WTR1959" s="69"/>
      <c r="WTS1959" s="69"/>
      <c r="WTT1959" s="107"/>
      <c r="WTU1959" s="2"/>
      <c r="WTV1959" s="15"/>
      <c r="WTW1959" s="15"/>
      <c r="WTX1959" s="80"/>
      <c r="WTY1959" s="52"/>
      <c r="WTZ1959" s="69"/>
      <c r="WUA1959" s="69"/>
      <c r="WUB1959" s="69"/>
      <c r="WUC1959" s="107"/>
      <c r="WUD1959" s="2"/>
      <c r="WUE1959" s="15"/>
      <c r="WUF1959" s="15"/>
      <c r="WUG1959" s="80"/>
      <c r="WUH1959" s="52"/>
      <c r="WUI1959" s="69"/>
      <c r="WUJ1959" s="69"/>
      <c r="WUK1959" s="69"/>
      <c r="WUL1959" s="107"/>
      <c r="WUM1959" s="2"/>
      <c r="WUN1959" s="15"/>
      <c r="WUO1959" s="15"/>
      <c r="WUP1959" s="80"/>
      <c r="WUQ1959" s="52"/>
      <c r="WUR1959" s="69"/>
      <c r="WUS1959" s="69"/>
      <c r="WUT1959" s="69"/>
      <c r="WUU1959" s="107"/>
      <c r="WUV1959" s="2"/>
      <c r="WUW1959" s="15"/>
      <c r="WUX1959" s="15"/>
      <c r="WUY1959" s="80"/>
      <c r="WUZ1959" s="52"/>
      <c r="WVA1959" s="69"/>
      <c r="WVB1959" s="69"/>
      <c r="WVC1959" s="69"/>
      <c r="WVD1959" s="107"/>
      <c r="WVE1959" s="2"/>
      <c r="WVF1959" s="15"/>
      <c r="WVG1959" s="15"/>
      <c r="WVH1959" s="80"/>
      <c r="WVI1959" s="52"/>
      <c r="WVJ1959" s="69"/>
      <c r="WVK1959" s="69"/>
      <c r="WVL1959" s="69"/>
      <c r="WVM1959" s="107"/>
      <c r="WVN1959" s="2"/>
      <c r="WVO1959" s="15"/>
      <c r="WVP1959" s="15"/>
      <c r="WVQ1959" s="80"/>
      <c r="WVR1959" s="52"/>
      <c r="WVS1959" s="69"/>
      <c r="WVT1959" s="69"/>
      <c r="WVU1959" s="69"/>
      <c r="WVV1959" s="107"/>
      <c r="WVW1959" s="2"/>
      <c r="WVX1959" s="15"/>
      <c r="WVY1959" s="15"/>
      <c r="WVZ1959" s="80"/>
      <c r="WWA1959" s="52"/>
      <c r="WWB1959" s="69"/>
      <c r="WWC1959" s="69"/>
      <c r="WWD1959" s="69"/>
      <c r="WWE1959" s="107"/>
      <c r="WWF1959" s="2"/>
      <c r="WWG1959" s="15"/>
      <c r="WWH1959" s="15"/>
      <c r="WWI1959" s="80"/>
      <c r="WWJ1959" s="52"/>
      <c r="WWK1959" s="69"/>
      <c r="WWL1959" s="69"/>
      <c r="WWM1959" s="69"/>
      <c r="WWN1959" s="107"/>
      <c r="WWO1959" s="2"/>
      <c r="WWP1959" s="15"/>
      <c r="WWQ1959" s="15"/>
      <c r="WWR1959" s="80"/>
      <c r="WWS1959" s="52"/>
      <c r="WWT1959" s="69"/>
      <c r="WWU1959" s="69"/>
      <c r="WWV1959" s="69"/>
      <c r="WWW1959" s="107"/>
      <c r="WWX1959" s="2"/>
      <c r="WWY1959" s="15"/>
      <c r="WWZ1959" s="15"/>
      <c r="WXA1959" s="80"/>
      <c r="WXB1959" s="52"/>
      <c r="WXC1959" s="69"/>
      <c r="WXD1959" s="69"/>
      <c r="WXE1959" s="69"/>
      <c r="WXF1959" s="107"/>
      <c r="WXG1959" s="2"/>
      <c r="WXH1959" s="15"/>
      <c r="WXI1959" s="15"/>
      <c r="WXJ1959" s="80"/>
      <c r="WXK1959" s="52"/>
      <c r="WXL1959" s="69"/>
      <c r="WXM1959" s="69"/>
      <c r="WXN1959" s="69"/>
      <c r="WXO1959" s="107"/>
      <c r="WXP1959" s="2"/>
      <c r="WXQ1959" s="15"/>
      <c r="WXR1959" s="15"/>
      <c r="WXS1959" s="80"/>
      <c r="WXT1959" s="52"/>
      <c r="WXU1959" s="69"/>
      <c r="WXV1959" s="69"/>
      <c r="WXW1959" s="69"/>
      <c r="WXX1959" s="107"/>
      <c r="WXY1959" s="2"/>
      <c r="WXZ1959" s="15"/>
      <c r="WYA1959" s="15"/>
      <c r="WYB1959" s="80"/>
      <c r="WYC1959" s="52"/>
      <c r="WYD1959" s="69"/>
      <c r="WYE1959" s="69"/>
      <c r="WYF1959" s="69"/>
      <c r="WYG1959" s="107"/>
      <c r="WYH1959" s="2"/>
      <c r="WYI1959" s="15"/>
      <c r="WYJ1959" s="15"/>
      <c r="WYK1959" s="80"/>
      <c r="WYL1959" s="52"/>
      <c r="WYM1959" s="69"/>
      <c r="WYN1959" s="69"/>
      <c r="WYO1959" s="69"/>
      <c r="WYP1959" s="107"/>
      <c r="WYQ1959" s="2"/>
      <c r="WYR1959" s="15"/>
      <c r="WYS1959" s="15"/>
      <c r="WYT1959" s="80"/>
      <c r="WYU1959" s="52"/>
      <c r="WYV1959" s="69"/>
      <c r="WYW1959" s="69"/>
      <c r="WYX1959" s="69"/>
      <c r="WYY1959" s="107"/>
      <c r="WYZ1959" s="2"/>
      <c r="WZA1959" s="15"/>
      <c r="WZB1959" s="15"/>
      <c r="WZC1959" s="80"/>
      <c r="WZD1959" s="52"/>
      <c r="WZE1959" s="69"/>
      <c r="WZF1959" s="69"/>
      <c r="WZG1959" s="69"/>
      <c r="WZH1959" s="107"/>
      <c r="WZI1959" s="2"/>
      <c r="WZJ1959" s="15"/>
      <c r="WZK1959" s="15"/>
      <c r="WZL1959" s="80"/>
      <c r="WZM1959" s="52"/>
      <c r="WZN1959" s="69"/>
      <c r="WZO1959" s="69"/>
      <c r="WZP1959" s="69"/>
      <c r="WZQ1959" s="107"/>
      <c r="WZR1959" s="2"/>
      <c r="WZS1959" s="15"/>
      <c r="WZT1959" s="15"/>
      <c r="WZU1959" s="80"/>
      <c r="WZV1959" s="52"/>
      <c r="WZW1959" s="69"/>
      <c r="WZX1959" s="69"/>
      <c r="WZY1959" s="69"/>
      <c r="WZZ1959" s="107"/>
      <c r="XAA1959" s="2"/>
      <c r="XAB1959" s="15"/>
      <c r="XAC1959" s="15"/>
      <c r="XAD1959" s="80"/>
      <c r="XAE1959" s="52"/>
      <c r="XAF1959" s="69"/>
      <c r="XAG1959" s="69"/>
      <c r="XAH1959" s="69"/>
      <c r="XAI1959" s="107"/>
      <c r="XAJ1959" s="2"/>
      <c r="XAK1959" s="15"/>
      <c r="XAL1959" s="15"/>
      <c r="XAM1959" s="80"/>
      <c r="XAN1959" s="52"/>
      <c r="XAO1959" s="69"/>
      <c r="XAP1959" s="69"/>
      <c r="XAQ1959" s="69"/>
      <c r="XAR1959" s="107"/>
      <c r="XAS1959" s="2"/>
      <c r="XAT1959" s="15"/>
      <c r="XAU1959" s="15"/>
      <c r="XAV1959" s="80"/>
      <c r="XAW1959" s="52"/>
      <c r="XAX1959" s="69"/>
      <c r="XAY1959" s="69"/>
      <c r="XAZ1959" s="69"/>
      <c r="XBA1959" s="107"/>
      <c r="XBB1959" s="2"/>
      <c r="XBC1959" s="15"/>
      <c r="XBD1959" s="15"/>
      <c r="XBF1959" s="102"/>
      <c r="XBG1959" s="102"/>
      <c r="XBH1959" s="102"/>
      <c r="XBI1959" s="109"/>
      <c r="XBJ1959" s="102"/>
      <c r="XBK1959" s="102"/>
      <c r="XBL1959" s="102"/>
      <c r="XBM1959" s="102"/>
      <c r="XBN1959" s="102"/>
      <c r="XBO1959" s="59"/>
      <c r="XBP1959" s="60"/>
      <c r="XBV1959" s="103"/>
      <c r="XCA1959" s="102"/>
      <c r="XCB1959" s="60"/>
    </row>
    <row r="1960" spans="1:16304" ht="31.5" x14ac:dyDescent="0.2">
      <c r="A1960" s="140" t="s">
        <v>923</v>
      </c>
      <c r="B1960" s="19">
        <v>920</v>
      </c>
      <c r="C1960" s="64" t="s">
        <v>59</v>
      </c>
      <c r="D1960" s="64" t="s">
        <v>60</v>
      </c>
      <c r="E1960" s="24" t="s">
        <v>851</v>
      </c>
      <c r="F1960" s="52"/>
      <c r="G1960" s="71">
        <f t="shared" ref="G1960:H1960" si="515">G1961</f>
        <v>150</v>
      </c>
      <c r="H1960" s="82">
        <f t="shared" si="515"/>
        <v>150</v>
      </c>
    </row>
    <row r="1961" spans="1:16304" ht="47.25" x14ac:dyDescent="0.2">
      <c r="A1961" s="140" t="s">
        <v>924</v>
      </c>
      <c r="B1961" s="19">
        <v>920</v>
      </c>
      <c r="C1961" s="64" t="s">
        <v>59</v>
      </c>
      <c r="D1961" s="64" t="s">
        <v>60</v>
      </c>
      <c r="E1961" s="24" t="s">
        <v>852</v>
      </c>
      <c r="F1961" s="52"/>
      <c r="G1961" s="71">
        <f t="shared" ref="G1961:H1961" si="516">G1962</f>
        <v>150</v>
      </c>
      <c r="H1961" s="82">
        <f t="shared" si="516"/>
        <v>150</v>
      </c>
    </row>
    <row r="1962" spans="1:16304" ht="31.5" x14ac:dyDescent="0.2">
      <c r="A1962" s="136" t="s">
        <v>853</v>
      </c>
      <c r="B1962" s="19">
        <v>920</v>
      </c>
      <c r="C1962" s="64" t="s">
        <v>59</v>
      </c>
      <c r="D1962" s="64" t="s">
        <v>60</v>
      </c>
      <c r="E1962" s="25" t="s">
        <v>855</v>
      </c>
      <c r="F1962" s="51"/>
      <c r="G1962" s="91">
        <f t="shared" ref="G1962:H1962" si="517">G1963</f>
        <v>150</v>
      </c>
      <c r="H1962" s="92">
        <f t="shared" si="517"/>
        <v>150</v>
      </c>
    </row>
    <row r="1963" spans="1:16304" ht="31.5" x14ac:dyDescent="0.2">
      <c r="A1963" s="137" t="s">
        <v>18</v>
      </c>
      <c r="B1963" s="19">
        <v>920</v>
      </c>
      <c r="C1963" s="64" t="s">
        <v>59</v>
      </c>
      <c r="D1963" s="64" t="s">
        <v>60</v>
      </c>
      <c r="E1963" s="27" t="s">
        <v>855</v>
      </c>
      <c r="F1963" s="52" t="s">
        <v>20</v>
      </c>
      <c r="G1963" s="93">
        <f t="shared" ref="G1963:H1964" si="518">G1964</f>
        <v>150</v>
      </c>
      <c r="H1963" s="94">
        <f t="shared" si="518"/>
        <v>150</v>
      </c>
    </row>
    <row r="1964" spans="1:16304" x14ac:dyDescent="0.2">
      <c r="A1964" s="137" t="s">
        <v>19</v>
      </c>
      <c r="B1964" s="19">
        <v>920</v>
      </c>
      <c r="C1964" s="64" t="s">
        <v>59</v>
      </c>
      <c r="D1964" s="64" t="s">
        <v>60</v>
      </c>
      <c r="E1964" s="27" t="s">
        <v>855</v>
      </c>
      <c r="F1964" s="52" t="s">
        <v>21</v>
      </c>
      <c r="G1964" s="93">
        <f t="shared" si="518"/>
        <v>150</v>
      </c>
      <c r="H1964" s="94">
        <f t="shared" si="518"/>
        <v>150</v>
      </c>
    </row>
    <row r="1965" spans="1:16304" x14ac:dyDescent="0.2">
      <c r="A1965" s="137" t="s">
        <v>147</v>
      </c>
      <c r="B1965" s="19">
        <v>920</v>
      </c>
      <c r="C1965" s="64" t="s">
        <v>59</v>
      </c>
      <c r="D1965" s="64" t="s">
        <v>60</v>
      </c>
      <c r="E1965" s="27" t="s">
        <v>855</v>
      </c>
      <c r="F1965" s="52" t="s">
        <v>148</v>
      </c>
      <c r="G1965" s="93">
        <v>150</v>
      </c>
      <c r="H1965" s="94">
        <v>150</v>
      </c>
    </row>
    <row r="1966" spans="1:16304" s="60" customFormat="1" x14ac:dyDescent="0.2">
      <c r="A1966" s="140" t="s">
        <v>97</v>
      </c>
      <c r="B1966" s="2">
        <v>920</v>
      </c>
      <c r="C1966" s="15" t="s">
        <v>101</v>
      </c>
      <c r="D1966" s="64"/>
      <c r="E1966" s="64"/>
      <c r="F1966" s="33"/>
      <c r="G1966" s="71">
        <f t="shared" ref="G1966:H1967" si="519">G1967</f>
        <v>898</v>
      </c>
      <c r="H1966" s="82">
        <f t="shared" si="519"/>
        <v>498</v>
      </c>
      <c r="I1966" s="223"/>
      <c r="J1966" s="223"/>
      <c r="K1966" s="223"/>
      <c r="L1966" s="223"/>
      <c r="M1966" s="223"/>
      <c r="N1966" s="223"/>
      <c r="O1966" s="223"/>
      <c r="P1966" s="223"/>
      <c r="Q1966" s="223"/>
      <c r="R1966" s="223"/>
      <c r="S1966" s="223"/>
      <c r="T1966" s="223"/>
      <c r="U1966" s="223"/>
      <c r="V1966" s="223"/>
      <c r="W1966" s="223"/>
      <c r="X1966" s="223"/>
      <c r="Y1966" s="223"/>
      <c r="Z1966" s="223"/>
      <c r="AA1966" s="223"/>
      <c r="AB1966" s="223"/>
      <c r="AC1966" s="223"/>
      <c r="AD1966" s="223"/>
      <c r="AE1966" s="223"/>
      <c r="AF1966" s="223"/>
      <c r="AG1966" s="223"/>
      <c r="AH1966" s="223"/>
      <c r="AI1966" s="223"/>
      <c r="AJ1966" s="223"/>
      <c r="AK1966" s="223"/>
      <c r="AL1966" s="223"/>
      <c r="AM1966" s="223"/>
      <c r="AN1966" s="223"/>
      <c r="AO1966" s="223"/>
      <c r="AP1966" s="223"/>
      <c r="AQ1966" s="223"/>
      <c r="AR1966" s="223"/>
      <c r="AS1966" s="223"/>
      <c r="AT1966" s="223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  <c r="GM1966" s="9"/>
      <c r="GN1966" s="9"/>
      <c r="GO1966" s="9"/>
      <c r="GP1966" s="9"/>
      <c r="GQ1966" s="9"/>
      <c r="GR1966" s="9"/>
      <c r="GS1966" s="9"/>
      <c r="GT1966" s="9"/>
      <c r="GU1966" s="9"/>
      <c r="GV1966" s="9"/>
      <c r="GW1966" s="9"/>
      <c r="GX1966" s="9"/>
      <c r="GY1966" s="9"/>
      <c r="GZ1966" s="9"/>
      <c r="HA1966" s="9"/>
      <c r="HB1966" s="9"/>
      <c r="HC1966" s="9"/>
      <c r="HD1966" s="9"/>
      <c r="HE1966" s="9"/>
      <c r="HF1966" s="9"/>
      <c r="HG1966" s="9"/>
      <c r="HH1966" s="9"/>
      <c r="HI1966" s="9"/>
      <c r="HJ1966" s="9"/>
      <c r="HK1966" s="9"/>
      <c r="HL1966" s="9"/>
      <c r="HM1966" s="9"/>
      <c r="HN1966" s="9"/>
      <c r="HO1966" s="9"/>
      <c r="HP1966" s="9"/>
      <c r="HQ1966" s="9"/>
      <c r="HR1966" s="9"/>
      <c r="HS1966" s="9"/>
      <c r="HT1966" s="9"/>
      <c r="HU1966" s="9"/>
      <c r="HV1966" s="9"/>
      <c r="HW1966" s="9"/>
      <c r="HX1966" s="9"/>
      <c r="HY1966" s="9"/>
      <c r="HZ1966" s="9"/>
      <c r="IA1966" s="9"/>
      <c r="IB1966" s="9"/>
      <c r="IC1966" s="9"/>
      <c r="ID1966" s="9"/>
      <c r="IE1966" s="9"/>
      <c r="IF1966" s="9"/>
      <c r="IG1966" s="9"/>
      <c r="IH1966" s="9"/>
      <c r="II1966" s="9"/>
      <c r="IJ1966" s="9"/>
      <c r="IK1966" s="9"/>
      <c r="IL1966" s="9"/>
      <c r="IM1966" s="9"/>
      <c r="IN1966" s="9"/>
      <c r="IO1966" s="9"/>
      <c r="IP1966" s="9"/>
      <c r="IQ1966" s="9"/>
      <c r="IR1966" s="9"/>
      <c r="IS1966" s="9"/>
      <c r="IT1966" s="9"/>
      <c r="IU1966" s="9"/>
      <c r="IV1966" s="9"/>
      <c r="IW1966" s="9"/>
      <c r="IX1966" s="9"/>
      <c r="IY1966" s="9"/>
      <c r="IZ1966" s="9"/>
      <c r="JA1966" s="9"/>
      <c r="JB1966" s="9"/>
      <c r="JC1966" s="9"/>
      <c r="JD1966" s="9"/>
      <c r="JE1966" s="9"/>
      <c r="JF1966" s="9"/>
      <c r="JG1966" s="9"/>
      <c r="JH1966" s="9"/>
      <c r="JI1966" s="9"/>
      <c r="JJ1966" s="9"/>
      <c r="JK1966" s="9"/>
      <c r="JL1966" s="9"/>
      <c r="JM1966" s="9"/>
      <c r="JN1966" s="9"/>
      <c r="JO1966" s="9"/>
      <c r="JP1966" s="9"/>
      <c r="JQ1966" s="9"/>
      <c r="JR1966" s="9"/>
      <c r="JS1966" s="9"/>
      <c r="JT1966" s="9"/>
      <c r="JU1966" s="9"/>
      <c r="JV1966" s="9"/>
      <c r="JW1966" s="9"/>
      <c r="JX1966" s="9"/>
      <c r="JY1966" s="9"/>
      <c r="JZ1966" s="9"/>
      <c r="KA1966" s="9"/>
      <c r="KB1966" s="9"/>
      <c r="KC1966" s="9"/>
      <c r="KD1966" s="9"/>
      <c r="KE1966" s="9"/>
      <c r="KF1966" s="9"/>
      <c r="KG1966" s="9"/>
      <c r="KH1966" s="9"/>
      <c r="KI1966" s="9"/>
      <c r="KJ1966" s="9"/>
      <c r="KK1966" s="9"/>
      <c r="KL1966" s="9"/>
      <c r="KM1966" s="9"/>
      <c r="KN1966" s="9"/>
      <c r="KO1966" s="9"/>
      <c r="KP1966" s="9"/>
      <c r="KQ1966" s="9"/>
      <c r="KR1966" s="9"/>
      <c r="KS1966" s="9"/>
      <c r="KT1966" s="9"/>
      <c r="KU1966" s="9"/>
      <c r="KV1966" s="9"/>
      <c r="KW1966" s="9"/>
      <c r="KX1966" s="9"/>
      <c r="KY1966" s="9"/>
      <c r="KZ1966" s="9"/>
      <c r="LA1966" s="9"/>
      <c r="LB1966" s="9"/>
      <c r="LC1966" s="9"/>
      <c r="LD1966" s="9"/>
      <c r="LE1966" s="9"/>
      <c r="LF1966" s="9"/>
      <c r="LG1966" s="9"/>
      <c r="LH1966" s="9"/>
      <c r="LI1966" s="9"/>
      <c r="LJ1966" s="9"/>
      <c r="LK1966" s="9"/>
      <c r="LL1966" s="9"/>
      <c r="LM1966" s="9"/>
      <c r="LN1966" s="9"/>
      <c r="LO1966" s="9"/>
      <c r="LP1966" s="9"/>
      <c r="LQ1966" s="9"/>
      <c r="LR1966" s="9"/>
      <c r="LS1966" s="9"/>
      <c r="LT1966" s="9"/>
      <c r="LU1966" s="9"/>
      <c r="LV1966" s="9"/>
      <c r="LW1966" s="9"/>
      <c r="LX1966" s="9"/>
      <c r="LY1966" s="9"/>
      <c r="LZ1966" s="9"/>
      <c r="MA1966" s="9"/>
      <c r="MB1966" s="9"/>
      <c r="MC1966" s="9"/>
      <c r="MD1966" s="9"/>
      <c r="ME1966" s="9"/>
      <c r="MF1966" s="9"/>
      <c r="MG1966" s="9"/>
      <c r="MH1966" s="9"/>
      <c r="MI1966" s="9"/>
      <c r="MJ1966" s="9"/>
      <c r="MK1966" s="9"/>
      <c r="ML1966" s="9"/>
      <c r="MM1966" s="9"/>
      <c r="MN1966" s="9"/>
      <c r="MO1966" s="9"/>
      <c r="MP1966" s="9"/>
      <c r="MQ1966" s="9"/>
      <c r="MR1966" s="9"/>
      <c r="MS1966" s="9"/>
      <c r="MT1966" s="9"/>
      <c r="MU1966" s="9"/>
      <c r="MV1966" s="9"/>
      <c r="MW1966" s="9"/>
      <c r="MX1966" s="9"/>
      <c r="MY1966" s="9"/>
      <c r="MZ1966" s="9"/>
      <c r="NA1966" s="9"/>
      <c r="NB1966" s="9"/>
      <c r="NC1966" s="9"/>
      <c r="ND1966" s="9"/>
      <c r="NE1966" s="9"/>
      <c r="NF1966" s="9"/>
      <c r="NG1966" s="9"/>
      <c r="NH1966" s="9"/>
      <c r="NI1966" s="9"/>
      <c r="NJ1966" s="9"/>
      <c r="NK1966" s="9"/>
      <c r="NL1966" s="9"/>
      <c r="NM1966" s="9"/>
      <c r="NN1966" s="9"/>
      <c r="NO1966" s="9"/>
      <c r="NP1966" s="9"/>
      <c r="NQ1966" s="9"/>
      <c r="NR1966" s="9"/>
      <c r="NS1966" s="9"/>
      <c r="NT1966" s="9"/>
      <c r="NU1966" s="9"/>
      <c r="NV1966" s="9"/>
      <c r="NW1966" s="9"/>
      <c r="NX1966" s="9"/>
      <c r="NY1966" s="9"/>
      <c r="NZ1966" s="9"/>
      <c r="OA1966" s="9"/>
      <c r="OB1966" s="9"/>
      <c r="OC1966" s="9"/>
      <c r="OD1966" s="9"/>
      <c r="OE1966" s="9"/>
      <c r="OF1966" s="9"/>
      <c r="OG1966" s="9"/>
      <c r="OH1966" s="9"/>
      <c r="OI1966" s="9"/>
      <c r="OJ1966" s="9"/>
      <c r="OK1966" s="9"/>
      <c r="OL1966" s="9"/>
      <c r="OM1966" s="9"/>
      <c r="ON1966" s="9"/>
      <c r="OO1966" s="9"/>
      <c r="OP1966" s="9"/>
      <c r="OQ1966" s="9"/>
      <c r="OR1966" s="9"/>
      <c r="OS1966" s="9"/>
      <c r="OT1966" s="9"/>
      <c r="OU1966" s="9"/>
      <c r="OV1966" s="9"/>
      <c r="OW1966" s="9"/>
      <c r="OX1966" s="9"/>
      <c r="OY1966" s="9"/>
      <c r="OZ1966" s="9"/>
      <c r="PA1966" s="9"/>
      <c r="PB1966" s="9"/>
      <c r="PC1966" s="9"/>
      <c r="PD1966" s="9"/>
      <c r="PE1966" s="9"/>
      <c r="PF1966" s="9"/>
      <c r="PG1966" s="9"/>
      <c r="PH1966" s="9"/>
      <c r="PI1966" s="9"/>
      <c r="PJ1966" s="9"/>
      <c r="PK1966" s="9"/>
      <c r="PL1966" s="9"/>
      <c r="PM1966" s="9"/>
      <c r="PN1966" s="9"/>
      <c r="PO1966" s="9"/>
      <c r="PP1966" s="9"/>
      <c r="PQ1966" s="9"/>
      <c r="PR1966" s="9"/>
      <c r="PS1966" s="9"/>
      <c r="PT1966" s="9"/>
      <c r="PU1966" s="9"/>
      <c r="PV1966" s="9"/>
      <c r="PW1966" s="9"/>
      <c r="PX1966" s="9"/>
      <c r="PY1966" s="9"/>
      <c r="PZ1966" s="9"/>
      <c r="QA1966" s="9"/>
      <c r="QB1966" s="9"/>
      <c r="QC1966" s="9"/>
      <c r="QD1966" s="9"/>
      <c r="QE1966" s="9"/>
      <c r="QF1966" s="9"/>
      <c r="QG1966" s="9"/>
      <c r="QH1966" s="9"/>
      <c r="QI1966" s="9"/>
      <c r="QJ1966" s="9"/>
      <c r="QK1966" s="9"/>
      <c r="QL1966" s="9"/>
      <c r="QM1966" s="9"/>
      <c r="QN1966" s="9"/>
      <c r="QO1966" s="9"/>
      <c r="QP1966" s="9"/>
      <c r="QQ1966" s="9"/>
      <c r="QR1966" s="9"/>
      <c r="QS1966" s="9"/>
      <c r="QT1966" s="9"/>
      <c r="QU1966" s="9"/>
      <c r="QV1966" s="9"/>
      <c r="QW1966" s="9"/>
      <c r="QX1966" s="9"/>
      <c r="QY1966" s="9"/>
      <c r="QZ1966" s="9"/>
      <c r="RA1966" s="9"/>
      <c r="RB1966" s="9"/>
      <c r="RC1966" s="9"/>
      <c r="RD1966" s="9"/>
      <c r="RE1966" s="9"/>
      <c r="RF1966" s="9"/>
      <c r="RG1966" s="9"/>
      <c r="RH1966" s="9"/>
      <c r="RI1966" s="9"/>
      <c r="RJ1966" s="9"/>
      <c r="RK1966" s="9"/>
      <c r="RL1966" s="9"/>
      <c r="RM1966" s="9"/>
      <c r="RN1966" s="9"/>
      <c r="RO1966" s="9"/>
      <c r="RP1966" s="9"/>
      <c r="RQ1966" s="9"/>
      <c r="RR1966" s="9"/>
      <c r="RS1966" s="9"/>
      <c r="RT1966" s="9"/>
      <c r="RU1966" s="9"/>
      <c r="RV1966" s="9"/>
      <c r="RW1966" s="9"/>
      <c r="RX1966" s="9"/>
      <c r="RY1966" s="9"/>
      <c r="RZ1966" s="9"/>
      <c r="SA1966" s="9"/>
      <c r="SB1966" s="9"/>
      <c r="SC1966" s="9"/>
      <c r="SD1966" s="9"/>
      <c r="SE1966" s="9"/>
      <c r="SF1966" s="9"/>
      <c r="SG1966" s="9"/>
      <c r="SH1966" s="9"/>
      <c r="SI1966" s="9"/>
      <c r="SJ1966" s="9"/>
      <c r="SK1966" s="9"/>
      <c r="SL1966" s="9"/>
      <c r="SM1966" s="9"/>
      <c r="SN1966" s="9"/>
      <c r="SO1966" s="9"/>
      <c r="SP1966" s="9"/>
      <c r="SQ1966" s="9"/>
      <c r="SR1966" s="9"/>
      <c r="SS1966" s="9"/>
      <c r="ST1966" s="9"/>
      <c r="SU1966" s="9"/>
      <c r="SV1966" s="9"/>
      <c r="SW1966" s="9"/>
      <c r="SX1966" s="9"/>
      <c r="SY1966" s="9"/>
      <c r="SZ1966" s="9"/>
      <c r="TA1966" s="9"/>
      <c r="TB1966" s="9"/>
      <c r="TC1966" s="9"/>
      <c r="TD1966" s="9"/>
      <c r="TE1966" s="9"/>
      <c r="TF1966" s="9"/>
      <c r="TG1966" s="9"/>
      <c r="TH1966" s="9"/>
      <c r="TI1966" s="9"/>
      <c r="TJ1966" s="9"/>
      <c r="TK1966" s="9"/>
      <c r="TL1966" s="9"/>
      <c r="TM1966" s="9"/>
      <c r="TN1966" s="9"/>
      <c r="TO1966" s="9"/>
      <c r="TP1966" s="9"/>
      <c r="TQ1966" s="9"/>
      <c r="TR1966" s="9"/>
      <c r="TS1966" s="9"/>
      <c r="TT1966" s="9"/>
      <c r="TU1966" s="9"/>
      <c r="TV1966" s="9"/>
      <c r="TW1966" s="9"/>
      <c r="TX1966" s="9"/>
      <c r="TY1966" s="9"/>
      <c r="TZ1966" s="9"/>
      <c r="UA1966" s="9"/>
      <c r="UB1966" s="9"/>
      <c r="UC1966" s="9"/>
      <c r="UD1966" s="9"/>
      <c r="UE1966" s="9"/>
      <c r="UF1966" s="9"/>
      <c r="UG1966" s="9"/>
      <c r="UH1966" s="9"/>
      <c r="UI1966" s="9"/>
      <c r="UJ1966" s="9"/>
      <c r="UK1966" s="9"/>
      <c r="UL1966" s="9"/>
      <c r="UM1966" s="9"/>
      <c r="UN1966" s="9"/>
      <c r="UO1966" s="9"/>
      <c r="UP1966" s="9"/>
      <c r="UQ1966" s="9"/>
      <c r="UR1966" s="9"/>
      <c r="US1966" s="9"/>
      <c r="UT1966" s="9"/>
      <c r="UU1966" s="9"/>
      <c r="UV1966" s="9"/>
      <c r="UW1966" s="9"/>
      <c r="UX1966" s="9"/>
      <c r="UY1966" s="9"/>
      <c r="UZ1966" s="9"/>
      <c r="VA1966" s="9"/>
      <c r="VB1966" s="9"/>
      <c r="VC1966" s="9"/>
      <c r="VD1966" s="9"/>
      <c r="VE1966" s="9"/>
      <c r="VF1966" s="9"/>
      <c r="VG1966" s="9"/>
      <c r="VH1966" s="9"/>
      <c r="VI1966" s="9"/>
      <c r="VJ1966" s="9"/>
      <c r="VK1966" s="9"/>
      <c r="VL1966" s="9"/>
      <c r="VM1966" s="9"/>
      <c r="VN1966" s="9"/>
      <c r="VO1966" s="9"/>
      <c r="VP1966" s="9"/>
      <c r="VQ1966" s="9"/>
      <c r="VR1966" s="9"/>
      <c r="VS1966" s="9"/>
      <c r="VT1966" s="9"/>
      <c r="VU1966" s="9"/>
      <c r="VV1966" s="9"/>
      <c r="VW1966" s="9"/>
      <c r="VX1966" s="9"/>
      <c r="VY1966" s="9"/>
      <c r="VZ1966" s="9"/>
      <c r="WA1966" s="9"/>
      <c r="WB1966" s="9"/>
      <c r="WC1966" s="9"/>
      <c r="WD1966" s="9"/>
      <c r="WE1966" s="9"/>
      <c r="WF1966" s="9"/>
      <c r="WG1966" s="9"/>
      <c r="WH1966" s="9"/>
      <c r="WI1966" s="9"/>
      <c r="WJ1966" s="9"/>
      <c r="WK1966" s="9"/>
      <c r="WL1966" s="9"/>
      <c r="WM1966" s="9"/>
      <c r="WN1966" s="9"/>
      <c r="WO1966" s="9"/>
      <c r="WP1966" s="9"/>
      <c r="WQ1966" s="9"/>
      <c r="WR1966" s="9"/>
      <c r="WS1966" s="9"/>
      <c r="WT1966" s="9"/>
      <c r="WU1966" s="9"/>
      <c r="WV1966" s="9"/>
      <c r="WW1966" s="9"/>
      <c r="WX1966" s="9"/>
      <c r="WY1966" s="9"/>
      <c r="WZ1966" s="9"/>
      <c r="XA1966" s="9"/>
      <c r="XB1966" s="9"/>
      <c r="XC1966" s="9"/>
      <c r="XD1966" s="9"/>
      <c r="XE1966" s="9"/>
      <c r="XF1966" s="9"/>
      <c r="XG1966" s="9"/>
      <c r="XH1966" s="9"/>
      <c r="XI1966" s="9"/>
      <c r="XJ1966" s="9"/>
      <c r="XK1966" s="9"/>
      <c r="XL1966" s="9"/>
      <c r="XM1966" s="9"/>
      <c r="XN1966" s="9"/>
      <c r="XO1966" s="9"/>
      <c r="XP1966" s="9"/>
      <c r="XQ1966" s="9"/>
      <c r="XR1966" s="9"/>
      <c r="XS1966" s="9"/>
      <c r="XT1966" s="9"/>
      <c r="XU1966" s="9"/>
      <c r="XV1966" s="9"/>
      <c r="XW1966" s="9"/>
      <c r="XX1966" s="9"/>
      <c r="XY1966" s="9"/>
      <c r="XZ1966" s="9"/>
      <c r="YA1966" s="9"/>
      <c r="YB1966" s="9"/>
      <c r="YC1966" s="9"/>
      <c r="YD1966" s="9"/>
      <c r="YE1966" s="9"/>
      <c r="YF1966" s="9"/>
      <c r="YG1966" s="9"/>
      <c r="YH1966" s="9"/>
      <c r="YI1966" s="9"/>
      <c r="YJ1966" s="9"/>
      <c r="YK1966" s="9"/>
      <c r="YL1966" s="9"/>
      <c r="YM1966" s="9"/>
      <c r="YN1966" s="9"/>
      <c r="YO1966" s="9"/>
      <c r="YP1966" s="9"/>
      <c r="YQ1966" s="9"/>
      <c r="YR1966" s="9"/>
      <c r="YS1966" s="9"/>
      <c r="YT1966" s="9"/>
      <c r="YU1966" s="9"/>
      <c r="YV1966" s="9"/>
      <c r="YW1966" s="9"/>
      <c r="YX1966" s="9"/>
      <c r="YY1966" s="9"/>
      <c r="YZ1966" s="9"/>
      <c r="ZA1966" s="9"/>
      <c r="ZB1966" s="9"/>
      <c r="ZC1966" s="9"/>
      <c r="ZD1966" s="9"/>
      <c r="ZE1966" s="9"/>
      <c r="ZF1966" s="9"/>
      <c r="ZG1966" s="9"/>
      <c r="ZH1966" s="9"/>
      <c r="ZI1966" s="9"/>
      <c r="ZJ1966" s="9"/>
      <c r="ZK1966" s="9"/>
      <c r="ZL1966" s="9"/>
      <c r="ZM1966" s="9"/>
      <c r="ZN1966" s="9"/>
      <c r="ZO1966" s="9"/>
      <c r="ZP1966" s="9"/>
      <c r="ZQ1966" s="9"/>
      <c r="ZR1966" s="9"/>
      <c r="ZS1966" s="9"/>
      <c r="ZT1966" s="9"/>
      <c r="ZU1966" s="9"/>
      <c r="ZV1966" s="9"/>
      <c r="ZW1966" s="9"/>
      <c r="ZX1966" s="9"/>
      <c r="ZY1966" s="9"/>
      <c r="ZZ1966" s="9"/>
      <c r="AAA1966" s="9"/>
      <c r="AAB1966" s="9"/>
      <c r="AAC1966" s="9"/>
      <c r="AAD1966" s="9"/>
      <c r="AAE1966" s="9"/>
      <c r="AAF1966" s="9"/>
      <c r="AAG1966" s="9"/>
      <c r="AAH1966" s="9"/>
      <c r="AAI1966" s="9"/>
      <c r="AAJ1966" s="9"/>
      <c r="AAK1966" s="9"/>
      <c r="AAL1966" s="9"/>
      <c r="AAM1966" s="9"/>
      <c r="AAN1966" s="9"/>
      <c r="AAO1966" s="9"/>
      <c r="AAP1966" s="9"/>
      <c r="AAQ1966" s="9"/>
      <c r="AAR1966" s="9"/>
      <c r="AAS1966" s="9"/>
      <c r="AAT1966" s="9"/>
      <c r="AAU1966" s="9"/>
      <c r="AAV1966" s="9"/>
      <c r="AAW1966" s="9"/>
      <c r="AAX1966" s="9"/>
      <c r="AAY1966" s="9"/>
      <c r="AAZ1966" s="9"/>
      <c r="ABA1966" s="9"/>
      <c r="ABB1966" s="9"/>
      <c r="ABC1966" s="9"/>
      <c r="ABD1966" s="9"/>
      <c r="ABE1966" s="9"/>
      <c r="ABF1966" s="9"/>
      <c r="ABG1966" s="9"/>
      <c r="ABH1966" s="9"/>
      <c r="ABI1966" s="9"/>
      <c r="ABJ1966" s="9"/>
      <c r="ABK1966" s="9"/>
      <c r="ABL1966" s="9"/>
      <c r="ABM1966" s="9"/>
      <c r="ABN1966" s="9"/>
      <c r="ABO1966" s="9"/>
      <c r="ABP1966" s="9"/>
      <c r="ABQ1966" s="9"/>
      <c r="ABR1966" s="9"/>
      <c r="ABS1966" s="9"/>
      <c r="ABT1966" s="9"/>
      <c r="ABU1966" s="9"/>
      <c r="ABV1966" s="9"/>
      <c r="ABW1966" s="9"/>
      <c r="ABX1966" s="9"/>
      <c r="ABY1966" s="9"/>
      <c r="ABZ1966" s="9"/>
      <c r="ACA1966" s="9"/>
      <c r="ACB1966" s="9"/>
      <c r="ACC1966" s="9"/>
      <c r="ACD1966" s="9"/>
      <c r="ACE1966" s="9"/>
      <c r="ACF1966" s="9"/>
      <c r="ACG1966" s="9"/>
      <c r="ACH1966" s="9"/>
      <c r="ACI1966" s="9"/>
      <c r="ACJ1966" s="9"/>
      <c r="ACK1966" s="9"/>
      <c r="ACL1966" s="9"/>
      <c r="ACM1966" s="9"/>
      <c r="ACN1966" s="9"/>
      <c r="ACO1966" s="9"/>
      <c r="ACP1966" s="9"/>
      <c r="ACQ1966" s="9"/>
      <c r="ACR1966" s="9"/>
      <c r="ACS1966" s="9"/>
      <c r="ACT1966" s="9"/>
      <c r="ACU1966" s="9"/>
      <c r="ACV1966" s="9"/>
      <c r="ACW1966" s="9"/>
      <c r="ACX1966" s="9"/>
      <c r="ACY1966" s="9"/>
      <c r="ACZ1966" s="9"/>
      <c r="ADA1966" s="9"/>
      <c r="ADB1966" s="9"/>
      <c r="ADC1966" s="9"/>
      <c r="ADD1966" s="9"/>
      <c r="ADE1966" s="9"/>
      <c r="ADF1966" s="9"/>
      <c r="ADG1966" s="9"/>
      <c r="ADH1966" s="9"/>
      <c r="ADI1966" s="9"/>
      <c r="ADJ1966" s="9"/>
      <c r="ADK1966" s="9"/>
      <c r="ADL1966" s="9"/>
      <c r="ADM1966" s="9"/>
      <c r="ADN1966" s="9"/>
      <c r="ADO1966" s="9"/>
      <c r="ADP1966" s="9"/>
      <c r="ADQ1966" s="9"/>
      <c r="ADR1966" s="9"/>
      <c r="ADS1966" s="9"/>
      <c r="ADT1966" s="9"/>
      <c r="ADU1966" s="9"/>
      <c r="ADV1966" s="9"/>
      <c r="ADW1966" s="9"/>
      <c r="ADX1966" s="9"/>
      <c r="ADY1966" s="9"/>
      <c r="ADZ1966" s="9"/>
      <c r="AEA1966" s="9"/>
      <c r="AEB1966" s="9"/>
      <c r="AEC1966" s="9"/>
      <c r="AED1966" s="9"/>
      <c r="AEE1966" s="9"/>
      <c r="AEF1966" s="9"/>
      <c r="AEG1966" s="9"/>
      <c r="AEH1966" s="9"/>
      <c r="AEI1966" s="9"/>
      <c r="AEJ1966" s="9"/>
      <c r="AEK1966" s="9"/>
      <c r="AEL1966" s="9"/>
      <c r="AEM1966" s="9"/>
      <c r="AEN1966" s="9"/>
      <c r="AEO1966" s="9"/>
      <c r="AEP1966" s="9"/>
      <c r="AEQ1966" s="9"/>
      <c r="AER1966" s="9"/>
      <c r="AES1966" s="9"/>
      <c r="AET1966" s="9"/>
      <c r="AEU1966" s="9"/>
      <c r="AEV1966" s="9"/>
      <c r="AEW1966" s="9"/>
      <c r="AEX1966" s="9"/>
      <c r="AEY1966" s="9"/>
      <c r="AEZ1966" s="9"/>
      <c r="AFA1966" s="9"/>
      <c r="AFB1966" s="9"/>
      <c r="AFC1966" s="9"/>
      <c r="AFD1966" s="9"/>
      <c r="AFE1966" s="9"/>
      <c r="AFF1966" s="9"/>
      <c r="AFG1966" s="9"/>
      <c r="AFH1966" s="9"/>
      <c r="AFI1966" s="9"/>
      <c r="AFJ1966" s="9"/>
      <c r="AFK1966" s="9"/>
      <c r="AFL1966" s="9"/>
      <c r="AFM1966" s="9"/>
      <c r="AFN1966" s="9"/>
      <c r="AFO1966" s="9"/>
      <c r="AFP1966" s="9"/>
      <c r="AFQ1966" s="9"/>
      <c r="AFR1966" s="9"/>
      <c r="AFS1966" s="9"/>
      <c r="AFT1966" s="9"/>
      <c r="AFU1966" s="9"/>
      <c r="AFV1966" s="9"/>
      <c r="AFW1966" s="9"/>
      <c r="AFX1966" s="9"/>
      <c r="AFY1966" s="9"/>
      <c r="AFZ1966" s="9"/>
      <c r="AGA1966" s="9"/>
      <c r="AGB1966" s="9"/>
      <c r="AGC1966" s="9"/>
      <c r="AGD1966" s="9"/>
      <c r="AGE1966" s="9"/>
      <c r="AGF1966" s="9"/>
      <c r="AGG1966" s="9"/>
      <c r="AGH1966" s="9"/>
      <c r="AGI1966" s="9"/>
      <c r="AGJ1966" s="9"/>
      <c r="AGK1966" s="9"/>
      <c r="AGL1966" s="9"/>
      <c r="AGM1966" s="9"/>
      <c r="AGN1966" s="9"/>
      <c r="AGO1966" s="9"/>
      <c r="AGP1966" s="9"/>
      <c r="AGQ1966" s="9"/>
      <c r="AGR1966" s="9"/>
      <c r="AGS1966" s="9"/>
      <c r="AGT1966" s="9"/>
      <c r="AGU1966" s="9"/>
      <c r="AGV1966" s="9"/>
      <c r="AGW1966" s="9"/>
      <c r="AGX1966" s="9"/>
      <c r="AGY1966" s="9"/>
      <c r="AGZ1966" s="9"/>
      <c r="AHA1966" s="9"/>
      <c r="AHB1966" s="9"/>
      <c r="AHC1966" s="9"/>
      <c r="AHD1966" s="9"/>
      <c r="AHE1966" s="9"/>
      <c r="AHF1966" s="9"/>
      <c r="AHG1966" s="9"/>
      <c r="AHH1966" s="9"/>
      <c r="AHI1966" s="9"/>
      <c r="AHJ1966" s="9"/>
      <c r="AHK1966" s="9"/>
      <c r="AHL1966" s="9"/>
      <c r="AHM1966" s="9"/>
      <c r="AHN1966" s="9"/>
      <c r="AHO1966" s="9"/>
      <c r="AHP1966" s="9"/>
      <c r="AHQ1966" s="9"/>
      <c r="AHR1966" s="9"/>
      <c r="AHS1966" s="9"/>
      <c r="AHT1966" s="9"/>
      <c r="AHU1966" s="9"/>
      <c r="AHV1966" s="9"/>
      <c r="AHW1966" s="9"/>
      <c r="AHX1966" s="9"/>
      <c r="AHY1966" s="9"/>
      <c r="AHZ1966" s="9"/>
      <c r="AIA1966" s="9"/>
      <c r="AIB1966" s="9"/>
      <c r="AIC1966" s="9"/>
      <c r="AID1966" s="9"/>
      <c r="AIE1966" s="9"/>
      <c r="AIF1966" s="9"/>
      <c r="AIG1966" s="9"/>
      <c r="AIH1966" s="9"/>
      <c r="AII1966" s="9"/>
      <c r="AIJ1966" s="9"/>
      <c r="AIK1966" s="9"/>
      <c r="AIL1966" s="9"/>
      <c r="AIM1966" s="9"/>
      <c r="AIN1966" s="9"/>
      <c r="AIO1966" s="9"/>
      <c r="AIP1966" s="9"/>
      <c r="AIQ1966" s="9"/>
      <c r="AIR1966" s="9"/>
      <c r="AIS1966" s="9"/>
      <c r="AIT1966" s="9"/>
      <c r="AIU1966" s="9"/>
      <c r="AIV1966" s="9"/>
      <c r="AIW1966" s="9"/>
      <c r="AIX1966" s="9"/>
      <c r="AIY1966" s="9"/>
      <c r="AIZ1966" s="9"/>
      <c r="AJA1966" s="9"/>
      <c r="AJB1966" s="9"/>
      <c r="AJC1966" s="9"/>
      <c r="AJD1966" s="9"/>
      <c r="AJE1966" s="9"/>
      <c r="AJF1966" s="9"/>
      <c r="AJG1966" s="9"/>
      <c r="AJH1966" s="9"/>
      <c r="AJI1966" s="9"/>
      <c r="AJJ1966" s="9"/>
      <c r="AJK1966" s="9"/>
      <c r="AJL1966" s="9"/>
      <c r="AJM1966" s="9"/>
      <c r="AJN1966" s="9"/>
      <c r="AJO1966" s="9"/>
      <c r="AJP1966" s="9"/>
      <c r="AJQ1966" s="9"/>
      <c r="AJR1966" s="9"/>
      <c r="AJS1966" s="9"/>
      <c r="AJT1966" s="9"/>
      <c r="AJU1966" s="9"/>
      <c r="AJV1966" s="9"/>
      <c r="AJW1966" s="9"/>
      <c r="AJX1966" s="9"/>
      <c r="AJY1966" s="9"/>
      <c r="AJZ1966" s="9"/>
      <c r="AKA1966" s="9"/>
      <c r="AKB1966" s="9"/>
      <c r="AKC1966" s="9"/>
      <c r="AKD1966" s="9"/>
      <c r="AKE1966" s="9"/>
      <c r="AKF1966" s="9"/>
      <c r="AKG1966" s="9"/>
      <c r="AKH1966" s="9"/>
      <c r="AKI1966" s="9"/>
      <c r="AKJ1966" s="9"/>
      <c r="AKK1966" s="9"/>
      <c r="AKL1966" s="9"/>
      <c r="AKM1966" s="9"/>
      <c r="AKN1966" s="9"/>
      <c r="AKO1966" s="9"/>
      <c r="AKP1966" s="9"/>
      <c r="AKQ1966" s="9"/>
      <c r="AKR1966" s="9"/>
      <c r="AKS1966" s="9"/>
      <c r="AKT1966" s="9"/>
      <c r="AKU1966" s="9"/>
      <c r="AKV1966" s="9"/>
      <c r="AKW1966" s="9"/>
      <c r="AKX1966" s="9"/>
      <c r="AKY1966" s="9"/>
      <c r="AKZ1966" s="9"/>
      <c r="ALA1966" s="9"/>
      <c r="ALB1966" s="9"/>
      <c r="ALC1966" s="9"/>
      <c r="ALD1966" s="9"/>
      <c r="ALE1966" s="9"/>
      <c r="ALF1966" s="9"/>
      <c r="ALG1966" s="9"/>
      <c r="ALH1966" s="9"/>
      <c r="ALI1966" s="9"/>
      <c r="ALJ1966" s="9"/>
      <c r="ALK1966" s="9"/>
      <c r="ALL1966" s="9"/>
      <c r="ALM1966" s="9"/>
      <c r="ALN1966" s="9"/>
      <c r="ALO1966" s="9"/>
      <c r="ALP1966" s="9"/>
      <c r="ALQ1966" s="9"/>
      <c r="ALR1966" s="9"/>
      <c r="ALS1966" s="9"/>
      <c r="ALT1966" s="9"/>
      <c r="ALU1966" s="9"/>
      <c r="ALV1966" s="9"/>
      <c r="ALW1966" s="9"/>
      <c r="ALX1966" s="9"/>
      <c r="ALY1966" s="9"/>
      <c r="ALZ1966" s="9"/>
      <c r="AMA1966" s="9"/>
      <c r="AMB1966" s="9"/>
      <c r="AMC1966" s="9"/>
      <c r="AMD1966" s="9"/>
      <c r="AME1966" s="9"/>
      <c r="AMF1966" s="9"/>
      <c r="AMG1966" s="9"/>
      <c r="AMH1966" s="9"/>
      <c r="AMI1966" s="9"/>
      <c r="AMJ1966" s="9"/>
      <c r="AMK1966" s="9"/>
      <c r="AML1966" s="9"/>
      <c r="AMM1966" s="9"/>
      <c r="AMN1966" s="9"/>
      <c r="AMO1966" s="9"/>
      <c r="AMP1966" s="9"/>
      <c r="AMQ1966" s="9"/>
      <c r="AMR1966" s="9"/>
      <c r="AMS1966" s="9"/>
      <c r="AMT1966" s="9"/>
      <c r="AMU1966" s="9"/>
      <c r="AMV1966" s="9"/>
      <c r="AMW1966" s="9"/>
      <c r="AMX1966" s="9"/>
      <c r="AMY1966" s="9"/>
      <c r="AMZ1966" s="9"/>
      <c r="ANA1966" s="9"/>
      <c r="ANB1966" s="9"/>
      <c r="ANC1966" s="9"/>
      <c r="AND1966" s="9"/>
      <c r="ANE1966" s="9"/>
      <c r="ANF1966" s="9"/>
      <c r="ANG1966" s="9"/>
      <c r="ANH1966" s="9"/>
      <c r="ANI1966" s="9"/>
      <c r="ANJ1966" s="9"/>
      <c r="ANK1966" s="9"/>
      <c r="ANL1966" s="9"/>
      <c r="ANM1966" s="9"/>
      <c r="ANN1966" s="9"/>
      <c r="ANO1966" s="9"/>
      <c r="ANP1966" s="9"/>
      <c r="ANQ1966" s="9"/>
      <c r="ANR1966" s="9"/>
      <c r="ANS1966" s="9"/>
      <c r="ANT1966" s="9"/>
      <c r="ANU1966" s="9"/>
      <c r="ANV1966" s="9"/>
      <c r="ANW1966" s="9"/>
      <c r="ANX1966" s="9"/>
      <c r="ANY1966" s="9"/>
      <c r="ANZ1966" s="9"/>
      <c r="AOA1966" s="9"/>
      <c r="AOB1966" s="9"/>
      <c r="AOC1966" s="9"/>
      <c r="AOD1966" s="9"/>
      <c r="AOE1966" s="9"/>
      <c r="AOF1966" s="9"/>
      <c r="AOG1966" s="9"/>
      <c r="AOH1966" s="9"/>
      <c r="AOI1966" s="9"/>
      <c r="AOJ1966" s="9"/>
      <c r="AOK1966" s="9"/>
      <c r="AOL1966" s="9"/>
      <c r="AOM1966" s="9"/>
      <c r="AON1966" s="9"/>
      <c r="AOO1966" s="9"/>
      <c r="AOP1966" s="9"/>
      <c r="AOQ1966" s="9"/>
      <c r="AOR1966" s="9"/>
      <c r="AOS1966" s="9"/>
      <c r="AOT1966" s="9"/>
      <c r="AOU1966" s="9"/>
      <c r="AOV1966" s="9"/>
      <c r="AOW1966" s="9"/>
      <c r="AOX1966" s="9"/>
      <c r="AOY1966" s="9"/>
      <c r="AOZ1966" s="9"/>
      <c r="APA1966" s="9"/>
      <c r="APB1966" s="9"/>
      <c r="APC1966" s="9"/>
      <c r="APD1966" s="9"/>
      <c r="APE1966" s="9"/>
      <c r="APF1966" s="9"/>
      <c r="APG1966" s="9"/>
      <c r="APH1966" s="9"/>
      <c r="API1966" s="9"/>
      <c r="APJ1966" s="9"/>
      <c r="APK1966" s="9"/>
      <c r="APL1966" s="9"/>
      <c r="APM1966" s="9"/>
      <c r="APN1966" s="9"/>
      <c r="APO1966" s="9"/>
      <c r="APP1966" s="9"/>
      <c r="APQ1966" s="9"/>
      <c r="APR1966" s="9"/>
      <c r="APS1966" s="9"/>
      <c r="APT1966" s="9"/>
      <c r="APU1966" s="9"/>
      <c r="APV1966" s="9"/>
      <c r="APW1966" s="9"/>
      <c r="APX1966" s="9"/>
      <c r="APY1966" s="9"/>
      <c r="APZ1966" s="9"/>
      <c r="AQA1966" s="9"/>
      <c r="AQB1966" s="9"/>
      <c r="AQC1966" s="9"/>
      <c r="AQD1966" s="9"/>
      <c r="AQE1966" s="9"/>
      <c r="AQF1966" s="9"/>
      <c r="AQG1966" s="9"/>
      <c r="AQH1966" s="9"/>
      <c r="AQI1966" s="9"/>
      <c r="AQJ1966" s="9"/>
      <c r="AQK1966" s="9"/>
      <c r="AQL1966" s="9"/>
      <c r="AQM1966" s="9"/>
      <c r="AQN1966" s="9"/>
      <c r="AQO1966" s="9"/>
      <c r="AQP1966" s="9"/>
      <c r="AQQ1966" s="9"/>
      <c r="AQR1966" s="9"/>
      <c r="AQS1966" s="9"/>
      <c r="AQT1966" s="9"/>
      <c r="AQU1966" s="9"/>
      <c r="AQV1966" s="9"/>
      <c r="AQW1966" s="9"/>
      <c r="AQX1966" s="9"/>
      <c r="AQY1966" s="9"/>
      <c r="AQZ1966" s="9"/>
      <c r="ARA1966" s="9"/>
      <c r="ARB1966" s="9"/>
      <c r="ARC1966" s="9"/>
      <c r="ARD1966" s="9"/>
      <c r="ARE1966" s="9"/>
      <c r="ARF1966" s="9"/>
      <c r="ARG1966" s="9"/>
      <c r="ARH1966" s="9"/>
      <c r="ARI1966" s="9"/>
      <c r="ARJ1966" s="9"/>
      <c r="ARK1966" s="9"/>
      <c r="ARL1966" s="9"/>
      <c r="ARM1966" s="9"/>
      <c r="ARN1966" s="9"/>
      <c r="ARO1966" s="9"/>
      <c r="ARP1966" s="9"/>
      <c r="ARQ1966" s="9"/>
      <c r="ARR1966" s="9"/>
      <c r="ARS1966" s="9"/>
      <c r="ART1966" s="9"/>
      <c r="ARU1966" s="9"/>
      <c r="ARV1966" s="9"/>
      <c r="ARW1966" s="9"/>
      <c r="ARX1966" s="9"/>
      <c r="ARY1966" s="9"/>
      <c r="ARZ1966" s="9"/>
      <c r="ASA1966" s="9"/>
      <c r="ASB1966" s="9"/>
      <c r="ASC1966" s="9"/>
      <c r="ASD1966" s="9"/>
      <c r="ASE1966" s="9"/>
      <c r="ASF1966" s="9"/>
      <c r="ASG1966" s="9"/>
      <c r="ASH1966" s="9"/>
      <c r="ASI1966" s="9"/>
      <c r="ASJ1966" s="9"/>
      <c r="ASK1966" s="9"/>
      <c r="ASL1966" s="9"/>
      <c r="ASM1966" s="9"/>
      <c r="ASN1966" s="9"/>
      <c r="ASO1966" s="9"/>
      <c r="ASP1966" s="9"/>
      <c r="ASQ1966" s="9"/>
      <c r="ASR1966" s="9"/>
      <c r="ASS1966" s="9"/>
      <c r="AST1966" s="9"/>
      <c r="ASU1966" s="9"/>
      <c r="ASV1966" s="9"/>
      <c r="ASW1966" s="9"/>
      <c r="ASX1966" s="9"/>
      <c r="ASY1966" s="9"/>
      <c r="ASZ1966" s="9"/>
      <c r="ATA1966" s="9"/>
      <c r="ATB1966" s="9"/>
      <c r="ATC1966" s="9"/>
      <c r="ATD1966" s="9"/>
      <c r="ATE1966" s="9"/>
      <c r="ATF1966" s="9"/>
      <c r="ATG1966" s="9"/>
      <c r="ATH1966" s="9"/>
      <c r="ATI1966" s="9"/>
      <c r="ATJ1966" s="9"/>
      <c r="ATK1966" s="9"/>
      <c r="ATL1966" s="9"/>
      <c r="ATM1966" s="9"/>
      <c r="ATN1966" s="9"/>
      <c r="ATO1966" s="9"/>
      <c r="ATP1966" s="9"/>
      <c r="ATQ1966" s="9"/>
      <c r="ATR1966" s="9"/>
      <c r="ATS1966" s="9"/>
      <c r="ATT1966" s="9"/>
      <c r="ATU1966" s="9"/>
      <c r="ATV1966" s="9"/>
      <c r="ATW1966" s="9"/>
      <c r="ATX1966" s="9"/>
      <c r="ATY1966" s="9"/>
      <c r="ATZ1966" s="9"/>
      <c r="AUA1966" s="9"/>
      <c r="AUB1966" s="9"/>
      <c r="AUC1966" s="9"/>
      <c r="AUD1966" s="9"/>
      <c r="AUE1966" s="9"/>
      <c r="AUF1966" s="9"/>
      <c r="AUG1966" s="9"/>
      <c r="AUH1966" s="9"/>
      <c r="AUI1966" s="9"/>
      <c r="AUJ1966" s="9"/>
      <c r="AUK1966" s="9"/>
      <c r="AUL1966" s="9"/>
      <c r="AUM1966" s="9"/>
      <c r="AUN1966" s="9"/>
      <c r="AUO1966" s="9"/>
      <c r="AUP1966" s="9"/>
      <c r="AUQ1966" s="9"/>
      <c r="AUR1966" s="9"/>
      <c r="AUS1966" s="9"/>
      <c r="AUT1966" s="9"/>
      <c r="AUU1966" s="9"/>
      <c r="AUV1966" s="9"/>
      <c r="AUW1966" s="9"/>
      <c r="AUX1966" s="9"/>
      <c r="AUY1966" s="9"/>
      <c r="AUZ1966" s="9"/>
      <c r="AVA1966" s="9"/>
      <c r="AVB1966" s="9"/>
      <c r="AVC1966" s="9"/>
      <c r="AVD1966" s="9"/>
      <c r="AVE1966" s="9"/>
      <c r="AVF1966" s="9"/>
      <c r="AVG1966" s="9"/>
      <c r="AVH1966" s="9"/>
      <c r="AVI1966" s="9"/>
      <c r="AVJ1966" s="9"/>
      <c r="AVK1966" s="9"/>
      <c r="AVL1966" s="9"/>
      <c r="AVM1966" s="9"/>
      <c r="AVN1966" s="9"/>
      <c r="AVO1966" s="9"/>
      <c r="AVP1966" s="9"/>
      <c r="AVQ1966" s="9"/>
      <c r="AVR1966" s="9"/>
      <c r="AVS1966" s="9"/>
      <c r="AVT1966" s="9"/>
      <c r="AVU1966" s="9"/>
      <c r="AVV1966" s="9"/>
      <c r="AVW1966" s="9"/>
      <c r="AVX1966" s="9"/>
      <c r="AVY1966" s="9"/>
      <c r="AVZ1966" s="9"/>
      <c r="AWA1966" s="9"/>
      <c r="AWB1966" s="9"/>
      <c r="AWC1966" s="9"/>
      <c r="AWD1966" s="9"/>
      <c r="AWE1966" s="9"/>
      <c r="AWF1966" s="9"/>
      <c r="AWG1966" s="9"/>
      <c r="AWH1966" s="9"/>
      <c r="AWI1966" s="9"/>
      <c r="AWJ1966" s="9"/>
      <c r="AWK1966" s="9"/>
      <c r="AWL1966" s="9"/>
      <c r="AWM1966" s="9"/>
      <c r="AWN1966" s="9"/>
      <c r="AWO1966" s="9"/>
      <c r="AWP1966" s="9"/>
      <c r="AWQ1966" s="9"/>
      <c r="AWR1966" s="9"/>
      <c r="AWS1966" s="9"/>
      <c r="AWT1966" s="9"/>
      <c r="AWU1966" s="9"/>
      <c r="AWV1966" s="9"/>
      <c r="AWW1966" s="9"/>
      <c r="AWX1966" s="9"/>
      <c r="AWY1966" s="9"/>
      <c r="AWZ1966" s="9"/>
      <c r="AXA1966" s="9"/>
      <c r="AXB1966" s="9"/>
      <c r="AXC1966" s="9"/>
      <c r="AXD1966" s="9"/>
      <c r="AXE1966" s="9"/>
      <c r="AXF1966" s="9"/>
      <c r="AXG1966" s="9"/>
      <c r="AXH1966" s="9"/>
      <c r="AXI1966" s="9"/>
      <c r="AXJ1966" s="9"/>
      <c r="AXK1966" s="9"/>
      <c r="AXL1966" s="9"/>
      <c r="AXM1966" s="9"/>
      <c r="AXN1966" s="9"/>
      <c r="AXO1966" s="9"/>
      <c r="AXP1966" s="9"/>
      <c r="AXQ1966" s="9"/>
      <c r="AXR1966" s="9"/>
      <c r="AXS1966" s="9"/>
      <c r="AXT1966" s="9"/>
      <c r="AXU1966" s="9"/>
      <c r="AXV1966" s="9"/>
      <c r="AXW1966" s="9"/>
      <c r="AXX1966" s="9"/>
      <c r="AXY1966" s="9"/>
      <c r="AXZ1966" s="9"/>
      <c r="AYA1966" s="9"/>
      <c r="AYB1966" s="9"/>
      <c r="AYC1966" s="9"/>
      <c r="AYD1966" s="9"/>
      <c r="AYE1966" s="9"/>
      <c r="AYF1966" s="9"/>
      <c r="AYG1966" s="9"/>
      <c r="AYH1966" s="9"/>
      <c r="AYI1966" s="9"/>
      <c r="AYJ1966" s="9"/>
      <c r="AYK1966" s="9"/>
      <c r="AYL1966" s="9"/>
      <c r="AYM1966" s="9"/>
      <c r="AYN1966" s="9"/>
      <c r="AYO1966" s="9"/>
      <c r="AYP1966" s="9"/>
      <c r="AYQ1966" s="9"/>
      <c r="AYR1966" s="9"/>
      <c r="AYS1966" s="9"/>
      <c r="AYT1966" s="9"/>
      <c r="AYU1966" s="9"/>
      <c r="AYV1966" s="9"/>
      <c r="AYW1966" s="9"/>
      <c r="AYX1966" s="9"/>
      <c r="AYY1966" s="9"/>
      <c r="AYZ1966" s="9"/>
      <c r="AZA1966" s="9"/>
      <c r="AZB1966" s="9"/>
      <c r="AZC1966" s="9"/>
      <c r="AZD1966" s="9"/>
      <c r="AZE1966" s="9"/>
      <c r="AZF1966" s="9"/>
      <c r="AZG1966" s="9"/>
      <c r="AZH1966" s="9"/>
      <c r="AZI1966" s="9"/>
      <c r="AZJ1966" s="9"/>
      <c r="AZK1966" s="9"/>
      <c r="AZL1966" s="9"/>
      <c r="AZM1966" s="9"/>
      <c r="AZN1966" s="9"/>
      <c r="AZO1966" s="9"/>
      <c r="AZP1966" s="9"/>
      <c r="AZQ1966" s="9"/>
      <c r="AZR1966" s="9"/>
      <c r="AZS1966" s="9"/>
      <c r="AZT1966" s="9"/>
      <c r="AZU1966" s="9"/>
      <c r="AZV1966" s="9"/>
      <c r="AZW1966" s="9"/>
      <c r="AZX1966" s="9"/>
      <c r="AZY1966" s="9"/>
      <c r="AZZ1966" s="9"/>
      <c r="BAA1966" s="9"/>
      <c r="BAB1966" s="9"/>
      <c r="BAC1966" s="9"/>
      <c r="BAD1966" s="9"/>
      <c r="BAE1966" s="9"/>
      <c r="BAF1966" s="9"/>
      <c r="BAG1966" s="9"/>
      <c r="BAH1966" s="9"/>
      <c r="BAI1966" s="9"/>
      <c r="BAJ1966" s="9"/>
      <c r="BAK1966" s="9"/>
      <c r="BAL1966" s="9"/>
      <c r="BAM1966" s="9"/>
      <c r="BAN1966" s="9"/>
      <c r="BAO1966" s="9"/>
      <c r="BAP1966" s="9"/>
      <c r="BAQ1966" s="9"/>
      <c r="BAR1966" s="9"/>
      <c r="BAS1966" s="9"/>
      <c r="BAT1966" s="9"/>
      <c r="BAU1966" s="9"/>
      <c r="BAV1966" s="9"/>
      <c r="BAW1966" s="9"/>
      <c r="BAX1966" s="9"/>
      <c r="BAY1966" s="9"/>
      <c r="BAZ1966" s="9"/>
      <c r="BBA1966" s="9"/>
      <c r="BBB1966" s="9"/>
      <c r="BBC1966" s="9"/>
      <c r="BBD1966" s="9"/>
      <c r="BBE1966" s="9"/>
      <c r="BBF1966" s="9"/>
      <c r="BBG1966" s="9"/>
      <c r="BBH1966" s="9"/>
      <c r="BBI1966" s="9"/>
      <c r="BBJ1966" s="9"/>
      <c r="BBK1966" s="9"/>
      <c r="BBL1966" s="9"/>
      <c r="BBM1966" s="9"/>
      <c r="BBN1966" s="9"/>
      <c r="BBO1966" s="9"/>
      <c r="BBP1966" s="9"/>
      <c r="BBQ1966" s="9"/>
      <c r="BBR1966" s="9"/>
      <c r="BBS1966" s="9"/>
      <c r="BBT1966" s="9"/>
      <c r="BBU1966" s="9"/>
      <c r="BBV1966" s="9"/>
      <c r="BBW1966" s="9"/>
      <c r="BBX1966" s="9"/>
      <c r="BBY1966" s="9"/>
      <c r="BBZ1966" s="9"/>
      <c r="BCA1966" s="9"/>
      <c r="BCB1966" s="9"/>
      <c r="BCC1966" s="9"/>
      <c r="BCD1966" s="9"/>
      <c r="BCE1966" s="9"/>
      <c r="BCF1966" s="9"/>
      <c r="BCG1966" s="9"/>
      <c r="BCH1966" s="9"/>
      <c r="BCI1966" s="9"/>
      <c r="BCJ1966" s="9"/>
      <c r="BCK1966" s="9"/>
      <c r="BCL1966" s="9"/>
      <c r="BCM1966" s="9"/>
      <c r="BCN1966" s="9"/>
      <c r="BCO1966" s="9"/>
      <c r="BCP1966" s="9"/>
      <c r="BCQ1966" s="9"/>
      <c r="BCR1966" s="9"/>
      <c r="BCS1966" s="9"/>
      <c r="BCT1966" s="9"/>
      <c r="BCU1966" s="9"/>
      <c r="BCV1966" s="9"/>
      <c r="BCW1966" s="9"/>
      <c r="BCX1966" s="9"/>
      <c r="BCY1966" s="9"/>
      <c r="BCZ1966" s="9"/>
      <c r="BDA1966" s="9"/>
      <c r="BDB1966" s="9"/>
      <c r="BDC1966" s="9"/>
      <c r="BDD1966" s="9"/>
      <c r="BDE1966" s="9"/>
      <c r="BDF1966" s="9"/>
      <c r="BDG1966" s="9"/>
      <c r="BDH1966" s="9"/>
      <c r="BDI1966" s="9"/>
      <c r="BDJ1966" s="9"/>
      <c r="BDK1966" s="9"/>
      <c r="BDL1966" s="9"/>
      <c r="BDM1966" s="9"/>
      <c r="BDN1966" s="9"/>
      <c r="BDO1966" s="9"/>
      <c r="BDP1966" s="9"/>
      <c r="BDQ1966" s="9"/>
      <c r="BDR1966" s="9"/>
      <c r="BDS1966" s="9"/>
      <c r="BDT1966" s="9"/>
      <c r="BDU1966" s="9"/>
      <c r="BDV1966" s="9"/>
      <c r="BDW1966" s="9"/>
      <c r="BDX1966" s="9"/>
      <c r="BDY1966" s="9"/>
      <c r="BDZ1966" s="9"/>
      <c r="BEA1966" s="9"/>
      <c r="BEB1966" s="9"/>
      <c r="BEC1966" s="9"/>
      <c r="BED1966" s="9"/>
      <c r="BEE1966" s="9"/>
      <c r="BEF1966" s="9"/>
      <c r="BEG1966" s="9"/>
      <c r="BEH1966" s="9"/>
      <c r="BEI1966" s="9"/>
      <c r="BEJ1966" s="9"/>
      <c r="BEK1966" s="9"/>
      <c r="BEL1966" s="9"/>
      <c r="BEM1966" s="9"/>
      <c r="BEN1966" s="9"/>
      <c r="BEO1966" s="9"/>
      <c r="BEP1966" s="9"/>
      <c r="BEQ1966" s="9"/>
      <c r="BER1966" s="9"/>
      <c r="BES1966" s="9"/>
      <c r="BET1966" s="9"/>
      <c r="BEU1966" s="9"/>
      <c r="BEV1966" s="9"/>
      <c r="BEW1966" s="9"/>
      <c r="BEX1966" s="9"/>
      <c r="BEY1966" s="9"/>
      <c r="BEZ1966" s="9"/>
      <c r="BFA1966" s="9"/>
      <c r="BFB1966" s="9"/>
      <c r="BFC1966" s="9"/>
      <c r="BFD1966" s="9"/>
      <c r="BFE1966" s="9"/>
      <c r="BFF1966" s="9"/>
      <c r="BFG1966" s="9"/>
      <c r="BFH1966" s="9"/>
      <c r="BFI1966" s="9"/>
      <c r="BFJ1966" s="9"/>
      <c r="BFK1966" s="9"/>
      <c r="BFL1966" s="9"/>
      <c r="BFM1966" s="9"/>
      <c r="BFN1966" s="9"/>
      <c r="BFO1966" s="9"/>
      <c r="BFP1966" s="9"/>
      <c r="BFQ1966" s="9"/>
      <c r="BFR1966" s="9"/>
      <c r="BFS1966" s="9"/>
      <c r="BFT1966" s="9"/>
      <c r="BFU1966" s="9"/>
      <c r="BFV1966" s="9"/>
      <c r="BFW1966" s="9"/>
      <c r="BFX1966" s="9"/>
      <c r="BFY1966" s="9"/>
      <c r="BFZ1966" s="9"/>
      <c r="BGA1966" s="9"/>
      <c r="BGB1966" s="9"/>
      <c r="BGC1966" s="9"/>
      <c r="BGD1966" s="9"/>
      <c r="BGE1966" s="9"/>
      <c r="BGF1966" s="9"/>
      <c r="BGG1966" s="9"/>
      <c r="BGH1966" s="9"/>
      <c r="BGI1966" s="9"/>
      <c r="BGJ1966" s="9"/>
      <c r="BGK1966" s="9"/>
      <c r="BGL1966" s="9"/>
      <c r="BGM1966" s="9"/>
      <c r="BGN1966" s="9"/>
      <c r="BGO1966" s="9"/>
      <c r="BGP1966" s="9"/>
      <c r="BGQ1966" s="9"/>
      <c r="BGR1966" s="9"/>
      <c r="BGS1966" s="9"/>
      <c r="BGT1966" s="9"/>
      <c r="BGU1966" s="9"/>
      <c r="BGV1966" s="9"/>
      <c r="BGW1966" s="9"/>
      <c r="BGX1966" s="9"/>
      <c r="BGY1966" s="9"/>
      <c r="BGZ1966" s="9"/>
      <c r="BHA1966" s="9"/>
      <c r="BHB1966" s="9"/>
      <c r="BHC1966" s="9"/>
      <c r="BHD1966" s="9"/>
      <c r="BHE1966" s="9"/>
      <c r="BHF1966" s="9"/>
      <c r="BHG1966" s="9"/>
      <c r="BHH1966" s="9"/>
      <c r="BHI1966" s="9"/>
      <c r="BHJ1966" s="9"/>
      <c r="BHK1966" s="9"/>
      <c r="BHL1966" s="9"/>
      <c r="BHM1966" s="9"/>
      <c r="BHN1966" s="9"/>
      <c r="BHO1966" s="9"/>
      <c r="BHP1966" s="9"/>
      <c r="BHQ1966" s="9"/>
      <c r="BHR1966" s="9"/>
      <c r="BHS1966" s="9"/>
      <c r="BHT1966" s="9"/>
      <c r="BHU1966" s="9"/>
      <c r="BHV1966" s="9"/>
      <c r="BHW1966" s="9"/>
      <c r="BHX1966" s="9"/>
      <c r="BHY1966" s="9"/>
      <c r="BHZ1966" s="9"/>
      <c r="BIA1966" s="9"/>
      <c r="BIB1966" s="9"/>
      <c r="BIC1966" s="9"/>
      <c r="BID1966" s="9"/>
      <c r="BIE1966" s="9"/>
      <c r="BIF1966" s="9"/>
      <c r="BIG1966" s="9"/>
      <c r="BIH1966" s="9"/>
      <c r="BII1966" s="9"/>
      <c r="BIJ1966" s="9"/>
      <c r="BIK1966" s="9"/>
      <c r="BIL1966" s="9"/>
      <c r="BIM1966" s="9"/>
      <c r="BIN1966" s="9"/>
      <c r="BIO1966" s="9"/>
      <c r="BIP1966" s="9"/>
      <c r="BIQ1966" s="9"/>
      <c r="BIR1966" s="9"/>
      <c r="BIS1966" s="9"/>
      <c r="BIT1966" s="9"/>
      <c r="BIU1966" s="9"/>
      <c r="BIV1966" s="9"/>
      <c r="BIW1966" s="9"/>
      <c r="BIX1966" s="9"/>
      <c r="BIY1966" s="9"/>
      <c r="BIZ1966" s="9"/>
      <c r="BJA1966" s="9"/>
      <c r="BJB1966" s="9"/>
      <c r="BJC1966" s="9"/>
      <c r="BJD1966" s="9"/>
      <c r="BJE1966" s="9"/>
      <c r="BJF1966" s="9"/>
      <c r="BJG1966" s="9"/>
      <c r="BJH1966" s="9"/>
      <c r="BJI1966" s="9"/>
      <c r="BJJ1966" s="9"/>
      <c r="BJK1966" s="9"/>
      <c r="BJL1966" s="9"/>
      <c r="BJM1966" s="9"/>
      <c r="BJN1966" s="9"/>
      <c r="BJO1966" s="9"/>
      <c r="BJP1966" s="9"/>
      <c r="BJQ1966" s="9"/>
      <c r="BJR1966" s="9"/>
      <c r="BJS1966" s="9"/>
      <c r="BJT1966" s="9"/>
      <c r="BJU1966" s="9"/>
      <c r="BJV1966" s="9"/>
      <c r="BJW1966" s="9"/>
      <c r="BJX1966" s="9"/>
      <c r="BJY1966" s="9"/>
      <c r="BJZ1966" s="9"/>
      <c r="BKA1966" s="9"/>
      <c r="BKB1966" s="9"/>
      <c r="BKC1966" s="9"/>
      <c r="BKD1966" s="9"/>
      <c r="BKE1966" s="9"/>
      <c r="BKF1966" s="9"/>
      <c r="BKG1966" s="9"/>
      <c r="BKH1966" s="9"/>
      <c r="BKI1966" s="9"/>
      <c r="BKJ1966" s="9"/>
      <c r="BKK1966" s="9"/>
      <c r="BKL1966" s="9"/>
      <c r="BKM1966" s="9"/>
      <c r="BKN1966" s="9"/>
      <c r="BKO1966" s="9"/>
      <c r="BKP1966" s="9"/>
      <c r="BKQ1966" s="9"/>
      <c r="BKR1966" s="9"/>
      <c r="BKS1966" s="9"/>
      <c r="BKT1966" s="9"/>
      <c r="BKU1966" s="9"/>
      <c r="BKV1966" s="9"/>
      <c r="BKW1966" s="9"/>
      <c r="BKX1966" s="9"/>
      <c r="BKY1966" s="9"/>
      <c r="BKZ1966" s="9"/>
      <c r="BLA1966" s="9"/>
      <c r="BLB1966" s="9"/>
      <c r="BLC1966" s="9"/>
      <c r="BLD1966" s="9"/>
      <c r="BLE1966" s="9"/>
      <c r="BLF1966" s="9"/>
      <c r="BLG1966" s="9"/>
      <c r="BLH1966" s="9"/>
      <c r="BLI1966" s="9"/>
      <c r="BLJ1966" s="9"/>
      <c r="BLK1966" s="9"/>
      <c r="BLL1966" s="9"/>
      <c r="BLM1966" s="9"/>
      <c r="BLN1966" s="9"/>
      <c r="BLO1966" s="9"/>
      <c r="BLP1966" s="9"/>
      <c r="BLQ1966" s="9"/>
      <c r="BLR1966" s="9"/>
      <c r="BLS1966" s="9"/>
      <c r="BLT1966" s="9"/>
      <c r="BLU1966" s="9"/>
      <c r="BLV1966" s="9"/>
      <c r="BLW1966" s="9"/>
      <c r="BLX1966" s="9"/>
      <c r="BLY1966" s="9"/>
      <c r="BLZ1966" s="9"/>
      <c r="BMA1966" s="9"/>
      <c r="BMB1966" s="9"/>
      <c r="BMC1966" s="9"/>
      <c r="BMD1966" s="9"/>
      <c r="BME1966" s="9"/>
      <c r="BMF1966" s="9"/>
      <c r="BMG1966" s="9"/>
      <c r="BMH1966" s="9"/>
      <c r="BMI1966" s="9"/>
      <c r="BMJ1966" s="9"/>
      <c r="BMK1966" s="9"/>
      <c r="BML1966" s="9"/>
      <c r="BMM1966" s="9"/>
      <c r="BMN1966" s="9"/>
      <c r="BMO1966" s="9"/>
      <c r="BMP1966" s="9"/>
      <c r="BMQ1966" s="9"/>
      <c r="BMR1966" s="9"/>
      <c r="BMS1966" s="9"/>
      <c r="BMT1966" s="9"/>
      <c r="BMU1966" s="9"/>
      <c r="BMV1966" s="9"/>
      <c r="BMW1966" s="9"/>
      <c r="BMX1966" s="9"/>
      <c r="BMY1966" s="9"/>
      <c r="BMZ1966" s="9"/>
      <c r="BNA1966" s="9"/>
      <c r="BNB1966" s="9"/>
      <c r="BNC1966" s="9"/>
      <c r="BND1966" s="9"/>
      <c r="BNE1966" s="9"/>
      <c r="BNF1966" s="9"/>
      <c r="BNG1966" s="9"/>
      <c r="BNH1966" s="9"/>
      <c r="BNI1966" s="9"/>
      <c r="BNJ1966" s="9"/>
      <c r="BNK1966" s="9"/>
      <c r="BNL1966" s="9"/>
      <c r="BNM1966" s="9"/>
      <c r="BNN1966" s="9"/>
      <c r="BNO1966" s="9"/>
      <c r="BNP1966" s="9"/>
      <c r="BNQ1966" s="9"/>
      <c r="BNR1966" s="9"/>
      <c r="BNS1966" s="9"/>
      <c r="BNT1966" s="9"/>
      <c r="BNU1966" s="9"/>
      <c r="BNV1966" s="9"/>
      <c r="BNW1966" s="9"/>
      <c r="BNX1966" s="9"/>
      <c r="BNY1966" s="9"/>
      <c r="BNZ1966" s="9"/>
      <c r="BOA1966" s="9"/>
      <c r="BOB1966" s="9"/>
      <c r="BOC1966" s="9"/>
      <c r="BOD1966" s="9"/>
      <c r="BOE1966" s="9"/>
      <c r="BOF1966" s="9"/>
      <c r="BOG1966" s="9"/>
      <c r="BOH1966" s="9"/>
      <c r="BOI1966" s="9"/>
      <c r="BOJ1966" s="9"/>
      <c r="BOK1966" s="9"/>
      <c r="BOL1966" s="9"/>
      <c r="BOM1966" s="9"/>
      <c r="BON1966" s="9"/>
      <c r="BOO1966" s="9"/>
      <c r="BOP1966" s="9"/>
      <c r="BOQ1966" s="9"/>
      <c r="BOR1966" s="9"/>
      <c r="BOS1966" s="9"/>
      <c r="BOT1966" s="9"/>
      <c r="BOU1966" s="9"/>
      <c r="BOV1966" s="9"/>
      <c r="BOW1966" s="9"/>
      <c r="BOX1966" s="9"/>
      <c r="BOY1966" s="9"/>
      <c r="BOZ1966" s="9"/>
      <c r="BPA1966" s="9"/>
      <c r="BPB1966" s="9"/>
      <c r="BPC1966" s="9"/>
      <c r="BPD1966" s="9"/>
      <c r="BPE1966" s="9"/>
      <c r="BPF1966" s="9"/>
      <c r="BPG1966" s="9"/>
      <c r="BPH1966" s="9"/>
      <c r="BPI1966" s="9"/>
      <c r="BPJ1966" s="9"/>
      <c r="BPK1966" s="9"/>
      <c r="BPL1966" s="9"/>
      <c r="BPM1966" s="9"/>
      <c r="BPN1966" s="9"/>
      <c r="BPO1966" s="9"/>
      <c r="BPP1966" s="9"/>
      <c r="BPQ1966" s="9"/>
      <c r="BPR1966" s="9"/>
      <c r="BPS1966" s="9"/>
      <c r="BPT1966" s="9"/>
      <c r="BPU1966" s="9"/>
      <c r="BPV1966" s="9"/>
      <c r="BPW1966" s="9"/>
      <c r="BPX1966" s="9"/>
      <c r="BPY1966" s="9"/>
      <c r="BPZ1966" s="9"/>
      <c r="BQA1966" s="9"/>
      <c r="BQB1966" s="9"/>
      <c r="BQC1966" s="9"/>
      <c r="BQD1966" s="9"/>
      <c r="BQE1966" s="9"/>
      <c r="BQF1966" s="9"/>
      <c r="BQG1966" s="9"/>
      <c r="BQH1966" s="9"/>
      <c r="BQI1966" s="9"/>
      <c r="BQJ1966" s="9"/>
      <c r="BQK1966" s="9"/>
      <c r="BQL1966" s="9"/>
      <c r="BQM1966" s="9"/>
      <c r="BQN1966" s="9"/>
      <c r="BQO1966" s="9"/>
      <c r="BQP1966" s="9"/>
      <c r="BQQ1966" s="9"/>
      <c r="BQR1966" s="9"/>
      <c r="BQS1966" s="9"/>
      <c r="BQT1966" s="9"/>
      <c r="BQU1966" s="9"/>
      <c r="BQV1966" s="9"/>
      <c r="BQW1966" s="9"/>
      <c r="BQX1966" s="9"/>
      <c r="BQY1966" s="9"/>
      <c r="BQZ1966" s="9"/>
      <c r="BRA1966" s="9"/>
      <c r="BRB1966" s="9"/>
      <c r="BRC1966" s="9"/>
      <c r="BRD1966" s="9"/>
      <c r="BRE1966" s="9"/>
      <c r="BRF1966" s="9"/>
      <c r="BRG1966" s="9"/>
      <c r="BRH1966" s="9"/>
      <c r="BRI1966" s="9"/>
      <c r="BRJ1966" s="9"/>
      <c r="BRK1966" s="9"/>
      <c r="BRL1966" s="9"/>
      <c r="BRM1966" s="9"/>
      <c r="BRN1966" s="9"/>
      <c r="BRO1966" s="9"/>
      <c r="BRP1966" s="9"/>
      <c r="BRQ1966" s="9"/>
      <c r="BRR1966" s="9"/>
      <c r="BRS1966" s="9"/>
      <c r="BRT1966" s="9"/>
      <c r="BRU1966" s="9"/>
      <c r="BRV1966" s="9"/>
      <c r="BRW1966" s="9"/>
      <c r="BRX1966" s="9"/>
      <c r="BRY1966" s="9"/>
      <c r="BRZ1966" s="9"/>
      <c r="BSA1966" s="9"/>
      <c r="BSB1966" s="9"/>
      <c r="BSC1966" s="9"/>
      <c r="BSD1966" s="9"/>
      <c r="BSE1966" s="9"/>
      <c r="BSF1966" s="9"/>
      <c r="BSG1966" s="9"/>
      <c r="BSH1966" s="9"/>
      <c r="BSI1966" s="9"/>
      <c r="BSJ1966" s="9"/>
      <c r="BSK1966" s="9"/>
      <c r="BSL1966" s="9"/>
      <c r="BSM1966" s="9"/>
      <c r="BSN1966" s="9"/>
      <c r="BSO1966" s="9"/>
      <c r="BSP1966" s="9"/>
      <c r="BSQ1966" s="9"/>
      <c r="BSR1966" s="9"/>
      <c r="BSS1966" s="9"/>
      <c r="BST1966" s="9"/>
      <c r="BSU1966" s="9"/>
      <c r="BSV1966" s="9"/>
      <c r="BSW1966" s="9"/>
      <c r="BSX1966" s="9"/>
      <c r="BSY1966" s="9"/>
      <c r="BSZ1966" s="9"/>
      <c r="BTA1966" s="9"/>
      <c r="BTB1966" s="9"/>
      <c r="BTC1966" s="9"/>
      <c r="BTD1966" s="9"/>
      <c r="BTE1966" s="9"/>
      <c r="BTF1966" s="9"/>
      <c r="BTG1966" s="9"/>
      <c r="BTH1966" s="9"/>
      <c r="BTI1966" s="9"/>
      <c r="BTJ1966" s="9"/>
      <c r="BTK1966" s="9"/>
      <c r="BTL1966" s="9"/>
      <c r="BTM1966" s="9"/>
      <c r="BTN1966" s="9"/>
      <c r="BTO1966" s="9"/>
      <c r="BTP1966" s="9"/>
      <c r="BTQ1966" s="9"/>
      <c r="BTR1966" s="9"/>
      <c r="BTS1966" s="9"/>
      <c r="BTT1966" s="9"/>
      <c r="BTU1966" s="9"/>
      <c r="BTV1966" s="9"/>
      <c r="BTW1966" s="9"/>
      <c r="BTX1966" s="9"/>
      <c r="BTY1966" s="9"/>
      <c r="BTZ1966" s="9"/>
      <c r="BUA1966" s="9"/>
      <c r="BUB1966" s="9"/>
      <c r="BUC1966" s="9"/>
      <c r="BUD1966" s="9"/>
      <c r="BUE1966" s="9"/>
      <c r="BUF1966" s="9"/>
      <c r="BUG1966" s="9"/>
      <c r="BUH1966" s="9"/>
      <c r="BUI1966" s="9"/>
      <c r="BUJ1966" s="9"/>
      <c r="BUK1966" s="9"/>
      <c r="BUL1966" s="9"/>
      <c r="BUM1966" s="9"/>
      <c r="BUN1966" s="9"/>
      <c r="BUO1966" s="9"/>
      <c r="BUP1966" s="9"/>
      <c r="BUQ1966" s="9"/>
      <c r="BUR1966" s="9"/>
      <c r="BUS1966" s="9"/>
      <c r="BUT1966" s="9"/>
      <c r="BUU1966" s="9"/>
      <c r="BUV1966" s="9"/>
      <c r="BUW1966" s="9"/>
      <c r="BUX1966" s="9"/>
      <c r="BUY1966" s="9"/>
      <c r="BUZ1966" s="9"/>
      <c r="BVA1966" s="9"/>
      <c r="BVB1966" s="9"/>
      <c r="BVC1966" s="9"/>
      <c r="BVD1966" s="9"/>
      <c r="BVE1966" s="9"/>
      <c r="BVF1966" s="9"/>
      <c r="BVG1966" s="9"/>
      <c r="BVH1966" s="9"/>
      <c r="BVI1966" s="9"/>
      <c r="BVJ1966" s="9"/>
      <c r="BVK1966" s="9"/>
      <c r="BVL1966" s="9"/>
      <c r="BVM1966" s="9"/>
      <c r="BVN1966" s="9"/>
      <c r="BVO1966" s="9"/>
      <c r="BVP1966" s="9"/>
      <c r="BVQ1966" s="9"/>
      <c r="BVR1966" s="9"/>
      <c r="BVS1966" s="9"/>
      <c r="BVT1966" s="9"/>
      <c r="BVU1966" s="9"/>
      <c r="BVV1966" s="9"/>
      <c r="BVW1966" s="9"/>
      <c r="BVX1966" s="9"/>
      <c r="BVY1966" s="9"/>
      <c r="BVZ1966" s="9"/>
      <c r="BWA1966" s="9"/>
      <c r="BWB1966" s="9"/>
      <c r="BWC1966" s="9"/>
      <c r="BWD1966" s="9"/>
      <c r="BWE1966" s="9"/>
      <c r="BWF1966" s="9"/>
      <c r="BWG1966" s="9"/>
      <c r="BWH1966" s="9"/>
      <c r="BWI1966" s="9"/>
      <c r="BWJ1966" s="9"/>
      <c r="BWK1966" s="9"/>
      <c r="BWL1966" s="9"/>
      <c r="BWM1966" s="9"/>
      <c r="BWN1966" s="9"/>
      <c r="BWO1966" s="9"/>
      <c r="BWP1966" s="9"/>
      <c r="BWQ1966" s="9"/>
      <c r="BWR1966" s="9"/>
      <c r="BWS1966" s="9"/>
      <c r="BWT1966" s="9"/>
      <c r="BWU1966" s="9"/>
      <c r="BWV1966" s="9"/>
      <c r="BWW1966" s="9"/>
      <c r="BWX1966" s="9"/>
      <c r="BWY1966" s="9"/>
      <c r="BWZ1966" s="9"/>
      <c r="BXA1966" s="9"/>
      <c r="BXB1966" s="9"/>
      <c r="BXC1966" s="9"/>
      <c r="BXD1966" s="9"/>
      <c r="BXE1966" s="9"/>
      <c r="BXF1966" s="9"/>
      <c r="BXG1966" s="9"/>
      <c r="BXH1966" s="9"/>
      <c r="BXI1966" s="9"/>
      <c r="BXJ1966" s="9"/>
      <c r="BXK1966" s="9"/>
      <c r="BXL1966" s="9"/>
      <c r="BXM1966" s="9"/>
      <c r="BXN1966" s="9"/>
      <c r="BXO1966" s="9"/>
      <c r="BXP1966" s="9"/>
      <c r="BXQ1966" s="9"/>
      <c r="BXR1966" s="9"/>
      <c r="BXS1966" s="9"/>
      <c r="BXT1966" s="9"/>
      <c r="BXU1966" s="9"/>
      <c r="BXV1966" s="9"/>
      <c r="BXW1966" s="9"/>
      <c r="BXX1966" s="9"/>
      <c r="BXY1966" s="9"/>
      <c r="BXZ1966" s="9"/>
      <c r="BYA1966" s="9"/>
      <c r="BYB1966" s="9"/>
      <c r="BYC1966" s="9"/>
      <c r="BYD1966" s="9"/>
      <c r="BYE1966" s="9"/>
      <c r="BYF1966" s="9"/>
      <c r="BYG1966" s="9"/>
      <c r="BYH1966" s="9"/>
      <c r="BYI1966" s="9"/>
      <c r="BYJ1966" s="9"/>
      <c r="BYK1966" s="9"/>
      <c r="BYL1966" s="9"/>
      <c r="BYM1966" s="9"/>
      <c r="BYN1966" s="9"/>
      <c r="BYO1966" s="9"/>
      <c r="BYP1966" s="9"/>
      <c r="BYQ1966" s="9"/>
      <c r="BYR1966" s="9"/>
      <c r="BYS1966" s="9"/>
      <c r="BYT1966" s="9"/>
      <c r="BYU1966" s="9"/>
      <c r="BYV1966" s="9"/>
      <c r="BYW1966" s="9"/>
      <c r="BYX1966" s="9"/>
      <c r="BYY1966" s="9"/>
      <c r="BYZ1966" s="9"/>
      <c r="BZA1966" s="9"/>
      <c r="BZB1966" s="9"/>
      <c r="BZC1966" s="9"/>
      <c r="BZD1966" s="9"/>
      <c r="BZE1966" s="9"/>
      <c r="BZF1966" s="9"/>
      <c r="BZG1966" s="9"/>
      <c r="BZH1966" s="9"/>
      <c r="BZI1966" s="9"/>
      <c r="BZJ1966" s="9"/>
      <c r="BZK1966" s="9"/>
      <c r="BZL1966" s="9"/>
      <c r="BZM1966" s="9"/>
      <c r="BZN1966" s="9"/>
      <c r="BZO1966" s="9"/>
      <c r="BZP1966" s="9"/>
      <c r="BZQ1966" s="9"/>
      <c r="BZR1966" s="9"/>
      <c r="BZS1966" s="9"/>
      <c r="BZT1966" s="9"/>
      <c r="BZU1966" s="9"/>
      <c r="BZV1966" s="9"/>
      <c r="BZW1966" s="9"/>
      <c r="BZX1966" s="9"/>
      <c r="BZY1966" s="9"/>
      <c r="BZZ1966" s="9"/>
      <c r="CAA1966" s="9"/>
      <c r="CAB1966" s="9"/>
      <c r="CAC1966" s="9"/>
      <c r="CAD1966" s="9"/>
      <c r="CAE1966" s="9"/>
      <c r="CAF1966" s="9"/>
      <c r="CAG1966" s="9"/>
      <c r="CAH1966" s="9"/>
      <c r="CAI1966" s="9"/>
      <c r="CAJ1966" s="9"/>
      <c r="CAK1966" s="9"/>
      <c r="CAL1966" s="9"/>
      <c r="CAM1966" s="9"/>
      <c r="CAN1966" s="9"/>
      <c r="CAO1966" s="9"/>
      <c r="CAP1966" s="9"/>
      <c r="CAQ1966" s="9"/>
      <c r="CAR1966" s="9"/>
      <c r="CAS1966" s="9"/>
      <c r="CAT1966" s="9"/>
      <c r="CAU1966" s="9"/>
      <c r="CAV1966" s="9"/>
      <c r="CAW1966" s="9"/>
      <c r="CAX1966" s="9"/>
      <c r="CAY1966" s="9"/>
      <c r="CAZ1966" s="9"/>
      <c r="CBA1966" s="9"/>
      <c r="CBB1966" s="9"/>
      <c r="CBC1966" s="9"/>
      <c r="CBD1966" s="9"/>
      <c r="CBE1966" s="9"/>
      <c r="CBF1966" s="9"/>
      <c r="CBG1966" s="9"/>
      <c r="CBH1966" s="9"/>
      <c r="CBI1966" s="9"/>
      <c r="CBJ1966" s="9"/>
      <c r="CBK1966" s="9"/>
      <c r="CBL1966" s="9"/>
      <c r="CBM1966" s="9"/>
      <c r="CBN1966" s="9"/>
      <c r="CBO1966" s="9"/>
      <c r="CBP1966" s="9"/>
      <c r="CBQ1966" s="9"/>
      <c r="CBR1966" s="9"/>
      <c r="CBS1966" s="9"/>
      <c r="CBT1966" s="9"/>
      <c r="CBU1966" s="9"/>
      <c r="CBV1966" s="9"/>
      <c r="CBW1966" s="9"/>
      <c r="CBX1966" s="9"/>
      <c r="CBY1966" s="9"/>
      <c r="CBZ1966" s="9"/>
      <c r="CCA1966" s="9"/>
      <c r="CCB1966" s="9"/>
      <c r="CCC1966" s="9"/>
      <c r="CCD1966" s="9"/>
      <c r="CCE1966" s="9"/>
      <c r="CCF1966" s="9"/>
      <c r="CCG1966" s="9"/>
      <c r="CCH1966" s="9"/>
      <c r="CCI1966" s="9"/>
      <c r="CCJ1966" s="9"/>
      <c r="CCK1966" s="9"/>
      <c r="CCL1966" s="9"/>
      <c r="CCM1966" s="9"/>
      <c r="CCN1966" s="9"/>
      <c r="CCO1966" s="9"/>
      <c r="CCP1966" s="9"/>
      <c r="CCQ1966" s="9"/>
      <c r="CCR1966" s="9"/>
      <c r="CCS1966" s="9"/>
      <c r="CCT1966" s="9"/>
      <c r="CCU1966" s="9"/>
      <c r="CCV1966" s="9"/>
      <c r="CCW1966" s="9"/>
      <c r="CCX1966" s="9"/>
      <c r="CCY1966" s="9"/>
      <c r="CCZ1966" s="9"/>
      <c r="CDA1966" s="9"/>
      <c r="CDB1966" s="9"/>
      <c r="CDC1966" s="9"/>
      <c r="CDD1966" s="9"/>
      <c r="CDE1966" s="9"/>
      <c r="CDF1966" s="9"/>
      <c r="CDG1966" s="9"/>
      <c r="CDH1966" s="9"/>
      <c r="CDI1966" s="9"/>
      <c r="CDJ1966" s="9"/>
      <c r="CDK1966" s="9"/>
      <c r="CDL1966" s="9"/>
      <c r="CDM1966" s="9"/>
      <c r="CDN1966" s="9"/>
      <c r="CDO1966" s="9"/>
      <c r="CDP1966" s="9"/>
      <c r="CDQ1966" s="9"/>
      <c r="CDR1966" s="9"/>
      <c r="CDS1966" s="9"/>
      <c r="CDT1966" s="9"/>
      <c r="CDU1966" s="9"/>
      <c r="CDV1966" s="9"/>
      <c r="CDW1966" s="9"/>
      <c r="CDX1966" s="9"/>
      <c r="CDY1966" s="9"/>
      <c r="CDZ1966" s="9"/>
      <c r="CEA1966" s="9"/>
      <c r="CEB1966" s="9"/>
      <c r="CEC1966" s="9"/>
      <c r="CED1966" s="9"/>
      <c r="CEE1966" s="9"/>
      <c r="CEF1966" s="9"/>
      <c r="CEG1966" s="9"/>
      <c r="CEH1966" s="9"/>
      <c r="CEI1966" s="9"/>
      <c r="CEJ1966" s="9"/>
      <c r="CEK1966" s="9"/>
      <c r="CEL1966" s="9"/>
      <c r="CEM1966" s="9"/>
      <c r="CEN1966" s="9"/>
      <c r="CEO1966" s="9"/>
      <c r="CEP1966" s="9"/>
      <c r="CEQ1966" s="9"/>
      <c r="CER1966" s="9"/>
      <c r="CES1966" s="9"/>
      <c r="CET1966" s="9"/>
      <c r="CEU1966" s="9"/>
      <c r="CEV1966" s="9"/>
      <c r="CEW1966" s="9"/>
      <c r="CEX1966" s="9"/>
      <c r="CEY1966" s="9"/>
      <c r="CEZ1966" s="9"/>
      <c r="CFA1966" s="9"/>
      <c r="CFB1966" s="9"/>
      <c r="CFC1966" s="9"/>
      <c r="CFD1966" s="9"/>
      <c r="CFE1966" s="9"/>
      <c r="CFF1966" s="9"/>
      <c r="CFG1966" s="9"/>
      <c r="CFH1966" s="9"/>
      <c r="CFI1966" s="9"/>
      <c r="CFJ1966" s="9"/>
      <c r="CFK1966" s="9"/>
      <c r="CFL1966" s="9"/>
      <c r="CFM1966" s="9"/>
      <c r="CFN1966" s="9"/>
      <c r="CFO1966" s="9"/>
      <c r="CFP1966" s="9"/>
      <c r="CFQ1966" s="9"/>
      <c r="CFR1966" s="9"/>
      <c r="CFS1966" s="9"/>
      <c r="CFT1966" s="9"/>
      <c r="CFU1966" s="9"/>
      <c r="CFV1966" s="9"/>
      <c r="CFW1966" s="9"/>
      <c r="CFX1966" s="9"/>
      <c r="CFY1966" s="9"/>
      <c r="CFZ1966" s="9"/>
      <c r="CGA1966" s="9"/>
      <c r="CGB1966" s="9"/>
      <c r="CGC1966" s="9"/>
      <c r="CGD1966" s="9"/>
      <c r="CGE1966" s="9"/>
      <c r="CGF1966" s="9"/>
      <c r="CGG1966" s="9"/>
      <c r="CGH1966" s="9"/>
      <c r="CGI1966" s="9"/>
      <c r="CGJ1966" s="9"/>
      <c r="CGK1966" s="9"/>
      <c r="CGL1966" s="9"/>
      <c r="CGM1966" s="9"/>
      <c r="CGN1966" s="9"/>
      <c r="CGO1966" s="9"/>
      <c r="CGP1966" s="9"/>
      <c r="CGQ1966" s="9"/>
      <c r="CGR1966" s="9"/>
      <c r="CGS1966" s="9"/>
      <c r="CGT1966" s="9"/>
      <c r="CGU1966" s="9"/>
      <c r="CGV1966" s="9"/>
      <c r="CGW1966" s="9"/>
      <c r="CGX1966" s="9"/>
      <c r="CGY1966" s="9"/>
      <c r="CGZ1966" s="9"/>
      <c r="CHA1966" s="9"/>
      <c r="CHB1966" s="9"/>
      <c r="CHC1966" s="9"/>
      <c r="CHD1966" s="9"/>
      <c r="CHE1966" s="9"/>
      <c r="CHF1966" s="9"/>
      <c r="CHG1966" s="9"/>
      <c r="CHH1966" s="9"/>
      <c r="CHI1966" s="9"/>
      <c r="CHJ1966" s="9"/>
      <c r="CHK1966" s="9"/>
      <c r="CHL1966" s="9"/>
      <c r="CHM1966" s="9"/>
      <c r="CHN1966" s="9"/>
      <c r="CHO1966" s="9"/>
      <c r="CHP1966" s="9"/>
      <c r="CHQ1966" s="9"/>
      <c r="CHR1966" s="9"/>
      <c r="CHS1966" s="9"/>
      <c r="CHT1966" s="9"/>
      <c r="CHU1966" s="9"/>
      <c r="CHV1966" s="9"/>
      <c r="CHW1966" s="9"/>
      <c r="CHX1966" s="9"/>
      <c r="CHY1966" s="9"/>
      <c r="CHZ1966" s="9"/>
      <c r="CIA1966" s="9"/>
      <c r="CIB1966" s="9"/>
      <c r="CIC1966" s="9"/>
      <c r="CID1966" s="9"/>
      <c r="CIE1966" s="9"/>
      <c r="CIF1966" s="9"/>
      <c r="CIG1966" s="9"/>
      <c r="CIH1966" s="9"/>
      <c r="CII1966" s="9"/>
      <c r="CIJ1966" s="9"/>
      <c r="CIK1966" s="9"/>
      <c r="CIL1966" s="9"/>
      <c r="CIM1966" s="9"/>
      <c r="CIN1966" s="9"/>
      <c r="CIO1966" s="9"/>
      <c r="CIP1966" s="9"/>
      <c r="CIQ1966" s="9"/>
      <c r="CIR1966" s="9"/>
      <c r="CIS1966" s="9"/>
      <c r="CIT1966" s="9"/>
      <c r="CIU1966" s="9"/>
      <c r="CIV1966" s="9"/>
      <c r="CIW1966" s="9"/>
      <c r="CIX1966" s="9"/>
      <c r="CIY1966" s="9"/>
      <c r="CIZ1966" s="9"/>
      <c r="CJA1966" s="9"/>
      <c r="CJB1966" s="9"/>
      <c r="CJC1966" s="9"/>
      <c r="CJD1966" s="9"/>
      <c r="CJE1966" s="9"/>
      <c r="CJF1966" s="9"/>
      <c r="CJG1966" s="9"/>
      <c r="CJH1966" s="9"/>
      <c r="CJI1966" s="9"/>
      <c r="CJJ1966" s="9"/>
      <c r="CJK1966" s="9"/>
      <c r="CJL1966" s="9"/>
      <c r="CJM1966" s="9"/>
      <c r="CJN1966" s="9"/>
      <c r="CJO1966" s="9"/>
      <c r="CJP1966" s="9"/>
      <c r="CJQ1966" s="9"/>
      <c r="CJR1966" s="9"/>
      <c r="CJS1966" s="9"/>
      <c r="CJT1966" s="9"/>
      <c r="CJU1966" s="9"/>
      <c r="CJV1966" s="9"/>
      <c r="CJW1966" s="9"/>
      <c r="CJX1966" s="9"/>
      <c r="CJY1966" s="9"/>
      <c r="CJZ1966" s="9"/>
      <c r="CKA1966" s="9"/>
      <c r="CKB1966" s="9"/>
      <c r="CKC1966" s="9"/>
      <c r="CKD1966" s="9"/>
      <c r="CKE1966" s="9"/>
      <c r="CKF1966" s="9"/>
      <c r="CKG1966" s="9"/>
      <c r="CKH1966" s="9"/>
      <c r="CKI1966" s="9"/>
      <c r="CKJ1966" s="9"/>
      <c r="CKK1966" s="9"/>
      <c r="CKL1966" s="9"/>
      <c r="CKM1966" s="9"/>
      <c r="CKN1966" s="9"/>
      <c r="CKO1966" s="9"/>
      <c r="CKP1966" s="9"/>
      <c r="CKQ1966" s="9"/>
      <c r="CKR1966" s="9"/>
      <c r="CKS1966" s="9"/>
      <c r="CKT1966" s="9"/>
      <c r="CKU1966" s="9"/>
      <c r="CKV1966" s="9"/>
      <c r="CKW1966" s="9"/>
      <c r="CKX1966" s="9"/>
      <c r="CKY1966" s="9"/>
      <c r="CKZ1966" s="9"/>
      <c r="CLA1966" s="9"/>
      <c r="CLB1966" s="9"/>
      <c r="CLC1966" s="9"/>
      <c r="CLD1966" s="9"/>
      <c r="CLE1966" s="9"/>
      <c r="CLF1966" s="9"/>
      <c r="CLG1966" s="9"/>
      <c r="CLH1966" s="9"/>
      <c r="CLI1966" s="9"/>
      <c r="CLJ1966" s="9"/>
      <c r="CLK1966" s="9"/>
      <c r="CLL1966" s="9"/>
      <c r="CLM1966" s="9"/>
      <c r="CLN1966" s="9"/>
      <c r="CLO1966" s="9"/>
      <c r="CLP1966" s="9"/>
      <c r="CLQ1966" s="9"/>
      <c r="CLR1966" s="9"/>
      <c r="CLS1966" s="9"/>
      <c r="CLT1966" s="9"/>
      <c r="CLU1966" s="9"/>
      <c r="CLV1966" s="9"/>
      <c r="CLW1966" s="9"/>
      <c r="CLX1966" s="9"/>
      <c r="CLY1966" s="9"/>
      <c r="CLZ1966" s="9"/>
      <c r="CMA1966" s="9"/>
      <c r="CMB1966" s="9"/>
      <c r="CMC1966" s="9"/>
      <c r="CMD1966" s="9"/>
      <c r="CME1966" s="9"/>
      <c r="CMF1966" s="9"/>
      <c r="CMG1966" s="9"/>
      <c r="CMH1966" s="9"/>
      <c r="CMI1966" s="9"/>
      <c r="CMJ1966" s="9"/>
      <c r="CMK1966" s="9"/>
      <c r="CML1966" s="9"/>
      <c r="CMM1966" s="9"/>
      <c r="CMN1966" s="9"/>
      <c r="CMO1966" s="9"/>
      <c r="CMP1966" s="9"/>
      <c r="CMQ1966" s="9"/>
      <c r="CMR1966" s="9"/>
      <c r="CMS1966" s="9"/>
      <c r="CMT1966" s="9"/>
      <c r="CMU1966" s="9"/>
      <c r="CMV1966" s="9"/>
      <c r="CMW1966" s="9"/>
      <c r="CMX1966" s="9"/>
      <c r="CMY1966" s="9"/>
      <c r="CMZ1966" s="9"/>
      <c r="CNA1966" s="9"/>
      <c r="CNB1966" s="9"/>
      <c r="CNC1966" s="9"/>
      <c r="CND1966" s="9"/>
      <c r="CNE1966" s="9"/>
      <c r="CNF1966" s="9"/>
      <c r="CNG1966" s="9"/>
      <c r="CNH1966" s="9"/>
      <c r="CNI1966" s="9"/>
      <c r="CNJ1966" s="9"/>
      <c r="CNK1966" s="9"/>
      <c r="CNL1966" s="9"/>
      <c r="CNM1966" s="9"/>
      <c r="CNN1966" s="9"/>
      <c r="CNO1966" s="9"/>
      <c r="CNP1966" s="9"/>
      <c r="CNQ1966" s="9"/>
      <c r="CNR1966" s="9"/>
      <c r="CNS1966" s="9"/>
      <c r="CNT1966" s="9"/>
      <c r="CNU1966" s="9"/>
      <c r="CNV1966" s="9"/>
      <c r="CNW1966" s="9"/>
      <c r="CNX1966" s="9"/>
      <c r="CNY1966" s="9"/>
      <c r="CNZ1966" s="9"/>
      <c r="COA1966" s="9"/>
      <c r="COB1966" s="9"/>
      <c r="COC1966" s="9"/>
      <c r="COD1966" s="9"/>
      <c r="COE1966" s="9"/>
      <c r="COF1966" s="9"/>
      <c r="COG1966" s="9"/>
      <c r="COH1966" s="9"/>
      <c r="COI1966" s="9"/>
      <c r="COJ1966" s="9"/>
      <c r="COK1966" s="9"/>
      <c r="COL1966" s="9"/>
      <c r="COM1966" s="9"/>
      <c r="CON1966" s="9"/>
      <c r="COO1966" s="9"/>
      <c r="COP1966" s="9"/>
      <c r="COQ1966" s="9"/>
      <c r="COR1966" s="9"/>
      <c r="COS1966" s="9"/>
      <c r="COT1966" s="9"/>
      <c r="COU1966" s="9"/>
      <c r="COV1966" s="9"/>
      <c r="COW1966" s="9"/>
      <c r="COX1966" s="9"/>
      <c r="COY1966" s="9"/>
      <c r="COZ1966" s="9"/>
      <c r="CPA1966" s="9"/>
      <c r="CPB1966" s="9"/>
      <c r="CPC1966" s="9"/>
      <c r="CPD1966" s="9"/>
      <c r="CPE1966" s="9"/>
      <c r="CPF1966" s="9"/>
      <c r="CPG1966" s="9"/>
      <c r="CPH1966" s="9"/>
      <c r="CPI1966" s="9"/>
      <c r="CPJ1966" s="9"/>
      <c r="CPK1966" s="9"/>
      <c r="CPL1966" s="9"/>
      <c r="CPM1966" s="9"/>
      <c r="CPN1966" s="9"/>
      <c r="CPO1966" s="9"/>
      <c r="CPP1966" s="9"/>
      <c r="CPQ1966" s="9"/>
      <c r="CPR1966" s="9"/>
      <c r="CPS1966" s="9"/>
      <c r="CPT1966" s="9"/>
      <c r="CPU1966" s="9"/>
      <c r="CPV1966" s="9"/>
      <c r="CPW1966" s="9"/>
      <c r="CPX1966" s="9"/>
      <c r="CPY1966" s="9"/>
      <c r="CPZ1966" s="9"/>
      <c r="CQA1966" s="9"/>
      <c r="CQB1966" s="9"/>
      <c r="CQC1966" s="9"/>
      <c r="CQD1966" s="9"/>
      <c r="CQE1966" s="9"/>
      <c r="CQF1966" s="9"/>
      <c r="CQG1966" s="9"/>
      <c r="CQH1966" s="9"/>
      <c r="CQI1966" s="9"/>
      <c r="CQJ1966" s="9"/>
      <c r="CQK1966" s="9"/>
      <c r="CQL1966" s="9"/>
      <c r="CQM1966" s="9"/>
      <c r="CQN1966" s="9"/>
      <c r="CQO1966" s="9"/>
      <c r="CQP1966" s="9"/>
      <c r="CQQ1966" s="9"/>
      <c r="CQR1966" s="9"/>
      <c r="CQS1966" s="9"/>
      <c r="CQT1966" s="9"/>
      <c r="CQU1966" s="9"/>
      <c r="CQV1966" s="9"/>
      <c r="CQW1966" s="9"/>
      <c r="CQX1966" s="9"/>
      <c r="CQY1966" s="9"/>
      <c r="CQZ1966" s="9"/>
      <c r="CRA1966" s="9"/>
      <c r="CRB1966" s="9"/>
      <c r="CRC1966" s="9"/>
      <c r="CRD1966" s="9"/>
      <c r="CRE1966" s="9"/>
      <c r="CRF1966" s="9"/>
      <c r="CRG1966" s="9"/>
      <c r="CRH1966" s="9"/>
      <c r="CRI1966" s="9"/>
      <c r="CRJ1966" s="9"/>
      <c r="CRK1966" s="9"/>
      <c r="CRL1966" s="9"/>
      <c r="CRM1966" s="9"/>
      <c r="CRN1966" s="9"/>
      <c r="CRO1966" s="9"/>
      <c r="CRP1966" s="9"/>
      <c r="CRQ1966" s="9"/>
      <c r="CRR1966" s="9"/>
      <c r="CRS1966" s="9"/>
      <c r="CRT1966" s="9"/>
      <c r="CRU1966" s="9"/>
      <c r="CRV1966" s="9"/>
      <c r="CRW1966" s="9"/>
      <c r="CRX1966" s="9"/>
      <c r="CRY1966" s="9"/>
      <c r="CRZ1966" s="9"/>
      <c r="CSA1966" s="9"/>
      <c r="CSB1966" s="9"/>
      <c r="CSC1966" s="9"/>
      <c r="CSD1966" s="9"/>
      <c r="CSE1966" s="9"/>
      <c r="CSF1966" s="9"/>
      <c r="CSG1966" s="9"/>
      <c r="CSH1966" s="9"/>
      <c r="CSI1966" s="9"/>
      <c r="CSJ1966" s="9"/>
      <c r="CSK1966" s="9"/>
      <c r="CSL1966" s="9"/>
      <c r="CSM1966" s="9"/>
      <c r="CSN1966" s="9"/>
      <c r="CSO1966" s="9"/>
      <c r="CSP1966" s="9"/>
      <c r="CSQ1966" s="9"/>
      <c r="CSR1966" s="9"/>
      <c r="CSS1966" s="9"/>
      <c r="CST1966" s="9"/>
      <c r="CSU1966" s="9"/>
      <c r="CSV1966" s="9"/>
      <c r="CSW1966" s="9"/>
      <c r="CSX1966" s="9"/>
      <c r="CSY1966" s="9"/>
      <c r="CSZ1966" s="9"/>
      <c r="CTA1966" s="9"/>
      <c r="CTB1966" s="9"/>
      <c r="CTC1966" s="9"/>
      <c r="CTD1966" s="9"/>
      <c r="CTE1966" s="9"/>
      <c r="CTF1966" s="9"/>
      <c r="CTG1966" s="9"/>
      <c r="CTH1966" s="9"/>
      <c r="CTI1966" s="9"/>
      <c r="CTJ1966" s="9"/>
      <c r="CTK1966" s="9"/>
      <c r="CTL1966" s="9"/>
      <c r="CTM1966" s="9"/>
      <c r="CTN1966" s="9"/>
      <c r="CTO1966" s="9"/>
      <c r="CTP1966" s="9"/>
      <c r="CTQ1966" s="9"/>
      <c r="CTR1966" s="9"/>
      <c r="CTS1966" s="9"/>
      <c r="CTT1966" s="9"/>
      <c r="CTU1966" s="9"/>
      <c r="CTV1966" s="9"/>
      <c r="CTW1966" s="9"/>
      <c r="CTX1966" s="9"/>
      <c r="CTY1966" s="9"/>
      <c r="CTZ1966" s="9"/>
      <c r="CUA1966" s="9"/>
      <c r="CUB1966" s="9"/>
      <c r="CUC1966" s="9"/>
      <c r="CUD1966" s="9"/>
      <c r="CUE1966" s="9"/>
      <c r="CUF1966" s="9"/>
      <c r="CUG1966" s="9"/>
      <c r="CUH1966" s="9"/>
      <c r="CUI1966" s="9"/>
      <c r="CUJ1966" s="9"/>
      <c r="CUK1966" s="9"/>
      <c r="CUL1966" s="9"/>
      <c r="CUM1966" s="9"/>
      <c r="CUN1966" s="9"/>
      <c r="CUO1966" s="9"/>
      <c r="CUP1966" s="9"/>
      <c r="CUQ1966" s="9"/>
      <c r="CUR1966" s="9"/>
      <c r="CUS1966" s="9"/>
      <c r="CUT1966" s="9"/>
      <c r="CUU1966" s="9"/>
      <c r="CUV1966" s="9"/>
      <c r="CUW1966" s="9"/>
      <c r="CUX1966" s="9"/>
      <c r="CUY1966" s="9"/>
      <c r="CUZ1966" s="9"/>
      <c r="CVA1966" s="9"/>
      <c r="CVB1966" s="9"/>
      <c r="CVC1966" s="9"/>
      <c r="CVD1966" s="9"/>
      <c r="CVE1966" s="9"/>
      <c r="CVF1966" s="9"/>
      <c r="CVG1966" s="9"/>
      <c r="CVH1966" s="9"/>
      <c r="CVI1966" s="9"/>
      <c r="CVJ1966" s="9"/>
      <c r="CVK1966" s="9"/>
      <c r="CVL1966" s="9"/>
      <c r="CVM1966" s="9"/>
      <c r="CVN1966" s="9"/>
      <c r="CVO1966" s="9"/>
      <c r="CVP1966" s="9"/>
      <c r="CVQ1966" s="9"/>
      <c r="CVR1966" s="9"/>
      <c r="CVS1966" s="9"/>
      <c r="CVT1966" s="9"/>
      <c r="CVU1966" s="9"/>
      <c r="CVV1966" s="9"/>
      <c r="CVW1966" s="9"/>
      <c r="CVX1966" s="9"/>
      <c r="CVY1966" s="9"/>
      <c r="CVZ1966" s="9"/>
      <c r="CWA1966" s="9"/>
      <c r="CWB1966" s="9"/>
      <c r="CWC1966" s="9"/>
      <c r="CWD1966" s="9"/>
      <c r="CWE1966" s="9"/>
      <c r="CWF1966" s="9"/>
      <c r="CWG1966" s="9"/>
      <c r="CWH1966" s="9"/>
      <c r="CWI1966" s="9"/>
      <c r="CWJ1966" s="9"/>
      <c r="CWK1966" s="9"/>
      <c r="CWL1966" s="9"/>
      <c r="CWM1966" s="9"/>
      <c r="CWN1966" s="9"/>
      <c r="CWO1966" s="9"/>
      <c r="CWP1966" s="9"/>
      <c r="CWQ1966" s="9"/>
      <c r="CWR1966" s="9"/>
      <c r="CWS1966" s="9"/>
      <c r="CWT1966" s="9"/>
      <c r="CWU1966" s="9"/>
      <c r="CWV1966" s="9"/>
      <c r="CWW1966" s="9"/>
      <c r="CWX1966" s="9"/>
      <c r="CWY1966" s="9"/>
      <c r="CWZ1966" s="9"/>
      <c r="CXA1966" s="9"/>
      <c r="CXB1966" s="9"/>
      <c r="CXC1966" s="9"/>
      <c r="CXD1966" s="9"/>
      <c r="CXE1966" s="9"/>
      <c r="CXF1966" s="9"/>
      <c r="CXG1966" s="9"/>
      <c r="CXH1966" s="9"/>
      <c r="CXI1966" s="9"/>
      <c r="CXJ1966" s="9"/>
      <c r="CXK1966" s="9"/>
      <c r="CXL1966" s="9"/>
      <c r="CXM1966" s="9"/>
      <c r="CXN1966" s="9"/>
      <c r="CXO1966" s="9"/>
      <c r="CXP1966" s="9"/>
      <c r="CXQ1966" s="9"/>
      <c r="CXR1966" s="9"/>
      <c r="CXS1966" s="9"/>
      <c r="CXT1966" s="9"/>
      <c r="CXU1966" s="9"/>
      <c r="CXV1966" s="9"/>
      <c r="CXW1966" s="9"/>
      <c r="CXX1966" s="9"/>
      <c r="CXY1966" s="9"/>
      <c r="CXZ1966" s="9"/>
      <c r="CYA1966" s="9"/>
      <c r="CYB1966" s="9"/>
      <c r="CYC1966" s="9"/>
      <c r="CYD1966" s="9"/>
      <c r="CYE1966" s="9"/>
      <c r="CYF1966" s="9"/>
      <c r="CYG1966" s="9"/>
      <c r="CYH1966" s="9"/>
      <c r="CYI1966" s="9"/>
      <c r="CYJ1966" s="9"/>
      <c r="CYK1966" s="9"/>
      <c r="CYL1966" s="9"/>
      <c r="CYM1966" s="9"/>
      <c r="CYN1966" s="9"/>
      <c r="CYO1966" s="9"/>
      <c r="CYP1966" s="9"/>
      <c r="CYQ1966" s="9"/>
      <c r="CYR1966" s="9"/>
      <c r="CYS1966" s="9"/>
      <c r="CYT1966" s="9"/>
      <c r="CYU1966" s="9"/>
      <c r="CYV1966" s="9"/>
      <c r="CYW1966" s="9"/>
      <c r="CYX1966" s="9"/>
      <c r="CYY1966" s="9"/>
      <c r="CYZ1966" s="9"/>
      <c r="CZA1966" s="9"/>
      <c r="CZB1966" s="9"/>
      <c r="CZC1966" s="9"/>
      <c r="CZD1966" s="9"/>
      <c r="CZE1966" s="9"/>
      <c r="CZF1966" s="9"/>
      <c r="CZG1966" s="9"/>
      <c r="CZH1966" s="9"/>
      <c r="CZI1966" s="9"/>
      <c r="CZJ1966" s="9"/>
      <c r="CZK1966" s="9"/>
      <c r="CZL1966" s="9"/>
      <c r="CZM1966" s="9"/>
      <c r="CZN1966" s="9"/>
      <c r="CZO1966" s="9"/>
      <c r="CZP1966" s="9"/>
      <c r="CZQ1966" s="9"/>
      <c r="CZR1966" s="9"/>
      <c r="CZS1966" s="9"/>
      <c r="CZT1966" s="9"/>
      <c r="CZU1966" s="9"/>
      <c r="CZV1966" s="9"/>
      <c r="CZW1966" s="9"/>
      <c r="CZX1966" s="9"/>
      <c r="CZY1966" s="9"/>
      <c r="CZZ1966" s="9"/>
      <c r="DAA1966" s="9"/>
      <c r="DAB1966" s="9"/>
      <c r="DAC1966" s="9"/>
      <c r="DAD1966" s="9"/>
      <c r="DAE1966" s="9"/>
      <c r="DAF1966" s="9"/>
      <c r="DAG1966" s="9"/>
      <c r="DAH1966" s="9"/>
      <c r="DAI1966" s="9"/>
      <c r="DAJ1966" s="9"/>
      <c r="DAK1966" s="9"/>
      <c r="DAL1966" s="9"/>
      <c r="DAM1966" s="9"/>
      <c r="DAN1966" s="9"/>
      <c r="DAO1966" s="9"/>
      <c r="DAP1966" s="9"/>
      <c r="DAQ1966" s="9"/>
      <c r="DAR1966" s="9"/>
      <c r="DAS1966" s="9"/>
      <c r="DAT1966" s="9"/>
      <c r="DAU1966" s="9"/>
      <c r="DAV1966" s="9"/>
      <c r="DAW1966" s="9"/>
      <c r="DAX1966" s="9"/>
      <c r="DAY1966" s="9"/>
      <c r="DAZ1966" s="9"/>
      <c r="DBA1966" s="9"/>
      <c r="DBB1966" s="9"/>
      <c r="DBC1966" s="9"/>
      <c r="DBD1966" s="9"/>
      <c r="DBE1966" s="9"/>
      <c r="DBF1966" s="9"/>
      <c r="DBG1966" s="9"/>
      <c r="DBH1966" s="9"/>
      <c r="DBI1966" s="9"/>
      <c r="DBJ1966" s="9"/>
      <c r="DBK1966" s="9"/>
      <c r="DBL1966" s="9"/>
      <c r="DBM1966" s="9"/>
      <c r="DBN1966" s="9"/>
      <c r="DBO1966" s="9"/>
      <c r="DBP1966" s="9"/>
      <c r="DBQ1966" s="9"/>
      <c r="DBR1966" s="9"/>
      <c r="DBS1966" s="9"/>
      <c r="DBT1966" s="9"/>
      <c r="DBU1966" s="9"/>
      <c r="DBV1966" s="9"/>
      <c r="DBW1966" s="9"/>
      <c r="DBX1966" s="9"/>
      <c r="DBY1966" s="9"/>
      <c r="DBZ1966" s="9"/>
      <c r="DCA1966" s="9"/>
      <c r="DCB1966" s="9"/>
      <c r="DCC1966" s="9"/>
      <c r="DCD1966" s="9"/>
      <c r="DCE1966" s="9"/>
      <c r="DCF1966" s="9"/>
      <c r="DCG1966" s="9"/>
      <c r="DCH1966" s="9"/>
      <c r="DCI1966" s="9"/>
      <c r="DCJ1966" s="9"/>
      <c r="DCK1966" s="9"/>
      <c r="DCL1966" s="9"/>
      <c r="DCM1966" s="9"/>
      <c r="DCN1966" s="9"/>
      <c r="DCO1966" s="9"/>
      <c r="DCP1966" s="9"/>
      <c r="DCQ1966" s="9"/>
      <c r="DCR1966" s="9"/>
      <c r="DCS1966" s="9"/>
      <c r="DCT1966" s="9"/>
      <c r="DCU1966" s="9"/>
      <c r="DCV1966" s="9"/>
      <c r="DCW1966" s="9"/>
      <c r="DCX1966" s="9"/>
      <c r="DCY1966" s="9"/>
      <c r="DCZ1966" s="9"/>
      <c r="DDA1966" s="9"/>
      <c r="DDB1966" s="9"/>
      <c r="DDC1966" s="9"/>
      <c r="DDD1966" s="9"/>
      <c r="DDE1966" s="9"/>
      <c r="DDF1966" s="9"/>
      <c r="DDG1966" s="9"/>
      <c r="DDH1966" s="9"/>
      <c r="DDI1966" s="9"/>
      <c r="DDJ1966" s="9"/>
      <c r="DDK1966" s="9"/>
      <c r="DDL1966" s="9"/>
      <c r="DDM1966" s="9"/>
      <c r="DDN1966" s="9"/>
      <c r="DDO1966" s="9"/>
      <c r="DDP1966" s="9"/>
      <c r="DDQ1966" s="9"/>
      <c r="DDR1966" s="9"/>
      <c r="DDS1966" s="9"/>
      <c r="DDT1966" s="9"/>
      <c r="DDU1966" s="9"/>
      <c r="DDV1966" s="9"/>
      <c r="DDW1966" s="9"/>
      <c r="DDX1966" s="9"/>
      <c r="DDY1966" s="9"/>
      <c r="DDZ1966" s="9"/>
      <c r="DEA1966" s="9"/>
      <c r="DEB1966" s="9"/>
      <c r="DEC1966" s="9"/>
      <c r="DED1966" s="9"/>
      <c r="DEE1966" s="9"/>
      <c r="DEF1966" s="9"/>
      <c r="DEG1966" s="9"/>
      <c r="DEH1966" s="9"/>
      <c r="DEI1966" s="9"/>
      <c r="DEJ1966" s="9"/>
      <c r="DEK1966" s="9"/>
      <c r="DEL1966" s="9"/>
      <c r="DEM1966" s="9"/>
      <c r="DEN1966" s="9"/>
      <c r="DEO1966" s="9"/>
      <c r="DEP1966" s="9"/>
      <c r="DEQ1966" s="9"/>
      <c r="DER1966" s="9"/>
      <c r="DES1966" s="9"/>
      <c r="DET1966" s="9"/>
      <c r="DEU1966" s="9"/>
      <c r="DEV1966" s="9"/>
      <c r="DEW1966" s="9"/>
      <c r="DEX1966" s="9"/>
      <c r="DEY1966" s="9"/>
      <c r="DEZ1966" s="9"/>
      <c r="DFA1966" s="9"/>
      <c r="DFB1966" s="9"/>
      <c r="DFC1966" s="9"/>
      <c r="DFD1966" s="9"/>
      <c r="DFE1966" s="9"/>
      <c r="DFF1966" s="9"/>
      <c r="DFG1966" s="9"/>
      <c r="DFH1966" s="9"/>
      <c r="DFI1966" s="9"/>
      <c r="DFJ1966" s="9"/>
      <c r="DFK1966" s="9"/>
      <c r="DFL1966" s="9"/>
      <c r="DFM1966" s="9"/>
      <c r="DFN1966" s="9"/>
      <c r="DFO1966" s="9"/>
      <c r="DFP1966" s="9"/>
      <c r="DFQ1966" s="9"/>
      <c r="DFR1966" s="9"/>
      <c r="DFS1966" s="9"/>
      <c r="DFT1966" s="9"/>
      <c r="DFU1966" s="9"/>
      <c r="DFV1966" s="9"/>
      <c r="DFW1966" s="9"/>
      <c r="DFX1966" s="9"/>
      <c r="DFY1966" s="9"/>
      <c r="DFZ1966" s="9"/>
      <c r="DGA1966" s="9"/>
      <c r="DGB1966" s="9"/>
      <c r="DGC1966" s="9"/>
      <c r="DGD1966" s="9"/>
      <c r="DGE1966" s="9"/>
      <c r="DGF1966" s="9"/>
      <c r="DGG1966" s="9"/>
      <c r="DGH1966" s="9"/>
      <c r="DGI1966" s="9"/>
      <c r="DGJ1966" s="9"/>
      <c r="DGK1966" s="9"/>
      <c r="DGL1966" s="9"/>
      <c r="DGM1966" s="9"/>
      <c r="DGN1966" s="9"/>
      <c r="DGO1966" s="9"/>
      <c r="DGP1966" s="9"/>
      <c r="DGQ1966" s="9"/>
      <c r="DGR1966" s="9"/>
      <c r="DGS1966" s="9"/>
      <c r="DGT1966" s="9"/>
      <c r="DGU1966" s="9"/>
      <c r="DGV1966" s="9"/>
      <c r="DGW1966" s="9"/>
      <c r="DGX1966" s="9"/>
      <c r="DGY1966" s="9"/>
      <c r="DGZ1966" s="9"/>
      <c r="DHA1966" s="9"/>
      <c r="DHB1966" s="9"/>
      <c r="DHC1966" s="9"/>
      <c r="DHD1966" s="9"/>
      <c r="DHE1966" s="9"/>
      <c r="DHF1966" s="9"/>
      <c r="DHG1966" s="9"/>
      <c r="DHH1966" s="9"/>
      <c r="DHI1966" s="9"/>
      <c r="DHJ1966" s="9"/>
      <c r="DHK1966" s="9"/>
      <c r="DHL1966" s="9"/>
      <c r="DHM1966" s="9"/>
      <c r="DHN1966" s="9"/>
      <c r="DHO1966" s="9"/>
      <c r="DHP1966" s="9"/>
      <c r="DHQ1966" s="9"/>
      <c r="DHR1966" s="9"/>
      <c r="DHS1966" s="9"/>
      <c r="DHT1966" s="9"/>
      <c r="DHU1966" s="9"/>
      <c r="DHV1966" s="9"/>
      <c r="DHW1966" s="9"/>
      <c r="DHX1966" s="9"/>
      <c r="DHY1966" s="9"/>
      <c r="DHZ1966" s="9"/>
      <c r="DIA1966" s="9"/>
      <c r="DIB1966" s="9"/>
      <c r="DIC1966" s="9"/>
      <c r="DID1966" s="9"/>
      <c r="DIE1966" s="9"/>
      <c r="DIF1966" s="9"/>
      <c r="DIG1966" s="9"/>
      <c r="DIH1966" s="9"/>
      <c r="DII1966" s="9"/>
      <c r="DIJ1966" s="9"/>
      <c r="DIK1966" s="9"/>
      <c r="DIL1966" s="9"/>
      <c r="DIM1966" s="9"/>
      <c r="DIN1966" s="9"/>
      <c r="DIO1966" s="9"/>
      <c r="DIP1966" s="9"/>
      <c r="DIQ1966" s="9"/>
      <c r="DIR1966" s="9"/>
      <c r="DIS1966" s="9"/>
      <c r="DIT1966" s="9"/>
      <c r="DIU1966" s="9"/>
      <c r="DIV1966" s="9"/>
      <c r="DIW1966" s="9"/>
      <c r="DIX1966" s="9"/>
      <c r="DIY1966" s="9"/>
      <c r="DIZ1966" s="9"/>
      <c r="DJA1966" s="9"/>
      <c r="DJB1966" s="9"/>
      <c r="DJC1966" s="9"/>
      <c r="DJD1966" s="9"/>
      <c r="DJE1966" s="9"/>
      <c r="DJF1966" s="9"/>
      <c r="DJG1966" s="9"/>
      <c r="DJH1966" s="9"/>
      <c r="DJI1966" s="9"/>
      <c r="DJJ1966" s="9"/>
      <c r="DJK1966" s="9"/>
      <c r="DJL1966" s="9"/>
      <c r="DJM1966" s="9"/>
      <c r="DJN1966" s="9"/>
      <c r="DJO1966" s="9"/>
      <c r="DJP1966" s="9"/>
      <c r="DJQ1966" s="9"/>
      <c r="DJR1966" s="9"/>
      <c r="DJS1966" s="9"/>
      <c r="DJT1966" s="9"/>
      <c r="DJU1966" s="9"/>
      <c r="DJV1966" s="9"/>
      <c r="DJW1966" s="9"/>
      <c r="DJX1966" s="9"/>
      <c r="DJY1966" s="9"/>
      <c r="DJZ1966" s="9"/>
      <c r="DKA1966" s="9"/>
      <c r="DKB1966" s="9"/>
      <c r="DKC1966" s="9"/>
      <c r="DKD1966" s="9"/>
      <c r="DKE1966" s="9"/>
      <c r="DKF1966" s="9"/>
      <c r="DKG1966" s="9"/>
      <c r="DKH1966" s="9"/>
      <c r="DKI1966" s="9"/>
      <c r="DKJ1966" s="9"/>
      <c r="DKK1966" s="9"/>
      <c r="DKL1966" s="9"/>
      <c r="DKM1966" s="9"/>
      <c r="DKN1966" s="9"/>
      <c r="DKO1966" s="9"/>
      <c r="DKP1966" s="9"/>
      <c r="DKQ1966" s="9"/>
      <c r="DKR1966" s="9"/>
      <c r="DKS1966" s="9"/>
      <c r="DKT1966" s="9"/>
      <c r="DKU1966" s="9"/>
      <c r="DKV1966" s="9"/>
      <c r="DKW1966" s="9"/>
      <c r="DKX1966" s="9"/>
      <c r="DKY1966" s="9"/>
      <c r="DKZ1966" s="9"/>
      <c r="DLA1966" s="9"/>
      <c r="DLB1966" s="9"/>
      <c r="DLC1966" s="9"/>
      <c r="DLD1966" s="9"/>
      <c r="DLE1966" s="9"/>
      <c r="DLF1966" s="9"/>
      <c r="DLG1966" s="9"/>
      <c r="DLH1966" s="9"/>
      <c r="DLI1966" s="9"/>
      <c r="DLJ1966" s="9"/>
      <c r="DLK1966" s="9"/>
      <c r="DLL1966" s="9"/>
      <c r="DLM1966" s="9"/>
      <c r="DLN1966" s="9"/>
      <c r="DLO1966" s="9"/>
      <c r="DLP1966" s="9"/>
      <c r="DLQ1966" s="9"/>
      <c r="DLR1966" s="9"/>
      <c r="DLS1966" s="9"/>
      <c r="DLT1966" s="9"/>
      <c r="DLU1966" s="9"/>
      <c r="DLV1966" s="9"/>
      <c r="DLW1966" s="9"/>
      <c r="DLX1966" s="9"/>
      <c r="DLY1966" s="9"/>
      <c r="DLZ1966" s="9"/>
      <c r="DMA1966" s="9"/>
      <c r="DMB1966" s="9"/>
      <c r="DMC1966" s="9"/>
      <c r="DMD1966" s="9"/>
      <c r="DME1966" s="9"/>
      <c r="DMF1966" s="9"/>
      <c r="DMG1966" s="9"/>
      <c r="DMH1966" s="9"/>
      <c r="DMI1966" s="9"/>
      <c r="DMJ1966" s="9"/>
      <c r="DMK1966" s="9"/>
      <c r="DML1966" s="9"/>
      <c r="DMM1966" s="9"/>
      <c r="DMN1966" s="9"/>
      <c r="DMO1966" s="9"/>
      <c r="DMP1966" s="9"/>
      <c r="DMQ1966" s="9"/>
      <c r="DMR1966" s="9"/>
      <c r="DMS1966" s="9"/>
      <c r="DMT1966" s="9"/>
      <c r="DMU1966" s="9"/>
      <c r="DMV1966" s="9"/>
      <c r="DMW1966" s="9"/>
      <c r="DMX1966" s="9"/>
      <c r="DMY1966" s="9"/>
      <c r="DMZ1966" s="9"/>
      <c r="DNA1966" s="9"/>
      <c r="DNB1966" s="9"/>
      <c r="DNC1966" s="9"/>
      <c r="DND1966" s="9"/>
      <c r="DNE1966" s="9"/>
      <c r="DNF1966" s="9"/>
      <c r="DNG1966" s="9"/>
      <c r="DNH1966" s="9"/>
      <c r="DNI1966" s="9"/>
      <c r="DNJ1966" s="9"/>
      <c r="DNK1966" s="9"/>
      <c r="DNL1966" s="9"/>
      <c r="DNM1966" s="9"/>
      <c r="DNN1966" s="9"/>
      <c r="DNO1966" s="9"/>
      <c r="DNP1966" s="9"/>
      <c r="DNQ1966" s="9"/>
      <c r="DNR1966" s="9"/>
      <c r="DNS1966" s="9"/>
      <c r="DNT1966" s="9"/>
      <c r="DNU1966" s="9"/>
      <c r="DNV1966" s="9"/>
      <c r="DNW1966" s="9"/>
      <c r="DNX1966" s="9"/>
      <c r="DNY1966" s="9"/>
      <c r="DNZ1966" s="9"/>
      <c r="DOA1966" s="9"/>
      <c r="DOB1966" s="9"/>
      <c r="DOC1966" s="9"/>
      <c r="DOD1966" s="9"/>
      <c r="DOE1966" s="9"/>
      <c r="DOF1966" s="9"/>
      <c r="DOG1966" s="9"/>
      <c r="DOH1966" s="9"/>
      <c r="DOI1966" s="9"/>
      <c r="DOJ1966" s="9"/>
      <c r="DOK1966" s="9"/>
      <c r="DOL1966" s="9"/>
      <c r="DOM1966" s="9"/>
      <c r="DON1966" s="9"/>
      <c r="DOO1966" s="9"/>
      <c r="DOP1966" s="9"/>
      <c r="DOQ1966" s="9"/>
      <c r="DOR1966" s="9"/>
      <c r="DOS1966" s="9"/>
      <c r="DOT1966" s="9"/>
      <c r="DOU1966" s="9"/>
      <c r="DOV1966" s="9"/>
      <c r="DOW1966" s="9"/>
      <c r="DOX1966" s="9"/>
      <c r="DOY1966" s="9"/>
      <c r="DOZ1966" s="9"/>
      <c r="DPA1966" s="9"/>
      <c r="DPB1966" s="9"/>
      <c r="DPC1966" s="9"/>
      <c r="DPD1966" s="9"/>
      <c r="DPE1966" s="9"/>
      <c r="DPF1966" s="9"/>
      <c r="DPG1966" s="9"/>
      <c r="DPH1966" s="9"/>
      <c r="DPI1966" s="9"/>
      <c r="DPJ1966" s="9"/>
      <c r="DPK1966" s="9"/>
      <c r="DPL1966" s="9"/>
      <c r="DPM1966" s="9"/>
      <c r="DPN1966" s="9"/>
      <c r="DPO1966" s="9"/>
      <c r="DPP1966" s="9"/>
      <c r="DPQ1966" s="9"/>
      <c r="DPR1966" s="9"/>
      <c r="DPS1966" s="9"/>
      <c r="DPT1966" s="9"/>
      <c r="DPU1966" s="9"/>
      <c r="DPV1966" s="9"/>
      <c r="DPW1966" s="9"/>
      <c r="DPX1966" s="9"/>
      <c r="DPY1966" s="9"/>
      <c r="DPZ1966" s="9"/>
      <c r="DQA1966" s="9"/>
      <c r="DQB1966" s="9"/>
      <c r="DQC1966" s="9"/>
      <c r="DQD1966" s="9"/>
      <c r="DQE1966" s="9"/>
      <c r="DQF1966" s="9"/>
      <c r="DQG1966" s="9"/>
      <c r="DQH1966" s="9"/>
      <c r="DQI1966" s="9"/>
      <c r="DQJ1966" s="9"/>
      <c r="DQK1966" s="9"/>
      <c r="DQL1966" s="9"/>
      <c r="DQM1966" s="9"/>
      <c r="DQN1966" s="9"/>
      <c r="DQO1966" s="9"/>
      <c r="DQP1966" s="9"/>
      <c r="DQQ1966" s="9"/>
      <c r="DQR1966" s="9"/>
      <c r="DQS1966" s="9"/>
      <c r="DQT1966" s="9"/>
      <c r="DQU1966" s="9"/>
      <c r="DQV1966" s="9"/>
      <c r="DQW1966" s="9"/>
      <c r="DQX1966" s="9"/>
      <c r="DQY1966" s="9"/>
      <c r="DQZ1966" s="9"/>
      <c r="DRA1966" s="9"/>
      <c r="DRB1966" s="9"/>
      <c r="DRC1966" s="9"/>
      <c r="DRD1966" s="9"/>
      <c r="DRE1966" s="9"/>
      <c r="DRF1966" s="9"/>
      <c r="DRG1966" s="9"/>
      <c r="DRH1966" s="9"/>
      <c r="DRI1966" s="9"/>
      <c r="DRJ1966" s="9"/>
      <c r="DRK1966" s="9"/>
      <c r="DRL1966" s="9"/>
      <c r="DRM1966" s="9"/>
      <c r="DRN1966" s="9"/>
      <c r="DRO1966" s="9"/>
      <c r="DRP1966" s="9"/>
      <c r="DRQ1966" s="9"/>
      <c r="DRR1966" s="9"/>
      <c r="DRS1966" s="9"/>
      <c r="DRT1966" s="9"/>
      <c r="DRU1966" s="9"/>
      <c r="DRV1966" s="9"/>
      <c r="DRW1966" s="9"/>
      <c r="DRX1966" s="9"/>
      <c r="DRY1966" s="9"/>
      <c r="DRZ1966" s="9"/>
      <c r="DSA1966" s="9"/>
      <c r="DSB1966" s="9"/>
      <c r="DSC1966" s="9"/>
      <c r="DSD1966" s="9"/>
      <c r="DSE1966" s="9"/>
      <c r="DSF1966" s="9"/>
      <c r="DSG1966" s="9"/>
      <c r="DSH1966" s="9"/>
      <c r="DSI1966" s="9"/>
      <c r="DSJ1966" s="9"/>
      <c r="DSK1966" s="9"/>
      <c r="DSL1966" s="9"/>
      <c r="DSM1966" s="9"/>
      <c r="DSN1966" s="9"/>
      <c r="DSO1966" s="9"/>
      <c r="DSP1966" s="9"/>
      <c r="DSQ1966" s="9"/>
      <c r="DSR1966" s="9"/>
      <c r="DSS1966" s="9"/>
      <c r="DST1966" s="9"/>
      <c r="DSU1966" s="9"/>
      <c r="DSV1966" s="9"/>
      <c r="DSW1966" s="9"/>
      <c r="DSX1966" s="9"/>
      <c r="DSY1966" s="9"/>
      <c r="DSZ1966" s="9"/>
      <c r="DTA1966" s="9"/>
      <c r="DTB1966" s="9"/>
      <c r="DTC1966" s="9"/>
      <c r="DTD1966" s="9"/>
      <c r="DTE1966" s="9"/>
      <c r="DTF1966" s="9"/>
      <c r="DTG1966" s="9"/>
      <c r="DTH1966" s="9"/>
      <c r="DTI1966" s="9"/>
      <c r="DTJ1966" s="9"/>
      <c r="DTK1966" s="9"/>
      <c r="DTL1966" s="9"/>
      <c r="DTM1966" s="9"/>
      <c r="DTN1966" s="9"/>
      <c r="DTO1966" s="9"/>
      <c r="DTP1966" s="9"/>
      <c r="DTQ1966" s="9"/>
      <c r="DTR1966" s="9"/>
      <c r="DTS1966" s="9"/>
      <c r="DTT1966" s="9"/>
      <c r="DTU1966" s="9"/>
      <c r="DTV1966" s="9"/>
      <c r="DTW1966" s="9"/>
      <c r="DTX1966" s="9"/>
      <c r="DTY1966" s="9"/>
      <c r="DTZ1966" s="9"/>
      <c r="DUA1966" s="9"/>
      <c r="DUB1966" s="9"/>
      <c r="DUC1966" s="9"/>
      <c r="DUD1966" s="9"/>
      <c r="DUE1966" s="9"/>
      <c r="DUF1966" s="9"/>
      <c r="DUG1966" s="9"/>
      <c r="DUH1966" s="9"/>
      <c r="DUI1966" s="9"/>
      <c r="DUJ1966" s="9"/>
      <c r="DUK1966" s="9"/>
      <c r="DUL1966" s="9"/>
      <c r="DUM1966" s="9"/>
      <c r="DUN1966" s="9"/>
      <c r="DUO1966" s="9"/>
      <c r="DUP1966" s="9"/>
      <c r="DUQ1966" s="9"/>
      <c r="DUR1966" s="9"/>
      <c r="DUS1966" s="9"/>
      <c r="DUT1966" s="9"/>
      <c r="DUU1966" s="9"/>
      <c r="DUV1966" s="9"/>
      <c r="DUW1966" s="9"/>
      <c r="DUX1966" s="9"/>
      <c r="DUY1966" s="9"/>
      <c r="DUZ1966" s="9"/>
      <c r="DVA1966" s="9"/>
      <c r="DVB1966" s="9"/>
      <c r="DVC1966" s="9"/>
      <c r="DVD1966" s="9"/>
      <c r="DVE1966" s="9"/>
      <c r="DVF1966" s="9"/>
      <c r="DVG1966" s="9"/>
      <c r="DVH1966" s="9"/>
      <c r="DVI1966" s="9"/>
      <c r="DVJ1966" s="9"/>
      <c r="DVK1966" s="9"/>
      <c r="DVL1966" s="9"/>
      <c r="DVM1966" s="9"/>
      <c r="DVN1966" s="9"/>
      <c r="DVO1966" s="9"/>
      <c r="DVP1966" s="9"/>
      <c r="DVQ1966" s="9"/>
      <c r="DVR1966" s="9"/>
      <c r="DVS1966" s="9"/>
      <c r="DVT1966" s="9"/>
      <c r="DVU1966" s="9"/>
      <c r="DVV1966" s="9"/>
      <c r="DVW1966" s="9"/>
      <c r="DVX1966" s="9"/>
      <c r="DVY1966" s="9"/>
      <c r="DVZ1966" s="9"/>
      <c r="DWA1966" s="9"/>
      <c r="DWB1966" s="9"/>
      <c r="DWC1966" s="9"/>
      <c r="DWD1966" s="9"/>
      <c r="DWE1966" s="9"/>
      <c r="DWF1966" s="9"/>
      <c r="DWG1966" s="9"/>
      <c r="DWH1966" s="9"/>
      <c r="DWI1966" s="9"/>
      <c r="DWJ1966" s="9"/>
      <c r="DWK1966" s="9"/>
      <c r="DWL1966" s="9"/>
      <c r="DWM1966" s="9"/>
      <c r="DWN1966" s="9"/>
      <c r="DWO1966" s="9"/>
      <c r="DWP1966" s="9"/>
      <c r="DWQ1966" s="9"/>
      <c r="DWR1966" s="9"/>
      <c r="DWS1966" s="9"/>
      <c r="DWT1966" s="9"/>
      <c r="DWU1966" s="9"/>
      <c r="DWV1966" s="9"/>
      <c r="DWW1966" s="9"/>
      <c r="DWX1966" s="9"/>
      <c r="DWY1966" s="9"/>
      <c r="DWZ1966" s="9"/>
      <c r="DXA1966" s="9"/>
      <c r="DXB1966" s="9"/>
      <c r="DXC1966" s="9"/>
      <c r="DXD1966" s="9"/>
      <c r="DXE1966" s="9"/>
      <c r="DXF1966" s="9"/>
      <c r="DXG1966" s="9"/>
      <c r="DXH1966" s="9"/>
      <c r="DXI1966" s="9"/>
      <c r="DXJ1966" s="9"/>
      <c r="DXK1966" s="9"/>
      <c r="DXL1966" s="9"/>
      <c r="DXM1966" s="9"/>
      <c r="DXN1966" s="9"/>
      <c r="DXO1966" s="9"/>
      <c r="DXP1966" s="9"/>
      <c r="DXQ1966" s="9"/>
      <c r="DXR1966" s="9"/>
      <c r="DXS1966" s="9"/>
      <c r="DXT1966" s="9"/>
      <c r="DXU1966" s="9"/>
      <c r="DXV1966" s="9"/>
      <c r="DXW1966" s="9"/>
      <c r="DXX1966" s="9"/>
      <c r="DXY1966" s="9"/>
      <c r="DXZ1966" s="9"/>
      <c r="DYA1966" s="9"/>
      <c r="DYB1966" s="9"/>
      <c r="DYC1966" s="9"/>
      <c r="DYD1966" s="9"/>
      <c r="DYE1966" s="9"/>
      <c r="DYF1966" s="9"/>
      <c r="DYG1966" s="9"/>
      <c r="DYH1966" s="9"/>
      <c r="DYI1966" s="9"/>
      <c r="DYJ1966" s="9"/>
      <c r="DYK1966" s="9"/>
      <c r="DYL1966" s="9"/>
      <c r="DYM1966" s="9"/>
      <c r="DYN1966" s="9"/>
      <c r="DYO1966" s="9"/>
      <c r="DYP1966" s="9"/>
      <c r="DYQ1966" s="9"/>
      <c r="DYR1966" s="9"/>
      <c r="DYS1966" s="9"/>
      <c r="DYT1966" s="9"/>
      <c r="DYU1966" s="9"/>
      <c r="DYV1966" s="9"/>
      <c r="DYW1966" s="9"/>
      <c r="DYX1966" s="9"/>
      <c r="DYY1966" s="9"/>
      <c r="DYZ1966" s="9"/>
      <c r="DZA1966" s="9"/>
      <c r="DZB1966" s="9"/>
      <c r="DZC1966" s="9"/>
      <c r="DZD1966" s="9"/>
      <c r="DZE1966" s="9"/>
      <c r="DZF1966" s="9"/>
      <c r="DZG1966" s="9"/>
      <c r="DZH1966" s="9"/>
      <c r="DZI1966" s="9"/>
      <c r="DZJ1966" s="9"/>
      <c r="DZK1966" s="9"/>
      <c r="DZL1966" s="9"/>
      <c r="DZM1966" s="9"/>
      <c r="DZN1966" s="9"/>
      <c r="DZO1966" s="9"/>
      <c r="DZP1966" s="9"/>
      <c r="DZQ1966" s="9"/>
      <c r="DZR1966" s="9"/>
      <c r="DZS1966" s="9"/>
      <c r="DZT1966" s="9"/>
      <c r="DZU1966" s="9"/>
      <c r="DZV1966" s="9"/>
      <c r="DZW1966" s="9"/>
      <c r="DZX1966" s="9"/>
      <c r="DZY1966" s="9"/>
      <c r="DZZ1966" s="9"/>
      <c r="EAA1966" s="9"/>
      <c r="EAB1966" s="9"/>
      <c r="EAC1966" s="9"/>
      <c r="EAD1966" s="9"/>
      <c r="EAE1966" s="9"/>
      <c r="EAF1966" s="9"/>
      <c r="EAG1966" s="9"/>
      <c r="EAH1966" s="9"/>
      <c r="EAI1966" s="9"/>
      <c r="EAJ1966" s="9"/>
      <c r="EAK1966" s="9"/>
      <c r="EAL1966" s="9"/>
      <c r="EAM1966" s="9"/>
      <c r="EAN1966" s="9"/>
      <c r="EAO1966" s="9"/>
      <c r="EAP1966" s="9"/>
      <c r="EAQ1966" s="9"/>
      <c r="EAR1966" s="9"/>
      <c r="EAS1966" s="9"/>
      <c r="EAT1966" s="9"/>
      <c r="EAU1966" s="9"/>
      <c r="EAV1966" s="9"/>
      <c r="EAW1966" s="9"/>
      <c r="EAX1966" s="9"/>
      <c r="EAY1966" s="9"/>
      <c r="EAZ1966" s="9"/>
      <c r="EBA1966" s="9"/>
      <c r="EBB1966" s="9"/>
      <c r="EBC1966" s="9"/>
      <c r="EBD1966" s="9"/>
      <c r="EBE1966" s="9"/>
      <c r="EBF1966" s="9"/>
      <c r="EBG1966" s="9"/>
      <c r="EBH1966" s="9"/>
      <c r="EBI1966" s="9"/>
      <c r="EBJ1966" s="9"/>
      <c r="EBK1966" s="9"/>
      <c r="EBL1966" s="9"/>
      <c r="EBM1966" s="9"/>
      <c r="EBN1966" s="9"/>
      <c r="EBO1966" s="9"/>
      <c r="EBP1966" s="9"/>
      <c r="EBQ1966" s="9"/>
      <c r="EBR1966" s="9"/>
      <c r="EBS1966" s="9"/>
      <c r="EBT1966" s="9"/>
      <c r="EBU1966" s="9"/>
      <c r="EBV1966" s="9"/>
      <c r="EBW1966" s="9"/>
      <c r="EBX1966" s="9"/>
      <c r="EBY1966" s="9"/>
      <c r="EBZ1966" s="9"/>
      <c r="ECA1966" s="9"/>
      <c r="ECB1966" s="9"/>
      <c r="ECC1966" s="9"/>
      <c r="ECD1966" s="9"/>
      <c r="ECE1966" s="9"/>
      <c r="ECF1966" s="9"/>
      <c r="ECG1966" s="9"/>
      <c r="ECH1966" s="9"/>
      <c r="ECI1966" s="9"/>
      <c r="ECJ1966" s="9"/>
      <c r="ECK1966" s="9"/>
      <c r="ECL1966" s="9"/>
      <c r="ECM1966" s="9"/>
      <c r="ECN1966" s="9"/>
      <c r="ECO1966" s="9"/>
      <c r="ECP1966" s="9"/>
      <c r="ECQ1966" s="9"/>
      <c r="ECR1966" s="9"/>
      <c r="ECS1966" s="9"/>
      <c r="ECT1966" s="9"/>
      <c r="ECU1966" s="9"/>
      <c r="ECV1966" s="9"/>
      <c r="ECW1966" s="9"/>
      <c r="ECX1966" s="9"/>
      <c r="ECY1966" s="9"/>
      <c r="ECZ1966" s="9"/>
      <c r="EDA1966" s="9"/>
      <c r="EDB1966" s="9"/>
      <c r="EDC1966" s="9"/>
      <c r="EDD1966" s="9"/>
      <c r="EDE1966" s="9"/>
      <c r="EDF1966" s="9"/>
      <c r="EDG1966" s="9"/>
      <c r="EDH1966" s="9"/>
      <c r="EDI1966" s="9"/>
      <c r="EDJ1966" s="9"/>
      <c r="EDK1966" s="9"/>
      <c r="EDL1966" s="9"/>
      <c r="EDM1966" s="9"/>
      <c r="EDN1966" s="9"/>
      <c r="EDO1966" s="9"/>
      <c r="EDP1966" s="9"/>
      <c r="EDQ1966" s="9"/>
      <c r="EDR1966" s="9"/>
      <c r="EDS1966" s="9"/>
      <c r="EDT1966" s="9"/>
      <c r="EDU1966" s="9"/>
      <c r="EDV1966" s="9"/>
      <c r="EDW1966" s="9"/>
      <c r="EDX1966" s="9"/>
      <c r="EDY1966" s="9"/>
      <c r="EDZ1966" s="9"/>
      <c r="EEA1966" s="9"/>
      <c r="EEB1966" s="9"/>
      <c r="EEC1966" s="9"/>
      <c r="EED1966" s="9"/>
      <c r="EEE1966" s="9"/>
      <c r="EEF1966" s="9"/>
      <c r="EEG1966" s="9"/>
      <c r="EEH1966" s="9"/>
      <c r="EEI1966" s="9"/>
      <c r="EEJ1966" s="9"/>
      <c r="EEK1966" s="9"/>
      <c r="EEL1966" s="9"/>
      <c r="EEM1966" s="9"/>
      <c r="EEN1966" s="9"/>
      <c r="EEO1966" s="9"/>
      <c r="EEP1966" s="9"/>
      <c r="EEQ1966" s="9"/>
      <c r="EER1966" s="9"/>
      <c r="EES1966" s="9"/>
      <c r="EET1966" s="9"/>
      <c r="EEU1966" s="9"/>
      <c r="EEV1966" s="9"/>
      <c r="EEW1966" s="9"/>
      <c r="EEX1966" s="9"/>
      <c r="EEY1966" s="9"/>
      <c r="EEZ1966" s="9"/>
      <c r="EFA1966" s="9"/>
      <c r="EFB1966" s="9"/>
      <c r="EFC1966" s="9"/>
      <c r="EFD1966" s="9"/>
      <c r="EFE1966" s="9"/>
      <c r="EFF1966" s="9"/>
      <c r="EFG1966" s="9"/>
      <c r="EFH1966" s="9"/>
      <c r="EFI1966" s="9"/>
      <c r="EFJ1966" s="9"/>
      <c r="EFK1966" s="9"/>
      <c r="EFL1966" s="9"/>
      <c r="EFM1966" s="9"/>
      <c r="EFN1966" s="9"/>
      <c r="EFO1966" s="9"/>
      <c r="EFP1966" s="9"/>
      <c r="EFQ1966" s="9"/>
      <c r="EFR1966" s="9"/>
      <c r="EFS1966" s="9"/>
      <c r="EFT1966" s="9"/>
      <c r="EFU1966" s="9"/>
      <c r="EFV1966" s="9"/>
      <c r="EFW1966" s="9"/>
      <c r="EFX1966" s="9"/>
      <c r="EFY1966" s="9"/>
      <c r="EFZ1966" s="9"/>
      <c r="EGA1966" s="9"/>
      <c r="EGB1966" s="9"/>
      <c r="EGC1966" s="9"/>
      <c r="EGD1966" s="9"/>
      <c r="EGE1966" s="9"/>
      <c r="EGF1966" s="9"/>
      <c r="EGG1966" s="9"/>
      <c r="EGH1966" s="9"/>
      <c r="EGI1966" s="9"/>
      <c r="EGJ1966" s="9"/>
      <c r="EGK1966" s="9"/>
      <c r="EGL1966" s="9"/>
      <c r="EGM1966" s="9"/>
      <c r="EGN1966" s="9"/>
      <c r="EGO1966" s="9"/>
      <c r="EGP1966" s="9"/>
      <c r="EGQ1966" s="9"/>
      <c r="EGR1966" s="9"/>
      <c r="EGS1966" s="9"/>
      <c r="EGT1966" s="9"/>
      <c r="EGU1966" s="9"/>
      <c r="EGV1966" s="9"/>
      <c r="EGW1966" s="9"/>
      <c r="EGX1966" s="9"/>
      <c r="EGY1966" s="9"/>
      <c r="EGZ1966" s="9"/>
      <c r="EHA1966" s="9"/>
      <c r="EHB1966" s="9"/>
      <c r="EHC1966" s="9"/>
      <c r="EHD1966" s="9"/>
      <c r="EHE1966" s="9"/>
      <c r="EHF1966" s="9"/>
      <c r="EHG1966" s="9"/>
      <c r="EHH1966" s="9"/>
      <c r="EHI1966" s="9"/>
      <c r="EHJ1966" s="9"/>
      <c r="EHK1966" s="9"/>
      <c r="EHL1966" s="9"/>
      <c r="EHM1966" s="9"/>
      <c r="EHN1966" s="9"/>
      <c r="EHO1966" s="9"/>
      <c r="EHP1966" s="9"/>
      <c r="EHQ1966" s="9"/>
      <c r="EHR1966" s="9"/>
      <c r="EHS1966" s="9"/>
      <c r="EHT1966" s="9"/>
      <c r="EHU1966" s="9"/>
      <c r="EHV1966" s="9"/>
      <c r="EHW1966" s="9"/>
      <c r="EHX1966" s="9"/>
      <c r="EHY1966" s="9"/>
      <c r="EHZ1966" s="9"/>
      <c r="EIA1966" s="9"/>
      <c r="EIB1966" s="9"/>
      <c r="EIC1966" s="9"/>
      <c r="EID1966" s="9"/>
      <c r="EIE1966" s="9"/>
      <c r="EIF1966" s="9"/>
      <c r="EIG1966" s="9"/>
      <c r="EIH1966" s="9"/>
      <c r="EII1966" s="9"/>
      <c r="EIJ1966" s="9"/>
      <c r="EIK1966" s="9"/>
      <c r="EIL1966" s="9"/>
      <c r="EIM1966" s="9"/>
      <c r="EIN1966" s="9"/>
      <c r="EIO1966" s="9"/>
      <c r="EIP1966" s="9"/>
      <c r="EIQ1966" s="9"/>
      <c r="EIR1966" s="9"/>
      <c r="EIS1966" s="9"/>
      <c r="EIT1966" s="9"/>
      <c r="EIU1966" s="9"/>
      <c r="EIV1966" s="9"/>
      <c r="EIW1966" s="9"/>
      <c r="EIX1966" s="9"/>
      <c r="EIY1966" s="9"/>
      <c r="EIZ1966" s="9"/>
      <c r="EJA1966" s="9"/>
      <c r="EJB1966" s="9"/>
      <c r="EJC1966" s="9"/>
      <c r="EJD1966" s="9"/>
      <c r="EJE1966" s="9"/>
      <c r="EJF1966" s="9"/>
      <c r="EJG1966" s="9"/>
      <c r="EJH1966" s="9"/>
      <c r="EJI1966" s="9"/>
      <c r="EJJ1966" s="9"/>
      <c r="EJK1966" s="9"/>
      <c r="EJL1966" s="9"/>
      <c r="EJM1966" s="9"/>
      <c r="EJN1966" s="9"/>
      <c r="EJO1966" s="9"/>
      <c r="EJP1966" s="9"/>
      <c r="EJQ1966" s="9"/>
      <c r="EJR1966" s="9"/>
      <c r="EJS1966" s="9"/>
      <c r="EJT1966" s="9"/>
      <c r="EJU1966" s="9"/>
      <c r="EJV1966" s="9"/>
      <c r="EJW1966" s="9"/>
      <c r="EJX1966" s="9"/>
      <c r="EJY1966" s="9"/>
      <c r="EJZ1966" s="9"/>
      <c r="EKA1966" s="9"/>
      <c r="EKB1966" s="9"/>
      <c r="EKC1966" s="9"/>
      <c r="EKD1966" s="9"/>
      <c r="EKE1966" s="9"/>
      <c r="EKF1966" s="9"/>
      <c r="EKG1966" s="9"/>
      <c r="EKH1966" s="9"/>
      <c r="EKI1966" s="9"/>
      <c r="EKJ1966" s="9"/>
      <c r="EKK1966" s="9"/>
      <c r="EKL1966" s="9"/>
      <c r="EKM1966" s="9"/>
      <c r="EKN1966" s="9"/>
      <c r="EKO1966" s="9"/>
      <c r="EKP1966" s="9"/>
      <c r="EKQ1966" s="9"/>
      <c r="EKR1966" s="9"/>
      <c r="EKS1966" s="9"/>
      <c r="EKT1966" s="9"/>
      <c r="EKU1966" s="9"/>
      <c r="EKV1966" s="9"/>
      <c r="EKW1966" s="9"/>
      <c r="EKX1966" s="9"/>
      <c r="EKY1966" s="9"/>
      <c r="EKZ1966" s="9"/>
      <c r="ELA1966" s="9"/>
      <c r="ELB1966" s="9"/>
      <c r="ELC1966" s="9"/>
      <c r="ELD1966" s="9"/>
      <c r="ELE1966" s="9"/>
      <c r="ELF1966" s="9"/>
      <c r="ELG1966" s="9"/>
      <c r="ELH1966" s="9"/>
      <c r="ELI1966" s="9"/>
      <c r="ELJ1966" s="9"/>
      <c r="ELK1966" s="9"/>
      <c r="ELL1966" s="9"/>
      <c r="ELM1966" s="9"/>
      <c r="ELN1966" s="9"/>
      <c r="ELO1966" s="9"/>
      <c r="ELP1966" s="9"/>
      <c r="ELQ1966" s="9"/>
      <c r="ELR1966" s="9"/>
      <c r="ELS1966" s="9"/>
      <c r="ELT1966" s="9"/>
      <c r="ELU1966" s="9"/>
      <c r="ELV1966" s="9"/>
      <c r="ELW1966" s="9"/>
      <c r="ELX1966" s="9"/>
      <c r="ELY1966" s="9"/>
      <c r="ELZ1966" s="9"/>
      <c r="EMA1966" s="9"/>
      <c r="EMB1966" s="9"/>
      <c r="EMC1966" s="9"/>
      <c r="EMD1966" s="9"/>
      <c r="EME1966" s="9"/>
      <c r="EMF1966" s="9"/>
      <c r="EMG1966" s="9"/>
      <c r="EMH1966" s="9"/>
      <c r="EMI1966" s="9"/>
      <c r="EMJ1966" s="9"/>
      <c r="EMK1966" s="9"/>
      <c r="EML1966" s="9"/>
      <c r="EMM1966" s="9"/>
      <c r="EMN1966" s="9"/>
      <c r="EMO1966" s="9"/>
      <c r="EMP1966" s="9"/>
      <c r="EMQ1966" s="9"/>
      <c r="EMR1966" s="9"/>
      <c r="EMS1966" s="9"/>
      <c r="EMT1966" s="9"/>
      <c r="EMU1966" s="9"/>
      <c r="EMV1966" s="9"/>
      <c r="EMW1966" s="9"/>
      <c r="EMX1966" s="9"/>
      <c r="EMY1966" s="9"/>
      <c r="EMZ1966" s="9"/>
      <c r="ENA1966" s="9"/>
      <c r="ENB1966" s="9"/>
      <c r="ENC1966" s="9"/>
      <c r="END1966" s="9"/>
      <c r="ENE1966" s="9"/>
      <c r="ENF1966" s="9"/>
      <c r="ENG1966" s="9"/>
      <c r="ENH1966" s="9"/>
      <c r="ENI1966" s="9"/>
      <c r="ENJ1966" s="9"/>
      <c r="ENK1966" s="9"/>
      <c r="ENL1966" s="9"/>
      <c r="ENM1966" s="9"/>
      <c r="ENN1966" s="9"/>
      <c r="ENO1966" s="9"/>
      <c r="ENP1966" s="9"/>
      <c r="ENQ1966" s="9"/>
      <c r="ENR1966" s="9"/>
      <c r="ENS1966" s="9"/>
      <c r="ENT1966" s="9"/>
      <c r="ENU1966" s="9"/>
      <c r="ENV1966" s="9"/>
      <c r="ENW1966" s="9"/>
      <c r="ENX1966" s="9"/>
      <c r="ENY1966" s="9"/>
      <c r="ENZ1966" s="9"/>
      <c r="EOA1966" s="9"/>
      <c r="EOB1966" s="9"/>
      <c r="EOC1966" s="9"/>
      <c r="EOD1966" s="9"/>
      <c r="EOE1966" s="9"/>
      <c r="EOF1966" s="9"/>
      <c r="EOG1966" s="9"/>
      <c r="EOH1966" s="9"/>
      <c r="EOI1966" s="9"/>
      <c r="EOJ1966" s="9"/>
      <c r="EOK1966" s="9"/>
      <c r="EOL1966" s="9"/>
      <c r="EOM1966" s="9"/>
      <c r="EON1966" s="9"/>
      <c r="EOO1966" s="9"/>
      <c r="EOP1966" s="9"/>
      <c r="EOQ1966" s="9"/>
      <c r="EOR1966" s="9"/>
      <c r="EOS1966" s="9"/>
      <c r="EOT1966" s="9"/>
      <c r="EOU1966" s="9"/>
      <c r="EOV1966" s="9"/>
      <c r="EOW1966" s="9"/>
      <c r="EOX1966" s="9"/>
      <c r="EOY1966" s="9"/>
      <c r="EOZ1966" s="9"/>
      <c r="EPA1966" s="9"/>
      <c r="EPB1966" s="9"/>
      <c r="EPC1966" s="9"/>
      <c r="EPD1966" s="9"/>
      <c r="EPE1966" s="9"/>
      <c r="EPF1966" s="9"/>
      <c r="EPG1966" s="9"/>
      <c r="EPH1966" s="9"/>
      <c r="EPI1966" s="9"/>
      <c r="EPJ1966" s="9"/>
      <c r="EPK1966" s="9"/>
      <c r="EPL1966" s="9"/>
      <c r="EPM1966" s="9"/>
      <c r="EPN1966" s="9"/>
      <c r="EPO1966" s="9"/>
      <c r="EPP1966" s="9"/>
      <c r="EPQ1966" s="9"/>
      <c r="EPR1966" s="9"/>
      <c r="EPS1966" s="9"/>
      <c r="EPT1966" s="9"/>
      <c r="EPU1966" s="9"/>
      <c r="EPV1966" s="9"/>
      <c r="EPW1966" s="9"/>
      <c r="EPX1966" s="9"/>
      <c r="EPY1966" s="9"/>
      <c r="EPZ1966" s="9"/>
      <c r="EQA1966" s="9"/>
      <c r="EQB1966" s="9"/>
      <c r="EQC1966" s="9"/>
      <c r="EQD1966" s="9"/>
      <c r="EQE1966" s="9"/>
      <c r="EQF1966" s="9"/>
      <c r="EQG1966" s="9"/>
      <c r="EQH1966" s="9"/>
      <c r="EQI1966" s="9"/>
      <c r="EQJ1966" s="9"/>
      <c r="EQK1966" s="9"/>
      <c r="EQL1966" s="9"/>
      <c r="EQM1966" s="9"/>
      <c r="EQN1966" s="9"/>
      <c r="EQO1966" s="9"/>
      <c r="EQP1966" s="9"/>
      <c r="EQQ1966" s="9"/>
      <c r="EQR1966" s="9"/>
      <c r="EQS1966" s="9"/>
      <c r="EQT1966" s="9"/>
      <c r="EQU1966" s="9"/>
      <c r="EQV1966" s="9"/>
      <c r="EQW1966" s="9"/>
      <c r="EQX1966" s="9"/>
      <c r="EQY1966" s="9"/>
      <c r="EQZ1966" s="9"/>
      <c r="ERA1966" s="9"/>
      <c r="ERB1966" s="9"/>
      <c r="ERC1966" s="9"/>
      <c r="ERD1966" s="9"/>
      <c r="ERE1966" s="9"/>
      <c r="ERF1966" s="9"/>
      <c r="ERG1966" s="9"/>
      <c r="ERH1966" s="9"/>
      <c r="ERI1966" s="9"/>
      <c r="ERJ1966" s="9"/>
      <c r="ERK1966" s="9"/>
      <c r="ERL1966" s="9"/>
      <c r="ERM1966" s="9"/>
      <c r="ERN1966" s="9"/>
      <c r="ERO1966" s="9"/>
      <c r="ERP1966" s="9"/>
      <c r="ERQ1966" s="9"/>
      <c r="ERR1966" s="9"/>
      <c r="ERS1966" s="9"/>
      <c r="ERT1966" s="9"/>
      <c r="ERU1966" s="9"/>
      <c r="ERV1966" s="9"/>
      <c r="ERW1966" s="9"/>
      <c r="ERX1966" s="9"/>
      <c r="ERY1966" s="9"/>
      <c r="ERZ1966" s="9"/>
      <c r="ESA1966" s="9"/>
      <c r="ESB1966" s="9"/>
      <c r="ESC1966" s="9"/>
      <c r="ESD1966" s="9"/>
      <c r="ESE1966" s="9"/>
      <c r="ESF1966" s="9"/>
      <c r="ESG1966" s="9"/>
      <c r="ESH1966" s="9"/>
      <c r="ESI1966" s="9"/>
      <c r="ESJ1966" s="9"/>
      <c r="ESK1966" s="9"/>
      <c r="ESL1966" s="9"/>
      <c r="ESM1966" s="9"/>
      <c r="ESN1966" s="9"/>
      <c r="ESO1966" s="9"/>
      <c r="ESP1966" s="9"/>
      <c r="ESQ1966" s="9"/>
      <c r="ESR1966" s="9"/>
      <c r="ESS1966" s="9"/>
      <c r="EST1966" s="9"/>
      <c r="ESU1966" s="9"/>
      <c r="ESV1966" s="9"/>
      <c r="ESW1966" s="9"/>
      <c r="ESX1966" s="9"/>
      <c r="ESY1966" s="9"/>
      <c r="ESZ1966" s="9"/>
      <c r="ETA1966" s="9"/>
      <c r="ETB1966" s="9"/>
      <c r="ETC1966" s="9"/>
      <c r="ETD1966" s="9"/>
      <c r="ETE1966" s="9"/>
      <c r="ETF1966" s="9"/>
      <c r="ETG1966" s="9"/>
      <c r="ETH1966" s="9"/>
      <c r="ETI1966" s="9"/>
      <c r="ETJ1966" s="9"/>
      <c r="ETK1966" s="9"/>
      <c r="ETL1966" s="9"/>
      <c r="ETM1966" s="9"/>
      <c r="ETN1966" s="9"/>
      <c r="ETO1966" s="9"/>
      <c r="ETP1966" s="9"/>
      <c r="ETQ1966" s="9"/>
      <c r="ETR1966" s="9"/>
      <c r="ETS1966" s="9"/>
      <c r="ETT1966" s="9"/>
      <c r="ETU1966" s="9"/>
      <c r="ETV1966" s="9"/>
      <c r="ETW1966" s="9"/>
      <c r="ETX1966" s="9"/>
      <c r="ETY1966" s="9"/>
      <c r="ETZ1966" s="9"/>
      <c r="EUA1966" s="9"/>
      <c r="EUB1966" s="9"/>
      <c r="EUC1966" s="9"/>
      <c r="EUD1966" s="9"/>
      <c r="EUE1966" s="9"/>
      <c r="EUF1966" s="9"/>
      <c r="EUG1966" s="9"/>
      <c r="EUH1966" s="9"/>
      <c r="EUI1966" s="9"/>
      <c r="EUJ1966" s="9"/>
      <c r="EUK1966" s="9"/>
      <c r="EUL1966" s="9"/>
      <c r="EUM1966" s="9"/>
      <c r="EUN1966" s="9"/>
      <c r="EUO1966" s="9"/>
      <c r="EUP1966" s="9"/>
      <c r="EUQ1966" s="9"/>
      <c r="EUR1966" s="9"/>
      <c r="EUS1966" s="9"/>
      <c r="EUT1966" s="9"/>
      <c r="EUU1966" s="9"/>
      <c r="EUV1966" s="9"/>
      <c r="EUW1966" s="9"/>
      <c r="EUX1966" s="9"/>
      <c r="EUY1966" s="9"/>
      <c r="EUZ1966" s="9"/>
      <c r="EVA1966" s="9"/>
      <c r="EVB1966" s="9"/>
      <c r="EVC1966" s="9"/>
      <c r="EVD1966" s="9"/>
      <c r="EVE1966" s="9"/>
      <c r="EVF1966" s="9"/>
      <c r="EVG1966" s="9"/>
      <c r="EVH1966" s="9"/>
      <c r="EVI1966" s="9"/>
      <c r="EVJ1966" s="9"/>
      <c r="EVK1966" s="9"/>
      <c r="EVL1966" s="9"/>
      <c r="EVM1966" s="9"/>
      <c r="EVN1966" s="9"/>
      <c r="EVO1966" s="9"/>
      <c r="EVP1966" s="9"/>
      <c r="EVQ1966" s="9"/>
      <c r="EVR1966" s="9"/>
      <c r="EVS1966" s="9"/>
      <c r="EVT1966" s="9"/>
      <c r="EVU1966" s="9"/>
      <c r="EVV1966" s="9"/>
      <c r="EVW1966" s="9"/>
      <c r="EVX1966" s="9"/>
      <c r="EVY1966" s="9"/>
      <c r="EVZ1966" s="9"/>
      <c r="EWA1966" s="9"/>
      <c r="EWB1966" s="9"/>
      <c r="EWC1966" s="9"/>
      <c r="EWD1966" s="9"/>
      <c r="EWE1966" s="9"/>
      <c r="EWF1966" s="9"/>
      <c r="EWG1966" s="9"/>
      <c r="EWH1966" s="9"/>
      <c r="EWI1966" s="9"/>
      <c r="EWJ1966" s="9"/>
      <c r="EWK1966" s="9"/>
      <c r="EWL1966" s="9"/>
      <c r="EWM1966" s="9"/>
      <c r="EWN1966" s="9"/>
      <c r="EWO1966" s="9"/>
      <c r="EWP1966" s="9"/>
      <c r="EWQ1966" s="9"/>
      <c r="EWR1966" s="9"/>
      <c r="EWS1966" s="9"/>
      <c r="EWT1966" s="9"/>
      <c r="EWU1966" s="9"/>
      <c r="EWV1966" s="9"/>
      <c r="EWW1966" s="9"/>
      <c r="EWX1966" s="9"/>
      <c r="EWY1966" s="9"/>
      <c r="EWZ1966" s="9"/>
      <c r="EXA1966" s="9"/>
      <c r="EXB1966" s="9"/>
      <c r="EXC1966" s="9"/>
      <c r="EXD1966" s="9"/>
      <c r="EXE1966" s="9"/>
      <c r="EXF1966" s="9"/>
      <c r="EXG1966" s="9"/>
      <c r="EXH1966" s="9"/>
      <c r="EXI1966" s="9"/>
      <c r="EXJ1966" s="9"/>
      <c r="EXK1966" s="9"/>
      <c r="EXL1966" s="9"/>
      <c r="EXM1966" s="9"/>
      <c r="EXN1966" s="9"/>
      <c r="EXO1966" s="9"/>
      <c r="EXP1966" s="9"/>
      <c r="EXQ1966" s="9"/>
      <c r="EXR1966" s="9"/>
      <c r="EXS1966" s="9"/>
      <c r="EXT1966" s="9"/>
      <c r="EXU1966" s="9"/>
      <c r="EXV1966" s="9"/>
      <c r="EXW1966" s="9"/>
      <c r="EXX1966" s="9"/>
      <c r="EXY1966" s="9"/>
      <c r="EXZ1966" s="9"/>
      <c r="EYA1966" s="9"/>
      <c r="EYB1966" s="9"/>
      <c r="EYC1966" s="9"/>
      <c r="EYD1966" s="9"/>
      <c r="EYE1966" s="9"/>
      <c r="EYF1966" s="9"/>
      <c r="EYG1966" s="9"/>
      <c r="EYH1966" s="9"/>
      <c r="EYI1966" s="9"/>
      <c r="EYJ1966" s="9"/>
      <c r="EYK1966" s="9"/>
      <c r="EYL1966" s="9"/>
      <c r="EYM1966" s="9"/>
      <c r="EYN1966" s="9"/>
      <c r="EYO1966" s="9"/>
      <c r="EYP1966" s="9"/>
      <c r="EYQ1966" s="9"/>
      <c r="EYR1966" s="9"/>
      <c r="EYS1966" s="9"/>
      <c r="EYT1966" s="9"/>
      <c r="EYU1966" s="9"/>
      <c r="EYV1966" s="9"/>
      <c r="EYW1966" s="9"/>
      <c r="EYX1966" s="9"/>
      <c r="EYY1966" s="9"/>
      <c r="EYZ1966" s="9"/>
      <c r="EZA1966" s="9"/>
      <c r="EZB1966" s="9"/>
      <c r="EZC1966" s="9"/>
      <c r="EZD1966" s="9"/>
      <c r="EZE1966" s="9"/>
      <c r="EZF1966" s="9"/>
      <c r="EZG1966" s="9"/>
      <c r="EZH1966" s="9"/>
      <c r="EZI1966" s="9"/>
      <c r="EZJ1966" s="9"/>
      <c r="EZK1966" s="9"/>
      <c r="EZL1966" s="9"/>
      <c r="EZM1966" s="9"/>
      <c r="EZN1966" s="9"/>
      <c r="EZO1966" s="9"/>
      <c r="EZP1966" s="9"/>
      <c r="EZQ1966" s="9"/>
      <c r="EZR1966" s="9"/>
      <c r="EZS1966" s="9"/>
      <c r="EZT1966" s="9"/>
      <c r="EZU1966" s="9"/>
      <c r="EZV1966" s="9"/>
      <c r="EZW1966" s="9"/>
      <c r="EZX1966" s="9"/>
      <c r="EZY1966" s="9"/>
      <c r="EZZ1966" s="9"/>
      <c r="FAA1966" s="9"/>
      <c r="FAB1966" s="9"/>
      <c r="FAC1966" s="9"/>
      <c r="FAD1966" s="9"/>
      <c r="FAE1966" s="9"/>
      <c r="FAF1966" s="9"/>
      <c r="FAG1966" s="9"/>
      <c r="FAH1966" s="9"/>
      <c r="FAI1966" s="9"/>
      <c r="FAJ1966" s="9"/>
      <c r="FAK1966" s="9"/>
      <c r="FAL1966" s="9"/>
      <c r="FAM1966" s="9"/>
      <c r="FAN1966" s="9"/>
      <c r="FAO1966" s="9"/>
      <c r="FAP1966" s="9"/>
      <c r="FAQ1966" s="9"/>
      <c r="FAR1966" s="9"/>
      <c r="FAS1966" s="9"/>
      <c r="FAT1966" s="9"/>
      <c r="FAU1966" s="9"/>
      <c r="FAV1966" s="9"/>
      <c r="FAW1966" s="9"/>
      <c r="FAX1966" s="9"/>
      <c r="FAY1966" s="9"/>
      <c r="FAZ1966" s="9"/>
      <c r="FBA1966" s="9"/>
      <c r="FBB1966" s="9"/>
      <c r="FBC1966" s="9"/>
      <c r="FBD1966" s="9"/>
      <c r="FBE1966" s="9"/>
      <c r="FBF1966" s="9"/>
      <c r="FBG1966" s="9"/>
      <c r="FBH1966" s="9"/>
      <c r="FBI1966" s="9"/>
      <c r="FBJ1966" s="9"/>
      <c r="FBK1966" s="9"/>
      <c r="FBL1966" s="9"/>
      <c r="FBM1966" s="9"/>
      <c r="FBN1966" s="9"/>
      <c r="FBO1966" s="9"/>
      <c r="FBP1966" s="9"/>
      <c r="FBQ1966" s="9"/>
      <c r="FBR1966" s="9"/>
      <c r="FBS1966" s="9"/>
      <c r="FBT1966" s="9"/>
      <c r="FBU1966" s="9"/>
      <c r="FBV1966" s="9"/>
      <c r="FBW1966" s="9"/>
      <c r="FBX1966" s="9"/>
      <c r="FBY1966" s="9"/>
      <c r="FBZ1966" s="9"/>
      <c r="FCA1966" s="9"/>
      <c r="FCB1966" s="9"/>
      <c r="FCC1966" s="9"/>
      <c r="FCD1966" s="9"/>
      <c r="FCE1966" s="9"/>
      <c r="FCF1966" s="9"/>
      <c r="FCG1966" s="9"/>
      <c r="FCH1966" s="9"/>
      <c r="FCI1966" s="9"/>
      <c r="FCJ1966" s="9"/>
      <c r="FCK1966" s="9"/>
      <c r="FCL1966" s="9"/>
      <c r="FCM1966" s="9"/>
      <c r="FCN1966" s="9"/>
      <c r="FCO1966" s="9"/>
      <c r="FCP1966" s="9"/>
      <c r="FCQ1966" s="9"/>
      <c r="FCR1966" s="9"/>
      <c r="FCS1966" s="9"/>
      <c r="FCT1966" s="9"/>
      <c r="FCU1966" s="9"/>
      <c r="FCV1966" s="9"/>
      <c r="FCW1966" s="9"/>
      <c r="FCX1966" s="9"/>
      <c r="FCY1966" s="9"/>
      <c r="FCZ1966" s="9"/>
      <c r="FDA1966" s="9"/>
      <c r="FDB1966" s="9"/>
      <c r="FDC1966" s="9"/>
      <c r="FDD1966" s="9"/>
      <c r="FDE1966" s="9"/>
      <c r="FDF1966" s="9"/>
      <c r="FDG1966" s="9"/>
      <c r="FDH1966" s="9"/>
      <c r="FDI1966" s="9"/>
      <c r="FDJ1966" s="9"/>
      <c r="FDK1966" s="9"/>
      <c r="FDL1966" s="9"/>
      <c r="FDM1966" s="9"/>
      <c r="FDN1966" s="9"/>
      <c r="FDO1966" s="9"/>
      <c r="FDP1966" s="9"/>
      <c r="FDQ1966" s="9"/>
      <c r="FDR1966" s="9"/>
      <c r="FDS1966" s="9"/>
      <c r="FDT1966" s="9"/>
      <c r="FDU1966" s="9"/>
      <c r="FDV1966" s="9"/>
      <c r="FDW1966" s="9"/>
      <c r="FDX1966" s="9"/>
      <c r="FDY1966" s="9"/>
      <c r="FDZ1966" s="9"/>
      <c r="FEA1966" s="9"/>
      <c r="FEB1966" s="9"/>
      <c r="FEC1966" s="9"/>
      <c r="FED1966" s="9"/>
      <c r="FEE1966" s="9"/>
      <c r="FEF1966" s="9"/>
      <c r="FEG1966" s="9"/>
      <c r="FEH1966" s="9"/>
      <c r="FEI1966" s="9"/>
      <c r="FEJ1966" s="9"/>
      <c r="FEK1966" s="9"/>
      <c r="FEL1966" s="9"/>
      <c r="FEM1966" s="9"/>
      <c r="FEN1966" s="9"/>
      <c r="FEO1966" s="9"/>
      <c r="FEP1966" s="9"/>
      <c r="FEQ1966" s="9"/>
      <c r="FER1966" s="9"/>
      <c r="FES1966" s="9"/>
      <c r="FET1966" s="9"/>
      <c r="FEU1966" s="9"/>
      <c r="FEV1966" s="9"/>
      <c r="FEW1966" s="9"/>
      <c r="FEX1966" s="9"/>
      <c r="FEY1966" s="9"/>
      <c r="FEZ1966" s="9"/>
      <c r="FFA1966" s="9"/>
      <c r="FFB1966" s="9"/>
      <c r="FFC1966" s="9"/>
      <c r="FFD1966" s="9"/>
      <c r="FFE1966" s="9"/>
      <c r="FFF1966" s="9"/>
      <c r="FFG1966" s="9"/>
      <c r="FFH1966" s="9"/>
      <c r="FFI1966" s="9"/>
      <c r="FFJ1966" s="9"/>
      <c r="FFK1966" s="9"/>
      <c r="FFL1966" s="9"/>
      <c r="FFM1966" s="9"/>
      <c r="FFN1966" s="9"/>
      <c r="FFO1966" s="9"/>
      <c r="FFP1966" s="9"/>
      <c r="FFQ1966" s="9"/>
      <c r="FFR1966" s="9"/>
      <c r="FFS1966" s="9"/>
      <c r="FFT1966" s="9"/>
      <c r="FFU1966" s="9"/>
      <c r="FFV1966" s="9"/>
      <c r="FFW1966" s="9"/>
      <c r="FFX1966" s="9"/>
      <c r="FFY1966" s="9"/>
      <c r="FFZ1966" s="9"/>
      <c r="FGA1966" s="9"/>
      <c r="FGB1966" s="9"/>
      <c r="FGC1966" s="9"/>
      <c r="FGD1966" s="9"/>
      <c r="FGE1966" s="9"/>
      <c r="FGF1966" s="9"/>
      <c r="FGG1966" s="9"/>
      <c r="FGH1966" s="9"/>
      <c r="FGI1966" s="9"/>
      <c r="FGJ1966" s="9"/>
      <c r="FGK1966" s="9"/>
      <c r="FGL1966" s="9"/>
      <c r="FGM1966" s="9"/>
      <c r="FGN1966" s="9"/>
      <c r="FGO1966" s="9"/>
      <c r="FGP1966" s="9"/>
      <c r="FGQ1966" s="9"/>
      <c r="FGR1966" s="9"/>
      <c r="FGS1966" s="9"/>
      <c r="FGT1966" s="9"/>
      <c r="FGU1966" s="9"/>
      <c r="FGV1966" s="9"/>
      <c r="FGW1966" s="9"/>
      <c r="FGX1966" s="9"/>
      <c r="FGY1966" s="9"/>
      <c r="FGZ1966" s="9"/>
      <c r="FHA1966" s="9"/>
      <c r="FHB1966" s="9"/>
      <c r="FHC1966" s="9"/>
      <c r="FHD1966" s="9"/>
      <c r="FHE1966" s="9"/>
      <c r="FHF1966" s="9"/>
      <c r="FHG1966" s="9"/>
      <c r="FHH1966" s="9"/>
      <c r="FHI1966" s="9"/>
      <c r="FHJ1966" s="9"/>
      <c r="FHK1966" s="9"/>
      <c r="FHL1966" s="9"/>
      <c r="FHM1966" s="9"/>
      <c r="FHN1966" s="9"/>
      <c r="FHO1966" s="9"/>
      <c r="FHP1966" s="9"/>
      <c r="FHQ1966" s="9"/>
      <c r="FHR1966" s="9"/>
      <c r="FHS1966" s="9"/>
      <c r="FHT1966" s="9"/>
      <c r="FHU1966" s="9"/>
      <c r="FHV1966" s="9"/>
      <c r="FHW1966" s="9"/>
      <c r="FHX1966" s="9"/>
      <c r="FHY1966" s="9"/>
      <c r="FHZ1966" s="9"/>
      <c r="FIA1966" s="9"/>
      <c r="FIB1966" s="9"/>
      <c r="FIC1966" s="9"/>
      <c r="FID1966" s="9"/>
      <c r="FIE1966" s="9"/>
      <c r="FIF1966" s="9"/>
      <c r="FIG1966" s="9"/>
      <c r="FIH1966" s="9"/>
      <c r="FII1966" s="9"/>
      <c r="FIJ1966" s="9"/>
      <c r="FIK1966" s="9"/>
      <c r="FIL1966" s="9"/>
      <c r="FIM1966" s="9"/>
      <c r="FIN1966" s="9"/>
      <c r="FIO1966" s="9"/>
      <c r="FIP1966" s="9"/>
      <c r="FIQ1966" s="9"/>
      <c r="FIR1966" s="9"/>
      <c r="FIS1966" s="9"/>
      <c r="FIT1966" s="9"/>
      <c r="FIU1966" s="9"/>
      <c r="FIV1966" s="9"/>
      <c r="FIW1966" s="9"/>
      <c r="FIX1966" s="9"/>
      <c r="FIY1966" s="9"/>
      <c r="FIZ1966" s="9"/>
      <c r="FJA1966" s="9"/>
      <c r="FJB1966" s="9"/>
      <c r="FJC1966" s="9"/>
      <c r="FJD1966" s="9"/>
      <c r="FJE1966" s="9"/>
      <c r="FJF1966" s="9"/>
      <c r="FJG1966" s="9"/>
      <c r="FJH1966" s="9"/>
      <c r="FJI1966" s="9"/>
      <c r="FJJ1966" s="9"/>
      <c r="FJK1966" s="9"/>
      <c r="FJL1966" s="9"/>
      <c r="FJM1966" s="9"/>
      <c r="FJN1966" s="9"/>
      <c r="FJO1966" s="9"/>
      <c r="FJP1966" s="9"/>
      <c r="FJQ1966" s="9"/>
      <c r="FJR1966" s="9"/>
      <c r="FJS1966" s="9"/>
      <c r="FJT1966" s="9"/>
      <c r="FJU1966" s="9"/>
      <c r="FJV1966" s="9"/>
      <c r="FJW1966" s="9"/>
      <c r="FJX1966" s="9"/>
      <c r="FJY1966" s="9"/>
      <c r="FJZ1966" s="9"/>
      <c r="FKA1966" s="9"/>
      <c r="FKB1966" s="9"/>
      <c r="FKC1966" s="9"/>
      <c r="FKD1966" s="9"/>
      <c r="FKE1966" s="9"/>
      <c r="FKF1966" s="9"/>
      <c r="FKG1966" s="9"/>
      <c r="FKH1966" s="9"/>
      <c r="FKI1966" s="9"/>
      <c r="FKJ1966" s="9"/>
      <c r="FKK1966" s="9"/>
      <c r="FKL1966" s="9"/>
      <c r="FKM1966" s="9"/>
      <c r="FKN1966" s="9"/>
      <c r="FKO1966" s="9"/>
      <c r="FKP1966" s="9"/>
      <c r="FKQ1966" s="9"/>
      <c r="FKR1966" s="9"/>
      <c r="FKS1966" s="9"/>
      <c r="FKT1966" s="9"/>
      <c r="FKU1966" s="9"/>
      <c r="FKV1966" s="9"/>
      <c r="FKW1966" s="9"/>
      <c r="FKX1966" s="9"/>
      <c r="FKY1966" s="9"/>
      <c r="FKZ1966" s="9"/>
      <c r="FLA1966" s="9"/>
      <c r="FLB1966" s="9"/>
      <c r="FLC1966" s="9"/>
      <c r="FLD1966" s="9"/>
      <c r="FLE1966" s="9"/>
      <c r="FLF1966" s="9"/>
      <c r="FLG1966" s="9"/>
      <c r="FLH1966" s="9"/>
      <c r="FLI1966" s="9"/>
      <c r="FLJ1966" s="9"/>
      <c r="FLK1966" s="9"/>
      <c r="FLL1966" s="9"/>
      <c r="FLM1966" s="9"/>
      <c r="FLN1966" s="9"/>
      <c r="FLO1966" s="9"/>
      <c r="FLP1966" s="9"/>
      <c r="FLQ1966" s="9"/>
      <c r="FLR1966" s="9"/>
      <c r="FLS1966" s="9"/>
      <c r="FLT1966" s="9"/>
      <c r="FLU1966" s="9"/>
      <c r="FLV1966" s="9"/>
      <c r="FLW1966" s="9"/>
      <c r="FLX1966" s="9"/>
      <c r="FLY1966" s="9"/>
      <c r="FLZ1966" s="9"/>
      <c r="FMA1966" s="9"/>
      <c r="FMB1966" s="9"/>
      <c r="FMC1966" s="9"/>
      <c r="FMD1966" s="9"/>
      <c r="FME1966" s="9"/>
      <c r="FMF1966" s="9"/>
      <c r="FMG1966" s="9"/>
      <c r="FMH1966" s="9"/>
      <c r="FMI1966" s="9"/>
      <c r="FMJ1966" s="9"/>
      <c r="FMK1966" s="9"/>
      <c r="FML1966" s="9"/>
      <c r="FMM1966" s="9"/>
      <c r="FMN1966" s="9"/>
      <c r="FMO1966" s="9"/>
      <c r="FMP1966" s="9"/>
      <c r="FMQ1966" s="9"/>
      <c r="FMR1966" s="9"/>
      <c r="FMS1966" s="9"/>
      <c r="FMT1966" s="9"/>
      <c r="FMU1966" s="9"/>
      <c r="FMV1966" s="9"/>
      <c r="FMW1966" s="9"/>
      <c r="FMX1966" s="9"/>
      <c r="FMY1966" s="9"/>
      <c r="FMZ1966" s="9"/>
      <c r="FNA1966" s="9"/>
      <c r="FNB1966" s="9"/>
      <c r="FNC1966" s="9"/>
      <c r="FND1966" s="9"/>
      <c r="FNE1966" s="9"/>
      <c r="FNF1966" s="9"/>
      <c r="FNG1966" s="9"/>
      <c r="FNH1966" s="9"/>
      <c r="FNI1966" s="9"/>
      <c r="FNJ1966" s="9"/>
      <c r="FNK1966" s="9"/>
      <c r="FNL1966" s="9"/>
      <c r="FNM1966" s="9"/>
      <c r="FNN1966" s="9"/>
      <c r="FNO1966" s="9"/>
      <c r="FNP1966" s="9"/>
      <c r="FNQ1966" s="9"/>
      <c r="FNR1966" s="9"/>
      <c r="FNS1966" s="9"/>
      <c r="FNT1966" s="9"/>
      <c r="FNU1966" s="9"/>
      <c r="FNV1966" s="9"/>
      <c r="FNW1966" s="9"/>
      <c r="FNX1966" s="9"/>
      <c r="FNY1966" s="9"/>
      <c r="FNZ1966" s="9"/>
      <c r="FOA1966" s="9"/>
      <c r="FOB1966" s="9"/>
      <c r="FOC1966" s="9"/>
      <c r="FOD1966" s="9"/>
      <c r="FOE1966" s="9"/>
      <c r="FOF1966" s="9"/>
      <c r="FOG1966" s="9"/>
      <c r="FOH1966" s="9"/>
      <c r="FOI1966" s="9"/>
      <c r="FOJ1966" s="9"/>
      <c r="FOK1966" s="9"/>
      <c r="FOL1966" s="9"/>
      <c r="FOM1966" s="9"/>
      <c r="FON1966" s="9"/>
      <c r="FOO1966" s="9"/>
      <c r="FOP1966" s="9"/>
      <c r="FOQ1966" s="9"/>
      <c r="FOR1966" s="9"/>
      <c r="FOS1966" s="9"/>
      <c r="FOT1966" s="9"/>
      <c r="FOU1966" s="9"/>
      <c r="FOV1966" s="9"/>
      <c r="FOW1966" s="9"/>
      <c r="FOX1966" s="9"/>
      <c r="FOY1966" s="9"/>
      <c r="FOZ1966" s="9"/>
      <c r="FPA1966" s="9"/>
      <c r="FPB1966" s="9"/>
      <c r="FPC1966" s="9"/>
      <c r="FPD1966" s="9"/>
      <c r="FPE1966" s="9"/>
      <c r="FPF1966" s="9"/>
      <c r="FPG1966" s="9"/>
      <c r="FPH1966" s="9"/>
      <c r="FPI1966" s="9"/>
      <c r="FPJ1966" s="9"/>
      <c r="FPK1966" s="9"/>
      <c r="FPL1966" s="9"/>
      <c r="FPM1966" s="9"/>
      <c r="FPN1966" s="9"/>
      <c r="FPO1966" s="9"/>
      <c r="FPP1966" s="9"/>
      <c r="FPQ1966" s="9"/>
      <c r="FPR1966" s="9"/>
      <c r="FPS1966" s="9"/>
      <c r="FPT1966" s="9"/>
      <c r="FPU1966" s="9"/>
      <c r="FPV1966" s="9"/>
      <c r="FPW1966" s="9"/>
      <c r="FPX1966" s="9"/>
      <c r="FPY1966" s="9"/>
      <c r="FPZ1966" s="9"/>
      <c r="FQA1966" s="9"/>
      <c r="FQB1966" s="9"/>
      <c r="FQC1966" s="9"/>
      <c r="FQD1966" s="9"/>
      <c r="FQE1966" s="9"/>
      <c r="FQF1966" s="9"/>
      <c r="FQG1966" s="9"/>
      <c r="FQH1966" s="9"/>
      <c r="FQI1966" s="9"/>
      <c r="FQJ1966" s="9"/>
      <c r="FQK1966" s="9"/>
      <c r="FQL1966" s="9"/>
      <c r="FQM1966" s="9"/>
      <c r="FQN1966" s="9"/>
      <c r="FQO1966" s="9"/>
      <c r="FQP1966" s="9"/>
      <c r="FQQ1966" s="9"/>
      <c r="FQR1966" s="9"/>
      <c r="FQS1966" s="9"/>
      <c r="FQT1966" s="9"/>
      <c r="FQU1966" s="9"/>
      <c r="FQV1966" s="9"/>
      <c r="FQW1966" s="9"/>
      <c r="FQX1966" s="9"/>
      <c r="FQY1966" s="9"/>
      <c r="FQZ1966" s="9"/>
      <c r="FRA1966" s="9"/>
      <c r="FRB1966" s="9"/>
      <c r="FRC1966" s="9"/>
      <c r="FRD1966" s="9"/>
      <c r="FRE1966" s="9"/>
      <c r="FRF1966" s="9"/>
      <c r="FRG1966" s="9"/>
      <c r="FRH1966" s="9"/>
      <c r="FRI1966" s="9"/>
      <c r="FRJ1966" s="9"/>
      <c r="FRK1966" s="9"/>
      <c r="FRL1966" s="9"/>
      <c r="FRM1966" s="9"/>
      <c r="FRN1966" s="9"/>
      <c r="FRO1966" s="9"/>
      <c r="FRP1966" s="9"/>
      <c r="FRQ1966" s="9"/>
      <c r="FRR1966" s="9"/>
      <c r="FRS1966" s="9"/>
      <c r="FRT1966" s="9"/>
      <c r="FRU1966" s="9"/>
      <c r="FRV1966" s="9"/>
      <c r="FRW1966" s="9"/>
      <c r="FRX1966" s="9"/>
      <c r="FRY1966" s="9"/>
      <c r="FRZ1966" s="9"/>
      <c r="FSA1966" s="9"/>
      <c r="FSB1966" s="9"/>
      <c r="FSC1966" s="9"/>
      <c r="FSD1966" s="9"/>
      <c r="FSE1966" s="9"/>
      <c r="FSF1966" s="9"/>
      <c r="FSG1966" s="9"/>
      <c r="FSH1966" s="9"/>
      <c r="FSI1966" s="9"/>
      <c r="FSJ1966" s="9"/>
      <c r="FSK1966" s="9"/>
      <c r="FSL1966" s="9"/>
      <c r="FSM1966" s="9"/>
      <c r="FSN1966" s="9"/>
      <c r="FSO1966" s="9"/>
      <c r="FSP1966" s="9"/>
      <c r="FSQ1966" s="9"/>
      <c r="FSR1966" s="9"/>
      <c r="FSS1966" s="9"/>
      <c r="FST1966" s="9"/>
      <c r="FSU1966" s="9"/>
      <c r="FSV1966" s="9"/>
      <c r="FSW1966" s="9"/>
      <c r="FSX1966" s="9"/>
      <c r="FSY1966" s="9"/>
      <c r="FSZ1966" s="9"/>
      <c r="FTA1966" s="9"/>
      <c r="FTB1966" s="9"/>
      <c r="FTC1966" s="9"/>
      <c r="FTD1966" s="9"/>
      <c r="FTE1966" s="9"/>
      <c r="FTF1966" s="9"/>
      <c r="FTG1966" s="9"/>
      <c r="FTH1966" s="9"/>
      <c r="FTI1966" s="9"/>
      <c r="FTJ1966" s="9"/>
      <c r="FTK1966" s="9"/>
      <c r="FTL1966" s="9"/>
      <c r="FTM1966" s="9"/>
      <c r="FTN1966" s="9"/>
      <c r="FTO1966" s="9"/>
      <c r="FTP1966" s="9"/>
      <c r="FTQ1966" s="9"/>
      <c r="FTR1966" s="9"/>
      <c r="FTS1966" s="9"/>
      <c r="FTT1966" s="9"/>
      <c r="FTU1966" s="9"/>
      <c r="FTV1966" s="9"/>
      <c r="FTW1966" s="9"/>
      <c r="FTX1966" s="9"/>
      <c r="FTY1966" s="9"/>
      <c r="FTZ1966" s="9"/>
      <c r="FUA1966" s="9"/>
      <c r="FUB1966" s="9"/>
      <c r="FUC1966" s="9"/>
      <c r="FUD1966" s="9"/>
      <c r="FUE1966" s="9"/>
      <c r="FUF1966" s="9"/>
      <c r="FUG1966" s="9"/>
      <c r="FUH1966" s="9"/>
      <c r="FUI1966" s="9"/>
      <c r="FUJ1966" s="9"/>
      <c r="FUK1966" s="9"/>
      <c r="FUL1966" s="9"/>
      <c r="FUM1966" s="9"/>
      <c r="FUN1966" s="9"/>
      <c r="FUO1966" s="9"/>
      <c r="FUP1966" s="9"/>
      <c r="FUQ1966" s="9"/>
      <c r="FUR1966" s="9"/>
      <c r="FUS1966" s="9"/>
      <c r="FUT1966" s="9"/>
      <c r="FUU1966" s="9"/>
      <c r="FUV1966" s="9"/>
      <c r="FUW1966" s="9"/>
      <c r="FUX1966" s="9"/>
      <c r="FUY1966" s="9"/>
      <c r="FUZ1966" s="9"/>
      <c r="FVA1966" s="9"/>
      <c r="FVB1966" s="9"/>
      <c r="FVC1966" s="9"/>
      <c r="FVD1966" s="9"/>
      <c r="FVE1966" s="9"/>
      <c r="FVF1966" s="9"/>
      <c r="FVG1966" s="9"/>
      <c r="FVH1966" s="9"/>
      <c r="FVI1966" s="9"/>
      <c r="FVJ1966" s="9"/>
      <c r="FVK1966" s="9"/>
      <c r="FVL1966" s="9"/>
      <c r="FVM1966" s="9"/>
      <c r="FVN1966" s="9"/>
      <c r="FVO1966" s="9"/>
      <c r="FVP1966" s="9"/>
      <c r="FVQ1966" s="9"/>
      <c r="FVR1966" s="9"/>
      <c r="FVS1966" s="9"/>
      <c r="FVT1966" s="9"/>
      <c r="FVU1966" s="9"/>
      <c r="FVV1966" s="9"/>
      <c r="FVW1966" s="9"/>
      <c r="FVX1966" s="9"/>
      <c r="FVY1966" s="9"/>
      <c r="FVZ1966" s="9"/>
      <c r="FWA1966" s="9"/>
      <c r="FWB1966" s="9"/>
      <c r="FWC1966" s="9"/>
      <c r="FWD1966" s="9"/>
      <c r="FWE1966" s="9"/>
      <c r="FWF1966" s="9"/>
      <c r="FWG1966" s="9"/>
      <c r="FWH1966" s="9"/>
      <c r="FWI1966" s="9"/>
      <c r="FWJ1966" s="9"/>
      <c r="FWK1966" s="9"/>
      <c r="FWL1966" s="9"/>
      <c r="FWM1966" s="9"/>
      <c r="FWN1966" s="9"/>
      <c r="FWO1966" s="9"/>
      <c r="FWP1966" s="9"/>
      <c r="FWQ1966" s="9"/>
      <c r="FWR1966" s="9"/>
      <c r="FWS1966" s="9"/>
      <c r="FWT1966" s="9"/>
      <c r="FWU1966" s="9"/>
      <c r="FWV1966" s="9"/>
      <c r="FWW1966" s="9"/>
      <c r="FWX1966" s="9"/>
      <c r="FWY1966" s="9"/>
      <c r="FWZ1966" s="9"/>
      <c r="FXA1966" s="9"/>
      <c r="FXB1966" s="9"/>
      <c r="FXC1966" s="9"/>
      <c r="FXD1966" s="9"/>
      <c r="FXE1966" s="9"/>
      <c r="FXF1966" s="9"/>
      <c r="FXG1966" s="9"/>
      <c r="FXH1966" s="9"/>
      <c r="FXI1966" s="9"/>
      <c r="FXJ1966" s="9"/>
      <c r="FXK1966" s="9"/>
      <c r="FXL1966" s="9"/>
      <c r="FXM1966" s="9"/>
      <c r="FXN1966" s="9"/>
      <c r="FXO1966" s="9"/>
      <c r="FXP1966" s="9"/>
      <c r="FXQ1966" s="9"/>
      <c r="FXR1966" s="9"/>
      <c r="FXS1966" s="9"/>
      <c r="FXT1966" s="9"/>
      <c r="FXU1966" s="9"/>
      <c r="FXV1966" s="9"/>
      <c r="FXW1966" s="9"/>
      <c r="FXX1966" s="9"/>
      <c r="FXY1966" s="9"/>
      <c r="FXZ1966" s="9"/>
      <c r="FYA1966" s="9"/>
      <c r="FYB1966" s="9"/>
      <c r="FYC1966" s="9"/>
      <c r="FYD1966" s="9"/>
      <c r="FYE1966" s="9"/>
      <c r="FYF1966" s="9"/>
      <c r="FYG1966" s="9"/>
      <c r="FYH1966" s="9"/>
      <c r="FYI1966" s="9"/>
      <c r="FYJ1966" s="9"/>
      <c r="FYK1966" s="9"/>
      <c r="FYL1966" s="9"/>
      <c r="FYM1966" s="9"/>
      <c r="FYN1966" s="9"/>
      <c r="FYO1966" s="9"/>
      <c r="FYP1966" s="9"/>
      <c r="FYQ1966" s="9"/>
      <c r="FYR1966" s="9"/>
      <c r="FYS1966" s="9"/>
      <c r="FYT1966" s="9"/>
      <c r="FYU1966" s="9"/>
      <c r="FYV1966" s="9"/>
      <c r="FYW1966" s="9"/>
      <c r="FYX1966" s="9"/>
      <c r="FYY1966" s="9"/>
      <c r="FYZ1966" s="9"/>
      <c r="FZA1966" s="9"/>
      <c r="FZB1966" s="9"/>
      <c r="FZC1966" s="9"/>
      <c r="FZD1966" s="9"/>
      <c r="FZE1966" s="9"/>
      <c r="FZF1966" s="9"/>
      <c r="FZG1966" s="9"/>
      <c r="FZH1966" s="9"/>
      <c r="FZI1966" s="9"/>
      <c r="FZJ1966" s="9"/>
      <c r="FZK1966" s="9"/>
      <c r="FZL1966" s="9"/>
      <c r="FZM1966" s="9"/>
      <c r="FZN1966" s="9"/>
      <c r="FZO1966" s="9"/>
      <c r="FZP1966" s="9"/>
      <c r="FZQ1966" s="9"/>
      <c r="FZR1966" s="9"/>
      <c r="FZS1966" s="9"/>
      <c r="FZT1966" s="9"/>
      <c r="FZU1966" s="9"/>
      <c r="FZV1966" s="9"/>
      <c r="FZW1966" s="9"/>
      <c r="FZX1966" s="9"/>
      <c r="FZY1966" s="9"/>
      <c r="FZZ1966" s="9"/>
      <c r="GAA1966" s="9"/>
      <c r="GAB1966" s="9"/>
      <c r="GAC1966" s="9"/>
      <c r="GAD1966" s="9"/>
      <c r="GAE1966" s="9"/>
      <c r="GAF1966" s="9"/>
      <c r="GAG1966" s="9"/>
      <c r="GAH1966" s="9"/>
      <c r="GAI1966" s="9"/>
      <c r="GAJ1966" s="9"/>
      <c r="GAK1966" s="9"/>
      <c r="GAL1966" s="9"/>
      <c r="GAM1966" s="9"/>
      <c r="GAN1966" s="9"/>
      <c r="GAO1966" s="9"/>
      <c r="GAP1966" s="9"/>
      <c r="GAQ1966" s="9"/>
      <c r="GAR1966" s="9"/>
      <c r="GAS1966" s="9"/>
      <c r="GAT1966" s="9"/>
      <c r="GAU1966" s="9"/>
      <c r="GAV1966" s="9"/>
      <c r="GAW1966" s="9"/>
      <c r="GAX1966" s="9"/>
      <c r="GAY1966" s="9"/>
      <c r="GAZ1966" s="9"/>
      <c r="GBA1966" s="9"/>
      <c r="GBB1966" s="9"/>
      <c r="GBC1966" s="9"/>
      <c r="GBD1966" s="9"/>
      <c r="GBE1966" s="9"/>
      <c r="GBF1966" s="9"/>
      <c r="GBG1966" s="9"/>
      <c r="GBH1966" s="9"/>
      <c r="GBI1966" s="9"/>
      <c r="GBJ1966" s="9"/>
      <c r="GBK1966" s="9"/>
      <c r="GBL1966" s="9"/>
      <c r="GBM1966" s="9"/>
      <c r="GBN1966" s="9"/>
      <c r="GBO1966" s="9"/>
      <c r="GBP1966" s="9"/>
      <c r="GBQ1966" s="9"/>
      <c r="GBR1966" s="9"/>
      <c r="GBS1966" s="9"/>
      <c r="GBT1966" s="9"/>
      <c r="GBU1966" s="9"/>
      <c r="GBV1966" s="9"/>
      <c r="GBW1966" s="9"/>
      <c r="GBX1966" s="9"/>
      <c r="GBY1966" s="9"/>
      <c r="GBZ1966" s="9"/>
      <c r="GCA1966" s="9"/>
      <c r="GCB1966" s="9"/>
      <c r="GCC1966" s="9"/>
      <c r="GCD1966" s="9"/>
      <c r="GCE1966" s="9"/>
      <c r="GCF1966" s="9"/>
      <c r="GCG1966" s="9"/>
      <c r="GCH1966" s="9"/>
      <c r="GCI1966" s="9"/>
      <c r="GCJ1966" s="9"/>
      <c r="GCK1966" s="9"/>
      <c r="GCL1966" s="9"/>
      <c r="GCM1966" s="9"/>
      <c r="GCN1966" s="9"/>
      <c r="GCO1966" s="9"/>
      <c r="GCP1966" s="9"/>
      <c r="GCQ1966" s="9"/>
      <c r="GCR1966" s="9"/>
      <c r="GCS1966" s="9"/>
      <c r="GCT1966" s="9"/>
      <c r="GCU1966" s="9"/>
      <c r="GCV1966" s="9"/>
      <c r="GCW1966" s="9"/>
      <c r="GCX1966" s="9"/>
      <c r="GCY1966" s="9"/>
      <c r="GCZ1966" s="9"/>
      <c r="GDA1966" s="9"/>
      <c r="GDB1966" s="9"/>
      <c r="GDC1966" s="9"/>
      <c r="GDD1966" s="9"/>
      <c r="GDE1966" s="9"/>
      <c r="GDF1966" s="9"/>
      <c r="GDG1966" s="9"/>
      <c r="GDH1966" s="9"/>
      <c r="GDI1966" s="9"/>
      <c r="GDJ1966" s="9"/>
      <c r="GDK1966" s="9"/>
      <c r="GDL1966" s="9"/>
      <c r="GDM1966" s="9"/>
      <c r="GDN1966" s="9"/>
      <c r="GDO1966" s="9"/>
      <c r="GDP1966" s="9"/>
      <c r="GDQ1966" s="9"/>
      <c r="GDR1966" s="9"/>
      <c r="GDS1966" s="9"/>
      <c r="GDT1966" s="9"/>
      <c r="GDU1966" s="9"/>
      <c r="GDV1966" s="9"/>
      <c r="GDW1966" s="9"/>
      <c r="GDX1966" s="9"/>
      <c r="GDY1966" s="9"/>
      <c r="GDZ1966" s="9"/>
      <c r="GEA1966" s="9"/>
      <c r="GEB1966" s="9"/>
      <c r="GEC1966" s="9"/>
      <c r="GED1966" s="9"/>
      <c r="GEE1966" s="9"/>
      <c r="GEF1966" s="9"/>
      <c r="GEG1966" s="9"/>
      <c r="GEH1966" s="9"/>
      <c r="GEI1966" s="9"/>
      <c r="GEJ1966" s="9"/>
      <c r="GEK1966" s="9"/>
      <c r="GEL1966" s="9"/>
      <c r="GEM1966" s="9"/>
      <c r="GEN1966" s="9"/>
      <c r="GEO1966" s="9"/>
      <c r="GEP1966" s="9"/>
      <c r="GEQ1966" s="9"/>
      <c r="GER1966" s="9"/>
      <c r="GES1966" s="9"/>
      <c r="GET1966" s="9"/>
      <c r="GEU1966" s="9"/>
      <c r="GEV1966" s="9"/>
      <c r="GEW1966" s="9"/>
      <c r="GEX1966" s="9"/>
      <c r="GEY1966" s="9"/>
      <c r="GEZ1966" s="9"/>
      <c r="GFA1966" s="9"/>
      <c r="GFB1966" s="9"/>
      <c r="GFC1966" s="9"/>
      <c r="GFD1966" s="9"/>
      <c r="GFE1966" s="9"/>
      <c r="GFF1966" s="9"/>
      <c r="GFG1966" s="9"/>
      <c r="GFH1966" s="9"/>
      <c r="GFI1966" s="9"/>
      <c r="GFJ1966" s="9"/>
      <c r="GFK1966" s="9"/>
      <c r="GFL1966" s="9"/>
      <c r="GFM1966" s="9"/>
      <c r="GFN1966" s="9"/>
      <c r="GFO1966" s="9"/>
      <c r="GFP1966" s="9"/>
      <c r="GFQ1966" s="9"/>
      <c r="GFR1966" s="9"/>
      <c r="GFS1966" s="9"/>
      <c r="GFT1966" s="9"/>
      <c r="GFU1966" s="9"/>
      <c r="GFV1966" s="9"/>
      <c r="GFW1966" s="9"/>
      <c r="GFX1966" s="9"/>
      <c r="GFY1966" s="9"/>
      <c r="GFZ1966" s="9"/>
      <c r="GGA1966" s="9"/>
      <c r="GGB1966" s="9"/>
      <c r="GGC1966" s="9"/>
      <c r="GGD1966" s="9"/>
      <c r="GGE1966" s="9"/>
      <c r="GGF1966" s="9"/>
      <c r="GGG1966" s="9"/>
      <c r="GGH1966" s="9"/>
      <c r="GGI1966" s="9"/>
      <c r="GGJ1966" s="9"/>
      <c r="GGK1966" s="9"/>
      <c r="GGL1966" s="9"/>
      <c r="GGM1966" s="9"/>
      <c r="GGN1966" s="9"/>
      <c r="GGO1966" s="9"/>
      <c r="GGP1966" s="9"/>
      <c r="GGQ1966" s="9"/>
      <c r="GGR1966" s="9"/>
      <c r="GGS1966" s="9"/>
      <c r="GGT1966" s="9"/>
      <c r="GGU1966" s="9"/>
      <c r="GGV1966" s="9"/>
      <c r="GGW1966" s="9"/>
      <c r="GGX1966" s="9"/>
      <c r="GGY1966" s="9"/>
      <c r="GGZ1966" s="9"/>
      <c r="GHA1966" s="9"/>
      <c r="GHB1966" s="9"/>
      <c r="GHC1966" s="9"/>
      <c r="GHD1966" s="9"/>
      <c r="GHE1966" s="9"/>
      <c r="GHF1966" s="9"/>
      <c r="GHG1966" s="9"/>
      <c r="GHH1966" s="9"/>
      <c r="GHI1966" s="9"/>
      <c r="GHJ1966" s="9"/>
      <c r="GHK1966" s="9"/>
      <c r="GHL1966" s="9"/>
      <c r="GHM1966" s="9"/>
      <c r="GHN1966" s="9"/>
      <c r="GHO1966" s="9"/>
      <c r="GHP1966" s="9"/>
      <c r="GHQ1966" s="9"/>
      <c r="GHR1966" s="9"/>
      <c r="GHS1966" s="9"/>
      <c r="GHT1966" s="9"/>
      <c r="GHU1966" s="9"/>
      <c r="GHV1966" s="9"/>
      <c r="GHW1966" s="9"/>
      <c r="GHX1966" s="9"/>
      <c r="GHY1966" s="9"/>
      <c r="GHZ1966" s="9"/>
      <c r="GIA1966" s="9"/>
      <c r="GIB1966" s="9"/>
      <c r="GIC1966" s="9"/>
      <c r="GID1966" s="9"/>
      <c r="GIE1966" s="9"/>
      <c r="GIF1966" s="9"/>
      <c r="GIG1966" s="9"/>
      <c r="GIH1966" s="9"/>
      <c r="GII1966" s="9"/>
      <c r="GIJ1966" s="9"/>
      <c r="GIK1966" s="9"/>
      <c r="GIL1966" s="9"/>
      <c r="GIM1966" s="9"/>
      <c r="GIN1966" s="9"/>
      <c r="GIO1966" s="9"/>
      <c r="GIP1966" s="9"/>
      <c r="GIQ1966" s="9"/>
      <c r="GIR1966" s="9"/>
      <c r="GIS1966" s="9"/>
      <c r="GIT1966" s="9"/>
      <c r="GIU1966" s="9"/>
      <c r="GIV1966" s="9"/>
      <c r="GIW1966" s="9"/>
      <c r="GIX1966" s="9"/>
      <c r="GIY1966" s="9"/>
      <c r="GIZ1966" s="9"/>
      <c r="GJA1966" s="9"/>
      <c r="GJB1966" s="9"/>
      <c r="GJC1966" s="9"/>
      <c r="GJD1966" s="9"/>
      <c r="GJE1966" s="9"/>
      <c r="GJF1966" s="9"/>
      <c r="GJG1966" s="9"/>
      <c r="GJH1966" s="9"/>
      <c r="GJI1966" s="9"/>
      <c r="GJJ1966" s="9"/>
      <c r="GJK1966" s="9"/>
      <c r="GJL1966" s="9"/>
      <c r="GJM1966" s="9"/>
      <c r="GJN1966" s="9"/>
      <c r="GJO1966" s="9"/>
      <c r="GJP1966" s="9"/>
      <c r="GJQ1966" s="9"/>
      <c r="GJR1966" s="9"/>
      <c r="GJS1966" s="9"/>
      <c r="GJT1966" s="9"/>
      <c r="GJU1966" s="9"/>
      <c r="GJV1966" s="9"/>
      <c r="GJW1966" s="9"/>
      <c r="GJX1966" s="9"/>
      <c r="GJY1966" s="9"/>
      <c r="GJZ1966" s="9"/>
      <c r="GKA1966" s="9"/>
      <c r="GKB1966" s="9"/>
      <c r="GKC1966" s="9"/>
      <c r="GKD1966" s="9"/>
      <c r="GKE1966" s="9"/>
      <c r="GKF1966" s="9"/>
      <c r="GKG1966" s="9"/>
      <c r="GKH1966" s="9"/>
      <c r="GKI1966" s="9"/>
      <c r="GKJ1966" s="9"/>
      <c r="GKK1966" s="9"/>
      <c r="GKL1966" s="9"/>
      <c r="GKM1966" s="9"/>
      <c r="GKN1966" s="9"/>
      <c r="GKO1966" s="9"/>
      <c r="GKP1966" s="9"/>
      <c r="GKQ1966" s="9"/>
      <c r="GKR1966" s="9"/>
      <c r="GKS1966" s="9"/>
      <c r="GKT1966" s="9"/>
      <c r="GKU1966" s="9"/>
      <c r="GKV1966" s="9"/>
      <c r="GKW1966" s="9"/>
      <c r="GKX1966" s="9"/>
      <c r="GKY1966" s="9"/>
      <c r="GKZ1966" s="9"/>
      <c r="GLA1966" s="9"/>
      <c r="GLB1966" s="9"/>
      <c r="GLC1966" s="9"/>
      <c r="GLD1966" s="9"/>
      <c r="GLE1966" s="9"/>
      <c r="GLF1966" s="9"/>
      <c r="GLG1966" s="9"/>
      <c r="GLH1966" s="9"/>
      <c r="GLI1966" s="9"/>
      <c r="GLJ1966" s="9"/>
      <c r="GLK1966" s="9"/>
      <c r="GLL1966" s="9"/>
      <c r="GLM1966" s="9"/>
      <c r="GLN1966" s="9"/>
      <c r="GLO1966" s="9"/>
      <c r="GLP1966" s="9"/>
      <c r="GLQ1966" s="9"/>
      <c r="GLR1966" s="9"/>
      <c r="GLS1966" s="9"/>
      <c r="GLT1966" s="9"/>
      <c r="GLU1966" s="9"/>
      <c r="GLV1966" s="9"/>
      <c r="GLW1966" s="9"/>
      <c r="GLX1966" s="9"/>
      <c r="GLY1966" s="9"/>
      <c r="GLZ1966" s="9"/>
      <c r="GMA1966" s="9"/>
      <c r="GMB1966" s="9"/>
      <c r="GMC1966" s="9"/>
      <c r="GMD1966" s="9"/>
      <c r="GME1966" s="9"/>
      <c r="GMF1966" s="9"/>
      <c r="GMG1966" s="9"/>
      <c r="GMH1966" s="9"/>
      <c r="GMI1966" s="9"/>
      <c r="GMJ1966" s="9"/>
      <c r="GMK1966" s="9"/>
      <c r="GML1966" s="9"/>
      <c r="GMM1966" s="9"/>
      <c r="GMN1966" s="9"/>
      <c r="GMO1966" s="9"/>
      <c r="GMP1966" s="9"/>
      <c r="GMQ1966" s="9"/>
      <c r="GMR1966" s="9"/>
      <c r="GMS1966" s="9"/>
      <c r="GMT1966" s="9"/>
      <c r="GMU1966" s="9"/>
      <c r="GMV1966" s="9"/>
      <c r="GMW1966" s="9"/>
      <c r="GMX1966" s="9"/>
      <c r="GMY1966" s="9"/>
      <c r="GMZ1966" s="9"/>
      <c r="GNA1966" s="9"/>
      <c r="GNB1966" s="9"/>
      <c r="GNC1966" s="9"/>
      <c r="GND1966" s="9"/>
      <c r="GNE1966" s="9"/>
      <c r="GNF1966" s="9"/>
      <c r="GNG1966" s="9"/>
      <c r="GNH1966" s="9"/>
      <c r="GNI1966" s="9"/>
      <c r="GNJ1966" s="9"/>
      <c r="GNK1966" s="9"/>
      <c r="GNL1966" s="9"/>
      <c r="GNM1966" s="9"/>
      <c r="GNN1966" s="9"/>
      <c r="GNO1966" s="9"/>
      <c r="GNP1966" s="9"/>
      <c r="GNQ1966" s="9"/>
      <c r="GNR1966" s="9"/>
      <c r="GNS1966" s="9"/>
      <c r="GNT1966" s="9"/>
      <c r="GNU1966" s="9"/>
      <c r="GNV1966" s="9"/>
      <c r="GNW1966" s="9"/>
      <c r="GNX1966" s="9"/>
      <c r="GNY1966" s="9"/>
      <c r="GNZ1966" s="9"/>
      <c r="GOA1966" s="9"/>
      <c r="GOB1966" s="9"/>
      <c r="GOC1966" s="9"/>
      <c r="GOD1966" s="9"/>
      <c r="GOE1966" s="9"/>
      <c r="GOF1966" s="9"/>
      <c r="GOG1966" s="9"/>
      <c r="GOH1966" s="9"/>
      <c r="GOI1966" s="9"/>
      <c r="GOJ1966" s="9"/>
      <c r="GOK1966" s="9"/>
      <c r="GOL1966" s="9"/>
      <c r="GOM1966" s="9"/>
      <c r="GON1966" s="9"/>
      <c r="GOO1966" s="9"/>
      <c r="GOP1966" s="9"/>
      <c r="GOQ1966" s="9"/>
      <c r="GOR1966" s="9"/>
      <c r="GOS1966" s="9"/>
      <c r="GOT1966" s="9"/>
      <c r="GOU1966" s="9"/>
      <c r="GOV1966" s="9"/>
      <c r="GOW1966" s="9"/>
      <c r="GOX1966" s="9"/>
      <c r="GOY1966" s="9"/>
      <c r="GOZ1966" s="9"/>
      <c r="GPA1966" s="9"/>
      <c r="GPB1966" s="9"/>
      <c r="GPC1966" s="9"/>
      <c r="GPD1966" s="9"/>
      <c r="GPE1966" s="9"/>
      <c r="GPF1966" s="9"/>
      <c r="GPG1966" s="9"/>
      <c r="GPH1966" s="9"/>
      <c r="GPI1966" s="9"/>
      <c r="GPJ1966" s="9"/>
      <c r="GPK1966" s="9"/>
      <c r="GPL1966" s="9"/>
      <c r="GPM1966" s="9"/>
      <c r="GPN1966" s="9"/>
      <c r="GPO1966" s="9"/>
      <c r="GPP1966" s="9"/>
      <c r="GPQ1966" s="9"/>
      <c r="GPR1966" s="9"/>
      <c r="GPS1966" s="9"/>
      <c r="GPT1966" s="9"/>
      <c r="GPU1966" s="9"/>
      <c r="GPV1966" s="9"/>
      <c r="GPW1966" s="9"/>
      <c r="GPX1966" s="9"/>
      <c r="GPY1966" s="9"/>
      <c r="GPZ1966" s="9"/>
      <c r="GQA1966" s="9"/>
      <c r="GQB1966" s="9"/>
      <c r="GQC1966" s="9"/>
      <c r="GQD1966" s="9"/>
      <c r="GQE1966" s="9"/>
      <c r="GQF1966" s="9"/>
      <c r="GQG1966" s="9"/>
      <c r="GQH1966" s="9"/>
      <c r="GQI1966" s="9"/>
      <c r="GQJ1966" s="9"/>
      <c r="GQK1966" s="9"/>
      <c r="GQL1966" s="9"/>
      <c r="GQM1966" s="9"/>
      <c r="GQN1966" s="9"/>
      <c r="GQO1966" s="9"/>
      <c r="GQP1966" s="9"/>
      <c r="GQQ1966" s="9"/>
      <c r="GQR1966" s="9"/>
      <c r="GQS1966" s="9"/>
      <c r="GQT1966" s="9"/>
      <c r="GQU1966" s="9"/>
      <c r="GQV1966" s="9"/>
      <c r="GQW1966" s="9"/>
      <c r="GQX1966" s="9"/>
      <c r="GQY1966" s="9"/>
      <c r="GQZ1966" s="9"/>
      <c r="GRA1966" s="9"/>
      <c r="GRB1966" s="9"/>
      <c r="GRC1966" s="9"/>
      <c r="GRD1966" s="9"/>
      <c r="GRE1966" s="9"/>
      <c r="GRF1966" s="9"/>
      <c r="GRG1966" s="9"/>
      <c r="GRH1966" s="9"/>
      <c r="GRI1966" s="9"/>
      <c r="GRJ1966" s="9"/>
      <c r="GRK1966" s="9"/>
      <c r="GRL1966" s="9"/>
      <c r="GRM1966" s="9"/>
      <c r="GRN1966" s="9"/>
      <c r="GRO1966" s="9"/>
      <c r="GRP1966" s="9"/>
      <c r="GRQ1966" s="9"/>
      <c r="GRR1966" s="9"/>
      <c r="GRS1966" s="9"/>
      <c r="GRT1966" s="9"/>
      <c r="GRU1966" s="9"/>
      <c r="GRV1966" s="9"/>
      <c r="GRW1966" s="9"/>
      <c r="GRX1966" s="9"/>
      <c r="GRY1966" s="9"/>
      <c r="GRZ1966" s="9"/>
      <c r="GSA1966" s="9"/>
      <c r="GSB1966" s="9"/>
      <c r="GSC1966" s="9"/>
      <c r="GSD1966" s="9"/>
      <c r="GSE1966" s="9"/>
      <c r="GSF1966" s="9"/>
      <c r="GSG1966" s="9"/>
      <c r="GSH1966" s="9"/>
      <c r="GSI1966" s="9"/>
      <c r="GSJ1966" s="9"/>
      <c r="GSK1966" s="9"/>
      <c r="GSL1966" s="9"/>
      <c r="GSM1966" s="9"/>
      <c r="GSN1966" s="9"/>
      <c r="GSO1966" s="9"/>
      <c r="GSP1966" s="9"/>
      <c r="GSQ1966" s="9"/>
      <c r="GSR1966" s="9"/>
      <c r="GSS1966" s="9"/>
      <c r="GST1966" s="9"/>
      <c r="GSU1966" s="9"/>
      <c r="GSV1966" s="9"/>
      <c r="GSW1966" s="9"/>
      <c r="GSX1966" s="9"/>
      <c r="GSY1966" s="9"/>
      <c r="GSZ1966" s="9"/>
      <c r="GTA1966" s="9"/>
      <c r="GTB1966" s="9"/>
      <c r="GTC1966" s="9"/>
      <c r="GTD1966" s="9"/>
      <c r="GTE1966" s="9"/>
      <c r="GTF1966" s="9"/>
      <c r="GTG1966" s="9"/>
      <c r="GTH1966" s="9"/>
      <c r="GTI1966" s="9"/>
      <c r="GTJ1966" s="9"/>
      <c r="GTK1966" s="9"/>
      <c r="GTL1966" s="9"/>
      <c r="GTM1966" s="9"/>
      <c r="GTN1966" s="9"/>
      <c r="GTO1966" s="9"/>
      <c r="GTP1966" s="9"/>
      <c r="GTQ1966" s="9"/>
      <c r="GTR1966" s="9"/>
      <c r="GTS1966" s="9"/>
      <c r="GTT1966" s="9"/>
      <c r="GTU1966" s="9"/>
      <c r="GTV1966" s="9"/>
      <c r="GTW1966" s="9"/>
      <c r="GTX1966" s="9"/>
      <c r="GTY1966" s="9"/>
      <c r="GTZ1966" s="9"/>
      <c r="GUA1966" s="9"/>
      <c r="GUB1966" s="9"/>
      <c r="GUC1966" s="9"/>
      <c r="GUD1966" s="9"/>
      <c r="GUE1966" s="9"/>
      <c r="GUF1966" s="9"/>
      <c r="GUG1966" s="9"/>
      <c r="GUH1966" s="9"/>
      <c r="GUI1966" s="9"/>
      <c r="GUJ1966" s="9"/>
      <c r="GUK1966" s="9"/>
      <c r="GUL1966" s="9"/>
      <c r="GUM1966" s="9"/>
      <c r="GUN1966" s="9"/>
      <c r="GUO1966" s="9"/>
      <c r="GUP1966" s="9"/>
      <c r="GUQ1966" s="9"/>
      <c r="GUR1966" s="9"/>
      <c r="GUS1966" s="9"/>
      <c r="GUT1966" s="9"/>
      <c r="GUU1966" s="9"/>
      <c r="GUV1966" s="9"/>
      <c r="GUW1966" s="9"/>
      <c r="GUX1966" s="9"/>
      <c r="GUY1966" s="9"/>
      <c r="GUZ1966" s="9"/>
      <c r="GVA1966" s="9"/>
      <c r="GVB1966" s="9"/>
      <c r="GVC1966" s="9"/>
      <c r="GVD1966" s="9"/>
      <c r="GVE1966" s="9"/>
      <c r="GVF1966" s="9"/>
      <c r="GVG1966" s="9"/>
      <c r="GVH1966" s="9"/>
      <c r="GVI1966" s="9"/>
      <c r="GVJ1966" s="9"/>
      <c r="GVK1966" s="9"/>
      <c r="GVL1966" s="9"/>
      <c r="GVM1966" s="9"/>
      <c r="GVN1966" s="9"/>
      <c r="GVO1966" s="9"/>
      <c r="GVP1966" s="9"/>
      <c r="GVQ1966" s="9"/>
      <c r="GVR1966" s="9"/>
      <c r="GVS1966" s="9"/>
      <c r="GVT1966" s="9"/>
      <c r="GVU1966" s="9"/>
      <c r="GVV1966" s="9"/>
      <c r="GVW1966" s="9"/>
      <c r="GVX1966" s="9"/>
      <c r="GVY1966" s="9"/>
      <c r="GVZ1966" s="9"/>
      <c r="GWA1966" s="9"/>
      <c r="GWB1966" s="9"/>
      <c r="GWC1966" s="9"/>
      <c r="GWD1966" s="9"/>
      <c r="GWE1966" s="9"/>
      <c r="GWF1966" s="9"/>
      <c r="GWG1966" s="9"/>
      <c r="GWH1966" s="9"/>
      <c r="GWI1966" s="9"/>
      <c r="GWJ1966" s="9"/>
      <c r="GWK1966" s="9"/>
      <c r="GWL1966" s="9"/>
      <c r="GWM1966" s="9"/>
      <c r="GWN1966" s="9"/>
      <c r="GWO1966" s="9"/>
      <c r="GWP1966" s="9"/>
      <c r="GWQ1966" s="9"/>
      <c r="GWR1966" s="9"/>
      <c r="GWS1966" s="9"/>
      <c r="GWT1966" s="9"/>
      <c r="GWU1966" s="9"/>
      <c r="GWV1966" s="9"/>
      <c r="GWW1966" s="9"/>
      <c r="GWX1966" s="9"/>
      <c r="GWY1966" s="9"/>
      <c r="GWZ1966" s="9"/>
      <c r="GXA1966" s="9"/>
      <c r="GXB1966" s="9"/>
      <c r="GXC1966" s="9"/>
      <c r="GXD1966" s="9"/>
      <c r="GXE1966" s="9"/>
      <c r="GXF1966" s="9"/>
      <c r="GXG1966" s="9"/>
      <c r="GXH1966" s="9"/>
      <c r="GXI1966" s="9"/>
      <c r="GXJ1966" s="9"/>
      <c r="GXK1966" s="9"/>
      <c r="GXL1966" s="9"/>
      <c r="GXM1966" s="9"/>
      <c r="GXN1966" s="9"/>
      <c r="GXO1966" s="9"/>
      <c r="GXP1966" s="9"/>
      <c r="GXQ1966" s="9"/>
      <c r="GXR1966" s="9"/>
      <c r="GXS1966" s="9"/>
      <c r="GXT1966" s="9"/>
      <c r="GXU1966" s="9"/>
      <c r="GXV1966" s="9"/>
      <c r="GXW1966" s="9"/>
      <c r="GXX1966" s="9"/>
      <c r="GXY1966" s="9"/>
      <c r="GXZ1966" s="9"/>
      <c r="GYA1966" s="9"/>
      <c r="GYB1966" s="9"/>
      <c r="GYC1966" s="9"/>
      <c r="GYD1966" s="9"/>
      <c r="GYE1966" s="9"/>
      <c r="GYF1966" s="9"/>
      <c r="GYG1966" s="9"/>
      <c r="GYH1966" s="9"/>
      <c r="GYI1966" s="9"/>
      <c r="GYJ1966" s="9"/>
      <c r="GYK1966" s="9"/>
      <c r="GYL1966" s="9"/>
      <c r="GYM1966" s="9"/>
      <c r="GYN1966" s="9"/>
      <c r="GYO1966" s="9"/>
      <c r="GYP1966" s="9"/>
      <c r="GYQ1966" s="9"/>
      <c r="GYR1966" s="9"/>
      <c r="GYS1966" s="9"/>
      <c r="GYT1966" s="9"/>
      <c r="GYU1966" s="9"/>
      <c r="GYV1966" s="9"/>
      <c r="GYW1966" s="9"/>
      <c r="GYX1966" s="9"/>
      <c r="GYY1966" s="9"/>
      <c r="GYZ1966" s="9"/>
      <c r="GZA1966" s="9"/>
      <c r="GZB1966" s="9"/>
      <c r="GZC1966" s="9"/>
      <c r="GZD1966" s="9"/>
      <c r="GZE1966" s="9"/>
      <c r="GZF1966" s="9"/>
      <c r="GZG1966" s="9"/>
      <c r="GZH1966" s="9"/>
      <c r="GZI1966" s="9"/>
      <c r="GZJ1966" s="9"/>
      <c r="GZK1966" s="9"/>
      <c r="GZL1966" s="9"/>
      <c r="GZM1966" s="9"/>
      <c r="GZN1966" s="9"/>
      <c r="GZO1966" s="9"/>
      <c r="GZP1966" s="9"/>
      <c r="GZQ1966" s="9"/>
      <c r="GZR1966" s="9"/>
      <c r="GZS1966" s="9"/>
      <c r="GZT1966" s="9"/>
      <c r="GZU1966" s="9"/>
      <c r="GZV1966" s="9"/>
      <c r="GZW1966" s="9"/>
      <c r="GZX1966" s="9"/>
      <c r="GZY1966" s="9"/>
      <c r="GZZ1966" s="9"/>
      <c r="HAA1966" s="9"/>
      <c r="HAB1966" s="9"/>
      <c r="HAC1966" s="9"/>
      <c r="HAD1966" s="9"/>
      <c r="HAE1966" s="9"/>
      <c r="HAF1966" s="9"/>
      <c r="HAG1966" s="9"/>
      <c r="HAH1966" s="9"/>
      <c r="HAI1966" s="9"/>
      <c r="HAJ1966" s="9"/>
      <c r="HAK1966" s="9"/>
      <c r="HAL1966" s="9"/>
      <c r="HAM1966" s="9"/>
      <c r="HAN1966" s="9"/>
      <c r="HAO1966" s="9"/>
      <c r="HAP1966" s="9"/>
      <c r="HAQ1966" s="9"/>
      <c r="HAR1966" s="9"/>
      <c r="HAS1966" s="9"/>
      <c r="HAT1966" s="9"/>
      <c r="HAU1966" s="9"/>
      <c r="HAV1966" s="9"/>
      <c r="HAW1966" s="9"/>
      <c r="HAX1966" s="9"/>
      <c r="HAY1966" s="9"/>
      <c r="HAZ1966" s="9"/>
      <c r="HBA1966" s="9"/>
      <c r="HBB1966" s="9"/>
      <c r="HBC1966" s="9"/>
      <c r="HBD1966" s="9"/>
      <c r="HBE1966" s="9"/>
      <c r="HBF1966" s="9"/>
      <c r="HBG1966" s="9"/>
      <c r="HBH1966" s="9"/>
      <c r="HBI1966" s="9"/>
      <c r="HBJ1966" s="9"/>
      <c r="HBK1966" s="9"/>
      <c r="HBL1966" s="9"/>
      <c r="HBM1966" s="9"/>
      <c r="HBN1966" s="9"/>
      <c r="HBO1966" s="9"/>
      <c r="HBP1966" s="9"/>
      <c r="HBQ1966" s="9"/>
      <c r="HBR1966" s="9"/>
      <c r="HBS1966" s="9"/>
      <c r="HBT1966" s="9"/>
      <c r="HBU1966" s="9"/>
      <c r="HBV1966" s="9"/>
      <c r="HBW1966" s="9"/>
      <c r="HBX1966" s="9"/>
      <c r="HBY1966" s="9"/>
      <c r="HBZ1966" s="9"/>
      <c r="HCA1966" s="9"/>
      <c r="HCB1966" s="9"/>
      <c r="HCC1966" s="9"/>
      <c r="HCD1966" s="9"/>
      <c r="HCE1966" s="9"/>
      <c r="HCF1966" s="9"/>
      <c r="HCG1966" s="9"/>
      <c r="HCH1966" s="9"/>
      <c r="HCI1966" s="9"/>
      <c r="HCJ1966" s="9"/>
      <c r="HCK1966" s="9"/>
      <c r="HCL1966" s="9"/>
      <c r="HCM1966" s="9"/>
      <c r="HCN1966" s="9"/>
      <c r="HCO1966" s="9"/>
      <c r="HCP1966" s="9"/>
      <c r="HCQ1966" s="9"/>
      <c r="HCR1966" s="9"/>
      <c r="HCS1966" s="9"/>
      <c r="HCT1966" s="9"/>
      <c r="HCU1966" s="9"/>
      <c r="HCV1966" s="9"/>
      <c r="HCW1966" s="9"/>
      <c r="HCX1966" s="9"/>
      <c r="HCY1966" s="9"/>
      <c r="HCZ1966" s="9"/>
      <c r="HDA1966" s="9"/>
      <c r="HDB1966" s="9"/>
      <c r="HDC1966" s="9"/>
      <c r="HDD1966" s="9"/>
      <c r="HDE1966" s="9"/>
      <c r="HDF1966" s="9"/>
      <c r="HDG1966" s="9"/>
      <c r="HDH1966" s="9"/>
      <c r="HDI1966" s="9"/>
      <c r="HDJ1966" s="9"/>
      <c r="HDK1966" s="9"/>
      <c r="HDL1966" s="9"/>
      <c r="HDM1966" s="9"/>
      <c r="HDN1966" s="9"/>
      <c r="HDO1966" s="9"/>
      <c r="HDP1966" s="9"/>
      <c r="HDQ1966" s="9"/>
      <c r="HDR1966" s="9"/>
      <c r="HDS1966" s="9"/>
      <c r="HDT1966" s="9"/>
      <c r="HDU1966" s="9"/>
      <c r="HDV1966" s="9"/>
      <c r="HDW1966" s="9"/>
      <c r="HDX1966" s="9"/>
      <c r="HDY1966" s="9"/>
      <c r="HDZ1966" s="9"/>
      <c r="HEA1966" s="9"/>
      <c r="HEB1966" s="9"/>
      <c r="HEC1966" s="9"/>
      <c r="HED1966" s="9"/>
      <c r="HEE1966" s="9"/>
      <c r="HEF1966" s="9"/>
      <c r="HEG1966" s="9"/>
      <c r="HEH1966" s="9"/>
      <c r="HEI1966" s="9"/>
      <c r="HEJ1966" s="9"/>
      <c r="HEK1966" s="9"/>
      <c r="HEL1966" s="9"/>
      <c r="HEM1966" s="9"/>
      <c r="HEN1966" s="9"/>
      <c r="HEO1966" s="9"/>
      <c r="HEP1966" s="9"/>
      <c r="HEQ1966" s="9"/>
      <c r="HER1966" s="9"/>
      <c r="HES1966" s="9"/>
      <c r="HET1966" s="9"/>
      <c r="HEU1966" s="9"/>
      <c r="HEV1966" s="9"/>
      <c r="HEW1966" s="9"/>
      <c r="HEX1966" s="9"/>
      <c r="HEY1966" s="9"/>
      <c r="HEZ1966" s="9"/>
      <c r="HFA1966" s="9"/>
      <c r="HFB1966" s="9"/>
      <c r="HFC1966" s="9"/>
      <c r="HFD1966" s="9"/>
      <c r="HFE1966" s="9"/>
      <c r="HFF1966" s="9"/>
      <c r="HFG1966" s="9"/>
      <c r="HFH1966" s="9"/>
      <c r="HFI1966" s="9"/>
      <c r="HFJ1966" s="9"/>
      <c r="HFK1966" s="9"/>
      <c r="HFL1966" s="9"/>
      <c r="HFM1966" s="9"/>
      <c r="HFN1966" s="9"/>
      <c r="HFO1966" s="9"/>
      <c r="HFP1966" s="9"/>
      <c r="HFQ1966" s="9"/>
      <c r="HFR1966" s="9"/>
      <c r="HFS1966" s="9"/>
      <c r="HFT1966" s="9"/>
      <c r="HFU1966" s="9"/>
      <c r="HFV1966" s="9"/>
      <c r="HFW1966" s="9"/>
      <c r="HFX1966" s="9"/>
      <c r="HFY1966" s="9"/>
      <c r="HFZ1966" s="9"/>
      <c r="HGA1966" s="9"/>
      <c r="HGB1966" s="9"/>
      <c r="HGC1966" s="9"/>
      <c r="HGD1966" s="9"/>
      <c r="HGE1966" s="9"/>
      <c r="HGF1966" s="9"/>
      <c r="HGG1966" s="9"/>
      <c r="HGH1966" s="9"/>
      <c r="HGI1966" s="9"/>
      <c r="HGJ1966" s="9"/>
      <c r="HGK1966" s="9"/>
      <c r="HGL1966" s="9"/>
      <c r="HGM1966" s="9"/>
      <c r="HGN1966" s="9"/>
      <c r="HGO1966" s="9"/>
      <c r="HGP1966" s="9"/>
      <c r="HGQ1966" s="9"/>
      <c r="HGR1966" s="9"/>
      <c r="HGS1966" s="9"/>
      <c r="HGT1966" s="9"/>
      <c r="HGU1966" s="9"/>
      <c r="HGV1966" s="9"/>
      <c r="HGW1966" s="9"/>
      <c r="HGX1966" s="9"/>
      <c r="HGY1966" s="9"/>
      <c r="HGZ1966" s="9"/>
      <c r="HHA1966" s="9"/>
      <c r="HHB1966" s="9"/>
      <c r="HHC1966" s="9"/>
      <c r="HHD1966" s="9"/>
      <c r="HHE1966" s="9"/>
      <c r="HHF1966" s="9"/>
      <c r="HHG1966" s="9"/>
      <c r="HHH1966" s="9"/>
      <c r="HHI1966" s="9"/>
      <c r="HHJ1966" s="9"/>
      <c r="HHK1966" s="9"/>
      <c r="HHL1966" s="9"/>
      <c r="HHM1966" s="9"/>
      <c r="HHN1966" s="9"/>
      <c r="HHO1966" s="9"/>
      <c r="HHP1966" s="9"/>
      <c r="HHQ1966" s="9"/>
      <c r="HHR1966" s="9"/>
      <c r="HHS1966" s="9"/>
      <c r="HHT1966" s="9"/>
      <c r="HHU1966" s="9"/>
      <c r="HHV1966" s="9"/>
      <c r="HHW1966" s="9"/>
      <c r="HHX1966" s="9"/>
      <c r="HHY1966" s="9"/>
      <c r="HHZ1966" s="9"/>
      <c r="HIA1966" s="9"/>
      <c r="HIB1966" s="9"/>
      <c r="HIC1966" s="9"/>
      <c r="HID1966" s="9"/>
      <c r="HIE1966" s="9"/>
      <c r="HIF1966" s="9"/>
      <c r="HIG1966" s="9"/>
      <c r="HIH1966" s="9"/>
      <c r="HII1966" s="9"/>
      <c r="HIJ1966" s="9"/>
      <c r="HIK1966" s="9"/>
      <c r="HIL1966" s="9"/>
      <c r="HIM1966" s="9"/>
      <c r="HIN1966" s="9"/>
      <c r="HIO1966" s="9"/>
      <c r="HIP1966" s="9"/>
      <c r="HIQ1966" s="9"/>
      <c r="HIR1966" s="9"/>
      <c r="HIS1966" s="9"/>
      <c r="HIT1966" s="9"/>
      <c r="HIU1966" s="9"/>
      <c r="HIV1966" s="9"/>
      <c r="HIW1966" s="9"/>
      <c r="HIX1966" s="9"/>
      <c r="HIY1966" s="9"/>
      <c r="HIZ1966" s="9"/>
      <c r="HJA1966" s="9"/>
      <c r="HJB1966" s="9"/>
      <c r="HJC1966" s="9"/>
      <c r="HJD1966" s="9"/>
      <c r="HJE1966" s="9"/>
      <c r="HJF1966" s="9"/>
      <c r="HJG1966" s="9"/>
      <c r="HJH1966" s="9"/>
      <c r="HJI1966" s="9"/>
      <c r="HJJ1966" s="9"/>
      <c r="HJK1966" s="9"/>
      <c r="HJL1966" s="9"/>
      <c r="HJM1966" s="9"/>
      <c r="HJN1966" s="9"/>
      <c r="HJO1966" s="9"/>
      <c r="HJP1966" s="9"/>
      <c r="HJQ1966" s="9"/>
      <c r="HJR1966" s="9"/>
      <c r="HJS1966" s="9"/>
      <c r="HJT1966" s="9"/>
      <c r="HJU1966" s="9"/>
      <c r="HJV1966" s="9"/>
      <c r="HJW1966" s="9"/>
      <c r="HJX1966" s="9"/>
      <c r="HJY1966" s="9"/>
      <c r="HJZ1966" s="9"/>
      <c r="HKA1966" s="9"/>
      <c r="HKB1966" s="9"/>
      <c r="HKC1966" s="9"/>
      <c r="HKD1966" s="9"/>
      <c r="HKE1966" s="9"/>
      <c r="HKF1966" s="9"/>
      <c r="HKG1966" s="9"/>
      <c r="HKH1966" s="9"/>
      <c r="HKI1966" s="9"/>
      <c r="HKJ1966" s="9"/>
      <c r="HKK1966" s="9"/>
      <c r="HKL1966" s="9"/>
      <c r="HKM1966" s="9"/>
      <c r="HKN1966" s="9"/>
      <c r="HKO1966" s="9"/>
      <c r="HKP1966" s="9"/>
      <c r="HKQ1966" s="9"/>
      <c r="HKR1966" s="9"/>
      <c r="HKS1966" s="9"/>
      <c r="HKT1966" s="9"/>
      <c r="HKU1966" s="9"/>
      <c r="HKV1966" s="9"/>
      <c r="HKW1966" s="9"/>
      <c r="HKX1966" s="9"/>
      <c r="HKY1966" s="9"/>
      <c r="HKZ1966" s="9"/>
      <c r="HLA1966" s="9"/>
      <c r="HLB1966" s="9"/>
      <c r="HLC1966" s="9"/>
      <c r="HLD1966" s="9"/>
      <c r="HLE1966" s="9"/>
      <c r="HLF1966" s="9"/>
      <c r="HLG1966" s="9"/>
      <c r="HLH1966" s="9"/>
      <c r="HLI1966" s="9"/>
      <c r="HLJ1966" s="9"/>
      <c r="HLK1966" s="9"/>
      <c r="HLL1966" s="9"/>
      <c r="HLM1966" s="9"/>
      <c r="HLN1966" s="9"/>
      <c r="HLO1966" s="9"/>
      <c r="HLP1966" s="9"/>
      <c r="HLQ1966" s="9"/>
      <c r="HLR1966" s="9"/>
      <c r="HLS1966" s="9"/>
      <c r="HLT1966" s="9"/>
      <c r="HLU1966" s="9"/>
      <c r="HLV1966" s="9"/>
      <c r="HLW1966" s="9"/>
      <c r="HLX1966" s="9"/>
      <c r="HLY1966" s="9"/>
      <c r="HLZ1966" s="9"/>
      <c r="HMA1966" s="9"/>
      <c r="HMB1966" s="9"/>
      <c r="HMC1966" s="9"/>
      <c r="HMD1966" s="9"/>
      <c r="HME1966" s="9"/>
      <c r="HMF1966" s="9"/>
      <c r="HMG1966" s="9"/>
      <c r="HMH1966" s="9"/>
      <c r="HMI1966" s="9"/>
      <c r="HMJ1966" s="9"/>
      <c r="HMK1966" s="9"/>
      <c r="HML1966" s="9"/>
      <c r="HMM1966" s="9"/>
      <c r="HMN1966" s="9"/>
      <c r="HMO1966" s="9"/>
      <c r="HMP1966" s="9"/>
      <c r="HMQ1966" s="9"/>
      <c r="HMR1966" s="9"/>
      <c r="HMS1966" s="9"/>
      <c r="HMT1966" s="9"/>
      <c r="HMU1966" s="9"/>
      <c r="HMV1966" s="9"/>
      <c r="HMW1966" s="9"/>
      <c r="HMX1966" s="9"/>
      <c r="HMY1966" s="9"/>
      <c r="HMZ1966" s="9"/>
      <c r="HNA1966" s="9"/>
      <c r="HNB1966" s="9"/>
      <c r="HNC1966" s="9"/>
      <c r="HND1966" s="9"/>
      <c r="HNE1966" s="9"/>
      <c r="HNF1966" s="9"/>
      <c r="HNG1966" s="9"/>
      <c r="HNH1966" s="9"/>
      <c r="HNI1966" s="9"/>
      <c r="HNJ1966" s="9"/>
      <c r="HNK1966" s="9"/>
      <c r="HNL1966" s="9"/>
      <c r="HNM1966" s="9"/>
      <c r="HNN1966" s="9"/>
      <c r="HNO1966" s="9"/>
      <c r="HNP1966" s="9"/>
      <c r="HNQ1966" s="9"/>
      <c r="HNR1966" s="9"/>
      <c r="HNS1966" s="9"/>
      <c r="HNT1966" s="9"/>
      <c r="HNU1966" s="9"/>
      <c r="HNV1966" s="9"/>
      <c r="HNW1966" s="9"/>
      <c r="HNX1966" s="9"/>
      <c r="HNY1966" s="9"/>
      <c r="HNZ1966" s="9"/>
      <c r="HOA1966" s="9"/>
      <c r="HOB1966" s="9"/>
      <c r="HOC1966" s="9"/>
      <c r="HOD1966" s="9"/>
      <c r="HOE1966" s="9"/>
      <c r="HOF1966" s="9"/>
      <c r="HOG1966" s="9"/>
      <c r="HOH1966" s="9"/>
      <c r="HOI1966" s="9"/>
      <c r="HOJ1966" s="9"/>
      <c r="HOK1966" s="9"/>
      <c r="HOL1966" s="9"/>
      <c r="HOM1966" s="9"/>
      <c r="HON1966" s="9"/>
      <c r="HOO1966" s="9"/>
      <c r="HOP1966" s="9"/>
      <c r="HOQ1966" s="9"/>
      <c r="HOR1966" s="9"/>
      <c r="HOS1966" s="9"/>
      <c r="HOT1966" s="9"/>
      <c r="HOU1966" s="9"/>
      <c r="HOV1966" s="9"/>
      <c r="HOW1966" s="9"/>
      <c r="HOX1966" s="9"/>
      <c r="HOY1966" s="9"/>
      <c r="HOZ1966" s="9"/>
      <c r="HPA1966" s="9"/>
      <c r="HPB1966" s="9"/>
      <c r="HPC1966" s="9"/>
      <c r="HPD1966" s="9"/>
      <c r="HPE1966" s="9"/>
      <c r="HPF1966" s="9"/>
      <c r="HPG1966" s="9"/>
      <c r="HPH1966" s="9"/>
      <c r="HPI1966" s="9"/>
      <c r="HPJ1966" s="9"/>
      <c r="HPK1966" s="9"/>
      <c r="HPL1966" s="9"/>
      <c r="HPM1966" s="9"/>
      <c r="HPN1966" s="9"/>
      <c r="HPO1966" s="9"/>
      <c r="HPP1966" s="9"/>
      <c r="HPQ1966" s="9"/>
      <c r="HPR1966" s="9"/>
      <c r="HPS1966" s="9"/>
      <c r="HPT1966" s="9"/>
      <c r="HPU1966" s="9"/>
      <c r="HPV1966" s="9"/>
      <c r="HPW1966" s="9"/>
      <c r="HPX1966" s="9"/>
      <c r="HPY1966" s="9"/>
      <c r="HPZ1966" s="9"/>
      <c r="HQA1966" s="9"/>
      <c r="HQB1966" s="9"/>
      <c r="HQC1966" s="9"/>
      <c r="HQD1966" s="9"/>
      <c r="HQE1966" s="9"/>
      <c r="HQF1966" s="9"/>
      <c r="HQG1966" s="9"/>
      <c r="HQH1966" s="9"/>
      <c r="HQI1966" s="9"/>
      <c r="HQJ1966" s="9"/>
      <c r="HQK1966" s="9"/>
      <c r="HQL1966" s="9"/>
      <c r="HQM1966" s="9"/>
      <c r="HQN1966" s="9"/>
      <c r="HQO1966" s="9"/>
      <c r="HQP1966" s="9"/>
      <c r="HQQ1966" s="9"/>
      <c r="HQR1966" s="9"/>
      <c r="HQS1966" s="9"/>
      <c r="HQT1966" s="9"/>
      <c r="HQU1966" s="9"/>
      <c r="HQV1966" s="9"/>
      <c r="HQW1966" s="9"/>
      <c r="HQX1966" s="9"/>
      <c r="HQY1966" s="9"/>
      <c r="HQZ1966" s="9"/>
      <c r="HRA1966" s="9"/>
      <c r="HRB1966" s="9"/>
      <c r="HRC1966" s="9"/>
      <c r="HRD1966" s="9"/>
      <c r="HRE1966" s="9"/>
      <c r="HRF1966" s="9"/>
      <c r="HRG1966" s="9"/>
      <c r="HRH1966" s="9"/>
      <c r="HRI1966" s="9"/>
      <c r="HRJ1966" s="9"/>
      <c r="HRK1966" s="9"/>
      <c r="HRL1966" s="9"/>
      <c r="HRM1966" s="9"/>
      <c r="HRN1966" s="9"/>
      <c r="HRO1966" s="9"/>
      <c r="HRP1966" s="9"/>
      <c r="HRQ1966" s="9"/>
      <c r="HRR1966" s="9"/>
      <c r="HRS1966" s="9"/>
      <c r="HRT1966" s="9"/>
      <c r="HRU1966" s="9"/>
      <c r="HRV1966" s="9"/>
      <c r="HRW1966" s="9"/>
      <c r="HRX1966" s="9"/>
      <c r="HRY1966" s="9"/>
      <c r="HRZ1966" s="9"/>
      <c r="HSA1966" s="9"/>
      <c r="HSB1966" s="9"/>
      <c r="HSC1966" s="9"/>
      <c r="HSD1966" s="9"/>
      <c r="HSE1966" s="9"/>
      <c r="HSF1966" s="9"/>
      <c r="HSG1966" s="9"/>
      <c r="HSH1966" s="9"/>
      <c r="HSI1966" s="9"/>
      <c r="HSJ1966" s="9"/>
      <c r="HSK1966" s="9"/>
      <c r="HSL1966" s="9"/>
      <c r="HSM1966" s="9"/>
      <c r="HSN1966" s="9"/>
      <c r="HSO1966" s="9"/>
      <c r="HSP1966" s="9"/>
      <c r="HSQ1966" s="9"/>
      <c r="HSR1966" s="9"/>
      <c r="HSS1966" s="9"/>
      <c r="HST1966" s="9"/>
      <c r="HSU1966" s="9"/>
      <c r="HSV1966" s="9"/>
      <c r="HSW1966" s="9"/>
      <c r="HSX1966" s="9"/>
      <c r="HSY1966" s="9"/>
      <c r="HSZ1966" s="9"/>
      <c r="HTA1966" s="9"/>
      <c r="HTB1966" s="9"/>
      <c r="HTC1966" s="9"/>
      <c r="HTD1966" s="9"/>
      <c r="HTE1966" s="9"/>
      <c r="HTF1966" s="9"/>
      <c r="HTG1966" s="9"/>
      <c r="HTH1966" s="9"/>
      <c r="HTI1966" s="9"/>
      <c r="HTJ1966" s="9"/>
      <c r="HTK1966" s="9"/>
      <c r="HTL1966" s="9"/>
      <c r="HTM1966" s="9"/>
      <c r="HTN1966" s="9"/>
      <c r="HTO1966" s="9"/>
      <c r="HTP1966" s="9"/>
      <c r="HTQ1966" s="9"/>
      <c r="HTR1966" s="9"/>
      <c r="HTS1966" s="9"/>
      <c r="HTT1966" s="9"/>
      <c r="HTU1966" s="9"/>
      <c r="HTV1966" s="9"/>
      <c r="HTW1966" s="9"/>
      <c r="HTX1966" s="9"/>
      <c r="HTY1966" s="9"/>
      <c r="HTZ1966" s="9"/>
      <c r="HUA1966" s="9"/>
      <c r="HUB1966" s="9"/>
      <c r="HUC1966" s="9"/>
      <c r="HUD1966" s="9"/>
      <c r="HUE1966" s="9"/>
      <c r="HUF1966" s="9"/>
      <c r="HUG1966" s="9"/>
      <c r="HUH1966" s="9"/>
      <c r="HUI1966" s="9"/>
      <c r="HUJ1966" s="9"/>
      <c r="HUK1966" s="9"/>
      <c r="HUL1966" s="9"/>
      <c r="HUM1966" s="9"/>
      <c r="HUN1966" s="9"/>
      <c r="HUO1966" s="9"/>
      <c r="HUP1966" s="9"/>
      <c r="HUQ1966" s="9"/>
      <c r="HUR1966" s="9"/>
      <c r="HUS1966" s="9"/>
      <c r="HUT1966" s="9"/>
      <c r="HUU1966" s="9"/>
      <c r="HUV1966" s="9"/>
      <c r="HUW1966" s="9"/>
      <c r="HUX1966" s="9"/>
      <c r="HUY1966" s="9"/>
      <c r="HUZ1966" s="9"/>
      <c r="HVA1966" s="9"/>
      <c r="HVB1966" s="9"/>
      <c r="HVC1966" s="9"/>
      <c r="HVD1966" s="9"/>
      <c r="HVE1966" s="9"/>
      <c r="HVF1966" s="9"/>
      <c r="HVG1966" s="9"/>
      <c r="HVH1966" s="9"/>
      <c r="HVI1966" s="9"/>
      <c r="HVJ1966" s="9"/>
      <c r="HVK1966" s="9"/>
      <c r="HVL1966" s="9"/>
      <c r="HVM1966" s="9"/>
      <c r="HVN1966" s="9"/>
      <c r="HVO1966" s="9"/>
      <c r="HVP1966" s="9"/>
      <c r="HVQ1966" s="9"/>
      <c r="HVR1966" s="9"/>
      <c r="HVS1966" s="9"/>
      <c r="HVT1966" s="9"/>
      <c r="HVU1966" s="9"/>
      <c r="HVV1966" s="9"/>
      <c r="HVW1966" s="9"/>
      <c r="HVX1966" s="9"/>
      <c r="HVY1966" s="9"/>
      <c r="HVZ1966" s="9"/>
      <c r="HWA1966" s="9"/>
      <c r="HWB1966" s="9"/>
      <c r="HWC1966" s="9"/>
      <c r="HWD1966" s="9"/>
      <c r="HWE1966" s="9"/>
      <c r="HWF1966" s="9"/>
      <c r="HWG1966" s="9"/>
      <c r="HWH1966" s="9"/>
      <c r="HWI1966" s="9"/>
      <c r="HWJ1966" s="9"/>
      <c r="HWK1966" s="9"/>
      <c r="HWL1966" s="9"/>
      <c r="HWM1966" s="9"/>
      <c r="HWN1966" s="9"/>
      <c r="HWO1966" s="9"/>
      <c r="HWP1966" s="9"/>
      <c r="HWQ1966" s="9"/>
      <c r="HWR1966" s="9"/>
      <c r="HWS1966" s="9"/>
      <c r="HWT1966" s="9"/>
      <c r="HWU1966" s="9"/>
      <c r="HWV1966" s="9"/>
      <c r="HWW1966" s="9"/>
      <c r="HWX1966" s="9"/>
      <c r="HWY1966" s="9"/>
      <c r="HWZ1966" s="9"/>
      <c r="HXA1966" s="9"/>
      <c r="HXB1966" s="9"/>
      <c r="HXC1966" s="9"/>
      <c r="HXD1966" s="9"/>
      <c r="HXE1966" s="9"/>
      <c r="HXF1966" s="9"/>
      <c r="HXG1966" s="9"/>
      <c r="HXH1966" s="9"/>
      <c r="HXI1966" s="9"/>
      <c r="HXJ1966" s="9"/>
      <c r="HXK1966" s="9"/>
      <c r="HXL1966" s="9"/>
      <c r="HXM1966" s="9"/>
      <c r="HXN1966" s="9"/>
      <c r="HXO1966" s="9"/>
      <c r="HXP1966" s="9"/>
      <c r="HXQ1966" s="9"/>
      <c r="HXR1966" s="9"/>
      <c r="HXS1966" s="9"/>
      <c r="HXT1966" s="9"/>
      <c r="HXU1966" s="9"/>
      <c r="HXV1966" s="9"/>
      <c r="HXW1966" s="9"/>
      <c r="HXX1966" s="9"/>
      <c r="HXY1966" s="9"/>
      <c r="HXZ1966" s="9"/>
      <c r="HYA1966" s="9"/>
      <c r="HYB1966" s="9"/>
      <c r="HYC1966" s="9"/>
      <c r="HYD1966" s="9"/>
      <c r="HYE1966" s="9"/>
      <c r="HYF1966" s="9"/>
      <c r="HYG1966" s="9"/>
      <c r="HYH1966" s="9"/>
      <c r="HYI1966" s="9"/>
      <c r="HYJ1966" s="9"/>
      <c r="HYK1966" s="9"/>
      <c r="HYL1966" s="9"/>
      <c r="HYM1966" s="9"/>
      <c r="HYN1966" s="9"/>
      <c r="HYO1966" s="9"/>
      <c r="HYP1966" s="9"/>
      <c r="HYQ1966" s="9"/>
      <c r="HYR1966" s="9"/>
      <c r="HYS1966" s="9"/>
      <c r="HYT1966" s="9"/>
      <c r="HYU1966" s="9"/>
      <c r="HYV1966" s="9"/>
      <c r="HYW1966" s="9"/>
      <c r="HYX1966" s="9"/>
      <c r="HYY1966" s="9"/>
      <c r="HYZ1966" s="9"/>
      <c r="HZA1966" s="9"/>
      <c r="HZB1966" s="9"/>
      <c r="HZC1966" s="9"/>
      <c r="HZD1966" s="9"/>
      <c r="HZE1966" s="9"/>
      <c r="HZF1966" s="9"/>
      <c r="HZG1966" s="9"/>
      <c r="HZH1966" s="9"/>
      <c r="HZI1966" s="9"/>
      <c r="HZJ1966" s="9"/>
      <c r="HZK1966" s="9"/>
      <c r="HZL1966" s="9"/>
      <c r="HZM1966" s="9"/>
      <c r="HZN1966" s="9"/>
      <c r="HZO1966" s="9"/>
      <c r="HZP1966" s="9"/>
      <c r="HZQ1966" s="9"/>
      <c r="HZR1966" s="9"/>
      <c r="HZS1966" s="9"/>
      <c r="HZT1966" s="9"/>
      <c r="HZU1966" s="9"/>
      <c r="HZV1966" s="9"/>
      <c r="HZW1966" s="9"/>
      <c r="HZX1966" s="9"/>
      <c r="HZY1966" s="9"/>
      <c r="HZZ1966" s="9"/>
      <c r="IAA1966" s="9"/>
      <c r="IAB1966" s="9"/>
      <c r="IAC1966" s="9"/>
      <c r="IAD1966" s="9"/>
      <c r="IAE1966" s="9"/>
      <c r="IAF1966" s="9"/>
      <c r="IAG1966" s="9"/>
      <c r="IAH1966" s="9"/>
      <c r="IAI1966" s="9"/>
      <c r="IAJ1966" s="9"/>
      <c r="IAK1966" s="9"/>
      <c r="IAL1966" s="9"/>
      <c r="IAM1966" s="9"/>
      <c r="IAN1966" s="9"/>
      <c r="IAO1966" s="9"/>
      <c r="IAP1966" s="9"/>
      <c r="IAQ1966" s="9"/>
      <c r="IAR1966" s="9"/>
      <c r="IAS1966" s="9"/>
      <c r="IAT1966" s="9"/>
      <c r="IAU1966" s="9"/>
      <c r="IAV1966" s="9"/>
      <c r="IAW1966" s="9"/>
      <c r="IAX1966" s="9"/>
      <c r="IAY1966" s="9"/>
      <c r="IAZ1966" s="9"/>
      <c r="IBA1966" s="9"/>
      <c r="IBB1966" s="9"/>
      <c r="IBC1966" s="9"/>
      <c r="IBD1966" s="9"/>
      <c r="IBE1966" s="9"/>
      <c r="IBF1966" s="9"/>
      <c r="IBG1966" s="9"/>
      <c r="IBH1966" s="9"/>
      <c r="IBI1966" s="9"/>
      <c r="IBJ1966" s="9"/>
      <c r="IBK1966" s="9"/>
      <c r="IBL1966" s="9"/>
      <c r="IBM1966" s="9"/>
      <c r="IBN1966" s="9"/>
      <c r="IBO1966" s="9"/>
      <c r="IBP1966" s="9"/>
      <c r="IBQ1966" s="9"/>
      <c r="IBR1966" s="9"/>
      <c r="IBS1966" s="9"/>
      <c r="IBT1966" s="9"/>
      <c r="IBU1966" s="9"/>
      <c r="IBV1966" s="9"/>
      <c r="IBW1966" s="9"/>
      <c r="IBX1966" s="9"/>
      <c r="IBY1966" s="9"/>
      <c r="IBZ1966" s="9"/>
      <c r="ICA1966" s="9"/>
      <c r="ICB1966" s="9"/>
      <c r="ICC1966" s="9"/>
      <c r="ICD1966" s="9"/>
      <c r="ICE1966" s="9"/>
      <c r="ICF1966" s="9"/>
      <c r="ICG1966" s="9"/>
      <c r="ICH1966" s="9"/>
      <c r="ICI1966" s="9"/>
      <c r="ICJ1966" s="9"/>
      <c r="ICK1966" s="9"/>
      <c r="ICL1966" s="9"/>
      <c r="ICM1966" s="9"/>
      <c r="ICN1966" s="9"/>
      <c r="ICO1966" s="9"/>
      <c r="ICP1966" s="9"/>
      <c r="ICQ1966" s="9"/>
      <c r="ICR1966" s="9"/>
      <c r="ICS1966" s="9"/>
      <c r="ICT1966" s="9"/>
      <c r="ICU1966" s="9"/>
      <c r="ICV1966" s="9"/>
      <c r="ICW1966" s="9"/>
      <c r="ICX1966" s="9"/>
      <c r="ICY1966" s="9"/>
      <c r="ICZ1966" s="9"/>
      <c r="IDA1966" s="9"/>
      <c r="IDB1966" s="9"/>
      <c r="IDC1966" s="9"/>
      <c r="IDD1966" s="9"/>
      <c r="IDE1966" s="9"/>
      <c r="IDF1966" s="9"/>
      <c r="IDG1966" s="9"/>
      <c r="IDH1966" s="9"/>
      <c r="IDI1966" s="9"/>
      <c r="IDJ1966" s="9"/>
      <c r="IDK1966" s="9"/>
      <c r="IDL1966" s="9"/>
      <c r="IDM1966" s="9"/>
      <c r="IDN1966" s="9"/>
      <c r="IDO1966" s="9"/>
      <c r="IDP1966" s="9"/>
      <c r="IDQ1966" s="9"/>
      <c r="IDR1966" s="9"/>
      <c r="IDS1966" s="9"/>
      <c r="IDT1966" s="9"/>
      <c r="IDU1966" s="9"/>
      <c r="IDV1966" s="9"/>
      <c r="IDW1966" s="9"/>
      <c r="IDX1966" s="9"/>
      <c r="IDY1966" s="9"/>
      <c r="IDZ1966" s="9"/>
      <c r="IEA1966" s="9"/>
      <c r="IEB1966" s="9"/>
      <c r="IEC1966" s="9"/>
      <c r="IED1966" s="9"/>
      <c r="IEE1966" s="9"/>
      <c r="IEF1966" s="9"/>
      <c r="IEG1966" s="9"/>
      <c r="IEH1966" s="9"/>
      <c r="IEI1966" s="9"/>
      <c r="IEJ1966" s="9"/>
      <c r="IEK1966" s="9"/>
      <c r="IEL1966" s="9"/>
      <c r="IEM1966" s="9"/>
      <c r="IEN1966" s="9"/>
      <c r="IEO1966" s="9"/>
      <c r="IEP1966" s="9"/>
      <c r="IEQ1966" s="9"/>
      <c r="IER1966" s="9"/>
      <c r="IES1966" s="9"/>
      <c r="IET1966" s="9"/>
      <c r="IEU1966" s="9"/>
      <c r="IEV1966" s="9"/>
      <c r="IEW1966" s="9"/>
      <c r="IEX1966" s="9"/>
      <c r="IEY1966" s="9"/>
      <c r="IEZ1966" s="9"/>
      <c r="IFA1966" s="9"/>
      <c r="IFB1966" s="9"/>
      <c r="IFC1966" s="9"/>
      <c r="IFD1966" s="9"/>
      <c r="IFE1966" s="9"/>
      <c r="IFF1966" s="9"/>
      <c r="IFG1966" s="9"/>
      <c r="IFH1966" s="9"/>
      <c r="IFI1966" s="9"/>
      <c r="IFJ1966" s="9"/>
      <c r="IFK1966" s="9"/>
      <c r="IFL1966" s="9"/>
      <c r="IFM1966" s="9"/>
      <c r="IFN1966" s="9"/>
      <c r="IFO1966" s="9"/>
      <c r="IFP1966" s="9"/>
      <c r="IFQ1966" s="9"/>
      <c r="IFR1966" s="9"/>
      <c r="IFS1966" s="9"/>
      <c r="IFT1966" s="9"/>
      <c r="IFU1966" s="9"/>
      <c r="IFV1966" s="9"/>
      <c r="IFW1966" s="9"/>
      <c r="IFX1966" s="9"/>
      <c r="IFY1966" s="9"/>
      <c r="IFZ1966" s="9"/>
      <c r="IGA1966" s="9"/>
      <c r="IGB1966" s="9"/>
      <c r="IGC1966" s="9"/>
      <c r="IGD1966" s="9"/>
      <c r="IGE1966" s="9"/>
      <c r="IGF1966" s="9"/>
      <c r="IGG1966" s="9"/>
      <c r="IGH1966" s="9"/>
      <c r="IGI1966" s="9"/>
      <c r="IGJ1966" s="9"/>
      <c r="IGK1966" s="9"/>
      <c r="IGL1966" s="9"/>
      <c r="IGM1966" s="9"/>
      <c r="IGN1966" s="9"/>
      <c r="IGO1966" s="9"/>
      <c r="IGP1966" s="9"/>
      <c r="IGQ1966" s="9"/>
      <c r="IGR1966" s="9"/>
      <c r="IGS1966" s="9"/>
      <c r="IGT1966" s="9"/>
      <c r="IGU1966" s="9"/>
      <c r="IGV1966" s="9"/>
      <c r="IGW1966" s="9"/>
      <c r="IGX1966" s="9"/>
      <c r="IGY1966" s="9"/>
      <c r="IGZ1966" s="9"/>
      <c r="IHA1966" s="9"/>
      <c r="IHB1966" s="9"/>
      <c r="IHC1966" s="9"/>
      <c r="IHD1966" s="9"/>
      <c r="IHE1966" s="9"/>
      <c r="IHF1966" s="9"/>
      <c r="IHG1966" s="9"/>
      <c r="IHH1966" s="9"/>
      <c r="IHI1966" s="9"/>
      <c r="IHJ1966" s="9"/>
      <c r="IHK1966" s="9"/>
      <c r="IHL1966" s="9"/>
      <c r="IHM1966" s="9"/>
      <c r="IHN1966" s="9"/>
      <c r="IHO1966" s="9"/>
      <c r="IHP1966" s="9"/>
      <c r="IHQ1966" s="9"/>
      <c r="IHR1966" s="9"/>
      <c r="IHS1966" s="9"/>
      <c r="IHT1966" s="9"/>
      <c r="IHU1966" s="9"/>
      <c r="IHV1966" s="9"/>
      <c r="IHW1966" s="9"/>
      <c r="IHX1966" s="9"/>
      <c r="IHY1966" s="9"/>
      <c r="IHZ1966" s="9"/>
      <c r="IIA1966" s="9"/>
      <c r="IIB1966" s="9"/>
      <c r="IIC1966" s="9"/>
      <c r="IID1966" s="9"/>
      <c r="IIE1966" s="9"/>
      <c r="IIF1966" s="9"/>
      <c r="IIG1966" s="9"/>
      <c r="IIH1966" s="9"/>
      <c r="III1966" s="9"/>
      <c r="IIJ1966" s="9"/>
      <c r="IIK1966" s="9"/>
      <c r="IIL1966" s="9"/>
      <c r="IIM1966" s="9"/>
      <c r="IIN1966" s="9"/>
      <c r="IIO1966" s="9"/>
      <c r="IIP1966" s="9"/>
      <c r="IIQ1966" s="9"/>
      <c r="IIR1966" s="9"/>
      <c r="IIS1966" s="9"/>
      <c r="IIT1966" s="9"/>
      <c r="IIU1966" s="9"/>
      <c r="IIV1966" s="9"/>
      <c r="IIW1966" s="9"/>
      <c r="IIX1966" s="9"/>
      <c r="IIY1966" s="9"/>
      <c r="IIZ1966" s="9"/>
      <c r="IJA1966" s="9"/>
      <c r="IJB1966" s="9"/>
      <c r="IJC1966" s="9"/>
      <c r="IJD1966" s="9"/>
      <c r="IJE1966" s="9"/>
      <c r="IJF1966" s="9"/>
      <c r="IJG1966" s="9"/>
      <c r="IJH1966" s="9"/>
      <c r="IJI1966" s="9"/>
      <c r="IJJ1966" s="9"/>
      <c r="IJK1966" s="9"/>
      <c r="IJL1966" s="9"/>
      <c r="IJM1966" s="9"/>
      <c r="IJN1966" s="9"/>
      <c r="IJO1966" s="9"/>
      <c r="IJP1966" s="9"/>
      <c r="IJQ1966" s="9"/>
      <c r="IJR1966" s="9"/>
      <c r="IJS1966" s="9"/>
      <c r="IJT1966" s="9"/>
      <c r="IJU1966" s="9"/>
      <c r="IJV1966" s="9"/>
      <c r="IJW1966" s="9"/>
      <c r="IJX1966" s="9"/>
      <c r="IJY1966" s="9"/>
      <c r="IJZ1966" s="9"/>
      <c r="IKA1966" s="9"/>
      <c r="IKB1966" s="9"/>
      <c r="IKC1966" s="9"/>
      <c r="IKD1966" s="9"/>
      <c r="IKE1966" s="9"/>
      <c r="IKF1966" s="9"/>
      <c r="IKG1966" s="9"/>
      <c r="IKH1966" s="9"/>
      <c r="IKI1966" s="9"/>
      <c r="IKJ1966" s="9"/>
      <c r="IKK1966" s="9"/>
      <c r="IKL1966" s="9"/>
      <c r="IKM1966" s="9"/>
      <c r="IKN1966" s="9"/>
      <c r="IKO1966" s="9"/>
      <c r="IKP1966" s="9"/>
      <c r="IKQ1966" s="9"/>
      <c r="IKR1966" s="9"/>
      <c r="IKS1966" s="9"/>
      <c r="IKT1966" s="9"/>
      <c r="IKU1966" s="9"/>
      <c r="IKV1966" s="9"/>
      <c r="IKW1966" s="9"/>
      <c r="IKX1966" s="9"/>
      <c r="IKY1966" s="9"/>
      <c r="IKZ1966" s="9"/>
      <c r="ILA1966" s="9"/>
      <c r="ILB1966" s="9"/>
      <c r="ILC1966" s="9"/>
      <c r="ILD1966" s="9"/>
      <c r="ILE1966" s="9"/>
      <c r="ILF1966" s="9"/>
      <c r="ILG1966" s="9"/>
      <c r="ILH1966" s="9"/>
      <c r="ILI1966" s="9"/>
      <c r="ILJ1966" s="9"/>
      <c r="ILK1966" s="9"/>
      <c r="ILL1966" s="9"/>
      <c r="ILM1966" s="9"/>
      <c r="ILN1966" s="9"/>
      <c r="ILO1966" s="9"/>
      <c r="ILP1966" s="9"/>
      <c r="ILQ1966" s="9"/>
      <c r="ILR1966" s="9"/>
      <c r="ILS1966" s="9"/>
      <c r="ILT1966" s="9"/>
      <c r="ILU1966" s="9"/>
      <c r="ILV1966" s="9"/>
      <c r="ILW1966" s="9"/>
      <c r="ILX1966" s="9"/>
      <c r="ILY1966" s="9"/>
      <c r="ILZ1966" s="9"/>
      <c r="IMA1966" s="9"/>
      <c r="IMB1966" s="9"/>
      <c r="IMC1966" s="9"/>
      <c r="IMD1966" s="9"/>
      <c r="IME1966" s="9"/>
      <c r="IMF1966" s="9"/>
      <c r="IMG1966" s="9"/>
      <c r="IMH1966" s="9"/>
      <c r="IMI1966" s="9"/>
      <c r="IMJ1966" s="9"/>
      <c r="IMK1966" s="9"/>
      <c r="IML1966" s="9"/>
      <c r="IMM1966" s="9"/>
      <c r="IMN1966" s="9"/>
      <c r="IMO1966" s="9"/>
      <c r="IMP1966" s="9"/>
      <c r="IMQ1966" s="9"/>
      <c r="IMR1966" s="9"/>
      <c r="IMS1966" s="9"/>
      <c r="IMT1966" s="9"/>
      <c r="IMU1966" s="9"/>
      <c r="IMV1966" s="9"/>
      <c r="IMW1966" s="9"/>
      <c r="IMX1966" s="9"/>
      <c r="IMY1966" s="9"/>
      <c r="IMZ1966" s="9"/>
      <c r="INA1966" s="9"/>
      <c r="INB1966" s="9"/>
      <c r="INC1966" s="9"/>
      <c r="IND1966" s="9"/>
      <c r="INE1966" s="9"/>
      <c r="INF1966" s="9"/>
      <c r="ING1966" s="9"/>
      <c r="INH1966" s="9"/>
      <c r="INI1966" s="9"/>
      <c r="INJ1966" s="9"/>
      <c r="INK1966" s="9"/>
      <c r="INL1966" s="9"/>
      <c r="INM1966" s="9"/>
      <c r="INN1966" s="9"/>
      <c r="INO1966" s="9"/>
      <c r="INP1966" s="9"/>
      <c r="INQ1966" s="9"/>
      <c r="INR1966" s="9"/>
      <c r="INS1966" s="9"/>
      <c r="INT1966" s="9"/>
      <c r="INU1966" s="9"/>
      <c r="INV1966" s="9"/>
      <c r="INW1966" s="9"/>
      <c r="INX1966" s="9"/>
      <c r="INY1966" s="9"/>
      <c r="INZ1966" s="9"/>
      <c r="IOA1966" s="9"/>
      <c r="IOB1966" s="9"/>
      <c r="IOC1966" s="9"/>
      <c r="IOD1966" s="9"/>
      <c r="IOE1966" s="9"/>
      <c r="IOF1966" s="9"/>
      <c r="IOG1966" s="9"/>
      <c r="IOH1966" s="9"/>
      <c r="IOI1966" s="9"/>
      <c r="IOJ1966" s="9"/>
      <c r="IOK1966" s="9"/>
      <c r="IOL1966" s="9"/>
      <c r="IOM1966" s="9"/>
      <c r="ION1966" s="9"/>
      <c r="IOO1966" s="9"/>
      <c r="IOP1966" s="9"/>
      <c r="IOQ1966" s="9"/>
      <c r="IOR1966" s="9"/>
      <c r="IOS1966" s="9"/>
      <c r="IOT1966" s="9"/>
      <c r="IOU1966" s="9"/>
      <c r="IOV1966" s="9"/>
      <c r="IOW1966" s="9"/>
      <c r="IOX1966" s="9"/>
      <c r="IOY1966" s="9"/>
      <c r="IOZ1966" s="9"/>
      <c r="IPA1966" s="9"/>
      <c r="IPB1966" s="9"/>
      <c r="IPC1966" s="9"/>
      <c r="IPD1966" s="9"/>
      <c r="IPE1966" s="9"/>
      <c r="IPF1966" s="9"/>
      <c r="IPG1966" s="9"/>
      <c r="IPH1966" s="9"/>
      <c r="IPI1966" s="9"/>
      <c r="IPJ1966" s="9"/>
      <c r="IPK1966" s="9"/>
      <c r="IPL1966" s="9"/>
      <c r="IPM1966" s="9"/>
      <c r="IPN1966" s="9"/>
      <c r="IPO1966" s="9"/>
      <c r="IPP1966" s="9"/>
      <c r="IPQ1966" s="9"/>
      <c r="IPR1966" s="9"/>
      <c r="IPS1966" s="9"/>
      <c r="IPT1966" s="9"/>
      <c r="IPU1966" s="9"/>
      <c r="IPV1966" s="9"/>
      <c r="IPW1966" s="9"/>
      <c r="IPX1966" s="9"/>
      <c r="IPY1966" s="9"/>
      <c r="IPZ1966" s="9"/>
      <c r="IQA1966" s="9"/>
      <c r="IQB1966" s="9"/>
      <c r="IQC1966" s="9"/>
      <c r="IQD1966" s="9"/>
      <c r="IQE1966" s="9"/>
      <c r="IQF1966" s="9"/>
      <c r="IQG1966" s="9"/>
      <c r="IQH1966" s="9"/>
      <c r="IQI1966" s="9"/>
      <c r="IQJ1966" s="9"/>
      <c r="IQK1966" s="9"/>
      <c r="IQL1966" s="9"/>
      <c r="IQM1966" s="9"/>
      <c r="IQN1966" s="9"/>
      <c r="IQO1966" s="9"/>
      <c r="IQP1966" s="9"/>
      <c r="IQQ1966" s="9"/>
      <c r="IQR1966" s="9"/>
      <c r="IQS1966" s="9"/>
      <c r="IQT1966" s="9"/>
      <c r="IQU1966" s="9"/>
      <c r="IQV1966" s="9"/>
      <c r="IQW1966" s="9"/>
      <c r="IQX1966" s="9"/>
      <c r="IQY1966" s="9"/>
      <c r="IQZ1966" s="9"/>
      <c r="IRA1966" s="9"/>
      <c r="IRB1966" s="9"/>
      <c r="IRC1966" s="9"/>
      <c r="IRD1966" s="9"/>
      <c r="IRE1966" s="9"/>
      <c r="IRF1966" s="9"/>
      <c r="IRG1966" s="9"/>
      <c r="IRH1966" s="9"/>
      <c r="IRI1966" s="9"/>
      <c r="IRJ1966" s="9"/>
      <c r="IRK1966" s="9"/>
      <c r="IRL1966" s="9"/>
      <c r="IRM1966" s="9"/>
      <c r="IRN1966" s="9"/>
      <c r="IRO1966" s="9"/>
      <c r="IRP1966" s="9"/>
      <c r="IRQ1966" s="9"/>
      <c r="IRR1966" s="9"/>
      <c r="IRS1966" s="9"/>
      <c r="IRT1966" s="9"/>
      <c r="IRU1966" s="9"/>
      <c r="IRV1966" s="9"/>
      <c r="IRW1966" s="9"/>
      <c r="IRX1966" s="9"/>
      <c r="IRY1966" s="9"/>
      <c r="IRZ1966" s="9"/>
      <c r="ISA1966" s="9"/>
      <c r="ISB1966" s="9"/>
      <c r="ISC1966" s="9"/>
      <c r="ISD1966" s="9"/>
      <c r="ISE1966" s="9"/>
      <c r="ISF1966" s="9"/>
      <c r="ISG1966" s="9"/>
      <c r="ISH1966" s="9"/>
      <c r="ISI1966" s="9"/>
      <c r="ISJ1966" s="9"/>
      <c r="ISK1966" s="9"/>
      <c r="ISL1966" s="9"/>
      <c r="ISM1966" s="9"/>
      <c r="ISN1966" s="9"/>
      <c r="ISO1966" s="9"/>
      <c r="ISP1966" s="9"/>
      <c r="ISQ1966" s="9"/>
      <c r="ISR1966" s="9"/>
      <c r="ISS1966" s="9"/>
      <c r="IST1966" s="9"/>
      <c r="ISU1966" s="9"/>
      <c r="ISV1966" s="9"/>
      <c r="ISW1966" s="9"/>
      <c r="ISX1966" s="9"/>
      <c r="ISY1966" s="9"/>
      <c r="ISZ1966" s="9"/>
      <c r="ITA1966" s="9"/>
      <c r="ITB1966" s="9"/>
      <c r="ITC1966" s="9"/>
      <c r="ITD1966" s="9"/>
      <c r="ITE1966" s="9"/>
      <c r="ITF1966" s="9"/>
      <c r="ITG1966" s="9"/>
      <c r="ITH1966" s="9"/>
      <c r="ITI1966" s="9"/>
      <c r="ITJ1966" s="9"/>
      <c r="ITK1966" s="9"/>
      <c r="ITL1966" s="9"/>
      <c r="ITM1966" s="9"/>
      <c r="ITN1966" s="9"/>
      <c r="ITO1966" s="9"/>
      <c r="ITP1966" s="9"/>
      <c r="ITQ1966" s="9"/>
      <c r="ITR1966" s="9"/>
      <c r="ITS1966" s="9"/>
      <c r="ITT1966" s="9"/>
      <c r="ITU1966" s="9"/>
      <c r="ITV1966" s="9"/>
      <c r="ITW1966" s="9"/>
      <c r="ITX1966" s="9"/>
      <c r="ITY1966" s="9"/>
      <c r="ITZ1966" s="9"/>
      <c r="IUA1966" s="9"/>
      <c r="IUB1966" s="9"/>
      <c r="IUC1966" s="9"/>
      <c r="IUD1966" s="9"/>
      <c r="IUE1966" s="9"/>
      <c r="IUF1966" s="9"/>
      <c r="IUG1966" s="9"/>
      <c r="IUH1966" s="9"/>
      <c r="IUI1966" s="9"/>
      <c r="IUJ1966" s="9"/>
      <c r="IUK1966" s="9"/>
      <c r="IUL1966" s="9"/>
      <c r="IUM1966" s="9"/>
      <c r="IUN1966" s="9"/>
      <c r="IUO1966" s="9"/>
      <c r="IUP1966" s="9"/>
      <c r="IUQ1966" s="9"/>
      <c r="IUR1966" s="9"/>
      <c r="IUS1966" s="9"/>
      <c r="IUT1966" s="9"/>
      <c r="IUU1966" s="9"/>
      <c r="IUV1966" s="9"/>
      <c r="IUW1966" s="9"/>
      <c r="IUX1966" s="9"/>
      <c r="IUY1966" s="9"/>
      <c r="IUZ1966" s="9"/>
      <c r="IVA1966" s="9"/>
      <c r="IVB1966" s="9"/>
      <c r="IVC1966" s="9"/>
      <c r="IVD1966" s="9"/>
      <c r="IVE1966" s="9"/>
      <c r="IVF1966" s="9"/>
      <c r="IVG1966" s="9"/>
      <c r="IVH1966" s="9"/>
      <c r="IVI1966" s="9"/>
      <c r="IVJ1966" s="9"/>
      <c r="IVK1966" s="9"/>
      <c r="IVL1966" s="9"/>
      <c r="IVM1966" s="9"/>
      <c r="IVN1966" s="9"/>
      <c r="IVO1966" s="9"/>
      <c r="IVP1966" s="9"/>
      <c r="IVQ1966" s="9"/>
      <c r="IVR1966" s="9"/>
      <c r="IVS1966" s="9"/>
      <c r="IVT1966" s="9"/>
      <c r="IVU1966" s="9"/>
      <c r="IVV1966" s="9"/>
      <c r="IVW1966" s="9"/>
      <c r="IVX1966" s="9"/>
      <c r="IVY1966" s="9"/>
      <c r="IVZ1966" s="9"/>
      <c r="IWA1966" s="9"/>
      <c r="IWB1966" s="9"/>
      <c r="IWC1966" s="9"/>
      <c r="IWD1966" s="9"/>
      <c r="IWE1966" s="9"/>
      <c r="IWF1966" s="9"/>
      <c r="IWG1966" s="9"/>
      <c r="IWH1966" s="9"/>
      <c r="IWI1966" s="9"/>
      <c r="IWJ1966" s="9"/>
      <c r="IWK1966" s="9"/>
      <c r="IWL1966" s="9"/>
      <c r="IWM1966" s="9"/>
      <c r="IWN1966" s="9"/>
      <c r="IWO1966" s="9"/>
      <c r="IWP1966" s="9"/>
      <c r="IWQ1966" s="9"/>
      <c r="IWR1966" s="9"/>
      <c r="IWS1966" s="9"/>
      <c r="IWT1966" s="9"/>
      <c r="IWU1966" s="9"/>
      <c r="IWV1966" s="9"/>
      <c r="IWW1966" s="9"/>
      <c r="IWX1966" s="9"/>
      <c r="IWY1966" s="9"/>
      <c r="IWZ1966" s="9"/>
      <c r="IXA1966" s="9"/>
      <c r="IXB1966" s="9"/>
      <c r="IXC1966" s="9"/>
      <c r="IXD1966" s="9"/>
      <c r="IXE1966" s="9"/>
      <c r="IXF1966" s="9"/>
      <c r="IXG1966" s="9"/>
      <c r="IXH1966" s="9"/>
      <c r="IXI1966" s="9"/>
      <c r="IXJ1966" s="9"/>
      <c r="IXK1966" s="9"/>
      <c r="IXL1966" s="9"/>
      <c r="IXM1966" s="9"/>
      <c r="IXN1966" s="9"/>
      <c r="IXO1966" s="9"/>
      <c r="IXP1966" s="9"/>
      <c r="IXQ1966" s="9"/>
      <c r="IXR1966" s="9"/>
      <c r="IXS1966" s="9"/>
      <c r="IXT1966" s="9"/>
      <c r="IXU1966" s="9"/>
      <c r="IXV1966" s="9"/>
      <c r="IXW1966" s="9"/>
      <c r="IXX1966" s="9"/>
      <c r="IXY1966" s="9"/>
      <c r="IXZ1966" s="9"/>
      <c r="IYA1966" s="9"/>
      <c r="IYB1966" s="9"/>
      <c r="IYC1966" s="9"/>
      <c r="IYD1966" s="9"/>
      <c r="IYE1966" s="9"/>
      <c r="IYF1966" s="9"/>
      <c r="IYG1966" s="9"/>
      <c r="IYH1966" s="9"/>
      <c r="IYI1966" s="9"/>
      <c r="IYJ1966" s="9"/>
      <c r="IYK1966" s="9"/>
      <c r="IYL1966" s="9"/>
      <c r="IYM1966" s="9"/>
      <c r="IYN1966" s="9"/>
      <c r="IYO1966" s="9"/>
      <c r="IYP1966" s="9"/>
      <c r="IYQ1966" s="9"/>
      <c r="IYR1966" s="9"/>
      <c r="IYS1966" s="9"/>
      <c r="IYT1966" s="9"/>
      <c r="IYU1966" s="9"/>
      <c r="IYV1966" s="9"/>
      <c r="IYW1966" s="9"/>
      <c r="IYX1966" s="9"/>
      <c r="IYY1966" s="9"/>
      <c r="IYZ1966" s="9"/>
      <c r="IZA1966" s="9"/>
      <c r="IZB1966" s="9"/>
      <c r="IZC1966" s="9"/>
      <c r="IZD1966" s="9"/>
      <c r="IZE1966" s="9"/>
      <c r="IZF1966" s="9"/>
      <c r="IZG1966" s="9"/>
      <c r="IZH1966" s="9"/>
      <c r="IZI1966" s="9"/>
      <c r="IZJ1966" s="9"/>
      <c r="IZK1966" s="9"/>
      <c r="IZL1966" s="9"/>
      <c r="IZM1966" s="9"/>
      <c r="IZN1966" s="9"/>
      <c r="IZO1966" s="9"/>
      <c r="IZP1966" s="9"/>
      <c r="IZQ1966" s="9"/>
      <c r="IZR1966" s="9"/>
      <c r="IZS1966" s="9"/>
      <c r="IZT1966" s="9"/>
      <c r="IZU1966" s="9"/>
      <c r="IZV1966" s="9"/>
      <c r="IZW1966" s="9"/>
      <c r="IZX1966" s="9"/>
      <c r="IZY1966" s="9"/>
      <c r="IZZ1966" s="9"/>
      <c r="JAA1966" s="9"/>
      <c r="JAB1966" s="9"/>
      <c r="JAC1966" s="9"/>
      <c r="JAD1966" s="9"/>
      <c r="JAE1966" s="9"/>
      <c r="JAF1966" s="9"/>
      <c r="JAG1966" s="9"/>
      <c r="JAH1966" s="9"/>
      <c r="JAI1966" s="9"/>
      <c r="JAJ1966" s="9"/>
      <c r="JAK1966" s="9"/>
      <c r="JAL1966" s="9"/>
      <c r="JAM1966" s="9"/>
      <c r="JAN1966" s="9"/>
      <c r="JAO1966" s="9"/>
      <c r="JAP1966" s="9"/>
      <c r="JAQ1966" s="9"/>
      <c r="JAR1966" s="9"/>
      <c r="JAS1966" s="9"/>
      <c r="JAT1966" s="9"/>
      <c r="JAU1966" s="9"/>
      <c r="JAV1966" s="9"/>
      <c r="JAW1966" s="9"/>
      <c r="JAX1966" s="9"/>
      <c r="JAY1966" s="9"/>
      <c r="JAZ1966" s="9"/>
      <c r="JBA1966" s="9"/>
      <c r="JBB1966" s="9"/>
      <c r="JBC1966" s="9"/>
      <c r="JBD1966" s="9"/>
      <c r="JBE1966" s="9"/>
      <c r="JBF1966" s="9"/>
      <c r="JBG1966" s="9"/>
      <c r="JBH1966" s="9"/>
      <c r="JBI1966" s="9"/>
      <c r="JBJ1966" s="9"/>
      <c r="JBK1966" s="9"/>
      <c r="JBL1966" s="9"/>
      <c r="JBM1966" s="9"/>
      <c r="JBN1966" s="9"/>
      <c r="JBO1966" s="9"/>
      <c r="JBP1966" s="9"/>
      <c r="JBQ1966" s="9"/>
      <c r="JBR1966" s="9"/>
      <c r="JBS1966" s="9"/>
      <c r="JBT1966" s="9"/>
      <c r="JBU1966" s="9"/>
      <c r="JBV1966" s="9"/>
      <c r="JBW1966" s="9"/>
      <c r="JBX1966" s="9"/>
      <c r="JBY1966" s="9"/>
      <c r="JBZ1966" s="9"/>
      <c r="JCA1966" s="9"/>
      <c r="JCB1966" s="9"/>
      <c r="JCC1966" s="9"/>
      <c r="JCD1966" s="9"/>
      <c r="JCE1966" s="9"/>
      <c r="JCF1966" s="9"/>
      <c r="JCG1966" s="9"/>
      <c r="JCH1966" s="9"/>
      <c r="JCI1966" s="9"/>
      <c r="JCJ1966" s="9"/>
      <c r="JCK1966" s="9"/>
      <c r="JCL1966" s="9"/>
      <c r="JCM1966" s="9"/>
      <c r="JCN1966" s="9"/>
      <c r="JCO1966" s="9"/>
      <c r="JCP1966" s="9"/>
      <c r="JCQ1966" s="9"/>
      <c r="JCR1966" s="9"/>
      <c r="JCS1966" s="9"/>
      <c r="JCT1966" s="9"/>
      <c r="JCU1966" s="9"/>
      <c r="JCV1966" s="9"/>
      <c r="JCW1966" s="9"/>
      <c r="JCX1966" s="9"/>
      <c r="JCY1966" s="9"/>
      <c r="JCZ1966" s="9"/>
      <c r="JDA1966" s="9"/>
      <c r="JDB1966" s="9"/>
      <c r="JDC1966" s="9"/>
      <c r="JDD1966" s="9"/>
      <c r="JDE1966" s="9"/>
      <c r="JDF1966" s="9"/>
      <c r="JDG1966" s="9"/>
      <c r="JDH1966" s="9"/>
      <c r="JDI1966" s="9"/>
      <c r="JDJ1966" s="9"/>
      <c r="JDK1966" s="9"/>
      <c r="JDL1966" s="9"/>
      <c r="JDM1966" s="9"/>
      <c r="JDN1966" s="9"/>
      <c r="JDO1966" s="9"/>
      <c r="JDP1966" s="9"/>
      <c r="JDQ1966" s="9"/>
      <c r="JDR1966" s="9"/>
      <c r="JDS1966" s="9"/>
      <c r="JDT1966" s="9"/>
      <c r="JDU1966" s="9"/>
      <c r="JDV1966" s="9"/>
      <c r="JDW1966" s="9"/>
      <c r="JDX1966" s="9"/>
      <c r="JDY1966" s="9"/>
      <c r="JDZ1966" s="9"/>
      <c r="JEA1966" s="9"/>
      <c r="JEB1966" s="9"/>
      <c r="JEC1966" s="9"/>
      <c r="JED1966" s="9"/>
      <c r="JEE1966" s="9"/>
      <c r="JEF1966" s="9"/>
      <c r="JEG1966" s="9"/>
      <c r="JEH1966" s="9"/>
      <c r="JEI1966" s="9"/>
      <c r="JEJ1966" s="9"/>
      <c r="JEK1966" s="9"/>
      <c r="JEL1966" s="9"/>
      <c r="JEM1966" s="9"/>
      <c r="JEN1966" s="9"/>
      <c r="JEO1966" s="9"/>
      <c r="JEP1966" s="9"/>
      <c r="JEQ1966" s="9"/>
      <c r="JER1966" s="9"/>
      <c r="JES1966" s="9"/>
      <c r="JET1966" s="9"/>
      <c r="JEU1966" s="9"/>
      <c r="JEV1966" s="9"/>
      <c r="JEW1966" s="9"/>
      <c r="JEX1966" s="9"/>
      <c r="JEY1966" s="9"/>
      <c r="JEZ1966" s="9"/>
      <c r="JFA1966" s="9"/>
      <c r="JFB1966" s="9"/>
      <c r="JFC1966" s="9"/>
      <c r="JFD1966" s="9"/>
      <c r="JFE1966" s="9"/>
      <c r="JFF1966" s="9"/>
      <c r="JFG1966" s="9"/>
      <c r="JFH1966" s="9"/>
      <c r="JFI1966" s="9"/>
      <c r="JFJ1966" s="9"/>
      <c r="JFK1966" s="9"/>
      <c r="JFL1966" s="9"/>
      <c r="JFM1966" s="9"/>
      <c r="JFN1966" s="9"/>
      <c r="JFO1966" s="9"/>
      <c r="JFP1966" s="9"/>
      <c r="JFQ1966" s="9"/>
      <c r="JFR1966" s="9"/>
      <c r="JFS1966" s="9"/>
      <c r="JFT1966" s="9"/>
      <c r="JFU1966" s="9"/>
      <c r="JFV1966" s="9"/>
      <c r="JFW1966" s="9"/>
      <c r="JFX1966" s="9"/>
      <c r="JFY1966" s="9"/>
      <c r="JFZ1966" s="9"/>
      <c r="JGA1966" s="9"/>
      <c r="JGB1966" s="9"/>
      <c r="JGC1966" s="9"/>
      <c r="JGD1966" s="9"/>
      <c r="JGE1966" s="9"/>
      <c r="JGF1966" s="9"/>
      <c r="JGG1966" s="9"/>
      <c r="JGH1966" s="9"/>
      <c r="JGI1966" s="9"/>
      <c r="JGJ1966" s="9"/>
      <c r="JGK1966" s="9"/>
      <c r="JGL1966" s="9"/>
      <c r="JGM1966" s="9"/>
      <c r="JGN1966" s="9"/>
      <c r="JGO1966" s="9"/>
      <c r="JGP1966" s="9"/>
      <c r="JGQ1966" s="9"/>
      <c r="JGR1966" s="9"/>
      <c r="JGS1966" s="9"/>
      <c r="JGT1966" s="9"/>
      <c r="JGU1966" s="9"/>
      <c r="JGV1966" s="9"/>
      <c r="JGW1966" s="9"/>
      <c r="JGX1966" s="9"/>
      <c r="JGY1966" s="9"/>
      <c r="JGZ1966" s="9"/>
      <c r="JHA1966" s="9"/>
      <c r="JHB1966" s="9"/>
      <c r="JHC1966" s="9"/>
      <c r="JHD1966" s="9"/>
      <c r="JHE1966" s="9"/>
      <c r="JHF1966" s="9"/>
      <c r="JHG1966" s="9"/>
      <c r="JHH1966" s="9"/>
      <c r="JHI1966" s="9"/>
      <c r="JHJ1966" s="9"/>
      <c r="JHK1966" s="9"/>
      <c r="JHL1966" s="9"/>
      <c r="JHM1966" s="9"/>
      <c r="JHN1966" s="9"/>
      <c r="JHO1966" s="9"/>
      <c r="JHP1966" s="9"/>
      <c r="JHQ1966" s="9"/>
      <c r="JHR1966" s="9"/>
      <c r="JHS1966" s="9"/>
      <c r="JHT1966" s="9"/>
      <c r="JHU1966" s="9"/>
      <c r="JHV1966" s="9"/>
      <c r="JHW1966" s="9"/>
      <c r="JHX1966" s="9"/>
      <c r="JHY1966" s="9"/>
      <c r="JHZ1966" s="9"/>
      <c r="JIA1966" s="9"/>
      <c r="JIB1966" s="9"/>
      <c r="JIC1966" s="9"/>
      <c r="JID1966" s="9"/>
      <c r="JIE1966" s="9"/>
      <c r="JIF1966" s="9"/>
      <c r="JIG1966" s="9"/>
      <c r="JIH1966" s="9"/>
      <c r="JII1966" s="9"/>
      <c r="JIJ1966" s="9"/>
      <c r="JIK1966" s="9"/>
      <c r="JIL1966" s="9"/>
      <c r="JIM1966" s="9"/>
      <c r="JIN1966" s="9"/>
      <c r="JIO1966" s="9"/>
      <c r="JIP1966" s="9"/>
      <c r="JIQ1966" s="9"/>
      <c r="JIR1966" s="9"/>
      <c r="JIS1966" s="9"/>
      <c r="JIT1966" s="9"/>
      <c r="JIU1966" s="9"/>
      <c r="JIV1966" s="9"/>
      <c r="JIW1966" s="9"/>
      <c r="JIX1966" s="9"/>
      <c r="JIY1966" s="9"/>
      <c r="JIZ1966" s="9"/>
      <c r="JJA1966" s="9"/>
      <c r="JJB1966" s="9"/>
      <c r="JJC1966" s="9"/>
      <c r="JJD1966" s="9"/>
      <c r="JJE1966" s="9"/>
      <c r="JJF1966" s="9"/>
      <c r="JJG1966" s="9"/>
      <c r="JJH1966" s="9"/>
      <c r="JJI1966" s="9"/>
      <c r="JJJ1966" s="9"/>
      <c r="JJK1966" s="9"/>
      <c r="JJL1966" s="9"/>
      <c r="JJM1966" s="9"/>
      <c r="JJN1966" s="9"/>
      <c r="JJO1966" s="9"/>
      <c r="JJP1966" s="9"/>
      <c r="JJQ1966" s="9"/>
      <c r="JJR1966" s="9"/>
      <c r="JJS1966" s="9"/>
      <c r="JJT1966" s="9"/>
      <c r="JJU1966" s="9"/>
      <c r="JJV1966" s="9"/>
      <c r="JJW1966" s="9"/>
      <c r="JJX1966" s="9"/>
      <c r="JJY1966" s="9"/>
      <c r="JJZ1966" s="9"/>
      <c r="JKA1966" s="9"/>
      <c r="JKB1966" s="9"/>
      <c r="JKC1966" s="9"/>
      <c r="JKD1966" s="9"/>
      <c r="JKE1966" s="9"/>
      <c r="JKF1966" s="9"/>
      <c r="JKG1966" s="9"/>
      <c r="JKH1966" s="9"/>
      <c r="JKI1966" s="9"/>
      <c r="JKJ1966" s="9"/>
      <c r="JKK1966" s="9"/>
      <c r="JKL1966" s="9"/>
      <c r="JKM1966" s="9"/>
      <c r="JKN1966" s="9"/>
      <c r="JKO1966" s="9"/>
      <c r="JKP1966" s="9"/>
      <c r="JKQ1966" s="9"/>
      <c r="JKR1966" s="9"/>
      <c r="JKS1966" s="9"/>
      <c r="JKT1966" s="9"/>
      <c r="JKU1966" s="9"/>
      <c r="JKV1966" s="9"/>
      <c r="JKW1966" s="9"/>
      <c r="JKX1966" s="9"/>
      <c r="JKY1966" s="9"/>
      <c r="JKZ1966" s="9"/>
      <c r="JLA1966" s="9"/>
      <c r="JLB1966" s="9"/>
      <c r="JLC1966" s="9"/>
      <c r="JLD1966" s="9"/>
      <c r="JLE1966" s="9"/>
      <c r="JLF1966" s="9"/>
      <c r="JLG1966" s="9"/>
      <c r="JLH1966" s="9"/>
      <c r="JLI1966" s="9"/>
      <c r="JLJ1966" s="9"/>
      <c r="JLK1966" s="9"/>
      <c r="JLL1966" s="9"/>
      <c r="JLM1966" s="9"/>
      <c r="JLN1966" s="9"/>
      <c r="JLO1966" s="9"/>
      <c r="JLP1966" s="9"/>
      <c r="JLQ1966" s="9"/>
      <c r="JLR1966" s="9"/>
      <c r="JLS1966" s="9"/>
      <c r="JLT1966" s="9"/>
      <c r="JLU1966" s="9"/>
      <c r="JLV1966" s="9"/>
      <c r="JLW1966" s="9"/>
      <c r="JLX1966" s="9"/>
      <c r="JLY1966" s="9"/>
      <c r="JLZ1966" s="9"/>
      <c r="JMA1966" s="9"/>
      <c r="JMB1966" s="9"/>
      <c r="JMC1966" s="9"/>
      <c r="JMD1966" s="9"/>
      <c r="JME1966" s="9"/>
      <c r="JMF1966" s="9"/>
      <c r="JMG1966" s="9"/>
      <c r="JMH1966" s="9"/>
      <c r="JMI1966" s="9"/>
      <c r="JMJ1966" s="9"/>
      <c r="JMK1966" s="9"/>
      <c r="JML1966" s="9"/>
      <c r="JMM1966" s="9"/>
      <c r="JMN1966" s="9"/>
      <c r="JMO1966" s="9"/>
      <c r="JMP1966" s="9"/>
      <c r="JMQ1966" s="9"/>
      <c r="JMR1966" s="9"/>
      <c r="JMS1966" s="9"/>
      <c r="JMT1966" s="9"/>
      <c r="JMU1966" s="9"/>
      <c r="JMV1966" s="9"/>
      <c r="JMW1966" s="9"/>
      <c r="JMX1966" s="9"/>
      <c r="JMY1966" s="9"/>
      <c r="JMZ1966" s="9"/>
      <c r="JNA1966" s="9"/>
      <c r="JNB1966" s="9"/>
      <c r="JNC1966" s="9"/>
      <c r="JND1966" s="9"/>
      <c r="JNE1966" s="9"/>
      <c r="JNF1966" s="9"/>
      <c r="JNG1966" s="9"/>
      <c r="JNH1966" s="9"/>
      <c r="JNI1966" s="9"/>
      <c r="JNJ1966" s="9"/>
      <c r="JNK1966" s="9"/>
      <c r="JNL1966" s="9"/>
      <c r="JNM1966" s="9"/>
      <c r="JNN1966" s="9"/>
      <c r="JNO1966" s="9"/>
      <c r="JNP1966" s="9"/>
      <c r="JNQ1966" s="9"/>
      <c r="JNR1966" s="9"/>
      <c r="JNS1966" s="9"/>
      <c r="JNT1966" s="9"/>
      <c r="JNU1966" s="9"/>
      <c r="JNV1966" s="9"/>
      <c r="JNW1966" s="9"/>
      <c r="JNX1966" s="9"/>
      <c r="JNY1966" s="9"/>
      <c r="JNZ1966" s="9"/>
      <c r="JOA1966" s="9"/>
      <c r="JOB1966" s="9"/>
      <c r="JOC1966" s="9"/>
      <c r="JOD1966" s="9"/>
      <c r="JOE1966" s="9"/>
      <c r="JOF1966" s="9"/>
      <c r="JOG1966" s="9"/>
      <c r="JOH1966" s="9"/>
      <c r="JOI1966" s="9"/>
      <c r="JOJ1966" s="9"/>
      <c r="JOK1966" s="9"/>
      <c r="JOL1966" s="9"/>
      <c r="JOM1966" s="9"/>
      <c r="JON1966" s="9"/>
      <c r="JOO1966" s="9"/>
      <c r="JOP1966" s="9"/>
      <c r="JOQ1966" s="9"/>
      <c r="JOR1966" s="9"/>
      <c r="JOS1966" s="9"/>
      <c r="JOT1966" s="9"/>
      <c r="JOU1966" s="9"/>
      <c r="JOV1966" s="9"/>
      <c r="JOW1966" s="9"/>
      <c r="JOX1966" s="9"/>
      <c r="JOY1966" s="9"/>
      <c r="JOZ1966" s="9"/>
      <c r="JPA1966" s="9"/>
      <c r="JPB1966" s="9"/>
      <c r="JPC1966" s="9"/>
      <c r="JPD1966" s="9"/>
      <c r="JPE1966" s="9"/>
      <c r="JPF1966" s="9"/>
      <c r="JPG1966" s="9"/>
      <c r="JPH1966" s="9"/>
      <c r="JPI1966" s="9"/>
      <c r="JPJ1966" s="9"/>
      <c r="JPK1966" s="9"/>
      <c r="JPL1966" s="9"/>
      <c r="JPM1966" s="9"/>
      <c r="JPN1966" s="9"/>
      <c r="JPO1966" s="9"/>
      <c r="JPP1966" s="9"/>
      <c r="JPQ1966" s="9"/>
      <c r="JPR1966" s="9"/>
      <c r="JPS1966" s="9"/>
      <c r="JPT1966" s="9"/>
      <c r="JPU1966" s="9"/>
      <c r="JPV1966" s="9"/>
      <c r="JPW1966" s="9"/>
      <c r="JPX1966" s="9"/>
      <c r="JPY1966" s="9"/>
      <c r="JPZ1966" s="9"/>
      <c r="JQA1966" s="9"/>
      <c r="JQB1966" s="9"/>
      <c r="JQC1966" s="9"/>
      <c r="JQD1966" s="9"/>
      <c r="JQE1966" s="9"/>
      <c r="JQF1966" s="9"/>
      <c r="JQG1966" s="9"/>
      <c r="JQH1966" s="9"/>
      <c r="JQI1966" s="9"/>
      <c r="JQJ1966" s="9"/>
      <c r="JQK1966" s="9"/>
      <c r="JQL1966" s="9"/>
      <c r="JQM1966" s="9"/>
      <c r="JQN1966" s="9"/>
      <c r="JQO1966" s="9"/>
      <c r="JQP1966" s="9"/>
      <c r="JQQ1966" s="9"/>
      <c r="JQR1966" s="9"/>
      <c r="JQS1966" s="9"/>
      <c r="JQT1966" s="9"/>
      <c r="JQU1966" s="9"/>
      <c r="JQV1966" s="9"/>
      <c r="JQW1966" s="9"/>
      <c r="JQX1966" s="9"/>
      <c r="JQY1966" s="9"/>
      <c r="JQZ1966" s="9"/>
      <c r="JRA1966" s="9"/>
      <c r="JRB1966" s="9"/>
      <c r="JRC1966" s="9"/>
      <c r="JRD1966" s="9"/>
      <c r="JRE1966" s="9"/>
      <c r="JRF1966" s="9"/>
      <c r="JRG1966" s="9"/>
      <c r="JRH1966" s="9"/>
      <c r="JRI1966" s="9"/>
      <c r="JRJ1966" s="9"/>
      <c r="JRK1966" s="9"/>
      <c r="JRL1966" s="9"/>
      <c r="JRM1966" s="9"/>
      <c r="JRN1966" s="9"/>
      <c r="JRO1966" s="9"/>
      <c r="JRP1966" s="9"/>
      <c r="JRQ1966" s="9"/>
      <c r="JRR1966" s="9"/>
      <c r="JRS1966" s="9"/>
      <c r="JRT1966" s="9"/>
      <c r="JRU1966" s="9"/>
      <c r="JRV1966" s="9"/>
      <c r="JRW1966" s="9"/>
      <c r="JRX1966" s="9"/>
      <c r="JRY1966" s="9"/>
      <c r="JRZ1966" s="9"/>
      <c r="JSA1966" s="9"/>
      <c r="JSB1966" s="9"/>
      <c r="JSC1966" s="9"/>
      <c r="JSD1966" s="9"/>
      <c r="JSE1966" s="9"/>
      <c r="JSF1966" s="9"/>
      <c r="JSG1966" s="9"/>
      <c r="JSH1966" s="9"/>
      <c r="JSI1966" s="9"/>
      <c r="JSJ1966" s="9"/>
      <c r="JSK1966" s="9"/>
      <c r="JSL1966" s="9"/>
      <c r="JSM1966" s="9"/>
      <c r="JSN1966" s="9"/>
      <c r="JSO1966" s="9"/>
      <c r="JSP1966" s="9"/>
      <c r="JSQ1966" s="9"/>
      <c r="JSR1966" s="9"/>
      <c r="JSS1966" s="9"/>
      <c r="JST1966" s="9"/>
      <c r="JSU1966" s="9"/>
      <c r="JSV1966" s="9"/>
      <c r="JSW1966" s="9"/>
      <c r="JSX1966" s="9"/>
      <c r="JSY1966" s="9"/>
      <c r="JSZ1966" s="9"/>
      <c r="JTA1966" s="9"/>
      <c r="JTB1966" s="9"/>
      <c r="JTC1966" s="9"/>
      <c r="JTD1966" s="9"/>
      <c r="JTE1966" s="9"/>
      <c r="JTF1966" s="9"/>
      <c r="JTG1966" s="9"/>
      <c r="JTH1966" s="9"/>
      <c r="JTI1966" s="9"/>
      <c r="JTJ1966" s="9"/>
      <c r="JTK1966" s="9"/>
      <c r="JTL1966" s="9"/>
      <c r="JTM1966" s="9"/>
      <c r="JTN1966" s="9"/>
      <c r="JTO1966" s="9"/>
      <c r="JTP1966" s="9"/>
      <c r="JTQ1966" s="9"/>
      <c r="JTR1966" s="9"/>
      <c r="JTS1966" s="9"/>
      <c r="JTT1966" s="9"/>
      <c r="JTU1966" s="9"/>
      <c r="JTV1966" s="9"/>
      <c r="JTW1966" s="9"/>
      <c r="JTX1966" s="9"/>
      <c r="JTY1966" s="9"/>
      <c r="JTZ1966" s="9"/>
      <c r="JUA1966" s="9"/>
      <c r="JUB1966" s="9"/>
      <c r="JUC1966" s="9"/>
      <c r="JUD1966" s="9"/>
      <c r="JUE1966" s="9"/>
      <c r="JUF1966" s="9"/>
      <c r="JUG1966" s="9"/>
      <c r="JUH1966" s="9"/>
      <c r="JUI1966" s="9"/>
      <c r="JUJ1966" s="9"/>
      <c r="JUK1966" s="9"/>
      <c r="JUL1966" s="9"/>
      <c r="JUM1966" s="9"/>
      <c r="JUN1966" s="9"/>
      <c r="JUO1966" s="9"/>
      <c r="JUP1966" s="9"/>
      <c r="JUQ1966" s="9"/>
      <c r="JUR1966" s="9"/>
      <c r="JUS1966" s="9"/>
      <c r="JUT1966" s="9"/>
      <c r="JUU1966" s="9"/>
      <c r="JUV1966" s="9"/>
      <c r="JUW1966" s="9"/>
      <c r="JUX1966" s="9"/>
      <c r="JUY1966" s="9"/>
      <c r="JUZ1966" s="9"/>
      <c r="JVA1966" s="9"/>
      <c r="JVB1966" s="9"/>
      <c r="JVC1966" s="9"/>
      <c r="JVD1966" s="9"/>
      <c r="JVE1966" s="9"/>
      <c r="JVF1966" s="9"/>
      <c r="JVG1966" s="9"/>
      <c r="JVH1966" s="9"/>
      <c r="JVI1966" s="9"/>
      <c r="JVJ1966" s="9"/>
      <c r="JVK1966" s="9"/>
      <c r="JVL1966" s="9"/>
      <c r="JVM1966" s="9"/>
      <c r="JVN1966" s="9"/>
      <c r="JVO1966" s="9"/>
      <c r="JVP1966" s="9"/>
      <c r="JVQ1966" s="9"/>
      <c r="JVR1966" s="9"/>
      <c r="JVS1966" s="9"/>
      <c r="JVT1966" s="9"/>
      <c r="JVU1966" s="9"/>
      <c r="JVV1966" s="9"/>
      <c r="JVW1966" s="9"/>
      <c r="JVX1966" s="9"/>
      <c r="JVY1966" s="9"/>
      <c r="JVZ1966" s="9"/>
      <c r="JWA1966" s="9"/>
      <c r="JWB1966" s="9"/>
      <c r="JWC1966" s="9"/>
      <c r="JWD1966" s="9"/>
      <c r="JWE1966" s="9"/>
      <c r="JWF1966" s="9"/>
      <c r="JWG1966" s="9"/>
      <c r="JWH1966" s="9"/>
      <c r="JWI1966" s="9"/>
      <c r="JWJ1966" s="9"/>
      <c r="JWK1966" s="9"/>
      <c r="JWL1966" s="9"/>
      <c r="JWM1966" s="9"/>
      <c r="JWN1966" s="9"/>
      <c r="JWO1966" s="9"/>
      <c r="JWP1966" s="9"/>
      <c r="JWQ1966" s="9"/>
      <c r="JWR1966" s="9"/>
      <c r="JWS1966" s="9"/>
      <c r="JWT1966" s="9"/>
      <c r="JWU1966" s="9"/>
      <c r="JWV1966" s="9"/>
      <c r="JWW1966" s="9"/>
      <c r="JWX1966" s="9"/>
      <c r="JWY1966" s="9"/>
      <c r="JWZ1966" s="9"/>
      <c r="JXA1966" s="9"/>
      <c r="JXB1966" s="9"/>
      <c r="JXC1966" s="9"/>
      <c r="JXD1966" s="9"/>
      <c r="JXE1966" s="9"/>
      <c r="JXF1966" s="9"/>
      <c r="JXG1966" s="9"/>
      <c r="JXH1966" s="9"/>
      <c r="JXI1966" s="9"/>
      <c r="JXJ1966" s="9"/>
      <c r="JXK1966" s="9"/>
      <c r="JXL1966" s="9"/>
      <c r="JXM1966" s="9"/>
      <c r="JXN1966" s="9"/>
      <c r="JXO1966" s="9"/>
      <c r="JXP1966" s="9"/>
      <c r="JXQ1966" s="9"/>
      <c r="JXR1966" s="9"/>
      <c r="JXS1966" s="9"/>
      <c r="JXT1966" s="9"/>
      <c r="JXU1966" s="9"/>
      <c r="JXV1966" s="9"/>
      <c r="JXW1966" s="9"/>
      <c r="JXX1966" s="9"/>
      <c r="JXY1966" s="9"/>
      <c r="JXZ1966" s="9"/>
      <c r="JYA1966" s="9"/>
      <c r="JYB1966" s="9"/>
      <c r="JYC1966" s="9"/>
      <c r="JYD1966" s="9"/>
      <c r="JYE1966" s="9"/>
      <c r="JYF1966" s="9"/>
      <c r="JYG1966" s="9"/>
      <c r="JYH1966" s="9"/>
      <c r="JYI1966" s="9"/>
      <c r="JYJ1966" s="9"/>
      <c r="JYK1966" s="9"/>
      <c r="JYL1966" s="9"/>
      <c r="JYM1966" s="9"/>
      <c r="JYN1966" s="9"/>
      <c r="JYO1966" s="9"/>
      <c r="JYP1966" s="9"/>
      <c r="JYQ1966" s="9"/>
      <c r="JYR1966" s="9"/>
      <c r="JYS1966" s="9"/>
      <c r="JYT1966" s="9"/>
      <c r="JYU1966" s="9"/>
      <c r="JYV1966" s="9"/>
      <c r="JYW1966" s="9"/>
      <c r="JYX1966" s="9"/>
      <c r="JYY1966" s="9"/>
      <c r="JYZ1966" s="9"/>
      <c r="JZA1966" s="9"/>
      <c r="JZB1966" s="9"/>
      <c r="JZC1966" s="9"/>
      <c r="JZD1966" s="9"/>
      <c r="JZE1966" s="9"/>
      <c r="JZF1966" s="9"/>
      <c r="JZG1966" s="9"/>
      <c r="JZH1966" s="9"/>
      <c r="JZI1966" s="9"/>
      <c r="JZJ1966" s="9"/>
      <c r="JZK1966" s="9"/>
      <c r="JZL1966" s="9"/>
      <c r="JZM1966" s="9"/>
      <c r="JZN1966" s="9"/>
      <c r="JZO1966" s="9"/>
      <c r="JZP1966" s="9"/>
      <c r="JZQ1966" s="9"/>
      <c r="JZR1966" s="9"/>
      <c r="JZS1966" s="9"/>
      <c r="JZT1966" s="9"/>
      <c r="JZU1966" s="9"/>
      <c r="JZV1966" s="9"/>
      <c r="JZW1966" s="9"/>
      <c r="JZX1966" s="9"/>
      <c r="JZY1966" s="9"/>
      <c r="JZZ1966" s="9"/>
      <c r="KAA1966" s="9"/>
      <c r="KAB1966" s="9"/>
      <c r="KAC1966" s="9"/>
      <c r="KAD1966" s="9"/>
      <c r="KAE1966" s="9"/>
      <c r="KAF1966" s="9"/>
      <c r="KAG1966" s="9"/>
      <c r="KAH1966" s="9"/>
      <c r="KAI1966" s="9"/>
      <c r="KAJ1966" s="9"/>
      <c r="KAK1966" s="9"/>
      <c r="KAL1966" s="9"/>
      <c r="KAM1966" s="9"/>
      <c r="KAN1966" s="9"/>
      <c r="KAO1966" s="9"/>
      <c r="KAP1966" s="9"/>
      <c r="KAQ1966" s="9"/>
      <c r="KAR1966" s="9"/>
      <c r="KAS1966" s="9"/>
      <c r="KAT1966" s="9"/>
      <c r="KAU1966" s="9"/>
      <c r="KAV1966" s="9"/>
      <c r="KAW1966" s="9"/>
      <c r="KAX1966" s="9"/>
      <c r="KAY1966" s="9"/>
      <c r="KAZ1966" s="9"/>
      <c r="KBA1966" s="9"/>
      <c r="KBB1966" s="9"/>
      <c r="KBC1966" s="9"/>
      <c r="KBD1966" s="9"/>
      <c r="KBE1966" s="9"/>
      <c r="KBF1966" s="9"/>
      <c r="KBG1966" s="9"/>
      <c r="KBH1966" s="9"/>
      <c r="KBI1966" s="9"/>
      <c r="KBJ1966" s="9"/>
      <c r="KBK1966" s="9"/>
      <c r="KBL1966" s="9"/>
      <c r="KBM1966" s="9"/>
      <c r="KBN1966" s="9"/>
      <c r="KBO1966" s="9"/>
      <c r="KBP1966" s="9"/>
      <c r="KBQ1966" s="9"/>
      <c r="KBR1966" s="9"/>
      <c r="KBS1966" s="9"/>
      <c r="KBT1966" s="9"/>
      <c r="KBU1966" s="9"/>
      <c r="KBV1966" s="9"/>
      <c r="KBW1966" s="9"/>
      <c r="KBX1966" s="9"/>
      <c r="KBY1966" s="9"/>
      <c r="KBZ1966" s="9"/>
      <c r="KCA1966" s="9"/>
      <c r="KCB1966" s="9"/>
      <c r="KCC1966" s="9"/>
      <c r="KCD1966" s="9"/>
      <c r="KCE1966" s="9"/>
      <c r="KCF1966" s="9"/>
      <c r="KCG1966" s="9"/>
      <c r="KCH1966" s="9"/>
      <c r="KCI1966" s="9"/>
      <c r="KCJ1966" s="9"/>
      <c r="KCK1966" s="9"/>
      <c r="KCL1966" s="9"/>
      <c r="KCM1966" s="9"/>
      <c r="KCN1966" s="9"/>
      <c r="KCO1966" s="9"/>
      <c r="KCP1966" s="9"/>
      <c r="KCQ1966" s="9"/>
      <c r="KCR1966" s="9"/>
      <c r="KCS1966" s="9"/>
      <c r="KCT1966" s="9"/>
      <c r="KCU1966" s="9"/>
      <c r="KCV1966" s="9"/>
      <c r="KCW1966" s="9"/>
      <c r="KCX1966" s="9"/>
      <c r="KCY1966" s="9"/>
      <c r="KCZ1966" s="9"/>
      <c r="KDA1966" s="9"/>
      <c r="KDB1966" s="9"/>
      <c r="KDC1966" s="9"/>
      <c r="KDD1966" s="9"/>
      <c r="KDE1966" s="9"/>
      <c r="KDF1966" s="9"/>
      <c r="KDG1966" s="9"/>
      <c r="KDH1966" s="9"/>
      <c r="KDI1966" s="9"/>
      <c r="KDJ1966" s="9"/>
      <c r="KDK1966" s="9"/>
      <c r="KDL1966" s="9"/>
      <c r="KDM1966" s="9"/>
      <c r="KDN1966" s="9"/>
      <c r="KDO1966" s="9"/>
      <c r="KDP1966" s="9"/>
      <c r="KDQ1966" s="9"/>
      <c r="KDR1966" s="9"/>
      <c r="KDS1966" s="9"/>
      <c r="KDT1966" s="9"/>
      <c r="KDU1966" s="9"/>
      <c r="KDV1966" s="9"/>
      <c r="KDW1966" s="9"/>
      <c r="KDX1966" s="9"/>
      <c r="KDY1966" s="9"/>
      <c r="KDZ1966" s="9"/>
      <c r="KEA1966" s="9"/>
      <c r="KEB1966" s="9"/>
      <c r="KEC1966" s="9"/>
      <c r="KED1966" s="9"/>
      <c r="KEE1966" s="9"/>
      <c r="KEF1966" s="9"/>
      <c r="KEG1966" s="9"/>
      <c r="KEH1966" s="9"/>
      <c r="KEI1966" s="9"/>
      <c r="KEJ1966" s="9"/>
      <c r="KEK1966" s="9"/>
      <c r="KEL1966" s="9"/>
      <c r="KEM1966" s="9"/>
      <c r="KEN1966" s="9"/>
      <c r="KEO1966" s="9"/>
      <c r="KEP1966" s="9"/>
      <c r="KEQ1966" s="9"/>
      <c r="KER1966" s="9"/>
      <c r="KES1966" s="9"/>
      <c r="KET1966" s="9"/>
      <c r="KEU1966" s="9"/>
      <c r="KEV1966" s="9"/>
      <c r="KEW1966" s="9"/>
      <c r="KEX1966" s="9"/>
      <c r="KEY1966" s="9"/>
      <c r="KEZ1966" s="9"/>
      <c r="KFA1966" s="9"/>
      <c r="KFB1966" s="9"/>
      <c r="KFC1966" s="9"/>
      <c r="KFD1966" s="9"/>
      <c r="KFE1966" s="9"/>
      <c r="KFF1966" s="9"/>
      <c r="KFG1966" s="9"/>
      <c r="KFH1966" s="9"/>
      <c r="KFI1966" s="9"/>
      <c r="KFJ1966" s="9"/>
      <c r="KFK1966" s="9"/>
      <c r="KFL1966" s="9"/>
      <c r="KFM1966" s="9"/>
      <c r="KFN1966" s="9"/>
      <c r="KFO1966" s="9"/>
      <c r="KFP1966" s="9"/>
      <c r="KFQ1966" s="9"/>
      <c r="KFR1966" s="9"/>
      <c r="KFS1966" s="9"/>
      <c r="KFT1966" s="9"/>
      <c r="KFU1966" s="9"/>
      <c r="KFV1966" s="9"/>
      <c r="KFW1966" s="9"/>
      <c r="KFX1966" s="9"/>
      <c r="KFY1966" s="9"/>
      <c r="KFZ1966" s="9"/>
      <c r="KGA1966" s="9"/>
      <c r="KGB1966" s="9"/>
      <c r="KGC1966" s="9"/>
      <c r="KGD1966" s="9"/>
      <c r="KGE1966" s="9"/>
      <c r="KGF1966" s="9"/>
      <c r="KGG1966" s="9"/>
      <c r="KGH1966" s="9"/>
      <c r="KGI1966" s="9"/>
      <c r="KGJ1966" s="9"/>
      <c r="KGK1966" s="9"/>
      <c r="KGL1966" s="9"/>
      <c r="KGM1966" s="9"/>
      <c r="KGN1966" s="9"/>
      <c r="KGO1966" s="9"/>
      <c r="KGP1966" s="9"/>
      <c r="KGQ1966" s="9"/>
      <c r="KGR1966" s="9"/>
      <c r="KGS1966" s="9"/>
      <c r="KGT1966" s="9"/>
      <c r="KGU1966" s="9"/>
      <c r="KGV1966" s="9"/>
      <c r="KGW1966" s="9"/>
      <c r="KGX1966" s="9"/>
      <c r="KGY1966" s="9"/>
      <c r="KGZ1966" s="9"/>
      <c r="KHA1966" s="9"/>
      <c r="KHB1966" s="9"/>
      <c r="KHC1966" s="9"/>
      <c r="KHD1966" s="9"/>
      <c r="KHE1966" s="9"/>
      <c r="KHF1966" s="9"/>
      <c r="KHG1966" s="9"/>
      <c r="KHH1966" s="9"/>
      <c r="KHI1966" s="9"/>
      <c r="KHJ1966" s="9"/>
      <c r="KHK1966" s="9"/>
      <c r="KHL1966" s="9"/>
      <c r="KHM1966" s="9"/>
      <c r="KHN1966" s="9"/>
      <c r="KHO1966" s="9"/>
      <c r="KHP1966" s="9"/>
      <c r="KHQ1966" s="9"/>
      <c r="KHR1966" s="9"/>
      <c r="KHS1966" s="9"/>
      <c r="KHT1966" s="9"/>
      <c r="KHU1966" s="9"/>
      <c r="KHV1966" s="9"/>
      <c r="KHW1966" s="9"/>
      <c r="KHX1966" s="9"/>
      <c r="KHY1966" s="9"/>
      <c r="KHZ1966" s="9"/>
      <c r="KIA1966" s="9"/>
      <c r="KIB1966" s="9"/>
      <c r="KIC1966" s="9"/>
      <c r="KID1966" s="9"/>
      <c r="KIE1966" s="9"/>
      <c r="KIF1966" s="9"/>
      <c r="KIG1966" s="9"/>
      <c r="KIH1966" s="9"/>
      <c r="KII1966" s="9"/>
      <c r="KIJ1966" s="9"/>
      <c r="KIK1966" s="9"/>
      <c r="KIL1966" s="9"/>
      <c r="KIM1966" s="9"/>
      <c r="KIN1966" s="9"/>
      <c r="KIO1966" s="9"/>
      <c r="KIP1966" s="9"/>
      <c r="KIQ1966" s="9"/>
      <c r="KIR1966" s="9"/>
      <c r="KIS1966" s="9"/>
      <c r="KIT1966" s="9"/>
      <c r="KIU1966" s="9"/>
      <c r="KIV1966" s="9"/>
      <c r="KIW1966" s="9"/>
      <c r="KIX1966" s="9"/>
      <c r="KIY1966" s="9"/>
      <c r="KIZ1966" s="9"/>
      <c r="KJA1966" s="9"/>
      <c r="KJB1966" s="9"/>
      <c r="KJC1966" s="9"/>
      <c r="KJD1966" s="9"/>
      <c r="KJE1966" s="9"/>
      <c r="KJF1966" s="9"/>
      <c r="KJG1966" s="9"/>
      <c r="KJH1966" s="9"/>
      <c r="KJI1966" s="9"/>
      <c r="KJJ1966" s="9"/>
      <c r="KJK1966" s="9"/>
      <c r="KJL1966" s="9"/>
      <c r="KJM1966" s="9"/>
      <c r="KJN1966" s="9"/>
      <c r="KJO1966" s="9"/>
      <c r="KJP1966" s="9"/>
      <c r="KJQ1966" s="9"/>
      <c r="KJR1966" s="9"/>
      <c r="KJS1966" s="9"/>
      <c r="KJT1966" s="9"/>
      <c r="KJU1966" s="9"/>
      <c r="KJV1966" s="9"/>
      <c r="KJW1966" s="9"/>
      <c r="KJX1966" s="9"/>
      <c r="KJY1966" s="9"/>
      <c r="KJZ1966" s="9"/>
      <c r="KKA1966" s="9"/>
      <c r="KKB1966" s="9"/>
      <c r="KKC1966" s="9"/>
      <c r="KKD1966" s="9"/>
      <c r="KKE1966" s="9"/>
      <c r="KKF1966" s="9"/>
      <c r="KKG1966" s="9"/>
      <c r="KKH1966" s="9"/>
      <c r="KKI1966" s="9"/>
      <c r="KKJ1966" s="9"/>
      <c r="KKK1966" s="9"/>
      <c r="KKL1966" s="9"/>
      <c r="KKM1966" s="9"/>
      <c r="KKN1966" s="9"/>
      <c r="KKO1966" s="9"/>
      <c r="KKP1966" s="9"/>
      <c r="KKQ1966" s="9"/>
      <c r="KKR1966" s="9"/>
      <c r="KKS1966" s="9"/>
      <c r="KKT1966" s="9"/>
      <c r="KKU1966" s="9"/>
      <c r="KKV1966" s="9"/>
      <c r="KKW1966" s="9"/>
      <c r="KKX1966" s="9"/>
      <c r="KKY1966" s="9"/>
      <c r="KKZ1966" s="9"/>
      <c r="KLA1966" s="9"/>
      <c r="KLB1966" s="9"/>
      <c r="KLC1966" s="9"/>
      <c r="KLD1966" s="9"/>
      <c r="KLE1966" s="9"/>
      <c r="KLF1966" s="9"/>
      <c r="KLG1966" s="9"/>
      <c r="KLH1966" s="9"/>
      <c r="KLI1966" s="9"/>
      <c r="KLJ1966" s="9"/>
      <c r="KLK1966" s="9"/>
      <c r="KLL1966" s="9"/>
      <c r="KLM1966" s="9"/>
      <c r="KLN1966" s="9"/>
      <c r="KLO1966" s="9"/>
      <c r="KLP1966" s="9"/>
      <c r="KLQ1966" s="9"/>
      <c r="KLR1966" s="9"/>
      <c r="KLS1966" s="9"/>
      <c r="KLT1966" s="9"/>
      <c r="KLU1966" s="9"/>
      <c r="KLV1966" s="9"/>
      <c r="KLW1966" s="9"/>
      <c r="KLX1966" s="9"/>
      <c r="KLY1966" s="9"/>
      <c r="KLZ1966" s="9"/>
      <c r="KMA1966" s="9"/>
      <c r="KMB1966" s="9"/>
      <c r="KMC1966" s="9"/>
      <c r="KMD1966" s="9"/>
      <c r="KME1966" s="9"/>
      <c r="KMF1966" s="9"/>
      <c r="KMG1966" s="9"/>
      <c r="KMH1966" s="9"/>
      <c r="KMI1966" s="9"/>
      <c r="KMJ1966" s="9"/>
      <c r="KMK1966" s="9"/>
      <c r="KML1966" s="9"/>
      <c r="KMM1966" s="9"/>
      <c r="KMN1966" s="9"/>
      <c r="KMO1966" s="9"/>
      <c r="KMP1966" s="9"/>
      <c r="KMQ1966" s="9"/>
      <c r="KMR1966" s="9"/>
      <c r="KMS1966" s="9"/>
      <c r="KMT1966" s="9"/>
      <c r="KMU1966" s="9"/>
      <c r="KMV1966" s="9"/>
      <c r="KMW1966" s="9"/>
      <c r="KMX1966" s="9"/>
      <c r="KMY1966" s="9"/>
      <c r="KMZ1966" s="9"/>
      <c r="KNA1966" s="9"/>
      <c r="KNB1966" s="9"/>
      <c r="KNC1966" s="9"/>
      <c r="KND1966" s="9"/>
      <c r="KNE1966" s="9"/>
      <c r="KNF1966" s="9"/>
      <c r="KNG1966" s="9"/>
      <c r="KNH1966" s="9"/>
      <c r="KNI1966" s="9"/>
      <c r="KNJ1966" s="9"/>
      <c r="KNK1966" s="9"/>
      <c r="KNL1966" s="9"/>
      <c r="KNM1966" s="9"/>
      <c r="KNN1966" s="9"/>
      <c r="KNO1966" s="9"/>
      <c r="KNP1966" s="9"/>
      <c r="KNQ1966" s="9"/>
      <c r="KNR1966" s="9"/>
      <c r="KNS1966" s="9"/>
      <c r="KNT1966" s="9"/>
      <c r="KNU1966" s="9"/>
      <c r="KNV1966" s="9"/>
      <c r="KNW1966" s="9"/>
      <c r="KNX1966" s="9"/>
      <c r="KNY1966" s="9"/>
      <c r="KNZ1966" s="9"/>
      <c r="KOA1966" s="9"/>
      <c r="KOB1966" s="9"/>
      <c r="KOC1966" s="9"/>
      <c r="KOD1966" s="9"/>
      <c r="KOE1966" s="9"/>
      <c r="KOF1966" s="9"/>
      <c r="KOG1966" s="9"/>
      <c r="KOH1966" s="9"/>
      <c r="KOI1966" s="9"/>
      <c r="KOJ1966" s="9"/>
      <c r="KOK1966" s="9"/>
      <c r="KOL1966" s="9"/>
      <c r="KOM1966" s="9"/>
      <c r="KON1966" s="9"/>
      <c r="KOO1966" s="9"/>
      <c r="KOP1966" s="9"/>
      <c r="KOQ1966" s="9"/>
      <c r="KOR1966" s="9"/>
      <c r="KOS1966" s="9"/>
      <c r="KOT1966" s="9"/>
      <c r="KOU1966" s="9"/>
      <c r="KOV1966" s="9"/>
      <c r="KOW1966" s="9"/>
      <c r="KOX1966" s="9"/>
      <c r="KOY1966" s="9"/>
      <c r="KOZ1966" s="9"/>
      <c r="KPA1966" s="9"/>
      <c r="KPB1966" s="9"/>
      <c r="KPC1966" s="9"/>
      <c r="KPD1966" s="9"/>
      <c r="KPE1966" s="9"/>
      <c r="KPF1966" s="9"/>
      <c r="KPG1966" s="9"/>
      <c r="KPH1966" s="9"/>
      <c r="KPI1966" s="9"/>
      <c r="KPJ1966" s="9"/>
      <c r="KPK1966" s="9"/>
      <c r="KPL1966" s="9"/>
      <c r="KPM1966" s="9"/>
      <c r="KPN1966" s="9"/>
      <c r="KPO1966" s="9"/>
      <c r="KPP1966" s="9"/>
      <c r="KPQ1966" s="9"/>
      <c r="KPR1966" s="9"/>
      <c r="KPS1966" s="9"/>
      <c r="KPT1966" s="9"/>
      <c r="KPU1966" s="9"/>
      <c r="KPV1966" s="9"/>
      <c r="KPW1966" s="9"/>
      <c r="KPX1966" s="9"/>
      <c r="KPY1966" s="9"/>
      <c r="KPZ1966" s="9"/>
      <c r="KQA1966" s="9"/>
      <c r="KQB1966" s="9"/>
      <c r="KQC1966" s="9"/>
      <c r="KQD1966" s="9"/>
      <c r="KQE1966" s="9"/>
      <c r="KQF1966" s="9"/>
      <c r="KQG1966" s="9"/>
      <c r="KQH1966" s="9"/>
      <c r="KQI1966" s="9"/>
      <c r="KQJ1966" s="9"/>
      <c r="KQK1966" s="9"/>
      <c r="KQL1966" s="9"/>
      <c r="KQM1966" s="9"/>
      <c r="KQN1966" s="9"/>
      <c r="KQO1966" s="9"/>
      <c r="KQP1966" s="9"/>
      <c r="KQQ1966" s="9"/>
      <c r="KQR1966" s="9"/>
      <c r="KQS1966" s="9"/>
      <c r="KQT1966" s="9"/>
      <c r="KQU1966" s="9"/>
      <c r="KQV1966" s="9"/>
      <c r="KQW1966" s="9"/>
      <c r="KQX1966" s="9"/>
      <c r="KQY1966" s="9"/>
      <c r="KQZ1966" s="9"/>
      <c r="KRA1966" s="9"/>
      <c r="KRB1966" s="9"/>
      <c r="KRC1966" s="9"/>
      <c r="KRD1966" s="9"/>
      <c r="KRE1966" s="9"/>
      <c r="KRF1966" s="9"/>
      <c r="KRG1966" s="9"/>
      <c r="KRH1966" s="9"/>
      <c r="KRI1966" s="9"/>
      <c r="KRJ1966" s="9"/>
      <c r="KRK1966" s="9"/>
      <c r="KRL1966" s="9"/>
      <c r="KRM1966" s="9"/>
      <c r="KRN1966" s="9"/>
      <c r="KRO1966" s="9"/>
      <c r="KRP1966" s="9"/>
      <c r="KRQ1966" s="9"/>
      <c r="KRR1966" s="9"/>
      <c r="KRS1966" s="9"/>
      <c r="KRT1966" s="9"/>
      <c r="KRU1966" s="9"/>
      <c r="KRV1966" s="9"/>
      <c r="KRW1966" s="9"/>
      <c r="KRX1966" s="9"/>
      <c r="KRY1966" s="9"/>
      <c r="KRZ1966" s="9"/>
      <c r="KSA1966" s="9"/>
      <c r="KSB1966" s="9"/>
      <c r="KSC1966" s="9"/>
      <c r="KSD1966" s="9"/>
      <c r="KSE1966" s="9"/>
      <c r="KSF1966" s="9"/>
      <c r="KSG1966" s="9"/>
      <c r="KSH1966" s="9"/>
      <c r="KSI1966" s="9"/>
      <c r="KSJ1966" s="9"/>
      <c r="KSK1966" s="9"/>
      <c r="KSL1966" s="9"/>
      <c r="KSM1966" s="9"/>
      <c r="KSN1966" s="9"/>
      <c r="KSO1966" s="9"/>
      <c r="KSP1966" s="9"/>
      <c r="KSQ1966" s="9"/>
      <c r="KSR1966" s="9"/>
      <c r="KSS1966" s="9"/>
      <c r="KST1966" s="9"/>
      <c r="KSU1966" s="9"/>
      <c r="KSV1966" s="9"/>
      <c r="KSW1966" s="9"/>
      <c r="KSX1966" s="9"/>
      <c r="KSY1966" s="9"/>
      <c r="KSZ1966" s="9"/>
      <c r="KTA1966" s="9"/>
      <c r="KTB1966" s="9"/>
      <c r="KTC1966" s="9"/>
      <c r="KTD1966" s="9"/>
      <c r="KTE1966" s="9"/>
      <c r="KTF1966" s="9"/>
      <c r="KTG1966" s="9"/>
      <c r="KTH1966" s="9"/>
      <c r="KTI1966" s="9"/>
      <c r="KTJ1966" s="9"/>
      <c r="KTK1966" s="9"/>
      <c r="KTL1966" s="9"/>
      <c r="KTM1966" s="9"/>
      <c r="KTN1966" s="9"/>
      <c r="KTO1966" s="9"/>
      <c r="KTP1966" s="9"/>
      <c r="KTQ1966" s="9"/>
      <c r="KTR1966" s="9"/>
      <c r="KTS1966" s="9"/>
      <c r="KTT1966" s="9"/>
      <c r="KTU1966" s="9"/>
      <c r="KTV1966" s="9"/>
      <c r="KTW1966" s="9"/>
      <c r="KTX1966" s="9"/>
      <c r="KTY1966" s="9"/>
      <c r="KTZ1966" s="9"/>
      <c r="KUA1966" s="9"/>
      <c r="KUB1966" s="9"/>
      <c r="KUC1966" s="9"/>
      <c r="KUD1966" s="9"/>
      <c r="KUE1966" s="9"/>
      <c r="KUF1966" s="9"/>
      <c r="KUG1966" s="9"/>
      <c r="KUH1966" s="9"/>
      <c r="KUI1966" s="9"/>
      <c r="KUJ1966" s="9"/>
      <c r="KUK1966" s="9"/>
      <c r="KUL1966" s="9"/>
      <c r="KUM1966" s="9"/>
      <c r="KUN1966" s="9"/>
      <c r="KUO1966" s="9"/>
      <c r="KUP1966" s="9"/>
      <c r="KUQ1966" s="9"/>
      <c r="KUR1966" s="9"/>
      <c r="KUS1966" s="9"/>
      <c r="KUT1966" s="9"/>
      <c r="KUU1966" s="9"/>
      <c r="KUV1966" s="9"/>
      <c r="KUW1966" s="9"/>
      <c r="KUX1966" s="9"/>
      <c r="KUY1966" s="9"/>
      <c r="KUZ1966" s="9"/>
      <c r="KVA1966" s="9"/>
      <c r="KVB1966" s="9"/>
      <c r="KVC1966" s="9"/>
      <c r="KVD1966" s="9"/>
      <c r="KVE1966" s="9"/>
      <c r="KVF1966" s="9"/>
      <c r="KVG1966" s="9"/>
      <c r="KVH1966" s="9"/>
      <c r="KVI1966" s="9"/>
      <c r="KVJ1966" s="9"/>
      <c r="KVK1966" s="9"/>
      <c r="KVL1966" s="9"/>
      <c r="KVM1966" s="9"/>
      <c r="KVN1966" s="9"/>
      <c r="KVO1966" s="9"/>
      <c r="KVP1966" s="9"/>
      <c r="KVQ1966" s="9"/>
      <c r="KVR1966" s="9"/>
      <c r="KVS1966" s="9"/>
      <c r="KVT1966" s="9"/>
      <c r="KVU1966" s="9"/>
      <c r="KVV1966" s="9"/>
      <c r="KVW1966" s="9"/>
      <c r="KVX1966" s="9"/>
      <c r="KVY1966" s="9"/>
      <c r="KVZ1966" s="9"/>
      <c r="KWA1966" s="9"/>
      <c r="KWB1966" s="9"/>
      <c r="KWC1966" s="9"/>
      <c r="KWD1966" s="9"/>
      <c r="KWE1966" s="9"/>
      <c r="KWF1966" s="9"/>
      <c r="KWG1966" s="9"/>
      <c r="KWH1966" s="9"/>
      <c r="KWI1966" s="9"/>
      <c r="KWJ1966" s="9"/>
      <c r="KWK1966" s="9"/>
      <c r="KWL1966" s="9"/>
      <c r="KWM1966" s="9"/>
      <c r="KWN1966" s="9"/>
      <c r="KWO1966" s="9"/>
      <c r="KWP1966" s="9"/>
      <c r="KWQ1966" s="9"/>
      <c r="KWR1966" s="9"/>
      <c r="KWS1966" s="9"/>
      <c r="KWT1966" s="9"/>
      <c r="KWU1966" s="9"/>
      <c r="KWV1966" s="9"/>
      <c r="KWW1966" s="9"/>
      <c r="KWX1966" s="9"/>
      <c r="KWY1966" s="9"/>
      <c r="KWZ1966" s="9"/>
      <c r="KXA1966" s="9"/>
      <c r="KXB1966" s="9"/>
      <c r="KXC1966" s="9"/>
      <c r="KXD1966" s="9"/>
      <c r="KXE1966" s="9"/>
      <c r="KXF1966" s="9"/>
      <c r="KXG1966" s="9"/>
      <c r="KXH1966" s="9"/>
      <c r="KXI1966" s="9"/>
      <c r="KXJ1966" s="9"/>
      <c r="KXK1966" s="9"/>
      <c r="KXL1966" s="9"/>
      <c r="KXM1966" s="9"/>
      <c r="KXN1966" s="9"/>
      <c r="KXO1966" s="9"/>
      <c r="KXP1966" s="9"/>
      <c r="KXQ1966" s="9"/>
      <c r="KXR1966" s="9"/>
      <c r="KXS1966" s="9"/>
      <c r="KXT1966" s="9"/>
      <c r="KXU1966" s="9"/>
      <c r="KXV1966" s="9"/>
      <c r="KXW1966" s="9"/>
      <c r="KXX1966" s="9"/>
      <c r="KXY1966" s="9"/>
      <c r="KXZ1966" s="9"/>
      <c r="KYA1966" s="9"/>
      <c r="KYB1966" s="9"/>
      <c r="KYC1966" s="9"/>
      <c r="KYD1966" s="9"/>
      <c r="KYE1966" s="9"/>
      <c r="KYF1966" s="9"/>
      <c r="KYG1966" s="9"/>
      <c r="KYH1966" s="9"/>
      <c r="KYI1966" s="9"/>
      <c r="KYJ1966" s="9"/>
      <c r="KYK1966" s="9"/>
      <c r="KYL1966" s="9"/>
      <c r="KYM1966" s="9"/>
      <c r="KYN1966" s="9"/>
      <c r="KYO1966" s="9"/>
      <c r="KYP1966" s="9"/>
      <c r="KYQ1966" s="9"/>
      <c r="KYR1966" s="9"/>
      <c r="KYS1966" s="9"/>
      <c r="KYT1966" s="9"/>
      <c r="KYU1966" s="9"/>
      <c r="KYV1966" s="9"/>
      <c r="KYW1966" s="9"/>
      <c r="KYX1966" s="9"/>
      <c r="KYY1966" s="9"/>
      <c r="KYZ1966" s="9"/>
      <c r="KZA1966" s="9"/>
      <c r="KZB1966" s="9"/>
      <c r="KZC1966" s="9"/>
      <c r="KZD1966" s="9"/>
      <c r="KZE1966" s="9"/>
      <c r="KZF1966" s="9"/>
      <c r="KZG1966" s="9"/>
      <c r="KZH1966" s="9"/>
      <c r="KZI1966" s="9"/>
      <c r="KZJ1966" s="9"/>
      <c r="KZK1966" s="9"/>
      <c r="KZL1966" s="9"/>
      <c r="KZM1966" s="9"/>
      <c r="KZN1966" s="9"/>
      <c r="KZO1966" s="9"/>
      <c r="KZP1966" s="9"/>
      <c r="KZQ1966" s="9"/>
      <c r="KZR1966" s="9"/>
      <c r="KZS1966" s="9"/>
      <c r="KZT1966" s="9"/>
      <c r="KZU1966" s="9"/>
      <c r="KZV1966" s="9"/>
      <c r="KZW1966" s="9"/>
      <c r="KZX1966" s="9"/>
      <c r="KZY1966" s="9"/>
      <c r="KZZ1966" s="9"/>
      <c r="LAA1966" s="9"/>
      <c r="LAB1966" s="9"/>
      <c r="LAC1966" s="9"/>
      <c r="LAD1966" s="9"/>
      <c r="LAE1966" s="9"/>
      <c r="LAF1966" s="9"/>
      <c r="LAG1966" s="9"/>
      <c r="LAH1966" s="9"/>
      <c r="LAI1966" s="9"/>
      <c r="LAJ1966" s="9"/>
      <c r="LAK1966" s="9"/>
      <c r="LAL1966" s="9"/>
      <c r="LAM1966" s="9"/>
      <c r="LAN1966" s="9"/>
      <c r="LAO1966" s="9"/>
      <c r="LAP1966" s="9"/>
      <c r="LAQ1966" s="9"/>
      <c r="LAR1966" s="9"/>
      <c r="LAS1966" s="9"/>
      <c r="LAT1966" s="9"/>
      <c r="LAU1966" s="9"/>
      <c r="LAV1966" s="9"/>
      <c r="LAW1966" s="9"/>
      <c r="LAX1966" s="9"/>
      <c r="LAY1966" s="9"/>
      <c r="LAZ1966" s="9"/>
      <c r="LBA1966" s="9"/>
      <c r="LBB1966" s="9"/>
      <c r="LBC1966" s="9"/>
      <c r="LBD1966" s="9"/>
      <c r="LBE1966" s="9"/>
      <c r="LBF1966" s="9"/>
      <c r="LBG1966" s="9"/>
      <c r="LBH1966" s="9"/>
      <c r="LBI1966" s="9"/>
      <c r="LBJ1966" s="9"/>
      <c r="LBK1966" s="9"/>
      <c r="LBL1966" s="9"/>
      <c r="LBM1966" s="9"/>
      <c r="LBN1966" s="9"/>
      <c r="LBO1966" s="9"/>
      <c r="LBP1966" s="9"/>
      <c r="LBQ1966" s="9"/>
      <c r="LBR1966" s="9"/>
      <c r="LBS1966" s="9"/>
      <c r="LBT1966" s="9"/>
      <c r="LBU1966" s="9"/>
      <c r="LBV1966" s="9"/>
      <c r="LBW1966" s="9"/>
      <c r="LBX1966" s="9"/>
      <c r="LBY1966" s="9"/>
      <c r="LBZ1966" s="9"/>
      <c r="LCA1966" s="9"/>
      <c r="LCB1966" s="9"/>
      <c r="LCC1966" s="9"/>
      <c r="LCD1966" s="9"/>
      <c r="LCE1966" s="9"/>
      <c r="LCF1966" s="9"/>
      <c r="LCG1966" s="9"/>
      <c r="LCH1966" s="9"/>
      <c r="LCI1966" s="9"/>
      <c r="LCJ1966" s="9"/>
      <c r="LCK1966" s="9"/>
      <c r="LCL1966" s="9"/>
      <c r="LCM1966" s="9"/>
      <c r="LCN1966" s="9"/>
      <c r="LCO1966" s="9"/>
      <c r="LCP1966" s="9"/>
      <c r="LCQ1966" s="9"/>
      <c r="LCR1966" s="9"/>
      <c r="LCS1966" s="9"/>
      <c r="LCT1966" s="9"/>
      <c r="LCU1966" s="9"/>
      <c r="LCV1966" s="9"/>
      <c r="LCW1966" s="9"/>
      <c r="LCX1966" s="9"/>
      <c r="LCY1966" s="9"/>
      <c r="LCZ1966" s="9"/>
      <c r="LDA1966" s="9"/>
      <c r="LDB1966" s="9"/>
      <c r="LDC1966" s="9"/>
      <c r="LDD1966" s="9"/>
      <c r="LDE1966" s="9"/>
      <c r="LDF1966" s="9"/>
      <c r="LDG1966" s="9"/>
      <c r="LDH1966" s="9"/>
      <c r="LDI1966" s="9"/>
      <c r="LDJ1966" s="9"/>
      <c r="LDK1966" s="9"/>
      <c r="LDL1966" s="9"/>
      <c r="LDM1966" s="9"/>
      <c r="LDN1966" s="9"/>
      <c r="LDO1966" s="9"/>
      <c r="LDP1966" s="9"/>
      <c r="LDQ1966" s="9"/>
      <c r="LDR1966" s="9"/>
      <c r="LDS1966" s="9"/>
      <c r="LDT1966" s="9"/>
      <c r="LDU1966" s="9"/>
      <c r="LDV1966" s="9"/>
      <c r="LDW1966" s="9"/>
      <c r="LDX1966" s="9"/>
      <c r="LDY1966" s="9"/>
      <c r="LDZ1966" s="9"/>
      <c r="LEA1966" s="9"/>
      <c r="LEB1966" s="9"/>
      <c r="LEC1966" s="9"/>
      <c r="LED1966" s="9"/>
      <c r="LEE1966" s="9"/>
      <c r="LEF1966" s="9"/>
      <c r="LEG1966" s="9"/>
      <c r="LEH1966" s="9"/>
      <c r="LEI1966" s="9"/>
      <c r="LEJ1966" s="9"/>
      <c r="LEK1966" s="9"/>
      <c r="LEL1966" s="9"/>
      <c r="LEM1966" s="9"/>
      <c r="LEN1966" s="9"/>
      <c r="LEO1966" s="9"/>
      <c r="LEP1966" s="9"/>
      <c r="LEQ1966" s="9"/>
      <c r="LER1966" s="9"/>
      <c r="LES1966" s="9"/>
      <c r="LET1966" s="9"/>
      <c r="LEU1966" s="9"/>
      <c r="LEV1966" s="9"/>
      <c r="LEW1966" s="9"/>
      <c r="LEX1966" s="9"/>
      <c r="LEY1966" s="9"/>
      <c r="LEZ1966" s="9"/>
      <c r="LFA1966" s="9"/>
      <c r="LFB1966" s="9"/>
      <c r="LFC1966" s="9"/>
      <c r="LFD1966" s="9"/>
      <c r="LFE1966" s="9"/>
      <c r="LFF1966" s="9"/>
      <c r="LFG1966" s="9"/>
      <c r="LFH1966" s="9"/>
      <c r="LFI1966" s="9"/>
      <c r="LFJ1966" s="9"/>
      <c r="LFK1966" s="9"/>
      <c r="LFL1966" s="9"/>
      <c r="LFM1966" s="9"/>
      <c r="LFN1966" s="9"/>
      <c r="LFO1966" s="9"/>
      <c r="LFP1966" s="9"/>
      <c r="LFQ1966" s="9"/>
      <c r="LFR1966" s="9"/>
      <c r="LFS1966" s="9"/>
      <c r="LFT1966" s="9"/>
      <c r="LFU1966" s="9"/>
      <c r="LFV1966" s="9"/>
      <c r="LFW1966" s="9"/>
      <c r="LFX1966" s="9"/>
      <c r="LFY1966" s="9"/>
      <c r="LFZ1966" s="9"/>
      <c r="LGA1966" s="9"/>
      <c r="LGB1966" s="9"/>
      <c r="LGC1966" s="9"/>
      <c r="LGD1966" s="9"/>
      <c r="LGE1966" s="9"/>
      <c r="LGF1966" s="9"/>
      <c r="LGG1966" s="9"/>
      <c r="LGH1966" s="9"/>
      <c r="LGI1966" s="9"/>
      <c r="LGJ1966" s="9"/>
      <c r="LGK1966" s="9"/>
      <c r="LGL1966" s="9"/>
      <c r="LGM1966" s="9"/>
      <c r="LGN1966" s="9"/>
      <c r="LGO1966" s="9"/>
      <c r="LGP1966" s="9"/>
      <c r="LGQ1966" s="9"/>
      <c r="LGR1966" s="9"/>
      <c r="LGS1966" s="9"/>
      <c r="LGT1966" s="9"/>
      <c r="LGU1966" s="9"/>
      <c r="LGV1966" s="9"/>
      <c r="LGW1966" s="9"/>
      <c r="LGX1966" s="9"/>
      <c r="LGY1966" s="9"/>
      <c r="LGZ1966" s="9"/>
      <c r="LHA1966" s="9"/>
      <c r="LHB1966" s="9"/>
      <c r="LHC1966" s="9"/>
      <c r="LHD1966" s="9"/>
      <c r="LHE1966" s="9"/>
      <c r="LHF1966" s="9"/>
      <c r="LHG1966" s="9"/>
      <c r="LHH1966" s="9"/>
      <c r="LHI1966" s="9"/>
      <c r="LHJ1966" s="9"/>
      <c r="LHK1966" s="9"/>
      <c r="LHL1966" s="9"/>
      <c r="LHM1966" s="9"/>
      <c r="LHN1966" s="9"/>
      <c r="LHO1966" s="9"/>
      <c r="LHP1966" s="9"/>
      <c r="LHQ1966" s="9"/>
      <c r="LHR1966" s="9"/>
      <c r="LHS1966" s="9"/>
      <c r="LHT1966" s="9"/>
      <c r="LHU1966" s="9"/>
      <c r="LHV1966" s="9"/>
      <c r="LHW1966" s="9"/>
      <c r="LHX1966" s="9"/>
      <c r="LHY1966" s="9"/>
      <c r="LHZ1966" s="9"/>
      <c r="LIA1966" s="9"/>
      <c r="LIB1966" s="9"/>
      <c r="LIC1966" s="9"/>
      <c r="LID1966" s="9"/>
      <c r="LIE1966" s="9"/>
      <c r="LIF1966" s="9"/>
      <c r="LIG1966" s="9"/>
      <c r="LIH1966" s="9"/>
      <c r="LII1966" s="9"/>
      <c r="LIJ1966" s="9"/>
      <c r="LIK1966" s="9"/>
      <c r="LIL1966" s="9"/>
      <c r="LIM1966" s="9"/>
      <c r="LIN1966" s="9"/>
      <c r="LIO1966" s="9"/>
      <c r="LIP1966" s="9"/>
      <c r="LIQ1966" s="9"/>
      <c r="LIR1966" s="9"/>
      <c r="LIS1966" s="9"/>
      <c r="LIT1966" s="9"/>
      <c r="LIU1966" s="9"/>
      <c r="LIV1966" s="9"/>
      <c r="LIW1966" s="9"/>
      <c r="LIX1966" s="9"/>
      <c r="LIY1966" s="9"/>
      <c r="LIZ1966" s="9"/>
      <c r="LJA1966" s="9"/>
      <c r="LJB1966" s="9"/>
      <c r="LJC1966" s="9"/>
      <c r="LJD1966" s="9"/>
      <c r="LJE1966" s="9"/>
      <c r="LJF1966" s="9"/>
      <c r="LJG1966" s="9"/>
      <c r="LJH1966" s="9"/>
      <c r="LJI1966" s="9"/>
      <c r="LJJ1966" s="9"/>
      <c r="LJK1966" s="9"/>
      <c r="LJL1966" s="9"/>
      <c r="LJM1966" s="9"/>
      <c r="LJN1966" s="9"/>
      <c r="LJO1966" s="9"/>
      <c r="LJP1966" s="9"/>
      <c r="LJQ1966" s="9"/>
      <c r="LJR1966" s="9"/>
      <c r="LJS1966" s="9"/>
      <c r="LJT1966" s="9"/>
      <c r="LJU1966" s="9"/>
      <c r="LJV1966" s="9"/>
      <c r="LJW1966" s="9"/>
      <c r="LJX1966" s="9"/>
      <c r="LJY1966" s="9"/>
      <c r="LJZ1966" s="9"/>
      <c r="LKA1966" s="9"/>
      <c r="LKB1966" s="9"/>
      <c r="LKC1966" s="9"/>
      <c r="LKD1966" s="9"/>
      <c r="LKE1966" s="9"/>
      <c r="LKF1966" s="9"/>
      <c r="LKG1966" s="9"/>
      <c r="LKH1966" s="9"/>
      <c r="LKI1966" s="9"/>
      <c r="LKJ1966" s="9"/>
      <c r="LKK1966" s="9"/>
      <c r="LKL1966" s="9"/>
      <c r="LKM1966" s="9"/>
      <c r="LKN1966" s="9"/>
      <c r="LKO1966" s="9"/>
      <c r="LKP1966" s="9"/>
      <c r="LKQ1966" s="9"/>
      <c r="LKR1966" s="9"/>
      <c r="LKS1966" s="9"/>
      <c r="LKT1966" s="9"/>
      <c r="LKU1966" s="9"/>
      <c r="LKV1966" s="9"/>
      <c r="LKW1966" s="9"/>
      <c r="LKX1966" s="9"/>
      <c r="LKY1966" s="9"/>
      <c r="LKZ1966" s="9"/>
      <c r="LLA1966" s="9"/>
      <c r="LLB1966" s="9"/>
      <c r="LLC1966" s="9"/>
      <c r="LLD1966" s="9"/>
      <c r="LLE1966" s="9"/>
      <c r="LLF1966" s="9"/>
      <c r="LLG1966" s="9"/>
      <c r="LLH1966" s="9"/>
      <c r="LLI1966" s="9"/>
      <c r="LLJ1966" s="9"/>
      <c r="LLK1966" s="9"/>
      <c r="LLL1966" s="9"/>
      <c r="LLM1966" s="9"/>
      <c r="LLN1966" s="9"/>
      <c r="LLO1966" s="9"/>
      <c r="LLP1966" s="9"/>
      <c r="LLQ1966" s="9"/>
      <c r="LLR1966" s="9"/>
      <c r="LLS1966" s="9"/>
      <c r="LLT1966" s="9"/>
      <c r="LLU1966" s="9"/>
      <c r="LLV1966" s="9"/>
      <c r="LLW1966" s="9"/>
      <c r="LLX1966" s="9"/>
      <c r="LLY1966" s="9"/>
      <c r="LLZ1966" s="9"/>
      <c r="LMA1966" s="9"/>
      <c r="LMB1966" s="9"/>
      <c r="LMC1966" s="9"/>
      <c r="LMD1966" s="9"/>
      <c r="LME1966" s="9"/>
      <c r="LMF1966" s="9"/>
      <c r="LMG1966" s="9"/>
      <c r="LMH1966" s="9"/>
      <c r="LMI1966" s="9"/>
      <c r="LMJ1966" s="9"/>
      <c r="LMK1966" s="9"/>
      <c r="LML1966" s="9"/>
      <c r="LMM1966" s="9"/>
      <c r="LMN1966" s="9"/>
      <c r="LMO1966" s="9"/>
      <c r="LMP1966" s="9"/>
      <c r="LMQ1966" s="9"/>
      <c r="LMR1966" s="9"/>
      <c r="LMS1966" s="9"/>
      <c r="LMT1966" s="9"/>
      <c r="LMU1966" s="9"/>
      <c r="LMV1966" s="9"/>
      <c r="LMW1966" s="9"/>
      <c r="LMX1966" s="9"/>
      <c r="LMY1966" s="9"/>
      <c r="LMZ1966" s="9"/>
      <c r="LNA1966" s="9"/>
      <c r="LNB1966" s="9"/>
      <c r="LNC1966" s="9"/>
      <c r="LND1966" s="9"/>
      <c r="LNE1966" s="9"/>
      <c r="LNF1966" s="9"/>
      <c r="LNG1966" s="9"/>
      <c r="LNH1966" s="9"/>
      <c r="LNI1966" s="9"/>
      <c r="LNJ1966" s="9"/>
      <c r="LNK1966" s="9"/>
      <c r="LNL1966" s="9"/>
      <c r="LNM1966" s="9"/>
      <c r="LNN1966" s="9"/>
      <c r="LNO1966" s="9"/>
      <c r="LNP1966" s="9"/>
      <c r="LNQ1966" s="9"/>
      <c r="LNR1966" s="9"/>
      <c r="LNS1966" s="9"/>
      <c r="LNT1966" s="9"/>
      <c r="LNU1966" s="9"/>
      <c r="LNV1966" s="9"/>
      <c r="LNW1966" s="9"/>
      <c r="LNX1966" s="9"/>
      <c r="LNY1966" s="9"/>
      <c r="LNZ1966" s="9"/>
      <c r="LOA1966" s="9"/>
      <c r="LOB1966" s="9"/>
      <c r="LOC1966" s="9"/>
      <c r="LOD1966" s="9"/>
      <c r="LOE1966" s="9"/>
      <c r="LOF1966" s="9"/>
      <c r="LOG1966" s="9"/>
      <c r="LOH1966" s="9"/>
      <c r="LOI1966" s="9"/>
      <c r="LOJ1966" s="9"/>
      <c r="LOK1966" s="9"/>
      <c r="LOL1966" s="9"/>
      <c r="LOM1966" s="9"/>
      <c r="LON1966" s="9"/>
      <c r="LOO1966" s="9"/>
      <c r="LOP1966" s="9"/>
      <c r="LOQ1966" s="9"/>
      <c r="LOR1966" s="9"/>
      <c r="LOS1966" s="9"/>
      <c r="LOT1966" s="9"/>
      <c r="LOU1966" s="9"/>
      <c r="LOV1966" s="9"/>
      <c r="LOW1966" s="9"/>
      <c r="LOX1966" s="9"/>
      <c r="LOY1966" s="9"/>
      <c r="LOZ1966" s="9"/>
      <c r="LPA1966" s="9"/>
      <c r="LPB1966" s="9"/>
      <c r="LPC1966" s="9"/>
      <c r="LPD1966" s="9"/>
      <c r="LPE1966" s="9"/>
      <c r="LPF1966" s="9"/>
      <c r="LPG1966" s="9"/>
      <c r="LPH1966" s="9"/>
      <c r="LPI1966" s="9"/>
      <c r="LPJ1966" s="9"/>
      <c r="LPK1966" s="9"/>
      <c r="LPL1966" s="9"/>
      <c r="LPM1966" s="9"/>
      <c r="LPN1966" s="9"/>
      <c r="LPO1966" s="9"/>
      <c r="LPP1966" s="9"/>
      <c r="LPQ1966" s="9"/>
      <c r="LPR1966" s="9"/>
      <c r="LPS1966" s="9"/>
      <c r="LPT1966" s="9"/>
      <c r="LPU1966" s="9"/>
      <c r="LPV1966" s="9"/>
      <c r="LPW1966" s="9"/>
      <c r="LPX1966" s="9"/>
      <c r="LPY1966" s="9"/>
      <c r="LPZ1966" s="9"/>
      <c r="LQA1966" s="9"/>
      <c r="LQB1966" s="9"/>
      <c r="LQC1966" s="9"/>
      <c r="LQD1966" s="9"/>
      <c r="LQE1966" s="9"/>
      <c r="LQF1966" s="9"/>
      <c r="LQG1966" s="9"/>
      <c r="LQH1966" s="9"/>
      <c r="LQI1966" s="9"/>
      <c r="LQJ1966" s="9"/>
      <c r="LQK1966" s="9"/>
      <c r="LQL1966" s="9"/>
      <c r="LQM1966" s="9"/>
      <c r="LQN1966" s="9"/>
      <c r="LQO1966" s="9"/>
      <c r="LQP1966" s="9"/>
      <c r="LQQ1966" s="9"/>
      <c r="LQR1966" s="9"/>
      <c r="LQS1966" s="9"/>
      <c r="LQT1966" s="9"/>
      <c r="LQU1966" s="9"/>
      <c r="LQV1966" s="9"/>
      <c r="LQW1966" s="9"/>
      <c r="LQX1966" s="9"/>
      <c r="LQY1966" s="9"/>
      <c r="LQZ1966" s="9"/>
      <c r="LRA1966" s="9"/>
      <c r="LRB1966" s="9"/>
      <c r="LRC1966" s="9"/>
      <c r="LRD1966" s="9"/>
      <c r="LRE1966" s="9"/>
      <c r="LRF1966" s="9"/>
      <c r="LRG1966" s="9"/>
      <c r="LRH1966" s="9"/>
      <c r="LRI1966" s="9"/>
      <c r="LRJ1966" s="9"/>
      <c r="LRK1966" s="9"/>
      <c r="LRL1966" s="9"/>
      <c r="LRM1966" s="9"/>
      <c r="LRN1966" s="9"/>
      <c r="LRO1966" s="9"/>
      <c r="LRP1966" s="9"/>
      <c r="LRQ1966" s="9"/>
      <c r="LRR1966" s="9"/>
      <c r="LRS1966" s="9"/>
      <c r="LRT1966" s="9"/>
      <c r="LRU1966" s="9"/>
      <c r="LRV1966" s="9"/>
      <c r="LRW1966" s="9"/>
      <c r="LRX1966" s="9"/>
      <c r="LRY1966" s="9"/>
      <c r="LRZ1966" s="9"/>
      <c r="LSA1966" s="9"/>
      <c r="LSB1966" s="9"/>
      <c r="LSC1966" s="9"/>
      <c r="LSD1966" s="9"/>
      <c r="LSE1966" s="9"/>
      <c r="LSF1966" s="9"/>
      <c r="LSG1966" s="9"/>
      <c r="LSH1966" s="9"/>
      <c r="LSI1966" s="9"/>
      <c r="LSJ1966" s="9"/>
      <c r="LSK1966" s="9"/>
      <c r="LSL1966" s="9"/>
      <c r="LSM1966" s="9"/>
      <c r="LSN1966" s="9"/>
      <c r="LSO1966" s="9"/>
      <c r="LSP1966" s="9"/>
      <c r="LSQ1966" s="9"/>
      <c r="LSR1966" s="9"/>
      <c r="LSS1966" s="9"/>
      <c r="LST1966" s="9"/>
      <c r="LSU1966" s="9"/>
      <c r="LSV1966" s="9"/>
      <c r="LSW1966" s="9"/>
      <c r="LSX1966" s="9"/>
      <c r="LSY1966" s="9"/>
      <c r="LSZ1966" s="9"/>
      <c r="LTA1966" s="9"/>
      <c r="LTB1966" s="9"/>
      <c r="LTC1966" s="9"/>
      <c r="LTD1966" s="9"/>
      <c r="LTE1966" s="9"/>
      <c r="LTF1966" s="9"/>
      <c r="LTG1966" s="9"/>
      <c r="LTH1966" s="9"/>
      <c r="LTI1966" s="9"/>
      <c r="LTJ1966" s="9"/>
      <c r="LTK1966" s="9"/>
      <c r="LTL1966" s="9"/>
      <c r="LTM1966" s="9"/>
      <c r="LTN1966" s="9"/>
      <c r="LTO1966" s="9"/>
      <c r="LTP1966" s="9"/>
      <c r="LTQ1966" s="9"/>
      <c r="LTR1966" s="9"/>
      <c r="LTS1966" s="9"/>
      <c r="LTT1966" s="9"/>
      <c r="LTU1966" s="9"/>
      <c r="LTV1966" s="9"/>
      <c r="LTW1966" s="9"/>
      <c r="LTX1966" s="9"/>
      <c r="LTY1966" s="9"/>
      <c r="LTZ1966" s="9"/>
      <c r="LUA1966" s="9"/>
      <c r="LUB1966" s="9"/>
      <c r="LUC1966" s="9"/>
      <c r="LUD1966" s="9"/>
      <c r="LUE1966" s="9"/>
      <c r="LUF1966" s="9"/>
      <c r="LUG1966" s="9"/>
      <c r="LUH1966" s="9"/>
      <c r="LUI1966" s="9"/>
      <c r="LUJ1966" s="9"/>
      <c r="LUK1966" s="9"/>
      <c r="LUL1966" s="9"/>
      <c r="LUM1966" s="9"/>
      <c r="LUN1966" s="9"/>
      <c r="LUO1966" s="9"/>
      <c r="LUP1966" s="9"/>
      <c r="LUQ1966" s="9"/>
      <c r="LUR1966" s="9"/>
      <c r="LUS1966" s="9"/>
      <c r="LUT1966" s="9"/>
      <c r="LUU1966" s="9"/>
      <c r="LUV1966" s="9"/>
      <c r="LUW1966" s="9"/>
      <c r="LUX1966" s="9"/>
      <c r="LUY1966" s="9"/>
      <c r="LUZ1966" s="9"/>
      <c r="LVA1966" s="9"/>
      <c r="LVB1966" s="9"/>
      <c r="LVC1966" s="9"/>
      <c r="LVD1966" s="9"/>
      <c r="LVE1966" s="9"/>
      <c r="LVF1966" s="9"/>
      <c r="LVG1966" s="9"/>
      <c r="LVH1966" s="9"/>
      <c r="LVI1966" s="9"/>
      <c r="LVJ1966" s="9"/>
      <c r="LVK1966" s="9"/>
      <c r="LVL1966" s="9"/>
      <c r="LVM1966" s="9"/>
      <c r="LVN1966" s="9"/>
      <c r="LVO1966" s="9"/>
      <c r="LVP1966" s="9"/>
      <c r="LVQ1966" s="9"/>
      <c r="LVR1966" s="9"/>
      <c r="LVS1966" s="9"/>
      <c r="LVT1966" s="9"/>
      <c r="LVU1966" s="9"/>
      <c r="LVV1966" s="9"/>
      <c r="LVW1966" s="9"/>
      <c r="LVX1966" s="9"/>
      <c r="LVY1966" s="9"/>
      <c r="LVZ1966" s="9"/>
      <c r="LWA1966" s="9"/>
      <c r="LWB1966" s="9"/>
      <c r="LWC1966" s="9"/>
      <c r="LWD1966" s="9"/>
      <c r="LWE1966" s="9"/>
      <c r="LWF1966" s="9"/>
      <c r="LWG1966" s="9"/>
      <c r="LWH1966" s="9"/>
      <c r="LWI1966" s="9"/>
      <c r="LWJ1966" s="9"/>
      <c r="LWK1966" s="9"/>
      <c r="LWL1966" s="9"/>
      <c r="LWM1966" s="9"/>
      <c r="LWN1966" s="9"/>
      <c r="LWO1966" s="9"/>
      <c r="LWP1966" s="9"/>
      <c r="LWQ1966" s="9"/>
      <c r="LWR1966" s="9"/>
      <c r="LWS1966" s="9"/>
      <c r="LWT1966" s="9"/>
      <c r="LWU1966" s="9"/>
      <c r="LWV1966" s="9"/>
      <c r="LWW1966" s="9"/>
      <c r="LWX1966" s="9"/>
      <c r="LWY1966" s="9"/>
      <c r="LWZ1966" s="9"/>
      <c r="LXA1966" s="9"/>
      <c r="LXB1966" s="9"/>
      <c r="LXC1966" s="9"/>
      <c r="LXD1966" s="9"/>
      <c r="LXE1966" s="9"/>
      <c r="LXF1966" s="9"/>
      <c r="LXG1966" s="9"/>
      <c r="LXH1966" s="9"/>
      <c r="LXI1966" s="9"/>
      <c r="LXJ1966" s="9"/>
      <c r="LXK1966" s="9"/>
      <c r="LXL1966" s="9"/>
      <c r="LXM1966" s="9"/>
      <c r="LXN1966" s="9"/>
      <c r="LXO1966" s="9"/>
      <c r="LXP1966" s="9"/>
      <c r="LXQ1966" s="9"/>
      <c r="LXR1966" s="9"/>
      <c r="LXS1966" s="9"/>
      <c r="LXT1966" s="9"/>
      <c r="LXU1966" s="9"/>
      <c r="LXV1966" s="9"/>
      <c r="LXW1966" s="9"/>
      <c r="LXX1966" s="9"/>
      <c r="LXY1966" s="9"/>
      <c r="LXZ1966" s="9"/>
      <c r="LYA1966" s="9"/>
      <c r="LYB1966" s="9"/>
      <c r="LYC1966" s="9"/>
      <c r="LYD1966" s="9"/>
      <c r="LYE1966" s="9"/>
      <c r="LYF1966" s="9"/>
      <c r="LYG1966" s="9"/>
      <c r="LYH1966" s="9"/>
      <c r="LYI1966" s="9"/>
      <c r="LYJ1966" s="9"/>
      <c r="LYK1966" s="9"/>
      <c r="LYL1966" s="9"/>
      <c r="LYM1966" s="9"/>
      <c r="LYN1966" s="9"/>
      <c r="LYO1966" s="9"/>
      <c r="LYP1966" s="9"/>
      <c r="LYQ1966" s="9"/>
      <c r="LYR1966" s="9"/>
      <c r="LYS1966" s="9"/>
      <c r="LYT1966" s="9"/>
      <c r="LYU1966" s="9"/>
      <c r="LYV1966" s="9"/>
      <c r="LYW1966" s="9"/>
      <c r="LYX1966" s="9"/>
      <c r="LYY1966" s="9"/>
      <c r="LYZ1966" s="9"/>
      <c r="LZA1966" s="9"/>
      <c r="LZB1966" s="9"/>
      <c r="LZC1966" s="9"/>
      <c r="LZD1966" s="9"/>
      <c r="LZE1966" s="9"/>
      <c r="LZF1966" s="9"/>
      <c r="LZG1966" s="9"/>
      <c r="LZH1966" s="9"/>
      <c r="LZI1966" s="9"/>
      <c r="LZJ1966" s="9"/>
      <c r="LZK1966" s="9"/>
      <c r="LZL1966" s="9"/>
      <c r="LZM1966" s="9"/>
      <c r="LZN1966" s="9"/>
      <c r="LZO1966" s="9"/>
      <c r="LZP1966" s="9"/>
      <c r="LZQ1966" s="9"/>
      <c r="LZR1966" s="9"/>
      <c r="LZS1966" s="9"/>
      <c r="LZT1966" s="9"/>
      <c r="LZU1966" s="9"/>
      <c r="LZV1966" s="9"/>
      <c r="LZW1966" s="9"/>
      <c r="LZX1966" s="9"/>
      <c r="LZY1966" s="9"/>
      <c r="LZZ1966" s="9"/>
      <c r="MAA1966" s="9"/>
      <c r="MAB1966" s="9"/>
      <c r="MAC1966" s="9"/>
      <c r="MAD1966" s="9"/>
      <c r="MAE1966" s="9"/>
      <c r="MAF1966" s="9"/>
      <c r="MAG1966" s="9"/>
      <c r="MAH1966" s="9"/>
      <c r="MAI1966" s="9"/>
      <c r="MAJ1966" s="9"/>
      <c r="MAK1966" s="9"/>
      <c r="MAL1966" s="9"/>
      <c r="MAM1966" s="9"/>
      <c r="MAN1966" s="9"/>
      <c r="MAO1966" s="9"/>
      <c r="MAP1966" s="9"/>
      <c r="MAQ1966" s="9"/>
      <c r="MAR1966" s="9"/>
      <c r="MAS1966" s="9"/>
      <c r="MAT1966" s="9"/>
      <c r="MAU1966" s="9"/>
      <c r="MAV1966" s="9"/>
      <c r="MAW1966" s="9"/>
      <c r="MAX1966" s="9"/>
      <c r="MAY1966" s="9"/>
      <c r="MAZ1966" s="9"/>
      <c r="MBA1966" s="9"/>
      <c r="MBB1966" s="9"/>
      <c r="MBC1966" s="9"/>
      <c r="MBD1966" s="9"/>
      <c r="MBE1966" s="9"/>
      <c r="MBF1966" s="9"/>
      <c r="MBG1966" s="9"/>
      <c r="MBH1966" s="9"/>
      <c r="MBI1966" s="9"/>
      <c r="MBJ1966" s="9"/>
      <c r="MBK1966" s="9"/>
      <c r="MBL1966" s="9"/>
      <c r="MBM1966" s="9"/>
      <c r="MBN1966" s="9"/>
      <c r="MBO1966" s="9"/>
      <c r="MBP1966" s="9"/>
      <c r="MBQ1966" s="9"/>
      <c r="MBR1966" s="9"/>
      <c r="MBS1966" s="9"/>
      <c r="MBT1966" s="9"/>
      <c r="MBU1966" s="9"/>
      <c r="MBV1966" s="9"/>
      <c r="MBW1966" s="9"/>
      <c r="MBX1966" s="9"/>
      <c r="MBY1966" s="9"/>
      <c r="MBZ1966" s="9"/>
      <c r="MCA1966" s="9"/>
      <c r="MCB1966" s="9"/>
      <c r="MCC1966" s="9"/>
      <c r="MCD1966" s="9"/>
      <c r="MCE1966" s="9"/>
      <c r="MCF1966" s="9"/>
      <c r="MCG1966" s="9"/>
      <c r="MCH1966" s="9"/>
      <c r="MCI1966" s="9"/>
      <c r="MCJ1966" s="9"/>
      <c r="MCK1966" s="9"/>
      <c r="MCL1966" s="9"/>
      <c r="MCM1966" s="9"/>
      <c r="MCN1966" s="9"/>
      <c r="MCO1966" s="9"/>
      <c r="MCP1966" s="9"/>
      <c r="MCQ1966" s="9"/>
      <c r="MCR1966" s="9"/>
      <c r="MCS1966" s="9"/>
      <c r="MCT1966" s="9"/>
      <c r="MCU1966" s="9"/>
      <c r="MCV1966" s="9"/>
      <c r="MCW1966" s="9"/>
      <c r="MCX1966" s="9"/>
      <c r="MCY1966" s="9"/>
      <c r="MCZ1966" s="9"/>
      <c r="MDA1966" s="9"/>
      <c r="MDB1966" s="9"/>
      <c r="MDC1966" s="9"/>
      <c r="MDD1966" s="9"/>
      <c r="MDE1966" s="9"/>
      <c r="MDF1966" s="9"/>
      <c r="MDG1966" s="9"/>
      <c r="MDH1966" s="9"/>
      <c r="MDI1966" s="9"/>
      <c r="MDJ1966" s="9"/>
      <c r="MDK1966" s="9"/>
      <c r="MDL1966" s="9"/>
      <c r="MDM1966" s="9"/>
      <c r="MDN1966" s="9"/>
      <c r="MDO1966" s="9"/>
      <c r="MDP1966" s="9"/>
      <c r="MDQ1966" s="9"/>
      <c r="MDR1966" s="9"/>
      <c r="MDS1966" s="9"/>
      <c r="MDT1966" s="9"/>
      <c r="MDU1966" s="9"/>
      <c r="MDV1966" s="9"/>
      <c r="MDW1966" s="9"/>
      <c r="MDX1966" s="9"/>
      <c r="MDY1966" s="9"/>
      <c r="MDZ1966" s="9"/>
      <c r="MEA1966" s="9"/>
      <c r="MEB1966" s="9"/>
      <c r="MEC1966" s="9"/>
      <c r="MED1966" s="9"/>
      <c r="MEE1966" s="9"/>
      <c r="MEF1966" s="9"/>
      <c r="MEG1966" s="9"/>
      <c r="MEH1966" s="9"/>
      <c r="MEI1966" s="9"/>
      <c r="MEJ1966" s="9"/>
      <c r="MEK1966" s="9"/>
      <c r="MEL1966" s="9"/>
      <c r="MEM1966" s="9"/>
      <c r="MEN1966" s="9"/>
      <c r="MEO1966" s="9"/>
      <c r="MEP1966" s="9"/>
      <c r="MEQ1966" s="9"/>
      <c r="MER1966" s="9"/>
      <c r="MES1966" s="9"/>
      <c r="MET1966" s="9"/>
      <c r="MEU1966" s="9"/>
      <c r="MEV1966" s="9"/>
      <c r="MEW1966" s="9"/>
      <c r="MEX1966" s="9"/>
      <c r="MEY1966" s="9"/>
      <c r="MEZ1966" s="9"/>
      <c r="MFA1966" s="9"/>
      <c r="MFB1966" s="9"/>
      <c r="MFC1966" s="9"/>
      <c r="MFD1966" s="9"/>
      <c r="MFE1966" s="9"/>
      <c r="MFF1966" s="9"/>
      <c r="MFG1966" s="9"/>
      <c r="MFH1966" s="9"/>
      <c r="MFI1966" s="9"/>
      <c r="MFJ1966" s="9"/>
      <c r="MFK1966" s="9"/>
      <c r="MFL1966" s="9"/>
      <c r="MFM1966" s="9"/>
      <c r="MFN1966" s="9"/>
      <c r="MFO1966" s="9"/>
      <c r="MFP1966" s="9"/>
      <c r="MFQ1966" s="9"/>
      <c r="MFR1966" s="9"/>
      <c r="MFS1966" s="9"/>
      <c r="MFT1966" s="9"/>
      <c r="MFU1966" s="9"/>
      <c r="MFV1966" s="9"/>
      <c r="MFW1966" s="9"/>
      <c r="MFX1966" s="9"/>
      <c r="MFY1966" s="9"/>
      <c r="MFZ1966" s="9"/>
      <c r="MGA1966" s="9"/>
      <c r="MGB1966" s="9"/>
      <c r="MGC1966" s="9"/>
      <c r="MGD1966" s="9"/>
      <c r="MGE1966" s="9"/>
      <c r="MGF1966" s="9"/>
      <c r="MGG1966" s="9"/>
      <c r="MGH1966" s="9"/>
      <c r="MGI1966" s="9"/>
      <c r="MGJ1966" s="9"/>
      <c r="MGK1966" s="9"/>
      <c r="MGL1966" s="9"/>
      <c r="MGM1966" s="9"/>
      <c r="MGN1966" s="9"/>
      <c r="MGO1966" s="9"/>
      <c r="MGP1966" s="9"/>
      <c r="MGQ1966" s="9"/>
      <c r="MGR1966" s="9"/>
      <c r="MGS1966" s="9"/>
      <c r="MGT1966" s="9"/>
      <c r="MGU1966" s="9"/>
      <c r="MGV1966" s="9"/>
      <c r="MGW1966" s="9"/>
      <c r="MGX1966" s="9"/>
      <c r="MGY1966" s="9"/>
      <c r="MGZ1966" s="9"/>
      <c r="MHA1966" s="9"/>
      <c r="MHB1966" s="9"/>
      <c r="MHC1966" s="9"/>
      <c r="MHD1966" s="9"/>
      <c r="MHE1966" s="9"/>
      <c r="MHF1966" s="9"/>
      <c r="MHG1966" s="9"/>
      <c r="MHH1966" s="9"/>
      <c r="MHI1966" s="9"/>
      <c r="MHJ1966" s="9"/>
      <c r="MHK1966" s="9"/>
      <c r="MHL1966" s="9"/>
      <c r="MHM1966" s="9"/>
      <c r="MHN1966" s="9"/>
      <c r="MHO1966" s="9"/>
      <c r="MHP1966" s="9"/>
      <c r="MHQ1966" s="9"/>
      <c r="MHR1966" s="9"/>
      <c r="MHS1966" s="9"/>
      <c r="MHT1966" s="9"/>
      <c r="MHU1966" s="9"/>
      <c r="MHV1966" s="9"/>
      <c r="MHW1966" s="9"/>
      <c r="MHX1966" s="9"/>
      <c r="MHY1966" s="9"/>
      <c r="MHZ1966" s="9"/>
      <c r="MIA1966" s="9"/>
      <c r="MIB1966" s="9"/>
      <c r="MIC1966" s="9"/>
      <c r="MID1966" s="9"/>
      <c r="MIE1966" s="9"/>
      <c r="MIF1966" s="9"/>
      <c r="MIG1966" s="9"/>
      <c r="MIH1966" s="9"/>
      <c r="MII1966" s="9"/>
      <c r="MIJ1966" s="9"/>
      <c r="MIK1966" s="9"/>
      <c r="MIL1966" s="9"/>
      <c r="MIM1966" s="9"/>
      <c r="MIN1966" s="9"/>
      <c r="MIO1966" s="9"/>
      <c r="MIP1966" s="9"/>
      <c r="MIQ1966" s="9"/>
      <c r="MIR1966" s="9"/>
      <c r="MIS1966" s="9"/>
      <c r="MIT1966" s="9"/>
      <c r="MIU1966" s="9"/>
      <c r="MIV1966" s="9"/>
      <c r="MIW1966" s="9"/>
      <c r="MIX1966" s="9"/>
      <c r="MIY1966" s="9"/>
      <c r="MIZ1966" s="9"/>
      <c r="MJA1966" s="9"/>
      <c r="MJB1966" s="9"/>
      <c r="MJC1966" s="9"/>
      <c r="MJD1966" s="9"/>
      <c r="MJE1966" s="9"/>
      <c r="MJF1966" s="9"/>
      <c r="MJG1966" s="9"/>
      <c r="MJH1966" s="9"/>
      <c r="MJI1966" s="9"/>
      <c r="MJJ1966" s="9"/>
      <c r="MJK1966" s="9"/>
      <c r="MJL1966" s="9"/>
      <c r="MJM1966" s="9"/>
      <c r="MJN1966" s="9"/>
      <c r="MJO1966" s="9"/>
      <c r="MJP1966" s="9"/>
      <c r="MJQ1966" s="9"/>
      <c r="MJR1966" s="9"/>
      <c r="MJS1966" s="9"/>
      <c r="MJT1966" s="9"/>
      <c r="MJU1966" s="9"/>
      <c r="MJV1966" s="9"/>
      <c r="MJW1966" s="9"/>
      <c r="MJX1966" s="9"/>
      <c r="MJY1966" s="9"/>
      <c r="MJZ1966" s="9"/>
      <c r="MKA1966" s="9"/>
      <c r="MKB1966" s="9"/>
      <c r="MKC1966" s="9"/>
      <c r="MKD1966" s="9"/>
      <c r="MKE1966" s="9"/>
      <c r="MKF1966" s="9"/>
      <c r="MKG1966" s="9"/>
      <c r="MKH1966" s="9"/>
      <c r="MKI1966" s="9"/>
      <c r="MKJ1966" s="9"/>
      <c r="MKK1966" s="9"/>
      <c r="MKL1966" s="9"/>
      <c r="MKM1966" s="9"/>
      <c r="MKN1966" s="9"/>
      <c r="MKO1966" s="9"/>
      <c r="MKP1966" s="9"/>
      <c r="MKQ1966" s="9"/>
      <c r="MKR1966" s="9"/>
      <c r="MKS1966" s="9"/>
      <c r="MKT1966" s="9"/>
      <c r="MKU1966" s="9"/>
      <c r="MKV1966" s="9"/>
      <c r="MKW1966" s="9"/>
      <c r="MKX1966" s="9"/>
      <c r="MKY1966" s="9"/>
      <c r="MKZ1966" s="9"/>
      <c r="MLA1966" s="9"/>
      <c r="MLB1966" s="9"/>
      <c r="MLC1966" s="9"/>
      <c r="MLD1966" s="9"/>
      <c r="MLE1966" s="9"/>
      <c r="MLF1966" s="9"/>
      <c r="MLG1966" s="9"/>
      <c r="MLH1966" s="9"/>
      <c r="MLI1966" s="9"/>
      <c r="MLJ1966" s="9"/>
      <c r="MLK1966" s="9"/>
      <c r="MLL1966" s="9"/>
      <c r="MLM1966" s="9"/>
      <c r="MLN1966" s="9"/>
      <c r="MLO1966" s="9"/>
      <c r="MLP1966" s="9"/>
      <c r="MLQ1966" s="9"/>
      <c r="MLR1966" s="9"/>
      <c r="MLS1966" s="9"/>
      <c r="MLT1966" s="9"/>
      <c r="MLU1966" s="9"/>
      <c r="MLV1966" s="9"/>
      <c r="MLW1966" s="9"/>
      <c r="MLX1966" s="9"/>
      <c r="MLY1966" s="9"/>
      <c r="MLZ1966" s="9"/>
      <c r="MMA1966" s="9"/>
      <c r="MMB1966" s="9"/>
      <c r="MMC1966" s="9"/>
      <c r="MMD1966" s="9"/>
      <c r="MME1966" s="9"/>
      <c r="MMF1966" s="9"/>
      <c r="MMG1966" s="9"/>
      <c r="MMH1966" s="9"/>
      <c r="MMI1966" s="9"/>
      <c r="MMJ1966" s="9"/>
      <c r="MMK1966" s="9"/>
      <c r="MML1966" s="9"/>
      <c r="MMM1966" s="9"/>
      <c r="MMN1966" s="9"/>
      <c r="MMO1966" s="9"/>
      <c r="MMP1966" s="9"/>
      <c r="MMQ1966" s="9"/>
      <c r="MMR1966" s="9"/>
      <c r="MMS1966" s="9"/>
      <c r="MMT1966" s="9"/>
      <c r="MMU1966" s="9"/>
      <c r="MMV1966" s="9"/>
      <c r="MMW1966" s="9"/>
      <c r="MMX1966" s="9"/>
      <c r="MMY1966" s="9"/>
      <c r="MMZ1966" s="9"/>
      <c r="MNA1966" s="9"/>
      <c r="MNB1966" s="9"/>
      <c r="MNC1966" s="9"/>
      <c r="MND1966" s="9"/>
      <c r="MNE1966" s="9"/>
      <c r="MNF1966" s="9"/>
      <c r="MNG1966" s="9"/>
      <c r="MNH1966" s="9"/>
      <c r="MNI1966" s="9"/>
      <c r="MNJ1966" s="9"/>
      <c r="MNK1966" s="9"/>
      <c r="MNL1966" s="9"/>
      <c r="MNM1966" s="9"/>
      <c r="MNN1966" s="9"/>
      <c r="MNO1966" s="9"/>
      <c r="MNP1966" s="9"/>
      <c r="MNQ1966" s="9"/>
      <c r="MNR1966" s="9"/>
      <c r="MNS1966" s="9"/>
      <c r="MNT1966" s="9"/>
      <c r="MNU1966" s="9"/>
      <c r="MNV1966" s="9"/>
      <c r="MNW1966" s="9"/>
      <c r="MNX1966" s="9"/>
      <c r="MNY1966" s="9"/>
      <c r="MNZ1966" s="9"/>
      <c r="MOA1966" s="9"/>
      <c r="MOB1966" s="9"/>
      <c r="MOC1966" s="9"/>
      <c r="MOD1966" s="9"/>
      <c r="MOE1966" s="9"/>
      <c r="MOF1966" s="9"/>
      <c r="MOG1966" s="9"/>
      <c r="MOH1966" s="9"/>
      <c r="MOI1966" s="9"/>
      <c r="MOJ1966" s="9"/>
      <c r="MOK1966" s="9"/>
      <c r="MOL1966" s="9"/>
      <c r="MOM1966" s="9"/>
      <c r="MON1966" s="9"/>
      <c r="MOO1966" s="9"/>
      <c r="MOP1966" s="9"/>
      <c r="MOQ1966" s="9"/>
      <c r="MOR1966" s="9"/>
      <c r="MOS1966" s="9"/>
      <c r="MOT1966" s="9"/>
      <c r="MOU1966" s="9"/>
      <c r="MOV1966" s="9"/>
      <c r="MOW1966" s="9"/>
      <c r="MOX1966" s="9"/>
      <c r="MOY1966" s="9"/>
      <c r="MOZ1966" s="9"/>
      <c r="MPA1966" s="9"/>
      <c r="MPB1966" s="9"/>
      <c r="MPC1966" s="9"/>
      <c r="MPD1966" s="9"/>
      <c r="MPE1966" s="9"/>
      <c r="MPF1966" s="9"/>
      <c r="MPG1966" s="9"/>
      <c r="MPH1966" s="9"/>
      <c r="MPI1966" s="9"/>
      <c r="MPJ1966" s="9"/>
      <c r="MPK1966" s="9"/>
      <c r="MPL1966" s="9"/>
      <c r="MPM1966" s="9"/>
      <c r="MPN1966" s="9"/>
      <c r="MPO1966" s="9"/>
      <c r="MPP1966" s="9"/>
      <c r="MPQ1966" s="9"/>
      <c r="MPR1966" s="9"/>
      <c r="MPS1966" s="9"/>
      <c r="MPT1966" s="9"/>
      <c r="MPU1966" s="9"/>
      <c r="MPV1966" s="9"/>
      <c r="MPW1966" s="9"/>
      <c r="MPX1966" s="9"/>
      <c r="MPY1966" s="9"/>
      <c r="MPZ1966" s="9"/>
      <c r="MQA1966" s="9"/>
      <c r="MQB1966" s="9"/>
      <c r="MQC1966" s="9"/>
      <c r="MQD1966" s="9"/>
      <c r="MQE1966" s="9"/>
      <c r="MQF1966" s="9"/>
      <c r="MQG1966" s="9"/>
      <c r="MQH1966" s="9"/>
      <c r="MQI1966" s="9"/>
      <c r="MQJ1966" s="9"/>
      <c r="MQK1966" s="9"/>
      <c r="MQL1966" s="9"/>
      <c r="MQM1966" s="9"/>
      <c r="MQN1966" s="9"/>
      <c r="MQO1966" s="9"/>
      <c r="MQP1966" s="9"/>
      <c r="MQQ1966" s="9"/>
      <c r="MQR1966" s="9"/>
      <c r="MQS1966" s="9"/>
      <c r="MQT1966" s="9"/>
      <c r="MQU1966" s="9"/>
      <c r="MQV1966" s="9"/>
      <c r="MQW1966" s="9"/>
      <c r="MQX1966" s="9"/>
      <c r="MQY1966" s="9"/>
      <c r="MQZ1966" s="9"/>
      <c r="MRA1966" s="9"/>
      <c r="MRB1966" s="9"/>
      <c r="MRC1966" s="9"/>
      <c r="MRD1966" s="9"/>
      <c r="MRE1966" s="9"/>
      <c r="MRF1966" s="9"/>
      <c r="MRG1966" s="9"/>
      <c r="MRH1966" s="9"/>
      <c r="MRI1966" s="9"/>
      <c r="MRJ1966" s="9"/>
      <c r="MRK1966" s="9"/>
      <c r="MRL1966" s="9"/>
      <c r="MRM1966" s="9"/>
      <c r="MRN1966" s="9"/>
      <c r="MRO1966" s="9"/>
      <c r="MRP1966" s="9"/>
      <c r="MRQ1966" s="9"/>
      <c r="MRR1966" s="9"/>
      <c r="MRS1966" s="9"/>
      <c r="MRT1966" s="9"/>
      <c r="MRU1966" s="9"/>
      <c r="MRV1966" s="9"/>
      <c r="MRW1966" s="9"/>
      <c r="MRX1966" s="9"/>
      <c r="MRY1966" s="9"/>
      <c r="MRZ1966" s="9"/>
      <c r="MSA1966" s="9"/>
      <c r="MSB1966" s="9"/>
      <c r="MSC1966" s="9"/>
      <c r="MSD1966" s="9"/>
      <c r="MSE1966" s="9"/>
      <c r="MSF1966" s="9"/>
      <c r="MSG1966" s="9"/>
      <c r="MSH1966" s="9"/>
      <c r="MSI1966" s="9"/>
      <c r="MSJ1966" s="9"/>
      <c r="MSK1966" s="9"/>
      <c r="MSL1966" s="9"/>
      <c r="MSM1966" s="9"/>
      <c r="MSN1966" s="9"/>
      <c r="MSO1966" s="9"/>
      <c r="MSP1966" s="9"/>
      <c r="MSQ1966" s="9"/>
      <c r="MSR1966" s="9"/>
      <c r="MSS1966" s="9"/>
      <c r="MST1966" s="9"/>
      <c r="MSU1966" s="9"/>
      <c r="MSV1966" s="9"/>
      <c r="MSW1966" s="9"/>
      <c r="MSX1966" s="9"/>
      <c r="MSY1966" s="9"/>
      <c r="MSZ1966" s="9"/>
      <c r="MTA1966" s="9"/>
      <c r="MTB1966" s="9"/>
      <c r="MTC1966" s="9"/>
      <c r="MTD1966" s="9"/>
      <c r="MTE1966" s="9"/>
      <c r="MTF1966" s="9"/>
      <c r="MTG1966" s="9"/>
      <c r="MTH1966" s="9"/>
      <c r="MTI1966" s="9"/>
      <c r="MTJ1966" s="9"/>
      <c r="MTK1966" s="9"/>
      <c r="MTL1966" s="9"/>
      <c r="MTM1966" s="9"/>
      <c r="MTN1966" s="9"/>
      <c r="MTO1966" s="9"/>
      <c r="MTP1966" s="9"/>
      <c r="MTQ1966" s="9"/>
      <c r="MTR1966" s="9"/>
      <c r="MTS1966" s="9"/>
      <c r="MTT1966" s="9"/>
      <c r="MTU1966" s="9"/>
      <c r="MTV1966" s="9"/>
      <c r="MTW1966" s="9"/>
      <c r="MTX1966" s="9"/>
      <c r="MTY1966" s="9"/>
      <c r="MTZ1966" s="9"/>
      <c r="MUA1966" s="9"/>
      <c r="MUB1966" s="9"/>
      <c r="MUC1966" s="9"/>
      <c r="MUD1966" s="9"/>
      <c r="MUE1966" s="9"/>
      <c r="MUF1966" s="9"/>
      <c r="MUG1966" s="9"/>
      <c r="MUH1966" s="9"/>
      <c r="MUI1966" s="9"/>
      <c r="MUJ1966" s="9"/>
      <c r="MUK1966" s="9"/>
      <c r="MUL1966" s="9"/>
      <c r="MUM1966" s="9"/>
      <c r="MUN1966" s="9"/>
      <c r="MUO1966" s="9"/>
      <c r="MUP1966" s="9"/>
      <c r="MUQ1966" s="9"/>
      <c r="MUR1966" s="9"/>
      <c r="MUS1966" s="9"/>
      <c r="MUT1966" s="9"/>
      <c r="MUU1966" s="9"/>
      <c r="MUV1966" s="9"/>
      <c r="MUW1966" s="9"/>
      <c r="MUX1966" s="9"/>
      <c r="MUY1966" s="9"/>
      <c r="MUZ1966" s="9"/>
      <c r="MVA1966" s="9"/>
      <c r="MVB1966" s="9"/>
      <c r="MVC1966" s="9"/>
      <c r="MVD1966" s="9"/>
      <c r="MVE1966" s="9"/>
      <c r="MVF1966" s="9"/>
      <c r="MVG1966" s="9"/>
      <c r="MVH1966" s="9"/>
      <c r="MVI1966" s="9"/>
      <c r="MVJ1966" s="9"/>
      <c r="MVK1966" s="9"/>
      <c r="MVL1966" s="9"/>
      <c r="MVM1966" s="9"/>
      <c r="MVN1966" s="9"/>
      <c r="MVO1966" s="9"/>
      <c r="MVP1966" s="9"/>
      <c r="MVQ1966" s="9"/>
      <c r="MVR1966" s="9"/>
      <c r="MVS1966" s="9"/>
      <c r="MVT1966" s="9"/>
      <c r="MVU1966" s="9"/>
      <c r="MVV1966" s="9"/>
      <c r="MVW1966" s="9"/>
      <c r="MVX1966" s="9"/>
      <c r="MVY1966" s="9"/>
      <c r="MVZ1966" s="9"/>
      <c r="MWA1966" s="9"/>
      <c r="MWB1966" s="9"/>
      <c r="MWC1966" s="9"/>
      <c r="MWD1966" s="9"/>
      <c r="MWE1966" s="9"/>
      <c r="MWF1966" s="9"/>
      <c r="MWG1966" s="9"/>
      <c r="MWH1966" s="9"/>
      <c r="MWI1966" s="9"/>
      <c r="MWJ1966" s="9"/>
      <c r="MWK1966" s="9"/>
      <c r="MWL1966" s="9"/>
      <c r="MWM1966" s="9"/>
      <c r="MWN1966" s="9"/>
      <c r="MWO1966" s="9"/>
      <c r="MWP1966" s="9"/>
      <c r="MWQ1966" s="9"/>
      <c r="MWR1966" s="9"/>
      <c r="MWS1966" s="9"/>
      <c r="MWT1966" s="9"/>
      <c r="MWU1966" s="9"/>
      <c r="MWV1966" s="9"/>
      <c r="MWW1966" s="9"/>
      <c r="MWX1966" s="9"/>
      <c r="MWY1966" s="9"/>
      <c r="MWZ1966" s="9"/>
      <c r="MXA1966" s="9"/>
      <c r="MXB1966" s="9"/>
      <c r="MXC1966" s="9"/>
      <c r="MXD1966" s="9"/>
      <c r="MXE1966" s="9"/>
      <c r="MXF1966" s="9"/>
      <c r="MXG1966" s="9"/>
      <c r="MXH1966" s="9"/>
      <c r="MXI1966" s="9"/>
      <c r="MXJ1966" s="9"/>
      <c r="MXK1966" s="9"/>
      <c r="MXL1966" s="9"/>
      <c r="MXM1966" s="9"/>
      <c r="MXN1966" s="9"/>
      <c r="MXO1966" s="9"/>
      <c r="MXP1966" s="9"/>
      <c r="MXQ1966" s="9"/>
      <c r="MXR1966" s="9"/>
      <c r="MXS1966" s="9"/>
      <c r="MXT1966" s="9"/>
      <c r="MXU1966" s="9"/>
      <c r="MXV1966" s="9"/>
      <c r="MXW1966" s="9"/>
      <c r="MXX1966" s="9"/>
      <c r="MXY1966" s="9"/>
      <c r="MXZ1966" s="9"/>
      <c r="MYA1966" s="9"/>
      <c r="MYB1966" s="9"/>
      <c r="MYC1966" s="9"/>
      <c r="MYD1966" s="9"/>
      <c r="MYE1966" s="9"/>
      <c r="MYF1966" s="9"/>
      <c r="MYG1966" s="9"/>
      <c r="MYH1966" s="9"/>
      <c r="MYI1966" s="9"/>
      <c r="MYJ1966" s="9"/>
      <c r="MYK1966" s="9"/>
      <c r="MYL1966" s="9"/>
      <c r="MYM1966" s="9"/>
      <c r="MYN1966" s="9"/>
      <c r="MYO1966" s="9"/>
      <c r="MYP1966" s="9"/>
      <c r="MYQ1966" s="9"/>
      <c r="MYR1966" s="9"/>
      <c r="MYS1966" s="9"/>
      <c r="MYT1966" s="9"/>
      <c r="MYU1966" s="9"/>
      <c r="MYV1966" s="9"/>
      <c r="MYW1966" s="9"/>
      <c r="MYX1966" s="9"/>
      <c r="MYY1966" s="9"/>
      <c r="MYZ1966" s="9"/>
      <c r="MZA1966" s="9"/>
      <c r="MZB1966" s="9"/>
      <c r="MZC1966" s="9"/>
      <c r="MZD1966" s="9"/>
      <c r="MZE1966" s="9"/>
      <c r="MZF1966" s="9"/>
      <c r="MZG1966" s="9"/>
      <c r="MZH1966" s="9"/>
      <c r="MZI1966" s="9"/>
      <c r="MZJ1966" s="9"/>
      <c r="MZK1966" s="9"/>
      <c r="MZL1966" s="9"/>
      <c r="MZM1966" s="9"/>
      <c r="MZN1966" s="9"/>
      <c r="MZO1966" s="9"/>
      <c r="MZP1966" s="9"/>
      <c r="MZQ1966" s="9"/>
      <c r="MZR1966" s="9"/>
      <c r="MZS1966" s="9"/>
      <c r="MZT1966" s="9"/>
      <c r="MZU1966" s="9"/>
      <c r="MZV1966" s="9"/>
      <c r="MZW1966" s="9"/>
      <c r="MZX1966" s="9"/>
      <c r="MZY1966" s="9"/>
      <c r="MZZ1966" s="9"/>
      <c r="NAA1966" s="9"/>
      <c r="NAB1966" s="9"/>
      <c r="NAC1966" s="9"/>
      <c r="NAD1966" s="9"/>
      <c r="NAE1966" s="9"/>
      <c r="NAF1966" s="9"/>
      <c r="NAG1966" s="9"/>
      <c r="NAH1966" s="9"/>
      <c r="NAI1966" s="9"/>
      <c r="NAJ1966" s="9"/>
      <c r="NAK1966" s="9"/>
      <c r="NAL1966" s="9"/>
      <c r="NAM1966" s="9"/>
      <c r="NAN1966" s="9"/>
      <c r="NAO1966" s="9"/>
      <c r="NAP1966" s="9"/>
      <c r="NAQ1966" s="9"/>
      <c r="NAR1966" s="9"/>
      <c r="NAS1966" s="9"/>
      <c r="NAT1966" s="9"/>
      <c r="NAU1966" s="9"/>
      <c r="NAV1966" s="9"/>
      <c r="NAW1966" s="9"/>
      <c r="NAX1966" s="9"/>
      <c r="NAY1966" s="9"/>
      <c r="NAZ1966" s="9"/>
      <c r="NBA1966" s="9"/>
      <c r="NBB1966" s="9"/>
      <c r="NBC1966" s="9"/>
      <c r="NBD1966" s="9"/>
      <c r="NBE1966" s="9"/>
      <c r="NBF1966" s="9"/>
      <c r="NBG1966" s="9"/>
      <c r="NBH1966" s="9"/>
      <c r="NBI1966" s="9"/>
      <c r="NBJ1966" s="9"/>
      <c r="NBK1966" s="9"/>
      <c r="NBL1966" s="9"/>
      <c r="NBM1966" s="9"/>
      <c r="NBN1966" s="9"/>
      <c r="NBO1966" s="9"/>
      <c r="NBP1966" s="9"/>
      <c r="NBQ1966" s="9"/>
      <c r="NBR1966" s="9"/>
      <c r="NBS1966" s="9"/>
      <c r="NBT1966" s="9"/>
      <c r="NBU1966" s="9"/>
      <c r="NBV1966" s="9"/>
      <c r="NBW1966" s="9"/>
      <c r="NBX1966" s="9"/>
      <c r="NBY1966" s="9"/>
      <c r="NBZ1966" s="9"/>
      <c r="NCA1966" s="9"/>
      <c r="NCB1966" s="9"/>
      <c r="NCC1966" s="9"/>
      <c r="NCD1966" s="9"/>
      <c r="NCE1966" s="9"/>
      <c r="NCF1966" s="9"/>
      <c r="NCG1966" s="9"/>
      <c r="NCH1966" s="9"/>
      <c r="NCI1966" s="9"/>
      <c r="NCJ1966" s="9"/>
      <c r="NCK1966" s="9"/>
      <c r="NCL1966" s="9"/>
      <c r="NCM1966" s="9"/>
      <c r="NCN1966" s="9"/>
      <c r="NCO1966" s="9"/>
      <c r="NCP1966" s="9"/>
      <c r="NCQ1966" s="9"/>
      <c r="NCR1966" s="9"/>
      <c r="NCS1966" s="9"/>
      <c r="NCT1966" s="9"/>
      <c r="NCU1966" s="9"/>
      <c r="NCV1966" s="9"/>
      <c r="NCW1966" s="9"/>
      <c r="NCX1966" s="9"/>
      <c r="NCY1966" s="9"/>
      <c r="NCZ1966" s="9"/>
      <c r="NDA1966" s="9"/>
      <c r="NDB1966" s="9"/>
      <c r="NDC1966" s="9"/>
      <c r="NDD1966" s="9"/>
      <c r="NDE1966" s="9"/>
      <c r="NDF1966" s="9"/>
      <c r="NDG1966" s="9"/>
      <c r="NDH1966" s="9"/>
      <c r="NDI1966" s="9"/>
      <c r="NDJ1966" s="9"/>
      <c r="NDK1966" s="9"/>
      <c r="NDL1966" s="9"/>
      <c r="NDM1966" s="9"/>
      <c r="NDN1966" s="9"/>
      <c r="NDO1966" s="9"/>
      <c r="NDP1966" s="9"/>
      <c r="NDQ1966" s="9"/>
      <c r="NDR1966" s="9"/>
      <c r="NDS1966" s="9"/>
      <c r="NDT1966" s="9"/>
      <c r="NDU1966" s="9"/>
      <c r="NDV1966" s="9"/>
      <c r="NDW1966" s="9"/>
      <c r="NDX1966" s="9"/>
      <c r="NDY1966" s="9"/>
      <c r="NDZ1966" s="9"/>
      <c r="NEA1966" s="9"/>
      <c r="NEB1966" s="9"/>
      <c r="NEC1966" s="9"/>
      <c r="NED1966" s="9"/>
      <c r="NEE1966" s="9"/>
      <c r="NEF1966" s="9"/>
      <c r="NEG1966" s="9"/>
      <c r="NEH1966" s="9"/>
      <c r="NEI1966" s="9"/>
      <c r="NEJ1966" s="9"/>
      <c r="NEK1966" s="9"/>
      <c r="NEL1966" s="9"/>
      <c r="NEM1966" s="9"/>
      <c r="NEN1966" s="9"/>
      <c r="NEO1966" s="9"/>
      <c r="NEP1966" s="9"/>
      <c r="NEQ1966" s="9"/>
      <c r="NER1966" s="9"/>
      <c r="NES1966" s="9"/>
      <c r="NET1966" s="9"/>
      <c r="NEU1966" s="9"/>
      <c r="NEV1966" s="9"/>
      <c r="NEW1966" s="9"/>
      <c r="NEX1966" s="9"/>
      <c r="NEY1966" s="9"/>
      <c r="NEZ1966" s="9"/>
      <c r="NFA1966" s="9"/>
      <c r="NFB1966" s="9"/>
      <c r="NFC1966" s="9"/>
      <c r="NFD1966" s="9"/>
      <c r="NFE1966" s="9"/>
      <c r="NFF1966" s="9"/>
      <c r="NFG1966" s="9"/>
      <c r="NFH1966" s="9"/>
      <c r="NFI1966" s="9"/>
      <c r="NFJ1966" s="9"/>
      <c r="NFK1966" s="9"/>
      <c r="NFL1966" s="9"/>
      <c r="NFM1966" s="9"/>
      <c r="NFN1966" s="9"/>
      <c r="NFO1966" s="9"/>
      <c r="NFP1966" s="9"/>
      <c r="NFQ1966" s="9"/>
      <c r="NFR1966" s="9"/>
      <c r="NFS1966" s="9"/>
      <c r="NFT1966" s="9"/>
      <c r="NFU1966" s="9"/>
      <c r="NFV1966" s="9"/>
      <c r="NFW1966" s="9"/>
      <c r="NFX1966" s="9"/>
      <c r="NFY1966" s="9"/>
      <c r="NFZ1966" s="9"/>
      <c r="NGA1966" s="9"/>
      <c r="NGB1966" s="9"/>
      <c r="NGC1966" s="9"/>
      <c r="NGD1966" s="9"/>
      <c r="NGE1966" s="9"/>
      <c r="NGF1966" s="9"/>
      <c r="NGG1966" s="9"/>
      <c r="NGH1966" s="9"/>
      <c r="NGI1966" s="9"/>
      <c r="NGJ1966" s="9"/>
      <c r="NGK1966" s="9"/>
      <c r="NGL1966" s="9"/>
      <c r="NGM1966" s="9"/>
      <c r="NGN1966" s="9"/>
      <c r="NGO1966" s="9"/>
      <c r="NGP1966" s="9"/>
      <c r="NGQ1966" s="9"/>
      <c r="NGR1966" s="9"/>
      <c r="NGS1966" s="9"/>
      <c r="NGT1966" s="9"/>
      <c r="NGU1966" s="9"/>
      <c r="NGV1966" s="9"/>
      <c r="NGW1966" s="9"/>
      <c r="NGX1966" s="9"/>
      <c r="NGY1966" s="9"/>
      <c r="NGZ1966" s="9"/>
      <c r="NHA1966" s="9"/>
      <c r="NHB1966" s="9"/>
      <c r="NHC1966" s="9"/>
      <c r="NHD1966" s="9"/>
      <c r="NHE1966" s="9"/>
      <c r="NHF1966" s="9"/>
      <c r="NHG1966" s="9"/>
      <c r="NHH1966" s="9"/>
      <c r="NHI1966" s="9"/>
      <c r="NHJ1966" s="9"/>
      <c r="NHK1966" s="9"/>
      <c r="NHL1966" s="9"/>
      <c r="NHM1966" s="9"/>
      <c r="NHN1966" s="9"/>
      <c r="NHO1966" s="9"/>
      <c r="NHP1966" s="9"/>
      <c r="NHQ1966" s="9"/>
      <c r="NHR1966" s="9"/>
      <c r="NHS1966" s="9"/>
      <c r="NHT1966" s="9"/>
      <c r="NHU1966" s="9"/>
      <c r="NHV1966" s="9"/>
      <c r="NHW1966" s="9"/>
      <c r="NHX1966" s="9"/>
      <c r="NHY1966" s="9"/>
      <c r="NHZ1966" s="9"/>
      <c r="NIA1966" s="9"/>
      <c r="NIB1966" s="9"/>
      <c r="NIC1966" s="9"/>
      <c r="NID1966" s="9"/>
      <c r="NIE1966" s="9"/>
      <c r="NIF1966" s="9"/>
      <c r="NIG1966" s="9"/>
      <c r="NIH1966" s="9"/>
      <c r="NII1966" s="9"/>
      <c r="NIJ1966" s="9"/>
      <c r="NIK1966" s="9"/>
      <c r="NIL1966" s="9"/>
      <c r="NIM1966" s="9"/>
      <c r="NIN1966" s="9"/>
      <c r="NIO1966" s="9"/>
      <c r="NIP1966" s="9"/>
      <c r="NIQ1966" s="9"/>
      <c r="NIR1966" s="9"/>
      <c r="NIS1966" s="9"/>
      <c r="NIT1966" s="9"/>
      <c r="NIU1966" s="9"/>
      <c r="NIV1966" s="9"/>
      <c r="NIW1966" s="9"/>
      <c r="NIX1966" s="9"/>
      <c r="NIY1966" s="9"/>
      <c r="NIZ1966" s="9"/>
      <c r="NJA1966" s="9"/>
      <c r="NJB1966" s="9"/>
      <c r="NJC1966" s="9"/>
      <c r="NJD1966" s="9"/>
      <c r="NJE1966" s="9"/>
      <c r="NJF1966" s="9"/>
      <c r="NJG1966" s="9"/>
      <c r="NJH1966" s="9"/>
      <c r="NJI1966" s="9"/>
      <c r="NJJ1966" s="9"/>
      <c r="NJK1966" s="9"/>
      <c r="NJL1966" s="9"/>
      <c r="NJM1966" s="9"/>
      <c r="NJN1966" s="9"/>
      <c r="NJO1966" s="9"/>
      <c r="NJP1966" s="9"/>
      <c r="NJQ1966" s="9"/>
      <c r="NJR1966" s="9"/>
      <c r="NJS1966" s="9"/>
      <c r="NJT1966" s="9"/>
      <c r="NJU1966" s="9"/>
      <c r="NJV1966" s="9"/>
      <c r="NJW1966" s="9"/>
      <c r="NJX1966" s="9"/>
      <c r="NJY1966" s="9"/>
      <c r="NJZ1966" s="9"/>
      <c r="NKA1966" s="9"/>
      <c r="NKB1966" s="9"/>
      <c r="NKC1966" s="9"/>
      <c r="NKD1966" s="9"/>
      <c r="NKE1966" s="9"/>
      <c r="NKF1966" s="9"/>
      <c r="NKG1966" s="9"/>
      <c r="NKH1966" s="9"/>
      <c r="NKI1966" s="9"/>
      <c r="NKJ1966" s="9"/>
      <c r="NKK1966" s="9"/>
      <c r="NKL1966" s="9"/>
      <c r="NKM1966" s="9"/>
      <c r="NKN1966" s="9"/>
      <c r="NKO1966" s="9"/>
      <c r="NKP1966" s="9"/>
      <c r="NKQ1966" s="9"/>
      <c r="NKR1966" s="9"/>
      <c r="NKS1966" s="9"/>
      <c r="NKT1966" s="9"/>
      <c r="NKU1966" s="9"/>
      <c r="NKV1966" s="9"/>
      <c r="NKW1966" s="9"/>
      <c r="NKX1966" s="9"/>
      <c r="NKY1966" s="9"/>
      <c r="NKZ1966" s="9"/>
      <c r="NLA1966" s="9"/>
      <c r="NLB1966" s="9"/>
      <c r="NLC1966" s="9"/>
      <c r="NLD1966" s="9"/>
      <c r="NLE1966" s="9"/>
      <c r="NLF1966" s="9"/>
      <c r="NLG1966" s="9"/>
      <c r="NLH1966" s="9"/>
      <c r="NLI1966" s="9"/>
      <c r="NLJ1966" s="9"/>
      <c r="NLK1966" s="9"/>
      <c r="NLL1966" s="9"/>
      <c r="NLM1966" s="9"/>
      <c r="NLN1966" s="9"/>
      <c r="NLO1966" s="9"/>
      <c r="NLP1966" s="9"/>
      <c r="NLQ1966" s="9"/>
      <c r="NLR1966" s="9"/>
      <c r="NLS1966" s="9"/>
      <c r="NLT1966" s="9"/>
      <c r="NLU1966" s="9"/>
      <c r="NLV1966" s="9"/>
      <c r="NLW1966" s="9"/>
      <c r="NLX1966" s="9"/>
      <c r="NLY1966" s="9"/>
      <c r="NLZ1966" s="9"/>
      <c r="NMA1966" s="9"/>
      <c r="NMB1966" s="9"/>
      <c r="NMC1966" s="9"/>
      <c r="NMD1966" s="9"/>
      <c r="NME1966" s="9"/>
      <c r="NMF1966" s="9"/>
      <c r="NMG1966" s="9"/>
      <c r="NMH1966" s="9"/>
      <c r="NMI1966" s="9"/>
      <c r="NMJ1966" s="9"/>
      <c r="NMK1966" s="9"/>
      <c r="NML1966" s="9"/>
      <c r="NMM1966" s="9"/>
      <c r="NMN1966" s="9"/>
      <c r="NMO1966" s="9"/>
      <c r="NMP1966" s="9"/>
      <c r="NMQ1966" s="9"/>
      <c r="NMR1966" s="9"/>
      <c r="NMS1966" s="9"/>
      <c r="NMT1966" s="9"/>
      <c r="NMU1966" s="9"/>
      <c r="NMV1966" s="9"/>
      <c r="NMW1966" s="9"/>
      <c r="NMX1966" s="9"/>
      <c r="NMY1966" s="9"/>
      <c r="NMZ1966" s="9"/>
      <c r="NNA1966" s="9"/>
      <c r="NNB1966" s="9"/>
      <c r="NNC1966" s="9"/>
      <c r="NND1966" s="9"/>
      <c r="NNE1966" s="9"/>
      <c r="NNF1966" s="9"/>
      <c r="NNG1966" s="9"/>
      <c r="NNH1966" s="9"/>
      <c r="NNI1966" s="9"/>
      <c r="NNJ1966" s="9"/>
      <c r="NNK1966" s="9"/>
      <c r="NNL1966" s="9"/>
      <c r="NNM1966" s="9"/>
      <c r="NNN1966" s="9"/>
      <c r="NNO1966" s="9"/>
      <c r="NNP1966" s="9"/>
      <c r="NNQ1966" s="9"/>
      <c r="NNR1966" s="9"/>
      <c r="NNS1966" s="9"/>
      <c r="NNT1966" s="9"/>
      <c r="NNU1966" s="9"/>
      <c r="NNV1966" s="9"/>
      <c r="NNW1966" s="9"/>
      <c r="NNX1966" s="9"/>
      <c r="NNY1966" s="9"/>
      <c r="NNZ1966" s="9"/>
      <c r="NOA1966" s="9"/>
      <c r="NOB1966" s="9"/>
      <c r="NOC1966" s="9"/>
      <c r="NOD1966" s="9"/>
      <c r="NOE1966" s="9"/>
      <c r="NOF1966" s="9"/>
      <c r="NOG1966" s="9"/>
      <c r="NOH1966" s="9"/>
      <c r="NOI1966" s="9"/>
      <c r="NOJ1966" s="9"/>
      <c r="NOK1966" s="9"/>
      <c r="NOL1966" s="9"/>
      <c r="NOM1966" s="9"/>
      <c r="NON1966" s="9"/>
      <c r="NOO1966" s="9"/>
      <c r="NOP1966" s="9"/>
      <c r="NOQ1966" s="9"/>
      <c r="NOR1966" s="9"/>
      <c r="NOS1966" s="9"/>
      <c r="NOT1966" s="9"/>
      <c r="NOU1966" s="9"/>
      <c r="NOV1966" s="9"/>
      <c r="NOW1966" s="9"/>
      <c r="NOX1966" s="9"/>
      <c r="NOY1966" s="9"/>
      <c r="NOZ1966" s="9"/>
      <c r="NPA1966" s="9"/>
      <c r="NPB1966" s="9"/>
      <c r="NPC1966" s="9"/>
      <c r="NPD1966" s="9"/>
      <c r="NPE1966" s="9"/>
      <c r="NPF1966" s="9"/>
      <c r="NPG1966" s="9"/>
      <c r="NPH1966" s="9"/>
      <c r="NPI1966" s="9"/>
      <c r="NPJ1966" s="9"/>
      <c r="NPK1966" s="9"/>
      <c r="NPL1966" s="9"/>
      <c r="NPM1966" s="9"/>
      <c r="NPN1966" s="9"/>
      <c r="NPO1966" s="9"/>
      <c r="NPP1966" s="9"/>
      <c r="NPQ1966" s="9"/>
      <c r="NPR1966" s="9"/>
      <c r="NPS1966" s="9"/>
      <c r="NPT1966" s="9"/>
      <c r="NPU1966" s="9"/>
      <c r="NPV1966" s="9"/>
      <c r="NPW1966" s="9"/>
      <c r="NPX1966" s="9"/>
      <c r="NPY1966" s="9"/>
      <c r="NPZ1966" s="9"/>
      <c r="NQA1966" s="9"/>
      <c r="NQB1966" s="9"/>
      <c r="NQC1966" s="9"/>
      <c r="NQD1966" s="9"/>
      <c r="NQE1966" s="9"/>
      <c r="NQF1966" s="9"/>
      <c r="NQG1966" s="9"/>
      <c r="NQH1966" s="9"/>
      <c r="NQI1966" s="9"/>
      <c r="NQJ1966" s="9"/>
      <c r="NQK1966" s="9"/>
      <c r="NQL1966" s="9"/>
      <c r="NQM1966" s="9"/>
      <c r="NQN1966" s="9"/>
      <c r="NQO1966" s="9"/>
      <c r="NQP1966" s="9"/>
      <c r="NQQ1966" s="9"/>
      <c r="NQR1966" s="9"/>
      <c r="NQS1966" s="9"/>
      <c r="NQT1966" s="9"/>
      <c r="NQU1966" s="9"/>
      <c r="NQV1966" s="9"/>
      <c r="NQW1966" s="9"/>
      <c r="NQX1966" s="9"/>
      <c r="NQY1966" s="9"/>
      <c r="NQZ1966" s="9"/>
      <c r="NRA1966" s="9"/>
      <c r="NRB1966" s="9"/>
      <c r="NRC1966" s="9"/>
      <c r="NRD1966" s="9"/>
      <c r="NRE1966" s="9"/>
      <c r="NRF1966" s="9"/>
      <c r="NRG1966" s="9"/>
      <c r="NRH1966" s="9"/>
      <c r="NRI1966" s="9"/>
      <c r="NRJ1966" s="9"/>
      <c r="NRK1966" s="9"/>
      <c r="NRL1966" s="9"/>
      <c r="NRM1966" s="9"/>
      <c r="NRN1966" s="9"/>
      <c r="NRO1966" s="9"/>
      <c r="NRP1966" s="9"/>
      <c r="NRQ1966" s="9"/>
      <c r="NRR1966" s="9"/>
      <c r="NRS1966" s="9"/>
      <c r="NRT1966" s="9"/>
      <c r="NRU1966" s="9"/>
      <c r="NRV1966" s="9"/>
      <c r="NRW1966" s="9"/>
      <c r="NRX1966" s="9"/>
      <c r="NRY1966" s="9"/>
      <c r="NRZ1966" s="9"/>
      <c r="NSA1966" s="9"/>
      <c r="NSB1966" s="9"/>
      <c r="NSC1966" s="9"/>
      <c r="NSD1966" s="9"/>
      <c r="NSE1966" s="9"/>
      <c r="NSF1966" s="9"/>
      <c r="NSG1966" s="9"/>
      <c r="NSH1966" s="9"/>
      <c r="NSI1966" s="9"/>
      <c r="NSJ1966" s="9"/>
      <c r="NSK1966" s="9"/>
      <c r="NSL1966" s="9"/>
      <c r="NSM1966" s="9"/>
      <c r="NSN1966" s="9"/>
      <c r="NSO1966" s="9"/>
      <c r="NSP1966" s="9"/>
      <c r="NSQ1966" s="9"/>
      <c r="NSR1966" s="9"/>
      <c r="NSS1966" s="9"/>
      <c r="NST1966" s="9"/>
      <c r="NSU1966" s="9"/>
      <c r="NSV1966" s="9"/>
      <c r="NSW1966" s="9"/>
      <c r="NSX1966" s="9"/>
      <c r="NSY1966" s="9"/>
      <c r="NSZ1966" s="9"/>
      <c r="NTA1966" s="9"/>
      <c r="NTB1966" s="9"/>
      <c r="NTC1966" s="9"/>
      <c r="NTD1966" s="9"/>
      <c r="NTE1966" s="9"/>
      <c r="NTF1966" s="9"/>
      <c r="NTG1966" s="9"/>
      <c r="NTH1966" s="9"/>
      <c r="NTI1966" s="9"/>
      <c r="NTJ1966" s="9"/>
      <c r="NTK1966" s="9"/>
      <c r="NTL1966" s="9"/>
      <c r="NTM1966" s="9"/>
      <c r="NTN1966" s="9"/>
      <c r="NTO1966" s="9"/>
      <c r="NTP1966" s="9"/>
      <c r="NTQ1966" s="9"/>
      <c r="NTR1966" s="9"/>
      <c r="NTS1966" s="9"/>
      <c r="NTT1966" s="9"/>
      <c r="NTU1966" s="9"/>
      <c r="NTV1966" s="9"/>
      <c r="NTW1966" s="9"/>
      <c r="NTX1966" s="9"/>
      <c r="NTY1966" s="9"/>
      <c r="NTZ1966" s="9"/>
      <c r="NUA1966" s="9"/>
      <c r="NUB1966" s="9"/>
      <c r="NUC1966" s="9"/>
      <c r="NUD1966" s="9"/>
      <c r="NUE1966" s="9"/>
      <c r="NUF1966" s="9"/>
      <c r="NUG1966" s="9"/>
      <c r="NUH1966" s="9"/>
      <c r="NUI1966" s="9"/>
      <c r="NUJ1966" s="9"/>
      <c r="NUK1966" s="9"/>
      <c r="NUL1966" s="9"/>
      <c r="NUM1966" s="9"/>
      <c r="NUN1966" s="9"/>
      <c r="NUO1966" s="9"/>
      <c r="NUP1966" s="9"/>
      <c r="NUQ1966" s="9"/>
      <c r="NUR1966" s="9"/>
      <c r="NUS1966" s="9"/>
      <c r="NUT1966" s="9"/>
      <c r="NUU1966" s="9"/>
      <c r="NUV1966" s="9"/>
      <c r="NUW1966" s="9"/>
      <c r="NUX1966" s="9"/>
      <c r="NUY1966" s="9"/>
      <c r="NUZ1966" s="9"/>
      <c r="NVA1966" s="9"/>
      <c r="NVB1966" s="9"/>
      <c r="NVC1966" s="9"/>
      <c r="NVD1966" s="9"/>
      <c r="NVE1966" s="9"/>
      <c r="NVF1966" s="9"/>
      <c r="NVG1966" s="9"/>
      <c r="NVH1966" s="9"/>
      <c r="NVI1966" s="9"/>
      <c r="NVJ1966" s="9"/>
      <c r="NVK1966" s="9"/>
      <c r="NVL1966" s="9"/>
      <c r="NVM1966" s="9"/>
      <c r="NVN1966" s="9"/>
      <c r="NVO1966" s="9"/>
      <c r="NVP1966" s="9"/>
      <c r="NVQ1966" s="9"/>
      <c r="NVR1966" s="9"/>
      <c r="NVS1966" s="9"/>
      <c r="NVT1966" s="9"/>
      <c r="NVU1966" s="9"/>
      <c r="NVV1966" s="9"/>
      <c r="NVW1966" s="9"/>
      <c r="NVX1966" s="9"/>
      <c r="NVY1966" s="9"/>
      <c r="NVZ1966" s="9"/>
      <c r="NWA1966" s="9"/>
      <c r="NWB1966" s="9"/>
      <c r="NWC1966" s="9"/>
      <c r="NWD1966" s="9"/>
      <c r="NWE1966" s="9"/>
      <c r="NWF1966" s="9"/>
      <c r="NWG1966" s="9"/>
      <c r="NWH1966" s="9"/>
      <c r="NWI1966" s="9"/>
      <c r="NWJ1966" s="9"/>
      <c r="NWK1966" s="9"/>
      <c r="NWL1966" s="9"/>
      <c r="NWM1966" s="9"/>
      <c r="NWN1966" s="9"/>
      <c r="NWO1966" s="9"/>
      <c r="NWP1966" s="9"/>
      <c r="NWQ1966" s="9"/>
      <c r="NWR1966" s="9"/>
      <c r="NWS1966" s="9"/>
      <c r="NWT1966" s="9"/>
      <c r="NWU1966" s="9"/>
      <c r="NWV1966" s="9"/>
      <c r="NWW1966" s="9"/>
      <c r="NWX1966" s="9"/>
      <c r="NWY1966" s="9"/>
      <c r="NWZ1966" s="9"/>
      <c r="NXA1966" s="9"/>
      <c r="NXB1966" s="9"/>
      <c r="NXC1966" s="9"/>
      <c r="NXD1966" s="9"/>
      <c r="NXE1966" s="9"/>
      <c r="NXF1966" s="9"/>
      <c r="NXG1966" s="9"/>
      <c r="NXH1966" s="9"/>
      <c r="NXI1966" s="9"/>
      <c r="NXJ1966" s="9"/>
      <c r="NXK1966" s="9"/>
      <c r="NXL1966" s="9"/>
      <c r="NXM1966" s="9"/>
      <c r="NXN1966" s="9"/>
      <c r="NXO1966" s="9"/>
      <c r="NXP1966" s="9"/>
      <c r="NXQ1966" s="9"/>
      <c r="NXR1966" s="9"/>
      <c r="NXS1966" s="9"/>
      <c r="NXT1966" s="9"/>
      <c r="NXU1966" s="9"/>
      <c r="NXV1966" s="9"/>
      <c r="NXW1966" s="9"/>
      <c r="NXX1966" s="9"/>
      <c r="NXY1966" s="9"/>
      <c r="NXZ1966" s="9"/>
      <c r="NYA1966" s="9"/>
      <c r="NYB1966" s="9"/>
      <c r="NYC1966" s="9"/>
      <c r="NYD1966" s="9"/>
      <c r="NYE1966" s="9"/>
      <c r="NYF1966" s="9"/>
      <c r="NYG1966" s="9"/>
      <c r="NYH1966" s="9"/>
      <c r="NYI1966" s="9"/>
      <c r="NYJ1966" s="9"/>
      <c r="NYK1966" s="9"/>
      <c r="NYL1966" s="9"/>
      <c r="NYM1966" s="9"/>
      <c r="NYN1966" s="9"/>
      <c r="NYO1966" s="9"/>
      <c r="NYP1966" s="9"/>
      <c r="NYQ1966" s="9"/>
      <c r="NYR1966" s="9"/>
      <c r="NYS1966" s="9"/>
      <c r="NYT1966" s="9"/>
      <c r="NYU1966" s="9"/>
      <c r="NYV1966" s="9"/>
      <c r="NYW1966" s="9"/>
      <c r="NYX1966" s="9"/>
      <c r="NYY1966" s="9"/>
      <c r="NYZ1966" s="9"/>
      <c r="NZA1966" s="9"/>
      <c r="NZB1966" s="9"/>
      <c r="NZC1966" s="9"/>
      <c r="NZD1966" s="9"/>
      <c r="NZE1966" s="9"/>
      <c r="NZF1966" s="9"/>
      <c r="NZG1966" s="9"/>
      <c r="NZH1966" s="9"/>
      <c r="NZI1966" s="9"/>
      <c r="NZJ1966" s="9"/>
      <c r="NZK1966" s="9"/>
      <c r="NZL1966" s="9"/>
      <c r="NZM1966" s="9"/>
      <c r="NZN1966" s="9"/>
      <c r="NZO1966" s="9"/>
      <c r="NZP1966" s="9"/>
      <c r="NZQ1966" s="9"/>
      <c r="NZR1966" s="9"/>
      <c r="NZS1966" s="9"/>
      <c r="NZT1966" s="9"/>
      <c r="NZU1966" s="9"/>
      <c r="NZV1966" s="9"/>
      <c r="NZW1966" s="9"/>
      <c r="NZX1966" s="9"/>
      <c r="NZY1966" s="9"/>
      <c r="NZZ1966" s="9"/>
      <c r="OAA1966" s="9"/>
      <c r="OAB1966" s="9"/>
      <c r="OAC1966" s="9"/>
      <c r="OAD1966" s="9"/>
      <c r="OAE1966" s="9"/>
      <c r="OAF1966" s="9"/>
      <c r="OAG1966" s="9"/>
      <c r="OAH1966" s="9"/>
      <c r="OAI1966" s="9"/>
      <c r="OAJ1966" s="9"/>
      <c r="OAK1966" s="9"/>
      <c r="OAL1966" s="9"/>
      <c r="OAM1966" s="9"/>
      <c r="OAN1966" s="9"/>
      <c r="OAO1966" s="9"/>
      <c r="OAP1966" s="9"/>
      <c r="OAQ1966" s="9"/>
      <c r="OAR1966" s="9"/>
      <c r="OAS1966" s="9"/>
      <c r="OAT1966" s="9"/>
      <c r="OAU1966" s="9"/>
      <c r="OAV1966" s="9"/>
      <c r="OAW1966" s="9"/>
      <c r="OAX1966" s="9"/>
      <c r="OAY1966" s="9"/>
      <c r="OAZ1966" s="9"/>
      <c r="OBA1966" s="9"/>
      <c r="OBB1966" s="9"/>
      <c r="OBC1966" s="9"/>
      <c r="OBD1966" s="9"/>
      <c r="OBE1966" s="9"/>
      <c r="OBF1966" s="9"/>
      <c r="OBG1966" s="9"/>
      <c r="OBH1966" s="9"/>
      <c r="OBI1966" s="9"/>
      <c r="OBJ1966" s="9"/>
      <c r="OBK1966" s="9"/>
      <c r="OBL1966" s="9"/>
      <c r="OBM1966" s="9"/>
      <c r="OBN1966" s="9"/>
      <c r="OBO1966" s="9"/>
      <c r="OBP1966" s="9"/>
      <c r="OBQ1966" s="9"/>
      <c r="OBR1966" s="9"/>
      <c r="OBS1966" s="9"/>
      <c r="OBT1966" s="9"/>
      <c r="OBU1966" s="9"/>
      <c r="OBV1966" s="9"/>
      <c r="OBW1966" s="9"/>
      <c r="OBX1966" s="9"/>
      <c r="OBY1966" s="9"/>
      <c r="OBZ1966" s="9"/>
      <c r="OCA1966" s="9"/>
      <c r="OCB1966" s="9"/>
      <c r="OCC1966" s="9"/>
      <c r="OCD1966" s="9"/>
      <c r="OCE1966" s="9"/>
      <c r="OCF1966" s="9"/>
      <c r="OCG1966" s="9"/>
      <c r="OCH1966" s="9"/>
      <c r="OCI1966" s="9"/>
      <c r="OCJ1966" s="9"/>
      <c r="OCK1966" s="9"/>
      <c r="OCL1966" s="9"/>
      <c r="OCM1966" s="9"/>
      <c r="OCN1966" s="9"/>
      <c r="OCO1966" s="9"/>
      <c r="OCP1966" s="9"/>
      <c r="OCQ1966" s="9"/>
      <c r="OCR1966" s="9"/>
      <c r="OCS1966" s="9"/>
      <c r="OCT1966" s="9"/>
      <c r="OCU1966" s="9"/>
      <c r="OCV1966" s="9"/>
      <c r="OCW1966" s="9"/>
      <c r="OCX1966" s="9"/>
      <c r="OCY1966" s="9"/>
      <c r="OCZ1966" s="9"/>
      <c r="ODA1966" s="9"/>
      <c r="ODB1966" s="9"/>
      <c r="ODC1966" s="9"/>
      <c r="ODD1966" s="9"/>
      <c r="ODE1966" s="9"/>
      <c r="ODF1966" s="9"/>
      <c r="ODG1966" s="9"/>
      <c r="ODH1966" s="9"/>
      <c r="ODI1966" s="9"/>
      <c r="ODJ1966" s="9"/>
      <c r="ODK1966" s="9"/>
      <c r="ODL1966" s="9"/>
      <c r="ODM1966" s="9"/>
      <c r="ODN1966" s="9"/>
      <c r="ODO1966" s="9"/>
      <c r="ODP1966" s="9"/>
      <c r="ODQ1966" s="9"/>
      <c r="ODR1966" s="9"/>
      <c r="ODS1966" s="9"/>
      <c r="ODT1966" s="9"/>
      <c r="ODU1966" s="9"/>
      <c r="ODV1966" s="9"/>
      <c r="ODW1966" s="9"/>
      <c r="ODX1966" s="9"/>
      <c r="ODY1966" s="9"/>
      <c r="ODZ1966" s="9"/>
      <c r="OEA1966" s="9"/>
      <c r="OEB1966" s="9"/>
      <c r="OEC1966" s="9"/>
      <c r="OED1966" s="9"/>
      <c r="OEE1966" s="9"/>
      <c r="OEF1966" s="9"/>
      <c r="OEG1966" s="9"/>
      <c r="OEH1966" s="9"/>
      <c r="OEI1966" s="9"/>
      <c r="OEJ1966" s="9"/>
      <c r="OEK1966" s="9"/>
      <c r="OEL1966" s="9"/>
      <c r="OEM1966" s="9"/>
      <c r="OEN1966" s="9"/>
      <c r="OEO1966" s="9"/>
      <c r="OEP1966" s="9"/>
      <c r="OEQ1966" s="9"/>
      <c r="OER1966" s="9"/>
      <c r="OES1966" s="9"/>
      <c r="OET1966" s="9"/>
      <c r="OEU1966" s="9"/>
      <c r="OEV1966" s="9"/>
      <c r="OEW1966" s="9"/>
      <c r="OEX1966" s="9"/>
      <c r="OEY1966" s="9"/>
      <c r="OEZ1966" s="9"/>
      <c r="OFA1966" s="9"/>
      <c r="OFB1966" s="9"/>
      <c r="OFC1966" s="9"/>
      <c r="OFD1966" s="9"/>
      <c r="OFE1966" s="9"/>
      <c r="OFF1966" s="9"/>
      <c r="OFG1966" s="9"/>
      <c r="OFH1966" s="9"/>
      <c r="OFI1966" s="9"/>
      <c r="OFJ1966" s="9"/>
      <c r="OFK1966" s="9"/>
      <c r="OFL1966" s="9"/>
      <c r="OFM1966" s="9"/>
      <c r="OFN1966" s="9"/>
      <c r="OFO1966" s="9"/>
      <c r="OFP1966" s="9"/>
      <c r="OFQ1966" s="9"/>
      <c r="OFR1966" s="9"/>
      <c r="OFS1966" s="9"/>
      <c r="OFT1966" s="9"/>
      <c r="OFU1966" s="9"/>
      <c r="OFV1966" s="9"/>
      <c r="OFW1966" s="9"/>
      <c r="OFX1966" s="9"/>
      <c r="OFY1966" s="9"/>
      <c r="OFZ1966" s="9"/>
      <c r="OGA1966" s="9"/>
      <c r="OGB1966" s="9"/>
      <c r="OGC1966" s="9"/>
      <c r="OGD1966" s="9"/>
      <c r="OGE1966" s="9"/>
      <c r="OGF1966" s="9"/>
      <c r="OGG1966" s="9"/>
      <c r="OGH1966" s="9"/>
      <c r="OGI1966" s="9"/>
      <c r="OGJ1966" s="9"/>
      <c r="OGK1966" s="9"/>
      <c r="OGL1966" s="9"/>
      <c r="OGM1966" s="9"/>
      <c r="OGN1966" s="9"/>
      <c r="OGO1966" s="9"/>
      <c r="OGP1966" s="9"/>
      <c r="OGQ1966" s="9"/>
      <c r="OGR1966" s="9"/>
      <c r="OGS1966" s="9"/>
      <c r="OGT1966" s="9"/>
      <c r="OGU1966" s="9"/>
      <c r="OGV1966" s="9"/>
      <c r="OGW1966" s="9"/>
      <c r="OGX1966" s="9"/>
      <c r="OGY1966" s="9"/>
      <c r="OGZ1966" s="9"/>
      <c r="OHA1966" s="9"/>
      <c r="OHB1966" s="9"/>
      <c r="OHC1966" s="9"/>
      <c r="OHD1966" s="9"/>
      <c r="OHE1966" s="9"/>
      <c r="OHF1966" s="9"/>
      <c r="OHG1966" s="9"/>
      <c r="OHH1966" s="9"/>
      <c r="OHI1966" s="9"/>
      <c r="OHJ1966" s="9"/>
      <c r="OHK1966" s="9"/>
      <c r="OHL1966" s="9"/>
      <c r="OHM1966" s="9"/>
      <c r="OHN1966" s="9"/>
      <c r="OHO1966" s="9"/>
      <c r="OHP1966" s="9"/>
      <c r="OHQ1966" s="9"/>
      <c r="OHR1966" s="9"/>
      <c r="OHS1966" s="9"/>
      <c r="OHT1966" s="9"/>
      <c r="OHU1966" s="9"/>
      <c r="OHV1966" s="9"/>
      <c r="OHW1966" s="9"/>
      <c r="OHX1966" s="9"/>
      <c r="OHY1966" s="9"/>
      <c r="OHZ1966" s="9"/>
      <c r="OIA1966" s="9"/>
      <c r="OIB1966" s="9"/>
      <c r="OIC1966" s="9"/>
      <c r="OID1966" s="9"/>
      <c r="OIE1966" s="9"/>
      <c r="OIF1966" s="9"/>
      <c r="OIG1966" s="9"/>
      <c r="OIH1966" s="9"/>
      <c r="OII1966" s="9"/>
      <c r="OIJ1966" s="9"/>
      <c r="OIK1966" s="9"/>
      <c r="OIL1966" s="9"/>
      <c r="OIM1966" s="9"/>
      <c r="OIN1966" s="9"/>
      <c r="OIO1966" s="9"/>
      <c r="OIP1966" s="9"/>
      <c r="OIQ1966" s="9"/>
      <c r="OIR1966" s="9"/>
      <c r="OIS1966" s="9"/>
      <c r="OIT1966" s="9"/>
      <c r="OIU1966" s="9"/>
      <c r="OIV1966" s="9"/>
      <c r="OIW1966" s="9"/>
      <c r="OIX1966" s="9"/>
      <c r="OIY1966" s="9"/>
      <c r="OIZ1966" s="9"/>
      <c r="OJA1966" s="9"/>
      <c r="OJB1966" s="9"/>
      <c r="OJC1966" s="9"/>
      <c r="OJD1966" s="9"/>
      <c r="OJE1966" s="9"/>
      <c r="OJF1966" s="9"/>
      <c r="OJG1966" s="9"/>
      <c r="OJH1966" s="9"/>
      <c r="OJI1966" s="9"/>
      <c r="OJJ1966" s="9"/>
      <c r="OJK1966" s="9"/>
      <c r="OJL1966" s="9"/>
      <c r="OJM1966" s="9"/>
      <c r="OJN1966" s="9"/>
      <c r="OJO1966" s="9"/>
      <c r="OJP1966" s="9"/>
      <c r="OJQ1966" s="9"/>
      <c r="OJR1966" s="9"/>
      <c r="OJS1966" s="9"/>
      <c r="OJT1966" s="9"/>
      <c r="OJU1966" s="9"/>
      <c r="OJV1966" s="9"/>
      <c r="OJW1966" s="9"/>
      <c r="OJX1966" s="9"/>
      <c r="OJY1966" s="9"/>
      <c r="OJZ1966" s="9"/>
      <c r="OKA1966" s="9"/>
      <c r="OKB1966" s="9"/>
      <c r="OKC1966" s="9"/>
      <c r="OKD1966" s="9"/>
      <c r="OKE1966" s="9"/>
      <c r="OKF1966" s="9"/>
      <c r="OKG1966" s="9"/>
      <c r="OKH1966" s="9"/>
      <c r="OKI1966" s="9"/>
      <c r="OKJ1966" s="9"/>
      <c r="OKK1966" s="9"/>
      <c r="OKL1966" s="9"/>
      <c r="OKM1966" s="9"/>
      <c r="OKN1966" s="9"/>
      <c r="OKO1966" s="9"/>
      <c r="OKP1966" s="9"/>
      <c r="OKQ1966" s="9"/>
      <c r="OKR1966" s="9"/>
      <c r="OKS1966" s="9"/>
      <c r="OKT1966" s="9"/>
      <c r="OKU1966" s="9"/>
      <c r="OKV1966" s="9"/>
      <c r="OKW1966" s="9"/>
      <c r="OKX1966" s="9"/>
      <c r="OKY1966" s="9"/>
      <c r="OKZ1966" s="9"/>
      <c r="OLA1966" s="9"/>
      <c r="OLB1966" s="9"/>
      <c r="OLC1966" s="9"/>
      <c r="OLD1966" s="9"/>
      <c r="OLE1966" s="9"/>
      <c r="OLF1966" s="9"/>
      <c r="OLG1966" s="9"/>
      <c r="OLH1966" s="9"/>
      <c r="OLI1966" s="9"/>
      <c r="OLJ1966" s="9"/>
      <c r="OLK1966" s="9"/>
      <c r="OLL1966" s="9"/>
      <c r="OLM1966" s="9"/>
      <c r="OLN1966" s="9"/>
      <c r="OLO1966" s="9"/>
      <c r="OLP1966" s="9"/>
      <c r="OLQ1966" s="9"/>
      <c r="OLR1966" s="9"/>
      <c r="OLS1966" s="9"/>
      <c r="OLT1966" s="9"/>
      <c r="OLU1966" s="9"/>
      <c r="OLV1966" s="9"/>
      <c r="OLW1966" s="9"/>
      <c r="OLX1966" s="9"/>
      <c r="OLY1966" s="9"/>
      <c r="OLZ1966" s="9"/>
      <c r="OMA1966" s="9"/>
      <c r="OMB1966" s="9"/>
      <c r="OMC1966" s="9"/>
      <c r="OMD1966" s="9"/>
      <c r="OME1966" s="9"/>
      <c r="OMF1966" s="9"/>
      <c r="OMG1966" s="9"/>
      <c r="OMH1966" s="9"/>
      <c r="OMI1966" s="9"/>
      <c r="OMJ1966" s="9"/>
      <c r="OMK1966" s="9"/>
      <c r="OML1966" s="9"/>
      <c r="OMM1966" s="9"/>
      <c r="OMN1966" s="9"/>
      <c r="OMO1966" s="9"/>
      <c r="OMP1966" s="9"/>
      <c r="OMQ1966" s="9"/>
      <c r="OMR1966" s="9"/>
      <c r="OMS1966" s="9"/>
      <c r="OMT1966" s="9"/>
      <c r="OMU1966" s="9"/>
      <c r="OMV1966" s="9"/>
      <c r="OMW1966" s="9"/>
      <c r="OMX1966" s="9"/>
      <c r="OMY1966" s="9"/>
      <c r="OMZ1966" s="9"/>
      <c r="ONA1966" s="9"/>
      <c r="ONB1966" s="9"/>
      <c r="ONC1966" s="9"/>
      <c r="OND1966" s="9"/>
      <c r="ONE1966" s="9"/>
      <c r="ONF1966" s="9"/>
      <c r="ONG1966" s="9"/>
      <c r="ONH1966" s="9"/>
      <c r="ONI1966" s="9"/>
      <c r="ONJ1966" s="9"/>
      <c r="ONK1966" s="9"/>
      <c r="ONL1966" s="9"/>
      <c r="ONM1966" s="9"/>
      <c r="ONN1966" s="9"/>
      <c r="ONO1966" s="9"/>
      <c r="ONP1966" s="9"/>
      <c r="ONQ1966" s="9"/>
      <c r="ONR1966" s="9"/>
      <c r="ONS1966" s="9"/>
      <c r="ONT1966" s="9"/>
      <c r="ONU1966" s="9"/>
      <c r="ONV1966" s="9"/>
      <c r="ONW1966" s="9"/>
      <c r="ONX1966" s="9"/>
      <c r="ONY1966" s="9"/>
      <c r="ONZ1966" s="9"/>
      <c r="OOA1966" s="9"/>
      <c r="OOB1966" s="9"/>
      <c r="OOC1966" s="9"/>
      <c r="OOD1966" s="9"/>
      <c r="OOE1966" s="9"/>
      <c r="OOF1966" s="9"/>
      <c r="OOG1966" s="9"/>
      <c r="OOH1966" s="9"/>
      <c r="OOI1966" s="9"/>
      <c r="OOJ1966" s="9"/>
      <c r="OOK1966" s="9"/>
      <c r="OOL1966" s="9"/>
      <c r="OOM1966" s="9"/>
      <c r="OON1966" s="9"/>
      <c r="OOO1966" s="9"/>
      <c r="OOP1966" s="9"/>
      <c r="OOQ1966" s="9"/>
      <c r="OOR1966" s="9"/>
      <c r="OOS1966" s="9"/>
      <c r="OOT1966" s="9"/>
      <c r="OOU1966" s="9"/>
      <c r="OOV1966" s="9"/>
      <c r="OOW1966" s="9"/>
      <c r="OOX1966" s="9"/>
      <c r="OOY1966" s="9"/>
      <c r="OOZ1966" s="9"/>
      <c r="OPA1966" s="9"/>
      <c r="OPB1966" s="9"/>
      <c r="OPC1966" s="9"/>
      <c r="OPD1966" s="9"/>
      <c r="OPE1966" s="9"/>
      <c r="OPF1966" s="9"/>
      <c r="OPG1966" s="9"/>
      <c r="OPH1966" s="9"/>
      <c r="OPI1966" s="9"/>
      <c r="OPJ1966" s="9"/>
      <c r="OPK1966" s="9"/>
      <c r="OPL1966" s="9"/>
      <c r="OPM1966" s="9"/>
      <c r="OPN1966" s="9"/>
      <c r="OPO1966" s="9"/>
      <c r="OPP1966" s="9"/>
      <c r="OPQ1966" s="9"/>
      <c r="OPR1966" s="9"/>
      <c r="OPS1966" s="9"/>
      <c r="OPT1966" s="9"/>
      <c r="OPU1966" s="9"/>
      <c r="OPV1966" s="9"/>
      <c r="OPW1966" s="9"/>
      <c r="OPX1966" s="9"/>
      <c r="OPY1966" s="9"/>
      <c r="OPZ1966" s="9"/>
      <c r="OQA1966" s="9"/>
      <c r="OQB1966" s="9"/>
      <c r="OQC1966" s="9"/>
      <c r="OQD1966" s="9"/>
      <c r="OQE1966" s="9"/>
      <c r="OQF1966" s="9"/>
      <c r="OQG1966" s="9"/>
      <c r="OQH1966" s="9"/>
      <c r="OQI1966" s="9"/>
      <c r="OQJ1966" s="9"/>
      <c r="OQK1966" s="9"/>
      <c r="OQL1966" s="9"/>
      <c r="OQM1966" s="9"/>
      <c r="OQN1966" s="9"/>
      <c r="OQO1966" s="9"/>
      <c r="OQP1966" s="9"/>
      <c r="OQQ1966" s="9"/>
      <c r="OQR1966" s="9"/>
      <c r="OQS1966" s="9"/>
      <c r="OQT1966" s="9"/>
      <c r="OQU1966" s="9"/>
      <c r="OQV1966" s="9"/>
      <c r="OQW1966" s="9"/>
      <c r="OQX1966" s="9"/>
      <c r="OQY1966" s="9"/>
      <c r="OQZ1966" s="9"/>
      <c r="ORA1966" s="9"/>
      <c r="ORB1966" s="9"/>
      <c r="ORC1966" s="9"/>
      <c r="ORD1966" s="9"/>
      <c r="ORE1966" s="9"/>
      <c r="ORF1966" s="9"/>
      <c r="ORG1966" s="9"/>
      <c r="ORH1966" s="9"/>
      <c r="ORI1966" s="9"/>
      <c r="ORJ1966" s="9"/>
      <c r="ORK1966" s="9"/>
      <c r="ORL1966" s="9"/>
      <c r="ORM1966" s="9"/>
      <c r="ORN1966" s="9"/>
      <c r="ORO1966" s="9"/>
      <c r="ORP1966" s="9"/>
      <c r="ORQ1966" s="9"/>
      <c r="ORR1966" s="9"/>
      <c r="ORS1966" s="9"/>
      <c r="ORT1966" s="9"/>
      <c r="ORU1966" s="9"/>
      <c r="ORV1966" s="9"/>
      <c r="ORW1966" s="9"/>
      <c r="ORX1966" s="9"/>
      <c r="ORY1966" s="9"/>
      <c r="ORZ1966" s="9"/>
      <c r="OSA1966" s="9"/>
      <c r="OSB1966" s="9"/>
      <c r="OSC1966" s="9"/>
      <c r="OSD1966" s="9"/>
      <c r="OSE1966" s="9"/>
      <c r="OSF1966" s="9"/>
      <c r="OSG1966" s="9"/>
      <c r="OSH1966" s="9"/>
      <c r="OSI1966" s="9"/>
      <c r="OSJ1966" s="9"/>
      <c r="OSK1966" s="9"/>
      <c r="OSL1966" s="9"/>
      <c r="OSM1966" s="9"/>
      <c r="OSN1966" s="9"/>
      <c r="OSO1966" s="9"/>
      <c r="OSP1966" s="9"/>
      <c r="OSQ1966" s="9"/>
      <c r="OSR1966" s="9"/>
      <c r="OSS1966" s="9"/>
      <c r="OST1966" s="9"/>
      <c r="OSU1966" s="9"/>
      <c r="OSV1966" s="9"/>
      <c r="OSW1966" s="9"/>
      <c r="OSX1966" s="9"/>
      <c r="OSY1966" s="9"/>
      <c r="OSZ1966" s="9"/>
      <c r="OTA1966" s="9"/>
      <c r="OTB1966" s="9"/>
      <c r="OTC1966" s="9"/>
      <c r="OTD1966" s="9"/>
      <c r="OTE1966" s="9"/>
      <c r="OTF1966" s="9"/>
      <c r="OTG1966" s="9"/>
      <c r="OTH1966" s="9"/>
      <c r="OTI1966" s="9"/>
      <c r="OTJ1966" s="9"/>
      <c r="OTK1966" s="9"/>
      <c r="OTL1966" s="9"/>
      <c r="OTM1966" s="9"/>
      <c r="OTN1966" s="9"/>
      <c r="OTO1966" s="9"/>
      <c r="OTP1966" s="9"/>
      <c r="OTQ1966" s="9"/>
      <c r="OTR1966" s="9"/>
      <c r="OTS1966" s="9"/>
      <c r="OTT1966" s="9"/>
      <c r="OTU1966" s="9"/>
      <c r="OTV1966" s="9"/>
      <c r="OTW1966" s="9"/>
      <c r="OTX1966" s="9"/>
      <c r="OTY1966" s="9"/>
      <c r="OTZ1966" s="9"/>
      <c r="OUA1966" s="9"/>
      <c r="OUB1966" s="9"/>
      <c r="OUC1966" s="9"/>
      <c r="OUD1966" s="9"/>
      <c r="OUE1966" s="9"/>
      <c r="OUF1966" s="9"/>
      <c r="OUG1966" s="9"/>
      <c r="OUH1966" s="9"/>
      <c r="OUI1966" s="9"/>
      <c r="OUJ1966" s="9"/>
      <c r="OUK1966" s="9"/>
      <c r="OUL1966" s="9"/>
      <c r="OUM1966" s="9"/>
      <c r="OUN1966" s="9"/>
      <c r="OUO1966" s="9"/>
      <c r="OUP1966" s="9"/>
      <c r="OUQ1966" s="9"/>
      <c r="OUR1966" s="9"/>
      <c r="OUS1966" s="9"/>
      <c r="OUT1966" s="9"/>
      <c r="OUU1966" s="9"/>
      <c r="OUV1966" s="9"/>
      <c r="OUW1966" s="9"/>
      <c r="OUX1966" s="9"/>
      <c r="OUY1966" s="9"/>
      <c r="OUZ1966" s="9"/>
      <c r="OVA1966" s="9"/>
      <c r="OVB1966" s="9"/>
      <c r="OVC1966" s="9"/>
      <c r="OVD1966" s="9"/>
      <c r="OVE1966" s="9"/>
      <c r="OVF1966" s="9"/>
      <c r="OVG1966" s="9"/>
      <c r="OVH1966" s="9"/>
      <c r="OVI1966" s="9"/>
      <c r="OVJ1966" s="9"/>
      <c r="OVK1966" s="9"/>
      <c r="OVL1966" s="9"/>
      <c r="OVM1966" s="9"/>
      <c r="OVN1966" s="9"/>
      <c r="OVO1966" s="9"/>
      <c r="OVP1966" s="9"/>
      <c r="OVQ1966" s="9"/>
      <c r="OVR1966" s="9"/>
      <c r="OVS1966" s="9"/>
      <c r="OVT1966" s="9"/>
      <c r="OVU1966" s="9"/>
      <c r="OVV1966" s="9"/>
      <c r="OVW1966" s="9"/>
      <c r="OVX1966" s="9"/>
      <c r="OVY1966" s="9"/>
      <c r="OVZ1966" s="9"/>
      <c r="OWA1966" s="9"/>
      <c r="OWB1966" s="9"/>
      <c r="OWC1966" s="9"/>
      <c r="OWD1966" s="9"/>
      <c r="OWE1966" s="9"/>
      <c r="OWF1966" s="9"/>
      <c r="OWG1966" s="9"/>
      <c r="OWH1966" s="9"/>
      <c r="OWI1966" s="9"/>
      <c r="OWJ1966" s="9"/>
      <c r="OWK1966" s="9"/>
      <c r="OWL1966" s="9"/>
      <c r="OWM1966" s="9"/>
      <c r="OWN1966" s="9"/>
      <c r="OWO1966" s="9"/>
      <c r="OWP1966" s="9"/>
      <c r="OWQ1966" s="9"/>
      <c r="OWR1966" s="9"/>
      <c r="OWS1966" s="9"/>
      <c r="OWT1966" s="9"/>
      <c r="OWU1966" s="9"/>
      <c r="OWV1966" s="9"/>
      <c r="OWW1966" s="9"/>
      <c r="OWX1966" s="9"/>
      <c r="OWY1966" s="9"/>
      <c r="OWZ1966" s="9"/>
      <c r="OXA1966" s="9"/>
      <c r="OXB1966" s="9"/>
      <c r="OXC1966" s="9"/>
      <c r="OXD1966" s="9"/>
      <c r="OXE1966" s="9"/>
      <c r="OXF1966" s="9"/>
      <c r="OXG1966" s="9"/>
      <c r="OXH1966" s="9"/>
      <c r="OXI1966" s="9"/>
      <c r="OXJ1966" s="9"/>
      <c r="OXK1966" s="9"/>
      <c r="OXL1966" s="9"/>
      <c r="OXM1966" s="9"/>
      <c r="OXN1966" s="9"/>
      <c r="OXO1966" s="9"/>
      <c r="OXP1966" s="9"/>
      <c r="OXQ1966" s="9"/>
      <c r="OXR1966" s="9"/>
      <c r="OXS1966" s="9"/>
      <c r="OXT1966" s="9"/>
      <c r="OXU1966" s="9"/>
      <c r="OXV1966" s="9"/>
      <c r="OXW1966" s="9"/>
      <c r="OXX1966" s="9"/>
      <c r="OXY1966" s="9"/>
      <c r="OXZ1966" s="9"/>
      <c r="OYA1966" s="9"/>
      <c r="OYB1966" s="9"/>
      <c r="OYC1966" s="9"/>
      <c r="OYD1966" s="9"/>
      <c r="OYE1966" s="9"/>
      <c r="OYF1966" s="9"/>
      <c r="OYG1966" s="9"/>
      <c r="OYH1966" s="9"/>
      <c r="OYI1966" s="9"/>
      <c r="OYJ1966" s="9"/>
      <c r="OYK1966" s="9"/>
      <c r="OYL1966" s="9"/>
      <c r="OYM1966" s="9"/>
      <c r="OYN1966" s="9"/>
      <c r="OYO1966" s="9"/>
      <c r="OYP1966" s="9"/>
      <c r="OYQ1966" s="9"/>
      <c r="OYR1966" s="9"/>
      <c r="OYS1966" s="9"/>
      <c r="OYT1966" s="9"/>
      <c r="OYU1966" s="9"/>
      <c r="OYV1966" s="9"/>
      <c r="OYW1966" s="9"/>
      <c r="OYX1966" s="9"/>
      <c r="OYY1966" s="9"/>
      <c r="OYZ1966" s="9"/>
      <c r="OZA1966" s="9"/>
      <c r="OZB1966" s="9"/>
      <c r="OZC1966" s="9"/>
      <c r="OZD1966" s="9"/>
      <c r="OZE1966" s="9"/>
      <c r="OZF1966" s="9"/>
      <c r="OZG1966" s="9"/>
      <c r="OZH1966" s="9"/>
      <c r="OZI1966" s="9"/>
      <c r="OZJ1966" s="9"/>
      <c r="OZK1966" s="9"/>
      <c r="OZL1966" s="9"/>
      <c r="OZM1966" s="9"/>
      <c r="OZN1966" s="9"/>
      <c r="OZO1966" s="9"/>
      <c r="OZP1966" s="9"/>
      <c r="OZQ1966" s="9"/>
      <c r="OZR1966" s="9"/>
      <c r="OZS1966" s="9"/>
      <c r="OZT1966" s="9"/>
      <c r="OZU1966" s="9"/>
      <c r="OZV1966" s="9"/>
      <c r="OZW1966" s="9"/>
      <c r="OZX1966" s="9"/>
      <c r="OZY1966" s="9"/>
      <c r="OZZ1966" s="9"/>
      <c r="PAA1966" s="9"/>
      <c r="PAB1966" s="9"/>
      <c r="PAC1966" s="9"/>
      <c r="PAD1966" s="9"/>
      <c r="PAE1966" s="9"/>
      <c r="PAF1966" s="9"/>
      <c r="PAG1966" s="9"/>
      <c r="PAH1966" s="9"/>
      <c r="PAI1966" s="9"/>
      <c r="PAJ1966" s="9"/>
      <c r="PAK1966" s="9"/>
      <c r="PAL1966" s="9"/>
      <c r="PAM1966" s="9"/>
      <c r="PAN1966" s="9"/>
      <c r="PAO1966" s="9"/>
      <c r="PAP1966" s="9"/>
      <c r="PAQ1966" s="9"/>
      <c r="PAR1966" s="9"/>
      <c r="PAS1966" s="9"/>
      <c r="PAT1966" s="9"/>
      <c r="PAU1966" s="9"/>
      <c r="PAV1966" s="9"/>
      <c r="PAW1966" s="9"/>
      <c r="PAX1966" s="9"/>
      <c r="PAY1966" s="9"/>
      <c r="PAZ1966" s="9"/>
      <c r="PBA1966" s="9"/>
      <c r="PBB1966" s="9"/>
      <c r="PBC1966" s="9"/>
      <c r="PBD1966" s="9"/>
      <c r="PBE1966" s="9"/>
      <c r="PBF1966" s="9"/>
      <c r="PBG1966" s="9"/>
      <c r="PBH1966" s="9"/>
      <c r="PBI1966" s="9"/>
      <c r="PBJ1966" s="9"/>
      <c r="PBK1966" s="9"/>
      <c r="PBL1966" s="9"/>
      <c r="PBM1966" s="9"/>
      <c r="PBN1966" s="9"/>
      <c r="PBO1966" s="9"/>
      <c r="PBP1966" s="9"/>
      <c r="PBQ1966" s="9"/>
      <c r="PBR1966" s="9"/>
      <c r="PBS1966" s="9"/>
      <c r="PBT1966" s="9"/>
      <c r="PBU1966" s="9"/>
      <c r="PBV1966" s="9"/>
      <c r="PBW1966" s="9"/>
      <c r="PBX1966" s="9"/>
      <c r="PBY1966" s="9"/>
      <c r="PBZ1966" s="9"/>
      <c r="PCA1966" s="9"/>
      <c r="PCB1966" s="9"/>
      <c r="PCC1966" s="9"/>
      <c r="PCD1966" s="9"/>
      <c r="PCE1966" s="9"/>
      <c r="PCF1966" s="9"/>
      <c r="PCG1966" s="9"/>
      <c r="PCH1966" s="9"/>
      <c r="PCI1966" s="9"/>
      <c r="PCJ1966" s="9"/>
      <c r="PCK1966" s="9"/>
      <c r="PCL1966" s="9"/>
      <c r="PCM1966" s="9"/>
      <c r="PCN1966" s="9"/>
      <c r="PCO1966" s="9"/>
      <c r="PCP1966" s="9"/>
      <c r="PCQ1966" s="9"/>
      <c r="PCR1966" s="9"/>
      <c r="PCS1966" s="9"/>
      <c r="PCT1966" s="9"/>
      <c r="PCU1966" s="9"/>
      <c r="PCV1966" s="9"/>
      <c r="PCW1966" s="9"/>
      <c r="PCX1966" s="9"/>
      <c r="PCY1966" s="9"/>
      <c r="PCZ1966" s="9"/>
      <c r="PDA1966" s="9"/>
      <c r="PDB1966" s="9"/>
      <c r="PDC1966" s="9"/>
      <c r="PDD1966" s="9"/>
      <c r="PDE1966" s="9"/>
      <c r="PDF1966" s="9"/>
      <c r="PDG1966" s="9"/>
      <c r="PDH1966" s="9"/>
      <c r="PDI1966" s="9"/>
      <c r="PDJ1966" s="9"/>
      <c r="PDK1966" s="9"/>
      <c r="PDL1966" s="9"/>
      <c r="PDM1966" s="9"/>
      <c r="PDN1966" s="9"/>
      <c r="PDO1966" s="9"/>
      <c r="PDP1966" s="9"/>
      <c r="PDQ1966" s="9"/>
      <c r="PDR1966" s="9"/>
      <c r="PDS1966" s="9"/>
      <c r="PDT1966" s="9"/>
      <c r="PDU1966" s="9"/>
      <c r="PDV1966" s="9"/>
      <c r="PDW1966" s="9"/>
      <c r="PDX1966" s="9"/>
      <c r="PDY1966" s="9"/>
      <c r="PDZ1966" s="9"/>
      <c r="PEA1966" s="9"/>
      <c r="PEB1966" s="9"/>
      <c r="PEC1966" s="9"/>
      <c r="PED1966" s="9"/>
      <c r="PEE1966" s="9"/>
      <c r="PEF1966" s="9"/>
      <c r="PEG1966" s="9"/>
      <c r="PEH1966" s="9"/>
      <c r="PEI1966" s="9"/>
      <c r="PEJ1966" s="9"/>
      <c r="PEK1966" s="9"/>
      <c r="PEL1966" s="9"/>
      <c r="PEM1966" s="9"/>
      <c r="PEN1966" s="9"/>
      <c r="PEO1966" s="9"/>
      <c r="PEP1966" s="9"/>
      <c r="PEQ1966" s="9"/>
      <c r="PER1966" s="9"/>
      <c r="PES1966" s="9"/>
      <c r="PET1966" s="9"/>
      <c r="PEU1966" s="9"/>
      <c r="PEV1966" s="9"/>
      <c r="PEW1966" s="9"/>
      <c r="PEX1966" s="9"/>
      <c r="PEY1966" s="9"/>
      <c r="PEZ1966" s="9"/>
      <c r="PFA1966" s="9"/>
      <c r="PFB1966" s="9"/>
      <c r="PFC1966" s="9"/>
      <c r="PFD1966" s="9"/>
      <c r="PFE1966" s="9"/>
      <c r="PFF1966" s="9"/>
      <c r="PFG1966" s="9"/>
      <c r="PFH1966" s="9"/>
      <c r="PFI1966" s="9"/>
      <c r="PFJ1966" s="9"/>
      <c r="PFK1966" s="9"/>
      <c r="PFL1966" s="9"/>
      <c r="PFM1966" s="9"/>
      <c r="PFN1966" s="9"/>
      <c r="PFO1966" s="9"/>
      <c r="PFP1966" s="9"/>
      <c r="PFQ1966" s="9"/>
      <c r="PFR1966" s="9"/>
      <c r="PFS1966" s="9"/>
      <c r="PFT1966" s="9"/>
      <c r="PFU1966" s="9"/>
      <c r="PFV1966" s="9"/>
      <c r="PFW1966" s="9"/>
      <c r="PFX1966" s="9"/>
      <c r="PFY1966" s="9"/>
      <c r="PFZ1966" s="9"/>
      <c r="PGA1966" s="9"/>
      <c r="PGB1966" s="9"/>
      <c r="PGC1966" s="9"/>
      <c r="PGD1966" s="9"/>
      <c r="PGE1966" s="9"/>
      <c r="PGF1966" s="9"/>
      <c r="PGG1966" s="9"/>
      <c r="PGH1966" s="9"/>
      <c r="PGI1966" s="9"/>
      <c r="PGJ1966" s="9"/>
      <c r="PGK1966" s="9"/>
      <c r="PGL1966" s="9"/>
      <c r="PGM1966" s="9"/>
      <c r="PGN1966" s="9"/>
      <c r="PGO1966" s="9"/>
      <c r="PGP1966" s="9"/>
      <c r="PGQ1966" s="9"/>
      <c r="PGR1966" s="9"/>
      <c r="PGS1966" s="9"/>
      <c r="PGT1966" s="9"/>
      <c r="PGU1966" s="9"/>
      <c r="PGV1966" s="9"/>
      <c r="PGW1966" s="9"/>
      <c r="PGX1966" s="9"/>
      <c r="PGY1966" s="9"/>
      <c r="PGZ1966" s="9"/>
      <c r="PHA1966" s="9"/>
      <c r="PHB1966" s="9"/>
      <c r="PHC1966" s="9"/>
      <c r="PHD1966" s="9"/>
      <c r="PHE1966" s="9"/>
      <c r="PHF1966" s="9"/>
      <c r="PHG1966" s="9"/>
      <c r="PHH1966" s="9"/>
      <c r="PHI1966" s="9"/>
      <c r="PHJ1966" s="9"/>
      <c r="PHK1966" s="9"/>
      <c r="PHL1966" s="9"/>
      <c r="PHM1966" s="9"/>
      <c r="PHN1966" s="9"/>
      <c r="PHO1966" s="9"/>
      <c r="PHP1966" s="9"/>
      <c r="PHQ1966" s="9"/>
      <c r="PHR1966" s="9"/>
      <c r="PHS1966" s="9"/>
      <c r="PHT1966" s="9"/>
      <c r="PHU1966" s="9"/>
      <c r="PHV1966" s="9"/>
      <c r="PHW1966" s="9"/>
      <c r="PHX1966" s="9"/>
      <c r="PHY1966" s="9"/>
      <c r="PHZ1966" s="9"/>
      <c r="PIA1966" s="9"/>
      <c r="PIB1966" s="9"/>
      <c r="PIC1966" s="9"/>
      <c r="PID1966" s="9"/>
      <c r="PIE1966" s="9"/>
      <c r="PIF1966" s="9"/>
      <c r="PIG1966" s="9"/>
      <c r="PIH1966" s="9"/>
      <c r="PII1966" s="9"/>
      <c r="PIJ1966" s="9"/>
      <c r="PIK1966" s="9"/>
      <c r="PIL1966" s="9"/>
      <c r="PIM1966" s="9"/>
      <c r="PIN1966" s="9"/>
      <c r="PIO1966" s="9"/>
      <c r="PIP1966" s="9"/>
      <c r="PIQ1966" s="9"/>
      <c r="PIR1966" s="9"/>
      <c r="PIS1966" s="9"/>
      <c r="PIT1966" s="9"/>
      <c r="PIU1966" s="9"/>
      <c r="PIV1966" s="9"/>
      <c r="PIW1966" s="9"/>
      <c r="PIX1966" s="9"/>
      <c r="PIY1966" s="9"/>
      <c r="PIZ1966" s="9"/>
      <c r="PJA1966" s="9"/>
      <c r="PJB1966" s="9"/>
      <c r="PJC1966" s="9"/>
      <c r="PJD1966" s="9"/>
      <c r="PJE1966" s="9"/>
      <c r="PJF1966" s="9"/>
      <c r="PJG1966" s="9"/>
      <c r="PJH1966" s="9"/>
      <c r="PJI1966" s="9"/>
      <c r="PJJ1966" s="9"/>
      <c r="PJK1966" s="9"/>
      <c r="PJL1966" s="9"/>
      <c r="PJM1966" s="9"/>
      <c r="PJN1966" s="9"/>
      <c r="PJO1966" s="9"/>
      <c r="PJP1966" s="9"/>
      <c r="PJQ1966" s="9"/>
      <c r="PJR1966" s="9"/>
      <c r="PJS1966" s="9"/>
      <c r="PJT1966" s="9"/>
      <c r="PJU1966" s="9"/>
      <c r="PJV1966" s="9"/>
      <c r="PJW1966" s="9"/>
      <c r="PJX1966" s="9"/>
      <c r="PJY1966" s="9"/>
      <c r="PJZ1966" s="9"/>
      <c r="PKA1966" s="9"/>
      <c r="PKB1966" s="9"/>
      <c r="PKC1966" s="9"/>
      <c r="PKD1966" s="9"/>
      <c r="PKE1966" s="9"/>
      <c r="PKF1966" s="9"/>
      <c r="PKG1966" s="9"/>
      <c r="PKH1966" s="9"/>
      <c r="PKI1966" s="9"/>
      <c r="PKJ1966" s="9"/>
      <c r="PKK1966" s="9"/>
      <c r="PKL1966" s="9"/>
      <c r="PKM1966" s="9"/>
      <c r="PKN1966" s="9"/>
      <c r="PKO1966" s="9"/>
      <c r="PKP1966" s="9"/>
      <c r="PKQ1966" s="9"/>
      <c r="PKR1966" s="9"/>
      <c r="PKS1966" s="9"/>
      <c r="PKT1966" s="9"/>
      <c r="PKU1966" s="9"/>
      <c r="PKV1966" s="9"/>
      <c r="PKW1966" s="9"/>
      <c r="PKX1966" s="9"/>
      <c r="PKY1966" s="9"/>
      <c r="PKZ1966" s="9"/>
      <c r="PLA1966" s="9"/>
      <c r="PLB1966" s="9"/>
      <c r="PLC1966" s="9"/>
      <c r="PLD1966" s="9"/>
      <c r="PLE1966" s="9"/>
      <c r="PLF1966" s="9"/>
      <c r="PLG1966" s="9"/>
      <c r="PLH1966" s="9"/>
      <c r="PLI1966" s="9"/>
      <c r="PLJ1966" s="9"/>
      <c r="PLK1966" s="9"/>
      <c r="PLL1966" s="9"/>
      <c r="PLM1966" s="9"/>
      <c r="PLN1966" s="9"/>
      <c r="PLO1966" s="9"/>
      <c r="PLP1966" s="9"/>
      <c r="PLQ1966" s="9"/>
      <c r="PLR1966" s="9"/>
      <c r="PLS1966" s="9"/>
      <c r="PLT1966" s="9"/>
      <c r="PLU1966" s="9"/>
      <c r="PLV1966" s="9"/>
      <c r="PLW1966" s="9"/>
      <c r="PLX1966" s="9"/>
      <c r="PLY1966" s="9"/>
      <c r="PLZ1966" s="9"/>
      <c r="PMA1966" s="9"/>
      <c r="PMB1966" s="9"/>
      <c r="PMC1966" s="9"/>
      <c r="PMD1966" s="9"/>
      <c r="PME1966" s="9"/>
      <c r="PMF1966" s="9"/>
      <c r="PMG1966" s="9"/>
      <c r="PMH1966" s="9"/>
      <c r="PMI1966" s="9"/>
      <c r="PMJ1966" s="9"/>
      <c r="PMK1966" s="9"/>
      <c r="PML1966" s="9"/>
      <c r="PMM1966" s="9"/>
      <c r="PMN1966" s="9"/>
      <c r="PMO1966" s="9"/>
      <c r="PMP1966" s="9"/>
      <c r="PMQ1966" s="9"/>
      <c r="PMR1966" s="9"/>
      <c r="PMS1966" s="9"/>
      <c r="PMT1966" s="9"/>
      <c r="PMU1966" s="9"/>
      <c r="PMV1966" s="9"/>
      <c r="PMW1966" s="9"/>
      <c r="PMX1966" s="9"/>
      <c r="PMY1966" s="9"/>
      <c r="PMZ1966" s="9"/>
      <c r="PNA1966" s="9"/>
      <c r="PNB1966" s="9"/>
      <c r="PNC1966" s="9"/>
      <c r="PND1966" s="9"/>
      <c r="PNE1966" s="9"/>
      <c r="PNF1966" s="9"/>
      <c r="PNG1966" s="9"/>
      <c r="PNH1966" s="9"/>
      <c r="PNI1966" s="9"/>
      <c r="PNJ1966" s="9"/>
      <c r="PNK1966" s="9"/>
      <c r="PNL1966" s="9"/>
      <c r="PNM1966" s="9"/>
      <c r="PNN1966" s="9"/>
      <c r="PNO1966" s="9"/>
      <c r="PNP1966" s="9"/>
      <c r="PNQ1966" s="9"/>
      <c r="PNR1966" s="9"/>
      <c r="PNS1966" s="9"/>
      <c r="PNT1966" s="9"/>
      <c r="PNU1966" s="9"/>
      <c r="PNV1966" s="9"/>
      <c r="PNW1966" s="9"/>
      <c r="PNX1966" s="9"/>
      <c r="PNY1966" s="9"/>
      <c r="PNZ1966" s="9"/>
      <c r="POA1966" s="9"/>
      <c r="POB1966" s="9"/>
      <c r="POC1966" s="9"/>
      <c r="POD1966" s="9"/>
      <c r="POE1966" s="9"/>
      <c r="POF1966" s="9"/>
      <c r="POG1966" s="9"/>
      <c r="POH1966" s="9"/>
      <c r="POI1966" s="9"/>
      <c r="POJ1966" s="9"/>
      <c r="POK1966" s="9"/>
      <c r="POL1966" s="9"/>
      <c r="POM1966" s="9"/>
      <c r="PON1966" s="9"/>
      <c r="POO1966" s="9"/>
      <c r="POP1966" s="9"/>
      <c r="POQ1966" s="9"/>
      <c r="POR1966" s="9"/>
      <c r="POS1966" s="9"/>
      <c r="POT1966" s="9"/>
      <c r="POU1966" s="9"/>
      <c r="POV1966" s="9"/>
      <c r="POW1966" s="9"/>
      <c r="POX1966" s="9"/>
      <c r="POY1966" s="9"/>
      <c r="POZ1966" s="9"/>
      <c r="PPA1966" s="9"/>
      <c r="PPB1966" s="9"/>
      <c r="PPC1966" s="9"/>
      <c r="PPD1966" s="9"/>
      <c r="PPE1966" s="9"/>
      <c r="PPF1966" s="9"/>
      <c r="PPG1966" s="9"/>
      <c r="PPH1966" s="9"/>
      <c r="PPI1966" s="9"/>
      <c r="PPJ1966" s="9"/>
      <c r="PPK1966" s="9"/>
      <c r="PPL1966" s="9"/>
      <c r="PPM1966" s="9"/>
      <c r="PPN1966" s="9"/>
      <c r="PPO1966" s="9"/>
      <c r="PPP1966" s="9"/>
      <c r="PPQ1966" s="9"/>
      <c r="PPR1966" s="9"/>
      <c r="PPS1966" s="9"/>
      <c r="PPT1966" s="9"/>
      <c r="PPU1966" s="9"/>
      <c r="PPV1966" s="9"/>
      <c r="PPW1966" s="9"/>
      <c r="PPX1966" s="9"/>
      <c r="PPY1966" s="9"/>
      <c r="PPZ1966" s="9"/>
      <c r="PQA1966" s="9"/>
      <c r="PQB1966" s="9"/>
      <c r="PQC1966" s="9"/>
      <c r="PQD1966" s="9"/>
      <c r="PQE1966" s="9"/>
      <c r="PQF1966" s="9"/>
      <c r="PQG1966" s="9"/>
      <c r="PQH1966" s="9"/>
      <c r="PQI1966" s="9"/>
      <c r="PQJ1966" s="9"/>
      <c r="PQK1966" s="9"/>
      <c r="PQL1966" s="9"/>
      <c r="PQM1966" s="9"/>
      <c r="PQN1966" s="9"/>
      <c r="PQO1966" s="9"/>
      <c r="PQP1966" s="9"/>
      <c r="PQQ1966" s="9"/>
      <c r="PQR1966" s="9"/>
      <c r="PQS1966" s="9"/>
      <c r="PQT1966" s="9"/>
      <c r="PQU1966" s="9"/>
      <c r="PQV1966" s="9"/>
      <c r="PQW1966" s="9"/>
      <c r="PQX1966" s="9"/>
      <c r="PQY1966" s="9"/>
      <c r="PQZ1966" s="9"/>
      <c r="PRA1966" s="9"/>
      <c r="PRB1966" s="9"/>
      <c r="PRC1966" s="9"/>
      <c r="PRD1966" s="9"/>
      <c r="PRE1966" s="9"/>
      <c r="PRF1966" s="9"/>
      <c r="PRG1966" s="9"/>
      <c r="PRH1966" s="9"/>
      <c r="PRI1966" s="9"/>
      <c r="PRJ1966" s="9"/>
      <c r="PRK1966" s="9"/>
      <c r="PRL1966" s="9"/>
      <c r="PRM1966" s="9"/>
      <c r="PRN1966" s="9"/>
      <c r="PRO1966" s="9"/>
      <c r="PRP1966" s="9"/>
      <c r="PRQ1966" s="9"/>
      <c r="PRR1966" s="9"/>
      <c r="PRS1966" s="9"/>
      <c r="PRT1966" s="9"/>
      <c r="PRU1966" s="9"/>
      <c r="PRV1966" s="9"/>
      <c r="PRW1966" s="9"/>
      <c r="PRX1966" s="9"/>
      <c r="PRY1966" s="9"/>
      <c r="PRZ1966" s="9"/>
      <c r="PSA1966" s="9"/>
      <c r="PSB1966" s="9"/>
      <c r="PSC1966" s="9"/>
      <c r="PSD1966" s="9"/>
      <c r="PSE1966" s="9"/>
      <c r="PSF1966" s="9"/>
      <c r="PSG1966" s="9"/>
      <c r="PSH1966" s="9"/>
      <c r="PSI1966" s="9"/>
      <c r="PSJ1966" s="9"/>
      <c r="PSK1966" s="9"/>
      <c r="PSL1966" s="9"/>
      <c r="PSM1966" s="9"/>
      <c r="PSN1966" s="9"/>
      <c r="PSO1966" s="9"/>
      <c r="PSP1966" s="9"/>
      <c r="PSQ1966" s="9"/>
      <c r="PSR1966" s="9"/>
      <c r="PSS1966" s="9"/>
      <c r="PST1966" s="9"/>
      <c r="PSU1966" s="9"/>
      <c r="PSV1966" s="9"/>
      <c r="PSW1966" s="9"/>
      <c r="PSX1966" s="9"/>
      <c r="PSY1966" s="9"/>
      <c r="PSZ1966" s="9"/>
      <c r="PTA1966" s="9"/>
      <c r="PTB1966" s="9"/>
      <c r="PTC1966" s="9"/>
      <c r="PTD1966" s="9"/>
      <c r="PTE1966" s="9"/>
      <c r="PTF1966" s="9"/>
      <c r="PTG1966" s="9"/>
      <c r="PTH1966" s="9"/>
      <c r="PTI1966" s="9"/>
      <c r="PTJ1966" s="9"/>
      <c r="PTK1966" s="9"/>
      <c r="PTL1966" s="9"/>
      <c r="PTM1966" s="9"/>
      <c r="PTN1966" s="9"/>
      <c r="PTO1966" s="9"/>
      <c r="PTP1966" s="9"/>
      <c r="PTQ1966" s="9"/>
      <c r="PTR1966" s="9"/>
      <c r="PTS1966" s="9"/>
      <c r="PTT1966" s="9"/>
      <c r="PTU1966" s="9"/>
      <c r="PTV1966" s="9"/>
      <c r="PTW1966" s="9"/>
      <c r="PTX1966" s="9"/>
      <c r="PTY1966" s="9"/>
      <c r="PTZ1966" s="9"/>
      <c r="PUA1966" s="9"/>
      <c r="PUB1966" s="9"/>
      <c r="PUC1966" s="9"/>
      <c r="PUD1966" s="9"/>
      <c r="PUE1966" s="9"/>
      <c r="PUF1966" s="9"/>
      <c r="PUG1966" s="9"/>
      <c r="PUH1966" s="9"/>
      <c r="PUI1966" s="9"/>
      <c r="PUJ1966" s="9"/>
      <c r="PUK1966" s="9"/>
      <c r="PUL1966" s="9"/>
      <c r="PUM1966" s="9"/>
      <c r="PUN1966" s="9"/>
      <c r="PUO1966" s="9"/>
      <c r="PUP1966" s="9"/>
      <c r="PUQ1966" s="9"/>
      <c r="PUR1966" s="9"/>
      <c r="PUS1966" s="9"/>
      <c r="PUT1966" s="9"/>
      <c r="PUU1966" s="9"/>
      <c r="PUV1966" s="9"/>
      <c r="PUW1966" s="9"/>
      <c r="PUX1966" s="9"/>
      <c r="PUY1966" s="9"/>
      <c r="PUZ1966" s="9"/>
      <c r="PVA1966" s="9"/>
      <c r="PVB1966" s="9"/>
      <c r="PVC1966" s="9"/>
      <c r="PVD1966" s="9"/>
      <c r="PVE1966" s="9"/>
      <c r="PVF1966" s="9"/>
      <c r="PVG1966" s="9"/>
      <c r="PVH1966" s="9"/>
      <c r="PVI1966" s="9"/>
      <c r="PVJ1966" s="9"/>
      <c r="PVK1966" s="9"/>
      <c r="PVL1966" s="9"/>
      <c r="PVM1966" s="9"/>
      <c r="PVN1966" s="9"/>
      <c r="PVO1966" s="9"/>
      <c r="PVP1966" s="9"/>
      <c r="PVQ1966" s="9"/>
      <c r="PVR1966" s="9"/>
      <c r="PVS1966" s="9"/>
      <c r="PVT1966" s="9"/>
      <c r="PVU1966" s="9"/>
      <c r="PVV1966" s="9"/>
      <c r="PVW1966" s="9"/>
      <c r="PVX1966" s="9"/>
      <c r="PVY1966" s="9"/>
      <c r="PVZ1966" s="9"/>
      <c r="PWA1966" s="9"/>
      <c r="PWB1966" s="9"/>
      <c r="PWC1966" s="9"/>
      <c r="PWD1966" s="9"/>
      <c r="PWE1966" s="9"/>
      <c r="PWF1966" s="9"/>
      <c r="PWG1966" s="9"/>
      <c r="PWH1966" s="9"/>
      <c r="PWI1966" s="9"/>
      <c r="PWJ1966" s="9"/>
      <c r="PWK1966" s="9"/>
      <c r="PWL1966" s="9"/>
      <c r="PWM1966" s="9"/>
      <c r="PWN1966" s="9"/>
      <c r="PWO1966" s="9"/>
      <c r="PWP1966" s="9"/>
      <c r="PWQ1966" s="9"/>
      <c r="PWR1966" s="9"/>
      <c r="PWS1966" s="9"/>
      <c r="PWT1966" s="9"/>
      <c r="PWU1966" s="9"/>
      <c r="PWV1966" s="9"/>
      <c r="PWW1966" s="9"/>
      <c r="PWX1966" s="9"/>
      <c r="PWY1966" s="9"/>
      <c r="PWZ1966" s="9"/>
      <c r="PXA1966" s="9"/>
      <c r="PXB1966" s="9"/>
      <c r="PXC1966" s="9"/>
      <c r="PXD1966" s="9"/>
      <c r="PXE1966" s="9"/>
      <c r="PXF1966" s="9"/>
      <c r="PXG1966" s="9"/>
      <c r="PXH1966" s="9"/>
      <c r="PXI1966" s="9"/>
      <c r="PXJ1966" s="9"/>
      <c r="PXK1966" s="9"/>
      <c r="PXL1966" s="9"/>
      <c r="PXM1966" s="9"/>
      <c r="PXN1966" s="9"/>
      <c r="PXO1966" s="9"/>
      <c r="PXP1966" s="9"/>
      <c r="PXQ1966" s="9"/>
      <c r="PXR1966" s="9"/>
      <c r="PXS1966" s="9"/>
      <c r="PXT1966" s="9"/>
      <c r="PXU1966" s="9"/>
      <c r="PXV1966" s="9"/>
      <c r="PXW1966" s="9"/>
      <c r="PXX1966" s="9"/>
      <c r="PXY1966" s="9"/>
      <c r="PXZ1966" s="9"/>
      <c r="PYA1966" s="9"/>
      <c r="PYB1966" s="9"/>
      <c r="PYC1966" s="9"/>
      <c r="PYD1966" s="9"/>
      <c r="PYE1966" s="9"/>
      <c r="PYF1966" s="9"/>
      <c r="PYG1966" s="9"/>
      <c r="PYH1966" s="9"/>
      <c r="PYI1966" s="9"/>
      <c r="PYJ1966" s="9"/>
      <c r="PYK1966" s="9"/>
      <c r="PYL1966" s="9"/>
      <c r="PYM1966" s="9"/>
      <c r="PYN1966" s="9"/>
      <c r="PYO1966" s="9"/>
      <c r="PYP1966" s="9"/>
      <c r="PYQ1966" s="9"/>
      <c r="PYR1966" s="9"/>
      <c r="PYS1966" s="9"/>
      <c r="PYT1966" s="9"/>
      <c r="PYU1966" s="9"/>
      <c r="PYV1966" s="9"/>
      <c r="PYW1966" s="9"/>
      <c r="PYX1966" s="9"/>
      <c r="PYY1966" s="9"/>
      <c r="PYZ1966" s="9"/>
      <c r="PZA1966" s="9"/>
      <c r="PZB1966" s="9"/>
      <c r="PZC1966" s="9"/>
      <c r="PZD1966" s="9"/>
      <c r="PZE1966" s="9"/>
      <c r="PZF1966" s="9"/>
      <c r="PZG1966" s="9"/>
      <c r="PZH1966" s="9"/>
      <c r="PZI1966" s="9"/>
      <c r="PZJ1966" s="9"/>
      <c r="PZK1966" s="9"/>
      <c r="PZL1966" s="9"/>
      <c r="PZM1966" s="9"/>
      <c r="PZN1966" s="9"/>
      <c r="PZO1966" s="9"/>
      <c r="PZP1966" s="9"/>
      <c r="PZQ1966" s="9"/>
      <c r="PZR1966" s="9"/>
      <c r="PZS1966" s="9"/>
      <c r="PZT1966" s="9"/>
      <c r="PZU1966" s="9"/>
      <c r="PZV1966" s="9"/>
      <c r="PZW1966" s="9"/>
      <c r="PZX1966" s="9"/>
      <c r="PZY1966" s="9"/>
      <c r="PZZ1966" s="9"/>
      <c r="QAA1966" s="9"/>
      <c r="QAB1966" s="9"/>
      <c r="QAC1966" s="9"/>
      <c r="QAD1966" s="9"/>
      <c r="QAE1966" s="9"/>
      <c r="QAF1966" s="9"/>
      <c r="QAG1966" s="9"/>
      <c r="QAH1966" s="9"/>
      <c r="QAI1966" s="9"/>
      <c r="QAJ1966" s="9"/>
      <c r="QAK1966" s="9"/>
      <c r="QAL1966" s="9"/>
      <c r="QAM1966" s="9"/>
      <c r="QAN1966" s="9"/>
      <c r="QAO1966" s="9"/>
      <c r="QAP1966" s="9"/>
      <c r="QAQ1966" s="9"/>
      <c r="QAR1966" s="9"/>
      <c r="QAS1966" s="9"/>
      <c r="QAT1966" s="9"/>
      <c r="QAU1966" s="9"/>
      <c r="QAV1966" s="9"/>
      <c r="QAW1966" s="9"/>
      <c r="QAX1966" s="9"/>
      <c r="QAY1966" s="9"/>
      <c r="QAZ1966" s="9"/>
      <c r="QBA1966" s="9"/>
      <c r="QBB1966" s="9"/>
      <c r="QBC1966" s="9"/>
      <c r="QBD1966" s="9"/>
      <c r="QBE1966" s="9"/>
      <c r="QBF1966" s="9"/>
      <c r="QBG1966" s="9"/>
      <c r="QBH1966" s="9"/>
      <c r="QBI1966" s="9"/>
      <c r="QBJ1966" s="9"/>
      <c r="QBK1966" s="9"/>
      <c r="QBL1966" s="9"/>
      <c r="QBM1966" s="9"/>
      <c r="QBN1966" s="9"/>
      <c r="QBO1966" s="9"/>
      <c r="QBP1966" s="9"/>
      <c r="QBQ1966" s="9"/>
      <c r="QBR1966" s="9"/>
      <c r="QBS1966" s="9"/>
      <c r="QBT1966" s="9"/>
      <c r="QBU1966" s="9"/>
      <c r="QBV1966" s="9"/>
      <c r="QBW1966" s="9"/>
      <c r="QBX1966" s="9"/>
      <c r="QBY1966" s="9"/>
      <c r="QBZ1966" s="9"/>
      <c r="QCA1966" s="9"/>
      <c r="QCB1966" s="9"/>
      <c r="QCC1966" s="9"/>
      <c r="QCD1966" s="9"/>
      <c r="QCE1966" s="9"/>
      <c r="QCF1966" s="9"/>
      <c r="QCG1966" s="9"/>
      <c r="QCH1966" s="9"/>
      <c r="QCI1966" s="9"/>
      <c r="QCJ1966" s="9"/>
      <c r="QCK1966" s="9"/>
      <c r="QCL1966" s="9"/>
      <c r="QCM1966" s="9"/>
      <c r="QCN1966" s="9"/>
      <c r="QCO1966" s="9"/>
      <c r="QCP1966" s="9"/>
      <c r="QCQ1966" s="9"/>
      <c r="QCR1966" s="9"/>
      <c r="QCS1966" s="9"/>
      <c r="QCT1966" s="9"/>
      <c r="QCU1966" s="9"/>
      <c r="QCV1966" s="9"/>
      <c r="QCW1966" s="9"/>
      <c r="QCX1966" s="9"/>
      <c r="QCY1966" s="9"/>
      <c r="QCZ1966" s="9"/>
      <c r="QDA1966" s="9"/>
      <c r="QDB1966" s="9"/>
      <c r="QDC1966" s="9"/>
      <c r="QDD1966" s="9"/>
      <c r="QDE1966" s="9"/>
      <c r="QDF1966" s="9"/>
      <c r="QDG1966" s="9"/>
      <c r="QDH1966" s="9"/>
      <c r="QDI1966" s="9"/>
      <c r="QDJ1966" s="9"/>
      <c r="QDK1966" s="9"/>
      <c r="QDL1966" s="9"/>
      <c r="QDM1966" s="9"/>
      <c r="QDN1966" s="9"/>
      <c r="QDO1966" s="9"/>
      <c r="QDP1966" s="9"/>
      <c r="QDQ1966" s="9"/>
      <c r="QDR1966" s="9"/>
      <c r="QDS1966" s="9"/>
      <c r="QDT1966" s="9"/>
      <c r="QDU1966" s="9"/>
      <c r="QDV1966" s="9"/>
      <c r="QDW1966" s="9"/>
      <c r="QDX1966" s="9"/>
      <c r="QDY1966" s="9"/>
      <c r="QDZ1966" s="9"/>
      <c r="QEA1966" s="9"/>
      <c r="QEB1966" s="9"/>
      <c r="QEC1966" s="9"/>
      <c r="QED1966" s="9"/>
      <c r="QEE1966" s="9"/>
      <c r="QEF1966" s="9"/>
      <c r="QEG1966" s="9"/>
      <c r="QEH1966" s="9"/>
      <c r="QEI1966" s="9"/>
      <c r="QEJ1966" s="9"/>
      <c r="QEK1966" s="9"/>
      <c r="QEL1966" s="9"/>
      <c r="QEM1966" s="9"/>
      <c r="QEN1966" s="9"/>
      <c r="QEO1966" s="9"/>
      <c r="QEP1966" s="9"/>
      <c r="QEQ1966" s="9"/>
      <c r="QER1966" s="9"/>
      <c r="QES1966" s="9"/>
      <c r="QET1966" s="9"/>
      <c r="QEU1966" s="9"/>
      <c r="QEV1966" s="9"/>
      <c r="QEW1966" s="9"/>
      <c r="QEX1966" s="9"/>
      <c r="QEY1966" s="9"/>
      <c r="QEZ1966" s="9"/>
      <c r="QFA1966" s="9"/>
      <c r="QFB1966" s="9"/>
      <c r="QFC1966" s="9"/>
      <c r="QFD1966" s="9"/>
      <c r="QFE1966" s="9"/>
      <c r="QFF1966" s="9"/>
      <c r="QFG1966" s="9"/>
      <c r="QFH1966" s="9"/>
      <c r="QFI1966" s="9"/>
      <c r="QFJ1966" s="9"/>
      <c r="QFK1966" s="9"/>
      <c r="QFL1966" s="9"/>
      <c r="QFM1966" s="9"/>
      <c r="QFN1966" s="9"/>
      <c r="QFO1966" s="9"/>
      <c r="QFP1966" s="9"/>
      <c r="QFQ1966" s="9"/>
      <c r="QFR1966" s="9"/>
      <c r="QFS1966" s="9"/>
      <c r="QFT1966" s="9"/>
      <c r="QFU1966" s="9"/>
      <c r="QFV1966" s="9"/>
      <c r="QFW1966" s="9"/>
      <c r="QFX1966" s="9"/>
      <c r="QFY1966" s="9"/>
      <c r="QFZ1966" s="9"/>
      <c r="QGA1966" s="9"/>
      <c r="QGB1966" s="9"/>
      <c r="QGC1966" s="9"/>
      <c r="QGD1966" s="9"/>
      <c r="QGE1966" s="9"/>
      <c r="QGF1966" s="9"/>
      <c r="QGG1966" s="9"/>
      <c r="QGH1966" s="9"/>
      <c r="QGI1966" s="9"/>
      <c r="QGJ1966" s="9"/>
      <c r="QGK1966" s="9"/>
      <c r="QGL1966" s="9"/>
      <c r="QGM1966" s="9"/>
      <c r="QGN1966" s="9"/>
      <c r="QGO1966" s="9"/>
      <c r="QGP1966" s="9"/>
      <c r="QGQ1966" s="9"/>
      <c r="QGR1966" s="9"/>
      <c r="QGS1966" s="9"/>
      <c r="QGT1966" s="9"/>
      <c r="QGU1966" s="9"/>
      <c r="QGV1966" s="9"/>
      <c r="QGW1966" s="9"/>
      <c r="QGX1966" s="9"/>
      <c r="QGY1966" s="9"/>
      <c r="QGZ1966" s="9"/>
      <c r="QHA1966" s="9"/>
      <c r="QHB1966" s="9"/>
      <c r="QHC1966" s="9"/>
      <c r="QHD1966" s="9"/>
      <c r="QHE1966" s="9"/>
      <c r="QHF1966" s="9"/>
      <c r="QHG1966" s="9"/>
      <c r="QHH1966" s="9"/>
      <c r="QHI1966" s="9"/>
      <c r="QHJ1966" s="9"/>
      <c r="QHK1966" s="9"/>
      <c r="QHL1966" s="9"/>
      <c r="QHM1966" s="9"/>
      <c r="QHN1966" s="9"/>
      <c r="QHO1966" s="9"/>
      <c r="QHP1966" s="9"/>
      <c r="QHQ1966" s="9"/>
      <c r="QHR1966" s="9"/>
      <c r="QHS1966" s="9"/>
      <c r="QHT1966" s="9"/>
      <c r="QHU1966" s="9"/>
      <c r="QHV1966" s="9"/>
      <c r="QHW1966" s="9"/>
      <c r="QHX1966" s="9"/>
      <c r="QHY1966" s="9"/>
      <c r="QHZ1966" s="9"/>
      <c r="QIA1966" s="9"/>
      <c r="QIB1966" s="9"/>
      <c r="QIC1966" s="9"/>
      <c r="QID1966" s="9"/>
      <c r="QIE1966" s="9"/>
      <c r="QIF1966" s="9"/>
      <c r="QIG1966" s="9"/>
      <c r="QIH1966" s="9"/>
      <c r="QII1966" s="9"/>
      <c r="QIJ1966" s="9"/>
      <c r="QIK1966" s="9"/>
      <c r="QIL1966" s="9"/>
      <c r="QIM1966" s="9"/>
      <c r="QIN1966" s="9"/>
      <c r="QIO1966" s="9"/>
      <c r="QIP1966" s="9"/>
      <c r="QIQ1966" s="9"/>
      <c r="QIR1966" s="9"/>
      <c r="QIS1966" s="9"/>
      <c r="QIT1966" s="9"/>
      <c r="QIU1966" s="9"/>
      <c r="QIV1966" s="9"/>
      <c r="QIW1966" s="9"/>
      <c r="QIX1966" s="9"/>
      <c r="QIY1966" s="9"/>
      <c r="QIZ1966" s="9"/>
      <c r="QJA1966" s="9"/>
      <c r="QJB1966" s="9"/>
      <c r="QJC1966" s="9"/>
      <c r="QJD1966" s="9"/>
      <c r="QJE1966" s="9"/>
      <c r="QJF1966" s="9"/>
      <c r="QJG1966" s="9"/>
      <c r="QJH1966" s="9"/>
      <c r="QJI1966" s="9"/>
      <c r="QJJ1966" s="9"/>
      <c r="QJK1966" s="9"/>
      <c r="QJL1966" s="9"/>
      <c r="QJM1966" s="9"/>
      <c r="QJN1966" s="9"/>
      <c r="QJO1966" s="9"/>
      <c r="QJP1966" s="9"/>
      <c r="QJQ1966" s="9"/>
      <c r="QJR1966" s="9"/>
      <c r="QJS1966" s="9"/>
      <c r="QJT1966" s="9"/>
      <c r="QJU1966" s="9"/>
      <c r="QJV1966" s="9"/>
      <c r="QJW1966" s="9"/>
      <c r="QJX1966" s="9"/>
      <c r="QJY1966" s="9"/>
      <c r="QJZ1966" s="9"/>
      <c r="QKA1966" s="9"/>
      <c r="QKB1966" s="9"/>
      <c r="QKC1966" s="9"/>
      <c r="QKD1966" s="9"/>
      <c r="QKE1966" s="9"/>
      <c r="QKF1966" s="9"/>
      <c r="QKG1966" s="9"/>
      <c r="QKH1966" s="9"/>
      <c r="QKI1966" s="9"/>
      <c r="QKJ1966" s="9"/>
      <c r="QKK1966" s="9"/>
      <c r="QKL1966" s="9"/>
      <c r="QKM1966" s="9"/>
      <c r="QKN1966" s="9"/>
      <c r="QKO1966" s="9"/>
      <c r="QKP1966" s="9"/>
      <c r="QKQ1966" s="9"/>
      <c r="QKR1966" s="9"/>
      <c r="QKS1966" s="9"/>
      <c r="QKT1966" s="9"/>
      <c r="QKU1966" s="9"/>
      <c r="QKV1966" s="9"/>
      <c r="QKW1966" s="9"/>
      <c r="QKX1966" s="9"/>
      <c r="QKY1966" s="9"/>
      <c r="QKZ1966" s="9"/>
      <c r="QLA1966" s="9"/>
      <c r="QLB1966" s="9"/>
      <c r="QLC1966" s="9"/>
      <c r="QLD1966" s="9"/>
      <c r="QLE1966" s="9"/>
      <c r="QLF1966" s="9"/>
      <c r="QLG1966" s="9"/>
      <c r="QLH1966" s="9"/>
      <c r="QLI1966" s="9"/>
      <c r="QLJ1966" s="9"/>
      <c r="QLK1966" s="9"/>
      <c r="QLL1966" s="9"/>
      <c r="QLM1966" s="9"/>
      <c r="QLN1966" s="9"/>
      <c r="QLO1966" s="9"/>
      <c r="QLP1966" s="9"/>
      <c r="QLQ1966" s="9"/>
      <c r="QLR1966" s="9"/>
      <c r="QLS1966" s="9"/>
      <c r="QLT1966" s="9"/>
      <c r="QLU1966" s="9"/>
      <c r="QLV1966" s="9"/>
      <c r="QLW1966" s="9"/>
      <c r="QLX1966" s="9"/>
      <c r="QLY1966" s="9"/>
      <c r="QLZ1966" s="9"/>
      <c r="QMA1966" s="9"/>
      <c r="QMB1966" s="9"/>
      <c r="QMC1966" s="9"/>
      <c r="QMD1966" s="9"/>
      <c r="QME1966" s="9"/>
      <c r="QMF1966" s="9"/>
      <c r="QMG1966" s="9"/>
      <c r="QMH1966" s="9"/>
      <c r="QMI1966" s="9"/>
      <c r="QMJ1966" s="9"/>
      <c r="QMK1966" s="9"/>
      <c r="QML1966" s="9"/>
      <c r="QMM1966" s="9"/>
      <c r="QMN1966" s="9"/>
      <c r="QMO1966" s="9"/>
      <c r="QMP1966" s="9"/>
      <c r="QMQ1966" s="9"/>
      <c r="QMR1966" s="9"/>
      <c r="QMS1966" s="9"/>
      <c r="QMT1966" s="9"/>
      <c r="QMU1966" s="9"/>
      <c r="QMV1966" s="9"/>
      <c r="QMW1966" s="9"/>
      <c r="QMX1966" s="9"/>
      <c r="QMY1966" s="9"/>
      <c r="QMZ1966" s="9"/>
      <c r="QNA1966" s="9"/>
      <c r="QNB1966" s="9"/>
      <c r="QNC1966" s="9"/>
      <c r="QND1966" s="9"/>
      <c r="QNE1966" s="9"/>
      <c r="QNF1966" s="9"/>
      <c r="QNG1966" s="9"/>
      <c r="QNH1966" s="9"/>
      <c r="QNI1966" s="9"/>
      <c r="QNJ1966" s="9"/>
      <c r="QNK1966" s="9"/>
      <c r="QNL1966" s="9"/>
      <c r="QNM1966" s="9"/>
      <c r="QNN1966" s="9"/>
      <c r="QNO1966" s="9"/>
      <c r="QNP1966" s="9"/>
      <c r="QNQ1966" s="9"/>
      <c r="QNR1966" s="9"/>
      <c r="QNS1966" s="9"/>
      <c r="QNT1966" s="9"/>
      <c r="QNU1966" s="9"/>
      <c r="QNV1966" s="9"/>
      <c r="QNW1966" s="9"/>
      <c r="QNX1966" s="9"/>
      <c r="QNY1966" s="9"/>
      <c r="QNZ1966" s="9"/>
      <c r="QOA1966" s="9"/>
      <c r="QOB1966" s="9"/>
      <c r="QOC1966" s="9"/>
      <c r="QOD1966" s="9"/>
      <c r="QOE1966" s="9"/>
      <c r="QOF1966" s="9"/>
      <c r="QOG1966" s="9"/>
      <c r="QOH1966" s="9"/>
      <c r="QOI1966" s="9"/>
      <c r="QOJ1966" s="9"/>
      <c r="QOK1966" s="9"/>
      <c r="QOL1966" s="9"/>
      <c r="QOM1966" s="9"/>
      <c r="QON1966" s="9"/>
      <c r="QOO1966" s="9"/>
      <c r="QOP1966" s="9"/>
      <c r="QOQ1966" s="9"/>
      <c r="QOR1966" s="9"/>
      <c r="QOS1966" s="9"/>
      <c r="QOT1966" s="9"/>
      <c r="QOU1966" s="9"/>
      <c r="QOV1966" s="9"/>
      <c r="QOW1966" s="9"/>
      <c r="QOX1966" s="9"/>
      <c r="QOY1966" s="9"/>
      <c r="QOZ1966" s="9"/>
      <c r="QPA1966" s="9"/>
      <c r="QPB1966" s="9"/>
      <c r="QPC1966" s="9"/>
      <c r="QPD1966" s="9"/>
      <c r="QPE1966" s="9"/>
      <c r="QPF1966" s="9"/>
      <c r="QPG1966" s="9"/>
      <c r="QPH1966" s="9"/>
      <c r="QPI1966" s="9"/>
      <c r="QPJ1966" s="9"/>
      <c r="QPK1966" s="9"/>
      <c r="QPL1966" s="9"/>
      <c r="QPM1966" s="9"/>
      <c r="QPN1966" s="9"/>
      <c r="QPO1966" s="9"/>
      <c r="QPP1966" s="9"/>
      <c r="QPQ1966" s="9"/>
      <c r="QPR1966" s="9"/>
      <c r="QPS1966" s="9"/>
      <c r="QPT1966" s="9"/>
      <c r="QPU1966" s="9"/>
      <c r="QPV1966" s="9"/>
      <c r="QPW1966" s="9"/>
      <c r="QPX1966" s="9"/>
      <c r="QPY1966" s="9"/>
      <c r="QPZ1966" s="9"/>
      <c r="QQA1966" s="9"/>
      <c r="QQB1966" s="9"/>
      <c r="QQC1966" s="9"/>
      <c r="QQD1966" s="9"/>
      <c r="QQE1966" s="9"/>
      <c r="QQF1966" s="9"/>
      <c r="QQG1966" s="9"/>
      <c r="QQH1966" s="9"/>
      <c r="QQI1966" s="9"/>
      <c r="QQJ1966" s="9"/>
      <c r="QQK1966" s="9"/>
      <c r="QQL1966" s="9"/>
      <c r="QQM1966" s="9"/>
      <c r="QQN1966" s="9"/>
      <c r="QQO1966" s="9"/>
      <c r="QQP1966" s="9"/>
      <c r="QQQ1966" s="9"/>
      <c r="QQR1966" s="9"/>
      <c r="QQS1966" s="9"/>
      <c r="QQT1966" s="9"/>
      <c r="QQU1966" s="9"/>
      <c r="QQV1966" s="9"/>
      <c r="QQW1966" s="9"/>
      <c r="QQX1966" s="9"/>
      <c r="QQY1966" s="9"/>
      <c r="QQZ1966" s="9"/>
      <c r="QRA1966" s="9"/>
      <c r="QRB1966" s="9"/>
      <c r="QRC1966" s="9"/>
      <c r="QRD1966" s="9"/>
      <c r="QRE1966" s="9"/>
      <c r="QRF1966" s="9"/>
      <c r="QRG1966" s="9"/>
      <c r="QRH1966" s="9"/>
      <c r="QRI1966" s="9"/>
      <c r="QRJ1966" s="9"/>
      <c r="QRK1966" s="9"/>
      <c r="QRL1966" s="9"/>
      <c r="QRM1966" s="9"/>
      <c r="QRN1966" s="9"/>
      <c r="QRO1966" s="9"/>
      <c r="QRP1966" s="9"/>
      <c r="QRQ1966" s="9"/>
      <c r="QRR1966" s="9"/>
      <c r="QRS1966" s="9"/>
      <c r="QRT1966" s="9"/>
      <c r="QRU1966" s="9"/>
      <c r="QRV1966" s="9"/>
      <c r="QRW1966" s="9"/>
      <c r="QRX1966" s="9"/>
      <c r="QRY1966" s="9"/>
      <c r="QRZ1966" s="9"/>
      <c r="QSA1966" s="9"/>
      <c r="QSB1966" s="9"/>
      <c r="QSC1966" s="9"/>
      <c r="QSD1966" s="9"/>
      <c r="QSE1966" s="9"/>
      <c r="QSF1966" s="9"/>
      <c r="QSG1966" s="9"/>
      <c r="QSH1966" s="9"/>
      <c r="QSI1966" s="9"/>
      <c r="QSJ1966" s="9"/>
      <c r="QSK1966" s="9"/>
      <c r="QSL1966" s="9"/>
      <c r="QSM1966" s="9"/>
      <c r="QSN1966" s="9"/>
      <c r="QSO1966" s="9"/>
      <c r="QSP1966" s="9"/>
      <c r="QSQ1966" s="9"/>
      <c r="QSR1966" s="9"/>
      <c r="QSS1966" s="9"/>
      <c r="QST1966" s="9"/>
      <c r="QSU1966" s="9"/>
      <c r="QSV1966" s="9"/>
      <c r="QSW1966" s="9"/>
      <c r="QSX1966" s="9"/>
      <c r="QSY1966" s="9"/>
      <c r="QSZ1966" s="9"/>
      <c r="QTA1966" s="9"/>
      <c r="QTB1966" s="9"/>
      <c r="QTC1966" s="9"/>
      <c r="QTD1966" s="9"/>
      <c r="QTE1966" s="9"/>
      <c r="QTF1966" s="9"/>
      <c r="QTG1966" s="9"/>
      <c r="QTH1966" s="9"/>
      <c r="QTI1966" s="9"/>
      <c r="QTJ1966" s="9"/>
      <c r="QTK1966" s="9"/>
      <c r="QTL1966" s="9"/>
      <c r="QTM1966" s="9"/>
      <c r="QTN1966" s="9"/>
      <c r="QTO1966" s="9"/>
      <c r="QTP1966" s="9"/>
      <c r="QTQ1966" s="9"/>
      <c r="QTR1966" s="9"/>
      <c r="QTS1966" s="9"/>
      <c r="QTT1966" s="9"/>
      <c r="QTU1966" s="9"/>
      <c r="QTV1966" s="9"/>
      <c r="QTW1966" s="9"/>
      <c r="QTX1966" s="9"/>
      <c r="QTY1966" s="9"/>
      <c r="QTZ1966" s="9"/>
      <c r="QUA1966" s="9"/>
      <c r="QUB1966" s="9"/>
      <c r="QUC1966" s="9"/>
      <c r="QUD1966" s="9"/>
      <c r="QUE1966" s="9"/>
      <c r="QUF1966" s="9"/>
      <c r="QUG1966" s="9"/>
      <c r="QUH1966" s="9"/>
      <c r="QUI1966" s="9"/>
      <c r="QUJ1966" s="9"/>
      <c r="QUK1966" s="9"/>
      <c r="QUL1966" s="9"/>
      <c r="QUM1966" s="9"/>
      <c r="QUN1966" s="9"/>
      <c r="QUO1966" s="9"/>
      <c r="QUP1966" s="9"/>
      <c r="QUQ1966" s="9"/>
      <c r="QUR1966" s="9"/>
      <c r="QUS1966" s="9"/>
      <c r="QUT1966" s="9"/>
      <c r="QUU1966" s="9"/>
      <c r="QUV1966" s="9"/>
      <c r="QUW1966" s="9"/>
      <c r="QUX1966" s="9"/>
      <c r="QUY1966" s="9"/>
      <c r="QUZ1966" s="9"/>
      <c r="QVA1966" s="9"/>
      <c r="QVB1966" s="9"/>
      <c r="QVC1966" s="9"/>
      <c r="QVD1966" s="9"/>
      <c r="QVE1966" s="9"/>
      <c r="QVF1966" s="9"/>
      <c r="QVG1966" s="9"/>
      <c r="QVH1966" s="9"/>
      <c r="QVI1966" s="9"/>
      <c r="QVJ1966" s="9"/>
      <c r="QVK1966" s="9"/>
      <c r="QVL1966" s="9"/>
      <c r="QVM1966" s="9"/>
      <c r="QVN1966" s="9"/>
      <c r="QVO1966" s="9"/>
      <c r="QVP1966" s="9"/>
      <c r="QVQ1966" s="9"/>
      <c r="QVR1966" s="9"/>
      <c r="QVS1966" s="9"/>
      <c r="QVT1966" s="9"/>
      <c r="QVU1966" s="9"/>
      <c r="QVV1966" s="9"/>
      <c r="QVW1966" s="9"/>
      <c r="QVX1966" s="9"/>
      <c r="QVY1966" s="9"/>
      <c r="QVZ1966" s="9"/>
      <c r="QWA1966" s="9"/>
      <c r="QWB1966" s="9"/>
      <c r="QWC1966" s="9"/>
      <c r="QWD1966" s="9"/>
      <c r="QWE1966" s="9"/>
      <c r="QWF1966" s="9"/>
      <c r="QWG1966" s="9"/>
      <c r="QWH1966" s="9"/>
      <c r="QWI1966" s="9"/>
      <c r="QWJ1966" s="9"/>
      <c r="QWK1966" s="9"/>
      <c r="QWL1966" s="9"/>
      <c r="QWM1966" s="9"/>
      <c r="QWN1966" s="9"/>
      <c r="QWO1966" s="9"/>
      <c r="QWP1966" s="9"/>
      <c r="QWQ1966" s="9"/>
      <c r="QWR1966" s="9"/>
      <c r="QWS1966" s="9"/>
      <c r="QWT1966" s="9"/>
      <c r="QWU1966" s="9"/>
      <c r="QWV1966" s="9"/>
      <c r="QWW1966" s="9"/>
      <c r="QWX1966" s="9"/>
      <c r="QWY1966" s="9"/>
      <c r="QWZ1966" s="9"/>
      <c r="QXA1966" s="9"/>
      <c r="QXB1966" s="9"/>
      <c r="QXC1966" s="9"/>
      <c r="QXD1966" s="9"/>
      <c r="QXE1966" s="9"/>
      <c r="QXF1966" s="9"/>
      <c r="QXG1966" s="9"/>
      <c r="QXH1966" s="9"/>
      <c r="QXI1966" s="9"/>
      <c r="QXJ1966" s="9"/>
      <c r="QXK1966" s="9"/>
      <c r="QXL1966" s="9"/>
      <c r="QXM1966" s="9"/>
      <c r="QXN1966" s="9"/>
      <c r="QXO1966" s="9"/>
      <c r="QXP1966" s="9"/>
      <c r="QXQ1966" s="9"/>
      <c r="QXR1966" s="9"/>
      <c r="QXS1966" s="9"/>
      <c r="QXT1966" s="9"/>
      <c r="QXU1966" s="9"/>
      <c r="QXV1966" s="9"/>
      <c r="QXW1966" s="9"/>
      <c r="QXX1966" s="9"/>
      <c r="QXY1966" s="9"/>
      <c r="QXZ1966" s="9"/>
      <c r="QYA1966" s="9"/>
      <c r="QYB1966" s="9"/>
      <c r="QYC1966" s="9"/>
      <c r="QYD1966" s="9"/>
      <c r="QYE1966" s="9"/>
      <c r="QYF1966" s="9"/>
      <c r="QYG1966" s="9"/>
      <c r="QYH1966" s="9"/>
      <c r="QYI1966" s="9"/>
      <c r="QYJ1966" s="9"/>
      <c r="QYK1966" s="9"/>
      <c r="QYL1966" s="9"/>
      <c r="QYM1966" s="9"/>
      <c r="QYN1966" s="9"/>
      <c r="QYO1966" s="9"/>
      <c r="QYP1966" s="9"/>
      <c r="QYQ1966" s="9"/>
      <c r="QYR1966" s="9"/>
      <c r="QYS1966" s="9"/>
      <c r="QYT1966" s="9"/>
      <c r="QYU1966" s="9"/>
      <c r="QYV1966" s="9"/>
      <c r="QYW1966" s="9"/>
      <c r="QYX1966" s="9"/>
      <c r="QYY1966" s="9"/>
      <c r="QYZ1966" s="9"/>
      <c r="QZA1966" s="9"/>
      <c r="QZB1966" s="9"/>
      <c r="QZC1966" s="9"/>
      <c r="QZD1966" s="9"/>
      <c r="QZE1966" s="9"/>
      <c r="QZF1966" s="9"/>
      <c r="QZG1966" s="9"/>
      <c r="QZH1966" s="9"/>
      <c r="QZI1966" s="9"/>
      <c r="QZJ1966" s="9"/>
      <c r="QZK1966" s="9"/>
      <c r="QZL1966" s="9"/>
      <c r="QZM1966" s="9"/>
      <c r="QZN1966" s="9"/>
      <c r="QZO1966" s="9"/>
      <c r="QZP1966" s="9"/>
      <c r="QZQ1966" s="9"/>
      <c r="QZR1966" s="9"/>
      <c r="QZS1966" s="9"/>
      <c r="QZT1966" s="9"/>
      <c r="QZU1966" s="9"/>
      <c r="QZV1966" s="9"/>
      <c r="QZW1966" s="9"/>
      <c r="QZX1966" s="9"/>
      <c r="QZY1966" s="9"/>
      <c r="QZZ1966" s="9"/>
      <c r="RAA1966" s="9"/>
      <c r="RAB1966" s="9"/>
      <c r="RAC1966" s="9"/>
      <c r="RAD1966" s="9"/>
      <c r="RAE1966" s="9"/>
      <c r="RAF1966" s="9"/>
      <c r="RAG1966" s="9"/>
      <c r="RAH1966" s="9"/>
      <c r="RAI1966" s="9"/>
      <c r="RAJ1966" s="9"/>
      <c r="RAK1966" s="9"/>
      <c r="RAL1966" s="9"/>
      <c r="RAM1966" s="9"/>
      <c r="RAN1966" s="9"/>
      <c r="RAO1966" s="9"/>
      <c r="RAP1966" s="9"/>
      <c r="RAQ1966" s="9"/>
      <c r="RAR1966" s="9"/>
      <c r="RAS1966" s="9"/>
      <c r="RAT1966" s="9"/>
      <c r="RAU1966" s="9"/>
      <c r="RAV1966" s="9"/>
      <c r="RAW1966" s="9"/>
      <c r="RAX1966" s="9"/>
      <c r="RAY1966" s="9"/>
      <c r="RAZ1966" s="9"/>
      <c r="RBA1966" s="9"/>
      <c r="RBB1966" s="9"/>
      <c r="RBC1966" s="9"/>
      <c r="RBD1966" s="9"/>
      <c r="RBE1966" s="9"/>
      <c r="RBF1966" s="9"/>
      <c r="RBG1966" s="9"/>
      <c r="RBH1966" s="9"/>
      <c r="RBI1966" s="9"/>
      <c r="RBJ1966" s="9"/>
      <c r="RBK1966" s="9"/>
      <c r="RBL1966" s="9"/>
      <c r="RBM1966" s="9"/>
      <c r="RBN1966" s="9"/>
      <c r="RBO1966" s="9"/>
      <c r="RBP1966" s="9"/>
      <c r="RBQ1966" s="9"/>
      <c r="RBR1966" s="9"/>
      <c r="RBS1966" s="9"/>
      <c r="RBT1966" s="9"/>
      <c r="RBU1966" s="9"/>
      <c r="RBV1966" s="9"/>
      <c r="RBW1966" s="9"/>
      <c r="RBX1966" s="9"/>
      <c r="RBY1966" s="9"/>
      <c r="RBZ1966" s="9"/>
      <c r="RCA1966" s="9"/>
      <c r="RCB1966" s="9"/>
      <c r="RCC1966" s="9"/>
      <c r="RCD1966" s="9"/>
      <c r="RCE1966" s="9"/>
      <c r="RCF1966" s="9"/>
      <c r="RCG1966" s="9"/>
      <c r="RCH1966" s="9"/>
      <c r="RCI1966" s="9"/>
      <c r="RCJ1966" s="9"/>
      <c r="RCK1966" s="9"/>
      <c r="RCL1966" s="9"/>
      <c r="RCM1966" s="9"/>
      <c r="RCN1966" s="9"/>
      <c r="RCO1966" s="9"/>
      <c r="RCP1966" s="9"/>
      <c r="RCQ1966" s="9"/>
      <c r="RCR1966" s="9"/>
      <c r="RCS1966" s="9"/>
      <c r="RCT1966" s="9"/>
      <c r="RCU1966" s="9"/>
      <c r="RCV1966" s="9"/>
      <c r="RCW1966" s="9"/>
      <c r="RCX1966" s="9"/>
      <c r="RCY1966" s="9"/>
      <c r="RCZ1966" s="9"/>
      <c r="RDA1966" s="9"/>
      <c r="RDB1966" s="9"/>
      <c r="RDC1966" s="9"/>
      <c r="RDD1966" s="9"/>
      <c r="RDE1966" s="9"/>
      <c r="RDF1966" s="9"/>
      <c r="RDG1966" s="9"/>
      <c r="RDH1966" s="9"/>
      <c r="RDI1966" s="9"/>
      <c r="RDJ1966" s="9"/>
      <c r="RDK1966" s="9"/>
      <c r="RDL1966" s="9"/>
      <c r="RDM1966" s="9"/>
      <c r="RDN1966" s="9"/>
      <c r="RDO1966" s="9"/>
      <c r="RDP1966" s="9"/>
      <c r="RDQ1966" s="9"/>
      <c r="RDR1966" s="9"/>
      <c r="RDS1966" s="9"/>
      <c r="RDT1966" s="9"/>
      <c r="RDU1966" s="9"/>
      <c r="RDV1966" s="9"/>
      <c r="RDW1966" s="9"/>
      <c r="RDX1966" s="9"/>
      <c r="RDY1966" s="9"/>
      <c r="RDZ1966" s="9"/>
      <c r="REA1966" s="9"/>
      <c r="REB1966" s="9"/>
      <c r="REC1966" s="9"/>
      <c r="RED1966" s="9"/>
      <c r="REE1966" s="9"/>
      <c r="REF1966" s="9"/>
      <c r="REG1966" s="9"/>
      <c r="REH1966" s="9"/>
      <c r="REI1966" s="9"/>
      <c r="REJ1966" s="9"/>
      <c r="REK1966" s="9"/>
      <c r="REL1966" s="9"/>
      <c r="REM1966" s="9"/>
      <c r="REN1966" s="9"/>
      <c r="REO1966" s="9"/>
      <c r="REP1966" s="9"/>
      <c r="REQ1966" s="9"/>
      <c r="RER1966" s="9"/>
      <c r="RES1966" s="9"/>
      <c r="RET1966" s="9"/>
      <c r="REU1966" s="9"/>
      <c r="REV1966" s="9"/>
      <c r="REW1966" s="9"/>
      <c r="REX1966" s="9"/>
      <c r="REY1966" s="9"/>
      <c r="REZ1966" s="9"/>
      <c r="RFA1966" s="9"/>
      <c r="RFB1966" s="9"/>
      <c r="RFC1966" s="9"/>
      <c r="RFD1966" s="9"/>
      <c r="RFE1966" s="9"/>
      <c r="RFF1966" s="9"/>
      <c r="RFG1966" s="9"/>
      <c r="RFH1966" s="9"/>
      <c r="RFI1966" s="9"/>
      <c r="RFJ1966" s="9"/>
      <c r="RFK1966" s="9"/>
      <c r="RFL1966" s="9"/>
      <c r="RFM1966" s="9"/>
      <c r="RFN1966" s="9"/>
      <c r="RFO1966" s="9"/>
      <c r="RFP1966" s="9"/>
      <c r="RFQ1966" s="9"/>
      <c r="RFR1966" s="9"/>
      <c r="RFS1966" s="9"/>
      <c r="RFT1966" s="9"/>
      <c r="RFU1966" s="9"/>
      <c r="RFV1966" s="9"/>
      <c r="RFW1966" s="9"/>
      <c r="RFX1966" s="9"/>
      <c r="RFY1966" s="9"/>
      <c r="RFZ1966" s="9"/>
      <c r="RGA1966" s="9"/>
      <c r="RGB1966" s="9"/>
      <c r="RGC1966" s="9"/>
      <c r="RGD1966" s="9"/>
      <c r="RGE1966" s="9"/>
      <c r="RGF1966" s="9"/>
      <c r="RGG1966" s="9"/>
      <c r="RGH1966" s="9"/>
      <c r="RGI1966" s="9"/>
      <c r="RGJ1966" s="9"/>
      <c r="RGK1966" s="9"/>
      <c r="RGL1966" s="9"/>
      <c r="RGM1966" s="9"/>
      <c r="RGN1966" s="9"/>
      <c r="RGO1966" s="9"/>
      <c r="RGP1966" s="9"/>
      <c r="RGQ1966" s="9"/>
      <c r="RGR1966" s="9"/>
      <c r="RGS1966" s="9"/>
      <c r="RGT1966" s="9"/>
      <c r="RGU1966" s="9"/>
      <c r="RGV1966" s="9"/>
      <c r="RGW1966" s="9"/>
      <c r="RGX1966" s="9"/>
      <c r="RGY1966" s="9"/>
      <c r="RGZ1966" s="9"/>
      <c r="RHA1966" s="9"/>
      <c r="RHB1966" s="9"/>
      <c r="RHC1966" s="9"/>
      <c r="RHD1966" s="9"/>
      <c r="RHE1966" s="9"/>
      <c r="RHF1966" s="9"/>
      <c r="RHG1966" s="9"/>
      <c r="RHH1966" s="9"/>
      <c r="RHI1966" s="9"/>
      <c r="RHJ1966" s="9"/>
      <c r="RHK1966" s="9"/>
      <c r="RHL1966" s="9"/>
      <c r="RHM1966" s="9"/>
      <c r="RHN1966" s="9"/>
      <c r="RHO1966" s="9"/>
      <c r="RHP1966" s="9"/>
      <c r="RHQ1966" s="9"/>
      <c r="RHR1966" s="9"/>
      <c r="RHS1966" s="9"/>
      <c r="RHT1966" s="9"/>
      <c r="RHU1966" s="9"/>
      <c r="RHV1966" s="9"/>
      <c r="RHW1966" s="9"/>
      <c r="RHX1966" s="9"/>
      <c r="RHY1966" s="9"/>
      <c r="RHZ1966" s="9"/>
      <c r="RIA1966" s="9"/>
      <c r="RIB1966" s="9"/>
      <c r="RIC1966" s="9"/>
      <c r="RID1966" s="9"/>
      <c r="RIE1966" s="9"/>
      <c r="RIF1966" s="9"/>
      <c r="RIG1966" s="9"/>
      <c r="RIH1966" s="9"/>
      <c r="RII1966" s="9"/>
      <c r="RIJ1966" s="9"/>
      <c r="RIK1966" s="9"/>
      <c r="RIL1966" s="9"/>
      <c r="RIM1966" s="9"/>
      <c r="RIN1966" s="9"/>
      <c r="RIO1966" s="9"/>
      <c r="RIP1966" s="9"/>
      <c r="RIQ1966" s="9"/>
      <c r="RIR1966" s="9"/>
      <c r="RIS1966" s="9"/>
      <c r="RIT1966" s="9"/>
      <c r="RIU1966" s="9"/>
      <c r="RIV1966" s="9"/>
      <c r="RIW1966" s="9"/>
      <c r="RIX1966" s="9"/>
      <c r="RIY1966" s="9"/>
      <c r="RIZ1966" s="9"/>
      <c r="RJA1966" s="9"/>
      <c r="RJB1966" s="9"/>
      <c r="RJC1966" s="9"/>
      <c r="RJD1966" s="9"/>
      <c r="RJE1966" s="9"/>
      <c r="RJF1966" s="9"/>
      <c r="RJG1966" s="9"/>
      <c r="RJH1966" s="9"/>
      <c r="RJI1966" s="9"/>
      <c r="RJJ1966" s="9"/>
      <c r="RJK1966" s="9"/>
      <c r="RJL1966" s="9"/>
      <c r="RJM1966" s="9"/>
      <c r="RJN1966" s="9"/>
      <c r="RJO1966" s="9"/>
      <c r="RJP1966" s="9"/>
      <c r="RJQ1966" s="9"/>
      <c r="RJR1966" s="9"/>
      <c r="RJS1966" s="9"/>
      <c r="RJT1966" s="9"/>
      <c r="RJU1966" s="9"/>
      <c r="RJV1966" s="9"/>
      <c r="RJW1966" s="9"/>
      <c r="RJX1966" s="9"/>
      <c r="RJY1966" s="9"/>
      <c r="RJZ1966" s="9"/>
      <c r="RKA1966" s="9"/>
      <c r="RKB1966" s="9"/>
      <c r="RKC1966" s="9"/>
      <c r="RKD1966" s="9"/>
      <c r="RKE1966" s="9"/>
      <c r="RKF1966" s="9"/>
      <c r="RKG1966" s="9"/>
      <c r="RKH1966" s="9"/>
      <c r="RKI1966" s="9"/>
      <c r="RKJ1966" s="9"/>
      <c r="RKK1966" s="9"/>
      <c r="RKL1966" s="9"/>
      <c r="RKM1966" s="9"/>
      <c r="RKN1966" s="9"/>
      <c r="RKO1966" s="9"/>
      <c r="RKP1966" s="9"/>
      <c r="RKQ1966" s="9"/>
      <c r="RKR1966" s="9"/>
      <c r="RKS1966" s="9"/>
      <c r="RKT1966" s="9"/>
      <c r="RKU1966" s="9"/>
      <c r="RKV1966" s="9"/>
      <c r="RKW1966" s="9"/>
      <c r="RKX1966" s="9"/>
      <c r="RKY1966" s="9"/>
      <c r="RKZ1966" s="9"/>
      <c r="RLA1966" s="9"/>
      <c r="RLB1966" s="9"/>
      <c r="RLC1966" s="9"/>
      <c r="RLD1966" s="9"/>
      <c r="RLE1966" s="9"/>
      <c r="RLF1966" s="9"/>
      <c r="RLG1966" s="9"/>
      <c r="RLH1966" s="9"/>
      <c r="RLI1966" s="9"/>
      <c r="RLJ1966" s="9"/>
      <c r="RLK1966" s="9"/>
      <c r="RLL1966" s="9"/>
      <c r="RLM1966" s="9"/>
      <c r="RLN1966" s="9"/>
      <c r="RLO1966" s="9"/>
      <c r="RLP1966" s="9"/>
      <c r="RLQ1966" s="9"/>
      <c r="RLR1966" s="9"/>
      <c r="RLS1966" s="9"/>
      <c r="RLT1966" s="9"/>
      <c r="RLU1966" s="9"/>
      <c r="RLV1966" s="9"/>
      <c r="RLW1966" s="9"/>
      <c r="RLX1966" s="9"/>
      <c r="RLY1966" s="9"/>
      <c r="RLZ1966" s="9"/>
      <c r="RMA1966" s="9"/>
      <c r="RMB1966" s="9"/>
      <c r="RMC1966" s="9"/>
      <c r="RMD1966" s="9"/>
      <c r="RME1966" s="9"/>
      <c r="RMF1966" s="9"/>
      <c r="RMG1966" s="9"/>
      <c r="RMH1966" s="9"/>
      <c r="RMI1966" s="9"/>
      <c r="RMJ1966" s="9"/>
      <c r="RMK1966" s="9"/>
      <c r="RML1966" s="9"/>
      <c r="RMM1966" s="9"/>
      <c r="RMN1966" s="9"/>
      <c r="RMO1966" s="9"/>
      <c r="RMP1966" s="9"/>
      <c r="RMQ1966" s="9"/>
      <c r="RMR1966" s="9"/>
      <c r="RMS1966" s="9"/>
      <c r="RMT1966" s="9"/>
      <c r="RMU1966" s="9"/>
      <c r="RMV1966" s="9"/>
      <c r="RMW1966" s="9"/>
      <c r="RMX1966" s="9"/>
      <c r="RMY1966" s="9"/>
      <c r="RMZ1966" s="9"/>
      <c r="RNA1966" s="9"/>
      <c r="RNB1966" s="9"/>
      <c r="RNC1966" s="9"/>
      <c r="RND1966" s="9"/>
      <c r="RNE1966" s="9"/>
      <c r="RNF1966" s="9"/>
      <c r="RNG1966" s="9"/>
      <c r="RNH1966" s="9"/>
      <c r="RNI1966" s="9"/>
      <c r="RNJ1966" s="9"/>
      <c r="RNK1966" s="9"/>
      <c r="RNL1966" s="9"/>
      <c r="RNM1966" s="9"/>
      <c r="RNN1966" s="9"/>
      <c r="RNO1966" s="9"/>
      <c r="RNP1966" s="9"/>
      <c r="RNQ1966" s="9"/>
      <c r="RNR1966" s="9"/>
      <c r="RNS1966" s="9"/>
      <c r="RNT1966" s="9"/>
      <c r="RNU1966" s="9"/>
      <c r="RNV1966" s="9"/>
      <c r="RNW1966" s="9"/>
      <c r="RNX1966" s="9"/>
      <c r="RNY1966" s="9"/>
      <c r="RNZ1966" s="9"/>
      <c r="ROA1966" s="9"/>
      <c r="ROB1966" s="9"/>
      <c r="ROC1966" s="9"/>
      <c r="ROD1966" s="9"/>
      <c r="ROE1966" s="9"/>
      <c r="ROF1966" s="9"/>
      <c r="ROG1966" s="9"/>
      <c r="ROH1966" s="9"/>
      <c r="ROI1966" s="9"/>
      <c r="ROJ1966" s="9"/>
      <c r="ROK1966" s="9"/>
      <c r="ROL1966" s="9"/>
      <c r="ROM1966" s="9"/>
      <c r="RON1966" s="9"/>
      <c r="ROO1966" s="9"/>
      <c r="ROP1966" s="9"/>
      <c r="ROQ1966" s="9"/>
      <c r="ROR1966" s="9"/>
      <c r="ROS1966" s="9"/>
      <c r="ROT1966" s="9"/>
      <c r="ROU1966" s="9"/>
      <c r="ROV1966" s="9"/>
      <c r="ROW1966" s="9"/>
      <c r="ROX1966" s="9"/>
      <c r="ROY1966" s="9"/>
      <c r="ROZ1966" s="9"/>
      <c r="RPA1966" s="9"/>
      <c r="RPB1966" s="9"/>
      <c r="RPC1966" s="9"/>
      <c r="RPD1966" s="9"/>
      <c r="RPE1966" s="9"/>
      <c r="RPF1966" s="9"/>
      <c r="RPG1966" s="9"/>
      <c r="RPH1966" s="9"/>
      <c r="RPI1966" s="9"/>
      <c r="RPJ1966" s="9"/>
      <c r="RPK1966" s="9"/>
      <c r="RPL1966" s="9"/>
      <c r="RPM1966" s="9"/>
      <c r="RPN1966" s="9"/>
      <c r="RPO1966" s="9"/>
      <c r="RPP1966" s="9"/>
      <c r="RPQ1966" s="9"/>
      <c r="RPR1966" s="9"/>
      <c r="RPS1966" s="9"/>
      <c r="RPT1966" s="9"/>
      <c r="RPU1966" s="9"/>
      <c r="RPV1966" s="9"/>
      <c r="RPW1966" s="9"/>
      <c r="RPX1966" s="9"/>
      <c r="RPY1966" s="9"/>
      <c r="RPZ1966" s="9"/>
      <c r="RQA1966" s="9"/>
      <c r="RQB1966" s="9"/>
      <c r="RQC1966" s="9"/>
      <c r="RQD1966" s="9"/>
      <c r="RQE1966" s="9"/>
      <c r="RQF1966" s="9"/>
      <c r="RQG1966" s="9"/>
      <c r="RQH1966" s="9"/>
      <c r="RQI1966" s="9"/>
      <c r="RQJ1966" s="9"/>
      <c r="RQK1966" s="9"/>
      <c r="RQL1966" s="9"/>
      <c r="RQM1966" s="9"/>
      <c r="RQN1966" s="9"/>
      <c r="RQO1966" s="9"/>
      <c r="RQP1966" s="9"/>
      <c r="RQQ1966" s="9"/>
      <c r="RQR1966" s="9"/>
      <c r="RQS1966" s="9"/>
      <c r="RQT1966" s="9"/>
      <c r="RQU1966" s="9"/>
      <c r="RQV1966" s="9"/>
      <c r="RQW1966" s="9"/>
      <c r="RQX1966" s="9"/>
      <c r="RQY1966" s="9"/>
      <c r="RQZ1966" s="9"/>
      <c r="RRA1966" s="9"/>
      <c r="RRB1966" s="9"/>
      <c r="RRC1966" s="9"/>
      <c r="RRD1966" s="9"/>
      <c r="RRE1966" s="9"/>
      <c r="RRF1966" s="9"/>
      <c r="RRG1966" s="9"/>
      <c r="RRH1966" s="9"/>
      <c r="RRI1966" s="9"/>
      <c r="RRJ1966" s="9"/>
      <c r="RRK1966" s="9"/>
      <c r="RRL1966" s="9"/>
      <c r="RRM1966" s="9"/>
      <c r="RRN1966" s="9"/>
      <c r="RRO1966" s="9"/>
      <c r="RRP1966" s="9"/>
      <c r="RRQ1966" s="9"/>
      <c r="RRR1966" s="9"/>
      <c r="RRS1966" s="9"/>
      <c r="RRT1966" s="9"/>
      <c r="RRU1966" s="9"/>
      <c r="RRV1966" s="9"/>
      <c r="RRW1966" s="9"/>
      <c r="RRX1966" s="9"/>
      <c r="RRY1966" s="9"/>
      <c r="RRZ1966" s="9"/>
      <c r="RSA1966" s="9"/>
      <c r="RSB1966" s="9"/>
      <c r="RSC1966" s="9"/>
      <c r="RSD1966" s="9"/>
      <c r="RSE1966" s="9"/>
      <c r="RSF1966" s="9"/>
      <c r="RSG1966" s="9"/>
      <c r="RSH1966" s="9"/>
      <c r="RSI1966" s="9"/>
      <c r="RSJ1966" s="9"/>
      <c r="RSK1966" s="9"/>
      <c r="RSL1966" s="9"/>
      <c r="RSM1966" s="9"/>
      <c r="RSN1966" s="9"/>
      <c r="RSO1966" s="9"/>
      <c r="RSP1966" s="9"/>
      <c r="RSQ1966" s="9"/>
      <c r="RSR1966" s="9"/>
      <c r="RSS1966" s="9"/>
      <c r="RST1966" s="9"/>
      <c r="RSU1966" s="9"/>
      <c r="RSV1966" s="9"/>
      <c r="RSW1966" s="9"/>
      <c r="RSX1966" s="9"/>
      <c r="RSY1966" s="9"/>
      <c r="RSZ1966" s="9"/>
      <c r="RTA1966" s="9"/>
      <c r="RTB1966" s="9"/>
      <c r="RTC1966" s="9"/>
      <c r="RTD1966" s="9"/>
      <c r="RTE1966" s="9"/>
      <c r="RTF1966" s="9"/>
      <c r="RTG1966" s="9"/>
      <c r="RTH1966" s="9"/>
      <c r="RTI1966" s="9"/>
      <c r="RTJ1966" s="9"/>
      <c r="RTK1966" s="9"/>
      <c r="RTL1966" s="9"/>
      <c r="RTM1966" s="9"/>
      <c r="RTN1966" s="9"/>
      <c r="RTO1966" s="9"/>
      <c r="RTP1966" s="9"/>
      <c r="RTQ1966" s="9"/>
      <c r="RTR1966" s="9"/>
      <c r="RTS1966" s="9"/>
      <c r="RTT1966" s="9"/>
      <c r="RTU1966" s="9"/>
      <c r="RTV1966" s="9"/>
      <c r="RTW1966" s="9"/>
      <c r="RTX1966" s="9"/>
      <c r="RTY1966" s="9"/>
      <c r="RTZ1966" s="9"/>
      <c r="RUA1966" s="9"/>
      <c r="RUB1966" s="9"/>
      <c r="RUC1966" s="9"/>
      <c r="RUD1966" s="9"/>
      <c r="RUE1966" s="9"/>
      <c r="RUF1966" s="9"/>
      <c r="RUG1966" s="9"/>
      <c r="RUH1966" s="9"/>
      <c r="RUI1966" s="9"/>
      <c r="RUJ1966" s="9"/>
      <c r="RUK1966" s="9"/>
      <c r="RUL1966" s="9"/>
      <c r="RUM1966" s="9"/>
      <c r="RUN1966" s="9"/>
      <c r="RUO1966" s="9"/>
      <c r="RUP1966" s="9"/>
      <c r="RUQ1966" s="9"/>
      <c r="RUR1966" s="9"/>
      <c r="RUS1966" s="9"/>
      <c r="RUT1966" s="9"/>
      <c r="RUU1966" s="9"/>
      <c r="RUV1966" s="9"/>
      <c r="RUW1966" s="9"/>
      <c r="RUX1966" s="9"/>
      <c r="RUY1966" s="9"/>
      <c r="RUZ1966" s="9"/>
      <c r="RVA1966" s="9"/>
      <c r="RVB1966" s="9"/>
      <c r="RVC1966" s="9"/>
      <c r="RVD1966" s="9"/>
      <c r="RVE1966" s="9"/>
      <c r="RVF1966" s="9"/>
      <c r="RVG1966" s="9"/>
      <c r="RVH1966" s="9"/>
      <c r="RVI1966" s="9"/>
      <c r="RVJ1966" s="9"/>
      <c r="RVK1966" s="9"/>
      <c r="RVL1966" s="9"/>
      <c r="RVM1966" s="9"/>
      <c r="RVN1966" s="9"/>
      <c r="RVO1966" s="9"/>
      <c r="RVP1966" s="9"/>
      <c r="RVQ1966" s="9"/>
      <c r="RVR1966" s="9"/>
      <c r="RVS1966" s="9"/>
      <c r="RVT1966" s="9"/>
      <c r="RVU1966" s="9"/>
      <c r="RVV1966" s="9"/>
      <c r="RVW1966" s="9"/>
      <c r="RVX1966" s="9"/>
      <c r="RVY1966" s="9"/>
      <c r="RVZ1966" s="9"/>
      <c r="RWA1966" s="9"/>
      <c r="RWB1966" s="9"/>
      <c r="RWC1966" s="9"/>
      <c r="RWD1966" s="9"/>
      <c r="RWE1966" s="9"/>
      <c r="RWF1966" s="9"/>
      <c r="RWG1966" s="9"/>
      <c r="RWH1966" s="9"/>
      <c r="RWI1966" s="9"/>
      <c r="RWJ1966" s="9"/>
      <c r="RWK1966" s="9"/>
      <c r="RWL1966" s="9"/>
      <c r="RWM1966" s="9"/>
      <c r="RWN1966" s="9"/>
      <c r="RWO1966" s="9"/>
      <c r="RWP1966" s="9"/>
      <c r="RWQ1966" s="9"/>
      <c r="RWR1966" s="9"/>
      <c r="RWS1966" s="9"/>
      <c r="RWT1966" s="9"/>
      <c r="RWU1966" s="9"/>
      <c r="RWV1966" s="9"/>
      <c r="RWW1966" s="9"/>
      <c r="RWX1966" s="9"/>
      <c r="RWY1966" s="9"/>
      <c r="RWZ1966" s="9"/>
      <c r="RXA1966" s="9"/>
      <c r="RXB1966" s="9"/>
      <c r="RXC1966" s="9"/>
      <c r="RXD1966" s="9"/>
      <c r="RXE1966" s="9"/>
      <c r="RXF1966" s="9"/>
      <c r="RXG1966" s="9"/>
      <c r="RXH1966" s="9"/>
      <c r="RXI1966" s="9"/>
      <c r="RXJ1966" s="9"/>
      <c r="RXK1966" s="9"/>
      <c r="RXL1966" s="9"/>
      <c r="RXM1966" s="9"/>
      <c r="RXN1966" s="9"/>
      <c r="RXO1966" s="9"/>
      <c r="RXP1966" s="9"/>
      <c r="RXQ1966" s="9"/>
      <c r="RXR1966" s="9"/>
      <c r="RXS1966" s="9"/>
      <c r="RXT1966" s="9"/>
      <c r="RXU1966" s="9"/>
      <c r="RXV1966" s="9"/>
      <c r="RXW1966" s="9"/>
      <c r="RXX1966" s="9"/>
      <c r="RXY1966" s="9"/>
      <c r="RXZ1966" s="9"/>
      <c r="RYA1966" s="9"/>
      <c r="RYB1966" s="9"/>
      <c r="RYC1966" s="9"/>
      <c r="RYD1966" s="9"/>
      <c r="RYE1966" s="9"/>
      <c r="RYF1966" s="9"/>
      <c r="RYG1966" s="9"/>
      <c r="RYH1966" s="9"/>
      <c r="RYI1966" s="9"/>
      <c r="RYJ1966" s="9"/>
      <c r="RYK1966" s="9"/>
      <c r="RYL1966" s="9"/>
      <c r="RYM1966" s="9"/>
      <c r="RYN1966" s="9"/>
      <c r="RYO1966" s="9"/>
      <c r="RYP1966" s="9"/>
      <c r="RYQ1966" s="9"/>
      <c r="RYR1966" s="9"/>
      <c r="RYS1966" s="9"/>
      <c r="RYT1966" s="9"/>
      <c r="RYU1966" s="9"/>
      <c r="RYV1966" s="9"/>
      <c r="RYW1966" s="9"/>
      <c r="RYX1966" s="9"/>
      <c r="RYY1966" s="9"/>
      <c r="RYZ1966" s="9"/>
      <c r="RZA1966" s="9"/>
      <c r="RZB1966" s="9"/>
      <c r="RZC1966" s="9"/>
      <c r="RZD1966" s="9"/>
      <c r="RZE1966" s="9"/>
      <c r="RZF1966" s="9"/>
      <c r="RZG1966" s="9"/>
      <c r="RZH1966" s="9"/>
      <c r="RZI1966" s="9"/>
      <c r="RZJ1966" s="9"/>
      <c r="RZK1966" s="9"/>
      <c r="RZL1966" s="9"/>
      <c r="RZM1966" s="9"/>
      <c r="RZN1966" s="9"/>
      <c r="RZO1966" s="9"/>
      <c r="RZP1966" s="9"/>
      <c r="RZQ1966" s="9"/>
      <c r="RZR1966" s="9"/>
      <c r="RZS1966" s="9"/>
      <c r="RZT1966" s="9"/>
      <c r="RZU1966" s="9"/>
      <c r="RZV1966" s="9"/>
      <c r="RZW1966" s="9"/>
      <c r="RZX1966" s="9"/>
      <c r="RZY1966" s="9"/>
      <c r="RZZ1966" s="9"/>
      <c r="SAA1966" s="9"/>
      <c r="SAB1966" s="9"/>
      <c r="SAC1966" s="9"/>
      <c r="SAD1966" s="9"/>
      <c r="SAE1966" s="9"/>
      <c r="SAF1966" s="9"/>
      <c r="SAG1966" s="9"/>
      <c r="SAH1966" s="9"/>
      <c r="SAI1966" s="9"/>
      <c r="SAJ1966" s="9"/>
      <c r="SAK1966" s="9"/>
      <c r="SAL1966" s="9"/>
      <c r="SAM1966" s="9"/>
      <c r="SAN1966" s="9"/>
      <c r="SAO1966" s="9"/>
      <c r="SAP1966" s="9"/>
      <c r="SAQ1966" s="9"/>
      <c r="SAR1966" s="9"/>
      <c r="SAS1966" s="9"/>
      <c r="SAT1966" s="9"/>
      <c r="SAU1966" s="9"/>
      <c r="SAV1966" s="9"/>
      <c r="SAW1966" s="9"/>
      <c r="SAX1966" s="9"/>
      <c r="SAY1966" s="9"/>
      <c r="SAZ1966" s="9"/>
      <c r="SBA1966" s="9"/>
      <c r="SBB1966" s="9"/>
      <c r="SBC1966" s="9"/>
      <c r="SBD1966" s="9"/>
      <c r="SBE1966" s="9"/>
      <c r="SBF1966" s="9"/>
      <c r="SBG1966" s="9"/>
      <c r="SBH1966" s="9"/>
      <c r="SBI1966" s="9"/>
      <c r="SBJ1966" s="9"/>
      <c r="SBK1966" s="9"/>
      <c r="SBL1966" s="9"/>
      <c r="SBM1966" s="9"/>
      <c r="SBN1966" s="9"/>
      <c r="SBO1966" s="9"/>
      <c r="SBP1966" s="9"/>
      <c r="SBQ1966" s="9"/>
      <c r="SBR1966" s="9"/>
      <c r="SBS1966" s="9"/>
      <c r="SBT1966" s="9"/>
      <c r="SBU1966" s="9"/>
      <c r="SBV1966" s="9"/>
      <c r="SBW1966" s="9"/>
      <c r="SBX1966" s="9"/>
      <c r="SBY1966" s="9"/>
      <c r="SBZ1966" s="9"/>
      <c r="SCA1966" s="9"/>
      <c r="SCB1966" s="9"/>
      <c r="SCC1966" s="9"/>
      <c r="SCD1966" s="9"/>
      <c r="SCE1966" s="9"/>
      <c r="SCF1966" s="9"/>
      <c r="SCG1966" s="9"/>
      <c r="SCH1966" s="9"/>
      <c r="SCI1966" s="9"/>
      <c r="SCJ1966" s="9"/>
      <c r="SCK1966" s="9"/>
      <c r="SCL1966" s="9"/>
      <c r="SCM1966" s="9"/>
      <c r="SCN1966" s="9"/>
      <c r="SCO1966" s="9"/>
      <c r="SCP1966" s="9"/>
      <c r="SCQ1966" s="9"/>
      <c r="SCR1966" s="9"/>
      <c r="SCS1966" s="9"/>
      <c r="SCT1966" s="9"/>
      <c r="SCU1966" s="9"/>
      <c r="SCV1966" s="9"/>
      <c r="SCW1966" s="9"/>
      <c r="SCX1966" s="9"/>
      <c r="SCY1966" s="9"/>
      <c r="SCZ1966" s="9"/>
      <c r="SDA1966" s="9"/>
      <c r="SDB1966" s="9"/>
      <c r="SDC1966" s="9"/>
      <c r="SDD1966" s="9"/>
      <c r="SDE1966" s="9"/>
      <c r="SDF1966" s="9"/>
      <c r="SDG1966" s="9"/>
      <c r="SDH1966" s="9"/>
      <c r="SDI1966" s="9"/>
      <c r="SDJ1966" s="9"/>
      <c r="SDK1966" s="9"/>
      <c r="SDL1966" s="9"/>
      <c r="SDM1966" s="9"/>
      <c r="SDN1966" s="9"/>
      <c r="SDO1966" s="9"/>
      <c r="SDP1966" s="9"/>
      <c r="SDQ1966" s="9"/>
      <c r="SDR1966" s="9"/>
      <c r="SDS1966" s="9"/>
      <c r="SDT1966" s="9"/>
      <c r="SDU1966" s="9"/>
      <c r="SDV1966" s="9"/>
      <c r="SDW1966" s="9"/>
      <c r="SDX1966" s="9"/>
      <c r="SDY1966" s="9"/>
      <c r="SDZ1966" s="9"/>
      <c r="SEA1966" s="9"/>
      <c r="SEB1966" s="9"/>
      <c r="SEC1966" s="9"/>
      <c r="SED1966" s="9"/>
      <c r="SEE1966" s="9"/>
      <c r="SEF1966" s="9"/>
      <c r="SEG1966" s="9"/>
      <c r="SEH1966" s="9"/>
      <c r="SEI1966" s="9"/>
      <c r="SEJ1966" s="9"/>
      <c r="SEK1966" s="9"/>
      <c r="SEL1966" s="9"/>
      <c r="SEM1966" s="9"/>
      <c r="SEN1966" s="9"/>
      <c r="SEO1966" s="9"/>
      <c r="SEP1966" s="9"/>
      <c r="SEQ1966" s="9"/>
      <c r="SER1966" s="9"/>
      <c r="SES1966" s="9"/>
      <c r="SET1966" s="9"/>
      <c r="SEU1966" s="9"/>
      <c r="SEV1966" s="9"/>
      <c r="SEW1966" s="9"/>
      <c r="SEX1966" s="9"/>
      <c r="SEY1966" s="9"/>
      <c r="SEZ1966" s="9"/>
      <c r="SFA1966" s="9"/>
      <c r="SFB1966" s="9"/>
      <c r="SFC1966" s="9"/>
      <c r="SFD1966" s="9"/>
      <c r="SFE1966" s="9"/>
      <c r="SFF1966" s="9"/>
      <c r="SFG1966" s="9"/>
      <c r="SFH1966" s="9"/>
      <c r="SFI1966" s="9"/>
      <c r="SFJ1966" s="9"/>
      <c r="SFK1966" s="9"/>
      <c r="SFL1966" s="9"/>
      <c r="SFM1966" s="9"/>
      <c r="SFN1966" s="9"/>
      <c r="SFO1966" s="9"/>
      <c r="SFP1966" s="9"/>
      <c r="SFQ1966" s="9"/>
      <c r="SFR1966" s="9"/>
      <c r="SFS1966" s="9"/>
      <c r="SFT1966" s="9"/>
      <c r="SFU1966" s="9"/>
      <c r="SFV1966" s="9"/>
      <c r="SFW1966" s="9"/>
      <c r="SFX1966" s="9"/>
      <c r="SFY1966" s="9"/>
      <c r="SFZ1966" s="9"/>
      <c r="SGA1966" s="9"/>
      <c r="SGB1966" s="9"/>
      <c r="SGC1966" s="9"/>
      <c r="SGD1966" s="9"/>
      <c r="SGE1966" s="9"/>
      <c r="SGF1966" s="9"/>
      <c r="SGG1966" s="9"/>
      <c r="SGH1966" s="9"/>
      <c r="SGI1966" s="9"/>
      <c r="SGJ1966" s="9"/>
      <c r="SGK1966" s="9"/>
      <c r="SGL1966" s="9"/>
      <c r="SGM1966" s="9"/>
      <c r="SGN1966" s="9"/>
      <c r="SGO1966" s="9"/>
      <c r="SGP1966" s="9"/>
      <c r="SGQ1966" s="9"/>
      <c r="SGR1966" s="9"/>
      <c r="SGS1966" s="9"/>
      <c r="SGT1966" s="9"/>
      <c r="SGU1966" s="9"/>
      <c r="SGV1966" s="9"/>
      <c r="SGW1966" s="9"/>
      <c r="SGX1966" s="9"/>
      <c r="SGY1966" s="9"/>
      <c r="SGZ1966" s="9"/>
      <c r="SHA1966" s="9"/>
      <c r="SHB1966" s="9"/>
      <c r="SHC1966" s="9"/>
      <c r="SHD1966" s="9"/>
      <c r="SHE1966" s="9"/>
      <c r="SHF1966" s="9"/>
      <c r="SHG1966" s="9"/>
      <c r="SHH1966" s="9"/>
      <c r="SHI1966" s="9"/>
      <c r="SHJ1966" s="9"/>
      <c r="SHK1966" s="9"/>
      <c r="SHL1966" s="9"/>
      <c r="SHM1966" s="9"/>
      <c r="SHN1966" s="9"/>
      <c r="SHO1966" s="9"/>
      <c r="SHP1966" s="9"/>
      <c r="SHQ1966" s="9"/>
      <c r="SHR1966" s="9"/>
      <c r="SHS1966" s="9"/>
      <c r="SHT1966" s="9"/>
      <c r="SHU1966" s="9"/>
      <c r="SHV1966" s="9"/>
      <c r="SHW1966" s="9"/>
      <c r="SHX1966" s="9"/>
      <c r="SHY1966" s="9"/>
      <c r="SHZ1966" s="9"/>
      <c r="SIA1966" s="9"/>
      <c r="SIB1966" s="9"/>
      <c r="SIC1966" s="9"/>
      <c r="SID1966" s="9"/>
      <c r="SIE1966" s="9"/>
      <c r="SIF1966" s="9"/>
      <c r="SIG1966" s="9"/>
      <c r="SIH1966" s="9"/>
      <c r="SII1966" s="9"/>
      <c r="SIJ1966" s="9"/>
      <c r="SIK1966" s="9"/>
      <c r="SIL1966" s="9"/>
      <c r="SIM1966" s="9"/>
      <c r="SIN1966" s="9"/>
      <c r="SIO1966" s="9"/>
      <c r="SIP1966" s="9"/>
      <c r="SIQ1966" s="9"/>
      <c r="SIR1966" s="9"/>
      <c r="SIS1966" s="9"/>
      <c r="SIT1966" s="9"/>
      <c r="SIU1966" s="9"/>
      <c r="SIV1966" s="9"/>
      <c r="SIW1966" s="9"/>
      <c r="SIX1966" s="9"/>
      <c r="SIY1966" s="9"/>
      <c r="SIZ1966" s="9"/>
      <c r="SJA1966" s="9"/>
      <c r="SJB1966" s="9"/>
      <c r="SJC1966" s="9"/>
      <c r="SJD1966" s="9"/>
      <c r="SJE1966" s="9"/>
      <c r="SJF1966" s="9"/>
      <c r="SJG1966" s="9"/>
      <c r="SJH1966" s="9"/>
      <c r="SJI1966" s="9"/>
      <c r="SJJ1966" s="9"/>
      <c r="SJK1966" s="9"/>
      <c r="SJL1966" s="9"/>
      <c r="SJM1966" s="9"/>
      <c r="SJN1966" s="9"/>
      <c r="SJO1966" s="9"/>
      <c r="SJP1966" s="9"/>
      <c r="SJQ1966" s="9"/>
      <c r="SJR1966" s="9"/>
      <c r="SJS1966" s="9"/>
      <c r="SJT1966" s="9"/>
      <c r="SJU1966" s="9"/>
      <c r="SJV1966" s="9"/>
      <c r="SJW1966" s="9"/>
      <c r="SJX1966" s="9"/>
      <c r="SJY1966" s="9"/>
      <c r="SJZ1966" s="9"/>
      <c r="SKA1966" s="9"/>
      <c r="SKB1966" s="9"/>
      <c r="SKC1966" s="9"/>
      <c r="SKD1966" s="9"/>
      <c r="SKE1966" s="9"/>
      <c r="SKF1966" s="9"/>
      <c r="SKG1966" s="9"/>
      <c r="SKH1966" s="9"/>
      <c r="SKI1966" s="9"/>
      <c r="SKJ1966" s="9"/>
      <c r="SKK1966" s="9"/>
      <c r="SKL1966" s="9"/>
      <c r="SKM1966" s="9"/>
      <c r="SKN1966" s="9"/>
      <c r="SKO1966" s="9"/>
      <c r="SKP1966" s="9"/>
      <c r="SKQ1966" s="9"/>
      <c r="SKR1966" s="9"/>
      <c r="SKS1966" s="9"/>
      <c r="SKT1966" s="9"/>
      <c r="SKU1966" s="9"/>
      <c r="SKV1966" s="9"/>
      <c r="SKW1966" s="9"/>
      <c r="SKX1966" s="9"/>
      <c r="SKY1966" s="9"/>
      <c r="SKZ1966" s="9"/>
      <c r="SLA1966" s="9"/>
      <c r="SLB1966" s="9"/>
      <c r="SLC1966" s="9"/>
      <c r="SLD1966" s="9"/>
      <c r="SLE1966" s="9"/>
      <c r="SLF1966" s="9"/>
      <c r="SLG1966" s="9"/>
      <c r="SLH1966" s="9"/>
      <c r="SLI1966" s="9"/>
      <c r="SLJ1966" s="9"/>
      <c r="SLK1966" s="9"/>
      <c r="SLL1966" s="9"/>
      <c r="SLM1966" s="9"/>
      <c r="SLN1966" s="9"/>
      <c r="SLO1966" s="9"/>
      <c r="SLP1966" s="9"/>
      <c r="SLQ1966" s="9"/>
      <c r="SLR1966" s="9"/>
      <c r="SLS1966" s="9"/>
      <c r="SLT1966" s="9"/>
      <c r="SLU1966" s="9"/>
      <c r="SLV1966" s="9"/>
      <c r="SLW1966" s="9"/>
      <c r="SLX1966" s="9"/>
      <c r="SLY1966" s="9"/>
      <c r="SLZ1966" s="9"/>
      <c r="SMA1966" s="9"/>
      <c r="SMB1966" s="9"/>
      <c r="SMC1966" s="9"/>
      <c r="SMD1966" s="9"/>
      <c r="SME1966" s="9"/>
      <c r="SMF1966" s="9"/>
      <c r="SMG1966" s="9"/>
      <c r="SMH1966" s="9"/>
      <c r="SMI1966" s="9"/>
      <c r="SMJ1966" s="9"/>
      <c r="SMK1966" s="9"/>
      <c r="SML1966" s="9"/>
      <c r="SMM1966" s="9"/>
      <c r="SMN1966" s="9"/>
      <c r="SMO1966" s="9"/>
      <c r="SMP1966" s="9"/>
      <c r="SMQ1966" s="9"/>
      <c r="SMR1966" s="9"/>
      <c r="SMS1966" s="9"/>
      <c r="SMT1966" s="9"/>
      <c r="SMU1966" s="9"/>
      <c r="SMV1966" s="9"/>
      <c r="SMW1966" s="9"/>
      <c r="SMX1966" s="9"/>
      <c r="SMY1966" s="9"/>
      <c r="SMZ1966" s="9"/>
      <c r="SNA1966" s="9"/>
      <c r="SNB1966" s="9"/>
      <c r="SNC1966" s="9"/>
      <c r="SND1966" s="9"/>
      <c r="SNE1966" s="9"/>
      <c r="SNF1966" s="9"/>
      <c r="SNG1966" s="9"/>
      <c r="SNH1966" s="9"/>
      <c r="SNI1966" s="9"/>
      <c r="SNJ1966" s="9"/>
      <c r="SNK1966" s="9"/>
      <c r="SNL1966" s="9"/>
      <c r="SNM1966" s="9"/>
      <c r="SNN1966" s="9"/>
      <c r="SNO1966" s="9"/>
      <c r="SNP1966" s="9"/>
      <c r="SNQ1966" s="9"/>
      <c r="SNR1966" s="9"/>
      <c r="SNS1966" s="9"/>
      <c r="SNT1966" s="9"/>
      <c r="SNU1966" s="9"/>
      <c r="SNV1966" s="9"/>
      <c r="SNW1966" s="9"/>
      <c r="SNX1966" s="9"/>
      <c r="SNY1966" s="9"/>
      <c r="SNZ1966" s="9"/>
      <c r="SOA1966" s="9"/>
      <c r="SOB1966" s="9"/>
      <c r="SOC1966" s="9"/>
      <c r="SOD1966" s="9"/>
      <c r="SOE1966" s="9"/>
      <c r="SOF1966" s="9"/>
      <c r="SOG1966" s="9"/>
      <c r="SOH1966" s="9"/>
      <c r="SOI1966" s="9"/>
      <c r="SOJ1966" s="9"/>
      <c r="SOK1966" s="9"/>
      <c r="SOL1966" s="9"/>
      <c r="SOM1966" s="9"/>
      <c r="SON1966" s="9"/>
      <c r="SOO1966" s="9"/>
      <c r="SOP1966" s="9"/>
      <c r="SOQ1966" s="9"/>
      <c r="SOR1966" s="9"/>
      <c r="SOS1966" s="9"/>
      <c r="SOT1966" s="9"/>
      <c r="SOU1966" s="9"/>
      <c r="SOV1966" s="9"/>
      <c r="SOW1966" s="9"/>
      <c r="SOX1966" s="9"/>
      <c r="SOY1966" s="9"/>
      <c r="SOZ1966" s="9"/>
      <c r="SPA1966" s="9"/>
      <c r="SPB1966" s="9"/>
      <c r="SPC1966" s="9"/>
      <c r="SPD1966" s="9"/>
      <c r="SPE1966" s="9"/>
      <c r="SPF1966" s="9"/>
      <c r="SPG1966" s="9"/>
      <c r="SPH1966" s="9"/>
      <c r="SPI1966" s="9"/>
      <c r="SPJ1966" s="9"/>
      <c r="SPK1966" s="9"/>
      <c r="SPL1966" s="9"/>
      <c r="SPM1966" s="9"/>
      <c r="SPN1966" s="9"/>
      <c r="SPO1966" s="9"/>
      <c r="SPP1966" s="9"/>
      <c r="SPQ1966" s="9"/>
      <c r="SPR1966" s="9"/>
      <c r="SPS1966" s="9"/>
      <c r="SPT1966" s="9"/>
      <c r="SPU1966" s="9"/>
      <c r="SPV1966" s="9"/>
      <c r="SPW1966" s="9"/>
      <c r="SPX1966" s="9"/>
      <c r="SPY1966" s="9"/>
      <c r="SPZ1966" s="9"/>
      <c r="SQA1966" s="9"/>
      <c r="SQB1966" s="9"/>
      <c r="SQC1966" s="9"/>
      <c r="SQD1966" s="9"/>
      <c r="SQE1966" s="9"/>
      <c r="SQF1966" s="9"/>
      <c r="SQG1966" s="9"/>
      <c r="SQH1966" s="9"/>
      <c r="SQI1966" s="9"/>
      <c r="SQJ1966" s="9"/>
      <c r="SQK1966" s="9"/>
      <c r="SQL1966" s="9"/>
      <c r="SQM1966" s="9"/>
      <c r="SQN1966" s="9"/>
      <c r="SQO1966" s="9"/>
      <c r="SQP1966" s="9"/>
      <c r="SQQ1966" s="9"/>
      <c r="SQR1966" s="9"/>
      <c r="SQS1966" s="9"/>
      <c r="SQT1966" s="9"/>
      <c r="SQU1966" s="9"/>
      <c r="SQV1966" s="9"/>
      <c r="SQW1966" s="9"/>
      <c r="SQX1966" s="9"/>
      <c r="SQY1966" s="9"/>
      <c r="SQZ1966" s="9"/>
      <c r="SRA1966" s="9"/>
      <c r="SRB1966" s="9"/>
      <c r="SRC1966" s="9"/>
      <c r="SRD1966" s="9"/>
      <c r="SRE1966" s="9"/>
      <c r="SRF1966" s="9"/>
      <c r="SRG1966" s="9"/>
      <c r="SRH1966" s="9"/>
      <c r="SRI1966" s="9"/>
      <c r="SRJ1966" s="9"/>
      <c r="SRK1966" s="9"/>
      <c r="SRL1966" s="9"/>
      <c r="SRM1966" s="9"/>
      <c r="SRN1966" s="9"/>
      <c r="SRO1966" s="9"/>
      <c r="SRP1966" s="9"/>
      <c r="SRQ1966" s="9"/>
      <c r="SRR1966" s="9"/>
      <c r="SRS1966" s="9"/>
      <c r="SRT1966" s="9"/>
      <c r="SRU1966" s="9"/>
      <c r="SRV1966" s="9"/>
      <c r="SRW1966" s="9"/>
      <c r="SRX1966" s="9"/>
      <c r="SRY1966" s="9"/>
      <c r="SRZ1966" s="9"/>
      <c r="SSA1966" s="9"/>
      <c r="SSB1966" s="9"/>
      <c r="SSC1966" s="9"/>
      <c r="SSD1966" s="9"/>
      <c r="SSE1966" s="9"/>
      <c r="SSF1966" s="9"/>
      <c r="SSG1966" s="9"/>
      <c r="SSH1966" s="9"/>
      <c r="SSI1966" s="9"/>
      <c r="SSJ1966" s="9"/>
      <c r="SSK1966" s="9"/>
      <c r="SSL1966" s="9"/>
      <c r="SSM1966" s="9"/>
      <c r="SSN1966" s="9"/>
      <c r="SSO1966" s="9"/>
      <c r="SSP1966" s="9"/>
      <c r="SSQ1966" s="9"/>
      <c r="SSR1966" s="9"/>
      <c r="SSS1966" s="9"/>
      <c r="SST1966" s="9"/>
      <c r="SSU1966" s="9"/>
      <c r="SSV1966" s="9"/>
      <c r="SSW1966" s="9"/>
      <c r="SSX1966" s="9"/>
      <c r="SSY1966" s="9"/>
      <c r="SSZ1966" s="9"/>
      <c r="STA1966" s="9"/>
      <c r="STB1966" s="9"/>
      <c r="STC1966" s="9"/>
      <c r="STD1966" s="9"/>
      <c r="STE1966" s="9"/>
      <c r="STF1966" s="9"/>
      <c r="STG1966" s="9"/>
      <c r="STH1966" s="9"/>
      <c r="STI1966" s="9"/>
      <c r="STJ1966" s="9"/>
      <c r="STK1966" s="9"/>
      <c r="STL1966" s="9"/>
      <c r="STM1966" s="9"/>
      <c r="STN1966" s="9"/>
      <c r="STO1966" s="9"/>
      <c r="STP1966" s="9"/>
      <c r="STQ1966" s="9"/>
      <c r="STR1966" s="9"/>
      <c r="STS1966" s="9"/>
      <c r="STT1966" s="9"/>
      <c r="STU1966" s="9"/>
      <c r="STV1966" s="9"/>
      <c r="STW1966" s="9"/>
      <c r="STX1966" s="9"/>
      <c r="STY1966" s="9"/>
      <c r="STZ1966" s="9"/>
      <c r="SUA1966" s="9"/>
      <c r="SUB1966" s="9"/>
      <c r="SUC1966" s="9"/>
      <c r="SUD1966" s="9"/>
      <c r="SUE1966" s="9"/>
      <c r="SUF1966" s="9"/>
      <c r="SUG1966" s="9"/>
      <c r="SUH1966" s="9"/>
      <c r="SUI1966" s="9"/>
      <c r="SUJ1966" s="9"/>
      <c r="SUK1966" s="9"/>
      <c r="SUL1966" s="9"/>
      <c r="SUM1966" s="9"/>
      <c r="SUN1966" s="9"/>
      <c r="SUO1966" s="9"/>
      <c r="SUP1966" s="9"/>
      <c r="SUQ1966" s="9"/>
      <c r="SUR1966" s="9"/>
      <c r="SUS1966" s="9"/>
      <c r="SUT1966" s="9"/>
      <c r="SUU1966" s="9"/>
      <c r="SUV1966" s="9"/>
      <c r="SUW1966" s="9"/>
      <c r="SUX1966" s="9"/>
      <c r="SUY1966" s="9"/>
      <c r="SUZ1966" s="9"/>
      <c r="SVA1966" s="9"/>
      <c r="SVB1966" s="9"/>
      <c r="SVC1966" s="9"/>
      <c r="SVD1966" s="9"/>
      <c r="SVE1966" s="9"/>
      <c r="SVF1966" s="9"/>
      <c r="SVG1966" s="9"/>
      <c r="SVH1966" s="9"/>
      <c r="SVI1966" s="9"/>
      <c r="SVJ1966" s="9"/>
      <c r="SVK1966" s="9"/>
      <c r="SVL1966" s="9"/>
      <c r="SVM1966" s="9"/>
      <c r="SVN1966" s="9"/>
      <c r="SVO1966" s="9"/>
      <c r="SVP1966" s="9"/>
      <c r="SVQ1966" s="9"/>
      <c r="SVR1966" s="9"/>
      <c r="SVS1966" s="9"/>
      <c r="SVT1966" s="9"/>
      <c r="SVU1966" s="9"/>
      <c r="SVV1966" s="9"/>
      <c r="SVW1966" s="9"/>
      <c r="SVX1966" s="9"/>
      <c r="SVY1966" s="9"/>
      <c r="SVZ1966" s="9"/>
      <c r="SWA1966" s="9"/>
      <c r="SWB1966" s="9"/>
      <c r="SWC1966" s="9"/>
      <c r="SWD1966" s="9"/>
      <c r="SWE1966" s="9"/>
      <c r="SWF1966" s="9"/>
      <c r="SWG1966" s="9"/>
      <c r="SWH1966" s="9"/>
      <c r="SWI1966" s="9"/>
      <c r="SWJ1966" s="9"/>
      <c r="SWK1966" s="9"/>
      <c r="SWL1966" s="9"/>
      <c r="SWM1966" s="9"/>
      <c r="SWN1966" s="9"/>
      <c r="SWO1966" s="9"/>
      <c r="SWP1966" s="9"/>
      <c r="SWQ1966" s="9"/>
      <c r="SWR1966" s="9"/>
      <c r="SWS1966" s="9"/>
      <c r="SWT1966" s="9"/>
      <c r="SWU1966" s="9"/>
      <c r="SWV1966" s="9"/>
      <c r="SWW1966" s="9"/>
      <c r="SWX1966" s="9"/>
      <c r="SWY1966" s="9"/>
      <c r="SWZ1966" s="9"/>
      <c r="SXA1966" s="9"/>
      <c r="SXB1966" s="9"/>
      <c r="SXC1966" s="9"/>
      <c r="SXD1966" s="9"/>
      <c r="SXE1966" s="9"/>
      <c r="SXF1966" s="9"/>
      <c r="SXG1966" s="9"/>
      <c r="SXH1966" s="9"/>
      <c r="SXI1966" s="9"/>
      <c r="SXJ1966" s="9"/>
      <c r="SXK1966" s="9"/>
      <c r="SXL1966" s="9"/>
      <c r="SXM1966" s="9"/>
      <c r="SXN1966" s="9"/>
      <c r="SXO1966" s="9"/>
      <c r="SXP1966" s="9"/>
      <c r="SXQ1966" s="9"/>
      <c r="SXR1966" s="9"/>
      <c r="SXS1966" s="9"/>
      <c r="SXT1966" s="9"/>
      <c r="SXU1966" s="9"/>
      <c r="SXV1966" s="9"/>
      <c r="SXW1966" s="9"/>
      <c r="SXX1966" s="9"/>
      <c r="SXY1966" s="9"/>
      <c r="SXZ1966" s="9"/>
      <c r="SYA1966" s="9"/>
      <c r="SYB1966" s="9"/>
      <c r="SYC1966" s="9"/>
      <c r="SYD1966" s="9"/>
      <c r="SYE1966" s="9"/>
      <c r="SYF1966" s="9"/>
      <c r="SYG1966" s="9"/>
      <c r="SYH1966" s="9"/>
      <c r="SYI1966" s="9"/>
      <c r="SYJ1966" s="9"/>
      <c r="SYK1966" s="9"/>
      <c r="SYL1966" s="9"/>
      <c r="SYM1966" s="9"/>
      <c r="SYN1966" s="9"/>
      <c r="SYO1966" s="9"/>
      <c r="SYP1966" s="9"/>
      <c r="SYQ1966" s="9"/>
      <c r="SYR1966" s="9"/>
      <c r="SYS1966" s="9"/>
      <c r="SYT1966" s="9"/>
      <c r="SYU1966" s="9"/>
      <c r="SYV1966" s="9"/>
      <c r="SYW1966" s="9"/>
      <c r="SYX1966" s="9"/>
      <c r="SYY1966" s="9"/>
      <c r="SYZ1966" s="9"/>
      <c r="SZA1966" s="9"/>
      <c r="SZB1966" s="9"/>
      <c r="SZC1966" s="9"/>
      <c r="SZD1966" s="9"/>
      <c r="SZE1966" s="9"/>
      <c r="SZF1966" s="9"/>
      <c r="SZG1966" s="9"/>
      <c r="SZH1966" s="9"/>
      <c r="SZI1966" s="9"/>
      <c r="SZJ1966" s="9"/>
      <c r="SZK1966" s="9"/>
      <c r="SZL1966" s="9"/>
      <c r="SZM1966" s="9"/>
      <c r="SZN1966" s="9"/>
      <c r="SZO1966" s="9"/>
      <c r="SZP1966" s="9"/>
      <c r="SZQ1966" s="9"/>
      <c r="SZR1966" s="9"/>
      <c r="SZS1966" s="9"/>
      <c r="SZT1966" s="9"/>
      <c r="SZU1966" s="9"/>
      <c r="SZV1966" s="9"/>
      <c r="SZW1966" s="9"/>
      <c r="SZX1966" s="9"/>
      <c r="SZY1966" s="9"/>
      <c r="SZZ1966" s="9"/>
      <c r="TAA1966" s="9"/>
      <c r="TAB1966" s="9"/>
      <c r="TAC1966" s="9"/>
      <c r="TAD1966" s="9"/>
      <c r="TAE1966" s="9"/>
      <c r="TAF1966" s="9"/>
      <c r="TAG1966" s="9"/>
      <c r="TAH1966" s="9"/>
      <c r="TAI1966" s="9"/>
      <c r="TAJ1966" s="9"/>
      <c r="TAK1966" s="9"/>
      <c r="TAL1966" s="9"/>
      <c r="TAM1966" s="9"/>
      <c r="TAN1966" s="9"/>
      <c r="TAO1966" s="9"/>
      <c r="TAP1966" s="9"/>
      <c r="TAQ1966" s="9"/>
      <c r="TAR1966" s="9"/>
      <c r="TAS1966" s="9"/>
      <c r="TAT1966" s="9"/>
      <c r="TAU1966" s="9"/>
      <c r="TAV1966" s="9"/>
      <c r="TAW1966" s="9"/>
      <c r="TAX1966" s="9"/>
      <c r="TAY1966" s="9"/>
      <c r="TAZ1966" s="9"/>
      <c r="TBA1966" s="9"/>
      <c r="TBB1966" s="9"/>
      <c r="TBC1966" s="9"/>
      <c r="TBD1966" s="9"/>
      <c r="TBE1966" s="9"/>
      <c r="TBF1966" s="9"/>
      <c r="TBG1966" s="9"/>
      <c r="TBH1966" s="9"/>
      <c r="TBI1966" s="9"/>
      <c r="TBJ1966" s="9"/>
      <c r="TBK1966" s="9"/>
      <c r="TBL1966" s="9"/>
      <c r="TBM1966" s="9"/>
      <c r="TBN1966" s="9"/>
      <c r="TBO1966" s="9"/>
      <c r="TBP1966" s="9"/>
      <c r="TBQ1966" s="9"/>
      <c r="TBR1966" s="9"/>
      <c r="TBS1966" s="9"/>
      <c r="TBT1966" s="9"/>
      <c r="TBU1966" s="9"/>
      <c r="TBV1966" s="9"/>
      <c r="TBW1966" s="9"/>
      <c r="TBX1966" s="9"/>
      <c r="TBY1966" s="9"/>
      <c r="TBZ1966" s="9"/>
      <c r="TCA1966" s="9"/>
      <c r="TCB1966" s="9"/>
      <c r="TCC1966" s="9"/>
      <c r="TCD1966" s="9"/>
      <c r="TCE1966" s="9"/>
      <c r="TCF1966" s="9"/>
      <c r="TCG1966" s="9"/>
      <c r="TCH1966" s="9"/>
      <c r="TCI1966" s="9"/>
      <c r="TCJ1966" s="9"/>
      <c r="TCK1966" s="9"/>
      <c r="TCL1966" s="9"/>
      <c r="TCM1966" s="9"/>
      <c r="TCN1966" s="9"/>
      <c r="TCO1966" s="9"/>
      <c r="TCP1966" s="9"/>
      <c r="TCQ1966" s="9"/>
      <c r="TCR1966" s="9"/>
      <c r="TCS1966" s="9"/>
      <c r="TCT1966" s="9"/>
      <c r="TCU1966" s="9"/>
      <c r="TCV1966" s="9"/>
      <c r="TCW1966" s="9"/>
      <c r="TCX1966" s="9"/>
      <c r="TCY1966" s="9"/>
      <c r="TCZ1966" s="9"/>
      <c r="TDA1966" s="9"/>
      <c r="TDB1966" s="9"/>
      <c r="TDC1966" s="9"/>
      <c r="TDD1966" s="9"/>
      <c r="TDE1966" s="9"/>
      <c r="TDF1966" s="9"/>
      <c r="TDG1966" s="9"/>
      <c r="TDH1966" s="9"/>
      <c r="TDI1966" s="9"/>
      <c r="TDJ1966" s="9"/>
      <c r="TDK1966" s="9"/>
      <c r="TDL1966" s="9"/>
      <c r="TDM1966" s="9"/>
      <c r="TDN1966" s="9"/>
      <c r="TDO1966" s="9"/>
      <c r="TDP1966" s="9"/>
      <c r="TDQ1966" s="9"/>
      <c r="TDR1966" s="9"/>
      <c r="TDS1966" s="9"/>
      <c r="TDT1966" s="9"/>
      <c r="TDU1966" s="9"/>
      <c r="TDV1966" s="9"/>
      <c r="TDW1966" s="9"/>
      <c r="TDX1966" s="9"/>
      <c r="TDY1966" s="9"/>
      <c r="TDZ1966" s="9"/>
      <c r="TEA1966" s="9"/>
      <c r="TEB1966" s="9"/>
      <c r="TEC1966" s="9"/>
      <c r="TED1966" s="9"/>
      <c r="TEE1966" s="9"/>
      <c r="TEF1966" s="9"/>
      <c r="TEG1966" s="9"/>
      <c r="TEH1966" s="9"/>
      <c r="TEI1966" s="9"/>
      <c r="TEJ1966" s="9"/>
      <c r="TEK1966" s="9"/>
      <c r="TEL1966" s="9"/>
      <c r="TEM1966" s="9"/>
      <c r="TEN1966" s="9"/>
      <c r="TEO1966" s="9"/>
      <c r="TEP1966" s="9"/>
      <c r="TEQ1966" s="9"/>
      <c r="TER1966" s="9"/>
      <c r="TES1966" s="9"/>
      <c r="TET1966" s="9"/>
      <c r="TEU1966" s="9"/>
      <c r="TEV1966" s="9"/>
      <c r="TEW1966" s="9"/>
      <c r="TEX1966" s="9"/>
      <c r="TEY1966" s="9"/>
      <c r="TEZ1966" s="9"/>
      <c r="TFA1966" s="9"/>
      <c r="TFB1966" s="9"/>
      <c r="TFC1966" s="9"/>
      <c r="TFD1966" s="9"/>
      <c r="TFE1966" s="9"/>
      <c r="TFF1966" s="9"/>
      <c r="TFG1966" s="9"/>
      <c r="TFH1966" s="9"/>
      <c r="TFI1966" s="9"/>
      <c r="TFJ1966" s="9"/>
      <c r="TFK1966" s="9"/>
      <c r="TFL1966" s="9"/>
      <c r="TFM1966" s="9"/>
      <c r="TFN1966" s="9"/>
      <c r="TFO1966" s="9"/>
      <c r="TFP1966" s="9"/>
      <c r="TFQ1966" s="9"/>
      <c r="TFR1966" s="9"/>
      <c r="TFS1966" s="9"/>
      <c r="TFT1966" s="9"/>
      <c r="TFU1966" s="9"/>
      <c r="TFV1966" s="9"/>
      <c r="TFW1966" s="9"/>
      <c r="TFX1966" s="9"/>
      <c r="TFY1966" s="9"/>
      <c r="TFZ1966" s="9"/>
      <c r="TGA1966" s="9"/>
      <c r="TGB1966" s="9"/>
      <c r="TGC1966" s="9"/>
      <c r="TGD1966" s="9"/>
      <c r="TGE1966" s="9"/>
      <c r="TGF1966" s="9"/>
      <c r="TGG1966" s="9"/>
      <c r="TGH1966" s="9"/>
      <c r="TGI1966" s="9"/>
      <c r="TGJ1966" s="9"/>
      <c r="TGK1966" s="9"/>
      <c r="TGL1966" s="9"/>
      <c r="TGM1966" s="9"/>
      <c r="TGN1966" s="9"/>
      <c r="TGO1966" s="9"/>
      <c r="TGP1966" s="9"/>
      <c r="TGQ1966" s="9"/>
      <c r="TGR1966" s="9"/>
      <c r="TGS1966" s="9"/>
      <c r="TGT1966" s="9"/>
      <c r="TGU1966" s="9"/>
      <c r="TGV1966" s="9"/>
      <c r="TGW1966" s="9"/>
      <c r="TGX1966" s="9"/>
      <c r="TGY1966" s="9"/>
      <c r="TGZ1966" s="9"/>
      <c r="THA1966" s="9"/>
      <c r="THB1966" s="9"/>
      <c r="THC1966" s="9"/>
      <c r="THD1966" s="9"/>
      <c r="THE1966" s="9"/>
      <c r="THF1966" s="9"/>
      <c r="THG1966" s="9"/>
      <c r="THH1966" s="9"/>
      <c r="THI1966" s="9"/>
      <c r="THJ1966" s="9"/>
      <c r="THK1966" s="9"/>
      <c r="THL1966" s="9"/>
      <c r="THM1966" s="9"/>
      <c r="THN1966" s="9"/>
      <c r="THO1966" s="9"/>
      <c r="THP1966" s="9"/>
      <c r="THQ1966" s="9"/>
      <c r="THR1966" s="9"/>
      <c r="THS1966" s="9"/>
      <c r="THT1966" s="9"/>
      <c r="THU1966" s="9"/>
      <c r="THV1966" s="9"/>
      <c r="THW1966" s="9"/>
      <c r="THX1966" s="9"/>
      <c r="THY1966" s="9"/>
      <c r="THZ1966" s="9"/>
      <c r="TIA1966" s="9"/>
      <c r="TIB1966" s="9"/>
      <c r="TIC1966" s="9"/>
      <c r="TID1966" s="9"/>
      <c r="TIE1966" s="9"/>
      <c r="TIF1966" s="9"/>
      <c r="TIG1966" s="9"/>
      <c r="TIH1966" s="9"/>
      <c r="TII1966" s="9"/>
      <c r="TIJ1966" s="9"/>
      <c r="TIK1966" s="9"/>
      <c r="TIL1966" s="9"/>
      <c r="TIM1966" s="9"/>
      <c r="TIN1966" s="9"/>
      <c r="TIO1966" s="9"/>
      <c r="TIP1966" s="9"/>
      <c r="TIQ1966" s="9"/>
      <c r="TIR1966" s="9"/>
      <c r="TIS1966" s="9"/>
      <c r="TIT1966" s="9"/>
      <c r="TIU1966" s="9"/>
      <c r="TIV1966" s="9"/>
      <c r="TIW1966" s="9"/>
      <c r="TIX1966" s="9"/>
      <c r="TIY1966" s="9"/>
      <c r="TIZ1966" s="9"/>
      <c r="TJA1966" s="9"/>
      <c r="TJB1966" s="9"/>
      <c r="TJC1966" s="9"/>
      <c r="TJD1966" s="9"/>
      <c r="TJE1966" s="9"/>
      <c r="TJF1966" s="9"/>
      <c r="TJG1966" s="9"/>
      <c r="TJH1966" s="9"/>
      <c r="TJI1966" s="9"/>
      <c r="TJJ1966" s="9"/>
      <c r="TJK1966" s="9"/>
      <c r="TJL1966" s="9"/>
      <c r="TJM1966" s="9"/>
      <c r="TJN1966" s="9"/>
      <c r="TJO1966" s="9"/>
      <c r="TJP1966" s="9"/>
      <c r="TJQ1966" s="9"/>
      <c r="TJR1966" s="9"/>
      <c r="TJS1966" s="9"/>
      <c r="TJT1966" s="9"/>
      <c r="TJU1966" s="9"/>
      <c r="TJV1966" s="9"/>
      <c r="TJW1966" s="9"/>
      <c r="TJX1966" s="9"/>
      <c r="TJY1966" s="9"/>
      <c r="TJZ1966" s="9"/>
      <c r="TKA1966" s="9"/>
      <c r="TKB1966" s="9"/>
      <c r="TKC1966" s="9"/>
      <c r="TKD1966" s="9"/>
      <c r="TKE1966" s="9"/>
      <c r="TKF1966" s="9"/>
      <c r="TKG1966" s="9"/>
      <c r="TKH1966" s="9"/>
      <c r="TKI1966" s="9"/>
      <c r="TKJ1966" s="9"/>
      <c r="TKK1966" s="9"/>
      <c r="TKL1966" s="9"/>
      <c r="TKM1966" s="9"/>
      <c r="TKN1966" s="9"/>
      <c r="TKO1966" s="9"/>
      <c r="TKP1966" s="9"/>
      <c r="TKQ1966" s="9"/>
      <c r="TKR1966" s="9"/>
      <c r="TKS1966" s="9"/>
      <c r="TKT1966" s="9"/>
      <c r="TKU1966" s="9"/>
      <c r="TKV1966" s="9"/>
      <c r="TKW1966" s="9"/>
      <c r="TKX1966" s="9"/>
      <c r="TKY1966" s="9"/>
      <c r="TKZ1966" s="9"/>
      <c r="TLA1966" s="9"/>
      <c r="TLB1966" s="9"/>
      <c r="TLC1966" s="9"/>
      <c r="TLD1966" s="9"/>
      <c r="TLE1966" s="9"/>
      <c r="TLF1966" s="9"/>
      <c r="TLG1966" s="9"/>
      <c r="TLH1966" s="9"/>
      <c r="TLI1966" s="9"/>
      <c r="TLJ1966" s="9"/>
      <c r="TLK1966" s="9"/>
      <c r="TLL1966" s="9"/>
      <c r="TLM1966" s="9"/>
      <c r="TLN1966" s="9"/>
      <c r="TLO1966" s="9"/>
      <c r="TLP1966" s="9"/>
      <c r="TLQ1966" s="9"/>
      <c r="TLR1966" s="9"/>
      <c r="TLS1966" s="9"/>
      <c r="TLT1966" s="9"/>
      <c r="TLU1966" s="9"/>
      <c r="TLV1966" s="9"/>
      <c r="TLW1966" s="9"/>
      <c r="TLX1966" s="9"/>
      <c r="TLY1966" s="9"/>
      <c r="TLZ1966" s="9"/>
      <c r="TMA1966" s="9"/>
      <c r="TMB1966" s="9"/>
      <c r="TMC1966" s="9"/>
      <c r="TMD1966" s="9"/>
      <c r="TME1966" s="9"/>
      <c r="TMF1966" s="9"/>
      <c r="TMG1966" s="9"/>
      <c r="TMH1966" s="9"/>
      <c r="TMI1966" s="9"/>
      <c r="TMJ1966" s="9"/>
      <c r="TMK1966" s="9"/>
      <c r="TML1966" s="9"/>
      <c r="TMM1966" s="9"/>
      <c r="TMN1966" s="9"/>
      <c r="TMO1966" s="9"/>
      <c r="TMP1966" s="9"/>
      <c r="TMQ1966" s="9"/>
      <c r="TMR1966" s="9"/>
      <c r="TMS1966" s="9"/>
      <c r="TMT1966" s="9"/>
      <c r="TMU1966" s="9"/>
      <c r="TMV1966" s="9"/>
      <c r="TMW1966" s="9"/>
      <c r="TMX1966" s="9"/>
      <c r="TMY1966" s="9"/>
      <c r="TMZ1966" s="9"/>
      <c r="TNA1966" s="9"/>
      <c r="TNB1966" s="9"/>
      <c r="TNC1966" s="9"/>
      <c r="TND1966" s="9"/>
      <c r="TNE1966" s="9"/>
      <c r="TNF1966" s="9"/>
      <c r="TNG1966" s="9"/>
      <c r="TNH1966" s="9"/>
      <c r="TNI1966" s="9"/>
      <c r="TNJ1966" s="9"/>
      <c r="TNK1966" s="9"/>
      <c r="TNL1966" s="9"/>
      <c r="TNM1966" s="9"/>
      <c r="TNN1966" s="9"/>
      <c r="TNO1966" s="9"/>
      <c r="TNP1966" s="9"/>
      <c r="TNQ1966" s="9"/>
      <c r="TNR1966" s="9"/>
      <c r="TNS1966" s="9"/>
      <c r="TNT1966" s="9"/>
      <c r="TNU1966" s="9"/>
      <c r="TNV1966" s="9"/>
      <c r="TNW1966" s="9"/>
      <c r="TNX1966" s="9"/>
      <c r="TNY1966" s="9"/>
      <c r="TNZ1966" s="9"/>
      <c r="TOA1966" s="9"/>
      <c r="TOB1966" s="9"/>
      <c r="TOC1966" s="9"/>
      <c r="TOD1966" s="9"/>
      <c r="TOE1966" s="9"/>
      <c r="TOF1966" s="9"/>
      <c r="TOG1966" s="9"/>
      <c r="TOH1966" s="9"/>
      <c r="TOI1966" s="9"/>
      <c r="TOJ1966" s="9"/>
      <c r="TOK1966" s="9"/>
      <c r="TOL1966" s="9"/>
      <c r="TOM1966" s="9"/>
      <c r="TON1966" s="9"/>
      <c r="TOO1966" s="9"/>
      <c r="TOP1966" s="9"/>
      <c r="TOQ1966" s="9"/>
      <c r="TOR1966" s="9"/>
      <c r="TOS1966" s="9"/>
      <c r="TOT1966" s="9"/>
      <c r="TOU1966" s="9"/>
      <c r="TOV1966" s="9"/>
      <c r="TOW1966" s="9"/>
      <c r="TOX1966" s="9"/>
      <c r="TOY1966" s="9"/>
      <c r="TOZ1966" s="9"/>
      <c r="TPA1966" s="9"/>
      <c r="TPB1966" s="9"/>
      <c r="TPC1966" s="9"/>
      <c r="TPD1966" s="9"/>
      <c r="TPE1966" s="9"/>
      <c r="TPF1966" s="9"/>
      <c r="TPG1966" s="9"/>
      <c r="TPH1966" s="9"/>
      <c r="TPI1966" s="9"/>
      <c r="TPJ1966" s="9"/>
      <c r="TPK1966" s="9"/>
      <c r="TPL1966" s="9"/>
      <c r="TPM1966" s="9"/>
      <c r="TPN1966" s="9"/>
      <c r="TPO1966" s="9"/>
      <c r="TPP1966" s="9"/>
      <c r="TPQ1966" s="9"/>
      <c r="TPR1966" s="9"/>
      <c r="TPS1966" s="9"/>
      <c r="TPT1966" s="9"/>
      <c r="TPU1966" s="9"/>
      <c r="TPV1966" s="9"/>
      <c r="TPW1966" s="9"/>
      <c r="TPX1966" s="9"/>
      <c r="TPY1966" s="9"/>
      <c r="TPZ1966" s="9"/>
      <c r="TQA1966" s="9"/>
      <c r="TQB1966" s="9"/>
      <c r="TQC1966" s="9"/>
      <c r="TQD1966" s="9"/>
      <c r="TQE1966" s="9"/>
      <c r="TQF1966" s="9"/>
      <c r="TQG1966" s="9"/>
      <c r="TQH1966" s="9"/>
      <c r="TQI1966" s="9"/>
      <c r="TQJ1966" s="9"/>
      <c r="TQK1966" s="9"/>
      <c r="TQL1966" s="9"/>
      <c r="TQM1966" s="9"/>
      <c r="TQN1966" s="9"/>
      <c r="TQO1966" s="9"/>
      <c r="TQP1966" s="9"/>
      <c r="TQQ1966" s="9"/>
      <c r="TQR1966" s="9"/>
      <c r="TQS1966" s="9"/>
      <c r="TQT1966" s="9"/>
      <c r="TQU1966" s="9"/>
      <c r="TQV1966" s="9"/>
      <c r="TQW1966" s="9"/>
      <c r="TQX1966" s="9"/>
      <c r="TQY1966" s="9"/>
      <c r="TQZ1966" s="9"/>
      <c r="TRA1966" s="9"/>
      <c r="TRB1966" s="9"/>
      <c r="TRC1966" s="9"/>
      <c r="TRD1966" s="9"/>
      <c r="TRE1966" s="9"/>
      <c r="TRF1966" s="9"/>
      <c r="TRG1966" s="9"/>
      <c r="TRH1966" s="9"/>
      <c r="TRI1966" s="9"/>
      <c r="TRJ1966" s="9"/>
      <c r="TRK1966" s="9"/>
      <c r="TRL1966" s="9"/>
      <c r="TRM1966" s="9"/>
      <c r="TRN1966" s="9"/>
      <c r="TRO1966" s="9"/>
      <c r="TRP1966" s="9"/>
      <c r="TRQ1966" s="9"/>
      <c r="TRR1966" s="9"/>
      <c r="TRS1966" s="9"/>
      <c r="TRT1966" s="9"/>
      <c r="TRU1966" s="9"/>
      <c r="TRV1966" s="9"/>
      <c r="TRW1966" s="9"/>
      <c r="TRX1966" s="9"/>
      <c r="TRY1966" s="9"/>
      <c r="TRZ1966" s="9"/>
      <c r="TSA1966" s="9"/>
      <c r="TSB1966" s="9"/>
      <c r="TSC1966" s="9"/>
      <c r="TSD1966" s="9"/>
      <c r="TSE1966" s="9"/>
      <c r="TSF1966" s="9"/>
      <c r="TSG1966" s="9"/>
      <c r="TSH1966" s="9"/>
      <c r="TSI1966" s="9"/>
      <c r="TSJ1966" s="9"/>
      <c r="TSK1966" s="9"/>
      <c r="TSL1966" s="9"/>
      <c r="TSM1966" s="9"/>
      <c r="TSN1966" s="9"/>
      <c r="TSO1966" s="9"/>
      <c r="TSP1966" s="9"/>
      <c r="TSQ1966" s="9"/>
      <c r="TSR1966" s="9"/>
      <c r="TSS1966" s="9"/>
      <c r="TST1966" s="9"/>
      <c r="TSU1966" s="9"/>
      <c r="TSV1966" s="9"/>
      <c r="TSW1966" s="9"/>
      <c r="TSX1966" s="9"/>
      <c r="TSY1966" s="9"/>
      <c r="TSZ1966" s="9"/>
      <c r="TTA1966" s="9"/>
      <c r="TTB1966" s="9"/>
      <c r="TTC1966" s="9"/>
      <c r="TTD1966" s="9"/>
      <c r="TTE1966" s="9"/>
      <c r="TTF1966" s="9"/>
      <c r="TTG1966" s="9"/>
      <c r="TTH1966" s="9"/>
      <c r="TTI1966" s="9"/>
      <c r="TTJ1966" s="9"/>
      <c r="TTK1966" s="9"/>
      <c r="TTL1966" s="9"/>
      <c r="TTM1966" s="9"/>
      <c r="TTN1966" s="9"/>
      <c r="TTO1966" s="9"/>
      <c r="TTP1966" s="9"/>
      <c r="TTQ1966" s="9"/>
      <c r="TTR1966" s="9"/>
      <c r="TTS1966" s="9"/>
      <c r="TTT1966" s="9"/>
      <c r="TTU1966" s="9"/>
      <c r="TTV1966" s="9"/>
      <c r="TTW1966" s="9"/>
      <c r="TTX1966" s="9"/>
      <c r="TTY1966" s="9"/>
      <c r="TTZ1966" s="9"/>
      <c r="TUA1966" s="9"/>
      <c r="TUB1966" s="9"/>
      <c r="TUC1966" s="9"/>
      <c r="TUD1966" s="9"/>
      <c r="TUE1966" s="9"/>
      <c r="TUF1966" s="9"/>
      <c r="TUG1966" s="9"/>
      <c r="TUH1966" s="9"/>
      <c r="TUI1966" s="9"/>
      <c r="TUJ1966" s="9"/>
      <c r="TUK1966" s="9"/>
      <c r="TUL1966" s="9"/>
      <c r="TUM1966" s="9"/>
      <c r="TUN1966" s="9"/>
      <c r="TUO1966" s="9"/>
      <c r="TUP1966" s="9"/>
      <c r="TUQ1966" s="9"/>
      <c r="TUR1966" s="9"/>
      <c r="TUS1966" s="9"/>
      <c r="TUT1966" s="9"/>
      <c r="TUU1966" s="9"/>
      <c r="TUV1966" s="9"/>
      <c r="TUW1966" s="9"/>
      <c r="TUX1966" s="9"/>
      <c r="TUY1966" s="9"/>
      <c r="TUZ1966" s="9"/>
      <c r="TVA1966" s="9"/>
      <c r="TVB1966" s="9"/>
      <c r="TVC1966" s="9"/>
      <c r="TVD1966" s="9"/>
      <c r="TVE1966" s="9"/>
      <c r="TVF1966" s="9"/>
      <c r="TVG1966" s="9"/>
      <c r="TVH1966" s="9"/>
      <c r="TVI1966" s="9"/>
      <c r="TVJ1966" s="9"/>
      <c r="TVK1966" s="9"/>
      <c r="TVL1966" s="9"/>
      <c r="TVM1966" s="9"/>
      <c r="TVN1966" s="9"/>
      <c r="TVO1966" s="9"/>
      <c r="TVP1966" s="9"/>
      <c r="TVQ1966" s="9"/>
      <c r="TVR1966" s="9"/>
      <c r="TVS1966" s="9"/>
      <c r="TVT1966" s="9"/>
      <c r="TVU1966" s="9"/>
      <c r="TVV1966" s="9"/>
      <c r="TVW1966" s="9"/>
      <c r="TVX1966" s="9"/>
      <c r="TVY1966" s="9"/>
      <c r="TVZ1966" s="9"/>
      <c r="TWA1966" s="9"/>
      <c r="TWB1966" s="9"/>
      <c r="TWC1966" s="9"/>
      <c r="TWD1966" s="9"/>
      <c r="TWE1966" s="9"/>
      <c r="TWF1966" s="9"/>
      <c r="TWG1966" s="9"/>
      <c r="TWH1966" s="9"/>
      <c r="TWI1966" s="9"/>
      <c r="TWJ1966" s="9"/>
      <c r="TWK1966" s="9"/>
      <c r="TWL1966" s="9"/>
      <c r="TWM1966" s="9"/>
      <c r="TWN1966" s="9"/>
      <c r="TWO1966" s="9"/>
      <c r="TWP1966" s="9"/>
      <c r="TWQ1966" s="9"/>
      <c r="TWR1966" s="9"/>
      <c r="TWS1966" s="9"/>
      <c r="TWT1966" s="9"/>
      <c r="TWU1966" s="9"/>
      <c r="TWV1966" s="9"/>
      <c r="TWW1966" s="9"/>
      <c r="TWX1966" s="9"/>
      <c r="TWY1966" s="9"/>
      <c r="TWZ1966" s="9"/>
      <c r="TXA1966" s="9"/>
      <c r="TXB1966" s="9"/>
      <c r="TXC1966" s="9"/>
      <c r="TXD1966" s="9"/>
      <c r="TXE1966" s="9"/>
      <c r="TXF1966" s="9"/>
      <c r="TXG1966" s="9"/>
      <c r="TXH1966" s="9"/>
      <c r="TXI1966" s="9"/>
      <c r="TXJ1966" s="9"/>
      <c r="TXK1966" s="9"/>
      <c r="TXL1966" s="9"/>
      <c r="TXM1966" s="9"/>
      <c r="TXN1966" s="9"/>
      <c r="TXO1966" s="9"/>
      <c r="TXP1966" s="9"/>
      <c r="TXQ1966" s="9"/>
      <c r="TXR1966" s="9"/>
      <c r="TXS1966" s="9"/>
      <c r="TXT1966" s="9"/>
      <c r="TXU1966" s="9"/>
      <c r="TXV1966" s="9"/>
      <c r="TXW1966" s="9"/>
      <c r="TXX1966" s="9"/>
      <c r="TXY1966" s="9"/>
      <c r="TXZ1966" s="9"/>
      <c r="TYA1966" s="9"/>
      <c r="TYB1966" s="9"/>
      <c r="TYC1966" s="9"/>
      <c r="TYD1966" s="9"/>
      <c r="TYE1966" s="9"/>
      <c r="TYF1966" s="9"/>
      <c r="TYG1966" s="9"/>
      <c r="TYH1966" s="9"/>
      <c r="TYI1966" s="9"/>
      <c r="TYJ1966" s="9"/>
      <c r="TYK1966" s="9"/>
      <c r="TYL1966" s="9"/>
      <c r="TYM1966" s="9"/>
      <c r="TYN1966" s="9"/>
      <c r="TYO1966" s="9"/>
      <c r="TYP1966" s="9"/>
      <c r="TYQ1966" s="9"/>
      <c r="TYR1966" s="9"/>
      <c r="TYS1966" s="9"/>
      <c r="TYT1966" s="9"/>
      <c r="TYU1966" s="9"/>
      <c r="TYV1966" s="9"/>
      <c r="TYW1966" s="9"/>
      <c r="TYX1966" s="9"/>
      <c r="TYY1966" s="9"/>
      <c r="TYZ1966" s="9"/>
      <c r="TZA1966" s="9"/>
      <c r="TZB1966" s="9"/>
      <c r="TZC1966" s="9"/>
      <c r="TZD1966" s="9"/>
      <c r="TZE1966" s="9"/>
      <c r="TZF1966" s="9"/>
      <c r="TZG1966" s="9"/>
      <c r="TZH1966" s="9"/>
      <c r="TZI1966" s="9"/>
      <c r="TZJ1966" s="9"/>
      <c r="TZK1966" s="9"/>
      <c r="TZL1966" s="9"/>
      <c r="TZM1966" s="9"/>
      <c r="TZN1966" s="9"/>
      <c r="TZO1966" s="9"/>
      <c r="TZP1966" s="9"/>
      <c r="TZQ1966" s="9"/>
      <c r="TZR1966" s="9"/>
      <c r="TZS1966" s="9"/>
      <c r="TZT1966" s="9"/>
      <c r="TZU1966" s="9"/>
      <c r="TZV1966" s="9"/>
      <c r="TZW1966" s="9"/>
      <c r="TZX1966" s="9"/>
      <c r="TZY1966" s="9"/>
      <c r="TZZ1966" s="9"/>
      <c r="UAA1966" s="9"/>
      <c r="UAB1966" s="9"/>
      <c r="UAC1966" s="9"/>
      <c r="UAD1966" s="9"/>
      <c r="UAE1966" s="9"/>
      <c r="UAF1966" s="9"/>
      <c r="UAG1966" s="9"/>
      <c r="UAH1966" s="9"/>
      <c r="UAI1966" s="9"/>
      <c r="UAJ1966" s="9"/>
      <c r="UAK1966" s="9"/>
      <c r="UAL1966" s="9"/>
      <c r="UAM1966" s="9"/>
      <c r="UAN1966" s="9"/>
      <c r="UAO1966" s="9"/>
      <c r="UAP1966" s="9"/>
      <c r="UAQ1966" s="9"/>
      <c r="UAR1966" s="9"/>
      <c r="UAS1966" s="9"/>
      <c r="UAT1966" s="9"/>
      <c r="UAU1966" s="9"/>
      <c r="UAV1966" s="9"/>
      <c r="UAW1966" s="9"/>
      <c r="UAX1966" s="9"/>
      <c r="UAY1966" s="9"/>
      <c r="UAZ1966" s="9"/>
      <c r="UBA1966" s="9"/>
      <c r="UBB1966" s="9"/>
      <c r="UBC1966" s="9"/>
      <c r="UBD1966" s="9"/>
      <c r="UBE1966" s="9"/>
      <c r="UBF1966" s="9"/>
      <c r="UBG1966" s="9"/>
      <c r="UBH1966" s="9"/>
      <c r="UBI1966" s="9"/>
      <c r="UBJ1966" s="9"/>
      <c r="UBK1966" s="9"/>
      <c r="UBL1966" s="9"/>
      <c r="UBM1966" s="9"/>
      <c r="UBN1966" s="9"/>
      <c r="UBO1966" s="9"/>
      <c r="UBP1966" s="9"/>
      <c r="UBQ1966" s="9"/>
      <c r="UBR1966" s="9"/>
      <c r="UBS1966" s="9"/>
      <c r="UBT1966" s="9"/>
      <c r="UBU1966" s="9"/>
      <c r="UBV1966" s="9"/>
      <c r="UBW1966" s="9"/>
      <c r="UBX1966" s="9"/>
      <c r="UBY1966" s="9"/>
      <c r="UBZ1966" s="9"/>
      <c r="UCA1966" s="9"/>
      <c r="UCB1966" s="9"/>
      <c r="UCC1966" s="9"/>
      <c r="UCD1966" s="9"/>
      <c r="UCE1966" s="9"/>
      <c r="UCF1966" s="9"/>
      <c r="UCG1966" s="9"/>
      <c r="UCH1966" s="9"/>
      <c r="UCI1966" s="9"/>
      <c r="UCJ1966" s="9"/>
      <c r="UCK1966" s="9"/>
      <c r="UCL1966" s="9"/>
      <c r="UCM1966" s="9"/>
      <c r="UCN1966" s="9"/>
      <c r="UCO1966" s="9"/>
      <c r="UCP1966" s="9"/>
      <c r="UCQ1966" s="9"/>
      <c r="UCR1966" s="9"/>
      <c r="UCS1966" s="9"/>
      <c r="UCT1966" s="9"/>
      <c r="UCU1966" s="9"/>
      <c r="UCV1966" s="9"/>
      <c r="UCW1966" s="9"/>
      <c r="UCX1966" s="9"/>
      <c r="UCY1966" s="9"/>
      <c r="UCZ1966" s="9"/>
      <c r="UDA1966" s="9"/>
      <c r="UDB1966" s="9"/>
      <c r="UDC1966" s="9"/>
      <c r="UDD1966" s="9"/>
      <c r="UDE1966" s="9"/>
      <c r="UDF1966" s="9"/>
      <c r="UDG1966" s="9"/>
      <c r="UDH1966" s="9"/>
      <c r="UDI1966" s="9"/>
      <c r="UDJ1966" s="9"/>
      <c r="UDK1966" s="9"/>
      <c r="UDL1966" s="9"/>
      <c r="UDM1966" s="9"/>
      <c r="UDN1966" s="9"/>
      <c r="UDO1966" s="9"/>
      <c r="UDP1966" s="9"/>
      <c r="UDQ1966" s="9"/>
      <c r="UDR1966" s="9"/>
      <c r="UDS1966" s="9"/>
      <c r="UDT1966" s="9"/>
      <c r="UDU1966" s="9"/>
      <c r="UDV1966" s="9"/>
      <c r="UDW1966" s="9"/>
      <c r="UDX1966" s="9"/>
      <c r="UDY1966" s="9"/>
      <c r="UDZ1966" s="9"/>
      <c r="UEA1966" s="9"/>
      <c r="UEB1966" s="9"/>
      <c r="UEC1966" s="9"/>
      <c r="UED1966" s="9"/>
      <c r="UEE1966" s="9"/>
      <c r="UEF1966" s="9"/>
      <c r="UEG1966" s="9"/>
      <c r="UEH1966" s="9"/>
      <c r="UEI1966" s="9"/>
      <c r="UEJ1966" s="9"/>
      <c r="UEK1966" s="9"/>
      <c r="UEL1966" s="9"/>
      <c r="UEM1966" s="9"/>
      <c r="UEN1966" s="9"/>
      <c r="UEO1966" s="9"/>
      <c r="UEP1966" s="9"/>
      <c r="UEQ1966" s="9"/>
      <c r="UER1966" s="9"/>
      <c r="UES1966" s="9"/>
      <c r="UET1966" s="9"/>
      <c r="UEU1966" s="9"/>
      <c r="UEV1966" s="9"/>
      <c r="UEW1966" s="9"/>
      <c r="UEX1966" s="9"/>
      <c r="UEY1966" s="9"/>
      <c r="UEZ1966" s="9"/>
      <c r="UFA1966" s="9"/>
      <c r="UFB1966" s="9"/>
      <c r="UFC1966" s="9"/>
      <c r="UFD1966" s="9"/>
      <c r="UFE1966" s="9"/>
      <c r="UFF1966" s="9"/>
      <c r="UFG1966" s="9"/>
      <c r="UFH1966" s="9"/>
      <c r="UFI1966" s="9"/>
      <c r="UFJ1966" s="9"/>
      <c r="UFK1966" s="9"/>
      <c r="UFL1966" s="9"/>
      <c r="UFM1966" s="9"/>
      <c r="UFN1966" s="9"/>
      <c r="UFO1966" s="9"/>
      <c r="UFP1966" s="9"/>
      <c r="UFQ1966" s="9"/>
      <c r="UFR1966" s="9"/>
      <c r="UFS1966" s="9"/>
      <c r="UFT1966" s="9"/>
      <c r="UFU1966" s="9"/>
      <c r="UFV1966" s="9"/>
      <c r="UFW1966" s="9"/>
      <c r="UFX1966" s="9"/>
      <c r="UFY1966" s="9"/>
      <c r="UFZ1966" s="9"/>
      <c r="UGA1966" s="9"/>
      <c r="UGB1966" s="9"/>
      <c r="UGC1966" s="9"/>
      <c r="UGD1966" s="9"/>
      <c r="UGE1966" s="9"/>
      <c r="UGF1966" s="9"/>
      <c r="UGG1966" s="9"/>
      <c r="UGH1966" s="9"/>
      <c r="UGI1966" s="9"/>
      <c r="UGJ1966" s="9"/>
      <c r="UGK1966" s="9"/>
      <c r="UGL1966" s="9"/>
      <c r="UGM1966" s="9"/>
      <c r="UGN1966" s="9"/>
      <c r="UGO1966" s="9"/>
      <c r="UGP1966" s="9"/>
      <c r="UGQ1966" s="9"/>
      <c r="UGR1966" s="9"/>
      <c r="UGS1966" s="9"/>
      <c r="UGT1966" s="9"/>
      <c r="UGU1966" s="9"/>
      <c r="UGV1966" s="9"/>
      <c r="UGW1966" s="9"/>
      <c r="UGX1966" s="9"/>
      <c r="UGY1966" s="9"/>
      <c r="UGZ1966" s="9"/>
      <c r="UHA1966" s="9"/>
      <c r="UHB1966" s="9"/>
      <c r="UHC1966" s="9"/>
      <c r="UHD1966" s="9"/>
      <c r="UHE1966" s="9"/>
      <c r="UHF1966" s="9"/>
      <c r="UHG1966" s="9"/>
      <c r="UHH1966" s="9"/>
      <c r="UHI1966" s="9"/>
      <c r="UHJ1966" s="9"/>
      <c r="UHK1966" s="9"/>
      <c r="UHL1966" s="9"/>
      <c r="UHM1966" s="9"/>
      <c r="UHN1966" s="9"/>
      <c r="UHO1966" s="9"/>
      <c r="UHP1966" s="9"/>
      <c r="UHQ1966" s="9"/>
      <c r="UHR1966" s="9"/>
      <c r="UHS1966" s="9"/>
      <c r="UHT1966" s="9"/>
      <c r="UHU1966" s="9"/>
      <c r="UHV1966" s="9"/>
      <c r="UHW1966" s="9"/>
      <c r="UHX1966" s="9"/>
      <c r="UHY1966" s="9"/>
      <c r="UHZ1966" s="9"/>
      <c r="UIA1966" s="9"/>
      <c r="UIB1966" s="9"/>
      <c r="UIC1966" s="9"/>
      <c r="UID1966" s="9"/>
      <c r="UIE1966" s="9"/>
      <c r="UIF1966" s="9"/>
      <c r="UIG1966" s="9"/>
      <c r="UIH1966" s="9"/>
      <c r="UII1966" s="9"/>
      <c r="UIJ1966" s="9"/>
      <c r="UIK1966" s="9"/>
      <c r="UIL1966" s="9"/>
      <c r="UIM1966" s="9"/>
      <c r="UIN1966" s="9"/>
      <c r="UIO1966" s="9"/>
      <c r="UIP1966" s="9"/>
      <c r="UIQ1966" s="9"/>
      <c r="UIR1966" s="9"/>
      <c r="UIS1966" s="9"/>
      <c r="UIT1966" s="9"/>
      <c r="UIU1966" s="9"/>
      <c r="UIV1966" s="9"/>
      <c r="UIW1966" s="9"/>
      <c r="UIX1966" s="9"/>
      <c r="UIY1966" s="9"/>
      <c r="UIZ1966" s="9"/>
      <c r="UJA1966" s="9"/>
      <c r="UJB1966" s="9"/>
      <c r="UJC1966" s="9"/>
      <c r="UJD1966" s="9"/>
      <c r="UJE1966" s="9"/>
      <c r="UJF1966" s="9"/>
      <c r="UJG1966" s="9"/>
      <c r="UJH1966" s="9"/>
      <c r="UJI1966" s="9"/>
      <c r="UJJ1966" s="9"/>
      <c r="UJK1966" s="9"/>
      <c r="UJL1966" s="9"/>
      <c r="UJM1966" s="9"/>
      <c r="UJN1966" s="9"/>
      <c r="UJO1966" s="9"/>
      <c r="UJP1966" s="9"/>
      <c r="UJQ1966" s="9"/>
      <c r="UJR1966" s="9"/>
      <c r="UJS1966" s="9"/>
      <c r="UJT1966" s="9"/>
      <c r="UJU1966" s="9"/>
      <c r="UJV1966" s="9"/>
      <c r="UJW1966" s="9"/>
      <c r="UJX1966" s="9"/>
      <c r="UJY1966" s="9"/>
      <c r="UJZ1966" s="9"/>
      <c r="UKA1966" s="9"/>
      <c r="UKB1966" s="9"/>
      <c r="UKC1966" s="9"/>
      <c r="UKD1966" s="9"/>
      <c r="UKE1966" s="9"/>
      <c r="UKF1966" s="9"/>
      <c r="UKG1966" s="9"/>
      <c r="UKH1966" s="9"/>
      <c r="UKI1966" s="9"/>
      <c r="UKJ1966" s="9"/>
      <c r="UKK1966" s="9"/>
      <c r="UKL1966" s="9"/>
      <c r="UKM1966" s="9"/>
      <c r="UKN1966" s="9"/>
      <c r="UKO1966" s="9"/>
      <c r="UKP1966" s="9"/>
      <c r="UKQ1966" s="9"/>
      <c r="UKR1966" s="9"/>
      <c r="UKS1966" s="9"/>
      <c r="UKT1966" s="9"/>
      <c r="UKU1966" s="9"/>
      <c r="UKV1966" s="9"/>
      <c r="UKW1966" s="9"/>
      <c r="UKX1966" s="9"/>
      <c r="UKY1966" s="9"/>
      <c r="UKZ1966" s="9"/>
      <c r="ULA1966" s="9"/>
      <c r="ULB1966" s="9"/>
      <c r="ULC1966" s="9"/>
      <c r="ULD1966" s="9"/>
      <c r="ULE1966" s="9"/>
      <c r="ULF1966" s="9"/>
      <c r="ULG1966" s="9"/>
      <c r="ULH1966" s="9"/>
      <c r="ULI1966" s="9"/>
      <c r="ULJ1966" s="9"/>
      <c r="ULK1966" s="9"/>
      <c r="ULL1966" s="9"/>
      <c r="ULM1966" s="9"/>
      <c r="ULN1966" s="9"/>
      <c r="ULO1966" s="9"/>
      <c r="ULP1966" s="9"/>
      <c r="ULQ1966" s="9"/>
      <c r="ULR1966" s="9"/>
      <c r="ULS1966" s="9"/>
      <c r="ULT1966" s="9"/>
      <c r="ULU1966" s="9"/>
      <c r="ULV1966" s="9"/>
      <c r="ULW1966" s="9"/>
      <c r="ULX1966" s="9"/>
      <c r="ULY1966" s="9"/>
      <c r="ULZ1966" s="9"/>
      <c r="UMA1966" s="9"/>
      <c r="UMB1966" s="9"/>
      <c r="UMC1966" s="9"/>
      <c r="UMD1966" s="9"/>
      <c r="UME1966" s="9"/>
      <c r="UMF1966" s="9"/>
      <c r="UMG1966" s="9"/>
      <c r="UMH1966" s="9"/>
      <c r="UMI1966" s="9"/>
      <c r="UMJ1966" s="9"/>
      <c r="UMK1966" s="9"/>
      <c r="UML1966" s="9"/>
      <c r="UMM1966" s="9"/>
      <c r="UMN1966" s="9"/>
      <c r="UMO1966" s="9"/>
      <c r="UMP1966" s="9"/>
      <c r="UMQ1966" s="9"/>
      <c r="UMR1966" s="9"/>
      <c r="UMS1966" s="9"/>
      <c r="UMT1966" s="9"/>
      <c r="UMU1966" s="9"/>
      <c r="UMV1966" s="9"/>
      <c r="UMW1966" s="9"/>
      <c r="UMX1966" s="9"/>
      <c r="UMY1966" s="9"/>
      <c r="UMZ1966" s="9"/>
      <c r="UNA1966" s="9"/>
      <c r="UNB1966" s="9"/>
      <c r="UNC1966" s="9"/>
      <c r="UND1966" s="9"/>
      <c r="UNE1966" s="9"/>
      <c r="UNF1966" s="9"/>
      <c r="UNG1966" s="9"/>
      <c r="UNH1966" s="9"/>
      <c r="UNI1966" s="9"/>
      <c r="UNJ1966" s="9"/>
      <c r="UNK1966" s="9"/>
      <c r="UNL1966" s="9"/>
      <c r="UNM1966" s="9"/>
      <c r="UNN1966" s="9"/>
      <c r="UNO1966" s="9"/>
      <c r="UNP1966" s="9"/>
      <c r="UNQ1966" s="9"/>
      <c r="UNR1966" s="9"/>
      <c r="UNS1966" s="9"/>
      <c r="UNT1966" s="9"/>
      <c r="UNU1966" s="9"/>
      <c r="UNV1966" s="9"/>
      <c r="UNW1966" s="9"/>
      <c r="UNX1966" s="9"/>
      <c r="UNY1966" s="9"/>
      <c r="UNZ1966" s="9"/>
      <c r="UOA1966" s="9"/>
      <c r="UOB1966" s="9"/>
      <c r="UOC1966" s="9"/>
      <c r="UOD1966" s="9"/>
      <c r="UOE1966" s="9"/>
      <c r="UOF1966" s="9"/>
      <c r="UOG1966" s="9"/>
      <c r="UOH1966" s="9"/>
      <c r="UOI1966" s="9"/>
      <c r="UOJ1966" s="9"/>
      <c r="UOK1966" s="9"/>
      <c r="UOL1966" s="9"/>
      <c r="UOM1966" s="9"/>
      <c r="UON1966" s="9"/>
      <c r="UOO1966" s="9"/>
      <c r="UOP1966" s="9"/>
      <c r="UOQ1966" s="9"/>
      <c r="UOR1966" s="9"/>
      <c r="UOS1966" s="9"/>
      <c r="UOT1966" s="9"/>
      <c r="UOU1966" s="9"/>
      <c r="UOV1966" s="9"/>
      <c r="UOW1966" s="9"/>
      <c r="UOX1966" s="9"/>
      <c r="UOY1966" s="9"/>
      <c r="UOZ1966" s="9"/>
      <c r="UPA1966" s="9"/>
      <c r="UPB1966" s="9"/>
      <c r="UPC1966" s="9"/>
      <c r="UPD1966" s="9"/>
      <c r="UPE1966" s="9"/>
      <c r="UPF1966" s="9"/>
      <c r="UPG1966" s="9"/>
      <c r="UPH1966" s="9"/>
      <c r="UPI1966" s="9"/>
      <c r="UPJ1966" s="9"/>
      <c r="UPK1966" s="9"/>
      <c r="UPL1966" s="9"/>
      <c r="UPM1966" s="9"/>
      <c r="UPN1966" s="9"/>
      <c r="UPO1966" s="9"/>
      <c r="UPP1966" s="9"/>
      <c r="UPQ1966" s="9"/>
      <c r="UPR1966" s="9"/>
      <c r="UPS1966" s="9"/>
      <c r="UPT1966" s="9"/>
      <c r="UPU1966" s="9"/>
      <c r="UPV1966" s="9"/>
      <c r="UPW1966" s="9"/>
      <c r="UPX1966" s="9"/>
      <c r="UPY1966" s="9"/>
      <c r="UPZ1966" s="9"/>
      <c r="UQA1966" s="9"/>
      <c r="UQB1966" s="9"/>
      <c r="UQC1966" s="9"/>
      <c r="UQD1966" s="9"/>
      <c r="UQE1966" s="9"/>
      <c r="UQF1966" s="9"/>
      <c r="UQG1966" s="9"/>
      <c r="UQH1966" s="9"/>
      <c r="UQI1966" s="9"/>
      <c r="UQJ1966" s="9"/>
      <c r="UQK1966" s="9"/>
      <c r="UQL1966" s="9"/>
      <c r="UQM1966" s="9"/>
      <c r="UQN1966" s="9"/>
      <c r="UQO1966" s="9"/>
      <c r="UQP1966" s="9"/>
      <c r="UQQ1966" s="9"/>
      <c r="UQR1966" s="9"/>
      <c r="UQS1966" s="9"/>
      <c r="UQT1966" s="9"/>
      <c r="UQU1966" s="9"/>
      <c r="UQV1966" s="9"/>
      <c r="UQW1966" s="9"/>
      <c r="UQX1966" s="9"/>
      <c r="UQY1966" s="9"/>
      <c r="UQZ1966" s="9"/>
      <c r="URA1966" s="9"/>
      <c r="URB1966" s="9"/>
      <c r="URC1966" s="9"/>
      <c r="URD1966" s="9"/>
      <c r="URE1966" s="9"/>
      <c r="URF1966" s="9"/>
      <c r="URG1966" s="9"/>
      <c r="URH1966" s="9"/>
      <c r="URI1966" s="9"/>
      <c r="URJ1966" s="9"/>
      <c r="URK1966" s="9"/>
      <c r="URL1966" s="9"/>
      <c r="URM1966" s="9"/>
      <c r="URN1966" s="9"/>
      <c r="URO1966" s="9"/>
      <c r="URP1966" s="9"/>
      <c r="URQ1966" s="9"/>
      <c r="URR1966" s="9"/>
      <c r="URS1966" s="9"/>
      <c r="URT1966" s="9"/>
      <c r="URU1966" s="9"/>
      <c r="URV1966" s="9"/>
      <c r="URW1966" s="9"/>
      <c r="URX1966" s="9"/>
      <c r="URY1966" s="9"/>
      <c r="URZ1966" s="9"/>
      <c r="USA1966" s="9"/>
      <c r="USB1966" s="9"/>
      <c r="USC1966" s="9"/>
      <c r="USD1966" s="9"/>
      <c r="USE1966" s="9"/>
      <c r="USF1966" s="9"/>
      <c r="USG1966" s="9"/>
      <c r="USH1966" s="9"/>
      <c r="USI1966" s="9"/>
      <c r="USJ1966" s="9"/>
      <c r="USK1966" s="9"/>
      <c r="USL1966" s="9"/>
      <c r="USM1966" s="9"/>
      <c r="USN1966" s="9"/>
      <c r="USO1966" s="9"/>
      <c r="USP1966" s="9"/>
      <c r="USQ1966" s="9"/>
      <c r="USR1966" s="9"/>
      <c r="USS1966" s="9"/>
      <c r="UST1966" s="9"/>
      <c r="USU1966" s="9"/>
      <c r="USV1966" s="9"/>
      <c r="USW1966" s="9"/>
      <c r="USX1966" s="9"/>
      <c r="USY1966" s="9"/>
      <c r="USZ1966" s="9"/>
      <c r="UTA1966" s="9"/>
      <c r="UTB1966" s="9"/>
      <c r="UTC1966" s="9"/>
      <c r="UTD1966" s="9"/>
      <c r="UTE1966" s="9"/>
      <c r="UTF1966" s="9"/>
      <c r="UTG1966" s="9"/>
      <c r="UTH1966" s="9"/>
      <c r="UTI1966" s="9"/>
      <c r="UTJ1966" s="9"/>
      <c r="UTK1966" s="9"/>
      <c r="UTL1966" s="9"/>
      <c r="UTM1966" s="9"/>
      <c r="UTN1966" s="9"/>
      <c r="UTO1966" s="9"/>
      <c r="UTP1966" s="9"/>
      <c r="UTQ1966" s="9"/>
      <c r="UTR1966" s="9"/>
      <c r="UTS1966" s="9"/>
      <c r="UTT1966" s="9"/>
      <c r="UTU1966" s="9"/>
      <c r="UTV1966" s="9"/>
      <c r="UTW1966" s="9"/>
      <c r="UTX1966" s="9"/>
      <c r="UTY1966" s="9"/>
      <c r="UTZ1966" s="9"/>
      <c r="UUA1966" s="9"/>
      <c r="UUB1966" s="9"/>
      <c r="UUC1966" s="9"/>
      <c r="UUD1966" s="9"/>
      <c r="UUE1966" s="9"/>
      <c r="UUF1966" s="9"/>
      <c r="UUG1966" s="9"/>
      <c r="UUH1966" s="9"/>
      <c r="UUI1966" s="9"/>
      <c r="UUJ1966" s="9"/>
      <c r="UUK1966" s="9"/>
      <c r="UUL1966" s="9"/>
      <c r="UUM1966" s="9"/>
      <c r="UUN1966" s="9"/>
      <c r="UUO1966" s="9"/>
      <c r="UUP1966" s="9"/>
      <c r="UUQ1966" s="9"/>
      <c r="UUR1966" s="9"/>
      <c r="UUS1966" s="9"/>
      <c r="UUT1966" s="9"/>
      <c r="UUU1966" s="9"/>
      <c r="UUV1966" s="9"/>
      <c r="UUW1966" s="9"/>
      <c r="UUX1966" s="9"/>
      <c r="UUY1966" s="9"/>
      <c r="UUZ1966" s="9"/>
      <c r="UVA1966" s="9"/>
      <c r="UVB1966" s="9"/>
      <c r="UVC1966" s="9"/>
      <c r="UVD1966" s="9"/>
      <c r="UVE1966" s="9"/>
      <c r="UVF1966" s="9"/>
      <c r="UVG1966" s="9"/>
      <c r="UVH1966" s="9"/>
      <c r="UVI1966" s="9"/>
      <c r="UVJ1966" s="9"/>
      <c r="UVK1966" s="9"/>
      <c r="UVL1966" s="9"/>
      <c r="UVM1966" s="9"/>
      <c r="UVN1966" s="9"/>
      <c r="UVO1966" s="9"/>
      <c r="UVP1966" s="9"/>
      <c r="UVQ1966" s="9"/>
      <c r="UVR1966" s="9"/>
      <c r="UVS1966" s="9"/>
      <c r="UVT1966" s="9"/>
      <c r="UVU1966" s="9"/>
      <c r="UVV1966" s="9"/>
      <c r="UVW1966" s="9"/>
      <c r="UVX1966" s="9"/>
      <c r="UVY1966" s="9"/>
      <c r="UVZ1966" s="9"/>
      <c r="UWA1966" s="9"/>
      <c r="UWB1966" s="9"/>
      <c r="UWC1966" s="9"/>
      <c r="UWD1966" s="9"/>
      <c r="UWE1966" s="9"/>
      <c r="UWF1966" s="9"/>
      <c r="UWG1966" s="9"/>
      <c r="UWH1966" s="9"/>
      <c r="UWI1966" s="9"/>
      <c r="UWJ1966" s="9"/>
      <c r="UWK1966" s="9"/>
      <c r="UWL1966" s="9"/>
      <c r="UWM1966" s="9"/>
      <c r="UWN1966" s="9"/>
      <c r="UWO1966" s="9"/>
      <c r="UWP1966" s="9"/>
      <c r="UWQ1966" s="9"/>
      <c r="UWR1966" s="9"/>
      <c r="UWS1966" s="9"/>
      <c r="UWT1966" s="9"/>
      <c r="UWU1966" s="9"/>
      <c r="UWV1966" s="9"/>
      <c r="UWW1966" s="9"/>
      <c r="UWX1966" s="9"/>
      <c r="UWY1966" s="9"/>
      <c r="UWZ1966" s="9"/>
      <c r="UXA1966" s="9"/>
      <c r="UXB1966" s="9"/>
      <c r="UXC1966" s="9"/>
      <c r="UXD1966" s="9"/>
      <c r="UXE1966" s="9"/>
      <c r="UXF1966" s="9"/>
      <c r="UXG1966" s="9"/>
      <c r="UXH1966" s="9"/>
      <c r="UXI1966" s="9"/>
      <c r="UXJ1966" s="9"/>
      <c r="UXK1966" s="9"/>
      <c r="UXL1966" s="9"/>
      <c r="UXM1966" s="9"/>
      <c r="UXN1966" s="9"/>
      <c r="UXO1966" s="9"/>
      <c r="UXP1966" s="9"/>
      <c r="UXQ1966" s="9"/>
      <c r="UXR1966" s="9"/>
      <c r="UXS1966" s="9"/>
      <c r="UXT1966" s="9"/>
      <c r="UXU1966" s="9"/>
      <c r="UXV1966" s="9"/>
      <c r="UXW1966" s="9"/>
      <c r="UXX1966" s="9"/>
      <c r="UXY1966" s="9"/>
      <c r="UXZ1966" s="9"/>
      <c r="UYA1966" s="9"/>
      <c r="UYB1966" s="9"/>
      <c r="UYC1966" s="9"/>
      <c r="UYD1966" s="9"/>
      <c r="UYE1966" s="9"/>
      <c r="UYF1966" s="9"/>
      <c r="UYG1966" s="9"/>
      <c r="UYH1966" s="9"/>
      <c r="UYI1966" s="9"/>
      <c r="UYJ1966" s="9"/>
      <c r="UYK1966" s="9"/>
      <c r="UYL1966" s="9"/>
      <c r="UYM1966" s="9"/>
      <c r="UYN1966" s="9"/>
      <c r="UYO1966" s="9"/>
      <c r="UYP1966" s="9"/>
      <c r="UYQ1966" s="9"/>
      <c r="UYR1966" s="9"/>
      <c r="UYS1966" s="9"/>
      <c r="UYT1966" s="9"/>
      <c r="UYU1966" s="9"/>
      <c r="UYV1966" s="9"/>
      <c r="UYW1966" s="9"/>
      <c r="UYX1966" s="9"/>
      <c r="UYY1966" s="9"/>
      <c r="UYZ1966" s="9"/>
      <c r="UZA1966" s="9"/>
      <c r="UZB1966" s="9"/>
      <c r="UZC1966" s="9"/>
      <c r="UZD1966" s="9"/>
      <c r="UZE1966" s="9"/>
      <c r="UZF1966" s="9"/>
      <c r="UZG1966" s="9"/>
      <c r="UZH1966" s="9"/>
      <c r="UZI1966" s="9"/>
      <c r="UZJ1966" s="9"/>
      <c r="UZK1966" s="9"/>
      <c r="UZL1966" s="9"/>
      <c r="UZM1966" s="9"/>
      <c r="UZN1966" s="9"/>
      <c r="UZO1966" s="9"/>
      <c r="UZP1966" s="9"/>
      <c r="UZQ1966" s="9"/>
      <c r="UZR1966" s="9"/>
      <c r="UZS1966" s="9"/>
      <c r="UZT1966" s="9"/>
      <c r="UZU1966" s="9"/>
      <c r="UZV1966" s="9"/>
      <c r="UZW1966" s="9"/>
      <c r="UZX1966" s="9"/>
      <c r="UZY1966" s="9"/>
      <c r="UZZ1966" s="9"/>
      <c r="VAA1966" s="9"/>
      <c r="VAB1966" s="9"/>
      <c r="VAC1966" s="9"/>
      <c r="VAD1966" s="9"/>
      <c r="VAE1966" s="9"/>
      <c r="VAF1966" s="9"/>
      <c r="VAG1966" s="9"/>
      <c r="VAH1966" s="9"/>
      <c r="VAI1966" s="9"/>
      <c r="VAJ1966" s="9"/>
      <c r="VAK1966" s="9"/>
      <c r="VAL1966" s="9"/>
      <c r="VAM1966" s="9"/>
      <c r="VAN1966" s="9"/>
      <c r="VAO1966" s="9"/>
      <c r="VAP1966" s="9"/>
      <c r="VAQ1966" s="9"/>
      <c r="VAR1966" s="9"/>
      <c r="VAS1966" s="9"/>
      <c r="VAT1966" s="9"/>
      <c r="VAU1966" s="9"/>
      <c r="VAV1966" s="9"/>
      <c r="VAW1966" s="9"/>
      <c r="VAX1966" s="9"/>
      <c r="VAY1966" s="9"/>
      <c r="VAZ1966" s="9"/>
      <c r="VBA1966" s="9"/>
      <c r="VBB1966" s="9"/>
      <c r="VBC1966" s="9"/>
      <c r="VBD1966" s="9"/>
      <c r="VBE1966" s="9"/>
      <c r="VBF1966" s="9"/>
      <c r="VBG1966" s="9"/>
      <c r="VBH1966" s="9"/>
      <c r="VBI1966" s="9"/>
      <c r="VBJ1966" s="9"/>
      <c r="VBK1966" s="9"/>
      <c r="VBL1966" s="9"/>
      <c r="VBM1966" s="9"/>
      <c r="VBN1966" s="9"/>
      <c r="VBO1966" s="9"/>
      <c r="VBP1966" s="9"/>
      <c r="VBQ1966" s="9"/>
      <c r="VBR1966" s="9"/>
      <c r="VBS1966" s="9"/>
      <c r="VBT1966" s="9"/>
      <c r="VBU1966" s="9"/>
      <c r="VBV1966" s="9"/>
      <c r="VBW1966" s="9"/>
      <c r="VBX1966" s="9"/>
      <c r="VBY1966" s="9"/>
      <c r="VBZ1966" s="9"/>
      <c r="VCA1966" s="9"/>
      <c r="VCB1966" s="9"/>
      <c r="VCC1966" s="9"/>
      <c r="VCD1966" s="9"/>
      <c r="VCE1966" s="9"/>
      <c r="VCF1966" s="9"/>
      <c r="VCG1966" s="9"/>
      <c r="VCH1966" s="9"/>
      <c r="VCI1966" s="9"/>
      <c r="VCJ1966" s="9"/>
      <c r="VCK1966" s="9"/>
      <c r="VCL1966" s="9"/>
      <c r="VCM1966" s="9"/>
      <c r="VCN1966" s="9"/>
      <c r="VCO1966" s="9"/>
      <c r="VCP1966" s="9"/>
      <c r="VCQ1966" s="9"/>
      <c r="VCR1966" s="9"/>
      <c r="VCS1966" s="9"/>
      <c r="VCT1966" s="9"/>
      <c r="VCU1966" s="9"/>
      <c r="VCV1966" s="9"/>
      <c r="VCW1966" s="9"/>
      <c r="VCX1966" s="9"/>
      <c r="VCY1966" s="9"/>
      <c r="VCZ1966" s="9"/>
      <c r="VDA1966" s="9"/>
      <c r="VDB1966" s="9"/>
      <c r="VDC1966" s="9"/>
      <c r="VDD1966" s="9"/>
      <c r="VDE1966" s="9"/>
      <c r="VDF1966" s="9"/>
      <c r="VDG1966" s="9"/>
      <c r="VDH1966" s="9"/>
      <c r="VDI1966" s="9"/>
      <c r="VDJ1966" s="9"/>
      <c r="VDK1966" s="9"/>
      <c r="VDL1966" s="9"/>
      <c r="VDM1966" s="9"/>
      <c r="VDN1966" s="9"/>
      <c r="VDO1966" s="9"/>
      <c r="VDP1966" s="9"/>
      <c r="VDQ1966" s="9"/>
      <c r="VDR1966" s="9"/>
      <c r="VDS1966" s="9"/>
      <c r="VDT1966" s="9"/>
      <c r="VDU1966" s="9"/>
      <c r="VDV1966" s="9"/>
      <c r="VDW1966" s="9"/>
      <c r="VDX1966" s="9"/>
      <c r="VDY1966" s="9"/>
      <c r="VDZ1966" s="9"/>
      <c r="VEA1966" s="9"/>
      <c r="VEB1966" s="9"/>
      <c r="VEC1966" s="9"/>
      <c r="VED1966" s="9"/>
      <c r="VEE1966" s="9"/>
      <c r="VEF1966" s="9"/>
      <c r="VEG1966" s="9"/>
      <c r="VEH1966" s="9"/>
      <c r="VEI1966" s="9"/>
      <c r="VEJ1966" s="9"/>
      <c r="VEK1966" s="9"/>
      <c r="VEL1966" s="9"/>
      <c r="VEM1966" s="9"/>
      <c r="VEN1966" s="9"/>
      <c r="VEO1966" s="9"/>
      <c r="VEP1966" s="9"/>
      <c r="VEQ1966" s="9"/>
      <c r="VER1966" s="9"/>
      <c r="VES1966" s="9"/>
      <c r="VET1966" s="9"/>
      <c r="VEU1966" s="9"/>
      <c r="VEV1966" s="9"/>
      <c r="VEW1966" s="9"/>
      <c r="VEX1966" s="9"/>
      <c r="VEY1966" s="9"/>
      <c r="VEZ1966" s="9"/>
      <c r="VFA1966" s="9"/>
      <c r="VFB1966" s="9"/>
      <c r="VFC1966" s="9"/>
      <c r="VFD1966" s="9"/>
      <c r="VFE1966" s="9"/>
      <c r="VFF1966" s="9"/>
      <c r="VFG1966" s="9"/>
      <c r="VFH1966" s="9"/>
      <c r="VFI1966" s="9"/>
      <c r="VFJ1966" s="9"/>
      <c r="VFK1966" s="9"/>
      <c r="VFL1966" s="9"/>
      <c r="VFM1966" s="9"/>
      <c r="VFN1966" s="9"/>
      <c r="VFO1966" s="9"/>
      <c r="VFP1966" s="9"/>
      <c r="VFQ1966" s="9"/>
      <c r="VFR1966" s="9"/>
      <c r="VFS1966" s="9"/>
      <c r="VFT1966" s="9"/>
      <c r="VFU1966" s="9"/>
      <c r="VFV1966" s="9"/>
      <c r="VFW1966" s="9"/>
      <c r="VFX1966" s="9"/>
      <c r="VFY1966" s="9"/>
      <c r="VFZ1966" s="9"/>
      <c r="VGA1966" s="9"/>
      <c r="VGB1966" s="9"/>
      <c r="VGC1966" s="9"/>
      <c r="VGD1966" s="9"/>
      <c r="VGE1966" s="9"/>
      <c r="VGF1966" s="9"/>
      <c r="VGG1966" s="9"/>
      <c r="VGH1966" s="9"/>
      <c r="VGI1966" s="9"/>
      <c r="VGJ1966" s="9"/>
      <c r="VGK1966" s="9"/>
      <c r="VGL1966" s="9"/>
      <c r="VGM1966" s="9"/>
      <c r="VGN1966" s="9"/>
      <c r="VGO1966" s="9"/>
      <c r="VGP1966" s="9"/>
      <c r="VGQ1966" s="9"/>
      <c r="VGR1966" s="9"/>
      <c r="VGS1966" s="9"/>
      <c r="VGT1966" s="9"/>
      <c r="VGU1966" s="9"/>
      <c r="VGV1966" s="9"/>
      <c r="VGW1966" s="9"/>
      <c r="VGX1966" s="9"/>
      <c r="VGY1966" s="9"/>
      <c r="VGZ1966" s="9"/>
      <c r="VHA1966" s="9"/>
      <c r="VHB1966" s="9"/>
      <c r="VHC1966" s="9"/>
      <c r="VHD1966" s="9"/>
      <c r="VHE1966" s="9"/>
      <c r="VHF1966" s="9"/>
      <c r="VHG1966" s="9"/>
      <c r="VHH1966" s="9"/>
      <c r="VHI1966" s="9"/>
      <c r="VHJ1966" s="9"/>
      <c r="VHK1966" s="9"/>
      <c r="VHL1966" s="9"/>
      <c r="VHM1966" s="9"/>
      <c r="VHN1966" s="9"/>
      <c r="VHO1966" s="9"/>
      <c r="VHP1966" s="9"/>
      <c r="VHQ1966" s="9"/>
      <c r="VHR1966" s="9"/>
      <c r="VHS1966" s="9"/>
      <c r="VHT1966" s="9"/>
      <c r="VHU1966" s="9"/>
      <c r="VHV1966" s="9"/>
      <c r="VHW1966" s="9"/>
      <c r="VHX1966" s="9"/>
      <c r="VHY1966" s="9"/>
      <c r="VHZ1966" s="9"/>
      <c r="VIA1966" s="9"/>
      <c r="VIB1966" s="9"/>
      <c r="VIC1966" s="9"/>
      <c r="VID1966" s="9"/>
      <c r="VIE1966" s="9"/>
      <c r="VIF1966" s="9"/>
      <c r="VIG1966" s="9"/>
      <c r="VIH1966" s="9"/>
      <c r="VII1966" s="9"/>
      <c r="VIJ1966" s="9"/>
      <c r="VIK1966" s="9"/>
      <c r="VIL1966" s="9"/>
      <c r="VIM1966" s="9"/>
      <c r="VIN1966" s="9"/>
      <c r="VIO1966" s="9"/>
      <c r="VIP1966" s="9"/>
      <c r="VIQ1966" s="9"/>
      <c r="VIR1966" s="9"/>
      <c r="VIS1966" s="9"/>
      <c r="VIT1966" s="9"/>
      <c r="VIU1966" s="9"/>
      <c r="VIV1966" s="9"/>
      <c r="VIW1966" s="9"/>
      <c r="VIX1966" s="9"/>
      <c r="VIY1966" s="9"/>
      <c r="VIZ1966" s="9"/>
      <c r="VJA1966" s="9"/>
      <c r="VJB1966" s="9"/>
      <c r="VJC1966" s="9"/>
      <c r="VJD1966" s="9"/>
      <c r="VJE1966" s="9"/>
      <c r="VJF1966" s="9"/>
      <c r="VJG1966" s="9"/>
      <c r="VJH1966" s="9"/>
      <c r="VJI1966" s="9"/>
      <c r="VJJ1966" s="9"/>
      <c r="VJK1966" s="9"/>
      <c r="VJL1966" s="9"/>
      <c r="VJM1966" s="9"/>
      <c r="VJN1966" s="9"/>
      <c r="VJO1966" s="9"/>
      <c r="VJP1966" s="9"/>
      <c r="VJQ1966" s="9"/>
      <c r="VJR1966" s="9"/>
      <c r="VJS1966" s="9"/>
      <c r="VJT1966" s="9"/>
      <c r="VJU1966" s="9"/>
      <c r="VJV1966" s="9"/>
      <c r="VJW1966" s="9"/>
      <c r="VJX1966" s="9"/>
      <c r="VJY1966" s="9"/>
      <c r="VJZ1966" s="9"/>
      <c r="VKA1966" s="9"/>
      <c r="VKB1966" s="9"/>
      <c r="VKC1966" s="9"/>
      <c r="VKD1966" s="9"/>
      <c r="VKE1966" s="9"/>
      <c r="VKF1966" s="9"/>
      <c r="VKG1966" s="9"/>
      <c r="VKH1966" s="9"/>
      <c r="VKI1966" s="9"/>
      <c r="VKJ1966" s="9"/>
      <c r="VKK1966" s="9"/>
      <c r="VKL1966" s="9"/>
      <c r="VKM1966" s="9"/>
      <c r="VKN1966" s="9"/>
      <c r="VKO1966" s="9"/>
      <c r="VKP1966" s="9"/>
      <c r="VKQ1966" s="9"/>
      <c r="VKR1966" s="9"/>
      <c r="VKS1966" s="9"/>
      <c r="VKT1966" s="9"/>
      <c r="VKU1966" s="9"/>
      <c r="VKV1966" s="9"/>
      <c r="VKW1966" s="9"/>
      <c r="VKX1966" s="9"/>
      <c r="VKY1966" s="9"/>
      <c r="VKZ1966" s="9"/>
      <c r="VLA1966" s="9"/>
      <c r="VLB1966" s="9"/>
      <c r="VLC1966" s="9"/>
      <c r="VLD1966" s="9"/>
      <c r="VLE1966" s="9"/>
      <c r="VLF1966" s="9"/>
      <c r="VLG1966" s="9"/>
      <c r="VLH1966" s="9"/>
      <c r="VLI1966" s="9"/>
      <c r="VLJ1966" s="9"/>
      <c r="VLK1966" s="9"/>
      <c r="VLL1966" s="9"/>
      <c r="VLM1966" s="9"/>
      <c r="VLN1966" s="9"/>
      <c r="VLO1966" s="9"/>
      <c r="VLP1966" s="9"/>
      <c r="VLQ1966" s="9"/>
      <c r="VLR1966" s="9"/>
      <c r="VLS1966" s="9"/>
      <c r="VLT1966" s="9"/>
      <c r="VLU1966" s="9"/>
      <c r="VLV1966" s="9"/>
      <c r="VLW1966" s="9"/>
      <c r="VLX1966" s="9"/>
      <c r="VLY1966" s="9"/>
      <c r="VLZ1966" s="9"/>
      <c r="VMA1966" s="9"/>
      <c r="VMB1966" s="9"/>
      <c r="VMC1966" s="9"/>
      <c r="VMD1966" s="9"/>
      <c r="VME1966" s="9"/>
      <c r="VMF1966" s="9"/>
      <c r="VMG1966" s="9"/>
      <c r="VMH1966" s="9"/>
      <c r="VMI1966" s="9"/>
      <c r="VMJ1966" s="9"/>
      <c r="VMK1966" s="9"/>
      <c r="VML1966" s="9"/>
      <c r="VMM1966" s="9"/>
      <c r="VMN1966" s="9"/>
      <c r="VMO1966" s="9"/>
      <c r="VMP1966" s="9"/>
      <c r="VMQ1966" s="9"/>
      <c r="VMR1966" s="9"/>
      <c r="VMS1966" s="9"/>
      <c r="VMT1966" s="9"/>
      <c r="VMU1966" s="9"/>
      <c r="VMV1966" s="9"/>
      <c r="VMW1966" s="9"/>
      <c r="VMX1966" s="9"/>
      <c r="VMY1966" s="9"/>
      <c r="VMZ1966" s="9"/>
      <c r="VNA1966" s="9"/>
      <c r="VNB1966" s="9"/>
      <c r="VNC1966" s="9"/>
      <c r="VND1966" s="9"/>
      <c r="VNE1966" s="9"/>
      <c r="VNF1966" s="9"/>
      <c r="VNG1966" s="9"/>
      <c r="VNH1966" s="9"/>
      <c r="VNI1966" s="9"/>
      <c r="VNJ1966" s="9"/>
      <c r="VNK1966" s="9"/>
      <c r="VNL1966" s="9"/>
      <c r="VNM1966" s="9"/>
      <c r="VNN1966" s="9"/>
      <c r="VNO1966" s="9"/>
      <c r="VNP1966" s="9"/>
      <c r="VNQ1966" s="9"/>
      <c r="VNR1966" s="9"/>
      <c r="VNS1966" s="9"/>
      <c r="VNT1966" s="9"/>
      <c r="VNU1966" s="9"/>
      <c r="VNV1966" s="9"/>
      <c r="VNW1966" s="9"/>
      <c r="VNX1966" s="9"/>
      <c r="VNY1966" s="9"/>
      <c r="VNZ1966" s="9"/>
      <c r="VOA1966" s="9"/>
      <c r="VOB1966" s="9"/>
      <c r="VOC1966" s="9"/>
      <c r="VOD1966" s="9"/>
      <c r="VOE1966" s="9"/>
      <c r="VOF1966" s="9"/>
      <c r="VOG1966" s="9"/>
      <c r="VOH1966" s="9"/>
      <c r="VOI1966" s="9"/>
      <c r="VOJ1966" s="9"/>
      <c r="VOK1966" s="9"/>
      <c r="VOL1966" s="9"/>
      <c r="VOM1966" s="9"/>
      <c r="VON1966" s="9"/>
      <c r="VOO1966" s="9"/>
      <c r="VOP1966" s="9"/>
      <c r="VOQ1966" s="9"/>
      <c r="VOR1966" s="9"/>
      <c r="VOS1966" s="9"/>
      <c r="VOT1966" s="9"/>
      <c r="VOU1966" s="9"/>
      <c r="VOV1966" s="9"/>
      <c r="VOW1966" s="9"/>
      <c r="VOX1966" s="9"/>
      <c r="VOY1966" s="9"/>
      <c r="VOZ1966" s="9"/>
      <c r="VPA1966" s="9"/>
      <c r="VPB1966" s="9"/>
      <c r="VPC1966" s="9"/>
      <c r="VPD1966" s="9"/>
      <c r="VPE1966" s="9"/>
      <c r="VPF1966" s="9"/>
      <c r="VPG1966" s="9"/>
      <c r="VPH1966" s="9"/>
      <c r="VPI1966" s="9"/>
      <c r="VPJ1966" s="9"/>
      <c r="VPK1966" s="9"/>
      <c r="VPL1966" s="9"/>
      <c r="VPM1966" s="9"/>
      <c r="VPN1966" s="9"/>
      <c r="VPO1966" s="9"/>
      <c r="VPP1966" s="9"/>
      <c r="VPQ1966" s="9"/>
      <c r="VPR1966" s="9"/>
      <c r="VPS1966" s="9"/>
      <c r="VPT1966" s="9"/>
      <c r="VPU1966" s="9"/>
      <c r="VPV1966" s="9"/>
      <c r="VPW1966" s="9"/>
      <c r="VPX1966" s="9"/>
      <c r="VPY1966" s="9"/>
      <c r="VPZ1966" s="9"/>
      <c r="VQA1966" s="9"/>
      <c r="VQB1966" s="9"/>
      <c r="VQC1966" s="9"/>
      <c r="VQD1966" s="9"/>
      <c r="VQE1966" s="9"/>
      <c r="VQF1966" s="9"/>
      <c r="VQG1966" s="9"/>
      <c r="VQH1966" s="9"/>
      <c r="VQI1966" s="9"/>
      <c r="VQJ1966" s="9"/>
      <c r="VQK1966" s="9"/>
      <c r="VQL1966" s="9"/>
      <c r="VQM1966" s="9"/>
      <c r="VQN1966" s="9"/>
      <c r="VQO1966" s="9"/>
      <c r="VQP1966" s="9"/>
      <c r="VQQ1966" s="9"/>
      <c r="VQR1966" s="9"/>
      <c r="VQS1966" s="9"/>
      <c r="VQT1966" s="9"/>
      <c r="VQU1966" s="9"/>
      <c r="VQV1966" s="9"/>
      <c r="VQW1966" s="9"/>
      <c r="VQX1966" s="9"/>
      <c r="VQY1966" s="9"/>
      <c r="VQZ1966" s="9"/>
      <c r="VRA1966" s="9"/>
      <c r="VRB1966" s="9"/>
      <c r="VRC1966" s="9"/>
      <c r="VRD1966" s="9"/>
      <c r="VRE1966" s="9"/>
      <c r="VRF1966" s="9"/>
      <c r="VRG1966" s="9"/>
      <c r="VRH1966" s="9"/>
      <c r="VRI1966" s="9"/>
      <c r="VRJ1966" s="9"/>
      <c r="VRK1966" s="9"/>
      <c r="VRL1966" s="9"/>
      <c r="VRM1966" s="9"/>
      <c r="VRN1966" s="9"/>
      <c r="VRO1966" s="9"/>
      <c r="VRP1966" s="9"/>
      <c r="VRQ1966" s="9"/>
      <c r="VRR1966" s="9"/>
      <c r="VRS1966" s="9"/>
      <c r="VRT1966" s="9"/>
      <c r="VRU1966" s="9"/>
      <c r="VRV1966" s="9"/>
      <c r="VRW1966" s="9"/>
      <c r="VRX1966" s="9"/>
      <c r="VRY1966" s="9"/>
      <c r="VRZ1966" s="9"/>
      <c r="VSA1966" s="9"/>
      <c r="VSB1966" s="9"/>
      <c r="VSC1966" s="9"/>
      <c r="VSD1966" s="9"/>
      <c r="VSE1966" s="9"/>
      <c r="VSF1966" s="9"/>
      <c r="VSG1966" s="9"/>
      <c r="VSH1966" s="9"/>
      <c r="VSI1966" s="9"/>
      <c r="VSJ1966" s="9"/>
      <c r="VSK1966" s="9"/>
      <c r="VSL1966" s="9"/>
      <c r="VSM1966" s="9"/>
      <c r="VSN1966" s="9"/>
      <c r="VSO1966" s="9"/>
      <c r="VSP1966" s="9"/>
      <c r="VSQ1966" s="9"/>
      <c r="VSR1966" s="9"/>
      <c r="VSS1966" s="9"/>
      <c r="VST1966" s="9"/>
      <c r="VSU1966" s="9"/>
      <c r="VSV1966" s="9"/>
      <c r="VSW1966" s="9"/>
      <c r="VSX1966" s="9"/>
      <c r="VSY1966" s="9"/>
      <c r="VSZ1966" s="9"/>
      <c r="VTA1966" s="9"/>
      <c r="VTB1966" s="9"/>
      <c r="VTC1966" s="9"/>
      <c r="VTD1966" s="9"/>
      <c r="VTE1966" s="9"/>
      <c r="VTF1966" s="9"/>
      <c r="VTG1966" s="9"/>
      <c r="VTH1966" s="9"/>
      <c r="VTI1966" s="9"/>
      <c r="VTJ1966" s="9"/>
      <c r="VTK1966" s="9"/>
      <c r="VTL1966" s="9"/>
      <c r="VTM1966" s="9"/>
      <c r="VTN1966" s="9"/>
      <c r="VTO1966" s="9"/>
      <c r="VTP1966" s="9"/>
      <c r="VTQ1966" s="9"/>
      <c r="VTR1966" s="9"/>
      <c r="VTS1966" s="9"/>
      <c r="VTT1966" s="9"/>
      <c r="VTU1966" s="9"/>
      <c r="VTV1966" s="9"/>
      <c r="VTW1966" s="9"/>
      <c r="VTX1966" s="9"/>
      <c r="VTY1966" s="9"/>
      <c r="VTZ1966" s="9"/>
      <c r="VUA1966" s="9"/>
      <c r="VUB1966" s="9"/>
      <c r="VUC1966" s="9"/>
      <c r="VUD1966" s="9"/>
      <c r="VUE1966" s="9"/>
      <c r="VUF1966" s="9"/>
      <c r="VUG1966" s="9"/>
      <c r="VUH1966" s="9"/>
      <c r="VUI1966" s="9"/>
      <c r="VUJ1966" s="9"/>
      <c r="VUK1966" s="9"/>
      <c r="VUL1966" s="9"/>
      <c r="VUM1966" s="9"/>
      <c r="VUN1966" s="9"/>
      <c r="VUO1966" s="9"/>
      <c r="VUP1966" s="9"/>
      <c r="VUQ1966" s="9"/>
      <c r="VUR1966" s="9"/>
      <c r="VUS1966" s="9"/>
      <c r="VUT1966" s="9"/>
      <c r="VUU1966" s="9"/>
      <c r="VUV1966" s="9"/>
      <c r="VUW1966" s="9"/>
      <c r="VUX1966" s="9"/>
      <c r="VUY1966" s="9"/>
      <c r="VUZ1966" s="9"/>
      <c r="VVA1966" s="9"/>
      <c r="VVB1966" s="9"/>
      <c r="VVC1966" s="9"/>
      <c r="VVD1966" s="9"/>
      <c r="VVE1966" s="9"/>
      <c r="VVF1966" s="9"/>
      <c r="VVG1966" s="9"/>
      <c r="VVH1966" s="9"/>
      <c r="VVI1966" s="9"/>
      <c r="VVJ1966" s="9"/>
      <c r="VVK1966" s="9"/>
      <c r="VVL1966" s="9"/>
      <c r="VVM1966" s="9"/>
      <c r="VVN1966" s="9"/>
      <c r="VVO1966" s="9"/>
      <c r="VVP1966" s="9"/>
      <c r="VVQ1966" s="9"/>
      <c r="VVR1966" s="9"/>
      <c r="VVS1966" s="9"/>
      <c r="VVT1966" s="9"/>
      <c r="VVU1966" s="9"/>
      <c r="VVV1966" s="9"/>
      <c r="VVW1966" s="9"/>
      <c r="VVX1966" s="9"/>
      <c r="VVY1966" s="9"/>
      <c r="VVZ1966" s="9"/>
      <c r="VWA1966" s="9"/>
      <c r="VWB1966" s="9"/>
      <c r="VWC1966" s="9"/>
      <c r="VWD1966" s="9"/>
      <c r="VWE1966" s="9"/>
      <c r="VWF1966" s="9"/>
      <c r="VWG1966" s="9"/>
      <c r="VWH1966" s="9"/>
      <c r="VWI1966" s="9"/>
      <c r="VWJ1966" s="9"/>
      <c r="VWK1966" s="9"/>
      <c r="VWL1966" s="9"/>
      <c r="VWM1966" s="9"/>
      <c r="VWN1966" s="9"/>
      <c r="VWO1966" s="9"/>
      <c r="VWP1966" s="9"/>
      <c r="VWQ1966" s="9"/>
      <c r="VWR1966" s="9"/>
      <c r="VWS1966" s="9"/>
      <c r="VWT1966" s="9"/>
      <c r="VWU1966" s="9"/>
      <c r="VWV1966" s="9"/>
      <c r="VWW1966" s="9"/>
      <c r="VWX1966" s="9"/>
      <c r="VWY1966" s="9"/>
      <c r="VWZ1966" s="9"/>
      <c r="VXA1966" s="9"/>
      <c r="VXB1966" s="9"/>
      <c r="VXC1966" s="9"/>
      <c r="VXD1966" s="9"/>
      <c r="VXE1966" s="9"/>
      <c r="VXF1966" s="9"/>
      <c r="VXG1966" s="9"/>
      <c r="VXH1966" s="9"/>
      <c r="VXI1966" s="9"/>
      <c r="VXJ1966" s="9"/>
      <c r="VXK1966" s="9"/>
      <c r="VXL1966" s="9"/>
      <c r="VXM1966" s="9"/>
      <c r="VXN1966" s="9"/>
      <c r="VXO1966" s="9"/>
      <c r="VXP1966" s="9"/>
      <c r="VXQ1966" s="9"/>
      <c r="VXR1966" s="9"/>
      <c r="VXS1966" s="9"/>
      <c r="VXT1966" s="9"/>
      <c r="VXU1966" s="9"/>
      <c r="VXV1966" s="9"/>
      <c r="VXW1966" s="9"/>
      <c r="VXX1966" s="9"/>
      <c r="VXY1966" s="9"/>
      <c r="VXZ1966" s="9"/>
      <c r="VYA1966" s="9"/>
      <c r="VYB1966" s="9"/>
      <c r="VYC1966" s="9"/>
      <c r="VYD1966" s="9"/>
      <c r="VYE1966" s="9"/>
      <c r="VYF1966" s="9"/>
      <c r="VYG1966" s="9"/>
      <c r="VYH1966" s="9"/>
      <c r="VYI1966" s="9"/>
      <c r="VYJ1966" s="9"/>
      <c r="VYK1966" s="9"/>
      <c r="VYL1966" s="9"/>
      <c r="VYM1966" s="9"/>
      <c r="VYN1966" s="9"/>
      <c r="VYO1966" s="9"/>
      <c r="VYP1966" s="9"/>
      <c r="VYQ1966" s="9"/>
      <c r="VYR1966" s="9"/>
      <c r="VYS1966" s="9"/>
      <c r="VYT1966" s="9"/>
      <c r="VYU1966" s="9"/>
      <c r="VYV1966" s="9"/>
      <c r="VYW1966" s="9"/>
      <c r="VYX1966" s="9"/>
      <c r="VYY1966" s="9"/>
      <c r="VYZ1966" s="9"/>
      <c r="VZA1966" s="9"/>
      <c r="VZB1966" s="9"/>
      <c r="VZC1966" s="9"/>
      <c r="VZD1966" s="9"/>
      <c r="VZE1966" s="9"/>
      <c r="VZF1966" s="9"/>
      <c r="VZG1966" s="9"/>
      <c r="VZH1966" s="9"/>
      <c r="VZI1966" s="9"/>
      <c r="VZJ1966" s="9"/>
      <c r="VZK1966" s="9"/>
      <c r="VZL1966" s="9"/>
      <c r="VZM1966" s="9"/>
      <c r="VZN1966" s="9"/>
      <c r="VZO1966" s="9"/>
      <c r="VZP1966" s="9"/>
      <c r="VZQ1966" s="9"/>
      <c r="VZR1966" s="9"/>
      <c r="VZS1966" s="9"/>
      <c r="VZT1966" s="9"/>
      <c r="VZU1966" s="9"/>
      <c r="VZV1966" s="9"/>
      <c r="VZW1966" s="9"/>
      <c r="VZX1966" s="9"/>
      <c r="VZY1966" s="9"/>
      <c r="VZZ1966" s="9"/>
      <c r="WAA1966" s="9"/>
      <c r="WAB1966" s="9"/>
      <c r="WAC1966" s="9"/>
      <c r="WAD1966" s="9"/>
      <c r="WAE1966" s="9"/>
      <c r="WAF1966" s="9"/>
      <c r="WAG1966" s="9"/>
      <c r="WAH1966" s="9"/>
      <c r="WAI1966" s="9"/>
      <c r="WAJ1966" s="9"/>
      <c r="WAK1966" s="9"/>
      <c r="WAL1966" s="9"/>
      <c r="WAM1966" s="9"/>
      <c r="WAN1966" s="9"/>
      <c r="WAO1966" s="9"/>
      <c r="WAP1966" s="9"/>
      <c r="WAQ1966" s="9"/>
      <c r="WAR1966" s="9"/>
      <c r="WAS1966" s="9"/>
      <c r="WAT1966" s="9"/>
      <c r="WAU1966" s="9"/>
      <c r="WAV1966" s="9"/>
      <c r="WAW1966" s="9"/>
      <c r="WAX1966" s="9"/>
      <c r="WAY1966" s="9"/>
      <c r="WAZ1966" s="9"/>
      <c r="WBA1966" s="9"/>
      <c r="WBB1966" s="9"/>
      <c r="WBC1966" s="9"/>
      <c r="WBD1966" s="9"/>
      <c r="WBE1966" s="9"/>
      <c r="WBF1966" s="9"/>
      <c r="WBG1966" s="9"/>
      <c r="WBH1966" s="9"/>
      <c r="WBI1966" s="9"/>
      <c r="WBJ1966" s="9"/>
      <c r="WBK1966" s="9"/>
      <c r="WBL1966" s="9"/>
      <c r="WBM1966" s="9"/>
      <c r="WBN1966" s="9"/>
      <c r="WBO1966" s="9"/>
      <c r="WBP1966" s="9"/>
      <c r="WBQ1966" s="9"/>
      <c r="WBR1966" s="9"/>
      <c r="WBS1966" s="9"/>
      <c r="WBT1966" s="9"/>
      <c r="WBU1966" s="9"/>
      <c r="WBV1966" s="9"/>
      <c r="WBW1966" s="9"/>
      <c r="WBX1966" s="9"/>
      <c r="WBY1966" s="9"/>
      <c r="WBZ1966" s="9"/>
      <c r="WCA1966" s="9"/>
      <c r="WCB1966" s="9"/>
      <c r="WCC1966" s="9"/>
      <c r="WCD1966" s="9"/>
      <c r="WCE1966" s="9"/>
      <c r="WCF1966" s="9"/>
      <c r="WCG1966" s="9"/>
      <c r="WCH1966" s="9"/>
      <c r="WCI1966" s="9"/>
      <c r="WCJ1966" s="9"/>
      <c r="WCK1966" s="9"/>
      <c r="WCL1966" s="9"/>
      <c r="WCM1966" s="9"/>
      <c r="WCN1966" s="9"/>
      <c r="WCO1966" s="9"/>
      <c r="WCP1966" s="9"/>
      <c r="WCQ1966" s="9"/>
      <c r="WCR1966" s="9"/>
      <c r="WCS1966" s="9"/>
      <c r="WCT1966" s="9"/>
      <c r="WCU1966" s="9"/>
      <c r="WCV1966" s="9"/>
      <c r="WCW1966" s="9"/>
      <c r="WCX1966" s="9"/>
      <c r="WCY1966" s="9"/>
      <c r="WCZ1966" s="9"/>
      <c r="WDA1966" s="9"/>
      <c r="WDB1966" s="9"/>
      <c r="WDC1966" s="9"/>
      <c r="WDD1966" s="9"/>
      <c r="WDE1966" s="9"/>
      <c r="WDF1966" s="9"/>
      <c r="WDG1966" s="9"/>
      <c r="WDH1966" s="9"/>
      <c r="WDI1966" s="9"/>
      <c r="WDJ1966" s="9"/>
      <c r="WDK1966" s="9"/>
      <c r="WDL1966" s="9"/>
      <c r="WDM1966" s="9"/>
      <c r="WDN1966" s="9"/>
      <c r="WDO1966" s="9"/>
      <c r="WDP1966" s="9"/>
      <c r="WDQ1966" s="9"/>
      <c r="WDR1966" s="9"/>
      <c r="WDS1966" s="9"/>
      <c r="WDT1966" s="9"/>
      <c r="WDU1966" s="9"/>
      <c r="WDV1966" s="9"/>
      <c r="WDW1966" s="9"/>
      <c r="WDX1966" s="9"/>
      <c r="WDY1966" s="9"/>
      <c r="WDZ1966" s="9"/>
      <c r="WEA1966" s="9"/>
      <c r="WEB1966" s="9"/>
      <c r="WEC1966" s="9"/>
      <c r="WED1966" s="9"/>
      <c r="WEE1966" s="9"/>
      <c r="WEF1966" s="9"/>
      <c r="WEG1966" s="9"/>
      <c r="WEH1966" s="9"/>
      <c r="WEI1966" s="9"/>
      <c r="WEJ1966" s="9"/>
      <c r="WEK1966" s="9"/>
      <c r="WEL1966" s="9"/>
      <c r="WEM1966" s="9"/>
      <c r="WEN1966" s="9"/>
      <c r="WEO1966" s="9"/>
      <c r="WEP1966" s="9"/>
      <c r="WEQ1966" s="9"/>
      <c r="WER1966" s="9"/>
      <c r="WES1966" s="9"/>
      <c r="WET1966" s="9"/>
      <c r="WEU1966" s="9"/>
      <c r="WEV1966" s="9"/>
      <c r="WEW1966" s="9"/>
      <c r="WEX1966" s="9"/>
      <c r="WEY1966" s="9"/>
      <c r="WEZ1966" s="9"/>
      <c r="WFA1966" s="9"/>
      <c r="WFB1966" s="9"/>
      <c r="WFC1966" s="9"/>
      <c r="WFD1966" s="9"/>
      <c r="WFE1966" s="9"/>
      <c r="WFF1966" s="9"/>
      <c r="WFG1966" s="9"/>
      <c r="WFH1966" s="9"/>
      <c r="WFI1966" s="9"/>
      <c r="WFJ1966" s="9"/>
      <c r="WFK1966" s="9"/>
      <c r="WFL1966" s="9"/>
      <c r="WFM1966" s="9"/>
      <c r="WFN1966" s="9"/>
      <c r="WFO1966" s="9"/>
      <c r="WFP1966" s="9"/>
      <c r="WFQ1966" s="9"/>
      <c r="WFR1966" s="9"/>
      <c r="WFS1966" s="9"/>
      <c r="WFT1966" s="9"/>
      <c r="WFU1966" s="9"/>
      <c r="WFV1966" s="9"/>
      <c r="WFW1966" s="9"/>
      <c r="WFX1966" s="9"/>
      <c r="WFY1966" s="9"/>
      <c r="WFZ1966" s="9"/>
      <c r="WGA1966" s="9"/>
      <c r="WGB1966" s="9"/>
      <c r="WGC1966" s="9"/>
      <c r="WGD1966" s="9"/>
      <c r="WGE1966" s="9"/>
      <c r="WGF1966" s="9"/>
      <c r="WGG1966" s="9"/>
      <c r="WGH1966" s="9"/>
      <c r="WGI1966" s="9"/>
      <c r="WGJ1966" s="9"/>
      <c r="WGK1966" s="9"/>
      <c r="WGL1966" s="9"/>
      <c r="WGM1966" s="9"/>
      <c r="WGN1966" s="9"/>
      <c r="WGO1966" s="9"/>
      <c r="WGP1966" s="9"/>
      <c r="WGQ1966" s="9"/>
      <c r="WGR1966" s="9"/>
      <c r="WGS1966" s="9"/>
      <c r="WGT1966" s="9"/>
      <c r="WGU1966" s="9"/>
      <c r="WGV1966" s="9"/>
      <c r="WGW1966" s="9"/>
      <c r="WGX1966" s="9"/>
      <c r="WGY1966" s="9"/>
      <c r="WGZ1966" s="9"/>
      <c r="WHA1966" s="9"/>
      <c r="WHB1966" s="9"/>
      <c r="WHC1966" s="9"/>
      <c r="WHD1966" s="9"/>
      <c r="WHE1966" s="9"/>
      <c r="WHF1966" s="9"/>
      <c r="WHG1966" s="9"/>
      <c r="WHH1966" s="9"/>
      <c r="WHI1966" s="9"/>
      <c r="WHJ1966" s="9"/>
      <c r="WHK1966" s="9"/>
      <c r="WHL1966" s="9"/>
      <c r="WHM1966" s="9"/>
      <c r="WHN1966" s="9"/>
      <c r="WHO1966" s="9"/>
      <c r="WHP1966" s="9"/>
      <c r="WHQ1966" s="9"/>
      <c r="WHR1966" s="9"/>
      <c r="WHS1966" s="9"/>
      <c r="WHT1966" s="9"/>
      <c r="WHU1966" s="9"/>
      <c r="WHV1966" s="9"/>
      <c r="WHW1966" s="9"/>
      <c r="WHX1966" s="9"/>
      <c r="WHY1966" s="9"/>
      <c r="WHZ1966" s="9"/>
      <c r="WIA1966" s="9"/>
      <c r="WIB1966" s="9"/>
      <c r="WIC1966" s="9"/>
      <c r="WID1966" s="9"/>
      <c r="WIE1966" s="9"/>
      <c r="WIF1966" s="9"/>
      <c r="WIG1966" s="9"/>
      <c r="WIH1966" s="9"/>
      <c r="WII1966" s="9"/>
      <c r="WIJ1966" s="9"/>
      <c r="WIK1966" s="9"/>
      <c r="WIL1966" s="9"/>
      <c r="WIM1966" s="9"/>
      <c r="WIN1966" s="9"/>
      <c r="WIO1966" s="9"/>
      <c r="WIP1966" s="9"/>
      <c r="WIQ1966" s="9"/>
      <c r="WIR1966" s="9"/>
      <c r="WIS1966" s="9"/>
      <c r="WIT1966" s="9"/>
      <c r="WIU1966" s="9"/>
      <c r="WIV1966" s="9"/>
      <c r="WIW1966" s="9"/>
      <c r="WIX1966" s="9"/>
      <c r="WIY1966" s="9"/>
      <c r="WIZ1966" s="9"/>
      <c r="WJA1966" s="9"/>
      <c r="WJB1966" s="9"/>
      <c r="WJC1966" s="9"/>
      <c r="WJD1966" s="9"/>
      <c r="WJE1966" s="9"/>
      <c r="WJF1966" s="9"/>
      <c r="WJG1966" s="9"/>
      <c r="WJH1966" s="9"/>
      <c r="WJI1966" s="9"/>
      <c r="WJJ1966" s="9"/>
      <c r="WJK1966" s="9"/>
      <c r="WJL1966" s="9"/>
      <c r="WJM1966" s="9"/>
      <c r="WJN1966" s="9"/>
      <c r="WJO1966" s="9"/>
      <c r="WJP1966" s="9"/>
      <c r="WJQ1966" s="9"/>
      <c r="WJR1966" s="9"/>
      <c r="WJS1966" s="9"/>
      <c r="WJT1966" s="9"/>
      <c r="WJU1966" s="9"/>
      <c r="WJV1966" s="9"/>
      <c r="WJW1966" s="9"/>
      <c r="WJX1966" s="9"/>
      <c r="WJY1966" s="9"/>
      <c r="WJZ1966" s="9"/>
      <c r="WKA1966" s="9"/>
      <c r="WKB1966" s="9"/>
      <c r="WKC1966" s="9"/>
      <c r="WKD1966" s="9"/>
      <c r="WKE1966" s="9"/>
      <c r="WKF1966" s="9"/>
      <c r="WKG1966" s="9"/>
      <c r="WKH1966" s="9"/>
      <c r="WKI1966" s="9"/>
      <c r="WKJ1966" s="9"/>
      <c r="WKK1966" s="9"/>
      <c r="WKL1966" s="9"/>
      <c r="WKM1966" s="9"/>
      <c r="WKN1966" s="9"/>
      <c r="WKO1966" s="9"/>
      <c r="WKP1966" s="9"/>
      <c r="WKQ1966" s="9"/>
      <c r="WKR1966" s="9"/>
      <c r="WKS1966" s="9"/>
      <c r="WKT1966" s="9"/>
      <c r="WKU1966" s="9"/>
      <c r="WKV1966" s="9"/>
      <c r="WKW1966" s="9"/>
      <c r="WKX1966" s="9"/>
      <c r="WKY1966" s="9"/>
      <c r="WKZ1966" s="9"/>
      <c r="WLA1966" s="9"/>
      <c r="WLB1966" s="9"/>
      <c r="WLC1966" s="9"/>
      <c r="WLD1966" s="9"/>
      <c r="WLE1966" s="9"/>
      <c r="WLF1966" s="9"/>
      <c r="WLG1966" s="9"/>
      <c r="WLH1966" s="9"/>
      <c r="WLI1966" s="9"/>
      <c r="WLJ1966" s="9"/>
      <c r="WLK1966" s="9"/>
      <c r="WLL1966" s="9"/>
      <c r="WLM1966" s="9"/>
      <c r="WLN1966" s="9"/>
      <c r="WLO1966" s="9"/>
      <c r="WLP1966" s="9"/>
      <c r="WLQ1966" s="9"/>
      <c r="WLR1966" s="9"/>
      <c r="WLS1966" s="9"/>
      <c r="WLT1966" s="9"/>
      <c r="WLU1966" s="9"/>
      <c r="WLV1966" s="9"/>
      <c r="WLW1966" s="9"/>
      <c r="WLX1966" s="9"/>
      <c r="WLY1966" s="9"/>
      <c r="WLZ1966" s="9"/>
      <c r="WMA1966" s="9"/>
      <c r="WMB1966" s="9"/>
      <c r="WMC1966" s="9"/>
      <c r="WMD1966" s="9"/>
      <c r="WME1966" s="9"/>
      <c r="WMF1966" s="9"/>
      <c r="WMG1966" s="9"/>
      <c r="WMH1966" s="9"/>
      <c r="WMI1966" s="9"/>
      <c r="WMJ1966" s="9"/>
      <c r="WMK1966" s="9"/>
      <c r="WML1966" s="9"/>
      <c r="WMM1966" s="9"/>
      <c r="WMN1966" s="9"/>
      <c r="WMO1966" s="9"/>
      <c r="WMP1966" s="9"/>
      <c r="WMQ1966" s="9"/>
      <c r="WMR1966" s="9"/>
      <c r="WMS1966" s="9"/>
      <c r="WMT1966" s="9"/>
      <c r="WMU1966" s="9"/>
      <c r="WMV1966" s="9"/>
      <c r="WMW1966" s="9"/>
      <c r="WMX1966" s="9"/>
      <c r="WMY1966" s="9"/>
      <c r="WMZ1966" s="9"/>
      <c r="WNA1966" s="9"/>
      <c r="WNB1966" s="9"/>
      <c r="WNC1966" s="9"/>
      <c r="WND1966" s="9"/>
      <c r="WNE1966" s="9"/>
      <c r="WNF1966" s="9"/>
      <c r="WNG1966" s="9"/>
      <c r="WNH1966" s="9"/>
      <c r="WNI1966" s="9"/>
      <c r="WNJ1966" s="9"/>
      <c r="WNK1966" s="9"/>
      <c r="WNL1966" s="9"/>
      <c r="WNM1966" s="9"/>
      <c r="WNN1966" s="9"/>
      <c r="WNO1966" s="9"/>
      <c r="WNP1966" s="9"/>
      <c r="WNQ1966" s="9"/>
      <c r="WNR1966" s="9"/>
      <c r="WNS1966" s="9"/>
      <c r="WNT1966" s="9"/>
      <c r="WNU1966" s="9"/>
      <c r="WNV1966" s="9"/>
      <c r="WNW1966" s="9"/>
      <c r="WNX1966" s="9"/>
      <c r="WNY1966" s="9"/>
      <c r="WNZ1966" s="9"/>
      <c r="WOA1966" s="9"/>
      <c r="WOB1966" s="9"/>
      <c r="WOC1966" s="9"/>
      <c r="WOD1966" s="9"/>
      <c r="WOE1966" s="9"/>
      <c r="WOF1966" s="9"/>
      <c r="WOG1966" s="9"/>
      <c r="WOH1966" s="9"/>
      <c r="WOI1966" s="9"/>
      <c r="WOJ1966" s="9"/>
      <c r="WOK1966" s="9"/>
      <c r="WOL1966" s="9"/>
      <c r="WOM1966" s="9"/>
      <c r="WON1966" s="9"/>
      <c r="WOO1966" s="9"/>
      <c r="WOP1966" s="9"/>
      <c r="WOQ1966" s="9"/>
      <c r="WOR1966" s="9"/>
      <c r="WOS1966" s="9"/>
      <c r="WOT1966" s="9"/>
      <c r="WOU1966" s="9"/>
      <c r="WOV1966" s="9"/>
      <c r="WOW1966" s="9"/>
      <c r="WOX1966" s="9"/>
      <c r="WOY1966" s="9"/>
      <c r="WOZ1966" s="9"/>
      <c r="WPA1966" s="9"/>
      <c r="WPB1966" s="9"/>
      <c r="WPC1966" s="9"/>
      <c r="WPD1966" s="9"/>
      <c r="WPE1966" s="9"/>
      <c r="WPF1966" s="9"/>
      <c r="WPG1966" s="9"/>
      <c r="WPH1966" s="9"/>
      <c r="WPI1966" s="9"/>
      <c r="WPJ1966" s="9"/>
      <c r="WPK1966" s="9"/>
      <c r="WPL1966" s="9"/>
      <c r="WPM1966" s="9"/>
      <c r="WPN1966" s="9"/>
      <c r="WPO1966" s="9"/>
      <c r="WPP1966" s="9"/>
      <c r="WPQ1966" s="9"/>
      <c r="WPR1966" s="9"/>
      <c r="WPS1966" s="9"/>
      <c r="WPT1966" s="9"/>
      <c r="WPU1966" s="9"/>
      <c r="WPV1966" s="9"/>
      <c r="WPW1966" s="9"/>
      <c r="WPX1966" s="9"/>
      <c r="WPY1966" s="9"/>
      <c r="WPZ1966" s="9"/>
      <c r="WQA1966" s="9"/>
      <c r="WQB1966" s="9"/>
      <c r="WQC1966" s="9"/>
      <c r="WQD1966" s="9"/>
      <c r="WQE1966" s="9"/>
      <c r="WQF1966" s="9"/>
      <c r="WQG1966" s="9"/>
      <c r="WQH1966" s="9"/>
      <c r="WQI1966" s="9"/>
      <c r="WQJ1966" s="9"/>
      <c r="WQK1966" s="9"/>
      <c r="WQL1966" s="9"/>
      <c r="WQM1966" s="9"/>
      <c r="WQN1966" s="9"/>
      <c r="WQO1966" s="9"/>
      <c r="WQP1966" s="9"/>
      <c r="WQQ1966" s="9"/>
      <c r="WQR1966" s="9"/>
      <c r="WQS1966" s="9"/>
      <c r="WQT1966" s="9"/>
      <c r="WQU1966" s="9"/>
      <c r="WQV1966" s="9"/>
      <c r="WQW1966" s="9"/>
      <c r="WQX1966" s="9"/>
      <c r="WQY1966" s="9"/>
      <c r="WQZ1966" s="9"/>
      <c r="WRA1966" s="9"/>
      <c r="WRB1966" s="9"/>
      <c r="WRC1966" s="9"/>
      <c r="WRD1966" s="9"/>
      <c r="WRE1966" s="9"/>
      <c r="WRF1966" s="9"/>
      <c r="WRG1966" s="9"/>
      <c r="WRH1966" s="9"/>
      <c r="WRI1966" s="9"/>
      <c r="WRJ1966" s="9"/>
      <c r="WRK1966" s="9"/>
      <c r="WRL1966" s="9"/>
      <c r="WRM1966" s="9"/>
      <c r="WRN1966" s="9"/>
      <c r="WRO1966" s="9"/>
      <c r="WRP1966" s="9"/>
      <c r="WRQ1966" s="9"/>
      <c r="WRR1966" s="9"/>
      <c r="WRS1966" s="9"/>
      <c r="WRT1966" s="9"/>
      <c r="WRU1966" s="9"/>
      <c r="WRV1966" s="9"/>
      <c r="WRW1966" s="9"/>
      <c r="WRX1966" s="9"/>
      <c r="WRY1966" s="9"/>
      <c r="WRZ1966" s="9"/>
      <c r="WSA1966" s="9"/>
      <c r="WSB1966" s="9"/>
      <c r="WSC1966" s="9"/>
      <c r="WSD1966" s="9"/>
      <c r="WSE1966" s="9"/>
      <c r="WSF1966" s="9"/>
      <c r="WSG1966" s="9"/>
      <c r="WSH1966" s="9"/>
      <c r="WSI1966" s="9"/>
      <c r="WSJ1966" s="9"/>
      <c r="WSK1966" s="9"/>
      <c r="WSL1966" s="9"/>
      <c r="WSM1966" s="9"/>
      <c r="WSN1966" s="9"/>
      <c r="WSO1966" s="9"/>
      <c r="WSP1966" s="9"/>
      <c r="WSQ1966" s="9"/>
      <c r="WSR1966" s="9"/>
      <c r="WSS1966" s="9"/>
      <c r="WST1966" s="9"/>
      <c r="WSU1966" s="9"/>
      <c r="WSV1966" s="9"/>
      <c r="WSW1966" s="9"/>
      <c r="WSX1966" s="9"/>
      <c r="WSY1966" s="9"/>
      <c r="WSZ1966" s="9"/>
      <c r="WTA1966" s="9"/>
      <c r="WTB1966" s="9"/>
      <c r="WTC1966" s="9"/>
      <c r="WTD1966" s="9"/>
      <c r="WTE1966" s="9"/>
      <c r="WTF1966" s="9"/>
      <c r="WTG1966" s="9"/>
      <c r="WTH1966" s="9"/>
      <c r="WTI1966" s="9"/>
      <c r="WTJ1966" s="9"/>
      <c r="WTK1966" s="9"/>
      <c r="WTL1966" s="9"/>
      <c r="WTM1966" s="9"/>
      <c r="WTN1966" s="9"/>
      <c r="WTO1966" s="9"/>
      <c r="WTP1966" s="9"/>
      <c r="WTQ1966" s="9"/>
      <c r="WTR1966" s="9"/>
      <c r="WTS1966" s="9"/>
      <c r="WTT1966" s="9"/>
      <c r="WTU1966" s="9"/>
      <c r="WTV1966" s="9"/>
      <c r="WTW1966" s="9"/>
      <c r="WTX1966" s="9"/>
      <c r="WTY1966" s="9"/>
      <c r="WTZ1966" s="9"/>
      <c r="WUA1966" s="9"/>
      <c r="WUB1966" s="9"/>
      <c r="WUC1966" s="9"/>
      <c r="WUD1966" s="9"/>
      <c r="WUE1966" s="9"/>
      <c r="WUF1966" s="9"/>
      <c r="WUG1966" s="9"/>
      <c r="WUH1966" s="9"/>
      <c r="WUI1966" s="9"/>
      <c r="WUJ1966" s="9"/>
      <c r="WUK1966" s="9"/>
      <c r="WUL1966" s="9"/>
      <c r="WUM1966" s="9"/>
      <c r="WUN1966" s="9"/>
      <c r="WUO1966" s="9"/>
      <c r="WUP1966" s="9"/>
      <c r="WUQ1966" s="9"/>
      <c r="WUR1966" s="9"/>
      <c r="WUS1966" s="9"/>
      <c r="WUT1966" s="9"/>
      <c r="WUU1966" s="9"/>
      <c r="WUV1966" s="9"/>
      <c r="WUW1966" s="9"/>
      <c r="WUX1966" s="9"/>
      <c r="WUY1966" s="9"/>
      <c r="WUZ1966" s="9"/>
      <c r="WVA1966" s="9"/>
      <c r="WVB1966" s="9"/>
      <c r="WVC1966" s="9"/>
      <c r="WVD1966" s="9"/>
      <c r="WVE1966" s="9"/>
      <c r="WVF1966" s="9"/>
      <c r="WVG1966" s="9"/>
      <c r="WVH1966" s="9"/>
      <c r="WVI1966" s="9"/>
      <c r="WVJ1966" s="9"/>
      <c r="WVK1966" s="9"/>
      <c r="WVL1966" s="9"/>
      <c r="WVM1966" s="9"/>
      <c r="WVN1966" s="9"/>
      <c r="WVO1966" s="9"/>
      <c r="WVP1966" s="9"/>
      <c r="WVQ1966" s="9"/>
      <c r="WVR1966" s="9"/>
      <c r="WVS1966" s="9"/>
      <c r="WVT1966" s="9"/>
      <c r="WVU1966" s="9"/>
      <c r="WVV1966" s="9"/>
      <c r="WVW1966" s="9"/>
      <c r="WVX1966" s="9"/>
      <c r="WVY1966" s="9"/>
      <c r="WVZ1966" s="9"/>
      <c r="WWA1966" s="9"/>
      <c r="WWB1966" s="9"/>
      <c r="WWC1966" s="9"/>
      <c r="WWD1966" s="9"/>
      <c r="WWE1966" s="9"/>
      <c r="WWF1966" s="9"/>
      <c r="WWG1966" s="9"/>
      <c r="WWH1966" s="9"/>
      <c r="WWI1966" s="9"/>
      <c r="WWJ1966" s="9"/>
      <c r="WWK1966" s="9"/>
      <c r="WWL1966" s="9"/>
      <c r="WWM1966" s="9"/>
      <c r="WWN1966" s="9"/>
      <c r="WWO1966" s="9"/>
      <c r="WWP1966" s="9"/>
      <c r="WWQ1966" s="9"/>
      <c r="WWR1966" s="9"/>
      <c r="WWS1966" s="9"/>
      <c r="WWT1966" s="9"/>
      <c r="WWU1966" s="9"/>
      <c r="WWV1966" s="9"/>
      <c r="WWW1966" s="9"/>
      <c r="WWX1966" s="9"/>
      <c r="WWY1966" s="9"/>
      <c r="WWZ1966" s="9"/>
      <c r="WXA1966" s="9"/>
      <c r="WXB1966" s="9"/>
      <c r="WXC1966" s="9"/>
      <c r="WXD1966" s="9"/>
      <c r="WXE1966" s="9"/>
      <c r="WXF1966" s="9"/>
      <c r="WXG1966" s="9"/>
      <c r="WXH1966" s="9"/>
      <c r="WXI1966" s="9"/>
      <c r="WXJ1966" s="9"/>
      <c r="WXK1966" s="9"/>
      <c r="WXL1966" s="9"/>
      <c r="WXM1966" s="9"/>
      <c r="WXN1966" s="9"/>
      <c r="WXO1966" s="9"/>
      <c r="WXP1966" s="9"/>
      <c r="WXQ1966" s="9"/>
      <c r="WXR1966" s="9"/>
      <c r="WXS1966" s="9"/>
      <c r="WXT1966" s="9"/>
      <c r="WXU1966" s="9"/>
      <c r="WXV1966" s="9"/>
      <c r="WXW1966" s="9"/>
      <c r="WXX1966" s="9"/>
      <c r="WXY1966" s="9"/>
      <c r="WXZ1966" s="9"/>
      <c r="WYA1966" s="9"/>
      <c r="WYB1966" s="9"/>
      <c r="WYC1966" s="9"/>
      <c r="WYD1966" s="9"/>
      <c r="WYE1966" s="9"/>
      <c r="WYF1966" s="9"/>
      <c r="WYG1966" s="9"/>
      <c r="WYH1966" s="9"/>
      <c r="WYI1966" s="9"/>
      <c r="WYJ1966" s="9"/>
      <c r="WYK1966" s="9"/>
      <c r="WYL1966" s="9"/>
      <c r="WYM1966" s="9"/>
      <c r="WYN1966" s="9"/>
      <c r="WYO1966" s="9"/>
      <c r="WYP1966" s="9"/>
      <c r="WYQ1966" s="9"/>
      <c r="WYR1966" s="9"/>
      <c r="WYS1966" s="9"/>
      <c r="WYT1966" s="9"/>
      <c r="WYU1966" s="9"/>
      <c r="WYV1966" s="9"/>
      <c r="WYW1966" s="9"/>
      <c r="WYX1966" s="9"/>
      <c r="WYY1966" s="9"/>
      <c r="WYZ1966" s="9"/>
      <c r="WZA1966" s="9"/>
      <c r="WZB1966" s="9"/>
      <c r="WZC1966" s="9"/>
      <c r="WZD1966" s="9"/>
      <c r="WZE1966" s="9"/>
      <c r="WZF1966" s="9"/>
      <c r="WZG1966" s="9"/>
      <c r="WZH1966" s="9"/>
      <c r="WZI1966" s="9"/>
      <c r="WZJ1966" s="9"/>
      <c r="WZK1966" s="9"/>
      <c r="WZL1966" s="9"/>
      <c r="WZM1966" s="9"/>
      <c r="WZN1966" s="9"/>
      <c r="WZO1966" s="9"/>
      <c r="WZP1966" s="9"/>
      <c r="WZQ1966" s="9"/>
      <c r="WZR1966" s="9"/>
      <c r="WZS1966" s="9"/>
      <c r="WZT1966" s="9"/>
      <c r="WZU1966" s="9"/>
      <c r="WZV1966" s="9"/>
      <c r="WZW1966" s="9"/>
      <c r="WZX1966" s="9"/>
      <c r="WZY1966" s="9"/>
      <c r="WZZ1966" s="9"/>
      <c r="XAA1966" s="9"/>
      <c r="XAB1966" s="9"/>
      <c r="XAC1966" s="9"/>
      <c r="XAD1966" s="9"/>
      <c r="XAE1966" s="9"/>
      <c r="XAF1966" s="9"/>
      <c r="XAG1966" s="9"/>
      <c r="XAH1966" s="9"/>
      <c r="XAI1966" s="9"/>
      <c r="XAJ1966" s="9"/>
      <c r="XAK1966" s="9"/>
      <c r="XAL1966" s="9"/>
      <c r="XAM1966" s="9"/>
      <c r="XAN1966" s="9"/>
      <c r="XAO1966" s="9"/>
      <c r="XAP1966" s="9"/>
      <c r="XAQ1966" s="9"/>
      <c r="XAR1966" s="9"/>
      <c r="XAS1966" s="9"/>
      <c r="XAT1966" s="9"/>
      <c r="XAU1966" s="9"/>
      <c r="XAV1966" s="9"/>
      <c r="XAW1966" s="9"/>
      <c r="XAX1966" s="9"/>
      <c r="XAY1966" s="9"/>
      <c r="XAZ1966" s="9"/>
      <c r="XBA1966" s="9"/>
      <c r="XBB1966" s="9"/>
      <c r="XBC1966" s="9"/>
      <c r="XBD1966" s="9"/>
      <c r="XBE1966" s="9"/>
      <c r="XBF1966" s="9"/>
      <c r="XBG1966" s="9"/>
      <c r="XBH1966" s="9"/>
      <c r="XBI1966" s="9"/>
      <c r="XBJ1966" s="102"/>
      <c r="XBK1966" s="102"/>
      <c r="XBL1966" s="102"/>
      <c r="XBM1966" s="102"/>
      <c r="XBN1966" s="102"/>
      <c r="XBT1966" s="9"/>
      <c r="XBU1966" s="9"/>
      <c r="XBV1966" s="9"/>
      <c r="XBW1966" s="9"/>
      <c r="XBX1966" s="9"/>
    </row>
    <row r="1967" spans="1:16304" s="60" customFormat="1" x14ac:dyDescent="0.2">
      <c r="A1967" s="135" t="s">
        <v>98</v>
      </c>
      <c r="B1967" s="2">
        <v>920</v>
      </c>
      <c r="C1967" s="15" t="s">
        <v>101</v>
      </c>
      <c r="D1967" s="15" t="s">
        <v>53</v>
      </c>
      <c r="E1967" s="64"/>
      <c r="F1967" s="33"/>
      <c r="G1967" s="112">
        <f t="shared" si="519"/>
        <v>898</v>
      </c>
      <c r="H1967" s="112">
        <f t="shared" si="519"/>
        <v>498</v>
      </c>
      <c r="I1967" s="228"/>
      <c r="J1967" s="228"/>
      <c r="K1967" s="228"/>
      <c r="L1967" s="228"/>
      <c r="M1967" s="228"/>
      <c r="N1967" s="228"/>
      <c r="O1967" s="228"/>
      <c r="P1967" s="228"/>
      <c r="Q1967" s="228"/>
      <c r="R1967" s="228"/>
      <c r="S1967" s="228"/>
      <c r="T1967" s="228"/>
      <c r="U1967" s="228"/>
      <c r="V1967" s="228"/>
      <c r="W1967" s="228"/>
      <c r="X1967" s="228"/>
      <c r="Y1967" s="228"/>
      <c r="Z1967" s="228"/>
      <c r="AA1967" s="228"/>
      <c r="AB1967" s="228"/>
      <c r="AC1967" s="228"/>
      <c r="AD1967" s="228"/>
      <c r="AE1967" s="228"/>
      <c r="AF1967" s="228"/>
      <c r="AG1967" s="228"/>
      <c r="AH1967" s="228"/>
      <c r="AI1967" s="228"/>
      <c r="AJ1967" s="228"/>
      <c r="AK1967" s="228"/>
      <c r="AL1967" s="228"/>
      <c r="AM1967" s="228"/>
      <c r="AN1967" s="228"/>
      <c r="AO1967" s="228"/>
      <c r="AP1967" s="228"/>
      <c r="AQ1967" s="228"/>
      <c r="AR1967" s="228"/>
      <c r="AS1967" s="228"/>
      <c r="AT1967" s="228"/>
    </row>
    <row r="1968" spans="1:16304" s="60" customFormat="1" ht="31.5" x14ac:dyDescent="0.2">
      <c r="A1968" s="140" t="s">
        <v>651</v>
      </c>
      <c r="B1968" s="2">
        <v>920</v>
      </c>
      <c r="C1968" s="15" t="s">
        <v>101</v>
      </c>
      <c r="D1968" s="15" t="s">
        <v>53</v>
      </c>
      <c r="E1968" s="24" t="s">
        <v>359</v>
      </c>
      <c r="F1968" s="33"/>
      <c r="G1968" s="112">
        <f t="shared" ref="G1968:H1968" si="520">G1969+G1975</f>
        <v>898</v>
      </c>
      <c r="H1968" s="112">
        <f t="shared" si="520"/>
        <v>498</v>
      </c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S1968" s="228"/>
      <c r="T1968" s="228"/>
      <c r="U1968" s="228"/>
      <c r="V1968" s="228"/>
      <c r="W1968" s="228"/>
      <c r="X1968" s="228"/>
      <c r="Y1968" s="228"/>
      <c r="Z1968" s="228"/>
      <c r="AA1968" s="228"/>
      <c r="AB1968" s="228"/>
      <c r="AC1968" s="228"/>
      <c r="AD1968" s="228"/>
      <c r="AE1968" s="228"/>
      <c r="AF1968" s="228"/>
      <c r="AG1968" s="228"/>
      <c r="AH1968" s="228"/>
      <c r="AI1968" s="228"/>
      <c r="AJ1968" s="228"/>
      <c r="AK1968" s="228"/>
      <c r="AL1968" s="228"/>
      <c r="AM1968" s="228"/>
      <c r="AN1968" s="228"/>
      <c r="AO1968" s="228"/>
      <c r="AP1968" s="228"/>
      <c r="AQ1968" s="228"/>
      <c r="AR1968" s="228"/>
      <c r="AS1968" s="228"/>
      <c r="AT1968" s="228"/>
    </row>
    <row r="1969" spans="1:46" s="60" customFormat="1" x14ac:dyDescent="0.2">
      <c r="A1969" s="140" t="s">
        <v>586</v>
      </c>
      <c r="B1969" s="2">
        <v>920</v>
      </c>
      <c r="C1969" s="15" t="s">
        <v>101</v>
      </c>
      <c r="D1969" s="15" t="s">
        <v>53</v>
      </c>
      <c r="E1969" s="24" t="s">
        <v>439</v>
      </c>
      <c r="F1969" s="33"/>
      <c r="G1969" s="112">
        <f t="shared" ref="G1969:H1973" si="521">G1970</f>
        <v>398</v>
      </c>
      <c r="H1969" s="112">
        <f t="shared" si="521"/>
        <v>398</v>
      </c>
      <c r="I1969" s="228"/>
      <c r="J1969" s="228"/>
      <c r="K1969" s="228"/>
      <c r="L1969" s="228"/>
      <c r="M1969" s="228"/>
      <c r="N1969" s="228"/>
      <c r="O1969" s="228"/>
      <c r="P1969" s="228"/>
      <c r="Q1969" s="228"/>
      <c r="R1969" s="228"/>
      <c r="S1969" s="228"/>
      <c r="T1969" s="228"/>
      <c r="U1969" s="228"/>
      <c r="V1969" s="228"/>
      <c r="W1969" s="228"/>
      <c r="X1969" s="228"/>
      <c r="Y1969" s="228"/>
      <c r="Z1969" s="228"/>
      <c r="AA1969" s="228"/>
      <c r="AB1969" s="228"/>
      <c r="AC1969" s="228"/>
      <c r="AD1969" s="228"/>
      <c r="AE1969" s="228"/>
      <c r="AF1969" s="228"/>
      <c r="AG1969" s="228"/>
      <c r="AH1969" s="228"/>
      <c r="AI1969" s="228"/>
      <c r="AJ1969" s="228"/>
      <c r="AK1969" s="228"/>
      <c r="AL1969" s="228"/>
      <c r="AM1969" s="228"/>
      <c r="AN1969" s="228"/>
      <c r="AO1969" s="228"/>
      <c r="AP1969" s="228"/>
      <c r="AQ1969" s="228"/>
      <c r="AR1969" s="228"/>
      <c r="AS1969" s="228"/>
      <c r="AT1969" s="228"/>
    </row>
    <row r="1970" spans="1:46" s="60" customFormat="1" ht="47.25" x14ac:dyDescent="0.2">
      <c r="A1970" s="140" t="s">
        <v>830</v>
      </c>
      <c r="B1970" s="2">
        <v>920</v>
      </c>
      <c r="C1970" s="15" t="s">
        <v>101</v>
      </c>
      <c r="D1970" s="15" t="s">
        <v>53</v>
      </c>
      <c r="E1970" s="24" t="s">
        <v>452</v>
      </c>
      <c r="F1970" s="33"/>
      <c r="G1970" s="112">
        <f t="shared" si="521"/>
        <v>398</v>
      </c>
      <c r="H1970" s="112">
        <f t="shared" si="521"/>
        <v>398</v>
      </c>
      <c r="I1970" s="228"/>
      <c r="J1970" s="228"/>
      <c r="K1970" s="228"/>
      <c r="L1970" s="228"/>
      <c r="M1970" s="228"/>
      <c r="N1970" s="228"/>
      <c r="O1970" s="228"/>
      <c r="P1970" s="228"/>
      <c r="Q1970" s="228"/>
      <c r="R1970" s="228"/>
      <c r="S1970" s="228"/>
      <c r="T1970" s="228"/>
      <c r="U1970" s="228"/>
      <c r="V1970" s="228"/>
      <c r="W1970" s="228"/>
      <c r="X1970" s="228"/>
      <c r="Y1970" s="228"/>
      <c r="Z1970" s="228"/>
      <c r="AA1970" s="228"/>
      <c r="AB1970" s="228"/>
      <c r="AC1970" s="228"/>
      <c r="AD1970" s="228"/>
      <c r="AE1970" s="228"/>
      <c r="AF1970" s="228"/>
      <c r="AG1970" s="228"/>
      <c r="AH1970" s="228"/>
      <c r="AI1970" s="228"/>
      <c r="AJ1970" s="228"/>
      <c r="AK1970" s="228"/>
      <c r="AL1970" s="228"/>
      <c r="AM1970" s="228"/>
      <c r="AN1970" s="228"/>
      <c r="AO1970" s="228"/>
      <c r="AP1970" s="228"/>
      <c r="AQ1970" s="228"/>
      <c r="AR1970" s="228"/>
      <c r="AS1970" s="228"/>
      <c r="AT1970" s="228"/>
    </row>
    <row r="1971" spans="1:46" s="60" customFormat="1" ht="31.5" x14ac:dyDescent="0.2">
      <c r="A1971" s="136" t="s">
        <v>829</v>
      </c>
      <c r="B1971" s="65">
        <v>920</v>
      </c>
      <c r="C1971" s="17" t="s">
        <v>101</v>
      </c>
      <c r="D1971" s="17" t="s">
        <v>53</v>
      </c>
      <c r="E1971" s="25" t="s">
        <v>453</v>
      </c>
      <c r="F1971" s="33"/>
      <c r="G1971" s="96">
        <f t="shared" si="521"/>
        <v>398</v>
      </c>
      <c r="H1971" s="96">
        <f t="shared" si="521"/>
        <v>398</v>
      </c>
      <c r="I1971" s="228"/>
      <c r="J1971" s="228"/>
      <c r="K1971" s="228"/>
      <c r="L1971" s="228"/>
      <c r="M1971" s="228"/>
      <c r="N1971" s="228"/>
      <c r="O1971" s="228"/>
      <c r="P1971" s="228"/>
      <c r="Q1971" s="228"/>
      <c r="R1971" s="228"/>
      <c r="S1971" s="228"/>
      <c r="T1971" s="228"/>
      <c r="U1971" s="228"/>
      <c r="V1971" s="228"/>
      <c r="W1971" s="228"/>
      <c r="X1971" s="228"/>
      <c r="Y1971" s="228"/>
      <c r="Z1971" s="228"/>
      <c r="AA1971" s="228"/>
      <c r="AB1971" s="228"/>
      <c r="AC1971" s="228"/>
      <c r="AD1971" s="228"/>
      <c r="AE1971" s="228"/>
      <c r="AF1971" s="228"/>
      <c r="AG1971" s="228"/>
      <c r="AH1971" s="228"/>
      <c r="AI1971" s="228"/>
      <c r="AJ1971" s="228"/>
      <c r="AK1971" s="228"/>
      <c r="AL1971" s="228"/>
      <c r="AM1971" s="228"/>
      <c r="AN1971" s="228"/>
      <c r="AO1971" s="228"/>
      <c r="AP1971" s="228"/>
      <c r="AQ1971" s="228"/>
      <c r="AR1971" s="228"/>
      <c r="AS1971" s="228"/>
      <c r="AT1971" s="228"/>
    </row>
    <row r="1972" spans="1:46" s="60" customFormat="1" ht="31.5" x14ac:dyDescent="0.2">
      <c r="A1972" s="137" t="s">
        <v>22</v>
      </c>
      <c r="B1972" s="65">
        <v>920</v>
      </c>
      <c r="C1972" s="64" t="s">
        <v>101</v>
      </c>
      <c r="D1972" s="64" t="s">
        <v>53</v>
      </c>
      <c r="E1972" s="27" t="s">
        <v>453</v>
      </c>
      <c r="F1972" s="64" t="s">
        <v>15</v>
      </c>
      <c r="G1972" s="96">
        <f t="shared" si="521"/>
        <v>398</v>
      </c>
      <c r="H1972" s="96">
        <f t="shared" si="521"/>
        <v>398</v>
      </c>
      <c r="I1972" s="228"/>
      <c r="J1972" s="228"/>
      <c r="K1972" s="228"/>
      <c r="L1972" s="228"/>
      <c r="M1972" s="228"/>
      <c r="N1972" s="228"/>
      <c r="O1972" s="228"/>
      <c r="P1972" s="228"/>
      <c r="Q1972" s="228"/>
      <c r="R1972" s="228"/>
      <c r="S1972" s="228"/>
      <c r="T1972" s="228"/>
      <c r="U1972" s="228"/>
      <c r="V1972" s="228"/>
      <c r="W1972" s="228"/>
      <c r="X1972" s="228"/>
      <c r="Y1972" s="228"/>
      <c r="Z1972" s="228"/>
      <c r="AA1972" s="228"/>
      <c r="AB1972" s="228"/>
      <c r="AC1972" s="228"/>
      <c r="AD1972" s="228"/>
      <c r="AE1972" s="228"/>
      <c r="AF1972" s="228"/>
      <c r="AG1972" s="228"/>
      <c r="AH1972" s="228"/>
      <c r="AI1972" s="228"/>
      <c r="AJ1972" s="228"/>
      <c r="AK1972" s="228"/>
      <c r="AL1972" s="228"/>
      <c r="AM1972" s="228"/>
      <c r="AN1972" s="228"/>
      <c r="AO1972" s="228"/>
      <c r="AP1972" s="228"/>
      <c r="AQ1972" s="228"/>
      <c r="AR1972" s="228"/>
      <c r="AS1972" s="228"/>
      <c r="AT1972" s="228"/>
    </row>
    <row r="1973" spans="1:46" s="60" customFormat="1" ht="31.5" x14ac:dyDescent="0.2">
      <c r="A1973" s="137" t="s">
        <v>17</v>
      </c>
      <c r="B1973" s="65">
        <v>920</v>
      </c>
      <c r="C1973" s="64" t="s">
        <v>101</v>
      </c>
      <c r="D1973" s="64" t="s">
        <v>53</v>
      </c>
      <c r="E1973" s="27" t="s">
        <v>453</v>
      </c>
      <c r="F1973" s="64" t="s">
        <v>16</v>
      </c>
      <c r="G1973" s="96">
        <f t="shared" si="521"/>
        <v>398</v>
      </c>
      <c r="H1973" s="96">
        <f t="shared" si="521"/>
        <v>398</v>
      </c>
      <c r="I1973" s="228"/>
      <c r="J1973" s="228"/>
      <c r="K1973" s="228"/>
      <c r="L1973" s="228"/>
      <c r="M1973" s="228"/>
      <c r="N1973" s="228"/>
      <c r="O1973" s="228"/>
      <c r="P1973" s="228"/>
      <c r="Q1973" s="228"/>
      <c r="R1973" s="228"/>
      <c r="S1973" s="228"/>
      <c r="T1973" s="228"/>
      <c r="U1973" s="228"/>
      <c r="V1973" s="228"/>
      <c r="W1973" s="228"/>
      <c r="X1973" s="228"/>
      <c r="Y1973" s="228"/>
      <c r="Z1973" s="228"/>
      <c r="AA1973" s="228"/>
      <c r="AB1973" s="228"/>
      <c r="AC1973" s="228"/>
      <c r="AD1973" s="228"/>
      <c r="AE1973" s="228"/>
      <c r="AF1973" s="228"/>
      <c r="AG1973" s="228"/>
      <c r="AH1973" s="228"/>
      <c r="AI1973" s="228"/>
      <c r="AJ1973" s="228"/>
      <c r="AK1973" s="228"/>
      <c r="AL1973" s="228"/>
      <c r="AM1973" s="228"/>
      <c r="AN1973" s="228"/>
      <c r="AO1973" s="228"/>
      <c r="AP1973" s="228"/>
      <c r="AQ1973" s="228"/>
      <c r="AR1973" s="228"/>
      <c r="AS1973" s="228"/>
      <c r="AT1973" s="228"/>
    </row>
    <row r="1974" spans="1:46" s="60" customFormat="1" x14ac:dyDescent="0.2">
      <c r="A1974" s="137" t="s">
        <v>827</v>
      </c>
      <c r="B1974" s="65">
        <v>920</v>
      </c>
      <c r="C1974" s="64" t="s">
        <v>101</v>
      </c>
      <c r="D1974" s="64" t="s">
        <v>53</v>
      </c>
      <c r="E1974" s="27" t="s">
        <v>453</v>
      </c>
      <c r="F1974" s="33" t="s">
        <v>126</v>
      </c>
      <c r="G1974" s="96">
        <v>398</v>
      </c>
      <c r="H1974" s="96">
        <v>398</v>
      </c>
      <c r="I1974" s="228"/>
      <c r="J1974" s="228"/>
      <c r="K1974" s="228"/>
      <c r="L1974" s="228"/>
      <c r="M1974" s="228"/>
      <c r="N1974" s="228"/>
      <c r="O1974" s="228"/>
      <c r="P1974" s="228"/>
      <c r="Q1974" s="228"/>
      <c r="R1974" s="228"/>
      <c r="S1974" s="228"/>
      <c r="T1974" s="228"/>
      <c r="U1974" s="228"/>
      <c r="V1974" s="228"/>
      <c r="W1974" s="228"/>
      <c r="X1974" s="228"/>
      <c r="Y1974" s="228"/>
      <c r="Z1974" s="228"/>
      <c r="AA1974" s="228"/>
      <c r="AB1974" s="228"/>
      <c r="AC1974" s="228"/>
      <c r="AD1974" s="228"/>
      <c r="AE1974" s="228"/>
      <c r="AF1974" s="228"/>
      <c r="AG1974" s="228"/>
      <c r="AH1974" s="228"/>
      <c r="AI1974" s="228"/>
      <c r="AJ1974" s="228"/>
      <c r="AK1974" s="228"/>
      <c r="AL1974" s="228"/>
      <c r="AM1974" s="228"/>
      <c r="AN1974" s="228"/>
      <c r="AO1974" s="228"/>
      <c r="AP1974" s="228"/>
      <c r="AQ1974" s="228"/>
      <c r="AR1974" s="228"/>
      <c r="AS1974" s="228"/>
      <c r="AT1974" s="228"/>
    </row>
    <row r="1975" spans="1:46" s="60" customFormat="1" x14ac:dyDescent="0.2">
      <c r="A1975" s="140" t="s">
        <v>437</v>
      </c>
      <c r="B1975" s="2">
        <v>920</v>
      </c>
      <c r="C1975" s="15" t="s">
        <v>101</v>
      </c>
      <c r="D1975" s="15" t="s">
        <v>53</v>
      </c>
      <c r="E1975" s="24" t="s">
        <v>458</v>
      </c>
      <c r="F1975" s="33"/>
      <c r="G1975" s="112">
        <f t="shared" ref="G1975:H1976" si="522">G1976</f>
        <v>500</v>
      </c>
      <c r="H1975" s="112">
        <f t="shared" si="522"/>
        <v>100</v>
      </c>
      <c r="I1975" s="228"/>
      <c r="J1975" s="228"/>
      <c r="K1975" s="228"/>
      <c r="L1975" s="228"/>
      <c r="M1975" s="228"/>
      <c r="N1975" s="228"/>
      <c r="O1975" s="228"/>
      <c r="P1975" s="228"/>
      <c r="Q1975" s="228"/>
      <c r="R1975" s="228"/>
      <c r="S1975" s="228"/>
      <c r="T1975" s="228"/>
      <c r="U1975" s="228"/>
      <c r="V1975" s="228"/>
      <c r="W1975" s="228"/>
      <c r="X1975" s="228"/>
      <c r="Y1975" s="228"/>
      <c r="Z1975" s="228"/>
      <c r="AA1975" s="228"/>
      <c r="AB1975" s="228"/>
      <c r="AC1975" s="228"/>
      <c r="AD1975" s="228"/>
      <c r="AE1975" s="228"/>
      <c r="AF1975" s="228"/>
      <c r="AG1975" s="228"/>
      <c r="AH1975" s="228"/>
      <c r="AI1975" s="228"/>
      <c r="AJ1975" s="228"/>
      <c r="AK1975" s="228"/>
      <c r="AL1975" s="228"/>
      <c r="AM1975" s="228"/>
      <c r="AN1975" s="228"/>
      <c r="AO1975" s="228"/>
      <c r="AP1975" s="228"/>
      <c r="AQ1975" s="228"/>
      <c r="AR1975" s="228"/>
      <c r="AS1975" s="228"/>
      <c r="AT1975" s="228"/>
    </row>
    <row r="1976" spans="1:46" s="60" customFormat="1" ht="63" x14ac:dyDescent="0.2">
      <c r="A1976" s="140" t="s">
        <v>438</v>
      </c>
      <c r="B1976" s="2">
        <v>920</v>
      </c>
      <c r="C1976" s="15" t="s">
        <v>101</v>
      </c>
      <c r="D1976" s="15" t="s">
        <v>53</v>
      </c>
      <c r="E1976" s="24" t="s">
        <v>459</v>
      </c>
      <c r="F1976" s="33"/>
      <c r="G1976" s="96">
        <f t="shared" si="522"/>
        <v>500</v>
      </c>
      <c r="H1976" s="96">
        <f t="shared" si="522"/>
        <v>100</v>
      </c>
      <c r="I1976" s="228"/>
      <c r="J1976" s="228"/>
      <c r="K1976" s="228"/>
      <c r="L1976" s="228"/>
      <c r="M1976" s="228"/>
      <c r="N1976" s="228"/>
      <c r="O1976" s="228"/>
      <c r="P1976" s="228"/>
      <c r="Q1976" s="228"/>
      <c r="R1976" s="228"/>
      <c r="S1976" s="228"/>
      <c r="T1976" s="228"/>
      <c r="U1976" s="228"/>
      <c r="V1976" s="228"/>
      <c r="W1976" s="228"/>
      <c r="X1976" s="228"/>
      <c r="Y1976" s="228"/>
      <c r="Z1976" s="228"/>
      <c r="AA1976" s="228"/>
      <c r="AB1976" s="228"/>
      <c r="AC1976" s="228"/>
      <c r="AD1976" s="228"/>
      <c r="AE1976" s="228"/>
      <c r="AF1976" s="228"/>
      <c r="AG1976" s="228"/>
      <c r="AH1976" s="228"/>
      <c r="AI1976" s="228"/>
      <c r="AJ1976" s="228"/>
      <c r="AK1976" s="228"/>
      <c r="AL1976" s="228"/>
      <c r="AM1976" s="228"/>
      <c r="AN1976" s="228"/>
      <c r="AO1976" s="228"/>
      <c r="AP1976" s="228"/>
      <c r="AQ1976" s="228"/>
      <c r="AR1976" s="228"/>
      <c r="AS1976" s="228"/>
      <c r="AT1976" s="228"/>
    </row>
    <row r="1977" spans="1:46" s="60" customFormat="1" ht="78.75" x14ac:dyDescent="0.2">
      <c r="A1977" s="136" t="s">
        <v>619</v>
      </c>
      <c r="B1977" s="65">
        <v>920</v>
      </c>
      <c r="C1977" s="64" t="s">
        <v>101</v>
      </c>
      <c r="D1977" s="64" t="s">
        <v>53</v>
      </c>
      <c r="E1977" s="27" t="s">
        <v>460</v>
      </c>
      <c r="F1977" s="33"/>
      <c r="G1977" s="96">
        <f t="shared" ref="G1977:H1977" si="523">G1981+G1978</f>
        <v>500</v>
      </c>
      <c r="H1977" s="96">
        <f t="shared" si="523"/>
        <v>100</v>
      </c>
      <c r="I1977" s="228"/>
      <c r="J1977" s="228"/>
      <c r="K1977" s="228"/>
      <c r="L1977" s="228"/>
      <c r="M1977" s="228"/>
      <c r="N1977" s="228"/>
      <c r="O1977" s="228"/>
      <c r="P1977" s="228"/>
      <c r="Q1977" s="228"/>
      <c r="R1977" s="228"/>
      <c r="S1977" s="228"/>
      <c r="T1977" s="228"/>
      <c r="U1977" s="228"/>
      <c r="V1977" s="228"/>
      <c r="W1977" s="228"/>
      <c r="X1977" s="228"/>
      <c r="Y1977" s="228"/>
      <c r="Z1977" s="228"/>
      <c r="AA1977" s="228"/>
      <c r="AB1977" s="228"/>
      <c r="AC1977" s="228"/>
      <c r="AD1977" s="228"/>
      <c r="AE1977" s="228"/>
      <c r="AF1977" s="228"/>
      <c r="AG1977" s="228"/>
      <c r="AH1977" s="228"/>
      <c r="AI1977" s="228"/>
      <c r="AJ1977" s="228"/>
      <c r="AK1977" s="228"/>
      <c r="AL1977" s="228"/>
      <c r="AM1977" s="228"/>
      <c r="AN1977" s="228"/>
      <c r="AO1977" s="228"/>
      <c r="AP1977" s="228"/>
      <c r="AQ1977" s="228"/>
      <c r="AR1977" s="228"/>
      <c r="AS1977" s="228"/>
      <c r="AT1977" s="228"/>
    </row>
    <row r="1978" spans="1:46" s="60" customFormat="1" ht="31.5" x14ac:dyDescent="0.2">
      <c r="A1978" s="137" t="s">
        <v>22</v>
      </c>
      <c r="B1978" s="65">
        <v>920</v>
      </c>
      <c r="C1978" s="64" t="s">
        <v>101</v>
      </c>
      <c r="D1978" s="64" t="s">
        <v>53</v>
      </c>
      <c r="E1978" s="27" t="s">
        <v>460</v>
      </c>
      <c r="F1978" s="28">
        <v>200</v>
      </c>
      <c r="G1978" s="96">
        <f t="shared" ref="G1978:H1979" si="524">G1979</f>
        <v>100</v>
      </c>
      <c r="H1978" s="96">
        <f t="shared" si="524"/>
        <v>100</v>
      </c>
      <c r="I1978" s="228"/>
      <c r="J1978" s="228"/>
      <c r="K1978" s="228"/>
      <c r="L1978" s="228"/>
      <c r="M1978" s="228"/>
      <c r="N1978" s="228"/>
      <c r="O1978" s="228"/>
      <c r="P1978" s="228"/>
      <c r="Q1978" s="228"/>
      <c r="R1978" s="228"/>
      <c r="S1978" s="228"/>
      <c r="T1978" s="228"/>
      <c r="U1978" s="228"/>
      <c r="V1978" s="228"/>
      <c r="W1978" s="228"/>
      <c r="X1978" s="228"/>
      <c r="Y1978" s="228"/>
      <c r="Z1978" s="228"/>
      <c r="AA1978" s="228"/>
      <c r="AB1978" s="228"/>
      <c r="AC1978" s="228"/>
      <c r="AD1978" s="228"/>
      <c r="AE1978" s="228"/>
      <c r="AF1978" s="228"/>
      <c r="AG1978" s="228"/>
      <c r="AH1978" s="228"/>
      <c r="AI1978" s="228"/>
      <c r="AJ1978" s="228"/>
      <c r="AK1978" s="228"/>
      <c r="AL1978" s="228"/>
      <c r="AM1978" s="228"/>
      <c r="AN1978" s="228"/>
      <c r="AO1978" s="228"/>
      <c r="AP1978" s="228"/>
      <c r="AQ1978" s="228"/>
      <c r="AR1978" s="228"/>
      <c r="AS1978" s="228"/>
      <c r="AT1978" s="228"/>
    </row>
    <row r="1979" spans="1:46" s="60" customFormat="1" ht="31.5" x14ac:dyDescent="0.2">
      <c r="A1979" s="137" t="s">
        <v>17</v>
      </c>
      <c r="B1979" s="65">
        <v>920</v>
      </c>
      <c r="C1979" s="64" t="s">
        <v>101</v>
      </c>
      <c r="D1979" s="64" t="s">
        <v>53</v>
      </c>
      <c r="E1979" s="27" t="s">
        <v>460</v>
      </c>
      <c r="F1979" s="28">
        <v>240</v>
      </c>
      <c r="G1979" s="96">
        <f t="shared" si="524"/>
        <v>100</v>
      </c>
      <c r="H1979" s="96">
        <f t="shared" si="524"/>
        <v>100</v>
      </c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S1979" s="228"/>
      <c r="T1979" s="228"/>
      <c r="U1979" s="228"/>
      <c r="V1979" s="228"/>
      <c r="W1979" s="228"/>
      <c r="X1979" s="228"/>
      <c r="Y1979" s="228"/>
      <c r="Z1979" s="228"/>
      <c r="AA1979" s="228"/>
      <c r="AB1979" s="228"/>
      <c r="AC1979" s="228"/>
      <c r="AD1979" s="228"/>
      <c r="AE1979" s="228"/>
      <c r="AF1979" s="228"/>
      <c r="AG1979" s="228"/>
      <c r="AH1979" s="228"/>
      <c r="AI1979" s="228"/>
      <c r="AJ1979" s="228"/>
      <c r="AK1979" s="228"/>
      <c r="AL1979" s="228"/>
      <c r="AM1979" s="228"/>
      <c r="AN1979" s="228"/>
      <c r="AO1979" s="228"/>
      <c r="AP1979" s="228"/>
      <c r="AQ1979" s="228"/>
      <c r="AR1979" s="228"/>
      <c r="AS1979" s="228"/>
      <c r="AT1979" s="228"/>
    </row>
    <row r="1980" spans="1:46" s="60" customFormat="1" x14ac:dyDescent="0.2">
      <c r="A1980" s="137" t="s">
        <v>827</v>
      </c>
      <c r="B1980" s="65">
        <v>920</v>
      </c>
      <c r="C1980" s="64" t="s">
        <v>101</v>
      </c>
      <c r="D1980" s="64" t="s">
        <v>53</v>
      </c>
      <c r="E1980" s="27" t="s">
        <v>460</v>
      </c>
      <c r="F1980" s="28">
        <v>244</v>
      </c>
      <c r="G1980" s="96">
        <v>100</v>
      </c>
      <c r="H1980" s="96">
        <v>100</v>
      </c>
      <c r="I1980" s="228"/>
      <c r="J1980" s="228"/>
      <c r="K1980" s="228"/>
      <c r="L1980" s="228"/>
      <c r="M1980" s="228"/>
      <c r="N1980" s="228"/>
      <c r="O1980" s="228"/>
      <c r="P1980" s="228"/>
      <c r="Q1980" s="228"/>
      <c r="R1980" s="228"/>
      <c r="S1980" s="228"/>
      <c r="T1980" s="228"/>
      <c r="U1980" s="228"/>
      <c r="V1980" s="228"/>
      <c r="W1980" s="228"/>
      <c r="X1980" s="228"/>
      <c r="Y1980" s="228"/>
      <c r="Z1980" s="228"/>
      <c r="AA1980" s="228"/>
      <c r="AB1980" s="228"/>
      <c r="AC1980" s="228"/>
      <c r="AD1980" s="228"/>
      <c r="AE1980" s="228"/>
      <c r="AF1980" s="228"/>
      <c r="AG1980" s="228"/>
      <c r="AH1980" s="228"/>
      <c r="AI1980" s="228"/>
      <c r="AJ1980" s="228"/>
      <c r="AK1980" s="228"/>
      <c r="AL1980" s="228"/>
      <c r="AM1980" s="228"/>
      <c r="AN1980" s="228"/>
      <c r="AO1980" s="228"/>
      <c r="AP1980" s="228"/>
      <c r="AQ1980" s="228"/>
      <c r="AR1980" s="228"/>
      <c r="AS1980" s="228"/>
      <c r="AT1980" s="228"/>
    </row>
    <row r="1981" spans="1:46" s="60" customFormat="1" ht="31.5" x14ac:dyDescent="0.2">
      <c r="A1981" s="137" t="s">
        <v>18</v>
      </c>
      <c r="B1981" s="65">
        <v>920</v>
      </c>
      <c r="C1981" s="64" t="s">
        <v>101</v>
      </c>
      <c r="D1981" s="64" t="s">
        <v>53</v>
      </c>
      <c r="E1981" s="27" t="s">
        <v>460</v>
      </c>
      <c r="F1981" s="33" t="s">
        <v>20</v>
      </c>
      <c r="G1981" s="96">
        <f>G1982</f>
        <v>400</v>
      </c>
      <c r="H1981" s="96">
        <f>H1982</f>
        <v>0</v>
      </c>
      <c r="I1981" s="228"/>
      <c r="J1981" s="228"/>
      <c r="K1981" s="228"/>
      <c r="L1981" s="228"/>
      <c r="M1981" s="228"/>
      <c r="N1981" s="228"/>
      <c r="O1981" s="228"/>
      <c r="P1981" s="228"/>
      <c r="Q1981" s="228"/>
      <c r="R1981" s="228"/>
      <c r="S1981" s="228"/>
      <c r="T1981" s="228"/>
      <c r="U1981" s="228"/>
      <c r="V1981" s="228"/>
      <c r="W1981" s="228"/>
      <c r="X1981" s="228"/>
      <c r="Y1981" s="228"/>
      <c r="Z1981" s="228"/>
      <c r="AA1981" s="228"/>
      <c r="AB1981" s="228"/>
      <c r="AC1981" s="228"/>
      <c r="AD1981" s="228"/>
      <c r="AE1981" s="228"/>
      <c r="AF1981" s="228"/>
      <c r="AG1981" s="228"/>
      <c r="AH1981" s="228"/>
      <c r="AI1981" s="228"/>
      <c r="AJ1981" s="228"/>
      <c r="AK1981" s="228"/>
      <c r="AL1981" s="228"/>
      <c r="AM1981" s="228"/>
      <c r="AN1981" s="228"/>
      <c r="AO1981" s="228"/>
      <c r="AP1981" s="228"/>
      <c r="AQ1981" s="228"/>
      <c r="AR1981" s="228"/>
      <c r="AS1981" s="228"/>
      <c r="AT1981" s="228"/>
    </row>
    <row r="1982" spans="1:46" s="60" customFormat="1" x14ac:dyDescent="0.2">
      <c r="A1982" s="137" t="s">
        <v>19</v>
      </c>
      <c r="B1982" s="65">
        <v>920</v>
      </c>
      <c r="C1982" s="64" t="s">
        <v>101</v>
      </c>
      <c r="D1982" s="64" t="s">
        <v>53</v>
      </c>
      <c r="E1982" s="27" t="s">
        <v>460</v>
      </c>
      <c r="F1982" s="64" t="s">
        <v>21</v>
      </c>
      <c r="G1982" s="96">
        <f t="shared" ref="G1982:H1982" si="525">G1983</f>
        <v>400</v>
      </c>
      <c r="H1982" s="96">
        <f t="shared" si="525"/>
        <v>0</v>
      </c>
      <c r="I1982" s="228"/>
      <c r="J1982" s="228"/>
      <c r="K1982" s="228"/>
      <c r="L1982" s="228"/>
      <c r="M1982" s="228"/>
      <c r="N1982" s="228"/>
      <c r="O1982" s="228"/>
      <c r="P1982" s="228"/>
      <c r="Q1982" s="228"/>
      <c r="R1982" s="228"/>
      <c r="S1982" s="228"/>
      <c r="T1982" s="228"/>
      <c r="U1982" s="228"/>
      <c r="V1982" s="228"/>
      <c r="W1982" s="228"/>
      <c r="X1982" s="228"/>
      <c r="Y1982" s="228"/>
      <c r="Z1982" s="228"/>
      <c r="AA1982" s="228"/>
      <c r="AB1982" s="228"/>
      <c r="AC1982" s="228"/>
      <c r="AD1982" s="228"/>
      <c r="AE1982" s="228"/>
      <c r="AF1982" s="228"/>
      <c r="AG1982" s="228"/>
      <c r="AH1982" s="228"/>
      <c r="AI1982" s="228"/>
      <c r="AJ1982" s="228"/>
      <c r="AK1982" s="228"/>
      <c r="AL1982" s="228"/>
      <c r="AM1982" s="228"/>
      <c r="AN1982" s="228"/>
      <c r="AO1982" s="228"/>
      <c r="AP1982" s="228"/>
      <c r="AQ1982" s="228"/>
      <c r="AR1982" s="228"/>
      <c r="AS1982" s="228"/>
      <c r="AT1982" s="228"/>
    </row>
    <row r="1983" spans="1:46" s="60" customFormat="1" x14ac:dyDescent="0.2">
      <c r="A1983" s="137" t="s">
        <v>147</v>
      </c>
      <c r="B1983" s="65">
        <v>920</v>
      </c>
      <c r="C1983" s="64" t="s">
        <v>101</v>
      </c>
      <c r="D1983" s="64" t="s">
        <v>53</v>
      </c>
      <c r="E1983" s="27" t="s">
        <v>460</v>
      </c>
      <c r="F1983" s="64" t="s">
        <v>148</v>
      </c>
      <c r="G1983" s="96">
        <v>400</v>
      </c>
      <c r="H1983" s="96"/>
      <c r="I1983" s="228"/>
      <c r="J1983" s="228"/>
      <c r="K1983" s="228"/>
      <c r="L1983" s="228"/>
      <c r="M1983" s="228"/>
      <c r="N1983" s="228"/>
      <c r="O1983" s="228"/>
      <c r="P1983" s="228"/>
      <c r="Q1983" s="228"/>
      <c r="R1983" s="228"/>
      <c r="S1983" s="228"/>
      <c r="T1983" s="228"/>
      <c r="U1983" s="228"/>
      <c r="V1983" s="228"/>
      <c r="W1983" s="228"/>
      <c r="X1983" s="228"/>
      <c r="Y1983" s="228"/>
      <c r="Z1983" s="228"/>
      <c r="AA1983" s="228"/>
      <c r="AB1983" s="228"/>
      <c r="AC1983" s="228"/>
      <c r="AD1983" s="228"/>
      <c r="AE1983" s="228"/>
      <c r="AF1983" s="228"/>
      <c r="AG1983" s="228"/>
      <c r="AH1983" s="228"/>
      <c r="AI1983" s="228"/>
      <c r="AJ1983" s="228"/>
      <c r="AK1983" s="228"/>
      <c r="AL1983" s="228"/>
      <c r="AM1983" s="228"/>
      <c r="AN1983" s="228"/>
      <c r="AO1983" s="228"/>
      <c r="AP1983" s="228"/>
      <c r="AQ1983" s="228"/>
      <c r="AR1983" s="228"/>
      <c r="AS1983" s="228"/>
      <c r="AT1983" s="228"/>
    </row>
    <row r="1984" spans="1:46" s="60" customFormat="1" ht="18.75" x14ac:dyDescent="0.2">
      <c r="A1984" s="148" t="s">
        <v>119</v>
      </c>
      <c r="B1984" s="2">
        <v>920</v>
      </c>
      <c r="C1984" s="4">
        <v>11</v>
      </c>
      <c r="D1984" s="4"/>
      <c r="E1984" s="49"/>
      <c r="F1984" s="49"/>
      <c r="G1984" s="113">
        <f>G1985+G1997</f>
        <v>33821</v>
      </c>
      <c r="H1984" s="114">
        <f>H1985+H1997</f>
        <v>36349</v>
      </c>
      <c r="I1984" s="228"/>
      <c r="J1984" s="228"/>
      <c r="K1984" s="228"/>
      <c r="L1984" s="228"/>
      <c r="M1984" s="228"/>
      <c r="N1984" s="228"/>
      <c r="O1984" s="228"/>
      <c r="P1984" s="228"/>
      <c r="Q1984" s="228"/>
      <c r="R1984" s="228"/>
      <c r="S1984" s="228"/>
      <c r="T1984" s="228"/>
      <c r="U1984" s="228"/>
      <c r="V1984" s="228"/>
      <c r="W1984" s="228"/>
      <c r="X1984" s="228"/>
      <c r="Y1984" s="228"/>
      <c r="Z1984" s="228"/>
      <c r="AA1984" s="228"/>
      <c r="AB1984" s="228"/>
      <c r="AC1984" s="228"/>
      <c r="AD1984" s="228"/>
      <c r="AE1984" s="228"/>
      <c r="AF1984" s="228"/>
      <c r="AG1984" s="228"/>
      <c r="AH1984" s="228"/>
      <c r="AI1984" s="228"/>
      <c r="AJ1984" s="228"/>
      <c r="AK1984" s="228"/>
      <c r="AL1984" s="228"/>
      <c r="AM1984" s="228"/>
      <c r="AN1984" s="228"/>
      <c r="AO1984" s="228"/>
      <c r="AP1984" s="228"/>
      <c r="AQ1984" s="228"/>
      <c r="AR1984" s="228"/>
      <c r="AS1984" s="228"/>
      <c r="AT1984" s="228"/>
    </row>
    <row r="1985" spans="1:16304" s="60" customFormat="1" x14ac:dyDescent="0.2">
      <c r="A1985" s="135" t="s">
        <v>309</v>
      </c>
      <c r="B1985" s="2">
        <v>920</v>
      </c>
      <c r="C1985" s="15">
        <v>11</v>
      </c>
      <c r="D1985" s="15" t="s">
        <v>60</v>
      </c>
      <c r="E1985" s="32"/>
      <c r="F1985" s="32"/>
      <c r="G1985" s="182">
        <f>G1986</f>
        <v>32821</v>
      </c>
      <c r="H1985" s="183">
        <f>H1986</f>
        <v>35349</v>
      </c>
      <c r="I1985" s="228"/>
      <c r="J1985" s="228"/>
      <c r="K1985" s="228"/>
      <c r="L1985" s="228"/>
      <c r="M1985" s="228"/>
      <c r="N1985" s="228"/>
      <c r="O1985" s="228"/>
      <c r="P1985" s="228"/>
      <c r="Q1985" s="228"/>
      <c r="R1985" s="228"/>
      <c r="S1985" s="228"/>
      <c r="T1985" s="228"/>
      <c r="U1985" s="228"/>
      <c r="V1985" s="228"/>
      <c r="W1985" s="228"/>
      <c r="X1985" s="228"/>
      <c r="Y1985" s="228"/>
      <c r="Z1985" s="228"/>
      <c r="AA1985" s="228"/>
      <c r="AB1985" s="228"/>
      <c r="AC1985" s="228"/>
      <c r="AD1985" s="228"/>
      <c r="AE1985" s="228"/>
      <c r="AF1985" s="228"/>
      <c r="AG1985" s="228"/>
      <c r="AH1985" s="228"/>
      <c r="AI1985" s="228"/>
      <c r="AJ1985" s="228"/>
      <c r="AK1985" s="228"/>
      <c r="AL1985" s="228"/>
      <c r="AM1985" s="228"/>
      <c r="AN1985" s="228"/>
      <c r="AO1985" s="228"/>
      <c r="AP1985" s="228"/>
      <c r="AQ1985" s="228"/>
      <c r="AR1985" s="228"/>
      <c r="AS1985" s="228"/>
      <c r="AT1985" s="228"/>
    </row>
    <row r="1986" spans="1:16304" s="60" customFormat="1" ht="31.5" x14ac:dyDescent="0.2">
      <c r="A1986" s="156" t="s">
        <v>747</v>
      </c>
      <c r="B1986" s="2">
        <v>920</v>
      </c>
      <c r="C1986" s="15">
        <v>11</v>
      </c>
      <c r="D1986" s="15" t="s">
        <v>60</v>
      </c>
      <c r="E1986" s="80" t="s">
        <v>310</v>
      </c>
      <c r="F1986" s="52"/>
      <c r="G1986" s="194">
        <f>G1987+G1992</f>
        <v>32821</v>
      </c>
      <c r="H1986" s="195">
        <f>H1987+H1992</f>
        <v>35349</v>
      </c>
      <c r="I1986" s="209"/>
      <c r="J1986" s="210"/>
      <c r="K1986" s="210"/>
      <c r="L1986" s="210"/>
      <c r="M1986" s="205"/>
      <c r="N1986" s="206"/>
      <c r="O1986" s="207"/>
      <c r="P1986" s="207"/>
      <c r="Q1986" s="208"/>
      <c r="R1986" s="209"/>
      <c r="S1986" s="210"/>
      <c r="T1986" s="210"/>
      <c r="U1986" s="210"/>
      <c r="V1986" s="205"/>
      <c r="W1986" s="206"/>
      <c r="X1986" s="207"/>
      <c r="Y1986" s="207"/>
      <c r="Z1986" s="208"/>
      <c r="AA1986" s="209"/>
      <c r="AB1986" s="210"/>
      <c r="AC1986" s="210"/>
      <c r="AD1986" s="210"/>
      <c r="AE1986" s="205"/>
      <c r="AF1986" s="206"/>
      <c r="AG1986" s="207"/>
      <c r="AH1986" s="207"/>
      <c r="AI1986" s="208"/>
      <c r="AJ1986" s="209"/>
      <c r="AK1986" s="210"/>
      <c r="AL1986" s="210"/>
      <c r="AM1986" s="210"/>
      <c r="AN1986" s="205"/>
      <c r="AO1986" s="206"/>
      <c r="AP1986" s="207"/>
      <c r="AQ1986" s="207"/>
      <c r="AR1986" s="208"/>
      <c r="AS1986" s="209"/>
      <c r="AT1986" s="210"/>
      <c r="AU1986" s="219"/>
      <c r="AV1986" s="69"/>
      <c r="AW1986" s="107"/>
      <c r="AX1986" s="2"/>
      <c r="AY1986" s="15"/>
      <c r="AZ1986" s="15"/>
      <c r="BA1986" s="80"/>
      <c r="BB1986" s="52"/>
      <c r="BC1986" s="69"/>
      <c r="BD1986" s="69"/>
      <c r="BE1986" s="69"/>
      <c r="BF1986" s="107"/>
      <c r="BG1986" s="2"/>
      <c r="BH1986" s="15"/>
      <c r="BI1986" s="15"/>
      <c r="BJ1986" s="80"/>
      <c r="BK1986" s="52"/>
      <c r="BL1986" s="69"/>
      <c r="BM1986" s="69"/>
      <c r="BN1986" s="69"/>
      <c r="BO1986" s="107"/>
      <c r="BP1986" s="2"/>
      <c r="BQ1986" s="15"/>
      <c r="BR1986" s="15"/>
      <c r="BS1986" s="80"/>
      <c r="BT1986" s="52"/>
      <c r="BU1986" s="69"/>
      <c r="BV1986" s="69"/>
      <c r="BW1986" s="69"/>
      <c r="BX1986" s="107"/>
      <c r="BY1986" s="2"/>
      <c r="BZ1986" s="15"/>
      <c r="CA1986" s="15"/>
      <c r="CB1986" s="80"/>
      <c r="CC1986" s="52"/>
      <c r="CD1986" s="69"/>
      <c r="CE1986" s="69"/>
      <c r="CF1986" s="69"/>
      <c r="CG1986" s="107"/>
      <c r="CH1986" s="2"/>
      <c r="CI1986" s="15"/>
      <c r="CJ1986" s="15"/>
      <c r="CK1986" s="80"/>
      <c r="CL1986" s="52"/>
      <c r="CM1986" s="69"/>
      <c r="CN1986" s="69"/>
      <c r="CO1986" s="69"/>
      <c r="CP1986" s="107"/>
      <c r="CQ1986" s="2"/>
      <c r="CR1986" s="15"/>
      <c r="CS1986" s="15"/>
      <c r="CT1986" s="80"/>
      <c r="CU1986" s="52"/>
      <c r="CV1986" s="69"/>
      <c r="CW1986" s="69"/>
      <c r="CX1986" s="69"/>
      <c r="CY1986" s="107"/>
      <c r="CZ1986" s="2"/>
      <c r="DA1986" s="15"/>
      <c r="DB1986" s="15"/>
      <c r="DC1986" s="80"/>
      <c r="DD1986" s="52"/>
      <c r="DE1986" s="69"/>
      <c r="DF1986" s="69"/>
      <c r="DG1986" s="69"/>
      <c r="DH1986" s="107"/>
      <c r="DI1986" s="2"/>
      <c r="DJ1986" s="15"/>
      <c r="DK1986" s="15"/>
      <c r="DL1986" s="80"/>
      <c r="DM1986" s="52"/>
      <c r="DN1986" s="69"/>
      <c r="DO1986" s="69"/>
      <c r="DP1986" s="69"/>
      <c r="DQ1986" s="107"/>
      <c r="DR1986" s="2"/>
      <c r="DS1986" s="15"/>
      <c r="DT1986" s="15"/>
      <c r="DU1986" s="80"/>
      <c r="DV1986" s="52"/>
      <c r="DW1986" s="69"/>
      <c r="DX1986" s="69"/>
      <c r="DY1986" s="69"/>
      <c r="DZ1986" s="107"/>
      <c r="EA1986" s="2"/>
      <c r="EB1986" s="15"/>
      <c r="EC1986" s="15"/>
      <c r="ED1986" s="80"/>
      <c r="EE1986" s="52"/>
      <c r="EF1986" s="69"/>
      <c r="EG1986" s="69"/>
      <c r="EH1986" s="69"/>
      <c r="EI1986" s="107"/>
      <c r="EJ1986" s="2"/>
      <c r="EK1986" s="15"/>
      <c r="EL1986" s="15"/>
      <c r="EM1986" s="80"/>
      <c r="EN1986" s="52"/>
      <c r="EO1986" s="69"/>
      <c r="EP1986" s="69"/>
      <c r="EQ1986" s="69"/>
      <c r="ER1986" s="107"/>
      <c r="ES1986" s="2"/>
      <c r="ET1986" s="15"/>
      <c r="EU1986" s="15"/>
      <c r="EV1986" s="80"/>
      <c r="EW1986" s="52"/>
      <c r="EX1986" s="69"/>
      <c r="EY1986" s="69"/>
      <c r="EZ1986" s="69"/>
      <c r="FA1986" s="107"/>
      <c r="FB1986" s="2"/>
      <c r="FC1986" s="15"/>
      <c r="FD1986" s="15"/>
      <c r="FE1986" s="80"/>
      <c r="FF1986" s="52"/>
      <c r="FG1986" s="69"/>
      <c r="FH1986" s="69"/>
      <c r="FI1986" s="69"/>
      <c r="FJ1986" s="107"/>
      <c r="FK1986" s="2"/>
      <c r="FL1986" s="15"/>
      <c r="FM1986" s="15"/>
      <c r="FN1986" s="80"/>
      <c r="FO1986" s="52"/>
      <c r="FP1986" s="69"/>
      <c r="FQ1986" s="69"/>
      <c r="FR1986" s="69"/>
      <c r="FS1986" s="107"/>
      <c r="FT1986" s="2"/>
      <c r="FU1986" s="15"/>
      <c r="FV1986" s="15"/>
      <c r="FW1986" s="80"/>
      <c r="FX1986" s="52"/>
      <c r="FY1986" s="69"/>
      <c r="FZ1986" s="69"/>
      <c r="GA1986" s="69"/>
      <c r="GB1986" s="107"/>
      <c r="GC1986" s="2"/>
      <c r="GD1986" s="15"/>
      <c r="GE1986" s="15"/>
      <c r="GF1986" s="80"/>
      <c r="GG1986" s="52"/>
      <c r="GH1986" s="69"/>
      <c r="GI1986" s="69"/>
      <c r="GJ1986" s="69"/>
      <c r="GK1986" s="107"/>
      <c r="GL1986" s="2"/>
      <c r="GM1986" s="15"/>
      <c r="GN1986" s="15"/>
      <c r="GO1986" s="80"/>
      <c r="GP1986" s="52"/>
      <c r="GQ1986" s="69"/>
      <c r="GR1986" s="69"/>
      <c r="GS1986" s="69"/>
      <c r="GT1986" s="107"/>
      <c r="GU1986" s="2"/>
      <c r="GV1986" s="15"/>
      <c r="GW1986" s="15"/>
      <c r="GX1986" s="80"/>
      <c r="GY1986" s="52"/>
      <c r="GZ1986" s="69"/>
      <c r="HA1986" s="69"/>
      <c r="HB1986" s="69"/>
      <c r="HC1986" s="107"/>
      <c r="HD1986" s="2"/>
      <c r="HE1986" s="15"/>
      <c r="HF1986" s="15"/>
      <c r="HG1986" s="80"/>
      <c r="HH1986" s="52"/>
      <c r="HI1986" s="69"/>
      <c r="HJ1986" s="69"/>
      <c r="HK1986" s="69"/>
      <c r="HL1986" s="107"/>
      <c r="HM1986" s="2"/>
      <c r="HN1986" s="15"/>
      <c r="HO1986" s="15"/>
      <c r="HP1986" s="80"/>
      <c r="HQ1986" s="52"/>
      <c r="HR1986" s="69"/>
      <c r="HS1986" s="69"/>
      <c r="HT1986" s="69"/>
      <c r="HU1986" s="107"/>
      <c r="HV1986" s="2"/>
      <c r="HW1986" s="15"/>
      <c r="HX1986" s="15"/>
      <c r="HY1986" s="80"/>
      <c r="HZ1986" s="52"/>
      <c r="IA1986" s="69"/>
      <c r="IB1986" s="69"/>
      <c r="IC1986" s="69"/>
      <c r="ID1986" s="107"/>
      <c r="IE1986" s="2"/>
      <c r="IF1986" s="15"/>
      <c r="IG1986" s="15"/>
      <c r="IH1986" s="80"/>
      <c r="II1986" s="52"/>
      <c r="IJ1986" s="69"/>
      <c r="IK1986" s="69"/>
      <c r="IL1986" s="69"/>
      <c r="IM1986" s="107"/>
      <c r="IN1986" s="2"/>
      <c r="IO1986" s="15"/>
      <c r="IP1986" s="15"/>
      <c r="IQ1986" s="80"/>
      <c r="IR1986" s="52"/>
      <c r="IS1986" s="69"/>
      <c r="IT1986" s="69"/>
      <c r="IU1986" s="69"/>
      <c r="IV1986" s="107"/>
      <c r="IW1986" s="2"/>
      <c r="IX1986" s="15"/>
      <c r="IY1986" s="15"/>
      <c r="IZ1986" s="80"/>
      <c r="JA1986" s="52"/>
      <c r="JB1986" s="69"/>
      <c r="JC1986" s="69"/>
      <c r="JD1986" s="69"/>
      <c r="JE1986" s="107"/>
      <c r="JF1986" s="2"/>
      <c r="JG1986" s="15"/>
      <c r="JH1986" s="15"/>
      <c r="JI1986" s="80"/>
      <c r="JJ1986" s="52"/>
      <c r="JK1986" s="69"/>
      <c r="JL1986" s="69"/>
      <c r="JM1986" s="69"/>
      <c r="JN1986" s="107"/>
      <c r="JO1986" s="2"/>
      <c r="JP1986" s="15"/>
      <c r="JQ1986" s="15"/>
      <c r="JR1986" s="80"/>
      <c r="JS1986" s="52"/>
      <c r="JT1986" s="69"/>
      <c r="JU1986" s="69"/>
      <c r="JV1986" s="69"/>
      <c r="JW1986" s="107"/>
      <c r="JX1986" s="2"/>
      <c r="JY1986" s="15"/>
      <c r="JZ1986" s="15"/>
      <c r="KA1986" s="80"/>
      <c r="KB1986" s="52"/>
      <c r="KC1986" s="69"/>
      <c r="KD1986" s="69"/>
      <c r="KE1986" s="69"/>
      <c r="KF1986" s="107"/>
      <c r="KG1986" s="2"/>
      <c r="KH1986" s="15"/>
      <c r="KI1986" s="15"/>
      <c r="KJ1986" s="80"/>
      <c r="KK1986" s="52"/>
      <c r="KL1986" s="69"/>
      <c r="KM1986" s="69"/>
      <c r="KN1986" s="69"/>
      <c r="KO1986" s="107"/>
      <c r="KP1986" s="2"/>
      <c r="KQ1986" s="15"/>
      <c r="KR1986" s="15"/>
      <c r="KS1986" s="80"/>
      <c r="KT1986" s="52"/>
      <c r="KU1986" s="69"/>
      <c r="KV1986" s="69"/>
      <c r="KW1986" s="69"/>
      <c r="KX1986" s="107"/>
      <c r="KY1986" s="2"/>
      <c r="KZ1986" s="15"/>
      <c r="LA1986" s="15"/>
      <c r="LB1986" s="80"/>
      <c r="LC1986" s="52"/>
      <c r="LD1986" s="69"/>
      <c r="LE1986" s="69"/>
      <c r="LF1986" s="69"/>
      <c r="LG1986" s="107"/>
      <c r="LH1986" s="2"/>
      <c r="LI1986" s="15"/>
      <c r="LJ1986" s="15"/>
      <c r="LK1986" s="80"/>
      <c r="LL1986" s="52"/>
      <c r="LM1986" s="69"/>
      <c r="LN1986" s="69"/>
      <c r="LO1986" s="69"/>
      <c r="LP1986" s="107"/>
      <c r="LQ1986" s="2"/>
      <c r="LR1986" s="15"/>
      <c r="LS1986" s="15"/>
      <c r="LT1986" s="80"/>
      <c r="LU1986" s="52"/>
      <c r="LV1986" s="69"/>
      <c r="LW1986" s="69"/>
      <c r="LX1986" s="69"/>
      <c r="LY1986" s="107"/>
      <c r="LZ1986" s="2"/>
      <c r="MA1986" s="15"/>
      <c r="MB1986" s="15"/>
      <c r="MC1986" s="80"/>
      <c r="MD1986" s="52"/>
      <c r="ME1986" s="69"/>
      <c r="MF1986" s="69"/>
      <c r="MG1986" s="69"/>
      <c r="MH1986" s="107"/>
      <c r="MI1986" s="2"/>
      <c r="MJ1986" s="15"/>
      <c r="MK1986" s="15"/>
      <c r="ML1986" s="80"/>
      <c r="MM1986" s="52"/>
      <c r="MN1986" s="69"/>
      <c r="MO1986" s="69"/>
      <c r="MP1986" s="69"/>
      <c r="MQ1986" s="107"/>
      <c r="MR1986" s="2"/>
      <c r="MS1986" s="15"/>
      <c r="MT1986" s="15"/>
      <c r="MU1986" s="80"/>
      <c r="MV1986" s="52"/>
      <c r="MW1986" s="69"/>
      <c r="MX1986" s="69"/>
      <c r="MY1986" s="69"/>
      <c r="MZ1986" s="107"/>
      <c r="NA1986" s="2"/>
      <c r="NB1986" s="15"/>
      <c r="NC1986" s="15"/>
      <c r="ND1986" s="80"/>
      <c r="NE1986" s="52"/>
      <c r="NF1986" s="69"/>
      <c r="NG1986" s="69"/>
      <c r="NH1986" s="69"/>
      <c r="NI1986" s="107"/>
      <c r="NJ1986" s="2"/>
      <c r="NK1986" s="15"/>
      <c r="NL1986" s="15"/>
      <c r="NM1986" s="80"/>
      <c r="NN1986" s="52"/>
      <c r="NO1986" s="69"/>
      <c r="NP1986" s="69"/>
      <c r="NQ1986" s="69"/>
      <c r="NR1986" s="107"/>
      <c r="NS1986" s="2"/>
      <c r="NT1986" s="15"/>
      <c r="NU1986" s="15"/>
      <c r="NV1986" s="80"/>
      <c r="NW1986" s="52"/>
      <c r="NX1986" s="69"/>
      <c r="NY1986" s="69"/>
      <c r="NZ1986" s="69"/>
      <c r="OA1986" s="107"/>
      <c r="OB1986" s="2"/>
      <c r="OC1986" s="15"/>
      <c r="OD1986" s="15"/>
      <c r="OE1986" s="80"/>
      <c r="OF1986" s="52"/>
      <c r="OG1986" s="69"/>
      <c r="OH1986" s="69"/>
      <c r="OI1986" s="69"/>
      <c r="OJ1986" s="107"/>
      <c r="OK1986" s="2"/>
      <c r="OL1986" s="15"/>
      <c r="OM1986" s="15"/>
      <c r="ON1986" s="80"/>
      <c r="OO1986" s="52"/>
      <c r="OP1986" s="69"/>
      <c r="OQ1986" s="69"/>
      <c r="OR1986" s="69"/>
      <c r="OS1986" s="107"/>
      <c r="OT1986" s="2"/>
      <c r="OU1986" s="15"/>
      <c r="OV1986" s="15"/>
      <c r="OW1986" s="80"/>
      <c r="OX1986" s="52"/>
      <c r="OY1986" s="69"/>
      <c r="OZ1986" s="69"/>
      <c r="PA1986" s="69"/>
      <c r="PB1986" s="107"/>
      <c r="PC1986" s="2"/>
      <c r="PD1986" s="15"/>
      <c r="PE1986" s="15"/>
      <c r="PF1986" s="80"/>
      <c r="PG1986" s="52"/>
      <c r="PH1986" s="69"/>
      <c r="PI1986" s="69"/>
      <c r="PJ1986" s="69"/>
      <c r="PK1986" s="107"/>
      <c r="PL1986" s="2"/>
      <c r="PM1986" s="15"/>
      <c r="PN1986" s="15"/>
      <c r="PO1986" s="80"/>
      <c r="PP1986" s="52"/>
      <c r="PQ1986" s="69"/>
      <c r="PR1986" s="69"/>
      <c r="PS1986" s="69"/>
      <c r="PT1986" s="107"/>
      <c r="PU1986" s="2"/>
      <c r="PV1986" s="15"/>
      <c r="PW1986" s="15"/>
      <c r="PX1986" s="80"/>
      <c r="PY1986" s="52"/>
      <c r="PZ1986" s="69"/>
      <c r="QA1986" s="69"/>
      <c r="QB1986" s="69"/>
      <c r="QC1986" s="107"/>
      <c r="QD1986" s="2"/>
      <c r="QE1986" s="15"/>
      <c r="QF1986" s="15"/>
      <c r="QG1986" s="80"/>
      <c r="QH1986" s="52"/>
      <c r="QI1986" s="69"/>
      <c r="QJ1986" s="69"/>
      <c r="QK1986" s="69"/>
      <c r="QL1986" s="107"/>
      <c r="QM1986" s="2"/>
      <c r="QN1986" s="15"/>
      <c r="QO1986" s="15"/>
      <c r="QP1986" s="80"/>
      <c r="QQ1986" s="52"/>
      <c r="QR1986" s="69"/>
      <c r="QS1986" s="69"/>
      <c r="QT1986" s="69"/>
      <c r="QU1986" s="107"/>
      <c r="QV1986" s="2"/>
      <c r="QW1986" s="15"/>
      <c r="QX1986" s="15"/>
      <c r="QY1986" s="80"/>
      <c r="QZ1986" s="52"/>
      <c r="RA1986" s="69"/>
      <c r="RB1986" s="69"/>
      <c r="RC1986" s="69"/>
      <c r="RD1986" s="107"/>
      <c r="RE1986" s="2"/>
      <c r="RF1986" s="15"/>
      <c r="RG1986" s="15"/>
      <c r="RH1986" s="80"/>
      <c r="RI1986" s="52"/>
      <c r="RJ1986" s="69"/>
      <c r="RK1986" s="69"/>
      <c r="RL1986" s="69"/>
      <c r="RM1986" s="107"/>
      <c r="RN1986" s="2"/>
      <c r="RO1986" s="15"/>
      <c r="RP1986" s="15"/>
      <c r="RQ1986" s="80"/>
      <c r="RR1986" s="52"/>
      <c r="RS1986" s="69"/>
      <c r="RT1986" s="69"/>
      <c r="RU1986" s="69"/>
      <c r="RV1986" s="107"/>
      <c r="RW1986" s="2"/>
      <c r="RX1986" s="15"/>
      <c r="RY1986" s="15"/>
      <c r="RZ1986" s="80"/>
      <c r="SA1986" s="52"/>
      <c r="SB1986" s="69"/>
      <c r="SC1986" s="69"/>
      <c r="SD1986" s="69"/>
      <c r="SE1986" s="107"/>
      <c r="SF1986" s="2"/>
      <c r="SG1986" s="15"/>
      <c r="SH1986" s="15"/>
      <c r="SI1986" s="80"/>
      <c r="SJ1986" s="52"/>
      <c r="SK1986" s="69"/>
      <c r="SL1986" s="69"/>
      <c r="SM1986" s="69"/>
      <c r="SN1986" s="107"/>
      <c r="SO1986" s="2"/>
      <c r="SP1986" s="15"/>
      <c r="SQ1986" s="15"/>
      <c r="SR1986" s="80"/>
      <c r="SS1986" s="52"/>
      <c r="ST1986" s="69"/>
      <c r="SU1986" s="69"/>
      <c r="SV1986" s="69"/>
      <c r="SW1986" s="107"/>
      <c r="SX1986" s="2"/>
      <c r="SY1986" s="15"/>
      <c r="SZ1986" s="15"/>
      <c r="TA1986" s="80"/>
      <c r="TB1986" s="52"/>
      <c r="TC1986" s="69"/>
      <c r="TD1986" s="69"/>
      <c r="TE1986" s="69"/>
      <c r="TF1986" s="107"/>
      <c r="TG1986" s="2"/>
      <c r="TH1986" s="15"/>
      <c r="TI1986" s="15"/>
      <c r="TJ1986" s="80"/>
      <c r="TK1986" s="52"/>
      <c r="TL1986" s="69"/>
      <c r="TM1986" s="69"/>
      <c r="TN1986" s="69"/>
      <c r="TO1986" s="107"/>
      <c r="TP1986" s="2"/>
      <c r="TQ1986" s="15"/>
      <c r="TR1986" s="15"/>
      <c r="TS1986" s="80"/>
      <c r="TT1986" s="52"/>
      <c r="TU1986" s="69"/>
      <c r="TV1986" s="69"/>
      <c r="TW1986" s="69"/>
      <c r="TX1986" s="107"/>
      <c r="TY1986" s="2"/>
      <c r="TZ1986" s="15"/>
      <c r="UA1986" s="15"/>
      <c r="UB1986" s="80"/>
      <c r="UC1986" s="52"/>
      <c r="UD1986" s="69"/>
      <c r="UE1986" s="69"/>
      <c r="UF1986" s="69"/>
      <c r="UG1986" s="107"/>
      <c r="UH1986" s="2"/>
      <c r="UI1986" s="15"/>
      <c r="UJ1986" s="15"/>
      <c r="UK1986" s="80"/>
      <c r="UL1986" s="52"/>
      <c r="UM1986" s="69"/>
      <c r="UN1986" s="69"/>
      <c r="UO1986" s="69"/>
      <c r="UP1986" s="107"/>
      <c r="UQ1986" s="2"/>
      <c r="UR1986" s="15"/>
      <c r="US1986" s="15"/>
      <c r="UT1986" s="80"/>
      <c r="UU1986" s="52"/>
      <c r="UV1986" s="69"/>
      <c r="UW1986" s="69"/>
      <c r="UX1986" s="69"/>
      <c r="UY1986" s="107"/>
      <c r="UZ1986" s="2"/>
      <c r="VA1986" s="15"/>
      <c r="VB1986" s="15"/>
      <c r="VC1986" s="80"/>
      <c r="VD1986" s="52"/>
      <c r="VE1986" s="69"/>
      <c r="VF1986" s="69"/>
      <c r="VG1986" s="69"/>
      <c r="VH1986" s="107"/>
      <c r="VI1986" s="2"/>
      <c r="VJ1986" s="15"/>
      <c r="VK1986" s="15"/>
      <c r="VL1986" s="80"/>
      <c r="VM1986" s="52"/>
      <c r="VN1986" s="69"/>
      <c r="VO1986" s="69"/>
      <c r="VP1986" s="69"/>
      <c r="VQ1986" s="107"/>
      <c r="VR1986" s="2"/>
      <c r="VS1986" s="15"/>
      <c r="VT1986" s="15"/>
      <c r="VU1986" s="80"/>
      <c r="VV1986" s="52"/>
      <c r="VW1986" s="69"/>
      <c r="VX1986" s="69"/>
      <c r="VY1986" s="69"/>
      <c r="VZ1986" s="107"/>
      <c r="WA1986" s="2"/>
      <c r="WB1986" s="15"/>
      <c r="WC1986" s="15"/>
      <c r="WD1986" s="80"/>
      <c r="WE1986" s="52"/>
      <c r="WF1986" s="69"/>
      <c r="WG1986" s="69"/>
      <c r="WH1986" s="69"/>
      <c r="WI1986" s="107"/>
      <c r="WJ1986" s="2"/>
      <c r="WK1986" s="15"/>
      <c r="WL1986" s="15"/>
      <c r="WM1986" s="80"/>
      <c r="WN1986" s="52"/>
      <c r="WO1986" s="69"/>
      <c r="WP1986" s="69"/>
      <c r="WQ1986" s="69"/>
      <c r="WR1986" s="107"/>
      <c r="WS1986" s="2"/>
      <c r="WT1986" s="15"/>
      <c r="WU1986" s="15"/>
      <c r="WV1986" s="80"/>
      <c r="WW1986" s="52"/>
      <c r="WX1986" s="69"/>
      <c r="WY1986" s="69"/>
      <c r="WZ1986" s="69"/>
      <c r="XA1986" s="107"/>
      <c r="XB1986" s="2"/>
      <c r="XC1986" s="15"/>
      <c r="XD1986" s="15"/>
      <c r="XE1986" s="80"/>
      <c r="XF1986" s="52"/>
      <c r="XG1986" s="69"/>
      <c r="XH1986" s="69"/>
      <c r="XI1986" s="69"/>
      <c r="XJ1986" s="107"/>
      <c r="XK1986" s="2"/>
      <c r="XL1986" s="15"/>
      <c r="XM1986" s="15"/>
      <c r="XN1986" s="80"/>
      <c r="XO1986" s="52"/>
      <c r="XP1986" s="69"/>
      <c r="XQ1986" s="69"/>
      <c r="XR1986" s="69"/>
      <c r="XS1986" s="107"/>
      <c r="XT1986" s="2"/>
      <c r="XU1986" s="15"/>
      <c r="XV1986" s="15"/>
      <c r="XW1986" s="80"/>
      <c r="XX1986" s="52"/>
      <c r="XY1986" s="69"/>
      <c r="XZ1986" s="69"/>
      <c r="YA1986" s="69"/>
      <c r="YB1986" s="107"/>
      <c r="YC1986" s="2"/>
      <c r="YD1986" s="15"/>
      <c r="YE1986" s="15"/>
      <c r="YF1986" s="80"/>
      <c r="YG1986" s="52"/>
      <c r="YH1986" s="69"/>
      <c r="YI1986" s="69"/>
      <c r="YJ1986" s="69"/>
      <c r="YK1986" s="107"/>
      <c r="YL1986" s="2"/>
      <c r="YM1986" s="15"/>
      <c r="YN1986" s="15"/>
      <c r="YO1986" s="80"/>
      <c r="YP1986" s="52"/>
      <c r="YQ1986" s="69"/>
      <c r="YR1986" s="69"/>
      <c r="YS1986" s="69"/>
      <c r="YT1986" s="107"/>
      <c r="YU1986" s="2"/>
      <c r="YV1986" s="15"/>
      <c r="YW1986" s="15"/>
      <c r="YX1986" s="80"/>
      <c r="YY1986" s="52"/>
      <c r="YZ1986" s="69"/>
      <c r="ZA1986" s="69"/>
      <c r="ZB1986" s="69"/>
      <c r="ZC1986" s="107"/>
      <c r="ZD1986" s="2"/>
      <c r="ZE1986" s="15"/>
      <c r="ZF1986" s="15"/>
      <c r="ZG1986" s="80"/>
      <c r="ZH1986" s="52"/>
      <c r="ZI1986" s="69"/>
      <c r="ZJ1986" s="69"/>
      <c r="ZK1986" s="69"/>
      <c r="ZL1986" s="107"/>
      <c r="ZM1986" s="2"/>
      <c r="ZN1986" s="15"/>
      <c r="ZO1986" s="15"/>
      <c r="ZP1986" s="80"/>
      <c r="ZQ1986" s="52"/>
      <c r="ZR1986" s="69"/>
      <c r="ZS1986" s="69"/>
      <c r="ZT1986" s="69"/>
      <c r="ZU1986" s="107"/>
      <c r="ZV1986" s="2"/>
      <c r="ZW1986" s="15"/>
      <c r="ZX1986" s="15"/>
      <c r="ZY1986" s="80"/>
      <c r="ZZ1986" s="52"/>
      <c r="AAA1986" s="69"/>
      <c r="AAB1986" s="69"/>
      <c r="AAC1986" s="69"/>
      <c r="AAD1986" s="107"/>
      <c r="AAE1986" s="2"/>
      <c r="AAF1986" s="15"/>
      <c r="AAG1986" s="15"/>
      <c r="AAH1986" s="80"/>
      <c r="AAI1986" s="52"/>
      <c r="AAJ1986" s="69"/>
      <c r="AAK1986" s="69"/>
      <c r="AAL1986" s="69"/>
      <c r="AAM1986" s="107"/>
      <c r="AAN1986" s="2"/>
      <c r="AAO1986" s="15"/>
      <c r="AAP1986" s="15"/>
      <c r="AAQ1986" s="80"/>
      <c r="AAR1986" s="52"/>
      <c r="AAS1986" s="69"/>
      <c r="AAT1986" s="69"/>
      <c r="AAU1986" s="69"/>
      <c r="AAV1986" s="107"/>
      <c r="AAW1986" s="2"/>
      <c r="AAX1986" s="15"/>
      <c r="AAY1986" s="15"/>
      <c r="AAZ1986" s="80"/>
      <c r="ABA1986" s="52"/>
      <c r="ABB1986" s="69"/>
      <c r="ABC1986" s="69"/>
      <c r="ABD1986" s="69"/>
      <c r="ABE1986" s="107"/>
      <c r="ABF1986" s="2"/>
      <c r="ABG1986" s="15"/>
      <c r="ABH1986" s="15"/>
      <c r="ABI1986" s="80"/>
      <c r="ABJ1986" s="52"/>
      <c r="ABK1986" s="69"/>
      <c r="ABL1986" s="69"/>
      <c r="ABM1986" s="69"/>
      <c r="ABN1986" s="107"/>
      <c r="ABO1986" s="2"/>
      <c r="ABP1986" s="15"/>
      <c r="ABQ1986" s="15"/>
      <c r="ABR1986" s="80"/>
      <c r="ABS1986" s="52"/>
      <c r="ABT1986" s="69"/>
      <c r="ABU1986" s="69"/>
      <c r="ABV1986" s="69"/>
      <c r="ABW1986" s="107"/>
      <c r="ABX1986" s="2"/>
      <c r="ABY1986" s="15"/>
      <c r="ABZ1986" s="15"/>
      <c r="ACA1986" s="80"/>
      <c r="ACB1986" s="52"/>
      <c r="ACC1986" s="69"/>
      <c r="ACD1986" s="69"/>
      <c r="ACE1986" s="69"/>
      <c r="ACF1986" s="107"/>
      <c r="ACG1986" s="2"/>
      <c r="ACH1986" s="15"/>
      <c r="ACI1986" s="15"/>
      <c r="ACJ1986" s="80"/>
      <c r="ACK1986" s="52"/>
      <c r="ACL1986" s="69"/>
      <c r="ACM1986" s="69"/>
      <c r="ACN1986" s="69"/>
      <c r="ACO1986" s="107"/>
      <c r="ACP1986" s="2"/>
      <c r="ACQ1986" s="15"/>
      <c r="ACR1986" s="15"/>
      <c r="ACS1986" s="80"/>
      <c r="ACT1986" s="52"/>
      <c r="ACU1986" s="69"/>
      <c r="ACV1986" s="69"/>
      <c r="ACW1986" s="69"/>
      <c r="ACX1986" s="107"/>
      <c r="ACY1986" s="2"/>
      <c r="ACZ1986" s="15"/>
      <c r="ADA1986" s="15"/>
      <c r="ADB1986" s="80"/>
      <c r="ADC1986" s="52"/>
      <c r="ADD1986" s="69"/>
      <c r="ADE1986" s="69"/>
      <c r="ADF1986" s="69"/>
      <c r="ADG1986" s="107"/>
      <c r="ADH1986" s="2"/>
      <c r="ADI1986" s="15"/>
      <c r="ADJ1986" s="15"/>
      <c r="ADK1986" s="80"/>
      <c r="ADL1986" s="52"/>
      <c r="ADM1986" s="69"/>
      <c r="ADN1986" s="69"/>
      <c r="ADO1986" s="69"/>
      <c r="ADP1986" s="107"/>
      <c r="ADQ1986" s="2"/>
      <c r="ADR1986" s="15"/>
      <c r="ADS1986" s="15"/>
      <c r="ADT1986" s="80"/>
      <c r="ADU1986" s="52"/>
      <c r="ADV1986" s="69"/>
      <c r="ADW1986" s="69"/>
      <c r="ADX1986" s="69"/>
      <c r="ADY1986" s="107"/>
      <c r="ADZ1986" s="2"/>
      <c r="AEA1986" s="15"/>
      <c r="AEB1986" s="15"/>
      <c r="AEC1986" s="80"/>
      <c r="AED1986" s="52"/>
      <c r="AEE1986" s="69"/>
      <c r="AEF1986" s="69"/>
      <c r="AEG1986" s="69"/>
      <c r="AEH1986" s="107"/>
      <c r="AEI1986" s="2"/>
      <c r="AEJ1986" s="15"/>
      <c r="AEK1986" s="15"/>
      <c r="AEL1986" s="80"/>
      <c r="AEM1986" s="52"/>
      <c r="AEN1986" s="69"/>
      <c r="AEO1986" s="69"/>
      <c r="AEP1986" s="69"/>
      <c r="AEQ1986" s="107"/>
      <c r="AER1986" s="2"/>
      <c r="AES1986" s="15"/>
      <c r="AET1986" s="15"/>
      <c r="AEU1986" s="80"/>
      <c r="AEV1986" s="52"/>
      <c r="AEW1986" s="69"/>
      <c r="AEX1986" s="69"/>
      <c r="AEY1986" s="69"/>
      <c r="AEZ1986" s="107"/>
      <c r="AFA1986" s="2"/>
      <c r="AFB1986" s="15"/>
      <c r="AFC1986" s="15"/>
      <c r="AFD1986" s="80"/>
      <c r="AFE1986" s="52"/>
      <c r="AFF1986" s="69"/>
      <c r="AFG1986" s="69"/>
      <c r="AFH1986" s="69"/>
      <c r="AFI1986" s="107"/>
      <c r="AFJ1986" s="2"/>
      <c r="AFK1986" s="15"/>
      <c r="AFL1986" s="15"/>
      <c r="AFM1986" s="80"/>
      <c r="AFN1986" s="52"/>
      <c r="AFO1986" s="69"/>
      <c r="AFP1986" s="69"/>
      <c r="AFQ1986" s="69"/>
      <c r="AFR1986" s="107"/>
      <c r="AFS1986" s="2"/>
      <c r="AFT1986" s="15"/>
      <c r="AFU1986" s="15"/>
      <c r="AFV1986" s="80"/>
      <c r="AFW1986" s="52"/>
      <c r="AFX1986" s="69"/>
      <c r="AFY1986" s="69"/>
      <c r="AFZ1986" s="69"/>
      <c r="AGA1986" s="107"/>
      <c r="AGB1986" s="2"/>
      <c r="AGC1986" s="15"/>
      <c r="AGD1986" s="15"/>
      <c r="AGE1986" s="80"/>
      <c r="AGF1986" s="52"/>
      <c r="AGG1986" s="69"/>
      <c r="AGH1986" s="69"/>
      <c r="AGI1986" s="69"/>
      <c r="AGJ1986" s="107"/>
      <c r="AGK1986" s="2"/>
      <c r="AGL1986" s="15"/>
      <c r="AGM1986" s="15"/>
      <c r="AGN1986" s="80"/>
      <c r="AGO1986" s="52"/>
      <c r="AGP1986" s="69"/>
      <c r="AGQ1986" s="69"/>
      <c r="AGR1986" s="69"/>
      <c r="AGS1986" s="107"/>
      <c r="AGT1986" s="2"/>
      <c r="AGU1986" s="15"/>
      <c r="AGV1986" s="15"/>
      <c r="AGW1986" s="80"/>
      <c r="AGX1986" s="52"/>
      <c r="AGY1986" s="69"/>
      <c r="AGZ1986" s="69"/>
      <c r="AHA1986" s="69"/>
      <c r="AHB1986" s="107"/>
      <c r="AHC1986" s="2"/>
      <c r="AHD1986" s="15"/>
      <c r="AHE1986" s="15"/>
      <c r="AHF1986" s="80"/>
      <c r="AHG1986" s="52"/>
      <c r="AHH1986" s="69"/>
      <c r="AHI1986" s="69"/>
      <c r="AHJ1986" s="69"/>
      <c r="AHK1986" s="107"/>
      <c r="AHL1986" s="2"/>
      <c r="AHM1986" s="15"/>
      <c r="AHN1986" s="15"/>
      <c r="AHO1986" s="80"/>
      <c r="AHP1986" s="52"/>
      <c r="AHQ1986" s="69"/>
      <c r="AHR1986" s="69"/>
      <c r="AHS1986" s="69"/>
      <c r="AHT1986" s="107"/>
      <c r="AHU1986" s="2"/>
      <c r="AHV1986" s="15"/>
      <c r="AHW1986" s="15"/>
      <c r="AHX1986" s="80"/>
      <c r="AHY1986" s="52"/>
      <c r="AHZ1986" s="69"/>
      <c r="AIA1986" s="69"/>
      <c r="AIB1986" s="69"/>
      <c r="AIC1986" s="107"/>
      <c r="AID1986" s="2"/>
      <c r="AIE1986" s="15"/>
      <c r="AIF1986" s="15"/>
      <c r="AIG1986" s="80"/>
      <c r="AIH1986" s="52"/>
      <c r="AII1986" s="69"/>
      <c r="AIJ1986" s="69"/>
      <c r="AIK1986" s="69"/>
      <c r="AIL1986" s="107"/>
      <c r="AIM1986" s="2"/>
      <c r="AIN1986" s="15"/>
      <c r="AIO1986" s="15"/>
      <c r="AIP1986" s="80"/>
      <c r="AIQ1986" s="52"/>
      <c r="AIR1986" s="69"/>
      <c r="AIS1986" s="69"/>
      <c r="AIT1986" s="69"/>
      <c r="AIU1986" s="107"/>
      <c r="AIV1986" s="2"/>
      <c r="AIW1986" s="15"/>
      <c r="AIX1986" s="15"/>
      <c r="AIY1986" s="80"/>
      <c r="AIZ1986" s="52"/>
      <c r="AJA1986" s="69"/>
      <c r="AJB1986" s="69"/>
      <c r="AJC1986" s="69"/>
      <c r="AJD1986" s="107"/>
      <c r="AJE1986" s="2"/>
      <c r="AJF1986" s="15"/>
      <c r="AJG1986" s="15"/>
      <c r="AJH1986" s="80"/>
      <c r="AJI1986" s="52"/>
      <c r="AJJ1986" s="69"/>
      <c r="AJK1986" s="69"/>
      <c r="AJL1986" s="69"/>
      <c r="AJM1986" s="107"/>
      <c r="AJN1986" s="2"/>
      <c r="AJO1986" s="15"/>
      <c r="AJP1986" s="15"/>
      <c r="AJQ1986" s="80"/>
      <c r="AJR1986" s="52"/>
      <c r="AJS1986" s="69"/>
      <c r="AJT1986" s="69"/>
      <c r="AJU1986" s="69"/>
      <c r="AJV1986" s="107"/>
      <c r="AJW1986" s="2"/>
      <c r="AJX1986" s="15"/>
      <c r="AJY1986" s="15"/>
      <c r="AJZ1986" s="80"/>
      <c r="AKA1986" s="52"/>
      <c r="AKB1986" s="69"/>
      <c r="AKC1986" s="69"/>
      <c r="AKD1986" s="69"/>
      <c r="AKE1986" s="107"/>
      <c r="AKF1986" s="2"/>
      <c r="AKG1986" s="15"/>
      <c r="AKH1986" s="15"/>
      <c r="AKI1986" s="80"/>
      <c r="AKJ1986" s="52"/>
      <c r="AKK1986" s="69"/>
      <c r="AKL1986" s="69"/>
      <c r="AKM1986" s="69"/>
      <c r="AKN1986" s="107"/>
      <c r="AKO1986" s="2"/>
      <c r="AKP1986" s="15"/>
      <c r="AKQ1986" s="15"/>
      <c r="AKR1986" s="80"/>
      <c r="AKS1986" s="52"/>
      <c r="AKT1986" s="69"/>
      <c r="AKU1986" s="69"/>
      <c r="AKV1986" s="69"/>
      <c r="AKW1986" s="107"/>
      <c r="AKX1986" s="2"/>
      <c r="AKY1986" s="15"/>
      <c r="AKZ1986" s="15"/>
      <c r="ALA1986" s="80"/>
      <c r="ALB1986" s="52"/>
      <c r="ALC1986" s="69"/>
      <c r="ALD1986" s="69"/>
      <c r="ALE1986" s="69"/>
      <c r="ALF1986" s="107"/>
      <c r="ALG1986" s="2"/>
      <c r="ALH1986" s="15"/>
      <c r="ALI1986" s="15"/>
      <c r="ALJ1986" s="80"/>
      <c r="ALK1986" s="52"/>
      <c r="ALL1986" s="69"/>
      <c r="ALM1986" s="69"/>
      <c r="ALN1986" s="69"/>
      <c r="ALO1986" s="107"/>
      <c r="ALP1986" s="2"/>
      <c r="ALQ1986" s="15"/>
      <c r="ALR1986" s="15"/>
      <c r="ALS1986" s="80"/>
      <c r="ALT1986" s="52"/>
      <c r="ALU1986" s="69"/>
      <c r="ALV1986" s="69"/>
      <c r="ALW1986" s="69"/>
      <c r="ALX1986" s="107"/>
      <c r="ALY1986" s="2"/>
      <c r="ALZ1986" s="15"/>
      <c r="AMA1986" s="15"/>
      <c r="AMB1986" s="80"/>
      <c r="AMC1986" s="52"/>
      <c r="AMD1986" s="69"/>
      <c r="AME1986" s="69"/>
      <c r="AMF1986" s="69"/>
      <c r="AMG1986" s="107"/>
      <c r="AMH1986" s="2"/>
      <c r="AMI1986" s="15"/>
      <c r="AMJ1986" s="15"/>
      <c r="AMK1986" s="80"/>
      <c r="AML1986" s="52"/>
      <c r="AMM1986" s="69"/>
      <c r="AMN1986" s="69"/>
      <c r="AMO1986" s="69"/>
      <c r="AMP1986" s="107"/>
      <c r="AMQ1986" s="2"/>
      <c r="AMR1986" s="15"/>
      <c r="AMS1986" s="15"/>
      <c r="AMT1986" s="80"/>
      <c r="AMU1986" s="52"/>
      <c r="AMV1986" s="69"/>
      <c r="AMW1986" s="69"/>
      <c r="AMX1986" s="69"/>
      <c r="AMY1986" s="107"/>
      <c r="AMZ1986" s="2"/>
      <c r="ANA1986" s="15"/>
      <c r="ANB1986" s="15"/>
      <c r="ANC1986" s="80"/>
      <c r="AND1986" s="52"/>
      <c r="ANE1986" s="69"/>
      <c r="ANF1986" s="69"/>
      <c r="ANG1986" s="69"/>
      <c r="ANH1986" s="107"/>
      <c r="ANI1986" s="2"/>
      <c r="ANJ1986" s="15"/>
      <c r="ANK1986" s="15"/>
      <c r="ANL1986" s="80"/>
      <c r="ANM1986" s="52"/>
      <c r="ANN1986" s="69"/>
      <c r="ANO1986" s="69"/>
      <c r="ANP1986" s="69"/>
      <c r="ANQ1986" s="107"/>
      <c r="ANR1986" s="2"/>
      <c r="ANS1986" s="15"/>
      <c r="ANT1986" s="15"/>
      <c r="ANU1986" s="80"/>
      <c r="ANV1986" s="52"/>
      <c r="ANW1986" s="69"/>
      <c r="ANX1986" s="69"/>
      <c r="ANY1986" s="69"/>
      <c r="ANZ1986" s="107"/>
      <c r="AOA1986" s="2"/>
      <c r="AOB1986" s="15"/>
      <c r="AOC1986" s="15"/>
      <c r="AOD1986" s="80"/>
      <c r="AOE1986" s="52"/>
      <c r="AOF1986" s="69"/>
      <c r="AOG1986" s="69"/>
      <c r="AOH1986" s="69"/>
      <c r="AOI1986" s="107"/>
      <c r="AOJ1986" s="2"/>
      <c r="AOK1986" s="15"/>
      <c r="AOL1986" s="15"/>
      <c r="AOM1986" s="80"/>
      <c r="AON1986" s="52"/>
      <c r="AOO1986" s="69"/>
      <c r="AOP1986" s="69"/>
      <c r="AOQ1986" s="69"/>
      <c r="AOR1986" s="107"/>
      <c r="AOS1986" s="2"/>
      <c r="AOT1986" s="15"/>
      <c r="AOU1986" s="15"/>
      <c r="AOV1986" s="80"/>
      <c r="AOW1986" s="52"/>
      <c r="AOX1986" s="69"/>
      <c r="AOY1986" s="69"/>
      <c r="AOZ1986" s="69"/>
      <c r="APA1986" s="107"/>
      <c r="APB1986" s="2"/>
      <c r="APC1986" s="15"/>
      <c r="APD1986" s="15"/>
      <c r="APE1986" s="80"/>
      <c r="APF1986" s="52"/>
      <c r="APG1986" s="69"/>
      <c r="APH1986" s="69"/>
      <c r="API1986" s="69"/>
      <c r="APJ1986" s="107"/>
      <c r="APK1986" s="2"/>
      <c r="APL1986" s="15"/>
      <c r="APM1986" s="15"/>
      <c r="APN1986" s="80"/>
      <c r="APO1986" s="52"/>
      <c r="APP1986" s="69"/>
      <c r="APQ1986" s="69"/>
      <c r="APR1986" s="69"/>
      <c r="APS1986" s="107"/>
      <c r="APT1986" s="2"/>
      <c r="APU1986" s="15"/>
      <c r="APV1986" s="15"/>
      <c r="APW1986" s="80"/>
      <c r="APX1986" s="52"/>
      <c r="APY1986" s="69"/>
      <c r="APZ1986" s="69"/>
      <c r="AQA1986" s="69"/>
      <c r="AQB1986" s="107"/>
      <c r="AQC1986" s="2"/>
      <c r="AQD1986" s="15"/>
      <c r="AQE1986" s="15"/>
      <c r="AQF1986" s="80"/>
      <c r="AQG1986" s="52"/>
      <c r="AQH1986" s="69"/>
      <c r="AQI1986" s="69"/>
      <c r="AQJ1986" s="69"/>
      <c r="AQK1986" s="107"/>
      <c r="AQL1986" s="2"/>
      <c r="AQM1986" s="15"/>
      <c r="AQN1986" s="15"/>
      <c r="AQO1986" s="80"/>
      <c r="AQP1986" s="52"/>
      <c r="AQQ1986" s="69"/>
      <c r="AQR1986" s="69"/>
      <c r="AQS1986" s="69"/>
      <c r="AQT1986" s="107"/>
      <c r="AQU1986" s="2"/>
      <c r="AQV1986" s="15"/>
      <c r="AQW1986" s="15"/>
      <c r="AQX1986" s="80"/>
      <c r="AQY1986" s="52"/>
      <c r="AQZ1986" s="69"/>
      <c r="ARA1986" s="69"/>
      <c r="ARB1986" s="69"/>
      <c r="ARC1986" s="107"/>
      <c r="ARD1986" s="2"/>
      <c r="ARE1986" s="15"/>
      <c r="ARF1986" s="15"/>
      <c r="ARG1986" s="80"/>
      <c r="ARH1986" s="52"/>
      <c r="ARI1986" s="69"/>
      <c r="ARJ1986" s="69"/>
      <c r="ARK1986" s="69"/>
      <c r="ARL1986" s="107"/>
      <c r="ARM1986" s="2"/>
      <c r="ARN1986" s="15"/>
      <c r="ARO1986" s="15"/>
      <c r="ARP1986" s="80"/>
      <c r="ARQ1986" s="52"/>
      <c r="ARR1986" s="69"/>
      <c r="ARS1986" s="69"/>
      <c r="ART1986" s="69"/>
      <c r="ARU1986" s="107"/>
      <c r="ARV1986" s="2"/>
      <c r="ARW1986" s="15"/>
      <c r="ARX1986" s="15"/>
      <c r="ARY1986" s="80"/>
      <c r="ARZ1986" s="52"/>
      <c r="ASA1986" s="69"/>
      <c r="ASB1986" s="69"/>
      <c r="ASC1986" s="69"/>
      <c r="ASD1986" s="107"/>
      <c r="ASE1986" s="2"/>
      <c r="ASF1986" s="15"/>
      <c r="ASG1986" s="15"/>
      <c r="ASH1986" s="80"/>
      <c r="ASI1986" s="52"/>
      <c r="ASJ1986" s="69"/>
      <c r="ASK1986" s="69"/>
      <c r="ASL1986" s="69"/>
      <c r="ASM1986" s="107"/>
      <c r="ASN1986" s="2"/>
      <c r="ASO1986" s="15"/>
      <c r="ASP1986" s="15"/>
      <c r="ASQ1986" s="80"/>
      <c r="ASR1986" s="52"/>
      <c r="ASS1986" s="69"/>
      <c r="AST1986" s="69"/>
      <c r="ASU1986" s="69"/>
      <c r="ASV1986" s="107"/>
      <c r="ASW1986" s="2"/>
      <c r="ASX1986" s="15"/>
      <c r="ASY1986" s="15"/>
      <c r="ASZ1986" s="80"/>
      <c r="ATA1986" s="52"/>
      <c r="ATB1986" s="69"/>
      <c r="ATC1986" s="69"/>
      <c r="ATD1986" s="69"/>
      <c r="ATE1986" s="107"/>
      <c r="ATF1986" s="2"/>
      <c r="ATG1986" s="15"/>
      <c r="ATH1986" s="15"/>
      <c r="ATI1986" s="80"/>
      <c r="ATJ1986" s="52"/>
      <c r="ATK1986" s="69"/>
      <c r="ATL1986" s="69"/>
      <c r="ATM1986" s="69"/>
      <c r="ATN1986" s="107"/>
      <c r="ATO1986" s="2"/>
      <c r="ATP1986" s="15"/>
      <c r="ATQ1986" s="15"/>
      <c r="ATR1986" s="80"/>
      <c r="ATS1986" s="52"/>
      <c r="ATT1986" s="69"/>
      <c r="ATU1986" s="69"/>
      <c r="ATV1986" s="69"/>
      <c r="ATW1986" s="107"/>
      <c r="ATX1986" s="2"/>
      <c r="ATY1986" s="15"/>
      <c r="ATZ1986" s="15"/>
      <c r="AUA1986" s="80"/>
      <c r="AUB1986" s="52"/>
      <c r="AUC1986" s="69"/>
      <c r="AUD1986" s="69"/>
      <c r="AUE1986" s="69"/>
      <c r="AUF1986" s="107"/>
      <c r="AUG1986" s="2"/>
      <c r="AUH1986" s="15"/>
      <c r="AUI1986" s="15"/>
      <c r="AUJ1986" s="80"/>
      <c r="AUK1986" s="52"/>
      <c r="AUL1986" s="69"/>
      <c r="AUM1986" s="69"/>
      <c r="AUN1986" s="69"/>
      <c r="AUO1986" s="107"/>
      <c r="AUP1986" s="2"/>
      <c r="AUQ1986" s="15"/>
      <c r="AUR1986" s="15"/>
      <c r="AUS1986" s="80"/>
      <c r="AUT1986" s="52"/>
      <c r="AUU1986" s="69"/>
      <c r="AUV1986" s="69"/>
      <c r="AUW1986" s="69"/>
      <c r="AUX1986" s="107"/>
      <c r="AUY1986" s="2"/>
      <c r="AUZ1986" s="15"/>
      <c r="AVA1986" s="15"/>
      <c r="AVB1986" s="80"/>
      <c r="AVC1986" s="52"/>
      <c r="AVD1986" s="69"/>
      <c r="AVE1986" s="69"/>
      <c r="AVF1986" s="69"/>
      <c r="AVG1986" s="107"/>
      <c r="AVH1986" s="2"/>
      <c r="AVI1986" s="15"/>
      <c r="AVJ1986" s="15"/>
      <c r="AVK1986" s="80"/>
      <c r="AVL1986" s="52"/>
      <c r="AVM1986" s="69"/>
      <c r="AVN1986" s="69"/>
      <c r="AVO1986" s="69"/>
      <c r="AVP1986" s="107"/>
      <c r="AVQ1986" s="2"/>
      <c r="AVR1986" s="15"/>
      <c r="AVS1986" s="15"/>
      <c r="AVT1986" s="80"/>
      <c r="AVU1986" s="52"/>
      <c r="AVV1986" s="69"/>
      <c r="AVW1986" s="69"/>
      <c r="AVX1986" s="69"/>
      <c r="AVY1986" s="107"/>
      <c r="AVZ1986" s="2"/>
      <c r="AWA1986" s="15"/>
      <c r="AWB1986" s="15"/>
      <c r="AWC1986" s="80"/>
      <c r="AWD1986" s="52"/>
      <c r="AWE1986" s="69"/>
      <c r="AWF1986" s="69"/>
      <c r="AWG1986" s="69"/>
      <c r="AWH1986" s="107"/>
      <c r="AWI1986" s="2"/>
      <c r="AWJ1986" s="15"/>
      <c r="AWK1986" s="15"/>
      <c r="AWL1986" s="80"/>
      <c r="AWM1986" s="52"/>
      <c r="AWN1986" s="69"/>
      <c r="AWO1986" s="69"/>
      <c r="AWP1986" s="69"/>
      <c r="AWQ1986" s="107"/>
      <c r="AWR1986" s="2"/>
      <c r="AWS1986" s="15"/>
      <c r="AWT1986" s="15"/>
      <c r="AWU1986" s="80"/>
      <c r="AWV1986" s="52"/>
      <c r="AWW1986" s="69"/>
      <c r="AWX1986" s="69"/>
      <c r="AWY1986" s="69"/>
      <c r="AWZ1986" s="107"/>
      <c r="AXA1986" s="2"/>
      <c r="AXB1986" s="15"/>
      <c r="AXC1986" s="15"/>
      <c r="AXD1986" s="80"/>
      <c r="AXE1986" s="52"/>
      <c r="AXF1986" s="69"/>
      <c r="AXG1986" s="69"/>
      <c r="AXH1986" s="69"/>
      <c r="AXI1986" s="107"/>
      <c r="AXJ1986" s="2"/>
      <c r="AXK1986" s="15"/>
      <c r="AXL1986" s="15"/>
      <c r="AXM1986" s="80"/>
      <c r="AXN1986" s="52"/>
      <c r="AXO1986" s="69"/>
      <c r="AXP1986" s="69"/>
      <c r="AXQ1986" s="69"/>
      <c r="AXR1986" s="107"/>
      <c r="AXS1986" s="2"/>
      <c r="AXT1986" s="15"/>
      <c r="AXU1986" s="15"/>
      <c r="AXV1986" s="80"/>
      <c r="AXW1986" s="52"/>
      <c r="AXX1986" s="69"/>
      <c r="AXY1986" s="69"/>
      <c r="AXZ1986" s="69"/>
      <c r="AYA1986" s="107"/>
      <c r="AYB1986" s="2"/>
      <c r="AYC1986" s="15"/>
      <c r="AYD1986" s="15"/>
      <c r="AYE1986" s="80"/>
      <c r="AYF1986" s="52"/>
      <c r="AYG1986" s="69"/>
      <c r="AYH1986" s="69"/>
      <c r="AYI1986" s="69"/>
      <c r="AYJ1986" s="107"/>
      <c r="AYK1986" s="2"/>
      <c r="AYL1986" s="15"/>
      <c r="AYM1986" s="15"/>
      <c r="AYN1986" s="80"/>
      <c r="AYO1986" s="52"/>
      <c r="AYP1986" s="69"/>
      <c r="AYQ1986" s="69"/>
      <c r="AYR1986" s="69"/>
      <c r="AYS1986" s="107"/>
      <c r="AYT1986" s="2"/>
      <c r="AYU1986" s="15"/>
      <c r="AYV1986" s="15"/>
      <c r="AYW1986" s="80"/>
      <c r="AYX1986" s="52"/>
      <c r="AYY1986" s="69"/>
      <c r="AYZ1986" s="69"/>
      <c r="AZA1986" s="69"/>
      <c r="AZB1986" s="107"/>
      <c r="AZC1986" s="2"/>
      <c r="AZD1986" s="15"/>
      <c r="AZE1986" s="15"/>
      <c r="AZF1986" s="80"/>
      <c r="AZG1986" s="52"/>
      <c r="AZH1986" s="69"/>
      <c r="AZI1986" s="69"/>
      <c r="AZJ1986" s="69"/>
      <c r="AZK1986" s="107"/>
      <c r="AZL1986" s="2"/>
      <c r="AZM1986" s="15"/>
      <c r="AZN1986" s="15"/>
      <c r="AZO1986" s="80"/>
      <c r="AZP1986" s="52"/>
      <c r="AZQ1986" s="69"/>
      <c r="AZR1986" s="69"/>
      <c r="AZS1986" s="69"/>
      <c r="AZT1986" s="107"/>
      <c r="AZU1986" s="2"/>
      <c r="AZV1986" s="15"/>
      <c r="AZW1986" s="15"/>
      <c r="AZX1986" s="80"/>
      <c r="AZY1986" s="52"/>
      <c r="AZZ1986" s="69"/>
      <c r="BAA1986" s="69"/>
      <c r="BAB1986" s="69"/>
      <c r="BAC1986" s="107"/>
      <c r="BAD1986" s="2"/>
      <c r="BAE1986" s="15"/>
      <c r="BAF1986" s="15"/>
      <c r="BAG1986" s="80"/>
      <c r="BAH1986" s="52"/>
      <c r="BAI1986" s="69"/>
      <c r="BAJ1986" s="69"/>
      <c r="BAK1986" s="69"/>
      <c r="BAL1986" s="107"/>
      <c r="BAM1986" s="2"/>
      <c r="BAN1986" s="15"/>
      <c r="BAO1986" s="15"/>
      <c r="BAP1986" s="80"/>
      <c r="BAQ1986" s="52"/>
      <c r="BAR1986" s="69"/>
      <c r="BAS1986" s="69"/>
      <c r="BAT1986" s="69"/>
      <c r="BAU1986" s="107"/>
      <c r="BAV1986" s="2"/>
      <c r="BAW1986" s="15"/>
      <c r="BAX1986" s="15"/>
      <c r="BAY1986" s="80"/>
      <c r="BAZ1986" s="52"/>
      <c r="BBA1986" s="69"/>
      <c r="BBB1986" s="69"/>
      <c r="BBC1986" s="69"/>
      <c r="BBD1986" s="107"/>
      <c r="BBE1986" s="2"/>
      <c r="BBF1986" s="15"/>
      <c r="BBG1986" s="15"/>
      <c r="BBH1986" s="80"/>
      <c r="BBI1986" s="52"/>
      <c r="BBJ1986" s="69"/>
      <c r="BBK1986" s="69"/>
      <c r="BBL1986" s="69"/>
      <c r="BBM1986" s="107"/>
      <c r="BBN1986" s="2"/>
      <c r="BBO1986" s="15"/>
      <c r="BBP1986" s="15"/>
      <c r="BBQ1986" s="80"/>
      <c r="BBR1986" s="52"/>
      <c r="BBS1986" s="69"/>
      <c r="BBT1986" s="69"/>
      <c r="BBU1986" s="69"/>
      <c r="BBV1986" s="107"/>
      <c r="BBW1986" s="2"/>
      <c r="BBX1986" s="15"/>
      <c r="BBY1986" s="15"/>
      <c r="BBZ1986" s="80"/>
      <c r="BCA1986" s="52"/>
      <c r="BCB1986" s="69"/>
      <c r="BCC1986" s="69"/>
      <c r="BCD1986" s="69"/>
      <c r="BCE1986" s="107"/>
      <c r="BCF1986" s="2"/>
      <c r="BCG1986" s="15"/>
      <c r="BCH1986" s="15"/>
      <c r="BCI1986" s="80"/>
      <c r="BCJ1986" s="52"/>
      <c r="BCK1986" s="69"/>
      <c r="BCL1986" s="69"/>
      <c r="BCM1986" s="69"/>
      <c r="BCN1986" s="107"/>
      <c r="BCO1986" s="2"/>
      <c r="BCP1986" s="15"/>
      <c r="BCQ1986" s="15"/>
      <c r="BCR1986" s="80"/>
      <c r="BCS1986" s="52"/>
      <c r="BCT1986" s="69"/>
      <c r="BCU1986" s="69"/>
      <c r="BCV1986" s="69"/>
      <c r="BCW1986" s="107"/>
      <c r="BCX1986" s="2"/>
      <c r="BCY1986" s="15"/>
      <c r="BCZ1986" s="15"/>
      <c r="BDA1986" s="80"/>
      <c r="BDB1986" s="52"/>
      <c r="BDC1986" s="69"/>
      <c r="BDD1986" s="69"/>
      <c r="BDE1986" s="69"/>
      <c r="BDF1986" s="107"/>
      <c r="BDG1986" s="2"/>
      <c r="BDH1986" s="15"/>
      <c r="BDI1986" s="15"/>
      <c r="BDJ1986" s="80"/>
      <c r="BDK1986" s="52"/>
      <c r="BDL1986" s="69"/>
      <c r="BDM1986" s="69"/>
      <c r="BDN1986" s="69"/>
      <c r="BDO1986" s="107"/>
      <c r="BDP1986" s="2"/>
      <c r="BDQ1986" s="15"/>
      <c r="BDR1986" s="15"/>
      <c r="BDS1986" s="80"/>
      <c r="BDT1986" s="52"/>
      <c r="BDU1986" s="69"/>
      <c r="BDV1986" s="69"/>
      <c r="BDW1986" s="69"/>
      <c r="BDX1986" s="107"/>
      <c r="BDY1986" s="2"/>
      <c r="BDZ1986" s="15"/>
      <c r="BEA1986" s="15"/>
      <c r="BEB1986" s="80"/>
      <c r="BEC1986" s="52"/>
      <c r="BED1986" s="69"/>
      <c r="BEE1986" s="69"/>
      <c r="BEF1986" s="69"/>
      <c r="BEG1986" s="107"/>
      <c r="BEH1986" s="2"/>
      <c r="BEI1986" s="15"/>
      <c r="BEJ1986" s="15"/>
      <c r="BEK1986" s="80"/>
      <c r="BEL1986" s="52"/>
      <c r="BEM1986" s="69"/>
      <c r="BEN1986" s="69"/>
      <c r="BEO1986" s="69"/>
      <c r="BEP1986" s="107"/>
      <c r="BEQ1986" s="2"/>
      <c r="BER1986" s="15"/>
      <c r="BES1986" s="15"/>
      <c r="BET1986" s="80"/>
      <c r="BEU1986" s="52"/>
      <c r="BEV1986" s="69"/>
      <c r="BEW1986" s="69"/>
      <c r="BEX1986" s="69"/>
      <c r="BEY1986" s="107"/>
      <c r="BEZ1986" s="2"/>
      <c r="BFA1986" s="15"/>
      <c r="BFB1986" s="15"/>
      <c r="BFC1986" s="80"/>
      <c r="BFD1986" s="52"/>
      <c r="BFE1986" s="69"/>
      <c r="BFF1986" s="69"/>
      <c r="BFG1986" s="69"/>
      <c r="BFH1986" s="107"/>
      <c r="BFI1986" s="2"/>
      <c r="BFJ1986" s="15"/>
      <c r="BFK1986" s="15"/>
      <c r="BFL1986" s="80"/>
      <c r="BFM1986" s="52"/>
      <c r="BFN1986" s="69"/>
      <c r="BFO1986" s="69"/>
      <c r="BFP1986" s="69"/>
      <c r="BFQ1986" s="107"/>
      <c r="BFR1986" s="2"/>
      <c r="BFS1986" s="15"/>
      <c r="BFT1986" s="15"/>
      <c r="BFU1986" s="80"/>
      <c r="BFV1986" s="52"/>
      <c r="BFW1986" s="69"/>
      <c r="BFX1986" s="69"/>
      <c r="BFY1986" s="69"/>
      <c r="BFZ1986" s="107"/>
      <c r="BGA1986" s="2"/>
      <c r="BGB1986" s="15"/>
      <c r="BGC1986" s="15"/>
      <c r="BGD1986" s="80"/>
      <c r="BGE1986" s="52"/>
      <c r="BGF1986" s="69"/>
      <c r="BGG1986" s="69"/>
      <c r="BGH1986" s="69"/>
      <c r="BGI1986" s="107"/>
      <c r="BGJ1986" s="2"/>
      <c r="BGK1986" s="15"/>
      <c r="BGL1986" s="15"/>
      <c r="BGM1986" s="80"/>
      <c r="BGN1986" s="52"/>
      <c r="BGO1986" s="69"/>
      <c r="BGP1986" s="69"/>
      <c r="BGQ1986" s="69"/>
      <c r="BGR1986" s="107"/>
      <c r="BGS1986" s="2"/>
      <c r="BGT1986" s="15"/>
      <c r="BGU1986" s="15"/>
      <c r="BGV1986" s="80"/>
      <c r="BGW1986" s="52"/>
      <c r="BGX1986" s="69"/>
      <c r="BGY1986" s="69"/>
      <c r="BGZ1986" s="69"/>
      <c r="BHA1986" s="107"/>
      <c r="BHB1986" s="2"/>
      <c r="BHC1986" s="15"/>
      <c r="BHD1986" s="15"/>
      <c r="BHE1986" s="80"/>
      <c r="BHF1986" s="52"/>
      <c r="BHG1986" s="69"/>
      <c r="BHH1986" s="69"/>
      <c r="BHI1986" s="69"/>
      <c r="BHJ1986" s="107"/>
      <c r="BHK1986" s="2"/>
      <c r="BHL1986" s="15"/>
      <c r="BHM1986" s="15"/>
      <c r="BHN1986" s="80"/>
      <c r="BHO1986" s="52"/>
      <c r="BHP1986" s="69"/>
      <c r="BHQ1986" s="69"/>
      <c r="BHR1986" s="69"/>
      <c r="BHS1986" s="107"/>
      <c r="BHT1986" s="2"/>
      <c r="BHU1986" s="15"/>
      <c r="BHV1986" s="15"/>
      <c r="BHW1986" s="80"/>
      <c r="BHX1986" s="52"/>
      <c r="BHY1986" s="69"/>
      <c r="BHZ1986" s="69"/>
      <c r="BIA1986" s="69"/>
      <c r="BIB1986" s="107"/>
      <c r="BIC1986" s="2"/>
      <c r="BID1986" s="15"/>
      <c r="BIE1986" s="15"/>
      <c r="BIF1986" s="80"/>
      <c r="BIG1986" s="52"/>
      <c r="BIH1986" s="69"/>
      <c r="BII1986" s="69"/>
      <c r="BIJ1986" s="69"/>
      <c r="BIK1986" s="107"/>
      <c r="BIL1986" s="2"/>
      <c r="BIM1986" s="15"/>
      <c r="BIN1986" s="15"/>
      <c r="BIO1986" s="80"/>
      <c r="BIP1986" s="52"/>
      <c r="BIQ1986" s="69"/>
      <c r="BIR1986" s="69"/>
      <c r="BIS1986" s="69"/>
      <c r="BIT1986" s="107"/>
      <c r="BIU1986" s="2"/>
      <c r="BIV1986" s="15"/>
      <c r="BIW1986" s="15"/>
      <c r="BIX1986" s="80"/>
      <c r="BIY1986" s="52"/>
      <c r="BIZ1986" s="69"/>
      <c r="BJA1986" s="69"/>
      <c r="BJB1986" s="69"/>
      <c r="BJC1986" s="107"/>
      <c r="BJD1986" s="2"/>
      <c r="BJE1986" s="15"/>
      <c r="BJF1986" s="15"/>
      <c r="BJG1986" s="80"/>
      <c r="BJH1986" s="52"/>
      <c r="BJI1986" s="69"/>
      <c r="BJJ1986" s="69"/>
      <c r="BJK1986" s="69"/>
      <c r="BJL1986" s="107"/>
      <c r="BJM1986" s="2"/>
      <c r="BJN1986" s="15"/>
      <c r="BJO1986" s="15"/>
      <c r="BJP1986" s="80"/>
      <c r="BJQ1986" s="52"/>
      <c r="BJR1986" s="69"/>
      <c r="BJS1986" s="69"/>
      <c r="BJT1986" s="69"/>
      <c r="BJU1986" s="107"/>
      <c r="BJV1986" s="2"/>
      <c r="BJW1986" s="15"/>
      <c r="BJX1986" s="15"/>
      <c r="BJY1986" s="80"/>
      <c r="BJZ1986" s="52"/>
      <c r="BKA1986" s="69"/>
      <c r="BKB1986" s="69"/>
      <c r="BKC1986" s="69"/>
      <c r="BKD1986" s="107"/>
      <c r="BKE1986" s="2"/>
      <c r="BKF1986" s="15"/>
      <c r="BKG1986" s="15"/>
      <c r="BKH1986" s="80"/>
      <c r="BKI1986" s="52"/>
      <c r="BKJ1986" s="69"/>
      <c r="BKK1986" s="69"/>
      <c r="BKL1986" s="69"/>
      <c r="BKM1986" s="107"/>
      <c r="BKN1986" s="2"/>
      <c r="BKO1986" s="15"/>
      <c r="BKP1986" s="15"/>
      <c r="BKQ1986" s="80"/>
      <c r="BKR1986" s="52"/>
      <c r="BKS1986" s="69"/>
      <c r="BKT1986" s="69"/>
      <c r="BKU1986" s="69"/>
      <c r="BKV1986" s="107"/>
      <c r="BKW1986" s="2"/>
      <c r="BKX1986" s="15"/>
      <c r="BKY1986" s="15"/>
      <c r="BKZ1986" s="80"/>
      <c r="BLA1986" s="52"/>
      <c r="BLB1986" s="69"/>
      <c r="BLC1986" s="69"/>
      <c r="BLD1986" s="69"/>
      <c r="BLE1986" s="107"/>
      <c r="BLF1986" s="2"/>
      <c r="BLG1986" s="15"/>
      <c r="BLH1986" s="15"/>
      <c r="BLI1986" s="80"/>
      <c r="BLJ1986" s="52"/>
      <c r="BLK1986" s="69"/>
      <c r="BLL1986" s="69"/>
      <c r="BLM1986" s="69"/>
      <c r="BLN1986" s="107"/>
      <c r="BLO1986" s="2"/>
      <c r="BLP1986" s="15"/>
      <c r="BLQ1986" s="15"/>
      <c r="BLR1986" s="80"/>
      <c r="BLS1986" s="52"/>
      <c r="BLT1986" s="69"/>
      <c r="BLU1986" s="69"/>
      <c r="BLV1986" s="69"/>
      <c r="BLW1986" s="107"/>
      <c r="BLX1986" s="2"/>
      <c r="BLY1986" s="15"/>
      <c r="BLZ1986" s="15"/>
      <c r="BMA1986" s="80"/>
      <c r="BMB1986" s="52"/>
      <c r="BMC1986" s="69"/>
      <c r="BMD1986" s="69"/>
      <c r="BME1986" s="69"/>
      <c r="BMF1986" s="107"/>
      <c r="BMG1986" s="2"/>
      <c r="BMH1986" s="15"/>
      <c r="BMI1986" s="15"/>
      <c r="BMJ1986" s="80"/>
      <c r="BMK1986" s="52"/>
      <c r="BML1986" s="69"/>
      <c r="BMM1986" s="69"/>
      <c r="BMN1986" s="69"/>
      <c r="BMO1986" s="107"/>
      <c r="BMP1986" s="2"/>
      <c r="BMQ1986" s="15"/>
      <c r="BMR1986" s="15"/>
      <c r="BMS1986" s="80"/>
      <c r="BMT1986" s="52"/>
      <c r="BMU1986" s="69"/>
      <c r="BMV1986" s="69"/>
      <c r="BMW1986" s="69"/>
      <c r="BMX1986" s="107"/>
      <c r="BMY1986" s="2"/>
      <c r="BMZ1986" s="15"/>
      <c r="BNA1986" s="15"/>
      <c r="BNB1986" s="80"/>
      <c r="BNC1986" s="52"/>
      <c r="BND1986" s="69"/>
      <c r="BNE1986" s="69"/>
      <c r="BNF1986" s="69"/>
      <c r="BNG1986" s="107"/>
      <c r="BNH1986" s="2"/>
      <c r="BNI1986" s="15"/>
      <c r="BNJ1986" s="15"/>
      <c r="BNK1986" s="80"/>
      <c r="BNL1986" s="52"/>
      <c r="BNM1986" s="69"/>
      <c r="BNN1986" s="69"/>
      <c r="BNO1986" s="69"/>
      <c r="BNP1986" s="107"/>
      <c r="BNQ1986" s="2"/>
      <c r="BNR1986" s="15"/>
      <c r="BNS1986" s="15"/>
      <c r="BNT1986" s="80"/>
      <c r="BNU1986" s="52"/>
      <c r="BNV1986" s="69"/>
      <c r="BNW1986" s="69"/>
      <c r="BNX1986" s="69"/>
      <c r="BNY1986" s="107"/>
      <c r="BNZ1986" s="2"/>
      <c r="BOA1986" s="15"/>
      <c r="BOB1986" s="15"/>
      <c r="BOC1986" s="80"/>
      <c r="BOD1986" s="52"/>
      <c r="BOE1986" s="69"/>
      <c r="BOF1986" s="69"/>
      <c r="BOG1986" s="69"/>
      <c r="BOH1986" s="107"/>
      <c r="BOI1986" s="2"/>
      <c r="BOJ1986" s="15"/>
      <c r="BOK1986" s="15"/>
      <c r="BOL1986" s="80"/>
      <c r="BOM1986" s="52"/>
      <c r="BON1986" s="69"/>
      <c r="BOO1986" s="69"/>
      <c r="BOP1986" s="69"/>
      <c r="BOQ1986" s="107"/>
      <c r="BOR1986" s="2"/>
      <c r="BOS1986" s="15"/>
      <c r="BOT1986" s="15"/>
      <c r="BOU1986" s="80"/>
      <c r="BOV1986" s="52"/>
      <c r="BOW1986" s="69"/>
      <c r="BOX1986" s="69"/>
      <c r="BOY1986" s="69"/>
      <c r="BOZ1986" s="107"/>
      <c r="BPA1986" s="2"/>
      <c r="BPB1986" s="15"/>
      <c r="BPC1986" s="15"/>
      <c r="BPD1986" s="80"/>
      <c r="BPE1986" s="52"/>
      <c r="BPF1986" s="69"/>
      <c r="BPG1986" s="69"/>
      <c r="BPH1986" s="69"/>
      <c r="BPI1986" s="107"/>
      <c r="BPJ1986" s="2"/>
      <c r="BPK1986" s="15"/>
      <c r="BPL1986" s="15"/>
      <c r="BPM1986" s="80"/>
      <c r="BPN1986" s="52"/>
      <c r="BPO1986" s="69"/>
      <c r="BPP1986" s="69"/>
      <c r="BPQ1986" s="69"/>
      <c r="BPR1986" s="107"/>
      <c r="BPS1986" s="2"/>
      <c r="BPT1986" s="15"/>
      <c r="BPU1986" s="15"/>
      <c r="BPV1986" s="80"/>
      <c r="BPW1986" s="52"/>
      <c r="BPX1986" s="69"/>
      <c r="BPY1986" s="69"/>
      <c r="BPZ1986" s="69"/>
      <c r="BQA1986" s="107"/>
      <c r="BQB1986" s="2"/>
      <c r="BQC1986" s="15"/>
      <c r="BQD1986" s="15"/>
      <c r="BQE1986" s="80"/>
      <c r="BQF1986" s="52"/>
      <c r="BQG1986" s="69"/>
      <c r="BQH1986" s="69"/>
      <c r="BQI1986" s="69"/>
      <c r="BQJ1986" s="107"/>
      <c r="BQK1986" s="2"/>
      <c r="BQL1986" s="15"/>
      <c r="BQM1986" s="15"/>
      <c r="BQN1986" s="80"/>
      <c r="BQO1986" s="52"/>
      <c r="BQP1986" s="69"/>
      <c r="BQQ1986" s="69"/>
      <c r="BQR1986" s="69"/>
      <c r="BQS1986" s="107"/>
      <c r="BQT1986" s="2"/>
      <c r="BQU1986" s="15"/>
      <c r="BQV1986" s="15"/>
      <c r="BQW1986" s="80"/>
      <c r="BQX1986" s="52"/>
      <c r="BQY1986" s="69"/>
      <c r="BQZ1986" s="69"/>
      <c r="BRA1986" s="69"/>
      <c r="BRB1986" s="107"/>
      <c r="BRC1986" s="2"/>
      <c r="BRD1986" s="15"/>
      <c r="BRE1986" s="15"/>
      <c r="BRF1986" s="80"/>
      <c r="BRG1986" s="52"/>
      <c r="BRH1986" s="69"/>
      <c r="BRI1986" s="69"/>
      <c r="BRJ1986" s="69"/>
      <c r="BRK1986" s="107"/>
      <c r="BRL1986" s="2"/>
      <c r="BRM1986" s="15"/>
      <c r="BRN1986" s="15"/>
      <c r="BRO1986" s="80"/>
      <c r="BRP1986" s="52"/>
      <c r="BRQ1986" s="69"/>
      <c r="BRR1986" s="69"/>
      <c r="BRS1986" s="69"/>
      <c r="BRT1986" s="107"/>
      <c r="BRU1986" s="2"/>
      <c r="BRV1986" s="15"/>
      <c r="BRW1986" s="15"/>
      <c r="BRX1986" s="80"/>
      <c r="BRY1986" s="52"/>
      <c r="BRZ1986" s="69"/>
      <c r="BSA1986" s="69"/>
      <c r="BSB1986" s="69"/>
      <c r="BSC1986" s="107"/>
      <c r="BSD1986" s="2"/>
      <c r="BSE1986" s="15"/>
      <c r="BSF1986" s="15"/>
      <c r="BSG1986" s="80"/>
      <c r="BSH1986" s="52"/>
      <c r="BSI1986" s="69"/>
      <c r="BSJ1986" s="69"/>
      <c r="BSK1986" s="69"/>
      <c r="BSL1986" s="107"/>
      <c r="BSM1986" s="2"/>
      <c r="BSN1986" s="15"/>
      <c r="BSO1986" s="15"/>
      <c r="BSP1986" s="80"/>
      <c r="BSQ1986" s="52"/>
      <c r="BSR1986" s="69"/>
      <c r="BSS1986" s="69"/>
      <c r="BST1986" s="69"/>
      <c r="BSU1986" s="107"/>
      <c r="BSV1986" s="2"/>
      <c r="BSW1986" s="15"/>
      <c r="BSX1986" s="15"/>
      <c r="BSY1986" s="80"/>
      <c r="BSZ1986" s="52"/>
      <c r="BTA1986" s="69"/>
      <c r="BTB1986" s="69"/>
      <c r="BTC1986" s="69"/>
      <c r="BTD1986" s="107"/>
      <c r="BTE1986" s="2"/>
      <c r="BTF1986" s="15"/>
      <c r="BTG1986" s="15"/>
      <c r="BTH1986" s="80"/>
      <c r="BTI1986" s="52"/>
      <c r="BTJ1986" s="69"/>
      <c r="BTK1986" s="69"/>
      <c r="BTL1986" s="69"/>
      <c r="BTM1986" s="107"/>
      <c r="BTN1986" s="2"/>
      <c r="BTO1986" s="15"/>
      <c r="BTP1986" s="15"/>
      <c r="BTQ1986" s="80"/>
      <c r="BTR1986" s="52"/>
      <c r="BTS1986" s="69"/>
      <c r="BTT1986" s="69"/>
      <c r="BTU1986" s="69"/>
      <c r="BTV1986" s="107"/>
      <c r="BTW1986" s="2"/>
      <c r="BTX1986" s="15"/>
      <c r="BTY1986" s="15"/>
      <c r="BTZ1986" s="80"/>
      <c r="BUA1986" s="52"/>
      <c r="BUB1986" s="69"/>
      <c r="BUC1986" s="69"/>
      <c r="BUD1986" s="69"/>
      <c r="BUE1986" s="107"/>
      <c r="BUF1986" s="2"/>
      <c r="BUG1986" s="15"/>
      <c r="BUH1986" s="15"/>
      <c r="BUI1986" s="80"/>
      <c r="BUJ1986" s="52"/>
      <c r="BUK1986" s="69"/>
      <c r="BUL1986" s="69"/>
      <c r="BUM1986" s="69"/>
      <c r="BUN1986" s="107"/>
      <c r="BUO1986" s="2"/>
      <c r="BUP1986" s="15"/>
      <c r="BUQ1986" s="15"/>
      <c r="BUR1986" s="80"/>
      <c r="BUS1986" s="52"/>
      <c r="BUT1986" s="69"/>
      <c r="BUU1986" s="69"/>
      <c r="BUV1986" s="69"/>
      <c r="BUW1986" s="107"/>
      <c r="BUX1986" s="2"/>
      <c r="BUY1986" s="15"/>
      <c r="BUZ1986" s="15"/>
      <c r="BVA1986" s="80"/>
      <c r="BVB1986" s="52"/>
      <c r="BVC1986" s="69"/>
      <c r="BVD1986" s="69"/>
      <c r="BVE1986" s="69"/>
      <c r="BVF1986" s="107"/>
      <c r="BVG1986" s="2"/>
      <c r="BVH1986" s="15"/>
      <c r="BVI1986" s="15"/>
      <c r="BVJ1986" s="80"/>
      <c r="BVK1986" s="52"/>
      <c r="BVL1986" s="69"/>
      <c r="BVM1986" s="69"/>
      <c r="BVN1986" s="69"/>
      <c r="BVO1986" s="107"/>
      <c r="BVP1986" s="2"/>
      <c r="BVQ1986" s="15"/>
      <c r="BVR1986" s="15"/>
      <c r="BVS1986" s="80"/>
      <c r="BVT1986" s="52"/>
      <c r="BVU1986" s="69"/>
      <c r="BVV1986" s="69"/>
      <c r="BVW1986" s="69"/>
      <c r="BVX1986" s="107"/>
      <c r="BVY1986" s="2"/>
      <c r="BVZ1986" s="15"/>
      <c r="BWA1986" s="15"/>
      <c r="BWB1986" s="80"/>
      <c r="BWC1986" s="52"/>
      <c r="BWD1986" s="69"/>
      <c r="BWE1986" s="69"/>
      <c r="BWF1986" s="69"/>
      <c r="BWG1986" s="107"/>
      <c r="BWH1986" s="2"/>
      <c r="BWI1986" s="15"/>
      <c r="BWJ1986" s="15"/>
      <c r="BWK1986" s="80"/>
      <c r="BWL1986" s="52"/>
      <c r="BWM1986" s="69"/>
      <c r="BWN1986" s="69"/>
      <c r="BWO1986" s="69"/>
      <c r="BWP1986" s="107"/>
      <c r="BWQ1986" s="2"/>
      <c r="BWR1986" s="15"/>
      <c r="BWS1986" s="15"/>
      <c r="BWT1986" s="80"/>
      <c r="BWU1986" s="52"/>
      <c r="BWV1986" s="69"/>
      <c r="BWW1986" s="69"/>
      <c r="BWX1986" s="69"/>
      <c r="BWY1986" s="107"/>
      <c r="BWZ1986" s="2"/>
      <c r="BXA1986" s="15"/>
      <c r="BXB1986" s="15"/>
      <c r="BXC1986" s="80"/>
      <c r="BXD1986" s="52"/>
      <c r="BXE1986" s="69"/>
      <c r="BXF1986" s="69"/>
      <c r="BXG1986" s="69"/>
      <c r="BXH1986" s="107"/>
      <c r="BXI1986" s="2"/>
      <c r="BXJ1986" s="15"/>
      <c r="BXK1986" s="15"/>
      <c r="BXL1986" s="80"/>
      <c r="BXM1986" s="52"/>
      <c r="BXN1986" s="69"/>
      <c r="BXO1986" s="69"/>
      <c r="BXP1986" s="69"/>
      <c r="BXQ1986" s="107"/>
      <c r="BXR1986" s="2"/>
      <c r="BXS1986" s="15"/>
      <c r="BXT1986" s="15"/>
      <c r="BXU1986" s="80"/>
      <c r="BXV1986" s="52"/>
      <c r="BXW1986" s="69"/>
      <c r="BXX1986" s="69"/>
      <c r="BXY1986" s="69"/>
      <c r="BXZ1986" s="107"/>
      <c r="BYA1986" s="2"/>
      <c r="BYB1986" s="15"/>
      <c r="BYC1986" s="15"/>
      <c r="BYD1986" s="80"/>
      <c r="BYE1986" s="52"/>
      <c r="BYF1986" s="69"/>
      <c r="BYG1986" s="69"/>
      <c r="BYH1986" s="69"/>
      <c r="BYI1986" s="107"/>
      <c r="BYJ1986" s="2"/>
      <c r="BYK1986" s="15"/>
      <c r="BYL1986" s="15"/>
      <c r="BYM1986" s="80"/>
      <c r="BYN1986" s="52"/>
      <c r="BYO1986" s="69"/>
      <c r="BYP1986" s="69"/>
      <c r="BYQ1986" s="69"/>
      <c r="BYR1986" s="107"/>
      <c r="BYS1986" s="2"/>
      <c r="BYT1986" s="15"/>
      <c r="BYU1986" s="15"/>
      <c r="BYV1986" s="80"/>
      <c r="BYW1986" s="52"/>
      <c r="BYX1986" s="69"/>
      <c r="BYY1986" s="69"/>
      <c r="BYZ1986" s="69"/>
      <c r="BZA1986" s="107"/>
      <c r="BZB1986" s="2"/>
      <c r="BZC1986" s="15"/>
      <c r="BZD1986" s="15"/>
      <c r="BZE1986" s="80"/>
      <c r="BZF1986" s="52"/>
      <c r="BZG1986" s="69"/>
      <c r="BZH1986" s="69"/>
      <c r="BZI1986" s="69"/>
      <c r="BZJ1986" s="107"/>
      <c r="BZK1986" s="2"/>
      <c r="BZL1986" s="15"/>
      <c r="BZM1986" s="15"/>
      <c r="BZN1986" s="80"/>
      <c r="BZO1986" s="52"/>
      <c r="BZP1986" s="69"/>
      <c r="BZQ1986" s="69"/>
      <c r="BZR1986" s="69"/>
      <c r="BZS1986" s="107"/>
      <c r="BZT1986" s="2"/>
      <c r="BZU1986" s="15"/>
      <c r="BZV1986" s="15"/>
      <c r="BZW1986" s="80"/>
      <c r="BZX1986" s="52"/>
      <c r="BZY1986" s="69"/>
      <c r="BZZ1986" s="69"/>
      <c r="CAA1986" s="69"/>
      <c r="CAB1986" s="107"/>
      <c r="CAC1986" s="2"/>
      <c r="CAD1986" s="15"/>
      <c r="CAE1986" s="15"/>
      <c r="CAF1986" s="80"/>
      <c r="CAG1986" s="52"/>
      <c r="CAH1986" s="69"/>
      <c r="CAI1986" s="69"/>
      <c r="CAJ1986" s="69"/>
      <c r="CAK1986" s="107"/>
      <c r="CAL1986" s="2"/>
      <c r="CAM1986" s="15"/>
      <c r="CAN1986" s="15"/>
      <c r="CAO1986" s="80"/>
      <c r="CAP1986" s="52"/>
      <c r="CAQ1986" s="69"/>
      <c r="CAR1986" s="69"/>
      <c r="CAS1986" s="69"/>
      <c r="CAT1986" s="107"/>
      <c r="CAU1986" s="2"/>
      <c r="CAV1986" s="15"/>
      <c r="CAW1986" s="15"/>
      <c r="CAX1986" s="80"/>
      <c r="CAY1986" s="52"/>
      <c r="CAZ1986" s="69"/>
      <c r="CBA1986" s="69"/>
      <c r="CBB1986" s="69"/>
      <c r="CBC1986" s="107"/>
      <c r="CBD1986" s="2"/>
      <c r="CBE1986" s="15"/>
      <c r="CBF1986" s="15"/>
      <c r="CBG1986" s="80"/>
      <c r="CBH1986" s="52"/>
      <c r="CBI1986" s="69"/>
      <c r="CBJ1986" s="69"/>
      <c r="CBK1986" s="69"/>
      <c r="CBL1986" s="107"/>
      <c r="CBM1986" s="2"/>
      <c r="CBN1986" s="15"/>
      <c r="CBO1986" s="15"/>
      <c r="CBP1986" s="80"/>
      <c r="CBQ1986" s="52"/>
      <c r="CBR1986" s="69"/>
      <c r="CBS1986" s="69"/>
      <c r="CBT1986" s="69"/>
      <c r="CBU1986" s="107"/>
      <c r="CBV1986" s="2"/>
      <c r="CBW1986" s="15"/>
      <c r="CBX1986" s="15"/>
      <c r="CBY1986" s="80"/>
      <c r="CBZ1986" s="52"/>
      <c r="CCA1986" s="69"/>
      <c r="CCB1986" s="69"/>
      <c r="CCC1986" s="69"/>
      <c r="CCD1986" s="107"/>
      <c r="CCE1986" s="2"/>
      <c r="CCF1986" s="15"/>
      <c r="CCG1986" s="15"/>
      <c r="CCH1986" s="80"/>
      <c r="CCI1986" s="52"/>
      <c r="CCJ1986" s="69"/>
      <c r="CCK1986" s="69"/>
      <c r="CCL1986" s="69"/>
      <c r="CCM1986" s="107"/>
      <c r="CCN1986" s="2"/>
      <c r="CCO1986" s="15"/>
      <c r="CCP1986" s="15"/>
      <c r="CCQ1986" s="80"/>
      <c r="CCR1986" s="52"/>
      <c r="CCS1986" s="69"/>
      <c r="CCT1986" s="69"/>
      <c r="CCU1986" s="69"/>
      <c r="CCV1986" s="107"/>
      <c r="CCW1986" s="2"/>
      <c r="CCX1986" s="15"/>
      <c r="CCY1986" s="15"/>
      <c r="CCZ1986" s="80"/>
      <c r="CDA1986" s="52"/>
      <c r="CDB1986" s="69"/>
      <c r="CDC1986" s="69"/>
      <c r="CDD1986" s="69"/>
      <c r="CDE1986" s="107"/>
      <c r="CDF1986" s="2"/>
      <c r="CDG1986" s="15"/>
      <c r="CDH1986" s="15"/>
      <c r="CDI1986" s="80"/>
      <c r="CDJ1986" s="52"/>
      <c r="CDK1986" s="69"/>
      <c r="CDL1986" s="69"/>
      <c r="CDM1986" s="69"/>
      <c r="CDN1986" s="107"/>
      <c r="CDO1986" s="2"/>
      <c r="CDP1986" s="15"/>
      <c r="CDQ1986" s="15"/>
      <c r="CDR1986" s="80"/>
      <c r="CDS1986" s="52"/>
      <c r="CDT1986" s="69"/>
      <c r="CDU1986" s="69"/>
      <c r="CDV1986" s="69"/>
      <c r="CDW1986" s="107"/>
      <c r="CDX1986" s="2"/>
      <c r="CDY1986" s="15"/>
      <c r="CDZ1986" s="15"/>
      <c r="CEA1986" s="80"/>
      <c r="CEB1986" s="52"/>
      <c r="CEC1986" s="69"/>
      <c r="CED1986" s="69"/>
      <c r="CEE1986" s="69"/>
      <c r="CEF1986" s="107"/>
      <c r="CEG1986" s="2"/>
      <c r="CEH1986" s="15"/>
      <c r="CEI1986" s="15"/>
      <c r="CEJ1986" s="80"/>
      <c r="CEK1986" s="52"/>
      <c r="CEL1986" s="69"/>
      <c r="CEM1986" s="69"/>
      <c r="CEN1986" s="69"/>
      <c r="CEO1986" s="107"/>
      <c r="CEP1986" s="2"/>
      <c r="CEQ1986" s="15"/>
      <c r="CER1986" s="15"/>
      <c r="CES1986" s="80"/>
      <c r="CET1986" s="52"/>
      <c r="CEU1986" s="69"/>
      <c r="CEV1986" s="69"/>
      <c r="CEW1986" s="69"/>
      <c r="CEX1986" s="107"/>
      <c r="CEY1986" s="2"/>
      <c r="CEZ1986" s="15"/>
      <c r="CFA1986" s="15"/>
      <c r="CFB1986" s="80"/>
      <c r="CFC1986" s="52"/>
      <c r="CFD1986" s="69"/>
      <c r="CFE1986" s="69"/>
      <c r="CFF1986" s="69"/>
      <c r="CFG1986" s="107"/>
      <c r="CFH1986" s="2"/>
      <c r="CFI1986" s="15"/>
      <c r="CFJ1986" s="15"/>
      <c r="CFK1986" s="80"/>
      <c r="CFL1986" s="52"/>
      <c r="CFM1986" s="69"/>
      <c r="CFN1986" s="69"/>
      <c r="CFO1986" s="69"/>
      <c r="CFP1986" s="107"/>
      <c r="CFQ1986" s="2"/>
      <c r="CFR1986" s="15"/>
      <c r="CFS1986" s="15"/>
      <c r="CFT1986" s="80"/>
      <c r="CFU1986" s="52"/>
      <c r="CFV1986" s="69"/>
      <c r="CFW1986" s="69"/>
      <c r="CFX1986" s="69"/>
      <c r="CFY1986" s="107"/>
      <c r="CFZ1986" s="2"/>
      <c r="CGA1986" s="15"/>
      <c r="CGB1986" s="15"/>
      <c r="CGC1986" s="80"/>
      <c r="CGD1986" s="52"/>
      <c r="CGE1986" s="69"/>
      <c r="CGF1986" s="69"/>
      <c r="CGG1986" s="69"/>
      <c r="CGH1986" s="107"/>
      <c r="CGI1986" s="2"/>
      <c r="CGJ1986" s="15"/>
      <c r="CGK1986" s="15"/>
      <c r="CGL1986" s="80"/>
      <c r="CGM1986" s="52"/>
      <c r="CGN1986" s="69"/>
      <c r="CGO1986" s="69"/>
      <c r="CGP1986" s="69"/>
      <c r="CGQ1986" s="107"/>
      <c r="CGR1986" s="2"/>
      <c r="CGS1986" s="15"/>
      <c r="CGT1986" s="15"/>
      <c r="CGU1986" s="80"/>
      <c r="CGV1986" s="52"/>
      <c r="CGW1986" s="69"/>
      <c r="CGX1986" s="69"/>
      <c r="CGY1986" s="69"/>
      <c r="CGZ1986" s="107"/>
      <c r="CHA1986" s="2"/>
      <c r="CHB1986" s="15"/>
      <c r="CHC1986" s="15"/>
      <c r="CHD1986" s="80"/>
      <c r="CHE1986" s="52"/>
      <c r="CHF1986" s="69"/>
      <c r="CHG1986" s="69"/>
      <c r="CHH1986" s="69"/>
      <c r="CHI1986" s="107"/>
      <c r="CHJ1986" s="2"/>
      <c r="CHK1986" s="15"/>
      <c r="CHL1986" s="15"/>
      <c r="CHM1986" s="80"/>
      <c r="CHN1986" s="52"/>
      <c r="CHO1986" s="69"/>
      <c r="CHP1986" s="69"/>
      <c r="CHQ1986" s="69"/>
      <c r="CHR1986" s="107"/>
      <c r="CHS1986" s="2"/>
      <c r="CHT1986" s="15"/>
      <c r="CHU1986" s="15"/>
      <c r="CHV1986" s="80"/>
      <c r="CHW1986" s="52"/>
      <c r="CHX1986" s="69"/>
      <c r="CHY1986" s="69"/>
      <c r="CHZ1986" s="69"/>
      <c r="CIA1986" s="107"/>
      <c r="CIB1986" s="2"/>
      <c r="CIC1986" s="15"/>
      <c r="CID1986" s="15"/>
      <c r="CIE1986" s="80"/>
      <c r="CIF1986" s="52"/>
      <c r="CIG1986" s="69"/>
      <c r="CIH1986" s="69"/>
      <c r="CII1986" s="69"/>
      <c r="CIJ1986" s="107"/>
      <c r="CIK1986" s="2"/>
      <c r="CIL1986" s="15"/>
      <c r="CIM1986" s="15"/>
      <c r="CIN1986" s="80"/>
      <c r="CIO1986" s="52"/>
      <c r="CIP1986" s="69"/>
      <c r="CIQ1986" s="69"/>
      <c r="CIR1986" s="69"/>
      <c r="CIS1986" s="107"/>
      <c r="CIT1986" s="2"/>
      <c r="CIU1986" s="15"/>
      <c r="CIV1986" s="15"/>
      <c r="CIW1986" s="80"/>
      <c r="CIX1986" s="52"/>
      <c r="CIY1986" s="69"/>
      <c r="CIZ1986" s="69"/>
      <c r="CJA1986" s="69"/>
      <c r="CJB1986" s="107"/>
      <c r="CJC1986" s="2"/>
      <c r="CJD1986" s="15"/>
      <c r="CJE1986" s="15"/>
      <c r="CJF1986" s="80"/>
      <c r="CJG1986" s="52"/>
      <c r="CJH1986" s="69"/>
      <c r="CJI1986" s="69"/>
      <c r="CJJ1986" s="69"/>
      <c r="CJK1986" s="107"/>
      <c r="CJL1986" s="2"/>
      <c r="CJM1986" s="15"/>
      <c r="CJN1986" s="15"/>
      <c r="CJO1986" s="80"/>
      <c r="CJP1986" s="52"/>
      <c r="CJQ1986" s="69"/>
      <c r="CJR1986" s="69"/>
      <c r="CJS1986" s="69"/>
      <c r="CJT1986" s="107"/>
      <c r="CJU1986" s="2"/>
      <c r="CJV1986" s="15"/>
      <c r="CJW1986" s="15"/>
      <c r="CJX1986" s="80"/>
      <c r="CJY1986" s="52"/>
      <c r="CJZ1986" s="69"/>
      <c r="CKA1986" s="69"/>
      <c r="CKB1986" s="69"/>
      <c r="CKC1986" s="107"/>
      <c r="CKD1986" s="2"/>
      <c r="CKE1986" s="15"/>
      <c r="CKF1986" s="15"/>
      <c r="CKG1986" s="80"/>
      <c r="CKH1986" s="52"/>
      <c r="CKI1986" s="69"/>
      <c r="CKJ1986" s="69"/>
      <c r="CKK1986" s="69"/>
      <c r="CKL1986" s="107"/>
      <c r="CKM1986" s="2"/>
      <c r="CKN1986" s="15"/>
      <c r="CKO1986" s="15"/>
      <c r="CKP1986" s="80"/>
      <c r="CKQ1986" s="52"/>
      <c r="CKR1986" s="69"/>
      <c r="CKS1986" s="69"/>
      <c r="CKT1986" s="69"/>
      <c r="CKU1986" s="107"/>
      <c r="CKV1986" s="2"/>
      <c r="CKW1986" s="15"/>
      <c r="CKX1986" s="15"/>
      <c r="CKY1986" s="80"/>
      <c r="CKZ1986" s="52"/>
      <c r="CLA1986" s="69"/>
      <c r="CLB1986" s="69"/>
      <c r="CLC1986" s="69"/>
      <c r="CLD1986" s="107"/>
      <c r="CLE1986" s="2"/>
      <c r="CLF1986" s="15"/>
      <c r="CLG1986" s="15"/>
      <c r="CLH1986" s="80"/>
      <c r="CLI1986" s="52"/>
      <c r="CLJ1986" s="69"/>
      <c r="CLK1986" s="69"/>
      <c r="CLL1986" s="69"/>
      <c r="CLM1986" s="107"/>
      <c r="CLN1986" s="2"/>
      <c r="CLO1986" s="15"/>
      <c r="CLP1986" s="15"/>
      <c r="CLQ1986" s="80"/>
      <c r="CLR1986" s="52"/>
      <c r="CLS1986" s="69"/>
      <c r="CLT1986" s="69"/>
      <c r="CLU1986" s="69"/>
      <c r="CLV1986" s="107"/>
      <c r="CLW1986" s="2"/>
      <c r="CLX1986" s="15"/>
      <c r="CLY1986" s="15"/>
      <c r="CLZ1986" s="80"/>
      <c r="CMA1986" s="52"/>
      <c r="CMB1986" s="69"/>
      <c r="CMC1986" s="69"/>
      <c r="CMD1986" s="69"/>
      <c r="CME1986" s="107"/>
      <c r="CMF1986" s="2"/>
      <c r="CMG1986" s="15"/>
      <c r="CMH1986" s="15"/>
      <c r="CMI1986" s="80"/>
      <c r="CMJ1986" s="52"/>
      <c r="CMK1986" s="69"/>
      <c r="CML1986" s="69"/>
      <c r="CMM1986" s="69"/>
      <c r="CMN1986" s="107"/>
      <c r="CMO1986" s="2"/>
      <c r="CMP1986" s="15"/>
      <c r="CMQ1986" s="15"/>
      <c r="CMR1986" s="80"/>
      <c r="CMS1986" s="52"/>
      <c r="CMT1986" s="69"/>
      <c r="CMU1986" s="69"/>
      <c r="CMV1986" s="69"/>
      <c r="CMW1986" s="107"/>
      <c r="CMX1986" s="2"/>
      <c r="CMY1986" s="15"/>
      <c r="CMZ1986" s="15"/>
      <c r="CNA1986" s="80"/>
      <c r="CNB1986" s="52"/>
      <c r="CNC1986" s="69"/>
      <c r="CND1986" s="69"/>
      <c r="CNE1986" s="69"/>
      <c r="CNF1986" s="107"/>
      <c r="CNG1986" s="2"/>
      <c r="CNH1986" s="15"/>
      <c r="CNI1986" s="15"/>
      <c r="CNJ1986" s="80"/>
      <c r="CNK1986" s="52"/>
      <c r="CNL1986" s="69"/>
      <c r="CNM1986" s="69"/>
      <c r="CNN1986" s="69"/>
      <c r="CNO1986" s="107"/>
      <c r="CNP1986" s="2"/>
      <c r="CNQ1986" s="15"/>
      <c r="CNR1986" s="15"/>
      <c r="CNS1986" s="80"/>
      <c r="CNT1986" s="52"/>
      <c r="CNU1986" s="69"/>
      <c r="CNV1986" s="69"/>
      <c r="CNW1986" s="69"/>
      <c r="CNX1986" s="107"/>
      <c r="CNY1986" s="2"/>
      <c r="CNZ1986" s="15"/>
      <c r="COA1986" s="15"/>
      <c r="COB1986" s="80"/>
      <c r="COC1986" s="52"/>
      <c r="COD1986" s="69"/>
      <c r="COE1986" s="69"/>
      <c r="COF1986" s="69"/>
      <c r="COG1986" s="107"/>
      <c r="COH1986" s="2"/>
      <c r="COI1986" s="15"/>
      <c r="COJ1986" s="15"/>
      <c r="COK1986" s="80"/>
      <c r="COL1986" s="52"/>
      <c r="COM1986" s="69"/>
      <c r="CON1986" s="69"/>
      <c r="COO1986" s="69"/>
      <c r="COP1986" s="107"/>
      <c r="COQ1986" s="2"/>
      <c r="COR1986" s="15"/>
      <c r="COS1986" s="15"/>
      <c r="COT1986" s="80"/>
      <c r="COU1986" s="52"/>
      <c r="COV1986" s="69"/>
      <c r="COW1986" s="69"/>
      <c r="COX1986" s="69"/>
      <c r="COY1986" s="107"/>
      <c r="COZ1986" s="2"/>
      <c r="CPA1986" s="15"/>
      <c r="CPB1986" s="15"/>
      <c r="CPC1986" s="80"/>
      <c r="CPD1986" s="52"/>
      <c r="CPE1986" s="69"/>
      <c r="CPF1986" s="69"/>
      <c r="CPG1986" s="69"/>
      <c r="CPH1986" s="107"/>
      <c r="CPI1986" s="2"/>
      <c r="CPJ1986" s="15"/>
      <c r="CPK1986" s="15"/>
      <c r="CPL1986" s="80"/>
      <c r="CPM1986" s="52"/>
      <c r="CPN1986" s="69"/>
      <c r="CPO1986" s="69"/>
      <c r="CPP1986" s="69"/>
      <c r="CPQ1986" s="107"/>
      <c r="CPR1986" s="2"/>
      <c r="CPS1986" s="15"/>
      <c r="CPT1986" s="15"/>
      <c r="CPU1986" s="80"/>
      <c r="CPV1986" s="52"/>
      <c r="CPW1986" s="69"/>
      <c r="CPX1986" s="69"/>
      <c r="CPY1986" s="69"/>
      <c r="CPZ1986" s="107"/>
      <c r="CQA1986" s="2"/>
      <c r="CQB1986" s="15"/>
      <c r="CQC1986" s="15"/>
      <c r="CQD1986" s="80"/>
      <c r="CQE1986" s="52"/>
      <c r="CQF1986" s="69"/>
      <c r="CQG1986" s="69"/>
      <c r="CQH1986" s="69"/>
      <c r="CQI1986" s="107"/>
      <c r="CQJ1986" s="2"/>
      <c r="CQK1986" s="15"/>
      <c r="CQL1986" s="15"/>
      <c r="CQM1986" s="80"/>
      <c r="CQN1986" s="52"/>
      <c r="CQO1986" s="69"/>
      <c r="CQP1986" s="69"/>
      <c r="CQQ1986" s="69"/>
      <c r="CQR1986" s="107"/>
      <c r="CQS1986" s="2"/>
      <c r="CQT1986" s="15"/>
      <c r="CQU1986" s="15"/>
      <c r="CQV1986" s="80"/>
      <c r="CQW1986" s="52"/>
      <c r="CQX1986" s="69"/>
      <c r="CQY1986" s="69"/>
      <c r="CQZ1986" s="69"/>
      <c r="CRA1986" s="107"/>
      <c r="CRB1986" s="2"/>
      <c r="CRC1986" s="15"/>
      <c r="CRD1986" s="15"/>
      <c r="CRE1986" s="80"/>
      <c r="CRF1986" s="52"/>
      <c r="CRG1986" s="69"/>
      <c r="CRH1986" s="69"/>
      <c r="CRI1986" s="69"/>
      <c r="CRJ1986" s="107"/>
      <c r="CRK1986" s="2"/>
      <c r="CRL1986" s="15"/>
      <c r="CRM1986" s="15"/>
      <c r="CRN1986" s="80"/>
      <c r="CRO1986" s="52"/>
      <c r="CRP1986" s="69"/>
      <c r="CRQ1986" s="69"/>
      <c r="CRR1986" s="69"/>
      <c r="CRS1986" s="107"/>
      <c r="CRT1986" s="2"/>
      <c r="CRU1986" s="15"/>
      <c r="CRV1986" s="15"/>
      <c r="CRW1986" s="80"/>
      <c r="CRX1986" s="52"/>
      <c r="CRY1986" s="69"/>
      <c r="CRZ1986" s="69"/>
      <c r="CSA1986" s="69"/>
      <c r="CSB1986" s="107"/>
      <c r="CSC1986" s="2"/>
      <c r="CSD1986" s="15"/>
      <c r="CSE1986" s="15"/>
      <c r="CSF1986" s="80"/>
      <c r="CSG1986" s="52"/>
      <c r="CSH1986" s="69"/>
      <c r="CSI1986" s="69"/>
      <c r="CSJ1986" s="69"/>
      <c r="CSK1986" s="107"/>
      <c r="CSL1986" s="2"/>
      <c r="CSM1986" s="15"/>
      <c r="CSN1986" s="15"/>
      <c r="CSO1986" s="80"/>
      <c r="CSP1986" s="52"/>
      <c r="CSQ1986" s="69"/>
      <c r="CSR1986" s="69"/>
      <c r="CSS1986" s="69"/>
      <c r="CST1986" s="107"/>
      <c r="CSU1986" s="2"/>
      <c r="CSV1986" s="15"/>
      <c r="CSW1986" s="15"/>
      <c r="CSX1986" s="80"/>
      <c r="CSY1986" s="52"/>
      <c r="CSZ1986" s="69"/>
      <c r="CTA1986" s="69"/>
      <c r="CTB1986" s="69"/>
      <c r="CTC1986" s="107"/>
      <c r="CTD1986" s="2"/>
      <c r="CTE1986" s="15"/>
      <c r="CTF1986" s="15"/>
      <c r="CTG1986" s="80"/>
      <c r="CTH1986" s="52"/>
      <c r="CTI1986" s="69"/>
      <c r="CTJ1986" s="69"/>
      <c r="CTK1986" s="69"/>
      <c r="CTL1986" s="107"/>
      <c r="CTM1986" s="2"/>
      <c r="CTN1986" s="15"/>
      <c r="CTO1986" s="15"/>
      <c r="CTP1986" s="80"/>
      <c r="CTQ1986" s="52"/>
      <c r="CTR1986" s="69"/>
      <c r="CTS1986" s="69"/>
      <c r="CTT1986" s="69"/>
      <c r="CTU1986" s="107"/>
      <c r="CTV1986" s="2"/>
      <c r="CTW1986" s="15"/>
      <c r="CTX1986" s="15"/>
      <c r="CTY1986" s="80"/>
      <c r="CTZ1986" s="52"/>
      <c r="CUA1986" s="69"/>
      <c r="CUB1986" s="69"/>
      <c r="CUC1986" s="69"/>
      <c r="CUD1986" s="107"/>
      <c r="CUE1986" s="2"/>
      <c r="CUF1986" s="15"/>
      <c r="CUG1986" s="15"/>
      <c r="CUH1986" s="80"/>
      <c r="CUI1986" s="52"/>
      <c r="CUJ1986" s="69"/>
      <c r="CUK1986" s="69"/>
      <c r="CUL1986" s="69"/>
      <c r="CUM1986" s="107"/>
      <c r="CUN1986" s="2"/>
      <c r="CUO1986" s="15"/>
      <c r="CUP1986" s="15"/>
      <c r="CUQ1986" s="80"/>
      <c r="CUR1986" s="52"/>
      <c r="CUS1986" s="69"/>
      <c r="CUT1986" s="69"/>
      <c r="CUU1986" s="69"/>
      <c r="CUV1986" s="107"/>
      <c r="CUW1986" s="2"/>
      <c r="CUX1986" s="15"/>
      <c r="CUY1986" s="15"/>
      <c r="CUZ1986" s="80"/>
      <c r="CVA1986" s="52"/>
      <c r="CVB1986" s="69"/>
      <c r="CVC1986" s="69"/>
      <c r="CVD1986" s="69"/>
      <c r="CVE1986" s="107"/>
      <c r="CVF1986" s="2"/>
      <c r="CVG1986" s="15"/>
      <c r="CVH1986" s="15"/>
      <c r="CVI1986" s="80"/>
      <c r="CVJ1986" s="52"/>
      <c r="CVK1986" s="69"/>
      <c r="CVL1986" s="69"/>
      <c r="CVM1986" s="69"/>
      <c r="CVN1986" s="107"/>
      <c r="CVO1986" s="2"/>
      <c r="CVP1986" s="15"/>
      <c r="CVQ1986" s="15"/>
      <c r="CVR1986" s="80"/>
      <c r="CVS1986" s="52"/>
      <c r="CVT1986" s="69"/>
      <c r="CVU1986" s="69"/>
      <c r="CVV1986" s="69"/>
      <c r="CVW1986" s="107"/>
      <c r="CVX1986" s="2"/>
      <c r="CVY1986" s="15"/>
      <c r="CVZ1986" s="15"/>
      <c r="CWA1986" s="80"/>
      <c r="CWB1986" s="52"/>
      <c r="CWC1986" s="69"/>
      <c r="CWD1986" s="69"/>
      <c r="CWE1986" s="69"/>
      <c r="CWF1986" s="107"/>
      <c r="CWG1986" s="2"/>
      <c r="CWH1986" s="15"/>
      <c r="CWI1986" s="15"/>
      <c r="CWJ1986" s="80"/>
      <c r="CWK1986" s="52"/>
      <c r="CWL1986" s="69"/>
      <c r="CWM1986" s="69"/>
      <c r="CWN1986" s="69"/>
      <c r="CWO1986" s="107"/>
      <c r="CWP1986" s="2"/>
      <c r="CWQ1986" s="15"/>
      <c r="CWR1986" s="15"/>
      <c r="CWS1986" s="80"/>
      <c r="CWT1986" s="52"/>
      <c r="CWU1986" s="69"/>
      <c r="CWV1986" s="69"/>
      <c r="CWW1986" s="69"/>
      <c r="CWX1986" s="107"/>
      <c r="CWY1986" s="2"/>
      <c r="CWZ1986" s="15"/>
      <c r="CXA1986" s="15"/>
      <c r="CXB1986" s="80"/>
      <c r="CXC1986" s="52"/>
      <c r="CXD1986" s="69"/>
      <c r="CXE1986" s="69"/>
      <c r="CXF1986" s="69"/>
      <c r="CXG1986" s="107"/>
      <c r="CXH1986" s="2"/>
      <c r="CXI1986" s="15"/>
      <c r="CXJ1986" s="15"/>
      <c r="CXK1986" s="80"/>
      <c r="CXL1986" s="52"/>
      <c r="CXM1986" s="69"/>
      <c r="CXN1986" s="69"/>
      <c r="CXO1986" s="69"/>
      <c r="CXP1986" s="107"/>
      <c r="CXQ1986" s="2"/>
      <c r="CXR1986" s="15"/>
      <c r="CXS1986" s="15"/>
      <c r="CXT1986" s="80"/>
      <c r="CXU1986" s="52"/>
      <c r="CXV1986" s="69"/>
      <c r="CXW1986" s="69"/>
      <c r="CXX1986" s="69"/>
      <c r="CXY1986" s="107"/>
      <c r="CXZ1986" s="2"/>
      <c r="CYA1986" s="15"/>
      <c r="CYB1986" s="15"/>
      <c r="CYC1986" s="80"/>
      <c r="CYD1986" s="52"/>
      <c r="CYE1986" s="69"/>
      <c r="CYF1986" s="69"/>
      <c r="CYG1986" s="69"/>
      <c r="CYH1986" s="107"/>
      <c r="CYI1986" s="2"/>
      <c r="CYJ1986" s="15"/>
      <c r="CYK1986" s="15"/>
      <c r="CYL1986" s="80"/>
      <c r="CYM1986" s="52"/>
      <c r="CYN1986" s="69"/>
      <c r="CYO1986" s="69"/>
      <c r="CYP1986" s="69"/>
      <c r="CYQ1986" s="107"/>
      <c r="CYR1986" s="2"/>
      <c r="CYS1986" s="15"/>
      <c r="CYT1986" s="15"/>
      <c r="CYU1986" s="80"/>
      <c r="CYV1986" s="52"/>
      <c r="CYW1986" s="69"/>
      <c r="CYX1986" s="69"/>
      <c r="CYY1986" s="69"/>
      <c r="CYZ1986" s="107"/>
      <c r="CZA1986" s="2"/>
      <c r="CZB1986" s="15"/>
      <c r="CZC1986" s="15"/>
      <c r="CZD1986" s="80"/>
      <c r="CZE1986" s="52"/>
      <c r="CZF1986" s="69"/>
      <c r="CZG1986" s="69"/>
      <c r="CZH1986" s="69"/>
      <c r="CZI1986" s="107"/>
      <c r="CZJ1986" s="2"/>
      <c r="CZK1986" s="15"/>
      <c r="CZL1986" s="15"/>
      <c r="CZM1986" s="80"/>
      <c r="CZN1986" s="52"/>
      <c r="CZO1986" s="69"/>
      <c r="CZP1986" s="69"/>
      <c r="CZQ1986" s="69"/>
      <c r="CZR1986" s="107"/>
      <c r="CZS1986" s="2"/>
      <c r="CZT1986" s="15"/>
      <c r="CZU1986" s="15"/>
      <c r="CZV1986" s="80"/>
      <c r="CZW1986" s="52"/>
      <c r="CZX1986" s="69"/>
      <c r="CZY1986" s="69"/>
      <c r="CZZ1986" s="69"/>
      <c r="DAA1986" s="107"/>
      <c r="DAB1986" s="2"/>
      <c r="DAC1986" s="15"/>
      <c r="DAD1986" s="15"/>
      <c r="DAE1986" s="80"/>
      <c r="DAF1986" s="52"/>
      <c r="DAG1986" s="69"/>
      <c r="DAH1986" s="69"/>
      <c r="DAI1986" s="69"/>
      <c r="DAJ1986" s="107"/>
      <c r="DAK1986" s="2"/>
      <c r="DAL1986" s="15"/>
      <c r="DAM1986" s="15"/>
      <c r="DAN1986" s="80"/>
      <c r="DAO1986" s="52"/>
      <c r="DAP1986" s="69"/>
      <c r="DAQ1986" s="69"/>
      <c r="DAR1986" s="69"/>
      <c r="DAS1986" s="107"/>
      <c r="DAT1986" s="2"/>
      <c r="DAU1986" s="15"/>
      <c r="DAV1986" s="15"/>
      <c r="DAW1986" s="80"/>
      <c r="DAX1986" s="52"/>
      <c r="DAY1986" s="69"/>
      <c r="DAZ1986" s="69"/>
      <c r="DBA1986" s="69"/>
      <c r="DBB1986" s="107"/>
      <c r="DBC1986" s="2"/>
      <c r="DBD1986" s="15"/>
      <c r="DBE1986" s="15"/>
      <c r="DBF1986" s="80"/>
      <c r="DBG1986" s="52"/>
      <c r="DBH1986" s="69"/>
      <c r="DBI1986" s="69"/>
      <c r="DBJ1986" s="69"/>
      <c r="DBK1986" s="107"/>
      <c r="DBL1986" s="2"/>
      <c r="DBM1986" s="15"/>
      <c r="DBN1986" s="15"/>
      <c r="DBO1986" s="80"/>
      <c r="DBP1986" s="52"/>
      <c r="DBQ1986" s="69"/>
      <c r="DBR1986" s="69"/>
      <c r="DBS1986" s="69"/>
      <c r="DBT1986" s="107"/>
      <c r="DBU1986" s="2"/>
      <c r="DBV1986" s="15"/>
      <c r="DBW1986" s="15"/>
      <c r="DBX1986" s="80"/>
      <c r="DBY1986" s="52"/>
      <c r="DBZ1986" s="69"/>
      <c r="DCA1986" s="69"/>
      <c r="DCB1986" s="69"/>
      <c r="DCC1986" s="107"/>
      <c r="DCD1986" s="2"/>
      <c r="DCE1986" s="15"/>
      <c r="DCF1986" s="15"/>
      <c r="DCG1986" s="80"/>
      <c r="DCH1986" s="52"/>
      <c r="DCI1986" s="69"/>
      <c r="DCJ1986" s="69"/>
      <c r="DCK1986" s="69"/>
      <c r="DCL1986" s="107"/>
      <c r="DCM1986" s="2"/>
      <c r="DCN1986" s="15"/>
      <c r="DCO1986" s="15"/>
      <c r="DCP1986" s="80"/>
      <c r="DCQ1986" s="52"/>
      <c r="DCR1986" s="69"/>
      <c r="DCS1986" s="69"/>
      <c r="DCT1986" s="69"/>
      <c r="DCU1986" s="107"/>
      <c r="DCV1986" s="2"/>
      <c r="DCW1986" s="15"/>
      <c r="DCX1986" s="15"/>
      <c r="DCY1986" s="80"/>
      <c r="DCZ1986" s="52"/>
      <c r="DDA1986" s="69"/>
      <c r="DDB1986" s="69"/>
      <c r="DDC1986" s="69"/>
      <c r="DDD1986" s="107"/>
      <c r="DDE1986" s="2"/>
      <c r="DDF1986" s="15"/>
      <c r="DDG1986" s="15"/>
      <c r="DDH1986" s="80"/>
      <c r="DDI1986" s="52"/>
      <c r="DDJ1986" s="69"/>
      <c r="DDK1986" s="69"/>
      <c r="DDL1986" s="69"/>
      <c r="DDM1986" s="107"/>
      <c r="DDN1986" s="2"/>
      <c r="DDO1986" s="15"/>
      <c r="DDP1986" s="15"/>
      <c r="DDQ1986" s="80"/>
      <c r="DDR1986" s="52"/>
      <c r="DDS1986" s="69"/>
      <c r="DDT1986" s="69"/>
      <c r="DDU1986" s="69"/>
      <c r="DDV1986" s="107"/>
      <c r="DDW1986" s="2"/>
      <c r="DDX1986" s="15"/>
      <c r="DDY1986" s="15"/>
      <c r="DDZ1986" s="80"/>
      <c r="DEA1986" s="52"/>
      <c r="DEB1986" s="69"/>
      <c r="DEC1986" s="69"/>
      <c r="DED1986" s="69"/>
      <c r="DEE1986" s="107"/>
      <c r="DEF1986" s="2"/>
      <c r="DEG1986" s="15"/>
      <c r="DEH1986" s="15"/>
      <c r="DEI1986" s="80"/>
      <c r="DEJ1986" s="52"/>
      <c r="DEK1986" s="69"/>
      <c r="DEL1986" s="69"/>
      <c r="DEM1986" s="69"/>
      <c r="DEN1986" s="107"/>
      <c r="DEO1986" s="2"/>
      <c r="DEP1986" s="15"/>
      <c r="DEQ1986" s="15"/>
      <c r="DER1986" s="80"/>
      <c r="DES1986" s="52"/>
      <c r="DET1986" s="69"/>
      <c r="DEU1986" s="69"/>
      <c r="DEV1986" s="69"/>
      <c r="DEW1986" s="107"/>
      <c r="DEX1986" s="2"/>
      <c r="DEY1986" s="15"/>
      <c r="DEZ1986" s="15"/>
      <c r="DFA1986" s="80"/>
      <c r="DFB1986" s="52"/>
      <c r="DFC1986" s="69"/>
      <c r="DFD1986" s="69"/>
      <c r="DFE1986" s="69"/>
      <c r="DFF1986" s="107"/>
      <c r="DFG1986" s="2"/>
      <c r="DFH1986" s="15"/>
      <c r="DFI1986" s="15"/>
      <c r="DFJ1986" s="80"/>
      <c r="DFK1986" s="52"/>
      <c r="DFL1986" s="69"/>
      <c r="DFM1986" s="69"/>
      <c r="DFN1986" s="69"/>
      <c r="DFO1986" s="107"/>
      <c r="DFP1986" s="2"/>
      <c r="DFQ1986" s="15"/>
      <c r="DFR1986" s="15"/>
      <c r="DFS1986" s="80"/>
      <c r="DFT1986" s="52"/>
      <c r="DFU1986" s="69"/>
      <c r="DFV1986" s="69"/>
      <c r="DFW1986" s="69"/>
      <c r="DFX1986" s="107"/>
      <c r="DFY1986" s="2"/>
      <c r="DFZ1986" s="15"/>
      <c r="DGA1986" s="15"/>
      <c r="DGB1986" s="80"/>
      <c r="DGC1986" s="52"/>
      <c r="DGD1986" s="69"/>
      <c r="DGE1986" s="69"/>
      <c r="DGF1986" s="69"/>
      <c r="DGG1986" s="107"/>
      <c r="DGH1986" s="2"/>
      <c r="DGI1986" s="15"/>
      <c r="DGJ1986" s="15"/>
      <c r="DGK1986" s="80"/>
      <c r="DGL1986" s="52"/>
      <c r="DGM1986" s="69"/>
      <c r="DGN1986" s="69"/>
      <c r="DGO1986" s="69"/>
      <c r="DGP1986" s="107"/>
      <c r="DGQ1986" s="2"/>
      <c r="DGR1986" s="15"/>
      <c r="DGS1986" s="15"/>
      <c r="DGT1986" s="80"/>
      <c r="DGU1986" s="52"/>
      <c r="DGV1986" s="69"/>
      <c r="DGW1986" s="69"/>
      <c r="DGX1986" s="69"/>
      <c r="DGY1986" s="107"/>
      <c r="DGZ1986" s="2"/>
      <c r="DHA1986" s="15"/>
      <c r="DHB1986" s="15"/>
      <c r="DHC1986" s="80"/>
      <c r="DHD1986" s="52"/>
      <c r="DHE1986" s="69"/>
      <c r="DHF1986" s="69"/>
      <c r="DHG1986" s="69"/>
      <c r="DHH1986" s="107"/>
      <c r="DHI1986" s="2"/>
      <c r="DHJ1986" s="15"/>
      <c r="DHK1986" s="15"/>
      <c r="DHL1986" s="80"/>
      <c r="DHM1986" s="52"/>
      <c r="DHN1986" s="69"/>
      <c r="DHO1986" s="69"/>
      <c r="DHP1986" s="69"/>
      <c r="DHQ1986" s="107"/>
      <c r="DHR1986" s="2"/>
      <c r="DHS1986" s="15"/>
      <c r="DHT1986" s="15"/>
      <c r="DHU1986" s="80"/>
      <c r="DHV1986" s="52"/>
      <c r="DHW1986" s="69"/>
      <c r="DHX1986" s="69"/>
      <c r="DHY1986" s="69"/>
      <c r="DHZ1986" s="107"/>
      <c r="DIA1986" s="2"/>
      <c r="DIB1986" s="15"/>
      <c r="DIC1986" s="15"/>
      <c r="DID1986" s="80"/>
      <c r="DIE1986" s="52"/>
      <c r="DIF1986" s="69"/>
      <c r="DIG1986" s="69"/>
      <c r="DIH1986" s="69"/>
      <c r="DII1986" s="107"/>
      <c r="DIJ1986" s="2"/>
      <c r="DIK1986" s="15"/>
      <c r="DIL1986" s="15"/>
      <c r="DIM1986" s="80"/>
      <c r="DIN1986" s="52"/>
      <c r="DIO1986" s="69"/>
      <c r="DIP1986" s="69"/>
      <c r="DIQ1986" s="69"/>
      <c r="DIR1986" s="107"/>
      <c r="DIS1986" s="2"/>
      <c r="DIT1986" s="15"/>
      <c r="DIU1986" s="15"/>
      <c r="DIV1986" s="80"/>
      <c r="DIW1986" s="52"/>
      <c r="DIX1986" s="69"/>
      <c r="DIY1986" s="69"/>
      <c r="DIZ1986" s="69"/>
      <c r="DJA1986" s="107"/>
      <c r="DJB1986" s="2"/>
      <c r="DJC1986" s="15"/>
      <c r="DJD1986" s="15"/>
      <c r="DJE1986" s="80"/>
      <c r="DJF1986" s="52"/>
      <c r="DJG1986" s="69"/>
      <c r="DJH1986" s="69"/>
      <c r="DJI1986" s="69"/>
      <c r="DJJ1986" s="107"/>
      <c r="DJK1986" s="2"/>
      <c r="DJL1986" s="15"/>
      <c r="DJM1986" s="15"/>
      <c r="DJN1986" s="80"/>
      <c r="DJO1986" s="52"/>
      <c r="DJP1986" s="69"/>
      <c r="DJQ1986" s="69"/>
      <c r="DJR1986" s="69"/>
      <c r="DJS1986" s="107"/>
      <c r="DJT1986" s="2"/>
      <c r="DJU1986" s="15"/>
      <c r="DJV1986" s="15"/>
      <c r="DJW1986" s="80"/>
      <c r="DJX1986" s="52"/>
      <c r="DJY1986" s="69"/>
      <c r="DJZ1986" s="69"/>
      <c r="DKA1986" s="69"/>
      <c r="DKB1986" s="107"/>
      <c r="DKC1986" s="2"/>
      <c r="DKD1986" s="15"/>
      <c r="DKE1986" s="15"/>
      <c r="DKF1986" s="80"/>
      <c r="DKG1986" s="52"/>
      <c r="DKH1986" s="69"/>
      <c r="DKI1986" s="69"/>
      <c r="DKJ1986" s="69"/>
      <c r="DKK1986" s="107"/>
      <c r="DKL1986" s="2"/>
      <c r="DKM1986" s="15"/>
      <c r="DKN1986" s="15"/>
      <c r="DKO1986" s="80"/>
      <c r="DKP1986" s="52"/>
      <c r="DKQ1986" s="69"/>
      <c r="DKR1986" s="69"/>
      <c r="DKS1986" s="69"/>
      <c r="DKT1986" s="107"/>
      <c r="DKU1986" s="2"/>
      <c r="DKV1986" s="15"/>
      <c r="DKW1986" s="15"/>
      <c r="DKX1986" s="80"/>
      <c r="DKY1986" s="52"/>
      <c r="DKZ1986" s="69"/>
      <c r="DLA1986" s="69"/>
      <c r="DLB1986" s="69"/>
      <c r="DLC1986" s="107"/>
      <c r="DLD1986" s="2"/>
      <c r="DLE1986" s="15"/>
      <c r="DLF1986" s="15"/>
      <c r="DLG1986" s="80"/>
      <c r="DLH1986" s="52"/>
      <c r="DLI1986" s="69"/>
      <c r="DLJ1986" s="69"/>
      <c r="DLK1986" s="69"/>
      <c r="DLL1986" s="107"/>
      <c r="DLM1986" s="2"/>
      <c r="DLN1986" s="15"/>
      <c r="DLO1986" s="15"/>
      <c r="DLP1986" s="80"/>
      <c r="DLQ1986" s="52"/>
      <c r="DLR1986" s="69"/>
      <c r="DLS1986" s="69"/>
      <c r="DLT1986" s="69"/>
      <c r="DLU1986" s="107"/>
      <c r="DLV1986" s="2"/>
      <c r="DLW1986" s="15"/>
      <c r="DLX1986" s="15"/>
      <c r="DLY1986" s="80"/>
      <c r="DLZ1986" s="52"/>
      <c r="DMA1986" s="69"/>
      <c r="DMB1986" s="69"/>
      <c r="DMC1986" s="69"/>
      <c r="DMD1986" s="107"/>
      <c r="DME1986" s="2"/>
      <c r="DMF1986" s="15"/>
      <c r="DMG1986" s="15"/>
      <c r="DMH1986" s="80"/>
      <c r="DMI1986" s="52"/>
      <c r="DMJ1986" s="69"/>
      <c r="DMK1986" s="69"/>
      <c r="DML1986" s="69"/>
      <c r="DMM1986" s="107"/>
      <c r="DMN1986" s="2"/>
      <c r="DMO1986" s="15"/>
      <c r="DMP1986" s="15"/>
      <c r="DMQ1986" s="80"/>
      <c r="DMR1986" s="52"/>
      <c r="DMS1986" s="69"/>
      <c r="DMT1986" s="69"/>
      <c r="DMU1986" s="69"/>
      <c r="DMV1986" s="107"/>
      <c r="DMW1986" s="2"/>
      <c r="DMX1986" s="15"/>
      <c r="DMY1986" s="15"/>
      <c r="DMZ1986" s="80"/>
      <c r="DNA1986" s="52"/>
      <c r="DNB1986" s="69"/>
      <c r="DNC1986" s="69"/>
      <c r="DND1986" s="69"/>
      <c r="DNE1986" s="107"/>
      <c r="DNF1986" s="2"/>
      <c r="DNG1986" s="15"/>
      <c r="DNH1986" s="15"/>
      <c r="DNI1986" s="80"/>
      <c r="DNJ1986" s="52"/>
      <c r="DNK1986" s="69"/>
      <c r="DNL1986" s="69"/>
      <c r="DNM1986" s="69"/>
      <c r="DNN1986" s="107"/>
      <c r="DNO1986" s="2"/>
      <c r="DNP1986" s="15"/>
      <c r="DNQ1986" s="15"/>
      <c r="DNR1986" s="80"/>
      <c r="DNS1986" s="52"/>
      <c r="DNT1986" s="69"/>
      <c r="DNU1986" s="69"/>
      <c r="DNV1986" s="69"/>
      <c r="DNW1986" s="107"/>
      <c r="DNX1986" s="2"/>
      <c r="DNY1986" s="15"/>
      <c r="DNZ1986" s="15"/>
      <c r="DOA1986" s="80"/>
      <c r="DOB1986" s="52"/>
      <c r="DOC1986" s="69"/>
      <c r="DOD1986" s="69"/>
      <c r="DOE1986" s="69"/>
      <c r="DOF1986" s="107"/>
      <c r="DOG1986" s="2"/>
      <c r="DOH1986" s="15"/>
      <c r="DOI1986" s="15"/>
      <c r="DOJ1986" s="80"/>
      <c r="DOK1986" s="52"/>
      <c r="DOL1986" s="69"/>
      <c r="DOM1986" s="69"/>
      <c r="DON1986" s="69"/>
      <c r="DOO1986" s="107"/>
      <c r="DOP1986" s="2"/>
      <c r="DOQ1986" s="15"/>
      <c r="DOR1986" s="15"/>
      <c r="DOS1986" s="80"/>
      <c r="DOT1986" s="52"/>
      <c r="DOU1986" s="69"/>
      <c r="DOV1986" s="69"/>
      <c r="DOW1986" s="69"/>
      <c r="DOX1986" s="107"/>
      <c r="DOY1986" s="2"/>
      <c r="DOZ1986" s="15"/>
      <c r="DPA1986" s="15"/>
      <c r="DPB1986" s="80"/>
      <c r="DPC1986" s="52"/>
      <c r="DPD1986" s="69"/>
      <c r="DPE1986" s="69"/>
      <c r="DPF1986" s="69"/>
      <c r="DPG1986" s="107"/>
      <c r="DPH1986" s="2"/>
      <c r="DPI1986" s="15"/>
      <c r="DPJ1986" s="15"/>
      <c r="DPK1986" s="80"/>
      <c r="DPL1986" s="52"/>
      <c r="DPM1986" s="69"/>
      <c r="DPN1986" s="69"/>
      <c r="DPO1986" s="69"/>
      <c r="DPP1986" s="107"/>
      <c r="DPQ1986" s="2"/>
      <c r="DPR1986" s="15"/>
      <c r="DPS1986" s="15"/>
      <c r="DPT1986" s="80"/>
      <c r="DPU1986" s="52"/>
      <c r="DPV1986" s="69"/>
      <c r="DPW1986" s="69"/>
      <c r="DPX1986" s="69"/>
      <c r="DPY1986" s="107"/>
      <c r="DPZ1986" s="2"/>
      <c r="DQA1986" s="15"/>
      <c r="DQB1986" s="15"/>
      <c r="DQC1986" s="80"/>
      <c r="DQD1986" s="52"/>
      <c r="DQE1986" s="69"/>
      <c r="DQF1986" s="69"/>
      <c r="DQG1986" s="69"/>
      <c r="DQH1986" s="107"/>
      <c r="DQI1986" s="2"/>
      <c r="DQJ1986" s="15"/>
      <c r="DQK1986" s="15"/>
      <c r="DQL1986" s="80"/>
      <c r="DQM1986" s="52"/>
      <c r="DQN1986" s="69"/>
      <c r="DQO1986" s="69"/>
      <c r="DQP1986" s="69"/>
      <c r="DQQ1986" s="107"/>
      <c r="DQR1986" s="2"/>
      <c r="DQS1986" s="15"/>
      <c r="DQT1986" s="15"/>
      <c r="DQU1986" s="80"/>
      <c r="DQV1986" s="52"/>
      <c r="DQW1986" s="69"/>
      <c r="DQX1986" s="69"/>
      <c r="DQY1986" s="69"/>
      <c r="DQZ1986" s="107"/>
      <c r="DRA1986" s="2"/>
      <c r="DRB1986" s="15"/>
      <c r="DRC1986" s="15"/>
      <c r="DRD1986" s="80"/>
      <c r="DRE1986" s="52"/>
      <c r="DRF1986" s="69"/>
      <c r="DRG1986" s="69"/>
      <c r="DRH1986" s="69"/>
      <c r="DRI1986" s="107"/>
      <c r="DRJ1986" s="2"/>
      <c r="DRK1986" s="15"/>
      <c r="DRL1986" s="15"/>
      <c r="DRM1986" s="80"/>
      <c r="DRN1986" s="52"/>
      <c r="DRO1986" s="69"/>
      <c r="DRP1986" s="69"/>
      <c r="DRQ1986" s="69"/>
      <c r="DRR1986" s="107"/>
      <c r="DRS1986" s="2"/>
      <c r="DRT1986" s="15"/>
      <c r="DRU1986" s="15"/>
      <c r="DRV1986" s="80"/>
      <c r="DRW1986" s="52"/>
      <c r="DRX1986" s="69"/>
      <c r="DRY1986" s="69"/>
      <c r="DRZ1986" s="69"/>
      <c r="DSA1986" s="107"/>
      <c r="DSB1986" s="2"/>
      <c r="DSC1986" s="15"/>
      <c r="DSD1986" s="15"/>
      <c r="DSE1986" s="80"/>
      <c r="DSF1986" s="52"/>
      <c r="DSG1986" s="69"/>
      <c r="DSH1986" s="69"/>
      <c r="DSI1986" s="69"/>
      <c r="DSJ1986" s="107"/>
      <c r="DSK1986" s="2"/>
      <c r="DSL1986" s="15"/>
      <c r="DSM1986" s="15"/>
      <c r="DSN1986" s="80"/>
      <c r="DSO1986" s="52"/>
      <c r="DSP1986" s="69"/>
      <c r="DSQ1986" s="69"/>
      <c r="DSR1986" s="69"/>
      <c r="DSS1986" s="107"/>
      <c r="DST1986" s="2"/>
      <c r="DSU1986" s="15"/>
      <c r="DSV1986" s="15"/>
      <c r="DSW1986" s="80"/>
      <c r="DSX1986" s="52"/>
      <c r="DSY1986" s="69"/>
      <c r="DSZ1986" s="69"/>
      <c r="DTA1986" s="69"/>
      <c r="DTB1986" s="107"/>
      <c r="DTC1986" s="2"/>
      <c r="DTD1986" s="15"/>
      <c r="DTE1986" s="15"/>
      <c r="DTF1986" s="80"/>
      <c r="DTG1986" s="52"/>
      <c r="DTH1986" s="69"/>
      <c r="DTI1986" s="69"/>
      <c r="DTJ1986" s="69"/>
      <c r="DTK1986" s="107"/>
      <c r="DTL1986" s="2"/>
      <c r="DTM1986" s="15"/>
      <c r="DTN1986" s="15"/>
      <c r="DTO1986" s="80"/>
      <c r="DTP1986" s="52"/>
      <c r="DTQ1986" s="69"/>
      <c r="DTR1986" s="69"/>
      <c r="DTS1986" s="69"/>
      <c r="DTT1986" s="107"/>
      <c r="DTU1986" s="2"/>
      <c r="DTV1986" s="15"/>
      <c r="DTW1986" s="15"/>
      <c r="DTX1986" s="80"/>
      <c r="DTY1986" s="52"/>
      <c r="DTZ1986" s="69"/>
      <c r="DUA1986" s="69"/>
      <c r="DUB1986" s="69"/>
      <c r="DUC1986" s="107"/>
      <c r="DUD1986" s="2"/>
      <c r="DUE1986" s="15"/>
      <c r="DUF1986" s="15"/>
      <c r="DUG1986" s="80"/>
      <c r="DUH1986" s="52"/>
      <c r="DUI1986" s="69"/>
      <c r="DUJ1986" s="69"/>
      <c r="DUK1986" s="69"/>
      <c r="DUL1986" s="107"/>
      <c r="DUM1986" s="2"/>
      <c r="DUN1986" s="15"/>
      <c r="DUO1986" s="15"/>
      <c r="DUP1986" s="80"/>
      <c r="DUQ1986" s="52"/>
      <c r="DUR1986" s="69"/>
      <c r="DUS1986" s="69"/>
      <c r="DUT1986" s="69"/>
      <c r="DUU1986" s="107"/>
      <c r="DUV1986" s="2"/>
      <c r="DUW1986" s="15"/>
      <c r="DUX1986" s="15"/>
      <c r="DUY1986" s="80"/>
      <c r="DUZ1986" s="52"/>
      <c r="DVA1986" s="69"/>
      <c r="DVB1986" s="69"/>
      <c r="DVC1986" s="69"/>
      <c r="DVD1986" s="107"/>
      <c r="DVE1986" s="2"/>
      <c r="DVF1986" s="15"/>
      <c r="DVG1986" s="15"/>
      <c r="DVH1986" s="80"/>
      <c r="DVI1986" s="52"/>
      <c r="DVJ1986" s="69"/>
      <c r="DVK1986" s="69"/>
      <c r="DVL1986" s="69"/>
      <c r="DVM1986" s="107"/>
      <c r="DVN1986" s="2"/>
      <c r="DVO1986" s="15"/>
      <c r="DVP1986" s="15"/>
      <c r="DVQ1986" s="80"/>
      <c r="DVR1986" s="52"/>
      <c r="DVS1986" s="69"/>
      <c r="DVT1986" s="69"/>
      <c r="DVU1986" s="69"/>
      <c r="DVV1986" s="107"/>
      <c r="DVW1986" s="2"/>
      <c r="DVX1986" s="15"/>
      <c r="DVY1986" s="15"/>
      <c r="DVZ1986" s="80"/>
      <c r="DWA1986" s="52"/>
      <c r="DWB1986" s="69"/>
      <c r="DWC1986" s="69"/>
      <c r="DWD1986" s="69"/>
      <c r="DWE1986" s="107"/>
      <c r="DWF1986" s="2"/>
      <c r="DWG1986" s="15"/>
      <c r="DWH1986" s="15"/>
      <c r="DWI1986" s="80"/>
      <c r="DWJ1986" s="52"/>
      <c r="DWK1986" s="69"/>
      <c r="DWL1986" s="69"/>
      <c r="DWM1986" s="69"/>
      <c r="DWN1986" s="107"/>
      <c r="DWO1986" s="2"/>
      <c r="DWP1986" s="15"/>
      <c r="DWQ1986" s="15"/>
      <c r="DWR1986" s="80"/>
      <c r="DWS1986" s="52"/>
      <c r="DWT1986" s="69"/>
      <c r="DWU1986" s="69"/>
      <c r="DWV1986" s="69"/>
      <c r="DWW1986" s="107"/>
      <c r="DWX1986" s="2"/>
      <c r="DWY1986" s="15"/>
      <c r="DWZ1986" s="15"/>
      <c r="DXA1986" s="80"/>
      <c r="DXB1986" s="52"/>
      <c r="DXC1986" s="69"/>
      <c r="DXD1986" s="69"/>
      <c r="DXE1986" s="69"/>
      <c r="DXF1986" s="107"/>
      <c r="DXG1986" s="2"/>
      <c r="DXH1986" s="15"/>
      <c r="DXI1986" s="15"/>
      <c r="DXJ1986" s="80"/>
      <c r="DXK1986" s="52"/>
      <c r="DXL1986" s="69"/>
      <c r="DXM1986" s="69"/>
      <c r="DXN1986" s="69"/>
      <c r="DXO1986" s="107"/>
      <c r="DXP1986" s="2"/>
      <c r="DXQ1986" s="15"/>
      <c r="DXR1986" s="15"/>
      <c r="DXS1986" s="80"/>
      <c r="DXT1986" s="52"/>
      <c r="DXU1986" s="69"/>
      <c r="DXV1986" s="69"/>
      <c r="DXW1986" s="69"/>
      <c r="DXX1986" s="107"/>
      <c r="DXY1986" s="2"/>
      <c r="DXZ1986" s="15"/>
      <c r="DYA1986" s="15"/>
      <c r="DYB1986" s="80"/>
      <c r="DYC1986" s="52"/>
      <c r="DYD1986" s="69"/>
      <c r="DYE1986" s="69"/>
      <c r="DYF1986" s="69"/>
      <c r="DYG1986" s="107"/>
      <c r="DYH1986" s="2"/>
      <c r="DYI1986" s="15"/>
      <c r="DYJ1986" s="15"/>
      <c r="DYK1986" s="80"/>
      <c r="DYL1986" s="52"/>
      <c r="DYM1986" s="69"/>
      <c r="DYN1986" s="69"/>
      <c r="DYO1986" s="69"/>
      <c r="DYP1986" s="107"/>
      <c r="DYQ1986" s="2"/>
      <c r="DYR1986" s="15"/>
      <c r="DYS1986" s="15"/>
      <c r="DYT1986" s="80"/>
      <c r="DYU1986" s="52"/>
      <c r="DYV1986" s="69"/>
      <c r="DYW1986" s="69"/>
      <c r="DYX1986" s="69"/>
      <c r="DYY1986" s="107"/>
      <c r="DYZ1986" s="2"/>
      <c r="DZA1986" s="15"/>
      <c r="DZB1986" s="15"/>
      <c r="DZC1986" s="80"/>
      <c r="DZD1986" s="52"/>
      <c r="DZE1986" s="69"/>
      <c r="DZF1986" s="69"/>
      <c r="DZG1986" s="69"/>
      <c r="DZH1986" s="107"/>
      <c r="DZI1986" s="2"/>
      <c r="DZJ1986" s="15"/>
      <c r="DZK1986" s="15"/>
      <c r="DZL1986" s="80"/>
      <c r="DZM1986" s="52"/>
      <c r="DZN1986" s="69"/>
      <c r="DZO1986" s="69"/>
      <c r="DZP1986" s="69"/>
      <c r="DZQ1986" s="107"/>
      <c r="DZR1986" s="2"/>
      <c r="DZS1986" s="15"/>
      <c r="DZT1986" s="15"/>
      <c r="DZU1986" s="80"/>
      <c r="DZV1986" s="52"/>
      <c r="DZW1986" s="69"/>
      <c r="DZX1986" s="69"/>
      <c r="DZY1986" s="69"/>
      <c r="DZZ1986" s="107"/>
      <c r="EAA1986" s="2"/>
      <c r="EAB1986" s="15"/>
      <c r="EAC1986" s="15"/>
      <c r="EAD1986" s="80"/>
      <c r="EAE1986" s="52"/>
      <c r="EAF1986" s="69"/>
      <c r="EAG1986" s="69"/>
      <c r="EAH1986" s="69"/>
      <c r="EAI1986" s="107"/>
      <c r="EAJ1986" s="2"/>
      <c r="EAK1986" s="15"/>
      <c r="EAL1986" s="15"/>
      <c r="EAM1986" s="80"/>
      <c r="EAN1986" s="52"/>
      <c r="EAO1986" s="69"/>
      <c r="EAP1986" s="69"/>
      <c r="EAQ1986" s="69"/>
      <c r="EAR1986" s="107"/>
      <c r="EAS1986" s="2"/>
      <c r="EAT1986" s="15"/>
      <c r="EAU1986" s="15"/>
      <c r="EAV1986" s="80"/>
      <c r="EAW1986" s="52"/>
      <c r="EAX1986" s="69"/>
      <c r="EAY1986" s="69"/>
      <c r="EAZ1986" s="69"/>
      <c r="EBA1986" s="107"/>
      <c r="EBB1986" s="2"/>
      <c r="EBC1986" s="15"/>
      <c r="EBD1986" s="15"/>
      <c r="EBE1986" s="80"/>
      <c r="EBF1986" s="52"/>
      <c r="EBG1986" s="69"/>
      <c r="EBH1986" s="69"/>
      <c r="EBI1986" s="69"/>
      <c r="EBJ1986" s="107"/>
      <c r="EBK1986" s="2"/>
      <c r="EBL1986" s="15"/>
      <c r="EBM1986" s="15"/>
      <c r="EBN1986" s="80"/>
      <c r="EBO1986" s="52"/>
      <c r="EBP1986" s="69"/>
      <c r="EBQ1986" s="69"/>
      <c r="EBR1986" s="69"/>
      <c r="EBS1986" s="107"/>
      <c r="EBT1986" s="2"/>
      <c r="EBU1986" s="15"/>
      <c r="EBV1986" s="15"/>
      <c r="EBW1986" s="80"/>
      <c r="EBX1986" s="52"/>
      <c r="EBY1986" s="69"/>
      <c r="EBZ1986" s="69"/>
      <c r="ECA1986" s="69"/>
      <c r="ECB1986" s="107"/>
      <c r="ECC1986" s="2"/>
      <c r="ECD1986" s="15"/>
      <c r="ECE1986" s="15"/>
      <c r="ECF1986" s="80"/>
      <c r="ECG1986" s="52"/>
      <c r="ECH1986" s="69"/>
      <c r="ECI1986" s="69"/>
      <c r="ECJ1986" s="69"/>
      <c r="ECK1986" s="107"/>
      <c r="ECL1986" s="2"/>
      <c r="ECM1986" s="15"/>
      <c r="ECN1986" s="15"/>
      <c r="ECO1986" s="80"/>
      <c r="ECP1986" s="52"/>
      <c r="ECQ1986" s="69"/>
      <c r="ECR1986" s="69"/>
      <c r="ECS1986" s="69"/>
      <c r="ECT1986" s="107"/>
      <c r="ECU1986" s="2"/>
      <c r="ECV1986" s="15"/>
      <c r="ECW1986" s="15"/>
      <c r="ECX1986" s="80"/>
      <c r="ECY1986" s="52"/>
      <c r="ECZ1986" s="69"/>
      <c r="EDA1986" s="69"/>
      <c r="EDB1986" s="69"/>
      <c r="EDC1986" s="107"/>
      <c r="EDD1986" s="2"/>
      <c r="EDE1986" s="15"/>
      <c r="EDF1986" s="15"/>
      <c r="EDG1986" s="80"/>
      <c r="EDH1986" s="52"/>
      <c r="EDI1986" s="69"/>
      <c r="EDJ1986" s="69"/>
      <c r="EDK1986" s="69"/>
      <c r="EDL1986" s="107"/>
      <c r="EDM1986" s="2"/>
      <c r="EDN1986" s="15"/>
      <c r="EDO1986" s="15"/>
      <c r="EDP1986" s="80"/>
      <c r="EDQ1986" s="52"/>
      <c r="EDR1986" s="69"/>
      <c r="EDS1986" s="69"/>
      <c r="EDT1986" s="69"/>
      <c r="EDU1986" s="107"/>
      <c r="EDV1986" s="2"/>
      <c r="EDW1986" s="15"/>
      <c r="EDX1986" s="15"/>
      <c r="EDY1986" s="80"/>
      <c r="EDZ1986" s="52"/>
      <c r="EEA1986" s="69"/>
      <c r="EEB1986" s="69"/>
      <c r="EEC1986" s="69"/>
      <c r="EED1986" s="107"/>
      <c r="EEE1986" s="2"/>
      <c r="EEF1986" s="15"/>
      <c r="EEG1986" s="15"/>
      <c r="EEH1986" s="80"/>
      <c r="EEI1986" s="52"/>
      <c r="EEJ1986" s="69"/>
      <c r="EEK1986" s="69"/>
      <c r="EEL1986" s="69"/>
      <c r="EEM1986" s="107"/>
      <c r="EEN1986" s="2"/>
      <c r="EEO1986" s="15"/>
      <c r="EEP1986" s="15"/>
      <c r="EEQ1986" s="80"/>
      <c r="EER1986" s="52"/>
      <c r="EES1986" s="69"/>
      <c r="EET1986" s="69"/>
      <c r="EEU1986" s="69"/>
      <c r="EEV1986" s="107"/>
      <c r="EEW1986" s="2"/>
      <c r="EEX1986" s="15"/>
      <c r="EEY1986" s="15"/>
      <c r="EEZ1986" s="80"/>
      <c r="EFA1986" s="52"/>
      <c r="EFB1986" s="69"/>
      <c r="EFC1986" s="69"/>
      <c r="EFD1986" s="69"/>
      <c r="EFE1986" s="107"/>
      <c r="EFF1986" s="2"/>
      <c r="EFG1986" s="15"/>
      <c r="EFH1986" s="15"/>
      <c r="EFI1986" s="80"/>
      <c r="EFJ1986" s="52"/>
      <c r="EFK1986" s="69"/>
      <c r="EFL1986" s="69"/>
      <c r="EFM1986" s="69"/>
      <c r="EFN1986" s="107"/>
      <c r="EFO1986" s="2"/>
      <c r="EFP1986" s="15"/>
      <c r="EFQ1986" s="15"/>
      <c r="EFR1986" s="80"/>
      <c r="EFS1986" s="52"/>
      <c r="EFT1986" s="69"/>
      <c r="EFU1986" s="69"/>
      <c r="EFV1986" s="69"/>
      <c r="EFW1986" s="107"/>
      <c r="EFX1986" s="2"/>
      <c r="EFY1986" s="15"/>
      <c r="EFZ1986" s="15"/>
      <c r="EGA1986" s="80"/>
      <c r="EGB1986" s="52"/>
      <c r="EGC1986" s="69"/>
      <c r="EGD1986" s="69"/>
      <c r="EGE1986" s="69"/>
      <c r="EGF1986" s="107"/>
      <c r="EGG1986" s="2"/>
      <c r="EGH1986" s="15"/>
      <c r="EGI1986" s="15"/>
      <c r="EGJ1986" s="80"/>
      <c r="EGK1986" s="52"/>
      <c r="EGL1986" s="69"/>
      <c r="EGM1986" s="69"/>
      <c r="EGN1986" s="69"/>
      <c r="EGO1986" s="107"/>
      <c r="EGP1986" s="2"/>
      <c r="EGQ1986" s="15"/>
      <c r="EGR1986" s="15"/>
      <c r="EGS1986" s="80"/>
      <c r="EGT1986" s="52"/>
      <c r="EGU1986" s="69"/>
      <c r="EGV1986" s="69"/>
      <c r="EGW1986" s="69"/>
      <c r="EGX1986" s="107"/>
      <c r="EGY1986" s="2"/>
      <c r="EGZ1986" s="15"/>
      <c r="EHA1986" s="15"/>
      <c r="EHB1986" s="80"/>
      <c r="EHC1986" s="52"/>
      <c r="EHD1986" s="69"/>
      <c r="EHE1986" s="69"/>
      <c r="EHF1986" s="69"/>
      <c r="EHG1986" s="107"/>
      <c r="EHH1986" s="2"/>
      <c r="EHI1986" s="15"/>
      <c r="EHJ1986" s="15"/>
      <c r="EHK1986" s="80"/>
      <c r="EHL1986" s="52"/>
      <c r="EHM1986" s="69"/>
      <c r="EHN1986" s="69"/>
      <c r="EHO1986" s="69"/>
      <c r="EHP1986" s="107"/>
      <c r="EHQ1986" s="2"/>
      <c r="EHR1986" s="15"/>
      <c r="EHS1986" s="15"/>
      <c r="EHT1986" s="80"/>
      <c r="EHU1986" s="52"/>
      <c r="EHV1986" s="69"/>
      <c r="EHW1986" s="69"/>
      <c r="EHX1986" s="69"/>
      <c r="EHY1986" s="107"/>
      <c r="EHZ1986" s="2"/>
      <c r="EIA1986" s="15"/>
      <c r="EIB1986" s="15"/>
      <c r="EIC1986" s="80"/>
      <c r="EID1986" s="52"/>
      <c r="EIE1986" s="69"/>
      <c r="EIF1986" s="69"/>
      <c r="EIG1986" s="69"/>
      <c r="EIH1986" s="107"/>
      <c r="EII1986" s="2"/>
      <c r="EIJ1986" s="15"/>
      <c r="EIK1986" s="15"/>
      <c r="EIL1986" s="80"/>
      <c r="EIM1986" s="52"/>
      <c r="EIN1986" s="69"/>
      <c r="EIO1986" s="69"/>
      <c r="EIP1986" s="69"/>
      <c r="EIQ1986" s="107"/>
      <c r="EIR1986" s="2"/>
      <c r="EIS1986" s="15"/>
      <c r="EIT1986" s="15"/>
      <c r="EIU1986" s="80"/>
      <c r="EIV1986" s="52"/>
      <c r="EIW1986" s="69"/>
      <c r="EIX1986" s="69"/>
      <c r="EIY1986" s="69"/>
      <c r="EIZ1986" s="107"/>
      <c r="EJA1986" s="2"/>
      <c r="EJB1986" s="15"/>
      <c r="EJC1986" s="15"/>
      <c r="EJD1986" s="80"/>
      <c r="EJE1986" s="52"/>
      <c r="EJF1986" s="69"/>
      <c r="EJG1986" s="69"/>
      <c r="EJH1986" s="69"/>
      <c r="EJI1986" s="107"/>
      <c r="EJJ1986" s="2"/>
      <c r="EJK1986" s="15"/>
      <c r="EJL1986" s="15"/>
      <c r="EJM1986" s="80"/>
      <c r="EJN1986" s="52"/>
      <c r="EJO1986" s="69"/>
      <c r="EJP1986" s="69"/>
      <c r="EJQ1986" s="69"/>
      <c r="EJR1986" s="107"/>
      <c r="EJS1986" s="2"/>
      <c r="EJT1986" s="15"/>
      <c r="EJU1986" s="15"/>
      <c r="EJV1986" s="80"/>
      <c r="EJW1986" s="52"/>
      <c r="EJX1986" s="69"/>
      <c r="EJY1986" s="69"/>
      <c r="EJZ1986" s="69"/>
      <c r="EKA1986" s="107"/>
      <c r="EKB1986" s="2"/>
      <c r="EKC1986" s="15"/>
      <c r="EKD1986" s="15"/>
      <c r="EKE1986" s="80"/>
      <c r="EKF1986" s="52"/>
      <c r="EKG1986" s="69"/>
      <c r="EKH1986" s="69"/>
      <c r="EKI1986" s="69"/>
      <c r="EKJ1986" s="107"/>
      <c r="EKK1986" s="2"/>
      <c r="EKL1986" s="15"/>
      <c r="EKM1986" s="15"/>
      <c r="EKN1986" s="80"/>
      <c r="EKO1986" s="52"/>
      <c r="EKP1986" s="69"/>
      <c r="EKQ1986" s="69"/>
      <c r="EKR1986" s="69"/>
      <c r="EKS1986" s="107"/>
      <c r="EKT1986" s="2"/>
      <c r="EKU1986" s="15"/>
      <c r="EKV1986" s="15"/>
      <c r="EKW1986" s="80"/>
      <c r="EKX1986" s="52"/>
      <c r="EKY1986" s="69"/>
      <c r="EKZ1986" s="69"/>
      <c r="ELA1986" s="69"/>
      <c r="ELB1986" s="107"/>
      <c r="ELC1986" s="2"/>
      <c r="ELD1986" s="15"/>
      <c r="ELE1986" s="15"/>
      <c r="ELF1986" s="80"/>
      <c r="ELG1986" s="52"/>
      <c r="ELH1986" s="69"/>
      <c r="ELI1986" s="69"/>
      <c r="ELJ1986" s="69"/>
      <c r="ELK1986" s="107"/>
      <c r="ELL1986" s="2"/>
      <c r="ELM1986" s="15"/>
      <c r="ELN1986" s="15"/>
      <c r="ELO1986" s="80"/>
      <c r="ELP1986" s="52"/>
      <c r="ELQ1986" s="69"/>
      <c r="ELR1986" s="69"/>
      <c r="ELS1986" s="69"/>
      <c r="ELT1986" s="107"/>
      <c r="ELU1986" s="2"/>
      <c r="ELV1986" s="15"/>
      <c r="ELW1986" s="15"/>
      <c r="ELX1986" s="80"/>
      <c r="ELY1986" s="52"/>
      <c r="ELZ1986" s="69"/>
      <c r="EMA1986" s="69"/>
      <c r="EMB1986" s="69"/>
      <c r="EMC1986" s="107"/>
      <c r="EMD1986" s="2"/>
      <c r="EME1986" s="15"/>
      <c r="EMF1986" s="15"/>
      <c r="EMG1986" s="80"/>
      <c r="EMH1986" s="52"/>
      <c r="EMI1986" s="69"/>
      <c r="EMJ1986" s="69"/>
      <c r="EMK1986" s="69"/>
      <c r="EML1986" s="107"/>
      <c r="EMM1986" s="2"/>
      <c r="EMN1986" s="15"/>
      <c r="EMO1986" s="15"/>
      <c r="EMP1986" s="80"/>
      <c r="EMQ1986" s="52"/>
      <c r="EMR1986" s="69"/>
      <c r="EMS1986" s="69"/>
      <c r="EMT1986" s="69"/>
      <c r="EMU1986" s="107"/>
      <c r="EMV1986" s="2"/>
      <c r="EMW1986" s="15"/>
      <c r="EMX1986" s="15"/>
      <c r="EMY1986" s="80"/>
      <c r="EMZ1986" s="52"/>
      <c r="ENA1986" s="69"/>
      <c r="ENB1986" s="69"/>
      <c r="ENC1986" s="69"/>
      <c r="END1986" s="107"/>
      <c r="ENE1986" s="2"/>
      <c r="ENF1986" s="15"/>
      <c r="ENG1986" s="15"/>
      <c r="ENH1986" s="80"/>
      <c r="ENI1986" s="52"/>
      <c r="ENJ1986" s="69"/>
      <c r="ENK1986" s="69"/>
      <c r="ENL1986" s="69"/>
      <c r="ENM1986" s="107"/>
      <c r="ENN1986" s="2"/>
      <c r="ENO1986" s="15"/>
      <c r="ENP1986" s="15"/>
      <c r="ENQ1986" s="80"/>
      <c r="ENR1986" s="52"/>
      <c r="ENS1986" s="69"/>
      <c r="ENT1986" s="69"/>
      <c r="ENU1986" s="69"/>
      <c r="ENV1986" s="107"/>
      <c r="ENW1986" s="2"/>
      <c r="ENX1986" s="15"/>
      <c r="ENY1986" s="15"/>
      <c r="ENZ1986" s="80"/>
      <c r="EOA1986" s="52"/>
      <c r="EOB1986" s="69"/>
      <c r="EOC1986" s="69"/>
      <c r="EOD1986" s="69"/>
      <c r="EOE1986" s="107"/>
      <c r="EOF1986" s="2"/>
      <c r="EOG1986" s="15"/>
      <c r="EOH1986" s="15"/>
      <c r="EOI1986" s="80"/>
      <c r="EOJ1986" s="52"/>
      <c r="EOK1986" s="69"/>
      <c r="EOL1986" s="69"/>
      <c r="EOM1986" s="69"/>
      <c r="EON1986" s="107"/>
      <c r="EOO1986" s="2"/>
      <c r="EOP1986" s="15"/>
      <c r="EOQ1986" s="15"/>
      <c r="EOR1986" s="80"/>
      <c r="EOS1986" s="52"/>
      <c r="EOT1986" s="69"/>
      <c r="EOU1986" s="69"/>
      <c r="EOV1986" s="69"/>
      <c r="EOW1986" s="107"/>
      <c r="EOX1986" s="2"/>
      <c r="EOY1986" s="15"/>
      <c r="EOZ1986" s="15"/>
      <c r="EPA1986" s="80"/>
      <c r="EPB1986" s="52"/>
      <c r="EPC1986" s="69"/>
      <c r="EPD1986" s="69"/>
      <c r="EPE1986" s="69"/>
      <c r="EPF1986" s="107"/>
      <c r="EPG1986" s="2"/>
      <c r="EPH1986" s="15"/>
      <c r="EPI1986" s="15"/>
      <c r="EPJ1986" s="80"/>
      <c r="EPK1986" s="52"/>
      <c r="EPL1986" s="69"/>
      <c r="EPM1986" s="69"/>
      <c r="EPN1986" s="69"/>
      <c r="EPO1986" s="107"/>
      <c r="EPP1986" s="2"/>
      <c r="EPQ1986" s="15"/>
      <c r="EPR1986" s="15"/>
      <c r="EPS1986" s="80"/>
      <c r="EPT1986" s="52"/>
      <c r="EPU1986" s="69"/>
      <c r="EPV1986" s="69"/>
      <c r="EPW1986" s="69"/>
      <c r="EPX1986" s="107"/>
      <c r="EPY1986" s="2"/>
      <c r="EPZ1986" s="15"/>
      <c r="EQA1986" s="15"/>
      <c r="EQB1986" s="80"/>
      <c r="EQC1986" s="52"/>
      <c r="EQD1986" s="69"/>
      <c r="EQE1986" s="69"/>
      <c r="EQF1986" s="69"/>
      <c r="EQG1986" s="107"/>
      <c r="EQH1986" s="2"/>
      <c r="EQI1986" s="15"/>
      <c r="EQJ1986" s="15"/>
      <c r="EQK1986" s="80"/>
      <c r="EQL1986" s="52"/>
      <c r="EQM1986" s="69"/>
      <c r="EQN1986" s="69"/>
      <c r="EQO1986" s="69"/>
      <c r="EQP1986" s="107"/>
      <c r="EQQ1986" s="2"/>
      <c r="EQR1986" s="15"/>
      <c r="EQS1986" s="15"/>
      <c r="EQT1986" s="80"/>
      <c r="EQU1986" s="52"/>
      <c r="EQV1986" s="69"/>
      <c r="EQW1986" s="69"/>
      <c r="EQX1986" s="69"/>
      <c r="EQY1986" s="107"/>
      <c r="EQZ1986" s="2"/>
      <c r="ERA1986" s="15"/>
      <c r="ERB1986" s="15"/>
      <c r="ERC1986" s="80"/>
      <c r="ERD1986" s="52"/>
      <c r="ERE1986" s="69"/>
      <c r="ERF1986" s="69"/>
      <c r="ERG1986" s="69"/>
      <c r="ERH1986" s="107"/>
      <c r="ERI1986" s="2"/>
      <c r="ERJ1986" s="15"/>
      <c r="ERK1986" s="15"/>
      <c r="ERL1986" s="80"/>
      <c r="ERM1986" s="52"/>
      <c r="ERN1986" s="69"/>
      <c r="ERO1986" s="69"/>
      <c r="ERP1986" s="69"/>
      <c r="ERQ1986" s="107"/>
      <c r="ERR1986" s="2"/>
      <c r="ERS1986" s="15"/>
      <c r="ERT1986" s="15"/>
      <c r="ERU1986" s="80"/>
      <c r="ERV1986" s="52"/>
      <c r="ERW1986" s="69"/>
      <c r="ERX1986" s="69"/>
      <c r="ERY1986" s="69"/>
      <c r="ERZ1986" s="107"/>
      <c r="ESA1986" s="2"/>
      <c r="ESB1986" s="15"/>
      <c r="ESC1986" s="15"/>
      <c r="ESD1986" s="80"/>
      <c r="ESE1986" s="52"/>
      <c r="ESF1986" s="69"/>
      <c r="ESG1986" s="69"/>
      <c r="ESH1986" s="69"/>
      <c r="ESI1986" s="107"/>
      <c r="ESJ1986" s="2"/>
      <c r="ESK1986" s="15"/>
      <c r="ESL1986" s="15"/>
      <c r="ESM1986" s="80"/>
      <c r="ESN1986" s="52"/>
      <c r="ESO1986" s="69"/>
      <c r="ESP1986" s="69"/>
      <c r="ESQ1986" s="69"/>
      <c r="ESR1986" s="107"/>
      <c r="ESS1986" s="2"/>
      <c r="EST1986" s="15"/>
      <c r="ESU1986" s="15"/>
      <c r="ESV1986" s="80"/>
      <c r="ESW1986" s="52"/>
      <c r="ESX1986" s="69"/>
      <c r="ESY1986" s="69"/>
      <c r="ESZ1986" s="69"/>
      <c r="ETA1986" s="107"/>
      <c r="ETB1986" s="2"/>
      <c r="ETC1986" s="15"/>
      <c r="ETD1986" s="15"/>
      <c r="ETE1986" s="80"/>
      <c r="ETF1986" s="52"/>
      <c r="ETG1986" s="69"/>
      <c r="ETH1986" s="69"/>
      <c r="ETI1986" s="69"/>
      <c r="ETJ1986" s="107"/>
      <c r="ETK1986" s="2"/>
      <c r="ETL1986" s="15"/>
      <c r="ETM1986" s="15"/>
      <c r="ETN1986" s="80"/>
      <c r="ETO1986" s="52"/>
      <c r="ETP1986" s="69"/>
      <c r="ETQ1986" s="69"/>
      <c r="ETR1986" s="69"/>
      <c r="ETS1986" s="107"/>
      <c r="ETT1986" s="2"/>
      <c r="ETU1986" s="15"/>
      <c r="ETV1986" s="15"/>
      <c r="ETW1986" s="80"/>
      <c r="ETX1986" s="52"/>
      <c r="ETY1986" s="69"/>
      <c r="ETZ1986" s="69"/>
      <c r="EUA1986" s="69"/>
      <c r="EUB1986" s="107"/>
      <c r="EUC1986" s="2"/>
      <c r="EUD1986" s="15"/>
      <c r="EUE1986" s="15"/>
      <c r="EUF1986" s="80"/>
      <c r="EUG1986" s="52"/>
      <c r="EUH1986" s="69"/>
      <c r="EUI1986" s="69"/>
      <c r="EUJ1986" s="69"/>
      <c r="EUK1986" s="107"/>
      <c r="EUL1986" s="2"/>
      <c r="EUM1986" s="15"/>
      <c r="EUN1986" s="15"/>
      <c r="EUO1986" s="80"/>
      <c r="EUP1986" s="52"/>
      <c r="EUQ1986" s="69"/>
      <c r="EUR1986" s="69"/>
      <c r="EUS1986" s="69"/>
      <c r="EUT1986" s="107"/>
      <c r="EUU1986" s="2"/>
      <c r="EUV1986" s="15"/>
      <c r="EUW1986" s="15"/>
      <c r="EUX1986" s="80"/>
      <c r="EUY1986" s="52"/>
      <c r="EUZ1986" s="69"/>
      <c r="EVA1986" s="69"/>
      <c r="EVB1986" s="69"/>
      <c r="EVC1986" s="107"/>
      <c r="EVD1986" s="2"/>
      <c r="EVE1986" s="15"/>
      <c r="EVF1986" s="15"/>
      <c r="EVG1986" s="80"/>
      <c r="EVH1986" s="52"/>
      <c r="EVI1986" s="69"/>
      <c r="EVJ1986" s="69"/>
      <c r="EVK1986" s="69"/>
      <c r="EVL1986" s="107"/>
      <c r="EVM1986" s="2"/>
      <c r="EVN1986" s="15"/>
      <c r="EVO1986" s="15"/>
      <c r="EVP1986" s="80"/>
      <c r="EVQ1986" s="52"/>
      <c r="EVR1986" s="69"/>
      <c r="EVS1986" s="69"/>
      <c r="EVT1986" s="69"/>
      <c r="EVU1986" s="107"/>
      <c r="EVV1986" s="2"/>
      <c r="EVW1986" s="15"/>
      <c r="EVX1986" s="15"/>
      <c r="EVY1986" s="80"/>
      <c r="EVZ1986" s="52"/>
      <c r="EWA1986" s="69"/>
      <c r="EWB1986" s="69"/>
      <c r="EWC1986" s="69"/>
      <c r="EWD1986" s="107"/>
      <c r="EWE1986" s="2"/>
      <c r="EWF1986" s="15"/>
      <c r="EWG1986" s="15"/>
      <c r="EWH1986" s="80"/>
      <c r="EWI1986" s="52"/>
      <c r="EWJ1986" s="69"/>
      <c r="EWK1986" s="69"/>
      <c r="EWL1986" s="69"/>
      <c r="EWM1986" s="107"/>
      <c r="EWN1986" s="2"/>
      <c r="EWO1986" s="15"/>
      <c r="EWP1986" s="15"/>
      <c r="EWQ1986" s="80"/>
      <c r="EWR1986" s="52"/>
      <c r="EWS1986" s="69"/>
      <c r="EWT1986" s="69"/>
      <c r="EWU1986" s="69"/>
      <c r="EWV1986" s="107"/>
      <c r="EWW1986" s="2"/>
      <c r="EWX1986" s="15"/>
      <c r="EWY1986" s="15"/>
      <c r="EWZ1986" s="80"/>
      <c r="EXA1986" s="52"/>
      <c r="EXB1986" s="69"/>
      <c r="EXC1986" s="69"/>
      <c r="EXD1986" s="69"/>
      <c r="EXE1986" s="107"/>
      <c r="EXF1986" s="2"/>
      <c r="EXG1986" s="15"/>
      <c r="EXH1986" s="15"/>
      <c r="EXI1986" s="80"/>
      <c r="EXJ1986" s="52"/>
      <c r="EXK1986" s="69"/>
      <c r="EXL1986" s="69"/>
      <c r="EXM1986" s="69"/>
      <c r="EXN1986" s="107"/>
      <c r="EXO1986" s="2"/>
      <c r="EXP1986" s="15"/>
      <c r="EXQ1986" s="15"/>
      <c r="EXR1986" s="80"/>
      <c r="EXS1986" s="52"/>
      <c r="EXT1986" s="69"/>
      <c r="EXU1986" s="69"/>
      <c r="EXV1986" s="69"/>
      <c r="EXW1986" s="107"/>
      <c r="EXX1986" s="2"/>
      <c r="EXY1986" s="15"/>
      <c r="EXZ1986" s="15"/>
      <c r="EYA1986" s="80"/>
      <c r="EYB1986" s="52"/>
      <c r="EYC1986" s="69"/>
      <c r="EYD1986" s="69"/>
      <c r="EYE1986" s="69"/>
      <c r="EYF1986" s="107"/>
      <c r="EYG1986" s="2"/>
      <c r="EYH1986" s="15"/>
      <c r="EYI1986" s="15"/>
      <c r="EYJ1986" s="80"/>
      <c r="EYK1986" s="52"/>
      <c r="EYL1986" s="69"/>
      <c r="EYM1986" s="69"/>
      <c r="EYN1986" s="69"/>
      <c r="EYO1986" s="107"/>
      <c r="EYP1986" s="2"/>
      <c r="EYQ1986" s="15"/>
      <c r="EYR1986" s="15"/>
      <c r="EYS1986" s="80"/>
      <c r="EYT1986" s="52"/>
      <c r="EYU1986" s="69"/>
      <c r="EYV1986" s="69"/>
      <c r="EYW1986" s="69"/>
      <c r="EYX1986" s="107"/>
      <c r="EYY1986" s="2"/>
      <c r="EYZ1986" s="15"/>
      <c r="EZA1986" s="15"/>
      <c r="EZB1986" s="80"/>
      <c r="EZC1986" s="52"/>
      <c r="EZD1986" s="69"/>
      <c r="EZE1986" s="69"/>
      <c r="EZF1986" s="69"/>
      <c r="EZG1986" s="107"/>
      <c r="EZH1986" s="2"/>
      <c r="EZI1986" s="15"/>
      <c r="EZJ1986" s="15"/>
      <c r="EZK1986" s="80"/>
      <c r="EZL1986" s="52"/>
      <c r="EZM1986" s="69"/>
      <c r="EZN1986" s="69"/>
      <c r="EZO1986" s="69"/>
      <c r="EZP1986" s="107"/>
      <c r="EZQ1986" s="2"/>
      <c r="EZR1986" s="15"/>
      <c r="EZS1986" s="15"/>
      <c r="EZT1986" s="80"/>
      <c r="EZU1986" s="52"/>
      <c r="EZV1986" s="69"/>
      <c r="EZW1986" s="69"/>
      <c r="EZX1986" s="69"/>
      <c r="EZY1986" s="107"/>
      <c r="EZZ1986" s="2"/>
      <c r="FAA1986" s="15"/>
      <c r="FAB1986" s="15"/>
      <c r="FAC1986" s="80"/>
      <c r="FAD1986" s="52"/>
      <c r="FAE1986" s="69"/>
      <c r="FAF1986" s="69"/>
      <c r="FAG1986" s="69"/>
      <c r="FAH1986" s="107"/>
      <c r="FAI1986" s="2"/>
      <c r="FAJ1986" s="15"/>
      <c r="FAK1986" s="15"/>
      <c r="FAL1986" s="80"/>
      <c r="FAM1986" s="52"/>
      <c r="FAN1986" s="69"/>
      <c r="FAO1986" s="69"/>
      <c r="FAP1986" s="69"/>
      <c r="FAQ1986" s="107"/>
      <c r="FAR1986" s="2"/>
      <c r="FAS1986" s="15"/>
      <c r="FAT1986" s="15"/>
      <c r="FAU1986" s="80"/>
      <c r="FAV1986" s="52"/>
      <c r="FAW1986" s="69"/>
      <c r="FAX1986" s="69"/>
      <c r="FAY1986" s="69"/>
      <c r="FAZ1986" s="107"/>
      <c r="FBA1986" s="2"/>
      <c r="FBB1986" s="15"/>
      <c r="FBC1986" s="15"/>
      <c r="FBD1986" s="80"/>
      <c r="FBE1986" s="52"/>
      <c r="FBF1986" s="69"/>
      <c r="FBG1986" s="69"/>
      <c r="FBH1986" s="69"/>
      <c r="FBI1986" s="107"/>
      <c r="FBJ1986" s="2"/>
      <c r="FBK1986" s="15"/>
      <c r="FBL1986" s="15"/>
      <c r="FBM1986" s="80"/>
      <c r="FBN1986" s="52"/>
      <c r="FBO1986" s="69"/>
      <c r="FBP1986" s="69"/>
      <c r="FBQ1986" s="69"/>
      <c r="FBR1986" s="107"/>
      <c r="FBS1986" s="2"/>
      <c r="FBT1986" s="15"/>
      <c r="FBU1986" s="15"/>
      <c r="FBV1986" s="80"/>
      <c r="FBW1986" s="52"/>
      <c r="FBX1986" s="69"/>
      <c r="FBY1986" s="69"/>
      <c r="FBZ1986" s="69"/>
      <c r="FCA1986" s="107"/>
      <c r="FCB1986" s="2"/>
      <c r="FCC1986" s="15"/>
      <c r="FCD1986" s="15"/>
      <c r="FCE1986" s="80"/>
      <c r="FCF1986" s="52"/>
      <c r="FCG1986" s="69"/>
      <c r="FCH1986" s="69"/>
      <c r="FCI1986" s="69"/>
      <c r="FCJ1986" s="107"/>
      <c r="FCK1986" s="2"/>
      <c r="FCL1986" s="15"/>
      <c r="FCM1986" s="15"/>
      <c r="FCN1986" s="80"/>
      <c r="FCO1986" s="52"/>
      <c r="FCP1986" s="69"/>
      <c r="FCQ1986" s="69"/>
      <c r="FCR1986" s="69"/>
      <c r="FCS1986" s="107"/>
      <c r="FCT1986" s="2"/>
      <c r="FCU1986" s="15"/>
      <c r="FCV1986" s="15"/>
      <c r="FCW1986" s="80"/>
      <c r="FCX1986" s="52"/>
      <c r="FCY1986" s="69"/>
      <c r="FCZ1986" s="69"/>
      <c r="FDA1986" s="69"/>
      <c r="FDB1986" s="107"/>
      <c r="FDC1986" s="2"/>
      <c r="FDD1986" s="15"/>
      <c r="FDE1986" s="15"/>
      <c r="FDF1986" s="80"/>
      <c r="FDG1986" s="52"/>
      <c r="FDH1986" s="69"/>
      <c r="FDI1986" s="69"/>
      <c r="FDJ1986" s="69"/>
      <c r="FDK1986" s="107"/>
      <c r="FDL1986" s="2"/>
      <c r="FDM1986" s="15"/>
      <c r="FDN1986" s="15"/>
      <c r="FDO1986" s="80"/>
      <c r="FDP1986" s="52"/>
      <c r="FDQ1986" s="69"/>
      <c r="FDR1986" s="69"/>
      <c r="FDS1986" s="69"/>
      <c r="FDT1986" s="107"/>
      <c r="FDU1986" s="2"/>
      <c r="FDV1986" s="15"/>
      <c r="FDW1986" s="15"/>
      <c r="FDX1986" s="80"/>
      <c r="FDY1986" s="52"/>
      <c r="FDZ1986" s="69"/>
      <c r="FEA1986" s="69"/>
      <c r="FEB1986" s="69"/>
      <c r="FEC1986" s="107"/>
      <c r="FED1986" s="2"/>
      <c r="FEE1986" s="15"/>
      <c r="FEF1986" s="15"/>
      <c r="FEG1986" s="80"/>
      <c r="FEH1986" s="52"/>
      <c r="FEI1986" s="69"/>
      <c r="FEJ1986" s="69"/>
      <c r="FEK1986" s="69"/>
      <c r="FEL1986" s="107"/>
      <c r="FEM1986" s="2"/>
      <c r="FEN1986" s="15"/>
      <c r="FEO1986" s="15"/>
      <c r="FEP1986" s="80"/>
      <c r="FEQ1986" s="52"/>
      <c r="FER1986" s="69"/>
      <c r="FES1986" s="69"/>
      <c r="FET1986" s="69"/>
      <c r="FEU1986" s="107"/>
      <c r="FEV1986" s="2"/>
      <c r="FEW1986" s="15"/>
      <c r="FEX1986" s="15"/>
      <c r="FEY1986" s="80"/>
      <c r="FEZ1986" s="52"/>
      <c r="FFA1986" s="69"/>
      <c r="FFB1986" s="69"/>
      <c r="FFC1986" s="69"/>
      <c r="FFD1986" s="107"/>
      <c r="FFE1986" s="2"/>
      <c r="FFF1986" s="15"/>
      <c r="FFG1986" s="15"/>
      <c r="FFH1986" s="80"/>
      <c r="FFI1986" s="52"/>
      <c r="FFJ1986" s="69"/>
      <c r="FFK1986" s="69"/>
      <c r="FFL1986" s="69"/>
      <c r="FFM1986" s="107"/>
      <c r="FFN1986" s="2"/>
      <c r="FFO1986" s="15"/>
      <c r="FFP1986" s="15"/>
      <c r="FFQ1986" s="80"/>
      <c r="FFR1986" s="52"/>
      <c r="FFS1986" s="69"/>
      <c r="FFT1986" s="69"/>
      <c r="FFU1986" s="69"/>
      <c r="FFV1986" s="107"/>
      <c r="FFW1986" s="2"/>
      <c r="FFX1986" s="15"/>
      <c r="FFY1986" s="15"/>
      <c r="FFZ1986" s="80"/>
      <c r="FGA1986" s="52"/>
      <c r="FGB1986" s="69"/>
      <c r="FGC1986" s="69"/>
      <c r="FGD1986" s="69"/>
      <c r="FGE1986" s="107"/>
      <c r="FGF1986" s="2"/>
      <c r="FGG1986" s="15"/>
      <c r="FGH1986" s="15"/>
      <c r="FGI1986" s="80"/>
      <c r="FGJ1986" s="52"/>
      <c r="FGK1986" s="69"/>
      <c r="FGL1986" s="69"/>
      <c r="FGM1986" s="69"/>
      <c r="FGN1986" s="107"/>
      <c r="FGO1986" s="2"/>
      <c r="FGP1986" s="15"/>
      <c r="FGQ1986" s="15"/>
      <c r="FGR1986" s="80"/>
      <c r="FGS1986" s="52"/>
      <c r="FGT1986" s="69"/>
      <c r="FGU1986" s="69"/>
      <c r="FGV1986" s="69"/>
      <c r="FGW1986" s="107"/>
      <c r="FGX1986" s="2"/>
      <c r="FGY1986" s="15"/>
      <c r="FGZ1986" s="15"/>
      <c r="FHA1986" s="80"/>
      <c r="FHB1986" s="52"/>
      <c r="FHC1986" s="69"/>
      <c r="FHD1986" s="69"/>
      <c r="FHE1986" s="69"/>
      <c r="FHF1986" s="107"/>
      <c r="FHG1986" s="2"/>
      <c r="FHH1986" s="15"/>
      <c r="FHI1986" s="15"/>
      <c r="FHJ1986" s="80"/>
      <c r="FHK1986" s="52"/>
      <c r="FHL1986" s="69"/>
      <c r="FHM1986" s="69"/>
      <c r="FHN1986" s="69"/>
      <c r="FHO1986" s="107"/>
      <c r="FHP1986" s="2"/>
      <c r="FHQ1986" s="15"/>
      <c r="FHR1986" s="15"/>
      <c r="FHS1986" s="80"/>
      <c r="FHT1986" s="52"/>
      <c r="FHU1986" s="69"/>
      <c r="FHV1986" s="69"/>
      <c r="FHW1986" s="69"/>
      <c r="FHX1986" s="107"/>
      <c r="FHY1986" s="2"/>
      <c r="FHZ1986" s="15"/>
      <c r="FIA1986" s="15"/>
      <c r="FIB1986" s="80"/>
      <c r="FIC1986" s="52"/>
      <c r="FID1986" s="69"/>
      <c r="FIE1986" s="69"/>
      <c r="FIF1986" s="69"/>
      <c r="FIG1986" s="107"/>
      <c r="FIH1986" s="2"/>
      <c r="FII1986" s="15"/>
      <c r="FIJ1986" s="15"/>
      <c r="FIK1986" s="80"/>
      <c r="FIL1986" s="52"/>
      <c r="FIM1986" s="69"/>
      <c r="FIN1986" s="69"/>
      <c r="FIO1986" s="69"/>
      <c r="FIP1986" s="107"/>
      <c r="FIQ1986" s="2"/>
      <c r="FIR1986" s="15"/>
      <c r="FIS1986" s="15"/>
      <c r="FIT1986" s="80"/>
      <c r="FIU1986" s="52"/>
      <c r="FIV1986" s="69"/>
      <c r="FIW1986" s="69"/>
      <c r="FIX1986" s="69"/>
      <c r="FIY1986" s="107"/>
      <c r="FIZ1986" s="2"/>
      <c r="FJA1986" s="15"/>
      <c r="FJB1986" s="15"/>
      <c r="FJC1986" s="80"/>
      <c r="FJD1986" s="52"/>
      <c r="FJE1986" s="69"/>
      <c r="FJF1986" s="69"/>
      <c r="FJG1986" s="69"/>
      <c r="FJH1986" s="107"/>
      <c r="FJI1986" s="2"/>
      <c r="FJJ1986" s="15"/>
      <c r="FJK1986" s="15"/>
      <c r="FJL1986" s="80"/>
      <c r="FJM1986" s="52"/>
      <c r="FJN1986" s="69"/>
      <c r="FJO1986" s="69"/>
      <c r="FJP1986" s="69"/>
      <c r="FJQ1986" s="107"/>
      <c r="FJR1986" s="2"/>
      <c r="FJS1986" s="15"/>
      <c r="FJT1986" s="15"/>
      <c r="FJU1986" s="80"/>
      <c r="FJV1986" s="52"/>
      <c r="FJW1986" s="69"/>
      <c r="FJX1986" s="69"/>
      <c r="FJY1986" s="69"/>
      <c r="FJZ1986" s="107"/>
      <c r="FKA1986" s="2"/>
      <c r="FKB1986" s="15"/>
      <c r="FKC1986" s="15"/>
      <c r="FKD1986" s="80"/>
      <c r="FKE1986" s="52"/>
      <c r="FKF1986" s="69"/>
      <c r="FKG1986" s="69"/>
      <c r="FKH1986" s="69"/>
      <c r="FKI1986" s="107"/>
      <c r="FKJ1986" s="2"/>
      <c r="FKK1986" s="15"/>
      <c r="FKL1986" s="15"/>
      <c r="FKM1986" s="80"/>
      <c r="FKN1986" s="52"/>
      <c r="FKO1986" s="69"/>
      <c r="FKP1986" s="69"/>
      <c r="FKQ1986" s="69"/>
      <c r="FKR1986" s="107"/>
      <c r="FKS1986" s="2"/>
      <c r="FKT1986" s="15"/>
      <c r="FKU1986" s="15"/>
      <c r="FKV1986" s="80"/>
      <c r="FKW1986" s="52"/>
      <c r="FKX1986" s="69"/>
      <c r="FKY1986" s="69"/>
      <c r="FKZ1986" s="69"/>
      <c r="FLA1986" s="107"/>
      <c r="FLB1986" s="2"/>
      <c r="FLC1986" s="15"/>
      <c r="FLD1986" s="15"/>
      <c r="FLE1986" s="80"/>
      <c r="FLF1986" s="52"/>
      <c r="FLG1986" s="69"/>
      <c r="FLH1986" s="69"/>
      <c r="FLI1986" s="69"/>
      <c r="FLJ1986" s="107"/>
      <c r="FLK1986" s="2"/>
      <c r="FLL1986" s="15"/>
      <c r="FLM1986" s="15"/>
      <c r="FLN1986" s="80"/>
      <c r="FLO1986" s="52"/>
      <c r="FLP1986" s="69"/>
      <c r="FLQ1986" s="69"/>
      <c r="FLR1986" s="69"/>
      <c r="FLS1986" s="107"/>
      <c r="FLT1986" s="2"/>
      <c r="FLU1986" s="15"/>
      <c r="FLV1986" s="15"/>
      <c r="FLW1986" s="80"/>
      <c r="FLX1986" s="52"/>
      <c r="FLY1986" s="69"/>
      <c r="FLZ1986" s="69"/>
      <c r="FMA1986" s="69"/>
      <c r="FMB1986" s="107"/>
      <c r="FMC1986" s="2"/>
      <c r="FMD1986" s="15"/>
      <c r="FME1986" s="15"/>
      <c r="FMF1986" s="80"/>
      <c r="FMG1986" s="52"/>
      <c r="FMH1986" s="69"/>
      <c r="FMI1986" s="69"/>
      <c r="FMJ1986" s="69"/>
      <c r="FMK1986" s="107"/>
      <c r="FML1986" s="2"/>
      <c r="FMM1986" s="15"/>
      <c r="FMN1986" s="15"/>
      <c r="FMO1986" s="80"/>
      <c r="FMP1986" s="52"/>
      <c r="FMQ1986" s="69"/>
      <c r="FMR1986" s="69"/>
      <c r="FMS1986" s="69"/>
      <c r="FMT1986" s="107"/>
      <c r="FMU1986" s="2"/>
      <c r="FMV1986" s="15"/>
      <c r="FMW1986" s="15"/>
      <c r="FMX1986" s="80"/>
      <c r="FMY1986" s="52"/>
      <c r="FMZ1986" s="69"/>
      <c r="FNA1986" s="69"/>
      <c r="FNB1986" s="69"/>
      <c r="FNC1986" s="107"/>
      <c r="FND1986" s="2"/>
      <c r="FNE1986" s="15"/>
      <c r="FNF1986" s="15"/>
      <c r="FNG1986" s="80"/>
      <c r="FNH1986" s="52"/>
      <c r="FNI1986" s="69"/>
      <c r="FNJ1986" s="69"/>
      <c r="FNK1986" s="69"/>
      <c r="FNL1986" s="107"/>
      <c r="FNM1986" s="2"/>
      <c r="FNN1986" s="15"/>
      <c r="FNO1986" s="15"/>
      <c r="FNP1986" s="80"/>
      <c r="FNQ1986" s="52"/>
      <c r="FNR1986" s="69"/>
      <c r="FNS1986" s="69"/>
      <c r="FNT1986" s="69"/>
      <c r="FNU1986" s="107"/>
      <c r="FNV1986" s="2"/>
      <c r="FNW1986" s="15"/>
      <c r="FNX1986" s="15"/>
      <c r="FNY1986" s="80"/>
      <c r="FNZ1986" s="52"/>
      <c r="FOA1986" s="69"/>
      <c r="FOB1986" s="69"/>
      <c r="FOC1986" s="69"/>
      <c r="FOD1986" s="107"/>
      <c r="FOE1986" s="2"/>
      <c r="FOF1986" s="15"/>
      <c r="FOG1986" s="15"/>
      <c r="FOH1986" s="80"/>
      <c r="FOI1986" s="52"/>
      <c r="FOJ1986" s="69"/>
      <c r="FOK1986" s="69"/>
      <c r="FOL1986" s="69"/>
      <c r="FOM1986" s="107"/>
      <c r="FON1986" s="2"/>
      <c r="FOO1986" s="15"/>
      <c r="FOP1986" s="15"/>
      <c r="FOQ1986" s="80"/>
      <c r="FOR1986" s="52"/>
      <c r="FOS1986" s="69"/>
      <c r="FOT1986" s="69"/>
      <c r="FOU1986" s="69"/>
      <c r="FOV1986" s="107"/>
      <c r="FOW1986" s="2"/>
      <c r="FOX1986" s="15"/>
      <c r="FOY1986" s="15"/>
      <c r="FOZ1986" s="80"/>
      <c r="FPA1986" s="52"/>
      <c r="FPB1986" s="69"/>
      <c r="FPC1986" s="69"/>
      <c r="FPD1986" s="69"/>
      <c r="FPE1986" s="107"/>
      <c r="FPF1986" s="2"/>
      <c r="FPG1986" s="15"/>
      <c r="FPH1986" s="15"/>
      <c r="FPI1986" s="80"/>
      <c r="FPJ1986" s="52"/>
      <c r="FPK1986" s="69"/>
      <c r="FPL1986" s="69"/>
      <c r="FPM1986" s="69"/>
      <c r="FPN1986" s="107"/>
      <c r="FPO1986" s="2"/>
      <c r="FPP1986" s="15"/>
      <c r="FPQ1986" s="15"/>
      <c r="FPR1986" s="80"/>
      <c r="FPS1986" s="52"/>
      <c r="FPT1986" s="69"/>
      <c r="FPU1986" s="69"/>
      <c r="FPV1986" s="69"/>
      <c r="FPW1986" s="107"/>
      <c r="FPX1986" s="2"/>
      <c r="FPY1986" s="15"/>
      <c r="FPZ1986" s="15"/>
      <c r="FQA1986" s="80"/>
      <c r="FQB1986" s="52"/>
      <c r="FQC1986" s="69"/>
      <c r="FQD1986" s="69"/>
      <c r="FQE1986" s="69"/>
      <c r="FQF1986" s="107"/>
      <c r="FQG1986" s="2"/>
      <c r="FQH1986" s="15"/>
      <c r="FQI1986" s="15"/>
      <c r="FQJ1986" s="80"/>
      <c r="FQK1986" s="52"/>
      <c r="FQL1986" s="69"/>
      <c r="FQM1986" s="69"/>
      <c r="FQN1986" s="69"/>
      <c r="FQO1986" s="107"/>
      <c r="FQP1986" s="2"/>
      <c r="FQQ1986" s="15"/>
      <c r="FQR1986" s="15"/>
      <c r="FQS1986" s="80"/>
      <c r="FQT1986" s="52"/>
      <c r="FQU1986" s="69"/>
      <c r="FQV1986" s="69"/>
      <c r="FQW1986" s="69"/>
      <c r="FQX1986" s="107"/>
      <c r="FQY1986" s="2"/>
      <c r="FQZ1986" s="15"/>
      <c r="FRA1986" s="15"/>
      <c r="FRB1986" s="80"/>
      <c r="FRC1986" s="52"/>
      <c r="FRD1986" s="69"/>
      <c r="FRE1986" s="69"/>
      <c r="FRF1986" s="69"/>
      <c r="FRG1986" s="107"/>
      <c r="FRH1986" s="2"/>
      <c r="FRI1986" s="15"/>
      <c r="FRJ1986" s="15"/>
      <c r="FRK1986" s="80"/>
      <c r="FRL1986" s="52"/>
      <c r="FRM1986" s="69"/>
      <c r="FRN1986" s="69"/>
      <c r="FRO1986" s="69"/>
      <c r="FRP1986" s="107"/>
      <c r="FRQ1986" s="2"/>
      <c r="FRR1986" s="15"/>
      <c r="FRS1986" s="15"/>
      <c r="FRT1986" s="80"/>
      <c r="FRU1986" s="52"/>
      <c r="FRV1986" s="69"/>
      <c r="FRW1986" s="69"/>
      <c r="FRX1986" s="69"/>
      <c r="FRY1986" s="107"/>
      <c r="FRZ1986" s="2"/>
      <c r="FSA1986" s="15"/>
      <c r="FSB1986" s="15"/>
      <c r="FSC1986" s="80"/>
      <c r="FSD1986" s="52"/>
      <c r="FSE1986" s="69"/>
      <c r="FSF1986" s="69"/>
      <c r="FSG1986" s="69"/>
      <c r="FSH1986" s="107"/>
      <c r="FSI1986" s="2"/>
      <c r="FSJ1986" s="15"/>
      <c r="FSK1986" s="15"/>
      <c r="FSL1986" s="80"/>
      <c r="FSM1986" s="52"/>
      <c r="FSN1986" s="69"/>
      <c r="FSO1986" s="69"/>
      <c r="FSP1986" s="69"/>
      <c r="FSQ1986" s="107"/>
      <c r="FSR1986" s="2"/>
      <c r="FSS1986" s="15"/>
      <c r="FST1986" s="15"/>
      <c r="FSU1986" s="80"/>
      <c r="FSV1986" s="52"/>
      <c r="FSW1986" s="69"/>
      <c r="FSX1986" s="69"/>
      <c r="FSY1986" s="69"/>
      <c r="FSZ1986" s="107"/>
      <c r="FTA1986" s="2"/>
      <c r="FTB1986" s="15"/>
      <c r="FTC1986" s="15"/>
      <c r="FTD1986" s="80"/>
      <c r="FTE1986" s="52"/>
      <c r="FTF1986" s="69"/>
      <c r="FTG1986" s="69"/>
      <c r="FTH1986" s="69"/>
      <c r="FTI1986" s="107"/>
      <c r="FTJ1986" s="2"/>
      <c r="FTK1986" s="15"/>
      <c r="FTL1986" s="15"/>
      <c r="FTM1986" s="80"/>
      <c r="FTN1986" s="52"/>
      <c r="FTO1986" s="69"/>
      <c r="FTP1986" s="69"/>
      <c r="FTQ1986" s="69"/>
      <c r="FTR1986" s="107"/>
      <c r="FTS1986" s="2"/>
      <c r="FTT1986" s="15"/>
      <c r="FTU1986" s="15"/>
      <c r="FTV1986" s="80"/>
      <c r="FTW1986" s="52"/>
      <c r="FTX1986" s="69"/>
      <c r="FTY1986" s="69"/>
      <c r="FTZ1986" s="69"/>
      <c r="FUA1986" s="107"/>
      <c r="FUB1986" s="2"/>
      <c r="FUC1986" s="15"/>
      <c r="FUD1986" s="15"/>
      <c r="FUE1986" s="80"/>
      <c r="FUF1986" s="52"/>
      <c r="FUG1986" s="69"/>
      <c r="FUH1986" s="69"/>
      <c r="FUI1986" s="69"/>
      <c r="FUJ1986" s="107"/>
      <c r="FUK1986" s="2"/>
      <c r="FUL1986" s="15"/>
      <c r="FUM1986" s="15"/>
      <c r="FUN1986" s="80"/>
      <c r="FUO1986" s="52"/>
      <c r="FUP1986" s="69"/>
      <c r="FUQ1986" s="69"/>
      <c r="FUR1986" s="69"/>
      <c r="FUS1986" s="107"/>
      <c r="FUT1986" s="2"/>
      <c r="FUU1986" s="15"/>
      <c r="FUV1986" s="15"/>
      <c r="FUW1986" s="80"/>
      <c r="FUX1986" s="52"/>
      <c r="FUY1986" s="69"/>
      <c r="FUZ1986" s="69"/>
      <c r="FVA1986" s="69"/>
      <c r="FVB1986" s="107"/>
      <c r="FVC1986" s="2"/>
      <c r="FVD1986" s="15"/>
      <c r="FVE1986" s="15"/>
      <c r="FVF1986" s="80"/>
      <c r="FVG1986" s="52"/>
      <c r="FVH1986" s="69"/>
      <c r="FVI1986" s="69"/>
      <c r="FVJ1986" s="69"/>
      <c r="FVK1986" s="107"/>
      <c r="FVL1986" s="2"/>
      <c r="FVM1986" s="15"/>
      <c r="FVN1986" s="15"/>
      <c r="FVO1986" s="80"/>
      <c r="FVP1986" s="52"/>
      <c r="FVQ1986" s="69"/>
      <c r="FVR1986" s="69"/>
      <c r="FVS1986" s="69"/>
      <c r="FVT1986" s="107"/>
      <c r="FVU1986" s="2"/>
      <c r="FVV1986" s="15"/>
      <c r="FVW1986" s="15"/>
      <c r="FVX1986" s="80"/>
      <c r="FVY1986" s="52"/>
      <c r="FVZ1986" s="69"/>
      <c r="FWA1986" s="69"/>
      <c r="FWB1986" s="69"/>
      <c r="FWC1986" s="107"/>
      <c r="FWD1986" s="2"/>
      <c r="FWE1986" s="15"/>
      <c r="FWF1986" s="15"/>
      <c r="FWG1986" s="80"/>
      <c r="FWH1986" s="52"/>
      <c r="FWI1986" s="69"/>
      <c r="FWJ1986" s="69"/>
      <c r="FWK1986" s="69"/>
      <c r="FWL1986" s="107"/>
      <c r="FWM1986" s="2"/>
      <c r="FWN1986" s="15"/>
      <c r="FWO1986" s="15"/>
      <c r="FWP1986" s="80"/>
      <c r="FWQ1986" s="52"/>
      <c r="FWR1986" s="69"/>
      <c r="FWS1986" s="69"/>
      <c r="FWT1986" s="69"/>
      <c r="FWU1986" s="107"/>
      <c r="FWV1986" s="2"/>
      <c r="FWW1986" s="15"/>
      <c r="FWX1986" s="15"/>
      <c r="FWY1986" s="80"/>
      <c r="FWZ1986" s="52"/>
      <c r="FXA1986" s="69"/>
      <c r="FXB1986" s="69"/>
      <c r="FXC1986" s="69"/>
      <c r="FXD1986" s="107"/>
      <c r="FXE1986" s="2"/>
      <c r="FXF1986" s="15"/>
      <c r="FXG1986" s="15"/>
      <c r="FXH1986" s="80"/>
      <c r="FXI1986" s="52"/>
      <c r="FXJ1986" s="69"/>
      <c r="FXK1986" s="69"/>
      <c r="FXL1986" s="69"/>
      <c r="FXM1986" s="107"/>
      <c r="FXN1986" s="2"/>
      <c r="FXO1986" s="15"/>
      <c r="FXP1986" s="15"/>
      <c r="FXQ1986" s="80"/>
      <c r="FXR1986" s="52"/>
      <c r="FXS1986" s="69"/>
      <c r="FXT1986" s="69"/>
      <c r="FXU1986" s="69"/>
      <c r="FXV1986" s="107"/>
      <c r="FXW1986" s="2"/>
      <c r="FXX1986" s="15"/>
      <c r="FXY1986" s="15"/>
      <c r="FXZ1986" s="80"/>
      <c r="FYA1986" s="52"/>
      <c r="FYB1986" s="69"/>
      <c r="FYC1986" s="69"/>
      <c r="FYD1986" s="69"/>
      <c r="FYE1986" s="107"/>
      <c r="FYF1986" s="2"/>
      <c r="FYG1986" s="15"/>
      <c r="FYH1986" s="15"/>
      <c r="FYI1986" s="80"/>
      <c r="FYJ1986" s="52"/>
      <c r="FYK1986" s="69"/>
      <c r="FYL1986" s="69"/>
      <c r="FYM1986" s="69"/>
      <c r="FYN1986" s="107"/>
      <c r="FYO1986" s="2"/>
      <c r="FYP1986" s="15"/>
      <c r="FYQ1986" s="15"/>
      <c r="FYR1986" s="80"/>
      <c r="FYS1986" s="52"/>
      <c r="FYT1986" s="69"/>
      <c r="FYU1986" s="69"/>
      <c r="FYV1986" s="69"/>
      <c r="FYW1986" s="107"/>
      <c r="FYX1986" s="2"/>
      <c r="FYY1986" s="15"/>
      <c r="FYZ1986" s="15"/>
      <c r="FZA1986" s="80"/>
      <c r="FZB1986" s="52"/>
      <c r="FZC1986" s="69"/>
      <c r="FZD1986" s="69"/>
      <c r="FZE1986" s="69"/>
      <c r="FZF1986" s="107"/>
      <c r="FZG1986" s="2"/>
      <c r="FZH1986" s="15"/>
      <c r="FZI1986" s="15"/>
      <c r="FZJ1986" s="80"/>
      <c r="FZK1986" s="52"/>
      <c r="FZL1986" s="69"/>
      <c r="FZM1986" s="69"/>
      <c r="FZN1986" s="69"/>
      <c r="FZO1986" s="107"/>
      <c r="FZP1986" s="2"/>
      <c r="FZQ1986" s="15"/>
      <c r="FZR1986" s="15"/>
      <c r="FZS1986" s="80"/>
      <c r="FZT1986" s="52"/>
      <c r="FZU1986" s="69"/>
      <c r="FZV1986" s="69"/>
      <c r="FZW1986" s="69"/>
      <c r="FZX1986" s="107"/>
      <c r="FZY1986" s="2"/>
      <c r="FZZ1986" s="15"/>
      <c r="GAA1986" s="15"/>
      <c r="GAB1986" s="80"/>
      <c r="GAC1986" s="52"/>
      <c r="GAD1986" s="69"/>
      <c r="GAE1986" s="69"/>
      <c r="GAF1986" s="69"/>
      <c r="GAG1986" s="107"/>
      <c r="GAH1986" s="2"/>
      <c r="GAI1986" s="15"/>
      <c r="GAJ1986" s="15"/>
      <c r="GAK1986" s="80"/>
      <c r="GAL1986" s="52"/>
      <c r="GAM1986" s="69"/>
      <c r="GAN1986" s="69"/>
      <c r="GAO1986" s="69"/>
      <c r="GAP1986" s="107"/>
      <c r="GAQ1986" s="2"/>
      <c r="GAR1986" s="15"/>
      <c r="GAS1986" s="15"/>
      <c r="GAT1986" s="80"/>
      <c r="GAU1986" s="52"/>
      <c r="GAV1986" s="69"/>
      <c r="GAW1986" s="69"/>
      <c r="GAX1986" s="69"/>
      <c r="GAY1986" s="107"/>
      <c r="GAZ1986" s="2"/>
      <c r="GBA1986" s="15"/>
      <c r="GBB1986" s="15"/>
      <c r="GBC1986" s="80"/>
      <c r="GBD1986" s="52"/>
      <c r="GBE1986" s="69"/>
      <c r="GBF1986" s="69"/>
      <c r="GBG1986" s="69"/>
      <c r="GBH1986" s="107"/>
      <c r="GBI1986" s="2"/>
      <c r="GBJ1986" s="15"/>
      <c r="GBK1986" s="15"/>
      <c r="GBL1986" s="80"/>
      <c r="GBM1986" s="52"/>
      <c r="GBN1986" s="69"/>
      <c r="GBO1986" s="69"/>
      <c r="GBP1986" s="69"/>
      <c r="GBQ1986" s="107"/>
      <c r="GBR1986" s="2"/>
      <c r="GBS1986" s="15"/>
      <c r="GBT1986" s="15"/>
      <c r="GBU1986" s="80"/>
      <c r="GBV1986" s="52"/>
      <c r="GBW1986" s="69"/>
      <c r="GBX1986" s="69"/>
      <c r="GBY1986" s="69"/>
      <c r="GBZ1986" s="107"/>
      <c r="GCA1986" s="2"/>
      <c r="GCB1986" s="15"/>
      <c r="GCC1986" s="15"/>
      <c r="GCD1986" s="80"/>
      <c r="GCE1986" s="52"/>
      <c r="GCF1986" s="69"/>
      <c r="GCG1986" s="69"/>
      <c r="GCH1986" s="69"/>
      <c r="GCI1986" s="107"/>
      <c r="GCJ1986" s="2"/>
      <c r="GCK1986" s="15"/>
      <c r="GCL1986" s="15"/>
      <c r="GCM1986" s="80"/>
      <c r="GCN1986" s="52"/>
      <c r="GCO1986" s="69"/>
      <c r="GCP1986" s="69"/>
      <c r="GCQ1986" s="69"/>
      <c r="GCR1986" s="107"/>
      <c r="GCS1986" s="2"/>
      <c r="GCT1986" s="15"/>
      <c r="GCU1986" s="15"/>
      <c r="GCV1986" s="80"/>
      <c r="GCW1986" s="52"/>
      <c r="GCX1986" s="69"/>
      <c r="GCY1986" s="69"/>
      <c r="GCZ1986" s="69"/>
      <c r="GDA1986" s="107"/>
      <c r="GDB1986" s="2"/>
      <c r="GDC1986" s="15"/>
      <c r="GDD1986" s="15"/>
      <c r="GDE1986" s="80"/>
      <c r="GDF1986" s="52"/>
      <c r="GDG1986" s="69"/>
      <c r="GDH1986" s="69"/>
      <c r="GDI1986" s="69"/>
      <c r="GDJ1986" s="107"/>
      <c r="GDK1986" s="2"/>
      <c r="GDL1986" s="15"/>
      <c r="GDM1986" s="15"/>
      <c r="GDN1986" s="80"/>
      <c r="GDO1986" s="52"/>
      <c r="GDP1986" s="69"/>
      <c r="GDQ1986" s="69"/>
      <c r="GDR1986" s="69"/>
      <c r="GDS1986" s="107"/>
      <c r="GDT1986" s="2"/>
      <c r="GDU1986" s="15"/>
      <c r="GDV1986" s="15"/>
      <c r="GDW1986" s="80"/>
      <c r="GDX1986" s="52"/>
      <c r="GDY1986" s="69"/>
      <c r="GDZ1986" s="69"/>
      <c r="GEA1986" s="69"/>
      <c r="GEB1986" s="107"/>
      <c r="GEC1986" s="2"/>
      <c r="GED1986" s="15"/>
      <c r="GEE1986" s="15"/>
      <c r="GEF1986" s="80"/>
      <c r="GEG1986" s="52"/>
      <c r="GEH1986" s="69"/>
      <c r="GEI1986" s="69"/>
      <c r="GEJ1986" s="69"/>
      <c r="GEK1986" s="107"/>
      <c r="GEL1986" s="2"/>
      <c r="GEM1986" s="15"/>
      <c r="GEN1986" s="15"/>
      <c r="GEO1986" s="80"/>
      <c r="GEP1986" s="52"/>
      <c r="GEQ1986" s="69"/>
      <c r="GER1986" s="69"/>
      <c r="GES1986" s="69"/>
      <c r="GET1986" s="107"/>
      <c r="GEU1986" s="2"/>
      <c r="GEV1986" s="15"/>
      <c r="GEW1986" s="15"/>
      <c r="GEX1986" s="80"/>
      <c r="GEY1986" s="52"/>
      <c r="GEZ1986" s="69"/>
      <c r="GFA1986" s="69"/>
      <c r="GFB1986" s="69"/>
      <c r="GFC1986" s="107"/>
      <c r="GFD1986" s="2"/>
      <c r="GFE1986" s="15"/>
      <c r="GFF1986" s="15"/>
      <c r="GFG1986" s="80"/>
      <c r="GFH1986" s="52"/>
      <c r="GFI1986" s="69"/>
      <c r="GFJ1986" s="69"/>
      <c r="GFK1986" s="69"/>
      <c r="GFL1986" s="107"/>
      <c r="GFM1986" s="2"/>
      <c r="GFN1986" s="15"/>
      <c r="GFO1986" s="15"/>
      <c r="GFP1986" s="80"/>
      <c r="GFQ1986" s="52"/>
      <c r="GFR1986" s="69"/>
      <c r="GFS1986" s="69"/>
      <c r="GFT1986" s="69"/>
      <c r="GFU1986" s="107"/>
      <c r="GFV1986" s="2"/>
      <c r="GFW1986" s="15"/>
      <c r="GFX1986" s="15"/>
      <c r="GFY1986" s="80"/>
      <c r="GFZ1986" s="52"/>
      <c r="GGA1986" s="69"/>
      <c r="GGB1986" s="69"/>
      <c r="GGC1986" s="69"/>
      <c r="GGD1986" s="107"/>
      <c r="GGE1986" s="2"/>
      <c r="GGF1986" s="15"/>
      <c r="GGG1986" s="15"/>
      <c r="GGH1986" s="80"/>
      <c r="GGI1986" s="52"/>
      <c r="GGJ1986" s="69"/>
      <c r="GGK1986" s="69"/>
      <c r="GGL1986" s="69"/>
      <c r="GGM1986" s="107"/>
      <c r="GGN1986" s="2"/>
      <c r="GGO1986" s="15"/>
      <c r="GGP1986" s="15"/>
      <c r="GGQ1986" s="80"/>
      <c r="GGR1986" s="52"/>
      <c r="GGS1986" s="69"/>
      <c r="GGT1986" s="69"/>
      <c r="GGU1986" s="69"/>
      <c r="GGV1986" s="107"/>
      <c r="GGW1986" s="2"/>
      <c r="GGX1986" s="15"/>
      <c r="GGY1986" s="15"/>
      <c r="GGZ1986" s="80"/>
      <c r="GHA1986" s="52"/>
      <c r="GHB1986" s="69"/>
      <c r="GHC1986" s="69"/>
      <c r="GHD1986" s="69"/>
      <c r="GHE1986" s="107"/>
      <c r="GHF1986" s="2"/>
      <c r="GHG1986" s="15"/>
      <c r="GHH1986" s="15"/>
      <c r="GHI1986" s="80"/>
      <c r="GHJ1986" s="52"/>
      <c r="GHK1986" s="69"/>
      <c r="GHL1986" s="69"/>
      <c r="GHM1986" s="69"/>
      <c r="GHN1986" s="107"/>
      <c r="GHO1986" s="2"/>
      <c r="GHP1986" s="15"/>
      <c r="GHQ1986" s="15"/>
      <c r="GHR1986" s="80"/>
      <c r="GHS1986" s="52"/>
      <c r="GHT1986" s="69"/>
      <c r="GHU1986" s="69"/>
      <c r="GHV1986" s="69"/>
      <c r="GHW1986" s="107"/>
      <c r="GHX1986" s="2"/>
      <c r="GHY1986" s="15"/>
      <c r="GHZ1986" s="15"/>
      <c r="GIA1986" s="80"/>
      <c r="GIB1986" s="52"/>
      <c r="GIC1986" s="69"/>
      <c r="GID1986" s="69"/>
      <c r="GIE1986" s="69"/>
      <c r="GIF1986" s="107"/>
      <c r="GIG1986" s="2"/>
      <c r="GIH1986" s="15"/>
      <c r="GII1986" s="15"/>
      <c r="GIJ1986" s="80"/>
      <c r="GIK1986" s="52"/>
      <c r="GIL1986" s="69"/>
      <c r="GIM1986" s="69"/>
      <c r="GIN1986" s="69"/>
      <c r="GIO1986" s="107"/>
      <c r="GIP1986" s="2"/>
      <c r="GIQ1986" s="15"/>
      <c r="GIR1986" s="15"/>
      <c r="GIS1986" s="80"/>
      <c r="GIT1986" s="52"/>
      <c r="GIU1986" s="69"/>
      <c r="GIV1986" s="69"/>
      <c r="GIW1986" s="69"/>
      <c r="GIX1986" s="107"/>
      <c r="GIY1986" s="2"/>
      <c r="GIZ1986" s="15"/>
      <c r="GJA1986" s="15"/>
      <c r="GJB1986" s="80"/>
      <c r="GJC1986" s="52"/>
      <c r="GJD1986" s="69"/>
      <c r="GJE1986" s="69"/>
      <c r="GJF1986" s="69"/>
      <c r="GJG1986" s="107"/>
      <c r="GJH1986" s="2"/>
      <c r="GJI1986" s="15"/>
      <c r="GJJ1986" s="15"/>
      <c r="GJK1986" s="80"/>
      <c r="GJL1986" s="52"/>
      <c r="GJM1986" s="69"/>
      <c r="GJN1986" s="69"/>
      <c r="GJO1986" s="69"/>
      <c r="GJP1986" s="107"/>
      <c r="GJQ1986" s="2"/>
      <c r="GJR1986" s="15"/>
      <c r="GJS1986" s="15"/>
      <c r="GJT1986" s="80"/>
      <c r="GJU1986" s="52"/>
      <c r="GJV1986" s="69"/>
      <c r="GJW1986" s="69"/>
      <c r="GJX1986" s="69"/>
      <c r="GJY1986" s="107"/>
      <c r="GJZ1986" s="2"/>
      <c r="GKA1986" s="15"/>
      <c r="GKB1986" s="15"/>
      <c r="GKC1986" s="80"/>
      <c r="GKD1986" s="52"/>
      <c r="GKE1986" s="69"/>
      <c r="GKF1986" s="69"/>
      <c r="GKG1986" s="69"/>
      <c r="GKH1986" s="107"/>
      <c r="GKI1986" s="2"/>
      <c r="GKJ1986" s="15"/>
      <c r="GKK1986" s="15"/>
      <c r="GKL1986" s="80"/>
      <c r="GKM1986" s="52"/>
      <c r="GKN1986" s="69"/>
      <c r="GKO1986" s="69"/>
      <c r="GKP1986" s="69"/>
      <c r="GKQ1986" s="107"/>
      <c r="GKR1986" s="2"/>
      <c r="GKS1986" s="15"/>
      <c r="GKT1986" s="15"/>
      <c r="GKU1986" s="80"/>
      <c r="GKV1986" s="52"/>
      <c r="GKW1986" s="69"/>
      <c r="GKX1986" s="69"/>
      <c r="GKY1986" s="69"/>
      <c r="GKZ1986" s="107"/>
      <c r="GLA1986" s="2"/>
      <c r="GLB1986" s="15"/>
      <c r="GLC1986" s="15"/>
      <c r="GLD1986" s="80"/>
      <c r="GLE1986" s="52"/>
      <c r="GLF1986" s="69"/>
      <c r="GLG1986" s="69"/>
      <c r="GLH1986" s="69"/>
      <c r="GLI1986" s="107"/>
      <c r="GLJ1986" s="2"/>
      <c r="GLK1986" s="15"/>
      <c r="GLL1986" s="15"/>
      <c r="GLM1986" s="80"/>
      <c r="GLN1986" s="52"/>
      <c r="GLO1986" s="69"/>
      <c r="GLP1986" s="69"/>
      <c r="GLQ1986" s="69"/>
      <c r="GLR1986" s="107"/>
      <c r="GLS1986" s="2"/>
      <c r="GLT1986" s="15"/>
      <c r="GLU1986" s="15"/>
      <c r="GLV1986" s="80"/>
      <c r="GLW1986" s="52"/>
      <c r="GLX1986" s="69"/>
      <c r="GLY1986" s="69"/>
      <c r="GLZ1986" s="69"/>
      <c r="GMA1986" s="107"/>
      <c r="GMB1986" s="2"/>
      <c r="GMC1986" s="15"/>
      <c r="GMD1986" s="15"/>
      <c r="GME1986" s="80"/>
      <c r="GMF1986" s="52"/>
      <c r="GMG1986" s="69"/>
      <c r="GMH1986" s="69"/>
      <c r="GMI1986" s="69"/>
      <c r="GMJ1986" s="107"/>
      <c r="GMK1986" s="2"/>
      <c r="GML1986" s="15"/>
      <c r="GMM1986" s="15"/>
      <c r="GMN1986" s="80"/>
      <c r="GMO1986" s="52"/>
      <c r="GMP1986" s="69"/>
      <c r="GMQ1986" s="69"/>
      <c r="GMR1986" s="69"/>
      <c r="GMS1986" s="107"/>
      <c r="GMT1986" s="2"/>
      <c r="GMU1986" s="15"/>
      <c r="GMV1986" s="15"/>
      <c r="GMW1986" s="80"/>
      <c r="GMX1986" s="52"/>
      <c r="GMY1986" s="69"/>
      <c r="GMZ1986" s="69"/>
      <c r="GNA1986" s="69"/>
      <c r="GNB1986" s="107"/>
      <c r="GNC1986" s="2"/>
      <c r="GND1986" s="15"/>
      <c r="GNE1986" s="15"/>
      <c r="GNF1986" s="80"/>
      <c r="GNG1986" s="52"/>
      <c r="GNH1986" s="69"/>
      <c r="GNI1986" s="69"/>
      <c r="GNJ1986" s="69"/>
      <c r="GNK1986" s="107"/>
      <c r="GNL1986" s="2"/>
      <c r="GNM1986" s="15"/>
      <c r="GNN1986" s="15"/>
      <c r="GNO1986" s="80"/>
      <c r="GNP1986" s="52"/>
      <c r="GNQ1986" s="69"/>
      <c r="GNR1986" s="69"/>
      <c r="GNS1986" s="69"/>
      <c r="GNT1986" s="107"/>
      <c r="GNU1986" s="2"/>
      <c r="GNV1986" s="15"/>
      <c r="GNW1986" s="15"/>
      <c r="GNX1986" s="80"/>
      <c r="GNY1986" s="52"/>
      <c r="GNZ1986" s="69"/>
      <c r="GOA1986" s="69"/>
      <c r="GOB1986" s="69"/>
      <c r="GOC1986" s="107"/>
      <c r="GOD1986" s="2"/>
      <c r="GOE1986" s="15"/>
      <c r="GOF1986" s="15"/>
      <c r="GOG1986" s="80"/>
      <c r="GOH1986" s="52"/>
      <c r="GOI1986" s="69"/>
      <c r="GOJ1986" s="69"/>
      <c r="GOK1986" s="69"/>
      <c r="GOL1986" s="107"/>
      <c r="GOM1986" s="2"/>
      <c r="GON1986" s="15"/>
      <c r="GOO1986" s="15"/>
      <c r="GOP1986" s="80"/>
      <c r="GOQ1986" s="52"/>
      <c r="GOR1986" s="69"/>
      <c r="GOS1986" s="69"/>
      <c r="GOT1986" s="69"/>
      <c r="GOU1986" s="107"/>
      <c r="GOV1986" s="2"/>
      <c r="GOW1986" s="15"/>
      <c r="GOX1986" s="15"/>
      <c r="GOY1986" s="80"/>
      <c r="GOZ1986" s="52"/>
      <c r="GPA1986" s="69"/>
      <c r="GPB1986" s="69"/>
      <c r="GPC1986" s="69"/>
      <c r="GPD1986" s="107"/>
      <c r="GPE1986" s="2"/>
      <c r="GPF1986" s="15"/>
      <c r="GPG1986" s="15"/>
      <c r="GPH1986" s="80"/>
      <c r="GPI1986" s="52"/>
      <c r="GPJ1986" s="69"/>
      <c r="GPK1986" s="69"/>
      <c r="GPL1986" s="69"/>
      <c r="GPM1986" s="107"/>
      <c r="GPN1986" s="2"/>
      <c r="GPO1986" s="15"/>
      <c r="GPP1986" s="15"/>
      <c r="GPQ1986" s="80"/>
      <c r="GPR1986" s="52"/>
      <c r="GPS1986" s="69"/>
      <c r="GPT1986" s="69"/>
      <c r="GPU1986" s="69"/>
      <c r="GPV1986" s="107"/>
      <c r="GPW1986" s="2"/>
      <c r="GPX1986" s="15"/>
      <c r="GPY1986" s="15"/>
      <c r="GPZ1986" s="80"/>
      <c r="GQA1986" s="52"/>
      <c r="GQB1986" s="69"/>
      <c r="GQC1986" s="69"/>
      <c r="GQD1986" s="69"/>
      <c r="GQE1986" s="107"/>
      <c r="GQF1986" s="2"/>
      <c r="GQG1986" s="15"/>
      <c r="GQH1986" s="15"/>
      <c r="GQI1986" s="80"/>
      <c r="GQJ1986" s="52"/>
      <c r="GQK1986" s="69"/>
      <c r="GQL1986" s="69"/>
      <c r="GQM1986" s="69"/>
      <c r="GQN1986" s="107"/>
      <c r="GQO1986" s="2"/>
      <c r="GQP1986" s="15"/>
      <c r="GQQ1986" s="15"/>
      <c r="GQR1986" s="80"/>
      <c r="GQS1986" s="52"/>
      <c r="GQT1986" s="69"/>
      <c r="GQU1986" s="69"/>
      <c r="GQV1986" s="69"/>
      <c r="GQW1986" s="107"/>
      <c r="GQX1986" s="2"/>
      <c r="GQY1986" s="15"/>
      <c r="GQZ1986" s="15"/>
      <c r="GRA1986" s="80"/>
      <c r="GRB1986" s="52"/>
      <c r="GRC1986" s="69"/>
      <c r="GRD1986" s="69"/>
      <c r="GRE1986" s="69"/>
      <c r="GRF1986" s="107"/>
      <c r="GRG1986" s="2"/>
      <c r="GRH1986" s="15"/>
      <c r="GRI1986" s="15"/>
      <c r="GRJ1986" s="80"/>
      <c r="GRK1986" s="52"/>
      <c r="GRL1986" s="69"/>
      <c r="GRM1986" s="69"/>
      <c r="GRN1986" s="69"/>
      <c r="GRO1986" s="107"/>
      <c r="GRP1986" s="2"/>
      <c r="GRQ1986" s="15"/>
      <c r="GRR1986" s="15"/>
      <c r="GRS1986" s="80"/>
      <c r="GRT1986" s="52"/>
      <c r="GRU1986" s="69"/>
      <c r="GRV1986" s="69"/>
      <c r="GRW1986" s="69"/>
      <c r="GRX1986" s="107"/>
      <c r="GRY1986" s="2"/>
      <c r="GRZ1986" s="15"/>
      <c r="GSA1986" s="15"/>
      <c r="GSB1986" s="80"/>
      <c r="GSC1986" s="52"/>
      <c r="GSD1986" s="69"/>
      <c r="GSE1986" s="69"/>
      <c r="GSF1986" s="69"/>
      <c r="GSG1986" s="107"/>
      <c r="GSH1986" s="2"/>
      <c r="GSI1986" s="15"/>
      <c r="GSJ1986" s="15"/>
      <c r="GSK1986" s="80"/>
      <c r="GSL1986" s="52"/>
      <c r="GSM1986" s="69"/>
      <c r="GSN1986" s="69"/>
      <c r="GSO1986" s="69"/>
      <c r="GSP1986" s="107"/>
      <c r="GSQ1986" s="2"/>
      <c r="GSR1986" s="15"/>
      <c r="GSS1986" s="15"/>
      <c r="GST1986" s="80"/>
      <c r="GSU1986" s="52"/>
      <c r="GSV1986" s="69"/>
      <c r="GSW1986" s="69"/>
      <c r="GSX1986" s="69"/>
      <c r="GSY1986" s="107"/>
      <c r="GSZ1986" s="2"/>
      <c r="GTA1986" s="15"/>
      <c r="GTB1986" s="15"/>
      <c r="GTC1986" s="80"/>
      <c r="GTD1986" s="52"/>
      <c r="GTE1986" s="69"/>
      <c r="GTF1986" s="69"/>
      <c r="GTG1986" s="69"/>
      <c r="GTH1986" s="107"/>
      <c r="GTI1986" s="2"/>
      <c r="GTJ1986" s="15"/>
      <c r="GTK1986" s="15"/>
      <c r="GTL1986" s="80"/>
      <c r="GTM1986" s="52"/>
      <c r="GTN1986" s="69"/>
      <c r="GTO1986" s="69"/>
      <c r="GTP1986" s="69"/>
      <c r="GTQ1986" s="107"/>
      <c r="GTR1986" s="2"/>
      <c r="GTS1986" s="15"/>
      <c r="GTT1986" s="15"/>
      <c r="GTU1986" s="80"/>
      <c r="GTV1986" s="52"/>
      <c r="GTW1986" s="69"/>
      <c r="GTX1986" s="69"/>
      <c r="GTY1986" s="69"/>
      <c r="GTZ1986" s="107"/>
      <c r="GUA1986" s="2"/>
      <c r="GUB1986" s="15"/>
      <c r="GUC1986" s="15"/>
      <c r="GUD1986" s="80"/>
      <c r="GUE1986" s="52"/>
      <c r="GUF1986" s="69"/>
      <c r="GUG1986" s="69"/>
      <c r="GUH1986" s="69"/>
      <c r="GUI1986" s="107"/>
      <c r="GUJ1986" s="2"/>
      <c r="GUK1986" s="15"/>
      <c r="GUL1986" s="15"/>
      <c r="GUM1986" s="80"/>
      <c r="GUN1986" s="52"/>
      <c r="GUO1986" s="69"/>
      <c r="GUP1986" s="69"/>
      <c r="GUQ1986" s="69"/>
      <c r="GUR1986" s="107"/>
      <c r="GUS1986" s="2"/>
      <c r="GUT1986" s="15"/>
      <c r="GUU1986" s="15"/>
      <c r="GUV1986" s="80"/>
      <c r="GUW1986" s="52"/>
      <c r="GUX1986" s="69"/>
      <c r="GUY1986" s="69"/>
      <c r="GUZ1986" s="69"/>
      <c r="GVA1986" s="107"/>
      <c r="GVB1986" s="2"/>
      <c r="GVC1986" s="15"/>
      <c r="GVD1986" s="15"/>
      <c r="GVE1986" s="80"/>
      <c r="GVF1986" s="52"/>
      <c r="GVG1986" s="69"/>
      <c r="GVH1986" s="69"/>
      <c r="GVI1986" s="69"/>
      <c r="GVJ1986" s="107"/>
      <c r="GVK1986" s="2"/>
      <c r="GVL1986" s="15"/>
      <c r="GVM1986" s="15"/>
      <c r="GVN1986" s="80"/>
      <c r="GVO1986" s="52"/>
      <c r="GVP1986" s="69"/>
      <c r="GVQ1986" s="69"/>
      <c r="GVR1986" s="69"/>
      <c r="GVS1986" s="107"/>
      <c r="GVT1986" s="2"/>
      <c r="GVU1986" s="15"/>
      <c r="GVV1986" s="15"/>
      <c r="GVW1986" s="80"/>
      <c r="GVX1986" s="52"/>
      <c r="GVY1986" s="69"/>
      <c r="GVZ1986" s="69"/>
      <c r="GWA1986" s="69"/>
      <c r="GWB1986" s="107"/>
      <c r="GWC1986" s="2"/>
      <c r="GWD1986" s="15"/>
      <c r="GWE1986" s="15"/>
      <c r="GWF1986" s="80"/>
      <c r="GWG1986" s="52"/>
      <c r="GWH1986" s="69"/>
      <c r="GWI1986" s="69"/>
      <c r="GWJ1986" s="69"/>
      <c r="GWK1986" s="107"/>
      <c r="GWL1986" s="2"/>
      <c r="GWM1986" s="15"/>
      <c r="GWN1986" s="15"/>
      <c r="GWO1986" s="80"/>
      <c r="GWP1986" s="52"/>
      <c r="GWQ1986" s="69"/>
      <c r="GWR1986" s="69"/>
      <c r="GWS1986" s="69"/>
      <c r="GWT1986" s="107"/>
      <c r="GWU1986" s="2"/>
      <c r="GWV1986" s="15"/>
      <c r="GWW1986" s="15"/>
      <c r="GWX1986" s="80"/>
      <c r="GWY1986" s="52"/>
      <c r="GWZ1986" s="69"/>
      <c r="GXA1986" s="69"/>
      <c r="GXB1986" s="69"/>
      <c r="GXC1986" s="107"/>
      <c r="GXD1986" s="2"/>
      <c r="GXE1986" s="15"/>
      <c r="GXF1986" s="15"/>
      <c r="GXG1986" s="80"/>
      <c r="GXH1986" s="52"/>
      <c r="GXI1986" s="69"/>
      <c r="GXJ1986" s="69"/>
      <c r="GXK1986" s="69"/>
      <c r="GXL1986" s="107"/>
      <c r="GXM1986" s="2"/>
      <c r="GXN1986" s="15"/>
      <c r="GXO1986" s="15"/>
      <c r="GXP1986" s="80"/>
      <c r="GXQ1986" s="52"/>
      <c r="GXR1986" s="69"/>
      <c r="GXS1986" s="69"/>
      <c r="GXT1986" s="69"/>
      <c r="GXU1986" s="107"/>
      <c r="GXV1986" s="2"/>
      <c r="GXW1986" s="15"/>
      <c r="GXX1986" s="15"/>
      <c r="GXY1986" s="80"/>
      <c r="GXZ1986" s="52"/>
      <c r="GYA1986" s="69"/>
      <c r="GYB1986" s="69"/>
      <c r="GYC1986" s="69"/>
      <c r="GYD1986" s="107"/>
      <c r="GYE1986" s="2"/>
      <c r="GYF1986" s="15"/>
      <c r="GYG1986" s="15"/>
      <c r="GYH1986" s="80"/>
      <c r="GYI1986" s="52"/>
      <c r="GYJ1986" s="69"/>
      <c r="GYK1986" s="69"/>
      <c r="GYL1986" s="69"/>
      <c r="GYM1986" s="107"/>
      <c r="GYN1986" s="2"/>
      <c r="GYO1986" s="15"/>
      <c r="GYP1986" s="15"/>
      <c r="GYQ1986" s="80"/>
      <c r="GYR1986" s="52"/>
      <c r="GYS1986" s="69"/>
      <c r="GYT1986" s="69"/>
      <c r="GYU1986" s="69"/>
      <c r="GYV1986" s="107"/>
      <c r="GYW1986" s="2"/>
      <c r="GYX1986" s="15"/>
      <c r="GYY1986" s="15"/>
      <c r="GYZ1986" s="80"/>
      <c r="GZA1986" s="52"/>
      <c r="GZB1986" s="69"/>
      <c r="GZC1986" s="69"/>
      <c r="GZD1986" s="69"/>
      <c r="GZE1986" s="107"/>
      <c r="GZF1986" s="2"/>
      <c r="GZG1986" s="15"/>
      <c r="GZH1986" s="15"/>
      <c r="GZI1986" s="80"/>
      <c r="GZJ1986" s="52"/>
      <c r="GZK1986" s="69"/>
      <c r="GZL1986" s="69"/>
      <c r="GZM1986" s="69"/>
      <c r="GZN1986" s="107"/>
      <c r="GZO1986" s="2"/>
      <c r="GZP1986" s="15"/>
      <c r="GZQ1986" s="15"/>
      <c r="GZR1986" s="80"/>
      <c r="GZS1986" s="52"/>
      <c r="GZT1986" s="69"/>
      <c r="GZU1986" s="69"/>
      <c r="GZV1986" s="69"/>
      <c r="GZW1986" s="107"/>
      <c r="GZX1986" s="2"/>
      <c r="GZY1986" s="15"/>
      <c r="GZZ1986" s="15"/>
      <c r="HAA1986" s="80"/>
      <c r="HAB1986" s="52"/>
      <c r="HAC1986" s="69"/>
      <c r="HAD1986" s="69"/>
      <c r="HAE1986" s="69"/>
      <c r="HAF1986" s="107"/>
      <c r="HAG1986" s="2"/>
      <c r="HAH1986" s="15"/>
      <c r="HAI1986" s="15"/>
      <c r="HAJ1986" s="80"/>
      <c r="HAK1986" s="52"/>
      <c r="HAL1986" s="69"/>
      <c r="HAM1986" s="69"/>
      <c r="HAN1986" s="69"/>
      <c r="HAO1986" s="107"/>
      <c r="HAP1986" s="2"/>
      <c r="HAQ1986" s="15"/>
      <c r="HAR1986" s="15"/>
      <c r="HAS1986" s="80"/>
      <c r="HAT1986" s="52"/>
      <c r="HAU1986" s="69"/>
      <c r="HAV1986" s="69"/>
      <c r="HAW1986" s="69"/>
      <c r="HAX1986" s="107"/>
      <c r="HAY1986" s="2"/>
      <c r="HAZ1986" s="15"/>
      <c r="HBA1986" s="15"/>
      <c r="HBB1986" s="80"/>
      <c r="HBC1986" s="52"/>
      <c r="HBD1986" s="69"/>
      <c r="HBE1986" s="69"/>
      <c r="HBF1986" s="69"/>
      <c r="HBG1986" s="107"/>
      <c r="HBH1986" s="2"/>
      <c r="HBI1986" s="15"/>
      <c r="HBJ1986" s="15"/>
      <c r="HBK1986" s="80"/>
      <c r="HBL1986" s="52"/>
      <c r="HBM1986" s="69"/>
      <c r="HBN1986" s="69"/>
      <c r="HBO1986" s="69"/>
      <c r="HBP1986" s="107"/>
      <c r="HBQ1986" s="2"/>
      <c r="HBR1986" s="15"/>
      <c r="HBS1986" s="15"/>
      <c r="HBT1986" s="80"/>
      <c r="HBU1986" s="52"/>
      <c r="HBV1986" s="69"/>
      <c r="HBW1986" s="69"/>
      <c r="HBX1986" s="69"/>
      <c r="HBY1986" s="107"/>
      <c r="HBZ1986" s="2"/>
      <c r="HCA1986" s="15"/>
      <c r="HCB1986" s="15"/>
      <c r="HCC1986" s="80"/>
      <c r="HCD1986" s="52"/>
      <c r="HCE1986" s="69"/>
      <c r="HCF1986" s="69"/>
      <c r="HCG1986" s="69"/>
      <c r="HCH1986" s="107"/>
      <c r="HCI1986" s="2"/>
      <c r="HCJ1986" s="15"/>
      <c r="HCK1986" s="15"/>
      <c r="HCL1986" s="80"/>
      <c r="HCM1986" s="52"/>
      <c r="HCN1986" s="69"/>
      <c r="HCO1986" s="69"/>
      <c r="HCP1986" s="69"/>
      <c r="HCQ1986" s="107"/>
      <c r="HCR1986" s="2"/>
      <c r="HCS1986" s="15"/>
      <c r="HCT1986" s="15"/>
      <c r="HCU1986" s="80"/>
      <c r="HCV1986" s="52"/>
      <c r="HCW1986" s="69"/>
      <c r="HCX1986" s="69"/>
      <c r="HCY1986" s="69"/>
      <c r="HCZ1986" s="107"/>
      <c r="HDA1986" s="2"/>
      <c r="HDB1986" s="15"/>
      <c r="HDC1986" s="15"/>
      <c r="HDD1986" s="80"/>
      <c r="HDE1986" s="52"/>
      <c r="HDF1986" s="69"/>
      <c r="HDG1986" s="69"/>
      <c r="HDH1986" s="69"/>
      <c r="HDI1986" s="107"/>
      <c r="HDJ1986" s="2"/>
      <c r="HDK1986" s="15"/>
      <c r="HDL1986" s="15"/>
      <c r="HDM1986" s="80"/>
      <c r="HDN1986" s="52"/>
      <c r="HDO1986" s="69"/>
      <c r="HDP1986" s="69"/>
      <c r="HDQ1986" s="69"/>
      <c r="HDR1986" s="107"/>
      <c r="HDS1986" s="2"/>
      <c r="HDT1986" s="15"/>
      <c r="HDU1986" s="15"/>
      <c r="HDV1986" s="80"/>
      <c r="HDW1986" s="52"/>
      <c r="HDX1986" s="69"/>
      <c r="HDY1986" s="69"/>
      <c r="HDZ1986" s="69"/>
      <c r="HEA1986" s="107"/>
      <c r="HEB1986" s="2"/>
      <c r="HEC1986" s="15"/>
      <c r="HED1986" s="15"/>
      <c r="HEE1986" s="80"/>
      <c r="HEF1986" s="52"/>
      <c r="HEG1986" s="69"/>
      <c r="HEH1986" s="69"/>
      <c r="HEI1986" s="69"/>
      <c r="HEJ1986" s="107"/>
      <c r="HEK1986" s="2"/>
      <c r="HEL1986" s="15"/>
      <c r="HEM1986" s="15"/>
      <c r="HEN1986" s="80"/>
      <c r="HEO1986" s="52"/>
      <c r="HEP1986" s="69"/>
      <c r="HEQ1986" s="69"/>
      <c r="HER1986" s="69"/>
      <c r="HES1986" s="107"/>
      <c r="HET1986" s="2"/>
      <c r="HEU1986" s="15"/>
      <c r="HEV1986" s="15"/>
      <c r="HEW1986" s="80"/>
      <c r="HEX1986" s="52"/>
      <c r="HEY1986" s="69"/>
      <c r="HEZ1986" s="69"/>
      <c r="HFA1986" s="69"/>
      <c r="HFB1986" s="107"/>
      <c r="HFC1986" s="2"/>
      <c r="HFD1986" s="15"/>
      <c r="HFE1986" s="15"/>
      <c r="HFF1986" s="80"/>
      <c r="HFG1986" s="52"/>
      <c r="HFH1986" s="69"/>
      <c r="HFI1986" s="69"/>
      <c r="HFJ1986" s="69"/>
      <c r="HFK1986" s="107"/>
      <c r="HFL1986" s="2"/>
      <c r="HFM1986" s="15"/>
      <c r="HFN1986" s="15"/>
      <c r="HFO1986" s="80"/>
      <c r="HFP1986" s="52"/>
      <c r="HFQ1986" s="69"/>
      <c r="HFR1986" s="69"/>
      <c r="HFS1986" s="69"/>
      <c r="HFT1986" s="107"/>
      <c r="HFU1986" s="2"/>
      <c r="HFV1986" s="15"/>
      <c r="HFW1986" s="15"/>
      <c r="HFX1986" s="80"/>
      <c r="HFY1986" s="52"/>
      <c r="HFZ1986" s="69"/>
      <c r="HGA1986" s="69"/>
      <c r="HGB1986" s="69"/>
      <c r="HGC1986" s="107"/>
      <c r="HGD1986" s="2"/>
      <c r="HGE1986" s="15"/>
      <c r="HGF1986" s="15"/>
      <c r="HGG1986" s="80"/>
      <c r="HGH1986" s="52"/>
      <c r="HGI1986" s="69"/>
      <c r="HGJ1986" s="69"/>
      <c r="HGK1986" s="69"/>
      <c r="HGL1986" s="107"/>
      <c r="HGM1986" s="2"/>
      <c r="HGN1986" s="15"/>
      <c r="HGO1986" s="15"/>
      <c r="HGP1986" s="80"/>
      <c r="HGQ1986" s="52"/>
      <c r="HGR1986" s="69"/>
      <c r="HGS1986" s="69"/>
      <c r="HGT1986" s="69"/>
      <c r="HGU1986" s="107"/>
      <c r="HGV1986" s="2"/>
      <c r="HGW1986" s="15"/>
      <c r="HGX1986" s="15"/>
      <c r="HGY1986" s="80"/>
      <c r="HGZ1986" s="52"/>
      <c r="HHA1986" s="69"/>
      <c r="HHB1986" s="69"/>
      <c r="HHC1986" s="69"/>
      <c r="HHD1986" s="107"/>
      <c r="HHE1986" s="2"/>
      <c r="HHF1986" s="15"/>
      <c r="HHG1986" s="15"/>
      <c r="HHH1986" s="80"/>
      <c r="HHI1986" s="52"/>
      <c r="HHJ1986" s="69"/>
      <c r="HHK1986" s="69"/>
      <c r="HHL1986" s="69"/>
      <c r="HHM1986" s="107"/>
      <c r="HHN1986" s="2"/>
      <c r="HHO1986" s="15"/>
      <c r="HHP1986" s="15"/>
      <c r="HHQ1986" s="80"/>
      <c r="HHR1986" s="52"/>
      <c r="HHS1986" s="69"/>
      <c r="HHT1986" s="69"/>
      <c r="HHU1986" s="69"/>
      <c r="HHV1986" s="107"/>
      <c r="HHW1986" s="2"/>
      <c r="HHX1986" s="15"/>
      <c r="HHY1986" s="15"/>
      <c r="HHZ1986" s="80"/>
      <c r="HIA1986" s="52"/>
      <c r="HIB1986" s="69"/>
      <c r="HIC1986" s="69"/>
      <c r="HID1986" s="69"/>
      <c r="HIE1986" s="107"/>
      <c r="HIF1986" s="2"/>
      <c r="HIG1986" s="15"/>
      <c r="HIH1986" s="15"/>
      <c r="HII1986" s="80"/>
      <c r="HIJ1986" s="52"/>
      <c r="HIK1986" s="69"/>
      <c r="HIL1986" s="69"/>
      <c r="HIM1986" s="69"/>
      <c r="HIN1986" s="107"/>
      <c r="HIO1986" s="2"/>
      <c r="HIP1986" s="15"/>
      <c r="HIQ1986" s="15"/>
      <c r="HIR1986" s="80"/>
      <c r="HIS1986" s="52"/>
      <c r="HIT1986" s="69"/>
      <c r="HIU1986" s="69"/>
      <c r="HIV1986" s="69"/>
      <c r="HIW1986" s="107"/>
      <c r="HIX1986" s="2"/>
      <c r="HIY1986" s="15"/>
      <c r="HIZ1986" s="15"/>
      <c r="HJA1986" s="80"/>
      <c r="HJB1986" s="52"/>
      <c r="HJC1986" s="69"/>
      <c r="HJD1986" s="69"/>
      <c r="HJE1986" s="69"/>
      <c r="HJF1986" s="107"/>
      <c r="HJG1986" s="2"/>
      <c r="HJH1986" s="15"/>
      <c r="HJI1986" s="15"/>
      <c r="HJJ1986" s="80"/>
      <c r="HJK1986" s="52"/>
      <c r="HJL1986" s="69"/>
      <c r="HJM1986" s="69"/>
      <c r="HJN1986" s="69"/>
      <c r="HJO1986" s="107"/>
      <c r="HJP1986" s="2"/>
      <c r="HJQ1986" s="15"/>
      <c r="HJR1986" s="15"/>
      <c r="HJS1986" s="80"/>
      <c r="HJT1986" s="52"/>
      <c r="HJU1986" s="69"/>
      <c r="HJV1986" s="69"/>
      <c r="HJW1986" s="69"/>
      <c r="HJX1986" s="107"/>
      <c r="HJY1986" s="2"/>
      <c r="HJZ1986" s="15"/>
      <c r="HKA1986" s="15"/>
      <c r="HKB1986" s="80"/>
      <c r="HKC1986" s="52"/>
      <c r="HKD1986" s="69"/>
      <c r="HKE1986" s="69"/>
      <c r="HKF1986" s="69"/>
      <c r="HKG1986" s="107"/>
      <c r="HKH1986" s="2"/>
      <c r="HKI1986" s="15"/>
      <c r="HKJ1986" s="15"/>
      <c r="HKK1986" s="80"/>
      <c r="HKL1986" s="52"/>
      <c r="HKM1986" s="69"/>
      <c r="HKN1986" s="69"/>
      <c r="HKO1986" s="69"/>
      <c r="HKP1986" s="107"/>
      <c r="HKQ1986" s="2"/>
      <c r="HKR1986" s="15"/>
      <c r="HKS1986" s="15"/>
      <c r="HKT1986" s="80"/>
      <c r="HKU1986" s="52"/>
      <c r="HKV1986" s="69"/>
      <c r="HKW1986" s="69"/>
      <c r="HKX1986" s="69"/>
      <c r="HKY1986" s="107"/>
      <c r="HKZ1986" s="2"/>
      <c r="HLA1986" s="15"/>
      <c r="HLB1986" s="15"/>
      <c r="HLC1986" s="80"/>
      <c r="HLD1986" s="52"/>
      <c r="HLE1986" s="69"/>
      <c r="HLF1986" s="69"/>
      <c r="HLG1986" s="69"/>
      <c r="HLH1986" s="107"/>
      <c r="HLI1986" s="2"/>
      <c r="HLJ1986" s="15"/>
      <c r="HLK1986" s="15"/>
      <c r="HLL1986" s="80"/>
      <c r="HLM1986" s="52"/>
      <c r="HLN1986" s="69"/>
      <c r="HLO1986" s="69"/>
      <c r="HLP1986" s="69"/>
      <c r="HLQ1986" s="107"/>
      <c r="HLR1986" s="2"/>
      <c r="HLS1986" s="15"/>
      <c r="HLT1986" s="15"/>
      <c r="HLU1986" s="80"/>
      <c r="HLV1986" s="52"/>
      <c r="HLW1986" s="69"/>
      <c r="HLX1986" s="69"/>
      <c r="HLY1986" s="69"/>
      <c r="HLZ1986" s="107"/>
      <c r="HMA1986" s="2"/>
      <c r="HMB1986" s="15"/>
      <c r="HMC1986" s="15"/>
      <c r="HMD1986" s="80"/>
      <c r="HME1986" s="52"/>
      <c r="HMF1986" s="69"/>
      <c r="HMG1986" s="69"/>
      <c r="HMH1986" s="69"/>
      <c r="HMI1986" s="107"/>
      <c r="HMJ1986" s="2"/>
      <c r="HMK1986" s="15"/>
      <c r="HML1986" s="15"/>
      <c r="HMM1986" s="80"/>
      <c r="HMN1986" s="52"/>
      <c r="HMO1986" s="69"/>
      <c r="HMP1986" s="69"/>
      <c r="HMQ1986" s="69"/>
      <c r="HMR1986" s="107"/>
      <c r="HMS1986" s="2"/>
      <c r="HMT1986" s="15"/>
      <c r="HMU1986" s="15"/>
      <c r="HMV1986" s="80"/>
      <c r="HMW1986" s="52"/>
      <c r="HMX1986" s="69"/>
      <c r="HMY1986" s="69"/>
      <c r="HMZ1986" s="69"/>
      <c r="HNA1986" s="107"/>
      <c r="HNB1986" s="2"/>
      <c r="HNC1986" s="15"/>
      <c r="HND1986" s="15"/>
      <c r="HNE1986" s="80"/>
      <c r="HNF1986" s="52"/>
      <c r="HNG1986" s="69"/>
      <c r="HNH1986" s="69"/>
      <c r="HNI1986" s="69"/>
      <c r="HNJ1986" s="107"/>
      <c r="HNK1986" s="2"/>
      <c r="HNL1986" s="15"/>
      <c r="HNM1986" s="15"/>
      <c r="HNN1986" s="80"/>
      <c r="HNO1986" s="52"/>
      <c r="HNP1986" s="69"/>
      <c r="HNQ1986" s="69"/>
      <c r="HNR1986" s="69"/>
      <c r="HNS1986" s="107"/>
      <c r="HNT1986" s="2"/>
      <c r="HNU1986" s="15"/>
      <c r="HNV1986" s="15"/>
      <c r="HNW1986" s="80"/>
      <c r="HNX1986" s="52"/>
      <c r="HNY1986" s="69"/>
      <c r="HNZ1986" s="69"/>
      <c r="HOA1986" s="69"/>
      <c r="HOB1986" s="107"/>
      <c r="HOC1986" s="2"/>
      <c r="HOD1986" s="15"/>
      <c r="HOE1986" s="15"/>
      <c r="HOF1986" s="80"/>
      <c r="HOG1986" s="52"/>
      <c r="HOH1986" s="69"/>
      <c r="HOI1986" s="69"/>
      <c r="HOJ1986" s="69"/>
      <c r="HOK1986" s="107"/>
      <c r="HOL1986" s="2"/>
      <c r="HOM1986" s="15"/>
      <c r="HON1986" s="15"/>
      <c r="HOO1986" s="80"/>
      <c r="HOP1986" s="52"/>
      <c r="HOQ1986" s="69"/>
      <c r="HOR1986" s="69"/>
      <c r="HOS1986" s="69"/>
      <c r="HOT1986" s="107"/>
      <c r="HOU1986" s="2"/>
      <c r="HOV1986" s="15"/>
      <c r="HOW1986" s="15"/>
      <c r="HOX1986" s="80"/>
      <c r="HOY1986" s="52"/>
      <c r="HOZ1986" s="69"/>
      <c r="HPA1986" s="69"/>
      <c r="HPB1986" s="69"/>
      <c r="HPC1986" s="107"/>
      <c r="HPD1986" s="2"/>
      <c r="HPE1986" s="15"/>
      <c r="HPF1986" s="15"/>
      <c r="HPG1986" s="80"/>
      <c r="HPH1986" s="52"/>
      <c r="HPI1986" s="69"/>
      <c r="HPJ1986" s="69"/>
      <c r="HPK1986" s="69"/>
      <c r="HPL1986" s="107"/>
      <c r="HPM1986" s="2"/>
      <c r="HPN1986" s="15"/>
      <c r="HPO1986" s="15"/>
      <c r="HPP1986" s="80"/>
      <c r="HPQ1986" s="52"/>
      <c r="HPR1986" s="69"/>
      <c r="HPS1986" s="69"/>
      <c r="HPT1986" s="69"/>
      <c r="HPU1986" s="107"/>
      <c r="HPV1986" s="2"/>
      <c r="HPW1986" s="15"/>
      <c r="HPX1986" s="15"/>
      <c r="HPY1986" s="80"/>
      <c r="HPZ1986" s="52"/>
      <c r="HQA1986" s="69"/>
      <c r="HQB1986" s="69"/>
      <c r="HQC1986" s="69"/>
      <c r="HQD1986" s="107"/>
      <c r="HQE1986" s="2"/>
      <c r="HQF1986" s="15"/>
      <c r="HQG1986" s="15"/>
      <c r="HQH1986" s="80"/>
      <c r="HQI1986" s="52"/>
      <c r="HQJ1986" s="69"/>
      <c r="HQK1986" s="69"/>
      <c r="HQL1986" s="69"/>
      <c r="HQM1986" s="107"/>
      <c r="HQN1986" s="2"/>
      <c r="HQO1986" s="15"/>
      <c r="HQP1986" s="15"/>
      <c r="HQQ1986" s="80"/>
      <c r="HQR1986" s="52"/>
      <c r="HQS1986" s="69"/>
      <c r="HQT1986" s="69"/>
      <c r="HQU1986" s="69"/>
      <c r="HQV1986" s="107"/>
      <c r="HQW1986" s="2"/>
      <c r="HQX1986" s="15"/>
      <c r="HQY1986" s="15"/>
      <c r="HQZ1986" s="80"/>
      <c r="HRA1986" s="52"/>
      <c r="HRB1986" s="69"/>
      <c r="HRC1986" s="69"/>
      <c r="HRD1986" s="69"/>
      <c r="HRE1986" s="107"/>
      <c r="HRF1986" s="2"/>
      <c r="HRG1986" s="15"/>
      <c r="HRH1986" s="15"/>
      <c r="HRI1986" s="80"/>
      <c r="HRJ1986" s="52"/>
      <c r="HRK1986" s="69"/>
      <c r="HRL1986" s="69"/>
      <c r="HRM1986" s="69"/>
      <c r="HRN1986" s="107"/>
      <c r="HRO1986" s="2"/>
      <c r="HRP1986" s="15"/>
      <c r="HRQ1986" s="15"/>
      <c r="HRR1986" s="80"/>
      <c r="HRS1986" s="52"/>
      <c r="HRT1986" s="69"/>
      <c r="HRU1986" s="69"/>
      <c r="HRV1986" s="69"/>
      <c r="HRW1986" s="107"/>
      <c r="HRX1986" s="2"/>
      <c r="HRY1986" s="15"/>
      <c r="HRZ1986" s="15"/>
      <c r="HSA1986" s="80"/>
      <c r="HSB1986" s="52"/>
      <c r="HSC1986" s="69"/>
      <c r="HSD1986" s="69"/>
      <c r="HSE1986" s="69"/>
      <c r="HSF1986" s="107"/>
      <c r="HSG1986" s="2"/>
      <c r="HSH1986" s="15"/>
      <c r="HSI1986" s="15"/>
      <c r="HSJ1986" s="80"/>
      <c r="HSK1986" s="52"/>
      <c r="HSL1986" s="69"/>
      <c r="HSM1986" s="69"/>
      <c r="HSN1986" s="69"/>
      <c r="HSO1986" s="107"/>
      <c r="HSP1986" s="2"/>
      <c r="HSQ1986" s="15"/>
      <c r="HSR1986" s="15"/>
      <c r="HSS1986" s="80"/>
      <c r="HST1986" s="52"/>
      <c r="HSU1986" s="69"/>
      <c r="HSV1986" s="69"/>
      <c r="HSW1986" s="69"/>
      <c r="HSX1986" s="107"/>
      <c r="HSY1986" s="2"/>
      <c r="HSZ1986" s="15"/>
      <c r="HTA1986" s="15"/>
      <c r="HTB1986" s="80"/>
      <c r="HTC1986" s="52"/>
      <c r="HTD1986" s="69"/>
      <c r="HTE1986" s="69"/>
      <c r="HTF1986" s="69"/>
      <c r="HTG1986" s="107"/>
      <c r="HTH1986" s="2"/>
      <c r="HTI1986" s="15"/>
      <c r="HTJ1986" s="15"/>
      <c r="HTK1986" s="80"/>
      <c r="HTL1986" s="52"/>
      <c r="HTM1986" s="69"/>
      <c r="HTN1986" s="69"/>
      <c r="HTO1986" s="69"/>
      <c r="HTP1986" s="107"/>
      <c r="HTQ1986" s="2"/>
      <c r="HTR1986" s="15"/>
      <c r="HTS1986" s="15"/>
      <c r="HTT1986" s="80"/>
      <c r="HTU1986" s="52"/>
      <c r="HTV1986" s="69"/>
      <c r="HTW1986" s="69"/>
      <c r="HTX1986" s="69"/>
      <c r="HTY1986" s="107"/>
      <c r="HTZ1986" s="2"/>
      <c r="HUA1986" s="15"/>
      <c r="HUB1986" s="15"/>
      <c r="HUC1986" s="80"/>
      <c r="HUD1986" s="52"/>
      <c r="HUE1986" s="69"/>
      <c r="HUF1986" s="69"/>
      <c r="HUG1986" s="69"/>
      <c r="HUH1986" s="107"/>
      <c r="HUI1986" s="2"/>
      <c r="HUJ1986" s="15"/>
      <c r="HUK1986" s="15"/>
      <c r="HUL1986" s="80"/>
      <c r="HUM1986" s="52"/>
      <c r="HUN1986" s="69"/>
      <c r="HUO1986" s="69"/>
      <c r="HUP1986" s="69"/>
      <c r="HUQ1986" s="107"/>
      <c r="HUR1986" s="2"/>
      <c r="HUS1986" s="15"/>
      <c r="HUT1986" s="15"/>
      <c r="HUU1986" s="80"/>
      <c r="HUV1986" s="52"/>
      <c r="HUW1986" s="69"/>
      <c r="HUX1986" s="69"/>
      <c r="HUY1986" s="69"/>
      <c r="HUZ1986" s="107"/>
      <c r="HVA1986" s="2"/>
      <c r="HVB1986" s="15"/>
      <c r="HVC1986" s="15"/>
      <c r="HVD1986" s="80"/>
      <c r="HVE1986" s="52"/>
      <c r="HVF1986" s="69"/>
      <c r="HVG1986" s="69"/>
      <c r="HVH1986" s="69"/>
      <c r="HVI1986" s="107"/>
      <c r="HVJ1986" s="2"/>
      <c r="HVK1986" s="15"/>
      <c r="HVL1986" s="15"/>
      <c r="HVM1986" s="80"/>
      <c r="HVN1986" s="52"/>
      <c r="HVO1986" s="69"/>
      <c r="HVP1986" s="69"/>
      <c r="HVQ1986" s="69"/>
      <c r="HVR1986" s="107"/>
      <c r="HVS1986" s="2"/>
      <c r="HVT1986" s="15"/>
      <c r="HVU1986" s="15"/>
      <c r="HVV1986" s="80"/>
      <c r="HVW1986" s="52"/>
      <c r="HVX1986" s="69"/>
      <c r="HVY1986" s="69"/>
      <c r="HVZ1986" s="69"/>
      <c r="HWA1986" s="107"/>
      <c r="HWB1986" s="2"/>
      <c r="HWC1986" s="15"/>
      <c r="HWD1986" s="15"/>
      <c r="HWE1986" s="80"/>
      <c r="HWF1986" s="52"/>
      <c r="HWG1986" s="69"/>
      <c r="HWH1986" s="69"/>
      <c r="HWI1986" s="69"/>
      <c r="HWJ1986" s="107"/>
      <c r="HWK1986" s="2"/>
      <c r="HWL1986" s="15"/>
      <c r="HWM1986" s="15"/>
      <c r="HWN1986" s="80"/>
      <c r="HWO1986" s="52"/>
      <c r="HWP1986" s="69"/>
      <c r="HWQ1986" s="69"/>
      <c r="HWR1986" s="69"/>
      <c r="HWS1986" s="107"/>
      <c r="HWT1986" s="2"/>
      <c r="HWU1986" s="15"/>
      <c r="HWV1986" s="15"/>
      <c r="HWW1986" s="80"/>
      <c r="HWX1986" s="52"/>
      <c r="HWY1986" s="69"/>
      <c r="HWZ1986" s="69"/>
      <c r="HXA1986" s="69"/>
      <c r="HXB1986" s="107"/>
      <c r="HXC1986" s="2"/>
      <c r="HXD1986" s="15"/>
      <c r="HXE1986" s="15"/>
      <c r="HXF1986" s="80"/>
      <c r="HXG1986" s="52"/>
      <c r="HXH1986" s="69"/>
      <c r="HXI1986" s="69"/>
      <c r="HXJ1986" s="69"/>
      <c r="HXK1986" s="107"/>
      <c r="HXL1986" s="2"/>
      <c r="HXM1986" s="15"/>
      <c r="HXN1986" s="15"/>
      <c r="HXO1986" s="80"/>
      <c r="HXP1986" s="52"/>
      <c r="HXQ1986" s="69"/>
      <c r="HXR1986" s="69"/>
      <c r="HXS1986" s="69"/>
      <c r="HXT1986" s="107"/>
      <c r="HXU1986" s="2"/>
      <c r="HXV1986" s="15"/>
      <c r="HXW1986" s="15"/>
      <c r="HXX1986" s="80"/>
      <c r="HXY1986" s="52"/>
      <c r="HXZ1986" s="69"/>
      <c r="HYA1986" s="69"/>
      <c r="HYB1986" s="69"/>
      <c r="HYC1986" s="107"/>
      <c r="HYD1986" s="2"/>
      <c r="HYE1986" s="15"/>
      <c r="HYF1986" s="15"/>
      <c r="HYG1986" s="80"/>
      <c r="HYH1986" s="52"/>
      <c r="HYI1986" s="69"/>
      <c r="HYJ1986" s="69"/>
      <c r="HYK1986" s="69"/>
      <c r="HYL1986" s="107"/>
      <c r="HYM1986" s="2"/>
      <c r="HYN1986" s="15"/>
      <c r="HYO1986" s="15"/>
      <c r="HYP1986" s="80"/>
      <c r="HYQ1986" s="52"/>
      <c r="HYR1986" s="69"/>
      <c r="HYS1986" s="69"/>
      <c r="HYT1986" s="69"/>
      <c r="HYU1986" s="107"/>
      <c r="HYV1986" s="2"/>
      <c r="HYW1986" s="15"/>
      <c r="HYX1986" s="15"/>
      <c r="HYY1986" s="80"/>
      <c r="HYZ1986" s="52"/>
      <c r="HZA1986" s="69"/>
      <c r="HZB1986" s="69"/>
      <c r="HZC1986" s="69"/>
      <c r="HZD1986" s="107"/>
      <c r="HZE1986" s="2"/>
      <c r="HZF1986" s="15"/>
      <c r="HZG1986" s="15"/>
      <c r="HZH1986" s="80"/>
      <c r="HZI1986" s="52"/>
      <c r="HZJ1986" s="69"/>
      <c r="HZK1986" s="69"/>
      <c r="HZL1986" s="69"/>
      <c r="HZM1986" s="107"/>
      <c r="HZN1986" s="2"/>
      <c r="HZO1986" s="15"/>
      <c r="HZP1986" s="15"/>
      <c r="HZQ1986" s="80"/>
      <c r="HZR1986" s="52"/>
      <c r="HZS1986" s="69"/>
      <c r="HZT1986" s="69"/>
      <c r="HZU1986" s="69"/>
      <c r="HZV1986" s="107"/>
      <c r="HZW1986" s="2"/>
      <c r="HZX1986" s="15"/>
      <c r="HZY1986" s="15"/>
      <c r="HZZ1986" s="80"/>
      <c r="IAA1986" s="52"/>
      <c r="IAB1986" s="69"/>
      <c r="IAC1986" s="69"/>
      <c r="IAD1986" s="69"/>
      <c r="IAE1986" s="107"/>
      <c r="IAF1986" s="2"/>
      <c r="IAG1986" s="15"/>
      <c r="IAH1986" s="15"/>
      <c r="IAI1986" s="80"/>
      <c r="IAJ1986" s="52"/>
      <c r="IAK1986" s="69"/>
      <c r="IAL1986" s="69"/>
      <c r="IAM1986" s="69"/>
      <c r="IAN1986" s="107"/>
      <c r="IAO1986" s="2"/>
      <c r="IAP1986" s="15"/>
      <c r="IAQ1986" s="15"/>
      <c r="IAR1986" s="80"/>
      <c r="IAS1986" s="52"/>
      <c r="IAT1986" s="69"/>
      <c r="IAU1986" s="69"/>
      <c r="IAV1986" s="69"/>
      <c r="IAW1986" s="107"/>
      <c r="IAX1986" s="2"/>
      <c r="IAY1986" s="15"/>
      <c r="IAZ1986" s="15"/>
      <c r="IBA1986" s="80"/>
      <c r="IBB1986" s="52"/>
      <c r="IBC1986" s="69"/>
      <c r="IBD1986" s="69"/>
      <c r="IBE1986" s="69"/>
      <c r="IBF1986" s="107"/>
      <c r="IBG1986" s="2"/>
      <c r="IBH1986" s="15"/>
      <c r="IBI1986" s="15"/>
      <c r="IBJ1986" s="80"/>
      <c r="IBK1986" s="52"/>
      <c r="IBL1986" s="69"/>
      <c r="IBM1986" s="69"/>
      <c r="IBN1986" s="69"/>
      <c r="IBO1986" s="107"/>
      <c r="IBP1986" s="2"/>
      <c r="IBQ1986" s="15"/>
      <c r="IBR1986" s="15"/>
      <c r="IBS1986" s="80"/>
      <c r="IBT1986" s="52"/>
      <c r="IBU1986" s="69"/>
      <c r="IBV1986" s="69"/>
      <c r="IBW1986" s="69"/>
      <c r="IBX1986" s="107"/>
      <c r="IBY1986" s="2"/>
      <c r="IBZ1986" s="15"/>
      <c r="ICA1986" s="15"/>
      <c r="ICB1986" s="80"/>
      <c r="ICC1986" s="52"/>
      <c r="ICD1986" s="69"/>
      <c r="ICE1986" s="69"/>
      <c r="ICF1986" s="69"/>
      <c r="ICG1986" s="107"/>
      <c r="ICH1986" s="2"/>
      <c r="ICI1986" s="15"/>
      <c r="ICJ1986" s="15"/>
      <c r="ICK1986" s="80"/>
      <c r="ICL1986" s="52"/>
      <c r="ICM1986" s="69"/>
      <c r="ICN1986" s="69"/>
      <c r="ICO1986" s="69"/>
      <c r="ICP1986" s="107"/>
      <c r="ICQ1986" s="2"/>
      <c r="ICR1986" s="15"/>
      <c r="ICS1986" s="15"/>
      <c r="ICT1986" s="80"/>
      <c r="ICU1986" s="52"/>
      <c r="ICV1986" s="69"/>
      <c r="ICW1986" s="69"/>
      <c r="ICX1986" s="69"/>
      <c r="ICY1986" s="107"/>
      <c r="ICZ1986" s="2"/>
      <c r="IDA1986" s="15"/>
      <c r="IDB1986" s="15"/>
      <c r="IDC1986" s="80"/>
      <c r="IDD1986" s="52"/>
      <c r="IDE1986" s="69"/>
      <c r="IDF1986" s="69"/>
      <c r="IDG1986" s="69"/>
      <c r="IDH1986" s="107"/>
      <c r="IDI1986" s="2"/>
      <c r="IDJ1986" s="15"/>
      <c r="IDK1986" s="15"/>
      <c r="IDL1986" s="80"/>
      <c r="IDM1986" s="52"/>
      <c r="IDN1986" s="69"/>
      <c r="IDO1986" s="69"/>
      <c r="IDP1986" s="69"/>
      <c r="IDQ1986" s="107"/>
      <c r="IDR1986" s="2"/>
      <c r="IDS1986" s="15"/>
      <c r="IDT1986" s="15"/>
      <c r="IDU1986" s="80"/>
      <c r="IDV1986" s="52"/>
      <c r="IDW1986" s="69"/>
      <c r="IDX1986" s="69"/>
      <c r="IDY1986" s="69"/>
      <c r="IDZ1986" s="107"/>
      <c r="IEA1986" s="2"/>
      <c r="IEB1986" s="15"/>
      <c r="IEC1986" s="15"/>
      <c r="IED1986" s="80"/>
      <c r="IEE1986" s="52"/>
      <c r="IEF1986" s="69"/>
      <c r="IEG1986" s="69"/>
      <c r="IEH1986" s="69"/>
      <c r="IEI1986" s="107"/>
      <c r="IEJ1986" s="2"/>
      <c r="IEK1986" s="15"/>
      <c r="IEL1986" s="15"/>
      <c r="IEM1986" s="80"/>
      <c r="IEN1986" s="52"/>
      <c r="IEO1986" s="69"/>
      <c r="IEP1986" s="69"/>
      <c r="IEQ1986" s="69"/>
      <c r="IER1986" s="107"/>
      <c r="IES1986" s="2"/>
      <c r="IET1986" s="15"/>
      <c r="IEU1986" s="15"/>
      <c r="IEV1986" s="80"/>
      <c r="IEW1986" s="52"/>
      <c r="IEX1986" s="69"/>
      <c r="IEY1986" s="69"/>
      <c r="IEZ1986" s="69"/>
      <c r="IFA1986" s="107"/>
      <c r="IFB1986" s="2"/>
      <c r="IFC1986" s="15"/>
      <c r="IFD1986" s="15"/>
      <c r="IFE1986" s="80"/>
      <c r="IFF1986" s="52"/>
      <c r="IFG1986" s="69"/>
      <c r="IFH1986" s="69"/>
      <c r="IFI1986" s="69"/>
      <c r="IFJ1986" s="107"/>
      <c r="IFK1986" s="2"/>
      <c r="IFL1986" s="15"/>
      <c r="IFM1986" s="15"/>
      <c r="IFN1986" s="80"/>
      <c r="IFO1986" s="52"/>
      <c r="IFP1986" s="69"/>
      <c r="IFQ1986" s="69"/>
      <c r="IFR1986" s="69"/>
      <c r="IFS1986" s="107"/>
      <c r="IFT1986" s="2"/>
      <c r="IFU1986" s="15"/>
      <c r="IFV1986" s="15"/>
      <c r="IFW1986" s="80"/>
      <c r="IFX1986" s="52"/>
      <c r="IFY1986" s="69"/>
      <c r="IFZ1986" s="69"/>
      <c r="IGA1986" s="69"/>
      <c r="IGB1986" s="107"/>
      <c r="IGC1986" s="2"/>
      <c r="IGD1986" s="15"/>
      <c r="IGE1986" s="15"/>
      <c r="IGF1986" s="80"/>
      <c r="IGG1986" s="52"/>
      <c r="IGH1986" s="69"/>
      <c r="IGI1986" s="69"/>
      <c r="IGJ1986" s="69"/>
      <c r="IGK1986" s="107"/>
      <c r="IGL1986" s="2"/>
      <c r="IGM1986" s="15"/>
      <c r="IGN1986" s="15"/>
      <c r="IGO1986" s="80"/>
      <c r="IGP1986" s="52"/>
      <c r="IGQ1986" s="69"/>
      <c r="IGR1986" s="69"/>
      <c r="IGS1986" s="69"/>
      <c r="IGT1986" s="107"/>
      <c r="IGU1986" s="2"/>
      <c r="IGV1986" s="15"/>
      <c r="IGW1986" s="15"/>
      <c r="IGX1986" s="80"/>
      <c r="IGY1986" s="52"/>
      <c r="IGZ1986" s="69"/>
      <c r="IHA1986" s="69"/>
      <c r="IHB1986" s="69"/>
      <c r="IHC1986" s="107"/>
      <c r="IHD1986" s="2"/>
      <c r="IHE1986" s="15"/>
      <c r="IHF1986" s="15"/>
      <c r="IHG1986" s="80"/>
      <c r="IHH1986" s="52"/>
      <c r="IHI1986" s="69"/>
      <c r="IHJ1986" s="69"/>
      <c r="IHK1986" s="69"/>
      <c r="IHL1986" s="107"/>
      <c r="IHM1986" s="2"/>
      <c r="IHN1986" s="15"/>
      <c r="IHO1986" s="15"/>
      <c r="IHP1986" s="80"/>
      <c r="IHQ1986" s="52"/>
      <c r="IHR1986" s="69"/>
      <c r="IHS1986" s="69"/>
      <c r="IHT1986" s="69"/>
      <c r="IHU1986" s="107"/>
      <c r="IHV1986" s="2"/>
      <c r="IHW1986" s="15"/>
      <c r="IHX1986" s="15"/>
      <c r="IHY1986" s="80"/>
      <c r="IHZ1986" s="52"/>
      <c r="IIA1986" s="69"/>
      <c r="IIB1986" s="69"/>
      <c r="IIC1986" s="69"/>
      <c r="IID1986" s="107"/>
      <c r="IIE1986" s="2"/>
      <c r="IIF1986" s="15"/>
      <c r="IIG1986" s="15"/>
      <c r="IIH1986" s="80"/>
      <c r="III1986" s="52"/>
      <c r="IIJ1986" s="69"/>
      <c r="IIK1986" s="69"/>
      <c r="IIL1986" s="69"/>
      <c r="IIM1986" s="107"/>
      <c r="IIN1986" s="2"/>
      <c r="IIO1986" s="15"/>
      <c r="IIP1986" s="15"/>
      <c r="IIQ1986" s="80"/>
      <c r="IIR1986" s="52"/>
      <c r="IIS1986" s="69"/>
      <c r="IIT1986" s="69"/>
      <c r="IIU1986" s="69"/>
      <c r="IIV1986" s="107"/>
      <c r="IIW1986" s="2"/>
      <c r="IIX1986" s="15"/>
      <c r="IIY1986" s="15"/>
      <c r="IIZ1986" s="80"/>
      <c r="IJA1986" s="52"/>
      <c r="IJB1986" s="69"/>
      <c r="IJC1986" s="69"/>
      <c r="IJD1986" s="69"/>
      <c r="IJE1986" s="107"/>
      <c r="IJF1986" s="2"/>
      <c r="IJG1986" s="15"/>
      <c r="IJH1986" s="15"/>
      <c r="IJI1986" s="80"/>
      <c r="IJJ1986" s="52"/>
      <c r="IJK1986" s="69"/>
      <c r="IJL1986" s="69"/>
      <c r="IJM1986" s="69"/>
      <c r="IJN1986" s="107"/>
      <c r="IJO1986" s="2"/>
      <c r="IJP1986" s="15"/>
      <c r="IJQ1986" s="15"/>
      <c r="IJR1986" s="80"/>
      <c r="IJS1986" s="52"/>
      <c r="IJT1986" s="69"/>
      <c r="IJU1986" s="69"/>
      <c r="IJV1986" s="69"/>
      <c r="IJW1986" s="107"/>
      <c r="IJX1986" s="2"/>
      <c r="IJY1986" s="15"/>
      <c r="IJZ1986" s="15"/>
      <c r="IKA1986" s="80"/>
      <c r="IKB1986" s="52"/>
      <c r="IKC1986" s="69"/>
      <c r="IKD1986" s="69"/>
      <c r="IKE1986" s="69"/>
      <c r="IKF1986" s="107"/>
      <c r="IKG1986" s="2"/>
      <c r="IKH1986" s="15"/>
      <c r="IKI1986" s="15"/>
      <c r="IKJ1986" s="80"/>
      <c r="IKK1986" s="52"/>
      <c r="IKL1986" s="69"/>
      <c r="IKM1986" s="69"/>
      <c r="IKN1986" s="69"/>
      <c r="IKO1986" s="107"/>
      <c r="IKP1986" s="2"/>
      <c r="IKQ1986" s="15"/>
      <c r="IKR1986" s="15"/>
      <c r="IKS1986" s="80"/>
      <c r="IKT1986" s="52"/>
      <c r="IKU1986" s="69"/>
      <c r="IKV1986" s="69"/>
      <c r="IKW1986" s="69"/>
      <c r="IKX1986" s="107"/>
      <c r="IKY1986" s="2"/>
      <c r="IKZ1986" s="15"/>
      <c r="ILA1986" s="15"/>
      <c r="ILB1986" s="80"/>
      <c r="ILC1986" s="52"/>
      <c r="ILD1986" s="69"/>
      <c r="ILE1986" s="69"/>
      <c r="ILF1986" s="69"/>
      <c r="ILG1986" s="107"/>
      <c r="ILH1986" s="2"/>
      <c r="ILI1986" s="15"/>
      <c r="ILJ1986" s="15"/>
      <c r="ILK1986" s="80"/>
      <c r="ILL1986" s="52"/>
      <c r="ILM1986" s="69"/>
      <c r="ILN1986" s="69"/>
      <c r="ILO1986" s="69"/>
      <c r="ILP1986" s="107"/>
      <c r="ILQ1986" s="2"/>
      <c r="ILR1986" s="15"/>
      <c r="ILS1986" s="15"/>
      <c r="ILT1986" s="80"/>
      <c r="ILU1986" s="52"/>
      <c r="ILV1986" s="69"/>
      <c r="ILW1986" s="69"/>
      <c r="ILX1986" s="69"/>
      <c r="ILY1986" s="107"/>
      <c r="ILZ1986" s="2"/>
      <c r="IMA1986" s="15"/>
      <c r="IMB1986" s="15"/>
      <c r="IMC1986" s="80"/>
      <c r="IMD1986" s="52"/>
      <c r="IME1986" s="69"/>
      <c r="IMF1986" s="69"/>
      <c r="IMG1986" s="69"/>
      <c r="IMH1986" s="107"/>
      <c r="IMI1986" s="2"/>
      <c r="IMJ1986" s="15"/>
      <c r="IMK1986" s="15"/>
      <c r="IML1986" s="80"/>
      <c r="IMM1986" s="52"/>
      <c r="IMN1986" s="69"/>
      <c r="IMO1986" s="69"/>
      <c r="IMP1986" s="69"/>
      <c r="IMQ1986" s="107"/>
      <c r="IMR1986" s="2"/>
      <c r="IMS1986" s="15"/>
      <c r="IMT1986" s="15"/>
      <c r="IMU1986" s="80"/>
      <c r="IMV1986" s="52"/>
      <c r="IMW1986" s="69"/>
      <c r="IMX1986" s="69"/>
      <c r="IMY1986" s="69"/>
      <c r="IMZ1986" s="107"/>
      <c r="INA1986" s="2"/>
      <c r="INB1986" s="15"/>
      <c r="INC1986" s="15"/>
      <c r="IND1986" s="80"/>
      <c r="INE1986" s="52"/>
      <c r="INF1986" s="69"/>
      <c r="ING1986" s="69"/>
      <c r="INH1986" s="69"/>
      <c r="INI1986" s="107"/>
      <c r="INJ1986" s="2"/>
      <c r="INK1986" s="15"/>
      <c r="INL1986" s="15"/>
      <c r="INM1986" s="80"/>
      <c r="INN1986" s="52"/>
      <c r="INO1986" s="69"/>
      <c r="INP1986" s="69"/>
      <c r="INQ1986" s="69"/>
      <c r="INR1986" s="107"/>
      <c r="INS1986" s="2"/>
      <c r="INT1986" s="15"/>
      <c r="INU1986" s="15"/>
      <c r="INV1986" s="80"/>
      <c r="INW1986" s="52"/>
      <c r="INX1986" s="69"/>
      <c r="INY1986" s="69"/>
      <c r="INZ1986" s="69"/>
      <c r="IOA1986" s="107"/>
      <c r="IOB1986" s="2"/>
      <c r="IOC1986" s="15"/>
      <c r="IOD1986" s="15"/>
      <c r="IOE1986" s="80"/>
      <c r="IOF1986" s="52"/>
      <c r="IOG1986" s="69"/>
      <c r="IOH1986" s="69"/>
      <c r="IOI1986" s="69"/>
      <c r="IOJ1986" s="107"/>
      <c r="IOK1986" s="2"/>
      <c r="IOL1986" s="15"/>
      <c r="IOM1986" s="15"/>
      <c r="ION1986" s="80"/>
      <c r="IOO1986" s="52"/>
      <c r="IOP1986" s="69"/>
      <c r="IOQ1986" s="69"/>
      <c r="IOR1986" s="69"/>
      <c r="IOS1986" s="107"/>
      <c r="IOT1986" s="2"/>
      <c r="IOU1986" s="15"/>
      <c r="IOV1986" s="15"/>
      <c r="IOW1986" s="80"/>
      <c r="IOX1986" s="52"/>
      <c r="IOY1986" s="69"/>
      <c r="IOZ1986" s="69"/>
      <c r="IPA1986" s="69"/>
      <c r="IPB1986" s="107"/>
      <c r="IPC1986" s="2"/>
      <c r="IPD1986" s="15"/>
      <c r="IPE1986" s="15"/>
      <c r="IPF1986" s="80"/>
      <c r="IPG1986" s="52"/>
      <c r="IPH1986" s="69"/>
      <c r="IPI1986" s="69"/>
      <c r="IPJ1986" s="69"/>
      <c r="IPK1986" s="107"/>
      <c r="IPL1986" s="2"/>
      <c r="IPM1986" s="15"/>
      <c r="IPN1986" s="15"/>
      <c r="IPO1986" s="80"/>
      <c r="IPP1986" s="52"/>
      <c r="IPQ1986" s="69"/>
      <c r="IPR1986" s="69"/>
      <c r="IPS1986" s="69"/>
      <c r="IPT1986" s="107"/>
      <c r="IPU1986" s="2"/>
      <c r="IPV1986" s="15"/>
      <c r="IPW1986" s="15"/>
      <c r="IPX1986" s="80"/>
      <c r="IPY1986" s="52"/>
      <c r="IPZ1986" s="69"/>
      <c r="IQA1986" s="69"/>
      <c r="IQB1986" s="69"/>
      <c r="IQC1986" s="107"/>
      <c r="IQD1986" s="2"/>
      <c r="IQE1986" s="15"/>
      <c r="IQF1986" s="15"/>
      <c r="IQG1986" s="80"/>
      <c r="IQH1986" s="52"/>
      <c r="IQI1986" s="69"/>
      <c r="IQJ1986" s="69"/>
      <c r="IQK1986" s="69"/>
      <c r="IQL1986" s="107"/>
      <c r="IQM1986" s="2"/>
      <c r="IQN1986" s="15"/>
      <c r="IQO1986" s="15"/>
      <c r="IQP1986" s="80"/>
      <c r="IQQ1986" s="52"/>
      <c r="IQR1986" s="69"/>
      <c r="IQS1986" s="69"/>
      <c r="IQT1986" s="69"/>
      <c r="IQU1986" s="107"/>
      <c r="IQV1986" s="2"/>
      <c r="IQW1986" s="15"/>
      <c r="IQX1986" s="15"/>
      <c r="IQY1986" s="80"/>
      <c r="IQZ1986" s="52"/>
      <c r="IRA1986" s="69"/>
      <c r="IRB1986" s="69"/>
      <c r="IRC1986" s="69"/>
      <c r="IRD1986" s="107"/>
      <c r="IRE1986" s="2"/>
      <c r="IRF1986" s="15"/>
      <c r="IRG1986" s="15"/>
      <c r="IRH1986" s="80"/>
      <c r="IRI1986" s="52"/>
      <c r="IRJ1986" s="69"/>
      <c r="IRK1986" s="69"/>
      <c r="IRL1986" s="69"/>
      <c r="IRM1986" s="107"/>
      <c r="IRN1986" s="2"/>
      <c r="IRO1986" s="15"/>
      <c r="IRP1986" s="15"/>
      <c r="IRQ1986" s="80"/>
      <c r="IRR1986" s="52"/>
      <c r="IRS1986" s="69"/>
      <c r="IRT1986" s="69"/>
      <c r="IRU1986" s="69"/>
      <c r="IRV1986" s="107"/>
      <c r="IRW1986" s="2"/>
      <c r="IRX1986" s="15"/>
      <c r="IRY1986" s="15"/>
      <c r="IRZ1986" s="80"/>
      <c r="ISA1986" s="52"/>
      <c r="ISB1986" s="69"/>
      <c r="ISC1986" s="69"/>
      <c r="ISD1986" s="69"/>
      <c r="ISE1986" s="107"/>
      <c r="ISF1986" s="2"/>
      <c r="ISG1986" s="15"/>
      <c r="ISH1986" s="15"/>
      <c r="ISI1986" s="80"/>
      <c r="ISJ1986" s="52"/>
      <c r="ISK1986" s="69"/>
      <c r="ISL1986" s="69"/>
      <c r="ISM1986" s="69"/>
      <c r="ISN1986" s="107"/>
      <c r="ISO1986" s="2"/>
      <c r="ISP1986" s="15"/>
      <c r="ISQ1986" s="15"/>
      <c r="ISR1986" s="80"/>
      <c r="ISS1986" s="52"/>
      <c r="IST1986" s="69"/>
      <c r="ISU1986" s="69"/>
      <c r="ISV1986" s="69"/>
      <c r="ISW1986" s="107"/>
      <c r="ISX1986" s="2"/>
      <c r="ISY1986" s="15"/>
      <c r="ISZ1986" s="15"/>
      <c r="ITA1986" s="80"/>
      <c r="ITB1986" s="52"/>
      <c r="ITC1986" s="69"/>
      <c r="ITD1986" s="69"/>
      <c r="ITE1986" s="69"/>
      <c r="ITF1986" s="107"/>
      <c r="ITG1986" s="2"/>
      <c r="ITH1986" s="15"/>
      <c r="ITI1986" s="15"/>
      <c r="ITJ1986" s="80"/>
      <c r="ITK1986" s="52"/>
      <c r="ITL1986" s="69"/>
      <c r="ITM1986" s="69"/>
      <c r="ITN1986" s="69"/>
      <c r="ITO1986" s="107"/>
      <c r="ITP1986" s="2"/>
      <c r="ITQ1986" s="15"/>
      <c r="ITR1986" s="15"/>
      <c r="ITS1986" s="80"/>
      <c r="ITT1986" s="52"/>
      <c r="ITU1986" s="69"/>
      <c r="ITV1986" s="69"/>
      <c r="ITW1986" s="69"/>
      <c r="ITX1986" s="107"/>
      <c r="ITY1986" s="2"/>
      <c r="ITZ1986" s="15"/>
      <c r="IUA1986" s="15"/>
      <c r="IUB1986" s="80"/>
      <c r="IUC1986" s="52"/>
      <c r="IUD1986" s="69"/>
      <c r="IUE1986" s="69"/>
      <c r="IUF1986" s="69"/>
      <c r="IUG1986" s="107"/>
      <c r="IUH1986" s="2"/>
      <c r="IUI1986" s="15"/>
      <c r="IUJ1986" s="15"/>
      <c r="IUK1986" s="80"/>
      <c r="IUL1986" s="52"/>
      <c r="IUM1986" s="69"/>
      <c r="IUN1986" s="69"/>
      <c r="IUO1986" s="69"/>
      <c r="IUP1986" s="107"/>
      <c r="IUQ1986" s="2"/>
      <c r="IUR1986" s="15"/>
      <c r="IUS1986" s="15"/>
      <c r="IUT1986" s="80"/>
      <c r="IUU1986" s="52"/>
      <c r="IUV1986" s="69"/>
      <c r="IUW1986" s="69"/>
      <c r="IUX1986" s="69"/>
      <c r="IUY1986" s="107"/>
      <c r="IUZ1986" s="2"/>
      <c r="IVA1986" s="15"/>
      <c r="IVB1986" s="15"/>
      <c r="IVC1986" s="80"/>
      <c r="IVD1986" s="52"/>
      <c r="IVE1986" s="69"/>
      <c r="IVF1986" s="69"/>
      <c r="IVG1986" s="69"/>
      <c r="IVH1986" s="107"/>
      <c r="IVI1986" s="2"/>
      <c r="IVJ1986" s="15"/>
      <c r="IVK1986" s="15"/>
      <c r="IVL1986" s="80"/>
      <c r="IVM1986" s="52"/>
      <c r="IVN1986" s="69"/>
      <c r="IVO1986" s="69"/>
      <c r="IVP1986" s="69"/>
      <c r="IVQ1986" s="107"/>
      <c r="IVR1986" s="2"/>
      <c r="IVS1986" s="15"/>
      <c r="IVT1986" s="15"/>
      <c r="IVU1986" s="80"/>
      <c r="IVV1986" s="52"/>
      <c r="IVW1986" s="69"/>
      <c r="IVX1986" s="69"/>
      <c r="IVY1986" s="69"/>
      <c r="IVZ1986" s="107"/>
      <c r="IWA1986" s="2"/>
      <c r="IWB1986" s="15"/>
      <c r="IWC1986" s="15"/>
      <c r="IWD1986" s="80"/>
      <c r="IWE1986" s="52"/>
      <c r="IWF1986" s="69"/>
      <c r="IWG1986" s="69"/>
      <c r="IWH1986" s="69"/>
      <c r="IWI1986" s="107"/>
      <c r="IWJ1986" s="2"/>
      <c r="IWK1986" s="15"/>
      <c r="IWL1986" s="15"/>
      <c r="IWM1986" s="80"/>
      <c r="IWN1986" s="52"/>
      <c r="IWO1986" s="69"/>
      <c r="IWP1986" s="69"/>
      <c r="IWQ1986" s="69"/>
      <c r="IWR1986" s="107"/>
      <c r="IWS1986" s="2"/>
      <c r="IWT1986" s="15"/>
      <c r="IWU1986" s="15"/>
      <c r="IWV1986" s="80"/>
      <c r="IWW1986" s="52"/>
      <c r="IWX1986" s="69"/>
      <c r="IWY1986" s="69"/>
      <c r="IWZ1986" s="69"/>
      <c r="IXA1986" s="107"/>
      <c r="IXB1986" s="2"/>
      <c r="IXC1986" s="15"/>
      <c r="IXD1986" s="15"/>
      <c r="IXE1986" s="80"/>
      <c r="IXF1986" s="52"/>
      <c r="IXG1986" s="69"/>
      <c r="IXH1986" s="69"/>
      <c r="IXI1986" s="69"/>
      <c r="IXJ1986" s="107"/>
      <c r="IXK1986" s="2"/>
      <c r="IXL1986" s="15"/>
      <c r="IXM1986" s="15"/>
      <c r="IXN1986" s="80"/>
      <c r="IXO1986" s="52"/>
      <c r="IXP1986" s="69"/>
      <c r="IXQ1986" s="69"/>
      <c r="IXR1986" s="69"/>
      <c r="IXS1986" s="107"/>
      <c r="IXT1986" s="2"/>
      <c r="IXU1986" s="15"/>
      <c r="IXV1986" s="15"/>
      <c r="IXW1986" s="80"/>
      <c r="IXX1986" s="52"/>
      <c r="IXY1986" s="69"/>
      <c r="IXZ1986" s="69"/>
      <c r="IYA1986" s="69"/>
      <c r="IYB1986" s="107"/>
      <c r="IYC1986" s="2"/>
      <c r="IYD1986" s="15"/>
      <c r="IYE1986" s="15"/>
      <c r="IYF1986" s="80"/>
      <c r="IYG1986" s="52"/>
      <c r="IYH1986" s="69"/>
      <c r="IYI1986" s="69"/>
      <c r="IYJ1986" s="69"/>
      <c r="IYK1986" s="107"/>
      <c r="IYL1986" s="2"/>
      <c r="IYM1986" s="15"/>
      <c r="IYN1986" s="15"/>
      <c r="IYO1986" s="80"/>
      <c r="IYP1986" s="52"/>
      <c r="IYQ1986" s="69"/>
      <c r="IYR1986" s="69"/>
      <c r="IYS1986" s="69"/>
      <c r="IYT1986" s="107"/>
      <c r="IYU1986" s="2"/>
      <c r="IYV1986" s="15"/>
      <c r="IYW1986" s="15"/>
      <c r="IYX1986" s="80"/>
      <c r="IYY1986" s="52"/>
      <c r="IYZ1986" s="69"/>
      <c r="IZA1986" s="69"/>
      <c r="IZB1986" s="69"/>
      <c r="IZC1986" s="107"/>
      <c r="IZD1986" s="2"/>
      <c r="IZE1986" s="15"/>
      <c r="IZF1986" s="15"/>
      <c r="IZG1986" s="80"/>
      <c r="IZH1986" s="52"/>
      <c r="IZI1986" s="69"/>
      <c r="IZJ1986" s="69"/>
      <c r="IZK1986" s="69"/>
      <c r="IZL1986" s="107"/>
      <c r="IZM1986" s="2"/>
      <c r="IZN1986" s="15"/>
      <c r="IZO1986" s="15"/>
      <c r="IZP1986" s="80"/>
      <c r="IZQ1986" s="52"/>
      <c r="IZR1986" s="69"/>
      <c r="IZS1986" s="69"/>
      <c r="IZT1986" s="69"/>
      <c r="IZU1986" s="107"/>
      <c r="IZV1986" s="2"/>
      <c r="IZW1986" s="15"/>
      <c r="IZX1986" s="15"/>
      <c r="IZY1986" s="80"/>
      <c r="IZZ1986" s="52"/>
      <c r="JAA1986" s="69"/>
      <c r="JAB1986" s="69"/>
      <c r="JAC1986" s="69"/>
      <c r="JAD1986" s="107"/>
      <c r="JAE1986" s="2"/>
      <c r="JAF1986" s="15"/>
      <c r="JAG1986" s="15"/>
      <c r="JAH1986" s="80"/>
      <c r="JAI1986" s="52"/>
      <c r="JAJ1986" s="69"/>
      <c r="JAK1986" s="69"/>
      <c r="JAL1986" s="69"/>
      <c r="JAM1986" s="107"/>
      <c r="JAN1986" s="2"/>
      <c r="JAO1986" s="15"/>
      <c r="JAP1986" s="15"/>
      <c r="JAQ1986" s="80"/>
      <c r="JAR1986" s="52"/>
      <c r="JAS1986" s="69"/>
      <c r="JAT1986" s="69"/>
      <c r="JAU1986" s="69"/>
      <c r="JAV1986" s="107"/>
      <c r="JAW1986" s="2"/>
      <c r="JAX1986" s="15"/>
      <c r="JAY1986" s="15"/>
      <c r="JAZ1986" s="80"/>
      <c r="JBA1986" s="52"/>
      <c r="JBB1986" s="69"/>
      <c r="JBC1986" s="69"/>
      <c r="JBD1986" s="69"/>
      <c r="JBE1986" s="107"/>
      <c r="JBF1986" s="2"/>
      <c r="JBG1986" s="15"/>
      <c r="JBH1986" s="15"/>
      <c r="JBI1986" s="80"/>
      <c r="JBJ1986" s="52"/>
      <c r="JBK1986" s="69"/>
      <c r="JBL1986" s="69"/>
      <c r="JBM1986" s="69"/>
      <c r="JBN1986" s="107"/>
      <c r="JBO1986" s="2"/>
      <c r="JBP1986" s="15"/>
      <c r="JBQ1986" s="15"/>
      <c r="JBR1986" s="80"/>
      <c r="JBS1986" s="52"/>
      <c r="JBT1986" s="69"/>
      <c r="JBU1986" s="69"/>
      <c r="JBV1986" s="69"/>
      <c r="JBW1986" s="107"/>
      <c r="JBX1986" s="2"/>
      <c r="JBY1986" s="15"/>
      <c r="JBZ1986" s="15"/>
      <c r="JCA1986" s="80"/>
      <c r="JCB1986" s="52"/>
      <c r="JCC1986" s="69"/>
      <c r="JCD1986" s="69"/>
      <c r="JCE1986" s="69"/>
      <c r="JCF1986" s="107"/>
      <c r="JCG1986" s="2"/>
      <c r="JCH1986" s="15"/>
      <c r="JCI1986" s="15"/>
      <c r="JCJ1986" s="80"/>
      <c r="JCK1986" s="52"/>
      <c r="JCL1986" s="69"/>
      <c r="JCM1986" s="69"/>
      <c r="JCN1986" s="69"/>
      <c r="JCO1986" s="107"/>
      <c r="JCP1986" s="2"/>
      <c r="JCQ1986" s="15"/>
      <c r="JCR1986" s="15"/>
      <c r="JCS1986" s="80"/>
      <c r="JCT1986" s="52"/>
      <c r="JCU1986" s="69"/>
      <c r="JCV1986" s="69"/>
      <c r="JCW1986" s="69"/>
      <c r="JCX1986" s="107"/>
      <c r="JCY1986" s="2"/>
      <c r="JCZ1986" s="15"/>
      <c r="JDA1986" s="15"/>
      <c r="JDB1986" s="80"/>
      <c r="JDC1986" s="52"/>
      <c r="JDD1986" s="69"/>
      <c r="JDE1986" s="69"/>
      <c r="JDF1986" s="69"/>
      <c r="JDG1986" s="107"/>
      <c r="JDH1986" s="2"/>
      <c r="JDI1986" s="15"/>
      <c r="JDJ1986" s="15"/>
      <c r="JDK1986" s="80"/>
      <c r="JDL1986" s="52"/>
      <c r="JDM1986" s="69"/>
      <c r="JDN1986" s="69"/>
      <c r="JDO1986" s="69"/>
      <c r="JDP1986" s="107"/>
      <c r="JDQ1986" s="2"/>
      <c r="JDR1986" s="15"/>
      <c r="JDS1986" s="15"/>
      <c r="JDT1986" s="80"/>
      <c r="JDU1986" s="52"/>
      <c r="JDV1986" s="69"/>
      <c r="JDW1986" s="69"/>
      <c r="JDX1986" s="69"/>
      <c r="JDY1986" s="107"/>
      <c r="JDZ1986" s="2"/>
      <c r="JEA1986" s="15"/>
      <c r="JEB1986" s="15"/>
      <c r="JEC1986" s="80"/>
      <c r="JED1986" s="52"/>
      <c r="JEE1986" s="69"/>
      <c r="JEF1986" s="69"/>
      <c r="JEG1986" s="69"/>
      <c r="JEH1986" s="107"/>
      <c r="JEI1986" s="2"/>
      <c r="JEJ1986" s="15"/>
      <c r="JEK1986" s="15"/>
      <c r="JEL1986" s="80"/>
      <c r="JEM1986" s="52"/>
      <c r="JEN1986" s="69"/>
      <c r="JEO1986" s="69"/>
      <c r="JEP1986" s="69"/>
      <c r="JEQ1986" s="107"/>
      <c r="JER1986" s="2"/>
      <c r="JES1986" s="15"/>
      <c r="JET1986" s="15"/>
      <c r="JEU1986" s="80"/>
      <c r="JEV1986" s="52"/>
      <c r="JEW1986" s="69"/>
      <c r="JEX1986" s="69"/>
      <c r="JEY1986" s="69"/>
      <c r="JEZ1986" s="107"/>
      <c r="JFA1986" s="2"/>
      <c r="JFB1986" s="15"/>
      <c r="JFC1986" s="15"/>
      <c r="JFD1986" s="80"/>
      <c r="JFE1986" s="52"/>
      <c r="JFF1986" s="69"/>
      <c r="JFG1986" s="69"/>
      <c r="JFH1986" s="69"/>
      <c r="JFI1986" s="107"/>
      <c r="JFJ1986" s="2"/>
      <c r="JFK1986" s="15"/>
      <c r="JFL1986" s="15"/>
      <c r="JFM1986" s="80"/>
      <c r="JFN1986" s="52"/>
      <c r="JFO1986" s="69"/>
      <c r="JFP1986" s="69"/>
      <c r="JFQ1986" s="69"/>
      <c r="JFR1986" s="107"/>
      <c r="JFS1986" s="2"/>
      <c r="JFT1986" s="15"/>
      <c r="JFU1986" s="15"/>
      <c r="JFV1986" s="80"/>
      <c r="JFW1986" s="52"/>
      <c r="JFX1986" s="69"/>
      <c r="JFY1986" s="69"/>
      <c r="JFZ1986" s="69"/>
      <c r="JGA1986" s="107"/>
      <c r="JGB1986" s="2"/>
      <c r="JGC1986" s="15"/>
      <c r="JGD1986" s="15"/>
      <c r="JGE1986" s="80"/>
      <c r="JGF1986" s="52"/>
      <c r="JGG1986" s="69"/>
      <c r="JGH1986" s="69"/>
      <c r="JGI1986" s="69"/>
      <c r="JGJ1986" s="107"/>
      <c r="JGK1986" s="2"/>
      <c r="JGL1986" s="15"/>
      <c r="JGM1986" s="15"/>
      <c r="JGN1986" s="80"/>
      <c r="JGO1986" s="52"/>
      <c r="JGP1986" s="69"/>
      <c r="JGQ1986" s="69"/>
      <c r="JGR1986" s="69"/>
      <c r="JGS1986" s="107"/>
      <c r="JGT1986" s="2"/>
      <c r="JGU1986" s="15"/>
      <c r="JGV1986" s="15"/>
      <c r="JGW1986" s="80"/>
      <c r="JGX1986" s="52"/>
      <c r="JGY1986" s="69"/>
      <c r="JGZ1986" s="69"/>
      <c r="JHA1986" s="69"/>
      <c r="JHB1986" s="107"/>
      <c r="JHC1986" s="2"/>
      <c r="JHD1986" s="15"/>
      <c r="JHE1986" s="15"/>
      <c r="JHF1986" s="80"/>
      <c r="JHG1986" s="52"/>
      <c r="JHH1986" s="69"/>
      <c r="JHI1986" s="69"/>
      <c r="JHJ1986" s="69"/>
      <c r="JHK1986" s="107"/>
      <c r="JHL1986" s="2"/>
      <c r="JHM1986" s="15"/>
      <c r="JHN1986" s="15"/>
      <c r="JHO1986" s="80"/>
      <c r="JHP1986" s="52"/>
      <c r="JHQ1986" s="69"/>
      <c r="JHR1986" s="69"/>
      <c r="JHS1986" s="69"/>
      <c r="JHT1986" s="107"/>
      <c r="JHU1986" s="2"/>
      <c r="JHV1986" s="15"/>
      <c r="JHW1986" s="15"/>
      <c r="JHX1986" s="80"/>
      <c r="JHY1986" s="52"/>
      <c r="JHZ1986" s="69"/>
      <c r="JIA1986" s="69"/>
      <c r="JIB1986" s="69"/>
      <c r="JIC1986" s="107"/>
      <c r="JID1986" s="2"/>
      <c r="JIE1986" s="15"/>
      <c r="JIF1986" s="15"/>
      <c r="JIG1986" s="80"/>
      <c r="JIH1986" s="52"/>
      <c r="JII1986" s="69"/>
      <c r="JIJ1986" s="69"/>
      <c r="JIK1986" s="69"/>
      <c r="JIL1986" s="107"/>
      <c r="JIM1986" s="2"/>
      <c r="JIN1986" s="15"/>
      <c r="JIO1986" s="15"/>
      <c r="JIP1986" s="80"/>
      <c r="JIQ1986" s="52"/>
      <c r="JIR1986" s="69"/>
      <c r="JIS1986" s="69"/>
      <c r="JIT1986" s="69"/>
      <c r="JIU1986" s="107"/>
      <c r="JIV1986" s="2"/>
      <c r="JIW1986" s="15"/>
      <c r="JIX1986" s="15"/>
      <c r="JIY1986" s="80"/>
      <c r="JIZ1986" s="52"/>
      <c r="JJA1986" s="69"/>
      <c r="JJB1986" s="69"/>
      <c r="JJC1986" s="69"/>
      <c r="JJD1986" s="107"/>
      <c r="JJE1986" s="2"/>
      <c r="JJF1986" s="15"/>
      <c r="JJG1986" s="15"/>
      <c r="JJH1986" s="80"/>
      <c r="JJI1986" s="52"/>
      <c r="JJJ1986" s="69"/>
      <c r="JJK1986" s="69"/>
      <c r="JJL1986" s="69"/>
      <c r="JJM1986" s="107"/>
      <c r="JJN1986" s="2"/>
      <c r="JJO1986" s="15"/>
      <c r="JJP1986" s="15"/>
      <c r="JJQ1986" s="80"/>
      <c r="JJR1986" s="52"/>
      <c r="JJS1986" s="69"/>
      <c r="JJT1986" s="69"/>
      <c r="JJU1986" s="69"/>
      <c r="JJV1986" s="107"/>
      <c r="JJW1986" s="2"/>
      <c r="JJX1986" s="15"/>
      <c r="JJY1986" s="15"/>
      <c r="JJZ1986" s="80"/>
      <c r="JKA1986" s="52"/>
      <c r="JKB1986" s="69"/>
      <c r="JKC1986" s="69"/>
      <c r="JKD1986" s="69"/>
      <c r="JKE1986" s="107"/>
      <c r="JKF1986" s="2"/>
      <c r="JKG1986" s="15"/>
      <c r="JKH1986" s="15"/>
      <c r="JKI1986" s="80"/>
      <c r="JKJ1986" s="52"/>
      <c r="JKK1986" s="69"/>
      <c r="JKL1986" s="69"/>
      <c r="JKM1986" s="69"/>
      <c r="JKN1986" s="107"/>
      <c r="JKO1986" s="2"/>
      <c r="JKP1986" s="15"/>
      <c r="JKQ1986" s="15"/>
      <c r="JKR1986" s="80"/>
      <c r="JKS1986" s="52"/>
      <c r="JKT1986" s="69"/>
      <c r="JKU1986" s="69"/>
      <c r="JKV1986" s="69"/>
      <c r="JKW1986" s="107"/>
      <c r="JKX1986" s="2"/>
      <c r="JKY1986" s="15"/>
      <c r="JKZ1986" s="15"/>
      <c r="JLA1986" s="80"/>
      <c r="JLB1986" s="52"/>
      <c r="JLC1986" s="69"/>
      <c r="JLD1986" s="69"/>
      <c r="JLE1986" s="69"/>
      <c r="JLF1986" s="107"/>
      <c r="JLG1986" s="2"/>
      <c r="JLH1986" s="15"/>
      <c r="JLI1986" s="15"/>
      <c r="JLJ1986" s="80"/>
      <c r="JLK1986" s="52"/>
      <c r="JLL1986" s="69"/>
      <c r="JLM1986" s="69"/>
      <c r="JLN1986" s="69"/>
      <c r="JLO1986" s="107"/>
      <c r="JLP1986" s="2"/>
      <c r="JLQ1986" s="15"/>
      <c r="JLR1986" s="15"/>
      <c r="JLS1986" s="80"/>
      <c r="JLT1986" s="52"/>
      <c r="JLU1986" s="69"/>
      <c r="JLV1986" s="69"/>
      <c r="JLW1986" s="69"/>
      <c r="JLX1986" s="107"/>
      <c r="JLY1986" s="2"/>
      <c r="JLZ1986" s="15"/>
      <c r="JMA1986" s="15"/>
      <c r="JMB1986" s="80"/>
      <c r="JMC1986" s="52"/>
      <c r="JMD1986" s="69"/>
      <c r="JME1986" s="69"/>
      <c r="JMF1986" s="69"/>
      <c r="JMG1986" s="107"/>
      <c r="JMH1986" s="2"/>
      <c r="JMI1986" s="15"/>
      <c r="JMJ1986" s="15"/>
      <c r="JMK1986" s="80"/>
      <c r="JML1986" s="52"/>
      <c r="JMM1986" s="69"/>
      <c r="JMN1986" s="69"/>
      <c r="JMO1986" s="69"/>
      <c r="JMP1986" s="107"/>
      <c r="JMQ1986" s="2"/>
      <c r="JMR1986" s="15"/>
      <c r="JMS1986" s="15"/>
      <c r="JMT1986" s="80"/>
      <c r="JMU1986" s="52"/>
      <c r="JMV1986" s="69"/>
      <c r="JMW1986" s="69"/>
      <c r="JMX1986" s="69"/>
      <c r="JMY1986" s="107"/>
      <c r="JMZ1986" s="2"/>
      <c r="JNA1986" s="15"/>
      <c r="JNB1986" s="15"/>
      <c r="JNC1986" s="80"/>
      <c r="JND1986" s="52"/>
      <c r="JNE1986" s="69"/>
      <c r="JNF1986" s="69"/>
      <c r="JNG1986" s="69"/>
      <c r="JNH1986" s="107"/>
      <c r="JNI1986" s="2"/>
      <c r="JNJ1986" s="15"/>
      <c r="JNK1986" s="15"/>
      <c r="JNL1986" s="80"/>
      <c r="JNM1986" s="52"/>
      <c r="JNN1986" s="69"/>
      <c r="JNO1986" s="69"/>
      <c r="JNP1986" s="69"/>
      <c r="JNQ1986" s="107"/>
      <c r="JNR1986" s="2"/>
      <c r="JNS1986" s="15"/>
      <c r="JNT1986" s="15"/>
      <c r="JNU1986" s="80"/>
      <c r="JNV1986" s="52"/>
      <c r="JNW1986" s="69"/>
      <c r="JNX1986" s="69"/>
      <c r="JNY1986" s="69"/>
      <c r="JNZ1986" s="107"/>
      <c r="JOA1986" s="2"/>
      <c r="JOB1986" s="15"/>
      <c r="JOC1986" s="15"/>
      <c r="JOD1986" s="80"/>
      <c r="JOE1986" s="52"/>
      <c r="JOF1986" s="69"/>
      <c r="JOG1986" s="69"/>
      <c r="JOH1986" s="69"/>
      <c r="JOI1986" s="107"/>
      <c r="JOJ1986" s="2"/>
      <c r="JOK1986" s="15"/>
      <c r="JOL1986" s="15"/>
      <c r="JOM1986" s="80"/>
      <c r="JON1986" s="52"/>
      <c r="JOO1986" s="69"/>
      <c r="JOP1986" s="69"/>
      <c r="JOQ1986" s="69"/>
      <c r="JOR1986" s="107"/>
      <c r="JOS1986" s="2"/>
      <c r="JOT1986" s="15"/>
      <c r="JOU1986" s="15"/>
      <c r="JOV1986" s="80"/>
      <c r="JOW1986" s="52"/>
      <c r="JOX1986" s="69"/>
      <c r="JOY1986" s="69"/>
      <c r="JOZ1986" s="69"/>
      <c r="JPA1986" s="107"/>
      <c r="JPB1986" s="2"/>
      <c r="JPC1986" s="15"/>
      <c r="JPD1986" s="15"/>
      <c r="JPE1986" s="80"/>
      <c r="JPF1986" s="52"/>
      <c r="JPG1986" s="69"/>
      <c r="JPH1986" s="69"/>
      <c r="JPI1986" s="69"/>
      <c r="JPJ1986" s="107"/>
      <c r="JPK1986" s="2"/>
      <c r="JPL1986" s="15"/>
      <c r="JPM1986" s="15"/>
      <c r="JPN1986" s="80"/>
      <c r="JPO1986" s="52"/>
      <c r="JPP1986" s="69"/>
      <c r="JPQ1986" s="69"/>
      <c r="JPR1986" s="69"/>
      <c r="JPS1986" s="107"/>
      <c r="JPT1986" s="2"/>
      <c r="JPU1986" s="15"/>
      <c r="JPV1986" s="15"/>
      <c r="JPW1986" s="80"/>
      <c r="JPX1986" s="52"/>
      <c r="JPY1986" s="69"/>
      <c r="JPZ1986" s="69"/>
      <c r="JQA1986" s="69"/>
      <c r="JQB1986" s="107"/>
      <c r="JQC1986" s="2"/>
      <c r="JQD1986" s="15"/>
      <c r="JQE1986" s="15"/>
      <c r="JQF1986" s="80"/>
      <c r="JQG1986" s="52"/>
      <c r="JQH1986" s="69"/>
      <c r="JQI1986" s="69"/>
      <c r="JQJ1986" s="69"/>
      <c r="JQK1986" s="107"/>
      <c r="JQL1986" s="2"/>
      <c r="JQM1986" s="15"/>
      <c r="JQN1986" s="15"/>
      <c r="JQO1986" s="80"/>
      <c r="JQP1986" s="52"/>
      <c r="JQQ1986" s="69"/>
      <c r="JQR1986" s="69"/>
      <c r="JQS1986" s="69"/>
      <c r="JQT1986" s="107"/>
      <c r="JQU1986" s="2"/>
      <c r="JQV1986" s="15"/>
      <c r="JQW1986" s="15"/>
      <c r="JQX1986" s="80"/>
      <c r="JQY1986" s="52"/>
      <c r="JQZ1986" s="69"/>
      <c r="JRA1986" s="69"/>
      <c r="JRB1986" s="69"/>
      <c r="JRC1986" s="107"/>
      <c r="JRD1986" s="2"/>
      <c r="JRE1986" s="15"/>
      <c r="JRF1986" s="15"/>
      <c r="JRG1986" s="80"/>
      <c r="JRH1986" s="52"/>
      <c r="JRI1986" s="69"/>
      <c r="JRJ1986" s="69"/>
      <c r="JRK1986" s="69"/>
      <c r="JRL1986" s="107"/>
      <c r="JRM1986" s="2"/>
      <c r="JRN1986" s="15"/>
      <c r="JRO1986" s="15"/>
      <c r="JRP1986" s="80"/>
      <c r="JRQ1986" s="52"/>
      <c r="JRR1986" s="69"/>
      <c r="JRS1986" s="69"/>
      <c r="JRT1986" s="69"/>
      <c r="JRU1986" s="107"/>
      <c r="JRV1986" s="2"/>
      <c r="JRW1986" s="15"/>
      <c r="JRX1986" s="15"/>
      <c r="JRY1986" s="80"/>
      <c r="JRZ1986" s="52"/>
      <c r="JSA1986" s="69"/>
      <c r="JSB1986" s="69"/>
      <c r="JSC1986" s="69"/>
      <c r="JSD1986" s="107"/>
      <c r="JSE1986" s="2"/>
      <c r="JSF1986" s="15"/>
      <c r="JSG1986" s="15"/>
      <c r="JSH1986" s="80"/>
      <c r="JSI1986" s="52"/>
      <c r="JSJ1986" s="69"/>
      <c r="JSK1986" s="69"/>
      <c r="JSL1986" s="69"/>
      <c r="JSM1986" s="107"/>
      <c r="JSN1986" s="2"/>
      <c r="JSO1986" s="15"/>
      <c r="JSP1986" s="15"/>
      <c r="JSQ1986" s="80"/>
      <c r="JSR1986" s="52"/>
      <c r="JSS1986" s="69"/>
      <c r="JST1986" s="69"/>
      <c r="JSU1986" s="69"/>
      <c r="JSV1986" s="107"/>
      <c r="JSW1986" s="2"/>
      <c r="JSX1986" s="15"/>
      <c r="JSY1986" s="15"/>
      <c r="JSZ1986" s="80"/>
      <c r="JTA1986" s="52"/>
      <c r="JTB1986" s="69"/>
      <c r="JTC1986" s="69"/>
      <c r="JTD1986" s="69"/>
      <c r="JTE1986" s="107"/>
      <c r="JTF1986" s="2"/>
      <c r="JTG1986" s="15"/>
      <c r="JTH1986" s="15"/>
      <c r="JTI1986" s="80"/>
      <c r="JTJ1986" s="52"/>
      <c r="JTK1986" s="69"/>
      <c r="JTL1986" s="69"/>
      <c r="JTM1986" s="69"/>
      <c r="JTN1986" s="107"/>
      <c r="JTO1986" s="2"/>
      <c r="JTP1986" s="15"/>
      <c r="JTQ1986" s="15"/>
      <c r="JTR1986" s="80"/>
      <c r="JTS1986" s="52"/>
      <c r="JTT1986" s="69"/>
      <c r="JTU1986" s="69"/>
      <c r="JTV1986" s="69"/>
      <c r="JTW1986" s="107"/>
      <c r="JTX1986" s="2"/>
      <c r="JTY1986" s="15"/>
      <c r="JTZ1986" s="15"/>
      <c r="JUA1986" s="80"/>
      <c r="JUB1986" s="52"/>
      <c r="JUC1986" s="69"/>
      <c r="JUD1986" s="69"/>
      <c r="JUE1986" s="69"/>
      <c r="JUF1986" s="107"/>
      <c r="JUG1986" s="2"/>
      <c r="JUH1986" s="15"/>
      <c r="JUI1986" s="15"/>
      <c r="JUJ1986" s="80"/>
      <c r="JUK1986" s="52"/>
      <c r="JUL1986" s="69"/>
      <c r="JUM1986" s="69"/>
      <c r="JUN1986" s="69"/>
      <c r="JUO1986" s="107"/>
      <c r="JUP1986" s="2"/>
      <c r="JUQ1986" s="15"/>
      <c r="JUR1986" s="15"/>
      <c r="JUS1986" s="80"/>
      <c r="JUT1986" s="52"/>
      <c r="JUU1986" s="69"/>
      <c r="JUV1986" s="69"/>
      <c r="JUW1986" s="69"/>
      <c r="JUX1986" s="107"/>
      <c r="JUY1986" s="2"/>
      <c r="JUZ1986" s="15"/>
      <c r="JVA1986" s="15"/>
      <c r="JVB1986" s="80"/>
      <c r="JVC1986" s="52"/>
      <c r="JVD1986" s="69"/>
      <c r="JVE1986" s="69"/>
      <c r="JVF1986" s="69"/>
      <c r="JVG1986" s="107"/>
      <c r="JVH1986" s="2"/>
      <c r="JVI1986" s="15"/>
      <c r="JVJ1986" s="15"/>
      <c r="JVK1986" s="80"/>
      <c r="JVL1986" s="52"/>
      <c r="JVM1986" s="69"/>
      <c r="JVN1986" s="69"/>
      <c r="JVO1986" s="69"/>
      <c r="JVP1986" s="107"/>
      <c r="JVQ1986" s="2"/>
      <c r="JVR1986" s="15"/>
      <c r="JVS1986" s="15"/>
      <c r="JVT1986" s="80"/>
      <c r="JVU1986" s="52"/>
      <c r="JVV1986" s="69"/>
      <c r="JVW1986" s="69"/>
      <c r="JVX1986" s="69"/>
      <c r="JVY1986" s="107"/>
      <c r="JVZ1986" s="2"/>
      <c r="JWA1986" s="15"/>
      <c r="JWB1986" s="15"/>
      <c r="JWC1986" s="80"/>
      <c r="JWD1986" s="52"/>
      <c r="JWE1986" s="69"/>
      <c r="JWF1986" s="69"/>
      <c r="JWG1986" s="69"/>
      <c r="JWH1986" s="107"/>
      <c r="JWI1986" s="2"/>
      <c r="JWJ1986" s="15"/>
      <c r="JWK1986" s="15"/>
      <c r="JWL1986" s="80"/>
      <c r="JWM1986" s="52"/>
      <c r="JWN1986" s="69"/>
      <c r="JWO1986" s="69"/>
      <c r="JWP1986" s="69"/>
      <c r="JWQ1986" s="107"/>
      <c r="JWR1986" s="2"/>
      <c r="JWS1986" s="15"/>
      <c r="JWT1986" s="15"/>
      <c r="JWU1986" s="80"/>
      <c r="JWV1986" s="52"/>
      <c r="JWW1986" s="69"/>
      <c r="JWX1986" s="69"/>
      <c r="JWY1986" s="69"/>
      <c r="JWZ1986" s="107"/>
      <c r="JXA1986" s="2"/>
      <c r="JXB1986" s="15"/>
      <c r="JXC1986" s="15"/>
      <c r="JXD1986" s="80"/>
      <c r="JXE1986" s="52"/>
      <c r="JXF1986" s="69"/>
      <c r="JXG1986" s="69"/>
      <c r="JXH1986" s="69"/>
      <c r="JXI1986" s="107"/>
      <c r="JXJ1986" s="2"/>
      <c r="JXK1986" s="15"/>
      <c r="JXL1986" s="15"/>
      <c r="JXM1986" s="80"/>
      <c r="JXN1986" s="52"/>
      <c r="JXO1986" s="69"/>
      <c r="JXP1986" s="69"/>
      <c r="JXQ1986" s="69"/>
      <c r="JXR1986" s="107"/>
      <c r="JXS1986" s="2"/>
      <c r="JXT1986" s="15"/>
      <c r="JXU1986" s="15"/>
      <c r="JXV1986" s="80"/>
      <c r="JXW1986" s="52"/>
      <c r="JXX1986" s="69"/>
      <c r="JXY1986" s="69"/>
      <c r="JXZ1986" s="69"/>
      <c r="JYA1986" s="107"/>
      <c r="JYB1986" s="2"/>
      <c r="JYC1986" s="15"/>
      <c r="JYD1986" s="15"/>
      <c r="JYE1986" s="80"/>
      <c r="JYF1986" s="52"/>
      <c r="JYG1986" s="69"/>
      <c r="JYH1986" s="69"/>
      <c r="JYI1986" s="69"/>
      <c r="JYJ1986" s="107"/>
      <c r="JYK1986" s="2"/>
      <c r="JYL1986" s="15"/>
      <c r="JYM1986" s="15"/>
      <c r="JYN1986" s="80"/>
      <c r="JYO1986" s="52"/>
      <c r="JYP1986" s="69"/>
      <c r="JYQ1986" s="69"/>
      <c r="JYR1986" s="69"/>
      <c r="JYS1986" s="107"/>
      <c r="JYT1986" s="2"/>
      <c r="JYU1986" s="15"/>
      <c r="JYV1986" s="15"/>
      <c r="JYW1986" s="80"/>
      <c r="JYX1986" s="52"/>
      <c r="JYY1986" s="69"/>
      <c r="JYZ1986" s="69"/>
      <c r="JZA1986" s="69"/>
      <c r="JZB1986" s="107"/>
      <c r="JZC1986" s="2"/>
      <c r="JZD1986" s="15"/>
      <c r="JZE1986" s="15"/>
      <c r="JZF1986" s="80"/>
      <c r="JZG1986" s="52"/>
      <c r="JZH1986" s="69"/>
      <c r="JZI1986" s="69"/>
      <c r="JZJ1986" s="69"/>
      <c r="JZK1986" s="107"/>
      <c r="JZL1986" s="2"/>
      <c r="JZM1986" s="15"/>
      <c r="JZN1986" s="15"/>
      <c r="JZO1986" s="80"/>
      <c r="JZP1986" s="52"/>
      <c r="JZQ1986" s="69"/>
      <c r="JZR1986" s="69"/>
      <c r="JZS1986" s="69"/>
      <c r="JZT1986" s="107"/>
      <c r="JZU1986" s="2"/>
      <c r="JZV1986" s="15"/>
      <c r="JZW1986" s="15"/>
      <c r="JZX1986" s="80"/>
      <c r="JZY1986" s="52"/>
      <c r="JZZ1986" s="69"/>
      <c r="KAA1986" s="69"/>
      <c r="KAB1986" s="69"/>
      <c r="KAC1986" s="107"/>
      <c r="KAD1986" s="2"/>
      <c r="KAE1986" s="15"/>
      <c r="KAF1986" s="15"/>
      <c r="KAG1986" s="80"/>
      <c r="KAH1986" s="52"/>
      <c r="KAI1986" s="69"/>
      <c r="KAJ1986" s="69"/>
      <c r="KAK1986" s="69"/>
      <c r="KAL1986" s="107"/>
      <c r="KAM1986" s="2"/>
      <c r="KAN1986" s="15"/>
      <c r="KAO1986" s="15"/>
      <c r="KAP1986" s="80"/>
      <c r="KAQ1986" s="52"/>
      <c r="KAR1986" s="69"/>
      <c r="KAS1986" s="69"/>
      <c r="KAT1986" s="69"/>
      <c r="KAU1986" s="107"/>
      <c r="KAV1986" s="2"/>
      <c r="KAW1986" s="15"/>
      <c r="KAX1986" s="15"/>
      <c r="KAY1986" s="80"/>
      <c r="KAZ1986" s="52"/>
      <c r="KBA1986" s="69"/>
      <c r="KBB1986" s="69"/>
      <c r="KBC1986" s="69"/>
      <c r="KBD1986" s="107"/>
      <c r="KBE1986" s="2"/>
      <c r="KBF1986" s="15"/>
      <c r="KBG1986" s="15"/>
      <c r="KBH1986" s="80"/>
      <c r="KBI1986" s="52"/>
      <c r="KBJ1986" s="69"/>
      <c r="KBK1986" s="69"/>
      <c r="KBL1986" s="69"/>
      <c r="KBM1986" s="107"/>
      <c r="KBN1986" s="2"/>
      <c r="KBO1986" s="15"/>
      <c r="KBP1986" s="15"/>
      <c r="KBQ1986" s="80"/>
      <c r="KBR1986" s="52"/>
      <c r="KBS1986" s="69"/>
      <c r="KBT1986" s="69"/>
      <c r="KBU1986" s="69"/>
      <c r="KBV1986" s="107"/>
      <c r="KBW1986" s="2"/>
      <c r="KBX1986" s="15"/>
      <c r="KBY1986" s="15"/>
      <c r="KBZ1986" s="80"/>
      <c r="KCA1986" s="52"/>
      <c r="KCB1986" s="69"/>
      <c r="KCC1986" s="69"/>
      <c r="KCD1986" s="69"/>
      <c r="KCE1986" s="107"/>
      <c r="KCF1986" s="2"/>
      <c r="KCG1986" s="15"/>
      <c r="KCH1986" s="15"/>
      <c r="KCI1986" s="80"/>
      <c r="KCJ1986" s="52"/>
      <c r="KCK1986" s="69"/>
      <c r="KCL1986" s="69"/>
      <c r="KCM1986" s="69"/>
      <c r="KCN1986" s="107"/>
      <c r="KCO1986" s="2"/>
      <c r="KCP1986" s="15"/>
      <c r="KCQ1986" s="15"/>
      <c r="KCR1986" s="80"/>
      <c r="KCS1986" s="52"/>
      <c r="KCT1986" s="69"/>
      <c r="KCU1986" s="69"/>
      <c r="KCV1986" s="69"/>
      <c r="KCW1986" s="107"/>
      <c r="KCX1986" s="2"/>
      <c r="KCY1986" s="15"/>
      <c r="KCZ1986" s="15"/>
      <c r="KDA1986" s="80"/>
      <c r="KDB1986" s="52"/>
      <c r="KDC1986" s="69"/>
      <c r="KDD1986" s="69"/>
      <c r="KDE1986" s="69"/>
      <c r="KDF1986" s="107"/>
      <c r="KDG1986" s="2"/>
      <c r="KDH1986" s="15"/>
      <c r="KDI1986" s="15"/>
      <c r="KDJ1986" s="80"/>
      <c r="KDK1986" s="52"/>
      <c r="KDL1986" s="69"/>
      <c r="KDM1986" s="69"/>
      <c r="KDN1986" s="69"/>
      <c r="KDO1986" s="107"/>
      <c r="KDP1986" s="2"/>
      <c r="KDQ1986" s="15"/>
      <c r="KDR1986" s="15"/>
      <c r="KDS1986" s="80"/>
      <c r="KDT1986" s="52"/>
      <c r="KDU1986" s="69"/>
      <c r="KDV1986" s="69"/>
      <c r="KDW1986" s="69"/>
      <c r="KDX1986" s="107"/>
      <c r="KDY1986" s="2"/>
      <c r="KDZ1986" s="15"/>
      <c r="KEA1986" s="15"/>
      <c r="KEB1986" s="80"/>
      <c r="KEC1986" s="52"/>
      <c r="KED1986" s="69"/>
      <c r="KEE1986" s="69"/>
      <c r="KEF1986" s="69"/>
      <c r="KEG1986" s="107"/>
      <c r="KEH1986" s="2"/>
      <c r="KEI1986" s="15"/>
      <c r="KEJ1986" s="15"/>
      <c r="KEK1986" s="80"/>
      <c r="KEL1986" s="52"/>
      <c r="KEM1986" s="69"/>
      <c r="KEN1986" s="69"/>
      <c r="KEO1986" s="69"/>
      <c r="KEP1986" s="107"/>
      <c r="KEQ1986" s="2"/>
      <c r="KER1986" s="15"/>
      <c r="KES1986" s="15"/>
      <c r="KET1986" s="80"/>
      <c r="KEU1986" s="52"/>
      <c r="KEV1986" s="69"/>
      <c r="KEW1986" s="69"/>
      <c r="KEX1986" s="69"/>
      <c r="KEY1986" s="107"/>
      <c r="KEZ1986" s="2"/>
      <c r="KFA1986" s="15"/>
      <c r="KFB1986" s="15"/>
      <c r="KFC1986" s="80"/>
      <c r="KFD1986" s="52"/>
      <c r="KFE1986" s="69"/>
      <c r="KFF1986" s="69"/>
      <c r="KFG1986" s="69"/>
      <c r="KFH1986" s="107"/>
      <c r="KFI1986" s="2"/>
      <c r="KFJ1986" s="15"/>
      <c r="KFK1986" s="15"/>
      <c r="KFL1986" s="80"/>
      <c r="KFM1986" s="52"/>
      <c r="KFN1986" s="69"/>
      <c r="KFO1986" s="69"/>
      <c r="KFP1986" s="69"/>
      <c r="KFQ1986" s="107"/>
      <c r="KFR1986" s="2"/>
      <c r="KFS1986" s="15"/>
      <c r="KFT1986" s="15"/>
      <c r="KFU1986" s="80"/>
      <c r="KFV1986" s="52"/>
      <c r="KFW1986" s="69"/>
      <c r="KFX1986" s="69"/>
      <c r="KFY1986" s="69"/>
      <c r="KFZ1986" s="107"/>
      <c r="KGA1986" s="2"/>
      <c r="KGB1986" s="15"/>
      <c r="KGC1986" s="15"/>
      <c r="KGD1986" s="80"/>
      <c r="KGE1986" s="52"/>
      <c r="KGF1986" s="69"/>
      <c r="KGG1986" s="69"/>
      <c r="KGH1986" s="69"/>
      <c r="KGI1986" s="107"/>
      <c r="KGJ1986" s="2"/>
      <c r="KGK1986" s="15"/>
      <c r="KGL1986" s="15"/>
      <c r="KGM1986" s="80"/>
      <c r="KGN1986" s="52"/>
      <c r="KGO1986" s="69"/>
      <c r="KGP1986" s="69"/>
      <c r="KGQ1986" s="69"/>
      <c r="KGR1986" s="107"/>
      <c r="KGS1986" s="2"/>
      <c r="KGT1986" s="15"/>
      <c r="KGU1986" s="15"/>
      <c r="KGV1986" s="80"/>
      <c r="KGW1986" s="52"/>
      <c r="KGX1986" s="69"/>
      <c r="KGY1986" s="69"/>
      <c r="KGZ1986" s="69"/>
      <c r="KHA1986" s="107"/>
      <c r="KHB1986" s="2"/>
      <c r="KHC1986" s="15"/>
      <c r="KHD1986" s="15"/>
      <c r="KHE1986" s="80"/>
      <c r="KHF1986" s="52"/>
      <c r="KHG1986" s="69"/>
      <c r="KHH1986" s="69"/>
      <c r="KHI1986" s="69"/>
      <c r="KHJ1986" s="107"/>
      <c r="KHK1986" s="2"/>
      <c r="KHL1986" s="15"/>
      <c r="KHM1986" s="15"/>
      <c r="KHN1986" s="80"/>
      <c r="KHO1986" s="52"/>
      <c r="KHP1986" s="69"/>
      <c r="KHQ1986" s="69"/>
      <c r="KHR1986" s="69"/>
      <c r="KHS1986" s="107"/>
      <c r="KHT1986" s="2"/>
      <c r="KHU1986" s="15"/>
      <c r="KHV1986" s="15"/>
      <c r="KHW1986" s="80"/>
      <c r="KHX1986" s="52"/>
      <c r="KHY1986" s="69"/>
      <c r="KHZ1986" s="69"/>
      <c r="KIA1986" s="69"/>
      <c r="KIB1986" s="107"/>
      <c r="KIC1986" s="2"/>
      <c r="KID1986" s="15"/>
      <c r="KIE1986" s="15"/>
      <c r="KIF1986" s="80"/>
      <c r="KIG1986" s="52"/>
      <c r="KIH1986" s="69"/>
      <c r="KII1986" s="69"/>
      <c r="KIJ1986" s="69"/>
      <c r="KIK1986" s="107"/>
      <c r="KIL1986" s="2"/>
      <c r="KIM1986" s="15"/>
      <c r="KIN1986" s="15"/>
      <c r="KIO1986" s="80"/>
      <c r="KIP1986" s="52"/>
      <c r="KIQ1986" s="69"/>
      <c r="KIR1986" s="69"/>
      <c r="KIS1986" s="69"/>
      <c r="KIT1986" s="107"/>
      <c r="KIU1986" s="2"/>
      <c r="KIV1986" s="15"/>
      <c r="KIW1986" s="15"/>
      <c r="KIX1986" s="80"/>
      <c r="KIY1986" s="52"/>
      <c r="KIZ1986" s="69"/>
      <c r="KJA1986" s="69"/>
      <c r="KJB1986" s="69"/>
      <c r="KJC1986" s="107"/>
      <c r="KJD1986" s="2"/>
      <c r="KJE1986" s="15"/>
      <c r="KJF1986" s="15"/>
      <c r="KJG1986" s="80"/>
      <c r="KJH1986" s="52"/>
      <c r="KJI1986" s="69"/>
      <c r="KJJ1986" s="69"/>
      <c r="KJK1986" s="69"/>
      <c r="KJL1986" s="107"/>
      <c r="KJM1986" s="2"/>
      <c r="KJN1986" s="15"/>
      <c r="KJO1986" s="15"/>
      <c r="KJP1986" s="80"/>
      <c r="KJQ1986" s="52"/>
      <c r="KJR1986" s="69"/>
      <c r="KJS1986" s="69"/>
      <c r="KJT1986" s="69"/>
      <c r="KJU1986" s="107"/>
      <c r="KJV1986" s="2"/>
      <c r="KJW1986" s="15"/>
      <c r="KJX1986" s="15"/>
      <c r="KJY1986" s="80"/>
      <c r="KJZ1986" s="52"/>
      <c r="KKA1986" s="69"/>
      <c r="KKB1986" s="69"/>
      <c r="KKC1986" s="69"/>
      <c r="KKD1986" s="107"/>
      <c r="KKE1986" s="2"/>
      <c r="KKF1986" s="15"/>
      <c r="KKG1986" s="15"/>
      <c r="KKH1986" s="80"/>
      <c r="KKI1986" s="52"/>
      <c r="KKJ1986" s="69"/>
      <c r="KKK1986" s="69"/>
      <c r="KKL1986" s="69"/>
      <c r="KKM1986" s="107"/>
      <c r="KKN1986" s="2"/>
      <c r="KKO1986" s="15"/>
      <c r="KKP1986" s="15"/>
      <c r="KKQ1986" s="80"/>
      <c r="KKR1986" s="52"/>
      <c r="KKS1986" s="69"/>
      <c r="KKT1986" s="69"/>
      <c r="KKU1986" s="69"/>
      <c r="KKV1986" s="107"/>
      <c r="KKW1986" s="2"/>
      <c r="KKX1986" s="15"/>
      <c r="KKY1986" s="15"/>
      <c r="KKZ1986" s="80"/>
      <c r="KLA1986" s="52"/>
      <c r="KLB1986" s="69"/>
      <c r="KLC1986" s="69"/>
      <c r="KLD1986" s="69"/>
      <c r="KLE1986" s="107"/>
      <c r="KLF1986" s="2"/>
      <c r="KLG1986" s="15"/>
      <c r="KLH1986" s="15"/>
      <c r="KLI1986" s="80"/>
      <c r="KLJ1986" s="52"/>
      <c r="KLK1986" s="69"/>
      <c r="KLL1986" s="69"/>
      <c r="KLM1986" s="69"/>
      <c r="KLN1986" s="107"/>
      <c r="KLO1986" s="2"/>
      <c r="KLP1986" s="15"/>
      <c r="KLQ1986" s="15"/>
      <c r="KLR1986" s="80"/>
      <c r="KLS1986" s="52"/>
      <c r="KLT1986" s="69"/>
      <c r="KLU1986" s="69"/>
      <c r="KLV1986" s="69"/>
      <c r="KLW1986" s="107"/>
      <c r="KLX1986" s="2"/>
      <c r="KLY1986" s="15"/>
      <c r="KLZ1986" s="15"/>
      <c r="KMA1986" s="80"/>
      <c r="KMB1986" s="52"/>
      <c r="KMC1986" s="69"/>
      <c r="KMD1986" s="69"/>
      <c r="KME1986" s="69"/>
      <c r="KMF1986" s="107"/>
      <c r="KMG1986" s="2"/>
      <c r="KMH1986" s="15"/>
      <c r="KMI1986" s="15"/>
      <c r="KMJ1986" s="80"/>
      <c r="KMK1986" s="52"/>
      <c r="KML1986" s="69"/>
      <c r="KMM1986" s="69"/>
      <c r="KMN1986" s="69"/>
      <c r="KMO1986" s="107"/>
      <c r="KMP1986" s="2"/>
      <c r="KMQ1986" s="15"/>
      <c r="KMR1986" s="15"/>
      <c r="KMS1986" s="80"/>
      <c r="KMT1986" s="52"/>
      <c r="KMU1986" s="69"/>
      <c r="KMV1986" s="69"/>
      <c r="KMW1986" s="69"/>
      <c r="KMX1986" s="107"/>
      <c r="KMY1986" s="2"/>
      <c r="KMZ1986" s="15"/>
      <c r="KNA1986" s="15"/>
      <c r="KNB1986" s="80"/>
      <c r="KNC1986" s="52"/>
      <c r="KND1986" s="69"/>
      <c r="KNE1986" s="69"/>
      <c r="KNF1986" s="69"/>
      <c r="KNG1986" s="107"/>
      <c r="KNH1986" s="2"/>
      <c r="KNI1986" s="15"/>
      <c r="KNJ1986" s="15"/>
      <c r="KNK1986" s="80"/>
      <c r="KNL1986" s="52"/>
      <c r="KNM1986" s="69"/>
      <c r="KNN1986" s="69"/>
      <c r="KNO1986" s="69"/>
      <c r="KNP1986" s="107"/>
      <c r="KNQ1986" s="2"/>
      <c r="KNR1986" s="15"/>
      <c r="KNS1986" s="15"/>
      <c r="KNT1986" s="80"/>
      <c r="KNU1986" s="52"/>
      <c r="KNV1986" s="69"/>
      <c r="KNW1986" s="69"/>
      <c r="KNX1986" s="69"/>
      <c r="KNY1986" s="107"/>
      <c r="KNZ1986" s="2"/>
      <c r="KOA1986" s="15"/>
      <c r="KOB1986" s="15"/>
      <c r="KOC1986" s="80"/>
      <c r="KOD1986" s="52"/>
      <c r="KOE1986" s="69"/>
      <c r="KOF1986" s="69"/>
      <c r="KOG1986" s="69"/>
      <c r="KOH1986" s="107"/>
      <c r="KOI1986" s="2"/>
      <c r="KOJ1986" s="15"/>
      <c r="KOK1986" s="15"/>
      <c r="KOL1986" s="80"/>
      <c r="KOM1986" s="52"/>
      <c r="KON1986" s="69"/>
      <c r="KOO1986" s="69"/>
      <c r="KOP1986" s="69"/>
      <c r="KOQ1986" s="107"/>
      <c r="KOR1986" s="2"/>
      <c r="KOS1986" s="15"/>
      <c r="KOT1986" s="15"/>
      <c r="KOU1986" s="80"/>
      <c r="KOV1986" s="52"/>
      <c r="KOW1986" s="69"/>
      <c r="KOX1986" s="69"/>
      <c r="KOY1986" s="69"/>
      <c r="KOZ1986" s="107"/>
      <c r="KPA1986" s="2"/>
      <c r="KPB1986" s="15"/>
      <c r="KPC1986" s="15"/>
      <c r="KPD1986" s="80"/>
      <c r="KPE1986" s="52"/>
      <c r="KPF1986" s="69"/>
      <c r="KPG1986" s="69"/>
      <c r="KPH1986" s="69"/>
      <c r="KPI1986" s="107"/>
      <c r="KPJ1986" s="2"/>
      <c r="KPK1986" s="15"/>
      <c r="KPL1986" s="15"/>
      <c r="KPM1986" s="80"/>
      <c r="KPN1986" s="52"/>
      <c r="KPO1986" s="69"/>
      <c r="KPP1986" s="69"/>
      <c r="KPQ1986" s="69"/>
      <c r="KPR1986" s="107"/>
      <c r="KPS1986" s="2"/>
      <c r="KPT1986" s="15"/>
      <c r="KPU1986" s="15"/>
      <c r="KPV1986" s="80"/>
      <c r="KPW1986" s="52"/>
      <c r="KPX1986" s="69"/>
      <c r="KPY1986" s="69"/>
      <c r="KPZ1986" s="69"/>
      <c r="KQA1986" s="107"/>
      <c r="KQB1986" s="2"/>
      <c r="KQC1986" s="15"/>
      <c r="KQD1986" s="15"/>
      <c r="KQE1986" s="80"/>
      <c r="KQF1986" s="52"/>
      <c r="KQG1986" s="69"/>
      <c r="KQH1986" s="69"/>
      <c r="KQI1986" s="69"/>
      <c r="KQJ1986" s="107"/>
      <c r="KQK1986" s="2"/>
      <c r="KQL1986" s="15"/>
      <c r="KQM1986" s="15"/>
      <c r="KQN1986" s="80"/>
      <c r="KQO1986" s="52"/>
      <c r="KQP1986" s="69"/>
      <c r="KQQ1986" s="69"/>
      <c r="KQR1986" s="69"/>
      <c r="KQS1986" s="107"/>
      <c r="KQT1986" s="2"/>
      <c r="KQU1986" s="15"/>
      <c r="KQV1986" s="15"/>
      <c r="KQW1986" s="80"/>
      <c r="KQX1986" s="52"/>
      <c r="KQY1986" s="69"/>
      <c r="KQZ1986" s="69"/>
      <c r="KRA1986" s="69"/>
      <c r="KRB1986" s="107"/>
      <c r="KRC1986" s="2"/>
      <c r="KRD1986" s="15"/>
      <c r="KRE1986" s="15"/>
      <c r="KRF1986" s="80"/>
      <c r="KRG1986" s="52"/>
      <c r="KRH1986" s="69"/>
      <c r="KRI1986" s="69"/>
      <c r="KRJ1986" s="69"/>
      <c r="KRK1986" s="107"/>
      <c r="KRL1986" s="2"/>
      <c r="KRM1986" s="15"/>
      <c r="KRN1986" s="15"/>
      <c r="KRO1986" s="80"/>
      <c r="KRP1986" s="52"/>
      <c r="KRQ1986" s="69"/>
      <c r="KRR1986" s="69"/>
      <c r="KRS1986" s="69"/>
      <c r="KRT1986" s="107"/>
      <c r="KRU1986" s="2"/>
      <c r="KRV1986" s="15"/>
      <c r="KRW1986" s="15"/>
      <c r="KRX1986" s="80"/>
      <c r="KRY1986" s="52"/>
      <c r="KRZ1986" s="69"/>
      <c r="KSA1986" s="69"/>
      <c r="KSB1986" s="69"/>
      <c r="KSC1986" s="107"/>
      <c r="KSD1986" s="2"/>
      <c r="KSE1986" s="15"/>
      <c r="KSF1986" s="15"/>
      <c r="KSG1986" s="80"/>
      <c r="KSH1986" s="52"/>
      <c r="KSI1986" s="69"/>
      <c r="KSJ1986" s="69"/>
      <c r="KSK1986" s="69"/>
      <c r="KSL1986" s="107"/>
      <c r="KSM1986" s="2"/>
      <c r="KSN1986" s="15"/>
      <c r="KSO1986" s="15"/>
      <c r="KSP1986" s="80"/>
      <c r="KSQ1986" s="52"/>
      <c r="KSR1986" s="69"/>
      <c r="KSS1986" s="69"/>
      <c r="KST1986" s="69"/>
      <c r="KSU1986" s="107"/>
      <c r="KSV1986" s="2"/>
      <c r="KSW1986" s="15"/>
      <c r="KSX1986" s="15"/>
      <c r="KSY1986" s="80"/>
      <c r="KSZ1986" s="52"/>
      <c r="KTA1986" s="69"/>
      <c r="KTB1986" s="69"/>
      <c r="KTC1986" s="69"/>
      <c r="KTD1986" s="107"/>
      <c r="KTE1986" s="2"/>
      <c r="KTF1986" s="15"/>
      <c r="KTG1986" s="15"/>
      <c r="KTH1986" s="80"/>
      <c r="KTI1986" s="52"/>
      <c r="KTJ1986" s="69"/>
      <c r="KTK1986" s="69"/>
      <c r="KTL1986" s="69"/>
      <c r="KTM1986" s="107"/>
      <c r="KTN1986" s="2"/>
      <c r="KTO1986" s="15"/>
      <c r="KTP1986" s="15"/>
      <c r="KTQ1986" s="80"/>
      <c r="KTR1986" s="52"/>
      <c r="KTS1986" s="69"/>
      <c r="KTT1986" s="69"/>
      <c r="KTU1986" s="69"/>
      <c r="KTV1986" s="107"/>
      <c r="KTW1986" s="2"/>
      <c r="KTX1986" s="15"/>
      <c r="KTY1986" s="15"/>
      <c r="KTZ1986" s="80"/>
      <c r="KUA1986" s="52"/>
      <c r="KUB1986" s="69"/>
      <c r="KUC1986" s="69"/>
      <c r="KUD1986" s="69"/>
      <c r="KUE1986" s="107"/>
      <c r="KUF1986" s="2"/>
      <c r="KUG1986" s="15"/>
      <c r="KUH1986" s="15"/>
      <c r="KUI1986" s="80"/>
      <c r="KUJ1986" s="52"/>
      <c r="KUK1986" s="69"/>
      <c r="KUL1986" s="69"/>
      <c r="KUM1986" s="69"/>
      <c r="KUN1986" s="107"/>
      <c r="KUO1986" s="2"/>
      <c r="KUP1986" s="15"/>
      <c r="KUQ1986" s="15"/>
      <c r="KUR1986" s="80"/>
      <c r="KUS1986" s="52"/>
      <c r="KUT1986" s="69"/>
      <c r="KUU1986" s="69"/>
      <c r="KUV1986" s="69"/>
      <c r="KUW1986" s="107"/>
      <c r="KUX1986" s="2"/>
      <c r="KUY1986" s="15"/>
      <c r="KUZ1986" s="15"/>
      <c r="KVA1986" s="80"/>
      <c r="KVB1986" s="52"/>
      <c r="KVC1986" s="69"/>
      <c r="KVD1986" s="69"/>
      <c r="KVE1986" s="69"/>
      <c r="KVF1986" s="107"/>
      <c r="KVG1986" s="2"/>
      <c r="KVH1986" s="15"/>
      <c r="KVI1986" s="15"/>
      <c r="KVJ1986" s="80"/>
      <c r="KVK1986" s="52"/>
      <c r="KVL1986" s="69"/>
      <c r="KVM1986" s="69"/>
      <c r="KVN1986" s="69"/>
      <c r="KVO1986" s="107"/>
      <c r="KVP1986" s="2"/>
      <c r="KVQ1986" s="15"/>
      <c r="KVR1986" s="15"/>
      <c r="KVS1986" s="80"/>
      <c r="KVT1986" s="52"/>
      <c r="KVU1986" s="69"/>
      <c r="KVV1986" s="69"/>
      <c r="KVW1986" s="69"/>
      <c r="KVX1986" s="107"/>
      <c r="KVY1986" s="2"/>
      <c r="KVZ1986" s="15"/>
      <c r="KWA1986" s="15"/>
      <c r="KWB1986" s="80"/>
      <c r="KWC1986" s="52"/>
      <c r="KWD1986" s="69"/>
      <c r="KWE1986" s="69"/>
      <c r="KWF1986" s="69"/>
      <c r="KWG1986" s="107"/>
      <c r="KWH1986" s="2"/>
      <c r="KWI1986" s="15"/>
      <c r="KWJ1986" s="15"/>
      <c r="KWK1986" s="80"/>
      <c r="KWL1986" s="52"/>
      <c r="KWM1986" s="69"/>
      <c r="KWN1986" s="69"/>
      <c r="KWO1986" s="69"/>
      <c r="KWP1986" s="107"/>
      <c r="KWQ1986" s="2"/>
      <c r="KWR1986" s="15"/>
      <c r="KWS1986" s="15"/>
      <c r="KWT1986" s="80"/>
      <c r="KWU1986" s="52"/>
      <c r="KWV1986" s="69"/>
      <c r="KWW1986" s="69"/>
      <c r="KWX1986" s="69"/>
      <c r="KWY1986" s="107"/>
      <c r="KWZ1986" s="2"/>
      <c r="KXA1986" s="15"/>
      <c r="KXB1986" s="15"/>
      <c r="KXC1986" s="80"/>
      <c r="KXD1986" s="52"/>
      <c r="KXE1986" s="69"/>
      <c r="KXF1986" s="69"/>
      <c r="KXG1986" s="69"/>
      <c r="KXH1986" s="107"/>
      <c r="KXI1986" s="2"/>
      <c r="KXJ1986" s="15"/>
      <c r="KXK1986" s="15"/>
      <c r="KXL1986" s="80"/>
      <c r="KXM1986" s="52"/>
      <c r="KXN1986" s="69"/>
      <c r="KXO1986" s="69"/>
      <c r="KXP1986" s="69"/>
      <c r="KXQ1986" s="107"/>
      <c r="KXR1986" s="2"/>
      <c r="KXS1986" s="15"/>
      <c r="KXT1986" s="15"/>
      <c r="KXU1986" s="80"/>
      <c r="KXV1986" s="52"/>
      <c r="KXW1986" s="69"/>
      <c r="KXX1986" s="69"/>
      <c r="KXY1986" s="69"/>
      <c r="KXZ1986" s="107"/>
      <c r="KYA1986" s="2"/>
      <c r="KYB1986" s="15"/>
      <c r="KYC1986" s="15"/>
      <c r="KYD1986" s="80"/>
      <c r="KYE1986" s="52"/>
      <c r="KYF1986" s="69"/>
      <c r="KYG1986" s="69"/>
      <c r="KYH1986" s="69"/>
      <c r="KYI1986" s="107"/>
      <c r="KYJ1986" s="2"/>
      <c r="KYK1986" s="15"/>
      <c r="KYL1986" s="15"/>
      <c r="KYM1986" s="80"/>
      <c r="KYN1986" s="52"/>
      <c r="KYO1986" s="69"/>
      <c r="KYP1986" s="69"/>
      <c r="KYQ1986" s="69"/>
      <c r="KYR1986" s="107"/>
      <c r="KYS1986" s="2"/>
      <c r="KYT1986" s="15"/>
      <c r="KYU1986" s="15"/>
      <c r="KYV1986" s="80"/>
      <c r="KYW1986" s="52"/>
      <c r="KYX1986" s="69"/>
      <c r="KYY1986" s="69"/>
      <c r="KYZ1986" s="69"/>
      <c r="KZA1986" s="107"/>
      <c r="KZB1986" s="2"/>
      <c r="KZC1986" s="15"/>
      <c r="KZD1986" s="15"/>
      <c r="KZE1986" s="80"/>
      <c r="KZF1986" s="52"/>
      <c r="KZG1986" s="69"/>
      <c r="KZH1986" s="69"/>
      <c r="KZI1986" s="69"/>
      <c r="KZJ1986" s="107"/>
      <c r="KZK1986" s="2"/>
      <c r="KZL1986" s="15"/>
      <c r="KZM1986" s="15"/>
      <c r="KZN1986" s="80"/>
      <c r="KZO1986" s="52"/>
      <c r="KZP1986" s="69"/>
      <c r="KZQ1986" s="69"/>
      <c r="KZR1986" s="69"/>
      <c r="KZS1986" s="107"/>
      <c r="KZT1986" s="2"/>
      <c r="KZU1986" s="15"/>
      <c r="KZV1986" s="15"/>
      <c r="KZW1986" s="80"/>
      <c r="KZX1986" s="52"/>
      <c r="KZY1986" s="69"/>
      <c r="KZZ1986" s="69"/>
      <c r="LAA1986" s="69"/>
      <c r="LAB1986" s="107"/>
      <c r="LAC1986" s="2"/>
      <c r="LAD1986" s="15"/>
      <c r="LAE1986" s="15"/>
      <c r="LAF1986" s="80"/>
      <c r="LAG1986" s="52"/>
      <c r="LAH1986" s="69"/>
      <c r="LAI1986" s="69"/>
      <c r="LAJ1986" s="69"/>
      <c r="LAK1986" s="107"/>
      <c r="LAL1986" s="2"/>
      <c r="LAM1986" s="15"/>
      <c r="LAN1986" s="15"/>
      <c r="LAO1986" s="80"/>
      <c r="LAP1986" s="52"/>
      <c r="LAQ1986" s="69"/>
      <c r="LAR1986" s="69"/>
      <c r="LAS1986" s="69"/>
      <c r="LAT1986" s="107"/>
      <c r="LAU1986" s="2"/>
      <c r="LAV1986" s="15"/>
      <c r="LAW1986" s="15"/>
      <c r="LAX1986" s="80"/>
      <c r="LAY1986" s="52"/>
      <c r="LAZ1986" s="69"/>
      <c r="LBA1986" s="69"/>
      <c r="LBB1986" s="69"/>
      <c r="LBC1986" s="107"/>
      <c r="LBD1986" s="2"/>
      <c r="LBE1986" s="15"/>
      <c r="LBF1986" s="15"/>
      <c r="LBG1986" s="80"/>
      <c r="LBH1986" s="52"/>
      <c r="LBI1986" s="69"/>
      <c r="LBJ1986" s="69"/>
      <c r="LBK1986" s="69"/>
      <c r="LBL1986" s="107"/>
      <c r="LBM1986" s="2"/>
      <c r="LBN1986" s="15"/>
      <c r="LBO1986" s="15"/>
      <c r="LBP1986" s="80"/>
      <c r="LBQ1986" s="52"/>
      <c r="LBR1986" s="69"/>
      <c r="LBS1986" s="69"/>
      <c r="LBT1986" s="69"/>
      <c r="LBU1986" s="107"/>
      <c r="LBV1986" s="2"/>
      <c r="LBW1986" s="15"/>
      <c r="LBX1986" s="15"/>
      <c r="LBY1986" s="80"/>
      <c r="LBZ1986" s="52"/>
      <c r="LCA1986" s="69"/>
      <c r="LCB1986" s="69"/>
      <c r="LCC1986" s="69"/>
      <c r="LCD1986" s="107"/>
      <c r="LCE1986" s="2"/>
      <c r="LCF1986" s="15"/>
      <c r="LCG1986" s="15"/>
      <c r="LCH1986" s="80"/>
      <c r="LCI1986" s="52"/>
      <c r="LCJ1986" s="69"/>
      <c r="LCK1986" s="69"/>
      <c r="LCL1986" s="69"/>
      <c r="LCM1986" s="107"/>
      <c r="LCN1986" s="2"/>
      <c r="LCO1986" s="15"/>
      <c r="LCP1986" s="15"/>
      <c r="LCQ1986" s="80"/>
      <c r="LCR1986" s="52"/>
      <c r="LCS1986" s="69"/>
      <c r="LCT1986" s="69"/>
      <c r="LCU1986" s="69"/>
      <c r="LCV1986" s="107"/>
      <c r="LCW1986" s="2"/>
      <c r="LCX1986" s="15"/>
      <c r="LCY1986" s="15"/>
      <c r="LCZ1986" s="80"/>
      <c r="LDA1986" s="52"/>
      <c r="LDB1986" s="69"/>
      <c r="LDC1986" s="69"/>
      <c r="LDD1986" s="69"/>
      <c r="LDE1986" s="107"/>
      <c r="LDF1986" s="2"/>
      <c r="LDG1986" s="15"/>
      <c r="LDH1986" s="15"/>
      <c r="LDI1986" s="80"/>
      <c r="LDJ1986" s="52"/>
      <c r="LDK1986" s="69"/>
      <c r="LDL1986" s="69"/>
      <c r="LDM1986" s="69"/>
      <c r="LDN1986" s="107"/>
      <c r="LDO1986" s="2"/>
      <c r="LDP1986" s="15"/>
      <c r="LDQ1986" s="15"/>
      <c r="LDR1986" s="80"/>
      <c r="LDS1986" s="52"/>
      <c r="LDT1986" s="69"/>
      <c r="LDU1986" s="69"/>
      <c r="LDV1986" s="69"/>
      <c r="LDW1986" s="107"/>
      <c r="LDX1986" s="2"/>
      <c r="LDY1986" s="15"/>
      <c r="LDZ1986" s="15"/>
      <c r="LEA1986" s="80"/>
      <c r="LEB1986" s="52"/>
      <c r="LEC1986" s="69"/>
      <c r="LED1986" s="69"/>
      <c r="LEE1986" s="69"/>
      <c r="LEF1986" s="107"/>
      <c r="LEG1986" s="2"/>
      <c r="LEH1986" s="15"/>
      <c r="LEI1986" s="15"/>
      <c r="LEJ1986" s="80"/>
      <c r="LEK1986" s="52"/>
      <c r="LEL1986" s="69"/>
      <c r="LEM1986" s="69"/>
      <c r="LEN1986" s="69"/>
      <c r="LEO1986" s="107"/>
      <c r="LEP1986" s="2"/>
      <c r="LEQ1986" s="15"/>
      <c r="LER1986" s="15"/>
      <c r="LES1986" s="80"/>
      <c r="LET1986" s="52"/>
      <c r="LEU1986" s="69"/>
      <c r="LEV1986" s="69"/>
      <c r="LEW1986" s="69"/>
      <c r="LEX1986" s="107"/>
      <c r="LEY1986" s="2"/>
      <c r="LEZ1986" s="15"/>
      <c r="LFA1986" s="15"/>
      <c r="LFB1986" s="80"/>
      <c r="LFC1986" s="52"/>
      <c r="LFD1986" s="69"/>
      <c r="LFE1986" s="69"/>
      <c r="LFF1986" s="69"/>
      <c r="LFG1986" s="107"/>
      <c r="LFH1986" s="2"/>
      <c r="LFI1986" s="15"/>
      <c r="LFJ1986" s="15"/>
      <c r="LFK1986" s="80"/>
      <c r="LFL1986" s="52"/>
      <c r="LFM1986" s="69"/>
      <c r="LFN1986" s="69"/>
      <c r="LFO1986" s="69"/>
      <c r="LFP1986" s="107"/>
      <c r="LFQ1986" s="2"/>
      <c r="LFR1986" s="15"/>
      <c r="LFS1986" s="15"/>
      <c r="LFT1986" s="80"/>
      <c r="LFU1986" s="52"/>
      <c r="LFV1986" s="69"/>
      <c r="LFW1986" s="69"/>
      <c r="LFX1986" s="69"/>
      <c r="LFY1986" s="107"/>
      <c r="LFZ1986" s="2"/>
      <c r="LGA1986" s="15"/>
      <c r="LGB1986" s="15"/>
      <c r="LGC1986" s="80"/>
      <c r="LGD1986" s="52"/>
      <c r="LGE1986" s="69"/>
      <c r="LGF1986" s="69"/>
      <c r="LGG1986" s="69"/>
      <c r="LGH1986" s="107"/>
      <c r="LGI1986" s="2"/>
      <c r="LGJ1986" s="15"/>
      <c r="LGK1986" s="15"/>
      <c r="LGL1986" s="80"/>
      <c r="LGM1986" s="52"/>
      <c r="LGN1986" s="69"/>
      <c r="LGO1986" s="69"/>
      <c r="LGP1986" s="69"/>
      <c r="LGQ1986" s="107"/>
      <c r="LGR1986" s="2"/>
      <c r="LGS1986" s="15"/>
      <c r="LGT1986" s="15"/>
      <c r="LGU1986" s="80"/>
      <c r="LGV1986" s="52"/>
      <c r="LGW1986" s="69"/>
      <c r="LGX1986" s="69"/>
      <c r="LGY1986" s="69"/>
      <c r="LGZ1986" s="107"/>
      <c r="LHA1986" s="2"/>
      <c r="LHB1986" s="15"/>
      <c r="LHC1986" s="15"/>
      <c r="LHD1986" s="80"/>
      <c r="LHE1986" s="52"/>
      <c r="LHF1986" s="69"/>
      <c r="LHG1986" s="69"/>
      <c r="LHH1986" s="69"/>
      <c r="LHI1986" s="107"/>
      <c r="LHJ1986" s="2"/>
      <c r="LHK1986" s="15"/>
      <c r="LHL1986" s="15"/>
      <c r="LHM1986" s="80"/>
      <c r="LHN1986" s="52"/>
      <c r="LHO1986" s="69"/>
      <c r="LHP1986" s="69"/>
      <c r="LHQ1986" s="69"/>
      <c r="LHR1986" s="107"/>
      <c r="LHS1986" s="2"/>
      <c r="LHT1986" s="15"/>
      <c r="LHU1986" s="15"/>
      <c r="LHV1986" s="80"/>
      <c r="LHW1986" s="52"/>
      <c r="LHX1986" s="69"/>
      <c r="LHY1986" s="69"/>
      <c r="LHZ1986" s="69"/>
      <c r="LIA1986" s="107"/>
      <c r="LIB1986" s="2"/>
      <c r="LIC1986" s="15"/>
      <c r="LID1986" s="15"/>
      <c r="LIE1986" s="80"/>
      <c r="LIF1986" s="52"/>
      <c r="LIG1986" s="69"/>
      <c r="LIH1986" s="69"/>
      <c r="LII1986" s="69"/>
      <c r="LIJ1986" s="107"/>
      <c r="LIK1986" s="2"/>
      <c r="LIL1986" s="15"/>
      <c r="LIM1986" s="15"/>
      <c r="LIN1986" s="80"/>
      <c r="LIO1986" s="52"/>
      <c r="LIP1986" s="69"/>
      <c r="LIQ1986" s="69"/>
      <c r="LIR1986" s="69"/>
      <c r="LIS1986" s="107"/>
      <c r="LIT1986" s="2"/>
      <c r="LIU1986" s="15"/>
      <c r="LIV1986" s="15"/>
      <c r="LIW1986" s="80"/>
      <c r="LIX1986" s="52"/>
      <c r="LIY1986" s="69"/>
      <c r="LIZ1986" s="69"/>
      <c r="LJA1986" s="69"/>
      <c r="LJB1986" s="107"/>
      <c r="LJC1986" s="2"/>
      <c r="LJD1986" s="15"/>
      <c r="LJE1986" s="15"/>
      <c r="LJF1986" s="80"/>
      <c r="LJG1986" s="52"/>
      <c r="LJH1986" s="69"/>
      <c r="LJI1986" s="69"/>
      <c r="LJJ1986" s="69"/>
      <c r="LJK1986" s="107"/>
      <c r="LJL1986" s="2"/>
      <c r="LJM1986" s="15"/>
      <c r="LJN1986" s="15"/>
      <c r="LJO1986" s="80"/>
      <c r="LJP1986" s="52"/>
      <c r="LJQ1986" s="69"/>
      <c r="LJR1986" s="69"/>
      <c r="LJS1986" s="69"/>
      <c r="LJT1986" s="107"/>
      <c r="LJU1986" s="2"/>
      <c r="LJV1986" s="15"/>
      <c r="LJW1986" s="15"/>
      <c r="LJX1986" s="80"/>
      <c r="LJY1986" s="52"/>
      <c r="LJZ1986" s="69"/>
      <c r="LKA1986" s="69"/>
      <c r="LKB1986" s="69"/>
      <c r="LKC1986" s="107"/>
      <c r="LKD1986" s="2"/>
      <c r="LKE1986" s="15"/>
      <c r="LKF1986" s="15"/>
      <c r="LKG1986" s="80"/>
      <c r="LKH1986" s="52"/>
      <c r="LKI1986" s="69"/>
      <c r="LKJ1986" s="69"/>
      <c r="LKK1986" s="69"/>
      <c r="LKL1986" s="107"/>
      <c r="LKM1986" s="2"/>
      <c r="LKN1986" s="15"/>
      <c r="LKO1986" s="15"/>
      <c r="LKP1986" s="80"/>
      <c r="LKQ1986" s="52"/>
      <c r="LKR1986" s="69"/>
      <c r="LKS1986" s="69"/>
      <c r="LKT1986" s="69"/>
      <c r="LKU1986" s="107"/>
      <c r="LKV1986" s="2"/>
      <c r="LKW1986" s="15"/>
      <c r="LKX1986" s="15"/>
      <c r="LKY1986" s="80"/>
      <c r="LKZ1986" s="52"/>
      <c r="LLA1986" s="69"/>
      <c r="LLB1986" s="69"/>
      <c r="LLC1986" s="69"/>
      <c r="LLD1986" s="107"/>
      <c r="LLE1986" s="2"/>
      <c r="LLF1986" s="15"/>
      <c r="LLG1986" s="15"/>
      <c r="LLH1986" s="80"/>
      <c r="LLI1986" s="52"/>
      <c r="LLJ1986" s="69"/>
      <c r="LLK1986" s="69"/>
      <c r="LLL1986" s="69"/>
      <c r="LLM1986" s="107"/>
      <c r="LLN1986" s="2"/>
      <c r="LLO1986" s="15"/>
      <c r="LLP1986" s="15"/>
      <c r="LLQ1986" s="80"/>
      <c r="LLR1986" s="52"/>
      <c r="LLS1986" s="69"/>
      <c r="LLT1986" s="69"/>
      <c r="LLU1986" s="69"/>
      <c r="LLV1986" s="107"/>
      <c r="LLW1986" s="2"/>
      <c r="LLX1986" s="15"/>
      <c r="LLY1986" s="15"/>
      <c r="LLZ1986" s="80"/>
      <c r="LMA1986" s="52"/>
      <c r="LMB1986" s="69"/>
      <c r="LMC1986" s="69"/>
      <c r="LMD1986" s="69"/>
      <c r="LME1986" s="107"/>
      <c r="LMF1986" s="2"/>
      <c r="LMG1986" s="15"/>
      <c r="LMH1986" s="15"/>
      <c r="LMI1986" s="80"/>
      <c r="LMJ1986" s="52"/>
      <c r="LMK1986" s="69"/>
      <c r="LML1986" s="69"/>
      <c r="LMM1986" s="69"/>
      <c r="LMN1986" s="107"/>
      <c r="LMO1986" s="2"/>
      <c r="LMP1986" s="15"/>
      <c r="LMQ1986" s="15"/>
      <c r="LMR1986" s="80"/>
      <c r="LMS1986" s="52"/>
      <c r="LMT1986" s="69"/>
      <c r="LMU1986" s="69"/>
      <c r="LMV1986" s="69"/>
      <c r="LMW1986" s="107"/>
      <c r="LMX1986" s="2"/>
      <c r="LMY1986" s="15"/>
      <c r="LMZ1986" s="15"/>
      <c r="LNA1986" s="80"/>
      <c r="LNB1986" s="52"/>
      <c r="LNC1986" s="69"/>
      <c r="LND1986" s="69"/>
      <c r="LNE1986" s="69"/>
      <c r="LNF1986" s="107"/>
      <c r="LNG1986" s="2"/>
      <c r="LNH1986" s="15"/>
      <c r="LNI1986" s="15"/>
      <c r="LNJ1986" s="80"/>
      <c r="LNK1986" s="52"/>
      <c r="LNL1986" s="69"/>
      <c r="LNM1986" s="69"/>
      <c r="LNN1986" s="69"/>
      <c r="LNO1986" s="107"/>
      <c r="LNP1986" s="2"/>
      <c r="LNQ1986" s="15"/>
      <c r="LNR1986" s="15"/>
      <c r="LNS1986" s="80"/>
      <c r="LNT1986" s="52"/>
      <c r="LNU1986" s="69"/>
      <c r="LNV1986" s="69"/>
      <c r="LNW1986" s="69"/>
      <c r="LNX1986" s="107"/>
      <c r="LNY1986" s="2"/>
      <c r="LNZ1986" s="15"/>
      <c r="LOA1986" s="15"/>
      <c r="LOB1986" s="80"/>
      <c r="LOC1986" s="52"/>
      <c r="LOD1986" s="69"/>
      <c r="LOE1986" s="69"/>
      <c r="LOF1986" s="69"/>
      <c r="LOG1986" s="107"/>
      <c r="LOH1986" s="2"/>
      <c r="LOI1986" s="15"/>
      <c r="LOJ1986" s="15"/>
      <c r="LOK1986" s="80"/>
      <c r="LOL1986" s="52"/>
      <c r="LOM1986" s="69"/>
      <c r="LON1986" s="69"/>
      <c r="LOO1986" s="69"/>
      <c r="LOP1986" s="107"/>
      <c r="LOQ1986" s="2"/>
      <c r="LOR1986" s="15"/>
      <c r="LOS1986" s="15"/>
      <c r="LOT1986" s="80"/>
      <c r="LOU1986" s="52"/>
      <c r="LOV1986" s="69"/>
      <c r="LOW1986" s="69"/>
      <c r="LOX1986" s="69"/>
      <c r="LOY1986" s="107"/>
      <c r="LOZ1986" s="2"/>
      <c r="LPA1986" s="15"/>
      <c r="LPB1986" s="15"/>
      <c r="LPC1986" s="80"/>
      <c r="LPD1986" s="52"/>
      <c r="LPE1986" s="69"/>
      <c r="LPF1986" s="69"/>
      <c r="LPG1986" s="69"/>
      <c r="LPH1986" s="107"/>
      <c r="LPI1986" s="2"/>
      <c r="LPJ1986" s="15"/>
      <c r="LPK1986" s="15"/>
      <c r="LPL1986" s="80"/>
      <c r="LPM1986" s="52"/>
      <c r="LPN1986" s="69"/>
      <c r="LPO1986" s="69"/>
      <c r="LPP1986" s="69"/>
      <c r="LPQ1986" s="107"/>
      <c r="LPR1986" s="2"/>
      <c r="LPS1986" s="15"/>
      <c r="LPT1986" s="15"/>
      <c r="LPU1986" s="80"/>
      <c r="LPV1986" s="52"/>
      <c r="LPW1986" s="69"/>
      <c r="LPX1986" s="69"/>
      <c r="LPY1986" s="69"/>
      <c r="LPZ1986" s="107"/>
      <c r="LQA1986" s="2"/>
      <c r="LQB1986" s="15"/>
      <c r="LQC1986" s="15"/>
      <c r="LQD1986" s="80"/>
      <c r="LQE1986" s="52"/>
      <c r="LQF1986" s="69"/>
      <c r="LQG1986" s="69"/>
      <c r="LQH1986" s="69"/>
      <c r="LQI1986" s="107"/>
      <c r="LQJ1986" s="2"/>
      <c r="LQK1986" s="15"/>
      <c r="LQL1986" s="15"/>
      <c r="LQM1986" s="80"/>
      <c r="LQN1986" s="52"/>
      <c r="LQO1986" s="69"/>
      <c r="LQP1986" s="69"/>
      <c r="LQQ1986" s="69"/>
      <c r="LQR1986" s="107"/>
      <c r="LQS1986" s="2"/>
      <c r="LQT1986" s="15"/>
      <c r="LQU1986" s="15"/>
      <c r="LQV1986" s="80"/>
      <c r="LQW1986" s="52"/>
      <c r="LQX1986" s="69"/>
      <c r="LQY1986" s="69"/>
      <c r="LQZ1986" s="69"/>
      <c r="LRA1986" s="107"/>
      <c r="LRB1986" s="2"/>
      <c r="LRC1986" s="15"/>
      <c r="LRD1986" s="15"/>
      <c r="LRE1986" s="80"/>
      <c r="LRF1986" s="52"/>
      <c r="LRG1986" s="69"/>
      <c r="LRH1986" s="69"/>
      <c r="LRI1986" s="69"/>
      <c r="LRJ1986" s="107"/>
      <c r="LRK1986" s="2"/>
      <c r="LRL1986" s="15"/>
      <c r="LRM1986" s="15"/>
      <c r="LRN1986" s="80"/>
      <c r="LRO1986" s="52"/>
      <c r="LRP1986" s="69"/>
      <c r="LRQ1986" s="69"/>
      <c r="LRR1986" s="69"/>
      <c r="LRS1986" s="107"/>
      <c r="LRT1986" s="2"/>
      <c r="LRU1986" s="15"/>
      <c r="LRV1986" s="15"/>
      <c r="LRW1986" s="80"/>
      <c r="LRX1986" s="52"/>
      <c r="LRY1986" s="69"/>
      <c r="LRZ1986" s="69"/>
      <c r="LSA1986" s="69"/>
      <c r="LSB1986" s="107"/>
      <c r="LSC1986" s="2"/>
      <c r="LSD1986" s="15"/>
      <c r="LSE1986" s="15"/>
      <c r="LSF1986" s="80"/>
      <c r="LSG1986" s="52"/>
      <c r="LSH1986" s="69"/>
      <c r="LSI1986" s="69"/>
      <c r="LSJ1986" s="69"/>
      <c r="LSK1986" s="107"/>
      <c r="LSL1986" s="2"/>
      <c r="LSM1986" s="15"/>
      <c r="LSN1986" s="15"/>
      <c r="LSO1986" s="80"/>
      <c r="LSP1986" s="52"/>
      <c r="LSQ1986" s="69"/>
      <c r="LSR1986" s="69"/>
      <c r="LSS1986" s="69"/>
      <c r="LST1986" s="107"/>
      <c r="LSU1986" s="2"/>
      <c r="LSV1986" s="15"/>
      <c r="LSW1986" s="15"/>
      <c r="LSX1986" s="80"/>
      <c r="LSY1986" s="52"/>
      <c r="LSZ1986" s="69"/>
      <c r="LTA1986" s="69"/>
      <c r="LTB1986" s="69"/>
      <c r="LTC1986" s="107"/>
      <c r="LTD1986" s="2"/>
      <c r="LTE1986" s="15"/>
      <c r="LTF1986" s="15"/>
      <c r="LTG1986" s="80"/>
      <c r="LTH1986" s="52"/>
      <c r="LTI1986" s="69"/>
      <c r="LTJ1986" s="69"/>
      <c r="LTK1986" s="69"/>
      <c r="LTL1986" s="107"/>
      <c r="LTM1986" s="2"/>
      <c r="LTN1986" s="15"/>
      <c r="LTO1986" s="15"/>
      <c r="LTP1986" s="80"/>
      <c r="LTQ1986" s="52"/>
      <c r="LTR1986" s="69"/>
      <c r="LTS1986" s="69"/>
      <c r="LTT1986" s="69"/>
      <c r="LTU1986" s="107"/>
      <c r="LTV1986" s="2"/>
      <c r="LTW1986" s="15"/>
      <c r="LTX1986" s="15"/>
      <c r="LTY1986" s="80"/>
      <c r="LTZ1986" s="52"/>
      <c r="LUA1986" s="69"/>
      <c r="LUB1986" s="69"/>
      <c r="LUC1986" s="69"/>
      <c r="LUD1986" s="107"/>
      <c r="LUE1986" s="2"/>
      <c r="LUF1986" s="15"/>
      <c r="LUG1986" s="15"/>
      <c r="LUH1986" s="80"/>
      <c r="LUI1986" s="52"/>
      <c r="LUJ1986" s="69"/>
      <c r="LUK1986" s="69"/>
      <c r="LUL1986" s="69"/>
      <c r="LUM1986" s="107"/>
      <c r="LUN1986" s="2"/>
      <c r="LUO1986" s="15"/>
      <c r="LUP1986" s="15"/>
      <c r="LUQ1986" s="80"/>
      <c r="LUR1986" s="52"/>
      <c r="LUS1986" s="69"/>
      <c r="LUT1986" s="69"/>
      <c r="LUU1986" s="69"/>
      <c r="LUV1986" s="107"/>
      <c r="LUW1986" s="2"/>
      <c r="LUX1986" s="15"/>
      <c r="LUY1986" s="15"/>
      <c r="LUZ1986" s="80"/>
      <c r="LVA1986" s="52"/>
      <c r="LVB1986" s="69"/>
      <c r="LVC1986" s="69"/>
      <c r="LVD1986" s="69"/>
      <c r="LVE1986" s="107"/>
      <c r="LVF1986" s="2"/>
      <c r="LVG1986" s="15"/>
      <c r="LVH1986" s="15"/>
      <c r="LVI1986" s="80"/>
      <c r="LVJ1986" s="52"/>
      <c r="LVK1986" s="69"/>
      <c r="LVL1986" s="69"/>
      <c r="LVM1986" s="69"/>
      <c r="LVN1986" s="107"/>
      <c r="LVO1986" s="2"/>
      <c r="LVP1986" s="15"/>
      <c r="LVQ1986" s="15"/>
      <c r="LVR1986" s="80"/>
      <c r="LVS1986" s="52"/>
      <c r="LVT1986" s="69"/>
      <c r="LVU1986" s="69"/>
      <c r="LVV1986" s="69"/>
      <c r="LVW1986" s="107"/>
      <c r="LVX1986" s="2"/>
      <c r="LVY1986" s="15"/>
      <c r="LVZ1986" s="15"/>
      <c r="LWA1986" s="80"/>
      <c r="LWB1986" s="52"/>
      <c r="LWC1986" s="69"/>
      <c r="LWD1986" s="69"/>
      <c r="LWE1986" s="69"/>
      <c r="LWF1986" s="107"/>
      <c r="LWG1986" s="2"/>
      <c r="LWH1986" s="15"/>
      <c r="LWI1986" s="15"/>
      <c r="LWJ1986" s="80"/>
      <c r="LWK1986" s="52"/>
      <c r="LWL1986" s="69"/>
      <c r="LWM1986" s="69"/>
      <c r="LWN1986" s="69"/>
      <c r="LWO1986" s="107"/>
      <c r="LWP1986" s="2"/>
      <c r="LWQ1986" s="15"/>
      <c r="LWR1986" s="15"/>
      <c r="LWS1986" s="80"/>
      <c r="LWT1986" s="52"/>
      <c r="LWU1986" s="69"/>
      <c r="LWV1986" s="69"/>
      <c r="LWW1986" s="69"/>
      <c r="LWX1986" s="107"/>
      <c r="LWY1986" s="2"/>
      <c r="LWZ1986" s="15"/>
      <c r="LXA1986" s="15"/>
      <c r="LXB1986" s="80"/>
      <c r="LXC1986" s="52"/>
      <c r="LXD1986" s="69"/>
      <c r="LXE1986" s="69"/>
      <c r="LXF1986" s="69"/>
      <c r="LXG1986" s="107"/>
      <c r="LXH1986" s="2"/>
      <c r="LXI1986" s="15"/>
      <c r="LXJ1986" s="15"/>
      <c r="LXK1986" s="80"/>
      <c r="LXL1986" s="52"/>
      <c r="LXM1986" s="69"/>
      <c r="LXN1986" s="69"/>
      <c r="LXO1986" s="69"/>
      <c r="LXP1986" s="107"/>
      <c r="LXQ1986" s="2"/>
      <c r="LXR1986" s="15"/>
      <c r="LXS1986" s="15"/>
      <c r="LXT1986" s="80"/>
      <c r="LXU1986" s="52"/>
      <c r="LXV1986" s="69"/>
      <c r="LXW1986" s="69"/>
      <c r="LXX1986" s="69"/>
      <c r="LXY1986" s="107"/>
      <c r="LXZ1986" s="2"/>
      <c r="LYA1986" s="15"/>
      <c r="LYB1986" s="15"/>
      <c r="LYC1986" s="80"/>
      <c r="LYD1986" s="52"/>
      <c r="LYE1986" s="69"/>
      <c r="LYF1986" s="69"/>
      <c r="LYG1986" s="69"/>
      <c r="LYH1986" s="107"/>
      <c r="LYI1986" s="2"/>
      <c r="LYJ1986" s="15"/>
      <c r="LYK1986" s="15"/>
      <c r="LYL1986" s="80"/>
      <c r="LYM1986" s="52"/>
      <c r="LYN1986" s="69"/>
      <c r="LYO1986" s="69"/>
      <c r="LYP1986" s="69"/>
      <c r="LYQ1986" s="107"/>
      <c r="LYR1986" s="2"/>
      <c r="LYS1986" s="15"/>
      <c r="LYT1986" s="15"/>
      <c r="LYU1986" s="80"/>
      <c r="LYV1986" s="52"/>
      <c r="LYW1986" s="69"/>
      <c r="LYX1986" s="69"/>
      <c r="LYY1986" s="69"/>
      <c r="LYZ1986" s="107"/>
      <c r="LZA1986" s="2"/>
      <c r="LZB1986" s="15"/>
      <c r="LZC1986" s="15"/>
      <c r="LZD1986" s="80"/>
      <c r="LZE1986" s="52"/>
      <c r="LZF1986" s="69"/>
      <c r="LZG1986" s="69"/>
      <c r="LZH1986" s="69"/>
      <c r="LZI1986" s="107"/>
      <c r="LZJ1986" s="2"/>
      <c r="LZK1986" s="15"/>
      <c r="LZL1986" s="15"/>
      <c r="LZM1986" s="80"/>
      <c r="LZN1986" s="52"/>
      <c r="LZO1986" s="69"/>
      <c r="LZP1986" s="69"/>
      <c r="LZQ1986" s="69"/>
      <c r="LZR1986" s="107"/>
      <c r="LZS1986" s="2"/>
      <c r="LZT1986" s="15"/>
      <c r="LZU1986" s="15"/>
      <c r="LZV1986" s="80"/>
      <c r="LZW1986" s="52"/>
      <c r="LZX1986" s="69"/>
      <c r="LZY1986" s="69"/>
      <c r="LZZ1986" s="69"/>
      <c r="MAA1986" s="107"/>
      <c r="MAB1986" s="2"/>
      <c r="MAC1986" s="15"/>
      <c r="MAD1986" s="15"/>
      <c r="MAE1986" s="80"/>
      <c r="MAF1986" s="52"/>
      <c r="MAG1986" s="69"/>
      <c r="MAH1986" s="69"/>
      <c r="MAI1986" s="69"/>
      <c r="MAJ1986" s="107"/>
      <c r="MAK1986" s="2"/>
      <c r="MAL1986" s="15"/>
      <c r="MAM1986" s="15"/>
      <c r="MAN1986" s="80"/>
      <c r="MAO1986" s="52"/>
      <c r="MAP1986" s="69"/>
      <c r="MAQ1986" s="69"/>
      <c r="MAR1986" s="69"/>
      <c r="MAS1986" s="107"/>
      <c r="MAT1986" s="2"/>
      <c r="MAU1986" s="15"/>
      <c r="MAV1986" s="15"/>
      <c r="MAW1986" s="80"/>
      <c r="MAX1986" s="52"/>
      <c r="MAY1986" s="69"/>
      <c r="MAZ1986" s="69"/>
      <c r="MBA1986" s="69"/>
      <c r="MBB1986" s="107"/>
      <c r="MBC1986" s="2"/>
      <c r="MBD1986" s="15"/>
      <c r="MBE1986" s="15"/>
      <c r="MBF1986" s="80"/>
      <c r="MBG1986" s="52"/>
      <c r="MBH1986" s="69"/>
      <c r="MBI1986" s="69"/>
      <c r="MBJ1986" s="69"/>
      <c r="MBK1986" s="107"/>
      <c r="MBL1986" s="2"/>
      <c r="MBM1986" s="15"/>
      <c r="MBN1986" s="15"/>
      <c r="MBO1986" s="80"/>
      <c r="MBP1986" s="52"/>
      <c r="MBQ1986" s="69"/>
      <c r="MBR1986" s="69"/>
      <c r="MBS1986" s="69"/>
      <c r="MBT1986" s="107"/>
      <c r="MBU1986" s="2"/>
      <c r="MBV1986" s="15"/>
      <c r="MBW1986" s="15"/>
      <c r="MBX1986" s="80"/>
      <c r="MBY1986" s="52"/>
      <c r="MBZ1986" s="69"/>
      <c r="MCA1986" s="69"/>
      <c r="MCB1986" s="69"/>
      <c r="MCC1986" s="107"/>
      <c r="MCD1986" s="2"/>
      <c r="MCE1986" s="15"/>
      <c r="MCF1986" s="15"/>
      <c r="MCG1986" s="80"/>
      <c r="MCH1986" s="52"/>
      <c r="MCI1986" s="69"/>
      <c r="MCJ1986" s="69"/>
      <c r="MCK1986" s="69"/>
      <c r="MCL1986" s="107"/>
      <c r="MCM1986" s="2"/>
      <c r="MCN1986" s="15"/>
      <c r="MCO1986" s="15"/>
      <c r="MCP1986" s="80"/>
      <c r="MCQ1986" s="52"/>
      <c r="MCR1986" s="69"/>
      <c r="MCS1986" s="69"/>
      <c r="MCT1986" s="69"/>
      <c r="MCU1986" s="107"/>
      <c r="MCV1986" s="2"/>
      <c r="MCW1986" s="15"/>
      <c r="MCX1986" s="15"/>
      <c r="MCY1986" s="80"/>
      <c r="MCZ1986" s="52"/>
      <c r="MDA1986" s="69"/>
      <c r="MDB1986" s="69"/>
      <c r="MDC1986" s="69"/>
      <c r="MDD1986" s="107"/>
      <c r="MDE1986" s="2"/>
      <c r="MDF1986" s="15"/>
      <c r="MDG1986" s="15"/>
      <c r="MDH1986" s="80"/>
      <c r="MDI1986" s="52"/>
      <c r="MDJ1986" s="69"/>
      <c r="MDK1986" s="69"/>
      <c r="MDL1986" s="69"/>
      <c r="MDM1986" s="107"/>
      <c r="MDN1986" s="2"/>
      <c r="MDO1986" s="15"/>
      <c r="MDP1986" s="15"/>
      <c r="MDQ1986" s="80"/>
      <c r="MDR1986" s="52"/>
      <c r="MDS1986" s="69"/>
      <c r="MDT1986" s="69"/>
      <c r="MDU1986" s="69"/>
      <c r="MDV1986" s="107"/>
      <c r="MDW1986" s="2"/>
      <c r="MDX1986" s="15"/>
      <c r="MDY1986" s="15"/>
      <c r="MDZ1986" s="80"/>
      <c r="MEA1986" s="52"/>
      <c r="MEB1986" s="69"/>
      <c r="MEC1986" s="69"/>
      <c r="MED1986" s="69"/>
      <c r="MEE1986" s="107"/>
      <c r="MEF1986" s="2"/>
      <c r="MEG1986" s="15"/>
      <c r="MEH1986" s="15"/>
      <c r="MEI1986" s="80"/>
      <c r="MEJ1986" s="52"/>
      <c r="MEK1986" s="69"/>
      <c r="MEL1986" s="69"/>
      <c r="MEM1986" s="69"/>
      <c r="MEN1986" s="107"/>
      <c r="MEO1986" s="2"/>
      <c r="MEP1986" s="15"/>
      <c r="MEQ1986" s="15"/>
      <c r="MER1986" s="80"/>
      <c r="MES1986" s="52"/>
      <c r="MET1986" s="69"/>
      <c r="MEU1986" s="69"/>
      <c r="MEV1986" s="69"/>
      <c r="MEW1986" s="107"/>
      <c r="MEX1986" s="2"/>
      <c r="MEY1986" s="15"/>
      <c r="MEZ1986" s="15"/>
      <c r="MFA1986" s="80"/>
      <c r="MFB1986" s="52"/>
      <c r="MFC1986" s="69"/>
      <c r="MFD1986" s="69"/>
      <c r="MFE1986" s="69"/>
      <c r="MFF1986" s="107"/>
      <c r="MFG1986" s="2"/>
      <c r="MFH1986" s="15"/>
      <c r="MFI1986" s="15"/>
      <c r="MFJ1986" s="80"/>
      <c r="MFK1986" s="52"/>
      <c r="MFL1986" s="69"/>
      <c r="MFM1986" s="69"/>
      <c r="MFN1986" s="69"/>
      <c r="MFO1986" s="107"/>
      <c r="MFP1986" s="2"/>
      <c r="MFQ1986" s="15"/>
      <c r="MFR1986" s="15"/>
      <c r="MFS1986" s="80"/>
      <c r="MFT1986" s="52"/>
      <c r="MFU1986" s="69"/>
      <c r="MFV1986" s="69"/>
      <c r="MFW1986" s="69"/>
      <c r="MFX1986" s="107"/>
      <c r="MFY1986" s="2"/>
      <c r="MFZ1986" s="15"/>
      <c r="MGA1986" s="15"/>
      <c r="MGB1986" s="80"/>
      <c r="MGC1986" s="52"/>
      <c r="MGD1986" s="69"/>
      <c r="MGE1986" s="69"/>
      <c r="MGF1986" s="69"/>
      <c r="MGG1986" s="107"/>
      <c r="MGH1986" s="2"/>
      <c r="MGI1986" s="15"/>
      <c r="MGJ1986" s="15"/>
      <c r="MGK1986" s="80"/>
      <c r="MGL1986" s="52"/>
      <c r="MGM1986" s="69"/>
      <c r="MGN1986" s="69"/>
      <c r="MGO1986" s="69"/>
      <c r="MGP1986" s="107"/>
      <c r="MGQ1986" s="2"/>
      <c r="MGR1986" s="15"/>
      <c r="MGS1986" s="15"/>
      <c r="MGT1986" s="80"/>
      <c r="MGU1986" s="52"/>
      <c r="MGV1986" s="69"/>
      <c r="MGW1986" s="69"/>
      <c r="MGX1986" s="69"/>
      <c r="MGY1986" s="107"/>
      <c r="MGZ1986" s="2"/>
      <c r="MHA1986" s="15"/>
      <c r="MHB1986" s="15"/>
      <c r="MHC1986" s="80"/>
      <c r="MHD1986" s="52"/>
      <c r="MHE1986" s="69"/>
      <c r="MHF1986" s="69"/>
      <c r="MHG1986" s="69"/>
      <c r="MHH1986" s="107"/>
      <c r="MHI1986" s="2"/>
      <c r="MHJ1986" s="15"/>
      <c r="MHK1986" s="15"/>
      <c r="MHL1986" s="80"/>
      <c r="MHM1986" s="52"/>
      <c r="MHN1986" s="69"/>
      <c r="MHO1986" s="69"/>
      <c r="MHP1986" s="69"/>
      <c r="MHQ1986" s="107"/>
      <c r="MHR1986" s="2"/>
      <c r="MHS1986" s="15"/>
      <c r="MHT1986" s="15"/>
      <c r="MHU1986" s="80"/>
      <c r="MHV1986" s="52"/>
      <c r="MHW1986" s="69"/>
      <c r="MHX1986" s="69"/>
      <c r="MHY1986" s="69"/>
      <c r="MHZ1986" s="107"/>
      <c r="MIA1986" s="2"/>
      <c r="MIB1986" s="15"/>
      <c r="MIC1986" s="15"/>
      <c r="MID1986" s="80"/>
      <c r="MIE1986" s="52"/>
      <c r="MIF1986" s="69"/>
      <c r="MIG1986" s="69"/>
      <c r="MIH1986" s="69"/>
      <c r="MII1986" s="107"/>
      <c r="MIJ1986" s="2"/>
      <c r="MIK1986" s="15"/>
      <c r="MIL1986" s="15"/>
      <c r="MIM1986" s="80"/>
      <c r="MIN1986" s="52"/>
      <c r="MIO1986" s="69"/>
      <c r="MIP1986" s="69"/>
      <c r="MIQ1986" s="69"/>
      <c r="MIR1986" s="107"/>
      <c r="MIS1986" s="2"/>
      <c r="MIT1986" s="15"/>
      <c r="MIU1986" s="15"/>
      <c r="MIV1986" s="80"/>
      <c r="MIW1986" s="52"/>
      <c r="MIX1986" s="69"/>
      <c r="MIY1986" s="69"/>
      <c r="MIZ1986" s="69"/>
      <c r="MJA1986" s="107"/>
      <c r="MJB1986" s="2"/>
      <c r="MJC1986" s="15"/>
      <c r="MJD1986" s="15"/>
      <c r="MJE1986" s="80"/>
      <c r="MJF1986" s="52"/>
      <c r="MJG1986" s="69"/>
      <c r="MJH1986" s="69"/>
      <c r="MJI1986" s="69"/>
      <c r="MJJ1986" s="107"/>
      <c r="MJK1986" s="2"/>
      <c r="MJL1986" s="15"/>
      <c r="MJM1986" s="15"/>
      <c r="MJN1986" s="80"/>
      <c r="MJO1986" s="52"/>
      <c r="MJP1986" s="69"/>
      <c r="MJQ1986" s="69"/>
      <c r="MJR1986" s="69"/>
      <c r="MJS1986" s="107"/>
      <c r="MJT1986" s="2"/>
      <c r="MJU1986" s="15"/>
      <c r="MJV1986" s="15"/>
      <c r="MJW1986" s="80"/>
      <c r="MJX1986" s="52"/>
      <c r="MJY1986" s="69"/>
      <c r="MJZ1986" s="69"/>
      <c r="MKA1986" s="69"/>
      <c r="MKB1986" s="107"/>
      <c r="MKC1986" s="2"/>
      <c r="MKD1986" s="15"/>
      <c r="MKE1986" s="15"/>
      <c r="MKF1986" s="80"/>
      <c r="MKG1986" s="52"/>
      <c r="MKH1986" s="69"/>
      <c r="MKI1986" s="69"/>
      <c r="MKJ1986" s="69"/>
      <c r="MKK1986" s="107"/>
      <c r="MKL1986" s="2"/>
      <c r="MKM1986" s="15"/>
      <c r="MKN1986" s="15"/>
      <c r="MKO1986" s="80"/>
      <c r="MKP1986" s="52"/>
      <c r="MKQ1986" s="69"/>
      <c r="MKR1986" s="69"/>
      <c r="MKS1986" s="69"/>
      <c r="MKT1986" s="107"/>
      <c r="MKU1986" s="2"/>
      <c r="MKV1986" s="15"/>
      <c r="MKW1986" s="15"/>
      <c r="MKX1986" s="80"/>
      <c r="MKY1986" s="52"/>
      <c r="MKZ1986" s="69"/>
      <c r="MLA1986" s="69"/>
      <c r="MLB1986" s="69"/>
      <c r="MLC1986" s="107"/>
      <c r="MLD1986" s="2"/>
      <c r="MLE1986" s="15"/>
      <c r="MLF1986" s="15"/>
      <c r="MLG1986" s="80"/>
      <c r="MLH1986" s="52"/>
      <c r="MLI1986" s="69"/>
      <c r="MLJ1986" s="69"/>
      <c r="MLK1986" s="69"/>
      <c r="MLL1986" s="107"/>
      <c r="MLM1986" s="2"/>
      <c r="MLN1986" s="15"/>
      <c r="MLO1986" s="15"/>
      <c r="MLP1986" s="80"/>
      <c r="MLQ1986" s="52"/>
      <c r="MLR1986" s="69"/>
      <c r="MLS1986" s="69"/>
      <c r="MLT1986" s="69"/>
      <c r="MLU1986" s="107"/>
      <c r="MLV1986" s="2"/>
      <c r="MLW1986" s="15"/>
      <c r="MLX1986" s="15"/>
      <c r="MLY1986" s="80"/>
      <c r="MLZ1986" s="52"/>
      <c r="MMA1986" s="69"/>
      <c r="MMB1986" s="69"/>
      <c r="MMC1986" s="69"/>
      <c r="MMD1986" s="107"/>
      <c r="MME1986" s="2"/>
      <c r="MMF1986" s="15"/>
      <c r="MMG1986" s="15"/>
      <c r="MMH1986" s="80"/>
      <c r="MMI1986" s="52"/>
      <c r="MMJ1986" s="69"/>
      <c r="MMK1986" s="69"/>
      <c r="MML1986" s="69"/>
      <c r="MMM1986" s="107"/>
      <c r="MMN1986" s="2"/>
      <c r="MMO1986" s="15"/>
      <c r="MMP1986" s="15"/>
      <c r="MMQ1986" s="80"/>
      <c r="MMR1986" s="52"/>
      <c r="MMS1986" s="69"/>
      <c r="MMT1986" s="69"/>
      <c r="MMU1986" s="69"/>
      <c r="MMV1986" s="107"/>
      <c r="MMW1986" s="2"/>
      <c r="MMX1986" s="15"/>
      <c r="MMY1986" s="15"/>
      <c r="MMZ1986" s="80"/>
      <c r="MNA1986" s="52"/>
      <c r="MNB1986" s="69"/>
      <c r="MNC1986" s="69"/>
      <c r="MND1986" s="69"/>
      <c r="MNE1986" s="107"/>
      <c r="MNF1986" s="2"/>
      <c r="MNG1986" s="15"/>
      <c r="MNH1986" s="15"/>
      <c r="MNI1986" s="80"/>
      <c r="MNJ1986" s="52"/>
      <c r="MNK1986" s="69"/>
      <c r="MNL1986" s="69"/>
      <c r="MNM1986" s="69"/>
      <c r="MNN1986" s="107"/>
      <c r="MNO1986" s="2"/>
      <c r="MNP1986" s="15"/>
      <c r="MNQ1986" s="15"/>
      <c r="MNR1986" s="80"/>
      <c r="MNS1986" s="52"/>
      <c r="MNT1986" s="69"/>
      <c r="MNU1986" s="69"/>
      <c r="MNV1986" s="69"/>
      <c r="MNW1986" s="107"/>
      <c r="MNX1986" s="2"/>
      <c r="MNY1986" s="15"/>
      <c r="MNZ1986" s="15"/>
      <c r="MOA1986" s="80"/>
      <c r="MOB1986" s="52"/>
      <c r="MOC1986" s="69"/>
      <c r="MOD1986" s="69"/>
      <c r="MOE1986" s="69"/>
      <c r="MOF1986" s="107"/>
      <c r="MOG1986" s="2"/>
      <c r="MOH1986" s="15"/>
      <c r="MOI1986" s="15"/>
      <c r="MOJ1986" s="80"/>
      <c r="MOK1986" s="52"/>
      <c r="MOL1986" s="69"/>
      <c r="MOM1986" s="69"/>
      <c r="MON1986" s="69"/>
      <c r="MOO1986" s="107"/>
      <c r="MOP1986" s="2"/>
      <c r="MOQ1986" s="15"/>
      <c r="MOR1986" s="15"/>
      <c r="MOS1986" s="80"/>
      <c r="MOT1986" s="52"/>
      <c r="MOU1986" s="69"/>
      <c r="MOV1986" s="69"/>
      <c r="MOW1986" s="69"/>
      <c r="MOX1986" s="107"/>
      <c r="MOY1986" s="2"/>
      <c r="MOZ1986" s="15"/>
      <c r="MPA1986" s="15"/>
      <c r="MPB1986" s="80"/>
      <c r="MPC1986" s="52"/>
      <c r="MPD1986" s="69"/>
      <c r="MPE1986" s="69"/>
      <c r="MPF1986" s="69"/>
      <c r="MPG1986" s="107"/>
      <c r="MPH1986" s="2"/>
      <c r="MPI1986" s="15"/>
      <c r="MPJ1986" s="15"/>
      <c r="MPK1986" s="80"/>
      <c r="MPL1986" s="52"/>
      <c r="MPM1986" s="69"/>
      <c r="MPN1986" s="69"/>
      <c r="MPO1986" s="69"/>
      <c r="MPP1986" s="107"/>
      <c r="MPQ1986" s="2"/>
      <c r="MPR1986" s="15"/>
      <c r="MPS1986" s="15"/>
      <c r="MPT1986" s="80"/>
      <c r="MPU1986" s="52"/>
      <c r="MPV1986" s="69"/>
      <c r="MPW1986" s="69"/>
      <c r="MPX1986" s="69"/>
      <c r="MPY1986" s="107"/>
      <c r="MPZ1986" s="2"/>
      <c r="MQA1986" s="15"/>
      <c r="MQB1986" s="15"/>
      <c r="MQC1986" s="80"/>
      <c r="MQD1986" s="52"/>
      <c r="MQE1986" s="69"/>
      <c r="MQF1986" s="69"/>
      <c r="MQG1986" s="69"/>
      <c r="MQH1986" s="107"/>
      <c r="MQI1986" s="2"/>
      <c r="MQJ1986" s="15"/>
      <c r="MQK1986" s="15"/>
      <c r="MQL1986" s="80"/>
      <c r="MQM1986" s="52"/>
      <c r="MQN1986" s="69"/>
      <c r="MQO1986" s="69"/>
      <c r="MQP1986" s="69"/>
      <c r="MQQ1986" s="107"/>
      <c r="MQR1986" s="2"/>
      <c r="MQS1986" s="15"/>
      <c r="MQT1986" s="15"/>
      <c r="MQU1986" s="80"/>
      <c r="MQV1986" s="52"/>
      <c r="MQW1986" s="69"/>
      <c r="MQX1986" s="69"/>
      <c r="MQY1986" s="69"/>
      <c r="MQZ1986" s="107"/>
      <c r="MRA1986" s="2"/>
      <c r="MRB1986" s="15"/>
      <c r="MRC1986" s="15"/>
      <c r="MRD1986" s="80"/>
      <c r="MRE1986" s="52"/>
      <c r="MRF1986" s="69"/>
      <c r="MRG1986" s="69"/>
      <c r="MRH1986" s="69"/>
      <c r="MRI1986" s="107"/>
      <c r="MRJ1986" s="2"/>
      <c r="MRK1986" s="15"/>
      <c r="MRL1986" s="15"/>
      <c r="MRM1986" s="80"/>
      <c r="MRN1986" s="52"/>
      <c r="MRO1986" s="69"/>
      <c r="MRP1986" s="69"/>
      <c r="MRQ1986" s="69"/>
      <c r="MRR1986" s="107"/>
      <c r="MRS1986" s="2"/>
      <c r="MRT1986" s="15"/>
      <c r="MRU1986" s="15"/>
      <c r="MRV1986" s="80"/>
      <c r="MRW1986" s="52"/>
      <c r="MRX1986" s="69"/>
      <c r="MRY1986" s="69"/>
      <c r="MRZ1986" s="69"/>
      <c r="MSA1986" s="107"/>
      <c r="MSB1986" s="2"/>
      <c r="MSC1986" s="15"/>
      <c r="MSD1986" s="15"/>
      <c r="MSE1986" s="80"/>
      <c r="MSF1986" s="52"/>
      <c r="MSG1986" s="69"/>
      <c r="MSH1986" s="69"/>
      <c r="MSI1986" s="69"/>
      <c r="MSJ1986" s="107"/>
      <c r="MSK1986" s="2"/>
      <c r="MSL1986" s="15"/>
      <c r="MSM1986" s="15"/>
      <c r="MSN1986" s="80"/>
      <c r="MSO1986" s="52"/>
      <c r="MSP1986" s="69"/>
      <c r="MSQ1986" s="69"/>
      <c r="MSR1986" s="69"/>
      <c r="MSS1986" s="107"/>
      <c r="MST1986" s="2"/>
      <c r="MSU1986" s="15"/>
      <c r="MSV1986" s="15"/>
      <c r="MSW1986" s="80"/>
      <c r="MSX1986" s="52"/>
      <c r="MSY1986" s="69"/>
      <c r="MSZ1986" s="69"/>
      <c r="MTA1986" s="69"/>
      <c r="MTB1986" s="107"/>
      <c r="MTC1986" s="2"/>
      <c r="MTD1986" s="15"/>
      <c r="MTE1986" s="15"/>
      <c r="MTF1986" s="80"/>
      <c r="MTG1986" s="52"/>
      <c r="MTH1986" s="69"/>
      <c r="MTI1986" s="69"/>
      <c r="MTJ1986" s="69"/>
      <c r="MTK1986" s="107"/>
      <c r="MTL1986" s="2"/>
      <c r="MTM1986" s="15"/>
      <c r="MTN1986" s="15"/>
      <c r="MTO1986" s="80"/>
      <c r="MTP1986" s="52"/>
      <c r="MTQ1986" s="69"/>
      <c r="MTR1986" s="69"/>
      <c r="MTS1986" s="69"/>
      <c r="MTT1986" s="107"/>
      <c r="MTU1986" s="2"/>
      <c r="MTV1986" s="15"/>
      <c r="MTW1986" s="15"/>
      <c r="MTX1986" s="80"/>
      <c r="MTY1986" s="52"/>
      <c r="MTZ1986" s="69"/>
      <c r="MUA1986" s="69"/>
      <c r="MUB1986" s="69"/>
      <c r="MUC1986" s="107"/>
      <c r="MUD1986" s="2"/>
      <c r="MUE1986" s="15"/>
      <c r="MUF1986" s="15"/>
      <c r="MUG1986" s="80"/>
      <c r="MUH1986" s="52"/>
      <c r="MUI1986" s="69"/>
      <c r="MUJ1986" s="69"/>
      <c r="MUK1986" s="69"/>
      <c r="MUL1986" s="107"/>
      <c r="MUM1986" s="2"/>
      <c r="MUN1986" s="15"/>
      <c r="MUO1986" s="15"/>
      <c r="MUP1986" s="80"/>
      <c r="MUQ1986" s="52"/>
      <c r="MUR1986" s="69"/>
      <c r="MUS1986" s="69"/>
      <c r="MUT1986" s="69"/>
      <c r="MUU1986" s="107"/>
      <c r="MUV1986" s="2"/>
      <c r="MUW1986" s="15"/>
      <c r="MUX1986" s="15"/>
      <c r="MUY1986" s="80"/>
      <c r="MUZ1986" s="52"/>
      <c r="MVA1986" s="69"/>
      <c r="MVB1986" s="69"/>
      <c r="MVC1986" s="69"/>
      <c r="MVD1986" s="107"/>
      <c r="MVE1986" s="2"/>
      <c r="MVF1986" s="15"/>
      <c r="MVG1986" s="15"/>
      <c r="MVH1986" s="80"/>
      <c r="MVI1986" s="52"/>
      <c r="MVJ1986" s="69"/>
      <c r="MVK1986" s="69"/>
      <c r="MVL1986" s="69"/>
      <c r="MVM1986" s="107"/>
      <c r="MVN1986" s="2"/>
      <c r="MVO1986" s="15"/>
      <c r="MVP1986" s="15"/>
      <c r="MVQ1986" s="80"/>
      <c r="MVR1986" s="52"/>
      <c r="MVS1986" s="69"/>
      <c r="MVT1986" s="69"/>
      <c r="MVU1986" s="69"/>
      <c r="MVV1986" s="107"/>
      <c r="MVW1986" s="2"/>
      <c r="MVX1986" s="15"/>
      <c r="MVY1986" s="15"/>
      <c r="MVZ1986" s="80"/>
      <c r="MWA1986" s="52"/>
      <c r="MWB1986" s="69"/>
      <c r="MWC1986" s="69"/>
      <c r="MWD1986" s="69"/>
      <c r="MWE1986" s="107"/>
      <c r="MWF1986" s="2"/>
      <c r="MWG1986" s="15"/>
      <c r="MWH1986" s="15"/>
      <c r="MWI1986" s="80"/>
      <c r="MWJ1986" s="52"/>
      <c r="MWK1986" s="69"/>
      <c r="MWL1986" s="69"/>
      <c r="MWM1986" s="69"/>
      <c r="MWN1986" s="107"/>
      <c r="MWO1986" s="2"/>
      <c r="MWP1986" s="15"/>
      <c r="MWQ1986" s="15"/>
      <c r="MWR1986" s="80"/>
      <c r="MWS1986" s="52"/>
      <c r="MWT1986" s="69"/>
      <c r="MWU1986" s="69"/>
      <c r="MWV1986" s="69"/>
      <c r="MWW1986" s="107"/>
      <c r="MWX1986" s="2"/>
      <c r="MWY1986" s="15"/>
      <c r="MWZ1986" s="15"/>
      <c r="MXA1986" s="80"/>
      <c r="MXB1986" s="52"/>
      <c r="MXC1986" s="69"/>
      <c r="MXD1986" s="69"/>
      <c r="MXE1986" s="69"/>
      <c r="MXF1986" s="107"/>
      <c r="MXG1986" s="2"/>
      <c r="MXH1986" s="15"/>
      <c r="MXI1986" s="15"/>
      <c r="MXJ1986" s="80"/>
      <c r="MXK1986" s="52"/>
      <c r="MXL1986" s="69"/>
      <c r="MXM1986" s="69"/>
      <c r="MXN1986" s="69"/>
      <c r="MXO1986" s="107"/>
      <c r="MXP1986" s="2"/>
      <c r="MXQ1986" s="15"/>
      <c r="MXR1986" s="15"/>
      <c r="MXS1986" s="80"/>
      <c r="MXT1986" s="52"/>
      <c r="MXU1986" s="69"/>
      <c r="MXV1986" s="69"/>
      <c r="MXW1986" s="69"/>
      <c r="MXX1986" s="107"/>
      <c r="MXY1986" s="2"/>
      <c r="MXZ1986" s="15"/>
      <c r="MYA1986" s="15"/>
      <c r="MYB1986" s="80"/>
      <c r="MYC1986" s="52"/>
      <c r="MYD1986" s="69"/>
      <c r="MYE1986" s="69"/>
      <c r="MYF1986" s="69"/>
      <c r="MYG1986" s="107"/>
      <c r="MYH1986" s="2"/>
      <c r="MYI1986" s="15"/>
      <c r="MYJ1986" s="15"/>
      <c r="MYK1986" s="80"/>
      <c r="MYL1986" s="52"/>
      <c r="MYM1986" s="69"/>
      <c r="MYN1986" s="69"/>
      <c r="MYO1986" s="69"/>
      <c r="MYP1986" s="107"/>
      <c r="MYQ1986" s="2"/>
      <c r="MYR1986" s="15"/>
      <c r="MYS1986" s="15"/>
      <c r="MYT1986" s="80"/>
      <c r="MYU1986" s="52"/>
      <c r="MYV1986" s="69"/>
      <c r="MYW1986" s="69"/>
      <c r="MYX1986" s="69"/>
      <c r="MYY1986" s="107"/>
      <c r="MYZ1986" s="2"/>
      <c r="MZA1986" s="15"/>
      <c r="MZB1986" s="15"/>
      <c r="MZC1986" s="80"/>
      <c r="MZD1986" s="52"/>
      <c r="MZE1986" s="69"/>
      <c r="MZF1986" s="69"/>
      <c r="MZG1986" s="69"/>
      <c r="MZH1986" s="107"/>
      <c r="MZI1986" s="2"/>
      <c r="MZJ1986" s="15"/>
      <c r="MZK1986" s="15"/>
      <c r="MZL1986" s="80"/>
      <c r="MZM1986" s="52"/>
      <c r="MZN1986" s="69"/>
      <c r="MZO1986" s="69"/>
      <c r="MZP1986" s="69"/>
      <c r="MZQ1986" s="107"/>
      <c r="MZR1986" s="2"/>
      <c r="MZS1986" s="15"/>
      <c r="MZT1986" s="15"/>
      <c r="MZU1986" s="80"/>
      <c r="MZV1986" s="52"/>
      <c r="MZW1986" s="69"/>
      <c r="MZX1986" s="69"/>
      <c r="MZY1986" s="69"/>
      <c r="MZZ1986" s="107"/>
      <c r="NAA1986" s="2"/>
      <c r="NAB1986" s="15"/>
      <c r="NAC1986" s="15"/>
      <c r="NAD1986" s="80"/>
      <c r="NAE1986" s="52"/>
      <c r="NAF1986" s="69"/>
      <c r="NAG1986" s="69"/>
      <c r="NAH1986" s="69"/>
      <c r="NAI1986" s="107"/>
      <c r="NAJ1986" s="2"/>
      <c r="NAK1986" s="15"/>
      <c r="NAL1986" s="15"/>
      <c r="NAM1986" s="80"/>
      <c r="NAN1986" s="52"/>
      <c r="NAO1986" s="69"/>
      <c r="NAP1986" s="69"/>
      <c r="NAQ1986" s="69"/>
      <c r="NAR1986" s="107"/>
      <c r="NAS1986" s="2"/>
      <c r="NAT1986" s="15"/>
      <c r="NAU1986" s="15"/>
      <c r="NAV1986" s="80"/>
      <c r="NAW1986" s="52"/>
      <c r="NAX1986" s="69"/>
      <c r="NAY1986" s="69"/>
      <c r="NAZ1986" s="69"/>
      <c r="NBA1986" s="107"/>
      <c r="NBB1986" s="2"/>
      <c r="NBC1986" s="15"/>
      <c r="NBD1986" s="15"/>
      <c r="NBE1986" s="80"/>
      <c r="NBF1986" s="52"/>
      <c r="NBG1986" s="69"/>
      <c r="NBH1986" s="69"/>
      <c r="NBI1986" s="69"/>
      <c r="NBJ1986" s="107"/>
      <c r="NBK1986" s="2"/>
      <c r="NBL1986" s="15"/>
      <c r="NBM1986" s="15"/>
      <c r="NBN1986" s="80"/>
      <c r="NBO1986" s="52"/>
      <c r="NBP1986" s="69"/>
      <c r="NBQ1986" s="69"/>
      <c r="NBR1986" s="69"/>
      <c r="NBS1986" s="107"/>
      <c r="NBT1986" s="2"/>
      <c r="NBU1986" s="15"/>
      <c r="NBV1986" s="15"/>
      <c r="NBW1986" s="80"/>
      <c r="NBX1986" s="52"/>
      <c r="NBY1986" s="69"/>
      <c r="NBZ1986" s="69"/>
      <c r="NCA1986" s="69"/>
      <c r="NCB1986" s="107"/>
      <c r="NCC1986" s="2"/>
      <c r="NCD1986" s="15"/>
      <c r="NCE1986" s="15"/>
      <c r="NCF1986" s="80"/>
      <c r="NCG1986" s="52"/>
      <c r="NCH1986" s="69"/>
      <c r="NCI1986" s="69"/>
      <c r="NCJ1986" s="69"/>
      <c r="NCK1986" s="107"/>
      <c r="NCL1986" s="2"/>
      <c r="NCM1986" s="15"/>
      <c r="NCN1986" s="15"/>
      <c r="NCO1986" s="80"/>
      <c r="NCP1986" s="52"/>
      <c r="NCQ1986" s="69"/>
      <c r="NCR1986" s="69"/>
      <c r="NCS1986" s="69"/>
      <c r="NCT1986" s="107"/>
      <c r="NCU1986" s="2"/>
      <c r="NCV1986" s="15"/>
      <c r="NCW1986" s="15"/>
      <c r="NCX1986" s="80"/>
      <c r="NCY1986" s="52"/>
      <c r="NCZ1986" s="69"/>
      <c r="NDA1986" s="69"/>
      <c r="NDB1986" s="69"/>
      <c r="NDC1986" s="107"/>
      <c r="NDD1986" s="2"/>
      <c r="NDE1986" s="15"/>
      <c r="NDF1986" s="15"/>
      <c r="NDG1986" s="80"/>
      <c r="NDH1986" s="52"/>
      <c r="NDI1986" s="69"/>
      <c r="NDJ1986" s="69"/>
      <c r="NDK1986" s="69"/>
      <c r="NDL1986" s="107"/>
      <c r="NDM1986" s="2"/>
      <c r="NDN1986" s="15"/>
      <c r="NDO1986" s="15"/>
      <c r="NDP1986" s="80"/>
      <c r="NDQ1986" s="52"/>
      <c r="NDR1986" s="69"/>
      <c r="NDS1986" s="69"/>
      <c r="NDT1986" s="69"/>
      <c r="NDU1986" s="107"/>
      <c r="NDV1986" s="2"/>
      <c r="NDW1986" s="15"/>
      <c r="NDX1986" s="15"/>
      <c r="NDY1986" s="80"/>
      <c r="NDZ1986" s="52"/>
      <c r="NEA1986" s="69"/>
      <c r="NEB1986" s="69"/>
      <c r="NEC1986" s="69"/>
      <c r="NED1986" s="107"/>
      <c r="NEE1986" s="2"/>
      <c r="NEF1986" s="15"/>
      <c r="NEG1986" s="15"/>
      <c r="NEH1986" s="80"/>
      <c r="NEI1986" s="52"/>
      <c r="NEJ1986" s="69"/>
      <c r="NEK1986" s="69"/>
      <c r="NEL1986" s="69"/>
      <c r="NEM1986" s="107"/>
      <c r="NEN1986" s="2"/>
      <c r="NEO1986" s="15"/>
      <c r="NEP1986" s="15"/>
      <c r="NEQ1986" s="80"/>
      <c r="NER1986" s="52"/>
      <c r="NES1986" s="69"/>
      <c r="NET1986" s="69"/>
      <c r="NEU1986" s="69"/>
      <c r="NEV1986" s="107"/>
      <c r="NEW1986" s="2"/>
      <c r="NEX1986" s="15"/>
      <c r="NEY1986" s="15"/>
      <c r="NEZ1986" s="80"/>
      <c r="NFA1986" s="52"/>
      <c r="NFB1986" s="69"/>
      <c r="NFC1986" s="69"/>
      <c r="NFD1986" s="69"/>
      <c r="NFE1986" s="107"/>
      <c r="NFF1986" s="2"/>
      <c r="NFG1986" s="15"/>
      <c r="NFH1986" s="15"/>
      <c r="NFI1986" s="80"/>
      <c r="NFJ1986" s="52"/>
      <c r="NFK1986" s="69"/>
      <c r="NFL1986" s="69"/>
      <c r="NFM1986" s="69"/>
      <c r="NFN1986" s="107"/>
      <c r="NFO1986" s="2"/>
      <c r="NFP1986" s="15"/>
      <c r="NFQ1986" s="15"/>
      <c r="NFR1986" s="80"/>
      <c r="NFS1986" s="52"/>
      <c r="NFT1986" s="69"/>
      <c r="NFU1986" s="69"/>
      <c r="NFV1986" s="69"/>
      <c r="NFW1986" s="107"/>
      <c r="NFX1986" s="2"/>
      <c r="NFY1986" s="15"/>
      <c r="NFZ1986" s="15"/>
      <c r="NGA1986" s="80"/>
      <c r="NGB1986" s="52"/>
      <c r="NGC1986" s="69"/>
      <c r="NGD1986" s="69"/>
      <c r="NGE1986" s="69"/>
      <c r="NGF1986" s="107"/>
      <c r="NGG1986" s="2"/>
      <c r="NGH1986" s="15"/>
      <c r="NGI1986" s="15"/>
      <c r="NGJ1986" s="80"/>
      <c r="NGK1986" s="52"/>
      <c r="NGL1986" s="69"/>
      <c r="NGM1986" s="69"/>
      <c r="NGN1986" s="69"/>
      <c r="NGO1986" s="107"/>
      <c r="NGP1986" s="2"/>
      <c r="NGQ1986" s="15"/>
      <c r="NGR1986" s="15"/>
      <c r="NGS1986" s="80"/>
      <c r="NGT1986" s="52"/>
      <c r="NGU1986" s="69"/>
      <c r="NGV1986" s="69"/>
      <c r="NGW1986" s="69"/>
      <c r="NGX1986" s="107"/>
      <c r="NGY1986" s="2"/>
      <c r="NGZ1986" s="15"/>
      <c r="NHA1986" s="15"/>
      <c r="NHB1986" s="80"/>
      <c r="NHC1986" s="52"/>
      <c r="NHD1986" s="69"/>
      <c r="NHE1986" s="69"/>
      <c r="NHF1986" s="69"/>
      <c r="NHG1986" s="107"/>
      <c r="NHH1986" s="2"/>
      <c r="NHI1986" s="15"/>
      <c r="NHJ1986" s="15"/>
      <c r="NHK1986" s="80"/>
      <c r="NHL1986" s="52"/>
      <c r="NHM1986" s="69"/>
      <c r="NHN1986" s="69"/>
      <c r="NHO1986" s="69"/>
      <c r="NHP1986" s="107"/>
      <c r="NHQ1986" s="2"/>
      <c r="NHR1986" s="15"/>
      <c r="NHS1986" s="15"/>
      <c r="NHT1986" s="80"/>
      <c r="NHU1986" s="52"/>
      <c r="NHV1986" s="69"/>
      <c r="NHW1986" s="69"/>
      <c r="NHX1986" s="69"/>
      <c r="NHY1986" s="107"/>
      <c r="NHZ1986" s="2"/>
      <c r="NIA1986" s="15"/>
      <c r="NIB1986" s="15"/>
      <c r="NIC1986" s="80"/>
      <c r="NID1986" s="52"/>
      <c r="NIE1986" s="69"/>
      <c r="NIF1986" s="69"/>
      <c r="NIG1986" s="69"/>
      <c r="NIH1986" s="107"/>
      <c r="NII1986" s="2"/>
      <c r="NIJ1986" s="15"/>
      <c r="NIK1986" s="15"/>
      <c r="NIL1986" s="80"/>
      <c r="NIM1986" s="52"/>
      <c r="NIN1986" s="69"/>
      <c r="NIO1986" s="69"/>
      <c r="NIP1986" s="69"/>
      <c r="NIQ1986" s="107"/>
      <c r="NIR1986" s="2"/>
      <c r="NIS1986" s="15"/>
      <c r="NIT1986" s="15"/>
      <c r="NIU1986" s="80"/>
      <c r="NIV1986" s="52"/>
      <c r="NIW1986" s="69"/>
      <c r="NIX1986" s="69"/>
      <c r="NIY1986" s="69"/>
      <c r="NIZ1986" s="107"/>
      <c r="NJA1986" s="2"/>
      <c r="NJB1986" s="15"/>
      <c r="NJC1986" s="15"/>
      <c r="NJD1986" s="80"/>
      <c r="NJE1986" s="52"/>
      <c r="NJF1986" s="69"/>
      <c r="NJG1986" s="69"/>
      <c r="NJH1986" s="69"/>
      <c r="NJI1986" s="107"/>
      <c r="NJJ1986" s="2"/>
      <c r="NJK1986" s="15"/>
      <c r="NJL1986" s="15"/>
      <c r="NJM1986" s="80"/>
      <c r="NJN1986" s="52"/>
      <c r="NJO1986" s="69"/>
      <c r="NJP1986" s="69"/>
      <c r="NJQ1986" s="69"/>
      <c r="NJR1986" s="107"/>
      <c r="NJS1986" s="2"/>
      <c r="NJT1986" s="15"/>
      <c r="NJU1986" s="15"/>
      <c r="NJV1986" s="80"/>
      <c r="NJW1986" s="52"/>
      <c r="NJX1986" s="69"/>
      <c r="NJY1986" s="69"/>
      <c r="NJZ1986" s="69"/>
      <c r="NKA1986" s="107"/>
      <c r="NKB1986" s="2"/>
      <c r="NKC1986" s="15"/>
      <c r="NKD1986" s="15"/>
      <c r="NKE1986" s="80"/>
      <c r="NKF1986" s="52"/>
      <c r="NKG1986" s="69"/>
      <c r="NKH1986" s="69"/>
      <c r="NKI1986" s="69"/>
      <c r="NKJ1986" s="107"/>
      <c r="NKK1986" s="2"/>
      <c r="NKL1986" s="15"/>
      <c r="NKM1986" s="15"/>
      <c r="NKN1986" s="80"/>
      <c r="NKO1986" s="52"/>
      <c r="NKP1986" s="69"/>
      <c r="NKQ1986" s="69"/>
      <c r="NKR1986" s="69"/>
      <c r="NKS1986" s="107"/>
      <c r="NKT1986" s="2"/>
      <c r="NKU1986" s="15"/>
      <c r="NKV1986" s="15"/>
      <c r="NKW1986" s="80"/>
      <c r="NKX1986" s="52"/>
      <c r="NKY1986" s="69"/>
      <c r="NKZ1986" s="69"/>
      <c r="NLA1986" s="69"/>
      <c r="NLB1986" s="107"/>
      <c r="NLC1986" s="2"/>
      <c r="NLD1986" s="15"/>
      <c r="NLE1986" s="15"/>
      <c r="NLF1986" s="80"/>
      <c r="NLG1986" s="52"/>
      <c r="NLH1986" s="69"/>
      <c r="NLI1986" s="69"/>
      <c r="NLJ1986" s="69"/>
      <c r="NLK1986" s="107"/>
      <c r="NLL1986" s="2"/>
      <c r="NLM1986" s="15"/>
      <c r="NLN1986" s="15"/>
      <c r="NLO1986" s="80"/>
      <c r="NLP1986" s="52"/>
      <c r="NLQ1986" s="69"/>
      <c r="NLR1986" s="69"/>
      <c r="NLS1986" s="69"/>
      <c r="NLT1986" s="107"/>
      <c r="NLU1986" s="2"/>
      <c r="NLV1986" s="15"/>
      <c r="NLW1986" s="15"/>
      <c r="NLX1986" s="80"/>
      <c r="NLY1986" s="52"/>
      <c r="NLZ1986" s="69"/>
      <c r="NMA1986" s="69"/>
      <c r="NMB1986" s="69"/>
      <c r="NMC1986" s="107"/>
      <c r="NMD1986" s="2"/>
      <c r="NME1986" s="15"/>
      <c r="NMF1986" s="15"/>
      <c r="NMG1986" s="80"/>
      <c r="NMH1986" s="52"/>
      <c r="NMI1986" s="69"/>
      <c r="NMJ1986" s="69"/>
      <c r="NMK1986" s="69"/>
      <c r="NML1986" s="107"/>
      <c r="NMM1986" s="2"/>
      <c r="NMN1986" s="15"/>
      <c r="NMO1986" s="15"/>
      <c r="NMP1986" s="80"/>
      <c r="NMQ1986" s="52"/>
      <c r="NMR1986" s="69"/>
      <c r="NMS1986" s="69"/>
      <c r="NMT1986" s="69"/>
      <c r="NMU1986" s="107"/>
      <c r="NMV1986" s="2"/>
      <c r="NMW1986" s="15"/>
      <c r="NMX1986" s="15"/>
      <c r="NMY1986" s="80"/>
      <c r="NMZ1986" s="52"/>
      <c r="NNA1986" s="69"/>
      <c r="NNB1986" s="69"/>
      <c r="NNC1986" s="69"/>
      <c r="NND1986" s="107"/>
      <c r="NNE1986" s="2"/>
      <c r="NNF1986" s="15"/>
      <c r="NNG1986" s="15"/>
      <c r="NNH1986" s="80"/>
      <c r="NNI1986" s="52"/>
      <c r="NNJ1986" s="69"/>
      <c r="NNK1986" s="69"/>
      <c r="NNL1986" s="69"/>
      <c r="NNM1986" s="107"/>
      <c r="NNN1986" s="2"/>
      <c r="NNO1986" s="15"/>
      <c r="NNP1986" s="15"/>
      <c r="NNQ1986" s="80"/>
      <c r="NNR1986" s="52"/>
      <c r="NNS1986" s="69"/>
      <c r="NNT1986" s="69"/>
      <c r="NNU1986" s="69"/>
      <c r="NNV1986" s="107"/>
      <c r="NNW1986" s="2"/>
      <c r="NNX1986" s="15"/>
      <c r="NNY1986" s="15"/>
      <c r="NNZ1986" s="80"/>
      <c r="NOA1986" s="52"/>
      <c r="NOB1986" s="69"/>
      <c r="NOC1986" s="69"/>
      <c r="NOD1986" s="69"/>
      <c r="NOE1986" s="107"/>
      <c r="NOF1986" s="2"/>
      <c r="NOG1986" s="15"/>
      <c r="NOH1986" s="15"/>
      <c r="NOI1986" s="80"/>
      <c r="NOJ1986" s="52"/>
      <c r="NOK1986" s="69"/>
      <c r="NOL1986" s="69"/>
      <c r="NOM1986" s="69"/>
      <c r="NON1986" s="107"/>
      <c r="NOO1986" s="2"/>
      <c r="NOP1986" s="15"/>
      <c r="NOQ1986" s="15"/>
      <c r="NOR1986" s="80"/>
      <c r="NOS1986" s="52"/>
      <c r="NOT1986" s="69"/>
      <c r="NOU1986" s="69"/>
      <c r="NOV1986" s="69"/>
      <c r="NOW1986" s="107"/>
      <c r="NOX1986" s="2"/>
      <c r="NOY1986" s="15"/>
      <c r="NOZ1986" s="15"/>
      <c r="NPA1986" s="80"/>
      <c r="NPB1986" s="52"/>
      <c r="NPC1986" s="69"/>
      <c r="NPD1986" s="69"/>
      <c r="NPE1986" s="69"/>
      <c r="NPF1986" s="107"/>
      <c r="NPG1986" s="2"/>
      <c r="NPH1986" s="15"/>
      <c r="NPI1986" s="15"/>
      <c r="NPJ1986" s="80"/>
      <c r="NPK1986" s="52"/>
      <c r="NPL1986" s="69"/>
      <c r="NPM1986" s="69"/>
      <c r="NPN1986" s="69"/>
      <c r="NPO1986" s="107"/>
      <c r="NPP1986" s="2"/>
      <c r="NPQ1986" s="15"/>
      <c r="NPR1986" s="15"/>
      <c r="NPS1986" s="80"/>
      <c r="NPT1986" s="52"/>
      <c r="NPU1986" s="69"/>
      <c r="NPV1986" s="69"/>
      <c r="NPW1986" s="69"/>
      <c r="NPX1986" s="107"/>
      <c r="NPY1986" s="2"/>
      <c r="NPZ1986" s="15"/>
      <c r="NQA1986" s="15"/>
      <c r="NQB1986" s="80"/>
      <c r="NQC1986" s="52"/>
      <c r="NQD1986" s="69"/>
      <c r="NQE1986" s="69"/>
      <c r="NQF1986" s="69"/>
      <c r="NQG1986" s="107"/>
      <c r="NQH1986" s="2"/>
      <c r="NQI1986" s="15"/>
      <c r="NQJ1986" s="15"/>
      <c r="NQK1986" s="80"/>
      <c r="NQL1986" s="52"/>
      <c r="NQM1986" s="69"/>
      <c r="NQN1986" s="69"/>
      <c r="NQO1986" s="69"/>
      <c r="NQP1986" s="107"/>
      <c r="NQQ1986" s="2"/>
      <c r="NQR1986" s="15"/>
      <c r="NQS1986" s="15"/>
      <c r="NQT1986" s="80"/>
      <c r="NQU1986" s="52"/>
      <c r="NQV1986" s="69"/>
      <c r="NQW1986" s="69"/>
      <c r="NQX1986" s="69"/>
      <c r="NQY1986" s="107"/>
      <c r="NQZ1986" s="2"/>
      <c r="NRA1986" s="15"/>
      <c r="NRB1986" s="15"/>
      <c r="NRC1986" s="80"/>
      <c r="NRD1986" s="52"/>
      <c r="NRE1986" s="69"/>
      <c r="NRF1986" s="69"/>
      <c r="NRG1986" s="69"/>
      <c r="NRH1986" s="107"/>
      <c r="NRI1986" s="2"/>
      <c r="NRJ1986" s="15"/>
      <c r="NRK1986" s="15"/>
      <c r="NRL1986" s="80"/>
      <c r="NRM1986" s="52"/>
      <c r="NRN1986" s="69"/>
      <c r="NRO1986" s="69"/>
      <c r="NRP1986" s="69"/>
      <c r="NRQ1986" s="107"/>
      <c r="NRR1986" s="2"/>
      <c r="NRS1986" s="15"/>
      <c r="NRT1986" s="15"/>
      <c r="NRU1986" s="80"/>
      <c r="NRV1986" s="52"/>
      <c r="NRW1986" s="69"/>
      <c r="NRX1986" s="69"/>
      <c r="NRY1986" s="69"/>
      <c r="NRZ1986" s="107"/>
      <c r="NSA1986" s="2"/>
      <c r="NSB1986" s="15"/>
      <c r="NSC1986" s="15"/>
      <c r="NSD1986" s="80"/>
      <c r="NSE1986" s="52"/>
      <c r="NSF1986" s="69"/>
      <c r="NSG1986" s="69"/>
      <c r="NSH1986" s="69"/>
      <c r="NSI1986" s="107"/>
      <c r="NSJ1986" s="2"/>
      <c r="NSK1986" s="15"/>
      <c r="NSL1986" s="15"/>
      <c r="NSM1986" s="80"/>
      <c r="NSN1986" s="52"/>
      <c r="NSO1986" s="69"/>
      <c r="NSP1986" s="69"/>
      <c r="NSQ1986" s="69"/>
      <c r="NSR1986" s="107"/>
      <c r="NSS1986" s="2"/>
      <c r="NST1986" s="15"/>
      <c r="NSU1986" s="15"/>
      <c r="NSV1986" s="80"/>
      <c r="NSW1986" s="52"/>
      <c r="NSX1986" s="69"/>
      <c r="NSY1986" s="69"/>
      <c r="NSZ1986" s="69"/>
      <c r="NTA1986" s="107"/>
      <c r="NTB1986" s="2"/>
      <c r="NTC1986" s="15"/>
      <c r="NTD1986" s="15"/>
      <c r="NTE1986" s="80"/>
      <c r="NTF1986" s="52"/>
      <c r="NTG1986" s="69"/>
      <c r="NTH1986" s="69"/>
      <c r="NTI1986" s="69"/>
      <c r="NTJ1986" s="107"/>
      <c r="NTK1986" s="2"/>
      <c r="NTL1986" s="15"/>
      <c r="NTM1986" s="15"/>
      <c r="NTN1986" s="80"/>
      <c r="NTO1986" s="52"/>
      <c r="NTP1986" s="69"/>
      <c r="NTQ1986" s="69"/>
      <c r="NTR1986" s="69"/>
      <c r="NTS1986" s="107"/>
      <c r="NTT1986" s="2"/>
      <c r="NTU1986" s="15"/>
      <c r="NTV1986" s="15"/>
      <c r="NTW1986" s="80"/>
      <c r="NTX1986" s="52"/>
      <c r="NTY1986" s="69"/>
      <c r="NTZ1986" s="69"/>
      <c r="NUA1986" s="69"/>
      <c r="NUB1986" s="107"/>
      <c r="NUC1986" s="2"/>
      <c r="NUD1986" s="15"/>
      <c r="NUE1986" s="15"/>
      <c r="NUF1986" s="80"/>
      <c r="NUG1986" s="52"/>
      <c r="NUH1986" s="69"/>
      <c r="NUI1986" s="69"/>
      <c r="NUJ1986" s="69"/>
      <c r="NUK1986" s="107"/>
      <c r="NUL1986" s="2"/>
      <c r="NUM1986" s="15"/>
      <c r="NUN1986" s="15"/>
      <c r="NUO1986" s="80"/>
      <c r="NUP1986" s="52"/>
      <c r="NUQ1986" s="69"/>
      <c r="NUR1986" s="69"/>
      <c r="NUS1986" s="69"/>
      <c r="NUT1986" s="107"/>
      <c r="NUU1986" s="2"/>
      <c r="NUV1986" s="15"/>
      <c r="NUW1986" s="15"/>
      <c r="NUX1986" s="80"/>
      <c r="NUY1986" s="52"/>
      <c r="NUZ1986" s="69"/>
      <c r="NVA1986" s="69"/>
      <c r="NVB1986" s="69"/>
      <c r="NVC1986" s="107"/>
      <c r="NVD1986" s="2"/>
      <c r="NVE1986" s="15"/>
      <c r="NVF1986" s="15"/>
      <c r="NVG1986" s="80"/>
      <c r="NVH1986" s="52"/>
      <c r="NVI1986" s="69"/>
      <c r="NVJ1986" s="69"/>
      <c r="NVK1986" s="69"/>
      <c r="NVL1986" s="107"/>
      <c r="NVM1986" s="2"/>
      <c r="NVN1986" s="15"/>
      <c r="NVO1986" s="15"/>
      <c r="NVP1986" s="80"/>
      <c r="NVQ1986" s="52"/>
      <c r="NVR1986" s="69"/>
      <c r="NVS1986" s="69"/>
      <c r="NVT1986" s="69"/>
      <c r="NVU1986" s="107"/>
      <c r="NVV1986" s="2"/>
      <c r="NVW1986" s="15"/>
      <c r="NVX1986" s="15"/>
      <c r="NVY1986" s="80"/>
      <c r="NVZ1986" s="52"/>
      <c r="NWA1986" s="69"/>
      <c r="NWB1986" s="69"/>
      <c r="NWC1986" s="69"/>
      <c r="NWD1986" s="107"/>
      <c r="NWE1986" s="2"/>
      <c r="NWF1986" s="15"/>
      <c r="NWG1986" s="15"/>
      <c r="NWH1986" s="80"/>
      <c r="NWI1986" s="52"/>
      <c r="NWJ1986" s="69"/>
      <c r="NWK1986" s="69"/>
      <c r="NWL1986" s="69"/>
      <c r="NWM1986" s="107"/>
      <c r="NWN1986" s="2"/>
      <c r="NWO1986" s="15"/>
      <c r="NWP1986" s="15"/>
      <c r="NWQ1986" s="80"/>
      <c r="NWR1986" s="52"/>
      <c r="NWS1986" s="69"/>
      <c r="NWT1986" s="69"/>
      <c r="NWU1986" s="69"/>
      <c r="NWV1986" s="107"/>
      <c r="NWW1986" s="2"/>
      <c r="NWX1986" s="15"/>
      <c r="NWY1986" s="15"/>
      <c r="NWZ1986" s="80"/>
      <c r="NXA1986" s="52"/>
      <c r="NXB1986" s="69"/>
      <c r="NXC1986" s="69"/>
      <c r="NXD1986" s="69"/>
      <c r="NXE1986" s="107"/>
      <c r="NXF1986" s="2"/>
      <c r="NXG1986" s="15"/>
      <c r="NXH1986" s="15"/>
      <c r="NXI1986" s="80"/>
      <c r="NXJ1986" s="52"/>
      <c r="NXK1986" s="69"/>
      <c r="NXL1986" s="69"/>
      <c r="NXM1986" s="69"/>
      <c r="NXN1986" s="107"/>
      <c r="NXO1986" s="2"/>
      <c r="NXP1986" s="15"/>
      <c r="NXQ1986" s="15"/>
      <c r="NXR1986" s="80"/>
      <c r="NXS1986" s="52"/>
      <c r="NXT1986" s="69"/>
      <c r="NXU1986" s="69"/>
      <c r="NXV1986" s="69"/>
      <c r="NXW1986" s="107"/>
      <c r="NXX1986" s="2"/>
      <c r="NXY1986" s="15"/>
      <c r="NXZ1986" s="15"/>
      <c r="NYA1986" s="80"/>
      <c r="NYB1986" s="52"/>
      <c r="NYC1986" s="69"/>
      <c r="NYD1986" s="69"/>
      <c r="NYE1986" s="69"/>
      <c r="NYF1986" s="107"/>
      <c r="NYG1986" s="2"/>
      <c r="NYH1986" s="15"/>
      <c r="NYI1986" s="15"/>
      <c r="NYJ1986" s="80"/>
      <c r="NYK1986" s="52"/>
      <c r="NYL1986" s="69"/>
      <c r="NYM1986" s="69"/>
      <c r="NYN1986" s="69"/>
      <c r="NYO1986" s="107"/>
      <c r="NYP1986" s="2"/>
      <c r="NYQ1986" s="15"/>
      <c r="NYR1986" s="15"/>
      <c r="NYS1986" s="80"/>
      <c r="NYT1986" s="52"/>
      <c r="NYU1986" s="69"/>
      <c r="NYV1986" s="69"/>
      <c r="NYW1986" s="69"/>
      <c r="NYX1986" s="107"/>
      <c r="NYY1986" s="2"/>
      <c r="NYZ1986" s="15"/>
      <c r="NZA1986" s="15"/>
      <c r="NZB1986" s="80"/>
      <c r="NZC1986" s="52"/>
      <c r="NZD1986" s="69"/>
      <c r="NZE1986" s="69"/>
      <c r="NZF1986" s="69"/>
      <c r="NZG1986" s="107"/>
      <c r="NZH1986" s="2"/>
      <c r="NZI1986" s="15"/>
      <c r="NZJ1986" s="15"/>
      <c r="NZK1986" s="80"/>
      <c r="NZL1986" s="52"/>
      <c r="NZM1986" s="69"/>
      <c r="NZN1986" s="69"/>
      <c r="NZO1986" s="69"/>
      <c r="NZP1986" s="107"/>
      <c r="NZQ1986" s="2"/>
      <c r="NZR1986" s="15"/>
      <c r="NZS1986" s="15"/>
      <c r="NZT1986" s="80"/>
      <c r="NZU1986" s="52"/>
      <c r="NZV1986" s="69"/>
      <c r="NZW1986" s="69"/>
      <c r="NZX1986" s="69"/>
      <c r="NZY1986" s="107"/>
      <c r="NZZ1986" s="2"/>
      <c r="OAA1986" s="15"/>
      <c r="OAB1986" s="15"/>
      <c r="OAC1986" s="80"/>
      <c r="OAD1986" s="52"/>
      <c r="OAE1986" s="69"/>
      <c r="OAF1986" s="69"/>
      <c r="OAG1986" s="69"/>
      <c r="OAH1986" s="107"/>
      <c r="OAI1986" s="2"/>
      <c r="OAJ1986" s="15"/>
      <c r="OAK1986" s="15"/>
      <c r="OAL1986" s="80"/>
      <c r="OAM1986" s="52"/>
      <c r="OAN1986" s="69"/>
      <c r="OAO1986" s="69"/>
      <c r="OAP1986" s="69"/>
      <c r="OAQ1986" s="107"/>
      <c r="OAR1986" s="2"/>
      <c r="OAS1986" s="15"/>
      <c r="OAT1986" s="15"/>
      <c r="OAU1986" s="80"/>
      <c r="OAV1986" s="52"/>
      <c r="OAW1986" s="69"/>
      <c r="OAX1986" s="69"/>
      <c r="OAY1986" s="69"/>
      <c r="OAZ1986" s="107"/>
      <c r="OBA1986" s="2"/>
      <c r="OBB1986" s="15"/>
      <c r="OBC1986" s="15"/>
      <c r="OBD1986" s="80"/>
      <c r="OBE1986" s="52"/>
      <c r="OBF1986" s="69"/>
      <c r="OBG1986" s="69"/>
      <c r="OBH1986" s="69"/>
      <c r="OBI1986" s="107"/>
      <c r="OBJ1986" s="2"/>
      <c r="OBK1986" s="15"/>
      <c r="OBL1986" s="15"/>
      <c r="OBM1986" s="80"/>
      <c r="OBN1986" s="52"/>
      <c r="OBO1986" s="69"/>
      <c r="OBP1986" s="69"/>
      <c r="OBQ1986" s="69"/>
      <c r="OBR1986" s="107"/>
      <c r="OBS1986" s="2"/>
      <c r="OBT1986" s="15"/>
      <c r="OBU1986" s="15"/>
      <c r="OBV1986" s="80"/>
      <c r="OBW1986" s="52"/>
      <c r="OBX1986" s="69"/>
      <c r="OBY1986" s="69"/>
      <c r="OBZ1986" s="69"/>
      <c r="OCA1986" s="107"/>
      <c r="OCB1986" s="2"/>
      <c r="OCC1986" s="15"/>
      <c r="OCD1986" s="15"/>
      <c r="OCE1986" s="80"/>
      <c r="OCF1986" s="52"/>
      <c r="OCG1986" s="69"/>
      <c r="OCH1986" s="69"/>
      <c r="OCI1986" s="69"/>
      <c r="OCJ1986" s="107"/>
      <c r="OCK1986" s="2"/>
      <c r="OCL1986" s="15"/>
      <c r="OCM1986" s="15"/>
      <c r="OCN1986" s="80"/>
      <c r="OCO1986" s="52"/>
      <c r="OCP1986" s="69"/>
      <c r="OCQ1986" s="69"/>
      <c r="OCR1986" s="69"/>
      <c r="OCS1986" s="107"/>
      <c r="OCT1986" s="2"/>
      <c r="OCU1986" s="15"/>
      <c r="OCV1986" s="15"/>
      <c r="OCW1986" s="80"/>
      <c r="OCX1986" s="52"/>
      <c r="OCY1986" s="69"/>
      <c r="OCZ1986" s="69"/>
      <c r="ODA1986" s="69"/>
      <c r="ODB1986" s="107"/>
      <c r="ODC1986" s="2"/>
      <c r="ODD1986" s="15"/>
      <c r="ODE1986" s="15"/>
      <c r="ODF1986" s="80"/>
      <c r="ODG1986" s="52"/>
      <c r="ODH1986" s="69"/>
      <c r="ODI1986" s="69"/>
      <c r="ODJ1986" s="69"/>
      <c r="ODK1986" s="107"/>
      <c r="ODL1986" s="2"/>
      <c r="ODM1986" s="15"/>
      <c r="ODN1986" s="15"/>
      <c r="ODO1986" s="80"/>
      <c r="ODP1986" s="52"/>
      <c r="ODQ1986" s="69"/>
      <c r="ODR1986" s="69"/>
      <c r="ODS1986" s="69"/>
      <c r="ODT1986" s="107"/>
      <c r="ODU1986" s="2"/>
      <c r="ODV1986" s="15"/>
      <c r="ODW1986" s="15"/>
      <c r="ODX1986" s="80"/>
      <c r="ODY1986" s="52"/>
      <c r="ODZ1986" s="69"/>
      <c r="OEA1986" s="69"/>
      <c r="OEB1986" s="69"/>
      <c r="OEC1986" s="107"/>
      <c r="OED1986" s="2"/>
      <c r="OEE1986" s="15"/>
      <c r="OEF1986" s="15"/>
      <c r="OEG1986" s="80"/>
      <c r="OEH1986" s="52"/>
      <c r="OEI1986" s="69"/>
      <c r="OEJ1986" s="69"/>
      <c r="OEK1986" s="69"/>
      <c r="OEL1986" s="107"/>
      <c r="OEM1986" s="2"/>
      <c r="OEN1986" s="15"/>
      <c r="OEO1986" s="15"/>
      <c r="OEP1986" s="80"/>
      <c r="OEQ1986" s="52"/>
      <c r="OER1986" s="69"/>
      <c r="OES1986" s="69"/>
      <c r="OET1986" s="69"/>
      <c r="OEU1986" s="107"/>
      <c r="OEV1986" s="2"/>
      <c r="OEW1986" s="15"/>
      <c r="OEX1986" s="15"/>
      <c r="OEY1986" s="80"/>
      <c r="OEZ1986" s="52"/>
      <c r="OFA1986" s="69"/>
      <c r="OFB1986" s="69"/>
      <c r="OFC1986" s="69"/>
      <c r="OFD1986" s="107"/>
      <c r="OFE1986" s="2"/>
      <c r="OFF1986" s="15"/>
      <c r="OFG1986" s="15"/>
      <c r="OFH1986" s="80"/>
      <c r="OFI1986" s="52"/>
      <c r="OFJ1986" s="69"/>
      <c r="OFK1986" s="69"/>
      <c r="OFL1986" s="69"/>
      <c r="OFM1986" s="107"/>
      <c r="OFN1986" s="2"/>
      <c r="OFO1986" s="15"/>
      <c r="OFP1986" s="15"/>
      <c r="OFQ1986" s="80"/>
      <c r="OFR1986" s="52"/>
      <c r="OFS1986" s="69"/>
      <c r="OFT1986" s="69"/>
      <c r="OFU1986" s="69"/>
      <c r="OFV1986" s="107"/>
      <c r="OFW1986" s="2"/>
      <c r="OFX1986" s="15"/>
      <c r="OFY1986" s="15"/>
      <c r="OFZ1986" s="80"/>
      <c r="OGA1986" s="52"/>
      <c r="OGB1986" s="69"/>
      <c r="OGC1986" s="69"/>
      <c r="OGD1986" s="69"/>
      <c r="OGE1986" s="107"/>
      <c r="OGF1986" s="2"/>
      <c r="OGG1986" s="15"/>
      <c r="OGH1986" s="15"/>
      <c r="OGI1986" s="80"/>
      <c r="OGJ1986" s="52"/>
      <c r="OGK1986" s="69"/>
      <c r="OGL1986" s="69"/>
      <c r="OGM1986" s="69"/>
      <c r="OGN1986" s="107"/>
      <c r="OGO1986" s="2"/>
      <c r="OGP1986" s="15"/>
      <c r="OGQ1986" s="15"/>
      <c r="OGR1986" s="80"/>
      <c r="OGS1986" s="52"/>
      <c r="OGT1986" s="69"/>
      <c r="OGU1986" s="69"/>
      <c r="OGV1986" s="69"/>
      <c r="OGW1986" s="107"/>
      <c r="OGX1986" s="2"/>
      <c r="OGY1986" s="15"/>
      <c r="OGZ1986" s="15"/>
      <c r="OHA1986" s="80"/>
      <c r="OHB1986" s="52"/>
      <c r="OHC1986" s="69"/>
      <c r="OHD1986" s="69"/>
      <c r="OHE1986" s="69"/>
      <c r="OHF1986" s="107"/>
      <c r="OHG1986" s="2"/>
      <c r="OHH1986" s="15"/>
      <c r="OHI1986" s="15"/>
      <c r="OHJ1986" s="80"/>
      <c r="OHK1986" s="52"/>
      <c r="OHL1986" s="69"/>
      <c r="OHM1986" s="69"/>
      <c r="OHN1986" s="69"/>
      <c r="OHO1986" s="107"/>
      <c r="OHP1986" s="2"/>
      <c r="OHQ1986" s="15"/>
      <c r="OHR1986" s="15"/>
      <c r="OHS1986" s="80"/>
      <c r="OHT1986" s="52"/>
      <c r="OHU1986" s="69"/>
      <c r="OHV1986" s="69"/>
      <c r="OHW1986" s="69"/>
      <c r="OHX1986" s="107"/>
      <c r="OHY1986" s="2"/>
      <c r="OHZ1986" s="15"/>
      <c r="OIA1986" s="15"/>
      <c r="OIB1986" s="80"/>
      <c r="OIC1986" s="52"/>
      <c r="OID1986" s="69"/>
      <c r="OIE1986" s="69"/>
      <c r="OIF1986" s="69"/>
      <c r="OIG1986" s="107"/>
      <c r="OIH1986" s="2"/>
      <c r="OII1986" s="15"/>
      <c r="OIJ1986" s="15"/>
      <c r="OIK1986" s="80"/>
      <c r="OIL1986" s="52"/>
      <c r="OIM1986" s="69"/>
      <c r="OIN1986" s="69"/>
      <c r="OIO1986" s="69"/>
      <c r="OIP1986" s="107"/>
      <c r="OIQ1986" s="2"/>
      <c r="OIR1986" s="15"/>
      <c r="OIS1986" s="15"/>
      <c r="OIT1986" s="80"/>
      <c r="OIU1986" s="52"/>
      <c r="OIV1986" s="69"/>
      <c r="OIW1986" s="69"/>
      <c r="OIX1986" s="69"/>
      <c r="OIY1986" s="107"/>
      <c r="OIZ1986" s="2"/>
      <c r="OJA1986" s="15"/>
      <c r="OJB1986" s="15"/>
      <c r="OJC1986" s="80"/>
      <c r="OJD1986" s="52"/>
      <c r="OJE1986" s="69"/>
      <c r="OJF1986" s="69"/>
      <c r="OJG1986" s="69"/>
      <c r="OJH1986" s="107"/>
      <c r="OJI1986" s="2"/>
      <c r="OJJ1986" s="15"/>
      <c r="OJK1986" s="15"/>
      <c r="OJL1986" s="80"/>
      <c r="OJM1986" s="52"/>
      <c r="OJN1986" s="69"/>
      <c r="OJO1986" s="69"/>
      <c r="OJP1986" s="69"/>
      <c r="OJQ1986" s="107"/>
      <c r="OJR1986" s="2"/>
      <c r="OJS1986" s="15"/>
      <c r="OJT1986" s="15"/>
      <c r="OJU1986" s="80"/>
      <c r="OJV1986" s="52"/>
      <c r="OJW1986" s="69"/>
      <c r="OJX1986" s="69"/>
      <c r="OJY1986" s="69"/>
      <c r="OJZ1986" s="107"/>
      <c r="OKA1986" s="2"/>
      <c r="OKB1986" s="15"/>
      <c r="OKC1986" s="15"/>
      <c r="OKD1986" s="80"/>
      <c r="OKE1986" s="52"/>
      <c r="OKF1986" s="69"/>
      <c r="OKG1986" s="69"/>
      <c r="OKH1986" s="69"/>
      <c r="OKI1986" s="107"/>
      <c r="OKJ1986" s="2"/>
      <c r="OKK1986" s="15"/>
      <c r="OKL1986" s="15"/>
      <c r="OKM1986" s="80"/>
      <c r="OKN1986" s="52"/>
      <c r="OKO1986" s="69"/>
      <c r="OKP1986" s="69"/>
      <c r="OKQ1986" s="69"/>
      <c r="OKR1986" s="107"/>
      <c r="OKS1986" s="2"/>
      <c r="OKT1986" s="15"/>
      <c r="OKU1986" s="15"/>
      <c r="OKV1986" s="80"/>
      <c r="OKW1986" s="52"/>
      <c r="OKX1986" s="69"/>
      <c r="OKY1986" s="69"/>
      <c r="OKZ1986" s="69"/>
      <c r="OLA1986" s="107"/>
      <c r="OLB1986" s="2"/>
      <c r="OLC1986" s="15"/>
      <c r="OLD1986" s="15"/>
      <c r="OLE1986" s="80"/>
      <c r="OLF1986" s="52"/>
      <c r="OLG1986" s="69"/>
      <c r="OLH1986" s="69"/>
      <c r="OLI1986" s="69"/>
      <c r="OLJ1986" s="107"/>
      <c r="OLK1986" s="2"/>
      <c r="OLL1986" s="15"/>
      <c r="OLM1986" s="15"/>
      <c r="OLN1986" s="80"/>
      <c r="OLO1986" s="52"/>
      <c r="OLP1986" s="69"/>
      <c r="OLQ1986" s="69"/>
      <c r="OLR1986" s="69"/>
      <c r="OLS1986" s="107"/>
      <c r="OLT1986" s="2"/>
      <c r="OLU1986" s="15"/>
      <c r="OLV1986" s="15"/>
      <c r="OLW1986" s="80"/>
      <c r="OLX1986" s="52"/>
      <c r="OLY1986" s="69"/>
      <c r="OLZ1986" s="69"/>
      <c r="OMA1986" s="69"/>
      <c r="OMB1986" s="107"/>
      <c r="OMC1986" s="2"/>
      <c r="OMD1986" s="15"/>
      <c r="OME1986" s="15"/>
      <c r="OMF1986" s="80"/>
      <c r="OMG1986" s="52"/>
      <c r="OMH1986" s="69"/>
      <c r="OMI1986" s="69"/>
      <c r="OMJ1986" s="69"/>
      <c r="OMK1986" s="107"/>
      <c r="OML1986" s="2"/>
      <c r="OMM1986" s="15"/>
      <c r="OMN1986" s="15"/>
      <c r="OMO1986" s="80"/>
      <c r="OMP1986" s="52"/>
      <c r="OMQ1986" s="69"/>
      <c r="OMR1986" s="69"/>
      <c r="OMS1986" s="69"/>
      <c r="OMT1986" s="107"/>
      <c r="OMU1986" s="2"/>
      <c r="OMV1986" s="15"/>
      <c r="OMW1986" s="15"/>
      <c r="OMX1986" s="80"/>
      <c r="OMY1986" s="52"/>
      <c r="OMZ1986" s="69"/>
      <c r="ONA1986" s="69"/>
      <c r="ONB1986" s="69"/>
      <c r="ONC1986" s="107"/>
      <c r="OND1986" s="2"/>
      <c r="ONE1986" s="15"/>
      <c r="ONF1986" s="15"/>
      <c r="ONG1986" s="80"/>
      <c r="ONH1986" s="52"/>
      <c r="ONI1986" s="69"/>
      <c r="ONJ1986" s="69"/>
      <c r="ONK1986" s="69"/>
      <c r="ONL1986" s="107"/>
      <c r="ONM1986" s="2"/>
      <c r="ONN1986" s="15"/>
      <c r="ONO1986" s="15"/>
      <c r="ONP1986" s="80"/>
      <c r="ONQ1986" s="52"/>
      <c r="ONR1986" s="69"/>
      <c r="ONS1986" s="69"/>
      <c r="ONT1986" s="69"/>
      <c r="ONU1986" s="107"/>
      <c r="ONV1986" s="2"/>
      <c r="ONW1986" s="15"/>
      <c r="ONX1986" s="15"/>
      <c r="ONY1986" s="80"/>
      <c r="ONZ1986" s="52"/>
      <c r="OOA1986" s="69"/>
      <c r="OOB1986" s="69"/>
      <c r="OOC1986" s="69"/>
      <c r="OOD1986" s="107"/>
      <c r="OOE1986" s="2"/>
      <c r="OOF1986" s="15"/>
      <c r="OOG1986" s="15"/>
      <c r="OOH1986" s="80"/>
      <c r="OOI1986" s="52"/>
      <c r="OOJ1986" s="69"/>
      <c r="OOK1986" s="69"/>
      <c r="OOL1986" s="69"/>
      <c r="OOM1986" s="107"/>
      <c r="OON1986" s="2"/>
      <c r="OOO1986" s="15"/>
      <c r="OOP1986" s="15"/>
      <c r="OOQ1986" s="80"/>
      <c r="OOR1986" s="52"/>
      <c r="OOS1986" s="69"/>
      <c r="OOT1986" s="69"/>
      <c r="OOU1986" s="69"/>
      <c r="OOV1986" s="107"/>
      <c r="OOW1986" s="2"/>
      <c r="OOX1986" s="15"/>
      <c r="OOY1986" s="15"/>
      <c r="OOZ1986" s="80"/>
      <c r="OPA1986" s="52"/>
      <c r="OPB1986" s="69"/>
      <c r="OPC1986" s="69"/>
      <c r="OPD1986" s="69"/>
      <c r="OPE1986" s="107"/>
      <c r="OPF1986" s="2"/>
      <c r="OPG1986" s="15"/>
      <c r="OPH1986" s="15"/>
      <c r="OPI1986" s="80"/>
      <c r="OPJ1986" s="52"/>
      <c r="OPK1986" s="69"/>
      <c r="OPL1986" s="69"/>
      <c r="OPM1986" s="69"/>
      <c r="OPN1986" s="107"/>
      <c r="OPO1986" s="2"/>
      <c r="OPP1986" s="15"/>
      <c r="OPQ1986" s="15"/>
      <c r="OPR1986" s="80"/>
      <c r="OPS1986" s="52"/>
      <c r="OPT1986" s="69"/>
      <c r="OPU1986" s="69"/>
      <c r="OPV1986" s="69"/>
      <c r="OPW1986" s="107"/>
      <c r="OPX1986" s="2"/>
      <c r="OPY1986" s="15"/>
      <c r="OPZ1986" s="15"/>
      <c r="OQA1986" s="80"/>
      <c r="OQB1986" s="52"/>
      <c r="OQC1986" s="69"/>
      <c r="OQD1986" s="69"/>
      <c r="OQE1986" s="69"/>
      <c r="OQF1986" s="107"/>
      <c r="OQG1986" s="2"/>
      <c r="OQH1986" s="15"/>
      <c r="OQI1986" s="15"/>
      <c r="OQJ1986" s="80"/>
      <c r="OQK1986" s="52"/>
      <c r="OQL1986" s="69"/>
      <c r="OQM1986" s="69"/>
      <c r="OQN1986" s="69"/>
      <c r="OQO1986" s="107"/>
      <c r="OQP1986" s="2"/>
      <c r="OQQ1986" s="15"/>
      <c r="OQR1986" s="15"/>
      <c r="OQS1986" s="80"/>
      <c r="OQT1986" s="52"/>
      <c r="OQU1986" s="69"/>
      <c r="OQV1986" s="69"/>
      <c r="OQW1986" s="69"/>
      <c r="OQX1986" s="107"/>
      <c r="OQY1986" s="2"/>
      <c r="OQZ1986" s="15"/>
      <c r="ORA1986" s="15"/>
      <c r="ORB1986" s="80"/>
      <c r="ORC1986" s="52"/>
      <c r="ORD1986" s="69"/>
      <c r="ORE1986" s="69"/>
      <c r="ORF1986" s="69"/>
      <c r="ORG1986" s="107"/>
      <c r="ORH1986" s="2"/>
      <c r="ORI1986" s="15"/>
      <c r="ORJ1986" s="15"/>
      <c r="ORK1986" s="80"/>
      <c r="ORL1986" s="52"/>
      <c r="ORM1986" s="69"/>
      <c r="ORN1986" s="69"/>
      <c r="ORO1986" s="69"/>
      <c r="ORP1986" s="107"/>
      <c r="ORQ1986" s="2"/>
      <c r="ORR1986" s="15"/>
      <c r="ORS1986" s="15"/>
      <c r="ORT1986" s="80"/>
      <c r="ORU1986" s="52"/>
      <c r="ORV1986" s="69"/>
      <c r="ORW1986" s="69"/>
      <c r="ORX1986" s="69"/>
      <c r="ORY1986" s="107"/>
      <c r="ORZ1986" s="2"/>
      <c r="OSA1986" s="15"/>
      <c r="OSB1986" s="15"/>
      <c r="OSC1986" s="80"/>
      <c r="OSD1986" s="52"/>
      <c r="OSE1986" s="69"/>
      <c r="OSF1986" s="69"/>
      <c r="OSG1986" s="69"/>
      <c r="OSH1986" s="107"/>
      <c r="OSI1986" s="2"/>
      <c r="OSJ1986" s="15"/>
      <c r="OSK1986" s="15"/>
      <c r="OSL1986" s="80"/>
      <c r="OSM1986" s="52"/>
      <c r="OSN1986" s="69"/>
      <c r="OSO1986" s="69"/>
      <c r="OSP1986" s="69"/>
      <c r="OSQ1986" s="107"/>
      <c r="OSR1986" s="2"/>
      <c r="OSS1986" s="15"/>
      <c r="OST1986" s="15"/>
      <c r="OSU1986" s="80"/>
      <c r="OSV1986" s="52"/>
      <c r="OSW1986" s="69"/>
      <c r="OSX1986" s="69"/>
      <c r="OSY1986" s="69"/>
      <c r="OSZ1986" s="107"/>
      <c r="OTA1986" s="2"/>
      <c r="OTB1986" s="15"/>
      <c r="OTC1986" s="15"/>
      <c r="OTD1986" s="80"/>
      <c r="OTE1986" s="52"/>
      <c r="OTF1986" s="69"/>
      <c r="OTG1986" s="69"/>
      <c r="OTH1986" s="69"/>
      <c r="OTI1986" s="107"/>
      <c r="OTJ1986" s="2"/>
      <c r="OTK1986" s="15"/>
      <c r="OTL1986" s="15"/>
      <c r="OTM1986" s="80"/>
      <c r="OTN1986" s="52"/>
      <c r="OTO1986" s="69"/>
      <c r="OTP1986" s="69"/>
      <c r="OTQ1986" s="69"/>
      <c r="OTR1986" s="107"/>
      <c r="OTS1986" s="2"/>
      <c r="OTT1986" s="15"/>
      <c r="OTU1986" s="15"/>
      <c r="OTV1986" s="80"/>
      <c r="OTW1986" s="52"/>
      <c r="OTX1986" s="69"/>
      <c r="OTY1986" s="69"/>
      <c r="OTZ1986" s="69"/>
      <c r="OUA1986" s="107"/>
      <c r="OUB1986" s="2"/>
      <c r="OUC1986" s="15"/>
      <c r="OUD1986" s="15"/>
      <c r="OUE1986" s="80"/>
      <c r="OUF1986" s="52"/>
      <c r="OUG1986" s="69"/>
      <c r="OUH1986" s="69"/>
      <c r="OUI1986" s="69"/>
      <c r="OUJ1986" s="107"/>
      <c r="OUK1986" s="2"/>
      <c r="OUL1986" s="15"/>
      <c r="OUM1986" s="15"/>
      <c r="OUN1986" s="80"/>
      <c r="OUO1986" s="52"/>
      <c r="OUP1986" s="69"/>
      <c r="OUQ1986" s="69"/>
      <c r="OUR1986" s="69"/>
      <c r="OUS1986" s="107"/>
      <c r="OUT1986" s="2"/>
      <c r="OUU1986" s="15"/>
      <c r="OUV1986" s="15"/>
      <c r="OUW1986" s="80"/>
      <c r="OUX1986" s="52"/>
      <c r="OUY1986" s="69"/>
      <c r="OUZ1986" s="69"/>
      <c r="OVA1986" s="69"/>
      <c r="OVB1986" s="107"/>
      <c r="OVC1986" s="2"/>
      <c r="OVD1986" s="15"/>
      <c r="OVE1986" s="15"/>
      <c r="OVF1986" s="80"/>
      <c r="OVG1986" s="52"/>
      <c r="OVH1986" s="69"/>
      <c r="OVI1986" s="69"/>
      <c r="OVJ1986" s="69"/>
      <c r="OVK1986" s="107"/>
      <c r="OVL1986" s="2"/>
      <c r="OVM1986" s="15"/>
      <c r="OVN1986" s="15"/>
      <c r="OVO1986" s="80"/>
      <c r="OVP1986" s="52"/>
      <c r="OVQ1986" s="69"/>
      <c r="OVR1986" s="69"/>
      <c r="OVS1986" s="69"/>
      <c r="OVT1986" s="107"/>
      <c r="OVU1986" s="2"/>
      <c r="OVV1986" s="15"/>
      <c r="OVW1986" s="15"/>
      <c r="OVX1986" s="80"/>
      <c r="OVY1986" s="52"/>
      <c r="OVZ1986" s="69"/>
      <c r="OWA1986" s="69"/>
      <c r="OWB1986" s="69"/>
      <c r="OWC1986" s="107"/>
      <c r="OWD1986" s="2"/>
      <c r="OWE1986" s="15"/>
      <c r="OWF1986" s="15"/>
      <c r="OWG1986" s="80"/>
      <c r="OWH1986" s="52"/>
      <c r="OWI1986" s="69"/>
      <c r="OWJ1986" s="69"/>
      <c r="OWK1986" s="69"/>
      <c r="OWL1986" s="107"/>
      <c r="OWM1986" s="2"/>
      <c r="OWN1986" s="15"/>
      <c r="OWO1986" s="15"/>
      <c r="OWP1986" s="80"/>
      <c r="OWQ1986" s="52"/>
      <c r="OWR1986" s="69"/>
      <c r="OWS1986" s="69"/>
      <c r="OWT1986" s="69"/>
      <c r="OWU1986" s="107"/>
      <c r="OWV1986" s="2"/>
      <c r="OWW1986" s="15"/>
      <c r="OWX1986" s="15"/>
      <c r="OWY1986" s="80"/>
      <c r="OWZ1986" s="52"/>
      <c r="OXA1986" s="69"/>
      <c r="OXB1986" s="69"/>
      <c r="OXC1986" s="69"/>
      <c r="OXD1986" s="107"/>
      <c r="OXE1986" s="2"/>
      <c r="OXF1986" s="15"/>
      <c r="OXG1986" s="15"/>
      <c r="OXH1986" s="80"/>
      <c r="OXI1986" s="52"/>
      <c r="OXJ1986" s="69"/>
      <c r="OXK1986" s="69"/>
      <c r="OXL1986" s="69"/>
      <c r="OXM1986" s="107"/>
      <c r="OXN1986" s="2"/>
      <c r="OXO1986" s="15"/>
      <c r="OXP1986" s="15"/>
      <c r="OXQ1986" s="80"/>
      <c r="OXR1986" s="52"/>
      <c r="OXS1986" s="69"/>
      <c r="OXT1986" s="69"/>
      <c r="OXU1986" s="69"/>
      <c r="OXV1986" s="107"/>
      <c r="OXW1986" s="2"/>
      <c r="OXX1986" s="15"/>
      <c r="OXY1986" s="15"/>
      <c r="OXZ1986" s="80"/>
      <c r="OYA1986" s="52"/>
      <c r="OYB1986" s="69"/>
      <c r="OYC1986" s="69"/>
      <c r="OYD1986" s="69"/>
      <c r="OYE1986" s="107"/>
      <c r="OYF1986" s="2"/>
      <c r="OYG1986" s="15"/>
      <c r="OYH1986" s="15"/>
      <c r="OYI1986" s="80"/>
      <c r="OYJ1986" s="52"/>
      <c r="OYK1986" s="69"/>
      <c r="OYL1986" s="69"/>
      <c r="OYM1986" s="69"/>
      <c r="OYN1986" s="107"/>
      <c r="OYO1986" s="2"/>
      <c r="OYP1986" s="15"/>
      <c r="OYQ1986" s="15"/>
      <c r="OYR1986" s="80"/>
      <c r="OYS1986" s="52"/>
      <c r="OYT1986" s="69"/>
      <c r="OYU1986" s="69"/>
      <c r="OYV1986" s="69"/>
      <c r="OYW1986" s="107"/>
      <c r="OYX1986" s="2"/>
      <c r="OYY1986" s="15"/>
      <c r="OYZ1986" s="15"/>
      <c r="OZA1986" s="80"/>
      <c r="OZB1986" s="52"/>
      <c r="OZC1986" s="69"/>
      <c r="OZD1986" s="69"/>
      <c r="OZE1986" s="69"/>
      <c r="OZF1986" s="107"/>
      <c r="OZG1986" s="2"/>
      <c r="OZH1986" s="15"/>
      <c r="OZI1986" s="15"/>
      <c r="OZJ1986" s="80"/>
      <c r="OZK1986" s="52"/>
      <c r="OZL1986" s="69"/>
      <c r="OZM1986" s="69"/>
      <c r="OZN1986" s="69"/>
      <c r="OZO1986" s="107"/>
      <c r="OZP1986" s="2"/>
      <c r="OZQ1986" s="15"/>
      <c r="OZR1986" s="15"/>
      <c r="OZS1986" s="80"/>
      <c r="OZT1986" s="52"/>
      <c r="OZU1986" s="69"/>
      <c r="OZV1986" s="69"/>
      <c r="OZW1986" s="69"/>
      <c r="OZX1986" s="107"/>
      <c r="OZY1986" s="2"/>
      <c r="OZZ1986" s="15"/>
      <c r="PAA1986" s="15"/>
      <c r="PAB1986" s="80"/>
      <c r="PAC1986" s="52"/>
      <c r="PAD1986" s="69"/>
      <c r="PAE1986" s="69"/>
      <c r="PAF1986" s="69"/>
      <c r="PAG1986" s="107"/>
      <c r="PAH1986" s="2"/>
      <c r="PAI1986" s="15"/>
      <c r="PAJ1986" s="15"/>
      <c r="PAK1986" s="80"/>
      <c r="PAL1986" s="52"/>
      <c r="PAM1986" s="69"/>
      <c r="PAN1986" s="69"/>
      <c r="PAO1986" s="69"/>
      <c r="PAP1986" s="107"/>
      <c r="PAQ1986" s="2"/>
      <c r="PAR1986" s="15"/>
      <c r="PAS1986" s="15"/>
      <c r="PAT1986" s="80"/>
      <c r="PAU1986" s="52"/>
      <c r="PAV1986" s="69"/>
      <c r="PAW1986" s="69"/>
      <c r="PAX1986" s="69"/>
      <c r="PAY1986" s="107"/>
      <c r="PAZ1986" s="2"/>
      <c r="PBA1986" s="15"/>
      <c r="PBB1986" s="15"/>
      <c r="PBC1986" s="80"/>
      <c r="PBD1986" s="52"/>
      <c r="PBE1986" s="69"/>
      <c r="PBF1986" s="69"/>
      <c r="PBG1986" s="69"/>
      <c r="PBH1986" s="107"/>
      <c r="PBI1986" s="2"/>
      <c r="PBJ1986" s="15"/>
      <c r="PBK1986" s="15"/>
      <c r="PBL1986" s="80"/>
      <c r="PBM1986" s="52"/>
      <c r="PBN1986" s="69"/>
      <c r="PBO1986" s="69"/>
      <c r="PBP1986" s="69"/>
      <c r="PBQ1986" s="107"/>
      <c r="PBR1986" s="2"/>
      <c r="PBS1986" s="15"/>
      <c r="PBT1986" s="15"/>
      <c r="PBU1986" s="80"/>
      <c r="PBV1986" s="52"/>
      <c r="PBW1986" s="69"/>
      <c r="PBX1986" s="69"/>
      <c r="PBY1986" s="69"/>
      <c r="PBZ1986" s="107"/>
      <c r="PCA1986" s="2"/>
      <c r="PCB1986" s="15"/>
      <c r="PCC1986" s="15"/>
      <c r="PCD1986" s="80"/>
      <c r="PCE1986" s="52"/>
      <c r="PCF1986" s="69"/>
      <c r="PCG1986" s="69"/>
      <c r="PCH1986" s="69"/>
      <c r="PCI1986" s="107"/>
      <c r="PCJ1986" s="2"/>
      <c r="PCK1986" s="15"/>
      <c r="PCL1986" s="15"/>
      <c r="PCM1986" s="80"/>
      <c r="PCN1986" s="52"/>
      <c r="PCO1986" s="69"/>
      <c r="PCP1986" s="69"/>
      <c r="PCQ1986" s="69"/>
      <c r="PCR1986" s="107"/>
      <c r="PCS1986" s="2"/>
      <c r="PCT1986" s="15"/>
      <c r="PCU1986" s="15"/>
      <c r="PCV1986" s="80"/>
      <c r="PCW1986" s="52"/>
      <c r="PCX1986" s="69"/>
      <c r="PCY1986" s="69"/>
      <c r="PCZ1986" s="69"/>
      <c r="PDA1986" s="107"/>
      <c r="PDB1986" s="2"/>
      <c r="PDC1986" s="15"/>
      <c r="PDD1986" s="15"/>
      <c r="PDE1986" s="80"/>
      <c r="PDF1986" s="52"/>
      <c r="PDG1986" s="69"/>
      <c r="PDH1986" s="69"/>
      <c r="PDI1986" s="69"/>
      <c r="PDJ1986" s="107"/>
      <c r="PDK1986" s="2"/>
      <c r="PDL1986" s="15"/>
      <c r="PDM1986" s="15"/>
      <c r="PDN1986" s="80"/>
      <c r="PDO1986" s="52"/>
      <c r="PDP1986" s="69"/>
      <c r="PDQ1986" s="69"/>
      <c r="PDR1986" s="69"/>
      <c r="PDS1986" s="107"/>
      <c r="PDT1986" s="2"/>
      <c r="PDU1986" s="15"/>
      <c r="PDV1986" s="15"/>
      <c r="PDW1986" s="80"/>
      <c r="PDX1986" s="52"/>
      <c r="PDY1986" s="69"/>
      <c r="PDZ1986" s="69"/>
      <c r="PEA1986" s="69"/>
      <c r="PEB1986" s="107"/>
      <c r="PEC1986" s="2"/>
      <c r="PED1986" s="15"/>
      <c r="PEE1986" s="15"/>
      <c r="PEF1986" s="80"/>
      <c r="PEG1986" s="52"/>
      <c r="PEH1986" s="69"/>
      <c r="PEI1986" s="69"/>
      <c r="PEJ1986" s="69"/>
      <c r="PEK1986" s="107"/>
      <c r="PEL1986" s="2"/>
      <c r="PEM1986" s="15"/>
      <c r="PEN1986" s="15"/>
      <c r="PEO1986" s="80"/>
      <c r="PEP1986" s="52"/>
      <c r="PEQ1986" s="69"/>
      <c r="PER1986" s="69"/>
      <c r="PES1986" s="69"/>
      <c r="PET1986" s="107"/>
      <c r="PEU1986" s="2"/>
      <c r="PEV1986" s="15"/>
      <c r="PEW1986" s="15"/>
      <c r="PEX1986" s="80"/>
      <c r="PEY1986" s="52"/>
      <c r="PEZ1986" s="69"/>
      <c r="PFA1986" s="69"/>
      <c r="PFB1986" s="69"/>
      <c r="PFC1986" s="107"/>
      <c r="PFD1986" s="2"/>
      <c r="PFE1986" s="15"/>
      <c r="PFF1986" s="15"/>
      <c r="PFG1986" s="80"/>
      <c r="PFH1986" s="52"/>
      <c r="PFI1986" s="69"/>
      <c r="PFJ1986" s="69"/>
      <c r="PFK1986" s="69"/>
      <c r="PFL1986" s="107"/>
      <c r="PFM1986" s="2"/>
      <c r="PFN1986" s="15"/>
      <c r="PFO1986" s="15"/>
      <c r="PFP1986" s="80"/>
      <c r="PFQ1986" s="52"/>
      <c r="PFR1986" s="69"/>
      <c r="PFS1986" s="69"/>
      <c r="PFT1986" s="69"/>
      <c r="PFU1986" s="107"/>
      <c r="PFV1986" s="2"/>
      <c r="PFW1986" s="15"/>
      <c r="PFX1986" s="15"/>
      <c r="PFY1986" s="80"/>
      <c r="PFZ1986" s="52"/>
      <c r="PGA1986" s="69"/>
      <c r="PGB1986" s="69"/>
      <c r="PGC1986" s="69"/>
      <c r="PGD1986" s="107"/>
      <c r="PGE1986" s="2"/>
      <c r="PGF1986" s="15"/>
      <c r="PGG1986" s="15"/>
      <c r="PGH1986" s="80"/>
      <c r="PGI1986" s="52"/>
      <c r="PGJ1986" s="69"/>
      <c r="PGK1986" s="69"/>
      <c r="PGL1986" s="69"/>
      <c r="PGM1986" s="107"/>
      <c r="PGN1986" s="2"/>
      <c r="PGO1986" s="15"/>
      <c r="PGP1986" s="15"/>
      <c r="PGQ1986" s="80"/>
      <c r="PGR1986" s="52"/>
      <c r="PGS1986" s="69"/>
      <c r="PGT1986" s="69"/>
      <c r="PGU1986" s="69"/>
      <c r="PGV1986" s="107"/>
      <c r="PGW1986" s="2"/>
      <c r="PGX1986" s="15"/>
      <c r="PGY1986" s="15"/>
      <c r="PGZ1986" s="80"/>
      <c r="PHA1986" s="52"/>
      <c r="PHB1986" s="69"/>
      <c r="PHC1986" s="69"/>
      <c r="PHD1986" s="69"/>
      <c r="PHE1986" s="107"/>
      <c r="PHF1986" s="2"/>
      <c r="PHG1986" s="15"/>
      <c r="PHH1986" s="15"/>
      <c r="PHI1986" s="80"/>
      <c r="PHJ1986" s="52"/>
      <c r="PHK1986" s="69"/>
      <c r="PHL1986" s="69"/>
      <c r="PHM1986" s="69"/>
      <c r="PHN1986" s="107"/>
      <c r="PHO1986" s="2"/>
      <c r="PHP1986" s="15"/>
      <c r="PHQ1986" s="15"/>
      <c r="PHR1986" s="80"/>
      <c r="PHS1986" s="52"/>
      <c r="PHT1986" s="69"/>
      <c r="PHU1986" s="69"/>
      <c r="PHV1986" s="69"/>
      <c r="PHW1986" s="107"/>
      <c r="PHX1986" s="2"/>
      <c r="PHY1986" s="15"/>
      <c r="PHZ1986" s="15"/>
      <c r="PIA1986" s="80"/>
      <c r="PIB1986" s="52"/>
      <c r="PIC1986" s="69"/>
      <c r="PID1986" s="69"/>
      <c r="PIE1986" s="69"/>
      <c r="PIF1986" s="107"/>
      <c r="PIG1986" s="2"/>
      <c r="PIH1986" s="15"/>
      <c r="PII1986" s="15"/>
      <c r="PIJ1986" s="80"/>
      <c r="PIK1986" s="52"/>
      <c r="PIL1986" s="69"/>
      <c r="PIM1986" s="69"/>
      <c r="PIN1986" s="69"/>
      <c r="PIO1986" s="107"/>
      <c r="PIP1986" s="2"/>
      <c r="PIQ1986" s="15"/>
      <c r="PIR1986" s="15"/>
      <c r="PIS1986" s="80"/>
      <c r="PIT1986" s="52"/>
      <c r="PIU1986" s="69"/>
      <c r="PIV1986" s="69"/>
      <c r="PIW1986" s="69"/>
      <c r="PIX1986" s="107"/>
      <c r="PIY1986" s="2"/>
      <c r="PIZ1986" s="15"/>
      <c r="PJA1986" s="15"/>
      <c r="PJB1986" s="80"/>
      <c r="PJC1986" s="52"/>
      <c r="PJD1986" s="69"/>
      <c r="PJE1986" s="69"/>
      <c r="PJF1986" s="69"/>
      <c r="PJG1986" s="107"/>
      <c r="PJH1986" s="2"/>
      <c r="PJI1986" s="15"/>
      <c r="PJJ1986" s="15"/>
      <c r="PJK1986" s="80"/>
      <c r="PJL1986" s="52"/>
      <c r="PJM1986" s="69"/>
      <c r="PJN1986" s="69"/>
      <c r="PJO1986" s="69"/>
      <c r="PJP1986" s="107"/>
      <c r="PJQ1986" s="2"/>
      <c r="PJR1986" s="15"/>
      <c r="PJS1986" s="15"/>
      <c r="PJT1986" s="80"/>
      <c r="PJU1986" s="52"/>
      <c r="PJV1986" s="69"/>
      <c r="PJW1986" s="69"/>
      <c r="PJX1986" s="69"/>
      <c r="PJY1986" s="107"/>
      <c r="PJZ1986" s="2"/>
      <c r="PKA1986" s="15"/>
      <c r="PKB1986" s="15"/>
      <c r="PKC1986" s="80"/>
      <c r="PKD1986" s="52"/>
      <c r="PKE1986" s="69"/>
      <c r="PKF1986" s="69"/>
      <c r="PKG1986" s="69"/>
      <c r="PKH1986" s="107"/>
      <c r="PKI1986" s="2"/>
      <c r="PKJ1986" s="15"/>
      <c r="PKK1986" s="15"/>
      <c r="PKL1986" s="80"/>
      <c r="PKM1986" s="52"/>
      <c r="PKN1986" s="69"/>
      <c r="PKO1986" s="69"/>
      <c r="PKP1986" s="69"/>
      <c r="PKQ1986" s="107"/>
      <c r="PKR1986" s="2"/>
      <c r="PKS1986" s="15"/>
      <c r="PKT1986" s="15"/>
      <c r="PKU1986" s="80"/>
      <c r="PKV1986" s="52"/>
      <c r="PKW1986" s="69"/>
      <c r="PKX1986" s="69"/>
      <c r="PKY1986" s="69"/>
      <c r="PKZ1986" s="107"/>
      <c r="PLA1986" s="2"/>
      <c r="PLB1986" s="15"/>
      <c r="PLC1986" s="15"/>
      <c r="PLD1986" s="80"/>
      <c r="PLE1986" s="52"/>
      <c r="PLF1986" s="69"/>
      <c r="PLG1986" s="69"/>
      <c r="PLH1986" s="69"/>
      <c r="PLI1986" s="107"/>
      <c r="PLJ1986" s="2"/>
      <c r="PLK1986" s="15"/>
      <c r="PLL1986" s="15"/>
      <c r="PLM1986" s="80"/>
      <c r="PLN1986" s="52"/>
      <c r="PLO1986" s="69"/>
      <c r="PLP1986" s="69"/>
      <c r="PLQ1986" s="69"/>
      <c r="PLR1986" s="107"/>
      <c r="PLS1986" s="2"/>
      <c r="PLT1986" s="15"/>
      <c r="PLU1986" s="15"/>
      <c r="PLV1986" s="80"/>
      <c r="PLW1986" s="52"/>
      <c r="PLX1986" s="69"/>
      <c r="PLY1986" s="69"/>
      <c r="PLZ1986" s="69"/>
      <c r="PMA1986" s="107"/>
      <c r="PMB1986" s="2"/>
      <c r="PMC1986" s="15"/>
      <c r="PMD1986" s="15"/>
      <c r="PME1986" s="80"/>
      <c r="PMF1986" s="52"/>
      <c r="PMG1986" s="69"/>
      <c r="PMH1986" s="69"/>
      <c r="PMI1986" s="69"/>
      <c r="PMJ1986" s="107"/>
      <c r="PMK1986" s="2"/>
      <c r="PML1986" s="15"/>
      <c r="PMM1986" s="15"/>
      <c r="PMN1986" s="80"/>
      <c r="PMO1986" s="52"/>
      <c r="PMP1986" s="69"/>
      <c r="PMQ1986" s="69"/>
      <c r="PMR1986" s="69"/>
      <c r="PMS1986" s="107"/>
      <c r="PMT1986" s="2"/>
      <c r="PMU1986" s="15"/>
      <c r="PMV1986" s="15"/>
      <c r="PMW1986" s="80"/>
      <c r="PMX1986" s="52"/>
      <c r="PMY1986" s="69"/>
      <c r="PMZ1986" s="69"/>
      <c r="PNA1986" s="69"/>
      <c r="PNB1986" s="107"/>
      <c r="PNC1986" s="2"/>
      <c r="PND1986" s="15"/>
      <c r="PNE1986" s="15"/>
      <c r="PNF1986" s="80"/>
      <c r="PNG1986" s="52"/>
      <c r="PNH1986" s="69"/>
      <c r="PNI1986" s="69"/>
      <c r="PNJ1986" s="69"/>
      <c r="PNK1986" s="107"/>
      <c r="PNL1986" s="2"/>
      <c r="PNM1986" s="15"/>
      <c r="PNN1986" s="15"/>
      <c r="PNO1986" s="80"/>
      <c r="PNP1986" s="52"/>
      <c r="PNQ1986" s="69"/>
      <c r="PNR1986" s="69"/>
      <c r="PNS1986" s="69"/>
      <c r="PNT1986" s="107"/>
      <c r="PNU1986" s="2"/>
      <c r="PNV1986" s="15"/>
      <c r="PNW1986" s="15"/>
      <c r="PNX1986" s="80"/>
      <c r="PNY1986" s="52"/>
      <c r="PNZ1986" s="69"/>
      <c r="POA1986" s="69"/>
      <c r="POB1986" s="69"/>
      <c r="POC1986" s="107"/>
      <c r="POD1986" s="2"/>
      <c r="POE1986" s="15"/>
      <c r="POF1986" s="15"/>
      <c r="POG1986" s="80"/>
      <c r="POH1986" s="52"/>
      <c r="POI1986" s="69"/>
      <c r="POJ1986" s="69"/>
      <c r="POK1986" s="69"/>
      <c r="POL1986" s="107"/>
      <c r="POM1986" s="2"/>
      <c r="PON1986" s="15"/>
      <c r="POO1986" s="15"/>
      <c r="POP1986" s="80"/>
      <c r="POQ1986" s="52"/>
      <c r="POR1986" s="69"/>
      <c r="POS1986" s="69"/>
      <c r="POT1986" s="69"/>
      <c r="POU1986" s="107"/>
      <c r="POV1986" s="2"/>
      <c r="POW1986" s="15"/>
      <c r="POX1986" s="15"/>
      <c r="POY1986" s="80"/>
      <c r="POZ1986" s="52"/>
      <c r="PPA1986" s="69"/>
      <c r="PPB1986" s="69"/>
      <c r="PPC1986" s="69"/>
      <c r="PPD1986" s="107"/>
      <c r="PPE1986" s="2"/>
      <c r="PPF1986" s="15"/>
      <c r="PPG1986" s="15"/>
      <c r="PPH1986" s="80"/>
      <c r="PPI1986" s="52"/>
      <c r="PPJ1986" s="69"/>
      <c r="PPK1986" s="69"/>
      <c r="PPL1986" s="69"/>
      <c r="PPM1986" s="107"/>
      <c r="PPN1986" s="2"/>
      <c r="PPO1986" s="15"/>
      <c r="PPP1986" s="15"/>
      <c r="PPQ1986" s="80"/>
      <c r="PPR1986" s="52"/>
      <c r="PPS1986" s="69"/>
      <c r="PPT1986" s="69"/>
      <c r="PPU1986" s="69"/>
      <c r="PPV1986" s="107"/>
      <c r="PPW1986" s="2"/>
      <c r="PPX1986" s="15"/>
      <c r="PPY1986" s="15"/>
      <c r="PPZ1986" s="80"/>
      <c r="PQA1986" s="52"/>
      <c r="PQB1986" s="69"/>
      <c r="PQC1986" s="69"/>
      <c r="PQD1986" s="69"/>
      <c r="PQE1986" s="107"/>
      <c r="PQF1986" s="2"/>
      <c r="PQG1986" s="15"/>
      <c r="PQH1986" s="15"/>
      <c r="PQI1986" s="80"/>
      <c r="PQJ1986" s="52"/>
      <c r="PQK1986" s="69"/>
      <c r="PQL1986" s="69"/>
      <c r="PQM1986" s="69"/>
      <c r="PQN1986" s="107"/>
      <c r="PQO1986" s="2"/>
      <c r="PQP1986" s="15"/>
      <c r="PQQ1986" s="15"/>
      <c r="PQR1986" s="80"/>
      <c r="PQS1986" s="52"/>
      <c r="PQT1986" s="69"/>
      <c r="PQU1986" s="69"/>
      <c r="PQV1986" s="69"/>
      <c r="PQW1986" s="107"/>
      <c r="PQX1986" s="2"/>
      <c r="PQY1986" s="15"/>
      <c r="PQZ1986" s="15"/>
      <c r="PRA1986" s="80"/>
      <c r="PRB1986" s="52"/>
      <c r="PRC1986" s="69"/>
      <c r="PRD1986" s="69"/>
      <c r="PRE1986" s="69"/>
      <c r="PRF1986" s="107"/>
      <c r="PRG1986" s="2"/>
      <c r="PRH1986" s="15"/>
      <c r="PRI1986" s="15"/>
      <c r="PRJ1986" s="80"/>
      <c r="PRK1986" s="52"/>
      <c r="PRL1986" s="69"/>
      <c r="PRM1986" s="69"/>
      <c r="PRN1986" s="69"/>
      <c r="PRO1986" s="107"/>
      <c r="PRP1986" s="2"/>
      <c r="PRQ1986" s="15"/>
      <c r="PRR1986" s="15"/>
      <c r="PRS1986" s="80"/>
      <c r="PRT1986" s="52"/>
      <c r="PRU1986" s="69"/>
      <c r="PRV1986" s="69"/>
      <c r="PRW1986" s="69"/>
      <c r="PRX1986" s="107"/>
      <c r="PRY1986" s="2"/>
      <c r="PRZ1986" s="15"/>
      <c r="PSA1986" s="15"/>
      <c r="PSB1986" s="80"/>
      <c r="PSC1986" s="52"/>
      <c r="PSD1986" s="69"/>
      <c r="PSE1986" s="69"/>
      <c r="PSF1986" s="69"/>
      <c r="PSG1986" s="107"/>
      <c r="PSH1986" s="2"/>
      <c r="PSI1986" s="15"/>
      <c r="PSJ1986" s="15"/>
      <c r="PSK1986" s="80"/>
      <c r="PSL1986" s="52"/>
      <c r="PSM1986" s="69"/>
      <c r="PSN1986" s="69"/>
      <c r="PSO1986" s="69"/>
      <c r="PSP1986" s="107"/>
      <c r="PSQ1986" s="2"/>
      <c r="PSR1986" s="15"/>
      <c r="PSS1986" s="15"/>
      <c r="PST1986" s="80"/>
      <c r="PSU1986" s="52"/>
      <c r="PSV1986" s="69"/>
      <c r="PSW1986" s="69"/>
      <c r="PSX1986" s="69"/>
      <c r="PSY1986" s="107"/>
      <c r="PSZ1986" s="2"/>
      <c r="PTA1986" s="15"/>
      <c r="PTB1986" s="15"/>
      <c r="PTC1986" s="80"/>
      <c r="PTD1986" s="52"/>
      <c r="PTE1986" s="69"/>
      <c r="PTF1986" s="69"/>
      <c r="PTG1986" s="69"/>
      <c r="PTH1986" s="107"/>
      <c r="PTI1986" s="2"/>
      <c r="PTJ1986" s="15"/>
      <c r="PTK1986" s="15"/>
      <c r="PTL1986" s="80"/>
      <c r="PTM1986" s="52"/>
      <c r="PTN1986" s="69"/>
      <c r="PTO1986" s="69"/>
      <c r="PTP1986" s="69"/>
      <c r="PTQ1986" s="107"/>
      <c r="PTR1986" s="2"/>
      <c r="PTS1986" s="15"/>
      <c r="PTT1986" s="15"/>
      <c r="PTU1986" s="80"/>
      <c r="PTV1986" s="52"/>
      <c r="PTW1986" s="69"/>
      <c r="PTX1986" s="69"/>
      <c r="PTY1986" s="69"/>
      <c r="PTZ1986" s="107"/>
      <c r="PUA1986" s="2"/>
      <c r="PUB1986" s="15"/>
      <c r="PUC1986" s="15"/>
      <c r="PUD1986" s="80"/>
      <c r="PUE1986" s="52"/>
      <c r="PUF1986" s="69"/>
      <c r="PUG1986" s="69"/>
      <c r="PUH1986" s="69"/>
      <c r="PUI1986" s="107"/>
      <c r="PUJ1986" s="2"/>
      <c r="PUK1986" s="15"/>
      <c r="PUL1986" s="15"/>
      <c r="PUM1986" s="80"/>
      <c r="PUN1986" s="52"/>
      <c r="PUO1986" s="69"/>
      <c r="PUP1986" s="69"/>
      <c r="PUQ1986" s="69"/>
      <c r="PUR1986" s="107"/>
      <c r="PUS1986" s="2"/>
      <c r="PUT1986" s="15"/>
      <c r="PUU1986" s="15"/>
      <c r="PUV1986" s="80"/>
      <c r="PUW1986" s="52"/>
      <c r="PUX1986" s="69"/>
      <c r="PUY1986" s="69"/>
      <c r="PUZ1986" s="69"/>
      <c r="PVA1986" s="107"/>
      <c r="PVB1986" s="2"/>
      <c r="PVC1986" s="15"/>
      <c r="PVD1986" s="15"/>
      <c r="PVE1986" s="80"/>
      <c r="PVF1986" s="52"/>
      <c r="PVG1986" s="69"/>
      <c r="PVH1986" s="69"/>
      <c r="PVI1986" s="69"/>
      <c r="PVJ1986" s="107"/>
      <c r="PVK1986" s="2"/>
      <c r="PVL1986" s="15"/>
      <c r="PVM1986" s="15"/>
      <c r="PVN1986" s="80"/>
      <c r="PVO1986" s="52"/>
      <c r="PVP1986" s="69"/>
      <c r="PVQ1986" s="69"/>
      <c r="PVR1986" s="69"/>
      <c r="PVS1986" s="107"/>
      <c r="PVT1986" s="2"/>
      <c r="PVU1986" s="15"/>
      <c r="PVV1986" s="15"/>
      <c r="PVW1986" s="80"/>
      <c r="PVX1986" s="52"/>
      <c r="PVY1986" s="69"/>
      <c r="PVZ1986" s="69"/>
      <c r="PWA1986" s="69"/>
      <c r="PWB1986" s="107"/>
      <c r="PWC1986" s="2"/>
      <c r="PWD1986" s="15"/>
      <c r="PWE1986" s="15"/>
      <c r="PWF1986" s="80"/>
      <c r="PWG1986" s="52"/>
      <c r="PWH1986" s="69"/>
      <c r="PWI1986" s="69"/>
      <c r="PWJ1986" s="69"/>
      <c r="PWK1986" s="107"/>
      <c r="PWL1986" s="2"/>
      <c r="PWM1986" s="15"/>
      <c r="PWN1986" s="15"/>
      <c r="PWO1986" s="80"/>
      <c r="PWP1986" s="52"/>
      <c r="PWQ1986" s="69"/>
      <c r="PWR1986" s="69"/>
      <c r="PWS1986" s="69"/>
      <c r="PWT1986" s="107"/>
      <c r="PWU1986" s="2"/>
      <c r="PWV1986" s="15"/>
      <c r="PWW1986" s="15"/>
      <c r="PWX1986" s="80"/>
      <c r="PWY1986" s="52"/>
      <c r="PWZ1986" s="69"/>
      <c r="PXA1986" s="69"/>
      <c r="PXB1986" s="69"/>
      <c r="PXC1986" s="107"/>
      <c r="PXD1986" s="2"/>
      <c r="PXE1986" s="15"/>
      <c r="PXF1986" s="15"/>
      <c r="PXG1986" s="80"/>
      <c r="PXH1986" s="52"/>
      <c r="PXI1986" s="69"/>
      <c r="PXJ1986" s="69"/>
      <c r="PXK1986" s="69"/>
      <c r="PXL1986" s="107"/>
      <c r="PXM1986" s="2"/>
      <c r="PXN1986" s="15"/>
      <c r="PXO1986" s="15"/>
      <c r="PXP1986" s="80"/>
      <c r="PXQ1986" s="52"/>
      <c r="PXR1986" s="69"/>
      <c r="PXS1986" s="69"/>
      <c r="PXT1986" s="69"/>
      <c r="PXU1986" s="107"/>
      <c r="PXV1986" s="2"/>
      <c r="PXW1986" s="15"/>
      <c r="PXX1986" s="15"/>
      <c r="PXY1986" s="80"/>
      <c r="PXZ1986" s="52"/>
      <c r="PYA1986" s="69"/>
      <c r="PYB1986" s="69"/>
      <c r="PYC1986" s="69"/>
      <c r="PYD1986" s="107"/>
      <c r="PYE1986" s="2"/>
      <c r="PYF1986" s="15"/>
      <c r="PYG1986" s="15"/>
      <c r="PYH1986" s="80"/>
      <c r="PYI1986" s="52"/>
      <c r="PYJ1986" s="69"/>
      <c r="PYK1986" s="69"/>
      <c r="PYL1986" s="69"/>
      <c r="PYM1986" s="107"/>
      <c r="PYN1986" s="2"/>
      <c r="PYO1986" s="15"/>
      <c r="PYP1986" s="15"/>
      <c r="PYQ1986" s="80"/>
      <c r="PYR1986" s="52"/>
      <c r="PYS1986" s="69"/>
      <c r="PYT1986" s="69"/>
      <c r="PYU1986" s="69"/>
      <c r="PYV1986" s="107"/>
      <c r="PYW1986" s="2"/>
      <c r="PYX1986" s="15"/>
      <c r="PYY1986" s="15"/>
      <c r="PYZ1986" s="80"/>
      <c r="PZA1986" s="52"/>
      <c r="PZB1986" s="69"/>
      <c r="PZC1986" s="69"/>
      <c r="PZD1986" s="69"/>
      <c r="PZE1986" s="107"/>
      <c r="PZF1986" s="2"/>
      <c r="PZG1986" s="15"/>
      <c r="PZH1986" s="15"/>
      <c r="PZI1986" s="80"/>
      <c r="PZJ1986" s="52"/>
      <c r="PZK1986" s="69"/>
      <c r="PZL1986" s="69"/>
      <c r="PZM1986" s="69"/>
      <c r="PZN1986" s="107"/>
      <c r="PZO1986" s="2"/>
      <c r="PZP1986" s="15"/>
      <c r="PZQ1986" s="15"/>
      <c r="PZR1986" s="80"/>
      <c r="PZS1986" s="52"/>
      <c r="PZT1986" s="69"/>
      <c r="PZU1986" s="69"/>
      <c r="PZV1986" s="69"/>
      <c r="PZW1986" s="107"/>
      <c r="PZX1986" s="2"/>
      <c r="PZY1986" s="15"/>
      <c r="PZZ1986" s="15"/>
      <c r="QAA1986" s="80"/>
      <c r="QAB1986" s="52"/>
      <c r="QAC1986" s="69"/>
      <c r="QAD1986" s="69"/>
      <c r="QAE1986" s="69"/>
      <c r="QAF1986" s="107"/>
      <c r="QAG1986" s="2"/>
      <c r="QAH1986" s="15"/>
      <c r="QAI1986" s="15"/>
      <c r="QAJ1986" s="80"/>
      <c r="QAK1986" s="52"/>
      <c r="QAL1986" s="69"/>
      <c r="QAM1986" s="69"/>
      <c r="QAN1986" s="69"/>
      <c r="QAO1986" s="107"/>
      <c r="QAP1986" s="2"/>
      <c r="QAQ1986" s="15"/>
      <c r="QAR1986" s="15"/>
      <c r="QAS1986" s="80"/>
      <c r="QAT1986" s="52"/>
      <c r="QAU1986" s="69"/>
      <c r="QAV1986" s="69"/>
      <c r="QAW1986" s="69"/>
      <c r="QAX1986" s="107"/>
      <c r="QAY1986" s="2"/>
      <c r="QAZ1986" s="15"/>
      <c r="QBA1986" s="15"/>
      <c r="QBB1986" s="80"/>
      <c r="QBC1986" s="52"/>
      <c r="QBD1986" s="69"/>
      <c r="QBE1986" s="69"/>
      <c r="QBF1986" s="69"/>
      <c r="QBG1986" s="107"/>
      <c r="QBH1986" s="2"/>
      <c r="QBI1986" s="15"/>
      <c r="QBJ1986" s="15"/>
      <c r="QBK1986" s="80"/>
      <c r="QBL1986" s="52"/>
      <c r="QBM1986" s="69"/>
      <c r="QBN1986" s="69"/>
      <c r="QBO1986" s="69"/>
      <c r="QBP1986" s="107"/>
      <c r="QBQ1986" s="2"/>
      <c r="QBR1986" s="15"/>
      <c r="QBS1986" s="15"/>
      <c r="QBT1986" s="80"/>
      <c r="QBU1986" s="52"/>
      <c r="QBV1986" s="69"/>
      <c r="QBW1986" s="69"/>
      <c r="QBX1986" s="69"/>
      <c r="QBY1986" s="107"/>
      <c r="QBZ1986" s="2"/>
      <c r="QCA1986" s="15"/>
      <c r="QCB1986" s="15"/>
      <c r="QCC1986" s="80"/>
      <c r="QCD1986" s="52"/>
      <c r="QCE1986" s="69"/>
      <c r="QCF1986" s="69"/>
      <c r="QCG1986" s="69"/>
      <c r="QCH1986" s="107"/>
      <c r="QCI1986" s="2"/>
      <c r="QCJ1986" s="15"/>
      <c r="QCK1986" s="15"/>
      <c r="QCL1986" s="80"/>
      <c r="QCM1986" s="52"/>
      <c r="QCN1986" s="69"/>
      <c r="QCO1986" s="69"/>
      <c r="QCP1986" s="69"/>
      <c r="QCQ1986" s="107"/>
      <c r="QCR1986" s="2"/>
      <c r="QCS1986" s="15"/>
      <c r="QCT1986" s="15"/>
      <c r="QCU1986" s="80"/>
      <c r="QCV1986" s="52"/>
      <c r="QCW1986" s="69"/>
      <c r="QCX1986" s="69"/>
      <c r="QCY1986" s="69"/>
      <c r="QCZ1986" s="107"/>
      <c r="QDA1986" s="2"/>
      <c r="QDB1986" s="15"/>
      <c r="QDC1986" s="15"/>
      <c r="QDD1986" s="80"/>
      <c r="QDE1986" s="52"/>
      <c r="QDF1986" s="69"/>
      <c r="QDG1986" s="69"/>
      <c r="QDH1986" s="69"/>
      <c r="QDI1986" s="107"/>
      <c r="QDJ1986" s="2"/>
      <c r="QDK1986" s="15"/>
      <c r="QDL1986" s="15"/>
      <c r="QDM1986" s="80"/>
      <c r="QDN1986" s="52"/>
      <c r="QDO1986" s="69"/>
      <c r="QDP1986" s="69"/>
      <c r="QDQ1986" s="69"/>
      <c r="QDR1986" s="107"/>
      <c r="QDS1986" s="2"/>
      <c r="QDT1986" s="15"/>
      <c r="QDU1986" s="15"/>
      <c r="QDV1986" s="80"/>
      <c r="QDW1986" s="52"/>
      <c r="QDX1986" s="69"/>
      <c r="QDY1986" s="69"/>
      <c r="QDZ1986" s="69"/>
      <c r="QEA1986" s="107"/>
      <c r="QEB1986" s="2"/>
      <c r="QEC1986" s="15"/>
      <c r="QED1986" s="15"/>
      <c r="QEE1986" s="80"/>
      <c r="QEF1986" s="52"/>
      <c r="QEG1986" s="69"/>
      <c r="QEH1986" s="69"/>
      <c r="QEI1986" s="69"/>
      <c r="QEJ1986" s="107"/>
      <c r="QEK1986" s="2"/>
      <c r="QEL1986" s="15"/>
      <c r="QEM1986" s="15"/>
      <c r="QEN1986" s="80"/>
      <c r="QEO1986" s="52"/>
      <c r="QEP1986" s="69"/>
      <c r="QEQ1986" s="69"/>
      <c r="QER1986" s="69"/>
      <c r="QES1986" s="107"/>
      <c r="QET1986" s="2"/>
      <c r="QEU1986" s="15"/>
      <c r="QEV1986" s="15"/>
      <c r="QEW1986" s="80"/>
      <c r="QEX1986" s="52"/>
      <c r="QEY1986" s="69"/>
      <c r="QEZ1986" s="69"/>
      <c r="QFA1986" s="69"/>
      <c r="QFB1986" s="107"/>
      <c r="QFC1986" s="2"/>
      <c r="QFD1986" s="15"/>
      <c r="QFE1986" s="15"/>
      <c r="QFF1986" s="80"/>
      <c r="QFG1986" s="52"/>
      <c r="QFH1986" s="69"/>
      <c r="QFI1986" s="69"/>
      <c r="QFJ1986" s="69"/>
      <c r="QFK1986" s="107"/>
      <c r="QFL1986" s="2"/>
      <c r="QFM1986" s="15"/>
      <c r="QFN1986" s="15"/>
      <c r="QFO1986" s="80"/>
      <c r="QFP1986" s="52"/>
      <c r="QFQ1986" s="69"/>
      <c r="QFR1986" s="69"/>
      <c r="QFS1986" s="69"/>
      <c r="QFT1986" s="107"/>
      <c r="QFU1986" s="2"/>
      <c r="QFV1986" s="15"/>
      <c r="QFW1986" s="15"/>
      <c r="QFX1986" s="80"/>
      <c r="QFY1986" s="52"/>
      <c r="QFZ1986" s="69"/>
      <c r="QGA1986" s="69"/>
      <c r="QGB1986" s="69"/>
      <c r="QGC1986" s="107"/>
      <c r="QGD1986" s="2"/>
      <c r="QGE1986" s="15"/>
      <c r="QGF1986" s="15"/>
      <c r="QGG1986" s="80"/>
      <c r="QGH1986" s="52"/>
      <c r="QGI1986" s="69"/>
      <c r="QGJ1986" s="69"/>
      <c r="QGK1986" s="69"/>
      <c r="QGL1986" s="107"/>
      <c r="QGM1986" s="2"/>
      <c r="QGN1986" s="15"/>
      <c r="QGO1986" s="15"/>
      <c r="QGP1986" s="80"/>
      <c r="QGQ1986" s="52"/>
      <c r="QGR1986" s="69"/>
      <c r="QGS1986" s="69"/>
      <c r="QGT1986" s="69"/>
      <c r="QGU1986" s="107"/>
      <c r="QGV1986" s="2"/>
      <c r="QGW1986" s="15"/>
      <c r="QGX1986" s="15"/>
      <c r="QGY1986" s="80"/>
      <c r="QGZ1986" s="52"/>
      <c r="QHA1986" s="69"/>
      <c r="QHB1986" s="69"/>
      <c r="QHC1986" s="69"/>
      <c r="QHD1986" s="107"/>
      <c r="QHE1986" s="2"/>
      <c r="QHF1986" s="15"/>
      <c r="QHG1986" s="15"/>
      <c r="QHH1986" s="80"/>
      <c r="QHI1986" s="52"/>
      <c r="QHJ1986" s="69"/>
      <c r="QHK1986" s="69"/>
      <c r="QHL1986" s="69"/>
      <c r="QHM1986" s="107"/>
      <c r="QHN1986" s="2"/>
      <c r="QHO1986" s="15"/>
      <c r="QHP1986" s="15"/>
      <c r="QHQ1986" s="80"/>
      <c r="QHR1986" s="52"/>
      <c r="QHS1986" s="69"/>
      <c r="QHT1986" s="69"/>
      <c r="QHU1986" s="69"/>
      <c r="QHV1986" s="107"/>
      <c r="QHW1986" s="2"/>
      <c r="QHX1986" s="15"/>
      <c r="QHY1986" s="15"/>
      <c r="QHZ1986" s="80"/>
      <c r="QIA1986" s="52"/>
      <c r="QIB1986" s="69"/>
      <c r="QIC1986" s="69"/>
      <c r="QID1986" s="69"/>
      <c r="QIE1986" s="107"/>
      <c r="QIF1986" s="2"/>
      <c r="QIG1986" s="15"/>
      <c r="QIH1986" s="15"/>
      <c r="QII1986" s="80"/>
      <c r="QIJ1986" s="52"/>
      <c r="QIK1986" s="69"/>
      <c r="QIL1986" s="69"/>
      <c r="QIM1986" s="69"/>
      <c r="QIN1986" s="107"/>
      <c r="QIO1986" s="2"/>
      <c r="QIP1986" s="15"/>
      <c r="QIQ1986" s="15"/>
      <c r="QIR1986" s="80"/>
      <c r="QIS1986" s="52"/>
      <c r="QIT1986" s="69"/>
      <c r="QIU1986" s="69"/>
      <c r="QIV1986" s="69"/>
      <c r="QIW1986" s="107"/>
      <c r="QIX1986" s="2"/>
      <c r="QIY1986" s="15"/>
      <c r="QIZ1986" s="15"/>
      <c r="QJA1986" s="80"/>
      <c r="QJB1986" s="52"/>
      <c r="QJC1986" s="69"/>
      <c r="QJD1986" s="69"/>
      <c r="QJE1986" s="69"/>
      <c r="QJF1986" s="107"/>
      <c r="QJG1986" s="2"/>
      <c r="QJH1986" s="15"/>
      <c r="QJI1986" s="15"/>
      <c r="QJJ1986" s="80"/>
      <c r="QJK1986" s="52"/>
      <c r="QJL1986" s="69"/>
      <c r="QJM1986" s="69"/>
      <c r="QJN1986" s="69"/>
      <c r="QJO1986" s="107"/>
      <c r="QJP1986" s="2"/>
      <c r="QJQ1986" s="15"/>
      <c r="QJR1986" s="15"/>
      <c r="QJS1986" s="80"/>
      <c r="QJT1986" s="52"/>
      <c r="QJU1986" s="69"/>
      <c r="QJV1986" s="69"/>
      <c r="QJW1986" s="69"/>
      <c r="QJX1986" s="107"/>
      <c r="QJY1986" s="2"/>
      <c r="QJZ1986" s="15"/>
      <c r="QKA1986" s="15"/>
      <c r="QKB1986" s="80"/>
      <c r="QKC1986" s="52"/>
      <c r="QKD1986" s="69"/>
      <c r="QKE1986" s="69"/>
      <c r="QKF1986" s="69"/>
      <c r="QKG1986" s="107"/>
      <c r="QKH1986" s="2"/>
      <c r="QKI1986" s="15"/>
      <c r="QKJ1986" s="15"/>
      <c r="QKK1986" s="80"/>
      <c r="QKL1986" s="52"/>
      <c r="QKM1986" s="69"/>
      <c r="QKN1986" s="69"/>
      <c r="QKO1986" s="69"/>
      <c r="QKP1986" s="107"/>
      <c r="QKQ1986" s="2"/>
      <c r="QKR1986" s="15"/>
      <c r="QKS1986" s="15"/>
      <c r="QKT1986" s="80"/>
      <c r="QKU1986" s="52"/>
      <c r="QKV1986" s="69"/>
      <c r="QKW1986" s="69"/>
      <c r="QKX1986" s="69"/>
      <c r="QKY1986" s="107"/>
      <c r="QKZ1986" s="2"/>
      <c r="QLA1986" s="15"/>
      <c r="QLB1986" s="15"/>
      <c r="QLC1986" s="80"/>
      <c r="QLD1986" s="52"/>
      <c r="QLE1986" s="69"/>
      <c r="QLF1986" s="69"/>
      <c r="QLG1986" s="69"/>
      <c r="QLH1986" s="107"/>
      <c r="QLI1986" s="2"/>
      <c r="QLJ1986" s="15"/>
      <c r="QLK1986" s="15"/>
      <c r="QLL1986" s="80"/>
      <c r="QLM1986" s="52"/>
      <c r="QLN1986" s="69"/>
      <c r="QLO1986" s="69"/>
      <c r="QLP1986" s="69"/>
      <c r="QLQ1986" s="107"/>
      <c r="QLR1986" s="2"/>
      <c r="QLS1986" s="15"/>
      <c r="QLT1986" s="15"/>
      <c r="QLU1986" s="80"/>
      <c r="QLV1986" s="52"/>
      <c r="QLW1986" s="69"/>
      <c r="QLX1986" s="69"/>
      <c r="QLY1986" s="69"/>
      <c r="QLZ1986" s="107"/>
      <c r="QMA1986" s="2"/>
      <c r="QMB1986" s="15"/>
      <c r="QMC1986" s="15"/>
      <c r="QMD1986" s="80"/>
      <c r="QME1986" s="52"/>
      <c r="QMF1986" s="69"/>
      <c r="QMG1986" s="69"/>
      <c r="QMH1986" s="69"/>
      <c r="QMI1986" s="107"/>
      <c r="QMJ1986" s="2"/>
      <c r="QMK1986" s="15"/>
      <c r="QML1986" s="15"/>
      <c r="QMM1986" s="80"/>
      <c r="QMN1986" s="52"/>
      <c r="QMO1986" s="69"/>
      <c r="QMP1986" s="69"/>
      <c r="QMQ1986" s="69"/>
      <c r="QMR1986" s="107"/>
      <c r="QMS1986" s="2"/>
      <c r="QMT1986" s="15"/>
      <c r="QMU1986" s="15"/>
      <c r="QMV1986" s="80"/>
      <c r="QMW1986" s="52"/>
      <c r="QMX1986" s="69"/>
      <c r="QMY1986" s="69"/>
      <c r="QMZ1986" s="69"/>
      <c r="QNA1986" s="107"/>
      <c r="QNB1986" s="2"/>
      <c r="QNC1986" s="15"/>
      <c r="QND1986" s="15"/>
      <c r="QNE1986" s="80"/>
      <c r="QNF1986" s="52"/>
      <c r="QNG1986" s="69"/>
      <c r="QNH1986" s="69"/>
      <c r="QNI1986" s="69"/>
      <c r="QNJ1986" s="107"/>
      <c r="QNK1986" s="2"/>
      <c r="QNL1986" s="15"/>
      <c r="QNM1986" s="15"/>
      <c r="QNN1986" s="80"/>
      <c r="QNO1986" s="52"/>
      <c r="QNP1986" s="69"/>
      <c r="QNQ1986" s="69"/>
      <c r="QNR1986" s="69"/>
      <c r="QNS1986" s="107"/>
      <c r="QNT1986" s="2"/>
      <c r="QNU1986" s="15"/>
      <c r="QNV1986" s="15"/>
      <c r="QNW1986" s="80"/>
      <c r="QNX1986" s="52"/>
      <c r="QNY1986" s="69"/>
      <c r="QNZ1986" s="69"/>
      <c r="QOA1986" s="69"/>
      <c r="QOB1986" s="107"/>
      <c r="QOC1986" s="2"/>
      <c r="QOD1986" s="15"/>
      <c r="QOE1986" s="15"/>
      <c r="QOF1986" s="80"/>
      <c r="QOG1986" s="52"/>
      <c r="QOH1986" s="69"/>
      <c r="QOI1986" s="69"/>
      <c r="QOJ1986" s="69"/>
      <c r="QOK1986" s="107"/>
      <c r="QOL1986" s="2"/>
      <c r="QOM1986" s="15"/>
      <c r="QON1986" s="15"/>
      <c r="QOO1986" s="80"/>
      <c r="QOP1986" s="52"/>
      <c r="QOQ1986" s="69"/>
      <c r="QOR1986" s="69"/>
      <c r="QOS1986" s="69"/>
      <c r="QOT1986" s="107"/>
      <c r="QOU1986" s="2"/>
      <c r="QOV1986" s="15"/>
      <c r="QOW1986" s="15"/>
      <c r="QOX1986" s="80"/>
      <c r="QOY1986" s="52"/>
      <c r="QOZ1986" s="69"/>
      <c r="QPA1986" s="69"/>
      <c r="QPB1986" s="69"/>
      <c r="QPC1986" s="107"/>
      <c r="QPD1986" s="2"/>
      <c r="QPE1986" s="15"/>
      <c r="QPF1986" s="15"/>
      <c r="QPG1986" s="80"/>
      <c r="QPH1986" s="52"/>
      <c r="QPI1986" s="69"/>
      <c r="QPJ1986" s="69"/>
      <c r="QPK1986" s="69"/>
      <c r="QPL1986" s="107"/>
      <c r="QPM1986" s="2"/>
      <c r="QPN1986" s="15"/>
      <c r="QPO1986" s="15"/>
      <c r="QPP1986" s="80"/>
      <c r="QPQ1986" s="52"/>
      <c r="QPR1986" s="69"/>
      <c r="QPS1986" s="69"/>
      <c r="QPT1986" s="69"/>
      <c r="QPU1986" s="107"/>
      <c r="QPV1986" s="2"/>
      <c r="QPW1986" s="15"/>
      <c r="QPX1986" s="15"/>
      <c r="QPY1986" s="80"/>
      <c r="QPZ1986" s="52"/>
      <c r="QQA1986" s="69"/>
      <c r="QQB1986" s="69"/>
      <c r="QQC1986" s="69"/>
      <c r="QQD1986" s="107"/>
      <c r="QQE1986" s="2"/>
      <c r="QQF1986" s="15"/>
      <c r="QQG1986" s="15"/>
      <c r="QQH1986" s="80"/>
      <c r="QQI1986" s="52"/>
      <c r="QQJ1986" s="69"/>
      <c r="QQK1986" s="69"/>
      <c r="QQL1986" s="69"/>
      <c r="QQM1986" s="107"/>
      <c r="QQN1986" s="2"/>
      <c r="QQO1986" s="15"/>
      <c r="QQP1986" s="15"/>
      <c r="QQQ1986" s="80"/>
      <c r="QQR1986" s="52"/>
      <c r="QQS1986" s="69"/>
      <c r="QQT1986" s="69"/>
      <c r="QQU1986" s="69"/>
      <c r="QQV1986" s="107"/>
      <c r="QQW1986" s="2"/>
      <c r="QQX1986" s="15"/>
      <c r="QQY1986" s="15"/>
      <c r="QQZ1986" s="80"/>
      <c r="QRA1986" s="52"/>
      <c r="QRB1986" s="69"/>
      <c r="QRC1986" s="69"/>
      <c r="QRD1986" s="69"/>
      <c r="QRE1986" s="107"/>
      <c r="QRF1986" s="2"/>
      <c r="QRG1986" s="15"/>
      <c r="QRH1986" s="15"/>
      <c r="QRI1986" s="80"/>
      <c r="QRJ1986" s="52"/>
      <c r="QRK1986" s="69"/>
      <c r="QRL1986" s="69"/>
      <c r="QRM1986" s="69"/>
      <c r="QRN1986" s="107"/>
      <c r="QRO1986" s="2"/>
      <c r="QRP1986" s="15"/>
      <c r="QRQ1986" s="15"/>
      <c r="QRR1986" s="80"/>
      <c r="QRS1986" s="52"/>
      <c r="QRT1986" s="69"/>
      <c r="QRU1986" s="69"/>
      <c r="QRV1986" s="69"/>
      <c r="QRW1986" s="107"/>
      <c r="QRX1986" s="2"/>
      <c r="QRY1986" s="15"/>
      <c r="QRZ1986" s="15"/>
      <c r="QSA1986" s="80"/>
      <c r="QSB1986" s="52"/>
      <c r="QSC1986" s="69"/>
      <c r="QSD1986" s="69"/>
      <c r="QSE1986" s="69"/>
      <c r="QSF1986" s="107"/>
      <c r="QSG1986" s="2"/>
      <c r="QSH1986" s="15"/>
      <c r="QSI1986" s="15"/>
      <c r="QSJ1986" s="80"/>
      <c r="QSK1986" s="52"/>
      <c r="QSL1986" s="69"/>
      <c r="QSM1986" s="69"/>
      <c r="QSN1986" s="69"/>
      <c r="QSO1986" s="107"/>
      <c r="QSP1986" s="2"/>
      <c r="QSQ1986" s="15"/>
      <c r="QSR1986" s="15"/>
      <c r="QSS1986" s="80"/>
      <c r="QST1986" s="52"/>
      <c r="QSU1986" s="69"/>
      <c r="QSV1986" s="69"/>
      <c r="QSW1986" s="69"/>
      <c r="QSX1986" s="107"/>
      <c r="QSY1986" s="2"/>
      <c r="QSZ1986" s="15"/>
      <c r="QTA1986" s="15"/>
      <c r="QTB1986" s="80"/>
      <c r="QTC1986" s="52"/>
      <c r="QTD1986" s="69"/>
      <c r="QTE1986" s="69"/>
      <c r="QTF1986" s="69"/>
      <c r="QTG1986" s="107"/>
      <c r="QTH1986" s="2"/>
      <c r="QTI1986" s="15"/>
      <c r="QTJ1986" s="15"/>
      <c r="QTK1986" s="80"/>
      <c r="QTL1986" s="52"/>
      <c r="QTM1986" s="69"/>
      <c r="QTN1986" s="69"/>
      <c r="QTO1986" s="69"/>
      <c r="QTP1986" s="107"/>
      <c r="QTQ1986" s="2"/>
      <c r="QTR1986" s="15"/>
      <c r="QTS1986" s="15"/>
      <c r="QTT1986" s="80"/>
      <c r="QTU1986" s="52"/>
      <c r="QTV1986" s="69"/>
      <c r="QTW1986" s="69"/>
      <c r="QTX1986" s="69"/>
      <c r="QTY1986" s="107"/>
      <c r="QTZ1986" s="2"/>
      <c r="QUA1986" s="15"/>
      <c r="QUB1986" s="15"/>
      <c r="QUC1986" s="80"/>
      <c r="QUD1986" s="52"/>
      <c r="QUE1986" s="69"/>
      <c r="QUF1986" s="69"/>
      <c r="QUG1986" s="69"/>
      <c r="QUH1986" s="107"/>
      <c r="QUI1986" s="2"/>
      <c r="QUJ1986" s="15"/>
      <c r="QUK1986" s="15"/>
      <c r="QUL1986" s="80"/>
      <c r="QUM1986" s="52"/>
      <c r="QUN1986" s="69"/>
      <c r="QUO1986" s="69"/>
      <c r="QUP1986" s="69"/>
      <c r="QUQ1986" s="107"/>
      <c r="QUR1986" s="2"/>
      <c r="QUS1986" s="15"/>
      <c r="QUT1986" s="15"/>
      <c r="QUU1986" s="80"/>
      <c r="QUV1986" s="52"/>
      <c r="QUW1986" s="69"/>
      <c r="QUX1986" s="69"/>
      <c r="QUY1986" s="69"/>
      <c r="QUZ1986" s="107"/>
      <c r="QVA1986" s="2"/>
      <c r="QVB1986" s="15"/>
      <c r="QVC1986" s="15"/>
      <c r="QVD1986" s="80"/>
      <c r="QVE1986" s="52"/>
      <c r="QVF1986" s="69"/>
      <c r="QVG1986" s="69"/>
      <c r="QVH1986" s="69"/>
      <c r="QVI1986" s="107"/>
      <c r="QVJ1986" s="2"/>
      <c r="QVK1986" s="15"/>
      <c r="QVL1986" s="15"/>
      <c r="QVM1986" s="80"/>
      <c r="QVN1986" s="52"/>
      <c r="QVO1986" s="69"/>
      <c r="QVP1986" s="69"/>
      <c r="QVQ1986" s="69"/>
      <c r="QVR1986" s="107"/>
      <c r="QVS1986" s="2"/>
      <c r="QVT1986" s="15"/>
      <c r="QVU1986" s="15"/>
      <c r="QVV1986" s="80"/>
      <c r="QVW1986" s="52"/>
      <c r="QVX1986" s="69"/>
      <c r="QVY1986" s="69"/>
      <c r="QVZ1986" s="69"/>
      <c r="QWA1986" s="107"/>
      <c r="QWB1986" s="2"/>
      <c r="QWC1986" s="15"/>
      <c r="QWD1986" s="15"/>
      <c r="QWE1986" s="80"/>
      <c r="QWF1986" s="52"/>
      <c r="QWG1986" s="69"/>
      <c r="QWH1986" s="69"/>
      <c r="QWI1986" s="69"/>
      <c r="QWJ1986" s="107"/>
      <c r="QWK1986" s="2"/>
      <c r="QWL1986" s="15"/>
      <c r="QWM1986" s="15"/>
      <c r="QWN1986" s="80"/>
      <c r="QWO1986" s="52"/>
      <c r="QWP1986" s="69"/>
      <c r="QWQ1986" s="69"/>
      <c r="QWR1986" s="69"/>
      <c r="QWS1986" s="107"/>
      <c r="QWT1986" s="2"/>
      <c r="QWU1986" s="15"/>
      <c r="QWV1986" s="15"/>
      <c r="QWW1986" s="80"/>
      <c r="QWX1986" s="52"/>
      <c r="QWY1986" s="69"/>
      <c r="QWZ1986" s="69"/>
      <c r="QXA1986" s="69"/>
      <c r="QXB1986" s="107"/>
      <c r="QXC1986" s="2"/>
      <c r="QXD1986" s="15"/>
      <c r="QXE1986" s="15"/>
      <c r="QXF1986" s="80"/>
      <c r="QXG1986" s="52"/>
      <c r="QXH1986" s="69"/>
      <c r="QXI1986" s="69"/>
      <c r="QXJ1986" s="69"/>
      <c r="QXK1986" s="107"/>
      <c r="QXL1986" s="2"/>
      <c r="QXM1986" s="15"/>
      <c r="QXN1986" s="15"/>
      <c r="QXO1986" s="80"/>
      <c r="QXP1986" s="52"/>
      <c r="QXQ1986" s="69"/>
      <c r="QXR1986" s="69"/>
      <c r="QXS1986" s="69"/>
      <c r="QXT1986" s="107"/>
      <c r="QXU1986" s="2"/>
      <c r="QXV1986" s="15"/>
      <c r="QXW1986" s="15"/>
      <c r="QXX1986" s="80"/>
      <c r="QXY1986" s="52"/>
      <c r="QXZ1986" s="69"/>
      <c r="QYA1986" s="69"/>
      <c r="QYB1986" s="69"/>
      <c r="QYC1986" s="107"/>
      <c r="QYD1986" s="2"/>
      <c r="QYE1986" s="15"/>
      <c r="QYF1986" s="15"/>
      <c r="QYG1986" s="80"/>
      <c r="QYH1986" s="52"/>
      <c r="QYI1986" s="69"/>
      <c r="QYJ1986" s="69"/>
      <c r="QYK1986" s="69"/>
      <c r="QYL1986" s="107"/>
      <c r="QYM1986" s="2"/>
      <c r="QYN1986" s="15"/>
      <c r="QYO1986" s="15"/>
      <c r="QYP1986" s="80"/>
      <c r="QYQ1986" s="52"/>
      <c r="QYR1986" s="69"/>
      <c r="QYS1986" s="69"/>
      <c r="QYT1986" s="69"/>
      <c r="QYU1986" s="107"/>
      <c r="QYV1986" s="2"/>
      <c r="QYW1986" s="15"/>
      <c r="QYX1986" s="15"/>
      <c r="QYY1986" s="80"/>
      <c r="QYZ1986" s="52"/>
      <c r="QZA1986" s="69"/>
      <c r="QZB1986" s="69"/>
      <c r="QZC1986" s="69"/>
      <c r="QZD1986" s="107"/>
      <c r="QZE1986" s="2"/>
      <c r="QZF1986" s="15"/>
      <c r="QZG1986" s="15"/>
      <c r="QZH1986" s="80"/>
      <c r="QZI1986" s="52"/>
      <c r="QZJ1986" s="69"/>
      <c r="QZK1986" s="69"/>
      <c r="QZL1986" s="69"/>
      <c r="QZM1986" s="107"/>
      <c r="QZN1986" s="2"/>
      <c r="QZO1986" s="15"/>
      <c r="QZP1986" s="15"/>
      <c r="QZQ1986" s="80"/>
      <c r="QZR1986" s="52"/>
      <c r="QZS1986" s="69"/>
      <c r="QZT1986" s="69"/>
      <c r="QZU1986" s="69"/>
      <c r="QZV1986" s="107"/>
      <c r="QZW1986" s="2"/>
      <c r="QZX1986" s="15"/>
      <c r="QZY1986" s="15"/>
      <c r="QZZ1986" s="80"/>
      <c r="RAA1986" s="52"/>
      <c r="RAB1986" s="69"/>
      <c r="RAC1986" s="69"/>
      <c r="RAD1986" s="69"/>
      <c r="RAE1986" s="107"/>
      <c r="RAF1986" s="2"/>
      <c r="RAG1986" s="15"/>
      <c r="RAH1986" s="15"/>
      <c r="RAI1986" s="80"/>
      <c r="RAJ1986" s="52"/>
      <c r="RAK1986" s="69"/>
      <c r="RAL1986" s="69"/>
      <c r="RAM1986" s="69"/>
      <c r="RAN1986" s="107"/>
      <c r="RAO1986" s="2"/>
      <c r="RAP1986" s="15"/>
      <c r="RAQ1986" s="15"/>
      <c r="RAR1986" s="80"/>
      <c r="RAS1986" s="52"/>
      <c r="RAT1986" s="69"/>
      <c r="RAU1986" s="69"/>
      <c r="RAV1986" s="69"/>
      <c r="RAW1986" s="107"/>
      <c r="RAX1986" s="2"/>
      <c r="RAY1986" s="15"/>
      <c r="RAZ1986" s="15"/>
      <c r="RBA1986" s="80"/>
      <c r="RBB1986" s="52"/>
      <c r="RBC1986" s="69"/>
      <c r="RBD1986" s="69"/>
      <c r="RBE1986" s="69"/>
      <c r="RBF1986" s="107"/>
      <c r="RBG1986" s="2"/>
      <c r="RBH1986" s="15"/>
      <c r="RBI1986" s="15"/>
      <c r="RBJ1986" s="80"/>
      <c r="RBK1986" s="52"/>
      <c r="RBL1986" s="69"/>
      <c r="RBM1986" s="69"/>
      <c r="RBN1986" s="69"/>
      <c r="RBO1986" s="107"/>
      <c r="RBP1986" s="2"/>
      <c r="RBQ1986" s="15"/>
      <c r="RBR1986" s="15"/>
      <c r="RBS1986" s="80"/>
      <c r="RBT1986" s="52"/>
      <c r="RBU1986" s="69"/>
      <c r="RBV1986" s="69"/>
      <c r="RBW1986" s="69"/>
      <c r="RBX1986" s="107"/>
      <c r="RBY1986" s="2"/>
      <c r="RBZ1986" s="15"/>
      <c r="RCA1986" s="15"/>
      <c r="RCB1986" s="80"/>
      <c r="RCC1986" s="52"/>
      <c r="RCD1986" s="69"/>
      <c r="RCE1986" s="69"/>
      <c r="RCF1986" s="69"/>
      <c r="RCG1986" s="107"/>
      <c r="RCH1986" s="2"/>
      <c r="RCI1986" s="15"/>
      <c r="RCJ1986" s="15"/>
      <c r="RCK1986" s="80"/>
      <c r="RCL1986" s="52"/>
      <c r="RCM1986" s="69"/>
      <c r="RCN1986" s="69"/>
      <c r="RCO1986" s="69"/>
      <c r="RCP1986" s="107"/>
      <c r="RCQ1986" s="2"/>
      <c r="RCR1986" s="15"/>
      <c r="RCS1986" s="15"/>
      <c r="RCT1986" s="80"/>
      <c r="RCU1986" s="52"/>
      <c r="RCV1986" s="69"/>
      <c r="RCW1986" s="69"/>
      <c r="RCX1986" s="69"/>
      <c r="RCY1986" s="107"/>
      <c r="RCZ1986" s="2"/>
      <c r="RDA1986" s="15"/>
      <c r="RDB1986" s="15"/>
      <c r="RDC1986" s="80"/>
      <c r="RDD1986" s="52"/>
      <c r="RDE1986" s="69"/>
      <c r="RDF1986" s="69"/>
      <c r="RDG1986" s="69"/>
      <c r="RDH1986" s="107"/>
      <c r="RDI1986" s="2"/>
      <c r="RDJ1986" s="15"/>
      <c r="RDK1986" s="15"/>
      <c r="RDL1986" s="80"/>
      <c r="RDM1986" s="52"/>
      <c r="RDN1986" s="69"/>
      <c r="RDO1986" s="69"/>
      <c r="RDP1986" s="69"/>
      <c r="RDQ1986" s="107"/>
      <c r="RDR1986" s="2"/>
      <c r="RDS1986" s="15"/>
      <c r="RDT1986" s="15"/>
      <c r="RDU1986" s="80"/>
      <c r="RDV1986" s="52"/>
      <c r="RDW1986" s="69"/>
      <c r="RDX1986" s="69"/>
      <c r="RDY1986" s="69"/>
      <c r="RDZ1986" s="107"/>
      <c r="REA1986" s="2"/>
      <c r="REB1986" s="15"/>
      <c r="REC1986" s="15"/>
      <c r="RED1986" s="80"/>
      <c r="REE1986" s="52"/>
      <c r="REF1986" s="69"/>
      <c r="REG1986" s="69"/>
      <c r="REH1986" s="69"/>
      <c r="REI1986" s="107"/>
      <c r="REJ1986" s="2"/>
      <c r="REK1986" s="15"/>
      <c r="REL1986" s="15"/>
      <c r="REM1986" s="80"/>
      <c r="REN1986" s="52"/>
      <c r="REO1986" s="69"/>
      <c r="REP1986" s="69"/>
      <c r="REQ1986" s="69"/>
      <c r="RER1986" s="107"/>
      <c r="RES1986" s="2"/>
      <c r="RET1986" s="15"/>
      <c r="REU1986" s="15"/>
      <c r="REV1986" s="80"/>
      <c r="REW1986" s="52"/>
      <c r="REX1986" s="69"/>
      <c r="REY1986" s="69"/>
      <c r="REZ1986" s="69"/>
      <c r="RFA1986" s="107"/>
      <c r="RFB1986" s="2"/>
      <c r="RFC1986" s="15"/>
      <c r="RFD1986" s="15"/>
      <c r="RFE1986" s="80"/>
      <c r="RFF1986" s="52"/>
      <c r="RFG1986" s="69"/>
      <c r="RFH1986" s="69"/>
      <c r="RFI1986" s="69"/>
      <c r="RFJ1986" s="107"/>
      <c r="RFK1986" s="2"/>
      <c r="RFL1986" s="15"/>
      <c r="RFM1986" s="15"/>
      <c r="RFN1986" s="80"/>
      <c r="RFO1986" s="52"/>
      <c r="RFP1986" s="69"/>
      <c r="RFQ1986" s="69"/>
      <c r="RFR1986" s="69"/>
      <c r="RFS1986" s="107"/>
      <c r="RFT1986" s="2"/>
      <c r="RFU1986" s="15"/>
      <c r="RFV1986" s="15"/>
      <c r="RFW1986" s="80"/>
      <c r="RFX1986" s="52"/>
      <c r="RFY1986" s="69"/>
      <c r="RFZ1986" s="69"/>
      <c r="RGA1986" s="69"/>
      <c r="RGB1986" s="107"/>
      <c r="RGC1986" s="2"/>
      <c r="RGD1986" s="15"/>
      <c r="RGE1986" s="15"/>
      <c r="RGF1986" s="80"/>
      <c r="RGG1986" s="52"/>
      <c r="RGH1986" s="69"/>
      <c r="RGI1986" s="69"/>
      <c r="RGJ1986" s="69"/>
      <c r="RGK1986" s="107"/>
      <c r="RGL1986" s="2"/>
      <c r="RGM1986" s="15"/>
      <c r="RGN1986" s="15"/>
      <c r="RGO1986" s="80"/>
      <c r="RGP1986" s="52"/>
      <c r="RGQ1986" s="69"/>
      <c r="RGR1986" s="69"/>
      <c r="RGS1986" s="69"/>
      <c r="RGT1986" s="107"/>
      <c r="RGU1986" s="2"/>
      <c r="RGV1986" s="15"/>
      <c r="RGW1986" s="15"/>
      <c r="RGX1986" s="80"/>
      <c r="RGY1986" s="52"/>
      <c r="RGZ1986" s="69"/>
      <c r="RHA1986" s="69"/>
      <c r="RHB1986" s="69"/>
      <c r="RHC1986" s="107"/>
      <c r="RHD1986" s="2"/>
      <c r="RHE1986" s="15"/>
      <c r="RHF1986" s="15"/>
      <c r="RHG1986" s="80"/>
      <c r="RHH1986" s="52"/>
      <c r="RHI1986" s="69"/>
      <c r="RHJ1986" s="69"/>
      <c r="RHK1986" s="69"/>
      <c r="RHL1986" s="107"/>
      <c r="RHM1986" s="2"/>
      <c r="RHN1986" s="15"/>
      <c r="RHO1986" s="15"/>
      <c r="RHP1986" s="80"/>
      <c r="RHQ1986" s="52"/>
      <c r="RHR1986" s="69"/>
      <c r="RHS1986" s="69"/>
      <c r="RHT1986" s="69"/>
      <c r="RHU1986" s="107"/>
      <c r="RHV1986" s="2"/>
      <c r="RHW1986" s="15"/>
      <c r="RHX1986" s="15"/>
      <c r="RHY1986" s="80"/>
      <c r="RHZ1986" s="52"/>
      <c r="RIA1986" s="69"/>
      <c r="RIB1986" s="69"/>
      <c r="RIC1986" s="69"/>
      <c r="RID1986" s="107"/>
      <c r="RIE1986" s="2"/>
      <c r="RIF1986" s="15"/>
      <c r="RIG1986" s="15"/>
      <c r="RIH1986" s="80"/>
      <c r="RII1986" s="52"/>
      <c r="RIJ1986" s="69"/>
      <c r="RIK1986" s="69"/>
      <c r="RIL1986" s="69"/>
      <c r="RIM1986" s="107"/>
      <c r="RIN1986" s="2"/>
      <c r="RIO1986" s="15"/>
      <c r="RIP1986" s="15"/>
      <c r="RIQ1986" s="80"/>
      <c r="RIR1986" s="52"/>
      <c r="RIS1986" s="69"/>
      <c r="RIT1986" s="69"/>
      <c r="RIU1986" s="69"/>
      <c r="RIV1986" s="107"/>
      <c r="RIW1986" s="2"/>
      <c r="RIX1986" s="15"/>
      <c r="RIY1986" s="15"/>
      <c r="RIZ1986" s="80"/>
      <c r="RJA1986" s="52"/>
      <c r="RJB1986" s="69"/>
      <c r="RJC1986" s="69"/>
      <c r="RJD1986" s="69"/>
      <c r="RJE1986" s="107"/>
      <c r="RJF1986" s="2"/>
      <c r="RJG1986" s="15"/>
      <c r="RJH1986" s="15"/>
      <c r="RJI1986" s="80"/>
      <c r="RJJ1986" s="52"/>
      <c r="RJK1986" s="69"/>
      <c r="RJL1986" s="69"/>
      <c r="RJM1986" s="69"/>
      <c r="RJN1986" s="107"/>
      <c r="RJO1986" s="2"/>
      <c r="RJP1986" s="15"/>
      <c r="RJQ1986" s="15"/>
      <c r="RJR1986" s="80"/>
      <c r="RJS1986" s="52"/>
      <c r="RJT1986" s="69"/>
      <c r="RJU1986" s="69"/>
      <c r="RJV1986" s="69"/>
      <c r="RJW1986" s="107"/>
      <c r="RJX1986" s="2"/>
      <c r="RJY1986" s="15"/>
      <c r="RJZ1986" s="15"/>
      <c r="RKA1986" s="80"/>
      <c r="RKB1986" s="52"/>
      <c r="RKC1986" s="69"/>
      <c r="RKD1986" s="69"/>
      <c r="RKE1986" s="69"/>
      <c r="RKF1986" s="107"/>
      <c r="RKG1986" s="2"/>
      <c r="RKH1986" s="15"/>
      <c r="RKI1986" s="15"/>
      <c r="RKJ1986" s="80"/>
      <c r="RKK1986" s="52"/>
      <c r="RKL1986" s="69"/>
      <c r="RKM1986" s="69"/>
      <c r="RKN1986" s="69"/>
      <c r="RKO1986" s="107"/>
      <c r="RKP1986" s="2"/>
      <c r="RKQ1986" s="15"/>
      <c r="RKR1986" s="15"/>
      <c r="RKS1986" s="80"/>
      <c r="RKT1986" s="52"/>
      <c r="RKU1986" s="69"/>
      <c r="RKV1986" s="69"/>
      <c r="RKW1986" s="69"/>
      <c r="RKX1986" s="107"/>
      <c r="RKY1986" s="2"/>
      <c r="RKZ1986" s="15"/>
      <c r="RLA1986" s="15"/>
      <c r="RLB1986" s="80"/>
      <c r="RLC1986" s="52"/>
      <c r="RLD1986" s="69"/>
      <c r="RLE1986" s="69"/>
      <c r="RLF1986" s="69"/>
      <c r="RLG1986" s="107"/>
      <c r="RLH1986" s="2"/>
      <c r="RLI1986" s="15"/>
      <c r="RLJ1986" s="15"/>
      <c r="RLK1986" s="80"/>
      <c r="RLL1986" s="52"/>
      <c r="RLM1986" s="69"/>
      <c r="RLN1986" s="69"/>
      <c r="RLO1986" s="69"/>
      <c r="RLP1986" s="107"/>
      <c r="RLQ1986" s="2"/>
      <c r="RLR1986" s="15"/>
      <c r="RLS1986" s="15"/>
      <c r="RLT1986" s="80"/>
      <c r="RLU1986" s="52"/>
      <c r="RLV1986" s="69"/>
      <c r="RLW1986" s="69"/>
      <c r="RLX1986" s="69"/>
      <c r="RLY1986" s="107"/>
      <c r="RLZ1986" s="2"/>
      <c r="RMA1986" s="15"/>
      <c r="RMB1986" s="15"/>
      <c r="RMC1986" s="80"/>
      <c r="RMD1986" s="52"/>
      <c r="RME1986" s="69"/>
      <c r="RMF1986" s="69"/>
      <c r="RMG1986" s="69"/>
      <c r="RMH1986" s="107"/>
      <c r="RMI1986" s="2"/>
      <c r="RMJ1986" s="15"/>
      <c r="RMK1986" s="15"/>
      <c r="RML1986" s="80"/>
      <c r="RMM1986" s="52"/>
      <c r="RMN1986" s="69"/>
      <c r="RMO1986" s="69"/>
      <c r="RMP1986" s="69"/>
      <c r="RMQ1986" s="107"/>
      <c r="RMR1986" s="2"/>
      <c r="RMS1986" s="15"/>
      <c r="RMT1986" s="15"/>
      <c r="RMU1986" s="80"/>
      <c r="RMV1986" s="52"/>
      <c r="RMW1986" s="69"/>
      <c r="RMX1986" s="69"/>
      <c r="RMY1986" s="69"/>
      <c r="RMZ1986" s="107"/>
      <c r="RNA1986" s="2"/>
      <c r="RNB1986" s="15"/>
      <c r="RNC1986" s="15"/>
      <c r="RND1986" s="80"/>
      <c r="RNE1986" s="52"/>
      <c r="RNF1986" s="69"/>
      <c r="RNG1986" s="69"/>
      <c r="RNH1986" s="69"/>
      <c r="RNI1986" s="107"/>
      <c r="RNJ1986" s="2"/>
      <c r="RNK1986" s="15"/>
      <c r="RNL1986" s="15"/>
      <c r="RNM1986" s="80"/>
      <c r="RNN1986" s="52"/>
      <c r="RNO1986" s="69"/>
      <c r="RNP1986" s="69"/>
      <c r="RNQ1986" s="69"/>
      <c r="RNR1986" s="107"/>
      <c r="RNS1986" s="2"/>
      <c r="RNT1986" s="15"/>
      <c r="RNU1986" s="15"/>
      <c r="RNV1986" s="80"/>
      <c r="RNW1986" s="52"/>
      <c r="RNX1986" s="69"/>
      <c r="RNY1986" s="69"/>
      <c r="RNZ1986" s="69"/>
      <c r="ROA1986" s="107"/>
      <c r="ROB1986" s="2"/>
      <c r="ROC1986" s="15"/>
      <c r="ROD1986" s="15"/>
      <c r="ROE1986" s="80"/>
      <c r="ROF1986" s="52"/>
      <c r="ROG1986" s="69"/>
      <c r="ROH1986" s="69"/>
      <c r="ROI1986" s="69"/>
      <c r="ROJ1986" s="107"/>
      <c r="ROK1986" s="2"/>
      <c r="ROL1986" s="15"/>
      <c r="ROM1986" s="15"/>
      <c r="RON1986" s="80"/>
      <c r="ROO1986" s="52"/>
      <c r="ROP1986" s="69"/>
      <c r="ROQ1986" s="69"/>
      <c r="ROR1986" s="69"/>
      <c r="ROS1986" s="107"/>
      <c r="ROT1986" s="2"/>
      <c r="ROU1986" s="15"/>
      <c r="ROV1986" s="15"/>
      <c r="ROW1986" s="80"/>
      <c r="ROX1986" s="52"/>
      <c r="ROY1986" s="69"/>
      <c r="ROZ1986" s="69"/>
      <c r="RPA1986" s="69"/>
      <c r="RPB1986" s="107"/>
      <c r="RPC1986" s="2"/>
      <c r="RPD1986" s="15"/>
      <c r="RPE1986" s="15"/>
      <c r="RPF1986" s="80"/>
      <c r="RPG1986" s="52"/>
      <c r="RPH1986" s="69"/>
      <c r="RPI1986" s="69"/>
      <c r="RPJ1986" s="69"/>
      <c r="RPK1986" s="107"/>
      <c r="RPL1986" s="2"/>
      <c r="RPM1986" s="15"/>
      <c r="RPN1986" s="15"/>
      <c r="RPO1986" s="80"/>
      <c r="RPP1986" s="52"/>
      <c r="RPQ1986" s="69"/>
      <c r="RPR1986" s="69"/>
      <c r="RPS1986" s="69"/>
      <c r="RPT1986" s="107"/>
      <c r="RPU1986" s="2"/>
      <c r="RPV1986" s="15"/>
      <c r="RPW1986" s="15"/>
      <c r="RPX1986" s="80"/>
      <c r="RPY1986" s="52"/>
      <c r="RPZ1986" s="69"/>
      <c r="RQA1986" s="69"/>
      <c r="RQB1986" s="69"/>
      <c r="RQC1986" s="107"/>
      <c r="RQD1986" s="2"/>
      <c r="RQE1986" s="15"/>
      <c r="RQF1986" s="15"/>
      <c r="RQG1986" s="80"/>
      <c r="RQH1986" s="52"/>
      <c r="RQI1986" s="69"/>
      <c r="RQJ1986" s="69"/>
      <c r="RQK1986" s="69"/>
      <c r="RQL1986" s="107"/>
      <c r="RQM1986" s="2"/>
      <c r="RQN1986" s="15"/>
      <c r="RQO1986" s="15"/>
      <c r="RQP1986" s="80"/>
      <c r="RQQ1986" s="52"/>
      <c r="RQR1986" s="69"/>
      <c r="RQS1986" s="69"/>
      <c r="RQT1986" s="69"/>
      <c r="RQU1986" s="107"/>
      <c r="RQV1986" s="2"/>
      <c r="RQW1986" s="15"/>
      <c r="RQX1986" s="15"/>
      <c r="RQY1986" s="80"/>
      <c r="RQZ1986" s="52"/>
      <c r="RRA1986" s="69"/>
      <c r="RRB1986" s="69"/>
      <c r="RRC1986" s="69"/>
      <c r="RRD1986" s="107"/>
      <c r="RRE1986" s="2"/>
      <c r="RRF1986" s="15"/>
      <c r="RRG1986" s="15"/>
      <c r="RRH1986" s="80"/>
      <c r="RRI1986" s="52"/>
      <c r="RRJ1986" s="69"/>
      <c r="RRK1986" s="69"/>
      <c r="RRL1986" s="69"/>
      <c r="RRM1986" s="107"/>
      <c r="RRN1986" s="2"/>
      <c r="RRO1986" s="15"/>
      <c r="RRP1986" s="15"/>
      <c r="RRQ1986" s="80"/>
      <c r="RRR1986" s="52"/>
      <c r="RRS1986" s="69"/>
      <c r="RRT1986" s="69"/>
      <c r="RRU1986" s="69"/>
      <c r="RRV1986" s="107"/>
      <c r="RRW1986" s="2"/>
      <c r="RRX1986" s="15"/>
      <c r="RRY1986" s="15"/>
      <c r="RRZ1986" s="80"/>
      <c r="RSA1986" s="52"/>
      <c r="RSB1986" s="69"/>
      <c r="RSC1986" s="69"/>
      <c r="RSD1986" s="69"/>
      <c r="RSE1986" s="107"/>
      <c r="RSF1986" s="2"/>
      <c r="RSG1986" s="15"/>
      <c r="RSH1986" s="15"/>
      <c r="RSI1986" s="80"/>
      <c r="RSJ1986" s="52"/>
      <c r="RSK1986" s="69"/>
      <c r="RSL1986" s="69"/>
      <c r="RSM1986" s="69"/>
      <c r="RSN1986" s="107"/>
      <c r="RSO1986" s="2"/>
      <c r="RSP1986" s="15"/>
      <c r="RSQ1986" s="15"/>
      <c r="RSR1986" s="80"/>
      <c r="RSS1986" s="52"/>
      <c r="RST1986" s="69"/>
      <c r="RSU1986" s="69"/>
      <c r="RSV1986" s="69"/>
      <c r="RSW1986" s="107"/>
      <c r="RSX1986" s="2"/>
      <c r="RSY1986" s="15"/>
      <c r="RSZ1986" s="15"/>
      <c r="RTA1986" s="80"/>
      <c r="RTB1986" s="52"/>
      <c r="RTC1986" s="69"/>
      <c r="RTD1986" s="69"/>
      <c r="RTE1986" s="69"/>
      <c r="RTF1986" s="107"/>
      <c r="RTG1986" s="2"/>
      <c r="RTH1986" s="15"/>
      <c r="RTI1986" s="15"/>
      <c r="RTJ1986" s="80"/>
      <c r="RTK1986" s="52"/>
      <c r="RTL1986" s="69"/>
      <c r="RTM1986" s="69"/>
      <c r="RTN1986" s="69"/>
      <c r="RTO1986" s="107"/>
      <c r="RTP1986" s="2"/>
      <c r="RTQ1986" s="15"/>
      <c r="RTR1986" s="15"/>
      <c r="RTS1986" s="80"/>
      <c r="RTT1986" s="52"/>
      <c r="RTU1986" s="69"/>
      <c r="RTV1986" s="69"/>
      <c r="RTW1986" s="69"/>
      <c r="RTX1986" s="107"/>
      <c r="RTY1986" s="2"/>
      <c r="RTZ1986" s="15"/>
      <c r="RUA1986" s="15"/>
      <c r="RUB1986" s="80"/>
      <c r="RUC1986" s="52"/>
      <c r="RUD1986" s="69"/>
      <c r="RUE1986" s="69"/>
      <c r="RUF1986" s="69"/>
      <c r="RUG1986" s="107"/>
      <c r="RUH1986" s="2"/>
      <c r="RUI1986" s="15"/>
      <c r="RUJ1986" s="15"/>
      <c r="RUK1986" s="80"/>
      <c r="RUL1986" s="52"/>
      <c r="RUM1986" s="69"/>
      <c r="RUN1986" s="69"/>
      <c r="RUO1986" s="69"/>
      <c r="RUP1986" s="107"/>
      <c r="RUQ1986" s="2"/>
      <c r="RUR1986" s="15"/>
      <c r="RUS1986" s="15"/>
      <c r="RUT1986" s="80"/>
      <c r="RUU1986" s="52"/>
      <c r="RUV1986" s="69"/>
      <c r="RUW1986" s="69"/>
      <c r="RUX1986" s="69"/>
      <c r="RUY1986" s="107"/>
      <c r="RUZ1986" s="2"/>
      <c r="RVA1986" s="15"/>
      <c r="RVB1986" s="15"/>
      <c r="RVC1986" s="80"/>
      <c r="RVD1986" s="52"/>
      <c r="RVE1986" s="69"/>
      <c r="RVF1986" s="69"/>
      <c r="RVG1986" s="69"/>
      <c r="RVH1986" s="107"/>
      <c r="RVI1986" s="2"/>
      <c r="RVJ1986" s="15"/>
      <c r="RVK1986" s="15"/>
      <c r="RVL1986" s="80"/>
      <c r="RVM1986" s="52"/>
      <c r="RVN1986" s="69"/>
      <c r="RVO1986" s="69"/>
      <c r="RVP1986" s="69"/>
      <c r="RVQ1986" s="107"/>
      <c r="RVR1986" s="2"/>
      <c r="RVS1986" s="15"/>
      <c r="RVT1986" s="15"/>
      <c r="RVU1986" s="80"/>
      <c r="RVV1986" s="52"/>
      <c r="RVW1986" s="69"/>
      <c r="RVX1986" s="69"/>
      <c r="RVY1986" s="69"/>
      <c r="RVZ1986" s="107"/>
      <c r="RWA1986" s="2"/>
      <c r="RWB1986" s="15"/>
      <c r="RWC1986" s="15"/>
      <c r="RWD1986" s="80"/>
      <c r="RWE1986" s="52"/>
      <c r="RWF1986" s="69"/>
      <c r="RWG1986" s="69"/>
      <c r="RWH1986" s="69"/>
      <c r="RWI1986" s="107"/>
      <c r="RWJ1986" s="2"/>
      <c r="RWK1986" s="15"/>
      <c r="RWL1986" s="15"/>
      <c r="RWM1986" s="80"/>
      <c r="RWN1986" s="52"/>
      <c r="RWO1986" s="69"/>
      <c r="RWP1986" s="69"/>
      <c r="RWQ1986" s="69"/>
      <c r="RWR1986" s="107"/>
      <c r="RWS1986" s="2"/>
      <c r="RWT1986" s="15"/>
      <c r="RWU1986" s="15"/>
      <c r="RWV1986" s="80"/>
      <c r="RWW1986" s="52"/>
      <c r="RWX1986" s="69"/>
      <c r="RWY1986" s="69"/>
      <c r="RWZ1986" s="69"/>
      <c r="RXA1986" s="107"/>
      <c r="RXB1986" s="2"/>
      <c r="RXC1986" s="15"/>
      <c r="RXD1986" s="15"/>
      <c r="RXE1986" s="80"/>
      <c r="RXF1986" s="52"/>
      <c r="RXG1986" s="69"/>
      <c r="RXH1986" s="69"/>
      <c r="RXI1986" s="69"/>
      <c r="RXJ1986" s="107"/>
      <c r="RXK1986" s="2"/>
      <c r="RXL1986" s="15"/>
      <c r="RXM1986" s="15"/>
      <c r="RXN1986" s="80"/>
      <c r="RXO1986" s="52"/>
      <c r="RXP1986" s="69"/>
      <c r="RXQ1986" s="69"/>
      <c r="RXR1986" s="69"/>
      <c r="RXS1986" s="107"/>
      <c r="RXT1986" s="2"/>
      <c r="RXU1986" s="15"/>
      <c r="RXV1986" s="15"/>
      <c r="RXW1986" s="80"/>
      <c r="RXX1986" s="52"/>
      <c r="RXY1986" s="69"/>
      <c r="RXZ1986" s="69"/>
      <c r="RYA1986" s="69"/>
      <c r="RYB1986" s="107"/>
      <c r="RYC1986" s="2"/>
      <c r="RYD1986" s="15"/>
      <c r="RYE1986" s="15"/>
      <c r="RYF1986" s="80"/>
      <c r="RYG1986" s="52"/>
      <c r="RYH1986" s="69"/>
      <c r="RYI1986" s="69"/>
      <c r="RYJ1986" s="69"/>
      <c r="RYK1986" s="107"/>
      <c r="RYL1986" s="2"/>
      <c r="RYM1986" s="15"/>
      <c r="RYN1986" s="15"/>
      <c r="RYO1986" s="80"/>
      <c r="RYP1986" s="52"/>
      <c r="RYQ1986" s="69"/>
      <c r="RYR1986" s="69"/>
      <c r="RYS1986" s="69"/>
      <c r="RYT1986" s="107"/>
      <c r="RYU1986" s="2"/>
      <c r="RYV1986" s="15"/>
      <c r="RYW1986" s="15"/>
      <c r="RYX1986" s="80"/>
      <c r="RYY1986" s="52"/>
      <c r="RYZ1986" s="69"/>
      <c r="RZA1986" s="69"/>
      <c r="RZB1986" s="69"/>
      <c r="RZC1986" s="107"/>
      <c r="RZD1986" s="2"/>
      <c r="RZE1986" s="15"/>
      <c r="RZF1986" s="15"/>
      <c r="RZG1986" s="80"/>
      <c r="RZH1986" s="52"/>
      <c r="RZI1986" s="69"/>
      <c r="RZJ1986" s="69"/>
      <c r="RZK1986" s="69"/>
      <c r="RZL1986" s="107"/>
      <c r="RZM1986" s="2"/>
      <c r="RZN1986" s="15"/>
      <c r="RZO1986" s="15"/>
      <c r="RZP1986" s="80"/>
      <c r="RZQ1986" s="52"/>
      <c r="RZR1986" s="69"/>
      <c r="RZS1986" s="69"/>
      <c r="RZT1986" s="69"/>
      <c r="RZU1986" s="107"/>
      <c r="RZV1986" s="2"/>
      <c r="RZW1986" s="15"/>
      <c r="RZX1986" s="15"/>
      <c r="RZY1986" s="80"/>
      <c r="RZZ1986" s="52"/>
      <c r="SAA1986" s="69"/>
      <c r="SAB1986" s="69"/>
      <c r="SAC1986" s="69"/>
      <c r="SAD1986" s="107"/>
      <c r="SAE1986" s="2"/>
      <c r="SAF1986" s="15"/>
      <c r="SAG1986" s="15"/>
      <c r="SAH1986" s="80"/>
      <c r="SAI1986" s="52"/>
      <c r="SAJ1986" s="69"/>
      <c r="SAK1986" s="69"/>
      <c r="SAL1986" s="69"/>
      <c r="SAM1986" s="107"/>
      <c r="SAN1986" s="2"/>
      <c r="SAO1986" s="15"/>
      <c r="SAP1986" s="15"/>
      <c r="SAQ1986" s="80"/>
      <c r="SAR1986" s="52"/>
      <c r="SAS1986" s="69"/>
      <c r="SAT1986" s="69"/>
      <c r="SAU1986" s="69"/>
      <c r="SAV1986" s="107"/>
      <c r="SAW1986" s="2"/>
      <c r="SAX1986" s="15"/>
      <c r="SAY1986" s="15"/>
      <c r="SAZ1986" s="80"/>
      <c r="SBA1986" s="52"/>
      <c r="SBB1986" s="69"/>
      <c r="SBC1986" s="69"/>
      <c r="SBD1986" s="69"/>
      <c r="SBE1986" s="107"/>
      <c r="SBF1986" s="2"/>
      <c r="SBG1986" s="15"/>
      <c r="SBH1986" s="15"/>
      <c r="SBI1986" s="80"/>
      <c r="SBJ1986" s="52"/>
      <c r="SBK1986" s="69"/>
      <c r="SBL1986" s="69"/>
      <c r="SBM1986" s="69"/>
      <c r="SBN1986" s="107"/>
      <c r="SBO1986" s="2"/>
      <c r="SBP1986" s="15"/>
      <c r="SBQ1986" s="15"/>
      <c r="SBR1986" s="80"/>
      <c r="SBS1986" s="52"/>
      <c r="SBT1986" s="69"/>
      <c r="SBU1986" s="69"/>
      <c r="SBV1986" s="69"/>
      <c r="SBW1986" s="107"/>
      <c r="SBX1986" s="2"/>
      <c r="SBY1986" s="15"/>
      <c r="SBZ1986" s="15"/>
      <c r="SCA1986" s="80"/>
      <c r="SCB1986" s="52"/>
      <c r="SCC1986" s="69"/>
      <c r="SCD1986" s="69"/>
      <c r="SCE1986" s="69"/>
      <c r="SCF1986" s="107"/>
      <c r="SCG1986" s="2"/>
      <c r="SCH1986" s="15"/>
      <c r="SCI1986" s="15"/>
      <c r="SCJ1986" s="80"/>
      <c r="SCK1986" s="52"/>
      <c r="SCL1986" s="69"/>
      <c r="SCM1986" s="69"/>
      <c r="SCN1986" s="69"/>
      <c r="SCO1986" s="107"/>
      <c r="SCP1986" s="2"/>
      <c r="SCQ1986" s="15"/>
      <c r="SCR1986" s="15"/>
      <c r="SCS1986" s="80"/>
      <c r="SCT1986" s="52"/>
      <c r="SCU1986" s="69"/>
      <c r="SCV1986" s="69"/>
      <c r="SCW1986" s="69"/>
      <c r="SCX1986" s="107"/>
      <c r="SCY1986" s="2"/>
      <c r="SCZ1986" s="15"/>
      <c r="SDA1986" s="15"/>
      <c r="SDB1986" s="80"/>
      <c r="SDC1986" s="52"/>
      <c r="SDD1986" s="69"/>
      <c r="SDE1986" s="69"/>
      <c r="SDF1986" s="69"/>
      <c r="SDG1986" s="107"/>
      <c r="SDH1986" s="2"/>
      <c r="SDI1986" s="15"/>
      <c r="SDJ1986" s="15"/>
      <c r="SDK1986" s="80"/>
      <c r="SDL1986" s="52"/>
      <c r="SDM1986" s="69"/>
      <c r="SDN1986" s="69"/>
      <c r="SDO1986" s="69"/>
      <c r="SDP1986" s="107"/>
      <c r="SDQ1986" s="2"/>
      <c r="SDR1986" s="15"/>
      <c r="SDS1986" s="15"/>
      <c r="SDT1986" s="80"/>
      <c r="SDU1986" s="52"/>
      <c r="SDV1986" s="69"/>
      <c r="SDW1986" s="69"/>
      <c r="SDX1986" s="69"/>
      <c r="SDY1986" s="107"/>
      <c r="SDZ1986" s="2"/>
      <c r="SEA1986" s="15"/>
      <c r="SEB1986" s="15"/>
      <c r="SEC1986" s="80"/>
      <c r="SED1986" s="52"/>
      <c r="SEE1986" s="69"/>
      <c r="SEF1986" s="69"/>
      <c r="SEG1986" s="69"/>
      <c r="SEH1986" s="107"/>
      <c r="SEI1986" s="2"/>
      <c r="SEJ1986" s="15"/>
      <c r="SEK1986" s="15"/>
      <c r="SEL1986" s="80"/>
      <c r="SEM1986" s="52"/>
      <c r="SEN1986" s="69"/>
      <c r="SEO1986" s="69"/>
      <c r="SEP1986" s="69"/>
      <c r="SEQ1986" s="107"/>
      <c r="SER1986" s="2"/>
      <c r="SES1986" s="15"/>
      <c r="SET1986" s="15"/>
      <c r="SEU1986" s="80"/>
      <c r="SEV1986" s="52"/>
      <c r="SEW1986" s="69"/>
      <c r="SEX1986" s="69"/>
      <c r="SEY1986" s="69"/>
      <c r="SEZ1986" s="107"/>
      <c r="SFA1986" s="2"/>
      <c r="SFB1986" s="15"/>
      <c r="SFC1986" s="15"/>
      <c r="SFD1986" s="80"/>
      <c r="SFE1986" s="52"/>
      <c r="SFF1986" s="69"/>
      <c r="SFG1986" s="69"/>
      <c r="SFH1986" s="69"/>
      <c r="SFI1986" s="107"/>
      <c r="SFJ1986" s="2"/>
      <c r="SFK1986" s="15"/>
      <c r="SFL1986" s="15"/>
      <c r="SFM1986" s="80"/>
      <c r="SFN1986" s="52"/>
      <c r="SFO1986" s="69"/>
      <c r="SFP1986" s="69"/>
      <c r="SFQ1986" s="69"/>
      <c r="SFR1986" s="107"/>
      <c r="SFS1986" s="2"/>
      <c r="SFT1986" s="15"/>
      <c r="SFU1986" s="15"/>
      <c r="SFV1986" s="80"/>
      <c r="SFW1986" s="52"/>
      <c r="SFX1986" s="69"/>
      <c r="SFY1986" s="69"/>
      <c r="SFZ1986" s="69"/>
      <c r="SGA1986" s="107"/>
      <c r="SGB1986" s="2"/>
      <c r="SGC1986" s="15"/>
      <c r="SGD1986" s="15"/>
      <c r="SGE1986" s="80"/>
      <c r="SGF1986" s="52"/>
      <c r="SGG1986" s="69"/>
      <c r="SGH1986" s="69"/>
      <c r="SGI1986" s="69"/>
      <c r="SGJ1986" s="107"/>
      <c r="SGK1986" s="2"/>
      <c r="SGL1986" s="15"/>
      <c r="SGM1986" s="15"/>
      <c r="SGN1986" s="80"/>
      <c r="SGO1986" s="52"/>
      <c r="SGP1986" s="69"/>
      <c r="SGQ1986" s="69"/>
      <c r="SGR1986" s="69"/>
      <c r="SGS1986" s="107"/>
      <c r="SGT1986" s="2"/>
      <c r="SGU1986" s="15"/>
      <c r="SGV1986" s="15"/>
      <c r="SGW1986" s="80"/>
      <c r="SGX1986" s="52"/>
      <c r="SGY1986" s="69"/>
      <c r="SGZ1986" s="69"/>
      <c r="SHA1986" s="69"/>
      <c r="SHB1986" s="107"/>
      <c r="SHC1986" s="2"/>
      <c r="SHD1986" s="15"/>
      <c r="SHE1986" s="15"/>
      <c r="SHF1986" s="80"/>
      <c r="SHG1986" s="52"/>
      <c r="SHH1986" s="69"/>
      <c r="SHI1986" s="69"/>
      <c r="SHJ1986" s="69"/>
      <c r="SHK1986" s="107"/>
      <c r="SHL1986" s="2"/>
      <c r="SHM1986" s="15"/>
      <c r="SHN1986" s="15"/>
      <c r="SHO1986" s="80"/>
      <c r="SHP1986" s="52"/>
      <c r="SHQ1986" s="69"/>
      <c r="SHR1986" s="69"/>
      <c r="SHS1986" s="69"/>
      <c r="SHT1986" s="107"/>
      <c r="SHU1986" s="2"/>
      <c r="SHV1986" s="15"/>
      <c r="SHW1986" s="15"/>
      <c r="SHX1986" s="80"/>
      <c r="SHY1986" s="52"/>
      <c r="SHZ1986" s="69"/>
      <c r="SIA1986" s="69"/>
      <c r="SIB1986" s="69"/>
      <c r="SIC1986" s="107"/>
      <c r="SID1986" s="2"/>
      <c r="SIE1986" s="15"/>
      <c r="SIF1986" s="15"/>
      <c r="SIG1986" s="80"/>
      <c r="SIH1986" s="52"/>
      <c r="SII1986" s="69"/>
      <c r="SIJ1986" s="69"/>
      <c r="SIK1986" s="69"/>
      <c r="SIL1986" s="107"/>
      <c r="SIM1986" s="2"/>
      <c r="SIN1986" s="15"/>
      <c r="SIO1986" s="15"/>
      <c r="SIP1986" s="80"/>
      <c r="SIQ1986" s="52"/>
      <c r="SIR1986" s="69"/>
      <c r="SIS1986" s="69"/>
      <c r="SIT1986" s="69"/>
      <c r="SIU1986" s="107"/>
      <c r="SIV1986" s="2"/>
      <c r="SIW1986" s="15"/>
      <c r="SIX1986" s="15"/>
      <c r="SIY1986" s="80"/>
      <c r="SIZ1986" s="52"/>
      <c r="SJA1986" s="69"/>
      <c r="SJB1986" s="69"/>
      <c r="SJC1986" s="69"/>
      <c r="SJD1986" s="107"/>
      <c r="SJE1986" s="2"/>
      <c r="SJF1986" s="15"/>
      <c r="SJG1986" s="15"/>
      <c r="SJH1986" s="80"/>
      <c r="SJI1986" s="52"/>
      <c r="SJJ1986" s="69"/>
      <c r="SJK1986" s="69"/>
      <c r="SJL1986" s="69"/>
      <c r="SJM1986" s="107"/>
      <c r="SJN1986" s="2"/>
      <c r="SJO1986" s="15"/>
      <c r="SJP1986" s="15"/>
      <c r="SJQ1986" s="80"/>
      <c r="SJR1986" s="52"/>
      <c r="SJS1986" s="69"/>
      <c r="SJT1986" s="69"/>
      <c r="SJU1986" s="69"/>
      <c r="SJV1986" s="107"/>
      <c r="SJW1986" s="2"/>
      <c r="SJX1986" s="15"/>
      <c r="SJY1986" s="15"/>
      <c r="SJZ1986" s="80"/>
      <c r="SKA1986" s="52"/>
      <c r="SKB1986" s="69"/>
      <c r="SKC1986" s="69"/>
      <c r="SKD1986" s="69"/>
      <c r="SKE1986" s="107"/>
      <c r="SKF1986" s="2"/>
      <c r="SKG1986" s="15"/>
      <c r="SKH1986" s="15"/>
      <c r="SKI1986" s="80"/>
      <c r="SKJ1986" s="52"/>
      <c r="SKK1986" s="69"/>
      <c r="SKL1986" s="69"/>
      <c r="SKM1986" s="69"/>
      <c r="SKN1986" s="107"/>
      <c r="SKO1986" s="2"/>
      <c r="SKP1986" s="15"/>
      <c r="SKQ1986" s="15"/>
      <c r="SKR1986" s="80"/>
      <c r="SKS1986" s="52"/>
      <c r="SKT1986" s="69"/>
      <c r="SKU1986" s="69"/>
      <c r="SKV1986" s="69"/>
      <c r="SKW1986" s="107"/>
      <c r="SKX1986" s="2"/>
      <c r="SKY1986" s="15"/>
      <c r="SKZ1986" s="15"/>
      <c r="SLA1986" s="80"/>
      <c r="SLB1986" s="52"/>
      <c r="SLC1986" s="69"/>
      <c r="SLD1986" s="69"/>
      <c r="SLE1986" s="69"/>
      <c r="SLF1986" s="107"/>
      <c r="SLG1986" s="2"/>
      <c r="SLH1986" s="15"/>
      <c r="SLI1986" s="15"/>
      <c r="SLJ1986" s="80"/>
      <c r="SLK1986" s="52"/>
      <c r="SLL1986" s="69"/>
      <c r="SLM1986" s="69"/>
      <c r="SLN1986" s="69"/>
      <c r="SLO1986" s="107"/>
      <c r="SLP1986" s="2"/>
      <c r="SLQ1986" s="15"/>
      <c r="SLR1986" s="15"/>
      <c r="SLS1986" s="80"/>
      <c r="SLT1986" s="52"/>
      <c r="SLU1986" s="69"/>
      <c r="SLV1986" s="69"/>
      <c r="SLW1986" s="69"/>
      <c r="SLX1986" s="107"/>
      <c r="SLY1986" s="2"/>
      <c r="SLZ1986" s="15"/>
      <c r="SMA1986" s="15"/>
      <c r="SMB1986" s="80"/>
      <c r="SMC1986" s="52"/>
      <c r="SMD1986" s="69"/>
      <c r="SME1986" s="69"/>
      <c r="SMF1986" s="69"/>
      <c r="SMG1986" s="107"/>
      <c r="SMH1986" s="2"/>
      <c r="SMI1986" s="15"/>
      <c r="SMJ1986" s="15"/>
      <c r="SMK1986" s="80"/>
      <c r="SML1986" s="52"/>
      <c r="SMM1986" s="69"/>
      <c r="SMN1986" s="69"/>
      <c r="SMO1986" s="69"/>
      <c r="SMP1986" s="107"/>
      <c r="SMQ1986" s="2"/>
      <c r="SMR1986" s="15"/>
      <c r="SMS1986" s="15"/>
      <c r="SMT1986" s="80"/>
      <c r="SMU1986" s="52"/>
      <c r="SMV1986" s="69"/>
      <c r="SMW1986" s="69"/>
      <c r="SMX1986" s="69"/>
      <c r="SMY1986" s="107"/>
      <c r="SMZ1986" s="2"/>
      <c r="SNA1986" s="15"/>
      <c r="SNB1986" s="15"/>
      <c r="SNC1986" s="80"/>
      <c r="SND1986" s="52"/>
      <c r="SNE1986" s="69"/>
      <c r="SNF1986" s="69"/>
      <c r="SNG1986" s="69"/>
      <c r="SNH1986" s="107"/>
      <c r="SNI1986" s="2"/>
      <c r="SNJ1986" s="15"/>
      <c r="SNK1986" s="15"/>
      <c r="SNL1986" s="80"/>
      <c r="SNM1986" s="52"/>
      <c r="SNN1986" s="69"/>
      <c r="SNO1986" s="69"/>
      <c r="SNP1986" s="69"/>
      <c r="SNQ1986" s="107"/>
      <c r="SNR1986" s="2"/>
      <c r="SNS1986" s="15"/>
      <c r="SNT1986" s="15"/>
      <c r="SNU1986" s="80"/>
      <c r="SNV1986" s="52"/>
      <c r="SNW1986" s="69"/>
      <c r="SNX1986" s="69"/>
      <c r="SNY1986" s="69"/>
      <c r="SNZ1986" s="107"/>
      <c r="SOA1986" s="2"/>
      <c r="SOB1986" s="15"/>
      <c r="SOC1986" s="15"/>
      <c r="SOD1986" s="80"/>
      <c r="SOE1986" s="52"/>
      <c r="SOF1986" s="69"/>
      <c r="SOG1986" s="69"/>
      <c r="SOH1986" s="69"/>
      <c r="SOI1986" s="107"/>
      <c r="SOJ1986" s="2"/>
      <c r="SOK1986" s="15"/>
      <c r="SOL1986" s="15"/>
      <c r="SOM1986" s="80"/>
      <c r="SON1986" s="52"/>
      <c r="SOO1986" s="69"/>
      <c r="SOP1986" s="69"/>
      <c r="SOQ1986" s="69"/>
      <c r="SOR1986" s="107"/>
      <c r="SOS1986" s="2"/>
      <c r="SOT1986" s="15"/>
      <c r="SOU1986" s="15"/>
      <c r="SOV1986" s="80"/>
      <c r="SOW1986" s="52"/>
      <c r="SOX1986" s="69"/>
      <c r="SOY1986" s="69"/>
      <c r="SOZ1986" s="69"/>
      <c r="SPA1986" s="107"/>
      <c r="SPB1986" s="2"/>
      <c r="SPC1986" s="15"/>
      <c r="SPD1986" s="15"/>
      <c r="SPE1986" s="80"/>
      <c r="SPF1986" s="52"/>
      <c r="SPG1986" s="69"/>
      <c r="SPH1986" s="69"/>
      <c r="SPI1986" s="69"/>
      <c r="SPJ1986" s="107"/>
      <c r="SPK1986" s="2"/>
      <c r="SPL1986" s="15"/>
      <c r="SPM1986" s="15"/>
      <c r="SPN1986" s="80"/>
      <c r="SPO1986" s="52"/>
      <c r="SPP1986" s="69"/>
      <c r="SPQ1986" s="69"/>
      <c r="SPR1986" s="69"/>
      <c r="SPS1986" s="107"/>
      <c r="SPT1986" s="2"/>
      <c r="SPU1986" s="15"/>
      <c r="SPV1986" s="15"/>
      <c r="SPW1986" s="80"/>
      <c r="SPX1986" s="52"/>
      <c r="SPY1986" s="69"/>
      <c r="SPZ1986" s="69"/>
      <c r="SQA1986" s="69"/>
      <c r="SQB1986" s="107"/>
      <c r="SQC1986" s="2"/>
      <c r="SQD1986" s="15"/>
      <c r="SQE1986" s="15"/>
      <c r="SQF1986" s="80"/>
      <c r="SQG1986" s="52"/>
      <c r="SQH1986" s="69"/>
      <c r="SQI1986" s="69"/>
      <c r="SQJ1986" s="69"/>
      <c r="SQK1986" s="107"/>
      <c r="SQL1986" s="2"/>
      <c r="SQM1986" s="15"/>
      <c r="SQN1986" s="15"/>
      <c r="SQO1986" s="80"/>
      <c r="SQP1986" s="52"/>
      <c r="SQQ1986" s="69"/>
      <c r="SQR1986" s="69"/>
      <c r="SQS1986" s="69"/>
      <c r="SQT1986" s="107"/>
      <c r="SQU1986" s="2"/>
      <c r="SQV1986" s="15"/>
      <c r="SQW1986" s="15"/>
      <c r="SQX1986" s="80"/>
      <c r="SQY1986" s="52"/>
      <c r="SQZ1986" s="69"/>
      <c r="SRA1986" s="69"/>
      <c r="SRB1986" s="69"/>
      <c r="SRC1986" s="107"/>
      <c r="SRD1986" s="2"/>
      <c r="SRE1986" s="15"/>
      <c r="SRF1986" s="15"/>
      <c r="SRG1986" s="80"/>
      <c r="SRH1986" s="52"/>
      <c r="SRI1986" s="69"/>
      <c r="SRJ1986" s="69"/>
      <c r="SRK1986" s="69"/>
      <c r="SRL1986" s="107"/>
      <c r="SRM1986" s="2"/>
      <c r="SRN1986" s="15"/>
      <c r="SRO1986" s="15"/>
      <c r="SRP1986" s="80"/>
      <c r="SRQ1986" s="52"/>
      <c r="SRR1986" s="69"/>
      <c r="SRS1986" s="69"/>
      <c r="SRT1986" s="69"/>
      <c r="SRU1986" s="107"/>
      <c r="SRV1986" s="2"/>
      <c r="SRW1986" s="15"/>
      <c r="SRX1986" s="15"/>
      <c r="SRY1986" s="80"/>
      <c r="SRZ1986" s="52"/>
      <c r="SSA1986" s="69"/>
      <c r="SSB1986" s="69"/>
      <c r="SSC1986" s="69"/>
      <c r="SSD1986" s="107"/>
      <c r="SSE1986" s="2"/>
      <c r="SSF1986" s="15"/>
      <c r="SSG1986" s="15"/>
      <c r="SSH1986" s="80"/>
      <c r="SSI1986" s="52"/>
      <c r="SSJ1986" s="69"/>
      <c r="SSK1986" s="69"/>
      <c r="SSL1986" s="69"/>
      <c r="SSM1986" s="107"/>
      <c r="SSN1986" s="2"/>
      <c r="SSO1986" s="15"/>
      <c r="SSP1986" s="15"/>
      <c r="SSQ1986" s="80"/>
      <c r="SSR1986" s="52"/>
      <c r="SSS1986" s="69"/>
      <c r="SST1986" s="69"/>
      <c r="SSU1986" s="69"/>
      <c r="SSV1986" s="107"/>
      <c r="SSW1986" s="2"/>
      <c r="SSX1986" s="15"/>
      <c r="SSY1986" s="15"/>
      <c r="SSZ1986" s="80"/>
      <c r="STA1986" s="52"/>
      <c r="STB1986" s="69"/>
      <c r="STC1986" s="69"/>
      <c r="STD1986" s="69"/>
      <c r="STE1986" s="107"/>
      <c r="STF1986" s="2"/>
      <c r="STG1986" s="15"/>
      <c r="STH1986" s="15"/>
      <c r="STI1986" s="80"/>
      <c r="STJ1986" s="52"/>
      <c r="STK1986" s="69"/>
      <c r="STL1986" s="69"/>
      <c r="STM1986" s="69"/>
      <c r="STN1986" s="107"/>
      <c r="STO1986" s="2"/>
      <c r="STP1986" s="15"/>
      <c r="STQ1986" s="15"/>
      <c r="STR1986" s="80"/>
      <c r="STS1986" s="52"/>
      <c r="STT1986" s="69"/>
      <c r="STU1986" s="69"/>
      <c r="STV1986" s="69"/>
      <c r="STW1986" s="107"/>
      <c r="STX1986" s="2"/>
      <c r="STY1986" s="15"/>
      <c r="STZ1986" s="15"/>
      <c r="SUA1986" s="80"/>
      <c r="SUB1986" s="52"/>
      <c r="SUC1986" s="69"/>
      <c r="SUD1986" s="69"/>
      <c r="SUE1986" s="69"/>
      <c r="SUF1986" s="107"/>
      <c r="SUG1986" s="2"/>
      <c r="SUH1986" s="15"/>
      <c r="SUI1986" s="15"/>
      <c r="SUJ1986" s="80"/>
      <c r="SUK1986" s="52"/>
      <c r="SUL1986" s="69"/>
      <c r="SUM1986" s="69"/>
      <c r="SUN1986" s="69"/>
      <c r="SUO1986" s="107"/>
      <c r="SUP1986" s="2"/>
      <c r="SUQ1986" s="15"/>
      <c r="SUR1986" s="15"/>
      <c r="SUS1986" s="80"/>
      <c r="SUT1986" s="52"/>
      <c r="SUU1986" s="69"/>
      <c r="SUV1986" s="69"/>
      <c r="SUW1986" s="69"/>
      <c r="SUX1986" s="107"/>
      <c r="SUY1986" s="2"/>
      <c r="SUZ1986" s="15"/>
      <c r="SVA1986" s="15"/>
      <c r="SVB1986" s="80"/>
      <c r="SVC1986" s="52"/>
      <c r="SVD1986" s="69"/>
      <c r="SVE1986" s="69"/>
      <c r="SVF1986" s="69"/>
      <c r="SVG1986" s="107"/>
      <c r="SVH1986" s="2"/>
      <c r="SVI1986" s="15"/>
      <c r="SVJ1986" s="15"/>
      <c r="SVK1986" s="80"/>
      <c r="SVL1986" s="52"/>
      <c r="SVM1986" s="69"/>
      <c r="SVN1986" s="69"/>
      <c r="SVO1986" s="69"/>
      <c r="SVP1986" s="107"/>
      <c r="SVQ1986" s="2"/>
      <c r="SVR1986" s="15"/>
      <c r="SVS1986" s="15"/>
      <c r="SVT1986" s="80"/>
      <c r="SVU1986" s="52"/>
      <c r="SVV1986" s="69"/>
      <c r="SVW1986" s="69"/>
      <c r="SVX1986" s="69"/>
      <c r="SVY1986" s="107"/>
      <c r="SVZ1986" s="2"/>
      <c r="SWA1986" s="15"/>
      <c r="SWB1986" s="15"/>
      <c r="SWC1986" s="80"/>
      <c r="SWD1986" s="52"/>
      <c r="SWE1986" s="69"/>
      <c r="SWF1986" s="69"/>
      <c r="SWG1986" s="69"/>
      <c r="SWH1986" s="107"/>
      <c r="SWI1986" s="2"/>
      <c r="SWJ1986" s="15"/>
      <c r="SWK1986" s="15"/>
      <c r="SWL1986" s="80"/>
      <c r="SWM1986" s="52"/>
      <c r="SWN1986" s="69"/>
      <c r="SWO1986" s="69"/>
      <c r="SWP1986" s="69"/>
      <c r="SWQ1986" s="107"/>
      <c r="SWR1986" s="2"/>
      <c r="SWS1986" s="15"/>
      <c r="SWT1986" s="15"/>
      <c r="SWU1986" s="80"/>
      <c r="SWV1986" s="52"/>
      <c r="SWW1986" s="69"/>
      <c r="SWX1986" s="69"/>
      <c r="SWY1986" s="69"/>
      <c r="SWZ1986" s="107"/>
      <c r="SXA1986" s="2"/>
      <c r="SXB1986" s="15"/>
      <c r="SXC1986" s="15"/>
      <c r="SXD1986" s="80"/>
      <c r="SXE1986" s="52"/>
      <c r="SXF1986" s="69"/>
      <c r="SXG1986" s="69"/>
      <c r="SXH1986" s="69"/>
      <c r="SXI1986" s="107"/>
      <c r="SXJ1986" s="2"/>
      <c r="SXK1986" s="15"/>
      <c r="SXL1986" s="15"/>
      <c r="SXM1986" s="80"/>
      <c r="SXN1986" s="52"/>
      <c r="SXO1986" s="69"/>
      <c r="SXP1986" s="69"/>
      <c r="SXQ1986" s="69"/>
      <c r="SXR1986" s="107"/>
      <c r="SXS1986" s="2"/>
      <c r="SXT1986" s="15"/>
      <c r="SXU1986" s="15"/>
      <c r="SXV1986" s="80"/>
      <c r="SXW1986" s="52"/>
      <c r="SXX1986" s="69"/>
      <c r="SXY1986" s="69"/>
      <c r="SXZ1986" s="69"/>
      <c r="SYA1986" s="107"/>
      <c r="SYB1986" s="2"/>
      <c r="SYC1986" s="15"/>
      <c r="SYD1986" s="15"/>
      <c r="SYE1986" s="80"/>
      <c r="SYF1986" s="52"/>
      <c r="SYG1986" s="69"/>
      <c r="SYH1986" s="69"/>
      <c r="SYI1986" s="69"/>
      <c r="SYJ1986" s="107"/>
      <c r="SYK1986" s="2"/>
      <c r="SYL1986" s="15"/>
      <c r="SYM1986" s="15"/>
      <c r="SYN1986" s="80"/>
      <c r="SYO1986" s="52"/>
      <c r="SYP1986" s="69"/>
      <c r="SYQ1986" s="69"/>
      <c r="SYR1986" s="69"/>
      <c r="SYS1986" s="107"/>
      <c r="SYT1986" s="2"/>
      <c r="SYU1986" s="15"/>
      <c r="SYV1986" s="15"/>
      <c r="SYW1986" s="80"/>
      <c r="SYX1986" s="52"/>
      <c r="SYY1986" s="69"/>
      <c r="SYZ1986" s="69"/>
      <c r="SZA1986" s="69"/>
      <c r="SZB1986" s="107"/>
      <c r="SZC1986" s="2"/>
      <c r="SZD1986" s="15"/>
      <c r="SZE1986" s="15"/>
      <c r="SZF1986" s="80"/>
      <c r="SZG1986" s="52"/>
      <c r="SZH1986" s="69"/>
      <c r="SZI1986" s="69"/>
      <c r="SZJ1986" s="69"/>
      <c r="SZK1986" s="107"/>
      <c r="SZL1986" s="2"/>
      <c r="SZM1986" s="15"/>
      <c r="SZN1986" s="15"/>
      <c r="SZO1986" s="80"/>
      <c r="SZP1986" s="52"/>
      <c r="SZQ1986" s="69"/>
      <c r="SZR1986" s="69"/>
      <c r="SZS1986" s="69"/>
      <c r="SZT1986" s="107"/>
      <c r="SZU1986" s="2"/>
      <c r="SZV1986" s="15"/>
      <c r="SZW1986" s="15"/>
      <c r="SZX1986" s="80"/>
      <c r="SZY1986" s="52"/>
      <c r="SZZ1986" s="69"/>
      <c r="TAA1986" s="69"/>
      <c r="TAB1986" s="69"/>
      <c r="TAC1986" s="107"/>
      <c r="TAD1986" s="2"/>
      <c r="TAE1986" s="15"/>
      <c r="TAF1986" s="15"/>
      <c r="TAG1986" s="80"/>
      <c r="TAH1986" s="52"/>
      <c r="TAI1986" s="69"/>
      <c r="TAJ1986" s="69"/>
      <c r="TAK1986" s="69"/>
      <c r="TAL1986" s="107"/>
      <c r="TAM1986" s="2"/>
      <c r="TAN1986" s="15"/>
      <c r="TAO1986" s="15"/>
      <c r="TAP1986" s="80"/>
      <c r="TAQ1986" s="52"/>
      <c r="TAR1986" s="69"/>
      <c r="TAS1986" s="69"/>
      <c r="TAT1986" s="69"/>
      <c r="TAU1986" s="107"/>
      <c r="TAV1986" s="2"/>
      <c r="TAW1986" s="15"/>
      <c r="TAX1986" s="15"/>
      <c r="TAY1986" s="80"/>
      <c r="TAZ1986" s="52"/>
      <c r="TBA1986" s="69"/>
      <c r="TBB1986" s="69"/>
      <c r="TBC1986" s="69"/>
      <c r="TBD1986" s="107"/>
      <c r="TBE1986" s="2"/>
      <c r="TBF1986" s="15"/>
      <c r="TBG1986" s="15"/>
      <c r="TBH1986" s="80"/>
      <c r="TBI1986" s="52"/>
      <c r="TBJ1986" s="69"/>
      <c r="TBK1986" s="69"/>
      <c r="TBL1986" s="69"/>
      <c r="TBM1986" s="107"/>
      <c r="TBN1986" s="2"/>
      <c r="TBO1986" s="15"/>
      <c r="TBP1986" s="15"/>
      <c r="TBQ1986" s="80"/>
      <c r="TBR1986" s="52"/>
      <c r="TBS1986" s="69"/>
      <c r="TBT1986" s="69"/>
      <c r="TBU1986" s="69"/>
      <c r="TBV1986" s="107"/>
      <c r="TBW1986" s="2"/>
      <c r="TBX1986" s="15"/>
      <c r="TBY1986" s="15"/>
      <c r="TBZ1986" s="80"/>
      <c r="TCA1986" s="52"/>
      <c r="TCB1986" s="69"/>
      <c r="TCC1986" s="69"/>
      <c r="TCD1986" s="69"/>
      <c r="TCE1986" s="107"/>
      <c r="TCF1986" s="2"/>
      <c r="TCG1986" s="15"/>
      <c r="TCH1986" s="15"/>
      <c r="TCI1986" s="80"/>
      <c r="TCJ1986" s="52"/>
      <c r="TCK1986" s="69"/>
      <c r="TCL1986" s="69"/>
      <c r="TCM1986" s="69"/>
      <c r="TCN1986" s="107"/>
      <c r="TCO1986" s="2"/>
      <c r="TCP1986" s="15"/>
      <c r="TCQ1986" s="15"/>
      <c r="TCR1986" s="80"/>
      <c r="TCS1986" s="52"/>
      <c r="TCT1986" s="69"/>
      <c r="TCU1986" s="69"/>
      <c r="TCV1986" s="69"/>
      <c r="TCW1986" s="107"/>
      <c r="TCX1986" s="2"/>
      <c r="TCY1986" s="15"/>
      <c r="TCZ1986" s="15"/>
      <c r="TDA1986" s="80"/>
      <c r="TDB1986" s="52"/>
      <c r="TDC1986" s="69"/>
      <c r="TDD1986" s="69"/>
      <c r="TDE1986" s="69"/>
      <c r="TDF1986" s="107"/>
      <c r="TDG1986" s="2"/>
      <c r="TDH1986" s="15"/>
      <c r="TDI1986" s="15"/>
      <c r="TDJ1986" s="80"/>
      <c r="TDK1986" s="52"/>
      <c r="TDL1986" s="69"/>
      <c r="TDM1986" s="69"/>
      <c r="TDN1986" s="69"/>
      <c r="TDO1986" s="107"/>
      <c r="TDP1986" s="2"/>
      <c r="TDQ1986" s="15"/>
      <c r="TDR1986" s="15"/>
      <c r="TDS1986" s="80"/>
      <c r="TDT1986" s="52"/>
      <c r="TDU1986" s="69"/>
      <c r="TDV1986" s="69"/>
      <c r="TDW1986" s="69"/>
      <c r="TDX1986" s="107"/>
      <c r="TDY1986" s="2"/>
      <c r="TDZ1986" s="15"/>
      <c r="TEA1986" s="15"/>
      <c r="TEB1986" s="80"/>
      <c r="TEC1986" s="52"/>
      <c r="TED1986" s="69"/>
      <c r="TEE1986" s="69"/>
      <c r="TEF1986" s="69"/>
      <c r="TEG1986" s="107"/>
      <c r="TEH1986" s="2"/>
      <c r="TEI1986" s="15"/>
      <c r="TEJ1986" s="15"/>
      <c r="TEK1986" s="80"/>
      <c r="TEL1986" s="52"/>
      <c r="TEM1986" s="69"/>
      <c r="TEN1986" s="69"/>
      <c r="TEO1986" s="69"/>
      <c r="TEP1986" s="107"/>
      <c r="TEQ1986" s="2"/>
      <c r="TER1986" s="15"/>
      <c r="TES1986" s="15"/>
      <c r="TET1986" s="80"/>
      <c r="TEU1986" s="52"/>
      <c r="TEV1986" s="69"/>
      <c r="TEW1986" s="69"/>
      <c r="TEX1986" s="69"/>
      <c r="TEY1986" s="107"/>
      <c r="TEZ1986" s="2"/>
      <c r="TFA1986" s="15"/>
      <c r="TFB1986" s="15"/>
      <c r="TFC1986" s="80"/>
      <c r="TFD1986" s="52"/>
      <c r="TFE1986" s="69"/>
      <c r="TFF1986" s="69"/>
      <c r="TFG1986" s="69"/>
      <c r="TFH1986" s="107"/>
      <c r="TFI1986" s="2"/>
      <c r="TFJ1986" s="15"/>
      <c r="TFK1986" s="15"/>
      <c r="TFL1986" s="80"/>
      <c r="TFM1986" s="52"/>
      <c r="TFN1986" s="69"/>
      <c r="TFO1986" s="69"/>
      <c r="TFP1986" s="69"/>
      <c r="TFQ1986" s="107"/>
      <c r="TFR1986" s="2"/>
      <c r="TFS1986" s="15"/>
      <c r="TFT1986" s="15"/>
      <c r="TFU1986" s="80"/>
      <c r="TFV1986" s="52"/>
      <c r="TFW1986" s="69"/>
      <c r="TFX1986" s="69"/>
      <c r="TFY1986" s="69"/>
      <c r="TFZ1986" s="107"/>
      <c r="TGA1986" s="2"/>
      <c r="TGB1986" s="15"/>
      <c r="TGC1986" s="15"/>
      <c r="TGD1986" s="80"/>
      <c r="TGE1986" s="52"/>
      <c r="TGF1986" s="69"/>
      <c r="TGG1986" s="69"/>
      <c r="TGH1986" s="69"/>
      <c r="TGI1986" s="107"/>
      <c r="TGJ1986" s="2"/>
      <c r="TGK1986" s="15"/>
      <c r="TGL1986" s="15"/>
      <c r="TGM1986" s="80"/>
      <c r="TGN1986" s="52"/>
      <c r="TGO1986" s="69"/>
      <c r="TGP1986" s="69"/>
      <c r="TGQ1986" s="69"/>
      <c r="TGR1986" s="107"/>
      <c r="TGS1986" s="2"/>
      <c r="TGT1986" s="15"/>
      <c r="TGU1986" s="15"/>
      <c r="TGV1986" s="80"/>
      <c r="TGW1986" s="52"/>
      <c r="TGX1986" s="69"/>
      <c r="TGY1986" s="69"/>
      <c r="TGZ1986" s="69"/>
      <c r="THA1986" s="107"/>
      <c r="THB1986" s="2"/>
      <c r="THC1986" s="15"/>
      <c r="THD1986" s="15"/>
      <c r="THE1986" s="80"/>
      <c r="THF1986" s="52"/>
      <c r="THG1986" s="69"/>
      <c r="THH1986" s="69"/>
      <c r="THI1986" s="69"/>
      <c r="THJ1986" s="107"/>
      <c r="THK1986" s="2"/>
      <c r="THL1986" s="15"/>
      <c r="THM1986" s="15"/>
      <c r="THN1986" s="80"/>
      <c r="THO1986" s="52"/>
      <c r="THP1986" s="69"/>
      <c r="THQ1986" s="69"/>
      <c r="THR1986" s="69"/>
      <c r="THS1986" s="107"/>
      <c r="THT1986" s="2"/>
      <c r="THU1986" s="15"/>
      <c r="THV1986" s="15"/>
      <c r="THW1986" s="80"/>
      <c r="THX1986" s="52"/>
      <c r="THY1986" s="69"/>
      <c r="THZ1986" s="69"/>
      <c r="TIA1986" s="69"/>
      <c r="TIB1986" s="107"/>
      <c r="TIC1986" s="2"/>
      <c r="TID1986" s="15"/>
      <c r="TIE1986" s="15"/>
      <c r="TIF1986" s="80"/>
      <c r="TIG1986" s="52"/>
      <c r="TIH1986" s="69"/>
      <c r="TII1986" s="69"/>
      <c r="TIJ1986" s="69"/>
      <c r="TIK1986" s="107"/>
      <c r="TIL1986" s="2"/>
      <c r="TIM1986" s="15"/>
      <c r="TIN1986" s="15"/>
      <c r="TIO1986" s="80"/>
      <c r="TIP1986" s="52"/>
      <c r="TIQ1986" s="69"/>
      <c r="TIR1986" s="69"/>
      <c r="TIS1986" s="69"/>
      <c r="TIT1986" s="107"/>
      <c r="TIU1986" s="2"/>
      <c r="TIV1986" s="15"/>
      <c r="TIW1986" s="15"/>
      <c r="TIX1986" s="80"/>
      <c r="TIY1986" s="52"/>
      <c r="TIZ1986" s="69"/>
      <c r="TJA1986" s="69"/>
      <c r="TJB1986" s="69"/>
      <c r="TJC1986" s="107"/>
      <c r="TJD1986" s="2"/>
      <c r="TJE1986" s="15"/>
      <c r="TJF1986" s="15"/>
      <c r="TJG1986" s="80"/>
      <c r="TJH1986" s="52"/>
      <c r="TJI1986" s="69"/>
      <c r="TJJ1986" s="69"/>
      <c r="TJK1986" s="69"/>
      <c r="TJL1986" s="107"/>
      <c r="TJM1986" s="2"/>
      <c r="TJN1986" s="15"/>
      <c r="TJO1986" s="15"/>
      <c r="TJP1986" s="80"/>
      <c r="TJQ1986" s="52"/>
      <c r="TJR1986" s="69"/>
      <c r="TJS1986" s="69"/>
      <c r="TJT1986" s="69"/>
      <c r="TJU1986" s="107"/>
      <c r="TJV1986" s="2"/>
      <c r="TJW1986" s="15"/>
      <c r="TJX1986" s="15"/>
      <c r="TJY1986" s="80"/>
      <c r="TJZ1986" s="52"/>
      <c r="TKA1986" s="69"/>
      <c r="TKB1986" s="69"/>
      <c r="TKC1986" s="69"/>
      <c r="TKD1986" s="107"/>
      <c r="TKE1986" s="2"/>
      <c r="TKF1986" s="15"/>
      <c r="TKG1986" s="15"/>
      <c r="TKH1986" s="80"/>
      <c r="TKI1986" s="52"/>
      <c r="TKJ1986" s="69"/>
      <c r="TKK1986" s="69"/>
      <c r="TKL1986" s="69"/>
      <c r="TKM1986" s="107"/>
      <c r="TKN1986" s="2"/>
      <c r="TKO1986" s="15"/>
      <c r="TKP1986" s="15"/>
      <c r="TKQ1986" s="80"/>
      <c r="TKR1986" s="52"/>
      <c r="TKS1986" s="69"/>
      <c r="TKT1986" s="69"/>
      <c r="TKU1986" s="69"/>
      <c r="TKV1986" s="107"/>
      <c r="TKW1986" s="2"/>
      <c r="TKX1986" s="15"/>
      <c r="TKY1986" s="15"/>
      <c r="TKZ1986" s="80"/>
      <c r="TLA1986" s="52"/>
      <c r="TLB1986" s="69"/>
      <c r="TLC1986" s="69"/>
      <c r="TLD1986" s="69"/>
      <c r="TLE1986" s="107"/>
      <c r="TLF1986" s="2"/>
      <c r="TLG1986" s="15"/>
      <c r="TLH1986" s="15"/>
      <c r="TLI1986" s="80"/>
      <c r="TLJ1986" s="52"/>
      <c r="TLK1986" s="69"/>
      <c r="TLL1986" s="69"/>
      <c r="TLM1986" s="69"/>
      <c r="TLN1986" s="107"/>
      <c r="TLO1986" s="2"/>
      <c r="TLP1986" s="15"/>
      <c r="TLQ1986" s="15"/>
      <c r="TLR1986" s="80"/>
      <c r="TLS1986" s="52"/>
      <c r="TLT1986" s="69"/>
      <c r="TLU1986" s="69"/>
      <c r="TLV1986" s="69"/>
      <c r="TLW1986" s="107"/>
      <c r="TLX1986" s="2"/>
      <c r="TLY1986" s="15"/>
      <c r="TLZ1986" s="15"/>
      <c r="TMA1986" s="80"/>
      <c r="TMB1986" s="52"/>
      <c r="TMC1986" s="69"/>
      <c r="TMD1986" s="69"/>
      <c r="TME1986" s="69"/>
      <c r="TMF1986" s="107"/>
      <c r="TMG1986" s="2"/>
      <c r="TMH1986" s="15"/>
      <c r="TMI1986" s="15"/>
      <c r="TMJ1986" s="80"/>
      <c r="TMK1986" s="52"/>
      <c r="TML1986" s="69"/>
      <c r="TMM1986" s="69"/>
      <c r="TMN1986" s="69"/>
      <c r="TMO1986" s="107"/>
      <c r="TMP1986" s="2"/>
      <c r="TMQ1986" s="15"/>
      <c r="TMR1986" s="15"/>
      <c r="TMS1986" s="80"/>
      <c r="TMT1986" s="52"/>
      <c r="TMU1986" s="69"/>
      <c r="TMV1986" s="69"/>
      <c r="TMW1986" s="69"/>
      <c r="TMX1986" s="107"/>
      <c r="TMY1986" s="2"/>
      <c r="TMZ1986" s="15"/>
      <c r="TNA1986" s="15"/>
      <c r="TNB1986" s="80"/>
      <c r="TNC1986" s="52"/>
      <c r="TND1986" s="69"/>
      <c r="TNE1986" s="69"/>
      <c r="TNF1986" s="69"/>
      <c r="TNG1986" s="107"/>
      <c r="TNH1986" s="2"/>
      <c r="TNI1986" s="15"/>
      <c r="TNJ1986" s="15"/>
      <c r="TNK1986" s="80"/>
      <c r="TNL1986" s="52"/>
      <c r="TNM1986" s="69"/>
      <c r="TNN1986" s="69"/>
      <c r="TNO1986" s="69"/>
      <c r="TNP1986" s="107"/>
      <c r="TNQ1986" s="2"/>
      <c r="TNR1986" s="15"/>
      <c r="TNS1986" s="15"/>
      <c r="TNT1986" s="80"/>
      <c r="TNU1986" s="52"/>
      <c r="TNV1986" s="69"/>
      <c r="TNW1986" s="69"/>
      <c r="TNX1986" s="69"/>
      <c r="TNY1986" s="107"/>
      <c r="TNZ1986" s="2"/>
      <c r="TOA1986" s="15"/>
      <c r="TOB1986" s="15"/>
      <c r="TOC1986" s="80"/>
      <c r="TOD1986" s="52"/>
      <c r="TOE1986" s="69"/>
      <c r="TOF1986" s="69"/>
      <c r="TOG1986" s="69"/>
      <c r="TOH1986" s="107"/>
      <c r="TOI1986" s="2"/>
      <c r="TOJ1986" s="15"/>
      <c r="TOK1986" s="15"/>
      <c r="TOL1986" s="80"/>
      <c r="TOM1986" s="52"/>
      <c r="TON1986" s="69"/>
      <c r="TOO1986" s="69"/>
      <c r="TOP1986" s="69"/>
      <c r="TOQ1986" s="107"/>
      <c r="TOR1986" s="2"/>
      <c r="TOS1986" s="15"/>
      <c r="TOT1986" s="15"/>
      <c r="TOU1986" s="80"/>
      <c r="TOV1986" s="52"/>
      <c r="TOW1986" s="69"/>
      <c r="TOX1986" s="69"/>
      <c r="TOY1986" s="69"/>
      <c r="TOZ1986" s="107"/>
      <c r="TPA1986" s="2"/>
      <c r="TPB1986" s="15"/>
      <c r="TPC1986" s="15"/>
      <c r="TPD1986" s="80"/>
      <c r="TPE1986" s="52"/>
      <c r="TPF1986" s="69"/>
      <c r="TPG1986" s="69"/>
      <c r="TPH1986" s="69"/>
      <c r="TPI1986" s="107"/>
      <c r="TPJ1986" s="2"/>
      <c r="TPK1986" s="15"/>
      <c r="TPL1986" s="15"/>
      <c r="TPM1986" s="80"/>
      <c r="TPN1986" s="52"/>
      <c r="TPO1986" s="69"/>
      <c r="TPP1986" s="69"/>
      <c r="TPQ1986" s="69"/>
      <c r="TPR1986" s="107"/>
      <c r="TPS1986" s="2"/>
      <c r="TPT1986" s="15"/>
      <c r="TPU1986" s="15"/>
      <c r="TPV1986" s="80"/>
      <c r="TPW1986" s="52"/>
      <c r="TPX1986" s="69"/>
      <c r="TPY1986" s="69"/>
      <c r="TPZ1986" s="69"/>
      <c r="TQA1986" s="107"/>
      <c r="TQB1986" s="2"/>
      <c r="TQC1986" s="15"/>
      <c r="TQD1986" s="15"/>
      <c r="TQE1986" s="80"/>
      <c r="TQF1986" s="52"/>
      <c r="TQG1986" s="69"/>
      <c r="TQH1986" s="69"/>
      <c r="TQI1986" s="69"/>
      <c r="TQJ1986" s="107"/>
      <c r="TQK1986" s="2"/>
      <c r="TQL1986" s="15"/>
      <c r="TQM1986" s="15"/>
      <c r="TQN1986" s="80"/>
      <c r="TQO1986" s="52"/>
      <c r="TQP1986" s="69"/>
      <c r="TQQ1986" s="69"/>
      <c r="TQR1986" s="69"/>
      <c r="TQS1986" s="107"/>
      <c r="TQT1986" s="2"/>
      <c r="TQU1986" s="15"/>
      <c r="TQV1986" s="15"/>
      <c r="TQW1986" s="80"/>
      <c r="TQX1986" s="52"/>
      <c r="TQY1986" s="69"/>
      <c r="TQZ1986" s="69"/>
      <c r="TRA1986" s="69"/>
      <c r="TRB1986" s="107"/>
      <c r="TRC1986" s="2"/>
      <c r="TRD1986" s="15"/>
      <c r="TRE1986" s="15"/>
      <c r="TRF1986" s="80"/>
      <c r="TRG1986" s="52"/>
      <c r="TRH1986" s="69"/>
      <c r="TRI1986" s="69"/>
      <c r="TRJ1986" s="69"/>
      <c r="TRK1986" s="107"/>
      <c r="TRL1986" s="2"/>
      <c r="TRM1986" s="15"/>
      <c r="TRN1986" s="15"/>
      <c r="TRO1986" s="80"/>
      <c r="TRP1986" s="52"/>
      <c r="TRQ1986" s="69"/>
      <c r="TRR1986" s="69"/>
      <c r="TRS1986" s="69"/>
      <c r="TRT1986" s="107"/>
      <c r="TRU1986" s="2"/>
      <c r="TRV1986" s="15"/>
      <c r="TRW1986" s="15"/>
      <c r="TRX1986" s="80"/>
      <c r="TRY1986" s="52"/>
      <c r="TRZ1986" s="69"/>
      <c r="TSA1986" s="69"/>
      <c r="TSB1986" s="69"/>
      <c r="TSC1986" s="107"/>
      <c r="TSD1986" s="2"/>
      <c r="TSE1986" s="15"/>
      <c r="TSF1986" s="15"/>
      <c r="TSG1986" s="80"/>
      <c r="TSH1986" s="52"/>
      <c r="TSI1986" s="69"/>
      <c r="TSJ1986" s="69"/>
      <c r="TSK1986" s="69"/>
      <c r="TSL1986" s="107"/>
      <c r="TSM1986" s="2"/>
      <c r="TSN1986" s="15"/>
      <c r="TSO1986" s="15"/>
      <c r="TSP1986" s="80"/>
      <c r="TSQ1986" s="52"/>
      <c r="TSR1986" s="69"/>
      <c r="TSS1986" s="69"/>
      <c r="TST1986" s="69"/>
      <c r="TSU1986" s="107"/>
      <c r="TSV1986" s="2"/>
      <c r="TSW1986" s="15"/>
      <c r="TSX1986" s="15"/>
      <c r="TSY1986" s="80"/>
      <c r="TSZ1986" s="52"/>
      <c r="TTA1986" s="69"/>
      <c r="TTB1986" s="69"/>
      <c r="TTC1986" s="69"/>
      <c r="TTD1986" s="107"/>
      <c r="TTE1986" s="2"/>
      <c r="TTF1986" s="15"/>
      <c r="TTG1986" s="15"/>
      <c r="TTH1986" s="80"/>
      <c r="TTI1986" s="52"/>
      <c r="TTJ1986" s="69"/>
      <c r="TTK1986" s="69"/>
      <c r="TTL1986" s="69"/>
      <c r="TTM1986" s="107"/>
      <c r="TTN1986" s="2"/>
      <c r="TTO1986" s="15"/>
      <c r="TTP1986" s="15"/>
      <c r="TTQ1986" s="80"/>
      <c r="TTR1986" s="52"/>
      <c r="TTS1986" s="69"/>
      <c r="TTT1986" s="69"/>
      <c r="TTU1986" s="69"/>
      <c r="TTV1986" s="107"/>
      <c r="TTW1986" s="2"/>
      <c r="TTX1986" s="15"/>
      <c r="TTY1986" s="15"/>
      <c r="TTZ1986" s="80"/>
      <c r="TUA1986" s="52"/>
      <c r="TUB1986" s="69"/>
      <c r="TUC1986" s="69"/>
      <c r="TUD1986" s="69"/>
      <c r="TUE1986" s="107"/>
      <c r="TUF1986" s="2"/>
      <c r="TUG1986" s="15"/>
      <c r="TUH1986" s="15"/>
      <c r="TUI1986" s="80"/>
      <c r="TUJ1986" s="52"/>
      <c r="TUK1986" s="69"/>
      <c r="TUL1986" s="69"/>
      <c r="TUM1986" s="69"/>
      <c r="TUN1986" s="107"/>
      <c r="TUO1986" s="2"/>
      <c r="TUP1986" s="15"/>
      <c r="TUQ1986" s="15"/>
      <c r="TUR1986" s="80"/>
      <c r="TUS1986" s="52"/>
      <c r="TUT1986" s="69"/>
      <c r="TUU1986" s="69"/>
      <c r="TUV1986" s="69"/>
      <c r="TUW1986" s="107"/>
      <c r="TUX1986" s="2"/>
      <c r="TUY1986" s="15"/>
      <c r="TUZ1986" s="15"/>
      <c r="TVA1986" s="80"/>
      <c r="TVB1986" s="52"/>
      <c r="TVC1986" s="69"/>
      <c r="TVD1986" s="69"/>
      <c r="TVE1986" s="69"/>
      <c r="TVF1986" s="107"/>
      <c r="TVG1986" s="2"/>
      <c r="TVH1986" s="15"/>
      <c r="TVI1986" s="15"/>
      <c r="TVJ1986" s="80"/>
      <c r="TVK1986" s="52"/>
      <c r="TVL1986" s="69"/>
      <c r="TVM1986" s="69"/>
      <c r="TVN1986" s="69"/>
      <c r="TVO1986" s="107"/>
      <c r="TVP1986" s="2"/>
      <c r="TVQ1986" s="15"/>
      <c r="TVR1986" s="15"/>
      <c r="TVS1986" s="80"/>
      <c r="TVT1986" s="52"/>
      <c r="TVU1986" s="69"/>
      <c r="TVV1986" s="69"/>
      <c r="TVW1986" s="69"/>
      <c r="TVX1986" s="107"/>
      <c r="TVY1986" s="2"/>
      <c r="TVZ1986" s="15"/>
      <c r="TWA1986" s="15"/>
      <c r="TWB1986" s="80"/>
      <c r="TWC1986" s="52"/>
      <c r="TWD1986" s="69"/>
      <c r="TWE1986" s="69"/>
      <c r="TWF1986" s="69"/>
      <c r="TWG1986" s="107"/>
      <c r="TWH1986" s="2"/>
      <c r="TWI1986" s="15"/>
      <c r="TWJ1986" s="15"/>
      <c r="TWK1986" s="80"/>
      <c r="TWL1986" s="52"/>
      <c r="TWM1986" s="69"/>
      <c r="TWN1986" s="69"/>
      <c r="TWO1986" s="69"/>
      <c r="TWP1986" s="107"/>
      <c r="TWQ1986" s="2"/>
      <c r="TWR1986" s="15"/>
      <c r="TWS1986" s="15"/>
      <c r="TWT1986" s="80"/>
      <c r="TWU1986" s="52"/>
      <c r="TWV1986" s="69"/>
      <c r="TWW1986" s="69"/>
      <c r="TWX1986" s="69"/>
      <c r="TWY1986" s="107"/>
      <c r="TWZ1986" s="2"/>
      <c r="TXA1986" s="15"/>
      <c r="TXB1986" s="15"/>
      <c r="TXC1986" s="80"/>
      <c r="TXD1986" s="52"/>
      <c r="TXE1986" s="69"/>
      <c r="TXF1986" s="69"/>
      <c r="TXG1986" s="69"/>
      <c r="TXH1986" s="107"/>
      <c r="TXI1986" s="2"/>
      <c r="TXJ1986" s="15"/>
      <c r="TXK1986" s="15"/>
      <c r="TXL1986" s="80"/>
      <c r="TXM1986" s="52"/>
      <c r="TXN1986" s="69"/>
      <c r="TXO1986" s="69"/>
      <c r="TXP1986" s="69"/>
      <c r="TXQ1986" s="107"/>
      <c r="TXR1986" s="2"/>
      <c r="TXS1986" s="15"/>
      <c r="TXT1986" s="15"/>
      <c r="TXU1986" s="80"/>
      <c r="TXV1986" s="52"/>
      <c r="TXW1986" s="69"/>
      <c r="TXX1986" s="69"/>
      <c r="TXY1986" s="69"/>
      <c r="TXZ1986" s="107"/>
      <c r="TYA1986" s="2"/>
      <c r="TYB1986" s="15"/>
      <c r="TYC1986" s="15"/>
      <c r="TYD1986" s="80"/>
      <c r="TYE1986" s="52"/>
      <c r="TYF1986" s="69"/>
      <c r="TYG1986" s="69"/>
      <c r="TYH1986" s="69"/>
      <c r="TYI1986" s="107"/>
      <c r="TYJ1986" s="2"/>
      <c r="TYK1986" s="15"/>
      <c r="TYL1986" s="15"/>
      <c r="TYM1986" s="80"/>
      <c r="TYN1986" s="52"/>
      <c r="TYO1986" s="69"/>
      <c r="TYP1986" s="69"/>
      <c r="TYQ1986" s="69"/>
      <c r="TYR1986" s="107"/>
      <c r="TYS1986" s="2"/>
      <c r="TYT1986" s="15"/>
      <c r="TYU1986" s="15"/>
      <c r="TYV1986" s="80"/>
      <c r="TYW1986" s="52"/>
      <c r="TYX1986" s="69"/>
      <c r="TYY1986" s="69"/>
      <c r="TYZ1986" s="69"/>
      <c r="TZA1986" s="107"/>
      <c r="TZB1986" s="2"/>
      <c r="TZC1986" s="15"/>
      <c r="TZD1986" s="15"/>
      <c r="TZE1986" s="80"/>
      <c r="TZF1986" s="52"/>
      <c r="TZG1986" s="69"/>
      <c r="TZH1986" s="69"/>
      <c r="TZI1986" s="69"/>
      <c r="TZJ1986" s="107"/>
      <c r="TZK1986" s="2"/>
      <c r="TZL1986" s="15"/>
      <c r="TZM1986" s="15"/>
      <c r="TZN1986" s="80"/>
      <c r="TZO1986" s="52"/>
      <c r="TZP1986" s="69"/>
      <c r="TZQ1986" s="69"/>
      <c r="TZR1986" s="69"/>
      <c r="TZS1986" s="107"/>
      <c r="TZT1986" s="2"/>
      <c r="TZU1986" s="15"/>
      <c r="TZV1986" s="15"/>
      <c r="TZW1986" s="80"/>
      <c r="TZX1986" s="52"/>
      <c r="TZY1986" s="69"/>
      <c r="TZZ1986" s="69"/>
      <c r="UAA1986" s="69"/>
      <c r="UAB1986" s="107"/>
      <c r="UAC1986" s="2"/>
      <c r="UAD1986" s="15"/>
      <c r="UAE1986" s="15"/>
      <c r="UAF1986" s="80"/>
      <c r="UAG1986" s="52"/>
      <c r="UAH1986" s="69"/>
      <c r="UAI1986" s="69"/>
      <c r="UAJ1986" s="69"/>
      <c r="UAK1986" s="107"/>
      <c r="UAL1986" s="2"/>
      <c r="UAM1986" s="15"/>
      <c r="UAN1986" s="15"/>
      <c r="UAO1986" s="80"/>
      <c r="UAP1986" s="52"/>
      <c r="UAQ1986" s="69"/>
      <c r="UAR1986" s="69"/>
      <c r="UAS1986" s="69"/>
      <c r="UAT1986" s="107"/>
      <c r="UAU1986" s="2"/>
      <c r="UAV1986" s="15"/>
      <c r="UAW1986" s="15"/>
      <c r="UAX1986" s="80"/>
      <c r="UAY1986" s="52"/>
      <c r="UAZ1986" s="69"/>
      <c r="UBA1986" s="69"/>
      <c r="UBB1986" s="69"/>
      <c r="UBC1986" s="107"/>
      <c r="UBD1986" s="2"/>
      <c r="UBE1986" s="15"/>
      <c r="UBF1986" s="15"/>
      <c r="UBG1986" s="80"/>
      <c r="UBH1986" s="52"/>
      <c r="UBI1986" s="69"/>
      <c r="UBJ1986" s="69"/>
      <c r="UBK1986" s="69"/>
      <c r="UBL1986" s="107"/>
      <c r="UBM1986" s="2"/>
      <c r="UBN1986" s="15"/>
      <c r="UBO1986" s="15"/>
      <c r="UBP1986" s="80"/>
      <c r="UBQ1986" s="52"/>
      <c r="UBR1986" s="69"/>
      <c r="UBS1986" s="69"/>
      <c r="UBT1986" s="69"/>
      <c r="UBU1986" s="107"/>
      <c r="UBV1986" s="2"/>
      <c r="UBW1986" s="15"/>
      <c r="UBX1986" s="15"/>
      <c r="UBY1986" s="80"/>
      <c r="UBZ1986" s="52"/>
      <c r="UCA1986" s="69"/>
      <c r="UCB1986" s="69"/>
      <c r="UCC1986" s="69"/>
      <c r="UCD1986" s="107"/>
      <c r="UCE1986" s="2"/>
      <c r="UCF1986" s="15"/>
      <c r="UCG1986" s="15"/>
      <c r="UCH1986" s="80"/>
      <c r="UCI1986" s="52"/>
      <c r="UCJ1986" s="69"/>
      <c r="UCK1986" s="69"/>
      <c r="UCL1986" s="69"/>
      <c r="UCM1986" s="107"/>
      <c r="UCN1986" s="2"/>
      <c r="UCO1986" s="15"/>
      <c r="UCP1986" s="15"/>
      <c r="UCQ1986" s="80"/>
      <c r="UCR1986" s="52"/>
      <c r="UCS1986" s="69"/>
      <c r="UCT1986" s="69"/>
      <c r="UCU1986" s="69"/>
      <c r="UCV1986" s="107"/>
      <c r="UCW1986" s="2"/>
      <c r="UCX1986" s="15"/>
      <c r="UCY1986" s="15"/>
      <c r="UCZ1986" s="80"/>
      <c r="UDA1986" s="52"/>
      <c r="UDB1986" s="69"/>
      <c r="UDC1986" s="69"/>
      <c r="UDD1986" s="69"/>
      <c r="UDE1986" s="107"/>
      <c r="UDF1986" s="2"/>
      <c r="UDG1986" s="15"/>
      <c r="UDH1986" s="15"/>
      <c r="UDI1986" s="80"/>
      <c r="UDJ1986" s="52"/>
      <c r="UDK1986" s="69"/>
      <c r="UDL1986" s="69"/>
      <c r="UDM1986" s="69"/>
      <c r="UDN1986" s="107"/>
      <c r="UDO1986" s="2"/>
      <c r="UDP1986" s="15"/>
      <c r="UDQ1986" s="15"/>
      <c r="UDR1986" s="80"/>
      <c r="UDS1986" s="52"/>
      <c r="UDT1986" s="69"/>
      <c r="UDU1986" s="69"/>
      <c r="UDV1986" s="69"/>
      <c r="UDW1986" s="107"/>
      <c r="UDX1986" s="2"/>
      <c r="UDY1986" s="15"/>
      <c r="UDZ1986" s="15"/>
      <c r="UEA1986" s="80"/>
      <c r="UEB1986" s="52"/>
      <c r="UEC1986" s="69"/>
      <c r="UED1986" s="69"/>
      <c r="UEE1986" s="69"/>
      <c r="UEF1986" s="107"/>
      <c r="UEG1986" s="2"/>
      <c r="UEH1986" s="15"/>
      <c r="UEI1986" s="15"/>
      <c r="UEJ1986" s="80"/>
      <c r="UEK1986" s="52"/>
      <c r="UEL1986" s="69"/>
      <c r="UEM1986" s="69"/>
      <c r="UEN1986" s="69"/>
      <c r="UEO1986" s="107"/>
      <c r="UEP1986" s="2"/>
      <c r="UEQ1986" s="15"/>
      <c r="UER1986" s="15"/>
      <c r="UES1986" s="80"/>
      <c r="UET1986" s="52"/>
      <c r="UEU1986" s="69"/>
      <c r="UEV1986" s="69"/>
      <c r="UEW1986" s="69"/>
      <c r="UEX1986" s="107"/>
      <c r="UEY1986" s="2"/>
      <c r="UEZ1986" s="15"/>
      <c r="UFA1986" s="15"/>
      <c r="UFB1986" s="80"/>
      <c r="UFC1986" s="52"/>
      <c r="UFD1986" s="69"/>
      <c r="UFE1986" s="69"/>
      <c r="UFF1986" s="69"/>
      <c r="UFG1986" s="107"/>
      <c r="UFH1986" s="2"/>
      <c r="UFI1986" s="15"/>
      <c r="UFJ1986" s="15"/>
      <c r="UFK1986" s="80"/>
      <c r="UFL1986" s="52"/>
      <c r="UFM1986" s="69"/>
      <c r="UFN1986" s="69"/>
      <c r="UFO1986" s="69"/>
      <c r="UFP1986" s="107"/>
      <c r="UFQ1986" s="2"/>
      <c r="UFR1986" s="15"/>
      <c r="UFS1986" s="15"/>
      <c r="UFT1986" s="80"/>
      <c r="UFU1986" s="52"/>
      <c r="UFV1986" s="69"/>
      <c r="UFW1986" s="69"/>
      <c r="UFX1986" s="69"/>
      <c r="UFY1986" s="107"/>
      <c r="UFZ1986" s="2"/>
      <c r="UGA1986" s="15"/>
      <c r="UGB1986" s="15"/>
      <c r="UGC1986" s="80"/>
      <c r="UGD1986" s="52"/>
      <c r="UGE1986" s="69"/>
      <c r="UGF1986" s="69"/>
      <c r="UGG1986" s="69"/>
      <c r="UGH1986" s="107"/>
      <c r="UGI1986" s="2"/>
      <c r="UGJ1986" s="15"/>
      <c r="UGK1986" s="15"/>
      <c r="UGL1986" s="80"/>
      <c r="UGM1986" s="52"/>
      <c r="UGN1986" s="69"/>
      <c r="UGO1986" s="69"/>
      <c r="UGP1986" s="69"/>
      <c r="UGQ1986" s="107"/>
      <c r="UGR1986" s="2"/>
      <c r="UGS1986" s="15"/>
      <c r="UGT1986" s="15"/>
      <c r="UGU1986" s="80"/>
      <c r="UGV1986" s="52"/>
      <c r="UGW1986" s="69"/>
      <c r="UGX1986" s="69"/>
      <c r="UGY1986" s="69"/>
      <c r="UGZ1986" s="107"/>
      <c r="UHA1986" s="2"/>
      <c r="UHB1986" s="15"/>
      <c r="UHC1986" s="15"/>
      <c r="UHD1986" s="80"/>
      <c r="UHE1986" s="52"/>
      <c r="UHF1986" s="69"/>
      <c r="UHG1986" s="69"/>
      <c r="UHH1986" s="69"/>
      <c r="UHI1986" s="107"/>
      <c r="UHJ1986" s="2"/>
      <c r="UHK1986" s="15"/>
      <c r="UHL1986" s="15"/>
      <c r="UHM1986" s="80"/>
      <c r="UHN1986" s="52"/>
      <c r="UHO1986" s="69"/>
      <c r="UHP1986" s="69"/>
      <c r="UHQ1986" s="69"/>
      <c r="UHR1986" s="107"/>
      <c r="UHS1986" s="2"/>
      <c r="UHT1986" s="15"/>
      <c r="UHU1986" s="15"/>
      <c r="UHV1986" s="80"/>
      <c r="UHW1986" s="52"/>
      <c r="UHX1986" s="69"/>
      <c r="UHY1986" s="69"/>
      <c r="UHZ1986" s="69"/>
      <c r="UIA1986" s="107"/>
      <c r="UIB1986" s="2"/>
      <c r="UIC1986" s="15"/>
      <c r="UID1986" s="15"/>
      <c r="UIE1986" s="80"/>
      <c r="UIF1986" s="52"/>
      <c r="UIG1986" s="69"/>
      <c r="UIH1986" s="69"/>
      <c r="UII1986" s="69"/>
      <c r="UIJ1986" s="107"/>
      <c r="UIK1986" s="2"/>
      <c r="UIL1986" s="15"/>
      <c r="UIM1986" s="15"/>
      <c r="UIN1986" s="80"/>
      <c r="UIO1986" s="52"/>
      <c r="UIP1986" s="69"/>
      <c r="UIQ1986" s="69"/>
      <c r="UIR1986" s="69"/>
      <c r="UIS1986" s="107"/>
      <c r="UIT1986" s="2"/>
      <c r="UIU1986" s="15"/>
      <c r="UIV1986" s="15"/>
      <c r="UIW1986" s="80"/>
      <c r="UIX1986" s="52"/>
      <c r="UIY1986" s="69"/>
      <c r="UIZ1986" s="69"/>
      <c r="UJA1986" s="69"/>
      <c r="UJB1986" s="107"/>
      <c r="UJC1986" s="2"/>
      <c r="UJD1986" s="15"/>
      <c r="UJE1986" s="15"/>
      <c r="UJF1986" s="80"/>
      <c r="UJG1986" s="52"/>
      <c r="UJH1986" s="69"/>
      <c r="UJI1986" s="69"/>
      <c r="UJJ1986" s="69"/>
      <c r="UJK1986" s="107"/>
      <c r="UJL1986" s="2"/>
      <c r="UJM1986" s="15"/>
      <c r="UJN1986" s="15"/>
      <c r="UJO1986" s="80"/>
      <c r="UJP1986" s="52"/>
      <c r="UJQ1986" s="69"/>
      <c r="UJR1986" s="69"/>
      <c r="UJS1986" s="69"/>
      <c r="UJT1986" s="107"/>
      <c r="UJU1986" s="2"/>
      <c r="UJV1986" s="15"/>
      <c r="UJW1986" s="15"/>
      <c r="UJX1986" s="80"/>
      <c r="UJY1986" s="52"/>
      <c r="UJZ1986" s="69"/>
      <c r="UKA1986" s="69"/>
      <c r="UKB1986" s="69"/>
      <c r="UKC1986" s="107"/>
      <c r="UKD1986" s="2"/>
      <c r="UKE1986" s="15"/>
      <c r="UKF1986" s="15"/>
      <c r="UKG1986" s="80"/>
      <c r="UKH1986" s="52"/>
      <c r="UKI1986" s="69"/>
      <c r="UKJ1986" s="69"/>
      <c r="UKK1986" s="69"/>
      <c r="UKL1986" s="107"/>
      <c r="UKM1986" s="2"/>
      <c r="UKN1986" s="15"/>
      <c r="UKO1986" s="15"/>
      <c r="UKP1986" s="80"/>
      <c r="UKQ1986" s="52"/>
      <c r="UKR1986" s="69"/>
      <c r="UKS1986" s="69"/>
      <c r="UKT1986" s="69"/>
      <c r="UKU1986" s="107"/>
      <c r="UKV1986" s="2"/>
      <c r="UKW1986" s="15"/>
      <c r="UKX1986" s="15"/>
      <c r="UKY1986" s="80"/>
      <c r="UKZ1986" s="52"/>
      <c r="ULA1986" s="69"/>
      <c r="ULB1986" s="69"/>
      <c r="ULC1986" s="69"/>
      <c r="ULD1986" s="107"/>
      <c r="ULE1986" s="2"/>
      <c r="ULF1986" s="15"/>
      <c r="ULG1986" s="15"/>
      <c r="ULH1986" s="80"/>
      <c r="ULI1986" s="52"/>
      <c r="ULJ1986" s="69"/>
      <c r="ULK1986" s="69"/>
      <c r="ULL1986" s="69"/>
      <c r="ULM1986" s="107"/>
      <c r="ULN1986" s="2"/>
      <c r="ULO1986" s="15"/>
      <c r="ULP1986" s="15"/>
      <c r="ULQ1986" s="80"/>
      <c r="ULR1986" s="52"/>
      <c r="ULS1986" s="69"/>
      <c r="ULT1986" s="69"/>
      <c r="ULU1986" s="69"/>
      <c r="ULV1986" s="107"/>
      <c r="ULW1986" s="2"/>
      <c r="ULX1986" s="15"/>
      <c r="ULY1986" s="15"/>
      <c r="ULZ1986" s="80"/>
      <c r="UMA1986" s="52"/>
      <c r="UMB1986" s="69"/>
      <c r="UMC1986" s="69"/>
      <c r="UMD1986" s="69"/>
      <c r="UME1986" s="107"/>
      <c r="UMF1986" s="2"/>
      <c r="UMG1986" s="15"/>
      <c r="UMH1986" s="15"/>
      <c r="UMI1986" s="80"/>
      <c r="UMJ1986" s="52"/>
      <c r="UMK1986" s="69"/>
      <c r="UML1986" s="69"/>
      <c r="UMM1986" s="69"/>
      <c r="UMN1986" s="107"/>
      <c r="UMO1986" s="2"/>
      <c r="UMP1986" s="15"/>
      <c r="UMQ1986" s="15"/>
      <c r="UMR1986" s="80"/>
      <c r="UMS1986" s="52"/>
      <c r="UMT1986" s="69"/>
      <c r="UMU1986" s="69"/>
      <c r="UMV1986" s="69"/>
      <c r="UMW1986" s="107"/>
      <c r="UMX1986" s="2"/>
      <c r="UMY1986" s="15"/>
      <c r="UMZ1986" s="15"/>
      <c r="UNA1986" s="80"/>
      <c r="UNB1986" s="52"/>
      <c r="UNC1986" s="69"/>
      <c r="UND1986" s="69"/>
      <c r="UNE1986" s="69"/>
      <c r="UNF1986" s="107"/>
      <c r="UNG1986" s="2"/>
      <c r="UNH1986" s="15"/>
      <c r="UNI1986" s="15"/>
      <c r="UNJ1986" s="80"/>
      <c r="UNK1986" s="52"/>
      <c r="UNL1986" s="69"/>
      <c r="UNM1986" s="69"/>
      <c r="UNN1986" s="69"/>
      <c r="UNO1986" s="107"/>
      <c r="UNP1986" s="2"/>
      <c r="UNQ1986" s="15"/>
      <c r="UNR1986" s="15"/>
      <c r="UNS1986" s="80"/>
      <c r="UNT1986" s="52"/>
      <c r="UNU1986" s="69"/>
      <c r="UNV1986" s="69"/>
      <c r="UNW1986" s="69"/>
      <c r="UNX1986" s="107"/>
      <c r="UNY1986" s="2"/>
      <c r="UNZ1986" s="15"/>
      <c r="UOA1986" s="15"/>
      <c r="UOB1986" s="80"/>
      <c r="UOC1986" s="52"/>
      <c r="UOD1986" s="69"/>
      <c r="UOE1986" s="69"/>
      <c r="UOF1986" s="69"/>
      <c r="UOG1986" s="107"/>
      <c r="UOH1986" s="2"/>
      <c r="UOI1986" s="15"/>
      <c r="UOJ1986" s="15"/>
      <c r="UOK1986" s="80"/>
      <c r="UOL1986" s="52"/>
      <c r="UOM1986" s="69"/>
      <c r="UON1986" s="69"/>
      <c r="UOO1986" s="69"/>
      <c r="UOP1986" s="107"/>
      <c r="UOQ1986" s="2"/>
      <c r="UOR1986" s="15"/>
      <c r="UOS1986" s="15"/>
      <c r="UOT1986" s="80"/>
      <c r="UOU1986" s="52"/>
      <c r="UOV1986" s="69"/>
      <c r="UOW1986" s="69"/>
      <c r="UOX1986" s="69"/>
      <c r="UOY1986" s="107"/>
      <c r="UOZ1986" s="2"/>
      <c r="UPA1986" s="15"/>
      <c r="UPB1986" s="15"/>
      <c r="UPC1986" s="80"/>
      <c r="UPD1986" s="52"/>
      <c r="UPE1986" s="69"/>
      <c r="UPF1986" s="69"/>
      <c r="UPG1986" s="69"/>
      <c r="UPH1986" s="107"/>
      <c r="UPI1986" s="2"/>
      <c r="UPJ1986" s="15"/>
      <c r="UPK1986" s="15"/>
      <c r="UPL1986" s="80"/>
      <c r="UPM1986" s="52"/>
      <c r="UPN1986" s="69"/>
      <c r="UPO1986" s="69"/>
      <c r="UPP1986" s="69"/>
      <c r="UPQ1986" s="107"/>
      <c r="UPR1986" s="2"/>
      <c r="UPS1986" s="15"/>
      <c r="UPT1986" s="15"/>
      <c r="UPU1986" s="80"/>
      <c r="UPV1986" s="52"/>
      <c r="UPW1986" s="69"/>
      <c r="UPX1986" s="69"/>
      <c r="UPY1986" s="69"/>
      <c r="UPZ1986" s="107"/>
      <c r="UQA1986" s="2"/>
      <c r="UQB1986" s="15"/>
      <c r="UQC1986" s="15"/>
      <c r="UQD1986" s="80"/>
      <c r="UQE1986" s="52"/>
      <c r="UQF1986" s="69"/>
      <c r="UQG1986" s="69"/>
      <c r="UQH1986" s="69"/>
      <c r="UQI1986" s="107"/>
      <c r="UQJ1986" s="2"/>
      <c r="UQK1986" s="15"/>
      <c r="UQL1986" s="15"/>
      <c r="UQM1986" s="80"/>
      <c r="UQN1986" s="52"/>
      <c r="UQO1986" s="69"/>
      <c r="UQP1986" s="69"/>
      <c r="UQQ1986" s="69"/>
      <c r="UQR1986" s="107"/>
      <c r="UQS1986" s="2"/>
      <c r="UQT1986" s="15"/>
      <c r="UQU1986" s="15"/>
      <c r="UQV1986" s="80"/>
      <c r="UQW1986" s="52"/>
      <c r="UQX1986" s="69"/>
      <c r="UQY1986" s="69"/>
      <c r="UQZ1986" s="69"/>
      <c r="URA1986" s="107"/>
      <c r="URB1986" s="2"/>
      <c r="URC1986" s="15"/>
      <c r="URD1986" s="15"/>
      <c r="URE1986" s="80"/>
      <c r="URF1986" s="52"/>
      <c r="URG1986" s="69"/>
      <c r="URH1986" s="69"/>
      <c r="URI1986" s="69"/>
      <c r="URJ1986" s="107"/>
      <c r="URK1986" s="2"/>
      <c r="URL1986" s="15"/>
      <c r="URM1986" s="15"/>
      <c r="URN1986" s="80"/>
      <c r="URO1986" s="52"/>
      <c r="URP1986" s="69"/>
      <c r="URQ1986" s="69"/>
      <c r="URR1986" s="69"/>
      <c r="URS1986" s="107"/>
      <c r="URT1986" s="2"/>
      <c r="URU1986" s="15"/>
      <c r="URV1986" s="15"/>
      <c r="URW1986" s="80"/>
      <c r="URX1986" s="52"/>
      <c r="URY1986" s="69"/>
      <c r="URZ1986" s="69"/>
      <c r="USA1986" s="69"/>
      <c r="USB1986" s="107"/>
      <c r="USC1986" s="2"/>
      <c r="USD1986" s="15"/>
      <c r="USE1986" s="15"/>
      <c r="USF1986" s="80"/>
      <c r="USG1986" s="52"/>
      <c r="USH1986" s="69"/>
      <c r="USI1986" s="69"/>
      <c r="USJ1986" s="69"/>
      <c r="USK1986" s="107"/>
      <c r="USL1986" s="2"/>
      <c r="USM1986" s="15"/>
      <c r="USN1986" s="15"/>
      <c r="USO1986" s="80"/>
      <c r="USP1986" s="52"/>
      <c r="USQ1986" s="69"/>
      <c r="USR1986" s="69"/>
      <c r="USS1986" s="69"/>
      <c r="UST1986" s="107"/>
      <c r="USU1986" s="2"/>
      <c r="USV1986" s="15"/>
      <c r="USW1986" s="15"/>
      <c r="USX1986" s="80"/>
      <c r="USY1986" s="52"/>
      <c r="USZ1986" s="69"/>
      <c r="UTA1986" s="69"/>
      <c r="UTB1986" s="69"/>
      <c r="UTC1986" s="107"/>
      <c r="UTD1986" s="2"/>
      <c r="UTE1986" s="15"/>
      <c r="UTF1986" s="15"/>
      <c r="UTG1986" s="80"/>
      <c r="UTH1986" s="52"/>
      <c r="UTI1986" s="69"/>
      <c r="UTJ1986" s="69"/>
      <c r="UTK1986" s="69"/>
      <c r="UTL1986" s="107"/>
      <c r="UTM1986" s="2"/>
      <c r="UTN1986" s="15"/>
      <c r="UTO1986" s="15"/>
      <c r="UTP1986" s="80"/>
      <c r="UTQ1986" s="52"/>
      <c r="UTR1986" s="69"/>
      <c r="UTS1986" s="69"/>
      <c r="UTT1986" s="69"/>
      <c r="UTU1986" s="107"/>
      <c r="UTV1986" s="2"/>
      <c r="UTW1986" s="15"/>
      <c r="UTX1986" s="15"/>
      <c r="UTY1986" s="80"/>
      <c r="UTZ1986" s="52"/>
      <c r="UUA1986" s="69"/>
      <c r="UUB1986" s="69"/>
      <c r="UUC1986" s="69"/>
      <c r="UUD1986" s="107"/>
      <c r="UUE1986" s="2"/>
      <c r="UUF1986" s="15"/>
      <c r="UUG1986" s="15"/>
      <c r="UUH1986" s="80"/>
      <c r="UUI1986" s="52"/>
      <c r="UUJ1986" s="69"/>
      <c r="UUK1986" s="69"/>
      <c r="UUL1986" s="69"/>
      <c r="UUM1986" s="107"/>
      <c r="UUN1986" s="2"/>
      <c r="UUO1986" s="15"/>
      <c r="UUP1986" s="15"/>
      <c r="UUQ1986" s="80"/>
      <c r="UUR1986" s="52"/>
      <c r="UUS1986" s="69"/>
      <c r="UUT1986" s="69"/>
      <c r="UUU1986" s="69"/>
      <c r="UUV1986" s="107"/>
      <c r="UUW1986" s="2"/>
      <c r="UUX1986" s="15"/>
      <c r="UUY1986" s="15"/>
      <c r="UUZ1986" s="80"/>
      <c r="UVA1986" s="52"/>
      <c r="UVB1986" s="69"/>
      <c r="UVC1986" s="69"/>
      <c r="UVD1986" s="69"/>
      <c r="UVE1986" s="107"/>
      <c r="UVF1986" s="2"/>
      <c r="UVG1986" s="15"/>
      <c r="UVH1986" s="15"/>
      <c r="UVI1986" s="80"/>
      <c r="UVJ1986" s="52"/>
      <c r="UVK1986" s="69"/>
      <c r="UVL1986" s="69"/>
      <c r="UVM1986" s="69"/>
      <c r="UVN1986" s="107"/>
      <c r="UVO1986" s="2"/>
      <c r="UVP1986" s="15"/>
      <c r="UVQ1986" s="15"/>
      <c r="UVR1986" s="80"/>
      <c r="UVS1986" s="52"/>
      <c r="UVT1986" s="69"/>
      <c r="UVU1986" s="69"/>
      <c r="UVV1986" s="69"/>
      <c r="UVW1986" s="107"/>
      <c r="UVX1986" s="2"/>
      <c r="UVY1986" s="15"/>
      <c r="UVZ1986" s="15"/>
      <c r="UWA1986" s="80"/>
      <c r="UWB1986" s="52"/>
      <c r="UWC1986" s="69"/>
      <c r="UWD1986" s="69"/>
      <c r="UWE1986" s="69"/>
      <c r="UWF1986" s="107"/>
      <c r="UWG1986" s="2"/>
      <c r="UWH1986" s="15"/>
      <c r="UWI1986" s="15"/>
      <c r="UWJ1986" s="80"/>
      <c r="UWK1986" s="52"/>
      <c r="UWL1986" s="69"/>
      <c r="UWM1986" s="69"/>
      <c r="UWN1986" s="69"/>
      <c r="UWO1986" s="107"/>
      <c r="UWP1986" s="2"/>
      <c r="UWQ1986" s="15"/>
      <c r="UWR1986" s="15"/>
      <c r="UWS1986" s="80"/>
      <c r="UWT1986" s="52"/>
      <c r="UWU1986" s="69"/>
      <c r="UWV1986" s="69"/>
      <c r="UWW1986" s="69"/>
      <c r="UWX1986" s="107"/>
      <c r="UWY1986" s="2"/>
      <c r="UWZ1986" s="15"/>
      <c r="UXA1986" s="15"/>
      <c r="UXB1986" s="80"/>
      <c r="UXC1986" s="52"/>
      <c r="UXD1986" s="69"/>
      <c r="UXE1986" s="69"/>
      <c r="UXF1986" s="69"/>
      <c r="UXG1986" s="107"/>
      <c r="UXH1986" s="2"/>
      <c r="UXI1986" s="15"/>
      <c r="UXJ1986" s="15"/>
      <c r="UXK1986" s="80"/>
      <c r="UXL1986" s="52"/>
      <c r="UXM1986" s="69"/>
      <c r="UXN1986" s="69"/>
      <c r="UXO1986" s="69"/>
      <c r="UXP1986" s="107"/>
      <c r="UXQ1986" s="2"/>
      <c r="UXR1986" s="15"/>
      <c r="UXS1986" s="15"/>
      <c r="UXT1986" s="80"/>
      <c r="UXU1986" s="52"/>
      <c r="UXV1986" s="69"/>
      <c r="UXW1986" s="69"/>
      <c r="UXX1986" s="69"/>
      <c r="UXY1986" s="107"/>
      <c r="UXZ1986" s="2"/>
      <c r="UYA1986" s="15"/>
      <c r="UYB1986" s="15"/>
      <c r="UYC1986" s="80"/>
      <c r="UYD1986" s="52"/>
      <c r="UYE1986" s="69"/>
      <c r="UYF1986" s="69"/>
      <c r="UYG1986" s="69"/>
      <c r="UYH1986" s="107"/>
      <c r="UYI1986" s="2"/>
      <c r="UYJ1986" s="15"/>
      <c r="UYK1986" s="15"/>
      <c r="UYL1986" s="80"/>
      <c r="UYM1986" s="52"/>
      <c r="UYN1986" s="69"/>
      <c r="UYO1986" s="69"/>
      <c r="UYP1986" s="69"/>
      <c r="UYQ1986" s="107"/>
      <c r="UYR1986" s="2"/>
      <c r="UYS1986" s="15"/>
      <c r="UYT1986" s="15"/>
      <c r="UYU1986" s="80"/>
      <c r="UYV1986" s="52"/>
      <c r="UYW1986" s="69"/>
      <c r="UYX1986" s="69"/>
      <c r="UYY1986" s="69"/>
      <c r="UYZ1986" s="107"/>
      <c r="UZA1986" s="2"/>
      <c r="UZB1986" s="15"/>
      <c r="UZC1986" s="15"/>
      <c r="UZD1986" s="80"/>
      <c r="UZE1986" s="52"/>
      <c r="UZF1986" s="69"/>
      <c r="UZG1986" s="69"/>
      <c r="UZH1986" s="69"/>
      <c r="UZI1986" s="107"/>
      <c r="UZJ1986" s="2"/>
      <c r="UZK1986" s="15"/>
      <c r="UZL1986" s="15"/>
      <c r="UZM1986" s="80"/>
      <c r="UZN1986" s="52"/>
      <c r="UZO1986" s="69"/>
      <c r="UZP1986" s="69"/>
      <c r="UZQ1986" s="69"/>
      <c r="UZR1986" s="107"/>
      <c r="UZS1986" s="2"/>
      <c r="UZT1986" s="15"/>
      <c r="UZU1986" s="15"/>
      <c r="UZV1986" s="80"/>
      <c r="UZW1986" s="52"/>
      <c r="UZX1986" s="69"/>
      <c r="UZY1986" s="69"/>
      <c r="UZZ1986" s="69"/>
      <c r="VAA1986" s="107"/>
      <c r="VAB1986" s="2"/>
      <c r="VAC1986" s="15"/>
      <c r="VAD1986" s="15"/>
      <c r="VAE1986" s="80"/>
      <c r="VAF1986" s="52"/>
      <c r="VAG1986" s="69"/>
      <c r="VAH1986" s="69"/>
      <c r="VAI1986" s="69"/>
      <c r="VAJ1986" s="107"/>
      <c r="VAK1986" s="2"/>
      <c r="VAL1986" s="15"/>
      <c r="VAM1986" s="15"/>
      <c r="VAN1986" s="80"/>
      <c r="VAO1986" s="52"/>
      <c r="VAP1986" s="69"/>
      <c r="VAQ1986" s="69"/>
      <c r="VAR1986" s="69"/>
      <c r="VAS1986" s="107"/>
      <c r="VAT1986" s="2"/>
      <c r="VAU1986" s="15"/>
      <c r="VAV1986" s="15"/>
      <c r="VAW1986" s="80"/>
      <c r="VAX1986" s="52"/>
      <c r="VAY1986" s="69"/>
      <c r="VAZ1986" s="69"/>
      <c r="VBA1986" s="69"/>
      <c r="VBB1986" s="107"/>
      <c r="VBC1986" s="2"/>
      <c r="VBD1986" s="15"/>
      <c r="VBE1986" s="15"/>
      <c r="VBF1986" s="80"/>
      <c r="VBG1986" s="52"/>
      <c r="VBH1986" s="69"/>
      <c r="VBI1986" s="69"/>
      <c r="VBJ1986" s="69"/>
      <c r="VBK1986" s="107"/>
      <c r="VBL1986" s="2"/>
      <c r="VBM1986" s="15"/>
      <c r="VBN1986" s="15"/>
      <c r="VBO1986" s="80"/>
      <c r="VBP1986" s="52"/>
      <c r="VBQ1986" s="69"/>
      <c r="VBR1986" s="69"/>
      <c r="VBS1986" s="69"/>
      <c r="VBT1986" s="107"/>
      <c r="VBU1986" s="2"/>
      <c r="VBV1986" s="15"/>
      <c r="VBW1986" s="15"/>
      <c r="VBX1986" s="80"/>
      <c r="VBY1986" s="52"/>
      <c r="VBZ1986" s="69"/>
      <c r="VCA1986" s="69"/>
      <c r="VCB1986" s="69"/>
      <c r="VCC1986" s="107"/>
      <c r="VCD1986" s="2"/>
      <c r="VCE1986" s="15"/>
      <c r="VCF1986" s="15"/>
      <c r="VCG1986" s="80"/>
      <c r="VCH1986" s="52"/>
      <c r="VCI1986" s="69"/>
      <c r="VCJ1986" s="69"/>
      <c r="VCK1986" s="69"/>
      <c r="VCL1986" s="107"/>
      <c r="VCM1986" s="2"/>
      <c r="VCN1986" s="15"/>
      <c r="VCO1986" s="15"/>
      <c r="VCP1986" s="80"/>
      <c r="VCQ1986" s="52"/>
      <c r="VCR1986" s="69"/>
      <c r="VCS1986" s="69"/>
      <c r="VCT1986" s="69"/>
      <c r="VCU1986" s="107"/>
      <c r="VCV1986" s="2"/>
      <c r="VCW1986" s="15"/>
      <c r="VCX1986" s="15"/>
      <c r="VCY1986" s="80"/>
      <c r="VCZ1986" s="52"/>
      <c r="VDA1986" s="69"/>
      <c r="VDB1986" s="69"/>
      <c r="VDC1986" s="69"/>
      <c r="VDD1986" s="107"/>
      <c r="VDE1986" s="2"/>
      <c r="VDF1986" s="15"/>
      <c r="VDG1986" s="15"/>
      <c r="VDH1986" s="80"/>
      <c r="VDI1986" s="52"/>
      <c r="VDJ1986" s="69"/>
      <c r="VDK1986" s="69"/>
      <c r="VDL1986" s="69"/>
      <c r="VDM1986" s="107"/>
      <c r="VDN1986" s="2"/>
      <c r="VDO1986" s="15"/>
      <c r="VDP1986" s="15"/>
      <c r="VDQ1986" s="80"/>
      <c r="VDR1986" s="52"/>
      <c r="VDS1986" s="69"/>
      <c r="VDT1986" s="69"/>
      <c r="VDU1986" s="69"/>
      <c r="VDV1986" s="107"/>
      <c r="VDW1986" s="2"/>
      <c r="VDX1986" s="15"/>
      <c r="VDY1986" s="15"/>
      <c r="VDZ1986" s="80"/>
      <c r="VEA1986" s="52"/>
      <c r="VEB1986" s="69"/>
      <c r="VEC1986" s="69"/>
      <c r="VED1986" s="69"/>
      <c r="VEE1986" s="107"/>
      <c r="VEF1986" s="2"/>
      <c r="VEG1986" s="15"/>
      <c r="VEH1986" s="15"/>
      <c r="VEI1986" s="80"/>
      <c r="VEJ1986" s="52"/>
      <c r="VEK1986" s="69"/>
      <c r="VEL1986" s="69"/>
      <c r="VEM1986" s="69"/>
      <c r="VEN1986" s="107"/>
      <c r="VEO1986" s="2"/>
      <c r="VEP1986" s="15"/>
      <c r="VEQ1986" s="15"/>
      <c r="VER1986" s="80"/>
      <c r="VES1986" s="52"/>
      <c r="VET1986" s="69"/>
      <c r="VEU1986" s="69"/>
      <c r="VEV1986" s="69"/>
      <c r="VEW1986" s="107"/>
      <c r="VEX1986" s="2"/>
      <c r="VEY1986" s="15"/>
      <c r="VEZ1986" s="15"/>
      <c r="VFA1986" s="80"/>
      <c r="VFB1986" s="52"/>
      <c r="VFC1986" s="69"/>
      <c r="VFD1986" s="69"/>
      <c r="VFE1986" s="69"/>
      <c r="VFF1986" s="107"/>
      <c r="VFG1986" s="2"/>
      <c r="VFH1986" s="15"/>
      <c r="VFI1986" s="15"/>
      <c r="VFJ1986" s="80"/>
      <c r="VFK1986" s="52"/>
      <c r="VFL1986" s="69"/>
      <c r="VFM1986" s="69"/>
      <c r="VFN1986" s="69"/>
      <c r="VFO1986" s="107"/>
      <c r="VFP1986" s="2"/>
      <c r="VFQ1986" s="15"/>
      <c r="VFR1986" s="15"/>
      <c r="VFS1986" s="80"/>
      <c r="VFT1986" s="52"/>
      <c r="VFU1986" s="69"/>
      <c r="VFV1986" s="69"/>
      <c r="VFW1986" s="69"/>
      <c r="VFX1986" s="107"/>
      <c r="VFY1986" s="2"/>
      <c r="VFZ1986" s="15"/>
      <c r="VGA1986" s="15"/>
      <c r="VGB1986" s="80"/>
      <c r="VGC1986" s="52"/>
      <c r="VGD1986" s="69"/>
      <c r="VGE1986" s="69"/>
      <c r="VGF1986" s="69"/>
      <c r="VGG1986" s="107"/>
      <c r="VGH1986" s="2"/>
      <c r="VGI1986" s="15"/>
      <c r="VGJ1986" s="15"/>
      <c r="VGK1986" s="80"/>
      <c r="VGL1986" s="52"/>
      <c r="VGM1986" s="69"/>
      <c r="VGN1986" s="69"/>
      <c r="VGO1986" s="69"/>
      <c r="VGP1986" s="107"/>
      <c r="VGQ1986" s="2"/>
      <c r="VGR1986" s="15"/>
      <c r="VGS1986" s="15"/>
      <c r="VGT1986" s="80"/>
      <c r="VGU1986" s="52"/>
      <c r="VGV1986" s="69"/>
      <c r="VGW1986" s="69"/>
      <c r="VGX1986" s="69"/>
      <c r="VGY1986" s="107"/>
      <c r="VGZ1986" s="2"/>
      <c r="VHA1986" s="15"/>
      <c r="VHB1986" s="15"/>
      <c r="VHC1986" s="80"/>
      <c r="VHD1986" s="52"/>
      <c r="VHE1986" s="69"/>
      <c r="VHF1986" s="69"/>
      <c r="VHG1986" s="69"/>
      <c r="VHH1986" s="107"/>
      <c r="VHI1986" s="2"/>
      <c r="VHJ1986" s="15"/>
      <c r="VHK1986" s="15"/>
      <c r="VHL1986" s="80"/>
      <c r="VHM1986" s="52"/>
      <c r="VHN1986" s="69"/>
      <c r="VHO1986" s="69"/>
      <c r="VHP1986" s="69"/>
      <c r="VHQ1986" s="107"/>
      <c r="VHR1986" s="2"/>
      <c r="VHS1986" s="15"/>
      <c r="VHT1986" s="15"/>
      <c r="VHU1986" s="80"/>
      <c r="VHV1986" s="52"/>
      <c r="VHW1986" s="69"/>
      <c r="VHX1986" s="69"/>
      <c r="VHY1986" s="69"/>
      <c r="VHZ1986" s="107"/>
      <c r="VIA1986" s="2"/>
      <c r="VIB1986" s="15"/>
      <c r="VIC1986" s="15"/>
      <c r="VID1986" s="80"/>
      <c r="VIE1986" s="52"/>
      <c r="VIF1986" s="69"/>
      <c r="VIG1986" s="69"/>
      <c r="VIH1986" s="69"/>
      <c r="VII1986" s="107"/>
      <c r="VIJ1986" s="2"/>
      <c r="VIK1986" s="15"/>
      <c r="VIL1986" s="15"/>
      <c r="VIM1986" s="80"/>
      <c r="VIN1986" s="52"/>
      <c r="VIO1986" s="69"/>
      <c r="VIP1986" s="69"/>
      <c r="VIQ1986" s="69"/>
      <c r="VIR1986" s="107"/>
      <c r="VIS1986" s="2"/>
      <c r="VIT1986" s="15"/>
      <c r="VIU1986" s="15"/>
      <c r="VIV1986" s="80"/>
      <c r="VIW1986" s="52"/>
      <c r="VIX1986" s="69"/>
      <c r="VIY1986" s="69"/>
      <c r="VIZ1986" s="69"/>
      <c r="VJA1986" s="107"/>
      <c r="VJB1986" s="2"/>
      <c r="VJC1986" s="15"/>
      <c r="VJD1986" s="15"/>
      <c r="VJE1986" s="80"/>
      <c r="VJF1986" s="52"/>
      <c r="VJG1986" s="69"/>
      <c r="VJH1986" s="69"/>
      <c r="VJI1986" s="69"/>
      <c r="VJJ1986" s="107"/>
      <c r="VJK1986" s="2"/>
      <c r="VJL1986" s="15"/>
      <c r="VJM1986" s="15"/>
      <c r="VJN1986" s="80"/>
      <c r="VJO1986" s="52"/>
      <c r="VJP1986" s="69"/>
      <c r="VJQ1986" s="69"/>
      <c r="VJR1986" s="69"/>
      <c r="VJS1986" s="107"/>
      <c r="VJT1986" s="2"/>
      <c r="VJU1986" s="15"/>
      <c r="VJV1986" s="15"/>
      <c r="VJW1986" s="80"/>
      <c r="VJX1986" s="52"/>
      <c r="VJY1986" s="69"/>
      <c r="VJZ1986" s="69"/>
      <c r="VKA1986" s="69"/>
      <c r="VKB1986" s="107"/>
      <c r="VKC1986" s="2"/>
      <c r="VKD1986" s="15"/>
      <c r="VKE1986" s="15"/>
      <c r="VKF1986" s="80"/>
      <c r="VKG1986" s="52"/>
      <c r="VKH1986" s="69"/>
      <c r="VKI1986" s="69"/>
      <c r="VKJ1986" s="69"/>
      <c r="VKK1986" s="107"/>
      <c r="VKL1986" s="2"/>
      <c r="VKM1986" s="15"/>
      <c r="VKN1986" s="15"/>
      <c r="VKO1986" s="80"/>
      <c r="VKP1986" s="52"/>
      <c r="VKQ1986" s="69"/>
      <c r="VKR1986" s="69"/>
      <c r="VKS1986" s="69"/>
      <c r="VKT1986" s="107"/>
      <c r="VKU1986" s="2"/>
      <c r="VKV1986" s="15"/>
      <c r="VKW1986" s="15"/>
      <c r="VKX1986" s="80"/>
      <c r="VKY1986" s="52"/>
      <c r="VKZ1986" s="69"/>
      <c r="VLA1986" s="69"/>
      <c r="VLB1986" s="69"/>
      <c r="VLC1986" s="107"/>
      <c r="VLD1986" s="2"/>
      <c r="VLE1986" s="15"/>
      <c r="VLF1986" s="15"/>
      <c r="VLG1986" s="80"/>
      <c r="VLH1986" s="52"/>
      <c r="VLI1986" s="69"/>
      <c r="VLJ1986" s="69"/>
      <c r="VLK1986" s="69"/>
      <c r="VLL1986" s="107"/>
      <c r="VLM1986" s="2"/>
      <c r="VLN1986" s="15"/>
      <c r="VLO1986" s="15"/>
      <c r="VLP1986" s="80"/>
      <c r="VLQ1986" s="52"/>
      <c r="VLR1986" s="69"/>
      <c r="VLS1986" s="69"/>
      <c r="VLT1986" s="69"/>
      <c r="VLU1986" s="107"/>
      <c r="VLV1986" s="2"/>
      <c r="VLW1986" s="15"/>
      <c r="VLX1986" s="15"/>
      <c r="VLY1986" s="80"/>
      <c r="VLZ1986" s="52"/>
      <c r="VMA1986" s="69"/>
      <c r="VMB1986" s="69"/>
      <c r="VMC1986" s="69"/>
      <c r="VMD1986" s="107"/>
      <c r="VME1986" s="2"/>
      <c r="VMF1986" s="15"/>
      <c r="VMG1986" s="15"/>
      <c r="VMH1986" s="80"/>
      <c r="VMI1986" s="52"/>
      <c r="VMJ1986" s="69"/>
      <c r="VMK1986" s="69"/>
      <c r="VML1986" s="69"/>
      <c r="VMM1986" s="107"/>
      <c r="VMN1986" s="2"/>
      <c r="VMO1986" s="15"/>
      <c r="VMP1986" s="15"/>
      <c r="VMQ1986" s="80"/>
      <c r="VMR1986" s="52"/>
      <c r="VMS1986" s="69"/>
      <c r="VMT1986" s="69"/>
      <c r="VMU1986" s="69"/>
      <c r="VMV1986" s="107"/>
      <c r="VMW1986" s="2"/>
      <c r="VMX1986" s="15"/>
      <c r="VMY1986" s="15"/>
      <c r="VMZ1986" s="80"/>
      <c r="VNA1986" s="52"/>
      <c r="VNB1986" s="69"/>
      <c r="VNC1986" s="69"/>
      <c r="VND1986" s="69"/>
      <c r="VNE1986" s="107"/>
      <c r="VNF1986" s="2"/>
      <c r="VNG1986" s="15"/>
      <c r="VNH1986" s="15"/>
      <c r="VNI1986" s="80"/>
      <c r="VNJ1986" s="52"/>
      <c r="VNK1986" s="69"/>
      <c r="VNL1986" s="69"/>
      <c r="VNM1986" s="69"/>
      <c r="VNN1986" s="107"/>
      <c r="VNO1986" s="2"/>
      <c r="VNP1986" s="15"/>
      <c r="VNQ1986" s="15"/>
      <c r="VNR1986" s="80"/>
      <c r="VNS1986" s="52"/>
      <c r="VNT1986" s="69"/>
      <c r="VNU1986" s="69"/>
      <c r="VNV1986" s="69"/>
      <c r="VNW1986" s="107"/>
      <c r="VNX1986" s="2"/>
      <c r="VNY1986" s="15"/>
      <c r="VNZ1986" s="15"/>
      <c r="VOA1986" s="80"/>
      <c r="VOB1986" s="52"/>
      <c r="VOC1986" s="69"/>
      <c r="VOD1986" s="69"/>
      <c r="VOE1986" s="69"/>
      <c r="VOF1986" s="107"/>
      <c r="VOG1986" s="2"/>
      <c r="VOH1986" s="15"/>
      <c r="VOI1986" s="15"/>
      <c r="VOJ1986" s="80"/>
      <c r="VOK1986" s="52"/>
      <c r="VOL1986" s="69"/>
      <c r="VOM1986" s="69"/>
      <c r="VON1986" s="69"/>
      <c r="VOO1986" s="107"/>
      <c r="VOP1986" s="2"/>
      <c r="VOQ1986" s="15"/>
      <c r="VOR1986" s="15"/>
      <c r="VOS1986" s="80"/>
      <c r="VOT1986" s="52"/>
      <c r="VOU1986" s="69"/>
      <c r="VOV1986" s="69"/>
      <c r="VOW1986" s="69"/>
      <c r="VOX1986" s="107"/>
      <c r="VOY1986" s="2"/>
      <c r="VOZ1986" s="15"/>
      <c r="VPA1986" s="15"/>
      <c r="VPB1986" s="80"/>
      <c r="VPC1986" s="52"/>
      <c r="VPD1986" s="69"/>
      <c r="VPE1986" s="69"/>
      <c r="VPF1986" s="69"/>
      <c r="VPG1986" s="107"/>
      <c r="VPH1986" s="2"/>
      <c r="VPI1986" s="15"/>
      <c r="VPJ1986" s="15"/>
      <c r="VPK1986" s="80"/>
      <c r="VPL1986" s="52"/>
      <c r="VPM1986" s="69"/>
      <c r="VPN1986" s="69"/>
      <c r="VPO1986" s="69"/>
      <c r="VPP1986" s="107"/>
      <c r="VPQ1986" s="2"/>
      <c r="VPR1986" s="15"/>
      <c r="VPS1986" s="15"/>
      <c r="VPT1986" s="80"/>
      <c r="VPU1986" s="52"/>
      <c r="VPV1986" s="69"/>
      <c r="VPW1986" s="69"/>
      <c r="VPX1986" s="69"/>
      <c r="VPY1986" s="107"/>
      <c r="VPZ1986" s="2"/>
      <c r="VQA1986" s="15"/>
      <c r="VQB1986" s="15"/>
      <c r="VQC1986" s="80"/>
      <c r="VQD1986" s="52"/>
      <c r="VQE1986" s="69"/>
      <c r="VQF1986" s="69"/>
      <c r="VQG1986" s="69"/>
      <c r="VQH1986" s="107"/>
      <c r="VQI1986" s="2"/>
      <c r="VQJ1986" s="15"/>
      <c r="VQK1986" s="15"/>
      <c r="VQL1986" s="80"/>
      <c r="VQM1986" s="52"/>
      <c r="VQN1986" s="69"/>
      <c r="VQO1986" s="69"/>
      <c r="VQP1986" s="69"/>
      <c r="VQQ1986" s="107"/>
      <c r="VQR1986" s="2"/>
      <c r="VQS1986" s="15"/>
      <c r="VQT1986" s="15"/>
      <c r="VQU1986" s="80"/>
      <c r="VQV1986" s="52"/>
      <c r="VQW1986" s="69"/>
      <c r="VQX1986" s="69"/>
      <c r="VQY1986" s="69"/>
      <c r="VQZ1986" s="107"/>
      <c r="VRA1986" s="2"/>
      <c r="VRB1986" s="15"/>
      <c r="VRC1986" s="15"/>
      <c r="VRD1986" s="80"/>
      <c r="VRE1986" s="52"/>
      <c r="VRF1986" s="69"/>
      <c r="VRG1986" s="69"/>
      <c r="VRH1986" s="69"/>
      <c r="VRI1986" s="107"/>
      <c r="VRJ1986" s="2"/>
      <c r="VRK1986" s="15"/>
      <c r="VRL1986" s="15"/>
      <c r="VRM1986" s="80"/>
      <c r="VRN1986" s="52"/>
      <c r="VRO1986" s="69"/>
      <c r="VRP1986" s="69"/>
      <c r="VRQ1986" s="69"/>
      <c r="VRR1986" s="107"/>
      <c r="VRS1986" s="2"/>
      <c r="VRT1986" s="15"/>
      <c r="VRU1986" s="15"/>
      <c r="VRV1986" s="80"/>
      <c r="VRW1986" s="52"/>
      <c r="VRX1986" s="69"/>
      <c r="VRY1986" s="69"/>
      <c r="VRZ1986" s="69"/>
      <c r="VSA1986" s="107"/>
      <c r="VSB1986" s="2"/>
      <c r="VSC1986" s="15"/>
      <c r="VSD1986" s="15"/>
      <c r="VSE1986" s="80"/>
      <c r="VSF1986" s="52"/>
      <c r="VSG1986" s="69"/>
      <c r="VSH1986" s="69"/>
      <c r="VSI1986" s="69"/>
      <c r="VSJ1986" s="107"/>
      <c r="VSK1986" s="2"/>
      <c r="VSL1986" s="15"/>
      <c r="VSM1986" s="15"/>
      <c r="VSN1986" s="80"/>
      <c r="VSO1986" s="52"/>
      <c r="VSP1986" s="69"/>
      <c r="VSQ1986" s="69"/>
      <c r="VSR1986" s="69"/>
      <c r="VSS1986" s="107"/>
      <c r="VST1986" s="2"/>
      <c r="VSU1986" s="15"/>
      <c r="VSV1986" s="15"/>
      <c r="VSW1986" s="80"/>
      <c r="VSX1986" s="52"/>
      <c r="VSY1986" s="69"/>
      <c r="VSZ1986" s="69"/>
      <c r="VTA1986" s="69"/>
      <c r="VTB1986" s="107"/>
      <c r="VTC1986" s="2"/>
      <c r="VTD1986" s="15"/>
      <c r="VTE1986" s="15"/>
      <c r="VTF1986" s="80"/>
      <c r="VTG1986" s="52"/>
      <c r="VTH1986" s="69"/>
      <c r="VTI1986" s="69"/>
      <c r="VTJ1986" s="69"/>
      <c r="VTK1986" s="107"/>
      <c r="VTL1986" s="2"/>
      <c r="VTM1986" s="15"/>
      <c r="VTN1986" s="15"/>
      <c r="VTO1986" s="80"/>
      <c r="VTP1986" s="52"/>
      <c r="VTQ1986" s="69"/>
      <c r="VTR1986" s="69"/>
      <c r="VTS1986" s="69"/>
      <c r="VTT1986" s="107"/>
      <c r="VTU1986" s="2"/>
      <c r="VTV1986" s="15"/>
      <c r="VTW1986" s="15"/>
      <c r="VTX1986" s="80"/>
      <c r="VTY1986" s="52"/>
      <c r="VTZ1986" s="69"/>
      <c r="VUA1986" s="69"/>
      <c r="VUB1986" s="69"/>
      <c r="VUC1986" s="107"/>
      <c r="VUD1986" s="2"/>
      <c r="VUE1986" s="15"/>
      <c r="VUF1986" s="15"/>
      <c r="VUG1986" s="80"/>
      <c r="VUH1986" s="52"/>
      <c r="VUI1986" s="69"/>
      <c r="VUJ1986" s="69"/>
      <c r="VUK1986" s="69"/>
      <c r="VUL1986" s="107"/>
      <c r="VUM1986" s="2"/>
      <c r="VUN1986" s="15"/>
      <c r="VUO1986" s="15"/>
      <c r="VUP1986" s="80"/>
      <c r="VUQ1986" s="52"/>
      <c r="VUR1986" s="69"/>
      <c r="VUS1986" s="69"/>
      <c r="VUT1986" s="69"/>
      <c r="VUU1986" s="107"/>
      <c r="VUV1986" s="2"/>
      <c r="VUW1986" s="15"/>
      <c r="VUX1986" s="15"/>
      <c r="VUY1986" s="80"/>
      <c r="VUZ1986" s="52"/>
      <c r="VVA1986" s="69"/>
      <c r="VVB1986" s="69"/>
      <c r="VVC1986" s="69"/>
      <c r="VVD1986" s="107"/>
      <c r="VVE1986" s="2"/>
      <c r="VVF1986" s="15"/>
      <c r="VVG1986" s="15"/>
      <c r="VVH1986" s="80"/>
      <c r="VVI1986" s="52"/>
      <c r="VVJ1986" s="69"/>
      <c r="VVK1986" s="69"/>
      <c r="VVL1986" s="69"/>
      <c r="VVM1986" s="107"/>
      <c r="VVN1986" s="2"/>
      <c r="VVO1986" s="15"/>
      <c r="VVP1986" s="15"/>
      <c r="VVQ1986" s="80"/>
      <c r="VVR1986" s="52"/>
      <c r="VVS1986" s="69"/>
      <c r="VVT1986" s="69"/>
      <c r="VVU1986" s="69"/>
      <c r="VVV1986" s="107"/>
      <c r="VVW1986" s="2"/>
      <c r="VVX1986" s="15"/>
      <c r="VVY1986" s="15"/>
      <c r="VVZ1986" s="80"/>
      <c r="VWA1986" s="52"/>
      <c r="VWB1986" s="69"/>
      <c r="VWC1986" s="69"/>
      <c r="VWD1986" s="69"/>
      <c r="VWE1986" s="107"/>
      <c r="VWF1986" s="2"/>
      <c r="VWG1986" s="15"/>
      <c r="VWH1986" s="15"/>
      <c r="VWI1986" s="80"/>
      <c r="VWJ1986" s="52"/>
      <c r="VWK1986" s="69"/>
      <c r="VWL1986" s="69"/>
      <c r="VWM1986" s="69"/>
      <c r="VWN1986" s="107"/>
      <c r="VWO1986" s="2"/>
      <c r="VWP1986" s="15"/>
      <c r="VWQ1986" s="15"/>
      <c r="VWR1986" s="80"/>
      <c r="VWS1986" s="52"/>
      <c r="VWT1986" s="69"/>
      <c r="VWU1986" s="69"/>
      <c r="VWV1986" s="69"/>
      <c r="VWW1986" s="107"/>
      <c r="VWX1986" s="2"/>
      <c r="VWY1986" s="15"/>
      <c r="VWZ1986" s="15"/>
      <c r="VXA1986" s="80"/>
      <c r="VXB1986" s="52"/>
      <c r="VXC1986" s="69"/>
      <c r="VXD1986" s="69"/>
      <c r="VXE1986" s="69"/>
      <c r="VXF1986" s="107"/>
      <c r="VXG1986" s="2"/>
      <c r="VXH1986" s="15"/>
      <c r="VXI1986" s="15"/>
      <c r="VXJ1986" s="80"/>
      <c r="VXK1986" s="52"/>
      <c r="VXL1986" s="69"/>
      <c r="VXM1986" s="69"/>
      <c r="VXN1986" s="69"/>
      <c r="VXO1986" s="107"/>
      <c r="VXP1986" s="2"/>
      <c r="VXQ1986" s="15"/>
      <c r="VXR1986" s="15"/>
      <c r="VXS1986" s="80"/>
      <c r="VXT1986" s="52"/>
      <c r="VXU1986" s="69"/>
      <c r="VXV1986" s="69"/>
      <c r="VXW1986" s="69"/>
      <c r="VXX1986" s="107"/>
      <c r="VXY1986" s="2"/>
      <c r="VXZ1986" s="15"/>
      <c r="VYA1986" s="15"/>
      <c r="VYB1986" s="80"/>
      <c r="VYC1986" s="52"/>
      <c r="VYD1986" s="69"/>
      <c r="VYE1986" s="69"/>
      <c r="VYF1986" s="69"/>
      <c r="VYG1986" s="107"/>
      <c r="VYH1986" s="2"/>
      <c r="VYI1986" s="15"/>
      <c r="VYJ1986" s="15"/>
      <c r="VYK1986" s="80"/>
      <c r="VYL1986" s="52"/>
      <c r="VYM1986" s="69"/>
      <c r="VYN1986" s="69"/>
      <c r="VYO1986" s="69"/>
      <c r="VYP1986" s="107"/>
      <c r="VYQ1986" s="2"/>
      <c r="VYR1986" s="15"/>
      <c r="VYS1986" s="15"/>
      <c r="VYT1986" s="80"/>
      <c r="VYU1986" s="52"/>
      <c r="VYV1986" s="69"/>
      <c r="VYW1986" s="69"/>
      <c r="VYX1986" s="69"/>
      <c r="VYY1986" s="107"/>
      <c r="VYZ1986" s="2"/>
      <c r="VZA1986" s="15"/>
      <c r="VZB1986" s="15"/>
      <c r="VZC1986" s="80"/>
      <c r="VZD1986" s="52"/>
      <c r="VZE1986" s="69"/>
      <c r="VZF1986" s="69"/>
      <c r="VZG1986" s="69"/>
      <c r="VZH1986" s="107"/>
      <c r="VZI1986" s="2"/>
      <c r="VZJ1986" s="15"/>
      <c r="VZK1986" s="15"/>
      <c r="VZL1986" s="80"/>
      <c r="VZM1986" s="52"/>
      <c r="VZN1986" s="69"/>
      <c r="VZO1986" s="69"/>
      <c r="VZP1986" s="69"/>
      <c r="VZQ1986" s="107"/>
      <c r="VZR1986" s="2"/>
      <c r="VZS1986" s="15"/>
      <c r="VZT1986" s="15"/>
      <c r="VZU1986" s="80"/>
      <c r="VZV1986" s="52"/>
      <c r="VZW1986" s="69"/>
      <c r="VZX1986" s="69"/>
      <c r="VZY1986" s="69"/>
      <c r="VZZ1986" s="107"/>
      <c r="WAA1986" s="2"/>
      <c r="WAB1986" s="15"/>
      <c r="WAC1986" s="15"/>
      <c r="WAD1986" s="80"/>
      <c r="WAE1986" s="52"/>
      <c r="WAF1986" s="69"/>
      <c r="WAG1986" s="69"/>
      <c r="WAH1986" s="69"/>
      <c r="WAI1986" s="107"/>
      <c r="WAJ1986" s="2"/>
      <c r="WAK1986" s="15"/>
      <c r="WAL1986" s="15"/>
      <c r="WAM1986" s="80"/>
      <c r="WAN1986" s="52"/>
      <c r="WAO1986" s="69"/>
      <c r="WAP1986" s="69"/>
      <c r="WAQ1986" s="69"/>
      <c r="WAR1986" s="107"/>
      <c r="WAS1986" s="2"/>
      <c r="WAT1986" s="15"/>
      <c r="WAU1986" s="15"/>
      <c r="WAV1986" s="80"/>
      <c r="WAW1986" s="52"/>
      <c r="WAX1986" s="69"/>
      <c r="WAY1986" s="69"/>
      <c r="WAZ1986" s="69"/>
      <c r="WBA1986" s="107"/>
      <c r="WBB1986" s="2"/>
      <c r="WBC1986" s="15"/>
      <c r="WBD1986" s="15"/>
      <c r="WBE1986" s="80"/>
      <c r="WBF1986" s="52"/>
      <c r="WBG1986" s="69"/>
      <c r="WBH1986" s="69"/>
      <c r="WBI1986" s="69"/>
      <c r="WBJ1986" s="107"/>
      <c r="WBK1986" s="2"/>
      <c r="WBL1986" s="15"/>
      <c r="WBM1986" s="15"/>
      <c r="WBN1986" s="80"/>
      <c r="WBO1986" s="52"/>
      <c r="WBP1986" s="69"/>
      <c r="WBQ1986" s="69"/>
      <c r="WBR1986" s="69"/>
      <c r="WBS1986" s="107"/>
      <c r="WBT1986" s="2"/>
      <c r="WBU1986" s="15"/>
      <c r="WBV1986" s="15"/>
      <c r="WBW1986" s="80"/>
      <c r="WBX1986" s="52"/>
      <c r="WBY1986" s="69"/>
      <c r="WBZ1986" s="69"/>
      <c r="WCA1986" s="69"/>
      <c r="WCB1986" s="107"/>
      <c r="WCC1986" s="2"/>
      <c r="WCD1986" s="15"/>
      <c r="WCE1986" s="15"/>
      <c r="WCF1986" s="80"/>
      <c r="WCG1986" s="52"/>
      <c r="WCH1986" s="69"/>
      <c r="WCI1986" s="69"/>
      <c r="WCJ1986" s="69"/>
      <c r="WCK1986" s="107"/>
      <c r="WCL1986" s="2"/>
      <c r="WCM1986" s="15"/>
      <c r="WCN1986" s="15"/>
      <c r="WCO1986" s="80"/>
      <c r="WCP1986" s="52"/>
      <c r="WCQ1986" s="69"/>
      <c r="WCR1986" s="69"/>
      <c r="WCS1986" s="69"/>
      <c r="WCT1986" s="107"/>
      <c r="WCU1986" s="2"/>
      <c r="WCV1986" s="15"/>
      <c r="WCW1986" s="15"/>
      <c r="WCX1986" s="80"/>
      <c r="WCY1986" s="52"/>
      <c r="WCZ1986" s="69"/>
      <c r="WDA1986" s="69"/>
      <c r="WDB1986" s="69"/>
      <c r="WDC1986" s="107"/>
      <c r="WDD1986" s="2"/>
      <c r="WDE1986" s="15"/>
      <c r="WDF1986" s="15"/>
      <c r="WDG1986" s="80"/>
      <c r="WDH1986" s="52"/>
      <c r="WDI1986" s="69"/>
      <c r="WDJ1986" s="69"/>
      <c r="WDK1986" s="69"/>
      <c r="WDL1986" s="107"/>
      <c r="WDM1986" s="2"/>
      <c r="WDN1986" s="15"/>
      <c r="WDO1986" s="15"/>
      <c r="WDP1986" s="80"/>
      <c r="WDQ1986" s="52"/>
      <c r="WDR1986" s="69"/>
      <c r="WDS1986" s="69"/>
      <c r="WDT1986" s="69"/>
      <c r="WDU1986" s="107"/>
      <c r="WDV1986" s="2"/>
      <c r="WDW1986" s="15"/>
      <c r="WDX1986" s="15"/>
      <c r="WDY1986" s="80"/>
      <c r="WDZ1986" s="52"/>
      <c r="WEA1986" s="69"/>
      <c r="WEB1986" s="69"/>
      <c r="WEC1986" s="69"/>
      <c r="WED1986" s="107"/>
      <c r="WEE1986" s="2"/>
      <c r="WEF1986" s="15"/>
      <c r="WEG1986" s="15"/>
      <c r="WEH1986" s="80"/>
      <c r="WEI1986" s="52"/>
      <c r="WEJ1986" s="69"/>
      <c r="WEK1986" s="69"/>
      <c r="WEL1986" s="69"/>
      <c r="WEM1986" s="107"/>
      <c r="WEN1986" s="2"/>
      <c r="WEO1986" s="15"/>
      <c r="WEP1986" s="15"/>
      <c r="WEQ1986" s="80"/>
      <c r="WER1986" s="52"/>
      <c r="WES1986" s="69"/>
      <c r="WET1986" s="69"/>
      <c r="WEU1986" s="69"/>
      <c r="WEV1986" s="107"/>
      <c r="WEW1986" s="2"/>
      <c r="WEX1986" s="15"/>
      <c r="WEY1986" s="15"/>
      <c r="WEZ1986" s="80"/>
      <c r="WFA1986" s="52"/>
      <c r="WFB1986" s="69"/>
      <c r="WFC1986" s="69"/>
      <c r="WFD1986" s="69"/>
      <c r="WFE1986" s="107"/>
      <c r="WFF1986" s="2"/>
      <c r="WFG1986" s="15"/>
      <c r="WFH1986" s="15"/>
      <c r="WFI1986" s="80"/>
      <c r="WFJ1986" s="52"/>
      <c r="WFK1986" s="69"/>
      <c r="WFL1986" s="69"/>
      <c r="WFM1986" s="69"/>
      <c r="WFN1986" s="107"/>
      <c r="WFO1986" s="2"/>
      <c r="WFP1986" s="15"/>
      <c r="WFQ1986" s="15"/>
      <c r="WFR1986" s="80"/>
      <c r="WFS1986" s="52"/>
      <c r="WFT1986" s="69"/>
      <c r="WFU1986" s="69"/>
      <c r="WFV1986" s="69"/>
      <c r="WFW1986" s="107"/>
      <c r="WFX1986" s="2"/>
      <c r="WFY1986" s="15"/>
      <c r="WFZ1986" s="15"/>
      <c r="WGA1986" s="80"/>
      <c r="WGB1986" s="52"/>
      <c r="WGC1986" s="69"/>
      <c r="WGD1986" s="69"/>
      <c r="WGE1986" s="69"/>
      <c r="WGF1986" s="107"/>
      <c r="WGG1986" s="2"/>
      <c r="WGH1986" s="15"/>
      <c r="WGI1986" s="15"/>
      <c r="WGJ1986" s="80"/>
      <c r="WGK1986" s="52"/>
      <c r="WGL1986" s="69"/>
      <c r="WGM1986" s="69"/>
      <c r="WGN1986" s="69"/>
      <c r="WGO1986" s="107"/>
      <c r="WGP1986" s="2"/>
      <c r="WGQ1986" s="15"/>
      <c r="WGR1986" s="15"/>
      <c r="WGS1986" s="80"/>
      <c r="WGT1986" s="52"/>
      <c r="WGU1986" s="69"/>
      <c r="WGV1986" s="69"/>
      <c r="WGW1986" s="69"/>
      <c r="WGX1986" s="107"/>
      <c r="WGY1986" s="2"/>
      <c r="WGZ1986" s="15"/>
      <c r="WHA1986" s="15"/>
      <c r="WHB1986" s="80"/>
      <c r="WHC1986" s="52"/>
      <c r="WHD1986" s="69"/>
      <c r="WHE1986" s="69"/>
      <c r="WHF1986" s="69"/>
      <c r="WHG1986" s="107"/>
      <c r="WHH1986" s="2"/>
      <c r="WHI1986" s="15"/>
      <c r="WHJ1986" s="15"/>
      <c r="WHK1986" s="80"/>
      <c r="WHL1986" s="52"/>
      <c r="WHM1986" s="69"/>
      <c r="WHN1986" s="69"/>
      <c r="WHO1986" s="69"/>
      <c r="WHP1986" s="107"/>
      <c r="WHQ1986" s="2"/>
      <c r="WHR1986" s="15"/>
      <c r="WHS1986" s="15"/>
      <c r="WHT1986" s="80"/>
      <c r="WHU1986" s="52"/>
      <c r="WHV1986" s="69"/>
      <c r="WHW1986" s="69"/>
      <c r="WHX1986" s="69"/>
      <c r="WHY1986" s="107"/>
      <c r="WHZ1986" s="2"/>
      <c r="WIA1986" s="15"/>
      <c r="WIB1986" s="15"/>
      <c r="WIC1986" s="80"/>
      <c r="WID1986" s="52"/>
      <c r="WIE1986" s="69"/>
      <c r="WIF1986" s="69"/>
      <c r="WIG1986" s="69"/>
      <c r="WIH1986" s="107"/>
      <c r="WII1986" s="2"/>
      <c r="WIJ1986" s="15"/>
      <c r="WIK1986" s="15"/>
      <c r="WIL1986" s="80"/>
      <c r="WIM1986" s="52"/>
      <c r="WIN1986" s="69"/>
      <c r="WIO1986" s="69"/>
      <c r="WIP1986" s="69"/>
      <c r="WIQ1986" s="107"/>
      <c r="WIR1986" s="2"/>
      <c r="WIS1986" s="15"/>
      <c r="WIT1986" s="15"/>
      <c r="WIU1986" s="80"/>
      <c r="WIV1986" s="52"/>
      <c r="WIW1986" s="69"/>
      <c r="WIX1986" s="69"/>
      <c r="WIY1986" s="69"/>
      <c r="WIZ1986" s="107"/>
      <c r="WJA1986" s="2"/>
      <c r="WJB1986" s="15"/>
      <c r="WJC1986" s="15"/>
      <c r="WJD1986" s="80"/>
      <c r="WJE1986" s="52"/>
      <c r="WJF1986" s="69"/>
      <c r="WJG1986" s="69"/>
      <c r="WJH1986" s="69"/>
      <c r="WJI1986" s="107"/>
      <c r="WJJ1986" s="2"/>
      <c r="WJK1986" s="15"/>
      <c r="WJL1986" s="15"/>
      <c r="WJM1986" s="80"/>
      <c r="WJN1986" s="52"/>
      <c r="WJO1986" s="69"/>
      <c r="WJP1986" s="69"/>
      <c r="WJQ1986" s="69"/>
      <c r="WJR1986" s="107"/>
      <c r="WJS1986" s="2"/>
      <c r="WJT1986" s="15"/>
      <c r="WJU1986" s="15"/>
      <c r="WJV1986" s="80"/>
      <c r="WJW1986" s="52"/>
      <c r="WJX1986" s="69"/>
      <c r="WJY1986" s="69"/>
      <c r="WJZ1986" s="69"/>
      <c r="WKA1986" s="107"/>
      <c r="WKB1986" s="2"/>
      <c r="WKC1986" s="15"/>
      <c r="WKD1986" s="15"/>
      <c r="WKE1986" s="80"/>
      <c r="WKF1986" s="52"/>
      <c r="WKG1986" s="69"/>
      <c r="WKH1986" s="69"/>
      <c r="WKI1986" s="69"/>
      <c r="WKJ1986" s="107"/>
      <c r="WKK1986" s="2"/>
      <c r="WKL1986" s="15"/>
      <c r="WKM1986" s="15"/>
      <c r="WKN1986" s="80"/>
      <c r="WKO1986" s="52"/>
      <c r="WKP1986" s="69"/>
      <c r="WKQ1986" s="69"/>
      <c r="WKR1986" s="69"/>
      <c r="WKS1986" s="107"/>
      <c r="WKT1986" s="2"/>
      <c r="WKU1986" s="15"/>
      <c r="WKV1986" s="15"/>
      <c r="WKW1986" s="80"/>
      <c r="WKX1986" s="52"/>
      <c r="WKY1986" s="69"/>
      <c r="WKZ1986" s="69"/>
      <c r="WLA1986" s="69"/>
      <c r="WLB1986" s="107"/>
      <c r="WLC1986" s="2"/>
      <c r="WLD1986" s="15"/>
      <c r="WLE1986" s="15"/>
      <c r="WLF1986" s="80"/>
      <c r="WLG1986" s="52"/>
      <c r="WLH1986" s="69"/>
      <c r="WLI1986" s="69"/>
      <c r="WLJ1986" s="69"/>
      <c r="WLK1986" s="107"/>
      <c r="WLL1986" s="2"/>
      <c r="WLM1986" s="15"/>
      <c r="WLN1986" s="15"/>
      <c r="WLO1986" s="80"/>
      <c r="WLP1986" s="52"/>
      <c r="WLQ1986" s="69"/>
      <c r="WLR1986" s="69"/>
      <c r="WLS1986" s="69"/>
      <c r="WLT1986" s="107"/>
      <c r="WLU1986" s="2"/>
      <c r="WLV1986" s="15"/>
      <c r="WLW1986" s="15"/>
      <c r="WLX1986" s="80"/>
      <c r="WLY1986" s="52"/>
      <c r="WLZ1986" s="69"/>
      <c r="WMA1986" s="69"/>
      <c r="WMB1986" s="69"/>
      <c r="WMC1986" s="107"/>
      <c r="WMD1986" s="2"/>
      <c r="WME1986" s="15"/>
      <c r="WMF1986" s="15"/>
      <c r="WMG1986" s="80"/>
      <c r="WMH1986" s="52"/>
      <c r="WMI1986" s="69"/>
      <c r="WMJ1986" s="69"/>
      <c r="WMK1986" s="69"/>
      <c r="WML1986" s="107"/>
      <c r="WMM1986" s="2"/>
      <c r="WMN1986" s="15"/>
      <c r="WMO1986" s="15"/>
      <c r="WMP1986" s="80"/>
      <c r="WMQ1986" s="52"/>
      <c r="WMR1986" s="69"/>
      <c r="WMS1986" s="69"/>
      <c r="WMT1986" s="69"/>
      <c r="WMU1986" s="107"/>
      <c r="WMV1986" s="2"/>
      <c r="WMW1986" s="15"/>
      <c r="WMX1986" s="15"/>
      <c r="WMY1986" s="80"/>
      <c r="WMZ1986" s="52"/>
      <c r="WNA1986" s="69"/>
      <c r="WNB1986" s="69"/>
      <c r="WNC1986" s="69"/>
      <c r="WND1986" s="107"/>
      <c r="WNE1986" s="2"/>
      <c r="WNF1986" s="15"/>
      <c r="WNG1986" s="15"/>
      <c r="WNH1986" s="80"/>
      <c r="WNI1986" s="52"/>
      <c r="WNJ1986" s="69"/>
      <c r="WNK1986" s="69"/>
      <c r="WNL1986" s="69"/>
      <c r="WNM1986" s="107"/>
      <c r="WNN1986" s="2"/>
      <c r="WNO1986" s="15"/>
      <c r="WNP1986" s="15"/>
      <c r="WNQ1986" s="80"/>
      <c r="WNR1986" s="52"/>
      <c r="WNS1986" s="69"/>
      <c r="WNT1986" s="69"/>
      <c r="WNU1986" s="69"/>
      <c r="WNV1986" s="107"/>
      <c r="WNW1986" s="2"/>
      <c r="WNX1986" s="15"/>
      <c r="WNY1986" s="15"/>
      <c r="WNZ1986" s="80"/>
      <c r="WOA1986" s="52"/>
      <c r="WOB1986" s="69"/>
      <c r="WOC1986" s="69"/>
      <c r="WOD1986" s="69"/>
      <c r="WOE1986" s="107"/>
      <c r="WOF1986" s="2"/>
      <c r="WOG1986" s="15"/>
      <c r="WOH1986" s="15"/>
      <c r="WOI1986" s="80"/>
      <c r="WOJ1986" s="52"/>
      <c r="WOK1986" s="69"/>
      <c r="WOL1986" s="69"/>
      <c r="WOM1986" s="69"/>
      <c r="WON1986" s="107"/>
      <c r="WOO1986" s="2"/>
      <c r="WOP1986" s="15"/>
      <c r="WOQ1986" s="15"/>
      <c r="WOR1986" s="80"/>
      <c r="WOS1986" s="52"/>
      <c r="WOT1986" s="69"/>
      <c r="WOU1986" s="69"/>
      <c r="WOV1986" s="69"/>
      <c r="WOW1986" s="107"/>
      <c r="WOX1986" s="2"/>
      <c r="WOY1986" s="15"/>
      <c r="WOZ1986" s="15"/>
      <c r="WPA1986" s="80"/>
      <c r="WPB1986" s="52"/>
      <c r="WPC1986" s="69"/>
      <c r="WPD1986" s="69"/>
      <c r="WPE1986" s="69"/>
      <c r="WPF1986" s="107"/>
      <c r="WPG1986" s="2"/>
      <c r="WPH1986" s="15"/>
      <c r="WPI1986" s="15"/>
      <c r="WPJ1986" s="80"/>
      <c r="WPK1986" s="52"/>
      <c r="WPL1986" s="69"/>
      <c r="WPM1986" s="69"/>
      <c r="WPN1986" s="69"/>
      <c r="WPO1986" s="107"/>
      <c r="WPP1986" s="2"/>
      <c r="WPQ1986" s="15"/>
      <c r="WPR1986" s="15"/>
      <c r="WPS1986" s="80"/>
      <c r="WPT1986" s="52"/>
      <c r="WPU1986" s="69"/>
      <c r="WPV1986" s="69"/>
      <c r="WPW1986" s="69"/>
      <c r="WPX1986" s="107"/>
      <c r="WPY1986" s="2"/>
      <c r="WPZ1986" s="15"/>
      <c r="WQA1986" s="15"/>
      <c r="WQB1986" s="80"/>
      <c r="WQC1986" s="52"/>
      <c r="WQD1986" s="69"/>
      <c r="WQE1986" s="69"/>
      <c r="WQF1986" s="69"/>
      <c r="WQG1986" s="107"/>
      <c r="WQH1986" s="2"/>
      <c r="WQI1986" s="15"/>
      <c r="WQJ1986" s="15"/>
      <c r="WQK1986" s="80"/>
      <c r="WQL1986" s="52"/>
      <c r="WQM1986" s="69"/>
      <c r="WQN1986" s="69"/>
      <c r="WQO1986" s="69"/>
      <c r="WQP1986" s="107"/>
      <c r="WQQ1986" s="2"/>
      <c r="WQR1986" s="15"/>
      <c r="WQS1986" s="15"/>
      <c r="WQT1986" s="80"/>
      <c r="WQU1986" s="52"/>
      <c r="WQV1986" s="69"/>
      <c r="WQW1986" s="69"/>
      <c r="WQX1986" s="69"/>
      <c r="WQY1986" s="107"/>
      <c r="WQZ1986" s="2"/>
      <c r="WRA1986" s="15"/>
      <c r="WRB1986" s="15"/>
      <c r="WRC1986" s="80"/>
      <c r="WRD1986" s="52"/>
      <c r="WRE1986" s="69"/>
      <c r="WRF1986" s="69"/>
      <c r="WRG1986" s="69"/>
      <c r="WRH1986" s="107"/>
      <c r="WRI1986" s="2"/>
      <c r="WRJ1986" s="15"/>
      <c r="WRK1986" s="15"/>
      <c r="WRL1986" s="80"/>
      <c r="WRM1986" s="52"/>
      <c r="WRN1986" s="69"/>
      <c r="WRO1986" s="69"/>
      <c r="WRP1986" s="69"/>
      <c r="WRQ1986" s="107"/>
      <c r="WRR1986" s="2"/>
      <c r="WRS1986" s="15"/>
      <c r="WRT1986" s="15"/>
      <c r="WRU1986" s="80"/>
      <c r="WRV1986" s="52"/>
      <c r="WRW1986" s="69"/>
      <c r="WRX1986" s="69"/>
      <c r="WRY1986" s="69"/>
      <c r="WRZ1986" s="107"/>
      <c r="WSA1986" s="2"/>
      <c r="WSB1986" s="15"/>
      <c r="WSC1986" s="15"/>
      <c r="WSD1986" s="80"/>
      <c r="WSE1986" s="52"/>
      <c r="WSF1986" s="69"/>
      <c r="WSG1986" s="69"/>
      <c r="WSH1986" s="69"/>
      <c r="WSI1986" s="107"/>
      <c r="WSJ1986" s="2"/>
      <c r="WSK1986" s="15"/>
      <c r="WSL1986" s="15"/>
      <c r="WSM1986" s="80"/>
      <c r="WSN1986" s="52"/>
      <c r="WSO1986" s="69"/>
      <c r="WSP1986" s="69"/>
      <c r="WSQ1986" s="69"/>
      <c r="WSR1986" s="107"/>
      <c r="WSS1986" s="2"/>
      <c r="WST1986" s="15"/>
      <c r="WSU1986" s="15"/>
      <c r="WSV1986" s="80"/>
      <c r="WSW1986" s="52"/>
      <c r="WSX1986" s="69"/>
      <c r="WSY1986" s="69"/>
      <c r="WSZ1986" s="69"/>
      <c r="WTA1986" s="107"/>
      <c r="WTB1986" s="2"/>
      <c r="WTC1986" s="15"/>
      <c r="WTD1986" s="15"/>
      <c r="WTE1986" s="80"/>
      <c r="WTF1986" s="52"/>
      <c r="WTG1986" s="69"/>
      <c r="WTH1986" s="69"/>
      <c r="WTI1986" s="69"/>
      <c r="WTJ1986" s="107"/>
      <c r="WTK1986" s="2"/>
      <c r="WTL1986" s="15"/>
      <c r="WTM1986" s="15"/>
      <c r="WTN1986" s="80"/>
      <c r="WTO1986" s="52"/>
      <c r="WTP1986" s="69"/>
      <c r="WTQ1986" s="69"/>
      <c r="WTR1986" s="69"/>
      <c r="WTS1986" s="107"/>
      <c r="WTT1986" s="2"/>
      <c r="WTU1986" s="15"/>
      <c r="WTV1986" s="15"/>
      <c r="WTW1986" s="80"/>
      <c r="WTX1986" s="52"/>
      <c r="WTY1986" s="69"/>
      <c r="WTZ1986" s="69"/>
      <c r="WUA1986" s="69"/>
      <c r="WUB1986" s="107"/>
      <c r="WUC1986" s="2"/>
      <c r="WUD1986" s="15"/>
      <c r="WUE1986" s="15"/>
      <c r="WUF1986" s="80"/>
      <c r="WUG1986" s="52"/>
      <c r="WUH1986" s="69"/>
      <c r="WUI1986" s="69"/>
      <c r="WUJ1986" s="69"/>
      <c r="WUK1986" s="107"/>
      <c r="WUL1986" s="2"/>
      <c r="WUM1986" s="15"/>
      <c r="WUN1986" s="15"/>
      <c r="WUO1986" s="80"/>
      <c r="WUP1986" s="52"/>
      <c r="WUQ1986" s="69"/>
      <c r="WUR1986" s="69"/>
      <c r="WUS1986" s="69"/>
      <c r="WUT1986" s="107"/>
      <c r="WUU1986" s="2"/>
      <c r="WUV1986" s="15"/>
      <c r="WUW1986" s="15"/>
      <c r="WUX1986" s="80"/>
      <c r="WUY1986" s="52"/>
      <c r="WUZ1986" s="69"/>
      <c r="WVA1986" s="69"/>
      <c r="WVB1986" s="69"/>
      <c r="WVC1986" s="107"/>
      <c r="WVD1986" s="2"/>
      <c r="WVE1986" s="15"/>
      <c r="WVF1986" s="15"/>
      <c r="WVG1986" s="80"/>
      <c r="WVH1986" s="52"/>
      <c r="WVI1986" s="69"/>
      <c r="WVJ1986" s="69"/>
      <c r="WVK1986" s="69"/>
      <c r="WVL1986" s="107"/>
      <c r="WVM1986" s="2"/>
      <c r="WVN1986" s="15"/>
      <c r="WVO1986" s="15"/>
      <c r="WVP1986" s="80"/>
      <c r="WVQ1986" s="52"/>
      <c r="WVR1986" s="69"/>
      <c r="WVS1986" s="69"/>
      <c r="WVT1986" s="69"/>
      <c r="WVU1986" s="107"/>
      <c r="WVV1986" s="2"/>
      <c r="WVW1986" s="15"/>
      <c r="WVX1986" s="15"/>
      <c r="WVY1986" s="80"/>
      <c r="WVZ1986" s="52"/>
      <c r="WWA1986" s="69"/>
      <c r="WWB1986" s="69"/>
      <c r="WWC1986" s="69"/>
      <c r="WWD1986" s="107"/>
      <c r="WWE1986" s="2"/>
      <c r="WWF1986" s="15"/>
      <c r="WWG1986" s="15"/>
      <c r="WWH1986" s="80"/>
      <c r="WWI1986" s="52"/>
      <c r="WWJ1986" s="69"/>
      <c r="WWK1986" s="69"/>
      <c r="WWL1986" s="69"/>
      <c r="WWM1986" s="107"/>
      <c r="WWN1986" s="2"/>
      <c r="WWO1986" s="15"/>
      <c r="WWP1986" s="15"/>
      <c r="WWQ1986" s="80"/>
      <c r="WWR1986" s="52"/>
      <c r="WWS1986" s="69"/>
      <c r="WWT1986" s="69"/>
      <c r="WWU1986" s="69"/>
      <c r="WWV1986" s="107"/>
      <c r="WWW1986" s="2"/>
      <c r="WWX1986" s="15"/>
      <c r="WWY1986" s="15"/>
      <c r="WWZ1986" s="80"/>
      <c r="WXA1986" s="52"/>
      <c r="WXB1986" s="69"/>
      <c r="WXC1986" s="69"/>
      <c r="WXD1986" s="69"/>
      <c r="WXE1986" s="107"/>
      <c r="WXF1986" s="2"/>
      <c r="WXG1986" s="15"/>
      <c r="WXH1986" s="15"/>
      <c r="WXI1986" s="80"/>
      <c r="WXJ1986" s="52"/>
      <c r="WXK1986" s="69"/>
      <c r="WXL1986" s="69"/>
      <c r="WXM1986" s="69"/>
      <c r="WXN1986" s="107"/>
      <c r="WXO1986" s="2"/>
      <c r="WXP1986" s="15"/>
      <c r="WXQ1986" s="15"/>
      <c r="WXR1986" s="80"/>
      <c r="WXS1986" s="52"/>
      <c r="WXT1986" s="69"/>
      <c r="WXU1986" s="69"/>
      <c r="WXV1986" s="69"/>
      <c r="WXW1986" s="107"/>
      <c r="WXX1986" s="2"/>
      <c r="WXY1986" s="15"/>
      <c r="WXZ1986" s="15"/>
      <c r="WYA1986" s="80"/>
      <c r="WYB1986" s="52"/>
      <c r="WYC1986" s="69"/>
      <c r="WYD1986" s="69"/>
      <c r="WYE1986" s="69"/>
      <c r="WYF1986" s="107"/>
      <c r="WYG1986" s="2"/>
      <c r="WYH1986" s="15"/>
      <c r="WYI1986" s="15"/>
      <c r="WYJ1986" s="80"/>
      <c r="WYK1986" s="52"/>
      <c r="WYL1986" s="69"/>
      <c r="WYM1986" s="69"/>
      <c r="WYN1986" s="69"/>
      <c r="WYO1986" s="107"/>
      <c r="WYP1986" s="2"/>
      <c r="WYQ1986" s="15"/>
      <c r="WYR1986" s="15"/>
      <c r="WYS1986" s="80"/>
      <c r="WYT1986" s="52"/>
      <c r="WYU1986" s="69"/>
      <c r="WYV1986" s="69"/>
      <c r="WYW1986" s="69"/>
      <c r="WYX1986" s="107"/>
      <c r="WYY1986" s="2"/>
      <c r="WYZ1986" s="15"/>
      <c r="WZA1986" s="15"/>
      <c r="WZB1986" s="80"/>
      <c r="WZC1986" s="52"/>
      <c r="WZD1986" s="69"/>
      <c r="WZE1986" s="69"/>
      <c r="WZF1986" s="69"/>
      <c r="WZG1986" s="107"/>
      <c r="WZH1986" s="2"/>
      <c r="WZI1986" s="15"/>
      <c r="WZJ1986" s="15"/>
      <c r="WZK1986" s="80"/>
      <c r="WZL1986" s="52"/>
      <c r="WZM1986" s="69"/>
      <c r="WZN1986" s="69"/>
      <c r="WZO1986" s="69"/>
      <c r="WZP1986" s="107"/>
      <c r="WZQ1986" s="2"/>
      <c r="WZR1986" s="15"/>
      <c r="WZS1986" s="15"/>
      <c r="WZT1986" s="80"/>
      <c r="WZU1986" s="52"/>
      <c r="WZV1986" s="69"/>
      <c r="WZW1986" s="69"/>
      <c r="WZX1986" s="69"/>
      <c r="WZY1986" s="107"/>
      <c r="WZZ1986" s="2"/>
      <c r="XAA1986" s="15"/>
      <c r="XAB1986" s="15"/>
      <c r="XAC1986" s="80"/>
      <c r="XAD1986" s="52"/>
      <c r="XAE1986" s="69"/>
      <c r="XAF1986" s="69"/>
      <c r="XAG1986" s="69"/>
      <c r="XAH1986" s="107"/>
      <c r="XAI1986" s="2"/>
      <c r="XAJ1986" s="15"/>
      <c r="XAK1986" s="15"/>
      <c r="XAL1986" s="80"/>
      <c r="XAM1986" s="52"/>
      <c r="XAN1986" s="69"/>
      <c r="XAO1986" s="69"/>
      <c r="XAP1986" s="69"/>
      <c r="XAQ1986" s="107"/>
      <c r="XAR1986" s="2"/>
      <c r="XAS1986" s="15"/>
      <c r="XAT1986" s="15"/>
      <c r="XAU1986" s="80"/>
      <c r="XAV1986" s="52"/>
      <c r="XAW1986" s="69"/>
      <c r="XAX1986" s="69"/>
      <c r="XAY1986" s="69"/>
      <c r="XAZ1986" s="107"/>
      <c r="XBA1986" s="2"/>
      <c r="XBB1986" s="15"/>
      <c r="XBC1986" s="15"/>
      <c r="XBD1986" s="9"/>
      <c r="XBE1986" s="102"/>
      <c r="XBF1986" s="102"/>
      <c r="XBG1986" s="102"/>
      <c r="XBH1986" s="109"/>
      <c r="XBI1986" s="102"/>
      <c r="XBJ1986" s="102"/>
      <c r="XBK1986" s="102"/>
      <c r="XBL1986" s="102"/>
      <c r="XBM1986" s="102"/>
      <c r="XBN1986" s="59"/>
      <c r="XBP1986" s="9"/>
      <c r="XBQ1986" s="9"/>
      <c r="XBR1986" s="9"/>
      <c r="XBS1986" s="9"/>
      <c r="XBT1986" s="9"/>
      <c r="XBU1986" s="103"/>
      <c r="XBV1986" s="9"/>
      <c r="XBW1986" s="9"/>
      <c r="XBX1986" s="9"/>
      <c r="XBY1986" s="9"/>
      <c r="XBZ1986" s="102"/>
      <c r="XCB1986" s="9"/>
    </row>
    <row r="1987" spans="1:16304" s="60" customFormat="1" ht="31.5" x14ac:dyDescent="0.2">
      <c r="A1987" s="140" t="s">
        <v>311</v>
      </c>
      <c r="B1987" s="2">
        <v>920</v>
      </c>
      <c r="C1987" s="15">
        <v>11</v>
      </c>
      <c r="D1987" s="15" t="s">
        <v>60</v>
      </c>
      <c r="E1987" s="15" t="s">
        <v>312</v>
      </c>
      <c r="F1987" s="29"/>
      <c r="G1987" s="71">
        <f t="shared" ref="G1987:H1987" si="526">G1988</f>
        <v>0</v>
      </c>
      <c r="H1987" s="82">
        <f t="shared" si="526"/>
        <v>528</v>
      </c>
      <c r="I1987" s="228"/>
      <c r="J1987" s="228"/>
      <c r="K1987" s="228"/>
      <c r="L1987" s="228"/>
      <c r="M1987" s="228"/>
      <c r="N1987" s="228"/>
      <c r="O1987" s="228"/>
      <c r="P1987" s="228"/>
      <c r="Q1987" s="228"/>
      <c r="R1987" s="228"/>
      <c r="S1987" s="228"/>
      <c r="T1987" s="228"/>
      <c r="U1987" s="228"/>
      <c r="V1987" s="228"/>
      <c r="W1987" s="228"/>
      <c r="X1987" s="228"/>
      <c r="Y1987" s="228"/>
      <c r="Z1987" s="228"/>
      <c r="AA1987" s="228"/>
      <c r="AB1987" s="228"/>
      <c r="AC1987" s="228"/>
      <c r="AD1987" s="228"/>
      <c r="AE1987" s="228"/>
      <c r="AF1987" s="228"/>
      <c r="AG1987" s="228"/>
      <c r="AH1987" s="228"/>
      <c r="AI1987" s="228"/>
      <c r="AJ1987" s="228"/>
      <c r="AK1987" s="228"/>
      <c r="AL1987" s="228"/>
      <c r="AM1987" s="228"/>
      <c r="AN1987" s="228"/>
      <c r="AO1987" s="228"/>
      <c r="AP1987" s="228"/>
      <c r="AQ1987" s="228"/>
      <c r="AR1987" s="228"/>
      <c r="AS1987" s="228"/>
      <c r="AT1987" s="228"/>
    </row>
    <row r="1988" spans="1:16304" s="60" customFormat="1" ht="47.25" x14ac:dyDescent="0.2">
      <c r="A1988" s="136" t="s">
        <v>822</v>
      </c>
      <c r="B1988" s="16">
        <v>920</v>
      </c>
      <c r="C1988" s="17">
        <v>11</v>
      </c>
      <c r="D1988" s="17" t="s">
        <v>60</v>
      </c>
      <c r="E1988" s="17" t="s">
        <v>752</v>
      </c>
      <c r="F1988" s="18"/>
      <c r="G1988" s="91">
        <f t="shared" ref="G1988:H1990" si="527">G1989</f>
        <v>0</v>
      </c>
      <c r="H1988" s="92">
        <f t="shared" si="527"/>
        <v>528</v>
      </c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S1988" s="228"/>
      <c r="T1988" s="228"/>
      <c r="U1988" s="228"/>
      <c r="V1988" s="228"/>
      <c r="W1988" s="228"/>
      <c r="X1988" s="228"/>
      <c r="Y1988" s="228"/>
      <c r="Z1988" s="228"/>
      <c r="AA1988" s="228"/>
      <c r="AB1988" s="228"/>
      <c r="AC1988" s="228"/>
      <c r="AD1988" s="228"/>
      <c r="AE1988" s="228"/>
      <c r="AF1988" s="228"/>
      <c r="AG1988" s="228"/>
      <c r="AH1988" s="228"/>
      <c r="AI1988" s="228"/>
      <c r="AJ1988" s="228"/>
      <c r="AK1988" s="228"/>
      <c r="AL1988" s="228"/>
      <c r="AM1988" s="228"/>
      <c r="AN1988" s="228"/>
      <c r="AO1988" s="228"/>
      <c r="AP1988" s="228"/>
      <c r="AQ1988" s="228"/>
      <c r="AR1988" s="228"/>
      <c r="AS1988" s="228"/>
      <c r="AT1988" s="228"/>
    </row>
    <row r="1989" spans="1:16304" s="60" customFormat="1" ht="31.5" x14ac:dyDescent="0.2">
      <c r="A1989" s="137" t="s">
        <v>18</v>
      </c>
      <c r="B1989" s="65">
        <v>920</v>
      </c>
      <c r="C1989" s="64">
        <v>11</v>
      </c>
      <c r="D1989" s="64" t="s">
        <v>60</v>
      </c>
      <c r="E1989" s="64" t="s">
        <v>752</v>
      </c>
      <c r="F1989" s="38" t="s">
        <v>20</v>
      </c>
      <c r="G1989" s="93">
        <f t="shared" si="527"/>
        <v>0</v>
      </c>
      <c r="H1989" s="94">
        <f t="shared" si="527"/>
        <v>528</v>
      </c>
      <c r="I1989" s="228"/>
      <c r="J1989" s="228"/>
      <c r="K1989" s="228"/>
      <c r="L1989" s="228"/>
      <c r="M1989" s="228"/>
      <c r="N1989" s="228"/>
      <c r="O1989" s="228"/>
      <c r="P1989" s="228"/>
      <c r="Q1989" s="228"/>
      <c r="R1989" s="228"/>
      <c r="S1989" s="228"/>
      <c r="T1989" s="228"/>
      <c r="U1989" s="228"/>
      <c r="V1989" s="228"/>
      <c r="W1989" s="228"/>
      <c r="X1989" s="228"/>
      <c r="Y1989" s="228"/>
      <c r="Z1989" s="228"/>
      <c r="AA1989" s="228"/>
      <c r="AB1989" s="228"/>
      <c r="AC1989" s="228"/>
      <c r="AD1989" s="228"/>
      <c r="AE1989" s="228"/>
      <c r="AF1989" s="228"/>
      <c r="AG1989" s="228"/>
      <c r="AH1989" s="228"/>
      <c r="AI1989" s="228"/>
      <c r="AJ1989" s="228"/>
      <c r="AK1989" s="228"/>
      <c r="AL1989" s="228"/>
      <c r="AM1989" s="228"/>
      <c r="AN1989" s="228"/>
      <c r="AO1989" s="228"/>
      <c r="AP1989" s="228"/>
      <c r="AQ1989" s="228"/>
      <c r="AR1989" s="228"/>
      <c r="AS1989" s="228"/>
      <c r="AT1989" s="228"/>
    </row>
    <row r="1990" spans="1:16304" s="60" customFormat="1" x14ac:dyDescent="0.2">
      <c r="A1990" s="137" t="s">
        <v>185</v>
      </c>
      <c r="B1990" s="65">
        <v>920</v>
      </c>
      <c r="C1990" s="64">
        <v>11</v>
      </c>
      <c r="D1990" s="64" t="s">
        <v>60</v>
      </c>
      <c r="E1990" s="64" t="s">
        <v>752</v>
      </c>
      <c r="F1990" s="38" t="s">
        <v>21</v>
      </c>
      <c r="G1990" s="93">
        <f t="shared" si="527"/>
        <v>0</v>
      </c>
      <c r="H1990" s="94">
        <f t="shared" si="527"/>
        <v>528</v>
      </c>
      <c r="I1990" s="228"/>
      <c r="J1990" s="228"/>
      <c r="K1990" s="228"/>
      <c r="L1990" s="228"/>
      <c r="M1990" s="228"/>
      <c r="N1990" s="228"/>
      <c r="O1990" s="228"/>
      <c r="P1990" s="228"/>
      <c r="Q1990" s="228"/>
      <c r="R1990" s="228"/>
      <c r="S1990" s="228"/>
      <c r="T1990" s="228"/>
      <c r="U1990" s="228"/>
      <c r="V1990" s="228"/>
      <c r="W1990" s="228"/>
      <c r="X1990" s="228"/>
      <c r="Y1990" s="228"/>
      <c r="Z1990" s="228"/>
      <c r="AA1990" s="228"/>
      <c r="AB1990" s="228"/>
      <c r="AC1990" s="228"/>
      <c r="AD1990" s="228"/>
      <c r="AE1990" s="228"/>
      <c r="AF1990" s="228"/>
      <c r="AG1990" s="228"/>
      <c r="AH1990" s="228"/>
      <c r="AI1990" s="228"/>
      <c r="AJ1990" s="228"/>
      <c r="AK1990" s="228"/>
      <c r="AL1990" s="228"/>
      <c r="AM1990" s="228"/>
      <c r="AN1990" s="228"/>
      <c r="AO1990" s="228"/>
      <c r="AP1990" s="228"/>
      <c r="AQ1990" s="228"/>
      <c r="AR1990" s="228"/>
      <c r="AS1990" s="228"/>
      <c r="AT1990" s="228"/>
    </row>
    <row r="1991" spans="1:16304" s="60" customFormat="1" x14ac:dyDescent="0.2">
      <c r="A1991" s="137" t="s">
        <v>147</v>
      </c>
      <c r="B1991" s="65">
        <v>920</v>
      </c>
      <c r="C1991" s="64">
        <v>11</v>
      </c>
      <c r="D1991" s="64" t="s">
        <v>60</v>
      </c>
      <c r="E1991" s="64" t="s">
        <v>752</v>
      </c>
      <c r="F1991" s="38" t="s">
        <v>148</v>
      </c>
      <c r="G1991" s="93">
        <v>0</v>
      </c>
      <c r="H1991" s="94">
        <v>528</v>
      </c>
      <c r="I1991" s="228"/>
      <c r="J1991" s="228"/>
      <c r="K1991" s="228"/>
      <c r="L1991" s="228"/>
      <c r="M1991" s="228"/>
      <c r="N1991" s="228"/>
      <c r="O1991" s="228"/>
      <c r="P1991" s="228"/>
      <c r="Q1991" s="228"/>
      <c r="R1991" s="228"/>
      <c r="S1991" s="228"/>
      <c r="T1991" s="228"/>
      <c r="U1991" s="228"/>
      <c r="V1991" s="228"/>
      <c r="W1991" s="228"/>
      <c r="X1991" s="228"/>
      <c r="Y1991" s="228"/>
      <c r="Z1991" s="228"/>
      <c r="AA1991" s="228"/>
      <c r="AB1991" s="228"/>
      <c r="AC1991" s="228"/>
      <c r="AD1991" s="228"/>
      <c r="AE1991" s="228"/>
      <c r="AF1991" s="228"/>
      <c r="AG1991" s="228"/>
      <c r="AH1991" s="228"/>
      <c r="AI1991" s="228"/>
      <c r="AJ1991" s="228"/>
      <c r="AK1991" s="228"/>
      <c r="AL1991" s="228"/>
      <c r="AM1991" s="228"/>
      <c r="AN1991" s="228"/>
      <c r="AO1991" s="228"/>
      <c r="AP1991" s="228"/>
      <c r="AQ1991" s="228"/>
      <c r="AR1991" s="228"/>
      <c r="AS1991" s="228"/>
      <c r="AT1991" s="228"/>
    </row>
    <row r="1992" spans="1:16304" s="60" customFormat="1" ht="31.5" x14ac:dyDescent="0.2">
      <c r="A1992" s="140" t="s">
        <v>315</v>
      </c>
      <c r="B1992" s="2">
        <v>920</v>
      </c>
      <c r="C1992" s="15">
        <v>11</v>
      </c>
      <c r="D1992" s="15" t="s">
        <v>60</v>
      </c>
      <c r="E1992" s="15" t="s">
        <v>316</v>
      </c>
      <c r="F1992" s="29"/>
      <c r="G1992" s="71">
        <f t="shared" ref="G1992:H1992" si="528">G1993</f>
        <v>32821</v>
      </c>
      <c r="H1992" s="82">
        <f t="shared" si="528"/>
        <v>34821</v>
      </c>
      <c r="I1992" s="228"/>
      <c r="J1992" s="228"/>
      <c r="K1992" s="228"/>
      <c r="L1992" s="228"/>
      <c r="M1992" s="228"/>
      <c r="N1992" s="228"/>
      <c r="O1992" s="228"/>
      <c r="P1992" s="228"/>
      <c r="Q1992" s="228"/>
      <c r="R1992" s="228"/>
      <c r="S1992" s="228"/>
      <c r="T1992" s="228"/>
      <c r="U1992" s="228"/>
      <c r="V1992" s="228"/>
      <c r="W1992" s="228"/>
      <c r="X1992" s="228"/>
      <c r="Y1992" s="228"/>
      <c r="Z1992" s="228"/>
      <c r="AA1992" s="228"/>
      <c r="AB1992" s="228"/>
      <c r="AC1992" s="228"/>
      <c r="AD1992" s="228"/>
      <c r="AE1992" s="228"/>
      <c r="AF1992" s="228"/>
      <c r="AG1992" s="228"/>
      <c r="AH1992" s="228"/>
      <c r="AI1992" s="228"/>
      <c r="AJ1992" s="228"/>
      <c r="AK1992" s="228"/>
      <c r="AL1992" s="228"/>
      <c r="AM1992" s="228"/>
      <c r="AN1992" s="228"/>
      <c r="AO1992" s="228"/>
      <c r="AP1992" s="228"/>
      <c r="AQ1992" s="228"/>
      <c r="AR1992" s="228"/>
      <c r="AS1992" s="228"/>
      <c r="AT1992" s="228"/>
    </row>
    <row r="1993" spans="1:16304" s="60" customFormat="1" ht="31.5" x14ac:dyDescent="0.2">
      <c r="A1993" s="136" t="s">
        <v>403</v>
      </c>
      <c r="B1993" s="16">
        <v>920</v>
      </c>
      <c r="C1993" s="17">
        <v>11</v>
      </c>
      <c r="D1993" s="17" t="s">
        <v>60</v>
      </c>
      <c r="E1993" s="17" t="s">
        <v>317</v>
      </c>
      <c r="F1993" s="18"/>
      <c r="G1993" s="91">
        <f t="shared" ref="G1993:H1994" si="529">G1994</f>
        <v>32821</v>
      </c>
      <c r="H1993" s="92">
        <f t="shared" si="529"/>
        <v>34821</v>
      </c>
      <c r="I1993" s="228"/>
      <c r="J1993" s="228"/>
      <c r="K1993" s="228"/>
      <c r="L1993" s="228"/>
      <c r="M1993" s="228"/>
      <c r="N1993" s="228"/>
      <c r="O1993" s="228"/>
      <c r="P1993" s="228"/>
      <c r="Q1993" s="228"/>
      <c r="R1993" s="228"/>
      <c r="S1993" s="228"/>
      <c r="T1993" s="228"/>
      <c r="U1993" s="228"/>
      <c r="V1993" s="228"/>
      <c r="W1993" s="228"/>
      <c r="X1993" s="228"/>
      <c r="Y1993" s="228"/>
      <c r="Z1993" s="228"/>
      <c r="AA1993" s="228"/>
      <c r="AB1993" s="228"/>
      <c r="AC1993" s="228"/>
      <c r="AD1993" s="228"/>
      <c r="AE1993" s="228"/>
      <c r="AF1993" s="228"/>
      <c r="AG1993" s="228"/>
      <c r="AH1993" s="228"/>
      <c r="AI1993" s="228"/>
      <c r="AJ1993" s="228"/>
      <c r="AK1993" s="228"/>
      <c r="AL1993" s="228"/>
      <c r="AM1993" s="228"/>
      <c r="AN1993" s="228"/>
      <c r="AO1993" s="228"/>
      <c r="AP1993" s="228"/>
      <c r="AQ1993" s="228"/>
      <c r="AR1993" s="228"/>
      <c r="AS1993" s="228"/>
      <c r="AT1993" s="228"/>
    </row>
    <row r="1994" spans="1:16304" s="60" customFormat="1" ht="31.5" x14ac:dyDescent="0.2">
      <c r="A1994" s="137" t="s">
        <v>18</v>
      </c>
      <c r="B1994" s="65">
        <v>920</v>
      </c>
      <c r="C1994" s="64">
        <v>11</v>
      </c>
      <c r="D1994" s="64" t="s">
        <v>60</v>
      </c>
      <c r="E1994" s="64" t="s">
        <v>317</v>
      </c>
      <c r="F1994" s="38" t="s">
        <v>20</v>
      </c>
      <c r="G1994" s="93">
        <f t="shared" si="529"/>
        <v>32821</v>
      </c>
      <c r="H1994" s="94">
        <f t="shared" si="529"/>
        <v>34821</v>
      </c>
      <c r="I1994" s="228"/>
      <c r="J1994" s="228"/>
      <c r="K1994" s="228"/>
      <c r="L1994" s="228"/>
      <c r="M1994" s="228"/>
      <c r="N1994" s="228"/>
      <c r="O1994" s="228"/>
      <c r="P1994" s="228"/>
      <c r="Q1994" s="228"/>
      <c r="R1994" s="228"/>
      <c r="S1994" s="228"/>
      <c r="T1994" s="228"/>
      <c r="U1994" s="228"/>
      <c r="V1994" s="228"/>
      <c r="W1994" s="228"/>
      <c r="X1994" s="228"/>
      <c r="Y1994" s="228"/>
      <c r="Z1994" s="228"/>
      <c r="AA1994" s="228"/>
      <c r="AB1994" s="228"/>
      <c r="AC1994" s="228"/>
      <c r="AD1994" s="228"/>
      <c r="AE1994" s="228"/>
      <c r="AF1994" s="228"/>
      <c r="AG1994" s="228"/>
      <c r="AH1994" s="228"/>
      <c r="AI1994" s="228"/>
      <c r="AJ1994" s="228"/>
      <c r="AK1994" s="228"/>
      <c r="AL1994" s="228"/>
      <c r="AM1994" s="228"/>
      <c r="AN1994" s="228"/>
      <c r="AO1994" s="228"/>
      <c r="AP1994" s="228"/>
      <c r="AQ1994" s="228"/>
      <c r="AR1994" s="228"/>
      <c r="AS1994" s="228"/>
      <c r="AT1994" s="228"/>
    </row>
    <row r="1995" spans="1:16304" s="60" customFormat="1" x14ac:dyDescent="0.2">
      <c r="A1995" s="137" t="s">
        <v>19</v>
      </c>
      <c r="B1995" s="65">
        <v>920</v>
      </c>
      <c r="C1995" s="64">
        <v>11</v>
      </c>
      <c r="D1995" s="64" t="s">
        <v>60</v>
      </c>
      <c r="E1995" s="64" t="s">
        <v>317</v>
      </c>
      <c r="F1995" s="38" t="s">
        <v>21</v>
      </c>
      <c r="G1995" s="93">
        <f t="shared" ref="G1995:H1995" si="530">G1996</f>
        <v>32821</v>
      </c>
      <c r="H1995" s="94">
        <f t="shared" si="530"/>
        <v>34821</v>
      </c>
      <c r="I1995" s="228"/>
      <c r="J1995" s="228"/>
      <c r="K1995" s="228"/>
      <c r="L1995" s="228"/>
      <c r="M1995" s="228"/>
      <c r="N1995" s="228"/>
      <c r="O1995" s="228"/>
      <c r="P1995" s="228"/>
      <c r="Q1995" s="228"/>
      <c r="R1995" s="228"/>
      <c r="S1995" s="228"/>
      <c r="T1995" s="228"/>
      <c r="U1995" s="228"/>
      <c r="V1995" s="228"/>
      <c r="W1995" s="228"/>
      <c r="X1995" s="228"/>
      <c r="Y1995" s="228"/>
      <c r="Z1995" s="228"/>
      <c r="AA1995" s="228"/>
      <c r="AB1995" s="228"/>
      <c r="AC1995" s="228"/>
      <c r="AD1995" s="228"/>
      <c r="AE1995" s="228"/>
      <c r="AF1995" s="228"/>
      <c r="AG1995" s="228"/>
      <c r="AH1995" s="228"/>
      <c r="AI1995" s="228"/>
      <c r="AJ1995" s="228"/>
      <c r="AK1995" s="228"/>
      <c r="AL1995" s="228"/>
      <c r="AM1995" s="228"/>
      <c r="AN1995" s="228"/>
      <c r="AO1995" s="228"/>
      <c r="AP1995" s="228"/>
      <c r="AQ1995" s="228"/>
      <c r="AR1995" s="228"/>
      <c r="AS1995" s="228"/>
      <c r="AT1995" s="228"/>
    </row>
    <row r="1996" spans="1:16304" s="60" customFormat="1" ht="47.25" x14ac:dyDescent="0.2">
      <c r="A1996" s="137" t="s">
        <v>407</v>
      </c>
      <c r="B1996" s="65">
        <v>920</v>
      </c>
      <c r="C1996" s="64">
        <v>11</v>
      </c>
      <c r="D1996" s="64" t="s">
        <v>60</v>
      </c>
      <c r="E1996" s="64" t="s">
        <v>317</v>
      </c>
      <c r="F1996" s="38" t="s">
        <v>149</v>
      </c>
      <c r="G1996" s="93">
        <v>32821</v>
      </c>
      <c r="H1996" s="94">
        <v>34821</v>
      </c>
      <c r="I1996" s="228"/>
      <c r="J1996" s="228"/>
      <c r="K1996" s="228"/>
      <c r="L1996" s="228"/>
      <c r="M1996" s="228"/>
      <c r="N1996" s="228"/>
      <c r="O1996" s="228"/>
      <c r="P1996" s="228"/>
      <c r="Q1996" s="228"/>
      <c r="R1996" s="228"/>
      <c r="S1996" s="228"/>
      <c r="T1996" s="228"/>
      <c r="U1996" s="228"/>
      <c r="V1996" s="228"/>
      <c r="W1996" s="228"/>
      <c r="X1996" s="228"/>
      <c r="Y1996" s="228"/>
      <c r="Z1996" s="228"/>
      <c r="AA1996" s="228"/>
      <c r="AB1996" s="228"/>
      <c r="AC1996" s="228"/>
      <c r="AD1996" s="228"/>
      <c r="AE1996" s="228"/>
      <c r="AF1996" s="228"/>
      <c r="AG1996" s="228"/>
      <c r="AH1996" s="228"/>
      <c r="AI1996" s="228"/>
      <c r="AJ1996" s="228"/>
      <c r="AK1996" s="228"/>
      <c r="AL1996" s="228"/>
      <c r="AM1996" s="228"/>
      <c r="AN1996" s="228"/>
      <c r="AO1996" s="228"/>
      <c r="AP1996" s="228"/>
      <c r="AQ1996" s="228"/>
      <c r="AR1996" s="228"/>
      <c r="AS1996" s="228"/>
      <c r="AT1996" s="228"/>
    </row>
    <row r="1997" spans="1:16304" s="60" customFormat="1" x14ac:dyDescent="0.2">
      <c r="A1997" s="135" t="s">
        <v>86</v>
      </c>
      <c r="B1997" s="2">
        <v>920</v>
      </c>
      <c r="C1997" s="32" t="s">
        <v>67</v>
      </c>
      <c r="D1997" s="15" t="s">
        <v>50</v>
      </c>
      <c r="E1997" s="64"/>
      <c r="F1997" s="38"/>
      <c r="G1997" s="71">
        <f t="shared" ref="G1997:H1997" si="531">G1998</f>
        <v>1000</v>
      </c>
      <c r="H1997" s="82">
        <f t="shared" si="531"/>
        <v>1000</v>
      </c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S1997" s="228"/>
      <c r="T1997" s="228"/>
      <c r="U1997" s="228"/>
      <c r="V1997" s="228"/>
      <c r="W1997" s="228"/>
      <c r="X1997" s="228"/>
      <c r="Y1997" s="228"/>
      <c r="Z1997" s="228"/>
      <c r="AA1997" s="228"/>
      <c r="AB1997" s="228"/>
      <c r="AC1997" s="228"/>
      <c r="AD1997" s="228"/>
      <c r="AE1997" s="228"/>
      <c r="AF1997" s="228"/>
      <c r="AG1997" s="228"/>
      <c r="AH1997" s="228"/>
      <c r="AI1997" s="228"/>
      <c r="AJ1997" s="228"/>
      <c r="AK1997" s="228"/>
      <c r="AL1997" s="228"/>
      <c r="AM1997" s="228"/>
      <c r="AN1997" s="228"/>
      <c r="AO1997" s="228"/>
      <c r="AP1997" s="228"/>
      <c r="AQ1997" s="228"/>
      <c r="AR1997" s="228"/>
      <c r="AS1997" s="228"/>
      <c r="AT1997" s="228"/>
    </row>
    <row r="1998" spans="1:16304" s="60" customFormat="1" ht="31.5" x14ac:dyDescent="0.2">
      <c r="A1998" s="156" t="s">
        <v>747</v>
      </c>
      <c r="B1998" s="2">
        <v>920</v>
      </c>
      <c r="C1998" s="15" t="s">
        <v>67</v>
      </c>
      <c r="D1998" s="15" t="s">
        <v>50</v>
      </c>
      <c r="E1998" s="80" t="s">
        <v>310</v>
      </c>
      <c r="F1998" s="52"/>
      <c r="G1998" s="194">
        <f t="shared" ref="G1998:H1998" si="532">G1999</f>
        <v>1000</v>
      </c>
      <c r="H1998" s="195">
        <f t="shared" si="532"/>
        <v>1000</v>
      </c>
      <c r="I1998" s="210"/>
      <c r="J1998" s="210"/>
      <c r="K1998" s="210"/>
      <c r="L1998" s="205"/>
      <c r="M1998" s="206"/>
      <c r="N1998" s="207"/>
      <c r="O1998" s="207"/>
      <c r="P1998" s="208"/>
      <c r="Q1998" s="209"/>
      <c r="R1998" s="210"/>
      <c r="S1998" s="210"/>
      <c r="T1998" s="210"/>
      <c r="U1998" s="205"/>
      <c r="V1998" s="206"/>
      <c r="W1998" s="207"/>
      <c r="X1998" s="207"/>
      <c r="Y1998" s="208"/>
      <c r="Z1998" s="209"/>
      <c r="AA1998" s="210"/>
      <c r="AB1998" s="210"/>
      <c r="AC1998" s="210"/>
      <c r="AD1998" s="205"/>
      <c r="AE1998" s="206"/>
      <c r="AF1998" s="207"/>
      <c r="AG1998" s="207"/>
      <c r="AH1998" s="208"/>
      <c r="AI1998" s="209"/>
      <c r="AJ1998" s="210"/>
      <c r="AK1998" s="210"/>
      <c r="AL1998" s="210"/>
      <c r="AM1998" s="205"/>
      <c r="AN1998" s="206"/>
      <c r="AO1998" s="207"/>
      <c r="AP1998" s="207"/>
      <c r="AQ1998" s="208"/>
      <c r="AR1998" s="209"/>
      <c r="AS1998" s="210"/>
      <c r="AT1998" s="210"/>
      <c r="AU1998" s="219"/>
      <c r="AV1998" s="107"/>
      <c r="AW1998" s="2"/>
      <c r="AX1998" s="15"/>
      <c r="AY1998" s="15"/>
      <c r="AZ1998" s="80"/>
      <c r="BA1998" s="52"/>
      <c r="BB1998" s="69"/>
      <c r="BC1998" s="69"/>
      <c r="BD1998" s="69"/>
      <c r="BE1998" s="107"/>
      <c r="BF1998" s="2"/>
      <c r="BG1998" s="15"/>
      <c r="BH1998" s="15"/>
      <c r="BI1998" s="80"/>
      <c r="BJ1998" s="52"/>
      <c r="BK1998" s="69"/>
      <c r="BL1998" s="69"/>
      <c r="BM1998" s="69"/>
      <c r="BN1998" s="107"/>
      <c r="BO1998" s="2"/>
      <c r="BP1998" s="15"/>
      <c r="BQ1998" s="15"/>
      <c r="BR1998" s="80"/>
      <c r="BS1998" s="52"/>
      <c r="BT1998" s="69"/>
      <c r="BU1998" s="69"/>
      <c r="BV1998" s="69"/>
      <c r="BW1998" s="107"/>
      <c r="BX1998" s="2"/>
      <c r="BY1998" s="15"/>
      <c r="BZ1998" s="15"/>
      <c r="CA1998" s="80"/>
      <c r="CB1998" s="52"/>
      <c r="CC1998" s="69"/>
      <c r="CD1998" s="69"/>
      <c r="CE1998" s="69"/>
      <c r="CF1998" s="107"/>
      <c r="CG1998" s="2"/>
      <c r="CH1998" s="15"/>
      <c r="CI1998" s="15"/>
      <c r="CJ1998" s="80"/>
      <c r="CK1998" s="52"/>
      <c r="CL1998" s="69"/>
      <c r="CM1998" s="69"/>
      <c r="CN1998" s="69"/>
      <c r="CO1998" s="107"/>
      <c r="CP1998" s="2"/>
      <c r="CQ1998" s="15"/>
      <c r="CR1998" s="15"/>
      <c r="CS1998" s="80"/>
      <c r="CT1998" s="52"/>
      <c r="CU1998" s="69"/>
      <c r="CV1998" s="69"/>
      <c r="CW1998" s="69"/>
      <c r="CX1998" s="107"/>
      <c r="CY1998" s="2"/>
      <c r="CZ1998" s="15"/>
      <c r="DA1998" s="15"/>
      <c r="DB1998" s="80"/>
      <c r="DC1998" s="52"/>
      <c r="DD1998" s="69"/>
      <c r="DE1998" s="69"/>
      <c r="DF1998" s="69"/>
      <c r="DG1998" s="107"/>
      <c r="DH1998" s="2"/>
      <c r="DI1998" s="15"/>
      <c r="DJ1998" s="15"/>
      <c r="DK1998" s="80"/>
      <c r="DL1998" s="52"/>
      <c r="DM1998" s="69"/>
      <c r="DN1998" s="69"/>
      <c r="DO1998" s="69"/>
      <c r="DP1998" s="107"/>
      <c r="DQ1998" s="2"/>
      <c r="DR1998" s="15"/>
      <c r="DS1998" s="15"/>
      <c r="DT1998" s="80"/>
      <c r="DU1998" s="52"/>
      <c r="DV1998" s="69"/>
      <c r="DW1998" s="69"/>
      <c r="DX1998" s="69"/>
      <c r="DY1998" s="107"/>
      <c r="DZ1998" s="2"/>
      <c r="EA1998" s="15"/>
      <c r="EB1998" s="15"/>
      <c r="EC1998" s="80"/>
      <c r="ED1998" s="52"/>
      <c r="EE1998" s="69"/>
      <c r="EF1998" s="69"/>
      <c r="EG1998" s="69"/>
      <c r="EH1998" s="107"/>
      <c r="EI1998" s="2"/>
      <c r="EJ1998" s="15"/>
      <c r="EK1998" s="15"/>
      <c r="EL1998" s="80"/>
      <c r="EM1998" s="52"/>
      <c r="EN1998" s="69"/>
      <c r="EO1998" s="69"/>
      <c r="EP1998" s="69"/>
      <c r="EQ1998" s="107"/>
      <c r="ER1998" s="2"/>
      <c r="ES1998" s="15"/>
      <c r="ET1998" s="15"/>
      <c r="EU1998" s="80"/>
      <c r="EV1998" s="52"/>
      <c r="EW1998" s="69"/>
      <c r="EX1998" s="69"/>
      <c r="EY1998" s="69"/>
      <c r="EZ1998" s="107"/>
      <c r="FA1998" s="2"/>
      <c r="FB1998" s="15"/>
      <c r="FC1998" s="15"/>
      <c r="FD1998" s="80"/>
      <c r="FE1998" s="52"/>
      <c r="FF1998" s="69"/>
      <c r="FG1998" s="69"/>
      <c r="FH1998" s="69"/>
      <c r="FI1998" s="107"/>
      <c r="FJ1998" s="2"/>
      <c r="FK1998" s="15"/>
      <c r="FL1998" s="15"/>
      <c r="FM1998" s="80"/>
      <c r="FN1998" s="52"/>
      <c r="FO1998" s="69"/>
      <c r="FP1998" s="69"/>
      <c r="FQ1998" s="69"/>
      <c r="FR1998" s="107"/>
      <c r="FS1998" s="2"/>
      <c r="FT1998" s="15"/>
      <c r="FU1998" s="15"/>
      <c r="FV1998" s="80"/>
      <c r="FW1998" s="52"/>
      <c r="FX1998" s="69"/>
      <c r="FY1998" s="69"/>
      <c r="FZ1998" s="69"/>
      <c r="GA1998" s="107"/>
      <c r="GB1998" s="2"/>
      <c r="GC1998" s="15"/>
      <c r="GD1998" s="15"/>
      <c r="GE1998" s="80"/>
      <c r="GF1998" s="52"/>
      <c r="GG1998" s="69"/>
      <c r="GH1998" s="69"/>
      <c r="GI1998" s="69"/>
      <c r="GJ1998" s="107"/>
      <c r="GK1998" s="2"/>
      <c r="GL1998" s="15"/>
      <c r="GM1998" s="15"/>
      <c r="GN1998" s="80"/>
      <c r="GO1998" s="52"/>
      <c r="GP1998" s="69"/>
      <c r="GQ1998" s="69"/>
      <c r="GR1998" s="69"/>
      <c r="GS1998" s="107"/>
      <c r="GT1998" s="2"/>
      <c r="GU1998" s="15"/>
      <c r="GV1998" s="15"/>
      <c r="GW1998" s="80"/>
      <c r="GX1998" s="52"/>
      <c r="GY1998" s="69"/>
      <c r="GZ1998" s="69"/>
      <c r="HA1998" s="69"/>
      <c r="HB1998" s="107"/>
      <c r="HC1998" s="2"/>
      <c r="HD1998" s="15"/>
      <c r="HE1998" s="15"/>
      <c r="HF1998" s="80"/>
      <c r="HG1998" s="52"/>
      <c r="HH1998" s="69"/>
      <c r="HI1998" s="69"/>
      <c r="HJ1998" s="69"/>
      <c r="HK1998" s="107"/>
      <c r="HL1998" s="2"/>
      <c r="HM1998" s="15"/>
      <c r="HN1998" s="15"/>
      <c r="HO1998" s="80"/>
      <c r="HP1998" s="52"/>
      <c r="HQ1998" s="69"/>
      <c r="HR1998" s="69"/>
      <c r="HS1998" s="69"/>
      <c r="HT1998" s="107"/>
      <c r="HU1998" s="2"/>
      <c r="HV1998" s="15"/>
      <c r="HW1998" s="15"/>
      <c r="HX1998" s="80"/>
      <c r="HY1998" s="52"/>
      <c r="HZ1998" s="69"/>
      <c r="IA1998" s="69"/>
      <c r="IB1998" s="69"/>
      <c r="IC1998" s="107"/>
      <c r="ID1998" s="2"/>
      <c r="IE1998" s="15"/>
      <c r="IF1998" s="15"/>
      <c r="IG1998" s="80"/>
      <c r="IH1998" s="52"/>
      <c r="II1998" s="69"/>
      <c r="IJ1998" s="69"/>
      <c r="IK1998" s="69"/>
      <c r="IL1998" s="107"/>
      <c r="IM1998" s="2"/>
      <c r="IN1998" s="15"/>
      <c r="IO1998" s="15"/>
      <c r="IP1998" s="80"/>
      <c r="IQ1998" s="52"/>
      <c r="IR1998" s="69"/>
      <c r="IS1998" s="69"/>
      <c r="IT1998" s="69"/>
      <c r="IU1998" s="107"/>
      <c r="IV1998" s="2"/>
      <c r="IW1998" s="15"/>
      <c r="IX1998" s="15"/>
      <c r="IY1998" s="80"/>
      <c r="IZ1998" s="52"/>
      <c r="JA1998" s="69"/>
      <c r="JB1998" s="69"/>
      <c r="JC1998" s="69"/>
      <c r="JD1998" s="107"/>
      <c r="JE1998" s="2"/>
      <c r="JF1998" s="15"/>
      <c r="JG1998" s="15"/>
      <c r="JH1998" s="80"/>
      <c r="JI1998" s="52"/>
      <c r="JJ1998" s="69"/>
      <c r="JK1998" s="69"/>
      <c r="JL1998" s="69"/>
      <c r="JM1998" s="107"/>
      <c r="JN1998" s="2"/>
      <c r="JO1998" s="15"/>
      <c r="JP1998" s="15"/>
      <c r="JQ1998" s="80"/>
      <c r="JR1998" s="52"/>
      <c r="JS1998" s="69"/>
      <c r="JT1998" s="69"/>
      <c r="JU1998" s="69"/>
      <c r="JV1998" s="107"/>
      <c r="JW1998" s="2"/>
      <c r="JX1998" s="15"/>
      <c r="JY1998" s="15"/>
      <c r="JZ1998" s="80"/>
      <c r="KA1998" s="52"/>
      <c r="KB1998" s="69"/>
      <c r="KC1998" s="69"/>
      <c r="KD1998" s="69"/>
      <c r="KE1998" s="107"/>
      <c r="KF1998" s="2"/>
      <c r="KG1998" s="15"/>
      <c r="KH1998" s="15"/>
      <c r="KI1998" s="80"/>
      <c r="KJ1998" s="52"/>
      <c r="KK1998" s="69"/>
      <c r="KL1998" s="69"/>
      <c r="KM1998" s="69"/>
      <c r="KN1998" s="107"/>
      <c r="KO1998" s="2"/>
      <c r="KP1998" s="15"/>
      <c r="KQ1998" s="15"/>
      <c r="KR1998" s="80"/>
      <c r="KS1998" s="52"/>
      <c r="KT1998" s="69"/>
      <c r="KU1998" s="69"/>
      <c r="KV1998" s="69"/>
      <c r="KW1998" s="107"/>
      <c r="KX1998" s="2"/>
      <c r="KY1998" s="15"/>
      <c r="KZ1998" s="15"/>
      <c r="LA1998" s="80"/>
      <c r="LB1998" s="52"/>
      <c r="LC1998" s="69"/>
      <c r="LD1998" s="69"/>
      <c r="LE1998" s="69"/>
      <c r="LF1998" s="107"/>
      <c r="LG1998" s="2"/>
      <c r="LH1998" s="15"/>
      <c r="LI1998" s="15"/>
      <c r="LJ1998" s="80"/>
      <c r="LK1998" s="52"/>
      <c r="LL1998" s="69"/>
      <c r="LM1998" s="69"/>
      <c r="LN1998" s="69"/>
      <c r="LO1998" s="107"/>
      <c r="LP1998" s="2"/>
      <c r="LQ1998" s="15"/>
      <c r="LR1998" s="15"/>
      <c r="LS1998" s="80"/>
      <c r="LT1998" s="52"/>
      <c r="LU1998" s="69"/>
      <c r="LV1998" s="69"/>
      <c r="LW1998" s="69"/>
      <c r="LX1998" s="107"/>
      <c r="LY1998" s="2"/>
      <c r="LZ1998" s="15"/>
      <c r="MA1998" s="15"/>
      <c r="MB1998" s="80"/>
      <c r="MC1998" s="52"/>
      <c r="MD1998" s="69"/>
      <c r="ME1998" s="69"/>
      <c r="MF1998" s="69"/>
      <c r="MG1998" s="107"/>
      <c r="MH1998" s="2"/>
      <c r="MI1998" s="15"/>
      <c r="MJ1998" s="15"/>
      <c r="MK1998" s="80"/>
      <c r="ML1998" s="52"/>
      <c r="MM1998" s="69"/>
      <c r="MN1998" s="69"/>
      <c r="MO1998" s="69"/>
      <c r="MP1998" s="107"/>
      <c r="MQ1998" s="2"/>
      <c r="MR1998" s="15"/>
      <c r="MS1998" s="15"/>
      <c r="MT1998" s="80"/>
      <c r="MU1998" s="52"/>
      <c r="MV1998" s="69"/>
      <c r="MW1998" s="69"/>
      <c r="MX1998" s="69"/>
      <c r="MY1998" s="107"/>
      <c r="MZ1998" s="2"/>
      <c r="NA1998" s="15"/>
      <c r="NB1998" s="15"/>
      <c r="NC1998" s="80"/>
      <c r="ND1998" s="52"/>
      <c r="NE1998" s="69"/>
      <c r="NF1998" s="69"/>
      <c r="NG1998" s="69"/>
      <c r="NH1998" s="107"/>
      <c r="NI1998" s="2"/>
      <c r="NJ1998" s="15"/>
      <c r="NK1998" s="15"/>
      <c r="NL1998" s="80"/>
      <c r="NM1998" s="52"/>
      <c r="NN1998" s="69"/>
      <c r="NO1998" s="69"/>
      <c r="NP1998" s="69"/>
      <c r="NQ1998" s="107"/>
      <c r="NR1998" s="2"/>
      <c r="NS1998" s="15"/>
      <c r="NT1998" s="15"/>
      <c r="NU1998" s="80"/>
      <c r="NV1998" s="52"/>
      <c r="NW1998" s="69"/>
      <c r="NX1998" s="69"/>
      <c r="NY1998" s="69"/>
      <c r="NZ1998" s="107"/>
      <c r="OA1998" s="2"/>
      <c r="OB1998" s="15"/>
      <c r="OC1998" s="15"/>
      <c r="OD1998" s="80"/>
      <c r="OE1998" s="52"/>
      <c r="OF1998" s="69"/>
      <c r="OG1998" s="69"/>
      <c r="OH1998" s="69"/>
      <c r="OI1998" s="107"/>
      <c r="OJ1998" s="2"/>
      <c r="OK1998" s="15"/>
      <c r="OL1998" s="15"/>
      <c r="OM1998" s="80"/>
      <c r="ON1998" s="52"/>
      <c r="OO1998" s="69"/>
      <c r="OP1998" s="69"/>
      <c r="OQ1998" s="69"/>
      <c r="OR1998" s="107"/>
      <c r="OS1998" s="2"/>
      <c r="OT1998" s="15"/>
      <c r="OU1998" s="15"/>
      <c r="OV1998" s="80"/>
      <c r="OW1998" s="52"/>
      <c r="OX1998" s="69"/>
      <c r="OY1998" s="69"/>
      <c r="OZ1998" s="69"/>
      <c r="PA1998" s="107"/>
      <c r="PB1998" s="2"/>
      <c r="PC1998" s="15"/>
      <c r="PD1998" s="15"/>
      <c r="PE1998" s="80"/>
      <c r="PF1998" s="52"/>
      <c r="PG1998" s="69"/>
      <c r="PH1998" s="69"/>
      <c r="PI1998" s="69"/>
      <c r="PJ1998" s="107"/>
      <c r="PK1998" s="2"/>
      <c r="PL1998" s="15"/>
      <c r="PM1998" s="15"/>
      <c r="PN1998" s="80"/>
      <c r="PO1998" s="52"/>
      <c r="PP1998" s="69"/>
      <c r="PQ1998" s="69"/>
      <c r="PR1998" s="69"/>
      <c r="PS1998" s="107"/>
      <c r="PT1998" s="2"/>
      <c r="PU1998" s="15"/>
      <c r="PV1998" s="15"/>
      <c r="PW1998" s="80"/>
      <c r="PX1998" s="52"/>
      <c r="PY1998" s="69"/>
      <c r="PZ1998" s="69"/>
      <c r="QA1998" s="69"/>
      <c r="QB1998" s="107"/>
      <c r="QC1998" s="2"/>
      <c r="QD1998" s="15"/>
      <c r="QE1998" s="15"/>
      <c r="QF1998" s="80"/>
      <c r="QG1998" s="52"/>
      <c r="QH1998" s="69"/>
      <c r="QI1998" s="69"/>
      <c r="QJ1998" s="69"/>
      <c r="QK1998" s="107"/>
      <c r="QL1998" s="2"/>
      <c r="QM1998" s="15"/>
      <c r="QN1998" s="15"/>
      <c r="QO1998" s="80"/>
      <c r="QP1998" s="52"/>
      <c r="QQ1998" s="69"/>
      <c r="QR1998" s="69"/>
      <c r="QS1998" s="69"/>
      <c r="QT1998" s="107"/>
      <c r="QU1998" s="2"/>
      <c r="QV1998" s="15"/>
      <c r="QW1998" s="15"/>
      <c r="QX1998" s="80"/>
      <c r="QY1998" s="52"/>
      <c r="QZ1998" s="69"/>
      <c r="RA1998" s="69"/>
      <c r="RB1998" s="69"/>
      <c r="RC1998" s="107"/>
      <c r="RD1998" s="2"/>
      <c r="RE1998" s="15"/>
      <c r="RF1998" s="15"/>
      <c r="RG1998" s="80"/>
      <c r="RH1998" s="52"/>
      <c r="RI1998" s="69"/>
      <c r="RJ1998" s="69"/>
      <c r="RK1998" s="69"/>
      <c r="RL1998" s="107"/>
      <c r="RM1998" s="2"/>
      <c r="RN1998" s="15"/>
      <c r="RO1998" s="15"/>
      <c r="RP1998" s="80"/>
      <c r="RQ1998" s="52"/>
      <c r="RR1998" s="69"/>
      <c r="RS1998" s="69"/>
      <c r="RT1998" s="69"/>
      <c r="RU1998" s="107"/>
      <c r="RV1998" s="2"/>
      <c r="RW1998" s="15"/>
      <c r="RX1998" s="15"/>
      <c r="RY1998" s="80"/>
      <c r="RZ1998" s="52"/>
      <c r="SA1998" s="69"/>
      <c r="SB1998" s="69"/>
      <c r="SC1998" s="69"/>
      <c r="SD1998" s="107"/>
      <c r="SE1998" s="2"/>
      <c r="SF1998" s="15"/>
      <c r="SG1998" s="15"/>
      <c r="SH1998" s="80"/>
      <c r="SI1998" s="52"/>
      <c r="SJ1998" s="69"/>
      <c r="SK1998" s="69"/>
      <c r="SL1998" s="69"/>
      <c r="SM1998" s="107"/>
      <c r="SN1998" s="2"/>
      <c r="SO1998" s="15"/>
      <c r="SP1998" s="15"/>
      <c r="SQ1998" s="80"/>
      <c r="SR1998" s="52"/>
      <c r="SS1998" s="69"/>
      <c r="ST1998" s="69"/>
      <c r="SU1998" s="69"/>
      <c r="SV1998" s="107"/>
      <c r="SW1998" s="2"/>
      <c r="SX1998" s="15"/>
      <c r="SY1998" s="15"/>
      <c r="SZ1998" s="80"/>
      <c r="TA1998" s="52"/>
      <c r="TB1998" s="69"/>
      <c r="TC1998" s="69"/>
      <c r="TD1998" s="69"/>
      <c r="TE1998" s="107"/>
      <c r="TF1998" s="2"/>
      <c r="TG1998" s="15"/>
      <c r="TH1998" s="15"/>
      <c r="TI1998" s="80"/>
      <c r="TJ1998" s="52"/>
      <c r="TK1998" s="69"/>
      <c r="TL1998" s="69"/>
      <c r="TM1998" s="69"/>
      <c r="TN1998" s="107"/>
      <c r="TO1998" s="2"/>
      <c r="TP1998" s="15"/>
      <c r="TQ1998" s="15"/>
      <c r="TR1998" s="80"/>
      <c r="TS1998" s="52"/>
      <c r="TT1998" s="69"/>
      <c r="TU1998" s="69"/>
      <c r="TV1998" s="69"/>
      <c r="TW1998" s="107"/>
      <c r="TX1998" s="2"/>
      <c r="TY1998" s="15"/>
      <c r="TZ1998" s="15"/>
      <c r="UA1998" s="80"/>
      <c r="UB1998" s="52"/>
      <c r="UC1998" s="69"/>
      <c r="UD1998" s="69"/>
      <c r="UE1998" s="69"/>
      <c r="UF1998" s="107"/>
      <c r="UG1998" s="2"/>
      <c r="UH1998" s="15"/>
      <c r="UI1998" s="15"/>
      <c r="UJ1998" s="80"/>
      <c r="UK1998" s="52"/>
      <c r="UL1998" s="69"/>
      <c r="UM1998" s="69"/>
      <c r="UN1998" s="69"/>
      <c r="UO1998" s="107"/>
      <c r="UP1998" s="2"/>
      <c r="UQ1998" s="15"/>
      <c r="UR1998" s="15"/>
      <c r="US1998" s="80"/>
      <c r="UT1998" s="52"/>
      <c r="UU1998" s="69"/>
      <c r="UV1998" s="69"/>
      <c r="UW1998" s="69"/>
      <c r="UX1998" s="107"/>
      <c r="UY1998" s="2"/>
      <c r="UZ1998" s="15"/>
      <c r="VA1998" s="15"/>
      <c r="VB1998" s="80"/>
      <c r="VC1998" s="52"/>
      <c r="VD1998" s="69"/>
      <c r="VE1998" s="69"/>
      <c r="VF1998" s="69"/>
      <c r="VG1998" s="107"/>
      <c r="VH1998" s="2"/>
      <c r="VI1998" s="15"/>
      <c r="VJ1998" s="15"/>
      <c r="VK1998" s="80"/>
      <c r="VL1998" s="52"/>
      <c r="VM1998" s="69"/>
      <c r="VN1998" s="69"/>
      <c r="VO1998" s="69"/>
      <c r="VP1998" s="107"/>
      <c r="VQ1998" s="2"/>
      <c r="VR1998" s="15"/>
      <c r="VS1998" s="15"/>
      <c r="VT1998" s="80"/>
      <c r="VU1998" s="52"/>
      <c r="VV1998" s="69"/>
      <c r="VW1998" s="69"/>
      <c r="VX1998" s="69"/>
      <c r="VY1998" s="107"/>
      <c r="VZ1998" s="2"/>
      <c r="WA1998" s="15"/>
      <c r="WB1998" s="15"/>
      <c r="WC1998" s="80"/>
      <c r="WD1998" s="52"/>
      <c r="WE1998" s="69"/>
      <c r="WF1998" s="69"/>
      <c r="WG1998" s="69"/>
      <c r="WH1998" s="107"/>
      <c r="WI1998" s="2"/>
      <c r="WJ1998" s="15"/>
      <c r="WK1998" s="15"/>
      <c r="WL1998" s="80"/>
      <c r="WM1998" s="52"/>
      <c r="WN1998" s="69"/>
      <c r="WO1998" s="69"/>
      <c r="WP1998" s="69"/>
      <c r="WQ1998" s="107"/>
      <c r="WR1998" s="2"/>
      <c r="WS1998" s="15"/>
      <c r="WT1998" s="15"/>
      <c r="WU1998" s="80"/>
      <c r="WV1998" s="52"/>
      <c r="WW1998" s="69"/>
      <c r="WX1998" s="69"/>
      <c r="WY1998" s="69"/>
      <c r="WZ1998" s="107"/>
      <c r="XA1998" s="2"/>
      <c r="XB1998" s="15"/>
      <c r="XC1998" s="15"/>
      <c r="XD1998" s="80"/>
      <c r="XE1998" s="52"/>
      <c r="XF1998" s="69"/>
      <c r="XG1998" s="69"/>
      <c r="XH1998" s="69"/>
      <c r="XI1998" s="107"/>
      <c r="XJ1998" s="2"/>
      <c r="XK1998" s="15"/>
      <c r="XL1998" s="15"/>
      <c r="XM1998" s="80"/>
      <c r="XN1998" s="52"/>
      <c r="XO1998" s="69"/>
      <c r="XP1998" s="69"/>
      <c r="XQ1998" s="69"/>
      <c r="XR1998" s="107"/>
      <c r="XS1998" s="2"/>
      <c r="XT1998" s="15"/>
      <c r="XU1998" s="15"/>
      <c r="XV1998" s="80"/>
      <c r="XW1998" s="52"/>
      <c r="XX1998" s="69"/>
      <c r="XY1998" s="69"/>
      <c r="XZ1998" s="69"/>
      <c r="YA1998" s="107"/>
      <c r="YB1998" s="2"/>
      <c r="YC1998" s="15"/>
      <c r="YD1998" s="15"/>
      <c r="YE1998" s="80"/>
      <c r="YF1998" s="52"/>
      <c r="YG1998" s="69"/>
      <c r="YH1998" s="69"/>
      <c r="YI1998" s="69"/>
      <c r="YJ1998" s="107"/>
      <c r="YK1998" s="2"/>
      <c r="YL1998" s="15"/>
      <c r="YM1998" s="15"/>
      <c r="YN1998" s="80"/>
      <c r="YO1998" s="52"/>
      <c r="YP1998" s="69"/>
      <c r="YQ1998" s="69"/>
      <c r="YR1998" s="69"/>
      <c r="YS1998" s="107"/>
      <c r="YT1998" s="2"/>
      <c r="YU1998" s="15"/>
      <c r="YV1998" s="15"/>
      <c r="YW1998" s="80"/>
      <c r="YX1998" s="52"/>
      <c r="YY1998" s="69"/>
      <c r="YZ1998" s="69"/>
      <c r="ZA1998" s="69"/>
      <c r="ZB1998" s="107"/>
      <c r="ZC1998" s="2"/>
      <c r="ZD1998" s="15"/>
      <c r="ZE1998" s="15"/>
      <c r="ZF1998" s="80"/>
      <c r="ZG1998" s="52"/>
      <c r="ZH1998" s="69"/>
      <c r="ZI1998" s="69"/>
      <c r="ZJ1998" s="69"/>
      <c r="ZK1998" s="107"/>
      <c r="ZL1998" s="2"/>
      <c r="ZM1998" s="15"/>
      <c r="ZN1998" s="15"/>
      <c r="ZO1998" s="80"/>
      <c r="ZP1998" s="52"/>
      <c r="ZQ1998" s="69"/>
      <c r="ZR1998" s="69"/>
      <c r="ZS1998" s="69"/>
      <c r="ZT1998" s="107"/>
      <c r="ZU1998" s="2"/>
      <c r="ZV1998" s="15"/>
      <c r="ZW1998" s="15"/>
      <c r="ZX1998" s="80"/>
      <c r="ZY1998" s="52"/>
      <c r="ZZ1998" s="69"/>
      <c r="AAA1998" s="69"/>
      <c r="AAB1998" s="69"/>
      <c r="AAC1998" s="107"/>
      <c r="AAD1998" s="2"/>
      <c r="AAE1998" s="15"/>
      <c r="AAF1998" s="15"/>
      <c r="AAG1998" s="80"/>
      <c r="AAH1998" s="52"/>
      <c r="AAI1998" s="69"/>
      <c r="AAJ1998" s="69"/>
      <c r="AAK1998" s="69"/>
      <c r="AAL1998" s="107"/>
      <c r="AAM1998" s="2"/>
      <c r="AAN1998" s="15"/>
      <c r="AAO1998" s="15"/>
      <c r="AAP1998" s="80"/>
      <c r="AAQ1998" s="52"/>
      <c r="AAR1998" s="69"/>
      <c r="AAS1998" s="69"/>
      <c r="AAT1998" s="69"/>
      <c r="AAU1998" s="107"/>
      <c r="AAV1998" s="2"/>
      <c r="AAW1998" s="15"/>
      <c r="AAX1998" s="15"/>
      <c r="AAY1998" s="80"/>
      <c r="AAZ1998" s="52"/>
      <c r="ABA1998" s="69"/>
      <c r="ABB1998" s="69"/>
      <c r="ABC1998" s="69"/>
      <c r="ABD1998" s="107"/>
      <c r="ABE1998" s="2"/>
      <c r="ABF1998" s="15"/>
      <c r="ABG1998" s="15"/>
      <c r="ABH1998" s="80"/>
      <c r="ABI1998" s="52"/>
      <c r="ABJ1998" s="69"/>
      <c r="ABK1998" s="69"/>
      <c r="ABL1998" s="69"/>
      <c r="ABM1998" s="107"/>
      <c r="ABN1998" s="2"/>
      <c r="ABO1998" s="15"/>
      <c r="ABP1998" s="15"/>
      <c r="ABQ1998" s="80"/>
      <c r="ABR1998" s="52"/>
      <c r="ABS1998" s="69"/>
      <c r="ABT1998" s="69"/>
      <c r="ABU1998" s="69"/>
      <c r="ABV1998" s="107"/>
      <c r="ABW1998" s="2"/>
      <c r="ABX1998" s="15"/>
      <c r="ABY1998" s="15"/>
      <c r="ABZ1998" s="80"/>
      <c r="ACA1998" s="52"/>
      <c r="ACB1998" s="69"/>
      <c r="ACC1998" s="69"/>
      <c r="ACD1998" s="69"/>
      <c r="ACE1998" s="107"/>
      <c r="ACF1998" s="2"/>
      <c r="ACG1998" s="15"/>
      <c r="ACH1998" s="15"/>
      <c r="ACI1998" s="80"/>
      <c r="ACJ1998" s="52"/>
      <c r="ACK1998" s="69"/>
      <c r="ACL1998" s="69"/>
      <c r="ACM1998" s="69"/>
      <c r="ACN1998" s="107"/>
      <c r="ACO1998" s="2"/>
      <c r="ACP1998" s="15"/>
      <c r="ACQ1998" s="15"/>
      <c r="ACR1998" s="80"/>
      <c r="ACS1998" s="52"/>
      <c r="ACT1998" s="69"/>
      <c r="ACU1998" s="69"/>
      <c r="ACV1998" s="69"/>
      <c r="ACW1998" s="107"/>
      <c r="ACX1998" s="2"/>
      <c r="ACY1998" s="15"/>
      <c r="ACZ1998" s="15"/>
      <c r="ADA1998" s="80"/>
      <c r="ADB1998" s="52"/>
      <c r="ADC1998" s="69"/>
      <c r="ADD1998" s="69"/>
      <c r="ADE1998" s="69"/>
      <c r="ADF1998" s="107"/>
      <c r="ADG1998" s="2"/>
      <c r="ADH1998" s="15"/>
      <c r="ADI1998" s="15"/>
      <c r="ADJ1998" s="80"/>
      <c r="ADK1998" s="52"/>
      <c r="ADL1998" s="69"/>
      <c r="ADM1998" s="69"/>
      <c r="ADN1998" s="69"/>
      <c r="ADO1998" s="107"/>
      <c r="ADP1998" s="2"/>
      <c r="ADQ1998" s="15"/>
      <c r="ADR1998" s="15"/>
      <c r="ADS1998" s="80"/>
      <c r="ADT1998" s="52"/>
      <c r="ADU1998" s="69"/>
      <c r="ADV1998" s="69"/>
      <c r="ADW1998" s="69"/>
      <c r="ADX1998" s="107"/>
      <c r="ADY1998" s="2"/>
      <c r="ADZ1998" s="15"/>
      <c r="AEA1998" s="15"/>
      <c r="AEB1998" s="80"/>
      <c r="AEC1998" s="52"/>
      <c r="AED1998" s="69"/>
      <c r="AEE1998" s="69"/>
      <c r="AEF1998" s="69"/>
      <c r="AEG1998" s="107"/>
      <c r="AEH1998" s="2"/>
      <c r="AEI1998" s="15"/>
      <c r="AEJ1998" s="15"/>
      <c r="AEK1998" s="80"/>
      <c r="AEL1998" s="52"/>
      <c r="AEM1998" s="69"/>
      <c r="AEN1998" s="69"/>
      <c r="AEO1998" s="69"/>
      <c r="AEP1998" s="107"/>
      <c r="AEQ1998" s="2"/>
      <c r="AER1998" s="15"/>
      <c r="AES1998" s="15"/>
      <c r="AET1998" s="80"/>
      <c r="AEU1998" s="52"/>
      <c r="AEV1998" s="69"/>
      <c r="AEW1998" s="69"/>
      <c r="AEX1998" s="69"/>
      <c r="AEY1998" s="107"/>
      <c r="AEZ1998" s="2"/>
      <c r="AFA1998" s="15"/>
      <c r="AFB1998" s="15"/>
      <c r="AFC1998" s="80"/>
      <c r="AFD1998" s="52"/>
      <c r="AFE1998" s="69"/>
      <c r="AFF1998" s="69"/>
      <c r="AFG1998" s="69"/>
      <c r="AFH1998" s="107"/>
      <c r="AFI1998" s="2"/>
      <c r="AFJ1998" s="15"/>
      <c r="AFK1998" s="15"/>
      <c r="AFL1998" s="80"/>
      <c r="AFM1998" s="52"/>
      <c r="AFN1998" s="69"/>
      <c r="AFO1998" s="69"/>
      <c r="AFP1998" s="69"/>
      <c r="AFQ1998" s="107"/>
      <c r="AFR1998" s="2"/>
      <c r="AFS1998" s="15"/>
      <c r="AFT1998" s="15"/>
      <c r="AFU1998" s="80"/>
      <c r="AFV1998" s="52"/>
      <c r="AFW1998" s="69"/>
      <c r="AFX1998" s="69"/>
      <c r="AFY1998" s="69"/>
      <c r="AFZ1998" s="107"/>
      <c r="AGA1998" s="2"/>
      <c r="AGB1998" s="15"/>
      <c r="AGC1998" s="15"/>
      <c r="AGD1998" s="80"/>
      <c r="AGE1998" s="52"/>
      <c r="AGF1998" s="69"/>
      <c r="AGG1998" s="69"/>
      <c r="AGH1998" s="69"/>
      <c r="AGI1998" s="107"/>
      <c r="AGJ1998" s="2"/>
      <c r="AGK1998" s="15"/>
      <c r="AGL1998" s="15"/>
      <c r="AGM1998" s="80"/>
      <c r="AGN1998" s="52"/>
      <c r="AGO1998" s="69"/>
      <c r="AGP1998" s="69"/>
      <c r="AGQ1998" s="69"/>
      <c r="AGR1998" s="107"/>
      <c r="AGS1998" s="2"/>
      <c r="AGT1998" s="15"/>
      <c r="AGU1998" s="15"/>
      <c r="AGV1998" s="80"/>
      <c r="AGW1998" s="52"/>
      <c r="AGX1998" s="69"/>
      <c r="AGY1998" s="69"/>
      <c r="AGZ1998" s="69"/>
      <c r="AHA1998" s="107"/>
      <c r="AHB1998" s="2"/>
      <c r="AHC1998" s="15"/>
      <c r="AHD1998" s="15"/>
      <c r="AHE1998" s="80"/>
      <c r="AHF1998" s="52"/>
      <c r="AHG1998" s="69"/>
      <c r="AHH1998" s="69"/>
      <c r="AHI1998" s="69"/>
      <c r="AHJ1998" s="107"/>
      <c r="AHK1998" s="2"/>
      <c r="AHL1998" s="15"/>
      <c r="AHM1998" s="15"/>
      <c r="AHN1998" s="80"/>
      <c r="AHO1998" s="52"/>
      <c r="AHP1998" s="69"/>
      <c r="AHQ1998" s="69"/>
      <c r="AHR1998" s="69"/>
      <c r="AHS1998" s="107"/>
      <c r="AHT1998" s="2"/>
      <c r="AHU1998" s="15"/>
      <c r="AHV1998" s="15"/>
      <c r="AHW1998" s="80"/>
      <c r="AHX1998" s="52"/>
      <c r="AHY1998" s="69"/>
      <c r="AHZ1998" s="69"/>
      <c r="AIA1998" s="69"/>
      <c r="AIB1998" s="107"/>
      <c r="AIC1998" s="2"/>
      <c r="AID1998" s="15"/>
      <c r="AIE1998" s="15"/>
      <c r="AIF1998" s="80"/>
      <c r="AIG1998" s="52"/>
      <c r="AIH1998" s="69"/>
      <c r="AII1998" s="69"/>
      <c r="AIJ1998" s="69"/>
      <c r="AIK1998" s="107"/>
      <c r="AIL1998" s="2"/>
      <c r="AIM1998" s="15"/>
      <c r="AIN1998" s="15"/>
      <c r="AIO1998" s="80"/>
      <c r="AIP1998" s="52"/>
      <c r="AIQ1998" s="69"/>
      <c r="AIR1998" s="69"/>
      <c r="AIS1998" s="69"/>
      <c r="AIT1998" s="107"/>
      <c r="AIU1998" s="2"/>
      <c r="AIV1998" s="15"/>
      <c r="AIW1998" s="15"/>
      <c r="AIX1998" s="80"/>
      <c r="AIY1998" s="52"/>
      <c r="AIZ1998" s="69"/>
      <c r="AJA1998" s="69"/>
      <c r="AJB1998" s="69"/>
      <c r="AJC1998" s="107"/>
      <c r="AJD1998" s="2"/>
      <c r="AJE1998" s="15"/>
      <c r="AJF1998" s="15"/>
      <c r="AJG1998" s="80"/>
      <c r="AJH1998" s="52"/>
      <c r="AJI1998" s="69"/>
      <c r="AJJ1998" s="69"/>
      <c r="AJK1998" s="69"/>
      <c r="AJL1998" s="107"/>
      <c r="AJM1998" s="2"/>
      <c r="AJN1998" s="15"/>
      <c r="AJO1998" s="15"/>
      <c r="AJP1998" s="80"/>
      <c r="AJQ1998" s="52"/>
      <c r="AJR1998" s="69"/>
      <c r="AJS1998" s="69"/>
      <c r="AJT1998" s="69"/>
      <c r="AJU1998" s="107"/>
      <c r="AJV1998" s="2"/>
      <c r="AJW1998" s="15"/>
      <c r="AJX1998" s="15"/>
      <c r="AJY1998" s="80"/>
      <c r="AJZ1998" s="52"/>
      <c r="AKA1998" s="69"/>
      <c r="AKB1998" s="69"/>
      <c r="AKC1998" s="69"/>
      <c r="AKD1998" s="107"/>
      <c r="AKE1998" s="2"/>
      <c r="AKF1998" s="15"/>
      <c r="AKG1998" s="15"/>
      <c r="AKH1998" s="80"/>
      <c r="AKI1998" s="52"/>
      <c r="AKJ1998" s="69"/>
      <c r="AKK1998" s="69"/>
      <c r="AKL1998" s="69"/>
      <c r="AKM1998" s="107"/>
      <c r="AKN1998" s="2"/>
      <c r="AKO1998" s="15"/>
      <c r="AKP1998" s="15"/>
      <c r="AKQ1998" s="80"/>
      <c r="AKR1998" s="52"/>
      <c r="AKS1998" s="69"/>
      <c r="AKT1998" s="69"/>
      <c r="AKU1998" s="69"/>
      <c r="AKV1998" s="107"/>
      <c r="AKW1998" s="2"/>
      <c r="AKX1998" s="15"/>
      <c r="AKY1998" s="15"/>
      <c r="AKZ1998" s="80"/>
      <c r="ALA1998" s="52"/>
      <c r="ALB1998" s="69"/>
      <c r="ALC1998" s="69"/>
      <c r="ALD1998" s="69"/>
      <c r="ALE1998" s="107"/>
      <c r="ALF1998" s="2"/>
      <c r="ALG1998" s="15"/>
      <c r="ALH1998" s="15"/>
      <c r="ALI1998" s="80"/>
      <c r="ALJ1998" s="52"/>
      <c r="ALK1998" s="69"/>
      <c r="ALL1998" s="69"/>
      <c r="ALM1998" s="69"/>
      <c r="ALN1998" s="107"/>
      <c r="ALO1998" s="2"/>
      <c r="ALP1998" s="15"/>
      <c r="ALQ1998" s="15"/>
      <c r="ALR1998" s="80"/>
      <c r="ALS1998" s="52"/>
      <c r="ALT1998" s="69"/>
      <c r="ALU1998" s="69"/>
      <c r="ALV1998" s="69"/>
      <c r="ALW1998" s="107"/>
      <c r="ALX1998" s="2"/>
      <c r="ALY1998" s="15"/>
      <c r="ALZ1998" s="15"/>
      <c r="AMA1998" s="80"/>
      <c r="AMB1998" s="52"/>
      <c r="AMC1998" s="69"/>
      <c r="AMD1998" s="69"/>
      <c r="AME1998" s="69"/>
      <c r="AMF1998" s="107"/>
      <c r="AMG1998" s="2"/>
      <c r="AMH1998" s="15"/>
      <c r="AMI1998" s="15"/>
      <c r="AMJ1998" s="80"/>
      <c r="AMK1998" s="52"/>
      <c r="AML1998" s="69"/>
      <c r="AMM1998" s="69"/>
      <c r="AMN1998" s="69"/>
      <c r="AMO1998" s="107"/>
      <c r="AMP1998" s="2"/>
      <c r="AMQ1998" s="15"/>
      <c r="AMR1998" s="15"/>
      <c r="AMS1998" s="80"/>
      <c r="AMT1998" s="52"/>
      <c r="AMU1998" s="69"/>
      <c r="AMV1998" s="69"/>
      <c r="AMW1998" s="69"/>
      <c r="AMX1998" s="107"/>
      <c r="AMY1998" s="2"/>
      <c r="AMZ1998" s="15"/>
      <c r="ANA1998" s="15"/>
      <c r="ANB1998" s="80"/>
      <c r="ANC1998" s="52"/>
      <c r="AND1998" s="69"/>
      <c r="ANE1998" s="69"/>
      <c r="ANF1998" s="69"/>
      <c r="ANG1998" s="107"/>
      <c r="ANH1998" s="2"/>
      <c r="ANI1998" s="15"/>
      <c r="ANJ1998" s="15"/>
      <c r="ANK1998" s="80"/>
      <c r="ANL1998" s="52"/>
      <c r="ANM1998" s="69"/>
      <c r="ANN1998" s="69"/>
      <c r="ANO1998" s="69"/>
      <c r="ANP1998" s="107"/>
      <c r="ANQ1998" s="2"/>
      <c r="ANR1998" s="15"/>
      <c r="ANS1998" s="15"/>
      <c r="ANT1998" s="80"/>
      <c r="ANU1998" s="52"/>
      <c r="ANV1998" s="69"/>
      <c r="ANW1998" s="69"/>
      <c r="ANX1998" s="69"/>
      <c r="ANY1998" s="107"/>
      <c r="ANZ1998" s="2"/>
      <c r="AOA1998" s="15"/>
      <c r="AOB1998" s="15"/>
      <c r="AOC1998" s="80"/>
      <c r="AOD1998" s="52"/>
      <c r="AOE1998" s="69"/>
      <c r="AOF1998" s="69"/>
      <c r="AOG1998" s="69"/>
      <c r="AOH1998" s="107"/>
      <c r="AOI1998" s="2"/>
      <c r="AOJ1998" s="15"/>
      <c r="AOK1998" s="15"/>
      <c r="AOL1998" s="80"/>
      <c r="AOM1998" s="52"/>
      <c r="AON1998" s="69"/>
      <c r="AOO1998" s="69"/>
      <c r="AOP1998" s="69"/>
      <c r="AOQ1998" s="107"/>
      <c r="AOR1998" s="2"/>
      <c r="AOS1998" s="15"/>
      <c r="AOT1998" s="15"/>
      <c r="AOU1998" s="80"/>
      <c r="AOV1998" s="52"/>
      <c r="AOW1998" s="69"/>
      <c r="AOX1998" s="69"/>
      <c r="AOY1998" s="69"/>
      <c r="AOZ1998" s="107"/>
      <c r="APA1998" s="2"/>
      <c r="APB1998" s="15"/>
      <c r="APC1998" s="15"/>
      <c r="APD1998" s="80"/>
      <c r="APE1998" s="52"/>
      <c r="APF1998" s="69"/>
      <c r="APG1998" s="69"/>
      <c r="APH1998" s="69"/>
      <c r="API1998" s="107"/>
      <c r="APJ1998" s="2"/>
      <c r="APK1998" s="15"/>
      <c r="APL1998" s="15"/>
      <c r="APM1998" s="80"/>
      <c r="APN1998" s="52"/>
      <c r="APO1998" s="69"/>
      <c r="APP1998" s="69"/>
      <c r="APQ1998" s="69"/>
      <c r="APR1998" s="107"/>
      <c r="APS1998" s="2"/>
      <c r="APT1998" s="15"/>
      <c r="APU1998" s="15"/>
      <c r="APV1998" s="80"/>
      <c r="APW1998" s="52"/>
      <c r="APX1998" s="69"/>
      <c r="APY1998" s="69"/>
      <c r="APZ1998" s="69"/>
      <c r="AQA1998" s="107"/>
      <c r="AQB1998" s="2"/>
      <c r="AQC1998" s="15"/>
      <c r="AQD1998" s="15"/>
      <c r="AQE1998" s="80"/>
      <c r="AQF1998" s="52"/>
      <c r="AQG1998" s="69"/>
      <c r="AQH1998" s="69"/>
      <c r="AQI1998" s="69"/>
      <c r="AQJ1998" s="107"/>
      <c r="AQK1998" s="2"/>
      <c r="AQL1998" s="15"/>
      <c r="AQM1998" s="15"/>
      <c r="AQN1998" s="80"/>
      <c r="AQO1998" s="52"/>
      <c r="AQP1998" s="69"/>
      <c r="AQQ1998" s="69"/>
      <c r="AQR1998" s="69"/>
      <c r="AQS1998" s="107"/>
      <c r="AQT1998" s="2"/>
      <c r="AQU1998" s="15"/>
      <c r="AQV1998" s="15"/>
      <c r="AQW1998" s="80"/>
      <c r="AQX1998" s="52"/>
      <c r="AQY1998" s="69"/>
      <c r="AQZ1998" s="69"/>
      <c r="ARA1998" s="69"/>
      <c r="ARB1998" s="107"/>
      <c r="ARC1998" s="2"/>
      <c r="ARD1998" s="15"/>
      <c r="ARE1998" s="15"/>
      <c r="ARF1998" s="80"/>
      <c r="ARG1998" s="52"/>
      <c r="ARH1998" s="69"/>
      <c r="ARI1998" s="69"/>
      <c r="ARJ1998" s="69"/>
      <c r="ARK1998" s="107"/>
      <c r="ARL1998" s="2"/>
      <c r="ARM1998" s="15"/>
      <c r="ARN1998" s="15"/>
      <c r="ARO1998" s="80"/>
      <c r="ARP1998" s="52"/>
      <c r="ARQ1998" s="69"/>
      <c r="ARR1998" s="69"/>
      <c r="ARS1998" s="69"/>
      <c r="ART1998" s="107"/>
      <c r="ARU1998" s="2"/>
      <c r="ARV1998" s="15"/>
      <c r="ARW1998" s="15"/>
      <c r="ARX1998" s="80"/>
      <c r="ARY1998" s="52"/>
      <c r="ARZ1998" s="69"/>
      <c r="ASA1998" s="69"/>
      <c r="ASB1998" s="69"/>
      <c r="ASC1998" s="107"/>
      <c r="ASD1998" s="2"/>
      <c r="ASE1998" s="15"/>
      <c r="ASF1998" s="15"/>
      <c r="ASG1998" s="80"/>
      <c r="ASH1998" s="52"/>
      <c r="ASI1998" s="69"/>
      <c r="ASJ1998" s="69"/>
      <c r="ASK1998" s="69"/>
      <c r="ASL1998" s="107"/>
      <c r="ASM1998" s="2"/>
      <c r="ASN1998" s="15"/>
      <c r="ASO1998" s="15"/>
      <c r="ASP1998" s="80"/>
      <c r="ASQ1998" s="52"/>
      <c r="ASR1998" s="69"/>
      <c r="ASS1998" s="69"/>
      <c r="AST1998" s="69"/>
      <c r="ASU1998" s="107"/>
      <c r="ASV1998" s="2"/>
      <c r="ASW1998" s="15"/>
      <c r="ASX1998" s="15"/>
      <c r="ASY1998" s="80"/>
      <c r="ASZ1998" s="52"/>
      <c r="ATA1998" s="69"/>
      <c r="ATB1998" s="69"/>
      <c r="ATC1998" s="69"/>
      <c r="ATD1998" s="107"/>
      <c r="ATE1998" s="2"/>
      <c r="ATF1998" s="15"/>
      <c r="ATG1998" s="15"/>
      <c r="ATH1998" s="80"/>
      <c r="ATI1998" s="52"/>
      <c r="ATJ1998" s="69"/>
      <c r="ATK1998" s="69"/>
      <c r="ATL1998" s="69"/>
      <c r="ATM1998" s="107"/>
      <c r="ATN1998" s="2"/>
      <c r="ATO1998" s="15"/>
      <c r="ATP1998" s="15"/>
      <c r="ATQ1998" s="80"/>
      <c r="ATR1998" s="52"/>
      <c r="ATS1998" s="69"/>
      <c r="ATT1998" s="69"/>
      <c r="ATU1998" s="69"/>
      <c r="ATV1998" s="107"/>
      <c r="ATW1998" s="2"/>
      <c r="ATX1998" s="15"/>
      <c r="ATY1998" s="15"/>
      <c r="ATZ1998" s="80"/>
      <c r="AUA1998" s="52"/>
      <c r="AUB1998" s="69"/>
      <c r="AUC1998" s="69"/>
      <c r="AUD1998" s="69"/>
      <c r="AUE1998" s="107"/>
      <c r="AUF1998" s="2"/>
      <c r="AUG1998" s="15"/>
      <c r="AUH1998" s="15"/>
      <c r="AUI1998" s="80"/>
      <c r="AUJ1998" s="52"/>
      <c r="AUK1998" s="69"/>
      <c r="AUL1998" s="69"/>
      <c r="AUM1998" s="69"/>
      <c r="AUN1998" s="107"/>
      <c r="AUO1998" s="2"/>
      <c r="AUP1998" s="15"/>
      <c r="AUQ1998" s="15"/>
      <c r="AUR1998" s="80"/>
      <c r="AUS1998" s="52"/>
      <c r="AUT1998" s="69"/>
      <c r="AUU1998" s="69"/>
      <c r="AUV1998" s="69"/>
      <c r="AUW1998" s="107"/>
      <c r="AUX1998" s="2"/>
      <c r="AUY1998" s="15"/>
      <c r="AUZ1998" s="15"/>
      <c r="AVA1998" s="80"/>
      <c r="AVB1998" s="52"/>
      <c r="AVC1998" s="69"/>
      <c r="AVD1998" s="69"/>
      <c r="AVE1998" s="69"/>
      <c r="AVF1998" s="107"/>
      <c r="AVG1998" s="2"/>
      <c r="AVH1998" s="15"/>
      <c r="AVI1998" s="15"/>
      <c r="AVJ1998" s="80"/>
      <c r="AVK1998" s="52"/>
      <c r="AVL1998" s="69"/>
      <c r="AVM1998" s="69"/>
      <c r="AVN1998" s="69"/>
      <c r="AVO1998" s="107"/>
      <c r="AVP1998" s="2"/>
      <c r="AVQ1998" s="15"/>
      <c r="AVR1998" s="15"/>
      <c r="AVS1998" s="80"/>
      <c r="AVT1998" s="52"/>
      <c r="AVU1998" s="69"/>
      <c r="AVV1998" s="69"/>
      <c r="AVW1998" s="69"/>
      <c r="AVX1998" s="107"/>
      <c r="AVY1998" s="2"/>
      <c r="AVZ1998" s="15"/>
      <c r="AWA1998" s="15"/>
      <c r="AWB1998" s="80"/>
      <c r="AWC1998" s="52"/>
      <c r="AWD1998" s="69"/>
      <c r="AWE1998" s="69"/>
      <c r="AWF1998" s="69"/>
      <c r="AWG1998" s="107"/>
      <c r="AWH1998" s="2"/>
      <c r="AWI1998" s="15"/>
      <c r="AWJ1998" s="15"/>
      <c r="AWK1998" s="80"/>
      <c r="AWL1998" s="52"/>
      <c r="AWM1998" s="69"/>
      <c r="AWN1998" s="69"/>
      <c r="AWO1998" s="69"/>
      <c r="AWP1998" s="107"/>
      <c r="AWQ1998" s="2"/>
      <c r="AWR1998" s="15"/>
      <c r="AWS1998" s="15"/>
      <c r="AWT1998" s="80"/>
      <c r="AWU1998" s="52"/>
      <c r="AWV1998" s="69"/>
      <c r="AWW1998" s="69"/>
      <c r="AWX1998" s="69"/>
      <c r="AWY1998" s="107"/>
      <c r="AWZ1998" s="2"/>
      <c r="AXA1998" s="15"/>
      <c r="AXB1998" s="15"/>
      <c r="AXC1998" s="80"/>
      <c r="AXD1998" s="52"/>
      <c r="AXE1998" s="69"/>
      <c r="AXF1998" s="69"/>
      <c r="AXG1998" s="69"/>
      <c r="AXH1998" s="107"/>
      <c r="AXI1998" s="2"/>
      <c r="AXJ1998" s="15"/>
      <c r="AXK1998" s="15"/>
      <c r="AXL1998" s="80"/>
      <c r="AXM1998" s="52"/>
      <c r="AXN1998" s="69"/>
      <c r="AXO1998" s="69"/>
      <c r="AXP1998" s="69"/>
      <c r="AXQ1998" s="107"/>
      <c r="AXR1998" s="2"/>
      <c r="AXS1998" s="15"/>
      <c r="AXT1998" s="15"/>
      <c r="AXU1998" s="80"/>
      <c r="AXV1998" s="52"/>
      <c r="AXW1998" s="69"/>
      <c r="AXX1998" s="69"/>
      <c r="AXY1998" s="69"/>
      <c r="AXZ1998" s="107"/>
      <c r="AYA1998" s="2"/>
      <c r="AYB1998" s="15"/>
      <c r="AYC1998" s="15"/>
      <c r="AYD1998" s="80"/>
      <c r="AYE1998" s="52"/>
      <c r="AYF1998" s="69"/>
      <c r="AYG1998" s="69"/>
      <c r="AYH1998" s="69"/>
      <c r="AYI1998" s="107"/>
      <c r="AYJ1998" s="2"/>
      <c r="AYK1998" s="15"/>
      <c r="AYL1998" s="15"/>
      <c r="AYM1998" s="80"/>
      <c r="AYN1998" s="52"/>
      <c r="AYO1998" s="69"/>
      <c r="AYP1998" s="69"/>
      <c r="AYQ1998" s="69"/>
      <c r="AYR1998" s="107"/>
      <c r="AYS1998" s="2"/>
      <c r="AYT1998" s="15"/>
      <c r="AYU1998" s="15"/>
      <c r="AYV1998" s="80"/>
      <c r="AYW1998" s="52"/>
      <c r="AYX1998" s="69"/>
      <c r="AYY1998" s="69"/>
      <c r="AYZ1998" s="69"/>
      <c r="AZA1998" s="107"/>
      <c r="AZB1998" s="2"/>
      <c r="AZC1998" s="15"/>
      <c r="AZD1998" s="15"/>
      <c r="AZE1998" s="80"/>
      <c r="AZF1998" s="52"/>
      <c r="AZG1998" s="69"/>
      <c r="AZH1998" s="69"/>
      <c r="AZI1998" s="69"/>
      <c r="AZJ1998" s="107"/>
      <c r="AZK1998" s="2"/>
      <c r="AZL1998" s="15"/>
      <c r="AZM1998" s="15"/>
      <c r="AZN1998" s="80"/>
      <c r="AZO1998" s="52"/>
      <c r="AZP1998" s="69"/>
      <c r="AZQ1998" s="69"/>
      <c r="AZR1998" s="69"/>
      <c r="AZS1998" s="107"/>
      <c r="AZT1998" s="2"/>
      <c r="AZU1998" s="15"/>
      <c r="AZV1998" s="15"/>
      <c r="AZW1998" s="80"/>
      <c r="AZX1998" s="52"/>
      <c r="AZY1998" s="69"/>
      <c r="AZZ1998" s="69"/>
      <c r="BAA1998" s="69"/>
      <c r="BAB1998" s="107"/>
      <c r="BAC1998" s="2"/>
      <c r="BAD1998" s="15"/>
      <c r="BAE1998" s="15"/>
      <c r="BAF1998" s="80"/>
      <c r="BAG1998" s="52"/>
      <c r="BAH1998" s="69"/>
      <c r="BAI1998" s="69"/>
      <c r="BAJ1998" s="69"/>
      <c r="BAK1998" s="107"/>
      <c r="BAL1998" s="2"/>
      <c r="BAM1998" s="15"/>
      <c r="BAN1998" s="15"/>
      <c r="BAO1998" s="80"/>
      <c r="BAP1998" s="52"/>
      <c r="BAQ1998" s="69"/>
      <c r="BAR1998" s="69"/>
      <c r="BAS1998" s="69"/>
      <c r="BAT1998" s="107"/>
      <c r="BAU1998" s="2"/>
      <c r="BAV1998" s="15"/>
      <c r="BAW1998" s="15"/>
      <c r="BAX1998" s="80"/>
      <c r="BAY1998" s="52"/>
      <c r="BAZ1998" s="69"/>
      <c r="BBA1998" s="69"/>
      <c r="BBB1998" s="69"/>
      <c r="BBC1998" s="107"/>
      <c r="BBD1998" s="2"/>
      <c r="BBE1998" s="15"/>
      <c r="BBF1998" s="15"/>
      <c r="BBG1998" s="80"/>
      <c r="BBH1998" s="52"/>
      <c r="BBI1998" s="69"/>
      <c r="BBJ1998" s="69"/>
      <c r="BBK1998" s="69"/>
      <c r="BBL1998" s="107"/>
      <c r="BBM1998" s="2"/>
      <c r="BBN1998" s="15"/>
      <c r="BBO1998" s="15"/>
      <c r="BBP1998" s="80"/>
      <c r="BBQ1998" s="52"/>
      <c r="BBR1998" s="69"/>
      <c r="BBS1998" s="69"/>
      <c r="BBT1998" s="69"/>
      <c r="BBU1998" s="107"/>
      <c r="BBV1998" s="2"/>
      <c r="BBW1998" s="15"/>
      <c r="BBX1998" s="15"/>
      <c r="BBY1998" s="80"/>
      <c r="BBZ1998" s="52"/>
      <c r="BCA1998" s="69"/>
      <c r="BCB1998" s="69"/>
      <c r="BCC1998" s="69"/>
      <c r="BCD1998" s="107"/>
      <c r="BCE1998" s="2"/>
      <c r="BCF1998" s="15"/>
      <c r="BCG1998" s="15"/>
      <c r="BCH1998" s="80"/>
      <c r="BCI1998" s="52"/>
      <c r="BCJ1998" s="69"/>
      <c r="BCK1998" s="69"/>
      <c r="BCL1998" s="69"/>
      <c r="BCM1998" s="107"/>
      <c r="BCN1998" s="2"/>
      <c r="BCO1998" s="15"/>
      <c r="BCP1998" s="15"/>
      <c r="BCQ1998" s="80"/>
      <c r="BCR1998" s="52"/>
      <c r="BCS1998" s="69"/>
      <c r="BCT1998" s="69"/>
      <c r="BCU1998" s="69"/>
      <c r="BCV1998" s="107"/>
      <c r="BCW1998" s="2"/>
      <c r="BCX1998" s="15"/>
      <c r="BCY1998" s="15"/>
      <c r="BCZ1998" s="80"/>
      <c r="BDA1998" s="52"/>
      <c r="BDB1998" s="69"/>
      <c r="BDC1998" s="69"/>
      <c r="BDD1998" s="69"/>
      <c r="BDE1998" s="107"/>
      <c r="BDF1998" s="2"/>
      <c r="BDG1998" s="15"/>
      <c r="BDH1998" s="15"/>
      <c r="BDI1998" s="80"/>
      <c r="BDJ1998" s="52"/>
      <c r="BDK1998" s="69"/>
      <c r="BDL1998" s="69"/>
      <c r="BDM1998" s="69"/>
      <c r="BDN1998" s="107"/>
      <c r="BDO1998" s="2"/>
      <c r="BDP1998" s="15"/>
      <c r="BDQ1998" s="15"/>
      <c r="BDR1998" s="80"/>
      <c r="BDS1998" s="52"/>
      <c r="BDT1998" s="69"/>
      <c r="BDU1998" s="69"/>
      <c r="BDV1998" s="69"/>
      <c r="BDW1998" s="107"/>
      <c r="BDX1998" s="2"/>
      <c r="BDY1998" s="15"/>
      <c r="BDZ1998" s="15"/>
      <c r="BEA1998" s="80"/>
      <c r="BEB1998" s="52"/>
      <c r="BEC1998" s="69"/>
      <c r="BED1998" s="69"/>
      <c r="BEE1998" s="69"/>
      <c r="BEF1998" s="107"/>
      <c r="BEG1998" s="2"/>
      <c r="BEH1998" s="15"/>
      <c r="BEI1998" s="15"/>
      <c r="BEJ1998" s="80"/>
      <c r="BEK1998" s="52"/>
      <c r="BEL1998" s="69"/>
      <c r="BEM1998" s="69"/>
      <c r="BEN1998" s="69"/>
      <c r="BEO1998" s="107"/>
      <c r="BEP1998" s="2"/>
      <c r="BEQ1998" s="15"/>
      <c r="BER1998" s="15"/>
      <c r="BES1998" s="80"/>
      <c r="BET1998" s="52"/>
      <c r="BEU1998" s="69"/>
      <c r="BEV1998" s="69"/>
      <c r="BEW1998" s="69"/>
      <c r="BEX1998" s="107"/>
      <c r="BEY1998" s="2"/>
      <c r="BEZ1998" s="15"/>
      <c r="BFA1998" s="15"/>
      <c r="BFB1998" s="80"/>
      <c r="BFC1998" s="52"/>
      <c r="BFD1998" s="69"/>
      <c r="BFE1998" s="69"/>
      <c r="BFF1998" s="69"/>
      <c r="BFG1998" s="107"/>
      <c r="BFH1998" s="2"/>
      <c r="BFI1998" s="15"/>
      <c r="BFJ1998" s="15"/>
      <c r="BFK1998" s="80"/>
      <c r="BFL1998" s="52"/>
      <c r="BFM1998" s="69"/>
      <c r="BFN1998" s="69"/>
      <c r="BFO1998" s="69"/>
      <c r="BFP1998" s="107"/>
      <c r="BFQ1998" s="2"/>
      <c r="BFR1998" s="15"/>
      <c r="BFS1998" s="15"/>
      <c r="BFT1998" s="80"/>
      <c r="BFU1998" s="52"/>
      <c r="BFV1998" s="69"/>
      <c r="BFW1998" s="69"/>
      <c r="BFX1998" s="69"/>
      <c r="BFY1998" s="107"/>
      <c r="BFZ1998" s="2"/>
      <c r="BGA1998" s="15"/>
      <c r="BGB1998" s="15"/>
      <c r="BGC1998" s="80"/>
      <c r="BGD1998" s="52"/>
      <c r="BGE1998" s="69"/>
      <c r="BGF1998" s="69"/>
      <c r="BGG1998" s="69"/>
      <c r="BGH1998" s="107"/>
      <c r="BGI1998" s="2"/>
      <c r="BGJ1998" s="15"/>
      <c r="BGK1998" s="15"/>
      <c r="BGL1998" s="80"/>
      <c r="BGM1998" s="52"/>
      <c r="BGN1998" s="69"/>
      <c r="BGO1998" s="69"/>
      <c r="BGP1998" s="69"/>
      <c r="BGQ1998" s="107"/>
      <c r="BGR1998" s="2"/>
      <c r="BGS1998" s="15"/>
      <c r="BGT1998" s="15"/>
      <c r="BGU1998" s="80"/>
      <c r="BGV1998" s="52"/>
      <c r="BGW1998" s="69"/>
      <c r="BGX1998" s="69"/>
      <c r="BGY1998" s="69"/>
      <c r="BGZ1998" s="107"/>
      <c r="BHA1998" s="2"/>
      <c r="BHB1998" s="15"/>
      <c r="BHC1998" s="15"/>
      <c r="BHD1998" s="80"/>
      <c r="BHE1998" s="52"/>
      <c r="BHF1998" s="69"/>
      <c r="BHG1998" s="69"/>
      <c r="BHH1998" s="69"/>
      <c r="BHI1998" s="107"/>
      <c r="BHJ1998" s="2"/>
      <c r="BHK1998" s="15"/>
      <c r="BHL1998" s="15"/>
      <c r="BHM1998" s="80"/>
      <c r="BHN1998" s="52"/>
      <c r="BHO1998" s="69"/>
      <c r="BHP1998" s="69"/>
      <c r="BHQ1998" s="69"/>
      <c r="BHR1998" s="107"/>
      <c r="BHS1998" s="2"/>
      <c r="BHT1998" s="15"/>
      <c r="BHU1998" s="15"/>
      <c r="BHV1998" s="80"/>
      <c r="BHW1998" s="52"/>
      <c r="BHX1998" s="69"/>
      <c r="BHY1998" s="69"/>
      <c r="BHZ1998" s="69"/>
      <c r="BIA1998" s="107"/>
      <c r="BIB1998" s="2"/>
      <c r="BIC1998" s="15"/>
      <c r="BID1998" s="15"/>
      <c r="BIE1998" s="80"/>
      <c r="BIF1998" s="52"/>
      <c r="BIG1998" s="69"/>
      <c r="BIH1998" s="69"/>
      <c r="BII1998" s="69"/>
      <c r="BIJ1998" s="107"/>
      <c r="BIK1998" s="2"/>
      <c r="BIL1998" s="15"/>
      <c r="BIM1998" s="15"/>
      <c r="BIN1998" s="80"/>
      <c r="BIO1998" s="52"/>
      <c r="BIP1998" s="69"/>
      <c r="BIQ1998" s="69"/>
      <c r="BIR1998" s="69"/>
      <c r="BIS1998" s="107"/>
      <c r="BIT1998" s="2"/>
      <c r="BIU1998" s="15"/>
      <c r="BIV1998" s="15"/>
      <c r="BIW1998" s="80"/>
      <c r="BIX1998" s="52"/>
      <c r="BIY1998" s="69"/>
      <c r="BIZ1998" s="69"/>
      <c r="BJA1998" s="69"/>
      <c r="BJB1998" s="107"/>
      <c r="BJC1998" s="2"/>
      <c r="BJD1998" s="15"/>
      <c r="BJE1998" s="15"/>
      <c r="BJF1998" s="80"/>
      <c r="BJG1998" s="52"/>
      <c r="BJH1998" s="69"/>
      <c r="BJI1998" s="69"/>
      <c r="BJJ1998" s="69"/>
      <c r="BJK1998" s="107"/>
      <c r="BJL1998" s="2"/>
      <c r="BJM1998" s="15"/>
      <c r="BJN1998" s="15"/>
      <c r="BJO1998" s="80"/>
      <c r="BJP1998" s="52"/>
      <c r="BJQ1998" s="69"/>
      <c r="BJR1998" s="69"/>
      <c r="BJS1998" s="69"/>
      <c r="BJT1998" s="107"/>
      <c r="BJU1998" s="2"/>
      <c r="BJV1998" s="15"/>
      <c r="BJW1998" s="15"/>
      <c r="BJX1998" s="80"/>
      <c r="BJY1998" s="52"/>
      <c r="BJZ1998" s="69"/>
      <c r="BKA1998" s="69"/>
      <c r="BKB1998" s="69"/>
      <c r="BKC1998" s="107"/>
      <c r="BKD1998" s="2"/>
      <c r="BKE1998" s="15"/>
      <c r="BKF1998" s="15"/>
      <c r="BKG1998" s="80"/>
      <c r="BKH1998" s="52"/>
      <c r="BKI1998" s="69"/>
      <c r="BKJ1998" s="69"/>
      <c r="BKK1998" s="69"/>
      <c r="BKL1998" s="107"/>
      <c r="BKM1998" s="2"/>
      <c r="BKN1998" s="15"/>
      <c r="BKO1998" s="15"/>
      <c r="BKP1998" s="80"/>
      <c r="BKQ1998" s="52"/>
      <c r="BKR1998" s="69"/>
      <c r="BKS1998" s="69"/>
      <c r="BKT1998" s="69"/>
      <c r="BKU1998" s="107"/>
      <c r="BKV1998" s="2"/>
      <c r="BKW1998" s="15"/>
      <c r="BKX1998" s="15"/>
      <c r="BKY1998" s="80"/>
      <c r="BKZ1998" s="52"/>
      <c r="BLA1998" s="69"/>
      <c r="BLB1998" s="69"/>
      <c r="BLC1998" s="69"/>
      <c r="BLD1998" s="107"/>
      <c r="BLE1998" s="2"/>
      <c r="BLF1998" s="15"/>
      <c r="BLG1998" s="15"/>
      <c r="BLH1998" s="80"/>
      <c r="BLI1998" s="52"/>
      <c r="BLJ1998" s="69"/>
      <c r="BLK1998" s="69"/>
      <c r="BLL1998" s="69"/>
      <c r="BLM1998" s="107"/>
      <c r="BLN1998" s="2"/>
      <c r="BLO1998" s="15"/>
      <c r="BLP1998" s="15"/>
      <c r="BLQ1998" s="80"/>
      <c r="BLR1998" s="52"/>
      <c r="BLS1998" s="69"/>
      <c r="BLT1998" s="69"/>
      <c r="BLU1998" s="69"/>
      <c r="BLV1998" s="107"/>
      <c r="BLW1998" s="2"/>
      <c r="BLX1998" s="15"/>
      <c r="BLY1998" s="15"/>
      <c r="BLZ1998" s="80"/>
      <c r="BMA1998" s="52"/>
      <c r="BMB1998" s="69"/>
      <c r="BMC1998" s="69"/>
      <c r="BMD1998" s="69"/>
      <c r="BME1998" s="107"/>
      <c r="BMF1998" s="2"/>
      <c r="BMG1998" s="15"/>
      <c r="BMH1998" s="15"/>
      <c r="BMI1998" s="80"/>
      <c r="BMJ1998" s="52"/>
      <c r="BMK1998" s="69"/>
      <c r="BML1998" s="69"/>
      <c r="BMM1998" s="69"/>
      <c r="BMN1998" s="107"/>
      <c r="BMO1998" s="2"/>
      <c r="BMP1998" s="15"/>
      <c r="BMQ1998" s="15"/>
      <c r="BMR1998" s="80"/>
      <c r="BMS1998" s="52"/>
      <c r="BMT1998" s="69"/>
      <c r="BMU1998" s="69"/>
      <c r="BMV1998" s="69"/>
      <c r="BMW1998" s="107"/>
      <c r="BMX1998" s="2"/>
      <c r="BMY1998" s="15"/>
      <c r="BMZ1998" s="15"/>
      <c r="BNA1998" s="80"/>
      <c r="BNB1998" s="52"/>
      <c r="BNC1998" s="69"/>
      <c r="BND1998" s="69"/>
      <c r="BNE1998" s="69"/>
      <c r="BNF1998" s="107"/>
      <c r="BNG1998" s="2"/>
      <c r="BNH1998" s="15"/>
      <c r="BNI1998" s="15"/>
      <c r="BNJ1998" s="80"/>
      <c r="BNK1998" s="52"/>
      <c r="BNL1998" s="69"/>
      <c r="BNM1998" s="69"/>
      <c r="BNN1998" s="69"/>
      <c r="BNO1998" s="107"/>
      <c r="BNP1998" s="2"/>
      <c r="BNQ1998" s="15"/>
      <c r="BNR1998" s="15"/>
      <c r="BNS1998" s="80"/>
      <c r="BNT1998" s="52"/>
      <c r="BNU1998" s="69"/>
      <c r="BNV1998" s="69"/>
      <c r="BNW1998" s="69"/>
      <c r="BNX1998" s="107"/>
      <c r="BNY1998" s="2"/>
      <c r="BNZ1998" s="15"/>
      <c r="BOA1998" s="15"/>
      <c r="BOB1998" s="80"/>
      <c r="BOC1998" s="52"/>
      <c r="BOD1998" s="69"/>
      <c r="BOE1998" s="69"/>
      <c r="BOF1998" s="69"/>
      <c r="BOG1998" s="107"/>
      <c r="BOH1998" s="2"/>
      <c r="BOI1998" s="15"/>
      <c r="BOJ1998" s="15"/>
      <c r="BOK1998" s="80"/>
      <c r="BOL1998" s="52"/>
      <c r="BOM1998" s="69"/>
      <c r="BON1998" s="69"/>
      <c r="BOO1998" s="69"/>
      <c r="BOP1998" s="107"/>
      <c r="BOQ1998" s="2"/>
      <c r="BOR1998" s="15"/>
      <c r="BOS1998" s="15"/>
      <c r="BOT1998" s="80"/>
      <c r="BOU1998" s="52"/>
      <c r="BOV1998" s="69"/>
      <c r="BOW1998" s="69"/>
      <c r="BOX1998" s="69"/>
      <c r="BOY1998" s="107"/>
      <c r="BOZ1998" s="2"/>
      <c r="BPA1998" s="15"/>
      <c r="BPB1998" s="15"/>
      <c r="BPC1998" s="80"/>
      <c r="BPD1998" s="52"/>
      <c r="BPE1998" s="69"/>
      <c r="BPF1998" s="69"/>
      <c r="BPG1998" s="69"/>
      <c r="BPH1998" s="107"/>
      <c r="BPI1998" s="2"/>
      <c r="BPJ1998" s="15"/>
      <c r="BPK1998" s="15"/>
      <c r="BPL1998" s="80"/>
      <c r="BPM1998" s="52"/>
      <c r="BPN1998" s="69"/>
      <c r="BPO1998" s="69"/>
      <c r="BPP1998" s="69"/>
      <c r="BPQ1998" s="107"/>
      <c r="BPR1998" s="2"/>
      <c r="BPS1998" s="15"/>
      <c r="BPT1998" s="15"/>
      <c r="BPU1998" s="80"/>
      <c r="BPV1998" s="52"/>
      <c r="BPW1998" s="69"/>
      <c r="BPX1998" s="69"/>
      <c r="BPY1998" s="69"/>
      <c r="BPZ1998" s="107"/>
      <c r="BQA1998" s="2"/>
      <c r="BQB1998" s="15"/>
      <c r="BQC1998" s="15"/>
      <c r="BQD1998" s="80"/>
      <c r="BQE1998" s="52"/>
      <c r="BQF1998" s="69"/>
      <c r="BQG1998" s="69"/>
      <c r="BQH1998" s="69"/>
      <c r="BQI1998" s="107"/>
      <c r="BQJ1998" s="2"/>
      <c r="BQK1998" s="15"/>
      <c r="BQL1998" s="15"/>
      <c r="BQM1998" s="80"/>
      <c r="BQN1998" s="52"/>
      <c r="BQO1998" s="69"/>
      <c r="BQP1998" s="69"/>
      <c r="BQQ1998" s="69"/>
      <c r="BQR1998" s="107"/>
      <c r="BQS1998" s="2"/>
      <c r="BQT1998" s="15"/>
      <c r="BQU1998" s="15"/>
      <c r="BQV1998" s="80"/>
      <c r="BQW1998" s="52"/>
      <c r="BQX1998" s="69"/>
      <c r="BQY1998" s="69"/>
      <c r="BQZ1998" s="69"/>
      <c r="BRA1998" s="107"/>
      <c r="BRB1998" s="2"/>
      <c r="BRC1998" s="15"/>
      <c r="BRD1998" s="15"/>
      <c r="BRE1998" s="80"/>
      <c r="BRF1998" s="52"/>
      <c r="BRG1998" s="69"/>
      <c r="BRH1998" s="69"/>
      <c r="BRI1998" s="69"/>
      <c r="BRJ1998" s="107"/>
      <c r="BRK1998" s="2"/>
      <c r="BRL1998" s="15"/>
      <c r="BRM1998" s="15"/>
      <c r="BRN1998" s="80"/>
      <c r="BRO1998" s="52"/>
      <c r="BRP1998" s="69"/>
      <c r="BRQ1998" s="69"/>
      <c r="BRR1998" s="69"/>
      <c r="BRS1998" s="107"/>
      <c r="BRT1998" s="2"/>
      <c r="BRU1998" s="15"/>
      <c r="BRV1998" s="15"/>
      <c r="BRW1998" s="80"/>
      <c r="BRX1998" s="52"/>
      <c r="BRY1998" s="69"/>
      <c r="BRZ1998" s="69"/>
      <c r="BSA1998" s="69"/>
      <c r="BSB1998" s="107"/>
      <c r="BSC1998" s="2"/>
      <c r="BSD1998" s="15"/>
      <c r="BSE1998" s="15"/>
      <c r="BSF1998" s="80"/>
      <c r="BSG1998" s="52"/>
      <c r="BSH1998" s="69"/>
      <c r="BSI1998" s="69"/>
      <c r="BSJ1998" s="69"/>
      <c r="BSK1998" s="107"/>
      <c r="BSL1998" s="2"/>
      <c r="BSM1998" s="15"/>
      <c r="BSN1998" s="15"/>
      <c r="BSO1998" s="80"/>
      <c r="BSP1998" s="52"/>
      <c r="BSQ1998" s="69"/>
      <c r="BSR1998" s="69"/>
      <c r="BSS1998" s="69"/>
      <c r="BST1998" s="107"/>
      <c r="BSU1998" s="2"/>
      <c r="BSV1998" s="15"/>
      <c r="BSW1998" s="15"/>
      <c r="BSX1998" s="80"/>
      <c r="BSY1998" s="52"/>
      <c r="BSZ1998" s="69"/>
      <c r="BTA1998" s="69"/>
      <c r="BTB1998" s="69"/>
      <c r="BTC1998" s="107"/>
      <c r="BTD1998" s="2"/>
      <c r="BTE1998" s="15"/>
      <c r="BTF1998" s="15"/>
      <c r="BTG1998" s="80"/>
      <c r="BTH1998" s="52"/>
      <c r="BTI1998" s="69"/>
      <c r="BTJ1998" s="69"/>
      <c r="BTK1998" s="69"/>
      <c r="BTL1998" s="107"/>
      <c r="BTM1998" s="2"/>
      <c r="BTN1998" s="15"/>
      <c r="BTO1998" s="15"/>
      <c r="BTP1998" s="80"/>
      <c r="BTQ1998" s="52"/>
      <c r="BTR1998" s="69"/>
      <c r="BTS1998" s="69"/>
      <c r="BTT1998" s="69"/>
      <c r="BTU1998" s="107"/>
      <c r="BTV1998" s="2"/>
      <c r="BTW1998" s="15"/>
      <c r="BTX1998" s="15"/>
      <c r="BTY1998" s="80"/>
      <c r="BTZ1998" s="52"/>
      <c r="BUA1998" s="69"/>
      <c r="BUB1998" s="69"/>
      <c r="BUC1998" s="69"/>
      <c r="BUD1998" s="107"/>
      <c r="BUE1998" s="2"/>
      <c r="BUF1998" s="15"/>
      <c r="BUG1998" s="15"/>
      <c r="BUH1998" s="80"/>
      <c r="BUI1998" s="52"/>
      <c r="BUJ1998" s="69"/>
      <c r="BUK1998" s="69"/>
      <c r="BUL1998" s="69"/>
      <c r="BUM1998" s="107"/>
      <c r="BUN1998" s="2"/>
      <c r="BUO1998" s="15"/>
      <c r="BUP1998" s="15"/>
      <c r="BUQ1998" s="80"/>
      <c r="BUR1998" s="52"/>
      <c r="BUS1998" s="69"/>
      <c r="BUT1998" s="69"/>
      <c r="BUU1998" s="69"/>
      <c r="BUV1998" s="107"/>
      <c r="BUW1998" s="2"/>
      <c r="BUX1998" s="15"/>
      <c r="BUY1998" s="15"/>
      <c r="BUZ1998" s="80"/>
      <c r="BVA1998" s="52"/>
      <c r="BVB1998" s="69"/>
      <c r="BVC1998" s="69"/>
      <c r="BVD1998" s="69"/>
      <c r="BVE1998" s="107"/>
      <c r="BVF1998" s="2"/>
      <c r="BVG1998" s="15"/>
      <c r="BVH1998" s="15"/>
      <c r="BVI1998" s="80"/>
      <c r="BVJ1998" s="52"/>
      <c r="BVK1998" s="69"/>
      <c r="BVL1998" s="69"/>
      <c r="BVM1998" s="69"/>
      <c r="BVN1998" s="107"/>
      <c r="BVO1998" s="2"/>
      <c r="BVP1998" s="15"/>
      <c r="BVQ1998" s="15"/>
      <c r="BVR1998" s="80"/>
      <c r="BVS1998" s="52"/>
      <c r="BVT1998" s="69"/>
      <c r="BVU1998" s="69"/>
      <c r="BVV1998" s="69"/>
      <c r="BVW1998" s="107"/>
      <c r="BVX1998" s="2"/>
      <c r="BVY1998" s="15"/>
      <c r="BVZ1998" s="15"/>
      <c r="BWA1998" s="80"/>
      <c r="BWB1998" s="52"/>
      <c r="BWC1998" s="69"/>
      <c r="BWD1998" s="69"/>
      <c r="BWE1998" s="69"/>
      <c r="BWF1998" s="107"/>
      <c r="BWG1998" s="2"/>
      <c r="BWH1998" s="15"/>
      <c r="BWI1998" s="15"/>
      <c r="BWJ1998" s="80"/>
      <c r="BWK1998" s="52"/>
      <c r="BWL1998" s="69"/>
      <c r="BWM1998" s="69"/>
      <c r="BWN1998" s="69"/>
      <c r="BWO1998" s="107"/>
      <c r="BWP1998" s="2"/>
      <c r="BWQ1998" s="15"/>
      <c r="BWR1998" s="15"/>
      <c r="BWS1998" s="80"/>
      <c r="BWT1998" s="52"/>
      <c r="BWU1998" s="69"/>
      <c r="BWV1998" s="69"/>
      <c r="BWW1998" s="69"/>
      <c r="BWX1998" s="107"/>
      <c r="BWY1998" s="2"/>
      <c r="BWZ1998" s="15"/>
      <c r="BXA1998" s="15"/>
      <c r="BXB1998" s="80"/>
      <c r="BXC1998" s="52"/>
      <c r="BXD1998" s="69"/>
      <c r="BXE1998" s="69"/>
      <c r="BXF1998" s="69"/>
      <c r="BXG1998" s="107"/>
      <c r="BXH1998" s="2"/>
      <c r="BXI1998" s="15"/>
      <c r="BXJ1998" s="15"/>
      <c r="BXK1998" s="80"/>
      <c r="BXL1998" s="52"/>
      <c r="BXM1998" s="69"/>
      <c r="BXN1998" s="69"/>
      <c r="BXO1998" s="69"/>
      <c r="BXP1998" s="107"/>
      <c r="BXQ1998" s="2"/>
      <c r="BXR1998" s="15"/>
      <c r="BXS1998" s="15"/>
      <c r="BXT1998" s="80"/>
      <c r="BXU1998" s="52"/>
      <c r="BXV1998" s="69"/>
      <c r="BXW1998" s="69"/>
      <c r="BXX1998" s="69"/>
      <c r="BXY1998" s="107"/>
      <c r="BXZ1998" s="2"/>
      <c r="BYA1998" s="15"/>
      <c r="BYB1998" s="15"/>
      <c r="BYC1998" s="80"/>
      <c r="BYD1998" s="52"/>
      <c r="BYE1998" s="69"/>
      <c r="BYF1998" s="69"/>
      <c r="BYG1998" s="69"/>
      <c r="BYH1998" s="107"/>
      <c r="BYI1998" s="2"/>
      <c r="BYJ1998" s="15"/>
      <c r="BYK1998" s="15"/>
      <c r="BYL1998" s="80"/>
      <c r="BYM1998" s="52"/>
      <c r="BYN1998" s="69"/>
      <c r="BYO1998" s="69"/>
      <c r="BYP1998" s="69"/>
      <c r="BYQ1998" s="107"/>
      <c r="BYR1998" s="2"/>
      <c r="BYS1998" s="15"/>
      <c r="BYT1998" s="15"/>
      <c r="BYU1998" s="80"/>
      <c r="BYV1998" s="52"/>
      <c r="BYW1998" s="69"/>
      <c r="BYX1998" s="69"/>
      <c r="BYY1998" s="69"/>
      <c r="BYZ1998" s="107"/>
      <c r="BZA1998" s="2"/>
      <c r="BZB1998" s="15"/>
      <c r="BZC1998" s="15"/>
      <c r="BZD1998" s="80"/>
      <c r="BZE1998" s="52"/>
      <c r="BZF1998" s="69"/>
      <c r="BZG1998" s="69"/>
      <c r="BZH1998" s="69"/>
      <c r="BZI1998" s="107"/>
      <c r="BZJ1998" s="2"/>
      <c r="BZK1998" s="15"/>
      <c r="BZL1998" s="15"/>
      <c r="BZM1998" s="80"/>
      <c r="BZN1998" s="52"/>
      <c r="BZO1998" s="69"/>
      <c r="BZP1998" s="69"/>
      <c r="BZQ1998" s="69"/>
      <c r="BZR1998" s="107"/>
      <c r="BZS1998" s="2"/>
      <c r="BZT1998" s="15"/>
      <c r="BZU1998" s="15"/>
      <c r="BZV1998" s="80"/>
      <c r="BZW1998" s="52"/>
      <c r="BZX1998" s="69"/>
      <c r="BZY1998" s="69"/>
      <c r="BZZ1998" s="69"/>
      <c r="CAA1998" s="107"/>
      <c r="CAB1998" s="2"/>
      <c r="CAC1998" s="15"/>
      <c r="CAD1998" s="15"/>
      <c r="CAE1998" s="80"/>
      <c r="CAF1998" s="52"/>
      <c r="CAG1998" s="69"/>
      <c r="CAH1998" s="69"/>
      <c r="CAI1998" s="69"/>
      <c r="CAJ1998" s="107"/>
      <c r="CAK1998" s="2"/>
      <c r="CAL1998" s="15"/>
      <c r="CAM1998" s="15"/>
      <c r="CAN1998" s="80"/>
      <c r="CAO1998" s="52"/>
      <c r="CAP1998" s="69"/>
      <c r="CAQ1998" s="69"/>
      <c r="CAR1998" s="69"/>
      <c r="CAS1998" s="107"/>
      <c r="CAT1998" s="2"/>
      <c r="CAU1998" s="15"/>
      <c r="CAV1998" s="15"/>
      <c r="CAW1998" s="80"/>
      <c r="CAX1998" s="52"/>
      <c r="CAY1998" s="69"/>
      <c r="CAZ1998" s="69"/>
      <c r="CBA1998" s="69"/>
      <c r="CBB1998" s="107"/>
      <c r="CBC1998" s="2"/>
      <c r="CBD1998" s="15"/>
      <c r="CBE1998" s="15"/>
      <c r="CBF1998" s="80"/>
      <c r="CBG1998" s="52"/>
      <c r="CBH1998" s="69"/>
      <c r="CBI1998" s="69"/>
      <c r="CBJ1998" s="69"/>
      <c r="CBK1998" s="107"/>
      <c r="CBL1998" s="2"/>
      <c r="CBM1998" s="15"/>
      <c r="CBN1998" s="15"/>
      <c r="CBO1998" s="80"/>
      <c r="CBP1998" s="52"/>
      <c r="CBQ1998" s="69"/>
      <c r="CBR1998" s="69"/>
      <c r="CBS1998" s="69"/>
      <c r="CBT1998" s="107"/>
      <c r="CBU1998" s="2"/>
      <c r="CBV1998" s="15"/>
      <c r="CBW1998" s="15"/>
      <c r="CBX1998" s="80"/>
      <c r="CBY1998" s="52"/>
      <c r="CBZ1998" s="69"/>
      <c r="CCA1998" s="69"/>
      <c r="CCB1998" s="69"/>
      <c r="CCC1998" s="107"/>
      <c r="CCD1998" s="2"/>
      <c r="CCE1998" s="15"/>
      <c r="CCF1998" s="15"/>
      <c r="CCG1998" s="80"/>
      <c r="CCH1998" s="52"/>
      <c r="CCI1998" s="69"/>
      <c r="CCJ1998" s="69"/>
      <c r="CCK1998" s="69"/>
      <c r="CCL1998" s="107"/>
      <c r="CCM1998" s="2"/>
      <c r="CCN1998" s="15"/>
      <c r="CCO1998" s="15"/>
      <c r="CCP1998" s="80"/>
      <c r="CCQ1998" s="52"/>
      <c r="CCR1998" s="69"/>
      <c r="CCS1998" s="69"/>
      <c r="CCT1998" s="69"/>
      <c r="CCU1998" s="107"/>
      <c r="CCV1998" s="2"/>
      <c r="CCW1998" s="15"/>
      <c r="CCX1998" s="15"/>
      <c r="CCY1998" s="80"/>
      <c r="CCZ1998" s="52"/>
      <c r="CDA1998" s="69"/>
      <c r="CDB1998" s="69"/>
      <c r="CDC1998" s="69"/>
      <c r="CDD1998" s="107"/>
      <c r="CDE1998" s="2"/>
      <c r="CDF1998" s="15"/>
      <c r="CDG1998" s="15"/>
      <c r="CDH1998" s="80"/>
      <c r="CDI1998" s="52"/>
      <c r="CDJ1998" s="69"/>
      <c r="CDK1998" s="69"/>
      <c r="CDL1998" s="69"/>
      <c r="CDM1998" s="107"/>
      <c r="CDN1998" s="2"/>
      <c r="CDO1998" s="15"/>
      <c r="CDP1998" s="15"/>
      <c r="CDQ1998" s="80"/>
      <c r="CDR1998" s="52"/>
      <c r="CDS1998" s="69"/>
      <c r="CDT1998" s="69"/>
      <c r="CDU1998" s="69"/>
      <c r="CDV1998" s="107"/>
      <c r="CDW1998" s="2"/>
      <c r="CDX1998" s="15"/>
      <c r="CDY1998" s="15"/>
      <c r="CDZ1998" s="80"/>
      <c r="CEA1998" s="52"/>
      <c r="CEB1998" s="69"/>
      <c r="CEC1998" s="69"/>
      <c r="CED1998" s="69"/>
      <c r="CEE1998" s="107"/>
      <c r="CEF1998" s="2"/>
      <c r="CEG1998" s="15"/>
      <c r="CEH1998" s="15"/>
      <c r="CEI1998" s="80"/>
      <c r="CEJ1998" s="52"/>
      <c r="CEK1998" s="69"/>
      <c r="CEL1998" s="69"/>
      <c r="CEM1998" s="69"/>
      <c r="CEN1998" s="107"/>
      <c r="CEO1998" s="2"/>
      <c r="CEP1998" s="15"/>
      <c r="CEQ1998" s="15"/>
      <c r="CER1998" s="80"/>
      <c r="CES1998" s="52"/>
      <c r="CET1998" s="69"/>
      <c r="CEU1998" s="69"/>
      <c r="CEV1998" s="69"/>
      <c r="CEW1998" s="107"/>
      <c r="CEX1998" s="2"/>
      <c r="CEY1998" s="15"/>
      <c r="CEZ1998" s="15"/>
      <c r="CFA1998" s="80"/>
      <c r="CFB1998" s="52"/>
      <c r="CFC1998" s="69"/>
      <c r="CFD1998" s="69"/>
      <c r="CFE1998" s="69"/>
      <c r="CFF1998" s="107"/>
      <c r="CFG1998" s="2"/>
      <c r="CFH1998" s="15"/>
      <c r="CFI1998" s="15"/>
      <c r="CFJ1998" s="80"/>
      <c r="CFK1998" s="52"/>
      <c r="CFL1998" s="69"/>
      <c r="CFM1998" s="69"/>
      <c r="CFN1998" s="69"/>
      <c r="CFO1998" s="107"/>
      <c r="CFP1998" s="2"/>
      <c r="CFQ1998" s="15"/>
      <c r="CFR1998" s="15"/>
      <c r="CFS1998" s="80"/>
      <c r="CFT1998" s="52"/>
      <c r="CFU1998" s="69"/>
      <c r="CFV1998" s="69"/>
      <c r="CFW1998" s="69"/>
      <c r="CFX1998" s="107"/>
      <c r="CFY1998" s="2"/>
      <c r="CFZ1998" s="15"/>
      <c r="CGA1998" s="15"/>
      <c r="CGB1998" s="80"/>
      <c r="CGC1998" s="52"/>
      <c r="CGD1998" s="69"/>
      <c r="CGE1998" s="69"/>
      <c r="CGF1998" s="69"/>
      <c r="CGG1998" s="107"/>
      <c r="CGH1998" s="2"/>
      <c r="CGI1998" s="15"/>
      <c r="CGJ1998" s="15"/>
      <c r="CGK1998" s="80"/>
      <c r="CGL1998" s="52"/>
      <c r="CGM1998" s="69"/>
      <c r="CGN1998" s="69"/>
      <c r="CGO1998" s="69"/>
      <c r="CGP1998" s="107"/>
      <c r="CGQ1998" s="2"/>
      <c r="CGR1998" s="15"/>
      <c r="CGS1998" s="15"/>
      <c r="CGT1998" s="80"/>
      <c r="CGU1998" s="52"/>
      <c r="CGV1998" s="69"/>
      <c r="CGW1998" s="69"/>
      <c r="CGX1998" s="69"/>
      <c r="CGY1998" s="107"/>
      <c r="CGZ1998" s="2"/>
      <c r="CHA1998" s="15"/>
      <c r="CHB1998" s="15"/>
      <c r="CHC1998" s="80"/>
      <c r="CHD1998" s="52"/>
      <c r="CHE1998" s="69"/>
      <c r="CHF1998" s="69"/>
      <c r="CHG1998" s="69"/>
      <c r="CHH1998" s="107"/>
      <c r="CHI1998" s="2"/>
      <c r="CHJ1998" s="15"/>
      <c r="CHK1998" s="15"/>
      <c r="CHL1998" s="80"/>
      <c r="CHM1998" s="52"/>
      <c r="CHN1998" s="69"/>
      <c r="CHO1998" s="69"/>
      <c r="CHP1998" s="69"/>
      <c r="CHQ1998" s="107"/>
      <c r="CHR1998" s="2"/>
      <c r="CHS1998" s="15"/>
      <c r="CHT1998" s="15"/>
      <c r="CHU1998" s="80"/>
      <c r="CHV1998" s="52"/>
      <c r="CHW1998" s="69"/>
      <c r="CHX1998" s="69"/>
      <c r="CHY1998" s="69"/>
      <c r="CHZ1998" s="107"/>
      <c r="CIA1998" s="2"/>
      <c r="CIB1998" s="15"/>
      <c r="CIC1998" s="15"/>
      <c r="CID1998" s="80"/>
      <c r="CIE1998" s="52"/>
      <c r="CIF1998" s="69"/>
      <c r="CIG1998" s="69"/>
      <c r="CIH1998" s="69"/>
      <c r="CII1998" s="107"/>
      <c r="CIJ1998" s="2"/>
      <c r="CIK1998" s="15"/>
      <c r="CIL1998" s="15"/>
      <c r="CIM1998" s="80"/>
      <c r="CIN1998" s="52"/>
      <c r="CIO1998" s="69"/>
      <c r="CIP1998" s="69"/>
      <c r="CIQ1998" s="69"/>
      <c r="CIR1998" s="107"/>
      <c r="CIS1998" s="2"/>
      <c r="CIT1998" s="15"/>
      <c r="CIU1998" s="15"/>
      <c r="CIV1998" s="80"/>
      <c r="CIW1998" s="52"/>
      <c r="CIX1998" s="69"/>
      <c r="CIY1998" s="69"/>
      <c r="CIZ1998" s="69"/>
      <c r="CJA1998" s="107"/>
      <c r="CJB1998" s="2"/>
      <c r="CJC1998" s="15"/>
      <c r="CJD1998" s="15"/>
      <c r="CJE1998" s="80"/>
      <c r="CJF1998" s="52"/>
      <c r="CJG1998" s="69"/>
      <c r="CJH1998" s="69"/>
      <c r="CJI1998" s="69"/>
      <c r="CJJ1998" s="107"/>
      <c r="CJK1998" s="2"/>
      <c r="CJL1998" s="15"/>
      <c r="CJM1998" s="15"/>
      <c r="CJN1998" s="80"/>
      <c r="CJO1998" s="52"/>
      <c r="CJP1998" s="69"/>
      <c r="CJQ1998" s="69"/>
      <c r="CJR1998" s="69"/>
      <c r="CJS1998" s="107"/>
      <c r="CJT1998" s="2"/>
      <c r="CJU1998" s="15"/>
      <c r="CJV1998" s="15"/>
      <c r="CJW1998" s="80"/>
      <c r="CJX1998" s="52"/>
      <c r="CJY1998" s="69"/>
      <c r="CJZ1998" s="69"/>
      <c r="CKA1998" s="69"/>
      <c r="CKB1998" s="107"/>
      <c r="CKC1998" s="2"/>
      <c r="CKD1998" s="15"/>
      <c r="CKE1998" s="15"/>
      <c r="CKF1998" s="80"/>
      <c r="CKG1998" s="52"/>
      <c r="CKH1998" s="69"/>
      <c r="CKI1998" s="69"/>
      <c r="CKJ1998" s="69"/>
      <c r="CKK1998" s="107"/>
      <c r="CKL1998" s="2"/>
      <c r="CKM1998" s="15"/>
      <c r="CKN1998" s="15"/>
      <c r="CKO1998" s="80"/>
      <c r="CKP1998" s="52"/>
      <c r="CKQ1998" s="69"/>
      <c r="CKR1998" s="69"/>
      <c r="CKS1998" s="69"/>
      <c r="CKT1998" s="107"/>
      <c r="CKU1998" s="2"/>
      <c r="CKV1998" s="15"/>
      <c r="CKW1998" s="15"/>
      <c r="CKX1998" s="80"/>
      <c r="CKY1998" s="52"/>
      <c r="CKZ1998" s="69"/>
      <c r="CLA1998" s="69"/>
      <c r="CLB1998" s="69"/>
      <c r="CLC1998" s="107"/>
      <c r="CLD1998" s="2"/>
      <c r="CLE1998" s="15"/>
      <c r="CLF1998" s="15"/>
      <c r="CLG1998" s="80"/>
      <c r="CLH1998" s="52"/>
      <c r="CLI1998" s="69"/>
      <c r="CLJ1998" s="69"/>
      <c r="CLK1998" s="69"/>
      <c r="CLL1998" s="107"/>
      <c r="CLM1998" s="2"/>
      <c r="CLN1998" s="15"/>
      <c r="CLO1998" s="15"/>
      <c r="CLP1998" s="80"/>
      <c r="CLQ1998" s="52"/>
      <c r="CLR1998" s="69"/>
      <c r="CLS1998" s="69"/>
      <c r="CLT1998" s="69"/>
      <c r="CLU1998" s="107"/>
      <c r="CLV1998" s="2"/>
      <c r="CLW1998" s="15"/>
      <c r="CLX1998" s="15"/>
      <c r="CLY1998" s="80"/>
      <c r="CLZ1998" s="52"/>
      <c r="CMA1998" s="69"/>
      <c r="CMB1998" s="69"/>
      <c r="CMC1998" s="69"/>
      <c r="CMD1998" s="107"/>
      <c r="CME1998" s="2"/>
      <c r="CMF1998" s="15"/>
      <c r="CMG1998" s="15"/>
      <c r="CMH1998" s="80"/>
      <c r="CMI1998" s="52"/>
      <c r="CMJ1998" s="69"/>
      <c r="CMK1998" s="69"/>
      <c r="CML1998" s="69"/>
      <c r="CMM1998" s="107"/>
      <c r="CMN1998" s="2"/>
      <c r="CMO1998" s="15"/>
      <c r="CMP1998" s="15"/>
      <c r="CMQ1998" s="80"/>
      <c r="CMR1998" s="52"/>
      <c r="CMS1998" s="69"/>
      <c r="CMT1998" s="69"/>
      <c r="CMU1998" s="69"/>
      <c r="CMV1998" s="107"/>
      <c r="CMW1998" s="2"/>
      <c r="CMX1998" s="15"/>
      <c r="CMY1998" s="15"/>
      <c r="CMZ1998" s="80"/>
      <c r="CNA1998" s="52"/>
      <c r="CNB1998" s="69"/>
      <c r="CNC1998" s="69"/>
      <c r="CND1998" s="69"/>
      <c r="CNE1998" s="107"/>
      <c r="CNF1998" s="2"/>
      <c r="CNG1998" s="15"/>
      <c r="CNH1998" s="15"/>
      <c r="CNI1998" s="80"/>
      <c r="CNJ1998" s="52"/>
      <c r="CNK1998" s="69"/>
      <c r="CNL1998" s="69"/>
      <c r="CNM1998" s="69"/>
      <c r="CNN1998" s="107"/>
      <c r="CNO1998" s="2"/>
      <c r="CNP1998" s="15"/>
      <c r="CNQ1998" s="15"/>
      <c r="CNR1998" s="80"/>
      <c r="CNS1998" s="52"/>
      <c r="CNT1998" s="69"/>
      <c r="CNU1998" s="69"/>
      <c r="CNV1998" s="69"/>
      <c r="CNW1998" s="107"/>
      <c r="CNX1998" s="2"/>
      <c r="CNY1998" s="15"/>
      <c r="CNZ1998" s="15"/>
      <c r="COA1998" s="80"/>
      <c r="COB1998" s="52"/>
      <c r="COC1998" s="69"/>
      <c r="COD1998" s="69"/>
      <c r="COE1998" s="69"/>
      <c r="COF1998" s="107"/>
      <c r="COG1998" s="2"/>
      <c r="COH1998" s="15"/>
      <c r="COI1998" s="15"/>
      <c r="COJ1998" s="80"/>
      <c r="COK1998" s="52"/>
      <c r="COL1998" s="69"/>
      <c r="COM1998" s="69"/>
      <c r="CON1998" s="69"/>
      <c r="COO1998" s="107"/>
      <c r="COP1998" s="2"/>
      <c r="COQ1998" s="15"/>
      <c r="COR1998" s="15"/>
      <c r="COS1998" s="80"/>
      <c r="COT1998" s="52"/>
      <c r="COU1998" s="69"/>
      <c r="COV1998" s="69"/>
      <c r="COW1998" s="69"/>
      <c r="COX1998" s="107"/>
      <c r="COY1998" s="2"/>
      <c r="COZ1998" s="15"/>
      <c r="CPA1998" s="15"/>
      <c r="CPB1998" s="80"/>
      <c r="CPC1998" s="52"/>
      <c r="CPD1998" s="69"/>
      <c r="CPE1998" s="69"/>
      <c r="CPF1998" s="69"/>
      <c r="CPG1998" s="107"/>
      <c r="CPH1998" s="2"/>
      <c r="CPI1998" s="15"/>
      <c r="CPJ1998" s="15"/>
      <c r="CPK1998" s="80"/>
      <c r="CPL1998" s="52"/>
      <c r="CPM1998" s="69"/>
      <c r="CPN1998" s="69"/>
      <c r="CPO1998" s="69"/>
      <c r="CPP1998" s="107"/>
      <c r="CPQ1998" s="2"/>
      <c r="CPR1998" s="15"/>
      <c r="CPS1998" s="15"/>
      <c r="CPT1998" s="80"/>
      <c r="CPU1998" s="52"/>
      <c r="CPV1998" s="69"/>
      <c r="CPW1998" s="69"/>
      <c r="CPX1998" s="69"/>
      <c r="CPY1998" s="107"/>
      <c r="CPZ1998" s="2"/>
      <c r="CQA1998" s="15"/>
      <c r="CQB1998" s="15"/>
      <c r="CQC1998" s="80"/>
      <c r="CQD1998" s="52"/>
      <c r="CQE1998" s="69"/>
      <c r="CQF1998" s="69"/>
      <c r="CQG1998" s="69"/>
      <c r="CQH1998" s="107"/>
      <c r="CQI1998" s="2"/>
      <c r="CQJ1998" s="15"/>
      <c r="CQK1998" s="15"/>
      <c r="CQL1998" s="80"/>
      <c r="CQM1998" s="52"/>
      <c r="CQN1998" s="69"/>
      <c r="CQO1998" s="69"/>
      <c r="CQP1998" s="69"/>
      <c r="CQQ1998" s="107"/>
      <c r="CQR1998" s="2"/>
      <c r="CQS1998" s="15"/>
      <c r="CQT1998" s="15"/>
      <c r="CQU1998" s="80"/>
      <c r="CQV1998" s="52"/>
      <c r="CQW1998" s="69"/>
      <c r="CQX1998" s="69"/>
      <c r="CQY1998" s="69"/>
      <c r="CQZ1998" s="107"/>
      <c r="CRA1998" s="2"/>
      <c r="CRB1998" s="15"/>
      <c r="CRC1998" s="15"/>
      <c r="CRD1998" s="80"/>
      <c r="CRE1998" s="52"/>
      <c r="CRF1998" s="69"/>
      <c r="CRG1998" s="69"/>
      <c r="CRH1998" s="69"/>
      <c r="CRI1998" s="107"/>
      <c r="CRJ1998" s="2"/>
      <c r="CRK1998" s="15"/>
      <c r="CRL1998" s="15"/>
      <c r="CRM1998" s="80"/>
      <c r="CRN1998" s="52"/>
      <c r="CRO1998" s="69"/>
      <c r="CRP1998" s="69"/>
      <c r="CRQ1998" s="69"/>
      <c r="CRR1998" s="107"/>
      <c r="CRS1998" s="2"/>
      <c r="CRT1998" s="15"/>
      <c r="CRU1998" s="15"/>
      <c r="CRV1998" s="80"/>
      <c r="CRW1998" s="52"/>
      <c r="CRX1998" s="69"/>
      <c r="CRY1998" s="69"/>
      <c r="CRZ1998" s="69"/>
      <c r="CSA1998" s="107"/>
      <c r="CSB1998" s="2"/>
      <c r="CSC1998" s="15"/>
      <c r="CSD1998" s="15"/>
      <c r="CSE1998" s="80"/>
      <c r="CSF1998" s="52"/>
      <c r="CSG1998" s="69"/>
      <c r="CSH1998" s="69"/>
      <c r="CSI1998" s="69"/>
      <c r="CSJ1998" s="107"/>
      <c r="CSK1998" s="2"/>
      <c r="CSL1998" s="15"/>
      <c r="CSM1998" s="15"/>
      <c r="CSN1998" s="80"/>
      <c r="CSO1998" s="52"/>
      <c r="CSP1998" s="69"/>
      <c r="CSQ1998" s="69"/>
      <c r="CSR1998" s="69"/>
      <c r="CSS1998" s="107"/>
      <c r="CST1998" s="2"/>
      <c r="CSU1998" s="15"/>
      <c r="CSV1998" s="15"/>
      <c r="CSW1998" s="80"/>
      <c r="CSX1998" s="52"/>
      <c r="CSY1998" s="69"/>
      <c r="CSZ1998" s="69"/>
      <c r="CTA1998" s="69"/>
      <c r="CTB1998" s="107"/>
      <c r="CTC1998" s="2"/>
      <c r="CTD1998" s="15"/>
      <c r="CTE1998" s="15"/>
      <c r="CTF1998" s="80"/>
      <c r="CTG1998" s="52"/>
      <c r="CTH1998" s="69"/>
      <c r="CTI1998" s="69"/>
      <c r="CTJ1998" s="69"/>
      <c r="CTK1998" s="107"/>
      <c r="CTL1998" s="2"/>
      <c r="CTM1998" s="15"/>
      <c r="CTN1998" s="15"/>
      <c r="CTO1998" s="80"/>
      <c r="CTP1998" s="52"/>
      <c r="CTQ1998" s="69"/>
      <c r="CTR1998" s="69"/>
      <c r="CTS1998" s="69"/>
      <c r="CTT1998" s="107"/>
      <c r="CTU1998" s="2"/>
      <c r="CTV1998" s="15"/>
      <c r="CTW1998" s="15"/>
      <c r="CTX1998" s="80"/>
      <c r="CTY1998" s="52"/>
      <c r="CTZ1998" s="69"/>
      <c r="CUA1998" s="69"/>
      <c r="CUB1998" s="69"/>
      <c r="CUC1998" s="107"/>
      <c r="CUD1998" s="2"/>
      <c r="CUE1998" s="15"/>
      <c r="CUF1998" s="15"/>
      <c r="CUG1998" s="80"/>
      <c r="CUH1998" s="52"/>
      <c r="CUI1998" s="69"/>
      <c r="CUJ1998" s="69"/>
      <c r="CUK1998" s="69"/>
      <c r="CUL1998" s="107"/>
      <c r="CUM1998" s="2"/>
      <c r="CUN1998" s="15"/>
      <c r="CUO1998" s="15"/>
      <c r="CUP1998" s="80"/>
      <c r="CUQ1998" s="52"/>
      <c r="CUR1998" s="69"/>
      <c r="CUS1998" s="69"/>
      <c r="CUT1998" s="69"/>
      <c r="CUU1998" s="107"/>
      <c r="CUV1998" s="2"/>
      <c r="CUW1998" s="15"/>
      <c r="CUX1998" s="15"/>
      <c r="CUY1998" s="80"/>
      <c r="CUZ1998" s="52"/>
      <c r="CVA1998" s="69"/>
      <c r="CVB1998" s="69"/>
      <c r="CVC1998" s="69"/>
      <c r="CVD1998" s="107"/>
      <c r="CVE1998" s="2"/>
      <c r="CVF1998" s="15"/>
      <c r="CVG1998" s="15"/>
      <c r="CVH1998" s="80"/>
      <c r="CVI1998" s="52"/>
      <c r="CVJ1998" s="69"/>
      <c r="CVK1998" s="69"/>
      <c r="CVL1998" s="69"/>
      <c r="CVM1998" s="107"/>
      <c r="CVN1998" s="2"/>
      <c r="CVO1998" s="15"/>
      <c r="CVP1998" s="15"/>
      <c r="CVQ1998" s="80"/>
      <c r="CVR1998" s="52"/>
      <c r="CVS1998" s="69"/>
      <c r="CVT1998" s="69"/>
      <c r="CVU1998" s="69"/>
      <c r="CVV1998" s="107"/>
      <c r="CVW1998" s="2"/>
      <c r="CVX1998" s="15"/>
      <c r="CVY1998" s="15"/>
      <c r="CVZ1998" s="80"/>
      <c r="CWA1998" s="52"/>
      <c r="CWB1998" s="69"/>
      <c r="CWC1998" s="69"/>
      <c r="CWD1998" s="69"/>
      <c r="CWE1998" s="107"/>
      <c r="CWF1998" s="2"/>
      <c r="CWG1998" s="15"/>
      <c r="CWH1998" s="15"/>
      <c r="CWI1998" s="80"/>
      <c r="CWJ1998" s="52"/>
      <c r="CWK1998" s="69"/>
      <c r="CWL1998" s="69"/>
      <c r="CWM1998" s="69"/>
      <c r="CWN1998" s="107"/>
      <c r="CWO1998" s="2"/>
      <c r="CWP1998" s="15"/>
      <c r="CWQ1998" s="15"/>
      <c r="CWR1998" s="80"/>
      <c r="CWS1998" s="52"/>
      <c r="CWT1998" s="69"/>
      <c r="CWU1998" s="69"/>
      <c r="CWV1998" s="69"/>
      <c r="CWW1998" s="107"/>
      <c r="CWX1998" s="2"/>
      <c r="CWY1998" s="15"/>
      <c r="CWZ1998" s="15"/>
      <c r="CXA1998" s="80"/>
      <c r="CXB1998" s="52"/>
      <c r="CXC1998" s="69"/>
      <c r="CXD1998" s="69"/>
      <c r="CXE1998" s="69"/>
      <c r="CXF1998" s="107"/>
      <c r="CXG1998" s="2"/>
      <c r="CXH1998" s="15"/>
      <c r="CXI1998" s="15"/>
      <c r="CXJ1998" s="80"/>
      <c r="CXK1998" s="52"/>
      <c r="CXL1998" s="69"/>
      <c r="CXM1998" s="69"/>
      <c r="CXN1998" s="69"/>
      <c r="CXO1998" s="107"/>
      <c r="CXP1998" s="2"/>
      <c r="CXQ1998" s="15"/>
      <c r="CXR1998" s="15"/>
      <c r="CXS1998" s="80"/>
      <c r="CXT1998" s="52"/>
      <c r="CXU1998" s="69"/>
      <c r="CXV1998" s="69"/>
      <c r="CXW1998" s="69"/>
      <c r="CXX1998" s="107"/>
      <c r="CXY1998" s="2"/>
      <c r="CXZ1998" s="15"/>
      <c r="CYA1998" s="15"/>
      <c r="CYB1998" s="80"/>
      <c r="CYC1998" s="52"/>
      <c r="CYD1998" s="69"/>
      <c r="CYE1998" s="69"/>
      <c r="CYF1998" s="69"/>
      <c r="CYG1998" s="107"/>
      <c r="CYH1998" s="2"/>
      <c r="CYI1998" s="15"/>
      <c r="CYJ1998" s="15"/>
      <c r="CYK1998" s="80"/>
      <c r="CYL1998" s="52"/>
      <c r="CYM1998" s="69"/>
      <c r="CYN1998" s="69"/>
      <c r="CYO1998" s="69"/>
      <c r="CYP1998" s="107"/>
      <c r="CYQ1998" s="2"/>
      <c r="CYR1998" s="15"/>
      <c r="CYS1998" s="15"/>
      <c r="CYT1998" s="80"/>
      <c r="CYU1998" s="52"/>
      <c r="CYV1998" s="69"/>
      <c r="CYW1998" s="69"/>
      <c r="CYX1998" s="69"/>
      <c r="CYY1998" s="107"/>
      <c r="CYZ1998" s="2"/>
      <c r="CZA1998" s="15"/>
      <c r="CZB1998" s="15"/>
      <c r="CZC1998" s="80"/>
      <c r="CZD1998" s="52"/>
      <c r="CZE1998" s="69"/>
      <c r="CZF1998" s="69"/>
      <c r="CZG1998" s="69"/>
      <c r="CZH1998" s="107"/>
      <c r="CZI1998" s="2"/>
      <c r="CZJ1998" s="15"/>
      <c r="CZK1998" s="15"/>
      <c r="CZL1998" s="80"/>
      <c r="CZM1998" s="52"/>
      <c r="CZN1998" s="69"/>
      <c r="CZO1998" s="69"/>
      <c r="CZP1998" s="69"/>
      <c r="CZQ1998" s="107"/>
      <c r="CZR1998" s="2"/>
      <c r="CZS1998" s="15"/>
      <c r="CZT1998" s="15"/>
      <c r="CZU1998" s="80"/>
      <c r="CZV1998" s="52"/>
      <c r="CZW1998" s="69"/>
      <c r="CZX1998" s="69"/>
      <c r="CZY1998" s="69"/>
      <c r="CZZ1998" s="107"/>
      <c r="DAA1998" s="2"/>
      <c r="DAB1998" s="15"/>
      <c r="DAC1998" s="15"/>
      <c r="DAD1998" s="80"/>
      <c r="DAE1998" s="52"/>
      <c r="DAF1998" s="69"/>
      <c r="DAG1998" s="69"/>
      <c r="DAH1998" s="69"/>
      <c r="DAI1998" s="107"/>
      <c r="DAJ1998" s="2"/>
      <c r="DAK1998" s="15"/>
      <c r="DAL1998" s="15"/>
      <c r="DAM1998" s="80"/>
      <c r="DAN1998" s="52"/>
      <c r="DAO1998" s="69"/>
      <c r="DAP1998" s="69"/>
      <c r="DAQ1998" s="69"/>
      <c r="DAR1998" s="107"/>
      <c r="DAS1998" s="2"/>
      <c r="DAT1998" s="15"/>
      <c r="DAU1998" s="15"/>
      <c r="DAV1998" s="80"/>
      <c r="DAW1998" s="52"/>
      <c r="DAX1998" s="69"/>
      <c r="DAY1998" s="69"/>
      <c r="DAZ1998" s="69"/>
      <c r="DBA1998" s="107"/>
      <c r="DBB1998" s="2"/>
      <c r="DBC1998" s="15"/>
      <c r="DBD1998" s="15"/>
      <c r="DBE1998" s="80"/>
      <c r="DBF1998" s="52"/>
      <c r="DBG1998" s="69"/>
      <c r="DBH1998" s="69"/>
      <c r="DBI1998" s="69"/>
      <c r="DBJ1998" s="107"/>
      <c r="DBK1998" s="2"/>
      <c r="DBL1998" s="15"/>
      <c r="DBM1998" s="15"/>
      <c r="DBN1998" s="80"/>
      <c r="DBO1998" s="52"/>
      <c r="DBP1998" s="69"/>
      <c r="DBQ1998" s="69"/>
      <c r="DBR1998" s="69"/>
      <c r="DBS1998" s="107"/>
      <c r="DBT1998" s="2"/>
      <c r="DBU1998" s="15"/>
      <c r="DBV1998" s="15"/>
      <c r="DBW1998" s="80"/>
      <c r="DBX1998" s="52"/>
      <c r="DBY1998" s="69"/>
      <c r="DBZ1998" s="69"/>
      <c r="DCA1998" s="69"/>
      <c r="DCB1998" s="107"/>
      <c r="DCC1998" s="2"/>
      <c r="DCD1998" s="15"/>
      <c r="DCE1998" s="15"/>
      <c r="DCF1998" s="80"/>
      <c r="DCG1998" s="52"/>
      <c r="DCH1998" s="69"/>
      <c r="DCI1998" s="69"/>
      <c r="DCJ1998" s="69"/>
      <c r="DCK1998" s="107"/>
      <c r="DCL1998" s="2"/>
      <c r="DCM1998" s="15"/>
      <c r="DCN1998" s="15"/>
      <c r="DCO1998" s="80"/>
      <c r="DCP1998" s="52"/>
      <c r="DCQ1998" s="69"/>
      <c r="DCR1998" s="69"/>
      <c r="DCS1998" s="69"/>
      <c r="DCT1998" s="107"/>
      <c r="DCU1998" s="2"/>
      <c r="DCV1998" s="15"/>
      <c r="DCW1998" s="15"/>
      <c r="DCX1998" s="80"/>
      <c r="DCY1998" s="52"/>
      <c r="DCZ1998" s="69"/>
      <c r="DDA1998" s="69"/>
      <c r="DDB1998" s="69"/>
      <c r="DDC1998" s="107"/>
      <c r="DDD1998" s="2"/>
      <c r="DDE1998" s="15"/>
      <c r="DDF1998" s="15"/>
      <c r="DDG1998" s="80"/>
      <c r="DDH1998" s="52"/>
      <c r="DDI1998" s="69"/>
      <c r="DDJ1998" s="69"/>
      <c r="DDK1998" s="69"/>
      <c r="DDL1998" s="107"/>
      <c r="DDM1998" s="2"/>
      <c r="DDN1998" s="15"/>
      <c r="DDO1998" s="15"/>
      <c r="DDP1998" s="80"/>
      <c r="DDQ1998" s="52"/>
      <c r="DDR1998" s="69"/>
      <c r="DDS1998" s="69"/>
      <c r="DDT1998" s="69"/>
      <c r="DDU1998" s="107"/>
      <c r="DDV1998" s="2"/>
      <c r="DDW1998" s="15"/>
      <c r="DDX1998" s="15"/>
      <c r="DDY1998" s="80"/>
      <c r="DDZ1998" s="52"/>
      <c r="DEA1998" s="69"/>
      <c r="DEB1998" s="69"/>
      <c r="DEC1998" s="69"/>
      <c r="DED1998" s="107"/>
      <c r="DEE1998" s="2"/>
      <c r="DEF1998" s="15"/>
      <c r="DEG1998" s="15"/>
      <c r="DEH1998" s="80"/>
      <c r="DEI1998" s="52"/>
      <c r="DEJ1998" s="69"/>
      <c r="DEK1998" s="69"/>
      <c r="DEL1998" s="69"/>
      <c r="DEM1998" s="107"/>
      <c r="DEN1998" s="2"/>
      <c r="DEO1998" s="15"/>
      <c r="DEP1998" s="15"/>
      <c r="DEQ1998" s="80"/>
      <c r="DER1998" s="52"/>
      <c r="DES1998" s="69"/>
      <c r="DET1998" s="69"/>
      <c r="DEU1998" s="69"/>
      <c r="DEV1998" s="107"/>
      <c r="DEW1998" s="2"/>
      <c r="DEX1998" s="15"/>
      <c r="DEY1998" s="15"/>
      <c r="DEZ1998" s="80"/>
      <c r="DFA1998" s="52"/>
      <c r="DFB1998" s="69"/>
      <c r="DFC1998" s="69"/>
      <c r="DFD1998" s="69"/>
      <c r="DFE1998" s="107"/>
      <c r="DFF1998" s="2"/>
      <c r="DFG1998" s="15"/>
      <c r="DFH1998" s="15"/>
      <c r="DFI1998" s="80"/>
      <c r="DFJ1998" s="52"/>
      <c r="DFK1998" s="69"/>
      <c r="DFL1998" s="69"/>
      <c r="DFM1998" s="69"/>
      <c r="DFN1998" s="107"/>
      <c r="DFO1998" s="2"/>
      <c r="DFP1998" s="15"/>
      <c r="DFQ1998" s="15"/>
      <c r="DFR1998" s="80"/>
      <c r="DFS1998" s="52"/>
      <c r="DFT1998" s="69"/>
      <c r="DFU1998" s="69"/>
      <c r="DFV1998" s="69"/>
      <c r="DFW1998" s="107"/>
      <c r="DFX1998" s="2"/>
      <c r="DFY1998" s="15"/>
      <c r="DFZ1998" s="15"/>
      <c r="DGA1998" s="80"/>
      <c r="DGB1998" s="52"/>
      <c r="DGC1998" s="69"/>
      <c r="DGD1998" s="69"/>
      <c r="DGE1998" s="69"/>
      <c r="DGF1998" s="107"/>
      <c r="DGG1998" s="2"/>
      <c r="DGH1998" s="15"/>
      <c r="DGI1998" s="15"/>
      <c r="DGJ1998" s="80"/>
      <c r="DGK1998" s="52"/>
      <c r="DGL1998" s="69"/>
      <c r="DGM1998" s="69"/>
      <c r="DGN1998" s="69"/>
      <c r="DGO1998" s="107"/>
      <c r="DGP1998" s="2"/>
      <c r="DGQ1998" s="15"/>
      <c r="DGR1998" s="15"/>
      <c r="DGS1998" s="80"/>
      <c r="DGT1998" s="52"/>
      <c r="DGU1998" s="69"/>
      <c r="DGV1998" s="69"/>
      <c r="DGW1998" s="69"/>
      <c r="DGX1998" s="107"/>
      <c r="DGY1998" s="2"/>
      <c r="DGZ1998" s="15"/>
      <c r="DHA1998" s="15"/>
      <c r="DHB1998" s="80"/>
      <c r="DHC1998" s="52"/>
      <c r="DHD1998" s="69"/>
      <c r="DHE1998" s="69"/>
      <c r="DHF1998" s="69"/>
      <c r="DHG1998" s="107"/>
      <c r="DHH1998" s="2"/>
      <c r="DHI1998" s="15"/>
      <c r="DHJ1998" s="15"/>
      <c r="DHK1998" s="80"/>
      <c r="DHL1998" s="52"/>
      <c r="DHM1998" s="69"/>
      <c r="DHN1998" s="69"/>
      <c r="DHO1998" s="69"/>
      <c r="DHP1998" s="107"/>
      <c r="DHQ1998" s="2"/>
      <c r="DHR1998" s="15"/>
      <c r="DHS1998" s="15"/>
      <c r="DHT1998" s="80"/>
      <c r="DHU1998" s="52"/>
      <c r="DHV1998" s="69"/>
      <c r="DHW1998" s="69"/>
      <c r="DHX1998" s="69"/>
      <c r="DHY1998" s="107"/>
      <c r="DHZ1998" s="2"/>
      <c r="DIA1998" s="15"/>
      <c r="DIB1998" s="15"/>
      <c r="DIC1998" s="80"/>
      <c r="DID1998" s="52"/>
      <c r="DIE1998" s="69"/>
      <c r="DIF1998" s="69"/>
      <c r="DIG1998" s="69"/>
      <c r="DIH1998" s="107"/>
      <c r="DII1998" s="2"/>
      <c r="DIJ1998" s="15"/>
      <c r="DIK1998" s="15"/>
      <c r="DIL1998" s="80"/>
      <c r="DIM1998" s="52"/>
      <c r="DIN1998" s="69"/>
      <c r="DIO1998" s="69"/>
      <c r="DIP1998" s="69"/>
      <c r="DIQ1998" s="107"/>
      <c r="DIR1998" s="2"/>
      <c r="DIS1998" s="15"/>
      <c r="DIT1998" s="15"/>
      <c r="DIU1998" s="80"/>
      <c r="DIV1998" s="52"/>
      <c r="DIW1998" s="69"/>
      <c r="DIX1998" s="69"/>
      <c r="DIY1998" s="69"/>
      <c r="DIZ1998" s="107"/>
      <c r="DJA1998" s="2"/>
      <c r="DJB1998" s="15"/>
      <c r="DJC1998" s="15"/>
      <c r="DJD1998" s="80"/>
      <c r="DJE1998" s="52"/>
      <c r="DJF1998" s="69"/>
      <c r="DJG1998" s="69"/>
      <c r="DJH1998" s="69"/>
      <c r="DJI1998" s="107"/>
      <c r="DJJ1998" s="2"/>
      <c r="DJK1998" s="15"/>
      <c r="DJL1998" s="15"/>
      <c r="DJM1998" s="80"/>
      <c r="DJN1998" s="52"/>
      <c r="DJO1998" s="69"/>
      <c r="DJP1998" s="69"/>
      <c r="DJQ1998" s="69"/>
      <c r="DJR1998" s="107"/>
      <c r="DJS1998" s="2"/>
      <c r="DJT1998" s="15"/>
      <c r="DJU1998" s="15"/>
      <c r="DJV1998" s="80"/>
      <c r="DJW1998" s="52"/>
      <c r="DJX1998" s="69"/>
      <c r="DJY1998" s="69"/>
      <c r="DJZ1998" s="69"/>
      <c r="DKA1998" s="107"/>
      <c r="DKB1998" s="2"/>
      <c r="DKC1998" s="15"/>
      <c r="DKD1998" s="15"/>
      <c r="DKE1998" s="80"/>
      <c r="DKF1998" s="52"/>
      <c r="DKG1998" s="69"/>
      <c r="DKH1998" s="69"/>
      <c r="DKI1998" s="69"/>
      <c r="DKJ1998" s="107"/>
      <c r="DKK1998" s="2"/>
      <c r="DKL1998" s="15"/>
      <c r="DKM1998" s="15"/>
      <c r="DKN1998" s="80"/>
      <c r="DKO1998" s="52"/>
      <c r="DKP1998" s="69"/>
      <c r="DKQ1998" s="69"/>
      <c r="DKR1998" s="69"/>
      <c r="DKS1998" s="107"/>
      <c r="DKT1998" s="2"/>
      <c r="DKU1998" s="15"/>
      <c r="DKV1998" s="15"/>
      <c r="DKW1998" s="80"/>
      <c r="DKX1998" s="52"/>
      <c r="DKY1998" s="69"/>
      <c r="DKZ1998" s="69"/>
      <c r="DLA1998" s="69"/>
      <c r="DLB1998" s="107"/>
      <c r="DLC1998" s="2"/>
      <c r="DLD1998" s="15"/>
      <c r="DLE1998" s="15"/>
      <c r="DLF1998" s="80"/>
      <c r="DLG1998" s="52"/>
      <c r="DLH1998" s="69"/>
      <c r="DLI1998" s="69"/>
      <c r="DLJ1998" s="69"/>
      <c r="DLK1998" s="107"/>
      <c r="DLL1998" s="2"/>
      <c r="DLM1998" s="15"/>
      <c r="DLN1998" s="15"/>
      <c r="DLO1998" s="80"/>
      <c r="DLP1998" s="52"/>
      <c r="DLQ1998" s="69"/>
      <c r="DLR1998" s="69"/>
      <c r="DLS1998" s="69"/>
      <c r="DLT1998" s="107"/>
      <c r="DLU1998" s="2"/>
      <c r="DLV1998" s="15"/>
      <c r="DLW1998" s="15"/>
      <c r="DLX1998" s="80"/>
      <c r="DLY1998" s="52"/>
      <c r="DLZ1998" s="69"/>
      <c r="DMA1998" s="69"/>
      <c r="DMB1998" s="69"/>
      <c r="DMC1998" s="107"/>
      <c r="DMD1998" s="2"/>
      <c r="DME1998" s="15"/>
      <c r="DMF1998" s="15"/>
      <c r="DMG1998" s="80"/>
      <c r="DMH1998" s="52"/>
      <c r="DMI1998" s="69"/>
      <c r="DMJ1998" s="69"/>
      <c r="DMK1998" s="69"/>
      <c r="DML1998" s="107"/>
      <c r="DMM1998" s="2"/>
      <c r="DMN1998" s="15"/>
      <c r="DMO1998" s="15"/>
      <c r="DMP1998" s="80"/>
      <c r="DMQ1998" s="52"/>
      <c r="DMR1998" s="69"/>
      <c r="DMS1998" s="69"/>
      <c r="DMT1998" s="69"/>
      <c r="DMU1998" s="107"/>
      <c r="DMV1998" s="2"/>
      <c r="DMW1998" s="15"/>
      <c r="DMX1998" s="15"/>
      <c r="DMY1998" s="80"/>
      <c r="DMZ1998" s="52"/>
      <c r="DNA1998" s="69"/>
      <c r="DNB1998" s="69"/>
      <c r="DNC1998" s="69"/>
      <c r="DND1998" s="107"/>
      <c r="DNE1998" s="2"/>
      <c r="DNF1998" s="15"/>
      <c r="DNG1998" s="15"/>
      <c r="DNH1998" s="80"/>
      <c r="DNI1998" s="52"/>
      <c r="DNJ1998" s="69"/>
      <c r="DNK1998" s="69"/>
      <c r="DNL1998" s="69"/>
      <c r="DNM1998" s="107"/>
      <c r="DNN1998" s="2"/>
      <c r="DNO1998" s="15"/>
      <c r="DNP1998" s="15"/>
      <c r="DNQ1998" s="80"/>
      <c r="DNR1998" s="52"/>
      <c r="DNS1998" s="69"/>
      <c r="DNT1998" s="69"/>
      <c r="DNU1998" s="69"/>
      <c r="DNV1998" s="107"/>
      <c r="DNW1998" s="2"/>
      <c r="DNX1998" s="15"/>
      <c r="DNY1998" s="15"/>
      <c r="DNZ1998" s="80"/>
      <c r="DOA1998" s="52"/>
      <c r="DOB1998" s="69"/>
      <c r="DOC1998" s="69"/>
      <c r="DOD1998" s="69"/>
      <c r="DOE1998" s="107"/>
      <c r="DOF1998" s="2"/>
      <c r="DOG1998" s="15"/>
      <c r="DOH1998" s="15"/>
      <c r="DOI1998" s="80"/>
      <c r="DOJ1998" s="52"/>
      <c r="DOK1998" s="69"/>
      <c r="DOL1998" s="69"/>
      <c r="DOM1998" s="69"/>
      <c r="DON1998" s="107"/>
      <c r="DOO1998" s="2"/>
      <c r="DOP1998" s="15"/>
      <c r="DOQ1998" s="15"/>
      <c r="DOR1998" s="80"/>
      <c r="DOS1998" s="52"/>
      <c r="DOT1998" s="69"/>
      <c r="DOU1998" s="69"/>
      <c r="DOV1998" s="69"/>
      <c r="DOW1998" s="107"/>
      <c r="DOX1998" s="2"/>
      <c r="DOY1998" s="15"/>
      <c r="DOZ1998" s="15"/>
      <c r="DPA1998" s="80"/>
      <c r="DPB1998" s="52"/>
      <c r="DPC1998" s="69"/>
      <c r="DPD1998" s="69"/>
      <c r="DPE1998" s="69"/>
      <c r="DPF1998" s="107"/>
      <c r="DPG1998" s="2"/>
      <c r="DPH1998" s="15"/>
      <c r="DPI1998" s="15"/>
      <c r="DPJ1998" s="80"/>
      <c r="DPK1998" s="52"/>
      <c r="DPL1998" s="69"/>
      <c r="DPM1998" s="69"/>
      <c r="DPN1998" s="69"/>
      <c r="DPO1998" s="107"/>
      <c r="DPP1998" s="2"/>
      <c r="DPQ1998" s="15"/>
      <c r="DPR1998" s="15"/>
      <c r="DPS1998" s="80"/>
      <c r="DPT1998" s="52"/>
      <c r="DPU1998" s="69"/>
      <c r="DPV1998" s="69"/>
      <c r="DPW1998" s="69"/>
      <c r="DPX1998" s="107"/>
      <c r="DPY1998" s="2"/>
      <c r="DPZ1998" s="15"/>
      <c r="DQA1998" s="15"/>
      <c r="DQB1998" s="80"/>
      <c r="DQC1998" s="52"/>
      <c r="DQD1998" s="69"/>
      <c r="DQE1998" s="69"/>
      <c r="DQF1998" s="69"/>
      <c r="DQG1998" s="107"/>
      <c r="DQH1998" s="2"/>
      <c r="DQI1998" s="15"/>
      <c r="DQJ1998" s="15"/>
      <c r="DQK1998" s="80"/>
      <c r="DQL1998" s="52"/>
      <c r="DQM1998" s="69"/>
      <c r="DQN1998" s="69"/>
      <c r="DQO1998" s="69"/>
      <c r="DQP1998" s="107"/>
      <c r="DQQ1998" s="2"/>
      <c r="DQR1998" s="15"/>
      <c r="DQS1998" s="15"/>
      <c r="DQT1998" s="80"/>
      <c r="DQU1998" s="52"/>
      <c r="DQV1998" s="69"/>
      <c r="DQW1998" s="69"/>
      <c r="DQX1998" s="69"/>
      <c r="DQY1998" s="107"/>
      <c r="DQZ1998" s="2"/>
      <c r="DRA1998" s="15"/>
      <c r="DRB1998" s="15"/>
      <c r="DRC1998" s="80"/>
      <c r="DRD1998" s="52"/>
      <c r="DRE1998" s="69"/>
      <c r="DRF1998" s="69"/>
      <c r="DRG1998" s="69"/>
      <c r="DRH1998" s="107"/>
      <c r="DRI1998" s="2"/>
      <c r="DRJ1998" s="15"/>
      <c r="DRK1998" s="15"/>
      <c r="DRL1998" s="80"/>
      <c r="DRM1998" s="52"/>
      <c r="DRN1998" s="69"/>
      <c r="DRO1998" s="69"/>
      <c r="DRP1998" s="69"/>
      <c r="DRQ1998" s="107"/>
      <c r="DRR1998" s="2"/>
      <c r="DRS1998" s="15"/>
      <c r="DRT1998" s="15"/>
      <c r="DRU1998" s="80"/>
      <c r="DRV1998" s="52"/>
      <c r="DRW1998" s="69"/>
      <c r="DRX1998" s="69"/>
      <c r="DRY1998" s="69"/>
      <c r="DRZ1998" s="107"/>
      <c r="DSA1998" s="2"/>
      <c r="DSB1998" s="15"/>
      <c r="DSC1998" s="15"/>
      <c r="DSD1998" s="80"/>
      <c r="DSE1998" s="52"/>
      <c r="DSF1998" s="69"/>
      <c r="DSG1998" s="69"/>
      <c r="DSH1998" s="69"/>
      <c r="DSI1998" s="107"/>
      <c r="DSJ1998" s="2"/>
      <c r="DSK1998" s="15"/>
      <c r="DSL1998" s="15"/>
      <c r="DSM1998" s="80"/>
      <c r="DSN1998" s="52"/>
      <c r="DSO1998" s="69"/>
      <c r="DSP1998" s="69"/>
      <c r="DSQ1998" s="69"/>
      <c r="DSR1998" s="107"/>
      <c r="DSS1998" s="2"/>
      <c r="DST1998" s="15"/>
      <c r="DSU1998" s="15"/>
      <c r="DSV1998" s="80"/>
      <c r="DSW1998" s="52"/>
      <c r="DSX1998" s="69"/>
      <c r="DSY1998" s="69"/>
      <c r="DSZ1998" s="69"/>
      <c r="DTA1998" s="107"/>
      <c r="DTB1998" s="2"/>
      <c r="DTC1998" s="15"/>
      <c r="DTD1998" s="15"/>
      <c r="DTE1998" s="80"/>
      <c r="DTF1998" s="52"/>
      <c r="DTG1998" s="69"/>
      <c r="DTH1998" s="69"/>
      <c r="DTI1998" s="69"/>
      <c r="DTJ1998" s="107"/>
      <c r="DTK1998" s="2"/>
      <c r="DTL1998" s="15"/>
      <c r="DTM1998" s="15"/>
      <c r="DTN1998" s="80"/>
      <c r="DTO1998" s="52"/>
      <c r="DTP1998" s="69"/>
      <c r="DTQ1998" s="69"/>
      <c r="DTR1998" s="69"/>
      <c r="DTS1998" s="107"/>
      <c r="DTT1998" s="2"/>
      <c r="DTU1998" s="15"/>
      <c r="DTV1998" s="15"/>
      <c r="DTW1998" s="80"/>
      <c r="DTX1998" s="52"/>
      <c r="DTY1998" s="69"/>
      <c r="DTZ1998" s="69"/>
      <c r="DUA1998" s="69"/>
      <c r="DUB1998" s="107"/>
      <c r="DUC1998" s="2"/>
      <c r="DUD1998" s="15"/>
      <c r="DUE1998" s="15"/>
      <c r="DUF1998" s="80"/>
      <c r="DUG1998" s="52"/>
      <c r="DUH1998" s="69"/>
      <c r="DUI1998" s="69"/>
      <c r="DUJ1998" s="69"/>
      <c r="DUK1998" s="107"/>
      <c r="DUL1998" s="2"/>
      <c r="DUM1998" s="15"/>
      <c r="DUN1998" s="15"/>
      <c r="DUO1998" s="80"/>
      <c r="DUP1998" s="52"/>
      <c r="DUQ1998" s="69"/>
      <c r="DUR1998" s="69"/>
      <c r="DUS1998" s="69"/>
      <c r="DUT1998" s="107"/>
      <c r="DUU1998" s="2"/>
      <c r="DUV1998" s="15"/>
      <c r="DUW1998" s="15"/>
      <c r="DUX1998" s="80"/>
      <c r="DUY1998" s="52"/>
      <c r="DUZ1998" s="69"/>
      <c r="DVA1998" s="69"/>
      <c r="DVB1998" s="69"/>
      <c r="DVC1998" s="107"/>
      <c r="DVD1998" s="2"/>
      <c r="DVE1998" s="15"/>
      <c r="DVF1998" s="15"/>
      <c r="DVG1998" s="80"/>
      <c r="DVH1998" s="52"/>
      <c r="DVI1998" s="69"/>
      <c r="DVJ1998" s="69"/>
      <c r="DVK1998" s="69"/>
      <c r="DVL1998" s="107"/>
      <c r="DVM1998" s="2"/>
      <c r="DVN1998" s="15"/>
      <c r="DVO1998" s="15"/>
      <c r="DVP1998" s="80"/>
      <c r="DVQ1998" s="52"/>
      <c r="DVR1998" s="69"/>
      <c r="DVS1998" s="69"/>
      <c r="DVT1998" s="69"/>
      <c r="DVU1998" s="107"/>
      <c r="DVV1998" s="2"/>
      <c r="DVW1998" s="15"/>
      <c r="DVX1998" s="15"/>
      <c r="DVY1998" s="80"/>
      <c r="DVZ1998" s="52"/>
      <c r="DWA1998" s="69"/>
      <c r="DWB1998" s="69"/>
      <c r="DWC1998" s="69"/>
      <c r="DWD1998" s="107"/>
      <c r="DWE1998" s="2"/>
      <c r="DWF1998" s="15"/>
      <c r="DWG1998" s="15"/>
      <c r="DWH1998" s="80"/>
      <c r="DWI1998" s="52"/>
      <c r="DWJ1998" s="69"/>
      <c r="DWK1998" s="69"/>
      <c r="DWL1998" s="69"/>
      <c r="DWM1998" s="107"/>
      <c r="DWN1998" s="2"/>
      <c r="DWO1998" s="15"/>
      <c r="DWP1998" s="15"/>
      <c r="DWQ1998" s="80"/>
      <c r="DWR1998" s="52"/>
      <c r="DWS1998" s="69"/>
      <c r="DWT1998" s="69"/>
      <c r="DWU1998" s="69"/>
      <c r="DWV1998" s="107"/>
      <c r="DWW1998" s="2"/>
      <c r="DWX1998" s="15"/>
      <c r="DWY1998" s="15"/>
      <c r="DWZ1998" s="80"/>
      <c r="DXA1998" s="52"/>
      <c r="DXB1998" s="69"/>
      <c r="DXC1998" s="69"/>
      <c r="DXD1998" s="69"/>
      <c r="DXE1998" s="107"/>
      <c r="DXF1998" s="2"/>
      <c r="DXG1998" s="15"/>
      <c r="DXH1998" s="15"/>
      <c r="DXI1998" s="80"/>
      <c r="DXJ1998" s="52"/>
      <c r="DXK1998" s="69"/>
      <c r="DXL1998" s="69"/>
      <c r="DXM1998" s="69"/>
      <c r="DXN1998" s="107"/>
      <c r="DXO1998" s="2"/>
      <c r="DXP1998" s="15"/>
      <c r="DXQ1998" s="15"/>
      <c r="DXR1998" s="80"/>
      <c r="DXS1998" s="52"/>
      <c r="DXT1998" s="69"/>
      <c r="DXU1998" s="69"/>
      <c r="DXV1998" s="69"/>
      <c r="DXW1998" s="107"/>
      <c r="DXX1998" s="2"/>
      <c r="DXY1998" s="15"/>
      <c r="DXZ1998" s="15"/>
      <c r="DYA1998" s="80"/>
      <c r="DYB1998" s="52"/>
      <c r="DYC1998" s="69"/>
      <c r="DYD1998" s="69"/>
      <c r="DYE1998" s="69"/>
      <c r="DYF1998" s="107"/>
      <c r="DYG1998" s="2"/>
      <c r="DYH1998" s="15"/>
      <c r="DYI1998" s="15"/>
      <c r="DYJ1998" s="80"/>
      <c r="DYK1998" s="52"/>
      <c r="DYL1998" s="69"/>
      <c r="DYM1998" s="69"/>
      <c r="DYN1998" s="69"/>
      <c r="DYO1998" s="107"/>
      <c r="DYP1998" s="2"/>
      <c r="DYQ1998" s="15"/>
      <c r="DYR1998" s="15"/>
      <c r="DYS1998" s="80"/>
      <c r="DYT1998" s="52"/>
      <c r="DYU1998" s="69"/>
      <c r="DYV1998" s="69"/>
      <c r="DYW1998" s="69"/>
      <c r="DYX1998" s="107"/>
      <c r="DYY1998" s="2"/>
      <c r="DYZ1998" s="15"/>
      <c r="DZA1998" s="15"/>
      <c r="DZB1998" s="80"/>
      <c r="DZC1998" s="52"/>
      <c r="DZD1998" s="69"/>
      <c r="DZE1998" s="69"/>
      <c r="DZF1998" s="69"/>
      <c r="DZG1998" s="107"/>
      <c r="DZH1998" s="2"/>
      <c r="DZI1998" s="15"/>
      <c r="DZJ1998" s="15"/>
      <c r="DZK1998" s="80"/>
      <c r="DZL1998" s="52"/>
      <c r="DZM1998" s="69"/>
      <c r="DZN1998" s="69"/>
      <c r="DZO1998" s="69"/>
      <c r="DZP1998" s="107"/>
      <c r="DZQ1998" s="2"/>
      <c r="DZR1998" s="15"/>
      <c r="DZS1998" s="15"/>
      <c r="DZT1998" s="80"/>
      <c r="DZU1998" s="52"/>
      <c r="DZV1998" s="69"/>
      <c r="DZW1998" s="69"/>
      <c r="DZX1998" s="69"/>
      <c r="DZY1998" s="107"/>
      <c r="DZZ1998" s="2"/>
      <c r="EAA1998" s="15"/>
      <c r="EAB1998" s="15"/>
      <c r="EAC1998" s="80"/>
      <c r="EAD1998" s="52"/>
      <c r="EAE1998" s="69"/>
      <c r="EAF1998" s="69"/>
      <c r="EAG1998" s="69"/>
      <c r="EAH1998" s="107"/>
      <c r="EAI1998" s="2"/>
      <c r="EAJ1998" s="15"/>
      <c r="EAK1998" s="15"/>
      <c r="EAL1998" s="80"/>
      <c r="EAM1998" s="52"/>
      <c r="EAN1998" s="69"/>
      <c r="EAO1998" s="69"/>
      <c r="EAP1998" s="69"/>
      <c r="EAQ1998" s="107"/>
      <c r="EAR1998" s="2"/>
      <c r="EAS1998" s="15"/>
      <c r="EAT1998" s="15"/>
      <c r="EAU1998" s="80"/>
      <c r="EAV1998" s="52"/>
      <c r="EAW1998" s="69"/>
      <c r="EAX1998" s="69"/>
      <c r="EAY1998" s="69"/>
      <c r="EAZ1998" s="107"/>
      <c r="EBA1998" s="2"/>
      <c r="EBB1998" s="15"/>
      <c r="EBC1998" s="15"/>
      <c r="EBD1998" s="80"/>
      <c r="EBE1998" s="52"/>
      <c r="EBF1998" s="69"/>
      <c r="EBG1998" s="69"/>
      <c r="EBH1998" s="69"/>
      <c r="EBI1998" s="107"/>
      <c r="EBJ1998" s="2"/>
      <c r="EBK1998" s="15"/>
      <c r="EBL1998" s="15"/>
      <c r="EBM1998" s="80"/>
      <c r="EBN1998" s="52"/>
      <c r="EBO1998" s="69"/>
      <c r="EBP1998" s="69"/>
      <c r="EBQ1998" s="69"/>
      <c r="EBR1998" s="107"/>
      <c r="EBS1998" s="2"/>
      <c r="EBT1998" s="15"/>
      <c r="EBU1998" s="15"/>
      <c r="EBV1998" s="80"/>
      <c r="EBW1998" s="52"/>
      <c r="EBX1998" s="69"/>
      <c r="EBY1998" s="69"/>
      <c r="EBZ1998" s="69"/>
      <c r="ECA1998" s="107"/>
      <c r="ECB1998" s="2"/>
      <c r="ECC1998" s="15"/>
      <c r="ECD1998" s="15"/>
      <c r="ECE1998" s="80"/>
      <c r="ECF1998" s="52"/>
      <c r="ECG1998" s="69"/>
      <c r="ECH1998" s="69"/>
      <c r="ECI1998" s="69"/>
      <c r="ECJ1998" s="107"/>
      <c r="ECK1998" s="2"/>
      <c r="ECL1998" s="15"/>
      <c r="ECM1998" s="15"/>
      <c r="ECN1998" s="80"/>
      <c r="ECO1998" s="52"/>
      <c r="ECP1998" s="69"/>
      <c r="ECQ1998" s="69"/>
      <c r="ECR1998" s="69"/>
      <c r="ECS1998" s="107"/>
      <c r="ECT1998" s="2"/>
      <c r="ECU1998" s="15"/>
      <c r="ECV1998" s="15"/>
      <c r="ECW1998" s="80"/>
      <c r="ECX1998" s="52"/>
      <c r="ECY1998" s="69"/>
      <c r="ECZ1998" s="69"/>
      <c r="EDA1998" s="69"/>
      <c r="EDB1998" s="107"/>
      <c r="EDC1998" s="2"/>
      <c r="EDD1998" s="15"/>
      <c r="EDE1998" s="15"/>
      <c r="EDF1998" s="80"/>
      <c r="EDG1998" s="52"/>
      <c r="EDH1998" s="69"/>
      <c r="EDI1998" s="69"/>
      <c r="EDJ1998" s="69"/>
      <c r="EDK1998" s="107"/>
      <c r="EDL1998" s="2"/>
      <c r="EDM1998" s="15"/>
      <c r="EDN1998" s="15"/>
      <c r="EDO1998" s="80"/>
      <c r="EDP1998" s="52"/>
      <c r="EDQ1998" s="69"/>
      <c r="EDR1998" s="69"/>
      <c r="EDS1998" s="69"/>
      <c r="EDT1998" s="107"/>
      <c r="EDU1998" s="2"/>
      <c r="EDV1998" s="15"/>
      <c r="EDW1998" s="15"/>
      <c r="EDX1998" s="80"/>
      <c r="EDY1998" s="52"/>
      <c r="EDZ1998" s="69"/>
      <c r="EEA1998" s="69"/>
      <c r="EEB1998" s="69"/>
      <c r="EEC1998" s="107"/>
      <c r="EED1998" s="2"/>
      <c r="EEE1998" s="15"/>
      <c r="EEF1998" s="15"/>
      <c r="EEG1998" s="80"/>
      <c r="EEH1998" s="52"/>
      <c r="EEI1998" s="69"/>
      <c r="EEJ1998" s="69"/>
      <c r="EEK1998" s="69"/>
      <c r="EEL1998" s="107"/>
      <c r="EEM1998" s="2"/>
      <c r="EEN1998" s="15"/>
      <c r="EEO1998" s="15"/>
      <c r="EEP1998" s="80"/>
      <c r="EEQ1998" s="52"/>
      <c r="EER1998" s="69"/>
      <c r="EES1998" s="69"/>
      <c r="EET1998" s="69"/>
      <c r="EEU1998" s="107"/>
      <c r="EEV1998" s="2"/>
      <c r="EEW1998" s="15"/>
      <c r="EEX1998" s="15"/>
      <c r="EEY1998" s="80"/>
      <c r="EEZ1998" s="52"/>
      <c r="EFA1998" s="69"/>
      <c r="EFB1998" s="69"/>
      <c r="EFC1998" s="69"/>
      <c r="EFD1998" s="107"/>
      <c r="EFE1998" s="2"/>
      <c r="EFF1998" s="15"/>
      <c r="EFG1998" s="15"/>
      <c r="EFH1998" s="80"/>
      <c r="EFI1998" s="52"/>
      <c r="EFJ1998" s="69"/>
      <c r="EFK1998" s="69"/>
      <c r="EFL1998" s="69"/>
      <c r="EFM1998" s="107"/>
      <c r="EFN1998" s="2"/>
      <c r="EFO1998" s="15"/>
      <c r="EFP1998" s="15"/>
      <c r="EFQ1998" s="80"/>
      <c r="EFR1998" s="52"/>
      <c r="EFS1998" s="69"/>
      <c r="EFT1998" s="69"/>
      <c r="EFU1998" s="69"/>
      <c r="EFV1998" s="107"/>
      <c r="EFW1998" s="2"/>
      <c r="EFX1998" s="15"/>
      <c r="EFY1998" s="15"/>
      <c r="EFZ1998" s="80"/>
      <c r="EGA1998" s="52"/>
      <c r="EGB1998" s="69"/>
      <c r="EGC1998" s="69"/>
      <c r="EGD1998" s="69"/>
      <c r="EGE1998" s="107"/>
      <c r="EGF1998" s="2"/>
      <c r="EGG1998" s="15"/>
      <c r="EGH1998" s="15"/>
      <c r="EGI1998" s="80"/>
      <c r="EGJ1998" s="52"/>
      <c r="EGK1998" s="69"/>
      <c r="EGL1998" s="69"/>
      <c r="EGM1998" s="69"/>
      <c r="EGN1998" s="107"/>
      <c r="EGO1998" s="2"/>
      <c r="EGP1998" s="15"/>
      <c r="EGQ1998" s="15"/>
      <c r="EGR1998" s="80"/>
      <c r="EGS1998" s="52"/>
      <c r="EGT1998" s="69"/>
      <c r="EGU1998" s="69"/>
      <c r="EGV1998" s="69"/>
      <c r="EGW1998" s="107"/>
      <c r="EGX1998" s="2"/>
      <c r="EGY1998" s="15"/>
      <c r="EGZ1998" s="15"/>
      <c r="EHA1998" s="80"/>
      <c r="EHB1998" s="52"/>
      <c r="EHC1998" s="69"/>
      <c r="EHD1998" s="69"/>
      <c r="EHE1998" s="69"/>
      <c r="EHF1998" s="107"/>
      <c r="EHG1998" s="2"/>
      <c r="EHH1998" s="15"/>
      <c r="EHI1998" s="15"/>
      <c r="EHJ1998" s="80"/>
      <c r="EHK1998" s="52"/>
      <c r="EHL1998" s="69"/>
      <c r="EHM1998" s="69"/>
      <c r="EHN1998" s="69"/>
      <c r="EHO1998" s="107"/>
      <c r="EHP1998" s="2"/>
      <c r="EHQ1998" s="15"/>
      <c r="EHR1998" s="15"/>
      <c r="EHS1998" s="80"/>
      <c r="EHT1998" s="52"/>
      <c r="EHU1998" s="69"/>
      <c r="EHV1998" s="69"/>
      <c r="EHW1998" s="69"/>
      <c r="EHX1998" s="107"/>
      <c r="EHY1998" s="2"/>
      <c r="EHZ1998" s="15"/>
      <c r="EIA1998" s="15"/>
      <c r="EIB1998" s="80"/>
      <c r="EIC1998" s="52"/>
      <c r="EID1998" s="69"/>
      <c r="EIE1998" s="69"/>
      <c r="EIF1998" s="69"/>
      <c r="EIG1998" s="107"/>
      <c r="EIH1998" s="2"/>
      <c r="EII1998" s="15"/>
      <c r="EIJ1998" s="15"/>
      <c r="EIK1998" s="80"/>
      <c r="EIL1998" s="52"/>
      <c r="EIM1998" s="69"/>
      <c r="EIN1998" s="69"/>
      <c r="EIO1998" s="69"/>
      <c r="EIP1998" s="107"/>
      <c r="EIQ1998" s="2"/>
      <c r="EIR1998" s="15"/>
      <c r="EIS1998" s="15"/>
      <c r="EIT1998" s="80"/>
      <c r="EIU1998" s="52"/>
      <c r="EIV1998" s="69"/>
      <c r="EIW1998" s="69"/>
      <c r="EIX1998" s="69"/>
      <c r="EIY1998" s="107"/>
      <c r="EIZ1998" s="2"/>
      <c r="EJA1998" s="15"/>
      <c r="EJB1998" s="15"/>
      <c r="EJC1998" s="80"/>
      <c r="EJD1998" s="52"/>
      <c r="EJE1998" s="69"/>
      <c r="EJF1998" s="69"/>
      <c r="EJG1998" s="69"/>
      <c r="EJH1998" s="107"/>
      <c r="EJI1998" s="2"/>
      <c r="EJJ1998" s="15"/>
      <c r="EJK1998" s="15"/>
      <c r="EJL1998" s="80"/>
      <c r="EJM1998" s="52"/>
      <c r="EJN1998" s="69"/>
      <c r="EJO1998" s="69"/>
      <c r="EJP1998" s="69"/>
      <c r="EJQ1998" s="107"/>
      <c r="EJR1998" s="2"/>
      <c r="EJS1998" s="15"/>
      <c r="EJT1998" s="15"/>
      <c r="EJU1998" s="80"/>
      <c r="EJV1998" s="52"/>
      <c r="EJW1998" s="69"/>
      <c r="EJX1998" s="69"/>
      <c r="EJY1998" s="69"/>
      <c r="EJZ1998" s="107"/>
      <c r="EKA1998" s="2"/>
      <c r="EKB1998" s="15"/>
      <c r="EKC1998" s="15"/>
      <c r="EKD1998" s="80"/>
      <c r="EKE1998" s="52"/>
      <c r="EKF1998" s="69"/>
      <c r="EKG1998" s="69"/>
      <c r="EKH1998" s="69"/>
      <c r="EKI1998" s="107"/>
      <c r="EKJ1998" s="2"/>
      <c r="EKK1998" s="15"/>
      <c r="EKL1998" s="15"/>
      <c r="EKM1998" s="80"/>
      <c r="EKN1998" s="52"/>
      <c r="EKO1998" s="69"/>
      <c r="EKP1998" s="69"/>
      <c r="EKQ1998" s="69"/>
      <c r="EKR1998" s="107"/>
      <c r="EKS1998" s="2"/>
      <c r="EKT1998" s="15"/>
      <c r="EKU1998" s="15"/>
      <c r="EKV1998" s="80"/>
      <c r="EKW1998" s="52"/>
      <c r="EKX1998" s="69"/>
      <c r="EKY1998" s="69"/>
      <c r="EKZ1998" s="69"/>
      <c r="ELA1998" s="107"/>
      <c r="ELB1998" s="2"/>
      <c r="ELC1998" s="15"/>
      <c r="ELD1998" s="15"/>
      <c r="ELE1998" s="80"/>
      <c r="ELF1998" s="52"/>
      <c r="ELG1998" s="69"/>
      <c r="ELH1998" s="69"/>
      <c r="ELI1998" s="69"/>
      <c r="ELJ1998" s="107"/>
      <c r="ELK1998" s="2"/>
      <c r="ELL1998" s="15"/>
      <c r="ELM1998" s="15"/>
      <c r="ELN1998" s="80"/>
      <c r="ELO1998" s="52"/>
      <c r="ELP1998" s="69"/>
      <c r="ELQ1998" s="69"/>
      <c r="ELR1998" s="69"/>
      <c r="ELS1998" s="107"/>
      <c r="ELT1998" s="2"/>
      <c r="ELU1998" s="15"/>
      <c r="ELV1998" s="15"/>
      <c r="ELW1998" s="80"/>
      <c r="ELX1998" s="52"/>
      <c r="ELY1998" s="69"/>
      <c r="ELZ1998" s="69"/>
      <c r="EMA1998" s="69"/>
      <c r="EMB1998" s="107"/>
      <c r="EMC1998" s="2"/>
      <c r="EMD1998" s="15"/>
      <c r="EME1998" s="15"/>
      <c r="EMF1998" s="80"/>
      <c r="EMG1998" s="52"/>
      <c r="EMH1998" s="69"/>
      <c r="EMI1998" s="69"/>
      <c r="EMJ1998" s="69"/>
      <c r="EMK1998" s="107"/>
      <c r="EML1998" s="2"/>
      <c r="EMM1998" s="15"/>
      <c r="EMN1998" s="15"/>
      <c r="EMO1998" s="80"/>
      <c r="EMP1998" s="52"/>
      <c r="EMQ1998" s="69"/>
      <c r="EMR1998" s="69"/>
      <c r="EMS1998" s="69"/>
      <c r="EMT1998" s="107"/>
      <c r="EMU1998" s="2"/>
      <c r="EMV1998" s="15"/>
      <c r="EMW1998" s="15"/>
      <c r="EMX1998" s="80"/>
      <c r="EMY1998" s="52"/>
      <c r="EMZ1998" s="69"/>
      <c r="ENA1998" s="69"/>
      <c r="ENB1998" s="69"/>
      <c r="ENC1998" s="107"/>
      <c r="END1998" s="2"/>
      <c r="ENE1998" s="15"/>
      <c r="ENF1998" s="15"/>
      <c r="ENG1998" s="80"/>
      <c r="ENH1998" s="52"/>
      <c r="ENI1998" s="69"/>
      <c r="ENJ1998" s="69"/>
      <c r="ENK1998" s="69"/>
      <c r="ENL1998" s="107"/>
      <c r="ENM1998" s="2"/>
      <c r="ENN1998" s="15"/>
      <c r="ENO1998" s="15"/>
      <c r="ENP1998" s="80"/>
      <c r="ENQ1998" s="52"/>
      <c r="ENR1998" s="69"/>
      <c r="ENS1998" s="69"/>
      <c r="ENT1998" s="69"/>
      <c r="ENU1998" s="107"/>
      <c r="ENV1998" s="2"/>
      <c r="ENW1998" s="15"/>
      <c r="ENX1998" s="15"/>
      <c r="ENY1998" s="80"/>
      <c r="ENZ1998" s="52"/>
      <c r="EOA1998" s="69"/>
      <c r="EOB1998" s="69"/>
      <c r="EOC1998" s="69"/>
      <c r="EOD1998" s="107"/>
      <c r="EOE1998" s="2"/>
      <c r="EOF1998" s="15"/>
      <c r="EOG1998" s="15"/>
      <c r="EOH1998" s="80"/>
      <c r="EOI1998" s="52"/>
      <c r="EOJ1998" s="69"/>
      <c r="EOK1998" s="69"/>
      <c r="EOL1998" s="69"/>
      <c r="EOM1998" s="107"/>
      <c r="EON1998" s="2"/>
      <c r="EOO1998" s="15"/>
      <c r="EOP1998" s="15"/>
      <c r="EOQ1998" s="80"/>
      <c r="EOR1998" s="52"/>
      <c r="EOS1998" s="69"/>
      <c r="EOT1998" s="69"/>
      <c r="EOU1998" s="69"/>
      <c r="EOV1998" s="107"/>
      <c r="EOW1998" s="2"/>
      <c r="EOX1998" s="15"/>
      <c r="EOY1998" s="15"/>
      <c r="EOZ1998" s="80"/>
      <c r="EPA1998" s="52"/>
      <c r="EPB1998" s="69"/>
      <c r="EPC1998" s="69"/>
      <c r="EPD1998" s="69"/>
      <c r="EPE1998" s="107"/>
      <c r="EPF1998" s="2"/>
      <c r="EPG1998" s="15"/>
      <c r="EPH1998" s="15"/>
      <c r="EPI1998" s="80"/>
      <c r="EPJ1998" s="52"/>
      <c r="EPK1998" s="69"/>
      <c r="EPL1998" s="69"/>
      <c r="EPM1998" s="69"/>
      <c r="EPN1998" s="107"/>
      <c r="EPO1998" s="2"/>
      <c r="EPP1998" s="15"/>
      <c r="EPQ1998" s="15"/>
      <c r="EPR1998" s="80"/>
      <c r="EPS1998" s="52"/>
      <c r="EPT1998" s="69"/>
      <c r="EPU1998" s="69"/>
      <c r="EPV1998" s="69"/>
      <c r="EPW1998" s="107"/>
      <c r="EPX1998" s="2"/>
      <c r="EPY1998" s="15"/>
      <c r="EPZ1998" s="15"/>
      <c r="EQA1998" s="80"/>
      <c r="EQB1998" s="52"/>
      <c r="EQC1998" s="69"/>
      <c r="EQD1998" s="69"/>
      <c r="EQE1998" s="69"/>
      <c r="EQF1998" s="107"/>
      <c r="EQG1998" s="2"/>
      <c r="EQH1998" s="15"/>
      <c r="EQI1998" s="15"/>
      <c r="EQJ1998" s="80"/>
      <c r="EQK1998" s="52"/>
      <c r="EQL1998" s="69"/>
      <c r="EQM1998" s="69"/>
      <c r="EQN1998" s="69"/>
      <c r="EQO1998" s="107"/>
      <c r="EQP1998" s="2"/>
      <c r="EQQ1998" s="15"/>
      <c r="EQR1998" s="15"/>
      <c r="EQS1998" s="80"/>
      <c r="EQT1998" s="52"/>
      <c r="EQU1998" s="69"/>
      <c r="EQV1998" s="69"/>
      <c r="EQW1998" s="69"/>
      <c r="EQX1998" s="107"/>
      <c r="EQY1998" s="2"/>
      <c r="EQZ1998" s="15"/>
      <c r="ERA1998" s="15"/>
      <c r="ERB1998" s="80"/>
      <c r="ERC1998" s="52"/>
      <c r="ERD1998" s="69"/>
      <c r="ERE1998" s="69"/>
      <c r="ERF1998" s="69"/>
      <c r="ERG1998" s="107"/>
      <c r="ERH1998" s="2"/>
      <c r="ERI1998" s="15"/>
      <c r="ERJ1998" s="15"/>
      <c r="ERK1998" s="80"/>
      <c r="ERL1998" s="52"/>
      <c r="ERM1998" s="69"/>
      <c r="ERN1998" s="69"/>
      <c r="ERO1998" s="69"/>
      <c r="ERP1998" s="107"/>
      <c r="ERQ1998" s="2"/>
      <c r="ERR1998" s="15"/>
      <c r="ERS1998" s="15"/>
      <c r="ERT1998" s="80"/>
      <c r="ERU1998" s="52"/>
      <c r="ERV1998" s="69"/>
      <c r="ERW1998" s="69"/>
      <c r="ERX1998" s="69"/>
      <c r="ERY1998" s="107"/>
      <c r="ERZ1998" s="2"/>
      <c r="ESA1998" s="15"/>
      <c r="ESB1998" s="15"/>
      <c r="ESC1998" s="80"/>
      <c r="ESD1998" s="52"/>
      <c r="ESE1998" s="69"/>
      <c r="ESF1998" s="69"/>
      <c r="ESG1998" s="69"/>
      <c r="ESH1998" s="107"/>
      <c r="ESI1998" s="2"/>
      <c r="ESJ1998" s="15"/>
      <c r="ESK1998" s="15"/>
      <c r="ESL1998" s="80"/>
      <c r="ESM1998" s="52"/>
      <c r="ESN1998" s="69"/>
      <c r="ESO1998" s="69"/>
      <c r="ESP1998" s="69"/>
      <c r="ESQ1998" s="107"/>
      <c r="ESR1998" s="2"/>
      <c r="ESS1998" s="15"/>
      <c r="EST1998" s="15"/>
      <c r="ESU1998" s="80"/>
      <c r="ESV1998" s="52"/>
      <c r="ESW1998" s="69"/>
      <c r="ESX1998" s="69"/>
      <c r="ESY1998" s="69"/>
      <c r="ESZ1998" s="107"/>
      <c r="ETA1998" s="2"/>
      <c r="ETB1998" s="15"/>
      <c r="ETC1998" s="15"/>
      <c r="ETD1998" s="80"/>
      <c r="ETE1998" s="52"/>
      <c r="ETF1998" s="69"/>
      <c r="ETG1998" s="69"/>
      <c r="ETH1998" s="69"/>
      <c r="ETI1998" s="107"/>
      <c r="ETJ1998" s="2"/>
      <c r="ETK1998" s="15"/>
      <c r="ETL1998" s="15"/>
      <c r="ETM1998" s="80"/>
      <c r="ETN1998" s="52"/>
      <c r="ETO1998" s="69"/>
      <c r="ETP1998" s="69"/>
      <c r="ETQ1998" s="69"/>
      <c r="ETR1998" s="107"/>
      <c r="ETS1998" s="2"/>
      <c r="ETT1998" s="15"/>
      <c r="ETU1998" s="15"/>
      <c r="ETV1998" s="80"/>
      <c r="ETW1998" s="52"/>
      <c r="ETX1998" s="69"/>
      <c r="ETY1998" s="69"/>
      <c r="ETZ1998" s="69"/>
      <c r="EUA1998" s="107"/>
      <c r="EUB1998" s="2"/>
      <c r="EUC1998" s="15"/>
      <c r="EUD1998" s="15"/>
      <c r="EUE1998" s="80"/>
      <c r="EUF1998" s="52"/>
      <c r="EUG1998" s="69"/>
      <c r="EUH1998" s="69"/>
      <c r="EUI1998" s="69"/>
      <c r="EUJ1998" s="107"/>
      <c r="EUK1998" s="2"/>
      <c r="EUL1998" s="15"/>
      <c r="EUM1998" s="15"/>
      <c r="EUN1998" s="80"/>
      <c r="EUO1998" s="52"/>
      <c r="EUP1998" s="69"/>
      <c r="EUQ1998" s="69"/>
      <c r="EUR1998" s="69"/>
      <c r="EUS1998" s="107"/>
      <c r="EUT1998" s="2"/>
      <c r="EUU1998" s="15"/>
      <c r="EUV1998" s="15"/>
      <c r="EUW1998" s="80"/>
      <c r="EUX1998" s="52"/>
      <c r="EUY1998" s="69"/>
      <c r="EUZ1998" s="69"/>
      <c r="EVA1998" s="69"/>
      <c r="EVB1998" s="107"/>
      <c r="EVC1998" s="2"/>
      <c r="EVD1998" s="15"/>
      <c r="EVE1998" s="15"/>
      <c r="EVF1998" s="80"/>
      <c r="EVG1998" s="52"/>
      <c r="EVH1998" s="69"/>
      <c r="EVI1998" s="69"/>
      <c r="EVJ1998" s="69"/>
      <c r="EVK1998" s="107"/>
      <c r="EVL1998" s="2"/>
      <c r="EVM1998" s="15"/>
      <c r="EVN1998" s="15"/>
      <c r="EVO1998" s="80"/>
      <c r="EVP1998" s="52"/>
      <c r="EVQ1998" s="69"/>
      <c r="EVR1998" s="69"/>
      <c r="EVS1998" s="69"/>
      <c r="EVT1998" s="107"/>
      <c r="EVU1998" s="2"/>
      <c r="EVV1998" s="15"/>
      <c r="EVW1998" s="15"/>
      <c r="EVX1998" s="80"/>
      <c r="EVY1998" s="52"/>
      <c r="EVZ1998" s="69"/>
      <c r="EWA1998" s="69"/>
      <c r="EWB1998" s="69"/>
      <c r="EWC1998" s="107"/>
      <c r="EWD1998" s="2"/>
      <c r="EWE1998" s="15"/>
      <c r="EWF1998" s="15"/>
      <c r="EWG1998" s="80"/>
      <c r="EWH1998" s="52"/>
      <c r="EWI1998" s="69"/>
      <c r="EWJ1998" s="69"/>
      <c r="EWK1998" s="69"/>
      <c r="EWL1998" s="107"/>
      <c r="EWM1998" s="2"/>
      <c r="EWN1998" s="15"/>
      <c r="EWO1998" s="15"/>
      <c r="EWP1998" s="80"/>
      <c r="EWQ1998" s="52"/>
      <c r="EWR1998" s="69"/>
      <c r="EWS1998" s="69"/>
      <c r="EWT1998" s="69"/>
      <c r="EWU1998" s="107"/>
      <c r="EWV1998" s="2"/>
      <c r="EWW1998" s="15"/>
      <c r="EWX1998" s="15"/>
      <c r="EWY1998" s="80"/>
      <c r="EWZ1998" s="52"/>
      <c r="EXA1998" s="69"/>
      <c r="EXB1998" s="69"/>
      <c r="EXC1998" s="69"/>
      <c r="EXD1998" s="107"/>
      <c r="EXE1998" s="2"/>
      <c r="EXF1998" s="15"/>
      <c r="EXG1998" s="15"/>
      <c r="EXH1998" s="80"/>
      <c r="EXI1998" s="52"/>
      <c r="EXJ1998" s="69"/>
      <c r="EXK1998" s="69"/>
      <c r="EXL1998" s="69"/>
      <c r="EXM1998" s="107"/>
      <c r="EXN1998" s="2"/>
      <c r="EXO1998" s="15"/>
      <c r="EXP1998" s="15"/>
      <c r="EXQ1998" s="80"/>
      <c r="EXR1998" s="52"/>
      <c r="EXS1998" s="69"/>
      <c r="EXT1998" s="69"/>
      <c r="EXU1998" s="69"/>
      <c r="EXV1998" s="107"/>
      <c r="EXW1998" s="2"/>
      <c r="EXX1998" s="15"/>
      <c r="EXY1998" s="15"/>
      <c r="EXZ1998" s="80"/>
      <c r="EYA1998" s="52"/>
      <c r="EYB1998" s="69"/>
      <c r="EYC1998" s="69"/>
      <c r="EYD1998" s="69"/>
      <c r="EYE1998" s="107"/>
      <c r="EYF1998" s="2"/>
      <c r="EYG1998" s="15"/>
      <c r="EYH1998" s="15"/>
      <c r="EYI1998" s="80"/>
      <c r="EYJ1998" s="52"/>
      <c r="EYK1998" s="69"/>
      <c r="EYL1998" s="69"/>
      <c r="EYM1998" s="69"/>
      <c r="EYN1998" s="107"/>
      <c r="EYO1998" s="2"/>
      <c r="EYP1998" s="15"/>
      <c r="EYQ1998" s="15"/>
      <c r="EYR1998" s="80"/>
      <c r="EYS1998" s="52"/>
      <c r="EYT1998" s="69"/>
      <c r="EYU1998" s="69"/>
      <c r="EYV1998" s="69"/>
      <c r="EYW1998" s="107"/>
      <c r="EYX1998" s="2"/>
      <c r="EYY1998" s="15"/>
      <c r="EYZ1998" s="15"/>
      <c r="EZA1998" s="80"/>
      <c r="EZB1998" s="52"/>
      <c r="EZC1998" s="69"/>
      <c r="EZD1998" s="69"/>
      <c r="EZE1998" s="69"/>
      <c r="EZF1998" s="107"/>
      <c r="EZG1998" s="2"/>
      <c r="EZH1998" s="15"/>
      <c r="EZI1998" s="15"/>
      <c r="EZJ1998" s="80"/>
      <c r="EZK1998" s="52"/>
      <c r="EZL1998" s="69"/>
      <c r="EZM1998" s="69"/>
      <c r="EZN1998" s="69"/>
      <c r="EZO1998" s="107"/>
      <c r="EZP1998" s="2"/>
      <c r="EZQ1998" s="15"/>
      <c r="EZR1998" s="15"/>
      <c r="EZS1998" s="80"/>
      <c r="EZT1998" s="52"/>
      <c r="EZU1998" s="69"/>
      <c r="EZV1998" s="69"/>
      <c r="EZW1998" s="69"/>
      <c r="EZX1998" s="107"/>
      <c r="EZY1998" s="2"/>
      <c r="EZZ1998" s="15"/>
      <c r="FAA1998" s="15"/>
      <c r="FAB1998" s="80"/>
      <c r="FAC1998" s="52"/>
      <c r="FAD1998" s="69"/>
      <c r="FAE1998" s="69"/>
      <c r="FAF1998" s="69"/>
      <c r="FAG1998" s="107"/>
      <c r="FAH1998" s="2"/>
      <c r="FAI1998" s="15"/>
      <c r="FAJ1998" s="15"/>
      <c r="FAK1998" s="80"/>
      <c r="FAL1998" s="52"/>
      <c r="FAM1998" s="69"/>
      <c r="FAN1998" s="69"/>
      <c r="FAO1998" s="69"/>
      <c r="FAP1998" s="107"/>
      <c r="FAQ1998" s="2"/>
      <c r="FAR1998" s="15"/>
      <c r="FAS1998" s="15"/>
      <c r="FAT1998" s="80"/>
      <c r="FAU1998" s="52"/>
      <c r="FAV1998" s="69"/>
      <c r="FAW1998" s="69"/>
      <c r="FAX1998" s="69"/>
      <c r="FAY1998" s="107"/>
      <c r="FAZ1998" s="2"/>
      <c r="FBA1998" s="15"/>
      <c r="FBB1998" s="15"/>
      <c r="FBC1998" s="80"/>
      <c r="FBD1998" s="52"/>
      <c r="FBE1998" s="69"/>
      <c r="FBF1998" s="69"/>
      <c r="FBG1998" s="69"/>
      <c r="FBH1998" s="107"/>
      <c r="FBI1998" s="2"/>
      <c r="FBJ1998" s="15"/>
      <c r="FBK1998" s="15"/>
      <c r="FBL1998" s="80"/>
      <c r="FBM1998" s="52"/>
      <c r="FBN1998" s="69"/>
      <c r="FBO1998" s="69"/>
      <c r="FBP1998" s="69"/>
      <c r="FBQ1998" s="107"/>
      <c r="FBR1998" s="2"/>
      <c r="FBS1998" s="15"/>
      <c r="FBT1998" s="15"/>
      <c r="FBU1998" s="80"/>
      <c r="FBV1998" s="52"/>
      <c r="FBW1998" s="69"/>
      <c r="FBX1998" s="69"/>
      <c r="FBY1998" s="69"/>
      <c r="FBZ1998" s="107"/>
      <c r="FCA1998" s="2"/>
      <c r="FCB1998" s="15"/>
      <c r="FCC1998" s="15"/>
      <c r="FCD1998" s="80"/>
      <c r="FCE1998" s="52"/>
      <c r="FCF1998" s="69"/>
      <c r="FCG1998" s="69"/>
      <c r="FCH1998" s="69"/>
      <c r="FCI1998" s="107"/>
      <c r="FCJ1998" s="2"/>
      <c r="FCK1998" s="15"/>
      <c r="FCL1998" s="15"/>
      <c r="FCM1998" s="80"/>
      <c r="FCN1998" s="52"/>
      <c r="FCO1998" s="69"/>
      <c r="FCP1998" s="69"/>
      <c r="FCQ1998" s="69"/>
      <c r="FCR1998" s="107"/>
      <c r="FCS1998" s="2"/>
      <c r="FCT1998" s="15"/>
      <c r="FCU1998" s="15"/>
      <c r="FCV1998" s="80"/>
      <c r="FCW1998" s="52"/>
      <c r="FCX1998" s="69"/>
      <c r="FCY1998" s="69"/>
      <c r="FCZ1998" s="69"/>
      <c r="FDA1998" s="107"/>
      <c r="FDB1998" s="2"/>
      <c r="FDC1998" s="15"/>
      <c r="FDD1998" s="15"/>
      <c r="FDE1998" s="80"/>
      <c r="FDF1998" s="52"/>
      <c r="FDG1998" s="69"/>
      <c r="FDH1998" s="69"/>
      <c r="FDI1998" s="69"/>
      <c r="FDJ1998" s="107"/>
      <c r="FDK1998" s="2"/>
      <c r="FDL1998" s="15"/>
      <c r="FDM1998" s="15"/>
      <c r="FDN1998" s="80"/>
      <c r="FDO1998" s="52"/>
      <c r="FDP1998" s="69"/>
      <c r="FDQ1998" s="69"/>
      <c r="FDR1998" s="69"/>
      <c r="FDS1998" s="107"/>
      <c r="FDT1998" s="2"/>
      <c r="FDU1998" s="15"/>
      <c r="FDV1998" s="15"/>
      <c r="FDW1998" s="80"/>
      <c r="FDX1998" s="52"/>
      <c r="FDY1998" s="69"/>
      <c r="FDZ1998" s="69"/>
      <c r="FEA1998" s="69"/>
      <c r="FEB1998" s="107"/>
      <c r="FEC1998" s="2"/>
      <c r="FED1998" s="15"/>
      <c r="FEE1998" s="15"/>
      <c r="FEF1998" s="80"/>
      <c r="FEG1998" s="52"/>
      <c r="FEH1998" s="69"/>
      <c r="FEI1998" s="69"/>
      <c r="FEJ1998" s="69"/>
      <c r="FEK1998" s="107"/>
      <c r="FEL1998" s="2"/>
      <c r="FEM1998" s="15"/>
      <c r="FEN1998" s="15"/>
      <c r="FEO1998" s="80"/>
      <c r="FEP1998" s="52"/>
      <c r="FEQ1998" s="69"/>
      <c r="FER1998" s="69"/>
      <c r="FES1998" s="69"/>
      <c r="FET1998" s="107"/>
      <c r="FEU1998" s="2"/>
      <c r="FEV1998" s="15"/>
      <c r="FEW1998" s="15"/>
      <c r="FEX1998" s="80"/>
      <c r="FEY1998" s="52"/>
      <c r="FEZ1998" s="69"/>
      <c r="FFA1998" s="69"/>
      <c r="FFB1998" s="69"/>
      <c r="FFC1998" s="107"/>
      <c r="FFD1998" s="2"/>
      <c r="FFE1998" s="15"/>
      <c r="FFF1998" s="15"/>
      <c r="FFG1998" s="80"/>
      <c r="FFH1998" s="52"/>
      <c r="FFI1998" s="69"/>
      <c r="FFJ1998" s="69"/>
      <c r="FFK1998" s="69"/>
      <c r="FFL1998" s="107"/>
      <c r="FFM1998" s="2"/>
      <c r="FFN1998" s="15"/>
      <c r="FFO1998" s="15"/>
      <c r="FFP1998" s="80"/>
      <c r="FFQ1998" s="52"/>
      <c r="FFR1998" s="69"/>
      <c r="FFS1998" s="69"/>
      <c r="FFT1998" s="69"/>
      <c r="FFU1998" s="107"/>
      <c r="FFV1998" s="2"/>
      <c r="FFW1998" s="15"/>
      <c r="FFX1998" s="15"/>
      <c r="FFY1998" s="80"/>
      <c r="FFZ1998" s="52"/>
      <c r="FGA1998" s="69"/>
      <c r="FGB1998" s="69"/>
      <c r="FGC1998" s="69"/>
      <c r="FGD1998" s="107"/>
      <c r="FGE1998" s="2"/>
      <c r="FGF1998" s="15"/>
      <c r="FGG1998" s="15"/>
      <c r="FGH1998" s="80"/>
      <c r="FGI1998" s="52"/>
      <c r="FGJ1998" s="69"/>
      <c r="FGK1998" s="69"/>
      <c r="FGL1998" s="69"/>
      <c r="FGM1998" s="107"/>
      <c r="FGN1998" s="2"/>
      <c r="FGO1998" s="15"/>
      <c r="FGP1998" s="15"/>
      <c r="FGQ1998" s="80"/>
      <c r="FGR1998" s="52"/>
      <c r="FGS1998" s="69"/>
      <c r="FGT1998" s="69"/>
      <c r="FGU1998" s="69"/>
      <c r="FGV1998" s="107"/>
      <c r="FGW1998" s="2"/>
      <c r="FGX1998" s="15"/>
      <c r="FGY1998" s="15"/>
      <c r="FGZ1998" s="80"/>
      <c r="FHA1998" s="52"/>
      <c r="FHB1998" s="69"/>
      <c r="FHC1998" s="69"/>
      <c r="FHD1998" s="69"/>
      <c r="FHE1998" s="107"/>
      <c r="FHF1998" s="2"/>
      <c r="FHG1998" s="15"/>
      <c r="FHH1998" s="15"/>
      <c r="FHI1998" s="80"/>
      <c r="FHJ1998" s="52"/>
      <c r="FHK1998" s="69"/>
      <c r="FHL1998" s="69"/>
      <c r="FHM1998" s="69"/>
      <c r="FHN1998" s="107"/>
      <c r="FHO1998" s="2"/>
      <c r="FHP1998" s="15"/>
      <c r="FHQ1998" s="15"/>
      <c r="FHR1998" s="80"/>
      <c r="FHS1998" s="52"/>
      <c r="FHT1998" s="69"/>
      <c r="FHU1998" s="69"/>
      <c r="FHV1998" s="69"/>
      <c r="FHW1998" s="107"/>
      <c r="FHX1998" s="2"/>
      <c r="FHY1998" s="15"/>
      <c r="FHZ1998" s="15"/>
      <c r="FIA1998" s="80"/>
      <c r="FIB1998" s="52"/>
      <c r="FIC1998" s="69"/>
      <c r="FID1998" s="69"/>
      <c r="FIE1998" s="69"/>
      <c r="FIF1998" s="107"/>
      <c r="FIG1998" s="2"/>
      <c r="FIH1998" s="15"/>
      <c r="FII1998" s="15"/>
      <c r="FIJ1998" s="80"/>
      <c r="FIK1998" s="52"/>
      <c r="FIL1998" s="69"/>
      <c r="FIM1998" s="69"/>
      <c r="FIN1998" s="69"/>
      <c r="FIO1998" s="107"/>
      <c r="FIP1998" s="2"/>
      <c r="FIQ1998" s="15"/>
      <c r="FIR1998" s="15"/>
      <c r="FIS1998" s="80"/>
      <c r="FIT1998" s="52"/>
      <c r="FIU1998" s="69"/>
      <c r="FIV1998" s="69"/>
      <c r="FIW1998" s="69"/>
      <c r="FIX1998" s="107"/>
      <c r="FIY1998" s="2"/>
      <c r="FIZ1998" s="15"/>
      <c r="FJA1998" s="15"/>
      <c r="FJB1998" s="80"/>
      <c r="FJC1998" s="52"/>
      <c r="FJD1998" s="69"/>
      <c r="FJE1998" s="69"/>
      <c r="FJF1998" s="69"/>
      <c r="FJG1998" s="107"/>
      <c r="FJH1998" s="2"/>
      <c r="FJI1998" s="15"/>
      <c r="FJJ1998" s="15"/>
      <c r="FJK1998" s="80"/>
      <c r="FJL1998" s="52"/>
      <c r="FJM1998" s="69"/>
      <c r="FJN1998" s="69"/>
      <c r="FJO1998" s="69"/>
      <c r="FJP1998" s="107"/>
      <c r="FJQ1998" s="2"/>
      <c r="FJR1998" s="15"/>
      <c r="FJS1998" s="15"/>
      <c r="FJT1998" s="80"/>
      <c r="FJU1998" s="52"/>
      <c r="FJV1998" s="69"/>
      <c r="FJW1998" s="69"/>
      <c r="FJX1998" s="69"/>
      <c r="FJY1998" s="107"/>
      <c r="FJZ1998" s="2"/>
      <c r="FKA1998" s="15"/>
      <c r="FKB1998" s="15"/>
      <c r="FKC1998" s="80"/>
      <c r="FKD1998" s="52"/>
      <c r="FKE1998" s="69"/>
      <c r="FKF1998" s="69"/>
      <c r="FKG1998" s="69"/>
      <c r="FKH1998" s="107"/>
      <c r="FKI1998" s="2"/>
      <c r="FKJ1998" s="15"/>
      <c r="FKK1998" s="15"/>
      <c r="FKL1998" s="80"/>
      <c r="FKM1998" s="52"/>
      <c r="FKN1998" s="69"/>
      <c r="FKO1998" s="69"/>
      <c r="FKP1998" s="69"/>
      <c r="FKQ1998" s="107"/>
      <c r="FKR1998" s="2"/>
      <c r="FKS1998" s="15"/>
      <c r="FKT1998" s="15"/>
      <c r="FKU1998" s="80"/>
      <c r="FKV1998" s="52"/>
      <c r="FKW1998" s="69"/>
      <c r="FKX1998" s="69"/>
      <c r="FKY1998" s="69"/>
      <c r="FKZ1998" s="107"/>
      <c r="FLA1998" s="2"/>
      <c r="FLB1998" s="15"/>
      <c r="FLC1998" s="15"/>
      <c r="FLD1998" s="80"/>
      <c r="FLE1998" s="52"/>
      <c r="FLF1998" s="69"/>
      <c r="FLG1998" s="69"/>
      <c r="FLH1998" s="69"/>
      <c r="FLI1998" s="107"/>
      <c r="FLJ1998" s="2"/>
      <c r="FLK1998" s="15"/>
      <c r="FLL1998" s="15"/>
      <c r="FLM1998" s="80"/>
      <c r="FLN1998" s="52"/>
      <c r="FLO1998" s="69"/>
      <c r="FLP1998" s="69"/>
      <c r="FLQ1998" s="69"/>
      <c r="FLR1998" s="107"/>
      <c r="FLS1998" s="2"/>
      <c r="FLT1998" s="15"/>
      <c r="FLU1998" s="15"/>
      <c r="FLV1998" s="80"/>
      <c r="FLW1998" s="52"/>
      <c r="FLX1998" s="69"/>
      <c r="FLY1998" s="69"/>
      <c r="FLZ1998" s="69"/>
      <c r="FMA1998" s="107"/>
      <c r="FMB1998" s="2"/>
      <c r="FMC1998" s="15"/>
      <c r="FMD1998" s="15"/>
      <c r="FME1998" s="80"/>
      <c r="FMF1998" s="52"/>
      <c r="FMG1998" s="69"/>
      <c r="FMH1998" s="69"/>
      <c r="FMI1998" s="69"/>
      <c r="FMJ1998" s="107"/>
      <c r="FMK1998" s="2"/>
      <c r="FML1998" s="15"/>
      <c r="FMM1998" s="15"/>
      <c r="FMN1998" s="80"/>
      <c r="FMO1998" s="52"/>
      <c r="FMP1998" s="69"/>
      <c r="FMQ1998" s="69"/>
      <c r="FMR1998" s="69"/>
      <c r="FMS1998" s="107"/>
      <c r="FMT1998" s="2"/>
      <c r="FMU1998" s="15"/>
      <c r="FMV1998" s="15"/>
      <c r="FMW1998" s="80"/>
      <c r="FMX1998" s="52"/>
      <c r="FMY1998" s="69"/>
      <c r="FMZ1998" s="69"/>
      <c r="FNA1998" s="69"/>
      <c r="FNB1998" s="107"/>
      <c r="FNC1998" s="2"/>
      <c r="FND1998" s="15"/>
      <c r="FNE1998" s="15"/>
      <c r="FNF1998" s="80"/>
      <c r="FNG1998" s="52"/>
      <c r="FNH1998" s="69"/>
      <c r="FNI1998" s="69"/>
      <c r="FNJ1998" s="69"/>
      <c r="FNK1998" s="107"/>
      <c r="FNL1998" s="2"/>
      <c r="FNM1998" s="15"/>
      <c r="FNN1998" s="15"/>
      <c r="FNO1998" s="80"/>
      <c r="FNP1998" s="52"/>
      <c r="FNQ1998" s="69"/>
      <c r="FNR1998" s="69"/>
      <c r="FNS1998" s="69"/>
      <c r="FNT1998" s="107"/>
      <c r="FNU1998" s="2"/>
      <c r="FNV1998" s="15"/>
      <c r="FNW1998" s="15"/>
      <c r="FNX1998" s="80"/>
      <c r="FNY1998" s="52"/>
      <c r="FNZ1998" s="69"/>
      <c r="FOA1998" s="69"/>
      <c r="FOB1998" s="69"/>
      <c r="FOC1998" s="107"/>
      <c r="FOD1998" s="2"/>
      <c r="FOE1998" s="15"/>
      <c r="FOF1998" s="15"/>
      <c r="FOG1998" s="80"/>
      <c r="FOH1998" s="52"/>
      <c r="FOI1998" s="69"/>
      <c r="FOJ1998" s="69"/>
      <c r="FOK1998" s="69"/>
      <c r="FOL1998" s="107"/>
      <c r="FOM1998" s="2"/>
      <c r="FON1998" s="15"/>
      <c r="FOO1998" s="15"/>
      <c r="FOP1998" s="80"/>
      <c r="FOQ1998" s="52"/>
      <c r="FOR1998" s="69"/>
      <c r="FOS1998" s="69"/>
      <c r="FOT1998" s="69"/>
      <c r="FOU1998" s="107"/>
      <c r="FOV1998" s="2"/>
      <c r="FOW1998" s="15"/>
      <c r="FOX1998" s="15"/>
      <c r="FOY1998" s="80"/>
      <c r="FOZ1998" s="52"/>
      <c r="FPA1998" s="69"/>
      <c r="FPB1998" s="69"/>
      <c r="FPC1998" s="69"/>
      <c r="FPD1998" s="107"/>
      <c r="FPE1998" s="2"/>
      <c r="FPF1998" s="15"/>
      <c r="FPG1998" s="15"/>
      <c r="FPH1998" s="80"/>
      <c r="FPI1998" s="52"/>
      <c r="FPJ1998" s="69"/>
      <c r="FPK1998" s="69"/>
      <c r="FPL1998" s="69"/>
      <c r="FPM1998" s="107"/>
      <c r="FPN1998" s="2"/>
      <c r="FPO1998" s="15"/>
      <c r="FPP1998" s="15"/>
      <c r="FPQ1998" s="80"/>
      <c r="FPR1998" s="52"/>
      <c r="FPS1998" s="69"/>
      <c r="FPT1998" s="69"/>
      <c r="FPU1998" s="69"/>
      <c r="FPV1998" s="107"/>
      <c r="FPW1998" s="2"/>
      <c r="FPX1998" s="15"/>
      <c r="FPY1998" s="15"/>
      <c r="FPZ1998" s="80"/>
      <c r="FQA1998" s="52"/>
      <c r="FQB1998" s="69"/>
      <c r="FQC1998" s="69"/>
      <c r="FQD1998" s="69"/>
      <c r="FQE1998" s="107"/>
      <c r="FQF1998" s="2"/>
      <c r="FQG1998" s="15"/>
      <c r="FQH1998" s="15"/>
      <c r="FQI1998" s="80"/>
      <c r="FQJ1998" s="52"/>
      <c r="FQK1998" s="69"/>
      <c r="FQL1998" s="69"/>
      <c r="FQM1998" s="69"/>
      <c r="FQN1998" s="107"/>
      <c r="FQO1998" s="2"/>
      <c r="FQP1998" s="15"/>
      <c r="FQQ1998" s="15"/>
      <c r="FQR1998" s="80"/>
      <c r="FQS1998" s="52"/>
      <c r="FQT1998" s="69"/>
      <c r="FQU1998" s="69"/>
      <c r="FQV1998" s="69"/>
      <c r="FQW1998" s="107"/>
      <c r="FQX1998" s="2"/>
      <c r="FQY1998" s="15"/>
      <c r="FQZ1998" s="15"/>
      <c r="FRA1998" s="80"/>
      <c r="FRB1998" s="52"/>
      <c r="FRC1998" s="69"/>
      <c r="FRD1998" s="69"/>
      <c r="FRE1998" s="69"/>
      <c r="FRF1998" s="107"/>
      <c r="FRG1998" s="2"/>
      <c r="FRH1998" s="15"/>
      <c r="FRI1998" s="15"/>
      <c r="FRJ1998" s="80"/>
      <c r="FRK1998" s="52"/>
      <c r="FRL1998" s="69"/>
      <c r="FRM1998" s="69"/>
      <c r="FRN1998" s="69"/>
      <c r="FRO1998" s="107"/>
      <c r="FRP1998" s="2"/>
      <c r="FRQ1998" s="15"/>
      <c r="FRR1998" s="15"/>
      <c r="FRS1998" s="80"/>
      <c r="FRT1998" s="52"/>
      <c r="FRU1998" s="69"/>
      <c r="FRV1998" s="69"/>
      <c r="FRW1998" s="69"/>
      <c r="FRX1998" s="107"/>
      <c r="FRY1998" s="2"/>
      <c r="FRZ1998" s="15"/>
      <c r="FSA1998" s="15"/>
      <c r="FSB1998" s="80"/>
      <c r="FSC1998" s="52"/>
      <c r="FSD1998" s="69"/>
      <c r="FSE1998" s="69"/>
      <c r="FSF1998" s="69"/>
      <c r="FSG1998" s="107"/>
      <c r="FSH1998" s="2"/>
      <c r="FSI1998" s="15"/>
      <c r="FSJ1998" s="15"/>
      <c r="FSK1998" s="80"/>
      <c r="FSL1998" s="52"/>
      <c r="FSM1998" s="69"/>
      <c r="FSN1998" s="69"/>
      <c r="FSO1998" s="69"/>
      <c r="FSP1998" s="107"/>
      <c r="FSQ1998" s="2"/>
      <c r="FSR1998" s="15"/>
      <c r="FSS1998" s="15"/>
      <c r="FST1998" s="80"/>
      <c r="FSU1998" s="52"/>
      <c r="FSV1998" s="69"/>
      <c r="FSW1998" s="69"/>
      <c r="FSX1998" s="69"/>
      <c r="FSY1998" s="107"/>
      <c r="FSZ1998" s="2"/>
      <c r="FTA1998" s="15"/>
      <c r="FTB1998" s="15"/>
      <c r="FTC1998" s="80"/>
      <c r="FTD1998" s="52"/>
      <c r="FTE1998" s="69"/>
      <c r="FTF1998" s="69"/>
      <c r="FTG1998" s="69"/>
      <c r="FTH1998" s="107"/>
      <c r="FTI1998" s="2"/>
      <c r="FTJ1998" s="15"/>
      <c r="FTK1998" s="15"/>
      <c r="FTL1998" s="80"/>
      <c r="FTM1998" s="52"/>
      <c r="FTN1998" s="69"/>
      <c r="FTO1998" s="69"/>
      <c r="FTP1998" s="69"/>
      <c r="FTQ1998" s="107"/>
      <c r="FTR1998" s="2"/>
      <c r="FTS1998" s="15"/>
      <c r="FTT1998" s="15"/>
      <c r="FTU1998" s="80"/>
      <c r="FTV1998" s="52"/>
      <c r="FTW1998" s="69"/>
      <c r="FTX1998" s="69"/>
      <c r="FTY1998" s="69"/>
      <c r="FTZ1998" s="107"/>
      <c r="FUA1998" s="2"/>
      <c r="FUB1998" s="15"/>
      <c r="FUC1998" s="15"/>
      <c r="FUD1998" s="80"/>
      <c r="FUE1998" s="52"/>
      <c r="FUF1998" s="69"/>
      <c r="FUG1998" s="69"/>
      <c r="FUH1998" s="69"/>
      <c r="FUI1998" s="107"/>
      <c r="FUJ1998" s="2"/>
      <c r="FUK1998" s="15"/>
      <c r="FUL1998" s="15"/>
      <c r="FUM1998" s="80"/>
      <c r="FUN1998" s="52"/>
      <c r="FUO1998" s="69"/>
      <c r="FUP1998" s="69"/>
      <c r="FUQ1998" s="69"/>
      <c r="FUR1998" s="107"/>
      <c r="FUS1998" s="2"/>
      <c r="FUT1998" s="15"/>
      <c r="FUU1998" s="15"/>
      <c r="FUV1998" s="80"/>
      <c r="FUW1998" s="52"/>
      <c r="FUX1998" s="69"/>
      <c r="FUY1998" s="69"/>
      <c r="FUZ1998" s="69"/>
      <c r="FVA1998" s="107"/>
      <c r="FVB1998" s="2"/>
      <c r="FVC1998" s="15"/>
      <c r="FVD1998" s="15"/>
      <c r="FVE1998" s="80"/>
      <c r="FVF1998" s="52"/>
      <c r="FVG1998" s="69"/>
      <c r="FVH1998" s="69"/>
      <c r="FVI1998" s="69"/>
      <c r="FVJ1998" s="107"/>
      <c r="FVK1998" s="2"/>
      <c r="FVL1998" s="15"/>
      <c r="FVM1998" s="15"/>
      <c r="FVN1998" s="80"/>
      <c r="FVO1998" s="52"/>
      <c r="FVP1998" s="69"/>
      <c r="FVQ1998" s="69"/>
      <c r="FVR1998" s="69"/>
      <c r="FVS1998" s="107"/>
      <c r="FVT1998" s="2"/>
      <c r="FVU1998" s="15"/>
      <c r="FVV1998" s="15"/>
      <c r="FVW1998" s="80"/>
      <c r="FVX1998" s="52"/>
      <c r="FVY1998" s="69"/>
      <c r="FVZ1998" s="69"/>
      <c r="FWA1998" s="69"/>
      <c r="FWB1998" s="107"/>
      <c r="FWC1998" s="2"/>
      <c r="FWD1998" s="15"/>
      <c r="FWE1998" s="15"/>
      <c r="FWF1998" s="80"/>
      <c r="FWG1998" s="52"/>
      <c r="FWH1998" s="69"/>
      <c r="FWI1998" s="69"/>
      <c r="FWJ1998" s="69"/>
      <c r="FWK1998" s="107"/>
      <c r="FWL1998" s="2"/>
      <c r="FWM1998" s="15"/>
      <c r="FWN1998" s="15"/>
      <c r="FWO1998" s="80"/>
      <c r="FWP1998" s="52"/>
      <c r="FWQ1998" s="69"/>
      <c r="FWR1998" s="69"/>
      <c r="FWS1998" s="69"/>
      <c r="FWT1998" s="107"/>
      <c r="FWU1998" s="2"/>
      <c r="FWV1998" s="15"/>
      <c r="FWW1998" s="15"/>
      <c r="FWX1998" s="80"/>
      <c r="FWY1998" s="52"/>
      <c r="FWZ1998" s="69"/>
      <c r="FXA1998" s="69"/>
      <c r="FXB1998" s="69"/>
      <c r="FXC1998" s="107"/>
      <c r="FXD1998" s="2"/>
      <c r="FXE1998" s="15"/>
      <c r="FXF1998" s="15"/>
      <c r="FXG1998" s="80"/>
      <c r="FXH1998" s="52"/>
      <c r="FXI1998" s="69"/>
      <c r="FXJ1998" s="69"/>
      <c r="FXK1998" s="69"/>
      <c r="FXL1998" s="107"/>
      <c r="FXM1998" s="2"/>
      <c r="FXN1998" s="15"/>
      <c r="FXO1998" s="15"/>
      <c r="FXP1998" s="80"/>
      <c r="FXQ1998" s="52"/>
      <c r="FXR1998" s="69"/>
      <c r="FXS1998" s="69"/>
      <c r="FXT1998" s="69"/>
      <c r="FXU1998" s="107"/>
      <c r="FXV1998" s="2"/>
      <c r="FXW1998" s="15"/>
      <c r="FXX1998" s="15"/>
      <c r="FXY1998" s="80"/>
      <c r="FXZ1998" s="52"/>
      <c r="FYA1998" s="69"/>
      <c r="FYB1998" s="69"/>
      <c r="FYC1998" s="69"/>
      <c r="FYD1998" s="107"/>
      <c r="FYE1998" s="2"/>
      <c r="FYF1998" s="15"/>
      <c r="FYG1998" s="15"/>
      <c r="FYH1998" s="80"/>
      <c r="FYI1998" s="52"/>
      <c r="FYJ1998" s="69"/>
      <c r="FYK1998" s="69"/>
      <c r="FYL1998" s="69"/>
      <c r="FYM1998" s="107"/>
      <c r="FYN1998" s="2"/>
      <c r="FYO1998" s="15"/>
      <c r="FYP1998" s="15"/>
      <c r="FYQ1998" s="80"/>
      <c r="FYR1998" s="52"/>
      <c r="FYS1998" s="69"/>
      <c r="FYT1998" s="69"/>
      <c r="FYU1998" s="69"/>
      <c r="FYV1998" s="107"/>
      <c r="FYW1998" s="2"/>
      <c r="FYX1998" s="15"/>
      <c r="FYY1998" s="15"/>
      <c r="FYZ1998" s="80"/>
      <c r="FZA1998" s="52"/>
      <c r="FZB1998" s="69"/>
      <c r="FZC1998" s="69"/>
      <c r="FZD1998" s="69"/>
      <c r="FZE1998" s="107"/>
      <c r="FZF1998" s="2"/>
      <c r="FZG1998" s="15"/>
      <c r="FZH1998" s="15"/>
      <c r="FZI1998" s="80"/>
      <c r="FZJ1998" s="52"/>
      <c r="FZK1998" s="69"/>
      <c r="FZL1998" s="69"/>
      <c r="FZM1998" s="69"/>
      <c r="FZN1998" s="107"/>
      <c r="FZO1998" s="2"/>
      <c r="FZP1998" s="15"/>
      <c r="FZQ1998" s="15"/>
      <c r="FZR1998" s="80"/>
      <c r="FZS1998" s="52"/>
      <c r="FZT1998" s="69"/>
      <c r="FZU1998" s="69"/>
      <c r="FZV1998" s="69"/>
      <c r="FZW1998" s="107"/>
      <c r="FZX1998" s="2"/>
      <c r="FZY1998" s="15"/>
      <c r="FZZ1998" s="15"/>
      <c r="GAA1998" s="80"/>
      <c r="GAB1998" s="52"/>
      <c r="GAC1998" s="69"/>
      <c r="GAD1998" s="69"/>
      <c r="GAE1998" s="69"/>
      <c r="GAF1998" s="107"/>
      <c r="GAG1998" s="2"/>
      <c r="GAH1998" s="15"/>
      <c r="GAI1998" s="15"/>
      <c r="GAJ1998" s="80"/>
      <c r="GAK1998" s="52"/>
      <c r="GAL1998" s="69"/>
      <c r="GAM1998" s="69"/>
      <c r="GAN1998" s="69"/>
      <c r="GAO1998" s="107"/>
      <c r="GAP1998" s="2"/>
      <c r="GAQ1998" s="15"/>
      <c r="GAR1998" s="15"/>
      <c r="GAS1998" s="80"/>
      <c r="GAT1998" s="52"/>
      <c r="GAU1998" s="69"/>
      <c r="GAV1998" s="69"/>
      <c r="GAW1998" s="69"/>
      <c r="GAX1998" s="107"/>
      <c r="GAY1998" s="2"/>
      <c r="GAZ1998" s="15"/>
      <c r="GBA1998" s="15"/>
      <c r="GBB1998" s="80"/>
      <c r="GBC1998" s="52"/>
      <c r="GBD1998" s="69"/>
      <c r="GBE1998" s="69"/>
      <c r="GBF1998" s="69"/>
      <c r="GBG1998" s="107"/>
      <c r="GBH1998" s="2"/>
      <c r="GBI1998" s="15"/>
      <c r="GBJ1998" s="15"/>
      <c r="GBK1998" s="80"/>
      <c r="GBL1998" s="52"/>
      <c r="GBM1998" s="69"/>
      <c r="GBN1998" s="69"/>
      <c r="GBO1998" s="69"/>
      <c r="GBP1998" s="107"/>
      <c r="GBQ1998" s="2"/>
      <c r="GBR1998" s="15"/>
      <c r="GBS1998" s="15"/>
      <c r="GBT1998" s="80"/>
      <c r="GBU1998" s="52"/>
      <c r="GBV1998" s="69"/>
      <c r="GBW1998" s="69"/>
      <c r="GBX1998" s="69"/>
      <c r="GBY1998" s="107"/>
      <c r="GBZ1998" s="2"/>
      <c r="GCA1998" s="15"/>
      <c r="GCB1998" s="15"/>
      <c r="GCC1998" s="80"/>
      <c r="GCD1998" s="52"/>
      <c r="GCE1998" s="69"/>
      <c r="GCF1998" s="69"/>
      <c r="GCG1998" s="69"/>
      <c r="GCH1998" s="107"/>
      <c r="GCI1998" s="2"/>
      <c r="GCJ1998" s="15"/>
      <c r="GCK1998" s="15"/>
      <c r="GCL1998" s="80"/>
      <c r="GCM1998" s="52"/>
      <c r="GCN1998" s="69"/>
      <c r="GCO1998" s="69"/>
      <c r="GCP1998" s="69"/>
      <c r="GCQ1998" s="107"/>
      <c r="GCR1998" s="2"/>
      <c r="GCS1998" s="15"/>
      <c r="GCT1998" s="15"/>
      <c r="GCU1998" s="80"/>
      <c r="GCV1998" s="52"/>
      <c r="GCW1998" s="69"/>
      <c r="GCX1998" s="69"/>
      <c r="GCY1998" s="69"/>
      <c r="GCZ1998" s="107"/>
      <c r="GDA1998" s="2"/>
      <c r="GDB1998" s="15"/>
      <c r="GDC1998" s="15"/>
      <c r="GDD1998" s="80"/>
      <c r="GDE1998" s="52"/>
      <c r="GDF1998" s="69"/>
      <c r="GDG1998" s="69"/>
      <c r="GDH1998" s="69"/>
      <c r="GDI1998" s="107"/>
      <c r="GDJ1998" s="2"/>
      <c r="GDK1998" s="15"/>
      <c r="GDL1998" s="15"/>
      <c r="GDM1998" s="80"/>
      <c r="GDN1998" s="52"/>
      <c r="GDO1998" s="69"/>
      <c r="GDP1998" s="69"/>
      <c r="GDQ1998" s="69"/>
      <c r="GDR1998" s="107"/>
      <c r="GDS1998" s="2"/>
      <c r="GDT1998" s="15"/>
      <c r="GDU1998" s="15"/>
      <c r="GDV1998" s="80"/>
      <c r="GDW1998" s="52"/>
      <c r="GDX1998" s="69"/>
      <c r="GDY1998" s="69"/>
      <c r="GDZ1998" s="69"/>
      <c r="GEA1998" s="107"/>
      <c r="GEB1998" s="2"/>
      <c r="GEC1998" s="15"/>
      <c r="GED1998" s="15"/>
      <c r="GEE1998" s="80"/>
      <c r="GEF1998" s="52"/>
      <c r="GEG1998" s="69"/>
      <c r="GEH1998" s="69"/>
      <c r="GEI1998" s="69"/>
      <c r="GEJ1998" s="107"/>
      <c r="GEK1998" s="2"/>
      <c r="GEL1998" s="15"/>
      <c r="GEM1998" s="15"/>
      <c r="GEN1998" s="80"/>
      <c r="GEO1998" s="52"/>
      <c r="GEP1998" s="69"/>
      <c r="GEQ1998" s="69"/>
      <c r="GER1998" s="69"/>
      <c r="GES1998" s="107"/>
      <c r="GET1998" s="2"/>
      <c r="GEU1998" s="15"/>
      <c r="GEV1998" s="15"/>
      <c r="GEW1998" s="80"/>
      <c r="GEX1998" s="52"/>
      <c r="GEY1998" s="69"/>
      <c r="GEZ1998" s="69"/>
      <c r="GFA1998" s="69"/>
      <c r="GFB1998" s="107"/>
      <c r="GFC1998" s="2"/>
      <c r="GFD1998" s="15"/>
      <c r="GFE1998" s="15"/>
      <c r="GFF1998" s="80"/>
      <c r="GFG1998" s="52"/>
      <c r="GFH1998" s="69"/>
      <c r="GFI1998" s="69"/>
      <c r="GFJ1998" s="69"/>
      <c r="GFK1998" s="107"/>
      <c r="GFL1998" s="2"/>
      <c r="GFM1998" s="15"/>
      <c r="GFN1998" s="15"/>
      <c r="GFO1998" s="80"/>
      <c r="GFP1998" s="52"/>
      <c r="GFQ1998" s="69"/>
      <c r="GFR1998" s="69"/>
      <c r="GFS1998" s="69"/>
      <c r="GFT1998" s="107"/>
      <c r="GFU1998" s="2"/>
      <c r="GFV1998" s="15"/>
      <c r="GFW1998" s="15"/>
      <c r="GFX1998" s="80"/>
      <c r="GFY1998" s="52"/>
      <c r="GFZ1998" s="69"/>
      <c r="GGA1998" s="69"/>
      <c r="GGB1998" s="69"/>
      <c r="GGC1998" s="107"/>
      <c r="GGD1998" s="2"/>
      <c r="GGE1998" s="15"/>
      <c r="GGF1998" s="15"/>
      <c r="GGG1998" s="80"/>
      <c r="GGH1998" s="52"/>
      <c r="GGI1998" s="69"/>
      <c r="GGJ1998" s="69"/>
      <c r="GGK1998" s="69"/>
      <c r="GGL1998" s="107"/>
      <c r="GGM1998" s="2"/>
      <c r="GGN1998" s="15"/>
      <c r="GGO1998" s="15"/>
      <c r="GGP1998" s="80"/>
      <c r="GGQ1998" s="52"/>
      <c r="GGR1998" s="69"/>
      <c r="GGS1998" s="69"/>
      <c r="GGT1998" s="69"/>
      <c r="GGU1998" s="107"/>
      <c r="GGV1998" s="2"/>
      <c r="GGW1998" s="15"/>
      <c r="GGX1998" s="15"/>
      <c r="GGY1998" s="80"/>
      <c r="GGZ1998" s="52"/>
      <c r="GHA1998" s="69"/>
      <c r="GHB1998" s="69"/>
      <c r="GHC1998" s="69"/>
      <c r="GHD1998" s="107"/>
      <c r="GHE1998" s="2"/>
      <c r="GHF1998" s="15"/>
      <c r="GHG1998" s="15"/>
      <c r="GHH1998" s="80"/>
      <c r="GHI1998" s="52"/>
      <c r="GHJ1998" s="69"/>
      <c r="GHK1998" s="69"/>
      <c r="GHL1998" s="69"/>
      <c r="GHM1998" s="107"/>
      <c r="GHN1998" s="2"/>
      <c r="GHO1998" s="15"/>
      <c r="GHP1998" s="15"/>
      <c r="GHQ1998" s="80"/>
      <c r="GHR1998" s="52"/>
      <c r="GHS1998" s="69"/>
      <c r="GHT1998" s="69"/>
      <c r="GHU1998" s="69"/>
      <c r="GHV1998" s="107"/>
      <c r="GHW1998" s="2"/>
      <c r="GHX1998" s="15"/>
      <c r="GHY1998" s="15"/>
      <c r="GHZ1998" s="80"/>
      <c r="GIA1998" s="52"/>
      <c r="GIB1998" s="69"/>
      <c r="GIC1998" s="69"/>
      <c r="GID1998" s="69"/>
      <c r="GIE1998" s="107"/>
      <c r="GIF1998" s="2"/>
      <c r="GIG1998" s="15"/>
      <c r="GIH1998" s="15"/>
      <c r="GII1998" s="80"/>
      <c r="GIJ1998" s="52"/>
      <c r="GIK1998" s="69"/>
      <c r="GIL1998" s="69"/>
      <c r="GIM1998" s="69"/>
      <c r="GIN1998" s="107"/>
      <c r="GIO1998" s="2"/>
      <c r="GIP1998" s="15"/>
      <c r="GIQ1998" s="15"/>
      <c r="GIR1998" s="80"/>
      <c r="GIS1998" s="52"/>
      <c r="GIT1998" s="69"/>
      <c r="GIU1998" s="69"/>
      <c r="GIV1998" s="69"/>
      <c r="GIW1998" s="107"/>
      <c r="GIX1998" s="2"/>
      <c r="GIY1998" s="15"/>
      <c r="GIZ1998" s="15"/>
      <c r="GJA1998" s="80"/>
      <c r="GJB1998" s="52"/>
      <c r="GJC1998" s="69"/>
      <c r="GJD1998" s="69"/>
      <c r="GJE1998" s="69"/>
      <c r="GJF1998" s="107"/>
      <c r="GJG1998" s="2"/>
      <c r="GJH1998" s="15"/>
      <c r="GJI1998" s="15"/>
      <c r="GJJ1998" s="80"/>
      <c r="GJK1998" s="52"/>
      <c r="GJL1998" s="69"/>
      <c r="GJM1998" s="69"/>
      <c r="GJN1998" s="69"/>
      <c r="GJO1998" s="107"/>
      <c r="GJP1998" s="2"/>
      <c r="GJQ1998" s="15"/>
      <c r="GJR1998" s="15"/>
      <c r="GJS1998" s="80"/>
      <c r="GJT1998" s="52"/>
      <c r="GJU1998" s="69"/>
      <c r="GJV1998" s="69"/>
      <c r="GJW1998" s="69"/>
      <c r="GJX1998" s="107"/>
      <c r="GJY1998" s="2"/>
      <c r="GJZ1998" s="15"/>
      <c r="GKA1998" s="15"/>
      <c r="GKB1998" s="80"/>
      <c r="GKC1998" s="52"/>
      <c r="GKD1998" s="69"/>
      <c r="GKE1998" s="69"/>
      <c r="GKF1998" s="69"/>
      <c r="GKG1998" s="107"/>
      <c r="GKH1998" s="2"/>
      <c r="GKI1998" s="15"/>
      <c r="GKJ1998" s="15"/>
      <c r="GKK1998" s="80"/>
      <c r="GKL1998" s="52"/>
      <c r="GKM1998" s="69"/>
      <c r="GKN1998" s="69"/>
      <c r="GKO1998" s="69"/>
      <c r="GKP1998" s="107"/>
      <c r="GKQ1998" s="2"/>
      <c r="GKR1998" s="15"/>
      <c r="GKS1998" s="15"/>
      <c r="GKT1998" s="80"/>
      <c r="GKU1998" s="52"/>
      <c r="GKV1998" s="69"/>
      <c r="GKW1998" s="69"/>
      <c r="GKX1998" s="69"/>
      <c r="GKY1998" s="107"/>
      <c r="GKZ1998" s="2"/>
      <c r="GLA1998" s="15"/>
      <c r="GLB1998" s="15"/>
      <c r="GLC1998" s="80"/>
      <c r="GLD1998" s="52"/>
      <c r="GLE1998" s="69"/>
      <c r="GLF1998" s="69"/>
      <c r="GLG1998" s="69"/>
      <c r="GLH1998" s="107"/>
      <c r="GLI1998" s="2"/>
      <c r="GLJ1998" s="15"/>
      <c r="GLK1998" s="15"/>
      <c r="GLL1998" s="80"/>
      <c r="GLM1998" s="52"/>
      <c r="GLN1998" s="69"/>
      <c r="GLO1998" s="69"/>
      <c r="GLP1998" s="69"/>
      <c r="GLQ1998" s="107"/>
      <c r="GLR1998" s="2"/>
      <c r="GLS1998" s="15"/>
      <c r="GLT1998" s="15"/>
      <c r="GLU1998" s="80"/>
      <c r="GLV1998" s="52"/>
      <c r="GLW1998" s="69"/>
      <c r="GLX1998" s="69"/>
      <c r="GLY1998" s="69"/>
      <c r="GLZ1998" s="107"/>
      <c r="GMA1998" s="2"/>
      <c r="GMB1998" s="15"/>
      <c r="GMC1998" s="15"/>
      <c r="GMD1998" s="80"/>
      <c r="GME1998" s="52"/>
      <c r="GMF1998" s="69"/>
      <c r="GMG1998" s="69"/>
      <c r="GMH1998" s="69"/>
      <c r="GMI1998" s="107"/>
      <c r="GMJ1998" s="2"/>
      <c r="GMK1998" s="15"/>
      <c r="GML1998" s="15"/>
      <c r="GMM1998" s="80"/>
      <c r="GMN1998" s="52"/>
      <c r="GMO1998" s="69"/>
      <c r="GMP1998" s="69"/>
      <c r="GMQ1998" s="69"/>
      <c r="GMR1998" s="107"/>
      <c r="GMS1998" s="2"/>
      <c r="GMT1998" s="15"/>
      <c r="GMU1998" s="15"/>
      <c r="GMV1998" s="80"/>
      <c r="GMW1998" s="52"/>
      <c r="GMX1998" s="69"/>
      <c r="GMY1998" s="69"/>
      <c r="GMZ1998" s="69"/>
      <c r="GNA1998" s="107"/>
      <c r="GNB1998" s="2"/>
      <c r="GNC1998" s="15"/>
      <c r="GND1998" s="15"/>
      <c r="GNE1998" s="80"/>
      <c r="GNF1998" s="52"/>
      <c r="GNG1998" s="69"/>
      <c r="GNH1998" s="69"/>
      <c r="GNI1998" s="69"/>
      <c r="GNJ1998" s="107"/>
      <c r="GNK1998" s="2"/>
      <c r="GNL1998" s="15"/>
      <c r="GNM1998" s="15"/>
      <c r="GNN1998" s="80"/>
      <c r="GNO1998" s="52"/>
      <c r="GNP1998" s="69"/>
      <c r="GNQ1998" s="69"/>
      <c r="GNR1998" s="69"/>
      <c r="GNS1998" s="107"/>
      <c r="GNT1998" s="2"/>
      <c r="GNU1998" s="15"/>
      <c r="GNV1998" s="15"/>
      <c r="GNW1998" s="80"/>
      <c r="GNX1998" s="52"/>
      <c r="GNY1998" s="69"/>
      <c r="GNZ1998" s="69"/>
      <c r="GOA1998" s="69"/>
      <c r="GOB1998" s="107"/>
      <c r="GOC1998" s="2"/>
      <c r="GOD1998" s="15"/>
      <c r="GOE1998" s="15"/>
      <c r="GOF1998" s="80"/>
      <c r="GOG1998" s="52"/>
      <c r="GOH1998" s="69"/>
      <c r="GOI1998" s="69"/>
      <c r="GOJ1998" s="69"/>
      <c r="GOK1998" s="107"/>
      <c r="GOL1998" s="2"/>
      <c r="GOM1998" s="15"/>
      <c r="GON1998" s="15"/>
      <c r="GOO1998" s="80"/>
      <c r="GOP1998" s="52"/>
      <c r="GOQ1998" s="69"/>
      <c r="GOR1998" s="69"/>
      <c r="GOS1998" s="69"/>
      <c r="GOT1998" s="107"/>
      <c r="GOU1998" s="2"/>
      <c r="GOV1998" s="15"/>
      <c r="GOW1998" s="15"/>
      <c r="GOX1998" s="80"/>
      <c r="GOY1998" s="52"/>
      <c r="GOZ1998" s="69"/>
      <c r="GPA1998" s="69"/>
      <c r="GPB1998" s="69"/>
      <c r="GPC1998" s="107"/>
      <c r="GPD1998" s="2"/>
      <c r="GPE1998" s="15"/>
      <c r="GPF1998" s="15"/>
      <c r="GPG1998" s="80"/>
      <c r="GPH1998" s="52"/>
      <c r="GPI1998" s="69"/>
      <c r="GPJ1998" s="69"/>
      <c r="GPK1998" s="69"/>
      <c r="GPL1998" s="107"/>
      <c r="GPM1998" s="2"/>
      <c r="GPN1998" s="15"/>
      <c r="GPO1998" s="15"/>
      <c r="GPP1998" s="80"/>
      <c r="GPQ1998" s="52"/>
      <c r="GPR1998" s="69"/>
      <c r="GPS1998" s="69"/>
      <c r="GPT1998" s="69"/>
      <c r="GPU1998" s="107"/>
      <c r="GPV1998" s="2"/>
      <c r="GPW1998" s="15"/>
      <c r="GPX1998" s="15"/>
      <c r="GPY1998" s="80"/>
      <c r="GPZ1998" s="52"/>
      <c r="GQA1998" s="69"/>
      <c r="GQB1998" s="69"/>
      <c r="GQC1998" s="69"/>
      <c r="GQD1998" s="107"/>
      <c r="GQE1998" s="2"/>
      <c r="GQF1998" s="15"/>
      <c r="GQG1998" s="15"/>
      <c r="GQH1998" s="80"/>
      <c r="GQI1998" s="52"/>
      <c r="GQJ1998" s="69"/>
      <c r="GQK1998" s="69"/>
      <c r="GQL1998" s="69"/>
      <c r="GQM1998" s="107"/>
      <c r="GQN1998" s="2"/>
      <c r="GQO1998" s="15"/>
      <c r="GQP1998" s="15"/>
      <c r="GQQ1998" s="80"/>
      <c r="GQR1998" s="52"/>
      <c r="GQS1998" s="69"/>
      <c r="GQT1998" s="69"/>
      <c r="GQU1998" s="69"/>
      <c r="GQV1998" s="107"/>
      <c r="GQW1998" s="2"/>
      <c r="GQX1998" s="15"/>
      <c r="GQY1998" s="15"/>
      <c r="GQZ1998" s="80"/>
      <c r="GRA1998" s="52"/>
      <c r="GRB1998" s="69"/>
      <c r="GRC1998" s="69"/>
      <c r="GRD1998" s="69"/>
      <c r="GRE1998" s="107"/>
      <c r="GRF1998" s="2"/>
      <c r="GRG1998" s="15"/>
      <c r="GRH1998" s="15"/>
      <c r="GRI1998" s="80"/>
      <c r="GRJ1998" s="52"/>
      <c r="GRK1998" s="69"/>
      <c r="GRL1998" s="69"/>
      <c r="GRM1998" s="69"/>
      <c r="GRN1998" s="107"/>
      <c r="GRO1998" s="2"/>
      <c r="GRP1998" s="15"/>
      <c r="GRQ1998" s="15"/>
      <c r="GRR1998" s="80"/>
      <c r="GRS1998" s="52"/>
      <c r="GRT1998" s="69"/>
      <c r="GRU1998" s="69"/>
      <c r="GRV1998" s="69"/>
      <c r="GRW1998" s="107"/>
      <c r="GRX1998" s="2"/>
      <c r="GRY1998" s="15"/>
      <c r="GRZ1998" s="15"/>
      <c r="GSA1998" s="80"/>
      <c r="GSB1998" s="52"/>
      <c r="GSC1998" s="69"/>
      <c r="GSD1998" s="69"/>
      <c r="GSE1998" s="69"/>
      <c r="GSF1998" s="107"/>
      <c r="GSG1998" s="2"/>
      <c r="GSH1998" s="15"/>
      <c r="GSI1998" s="15"/>
      <c r="GSJ1998" s="80"/>
      <c r="GSK1998" s="52"/>
      <c r="GSL1998" s="69"/>
      <c r="GSM1998" s="69"/>
      <c r="GSN1998" s="69"/>
      <c r="GSO1998" s="107"/>
      <c r="GSP1998" s="2"/>
      <c r="GSQ1998" s="15"/>
      <c r="GSR1998" s="15"/>
      <c r="GSS1998" s="80"/>
      <c r="GST1998" s="52"/>
      <c r="GSU1998" s="69"/>
      <c r="GSV1998" s="69"/>
      <c r="GSW1998" s="69"/>
      <c r="GSX1998" s="107"/>
      <c r="GSY1998" s="2"/>
      <c r="GSZ1998" s="15"/>
      <c r="GTA1998" s="15"/>
      <c r="GTB1998" s="80"/>
      <c r="GTC1998" s="52"/>
      <c r="GTD1998" s="69"/>
      <c r="GTE1998" s="69"/>
      <c r="GTF1998" s="69"/>
      <c r="GTG1998" s="107"/>
      <c r="GTH1998" s="2"/>
      <c r="GTI1998" s="15"/>
      <c r="GTJ1998" s="15"/>
      <c r="GTK1998" s="80"/>
      <c r="GTL1998" s="52"/>
      <c r="GTM1998" s="69"/>
      <c r="GTN1998" s="69"/>
      <c r="GTO1998" s="69"/>
      <c r="GTP1998" s="107"/>
      <c r="GTQ1998" s="2"/>
      <c r="GTR1998" s="15"/>
      <c r="GTS1998" s="15"/>
      <c r="GTT1998" s="80"/>
      <c r="GTU1998" s="52"/>
      <c r="GTV1998" s="69"/>
      <c r="GTW1998" s="69"/>
      <c r="GTX1998" s="69"/>
      <c r="GTY1998" s="107"/>
      <c r="GTZ1998" s="2"/>
      <c r="GUA1998" s="15"/>
      <c r="GUB1998" s="15"/>
      <c r="GUC1998" s="80"/>
      <c r="GUD1998" s="52"/>
      <c r="GUE1998" s="69"/>
      <c r="GUF1998" s="69"/>
      <c r="GUG1998" s="69"/>
      <c r="GUH1998" s="107"/>
      <c r="GUI1998" s="2"/>
      <c r="GUJ1998" s="15"/>
      <c r="GUK1998" s="15"/>
      <c r="GUL1998" s="80"/>
      <c r="GUM1998" s="52"/>
      <c r="GUN1998" s="69"/>
      <c r="GUO1998" s="69"/>
      <c r="GUP1998" s="69"/>
      <c r="GUQ1998" s="107"/>
      <c r="GUR1998" s="2"/>
      <c r="GUS1998" s="15"/>
      <c r="GUT1998" s="15"/>
      <c r="GUU1998" s="80"/>
      <c r="GUV1998" s="52"/>
      <c r="GUW1998" s="69"/>
      <c r="GUX1998" s="69"/>
      <c r="GUY1998" s="69"/>
      <c r="GUZ1998" s="107"/>
      <c r="GVA1998" s="2"/>
      <c r="GVB1998" s="15"/>
      <c r="GVC1998" s="15"/>
      <c r="GVD1998" s="80"/>
      <c r="GVE1998" s="52"/>
      <c r="GVF1998" s="69"/>
      <c r="GVG1998" s="69"/>
      <c r="GVH1998" s="69"/>
      <c r="GVI1998" s="107"/>
      <c r="GVJ1998" s="2"/>
      <c r="GVK1998" s="15"/>
      <c r="GVL1998" s="15"/>
      <c r="GVM1998" s="80"/>
      <c r="GVN1998" s="52"/>
      <c r="GVO1998" s="69"/>
      <c r="GVP1998" s="69"/>
      <c r="GVQ1998" s="69"/>
      <c r="GVR1998" s="107"/>
      <c r="GVS1998" s="2"/>
      <c r="GVT1998" s="15"/>
      <c r="GVU1998" s="15"/>
      <c r="GVV1998" s="80"/>
      <c r="GVW1998" s="52"/>
      <c r="GVX1998" s="69"/>
      <c r="GVY1998" s="69"/>
      <c r="GVZ1998" s="69"/>
      <c r="GWA1998" s="107"/>
      <c r="GWB1998" s="2"/>
      <c r="GWC1998" s="15"/>
      <c r="GWD1998" s="15"/>
      <c r="GWE1998" s="80"/>
      <c r="GWF1998" s="52"/>
      <c r="GWG1998" s="69"/>
      <c r="GWH1998" s="69"/>
      <c r="GWI1998" s="69"/>
      <c r="GWJ1998" s="107"/>
      <c r="GWK1998" s="2"/>
      <c r="GWL1998" s="15"/>
      <c r="GWM1998" s="15"/>
      <c r="GWN1998" s="80"/>
      <c r="GWO1998" s="52"/>
      <c r="GWP1998" s="69"/>
      <c r="GWQ1998" s="69"/>
      <c r="GWR1998" s="69"/>
      <c r="GWS1998" s="107"/>
      <c r="GWT1998" s="2"/>
      <c r="GWU1998" s="15"/>
      <c r="GWV1998" s="15"/>
      <c r="GWW1998" s="80"/>
      <c r="GWX1998" s="52"/>
      <c r="GWY1998" s="69"/>
      <c r="GWZ1998" s="69"/>
      <c r="GXA1998" s="69"/>
      <c r="GXB1998" s="107"/>
      <c r="GXC1998" s="2"/>
      <c r="GXD1998" s="15"/>
      <c r="GXE1998" s="15"/>
      <c r="GXF1998" s="80"/>
      <c r="GXG1998" s="52"/>
      <c r="GXH1998" s="69"/>
      <c r="GXI1998" s="69"/>
      <c r="GXJ1998" s="69"/>
      <c r="GXK1998" s="107"/>
      <c r="GXL1998" s="2"/>
      <c r="GXM1998" s="15"/>
      <c r="GXN1998" s="15"/>
      <c r="GXO1998" s="80"/>
      <c r="GXP1998" s="52"/>
      <c r="GXQ1998" s="69"/>
      <c r="GXR1998" s="69"/>
      <c r="GXS1998" s="69"/>
      <c r="GXT1998" s="107"/>
      <c r="GXU1998" s="2"/>
      <c r="GXV1998" s="15"/>
      <c r="GXW1998" s="15"/>
      <c r="GXX1998" s="80"/>
      <c r="GXY1998" s="52"/>
      <c r="GXZ1998" s="69"/>
      <c r="GYA1998" s="69"/>
      <c r="GYB1998" s="69"/>
      <c r="GYC1998" s="107"/>
      <c r="GYD1998" s="2"/>
      <c r="GYE1998" s="15"/>
      <c r="GYF1998" s="15"/>
      <c r="GYG1998" s="80"/>
      <c r="GYH1998" s="52"/>
      <c r="GYI1998" s="69"/>
      <c r="GYJ1998" s="69"/>
      <c r="GYK1998" s="69"/>
      <c r="GYL1998" s="107"/>
      <c r="GYM1998" s="2"/>
      <c r="GYN1998" s="15"/>
      <c r="GYO1998" s="15"/>
      <c r="GYP1998" s="80"/>
      <c r="GYQ1998" s="52"/>
      <c r="GYR1998" s="69"/>
      <c r="GYS1998" s="69"/>
      <c r="GYT1998" s="69"/>
      <c r="GYU1998" s="107"/>
      <c r="GYV1998" s="2"/>
      <c r="GYW1998" s="15"/>
      <c r="GYX1998" s="15"/>
      <c r="GYY1998" s="80"/>
      <c r="GYZ1998" s="52"/>
      <c r="GZA1998" s="69"/>
      <c r="GZB1998" s="69"/>
      <c r="GZC1998" s="69"/>
      <c r="GZD1998" s="107"/>
      <c r="GZE1998" s="2"/>
      <c r="GZF1998" s="15"/>
      <c r="GZG1998" s="15"/>
      <c r="GZH1998" s="80"/>
      <c r="GZI1998" s="52"/>
      <c r="GZJ1998" s="69"/>
      <c r="GZK1998" s="69"/>
      <c r="GZL1998" s="69"/>
      <c r="GZM1998" s="107"/>
      <c r="GZN1998" s="2"/>
      <c r="GZO1998" s="15"/>
      <c r="GZP1998" s="15"/>
      <c r="GZQ1998" s="80"/>
      <c r="GZR1998" s="52"/>
      <c r="GZS1998" s="69"/>
      <c r="GZT1998" s="69"/>
      <c r="GZU1998" s="69"/>
      <c r="GZV1998" s="107"/>
      <c r="GZW1998" s="2"/>
      <c r="GZX1998" s="15"/>
      <c r="GZY1998" s="15"/>
      <c r="GZZ1998" s="80"/>
      <c r="HAA1998" s="52"/>
      <c r="HAB1998" s="69"/>
      <c r="HAC1998" s="69"/>
      <c r="HAD1998" s="69"/>
      <c r="HAE1998" s="107"/>
      <c r="HAF1998" s="2"/>
      <c r="HAG1998" s="15"/>
      <c r="HAH1998" s="15"/>
      <c r="HAI1998" s="80"/>
      <c r="HAJ1998" s="52"/>
      <c r="HAK1998" s="69"/>
      <c r="HAL1998" s="69"/>
      <c r="HAM1998" s="69"/>
      <c r="HAN1998" s="107"/>
      <c r="HAO1998" s="2"/>
      <c r="HAP1998" s="15"/>
      <c r="HAQ1998" s="15"/>
      <c r="HAR1998" s="80"/>
      <c r="HAS1998" s="52"/>
      <c r="HAT1998" s="69"/>
      <c r="HAU1998" s="69"/>
      <c r="HAV1998" s="69"/>
      <c r="HAW1998" s="107"/>
      <c r="HAX1998" s="2"/>
      <c r="HAY1998" s="15"/>
      <c r="HAZ1998" s="15"/>
      <c r="HBA1998" s="80"/>
      <c r="HBB1998" s="52"/>
      <c r="HBC1998" s="69"/>
      <c r="HBD1998" s="69"/>
      <c r="HBE1998" s="69"/>
      <c r="HBF1998" s="107"/>
      <c r="HBG1998" s="2"/>
      <c r="HBH1998" s="15"/>
      <c r="HBI1998" s="15"/>
      <c r="HBJ1998" s="80"/>
      <c r="HBK1998" s="52"/>
      <c r="HBL1998" s="69"/>
      <c r="HBM1998" s="69"/>
      <c r="HBN1998" s="69"/>
      <c r="HBO1998" s="107"/>
      <c r="HBP1998" s="2"/>
      <c r="HBQ1998" s="15"/>
      <c r="HBR1998" s="15"/>
      <c r="HBS1998" s="80"/>
      <c r="HBT1998" s="52"/>
      <c r="HBU1998" s="69"/>
      <c r="HBV1998" s="69"/>
      <c r="HBW1998" s="69"/>
      <c r="HBX1998" s="107"/>
      <c r="HBY1998" s="2"/>
      <c r="HBZ1998" s="15"/>
      <c r="HCA1998" s="15"/>
      <c r="HCB1998" s="80"/>
      <c r="HCC1998" s="52"/>
      <c r="HCD1998" s="69"/>
      <c r="HCE1998" s="69"/>
      <c r="HCF1998" s="69"/>
      <c r="HCG1998" s="107"/>
      <c r="HCH1998" s="2"/>
      <c r="HCI1998" s="15"/>
      <c r="HCJ1998" s="15"/>
      <c r="HCK1998" s="80"/>
      <c r="HCL1998" s="52"/>
      <c r="HCM1998" s="69"/>
      <c r="HCN1998" s="69"/>
      <c r="HCO1998" s="69"/>
      <c r="HCP1998" s="107"/>
      <c r="HCQ1998" s="2"/>
      <c r="HCR1998" s="15"/>
      <c r="HCS1998" s="15"/>
      <c r="HCT1998" s="80"/>
      <c r="HCU1998" s="52"/>
      <c r="HCV1998" s="69"/>
      <c r="HCW1998" s="69"/>
      <c r="HCX1998" s="69"/>
      <c r="HCY1998" s="107"/>
      <c r="HCZ1998" s="2"/>
      <c r="HDA1998" s="15"/>
      <c r="HDB1998" s="15"/>
      <c r="HDC1998" s="80"/>
      <c r="HDD1998" s="52"/>
      <c r="HDE1998" s="69"/>
      <c r="HDF1998" s="69"/>
      <c r="HDG1998" s="69"/>
      <c r="HDH1998" s="107"/>
      <c r="HDI1998" s="2"/>
      <c r="HDJ1998" s="15"/>
      <c r="HDK1998" s="15"/>
      <c r="HDL1998" s="80"/>
      <c r="HDM1998" s="52"/>
      <c r="HDN1998" s="69"/>
      <c r="HDO1998" s="69"/>
      <c r="HDP1998" s="69"/>
      <c r="HDQ1998" s="107"/>
      <c r="HDR1998" s="2"/>
      <c r="HDS1998" s="15"/>
      <c r="HDT1998" s="15"/>
      <c r="HDU1998" s="80"/>
      <c r="HDV1998" s="52"/>
      <c r="HDW1998" s="69"/>
      <c r="HDX1998" s="69"/>
      <c r="HDY1998" s="69"/>
      <c r="HDZ1998" s="107"/>
      <c r="HEA1998" s="2"/>
      <c r="HEB1998" s="15"/>
      <c r="HEC1998" s="15"/>
      <c r="HED1998" s="80"/>
      <c r="HEE1998" s="52"/>
      <c r="HEF1998" s="69"/>
      <c r="HEG1998" s="69"/>
      <c r="HEH1998" s="69"/>
      <c r="HEI1998" s="107"/>
      <c r="HEJ1998" s="2"/>
      <c r="HEK1998" s="15"/>
      <c r="HEL1998" s="15"/>
      <c r="HEM1998" s="80"/>
      <c r="HEN1998" s="52"/>
      <c r="HEO1998" s="69"/>
      <c r="HEP1998" s="69"/>
      <c r="HEQ1998" s="69"/>
      <c r="HER1998" s="107"/>
      <c r="HES1998" s="2"/>
      <c r="HET1998" s="15"/>
      <c r="HEU1998" s="15"/>
      <c r="HEV1998" s="80"/>
      <c r="HEW1998" s="52"/>
      <c r="HEX1998" s="69"/>
      <c r="HEY1998" s="69"/>
      <c r="HEZ1998" s="69"/>
      <c r="HFA1998" s="107"/>
      <c r="HFB1998" s="2"/>
      <c r="HFC1998" s="15"/>
      <c r="HFD1998" s="15"/>
      <c r="HFE1998" s="80"/>
      <c r="HFF1998" s="52"/>
      <c r="HFG1998" s="69"/>
      <c r="HFH1998" s="69"/>
      <c r="HFI1998" s="69"/>
      <c r="HFJ1998" s="107"/>
      <c r="HFK1998" s="2"/>
      <c r="HFL1998" s="15"/>
      <c r="HFM1998" s="15"/>
      <c r="HFN1998" s="80"/>
      <c r="HFO1998" s="52"/>
      <c r="HFP1998" s="69"/>
      <c r="HFQ1998" s="69"/>
      <c r="HFR1998" s="69"/>
      <c r="HFS1998" s="107"/>
      <c r="HFT1998" s="2"/>
      <c r="HFU1998" s="15"/>
      <c r="HFV1998" s="15"/>
      <c r="HFW1998" s="80"/>
      <c r="HFX1998" s="52"/>
      <c r="HFY1998" s="69"/>
      <c r="HFZ1998" s="69"/>
      <c r="HGA1998" s="69"/>
      <c r="HGB1998" s="107"/>
      <c r="HGC1998" s="2"/>
      <c r="HGD1998" s="15"/>
      <c r="HGE1998" s="15"/>
      <c r="HGF1998" s="80"/>
      <c r="HGG1998" s="52"/>
      <c r="HGH1998" s="69"/>
      <c r="HGI1998" s="69"/>
      <c r="HGJ1998" s="69"/>
      <c r="HGK1998" s="107"/>
      <c r="HGL1998" s="2"/>
      <c r="HGM1998" s="15"/>
      <c r="HGN1998" s="15"/>
      <c r="HGO1998" s="80"/>
      <c r="HGP1998" s="52"/>
      <c r="HGQ1998" s="69"/>
      <c r="HGR1998" s="69"/>
      <c r="HGS1998" s="69"/>
      <c r="HGT1998" s="107"/>
      <c r="HGU1998" s="2"/>
      <c r="HGV1998" s="15"/>
      <c r="HGW1998" s="15"/>
      <c r="HGX1998" s="80"/>
      <c r="HGY1998" s="52"/>
      <c r="HGZ1998" s="69"/>
      <c r="HHA1998" s="69"/>
      <c r="HHB1998" s="69"/>
      <c r="HHC1998" s="107"/>
      <c r="HHD1998" s="2"/>
      <c r="HHE1998" s="15"/>
      <c r="HHF1998" s="15"/>
      <c r="HHG1998" s="80"/>
      <c r="HHH1998" s="52"/>
      <c r="HHI1998" s="69"/>
      <c r="HHJ1998" s="69"/>
      <c r="HHK1998" s="69"/>
      <c r="HHL1998" s="107"/>
      <c r="HHM1998" s="2"/>
      <c r="HHN1998" s="15"/>
      <c r="HHO1998" s="15"/>
      <c r="HHP1998" s="80"/>
      <c r="HHQ1998" s="52"/>
      <c r="HHR1998" s="69"/>
      <c r="HHS1998" s="69"/>
      <c r="HHT1998" s="69"/>
      <c r="HHU1998" s="107"/>
      <c r="HHV1998" s="2"/>
      <c r="HHW1998" s="15"/>
      <c r="HHX1998" s="15"/>
      <c r="HHY1998" s="80"/>
      <c r="HHZ1998" s="52"/>
      <c r="HIA1998" s="69"/>
      <c r="HIB1998" s="69"/>
      <c r="HIC1998" s="69"/>
      <c r="HID1998" s="107"/>
      <c r="HIE1998" s="2"/>
      <c r="HIF1998" s="15"/>
      <c r="HIG1998" s="15"/>
      <c r="HIH1998" s="80"/>
      <c r="HII1998" s="52"/>
      <c r="HIJ1998" s="69"/>
      <c r="HIK1998" s="69"/>
      <c r="HIL1998" s="69"/>
      <c r="HIM1998" s="107"/>
      <c r="HIN1998" s="2"/>
      <c r="HIO1998" s="15"/>
      <c r="HIP1998" s="15"/>
      <c r="HIQ1998" s="80"/>
      <c r="HIR1998" s="52"/>
      <c r="HIS1998" s="69"/>
      <c r="HIT1998" s="69"/>
      <c r="HIU1998" s="69"/>
      <c r="HIV1998" s="107"/>
      <c r="HIW1998" s="2"/>
      <c r="HIX1998" s="15"/>
      <c r="HIY1998" s="15"/>
      <c r="HIZ1998" s="80"/>
      <c r="HJA1998" s="52"/>
      <c r="HJB1998" s="69"/>
      <c r="HJC1998" s="69"/>
      <c r="HJD1998" s="69"/>
      <c r="HJE1998" s="107"/>
      <c r="HJF1998" s="2"/>
      <c r="HJG1998" s="15"/>
      <c r="HJH1998" s="15"/>
      <c r="HJI1998" s="80"/>
      <c r="HJJ1998" s="52"/>
      <c r="HJK1998" s="69"/>
      <c r="HJL1998" s="69"/>
      <c r="HJM1998" s="69"/>
      <c r="HJN1998" s="107"/>
      <c r="HJO1998" s="2"/>
      <c r="HJP1998" s="15"/>
      <c r="HJQ1998" s="15"/>
      <c r="HJR1998" s="80"/>
      <c r="HJS1998" s="52"/>
      <c r="HJT1998" s="69"/>
      <c r="HJU1998" s="69"/>
      <c r="HJV1998" s="69"/>
      <c r="HJW1998" s="107"/>
      <c r="HJX1998" s="2"/>
      <c r="HJY1998" s="15"/>
      <c r="HJZ1998" s="15"/>
      <c r="HKA1998" s="80"/>
      <c r="HKB1998" s="52"/>
      <c r="HKC1998" s="69"/>
      <c r="HKD1998" s="69"/>
      <c r="HKE1998" s="69"/>
      <c r="HKF1998" s="107"/>
      <c r="HKG1998" s="2"/>
      <c r="HKH1998" s="15"/>
      <c r="HKI1998" s="15"/>
      <c r="HKJ1998" s="80"/>
      <c r="HKK1998" s="52"/>
      <c r="HKL1998" s="69"/>
      <c r="HKM1998" s="69"/>
      <c r="HKN1998" s="69"/>
      <c r="HKO1998" s="107"/>
      <c r="HKP1998" s="2"/>
      <c r="HKQ1998" s="15"/>
      <c r="HKR1998" s="15"/>
      <c r="HKS1998" s="80"/>
      <c r="HKT1998" s="52"/>
      <c r="HKU1998" s="69"/>
      <c r="HKV1998" s="69"/>
      <c r="HKW1998" s="69"/>
      <c r="HKX1998" s="107"/>
      <c r="HKY1998" s="2"/>
      <c r="HKZ1998" s="15"/>
      <c r="HLA1998" s="15"/>
      <c r="HLB1998" s="80"/>
      <c r="HLC1998" s="52"/>
      <c r="HLD1998" s="69"/>
      <c r="HLE1998" s="69"/>
      <c r="HLF1998" s="69"/>
      <c r="HLG1998" s="107"/>
      <c r="HLH1998" s="2"/>
      <c r="HLI1998" s="15"/>
      <c r="HLJ1998" s="15"/>
      <c r="HLK1998" s="80"/>
      <c r="HLL1998" s="52"/>
      <c r="HLM1998" s="69"/>
      <c r="HLN1998" s="69"/>
      <c r="HLO1998" s="69"/>
      <c r="HLP1998" s="107"/>
      <c r="HLQ1998" s="2"/>
      <c r="HLR1998" s="15"/>
      <c r="HLS1998" s="15"/>
      <c r="HLT1998" s="80"/>
      <c r="HLU1998" s="52"/>
      <c r="HLV1998" s="69"/>
      <c r="HLW1998" s="69"/>
      <c r="HLX1998" s="69"/>
      <c r="HLY1998" s="107"/>
      <c r="HLZ1998" s="2"/>
      <c r="HMA1998" s="15"/>
      <c r="HMB1998" s="15"/>
      <c r="HMC1998" s="80"/>
      <c r="HMD1998" s="52"/>
      <c r="HME1998" s="69"/>
      <c r="HMF1998" s="69"/>
      <c r="HMG1998" s="69"/>
      <c r="HMH1998" s="107"/>
      <c r="HMI1998" s="2"/>
      <c r="HMJ1998" s="15"/>
      <c r="HMK1998" s="15"/>
      <c r="HML1998" s="80"/>
      <c r="HMM1998" s="52"/>
      <c r="HMN1998" s="69"/>
      <c r="HMO1998" s="69"/>
      <c r="HMP1998" s="69"/>
      <c r="HMQ1998" s="107"/>
      <c r="HMR1998" s="2"/>
      <c r="HMS1998" s="15"/>
      <c r="HMT1998" s="15"/>
      <c r="HMU1998" s="80"/>
      <c r="HMV1998" s="52"/>
      <c r="HMW1998" s="69"/>
      <c r="HMX1998" s="69"/>
      <c r="HMY1998" s="69"/>
      <c r="HMZ1998" s="107"/>
      <c r="HNA1998" s="2"/>
      <c r="HNB1998" s="15"/>
      <c r="HNC1998" s="15"/>
      <c r="HND1998" s="80"/>
      <c r="HNE1998" s="52"/>
      <c r="HNF1998" s="69"/>
      <c r="HNG1998" s="69"/>
      <c r="HNH1998" s="69"/>
      <c r="HNI1998" s="107"/>
      <c r="HNJ1998" s="2"/>
      <c r="HNK1998" s="15"/>
      <c r="HNL1998" s="15"/>
      <c r="HNM1998" s="80"/>
      <c r="HNN1998" s="52"/>
      <c r="HNO1998" s="69"/>
      <c r="HNP1998" s="69"/>
      <c r="HNQ1998" s="69"/>
      <c r="HNR1998" s="107"/>
      <c r="HNS1998" s="2"/>
      <c r="HNT1998" s="15"/>
      <c r="HNU1998" s="15"/>
      <c r="HNV1998" s="80"/>
      <c r="HNW1998" s="52"/>
      <c r="HNX1998" s="69"/>
      <c r="HNY1998" s="69"/>
      <c r="HNZ1998" s="69"/>
      <c r="HOA1998" s="107"/>
      <c r="HOB1998" s="2"/>
      <c r="HOC1998" s="15"/>
      <c r="HOD1998" s="15"/>
      <c r="HOE1998" s="80"/>
      <c r="HOF1998" s="52"/>
      <c r="HOG1998" s="69"/>
      <c r="HOH1998" s="69"/>
      <c r="HOI1998" s="69"/>
      <c r="HOJ1998" s="107"/>
      <c r="HOK1998" s="2"/>
      <c r="HOL1998" s="15"/>
      <c r="HOM1998" s="15"/>
      <c r="HON1998" s="80"/>
      <c r="HOO1998" s="52"/>
      <c r="HOP1998" s="69"/>
      <c r="HOQ1998" s="69"/>
      <c r="HOR1998" s="69"/>
      <c r="HOS1998" s="107"/>
      <c r="HOT1998" s="2"/>
      <c r="HOU1998" s="15"/>
      <c r="HOV1998" s="15"/>
      <c r="HOW1998" s="80"/>
      <c r="HOX1998" s="52"/>
      <c r="HOY1998" s="69"/>
      <c r="HOZ1998" s="69"/>
      <c r="HPA1998" s="69"/>
      <c r="HPB1998" s="107"/>
      <c r="HPC1998" s="2"/>
      <c r="HPD1998" s="15"/>
      <c r="HPE1998" s="15"/>
      <c r="HPF1998" s="80"/>
      <c r="HPG1998" s="52"/>
      <c r="HPH1998" s="69"/>
      <c r="HPI1998" s="69"/>
      <c r="HPJ1998" s="69"/>
      <c r="HPK1998" s="107"/>
      <c r="HPL1998" s="2"/>
      <c r="HPM1998" s="15"/>
      <c r="HPN1998" s="15"/>
      <c r="HPO1998" s="80"/>
      <c r="HPP1998" s="52"/>
      <c r="HPQ1998" s="69"/>
      <c r="HPR1998" s="69"/>
      <c r="HPS1998" s="69"/>
      <c r="HPT1998" s="107"/>
      <c r="HPU1998" s="2"/>
      <c r="HPV1998" s="15"/>
      <c r="HPW1998" s="15"/>
      <c r="HPX1998" s="80"/>
      <c r="HPY1998" s="52"/>
      <c r="HPZ1998" s="69"/>
      <c r="HQA1998" s="69"/>
      <c r="HQB1998" s="69"/>
      <c r="HQC1998" s="107"/>
      <c r="HQD1998" s="2"/>
      <c r="HQE1998" s="15"/>
      <c r="HQF1998" s="15"/>
      <c r="HQG1998" s="80"/>
      <c r="HQH1998" s="52"/>
      <c r="HQI1998" s="69"/>
      <c r="HQJ1998" s="69"/>
      <c r="HQK1998" s="69"/>
      <c r="HQL1998" s="107"/>
      <c r="HQM1998" s="2"/>
      <c r="HQN1998" s="15"/>
      <c r="HQO1998" s="15"/>
      <c r="HQP1998" s="80"/>
      <c r="HQQ1998" s="52"/>
      <c r="HQR1998" s="69"/>
      <c r="HQS1998" s="69"/>
      <c r="HQT1998" s="69"/>
      <c r="HQU1998" s="107"/>
      <c r="HQV1998" s="2"/>
      <c r="HQW1998" s="15"/>
      <c r="HQX1998" s="15"/>
      <c r="HQY1998" s="80"/>
      <c r="HQZ1998" s="52"/>
      <c r="HRA1998" s="69"/>
      <c r="HRB1998" s="69"/>
      <c r="HRC1998" s="69"/>
      <c r="HRD1998" s="107"/>
      <c r="HRE1998" s="2"/>
      <c r="HRF1998" s="15"/>
      <c r="HRG1998" s="15"/>
      <c r="HRH1998" s="80"/>
      <c r="HRI1998" s="52"/>
      <c r="HRJ1998" s="69"/>
      <c r="HRK1998" s="69"/>
      <c r="HRL1998" s="69"/>
      <c r="HRM1998" s="107"/>
      <c r="HRN1998" s="2"/>
      <c r="HRO1998" s="15"/>
      <c r="HRP1998" s="15"/>
      <c r="HRQ1998" s="80"/>
      <c r="HRR1998" s="52"/>
      <c r="HRS1998" s="69"/>
      <c r="HRT1998" s="69"/>
      <c r="HRU1998" s="69"/>
      <c r="HRV1998" s="107"/>
      <c r="HRW1998" s="2"/>
      <c r="HRX1998" s="15"/>
      <c r="HRY1998" s="15"/>
      <c r="HRZ1998" s="80"/>
      <c r="HSA1998" s="52"/>
      <c r="HSB1998" s="69"/>
      <c r="HSC1998" s="69"/>
      <c r="HSD1998" s="69"/>
      <c r="HSE1998" s="107"/>
      <c r="HSF1998" s="2"/>
      <c r="HSG1998" s="15"/>
      <c r="HSH1998" s="15"/>
      <c r="HSI1998" s="80"/>
      <c r="HSJ1998" s="52"/>
      <c r="HSK1998" s="69"/>
      <c r="HSL1998" s="69"/>
      <c r="HSM1998" s="69"/>
      <c r="HSN1998" s="107"/>
      <c r="HSO1998" s="2"/>
      <c r="HSP1998" s="15"/>
      <c r="HSQ1998" s="15"/>
      <c r="HSR1998" s="80"/>
      <c r="HSS1998" s="52"/>
      <c r="HST1998" s="69"/>
      <c r="HSU1998" s="69"/>
      <c r="HSV1998" s="69"/>
      <c r="HSW1998" s="107"/>
      <c r="HSX1998" s="2"/>
      <c r="HSY1998" s="15"/>
      <c r="HSZ1998" s="15"/>
      <c r="HTA1998" s="80"/>
      <c r="HTB1998" s="52"/>
      <c r="HTC1998" s="69"/>
      <c r="HTD1998" s="69"/>
      <c r="HTE1998" s="69"/>
      <c r="HTF1998" s="107"/>
      <c r="HTG1998" s="2"/>
      <c r="HTH1998" s="15"/>
      <c r="HTI1998" s="15"/>
      <c r="HTJ1998" s="80"/>
      <c r="HTK1998" s="52"/>
      <c r="HTL1998" s="69"/>
      <c r="HTM1998" s="69"/>
      <c r="HTN1998" s="69"/>
      <c r="HTO1998" s="107"/>
      <c r="HTP1998" s="2"/>
      <c r="HTQ1998" s="15"/>
      <c r="HTR1998" s="15"/>
      <c r="HTS1998" s="80"/>
      <c r="HTT1998" s="52"/>
      <c r="HTU1998" s="69"/>
      <c r="HTV1998" s="69"/>
      <c r="HTW1998" s="69"/>
      <c r="HTX1998" s="107"/>
      <c r="HTY1998" s="2"/>
      <c r="HTZ1998" s="15"/>
      <c r="HUA1998" s="15"/>
      <c r="HUB1998" s="80"/>
      <c r="HUC1998" s="52"/>
      <c r="HUD1998" s="69"/>
      <c r="HUE1998" s="69"/>
      <c r="HUF1998" s="69"/>
      <c r="HUG1998" s="107"/>
      <c r="HUH1998" s="2"/>
      <c r="HUI1998" s="15"/>
      <c r="HUJ1998" s="15"/>
      <c r="HUK1998" s="80"/>
      <c r="HUL1998" s="52"/>
      <c r="HUM1998" s="69"/>
      <c r="HUN1998" s="69"/>
      <c r="HUO1998" s="69"/>
      <c r="HUP1998" s="107"/>
      <c r="HUQ1998" s="2"/>
      <c r="HUR1998" s="15"/>
      <c r="HUS1998" s="15"/>
      <c r="HUT1998" s="80"/>
      <c r="HUU1998" s="52"/>
      <c r="HUV1998" s="69"/>
      <c r="HUW1998" s="69"/>
      <c r="HUX1998" s="69"/>
      <c r="HUY1998" s="107"/>
      <c r="HUZ1998" s="2"/>
      <c r="HVA1998" s="15"/>
      <c r="HVB1998" s="15"/>
      <c r="HVC1998" s="80"/>
      <c r="HVD1998" s="52"/>
      <c r="HVE1998" s="69"/>
      <c r="HVF1998" s="69"/>
      <c r="HVG1998" s="69"/>
      <c r="HVH1998" s="107"/>
      <c r="HVI1998" s="2"/>
      <c r="HVJ1998" s="15"/>
      <c r="HVK1998" s="15"/>
      <c r="HVL1998" s="80"/>
      <c r="HVM1998" s="52"/>
      <c r="HVN1998" s="69"/>
      <c r="HVO1998" s="69"/>
      <c r="HVP1998" s="69"/>
      <c r="HVQ1998" s="107"/>
      <c r="HVR1998" s="2"/>
      <c r="HVS1998" s="15"/>
      <c r="HVT1998" s="15"/>
      <c r="HVU1998" s="80"/>
      <c r="HVV1998" s="52"/>
      <c r="HVW1998" s="69"/>
      <c r="HVX1998" s="69"/>
      <c r="HVY1998" s="69"/>
      <c r="HVZ1998" s="107"/>
      <c r="HWA1998" s="2"/>
      <c r="HWB1998" s="15"/>
      <c r="HWC1998" s="15"/>
      <c r="HWD1998" s="80"/>
      <c r="HWE1998" s="52"/>
      <c r="HWF1998" s="69"/>
      <c r="HWG1998" s="69"/>
      <c r="HWH1998" s="69"/>
      <c r="HWI1998" s="107"/>
      <c r="HWJ1998" s="2"/>
      <c r="HWK1998" s="15"/>
      <c r="HWL1998" s="15"/>
      <c r="HWM1998" s="80"/>
      <c r="HWN1998" s="52"/>
      <c r="HWO1998" s="69"/>
      <c r="HWP1998" s="69"/>
      <c r="HWQ1998" s="69"/>
      <c r="HWR1998" s="107"/>
      <c r="HWS1998" s="2"/>
      <c r="HWT1998" s="15"/>
      <c r="HWU1998" s="15"/>
      <c r="HWV1998" s="80"/>
      <c r="HWW1998" s="52"/>
      <c r="HWX1998" s="69"/>
      <c r="HWY1998" s="69"/>
      <c r="HWZ1998" s="69"/>
      <c r="HXA1998" s="107"/>
      <c r="HXB1998" s="2"/>
      <c r="HXC1998" s="15"/>
      <c r="HXD1998" s="15"/>
      <c r="HXE1998" s="80"/>
      <c r="HXF1998" s="52"/>
      <c r="HXG1998" s="69"/>
      <c r="HXH1998" s="69"/>
      <c r="HXI1998" s="69"/>
      <c r="HXJ1998" s="107"/>
      <c r="HXK1998" s="2"/>
      <c r="HXL1998" s="15"/>
      <c r="HXM1998" s="15"/>
      <c r="HXN1998" s="80"/>
      <c r="HXO1998" s="52"/>
      <c r="HXP1998" s="69"/>
      <c r="HXQ1998" s="69"/>
      <c r="HXR1998" s="69"/>
      <c r="HXS1998" s="107"/>
      <c r="HXT1998" s="2"/>
      <c r="HXU1998" s="15"/>
      <c r="HXV1998" s="15"/>
      <c r="HXW1998" s="80"/>
      <c r="HXX1998" s="52"/>
      <c r="HXY1998" s="69"/>
      <c r="HXZ1998" s="69"/>
      <c r="HYA1998" s="69"/>
      <c r="HYB1998" s="107"/>
      <c r="HYC1998" s="2"/>
      <c r="HYD1998" s="15"/>
      <c r="HYE1998" s="15"/>
      <c r="HYF1998" s="80"/>
      <c r="HYG1998" s="52"/>
      <c r="HYH1998" s="69"/>
      <c r="HYI1998" s="69"/>
      <c r="HYJ1998" s="69"/>
      <c r="HYK1998" s="107"/>
      <c r="HYL1998" s="2"/>
      <c r="HYM1998" s="15"/>
      <c r="HYN1998" s="15"/>
      <c r="HYO1998" s="80"/>
      <c r="HYP1998" s="52"/>
      <c r="HYQ1998" s="69"/>
      <c r="HYR1998" s="69"/>
      <c r="HYS1998" s="69"/>
      <c r="HYT1998" s="107"/>
      <c r="HYU1998" s="2"/>
      <c r="HYV1998" s="15"/>
      <c r="HYW1998" s="15"/>
      <c r="HYX1998" s="80"/>
      <c r="HYY1998" s="52"/>
      <c r="HYZ1998" s="69"/>
      <c r="HZA1998" s="69"/>
      <c r="HZB1998" s="69"/>
      <c r="HZC1998" s="107"/>
      <c r="HZD1998" s="2"/>
      <c r="HZE1998" s="15"/>
      <c r="HZF1998" s="15"/>
      <c r="HZG1998" s="80"/>
      <c r="HZH1998" s="52"/>
      <c r="HZI1998" s="69"/>
      <c r="HZJ1998" s="69"/>
      <c r="HZK1998" s="69"/>
      <c r="HZL1998" s="107"/>
      <c r="HZM1998" s="2"/>
      <c r="HZN1998" s="15"/>
      <c r="HZO1998" s="15"/>
      <c r="HZP1998" s="80"/>
      <c r="HZQ1998" s="52"/>
      <c r="HZR1998" s="69"/>
      <c r="HZS1998" s="69"/>
      <c r="HZT1998" s="69"/>
      <c r="HZU1998" s="107"/>
      <c r="HZV1998" s="2"/>
      <c r="HZW1998" s="15"/>
      <c r="HZX1998" s="15"/>
      <c r="HZY1998" s="80"/>
      <c r="HZZ1998" s="52"/>
      <c r="IAA1998" s="69"/>
      <c r="IAB1998" s="69"/>
      <c r="IAC1998" s="69"/>
      <c r="IAD1998" s="107"/>
      <c r="IAE1998" s="2"/>
      <c r="IAF1998" s="15"/>
      <c r="IAG1998" s="15"/>
      <c r="IAH1998" s="80"/>
      <c r="IAI1998" s="52"/>
      <c r="IAJ1998" s="69"/>
      <c r="IAK1998" s="69"/>
      <c r="IAL1998" s="69"/>
      <c r="IAM1998" s="107"/>
      <c r="IAN1998" s="2"/>
      <c r="IAO1998" s="15"/>
      <c r="IAP1998" s="15"/>
      <c r="IAQ1998" s="80"/>
      <c r="IAR1998" s="52"/>
      <c r="IAS1998" s="69"/>
      <c r="IAT1998" s="69"/>
      <c r="IAU1998" s="69"/>
      <c r="IAV1998" s="107"/>
      <c r="IAW1998" s="2"/>
      <c r="IAX1998" s="15"/>
      <c r="IAY1998" s="15"/>
      <c r="IAZ1998" s="80"/>
      <c r="IBA1998" s="52"/>
      <c r="IBB1998" s="69"/>
      <c r="IBC1998" s="69"/>
      <c r="IBD1998" s="69"/>
      <c r="IBE1998" s="107"/>
      <c r="IBF1998" s="2"/>
      <c r="IBG1998" s="15"/>
      <c r="IBH1998" s="15"/>
      <c r="IBI1998" s="80"/>
      <c r="IBJ1998" s="52"/>
      <c r="IBK1998" s="69"/>
      <c r="IBL1998" s="69"/>
      <c r="IBM1998" s="69"/>
      <c r="IBN1998" s="107"/>
      <c r="IBO1998" s="2"/>
      <c r="IBP1998" s="15"/>
      <c r="IBQ1998" s="15"/>
      <c r="IBR1998" s="80"/>
      <c r="IBS1998" s="52"/>
      <c r="IBT1998" s="69"/>
      <c r="IBU1998" s="69"/>
      <c r="IBV1998" s="69"/>
      <c r="IBW1998" s="107"/>
      <c r="IBX1998" s="2"/>
      <c r="IBY1998" s="15"/>
      <c r="IBZ1998" s="15"/>
      <c r="ICA1998" s="80"/>
      <c r="ICB1998" s="52"/>
      <c r="ICC1998" s="69"/>
      <c r="ICD1998" s="69"/>
      <c r="ICE1998" s="69"/>
      <c r="ICF1998" s="107"/>
      <c r="ICG1998" s="2"/>
      <c r="ICH1998" s="15"/>
      <c r="ICI1998" s="15"/>
      <c r="ICJ1998" s="80"/>
      <c r="ICK1998" s="52"/>
      <c r="ICL1998" s="69"/>
      <c r="ICM1998" s="69"/>
      <c r="ICN1998" s="69"/>
      <c r="ICO1998" s="107"/>
      <c r="ICP1998" s="2"/>
      <c r="ICQ1998" s="15"/>
      <c r="ICR1998" s="15"/>
      <c r="ICS1998" s="80"/>
      <c r="ICT1998" s="52"/>
      <c r="ICU1998" s="69"/>
      <c r="ICV1998" s="69"/>
      <c r="ICW1998" s="69"/>
      <c r="ICX1998" s="107"/>
      <c r="ICY1998" s="2"/>
      <c r="ICZ1998" s="15"/>
      <c r="IDA1998" s="15"/>
      <c r="IDB1998" s="80"/>
      <c r="IDC1998" s="52"/>
      <c r="IDD1998" s="69"/>
      <c r="IDE1998" s="69"/>
      <c r="IDF1998" s="69"/>
      <c r="IDG1998" s="107"/>
      <c r="IDH1998" s="2"/>
      <c r="IDI1998" s="15"/>
      <c r="IDJ1998" s="15"/>
      <c r="IDK1998" s="80"/>
      <c r="IDL1998" s="52"/>
      <c r="IDM1998" s="69"/>
      <c r="IDN1998" s="69"/>
      <c r="IDO1998" s="69"/>
      <c r="IDP1998" s="107"/>
      <c r="IDQ1998" s="2"/>
      <c r="IDR1998" s="15"/>
      <c r="IDS1998" s="15"/>
      <c r="IDT1998" s="80"/>
      <c r="IDU1998" s="52"/>
      <c r="IDV1998" s="69"/>
      <c r="IDW1998" s="69"/>
      <c r="IDX1998" s="69"/>
      <c r="IDY1998" s="107"/>
      <c r="IDZ1998" s="2"/>
      <c r="IEA1998" s="15"/>
      <c r="IEB1998" s="15"/>
      <c r="IEC1998" s="80"/>
      <c r="IED1998" s="52"/>
      <c r="IEE1998" s="69"/>
      <c r="IEF1998" s="69"/>
      <c r="IEG1998" s="69"/>
      <c r="IEH1998" s="107"/>
      <c r="IEI1998" s="2"/>
      <c r="IEJ1998" s="15"/>
      <c r="IEK1998" s="15"/>
      <c r="IEL1998" s="80"/>
      <c r="IEM1998" s="52"/>
      <c r="IEN1998" s="69"/>
      <c r="IEO1998" s="69"/>
      <c r="IEP1998" s="69"/>
      <c r="IEQ1998" s="107"/>
      <c r="IER1998" s="2"/>
      <c r="IES1998" s="15"/>
      <c r="IET1998" s="15"/>
      <c r="IEU1998" s="80"/>
      <c r="IEV1998" s="52"/>
      <c r="IEW1998" s="69"/>
      <c r="IEX1998" s="69"/>
      <c r="IEY1998" s="69"/>
      <c r="IEZ1998" s="107"/>
      <c r="IFA1998" s="2"/>
      <c r="IFB1998" s="15"/>
      <c r="IFC1998" s="15"/>
      <c r="IFD1998" s="80"/>
      <c r="IFE1998" s="52"/>
      <c r="IFF1998" s="69"/>
      <c r="IFG1998" s="69"/>
      <c r="IFH1998" s="69"/>
      <c r="IFI1998" s="107"/>
      <c r="IFJ1998" s="2"/>
      <c r="IFK1998" s="15"/>
      <c r="IFL1998" s="15"/>
      <c r="IFM1998" s="80"/>
      <c r="IFN1998" s="52"/>
      <c r="IFO1998" s="69"/>
      <c r="IFP1998" s="69"/>
      <c r="IFQ1998" s="69"/>
      <c r="IFR1998" s="107"/>
      <c r="IFS1998" s="2"/>
      <c r="IFT1998" s="15"/>
      <c r="IFU1998" s="15"/>
      <c r="IFV1998" s="80"/>
      <c r="IFW1998" s="52"/>
      <c r="IFX1998" s="69"/>
      <c r="IFY1998" s="69"/>
      <c r="IFZ1998" s="69"/>
      <c r="IGA1998" s="107"/>
      <c r="IGB1998" s="2"/>
      <c r="IGC1998" s="15"/>
      <c r="IGD1998" s="15"/>
      <c r="IGE1998" s="80"/>
      <c r="IGF1998" s="52"/>
      <c r="IGG1998" s="69"/>
      <c r="IGH1998" s="69"/>
      <c r="IGI1998" s="69"/>
      <c r="IGJ1998" s="107"/>
      <c r="IGK1998" s="2"/>
      <c r="IGL1998" s="15"/>
      <c r="IGM1998" s="15"/>
      <c r="IGN1998" s="80"/>
      <c r="IGO1998" s="52"/>
      <c r="IGP1998" s="69"/>
      <c r="IGQ1998" s="69"/>
      <c r="IGR1998" s="69"/>
      <c r="IGS1998" s="107"/>
      <c r="IGT1998" s="2"/>
      <c r="IGU1998" s="15"/>
      <c r="IGV1998" s="15"/>
      <c r="IGW1998" s="80"/>
      <c r="IGX1998" s="52"/>
      <c r="IGY1998" s="69"/>
      <c r="IGZ1998" s="69"/>
      <c r="IHA1998" s="69"/>
      <c r="IHB1998" s="107"/>
      <c r="IHC1998" s="2"/>
      <c r="IHD1998" s="15"/>
      <c r="IHE1998" s="15"/>
      <c r="IHF1998" s="80"/>
      <c r="IHG1998" s="52"/>
      <c r="IHH1998" s="69"/>
      <c r="IHI1998" s="69"/>
      <c r="IHJ1998" s="69"/>
      <c r="IHK1998" s="107"/>
      <c r="IHL1998" s="2"/>
      <c r="IHM1998" s="15"/>
      <c r="IHN1998" s="15"/>
      <c r="IHO1998" s="80"/>
      <c r="IHP1998" s="52"/>
      <c r="IHQ1998" s="69"/>
      <c r="IHR1998" s="69"/>
      <c r="IHS1998" s="69"/>
      <c r="IHT1998" s="107"/>
      <c r="IHU1998" s="2"/>
      <c r="IHV1998" s="15"/>
      <c r="IHW1998" s="15"/>
      <c r="IHX1998" s="80"/>
      <c r="IHY1998" s="52"/>
      <c r="IHZ1998" s="69"/>
      <c r="IIA1998" s="69"/>
      <c r="IIB1998" s="69"/>
      <c r="IIC1998" s="107"/>
      <c r="IID1998" s="2"/>
      <c r="IIE1998" s="15"/>
      <c r="IIF1998" s="15"/>
      <c r="IIG1998" s="80"/>
      <c r="IIH1998" s="52"/>
      <c r="III1998" s="69"/>
      <c r="IIJ1998" s="69"/>
      <c r="IIK1998" s="69"/>
      <c r="IIL1998" s="107"/>
      <c r="IIM1998" s="2"/>
      <c r="IIN1998" s="15"/>
      <c r="IIO1998" s="15"/>
      <c r="IIP1998" s="80"/>
      <c r="IIQ1998" s="52"/>
      <c r="IIR1998" s="69"/>
      <c r="IIS1998" s="69"/>
      <c r="IIT1998" s="69"/>
      <c r="IIU1998" s="107"/>
      <c r="IIV1998" s="2"/>
      <c r="IIW1998" s="15"/>
      <c r="IIX1998" s="15"/>
      <c r="IIY1998" s="80"/>
      <c r="IIZ1998" s="52"/>
      <c r="IJA1998" s="69"/>
      <c r="IJB1998" s="69"/>
      <c r="IJC1998" s="69"/>
      <c r="IJD1998" s="107"/>
      <c r="IJE1998" s="2"/>
      <c r="IJF1998" s="15"/>
      <c r="IJG1998" s="15"/>
      <c r="IJH1998" s="80"/>
      <c r="IJI1998" s="52"/>
      <c r="IJJ1998" s="69"/>
      <c r="IJK1998" s="69"/>
      <c r="IJL1998" s="69"/>
      <c r="IJM1998" s="107"/>
      <c r="IJN1998" s="2"/>
      <c r="IJO1998" s="15"/>
      <c r="IJP1998" s="15"/>
      <c r="IJQ1998" s="80"/>
      <c r="IJR1998" s="52"/>
      <c r="IJS1998" s="69"/>
      <c r="IJT1998" s="69"/>
      <c r="IJU1998" s="69"/>
      <c r="IJV1998" s="107"/>
      <c r="IJW1998" s="2"/>
      <c r="IJX1998" s="15"/>
      <c r="IJY1998" s="15"/>
      <c r="IJZ1998" s="80"/>
      <c r="IKA1998" s="52"/>
      <c r="IKB1998" s="69"/>
      <c r="IKC1998" s="69"/>
      <c r="IKD1998" s="69"/>
      <c r="IKE1998" s="107"/>
      <c r="IKF1998" s="2"/>
      <c r="IKG1998" s="15"/>
      <c r="IKH1998" s="15"/>
      <c r="IKI1998" s="80"/>
      <c r="IKJ1998" s="52"/>
      <c r="IKK1998" s="69"/>
      <c r="IKL1998" s="69"/>
      <c r="IKM1998" s="69"/>
      <c r="IKN1998" s="107"/>
      <c r="IKO1998" s="2"/>
      <c r="IKP1998" s="15"/>
      <c r="IKQ1998" s="15"/>
      <c r="IKR1998" s="80"/>
      <c r="IKS1998" s="52"/>
      <c r="IKT1998" s="69"/>
      <c r="IKU1998" s="69"/>
      <c r="IKV1998" s="69"/>
      <c r="IKW1998" s="107"/>
      <c r="IKX1998" s="2"/>
      <c r="IKY1998" s="15"/>
      <c r="IKZ1998" s="15"/>
      <c r="ILA1998" s="80"/>
      <c r="ILB1998" s="52"/>
      <c r="ILC1998" s="69"/>
      <c r="ILD1998" s="69"/>
      <c r="ILE1998" s="69"/>
      <c r="ILF1998" s="107"/>
      <c r="ILG1998" s="2"/>
      <c r="ILH1998" s="15"/>
      <c r="ILI1998" s="15"/>
      <c r="ILJ1998" s="80"/>
      <c r="ILK1998" s="52"/>
      <c r="ILL1998" s="69"/>
      <c r="ILM1998" s="69"/>
      <c r="ILN1998" s="69"/>
      <c r="ILO1998" s="107"/>
      <c r="ILP1998" s="2"/>
      <c r="ILQ1998" s="15"/>
      <c r="ILR1998" s="15"/>
      <c r="ILS1998" s="80"/>
      <c r="ILT1998" s="52"/>
      <c r="ILU1998" s="69"/>
      <c r="ILV1998" s="69"/>
      <c r="ILW1998" s="69"/>
      <c r="ILX1998" s="107"/>
      <c r="ILY1998" s="2"/>
      <c r="ILZ1998" s="15"/>
      <c r="IMA1998" s="15"/>
      <c r="IMB1998" s="80"/>
      <c r="IMC1998" s="52"/>
      <c r="IMD1998" s="69"/>
      <c r="IME1998" s="69"/>
      <c r="IMF1998" s="69"/>
      <c r="IMG1998" s="107"/>
      <c r="IMH1998" s="2"/>
      <c r="IMI1998" s="15"/>
      <c r="IMJ1998" s="15"/>
      <c r="IMK1998" s="80"/>
      <c r="IML1998" s="52"/>
      <c r="IMM1998" s="69"/>
      <c r="IMN1998" s="69"/>
      <c r="IMO1998" s="69"/>
      <c r="IMP1998" s="107"/>
      <c r="IMQ1998" s="2"/>
      <c r="IMR1998" s="15"/>
      <c r="IMS1998" s="15"/>
      <c r="IMT1998" s="80"/>
      <c r="IMU1998" s="52"/>
      <c r="IMV1998" s="69"/>
      <c r="IMW1998" s="69"/>
      <c r="IMX1998" s="69"/>
      <c r="IMY1998" s="107"/>
      <c r="IMZ1998" s="2"/>
      <c r="INA1998" s="15"/>
      <c r="INB1998" s="15"/>
      <c r="INC1998" s="80"/>
      <c r="IND1998" s="52"/>
      <c r="INE1998" s="69"/>
      <c r="INF1998" s="69"/>
      <c r="ING1998" s="69"/>
      <c r="INH1998" s="107"/>
      <c r="INI1998" s="2"/>
      <c r="INJ1998" s="15"/>
      <c r="INK1998" s="15"/>
      <c r="INL1998" s="80"/>
      <c r="INM1998" s="52"/>
      <c r="INN1998" s="69"/>
      <c r="INO1998" s="69"/>
      <c r="INP1998" s="69"/>
      <c r="INQ1998" s="107"/>
      <c r="INR1998" s="2"/>
      <c r="INS1998" s="15"/>
      <c r="INT1998" s="15"/>
      <c r="INU1998" s="80"/>
      <c r="INV1998" s="52"/>
      <c r="INW1998" s="69"/>
      <c r="INX1998" s="69"/>
      <c r="INY1998" s="69"/>
      <c r="INZ1998" s="107"/>
      <c r="IOA1998" s="2"/>
      <c r="IOB1998" s="15"/>
      <c r="IOC1998" s="15"/>
      <c r="IOD1998" s="80"/>
      <c r="IOE1998" s="52"/>
      <c r="IOF1998" s="69"/>
      <c r="IOG1998" s="69"/>
      <c r="IOH1998" s="69"/>
      <c r="IOI1998" s="107"/>
      <c r="IOJ1998" s="2"/>
      <c r="IOK1998" s="15"/>
      <c r="IOL1998" s="15"/>
      <c r="IOM1998" s="80"/>
      <c r="ION1998" s="52"/>
      <c r="IOO1998" s="69"/>
      <c r="IOP1998" s="69"/>
      <c r="IOQ1998" s="69"/>
      <c r="IOR1998" s="107"/>
      <c r="IOS1998" s="2"/>
      <c r="IOT1998" s="15"/>
      <c r="IOU1998" s="15"/>
      <c r="IOV1998" s="80"/>
      <c r="IOW1998" s="52"/>
      <c r="IOX1998" s="69"/>
      <c r="IOY1998" s="69"/>
      <c r="IOZ1998" s="69"/>
      <c r="IPA1998" s="107"/>
      <c r="IPB1998" s="2"/>
      <c r="IPC1998" s="15"/>
      <c r="IPD1998" s="15"/>
      <c r="IPE1998" s="80"/>
      <c r="IPF1998" s="52"/>
      <c r="IPG1998" s="69"/>
      <c r="IPH1998" s="69"/>
      <c r="IPI1998" s="69"/>
      <c r="IPJ1998" s="107"/>
      <c r="IPK1998" s="2"/>
      <c r="IPL1998" s="15"/>
      <c r="IPM1998" s="15"/>
      <c r="IPN1998" s="80"/>
      <c r="IPO1998" s="52"/>
      <c r="IPP1998" s="69"/>
      <c r="IPQ1998" s="69"/>
      <c r="IPR1998" s="69"/>
      <c r="IPS1998" s="107"/>
      <c r="IPT1998" s="2"/>
      <c r="IPU1998" s="15"/>
      <c r="IPV1998" s="15"/>
      <c r="IPW1998" s="80"/>
      <c r="IPX1998" s="52"/>
      <c r="IPY1998" s="69"/>
      <c r="IPZ1998" s="69"/>
      <c r="IQA1998" s="69"/>
      <c r="IQB1998" s="107"/>
      <c r="IQC1998" s="2"/>
      <c r="IQD1998" s="15"/>
      <c r="IQE1998" s="15"/>
      <c r="IQF1998" s="80"/>
      <c r="IQG1998" s="52"/>
      <c r="IQH1998" s="69"/>
      <c r="IQI1998" s="69"/>
      <c r="IQJ1998" s="69"/>
      <c r="IQK1998" s="107"/>
      <c r="IQL1998" s="2"/>
      <c r="IQM1998" s="15"/>
      <c r="IQN1998" s="15"/>
      <c r="IQO1998" s="80"/>
      <c r="IQP1998" s="52"/>
      <c r="IQQ1998" s="69"/>
      <c r="IQR1998" s="69"/>
      <c r="IQS1998" s="69"/>
      <c r="IQT1998" s="107"/>
      <c r="IQU1998" s="2"/>
      <c r="IQV1998" s="15"/>
      <c r="IQW1998" s="15"/>
      <c r="IQX1998" s="80"/>
      <c r="IQY1998" s="52"/>
      <c r="IQZ1998" s="69"/>
      <c r="IRA1998" s="69"/>
      <c r="IRB1998" s="69"/>
      <c r="IRC1998" s="107"/>
      <c r="IRD1998" s="2"/>
      <c r="IRE1998" s="15"/>
      <c r="IRF1998" s="15"/>
      <c r="IRG1998" s="80"/>
      <c r="IRH1998" s="52"/>
      <c r="IRI1998" s="69"/>
      <c r="IRJ1998" s="69"/>
      <c r="IRK1998" s="69"/>
      <c r="IRL1998" s="107"/>
      <c r="IRM1998" s="2"/>
      <c r="IRN1998" s="15"/>
      <c r="IRO1998" s="15"/>
      <c r="IRP1998" s="80"/>
      <c r="IRQ1998" s="52"/>
      <c r="IRR1998" s="69"/>
      <c r="IRS1998" s="69"/>
      <c r="IRT1998" s="69"/>
      <c r="IRU1998" s="107"/>
      <c r="IRV1998" s="2"/>
      <c r="IRW1998" s="15"/>
      <c r="IRX1998" s="15"/>
      <c r="IRY1998" s="80"/>
      <c r="IRZ1998" s="52"/>
      <c r="ISA1998" s="69"/>
      <c r="ISB1998" s="69"/>
      <c r="ISC1998" s="69"/>
      <c r="ISD1998" s="107"/>
      <c r="ISE1998" s="2"/>
      <c r="ISF1998" s="15"/>
      <c r="ISG1998" s="15"/>
      <c r="ISH1998" s="80"/>
      <c r="ISI1998" s="52"/>
      <c r="ISJ1998" s="69"/>
      <c r="ISK1998" s="69"/>
      <c r="ISL1998" s="69"/>
      <c r="ISM1998" s="107"/>
      <c r="ISN1998" s="2"/>
      <c r="ISO1998" s="15"/>
      <c r="ISP1998" s="15"/>
      <c r="ISQ1998" s="80"/>
      <c r="ISR1998" s="52"/>
      <c r="ISS1998" s="69"/>
      <c r="IST1998" s="69"/>
      <c r="ISU1998" s="69"/>
      <c r="ISV1998" s="107"/>
      <c r="ISW1998" s="2"/>
      <c r="ISX1998" s="15"/>
      <c r="ISY1998" s="15"/>
      <c r="ISZ1998" s="80"/>
      <c r="ITA1998" s="52"/>
      <c r="ITB1998" s="69"/>
      <c r="ITC1998" s="69"/>
      <c r="ITD1998" s="69"/>
      <c r="ITE1998" s="107"/>
      <c r="ITF1998" s="2"/>
      <c r="ITG1998" s="15"/>
      <c r="ITH1998" s="15"/>
      <c r="ITI1998" s="80"/>
      <c r="ITJ1998" s="52"/>
      <c r="ITK1998" s="69"/>
      <c r="ITL1998" s="69"/>
      <c r="ITM1998" s="69"/>
      <c r="ITN1998" s="107"/>
      <c r="ITO1998" s="2"/>
      <c r="ITP1998" s="15"/>
      <c r="ITQ1998" s="15"/>
      <c r="ITR1998" s="80"/>
      <c r="ITS1998" s="52"/>
      <c r="ITT1998" s="69"/>
      <c r="ITU1998" s="69"/>
      <c r="ITV1998" s="69"/>
      <c r="ITW1998" s="107"/>
      <c r="ITX1998" s="2"/>
      <c r="ITY1998" s="15"/>
      <c r="ITZ1998" s="15"/>
      <c r="IUA1998" s="80"/>
      <c r="IUB1998" s="52"/>
      <c r="IUC1998" s="69"/>
      <c r="IUD1998" s="69"/>
      <c r="IUE1998" s="69"/>
      <c r="IUF1998" s="107"/>
      <c r="IUG1998" s="2"/>
      <c r="IUH1998" s="15"/>
      <c r="IUI1998" s="15"/>
      <c r="IUJ1998" s="80"/>
      <c r="IUK1998" s="52"/>
      <c r="IUL1998" s="69"/>
      <c r="IUM1998" s="69"/>
      <c r="IUN1998" s="69"/>
      <c r="IUO1998" s="107"/>
      <c r="IUP1998" s="2"/>
      <c r="IUQ1998" s="15"/>
      <c r="IUR1998" s="15"/>
      <c r="IUS1998" s="80"/>
      <c r="IUT1998" s="52"/>
      <c r="IUU1998" s="69"/>
      <c r="IUV1998" s="69"/>
      <c r="IUW1998" s="69"/>
      <c r="IUX1998" s="107"/>
      <c r="IUY1998" s="2"/>
      <c r="IUZ1998" s="15"/>
      <c r="IVA1998" s="15"/>
      <c r="IVB1998" s="80"/>
      <c r="IVC1998" s="52"/>
      <c r="IVD1998" s="69"/>
      <c r="IVE1998" s="69"/>
      <c r="IVF1998" s="69"/>
      <c r="IVG1998" s="107"/>
      <c r="IVH1998" s="2"/>
      <c r="IVI1998" s="15"/>
      <c r="IVJ1998" s="15"/>
      <c r="IVK1998" s="80"/>
      <c r="IVL1998" s="52"/>
      <c r="IVM1998" s="69"/>
      <c r="IVN1998" s="69"/>
      <c r="IVO1998" s="69"/>
      <c r="IVP1998" s="107"/>
      <c r="IVQ1998" s="2"/>
      <c r="IVR1998" s="15"/>
      <c r="IVS1998" s="15"/>
      <c r="IVT1998" s="80"/>
      <c r="IVU1998" s="52"/>
      <c r="IVV1998" s="69"/>
      <c r="IVW1998" s="69"/>
      <c r="IVX1998" s="69"/>
      <c r="IVY1998" s="107"/>
      <c r="IVZ1998" s="2"/>
      <c r="IWA1998" s="15"/>
      <c r="IWB1998" s="15"/>
      <c r="IWC1998" s="80"/>
      <c r="IWD1998" s="52"/>
      <c r="IWE1998" s="69"/>
      <c r="IWF1998" s="69"/>
      <c r="IWG1998" s="69"/>
      <c r="IWH1998" s="107"/>
      <c r="IWI1998" s="2"/>
      <c r="IWJ1998" s="15"/>
      <c r="IWK1998" s="15"/>
      <c r="IWL1998" s="80"/>
      <c r="IWM1998" s="52"/>
      <c r="IWN1998" s="69"/>
      <c r="IWO1998" s="69"/>
      <c r="IWP1998" s="69"/>
      <c r="IWQ1998" s="107"/>
      <c r="IWR1998" s="2"/>
      <c r="IWS1998" s="15"/>
      <c r="IWT1998" s="15"/>
      <c r="IWU1998" s="80"/>
      <c r="IWV1998" s="52"/>
      <c r="IWW1998" s="69"/>
      <c r="IWX1998" s="69"/>
      <c r="IWY1998" s="69"/>
      <c r="IWZ1998" s="107"/>
      <c r="IXA1998" s="2"/>
      <c r="IXB1998" s="15"/>
      <c r="IXC1998" s="15"/>
      <c r="IXD1998" s="80"/>
      <c r="IXE1998" s="52"/>
      <c r="IXF1998" s="69"/>
      <c r="IXG1998" s="69"/>
      <c r="IXH1998" s="69"/>
      <c r="IXI1998" s="107"/>
      <c r="IXJ1998" s="2"/>
      <c r="IXK1998" s="15"/>
      <c r="IXL1998" s="15"/>
      <c r="IXM1998" s="80"/>
      <c r="IXN1998" s="52"/>
      <c r="IXO1998" s="69"/>
      <c r="IXP1998" s="69"/>
      <c r="IXQ1998" s="69"/>
      <c r="IXR1998" s="107"/>
      <c r="IXS1998" s="2"/>
      <c r="IXT1998" s="15"/>
      <c r="IXU1998" s="15"/>
      <c r="IXV1998" s="80"/>
      <c r="IXW1998" s="52"/>
      <c r="IXX1998" s="69"/>
      <c r="IXY1998" s="69"/>
      <c r="IXZ1998" s="69"/>
      <c r="IYA1998" s="107"/>
      <c r="IYB1998" s="2"/>
      <c r="IYC1998" s="15"/>
      <c r="IYD1998" s="15"/>
      <c r="IYE1998" s="80"/>
      <c r="IYF1998" s="52"/>
      <c r="IYG1998" s="69"/>
      <c r="IYH1998" s="69"/>
      <c r="IYI1998" s="69"/>
      <c r="IYJ1998" s="107"/>
      <c r="IYK1998" s="2"/>
      <c r="IYL1998" s="15"/>
      <c r="IYM1998" s="15"/>
      <c r="IYN1998" s="80"/>
      <c r="IYO1998" s="52"/>
      <c r="IYP1998" s="69"/>
      <c r="IYQ1998" s="69"/>
      <c r="IYR1998" s="69"/>
      <c r="IYS1998" s="107"/>
      <c r="IYT1998" s="2"/>
      <c r="IYU1998" s="15"/>
      <c r="IYV1998" s="15"/>
      <c r="IYW1998" s="80"/>
      <c r="IYX1998" s="52"/>
      <c r="IYY1998" s="69"/>
      <c r="IYZ1998" s="69"/>
      <c r="IZA1998" s="69"/>
      <c r="IZB1998" s="107"/>
      <c r="IZC1998" s="2"/>
      <c r="IZD1998" s="15"/>
      <c r="IZE1998" s="15"/>
      <c r="IZF1998" s="80"/>
      <c r="IZG1998" s="52"/>
      <c r="IZH1998" s="69"/>
      <c r="IZI1998" s="69"/>
      <c r="IZJ1998" s="69"/>
      <c r="IZK1998" s="107"/>
      <c r="IZL1998" s="2"/>
      <c r="IZM1998" s="15"/>
      <c r="IZN1998" s="15"/>
      <c r="IZO1998" s="80"/>
      <c r="IZP1998" s="52"/>
      <c r="IZQ1998" s="69"/>
      <c r="IZR1998" s="69"/>
      <c r="IZS1998" s="69"/>
      <c r="IZT1998" s="107"/>
      <c r="IZU1998" s="2"/>
      <c r="IZV1998" s="15"/>
      <c r="IZW1998" s="15"/>
      <c r="IZX1998" s="80"/>
      <c r="IZY1998" s="52"/>
      <c r="IZZ1998" s="69"/>
      <c r="JAA1998" s="69"/>
      <c r="JAB1998" s="69"/>
      <c r="JAC1998" s="107"/>
      <c r="JAD1998" s="2"/>
      <c r="JAE1998" s="15"/>
      <c r="JAF1998" s="15"/>
      <c r="JAG1998" s="80"/>
      <c r="JAH1998" s="52"/>
      <c r="JAI1998" s="69"/>
      <c r="JAJ1998" s="69"/>
      <c r="JAK1998" s="69"/>
      <c r="JAL1998" s="107"/>
      <c r="JAM1998" s="2"/>
      <c r="JAN1998" s="15"/>
      <c r="JAO1998" s="15"/>
      <c r="JAP1998" s="80"/>
      <c r="JAQ1998" s="52"/>
      <c r="JAR1998" s="69"/>
      <c r="JAS1998" s="69"/>
      <c r="JAT1998" s="69"/>
      <c r="JAU1998" s="107"/>
      <c r="JAV1998" s="2"/>
      <c r="JAW1998" s="15"/>
      <c r="JAX1998" s="15"/>
      <c r="JAY1998" s="80"/>
      <c r="JAZ1998" s="52"/>
      <c r="JBA1998" s="69"/>
      <c r="JBB1998" s="69"/>
      <c r="JBC1998" s="69"/>
      <c r="JBD1998" s="107"/>
      <c r="JBE1998" s="2"/>
      <c r="JBF1998" s="15"/>
      <c r="JBG1998" s="15"/>
      <c r="JBH1998" s="80"/>
      <c r="JBI1998" s="52"/>
      <c r="JBJ1998" s="69"/>
      <c r="JBK1998" s="69"/>
      <c r="JBL1998" s="69"/>
      <c r="JBM1998" s="107"/>
      <c r="JBN1998" s="2"/>
      <c r="JBO1998" s="15"/>
      <c r="JBP1998" s="15"/>
      <c r="JBQ1998" s="80"/>
      <c r="JBR1998" s="52"/>
      <c r="JBS1998" s="69"/>
      <c r="JBT1998" s="69"/>
      <c r="JBU1998" s="69"/>
      <c r="JBV1998" s="107"/>
      <c r="JBW1998" s="2"/>
      <c r="JBX1998" s="15"/>
      <c r="JBY1998" s="15"/>
      <c r="JBZ1998" s="80"/>
      <c r="JCA1998" s="52"/>
      <c r="JCB1998" s="69"/>
      <c r="JCC1998" s="69"/>
      <c r="JCD1998" s="69"/>
      <c r="JCE1998" s="107"/>
      <c r="JCF1998" s="2"/>
      <c r="JCG1998" s="15"/>
      <c r="JCH1998" s="15"/>
      <c r="JCI1998" s="80"/>
      <c r="JCJ1998" s="52"/>
      <c r="JCK1998" s="69"/>
      <c r="JCL1998" s="69"/>
      <c r="JCM1998" s="69"/>
      <c r="JCN1998" s="107"/>
      <c r="JCO1998" s="2"/>
      <c r="JCP1998" s="15"/>
      <c r="JCQ1998" s="15"/>
      <c r="JCR1998" s="80"/>
      <c r="JCS1998" s="52"/>
      <c r="JCT1998" s="69"/>
      <c r="JCU1998" s="69"/>
      <c r="JCV1998" s="69"/>
      <c r="JCW1998" s="107"/>
      <c r="JCX1998" s="2"/>
      <c r="JCY1998" s="15"/>
      <c r="JCZ1998" s="15"/>
      <c r="JDA1998" s="80"/>
      <c r="JDB1998" s="52"/>
      <c r="JDC1998" s="69"/>
      <c r="JDD1998" s="69"/>
      <c r="JDE1998" s="69"/>
      <c r="JDF1998" s="107"/>
      <c r="JDG1998" s="2"/>
      <c r="JDH1998" s="15"/>
      <c r="JDI1998" s="15"/>
      <c r="JDJ1998" s="80"/>
      <c r="JDK1998" s="52"/>
      <c r="JDL1998" s="69"/>
      <c r="JDM1998" s="69"/>
      <c r="JDN1998" s="69"/>
      <c r="JDO1998" s="107"/>
      <c r="JDP1998" s="2"/>
      <c r="JDQ1998" s="15"/>
      <c r="JDR1998" s="15"/>
      <c r="JDS1998" s="80"/>
      <c r="JDT1998" s="52"/>
      <c r="JDU1998" s="69"/>
      <c r="JDV1998" s="69"/>
      <c r="JDW1998" s="69"/>
      <c r="JDX1998" s="107"/>
      <c r="JDY1998" s="2"/>
      <c r="JDZ1998" s="15"/>
      <c r="JEA1998" s="15"/>
      <c r="JEB1998" s="80"/>
      <c r="JEC1998" s="52"/>
      <c r="JED1998" s="69"/>
      <c r="JEE1998" s="69"/>
      <c r="JEF1998" s="69"/>
      <c r="JEG1998" s="107"/>
      <c r="JEH1998" s="2"/>
      <c r="JEI1998" s="15"/>
      <c r="JEJ1998" s="15"/>
      <c r="JEK1998" s="80"/>
      <c r="JEL1998" s="52"/>
      <c r="JEM1998" s="69"/>
      <c r="JEN1998" s="69"/>
      <c r="JEO1998" s="69"/>
      <c r="JEP1998" s="107"/>
      <c r="JEQ1998" s="2"/>
      <c r="JER1998" s="15"/>
      <c r="JES1998" s="15"/>
      <c r="JET1998" s="80"/>
      <c r="JEU1998" s="52"/>
      <c r="JEV1998" s="69"/>
      <c r="JEW1998" s="69"/>
      <c r="JEX1998" s="69"/>
      <c r="JEY1998" s="107"/>
      <c r="JEZ1998" s="2"/>
      <c r="JFA1998" s="15"/>
      <c r="JFB1998" s="15"/>
      <c r="JFC1998" s="80"/>
      <c r="JFD1998" s="52"/>
      <c r="JFE1998" s="69"/>
      <c r="JFF1998" s="69"/>
      <c r="JFG1998" s="69"/>
      <c r="JFH1998" s="107"/>
      <c r="JFI1998" s="2"/>
      <c r="JFJ1998" s="15"/>
      <c r="JFK1998" s="15"/>
      <c r="JFL1998" s="80"/>
      <c r="JFM1998" s="52"/>
      <c r="JFN1998" s="69"/>
      <c r="JFO1998" s="69"/>
      <c r="JFP1998" s="69"/>
      <c r="JFQ1998" s="107"/>
      <c r="JFR1998" s="2"/>
      <c r="JFS1998" s="15"/>
      <c r="JFT1998" s="15"/>
      <c r="JFU1998" s="80"/>
      <c r="JFV1998" s="52"/>
      <c r="JFW1998" s="69"/>
      <c r="JFX1998" s="69"/>
      <c r="JFY1998" s="69"/>
      <c r="JFZ1998" s="107"/>
      <c r="JGA1998" s="2"/>
      <c r="JGB1998" s="15"/>
      <c r="JGC1998" s="15"/>
      <c r="JGD1998" s="80"/>
      <c r="JGE1998" s="52"/>
      <c r="JGF1998" s="69"/>
      <c r="JGG1998" s="69"/>
      <c r="JGH1998" s="69"/>
      <c r="JGI1998" s="107"/>
      <c r="JGJ1998" s="2"/>
      <c r="JGK1998" s="15"/>
      <c r="JGL1998" s="15"/>
      <c r="JGM1998" s="80"/>
      <c r="JGN1998" s="52"/>
      <c r="JGO1998" s="69"/>
      <c r="JGP1998" s="69"/>
      <c r="JGQ1998" s="69"/>
      <c r="JGR1998" s="107"/>
      <c r="JGS1998" s="2"/>
      <c r="JGT1998" s="15"/>
      <c r="JGU1998" s="15"/>
      <c r="JGV1998" s="80"/>
      <c r="JGW1998" s="52"/>
      <c r="JGX1998" s="69"/>
      <c r="JGY1998" s="69"/>
      <c r="JGZ1998" s="69"/>
      <c r="JHA1998" s="107"/>
      <c r="JHB1998" s="2"/>
      <c r="JHC1998" s="15"/>
      <c r="JHD1998" s="15"/>
      <c r="JHE1998" s="80"/>
      <c r="JHF1998" s="52"/>
      <c r="JHG1998" s="69"/>
      <c r="JHH1998" s="69"/>
      <c r="JHI1998" s="69"/>
      <c r="JHJ1998" s="107"/>
      <c r="JHK1998" s="2"/>
      <c r="JHL1998" s="15"/>
      <c r="JHM1998" s="15"/>
      <c r="JHN1998" s="80"/>
      <c r="JHO1998" s="52"/>
      <c r="JHP1998" s="69"/>
      <c r="JHQ1998" s="69"/>
      <c r="JHR1998" s="69"/>
      <c r="JHS1998" s="107"/>
      <c r="JHT1998" s="2"/>
      <c r="JHU1998" s="15"/>
      <c r="JHV1998" s="15"/>
      <c r="JHW1998" s="80"/>
      <c r="JHX1998" s="52"/>
      <c r="JHY1998" s="69"/>
      <c r="JHZ1998" s="69"/>
      <c r="JIA1998" s="69"/>
      <c r="JIB1998" s="107"/>
      <c r="JIC1998" s="2"/>
      <c r="JID1998" s="15"/>
      <c r="JIE1998" s="15"/>
      <c r="JIF1998" s="80"/>
      <c r="JIG1998" s="52"/>
      <c r="JIH1998" s="69"/>
      <c r="JII1998" s="69"/>
      <c r="JIJ1998" s="69"/>
      <c r="JIK1998" s="107"/>
      <c r="JIL1998" s="2"/>
      <c r="JIM1998" s="15"/>
      <c r="JIN1998" s="15"/>
      <c r="JIO1998" s="80"/>
      <c r="JIP1998" s="52"/>
      <c r="JIQ1998" s="69"/>
      <c r="JIR1998" s="69"/>
      <c r="JIS1998" s="69"/>
      <c r="JIT1998" s="107"/>
      <c r="JIU1998" s="2"/>
      <c r="JIV1998" s="15"/>
      <c r="JIW1998" s="15"/>
      <c r="JIX1998" s="80"/>
      <c r="JIY1998" s="52"/>
      <c r="JIZ1998" s="69"/>
      <c r="JJA1998" s="69"/>
      <c r="JJB1998" s="69"/>
      <c r="JJC1998" s="107"/>
      <c r="JJD1998" s="2"/>
      <c r="JJE1998" s="15"/>
      <c r="JJF1998" s="15"/>
      <c r="JJG1998" s="80"/>
      <c r="JJH1998" s="52"/>
      <c r="JJI1998" s="69"/>
      <c r="JJJ1998" s="69"/>
      <c r="JJK1998" s="69"/>
      <c r="JJL1998" s="107"/>
      <c r="JJM1998" s="2"/>
      <c r="JJN1998" s="15"/>
      <c r="JJO1998" s="15"/>
      <c r="JJP1998" s="80"/>
      <c r="JJQ1998" s="52"/>
      <c r="JJR1998" s="69"/>
      <c r="JJS1998" s="69"/>
      <c r="JJT1998" s="69"/>
      <c r="JJU1998" s="107"/>
      <c r="JJV1998" s="2"/>
      <c r="JJW1998" s="15"/>
      <c r="JJX1998" s="15"/>
      <c r="JJY1998" s="80"/>
      <c r="JJZ1998" s="52"/>
      <c r="JKA1998" s="69"/>
      <c r="JKB1998" s="69"/>
      <c r="JKC1998" s="69"/>
      <c r="JKD1998" s="107"/>
      <c r="JKE1998" s="2"/>
      <c r="JKF1998" s="15"/>
      <c r="JKG1998" s="15"/>
      <c r="JKH1998" s="80"/>
      <c r="JKI1998" s="52"/>
      <c r="JKJ1998" s="69"/>
      <c r="JKK1998" s="69"/>
      <c r="JKL1998" s="69"/>
      <c r="JKM1998" s="107"/>
      <c r="JKN1998" s="2"/>
      <c r="JKO1998" s="15"/>
      <c r="JKP1998" s="15"/>
      <c r="JKQ1998" s="80"/>
      <c r="JKR1998" s="52"/>
      <c r="JKS1998" s="69"/>
      <c r="JKT1998" s="69"/>
      <c r="JKU1998" s="69"/>
      <c r="JKV1998" s="107"/>
      <c r="JKW1998" s="2"/>
      <c r="JKX1998" s="15"/>
      <c r="JKY1998" s="15"/>
      <c r="JKZ1998" s="80"/>
      <c r="JLA1998" s="52"/>
      <c r="JLB1998" s="69"/>
      <c r="JLC1998" s="69"/>
      <c r="JLD1998" s="69"/>
      <c r="JLE1998" s="107"/>
      <c r="JLF1998" s="2"/>
      <c r="JLG1998" s="15"/>
      <c r="JLH1998" s="15"/>
      <c r="JLI1998" s="80"/>
      <c r="JLJ1998" s="52"/>
      <c r="JLK1998" s="69"/>
      <c r="JLL1998" s="69"/>
      <c r="JLM1998" s="69"/>
      <c r="JLN1998" s="107"/>
      <c r="JLO1998" s="2"/>
      <c r="JLP1998" s="15"/>
      <c r="JLQ1998" s="15"/>
      <c r="JLR1998" s="80"/>
      <c r="JLS1998" s="52"/>
      <c r="JLT1998" s="69"/>
      <c r="JLU1998" s="69"/>
      <c r="JLV1998" s="69"/>
      <c r="JLW1998" s="107"/>
      <c r="JLX1998" s="2"/>
      <c r="JLY1998" s="15"/>
      <c r="JLZ1998" s="15"/>
      <c r="JMA1998" s="80"/>
      <c r="JMB1998" s="52"/>
      <c r="JMC1998" s="69"/>
      <c r="JMD1998" s="69"/>
      <c r="JME1998" s="69"/>
      <c r="JMF1998" s="107"/>
      <c r="JMG1998" s="2"/>
      <c r="JMH1998" s="15"/>
      <c r="JMI1998" s="15"/>
      <c r="JMJ1998" s="80"/>
      <c r="JMK1998" s="52"/>
      <c r="JML1998" s="69"/>
      <c r="JMM1998" s="69"/>
      <c r="JMN1998" s="69"/>
      <c r="JMO1998" s="107"/>
      <c r="JMP1998" s="2"/>
      <c r="JMQ1998" s="15"/>
      <c r="JMR1998" s="15"/>
      <c r="JMS1998" s="80"/>
      <c r="JMT1998" s="52"/>
      <c r="JMU1998" s="69"/>
      <c r="JMV1998" s="69"/>
      <c r="JMW1998" s="69"/>
      <c r="JMX1998" s="107"/>
      <c r="JMY1998" s="2"/>
      <c r="JMZ1998" s="15"/>
      <c r="JNA1998" s="15"/>
      <c r="JNB1998" s="80"/>
      <c r="JNC1998" s="52"/>
      <c r="JND1998" s="69"/>
      <c r="JNE1998" s="69"/>
      <c r="JNF1998" s="69"/>
      <c r="JNG1998" s="107"/>
      <c r="JNH1998" s="2"/>
      <c r="JNI1998" s="15"/>
      <c r="JNJ1998" s="15"/>
      <c r="JNK1998" s="80"/>
      <c r="JNL1998" s="52"/>
      <c r="JNM1998" s="69"/>
      <c r="JNN1998" s="69"/>
      <c r="JNO1998" s="69"/>
      <c r="JNP1998" s="107"/>
      <c r="JNQ1998" s="2"/>
      <c r="JNR1998" s="15"/>
      <c r="JNS1998" s="15"/>
      <c r="JNT1998" s="80"/>
      <c r="JNU1998" s="52"/>
      <c r="JNV1998" s="69"/>
      <c r="JNW1998" s="69"/>
      <c r="JNX1998" s="69"/>
      <c r="JNY1998" s="107"/>
      <c r="JNZ1998" s="2"/>
      <c r="JOA1998" s="15"/>
      <c r="JOB1998" s="15"/>
      <c r="JOC1998" s="80"/>
      <c r="JOD1998" s="52"/>
      <c r="JOE1998" s="69"/>
      <c r="JOF1998" s="69"/>
      <c r="JOG1998" s="69"/>
      <c r="JOH1998" s="107"/>
      <c r="JOI1998" s="2"/>
      <c r="JOJ1998" s="15"/>
      <c r="JOK1998" s="15"/>
      <c r="JOL1998" s="80"/>
      <c r="JOM1998" s="52"/>
      <c r="JON1998" s="69"/>
      <c r="JOO1998" s="69"/>
      <c r="JOP1998" s="69"/>
      <c r="JOQ1998" s="107"/>
      <c r="JOR1998" s="2"/>
      <c r="JOS1998" s="15"/>
      <c r="JOT1998" s="15"/>
      <c r="JOU1998" s="80"/>
      <c r="JOV1998" s="52"/>
      <c r="JOW1998" s="69"/>
      <c r="JOX1998" s="69"/>
      <c r="JOY1998" s="69"/>
      <c r="JOZ1998" s="107"/>
      <c r="JPA1998" s="2"/>
      <c r="JPB1998" s="15"/>
      <c r="JPC1998" s="15"/>
      <c r="JPD1998" s="80"/>
      <c r="JPE1998" s="52"/>
      <c r="JPF1998" s="69"/>
      <c r="JPG1998" s="69"/>
      <c r="JPH1998" s="69"/>
      <c r="JPI1998" s="107"/>
      <c r="JPJ1998" s="2"/>
      <c r="JPK1998" s="15"/>
      <c r="JPL1998" s="15"/>
      <c r="JPM1998" s="80"/>
      <c r="JPN1998" s="52"/>
      <c r="JPO1998" s="69"/>
      <c r="JPP1998" s="69"/>
      <c r="JPQ1998" s="69"/>
      <c r="JPR1998" s="107"/>
      <c r="JPS1998" s="2"/>
      <c r="JPT1998" s="15"/>
      <c r="JPU1998" s="15"/>
      <c r="JPV1998" s="80"/>
      <c r="JPW1998" s="52"/>
      <c r="JPX1998" s="69"/>
      <c r="JPY1998" s="69"/>
      <c r="JPZ1998" s="69"/>
      <c r="JQA1998" s="107"/>
      <c r="JQB1998" s="2"/>
      <c r="JQC1998" s="15"/>
      <c r="JQD1998" s="15"/>
      <c r="JQE1998" s="80"/>
      <c r="JQF1998" s="52"/>
      <c r="JQG1998" s="69"/>
      <c r="JQH1998" s="69"/>
      <c r="JQI1998" s="69"/>
      <c r="JQJ1998" s="107"/>
      <c r="JQK1998" s="2"/>
      <c r="JQL1998" s="15"/>
      <c r="JQM1998" s="15"/>
      <c r="JQN1998" s="80"/>
      <c r="JQO1998" s="52"/>
      <c r="JQP1998" s="69"/>
      <c r="JQQ1998" s="69"/>
      <c r="JQR1998" s="69"/>
      <c r="JQS1998" s="107"/>
      <c r="JQT1998" s="2"/>
      <c r="JQU1998" s="15"/>
      <c r="JQV1998" s="15"/>
      <c r="JQW1998" s="80"/>
      <c r="JQX1998" s="52"/>
      <c r="JQY1998" s="69"/>
      <c r="JQZ1998" s="69"/>
      <c r="JRA1998" s="69"/>
      <c r="JRB1998" s="107"/>
      <c r="JRC1998" s="2"/>
      <c r="JRD1998" s="15"/>
      <c r="JRE1998" s="15"/>
      <c r="JRF1998" s="80"/>
      <c r="JRG1998" s="52"/>
      <c r="JRH1998" s="69"/>
      <c r="JRI1998" s="69"/>
      <c r="JRJ1998" s="69"/>
      <c r="JRK1998" s="107"/>
      <c r="JRL1998" s="2"/>
      <c r="JRM1998" s="15"/>
      <c r="JRN1998" s="15"/>
      <c r="JRO1998" s="80"/>
      <c r="JRP1998" s="52"/>
      <c r="JRQ1998" s="69"/>
      <c r="JRR1998" s="69"/>
      <c r="JRS1998" s="69"/>
      <c r="JRT1998" s="107"/>
      <c r="JRU1998" s="2"/>
      <c r="JRV1998" s="15"/>
      <c r="JRW1998" s="15"/>
      <c r="JRX1998" s="80"/>
      <c r="JRY1998" s="52"/>
      <c r="JRZ1998" s="69"/>
      <c r="JSA1998" s="69"/>
      <c r="JSB1998" s="69"/>
      <c r="JSC1998" s="107"/>
      <c r="JSD1998" s="2"/>
      <c r="JSE1998" s="15"/>
      <c r="JSF1998" s="15"/>
      <c r="JSG1998" s="80"/>
      <c r="JSH1998" s="52"/>
      <c r="JSI1998" s="69"/>
      <c r="JSJ1998" s="69"/>
      <c r="JSK1998" s="69"/>
      <c r="JSL1998" s="107"/>
      <c r="JSM1998" s="2"/>
      <c r="JSN1998" s="15"/>
      <c r="JSO1998" s="15"/>
      <c r="JSP1998" s="80"/>
      <c r="JSQ1998" s="52"/>
      <c r="JSR1998" s="69"/>
      <c r="JSS1998" s="69"/>
      <c r="JST1998" s="69"/>
      <c r="JSU1998" s="107"/>
      <c r="JSV1998" s="2"/>
      <c r="JSW1998" s="15"/>
      <c r="JSX1998" s="15"/>
      <c r="JSY1998" s="80"/>
      <c r="JSZ1998" s="52"/>
      <c r="JTA1998" s="69"/>
      <c r="JTB1998" s="69"/>
      <c r="JTC1998" s="69"/>
      <c r="JTD1998" s="107"/>
      <c r="JTE1998" s="2"/>
      <c r="JTF1998" s="15"/>
      <c r="JTG1998" s="15"/>
      <c r="JTH1998" s="80"/>
      <c r="JTI1998" s="52"/>
      <c r="JTJ1998" s="69"/>
      <c r="JTK1998" s="69"/>
      <c r="JTL1998" s="69"/>
      <c r="JTM1998" s="107"/>
      <c r="JTN1998" s="2"/>
      <c r="JTO1998" s="15"/>
      <c r="JTP1998" s="15"/>
      <c r="JTQ1998" s="80"/>
      <c r="JTR1998" s="52"/>
      <c r="JTS1998" s="69"/>
      <c r="JTT1998" s="69"/>
      <c r="JTU1998" s="69"/>
      <c r="JTV1998" s="107"/>
      <c r="JTW1998" s="2"/>
      <c r="JTX1998" s="15"/>
      <c r="JTY1998" s="15"/>
      <c r="JTZ1998" s="80"/>
      <c r="JUA1998" s="52"/>
      <c r="JUB1998" s="69"/>
      <c r="JUC1998" s="69"/>
      <c r="JUD1998" s="69"/>
      <c r="JUE1998" s="107"/>
      <c r="JUF1998" s="2"/>
      <c r="JUG1998" s="15"/>
      <c r="JUH1998" s="15"/>
      <c r="JUI1998" s="80"/>
      <c r="JUJ1998" s="52"/>
      <c r="JUK1998" s="69"/>
      <c r="JUL1998" s="69"/>
      <c r="JUM1998" s="69"/>
      <c r="JUN1998" s="107"/>
      <c r="JUO1998" s="2"/>
      <c r="JUP1998" s="15"/>
      <c r="JUQ1998" s="15"/>
      <c r="JUR1998" s="80"/>
      <c r="JUS1998" s="52"/>
      <c r="JUT1998" s="69"/>
      <c r="JUU1998" s="69"/>
      <c r="JUV1998" s="69"/>
      <c r="JUW1998" s="107"/>
      <c r="JUX1998" s="2"/>
      <c r="JUY1998" s="15"/>
      <c r="JUZ1998" s="15"/>
      <c r="JVA1998" s="80"/>
      <c r="JVB1998" s="52"/>
      <c r="JVC1998" s="69"/>
      <c r="JVD1998" s="69"/>
      <c r="JVE1998" s="69"/>
      <c r="JVF1998" s="107"/>
      <c r="JVG1998" s="2"/>
      <c r="JVH1998" s="15"/>
      <c r="JVI1998" s="15"/>
      <c r="JVJ1998" s="80"/>
      <c r="JVK1998" s="52"/>
      <c r="JVL1998" s="69"/>
      <c r="JVM1998" s="69"/>
      <c r="JVN1998" s="69"/>
      <c r="JVO1998" s="107"/>
      <c r="JVP1998" s="2"/>
      <c r="JVQ1998" s="15"/>
      <c r="JVR1998" s="15"/>
      <c r="JVS1998" s="80"/>
      <c r="JVT1998" s="52"/>
      <c r="JVU1998" s="69"/>
      <c r="JVV1998" s="69"/>
      <c r="JVW1998" s="69"/>
      <c r="JVX1998" s="107"/>
      <c r="JVY1998" s="2"/>
      <c r="JVZ1998" s="15"/>
      <c r="JWA1998" s="15"/>
      <c r="JWB1998" s="80"/>
      <c r="JWC1998" s="52"/>
      <c r="JWD1998" s="69"/>
      <c r="JWE1998" s="69"/>
      <c r="JWF1998" s="69"/>
      <c r="JWG1998" s="107"/>
      <c r="JWH1998" s="2"/>
      <c r="JWI1998" s="15"/>
      <c r="JWJ1998" s="15"/>
      <c r="JWK1998" s="80"/>
      <c r="JWL1998" s="52"/>
      <c r="JWM1998" s="69"/>
      <c r="JWN1998" s="69"/>
      <c r="JWO1998" s="69"/>
      <c r="JWP1998" s="107"/>
      <c r="JWQ1998" s="2"/>
      <c r="JWR1998" s="15"/>
      <c r="JWS1998" s="15"/>
      <c r="JWT1998" s="80"/>
      <c r="JWU1998" s="52"/>
      <c r="JWV1998" s="69"/>
      <c r="JWW1998" s="69"/>
      <c r="JWX1998" s="69"/>
      <c r="JWY1998" s="107"/>
      <c r="JWZ1998" s="2"/>
      <c r="JXA1998" s="15"/>
      <c r="JXB1998" s="15"/>
      <c r="JXC1998" s="80"/>
      <c r="JXD1998" s="52"/>
      <c r="JXE1998" s="69"/>
      <c r="JXF1998" s="69"/>
      <c r="JXG1998" s="69"/>
      <c r="JXH1998" s="107"/>
      <c r="JXI1998" s="2"/>
      <c r="JXJ1998" s="15"/>
      <c r="JXK1998" s="15"/>
      <c r="JXL1998" s="80"/>
      <c r="JXM1998" s="52"/>
      <c r="JXN1998" s="69"/>
      <c r="JXO1998" s="69"/>
      <c r="JXP1998" s="69"/>
      <c r="JXQ1998" s="107"/>
      <c r="JXR1998" s="2"/>
      <c r="JXS1998" s="15"/>
      <c r="JXT1998" s="15"/>
      <c r="JXU1998" s="80"/>
      <c r="JXV1998" s="52"/>
      <c r="JXW1998" s="69"/>
      <c r="JXX1998" s="69"/>
      <c r="JXY1998" s="69"/>
      <c r="JXZ1998" s="107"/>
      <c r="JYA1998" s="2"/>
      <c r="JYB1998" s="15"/>
      <c r="JYC1998" s="15"/>
      <c r="JYD1998" s="80"/>
      <c r="JYE1998" s="52"/>
      <c r="JYF1998" s="69"/>
      <c r="JYG1998" s="69"/>
      <c r="JYH1998" s="69"/>
      <c r="JYI1998" s="107"/>
      <c r="JYJ1998" s="2"/>
      <c r="JYK1998" s="15"/>
      <c r="JYL1998" s="15"/>
      <c r="JYM1998" s="80"/>
      <c r="JYN1998" s="52"/>
      <c r="JYO1998" s="69"/>
      <c r="JYP1998" s="69"/>
      <c r="JYQ1998" s="69"/>
      <c r="JYR1998" s="107"/>
      <c r="JYS1998" s="2"/>
      <c r="JYT1998" s="15"/>
      <c r="JYU1998" s="15"/>
      <c r="JYV1998" s="80"/>
      <c r="JYW1998" s="52"/>
      <c r="JYX1998" s="69"/>
      <c r="JYY1998" s="69"/>
      <c r="JYZ1998" s="69"/>
      <c r="JZA1998" s="107"/>
      <c r="JZB1998" s="2"/>
      <c r="JZC1998" s="15"/>
      <c r="JZD1998" s="15"/>
      <c r="JZE1998" s="80"/>
      <c r="JZF1998" s="52"/>
      <c r="JZG1998" s="69"/>
      <c r="JZH1998" s="69"/>
      <c r="JZI1998" s="69"/>
      <c r="JZJ1998" s="107"/>
      <c r="JZK1998" s="2"/>
      <c r="JZL1998" s="15"/>
      <c r="JZM1998" s="15"/>
      <c r="JZN1998" s="80"/>
      <c r="JZO1998" s="52"/>
      <c r="JZP1998" s="69"/>
      <c r="JZQ1998" s="69"/>
      <c r="JZR1998" s="69"/>
      <c r="JZS1998" s="107"/>
      <c r="JZT1998" s="2"/>
      <c r="JZU1998" s="15"/>
      <c r="JZV1998" s="15"/>
      <c r="JZW1998" s="80"/>
      <c r="JZX1998" s="52"/>
      <c r="JZY1998" s="69"/>
      <c r="JZZ1998" s="69"/>
      <c r="KAA1998" s="69"/>
      <c r="KAB1998" s="107"/>
      <c r="KAC1998" s="2"/>
      <c r="KAD1998" s="15"/>
      <c r="KAE1998" s="15"/>
      <c r="KAF1998" s="80"/>
      <c r="KAG1998" s="52"/>
      <c r="KAH1998" s="69"/>
      <c r="KAI1998" s="69"/>
      <c r="KAJ1998" s="69"/>
      <c r="KAK1998" s="107"/>
      <c r="KAL1998" s="2"/>
      <c r="KAM1998" s="15"/>
      <c r="KAN1998" s="15"/>
      <c r="KAO1998" s="80"/>
      <c r="KAP1998" s="52"/>
      <c r="KAQ1998" s="69"/>
      <c r="KAR1998" s="69"/>
      <c r="KAS1998" s="69"/>
      <c r="KAT1998" s="107"/>
      <c r="KAU1998" s="2"/>
      <c r="KAV1998" s="15"/>
      <c r="KAW1998" s="15"/>
      <c r="KAX1998" s="80"/>
      <c r="KAY1998" s="52"/>
      <c r="KAZ1998" s="69"/>
      <c r="KBA1998" s="69"/>
      <c r="KBB1998" s="69"/>
      <c r="KBC1998" s="107"/>
      <c r="KBD1998" s="2"/>
      <c r="KBE1998" s="15"/>
      <c r="KBF1998" s="15"/>
      <c r="KBG1998" s="80"/>
      <c r="KBH1998" s="52"/>
      <c r="KBI1998" s="69"/>
      <c r="KBJ1998" s="69"/>
      <c r="KBK1998" s="69"/>
      <c r="KBL1998" s="107"/>
      <c r="KBM1998" s="2"/>
      <c r="KBN1998" s="15"/>
      <c r="KBO1998" s="15"/>
      <c r="KBP1998" s="80"/>
      <c r="KBQ1998" s="52"/>
      <c r="KBR1998" s="69"/>
      <c r="KBS1998" s="69"/>
      <c r="KBT1998" s="69"/>
      <c r="KBU1998" s="107"/>
      <c r="KBV1998" s="2"/>
      <c r="KBW1998" s="15"/>
      <c r="KBX1998" s="15"/>
      <c r="KBY1998" s="80"/>
      <c r="KBZ1998" s="52"/>
      <c r="KCA1998" s="69"/>
      <c r="KCB1998" s="69"/>
      <c r="KCC1998" s="69"/>
      <c r="KCD1998" s="107"/>
      <c r="KCE1998" s="2"/>
      <c r="KCF1998" s="15"/>
      <c r="KCG1998" s="15"/>
      <c r="KCH1998" s="80"/>
      <c r="KCI1998" s="52"/>
      <c r="KCJ1998" s="69"/>
      <c r="KCK1998" s="69"/>
      <c r="KCL1998" s="69"/>
      <c r="KCM1998" s="107"/>
      <c r="KCN1998" s="2"/>
      <c r="KCO1998" s="15"/>
      <c r="KCP1998" s="15"/>
      <c r="KCQ1998" s="80"/>
      <c r="KCR1998" s="52"/>
      <c r="KCS1998" s="69"/>
      <c r="KCT1998" s="69"/>
      <c r="KCU1998" s="69"/>
      <c r="KCV1998" s="107"/>
      <c r="KCW1998" s="2"/>
      <c r="KCX1998" s="15"/>
      <c r="KCY1998" s="15"/>
      <c r="KCZ1998" s="80"/>
      <c r="KDA1998" s="52"/>
      <c r="KDB1998" s="69"/>
      <c r="KDC1998" s="69"/>
      <c r="KDD1998" s="69"/>
      <c r="KDE1998" s="107"/>
      <c r="KDF1998" s="2"/>
      <c r="KDG1998" s="15"/>
      <c r="KDH1998" s="15"/>
      <c r="KDI1998" s="80"/>
      <c r="KDJ1998" s="52"/>
      <c r="KDK1998" s="69"/>
      <c r="KDL1998" s="69"/>
      <c r="KDM1998" s="69"/>
      <c r="KDN1998" s="107"/>
      <c r="KDO1998" s="2"/>
      <c r="KDP1998" s="15"/>
      <c r="KDQ1998" s="15"/>
      <c r="KDR1998" s="80"/>
      <c r="KDS1998" s="52"/>
      <c r="KDT1998" s="69"/>
      <c r="KDU1998" s="69"/>
      <c r="KDV1998" s="69"/>
      <c r="KDW1998" s="107"/>
      <c r="KDX1998" s="2"/>
      <c r="KDY1998" s="15"/>
      <c r="KDZ1998" s="15"/>
      <c r="KEA1998" s="80"/>
      <c r="KEB1998" s="52"/>
      <c r="KEC1998" s="69"/>
      <c r="KED1998" s="69"/>
      <c r="KEE1998" s="69"/>
      <c r="KEF1998" s="107"/>
      <c r="KEG1998" s="2"/>
      <c r="KEH1998" s="15"/>
      <c r="KEI1998" s="15"/>
      <c r="KEJ1998" s="80"/>
      <c r="KEK1998" s="52"/>
      <c r="KEL1998" s="69"/>
      <c r="KEM1998" s="69"/>
      <c r="KEN1998" s="69"/>
      <c r="KEO1998" s="107"/>
      <c r="KEP1998" s="2"/>
      <c r="KEQ1998" s="15"/>
      <c r="KER1998" s="15"/>
      <c r="KES1998" s="80"/>
      <c r="KET1998" s="52"/>
      <c r="KEU1998" s="69"/>
      <c r="KEV1998" s="69"/>
      <c r="KEW1998" s="69"/>
      <c r="KEX1998" s="107"/>
      <c r="KEY1998" s="2"/>
      <c r="KEZ1998" s="15"/>
      <c r="KFA1998" s="15"/>
      <c r="KFB1998" s="80"/>
      <c r="KFC1998" s="52"/>
      <c r="KFD1998" s="69"/>
      <c r="KFE1998" s="69"/>
      <c r="KFF1998" s="69"/>
      <c r="KFG1998" s="107"/>
      <c r="KFH1998" s="2"/>
      <c r="KFI1998" s="15"/>
      <c r="KFJ1998" s="15"/>
      <c r="KFK1998" s="80"/>
      <c r="KFL1998" s="52"/>
      <c r="KFM1998" s="69"/>
      <c r="KFN1998" s="69"/>
      <c r="KFO1998" s="69"/>
      <c r="KFP1998" s="107"/>
      <c r="KFQ1998" s="2"/>
      <c r="KFR1998" s="15"/>
      <c r="KFS1998" s="15"/>
      <c r="KFT1998" s="80"/>
      <c r="KFU1998" s="52"/>
      <c r="KFV1998" s="69"/>
      <c r="KFW1998" s="69"/>
      <c r="KFX1998" s="69"/>
      <c r="KFY1998" s="107"/>
      <c r="KFZ1998" s="2"/>
      <c r="KGA1998" s="15"/>
      <c r="KGB1998" s="15"/>
      <c r="KGC1998" s="80"/>
      <c r="KGD1998" s="52"/>
      <c r="KGE1998" s="69"/>
      <c r="KGF1998" s="69"/>
      <c r="KGG1998" s="69"/>
      <c r="KGH1998" s="107"/>
      <c r="KGI1998" s="2"/>
      <c r="KGJ1998" s="15"/>
      <c r="KGK1998" s="15"/>
      <c r="KGL1998" s="80"/>
      <c r="KGM1998" s="52"/>
      <c r="KGN1998" s="69"/>
      <c r="KGO1998" s="69"/>
      <c r="KGP1998" s="69"/>
      <c r="KGQ1998" s="107"/>
      <c r="KGR1998" s="2"/>
      <c r="KGS1998" s="15"/>
      <c r="KGT1998" s="15"/>
      <c r="KGU1998" s="80"/>
      <c r="KGV1998" s="52"/>
      <c r="KGW1998" s="69"/>
      <c r="KGX1998" s="69"/>
      <c r="KGY1998" s="69"/>
      <c r="KGZ1998" s="107"/>
      <c r="KHA1998" s="2"/>
      <c r="KHB1998" s="15"/>
      <c r="KHC1998" s="15"/>
      <c r="KHD1998" s="80"/>
      <c r="KHE1998" s="52"/>
      <c r="KHF1998" s="69"/>
      <c r="KHG1998" s="69"/>
      <c r="KHH1998" s="69"/>
      <c r="KHI1998" s="107"/>
      <c r="KHJ1998" s="2"/>
      <c r="KHK1998" s="15"/>
      <c r="KHL1998" s="15"/>
      <c r="KHM1998" s="80"/>
      <c r="KHN1998" s="52"/>
      <c r="KHO1998" s="69"/>
      <c r="KHP1998" s="69"/>
      <c r="KHQ1998" s="69"/>
      <c r="KHR1998" s="107"/>
      <c r="KHS1998" s="2"/>
      <c r="KHT1998" s="15"/>
      <c r="KHU1998" s="15"/>
      <c r="KHV1998" s="80"/>
      <c r="KHW1998" s="52"/>
      <c r="KHX1998" s="69"/>
      <c r="KHY1998" s="69"/>
      <c r="KHZ1998" s="69"/>
      <c r="KIA1998" s="107"/>
      <c r="KIB1998" s="2"/>
      <c r="KIC1998" s="15"/>
      <c r="KID1998" s="15"/>
      <c r="KIE1998" s="80"/>
      <c r="KIF1998" s="52"/>
      <c r="KIG1998" s="69"/>
      <c r="KIH1998" s="69"/>
      <c r="KII1998" s="69"/>
      <c r="KIJ1998" s="107"/>
      <c r="KIK1998" s="2"/>
      <c r="KIL1998" s="15"/>
      <c r="KIM1998" s="15"/>
      <c r="KIN1998" s="80"/>
      <c r="KIO1998" s="52"/>
      <c r="KIP1998" s="69"/>
      <c r="KIQ1998" s="69"/>
      <c r="KIR1998" s="69"/>
      <c r="KIS1998" s="107"/>
      <c r="KIT1998" s="2"/>
      <c r="KIU1998" s="15"/>
      <c r="KIV1998" s="15"/>
      <c r="KIW1998" s="80"/>
      <c r="KIX1998" s="52"/>
      <c r="KIY1998" s="69"/>
      <c r="KIZ1998" s="69"/>
      <c r="KJA1998" s="69"/>
      <c r="KJB1998" s="107"/>
      <c r="KJC1998" s="2"/>
      <c r="KJD1998" s="15"/>
      <c r="KJE1998" s="15"/>
      <c r="KJF1998" s="80"/>
      <c r="KJG1998" s="52"/>
      <c r="KJH1998" s="69"/>
      <c r="KJI1998" s="69"/>
      <c r="KJJ1998" s="69"/>
      <c r="KJK1998" s="107"/>
      <c r="KJL1998" s="2"/>
      <c r="KJM1998" s="15"/>
      <c r="KJN1998" s="15"/>
      <c r="KJO1998" s="80"/>
      <c r="KJP1998" s="52"/>
      <c r="KJQ1998" s="69"/>
      <c r="KJR1998" s="69"/>
      <c r="KJS1998" s="69"/>
      <c r="KJT1998" s="107"/>
      <c r="KJU1998" s="2"/>
      <c r="KJV1998" s="15"/>
      <c r="KJW1998" s="15"/>
      <c r="KJX1998" s="80"/>
      <c r="KJY1998" s="52"/>
      <c r="KJZ1998" s="69"/>
      <c r="KKA1998" s="69"/>
      <c r="KKB1998" s="69"/>
      <c r="KKC1998" s="107"/>
      <c r="KKD1998" s="2"/>
      <c r="KKE1998" s="15"/>
      <c r="KKF1998" s="15"/>
      <c r="KKG1998" s="80"/>
      <c r="KKH1998" s="52"/>
      <c r="KKI1998" s="69"/>
      <c r="KKJ1998" s="69"/>
      <c r="KKK1998" s="69"/>
      <c r="KKL1998" s="107"/>
      <c r="KKM1998" s="2"/>
      <c r="KKN1998" s="15"/>
      <c r="KKO1998" s="15"/>
      <c r="KKP1998" s="80"/>
      <c r="KKQ1998" s="52"/>
      <c r="KKR1998" s="69"/>
      <c r="KKS1998" s="69"/>
      <c r="KKT1998" s="69"/>
      <c r="KKU1998" s="107"/>
      <c r="KKV1998" s="2"/>
      <c r="KKW1998" s="15"/>
      <c r="KKX1998" s="15"/>
      <c r="KKY1998" s="80"/>
      <c r="KKZ1998" s="52"/>
      <c r="KLA1998" s="69"/>
      <c r="KLB1998" s="69"/>
      <c r="KLC1998" s="69"/>
      <c r="KLD1998" s="107"/>
      <c r="KLE1998" s="2"/>
      <c r="KLF1998" s="15"/>
      <c r="KLG1998" s="15"/>
      <c r="KLH1998" s="80"/>
      <c r="KLI1998" s="52"/>
      <c r="KLJ1998" s="69"/>
      <c r="KLK1998" s="69"/>
      <c r="KLL1998" s="69"/>
      <c r="KLM1998" s="107"/>
      <c r="KLN1998" s="2"/>
      <c r="KLO1998" s="15"/>
      <c r="KLP1998" s="15"/>
      <c r="KLQ1998" s="80"/>
      <c r="KLR1998" s="52"/>
      <c r="KLS1998" s="69"/>
      <c r="KLT1998" s="69"/>
      <c r="KLU1998" s="69"/>
      <c r="KLV1998" s="107"/>
      <c r="KLW1998" s="2"/>
      <c r="KLX1998" s="15"/>
      <c r="KLY1998" s="15"/>
      <c r="KLZ1998" s="80"/>
      <c r="KMA1998" s="52"/>
      <c r="KMB1998" s="69"/>
      <c r="KMC1998" s="69"/>
      <c r="KMD1998" s="69"/>
      <c r="KME1998" s="107"/>
      <c r="KMF1998" s="2"/>
      <c r="KMG1998" s="15"/>
      <c r="KMH1998" s="15"/>
      <c r="KMI1998" s="80"/>
      <c r="KMJ1998" s="52"/>
      <c r="KMK1998" s="69"/>
      <c r="KML1998" s="69"/>
      <c r="KMM1998" s="69"/>
      <c r="KMN1998" s="107"/>
      <c r="KMO1998" s="2"/>
      <c r="KMP1998" s="15"/>
      <c r="KMQ1998" s="15"/>
      <c r="KMR1998" s="80"/>
      <c r="KMS1998" s="52"/>
      <c r="KMT1998" s="69"/>
      <c r="KMU1998" s="69"/>
      <c r="KMV1998" s="69"/>
      <c r="KMW1998" s="107"/>
      <c r="KMX1998" s="2"/>
      <c r="KMY1998" s="15"/>
      <c r="KMZ1998" s="15"/>
      <c r="KNA1998" s="80"/>
      <c r="KNB1998" s="52"/>
      <c r="KNC1998" s="69"/>
      <c r="KND1998" s="69"/>
      <c r="KNE1998" s="69"/>
      <c r="KNF1998" s="107"/>
      <c r="KNG1998" s="2"/>
      <c r="KNH1998" s="15"/>
      <c r="KNI1998" s="15"/>
      <c r="KNJ1998" s="80"/>
      <c r="KNK1998" s="52"/>
      <c r="KNL1998" s="69"/>
      <c r="KNM1998" s="69"/>
      <c r="KNN1998" s="69"/>
      <c r="KNO1998" s="107"/>
      <c r="KNP1998" s="2"/>
      <c r="KNQ1998" s="15"/>
      <c r="KNR1998" s="15"/>
      <c r="KNS1998" s="80"/>
      <c r="KNT1998" s="52"/>
      <c r="KNU1998" s="69"/>
      <c r="KNV1998" s="69"/>
      <c r="KNW1998" s="69"/>
      <c r="KNX1998" s="107"/>
      <c r="KNY1998" s="2"/>
      <c r="KNZ1998" s="15"/>
      <c r="KOA1998" s="15"/>
      <c r="KOB1998" s="80"/>
      <c r="KOC1998" s="52"/>
      <c r="KOD1998" s="69"/>
      <c r="KOE1998" s="69"/>
      <c r="KOF1998" s="69"/>
      <c r="KOG1998" s="107"/>
      <c r="KOH1998" s="2"/>
      <c r="KOI1998" s="15"/>
      <c r="KOJ1998" s="15"/>
      <c r="KOK1998" s="80"/>
      <c r="KOL1998" s="52"/>
      <c r="KOM1998" s="69"/>
      <c r="KON1998" s="69"/>
      <c r="KOO1998" s="69"/>
      <c r="KOP1998" s="107"/>
      <c r="KOQ1998" s="2"/>
      <c r="KOR1998" s="15"/>
      <c r="KOS1998" s="15"/>
      <c r="KOT1998" s="80"/>
      <c r="KOU1998" s="52"/>
      <c r="KOV1998" s="69"/>
      <c r="KOW1998" s="69"/>
      <c r="KOX1998" s="69"/>
      <c r="KOY1998" s="107"/>
      <c r="KOZ1998" s="2"/>
      <c r="KPA1998" s="15"/>
      <c r="KPB1998" s="15"/>
      <c r="KPC1998" s="80"/>
      <c r="KPD1998" s="52"/>
      <c r="KPE1998" s="69"/>
      <c r="KPF1998" s="69"/>
      <c r="KPG1998" s="69"/>
      <c r="KPH1998" s="107"/>
      <c r="KPI1998" s="2"/>
      <c r="KPJ1998" s="15"/>
      <c r="KPK1998" s="15"/>
      <c r="KPL1998" s="80"/>
      <c r="KPM1998" s="52"/>
      <c r="KPN1998" s="69"/>
      <c r="KPO1998" s="69"/>
      <c r="KPP1998" s="69"/>
      <c r="KPQ1998" s="107"/>
      <c r="KPR1998" s="2"/>
      <c r="KPS1998" s="15"/>
      <c r="KPT1998" s="15"/>
      <c r="KPU1998" s="80"/>
      <c r="KPV1998" s="52"/>
      <c r="KPW1998" s="69"/>
      <c r="KPX1998" s="69"/>
      <c r="KPY1998" s="69"/>
      <c r="KPZ1998" s="107"/>
      <c r="KQA1998" s="2"/>
      <c r="KQB1998" s="15"/>
      <c r="KQC1998" s="15"/>
      <c r="KQD1998" s="80"/>
      <c r="KQE1998" s="52"/>
      <c r="KQF1998" s="69"/>
      <c r="KQG1998" s="69"/>
      <c r="KQH1998" s="69"/>
      <c r="KQI1998" s="107"/>
      <c r="KQJ1998" s="2"/>
      <c r="KQK1998" s="15"/>
      <c r="KQL1998" s="15"/>
      <c r="KQM1998" s="80"/>
      <c r="KQN1998" s="52"/>
      <c r="KQO1998" s="69"/>
      <c r="KQP1998" s="69"/>
      <c r="KQQ1998" s="69"/>
      <c r="KQR1998" s="107"/>
      <c r="KQS1998" s="2"/>
      <c r="KQT1998" s="15"/>
      <c r="KQU1998" s="15"/>
      <c r="KQV1998" s="80"/>
      <c r="KQW1998" s="52"/>
      <c r="KQX1998" s="69"/>
      <c r="KQY1998" s="69"/>
      <c r="KQZ1998" s="69"/>
      <c r="KRA1998" s="107"/>
      <c r="KRB1998" s="2"/>
      <c r="KRC1998" s="15"/>
      <c r="KRD1998" s="15"/>
      <c r="KRE1998" s="80"/>
      <c r="KRF1998" s="52"/>
      <c r="KRG1998" s="69"/>
      <c r="KRH1998" s="69"/>
      <c r="KRI1998" s="69"/>
      <c r="KRJ1998" s="107"/>
      <c r="KRK1998" s="2"/>
      <c r="KRL1998" s="15"/>
      <c r="KRM1998" s="15"/>
      <c r="KRN1998" s="80"/>
      <c r="KRO1998" s="52"/>
      <c r="KRP1998" s="69"/>
      <c r="KRQ1998" s="69"/>
      <c r="KRR1998" s="69"/>
      <c r="KRS1998" s="107"/>
      <c r="KRT1998" s="2"/>
      <c r="KRU1998" s="15"/>
      <c r="KRV1998" s="15"/>
      <c r="KRW1998" s="80"/>
      <c r="KRX1998" s="52"/>
      <c r="KRY1998" s="69"/>
      <c r="KRZ1998" s="69"/>
      <c r="KSA1998" s="69"/>
      <c r="KSB1998" s="107"/>
      <c r="KSC1998" s="2"/>
      <c r="KSD1998" s="15"/>
      <c r="KSE1998" s="15"/>
      <c r="KSF1998" s="80"/>
      <c r="KSG1998" s="52"/>
      <c r="KSH1998" s="69"/>
      <c r="KSI1998" s="69"/>
      <c r="KSJ1998" s="69"/>
      <c r="KSK1998" s="107"/>
      <c r="KSL1998" s="2"/>
      <c r="KSM1998" s="15"/>
      <c r="KSN1998" s="15"/>
      <c r="KSO1998" s="80"/>
      <c r="KSP1998" s="52"/>
      <c r="KSQ1998" s="69"/>
      <c r="KSR1998" s="69"/>
      <c r="KSS1998" s="69"/>
      <c r="KST1998" s="107"/>
      <c r="KSU1998" s="2"/>
      <c r="KSV1998" s="15"/>
      <c r="KSW1998" s="15"/>
      <c r="KSX1998" s="80"/>
      <c r="KSY1998" s="52"/>
      <c r="KSZ1998" s="69"/>
      <c r="KTA1998" s="69"/>
      <c r="KTB1998" s="69"/>
      <c r="KTC1998" s="107"/>
      <c r="KTD1998" s="2"/>
      <c r="KTE1998" s="15"/>
      <c r="KTF1998" s="15"/>
      <c r="KTG1998" s="80"/>
      <c r="KTH1998" s="52"/>
      <c r="KTI1998" s="69"/>
      <c r="KTJ1998" s="69"/>
      <c r="KTK1998" s="69"/>
      <c r="KTL1998" s="107"/>
      <c r="KTM1998" s="2"/>
      <c r="KTN1998" s="15"/>
      <c r="KTO1998" s="15"/>
      <c r="KTP1998" s="80"/>
      <c r="KTQ1998" s="52"/>
      <c r="KTR1998" s="69"/>
      <c r="KTS1998" s="69"/>
      <c r="KTT1998" s="69"/>
      <c r="KTU1998" s="107"/>
      <c r="KTV1998" s="2"/>
      <c r="KTW1998" s="15"/>
      <c r="KTX1998" s="15"/>
      <c r="KTY1998" s="80"/>
      <c r="KTZ1998" s="52"/>
      <c r="KUA1998" s="69"/>
      <c r="KUB1998" s="69"/>
      <c r="KUC1998" s="69"/>
      <c r="KUD1998" s="107"/>
      <c r="KUE1998" s="2"/>
      <c r="KUF1998" s="15"/>
      <c r="KUG1998" s="15"/>
      <c r="KUH1998" s="80"/>
      <c r="KUI1998" s="52"/>
      <c r="KUJ1998" s="69"/>
      <c r="KUK1998" s="69"/>
      <c r="KUL1998" s="69"/>
      <c r="KUM1998" s="107"/>
      <c r="KUN1998" s="2"/>
      <c r="KUO1998" s="15"/>
      <c r="KUP1998" s="15"/>
      <c r="KUQ1998" s="80"/>
      <c r="KUR1998" s="52"/>
      <c r="KUS1998" s="69"/>
      <c r="KUT1998" s="69"/>
      <c r="KUU1998" s="69"/>
      <c r="KUV1998" s="107"/>
      <c r="KUW1998" s="2"/>
      <c r="KUX1998" s="15"/>
      <c r="KUY1998" s="15"/>
      <c r="KUZ1998" s="80"/>
      <c r="KVA1998" s="52"/>
      <c r="KVB1998" s="69"/>
      <c r="KVC1998" s="69"/>
      <c r="KVD1998" s="69"/>
      <c r="KVE1998" s="107"/>
      <c r="KVF1998" s="2"/>
      <c r="KVG1998" s="15"/>
      <c r="KVH1998" s="15"/>
      <c r="KVI1998" s="80"/>
      <c r="KVJ1998" s="52"/>
      <c r="KVK1998" s="69"/>
      <c r="KVL1998" s="69"/>
      <c r="KVM1998" s="69"/>
      <c r="KVN1998" s="107"/>
      <c r="KVO1998" s="2"/>
      <c r="KVP1998" s="15"/>
      <c r="KVQ1998" s="15"/>
      <c r="KVR1998" s="80"/>
      <c r="KVS1998" s="52"/>
      <c r="KVT1998" s="69"/>
      <c r="KVU1998" s="69"/>
      <c r="KVV1998" s="69"/>
      <c r="KVW1998" s="107"/>
      <c r="KVX1998" s="2"/>
      <c r="KVY1998" s="15"/>
      <c r="KVZ1998" s="15"/>
      <c r="KWA1998" s="80"/>
      <c r="KWB1998" s="52"/>
      <c r="KWC1998" s="69"/>
      <c r="KWD1998" s="69"/>
      <c r="KWE1998" s="69"/>
      <c r="KWF1998" s="107"/>
      <c r="KWG1998" s="2"/>
      <c r="KWH1998" s="15"/>
      <c r="KWI1998" s="15"/>
      <c r="KWJ1998" s="80"/>
      <c r="KWK1998" s="52"/>
      <c r="KWL1998" s="69"/>
      <c r="KWM1998" s="69"/>
      <c r="KWN1998" s="69"/>
      <c r="KWO1998" s="107"/>
      <c r="KWP1998" s="2"/>
      <c r="KWQ1998" s="15"/>
      <c r="KWR1998" s="15"/>
      <c r="KWS1998" s="80"/>
      <c r="KWT1998" s="52"/>
      <c r="KWU1998" s="69"/>
      <c r="KWV1998" s="69"/>
      <c r="KWW1998" s="69"/>
      <c r="KWX1998" s="107"/>
      <c r="KWY1998" s="2"/>
      <c r="KWZ1998" s="15"/>
      <c r="KXA1998" s="15"/>
      <c r="KXB1998" s="80"/>
      <c r="KXC1998" s="52"/>
      <c r="KXD1998" s="69"/>
      <c r="KXE1998" s="69"/>
      <c r="KXF1998" s="69"/>
      <c r="KXG1998" s="107"/>
      <c r="KXH1998" s="2"/>
      <c r="KXI1998" s="15"/>
      <c r="KXJ1998" s="15"/>
      <c r="KXK1998" s="80"/>
      <c r="KXL1998" s="52"/>
      <c r="KXM1998" s="69"/>
      <c r="KXN1998" s="69"/>
      <c r="KXO1998" s="69"/>
      <c r="KXP1998" s="107"/>
      <c r="KXQ1998" s="2"/>
      <c r="KXR1998" s="15"/>
      <c r="KXS1998" s="15"/>
      <c r="KXT1998" s="80"/>
      <c r="KXU1998" s="52"/>
      <c r="KXV1998" s="69"/>
      <c r="KXW1998" s="69"/>
      <c r="KXX1998" s="69"/>
      <c r="KXY1998" s="107"/>
      <c r="KXZ1998" s="2"/>
      <c r="KYA1998" s="15"/>
      <c r="KYB1998" s="15"/>
      <c r="KYC1998" s="80"/>
      <c r="KYD1998" s="52"/>
      <c r="KYE1998" s="69"/>
      <c r="KYF1998" s="69"/>
      <c r="KYG1998" s="69"/>
      <c r="KYH1998" s="107"/>
      <c r="KYI1998" s="2"/>
      <c r="KYJ1998" s="15"/>
      <c r="KYK1998" s="15"/>
      <c r="KYL1998" s="80"/>
      <c r="KYM1998" s="52"/>
      <c r="KYN1998" s="69"/>
      <c r="KYO1998" s="69"/>
      <c r="KYP1998" s="69"/>
      <c r="KYQ1998" s="107"/>
      <c r="KYR1998" s="2"/>
      <c r="KYS1998" s="15"/>
      <c r="KYT1998" s="15"/>
      <c r="KYU1998" s="80"/>
      <c r="KYV1998" s="52"/>
      <c r="KYW1998" s="69"/>
      <c r="KYX1998" s="69"/>
      <c r="KYY1998" s="69"/>
      <c r="KYZ1998" s="107"/>
      <c r="KZA1998" s="2"/>
      <c r="KZB1998" s="15"/>
      <c r="KZC1998" s="15"/>
      <c r="KZD1998" s="80"/>
      <c r="KZE1998" s="52"/>
      <c r="KZF1998" s="69"/>
      <c r="KZG1998" s="69"/>
      <c r="KZH1998" s="69"/>
      <c r="KZI1998" s="107"/>
      <c r="KZJ1998" s="2"/>
      <c r="KZK1998" s="15"/>
      <c r="KZL1998" s="15"/>
      <c r="KZM1998" s="80"/>
      <c r="KZN1998" s="52"/>
      <c r="KZO1998" s="69"/>
      <c r="KZP1998" s="69"/>
      <c r="KZQ1998" s="69"/>
      <c r="KZR1998" s="107"/>
      <c r="KZS1998" s="2"/>
      <c r="KZT1998" s="15"/>
      <c r="KZU1998" s="15"/>
      <c r="KZV1998" s="80"/>
      <c r="KZW1998" s="52"/>
      <c r="KZX1998" s="69"/>
      <c r="KZY1998" s="69"/>
      <c r="KZZ1998" s="69"/>
      <c r="LAA1998" s="107"/>
      <c r="LAB1998" s="2"/>
      <c r="LAC1998" s="15"/>
      <c r="LAD1998" s="15"/>
      <c r="LAE1998" s="80"/>
      <c r="LAF1998" s="52"/>
      <c r="LAG1998" s="69"/>
      <c r="LAH1998" s="69"/>
      <c r="LAI1998" s="69"/>
      <c r="LAJ1998" s="107"/>
      <c r="LAK1998" s="2"/>
      <c r="LAL1998" s="15"/>
      <c r="LAM1998" s="15"/>
      <c r="LAN1998" s="80"/>
      <c r="LAO1998" s="52"/>
      <c r="LAP1998" s="69"/>
      <c r="LAQ1998" s="69"/>
      <c r="LAR1998" s="69"/>
      <c r="LAS1998" s="107"/>
      <c r="LAT1998" s="2"/>
      <c r="LAU1998" s="15"/>
      <c r="LAV1998" s="15"/>
      <c r="LAW1998" s="80"/>
      <c r="LAX1998" s="52"/>
      <c r="LAY1998" s="69"/>
      <c r="LAZ1998" s="69"/>
      <c r="LBA1998" s="69"/>
      <c r="LBB1998" s="107"/>
      <c r="LBC1998" s="2"/>
      <c r="LBD1998" s="15"/>
      <c r="LBE1998" s="15"/>
      <c r="LBF1998" s="80"/>
      <c r="LBG1998" s="52"/>
      <c r="LBH1998" s="69"/>
      <c r="LBI1998" s="69"/>
      <c r="LBJ1998" s="69"/>
      <c r="LBK1998" s="107"/>
      <c r="LBL1998" s="2"/>
      <c r="LBM1998" s="15"/>
      <c r="LBN1998" s="15"/>
      <c r="LBO1998" s="80"/>
      <c r="LBP1998" s="52"/>
      <c r="LBQ1998" s="69"/>
      <c r="LBR1998" s="69"/>
      <c r="LBS1998" s="69"/>
      <c r="LBT1998" s="107"/>
      <c r="LBU1998" s="2"/>
      <c r="LBV1998" s="15"/>
      <c r="LBW1998" s="15"/>
      <c r="LBX1998" s="80"/>
      <c r="LBY1998" s="52"/>
      <c r="LBZ1998" s="69"/>
      <c r="LCA1998" s="69"/>
      <c r="LCB1998" s="69"/>
      <c r="LCC1998" s="107"/>
      <c r="LCD1998" s="2"/>
      <c r="LCE1998" s="15"/>
      <c r="LCF1998" s="15"/>
      <c r="LCG1998" s="80"/>
      <c r="LCH1998" s="52"/>
      <c r="LCI1998" s="69"/>
      <c r="LCJ1998" s="69"/>
      <c r="LCK1998" s="69"/>
      <c r="LCL1998" s="107"/>
      <c r="LCM1998" s="2"/>
      <c r="LCN1998" s="15"/>
      <c r="LCO1998" s="15"/>
      <c r="LCP1998" s="80"/>
      <c r="LCQ1998" s="52"/>
      <c r="LCR1998" s="69"/>
      <c r="LCS1998" s="69"/>
      <c r="LCT1998" s="69"/>
      <c r="LCU1998" s="107"/>
      <c r="LCV1998" s="2"/>
      <c r="LCW1998" s="15"/>
      <c r="LCX1998" s="15"/>
      <c r="LCY1998" s="80"/>
      <c r="LCZ1998" s="52"/>
      <c r="LDA1998" s="69"/>
      <c r="LDB1998" s="69"/>
      <c r="LDC1998" s="69"/>
      <c r="LDD1998" s="107"/>
      <c r="LDE1998" s="2"/>
      <c r="LDF1998" s="15"/>
      <c r="LDG1998" s="15"/>
      <c r="LDH1998" s="80"/>
      <c r="LDI1998" s="52"/>
      <c r="LDJ1998" s="69"/>
      <c r="LDK1998" s="69"/>
      <c r="LDL1998" s="69"/>
      <c r="LDM1998" s="107"/>
      <c r="LDN1998" s="2"/>
      <c r="LDO1998" s="15"/>
      <c r="LDP1998" s="15"/>
      <c r="LDQ1998" s="80"/>
      <c r="LDR1998" s="52"/>
      <c r="LDS1998" s="69"/>
      <c r="LDT1998" s="69"/>
      <c r="LDU1998" s="69"/>
      <c r="LDV1998" s="107"/>
      <c r="LDW1998" s="2"/>
      <c r="LDX1998" s="15"/>
      <c r="LDY1998" s="15"/>
      <c r="LDZ1998" s="80"/>
      <c r="LEA1998" s="52"/>
      <c r="LEB1998" s="69"/>
      <c r="LEC1998" s="69"/>
      <c r="LED1998" s="69"/>
      <c r="LEE1998" s="107"/>
      <c r="LEF1998" s="2"/>
      <c r="LEG1998" s="15"/>
      <c r="LEH1998" s="15"/>
      <c r="LEI1998" s="80"/>
      <c r="LEJ1998" s="52"/>
      <c r="LEK1998" s="69"/>
      <c r="LEL1998" s="69"/>
      <c r="LEM1998" s="69"/>
      <c r="LEN1998" s="107"/>
      <c r="LEO1998" s="2"/>
      <c r="LEP1998" s="15"/>
      <c r="LEQ1998" s="15"/>
      <c r="LER1998" s="80"/>
      <c r="LES1998" s="52"/>
      <c r="LET1998" s="69"/>
      <c r="LEU1998" s="69"/>
      <c r="LEV1998" s="69"/>
      <c r="LEW1998" s="107"/>
      <c r="LEX1998" s="2"/>
      <c r="LEY1998" s="15"/>
      <c r="LEZ1998" s="15"/>
      <c r="LFA1998" s="80"/>
      <c r="LFB1998" s="52"/>
      <c r="LFC1998" s="69"/>
      <c r="LFD1998" s="69"/>
      <c r="LFE1998" s="69"/>
      <c r="LFF1998" s="107"/>
      <c r="LFG1998" s="2"/>
      <c r="LFH1998" s="15"/>
      <c r="LFI1998" s="15"/>
      <c r="LFJ1998" s="80"/>
      <c r="LFK1998" s="52"/>
      <c r="LFL1998" s="69"/>
      <c r="LFM1998" s="69"/>
      <c r="LFN1998" s="69"/>
      <c r="LFO1998" s="107"/>
      <c r="LFP1998" s="2"/>
      <c r="LFQ1998" s="15"/>
      <c r="LFR1998" s="15"/>
      <c r="LFS1998" s="80"/>
      <c r="LFT1998" s="52"/>
      <c r="LFU1998" s="69"/>
      <c r="LFV1998" s="69"/>
      <c r="LFW1998" s="69"/>
      <c r="LFX1998" s="107"/>
      <c r="LFY1998" s="2"/>
      <c r="LFZ1998" s="15"/>
      <c r="LGA1998" s="15"/>
      <c r="LGB1998" s="80"/>
      <c r="LGC1998" s="52"/>
      <c r="LGD1998" s="69"/>
      <c r="LGE1998" s="69"/>
      <c r="LGF1998" s="69"/>
      <c r="LGG1998" s="107"/>
      <c r="LGH1998" s="2"/>
      <c r="LGI1998" s="15"/>
      <c r="LGJ1998" s="15"/>
      <c r="LGK1998" s="80"/>
      <c r="LGL1998" s="52"/>
      <c r="LGM1998" s="69"/>
      <c r="LGN1998" s="69"/>
      <c r="LGO1998" s="69"/>
      <c r="LGP1998" s="107"/>
      <c r="LGQ1998" s="2"/>
      <c r="LGR1998" s="15"/>
      <c r="LGS1998" s="15"/>
      <c r="LGT1998" s="80"/>
      <c r="LGU1998" s="52"/>
      <c r="LGV1998" s="69"/>
      <c r="LGW1998" s="69"/>
      <c r="LGX1998" s="69"/>
      <c r="LGY1998" s="107"/>
      <c r="LGZ1998" s="2"/>
      <c r="LHA1998" s="15"/>
      <c r="LHB1998" s="15"/>
      <c r="LHC1998" s="80"/>
      <c r="LHD1998" s="52"/>
      <c r="LHE1998" s="69"/>
      <c r="LHF1998" s="69"/>
      <c r="LHG1998" s="69"/>
      <c r="LHH1998" s="107"/>
      <c r="LHI1998" s="2"/>
      <c r="LHJ1998" s="15"/>
      <c r="LHK1998" s="15"/>
      <c r="LHL1998" s="80"/>
      <c r="LHM1998" s="52"/>
      <c r="LHN1998" s="69"/>
      <c r="LHO1998" s="69"/>
      <c r="LHP1998" s="69"/>
      <c r="LHQ1998" s="107"/>
      <c r="LHR1998" s="2"/>
      <c r="LHS1998" s="15"/>
      <c r="LHT1998" s="15"/>
      <c r="LHU1998" s="80"/>
      <c r="LHV1998" s="52"/>
      <c r="LHW1998" s="69"/>
      <c r="LHX1998" s="69"/>
      <c r="LHY1998" s="69"/>
      <c r="LHZ1998" s="107"/>
      <c r="LIA1998" s="2"/>
      <c r="LIB1998" s="15"/>
      <c r="LIC1998" s="15"/>
      <c r="LID1998" s="80"/>
      <c r="LIE1998" s="52"/>
      <c r="LIF1998" s="69"/>
      <c r="LIG1998" s="69"/>
      <c r="LIH1998" s="69"/>
      <c r="LII1998" s="107"/>
      <c r="LIJ1998" s="2"/>
      <c r="LIK1998" s="15"/>
      <c r="LIL1998" s="15"/>
      <c r="LIM1998" s="80"/>
      <c r="LIN1998" s="52"/>
      <c r="LIO1998" s="69"/>
      <c r="LIP1998" s="69"/>
      <c r="LIQ1998" s="69"/>
      <c r="LIR1998" s="107"/>
      <c r="LIS1998" s="2"/>
      <c r="LIT1998" s="15"/>
      <c r="LIU1998" s="15"/>
      <c r="LIV1998" s="80"/>
      <c r="LIW1998" s="52"/>
      <c r="LIX1998" s="69"/>
      <c r="LIY1998" s="69"/>
      <c r="LIZ1998" s="69"/>
      <c r="LJA1998" s="107"/>
      <c r="LJB1998" s="2"/>
      <c r="LJC1998" s="15"/>
      <c r="LJD1998" s="15"/>
      <c r="LJE1998" s="80"/>
      <c r="LJF1998" s="52"/>
      <c r="LJG1998" s="69"/>
      <c r="LJH1998" s="69"/>
      <c r="LJI1998" s="69"/>
      <c r="LJJ1998" s="107"/>
      <c r="LJK1998" s="2"/>
      <c r="LJL1998" s="15"/>
      <c r="LJM1998" s="15"/>
      <c r="LJN1998" s="80"/>
      <c r="LJO1998" s="52"/>
      <c r="LJP1998" s="69"/>
      <c r="LJQ1998" s="69"/>
      <c r="LJR1998" s="69"/>
      <c r="LJS1998" s="107"/>
      <c r="LJT1998" s="2"/>
      <c r="LJU1998" s="15"/>
      <c r="LJV1998" s="15"/>
      <c r="LJW1998" s="80"/>
      <c r="LJX1998" s="52"/>
      <c r="LJY1998" s="69"/>
      <c r="LJZ1998" s="69"/>
      <c r="LKA1998" s="69"/>
      <c r="LKB1998" s="107"/>
      <c r="LKC1998" s="2"/>
      <c r="LKD1998" s="15"/>
      <c r="LKE1998" s="15"/>
      <c r="LKF1998" s="80"/>
      <c r="LKG1998" s="52"/>
      <c r="LKH1998" s="69"/>
      <c r="LKI1998" s="69"/>
      <c r="LKJ1998" s="69"/>
      <c r="LKK1998" s="107"/>
      <c r="LKL1998" s="2"/>
      <c r="LKM1998" s="15"/>
      <c r="LKN1998" s="15"/>
      <c r="LKO1998" s="80"/>
      <c r="LKP1998" s="52"/>
      <c r="LKQ1998" s="69"/>
      <c r="LKR1998" s="69"/>
      <c r="LKS1998" s="69"/>
      <c r="LKT1998" s="107"/>
      <c r="LKU1998" s="2"/>
      <c r="LKV1998" s="15"/>
      <c r="LKW1998" s="15"/>
      <c r="LKX1998" s="80"/>
      <c r="LKY1998" s="52"/>
      <c r="LKZ1998" s="69"/>
      <c r="LLA1998" s="69"/>
      <c r="LLB1998" s="69"/>
      <c r="LLC1998" s="107"/>
      <c r="LLD1998" s="2"/>
      <c r="LLE1998" s="15"/>
      <c r="LLF1998" s="15"/>
      <c r="LLG1998" s="80"/>
      <c r="LLH1998" s="52"/>
      <c r="LLI1998" s="69"/>
      <c r="LLJ1998" s="69"/>
      <c r="LLK1998" s="69"/>
      <c r="LLL1998" s="107"/>
      <c r="LLM1998" s="2"/>
      <c r="LLN1998" s="15"/>
      <c r="LLO1998" s="15"/>
      <c r="LLP1998" s="80"/>
      <c r="LLQ1998" s="52"/>
      <c r="LLR1998" s="69"/>
      <c r="LLS1998" s="69"/>
      <c r="LLT1998" s="69"/>
      <c r="LLU1998" s="107"/>
      <c r="LLV1998" s="2"/>
      <c r="LLW1998" s="15"/>
      <c r="LLX1998" s="15"/>
      <c r="LLY1998" s="80"/>
      <c r="LLZ1998" s="52"/>
      <c r="LMA1998" s="69"/>
      <c r="LMB1998" s="69"/>
      <c r="LMC1998" s="69"/>
      <c r="LMD1998" s="107"/>
      <c r="LME1998" s="2"/>
      <c r="LMF1998" s="15"/>
      <c r="LMG1998" s="15"/>
      <c r="LMH1998" s="80"/>
      <c r="LMI1998" s="52"/>
      <c r="LMJ1998" s="69"/>
      <c r="LMK1998" s="69"/>
      <c r="LML1998" s="69"/>
      <c r="LMM1998" s="107"/>
      <c r="LMN1998" s="2"/>
      <c r="LMO1998" s="15"/>
      <c r="LMP1998" s="15"/>
      <c r="LMQ1998" s="80"/>
      <c r="LMR1998" s="52"/>
      <c r="LMS1998" s="69"/>
      <c r="LMT1998" s="69"/>
      <c r="LMU1998" s="69"/>
      <c r="LMV1998" s="107"/>
      <c r="LMW1998" s="2"/>
      <c r="LMX1998" s="15"/>
      <c r="LMY1998" s="15"/>
      <c r="LMZ1998" s="80"/>
      <c r="LNA1998" s="52"/>
      <c r="LNB1998" s="69"/>
      <c r="LNC1998" s="69"/>
      <c r="LND1998" s="69"/>
      <c r="LNE1998" s="107"/>
      <c r="LNF1998" s="2"/>
      <c r="LNG1998" s="15"/>
      <c r="LNH1998" s="15"/>
      <c r="LNI1998" s="80"/>
      <c r="LNJ1998" s="52"/>
      <c r="LNK1998" s="69"/>
      <c r="LNL1998" s="69"/>
      <c r="LNM1998" s="69"/>
      <c r="LNN1998" s="107"/>
      <c r="LNO1998" s="2"/>
      <c r="LNP1998" s="15"/>
      <c r="LNQ1998" s="15"/>
      <c r="LNR1998" s="80"/>
      <c r="LNS1998" s="52"/>
      <c r="LNT1998" s="69"/>
      <c r="LNU1998" s="69"/>
      <c r="LNV1998" s="69"/>
      <c r="LNW1998" s="107"/>
      <c r="LNX1998" s="2"/>
      <c r="LNY1998" s="15"/>
      <c r="LNZ1998" s="15"/>
      <c r="LOA1998" s="80"/>
      <c r="LOB1998" s="52"/>
      <c r="LOC1998" s="69"/>
      <c r="LOD1998" s="69"/>
      <c r="LOE1998" s="69"/>
      <c r="LOF1998" s="107"/>
      <c r="LOG1998" s="2"/>
      <c r="LOH1998" s="15"/>
      <c r="LOI1998" s="15"/>
      <c r="LOJ1998" s="80"/>
      <c r="LOK1998" s="52"/>
      <c r="LOL1998" s="69"/>
      <c r="LOM1998" s="69"/>
      <c r="LON1998" s="69"/>
      <c r="LOO1998" s="107"/>
      <c r="LOP1998" s="2"/>
      <c r="LOQ1998" s="15"/>
      <c r="LOR1998" s="15"/>
      <c r="LOS1998" s="80"/>
      <c r="LOT1998" s="52"/>
      <c r="LOU1998" s="69"/>
      <c r="LOV1998" s="69"/>
      <c r="LOW1998" s="69"/>
      <c r="LOX1998" s="107"/>
      <c r="LOY1998" s="2"/>
      <c r="LOZ1998" s="15"/>
      <c r="LPA1998" s="15"/>
      <c r="LPB1998" s="80"/>
      <c r="LPC1998" s="52"/>
      <c r="LPD1998" s="69"/>
      <c r="LPE1998" s="69"/>
      <c r="LPF1998" s="69"/>
      <c r="LPG1998" s="107"/>
      <c r="LPH1998" s="2"/>
      <c r="LPI1998" s="15"/>
      <c r="LPJ1998" s="15"/>
      <c r="LPK1998" s="80"/>
      <c r="LPL1998" s="52"/>
      <c r="LPM1998" s="69"/>
      <c r="LPN1998" s="69"/>
      <c r="LPO1998" s="69"/>
      <c r="LPP1998" s="107"/>
      <c r="LPQ1998" s="2"/>
      <c r="LPR1998" s="15"/>
      <c r="LPS1998" s="15"/>
      <c r="LPT1998" s="80"/>
      <c r="LPU1998" s="52"/>
      <c r="LPV1998" s="69"/>
      <c r="LPW1998" s="69"/>
      <c r="LPX1998" s="69"/>
      <c r="LPY1998" s="107"/>
      <c r="LPZ1998" s="2"/>
      <c r="LQA1998" s="15"/>
      <c r="LQB1998" s="15"/>
      <c r="LQC1998" s="80"/>
      <c r="LQD1998" s="52"/>
      <c r="LQE1998" s="69"/>
      <c r="LQF1998" s="69"/>
      <c r="LQG1998" s="69"/>
      <c r="LQH1998" s="107"/>
      <c r="LQI1998" s="2"/>
      <c r="LQJ1998" s="15"/>
      <c r="LQK1998" s="15"/>
      <c r="LQL1998" s="80"/>
      <c r="LQM1998" s="52"/>
      <c r="LQN1998" s="69"/>
      <c r="LQO1998" s="69"/>
      <c r="LQP1998" s="69"/>
      <c r="LQQ1998" s="107"/>
      <c r="LQR1998" s="2"/>
      <c r="LQS1998" s="15"/>
      <c r="LQT1998" s="15"/>
      <c r="LQU1998" s="80"/>
      <c r="LQV1998" s="52"/>
      <c r="LQW1998" s="69"/>
      <c r="LQX1998" s="69"/>
      <c r="LQY1998" s="69"/>
      <c r="LQZ1998" s="107"/>
      <c r="LRA1998" s="2"/>
      <c r="LRB1998" s="15"/>
      <c r="LRC1998" s="15"/>
      <c r="LRD1998" s="80"/>
      <c r="LRE1998" s="52"/>
      <c r="LRF1998" s="69"/>
      <c r="LRG1998" s="69"/>
      <c r="LRH1998" s="69"/>
      <c r="LRI1998" s="107"/>
      <c r="LRJ1998" s="2"/>
      <c r="LRK1998" s="15"/>
      <c r="LRL1998" s="15"/>
      <c r="LRM1998" s="80"/>
      <c r="LRN1998" s="52"/>
      <c r="LRO1998" s="69"/>
      <c r="LRP1998" s="69"/>
      <c r="LRQ1998" s="69"/>
      <c r="LRR1998" s="107"/>
      <c r="LRS1998" s="2"/>
      <c r="LRT1998" s="15"/>
      <c r="LRU1998" s="15"/>
      <c r="LRV1998" s="80"/>
      <c r="LRW1998" s="52"/>
      <c r="LRX1998" s="69"/>
      <c r="LRY1998" s="69"/>
      <c r="LRZ1998" s="69"/>
      <c r="LSA1998" s="107"/>
      <c r="LSB1998" s="2"/>
      <c r="LSC1998" s="15"/>
      <c r="LSD1998" s="15"/>
      <c r="LSE1998" s="80"/>
      <c r="LSF1998" s="52"/>
      <c r="LSG1998" s="69"/>
      <c r="LSH1998" s="69"/>
      <c r="LSI1998" s="69"/>
      <c r="LSJ1998" s="107"/>
      <c r="LSK1998" s="2"/>
      <c r="LSL1998" s="15"/>
      <c r="LSM1998" s="15"/>
      <c r="LSN1998" s="80"/>
      <c r="LSO1998" s="52"/>
      <c r="LSP1998" s="69"/>
      <c r="LSQ1998" s="69"/>
      <c r="LSR1998" s="69"/>
      <c r="LSS1998" s="107"/>
      <c r="LST1998" s="2"/>
      <c r="LSU1998" s="15"/>
      <c r="LSV1998" s="15"/>
      <c r="LSW1998" s="80"/>
      <c r="LSX1998" s="52"/>
      <c r="LSY1998" s="69"/>
      <c r="LSZ1998" s="69"/>
      <c r="LTA1998" s="69"/>
      <c r="LTB1998" s="107"/>
      <c r="LTC1998" s="2"/>
      <c r="LTD1998" s="15"/>
      <c r="LTE1998" s="15"/>
      <c r="LTF1998" s="80"/>
      <c r="LTG1998" s="52"/>
      <c r="LTH1998" s="69"/>
      <c r="LTI1998" s="69"/>
      <c r="LTJ1998" s="69"/>
      <c r="LTK1998" s="107"/>
      <c r="LTL1998" s="2"/>
      <c r="LTM1998" s="15"/>
      <c r="LTN1998" s="15"/>
      <c r="LTO1998" s="80"/>
      <c r="LTP1998" s="52"/>
      <c r="LTQ1998" s="69"/>
      <c r="LTR1998" s="69"/>
      <c r="LTS1998" s="69"/>
      <c r="LTT1998" s="107"/>
      <c r="LTU1998" s="2"/>
      <c r="LTV1998" s="15"/>
      <c r="LTW1998" s="15"/>
      <c r="LTX1998" s="80"/>
      <c r="LTY1998" s="52"/>
      <c r="LTZ1998" s="69"/>
      <c r="LUA1998" s="69"/>
      <c r="LUB1998" s="69"/>
      <c r="LUC1998" s="107"/>
      <c r="LUD1998" s="2"/>
      <c r="LUE1998" s="15"/>
      <c r="LUF1998" s="15"/>
      <c r="LUG1998" s="80"/>
      <c r="LUH1998" s="52"/>
      <c r="LUI1998" s="69"/>
      <c r="LUJ1998" s="69"/>
      <c r="LUK1998" s="69"/>
      <c r="LUL1998" s="107"/>
      <c r="LUM1998" s="2"/>
      <c r="LUN1998" s="15"/>
      <c r="LUO1998" s="15"/>
      <c r="LUP1998" s="80"/>
      <c r="LUQ1998" s="52"/>
      <c r="LUR1998" s="69"/>
      <c r="LUS1998" s="69"/>
      <c r="LUT1998" s="69"/>
      <c r="LUU1998" s="107"/>
      <c r="LUV1998" s="2"/>
      <c r="LUW1998" s="15"/>
      <c r="LUX1998" s="15"/>
      <c r="LUY1998" s="80"/>
      <c r="LUZ1998" s="52"/>
      <c r="LVA1998" s="69"/>
      <c r="LVB1998" s="69"/>
      <c r="LVC1998" s="69"/>
      <c r="LVD1998" s="107"/>
      <c r="LVE1998" s="2"/>
      <c r="LVF1998" s="15"/>
      <c r="LVG1998" s="15"/>
      <c r="LVH1998" s="80"/>
      <c r="LVI1998" s="52"/>
      <c r="LVJ1998" s="69"/>
      <c r="LVK1998" s="69"/>
      <c r="LVL1998" s="69"/>
      <c r="LVM1998" s="107"/>
      <c r="LVN1998" s="2"/>
      <c r="LVO1998" s="15"/>
      <c r="LVP1998" s="15"/>
      <c r="LVQ1998" s="80"/>
      <c r="LVR1998" s="52"/>
      <c r="LVS1998" s="69"/>
      <c r="LVT1998" s="69"/>
      <c r="LVU1998" s="69"/>
      <c r="LVV1998" s="107"/>
      <c r="LVW1998" s="2"/>
      <c r="LVX1998" s="15"/>
      <c r="LVY1998" s="15"/>
      <c r="LVZ1998" s="80"/>
      <c r="LWA1998" s="52"/>
      <c r="LWB1998" s="69"/>
      <c r="LWC1998" s="69"/>
      <c r="LWD1998" s="69"/>
      <c r="LWE1998" s="107"/>
      <c r="LWF1998" s="2"/>
      <c r="LWG1998" s="15"/>
      <c r="LWH1998" s="15"/>
      <c r="LWI1998" s="80"/>
      <c r="LWJ1998" s="52"/>
      <c r="LWK1998" s="69"/>
      <c r="LWL1998" s="69"/>
      <c r="LWM1998" s="69"/>
      <c r="LWN1998" s="107"/>
      <c r="LWO1998" s="2"/>
      <c r="LWP1998" s="15"/>
      <c r="LWQ1998" s="15"/>
      <c r="LWR1998" s="80"/>
      <c r="LWS1998" s="52"/>
      <c r="LWT1998" s="69"/>
      <c r="LWU1998" s="69"/>
      <c r="LWV1998" s="69"/>
      <c r="LWW1998" s="107"/>
      <c r="LWX1998" s="2"/>
      <c r="LWY1998" s="15"/>
      <c r="LWZ1998" s="15"/>
      <c r="LXA1998" s="80"/>
      <c r="LXB1998" s="52"/>
      <c r="LXC1998" s="69"/>
      <c r="LXD1998" s="69"/>
      <c r="LXE1998" s="69"/>
      <c r="LXF1998" s="107"/>
      <c r="LXG1998" s="2"/>
      <c r="LXH1998" s="15"/>
      <c r="LXI1998" s="15"/>
      <c r="LXJ1998" s="80"/>
      <c r="LXK1998" s="52"/>
      <c r="LXL1998" s="69"/>
      <c r="LXM1998" s="69"/>
      <c r="LXN1998" s="69"/>
      <c r="LXO1998" s="107"/>
      <c r="LXP1998" s="2"/>
      <c r="LXQ1998" s="15"/>
      <c r="LXR1998" s="15"/>
      <c r="LXS1998" s="80"/>
      <c r="LXT1998" s="52"/>
      <c r="LXU1998" s="69"/>
      <c r="LXV1998" s="69"/>
      <c r="LXW1998" s="69"/>
      <c r="LXX1998" s="107"/>
      <c r="LXY1998" s="2"/>
      <c r="LXZ1998" s="15"/>
      <c r="LYA1998" s="15"/>
      <c r="LYB1998" s="80"/>
      <c r="LYC1998" s="52"/>
      <c r="LYD1998" s="69"/>
      <c r="LYE1998" s="69"/>
      <c r="LYF1998" s="69"/>
      <c r="LYG1998" s="107"/>
      <c r="LYH1998" s="2"/>
      <c r="LYI1998" s="15"/>
      <c r="LYJ1998" s="15"/>
      <c r="LYK1998" s="80"/>
      <c r="LYL1998" s="52"/>
      <c r="LYM1998" s="69"/>
      <c r="LYN1998" s="69"/>
      <c r="LYO1998" s="69"/>
      <c r="LYP1998" s="107"/>
      <c r="LYQ1998" s="2"/>
      <c r="LYR1998" s="15"/>
      <c r="LYS1998" s="15"/>
      <c r="LYT1998" s="80"/>
      <c r="LYU1998" s="52"/>
      <c r="LYV1998" s="69"/>
      <c r="LYW1998" s="69"/>
      <c r="LYX1998" s="69"/>
      <c r="LYY1998" s="107"/>
      <c r="LYZ1998" s="2"/>
      <c r="LZA1998" s="15"/>
      <c r="LZB1998" s="15"/>
      <c r="LZC1998" s="80"/>
      <c r="LZD1998" s="52"/>
      <c r="LZE1998" s="69"/>
      <c r="LZF1998" s="69"/>
      <c r="LZG1998" s="69"/>
      <c r="LZH1998" s="107"/>
      <c r="LZI1998" s="2"/>
      <c r="LZJ1998" s="15"/>
      <c r="LZK1998" s="15"/>
      <c r="LZL1998" s="80"/>
      <c r="LZM1998" s="52"/>
      <c r="LZN1998" s="69"/>
      <c r="LZO1998" s="69"/>
      <c r="LZP1998" s="69"/>
      <c r="LZQ1998" s="107"/>
      <c r="LZR1998" s="2"/>
      <c r="LZS1998" s="15"/>
      <c r="LZT1998" s="15"/>
      <c r="LZU1998" s="80"/>
      <c r="LZV1998" s="52"/>
      <c r="LZW1998" s="69"/>
      <c r="LZX1998" s="69"/>
      <c r="LZY1998" s="69"/>
      <c r="LZZ1998" s="107"/>
      <c r="MAA1998" s="2"/>
      <c r="MAB1998" s="15"/>
      <c r="MAC1998" s="15"/>
      <c r="MAD1998" s="80"/>
      <c r="MAE1998" s="52"/>
      <c r="MAF1998" s="69"/>
      <c r="MAG1998" s="69"/>
      <c r="MAH1998" s="69"/>
      <c r="MAI1998" s="107"/>
      <c r="MAJ1998" s="2"/>
      <c r="MAK1998" s="15"/>
      <c r="MAL1998" s="15"/>
      <c r="MAM1998" s="80"/>
      <c r="MAN1998" s="52"/>
      <c r="MAO1998" s="69"/>
      <c r="MAP1998" s="69"/>
      <c r="MAQ1998" s="69"/>
      <c r="MAR1998" s="107"/>
      <c r="MAS1998" s="2"/>
      <c r="MAT1998" s="15"/>
      <c r="MAU1998" s="15"/>
      <c r="MAV1998" s="80"/>
      <c r="MAW1998" s="52"/>
      <c r="MAX1998" s="69"/>
      <c r="MAY1998" s="69"/>
      <c r="MAZ1998" s="69"/>
      <c r="MBA1998" s="107"/>
      <c r="MBB1998" s="2"/>
      <c r="MBC1998" s="15"/>
      <c r="MBD1998" s="15"/>
      <c r="MBE1998" s="80"/>
      <c r="MBF1998" s="52"/>
      <c r="MBG1998" s="69"/>
      <c r="MBH1998" s="69"/>
      <c r="MBI1998" s="69"/>
      <c r="MBJ1998" s="107"/>
      <c r="MBK1998" s="2"/>
      <c r="MBL1998" s="15"/>
      <c r="MBM1998" s="15"/>
      <c r="MBN1998" s="80"/>
      <c r="MBO1998" s="52"/>
      <c r="MBP1998" s="69"/>
      <c r="MBQ1998" s="69"/>
      <c r="MBR1998" s="69"/>
      <c r="MBS1998" s="107"/>
      <c r="MBT1998" s="2"/>
      <c r="MBU1998" s="15"/>
      <c r="MBV1998" s="15"/>
      <c r="MBW1998" s="80"/>
      <c r="MBX1998" s="52"/>
      <c r="MBY1998" s="69"/>
      <c r="MBZ1998" s="69"/>
      <c r="MCA1998" s="69"/>
      <c r="MCB1998" s="107"/>
      <c r="MCC1998" s="2"/>
      <c r="MCD1998" s="15"/>
      <c r="MCE1998" s="15"/>
      <c r="MCF1998" s="80"/>
      <c r="MCG1998" s="52"/>
      <c r="MCH1998" s="69"/>
      <c r="MCI1998" s="69"/>
      <c r="MCJ1998" s="69"/>
      <c r="MCK1998" s="107"/>
      <c r="MCL1998" s="2"/>
      <c r="MCM1998" s="15"/>
      <c r="MCN1998" s="15"/>
      <c r="MCO1998" s="80"/>
      <c r="MCP1998" s="52"/>
      <c r="MCQ1998" s="69"/>
      <c r="MCR1998" s="69"/>
      <c r="MCS1998" s="69"/>
      <c r="MCT1998" s="107"/>
      <c r="MCU1998" s="2"/>
      <c r="MCV1998" s="15"/>
      <c r="MCW1998" s="15"/>
      <c r="MCX1998" s="80"/>
      <c r="MCY1998" s="52"/>
      <c r="MCZ1998" s="69"/>
      <c r="MDA1998" s="69"/>
      <c r="MDB1998" s="69"/>
      <c r="MDC1998" s="107"/>
      <c r="MDD1998" s="2"/>
      <c r="MDE1998" s="15"/>
      <c r="MDF1998" s="15"/>
      <c r="MDG1998" s="80"/>
      <c r="MDH1998" s="52"/>
      <c r="MDI1998" s="69"/>
      <c r="MDJ1998" s="69"/>
      <c r="MDK1998" s="69"/>
      <c r="MDL1998" s="107"/>
      <c r="MDM1998" s="2"/>
      <c r="MDN1998" s="15"/>
      <c r="MDO1998" s="15"/>
      <c r="MDP1998" s="80"/>
      <c r="MDQ1998" s="52"/>
      <c r="MDR1998" s="69"/>
      <c r="MDS1998" s="69"/>
      <c r="MDT1998" s="69"/>
      <c r="MDU1998" s="107"/>
      <c r="MDV1998" s="2"/>
      <c r="MDW1998" s="15"/>
      <c r="MDX1998" s="15"/>
      <c r="MDY1998" s="80"/>
      <c r="MDZ1998" s="52"/>
      <c r="MEA1998" s="69"/>
      <c r="MEB1998" s="69"/>
      <c r="MEC1998" s="69"/>
      <c r="MED1998" s="107"/>
      <c r="MEE1998" s="2"/>
      <c r="MEF1998" s="15"/>
      <c r="MEG1998" s="15"/>
      <c r="MEH1998" s="80"/>
      <c r="MEI1998" s="52"/>
      <c r="MEJ1998" s="69"/>
      <c r="MEK1998" s="69"/>
      <c r="MEL1998" s="69"/>
      <c r="MEM1998" s="107"/>
      <c r="MEN1998" s="2"/>
      <c r="MEO1998" s="15"/>
      <c r="MEP1998" s="15"/>
      <c r="MEQ1998" s="80"/>
      <c r="MER1998" s="52"/>
      <c r="MES1998" s="69"/>
      <c r="MET1998" s="69"/>
      <c r="MEU1998" s="69"/>
      <c r="MEV1998" s="107"/>
      <c r="MEW1998" s="2"/>
      <c r="MEX1998" s="15"/>
      <c r="MEY1998" s="15"/>
      <c r="MEZ1998" s="80"/>
      <c r="MFA1998" s="52"/>
      <c r="MFB1998" s="69"/>
      <c r="MFC1998" s="69"/>
      <c r="MFD1998" s="69"/>
      <c r="MFE1998" s="107"/>
      <c r="MFF1998" s="2"/>
      <c r="MFG1998" s="15"/>
      <c r="MFH1998" s="15"/>
      <c r="MFI1998" s="80"/>
      <c r="MFJ1998" s="52"/>
      <c r="MFK1998" s="69"/>
      <c r="MFL1998" s="69"/>
      <c r="MFM1998" s="69"/>
      <c r="MFN1998" s="107"/>
      <c r="MFO1998" s="2"/>
      <c r="MFP1998" s="15"/>
      <c r="MFQ1998" s="15"/>
      <c r="MFR1998" s="80"/>
      <c r="MFS1998" s="52"/>
      <c r="MFT1998" s="69"/>
      <c r="MFU1998" s="69"/>
      <c r="MFV1998" s="69"/>
      <c r="MFW1998" s="107"/>
      <c r="MFX1998" s="2"/>
      <c r="MFY1998" s="15"/>
      <c r="MFZ1998" s="15"/>
      <c r="MGA1998" s="80"/>
      <c r="MGB1998" s="52"/>
      <c r="MGC1998" s="69"/>
      <c r="MGD1998" s="69"/>
      <c r="MGE1998" s="69"/>
      <c r="MGF1998" s="107"/>
      <c r="MGG1998" s="2"/>
      <c r="MGH1998" s="15"/>
      <c r="MGI1998" s="15"/>
      <c r="MGJ1998" s="80"/>
      <c r="MGK1998" s="52"/>
      <c r="MGL1998" s="69"/>
      <c r="MGM1998" s="69"/>
      <c r="MGN1998" s="69"/>
      <c r="MGO1998" s="107"/>
      <c r="MGP1998" s="2"/>
      <c r="MGQ1998" s="15"/>
      <c r="MGR1998" s="15"/>
      <c r="MGS1998" s="80"/>
      <c r="MGT1998" s="52"/>
      <c r="MGU1998" s="69"/>
      <c r="MGV1998" s="69"/>
      <c r="MGW1998" s="69"/>
      <c r="MGX1998" s="107"/>
      <c r="MGY1998" s="2"/>
      <c r="MGZ1998" s="15"/>
      <c r="MHA1998" s="15"/>
      <c r="MHB1998" s="80"/>
      <c r="MHC1998" s="52"/>
      <c r="MHD1998" s="69"/>
      <c r="MHE1998" s="69"/>
      <c r="MHF1998" s="69"/>
      <c r="MHG1998" s="107"/>
      <c r="MHH1998" s="2"/>
      <c r="MHI1998" s="15"/>
      <c r="MHJ1998" s="15"/>
      <c r="MHK1998" s="80"/>
      <c r="MHL1998" s="52"/>
      <c r="MHM1998" s="69"/>
      <c r="MHN1998" s="69"/>
      <c r="MHO1998" s="69"/>
      <c r="MHP1998" s="107"/>
      <c r="MHQ1998" s="2"/>
      <c r="MHR1998" s="15"/>
      <c r="MHS1998" s="15"/>
      <c r="MHT1998" s="80"/>
      <c r="MHU1998" s="52"/>
      <c r="MHV1998" s="69"/>
      <c r="MHW1998" s="69"/>
      <c r="MHX1998" s="69"/>
      <c r="MHY1998" s="107"/>
      <c r="MHZ1998" s="2"/>
      <c r="MIA1998" s="15"/>
      <c r="MIB1998" s="15"/>
      <c r="MIC1998" s="80"/>
      <c r="MID1998" s="52"/>
      <c r="MIE1998" s="69"/>
      <c r="MIF1998" s="69"/>
      <c r="MIG1998" s="69"/>
      <c r="MIH1998" s="107"/>
      <c r="MII1998" s="2"/>
      <c r="MIJ1998" s="15"/>
      <c r="MIK1998" s="15"/>
      <c r="MIL1998" s="80"/>
      <c r="MIM1998" s="52"/>
      <c r="MIN1998" s="69"/>
      <c r="MIO1998" s="69"/>
      <c r="MIP1998" s="69"/>
      <c r="MIQ1998" s="107"/>
      <c r="MIR1998" s="2"/>
      <c r="MIS1998" s="15"/>
      <c r="MIT1998" s="15"/>
      <c r="MIU1998" s="80"/>
      <c r="MIV1998" s="52"/>
      <c r="MIW1998" s="69"/>
      <c r="MIX1998" s="69"/>
      <c r="MIY1998" s="69"/>
      <c r="MIZ1998" s="107"/>
      <c r="MJA1998" s="2"/>
      <c r="MJB1998" s="15"/>
      <c r="MJC1998" s="15"/>
      <c r="MJD1998" s="80"/>
      <c r="MJE1998" s="52"/>
      <c r="MJF1998" s="69"/>
      <c r="MJG1998" s="69"/>
      <c r="MJH1998" s="69"/>
      <c r="MJI1998" s="107"/>
      <c r="MJJ1998" s="2"/>
      <c r="MJK1998" s="15"/>
      <c r="MJL1998" s="15"/>
      <c r="MJM1998" s="80"/>
      <c r="MJN1998" s="52"/>
      <c r="MJO1998" s="69"/>
      <c r="MJP1998" s="69"/>
      <c r="MJQ1998" s="69"/>
      <c r="MJR1998" s="107"/>
      <c r="MJS1998" s="2"/>
      <c r="MJT1998" s="15"/>
      <c r="MJU1998" s="15"/>
      <c r="MJV1998" s="80"/>
      <c r="MJW1998" s="52"/>
      <c r="MJX1998" s="69"/>
      <c r="MJY1998" s="69"/>
      <c r="MJZ1998" s="69"/>
      <c r="MKA1998" s="107"/>
      <c r="MKB1998" s="2"/>
      <c r="MKC1998" s="15"/>
      <c r="MKD1998" s="15"/>
      <c r="MKE1998" s="80"/>
      <c r="MKF1998" s="52"/>
      <c r="MKG1998" s="69"/>
      <c r="MKH1998" s="69"/>
      <c r="MKI1998" s="69"/>
      <c r="MKJ1998" s="107"/>
      <c r="MKK1998" s="2"/>
      <c r="MKL1998" s="15"/>
      <c r="MKM1998" s="15"/>
      <c r="MKN1998" s="80"/>
      <c r="MKO1998" s="52"/>
      <c r="MKP1998" s="69"/>
      <c r="MKQ1998" s="69"/>
      <c r="MKR1998" s="69"/>
      <c r="MKS1998" s="107"/>
      <c r="MKT1998" s="2"/>
      <c r="MKU1998" s="15"/>
      <c r="MKV1998" s="15"/>
      <c r="MKW1998" s="80"/>
      <c r="MKX1998" s="52"/>
      <c r="MKY1998" s="69"/>
      <c r="MKZ1998" s="69"/>
      <c r="MLA1998" s="69"/>
      <c r="MLB1998" s="107"/>
      <c r="MLC1998" s="2"/>
      <c r="MLD1998" s="15"/>
      <c r="MLE1998" s="15"/>
      <c r="MLF1998" s="80"/>
      <c r="MLG1998" s="52"/>
      <c r="MLH1998" s="69"/>
      <c r="MLI1998" s="69"/>
      <c r="MLJ1998" s="69"/>
      <c r="MLK1998" s="107"/>
      <c r="MLL1998" s="2"/>
      <c r="MLM1998" s="15"/>
      <c r="MLN1998" s="15"/>
      <c r="MLO1998" s="80"/>
      <c r="MLP1998" s="52"/>
      <c r="MLQ1998" s="69"/>
      <c r="MLR1998" s="69"/>
      <c r="MLS1998" s="69"/>
      <c r="MLT1998" s="107"/>
      <c r="MLU1998" s="2"/>
      <c r="MLV1998" s="15"/>
      <c r="MLW1998" s="15"/>
      <c r="MLX1998" s="80"/>
      <c r="MLY1998" s="52"/>
      <c r="MLZ1998" s="69"/>
      <c r="MMA1998" s="69"/>
      <c r="MMB1998" s="69"/>
      <c r="MMC1998" s="107"/>
      <c r="MMD1998" s="2"/>
      <c r="MME1998" s="15"/>
      <c r="MMF1998" s="15"/>
      <c r="MMG1998" s="80"/>
      <c r="MMH1998" s="52"/>
      <c r="MMI1998" s="69"/>
      <c r="MMJ1998" s="69"/>
      <c r="MMK1998" s="69"/>
      <c r="MML1998" s="107"/>
      <c r="MMM1998" s="2"/>
      <c r="MMN1998" s="15"/>
      <c r="MMO1998" s="15"/>
      <c r="MMP1998" s="80"/>
      <c r="MMQ1998" s="52"/>
      <c r="MMR1998" s="69"/>
      <c r="MMS1998" s="69"/>
      <c r="MMT1998" s="69"/>
      <c r="MMU1998" s="107"/>
      <c r="MMV1998" s="2"/>
      <c r="MMW1998" s="15"/>
      <c r="MMX1998" s="15"/>
      <c r="MMY1998" s="80"/>
      <c r="MMZ1998" s="52"/>
      <c r="MNA1998" s="69"/>
      <c r="MNB1998" s="69"/>
      <c r="MNC1998" s="69"/>
      <c r="MND1998" s="107"/>
      <c r="MNE1998" s="2"/>
      <c r="MNF1998" s="15"/>
      <c r="MNG1998" s="15"/>
      <c r="MNH1998" s="80"/>
      <c r="MNI1998" s="52"/>
      <c r="MNJ1998" s="69"/>
      <c r="MNK1998" s="69"/>
      <c r="MNL1998" s="69"/>
      <c r="MNM1998" s="107"/>
      <c r="MNN1998" s="2"/>
      <c r="MNO1998" s="15"/>
      <c r="MNP1998" s="15"/>
      <c r="MNQ1998" s="80"/>
      <c r="MNR1998" s="52"/>
      <c r="MNS1998" s="69"/>
      <c r="MNT1998" s="69"/>
      <c r="MNU1998" s="69"/>
      <c r="MNV1998" s="107"/>
      <c r="MNW1998" s="2"/>
      <c r="MNX1998" s="15"/>
      <c r="MNY1998" s="15"/>
      <c r="MNZ1998" s="80"/>
      <c r="MOA1998" s="52"/>
      <c r="MOB1998" s="69"/>
      <c r="MOC1998" s="69"/>
      <c r="MOD1998" s="69"/>
      <c r="MOE1998" s="107"/>
      <c r="MOF1998" s="2"/>
      <c r="MOG1998" s="15"/>
      <c r="MOH1998" s="15"/>
      <c r="MOI1998" s="80"/>
      <c r="MOJ1998" s="52"/>
      <c r="MOK1998" s="69"/>
      <c r="MOL1998" s="69"/>
      <c r="MOM1998" s="69"/>
      <c r="MON1998" s="107"/>
      <c r="MOO1998" s="2"/>
      <c r="MOP1998" s="15"/>
      <c r="MOQ1998" s="15"/>
      <c r="MOR1998" s="80"/>
      <c r="MOS1998" s="52"/>
      <c r="MOT1998" s="69"/>
      <c r="MOU1998" s="69"/>
      <c r="MOV1998" s="69"/>
      <c r="MOW1998" s="107"/>
      <c r="MOX1998" s="2"/>
      <c r="MOY1998" s="15"/>
      <c r="MOZ1998" s="15"/>
      <c r="MPA1998" s="80"/>
      <c r="MPB1998" s="52"/>
      <c r="MPC1998" s="69"/>
      <c r="MPD1998" s="69"/>
      <c r="MPE1998" s="69"/>
      <c r="MPF1998" s="107"/>
      <c r="MPG1998" s="2"/>
      <c r="MPH1998" s="15"/>
      <c r="MPI1998" s="15"/>
      <c r="MPJ1998" s="80"/>
      <c r="MPK1998" s="52"/>
      <c r="MPL1998" s="69"/>
      <c r="MPM1998" s="69"/>
      <c r="MPN1998" s="69"/>
      <c r="MPO1998" s="107"/>
      <c r="MPP1998" s="2"/>
      <c r="MPQ1998" s="15"/>
      <c r="MPR1998" s="15"/>
      <c r="MPS1998" s="80"/>
      <c r="MPT1998" s="52"/>
      <c r="MPU1998" s="69"/>
      <c r="MPV1998" s="69"/>
      <c r="MPW1998" s="69"/>
      <c r="MPX1998" s="107"/>
      <c r="MPY1998" s="2"/>
      <c r="MPZ1998" s="15"/>
      <c r="MQA1998" s="15"/>
      <c r="MQB1998" s="80"/>
      <c r="MQC1998" s="52"/>
      <c r="MQD1998" s="69"/>
      <c r="MQE1998" s="69"/>
      <c r="MQF1998" s="69"/>
      <c r="MQG1998" s="107"/>
      <c r="MQH1998" s="2"/>
      <c r="MQI1998" s="15"/>
      <c r="MQJ1998" s="15"/>
      <c r="MQK1998" s="80"/>
      <c r="MQL1998" s="52"/>
      <c r="MQM1998" s="69"/>
      <c r="MQN1998" s="69"/>
      <c r="MQO1998" s="69"/>
      <c r="MQP1998" s="107"/>
      <c r="MQQ1998" s="2"/>
      <c r="MQR1998" s="15"/>
      <c r="MQS1998" s="15"/>
      <c r="MQT1998" s="80"/>
      <c r="MQU1998" s="52"/>
      <c r="MQV1998" s="69"/>
      <c r="MQW1998" s="69"/>
      <c r="MQX1998" s="69"/>
      <c r="MQY1998" s="107"/>
      <c r="MQZ1998" s="2"/>
      <c r="MRA1998" s="15"/>
      <c r="MRB1998" s="15"/>
      <c r="MRC1998" s="80"/>
      <c r="MRD1998" s="52"/>
      <c r="MRE1998" s="69"/>
      <c r="MRF1998" s="69"/>
      <c r="MRG1998" s="69"/>
      <c r="MRH1998" s="107"/>
      <c r="MRI1998" s="2"/>
      <c r="MRJ1998" s="15"/>
      <c r="MRK1998" s="15"/>
      <c r="MRL1998" s="80"/>
      <c r="MRM1998" s="52"/>
      <c r="MRN1998" s="69"/>
      <c r="MRO1998" s="69"/>
      <c r="MRP1998" s="69"/>
      <c r="MRQ1998" s="107"/>
      <c r="MRR1998" s="2"/>
      <c r="MRS1998" s="15"/>
      <c r="MRT1998" s="15"/>
      <c r="MRU1998" s="80"/>
      <c r="MRV1998" s="52"/>
      <c r="MRW1998" s="69"/>
      <c r="MRX1998" s="69"/>
      <c r="MRY1998" s="69"/>
      <c r="MRZ1998" s="107"/>
      <c r="MSA1998" s="2"/>
      <c r="MSB1998" s="15"/>
      <c r="MSC1998" s="15"/>
      <c r="MSD1998" s="80"/>
      <c r="MSE1998" s="52"/>
      <c r="MSF1998" s="69"/>
      <c r="MSG1998" s="69"/>
      <c r="MSH1998" s="69"/>
      <c r="MSI1998" s="107"/>
      <c r="MSJ1998" s="2"/>
      <c r="MSK1998" s="15"/>
      <c r="MSL1998" s="15"/>
      <c r="MSM1998" s="80"/>
      <c r="MSN1998" s="52"/>
      <c r="MSO1998" s="69"/>
      <c r="MSP1998" s="69"/>
      <c r="MSQ1998" s="69"/>
      <c r="MSR1998" s="107"/>
      <c r="MSS1998" s="2"/>
      <c r="MST1998" s="15"/>
      <c r="MSU1998" s="15"/>
      <c r="MSV1998" s="80"/>
      <c r="MSW1998" s="52"/>
      <c r="MSX1998" s="69"/>
      <c r="MSY1998" s="69"/>
      <c r="MSZ1998" s="69"/>
      <c r="MTA1998" s="107"/>
      <c r="MTB1998" s="2"/>
      <c r="MTC1998" s="15"/>
      <c r="MTD1998" s="15"/>
      <c r="MTE1998" s="80"/>
      <c r="MTF1998" s="52"/>
      <c r="MTG1998" s="69"/>
      <c r="MTH1998" s="69"/>
      <c r="MTI1998" s="69"/>
      <c r="MTJ1998" s="107"/>
      <c r="MTK1998" s="2"/>
      <c r="MTL1998" s="15"/>
      <c r="MTM1998" s="15"/>
      <c r="MTN1998" s="80"/>
      <c r="MTO1998" s="52"/>
      <c r="MTP1998" s="69"/>
      <c r="MTQ1998" s="69"/>
      <c r="MTR1998" s="69"/>
      <c r="MTS1998" s="107"/>
      <c r="MTT1998" s="2"/>
      <c r="MTU1998" s="15"/>
      <c r="MTV1998" s="15"/>
      <c r="MTW1998" s="80"/>
      <c r="MTX1998" s="52"/>
      <c r="MTY1998" s="69"/>
      <c r="MTZ1998" s="69"/>
      <c r="MUA1998" s="69"/>
      <c r="MUB1998" s="107"/>
      <c r="MUC1998" s="2"/>
      <c r="MUD1998" s="15"/>
      <c r="MUE1998" s="15"/>
      <c r="MUF1998" s="80"/>
      <c r="MUG1998" s="52"/>
      <c r="MUH1998" s="69"/>
      <c r="MUI1998" s="69"/>
      <c r="MUJ1998" s="69"/>
      <c r="MUK1998" s="107"/>
      <c r="MUL1998" s="2"/>
      <c r="MUM1998" s="15"/>
      <c r="MUN1998" s="15"/>
      <c r="MUO1998" s="80"/>
      <c r="MUP1998" s="52"/>
      <c r="MUQ1998" s="69"/>
      <c r="MUR1998" s="69"/>
      <c r="MUS1998" s="69"/>
      <c r="MUT1998" s="107"/>
      <c r="MUU1998" s="2"/>
      <c r="MUV1998" s="15"/>
      <c r="MUW1998" s="15"/>
      <c r="MUX1998" s="80"/>
      <c r="MUY1998" s="52"/>
      <c r="MUZ1998" s="69"/>
      <c r="MVA1998" s="69"/>
      <c r="MVB1998" s="69"/>
      <c r="MVC1998" s="107"/>
      <c r="MVD1998" s="2"/>
      <c r="MVE1998" s="15"/>
      <c r="MVF1998" s="15"/>
      <c r="MVG1998" s="80"/>
      <c r="MVH1998" s="52"/>
      <c r="MVI1998" s="69"/>
      <c r="MVJ1998" s="69"/>
      <c r="MVK1998" s="69"/>
      <c r="MVL1998" s="107"/>
      <c r="MVM1998" s="2"/>
      <c r="MVN1998" s="15"/>
      <c r="MVO1998" s="15"/>
      <c r="MVP1998" s="80"/>
      <c r="MVQ1998" s="52"/>
      <c r="MVR1998" s="69"/>
      <c r="MVS1998" s="69"/>
      <c r="MVT1998" s="69"/>
      <c r="MVU1998" s="107"/>
      <c r="MVV1998" s="2"/>
      <c r="MVW1998" s="15"/>
      <c r="MVX1998" s="15"/>
      <c r="MVY1998" s="80"/>
      <c r="MVZ1998" s="52"/>
      <c r="MWA1998" s="69"/>
      <c r="MWB1998" s="69"/>
      <c r="MWC1998" s="69"/>
      <c r="MWD1998" s="107"/>
      <c r="MWE1998" s="2"/>
      <c r="MWF1998" s="15"/>
      <c r="MWG1998" s="15"/>
      <c r="MWH1998" s="80"/>
      <c r="MWI1998" s="52"/>
      <c r="MWJ1998" s="69"/>
      <c r="MWK1998" s="69"/>
      <c r="MWL1998" s="69"/>
      <c r="MWM1998" s="107"/>
      <c r="MWN1998" s="2"/>
      <c r="MWO1998" s="15"/>
      <c r="MWP1998" s="15"/>
      <c r="MWQ1998" s="80"/>
      <c r="MWR1998" s="52"/>
      <c r="MWS1998" s="69"/>
      <c r="MWT1998" s="69"/>
      <c r="MWU1998" s="69"/>
      <c r="MWV1998" s="107"/>
      <c r="MWW1998" s="2"/>
      <c r="MWX1998" s="15"/>
      <c r="MWY1998" s="15"/>
      <c r="MWZ1998" s="80"/>
      <c r="MXA1998" s="52"/>
      <c r="MXB1998" s="69"/>
      <c r="MXC1998" s="69"/>
      <c r="MXD1998" s="69"/>
      <c r="MXE1998" s="107"/>
      <c r="MXF1998" s="2"/>
      <c r="MXG1998" s="15"/>
      <c r="MXH1998" s="15"/>
      <c r="MXI1998" s="80"/>
      <c r="MXJ1998" s="52"/>
      <c r="MXK1998" s="69"/>
      <c r="MXL1998" s="69"/>
      <c r="MXM1998" s="69"/>
      <c r="MXN1998" s="107"/>
      <c r="MXO1998" s="2"/>
      <c r="MXP1998" s="15"/>
      <c r="MXQ1998" s="15"/>
      <c r="MXR1998" s="80"/>
      <c r="MXS1998" s="52"/>
      <c r="MXT1998" s="69"/>
      <c r="MXU1998" s="69"/>
      <c r="MXV1998" s="69"/>
      <c r="MXW1998" s="107"/>
      <c r="MXX1998" s="2"/>
      <c r="MXY1998" s="15"/>
      <c r="MXZ1998" s="15"/>
      <c r="MYA1998" s="80"/>
      <c r="MYB1998" s="52"/>
      <c r="MYC1998" s="69"/>
      <c r="MYD1998" s="69"/>
      <c r="MYE1998" s="69"/>
      <c r="MYF1998" s="107"/>
      <c r="MYG1998" s="2"/>
      <c r="MYH1998" s="15"/>
      <c r="MYI1998" s="15"/>
      <c r="MYJ1998" s="80"/>
      <c r="MYK1998" s="52"/>
      <c r="MYL1998" s="69"/>
      <c r="MYM1998" s="69"/>
      <c r="MYN1998" s="69"/>
      <c r="MYO1998" s="107"/>
      <c r="MYP1998" s="2"/>
      <c r="MYQ1998" s="15"/>
      <c r="MYR1998" s="15"/>
      <c r="MYS1998" s="80"/>
      <c r="MYT1998" s="52"/>
      <c r="MYU1998" s="69"/>
      <c r="MYV1998" s="69"/>
      <c r="MYW1998" s="69"/>
      <c r="MYX1998" s="107"/>
      <c r="MYY1998" s="2"/>
      <c r="MYZ1998" s="15"/>
      <c r="MZA1998" s="15"/>
      <c r="MZB1998" s="80"/>
      <c r="MZC1998" s="52"/>
      <c r="MZD1998" s="69"/>
      <c r="MZE1998" s="69"/>
      <c r="MZF1998" s="69"/>
      <c r="MZG1998" s="107"/>
      <c r="MZH1998" s="2"/>
      <c r="MZI1998" s="15"/>
      <c r="MZJ1998" s="15"/>
      <c r="MZK1998" s="80"/>
      <c r="MZL1998" s="52"/>
      <c r="MZM1998" s="69"/>
      <c r="MZN1998" s="69"/>
      <c r="MZO1998" s="69"/>
      <c r="MZP1998" s="107"/>
      <c r="MZQ1998" s="2"/>
      <c r="MZR1998" s="15"/>
      <c r="MZS1998" s="15"/>
      <c r="MZT1998" s="80"/>
      <c r="MZU1998" s="52"/>
      <c r="MZV1998" s="69"/>
      <c r="MZW1998" s="69"/>
      <c r="MZX1998" s="69"/>
      <c r="MZY1998" s="107"/>
      <c r="MZZ1998" s="2"/>
      <c r="NAA1998" s="15"/>
      <c r="NAB1998" s="15"/>
      <c r="NAC1998" s="80"/>
      <c r="NAD1998" s="52"/>
      <c r="NAE1998" s="69"/>
      <c r="NAF1998" s="69"/>
      <c r="NAG1998" s="69"/>
      <c r="NAH1998" s="107"/>
      <c r="NAI1998" s="2"/>
      <c r="NAJ1998" s="15"/>
      <c r="NAK1998" s="15"/>
      <c r="NAL1998" s="80"/>
      <c r="NAM1998" s="52"/>
      <c r="NAN1998" s="69"/>
      <c r="NAO1998" s="69"/>
      <c r="NAP1998" s="69"/>
      <c r="NAQ1998" s="107"/>
      <c r="NAR1998" s="2"/>
      <c r="NAS1998" s="15"/>
      <c r="NAT1998" s="15"/>
      <c r="NAU1998" s="80"/>
      <c r="NAV1998" s="52"/>
      <c r="NAW1998" s="69"/>
      <c r="NAX1998" s="69"/>
      <c r="NAY1998" s="69"/>
      <c r="NAZ1998" s="107"/>
      <c r="NBA1998" s="2"/>
      <c r="NBB1998" s="15"/>
      <c r="NBC1998" s="15"/>
      <c r="NBD1998" s="80"/>
      <c r="NBE1998" s="52"/>
      <c r="NBF1998" s="69"/>
      <c r="NBG1998" s="69"/>
      <c r="NBH1998" s="69"/>
      <c r="NBI1998" s="107"/>
      <c r="NBJ1998" s="2"/>
      <c r="NBK1998" s="15"/>
      <c r="NBL1998" s="15"/>
      <c r="NBM1998" s="80"/>
      <c r="NBN1998" s="52"/>
      <c r="NBO1998" s="69"/>
      <c r="NBP1998" s="69"/>
      <c r="NBQ1998" s="69"/>
      <c r="NBR1998" s="107"/>
      <c r="NBS1998" s="2"/>
      <c r="NBT1998" s="15"/>
      <c r="NBU1998" s="15"/>
      <c r="NBV1998" s="80"/>
      <c r="NBW1998" s="52"/>
      <c r="NBX1998" s="69"/>
      <c r="NBY1998" s="69"/>
      <c r="NBZ1998" s="69"/>
      <c r="NCA1998" s="107"/>
      <c r="NCB1998" s="2"/>
      <c r="NCC1998" s="15"/>
      <c r="NCD1998" s="15"/>
      <c r="NCE1998" s="80"/>
      <c r="NCF1998" s="52"/>
      <c r="NCG1998" s="69"/>
      <c r="NCH1998" s="69"/>
      <c r="NCI1998" s="69"/>
      <c r="NCJ1998" s="107"/>
      <c r="NCK1998" s="2"/>
      <c r="NCL1998" s="15"/>
      <c r="NCM1998" s="15"/>
      <c r="NCN1998" s="80"/>
      <c r="NCO1998" s="52"/>
      <c r="NCP1998" s="69"/>
      <c r="NCQ1998" s="69"/>
      <c r="NCR1998" s="69"/>
      <c r="NCS1998" s="107"/>
      <c r="NCT1998" s="2"/>
      <c r="NCU1998" s="15"/>
      <c r="NCV1998" s="15"/>
      <c r="NCW1998" s="80"/>
      <c r="NCX1998" s="52"/>
      <c r="NCY1998" s="69"/>
      <c r="NCZ1998" s="69"/>
      <c r="NDA1998" s="69"/>
      <c r="NDB1998" s="107"/>
      <c r="NDC1998" s="2"/>
      <c r="NDD1998" s="15"/>
      <c r="NDE1998" s="15"/>
      <c r="NDF1998" s="80"/>
      <c r="NDG1998" s="52"/>
      <c r="NDH1998" s="69"/>
      <c r="NDI1998" s="69"/>
      <c r="NDJ1998" s="69"/>
      <c r="NDK1998" s="107"/>
      <c r="NDL1998" s="2"/>
      <c r="NDM1998" s="15"/>
      <c r="NDN1998" s="15"/>
      <c r="NDO1998" s="80"/>
      <c r="NDP1998" s="52"/>
      <c r="NDQ1998" s="69"/>
      <c r="NDR1998" s="69"/>
      <c r="NDS1998" s="69"/>
      <c r="NDT1998" s="107"/>
      <c r="NDU1998" s="2"/>
      <c r="NDV1998" s="15"/>
      <c r="NDW1998" s="15"/>
      <c r="NDX1998" s="80"/>
      <c r="NDY1998" s="52"/>
      <c r="NDZ1998" s="69"/>
      <c r="NEA1998" s="69"/>
      <c r="NEB1998" s="69"/>
      <c r="NEC1998" s="107"/>
      <c r="NED1998" s="2"/>
      <c r="NEE1998" s="15"/>
      <c r="NEF1998" s="15"/>
      <c r="NEG1998" s="80"/>
      <c r="NEH1998" s="52"/>
      <c r="NEI1998" s="69"/>
      <c r="NEJ1998" s="69"/>
      <c r="NEK1998" s="69"/>
      <c r="NEL1998" s="107"/>
      <c r="NEM1998" s="2"/>
      <c r="NEN1998" s="15"/>
      <c r="NEO1998" s="15"/>
      <c r="NEP1998" s="80"/>
      <c r="NEQ1998" s="52"/>
      <c r="NER1998" s="69"/>
      <c r="NES1998" s="69"/>
      <c r="NET1998" s="69"/>
      <c r="NEU1998" s="107"/>
      <c r="NEV1998" s="2"/>
      <c r="NEW1998" s="15"/>
      <c r="NEX1998" s="15"/>
      <c r="NEY1998" s="80"/>
      <c r="NEZ1998" s="52"/>
      <c r="NFA1998" s="69"/>
      <c r="NFB1998" s="69"/>
      <c r="NFC1998" s="69"/>
      <c r="NFD1998" s="107"/>
      <c r="NFE1998" s="2"/>
      <c r="NFF1998" s="15"/>
      <c r="NFG1998" s="15"/>
      <c r="NFH1998" s="80"/>
      <c r="NFI1998" s="52"/>
      <c r="NFJ1998" s="69"/>
      <c r="NFK1998" s="69"/>
      <c r="NFL1998" s="69"/>
      <c r="NFM1998" s="107"/>
      <c r="NFN1998" s="2"/>
      <c r="NFO1998" s="15"/>
      <c r="NFP1998" s="15"/>
      <c r="NFQ1998" s="80"/>
      <c r="NFR1998" s="52"/>
      <c r="NFS1998" s="69"/>
      <c r="NFT1998" s="69"/>
      <c r="NFU1998" s="69"/>
      <c r="NFV1998" s="107"/>
      <c r="NFW1998" s="2"/>
      <c r="NFX1998" s="15"/>
      <c r="NFY1998" s="15"/>
      <c r="NFZ1998" s="80"/>
      <c r="NGA1998" s="52"/>
      <c r="NGB1998" s="69"/>
      <c r="NGC1998" s="69"/>
      <c r="NGD1998" s="69"/>
      <c r="NGE1998" s="107"/>
      <c r="NGF1998" s="2"/>
      <c r="NGG1998" s="15"/>
      <c r="NGH1998" s="15"/>
      <c r="NGI1998" s="80"/>
      <c r="NGJ1998" s="52"/>
      <c r="NGK1998" s="69"/>
      <c r="NGL1998" s="69"/>
      <c r="NGM1998" s="69"/>
      <c r="NGN1998" s="107"/>
      <c r="NGO1998" s="2"/>
      <c r="NGP1998" s="15"/>
      <c r="NGQ1998" s="15"/>
      <c r="NGR1998" s="80"/>
      <c r="NGS1998" s="52"/>
      <c r="NGT1998" s="69"/>
      <c r="NGU1998" s="69"/>
      <c r="NGV1998" s="69"/>
      <c r="NGW1998" s="107"/>
      <c r="NGX1998" s="2"/>
      <c r="NGY1998" s="15"/>
      <c r="NGZ1998" s="15"/>
      <c r="NHA1998" s="80"/>
      <c r="NHB1998" s="52"/>
      <c r="NHC1998" s="69"/>
      <c r="NHD1998" s="69"/>
      <c r="NHE1998" s="69"/>
      <c r="NHF1998" s="107"/>
      <c r="NHG1998" s="2"/>
      <c r="NHH1998" s="15"/>
      <c r="NHI1998" s="15"/>
      <c r="NHJ1998" s="80"/>
      <c r="NHK1998" s="52"/>
      <c r="NHL1998" s="69"/>
      <c r="NHM1998" s="69"/>
      <c r="NHN1998" s="69"/>
      <c r="NHO1998" s="107"/>
      <c r="NHP1998" s="2"/>
      <c r="NHQ1998" s="15"/>
      <c r="NHR1998" s="15"/>
      <c r="NHS1998" s="80"/>
      <c r="NHT1998" s="52"/>
      <c r="NHU1998" s="69"/>
      <c r="NHV1998" s="69"/>
      <c r="NHW1998" s="69"/>
      <c r="NHX1998" s="107"/>
      <c r="NHY1998" s="2"/>
      <c r="NHZ1998" s="15"/>
      <c r="NIA1998" s="15"/>
      <c r="NIB1998" s="80"/>
      <c r="NIC1998" s="52"/>
      <c r="NID1998" s="69"/>
      <c r="NIE1998" s="69"/>
      <c r="NIF1998" s="69"/>
      <c r="NIG1998" s="107"/>
      <c r="NIH1998" s="2"/>
      <c r="NII1998" s="15"/>
      <c r="NIJ1998" s="15"/>
      <c r="NIK1998" s="80"/>
      <c r="NIL1998" s="52"/>
      <c r="NIM1998" s="69"/>
      <c r="NIN1998" s="69"/>
      <c r="NIO1998" s="69"/>
      <c r="NIP1998" s="107"/>
      <c r="NIQ1998" s="2"/>
      <c r="NIR1998" s="15"/>
      <c r="NIS1998" s="15"/>
      <c r="NIT1998" s="80"/>
      <c r="NIU1998" s="52"/>
      <c r="NIV1998" s="69"/>
      <c r="NIW1998" s="69"/>
      <c r="NIX1998" s="69"/>
      <c r="NIY1998" s="107"/>
      <c r="NIZ1998" s="2"/>
      <c r="NJA1998" s="15"/>
      <c r="NJB1998" s="15"/>
      <c r="NJC1998" s="80"/>
      <c r="NJD1998" s="52"/>
      <c r="NJE1998" s="69"/>
      <c r="NJF1998" s="69"/>
      <c r="NJG1998" s="69"/>
      <c r="NJH1998" s="107"/>
      <c r="NJI1998" s="2"/>
      <c r="NJJ1998" s="15"/>
      <c r="NJK1998" s="15"/>
      <c r="NJL1998" s="80"/>
      <c r="NJM1998" s="52"/>
      <c r="NJN1998" s="69"/>
      <c r="NJO1998" s="69"/>
      <c r="NJP1998" s="69"/>
      <c r="NJQ1998" s="107"/>
      <c r="NJR1998" s="2"/>
      <c r="NJS1998" s="15"/>
      <c r="NJT1998" s="15"/>
      <c r="NJU1998" s="80"/>
      <c r="NJV1998" s="52"/>
      <c r="NJW1998" s="69"/>
      <c r="NJX1998" s="69"/>
      <c r="NJY1998" s="69"/>
      <c r="NJZ1998" s="107"/>
      <c r="NKA1998" s="2"/>
      <c r="NKB1998" s="15"/>
      <c r="NKC1998" s="15"/>
      <c r="NKD1998" s="80"/>
      <c r="NKE1998" s="52"/>
      <c r="NKF1998" s="69"/>
      <c r="NKG1998" s="69"/>
      <c r="NKH1998" s="69"/>
      <c r="NKI1998" s="107"/>
      <c r="NKJ1998" s="2"/>
      <c r="NKK1998" s="15"/>
      <c r="NKL1998" s="15"/>
      <c r="NKM1998" s="80"/>
      <c r="NKN1998" s="52"/>
      <c r="NKO1998" s="69"/>
      <c r="NKP1998" s="69"/>
      <c r="NKQ1998" s="69"/>
      <c r="NKR1998" s="107"/>
      <c r="NKS1998" s="2"/>
      <c r="NKT1998" s="15"/>
      <c r="NKU1998" s="15"/>
      <c r="NKV1998" s="80"/>
      <c r="NKW1998" s="52"/>
      <c r="NKX1998" s="69"/>
      <c r="NKY1998" s="69"/>
      <c r="NKZ1998" s="69"/>
      <c r="NLA1998" s="107"/>
      <c r="NLB1998" s="2"/>
      <c r="NLC1998" s="15"/>
      <c r="NLD1998" s="15"/>
      <c r="NLE1998" s="80"/>
      <c r="NLF1998" s="52"/>
      <c r="NLG1998" s="69"/>
      <c r="NLH1998" s="69"/>
      <c r="NLI1998" s="69"/>
      <c r="NLJ1998" s="107"/>
      <c r="NLK1998" s="2"/>
      <c r="NLL1998" s="15"/>
      <c r="NLM1998" s="15"/>
      <c r="NLN1998" s="80"/>
      <c r="NLO1998" s="52"/>
      <c r="NLP1998" s="69"/>
      <c r="NLQ1998" s="69"/>
      <c r="NLR1998" s="69"/>
      <c r="NLS1998" s="107"/>
      <c r="NLT1998" s="2"/>
      <c r="NLU1998" s="15"/>
      <c r="NLV1998" s="15"/>
      <c r="NLW1998" s="80"/>
      <c r="NLX1998" s="52"/>
      <c r="NLY1998" s="69"/>
      <c r="NLZ1998" s="69"/>
      <c r="NMA1998" s="69"/>
      <c r="NMB1998" s="107"/>
      <c r="NMC1998" s="2"/>
      <c r="NMD1998" s="15"/>
      <c r="NME1998" s="15"/>
      <c r="NMF1998" s="80"/>
      <c r="NMG1998" s="52"/>
      <c r="NMH1998" s="69"/>
      <c r="NMI1998" s="69"/>
      <c r="NMJ1998" s="69"/>
      <c r="NMK1998" s="107"/>
      <c r="NML1998" s="2"/>
      <c r="NMM1998" s="15"/>
      <c r="NMN1998" s="15"/>
      <c r="NMO1998" s="80"/>
      <c r="NMP1998" s="52"/>
      <c r="NMQ1998" s="69"/>
      <c r="NMR1998" s="69"/>
      <c r="NMS1998" s="69"/>
      <c r="NMT1998" s="107"/>
      <c r="NMU1998" s="2"/>
      <c r="NMV1998" s="15"/>
      <c r="NMW1998" s="15"/>
      <c r="NMX1998" s="80"/>
      <c r="NMY1998" s="52"/>
      <c r="NMZ1998" s="69"/>
      <c r="NNA1998" s="69"/>
      <c r="NNB1998" s="69"/>
      <c r="NNC1998" s="107"/>
      <c r="NND1998" s="2"/>
      <c r="NNE1998" s="15"/>
      <c r="NNF1998" s="15"/>
      <c r="NNG1998" s="80"/>
      <c r="NNH1998" s="52"/>
      <c r="NNI1998" s="69"/>
      <c r="NNJ1998" s="69"/>
      <c r="NNK1998" s="69"/>
      <c r="NNL1998" s="107"/>
      <c r="NNM1998" s="2"/>
      <c r="NNN1998" s="15"/>
      <c r="NNO1998" s="15"/>
      <c r="NNP1998" s="80"/>
      <c r="NNQ1998" s="52"/>
      <c r="NNR1998" s="69"/>
      <c r="NNS1998" s="69"/>
      <c r="NNT1998" s="69"/>
      <c r="NNU1998" s="107"/>
      <c r="NNV1998" s="2"/>
      <c r="NNW1998" s="15"/>
      <c r="NNX1998" s="15"/>
      <c r="NNY1998" s="80"/>
      <c r="NNZ1998" s="52"/>
      <c r="NOA1998" s="69"/>
      <c r="NOB1998" s="69"/>
      <c r="NOC1998" s="69"/>
      <c r="NOD1998" s="107"/>
      <c r="NOE1998" s="2"/>
      <c r="NOF1998" s="15"/>
      <c r="NOG1998" s="15"/>
      <c r="NOH1998" s="80"/>
      <c r="NOI1998" s="52"/>
      <c r="NOJ1998" s="69"/>
      <c r="NOK1998" s="69"/>
      <c r="NOL1998" s="69"/>
      <c r="NOM1998" s="107"/>
      <c r="NON1998" s="2"/>
      <c r="NOO1998" s="15"/>
      <c r="NOP1998" s="15"/>
      <c r="NOQ1998" s="80"/>
      <c r="NOR1998" s="52"/>
      <c r="NOS1998" s="69"/>
      <c r="NOT1998" s="69"/>
      <c r="NOU1998" s="69"/>
      <c r="NOV1998" s="107"/>
      <c r="NOW1998" s="2"/>
      <c r="NOX1998" s="15"/>
      <c r="NOY1998" s="15"/>
      <c r="NOZ1998" s="80"/>
      <c r="NPA1998" s="52"/>
      <c r="NPB1998" s="69"/>
      <c r="NPC1998" s="69"/>
      <c r="NPD1998" s="69"/>
      <c r="NPE1998" s="107"/>
      <c r="NPF1998" s="2"/>
      <c r="NPG1998" s="15"/>
      <c r="NPH1998" s="15"/>
      <c r="NPI1998" s="80"/>
      <c r="NPJ1998" s="52"/>
      <c r="NPK1998" s="69"/>
      <c r="NPL1998" s="69"/>
      <c r="NPM1998" s="69"/>
      <c r="NPN1998" s="107"/>
      <c r="NPO1998" s="2"/>
      <c r="NPP1998" s="15"/>
      <c r="NPQ1998" s="15"/>
      <c r="NPR1998" s="80"/>
      <c r="NPS1998" s="52"/>
      <c r="NPT1998" s="69"/>
      <c r="NPU1998" s="69"/>
      <c r="NPV1998" s="69"/>
      <c r="NPW1998" s="107"/>
      <c r="NPX1998" s="2"/>
      <c r="NPY1998" s="15"/>
      <c r="NPZ1998" s="15"/>
      <c r="NQA1998" s="80"/>
      <c r="NQB1998" s="52"/>
      <c r="NQC1998" s="69"/>
      <c r="NQD1998" s="69"/>
      <c r="NQE1998" s="69"/>
      <c r="NQF1998" s="107"/>
      <c r="NQG1998" s="2"/>
      <c r="NQH1998" s="15"/>
      <c r="NQI1998" s="15"/>
      <c r="NQJ1998" s="80"/>
      <c r="NQK1998" s="52"/>
      <c r="NQL1998" s="69"/>
      <c r="NQM1998" s="69"/>
      <c r="NQN1998" s="69"/>
      <c r="NQO1998" s="107"/>
      <c r="NQP1998" s="2"/>
      <c r="NQQ1998" s="15"/>
      <c r="NQR1998" s="15"/>
      <c r="NQS1998" s="80"/>
      <c r="NQT1998" s="52"/>
      <c r="NQU1998" s="69"/>
      <c r="NQV1998" s="69"/>
      <c r="NQW1998" s="69"/>
      <c r="NQX1998" s="107"/>
      <c r="NQY1998" s="2"/>
      <c r="NQZ1998" s="15"/>
      <c r="NRA1998" s="15"/>
      <c r="NRB1998" s="80"/>
      <c r="NRC1998" s="52"/>
      <c r="NRD1998" s="69"/>
      <c r="NRE1998" s="69"/>
      <c r="NRF1998" s="69"/>
      <c r="NRG1998" s="107"/>
      <c r="NRH1998" s="2"/>
      <c r="NRI1998" s="15"/>
      <c r="NRJ1998" s="15"/>
      <c r="NRK1998" s="80"/>
      <c r="NRL1998" s="52"/>
      <c r="NRM1998" s="69"/>
      <c r="NRN1998" s="69"/>
      <c r="NRO1998" s="69"/>
      <c r="NRP1998" s="107"/>
      <c r="NRQ1998" s="2"/>
      <c r="NRR1998" s="15"/>
      <c r="NRS1998" s="15"/>
      <c r="NRT1998" s="80"/>
      <c r="NRU1998" s="52"/>
      <c r="NRV1998" s="69"/>
      <c r="NRW1998" s="69"/>
      <c r="NRX1998" s="69"/>
      <c r="NRY1998" s="107"/>
      <c r="NRZ1998" s="2"/>
      <c r="NSA1998" s="15"/>
      <c r="NSB1998" s="15"/>
      <c r="NSC1998" s="80"/>
      <c r="NSD1998" s="52"/>
      <c r="NSE1998" s="69"/>
      <c r="NSF1998" s="69"/>
      <c r="NSG1998" s="69"/>
      <c r="NSH1998" s="107"/>
      <c r="NSI1998" s="2"/>
      <c r="NSJ1998" s="15"/>
      <c r="NSK1998" s="15"/>
      <c r="NSL1998" s="80"/>
      <c r="NSM1998" s="52"/>
      <c r="NSN1998" s="69"/>
      <c r="NSO1998" s="69"/>
      <c r="NSP1998" s="69"/>
      <c r="NSQ1998" s="107"/>
      <c r="NSR1998" s="2"/>
      <c r="NSS1998" s="15"/>
      <c r="NST1998" s="15"/>
      <c r="NSU1998" s="80"/>
      <c r="NSV1998" s="52"/>
      <c r="NSW1998" s="69"/>
      <c r="NSX1998" s="69"/>
      <c r="NSY1998" s="69"/>
      <c r="NSZ1998" s="107"/>
      <c r="NTA1998" s="2"/>
      <c r="NTB1998" s="15"/>
      <c r="NTC1998" s="15"/>
      <c r="NTD1998" s="80"/>
      <c r="NTE1998" s="52"/>
      <c r="NTF1998" s="69"/>
      <c r="NTG1998" s="69"/>
      <c r="NTH1998" s="69"/>
      <c r="NTI1998" s="107"/>
      <c r="NTJ1998" s="2"/>
      <c r="NTK1998" s="15"/>
      <c r="NTL1998" s="15"/>
      <c r="NTM1998" s="80"/>
      <c r="NTN1998" s="52"/>
      <c r="NTO1998" s="69"/>
      <c r="NTP1998" s="69"/>
      <c r="NTQ1998" s="69"/>
      <c r="NTR1998" s="107"/>
      <c r="NTS1998" s="2"/>
      <c r="NTT1998" s="15"/>
      <c r="NTU1998" s="15"/>
      <c r="NTV1998" s="80"/>
      <c r="NTW1998" s="52"/>
      <c r="NTX1998" s="69"/>
      <c r="NTY1998" s="69"/>
      <c r="NTZ1998" s="69"/>
      <c r="NUA1998" s="107"/>
      <c r="NUB1998" s="2"/>
      <c r="NUC1998" s="15"/>
      <c r="NUD1998" s="15"/>
      <c r="NUE1998" s="80"/>
      <c r="NUF1998" s="52"/>
      <c r="NUG1998" s="69"/>
      <c r="NUH1998" s="69"/>
      <c r="NUI1998" s="69"/>
      <c r="NUJ1998" s="107"/>
      <c r="NUK1998" s="2"/>
      <c r="NUL1998" s="15"/>
      <c r="NUM1998" s="15"/>
      <c r="NUN1998" s="80"/>
      <c r="NUO1998" s="52"/>
      <c r="NUP1998" s="69"/>
      <c r="NUQ1998" s="69"/>
      <c r="NUR1998" s="69"/>
      <c r="NUS1998" s="107"/>
      <c r="NUT1998" s="2"/>
      <c r="NUU1998" s="15"/>
      <c r="NUV1998" s="15"/>
      <c r="NUW1998" s="80"/>
      <c r="NUX1998" s="52"/>
      <c r="NUY1998" s="69"/>
      <c r="NUZ1998" s="69"/>
      <c r="NVA1998" s="69"/>
      <c r="NVB1998" s="107"/>
      <c r="NVC1998" s="2"/>
      <c r="NVD1998" s="15"/>
      <c r="NVE1998" s="15"/>
      <c r="NVF1998" s="80"/>
      <c r="NVG1998" s="52"/>
      <c r="NVH1998" s="69"/>
      <c r="NVI1998" s="69"/>
      <c r="NVJ1998" s="69"/>
      <c r="NVK1998" s="107"/>
      <c r="NVL1998" s="2"/>
      <c r="NVM1998" s="15"/>
      <c r="NVN1998" s="15"/>
      <c r="NVO1998" s="80"/>
      <c r="NVP1998" s="52"/>
      <c r="NVQ1998" s="69"/>
      <c r="NVR1998" s="69"/>
      <c r="NVS1998" s="69"/>
      <c r="NVT1998" s="107"/>
      <c r="NVU1998" s="2"/>
      <c r="NVV1998" s="15"/>
      <c r="NVW1998" s="15"/>
      <c r="NVX1998" s="80"/>
      <c r="NVY1998" s="52"/>
      <c r="NVZ1998" s="69"/>
      <c r="NWA1998" s="69"/>
      <c r="NWB1998" s="69"/>
      <c r="NWC1998" s="107"/>
      <c r="NWD1998" s="2"/>
      <c r="NWE1998" s="15"/>
      <c r="NWF1998" s="15"/>
      <c r="NWG1998" s="80"/>
      <c r="NWH1998" s="52"/>
      <c r="NWI1998" s="69"/>
      <c r="NWJ1998" s="69"/>
      <c r="NWK1998" s="69"/>
      <c r="NWL1998" s="107"/>
      <c r="NWM1998" s="2"/>
      <c r="NWN1998" s="15"/>
      <c r="NWO1998" s="15"/>
      <c r="NWP1998" s="80"/>
      <c r="NWQ1998" s="52"/>
      <c r="NWR1998" s="69"/>
      <c r="NWS1998" s="69"/>
      <c r="NWT1998" s="69"/>
      <c r="NWU1998" s="107"/>
      <c r="NWV1998" s="2"/>
      <c r="NWW1998" s="15"/>
      <c r="NWX1998" s="15"/>
      <c r="NWY1998" s="80"/>
      <c r="NWZ1998" s="52"/>
      <c r="NXA1998" s="69"/>
      <c r="NXB1998" s="69"/>
      <c r="NXC1998" s="69"/>
      <c r="NXD1998" s="107"/>
      <c r="NXE1998" s="2"/>
      <c r="NXF1998" s="15"/>
      <c r="NXG1998" s="15"/>
      <c r="NXH1998" s="80"/>
      <c r="NXI1998" s="52"/>
      <c r="NXJ1998" s="69"/>
      <c r="NXK1998" s="69"/>
      <c r="NXL1998" s="69"/>
      <c r="NXM1998" s="107"/>
      <c r="NXN1998" s="2"/>
      <c r="NXO1998" s="15"/>
      <c r="NXP1998" s="15"/>
      <c r="NXQ1998" s="80"/>
      <c r="NXR1998" s="52"/>
      <c r="NXS1998" s="69"/>
      <c r="NXT1998" s="69"/>
      <c r="NXU1998" s="69"/>
      <c r="NXV1998" s="107"/>
      <c r="NXW1998" s="2"/>
      <c r="NXX1998" s="15"/>
      <c r="NXY1998" s="15"/>
      <c r="NXZ1998" s="80"/>
      <c r="NYA1998" s="52"/>
      <c r="NYB1998" s="69"/>
      <c r="NYC1998" s="69"/>
      <c r="NYD1998" s="69"/>
      <c r="NYE1998" s="107"/>
      <c r="NYF1998" s="2"/>
      <c r="NYG1998" s="15"/>
      <c r="NYH1998" s="15"/>
      <c r="NYI1998" s="80"/>
      <c r="NYJ1998" s="52"/>
      <c r="NYK1998" s="69"/>
      <c r="NYL1998" s="69"/>
      <c r="NYM1998" s="69"/>
      <c r="NYN1998" s="107"/>
      <c r="NYO1998" s="2"/>
      <c r="NYP1998" s="15"/>
      <c r="NYQ1998" s="15"/>
      <c r="NYR1998" s="80"/>
      <c r="NYS1998" s="52"/>
      <c r="NYT1998" s="69"/>
      <c r="NYU1998" s="69"/>
      <c r="NYV1998" s="69"/>
      <c r="NYW1998" s="107"/>
      <c r="NYX1998" s="2"/>
      <c r="NYY1998" s="15"/>
      <c r="NYZ1998" s="15"/>
      <c r="NZA1998" s="80"/>
      <c r="NZB1998" s="52"/>
      <c r="NZC1998" s="69"/>
      <c r="NZD1998" s="69"/>
      <c r="NZE1998" s="69"/>
      <c r="NZF1998" s="107"/>
      <c r="NZG1998" s="2"/>
      <c r="NZH1998" s="15"/>
      <c r="NZI1998" s="15"/>
      <c r="NZJ1998" s="80"/>
      <c r="NZK1998" s="52"/>
      <c r="NZL1998" s="69"/>
      <c r="NZM1998" s="69"/>
      <c r="NZN1998" s="69"/>
      <c r="NZO1998" s="107"/>
      <c r="NZP1998" s="2"/>
      <c r="NZQ1998" s="15"/>
      <c r="NZR1998" s="15"/>
      <c r="NZS1998" s="80"/>
      <c r="NZT1998" s="52"/>
      <c r="NZU1998" s="69"/>
      <c r="NZV1998" s="69"/>
      <c r="NZW1998" s="69"/>
      <c r="NZX1998" s="107"/>
      <c r="NZY1998" s="2"/>
      <c r="NZZ1998" s="15"/>
      <c r="OAA1998" s="15"/>
      <c r="OAB1998" s="80"/>
      <c r="OAC1998" s="52"/>
      <c r="OAD1998" s="69"/>
      <c r="OAE1998" s="69"/>
      <c r="OAF1998" s="69"/>
      <c r="OAG1998" s="107"/>
      <c r="OAH1998" s="2"/>
      <c r="OAI1998" s="15"/>
      <c r="OAJ1998" s="15"/>
      <c r="OAK1998" s="80"/>
      <c r="OAL1998" s="52"/>
      <c r="OAM1998" s="69"/>
      <c r="OAN1998" s="69"/>
      <c r="OAO1998" s="69"/>
      <c r="OAP1998" s="107"/>
      <c r="OAQ1998" s="2"/>
      <c r="OAR1998" s="15"/>
      <c r="OAS1998" s="15"/>
      <c r="OAT1998" s="80"/>
      <c r="OAU1998" s="52"/>
      <c r="OAV1998" s="69"/>
      <c r="OAW1998" s="69"/>
      <c r="OAX1998" s="69"/>
      <c r="OAY1998" s="107"/>
      <c r="OAZ1998" s="2"/>
      <c r="OBA1998" s="15"/>
      <c r="OBB1998" s="15"/>
      <c r="OBC1998" s="80"/>
      <c r="OBD1998" s="52"/>
      <c r="OBE1998" s="69"/>
      <c r="OBF1998" s="69"/>
      <c r="OBG1998" s="69"/>
      <c r="OBH1998" s="107"/>
      <c r="OBI1998" s="2"/>
      <c r="OBJ1998" s="15"/>
      <c r="OBK1998" s="15"/>
      <c r="OBL1998" s="80"/>
      <c r="OBM1998" s="52"/>
      <c r="OBN1998" s="69"/>
      <c r="OBO1998" s="69"/>
      <c r="OBP1998" s="69"/>
      <c r="OBQ1998" s="107"/>
      <c r="OBR1998" s="2"/>
      <c r="OBS1998" s="15"/>
      <c r="OBT1998" s="15"/>
      <c r="OBU1998" s="80"/>
      <c r="OBV1998" s="52"/>
      <c r="OBW1998" s="69"/>
      <c r="OBX1998" s="69"/>
      <c r="OBY1998" s="69"/>
      <c r="OBZ1998" s="107"/>
      <c r="OCA1998" s="2"/>
      <c r="OCB1998" s="15"/>
      <c r="OCC1998" s="15"/>
      <c r="OCD1998" s="80"/>
      <c r="OCE1998" s="52"/>
      <c r="OCF1998" s="69"/>
      <c r="OCG1998" s="69"/>
      <c r="OCH1998" s="69"/>
      <c r="OCI1998" s="107"/>
      <c r="OCJ1998" s="2"/>
      <c r="OCK1998" s="15"/>
      <c r="OCL1998" s="15"/>
      <c r="OCM1998" s="80"/>
      <c r="OCN1998" s="52"/>
      <c r="OCO1998" s="69"/>
      <c r="OCP1998" s="69"/>
      <c r="OCQ1998" s="69"/>
      <c r="OCR1998" s="107"/>
      <c r="OCS1998" s="2"/>
      <c r="OCT1998" s="15"/>
      <c r="OCU1998" s="15"/>
      <c r="OCV1998" s="80"/>
      <c r="OCW1998" s="52"/>
      <c r="OCX1998" s="69"/>
      <c r="OCY1998" s="69"/>
      <c r="OCZ1998" s="69"/>
      <c r="ODA1998" s="107"/>
      <c r="ODB1998" s="2"/>
      <c r="ODC1998" s="15"/>
      <c r="ODD1998" s="15"/>
      <c r="ODE1998" s="80"/>
      <c r="ODF1998" s="52"/>
      <c r="ODG1998" s="69"/>
      <c r="ODH1998" s="69"/>
      <c r="ODI1998" s="69"/>
      <c r="ODJ1998" s="107"/>
      <c r="ODK1998" s="2"/>
      <c r="ODL1998" s="15"/>
      <c r="ODM1998" s="15"/>
      <c r="ODN1998" s="80"/>
      <c r="ODO1998" s="52"/>
      <c r="ODP1998" s="69"/>
      <c r="ODQ1998" s="69"/>
      <c r="ODR1998" s="69"/>
      <c r="ODS1998" s="107"/>
      <c r="ODT1998" s="2"/>
      <c r="ODU1998" s="15"/>
      <c r="ODV1998" s="15"/>
      <c r="ODW1998" s="80"/>
      <c r="ODX1998" s="52"/>
      <c r="ODY1998" s="69"/>
      <c r="ODZ1998" s="69"/>
      <c r="OEA1998" s="69"/>
      <c r="OEB1998" s="107"/>
      <c r="OEC1998" s="2"/>
      <c r="OED1998" s="15"/>
      <c r="OEE1998" s="15"/>
      <c r="OEF1998" s="80"/>
      <c r="OEG1998" s="52"/>
      <c r="OEH1998" s="69"/>
      <c r="OEI1998" s="69"/>
      <c r="OEJ1998" s="69"/>
      <c r="OEK1998" s="107"/>
      <c r="OEL1998" s="2"/>
      <c r="OEM1998" s="15"/>
      <c r="OEN1998" s="15"/>
      <c r="OEO1998" s="80"/>
      <c r="OEP1998" s="52"/>
      <c r="OEQ1998" s="69"/>
      <c r="OER1998" s="69"/>
      <c r="OES1998" s="69"/>
      <c r="OET1998" s="107"/>
      <c r="OEU1998" s="2"/>
      <c r="OEV1998" s="15"/>
      <c r="OEW1998" s="15"/>
      <c r="OEX1998" s="80"/>
      <c r="OEY1998" s="52"/>
      <c r="OEZ1998" s="69"/>
      <c r="OFA1998" s="69"/>
      <c r="OFB1998" s="69"/>
      <c r="OFC1998" s="107"/>
      <c r="OFD1998" s="2"/>
      <c r="OFE1998" s="15"/>
      <c r="OFF1998" s="15"/>
      <c r="OFG1998" s="80"/>
      <c r="OFH1998" s="52"/>
      <c r="OFI1998" s="69"/>
      <c r="OFJ1998" s="69"/>
      <c r="OFK1998" s="69"/>
      <c r="OFL1998" s="107"/>
      <c r="OFM1998" s="2"/>
      <c r="OFN1998" s="15"/>
      <c r="OFO1998" s="15"/>
      <c r="OFP1998" s="80"/>
      <c r="OFQ1998" s="52"/>
      <c r="OFR1998" s="69"/>
      <c r="OFS1998" s="69"/>
      <c r="OFT1998" s="69"/>
      <c r="OFU1998" s="107"/>
      <c r="OFV1998" s="2"/>
      <c r="OFW1998" s="15"/>
      <c r="OFX1998" s="15"/>
      <c r="OFY1998" s="80"/>
      <c r="OFZ1998" s="52"/>
      <c r="OGA1998" s="69"/>
      <c r="OGB1998" s="69"/>
      <c r="OGC1998" s="69"/>
      <c r="OGD1998" s="107"/>
      <c r="OGE1998" s="2"/>
      <c r="OGF1998" s="15"/>
      <c r="OGG1998" s="15"/>
      <c r="OGH1998" s="80"/>
      <c r="OGI1998" s="52"/>
      <c r="OGJ1998" s="69"/>
      <c r="OGK1998" s="69"/>
      <c r="OGL1998" s="69"/>
      <c r="OGM1998" s="107"/>
      <c r="OGN1998" s="2"/>
      <c r="OGO1998" s="15"/>
      <c r="OGP1998" s="15"/>
      <c r="OGQ1998" s="80"/>
      <c r="OGR1998" s="52"/>
      <c r="OGS1998" s="69"/>
      <c r="OGT1998" s="69"/>
      <c r="OGU1998" s="69"/>
      <c r="OGV1998" s="107"/>
      <c r="OGW1998" s="2"/>
      <c r="OGX1998" s="15"/>
      <c r="OGY1998" s="15"/>
      <c r="OGZ1998" s="80"/>
      <c r="OHA1998" s="52"/>
      <c r="OHB1998" s="69"/>
      <c r="OHC1998" s="69"/>
      <c r="OHD1998" s="69"/>
      <c r="OHE1998" s="107"/>
      <c r="OHF1998" s="2"/>
      <c r="OHG1998" s="15"/>
      <c r="OHH1998" s="15"/>
      <c r="OHI1998" s="80"/>
      <c r="OHJ1998" s="52"/>
      <c r="OHK1998" s="69"/>
      <c r="OHL1998" s="69"/>
      <c r="OHM1998" s="69"/>
      <c r="OHN1998" s="107"/>
      <c r="OHO1998" s="2"/>
      <c r="OHP1998" s="15"/>
      <c r="OHQ1998" s="15"/>
      <c r="OHR1998" s="80"/>
      <c r="OHS1998" s="52"/>
      <c r="OHT1998" s="69"/>
      <c r="OHU1998" s="69"/>
      <c r="OHV1998" s="69"/>
      <c r="OHW1998" s="107"/>
      <c r="OHX1998" s="2"/>
      <c r="OHY1998" s="15"/>
      <c r="OHZ1998" s="15"/>
      <c r="OIA1998" s="80"/>
      <c r="OIB1998" s="52"/>
      <c r="OIC1998" s="69"/>
      <c r="OID1998" s="69"/>
      <c r="OIE1998" s="69"/>
      <c r="OIF1998" s="107"/>
      <c r="OIG1998" s="2"/>
      <c r="OIH1998" s="15"/>
      <c r="OII1998" s="15"/>
      <c r="OIJ1998" s="80"/>
      <c r="OIK1998" s="52"/>
      <c r="OIL1998" s="69"/>
      <c r="OIM1998" s="69"/>
      <c r="OIN1998" s="69"/>
      <c r="OIO1998" s="107"/>
      <c r="OIP1998" s="2"/>
      <c r="OIQ1998" s="15"/>
      <c r="OIR1998" s="15"/>
      <c r="OIS1998" s="80"/>
      <c r="OIT1998" s="52"/>
      <c r="OIU1998" s="69"/>
      <c r="OIV1998" s="69"/>
      <c r="OIW1998" s="69"/>
      <c r="OIX1998" s="107"/>
      <c r="OIY1998" s="2"/>
      <c r="OIZ1998" s="15"/>
      <c r="OJA1998" s="15"/>
      <c r="OJB1998" s="80"/>
      <c r="OJC1998" s="52"/>
      <c r="OJD1998" s="69"/>
      <c r="OJE1998" s="69"/>
      <c r="OJF1998" s="69"/>
      <c r="OJG1998" s="107"/>
      <c r="OJH1998" s="2"/>
      <c r="OJI1998" s="15"/>
      <c r="OJJ1998" s="15"/>
      <c r="OJK1998" s="80"/>
      <c r="OJL1998" s="52"/>
      <c r="OJM1998" s="69"/>
      <c r="OJN1998" s="69"/>
      <c r="OJO1998" s="69"/>
      <c r="OJP1998" s="107"/>
      <c r="OJQ1998" s="2"/>
      <c r="OJR1998" s="15"/>
      <c r="OJS1998" s="15"/>
      <c r="OJT1998" s="80"/>
      <c r="OJU1998" s="52"/>
      <c r="OJV1998" s="69"/>
      <c r="OJW1998" s="69"/>
      <c r="OJX1998" s="69"/>
      <c r="OJY1998" s="107"/>
      <c r="OJZ1998" s="2"/>
      <c r="OKA1998" s="15"/>
      <c r="OKB1998" s="15"/>
      <c r="OKC1998" s="80"/>
      <c r="OKD1998" s="52"/>
      <c r="OKE1998" s="69"/>
      <c r="OKF1998" s="69"/>
      <c r="OKG1998" s="69"/>
      <c r="OKH1998" s="107"/>
      <c r="OKI1998" s="2"/>
      <c r="OKJ1998" s="15"/>
      <c r="OKK1998" s="15"/>
      <c r="OKL1998" s="80"/>
      <c r="OKM1998" s="52"/>
      <c r="OKN1998" s="69"/>
      <c r="OKO1998" s="69"/>
      <c r="OKP1998" s="69"/>
      <c r="OKQ1998" s="107"/>
      <c r="OKR1998" s="2"/>
      <c r="OKS1998" s="15"/>
      <c r="OKT1998" s="15"/>
      <c r="OKU1998" s="80"/>
      <c r="OKV1998" s="52"/>
      <c r="OKW1998" s="69"/>
      <c r="OKX1998" s="69"/>
      <c r="OKY1998" s="69"/>
      <c r="OKZ1998" s="107"/>
      <c r="OLA1998" s="2"/>
      <c r="OLB1998" s="15"/>
      <c r="OLC1998" s="15"/>
      <c r="OLD1998" s="80"/>
      <c r="OLE1998" s="52"/>
      <c r="OLF1998" s="69"/>
      <c r="OLG1998" s="69"/>
      <c r="OLH1998" s="69"/>
      <c r="OLI1998" s="107"/>
      <c r="OLJ1998" s="2"/>
      <c r="OLK1998" s="15"/>
      <c r="OLL1998" s="15"/>
      <c r="OLM1998" s="80"/>
      <c r="OLN1998" s="52"/>
      <c r="OLO1998" s="69"/>
      <c r="OLP1998" s="69"/>
      <c r="OLQ1998" s="69"/>
      <c r="OLR1998" s="107"/>
      <c r="OLS1998" s="2"/>
      <c r="OLT1998" s="15"/>
      <c r="OLU1998" s="15"/>
      <c r="OLV1998" s="80"/>
      <c r="OLW1998" s="52"/>
      <c r="OLX1998" s="69"/>
      <c r="OLY1998" s="69"/>
      <c r="OLZ1998" s="69"/>
      <c r="OMA1998" s="107"/>
      <c r="OMB1998" s="2"/>
      <c r="OMC1998" s="15"/>
      <c r="OMD1998" s="15"/>
      <c r="OME1998" s="80"/>
      <c r="OMF1998" s="52"/>
      <c r="OMG1998" s="69"/>
      <c r="OMH1998" s="69"/>
      <c r="OMI1998" s="69"/>
      <c r="OMJ1998" s="107"/>
      <c r="OMK1998" s="2"/>
      <c r="OML1998" s="15"/>
      <c r="OMM1998" s="15"/>
      <c r="OMN1998" s="80"/>
      <c r="OMO1998" s="52"/>
      <c r="OMP1998" s="69"/>
      <c r="OMQ1998" s="69"/>
      <c r="OMR1998" s="69"/>
      <c r="OMS1998" s="107"/>
      <c r="OMT1998" s="2"/>
      <c r="OMU1998" s="15"/>
      <c r="OMV1998" s="15"/>
      <c r="OMW1998" s="80"/>
      <c r="OMX1998" s="52"/>
      <c r="OMY1998" s="69"/>
      <c r="OMZ1998" s="69"/>
      <c r="ONA1998" s="69"/>
      <c r="ONB1998" s="107"/>
      <c r="ONC1998" s="2"/>
      <c r="OND1998" s="15"/>
      <c r="ONE1998" s="15"/>
      <c r="ONF1998" s="80"/>
      <c r="ONG1998" s="52"/>
      <c r="ONH1998" s="69"/>
      <c r="ONI1998" s="69"/>
      <c r="ONJ1998" s="69"/>
      <c r="ONK1998" s="107"/>
      <c r="ONL1998" s="2"/>
      <c r="ONM1998" s="15"/>
      <c r="ONN1998" s="15"/>
      <c r="ONO1998" s="80"/>
      <c r="ONP1998" s="52"/>
      <c r="ONQ1998" s="69"/>
      <c r="ONR1998" s="69"/>
      <c r="ONS1998" s="69"/>
      <c r="ONT1998" s="107"/>
      <c r="ONU1998" s="2"/>
      <c r="ONV1998" s="15"/>
      <c r="ONW1998" s="15"/>
      <c r="ONX1998" s="80"/>
      <c r="ONY1998" s="52"/>
      <c r="ONZ1998" s="69"/>
      <c r="OOA1998" s="69"/>
      <c r="OOB1998" s="69"/>
      <c r="OOC1998" s="107"/>
      <c r="OOD1998" s="2"/>
      <c r="OOE1998" s="15"/>
      <c r="OOF1998" s="15"/>
      <c r="OOG1998" s="80"/>
      <c r="OOH1998" s="52"/>
      <c r="OOI1998" s="69"/>
      <c r="OOJ1998" s="69"/>
      <c r="OOK1998" s="69"/>
      <c r="OOL1998" s="107"/>
      <c r="OOM1998" s="2"/>
      <c r="OON1998" s="15"/>
      <c r="OOO1998" s="15"/>
      <c r="OOP1998" s="80"/>
      <c r="OOQ1998" s="52"/>
      <c r="OOR1998" s="69"/>
      <c r="OOS1998" s="69"/>
      <c r="OOT1998" s="69"/>
      <c r="OOU1998" s="107"/>
      <c r="OOV1998" s="2"/>
      <c r="OOW1998" s="15"/>
      <c r="OOX1998" s="15"/>
      <c r="OOY1998" s="80"/>
      <c r="OOZ1998" s="52"/>
      <c r="OPA1998" s="69"/>
      <c r="OPB1998" s="69"/>
      <c r="OPC1998" s="69"/>
      <c r="OPD1998" s="107"/>
      <c r="OPE1998" s="2"/>
      <c r="OPF1998" s="15"/>
      <c r="OPG1998" s="15"/>
      <c r="OPH1998" s="80"/>
      <c r="OPI1998" s="52"/>
      <c r="OPJ1998" s="69"/>
      <c r="OPK1998" s="69"/>
      <c r="OPL1998" s="69"/>
      <c r="OPM1998" s="107"/>
      <c r="OPN1998" s="2"/>
      <c r="OPO1998" s="15"/>
      <c r="OPP1998" s="15"/>
      <c r="OPQ1998" s="80"/>
      <c r="OPR1998" s="52"/>
      <c r="OPS1998" s="69"/>
      <c r="OPT1998" s="69"/>
      <c r="OPU1998" s="69"/>
      <c r="OPV1998" s="107"/>
      <c r="OPW1998" s="2"/>
      <c r="OPX1998" s="15"/>
      <c r="OPY1998" s="15"/>
      <c r="OPZ1998" s="80"/>
      <c r="OQA1998" s="52"/>
      <c r="OQB1998" s="69"/>
      <c r="OQC1998" s="69"/>
      <c r="OQD1998" s="69"/>
      <c r="OQE1998" s="107"/>
      <c r="OQF1998" s="2"/>
      <c r="OQG1998" s="15"/>
      <c r="OQH1998" s="15"/>
      <c r="OQI1998" s="80"/>
      <c r="OQJ1998" s="52"/>
      <c r="OQK1998" s="69"/>
      <c r="OQL1998" s="69"/>
      <c r="OQM1998" s="69"/>
      <c r="OQN1998" s="107"/>
      <c r="OQO1998" s="2"/>
      <c r="OQP1998" s="15"/>
      <c r="OQQ1998" s="15"/>
      <c r="OQR1998" s="80"/>
      <c r="OQS1998" s="52"/>
      <c r="OQT1998" s="69"/>
      <c r="OQU1998" s="69"/>
      <c r="OQV1998" s="69"/>
      <c r="OQW1998" s="107"/>
      <c r="OQX1998" s="2"/>
      <c r="OQY1998" s="15"/>
      <c r="OQZ1998" s="15"/>
      <c r="ORA1998" s="80"/>
      <c r="ORB1998" s="52"/>
      <c r="ORC1998" s="69"/>
      <c r="ORD1998" s="69"/>
      <c r="ORE1998" s="69"/>
      <c r="ORF1998" s="107"/>
      <c r="ORG1998" s="2"/>
      <c r="ORH1998" s="15"/>
      <c r="ORI1998" s="15"/>
      <c r="ORJ1998" s="80"/>
      <c r="ORK1998" s="52"/>
      <c r="ORL1998" s="69"/>
      <c r="ORM1998" s="69"/>
      <c r="ORN1998" s="69"/>
      <c r="ORO1998" s="107"/>
      <c r="ORP1998" s="2"/>
      <c r="ORQ1998" s="15"/>
      <c r="ORR1998" s="15"/>
      <c r="ORS1998" s="80"/>
      <c r="ORT1998" s="52"/>
      <c r="ORU1998" s="69"/>
      <c r="ORV1998" s="69"/>
      <c r="ORW1998" s="69"/>
      <c r="ORX1998" s="107"/>
      <c r="ORY1998" s="2"/>
      <c r="ORZ1998" s="15"/>
      <c r="OSA1998" s="15"/>
      <c r="OSB1998" s="80"/>
      <c r="OSC1998" s="52"/>
      <c r="OSD1998" s="69"/>
      <c r="OSE1998" s="69"/>
      <c r="OSF1998" s="69"/>
      <c r="OSG1998" s="107"/>
      <c r="OSH1998" s="2"/>
      <c r="OSI1998" s="15"/>
      <c r="OSJ1998" s="15"/>
      <c r="OSK1998" s="80"/>
      <c r="OSL1998" s="52"/>
      <c r="OSM1998" s="69"/>
      <c r="OSN1998" s="69"/>
      <c r="OSO1998" s="69"/>
      <c r="OSP1998" s="107"/>
      <c r="OSQ1998" s="2"/>
      <c r="OSR1998" s="15"/>
      <c r="OSS1998" s="15"/>
      <c r="OST1998" s="80"/>
      <c r="OSU1998" s="52"/>
      <c r="OSV1998" s="69"/>
      <c r="OSW1998" s="69"/>
      <c r="OSX1998" s="69"/>
      <c r="OSY1998" s="107"/>
      <c r="OSZ1998" s="2"/>
      <c r="OTA1998" s="15"/>
      <c r="OTB1998" s="15"/>
      <c r="OTC1998" s="80"/>
      <c r="OTD1998" s="52"/>
      <c r="OTE1998" s="69"/>
      <c r="OTF1998" s="69"/>
      <c r="OTG1998" s="69"/>
      <c r="OTH1998" s="107"/>
      <c r="OTI1998" s="2"/>
      <c r="OTJ1998" s="15"/>
      <c r="OTK1998" s="15"/>
      <c r="OTL1998" s="80"/>
      <c r="OTM1998" s="52"/>
      <c r="OTN1998" s="69"/>
      <c r="OTO1998" s="69"/>
      <c r="OTP1998" s="69"/>
      <c r="OTQ1998" s="107"/>
      <c r="OTR1998" s="2"/>
      <c r="OTS1998" s="15"/>
      <c r="OTT1998" s="15"/>
      <c r="OTU1998" s="80"/>
      <c r="OTV1998" s="52"/>
      <c r="OTW1998" s="69"/>
      <c r="OTX1998" s="69"/>
      <c r="OTY1998" s="69"/>
      <c r="OTZ1998" s="107"/>
      <c r="OUA1998" s="2"/>
      <c r="OUB1998" s="15"/>
      <c r="OUC1998" s="15"/>
      <c r="OUD1998" s="80"/>
      <c r="OUE1998" s="52"/>
      <c r="OUF1998" s="69"/>
      <c r="OUG1998" s="69"/>
      <c r="OUH1998" s="69"/>
      <c r="OUI1998" s="107"/>
      <c r="OUJ1998" s="2"/>
      <c r="OUK1998" s="15"/>
      <c r="OUL1998" s="15"/>
      <c r="OUM1998" s="80"/>
      <c r="OUN1998" s="52"/>
      <c r="OUO1998" s="69"/>
      <c r="OUP1998" s="69"/>
      <c r="OUQ1998" s="69"/>
      <c r="OUR1998" s="107"/>
      <c r="OUS1998" s="2"/>
      <c r="OUT1998" s="15"/>
      <c r="OUU1998" s="15"/>
      <c r="OUV1998" s="80"/>
      <c r="OUW1998" s="52"/>
      <c r="OUX1998" s="69"/>
      <c r="OUY1998" s="69"/>
      <c r="OUZ1998" s="69"/>
      <c r="OVA1998" s="107"/>
      <c r="OVB1998" s="2"/>
      <c r="OVC1998" s="15"/>
      <c r="OVD1998" s="15"/>
      <c r="OVE1998" s="80"/>
      <c r="OVF1998" s="52"/>
      <c r="OVG1998" s="69"/>
      <c r="OVH1998" s="69"/>
      <c r="OVI1998" s="69"/>
      <c r="OVJ1998" s="107"/>
      <c r="OVK1998" s="2"/>
      <c r="OVL1998" s="15"/>
      <c r="OVM1998" s="15"/>
      <c r="OVN1998" s="80"/>
      <c r="OVO1998" s="52"/>
      <c r="OVP1998" s="69"/>
      <c r="OVQ1998" s="69"/>
      <c r="OVR1998" s="69"/>
      <c r="OVS1998" s="107"/>
      <c r="OVT1998" s="2"/>
      <c r="OVU1998" s="15"/>
      <c r="OVV1998" s="15"/>
      <c r="OVW1998" s="80"/>
      <c r="OVX1998" s="52"/>
      <c r="OVY1998" s="69"/>
      <c r="OVZ1998" s="69"/>
      <c r="OWA1998" s="69"/>
      <c r="OWB1998" s="107"/>
      <c r="OWC1998" s="2"/>
      <c r="OWD1998" s="15"/>
      <c r="OWE1998" s="15"/>
      <c r="OWF1998" s="80"/>
      <c r="OWG1998" s="52"/>
      <c r="OWH1998" s="69"/>
      <c r="OWI1998" s="69"/>
      <c r="OWJ1998" s="69"/>
      <c r="OWK1998" s="107"/>
      <c r="OWL1998" s="2"/>
      <c r="OWM1998" s="15"/>
      <c r="OWN1998" s="15"/>
      <c r="OWO1998" s="80"/>
      <c r="OWP1998" s="52"/>
      <c r="OWQ1998" s="69"/>
      <c r="OWR1998" s="69"/>
      <c r="OWS1998" s="69"/>
      <c r="OWT1998" s="107"/>
      <c r="OWU1998" s="2"/>
      <c r="OWV1998" s="15"/>
      <c r="OWW1998" s="15"/>
      <c r="OWX1998" s="80"/>
      <c r="OWY1998" s="52"/>
      <c r="OWZ1998" s="69"/>
      <c r="OXA1998" s="69"/>
      <c r="OXB1998" s="69"/>
      <c r="OXC1998" s="107"/>
      <c r="OXD1998" s="2"/>
      <c r="OXE1998" s="15"/>
      <c r="OXF1998" s="15"/>
      <c r="OXG1998" s="80"/>
      <c r="OXH1998" s="52"/>
      <c r="OXI1998" s="69"/>
      <c r="OXJ1998" s="69"/>
      <c r="OXK1998" s="69"/>
      <c r="OXL1998" s="107"/>
      <c r="OXM1998" s="2"/>
      <c r="OXN1998" s="15"/>
      <c r="OXO1998" s="15"/>
      <c r="OXP1998" s="80"/>
      <c r="OXQ1998" s="52"/>
      <c r="OXR1998" s="69"/>
      <c r="OXS1998" s="69"/>
      <c r="OXT1998" s="69"/>
      <c r="OXU1998" s="107"/>
      <c r="OXV1998" s="2"/>
      <c r="OXW1998" s="15"/>
      <c r="OXX1998" s="15"/>
      <c r="OXY1998" s="80"/>
      <c r="OXZ1998" s="52"/>
      <c r="OYA1998" s="69"/>
      <c r="OYB1998" s="69"/>
      <c r="OYC1998" s="69"/>
      <c r="OYD1998" s="107"/>
      <c r="OYE1998" s="2"/>
      <c r="OYF1998" s="15"/>
      <c r="OYG1998" s="15"/>
      <c r="OYH1998" s="80"/>
      <c r="OYI1998" s="52"/>
      <c r="OYJ1998" s="69"/>
      <c r="OYK1998" s="69"/>
      <c r="OYL1998" s="69"/>
      <c r="OYM1998" s="107"/>
      <c r="OYN1998" s="2"/>
      <c r="OYO1998" s="15"/>
      <c r="OYP1998" s="15"/>
      <c r="OYQ1998" s="80"/>
      <c r="OYR1998" s="52"/>
      <c r="OYS1998" s="69"/>
      <c r="OYT1998" s="69"/>
      <c r="OYU1998" s="69"/>
      <c r="OYV1998" s="107"/>
      <c r="OYW1998" s="2"/>
      <c r="OYX1998" s="15"/>
      <c r="OYY1998" s="15"/>
      <c r="OYZ1998" s="80"/>
      <c r="OZA1998" s="52"/>
      <c r="OZB1998" s="69"/>
      <c r="OZC1998" s="69"/>
      <c r="OZD1998" s="69"/>
      <c r="OZE1998" s="107"/>
      <c r="OZF1998" s="2"/>
      <c r="OZG1998" s="15"/>
      <c r="OZH1998" s="15"/>
      <c r="OZI1998" s="80"/>
      <c r="OZJ1998" s="52"/>
      <c r="OZK1998" s="69"/>
      <c r="OZL1998" s="69"/>
      <c r="OZM1998" s="69"/>
      <c r="OZN1998" s="107"/>
      <c r="OZO1998" s="2"/>
      <c r="OZP1998" s="15"/>
      <c r="OZQ1998" s="15"/>
      <c r="OZR1998" s="80"/>
      <c r="OZS1998" s="52"/>
      <c r="OZT1998" s="69"/>
      <c r="OZU1998" s="69"/>
      <c r="OZV1998" s="69"/>
      <c r="OZW1998" s="107"/>
      <c r="OZX1998" s="2"/>
      <c r="OZY1998" s="15"/>
      <c r="OZZ1998" s="15"/>
      <c r="PAA1998" s="80"/>
      <c r="PAB1998" s="52"/>
      <c r="PAC1998" s="69"/>
      <c r="PAD1998" s="69"/>
      <c r="PAE1998" s="69"/>
      <c r="PAF1998" s="107"/>
      <c r="PAG1998" s="2"/>
      <c r="PAH1998" s="15"/>
      <c r="PAI1998" s="15"/>
      <c r="PAJ1998" s="80"/>
      <c r="PAK1998" s="52"/>
      <c r="PAL1998" s="69"/>
      <c r="PAM1998" s="69"/>
      <c r="PAN1998" s="69"/>
      <c r="PAO1998" s="107"/>
      <c r="PAP1998" s="2"/>
      <c r="PAQ1998" s="15"/>
      <c r="PAR1998" s="15"/>
      <c r="PAS1998" s="80"/>
      <c r="PAT1998" s="52"/>
      <c r="PAU1998" s="69"/>
      <c r="PAV1998" s="69"/>
      <c r="PAW1998" s="69"/>
      <c r="PAX1998" s="107"/>
      <c r="PAY1998" s="2"/>
      <c r="PAZ1998" s="15"/>
      <c r="PBA1998" s="15"/>
      <c r="PBB1998" s="80"/>
      <c r="PBC1998" s="52"/>
      <c r="PBD1998" s="69"/>
      <c r="PBE1998" s="69"/>
      <c r="PBF1998" s="69"/>
      <c r="PBG1998" s="107"/>
      <c r="PBH1998" s="2"/>
      <c r="PBI1998" s="15"/>
      <c r="PBJ1998" s="15"/>
      <c r="PBK1998" s="80"/>
      <c r="PBL1998" s="52"/>
      <c r="PBM1998" s="69"/>
      <c r="PBN1998" s="69"/>
      <c r="PBO1998" s="69"/>
      <c r="PBP1998" s="107"/>
      <c r="PBQ1998" s="2"/>
      <c r="PBR1998" s="15"/>
      <c r="PBS1998" s="15"/>
      <c r="PBT1998" s="80"/>
      <c r="PBU1998" s="52"/>
      <c r="PBV1998" s="69"/>
      <c r="PBW1998" s="69"/>
      <c r="PBX1998" s="69"/>
      <c r="PBY1998" s="107"/>
      <c r="PBZ1998" s="2"/>
      <c r="PCA1998" s="15"/>
      <c r="PCB1998" s="15"/>
      <c r="PCC1998" s="80"/>
      <c r="PCD1998" s="52"/>
      <c r="PCE1998" s="69"/>
      <c r="PCF1998" s="69"/>
      <c r="PCG1998" s="69"/>
      <c r="PCH1998" s="107"/>
      <c r="PCI1998" s="2"/>
      <c r="PCJ1998" s="15"/>
      <c r="PCK1998" s="15"/>
      <c r="PCL1998" s="80"/>
      <c r="PCM1998" s="52"/>
      <c r="PCN1998" s="69"/>
      <c r="PCO1998" s="69"/>
      <c r="PCP1998" s="69"/>
      <c r="PCQ1998" s="107"/>
      <c r="PCR1998" s="2"/>
      <c r="PCS1998" s="15"/>
      <c r="PCT1998" s="15"/>
      <c r="PCU1998" s="80"/>
      <c r="PCV1998" s="52"/>
      <c r="PCW1998" s="69"/>
      <c r="PCX1998" s="69"/>
      <c r="PCY1998" s="69"/>
      <c r="PCZ1998" s="107"/>
      <c r="PDA1998" s="2"/>
      <c r="PDB1998" s="15"/>
      <c r="PDC1998" s="15"/>
      <c r="PDD1998" s="80"/>
      <c r="PDE1998" s="52"/>
      <c r="PDF1998" s="69"/>
      <c r="PDG1998" s="69"/>
      <c r="PDH1998" s="69"/>
      <c r="PDI1998" s="107"/>
      <c r="PDJ1998" s="2"/>
      <c r="PDK1998" s="15"/>
      <c r="PDL1998" s="15"/>
      <c r="PDM1998" s="80"/>
      <c r="PDN1998" s="52"/>
      <c r="PDO1998" s="69"/>
      <c r="PDP1998" s="69"/>
      <c r="PDQ1998" s="69"/>
      <c r="PDR1998" s="107"/>
      <c r="PDS1998" s="2"/>
      <c r="PDT1998" s="15"/>
      <c r="PDU1998" s="15"/>
      <c r="PDV1998" s="80"/>
      <c r="PDW1998" s="52"/>
      <c r="PDX1998" s="69"/>
      <c r="PDY1998" s="69"/>
      <c r="PDZ1998" s="69"/>
      <c r="PEA1998" s="107"/>
      <c r="PEB1998" s="2"/>
      <c r="PEC1998" s="15"/>
      <c r="PED1998" s="15"/>
      <c r="PEE1998" s="80"/>
      <c r="PEF1998" s="52"/>
      <c r="PEG1998" s="69"/>
      <c r="PEH1998" s="69"/>
      <c r="PEI1998" s="69"/>
      <c r="PEJ1998" s="107"/>
      <c r="PEK1998" s="2"/>
      <c r="PEL1998" s="15"/>
      <c r="PEM1998" s="15"/>
      <c r="PEN1998" s="80"/>
      <c r="PEO1998" s="52"/>
      <c r="PEP1998" s="69"/>
      <c r="PEQ1998" s="69"/>
      <c r="PER1998" s="69"/>
      <c r="PES1998" s="107"/>
      <c r="PET1998" s="2"/>
      <c r="PEU1998" s="15"/>
      <c r="PEV1998" s="15"/>
      <c r="PEW1998" s="80"/>
      <c r="PEX1998" s="52"/>
      <c r="PEY1998" s="69"/>
      <c r="PEZ1998" s="69"/>
      <c r="PFA1998" s="69"/>
      <c r="PFB1998" s="107"/>
      <c r="PFC1998" s="2"/>
      <c r="PFD1998" s="15"/>
      <c r="PFE1998" s="15"/>
      <c r="PFF1998" s="80"/>
      <c r="PFG1998" s="52"/>
      <c r="PFH1998" s="69"/>
      <c r="PFI1998" s="69"/>
      <c r="PFJ1998" s="69"/>
      <c r="PFK1998" s="107"/>
      <c r="PFL1998" s="2"/>
      <c r="PFM1998" s="15"/>
      <c r="PFN1998" s="15"/>
      <c r="PFO1998" s="80"/>
      <c r="PFP1998" s="52"/>
      <c r="PFQ1998" s="69"/>
      <c r="PFR1998" s="69"/>
      <c r="PFS1998" s="69"/>
      <c r="PFT1998" s="107"/>
      <c r="PFU1998" s="2"/>
      <c r="PFV1998" s="15"/>
      <c r="PFW1998" s="15"/>
      <c r="PFX1998" s="80"/>
      <c r="PFY1998" s="52"/>
      <c r="PFZ1998" s="69"/>
      <c r="PGA1998" s="69"/>
      <c r="PGB1998" s="69"/>
      <c r="PGC1998" s="107"/>
      <c r="PGD1998" s="2"/>
      <c r="PGE1998" s="15"/>
      <c r="PGF1998" s="15"/>
      <c r="PGG1998" s="80"/>
      <c r="PGH1998" s="52"/>
      <c r="PGI1998" s="69"/>
      <c r="PGJ1998" s="69"/>
      <c r="PGK1998" s="69"/>
      <c r="PGL1998" s="107"/>
      <c r="PGM1998" s="2"/>
      <c r="PGN1998" s="15"/>
      <c r="PGO1998" s="15"/>
      <c r="PGP1998" s="80"/>
      <c r="PGQ1998" s="52"/>
      <c r="PGR1998" s="69"/>
      <c r="PGS1998" s="69"/>
      <c r="PGT1998" s="69"/>
      <c r="PGU1998" s="107"/>
      <c r="PGV1998" s="2"/>
      <c r="PGW1998" s="15"/>
      <c r="PGX1998" s="15"/>
      <c r="PGY1998" s="80"/>
      <c r="PGZ1998" s="52"/>
      <c r="PHA1998" s="69"/>
      <c r="PHB1998" s="69"/>
      <c r="PHC1998" s="69"/>
      <c r="PHD1998" s="107"/>
      <c r="PHE1998" s="2"/>
      <c r="PHF1998" s="15"/>
      <c r="PHG1998" s="15"/>
      <c r="PHH1998" s="80"/>
      <c r="PHI1998" s="52"/>
      <c r="PHJ1998" s="69"/>
      <c r="PHK1998" s="69"/>
      <c r="PHL1998" s="69"/>
      <c r="PHM1998" s="107"/>
      <c r="PHN1998" s="2"/>
      <c r="PHO1998" s="15"/>
      <c r="PHP1998" s="15"/>
      <c r="PHQ1998" s="80"/>
      <c r="PHR1998" s="52"/>
      <c r="PHS1998" s="69"/>
      <c r="PHT1998" s="69"/>
      <c r="PHU1998" s="69"/>
      <c r="PHV1998" s="107"/>
      <c r="PHW1998" s="2"/>
      <c r="PHX1998" s="15"/>
      <c r="PHY1998" s="15"/>
      <c r="PHZ1998" s="80"/>
      <c r="PIA1998" s="52"/>
      <c r="PIB1998" s="69"/>
      <c r="PIC1998" s="69"/>
      <c r="PID1998" s="69"/>
      <c r="PIE1998" s="107"/>
      <c r="PIF1998" s="2"/>
      <c r="PIG1998" s="15"/>
      <c r="PIH1998" s="15"/>
      <c r="PII1998" s="80"/>
      <c r="PIJ1998" s="52"/>
      <c r="PIK1998" s="69"/>
      <c r="PIL1998" s="69"/>
      <c r="PIM1998" s="69"/>
      <c r="PIN1998" s="107"/>
      <c r="PIO1998" s="2"/>
      <c r="PIP1998" s="15"/>
      <c r="PIQ1998" s="15"/>
      <c r="PIR1998" s="80"/>
      <c r="PIS1998" s="52"/>
      <c r="PIT1998" s="69"/>
      <c r="PIU1998" s="69"/>
      <c r="PIV1998" s="69"/>
      <c r="PIW1998" s="107"/>
      <c r="PIX1998" s="2"/>
      <c r="PIY1998" s="15"/>
      <c r="PIZ1998" s="15"/>
      <c r="PJA1998" s="80"/>
      <c r="PJB1998" s="52"/>
      <c r="PJC1998" s="69"/>
      <c r="PJD1998" s="69"/>
      <c r="PJE1998" s="69"/>
      <c r="PJF1998" s="107"/>
      <c r="PJG1998" s="2"/>
      <c r="PJH1998" s="15"/>
      <c r="PJI1998" s="15"/>
      <c r="PJJ1998" s="80"/>
      <c r="PJK1998" s="52"/>
      <c r="PJL1998" s="69"/>
      <c r="PJM1998" s="69"/>
      <c r="PJN1998" s="69"/>
      <c r="PJO1998" s="107"/>
      <c r="PJP1998" s="2"/>
      <c r="PJQ1998" s="15"/>
      <c r="PJR1998" s="15"/>
      <c r="PJS1998" s="80"/>
      <c r="PJT1998" s="52"/>
      <c r="PJU1998" s="69"/>
      <c r="PJV1998" s="69"/>
      <c r="PJW1998" s="69"/>
      <c r="PJX1998" s="107"/>
      <c r="PJY1998" s="2"/>
      <c r="PJZ1998" s="15"/>
      <c r="PKA1998" s="15"/>
      <c r="PKB1998" s="80"/>
      <c r="PKC1998" s="52"/>
      <c r="PKD1998" s="69"/>
      <c r="PKE1998" s="69"/>
      <c r="PKF1998" s="69"/>
      <c r="PKG1998" s="107"/>
      <c r="PKH1998" s="2"/>
      <c r="PKI1998" s="15"/>
      <c r="PKJ1998" s="15"/>
      <c r="PKK1998" s="80"/>
      <c r="PKL1998" s="52"/>
      <c r="PKM1998" s="69"/>
      <c r="PKN1998" s="69"/>
      <c r="PKO1998" s="69"/>
      <c r="PKP1998" s="107"/>
      <c r="PKQ1998" s="2"/>
      <c r="PKR1998" s="15"/>
      <c r="PKS1998" s="15"/>
      <c r="PKT1998" s="80"/>
      <c r="PKU1998" s="52"/>
      <c r="PKV1998" s="69"/>
      <c r="PKW1998" s="69"/>
      <c r="PKX1998" s="69"/>
      <c r="PKY1998" s="107"/>
      <c r="PKZ1998" s="2"/>
      <c r="PLA1998" s="15"/>
      <c r="PLB1998" s="15"/>
      <c r="PLC1998" s="80"/>
      <c r="PLD1998" s="52"/>
      <c r="PLE1998" s="69"/>
      <c r="PLF1998" s="69"/>
      <c r="PLG1998" s="69"/>
      <c r="PLH1998" s="107"/>
      <c r="PLI1998" s="2"/>
      <c r="PLJ1998" s="15"/>
      <c r="PLK1998" s="15"/>
      <c r="PLL1998" s="80"/>
      <c r="PLM1998" s="52"/>
      <c r="PLN1998" s="69"/>
      <c r="PLO1998" s="69"/>
      <c r="PLP1998" s="69"/>
      <c r="PLQ1998" s="107"/>
      <c r="PLR1998" s="2"/>
      <c r="PLS1998" s="15"/>
      <c r="PLT1998" s="15"/>
      <c r="PLU1998" s="80"/>
      <c r="PLV1998" s="52"/>
      <c r="PLW1998" s="69"/>
      <c r="PLX1998" s="69"/>
      <c r="PLY1998" s="69"/>
      <c r="PLZ1998" s="107"/>
      <c r="PMA1998" s="2"/>
      <c r="PMB1998" s="15"/>
      <c r="PMC1998" s="15"/>
      <c r="PMD1998" s="80"/>
      <c r="PME1998" s="52"/>
      <c r="PMF1998" s="69"/>
      <c r="PMG1998" s="69"/>
      <c r="PMH1998" s="69"/>
      <c r="PMI1998" s="107"/>
      <c r="PMJ1998" s="2"/>
      <c r="PMK1998" s="15"/>
      <c r="PML1998" s="15"/>
      <c r="PMM1998" s="80"/>
      <c r="PMN1998" s="52"/>
      <c r="PMO1998" s="69"/>
      <c r="PMP1998" s="69"/>
      <c r="PMQ1998" s="69"/>
      <c r="PMR1998" s="107"/>
      <c r="PMS1998" s="2"/>
      <c r="PMT1998" s="15"/>
      <c r="PMU1998" s="15"/>
      <c r="PMV1998" s="80"/>
      <c r="PMW1998" s="52"/>
      <c r="PMX1998" s="69"/>
      <c r="PMY1998" s="69"/>
      <c r="PMZ1998" s="69"/>
      <c r="PNA1998" s="107"/>
      <c r="PNB1998" s="2"/>
      <c r="PNC1998" s="15"/>
      <c r="PND1998" s="15"/>
      <c r="PNE1998" s="80"/>
      <c r="PNF1998" s="52"/>
      <c r="PNG1998" s="69"/>
      <c r="PNH1998" s="69"/>
      <c r="PNI1998" s="69"/>
      <c r="PNJ1998" s="107"/>
      <c r="PNK1998" s="2"/>
      <c r="PNL1998" s="15"/>
      <c r="PNM1998" s="15"/>
      <c r="PNN1998" s="80"/>
      <c r="PNO1998" s="52"/>
      <c r="PNP1998" s="69"/>
      <c r="PNQ1998" s="69"/>
      <c r="PNR1998" s="69"/>
      <c r="PNS1998" s="107"/>
      <c r="PNT1998" s="2"/>
      <c r="PNU1998" s="15"/>
      <c r="PNV1998" s="15"/>
      <c r="PNW1998" s="80"/>
      <c r="PNX1998" s="52"/>
      <c r="PNY1998" s="69"/>
      <c r="PNZ1998" s="69"/>
      <c r="POA1998" s="69"/>
      <c r="POB1998" s="107"/>
      <c r="POC1998" s="2"/>
      <c r="POD1998" s="15"/>
      <c r="POE1998" s="15"/>
      <c r="POF1998" s="80"/>
      <c r="POG1998" s="52"/>
      <c r="POH1998" s="69"/>
      <c r="POI1998" s="69"/>
      <c r="POJ1998" s="69"/>
      <c r="POK1998" s="107"/>
      <c r="POL1998" s="2"/>
      <c r="POM1998" s="15"/>
      <c r="PON1998" s="15"/>
      <c r="POO1998" s="80"/>
      <c r="POP1998" s="52"/>
      <c r="POQ1998" s="69"/>
      <c r="POR1998" s="69"/>
      <c r="POS1998" s="69"/>
      <c r="POT1998" s="107"/>
      <c r="POU1998" s="2"/>
      <c r="POV1998" s="15"/>
      <c r="POW1998" s="15"/>
      <c r="POX1998" s="80"/>
      <c r="POY1998" s="52"/>
      <c r="POZ1998" s="69"/>
      <c r="PPA1998" s="69"/>
      <c r="PPB1998" s="69"/>
      <c r="PPC1998" s="107"/>
      <c r="PPD1998" s="2"/>
      <c r="PPE1998" s="15"/>
      <c r="PPF1998" s="15"/>
      <c r="PPG1998" s="80"/>
      <c r="PPH1998" s="52"/>
      <c r="PPI1998" s="69"/>
      <c r="PPJ1998" s="69"/>
      <c r="PPK1998" s="69"/>
      <c r="PPL1998" s="107"/>
      <c r="PPM1998" s="2"/>
      <c r="PPN1998" s="15"/>
      <c r="PPO1998" s="15"/>
      <c r="PPP1998" s="80"/>
      <c r="PPQ1998" s="52"/>
      <c r="PPR1998" s="69"/>
      <c r="PPS1998" s="69"/>
      <c r="PPT1998" s="69"/>
      <c r="PPU1998" s="107"/>
      <c r="PPV1998" s="2"/>
      <c r="PPW1998" s="15"/>
      <c r="PPX1998" s="15"/>
      <c r="PPY1998" s="80"/>
      <c r="PPZ1998" s="52"/>
      <c r="PQA1998" s="69"/>
      <c r="PQB1998" s="69"/>
      <c r="PQC1998" s="69"/>
      <c r="PQD1998" s="107"/>
      <c r="PQE1998" s="2"/>
      <c r="PQF1998" s="15"/>
      <c r="PQG1998" s="15"/>
      <c r="PQH1998" s="80"/>
      <c r="PQI1998" s="52"/>
      <c r="PQJ1998" s="69"/>
      <c r="PQK1998" s="69"/>
      <c r="PQL1998" s="69"/>
      <c r="PQM1998" s="107"/>
      <c r="PQN1998" s="2"/>
      <c r="PQO1998" s="15"/>
      <c r="PQP1998" s="15"/>
      <c r="PQQ1998" s="80"/>
      <c r="PQR1998" s="52"/>
      <c r="PQS1998" s="69"/>
      <c r="PQT1998" s="69"/>
      <c r="PQU1998" s="69"/>
      <c r="PQV1998" s="107"/>
      <c r="PQW1998" s="2"/>
      <c r="PQX1998" s="15"/>
      <c r="PQY1998" s="15"/>
      <c r="PQZ1998" s="80"/>
      <c r="PRA1998" s="52"/>
      <c r="PRB1998" s="69"/>
      <c r="PRC1998" s="69"/>
      <c r="PRD1998" s="69"/>
      <c r="PRE1998" s="107"/>
      <c r="PRF1998" s="2"/>
      <c r="PRG1998" s="15"/>
      <c r="PRH1998" s="15"/>
      <c r="PRI1998" s="80"/>
      <c r="PRJ1998" s="52"/>
      <c r="PRK1998" s="69"/>
      <c r="PRL1998" s="69"/>
      <c r="PRM1998" s="69"/>
      <c r="PRN1998" s="107"/>
      <c r="PRO1998" s="2"/>
      <c r="PRP1998" s="15"/>
      <c r="PRQ1998" s="15"/>
      <c r="PRR1998" s="80"/>
      <c r="PRS1998" s="52"/>
      <c r="PRT1998" s="69"/>
      <c r="PRU1998" s="69"/>
      <c r="PRV1998" s="69"/>
      <c r="PRW1998" s="107"/>
      <c r="PRX1998" s="2"/>
      <c r="PRY1998" s="15"/>
      <c r="PRZ1998" s="15"/>
      <c r="PSA1998" s="80"/>
      <c r="PSB1998" s="52"/>
      <c r="PSC1998" s="69"/>
      <c r="PSD1998" s="69"/>
      <c r="PSE1998" s="69"/>
      <c r="PSF1998" s="107"/>
      <c r="PSG1998" s="2"/>
      <c r="PSH1998" s="15"/>
      <c r="PSI1998" s="15"/>
      <c r="PSJ1998" s="80"/>
      <c r="PSK1998" s="52"/>
      <c r="PSL1998" s="69"/>
      <c r="PSM1998" s="69"/>
      <c r="PSN1998" s="69"/>
      <c r="PSO1998" s="107"/>
      <c r="PSP1998" s="2"/>
      <c r="PSQ1998" s="15"/>
      <c r="PSR1998" s="15"/>
      <c r="PSS1998" s="80"/>
      <c r="PST1998" s="52"/>
      <c r="PSU1998" s="69"/>
      <c r="PSV1998" s="69"/>
      <c r="PSW1998" s="69"/>
      <c r="PSX1998" s="107"/>
      <c r="PSY1998" s="2"/>
      <c r="PSZ1998" s="15"/>
      <c r="PTA1998" s="15"/>
      <c r="PTB1998" s="80"/>
      <c r="PTC1998" s="52"/>
      <c r="PTD1998" s="69"/>
      <c r="PTE1998" s="69"/>
      <c r="PTF1998" s="69"/>
      <c r="PTG1998" s="107"/>
      <c r="PTH1998" s="2"/>
      <c r="PTI1998" s="15"/>
      <c r="PTJ1998" s="15"/>
      <c r="PTK1998" s="80"/>
      <c r="PTL1998" s="52"/>
      <c r="PTM1998" s="69"/>
      <c r="PTN1998" s="69"/>
      <c r="PTO1998" s="69"/>
      <c r="PTP1998" s="107"/>
      <c r="PTQ1998" s="2"/>
      <c r="PTR1998" s="15"/>
      <c r="PTS1998" s="15"/>
      <c r="PTT1998" s="80"/>
      <c r="PTU1998" s="52"/>
      <c r="PTV1998" s="69"/>
      <c r="PTW1998" s="69"/>
      <c r="PTX1998" s="69"/>
      <c r="PTY1998" s="107"/>
      <c r="PTZ1998" s="2"/>
      <c r="PUA1998" s="15"/>
      <c r="PUB1998" s="15"/>
      <c r="PUC1998" s="80"/>
      <c r="PUD1998" s="52"/>
      <c r="PUE1998" s="69"/>
      <c r="PUF1998" s="69"/>
      <c r="PUG1998" s="69"/>
      <c r="PUH1998" s="107"/>
      <c r="PUI1998" s="2"/>
      <c r="PUJ1998" s="15"/>
      <c r="PUK1998" s="15"/>
      <c r="PUL1998" s="80"/>
      <c r="PUM1998" s="52"/>
      <c r="PUN1998" s="69"/>
      <c r="PUO1998" s="69"/>
      <c r="PUP1998" s="69"/>
      <c r="PUQ1998" s="107"/>
      <c r="PUR1998" s="2"/>
      <c r="PUS1998" s="15"/>
      <c r="PUT1998" s="15"/>
      <c r="PUU1998" s="80"/>
      <c r="PUV1998" s="52"/>
      <c r="PUW1998" s="69"/>
      <c r="PUX1998" s="69"/>
      <c r="PUY1998" s="69"/>
      <c r="PUZ1998" s="107"/>
      <c r="PVA1998" s="2"/>
      <c r="PVB1998" s="15"/>
      <c r="PVC1998" s="15"/>
      <c r="PVD1998" s="80"/>
      <c r="PVE1998" s="52"/>
      <c r="PVF1998" s="69"/>
      <c r="PVG1998" s="69"/>
      <c r="PVH1998" s="69"/>
      <c r="PVI1998" s="107"/>
      <c r="PVJ1998" s="2"/>
      <c r="PVK1998" s="15"/>
      <c r="PVL1998" s="15"/>
      <c r="PVM1998" s="80"/>
      <c r="PVN1998" s="52"/>
      <c r="PVO1998" s="69"/>
      <c r="PVP1998" s="69"/>
      <c r="PVQ1998" s="69"/>
      <c r="PVR1998" s="107"/>
      <c r="PVS1998" s="2"/>
      <c r="PVT1998" s="15"/>
      <c r="PVU1998" s="15"/>
      <c r="PVV1998" s="80"/>
      <c r="PVW1998" s="52"/>
      <c r="PVX1998" s="69"/>
      <c r="PVY1998" s="69"/>
      <c r="PVZ1998" s="69"/>
      <c r="PWA1998" s="107"/>
      <c r="PWB1998" s="2"/>
      <c r="PWC1998" s="15"/>
      <c r="PWD1998" s="15"/>
      <c r="PWE1998" s="80"/>
      <c r="PWF1998" s="52"/>
      <c r="PWG1998" s="69"/>
      <c r="PWH1998" s="69"/>
      <c r="PWI1998" s="69"/>
      <c r="PWJ1998" s="107"/>
      <c r="PWK1998" s="2"/>
      <c r="PWL1998" s="15"/>
      <c r="PWM1998" s="15"/>
      <c r="PWN1998" s="80"/>
      <c r="PWO1998" s="52"/>
      <c r="PWP1998" s="69"/>
      <c r="PWQ1998" s="69"/>
      <c r="PWR1998" s="69"/>
      <c r="PWS1998" s="107"/>
      <c r="PWT1998" s="2"/>
      <c r="PWU1998" s="15"/>
      <c r="PWV1998" s="15"/>
      <c r="PWW1998" s="80"/>
      <c r="PWX1998" s="52"/>
      <c r="PWY1998" s="69"/>
      <c r="PWZ1998" s="69"/>
      <c r="PXA1998" s="69"/>
      <c r="PXB1998" s="107"/>
      <c r="PXC1998" s="2"/>
      <c r="PXD1998" s="15"/>
      <c r="PXE1998" s="15"/>
      <c r="PXF1998" s="80"/>
      <c r="PXG1998" s="52"/>
      <c r="PXH1998" s="69"/>
      <c r="PXI1998" s="69"/>
      <c r="PXJ1998" s="69"/>
      <c r="PXK1998" s="107"/>
      <c r="PXL1998" s="2"/>
      <c r="PXM1998" s="15"/>
      <c r="PXN1998" s="15"/>
      <c r="PXO1998" s="80"/>
      <c r="PXP1998" s="52"/>
      <c r="PXQ1998" s="69"/>
      <c r="PXR1998" s="69"/>
      <c r="PXS1998" s="69"/>
      <c r="PXT1998" s="107"/>
      <c r="PXU1998" s="2"/>
      <c r="PXV1998" s="15"/>
      <c r="PXW1998" s="15"/>
      <c r="PXX1998" s="80"/>
      <c r="PXY1998" s="52"/>
      <c r="PXZ1998" s="69"/>
      <c r="PYA1998" s="69"/>
      <c r="PYB1998" s="69"/>
      <c r="PYC1998" s="107"/>
      <c r="PYD1998" s="2"/>
      <c r="PYE1998" s="15"/>
      <c r="PYF1998" s="15"/>
      <c r="PYG1998" s="80"/>
      <c r="PYH1998" s="52"/>
      <c r="PYI1998" s="69"/>
      <c r="PYJ1998" s="69"/>
      <c r="PYK1998" s="69"/>
      <c r="PYL1998" s="107"/>
      <c r="PYM1998" s="2"/>
      <c r="PYN1998" s="15"/>
      <c r="PYO1998" s="15"/>
      <c r="PYP1998" s="80"/>
      <c r="PYQ1998" s="52"/>
      <c r="PYR1998" s="69"/>
      <c r="PYS1998" s="69"/>
      <c r="PYT1998" s="69"/>
      <c r="PYU1998" s="107"/>
      <c r="PYV1998" s="2"/>
      <c r="PYW1998" s="15"/>
      <c r="PYX1998" s="15"/>
      <c r="PYY1998" s="80"/>
      <c r="PYZ1998" s="52"/>
      <c r="PZA1998" s="69"/>
      <c r="PZB1998" s="69"/>
      <c r="PZC1998" s="69"/>
      <c r="PZD1998" s="107"/>
      <c r="PZE1998" s="2"/>
      <c r="PZF1998" s="15"/>
      <c r="PZG1998" s="15"/>
      <c r="PZH1998" s="80"/>
      <c r="PZI1998" s="52"/>
      <c r="PZJ1998" s="69"/>
      <c r="PZK1998" s="69"/>
      <c r="PZL1998" s="69"/>
      <c r="PZM1998" s="107"/>
      <c r="PZN1998" s="2"/>
      <c r="PZO1998" s="15"/>
      <c r="PZP1998" s="15"/>
      <c r="PZQ1998" s="80"/>
      <c r="PZR1998" s="52"/>
      <c r="PZS1998" s="69"/>
      <c r="PZT1998" s="69"/>
      <c r="PZU1998" s="69"/>
      <c r="PZV1998" s="107"/>
      <c r="PZW1998" s="2"/>
      <c r="PZX1998" s="15"/>
      <c r="PZY1998" s="15"/>
      <c r="PZZ1998" s="80"/>
      <c r="QAA1998" s="52"/>
      <c r="QAB1998" s="69"/>
      <c r="QAC1998" s="69"/>
      <c r="QAD1998" s="69"/>
      <c r="QAE1998" s="107"/>
      <c r="QAF1998" s="2"/>
      <c r="QAG1998" s="15"/>
      <c r="QAH1998" s="15"/>
      <c r="QAI1998" s="80"/>
      <c r="QAJ1998" s="52"/>
      <c r="QAK1998" s="69"/>
      <c r="QAL1998" s="69"/>
      <c r="QAM1998" s="69"/>
      <c r="QAN1998" s="107"/>
      <c r="QAO1998" s="2"/>
      <c r="QAP1998" s="15"/>
      <c r="QAQ1998" s="15"/>
      <c r="QAR1998" s="80"/>
      <c r="QAS1998" s="52"/>
      <c r="QAT1998" s="69"/>
      <c r="QAU1998" s="69"/>
      <c r="QAV1998" s="69"/>
      <c r="QAW1998" s="107"/>
      <c r="QAX1998" s="2"/>
      <c r="QAY1998" s="15"/>
      <c r="QAZ1998" s="15"/>
      <c r="QBA1998" s="80"/>
      <c r="QBB1998" s="52"/>
      <c r="QBC1998" s="69"/>
      <c r="QBD1998" s="69"/>
      <c r="QBE1998" s="69"/>
      <c r="QBF1998" s="107"/>
      <c r="QBG1998" s="2"/>
      <c r="QBH1998" s="15"/>
      <c r="QBI1998" s="15"/>
      <c r="QBJ1998" s="80"/>
      <c r="QBK1998" s="52"/>
      <c r="QBL1998" s="69"/>
      <c r="QBM1998" s="69"/>
      <c r="QBN1998" s="69"/>
      <c r="QBO1998" s="107"/>
      <c r="QBP1998" s="2"/>
      <c r="QBQ1998" s="15"/>
      <c r="QBR1998" s="15"/>
      <c r="QBS1998" s="80"/>
      <c r="QBT1998" s="52"/>
      <c r="QBU1998" s="69"/>
      <c r="QBV1998" s="69"/>
      <c r="QBW1998" s="69"/>
      <c r="QBX1998" s="107"/>
      <c r="QBY1998" s="2"/>
      <c r="QBZ1998" s="15"/>
      <c r="QCA1998" s="15"/>
      <c r="QCB1998" s="80"/>
      <c r="QCC1998" s="52"/>
      <c r="QCD1998" s="69"/>
      <c r="QCE1998" s="69"/>
      <c r="QCF1998" s="69"/>
      <c r="QCG1998" s="107"/>
      <c r="QCH1998" s="2"/>
      <c r="QCI1998" s="15"/>
      <c r="QCJ1998" s="15"/>
      <c r="QCK1998" s="80"/>
      <c r="QCL1998" s="52"/>
      <c r="QCM1998" s="69"/>
      <c r="QCN1998" s="69"/>
      <c r="QCO1998" s="69"/>
      <c r="QCP1998" s="107"/>
      <c r="QCQ1998" s="2"/>
      <c r="QCR1998" s="15"/>
      <c r="QCS1998" s="15"/>
      <c r="QCT1998" s="80"/>
      <c r="QCU1998" s="52"/>
      <c r="QCV1998" s="69"/>
      <c r="QCW1998" s="69"/>
      <c r="QCX1998" s="69"/>
      <c r="QCY1998" s="107"/>
      <c r="QCZ1998" s="2"/>
      <c r="QDA1998" s="15"/>
      <c r="QDB1998" s="15"/>
      <c r="QDC1998" s="80"/>
      <c r="QDD1998" s="52"/>
      <c r="QDE1998" s="69"/>
      <c r="QDF1998" s="69"/>
      <c r="QDG1998" s="69"/>
      <c r="QDH1998" s="107"/>
      <c r="QDI1998" s="2"/>
      <c r="QDJ1998" s="15"/>
      <c r="QDK1998" s="15"/>
      <c r="QDL1998" s="80"/>
      <c r="QDM1998" s="52"/>
      <c r="QDN1998" s="69"/>
      <c r="QDO1998" s="69"/>
      <c r="QDP1998" s="69"/>
      <c r="QDQ1998" s="107"/>
      <c r="QDR1998" s="2"/>
      <c r="QDS1998" s="15"/>
      <c r="QDT1998" s="15"/>
      <c r="QDU1998" s="80"/>
      <c r="QDV1998" s="52"/>
      <c r="QDW1998" s="69"/>
      <c r="QDX1998" s="69"/>
      <c r="QDY1998" s="69"/>
      <c r="QDZ1998" s="107"/>
      <c r="QEA1998" s="2"/>
      <c r="QEB1998" s="15"/>
      <c r="QEC1998" s="15"/>
      <c r="QED1998" s="80"/>
      <c r="QEE1998" s="52"/>
      <c r="QEF1998" s="69"/>
      <c r="QEG1998" s="69"/>
      <c r="QEH1998" s="69"/>
      <c r="QEI1998" s="107"/>
      <c r="QEJ1998" s="2"/>
      <c r="QEK1998" s="15"/>
      <c r="QEL1998" s="15"/>
      <c r="QEM1998" s="80"/>
      <c r="QEN1998" s="52"/>
      <c r="QEO1998" s="69"/>
      <c r="QEP1998" s="69"/>
      <c r="QEQ1998" s="69"/>
      <c r="QER1998" s="107"/>
      <c r="QES1998" s="2"/>
      <c r="QET1998" s="15"/>
      <c r="QEU1998" s="15"/>
      <c r="QEV1998" s="80"/>
      <c r="QEW1998" s="52"/>
      <c r="QEX1998" s="69"/>
      <c r="QEY1998" s="69"/>
      <c r="QEZ1998" s="69"/>
      <c r="QFA1998" s="107"/>
      <c r="QFB1998" s="2"/>
      <c r="QFC1998" s="15"/>
      <c r="QFD1998" s="15"/>
      <c r="QFE1998" s="80"/>
      <c r="QFF1998" s="52"/>
      <c r="QFG1998" s="69"/>
      <c r="QFH1998" s="69"/>
      <c r="QFI1998" s="69"/>
      <c r="QFJ1998" s="107"/>
      <c r="QFK1998" s="2"/>
      <c r="QFL1998" s="15"/>
      <c r="QFM1998" s="15"/>
      <c r="QFN1998" s="80"/>
      <c r="QFO1998" s="52"/>
      <c r="QFP1998" s="69"/>
      <c r="QFQ1998" s="69"/>
      <c r="QFR1998" s="69"/>
      <c r="QFS1998" s="107"/>
      <c r="QFT1998" s="2"/>
      <c r="QFU1998" s="15"/>
      <c r="QFV1998" s="15"/>
      <c r="QFW1998" s="80"/>
      <c r="QFX1998" s="52"/>
      <c r="QFY1998" s="69"/>
      <c r="QFZ1998" s="69"/>
      <c r="QGA1998" s="69"/>
      <c r="QGB1998" s="107"/>
      <c r="QGC1998" s="2"/>
      <c r="QGD1998" s="15"/>
      <c r="QGE1998" s="15"/>
      <c r="QGF1998" s="80"/>
      <c r="QGG1998" s="52"/>
      <c r="QGH1998" s="69"/>
      <c r="QGI1998" s="69"/>
      <c r="QGJ1998" s="69"/>
      <c r="QGK1998" s="107"/>
      <c r="QGL1998" s="2"/>
      <c r="QGM1998" s="15"/>
      <c r="QGN1998" s="15"/>
      <c r="QGO1998" s="80"/>
      <c r="QGP1998" s="52"/>
      <c r="QGQ1998" s="69"/>
      <c r="QGR1998" s="69"/>
      <c r="QGS1998" s="69"/>
      <c r="QGT1998" s="107"/>
      <c r="QGU1998" s="2"/>
      <c r="QGV1998" s="15"/>
      <c r="QGW1998" s="15"/>
      <c r="QGX1998" s="80"/>
      <c r="QGY1998" s="52"/>
      <c r="QGZ1998" s="69"/>
      <c r="QHA1998" s="69"/>
      <c r="QHB1998" s="69"/>
      <c r="QHC1998" s="107"/>
      <c r="QHD1998" s="2"/>
      <c r="QHE1998" s="15"/>
      <c r="QHF1998" s="15"/>
      <c r="QHG1998" s="80"/>
      <c r="QHH1998" s="52"/>
      <c r="QHI1998" s="69"/>
      <c r="QHJ1998" s="69"/>
      <c r="QHK1998" s="69"/>
      <c r="QHL1998" s="107"/>
      <c r="QHM1998" s="2"/>
      <c r="QHN1998" s="15"/>
      <c r="QHO1998" s="15"/>
      <c r="QHP1998" s="80"/>
      <c r="QHQ1998" s="52"/>
      <c r="QHR1998" s="69"/>
      <c r="QHS1998" s="69"/>
      <c r="QHT1998" s="69"/>
      <c r="QHU1998" s="107"/>
      <c r="QHV1998" s="2"/>
      <c r="QHW1998" s="15"/>
      <c r="QHX1998" s="15"/>
      <c r="QHY1998" s="80"/>
      <c r="QHZ1998" s="52"/>
      <c r="QIA1998" s="69"/>
      <c r="QIB1998" s="69"/>
      <c r="QIC1998" s="69"/>
      <c r="QID1998" s="107"/>
      <c r="QIE1998" s="2"/>
      <c r="QIF1998" s="15"/>
      <c r="QIG1998" s="15"/>
      <c r="QIH1998" s="80"/>
      <c r="QII1998" s="52"/>
      <c r="QIJ1998" s="69"/>
      <c r="QIK1998" s="69"/>
      <c r="QIL1998" s="69"/>
      <c r="QIM1998" s="107"/>
      <c r="QIN1998" s="2"/>
      <c r="QIO1998" s="15"/>
      <c r="QIP1998" s="15"/>
      <c r="QIQ1998" s="80"/>
      <c r="QIR1998" s="52"/>
      <c r="QIS1998" s="69"/>
      <c r="QIT1998" s="69"/>
      <c r="QIU1998" s="69"/>
      <c r="QIV1998" s="107"/>
      <c r="QIW1998" s="2"/>
      <c r="QIX1998" s="15"/>
      <c r="QIY1998" s="15"/>
      <c r="QIZ1998" s="80"/>
      <c r="QJA1998" s="52"/>
      <c r="QJB1998" s="69"/>
      <c r="QJC1998" s="69"/>
      <c r="QJD1998" s="69"/>
      <c r="QJE1998" s="107"/>
      <c r="QJF1998" s="2"/>
      <c r="QJG1998" s="15"/>
      <c r="QJH1998" s="15"/>
      <c r="QJI1998" s="80"/>
      <c r="QJJ1998" s="52"/>
      <c r="QJK1998" s="69"/>
      <c r="QJL1998" s="69"/>
      <c r="QJM1998" s="69"/>
      <c r="QJN1998" s="107"/>
      <c r="QJO1998" s="2"/>
      <c r="QJP1998" s="15"/>
      <c r="QJQ1998" s="15"/>
      <c r="QJR1998" s="80"/>
      <c r="QJS1998" s="52"/>
      <c r="QJT1998" s="69"/>
      <c r="QJU1998" s="69"/>
      <c r="QJV1998" s="69"/>
      <c r="QJW1998" s="107"/>
      <c r="QJX1998" s="2"/>
      <c r="QJY1998" s="15"/>
      <c r="QJZ1998" s="15"/>
      <c r="QKA1998" s="80"/>
      <c r="QKB1998" s="52"/>
      <c r="QKC1998" s="69"/>
      <c r="QKD1998" s="69"/>
      <c r="QKE1998" s="69"/>
      <c r="QKF1998" s="107"/>
      <c r="QKG1998" s="2"/>
      <c r="QKH1998" s="15"/>
      <c r="QKI1998" s="15"/>
      <c r="QKJ1998" s="80"/>
      <c r="QKK1998" s="52"/>
      <c r="QKL1998" s="69"/>
      <c r="QKM1998" s="69"/>
      <c r="QKN1998" s="69"/>
      <c r="QKO1998" s="107"/>
      <c r="QKP1998" s="2"/>
      <c r="QKQ1998" s="15"/>
      <c r="QKR1998" s="15"/>
      <c r="QKS1998" s="80"/>
      <c r="QKT1998" s="52"/>
      <c r="QKU1998" s="69"/>
      <c r="QKV1998" s="69"/>
      <c r="QKW1998" s="69"/>
      <c r="QKX1998" s="107"/>
      <c r="QKY1998" s="2"/>
      <c r="QKZ1998" s="15"/>
      <c r="QLA1998" s="15"/>
      <c r="QLB1998" s="80"/>
      <c r="QLC1998" s="52"/>
      <c r="QLD1998" s="69"/>
      <c r="QLE1998" s="69"/>
      <c r="QLF1998" s="69"/>
      <c r="QLG1998" s="107"/>
      <c r="QLH1998" s="2"/>
      <c r="QLI1998" s="15"/>
      <c r="QLJ1998" s="15"/>
      <c r="QLK1998" s="80"/>
      <c r="QLL1998" s="52"/>
      <c r="QLM1998" s="69"/>
      <c r="QLN1998" s="69"/>
      <c r="QLO1998" s="69"/>
      <c r="QLP1998" s="107"/>
      <c r="QLQ1998" s="2"/>
      <c r="QLR1998" s="15"/>
      <c r="QLS1998" s="15"/>
      <c r="QLT1998" s="80"/>
      <c r="QLU1998" s="52"/>
      <c r="QLV1998" s="69"/>
      <c r="QLW1998" s="69"/>
      <c r="QLX1998" s="69"/>
      <c r="QLY1998" s="107"/>
      <c r="QLZ1998" s="2"/>
      <c r="QMA1998" s="15"/>
      <c r="QMB1998" s="15"/>
      <c r="QMC1998" s="80"/>
      <c r="QMD1998" s="52"/>
      <c r="QME1998" s="69"/>
      <c r="QMF1998" s="69"/>
      <c r="QMG1998" s="69"/>
      <c r="QMH1998" s="107"/>
      <c r="QMI1998" s="2"/>
      <c r="QMJ1998" s="15"/>
      <c r="QMK1998" s="15"/>
      <c r="QML1998" s="80"/>
      <c r="QMM1998" s="52"/>
      <c r="QMN1998" s="69"/>
      <c r="QMO1998" s="69"/>
      <c r="QMP1998" s="69"/>
      <c r="QMQ1998" s="107"/>
      <c r="QMR1998" s="2"/>
      <c r="QMS1998" s="15"/>
      <c r="QMT1998" s="15"/>
      <c r="QMU1998" s="80"/>
      <c r="QMV1998" s="52"/>
      <c r="QMW1998" s="69"/>
      <c r="QMX1998" s="69"/>
      <c r="QMY1998" s="69"/>
      <c r="QMZ1998" s="107"/>
      <c r="QNA1998" s="2"/>
      <c r="QNB1998" s="15"/>
      <c r="QNC1998" s="15"/>
      <c r="QND1998" s="80"/>
      <c r="QNE1998" s="52"/>
      <c r="QNF1998" s="69"/>
      <c r="QNG1998" s="69"/>
      <c r="QNH1998" s="69"/>
      <c r="QNI1998" s="107"/>
      <c r="QNJ1998" s="2"/>
      <c r="QNK1998" s="15"/>
      <c r="QNL1998" s="15"/>
      <c r="QNM1998" s="80"/>
      <c r="QNN1998" s="52"/>
      <c r="QNO1998" s="69"/>
      <c r="QNP1998" s="69"/>
      <c r="QNQ1998" s="69"/>
      <c r="QNR1998" s="107"/>
      <c r="QNS1998" s="2"/>
      <c r="QNT1998" s="15"/>
      <c r="QNU1998" s="15"/>
      <c r="QNV1998" s="80"/>
      <c r="QNW1998" s="52"/>
      <c r="QNX1998" s="69"/>
      <c r="QNY1998" s="69"/>
      <c r="QNZ1998" s="69"/>
      <c r="QOA1998" s="107"/>
      <c r="QOB1998" s="2"/>
      <c r="QOC1998" s="15"/>
      <c r="QOD1998" s="15"/>
      <c r="QOE1998" s="80"/>
      <c r="QOF1998" s="52"/>
      <c r="QOG1998" s="69"/>
      <c r="QOH1998" s="69"/>
      <c r="QOI1998" s="69"/>
      <c r="QOJ1998" s="107"/>
      <c r="QOK1998" s="2"/>
      <c r="QOL1998" s="15"/>
      <c r="QOM1998" s="15"/>
      <c r="QON1998" s="80"/>
      <c r="QOO1998" s="52"/>
      <c r="QOP1998" s="69"/>
      <c r="QOQ1998" s="69"/>
      <c r="QOR1998" s="69"/>
      <c r="QOS1998" s="107"/>
      <c r="QOT1998" s="2"/>
      <c r="QOU1998" s="15"/>
      <c r="QOV1998" s="15"/>
      <c r="QOW1998" s="80"/>
      <c r="QOX1998" s="52"/>
      <c r="QOY1998" s="69"/>
      <c r="QOZ1998" s="69"/>
      <c r="QPA1998" s="69"/>
      <c r="QPB1998" s="107"/>
      <c r="QPC1998" s="2"/>
      <c r="QPD1998" s="15"/>
      <c r="QPE1998" s="15"/>
      <c r="QPF1998" s="80"/>
      <c r="QPG1998" s="52"/>
      <c r="QPH1998" s="69"/>
      <c r="QPI1998" s="69"/>
      <c r="QPJ1998" s="69"/>
      <c r="QPK1998" s="107"/>
      <c r="QPL1998" s="2"/>
      <c r="QPM1998" s="15"/>
      <c r="QPN1998" s="15"/>
      <c r="QPO1998" s="80"/>
      <c r="QPP1998" s="52"/>
      <c r="QPQ1998" s="69"/>
      <c r="QPR1998" s="69"/>
      <c r="QPS1998" s="69"/>
      <c r="QPT1998" s="107"/>
      <c r="QPU1998" s="2"/>
      <c r="QPV1998" s="15"/>
      <c r="QPW1998" s="15"/>
      <c r="QPX1998" s="80"/>
      <c r="QPY1998" s="52"/>
      <c r="QPZ1998" s="69"/>
      <c r="QQA1998" s="69"/>
      <c r="QQB1998" s="69"/>
      <c r="QQC1998" s="107"/>
      <c r="QQD1998" s="2"/>
      <c r="QQE1998" s="15"/>
      <c r="QQF1998" s="15"/>
      <c r="QQG1998" s="80"/>
      <c r="QQH1998" s="52"/>
      <c r="QQI1998" s="69"/>
      <c r="QQJ1998" s="69"/>
      <c r="QQK1998" s="69"/>
      <c r="QQL1998" s="107"/>
      <c r="QQM1998" s="2"/>
      <c r="QQN1998" s="15"/>
      <c r="QQO1998" s="15"/>
      <c r="QQP1998" s="80"/>
      <c r="QQQ1998" s="52"/>
      <c r="QQR1998" s="69"/>
      <c r="QQS1998" s="69"/>
      <c r="QQT1998" s="69"/>
      <c r="QQU1998" s="107"/>
      <c r="QQV1998" s="2"/>
      <c r="QQW1998" s="15"/>
      <c r="QQX1998" s="15"/>
      <c r="QQY1998" s="80"/>
      <c r="QQZ1998" s="52"/>
      <c r="QRA1998" s="69"/>
      <c r="QRB1998" s="69"/>
      <c r="QRC1998" s="69"/>
      <c r="QRD1998" s="107"/>
      <c r="QRE1998" s="2"/>
      <c r="QRF1998" s="15"/>
      <c r="QRG1998" s="15"/>
      <c r="QRH1998" s="80"/>
      <c r="QRI1998" s="52"/>
      <c r="QRJ1998" s="69"/>
      <c r="QRK1998" s="69"/>
      <c r="QRL1998" s="69"/>
      <c r="QRM1998" s="107"/>
      <c r="QRN1998" s="2"/>
      <c r="QRO1998" s="15"/>
      <c r="QRP1998" s="15"/>
      <c r="QRQ1998" s="80"/>
      <c r="QRR1998" s="52"/>
      <c r="QRS1998" s="69"/>
      <c r="QRT1998" s="69"/>
      <c r="QRU1998" s="69"/>
      <c r="QRV1998" s="107"/>
      <c r="QRW1998" s="2"/>
      <c r="QRX1998" s="15"/>
      <c r="QRY1998" s="15"/>
      <c r="QRZ1998" s="80"/>
      <c r="QSA1998" s="52"/>
      <c r="QSB1998" s="69"/>
      <c r="QSC1998" s="69"/>
      <c r="QSD1998" s="69"/>
      <c r="QSE1998" s="107"/>
      <c r="QSF1998" s="2"/>
      <c r="QSG1998" s="15"/>
      <c r="QSH1998" s="15"/>
      <c r="QSI1998" s="80"/>
      <c r="QSJ1998" s="52"/>
      <c r="QSK1998" s="69"/>
      <c r="QSL1998" s="69"/>
      <c r="QSM1998" s="69"/>
      <c r="QSN1998" s="107"/>
      <c r="QSO1998" s="2"/>
      <c r="QSP1998" s="15"/>
      <c r="QSQ1998" s="15"/>
      <c r="QSR1998" s="80"/>
      <c r="QSS1998" s="52"/>
      <c r="QST1998" s="69"/>
      <c r="QSU1998" s="69"/>
      <c r="QSV1998" s="69"/>
      <c r="QSW1998" s="107"/>
      <c r="QSX1998" s="2"/>
      <c r="QSY1998" s="15"/>
      <c r="QSZ1998" s="15"/>
      <c r="QTA1998" s="80"/>
      <c r="QTB1998" s="52"/>
      <c r="QTC1998" s="69"/>
      <c r="QTD1998" s="69"/>
      <c r="QTE1998" s="69"/>
      <c r="QTF1998" s="107"/>
      <c r="QTG1998" s="2"/>
      <c r="QTH1998" s="15"/>
      <c r="QTI1998" s="15"/>
      <c r="QTJ1998" s="80"/>
      <c r="QTK1998" s="52"/>
      <c r="QTL1998" s="69"/>
      <c r="QTM1998" s="69"/>
      <c r="QTN1998" s="69"/>
      <c r="QTO1998" s="107"/>
      <c r="QTP1998" s="2"/>
      <c r="QTQ1998" s="15"/>
      <c r="QTR1998" s="15"/>
      <c r="QTS1998" s="80"/>
      <c r="QTT1998" s="52"/>
      <c r="QTU1998" s="69"/>
      <c r="QTV1998" s="69"/>
      <c r="QTW1998" s="69"/>
      <c r="QTX1998" s="107"/>
      <c r="QTY1998" s="2"/>
      <c r="QTZ1998" s="15"/>
      <c r="QUA1998" s="15"/>
      <c r="QUB1998" s="80"/>
      <c r="QUC1998" s="52"/>
      <c r="QUD1998" s="69"/>
      <c r="QUE1998" s="69"/>
      <c r="QUF1998" s="69"/>
      <c r="QUG1998" s="107"/>
      <c r="QUH1998" s="2"/>
      <c r="QUI1998" s="15"/>
      <c r="QUJ1998" s="15"/>
      <c r="QUK1998" s="80"/>
      <c r="QUL1998" s="52"/>
      <c r="QUM1998" s="69"/>
      <c r="QUN1998" s="69"/>
      <c r="QUO1998" s="69"/>
      <c r="QUP1998" s="107"/>
      <c r="QUQ1998" s="2"/>
      <c r="QUR1998" s="15"/>
      <c r="QUS1998" s="15"/>
      <c r="QUT1998" s="80"/>
      <c r="QUU1998" s="52"/>
      <c r="QUV1998" s="69"/>
      <c r="QUW1998" s="69"/>
      <c r="QUX1998" s="69"/>
      <c r="QUY1998" s="107"/>
      <c r="QUZ1998" s="2"/>
      <c r="QVA1998" s="15"/>
      <c r="QVB1998" s="15"/>
      <c r="QVC1998" s="80"/>
      <c r="QVD1998" s="52"/>
      <c r="QVE1998" s="69"/>
      <c r="QVF1998" s="69"/>
      <c r="QVG1998" s="69"/>
      <c r="QVH1998" s="107"/>
      <c r="QVI1998" s="2"/>
      <c r="QVJ1998" s="15"/>
      <c r="QVK1998" s="15"/>
      <c r="QVL1998" s="80"/>
      <c r="QVM1998" s="52"/>
      <c r="QVN1998" s="69"/>
      <c r="QVO1998" s="69"/>
      <c r="QVP1998" s="69"/>
      <c r="QVQ1998" s="107"/>
      <c r="QVR1998" s="2"/>
      <c r="QVS1998" s="15"/>
      <c r="QVT1998" s="15"/>
      <c r="QVU1998" s="80"/>
      <c r="QVV1998" s="52"/>
      <c r="QVW1998" s="69"/>
      <c r="QVX1998" s="69"/>
      <c r="QVY1998" s="69"/>
      <c r="QVZ1998" s="107"/>
      <c r="QWA1998" s="2"/>
      <c r="QWB1998" s="15"/>
      <c r="QWC1998" s="15"/>
      <c r="QWD1998" s="80"/>
      <c r="QWE1998" s="52"/>
      <c r="QWF1998" s="69"/>
      <c r="QWG1998" s="69"/>
      <c r="QWH1998" s="69"/>
      <c r="QWI1998" s="107"/>
      <c r="QWJ1998" s="2"/>
      <c r="QWK1998" s="15"/>
      <c r="QWL1998" s="15"/>
      <c r="QWM1998" s="80"/>
      <c r="QWN1998" s="52"/>
      <c r="QWO1998" s="69"/>
      <c r="QWP1998" s="69"/>
      <c r="QWQ1998" s="69"/>
      <c r="QWR1998" s="107"/>
      <c r="QWS1998" s="2"/>
      <c r="QWT1998" s="15"/>
      <c r="QWU1998" s="15"/>
      <c r="QWV1998" s="80"/>
      <c r="QWW1998" s="52"/>
      <c r="QWX1998" s="69"/>
      <c r="QWY1998" s="69"/>
      <c r="QWZ1998" s="69"/>
      <c r="QXA1998" s="107"/>
      <c r="QXB1998" s="2"/>
      <c r="QXC1998" s="15"/>
      <c r="QXD1998" s="15"/>
      <c r="QXE1998" s="80"/>
      <c r="QXF1998" s="52"/>
      <c r="QXG1998" s="69"/>
      <c r="QXH1998" s="69"/>
      <c r="QXI1998" s="69"/>
      <c r="QXJ1998" s="107"/>
      <c r="QXK1998" s="2"/>
      <c r="QXL1998" s="15"/>
      <c r="QXM1998" s="15"/>
      <c r="QXN1998" s="80"/>
      <c r="QXO1998" s="52"/>
      <c r="QXP1998" s="69"/>
      <c r="QXQ1998" s="69"/>
      <c r="QXR1998" s="69"/>
      <c r="QXS1998" s="107"/>
      <c r="QXT1998" s="2"/>
      <c r="QXU1998" s="15"/>
      <c r="QXV1998" s="15"/>
      <c r="QXW1998" s="80"/>
      <c r="QXX1998" s="52"/>
      <c r="QXY1998" s="69"/>
      <c r="QXZ1998" s="69"/>
      <c r="QYA1998" s="69"/>
      <c r="QYB1998" s="107"/>
      <c r="QYC1998" s="2"/>
      <c r="QYD1998" s="15"/>
      <c r="QYE1998" s="15"/>
      <c r="QYF1998" s="80"/>
      <c r="QYG1998" s="52"/>
      <c r="QYH1998" s="69"/>
      <c r="QYI1998" s="69"/>
      <c r="QYJ1998" s="69"/>
      <c r="QYK1998" s="107"/>
      <c r="QYL1998" s="2"/>
      <c r="QYM1998" s="15"/>
      <c r="QYN1998" s="15"/>
      <c r="QYO1998" s="80"/>
      <c r="QYP1998" s="52"/>
      <c r="QYQ1998" s="69"/>
      <c r="QYR1998" s="69"/>
      <c r="QYS1998" s="69"/>
      <c r="QYT1998" s="107"/>
      <c r="QYU1998" s="2"/>
      <c r="QYV1998" s="15"/>
      <c r="QYW1998" s="15"/>
      <c r="QYX1998" s="80"/>
      <c r="QYY1998" s="52"/>
      <c r="QYZ1998" s="69"/>
      <c r="QZA1998" s="69"/>
      <c r="QZB1998" s="69"/>
      <c r="QZC1998" s="107"/>
      <c r="QZD1998" s="2"/>
      <c r="QZE1998" s="15"/>
      <c r="QZF1998" s="15"/>
      <c r="QZG1998" s="80"/>
      <c r="QZH1998" s="52"/>
      <c r="QZI1998" s="69"/>
      <c r="QZJ1998" s="69"/>
      <c r="QZK1998" s="69"/>
      <c r="QZL1998" s="107"/>
      <c r="QZM1998" s="2"/>
      <c r="QZN1998" s="15"/>
      <c r="QZO1998" s="15"/>
      <c r="QZP1998" s="80"/>
      <c r="QZQ1998" s="52"/>
      <c r="QZR1998" s="69"/>
      <c r="QZS1998" s="69"/>
      <c r="QZT1998" s="69"/>
      <c r="QZU1998" s="107"/>
      <c r="QZV1998" s="2"/>
      <c r="QZW1998" s="15"/>
      <c r="QZX1998" s="15"/>
      <c r="QZY1998" s="80"/>
      <c r="QZZ1998" s="52"/>
      <c r="RAA1998" s="69"/>
      <c r="RAB1998" s="69"/>
      <c r="RAC1998" s="69"/>
      <c r="RAD1998" s="107"/>
      <c r="RAE1998" s="2"/>
      <c r="RAF1998" s="15"/>
      <c r="RAG1998" s="15"/>
      <c r="RAH1998" s="80"/>
      <c r="RAI1998" s="52"/>
      <c r="RAJ1998" s="69"/>
      <c r="RAK1998" s="69"/>
      <c r="RAL1998" s="69"/>
      <c r="RAM1998" s="107"/>
      <c r="RAN1998" s="2"/>
      <c r="RAO1998" s="15"/>
      <c r="RAP1998" s="15"/>
      <c r="RAQ1998" s="80"/>
      <c r="RAR1998" s="52"/>
      <c r="RAS1998" s="69"/>
      <c r="RAT1998" s="69"/>
      <c r="RAU1998" s="69"/>
      <c r="RAV1998" s="107"/>
      <c r="RAW1998" s="2"/>
      <c r="RAX1998" s="15"/>
      <c r="RAY1998" s="15"/>
      <c r="RAZ1998" s="80"/>
      <c r="RBA1998" s="52"/>
      <c r="RBB1998" s="69"/>
      <c r="RBC1998" s="69"/>
      <c r="RBD1998" s="69"/>
      <c r="RBE1998" s="107"/>
      <c r="RBF1998" s="2"/>
      <c r="RBG1998" s="15"/>
      <c r="RBH1998" s="15"/>
      <c r="RBI1998" s="80"/>
      <c r="RBJ1998" s="52"/>
      <c r="RBK1998" s="69"/>
      <c r="RBL1998" s="69"/>
      <c r="RBM1998" s="69"/>
      <c r="RBN1998" s="107"/>
      <c r="RBO1998" s="2"/>
      <c r="RBP1998" s="15"/>
      <c r="RBQ1998" s="15"/>
      <c r="RBR1998" s="80"/>
      <c r="RBS1998" s="52"/>
      <c r="RBT1998" s="69"/>
      <c r="RBU1998" s="69"/>
      <c r="RBV1998" s="69"/>
      <c r="RBW1998" s="107"/>
      <c r="RBX1998" s="2"/>
      <c r="RBY1998" s="15"/>
      <c r="RBZ1998" s="15"/>
      <c r="RCA1998" s="80"/>
      <c r="RCB1998" s="52"/>
      <c r="RCC1998" s="69"/>
      <c r="RCD1998" s="69"/>
      <c r="RCE1998" s="69"/>
      <c r="RCF1998" s="107"/>
      <c r="RCG1998" s="2"/>
      <c r="RCH1998" s="15"/>
      <c r="RCI1998" s="15"/>
      <c r="RCJ1998" s="80"/>
      <c r="RCK1998" s="52"/>
      <c r="RCL1998" s="69"/>
      <c r="RCM1998" s="69"/>
      <c r="RCN1998" s="69"/>
      <c r="RCO1998" s="107"/>
      <c r="RCP1998" s="2"/>
      <c r="RCQ1998" s="15"/>
      <c r="RCR1998" s="15"/>
      <c r="RCS1998" s="80"/>
      <c r="RCT1998" s="52"/>
      <c r="RCU1998" s="69"/>
      <c r="RCV1998" s="69"/>
      <c r="RCW1998" s="69"/>
      <c r="RCX1998" s="107"/>
      <c r="RCY1998" s="2"/>
      <c r="RCZ1998" s="15"/>
      <c r="RDA1998" s="15"/>
      <c r="RDB1998" s="80"/>
      <c r="RDC1998" s="52"/>
      <c r="RDD1998" s="69"/>
      <c r="RDE1998" s="69"/>
      <c r="RDF1998" s="69"/>
      <c r="RDG1998" s="107"/>
      <c r="RDH1998" s="2"/>
      <c r="RDI1998" s="15"/>
      <c r="RDJ1998" s="15"/>
      <c r="RDK1998" s="80"/>
      <c r="RDL1998" s="52"/>
      <c r="RDM1998" s="69"/>
      <c r="RDN1998" s="69"/>
      <c r="RDO1998" s="69"/>
      <c r="RDP1998" s="107"/>
      <c r="RDQ1998" s="2"/>
      <c r="RDR1998" s="15"/>
      <c r="RDS1998" s="15"/>
      <c r="RDT1998" s="80"/>
      <c r="RDU1998" s="52"/>
      <c r="RDV1998" s="69"/>
      <c r="RDW1998" s="69"/>
      <c r="RDX1998" s="69"/>
      <c r="RDY1998" s="107"/>
      <c r="RDZ1998" s="2"/>
      <c r="REA1998" s="15"/>
      <c r="REB1998" s="15"/>
      <c r="REC1998" s="80"/>
      <c r="RED1998" s="52"/>
      <c r="REE1998" s="69"/>
      <c r="REF1998" s="69"/>
      <c r="REG1998" s="69"/>
      <c r="REH1998" s="107"/>
      <c r="REI1998" s="2"/>
      <c r="REJ1998" s="15"/>
      <c r="REK1998" s="15"/>
      <c r="REL1998" s="80"/>
      <c r="REM1998" s="52"/>
      <c r="REN1998" s="69"/>
      <c r="REO1998" s="69"/>
      <c r="REP1998" s="69"/>
      <c r="REQ1998" s="107"/>
      <c r="RER1998" s="2"/>
      <c r="RES1998" s="15"/>
      <c r="RET1998" s="15"/>
      <c r="REU1998" s="80"/>
      <c r="REV1998" s="52"/>
      <c r="REW1998" s="69"/>
      <c r="REX1998" s="69"/>
      <c r="REY1998" s="69"/>
      <c r="REZ1998" s="107"/>
      <c r="RFA1998" s="2"/>
      <c r="RFB1998" s="15"/>
      <c r="RFC1998" s="15"/>
      <c r="RFD1998" s="80"/>
      <c r="RFE1998" s="52"/>
      <c r="RFF1998" s="69"/>
      <c r="RFG1998" s="69"/>
      <c r="RFH1998" s="69"/>
      <c r="RFI1998" s="107"/>
      <c r="RFJ1998" s="2"/>
      <c r="RFK1998" s="15"/>
      <c r="RFL1998" s="15"/>
      <c r="RFM1998" s="80"/>
      <c r="RFN1998" s="52"/>
      <c r="RFO1998" s="69"/>
      <c r="RFP1998" s="69"/>
      <c r="RFQ1998" s="69"/>
      <c r="RFR1998" s="107"/>
      <c r="RFS1998" s="2"/>
      <c r="RFT1998" s="15"/>
      <c r="RFU1998" s="15"/>
      <c r="RFV1998" s="80"/>
      <c r="RFW1998" s="52"/>
      <c r="RFX1998" s="69"/>
      <c r="RFY1998" s="69"/>
      <c r="RFZ1998" s="69"/>
      <c r="RGA1998" s="107"/>
      <c r="RGB1998" s="2"/>
      <c r="RGC1998" s="15"/>
      <c r="RGD1998" s="15"/>
      <c r="RGE1998" s="80"/>
      <c r="RGF1998" s="52"/>
      <c r="RGG1998" s="69"/>
      <c r="RGH1998" s="69"/>
      <c r="RGI1998" s="69"/>
      <c r="RGJ1998" s="107"/>
      <c r="RGK1998" s="2"/>
      <c r="RGL1998" s="15"/>
      <c r="RGM1998" s="15"/>
      <c r="RGN1998" s="80"/>
      <c r="RGO1998" s="52"/>
      <c r="RGP1998" s="69"/>
      <c r="RGQ1998" s="69"/>
      <c r="RGR1998" s="69"/>
      <c r="RGS1998" s="107"/>
      <c r="RGT1998" s="2"/>
      <c r="RGU1998" s="15"/>
      <c r="RGV1998" s="15"/>
      <c r="RGW1998" s="80"/>
      <c r="RGX1998" s="52"/>
      <c r="RGY1998" s="69"/>
      <c r="RGZ1998" s="69"/>
      <c r="RHA1998" s="69"/>
      <c r="RHB1998" s="107"/>
      <c r="RHC1998" s="2"/>
      <c r="RHD1998" s="15"/>
      <c r="RHE1998" s="15"/>
      <c r="RHF1998" s="80"/>
      <c r="RHG1998" s="52"/>
      <c r="RHH1998" s="69"/>
      <c r="RHI1998" s="69"/>
      <c r="RHJ1998" s="69"/>
      <c r="RHK1998" s="107"/>
      <c r="RHL1998" s="2"/>
      <c r="RHM1998" s="15"/>
      <c r="RHN1998" s="15"/>
      <c r="RHO1998" s="80"/>
      <c r="RHP1998" s="52"/>
      <c r="RHQ1998" s="69"/>
      <c r="RHR1998" s="69"/>
      <c r="RHS1998" s="69"/>
      <c r="RHT1998" s="107"/>
      <c r="RHU1998" s="2"/>
      <c r="RHV1998" s="15"/>
      <c r="RHW1998" s="15"/>
      <c r="RHX1998" s="80"/>
      <c r="RHY1998" s="52"/>
      <c r="RHZ1998" s="69"/>
      <c r="RIA1998" s="69"/>
      <c r="RIB1998" s="69"/>
      <c r="RIC1998" s="107"/>
      <c r="RID1998" s="2"/>
      <c r="RIE1998" s="15"/>
      <c r="RIF1998" s="15"/>
      <c r="RIG1998" s="80"/>
      <c r="RIH1998" s="52"/>
      <c r="RII1998" s="69"/>
      <c r="RIJ1998" s="69"/>
      <c r="RIK1998" s="69"/>
      <c r="RIL1998" s="107"/>
      <c r="RIM1998" s="2"/>
      <c r="RIN1998" s="15"/>
      <c r="RIO1998" s="15"/>
      <c r="RIP1998" s="80"/>
      <c r="RIQ1998" s="52"/>
      <c r="RIR1998" s="69"/>
      <c r="RIS1998" s="69"/>
      <c r="RIT1998" s="69"/>
      <c r="RIU1998" s="107"/>
      <c r="RIV1998" s="2"/>
      <c r="RIW1998" s="15"/>
      <c r="RIX1998" s="15"/>
      <c r="RIY1998" s="80"/>
      <c r="RIZ1998" s="52"/>
      <c r="RJA1998" s="69"/>
      <c r="RJB1998" s="69"/>
      <c r="RJC1998" s="69"/>
      <c r="RJD1998" s="107"/>
      <c r="RJE1998" s="2"/>
      <c r="RJF1998" s="15"/>
      <c r="RJG1998" s="15"/>
      <c r="RJH1998" s="80"/>
      <c r="RJI1998" s="52"/>
      <c r="RJJ1998" s="69"/>
      <c r="RJK1998" s="69"/>
      <c r="RJL1998" s="69"/>
      <c r="RJM1998" s="107"/>
      <c r="RJN1998" s="2"/>
      <c r="RJO1998" s="15"/>
      <c r="RJP1998" s="15"/>
      <c r="RJQ1998" s="80"/>
      <c r="RJR1998" s="52"/>
      <c r="RJS1998" s="69"/>
      <c r="RJT1998" s="69"/>
      <c r="RJU1998" s="69"/>
      <c r="RJV1998" s="107"/>
      <c r="RJW1998" s="2"/>
      <c r="RJX1998" s="15"/>
      <c r="RJY1998" s="15"/>
      <c r="RJZ1998" s="80"/>
      <c r="RKA1998" s="52"/>
      <c r="RKB1998" s="69"/>
      <c r="RKC1998" s="69"/>
      <c r="RKD1998" s="69"/>
      <c r="RKE1998" s="107"/>
      <c r="RKF1998" s="2"/>
      <c r="RKG1998" s="15"/>
      <c r="RKH1998" s="15"/>
      <c r="RKI1998" s="80"/>
      <c r="RKJ1998" s="52"/>
      <c r="RKK1998" s="69"/>
      <c r="RKL1998" s="69"/>
      <c r="RKM1998" s="69"/>
      <c r="RKN1998" s="107"/>
      <c r="RKO1998" s="2"/>
      <c r="RKP1998" s="15"/>
      <c r="RKQ1998" s="15"/>
      <c r="RKR1998" s="80"/>
      <c r="RKS1998" s="52"/>
      <c r="RKT1998" s="69"/>
      <c r="RKU1998" s="69"/>
      <c r="RKV1998" s="69"/>
      <c r="RKW1998" s="107"/>
      <c r="RKX1998" s="2"/>
      <c r="RKY1998" s="15"/>
      <c r="RKZ1998" s="15"/>
      <c r="RLA1998" s="80"/>
      <c r="RLB1998" s="52"/>
      <c r="RLC1998" s="69"/>
      <c r="RLD1998" s="69"/>
      <c r="RLE1998" s="69"/>
      <c r="RLF1998" s="107"/>
      <c r="RLG1998" s="2"/>
      <c r="RLH1998" s="15"/>
      <c r="RLI1998" s="15"/>
      <c r="RLJ1998" s="80"/>
      <c r="RLK1998" s="52"/>
      <c r="RLL1998" s="69"/>
      <c r="RLM1998" s="69"/>
      <c r="RLN1998" s="69"/>
      <c r="RLO1998" s="107"/>
      <c r="RLP1998" s="2"/>
      <c r="RLQ1998" s="15"/>
      <c r="RLR1998" s="15"/>
      <c r="RLS1998" s="80"/>
      <c r="RLT1998" s="52"/>
      <c r="RLU1998" s="69"/>
      <c r="RLV1998" s="69"/>
      <c r="RLW1998" s="69"/>
      <c r="RLX1998" s="107"/>
      <c r="RLY1998" s="2"/>
      <c r="RLZ1998" s="15"/>
      <c r="RMA1998" s="15"/>
      <c r="RMB1998" s="80"/>
      <c r="RMC1998" s="52"/>
      <c r="RMD1998" s="69"/>
      <c r="RME1998" s="69"/>
      <c r="RMF1998" s="69"/>
      <c r="RMG1998" s="107"/>
      <c r="RMH1998" s="2"/>
      <c r="RMI1998" s="15"/>
      <c r="RMJ1998" s="15"/>
      <c r="RMK1998" s="80"/>
      <c r="RML1998" s="52"/>
      <c r="RMM1998" s="69"/>
      <c r="RMN1998" s="69"/>
      <c r="RMO1998" s="69"/>
      <c r="RMP1998" s="107"/>
      <c r="RMQ1998" s="2"/>
      <c r="RMR1998" s="15"/>
      <c r="RMS1998" s="15"/>
      <c r="RMT1998" s="80"/>
      <c r="RMU1998" s="52"/>
      <c r="RMV1998" s="69"/>
      <c r="RMW1998" s="69"/>
      <c r="RMX1998" s="69"/>
      <c r="RMY1998" s="107"/>
      <c r="RMZ1998" s="2"/>
      <c r="RNA1998" s="15"/>
      <c r="RNB1998" s="15"/>
      <c r="RNC1998" s="80"/>
      <c r="RND1998" s="52"/>
      <c r="RNE1998" s="69"/>
      <c r="RNF1998" s="69"/>
      <c r="RNG1998" s="69"/>
      <c r="RNH1998" s="107"/>
      <c r="RNI1998" s="2"/>
      <c r="RNJ1998" s="15"/>
      <c r="RNK1998" s="15"/>
      <c r="RNL1998" s="80"/>
      <c r="RNM1998" s="52"/>
      <c r="RNN1998" s="69"/>
      <c r="RNO1998" s="69"/>
      <c r="RNP1998" s="69"/>
      <c r="RNQ1998" s="107"/>
      <c r="RNR1998" s="2"/>
      <c r="RNS1998" s="15"/>
      <c r="RNT1998" s="15"/>
      <c r="RNU1998" s="80"/>
      <c r="RNV1998" s="52"/>
      <c r="RNW1998" s="69"/>
      <c r="RNX1998" s="69"/>
      <c r="RNY1998" s="69"/>
      <c r="RNZ1998" s="107"/>
      <c r="ROA1998" s="2"/>
      <c r="ROB1998" s="15"/>
      <c r="ROC1998" s="15"/>
      <c r="ROD1998" s="80"/>
      <c r="ROE1998" s="52"/>
      <c r="ROF1998" s="69"/>
      <c r="ROG1998" s="69"/>
      <c r="ROH1998" s="69"/>
      <c r="ROI1998" s="107"/>
      <c r="ROJ1998" s="2"/>
      <c r="ROK1998" s="15"/>
      <c r="ROL1998" s="15"/>
      <c r="ROM1998" s="80"/>
      <c r="RON1998" s="52"/>
      <c r="ROO1998" s="69"/>
      <c r="ROP1998" s="69"/>
      <c r="ROQ1998" s="69"/>
      <c r="ROR1998" s="107"/>
      <c r="ROS1998" s="2"/>
      <c r="ROT1998" s="15"/>
      <c r="ROU1998" s="15"/>
      <c r="ROV1998" s="80"/>
      <c r="ROW1998" s="52"/>
      <c r="ROX1998" s="69"/>
      <c r="ROY1998" s="69"/>
      <c r="ROZ1998" s="69"/>
      <c r="RPA1998" s="107"/>
      <c r="RPB1998" s="2"/>
      <c r="RPC1998" s="15"/>
      <c r="RPD1998" s="15"/>
      <c r="RPE1998" s="80"/>
      <c r="RPF1998" s="52"/>
      <c r="RPG1998" s="69"/>
      <c r="RPH1998" s="69"/>
      <c r="RPI1998" s="69"/>
      <c r="RPJ1998" s="107"/>
      <c r="RPK1998" s="2"/>
      <c r="RPL1998" s="15"/>
      <c r="RPM1998" s="15"/>
      <c r="RPN1998" s="80"/>
      <c r="RPO1998" s="52"/>
      <c r="RPP1998" s="69"/>
      <c r="RPQ1998" s="69"/>
      <c r="RPR1998" s="69"/>
      <c r="RPS1998" s="107"/>
      <c r="RPT1998" s="2"/>
      <c r="RPU1998" s="15"/>
      <c r="RPV1998" s="15"/>
      <c r="RPW1998" s="80"/>
      <c r="RPX1998" s="52"/>
      <c r="RPY1998" s="69"/>
      <c r="RPZ1998" s="69"/>
      <c r="RQA1998" s="69"/>
      <c r="RQB1998" s="107"/>
      <c r="RQC1998" s="2"/>
      <c r="RQD1998" s="15"/>
      <c r="RQE1998" s="15"/>
      <c r="RQF1998" s="80"/>
      <c r="RQG1998" s="52"/>
      <c r="RQH1998" s="69"/>
      <c r="RQI1998" s="69"/>
      <c r="RQJ1998" s="69"/>
      <c r="RQK1998" s="107"/>
      <c r="RQL1998" s="2"/>
      <c r="RQM1998" s="15"/>
      <c r="RQN1998" s="15"/>
      <c r="RQO1998" s="80"/>
      <c r="RQP1998" s="52"/>
      <c r="RQQ1998" s="69"/>
      <c r="RQR1998" s="69"/>
      <c r="RQS1998" s="69"/>
      <c r="RQT1998" s="107"/>
      <c r="RQU1998" s="2"/>
      <c r="RQV1998" s="15"/>
      <c r="RQW1998" s="15"/>
      <c r="RQX1998" s="80"/>
      <c r="RQY1998" s="52"/>
      <c r="RQZ1998" s="69"/>
      <c r="RRA1998" s="69"/>
      <c r="RRB1998" s="69"/>
      <c r="RRC1998" s="107"/>
      <c r="RRD1998" s="2"/>
      <c r="RRE1998" s="15"/>
      <c r="RRF1998" s="15"/>
      <c r="RRG1998" s="80"/>
      <c r="RRH1998" s="52"/>
      <c r="RRI1998" s="69"/>
      <c r="RRJ1998" s="69"/>
      <c r="RRK1998" s="69"/>
      <c r="RRL1998" s="107"/>
      <c r="RRM1998" s="2"/>
      <c r="RRN1998" s="15"/>
      <c r="RRO1998" s="15"/>
      <c r="RRP1998" s="80"/>
      <c r="RRQ1998" s="52"/>
      <c r="RRR1998" s="69"/>
      <c r="RRS1998" s="69"/>
      <c r="RRT1998" s="69"/>
      <c r="RRU1998" s="107"/>
      <c r="RRV1998" s="2"/>
      <c r="RRW1998" s="15"/>
      <c r="RRX1998" s="15"/>
      <c r="RRY1998" s="80"/>
      <c r="RRZ1998" s="52"/>
      <c r="RSA1998" s="69"/>
      <c r="RSB1998" s="69"/>
      <c r="RSC1998" s="69"/>
      <c r="RSD1998" s="107"/>
      <c r="RSE1998" s="2"/>
      <c r="RSF1998" s="15"/>
      <c r="RSG1998" s="15"/>
      <c r="RSH1998" s="80"/>
      <c r="RSI1998" s="52"/>
      <c r="RSJ1998" s="69"/>
      <c r="RSK1998" s="69"/>
      <c r="RSL1998" s="69"/>
      <c r="RSM1998" s="107"/>
      <c r="RSN1998" s="2"/>
      <c r="RSO1998" s="15"/>
      <c r="RSP1998" s="15"/>
      <c r="RSQ1998" s="80"/>
      <c r="RSR1998" s="52"/>
      <c r="RSS1998" s="69"/>
      <c r="RST1998" s="69"/>
      <c r="RSU1998" s="69"/>
      <c r="RSV1998" s="107"/>
      <c r="RSW1998" s="2"/>
      <c r="RSX1998" s="15"/>
      <c r="RSY1998" s="15"/>
      <c r="RSZ1998" s="80"/>
      <c r="RTA1998" s="52"/>
      <c r="RTB1998" s="69"/>
      <c r="RTC1998" s="69"/>
      <c r="RTD1998" s="69"/>
      <c r="RTE1998" s="107"/>
      <c r="RTF1998" s="2"/>
      <c r="RTG1998" s="15"/>
      <c r="RTH1998" s="15"/>
      <c r="RTI1998" s="80"/>
      <c r="RTJ1998" s="52"/>
      <c r="RTK1998" s="69"/>
      <c r="RTL1998" s="69"/>
      <c r="RTM1998" s="69"/>
      <c r="RTN1998" s="107"/>
      <c r="RTO1998" s="2"/>
      <c r="RTP1998" s="15"/>
      <c r="RTQ1998" s="15"/>
      <c r="RTR1998" s="80"/>
      <c r="RTS1998" s="52"/>
      <c r="RTT1998" s="69"/>
      <c r="RTU1998" s="69"/>
      <c r="RTV1998" s="69"/>
      <c r="RTW1998" s="107"/>
      <c r="RTX1998" s="2"/>
      <c r="RTY1998" s="15"/>
      <c r="RTZ1998" s="15"/>
      <c r="RUA1998" s="80"/>
      <c r="RUB1998" s="52"/>
      <c r="RUC1998" s="69"/>
      <c r="RUD1998" s="69"/>
      <c r="RUE1998" s="69"/>
      <c r="RUF1998" s="107"/>
      <c r="RUG1998" s="2"/>
      <c r="RUH1998" s="15"/>
      <c r="RUI1998" s="15"/>
      <c r="RUJ1998" s="80"/>
      <c r="RUK1998" s="52"/>
      <c r="RUL1998" s="69"/>
      <c r="RUM1998" s="69"/>
      <c r="RUN1998" s="69"/>
      <c r="RUO1998" s="107"/>
      <c r="RUP1998" s="2"/>
      <c r="RUQ1998" s="15"/>
      <c r="RUR1998" s="15"/>
      <c r="RUS1998" s="80"/>
      <c r="RUT1998" s="52"/>
      <c r="RUU1998" s="69"/>
      <c r="RUV1998" s="69"/>
      <c r="RUW1998" s="69"/>
      <c r="RUX1998" s="107"/>
      <c r="RUY1998" s="2"/>
      <c r="RUZ1998" s="15"/>
      <c r="RVA1998" s="15"/>
      <c r="RVB1998" s="80"/>
      <c r="RVC1998" s="52"/>
      <c r="RVD1998" s="69"/>
      <c r="RVE1998" s="69"/>
      <c r="RVF1998" s="69"/>
      <c r="RVG1998" s="107"/>
      <c r="RVH1998" s="2"/>
      <c r="RVI1998" s="15"/>
      <c r="RVJ1998" s="15"/>
      <c r="RVK1998" s="80"/>
      <c r="RVL1998" s="52"/>
      <c r="RVM1998" s="69"/>
      <c r="RVN1998" s="69"/>
      <c r="RVO1998" s="69"/>
      <c r="RVP1998" s="107"/>
      <c r="RVQ1998" s="2"/>
      <c r="RVR1998" s="15"/>
      <c r="RVS1998" s="15"/>
      <c r="RVT1998" s="80"/>
      <c r="RVU1998" s="52"/>
      <c r="RVV1998" s="69"/>
      <c r="RVW1998" s="69"/>
      <c r="RVX1998" s="69"/>
      <c r="RVY1998" s="107"/>
      <c r="RVZ1998" s="2"/>
      <c r="RWA1998" s="15"/>
      <c r="RWB1998" s="15"/>
      <c r="RWC1998" s="80"/>
      <c r="RWD1998" s="52"/>
      <c r="RWE1998" s="69"/>
      <c r="RWF1998" s="69"/>
      <c r="RWG1998" s="69"/>
      <c r="RWH1998" s="107"/>
      <c r="RWI1998" s="2"/>
      <c r="RWJ1998" s="15"/>
      <c r="RWK1998" s="15"/>
      <c r="RWL1998" s="80"/>
      <c r="RWM1998" s="52"/>
      <c r="RWN1998" s="69"/>
      <c r="RWO1998" s="69"/>
      <c r="RWP1998" s="69"/>
      <c r="RWQ1998" s="107"/>
      <c r="RWR1998" s="2"/>
      <c r="RWS1998" s="15"/>
      <c r="RWT1998" s="15"/>
      <c r="RWU1998" s="80"/>
      <c r="RWV1998" s="52"/>
      <c r="RWW1998" s="69"/>
      <c r="RWX1998" s="69"/>
      <c r="RWY1998" s="69"/>
      <c r="RWZ1998" s="107"/>
      <c r="RXA1998" s="2"/>
      <c r="RXB1998" s="15"/>
      <c r="RXC1998" s="15"/>
      <c r="RXD1998" s="80"/>
      <c r="RXE1998" s="52"/>
      <c r="RXF1998" s="69"/>
      <c r="RXG1998" s="69"/>
      <c r="RXH1998" s="69"/>
      <c r="RXI1998" s="107"/>
      <c r="RXJ1998" s="2"/>
      <c r="RXK1998" s="15"/>
      <c r="RXL1998" s="15"/>
      <c r="RXM1998" s="80"/>
      <c r="RXN1998" s="52"/>
      <c r="RXO1998" s="69"/>
      <c r="RXP1998" s="69"/>
      <c r="RXQ1998" s="69"/>
      <c r="RXR1998" s="107"/>
      <c r="RXS1998" s="2"/>
      <c r="RXT1998" s="15"/>
      <c r="RXU1998" s="15"/>
      <c r="RXV1998" s="80"/>
      <c r="RXW1998" s="52"/>
      <c r="RXX1998" s="69"/>
      <c r="RXY1998" s="69"/>
      <c r="RXZ1998" s="69"/>
      <c r="RYA1998" s="107"/>
      <c r="RYB1998" s="2"/>
      <c r="RYC1998" s="15"/>
      <c r="RYD1998" s="15"/>
      <c r="RYE1998" s="80"/>
      <c r="RYF1998" s="52"/>
      <c r="RYG1998" s="69"/>
      <c r="RYH1998" s="69"/>
      <c r="RYI1998" s="69"/>
      <c r="RYJ1998" s="107"/>
      <c r="RYK1998" s="2"/>
      <c r="RYL1998" s="15"/>
      <c r="RYM1998" s="15"/>
      <c r="RYN1998" s="80"/>
      <c r="RYO1998" s="52"/>
      <c r="RYP1998" s="69"/>
      <c r="RYQ1998" s="69"/>
      <c r="RYR1998" s="69"/>
      <c r="RYS1998" s="107"/>
      <c r="RYT1998" s="2"/>
      <c r="RYU1998" s="15"/>
      <c r="RYV1998" s="15"/>
      <c r="RYW1998" s="80"/>
      <c r="RYX1998" s="52"/>
      <c r="RYY1998" s="69"/>
      <c r="RYZ1998" s="69"/>
      <c r="RZA1998" s="69"/>
      <c r="RZB1998" s="107"/>
      <c r="RZC1998" s="2"/>
      <c r="RZD1998" s="15"/>
      <c r="RZE1998" s="15"/>
      <c r="RZF1998" s="80"/>
      <c r="RZG1998" s="52"/>
      <c r="RZH1998" s="69"/>
      <c r="RZI1998" s="69"/>
      <c r="RZJ1998" s="69"/>
      <c r="RZK1998" s="107"/>
      <c r="RZL1998" s="2"/>
      <c r="RZM1998" s="15"/>
      <c r="RZN1998" s="15"/>
      <c r="RZO1998" s="80"/>
      <c r="RZP1998" s="52"/>
      <c r="RZQ1998" s="69"/>
      <c r="RZR1998" s="69"/>
      <c r="RZS1998" s="69"/>
      <c r="RZT1998" s="107"/>
      <c r="RZU1998" s="2"/>
      <c r="RZV1998" s="15"/>
      <c r="RZW1998" s="15"/>
      <c r="RZX1998" s="80"/>
      <c r="RZY1998" s="52"/>
      <c r="RZZ1998" s="69"/>
      <c r="SAA1998" s="69"/>
      <c r="SAB1998" s="69"/>
      <c r="SAC1998" s="107"/>
      <c r="SAD1998" s="2"/>
      <c r="SAE1998" s="15"/>
      <c r="SAF1998" s="15"/>
      <c r="SAG1998" s="80"/>
      <c r="SAH1998" s="52"/>
      <c r="SAI1998" s="69"/>
      <c r="SAJ1998" s="69"/>
      <c r="SAK1998" s="69"/>
      <c r="SAL1998" s="107"/>
      <c r="SAM1998" s="2"/>
      <c r="SAN1998" s="15"/>
      <c r="SAO1998" s="15"/>
      <c r="SAP1998" s="80"/>
      <c r="SAQ1998" s="52"/>
      <c r="SAR1998" s="69"/>
      <c r="SAS1998" s="69"/>
      <c r="SAT1998" s="69"/>
      <c r="SAU1998" s="107"/>
      <c r="SAV1998" s="2"/>
      <c r="SAW1998" s="15"/>
      <c r="SAX1998" s="15"/>
      <c r="SAY1998" s="80"/>
      <c r="SAZ1998" s="52"/>
      <c r="SBA1998" s="69"/>
      <c r="SBB1998" s="69"/>
      <c r="SBC1998" s="69"/>
      <c r="SBD1998" s="107"/>
      <c r="SBE1998" s="2"/>
      <c r="SBF1998" s="15"/>
      <c r="SBG1998" s="15"/>
      <c r="SBH1998" s="80"/>
      <c r="SBI1998" s="52"/>
      <c r="SBJ1998" s="69"/>
      <c r="SBK1998" s="69"/>
      <c r="SBL1998" s="69"/>
      <c r="SBM1998" s="107"/>
      <c r="SBN1998" s="2"/>
      <c r="SBO1998" s="15"/>
      <c r="SBP1998" s="15"/>
      <c r="SBQ1998" s="80"/>
      <c r="SBR1998" s="52"/>
      <c r="SBS1998" s="69"/>
      <c r="SBT1998" s="69"/>
      <c r="SBU1998" s="69"/>
      <c r="SBV1998" s="107"/>
      <c r="SBW1998" s="2"/>
      <c r="SBX1998" s="15"/>
      <c r="SBY1998" s="15"/>
      <c r="SBZ1998" s="80"/>
      <c r="SCA1998" s="52"/>
      <c r="SCB1998" s="69"/>
      <c r="SCC1998" s="69"/>
      <c r="SCD1998" s="69"/>
      <c r="SCE1998" s="107"/>
      <c r="SCF1998" s="2"/>
      <c r="SCG1998" s="15"/>
      <c r="SCH1998" s="15"/>
      <c r="SCI1998" s="80"/>
      <c r="SCJ1998" s="52"/>
      <c r="SCK1998" s="69"/>
      <c r="SCL1998" s="69"/>
      <c r="SCM1998" s="69"/>
      <c r="SCN1998" s="107"/>
      <c r="SCO1998" s="2"/>
      <c r="SCP1998" s="15"/>
      <c r="SCQ1998" s="15"/>
      <c r="SCR1998" s="80"/>
      <c r="SCS1998" s="52"/>
      <c r="SCT1998" s="69"/>
      <c r="SCU1998" s="69"/>
      <c r="SCV1998" s="69"/>
      <c r="SCW1998" s="107"/>
      <c r="SCX1998" s="2"/>
      <c r="SCY1998" s="15"/>
      <c r="SCZ1998" s="15"/>
      <c r="SDA1998" s="80"/>
      <c r="SDB1998" s="52"/>
      <c r="SDC1998" s="69"/>
      <c r="SDD1998" s="69"/>
      <c r="SDE1998" s="69"/>
      <c r="SDF1998" s="107"/>
      <c r="SDG1998" s="2"/>
      <c r="SDH1998" s="15"/>
      <c r="SDI1998" s="15"/>
      <c r="SDJ1998" s="80"/>
      <c r="SDK1998" s="52"/>
      <c r="SDL1998" s="69"/>
      <c r="SDM1998" s="69"/>
      <c r="SDN1998" s="69"/>
      <c r="SDO1998" s="107"/>
      <c r="SDP1998" s="2"/>
      <c r="SDQ1998" s="15"/>
      <c r="SDR1998" s="15"/>
      <c r="SDS1998" s="80"/>
      <c r="SDT1998" s="52"/>
      <c r="SDU1998" s="69"/>
      <c r="SDV1998" s="69"/>
      <c r="SDW1998" s="69"/>
      <c r="SDX1998" s="107"/>
      <c r="SDY1998" s="2"/>
      <c r="SDZ1998" s="15"/>
      <c r="SEA1998" s="15"/>
      <c r="SEB1998" s="80"/>
      <c r="SEC1998" s="52"/>
      <c r="SED1998" s="69"/>
      <c r="SEE1998" s="69"/>
      <c r="SEF1998" s="69"/>
      <c r="SEG1998" s="107"/>
      <c r="SEH1998" s="2"/>
      <c r="SEI1998" s="15"/>
      <c r="SEJ1998" s="15"/>
      <c r="SEK1998" s="80"/>
      <c r="SEL1998" s="52"/>
      <c r="SEM1998" s="69"/>
      <c r="SEN1998" s="69"/>
      <c r="SEO1998" s="69"/>
      <c r="SEP1998" s="107"/>
      <c r="SEQ1998" s="2"/>
      <c r="SER1998" s="15"/>
      <c r="SES1998" s="15"/>
      <c r="SET1998" s="80"/>
      <c r="SEU1998" s="52"/>
      <c r="SEV1998" s="69"/>
      <c r="SEW1998" s="69"/>
      <c r="SEX1998" s="69"/>
      <c r="SEY1998" s="107"/>
      <c r="SEZ1998" s="2"/>
      <c r="SFA1998" s="15"/>
      <c r="SFB1998" s="15"/>
      <c r="SFC1998" s="80"/>
      <c r="SFD1998" s="52"/>
      <c r="SFE1998" s="69"/>
      <c r="SFF1998" s="69"/>
      <c r="SFG1998" s="69"/>
      <c r="SFH1998" s="107"/>
      <c r="SFI1998" s="2"/>
      <c r="SFJ1998" s="15"/>
      <c r="SFK1998" s="15"/>
      <c r="SFL1998" s="80"/>
      <c r="SFM1998" s="52"/>
      <c r="SFN1998" s="69"/>
      <c r="SFO1998" s="69"/>
      <c r="SFP1998" s="69"/>
      <c r="SFQ1998" s="107"/>
      <c r="SFR1998" s="2"/>
      <c r="SFS1998" s="15"/>
      <c r="SFT1998" s="15"/>
      <c r="SFU1998" s="80"/>
      <c r="SFV1998" s="52"/>
      <c r="SFW1998" s="69"/>
      <c r="SFX1998" s="69"/>
      <c r="SFY1998" s="69"/>
      <c r="SFZ1998" s="107"/>
      <c r="SGA1998" s="2"/>
      <c r="SGB1998" s="15"/>
      <c r="SGC1998" s="15"/>
      <c r="SGD1998" s="80"/>
      <c r="SGE1998" s="52"/>
      <c r="SGF1998" s="69"/>
      <c r="SGG1998" s="69"/>
      <c r="SGH1998" s="69"/>
      <c r="SGI1998" s="107"/>
      <c r="SGJ1998" s="2"/>
      <c r="SGK1998" s="15"/>
      <c r="SGL1998" s="15"/>
      <c r="SGM1998" s="80"/>
      <c r="SGN1998" s="52"/>
      <c r="SGO1998" s="69"/>
      <c r="SGP1998" s="69"/>
      <c r="SGQ1998" s="69"/>
      <c r="SGR1998" s="107"/>
      <c r="SGS1998" s="2"/>
      <c r="SGT1998" s="15"/>
      <c r="SGU1998" s="15"/>
      <c r="SGV1998" s="80"/>
      <c r="SGW1998" s="52"/>
      <c r="SGX1998" s="69"/>
      <c r="SGY1998" s="69"/>
      <c r="SGZ1998" s="69"/>
      <c r="SHA1998" s="107"/>
      <c r="SHB1998" s="2"/>
      <c r="SHC1998" s="15"/>
      <c r="SHD1998" s="15"/>
      <c r="SHE1998" s="80"/>
      <c r="SHF1998" s="52"/>
      <c r="SHG1998" s="69"/>
      <c r="SHH1998" s="69"/>
      <c r="SHI1998" s="69"/>
      <c r="SHJ1998" s="107"/>
      <c r="SHK1998" s="2"/>
      <c r="SHL1998" s="15"/>
      <c r="SHM1998" s="15"/>
      <c r="SHN1998" s="80"/>
      <c r="SHO1998" s="52"/>
      <c r="SHP1998" s="69"/>
      <c r="SHQ1998" s="69"/>
      <c r="SHR1998" s="69"/>
      <c r="SHS1998" s="107"/>
      <c r="SHT1998" s="2"/>
      <c r="SHU1998" s="15"/>
      <c r="SHV1998" s="15"/>
      <c r="SHW1998" s="80"/>
      <c r="SHX1998" s="52"/>
      <c r="SHY1998" s="69"/>
      <c r="SHZ1998" s="69"/>
      <c r="SIA1998" s="69"/>
      <c r="SIB1998" s="107"/>
      <c r="SIC1998" s="2"/>
      <c r="SID1998" s="15"/>
      <c r="SIE1998" s="15"/>
      <c r="SIF1998" s="80"/>
      <c r="SIG1998" s="52"/>
      <c r="SIH1998" s="69"/>
      <c r="SII1998" s="69"/>
      <c r="SIJ1998" s="69"/>
      <c r="SIK1998" s="107"/>
      <c r="SIL1998" s="2"/>
      <c r="SIM1998" s="15"/>
      <c r="SIN1998" s="15"/>
      <c r="SIO1998" s="80"/>
      <c r="SIP1998" s="52"/>
      <c r="SIQ1998" s="69"/>
      <c r="SIR1998" s="69"/>
      <c r="SIS1998" s="69"/>
      <c r="SIT1998" s="107"/>
      <c r="SIU1998" s="2"/>
      <c r="SIV1998" s="15"/>
      <c r="SIW1998" s="15"/>
      <c r="SIX1998" s="80"/>
      <c r="SIY1998" s="52"/>
      <c r="SIZ1998" s="69"/>
      <c r="SJA1998" s="69"/>
      <c r="SJB1998" s="69"/>
      <c r="SJC1998" s="107"/>
      <c r="SJD1998" s="2"/>
      <c r="SJE1998" s="15"/>
      <c r="SJF1998" s="15"/>
      <c r="SJG1998" s="80"/>
      <c r="SJH1998" s="52"/>
      <c r="SJI1998" s="69"/>
      <c r="SJJ1998" s="69"/>
      <c r="SJK1998" s="69"/>
      <c r="SJL1998" s="107"/>
      <c r="SJM1998" s="2"/>
      <c r="SJN1998" s="15"/>
      <c r="SJO1998" s="15"/>
      <c r="SJP1998" s="80"/>
      <c r="SJQ1998" s="52"/>
      <c r="SJR1998" s="69"/>
      <c r="SJS1998" s="69"/>
      <c r="SJT1998" s="69"/>
      <c r="SJU1998" s="107"/>
      <c r="SJV1998" s="2"/>
      <c r="SJW1998" s="15"/>
      <c r="SJX1998" s="15"/>
      <c r="SJY1998" s="80"/>
      <c r="SJZ1998" s="52"/>
      <c r="SKA1998" s="69"/>
      <c r="SKB1998" s="69"/>
      <c r="SKC1998" s="69"/>
      <c r="SKD1998" s="107"/>
      <c r="SKE1998" s="2"/>
      <c r="SKF1998" s="15"/>
      <c r="SKG1998" s="15"/>
      <c r="SKH1998" s="80"/>
      <c r="SKI1998" s="52"/>
      <c r="SKJ1998" s="69"/>
      <c r="SKK1998" s="69"/>
      <c r="SKL1998" s="69"/>
      <c r="SKM1998" s="107"/>
      <c r="SKN1998" s="2"/>
      <c r="SKO1998" s="15"/>
      <c r="SKP1998" s="15"/>
      <c r="SKQ1998" s="80"/>
      <c r="SKR1998" s="52"/>
      <c r="SKS1998" s="69"/>
      <c r="SKT1998" s="69"/>
      <c r="SKU1998" s="69"/>
      <c r="SKV1998" s="107"/>
      <c r="SKW1998" s="2"/>
      <c r="SKX1998" s="15"/>
      <c r="SKY1998" s="15"/>
      <c r="SKZ1998" s="80"/>
      <c r="SLA1998" s="52"/>
      <c r="SLB1998" s="69"/>
      <c r="SLC1998" s="69"/>
      <c r="SLD1998" s="69"/>
      <c r="SLE1998" s="107"/>
      <c r="SLF1998" s="2"/>
      <c r="SLG1998" s="15"/>
      <c r="SLH1998" s="15"/>
      <c r="SLI1998" s="80"/>
      <c r="SLJ1998" s="52"/>
      <c r="SLK1998" s="69"/>
      <c r="SLL1998" s="69"/>
      <c r="SLM1998" s="69"/>
      <c r="SLN1998" s="107"/>
      <c r="SLO1998" s="2"/>
      <c r="SLP1998" s="15"/>
      <c r="SLQ1998" s="15"/>
      <c r="SLR1998" s="80"/>
      <c r="SLS1998" s="52"/>
      <c r="SLT1998" s="69"/>
      <c r="SLU1998" s="69"/>
      <c r="SLV1998" s="69"/>
      <c r="SLW1998" s="107"/>
      <c r="SLX1998" s="2"/>
      <c r="SLY1998" s="15"/>
      <c r="SLZ1998" s="15"/>
      <c r="SMA1998" s="80"/>
      <c r="SMB1998" s="52"/>
      <c r="SMC1998" s="69"/>
      <c r="SMD1998" s="69"/>
      <c r="SME1998" s="69"/>
      <c r="SMF1998" s="107"/>
      <c r="SMG1998" s="2"/>
      <c r="SMH1998" s="15"/>
      <c r="SMI1998" s="15"/>
      <c r="SMJ1998" s="80"/>
      <c r="SMK1998" s="52"/>
      <c r="SML1998" s="69"/>
      <c r="SMM1998" s="69"/>
      <c r="SMN1998" s="69"/>
      <c r="SMO1998" s="107"/>
      <c r="SMP1998" s="2"/>
      <c r="SMQ1998" s="15"/>
      <c r="SMR1998" s="15"/>
      <c r="SMS1998" s="80"/>
      <c r="SMT1998" s="52"/>
      <c r="SMU1998" s="69"/>
      <c r="SMV1998" s="69"/>
      <c r="SMW1998" s="69"/>
      <c r="SMX1998" s="107"/>
      <c r="SMY1998" s="2"/>
      <c r="SMZ1998" s="15"/>
      <c r="SNA1998" s="15"/>
      <c r="SNB1998" s="80"/>
      <c r="SNC1998" s="52"/>
      <c r="SND1998" s="69"/>
      <c r="SNE1998" s="69"/>
      <c r="SNF1998" s="69"/>
      <c r="SNG1998" s="107"/>
      <c r="SNH1998" s="2"/>
      <c r="SNI1998" s="15"/>
      <c r="SNJ1998" s="15"/>
      <c r="SNK1998" s="80"/>
      <c r="SNL1998" s="52"/>
      <c r="SNM1998" s="69"/>
      <c r="SNN1998" s="69"/>
      <c r="SNO1998" s="69"/>
      <c r="SNP1998" s="107"/>
      <c r="SNQ1998" s="2"/>
      <c r="SNR1998" s="15"/>
      <c r="SNS1998" s="15"/>
      <c r="SNT1998" s="80"/>
      <c r="SNU1998" s="52"/>
      <c r="SNV1998" s="69"/>
      <c r="SNW1998" s="69"/>
      <c r="SNX1998" s="69"/>
      <c r="SNY1998" s="107"/>
      <c r="SNZ1998" s="2"/>
      <c r="SOA1998" s="15"/>
      <c r="SOB1998" s="15"/>
      <c r="SOC1998" s="80"/>
      <c r="SOD1998" s="52"/>
      <c r="SOE1998" s="69"/>
      <c r="SOF1998" s="69"/>
      <c r="SOG1998" s="69"/>
      <c r="SOH1998" s="107"/>
      <c r="SOI1998" s="2"/>
      <c r="SOJ1998" s="15"/>
      <c r="SOK1998" s="15"/>
      <c r="SOL1998" s="80"/>
      <c r="SOM1998" s="52"/>
      <c r="SON1998" s="69"/>
      <c r="SOO1998" s="69"/>
      <c r="SOP1998" s="69"/>
      <c r="SOQ1998" s="107"/>
      <c r="SOR1998" s="2"/>
      <c r="SOS1998" s="15"/>
      <c r="SOT1998" s="15"/>
      <c r="SOU1998" s="80"/>
      <c r="SOV1998" s="52"/>
      <c r="SOW1998" s="69"/>
      <c r="SOX1998" s="69"/>
      <c r="SOY1998" s="69"/>
      <c r="SOZ1998" s="107"/>
      <c r="SPA1998" s="2"/>
      <c r="SPB1998" s="15"/>
      <c r="SPC1998" s="15"/>
      <c r="SPD1998" s="80"/>
      <c r="SPE1998" s="52"/>
      <c r="SPF1998" s="69"/>
      <c r="SPG1998" s="69"/>
      <c r="SPH1998" s="69"/>
      <c r="SPI1998" s="107"/>
      <c r="SPJ1998" s="2"/>
      <c r="SPK1998" s="15"/>
      <c r="SPL1998" s="15"/>
      <c r="SPM1998" s="80"/>
      <c r="SPN1998" s="52"/>
      <c r="SPO1998" s="69"/>
      <c r="SPP1998" s="69"/>
      <c r="SPQ1998" s="69"/>
      <c r="SPR1998" s="107"/>
      <c r="SPS1998" s="2"/>
      <c r="SPT1998" s="15"/>
      <c r="SPU1998" s="15"/>
      <c r="SPV1998" s="80"/>
      <c r="SPW1998" s="52"/>
      <c r="SPX1998" s="69"/>
      <c r="SPY1998" s="69"/>
      <c r="SPZ1998" s="69"/>
      <c r="SQA1998" s="107"/>
      <c r="SQB1998" s="2"/>
      <c r="SQC1998" s="15"/>
      <c r="SQD1998" s="15"/>
      <c r="SQE1998" s="80"/>
      <c r="SQF1998" s="52"/>
      <c r="SQG1998" s="69"/>
      <c r="SQH1998" s="69"/>
      <c r="SQI1998" s="69"/>
      <c r="SQJ1998" s="107"/>
      <c r="SQK1998" s="2"/>
      <c r="SQL1998" s="15"/>
      <c r="SQM1998" s="15"/>
      <c r="SQN1998" s="80"/>
      <c r="SQO1998" s="52"/>
      <c r="SQP1998" s="69"/>
      <c r="SQQ1998" s="69"/>
      <c r="SQR1998" s="69"/>
      <c r="SQS1998" s="107"/>
      <c r="SQT1998" s="2"/>
      <c r="SQU1998" s="15"/>
      <c r="SQV1998" s="15"/>
      <c r="SQW1998" s="80"/>
      <c r="SQX1998" s="52"/>
      <c r="SQY1998" s="69"/>
      <c r="SQZ1998" s="69"/>
      <c r="SRA1998" s="69"/>
      <c r="SRB1998" s="107"/>
      <c r="SRC1998" s="2"/>
      <c r="SRD1998" s="15"/>
      <c r="SRE1998" s="15"/>
      <c r="SRF1998" s="80"/>
      <c r="SRG1998" s="52"/>
      <c r="SRH1998" s="69"/>
      <c r="SRI1998" s="69"/>
      <c r="SRJ1998" s="69"/>
      <c r="SRK1998" s="107"/>
      <c r="SRL1998" s="2"/>
      <c r="SRM1998" s="15"/>
      <c r="SRN1998" s="15"/>
      <c r="SRO1998" s="80"/>
      <c r="SRP1998" s="52"/>
      <c r="SRQ1998" s="69"/>
      <c r="SRR1998" s="69"/>
      <c r="SRS1998" s="69"/>
      <c r="SRT1998" s="107"/>
      <c r="SRU1998" s="2"/>
      <c r="SRV1998" s="15"/>
      <c r="SRW1998" s="15"/>
      <c r="SRX1998" s="80"/>
      <c r="SRY1998" s="52"/>
      <c r="SRZ1998" s="69"/>
      <c r="SSA1998" s="69"/>
      <c r="SSB1998" s="69"/>
      <c r="SSC1998" s="107"/>
      <c r="SSD1998" s="2"/>
      <c r="SSE1998" s="15"/>
      <c r="SSF1998" s="15"/>
      <c r="SSG1998" s="80"/>
      <c r="SSH1998" s="52"/>
      <c r="SSI1998" s="69"/>
      <c r="SSJ1998" s="69"/>
      <c r="SSK1998" s="69"/>
      <c r="SSL1998" s="107"/>
      <c r="SSM1998" s="2"/>
      <c r="SSN1998" s="15"/>
      <c r="SSO1998" s="15"/>
      <c r="SSP1998" s="80"/>
      <c r="SSQ1998" s="52"/>
      <c r="SSR1998" s="69"/>
      <c r="SSS1998" s="69"/>
      <c r="SST1998" s="69"/>
      <c r="SSU1998" s="107"/>
      <c r="SSV1998" s="2"/>
      <c r="SSW1998" s="15"/>
      <c r="SSX1998" s="15"/>
      <c r="SSY1998" s="80"/>
      <c r="SSZ1998" s="52"/>
      <c r="STA1998" s="69"/>
      <c r="STB1998" s="69"/>
      <c r="STC1998" s="69"/>
      <c r="STD1998" s="107"/>
      <c r="STE1998" s="2"/>
      <c r="STF1998" s="15"/>
      <c r="STG1998" s="15"/>
      <c r="STH1998" s="80"/>
      <c r="STI1998" s="52"/>
      <c r="STJ1998" s="69"/>
      <c r="STK1998" s="69"/>
      <c r="STL1998" s="69"/>
      <c r="STM1998" s="107"/>
      <c r="STN1998" s="2"/>
      <c r="STO1998" s="15"/>
      <c r="STP1998" s="15"/>
      <c r="STQ1998" s="80"/>
      <c r="STR1998" s="52"/>
      <c r="STS1998" s="69"/>
      <c r="STT1998" s="69"/>
      <c r="STU1998" s="69"/>
      <c r="STV1998" s="107"/>
      <c r="STW1998" s="2"/>
      <c r="STX1998" s="15"/>
      <c r="STY1998" s="15"/>
      <c r="STZ1998" s="80"/>
      <c r="SUA1998" s="52"/>
      <c r="SUB1998" s="69"/>
      <c r="SUC1998" s="69"/>
      <c r="SUD1998" s="69"/>
      <c r="SUE1998" s="107"/>
      <c r="SUF1998" s="2"/>
      <c r="SUG1998" s="15"/>
      <c r="SUH1998" s="15"/>
      <c r="SUI1998" s="80"/>
      <c r="SUJ1998" s="52"/>
      <c r="SUK1998" s="69"/>
      <c r="SUL1998" s="69"/>
      <c r="SUM1998" s="69"/>
      <c r="SUN1998" s="107"/>
      <c r="SUO1998" s="2"/>
      <c r="SUP1998" s="15"/>
      <c r="SUQ1998" s="15"/>
      <c r="SUR1998" s="80"/>
      <c r="SUS1998" s="52"/>
      <c r="SUT1998" s="69"/>
      <c r="SUU1998" s="69"/>
      <c r="SUV1998" s="69"/>
      <c r="SUW1998" s="107"/>
      <c r="SUX1998" s="2"/>
      <c r="SUY1998" s="15"/>
      <c r="SUZ1998" s="15"/>
      <c r="SVA1998" s="80"/>
      <c r="SVB1998" s="52"/>
      <c r="SVC1998" s="69"/>
      <c r="SVD1998" s="69"/>
      <c r="SVE1998" s="69"/>
      <c r="SVF1998" s="107"/>
      <c r="SVG1998" s="2"/>
      <c r="SVH1998" s="15"/>
      <c r="SVI1998" s="15"/>
      <c r="SVJ1998" s="80"/>
      <c r="SVK1998" s="52"/>
      <c r="SVL1998" s="69"/>
      <c r="SVM1998" s="69"/>
      <c r="SVN1998" s="69"/>
      <c r="SVO1998" s="107"/>
      <c r="SVP1998" s="2"/>
      <c r="SVQ1998" s="15"/>
      <c r="SVR1998" s="15"/>
      <c r="SVS1998" s="80"/>
      <c r="SVT1998" s="52"/>
      <c r="SVU1998" s="69"/>
      <c r="SVV1998" s="69"/>
      <c r="SVW1998" s="69"/>
      <c r="SVX1998" s="107"/>
      <c r="SVY1998" s="2"/>
      <c r="SVZ1998" s="15"/>
      <c r="SWA1998" s="15"/>
      <c r="SWB1998" s="80"/>
      <c r="SWC1998" s="52"/>
      <c r="SWD1998" s="69"/>
      <c r="SWE1998" s="69"/>
      <c r="SWF1998" s="69"/>
      <c r="SWG1998" s="107"/>
      <c r="SWH1998" s="2"/>
      <c r="SWI1998" s="15"/>
      <c r="SWJ1998" s="15"/>
      <c r="SWK1998" s="80"/>
      <c r="SWL1998" s="52"/>
      <c r="SWM1998" s="69"/>
      <c r="SWN1998" s="69"/>
      <c r="SWO1998" s="69"/>
      <c r="SWP1998" s="107"/>
      <c r="SWQ1998" s="2"/>
      <c r="SWR1998" s="15"/>
      <c r="SWS1998" s="15"/>
      <c r="SWT1998" s="80"/>
      <c r="SWU1998" s="52"/>
      <c r="SWV1998" s="69"/>
      <c r="SWW1998" s="69"/>
      <c r="SWX1998" s="69"/>
      <c r="SWY1998" s="107"/>
      <c r="SWZ1998" s="2"/>
      <c r="SXA1998" s="15"/>
      <c r="SXB1998" s="15"/>
      <c r="SXC1998" s="80"/>
      <c r="SXD1998" s="52"/>
      <c r="SXE1998" s="69"/>
      <c r="SXF1998" s="69"/>
      <c r="SXG1998" s="69"/>
      <c r="SXH1998" s="107"/>
      <c r="SXI1998" s="2"/>
      <c r="SXJ1998" s="15"/>
      <c r="SXK1998" s="15"/>
      <c r="SXL1998" s="80"/>
      <c r="SXM1998" s="52"/>
      <c r="SXN1998" s="69"/>
      <c r="SXO1998" s="69"/>
      <c r="SXP1998" s="69"/>
      <c r="SXQ1998" s="107"/>
      <c r="SXR1998" s="2"/>
      <c r="SXS1998" s="15"/>
      <c r="SXT1998" s="15"/>
      <c r="SXU1998" s="80"/>
      <c r="SXV1998" s="52"/>
      <c r="SXW1998" s="69"/>
      <c r="SXX1998" s="69"/>
      <c r="SXY1998" s="69"/>
      <c r="SXZ1998" s="107"/>
      <c r="SYA1998" s="2"/>
      <c r="SYB1998" s="15"/>
      <c r="SYC1998" s="15"/>
      <c r="SYD1998" s="80"/>
      <c r="SYE1998" s="52"/>
      <c r="SYF1998" s="69"/>
      <c r="SYG1998" s="69"/>
      <c r="SYH1998" s="69"/>
      <c r="SYI1998" s="107"/>
      <c r="SYJ1998" s="2"/>
      <c r="SYK1998" s="15"/>
      <c r="SYL1998" s="15"/>
      <c r="SYM1998" s="80"/>
      <c r="SYN1998" s="52"/>
      <c r="SYO1998" s="69"/>
      <c r="SYP1998" s="69"/>
      <c r="SYQ1998" s="69"/>
      <c r="SYR1998" s="107"/>
      <c r="SYS1998" s="2"/>
      <c r="SYT1998" s="15"/>
      <c r="SYU1998" s="15"/>
      <c r="SYV1998" s="80"/>
      <c r="SYW1998" s="52"/>
      <c r="SYX1998" s="69"/>
      <c r="SYY1998" s="69"/>
      <c r="SYZ1998" s="69"/>
      <c r="SZA1998" s="107"/>
      <c r="SZB1998" s="2"/>
      <c r="SZC1998" s="15"/>
      <c r="SZD1998" s="15"/>
      <c r="SZE1998" s="80"/>
      <c r="SZF1998" s="52"/>
      <c r="SZG1998" s="69"/>
      <c r="SZH1998" s="69"/>
      <c r="SZI1998" s="69"/>
      <c r="SZJ1998" s="107"/>
      <c r="SZK1998" s="2"/>
      <c r="SZL1998" s="15"/>
      <c r="SZM1998" s="15"/>
      <c r="SZN1998" s="80"/>
      <c r="SZO1998" s="52"/>
      <c r="SZP1998" s="69"/>
      <c r="SZQ1998" s="69"/>
      <c r="SZR1998" s="69"/>
      <c r="SZS1998" s="107"/>
      <c r="SZT1998" s="2"/>
      <c r="SZU1998" s="15"/>
      <c r="SZV1998" s="15"/>
      <c r="SZW1998" s="80"/>
      <c r="SZX1998" s="52"/>
      <c r="SZY1998" s="69"/>
      <c r="SZZ1998" s="69"/>
      <c r="TAA1998" s="69"/>
      <c r="TAB1998" s="107"/>
      <c r="TAC1998" s="2"/>
      <c r="TAD1998" s="15"/>
      <c r="TAE1998" s="15"/>
      <c r="TAF1998" s="80"/>
      <c r="TAG1998" s="52"/>
      <c r="TAH1998" s="69"/>
      <c r="TAI1998" s="69"/>
      <c r="TAJ1998" s="69"/>
      <c r="TAK1998" s="107"/>
      <c r="TAL1998" s="2"/>
      <c r="TAM1998" s="15"/>
      <c r="TAN1998" s="15"/>
      <c r="TAO1998" s="80"/>
      <c r="TAP1998" s="52"/>
      <c r="TAQ1998" s="69"/>
      <c r="TAR1998" s="69"/>
      <c r="TAS1998" s="69"/>
      <c r="TAT1998" s="107"/>
      <c r="TAU1998" s="2"/>
      <c r="TAV1998" s="15"/>
      <c r="TAW1998" s="15"/>
      <c r="TAX1998" s="80"/>
      <c r="TAY1998" s="52"/>
      <c r="TAZ1998" s="69"/>
      <c r="TBA1998" s="69"/>
      <c r="TBB1998" s="69"/>
      <c r="TBC1998" s="107"/>
      <c r="TBD1998" s="2"/>
      <c r="TBE1998" s="15"/>
      <c r="TBF1998" s="15"/>
      <c r="TBG1998" s="80"/>
      <c r="TBH1998" s="52"/>
      <c r="TBI1998" s="69"/>
      <c r="TBJ1998" s="69"/>
      <c r="TBK1998" s="69"/>
      <c r="TBL1998" s="107"/>
      <c r="TBM1998" s="2"/>
      <c r="TBN1998" s="15"/>
      <c r="TBO1998" s="15"/>
      <c r="TBP1998" s="80"/>
      <c r="TBQ1998" s="52"/>
      <c r="TBR1998" s="69"/>
      <c r="TBS1998" s="69"/>
      <c r="TBT1998" s="69"/>
      <c r="TBU1998" s="107"/>
      <c r="TBV1998" s="2"/>
      <c r="TBW1998" s="15"/>
      <c r="TBX1998" s="15"/>
      <c r="TBY1998" s="80"/>
      <c r="TBZ1998" s="52"/>
      <c r="TCA1998" s="69"/>
      <c r="TCB1998" s="69"/>
      <c r="TCC1998" s="69"/>
      <c r="TCD1998" s="107"/>
      <c r="TCE1998" s="2"/>
      <c r="TCF1998" s="15"/>
      <c r="TCG1998" s="15"/>
      <c r="TCH1998" s="80"/>
      <c r="TCI1998" s="52"/>
      <c r="TCJ1998" s="69"/>
      <c r="TCK1998" s="69"/>
      <c r="TCL1998" s="69"/>
      <c r="TCM1998" s="107"/>
      <c r="TCN1998" s="2"/>
      <c r="TCO1998" s="15"/>
      <c r="TCP1998" s="15"/>
      <c r="TCQ1998" s="80"/>
      <c r="TCR1998" s="52"/>
      <c r="TCS1998" s="69"/>
      <c r="TCT1998" s="69"/>
      <c r="TCU1998" s="69"/>
      <c r="TCV1998" s="107"/>
      <c r="TCW1998" s="2"/>
      <c r="TCX1998" s="15"/>
      <c r="TCY1998" s="15"/>
      <c r="TCZ1998" s="80"/>
      <c r="TDA1998" s="52"/>
      <c r="TDB1998" s="69"/>
      <c r="TDC1998" s="69"/>
      <c r="TDD1998" s="69"/>
      <c r="TDE1998" s="107"/>
      <c r="TDF1998" s="2"/>
      <c r="TDG1998" s="15"/>
      <c r="TDH1998" s="15"/>
      <c r="TDI1998" s="80"/>
      <c r="TDJ1998" s="52"/>
      <c r="TDK1998" s="69"/>
      <c r="TDL1998" s="69"/>
      <c r="TDM1998" s="69"/>
      <c r="TDN1998" s="107"/>
      <c r="TDO1998" s="2"/>
      <c r="TDP1998" s="15"/>
      <c r="TDQ1998" s="15"/>
      <c r="TDR1998" s="80"/>
      <c r="TDS1998" s="52"/>
      <c r="TDT1998" s="69"/>
      <c r="TDU1998" s="69"/>
      <c r="TDV1998" s="69"/>
      <c r="TDW1998" s="107"/>
      <c r="TDX1998" s="2"/>
      <c r="TDY1998" s="15"/>
      <c r="TDZ1998" s="15"/>
      <c r="TEA1998" s="80"/>
      <c r="TEB1998" s="52"/>
      <c r="TEC1998" s="69"/>
      <c r="TED1998" s="69"/>
      <c r="TEE1998" s="69"/>
      <c r="TEF1998" s="107"/>
      <c r="TEG1998" s="2"/>
      <c r="TEH1998" s="15"/>
      <c r="TEI1998" s="15"/>
      <c r="TEJ1998" s="80"/>
      <c r="TEK1998" s="52"/>
      <c r="TEL1998" s="69"/>
      <c r="TEM1998" s="69"/>
      <c r="TEN1998" s="69"/>
      <c r="TEO1998" s="107"/>
      <c r="TEP1998" s="2"/>
      <c r="TEQ1998" s="15"/>
      <c r="TER1998" s="15"/>
      <c r="TES1998" s="80"/>
      <c r="TET1998" s="52"/>
      <c r="TEU1998" s="69"/>
      <c r="TEV1998" s="69"/>
      <c r="TEW1998" s="69"/>
      <c r="TEX1998" s="107"/>
      <c r="TEY1998" s="2"/>
      <c r="TEZ1998" s="15"/>
      <c r="TFA1998" s="15"/>
      <c r="TFB1998" s="80"/>
      <c r="TFC1998" s="52"/>
      <c r="TFD1998" s="69"/>
      <c r="TFE1998" s="69"/>
      <c r="TFF1998" s="69"/>
      <c r="TFG1998" s="107"/>
      <c r="TFH1998" s="2"/>
      <c r="TFI1998" s="15"/>
      <c r="TFJ1998" s="15"/>
      <c r="TFK1998" s="80"/>
      <c r="TFL1998" s="52"/>
      <c r="TFM1998" s="69"/>
      <c r="TFN1998" s="69"/>
      <c r="TFO1998" s="69"/>
      <c r="TFP1998" s="107"/>
      <c r="TFQ1998" s="2"/>
      <c r="TFR1998" s="15"/>
      <c r="TFS1998" s="15"/>
      <c r="TFT1998" s="80"/>
      <c r="TFU1998" s="52"/>
      <c r="TFV1998" s="69"/>
      <c r="TFW1998" s="69"/>
      <c r="TFX1998" s="69"/>
      <c r="TFY1998" s="107"/>
      <c r="TFZ1998" s="2"/>
      <c r="TGA1998" s="15"/>
      <c r="TGB1998" s="15"/>
      <c r="TGC1998" s="80"/>
      <c r="TGD1998" s="52"/>
      <c r="TGE1998" s="69"/>
      <c r="TGF1998" s="69"/>
      <c r="TGG1998" s="69"/>
      <c r="TGH1998" s="107"/>
      <c r="TGI1998" s="2"/>
      <c r="TGJ1998" s="15"/>
      <c r="TGK1998" s="15"/>
      <c r="TGL1998" s="80"/>
      <c r="TGM1998" s="52"/>
      <c r="TGN1998" s="69"/>
      <c r="TGO1998" s="69"/>
      <c r="TGP1998" s="69"/>
      <c r="TGQ1998" s="107"/>
      <c r="TGR1998" s="2"/>
      <c r="TGS1998" s="15"/>
      <c r="TGT1998" s="15"/>
      <c r="TGU1998" s="80"/>
      <c r="TGV1998" s="52"/>
      <c r="TGW1998" s="69"/>
      <c r="TGX1998" s="69"/>
      <c r="TGY1998" s="69"/>
      <c r="TGZ1998" s="107"/>
      <c r="THA1998" s="2"/>
      <c r="THB1998" s="15"/>
      <c r="THC1998" s="15"/>
      <c r="THD1998" s="80"/>
      <c r="THE1998" s="52"/>
      <c r="THF1998" s="69"/>
      <c r="THG1998" s="69"/>
      <c r="THH1998" s="69"/>
      <c r="THI1998" s="107"/>
      <c r="THJ1998" s="2"/>
      <c r="THK1998" s="15"/>
      <c r="THL1998" s="15"/>
      <c r="THM1998" s="80"/>
      <c r="THN1998" s="52"/>
      <c r="THO1998" s="69"/>
      <c r="THP1998" s="69"/>
      <c r="THQ1998" s="69"/>
      <c r="THR1998" s="107"/>
      <c r="THS1998" s="2"/>
      <c r="THT1998" s="15"/>
      <c r="THU1998" s="15"/>
      <c r="THV1998" s="80"/>
      <c r="THW1998" s="52"/>
      <c r="THX1998" s="69"/>
      <c r="THY1998" s="69"/>
      <c r="THZ1998" s="69"/>
      <c r="TIA1998" s="107"/>
      <c r="TIB1998" s="2"/>
      <c r="TIC1998" s="15"/>
      <c r="TID1998" s="15"/>
      <c r="TIE1998" s="80"/>
      <c r="TIF1998" s="52"/>
      <c r="TIG1998" s="69"/>
      <c r="TIH1998" s="69"/>
      <c r="TII1998" s="69"/>
      <c r="TIJ1998" s="107"/>
      <c r="TIK1998" s="2"/>
      <c r="TIL1998" s="15"/>
      <c r="TIM1998" s="15"/>
      <c r="TIN1998" s="80"/>
      <c r="TIO1998" s="52"/>
      <c r="TIP1998" s="69"/>
      <c r="TIQ1998" s="69"/>
      <c r="TIR1998" s="69"/>
      <c r="TIS1998" s="107"/>
      <c r="TIT1998" s="2"/>
      <c r="TIU1998" s="15"/>
      <c r="TIV1998" s="15"/>
      <c r="TIW1998" s="80"/>
      <c r="TIX1998" s="52"/>
      <c r="TIY1998" s="69"/>
      <c r="TIZ1998" s="69"/>
      <c r="TJA1998" s="69"/>
      <c r="TJB1998" s="107"/>
      <c r="TJC1998" s="2"/>
      <c r="TJD1998" s="15"/>
      <c r="TJE1998" s="15"/>
      <c r="TJF1998" s="80"/>
      <c r="TJG1998" s="52"/>
      <c r="TJH1998" s="69"/>
      <c r="TJI1998" s="69"/>
      <c r="TJJ1998" s="69"/>
      <c r="TJK1998" s="107"/>
      <c r="TJL1998" s="2"/>
      <c r="TJM1998" s="15"/>
      <c r="TJN1998" s="15"/>
      <c r="TJO1998" s="80"/>
      <c r="TJP1998" s="52"/>
      <c r="TJQ1998" s="69"/>
      <c r="TJR1998" s="69"/>
      <c r="TJS1998" s="69"/>
      <c r="TJT1998" s="107"/>
      <c r="TJU1998" s="2"/>
      <c r="TJV1998" s="15"/>
      <c r="TJW1998" s="15"/>
      <c r="TJX1998" s="80"/>
      <c r="TJY1998" s="52"/>
      <c r="TJZ1998" s="69"/>
      <c r="TKA1998" s="69"/>
      <c r="TKB1998" s="69"/>
      <c r="TKC1998" s="107"/>
      <c r="TKD1998" s="2"/>
      <c r="TKE1998" s="15"/>
      <c r="TKF1998" s="15"/>
      <c r="TKG1998" s="80"/>
      <c r="TKH1998" s="52"/>
      <c r="TKI1998" s="69"/>
      <c r="TKJ1998" s="69"/>
      <c r="TKK1998" s="69"/>
      <c r="TKL1998" s="107"/>
      <c r="TKM1998" s="2"/>
      <c r="TKN1998" s="15"/>
      <c r="TKO1998" s="15"/>
      <c r="TKP1998" s="80"/>
      <c r="TKQ1998" s="52"/>
      <c r="TKR1998" s="69"/>
      <c r="TKS1998" s="69"/>
      <c r="TKT1998" s="69"/>
      <c r="TKU1998" s="107"/>
      <c r="TKV1998" s="2"/>
      <c r="TKW1998" s="15"/>
      <c r="TKX1998" s="15"/>
      <c r="TKY1998" s="80"/>
      <c r="TKZ1998" s="52"/>
      <c r="TLA1998" s="69"/>
      <c r="TLB1998" s="69"/>
      <c r="TLC1998" s="69"/>
      <c r="TLD1998" s="107"/>
      <c r="TLE1998" s="2"/>
      <c r="TLF1998" s="15"/>
      <c r="TLG1998" s="15"/>
      <c r="TLH1998" s="80"/>
      <c r="TLI1998" s="52"/>
      <c r="TLJ1998" s="69"/>
      <c r="TLK1998" s="69"/>
      <c r="TLL1998" s="69"/>
      <c r="TLM1998" s="107"/>
      <c r="TLN1998" s="2"/>
      <c r="TLO1998" s="15"/>
      <c r="TLP1998" s="15"/>
      <c r="TLQ1998" s="80"/>
      <c r="TLR1998" s="52"/>
      <c r="TLS1998" s="69"/>
      <c r="TLT1998" s="69"/>
      <c r="TLU1998" s="69"/>
      <c r="TLV1998" s="107"/>
      <c r="TLW1998" s="2"/>
      <c r="TLX1998" s="15"/>
      <c r="TLY1998" s="15"/>
      <c r="TLZ1998" s="80"/>
      <c r="TMA1998" s="52"/>
      <c r="TMB1998" s="69"/>
      <c r="TMC1998" s="69"/>
      <c r="TMD1998" s="69"/>
      <c r="TME1998" s="107"/>
      <c r="TMF1998" s="2"/>
      <c r="TMG1998" s="15"/>
      <c r="TMH1998" s="15"/>
      <c r="TMI1998" s="80"/>
      <c r="TMJ1998" s="52"/>
      <c r="TMK1998" s="69"/>
      <c r="TML1998" s="69"/>
      <c r="TMM1998" s="69"/>
      <c r="TMN1998" s="107"/>
      <c r="TMO1998" s="2"/>
      <c r="TMP1998" s="15"/>
      <c r="TMQ1998" s="15"/>
      <c r="TMR1998" s="80"/>
      <c r="TMS1998" s="52"/>
      <c r="TMT1998" s="69"/>
      <c r="TMU1998" s="69"/>
      <c r="TMV1998" s="69"/>
      <c r="TMW1998" s="107"/>
      <c r="TMX1998" s="2"/>
      <c r="TMY1998" s="15"/>
      <c r="TMZ1998" s="15"/>
      <c r="TNA1998" s="80"/>
      <c r="TNB1998" s="52"/>
      <c r="TNC1998" s="69"/>
      <c r="TND1998" s="69"/>
      <c r="TNE1998" s="69"/>
      <c r="TNF1998" s="107"/>
      <c r="TNG1998" s="2"/>
      <c r="TNH1998" s="15"/>
      <c r="TNI1998" s="15"/>
      <c r="TNJ1998" s="80"/>
      <c r="TNK1998" s="52"/>
      <c r="TNL1998" s="69"/>
      <c r="TNM1998" s="69"/>
      <c r="TNN1998" s="69"/>
      <c r="TNO1998" s="107"/>
      <c r="TNP1998" s="2"/>
      <c r="TNQ1998" s="15"/>
      <c r="TNR1998" s="15"/>
      <c r="TNS1998" s="80"/>
      <c r="TNT1998" s="52"/>
      <c r="TNU1998" s="69"/>
      <c r="TNV1998" s="69"/>
      <c r="TNW1998" s="69"/>
      <c r="TNX1998" s="107"/>
      <c r="TNY1998" s="2"/>
      <c r="TNZ1998" s="15"/>
      <c r="TOA1998" s="15"/>
      <c r="TOB1998" s="80"/>
      <c r="TOC1998" s="52"/>
      <c r="TOD1998" s="69"/>
      <c r="TOE1998" s="69"/>
      <c r="TOF1998" s="69"/>
      <c r="TOG1998" s="107"/>
      <c r="TOH1998" s="2"/>
      <c r="TOI1998" s="15"/>
      <c r="TOJ1998" s="15"/>
      <c r="TOK1998" s="80"/>
      <c r="TOL1998" s="52"/>
      <c r="TOM1998" s="69"/>
      <c r="TON1998" s="69"/>
      <c r="TOO1998" s="69"/>
      <c r="TOP1998" s="107"/>
      <c r="TOQ1998" s="2"/>
      <c r="TOR1998" s="15"/>
      <c r="TOS1998" s="15"/>
      <c r="TOT1998" s="80"/>
      <c r="TOU1998" s="52"/>
      <c r="TOV1998" s="69"/>
      <c r="TOW1998" s="69"/>
      <c r="TOX1998" s="69"/>
      <c r="TOY1998" s="107"/>
      <c r="TOZ1998" s="2"/>
      <c r="TPA1998" s="15"/>
      <c r="TPB1998" s="15"/>
      <c r="TPC1998" s="80"/>
      <c r="TPD1998" s="52"/>
      <c r="TPE1998" s="69"/>
      <c r="TPF1998" s="69"/>
      <c r="TPG1998" s="69"/>
      <c r="TPH1998" s="107"/>
      <c r="TPI1998" s="2"/>
      <c r="TPJ1998" s="15"/>
      <c r="TPK1998" s="15"/>
      <c r="TPL1998" s="80"/>
      <c r="TPM1998" s="52"/>
      <c r="TPN1998" s="69"/>
      <c r="TPO1998" s="69"/>
      <c r="TPP1998" s="69"/>
      <c r="TPQ1998" s="107"/>
      <c r="TPR1998" s="2"/>
      <c r="TPS1998" s="15"/>
      <c r="TPT1998" s="15"/>
      <c r="TPU1998" s="80"/>
      <c r="TPV1998" s="52"/>
      <c r="TPW1998" s="69"/>
      <c r="TPX1998" s="69"/>
      <c r="TPY1998" s="69"/>
      <c r="TPZ1998" s="107"/>
      <c r="TQA1998" s="2"/>
      <c r="TQB1998" s="15"/>
      <c r="TQC1998" s="15"/>
      <c r="TQD1998" s="80"/>
      <c r="TQE1998" s="52"/>
      <c r="TQF1998" s="69"/>
      <c r="TQG1998" s="69"/>
      <c r="TQH1998" s="69"/>
      <c r="TQI1998" s="107"/>
      <c r="TQJ1998" s="2"/>
      <c r="TQK1998" s="15"/>
      <c r="TQL1998" s="15"/>
      <c r="TQM1998" s="80"/>
      <c r="TQN1998" s="52"/>
      <c r="TQO1998" s="69"/>
      <c r="TQP1998" s="69"/>
      <c r="TQQ1998" s="69"/>
      <c r="TQR1998" s="107"/>
      <c r="TQS1998" s="2"/>
      <c r="TQT1998" s="15"/>
      <c r="TQU1998" s="15"/>
      <c r="TQV1998" s="80"/>
      <c r="TQW1998" s="52"/>
      <c r="TQX1998" s="69"/>
      <c r="TQY1998" s="69"/>
      <c r="TQZ1998" s="69"/>
      <c r="TRA1998" s="107"/>
      <c r="TRB1998" s="2"/>
      <c r="TRC1998" s="15"/>
      <c r="TRD1998" s="15"/>
      <c r="TRE1998" s="80"/>
      <c r="TRF1998" s="52"/>
      <c r="TRG1998" s="69"/>
      <c r="TRH1998" s="69"/>
      <c r="TRI1998" s="69"/>
      <c r="TRJ1998" s="107"/>
      <c r="TRK1998" s="2"/>
      <c r="TRL1998" s="15"/>
      <c r="TRM1998" s="15"/>
      <c r="TRN1998" s="80"/>
      <c r="TRO1998" s="52"/>
      <c r="TRP1998" s="69"/>
      <c r="TRQ1998" s="69"/>
      <c r="TRR1998" s="69"/>
      <c r="TRS1998" s="107"/>
      <c r="TRT1998" s="2"/>
      <c r="TRU1998" s="15"/>
      <c r="TRV1998" s="15"/>
      <c r="TRW1998" s="80"/>
      <c r="TRX1998" s="52"/>
      <c r="TRY1998" s="69"/>
      <c r="TRZ1998" s="69"/>
      <c r="TSA1998" s="69"/>
      <c r="TSB1998" s="107"/>
      <c r="TSC1998" s="2"/>
      <c r="TSD1998" s="15"/>
      <c r="TSE1998" s="15"/>
      <c r="TSF1998" s="80"/>
      <c r="TSG1998" s="52"/>
      <c r="TSH1998" s="69"/>
      <c r="TSI1998" s="69"/>
      <c r="TSJ1998" s="69"/>
      <c r="TSK1998" s="107"/>
      <c r="TSL1998" s="2"/>
      <c r="TSM1998" s="15"/>
      <c r="TSN1998" s="15"/>
      <c r="TSO1998" s="80"/>
      <c r="TSP1998" s="52"/>
      <c r="TSQ1998" s="69"/>
      <c r="TSR1998" s="69"/>
      <c r="TSS1998" s="69"/>
      <c r="TST1998" s="107"/>
      <c r="TSU1998" s="2"/>
      <c r="TSV1998" s="15"/>
      <c r="TSW1998" s="15"/>
      <c r="TSX1998" s="80"/>
      <c r="TSY1998" s="52"/>
      <c r="TSZ1998" s="69"/>
      <c r="TTA1998" s="69"/>
      <c r="TTB1998" s="69"/>
      <c r="TTC1998" s="107"/>
      <c r="TTD1998" s="2"/>
      <c r="TTE1998" s="15"/>
      <c r="TTF1998" s="15"/>
      <c r="TTG1998" s="80"/>
      <c r="TTH1998" s="52"/>
      <c r="TTI1998" s="69"/>
      <c r="TTJ1998" s="69"/>
      <c r="TTK1998" s="69"/>
      <c r="TTL1998" s="107"/>
      <c r="TTM1998" s="2"/>
      <c r="TTN1998" s="15"/>
      <c r="TTO1998" s="15"/>
      <c r="TTP1998" s="80"/>
      <c r="TTQ1998" s="52"/>
      <c r="TTR1998" s="69"/>
      <c r="TTS1998" s="69"/>
      <c r="TTT1998" s="69"/>
      <c r="TTU1998" s="107"/>
      <c r="TTV1998" s="2"/>
      <c r="TTW1998" s="15"/>
      <c r="TTX1998" s="15"/>
      <c r="TTY1998" s="80"/>
      <c r="TTZ1998" s="52"/>
      <c r="TUA1998" s="69"/>
      <c r="TUB1998" s="69"/>
      <c r="TUC1998" s="69"/>
      <c r="TUD1998" s="107"/>
      <c r="TUE1998" s="2"/>
      <c r="TUF1998" s="15"/>
      <c r="TUG1998" s="15"/>
      <c r="TUH1998" s="80"/>
      <c r="TUI1998" s="52"/>
      <c r="TUJ1998" s="69"/>
      <c r="TUK1998" s="69"/>
      <c r="TUL1998" s="69"/>
      <c r="TUM1998" s="107"/>
      <c r="TUN1998" s="2"/>
      <c r="TUO1998" s="15"/>
      <c r="TUP1998" s="15"/>
      <c r="TUQ1998" s="80"/>
      <c r="TUR1998" s="52"/>
      <c r="TUS1998" s="69"/>
      <c r="TUT1998" s="69"/>
      <c r="TUU1998" s="69"/>
      <c r="TUV1998" s="107"/>
      <c r="TUW1998" s="2"/>
      <c r="TUX1998" s="15"/>
      <c r="TUY1998" s="15"/>
      <c r="TUZ1998" s="80"/>
      <c r="TVA1998" s="52"/>
      <c r="TVB1998" s="69"/>
      <c r="TVC1998" s="69"/>
      <c r="TVD1998" s="69"/>
      <c r="TVE1998" s="107"/>
      <c r="TVF1998" s="2"/>
      <c r="TVG1998" s="15"/>
      <c r="TVH1998" s="15"/>
      <c r="TVI1998" s="80"/>
      <c r="TVJ1998" s="52"/>
      <c r="TVK1998" s="69"/>
      <c r="TVL1998" s="69"/>
      <c r="TVM1998" s="69"/>
      <c r="TVN1998" s="107"/>
      <c r="TVO1998" s="2"/>
      <c r="TVP1998" s="15"/>
      <c r="TVQ1998" s="15"/>
      <c r="TVR1998" s="80"/>
      <c r="TVS1998" s="52"/>
      <c r="TVT1998" s="69"/>
      <c r="TVU1998" s="69"/>
      <c r="TVV1998" s="69"/>
      <c r="TVW1998" s="107"/>
      <c r="TVX1998" s="2"/>
      <c r="TVY1998" s="15"/>
      <c r="TVZ1998" s="15"/>
      <c r="TWA1998" s="80"/>
      <c r="TWB1998" s="52"/>
      <c r="TWC1998" s="69"/>
      <c r="TWD1998" s="69"/>
      <c r="TWE1998" s="69"/>
      <c r="TWF1998" s="107"/>
      <c r="TWG1998" s="2"/>
      <c r="TWH1998" s="15"/>
      <c r="TWI1998" s="15"/>
      <c r="TWJ1998" s="80"/>
      <c r="TWK1998" s="52"/>
      <c r="TWL1998" s="69"/>
      <c r="TWM1998" s="69"/>
      <c r="TWN1998" s="69"/>
      <c r="TWO1998" s="107"/>
      <c r="TWP1998" s="2"/>
      <c r="TWQ1998" s="15"/>
      <c r="TWR1998" s="15"/>
      <c r="TWS1998" s="80"/>
      <c r="TWT1998" s="52"/>
      <c r="TWU1998" s="69"/>
      <c r="TWV1998" s="69"/>
      <c r="TWW1998" s="69"/>
      <c r="TWX1998" s="107"/>
      <c r="TWY1998" s="2"/>
      <c r="TWZ1998" s="15"/>
      <c r="TXA1998" s="15"/>
      <c r="TXB1998" s="80"/>
      <c r="TXC1998" s="52"/>
      <c r="TXD1998" s="69"/>
      <c r="TXE1998" s="69"/>
      <c r="TXF1998" s="69"/>
      <c r="TXG1998" s="107"/>
      <c r="TXH1998" s="2"/>
      <c r="TXI1998" s="15"/>
      <c r="TXJ1998" s="15"/>
      <c r="TXK1998" s="80"/>
      <c r="TXL1998" s="52"/>
      <c r="TXM1998" s="69"/>
      <c r="TXN1998" s="69"/>
      <c r="TXO1998" s="69"/>
      <c r="TXP1998" s="107"/>
      <c r="TXQ1998" s="2"/>
      <c r="TXR1998" s="15"/>
      <c r="TXS1998" s="15"/>
      <c r="TXT1998" s="80"/>
      <c r="TXU1998" s="52"/>
      <c r="TXV1998" s="69"/>
      <c r="TXW1998" s="69"/>
      <c r="TXX1998" s="69"/>
      <c r="TXY1998" s="107"/>
      <c r="TXZ1998" s="2"/>
      <c r="TYA1998" s="15"/>
      <c r="TYB1998" s="15"/>
      <c r="TYC1998" s="80"/>
      <c r="TYD1998" s="52"/>
      <c r="TYE1998" s="69"/>
      <c r="TYF1998" s="69"/>
      <c r="TYG1998" s="69"/>
      <c r="TYH1998" s="107"/>
      <c r="TYI1998" s="2"/>
      <c r="TYJ1998" s="15"/>
      <c r="TYK1998" s="15"/>
      <c r="TYL1998" s="80"/>
      <c r="TYM1998" s="52"/>
      <c r="TYN1998" s="69"/>
      <c r="TYO1998" s="69"/>
      <c r="TYP1998" s="69"/>
      <c r="TYQ1998" s="107"/>
      <c r="TYR1998" s="2"/>
      <c r="TYS1998" s="15"/>
      <c r="TYT1998" s="15"/>
      <c r="TYU1998" s="80"/>
      <c r="TYV1998" s="52"/>
      <c r="TYW1998" s="69"/>
      <c r="TYX1998" s="69"/>
      <c r="TYY1998" s="69"/>
      <c r="TYZ1998" s="107"/>
      <c r="TZA1998" s="2"/>
      <c r="TZB1998" s="15"/>
      <c r="TZC1998" s="15"/>
      <c r="TZD1998" s="80"/>
      <c r="TZE1998" s="52"/>
      <c r="TZF1998" s="69"/>
      <c r="TZG1998" s="69"/>
      <c r="TZH1998" s="69"/>
      <c r="TZI1998" s="107"/>
      <c r="TZJ1998" s="2"/>
      <c r="TZK1998" s="15"/>
      <c r="TZL1998" s="15"/>
      <c r="TZM1998" s="80"/>
      <c r="TZN1998" s="52"/>
      <c r="TZO1998" s="69"/>
      <c r="TZP1998" s="69"/>
      <c r="TZQ1998" s="69"/>
      <c r="TZR1998" s="107"/>
      <c r="TZS1998" s="2"/>
      <c r="TZT1998" s="15"/>
      <c r="TZU1998" s="15"/>
      <c r="TZV1998" s="80"/>
      <c r="TZW1998" s="52"/>
      <c r="TZX1998" s="69"/>
      <c r="TZY1998" s="69"/>
      <c r="TZZ1998" s="69"/>
      <c r="UAA1998" s="107"/>
      <c r="UAB1998" s="2"/>
      <c r="UAC1998" s="15"/>
      <c r="UAD1998" s="15"/>
      <c r="UAE1998" s="80"/>
      <c r="UAF1998" s="52"/>
      <c r="UAG1998" s="69"/>
      <c r="UAH1998" s="69"/>
      <c r="UAI1998" s="69"/>
      <c r="UAJ1998" s="107"/>
      <c r="UAK1998" s="2"/>
      <c r="UAL1998" s="15"/>
      <c r="UAM1998" s="15"/>
      <c r="UAN1998" s="80"/>
      <c r="UAO1998" s="52"/>
      <c r="UAP1998" s="69"/>
      <c r="UAQ1998" s="69"/>
      <c r="UAR1998" s="69"/>
      <c r="UAS1998" s="107"/>
      <c r="UAT1998" s="2"/>
      <c r="UAU1998" s="15"/>
      <c r="UAV1998" s="15"/>
      <c r="UAW1998" s="80"/>
      <c r="UAX1998" s="52"/>
      <c r="UAY1998" s="69"/>
      <c r="UAZ1998" s="69"/>
      <c r="UBA1998" s="69"/>
      <c r="UBB1998" s="107"/>
      <c r="UBC1998" s="2"/>
      <c r="UBD1998" s="15"/>
      <c r="UBE1998" s="15"/>
      <c r="UBF1998" s="80"/>
      <c r="UBG1998" s="52"/>
      <c r="UBH1998" s="69"/>
      <c r="UBI1998" s="69"/>
      <c r="UBJ1998" s="69"/>
      <c r="UBK1998" s="107"/>
      <c r="UBL1998" s="2"/>
      <c r="UBM1998" s="15"/>
      <c r="UBN1998" s="15"/>
      <c r="UBO1998" s="80"/>
      <c r="UBP1998" s="52"/>
      <c r="UBQ1998" s="69"/>
      <c r="UBR1998" s="69"/>
      <c r="UBS1998" s="69"/>
      <c r="UBT1998" s="107"/>
      <c r="UBU1998" s="2"/>
      <c r="UBV1998" s="15"/>
      <c r="UBW1998" s="15"/>
      <c r="UBX1998" s="80"/>
      <c r="UBY1998" s="52"/>
      <c r="UBZ1998" s="69"/>
      <c r="UCA1998" s="69"/>
      <c r="UCB1998" s="69"/>
      <c r="UCC1998" s="107"/>
      <c r="UCD1998" s="2"/>
      <c r="UCE1998" s="15"/>
      <c r="UCF1998" s="15"/>
      <c r="UCG1998" s="80"/>
      <c r="UCH1998" s="52"/>
      <c r="UCI1998" s="69"/>
      <c r="UCJ1998" s="69"/>
      <c r="UCK1998" s="69"/>
      <c r="UCL1998" s="107"/>
      <c r="UCM1998" s="2"/>
      <c r="UCN1998" s="15"/>
      <c r="UCO1998" s="15"/>
      <c r="UCP1998" s="80"/>
      <c r="UCQ1998" s="52"/>
      <c r="UCR1998" s="69"/>
      <c r="UCS1998" s="69"/>
      <c r="UCT1998" s="69"/>
      <c r="UCU1998" s="107"/>
      <c r="UCV1998" s="2"/>
      <c r="UCW1998" s="15"/>
      <c r="UCX1998" s="15"/>
      <c r="UCY1998" s="80"/>
      <c r="UCZ1998" s="52"/>
      <c r="UDA1998" s="69"/>
      <c r="UDB1998" s="69"/>
      <c r="UDC1998" s="69"/>
      <c r="UDD1998" s="107"/>
      <c r="UDE1998" s="2"/>
      <c r="UDF1998" s="15"/>
      <c r="UDG1998" s="15"/>
      <c r="UDH1998" s="80"/>
      <c r="UDI1998" s="52"/>
      <c r="UDJ1998" s="69"/>
      <c r="UDK1998" s="69"/>
      <c r="UDL1998" s="69"/>
      <c r="UDM1998" s="107"/>
      <c r="UDN1998" s="2"/>
      <c r="UDO1998" s="15"/>
      <c r="UDP1998" s="15"/>
      <c r="UDQ1998" s="80"/>
      <c r="UDR1998" s="52"/>
      <c r="UDS1998" s="69"/>
      <c r="UDT1998" s="69"/>
      <c r="UDU1998" s="69"/>
      <c r="UDV1998" s="107"/>
      <c r="UDW1998" s="2"/>
      <c r="UDX1998" s="15"/>
      <c r="UDY1998" s="15"/>
      <c r="UDZ1998" s="80"/>
      <c r="UEA1998" s="52"/>
      <c r="UEB1998" s="69"/>
      <c r="UEC1998" s="69"/>
      <c r="UED1998" s="69"/>
      <c r="UEE1998" s="107"/>
      <c r="UEF1998" s="2"/>
      <c r="UEG1998" s="15"/>
      <c r="UEH1998" s="15"/>
      <c r="UEI1998" s="80"/>
      <c r="UEJ1998" s="52"/>
      <c r="UEK1998" s="69"/>
      <c r="UEL1998" s="69"/>
      <c r="UEM1998" s="69"/>
      <c r="UEN1998" s="107"/>
      <c r="UEO1998" s="2"/>
      <c r="UEP1998" s="15"/>
      <c r="UEQ1998" s="15"/>
      <c r="UER1998" s="80"/>
      <c r="UES1998" s="52"/>
      <c r="UET1998" s="69"/>
      <c r="UEU1998" s="69"/>
      <c r="UEV1998" s="69"/>
      <c r="UEW1998" s="107"/>
      <c r="UEX1998" s="2"/>
      <c r="UEY1998" s="15"/>
      <c r="UEZ1998" s="15"/>
      <c r="UFA1998" s="80"/>
      <c r="UFB1998" s="52"/>
      <c r="UFC1998" s="69"/>
      <c r="UFD1998" s="69"/>
      <c r="UFE1998" s="69"/>
      <c r="UFF1998" s="107"/>
      <c r="UFG1998" s="2"/>
      <c r="UFH1998" s="15"/>
      <c r="UFI1998" s="15"/>
      <c r="UFJ1998" s="80"/>
      <c r="UFK1998" s="52"/>
      <c r="UFL1998" s="69"/>
      <c r="UFM1998" s="69"/>
      <c r="UFN1998" s="69"/>
      <c r="UFO1998" s="107"/>
      <c r="UFP1998" s="2"/>
      <c r="UFQ1998" s="15"/>
      <c r="UFR1998" s="15"/>
      <c r="UFS1998" s="80"/>
      <c r="UFT1998" s="52"/>
      <c r="UFU1998" s="69"/>
      <c r="UFV1998" s="69"/>
      <c r="UFW1998" s="69"/>
      <c r="UFX1998" s="107"/>
      <c r="UFY1998" s="2"/>
      <c r="UFZ1998" s="15"/>
      <c r="UGA1998" s="15"/>
      <c r="UGB1998" s="80"/>
      <c r="UGC1998" s="52"/>
      <c r="UGD1998" s="69"/>
      <c r="UGE1998" s="69"/>
      <c r="UGF1998" s="69"/>
      <c r="UGG1998" s="107"/>
      <c r="UGH1998" s="2"/>
      <c r="UGI1998" s="15"/>
      <c r="UGJ1998" s="15"/>
      <c r="UGK1998" s="80"/>
      <c r="UGL1998" s="52"/>
      <c r="UGM1998" s="69"/>
      <c r="UGN1998" s="69"/>
      <c r="UGO1998" s="69"/>
      <c r="UGP1998" s="107"/>
      <c r="UGQ1998" s="2"/>
      <c r="UGR1998" s="15"/>
      <c r="UGS1998" s="15"/>
      <c r="UGT1998" s="80"/>
      <c r="UGU1998" s="52"/>
      <c r="UGV1998" s="69"/>
      <c r="UGW1998" s="69"/>
      <c r="UGX1998" s="69"/>
      <c r="UGY1998" s="107"/>
      <c r="UGZ1998" s="2"/>
      <c r="UHA1998" s="15"/>
      <c r="UHB1998" s="15"/>
      <c r="UHC1998" s="80"/>
      <c r="UHD1998" s="52"/>
      <c r="UHE1998" s="69"/>
      <c r="UHF1998" s="69"/>
      <c r="UHG1998" s="69"/>
      <c r="UHH1998" s="107"/>
      <c r="UHI1998" s="2"/>
      <c r="UHJ1998" s="15"/>
      <c r="UHK1998" s="15"/>
      <c r="UHL1998" s="80"/>
      <c r="UHM1998" s="52"/>
      <c r="UHN1998" s="69"/>
      <c r="UHO1998" s="69"/>
      <c r="UHP1998" s="69"/>
      <c r="UHQ1998" s="107"/>
      <c r="UHR1998" s="2"/>
      <c r="UHS1998" s="15"/>
      <c r="UHT1998" s="15"/>
      <c r="UHU1998" s="80"/>
      <c r="UHV1998" s="52"/>
      <c r="UHW1998" s="69"/>
      <c r="UHX1998" s="69"/>
      <c r="UHY1998" s="69"/>
      <c r="UHZ1998" s="107"/>
      <c r="UIA1998" s="2"/>
      <c r="UIB1998" s="15"/>
      <c r="UIC1998" s="15"/>
      <c r="UID1998" s="80"/>
      <c r="UIE1998" s="52"/>
      <c r="UIF1998" s="69"/>
      <c r="UIG1998" s="69"/>
      <c r="UIH1998" s="69"/>
      <c r="UII1998" s="107"/>
      <c r="UIJ1998" s="2"/>
      <c r="UIK1998" s="15"/>
      <c r="UIL1998" s="15"/>
      <c r="UIM1998" s="80"/>
      <c r="UIN1998" s="52"/>
      <c r="UIO1998" s="69"/>
      <c r="UIP1998" s="69"/>
      <c r="UIQ1998" s="69"/>
      <c r="UIR1998" s="107"/>
      <c r="UIS1998" s="2"/>
      <c r="UIT1998" s="15"/>
      <c r="UIU1998" s="15"/>
      <c r="UIV1998" s="80"/>
      <c r="UIW1998" s="52"/>
      <c r="UIX1998" s="69"/>
      <c r="UIY1998" s="69"/>
      <c r="UIZ1998" s="69"/>
      <c r="UJA1998" s="107"/>
      <c r="UJB1998" s="2"/>
      <c r="UJC1998" s="15"/>
      <c r="UJD1998" s="15"/>
      <c r="UJE1998" s="80"/>
      <c r="UJF1998" s="52"/>
      <c r="UJG1998" s="69"/>
      <c r="UJH1998" s="69"/>
      <c r="UJI1998" s="69"/>
      <c r="UJJ1998" s="107"/>
      <c r="UJK1998" s="2"/>
      <c r="UJL1998" s="15"/>
      <c r="UJM1998" s="15"/>
      <c r="UJN1998" s="80"/>
      <c r="UJO1998" s="52"/>
      <c r="UJP1998" s="69"/>
      <c r="UJQ1998" s="69"/>
      <c r="UJR1998" s="69"/>
      <c r="UJS1998" s="107"/>
      <c r="UJT1998" s="2"/>
      <c r="UJU1998" s="15"/>
      <c r="UJV1998" s="15"/>
      <c r="UJW1998" s="80"/>
      <c r="UJX1998" s="52"/>
      <c r="UJY1998" s="69"/>
      <c r="UJZ1998" s="69"/>
      <c r="UKA1998" s="69"/>
      <c r="UKB1998" s="107"/>
      <c r="UKC1998" s="2"/>
      <c r="UKD1998" s="15"/>
      <c r="UKE1998" s="15"/>
      <c r="UKF1998" s="80"/>
      <c r="UKG1998" s="52"/>
      <c r="UKH1998" s="69"/>
      <c r="UKI1998" s="69"/>
      <c r="UKJ1998" s="69"/>
      <c r="UKK1998" s="107"/>
      <c r="UKL1998" s="2"/>
      <c r="UKM1998" s="15"/>
      <c r="UKN1998" s="15"/>
      <c r="UKO1998" s="80"/>
      <c r="UKP1998" s="52"/>
      <c r="UKQ1998" s="69"/>
      <c r="UKR1998" s="69"/>
      <c r="UKS1998" s="69"/>
      <c r="UKT1998" s="107"/>
      <c r="UKU1998" s="2"/>
      <c r="UKV1998" s="15"/>
      <c r="UKW1998" s="15"/>
      <c r="UKX1998" s="80"/>
      <c r="UKY1998" s="52"/>
      <c r="UKZ1998" s="69"/>
      <c r="ULA1998" s="69"/>
      <c r="ULB1998" s="69"/>
      <c r="ULC1998" s="107"/>
      <c r="ULD1998" s="2"/>
      <c r="ULE1998" s="15"/>
      <c r="ULF1998" s="15"/>
      <c r="ULG1998" s="80"/>
      <c r="ULH1998" s="52"/>
      <c r="ULI1998" s="69"/>
      <c r="ULJ1998" s="69"/>
      <c r="ULK1998" s="69"/>
      <c r="ULL1998" s="107"/>
      <c r="ULM1998" s="2"/>
      <c r="ULN1998" s="15"/>
      <c r="ULO1998" s="15"/>
      <c r="ULP1998" s="80"/>
      <c r="ULQ1998" s="52"/>
      <c r="ULR1998" s="69"/>
      <c r="ULS1998" s="69"/>
      <c r="ULT1998" s="69"/>
      <c r="ULU1998" s="107"/>
      <c r="ULV1998" s="2"/>
      <c r="ULW1998" s="15"/>
      <c r="ULX1998" s="15"/>
      <c r="ULY1998" s="80"/>
      <c r="ULZ1998" s="52"/>
      <c r="UMA1998" s="69"/>
      <c r="UMB1998" s="69"/>
      <c r="UMC1998" s="69"/>
      <c r="UMD1998" s="107"/>
      <c r="UME1998" s="2"/>
      <c r="UMF1998" s="15"/>
      <c r="UMG1998" s="15"/>
      <c r="UMH1998" s="80"/>
      <c r="UMI1998" s="52"/>
      <c r="UMJ1998" s="69"/>
      <c r="UMK1998" s="69"/>
      <c r="UML1998" s="69"/>
      <c r="UMM1998" s="107"/>
      <c r="UMN1998" s="2"/>
      <c r="UMO1998" s="15"/>
      <c r="UMP1998" s="15"/>
      <c r="UMQ1998" s="80"/>
      <c r="UMR1998" s="52"/>
      <c r="UMS1998" s="69"/>
      <c r="UMT1998" s="69"/>
      <c r="UMU1998" s="69"/>
      <c r="UMV1998" s="107"/>
      <c r="UMW1998" s="2"/>
      <c r="UMX1998" s="15"/>
      <c r="UMY1998" s="15"/>
      <c r="UMZ1998" s="80"/>
      <c r="UNA1998" s="52"/>
      <c r="UNB1998" s="69"/>
      <c r="UNC1998" s="69"/>
      <c r="UND1998" s="69"/>
      <c r="UNE1998" s="107"/>
      <c r="UNF1998" s="2"/>
      <c r="UNG1998" s="15"/>
      <c r="UNH1998" s="15"/>
      <c r="UNI1998" s="80"/>
      <c r="UNJ1998" s="52"/>
      <c r="UNK1998" s="69"/>
      <c r="UNL1998" s="69"/>
      <c r="UNM1998" s="69"/>
      <c r="UNN1998" s="107"/>
      <c r="UNO1998" s="2"/>
      <c r="UNP1998" s="15"/>
      <c r="UNQ1998" s="15"/>
      <c r="UNR1998" s="80"/>
      <c r="UNS1998" s="52"/>
      <c r="UNT1998" s="69"/>
      <c r="UNU1998" s="69"/>
      <c r="UNV1998" s="69"/>
      <c r="UNW1998" s="107"/>
      <c r="UNX1998" s="2"/>
      <c r="UNY1998" s="15"/>
      <c r="UNZ1998" s="15"/>
      <c r="UOA1998" s="80"/>
      <c r="UOB1998" s="52"/>
      <c r="UOC1998" s="69"/>
      <c r="UOD1998" s="69"/>
      <c r="UOE1998" s="69"/>
      <c r="UOF1998" s="107"/>
      <c r="UOG1998" s="2"/>
      <c r="UOH1998" s="15"/>
      <c r="UOI1998" s="15"/>
      <c r="UOJ1998" s="80"/>
      <c r="UOK1998" s="52"/>
      <c r="UOL1998" s="69"/>
      <c r="UOM1998" s="69"/>
      <c r="UON1998" s="69"/>
      <c r="UOO1998" s="107"/>
      <c r="UOP1998" s="2"/>
      <c r="UOQ1998" s="15"/>
      <c r="UOR1998" s="15"/>
      <c r="UOS1998" s="80"/>
      <c r="UOT1998" s="52"/>
      <c r="UOU1998" s="69"/>
      <c r="UOV1998" s="69"/>
      <c r="UOW1998" s="69"/>
      <c r="UOX1998" s="107"/>
      <c r="UOY1998" s="2"/>
      <c r="UOZ1998" s="15"/>
      <c r="UPA1998" s="15"/>
      <c r="UPB1998" s="80"/>
      <c r="UPC1998" s="52"/>
      <c r="UPD1998" s="69"/>
      <c r="UPE1998" s="69"/>
      <c r="UPF1998" s="69"/>
      <c r="UPG1998" s="107"/>
      <c r="UPH1998" s="2"/>
      <c r="UPI1998" s="15"/>
      <c r="UPJ1998" s="15"/>
      <c r="UPK1998" s="80"/>
      <c r="UPL1998" s="52"/>
      <c r="UPM1998" s="69"/>
      <c r="UPN1998" s="69"/>
      <c r="UPO1998" s="69"/>
      <c r="UPP1998" s="107"/>
      <c r="UPQ1998" s="2"/>
      <c r="UPR1998" s="15"/>
      <c r="UPS1998" s="15"/>
      <c r="UPT1998" s="80"/>
      <c r="UPU1998" s="52"/>
      <c r="UPV1998" s="69"/>
      <c r="UPW1998" s="69"/>
      <c r="UPX1998" s="69"/>
      <c r="UPY1998" s="107"/>
      <c r="UPZ1998" s="2"/>
      <c r="UQA1998" s="15"/>
      <c r="UQB1998" s="15"/>
      <c r="UQC1998" s="80"/>
      <c r="UQD1998" s="52"/>
      <c r="UQE1998" s="69"/>
      <c r="UQF1998" s="69"/>
      <c r="UQG1998" s="69"/>
      <c r="UQH1998" s="107"/>
      <c r="UQI1998" s="2"/>
      <c r="UQJ1998" s="15"/>
      <c r="UQK1998" s="15"/>
      <c r="UQL1998" s="80"/>
      <c r="UQM1998" s="52"/>
      <c r="UQN1998" s="69"/>
      <c r="UQO1998" s="69"/>
      <c r="UQP1998" s="69"/>
      <c r="UQQ1998" s="107"/>
      <c r="UQR1998" s="2"/>
      <c r="UQS1998" s="15"/>
      <c r="UQT1998" s="15"/>
      <c r="UQU1998" s="80"/>
      <c r="UQV1998" s="52"/>
      <c r="UQW1998" s="69"/>
      <c r="UQX1998" s="69"/>
      <c r="UQY1998" s="69"/>
      <c r="UQZ1998" s="107"/>
      <c r="URA1998" s="2"/>
      <c r="URB1998" s="15"/>
      <c r="URC1998" s="15"/>
      <c r="URD1998" s="80"/>
      <c r="URE1998" s="52"/>
      <c r="URF1998" s="69"/>
      <c r="URG1998" s="69"/>
      <c r="URH1998" s="69"/>
      <c r="URI1998" s="107"/>
      <c r="URJ1998" s="2"/>
      <c r="URK1998" s="15"/>
      <c r="URL1998" s="15"/>
      <c r="URM1998" s="80"/>
      <c r="URN1998" s="52"/>
      <c r="URO1998" s="69"/>
      <c r="URP1998" s="69"/>
      <c r="URQ1998" s="69"/>
      <c r="URR1998" s="107"/>
      <c r="URS1998" s="2"/>
      <c r="URT1998" s="15"/>
      <c r="URU1998" s="15"/>
      <c r="URV1998" s="80"/>
      <c r="URW1998" s="52"/>
      <c r="URX1998" s="69"/>
      <c r="URY1998" s="69"/>
      <c r="URZ1998" s="69"/>
      <c r="USA1998" s="107"/>
      <c r="USB1998" s="2"/>
      <c r="USC1998" s="15"/>
      <c r="USD1998" s="15"/>
      <c r="USE1998" s="80"/>
      <c r="USF1998" s="52"/>
      <c r="USG1998" s="69"/>
      <c r="USH1998" s="69"/>
      <c r="USI1998" s="69"/>
      <c r="USJ1998" s="107"/>
      <c r="USK1998" s="2"/>
      <c r="USL1998" s="15"/>
      <c r="USM1998" s="15"/>
      <c r="USN1998" s="80"/>
      <c r="USO1998" s="52"/>
      <c r="USP1998" s="69"/>
      <c r="USQ1998" s="69"/>
      <c r="USR1998" s="69"/>
      <c r="USS1998" s="107"/>
      <c r="UST1998" s="2"/>
      <c r="USU1998" s="15"/>
      <c r="USV1998" s="15"/>
      <c r="USW1998" s="80"/>
      <c r="USX1998" s="52"/>
      <c r="USY1998" s="69"/>
      <c r="USZ1998" s="69"/>
      <c r="UTA1998" s="69"/>
      <c r="UTB1998" s="107"/>
      <c r="UTC1998" s="2"/>
      <c r="UTD1998" s="15"/>
      <c r="UTE1998" s="15"/>
      <c r="UTF1998" s="80"/>
      <c r="UTG1998" s="52"/>
      <c r="UTH1998" s="69"/>
      <c r="UTI1998" s="69"/>
      <c r="UTJ1998" s="69"/>
      <c r="UTK1998" s="107"/>
      <c r="UTL1998" s="2"/>
      <c r="UTM1998" s="15"/>
      <c r="UTN1998" s="15"/>
      <c r="UTO1998" s="80"/>
      <c r="UTP1998" s="52"/>
      <c r="UTQ1998" s="69"/>
      <c r="UTR1998" s="69"/>
      <c r="UTS1998" s="69"/>
      <c r="UTT1998" s="107"/>
      <c r="UTU1998" s="2"/>
      <c r="UTV1998" s="15"/>
      <c r="UTW1998" s="15"/>
      <c r="UTX1998" s="80"/>
      <c r="UTY1998" s="52"/>
      <c r="UTZ1998" s="69"/>
      <c r="UUA1998" s="69"/>
      <c r="UUB1998" s="69"/>
      <c r="UUC1998" s="107"/>
      <c r="UUD1998" s="2"/>
      <c r="UUE1998" s="15"/>
      <c r="UUF1998" s="15"/>
      <c r="UUG1998" s="80"/>
      <c r="UUH1998" s="52"/>
      <c r="UUI1998" s="69"/>
      <c r="UUJ1998" s="69"/>
      <c r="UUK1998" s="69"/>
      <c r="UUL1998" s="107"/>
      <c r="UUM1998" s="2"/>
      <c r="UUN1998" s="15"/>
      <c r="UUO1998" s="15"/>
      <c r="UUP1998" s="80"/>
      <c r="UUQ1998" s="52"/>
      <c r="UUR1998" s="69"/>
      <c r="UUS1998" s="69"/>
      <c r="UUT1998" s="69"/>
      <c r="UUU1998" s="107"/>
      <c r="UUV1998" s="2"/>
      <c r="UUW1998" s="15"/>
      <c r="UUX1998" s="15"/>
      <c r="UUY1998" s="80"/>
      <c r="UUZ1998" s="52"/>
      <c r="UVA1998" s="69"/>
      <c r="UVB1998" s="69"/>
      <c r="UVC1998" s="69"/>
      <c r="UVD1998" s="107"/>
      <c r="UVE1998" s="2"/>
      <c r="UVF1998" s="15"/>
      <c r="UVG1998" s="15"/>
      <c r="UVH1998" s="80"/>
      <c r="UVI1998" s="52"/>
      <c r="UVJ1998" s="69"/>
      <c r="UVK1998" s="69"/>
      <c r="UVL1998" s="69"/>
      <c r="UVM1998" s="107"/>
      <c r="UVN1998" s="2"/>
      <c r="UVO1998" s="15"/>
      <c r="UVP1998" s="15"/>
      <c r="UVQ1998" s="80"/>
      <c r="UVR1998" s="52"/>
      <c r="UVS1998" s="69"/>
      <c r="UVT1998" s="69"/>
      <c r="UVU1998" s="69"/>
      <c r="UVV1998" s="107"/>
      <c r="UVW1998" s="2"/>
      <c r="UVX1998" s="15"/>
      <c r="UVY1998" s="15"/>
      <c r="UVZ1998" s="80"/>
      <c r="UWA1998" s="52"/>
      <c r="UWB1998" s="69"/>
      <c r="UWC1998" s="69"/>
      <c r="UWD1998" s="69"/>
      <c r="UWE1998" s="107"/>
      <c r="UWF1998" s="2"/>
      <c r="UWG1998" s="15"/>
      <c r="UWH1998" s="15"/>
      <c r="UWI1998" s="80"/>
      <c r="UWJ1998" s="52"/>
      <c r="UWK1998" s="69"/>
      <c r="UWL1998" s="69"/>
      <c r="UWM1998" s="69"/>
      <c r="UWN1998" s="107"/>
      <c r="UWO1998" s="2"/>
      <c r="UWP1998" s="15"/>
      <c r="UWQ1998" s="15"/>
      <c r="UWR1998" s="80"/>
      <c r="UWS1998" s="52"/>
      <c r="UWT1998" s="69"/>
      <c r="UWU1998" s="69"/>
      <c r="UWV1998" s="69"/>
      <c r="UWW1998" s="107"/>
      <c r="UWX1998" s="2"/>
      <c r="UWY1998" s="15"/>
      <c r="UWZ1998" s="15"/>
      <c r="UXA1998" s="80"/>
      <c r="UXB1998" s="52"/>
      <c r="UXC1998" s="69"/>
      <c r="UXD1998" s="69"/>
      <c r="UXE1998" s="69"/>
      <c r="UXF1998" s="107"/>
      <c r="UXG1998" s="2"/>
      <c r="UXH1998" s="15"/>
      <c r="UXI1998" s="15"/>
      <c r="UXJ1998" s="80"/>
      <c r="UXK1998" s="52"/>
      <c r="UXL1998" s="69"/>
      <c r="UXM1998" s="69"/>
      <c r="UXN1998" s="69"/>
      <c r="UXO1998" s="107"/>
      <c r="UXP1998" s="2"/>
      <c r="UXQ1998" s="15"/>
      <c r="UXR1998" s="15"/>
      <c r="UXS1998" s="80"/>
      <c r="UXT1998" s="52"/>
      <c r="UXU1998" s="69"/>
      <c r="UXV1998" s="69"/>
      <c r="UXW1998" s="69"/>
      <c r="UXX1998" s="107"/>
      <c r="UXY1998" s="2"/>
      <c r="UXZ1998" s="15"/>
      <c r="UYA1998" s="15"/>
      <c r="UYB1998" s="80"/>
      <c r="UYC1998" s="52"/>
      <c r="UYD1998" s="69"/>
      <c r="UYE1998" s="69"/>
      <c r="UYF1998" s="69"/>
      <c r="UYG1998" s="107"/>
      <c r="UYH1998" s="2"/>
      <c r="UYI1998" s="15"/>
      <c r="UYJ1998" s="15"/>
      <c r="UYK1998" s="80"/>
      <c r="UYL1998" s="52"/>
      <c r="UYM1998" s="69"/>
      <c r="UYN1998" s="69"/>
      <c r="UYO1998" s="69"/>
      <c r="UYP1998" s="107"/>
      <c r="UYQ1998" s="2"/>
      <c r="UYR1998" s="15"/>
      <c r="UYS1998" s="15"/>
      <c r="UYT1998" s="80"/>
      <c r="UYU1998" s="52"/>
      <c r="UYV1998" s="69"/>
      <c r="UYW1998" s="69"/>
      <c r="UYX1998" s="69"/>
      <c r="UYY1998" s="107"/>
      <c r="UYZ1998" s="2"/>
      <c r="UZA1998" s="15"/>
      <c r="UZB1998" s="15"/>
      <c r="UZC1998" s="80"/>
      <c r="UZD1998" s="52"/>
      <c r="UZE1998" s="69"/>
      <c r="UZF1998" s="69"/>
      <c r="UZG1998" s="69"/>
      <c r="UZH1998" s="107"/>
      <c r="UZI1998" s="2"/>
      <c r="UZJ1998" s="15"/>
      <c r="UZK1998" s="15"/>
      <c r="UZL1998" s="80"/>
      <c r="UZM1998" s="52"/>
      <c r="UZN1998" s="69"/>
      <c r="UZO1998" s="69"/>
      <c r="UZP1998" s="69"/>
      <c r="UZQ1998" s="107"/>
      <c r="UZR1998" s="2"/>
      <c r="UZS1998" s="15"/>
      <c r="UZT1998" s="15"/>
      <c r="UZU1998" s="80"/>
      <c r="UZV1998" s="52"/>
      <c r="UZW1998" s="69"/>
      <c r="UZX1998" s="69"/>
      <c r="UZY1998" s="69"/>
      <c r="UZZ1998" s="107"/>
      <c r="VAA1998" s="2"/>
      <c r="VAB1998" s="15"/>
      <c r="VAC1998" s="15"/>
      <c r="VAD1998" s="80"/>
      <c r="VAE1998" s="52"/>
      <c r="VAF1998" s="69"/>
      <c r="VAG1998" s="69"/>
      <c r="VAH1998" s="69"/>
      <c r="VAI1998" s="107"/>
      <c r="VAJ1998" s="2"/>
      <c r="VAK1998" s="15"/>
      <c r="VAL1998" s="15"/>
      <c r="VAM1998" s="80"/>
      <c r="VAN1998" s="52"/>
      <c r="VAO1998" s="69"/>
      <c r="VAP1998" s="69"/>
      <c r="VAQ1998" s="69"/>
      <c r="VAR1998" s="107"/>
      <c r="VAS1998" s="2"/>
      <c r="VAT1998" s="15"/>
      <c r="VAU1998" s="15"/>
      <c r="VAV1998" s="80"/>
      <c r="VAW1998" s="52"/>
      <c r="VAX1998" s="69"/>
      <c r="VAY1998" s="69"/>
      <c r="VAZ1998" s="69"/>
      <c r="VBA1998" s="107"/>
      <c r="VBB1998" s="2"/>
      <c r="VBC1998" s="15"/>
      <c r="VBD1998" s="15"/>
      <c r="VBE1998" s="80"/>
      <c r="VBF1998" s="52"/>
      <c r="VBG1998" s="69"/>
      <c r="VBH1998" s="69"/>
      <c r="VBI1998" s="69"/>
      <c r="VBJ1998" s="107"/>
      <c r="VBK1998" s="2"/>
      <c r="VBL1998" s="15"/>
      <c r="VBM1998" s="15"/>
      <c r="VBN1998" s="80"/>
      <c r="VBO1998" s="52"/>
      <c r="VBP1998" s="69"/>
      <c r="VBQ1998" s="69"/>
      <c r="VBR1998" s="69"/>
      <c r="VBS1998" s="107"/>
      <c r="VBT1998" s="2"/>
      <c r="VBU1998" s="15"/>
      <c r="VBV1998" s="15"/>
      <c r="VBW1998" s="80"/>
      <c r="VBX1998" s="52"/>
      <c r="VBY1998" s="69"/>
      <c r="VBZ1998" s="69"/>
      <c r="VCA1998" s="69"/>
      <c r="VCB1998" s="107"/>
      <c r="VCC1998" s="2"/>
      <c r="VCD1998" s="15"/>
      <c r="VCE1998" s="15"/>
      <c r="VCF1998" s="80"/>
      <c r="VCG1998" s="52"/>
      <c r="VCH1998" s="69"/>
      <c r="VCI1998" s="69"/>
      <c r="VCJ1998" s="69"/>
      <c r="VCK1998" s="107"/>
      <c r="VCL1998" s="2"/>
      <c r="VCM1998" s="15"/>
      <c r="VCN1998" s="15"/>
      <c r="VCO1998" s="80"/>
      <c r="VCP1998" s="52"/>
      <c r="VCQ1998" s="69"/>
      <c r="VCR1998" s="69"/>
      <c r="VCS1998" s="69"/>
      <c r="VCT1998" s="107"/>
      <c r="VCU1998" s="2"/>
      <c r="VCV1998" s="15"/>
      <c r="VCW1998" s="15"/>
      <c r="VCX1998" s="80"/>
      <c r="VCY1998" s="52"/>
      <c r="VCZ1998" s="69"/>
      <c r="VDA1998" s="69"/>
      <c r="VDB1998" s="69"/>
      <c r="VDC1998" s="107"/>
      <c r="VDD1998" s="2"/>
      <c r="VDE1998" s="15"/>
      <c r="VDF1998" s="15"/>
      <c r="VDG1998" s="80"/>
      <c r="VDH1998" s="52"/>
      <c r="VDI1998" s="69"/>
      <c r="VDJ1998" s="69"/>
      <c r="VDK1998" s="69"/>
      <c r="VDL1998" s="107"/>
      <c r="VDM1998" s="2"/>
      <c r="VDN1998" s="15"/>
      <c r="VDO1998" s="15"/>
      <c r="VDP1998" s="80"/>
      <c r="VDQ1998" s="52"/>
      <c r="VDR1998" s="69"/>
      <c r="VDS1998" s="69"/>
      <c r="VDT1998" s="69"/>
      <c r="VDU1998" s="107"/>
      <c r="VDV1998" s="2"/>
      <c r="VDW1998" s="15"/>
      <c r="VDX1998" s="15"/>
      <c r="VDY1998" s="80"/>
      <c r="VDZ1998" s="52"/>
      <c r="VEA1998" s="69"/>
      <c r="VEB1998" s="69"/>
      <c r="VEC1998" s="69"/>
      <c r="VED1998" s="107"/>
      <c r="VEE1998" s="2"/>
      <c r="VEF1998" s="15"/>
      <c r="VEG1998" s="15"/>
      <c r="VEH1998" s="80"/>
      <c r="VEI1998" s="52"/>
      <c r="VEJ1998" s="69"/>
      <c r="VEK1998" s="69"/>
      <c r="VEL1998" s="69"/>
      <c r="VEM1998" s="107"/>
      <c r="VEN1998" s="2"/>
      <c r="VEO1998" s="15"/>
      <c r="VEP1998" s="15"/>
      <c r="VEQ1998" s="80"/>
      <c r="VER1998" s="52"/>
      <c r="VES1998" s="69"/>
      <c r="VET1998" s="69"/>
      <c r="VEU1998" s="69"/>
      <c r="VEV1998" s="107"/>
      <c r="VEW1998" s="2"/>
      <c r="VEX1998" s="15"/>
      <c r="VEY1998" s="15"/>
      <c r="VEZ1998" s="80"/>
      <c r="VFA1998" s="52"/>
      <c r="VFB1998" s="69"/>
      <c r="VFC1998" s="69"/>
      <c r="VFD1998" s="69"/>
      <c r="VFE1998" s="107"/>
      <c r="VFF1998" s="2"/>
      <c r="VFG1998" s="15"/>
      <c r="VFH1998" s="15"/>
      <c r="VFI1998" s="80"/>
      <c r="VFJ1998" s="52"/>
      <c r="VFK1998" s="69"/>
      <c r="VFL1998" s="69"/>
      <c r="VFM1998" s="69"/>
      <c r="VFN1998" s="107"/>
      <c r="VFO1998" s="2"/>
      <c r="VFP1998" s="15"/>
      <c r="VFQ1998" s="15"/>
      <c r="VFR1998" s="80"/>
      <c r="VFS1998" s="52"/>
      <c r="VFT1998" s="69"/>
      <c r="VFU1998" s="69"/>
      <c r="VFV1998" s="69"/>
      <c r="VFW1998" s="107"/>
      <c r="VFX1998" s="2"/>
      <c r="VFY1998" s="15"/>
      <c r="VFZ1998" s="15"/>
      <c r="VGA1998" s="80"/>
      <c r="VGB1998" s="52"/>
      <c r="VGC1998" s="69"/>
      <c r="VGD1998" s="69"/>
      <c r="VGE1998" s="69"/>
      <c r="VGF1998" s="107"/>
      <c r="VGG1998" s="2"/>
      <c r="VGH1998" s="15"/>
      <c r="VGI1998" s="15"/>
      <c r="VGJ1998" s="80"/>
      <c r="VGK1998" s="52"/>
      <c r="VGL1998" s="69"/>
      <c r="VGM1998" s="69"/>
      <c r="VGN1998" s="69"/>
      <c r="VGO1998" s="107"/>
      <c r="VGP1998" s="2"/>
      <c r="VGQ1998" s="15"/>
      <c r="VGR1998" s="15"/>
      <c r="VGS1998" s="80"/>
      <c r="VGT1998" s="52"/>
      <c r="VGU1998" s="69"/>
      <c r="VGV1998" s="69"/>
      <c r="VGW1998" s="69"/>
      <c r="VGX1998" s="107"/>
      <c r="VGY1998" s="2"/>
      <c r="VGZ1998" s="15"/>
      <c r="VHA1998" s="15"/>
      <c r="VHB1998" s="80"/>
      <c r="VHC1998" s="52"/>
      <c r="VHD1998" s="69"/>
      <c r="VHE1998" s="69"/>
      <c r="VHF1998" s="69"/>
      <c r="VHG1998" s="107"/>
      <c r="VHH1998" s="2"/>
      <c r="VHI1998" s="15"/>
      <c r="VHJ1998" s="15"/>
      <c r="VHK1998" s="80"/>
      <c r="VHL1998" s="52"/>
      <c r="VHM1998" s="69"/>
      <c r="VHN1998" s="69"/>
      <c r="VHO1998" s="69"/>
      <c r="VHP1998" s="107"/>
      <c r="VHQ1998" s="2"/>
      <c r="VHR1998" s="15"/>
      <c r="VHS1998" s="15"/>
      <c r="VHT1998" s="80"/>
      <c r="VHU1998" s="52"/>
      <c r="VHV1998" s="69"/>
      <c r="VHW1998" s="69"/>
      <c r="VHX1998" s="69"/>
      <c r="VHY1998" s="107"/>
      <c r="VHZ1998" s="2"/>
      <c r="VIA1998" s="15"/>
      <c r="VIB1998" s="15"/>
      <c r="VIC1998" s="80"/>
      <c r="VID1998" s="52"/>
      <c r="VIE1998" s="69"/>
      <c r="VIF1998" s="69"/>
      <c r="VIG1998" s="69"/>
      <c r="VIH1998" s="107"/>
      <c r="VII1998" s="2"/>
      <c r="VIJ1998" s="15"/>
      <c r="VIK1998" s="15"/>
      <c r="VIL1998" s="80"/>
      <c r="VIM1998" s="52"/>
      <c r="VIN1998" s="69"/>
      <c r="VIO1998" s="69"/>
      <c r="VIP1998" s="69"/>
      <c r="VIQ1998" s="107"/>
      <c r="VIR1998" s="2"/>
      <c r="VIS1998" s="15"/>
      <c r="VIT1998" s="15"/>
      <c r="VIU1998" s="80"/>
      <c r="VIV1998" s="52"/>
      <c r="VIW1998" s="69"/>
      <c r="VIX1998" s="69"/>
      <c r="VIY1998" s="69"/>
      <c r="VIZ1998" s="107"/>
      <c r="VJA1998" s="2"/>
      <c r="VJB1998" s="15"/>
      <c r="VJC1998" s="15"/>
      <c r="VJD1998" s="80"/>
      <c r="VJE1998" s="52"/>
      <c r="VJF1998" s="69"/>
      <c r="VJG1998" s="69"/>
      <c r="VJH1998" s="69"/>
      <c r="VJI1998" s="107"/>
      <c r="VJJ1998" s="2"/>
      <c r="VJK1998" s="15"/>
      <c r="VJL1998" s="15"/>
      <c r="VJM1998" s="80"/>
      <c r="VJN1998" s="52"/>
      <c r="VJO1998" s="69"/>
      <c r="VJP1998" s="69"/>
      <c r="VJQ1998" s="69"/>
      <c r="VJR1998" s="107"/>
      <c r="VJS1998" s="2"/>
      <c r="VJT1998" s="15"/>
      <c r="VJU1998" s="15"/>
      <c r="VJV1998" s="80"/>
      <c r="VJW1998" s="52"/>
      <c r="VJX1998" s="69"/>
      <c r="VJY1998" s="69"/>
      <c r="VJZ1998" s="69"/>
      <c r="VKA1998" s="107"/>
      <c r="VKB1998" s="2"/>
      <c r="VKC1998" s="15"/>
      <c r="VKD1998" s="15"/>
      <c r="VKE1998" s="80"/>
      <c r="VKF1998" s="52"/>
      <c r="VKG1998" s="69"/>
      <c r="VKH1998" s="69"/>
      <c r="VKI1998" s="69"/>
      <c r="VKJ1998" s="107"/>
      <c r="VKK1998" s="2"/>
      <c r="VKL1998" s="15"/>
      <c r="VKM1998" s="15"/>
      <c r="VKN1998" s="80"/>
      <c r="VKO1998" s="52"/>
      <c r="VKP1998" s="69"/>
      <c r="VKQ1998" s="69"/>
      <c r="VKR1998" s="69"/>
      <c r="VKS1998" s="107"/>
      <c r="VKT1998" s="2"/>
      <c r="VKU1998" s="15"/>
      <c r="VKV1998" s="15"/>
      <c r="VKW1998" s="80"/>
      <c r="VKX1998" s="52"/>
      <c r="VKY1998" s="69"/>
      <c r="VKZ1998" s="69"/>
      <c r="VLA1998" s="69"/>
      <c r="VLB1998" s="107"/>
      <c r="VLC1998" s="2"/>
      <c r="VLD1998" s="15"/>
      <c r="VLE1998" s="15"/>
      <c r="VLF1998" s="80"/>
      <c r="VLG1998" s="52"/>
      <c r="VLH1998" s="69"/>
      <c r="VLI1998" s="69"/>
      <c r="VLJ1998" s="69"/>
      <c r="VLK1998" s="107"/>
      <c r="VLL1998" s="2"/>
      <c r="VLM1998" s="15"/>
      <c r="VLN1998" s="15"/>
      <c r="VLO1998" s="80"/>
      <c r="VLP1998" s="52"/>
      <c r="VLQ1998" s="69"/>
      <c r="VLR1998" s="69"/>
      <c r="VLS1998" s="69"/>
      <c r="VLT1998" s="107"/>
      <c r="VLU1998" s="2"/>
      <c r="VLV1998" s="15"/>
      <c r="VLW1998" s="15"/>
      <c r="VLX1998" s="80"/>
      <c r="VLY1998" s="52"/>
      <c r="VLZ1998" s="69"/>
      <c r="VMA1998" s="69"/>
      <c r="VMB1998" s="69"/>
      <c r="VMC1998" s="107"/>
      <c r="VMD1998" s="2"/>
      <c r="VME1998" s="15"/>
      <c r="VMF1998" s="15"/>
      <c r="VMG1998" s="80"/>
      <c r="VMH1998" s="52"/>
      <c r="VMI1998" s="69"/>
      <c r="VMJ1998" s="69"/>
      <c r="VMK1998" s="69"/>
      <c r="VML1998" s="107"/>
      <c r="VMM1998" s="2"/>
      <c r="VMN1998" s="15"/>
      <c r="VMO1998" s="15"/>
      <c r="VMP1998" s="80"/>
      <c r="VMQ1998" s="52"/>
      <c r="VMR1998" s="69"/>
      <c r="VMS1998" s="69"/>
      <c r="VMT1998" s="69"/>
      <c r="VMU1998" s="107"/>
      <c r="VMV1998" s="2"/>
      <c r="VMW1998" s="15"/>
      <c r="VMX1998" s="15"/>
      <c r="VMY1998" s="80"/>
      <c r="VMZ1998" s="52"/>
      <c r="VNA1998" s="69"/>
      <c r="VNB1998" s="69"/>
      <c r="VNC1998" s="69"/>
      <c r="VND1998" s="107"/>
      <c r="VNE1998" s="2"/>
      <c r="VNF1998" s="15"/>
      <c r="VNG1998" s="15"/>
      <c r="VNH1998" s="80"/>
      <c r="VNI1998" s="52"/>
      <c r="VNJ1998" s="69"/>
      <c r="VNK1998" s="69"/>
      <c r="VNL1998" s="69"/>
      <c r="VNM1998" s="107"/>
      <c r="VNN1998" s="2"/>
      <c r="VNO1998" s="15"/>
      <c r="VNP1998" s="15"/>
      <c r="VNQ1998" s="80"/>
      <c r="VNR1998" s="52"/>
      <c r="VNS1998" s="69"/>
      <c r="VNT1998" s="69"/>
      <c r="VNU1998" s="69"/>
      <c r="VNV1998" s="107"/>
      <c r="VNW1998" s="2"/>
      <c r="VNX1998" s="15"/>
      <c r="VNY1998" s="15"/>
      <c r="VNZ1998" s="80"/>
      <c r="VOA1998" s="52"/>
      <c r="VOB1998" s="69"/>
      <c r="VOC1998" s="69"/>
      <c r="VOD1998" s="69"/>
      <c r="VOE1998" s="107"/>
      <c r="VOF1998" s="2"/>
      <c r="VOG1998" s="15"/>
      <c r="VOH1998" s="15"/>
      <c r="VOI1998" s="80"/>
      <c r="VOJ1998" s="52"/>
      <c r="VOK1998" s="69"/>
      <c r="VOL1998" s="69"/>
      <c r="VOM1998" s="69"/>
      <c r="VON1998" s="107"/>
      <c r="VOO1998" s="2"/>
      <c r="VOP1998" s="15"/>
      <c r="VOQ1998" s="15"/>
      <c r="VOR1998" s="80"/>
      <c r="VOS1998" s="52"/>
      <c r="VOT1998" s="69"/>
      <c r="VOU1998" s="69"/>
      <c r="VOV1998" s="69"/>
      <c r="VOW1998" s="107"/>
      <c r="VOX1998" s="2"/>
      <c r="VOY1998" s="15"/>
      <c r="VOZ1998" s="15"/>
      <c r="VPA1998" s="80"/>
      <c r="VPB1998" s="52"/>
      <c r="VPC1998" s="69"/>
      <c r="VPD1998" s="69"/>
      <c r="VPE1998" s="69"/>
      <c r="VPF1998" s="107"/>
      <c r="VPG1998" s="2"/>
      <c r="VPH1998" s="15"/>
      <c r="VPI1998" s="15"/>
      <c r="VPJ1998" s="80"/>
      <c r="VPK1998" s="52"/>
      <c r="VPL1998" s="69"/>
      <c r="VPM1998" s="69"/>
      <c r="VPN1998" s="69"/>
      <c r="VPO1998" s="107"/>
      <c r="VPP1998" s="2"/>
      <c r="VPQ1998" s="15"/>
      <c r="VPR1998" s="15"/>
      <c r="VPS1998" s="80"/>
      <c r="VPT1998" s="52"/>
      <c r="VPU1998" s="69"/>
      <c r="VPV1998" s="69"/>
      <c r="VPW1998" s="69"/>
      <c r="VPX1998" s="107"/>
      <c r="VPY1998" s="2"/>
      <c r="VPZ1998" s="15"/>
      <c r="VQA1998" s="15"/>
      <c r="VQB1998" s="80"/>
      <c r="VQC1998" s="52"/>
      <c r="VQD1998" s="69"/>
      <c r="VQE1998" s="69"/>
      <c r="VQF1998" s="69"/>
      <c r="VQG1998" s="107"/>
      <c r="VQH1998" s="2"/>
      <c r="VQI1998" s="15"/>
      <c r="VQJ1998" s="15"/>
      <c r="VQK1998" s="80"/>
      <c r="VQL1998" s="52"/>
      <c r="VQM1998" s="69"/>
      <c r="VQN1998" s="69"/>
      <c r="VQO1998" s="69"/>
      <c r="VQP1998" s="107"/>
      <c r="VQQ1998" s="2"/>
      <c r="VQR1998" s="15"/>
      <c r="VQS1998" s="15"/>
      <c r="VQT1998" s="80"/>
      <c r="VQU1998" s="52"/>
      <c r="VQV1998" s="69"/>
      <c r="VQW1998" s="69"/>
      <c r="VQX1998" s="69"/>
      <c r="VQY1998" s="107"/>
      <c r="VQZ1998" s="2"/>
      <c r="VRA1998" s="15"/>
      <c r="VRB1998" s="15"/>
      <c r="VRC1998" s="80"/>
      <c r="VRD1998" s="52"/>
      <c r="VRE1998" s="69"/>
      <c r="VRF1998" s="69"/>
      <c r="VRG1998" s="69"/>
      <c r="VRH1998" s="107"/>
      <c r="VRI1998" s="2"/>
      <c r="VRJ1998" s="15"/>
      <c r="VRK1998" s="15"/>
      <c r="VRL1998" s="80"/>
      <c r="VRM1998" s="52"/>
      <c r="VRN1998" s="69"/>
      <c r="VRO1998" s="69"/>
      <c r="VRP1998" s="69"/>
      <c r="VRQ1998" s="107"/>
      <c r="VRR1998" s="2"/>
      <c r="VRS1998" s="15"/>
      <c r="VRT1998" s="15"/>
      <c r="VRU1998" s="80"/>
      <c r="VRV1998" s="52"/>
      <c r="VRW1998" s="69"/>
      <c r="VRX1998" s="69"/>
      <c r="VRY1998" s="69"/>
      <c r="VRZ1998" s="107"/>
      <c r="VSA1998" s="2"/>
      <c r="VSB1998" s="15"/>
      <c r="VSC1998" s="15"/>
      <c r="VSD1998" s="80"/>
      <c r="VSE1998" s="52"/>
      <c r="VSF1998" s="69"/>
      <c r="VSG1998" s="69"/>
      <c r="VSH1998" s="69"/>
      <c r="VSI1998" s="107"/>
      <c r="VSJ1998" s="2"/>
      <c r="VSK1998" s="15"/>
      <c r="VSL1998" s="15"/>
      <c r="VSM1998" s="80"/>
      <c r="VSN1998" s="52"/>
      <c r="VSO1998" s="69"/>
      <c r="VSP1998" s="69"/>
      <c r="VSQ1998" s="69"/>
      <c r="VSR1998" s="107"/>
      <c r="VSS1998" s="2"/>
      <c r="VST1998" s="15"/>
      <c r="VSU1998" s="15"/>
      <c r="VSV1998" s="80"/>
      <c r="VSW1998" s="52"/>
      <c r="VSX1998" s="69"/>
      <c r="VSY1998" s="69"/>
      <c r="VSZ1998" s="69"/>
      <c r="VTA1998" s="107"/>
      <c r="VTB1998" s="2"/>
      <c r="VTC1998" s="15"/>
      <c r="VTD1998" s="15"/>
      <c r="VTE1998" s="80"/>
      <c r="VTF1998" s="52"/>
      <c r="VTG1998" s="69"/>
      <c r="VTH1998" s="69"/>
      <c r="VTI1998" s="69"/>
      <c r="VTJ1998" s="107"/>
      <c r="VTK1998" s="2"/>
      <c r="VTL1998" s="15"/>
      <c r="VTM1998" s="15"/>
      <c r="VTN1998" s="80"/>
      <c r="VTO1998" s="52"/>
      <c r="VTP1998" s="69"/>
      <c r="VTQ1998" s="69"/>
      <c r="VTR1998" s="69"/>
      <c r="VTS1998" s="107"/>
      <c r="VTT1998" s="2"/>
      <c r="VTU1998" s="15"/>
      <c r="VTV1998" s="15"/>
      <c r="VTW1998" s="80"/>
      <c r="VTX1998" s="52"/>
      <c r="VTY1998" s="69"/>
      <c r="VTZ1998" s="69"/>
      <c r="VUA1998" s="69"/>
      <c r="VUB1998" s="107"/>
      <c r="VUC1998" s="2"/>
      <c r="VUD1998" s="15"/>
      <c r="VUE1998" s="15"/>
      <c r="VUF1998" s="80"/>
      <c r="VUG1998" s="52"/>
      <c r="VUH1998" s="69"/>
      <c r="VUI1998" s="69"/>
      <c r="VUJ1998" s="69"/>
      <c r="VUK1998" s="107"/>
      <c r="VUL1998" s="2"/>
      <c r="VUM1998" s="15"/>
      <c r="VUN1998" s="15"/>
      <c r="VUO1998" s="80"/>
      <c r="VUP1998" s="52"/>
      <c r="VUQ1998" s="69"/>
      <c r="VUR1998" s="69"/>
      <c r="VUS1998" s="69"/>
      <c r="VUT1998" s="107"/>
      <c r="VUU1998" s="2"/>
      <c r="VUV1998" s="15"/>
      <c r="VUW1998" s="15"/>
      <c r="VUX1998" s="80"/>
      <c r="VUY1998" s="52"/>
      <c r="VUZ1998" s="69"/>
      <c r="VVA1998" s="69"/>
      <c r="VVB1998" s="69"/>
      <c r="VVC1998" s="107"/>
      <c r="VVD1998" s="2"/>
      <c r="VVE1998" s="15"/>
      <c r="VVF1998" s="15"/>
      <c r="VVG1998" s="80"/>
      <c r="VVH1998" s="52"/>
      <c r="VVI1998" s="69"/>
      <c r="VVJ1998" s="69"/>
      <c r="VVK1998" s="69"/>
      <c r="VVL1998" s="107"/>
      <c r="VVM1998" s="2"/>
      <c r="VVN1998" s="15"/>
      <c r="VVO1998" s="15"/>
      <c r="VVP1998" s="80"/>
      <c r="VVQ1998" s="52"/>
      <c r="VVR1998" s="69"/>
      <c r="VVS1998" s="69"/>
      <c r="VVT1998" s="69"/>
      <c r="VVU1998" s="107"/>
      <c r="VVV1998" s="2"/>
      <c r="VVW1998" s="15"/>
      <c r="VVX1998" s="15"/>
      <c r="VVY1998" s="80"/>
      <c r="VVZ1998" s="52"/>
      <c r="VWA1998" s="69"/>
      <c r="VWB1998" s="69"/>
      <c r="VWC1998" s="69"/>
      <c r="VWD1998" s="107"/>
      <c r="VWE1998" s="2"/>
      <c r="VWF1998" s="15"/>
      <c r="VWG1998" s="15"/>
      <c r="VWH1998" s="80"/>
      <c r="VWI1998" s="52"/>
      <c r="VWJ1998" s="69"/>
      <c r="VWK1998" s="69"/>
      <c r="VWL1998" s="69"/>
      <c r="VWM1998" s="107"/>
      <c r="VWN1998" s="2"/>
      <c r="VWO1998" s="15"/>
      <c r="VWP1998" s="15"/>
      <c r="VWQ1998" s="80"/>
      <c r="VWR1998" s="52"/>
      <c r="VWS1998" s="69"/>
      <c r="VWT1998" s="69"/>
      <c r="VWU1998" s="69"/>
      <c r="VWV1998" s="107"/>
      <c r="VWW1998" s="2"/>
      <c r="VWX1998" s="15"/>
      <c r="VWY1998" s="15"/>
      <c r="VWZ1998" s="80"/>
      <c r="VXA1998" s="52"/>
      <c r="VXB1998" s="69"/>
      <c r="VXC1998" s="69"/>
      <c r="VXD1998" s="69"/>
      <c r="VXE1998" s="107"/>
      <c r="VXF1998" s="2"/>
      <c r="VXG1998" s="15"/>
      <c r="VXH1998" s="15"/>
      <c r="VXI1998" s="80"/>
      <c r="VXJ1998" s="52"/>
      <c r="VXK1998" s="69"/>
      <c r="VXL1998" s="69"/>
      <c r="VXM1998" s="69"/>
      <c r="VXN1998" s="107"/>
      <c r="VXO1998" s="2"/>
      <c r="VXP1998" s="15"/>
      <c r="VXQ1998" s="15"/>
      <c r="VXR1998" s="80"/>
      <c r="VXS1998" s="52"/>
      <c r="VXT1998" s="69"/>
      <c r="VXU1998" s="69"/>
      <c r="VXV1998" s="69"/>
      <c r="VXW1998" s="107"/>
      <c r="VXX1998" s="2"/>
      <c r="VXY1998" s="15"/>
      <c r="VXZ1998" s="15"/>
      <c r="VYA1998" s="80"/>
      <c r="VYB1998" s="52"/>
      <c r="VYC1998" s="69"/>
      <c r="VYD1998" s="69"/>
      <c r="VYE1998" s="69"/>
      <c r="VYF1998" s="107"/>
      <c r="VYG1998" s="2"/>
      <c r="VYH1998" s="15"/>
      <c r="VYI1998" s="15"/>
      <c r="VYJ1998" s="80"/>
      <c r="VYK1998" s="52"/>
      <c r="VYL1998" s="69"/>
      <c r="VYM1998" s="69"/>
      <c r="VYN1998" s="69"/>
      <c r="VYO1998" s="107"/>
      <c r="VYP1998" s="2"/>
      <c r="VYQ1998" s="15"/>
      <c r="VYR1998" s="15"/>
      <c r="VYS1998" s="80"/>
      <c r="VYT1998" s="52"/>
      <c r="VYU1998" s="69"/>
      <c r="VYV1998" s="69"/>
      <c r="VYW1998" s="69"/>
      <c r="VYX1998" s="107"/>
      <c r="VYY1998" s="2"/>
      <c r="VYZ1998" s="15"/>
      <c r="VZA1998" s="15"/>
      <c r="VZB1998" s="80"/>
      <c r="VZC1998" s="52"/>
      <c r="VZD1998" s="69"/>
      <c r="VZE1998" s="69"/>
      <c r="VZF1998" s="69"/>
      <c r="VZG1998" s="107"/>
      <c r="VZH1998" s="2"/>
      <c r="VZI1998" s="15"/>
      <c r="VZJ1998" s="15"/>
      <c r="VZK1998" s="80"/>
      <c r="VZL1998" s="52"/>
      <c r="VZM1998" s="69"/>
      <c r="VZN1998" s="69"/>
      <c r="VZO1998" s="69"/>
      <c r="VZP1998" s="107"/>
      <c r="VZQ1998" s="2"/>
      <c r="VZR1998" s="15"/>
      <c r="VZS1998" s="15"/>
      <c r="VZT1998" s="80"/>
      <c r="VZU1998" s="52"/>
      <c r="VZV1998" s="69"/>
      <c r="VZW1998" s="69"/>
      <c r="VZX1998" s="69"/>
      <c r="VZY1998" s="107"/>
      <c r="VZZ1998" s="2"/>
      <c r="WAA1998" s="15"/>
      <c r="WAB1998" s="15"/>
      <c r="WAC1998" s="80"/>
      <c r="WAD1998" s="52"/>
      <c r="WAE1998" s="69"/>
      <c r="WAF1998" s="69"/>
      <c r="WAG1998" s="69"/>
      <c r="WAH1998" s="107"/>
      <c r="WAI1998" s="2"/>
      <c r="WAJ1998" s="15"/>
      <c r="WAK1998" s="15"/>
      <c r="WAL1998" s="80"/>
      <c r="WAM1998" s="52"/>
      <c r="WAN1998" s="69"/>
      <c r="WAO1998" s="69"/>
      <c r="WAP1998" s="69"/>
      <c r="WAQ1998" s="107"/>
      <c r="WAR1998" s="2"/>
      <c r="WAS1998" s="15"/>
      <c r="WAT1998" s="15"/>
      <c r="WAU1998" s="80"/>
      <c r="WAV1998" s="52"/>
      <c r="WAW1998" s="69"/>
      <c r="WAX1998" s="69"/>
      <c r="WAY1998" s="69"/>
      <c r="WAZ1998" s="107"/>
      <c r="WBA1998" s="2"/>
      <c r="WBB1998" s="15"/>
      <c r="WBC1998" s="15"/>
      <c r="WBD1998" s="80"/>
      <c r="WBE1998" s="52"/>
      <c r="WBF1998" s="69"/>
      <c r="WBG1998" s="69"/>
      <c r="WBH1998" s="69"/>
      <c r="WBI1998" s="107"/>
      <c r="WBJ1998" s="2"/>
      <c r="WBK1998" s="15"/>
      <c r="WBL1998" s="15"/>
      <c r="WBM1998" s="80"/>
      <c r="WBN1998" s="52"/>
      <c r="WBO1998" s="69"/>
      <c r="WBP1998" s="69"/>
      <c r="WBQ1998" s="69"/>
      <c r="WBR1998" s="107"/>
      <c r="WBS1998" s="2"/>
      <c r="WBT1998" s="15"/>
      <c r="WBU1998" s="15"/>
      <c r="WBV1998" s="80"/>
      <c r="WBW1998" s="52"/>
      <c r="WBX1998" s="69"/>
      <c r="WBY1998" s="69"/>
      <c r="WBZ1998" s="69"/>
      <c r="WCA1998" s="107"/>
      <c r="WCB1998" s="2"/>
      <c r="WCC1998" s="15"/>
      <c r="WCD1998" s="15"/>
      <c r="WCE1998" s="80"/>
      <c r="WCF1998" s="52"/>
      <c r="WCG1998" s="69"/>
      <c r="WCH1998" s="69"/>
      <c r="WCI1998" s="69"/>
      <c r="WCJ1998" s="107"/>
      <c r="WCK1998" s="2"/>
      <c r="WCL1998" s="15"/>
      <c r="WCM1998" s="15"/>
      <c r="WCN1998" s="80"/>
      <c r="WCO1998" s="52"/>
      <c r="WCP1998" s="69"/>
      <c r="WCQ1998" s="69"/>
      <c r="WCR1998" s="69"/>
      <c r="WCS1998" s="107"/>
      <c r="WCT1998" s="2"/>
      <c r="WCU1998" s="15"/>
      <c r="WCV1998" s="15"/>
      <c r="WCW1998" s="80"/>
      <c r="WCX1998" s="52"/>
      <c r="WCY1998" s="69"/>
      <c r="WCZ1998" s="69"/>
      <c r="WDA1998" s="69"/>
      <c r="WDB1998" s="107"/>
      <c r="WDC1998" s="2"/>
      <c r="WDD1998" s="15"/>
      <c r="WDE1998" s="15"/>
      <c r="WDF1998" s="80"/>
      <c r="WDG1998" s="52"/>
      <c r="WDH1998" s="69"/>
      <c r="WDI1998" s="69"/>
      <c r="WDJ1998" s="69"/>
      <c r="WDK1998" s="107"/>
      <c r="WDL1998" s="2"/>
      <c r="WDM1998" s="15"/>
      <c r="WDN1998" s="15"/>
      <c r="WDO1998" s="80"/>
      <c r="WDP1998" s="52"/>
      <c r="WDQ1998" s="69"/>
      <c r="WDR1998" s="69"/>
      <c r="WDS1998" s="69"/>
      <c r="WDT1998" s="107"/>
      <c r="WDU1998" s="2"/>
      <c r="WDV1998" s="15"/>
      <c r="WDW1998" s="15"/>
      <c r="WDX1998" s="80"/>
      <c r="WDY1998" s="52"/>
      <c r="WDZ1998" s="69"/>
      <c r="WEA1998" s="69"/>
      <c r="WEB1998" s="69"/>
      <c r="WEC1998" s="107"/>
      <c r="WED1998" s="2"/>
      <c r="WEE1998" s="15"/>
      <c r="WEF1998" s="15"/>
      <c r="WEG1998" s="80"/>
      <c r="WEH1998" s="52"/>
      <c r="WEI1998" s="69"/>
      <c r="WEJ1998" s="69"/>
      <c r="WEK1998" s="69"/>
      <c r="WEL1998" s="107"/>
      <c r="WEM1998" s="2"/>
      <c r="WEN1998" s="15"/>
      <c r="WEO1998" s="15"/>
      <c r="WEP1998" s="80"/>
      <c r="WEQ1998" s="52"/>
      <c r="WER1998" s="69"/>
      <c r="WES1998" s="69"/>
      <c r="WET1998" s="69"/>
      <c r="WEU1998" s="107"/>
      <c r="WEV1998" s="2"/>
      <c r="WEW1998" s="15"/>
      <c r="WEX1998" s="15"/>
      <c r="WEY1998" s="80"/>
      <c r="WEZ1998" s="52"/>
      <c r="WFA1998" s="69"/>
      <c r="WFB1998" s="69"/>
      <c r="WFC1998" s="69"/>
      <c r="WFD1998" s="107"/>
      <c r="WFE1998" s="2"/>
      <c r="WFF1998" s="15"/>
      <c r="WFG1998" s="15"/>
      <c r="WFH1998" s="80"/>
      <c r="WFI1998" s="52"/>
      <c r="WFJ1998" s="69"/>
      <c r="WFK1998" s="69"/>
      <c r="WFL1998" s="69"/>
      <c r="WFM1998" s="107"/>
      <c r="WFN1998" s="2"/>
      <c r="WFO1998" s="15"/>
      <c r="WFP1998" s="15"/>
      <c r="WFQ1998" s="80"/>
      <c r="WFR1998" s="52"/>
      <c r="WFS1998" s="69"/>
      <c r="WFT1998" s="69"/>
      <c r="WFU1998" s="69"/>
      <c r="WFV1998" s="107"/>
      <c r="WFW1998" s="2"/>
      <c r="WFX1998" s="15"/>
      <c r="WFY1998" s="15"/>
      <c r="WFZ1998" s="80"/>
      <c r="WGA1998" s="52"/>
      <c r="WGB1998" s="69"/>
      <c r="WGC1998" s="69"/>
      <c r="WGD1998" s="69"/>
      <c r="WGE1998" s="107"/>
      <c r="WGF1998" s="2"/>
      <c r="WGG1998" s="15"/>
      <c r="WGH1998" s="15"/>
      <c r="WGI1998" s="80"/>
      <c r="WGJ1998" s="52"/>
      <c r="WGK1998" s="69"/>
      <c r="WGL1998" s="69"/>
      <c r="WGM1998" s="69"/>
      <c r="WGN1998" s="107"/>
      <c r="WGO1998" s="2"/>
      <c r="WGP1998" s="15"/>
      <c r="WGQ1998" s="15"/>
      <c r="WGR1998" s="80"/>
      <c r="WGS1998" s="52"/>
      <c r="WGT1998" s="69"/>
      <c r="WGU1998" s="69"/>
      <c r="WGV1998" s="69"/>
      <c r="WGW1998" s="107"/>
      <c r="WGX1998" s="2"/>
      <c r="WGY1998" s="15"/>
      <c r="WGZ1998" s="15"/>
      <c r="WHA1998" s="80"/>
      <c r="WHB1998" s="52"/>
      <c r="WHC1998" s="69"/>
      <c r="WHD1998" s="69"/>
      <c r="WHE1998" s="69"/>
      <c r="WHF1998" s="107"/>
      <c r="WHG1998" s="2"/>
      <c r="WHH1998" s="15"/>
      <c r="WHI1998" s="15"/>
      <c r="WHJ1998" s="80"/>
      <c r="WHK1998" s="52"/>
      <c r="WHL1998" s="69"/>
      <c r="WHM1998" s="69"/>
      <c r="WHN1998" s="69"/>
      <c r="WHO1998" s="107"/>
      <c r="WHP1998" s="2"/>
      <c r="WHQ1998" s="15"/>
      <c r="WHR1998" s="15"/>
      <c r="WHS1998" s="80"/>
      <c r="WHT1998" s="52"/>
      <c r="WHU1998" s="69"/>
      <c r="WHV1998" s="69"/>
      <c r="WHW1998" s="69"/>
      <c r="WHX1998" s="107"/>
      <c r="WHY1998" s="2"/>
      <c r="WHZ1998" s="15"/>
      <c r="WIA1998" s="15"/>
      <c r="WIB1998" s="80"/>
      <c r="WIC1998" s="52"/>
      <c r="WID1998" s="69"/>
      <c r="WIE1998" s="69"/>
      <c r="WIF1998" s="69"/>
      <c r="WIG1998" s="107"/>
      <c r="WIH1998" s="2"/>
      <c r="WII1998" s="15"/>
      <c r="WIJ1998" s="15"/>
      <c r="WIK1998" s="80"/>
      <c r="WIL1998" s="52"/>
      <c r="WIM1998" s="69"/>
      <c r="WIN1998" s="69"/>
      <c r="WIO1998" s="69"/>
      <c r="WIP1998" s="107"/>
      <c r="WIQ1998" s="2"/>
      <c r="WIR1998" s="15"/>
      <c r="WIS1998" s="15"/>
      <c r="WIT1998" s="80"/>
      <c r="WIU1998" s="52"/>
      <c r="WIV1998" s="69"/>
      <c r="WIW1998" s="69"/>
      <c r="WIX1998" s="69"/>
      <c r="WIY1998" s="107"/>
      <c r="WIZ1998" s="2"/>
      <c r="WJA1998" s="15"/>
      <c r="WJB1998" s="15"/>
      <c r="WJC1998" s="80"/>
      <c r="WJD1998" s="52"/>
      <c r="WJE1998" s="69"/>
      <c r="WJF1998" s="69"/>
      <c r="WJG1998" s="69"/>
      <c r="WJH1998" s="107"/>
      <c r="WJI1998" s="2"/>
      <c r="WJJ1998" s="15"/>
      <c r="WJK1998" s="15"/>
      <c r="WJL1998" s="80"/>
      <c r="WJM1998" s="52"/>
      <c r="WJN1998" s="69"/>
      <c r="WJO1998" s="69"/>
      <c r="WJP1998" s="69"/>
      <c r="WJQ1998" s="107"/>
      <c r="WJR1998" s="2"/>
      <c r="WJS1998" s="15"/>
      <c r="WJT1998" s="15"/>
      <c r="WJU1998" s="80"/>
      <c r="WJV1998" s="52"/>
      <c r="WJW1998" s="69"/>
      <c r="WJX1998" s="69"/>
      <c r="WJY1998" s="69"/>
      <c r="WJZ1998" s="107"/>
      <c r="WKA1998" s="2"/>
      <c r="WKB1998" s="15"/>
      <c r="WKC1998" s="15"/>
      <c r="WKD1998" s="80"/>
      <c r="WKE1998" s="52"/>
      <c r="WKF1998" s="69"/>
      <c r="WKG1998" s="69"/>
      <c r="WKH1998" s="69"/>
      <c r="WKI1998" s="107"/>
      <c r="WKJ1998" s="2"/>
      <c r="WKK1998" s="15"/>
      <c r="WKL1998" s="15"/>
      <c r="WKM1998" s="80"/>
      <c r="WKN1998" s="52"/>
      <c r="WKO1998" s="69"/>
      <c r="WKP1998" s="69"/>
      <c r="WKQ1998" s="69"/>
      <c r="WKR1998" s="107"/>
      <c r="WKS1998" s="2"/>
      <c r="WKT1998" s="15"/>
      <c r="WKU1998" s="15"/>
      <c r="WKV1998" s="80"/>
      <c r="WKW1998" s="52"/>
      <c r="WKX1998" s="69"/>
      <c r="WKY1998" s="69"/>
      <c r="WKZ1998" s="69"/>
      <c r="WLA1998" s="107"/>
      <c r="WLB1998" s="2"/>
      <c r="WLC1998" s="15"/>
      <c r="WLD1998" s="15"/>
      <c r="WLE1998" s="80"/>
      <c r="WLF1998" s="52"/>
      <c r="WLG1998" s="69"/>
      <c r="WLH1998" s="69"/>
      <c r="WLI1998" s="69"/>
      <c r="WLJ1998" s="107"/>
      <c r="WLK1998" s="2"/>
      <c r="WLL1998" s="15"/>
      <c r="WLM1998" s="15"/>
      <c r="WLN1998" s="80"/>
      <c r="WLO1998" s="52"/>
      <c r="WLP1998" s="69"/>
      <c r="WLQ1998" s="69"/>
      <c r="WLR1998" s="69"/>
      <c r="WLS1998" s="107"/>
      <c r="WLT1998" s="2"/>
      <c r="WLU1998" s="15"/>
      <c r="WLV1998" s="15"/>
      <c r="WLW1998" s="80"/>
      <c r="WLX1998" s="52"/>
      <c r="WLY1998" s="69"/>
      <c r="WLZ1998" s="69"/>
      <c r="WMA1998" s="69"/>
      <c r="WMB1998" s="107"/>
      <c r="WMC1998" s="2"/>
      <c r="WMD1998" s="15"/>
      <c r="WME1998" s="15"/>
      <c r="WMF1998" s="80"/>
      <c r="WMG1998" s="52"/>
      <c r="WMH1998" s="69"/>
      <c r="WMI1998" s="69"/>
      <c r="WMJ1998" s="69"/>
      <c r="WMK1998" s="107"/>
      <c r="WML1998" s="2"/>
      <c r="WMM1998" s="15"/>
      <c r="WMN1998" s="15"/>
      <c r="WMO1998" s="80"/>
      <c r="WMP1998" s="52"/>
      <c r="WMQ1998" s="69"/>
      <c r="WMR1998" s="69"/>
      <c r="WMS1998" s="69"/>
      <c r="WMT1998" s="107"/>
      <c r="WMU1998" s="2"/>
      <c r="WMV1998" s="15"/>
      <c r="WMW1998" s="15"/>
      <c r="WMX1998" s="80"/>
      <c r="WMY1998" s="52"/>
      <c r="WMZ1998" s="69"/>
      <c r="WNA1998" s="69"/>
      <c r="WNB1998" s="69"/>
      <c r="WNC1998" s="107"/>
      <c r="WND1998" s="2"/>
      <c r="WNE1998" s="15"/>
      <c r="WNF1998" s="15"/>
      <c r="WNG1998" s="80"/>
      <c r="WNH1998" s="52"/>
      <c r="WNI1998" s="69"/>
      <c r="WNJ1998" s="69"/>
      <c r="WNK1998" s="69"/>
      <c r="WNL1998" s="107"/>
      <c r="WNM1998" s="2"/>
      <c r="WNN1998" s="15"/>
      <c r="WNO1998" s="15"/>
      <c r="WNP1998" s="80"/>
      <c r="WNQ1998" s="52"/>
      <c r="WNR1998" s="69"/>
      <c r="WNS1998" s="69"/>
      <c r="WNT1998" s="69"/>
      <c r="WNU1998" s="107"/>
      <c r="WNV1998" s="2"/>
      <c r="WNW1998" s="15"/>
      <c r="WNX1998" s="15"/>
      <c r="WNY1998" s="80"/>
      <c r="WNZ1998" s="52"/>
      <c r="WOA1998" s="69"/>
      <c r="WOB1998" s="69"/>
      <c r="WOC1998" s="69"/>
      <c r="WOD1998" s="107"/>
      <c r="WOE1998" s="2"/>
      <c r="WOF1998" s="15"/>
      <c r="WOG1998" s="15"/>
      <c r="WOH1998" s="80"/>
      <c r="WOI1998" s="52"/>
      <c r="WOJ1998" s="69"/>
      <c r="WOK1998" s="69"/>
      <c r="WOL1998" s="69"/>
      <c r="WOM1998" s="107"/>
      <c r="WON1998" s="2"/>
      <c r="WOO1998" s="15"/>
      <c r="WOP1998" s="15"/>
      <c r="WOQ1998" s="80"/>
      <c r="WOR1998" s="52"/>
      <c r="WOS1998" s="69"/>
      <c r="WOT1998" s="69"/>
      <c r="WOU1998" s="69"/>
      <c r="WOV1998" s="107"/>
      <c r="WOW1998" s="2"/>
      <c r="WOX1998" s="15"/>
      <c r="WOY1998" s="15"/>
      <c r="WOZ1998" s="80"/>
      <c r="WPA1998" s="52"/>
      <c r="WPB1998" s="69"/>
      <c r="WPC1998" s="69"/>
      <c r="WPD1998" s="69"/>
      <c r="WPE1998" s="107"/>
      <c r="WPF1998" s="2"/>
      <c r="WPG1998" s="15"/>
      <c r="WPH1998" s="15"/>
      <c r="WPI1998" s="80"/>
      <c r="WPJ1998" s="52"/>
      <c r="WPK1998" s="69"/>
      <c r="WPL1998" s="69"/>
      <c r="WPM1998" s="69"/>
      <c r="WPN1998" s="107"/>
      <c r="WPO1998" s="2"/>
      <c r="WPP1998" s="15"/>
      <c r="WPQ1998" s="15"/>
      <c r="WPR1998" s="80"/>
      <c r="WPS1998" s="52"/>
      <c r="WPT1998" s="69"/>
      <c r="WPU1998" s="69"/>
      <c r="WPV1998" s="69"/>
      <c r="WPW1998" s="107"/>
      <c r="WPX1998" s="2"/>
      <c r="WPY1998" s="15"/>
      <c r="WPZ1998" s="15"/>
      <c r="WQA1998" s="80"/>
      <c r="WQB1998" s="52"/>
      <c r="WQC1998" s="69"/>
      <c r="WQD1998" s="69"/>
      <c r="WQE1998" s="69"/>
      <c r="WQF1998" s="107"/>
      <c r="WQG1998" s="2"/>
      <c r="WQH1998" s="15"/>
      <c r="WQI1998" s="15"/>
      <c r="WQJ1998" s="80"/>
      <c r="WQK1998" s="52"/>
      <c r="WQL1998" s="69"/>
      <c r="WQM1998" s="69"/>
      <c r="WQN1998" s="69"/>
      <c r="WQO1998" s="107"/>
      <c r="WQP1998" s="2"/>
      <c r="WQQ1998" s="15"/>
      <c r="WQR1998" s="15"/>
      <c r="WQS1998" s="80"/>
      <c r="WQT1998" s="52"/>
      <c r="WQU1998" s="69"/>
      <c r="WQV1998" s="69"/>
      <c r="WQW1998" s="69"/>
      <c r="WQX1998" s="107"/>
      <c r="WQY1998" s="2"/>
      <c r="WQZ1998" s="15"/>
      <c r="WRA1998" s="15"/>
      <c r="WRB1998" s="80"/>
      <c r="WRC1998" s="52"/>
      <c r="WRD1998" s="69"/>
      <c r="WRE1998" s="69"/>
      <c r="WRF1998" s="69"/>
      <c r="WRG1998" s="107"/>
      <c r="WRH1998" s="2"/>
      <c r="WRI1998" s="15"/>
      <c r="WRJ1998" s="15"/>
      <c r="WRK1998" s="80"/>
      <c r="WRL1998" s="52"/>
      <c r="WRM1998" s="69"/>
      <c r="WRN1998" s="69"/>
      <c r="WRO1998" s="69"/>
      <c r="WRP1998" s="107"/>
      <c r="WRQ1998" s="2"/>
      <c r="WRR1998" s="15"/>
      <c r="WRS1998" s="15"/>
      <c r="WRT1998" s="80"/>
      <c r="WRU1998" s="52"/>
      <c r="WRV1998" s="69"/>
      <c r="WRW1998" s="69"/>
      <c r="WRX1998" s="69"/>
      <c r="WRY1998" s="107"/>
      <c r="WRZ1998" s="2"/>
      <c r="WSA1998" s="15"/>
      <c r="WSB1998" s="15"/>
      <c r="WSC1998" s="80"/>
      <c r="WSD1998" s="52"/>
      <c r="WSE1998" s="69"/>
      <c r="WSF1998" s="69"/>
      <c r="WSG1998" s="69"/>
      <c r="WSH1998" s="107"/>
      <c r="WSI1998" s="2"/>
      <c r="WSJ1998" s="15"/>
      <c r="WSK1998" s="15"/>
      <c r="WSL1998" s="80"/>
      <c r="WSM1998" s="52"/>
      <c r="WSN1998" s="69"/>
      <c r="WSO1998" s="69"/>
      <c r="WSP1998" s="69"/>
      <c r="WSQ1998" s="107"/>
      <c r="WSR1998" s="2"/>
      <c r="WSS1998" s="15"/>
      <c r="WST1998" s="15"/>
      <c r="WSU1998" s="80"/>
      <c r="WSV1998" s="52"/>
      <c r="WSW1998" s="69"/>
      <c r="WSX1998" s="69"/>
      <c r="WSY1998" s="69"/>
      <c r="WSZ1998" s="107"/>
      <c r="WTA1998" s="2"/>
      <c r="WTB1998" s="15"/>
      <c r="WTC1998" s="15"/>
      <c r="WTD1998" s="80"/>
      <c r="WTE1998" s="52"/>
      <c r="WTF1998" s="69"/>
      <c r="WTG1998" s="69"/>
      <c r="WTH1998" s="69"/>
      <c r="WTI1998" s="107"/>
      <c r="WTJ1998" s="2"/>
      <c r="WTK1998" s="15"/>
      <c r="WTL1998" s="15"/>
      <c r="WTM1998" s="80"/>
      <c r="WTN1998" s="52"/>
      <c r="WTO1998" s="69"/>
      <c r="WTP1998" s="69"/>
      <c r="WTQ1998" s="69"/>
      <c r="WTR1998" s="107"/>
      <c r="WTS1998" s="2"/>
      <c r="WTT1998" s="15"/>
      <c r="WTU1998" s="15"/>
      <c r="WTV1998" s="80"/>
      <c r="WTW1998" s="52"/>
      <c r="WTX1998" s="69"/>
      <c r="WTY1998" s="69"/>
      <c r="WTZ1998" s="69"/>
      <c r="WUA1998" s="107"/>
      <c r="WUB1998" s="2"/>
      <c r="WUC1998" s="15"/>
      <c r="WUD1998" s="15"/>
      <c r="WUE1998" s="80"/>
      <c r="WUF1998" s="52"/>
      <c r="WUG1998" s="69"/>
      <c r="WUH1998" s="69"/>
      <c r="WUI1998" s="69"/>
      <c r="WUJ1998" s="107"/>
      <c r="WUK1998" s="2"/>
      <c r="WUL1998" s="15"/>
      <c r="WUM1998" s="15"/>
      <c r="WUN1998" s="80"/>
      <c r="WUO1998" s="52"/>
      <c r="WUP1998" s="69"/>
      <c r="WUQ1998" s="69"/>
      <c r="WUR1998" s="69"/>
      <c r="WUS1998" s="107"/>
      <c r="WUT1998" s="2"/>
      <c r="WUU1998" s="15"/>
      <c r="WUV1998" s="15"/>
      <c r="WUW1998" s="80"/>
      <c r="WUX1998" s="52"/>
      <c r="WUY1998" s="69"/>
      <c r="WUZ1998" s="69"/>
      <c r="WVA1998" s="69"/>
      <c r="WVB1998" s="107"/>
      <c r="WVC1998" s="2"/>
      <c r="WVD1998" s="15"/>
      <c r="WVE1998" s="15"/>
      <c r="WVF1998" s="80"/>
      <c r="WVG1998" s="52"/>
      <c r="WVH1998" s="69"/>
      <c r="WVI1998" s="69"/>
      <c r="WVJ1998" s="69"/>
      <c r="WVK1998" s="107"/>
      <c r="WVL1998" s="2"/>
      <c r="WVM1998" s="15"/>
      <c r="WVN1998" s="15"/>
      <c r="WVO1998" s="80"/>
      <c r="WVP1998" s="52"/>
      <c r="WVQ1998" s="69"/>
      <c r="WVR1998" s="69"/>
      <c r="WVS1998" s="69"/>
      <c r="WVT1998" s="107"/>
      <c r="WVU1998" s="2"/>
      <c r="WVV1998" s="15"/>
      <c r="WVW1998" s="15"/>
      <c r="WVX1998" s="80"/>
      <c r="WVY1998" s="52"/>
      <c r="WVZ1998" s="69"/>
      <c r="WWA1998" s="69"/>
      <c r="WWB1998" s="69"/>
      <c r="WWC1998" s="107"/>
      <c r="WWD1998" s="2"/>
      <c r="WWE1998" s="15"/>
      <c r="WWF1998" s="15"/>
      <c r="WWG1998" s="80"/>
      <c r="WWH1998" s="52"/>
      <c r="WWI1998" s="69"/>
      <c r="WWJ1998" s="69"/>
      <c r="WWK1998" s="69"/>
      <c r="WWL1998" s="107"/>
      <c r="WWM1998" s="2"/>
      <c r="WWN1998" s="15"/>
      <c r="WWO1998" s="15"/>
      <c r="WWP1998" s="80"/>
      <c r="WWQ1998" s="52"/>
      <c r="WWR1998" s="69"/>
      <c r="WWS1998" s="69"/>
      <c r="WWT1998" s="69"/>
      <c r="WWU1998" s="107"/>
      <c r="WWV1998" s="2"/>
      <c r="WWW1998" s="15"/>
      <c r="WWX1998" s="15"/>
      <c r="WWY1998" s="80"/>
      <c r="WWZ1998" s="52"/>
      <c r="WXA1998" s="69"/>
      <c r="WXB1998" s="69"/>
      <c r="WXC1998" s="69"/>
      <c r="WXD1998" s="107"/>
      <c r="WXE1998" s="2"/>
      <c r="WXF1998" s="15"/>
      <c r="WXG1998" s="15"/>
      <c r="WXH1998" s="80"/>
      <c r="WXI1998" s="52"/>
      <c r="WXJ1998" s="69"/>
      <c r="WXK1998" s="69"/>
      <c r="WXL1998" s="69"/>
      <c r="WXM1998" s="107"/>
      <c r="WXN1998" s="2"/>
      <c r="WXO1998" s="15"/>
      <c r="WXP1998" s="15"/>
      <c r="WXQ1998" s="80"/>
      <c r="WXR1998" s="52"/>
      <c r="WXS1998" s="69"/>
      <c r="WXT1998" s="69"/>
      <c r="WXU1998" s="69"/>
      <c r="WXV1998" s="107"/>
      <c r="WXW1998" s="2"/>
      <c r="WXX1998" s="15"/>
      <c r="WXY1998" s="15"/>
      <c r="WXZ1998" s="80"/>
      <c r="WYA1998" s="52"/>
      <c r="WYB1998" s="69"/>
      <c r="WYC1998" s="69"/>
      <c r="WYD1998" s="69"/>
      <c r="WYE1998" s="107"/>
      <c r="WYF1998" s="2"/>
      <c r="WYG1998" s="15"/>
      <c r="WYH1998" s="15"/>
      <c r="WYI1998" s="80"/>
      <c r="WYJ1998" s="52"/>
      <c r="WYK1998" s="69"/>
      <c r="WYL1998" s="69"/>
      <c r="WYM1998" s="69"/>
      <c r="WYN1998" s="107"/>
      <c r="WYO1998" s="2"/>
      <c r="WYP1998" s="15"/>
      <c r="WYQ1998" s="15"/>
      <c r="WYR1998" s="80"/>
      <c r="WYS1998" s="52"/>
      <c r="WYT1998" s="69"/>
      <c r="WYU1998" s="69"/>
      <c r="WYV1998" s="69"/>
      <c r="WYW1998" s="107"/>
      <c r="WYX1998" s="2"/>
      <c r="WYY1998" s="15"/>
      <c r="WYZ1998" s="15"/>
      <c r="WZA1998" s="80"/>
      <c r="WZB1998" s="52"/>
      <c r="WZC1998" s="69"/>
      <c r="WZD1998" s="69"/>
      <c r="WZE1998" s="69"/>
      <c r="WZF1998" s="107"/>
      <c r="WZG1998" s="2"/>
      <c r="WZH1998" s="15"/>
      <c r="WZI1998" s="15"/>
      <c r="WZJ1998" s="80"/>
      <c r="WZK1998" s="52"/>
      <c r="WZL1998" s="69"/>
      <c r="WZM1998" s="69"/>
      <c r="WZN1998" s="69"/>
      <c r="WZO1998" s="107"/>
      <c r="WZP1998" s="2"/>
      <c r="WZQ1998" s="15"/>
      <c r="WZR1998" s="15"/>
      <c r="WZS1998" s="80"/>
      <c r="WZT1998" s="52"/>
      <c r="WZU1998" s="69"/>
      <c r="WZV1998" s="69"/>
      <c r="WZW1998" s="69"/>
      <c r="WZX1998" s="107"/>
      <c r="WZY1998" s="2"/>
      <c r="WZZ1998" s="15"/>
      <c r="XAA1998" s="15"/>
      <c r="XAB1998" s="80"/>
      <c r="XAC1998" s="52"/>
      <c r="XAD1998" s="69"/>
      <c r="XAE1998" s="69"/>
      <c r="XAF1998" s="69"/>
      <c r="XAG1998" s="107"/>
      <c r="XAH1998" s="2"/>
      <c r="XAI1998" s="15"/>
      <c r="XAJ1998" s="15"/>
      <c r="XAK1998" s="80"/>
      <c r="XAL1998" s="52"/>
      <c r="XAM1998" s="69"/>
      <c r="XAN1998" s="69"/>
      <c r="XAO1998" s="69"/>
      <c r="XAP1998" s="107"/>
      <c r="XAQ1998" s="2"/>
      <c r="XAR1998" s="15"/>
      <c r="XAS1998" s="15"/>
      <c r="XAT1998" s="80"/>
      <c r="XAU1998" s="52"/>
      <c r="XAV1998" s="69"/>
      <c r="XAW1998" s="69"/>
      <c r="XAX1998" s="69"/>
      <c r="XAY1998" s="107"/>
      <c r="XAZ1998" s="2"/>
      <c r="XBA1998" s="15"/>
      <c r="XBB1998" s="15"/>
      <c r="XBC1998" s="9"/>
      <c r="XBD1998" s="102"/>
      <c r="XBE1998" s="102"/>
      <c r="XBF1998" s="102"/>
      <c r="XBG1998" s="109"/>
      <c r="XBH1998" s="102"/>
      <c r="XBI1998" s="102"/>
      <c r="XBJ1998" s="102"/>
      <c r="XBK1998" s="102"/>
      <c r="XBL1998" s="102"/>
      <c r="XBM1998" s="59"/>
      <c r="XBO1998" s="9"/>
      <c r="XBP1998" s="9"/>
      <c r="XBQ1998" s="9"/>
      <c r="XBR1998" s="9"/>
      <c r="XBS1998" s="9"/>
      <c r="XBT1998" s="103"/>
      <c r="XBU1998" s="9"/>
      <c r="XBV1998" s="9"/>
      <c r="XBW1998" s="9"/>
      <c r="XBX1998" s="9"/>
      <c r="XBY1998" s="102"/>
      <c r="XCA1998" s="9"/>
    </row>
    <row r="1999" spans="1:16304" s="60" customFormat="1" ht="31.5" x14ac:dyDescent="0.2">
      <c r="A1999" s="140" t="s">
        <v>315</v>
      </c>
      <c r="B1999" s="2">
        <v>920</v>
      </c>
      <c r="C1999" s="32" t="s">
        <v>67</v>
      </c>
      <c r="D1999" s="15" t="s">
        <v>50</v>
      </c>
      <c r="E1999" s="15" t="s">
        <v>316</v>
      </c>
      <c r="F1999" s="29"/>
      <c r="G1999" s="71">
        <f t="shared" ref="G1999:H2000" si="533">G2000</f>
        <v>1000</v>
      </c>
      <c r="H1999" s="82">
        <f t="shared" si="533"/>
        <v>1000</v>
      </c>
      <c r="I1999" s="228"/>
      <c r="J1999" s="228"/>
      <c r="K1999" s="228"/>
      <c r="L1999" s="228"/>
      <c r="M1999" s="228"/>
      <c r="N1999" s="228"/>
      <c r="O1999" s="228"/>
      <c r="P1999" s="228"/>
      <c r="Q1999" s="228"/>
      <c r="R1999" s="228"/>
      <c r="S1999" s="228"/>
      <c r="T1999" s="228"/>
      <c r="U1999" s="228"/>
      <c r="V1999" s="228"/>
      <c r="W1999" s="228"/>
      <c r="X1999" s="228"/>
      <c r="Y1999" s="228"/>
      <c r="Z1999" s="228"/>
      <c r="AA1999" s="228"/>
      <c r="AB1999" s="228"/>
      <c r="AC1999" s="228"/>
      <c r="AD1999" s="228"/>
      <c r="AE1999" s="228"/>
      <c r="AF1999" s="228"/>
      <c r="AG1999" s="228"/>
      <c r="AH1999" s="228"/>
      <c r="AI1999" s="228"/>
      <c r="AJ1999" s="228"/>
      <c r="AK1999" s="228"/>
      <c r="AL1999" s="228"/>
      <c r="AM1999" s="228"/>
      <c r="AN1999" s="228"/>
      <c r="AO1999" s="228"/>
      <c r="AP1999" s="228"/>
      <c r="AQ1999" s="228"/>
      <c r="AR1999" s="228"/>
      <c r="AS1999" s="228"/>
      <c r="AT1999" s="228"/>
    </row>
    <row r="2000" spans="1:16304" s="60" customFormat="1" ht="31.5" x14ac:dyDescent="0.2">
      <c r="A2000" s="136" t="s">
        <v>577</v>
      </c>
      <c r="B2000" s="16">
        <v>920</v>
      </c>
      <c r="C2000" s="39" t="s">
        <v>67</v>
      </c>
      <c r="D2000" s="17" t="s">
        <v>50</v>
      </c>
      <c r="E2000" s="17" t="s">
        <v>322</v>
      </c>
      <c r="F2000" s="18"/>
      <c r="G2000" s="91">
        <f t="shared" si="533"/>
        <v>1000</v>
      </c>
      <c r="H2000" s="92">
        <f t="shared" si="533"/>
        <v>1000</v>
      </c>
      <c r="I2000" s="228"/>
      <c r="J2000" s="228"/>
      <c r="K2000" s="228"/>
      <c r="L2000" s="228"/>
      <c r="M2000" s="228"/>
      <c r="N2000" s="228"/>
      <c r="O2000" s="228"/>
      <c r="P2000" s="228"/>
      <c r="Q2000" s="228"/>
      <c r="R2000" s="228"/>
      <c r="S2000" s="228"/>
      <c r="T2000" s="228"/>
      <c r="U2000" s="228"/>
      <c r="V2000" s="228"/>
      <c r="W2000" s="228"/>
      <c r="X2000" s="228"/>
      <c r="Y2000" s="228"/>
      <c r="Z2000" s="228"/>
      <c r="AA2000" s="228"/>
      <c r="AB2000" s="228"/>
      <c r="AC2000" s="228"/>
      <c r="AD2000" s="228"/>
      <c r="AE2000" s="228"/>
      <c r="AF2000" s="228"/>
      <c r="AG2000" s="228"/>
      <c r="AH2000" s="228"/>
      <c r="AI2000" s="228"/>
      <c r="AJ2000" s="228"/>
      <c r="AK2000" s="228"/>
      <c r="AL2000" s="228"/>
      <c r="AM2000" s="228"/>
      <c r="AN2000" s="228"/>
      <c r="AO2000" s="228"/>
      <c r="AP2000" s="228"/>
      <c r="AQ2000" s="228"/>
      <c r="AR2000" s="228"/>
      <c r="AS2000" s="228"/>
      <c r="AT2000" s="228"/>
    </row>
    <row r="2001" spans="1:46 16302:16302" s="60" customFormat="1" ht="31.5" x14ac:dyDescent="0.2">
      <c r="A2001" s="137" t="s">
        <v>22</v>
      </c>
      <c r="B2001" s="65">
        <v>920</v>
      </c>
      <c r="C2001" s="33" t="s">
        <v>67</v>
      </c>
      <c r="D2001" s="64" t="s">
        <v>50</v>
      </c>
      <c r="E2001" s="64" t="s">
        <v>322</v>
      </c>
      <c r="F2001" s="38" t="s">
        <v>15</v>
      </c>
      <c r="G2001" s="93">
        <f t="shared" ref="G2001:H2002" si="534">G2002</f>
        <v>1000</v>
      </c>
      <c r="H2001" s="94">
        <f t="shared" si="534"/>
        <v>1000</v>
      </c>
      <c r="I2001" s="228"/>
      <c r="J2001" s="228"/>
      <c r="K2001" s="228"/>
      <c r="L2001" s="228"/>
      <c r="M2001" s="228"/>
      <c r="N2001" s="228"/>
      <c r="O2001" s="228"/>
      <c r="P2001" s="228"/>
      <c r="Q2001" s="228"/>
      <c r="R2001" s="228"/>
      <c r="S2001" s="228"/>
      <c r="T2001" s="228"/>
      <c r="U2001" s="228"/>
      <c r="V2001" s="228"/>
      <c r="W2001" s="228"/>
      <c r="X2001" s="228"/>
      <c r="Y2001" s="228"/>
      <c r="Z2001" s="228"/>
      <c r="AA2001" s="228"/>
      <c r="AB2001" s="228"/>
      <c r="AC2001" s="228"/>
      <c r="AD2001" s="228"/>
      <c r="AE2001" s="228"/>
      <c r="AF2001" s="228"/>
      <c r="AG2001" s="228"/>
      <c r="AH2001" s="228"/>
      <c r="AI2001" s="228"/>
      <c r="AJ2001" s="228"/>
      <c r="AK2001" s="228"/>
      <c r="AL2001" s="228"/>
      <c r="AM2001" s="228"/>
      <c r="AN2001" s="228"/>
      <c r="AO2001" s="228"/>
      <c r="AP2001" s="228"/>
      <c r="AQ2001" s="228"/>
      <c r="AR2001" s="228"/>
      <c r="AS2001" s="228"/>
      <c r="AT2001" s="228"/>
    </row>
    <row r="2002" spans="1:46 16302:16302" s="60" customFormat="1" ht="31.5" x14ac:dyDescent="0.2">
      <c r="A2002" s="137" t="s">
        <v>17</v>
      </c>
      <c r="B2002" s="65">
        <v>920</v>
      </c>
      <c r="C2002" s="33" t="s">
        <v>67</v>
      </c>
      <c r="D2002" s="64" t="s">
        <v>50</v>
      </c>
      <c r="E2002" s="64" t="s">
        <v>322</v>
      </c>
      <c r="F2002" s="38" t="s">
        <v>16</v>
      </c>
      <c r="G2002" s="93">
        <f t="shared" si="534"/>
        <v>1000</v>
      </c>
      <c r="H2002" s="94">
        <f t="shared" si="534"/>
        <v>1000</v>
      </c>
      <c r="I2002" s="228"/>
      <c r="J2002" s="228"/>
      <c r="K2002" s="228"/>
      <c r="L2002" s="228"/>
      <c r="M2002" s="228"/>
      <c r="N2002" s="228"/>
      <c r="O2002" s="228"/>
      <c r="P2002" s="228"/>
      <c r="Q2002" s="228"/>
      <c r="R2002" s="228"/>
      <c r="S2002" s="228"/>
      <c r="T2002" s="228"/>
      <c r="U2002" s="228"/>
      <c r="V2002" s="228"/>
      <c r="W2002" s="228"/>
      <c r="X2002" s="228"/>
      <c r="Y2002" s="228"/>
      <c r="Z2002" s="228"/>
      <c r="AA2002" s="228"/>
      <c r="AB2002" s="228"/>
      <c r="AC2002" s="228"/>
      <c r="AD2002" s="228"/>
      <c r="AE2002" s="228"/>
      <c r="AF2002" s="228"/>
      <c r="AG2002" s="228"/>
      <c r="AH2002" s="228"/>
      <c r="AI2002" s="228"/>
      <c r="AJ2002" s="228"/>
      <c r="AK2002" s="228"/>
      <c r="AL2002" s="228"/>
      <c r="AM2002" s="228"/>
      <c r="AN2002" s="228"/>
      <c r="AO2002" s="228"/>
      <c r="AP2002" s="228"/>
      <c r="AQ2002" s="228"/>
      <c r="AR2002" s="228"/>
      <c r="AS2002" s="228"/>
      <c r="AT2002" s="228"/>
    </row>
    <row r="2003" spans="1:46 16302:16302" s="60" customFormat="1" x14ac:dyDescent="0.2">
      <c r="A2003" s="137" t="s">
        <v>827</v>
      </c>
      <c r="B2003" s="65">
        <v>920</v>
      </c>
      <c r="C2003" s="33" t="s">
        <v>67</v>
      </c>
      <c r="D2003" s="64" t="s">
        <v>50</v>
      </c>
      <c r="E2003" s="64" t="s">
        <v>322</v>
      </c>
      <c r="F2003" s="38" t="s">
        <v>126</v>
      </c>
      <c r="G2003" s="93">
        <v>1000</v>
      </c>
      <c r="H2003" s="94">
        <v>1000</v>
      </c>
      <c r="I2003" s="228"/>
      <c r="J2003" s="228"/>
      <c r="K2003" s="228"/>
      <c r="L2003" s="228"/>
      <c r="M2003" s="228"/>
      <c r="N2003" s="228"/>
      <c r="O2003" s="228"/>
      <c r="P2003" s="228"/>
      <c r="Q2003" s="228"/>
      <c r="R2003" s="228"/>
      <c r="S2003" s="228"/>
      <c r="T2003" s="228"/>
      <c r="U2003" s="228"/>
      <c r="V2003" s="228"/>
      <c r="W2003" s="228"/>
      <c r="X2003" s="228"/>
      <c r="Y2003" s="228"/>
      <c r="Z2003" s="228"/>
      <c r="AA2003" s="228"/>
      <c r="AB2003" s="228"/>
      <c r="AC2003" s="228"/>
      <c r="AD2003" s="228"/>
      <c r="AE2003" s="228"/>
      <c r="AF2003" s="228"/>
      <c r="AG2003" s="228"/>
      <c r="AH2003" s="228"/>
      <c r="AI2003" s="228"/>
      <c r="AJ2003" s="228"/>
      <c r="AK2003" s="228"/>
      <c r="AL2003" s="228"/>
      <c r="AM2003" s="228"/>
      <c r="AN2003" s="228"/>
      <c r="AO2003" s="228"/>
      <c r="AP2003" s="228"/>
      <c r="AQ2003" s="228"/>
      <c r="AR2003" s="228"/>
      <c r="AS2003" s="228"/>
      <c r="AT2003" s="228"/>
    </row>
    <row r="2004" spans="1:46 16302:16302" s="89" customFormat="1" ht="18.75" x14ac:dyDescent="0.2">
      <c r="A2004" s="134" t="s">
        <v>660</v>
      </c>
      <c r="B2004" s="3">
        <v>921</v>
      </c>
      <c r="C2004" s="3"/>
      <c r="D2004" s="3"/>
      <c r="E2004" s="4"/>
      <c r="F2004" s="4"/>
      <c r="G2004" s="70">
        <f>G2005+G2030+G2044+G2066+G2096+G2105</f>
        <v>79327</v>
      </c>
      <c r="H2004" s="81">
        <f>H2005+H2030+H2044+H2066+H2096+H2105</f>
        <v>81312</v>
      </c>
      <c r="I2004" s="224"/>
      <c r="J2004" s="224"/>
      <c r="K2004" s="224"/>
      <c r="L2004" s="224"/>
      <c r="M2004" s="224"/>
      <c r="N2004" s="224"/>
      <c r="O2004" s="224"/>
      <c r="P2004" s="224"/>
      <c r="Q2004" s="224"/>
      <c r="R2004" s="224"/>
      <c r="S2004" s="224"/>
      <c r="T2004" s="224"/>
      <c r="U2004" s="224"/>
      <c r="V2004" s="224"/>
      <c r="W2004" s="224"/>
      <c r="X2004" s="224"/>
      <c r="Y2004" s="224"/>
      <c r="Z2004" s="224"/>
      <c r="AA2004" s="224"/>
      <c r="AB2004" s="224"/>
      <c r="AC2004" s="224"/>
      <c r="AD2004" s="224"/>
      <c r="AE2004" s="224"/>
      <c r="AF2004" s="224"/>
      <c r="AG2004" s="224"/>
      <c r="AH2004" s="224"/>
      <c r="AI2004" s="224"/>
      <c r="AJ2004" s="224"/>
      <c r="AK2004" s="224"/>
      <c r="AL2004" s="224"/>
      <c r="AM2004" s="224"/>
      <c r="AN2004" s="224"/>
      <c r="AO2004" s="224"/>
      <c r="AP2004" s="224"/>
      <c r="AQ2004" s="224"/>
      <c r="AR2004" s="224"/>
      <c r="AS2004" s="224"/>
      <c r="AT2004" s="224"/>
    </row>
    <row r="2005" spans="1:46 16302:16302" s="90" customFormat="1" x14ac:dyDescent="0.2">
      <c r="A2005" s="135" t="s">
        <v>48</v>
      </c>
      <c r="B2005" s="2">
        <v>921</v>
      </c>
      <c r="C2005" s="15" t="s">
        <v>49</v>
      </c>
      <c r="D2005" s="15"/>
      <c r="E2005" s="15"/>
      <c r="F2005" s="15"/>
      <c r="G2005" s="71">
        <f t="shared" ref="G2005" si="535">G2007</f>
        <v>20210</v>
      </c>
      <c r="H2005" s="82">
        <f>H2007</f>
        <v>20195</v>
      </c>
      <c r="I2005" s="225"/>
      <c r="J2005" s="225"/>
      <c r="K2005" s="225"/>
      <c r="L2005" s="225"/>
      <c r="M2005" s="225"/>
      <c r="N2005" s="225"/>
      <c r="O2005" s="225"/>
      <c r="P2005" s="225"/>
      <c r="Q2005" s="225"/>
      <c r="R2005" s="225"/>
      <c r="S2005" s="225"/>
      <c r="T2005" s="225"/>
      <c r="U2005" s="225"/>
      <c r="V2005" s="225"/>
      <c r="W2005" s="225"/>
      <c r="X2005" s="225"/>
      <c r="Y2005" s="225"/>
      <c r="Z2005" s="225"/>
      <c r="AA2005" s="225"/>
      <c r="AB2005" s="225"/>
      <c r="AC2005" s="225"/>
      <c r="AD2005" s="225"/>
      <c r="AE2005" s="225"/>
      <c r="AF2005" s="225"/>
      <c r="AG2005" s="225"/>
      <c r="AH2005" s="225"/>
      <c r="AI2005" s="225"/>
      <c r="AJ2005" s="225"/>
      <c r="AK2005" s="225"/>
      <c r="AL2005" s="225"/>
      <c r="AM2005" s="225"/>
      <c r="AN2005" s="225"/>
      <c r="AO2005" s="225"/>
      <c r="AP2005" s="225"/>
      <c r="AQ2005" s="225"/>
      <c r="AR2005" s="225"/>
      <c r="AS2005" s="225"/>
      <c r="AT2005" s="225"/>
    </row>
    <row r="2006" spans="1:46 16302:16302" s="90" customFormat="1" x14ac:dyDescent="0.2">
      <c r="A2006" s="151" t="s">
        <v>55</v>
      </c>
      <c r="B2006" s="2">
        <v>921</v>
      </c>
      <c r="C2006" s="15" t="s">
        <v>49</v>
      </c>
      <c r="D2006" s="15" t="s">
        <v>54</v>
      </c>
      <c r="E2006" s="15"/>
      <c r="F2006" s="15"/>
      <c r="G2006" s="71">
        <f t="shared" ref="G2006" si="536">G2007</f>
        <v>20210</v>
      </c>
      <c r="H2006" s="82">
        <f t="shared" ref="H2006" si="537">H2007</f>
        <v>20195</v>
      </c>
      <c r="I2006" s="225"/>
      <c r="J2006" s="225"/>
      <c r="K2006" s="225"/>
      <c r="L2006" s="225"/>
      <c r="M2006" s="225"/>
      <c r="N2006" s="225"/>
      <c r="O2006" s="225"/>
      <c r="P2006" s="225"/>
      <c r="Q2006" s="225"/>
      <c r="R2006" s="225"/>
      <c r="S2006" s="225"/>
      <c r="T2006" s="225"/>
      <c r="U2006" s="225"/>
      <c r="V2006" s="225"/>
      <c r="W2006" s="225"/>
      <c r="X2006" s="225"/>
      <c r="Y2006" s="225"/>
      <c r="Z2006" s="225"/>
      <c r="AA2006" s="225"/>
      <c r="AB2006" s="225"/>
      <c r="AC2006" s="225"/>
      <c r="AD2006" s="225"/>
      <c r="AE2006" s="225"/>
      <c r="AF2006" s="225"/>
      <c r="AG2006" s="225"/>
      <c r="AH2006" s="225"/>
      <c r="AI2006" s="225"/>
      <c r="AJ2006" s="225"/>
      <c r="AK2006" s="225"/>
      <c r="AL2006" s="225"/>
      <c r="AM2006" s="225"/>
      <c r="AN2006" s="225"/>
      <c r="AO2006" s="225"/>
      <c r="AP2006" s="225"/>
      <c r="AQ2006" s="225"/>
      <c r="AR2006" s="225"/>
      <c r="AS2006" s="225"/>
      <c r="AT2006" s="225"/>
    </row>
    <row r="2007" spans="1:46 16302:16302" s="59" customFormat="1" ht="31.5" x14ac:dyDescent="0.2">
      <c r="A2007" s="140" t="s">
        <v>709</v>
      </c>
      <c r="B2007" s="2">
        <v>921</v>
      </c>
      <c r="C2007" s="15" t="s">
        <v>49</v>
      </c>
      <c r="D2007" s="15" t="s">
        <v>54</v>
      </c>
      <c r="E2007" s="32" t="s">
        <v>208</v>
      </c>
      <c r="F2007" s="29"/>
      <c r="G2007" s="71">
        <f>G2008</f>
        <v>20210</v>
      </c>
      <c r="H2007" s="82">
        <f t="shared" ref="H2007" si="538">H2008</f>
        <v>20195</v>
      </c>
      <c r="I2007" s="227"/>
      <c r="J2007" s="227"/>
      <c r="K2007" s="227"/>
      <c r="L2007" s="227"/>
      <c r="M2007" s="227"/>
      <c r="N2007" s="227"/>
      <c r="O2007" s="227"/>
      <c r="P2007" s="227"/>
      <c r="Q2007" s="227"/>
      <c r="R2007" s="227"/>
      <c r="S2007" s="227"/>
      <c r="T2007" s="227"/>
      <c r="U2007" s="227"/>
      <c r="V2007" s="227"/>
      <c r="W2007" s="227"/>
      <c r="X2007" s="227"/>
      <c r="Y2007" s="227"/>
      <c r="Z2007" s="227"/>
      <c r="AA2007" s="227"/>
      <c r="AB2007" s="227"/>
      <c r="AC2007" s="227"/>
      <c r="AD2007" s="227"/>
      <c r="AE2007" s="227"/>
      <c r="AF2007" s="227"/>
      <c r="AG2007" s="227"/>
      <c r="AH2007" s="227"/>
      <c r="AI2007" s="227"/>
      <c r="AJ2007" s="227"/>
      <c r="AK2007" s="227"/>
      <c r="AL2007" s="227"/>
      <c r="AM2007" s="227"/>
      <c r="AN2007" s="227"/>
      <c r="AO2007" s="227"/>
      <c r="AP2007" s="227"/>
      <c r="AQ2007" s="227"/>
      <c r="AR2007" s="227"/>
      <c r="AS2007" s="227"/>
      <c r="AT2007" s="227"/>
      <c r="XBZ2007" s="89"/>
    </row>
    <row r="2008" spans="1:46 16302:16302" s="59" customFormat="1" x14ac:dyDescent="0.2">
      <c r="A2008" s="141" t="s">
        <v>480</v>
      </c>
      <c r="B2008" s="1">
        <v>921</v>
      </c>
      <c r="C2008" s="63" t="s">
        <v>60</v>
      </c>
      <c r="D2008" s="63" t="s">
        <v>54</v>
      </c>
      <c r="E2008" s="30" t="s">
        <v>484</v>
      </c>
      <c r="F2008" s="17"/>
      <c r="G2008" s="100">
        <f>G2009+G2014+G2019</f>
        <v>20210</v>
      </c>
      <c r="H2008" s="101">
        <f t="shared" ref="H2008" si="539">H2009+H2014+H2019</f>
        <v>20195</v>
      </c>
      <c r="I2008" s="227"/>
      <c r="J2008" s="227"/>
      <c r="K2008" s="227"/>
      <c r="L2008" s="227"/>
      <c r="M2008" s="227"/>
      <c r="N2008" s="227"/>
      <c r="O2008" s="227"/>
      <c r="P2008" s="227"/>
      <c r="Q2008" s="227"/>
      <c r="R2008" s="227"/>
      <c r="S2008" s="227"/>
      <c r="T2008" s="227"/>
      <c r="U2008" s="227"/>
      <c r="V2008" s="227"/>
      <c r="W2008" s="227"/>
      <c r="X2008" s="227"/>
      <c r="Y2008" s="227"/>
      <c r="Z2008" s="227"/>
      <c r="AA2008" s="227"/>
      <c r="AB2008" s="227"/>
      <c r="AC2008" s="227"/>
      <c r="AD2008" s="227"/>
      <c r="AE2008" s="227"/>
      <c r="AF2008" s="227"/>
      <c r="AG2008" s="227"/>
      <c r="AH2008" s="227"/>
      <c r="AI2008" s="227"/>
      <c r="AJ2008" s="227"/>
      <c r="AK2008" s="227"/>
      <c r="AL2008" s="227"/>
      <c r="AM2008" s="227"/>
      <c r="AN2008" s="227"/>
      <c r="AO2008" s="227"/>
      <c r="AP2008" s="227"/>
      <c r="AQ2008" s="227"/>
      <c r="AR2008" s="227"/>
      <c r="AS2008" s="227"/>
      <c r="AT2008" s="227"/>
    </row>
    <row r="2009" spans="1:46 16302:16302" s="59" customFormat="1" ht="31.5" x14ac:dyDescent="0.2">
      <c r="A2009" s="140" t="s">
        <v>481</v>
      </c>
      <c r="B2009" s="65">
        <v>921</v>
      </c>
      <c r="C2009" s="15" t="s">
        <v>60</v>
      </c>
      <c r="D2009" s="15" t="s">
        <v>54</v>
      </c>
      <c r="E2009" s="24" t="s">
        <v>485</v>
      </c>
      <c r="F2009" s="32"/>
      <c r="G2009" s="71">
        <f t="shared" ref="G2009:H2012" si="540">G2010</f>
        <v>55</v>
      </c>
      <c r="H2009" s="82">
        <f t="shared" si="540"/>
        <v>60</v>
      </c>
      <c r="I2009" s="227"/>
      <c r="J2009" s="227"/>
      <c r="K2009" s="227"/>
      <c r="L2009" s="227"/>
      <c r="M2009" s="227"/>
      <c r="N2009" s="227"/>
      <c r="O2009" s="227"/>
      <c r="P2009" s="227"/>
      <c r="Q2009" s="227"/>
      <c r="R2009" s="227"/>
      <c r="S2009" s="227"/>
      <c r="T2009" s="227"/>
      <c r="U2009" s="227"/>
      <c r="V2009" s="227"/>
      <c r="W2009" s="227"/>
      <c r="X2009" s="227"/>
      <c r="Y2009" s="227"/>
      <c r="Z2009" s="227"/>
      <c r="AA2009" s="227"/>
      <c r="AB2009" s="227"/>
      <c r="AC2009" s="227"/>
      <c r="AD2009" s="227"/>
      <c r="AE2009" s="227"/>
      <c r="AF2009" s="227"/>
      <c r="AG2009" s="227"/>
      <c r="AH2009" s="227"/>
      <c r="AI2009" s="227"/>
      <c r="AJ2009" s="227"/>
      <c r="AK2009" s="227"/>
      <c r="AL2009" s="227"/>
      <c r="AM2009" s="227"/>
      <c r="AN2009" s="227"/>
      <c r="AO2009" s="227"/>
      <c r="AP2009" s="227"/>
      <c r="AQ2009" s="227"/>
      <c r="AR2009" s="227"/>
      <c r="AS2009" s="227"/>
      <c r="AT2009" s="227"/>
    </row>
    <row r="2010" spans="1:46 16302:16302" s="59" customFormat="1" ht="63" x14ac:dyDescent="0.2">
      <c r="A2010" s="136" t="s">
        <v>482</v>
      </c>
      <c r="B2010" s="65">
        <v>921</v>
      </c>
      <c r="C2010" s="17" t="s">
        <v>60</v>
      </c>
      <c r="D2010" s="17" t="s">
        <v>54</v>
      </c>
      <c r="E2010" s="25" t="s">
        <v>486</v>
      </c>
      <c r="F2010" s="17"/>
      <c r="G2010" s="91">
        <f t="shared" si="540"/>
        <v>55</v>
      </c>
      <c r="H2010" s="92">
        <f t="shared" si="540"/>
        <v>60</v>
      </c>
      <c r="I2010" s="227"/>
      <c r="J2010" s="227"/>
      <c r="K2010" s="227"/>
      <c r="L2010" s="227"/>
      <c r="M2010" s="227"/>
      <c r="N2010" s="227"/>
      <c r="O2010" s="227"/>
      <c r="P2010" s="227"/>
      <c r="Q2010" s="227"/>
      <c r="R2010" s="227"/>
      <c r="S2010" s="227"/>
      <c r="T2010" s="227"/>
      <c r="U2010" s="227"/>
      <c r="V2010" s="227"/>
      <c r="W2010" s="227"/>
      <c r="X2010" s="227"/>
      <c r="Y2010" s="227"/>
      <c r="Z2010" s="227"/>
      <c r="AA2010" s="227"/>
      <c r="AB2010" s="227"/>
      <c r="AC2010" s="227"/>
      <c r="AD2010" s="227"/>
      <c r="AE2010" s="227"/>
      <c r="AF2010" s="227"/>
      <c r="AG2010" s="227"/>
      <c r="AH2010" s="227"/>
      <c r="AI2010" s="227"/>
      <c r="AJ2010" s="227"/>
      <c r="AK2010" s="227"/>
      <c r="AL2010" s="227"/>
      <c r="AM2010" s="227"/>
      <c r="AN2010" s="227"/>
      <c r="AO2010" s="227"/>
      <c r="AP2010" s="227"/>
      <c r="AQ2010" s="227"/>
      <c r="AR2010" s="227"/>
      <c r="AS2010" s="227"/>
      <c r="AT2010" s="227"/>
    </row>
    <row r="2011" spans="1:46 16302:16302" s="59" customFormat="1" ht="31.5" x14ac:dyDescent="0.2">
      <c r="A2011" s="137" t="s">
        <v>22</v>
      </c>
      <c r="B2011" s="65">
        <v>921</v>
      </c>
      <c r="C2011" s="64" t="s">
        <v>60</v>
      </c>
      <c r="D2011" s="64" t="s">
        <v>54</v>
      </c>
      <c r="E2011" s="27" t="s">
        <v>486</v>
      </c>
      <c r="F2011" s="64" t="s">
        <v>15</v>
      </c>
      <c r="G2011" s="93">
        <f t="shared" si="540"/>
        <v>55</v>
      </c>
      <c r="H2011" s="94">
        <f t="shared" si="540"/>
        <v>60</v>
      </c>
      <c r="I2011" s="227"/>
      <c r="J2011" s="227"/>
      <c r="K2011" s="227"/>
      <c r="L2011" s="227"/>
      <c r="M2011" s="227"/>
      <c r="N2011" s="227"/>
      <c r="O2011" s="227"/>
      <c r="P2011" s="227"/>
      <c r="Q2011" s="227"/>
      <c r="R2011" s="227"/>
      <c r="S2011" s="227"/>
      <c r="T2011" s="227"/>
      <c r="U2011" s="227"/>
      <c r="V2011" s="227"/>
      <c r="W2011" s="227"/>
      <c r="X2011" s="227"/>
      <c r="Y2011" s="227"/>
      <c r="Z2011" s="227"/>
      <c r="AA2011" s="227"/>
      <c r="AB2011" s="227"/>
      <c r="AC2011" s="227"/>
      <c r="AD2011" s="227"/>
      <c r="AE2011" s="227"/>
      <c r="AF2011" s="227"/>
      <c r="AG2011" s="227"/>
      <c r="AH2011" s="227"/>
      <c r="AI2011" s="227"/>
      <c r="AJ2011" s="227"/>
      <c r="AK2011" s="227"/>
      <c r="AL2011" s="227"/>
      <c r="AM2011" s="227"/>
      <c r="AN2011" s="227"/>
      <c r="AO2011" s="227"/>
      <c r="AP2011" s="227"/>
      <c r="AQ2011" s="227"/>
      <c r="AR2011" s="227"/>
      <c r="AS2011" s="227"/>
      <c r="AT2011" s="227"/>
    </row>
    <row r="2012" spans="1:46 16302:16302" s="59" customFormat="1" ht="31.5" x14ac:dyDescent="0.2">
      <c r="A2012" s="137" t="s">
        <v>17</v>
      </c>
      <c r="B2012" s="65">
        <v>921</v>
      </c>
      <c r="C2012" s="64" t="s">
        <v>60</v>
      </c>
      <c r="D2012" s="64" t="s">
        <v>54</v>
      </c>
      <c r="E2012" s="27" t="s">
        <v>486</v>
      </c>
      <c r="F2012" s="64" t="s">
        <v>16</v>
      </c>
      <c r="G2012" s="93">
        <f t="shared" si="540"/>
        <v>55</v>
      </c>
      <c r="H2012" s="94">
        <f t="shared" si="540"/>
        <v>60</v>
      </c>
      <c r="I2012" s="227"/>
      <c r="J2012" s="227"/>
      <c r="K2012" s="227"/>
      <c r="L2012" s="227"/>
      <c r="M2012" s="227"/>
      <c r="N2012" s="227"/>
      <c r="O2012" s="227"/>
      <c r="P2012" s="227"/>
      <c r="Q2012" s="227"/>
      <c r="R2012" s="227"/>
      <c r="S2012" s="227"/>
      <c r="T2012" s="227"/>
      <c r="U2012" s="227"/>
      <c r="V2012" s="227"/>
      <c r="W2012" s="227"/>
      <c r="X2012" s="227"/>
      <c r="Y2012" s="227"/>
      <c r="Z2012" s="227"/>
      <c r="AA2012" s="227"/>
      <c r="AB2012" s="227"/>
      <c r="AC2012" s="227"/>
      <c r="AD2012" s="227"/>
      <c r="AE2012" s="227"/>
      <c r="AF2012" s="227"/>
      <c r="AG2012" s="227"/>
      <c r="AH2012" s="227"/>
      <c r="AI2012" s="227"/>
      <c r="AJ2012" s="227"/>
      <c r="AK2012" s="227"/>
      <c r="AL2012" s="227"/>
      <c r="AM2012" s="227"/>
      <c r="AN2012" s="227"/>
      <c r="AO2012" s="227"/>
      <c r="AP2012" s="227"/>
      <c r="AQ2012" s="227"/>
      <c r="AR2012" s="227"/>
      <c r="AS2012" s="227"/>
      <c r="AT2012" s="227"/>
    </row>
    <row r="2013" spans="1:46 16302:16302" s="59" customFormat="1" x14ac:dyDescent="0.2">
      <c r="A2013" s="137" t="s">
        <v>826</v>
      </c>
      <c r="B2013" s="65">
        <v>921</v>
      </c>
      <c r="C2013" s="64" t="s">
        <v>60</v>
      </c>
      <c r="D2013" s="64" t="s">
        <v>54</v>
      </c>
      <c r="E2013" s="27" t="s">
        <v>486</v>
      </c>
      <c r="F2013" s="64" t="s">
        <v>126</v>
      </c>
      <c r="G2013" s="93">
        <v>55</v>
      </c>
      <c r="H2013" s="94">
        <v>60</v>
      </c>
      <c r="I2013" s="227"/>
      <c r="J2013" s="227"/>
      <c r="K2013" s="227"/>
      <c r="L2013" s="227"/>
      <c r="M2013" s="227"/>
      <c r="N2013" s="227"/>
      <c r="O2013" s="227"/>
      <c r="P2013" s="227"/>
      <c r="Q2013" s="227"/>
      <c r="R2013" s="227"/>
      <c r="S2013" s="227"/>
      <c r="T2013" s="227"/>
      <c r="U2013" s="227"/>
      <c r="V2013" s="227"/>
      <c r="W2013" s="227"/>
      <c r="X2013" s="227"/>
      <c r="Y2013" s="227"/>
      <c r="Z2013" s="227"/>
      <c r="AA2013" s="227"/>
      <c r="AB2013" s="227"/>
      <c r="AC2013" s="227"/>
      <c r="AD2013" s="227"/>
      <c r="AE2013" s="227"/>
      <c r="AF2013" s="227"/>
      <c r="AG2013" s="227"/>
      <c r="AH2013" s="227"/>
      <c r="AI2013" s="227"/>
      <c r="AJ2013" s="227"/>
      <c r="AK2013" s="227"/>
      <c r="AL2013" s="227"/>
      <c r="AM2013" s="227"/>
      <c r="AN2013" s="227"/>
      <c r="AO2013" s="227"/>
      <c r="AP2013" s="227"/>
      <c r="AQ2013" s="227"/>
      <c r="AR2013" s="227"/>
      <c r="AS2013" s="227"/>
      <c r="AT2013" s="227"/>
    </row>
    <row r="2014" spans="1:46 16302:16302" s="59" customFormat="1" ht="31.5" x14ac:dyDescent="0.2">
      <c r="A2014" s="140" t="s">
        <v>207</v>
      </c>
      <c r="B2014" s="2">
        <v>921</v>
      </c>
      <c r="C2014" s="15" t="s">
        <v>60</v>
      </c>
      <c r="D2014" s="15" t="s">
        <v>54</v>
      </c>
      <c r="E2014" s="24" t="s">
        <v>487</v>
      </c>
      <c r="F2014" s="32"/>
      <c r="G2014" s="71">
        <f t="shared" ref="G2014:H2017" si="541">G2015</f>
        <v>110</v>
      </c>
      <c r="H2014" s="82">
        <f t="shared" si="541"/>
        <v>90</v>
      </c>
      <c r="I2014" s="227"/>
      <c r="J2014" s="227"/>
      <c r="K2014" s="227"/>
      <c r="L2014" s="227"/>
      <c r="M2014" s="227"/>
      <c r="N2014" s="227"/>
      <c r="O2014" s="227"/>
      <c r="P2014" s="227"/>
      <c r="Q2014" s="227"/>
      <c r="R2014" s="227"/>
      <c r="S2014" s="227"/>
      <c r="T2014" s="227"/>
      <c r="U2014" s="227"/>
      <c r="V2014" s="227"/>
      <c r="W2014" s="227"/>
      <c r="X2014" s="227"/>
      <c r="Y2014" s="227"/>
      <c r="Z2014" s="227"/>
      <c r="AA2014" s="227"/>
      <c r="AB2014" s="227"/>
      <c r="AC2014" s="227"/>
      <c r="AD2014" s="227"/>
      <c r="AE2014" s="227"/>
      <c r="AF2014" s="227"/>
      <c r="AG2014" s="227"/>
      <c r="AH2014" s="227"/>
      <c r="AI2014" s="227"/>
      <c r="AJ2014" s="227"/>
      <c r="AK2014" s="227"/>
      <c r="AL2014" s="227"/>
      <c r="AM2014" s="227"/>
      <c r="AN2014" s="227"/>
      <c r="AO2014" s="227"/>
      <c r="AP2014" s="227"/>
      <c r="AQ2014" s="227"/>
      <c r="AR2014" s="227"/>
      <c r="AS2014" s="227"/>
      <c r="AT2014" s="227"/>
    </row>
    <row r="2015" spans="1:46 16302:16302" s="59" customFormat="1" x14ac:dyDescent="0.2">
      <c r="A2015" s="136" t="s">
        <v>483</v>
      </c>
      <c r="B2015" s="65">
        <v>921</v>
      </c>
      <c r="C2015" s="64" t="s">
        <v>60</v>
      </c>
      <c r="D2015" s="64" t="s">
        <v>54</v>
      </c>
      <c r="E2015" s="25" t="s">
        <v>488</v>
      </c>
      <c r="F2015" s="17"/>
      <c r="G2015" s="91">
        <f t="shared" si="541"/>
        <v>110</v>
      </c>
      <c r="H2015" s="92">
        <f t="shared" si="541"/>
        <v>90</v>
      </c>
      <c r="I2015" s="227"/>
      <c r="J2015" s="227"/>
      <c r="K2015" s="227"/>
      <c r="L2015" s="227"/>
      <c r="M2015" s="227"/>
      <c r="N2015" s="227"/>
      <c r="O2015" s="227"/>
      <c r="P2015" s="227"/>
      <c r="Q2015" s="227"/>
      <c r="R2015" s="227"/>
      <c r="S2015" s="227"/>
      <c r="T2015" s="227"/>
      <c r="U2015" s="227"/>
      <c r="V2015" s="227"/>
      <c r="W2015" s="227"/>
      <c r="X2015" s="227"/>
      <c r="Y2015" s="227"/>
      <c r="Z2015" s="227"/>
      <c r="AA2015" s="227"/>
      <c r="AB2015" s="227"/>
      <c r="AC2015" s="227"/>
      <c r="AD2015" s="227"/>
      <c r="AE2015" s="227"/>
      <c r="AF2015" s="227"/>
      <c r="AG2015" s="227"/>
      <c r="AH2015" s="227"/>
      <c r="AI2015" s="227"/>
      <c r="AJ2015" s="227"/>
      <c r="AK2015" s="227"/>
      <c r="AL2015" s="227"/>
      <c r="AM2015" s="227"/>
      <c r="AN2015" s="227"/>
      <c r="AO2015" s="227"/>
      <c r="AP2015" s="227"/>
      <c r="AQ2015" s="227"/>
      <c r="AR2015" s="227"/>
      <c r="AS2015" s="227"/>
      <c r="AT2015" s="227"/>
    </row>
    <row r="2016" spans="1:46 16302:16302" s="109" customFormat="1" ht="31.5" x14ac:dyDescent="0.2">
      <c r="A2016" s="137" t="s">
        <v>22</v>
      </c>
      <c r="B2016" s="1">
        <v>921</v>
      </c>
      <c r="C2016" s="63" t="s">
        <v>60</v>
      </c>
      <c r="D2016" s="63" t="s">
        <v>54</v>
      </c>
      <c r="E2016" s="27" t="s">
        <v>488</v>
      </c>
      <c r="F2016" s="64" t="s">
        <v>15</v>
      </c>
      <c r="G2016" s="93">
        <f t="shared" si="541"/>
        <v>110</v>
      </c>
      <c r="H2016" s="94">
        <f t="shared" si="541"/>
        <v>90</v>
      </c>
      <c r="I2016" s="226"/>
      <c r="J2016" s="226"/>
      <c r="K2016" s="226"/>
      <c r="L2016" s="226"/>
      <c r="M2016" s="226"/>
      <c r="N2016" s="226"/>
      <c r="O2016" s="226"/>
      <c r="P2016" s="226"/>
      <c r="Q2016" s="226"/>
      <c r="R2016" s="226"/>
      <c r="S2016" s="226"/>
      <c r="T2016" s="226"/>
      <c r="U2016" s="226"/>
      <c r="V2016" s="226"/>
      <c r="W2016" s="226"/>
      <c r="X2016" s="226"/>
      <c r="Y2016" s="226"/>
      <c r="Z2016" s="226"/>
      <c r="AA2016" s="226"/>
      <c r="AB2016" s="226"/>
      <c r="AC2016" s="226"/>
      <c r="AD2016" s="226"/>
      <c r="AE2016" s="226"/>
      <c r="AF2016" s="226"/>
      <c r="AG2016" s="226"/>
      <c r="AH2016" s="226"/>
      <c r="AI2016" s="226"/>
      <c r="AJ2016" s="226"/>
      <c r="AK2016" s="226"/>
      <c r="AL2016" s="226"/>
      <c r="AM2016" s="226"/>
      <c r="AN2016" s="226"/>
      <c r="AO2016" s="226"/>
      <c r="AP2016" s="226"/>
      <c r="AQ2016" s="226"/>
      <c r="AR2016" s="226"/>
      <c r="AS2016" s="226"/>
      <c r="AT2016" s="226"/>
    </row>
    <row r="2017" spans="1:46" s="59" customFormat="1" ht="31.5" x14ac:dyDescent="0.2">
      <c r="A2017" s="137" t="s">
        <v>17</v>
      </c>
      <c r="B2017" s="65">
        <v>921</v>
      </c>
      <c r="C2017" s="64" t="s">
        <v>60</v>
      </c>
      <c r="D2017" s="64" t="s">
        <v>54</v>
      </c>
      <c r="E2017" s="27" t="s">
        <v>488</v>
      </c>
      <c r="F2017" s="64" t="s">
        <v>16</v>
      </c>
      <c r="G2017" s="93">
        <f t="shared" si="541"/>
        <v>110</v>
      </c>
      <c r="H2017" s="94">
        <f t="shared" si="541"/>
        <v>90</v>
      </c>
      <c r="I2017" s="227"/>
      <c r="J2017" s="227"/>
      <c r="K2017" s="227"/>
      <c r="L2017" s="227"/>
      <c r="M2017" s="227"/>
      <c r="N2017" s="227"/>
      <c r="O2017" s="227"/>
      <c r="P2017" s="227"/>
      <c r="Q2017" s="227"/>
      <c r="R2017" s="227"/>
      <c r="S2017" s="227"/>
      <c r="T2017" s="227"/>
      <c r="U2017" s="227"/>
      <c r="V2017" s="227"/>
      <c r="W2017" s="227"/>
      <c r="X2017" s="227"/>
      <c r="Y2017" s="227"/>
      <c r="Z2017" s="227"/>
      <c r="AA2017" s="227"/>
      <c r="AB2017" s="227"/>
      <c r="AC2017" s="227"/>
      <c r="AD2017" s="227"/>
      <c r="AE2017" s="227"/>
      <c r="AF2017" s="227"/>
      <c r="AG2017" s="227"/>
      <c r="AH2017" s="227"/>
      <c r="AI2017" s="227"/>
      <c r="AJ2017" s="227"/>
      <c r="AK2017" s="227"/>
      <c r="AL2017" s="227"/>
      <c r="AM2017" s="227"/>
      <c r="AN2017" s="227"/>
      <c r="AO2017" s="227"/>
      <c r="AP2017" s="227"/>
      <c r="AQ2017" s="227"/>
      <c r="AR2017" s="227"/>
      <c r="AS2017" s="227"/>
      <c r="AT2017" s="227"/>
    </row>
    <row r="2018" spans="1:46" s="59" customFormat="1" x14ac:dyDescent="0.2">
      <c r="A2018" s="137" t="s">
        <v>826</v>
      </c>
      <c r="B2018" s="65">
        <v>921</v>
      </c>
      <c r="C2018" s="64" t="s">
        <v>60</v>
      </c>
      <c r="D2018" s="64" t="s">
        <v>54</v>
      </c>
      <c r="E2018" s="27" t="s">
        <v>488</v>
      </c>
      <c r="F2018" s="64" t="s">
        <v>126</v>
      </c>
      <c r="G2018" s="93">
        <v>110</v>
      </c>
      <c r="H2018" s="94">
        <v>90</v>
      </c>
      <c r="I2018" s="227"/>
      <c r="J2018" s="227"/>
      <c r="K2018" s="227"/>
      <c r="L2018" s="227"/>
      <c r="M2018" s="227"/>
      <c r="N2018" s="227"/>
      <c r="O2018" s="227"/>
      <c r="P2018" s="227"/>
      <c r="Q2018" s="227"/>
      <c r="R2018" s="227"/>
      <c r="S2018" s="227"/>
      <c r="T2018" s="227"/>
      <c r="U2018" s="227"/>
      <c r="V2018" s="227"/>
      <c r="W2018" s="227"/>
      <c r="X2018" s="227"/>
      <c r="Y2018" s="227"/>
      <c r="Z2018" s="227"/>
      <c r="AA2018" s="227"/>
      <c r="AB2018" s="227"/>
      <c r="AC2018" s="227"/>
      <c r="AD2018" s="227"/>
      <c r="AE2018" s="227"/>
      <c r="AF2018" s="227"/>
      <c r="AG2018" s="227"/>
      <c r="AH2018" s="227"/>
      <c r="AI2018" s="227"/>
      <c r="AJ2018" s="227"/>
      <c r="AK2018" s="227"/>
      <c r="AL2018" s="227"/>
      <c r="AM2018" s="227"/>
      <c r="AN2018" s="227"/>
      <c r="AO2018" s="227"/>
      <c r="AP2018" s="227"/>
      <c r="AQ2018" s="227"/>
      <c r="AR2018" s="227"/>
      <c r="AS2018" s="227"/>
      <c r="AT2018" s="227"/>
    </row>
    <row r="2019" spans="1:46" s="102" customFormat="1" ht="31.5" x14ac:dyDescent="0.2">
      <c r="A2019" s="140" t="s">
        <v>501</v>
      </c>
      <c r="B2019" s="2">
        <v>921</v>
      </c>
      <c r="C2019" s="15" t="s">
        <v>60</v>
      </c>
      <c r="D2019" s="15" t="s">
        <v>54</v>
      </c>
      <c r="E2019" s="24" t="s">
        <v>502</v>
      </c>
      <c r="F2019" s="63"/>
      <c r="G2019" s="71">
        <f>G2020</f>
        <v>20045</v>
      </c>
      <c r="H2019" s="82">
        <f t="shared" ref="H2019" si="542">H2020</f>
        <v>20045</v>
      </c>
      <c r="I2019" s="231"/>
      <c r="J2019" s="231"/>
      <c r="K2019" s="231"/>
      <c r="L2019" s="231"/>
      <c r="M2019" s="231"/>
      <c r="N2019" s="231"/>
      <c r="O2019" s="231"/>
      <c r="P2019" s="231"/>
      <c r="Q2019" s="231"/>
      <c r="R2019" s="231"/>
      <c r="S2019" s="231"/>
      <c r="T2019" s="231"/>
      <c r="U2019" s="231"/>
      <c r="V2019" s="231"/>
      <c r="W2019" s="231"/>
      <c r="X2019" s="231"/>
      <c r="Y2019" s="231"/>
      <c r="Z2019" s="231"/>
      <c r="AA2019" s="231"/>
      <c r="AB2019" s="231"/>
      <c r="AC2019" s="231"/>
      <c r="AD2019" s="231"/>
      <c r="AE2019" s="231"/>
      <c r="AF2019" s="231"/>
      <c r="AG2019" s="231"/>
      <c r="AH2019" s="231"/>
      <c r="AI2019" s="231"/>
      <c r="AJ2019" s="231"/>
      <c r="AK2019" s="231"/>
      <c r="AL2019" s="231"/>
      <c r="AM2019" s="231"/>
      <c r="AN2019" s="231"/>
      <c r="AO2019" s="231"/>
      <c r="AP2019" s="231"/>
      <c r="AQ2019" s="231"/>
      <c r="AR2019" s="231"/>
      <c r="AS2019" s="231"/>
      <c r="AT2019" s="231"/>
    </row>
    <row r="2020" spans="1:46" s="102" customFormat="1" x14ac:dyDescent="0.2">
      <c r="A2020" s="136" t="s">
        <v>505</v>
      </c>
      <c r="B2020" s="65">
        <v>921</v>
      </c>
      <c r="C2020" s="17" t="s">
        <v>60</v>
      </c>
      <c r="D2020" s="17" t="s">
        <v>54</v>
      </c>
      <c r="E2020" s="25" t="s">
        <v>510</v>
      </c>
      <c r="F2020" s="17"/>
      <c r="G2020" s="91">
        <f>G2021+G2026</f>
        <v>20045</v>
      </c>
      <c r="H2020" s="92">
        <f>H2021+H2026</f>
        <v>20045</v>
      </c>
      <c r="I2020" s="231"/>
      <c r="J2020" s="231"/>
      <c r="K2020" s="231"/>
      <c r="L2020" s="231"/>
      <c r="M2020" s="231"/>
      <c r="N2020" s="231"/>
      <c r="O2020" s="231"/>
      <c r="P2020" s="231"/>
      <c r="Q2020" s="231"/>
      <c r="R2020" s="231"/>
      <c r="S2020" s="231"/>
      <c r="T2020" s="231"/>
      <c r="U2020" s="231"/>
      <c r="V2020" s="231"/>
      <c r="W2020" s="231"/>
      <c r="X2020" s="231"/>
      <c r="Y2020" s="231"/>
      <c r="Z2020" s="231"/>
      <c r="AA2020" s="231"/>
      <c r="AB2020" s="231"/>
      <c r="AC2020" s="231"/>
      <c r="AD2020" s="231"/>
      <c r="AE2020" s="231"/>
      <c r="AF2020" s="231"/>
      <c r="AG2020" s="231"/>
      <c r="AH2020" s="231"/>
      <c r="AI2020" s="231"/>
      <c r="AJ2020" s="231"/>
      <c r="AK2020" s="231"/>
      <c r="AL2020" s="231"/>
      <c r="AM2020" s="231"/>
      <c r="AN2020" s="231"/>
      <c r="AO2020" s="231"/>
      <c r="AP2020" s="231"/>
      <c r="AQ2020" s="231"/>
      <c r="AR2020" s="231"/>
      <c r="AS2020" s="231"/>
      <c r="AT2020" s="231"/>
    </row>
    <row r="2021" spans="1:46" s="59" customFormat="1" ht="63" x14ac:dyDescent="0.2">
      <c r="A2021" s="137" t="s">
        <v>262</v>
      </c>
      <c r="B2021" s="65">
        <v>921</v>
      </c>
      <c r="C2021" s="64" t="s">
        <v>49</v>
      </c>
      <c r="D2021" s="64" t="s">
        <v>54</v>
      </c>
      <c r="E2021" s="27" t="s">
        <v>510</v>
      </c>
      <c r="F2021" s="64">
        <v>100</v>
      </c>
      <c r="G2021" s="93">
        <f>G2022</f>
        <v>14450</v>
      </c>
      <c r="H2021" s="94">
        <f>H2022</f>
        <v>14450</v>
      </c>
      <c r="I2021" s="227"/>
      <c r="J2021" s="227"/>
      <c r="K2021" s="227"/>
      <c r="L2021" s="227"/>
      <c r="M2021" s="227"/>
      <c r="N2021" s="227"/>
      <c r="O2021" s="227"/>
      <c r="P2021" s="227"/>
      <c r="Q2021" s="227"/>
      <c r="R2021" s="227"/>
      <c r="S2021" s="227"/>
      <c r="T2021" s="227"/>
      <c r="U2021" s="227"/>
      <c r="V2021" s="227"/>
      <c r="W2021" s="227"/>
      <c r="X2021" s="227"/>
      <c r="Y2021" s="227"/>
      <c r="Z2021" s="227"/>
      <c r="AA2021" s="227"/>
      <c r="AB2021" s="227"/>
      <c r="AC2021" s="227"/>
      <c r="AD2021" s="227"/>
      <c r="AE2021" s="227"/>
      <c r="AF2021" s="227"/>
      <c r="AG2021" s="227"/>
      <c r="AH2021" s="227"/>
      <c r="AI2021" s="227"/>
      <c r="AJ2021" s="227"/>
      <c r="AK2021" s="227"/>
      <c r="AL2021" s="227"/>
      <c r="AM2021" s="227"/>
      <c r="AN2021" s="227"/>
      <c r="AO2021" s="227"/>
      <c r="AP2021" s="227"/>
      <c r="AQ2021" s="227"/>
      <c r="AR2021" s="227"/>
      <c r="AS2021" s="227"/>
      <c r="AT2021" s="227"/>
    </row>
    <row r="2022" spans="1:46" s="59" customFormat="1" ht="31.5" x14ac:dyDescent="0.2">
      <c r="A2022" s="137" t="s">
        <v>8</v>
      </c>
      <c r="B2022" s="65">
        <v>921</v>
      </c>
      <c r="C2022" s="64" t="s">
        <v>49</v>
      </c>
      <c r="D2022" s="64" t="s">
        <v>54</v>
      </c>
      <c r="E2022" s="27" t="s">
        <v>510</v>
      </c>
      <c r="F2022" s="64">
        <v>120</v>
      </c>
      <c r="G2022" s="93">
        <f>G2023+G2024+G2025</f>
        <v>14450</v>
      </c>
      <c r="H2022" s="94">
        <f>H2023+H2024+H2025</f>
        <v>14450</v>
      </c>
      <c r="I2022" s="227"/>
      <c r="J2022" s="227"/>
      <c r="K2022" s="227"/>
      <c r="L2022" s="227"/>
      <c r="M2022" s="227"/>
      <c r="N2022" s="227"/>
      <c r="O2022" s="227"/>
      <c r="P2022" s="227"/>
      <c r="Q2022" s="227"/>
      <c r="R2022" s="227"/>
      <c r="S2022" s="227"/>
      <c r="T2022" s="227"/>
      <c r="U2022" s="227"/>
      <c r="V2022" s="227"/>
      <c r="W2022" s="227"/>
      <c r="X2022" s="227"/>
      <c r="Y2022" s="227"/>
      <c r="Z2022" s="227"/>
      <c r="AA2022" s="227"/>
      <c r="AB2022" s="227"/>
      <c r="AC2022" s="227"/>
      <c r="AD2022" s="227"/>
      <c r="AE2022" s="227"/>
      <c r="AF2022" s="227"/>
      <c r="AG2022" s="227"/>
      <c r="AH2022" s="227"/>
      <c r="AI2022" s="227"/>
      <c r="AJ2022" s="227"/>
      <c r="AK2022" s="227"/>
      <c r="AL2022" s="227"/>
      <c r="AM2022" s="227"/>
      <c r="AN2022" s="227"/>
      <c r="AO2022" s="227"/>
      <c r="AP2022" s="227"/>
      <c r="AQ2022" s="227"/>
      <c r="AR2022" s="227"/>
      <c r="AS2022" s="227"/>
      <c r="AT2022" s="227"/>
    </row>
    <row r="2023" spans="1:46" s="59" customFormat="1" x14ac:dyDescent="0.2">
      <c r="A2023" s="137" t="s">
        <v>410</v>
      </c>
      <c r="B2023" s="65">
        <v>921</v>
      </c>
      <c r="C2023" s="64" t="s">
        <v>49</v>
      </c>
      <c r="D2023" s="64" t="s">
        <v>54</v>
      </c>
      <c r="E2023" s="27" t="s">
        <v>510</v>
      </c>
      <c r="F2023" s="64" t="s">
        <v>124</v>
      </c>
      <c r="G2023" s="93">
        <v>8516</v>
      </c>
      <c r="H2023" s="94">
        <v>8516</v>
      </c>
      <c r="I2023" s="227"/>
      <c r="J2023" s="227"/>
      <c r="K2023" s="227"/>
      <c r="L2023" s="227"/>
      <c r="M2023" s="227"/>
      <c r="N2023" s="227"/>
      <c r="O2023" s="227"/>
      <c r="P2023" s="227"/>
      <c r="Q2023" s="227"/>
      <c r="R2023" s="227"/>
      <c r="S2023" s="227"/>
      <c r="T2023" s="227"/>
      <c r="U2023" s="227"/>
      <c r="V2023" s="227"/>
      <c r="W2023" s="227"/>
      <c r="X2023" s="227"/>
      <c r="Y2023" s="227"/>
      <c r="Z2023" s="227"/>
      <c r="AA2023" s="227"/>
      <c r="AB2023" s="227"/>
      <c r="AC2023" s="227"/>
      <c r="AD2023" s="227"/>
      <c r="AE2023" s="227"/>
      <c r="AF2023" s="227"/>
      <c r="AG2023" s="227"/>
      <c r="AH2023" s="227"/>
      <c r="AI2023" s="227"/>
      <c r="AJ2023" s="227"/>
      <c r="AK2023" s="227"/>
      <c r="AL2023" s="227"/>
      <c r="AM2023" s="227"/>
      <c r="AN2023" s="227"/>
      <c r="AO2023" s="227"/>
      <c r="AP2023" s="227"/>
      <c r="AQ2023" s="227"/>
      <c r="AR2023" s="227"/>
      <c r="AS2023" s="227"/>
      <c r="AT2023" s="227"/>
    </row>
    <row r="2024" spans="1:46" s="59" customFormat="1" ht="31.5" x14ac:dyDescent="0.2">
      <c r="A2024" s="137" t="s">
        <v>122</v>
      </c>
      <c r="B2024" s="65">
        <v>921</v>
      </c>
      <c r="C2024" s="64" t="s">
        <v>49</v>
      </c>
      <c r="D2024" s="64" t="s">
        <v>54</v>
      </c>
      <c r="E2024" s="27" t="s">
        <v>510</v>
      </c>
      <c r="F2024" s="64" t="s">
        <v>125</v>
      </c>
      <c r="G2024" s="93">
        <v>2582</v>
      </c>
      <c r="H2024" s="94">
        <v>2582</v>
      </c>
      <c r="I2024" s="227"/>
      <c r="J2024" s="227"/>
      <c r="K2024" s="227"/>
      <c r="L2024" s="227"/>
      <c r="M2024" s="227"/>
      <c r="N2024" s="227"/>
      <c r="O2024" s="227"/>
      <c r="P2024" s="227"/>
      <c r="Q2024" s="227"/>
      <c r="R2024" s="227"/>
      <c r="S2024" s="227"/>
      <c r="T2024" s="227"/>
      <c r="U2024" s="227"/>
      <c r="V2024" s="227"/>
      <c r="W2024" s="227"/>
      <c r="X2024" s="227"/>
      <c r="Y2024" s="227"/>
      <c r="Z2024" s="227"/>
      <c r="AA2024" s="227"/>
      <c r="AB2024" s="227"/>
      <c r="AC2024" s="227"/>
      <c r="AD2024" s="227"/>
      <c r="AE2024" s="227"/>
      <c r="AF2024" s="227"/>
      <c r="AG2024" s="227"/>
      <c r="AH2024" s="227"/>
      <c r="AI2024" s="227"/>
      <c r="AJ2024" s="227"/>
      <c r="AK2024" s="227"/>
      <c r="AL2024" s="227"/>
      <c r="AM2024" s="227"/>
      <c r="AN2024" s="227"/>
      <c r="AO2024" s="227"/>
      <c r="AP2024" s="227"/>
      <c r="AQ2024" s="227"/>
      <c r="AR2024" s="227"/>
      <c r="AS2024" s="227"/>
      <c r="AT2024" s="227"/>
    </row>
    <row r="2025" spans="1:46" s="59" customFormat="1" ht="47.25" x14ac:dyDescent="0.2">
      <c r="A2025" s="137" t="s">
        <v>202</v>
      </c>
      <c r="B2025" s="65">
        <v>921</v>
      </c>
      <c r="C2025" s="64" t="s">
        <v>49</v>
      </c>
      <c r="D2025" s="64" t="s">
        <v>54</v>
      </c>
      <c r="E2025" s="27" t="s">
        <v>510</v>
      </c>
      <c r="F2025" s="64" t="s">
        <v>205</v>
      </c>
      <c r="G2025" s="93">
        <v>3352</v>
      </c>
      <c r="H2025" s="94">
        <v>3352</v>
      </c>
      <c r="I2025" s="227"/>
      <c r="J2025" s="227"/>
      <c r="K2025" s="227"/>
      <c r="L2025" s="227"/>
      <c r="M2025" s="227"/>
      <c r="N2025" s="227"/>
      <c r="O2025" s="227"/>
      <c r="P2025" s="227"/>
      <c r="Q2025" s="227"/>
      <c r="R2025" s="227"/>
      <c r="S2025" s="227"/>
      <c r="T2025" s="227"/>
      <c r="U2025" s="227"/>
      <c r="V2025" s="227"/>
      <c r="W2025" s="227"/>
      <c r="X2025" s="227"/>
      <c r="Y2025" s="227"/>
      <c r="Z2025" s="227"/>
      <c r="AA2025" s="227"/>
      <c r="AB2025" s="227"/>
      <c r="AC2025" s="227"/>
      <c r="AD2025" s="227"/>
      <c r="AE2025" s="227"/>
      <c r="AF2025" s="227"/>
      <c r="AG2025" s="227"/>
      <c r="AH2025" s="227"/>
      <c r="AI2025" s="227"/>
      <c r="AJ2025" s="227"/>
      <c r="AK2025" s="227"/>
      <c r="AL2025" s="227"/>
      <c r="AM2025" s="227"/>
      <c r="AN2025" s="227"/>
      <c r="AO2025" s="227"/>
      <c r="AP2025" s="227"/>
      <c r="AQ2025" s="227"/>
      <c r="AR2025" s="227"/>
      <c r="AS2025" s="227"/>
      <c r="AT2025" s="227"/>
    </row>
    <row r="2026" spans="1:46" s="59" customFormat="1" ht="31.5" x14ac:dyDescent="0.2">
      <c r="A2026" s="137" t="s">
        <v>22</v>
      </c>
      <c r="B2026" s="65">
        <v>921</v>
      </c>
      <c r="C2026" s="64" t="s">
        <v>60</v>
      </c>
      <c r="D2026" s="64" t="s">
        <v>54</v>
      </c>
      <c r="E2026" s="27" t="s">
        <v>510</v>
      </c>
      <c r="F2026" s="64">
        <v>200</v>
      </c>
      <c r="G2026" s="93">
        <f t="shared" ref="G2026:H2026" si="543">G2027</f>
        <v>5595</v>
      </c>
      <c r="H2026" s="94">
        <f t="shared" si="543"/>
        <v>5595</v>
      </c>
      <c r="I2026" s="227"/>
      <c r="J2026" s="227"/>
      <c r="K2026" s="227"/>
      <c r="L2026" s="227"/>
      <c r="M2026" s="227"/>
      <c r="N2026" s="227"/>
      <c r="O2026" s="227"/>
      <c r="P2026" s="227"/>
      <c r="Q2026" s="227"/>
      <c r="R2026" s="227"/>
      <c r="S2026" s="227"/>
      <c r="T2026" s="227"/>
      <c r="U2026" s="227"/>
      <c r="V2026" s="227"/>
      <c r="W2026" s="227"/>
      <c r="X2026" s="227"/>
      <c r="Y2026" s="227"/>
      <c r="Z2026" s="227"/>
      <c r="AA2026" s="227"/>
      <c r="AB2026" s="227"/>
      <c r="AC2026" s="227"/>
      <c r="AD2026" s="227"/>
      <c r="AE2026" s="227"/>
      <c r="AF2026" s="227"/>
      <c r="AG2026" s="227"/>
      <c r="AH2026" s="227"/>
      <c r="AI2026" s="227"/>
      <c r="AJ2026" s="227"/>
      <c r="AK2026" s="227"/>
      <c r="AL2026" s="227"/>
      <c r="AM2026" s="227"/>
      <c r="AN2026" s="227"/>
      <c r="AO2026" s="227"/>
      <c r="AP2026" s="227"/>
      <c r="AQ2026" s="227"/>
      <c r="AR2026" s="227"/>
      <c r="AS2026" s="227"/>
      <c r="AT2026" s="227"/>
    </row>
    <row r="2027" spans="1:46" s="59" customFormat="1" ht="31.5" x14ac:dyDescent="0.2">
      <c r="A2027" s="137" t="s">
        <v>17</v>
      </c>
      <c r="B2027" s="65">
        <v>921</v>
      </c>
      <c r="C2027" s="64" t="s">
        <v>49</v>
      </c>
      <c r="D2027" s="64" t="s">
        <v>54</v>
      </c>
      <c r="E2027" s="27" t="s">
        <v>510</v>
      </c>
      <c r="F2027" s="64">
        <v>240</v>
      </c>
      <c r="G2027" s="93">
        <f t="shared" ref="G2027" si="544">G2028+G2029</f>
        <v>5595</v>
      </c>
      <c r="H2027" s="94">
        <f t="shared" ref="H2027" si="545">H2028+H2029</f>
        <v>5595</v>
      </c>
      <c r="I2027" s="227"/>
      <c r="J2027" s="227"/>
      <c r="K2027" s="227"/>
      <c r="L2027" s="227"/>
      <c r="M2027" s="227"/>
      <c r="N2027" s="227"/>
      <c r="O2027" s="227"/>
      <c r="P2027" s="227"/>
      <c r="Q2027" s="227"/>
      <c r="R2027" s="227"/>
      <c r="S2027" s="227"/>
      <c r="T2027" s="227"/>
      <c r="U2027" s="227"/>
      <c r="V2027" s="227"/>
      <c r="W2027" s="227"/>
      <c r="X2027" s="227"/>
      <c r="Y2027" s="227"/>
      <c r="Z2027" s="227"/>
      <c r="AA2027" s="227"/>
      <c r="AB2027" s="227"/>
      <c r="AC2027" s="227"/>
      <c r="AD2027" s="227"/>
      <c r="AE2027" s="227"/>
      <c r="AF2027" s="227"/>
      <c r="AG2027" s="227"/>
      <c r="AH2027" s="227"/>
      <c r="AI2027" s="227"/>
      <c r="AJ2027" s="227"/>
      <c r="AK2027" s="227"/>
      <c r="AL2027" s="227"/>
      <c r="AM2027" s="227"/>
      <c r="AN2027" s="227"/>
      <c r="AO2027" s="227"/>
      <c r="AP2027" s="227"/>
      <c r="AQ2027" s="227"/>
      <c r="AR2027" s="227"/>
      <c r="AS2027" s="227"/>
      <c r="AT2027" s="227"/>
    </row>
    <row r="2028" spans="1:46" s="59" customFormat="1" ht="31.5" x14ac:dyDescent="0.2">
      <c r="A2028" s="137" t="s">
        <v>467</v>
      </c>
      <c r="B2028" s="65">
        <v>921</v>
      </c>
      <c r="C2028" s="64" t="s">
        <v>49</v>
      </c>
      <c r="D2028" s="64" t="s">
        <v>54</v>
      </c>
      <c r="E2028" s="27" t="s">
        <v>510</v>
      </c>
      <c r="F2028" s="64" t="s">
        <v>468</v>
      </c>
      <c r="G2028" s="93">
        <v>1251</v>
      </c>
      <c r="H2028" s="94">
        <v>1251</v>
      </c>
      <c r="I2028" s="227"/>
      <c r="J2028" s="227"/>
      <c r="K2028" s="227"/>
      <c r="L2028" s="227"/>
      <c r="M2028" s="227"/>
      <c r="N2028" s="227"/>
      <c r="O2028" s="227"/>
      <c r="P2028" s="227"/>
      <c r="Q2028" s="227"/>
      <c r="R2028" s="227"/>
      <c r="S2028" s="227"/>
      <c r="T2028" s="227"/>
      <c r="U2028" s="227"/>
      <c r="V2028" s="227"/>
      <c r="W2028" s="227"/>
      <c r="X2028" s="227"/>
      <c r="Y2028" s="227"/>
      <c r="Z2028" s="227"/>
      <c r="AA2028" s="227"/>
      <c r="AB2028" s="227"/>
      <c r="AC2028" s="227"/>
      <c r="AD2028" s="227"/>
      <c r="AE2028" s="227"/>
      <c r="AF2028" s="227"/>
      <c r="AG2028" s="227"/>
      <c r="AH2028" s="227"/>
      <c r="AI2028" s="227"/>
      <c r="AJ2028" s="227"/>
      <c r="AK2028" s="227"/>
      <c r="AL2028" s="227"/>
      <c r="AM2028" s="227"/>
      <c r="AN2028" s="227"/>
      <c r="AO2028" s="227"/>
      <c r="AP2028" s="227"/>
      <c r="AQ2028" s="227"/>
      <c r="AR2028" s="227"/>
      <c r="AS2028" s="227"/>
      <c r="AT2028" s="227"/>
    </row>
    <row r="2029" spans="1:46" s="59" customFormat="1" x14ac:dyDescent="0.2">
      <c r="A2029" s="137" t="s">
        <v>826</v>
      </c>
      <c r="B2029" s="65">
        <v>921</v>
      </c>
      <c r="C2029" s="64" t="s">
        <v>49</v>
      </c>
      <c r="D2029" s="64" t="s">
        <v>54</v>
      </c>
      <c r="E2029" s="27" t="s">
        <v>510</v>
      </c>
      <c r="F2029" s="64" t="s">
        <v>126</v>
      </c>
      <c r="G2029" s="93">
        <v>4344</v>
      </c>
      <c r="H2029" s="94">
        <v>4344</v>
      </c>
      <c r="I2029" s="227"/>
      <c r="J2029" s="227"/>
      <c r="K2029" s="227"/>
      <c r="L2029" s="227"/>
      <c r="M2029" s="227"/>
      <c r="N2029" s="227"/>
      <c r="O2029" s="227"/>
      <c r="P2029" s="227"/>
      <c r="Q2029" s="227"/>
      <c r="R2029" s="227"/>
      <c r="S2029" s="227"/>
      <c r="T2029" s="227"/>
      <c r="U2029" s="227"/>
      <c r="V2029" s="227"/>
      <c r="W2029" s="227"/>
      <c r="X2029" s="227"/>
      <c r="Y2029" s="227"/>
      <c r="Z2029" s="227"/>
      <c r="AA2029" s="227"/>
      <c r="AB2029" s="227"/>
      <c r="AC2029" s="227"/>
      <c r="AD2029" s="227"/>
      <c r="AE2029" s="227"/>
      <c r="AF2029" s="227"/>
      <c r="AG2029" s="227"/>
      <c r="AH2029" s="227"/>
      <c r="AI2029" s="227"/>
      <c r="AJ2029" s="227"/>
      <c r="AK2029" s="227"/>
      <c r="AL2029" s="227"/>
      <c r="AM2029" s="227"/>
      <c r="AN2029" s="227"/>
      <c r="AO2029" s="227"/>
      <c r="AP2029" s="227"/>
      <c r="AQ2029" s="227"/>
      <c r="AR2029" s="227"/>
      <c r="AS2029" s="227"/>
      <c r="AT2029" s="227"/>
    </row>
    <row r="2030" spans="1:46" s="119" customFormat="1" x14ac:dyDescent="0.2">
      <c r="A2030" s="135" t="s">
        <v>78</v>
      </c>
      <c r="B2030" s="2">
        <v>921</v>
      </c>
      <c r="C2030" s="15" t="s">
        <v>79</v>
      </c>
      <c r="D2030" s="15"/>
      <c r="E2030" s="15"/>
      <c r="F2030" s="15"/>
      <c r="G2030" s="71">
        <f>G2031</f>
        <v>10500</v>
      </c>
      <c r="H2030" s="82">
        <f>H2031</f>
        <v>10500</v>
      </c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</row>
    <row r="2031" spans="1:46" s="90" customFormat="1" x14ac:dyDescent="0.2">
      <c r="A2031" s="135" t="s">
        <v>199</v>
      </c>
      <c r="B2031" s="2">
        <v>921</v>
      </c>
      <c r="C2031" s="2" t="s">
        <v>79</v>
      </c>
      <c r="D2031" s="2" t="s">
        <v>53</v>
      </c>
      <c r="E2031" s="15"/>
      <c r="F2031" s="15"/>
      <c r="G2031" s="71">
        <f>G2032</f>
        <v>10500</v>
      </c>
      <c r="H2031" s="82">
        <f>H2032</f>
        <v>10500</v>
      </c>
      <c r="I2031" s="225"/>
      <c r="J2031" s="225"/>
      <c r="K2031" s="225"/>
      <c r="L2031" s="225"/>
      <c r="M2031" s="225"/>
      <c r="N2031" s="225"/>
      <c r="O2031" s="225"/>
      <c r="P2031" s="225"/>
      <c r="Q2031" s="225"/>
      <c r="R2031" s="225"/>
      <c r="S2031" s="225"/>
      <c r="T2031" s="225"/>
      <c r="U2031" s="225"/>
      <c r="V2031" s="225"/>
      <c r="W2031" s="225"/>
      <c r="X2031" s="225"/>
      <c r="Y2031" s="225"/>
      <c r="Z2031" s="225"/>
      <c r="AA2031" s="225"/>
      <c r="AB2031" s="225"/>
      <c r="AC2031" s="225"/>
      <c r="AD2031" s="225"/>
      <c r="AE2031" s="225"/>
      <c r="AF2031" s="225"/>
      <c r="AG2031" s="225"/>
      <c r="AH2031" s="225"/>
      <c r="AI2031" s="225"/>
      <c r="AJ2031" s="225"/>
      <c r="AK2031" s="225"/>
      <c r="AL2031" s="225"/>
      <c r="AM2031" s="225"/>
      <c r="AN2031" s="225"/>
      <c r="AO2031" s="225"/>
      <c r="AP2031" s="225"/>
      <c r="AQ2031" s="225"/>
      <c r="AR2031" s="225"/>
      <c r="AS2031" s="225"/>
      <c r="AT2031" s="225"/>
    </row>
    <row r="2032" spans="1:46" s="109" customFormat="1" ht="47.25" x14ac:dyDescent="0.2">
      <c r="A2032" s="135" t="s">
        <v>688</v>
      </c>
      <c r="B2032" s="2">
        <v>921</v>
      </c>
      <c r="C2032" s="15" t="s">
        <v>79</v>
      </c>
      <c r="D2032" s="15" t="s">
        <v>53</v>
      </c>
      <c r="E2032" s="24" t="s">
        <v>301</v>
      </c>
      <c r="F2032" s="32"/>
      <c r="G2032" s="71">
        <f t="shared" ref="G2032:H2032" si="546">G2033</f>
        <v>10500</v>
      </c>
      <c r="H2032" s="82">
        <f t="shared" si="546"/>
        <v>10500</v>
      </c>
      <c r="I2032" s="226"/>
      <c r="J2032" s="226"/>
      <c r="K2032" s="226"/>
      <c r="L2032" s="226"/>
      <c r="M2032" s="226"/>
      <c r="N2032" s="226"/>
      <c r="O2032" s="226"/>
      <c r="P2032" s="226"/>
      <c r="Q2032" s="226"/>
      <c r="R2032" s="226"/>
      <c r="S2032" s="226"/>
      <c r="T2032" s="226"/>
      <c r="U2032" s="226"/>
      <c r="V2032" s="226"/>
      <c r="W2032" s="226"/>
      <c r="X2032" s="226"/>
      <c r="Y2032" s="226"/>
      <c r="Z2032" s="226"/>
      <c r="AA2032" s="226"/>
      <c r="AB2032" s="226"/>
      <c r="AC2032" s="226"/>
      <c r="AD2032" s="226"/>
      <c r="AE2032" s="226"/>
      <c r="AF2032" s="226"/>
      <c r="AG2032" s="226"/>
      <c r="AH2032" s="226"/>
      <c r="AI2032" s="226"/>
      <c r="AJ2032" s="226"/>
      <c r="AK2032" s="226"/>
      <c r="AL2032" s="226"/>
      <c r="AM2032" s="226"/>
      <c r="AN2032" s="226"/>
      <c r="AO2032" s="226"/>
      <c r="AP2032" s="226"/>
      <c r="AQ2032" s="226"/>
      <c r="AR2032" s="226"/>
      <c r="AS2032" s="226"/>
      <c r="AT2032" s="226"/>
    </row>
    <row r="2033" spans="1:16304" s="109" customFormat="1" ht="19.5" x14ac:dyDescent="0.2">
      <c r="A2033" s="141" t="s">
        <v>689</v>
      </c>
      <c r="B2033" s="1">
        <v>921</v>
      </c>
      <c r="C2033" s="63" t="s">
        <v>79</v>
      </c>
      <c r="D2033" s="63" t="s">
        <v>53</v>
      </c>
      <c r="E2033" s="63" t="s">
        <v>687</v>
      </c>
      <c r="F2033" s="63"/>
      <c r="G2033" s="100">
        <f t="shared" ref="G2033:H2033" si="547">G2034+G2039</f>
        <v>10500</v>
      </c>
      <c r="H2033" s="101">
        <f t="shared" si="547"/>
        <v>10500</v>
      </c>
      <c r="I2033" s="229"/>
      <c r="J2033" s="229"/>
      <c r="K2033" s="229"/>
      <c r="L2033" s="229"/>
      <c r="M2033" s="229"/>
      <c r="N2033" s="229"/>
      <c r="O2033" s="229"/>
      <c r="P2033" s="229"/>
      <c r="Q2033" s="229"/>
      <c r="R2033" s="229"/>
      <c r="S2033" s="229"/>
      <c r="T2033" s="229"/>
      <c r="U2033" s="229"/>
      <c r="V2033" s="229"/>
      <c r="W2033" s="229"/>
      <c r="X2033" s="229"/>
      <c r="Y2033" s="229"/>
      <c r="Z2033" s="229"/>
      <c r="AA2033" s="229"/>
      <c r="AB2033" s="229"/>
      <c r="AC2033" s="229"/>
      <c r="AD2033" s="229"/>
      <c r="AE2033" s="229"/>
      <c r="AF2033" s="229"/>
      <c r="AG2033" s="229"/>
      <c r="AH2033" s="229"/>
      <c r="AI2033" s="229"/>
      <c r="AJ2033" s="229"/>
      <c r="AK2033" s="229"/>
      <c r="AL2033" s="229"/>
      <c r="AM2033" s="229"/>
      <c r="AN2033" s="229"/>
      <c r="AO2033" s="229"/>
      <c r="AP2033" s="229"/>
      <c r="AQ2033" s="229"/>
      <c r="AR2033" s="229"/>
      <c r="AS2033" s="229"/>
      <c r="AT2033" s="229"/>
      <c r="AU2033" s="105"/>
      <c r="AV2033" s="105"/>
      <c r="AW2033" s="105"/>
      <c r="AX2033" s="105"/>
      <c r="AY2033" s="105"/>
      <c r="AZ2033" s="105"/>
      <c r="BA2033" s="105"/>
      <c r="BB2033" s="105"/>
      <c r="BC2033" s="105"/>
      <c r="BD2033" s="105"/>
      <c r="BE2033" s="105"/>
      <c r="BF2033" s="105"/>
      <c r="BG2033" s="105"/>
      <c r="BH2033" s="105"/>
      <c r="BI2033" s="105"/>
      <c r="BJ2033" s="105"/>
      <c r="BK2033" s="105"/>
      <c r="BL2033" s="105"/>
      <c r="BM2033" s="105"/>
      <c r="BN2033" s="105"/>
      <c r="BO2033" s="105"/>
      <c r="BP2033" s="105"/>
      <c r="BQ2033" s="105"/>
      <c r="BR2033" s="105"/>
      <c r="BS2033" s="105"/>
      <c r="BT2033" s="105"/>
      <c r="BU2033" s="105"/>
      <c r="BV2033" s="105"/>
      <c r="BW2033" s="105"/>
      <c r="BX2033" s="105"/>
      <c r="BY2033" s="105"/>
      <c r="BZ2033" s="105"/>
      <c r="CA2033" s="105"/>
      <c r="CB2033" s="105"/>
      <c r="CC2033" s="105"/>
      <c r="CD2033" s="105"/>
      <c r="CE2033" s="105"/>
      <c r="CF2033" s="105"/>
      <c r="CG2033" s="105"/>
      <c r="CH2033" s="105"/>
      <c r="CI2033" s="105"/>
      <c r="CJ2033" s="105"/>
      <c r="CK2033" s="105"/>
      <c r="CL2033" s="105"/>
      <c r="CM2033" s="105"/>
      <c r="CN2033" s="105"/>
      <c r="CO2033" s="105"/>
      <c r="CP2033" s="105"/>
      <c r="CQ2033" s="105"/>
      <c r="CR2033" s="105"/>
      <c r="CS2033" s="105"/>
      <c r="CT2033" s="105"/>
      <c r="CU2033" s="105"/>
      <c r="CV2033" s="105"/>
      <c r="CW2033" s="105"/>
      <c r="CX2033" s="105"/>
      <c r="CY2033" s="105"/>
      <c r="CZ2033" s="105"/>
      <c r="DA2033" s="105"/>
      <c r="DB2033" s="105"/>
      <c r="DC2033" s="105"/>
      <c r="DD2033" s="105"/>
      <c r="DE2033" s="105"/>
      <c r="DF2033" s="105"/>
      <c r="DG2033" s="105"/>
      <c r="DH2033" s="105"/>
      <c r="DI2033" s="105"/>
      <c r="DJ2033" s="105"/>
      <c r="DK2033" s="105"/>
      <c r="DL2033" s="105"/>
      <c r="DM2033" s="105"/>
      <c r="DN2033" s="105"/>
      <c r="DO2033" s="105"/>
      <c r="DP2033" s="105"/>
      <c r="DQ2033" s="105"/>
      <c r="DR2033" s="105"/>
      <c r="DS2033" s="105"/>
      <c r="DT2033" s="105"/>
      <c r="DU2033" s="105"/>
      <c r="DV2033" s="105"/>
      <c r="DW2033" s="105"/>
      <c r="DX2033" s="105"/>
      <c r="DY2033" s="105"/>
      <c r="DZ2033" s="105"/>
      <c r="EA2033" s="105"/>
      <c r="EB2033" s="105"/>
      <c r="EC2033" s="105"/>
      <c r="ED2033" s="105"/>
      <c r="EE2033" s="105"/>
      <c r="EF2033" s="105"/>
      <c r="EG2033" s="105"/>
      <c r="EH2033" s="105"/>
      <c r="EI2033" s="105"/>
      <c r="EJ2033" s="105"/>
      <c r="EK2033" s="105"/>
      <c r="EL2033" s="105"/>
      <c r="EM2033" s="105"/>
      <c r="EN2033" s="105"/>
      <c r="EO2033" s="105"/>
      <c r="EP2033" s="105"/>
      <c r="EQ2033" s="105"/>
      <c r="ER2033" s="105"/>
      <c r="ES2033" s="105"/>
      <c r="ET2033" s="105"/>
      <c r="EU2033" s="105"/>
      <c r="EV2033" s="105"/>
      <c r="EW2033" s="105"/>
      <c r="EX2033" s="105"/>
      <c r="EY2033" s="105"/>
      <c r="EZ2033" s="105"/>
      <c r="FA2033" s="105"/>
      <c r="FB2033" s="105"/>
      <c r="FC2033" s="105"/>
      <c r="FD2033" s="105"/>
      <c r="FE2033" s="105"/>
      <c r="FF2033" s="105"/>
      <c r="FG2033" s="105"/>
      <c r="FH2033" s="105"/>
      <c r="FI2033" s="105"/>
      <c r="FJ2033" s="105"/>
      <c r="FK2033" s="105"/>
      <c r="FL2033" s="105"/>
      <c r="FM2033" s="105"/>
      <c r="FN2033" s="105"/>
      <c r="FO2033" s="105"/>
      <c r="FP2033" s="105"/>
      <c r="FQ2033" s="105"/>
      <c r="FR2033" s="105"/>
      <c r="FS2033" s="105"/>
      <c r="FT2033" s="105"/>
      <c r="FU2033" s="105"/>
      <c r="FV2033" s="105"/>
      <c r="FW2033" s="105"/>
      <c r="FX2033" s="105"/>
      <c r="FY2033" s="105"/>
      <c r="FZ2033" s="105"/>
      <c r="GA2033" s="105"/>
      <c r="GB2033" s="105"/>
      <c r="GC2033" s="105"/>
      <c r="GD2033" s="105"/>
      <c r="GE2033" s="105"/>
      <c r="GF2033" s="105"/>
      <c r="GG2033" s="105"/>
      <c r="GH2033" s="105"/>
      <c r="GI2033" s="105"/>
      <c r="GJ2033" s="105"/>
      <c r="GK2033" s="105"/>
      <c r="GL2033" s="105"/>
      <c r="GM2033" s="105"/>
      <c r="GN2033" s="105"/>
      <c r="GO2033" s="105"/>
      <c r="GP2033" s="105"/>
      <c r="GQ2033" s="105"/>
      <c r="GR2033" s="105"/>
      <c r="GS2033" s="105"/>
      <c r="GT2033" s="105"/>
      <c r="GU2033" s="105"/>
      <c r="GV2033" s="105"/>
      <c r="GW2033" s="105"/>
      <c r="GX2033" s="105"/>
      <c r="GY2033" s="105"/>
      <c r="GZ2033" s="105"/>
      <c r="HA2033" s="105"/>
      <c r="HB2033" s="105"/>
      <c r="HC2033" s="105"/>
      <c r="HD2033" s="105"/>
      <c r="HE2033" s="105"/>
      <c r="HF2033" s="105"/>
      <c r="HG2033" s="105"/>
      <c r="HH2033" s="105"/>
      <c r="HI2033" s="105"/>
      <c r="HJ2033" s="105"/>
      <c r="HK2033" s="105"/>
      <c r="HL2033" s="105"/>
      <c r="HM2033" s="105"/>
      <c r="HN2033" s="105"/>
      <c r="HO2033" s="105"/>
      <c r="HP2033" s="105"/>
      <c r="HQ2033" s="105"/>
      <c r="HR2033" s="105"/>
      <c r="HS2033" s="105"/>
      <c r="HT2033" s="105"/>
      <c r="HU2033" s="105"/>
      <c r="HV2033" s="105"/>
      <c r="HW2033" s="105"/>
      <c r="HX2033" s="105"/>
      <c r="HY2033" s="105"/>
      <c r="HZ2033" s="105"/>
      <c r="IA2033" s="105"/>
      <c r="IB2033" s="105"/>
      <c r="IC2033" s="105"/>
      <c r="ID2033" s="105"/>
      <c r="IE2033" s="105"/>
      <c r="IF2033" s="105"/>
      <c r="IG2033" s="105"/>
      <c r="IH2033" s="105"/>
      <c r="II2033" s="105"/>
      <c r="IJ2033" s="105"/>
      <c r="IK2033" s="105"/>
      <c r="IL2033" s="105"/>
      <c r="IM2033" s="105"/>
      <c r="IN2033" s="105"/>
      <c r="IO2033" s="105"/>
      <c r="IP2033" s="105"/>
      <c r="IQ2033" s="105"/>
      <c r="IR2033" s="105"/>
      <c r="IS2033" s="105"/>
      <c r="IT2033" s="105"/>
      <c r="IU2033" s="105"/>
      <c r="IV2033" s="105"/>
      <c r="IW2033" s="105"/>
      <c r="IX2033" s="105"/>
      <c r="IY2033" s="105"/>
      <c r="IZ2033" s="105"/>
      <c r="JA2033" s="105"/>
      <c r="JB2033" s="105"/>
      <c r="JC2033" s="105"/>
      <c r="JD2033" s="105"/>
      <c r="JE2033" s="105"/>
      <c r="JF2033" s="105"/>
      <c r="JG2033" s="105"/>
      <c r="JH2033" s="105"/>
      <c r="JI2033" s="105"/>
      <c r="JJ2033" s="105"/>
      <c r="JK2033" s="105"/>
      <c r="JL2033" s="105"/>
      <c r="JM2033" s="105"/>
      <c r="JN2033" s="105"/>
      <c r="JO2033" s="105"/>
      <c r="JP2033" s="105"/>
      <c r="JQ2033" s="105"/>
      <c r="JR2033" s="105"/>
      <c r="JS2033" s="105"/>
      <c r="JT2033" s="105"/>
      <c r="JU2033" s="105"/>
      <c r="JV2033" s="105"/>
      <c r="JW2033" s="105"/>
      <c r="JX2033" s="105"/>
      <c r="JY2033" s="105"/>
      <c r="JZ2033" s="105"/>
      <c r="KA2033" s="105"/>
      <c r="KB2033" s="105"/>
      <c r="KC2033" s="105"/>
      <c r="KD2033" s="105"/>
      <c r="KE2033" s="105"/>
      <c r="KF2033" s="105"/>
      <c r="KG2033" s="105"/>
      <c r="KH2033" s="105"/>
      <c r="KI2033" s="105"/>
      <c r="KJ2033" s="105"/>
      <c r="KK2033" s="105"/>
      <c r="KL2033" s="105"/>
      <c r="KM2033" s="105"/>
      <c r="KN2033" s="105"/>
      <c r="KO2033" s="105"/>
      <c r="KP2033" s="105"/>
      <c r="KQ2033" s="105"/>
      <c r="KR2033" s="105"/>
      <c r="KS2033" s="105"/>
      <c r="KT2033" s="105"/>
      <c r="KU2033" s="105"/>
      <c r="KV2033" s="105"/>
      <c r="KW2033" s="105"/>
      <c r="KX2033" s="105"/>
      <c r="KY2033" s="105"/>
      <c r="KZ2033" s="105"/>
      <c r="LA2033" s="105"/>
      <c r="LB2033" s="105"/>
      <c r="LC2033" s="105"/>
      <c r="LD2033" s="105"/>
      <c r="LE2033" s="105"/>
      <c r="LF2033" s="105"/>
      <c r="LG2033" s="105"/>
      <c r="LH2033" s="105"/>
      <c r="LI2033" s="105"/>
      <c r="LJ2033" s="105"/>
      <c r="LK2033" s="105"/>
      <c r="LL2033" s="105"/>
      <c r="LM2033" s="105"/>
      <c r="LN2033" s="105"/>
      <c r="LO2033" s="105"/>
      <c r="LP2033" s="105"/>
      <c r="LQ2033" s="105"/>
      <c r="LR2033" s="105"/>
      <c r="LS2033" s="105"/>
      <c r="LT2033" s="105"/>
      <c r="LU2033" s="105"/>
      <c r="LV2033" s="105"/>
      <c r="LW2033" s="105"/>
      <c r="LX2033" s="105"/>
      <c r="LY2033" s="105"/>
      <c r="LZ2033" s="105"/>
      <c r="MA2033" s="105"/>
      <c r="MB2033" s="105"/>
      <c r="MC2033" s="105"/>
      <c r="MD2033" s="105"/>
      <c r="ME2033" s="105"/>
      <c r="MF2033" s="105"/>
      <c r="MG2033" s="105"/>
      <c r="MH2033" s="105"/>
      <c r="MI2033" s="105"/>
      <c r="MJ2033" s="105"/>
      <c r="MK2033" s="105"/>
      <c r="ML2033" s="105"/>
      <c r="MM2033" s="105"/>
      <c r="MN2033" s="105"/>
      <c r="MO2033" s="105"/>
      <c r="MP2033" s="105"/>
      <c r="MQ2033" s="105"/>
      <c r="MR2033" s="105"/>
      <c r="MS2033" s="105"/>
      <c r="MT2033" s="105"/>
      <c r="MU2033" s="105"/>
      <c r="MV2033" s="105"/>
      <c r="MW2033" s="105"/>
      <c r="MX2033" s="105"/>
      <c r="MY2033" s="105"/>
      <c r="MZ2033" s="105"/>
      <c r="NA2033" s="105"/>
      <c r="NB2033" s="105"/>
      <c r="NC2033" s="105"/>
      <c r="ND2033" s="105"/>
      <c r="NE2033" s="105"/>
      <c r="NF2033" s="105"/>
      <c r="NG2033" s="105"/>
      <c r="NH2033" s="105"/>
      <c r="NI2033" s="105"/>
      <c r="NJ2033" s="105"/>
      <c r="NK2033" s="105"/>
      <c r="NL2033" s="105"/>
      <c r="NM2033" s="105"/>
      <c r="NN2033" s="105"/>
      <c r="NO2033" s="105"/>
      <c r="NP2033" s="105"/>
      <c r="NQ2033" s="105"/>
      <c r="NR2033" s="105"/>
      <c r="NS2033" s="105"/>
      <c r="NT2033" s="105"/>
      <c r="NU2033" s="105"/>
      <c r="NV2033" s="105"/>
      <c r="NW2033" s="105"/>
      <c r="NX2033" s="105"/>
      <c r="NY2033" s="105"/>
      <c r="NZ2033" s="105"/>
      <c r="OA2033" s="105"/>
      <c r="OB2033" s="105"/>
      <c r="OC2033" s="105"/>
      <c r="OD2033" s="105"/>
      <c r="OE2033" s="105"/>
      <c r="OF2033" s="105"/>
      <c r="OG2033" s="105"/>
      <c r="OH2033" s="105"/>
      <c r="OI2033" s="105"/>
      <c r="OJ2033" s="105"/>
      <c r="OK2033" s="105"/>
      <c r="OL2033" s="105"/>
      <c r="OM2033" s="105"/>
      <c r="ON2033" s="105"/>
      <c r="OO2033" s="105"/>
      <c r="OP2033" s="105"/>
      <c r="OQ2033" s="105"/>
      <c r="OR2033" s="105"/>
      <c r="OS2033" s="105"/>
      <c r="OT2033" s="105"/>
      <c r="OU2033" s="105"/>
      <c r="OV2033" s="105"/>
      <c r="OW2033" s="105"/>
      <c r="OX2033" s="105"/>
      <c r="OY2033" s="105"/>
      <c r="OZ2033" s="105"/>
      <c r="PA2033" s="105"/>
      <c r="PB2033" s="105"/>
      <c r="PC2033" s="105"/>
      <c r="PD2033" s="105"/>
      <c r="PE2033" s="105"/>
      <c r="PF2033" s="105"/>
      <c r="PG2033" s="105"/>
      <c r="PH2033" s="105"/>
      <c r="PI2033" s="105"/>
      <c r="PJ2033" s="105"/>
      <c r="PK2033" s="105"/>
      <c r="PL2033" s="105"/>
      <c r="PM2033" s="105"/>
      <c r="PN2033" s="105"/>
      <c r="PO2033" s="105"/>
      <c r="PP2033" s="105"/>
      <c r="PQ2033" s="105"/>
      <c r="PR2033" s="105"/>
      <c r="PS2033" s="105"/>
      <c r="PT2033" s="105"/>
      <c r="PU2033" s="105"/>
      <c r="PV2033" s="105"/>
      <c r="PW2033" s="105"/>
      <c r="PX2033" s="105"/>
      <c r="PY2033" s="105"/>
      <c r="PZ2033" s="105"/>
      <c r="QA2033" s="105"/>
      <c r="QB2033" s="105"/>
      <c r="QC2033" s="105"/>
      <c r="QD2033" s="105"/>
      <c r="QE2033" s="105"/>
      <c r="QF2033" s="105"/>
      <c r="QG2033" s="105"/>
      <c r="QH2033" s="105"/>
      <c r="QI2033" s="105"/>
      <c r="QJ2033" s="105"/>
      <c r="QK2033" s="105"/>
      <c r="QL2033" s="105"/>
      <c r="QM2033" s="105"/>
      <c r="QN2033" s="105"/>
      <c r="QO2033" s="105"/>
      <c r="QP2033" s="105"/>
      <c r="QQ2033" s="105"/>
      <c r="QR2033" s="105"/>
      <c r="QS2033" s="105"/>
      <c r="QT2033" s="105"/>
      <c r="QU2033" s="105"/>
      <c r="QV2033" s="105"/>
      <c r="QW2033" s="105"/>
      <c r="QX2033" s="105"/>
      <c r="QY2033" s="105"/>
      <c r="QZ2033" s="105"/>
      <c r="RA2033" s="105"/>
      <c r="RB2033" s="105"/>
      <c r="RC2033" s="105"/>
      <c r="RD2033" s="105"/>
      <c r="RE2033" s="105"/>
      <c r="RF2033" s="105"/>
      <c r="RG2033" s="105"/>
      <c r="RH2033" s="105"/>
      <c r="RI2033" s="105"/>
      <c r="RJ2033" s="105"/>
      <c r="RK2033" s="105"/>
      <c r="RL2033" s="105"/>
      <c r="RM2033" s="105"/>
      <c r="RN2033" s="105"/>
      <c r="RO2033" s="105"/>
      <c r="RP2033" s="105"/>
      <c r="RQ2033" s="105"/>
      <c r="RR2033" s="105"/>
      <c r="RS2033" s="105"/>
      <c r="RT2033" s="105"/>
      <c r="RU2033" s="105"/>
      <c r="RV2033" s="105"/>
      <c r="RW2033" s="105"/>
      <c r="RX2033" s="105"/>
      <c r="RY2033" s="105"/>
      <c r="RZ2033" s="105"/>
      <c r="SA2033" s="105"/>
      <c r="SB2033" s="105"/>
      <c r="SC2033" s="105"/>
      <c r="SD2033" s="105"/>
      <c r="SE2033" s="105"/>
      <c r="SF2033" s="105"/>
      <c r="SG2033" s="105"/>
      <c r="SH2033" s="105"/>
      <c r="SI2033" s="105"/>
      <c r="SJ2033" s="105"/>
      <c r="SK2033" s="105"/>
      <c r="SL2033" s="105"/>
      <c r="SM2033" s="105"/>
      <c r="SN2033" s="105"/>
      <c r="SO2033" s="105"/>
      <c r="SP2033" s="105"/>
      <c r="SQ2033" s="105"/>
      <c r="SR2033" s="105"/>
      <c r="SS2033" s="105"/>
      <c r="ST2033" s="105"/>
      <c r="SU2033" s="105"/>
      <c r="SV2033" s="105"/>
      <c r="SW2033" s="105"/>
      <c r="SX2033" s="105"/>
      <c r="SY2033" s="105"/>
      <c r="SZ2033" s="105"/>
      <c r="TA2033" s="105"/>
      <c r="TB2033" s="105"/>
      <c r="TC2033" s="105"/>
      <c r="TD2033" s="105"/>
      <c r="TE2033" s="105"/>
      <c r="TF2033" s="105"/>
      <c r="TG2033" s="105"/>
      <c r="TH2033" s="105"/>
      <c r="TI2033" s="105"/>
      <c r="TJ2033" s="105"/>
      <c r="TK2033" s="105"/>
      <c r="TL2033" s="105"/>
      <c r="TM2033" s="105"/>
      <c r="TN2033" s="105"/>
      <c r="TO2033" s="105"/>
      <c r="TP2033" s="105"/>
      <c r="TQ2033" s="105"/>
      <c r="TR2033" s="105"/>
      <c r="TS2033" s="105"/>
      <c r="TT2033" s="105"/>
      <c r="TU2033" s="105"/>
      <c r="TV2033" s="105"/>
      <c r="TW2033" s="105"/>
      <c r="TX2033" s="105"/>
      <c r="TY2033" s="105"/>
      <c r="TZ2033" s="105"/>
      <c r="UA2033" s="105"/>
      <c r="UB2033" s="105"/>
      <c r="UC2033" s="105"/>
      <c r="UD2033" s="105"/>
      <c r="UE2033" s="105"/>
      <c r="UF2033" s="105"/>
      <c r="UG2033" s="105"/>
      <c r="UH2033" s="105"/>
      <c r="UI2033" s="105"/>
      <c r="UJ2033" s="105"/>
      <c r="UK2033" s="105"/>
      <c r="UL2033" s="105"/>
      <c r="UM2033" s="105"/>
      <c r="UN2033" s="105"/>
      <c r="UO2033" s="105"/>
      <c r="UP2033" s="105"/>
      <c r="UQ2033" s="105"/>
      <c r="UR2033" s="105"/>
      <c r="US2033" s="105"/>
      <c r="UT2033" s="105"/>
      <c r="UU2033" s="105"/>
      <c r="UV2033" s="105"/>
      <c r="UW2033" s="105"/>
      <c r="UX2033" s="105"/>
      <c r="UY2033" s="105"/>
      <c r="UZ2033" s="105"/>
      <c r="VA2033" s="105"/>
      <c r="VB2033" s="105"/>
      <c r="VC2033" s="105"/>
      <c r="VD2033" s="105"/>
      <c r="VE2033" s="105"/>
      <c r="VF2033" s="105"/>
      <c r="VG2033" s="105"/>
      <c r="VH2033" s="105"/>
      <c r="VI2033" s="105"/>
      <c r="VJ2033" s="105"/>
      <c r="VK2033" s="105"/>
      <c r="VL2033" s="105"/>
      <c r="VM2033" s="105"/>
      <c r="VN2033" s="105"/>
      <c r="VO2033" s="105"/>
      <c r="VP2033" s="105"/>
      <c r="VQ2033" s="105"/>
      <c r="VR2033" s="105"/>
      <c r="VS2033" s="105"/>
      <c r="VT2033" s="105"/>
      <c r="VU2033" s="105"/>
      <c r="VV2033" s="105"/>
      <c r="VW2033" s="105"/>
      <c r="VX2033" s="105"/>
      <c r="VY2033" s="105"/>
      <c r="VZ2033" s="105"/>
      <c r="WA2033" s="105"/>
      <c r="WB2033" s="105"/>
      <c r="WC2033" s="105"/>
      <c r="WD2033" s="105"/>
      <c r="WE2033" s="105"/>
      <c r="WF2033" s="105"/>
      <c r="WG2033" s="105"/>
      <c r="WH2033" s="105"/>
      <c r="WI2033" s="105"/>
      <c r="WJ2033" s="105"/>
      <c r="WK2033" s="105"/>
      <c r="WL2033" s="105"/>
      <c r="WM2033" s="105"/>
      <c r="WN2033" s="105"/>
      <c r="WO2033" s="105"/>
      <c r="WP2033" s="105"/>
      <c r="WQ2033" s="105"/>
      <c r="WR2033" s="105"/>
      <c r="WS2033" s="105"/>
      <c r="WT2033" s="105"/>
      <c r="WU2033" s="105"/>
      <c r="WV2033" s="105"/>
      <c r="WW2033" s="105"/>
      <c r="WX2033" s="105"/>
      <c r="WY2033" s="105"/>
      <c r="WZ2033" s="105"/>
      <c r="XA2033" s="105"/>
      <c r="XB2033" s="105"/>
      <c r="XC2033" s="105"/>
      <c r="XD2033" s="105"/>
      <c r="XE2033" s="105"/>
      <c r="XF2033" s="105"/>
      <c r="XG2033" s="105"/>
      <c r="XH2033" s="105"/>
      <c r="XI2033" s="105"/>
      <c r="XJ2033" s="105"/>
      <c r="XK2033" s="105"/>
      <c r="XL2033" s="105"/>
      <c r="XM2033" s="105"/>
      <c r="XN2033" s="105"/>
      <c r="XO2033" s="105"/>
      <c r="XP2033" s="105"/>
      <c r="XQ2033" s="105"/>
      <c r="XR2033" s="105"/>
      <c r="XS2033" s="105"/>
      <c r="XT2033" s="105"/>
      <c r="XU2033" s="105"/>
      <c r="XV2033" s="105"/>
      <c r="XW2033" s="105"/>
      <c r="XX2033" s="105"/>
      <c r="XY2033" s="105"/>
      <c r="XZ2033" s="105"/>
      <c r="YA2033" s="105"/>
      <c r="YB2033" s="105"/>
      <c r="YC2033" s="105"/>
      <c r="YD2033" s="105"/>
      <c r="YE2033" s="105"/>
      <c r="YF2033" s="105"/>
      <c r="YG2033" s="105"/>
      <c r="YH2033" s="105"/>
      <c r="YI2033" s="105"/>
      <c r="YJ2033" s="105"/>
      <c r="YK2033" s="105"/>
      <c r="YL2033" s="105"/>
      <c r="YM2033" s="105"/>
      <c r="YN2033" s="105"/>
      <c r="YO2033" s="105"/>
      <c r="YP2033" s="105"/>
      <c r="YQ2033" s="105"/>
      <c r="YR2033" s="105"/>
      <c r="YS2033" s="105"/>
      <c r="YT2033" s="105"/>
      <c r="YU2033" s="105"/>
      <c r="YV2033" s="105"/>
      <c r="YW2033" s="105"/>
      <c r="YX2033" s="105"/>
      <c r="YY2033" s="105"/>
      <c r="YZ2033" s="105"/>
      <c r="ZA2033" s="105"/>
      <c r="ZB2033" s="105"/>
      <c r="ZC2033" s="105"/>
      <c r="ZD2033" s="105"/>
      <c r="ZE2033" s="105"/>
      <c r="ZF2033" s="105"/>
      <c r="ZG2033" s="105"/>
      <c r="ZH2033" s="105"/>
      <c r="ZI2033" s="105"/>
      <c r="ZJ2033" s="105"/>
      <c r="ZK2033" s="105"/>
      <c r="ZL2033" s="105"/>
      <c r="ZM2033" s="105"/>
      <c r="ZN2033" s="105"/>
      <c r="ZO2033" s="105"/>
      <c r="ZP2033" s="105"/>
      <c r="ZQ2033" s="105"/>
      <c r="ZR2033" s="105"/>
      <c r="ZS2033" s="105"/>
      <c r="ZT2033" s="105"/>
      <c r="ZU2033" s="105"/>
      <c r="ZV2033" s="105"/>
      <c r="ZW2033" s="105"/>
      <c r="ZX2033" s="105"/>
      <c r="ZY2033" s="105"/>
      <c r="ZZ2033" s="105"/>
      <c r="AAA2033" s="105"/>
      <c r="AAB2033" s="105"/>
      <c r="AAC2033" s="105"/>
      <c r="AAD2033" s="105"/>
      <c r="AAE2033" s="105"/>
      <c r="AAF2033" s="105"/>
      <c r="AAG2033" s="105"/>
      <c r="AAH2033" s="105"/>
      <c r="AAI2033" s="105"/>
      <c r="AAJ2033" s="105"/>
      <c r="AAK2033" s="105"/>
      <c r="AAL2033" s="105"/>
      <c r="AAM2033" s="105"/>
      <c r="AAN2033" s="105"/>
      <c r="AAO2033" s="105"/>
      <c r="AAP2033" s="105"/>
      <c r="AAQ2033" s="105"/>
      <c r="AAR2033" s="105"/>
      <c r="AAS2033" s="105"/>
      <c r="AAT2033" s="105"/>
      <c r="AAU2033" s="105"/>
      <c r="AAV2033" s="105"/>
      <c r="AAW2033" s="105"/>
      <c r="AAX2033" s="105"/>
      <c r="AAY2033" s="105"/>
      <c r="AAZ2033" s="105"/>
      <c r="ABA2033" s="105"/>
      <c r="ABB2033" s="105"/>
      <c r="ABC2033" s="105"/>
      <c r="ABD2033" s="105"/>
      <c r="ABE2033" s="105"/>
      <c r="ABF2033" s="105"/>
      <c r="ABG2033" s="105"/>
      <c r="ABH2033" s="105"/>
      <c r="ABI2033" s="105"/>
      <c r="ABJ2033" s="105"/>
      <c r="ABK2033" s="105"/>
      <c r="ABL2033" s="105"/>
      <c r="ABM2033" s="105"/>
      <c r="ABN2033" s="105"/>
      <c r="ABO2033" s="105"/>
      <c r="ABP2033" s="105"/>
      <c r="ABQ2033" s="105"/>
      <c r="ABR2033" s="105"/>
      <c r="ABS2033" s="105"/>
      <c r="ABT2033" s="105"/>
      <c r="ABU2033" s="105"/>
      <c r="ABV2033" s="105"/>
      <c r="ABW2033" s="105"/>
      <c r="ABX2033" s="105"/>
      <c r="ABY2033" s="105"/>
      <c r="ABZ2033" s="105"/>
      <c r="ACA2033" s="105"/>
      <c r="ACB2033" s="105"/>
      <c r="ACC2033" s="105"/>
      <c r="ACD2033" s="105"/>
      <c r="ACE2033" s="105"/>
      <c r="ACF2033" s="105"/>
      <c r="ACG2033" s="105"/>
      <c r="ACH2033" s="105"/>
      <c r="ACI2033" s="105"/>
      <c r="ACJ2033" s="105"/>
      <c r="ACK2033" s="105"/>
      <c r="ACL2033" s="105"/>
      <c r="ACM2033" s="105"/>
      <c r="ACN2033" s="105"/>
      <c r="ACO2033" s="105"/>
      <c r="ACP2033" s="105"/>
      <c r="ACQ2033" s="105"/>
      <c r="ACR2033" s="105"/>
      <c r="ACS2033" s="105"/>
      <c r="ACT2033" s="105"/>
      <c r="ACU2033" s="105"/>
      <c r="ACV2033" s="105"/>
      <c r="ACW2033" s="105"/>
      <c r="ACX2033" s="105"/>
      <c r="ACY2033" s="105"/>
      <c r="ACZ2033" s="105"/>
      <c r="ADA2033" s="105"/>
      <c r="ADB2033" s="105"/>
      <c r="ADC2033" s="105"/>
      <c r="ADD2033" s="105"/>
      <c r="ADE2033" s="105"/>
      <c r="ADF2033" s="105"/>
      <c r="ADG2033" s="105"/>
      <c r="ADH2033" s="105"/>
      <c r="ADI2033" s="105"/>
      <c r="ADJ2033" s="105"/>
      <c r="ADK2033" s="105"/>
      <c r="ADL2033" s="105"/>
      <c r="ADM2033" s="105"/>
      <c r="ADN2033" s="105"/>
      <c r="ADO2033" s="105"/>
      <c r="ADP2033" s="105"/>
      <c r="ADQ2033" s="105"/>
      <c r="ADR2033" s="105"/>
      <c r="ADS2033" s="105"/>
      <c r="ADT2033" s="105"/>
      <c r="ADU2033" s="105"/>
      <c r="ADV2033" s="105"/>
      <c r="ADW2033" s="105"/>
      <c r="ADX2033" s="105"/>
      <c r="ADY2033" s="105"/>
      <c r="ADZ2033" s="105"/>
      <c r="AEA2033" s="105"/>
      <c r="AEB2033" s="105"/>
      <c r="AEC2033" s="105"/>
      <c r="AED2033" s="105"/>
      <c r="AEE2033" s="105"/>
      <c r="AEF2033" s="105"/>
      <c r="AEG2033" s="105"/>
      <c r="AEH2033" s="105"/>
      <c r="AEI2033" s="105"/>
      <c r="AEJ2033" s="105"/>
      <c r="AEK2033" s="105"/>
      <c r="AEL2033" s="105"/>
      <c r="AEM2033" s="105"/>
      <c r="AEN2033" s="105"/>
      <c r="AEO2033" s="105"/>
      <c r="AEP2033" s="105"/>
      <c r="AEQ2033" s="105"/>
      <c r="AER2033" s="105"/>
      <c r="AES2033" s="105"/>
      <c r="AET2033" s="105"/>
      <c r="AEU2033" s="105"/>
      <c r="AEV2033" s="105"/>
      <c r="AEW2033" s="105"/>
      <c r="AEX2033" s="105"/>
      <c r="AEY2033" s="105"/>
      <c r="AEZ2033" s="105"/>
      <c r="AFA2033" s="105"/>
      <c r="AFB2033" s="105"/>
      <c r="AFC2033" s="105"/>
      <c r="AFD2033" s="105"/>
      <c r="AFE2033" s="105"/>
      <c r="AFF2033" s="105"/>
      <c r="AFG2033" s="105"/>
      <c r="AFH2033" s="105"/>
      <c r="AFI2033" s="105"/>
      <c r="AFJ2033" s="105"/>
      <c r="AFK2033" s="105"/>
      <c r="AFL2033" s="105"/>
      <c r="AFM2033" s="105"/>
      <c r="AFN2033" s="105"/>
      <c r="AFO2033" s="105"/>
      <c r="AFP2033" s="105"/>
      <c r="AFQ2033" s="105"/>
      <c r="AFR2033" s="105"/>
      <c r="AFS2033" s="105"/>
      <c r="AFT2033" s="105"/>
      <c r="AFU2033" s="105"/>
      <c r="AFV2033" s="105"/>
      <c r="AFW2033" s="105"/>
      <c r="AFX2033" s="105"/>
      <c r="AFY2033" s="105"/>
      <c r="AFZ2033" s="105"/>
      <c r="AGA2033" s="105"/>
      <c r="AGB2033" s="105"/>
      <c r="AGC2033" s="105"/>
      <c r="AGD2033" s="105"/>
      <c r="AGE2033" s="105"/>
      <c r="AGF2033" s="105"/>
      <c r="AGG2033" s="105"/>
      <c r="AGH2033" s="105"/>
      <c r="AGI2033" s="105"/>
      <c r="AGJ2033" s="105"/>
      <c r="AGK2033" s="105"/>
      <c r="AGL2033" s="105"/>
      <c r="AGM2033" s="105"/>
      <c r="AGN2033" s="105"/>
      <c r="AGO2033" s="105"/>
      <c r="AGP2033" s="105"/>
      <c r="AGQ2033" s="105"/>
      <c r="AGR2033" s="105"/>
      <c r="AGS2033" s="105"/>
      <c r="AGT2033" s="105"/>
      <c r="AGU2033" s="105"/>
      <c r="AGV2033" s="105"/>
      <c r="AGW2033" s="105"/>
      <c r="AGX2033" s="105"/>
      <c r="AGY2033" s="105"/>
      <c r="AGZ2033" s="105"/>
      <c r="AHA2033" s="105"/>
      <c r="AHB2033" s="105"/>
      <c r="AHC2033" s="105"/>
      <c r="AHD2033" s="105"/>
      <c r="AHE2033" s="105"/>
      <c r="AHF2033" s="105"/>
      <c r="AHG2033" s="105"/>
      <c r="AHH2033" s="105"/>
      <c r="AHI2033" s="105"/>
      <c r="AHJ2033" s="105"/>
      <c r="AHK2033" s="105"/>
      <c r="AHL2033" s="105"/>
      <c r="AHM2033" s="105"/>
      <c r="AHN2033" s="105"/>
      <c r="AHO2033" s="105"/>
      <c r="AHP2033" s="105"/>
      <c r="AHQ2033" s="105"/>
      <c r="AHR2033" s="105"/>
      <c r="AHS2033" s="105"/>
      <c r="AHT2033" s="105"/>
      <c r="AHU2033" s="105"/>
      <c r="AHV2033" s="105"/>
      <c r="AHW2033" s="105"/>
      <c r="AHX2033" s="105"/>
      <c r="AHY2033" s="105"/>
      <c r="AHZ2033" s="105"/>
      <c r="AIA2033" s="105"/>
      <c r="AIB2033" s="105"/>
      <c r="AIC2033" s="105"/>
      <c r="AID2033" s="105"/>
      <c r="AIE2033" s="105"/>
      <c r="AIF2033" s="105"/>
      <c r="AIG2033" s="105"/>
      <c r="AIH2033" s="105"/>
      <c r="AII2033" s="105"/>
      <c r="AIJ2033" s="105"/>
      <c r="AIK2033" s="105"/>
      <c r="AIL2033" s="105"/>
      <c r="AIM2033" s="105"/>
      <c r="AIN2033" s="105"/>
      <c r="AIO2033" s="105"/>
      <c r="AIP2033" s="105"/>
      <c r="AIQ2033" s="105"/>
      <c r="AIR2033" s="105"/>
      <c r="AIS2033" s="105"/>
      <c r="AIT2033" s="105"/>
      <c r="AIU2033" s="105"/>
      <c r="AIV2033" s="105"/>
      <c r="AIW2033" s="105"/>
      <c r="AIX2033" s="105"/>
      <c r="AIY2033" s="105"/>
      <c r="AIZ2033" s="105"/>
      <c r="AJA2033" s="105"/>
      <c r="AJB2033" s="105"/>
      <c r="AJC2033" s="105"/>
      <c r="AJD2033" s="105"/>
      <c r="AJE2033" s="105"/>
      <c r="AJF2033" s="105"/>
      <c r="AJG2033" s="105"/>
      <c r="AJH2033" s="105"/>
      <c r="AJI2033" s="105"/>
      <c r="AJJ2033" s="105"/>
      <c r="AJK2033" s="105"/>
      <c r="AJL2033" s="105"/>
      <c r="AJM2033" s="105"/>
      <c r="AJN2033" s="105"/>
      <c r="AJO2033" s="105"/>
      <c r="AJP2033" s="105"/>
      <c r="AJQ2033" s="105"/>
      <c r="AJR2033" s="105"/>
      <c r="AJS2033" s="105"/>
      <c r="AJT2033" s="105"/>
      <c r="AJU2033" s="105"/>
      <c r="AJV2033" s="105"/>
      <c r="AJW2033" s="105"/>
      <c r="AJX2033" s="105"/>
      <c r="AJY2033" s="105"/>
      <c r="AJZ2033" s="105"/>
      <c r="AKA2033" s="105"/>
      <c r="AKB2033" s="105"/>
      <c r="AKC2033" s="105"/>
      <c r="AKD2033" s="105"/>
      <c r="AKE2033" s="105"/>
      <c r="AKF2033" s="105"/>
      <c r="AKG2033" s="105"/>
      <c r="AKH2033" s="105"/>
      <c r="AKI2033" s="105"/>
      <c r="AKJ2033" s="105"/>
      <c r="AKK2033" s="105"/>
      <c r="AKL2033" s="105"/>
      <c r="AKM2033" s="105"/>
      <c r="AKN2033" s="105"/>
      <c r="AKO2033" s="105"/>
      <c r="AKP2033" s="105"/>
      <c r="AKQ2033" s="105"/>
      <c r="AKR2033" s="105"/>
      <c r="AKS2033" s="105"/>
      <c r="AKT2033" s="105"/>
      <c r="AKU2033" s="105"/>
      <c r="AKV2033" s="105"/>
      <c r="AKW2033" s="105"/>
      <c r="AKX2033" s="105"/>
      <c r="AKY2033" s="105"/>
      <c r="AKZ2033" s="105"/>
      <c r="ALA2033" s="105"/>
      <c r="ALB2033" s="105"/>
      <c r="ALC2033" s="105"/>
      <c r="ALD2033" s="105"/>
      <c r="ALE2033" s="105"/>
      <c r="ALF2033" s="105"/>
      <c r="ALG2033" s="105"/>
      <c r="ALH2033" s="105"/>
      <c r="ALI2033" s="105"/>
      <c r="ALJ2033" s="105"/>
      <c r="ALK2033" s="105"/>
      <c r="ALL2033" s="105"/>
      <c r="ALM2033" s="105"/>
      <c r="ALN2033" s="105"/>
      <c r="ALO2033" s="105"/>
      <c r="ALP2033" s="105"/>
      <c r="ALQ2033" s="105"/>
      <c r="ALR2033" s="105"/>
      <c r="ALS2033" s="105"/>
      <c r="ALT2033" s="105"/>
      <c r="ALU2033" s="105"/>
      <c r="ALV2033" s="105"/>
      <c r="ALW2033" s="105"/>
      <c r="ALX2033" s="105"/>
      <c r="ALY2033" s="105"/>
      <c r="ALZ2033" s="105"/>
      <c r="AMA2033" s="105"/>
      <c r="AMB2033" s="105"/>
      <c r="AMC2033" s="105"/>
      <c r="AMD2033" s="105"/>
      <c r="AME2033" s="105"/>
      <c r="AMF2033" s="105"/>
      <c r="AMG2033" s="105"/>
      <c r="AMH2033" s="105"/>
      <c r="AMI2033" s="105"/>
      <c r="AMJ2033" s="105"/>
      <c r="AMK2033" s="105"/>
      <c r="AML2033" s="105"/>
      <c r="AMM2033" s="105"/>
      <c r="AMN2033" s="105"/>
      <c r="AMO2033" s="105"/>
      <c r="AMP2033" s="105"/>
      <c r="AMQ2033" s="105"/>
      <c r="AMR2033" s="105"/>
      <c r="AMS2033" s="105"/>
      <c r="AMT2033" s="105"/>
      <c r="AMU2033" s="105"/>
      <c r="AMV2033" s="105"/>
      <c r="AMW2033" s="105"/>
      <c r="AMX2033" s="105"/>
      <c r="AMY2033" s="105"/>
      <c r="AMZ2033" s="105"/>
      <c r="ANA2033" s="105"/>
      <c r="ANB2033" s="105"/>
      <c r="ANC2033" s="105"/>
      <c r="AND2033" s="105"/>
      <c r="ANE2033" s="105"/>
      <c r="ANF2033" s="105"/>
      <c r="ANG2033" s="105"/>
      <c r="ANH2033" s="105"/>
      <c r="ANI2033" s="105"/>
      <c r="ANJ2033" s="105"/>
      <c r="ANK2033" s="105"/>
      <c r="ANL2033" s="105"/>
      <c r="ANM2033" s="105"/>
      <c r="ANN2033" s="105"/>
      <c r="ANO2033" s="105"/>
      <c r="ANP2033" s="105"/>
      <c r="ANQ2033" s="105"/>
      <c r="ANR2033" s="105"/>
      <c r="ANS2033" s="105"/>
      <c r="ANT2033" s="105"/>
      <c r="ANU2033" s="105"/>
      <c r="ANV2033" s="105"/>
      <c r="ANW2033" s="105"/>
      <c r="ANX2033" s="105"/>
      <c r="ANY2033" s="105"/>
      <c r="ANZ2033" s="105"/>
      <c r="AOA2033" s="105"/>
      <c r="AOB2033" s="105"/>
      <c r="AOC2033" s="105"/>
      <c r="AOD2033" s="105"/>
      <c r="AOE2033" s="105"/>
      <c r="AOF2033" s="105"/>
      <c r="AOG2033" s="105"/>
      <c r="AOH2033" s="105"/>
      <c r="AOI2033" s="105"/>
      <c r="AOJ2033" s="105"/>
      <c r="AOK2033" s="105"/>
      <c r="AOL2033" s="105"/>
      <c r="AOM2033" s="105"/>
      <c r="AON2033" s="105"/>
      <c r="AOO2033" s="105"/>
      <c r="AOP2033" s="105"/>
      <c r="AOQ2033" s="105"/>
      <c r="AOR2033" s="105"/>
      <c r="AOS2033" s="105"/>
      <c r="AOT2033" s="105"/>
      <c r="AOU2033" s="105"/>
      <c r="AOV2033" s="105"/>
      <c r="AOW2033" s="105"/>
      <c r="AOX2033" s="105"/>
      <c r="AOY2033" s="105"/>
      <c r="AOZ2033" s="105"/>
      <c r="APA2033" s="105"/>
      <c r="APB2033" s="105"/>
      <c r="APC2033" s="105"/>
      <c r="APD2033" s="105"/>
      <c r="APE2033" s="105"/>
      <c r="APF2033" s="105"/>
      <c r="APG2033" s="105"/>
      <c r="APH2033" s="105"/>
      <c r="API2033" s="105"/>
      <c r="APJ2033" s="105"/>
      <c r="APK2033" s="105"/>
      <c r="APL2033" s="105"/>
      <c r="APM2033" s="105"/>
      <c r="APN2033" s="105"/>
      <c r="APO2033" s="105"/>
      <c r="APP2033" s="105"/>
      <c r="APQ2033" s="105"/>
      <c r="APR2033" s="105"/>
      <c r="APS2033" s="105"/>
      <c r="APT2033" s="105"/>
      <c r="APU2033" s="105"/>
      <c r="APV2033" s="105"/>
      <c r="APW2033" s="105"/>
      <c r="APX2033" s="105"/>
      <c r="APY2033" s="105"/>
      <c r="APZ2033" s="105"/>
      <c r="AQA2033" s="105"/>
      <c r="AQB2033" s="105"/>
      <c r="AQC2033" s="105"/>
      <c r="AQD2033" s="105"/>
      <c r="AQE2033" s="105"/>
      <c r="AQF2033" s="105"/>
      <c r="AQG2033" s="105"/>
      <c r="AQH2033" s="105"/>
      <c r="AQI2033" s="105"/>
      <c r="AQJ2033" s="105"/>
      <c r="AQK2033" s="105"/>
      <c r="AQL2033" s="105"/>
      <c r="AQM2033" s="105"/>
      <c r="AQN2033" s="105"/>
      <c r="AQO2033" s="105"/>
      <c r="AQP2033" s="105"/>
      <c r="AQQ2033" s="105"/>
      <c r="AQR2033" s="105"/>
      <c r="AQS2033" s="105"/>
      <c r="AQT2033" s="105"/>
      <c r="AQU2033" s="105"/>
      <c r="AQV2033" s="105"/>
      <c r="AQW2033" s="105"/>
      <c r="AQX2033" s="105"/>
      <c r="AQY2033" s="105"/>
      <c r="AQZ2033" s="105"/>
      <c r="ARA2033" s="105"/>
      <c r="ARB2033" s="105"/>
      <c r="ARC2033" s="105"/>
      <c r="ARD2033" s="105"/>
      <c r="ARE2033" s="105"/>
      <c r="ARF2033" s="105"/>
      <c r="ARG2033" s="105"/>
      <c r="ARH2033" s="105"/>
      <c r="ARI2033" s="105"/>
      <c r="ARJ2033" s="105"/>
      <c r="ARK2033" s="105"/>
      <c r="ARL2033" s="105"/>
      <c r="ARM2033" s="105"/>
      <c r="ARN2033" s="105"/>
      <c r="ARO2033" s="105"/>
      <c r="ARP2033" s="105"/>
      <c r="ARQ2033" s="105"/>
      <c r="ARR2033" s="105"/>
      <c r="ARS2033" s="105"/>
      <c r="ART2033" s="105"/>
      <c r="ARU2033" s="105"/>
      <c r="ARV2033" s="105"/>
      <c r="ARW2033" s="105"/>
      <c r="ARX2033" s="105"/>
      <c r="ARY2033" s="105"/>
      <c r="ARZ2033" s="105"/>
      <c r="ASA2033" s="105"/>
      <c r="ASB2033" s="105"/>
      <c r="ASC2033" s="105"/>
      <c r="ASD2033" s="105"/>
      <c r="ASE2033" s="105"/>
      <c r="ASF2033" s="105"/>
      <c r="ASG2033" s="105"/>
      <c r="ASH2033" s="105"/>
      <c r="ASI2033" s="105"/>
      <c r="ASJ2033" s="105"/>
      <c r="ASK2033" s="105"/>
      <c r="ASL2033" s="105"/>
      <c r="ASM2033" s="105"/>
      <c r="ASN2033" s="105"/>
      <c r="ASO2033" s="105"/>
      <c r="ASP2033" s="105"/>
      <c r="ASQ2033" s="105"/>
      <c r="ASR2033" s="105"/>
      <c r="ASS2033" s="105"/>
      <c r="AST2033" s="105"/>
      <c r="ASU2033" s="105"/>
      <c r="ASV2033" s="105"/>
      <c r="ASW2033" s="105"/>
      <c r="ASX2033" s="105"/>
      <c r="ASY2033" s="105"/>
      <c r="ASZ2033" s="105"/>
      <c r="ATA2033" s="105"/>
      <c r="ATB2033" s="105"/>
      <c r="ATC2033" s="105"/>
      <c r="ATD2033" s="105"/>
      <c r="ATE2033" s="105"/>
      <c r="ATF2033" s="105"/>
      <c r="ATG2033" s="105"/>
      <c r="ATH2033" s="105"/>
      <c r="ATI2033" s="105"/>
      <c r="ATJ2033" s="105"/>
      <c r="ATK2033" s="105"/>
      <c r="ATL2033" s="105"/>
      <c r="ATM2033" s="105"/>
      <c r="ATN2033" s="105"/>
      <c r="ATO2033" s="105"/>
      <c r="ATP2033" s="105"/>
      <c r="ATQ2033" s="105"/>
      <c r="ATR2033" s="105"/>
      <c r="ATS2033" s="105"/>
      <c r="ATT2033" s="105"/>
      <c r="ATU2033" s="105"/>
      <c r="ATV2033" s="105"/>
      <c r="ATW2033" s="105"/>
      <c r="ATX2033" s="105"/>
      <c r="ATY2033" s="105"/>
      <c r="ATZ2033" s="105"/>
      <c r="AUA2033" s="105"/>
      <c r="AUB2033" s="105"/>
      <c r="AUC2033" s="105"/>
      <c r="AUD2033" s="105"/>
      <c r="AUE2033" s="105"/>
      <c r="AUF2033" s="105"/>
      <c r="AUG2033" s="105"/>
      <c r="AUH2033" s="105"/>
      <c r="AUI2033" s="105"/>
      <c r="AUJ2033" s="105"/>
      <c r="AUK2033" s="105"/>
      <c r="AUL2033" s="105"/>
      <c r="AUM2033" s="105"/>
      <c r="AUN2033" s="105"/>
      <c r="AUO2033" s="105"/>
      <c r="AUP2033" s="105"/>
      <c r="AUQ2033" s="105"/>
      <c r="AUR2033" s="105"/>
      <c r="AUS2033" s="105"/>
      <c r="AUT2033" s="105"/>
      <c r="AUU2033" s="105"/>
      <c r="AUV2033" s="105"/>
      <c r="AUW2033" s="105"/>
      <c r="AUX2033" s="105"/>
      <c r="AUY2033" s="105"/>
      <c r="AUZ2033" s="105"/>
      <c r="AVA2033" s="105"/>
      <c r="AVB2033" s="105"/>
      <c r="AVC2033" s="105"/>
      <c r="AVD2033" s="105"/>
      <c r="AVE2033" s="105"/>
      <c r="AVF2033" s="105"/>
      <c r="AVG2033" s="105"/>
      <c r="AVH2033" s="105"/>
      <c r="AVI2033" s="105"/>
      <c r="AVJ2033" s="105"/>
      <c r="AVK2033" s="105"/>
      <c r="AVL2033" s="105"/>
      <c r="AVM2033" s="105"/>
      <c r="AVN2033" s="105"/>
      <c r="AVO2033" s="105"/>
      <c r="AVP2033" s="105"/>
      <c r="AVQ2033" s="105"/>
      <c r="AVR2033" s="105"/>
      <c r="AVS2033" s="105"/>
      <c r="AVT2033" s="105"/>
      <c r="AVU2033" s="105"/>
      <c r="AVV2033" s="105"/>
      <c r="AVW2033" s="105"/>
      <c r="AVX2033" s="105"/>
      <c r="AVY2033" s="105"/>
      <c r="AVZ2033" s="105"/>
      <c r="AWA2033" s="105"/>
      <c r="AWB2033" s="105"/>
      <c r="AWC2033" s="105"/>
      <c r="AWD2033" s="105"/>
      <c r="AWE2033" s="105"/>
      <c r="AWF2033" s="105"/>
      <c r="AWG2033" s="105"/>
      <c r="AWH2033" s="105"/>
      <c r="AWI2033" s="105"/>
      <c r="AWJ2033" s="105"/>
      <c r="AWK2033" s="105"/>
      <c r="AWL2033" s="105"/>
      <c r="AWM2033" s="105"/>
      <c r="AWN2033" s="105"/>
      <c r="AWO2033" s="105"/>
      <c r="AWP2033" s="105"/>
      <c r="AWQ2033" s="105"/>
      <c r="AWR2033" s="105"/>
      <c r="AWS2033" s="105"/>
      <c r="AWT2033" s="105"/>
      <c r="AWU2033" s="105"/>
      <c r="AWV2033" s="105"/>
      <c r="AWW2033" s="105"/>
      <c r="AWX2033" s="105"/>
      <c r="AWY2033" s="105"/>
      <c r="AWZ2033" s="105"/>
      <c r="AXA2033" s="105"/>
      <c r="AXB2033" s="105"/>
      <c r="AXC2033" s="105"/>
      <c r="AXD2033" s="105"/>
      <c r="AXE2033" s="105"/>
      <c r="AXF2033" s="105"/>
      <c r="AXG2033" s="105"/>
      <c r="AXH2033" s="105"/>
      <c r="AXI2033" s="105"/>
      <c r="AXJ2033" s="105"/>
      <c r="AXK2033" s="105"/>
      <c r="AXL2033" s="105"/>
      <c r="AXM2033" s="105"/>
      <c r="AXN2033" s="105"/>
      <c r="AXO2033" s="105"/>
      <c r="AXP2033" s="105"/>
      <c r="AXQ2033" s="105"/>
      <c r="AXR2033" s="105"/>
      <c r="AXS2033" s="105"/>
      <c r="AXT2033" s="105"/>
      <c r="AXU2033" s="105"/>
      <c r="AXV2033" s="105"/>
      <c r="AXW2033" s="105"/>
      <c r="AXX2033" s="105"/>
      <c r="AXY2033" s="105"/>
      <c r="AXZ2033" s="105"/>
      <c r="AYA2033" s="105"/>
      <c r="AYB2033" s="105"/>
      <c r="AYC2033" s="105"/>
      <c r="AYD2033" s="105"/>
      <c r="AYE2033" s="105"/>
      <c r="AYF2033" s="105"/>
      <c r="AYG2033" s="105"/>
      <c r="AYH2033" s="105"/>
      <c r="AYI2033" s="105"/>
      <c r="AYJ2033" s="105"/>
      <c r="AYK2033" s="105"/>
      <c r="AYL2033" s="105"/>
      <c r="AYM2033" s="105"/>
      <c r="AYN2033" s="105"/>
      <c r="AYO2033" s="105"/>
      <c r="AYP2033" s="105"/>
      <c r="AYQ2033" s="105"/>
      <c r="AYR2033" s="105"/>
      <c r="AYS2033" s="105"/>
      <c r="AYT2033" s="105"/>
      <c r="AYU2033" s="105"/>
      <c r="AYV2033" s="105"/>
      <c r="AYW2033" s="105"/>
      <c r="AYX2033" s="105"/>
      <c r="AYY2033" s="105"/>
      <c r="AYZ2033" s="105"/>
      <c r="AZA2033" s="105"/>
      <c r="AZB2033" s="105"/>
      <c r="AZC2033" s="105"/>
      <c r="AZD2033" s="105"/>
      <c r="AZE2033" s="105"/>
      <c r="AZF2033" s="105"/>
      <c r="AZG2033" s="105"/>
      <c r="AZH2033" s="105"/>
      <c r="AZI2033" s="105"/>
      <c r="AZJ2033" s="105"/>
      <c r="AZK2033" s="105"/>
      <c r="AZL2033" s="105"/>
      <c r="AZM2033" s="105"/>
      <c r="AZN2033" s="105"/>
      <c r="AZO2033" s="105"/>
      <c r="AZP2033" s="105"/>
      <c r="AZQ2033" s="105"/>
      <c r="AZR2033" s="105"/>
      <c r="AZS2033" s="105"/>
      <c r="AZT2033" s="105"/>
      <c r="AZU2033" s="105"/>
      <c r="AZV2033" s="105"/>
      <c r="AZW2033" s="105"/>
      <c r="AZX2033" s="105"/>
      <c r="AZY2033" s="105"/>
      <c r="AZZ2033" s="105"/>
      <c r="BAA2033" s="105"/>
      <c r="BAB2033" s="105"/>
      <c r="BAC2033" s="105"/>
      <c r="BAD2033" s="105"/>
      <c r="BAE2033" s="105"/>
      <c r="BAF2033" s="105"/>
      <c r="BAG2033" s="105"/>
      <c r="BAH2033" s="105"/>
      <c r="BAI2033" s="105"/>
      <c r="BAJ2033" s="105"/>
      <c r="BAK2033" s="105"/>
      <c r="BAL2033" s="105"/>
      <c r="BAM2033" s="105"/>
      <c r="BAN2033" s="105"/>
      <c r="BAO2033" s="105"/>
      <c r="BAP2033" s="105"/>
      <c r="BAQ2033" s="105"/>
      <c r="BAR2033" s="105"/>
      <c r="BAS2033" s="105"/>
      <c r="BAT2033" s="105"/>
      <c r="BAU2033" s="105"/>
      <c r="BAV2033" s="105"/>
      <c r="BAW2033" s="105"/>
      <c r="BAX2033" s="105"/>
      <c r="BAY2033" s="105"/>
      <c r="BAZ2033" s="105"/>
      <c r="BBA2033" s="105"/>
      <c r="BBB2033" s="105"/>
      <c r="BBC2033" s="105"/>
      <c r="BBD2033" s="105"/>
      <c r="BBE2033" s="105"/>
      <c r="BBF2033" s="105"/>
      <c r="BBG2033" s="105"/>
      <c r="BBH2033" s="105"/>
      <c r="BBI2033" s="105"/>
      <c r="BBJ2033" s="105"/>
      <c r="BBK2033" s="105"/>
      <c r="BBL2033" s="105"/>
      <c r="BBM2033" s="105"/>
      <c r="BBN2033" s="105"/>
      <c r="BBO2033" s="105"/>
      <c r="BBP2033" s="105"/>
      <c r="BBQ2033" s="105"/>
      <c r="BBR2033" s="105"/>
      <c r="BBS2033" s="105"/>
      <c r="BBT2033" s="105"/>
      <c r="BBU2033" s="105"/>
      <c r="BBV2033" s="105"/>
      <c r="BBW2033" s="105"/>
      <c r="BBX2033" s="105"/>
      <c r="BBY2033" s="105"/>
      <c r="BBZ2033" s="105"/>
      <c r="BCA2033" s="105"/>
      <c r="BCB2033" s="105"/>
      <c r="BCC2033" s="105"/>
      <c r="BCD2033" s="105"/>
      <c r="BCE2033" s="105"/>
      <c r="BCF2033" s="105"/>
      <c r="BCG2033" s="105"/>
      <c r="BCH2033" s="105"/>
      <c r="BCI2033" s="105"/>
      <c r="BCJ2033" s="105"/>
      <c r="BCK2033" s="105"/>
      <c r="BCL2033" s="105"/>
      <c r="BCM2033" s="105"/>
      <c r="BCN2033" s="105"/>
      <c r="BCO2033" s="105"/>
      <c r="BCP2033" s="105"/>
      <c r="BCQ2033" s="105"/>
      <c r="BCR2033" s="105"/>
      <c r="BCS2033" s="105"/>
      <c r="BCT2033" s="105"/>
      <c r="BCU2033" s="105"/>
      <c r="BCV2033" s="105"/>
      <c r="BCW2033" s="105"/>
      <c r="BCX2033" s="105"/>
      <c r="BCY2033" s="105"/>
      <c r="BCZ2033" s="105"/>
      <c r="BDA2033" s="105"/>
      <c r="BDB2033" s="105"/>
      <c r="BDC2033" s="105"/>
      <c r="BDD2033" s="105"/>
      <c r="BDE2033" s="105"/>
      <c r="BDF2033" s="105"/>
      <c r="BDG2033" s="105"/>
      <c r="BDH2033" s="105"/>
      <c r="BDI2033" s="105"/>
      <c r="BDJ2033" s="105"/>
      <c r="BDK2033" s="105"/>
      <c r="BDL2033" s="105"/>
      <c r="BDM2033" s="105"/>
      <c r="BDN2033" s="105"/>
      <c r="BDO2033" s="105"/>
      <c r="BDP2033" s="105"/>
      <c r="BDQ2033" s="105"/>
      <c r="BDR2033" s="105"/>
      <c r="BDS2033" s="105"/>
      <c r="BDT2033" s="105"/>
      <c r="BDU2033" s="105"/>
      <c r="BDV2033" s="105"/>
      <c r="BDW2033" s="105"/>
      <c r="BDX2033" s="105"/>
      <c r="BDY2033" s="105"/>
      <c r="BDZ2033" s="105"/>
      <c r="BEA2033" s="105"/>
      <c r="BEB2033" s="105"/>
      <c r="BEC2033" s="105"/>
      <c r="BED2033" s="105"/>
      <c r="BEE2033" s="105"/>
      <c r="BEF2033" s="105"/>
      <c r="BEG2033" s="105"/>
      <c r="BEH2033" s="105"/>
      <c r="BEI2033" s="105"/>
      <c r="BEJ2033" s="105"/>
      <c r="BEK2033" s="105"/>
      <c r="BEL2033" s="105"/>
      <c r="BEM2033" s="105"/>
      <c r="BEN2033" s="105"/>
      <c r="BEO2033" s="105"/>
      <c r="BEP2033" s="105"/>
      <c r="BEQ2033" s="105"/>
      <c r="BER2033" s="105"/>
      <c r="BES2033" s="105"/>
      <c r="BET2033" s="105"/>
      <c r="BEU2033" s="105"/>
      <c r="BEV2033" s="105"/>
      <c r="BEW2033" s="105"/>
      <c r="BEX2033" s="105"/>
      <c r="BEY2033" s="105"/>
      <c r="BEZ2033" s="105"/>
      <c r="BFA2033" s="105"/>
      <c r="BFB2033" s="105"/>
      <c r="BFC2033" s="105"/>
      <c r="BFD2033" s="105"/>
      <c r="BFE2033" s="105"/>
      <c r="BFF2033" s="105"/>
      <c r="BFG2033" s="105"/>
      <c r="BFH2033" s="105"/>
      <c r="BFI2033" s="105"/>
      <c r="BFJ2033" s="105"/>
      <c r="BFK2033" s="105"/>
      <c r="BFL2033" s="105"/>
      <c r="BFM2033" s="105"/>
      <c r="BFN2033" s="105"/>
      <c r="BFO2033" s="105"/>
      <c r="BFP2033" s="105"/>
      <c r="BFQ2033" s="105"/>
      <c r="BFR2033" s="105"/>
      <c r="BFS2033" s="105"/>
      <c r="BFT2033" s="105"/>
      <c r="BFU2033" s="105"/>
      <c r="BFV2033" s="105"/>
      <c r="BFW2033" s="105"/>
      <c r="BFX2033" s="105"/>
      <c r="BFY2033" s="105"/>
      <c r="BFZ2033" s="105"/>
      <c r="BGA2033" s="105"/>
      <c r="BGB2033" s="105"/>
      <c r="BGC2033" s="105"/>
      <c r="BGD2033" s="105"/>
      <c r="BGE2033" s="105"/>
      <c r="BGF2033" s="105"/>
      <c r="BGG2033" s="105"/>
      <c r="BGH2033" s="105"/>
      <c r="BGI2033" s="105"/>
      <c r="BGJ2033" s="105"/>
      <c r="BGK2033" s="105"/>
      <c r="BGL2033" s="105"/>
      <c r="BGM2033" s="105"/>
      <c r="BGN2033" s="105"/>
      <c r="BGO2033" s="105"/>
      <c r="BGP2033" s="105"/>
      <c r="BGQ2033" s="105"/>
      <c r="BGR2033" s="105"/>
      <c r="BGS2033" s="105"/>
      <c r="BGT2033" s="105"/>
      <c r="BGU2033" s="105"/>
      <c r="BGV2033" s="105"/>
      <c r="BGW2033" s="105"/>
      <c r="BGX2033" s="105"/>
      <c r="BGY2033" s="105"/>
      <c r="BGZ2033" s="105"/>
      <c r="BHA2033" s="105"/>
      <c r="BHB2033" s="105"/>
      <c r="BHC2033" s="105"/>
      <c r="BHD2033" s="105"/>
      <c r="BHE2033" s="105"/>
      <c r="BHF2033" s="105"/>
      <c r="BHG2033" s="105"/>
      <c r="BHH2033" s="105"/>
      <c r="BHI2033" s="105"/>
      <c r="BHJ2033" s="105"/>
      <c r="BHK2033" s="105"/>
      <c r="BHL2033" s="105"/>
      <c r="BHM2033" s="105"/>
      <c r="BHN2033" s="105"/>
      <c r="BHO2033" s="105"/>
      <c r="BHP2033" s="105"/>
      <c r="BHQ2033" s="105"/>
      <c r="BHR2033" s="105"/>
      <c r="BHS2033" s="105"/>
      <c r="BHT2033" s="105"/>
      <c r="BHU2033" s="105"/>
      <c r="BHV2033" s="105"/>
      <c r="BHW2033" s="105"/>
      <c r="BHX2033" s="105"/>
      <c r="BHY2033" s="105"/>
      <c r="BHZ2033" s="105"/>
      <c r="BIA2033" s="105"/>
      <c r="BIB2033" s="105"/>
      <c r="BIC2033" s="105"/>
      <c r="BID2033" s="105"/>
      <c r="BIE2033" s="105"/>
      <c r="BIF2033" s="105"/>
      <c r="BIG2033" s="105"/>
      <c r="BIH2033" s="105"/>
      <c r="BII2033" s="105"/>
      <c r="BIJ2033" s="105"/>
      <c r="BIK2033" s="105"/>
      <c r="BIL2033" s="105"/>
      <c r="BIM2033" s="105"/>
      <c r="BIN2033" s="105"/>
      <c r="BIO2033" s="105"/>
      <c r="BIP2033" s="105"/>
      <c r="BIQ2033" s="105"/>
      <c r="BIR2033" s="105"/>
      <c r="BIS2033" s="105"/>
      <c r="BIT2033" s="105"/>
      <c r="BIU2033" s="105"/>
      <c r="BIV2033" s="105"/>
      <c r="BIW2033" s="105"/>
      <c r="BIX2033" s="105"/>
      <c r="BIY2033" s="105"/>
      <c r="BIZ2033" s="105"/>
      <c r="BJA2033" s="105"/>
      <c r="BJB2033" s="105"/>
      <c r="BJC2033" s="105"/>
      <c r="BJD2033" s="105"/>
      <c r="BJE2033" s="105"/>
      <c r="BJF2033" s="105"/>
      <c r="BJG2033" s="105"/>
      <c r="BJH2033" s="105"/>
      <c r="BJI2033" s="105"/>
      <c r="BJJ2033" s="105"/>
      <c r="BJK2033" s="105"/>
      <c r="BJL2033" s="105"/>
      <c r="BJM2033" s="105"/>
      <c r="BJN2033" s="105"/>
      <c r="BJO2033" s="105"/>
      <c r="BJP2033" s="105"/>
      <c r="BJQ2033" s="105"/>
      <c r="BJR2033" s="105"/>
      <c r="BJS2033" s="105"/>
      <c r="BJT2033" s="105"/>
      <c r="BJU2033" s="105"/>
      <c r="BJV2033" s="105"/>
      <c r="BJW2033" s="105"/>
      <c r="BJX2033" s="105"/>
      <c r="BJY2033" s="105"/>
      <c r="BJZ2033" s="105"/>
      <c r="BKA2033" s="105"/>
      <c r="BKB2033" s="105"/>
      <c r="BKC2033" s="105"/>
      <c r="BKD2033" s="105"/>
      <c r="BKE2033" s="105"/>
      <c r="BKF2033" s="105"/>
      <c r="BKG2033" s="105"/>
      <c r="BKH2033" s="105"/>
      <c r="BKI2033" s="105"/>
      <c r="BKJ2033" s="105"/>
      <c r="BKK2033" s="105"/>
      <c r="BKL2033" s="105"/>
      <c r="BKM2033" s="105"/>
      <c r="BKN2033" s="105"/>
      <c r="BKO2033" s="105"/>
      <c r="BKP2033" s="105"/>
      <c r="BKQ2033" s="105"/>
      <c r="BKR2033" s="105"/>
      <c r="BKS2033" s="105"/>
      <c r="BKT2033" s="105"/>
      <c r="BKU2033" s="105"/>
      <c r="BKV2033" s="105"/>
      <c r="BKW2033" s="105"/>
      <c r="BKX2033" s="105"/>
      <c r="BKY2033" s="105"/>
      <c r="BKZ2033" s="105"/>
      <c r="BLA2033" s="105"/>
      <c r="BLB2033" s="105"/>
      <c r="BLC2033" s="105"/>
      <c r="BLD2033" s="105"/>
      <c r="BLE2033" s="105"/>
      <c r="BLF2033" s="105"/>
      <c r="BLG2033" s="105"/>
      <c r="BLH2033" s="105"/>
      <c r="BLI2033" s="105"/>
      <c r="BLJ2033" s="105"/>
      <c r="BLK2033" s="105"/>
      <c r="BLL2033" s="105"/>
      <c r="BLM2033" s="105"/>
      <c r="BLN2033" s="105"/>
      <c r="BLO2033" s="105"/>
      <c r="BLP2033" s="105"/>
      <c r="BLQ2033" s="105"/>
      <c r="BLR2033" s="105"/>
      <c r="BLS2033" s="105"/>
      <c r="BLT2033" s="105"/>
      <c r="BLU2033" s="105"/>
      <c r="BLV2033" s="105"/>
      <c r="BLW2033" s="105"/>
      <c r="BLX2033" s="105"/>
      <c r="BLY2033" s="105"/>
      <c r="BLZ2033" s="105"/>
      <c r="BMA2033" s="105"/>
      <c r="BMB2033" s="105"/>
      <c r="BMC2033" s="105"/>
      <c r="BMD2033" s="105"/>
      <c r="BME2033" s="105"/>
      <c r="BMF2033" s="105"/>
      <c r="BMG2033" s="105"/>
      <c r="BMH2033" s="105"/>
      <c r="BMI2033" s="105"/>
      <c r="BMJ2033" s="105"/>
      <c r="BMK2033" s="105"/>
      <c r="BML2033" s="105"/>
      <c r="BMM2033" s="105"/>
      <c r="BMN2033" s="105"/>
      <c r="BMO2033" s="105"/>
      <c r="BMP2033" s="105"/>
      <c r="BMQ2033" s="105"/>
      <c r="BMR2033" s="105"/>
      <c r="BMS2033" s="105"/>
      <c r="BMT2033" s="105"/>
      <c r="BMU2033" s="105"/>
      <c r="BMV2033" s="105"/>
      <c r="BMW2033" s="105"/>
      <c r="BMX2033" s="105"/>
      <c r="BMY2033" s="105"/>
      <c r="BMZ2033" s="105"/>
      <c r="BNA2033" s="105"/>
      <c r="BNB2033" s="105"/>
      <c r="BNC2033" s="105"/>
      <c r="BND2033" s="105"/>
      <c r="BNE2033" s="105"/>
      <c r="BNF2033" s="105"/>
      <c r="BNG2033" s="105"/>
      <c r="BNH2033" s="105"/>
      <c r="BNI2033" s="105"/>
      <c r="BNJ2033" s="105"/>
      <c r="BNK2033" s="105"/>
      <c r="BNL2033" s="105"/>
      <c r="BNM2033" s="105"/>
      <c r="BNN2033" s="105"/>
      <c r="BNO2033" s="105"/>
      <c r="BNP2033" s="105"/>
      <c r="BNQ2033" s="105"/>
      <c r="BNR2033" s="105"/>
      <c r="BNS2033" s="105"/>
      <c r="BNT2033" s="105"/>
      <c r="BNU2033" s="105"/>
      <c r="BNV2033" s="105"/>
      <c r="BNW2033" s="105"/>
      <c r="BNX2033" s="105"/>
      <c r="BNY2033" s="105"/>
      <c r="BNZ2033" s="105"/>
      <c r="BOA2033" s="105"/>
      <c r="BOB2033" s="105"/>
      <c r="BOC2033" s="105"/>
      <c r="BOD2033" s="105"/>
      <c r="BOE2033" s="105"/>
      <c r="BOF2033" s="105"/>
      <c r="BOG2033" s="105"/>
      <c r="BOH2033" s="105"/>
      <c r="BOI2033" s="105"/>
      <c r="BOJ2033" s="105"/>
      <c r="BOK2033" s="105"/>
      <c r="BOL2033" s="105"/>
      <c r="BOM2033" s="105"/>
      <c r="BON2033" s="105"/>
      <c r="BOO2033" s="105"/>
      <c r="BOP2033" s="105"/>
      <c r="BOQ2033" s="105"/>
      <c r="BOR2033" s="105"/>
      <c r="BOS2033" s="105"/>
      <c r="BOT2033" s="105"/>
      <c r="BOU2033" s="105"/>
      <c r="BOV2033" s="105"/>
      <c r="BOW2033" s="105"/>
      <c r="BOX2033" s="105"/>
      <c r="BOY2033" s="105"/>
      <c r="BOZ2033" s="105"/>
      <c r="BPA2033" s="105"/>
      <c r="BPB2033" s="105"/>
      <c r="BPC2033" s="105"/>
      <c r="BPD2033" s="105"/>
      <c r="BPE2033" s="105"/>
      <c r="BPF2033" s="105"/>
      <c r="BPG2033" s="105"/>
      <c r="BPH2033" s="105"/>
      <c r="BPI2033" s="105"/>
      <c r="BPJ2033" s="105"/>
      <c r="BPK2033" s="105"/>
      <c r="BPL2033" s="105"/>
      <c r="BPM2033" s="105"/>
      <c r="BPN2033" s="105"/>
      <c r="BPO2033" s="105"/>
      <c r="BPP2033" s="105"/>
      <c r="BPQ2033" s="105"/>
      <c r="BPR2033" s="105"/>
      <c r="BPS2033" s="105"/>
      <c r="BPT2033" s="105"/>
      <c r="BPU2033" s="105"/>
      <c r="BPV2033" s="105"/>
      <c r="BPW2033" s="105"/>
      <c r="BPX2033" s="105"/>
      <c r="BPY2033" s="105"/>
      <c r="BPZ2033" s="105"/>
      <c r="BQA2033" s="105"/>
      <c r="BQB2033" s="105"/>
      <c r="BQC2033" s="105"/>
      <c r="BQD2033" s="105"/>
      <c r="BQE2033" s="105"/>
      <c r="BQF2033" s="105"/>
      <c r="BQG2033" s="105"/>
      <c r="BQH2033" s="105"/>
      <c r="BQI2033" s="105"/>
      <c r="BQJ2033" s="105"/>
      <c r="BQK2033" s="105"/>
      <c r="BQL2033" s="105"/>
      <c r="BQM2033" s="105"/>
      <c r="BQN2033" s="105"/>
      <c r="BQO2033" s="105"/>
      <c r="BQP2033" s="105"/>
      <c r="BQQ2033" s="105"/>
      <c r="BQR2033" s="105"/>
      <c r="BQS2033" s="105"/>
      <c r="BQT2033" s="105"/>
      <c r="BQU2033" s="105"/>
      <c r="BQV2033" s="105"/>
      <c r="BQW2033" s="105"/>
      <c r="BQX2033" s="105"/>
      <c r="BQY2033" s="105"/>
      <c r="BQZ2033" s="105"/>
      <c r="BRA2033" s="105"/>
      <c r="BRB2033" s="105"/>
      <c r="BRC2033" s="105"/>
      <c r="BRD2033" s="105"/>
      <c r="BRE2033" s="105"/>
      <c r="BRF2033" s="105"/>
      <c r="BRG2033" s="105"/>
      <c r="BRH2033" s="105"/>
      <c r="BRI2033" s="105"/>
      <c r="BRJ2033" s="105"/>
      <c r="BRK2033" s="105"/>
      <c r="BRL2033" s="105"/>
      <c r="BRM2033" s="105"/>
      <c r="BRN2033" s="105"/>
      <c r="BRO2033" s="105"/>
      <c r="BRP2033" s="105"/>
      <c r="BRQ2033" s="105"/>
      <c r="BRR2033" s="105"/>
      <c r="BRS2033" s="105"/>
      <c r="BRT2033" s="105"/>
      <c r="BRU2033" s="105"/>
      <c r="BRV2033" s="105"/>
      <c r="BRW2033" s="105"/>
      <c r="BRX2033" s="105"/>
      <c r="BRY2033" s="105"/>
      <c r="BRZ2033" s="105"/>
      <c r="BSA2033" s="105"/>
      <c r="BSB2033" s="105"/>
      <c r="BSC2033" s="105"/>
      <c r="BSD2033" s="105"/>
      <c r="BSE2033" s="105"/>
      <c r="BSF2033" s="105"/>
      <c r="BSG2033" s="105"/>
      <c r="BSH2033" s="105"/>
      <c r="BSI2033" s="105"/>
      <c r="BSJ2033" s="105"/>
      <c r="BSK2033" s="105"/>
      <c r="BSL2033" s="105"/>
      <c r="BSM2033" s="105"/>
      <c r="BSN2033" s="105"/>
      <c r="BSO2033" s="105"/>
      <c r="BSP2033" s="105"/>
      <c r="BSQ2033" s="105"/>
      <c r="BSR2033" s="105"/>
      <c r="BSS2033" s="105"/>
      <c r="BST2033" s="105"/>
      <c r="BSU2033" s="105"/>
      <c r="BSV2033" s="105"/>
      <c r="BSW2033" s="105"/>
      <c r="BSX2033" s="105"/>
      <c r="BSY2033" s="105"/>
      <c r="BSZ2033" s="105"/>
      <c r="BTA2033" s="105"/>
      <c r="BTB2033" s="105"/>
      <c r="BTC2033" s="105"/>
      <c r="BTD2033" s="105"/>
      <c r="BTE2033" s="105"/>
      <c r="BTF2033" s="105"/>
      <c r="BTG2033" s="105"/>
      <c r="BTH2033" s="105"/>
      <c r="BTI2033" s="105"/>
      <c r="BTJ2033" s="105"/>
      <c r="BTK2033" s="105"/>
      <c r="BTL2033" s="105"/>
      <c r="BTM2033" s="105"/>
      <c r="BTN2033" s="105"/>
      <c r="BTO2033" s="105"/>
      <c r="BTP2033" s="105"/>
      <c r="BTQ2033" s="105"/>
      <c r="BTR2033" s="105"/>
      <c r="BTS2033" s="105"/>
      <c r="BTT2033" s="105"/>
      <c r="BTU2033" s="105"/>
      <c r="BTV2033" s="105"/>
      <c r="BTW2033" s="105"/>
      <c r="BTX2033" s="105"/>
      <c r="BTY2033" s="105"/>
      <c r="BTZ2033" s="105"/>
      <c r="BUA2033" s="105"/>
      <c r="BUB2033" s="105"/>
      <c r="BUC2033" s="105"/>
      <c r="BUD2033" s="105"/>
      <c r="BUE2033" s="105"/>
      <c r="BUF2033" s="105"/>
      <c r="BUG2033" s="105"/>
      <c r="BUH2033" s="105"/>
      <c r="BUI2033" s="105"/>
      <c r="BUJ2033" s="105"/>
      <c r="BUK2033" s="105"/>
      <c r="BUL2033" s="105"/>
      <c r="BUM2033" s="105"/>
      <c r="BUN2033" s="105"/>
      <c r="BUO2033" s="105"/>
      <c r="BUP2033" s="105"/>
      <c r="BUQ2033" s="105"/>
      <c r="BUR2033" s="105"/>
      <c r="BUS2033" s="105"/>
      <c r="BUT2033" s="105"/>
      <c r="BUU2033" s="105"/>
      <c r="BUV2033" s="105"/>
      <c r="BUW2033" s="105"/>
      <c r="BUX2033" s="105"/>
      <c r="BUY2033" s="105"/>
      <c r="BUZ2033" s="105"/>
      <c r="BVA2033" s="105"/>
      <c r="BVB2033" s="105"/>
      <c r="BVC2033" s="105"/>
      <c r="BVD2033" s="105"/>
      <c r="BVE2033" s="105"/>
      <c r="BVF2033" s="105"/>
      <c r="BVG2033" s="105"/>
      <c r="BVH2033" s="105"/>
      <c r="BVI2033" s="105"/>
      <c r="BVJ2033" s="105"/>
      <c r="BVK2033" s="105"/>
      <c r="BVL2033" s="105"/>
      <c r="BVM2033" s="105"/>
      <c r="BVN2033" s="105"/>
      <c r="BVO2033" s="105"/>
      <c r="BVP2033" s="105"/>
      <c r="BVQ2033" s="105"/>
      <c r="BVR2033" s="105"/>
      <c r="BVS2033" s="105"/>
      <c r="BVT2033" s="105"/>
      <c r="BVU2033" s="105"/>
      <c r="BVV2033" s="105"/>
      <c r="BVW2033" s="105"/>
      <c r="BVX2033" s="105"/>
      <c r="BVY2033" s="105"/>
      <c r="BVZ2033" s="105"/>
      <c r="BWA2033" s="105"/>
      <c r="BWB2033" s="105"/>
      <c r="BWC2033" s="105"/>
      <c r="BWD2033" s="105"/>
      <c r="BWE2033" s="105"/>
      <c r="BWF2033" s="105"/>
      <c r="BWG2033" s="105"/>
      <c r="BWH2033" s="105"/>
      <c r="BWI2033" s="105"/>
      <c r="BWJ2033" s="105"/>
      <c r="BWK2033" s="105"/>
      <c r="BWL2033" s="105"/>
      <c r="BWM2033" s="105"/>
      <c r="BWN2033" s="105"/>
      <c r="BWO2033" s="105"/>
      <c r="BWP2033" s="105"/>
      <c r="BWQ2033" s="105"/>
      <c r="BWR2033" s="105"/>
      <c r="BWS2033" s="105"/>
      <c r="BWT2033" s="105"/>
      <c r="BWU2033" s="105"/>
      <c r="BWV2033" s="105"/>
      <c r="BWW2033" s="105"/>
      <c r="BWX2033" s="105"/>
      <c r="BWY2033" s="105"/>
      <c r="BWZ2033" s="105"/>
      <c r="BXA2033" s="105"/>
      <c r="BXB2033" s="105"/>
      <c r="BXC2033" s="105"/>
      <c r="BXD2033" s="105"/>
      <c r="BXE2033" s="105"/>
      <c r="BXF2033" s="105"/>
      <c r="BXG2033" s="105"/>
      <c r="BXH2033" s="105"/>
      <c r="BXI2033" s="105"/>
      <c r="BXJ2033" s="105"/>
      <c r="BXK2033" s="105"/>
      <c r="BXL2033" s="105"/>
      <c r="BXM2033" s="105"/>
      <c r="BXN2033" s="105"/>
      <c r="BXO2033" s="105"/>
      <c r="BXP2033" s="105"/>
      <c r="BXQ2033" s="105"/>
      <c r="BXR2033" s="105"/>
      <c r="BXS2033" s="105"/>
      <c r="BXT2033" s="105"/>
      <c r="BXU2033" s="105"/>
      <c r="BXV2033" s="105"/>
      <c r="BXW2033" s="105"/>
      <c r="BXX2033" s="105"/>
      <c r="BXY2033" s="105"/>
      <c r="BXZ2033" s="105"/>
      <c r="BYA2033" s="105"/>
      <c r="BYB2033" s="105"/>
      <c r="BYC2033" s="105"/>
      <c r="BYD2033" s="105"/>
      <c r="BYE2033" s="105"/>
      <c r="BYF2033" s="105"/>
      <c r="BYG2033" s="105"/>
      <c r="BYH2033" s="105"/>
      <c r="BYI2033" s="105"/>
      <c r="BYJ2033" s="105"/>
      <c r="BYK2033" s="105"/>
      <c r="BYL2033" s="105"/>
      <c r="BYM2033" s="105"/>
      <c r="BYN2033" s="105"/>
      <c r="BYO2033" s="105"/>
      <c r="BYP2033" s="105"/>
      <c r="BYQ2033" s="105"/>
      <c r="BYR2033" s="105"/>
      <c r="BYS2033" s="105"/>
      <c r="BYT2033" s="105"/>
      <c r="BYU2033" s="105"/>
      <c r="BYV2033" s="105"/>
      <c r="BYW2033" s="105"/>
      <c r="BYX2033" s="105"/>
      <c r="BYY2033" s="105"/>
      <c r="BYZ2033" s="105"/>
      <c r="BZA2033" s="105"/>
      <c r="BZB2033" s="105"/>
      <c r="BZC2033" s="105"/>
      <c r="BZD2033" s="105"/>
      <c r="BZE2033" s="105"/>
      <c r="BZF2033" s="105"/>
      <c r="BZG2033" s="105"/>
      <c r="BZH2033" s="105"/>
      <c r="BZI2033" s="105"/>
      <c r="BZJ2033" s="105"/>
      <c r="BZK2033" s="105"/>
      <c r="BZL2033" s="105"/>
      <c r="BZM2033" s="105"/>
      <c r="BZN2033" s="105"/>
      <c r="BZO2033" s="105"/>
      <c r="BZP2033" s="105"/>
      <c r="BZQ2033" s="105"/>
      <c r="BZR2033" s="105"/>
      <c r="BZS2033" s="105"/>
      <c r="BZT2033" s="105"/>
      <c r="BZU2033" s="105"/>
      <c r="BZV2033" s="105"/>
      <c r="BZW2033" s="105"/>
      <c r="BZX2033" s="105"/>
      <c r="BZY2033" s="105"/>
      <c r="BZZ2033" s="105"/>
      <c r="CAA2033" s="105"/>
      <c r="CAB2033" s="105"/>
      <c r="CAC2033" s="105"/>
      <c r="CAD2033" s="105"/>
      <c r="CAE2033" s="105"/>
      <c r="CAF2033" s="105"/>
      <c r="CAG2033" s="105"/>
      <c r="CAH2033" s="105"/>
      <c r="CAI2033" s="105"/>
      <c r="CAJ2033" s="105"/>
      <c r="CAK2033" s="105"/>
      <c r="CAL2033" s="105"/>
      <c r="CAM2033" s="105"/>
      <c r="CAN2033" s="105"/>
      <c r="CAO2033" s="105"/>
      <c r="CAP2033" s="105"/>
      <c r="CAQ2033" s="105"/>
      <c r="CAR2033" s="105"/>
      <c r="CAS2033" s="105"/>
      <c r="CAT2033" s="105"/>
      <c r="CAU2033" s="105"/>
      <c r="CAV2033" s="105"/>
      <c r="CAW2033" s="105"/>
      <c r="CAX2033" s="105"/>
      <c r="CAY2033" s="105"/>
      <c r="CAZ2033" s="105"/>
      <c r="CBA2033" s="105"/>
      <c r="CBB2033" s="105"/>
      <c r="CBC2033" s="105"/>
      <c r="CBD2033" s="105"/>
      <c r="CBE2033" s="105"/>
      <c r="CBF2033" s="105"/>
      <c r="CBG2033" s="105"/>
      <c r="CBH2033" s="105"/>
      <c r="CBI2033" s="105"/>
      <c r="CBJ2033" s="105"/>
      <c r="CBK2033" s="105"/>
      <c r="CBL2033" s="105"/>
      <c r="CBM2033" s="105"/>
      <c r="CBN2033" s="105"/>
      <c r="CBO2033" s="105"/>
      <c r="CBP2033" s="105"/>
      <c r="CBQ2033" s="105"/>
      <c r="CBR2033" s="105"/>
      <c r="CBS2033" s="105"/>
      <c r="CBT2033" s="105"/>
      <c r="CBU2033" s="105"/>
      <c r="CBV2033" s="105"/>
      <c r="CBW2033" s="105"/>
      <c r="CBX2033" s="105"/>
      <c r="CBY2033" s="105"/>
      <c r="CBZ2033" s="105"/>
      <c r="CCA2033" s="105"/>
      <c r="CCB2033" s="105"/>
      <c r="CCC2033" s="105"/>
      <c r="CCD2033" s="105"/>
      <c r="CCE2033" s="105"/>
      <c r="CCF2033" s="105"/>
      <c r="CCG2033" s="105"/>
      <c r="CCH2033" s="105"/>
      <c r="CCI2033" s="105"/>
      <c r="CCJ2033" s="105"/>
      <c r="CCK2033" s="105"/>
      <c r="CCL2033" s="105"/>
      <c r="CCM2033" s="105"/>
      <c r="CCN2033" s="105"/>
      <c r="CCO2033" s="105"/>
      <c r="CCP2033" s="105"/>
      <c r="CCQ2033" s="105"/>
      <c r="CCR2033" s="105"/>
      <c r="CCS2033" s="105"/>
      <c r="CCT2033" s="105"/>
      <c r="CCU2033" s="105"/>
      <c r="CCV2033" s="105"/>
      <c r="CCW2033" s="105"/>
      <c r="CCX2033" s="105"/>
      <c r="CCY2033" s="105"/>
      <c r="CCZ2033" s="105"/>
      <c r="CDA2033" s="105"/>
      <c r="CDB2033" s="105"/>
      <c r="CDC2033" s="105"/>
      <c r="CDD2033" s="105"/>
      <c r="CDE2033" s="105"/>
      <c r="CDF2033" s="105"/>
      <c r="CDG2033" s="105"/>
      <c r="CDH2033" s="105"/>
      <c r="CDI2033" s="105"/>
      <c r="CDJ2033" s="105"/>
      <c r="CDK2033" s="105"/>
      <c r="CDL2033" s="105"/>
      <c r="CDM2033" s="105"/>
      <c r="CDN2033" s="105"/>
      <c r="CDO2033" s="105"/>
      <c r="CDP2033" s="105"/>
      <c r="CDQ2033" s="105"/>
      <c r="CDR2033" s="105"/>
      <c r="CDS2033" s="105"/>
      <c r="CDT2033" s="105"/>
      <c r="CDU2033" s="105"/>
      <c r="CDV2033" s="105"/>
      <c r="CDW2033" s="105"/>
      <c r="CDX2033" s="105"/>
      <c r="CDY2033" s="105"/>
      <c r="CDZ2033" s="105"/>
      <c r="CEA2033" s="105"/>
      <c r="CEB2033" s="105"/>
      <c r="CEC2033" s="105"/>
      <c r="CED2033" s="105"/>
      <c r="CEE2033" s="105"/>
      <c r="CEF2033" s="105"/>
      <c r="CEG2033" s="105"/>
      <c r="CEH2033" s="105"/>
      <c r="CEI2033" s="105"/>
      <c r="CEJ2033" s="105"/>
      <c r="CEK2033" s="105"/>
      <c r="CEL2033" s="105"/>
      <c r="CEM2033" s="105"/>
      <c r="CEN2033" s="105"/>
      <c r="CEO2033" s="105"/>
      <c r="CEP2033" s="105"/>
      <c r="CEQ2033" s="105"/>
      <c r="CER2033" s="105"/>
      <c r="CES2033" s="105"/>
      <c r="CET2033" s="105"/>
      <c r="CEU2033" s="105"/>
      <c r="CEV2033" s="105"/>
      <c r="CEW2033" s="105"/>
      <c r="CEX2033" s="105"/>
      <c r="CEY2033" s="105"/>
      <c r="CEZ2033" s="105"/>
      <c r="CFA2033" s="105"/>
      <c r="CFB2033" s="105"/>
      <c r="CFC2033" s="105"/>
      <c r="CFD2033" s="105"/>
      <c r="CFE2033" s="105"/>
      <c r="CFF2033" s="105"/>
      <c r="CFG2033" s="105"/>
      <c r="CFH2033" s="105"/>
      <c r="CFI2033" s="105"/>
      <c r="CFJ2033" s="105"/>
      <c r="CFK2033" s="105"/>
      <c r="CFL2033" s="105"/>
      <c r="CFM2033" s="105"/>
      <c r="CFN2033" s="105"/>
      <c r="CFO2033" s="105"/>
      <c r="CFP2033" s="105"/>
      <c r="CFQ2033" s="105"/>
      <c r="CFR2033" s="105"/>
      <c r="CFS2033" s="105"/>
      <c r="CFT2033" s="105"/>
      <c r="CFU2033" s="105"/>
      <c r="CFV2033" s="105"/>
      <c r="CFW2033" s="105"/>
      <c r="CFX2033" s="105"/>
      <c r="CFY2033" s="105"/>
      <c r="CFZ2033" s="105"/>
      <c r="CGA2033" s="105"/>
      <c r="CGB2033" s="105"/>
      <c r="CGC2033" s="105"/>
      <c r="CGD2033" s="105"/>
      <c r="CGE2033" s="105"/>
      <c r="CGF2033" s="105"/>
      <c r="CGG2033" s="105"/>
      <c r="CGH2033" s="105"/>
      <c r="CGI2033" s="105"/>
      <c r="CGJ2033" s="105"/>
      <c r="CGK2033" s="105"/>
      <c r="CGL2033" s="105"/>
      <c r="CGM2033" s="105"/>
      <c r="CGN2033" s="105"/>
      <c r="CGO2033" s="105"/>
      <c r="CGP2033" s="105"/>
      <c r="CGQ2033" s="105"/>
      <c r="CGR2033" s="105"/>
      <c r="CGS2033" s="105"/>
      <c r="CGT2033" s="105"/>
      <c r="CGU2033" s="105"/>
      <c r="CGV2033" s="105"/>
      <c r="CGW2033" s="105"/>
      <c r="CGX2033" s="105"/>
      <c r="CGY2033" s="105"/>
      <c r="CGZ2033" s="105"/>
      <c r="CHA2033" s="105"/>
      <c r="CHB2033" s="105"/>
      <c r="CHC2033" s="105"/>
      <c r="CHD2033" s="105"/>
      <c r="CHE2033" s="105"/>
      <c r="CHF2033" s="105"/>
      <c r="CHG2033" s="105"/>
      <c r="CHH2033" s="105"/>
      <c r="CHI2033" s="105"/>
      <c r="CHJ2033" s="105"/>
      <c r="CHK2033" s="105"/>
      <c r="CHL2033" s="105"/>
      <c r="CHM2033" s="105"/>
      <c r="CHN2033" s="105"/>
      <c r="CHO2033" s="105"/>
      <c r="CHP2033" s="105"/>
      <c r="CHQ2033" s="105"/>
      <c r="CHR2033" s="105"/>
      <c r="CHS2033" s="105"/>
      <c r="CHT2033" s="105"/>
      <c r="CHU2033" s="105"/>
      <c r="CHV2033" s="105"/>
      <c r="CHW2033" s="105"/>
      <c r="CHX2033" s="105"/>
      <c r="CHY2033" s="105"/>
      <c r="CHZ2033" s="105"/>
      <c r="CIA2033" s="105"/>
      <c r="CIB2033" s="105"/>
      <c r="CIC2033" s="105"/>
      <c r="CID2033" s="105"/>
      <c r="CIE2033" s="105"/>
      <c r="CIF2033" s="105"/>
      <c r="CIG2033" s="105"/>
      <c r="CIH2033" s="105"/>
      <c r="CII2033" s="105"/>
      <c r="CIJ2033" s="105"/>
      <c r="CIK2033" s="105"/>
      <c r="CIL2033" s="105"/>
      <c r="CIM2033" s="105"/>
      <c r="CIN2033" s="105"/>
      <c r="CIO2033" s="105"/>
      <c r="CIP2033" s="105"/>
      <c r="CIQ2033" s="105"/>
      <c r="CIR2033" s="105"/>
      <c r="CIS2033" s="105"/>
      <c r="CIT2033" s="105"/>
      <c r="CIU2033" s="105"/>
      <c r="CIV2033" s="105"/>
      <c r="CIW2033" s="105"/>
      <c r="CIX2033" s="105"/>
      <c r="CIY2033" s="105"/>
      <c r="CIZ2033" s="105"/>
      <c r="CJA2033" s="105"/>
      <c r="CJB2033" s="105"/>
      <c r="CJC2033" s="105"/>
      <c r="CJD2033" s="105"/>
      <c r="CJE2033" s="105"/>
      <c r="CJF2033" s="105"/>
      <c r="CJG2033" s="105"/>
      <c r="CJH2033" s="105"/>
      <c r="CJI2033" s="105"/>
      <c r="CJJ2033" s="105"/>
      <c r="CJK2033" s="105"/>
      <c r="CJL2033" s="105"/>
      <c r="CJM2033" s="105"/>
      <c r="CJN2033" s="105"/>
      <c r="CJO2033" s="105"/>
      <c r="CJP2033" s="105"/>
      <c r="CJQ2033" s="105"/>
      <c r="CJR2033" s="105"/>
      <c r="CJS2033" s="105"/>
      <c r="CJT2033" s="105"/>
      <c r="CJU2033" s="105"/>
      <c r="CJV2033" s="105"/>
      <c r="CJW2033" s="105"/>
      <c r="CJX2033" s="105"/>
      <c r="CJY2033" s="105"/>
      <c r="CJZ2033" s="105"/>
      <c r="CKA2033" s="105"/>
      <c r="CKB2033" s="105"/>
      <c r="CKC2033" s="105"/>
      <c r="CKD2033" s="105"/>
      <c r="CKE2033" s="105"/>
      <c r="CKF2033" s="105"/>
      <c r="CKG2033" s="105"/>
      <c r="CKH2033" s="105"/>
      <c r="CKI2033" s="105"/>
      <c r="CKJ2033" s="105"/>
      <c r="CKK2033" s="105"/>
      <c r="CKL2033" s="105"/>
      <c r="CKM2033" s="105"/>
      <c r="CKN2033" s="105"/>
      <c r="CKO2033" s="105"/>
      <c r="CKP2033" s="105"/>
      <c r="CKQ2033" s="105"/>
      <c r="CKR2033" s="105"/>
      <c r="CKS2033" s="105"/>
      <c r="CKT2033" s="105"/>
      <c r="CKU2033" s="105"/>
      <c r="CKV2033" s="105"/>
      <c r="CKW2033" s="105"/>
      <c r="CKX2033" s="105"/>
      <c r="CKY2033" s="105"/>
      <c r="CKZ2033" s="105"/>
      <c r="CLA2033" s="105"/>
      <c r="CLB2033" s="105"/>
      <c r="CLC2033" s="105"/>
      <c r="CLD2033" s="105"/>
      <c r="CLE2033" s="105"/>
      <c r="CLF2033" s="105"/>
      <c r="CLG2033" s="105"/>
      <c r="CLH2033" s="105"/>
      <c r="CLI2033" s="105"/>
      <c r="CLJ2033" s="105"/>
      <c r="CLK2033" s="105"/>
      <c r="CLL2033" s="105"/>
      <c r="CLM2033" s="105"/>
      <c r="CLN2033" s="105"/>
      <c r="CLO2033" s="105"/>
      <c r="CLP2033" s="105"/>
      <c r="CLQ2033" s="105"/>
      <c r="CLR2033" s="105"/>
      <c r="CLS2033" s="105"/>
      <c r="CLT2033" s="105"/>
      <c r="CLU2033" s="105"/>
      <c r="CLV2033" s="105"/>
      <c r="CLW2033" s="105"/>
      <c r="CLX2033" s="105"/>
      <c r="CLY2033" s="105"/>
      <c r="CLZ2033" s="105"/>
      <c r="CMA2033" s="105"/>
      <c r="CMB2033" s="105"/>
      <c r="CMC2033" s="105"/>
      <c r="CMD2033" s="105"/>
      <c r="CME2033" s="105"/>
      <c r="CMF2033" s="105"/>
      <c r="CMG2033" s="105"/>
      <c r="CMH2033" s="105"/>
      <c r="CMI2033" s="105"/>
      <c r="CMJ2033" s="105"/>
      <c r="CMK2033" s="105"/>
      <c r="CML2033" s="105"/>
      <c r="CMM2033" s="105"/>
      <c r="CMN2033" s="105"/>
      <c r="CMO2033" s="105"/>
      <c r="CMP2033" s="105"/>
      <c r="CMQ2033" s="105"/>
      <c r="CMR2033" s="105"/>
      <c r="CMS2033" s="105"/>
      <c r="CMT2033" s="105"/>
      <c r="CMU2033" s="105"/>
      <c r="CMV2033" s="105"/>
      <c r="CMW2033" s="105"/>
      <c r="CMX2033" s="105"/>
      <c r="CMY2033" s="105"/>
      <c r="CMZ2033" s="105"/>
      <c r="CNA2033" s="105"/>
      <c r="CNB2033" s="105"/>
      <c r="CNC2033" s="105"/>
      <c r="CND2033" s="105"/>
      <c r="CNE2033" s="105"/>
      <c r="CNF2033" s="105"/>
      <c r="CNG2033" s="105"/>
      <c r="CNH2033" s="105"/>
      <c r="CNI2033" s="105"/>
      <c r="CNJ2033" s="105"/>
      <c r="CNK2033" s="105"/>
      <c r="CNL2033" s="105"/>
      <c r="CNM2033" s="105"/>
      <c r="CNN2033" s="105"/>
      <c r="CNO2033" s="105"/>
      <c r="CNP2033" s="105"/>
      <c r="CNQ2033" s="105"/>
      <c r="CNR2033" s="105"/>
      <c r="CNS2033" s="105"/>
      <c r="CNT2033" s="105"/>
      <c r="CNU2033" s="105"/>
      <c r="CNV2033" s="105"/>
      <c r="CNW2033" s="105"/>
      <c r="CNX2033" s="105"/>
      <c r="CNY2033" s="105"/>
      <c r="CNZ2033" s="105"/>
      <c r="COA2033" s="105"/>
      <c r="COB2033" s="105"/>
      <c r="COC2033" s="105"/>
      <c r="COD2033" s="105"/>
      <c r="COE2033" s="105"/>
      <c r="COF2033" s="105"/>
      <c r="COG2033" s="105"/>
      <c r="COH2033" s="105"/>
      <c r="COI2033" s="105"/>
      <c r="COJ2033" s="105"/>
      <c r="COK2033" s="105"/>
      <c r="COL2033" s="105"/>
      <c r="COM2033" s="105"/>
      <c r="CON2033" s="105"/>
      <c r="COO2033" s="105"/>
      <c r="COP2033" s="105"/>
      <c r="COQ2033" s="105"/>
      <c r="COR2033" s="105"/>
      <c r="COS2033" s="105"/>
      <c r="COT2033" s="105"/>
      <c r="COU2033" s="105"/>
      <c r="COV2033" s="105"/>
      <c r="COW2033" s="105"/>
      <c r="COX2033" s="105"/>
      <c r="COY2033" s="105"/>
      <c r="COZ2033" s="105"/>
      <c r="CPA2033" s="105"/>
      <c r="CPB2033" s="105"/>
      <c r="CPC2033" s="105"/>
      <c r="CPD2033" s="105"/>
      <c r="CPE2033" s="105"/>
      <c r="CPF2033" s="105"/>
      <c r="CPG2033" s="105"/>
      <c r="CPH2033" s="105"/>
      <c r="CPI2033" s="105"/>
      <c r="CPJ2033" s="105"/>
      <c r="CPK2033" s="105"/>
      <c r="CPL2033" s="105"/>
      <c r="CPM2033" s="105"/>
      <c r="CPN2033" s="105"/>
      <c r="CPO2033" s="105"/>
      <c r="CPP2033" s="105"/>
      <c r="CPQ2033" s="105"/>
      <c r="CPR2033" s="105"/>
      <c r="CPS2033" s="105"/>
      <c r="CPT2033" s="105"/>
      <c r="CPU2033" s="105"/>
      <c r="CPV2033" s="105"/>
      <c r="CPW2033" s="105"/>
      <c r="CPX2033" s="105"/>
      <c r="CPY2033" s="105"/>
      <c r="CPZ2033" s="105"/>
      <c r="CQA2033" s="105"/>
      <c r="CQB2033" s="105"/>
      <c r="CQC2033" s="105"/>
      <c r="CQD2033" s="105"/>
      <c r="CQE2033" s="105"/>
      <c r="CQF2033" s="105"/>
      <c r="CQG2033" s="105"/>
      <c r="CQH2033" s="105"/>
      <c r="CQI2033" s="105"/>
      <c r="CQJ2033" s="105"/>
      <c r="CQK2033" s="105"/>
      <c r="CQL2033" s="105"/>
      <c r="CQM2033" s="105"/>
      <c r="CQN2033" s="105"/>
      <c r="CQO2033" s="105"/>
      <c r="CQP2033" s="105"/>
      <c r="CQQ2033" s="105"/>
      <c r="CQR2033" s="105"/>
      <c r="CQS2033" s="105"/>
      <c r="CQT2033" s="105"/>
      <c r="CQU2033" s="105"/>
      <c r="CQV2033" s="105"/>
      <c r="CQW2033" s="105"/>
      <c r="CQX2033" s="105"/>
      <c r="CQY2033" s="105"/>
      <c r="CQZ2033" s="105"/>
      <c r="CRA2033" s="105"/>
      <c r="CRB2033" s="105"/>
      <c r="CRC2033" s="105"/>
      <c r="CRD2033" s="105"/>
      <c r="CRE2033" s="105"/>
      <c r="CRF2033" s="105"/>
      <c r="CRG2033" s="105"/>
      <c r="CRH2033" s="105"/>
      <c r="CRI2033" s="105"/>
      <c r="CRJ2033" s="105"/>
      <c r="CRK2033" s="105"/>
      <c r="CRL2033" s="105"/>
      <c r="CRM2033" s="105"/>
      <c r="CRN2033" s="105"/>
      <c r="CRO2033" s="105"/>
      <c r="CRP2033" s="105"/>
      <c r="CRQ2033" s="105"/>
      <c r="CRR2033" s="105"/>
      <c r="CRS2033" s="105"/>
      <c r="CRT2033" s="105"/>
      <c r="CRU2033" s="105"/>
      <c r="CRV2033" s="105"/>
      <c r="CRW2033" s="105"/>
      <c r="CRX2033" s="105"/>
      <c r="CRY2033" s="105"/>
      <c r="CRZ2033" s="105"/>
      <c r="CSA2033" s="105"/>
      <c r="CSB2033" s="105"/>
      <c r="CSC2033" s="105"/>
      <c r="CSD2033" s="105"/>
      <c r="CSE2033" s="105"/>
      <c r="CSF2033" s="105"/>
      <c r="CSG2033" s="105"/>
      <c r="CSH2033" s="105"/>
      <c r="CSI2033" s="105"/>
      <c r="CSJ2033" s="105"/>
      <c r="CSK2033" s="105"/>
      <c r="CSL2033" s="105"/>
      <c r="CSM2033" s="105"/>
      <c r="CSN2033" s="105"/>
      <c r="CSO2033" s="105"/>
      <c r="CSP2033" s="105"/>
      <c r="CSQ2033" s="105"/>
      <c r="CSR2033" s="105"/>
      <c r="CSS2033" s="105"/>
      <c r="CST2033" s="105"/>
      <c r="CSU2033" s="105"/>
      <c r="CSV2033" s="105"/>
      <c r="CSW2033" s="105"/>
      <c r="CSX2033" s="105"/>
      <c r="CSY2033" s="105"/>
      <c r="CSZ2033" s="105"/>
      <c r="CTA2033" s="105"/>
      <c r="CTB2033" s="105"/>
      <c r="CTC2033" s="105"/>
      <c r="CTD2033" s="105"/>
      <c r="CTE2033" s="105"/>
      <c r="CTF2033" s="105"/>
      <c r="CTG2033" s="105"/>
      <c r="CTH2033" s="105"/>
      <c r="CTI2033" s="105"/>
      <c r="CTJ2033" s="105"/>
      <c r="CTK2033" s="105"/>
      <c r="CTL2033" s="105"/>
      <c r="CTM2033" s="105"/>
      <c r="CTN2033" s="105"/>
      <c r="CTO2033" s="105"/>
      <c r="CTP2033" s="105"/>
      <c r="CTQ2033" s="105"/>
      <c r="CTR2033" s="105"/>
      <c r="CTS2033" s="105"/>
      <c r="CTT2033" s="105"/>
      <c r="CTU2033" s="105"/>
      <c r="CTV2033" s="105"/>
      <c r="CTW2033" s="105"/>
      <c r="CTX2033" s="105"/>
      <c r="CTY2033" s="105"/>
      <c r="CTZ2033" s="105"/>
      <c r="CUA2033" s="105"/>
      <c r="CUB2033" s="105"/>
      <c r="CUC2033" s="105"/>
      <c r="CUD2033" s="105"/>
      <c r="CUE2033" s="105"/>
      <c r="CUF2033" s="105"/>
      <c r="CUG2033" s="105"/>
      <c r="CUH2033" s="105"/>
      <c r="CUI2033" s="105"/>
      <c r="CUJ2033" s="105"/>
      <c r="CUK2033" s="105"/>
      <c r="CUL2033" s="105"/>
      <c r="CUM2033" s="105"/>
      <c r="CUN2033" s="105"/>
      <c r="CUO2033" s="105"/>
      <c r="CUP2033" s="105"/>
      <c r="CUQ2033" s="105"/>
      <c r="CUR2033" s="105"/>
      <c r="CUS2033" s="105"/>
      <c r="CUT2033" s="105"/>
      <c r="CUU2033" s="105"/>
      <c r="CUV2033" s="105"/>
      <c r="CUW2033" s="105"/>
      <c r="CUX2033" s="105"/>
      <c r="CUY2033" s="105"/>
      <c r="CUZ2033" s="105"/>
      <c r="CVA2033" s="105"/>
      <c r="CVB2033" s="105"/>
      <c r="CVC2033" s="105"/>
      <c r="CVD2033" s="105"/>
      <c r="CVE2033" s="105"/>
      <c r="CVF2033" s="105"/>
      <c r="CVG2033" s="105"/>
      <c r="CVH2033" s="105"/>
      <c r="CVI2033" s="105"/>
      <c r="CVJ2033" s="105"/>
      <c r="CVK2033" s="105"/>
      <c r="CVL2033" s="105"/>
      <c r="CVM2033" s="105"/>
      <c r="CVN2033" s="105"/>
      <c r="CVO2033" s="105"/>
      <c r="CVP2033" s="105"/>
      <c r="CVQ2033" s="105"/>
      <c r="CVR2033" s="105"/>
      <c r="CVS2033" s="105"/>
      <c r="CVT2033" s="105"/>
      <c r="CVU2033" s="105"/>
      <c r="CVV2033" s="105"/>
      <c r="CVW2033" s="105"/>
      <c r="CVX2033" s="105"/>
      <c r="CVY2033" s="105"/>
      <c r="CVZ2033" s="105"/>
      <c r="CWA2033" s="105"/>
      <c r="CWB2033" s="105"/>
      <c r="CWC2033" s="105"/>
      <c r="CWD2033" s="105"/>
      <c r="CWE2033" s="105"/>
      <c r="CWF2033" s="105"/>
      <c r="CWG2033" s="105"/>
      <c r="CWH2033" s="105"/>
      <c r="CWI2033" s="105"/>
      <c r="CWJ2033" s="105"/>
      <c r="CWK2033" s="105"/>
      <c r="CWL2033" s="105"/>
      <c r="CWM2033" s="105"/>
      <c r="CWN2033" s="105"/>
      <c r="CWO2033" s="105"/>
      <c r="CWP2033" s="105"/>
      <c r="CWQ2033" s="105"/>
      <c r="CWR2033" s="105"/>
      <c r="CWS2033" s="105"/>
      <c r="CWT2033" s="105"/>
      <c r="CWU2033" s="105"/>
      <c r="CWV2033" s="105"/>
      <c r="CWW2033" s="105"/>
      <c r="CWX2033" s="105"/>
      <c r="CWY2033" s="105"/>
      <c r="CWZ2033" s="105"/>
      <c r="CXA2033" s="105"/>
      <c r="CXB2033" s="105"/>
      <c r="CXC2033" s="105"/>
      <c r="CXD2033" s="105"/>
      <c r="CXE2033" s="105"/>
      <c r="CXF2033" s="105"/>
      <c r="CXG2033" s="105"/>
      <c r="CXH2033" s="105"/>
      <c r="CXI2033" s="105"/>
      <c r="CXJ2033" s="105"/>
      <c r="CXK2033" s="105"/>
      <c r="CXL2033" s="105"/>
      <c r="CXM2033" s="105"/>
      <c r="CXN2033" s="105"/>
      <c r="CXO2033" s="105"/>
      <c r="CXP2033" s="105"/>
      <c r="CXQ2033" s="105"/>
      <c r="CXR2033" s="105"/>
      <c r="CXS2033" s="105"/>
      <c r="CXT2033" s="105"/>
      <c r="CXU2033" s="105"/>
      <c r="CXV2033" s="105"/>
      <c r="CXW2033" s="105"/>
      <c r="CXX2033" s="105"/>
      <c r="CXY2033" s="105"/>
      <c r="CXZ2033" s="105"/>
      <c r="CYA2033" s="105"/>
      <c r="CYB2033" s="105"/>
      <c r="CYC2033" s="105"/>
      <c r="CYD2033" s="105"/>
      <c r="CYE2033" s="105"/>
      <c r="CYF2033" s="105"/>
      <c r="CYG2033" s="105"/>
      <c r="CYH2033" s="105"/>
      <c r="CYI2033" s="105"/>
      <c r="CYJ2033" s="105"/>
      <c r="CYK2033" s="105"/>
      <c r="CYL2033" s="105"/>
      <c r="CYM2033" s="105"/>
      <c r="CYN2033" s="105"/>
      <c r="CYO2033" s="105"/>
      <c r="CYP2033" s="105"/>
      <c r="CYQ2033" s="105"/>
      <c r="CYR2033" s="105"/>
      <c r="CYS2033" s="105"/>
      <c r="CYT2033" s="105"/>
      <c r="CYU2033" s="105"/>
      <c r="CYV2033" s="105"/>
      <c r="CYW2033" s="105"/>
      <c r="CYX2033" s="105"/>
      <c r="CYY2033" s="105"/>
      <c r="CYZ2033" s="105"/>
      <c r="CZA2033" s="105"/>
      <c r="CZB2033" s="105"/>
      <c r="CZC2033" s="105"/>
      <c r="CZD2033" s="105"/>
      <c r="CZE2033" s="105"/>
      <c r="CZF2033" s="105"/>
      <c r="CZG2033" s="105"/>
      <c r="CZH2033" s="105"/>
      <c r="CZI2033" s="105"/>
      <c r="CZJ2033" s="105"/>
      <c r="CZK2033" s="105"/>
      <c r="CZL2033" s="105"/>
      <c r="CZM2033" s="105"/>
      <c r="CZN2033" s="105"/>
      <c r="CZO2033" s="105"/>
      <c r="CZP2033" s="105"/>
      <c r="CZQ2033" s="105"/>
      <c r="CZR2033" s="105"/>
      <c r="CZS2033" s="105"/>
      <c r="CZT2033" s="105"/>
      <c r="CZU2033" s="105"/>
      <c r="CZV2033" s="105"/>
      <c r="CZW2033" s="105"/>
      <c r="CZX2033" s="105"/>
      <c r="CZY2033" s="105"/>
      <c r="CZZ2033" s="105"/>
      <c r="DAA2033" s="105"/>
      <c r="DAB2033" s="105"/>
      <c r="DAC2033" s="105"/>
      <c r="DAD2033" s="105"/>
      <c r="DAE2033" s="105"/>
      <c r="DAF2033" s="105"/>
      <c r="DAG2033" s="105"/>
      <c r="DAH2033" s="105"/>
      <c r="DAI2033" s="105"/>
      <c r="DAJ2033" s="105"/>
      <c r="DAK2033" s="105"/>
      <c r="DAL2033" s="105"/>
      <c r="DAM2033" s="105"/>
      <c r="DAN2033" s="105"/>
      <c r="DAO2033" s="105"/>
      <c r="DAP2033" s="105"/>
      <c r="DAQ2033" s="105"/>
      <c r="DAR2033" s="105"/>
      <c r="DAS2033" s="105"/>
      <c r="DAT2033" s="105"/>
      <c r="DAU2033" s="105"/>
      <c r="DAV2033" s="105"/>
      <c r="DAW2033" s="105"/>
      <c r="DAX2033" s="105"/>
      <c r="DAY2033" s="105"/>
      <c r="DAZ2033" s="105"/>
      <c r="DBA2033" s="105"/>
      <c r="DBB2033" s="105"/>
      <c r="DBC2033" s="105"/>
      <c r="DBD2033" s="105"/>
      <c r="DBE2033" s="105"/>
      <c r="DBF2033" s="105"/>
      <c r="DBG2033" s="105"/>
      <c r="DBH2033" s="105"/>
      <c r="DBI2033" s="105"/>
      <c r="DBJ2033" s="105"/>
      <c r="DBK2033" s="105"/>
      <c r="DBL2033" s="105"/>
      <c r="DBM2033" s="105"/>
      <c r="DBN2033" s="105"/>
      <c r="DBO2033" s="105"/>
      <c r="DBP2033" s="105"/>
      <c r="DBQ2033" s="105"/>
      <c r="DBR2033" s="105"/>
      <c r="DBS2033" s="105"/>
      <c r="DBT2033" s="105"/>
      <c r="DBU2033" s="105"/>
      <c r="DBV2033" s="105"/>
      <c r="DBW2033" s="105"/>
      <c r="DBX2033" s="105"/>
      <c r="DBY2033" s="105"/>
      <c r="DBZ2033" s="105"/>
      <c r="DCA2033" s="105"/>
      <c r="DCB2033" s="105"/>
      <c r="DCC2033" s="105"/>
      <c r="DCD2033" s="105"/>
      <c r="DCE2033" s="105"/>
      <c r="DCF2033" s="105"/>
      <c r="DCG2033" s="105"/>
      <c r="DCH2033" s="105"/>
      <c r="DCI2033" s="105"/>
      <c r="DCJ2033" s="105"/>
      <c r="DCK2033" s="105"/>
      <c r="DCL2033" s="105"/>
      <c r="DCM2033" s="105"/>
      <c r="DCN2033" s="105"/>
      <c r="DCO2033" s="105"/>
      <c r="DCP2033" s="105"/>
      <c r="DCQ2033" s="105"/>
      <c r="DCR2033" s="105"/>
      <c r="DCS2033" s="105"/>
      <c r="DCT2033" s="105"/>
      <c r="DCU2033" s="105"/>
      <c r="DCV2033" s="105"/>
      <c r="DCW2033" s="105"/>
      <c r="DCX2033" s="105"/>
      <c r="DCY2033" s="105"/>
      <c r="DCZ2033" s="105"/>
      <c r="DDA2033" s="105"/>
      <c r="DDB2033" s="105"/>
      <c r="DDC2033" s="105"/>
      <c r="DDD2033" s="105"/>
      <c r="DDE2033" s="105"/>
      <c r="DDF2033" s="105"/>
      <c r="DDG2033" s="105"/>
      <c r="DDH2033" s="105"/>
      <c r="DDI2033" s="105"/>
      <c r="DDJ2033" s="105"/>
      <c r="DDK2033" s="105"/>
      <c r="DDL2033" s="105"/>
      <c r="DDM2033" s="105"/>
      <c r="DDN2033" s="105"/>
      <c r="DDO2033" s="105"/>
      <c r="DDP2033" s="105"/>
      <c r="DDQ2033" s="105"/>
      <c r="DDR2033" s="105"/>
      <c r="DDS2033" s="105"/>
      <c r="DDT2033" s="105"/>
      <c r="DDU2033" s="105"/>
      <c r="DDV2033" s="105"/>
      <c r="DDW2033" s="105"/>
      <c r="DDX2033" s="105"/>
      <c r="DDY2033" s="105"/>
      <c r="DDZ2033" s="105"/>
      <c r="DEA2033" s="105"/>
      <c r="DEB2033" s="105"/>
      <c r="DEC2033" s="105"/>
      <c r="DED2033" s="105"/>
      <c r="DEE2033" s="105"/>
      <c r="DEF2033" s="105"/>
      <c r="DEG2033" s="105"/>
      <c r="DEH2033" s="105"/>
      <c r="DEI2033" s="105"/>
      <c r="DEJ2033" s="105"/>
      <c r="DEK2033" s="105"/>
      <c r="DEL2033" s="105"/>
      <c r="DEM2033" s="105"/>
      <c r="DEN2033" s="105"/>
      <c r="DEO2033" s="105"/>
      <c r="DEP2033" s="105"/>
      <c r="DEQ2033" s="105"/>
      <c r="DER2033" s="105"/>
      <c r="DES2033" s="105"/>
      <c r="DET2033" s="105"/>
      <c r="DEU2033" s="105"/>
      <c r="DEV2033" s="105"/>
      <c r="DEW2033" s="105"/>
      <c r="DEX2033" s="105"/>
      <c r="DEY2033" s="105"/>
      <c r="DEZ2033" s="105"/>
      <c r="DFA2033" s="105"/>
      <c r="DFB2033" s="105"/>
      <c r="DFC2033" s="105"/>
      <c r="DFD2033" s="105"/>
      <c r="DFE2033" s="105"/>
      <c r="DFF2033" s="105"/>
      <c r="DFG2033" s="105"/>
      <c r="DFH2033" s="105"/>
      <c r="DFI2033" s="105"/>
      <c r="DFJ2033" s="105"/>
      <c r="DFK2033" s="105"/>
      <c r="DFL2033" s="105"/>
      <c r="DFM2033" s="105"/>
      <c r="DFN2033" s="105"/>
      <c r="DFO2033" s="105"/>
      <c r="DFP2033" s="105"/>
      <c r="DFQ2033" s="105"/>
      <c r="DFR2033" s="105"/>
      <c r="DFS2033" s="105"/>
      <c r="DFT2033" s="105"/>
      <c r="DFU2033" s="105"/>
      <c r="DFV2033" s="105"/>
      <c r="DFW2033" s="105"/>
      <c r="DFX2033" s="105"/>
      <c r="DFY2033" s="105"/>
      <c r="DFZ2033" s="105"/>
      <c r="DGA2033" s="105"/>
      <c r="DGB2033" s="105"/>
      <c r="DGC2033" s="105"/>
      <c r="DGD2033" s="105"/>
      <c r="DGE2033" s="105"/>
      <c r="DGF2033" s="105"/>
      <c r="DGG2033" s="105"/>
      <c r="DGH2033" s="105"/>
      <c r="DGI2033" s="105"/>
      <c r="DGJ2033" s="105"/>
      <c r="DGK2033" s="105"/>
      <c r="DGL2033" s="105"/>
      <c r="DGM2033" s="105"/>
      <c r="DGN2033" s="105"/>
      <c r="DGO2033" s="105"/>
      <c r="DGP2033" s="105"/>
      <c r="DGQ2033" s="105"/>
      <c r="DGR2033" s="105"/>
      <c r="DGS2033" s="105"/>
      <c r="DGT2033" s="105"/>
      <c r="DGU2033" s="105"/>
      <c r="DGV2033" s="105"/>
      <c r="DGW2033" s="105"/>
      <c r="DGX2033" s="105"/>
      <c r="DGY2033" s="105"/>
      <c r="DGZ2033" s="105"/>
      <c r="DHA2033" s="105"/>
      <c r="DHB2033" s="105"/>
      <c r="DHC2033" s="105"/>
      <c r="DHD2033" s="105"/>
      <c r="DHE2033" s="105"/>
      <c r="DHF2033" s="105"/>
      <c r="DHG2033" s="105"/>
      <c r="DHH2033" s="105"/>
      <c r="DHI2033" s="105"/>
      <c r="DHJ2033" s="105"/>
      <c r="DHK2033" s="105"/>
      <c r="DHL2033" s="105"/>
      <c r="DHM2033" s="105"/>
      <c r="DHN2033" s="105"/>
      <c r="DHO2033" s="105"/>
      <c r="DHP2033" s="105"/>
      <c r="DHQ2033" s="105"/>
      <c r="DHR2033" s="105"/>
      <c r="DHS2033" s="105"/>
      <c r="DHT2033" s="105"/>
      <c r="DHU2033" s="105"/>
      <c r="DHV2033" s="105"/>
      <c r="DHW2033" s="105"/>
      <c r="DHX2033" s="105"/>
      <c r="DHY2033" s="105"/>
      <c r="DHZ2033" s="105"/>
      <c r="DIA2033" s="105"/>
      <c r="DIB2033" s="105"/>
      <c r="DIC2033" s="105"/>
      <c r="DID2033" s="105"/>
      <c r="DIE2033" s="105"/>
      <c r="DIF2033" s="105"/>
      <c r="DIG2033" s="105"/>
      <c r="DIH2033" s="105"/>
      <c r="DII2033" s="105"/>
      <c r="DIJ2033" s="105"/>
      <c r="DIK2033" s="105"/>
      <c r="DIL2033" s="105"/>
      <c r="DIM2033" s="105"/>
      <c r="DIN2033" s="105"/>
      <c r="DIO2033" s="105"/>
      <c r="DIP2033" s="105"/>
      <c r="DIQ2033" s="105"/>
      <c r="DIR2033" s="105"/>
      <c r="DIS2033" s="105"/>
      <c r="DIT2033" s="105"/>
      <c r="DIU2033" s="105"/>
      <c r="DIV2033" s="105"/>
      <c r="DIW2033" s="105"/>
      <c r="DIX2033" s="105"/>
      <c r="DIY2033" s="105"/>
      <c r="DIZ2033" s="105"/>
      <c r="DJA2033" s="105"/>
      <c r="DJB2033" s="105"/>
      <c r="DJC2033" s="105"/>
      <c r="DJD2033" s="105"/>
      <c r="DJE2033" s="105"/>
      <c r="DJF2033" s="105"/>
      <c r="DJG2033" s="105"/>
      <c r="DJH2033" s="105"/>
      <c r="DJI2033" s="105"/>
      <c r="DJJ2033" s="105"/>
      <c r="DJK2033" s="105"/>
      <c r="DJL2033" s="105"/>
      <c r="DJM2033" s="105"/>
      <c r="DJN2033" s="105"/>
      <c r="DJO2033" s="105"/>
      <c r="DJP2033" s="105"/>
      <c r="DJQ2033" s="105"/>
      <c r="DJR2033" s="105"/>
      <c r="DJS2033" s="105"/>
      <c r="DJT2033" s="105"/>
      <c r="DJU2033" s="105"/>
      <c r="DJV2033" s="105"/>
      <c r="DJW2033" s="105"/>
      <c r="DJX2033" s="105"/>
      <c r="DJY2033" s="105"/>
      <c r="DJZ2033" s="105"/>
      <c r="DKA2033" s="105"/>
      <c r="DKB2033" s="105"/>
      <c r="DKC2033" s="105"/>
      <c r="DKD2033" s="105"/>
      <c r="DKE2033" s="105"/>
      <c r="DKF2033" s="105"/>
      <c r="DKG2033" s="105"/>
      <c r="DKH2033" s="105"/>
      <c r="DKI2033" s="105"/>
      <c r="DKJ2033" s="105"/>
      <c r="DKK2033" s="105"/>
      <c r="DKL2033" s="105"/>
      <c r="DKM2033" s="105"/>
      <c r="DKN2033" s="105"/>
      <c r="DKO2033" s="105"/>
      <c r="DKP2033" s="105"/>
      <c r="DKQ2033" s="105"/>
      <c r="DKR2033" s="105"/>
      <c r="DKS2033" s="105"/>
      <c r="DKT2033" s="105"/>
      <c r="DKU2033" s="105"/>
      <c r="DKV2033" s="105"/>
      <c r="DKW2033" s="105"/>
      <c r="DKX2033" s="105"/>
      <c r="DKY2033" s="105"/>
      <c r="DKZ2033" s="105"/>
      <c r="DLA2033" s="105"/>
      <c r="DLB2033" s="105"/>
      <c r="DLC2033" s="105"/>
      <c r="DLD2033" s="105"/>
      <c r="DLE2033" s="105"/>
      <c r="DLF2033" s="105"/>
      <c r="DLG2033" s="105"/>
      <c r="DLH2033" s="105"/>
      <c r="DLI2033" s="105"/>
      <c r="DLJ2033" s="105"/>
      <c r="DLK2033" s="105"/>
      <c r="DLL2033" s="105"/>
      <c r="DLM2033" s="105"/>
      <c r="DLN2033" s="105"/>
      <c r="DLO2033" s="105"/>
      <c r="DLP2033" s="105"/>
      <c r="DLQ2033" s="105"/>
      <c r="DLR2033" s="105"/>
      <c r="DLS2033" s="105"/>
      <c r="DLT2033" s="105"/>
      <c r="DLU2033" s="105"/>
      <c r="DLV2033" s="105"/>
      <c r="DLW2033" s="105"/>
      <c r="DLX2033" s="105"/>
      <c r="DLY2033" s="105"/>
      <c r="DLZ2033" s="105"/>
      <c r="DMA2033" s="105"/>
      <c r="DMB2033" s="105"/>
      <c r="DMC2033" s="105"/>
      <c r="DMD2033" s="105"/>
      <c r="DME2033" s="105"/>
      <c r="DMF2033" s="105"/>
      <c r="DMG2033" s="105"/>
      <c r="DMH2033" s="105"/>
      <c r="DMI2033" s="105"/>
      <c r="DMJ2033" s="105"/>
      <c r="DMK2033" s="105"/>
      <c r="DML2033" s="105"/>
      <c r="DMM2033" s="105"/>
      <c r="DMN2033" s="105"/>
      <c r="DMO2033" s="105"/>
      <c r="DMP2033" s="105"/>
      <c r="DMQ2033" s="105"/>
      <c r="DMR2033" s="105"/>
      <c r="DMS2033" s="105"/>
      <c r="DMT2033" s="105"/>
      <c r="DMU2033" s="105"/>
      <c r="DMV2033" s="105"/>
      <c r="DMW2033" s="105"/>
      <c r="DMX2033" s="105"/>
      <c r="DMY2033" s="105"/>
      <c r="DMZ2033" s="105"/>
      <c r="DNA2033" s="105"/>
      <c r="DNB2033" s="105"/>
      <c r="DNC2033" s="105"/>
      <c r="DND2033" s="105"/>
      <c r="DNE2033" s="105"/>
      <c r="DNF2033" s="105"/>
      <c r="DNG2033" s="105"/>
      <c r="DNH2033" s="105"/>
      <c r="DNI2033" s="105"/>
      <c r="DNJ2033" s="105"/>
      <c r="DNK2033" s="105"/>
      <c r="DNL2033" s="105"/>
      <c r="DNM2033" s="105"/>
      <c r="DNN2033" s="105"/>
      <c r="DNO2033" s="105"/>
      <c r="DNP2033" s="105"/>
      <c r="DNQ2033" s="105"/>
      <c r="DNR2033" s="105"/>
      <c r="DNS2033" s="105"/>
      <c r="DNT2033" s="105"/>
      <c r="DNU2033" s="105"/>
      <c r="DNV2033" s="105"/>
      <c r="DNW2033" s="105"/>
      <c r="DNX2033" s="105"/>
      <c r="DNY2033" s="105"/>
      <c r="DNZ2033" s="105"/>
      <c r="DOA2033" s="105"/>
      <c r="DOB2033" s="105"/>
      <c r="DOC2033" s="105"/>
      <c r="DOD2033" s="105"/>
      <c r="DOE2033" s="105"/>
      <c r="DOF2033" s="105"/>
      <c r="DOG2033" s="105"/>
      <c r="DOH2033" s="105"/>
      <c r="DOI2033" s="105"/>
      <c r="DOJ2033" s="105"/>
      <c r="DOK2033" s="105"/>
      <c r="DOL2033" s="105"/>
      <c r="DOM2033" s="105"/>
      <c r="DON2033" s="105"/>
      <c r="DOO2033" s="105"/>
      <c r="DOP2033" s="105"/>
      <c r="DOQ2033" s="105"/>
      <c r="DOR2033" s="105"/>
      <c r="DOS2033" s="105"/>
      <c r="DOT2033" s="105"/>
      <c r="DOU2033" s="105"/>
      <c r="DOV2033" s="105"/>
      <c r="DOW2033" s="105"/>
      <c r="DOX2033" s="105"/>
      <c r="DOY2033" s="105"/>
      <c r="DOZ2033" s="105"/>
      <c r="DPA2033" s="105"/>
      <c r="DPB2033" s="105"/>
      <c r="DPC2033" s="105"/>
      <c r="DPD2033" s="105"/>
      <c r="DPE2033" s="105"/>
      <c r="DPF2033" s="105"/>
      <c r="DPG2033" s="105"/>
      <c r="DPH2033" s="105"/>
      <c r="DPI2033" s="105"/>
      <c r="DPJ2033" s="105"/>
      <c r="DPK2033" s="105"/>
      <c r="DPL2033" s="105"/>
      <c r="DPM2033" s="105"/>
      <c r="DPN2033" s="105"/>
      <c r="DPO2033" s="105"/>
      <c r="DPP2033" s="105"/>
      <c r="DPQ2033" s="105"/>
      <c r="DPR2033" s="105"/>
      <c r="DPS2033" s="105"/>
      <c r="DPT2033" s="105"/>
      <c r="DPU2033" s="105"/>
      <c r="DPV2033" s="105"/>
      <c r="DPW2033" s="105"/>
      <c r="DPX2033" s="105"/>
      <c r="DPY2033" s="105"/>
      <c r="DPZ2033" s="105"/>
      <c r="DQA2033" s="105"/>
      <c r="DQB2033" s="105"/>
      <c r="DQC2033" s="105"/>
      <c r="DQD2033" s="105"/>
      <c r="DQE2033" s="105"/>
      <c r="DQF2033" s="105"/>
      <c r="DQG2033" s="105"/>
      <c r="DQH2033" s="105"/>
      <c r="DQI2033" s="105"/>
      <c r="DQJ2033" s="105"/>
      <c r="DQK2033" s="105"/>
      <c r="DQL2033" s="105"/>
      <c r="DQM2033" s="105"/>
      <c r="DQN2033" s="105"/>
      <c r="DQO2033" s="105"/>
      <c r="DQP2033" s="105"/>
      <c r="DQQ2033" s="105"/>
      <c r="DQR2033" s="105"/>
      <c r="DQS2033" s="105"/>
      <c r="DQT2033" s="105"/>
      <c r="DQU2033" s="105"/>
      <c r="DQV2033" s="105"/>
      <c r="DQW2033" s="105"/>
      <c r="DQX2033" s="105"/>
      <c r="DQY2033" s="105"/>
      <c r="DQZ2033" s="105"/>
      <c r="DRA2033" s="105"/>
      <c r="DRB2033" s="105"/>
      <c r="DRC2033" s="105"/>
      <c r="DRD2033" s="105"/>
      <c r="DRE2033" s="105"/>
      <c r="DRF2033" s="105"/>
      <c r="DRG2033" s="105"/>
      <c r="DRH2033" s="105"/>
      <c r="DRI2033" s="105"/>
      <c r="DRJ2033" s="105"/>
      <c r="DRK2033" s="105"/>
      <c r="DRL2033" s="105"/>
      <c r="DRM2033" s="105"/>
      <c r="DRN2033" s="105"/>
      <c r="DRO2033" s="105"/>
      <c r="DRP2033" s="105"/>
      <c r="DRQ2033" s="105"/>
      <c r="DRR2033" s="105"/>
      <c r="DRS2033" s="105"/>
      <c r="DRT2033" s="105"/>
      <c r="DRU2033" s="105"/>
      <c r="DRV2033" s="105"/>
      <c r="DRW2033" s="105"/>
      <c r="DRX2033" s="105"/>
      <c r="DRY2033" s="105"/>
      <c r="DRZ2033" s="105"/>
      <c r="DSA2033" s="105"/>
      <c r="DSB2033" s="105"/>
      <c r="DSC2033" s="105"/>
      <c r="DSD2033" s="105"/>
      <c r="DSE2033" s="105"/>
      <c r="DSF2033" s="105"/>
      <c r="DSG2033" s="105"/>
      <c r="DSH2033" s="105"/>
      <c r="DSI2033" s="105"/>
      <c r="DSJ2033" s="105"/>
      <c r="DSK2033" s="105"/>
      <c r="DSL2033" s="105"/>
      <c r="DSM2033" s="105"/>
      <c r="DSN2033" s="105"/>
      <c r="DSO2033" s="105"/>
      <c r="DSP2033" s="105"/>
      <c r="DSQ2033" s="105"/>
      <c r="DSR2033" s="105"/>
      <c r="DSS2033" s="105"/>
      <c r="DST2033" s="105"/>
      <c r="DSU2033" s="105"/>
      <c r="DSV2033" s="105"/>
      <c r="DSW2033" s="105"/>
      <c r="DSX2033" s="105"/>
      <c r="DSY2033" s="105"/>
      <c r="DSZ2033" s="105"/>
      <c r="DTA2033" s="105"/>
      <c r="DTB2033" s="105"/>
      <c r="DTC2033" s="105"/>
      <c r="DTD2033" s="105"/>
      <c r="DTE2033" s="105"/>
      <c r="DTF2033" s="105"/>
      <c r="DTG2033" s="105"/>
      <c r="DTH2033" s="105"/>
      <c r="DTI2033" s="105"/>
      <c r="DTJ2033" s="105"/>
      <c r="DTK2033" s="105"/>
      <c r="DTL2033" s="105"/>
      <c r="DTM2033" s="105"/>
      <c r="DTN2033" s="105"/>
      <c r="DTO2033" s="105"/>
      <c r="DTP2033" s="105"/>
      <c r="DTQ2033" s="105"/>
      <c r="DTR2033" s="105"/>
      <c r="DTS2033" s="105"/>
      <c r="DTT2033" s="105"/>
      <c r="DTU2033" s="105"/>
      <c r="DTV2033" s="105"/>
      <c r="DTW2033" s="105"/>
      <c r="DTX2033" s="105"/>
      <c r="DTY2033" s="105"/>
      <c r="DTZ2033" s="105"/>
      <c r="DUA2033" s="105"/>
      <c r="DUB2033" s="105"/>
      <c r="DUC2033" s="105"/>
      <c r="DUD2033" s="105"/>
      <c r="DUE2033" s="105"/>
      <c r="DUF2033" s="105"/>
      <c r="DUG2033" s="105"/>
      <c r="DUH2033" s="105"/>
      <c r="DUI2033" s="105"/>
      <c r="DUJ2033" s="105"/>
      <c r="DUK2033" s="105"/>
      <c r="DUL2033" s="105"/>
      <c r="DUM2033" s="105"/>
      <c r="DUN2033" s="105"/>
      <c r="DUO2033" s="105"/>
      <c r="DUP2033" s="105"/>
      <c r="DUQ2033" s="105"/>
      <c r="DUR2033" s="105"/>
      <c r="DUS2033" s="105"/>
      <c r="DUT2033" s="105"/>
      <c r="DUU2033" s="105"/>
      <c r="DUV2033" s="105"/>
      <c r="DUW2033" s="105"/>
      <c r="DUX2033" s="105"/>
      <c r="DUY2033" s="105"/>
      <c r="DUZ2033" s="105"/>
      <c r="DVA2033" s="105"/>
      <c r="DVB2033" s="105"/>
      <c r="DVC2033" s="105"/>
      <c r="DVD2033" s="105"/>
      <c r="DVE2033" s="105"/>
      <c r="DVF2033" s="105"/>
      <c r="DVG2033" s="105"/>
      <c r="DVH2033" s="105"/>
      <c r="DVI2033" s="105"/>
      <c r="DVJ2033" s="105"/>
      <c r="DVK2033" s="105"/>
      <c r="DVL2033" s="105"/>
      <c r="DVM2033" s="105"/>
      <c r="DVN2033" s="105"/>
      <c r="DVO2033" s="105"/>
      <c r="DVP2033" s="105"/>
      <c r="DVQ2033" s="105"/>
      <c r="DVR2033" s="105"/>
      <c r="DVS2033" s="105"/>
      <c r="DVT2033" s="105"/>
      <c r="DVU2033" s="105"/>
      <c r="DVV2033" s="105"/>
      <c r="DVW2033" s="105"/>
      <c r="DVX2033" s="105"/>
      <c r="DVY2033" s="105"/>
      <c r="DVZ2033" s="105"/>
      <c r="DWA2033" s="105"/>
      <c r="DWB2033" s="105"/>
      <c r="DWC2033" s="105"/>
      <c r="DWD2033" s="105"/>
      <c r="DWE2033" s="105"/>
      <c r="DWF2033" s="105"/>
      <c r="DWG2033" s="105"/>
      <c r="DWH2033" s="105"/>
      <c r="DWI2033" s="105"/>
      <c r="DWJ2033" s="105"/>
      <c r="DWK2033" s="105"/>
      <c r="DWL2033" s="105"/>
      <c r="DWM2033" s="105"/>
      <c r="DWN2033" s="105"/>
      <c r="DWO2033" s="105"/>
      <c r="DWP2033" s="105"/>
      <c r="DWQ2033" s="105"/>
      <c r="DWR2033" s="105"/>
      <c r="DWS2033" s="105"/>
      <c r="DWT2033" s="105"/>
      <c r="DWU2033" s="105"/>
      <c r="DWV2033" s="105"/>
      <c r="DWW2033" s="105"/>
      <c r="DWX2033" s="105"/>
      <c r="DWY2033" s="105"/>
      <c r="DWZ2033" s="105"/>
      <c r="DXA2033" s="105"/>
      <c r="DXB2033" s="105"/>
      <c r="DXC2033" s="105"/>
      <c r="DXD2033" s="105"/>
      <c r="DXE2033" s="105"/>
      <c r="DXF2033" s="105"/>
      <c r="DXG2033" s="105"/>
      <c r="DXH2033" s="105"/>
      <c r="DXI2033" s="105"/>
      <c r="DXJ2033" s="105"/>
      <c r="DXK2033" s="105"/>
      <c r="DXL2033" s="105"/>
      <c r="DXM2033" s="105"/>
      <c r="DXN2033" s="105"/>
      <c r="DXO2033" s="105"/>
      <c r="DXP2033" s="105"/>
      <c r="DXQ2033" s="105"/>
      <c r="DXR2033" s="105"/>
      <c r="DXS2033" s="105"/>
      <c r="DXT2033" s="105"/>
      <c r="DXU2033" s="105"/>
      <c r="DXV2033" s="105"/>
      <c r="DXW2033" s="105"/>
      <c r="DXX2033" s="105"/>
      <c r="DXY2033" s="105"/>
      <c r="DXZ2033" s="105"/>
      <c r="DYA2033" s="105"/>
      <c r="DYB2033" s="105"/>
      <c r="DYC2033" s="105"/>
      <c r="DYD2033" s="105"/>
      <c r="DYE2033" s="105"/>
      <c r="DYF2033" s="105"/>
      <c r="DYG2033" s="105"/>
      <c r="DYH2033" s="105"/>
      <c r="DYI2033" s="105"/>
      <c r="DYJ2033" s="105"/>
      <c r="DYK2033" s="105"/>
      <c r="DYL2033" s="105"/>
      <c r="DYM2033" s="105"/>
      <c r="DYN2033" s="105"/>
      <c r="DYO2033" s="105"/>
      <c r="DYP2033" s="105"/>
      <c r="DYQ2033" s="105"/>
      <c r="DYR2033" s="105"/>
      <c r="DYS2033" s="105"/>
      <c r="DYT2033" s="105"/>
      <c r="DYU2033" s="105"/>
      <c r="DYV2033" s="105"/>
      <c r="DYW2033" s="105"/>
      <c r="DYX2033" s="105"/>
      <c r="DYY2033" s="105"/>
      <c r="DYZ2033" s="105"/>
      <c r="DZA2033" s="105"/>
      <c r="DZB2033" s="105"/>
      <c r="DZC2033" s="105"/>
      <c r="DZD2033" s="105"/>
      <c r="DZE2033" s="105"/>
      <c r="DZF2033" s="105"/>
      <c r="DZG2033" s="105"/>
      <c r="DZH2033" s="105"/>
      <c r="DZI2033" s="105"/>
      <c r="DZJ2033" s="105"/>
      <c r="DZK2033" s="105"/>
      <c r="DZL2033" s="105"/>
      <c r="DZM2033" s="105"/>
      <c r="DZN2033" s="105"/>
      <c r="DZO2033" s="105"/>
      <c r="DZP2033" s="105"/>
      <c r="DZQ2033" s="105"/>
      <c r="DZR2033" s="105"/>
      <c r="DZS2033" s="105"/>
      <c r="DZT2033" s="105"/>
      <c r="DZU2033" s="105"/>
      <c r="DZV2033" s="105"/>
      <c r="DZW2033" s="105"/>
      <c r="DZX2033" s="105"/>
      <c r="DZY2033" s="105"/>
      <c r="DZZ2033" s="105"/>
      <c r="EAA2033" s="105"/>
      <c r="EAB2033" s="105"/>
      <c r="EAC2033" s="105"/>
      <c r="EAD2033" s="105"/>
      <c r="EAE2033" s="105"/>
      <c r="EAF2033" s="105"/>
      <c r="EAG2033" s="105"/>
      <c r="EAH2033" s="105"/>
      <c r="EAI2033" s="105"/>
      <c r="EAJ2033" s="105"/>
      <c r="EAK2033" s="105"/>
      <c r="EAL2033" s="105"/>
      <c r="EAM2033" s="105"/>
      <c r="EAN2033" s="105"/>
      <c r="EAO2033" s="105"/>
      <c r="EAP2033" s="105"/>
      <c r="EAQ2033" s="105"/>
      <c r="EAR2033" s="105"/>
      <c r="EAS2033" s="105"/>
      <c r="EAT2033" s="105"/>
      <c r="EAU2033" s="105"/>
      <c r="EAV2033" s="105"/>
      <c r="EAW2033" s="105"/>
      <c r="EAX2033" s="105"/>
      <c r="EAY2033" s="105"/>
      <c r="EAZ2033" s="105"/>
      <c r="EBA2033" s="105"/>
      <c r="EBB2033" s="105"/>
      <c r="EBC2033" s="105"/>
      <c r="EBD2033" s="105"/>
      <c r="EBE2033" s="105"/>
      <c r="EBF2033" s="105"/>
      <c r="EBG2033" s="105"/>
      <c r="EBH2033" s="105"/>
      <c r="EBI2033" s="105"/>
      <c r="EBJ2033" s="105"/>
      <c r="EBK2033" s="105"/>
      <c r="EBL2033" s="105"/>
      <c r="EBM2033" s="105"/>
      <c r="EBN2033" s="105"/>
      <c r="EBO2033" s="105"/>
      <c r="EBP2033" s="105"/>
      <c r="EBQ2033" s="105"/>
      <c r="EBR2033" s="105"/>
      <c r="EBS2033" s="105"/>
      <c r="EBT2033" s="105"/>
      <c r="EBU2033" s="105"/>
      <c r="EBV2033" s="105"/>
      <c r="EBW2033" s="105"/>
      <c r="EBX2033" s="105"/>
      <c r="EBY2033" s="105"/>
      <c r="EBZ2033" s="105"/>
      <c r="ECA2033" s="105"/>
      <c r="ECB2033" s="105"/>
      <c r="ECC2033" s="105"/>
      <c r="ECD2033" s="105"/>
      <c r="ECE2033" s="105"/>
      <c r="ECF2033" s="105"/>
      <c r="ECG2033" s="105"/>
      <c r="ECH2033" s="105"/>
      <c r="ECI2033" s="105"/>
      <c r="ECJ2033" s="105"/>
      <c r="ECK2033" s="105"/>
      <c r="ECL2033" s="105"/>
      <c r="ECM2033" s="105"/>
      <c r="ECN2033" s="105"/>
      <c r="ECO2033" s="105"/>
      <c r="ECP2033" s="105"/>
      <c r="ECQ2033" s="105"/>
      <c r="ECR2033" s="105"/>
      <c r="ECS2033" s="105"/>
      <c r="ECT2033" s="105"/>
      <c r="ECU2033" s="105"/>
      <c r="ECV2033" s="105"/>
      <c r="ECW2033" s="105"/>
      <c r="ECX2033" s="105"/>
      <c r="ECY2033" s="105"/>
      <c r="ECZ2033" s="105"/>
      <c r="EDA2033" s="105"/>
      <c r="EDB2033" s="105"/>
      <c r="EDC2033" s="105"/>
      <c r="EDD2033" s="105"/>
      <c r="EDE2033" s="105"/>
      <c r="EDF2033" s="105"/>
      <c r="EDG2033" s="105"/>
      <c r="EDH2033" s="105"/>
      <c r="EDI2033" s="105"/>
      <c r="EDJ2033" s="105"/>
      <c r="EDK2033" s="105"/>
      <c r="EDL2033" s="105"/>
      <c r="EDM2033" s="105"/>
      <c r="EDN2033" s="105"/>
      <c r="EDO2033" s="105"/>
      <c r="EDP2033" s="105"/>
      <c r="EDQ2033" s="105"/>
      <c r="EDR2033" s="105"/>
      <c r="EDS2033" s="105"/>
      <c r="EDT2033" s="105"/>
      <c r="EDU2033" s="105"/>
      <c r="EDV2033" s="105"/>
      <c r="EDW2033" s="105"/>
      <c r="EDX2033" s="105"/>
      <c r="EDY2033" s="105"/>
      <c r="EDZ2033" s="105"/>
      <c r="EEA2033" s="105"/>
      <c r="EEB2033" s="105"/>
      <c r="EEC2033" s="105"/>
      <c r="EED2033" s="105"/>
      <c r="EEE2033" s="105"/>
      <c r="EEF2033" s="105"/>
      <c r="EEG2033" s="105"/>
      <c r="EEH2033" s="105"/>
      <c r="EEI2033" s="105"/>
      <c r="EEJ2033" s="105"/>
      <c r="EEK2033" s="105"/>
      <c r="EEL2033" s="105"/>
      <c r="EEM2033" s="105"/>
      <c r="EEN2033" s="105"/>
      <c r="EEO2033" s="105"/>
      <c r="EEP2033" s="105"/>
      <c r="EEQ2033" s="105"/>
      <c r="EER2033" s="105"/>
      <c r="EES2033" s="105"/>
      <c r="EET2033" s="105"/>
      <c r="EEU2033" s="105"/>
      <c r="EEV2033" s="105"/>
      <c r="EEW2033" s="105"/>
      <c r="EEX2033" s="105"/>
      <c r="EEY2033" s="105"/>
      <c r="EEZ2033" s="105"/>
      <c r="EFA2033" s="105"/>
      <c r="EFB2033" s="105"/>
      <c r="EFC2033" s="105"/>
      <c r="EFD2033" s="105"/>
      <c r="EFE2033" s="105"/>
      <c r="EFF2033" s="105"/>
      <c r="EFG2033" s="105"/>
      <c r="EFH2033" s="105"/>
      <c r="EFI2033" s="105"/>
      <c r="EFJ2033" s="105"/>
      <c r="EFK2033" s="105"/>
      <c r="EFL2033" s="105"/>
      <c r="EFM2033" s="105"/>
      <c r="EFN2033" s="105"/>
      <c r="EFO2033" s="105"/>
      <c r="EFP2033" s="105"/>
      <c r="EFQ2033" s="105"/>
      <c r="EFR2033" s="105"/>
      <c r="EFS2033" s="105"/>
      <c r="EFT2033" s="105"/>
      <c r="EFU2033" s="105"/>
      <c r="EFV2033" s="105"/>
      <c r="EFW2033" s="105"/>
      <c r="EFX2033" s="105"/>
      <c r="EFY2033" s="105"/>
      <c r="EFZ2033" s="105"/>
      <c r="EGA2033" s="105"/>
      <c r="EGB2033" s="105"/>
      <c r="EGC2033" s="105"/>
      <c r="EGD2033" s="105"/>
      <c r="EGE2033" s="105"/>
      <c r="EGF2033" s="105"/>
      <c r="EGG2033" s="105"/>
      <c r="EGH2033" s="105"/>
      <c r="EGI2033" s="105"/>
      <c r="EGJ2033" s="105"/>
      <c r="EGK2033" s="105"/>
      <c r="EGL2033" s="105"/>
      <c r="EGM2033" s="105"/>
      <c r="EGN2033" s="105"/>
      <c r="EGO2033" s="105"/>
      <c r="EGP2033" s="105"/>
      <c r="EGQ2033" s="105"/>
      <c r="EGR2033" s="105"/>
      <c r="EGS2033" s="105"/>
      <c r="EGT2033" s="105"/>
      <c r="EGU2033" s="105"/>
      <c r="EGV2033" s="105"/>
      <c r="EGW2033" s="105"/>
      <c r="EGX2033" s="105"/>
      <c r="EGY2033" s="105"/>
      <c r="EGZ2033" s="105"/>
      <c r="EHA2033" s="105"/>
      <c r="EHB2033" s="105"/>
      <c r="EHC2033" s="105"/>
      <c r="EHD2033" s="105"/>
      <c r="EHE2033" s="105"/>
      <c r="EHF2033" s="105"/>
      <c r="EHG2033" s="105"/>
      <c r="EHH2033" s="105"/>
      <c r="EHI2033" s="105"/>
      <c r="EHJ2033" s="105"/>
      <c r="EHK2033" s="105"/>
      <c r="EHL2033" s="105"/>
      <c r="EHM2033" s="105"/>
      <c r="EHN2033" s="105"/>
      <c r="EHO2033" s="105"/>
      <c r="EHP2033" s="105"/>
      <c r="EHQ2033" s="105"/>
      <c r="EHR2033" s="105"/>
      <c r="EHS2033" s="105"/>
      <c r="EHT2033" s="105"/>
      <c r="EHU2033" s="105"/>
      <c r="EHV2033" s="105"/>
      <c r="EHW2033" s="105"/>
      <c r="EHX2033" s="105"/>
      <c r="EHY2033" s="105"/>
      <c r="EHZ2033" s="105"/>
      <c r="EIA2033" s="105"/>
      <c r="EIB2033" s="105"/>
      <c r="EIC2033" s="105"/>
      <c r="EID2033" s="105"/>
      <c r="EIE2033" s="105"/>
      <c r="EIF2033" s="105"/>
      <c r="EIG2033" s="105"/>
      <c r="EIH2033" s="105"/>
      <c r="EII2033" s="105"/>
      <c r="EIJ2033" s="105"/>
      <c r="EIK2033" s="105"/>
      <c r="EIL2033" s="105"/>
      <c r="EIM2033" s="105"/>
      <c r="EIN2033" s="105"/>
      <c r="EIO2033" s="105"/>
      <c r="EIP2033" s="105"/>
      <c r="EIQ2033" s="105"/>
      <c r="EIR2033" s="105"/>
      <c r="EIS2033" s="105"/>
      <c r="EIT2033" s="105"/>
      <c r="EIU2033" s="105"/>
      <c r="EIV2033" s="105"/>
      <c r="EIW2033" s="105"/>
      <c r="EIX2033" s="105"/>
      <c r="EIY2033" s="105"/>
      <c r="EIZ2033" s="105"/>
      <c r="EJA2033" s="105"/>
      <c r="EJB2033" s="105"/>
      <c r="EJC2033" s="105"/>
      <c r="EJD2033" s="105"/>
      <c r="EJE2033" s="105"/>
      <c r="EJF2033" s="105"/>
      <c r="EJG2033" s="105"/>
      <c r="EJH2033" s="105"/>
      <c r="EJI2033" s="105"/>
      <c r="EJJ2033" s="105"/>
      <c r="EJK2033" s="105"/>
      <c r="EJL2033" s="105"/>
      <c r="EJM2033" s="105"/>
      <c r="EJN2033" s="105"/>
      <c r="EJO2033" s="105"/>
      <c r="EJP2033" s="105"/>
      <c r="EJQ2033" s="105"/>
      <c r="EJR2033" s="105"/>
      <c r="EJS2033" s="105"/>
      <c r="EJT2033" s="105"/>
      <c r="EJU2033" s="105"/>
      <c r="EJV2033" s="105"/>
      <c r="EJW2033" s="105"/>
      <c r="EJX2033" s="105"/>
      <c r="EJY2033" s="105"/>
      <c r="EJZ2033" s="105"/>
      <c r="EKA2033" s="105"/>
      <c r="EKB2033" s="105"/>
      <c r="EKC2033" s="105"/>
      <c r="EKD2033" s="105"/>
      <c r="EKE2033" s="105"/>
      <c r="EKF2033" s="105"/>
      <c r="EKG2033" s="105"/>
      <c r="EKH2033" s="105"/>
      <c r="EKI2033" s="105"/>
      <c r="EKJ2033" s="105"/>
      <c r="EKK2033" s="105"/>
      <c r="EKL2033" s="105"/>
      <c r="EKM2033" s="105"/>
      <c r="EKN2033" s="105"/>
      <c r="EKO2033" s="105"/>
      <c r="EKP2033" s="105"/>
      <c r="EKQ2033" s="105"/>
      <c r="EKR2033" s="105"/>
      <c r="EKS2033" s="105"/>
      <c r="EKT2033" s="105"/>
      <c r="EKU2033" s="105"/>
      <c r="EKV2033" s="105"/>
      <c r="EKW2033" s="105"/>
      <c r="EKX2033" s="105"/>
      <c r="EKY2033" s="105"/>
      <c r="EKZ2033" s="105"/>
      <c r="ELA2033" s="105"/>
      <c r="ELB2033" s="105"/>
      <c r="ELC2033" s="105"/>
      <c r="ELD2033" s="105"/>
      <c r="ELE2033" s="105"/>
      <c r="ELF2033" s="105"/>
      <c r="ELG2033" s="105"/>
      <c r="ELH2033" s="105"/>
      <c r="ELI2033" s="105"/>
      <c r="ELJ2033" s="105"/>
      <c r="ELK2033" s="105"/>
      <c r="ELL2033" s="105"/>
      <c r="ELM2033" s="105"/>
      <c r="ELN2033" s="105"/>
      <c r="ELO2033" s="105"/>
      <c r="ELP2033" s="105"/>
      <c r="ELQ2033" s="105"/>
      <c r="ELR2033" s="105"/>
      <c r="ELS2033" s="105"/>
      <c r="ELT2033" s="105"/>
      <c r="ELU2033" s="105"/>
      <c r="ELV2033" s="105"/>
      <c r="ELW2033" s="105"/>
      <c r="ELX2033" s="105"/>
      <c r="ELY2033" s="105"/>
      <c r="ELZ2033" s="105"/>
      <c r="EMA2033" s="105"/>
      <c r="EMB2033" s="105"/>
      <c r="EMC2033" s="105"/>
      <c r="EMD2033" s="105"/>
      <c r="EME2033" s="105"/>
      <c r="EMF2033" s="105"/>
      <c r="EMG2033" s="105"/>
      <c r="EMH2033" s="105"/>
      <c r="EMI2033" s="105"/>
      <c r="EMJ2033" s="105"/>
      <c r="EMK2033" s="105"/>
      <c r="EML2033" s="105"/>
      <c r="EMM2033" s="105"/>
      <c r="EMN2033" s="105"/>
      <c r="EMO2033" s="105"/>
      <c r="EMP2033" s="105"/>
      <c r="EMQ2033" s="105"/>
      <c r="EMR2033" s="105"/>
      <c r="EMS2033" s="105"/>
      <c r="EMT2033" s="105"/>
      <c r="EMU2033" s="105"/>
      <c r="EMV2033" s="105"/>
      <c r="EMW2033" s="105"/>
      <c r="EMX2033" s="105"/>
      <c r="EMY2033" s="105"/>
      <c r="EMZ2033" s="105"/>
      <c r="ENA2033" s="105"/>
      <c r="ENB2033" s="105"/>
      <c r="ENC2033" s="105"/>
      <c r="END2033" s="105"/>
      <c r="ENE2033" s="105"/>
      <c r="ENF2033" s="105"/>
      <c r="ENG2033" s="105"/>
      <c r="ENH2033" s="105"/>
      <c r="ENI2033" s="105"/>
      <c r="ENJ2033" s="105"/>
      <c r="ENK2033" s="105"/>
      <c r="ENL2033" s="105"/>
      <c r="ENM2033" s="105"/>
      <c r="ENN2033" s="105"/>
      <c r="ENO2033" s="105"/>
      <c r="ENP2033" s="105"/>
      <c r="ENQ2033" s="105"/>
      <c r="ENR2033" s="105"/>
      <c r="ENS2033" s="105"/>
      <c r="ENT2033" s="105"/>
      <c r="ENU2033" s="105"/>
      <c r="ENV2033" s="105"/>
      <c r="ENW2033" s="105"/>
      <c r="ENX2033" s="105"/>
      <c r="ENY2033" s="105"/>
      <c r="ENZ2033" s="105"/>
      <c r="EOA2033" s="105"/>
      <c r="EOB2033" s="105"/>
      <c r="EOC2033" s="105"/>
      <c r="EOD2033" s="105"/>
      <c r="EOE2033" s="105"/>
      <c r="EOF2033" s="105"/>
      <c r="EOG2033" s="105"/>
      <c r="EOH2033" s="105"/>
      <c r="EOI2033" s="105"/>
      <c r="EOJ2033" s="105"/>
      <c r="EOK2033" s="105"/>
      <c r="EOL2033" s="105"/>
      <c r="EOM2033" s="105"/>
      <c r="EON2033" s="105"/>
      <c r="EOO2033" s="105"/>
      <c r="EOP2033" s="105"/>
      <c r="EOQ2033" s="105"/>
      <c r="EOR2033" s="105"/>
      <c r="EOS2033" s="105"/>
      <c r="EOT2033" s="105"/>
      <c r="EOU2033" s="105"/>
      <c r="EOV2033" s="105"/>
      <c r="EOW2033" s="105"/>
      <c r="EOX2033" s="105"/>
      <c r="EOY2033" s="105"/>
      <c r="EOZ2033" s="105"/>
      <c r="EPA2033" s="105"/>
      <c r="EPB2033" s="105"/>
      <c r="EPC2033" s="105"/>
      <c r="EPD2033" s="105"/>
      <c r="EPE2033" s="105"/>
      <c r="EPF2033" s="105"/>
      <c r="EPG2033" s="105"/>
      <c r="EPH2033" s="105"/>
      <c r="EPI2033" s="105"/>
      <c r="EPJ2033" s="105"/>
      <c r="EPK2033" s="105"/>
      <c r="EPL2033" s="105"/>
      <c r="EPM2033" s="105"/>
      <c r="EPN2033" s="105"/>
      <c r="EPO2033" s="105"/>
      <c r="EPP2033" s="105"/>
      <c r="EPQ2033" s="105"/>
      <c r="EPR2033" s="105"/>
      <c r="EPS2033" s="105"/>
      <c r="EPT2033" s="105"/>
      <c r="EPU2033" s="105"/>
      <c r="EPV2033" s="105"/>
      <c r="EPW2033" s="105"/>
      <c r="EPX2033" s="105"/>
      <c r="EPY2033" s="105"/>
      <c r="EPZ2033" s="105"/>
      <c r="EQA2033" s="105"/>
      <c r="EQB2033" s="105"/>
      <c r="EQC2033" s="105"/>
      <c r="EQD2033" s="105"/>
      <c r="EQE2033" s="105"/>
      <c r="EQF2033" s="105"/>
      <c r="EQG2033" s="105"/>
      <c r="EQH2033" s="105"/>
      <c r="EQI2033" s="105"/>
      <c r="EQJ2033" s="105"/>
      <c r="EQK2033" s="105"/>
      <c r="EQL2033" s="105"/>
      <c r="EQM2033" s="105"/>
      <c r="EQN2033" s="105"/>
      <c r="EQO2033" s="105"/>
      <c r="EQP2033" s="105"/>
      <c r="EQQ2033" s="105"/>
      <c r="EQR2033" s="105"/>
      <c r="EQS2033" s="105"/>
      <c r="EQT2033" s="105"/>
      <c r="EQU2033" s="105"/>
      <c r="EQV2033" s="105"/>
      <c r="EQW2033" s="105"/>
      <c r="EQX2033" s="105"/>
      <c r="EQY2033" s="105"/>
      <c r="EQZ2033" s="105"/>
      <c r="ERA2033" s="105"/>
      <c r="ERB2033" s="105"/>
      <c r="ERC2033" s="105"/>
      <c r="ERD2033" s="105"/>
      <c r="ERE2033" s="105"/>
      <c r="ERF2033" s="105"/>
      <c r="ERG2033" s="105"/>
      <c r="ERH2033" s="105"/>
      <c r="ERI2033" s="105"/>
      <c r="ERJ2033" s="105"/>
      <c r="ERK2033" s="105"/>
      <c r="ERL2033" s="105"/>
      <c r="ERM2033" s="105"/>
      <c r="ERN2033" s="105"/>
      <c r="ERO2033" s="105"/>
      <c r="ERP2033" s="105"/>
      <c r="ERQ2033" s="105"/>
      <c r="ERR2033" s="105"/>
      <c r="ERS2033" s="105"/>
      <c r="ERT2033" s="105"/>
      <c r="ERU2033" s="105"/>
      <c r="ERV2033" s="105"/>
      <c r="ERW2033" s="105"/>
      <c r="ERX2033" s="105"/>
      <c r="ERY2033" s="105"/>
      <c r="ERZ2033" s="105"/>
      <c r="ESA2033" s="105"/>
      <c r="ESB2033" s="105"/>
      <c r="ESC2033" s="105"/>
      <c r="ESD2033" s="105"/>
      <c r="ESE2033" s="105"/>
      <c r="ESF2033" s="105"/>
      <c r="ESG2033" s="105"/>
      <c r="ESH2033" s="105"/>
      <c r="ESI2033" s="105"/>
      <c r="ESJ2033" s="105"/>
      <c r="ESK2033" s="105"/>
      <c r="ESL2033" s="105"/>
      <c r="ESM2033" s="105"/>
      <c r="ESN2033" s="105"/>
      <c r="ESO2033" s="105"/>
      <c r="ESP2033" s="105"/>
      <c r="ESQ2033" s="105"/>
      <c r="ESR2033" s="105"/>
      <c r="ESS2033" s="105"/>
      <c r="EST2033" s="105"/>
      <c r="ESU2033" s="105"/>
      <c r="ESV2033" s="105"/>
      <c r="ESW2033" s="105"/>
      <c r="ESX2033" s="105"/>
      <c r="ESY2033" s="105"/>
      <c r="ESZ2033" s="105"/>
      <c r="ETA2033" s="105"/>
      <c r="ETB2033" s="105"/>
      <c r="ETC2033" s="105"/>
      <c r="ETD2033" s="105"/>
      <c r="ETE2033" s="105"/>
      <c r="ETF2033" s="105"/>
      <c r="ETG2033" s="105"/>
      <c r="ETH2033" s="105"/>
      <c r="ETI2033" s="105"/>
      <c r="ETJ2033" s="105"/>
      <c r="ETK2033" s="105"/>
      <c r="ETL2033" s="105"/>
      <c r="ETM2033" s="105"/>
      <c r="ETN2033" s="105"/>
      <c r="ETO2033" s="105"/>
      <c r="ETP2033" s="105"/>
      <c r="ETQ2033" s="105"/>
      <c r="ETR2033" s="105"/>
      <c r="ETS2033" s="105"/>
      <c r="ETT2033" s="105"/>
      <c r="ETU2033" s="105"/>
      <c r="ETV2033" s="105"/>
      <c r="ETW2033" s="105"/>
      <c r="ETX2033" s="105"/>
      <c r="ETY2033" s="105"/>
      <c r="ETZ2033" s="105"/>
      <c r="EUA2033" s="105"/>
      <c r="EUB2033" s="105"/>
      <c r="EUC2033" s="105"/>
      <c r="EUD2033" s="105"/>
      <c r="EUE2033" s="105"/>
      <c r="EUF2033" s="105"/>
      <c r="EUG2033" s="105"/>
      <c r="EUH2033" s="105"/>
      <c r="EUI2033" s="105"/>
      <c r="EUJ2033" s="105"/>
      <c r="EUK2033" s="105"/>
      <c r="EUL2033" s="105"/>
      <c r="EUM2033" s="105"/>
      <c r="EUN2033" s="105"/>
      <c r="EUO2033" s="105"/>
      <c r="EUP2033" s="105"/>
      <c r="EUQ2033" s="105"/>
      <c r="EUR2033" s="105"/>
      <c r="EUS2033" s="105"/>
      <c r="EUT2033" s="105"/>
      <c r="EUU2033" s="105"/>
      <c r="EUV2033" s="105"/>
      <c r="EUW2033" s="105"/>
      <c r="EUX2033" s="105"/>
      <c r="EUY2033" s="105"/>
      <c r="EUZ2033" s="105"/>
      <c r="EVA2033" s="105"/>
      <c r="EVB2033" s="105"/>
      <c r="EVC2033" s="105"/>
      <c r="EVD2033" s="105"/>
      <c r="EVE2033" s="105"/>
      <c r="EVF2033" s="105"/>
      <c r="EVG2033" s="105"/>
      <c r="EVH2033" s="105"/>
      <c r="EVI2033" s="105"/>
      <c r="EVJ2033" s="105"/>
      <c r="EVK2033" s="105"/>
      <c r="EVL2033" s="105"/>
      <c r="EVM2033" s="105"/>
      <c r="EVN2033" s="105"/>
      <c r="EVO2033" s="105"/>
      <c r="EVP2033" s="105"/>
      <c r="EVQ2033" s="105"/>
      <c r="EVR2033" s="105"/>
      <c r="EVS2033" s="105"/>
      <c r="EVT2033" s="105"/>
      <c r="EVU2033" s="105"/>
      <c r="EVV2033" s="105"/>
      <c r="EVW2033" s="105"/>
      <c r="EVX2033" s="105"/>
      <c r="EVY2033" s="105"/>
      <c r="EVZ2033" s="105"/>
      <c r="EWA2033" s="105"/>
      <c r="EWB2033" s="105"/>
      <c r="EWC2033" s="105"/>
      <c r="EWD2033" s="105"/>
      <c r="EWE2033" s="105"/>
      <c r="EWF2033" s="105"/>
      <c r="EWG2033" s="105"/>
      <c r="EWH2033" s="105"/>
      <c r="EWI2033" s="105"/>
      <c r="EWJ2033" s="105"/>
      <c r="EWK2033" s="105"/>
      <c r="EWL2033" s="105"/>
      <c r="EWM2033" s="105"/>
      <c r="EWN2033" s="105"/>
      <c r="EWO2033" s="105"/>
      <c r="EWP2033" s="105"/>
      <c r="EWQ2033" s="105"/>
      <c r="EWR2033" s="105"/>
      <c r="EWS2033" s="105"/>
      <c r="EWT2033" s="105"/>
      <c r="EWU2033" s="105"/>
      <c r="EWV2033" s="105"/>
      <c r="EWW2033" s="105"/>
      <c r="EWX2033" s="105"/>
      <c r="EWY2033" s="105"/>
      <c r="EWZ2033" s="105"/>
      <c r="EXA2033" s="105"/>
      <c r="EXB2033" s="105"/>
      <c r="EXC2033" s="105"/>
      <c r="EXD2033" s="105"/>
      <c r="EXE2033" s="105"/>
      <c r="EXF2033" s="105"/>
      <c r="EXG2033" s="105"/>
      <c r="EXH2033" s="105"/>
      <c r="EXI2033" s="105"/>
      <c r="EXJ2033" s="105"/>
      <c r="EXK2033" s="105"/>
      <c r="EXL2033" s="105"/>
      <c r="EXM2033" s="105"/>
      <c r="EXN2033" s="105"/>
      <c r="EXO2033" s="105"/>
      <c r="EXP2033" s="105"/>
      <c r="EXQ2033" s="105"/>
      <c r="EXR2033" s="105"/>
      <c r="EXS2033" s="105"/>
      <c r="EXT2033" s="105"/>
      <c r="EXU2033" s="105"/>
      <c r="EXV2033" s="105"/>
      <c r="EXW2033" s="105"/>
      <c r="EXX2033" s="105"/>
      <c r="EXY2033" s="105"/>
      <c r="EXZ2033" s="105"/>
      <c r="EYA2033" s="105"/>
      <c r="EYB2033" s="105"/>
      <c r="EYC2033" s="105"/>
      <c r="EYD2033" s="105"/>
      <c r="EYE2033" s="105"/>
      <c r="EYF2033" s="105"/>
      <c r="EYG2033" s="105"/>
      <c r="EYH2033" s="105"/>
      <c r="EYI2033" s="105"/>
      <c r="EYJ2033" s="105"/>
      <c r="EYK2033" s="105"/>
      <c r="EYL2033" s="105"/>
      <c r="EYM2033" s="105"/>
      <c r="EYN2033" s="105"/>
      <c r="EYO2033" s="105"/>
      <c r="EYP2033" s="105"/>
      <c r="EYQ2033" s="105"/>
      <c r="EYR2033" s="105"/>
      <c r="EYS2033" s="105"/>
      <c r="EYT2033" s="105"/>
      <c r="EYU2033" s="105"/>
      <c r="EYV2033" s="105"/>
      <c r="EYW2033" s="105"/>
      <c r="EYX2033" s="105"/>
      <c r="EYY2033" s="105"/>
      <c r="EYZ2033" s="105"/>
      <c r="EZA2033" s="105"/>
      <c r="EZB2033" s="105"/>
      <c r="EZC2033" s="105"/>
      <c r="EZD2033" s="105"/>
      <c r="EZE2033" s="105"/>
      <c r="EZF2033" s="105"/>
      <c r="EZG2033" s="105"/>
      <c r="EZH2033" s="105"/>
      <c r="EZI2033" s="105"/>
      <c r="EZJ2033" s="105"/>
      <c r="EZK2033" s="105"/>
      <c r="EZL2033" s="105"/>
      <c r="EZM2033" s="105"/>
      <c r="EZN2033" s="105"/>
      <c r="EZO2033" s="105"/>
      <c r="EZP2033" s="105"/>
      <c r="EZQ2033" s="105"/>
      <c r="EZR2033" s="105"/>
      <c r="EZS2033" s="105"/>
      <c r="EZT2033" s="105"/>
      <c r="EZU2033" s="105"/>
      <c r="EZV2033" s="105"/>
      <c r="EZW2033" s="105"/>
      <c r="EZX2033" s="105"/>
      <c r="EZY2033" s="105"/>
      <c r="EZZ2033" s="105"/>
      <c r="FAA2033" s="105"/>
      <c r="FAB2033" s="105"/>
      <c r="FAC2033" s="105"/>
      <c r="FAD2033" s="105"/>
      <c r="FAE2033" s="105"/>
      <c r="FAF2033" s="105"/>
      <c r="FAG2033" s="105"/>
      <c r="FAH2033" s="105"/>
      <c r="FAI2033" s="105"/>
      <c r="FAJ2033" s="105"/>
      <c r="FAK2033" s="105"/>
      <c r="FAL2033" s="105"/>
      <c r="FAM2033" s="105"/>
      <c r="FAN2033" s="105"/>
      <c r="FAO2033" s="105"/>
      <c r="FAP2033" s="105"/>
      <c r="FAQ2033" s="105"/>
      <c r="FAR2033" s="105"/>
      <c r="FAS2033" s="105"/>
      <c r="FAT2033" s="105"/>
      <c r="FAU2033" s="105"/>
      <c r="FAV2033" s="105"/>
      <c r="FAW2033" s="105"/>
      <c r="FAX2033" s="105"/>
      <c r="FAY2033" s="105"/>
      <c r="FAZ2033" s="105"/>
      <c r="FBA2033" s="105"/>
      <c r="FBB2033" s="105"/>
      <c r="FBC2033" s="105"/>
      <c r="FBD2033" s="105"/>
      <c r="FBE2033" s="105"/>
      <c r="FBF2033" s="105"/>
      <c r="FBG2033" s="105"/>
      <c r="FBH2033" s="105"/>
      <c r="FBI2033" s="105"/>
      <c r="FBJ2033" s="105"/>
      <c r="FBK2033" s="105"/>
      <c r="FBL2033" s="105"/>
      <c r="FBM2033" s="105"/>
      <c r="FBN2033" s="105"/>
      <c r="FBO2033" s="105"/>
      <c r="FBP2033" s="105"/>
      <c r="FBQ2033" s="105"/>
      <c r="FBR2033" s="105"/>
      <c r="FBS2033" s="105"/>
      <c r="FBT2033" s="105"/>
      <c r="FBU2033" s="105"/>
      <c r="FBV2033" s="105"/>
      <c r="FBW2033" s="105"/>
      <c r="FBX2033" s="105"/>
      <c r="FBY2033" s="105"/>
      <c r="FBZ2033" s="105"/>
      <c r="FCA2033" s="105"/>
      <c r="FCB2033" s="105"/>
      <c r="FCC2033" s="105"/>
      <c r="FCD2033" s="105"/>
      <c r="FCE2033" s="105"/>
      <c r="FCF2033" s="105"/>
      <c r="FCG2033" s="105"/>
      <c r="FCH2033" s="105"/>
      <c r="FCI2033" s="105"/>
      <c r="FCJ2033" s="105"/>
      <c r="FCK2033" s="105"/>
      <c r="FCL2033" s="105"/>
      <c r="FCM2033" s="105"/>
      <c r="FCN2033" s="105"/>
      <c r="FCO2033" s="105"/>
      <c r="FCP2033" s="105"/>
      <c r="FCQ2033" s="105"/>
      <c r="FCR2033" s="105"/>
      <c r="FCS2033" s="105"/>
      <c r="FCT2033" s="105"/>
      <c r="FCU2033" s="105"/>
      <c r="FCV2033" s="105"/>
      <c r="FCW2033" s="105"/>
      <c r="FCX2033" s="105"/>
      <c r="FCY2033" s="105"/>
      <c r="FCZ2033" s="105"/>
      <c r="FDA2033" s="105"/>
      <c r="FDB2033" s="105"/>
      <c r="FDC2033" s="105"/>
      <c r="FDD2033" s="105"/>
      <c r="FDE2033" s="105"/>
      <c r="FDF2033" s="105"/>
      <c r="FDG2033" s="105"/>
      <c r="FDH2033" s="105"/>
      <c r="FDI2033" s="105"/>
      <c r="FDJ2033" s="105"/>
      <c r="FDK2033" s="105"/>
      <c r="FDL2033" s="105"/>
      <c r="FDM2033" s="105"/>
      <c r="FDN2033" s="105"/>
      <c r="FDO2033" s="105"/>
      <c r="FDP2033" s="105"/>
      <c r="FDQ2033" s="105"/>
      <c r="FDR2033" s="105"/>
      <c r="FDS2033" s="105"/>
      <c r="FDT2033" s="105"/>
      <c r="FDU2033" s="105"/>
      <c r="FDV2033" s="105"/>
      <c r="FDW2033" s="105"/>
      <c r="FDX2033" s="105"/>
      <c r="FDY2033" s="105"/>
      <c r="FDZ2033" s="105"/>
      <c r="FEA2033" s="105"/>
      <c r="FEB2033" s="105"/>
      <c r="FEC2033" s="105"/>
      <c r="FED2033" s="105"/>
      <c r="FEE2033" s="105"/>
      <c r="FEF2033" s="105"/>
      <c r="FEG2033" s="105"/>
      <c r="FEH2033" s="105"/>
      <c r="FEI2033" s="105"/>
      <c r="FEJ2033" s="105"/>
      <c r="FEK2033" s="105"/>
      <c r="FEL2033" s="105"/>
      <c r="FEM2033" s="105"/>
      <c r="FEN2033" s="105"/>
      <c r="FEO2033" s="105"/>
      <c r="FEP2033" s="105"/>
      <c r="FEQ2033" s="105"/>
      <c r="FER2033" s="105"/>
      <c r="FES2033" s="105"/>
      <c r="FET2033" s="105"/>
      <c r="FEU2033" s="105"/>
      <c r="FEV2033" s="105"/>
      <c r="FEW2033" s="105"/>
      <c r="FEX2033" s="105"/>
      <c r="FEY2033" s="105"/>
      <c r="FEZ2033" s="105"/>
      <c r="FFA2033" s="105"/>
      <c r="FFB2033" s="105"/>
      <c r="FFC2033" s="105"/>
      <c r="FFD2033" s="105"/>
      <c r="FFE2033" s="105"/>
      <c r="FFF2033" s="105"/>
      <c r="FFG2033" s="105"/>
      <c r="FFH2033" s="105"/>
      <c r="FFI2033" s="105"/>
      <c r="FFJ2033" s="105"/>
      <c r="FFK2033" s="105"/>
      <c r="FFL2033" s="105"/>
      <c r="FFM2033" s="105"/>
      <c r="FFN2033" s="105"/>
      <c r="FFO2033" s="105"/>
      <c r="FFP2033" s="105"/>
      <c r="FFQ2033" s="105"/>
      <c r="FFR2033" s="105"/>
      <c r="FFS2033" s="105"/>
      <c r="FFT2033" s="105"/>
      <c r="FFU2033" s="105"/>
      <c r="FFV2033" s="105"/>
      <c r="FFW2033" s="105"/>
      <c r="FFX2033" s="105"/>
      <c r="FFY2033" s="105"/>
      <c r="FFZ2033" s="105"/>
      <c r="FGA2033" s="105"/>
      <c r="FGB2033" s="105"/>
      <c r="FGC2033" s="105"/>
      <c r="FGD2033" s="105"/>
      <c r="FGE2033" s="105"/>
      <c r="FGF2033" s="105"/>
      <c r="FGG2033" s="105"/>
      <c r="FGH2033" s="105"/>
      <c r="FGI2033" s="105"/>
      <c r="FGJ2033" s="105"/>
      <c r="FGK2033" s="105"/>
      <c r="FGL2033" s="105"/>
      <c r="FGM2033" s="105"/>
      <c r="FGN2033" s="105"/>
      <c r="FGO2033" s="105"/>
      <c r="FGP2033" s="105"/>
      <c r="FGQ2033" s="105"/>
      <c r="FGR2033" s="105"/>
      <c r="FGS2033" s="105"/>
      <c r="FGT2033" s="105"/>
      <c r="FGU2033" s="105"/>
      <c r="FGV2033" s="105"/>
      <c r="FGW2033" s="105"/>
      <c r="FGX2033" s="105"/>
      <c r="FGY2033" s="105"/>
      <c r="FGZ2033" s="105"/>
      <c r="FHA2033" s="105"/>
      <c r="FHB2033" s="105"/>
      <c r="FHC2033" s="105"/>
      <c r="FHD2033" s="105"/>
      <c r="FHE2033" s="105"/>
      <c r="FHF2033" s="105"/>
      <c r="FHG2033" s="105"/>
      <c r="FHH2033" s="105"/>
      <c r="FHI2033" s="105"/>
      <c r="FHJ2033" s="105"/>
      <c r="FHK2033" s="105"/>
      <c r="FHL2033" s="105"/>
      <c r="FHM2033" s="105"/>
      <c r="FHN2033" s="105"/>
      <c r="FHO2033" s="105"/>
      <c r="FHP2033" s="105"/>
      <c r="FHQ2033" s="105"/>
      <c r="FHR2033" s="105"/>
      <c r="FHS2033" s="105"/>
      <c r="FHT2033" s="105"/>
      <c r="FHU2033" s="105"/>
      <c r="FHV2033" s="105"/>
      <c r="FHW2033" s="105"/>
      <c r="FHX2033" s="105"/>
      <c r="FHY2033" s="105"/>
      <c r="FHZ2033" s="105"/>
      <c r="FIA2033" s="105"/>
      <c r="FIB2033" s="105"/>
      <c r="FIC2033" s="105"/>
      <c r="FID2033" s="105"/>
      <c r="FIE2033" s="105"/>
      <c r="FIF2033" s="105"/>
      <c r="FIG2033" s="105"/>
      <c r="FIH2033" s="105"/>
      <c r="FII2033" s="105"/>
      <c r="FIJ2033" s="105"/>
      <c r="FIK2033" s="105"/>
      <c r="FIL2033" s="105"/>
      <c r="FIM2033" s="105"/>
      <c r="FIN2033" s="105"/>
      <c r="FIO2033" s="105"/>
      <c r="FIP2033" s="105"/>
      <c r="FIQ2033" s="105"/>
      <c r="FIR2033" s="105"/>
      <c r="FIS2033" s="105"/>
      <c r="FIT2033" s="105"/>
      <c r="FIU2033" s="105"/>
      <c r="FIV2033" s="105"/>
      <c r="FIW2033" s="105"/>
      <c r="FIX2033" s="105"/>
      <c r="FIY2033" s="105"/>
      <c r="FIZ2033" s="105"/>
      <c r="FJA2033" s="105"/>
      <c r="FJB2033" s="105"/>
      <c r="FJC2033" s="105"/>
      <c r="FJD2033" s="105"/>
      <c r="FJE2033" s="105"/>
      <c r="FJF2033" s="105"/>
      <c r="FJG2033" s="105"/>
      <c r="FJH2033" s="105"/>
      <c r="FJI2033" s="105"/>
      <c r="FJJ2033" s="105"/>
      <c r="FJK2033" s="105"/>
      <c r="FJL2033" s="105"/>
      <c r="FJM2033" s="105"/>
      <c r="FJN2033" s="105"/>
      <c r="FJO2033" s="105"/>
      <c r="FJP2033" s="105"/>
      <c r="FJQ2033" s="105"/>
      <c r="FJR2033" s="105"/>
      <c r="FJS2033" s="105"/>
      <c r="FJT2033" s="105"/>
      <c r="FJU2033" s="105"/>
      <c r="FJV2033" s="105"/>
      <c r="FJW2033" s="105"/>
      <c r="FJX2033" s="105"/>
      <c r="FJY2033" s="105"/>
      <c r="FJZ2033" s="105"/>
      <c r="FKA2033" s="105"/>
      <c r="FKB2033" s="105"/>
      <c r="FKC2033" s="105"/>
      <c r="FKD2033" s="105"/>
      <c r="FKE2033" s="105"/>
      <c r="FKF2033" s="105"/>
      <c r="FKG2033" s="105"/>
      <c r="FKH2033" s="105"/>
      <c r="FKI2033" s="105"/>
      <c r="FKJ2033" s="105"/>
      <c r="FKK2033" s="105"/>
      <c r="FKL2033" s="105"/>
      <c r="FKM2033" s="105"/>
      <c r="FKN2033" s="105"/>
      <c r="FKO2033" s="105"/>
      <c r="FKP2033" s="105"/>
      <c r="FKQ2033" s="105"/>
      <c r="FKR2033" s="105"/>
      <c r="FKS2033" s="105"/>
      <c r="FKT2033" s="105"/>
      <c r="FKU2033" s="105"/>
      <c r="FKV2033" s="105"/>
      <c r="FKW2033" s="105"/>
      <c r="FKX2033" s="105"/>
      <c r="FKY2033" s="105"/>
      <c r="FKZ2033" s="105"/>
      <c r="FLA2033" s="105"/>
      <c r="FLB2033" s="105"/>
      <c r="FLC2033" s="105"/>
      <c r="FLD2033" s="105"/>
      <c r="FLE2033" s="105"/>
      <c r="FLF2033" s="105"/>
      <c r="FLG2033" s="105"/>
      <c r="FLH2033" s="105"/>
      <c r="FLI2033" s="105"/>
      <c r="FLJ2033" s="105"/>
      <c r="FLK2033" s="105"/>
      <c r="FLL2033" s="105"/>
      <c r="FLM2033" s="105"/>
      <c r="FLN2033" s="105"/>
      <c r="FLO2033" s="105"/>
      <c r="FLP2033" s="105"/>
      <c r="FLQ2033" s="105"/>
      <c r="FLR2033" s="105"/>
      <c r="FLS2033" s="105"/>
      <c r="FLT2033" s="105"/>
      <c r="FLU2033" s="105"/>
      <c r="FLV2033" s="105"/>
      <c r="FLW2033" s="105"/>
      <c r="FLX2033" s="105"/>
      <c r="FLY2033" s="105"/>
      <c r="FLZ2033" s="105"/>
      <c r="FMA2033" s="105"/>
      <c r="FMB2033" s="105"/>
      <c r="FMC2033" s="105"/>
      <c r="FMD2033" s="105"/>
      <c r="FME2033" s="105"/>
      <c r="FMF2033" s="105"/>
      <c r="FMG2033" s="105"/>
      <c r="FMH2033" s="105"/>
      <c r="FMI2033" s="105"/>
      <c r="FMJ2033" s="105"/>
      <c r="FMK2033" s="105"/>
      <c r="FML2033" s="105"/>
      <c r="FMM2033" s="105"/>
      <c r="FMN2033" s="105"/>
      <c r="FMO2033" s="105"/>
      <c r="FMP2033" s="105"/>
      <c r="FMQ2033" s="105"/>
      <c r="FMR2033" s="105"/>
      <c r="FMS2033" s="105"/>
      <c r="FMT2033" s="105"/>
      <c r="FMU2033" s="105"/>
      <c r="FMV2033" s="105"/>
      <c r="FMW2033" s="105"/>
      <c r="FMX2033" s="105"/>
      <c r="FMY2033" s="105"/>
      <c r="FMZ2033" s="105"/>
      <c r="FNA2033" s="105"/>
      <c r="FNB2033" s="105"/>
      <c r="FNC2033" s="105"/>
      <c r="FND2033" s="105"/>
      <c r="FNE2033" s="105"/>
      <c r="FNF2033" s="105"/>
      <c r="FNG2033" s="105"/>
      <c r="FNH2033" s="105"/>
      <c r="FNI2033" s="105"/>
      <c r="FNJ2033" s="105"/>
      <c r="FNK2033" s="105"/>
      <c r="FNL2033" s="105"/>
      <c r="FNM2033" s="105"/>
      <c r="FNN2033" s="105"/>
      <c r="FNO2033" s="105"/>
      <c r="FNP2033" s="105"/>
      <c r="FNQ2033" s="105"/>
      <c r="FNR2033" s="105"/>
      <c r="FNS2033" s="105"/>
      <c r="FNT2033" s="105"/>
      <c r="FNU2033" s="105"/>
      <c r="FNV2033" s="105"/>
      <c r="FNW2033" s="105"/>
      <c r="FNX2033" s="105"/>
      <c r="FNY2033" s="105"/>
      <c r="FNZ2033" s="105"/>
      <c r="FOA2033" s="105"/>
      <c r="FOB2033" s="105"/>
      <c r="FOC2033" s="105"/>
      <c r="FOD2033" s="105"/>
      <c r="FOE2033" s="105"/>
      <c r="FOF2033" s="105"/>
      <c r="FOG2033" s="105"/>
      <c r="FOH2033" s="105"/>
      <c r="FOI2033" s="105"/>
      <c r="FOJ2033" s="105"/>
      <c r="FOK2033" s="105"/>
      <c r="FOL2033" s="105"/>
      <c r="FOM2033" s="105"/>
      <c r="FON2033" s="105"/>
      <c r="FOO2033" s="105"/>
      <c r="FOP2033" s="105"/>
      <c r="FOQ2033" s="105"/>
      <c r="FOR2033" s="105"/>
      <c r="FOS2033" s="105"/>
      <c r="FOT2033" s="105"/>
      <c r="FOU2033" s="105"/>
      <c r="FOV2033" s="105"/>
      <c r="FOW2033" s="105"/>
      <c r="FOX2033" s="105"/>
      <c r="FOY2033" s="105"/>
      <c r="FOZ2033" s="105"/>
      <c r="FPA2033" s="105"/>
      <c r="FPB2033" s="105"/>
      <c r="FPC2033" s="105"/>
      <c r="FPD2033" s="105"/>
      <c r="FPE2033" s="105"/>
      <c r="FPF2033" s="105"/>
      <c r="FPG2033" s="105"/>
      <c r="FPH2033" s="105"/>
      <c r="FPI2033" s="105"/>
      <c r="FPJ2033" s="105"/>
      <c r="FPK2033" s="105"/>
      <c r="FPL2033" s="105"/>
      <c r="FPM2033" s="105"/>
      <c r="FPN2033" s="105"/>
      <c r="FPO2033" s="105"/>
      <c r="FPP2033" s="105"/>
      <c r="FPQ2033" s="105"/>
      <c r="FPR2033" s="105"/>
      <c r="FPS2033" s="105"/>
      <c r="FPT2033" s="105"/>
      <c r="FPU2033" s="105"/>
      <c r="FPV2033" s="105"/>
      <c r="FPW2033" s="105"/>
      <c r="FPX2033" s="105"/>
      <c r="FPY2033" s="105"/>
      <c r="FPZ2033" s="105"/>
      <c r="FQA2033" s="105"/>
      <c r="FQB2033" s="105"/>
      <c r="FQC2033" s="105"/>
      <c r="FQD2033" s="105"/>
      <c r="FQE2033" s="105"/>
      <c r="FQF2033" s="105"/>
      <c r="FQG2033" s="105"/>
      <c r="FQH2033" s="105"/>
      <c r="FQI2033" s="105"/>
      <c r="FQJ2033" s="105"/>
      <c r="FQK2033" s="105"/>
      <c r="FQL2033" s="105"/>
      <c r="FQM2033" s="105"/>
      <c r="FQN2033" s="105"/>
      <c r="FQO2033" s="105"/>
      <c r="FQP2033" s="105"/>
      <c r="FQQ2033" s="105"/>
      <c r="FQR2033" s="105"/>
      <c r="FQS2033" s="105"/>
      <c r="FQT2033" s="105"/>
      <c r="FQU2033" s="105"/>
      <c r="FQV2033" s="105"/>
      <c r="FQW2033" s="105"/>
      <c r="FQX2033" s="105"/>
      <c r="FQY2033" s="105"/>
      <c r="FQZ2033" s="105"/>
      <c r="FRA2033" s="105"/>
      <c r="FRB2033" s="105"/>
      <c r="FRC2033" s="105"/>
      <c r="FRD2033" s="105"/>
      <c r="FRE2033" s="105"/>
      <c r="FRF2033" s="105"/>
      <c r="FRG2033" s="105"/>
      <c r="FRH2033" s="105"/>
      <c r="FRI2033" s="105"/>
      <c r="FRJ2033" s="105"/>
      <c r="FRK2033" s="105"/>
      <c r="FRL2033" s="105"/>
      <c r="FRM2033" s="105"/>
      <c r="FRN2033" s="105"/>
      <c r="FRO2033" s="105"/>
      <c r="FRP2033" s="105"/>
      <c r="FRQ2033" s="105"/>
      <c r="FRR2033" s="105"/>
      <c r="FRS2033" s="105"/>
      <c r="FRT2033" s="105"/>
      <c r="FRU2033" s="105"/>
      <c r="FRV2033" s="105"/>
      <c r="FRW2033" s="105"/>
      <c r="FRX2033" s="105"/>
      <c r="FRY2033" s="105"/>
      <c r="FRZ2033" s="105"/>
      <c r="FSA2033" s="105"/>
      <c r="FSB2033" s="105"/>
      <c r="FSC2033" s="105"/>
      <c r="FSD2033" s="105"/>
      <c r="FSE2033" s="105"/>
      <c r="FSF2033" s="105"/>
      <c r="FSG2033" s="105"/>
      <c r="FSH2033" s="105"/>
      <c r="FSI2033" s="105"/>
      <c r="FSJ2033" s="105"/>
      <c r="FSK2033" s="105"/>
      <c r="FSL2033" s="105"/>
      <c r="FSM2033" s="105"/>
      <c r="FSN2033" s="105"/>
      <c r="FSO2033" s="105"/>
      <c r="FSP2033" s="105"/>
      <c r="FSQ2033" s="105"/>
      <c r="FSR2033" s="105"/>
      <c r="FSS2033" s="105"/>
      <c r="FST2033" s="105"/>
      <c r="FSU2033" s="105"/>
      <c r="FSV2033" s="105"/>
      <c r="FSW2033" s="105"/>
      <c r="FSX2033" s="105"/>
      <c r="FSY2033" s="105"/>
      <c r="FSZ2033" s="105"/>
      <c r="FTA2033" s="105"/>
      <c r="FTB2033" s="105"/>
      <c r="FTC2033" s="105"/>
      <c r="FTD2033" s="105"/>
      <c r="FTE2033" s="105"/>
      <c r="FTF2033" s="105"/>
      <c r="FTG2033" s="105"/>
      <c r="FTH2033" s="105"/>
      <c r="FTI2033" s="105"/>
      <c r="FTJ2033" s="105"/>
      <c r="FTK2033" s="105"/>
      <c r="FTL2033" s="105"/>
      <c r="FTM2033" s="105"/>
      <c r="FTN2033" s="105"/>
      <c r="FTO2033" s="105"/>
      <c r="FTP2033" s="105"/>
      <c r="FTQ2033" s="105"/>
      <c r="FTR2033" s="105"/>
      <c r="FTS2033" s="105"/>
      <c r="FTT2033" s="105"/>
      <c r="FTU2033" s="105"/>
      <c r="FTV2033" s="105"/>
      <c r="FTW2033" s="105"/>
      <c r="FTX2033" s="105"/>
      <c r="FTY2033" s="105"/>
      <c r="FTZ2033" s="105"/>
      <c r="FUA2033" s="105"/>
      <c r="FUB2033" s="105"/>
      <c r="FUC2033" s="105"/>
      <c r="FUD2033" s="105"/>
      <c r="FUE2033" s="105"/>
      <c r="FUF2033" s="105"/>
      <c r="FUG2033" s="105"/>
      <c r="FUH2033" s="105"/>
      <c r="FUI2033" s="105"/>
      <c r="FUJ2033" s="105"/>
      <c r="FUK2033" s="105"/>
      <c r="FUL2033" s="105"/>
      <c r="FUM2033" s="105"/>
      <c r="FUN2033" s="105"/>
      <c r="FUO2033" s="105"/>
      <c r="FUP2033" s="105"/>
      <c r="FUQ2033" s="105"/>
      <c r="FUR2033" s="105"/>
      <c r="FUS2033" s="105"/>
      <c r="FUT2033" s="105"/>
      <c r="FUU2033" s="105"/>
      <c r="FUV2033" s="105"/>
      <c r="FUW2033" s="105"/>
      <c r="FUX2033" s="105"/>
      <c r="FUY2033" s="105"/>
      <c r="FUZ2033" s="105"/>
      <c r="FVA2033" s="105"/>
      <c r="FVB2033" s="105"/>
      <c r="FVC2033" s="105"/>
      <c r="FVD2033" s="105"/>
      <c r="FVE2033" s="105"/>
      <c r="FVF2033" s="105"/>
      <c r="FVG2033" s="105"/>
      <c r="FVH2033" s="105"/>
      <c r="FVI2033" s="105"/>
      <c r="FVJ2033" s="105"/>
      <c r="FVK2033" s="105"/>
      <c r="FVL2033" s="105"/>
      <c r="FVM2033" s="105"/>
      <c r="FVN2033" s="105"/>
      <c r="FVO2033" s="105"/>
      <c r="FVP2033" s="105"/>
      <c r="FVQ2033" s="105"/>
      <c r="FVR2033" s="105"/>
      <c r="FVS2033" s="105"/>
      <c r="FVT2033" s="105"/>
      <c r="FVU2033" s="105"/>
      <c r="FVV2033" s="105"/>
      <c r="FVW2033" s="105"/>
      <c r="FVX2033" s="105"/>
      <c r="FVY2033" s="105"/>
      <c r="FVZ2033" s="105"/>
      <c r="FWA2033" s="105"/>
      <c r="FWB2033" s="105"/>
      <c r="FWC2033" s="105"/>
      <c r="FWD2033" s="105"/>
      <c r="FWE2033" s="105"/>
      <c r="FWF2033" s="105"/>
      <c r="FWG2033" s="105"/>
      <c r="FWH2033" s="105"/>
      <c r="FWI2033" s="105"/>
      <c r="FWJ2033" s="105"/>
      <c r="FWK2033" s="105"/>
      <c r="FWL2033" s="105"/>
      <c r="FWM2033" s="105"/>
      <c r="FWN2033" s="105"/>
      <c r="FWO2033" s="105"/>
      <c r="FWP2033" s="105"/>
      <c r="FWQ2033" s="105"/>
      <c r="FWR2033" s="105"/>
      <c r="FWS2033" s="105"/>
      <c r="FWT2033" s="105"/>
      <c r="FWU2033" s="105"/>
      <c r="FWV2033" s="105"/>
      <c r="FWW2033" s="105"/>
      <c r="FWX2033" s="105"/>
      <c r="FWY2033" s="105"/>
      <c r="FWZ2033" s="105"/>
      <c r="FXA2033" s="105"/>
      <c r="FXB2033" s="105"/>
      <c r="FXC2033" s="105"/>
      <c r="FXD2033" s="105"/>
      <c r="FXE2033" s="105"/>
      <c r="FXF2033" s="105"/>
      <c r="FXG2033" s="105"/>
      <c r="FXH2033" s="105"/>
      <c r="FXI2033" s="105"/>
      <c r="FXJ2033" s="105"/>
      <c r="FXK2033" s="105"/>
      <c r="FXL2033" s="105"/>
      <c r="FXM2033" s="105"/>
      <c r="FXN2033" s="105"/>
      <c r="FXO2033" s="105"/>
      <c r="FXP2033" s="105"/>
      <c r="FXQ2033" s="105"/>
      <c r="FXR2033" s="105"/>
      <c r="FXS2033" s="105"/>
      <c r="FXT2033" s="105"/>
      <c r="FXU2033" s="105"/>
      <c r="FXV2033" s="105"/>
      <c r="FXW2033" s="105"/>
      <c r="FXX2033" s="105"/>
      <c r="FXY2033" s="105"/>
      <c r="FXZ2033" s="105"/>
      <c r="FYA2033" s="105"/>
      <c r="FYB2033" s="105"/>
      <c r="FYC2033" s="105"/>
      <c r="FYD2033" s="105"/>
      <c r="FYE2033" s="105"/>
      <c r="FYF2033" s="105"/>
      <c r="FYG2033" s="105"/>
      <c r="FYH2033" s="105"/>
      <c r="FYI2033" s="105"/>
      <c r="FYJ2033" s="105"/>
      <c r="FYK2033" s="105"/>
      <c r="FYL2033" s="105"/>
      <c r="FYM2033" s="105"/>
      <c r="FYN2033" s="105"/>
      <c r="FYO2033" s="105"/>
      <c r="FYP2033" s="105"/>
      <c r="FYQ2033" s="105"/>
      <c r="FYR2033" s="105"/>
      <c r="FYS2033" s="105"/>
      <c r="FYT2033" s="105"/>
      <c r="FYU2033" s="105"/>
      <c r="FYV2033" s="105"/>
      <c r="FYW2033" s="105"/>
      <c r="FYX2033" s="105"/>
      <c r="FYY2033" s="105"/>
      <c r="FYZ2033" s="105"/>
      <c r="FZA2033" s="105"/>
      <c r="FZB2033" s="105"/>
      <c r="FZC2033" s="105"/>
      <c r="FZD2033" s="105"/>
      <c r="FZE2033" s="105"/>
      <c r="FZF2033" s="105"/>
      <c r="FZG2033" s="105"/>
      <c r="FZH2033" s="105"/>
      <c r="FZI2033" s="105"/>
      <c r="FZJ2033" s="105"/>
      <c r="FZK2033" s="105"/>
      <c r="FZL2033" s="105"/>
      <c r="FZM2033" s="105"/>
      <c r="FZN2033" s="105"/>
      <c r="FZO2033" s="105"/>
      <c r="FZP2033" s="105"/>
      <c r="FZQ2033" s="105"/>
      <c r="FZR2033" s="105"/>
      <c r="FZS2033" s="105"/>
      <c r="FZT2033" s="105"/>
      <c r="FZU2033" s="105"/>
      <c r="FZV2033" s="105"/>
      <c r="FZW2033" s="105"/>
      <c r="FZX2033" s="105"/>
      <c r="FZY2033" s="105"/>
      <c r="FZZ2033" s="105"/>
      <c r="GAA2033" s="105"/>
      <c r="GAB2033" s="105"/>
      <c r="GAC2033" s="105"/>
      <c r="GAD2033" s="105"/>
      <c r="GAE2033" s="105"/>
      <c r="GAF2033" s="105"/>
      <c r="GAG2033" s="105"/>
      <c r="GAH2033" s="105"/>
      <c r="GAI2033" s="105"/>
      <c r="GAJ2033" s="105"/>
      <c r="GAK2033" s="105"/>
      <c r="GAL2033" s="105"/>
      <c r="GAM2033" s="105"/>
      <c r="GAN2033" s="105"/>
      <c r="GAO2033" s="105"/>
      <c r="GAP2033" s="105"/>
      <c r="GAQ2033" s="105"/>
      <c r="GAR2033" s="105"/>
      <c r="GAS2033" s="105"/>
      <c r="GAT2033" s="105"/>
      <c r="GAU2033" s="105"/>
      <c r="GAV2033" s="105"/>
      <c r="GAW2033" s="105"/>
      <c r="GAX2033" s="105"/>
      <c r="GAY2033" s="105"/>
      <c r="GAZ2033" s="105"/>
      <c r="GBA2033" s="105"/>
      <c r="GBB2033" s="105"/>
      <c r="GBC2033" s="105"/>
      <c r="GBD2033" s="105"/>
      <c r="GBE2033" s="105"/>
      <c r="GBF2033" s="105"/>
      <c r="GBG2033" s="105"/>
      <c r="GBH2033" s="105"/>
      <c r="GBI2033" s="105"/>
      <c r="GBJ2033" s="105"/>
      <c r="GBK2033" s="105"/>
      <c r="GBL2033" s="105"/>
      <c r="GBM2033" s="105"/>
      <c r="GBN2033" s="105"/>
      <c r="GBO2033" s="105"/>
      <c r="GBP2033" s="105"/>
      <c r="GBQ2033" s="105"/>
      <c r="GBR2033" s="105"/>
      <c r="GBS2033" s="105"/>
      <c r="GBT2033" s="105"/>
      <c r="GBU2033" s="105"/>
      <c r="GBV2033" s="105"/>
      <c r="GBW2033" s="105"/>
      <c r="GBX2033" s="105"/>
      <c r="GBY2033" s="105"/>
      <c r="GBZ2033" s="105"/>
      <c r="GCA2033" s="105"/>
      <c r="GCB2033" s="105"/>
      <c r="GCC2033" s="105"/>
      <c r="GCD2033" s="105"/>
      <c r="GCE2033" s="105"/>
      <c r="GCF2033" s="105"/>
      <c r="GCG2033" s="105"/>
      <c r="GCH2033" s="105"/>
      <c r="GCI2033" s="105"/>
      <c r="GCJ2033" s="105"/>
      <c r="GCK2033" s="105"/>
      <c r="GCL2033" s="105"/>
      <c r="GCM2033" s="105"/>
      <c r="GCN2033" s="105"/>
      <c r="GCO2033" s="105"/>
      <c r="GCP2033" s="105"/>
      <c r="GCQ2033" s="105"/>
      <c r="GCR2033" s="105"/>
      <c r="GCS2033" s="105"/>
      <c r="GCT2033" s="105"/>
      <c r="GCU2033" s="105"/>
      <c r="GCV2033" s="105"/>
      <c r="GCW2033" s="105"/>
      <c r="GCX2033" s="105"/>
      <c r="GCY2033" s="105"/>
      <c r="GCZ2033" s="105"/>
      <c r="GDA2033" s="105"/>
      <c r="GDB2033" s="105"/>
      <c r="GDC2033" s="105"/>
      <c r="GDD2033" s="105"/>
      <c r="GDE2033" s="105"/>
      <c r="GDF2033" s="105"/>
      <c r="GDG2033" s="105"/>
      <c r="GDH2033" s="105"/>
      <c r="GDI2033" s="105"/>
      <c r="GDJ2033" s="105"/>
      <c r="GDK2033" s="105"/>
      <c r="GDL2033" s="105"/>
      <c r="GDM2033" s="105"/>
      <c r="GDN2033" s="105"/>
      <c r="GDO2033" s="105"/>
      <c r="GDP2033" s="105"/>
      <c r="GDQ2033" s="105"/>
      <c r="GDR2033" s="105"/>
      <c r="GDS2033" s="105"/>
      <c r="GDT2033" s="105"/>
      <c r="GDU2033" s="105"/>
      <c r="GDV2033" s="105"/>
      <c r="GDW2033" s="105"/>
      <c r="GDX2033" s="105"/>
      <c r="GDY2033" s="105"/>
      <c r="GDZ2033" s="105"/>
      <c r="GEA2033" s="105"/>
      <c r="GEB2033" s="105"/>
      <c r="GEC2033" s="105"/>
      <c r="GED2033" s="105"/>
      <c r="GEE2033" s="105"/>
      <c r="GEF2033" s="105"/>
      <c r="GEG2033" s="105"/>
      <c r="GEH2033" s="105"/>
      <c r="GEI2033" s="105"/>
      <c r="GEJ2033" s="105"/>
      <c r="GEK2033" s="105"/>
      <c r="GEL2033" s="105"/>
      <c r="GEM2033" s="105"/>
      <c r="GEN2033" s="105"/>
      <c r="GEO2033" s="105"/>
      <c r="GEP2033" s="105"/>
      <c r="GEQ2033" s="105"/>
      <c r="GER2033" s="105"/>
      <c r="GES2033" s="105"/>
      <c r="GET2033" s="105"/>
      <c r="GEU2033" s="105"/>
      <c r="GEV2033" s="105"/>
      <c r="GEW2033" s="105"/>
      <c r="GEX2033" s="105"/>
      <c r="GEY2033" s="105"/>
      <c r="GEZ2033" s="105"/>
      <c r="GFA2033" s="105"/>
      <c r="GFB2033" s="105"/>
      <c r="GFC2033" s="105"/>
      <c r="GFD2033" s="105"/>
      <c r="GFE2033" s="105"/>
      <c r="GFF2033" s="105"/>
      <c r="GFG2033" s="105"/>
      <c r="GFH2033" s="105"/>
      <c r="GFI2033" s="105"/>
      <c r="GFJ2033" s="105"/>
      <c r="GFK2033" s="105"/>
      <c r="GFL2033" s="105"/>
      <c r="GFM2033" s="105"/>
      <c r="GFN2033" s="105"/>
      <c r="GFO2033" s="105"/>
      <c r="GFP2033" s="105"/>
      <c r="GFQ2033" s="105"/>
      <c r="GFR2033" s="105"/>
      <c r="GFS2033" s="105"/>
      <c r="GFT2033" s="105"/>
      <c r="GFU2033" s="105"/>
      <c r="GFV2033" s="105"/>
      <c r="GFW2033" s="105"/>
      <c r="GFX2033" s="105"/>
      <c r="GFY2033" s="105"/>
      <c r="GFZ2033" s="105"/>
      <c r="GGA2033" s="105"/>
      <c r="GGB2033" s="105"/>
      <c r="GGC2033" s="105"/>
      <c r="GGD2033" s="105"/>
      <c r="GGE2033" s="105"/>
      <c r="GGF2033" s="105"/>
      <c r="GGG2033" s="105"/>
      <c r="GGH2033" s="105"/>
      <c r="GGI2033" s="105"/>
      <c r="GGJ2033" s="105"/>
      <c r="GGK2033" s="105"/>
      <c r="GGL2033" s="105"/>
      <c r="GGM2033" s="105"/>
      <c r="GGN2033" s="105"/>
      <c r="GGO2033" s="105"/>
      <c r="GGP2033" s="105"/>
      <c r="GGQ2033" s="105"/>
      <c r="GGR2033" s="105"/>
      <c r="GGS2033" s="105"/>
      <c r="GGT2033" s="105"/>
      <c r="GGU2033" s="105"/>
      <c r="GGV2033" s="105"/>
      <c r="GGW2033" s="105"/>
      <c r="GGX2033" s="105"/>
      <c r="GGY2033" s="105"/>
      <c r="GGZ2033" s="105"/>
      <c r="GHA2033" s="105"/>
      <c r="GHB2033" s="105"/>
      <c r="GHC2033" s="105"/>
      <c r="GHD2033" s="105"/>
      <c r="GHE2033" s="105"/>
      <c r="GHF2033" s="105"/>
      <c r="GHG2033" s="105"/>
      <c r="GHH2033" s="105"/>
      <c r="GHI2033" s="105"/>
      <c r="GHJ2033" s="105"/>
      <c r="GHK2033" s="105"/>
      <c r="GHL2033" s="105"/>
      <c r="GHM2033" s="105"/>
      <c r="GHN2033" s="105"/>
      <c r="GHO2033" s="105"/>
      <c r="GHP2033" s="105"/>
      <c r="GHQ2033" s="105"/>
      <c r="GHR2033" s="105"/>
      <c r="GHS2033" s="105"/>
      <c r="GHT2033" s="105"/>
      <c r="GHU2033" s="105"/>
      <c r="GHV2033" s="105"/>
      <c r="GHW2033" s="105"/>
      <c r="GHX2033" s="105"/>
      <c r="GHY2033" s="105"/>
      <c r="GHZ2033" s="105"/>
      <c r="GIA2033" s="105"/>
      <c r="GIB2033" s="105"/>
      <c r="GIC2033" s="105"/>
      <c r="GID2033" s="105"/>
      <c r="GIE2033" s="105"/>
      <c r="GIF2033" s="105"/>
      <c r="GIG2033" s="105"/>
      <c r="GIH2033" s="105"/>
      <c r="GII2033" s="105"/>
      <c r="GIJ2033" s="105"/>
      <c r="GIK2033" s="105"/>
      <c r="GIL2033" s="105"/>
      <c r="GIM2033" s="105"/>
      <c r="GIN2033" s="105"/>
      <c r="GIO2033" s="105"/>
      <c r="GIP2033" s="105"/>
      <c r="GIQ2033" s="105"/>
      <c r="GIR2033" s="105"/>
      <c r="GIS2033" s="105"/>
      <c r="GIT2033" s="105"/>
      <c r="GIU2033" s="105"/>
      <c r="GIV2033" s="105"/>
      <c r="GIW2033" s="105"/>
      <c r="GIX2033" s="105"/>
      <c r="GIY2033" s="105"/>
      <c r="GIZ2033" s="105"/>
      <c r="GJA2033" s="105"/>
      <c r="GJB2033" s="105"/>
      <c r="GJC2033" s="105"/>
      <c r="GJD2033" s="105"/>
      <c r="GJE2033" s="105"/>
      <c r="GJF2033" s="105"/>
      <c r="GJG2033" s="105"/>
      <c r="GJH2033" s="105"/>
      <c r="GJI2033" s="105"/>
      <c r="GJJ2033" s="105"/>
      <c r="GJK2033" s="105"/>
      <c r="GJL2033" s="105"/>
      <c r="GJM2033" s="105"/>
      <c r="GJN2033" s="105"/>
      <c r="GJO2033" s="105"/>
      <c r="GJP2033" s="105"/>
      <c r="GJQ2033" s="105"/>
      <c r="GJR2033" s="105"/>
      <c r="GJS2033" s="105"/>
      <c r="GJT2033" s="105"/>
      <c r="GJU2033" s="105"/>
      <c r="GJV2033" s="105"/>
      <c r="GJW2033" s="105"/>
      <c r="GJX2033" s="105"/>
      <c r="GJY2033" s="105"/>
      <c r="GJZ2033" s="105"/>
      <c r="GKA2033" s="105"/>
      <c r="GKB2033" s="105"/>
      <c r="GKC2033" s="105"/>
      <c r="GKD2033" s="105"/>
      <c r="GKE2033" s="105"/>
      <c r="GKF2033" s="105"/>
      <c r="GKG2033" s="105"/>
      <c r="GKH2033" s="105"/>
      <c r="GKI2033" s="105"/>
      <c r="GKJ2033" s="105"/>
      <c r="GKK2033" s="105"/>
      <c r="GKL2033" s="105"/>
      <c r="GKM2033" s="105"/>
      <c r="GKN2033" s="105"/>
      <c r="GKO2033" s="105"/>
      <c r="GKP2033" s="105"/>
      <c r="GKQ2033" s="105"/>
      <c r="GKR2033" s="105"/>
      <c r="GKS2033" s="105"/>
      <c r="GKT2033" s="105"/>
      <c r="GKU2033" s="105"/>
      <c r="GKV2033" s="105"/>
      <c r="GKW2033" s="105"/>
      <c r="GKX2033" s="105"/>
      <c r="GKY2033" s="105"/>
      <c r="GKZ2033" s="105"/>
      <c r="GLA2033" s="105"/>
      <c r="GLB2033" s="105"/>
      <c r="GLC2033" s="105"/>
      <c r="GLD2033" s="105"/>
      <c r="GLE2033" s="105"/>
      <c r="GLF2033" s="105"/>
      <c r="GLG2033" s="105"/>
      <c r="GLH2033" s="105"/>
      <c r="GLI2033" s="105"/>
      <c r="GLJ2033" s="105"/>
      <c r="GLK2033" s="105"/>
      <c r="GLL2033" s="105"/>
      <c r="GLM2033" s="105"/>
      <c r="GLN2033" s="105"/>
      <c r="GLO2033" s="105"/>
      <c r="GLP2033" s="105"/>
      <c r="GLQ2033" s="105"/>
      <c r="GLR2033" s="105"/>
      <c r="GLS2033" s="105"/>
      <c r="GLT2033" s="105"/>
      <c r="GLU2033" s="105"/>
      <c r="GLV2033" s="105"/>
      <c r="GLW2033" s="105"/>
      <c r="GLX2033" s="105"/>
      <c r="GLY2033" s="105"/>
      <c r="GLZ2033" s="105"/>
      <c r="GMA2033" s="105"/>
      <c r="GMB2033" s="105"/>
      <c r="GMC2033" s="105"/>
      <c r="GMD2033" s="105"/>
      <c r="GME2033" s="105"/>
      <c r="GMF2033" s="105"/>
      <c r="GMG2033" s="105"/>
      <c r="GMH2033" s="105"/>
      <c r="GMI2033" s="105"/>
      <c r="GMJ2033" s="105"/>
      <c r="GMK2033" s="105"/>
      <c r="GML2033" s="105"/>
      <c r="GMM2033" s="105"/>
      <c r="GMN2033" s="105"/>
      <c r="GMO2033" s="105"/>
      <c r="GMP2033" s="105"/>
      <c r="GMQ2033" s="105"/>
      <c r="GMR2033" s="105"/>
      <c r="GMS2033" s="105"/>
      <c r="GMT2033" s="105"/>
      <c r="GMU2033" s="105"/>
      <c r="GMV2033" s="105"/>
      <c r="GMW2033" s="105"/>
      <c r="GMX2033" s="105"/>
      <c r="GMY2033" s="105"/>
      <c r="GMZ2033" s="105"/>
      <c r="GNA2033" s="105"/>
      <c r="GNB2033" s="105"/>
      <c r="GNC2033" s="105"/>
      <c r="GND2033" s="105"/>
      <c r="GNE2033" s="105"/>
      <c r="GNF2033" s="105"/>
      <c r="GNG2033" s="105"/>
      <c r="GNH2033" s="105"/>
      <c r="GNI2033" s="105"/>
      <c r="GNJ2033" s="105"/>
      <c r="GNK2033" s="105"/>
      <c r="GNL2033" s="105"/>
      <c r="GNM2033" s="105"/>
      <c r="GNN2033" s="105"/>
      <c r="GNO2033" s="105"/>
      <c r="GNP2033" s="105"/>
      <c r="GNQ2033" s="105"/>
      <c r="GNR2033" s="105"/>
      <c r="GNS2033" s="105"/>
      <c r="GNT2033" s="105"/>
      <c r="GNU2033" s="105"/>
      <c r="GNV2033" s="105"/>
      <c r="GNW2033" s="105"/>
      <c r="GNX2033" s="105"/>
      <c r="GNY2033" s="105"/>
      <c r="GNZ2033" s="105"/>
      <c r="GOA2033" s="105"/>
      <c r="GOB2033" s="105"/>
      <c r="GOC2033" s="105"/>
      <c r="GOD2033" s="105"/>
      <c r="GOE2033" s="105"/>
      <c r="GOF2033" s="105"/>
      <c r="GOG2033" s="105"/>
      <c r="GOH2033" s="105"/>
      <c r="GOI2033" s="105"/>
      <c r="GOJ2033" s="105"/>
      <c r="GOK2033" s="105"/>
      <c r="GOL2033" s="105"/>
      <c r="GOM2033" s="105"/>
      <c r="GON2033" s="105"/>
      <c r="GOO2033" s="105"/>
      <c r="GOP2033" s="105"/>
      <c r="GOQ2033" s="105"/>
      <c r="GOR2033" s="105"/>
      <c r="GOS2033" s="105"/>
      <c r="GOT2033" s="105"/>
      <c r="GOU2033" s="105"/>
      <c r="GOV2033" s="105"/>
      <c r="GOW2033" s="105"/>
      <c r="GOX2033" s="105"/>
      <c r="GOY2033" s="105"/>
      <c r="GOZ2033" s="105"/>
      <c r="GPA2033" s="105"/>
      <c r="GPB2033" s="105"/>
      <c r="GPC2033" s="105"/>
      <c r="GPD2033" s="105"/>
      <c r="GPE2033" s="105"/>
      <c r="GPF2033" s="105"/>
      <c r="GPG2033" s="105"/>
      <c r="GPH2033" s="105"/>
      <c r="GPI2033" s="105"/>
      <c r="GPJ2033" s="105"/>
      <c r="GPK2033" s="105"/>
      <c r="GPL2033" s="105"/>
      <c r="GPM2033" s="105"/>
      <c r="GPN2033" s="105"/>
      <c r="GPO2033" s="105"/>
      <c r="GPP2033" s="105"/>
      <c r="GPQ2033" s="105"/>
      <c r="GPR2033" s="105"/>
      <c r="GPS2033" s="105"/>
      <c r="GPT2033" s="105"/>
      <c r="GPU2033" s="105"/>
      <c r="GPV2033" s="105"/>
      <c r="GPW2033" s="105"/>
      <c r="GPX2033" s="105"/>
      <c r="GPY2033" s="105"/>
      <c r="GPZ2033" s="105"/>
      <c r="GQA2033" s="105"/>
      <c r="GQB2033" s="105"/>
      <c r="GQC2033" s="105"/>
      <c r="GQD2033" s="105"/>
      <c r="GQE2033" s="105"/>
      <c r="GQF2033" s="105"/>
      <c r="GQG2033" s="105"/>
      <c r="GQH2033" s="105"/>
      <c r="GQI2033" s="105"/>
      <c r="GQJ2033" s="105"/>
      <c r="GQK2033" s="105"/>
      <c r="GQL2033" s="105"/>
      <c r="GQM2033" s="105"/>
      <c r="GQN2033" s="105"/>
      <c r="GQO2033" s="105"/>
      <c r="GQP2033" s="105"/>
      <c r="GQQ2033" s="105"/>
      <c r="GQR2033" s="105"/>
      <c r="GQS2033" s="105"/>
      <c r="GQT2033" s="105"/>
      <c r="GQU2033" s="105"/>
      <c r="GQV2033" s="105"/>
      <c r="GQW2033" s="105"/>
      <c r="GQX2033" s="105"/>
      <c r="GQY2033" s="105"/>
      <c r="GQZ2033" s="105"/>
      <c r="GRA2033" s="105"/>
      <c r="GRB2033" s="105"/>
      <c r="GRC2033" s="105"/>
      <c r="GRD2033" s="105"/>
      <c r="GRE2033" s="105"/>
      <c r="GRF2033" s="105"/>
      <c r="GRG2033" s="105"/>
      <c r="GRH2033" s="105"/>
      <c r="GRI2033" s="105"/>
      <c r="GRJ2033" s="105"/>
      <c r="GRK2033" s="105"/>
      <c r="GRL2033" s="105"/>
      <c r="GRM2033" s="105"/>
      <c r="GRN2033" s="105"/>
      <c r="GRO2033" s="105"/>
      <c r="GRP2033" s="105"/>
      <c r="GRQ2033" s="105"/>
      <c r="GRR2033" s="105"/>
      <c r="GRS2033" s="105"/>
      <c r="GRT2033" s="105"/>
      <c r="GRU2033" s="105"/>
      <c r="GRV2033" s="105"/>
      <c r="GRW2033" s="105"/>
      <c r="GRX2033" s="105"/>
      <c r="GRY2033" s="105"/>
      <c r="GRZ2033" s="105"/>
      <c r="GSA2033" s="105"/>
      <c r="GSB2033" s="105"/>
      <c r="GSC2033" s="105"/>
      <c r="GSD2033" s="105"/>
      <c r="GSE2033" s="105"/>
      <c r="GSF2033" s="105"/>
      <c r="GSG2033" s="105"/>
      <c r="GSH2033" s="105"/>
      <c r="GSI2033" s="105"/>
      <c r="GSJ2033" s="105"/>
      <c r="GSK2033" s="105"/>
      <c r="GSL2033" s="105"/>
      <c r="GSM2033" s="105"/>
      <c r="GSN2033" s="105"/>
      <c r="GSO2033" s="105"/>
      <c r="GSP2033" s="105"/>
      <c r="GSQ2033" s="105"/>
      <c r="GSR2033" s="105"/>
      <c r="GSS2033" s="105"/>
      <c r="GST2033" s="105"/>
      <c r="GSU2033" s="105"/>
      <c r="GSV2033" s="105"/>
      <c r="GSW2033" s="105"/>
      <c r="GSX2033" s="105"/>
      <c r="GSY2033" s="105"/>
      <c r="GSZ2033" s="105"/>
      <c r="GTA2033" s="105"/>
      <c r="GTB2033" s="105"/>
      <c r="GTC2033" s="105"/>
      <c r="GTD2033" s="105"/>
      <c r="GTE2033" s="105"/>
      <c r="GTF2033" s="105"/>
      <c r="GTG2033" s="105"/>
      <c r="GTH2033" s="105"/>
      <c r="GTI2033" s="105"/>
      <c r="GTJ2033" s="105"/>
      <c r="GTK2033" s="105"/>
      <c r="GTL2033" s="105"/>
      <c r="GTM2033" s="105"/>
      <c r="GTN2033" s="105"/>
      <c r="GTO2033" s="105"/>
      <c r="GTP2033" s="105"/>
      <c r="GTQ2033" s="105"/>
      <c r="GTR2033" s="105"/>
      <c r="GTS2033" s="105"/>
      <c r="GTT2033" s="105"/>
      <c r="GTU2033" s="105"/>
      <c r="GTV2033" s="105"/>
      <c r="GTW2033" s="105"/>
      <c r="GTX2033" s="105"/>
      <c r="GTY2033" s="105"/>
      <c r="GTZ2033" s="105"/>
      <c r="GUA2033" s="105"/>
      <c r="GUB2033" s="105"/>
      <c r="GUC2033" s="105"/>
      <c r="GUD2033" s="105"/>
      <c r="GUE2033" s="105"/>
      <c r="GUF2033" s="105"/>
      <c r="GUG2033" s="105"/>
      <c r="GUH2033" s="105"/>
      <c r="GUI2033" s="105"/>
      <c r="GUJ2033" s="105"/>
      <c r="GUK2033" s="105"/>
      <c r="GUL2033" s="105"/>
      <c r="GUM2033" s="105"/>
      <c r="GUN2033" s="105"/>
      <c r="GUO2033" s="105"/>
      <c r="GUP2033" s="105"/>
      <c r="GUQ2033" s="105"/>
      <c r="GUR2033" s="105"/>
      <c r="GUS2033" s="105"/>
      <c r="GUT2033" s="105"/>
      <c r="GUU2033" s="105"/>
      <c r="GUV2033" s="105"/>
      <c r="GUW2033" s="105"/>
      <c r="GUX2033" s="105"/>
      <c r="GUY2033" s="105"/>
      <c r="GUZ2033" s="105"/>
      <c r="GVA2033" s="105"/>
      <c r="GVB2033" s="105"/>
      <c r="GVC2033" s="105"/>
      <c r="GVD2033" s="105"/>
      <c r="GVE2033" s="105"/>
      <c r="GVF2033" s="105"/>
      <c r="GVG2033" s="105"/>
      <c r="GVH2033" s="105"/>
      <c r="GVI2033" s="105"/>
      <c r="GVJ2033" s="105"/>
      <c r="GVK2033" s="105"/>
      <c r="GVL2033" s="105"/>
      <c r="GVM2033" s="105"/>
      <c r="GVN2033" s="105"/>
      <c r="GVO2033" s="105"/>
      <c r="GVP2033" s="105"/>
      <c r="GVQ2033" s="105"/>
      <c r="GVR2033" s="105"/>
      <c r="GVS2033" s="105"/>
      <c r="GVT2033" s="105"/>
      <c r="GVU2033" s="105"/>
      <c r="GVV2033" s="105"/>
      <c r="GVW2033" s="105"/>
      <c r="GVX2033" s="105"/>
      <c r="GVY2033" s="105"/>
      <c r="GVZ2033" s="105"/>
      <c r="GWA2033" s="105"/>
      <c r="GWB2033" s="105"/>
      <c r="GWC2033" s="105"/>
      <c r="GWD2033" s="105"/>
      <c r="GWE2033" s="105"/>
      <c r="GWF2033" s="105"/>
      <c r="GWG2033" s="105"/>
      <c r="GWH2033" s="105"/>
      <c r="GWI2033" s="105"/>
      <c r="GWJ2033" s="105"/>
      <c r="GWK2033" s="105"/>
      <c r="GWL2033" s="105"/>
      <c r="GWM2033" s="105"/>
      <c r="GWN2033" s="105"/>
      <c r="GWO2033" s="105"/>
      <c r="GWP2033" s="105"/>
      <c r="GWQ2033" s="105"/>
      <c r="GWR2033" s="105"/>
      <c r="GWS2033" s="105"/>
      <c r="GWT2033" s="105"/>
      <c r="GWU2033" s="105"/>
      <c r="GWV2033" s="105"/>
      <c r="GWW2033" s="105"/>
      <c r="GWX2033" s="105"/>
      <c r="GWY2033" s="105"/>
      <c r="GWZ2033" s="105"/>
      <c r="GXA2033" s="105"/>
      <c r="GXB2033" s="105"/>
      <c r="GXC2033" s="105"/>
      <c r="GXD2033" s="105"/>
      <c r="GXE2033" s="105"/>
      <c r="GXF2033" s="105"/>
      <c r="GXG2033" s="105"/>
      <c r="GXH2033" s="105"/>
      <c r="GXI2033" s="105"/>
      <c r="GXJ2033" s="105"/>
      <c r="GXK2033" s="105"/>
      <c r="GXL2033" s="105"/>
      <c r="GXM2033" s="105"/>
      <c r="GXN2033" s="105"/>
      <c r="GXO2033" s="105"/>
      <c r="GXP2033" s="105"/>
      <c r="GXQ2033" s="105"/>
      <c r="GXR2033" s="105"/>
      <c r="GXS2033" s="105"/>
      <c r="GXT2033" s="105"/>
      <c r="GXU2033" s="105"/>
      <c r="GXV2033" s="105"/>
      <c r="GXW2033" s="105"/>
      <c r="GXX2033" s="105"/>
      <c r="GXY2033" s="105"/>
      <c r="GXZ2033" s="105"/>
      <c r="GYA2033" s="105"/>
      <c r="GYB2033" s="105"/>
      <c r="GYC2033" s="105"/>
      <c r="GYD2033" s="105"/>
      <c r="GYE2033" s="105"/>
      <c r="GYF2033" s="105"/>
      <c r="GYG2033" s="105"/>
      <c r="GYH2033" s="105"/>
      <c r="GYI2033" s="105"/>
      <c r="GYJ2033" s="105"/>
      <c r="GYK2033" s="105"/>
      <c r="GYL2033" s="105"/>
      <c r="GYM2033" s="105"/>
      <c r="GYN2033" s="105"/>
      <c r="GYO2033" s="105"/>
      <c r="GYP2033" s="105"/>
      <c r="GYQ2033" s="105"/>
      <c r="GYR2033" s="105"/>
      <c r="GYS2033" s="105"/>
      <c r="GYT2033" s="105"/>
      <c r="GYU2033" s="105"/>
      <c r="GYV2033" s="105"/>
      <c r="GYW2033" s="105"/>
      <c r="GYX2033" s="105"/>
      <c r="GYY2033" s="105"/>
      <c r="GYZ2033" s="105"/>
      <c r="GZA2033" s="105"/>
      <c r="GZB2033" s="105"/>
      <c r="GZC2033" s="105"/>
      <c r="GZD2033" s="105"/>
      <c r="GZE2033" s="105"/>
      <c r="GZF2033" s="105"/>
      <c r="GZG2033" s="105"/>
      <c r="GZH2033" s="105"/>
      <c r="GZI2033" s="105"/>
      <c r="GZJ2033" s="105"/>
      <c r="GZK2033" s="105"/>
      <c r="GZL2033" s="105"/>
      <c r="GZM2033" s="105"/>
      <c r="GZN2033" s="105"/>
      <c r="GZO2033" s="105"/>
      <c r="GZP2033" s="105"/>
      <c r="GZQ2033" s="105"/>
      <c r="GZR2033" s="105"/>
      <c r="GZS2033" s="105"/>
      <c r="GZT2033" s="105"/>
      <c r="GZU2033" s="105"/>
      <c r="GZV2033" s="105"/>
      <c r="GZW2033" s="105"/>
      <c r="GZX2033" s="105"/>
      <c r="GZY2033" s="105"/>
      <c r="GZZ2033" s="105"/>
      <c r="HAA2033" s="105"/>
      <c r="HAB2033" s="105"/>
      <c r="HAC2033" s="105"/>
      <c r="HAD2033" s="105"/>
      <c r="HAE2033" s="105"/>
      <c r="HAF2033" s="105"/>
      <c r="HAG2033" s="105"/>
      <c r="HAH2033" s="105"/>
      <c r="HAI2033" s="105"/>
      <c r="HAJ2033" s="105"/>
      <c r="HAK2033" s="105"/>
      <c r="HAL2033" s="105"/>
      <c r="HAM2033" s="105"/>
      <c r="HAN2033" s="105"/>
      <c r="HAO2033" s="105"/>
      <c r="HAP2033" s="105"/>
      <c r="HAQ2033" s="105"/>
      <c r="HAR2033" s="105"/>
      <c r="HAS2033" s="105"/>
      <c r="HAT2033" s="105"/>
      <c r="HAU2033" s="105"/>
      <c r="HAV2033" s="105"/>
      <c r="HAW2033" s="105"/>
      <c r="HAX2033" s="105"/>
      <c r="HAY2033" s="105"/>
      <c r="HAZ2033" s="105"/>
      <c r="HBA2033" s="105"/>
      <c r="HBB2033" s="105"/>
      <c r="HBC2033" s="105"/>
      <c r="HBD2033" s="105"/>
      <c r="HBE2033" s="105"/>
      <c r="HBF2033" s="105"/>
      <c r="HBG2033" s="105"/>
      <c r="HBH2033" s="105"/>
      <c r="HBI2033" s="105"/>
      <c r="HBJ2033" s="105"/>
      <c r="HBK2033" s="105"/>
      <c r="HBL2033" s="105"/>
      <c r="HBM2033" s="105"/>
      <c r="HBN2033" s="105"/>
      <c r="HBO2033" s="105"/>
      <c r="HBP2033" s="105"/>
      <c r="HBQ2033" s="105"/>
      <c r="HBR2033" s="105"/>
      <c r="HBS2033" s="105"/>
      <c r="HBT2033" s="105"/>
      <c r="HBU2033" s="105"/>
      <c r="HBV2033" s="105"/>
      <c r="HBW2033" s="105"/>
      <c r="HBX2033" s="105"/>
      <c r="HBY2033" s="105"/>
      <c r="HBZ2033" s="105"/>
      <c r="HCA2033" s="105"/>
      <c r="HCB2033" s="105"/>
      <c r="HCC2033" s="105"/>
      <c r="HCD2033" s="105"/>
      <c r="HCE2033" s="105"/>
      <c r="HCF2033" s="105"/>
      <c r="HCG2033" s="105"/>
      <c r="HCH2033" s="105"/>
      <c r="HCI2033" s="105"/>
      <c r="HCJ2033" s="105"/>
      <c r="HCK2033" s="105"/>
      <c r="HCL2033" s="105"/>
      <c r="HCM2033" s="105"/>
      <c r="HCN2033" s="105"/>
      <c r="HCO2033" s="105"/>
      <c r="HCP2033" s="105"/>
      <c r="HCQ2033" s="105"/>
      <c r="HCR2033" s="105"/>
      <c r="HCS2033" s="105"/>
      <c r="HCT2033" s="105"/>
      <c r="HCU2033" s="105"/>
      <c r="HCV2033" s="105"/>
      <c r="HCW2033" s="105"/>
      <c r="HCX2033" s="105"/>
      <c r="HCY2033" s="105"/>
      <c r="HCZ2033" s="105"/>
      <c r="HDA2033" s="105"/>
      <c r="HDB2033" s="105"/>
      <c r="HDC2033" s="105"/>
      <c r="HDD2033" s="105"/>
      <c r="HDE2033" s="105"/>
      <c r="HDF2033" s="105"/>
      <c r="HDG2033" s="105"/>
      <c r="HDH2033" s="105"/>
      <c r="HDI2033" s="105"/>
      <c r="HDJ2033" s="105"/>
      <c r="HDK2033" s="105"/>
      <c r="HDL2033" s="105"/>
      <c r="HDM2033" s="105"/>
      <c r="HDN2033" s="105"/>
      <c r="HDO2033" s="105"/>
      <c r="HDP2033" s="105"/>
      <c r="HDQ2033" s="105"/>
      <c r="HDR2033" s="105"/>
      <c r="HDS2033" s="105"/>
      <c r="HDT2033" s="105"/>
      <c r="HDU2033" s="105"/>
      <c r="HDV2033" s="105"/>
      <c r="HDW2033" s="105"/>
      <c r="HDX2033" s="105"/>
      <c r="HDY2033" s="105"/>
      <c r="HDZ2033" s="105"/>
      <c r="HEA2033" s="105"/>
      <c r="HEB2033" s="105"/>
      <c r="HEC2033" s="105"/>
      <c r="HED2033" s="105"/>
      <c r="HEE2033" s="105"/>
      <c r="HEF2033" s="105"/>
      <c r="HEG2033" s="105"/>
      <c r="HEH2033" s="105"/>
      <c r="HEI2033" s="105"/>
      <c r="HEJ2033" s="105"/>
      <c r="HEK2033" s="105"/>
      <c r="HEL2033" s="105"/>
      <c r="HEM2033" s="105"/>
      <c r="HEN2033" s="105"/>
      <c r="HEO2033" s="105"/>
      <c r="HEP2033" s="105"/>
      <c r="HEQ2033" s="105"/>
      <c r="HER2033" s="105"/>
      <c r="HES2033" s="105"/>
      <c r="HET2033" s="105"/>
      <c r="HEU2033" s="105"/>
      <c r="HEV2033" s="105"/>
      <c r="HEW2033" s="105"/>
      <c r="HEX2033" s="105"/>
      <c r="HEY2033" s="105"/>
      <c r="HEZ2033" s="105"/>
      <c r="HFA2033" s="105"/>
      <c r="HFB2033" s="105"/>
      <c r="HFC2033" s="105"/>
      <c r="HFD2033" s="105"/>
      <c r="HFE2033" s="105"/>
      <c r="HFF2033" s="105"/>
      <c r="HFG2033" s="105"/>
      <c r="HFH2033" s="105"/>
      <c r="HFI2033" s="105"/>
      <c r="HFJ2033" s="105"/>
      <c r="HFK2033" s="105"/>
      <c r="HFL2033" s="105"/>
      <c r="HFM2033" s="105"/>
      <c r="HFN2033" s="105"/>
      <c r="HFO2033" s="105"/>
      <c r="HFP2033" s="105"/>
      <c r="HFQ2033" s="105"/>
      <c r="HFR2033" s="105"/>
      <c r="HFS2033" s="105"/>
      <c r="HFT2033" s="105"/>
      <c r="HFU2033" s="105"/>
      <c r="HFV2033" s="105"/>
      <c r="HFW2033" s="105"/>
      <c r="HFX2033" s="105"/>
      <c r="HFY2033" s="105"/>
      <c r="HFZ2033" s="105"/>
      <c r="HGA2033" s="105"/>
      <c r="HGB2033" s="105"/>
      <c r="HGC2033" s="105"/>
      <c r="HGD2033" s="105"/>
      <c r="HGE2033" s="105"/>
      <c r="HGF2033" s="105"/>
      <c r="HGG2033" s="105"/>
      <c r="HGH2033" s="105"/>
      <c r="HGI2033" s="105"/>
      <c r="HGJ2033" s="105"/>
      <c r="HGK2033" s="105"/>
      <c r="HGL2033" s="105"/>
      <c r="HGM2033" s="105"/>
      <c r="HGN2033" s="105"/>
      <c r="HGO2033" s="105"/>
      <c r="HGP2033" s="105"/>
      <c r="HGQ2033" s="105"/>
      <c r="HGR2033" s="105"/>
      <c r="HGS2033" s="105"/>
      <c r="HGT2033" s="105"/>
      <c r="HGU2033" s="105"/>
      <c r="HGV2033" s="105"/>
      <c r="HGW2033" s="105"/>
      <c r="HGX2033" s="105"/>
      <c r="HGY2033" s="105"/>
      <c r="HGZ2033" s="105"/>
      <c r="HHA2033" s="105"/>
      <c r="HHB2033" s="105"/>
      <c r="HHC2033" s="105"/>
      <c r="HHD2033" s="105"/>
      <c r="HHE2033" s="105"/>
      <c r="HHF2033" s="105"/>
      <c r="HHG2033" s="105"/>
      <c r="HHH2033" s="105"/>
      <c r="HHI2033" s="105"/>
      <c r="HHJ2033" s="105"/>
      <c r="HHK2033" s="105"/>
      <c r="HHL2033" s="105"/>
      <c r="HHM2033" s="105"/>
      <c r="HHN2033" s="105"/>
      <c r="HHO2033" s="105"/>
      <c r="HHP2033" s="105"/>
      <c r="HHQ2033" s="105"/>
      <c r="HHR2033" s="105"/>
      <c r="HHS2033" s="105"/>
      <c r="HHT2033" s="105"/>
      <c r="HHU2033" s="105"/>
      <c r="HHV2033" s="105"/>
      <c r="HHW2033" s="105"/>
      <c r="HHX2033" s="105"/>
      <c r="HHY2033" s="105"/>
      <c r="HHZ2033" s="105"/>
      <c r="HIA2033" s="105"/>
      <c r="HIB2033" s="105"/>
      <c r="HIC2033" s="105"/>
      <c r="HID2033" s="105"/>
      <c r="HIE2033" s="105"/>
      <c r="HIF2033" s="105"/>
      <c r="HIG2033" s="105"/>
      <c r="HIH2033" s="105"/>
      <c r="HII2033" s="105"/>
      <c r="HIJ2033" s="105"/>
      <c r="HIK2033" s="105"/>
      <c r="HIL2033" s="105"/>
      <c r="HIM2033" s="105"/>
      <c r="HIN2033" s="105"/>
      <c r="HIO2033" s="105"/>
      <c r="HIP2033" s="105"/>
      <c r="HIQ2033" s="105"/>
      <c r="HIR2033" s="105"/>
      <c r="HIS2033" s="105"/>
      <c r="HIT2033" s="105"/>
      <c r="HIU2033" s="105"/>
      <c r="HIV2033" s="105"/>
      <c r="HIW2033" s="105"/>
      <c r="HIX2033" s="105"/>
      <c r="HIY2033" s="105"/>
      <c r="HIZ2033" s="105"/>
      <c r="HJA2033" s="105"/>
      <c r="HJB2033" s="105"/>
      <c r="HJC2033" s="105"/>
      <c r="HJD2033" s="105"/>
      <c r="HJE2033" s="105"/>
      <c r="HJF2033" s="105"/>
      <c r="HJG2033" s="105"/>
      <c r="HJH2033" s="105"/>
      <c r="HJI2033" s="105"/>
      <c r="HJJ2033" s="105"/>
      <c r="HJK2033" s="105"/>
      <c r="HJL2033" s="105"/>
      <c r="HJM2033" s="105"/>
      <c r="HJN2033" s="105"/>
      <c r="HJO2033" s="105"/>
      <c r="HJP2033" s="105"/>
      <c r="HJQ2033" s="105"/>
      <c r="HJR2033" s="105"/>
      <c r="HJS2033" s="105"/>
      <c r="HJT2033" s="105"/>
      <c r="HJU2033" s="105"/>
      <c r="HJV2033" s="105"/>
      <c r="HJW2033" s="105"/>
      <c r="HJX2033" s="105"/>
      <c r="HJY2033" s="105"/>
      <c r="HJZ2033" s="105"/>
      <c r="HKA2033" s="105"/>
      <c r="HKB2033" s="105"/>
      <c r="HKC2033" s="105"/>
      <c r="HKD2033" s="105"/>
      <c r="HKE2033" s="105"/>
      <c r="HKF2033" s="105"/>
      <c r="HKG2033" s="105"/>
      <c r="HKH2033" s="105"/>
      <c r="HKI2033" s="105"/>
      <c r="HKJ2033" s="105"/>
      <c r="HKK2033" s="105"/>
      <c r="HKL2033" s="105"/>
      <c r="HKM2033" s="105"/>
      <c r="HKN2033" s="105"/>
      <c r="HKO2033" s="105"/>
      <c r="HKP2033" s="105"/>
      <c r="HKQ2033" s="105"/>
      <c r="HKR2033" s="105"/>
      <c r="HKS2033" s="105"/>
      <c r="HKT2033" s="105"/>
      <c r="HKU2033" s="105"/>
      <c r="HKV2033" s="105"/>
      <c r="HKW2033" s="105"/>
      <c r="HKX2033" s="105"/>
      <c r="HKY2033" s="105"/>
      <c r="HKZ2033" s="105"/>
      <c r="HLA2033" s="105"/>
      <c r="HLB2033" s="105"/>
      <c r="HLC2033" s="105"/>
      <c r="HLD2033" s="105"/>
      <c r="HLE2033" s="105"/>
      <c r="HLF2033" s="105"/>
      <c r="HLG2033" s="105"/>
      <c r="HLH2033" s="105"/>
      <c r="HLI2033" s="105"/>
      <c r="HLJ2033" s="105"/>
      <c r="HLK2033" s="105"/>
      <c r="HLL2033" s="105"/>
      <c r="HLM2033" s="105"/>
      <c r="HLN2033" s="105"/>
      <c r="HLO2033" s="105"/>
      <c r="HLP2033" s="105"/>
      <c r="HLQ2033" s="105"/>
      <c r="HLR2033" s="105"/>
      <c r="HLS2033" s="105"/>
      <c r="HLT2033" s="105"/>
      <c r="HLU2033" s="105"/>
      <c r="HLV2033" s="105"/>
      <c r="HLW2033" s="105"/>
      <c r="HLX2033" s="105"/>
      <c r="HLY2033" s="105"/>
      <c r="HLZ2033" s="105"/>
      <c r="HMA2033" s="105"/>
      <c r="HMB2033" s="105"/>
      <c r="HMC2033" s="105"/>
      <c r="HMD2033" s="105"/>
      <c r="HME2033" s="105"/>
      <c r="HMF2033" s="105"/>
      <c r="HMG2033" s="105"/>
      <c r="HMH2033" s="105"/>
      <c r="HMI2033" s="105"/>
      <c r="HMJ2033" s="105"/>
      <c r="HMK2033" s="105"/>
      <c r="HML2033" s="105"/>
      <c r="HMM2033" s="105"/>
      <c r="HMN2033" s="105"/>
      <c r="HMO2033" s="105"/>
      <c r="HMP2033" s="105"/>
      <c r="HMQ2033" s="105"/>
      <c r="HMR2033" s="105"/>
      <c r="HMS2033" s="105"/>
      <c r="HMT2033" s="105"/>
      <c r="HMU2033" s="105"/>
      <c r="HMV2033" s="105"/>
      <c r="HMW2033" s="105"/>
      <c r="HMX2033" s="105"/>
      <c r="HMY2033" s="105"/>
      <c r="HMZ2033" s="105"/>
      <c r="HNA2033" s="105"/>
      <c r="HNB2033" s="105"/>
      <c r="HNC2033" s="105"/>
      <c r="HND2033" s="105"/>
      <c r="HNE2033" s="105"/>
      <c r="HNF2033" s="105"/>
      <c r="HNG2033" s="105"/>
      <c r="HNH2033" s="105"/>
      <c r="HNI2033" s="105"/>
      <c r="HNJ2033" s="105"/>
      <c r="HNK2033" s="105"/>
      <c r="HNL2033" s="105"/>
      <c r="HNM2033" s="105"/>
      <c r="HNN2033" s="105"/>
      <c r="HNO2033" s="105"/>
      <c r="HNP2033" s="105"/>
      <c r="HNQ2033" s="105"/>
      <c r="HNR2033" s="105"/>
      <c r="HNS2033" s="105"/>
      <c r="HNT2033" s="105"/>
      <c r="HNU2033" s="105"/>
      <c r="HNV2033" s="105"/>
      <c r="HNW2033" s="105"/>
      <c r="HNX2033" s="105"/>
      <c r="HNY2033" s="105"/>
      <c r="HNZ2033" s="105"/>
      <c r="HOA2033" s="105"/>
      <c r="HOB2033" s="105"/>
      <c r="HOC2033" s="105"/>
      <c r="HOD2033" s="105"/>
      <c r="HOE2033" s="105"/>
      <c r="HOF2033" s="105"/>
      <c r="HOG2033" s="105"/>
      <c r="HOH2033" s="105"/>
      <c r="HOI2033" s="105"/>
      <c r="HOJ2033" s="105"/>
      <c r="HOK2033" s="105"/>
      <c r="HOL2033" s="105"/>
      <c r="HOM2033" s="105"/>
      <c r="HON2033" s="105"/>
      <c r="HOO2033" s="105"/>
      <c r="HOP2033" s="105"/>
      <c r="HOQ2033" s="105"/>
      <c r="HOR2033" s="105"/>
      <c r="HOS2033" s="105"/>
      <c r="HOT2033" s="105"/>
      <c r="HOU2033" s="105"/>
      <c r="HOV2033" s="105"/>
      <c r="HOW2033" s="105"/>
      <c r="HOX2033" s="105"/>
      <c r="HOY2033" s="105"/>
      <c r="HOZ2033" s="105"/>
      <c r="HPA2033" s="105"/>
      <c r="HPB2033" s="105"/>
      <c r="HPC2033" s="105"/>
      <c r="HPD2033" s="105"/>
      <c r="HPE2033" s="105"/>
      <c r="HPF2033" s="105"/>
      <c r="HPG2033" s="105"/>
      <c r="HPH2033" s="105"/>
      <c r="HPI2033" s="105"/>
      <c r="HPJ2033" s="105"/>
      <c r="HPK2033" s="105"/>
      <c r="HPL2033" s="105"/>
      <c r="HPM2033" s="105"/>
      <c r="HPN2033" s="105"/>
      <c r="HPO2033" s="105"/>
      <c r="HPP2033" s="105"/>
      <c r="HPQ2033" s="105"/>
      <c r="HPR2033" s="105"/>
      <c r="HPS2033" s="105"/>
      <c r="HPT2033" s="105"/>
      <c r="HPU2033" s="105"/>
      <c r="HPV2033" s="105"/>
      <c r="HPW2033" s="105"/>
      <c r="HPX2033" s="105"/>
      <c r="HPY2033" s="105"/>
      <c r="HPZ2033" s="105"/>
      <c r="HQA2033" s="105"/>
      <c r="HQB2033" s="105"/>
      <c r="HQC2033" s="105"/>
      <c r="HQD2033" s="105"/>
      <c r="HQE2033" s="105"/>
      <c r="HQF2033" s="105"/>
      <c r="HQG2033" s="105"/>
      <c r="HQH2033" s="105"/>
      <c r="HQI2033" s="105"/>
      <c r="HQJ2033" s="105"/>
      <c r="HQK2033" s="105"/>
      <c r="HQL2033" s="105"/>
      <c r="HQM2033" s="105"/>
      <c r="HQN2033" s="105"/>
      <c r="HQO2033" s="105"/>
      <c r="HQP2033" s="105"/>
      <c r="HQQ2033" s="105"/>
      <c r="HQR2033" s="105"/>
      <c r="HQS2033" s="105"/>
      <c r="HQT2033" s="105"/>
      <c r="HQU2033" s="105"/>
      <c r="HQV2033" s="105"/>
      <c r="HQW2033" s="105"/>
      <c r="HQX2033" s="105"/>
      <c r="HQY2033" s="105"/>
      <c r="HQZ2033" s="105"/>
      <c r="HRA2033" s="105"/>
      <c r="HRB2033" s="105"/>
      <c r="HRC2033" s="105"/>
      <c r="HRD2033" s="105"/>
      <c r="HRE2033" s="105"/>
      <c r="HRF2033" s="105"/>
      <c r="HRG2033" s="105"/>
      <c r="HRH2033" s="105"/>
      <c r="HRI2033" s="105"/>
      <c r="HRJ2033" s="105"/>
      <c r="HRK2033" s="105"/>
      <c r="HRL2033" s="105"/>
      <c r="HRM2033" s="105"/>
      <c r="HRN2033" s="105"/>
      <c r="HRO2033" s="105"/>
      <c r="HRP2033" s="105"/>
      <c r="HRQ2033" s="105"/>
      <c r="HRR2033" s="105"/>
      <c r="HRS2033" s="105"/>
      <c r="HRT2033" s="105"/>
      <c r="HRU2033" s="105"/>
      <c r="HRV2033" s="105"/>
      <c r="HRW2033" s="105"/>
      <c r="HRX2033" s="105"/>
      <c r="HRY2033" s="105"/>
      <c r="HRZ2033" s="105"/>
      <c r="HSA2033" s="105"/>
      <c r="HSB2033" s="105"/>
      <c r="HSC2033" s="105"/>
      <c r="HSD2033" s="105"/>
      <c r="HSE2033" s="105"/>
      <c r="HSF2033" s="105"/>
      <c r="HSG2033" s="105"/>
      <c r="HSH2033" s="105"/>
      <c r="HSI2033" s="105"/>
      <c r="HSJ2033" s="105"/>
      <c r="HSK2033" s="105"/>
      <c r="HSL2033" s="105"/>
      <c r="HSM2033" s="105"/>
      <c r="HSN2033" s="105"/>
      <c r="HSO2033" s="105"/>
      <c r="HSP2033" s="105"/>
      <c r="HSQ2033" s="105"/>
      <c r="HSR2033" s="105"/>
      <c r="HSS2033" s="105"/>
      <c r="HST2033" s="105"/>
      <c r="HSU2033" s="105"/>
      <c r="HSV2033" s="105"/>
      <c r="HSW2033" s="105"/>
      <c r="HSX2033" s="105"/>
      <c r="HSY2033" s="105"/>
      <c r="HSZ2033" s="105"/>
      <c r="HTA2033" s="105"/>
      <c r="HTB2033" s="105"/>
      <c r="HTC2033" s="105"/>
      <c r="HTD2033" s="105"/>
      <c r="HTE2033" s="105"/>
      <c r="HTF2033" s="105"/>
      <c r="HTG2033" s="105"/>
      <c r="HTH2033" s="105"/>
      <c r="HTI2033" s="105"/>
      <c r="HTJ2033" s="105"/>
      <c r="HTK2033" s="105"/>
      <c r="HTL2033" s="105"/>
      <c r="HTM2033" s="105"/>
      <c r="HTN2033" s="105"/>
      <c r="HTO2033" s="105"/>
      <c r="HTP2033" s="105"/>
      <c r="HTQ2033" s="105"/>
      <c r="HTR2033" s="105"/>
      <c r="HTS2033" s="105"/>
      <c r="HTT2033" s="105"/>
      <c r="HTU2033" s="105"/>
      <c r="HTV2033" s="105"/>
      <c r="HTW2033" s="105"/>
      <c r="HTX2033" s="105"/>
      <c r="HTY2033" s="105"/>
      <c r="HTZ2033" s="105"/>
      <c r="HUA2033" s="105"/>
      <c r="HUB2033" s="105"/>
      <c r="HUC2033" s="105"/>
      <c r="HUD2033" s="105"/>
      <c r="HUE2033" s="105"/>
      <c r="HUF2033" s="105"/>
      <c r="HUG2033" s="105"/>
      <c r="HUH2033" s="105"/>
      <c r="HUI2033" s="105"/>
      <c r="HUJ2033" s="105"/>
      <c r="HUK2033" s="105"/>
      <c r="HUL2033" s="105"/>
      <c r="HUM2033" s="105"/>
      <c r="HUN2033" s="105"/>
      <c r="HUO2033" s="105"/>
      <c r="HUP2033" s="105"/>
      <c r="HUQ2033" s="105"/>
      <c r="HUR2033" s="105"/>
      <c r="HUS2033" s="105"/>
      <c r="HUT2033" s="105"/>
      <c r="HUU2033" s="105"/>
      <c r="HUV2033" s="105"/>
      <c r="HUW2033" s="105"/>
      <c r="HUX2033" s="105"/>
      <c r="HUY2033" s="105"/>
      <c r="HUZ2033" s="105"/>
      <c r="HVA2033" s="105"/>
      <c r="HVB2033" s="105"/>
      <c r="HVC2033" s="105"/>
      <c r="HVD2033" s="105"/>
      <c r="HVE2033" s="105"/>
      <c r="HVF2033" s="105"/>
      <c r="HVG2033" s="105"/>
      <c r="HVH2033" s="105"/>
      <c r="HVI2033" s="105"/>
      <c r="HVJ2033" s="105"/>
      <c r="HVK2033" s="105"/>
      <c r="HVL2033" s="105"/>
      <c r="HVM2033" s="105"/>
      <c r="HVN2033" s="105"/>
      <c r="HVO2033" s="105"/>
      <c r="HVP2033" s="105"/>
      <c r="HVQ2033" s="105"/>
      <c r="HVR2033" s="105"/>
      <c r="HVS2033" s="105"/>
      <c r="HVT2033" s="105"/>
      <c r="HVU2033" s="105"/>
      <c r="HVV2033" s="105"/>
      <c r="HVW2033" s="105"/>
      <c r="HVX2033" s="105"/>
      <c r="HVY2033" s="105"/>
      <c r="HVZ2033" s="105"/>
      <c r="HWA2033" s="105"/>
      <c r="HWB2033" s="105"/>
      <c r="HWC2033" s="105"/>
      <c r="HWD2033" s="105"/>
      <c r="HWE2033" s="105"/>
      <c r="HWF2033" s="105"/>
      <c r="HWG2033" s="105"/>
      <c r="HWH2033" s="105"/>
      <c r="HWI2033" s="105"/>
      <c r="HWJ2033" s="105"/>
      <c r="HWK2033" s="105"/>
      <c r="HWL2033" s="105"/>
      <c r="HWM2033" s="105"/>
      <c r="HWN2033" s="105"/>
      <c r="HWO2033" s="105"/>
      <c r="HWP2033" s="105"/>
      <c r="HWQ2033" s="105"/>
      <c r="HWR2033" s="105"/>
      <c r="HWS2033" s="105"/>
      <c r="HWT2033" s="105"/>
      <c r="HWU2033" s="105"/>
      <c r="HWV2033" s="105"/>
      <c r="HWW2033" s="105"/>
      <c r="HWX2033" s="105"/>
      <c r="HWY2033" s="105"/>
      <c r="HWZ2033" s="105"/>
      <c r="HXA2033" s="105"/>
      <c r="HXB2033" s="105"/>
      <c r="HXC2033" s="105"/>
      <c r="HXD2033" s="105"/>
      <c r="HXE2033" s="105"/>
      <c r="HXF2033" s="105"/>
      <c r="HXG2033" s="105"/>
      <c r="HXH2033" s="105"/>
      <c r="HXI2033" s="105"/>
      <c r="HXJ2033" s="105"/>
      <c r="HXK2033" s="105"/>
      <c r="HXL2033" s="105"/>
      <c r="HXM2033" s="105"/>
      <c r="HXN2033" s="105"/>
      <c r="HXO2033" s="105"/>
      <c r="HXP2033" s="105"/>
      <c r="HXQ2033" s="105"/>
      <c r="HXR2033" s="105"/>
      <c r="HXS2033" s="105"/>
      <c r="HXT2033" s="105"/>
      <c r="HXU2033" s="105"/>
      <c r="HXV2033" s="105"/>
      <c r="HXW2033" s="105"/>
      <c r="HXX2033" s="105"/>
      <c r="HXY2033" s="105"/>
      <c r="HXZ2033" s="105"/>
      <c r="HYA2033" s="105"/>
      <c r="HYB2033" s="105"/>
      <c r="HYC2033" s="105"/>
      <c r="HYD2033" s="105"/>
      <c r="HYE2033" s="105"/>
      <c r="HYF2033" s="105"/>
      <c r="HYG2033" s="105"/>
      <c r="HYH2033" s="105"/>
      <c r="HYI2033" s="105"/>
      <c r="HYJ2033" s="105"/>
      <c r="HYK2033" s="105"/>
      <c r="HYL2033" s="105"/>
      <c r="HYM2033" s="105"/>
      <c r="HYN2033" s="105"/>
      <c r="HYO2033" s="105"/>
      <c r="HYP2033" s="105"/>
      <c r="HYQ2033" s="105"/>
      <c r="HYR2033" s="105"/>
      <c r="HYS2033" s="105"/>
      <c r="HYT2033" s="105"/>
      <c r="HYU2033" s="105"/>
      <c r="HYV2033" s="105"/>
      <c r="HYW2033" s="105"/>
      <c r="HYX2033" s="105"/>
      <c r="HYY2033" s="105"/>
      <c r="HYZ2033" s="105"/>
      <c r="HZA2033" s="105"/>
      <c r="HZB2033" s="105"/>
      <c r="HZC2033" s="105"/>
      <c r="HZD2033" s="105"/>
      <c r="HZE2033" s="105"/>
      <c r="HZF2033" s="105"/>
      <c r="HZG2033" s="105"/>
      <c r="HZH2033" s="105"/>
      <c r="HZI2033" s="105"/>
      <c r="HZJ2033" s="105"/>
      <c r="HZK2033" s="105"/>
      <c r="HZL2033" s="105"/>
      <c r="HZM2033" s="105"/>
      <c r="HZN2033" s="105"/>
      <c r="HZO2033" s="105"/>
      <c r="HZP2033" s="105"/>
      <c r="HZQ2033" s="105"/>
      <c r="HZR2033" s="105"/>
      <c r="HZS2033" s="105"/>
      <c r="HZT2033" s="105"/>
      <c r="HZU2033" s="105"/>
      <c r="HZV2033" s="105"/>
      <c r="HZW2033" s="105"/>
      <c r="HZX2033" s="105"/>
      <c r="HZY2033" s="105"/>
      <c r="HZZ2033" s="105"/>
      <c r="IAA2033" s="105"/>
      <c r="IAB2033" s="105"/>
      <c r="IAC2033" s="105"/>
      <c r="IAD2033" s="105"/>
      <c r="IAE2033" s="105"/>
      <c r="IAF2033" s="105"/>
      <c r="IAG2033" s="105"/>
      <c r="IAH2033" s="105"/>
      <c r="IAI2033" s="105"/>
      <c r="IAJ2033" s="105"/>
      <c r="IAK2033" s="105"/>
      <c r="IAL2033" s="105"/>
      <c r="IAM2033" s="105"/>
      <c r="IAN2033" s="105"/>
      <c r="IAO2033" s="105"/>
      <c r="IAP2033" s="105"/>
      <c r="IAQ2033" s="105"/>
      <c r="IAR2033" s="105"/>
      <c r="IAS2033" s="105"/>
      <c r="IAT2033" s="105"/>
      <c r="IAU2033" s="105"/>
      <c r="IAV2033" s="105"/>
      <c r="IAW2033" s="105"/>
      <c r="IAX2033" s="105"/>
      <c r="IAY2033" s="105"/>
      <c r="IAZ2033" s="105"/>
      <c r="IBA2033" s="105"/>
      <c r="IBB2033" s="105"/>
      <c r="IBC2033" s="105"/>
      <c r="IBD2033" s="105"/>
      <c r="IBE2033" s="105"/>
      <c r="IBF2033" s="105"/>
      <c r="IBG2033" s="105"/>
      <c r="IBH2033" s="105"/>
      <c r="IBI2033" s="105"/>
      <c r="IBJ2033" s="105"/>
      <c r="IBK2033" s="105"/>
      <c r="IBL2033" s="105"/>
      <c r="IBM2033" s="105"/>
      <c r="IBN2033" s="105"/>
      <c r="IBO2033" s="105"/>
      <c r="IBP2033" s="105"/>
      <c r="IBQ2033" s="105"/>
      <c r="IBR2033" s="105"/>
      <c r="IBS2033" s="105"/>
      <c r="IBT2033" s="105"/>
      <c r="IBU2033" s="105"/>
      <c r="IBV2033" s="105"/>
      <c r="IBW2033" s="105"/>
      <c r="IBX2033" s="105"/>
      <c r="IBY2033" s="105"/>
      <c r="IBZ2033" s="105"/>
      <c r="ICA2033" s="105"/>
      <c r="ICB2033" s="105"/>
      <c r="ICC2033" s="105"/>
      <c r="ICD2033" s="105"/>
      <c r="ICE2033" s="105"/>
      <c r="ICF2033" s="105"/>
      <c r="ICG2033" s="105"/>
      <c r="ICH2033" s="105"/>
      <c r="ICI2033" s="105"/>
      <c r="ICJ2033" s="105"/>
      <c r="ICK2033" s="105"/>
      <c r="ICL2033" s="105"/>
      <c r="ICM2033" s="105"/>
      <c r="ICN2033" s="105"/>
      <c r="ICO2033" s="105"/>
      <c r="ICP2033" s="105"/>
      <c r="ICQ2033" s="105"/>
      <c r="ICR2033" s="105"/>
      <c r="ICS2033" s="105"/>
      <c r="ICT2033" s="105"/>
      <c r="ICU2033" s="105"/>
      <c r="ICV2033" s="105"/>
      <c r="ICW2033" s="105"/>
      <c r="ICX2033" s="105"/>
      <c r="ICY2033" s="105"/>
      <c r="ICZ2033" s="105"/>
      <c r="IDA2033" s="105"/>
      <c r="IDB2033" s="105"/>
      <c r="IDC2033" s="105"/>
      <c r="IDD2033" s="105"/>
      <c r="IDE2033" s="105"/>
      <c r="IDF2033" s="105"/>
      <c r="IDG2033" s="105"/>
      <c r="IDH2033" s="105"/>
      <c r="IDI2033" s="105"/>
      <c r="IDJ2033" s="105"/>
      <c r="IDK2033" s="105"/>
      <c r="IDL2033" s="105"/>
      <c r="IDM2033" s="105"/>
      <c r="IDN2033" s="105"/>
      <c r="IDO2033" s="105"/>
      <c r="IDP2033" s="105"/>
      <c r="IDQ2033" s="105"/>
      <c r="IDR2033" s="105"/>
      <c r="IDS2033" s="105"/>
      <c r="IDT2033" s="105"/>
      <c r="IDU2033" s="105"/>
      <c r="IDV2033" s="105"/>
      <c r="IDW2033" s="105"/>
      <c r="IDX2033" s="105"/>
      <c r="IDY2033" s="105"/>
      <c r="IDZ2033" s="105"/>
      <c r="IEA2033" s="105"/>
      <c r="IEB2033" s="105"/>
      <c r="IEC2033" s="105"/>
      <c r="IED2033" s="105"/>
      <c r="IEE2033" s="105"/>
      <c r="IEF2033" s="105"/>
      <c r="IEG2033" s="105"/>
      <c r="IEH2033" s="105"/>
      <c r="IEI2033" s="105"/>
      <c r="IEJ2033" s="105"/>
      <c r="IEK2033" s="105"/>
      <c r="IEL2033" s="105"/>
      <c r="IEM2033" s="105"/>
      <c r="IEN2033" s="105"/>
      <c r="IEO2033" s="105"/>
      <c r="IEP2033" s="105"/>
      <c r="IEQ2033" s="105"/>
      <c r="IER2033" s="105"/>
      <c r="IES2033" s="105"/>
      <c r="IET2033" s="105"/>
      <c r="IEU2033" s="105"/>
      <c r="IEV2033" s="105"/>
      <c r="IEW2033" s="105"/>
      <c r="IEX2033" s="105"/>
      <c r="IEY2033" s="105"/>
      <c r="IEZ2033" s="105"/>
      <c r="IFA2033" s="105"/>
      <c r="IFB2033" s="105"/>
      <c r="IFC2033" s="105"/>
      <c r="IFD2033" s="105"/>
      <c r="IFE2033" s="105"/>
      <c r="IFF2033" s="105"/>
      <c r="IFG2033" s="105"/>
      <c r="IFH2033" s="105"/>
      <c r="IFI2033" s="105"/>
      <c r="IFJ2033" s="105"/>
      <c r="IFK2033" s="105"/>
      <c r="IFL2033" s="105"/>
      <c r="IFM2033" s="105"/>
      <c r="IFN2033" s="105"/>
      <c r="IFO2033" s="105"/>
      <c r="IFP2033" s="105"/>
      <c r="IFQ2033" s="105"/>
      <c r="IFR2033" s="105"/>
      <c r="IFS2033" s="105"/>
      <c r="IFT2033" s="105"/>
      <c r="IFU2033" s="105"/>
      <c r="IFV2033" s="105"/>
      <c r="IFW2033" s="105"/>
      <c r="IFX2033" s="105"/>
      <c r="IFY2033" s="105"/>
      <c r="IFZ2033" s="105"/>
      <c r="IGA2033" s="105"/>
      <c r="IGB2033" s="105"/>
      <c r="IGC2033" s="105"/>
      <c r="IGD2033" s="105"/>
      <c r="IGE2033" s="105"/>
      <c r="IGF2033" s="105"/>
      <c r="IGG2033" s="105"/>
      <c r="IGH2033" s="105"/>
      <c r="IGI2033" s="105"/>
      <c r="IGJ2033" s="105"/>
      <c r="IGK2033" s="105"/>
      <c r="IGL2033" s="105"/>
      <c r="IGM2033" s="105"/>
      <c r="IGN2033" s="105"/>
      <c r="IGO2033" s="105"/>
      <c r="IGP2033" s="105"/>
      <c r="IGQ2033" s="105"/>
      <c r="IGR2033" s="105"/>
      <c r="IGS2033" s="105"/>
      <c r="IGT2033" s="105"/>
      <c r="IGU2033" s="105"/>
      <c r="IGV2033" s="105"/>
      <c r="IGW2033" s="105"/>
      <c r="IGX2033" s="105"/>
      <c r="IGY2033" s="105"/>
      <c r="IGZ2033" s="105"/>
      <c r="IHA2033" s="105"/>
      <c r="IHB2033" s="105"/>
      <c r="IHC2033" s="105"/>
      <c r="IHD2033" s="105"/>
      <c r="IHE2033" s="105"/>
      <c r="IHF2033" s="105"/>
      <c r="IHG2033" s="105"/>
      <c r="IHH2033" s="105"/>
      <c r="IHI2033" s="105"/>
      <c r="IHJ2033" s="105"/>
      <c r="IHK2033" s="105"/>
      <c r="IHL2033" s="105"/>
      <c r="IHM2033" s="105"/>
      <c r="IHN2033" s="105"/>
      <c r="IHO2033" s="105"/>
      <c r="IHP2033" s="105"/>
      <c r="IHQ2033" s="105"/>
      <c r="IHR2033" s="105"/>
      <c r="IHS2033" s="105"/>
      <c r="IHT2033" s="105"/>
      <c r="IHU2033" s="105"/>
      <c r="IHV2033" s="105"/>
      <c r="IHW2033" s="105"/>
      <c r="IHX2033" s="105"/>
      <c r="IHY2033" s="105"/>
      <c r="IHZ2033" s="105"/>
      <c r="IIA2033" s="105"/>
      <c r="IIB2033" s="105"/>
      <c r="IIC2033" s="105"/>
      <c r="IID2033" s="105"/>
      <c r="IIE2033" s="105"/>
      <c r="IIF2033" s="105"/>
      <c r="IIG2033" s="105"/>
      <c r="IIH2033" s="105"/>
      <c r="III2033" s="105"/>
      <c r="IIJ2033" s="105"/>
      <c r="IIK2033" s="105"/>
      <c r="IIL2033" s="105"/>
      <c r="IIM2033" s="105"/>
      <c r="IIN2033" s="105"/>
      <c r="IIO2033" s="105"/>
      <c r="IIP2033" s="105"/>
      <c r="IIQ2033" s="105"/>
      <c r="IIR2033" s="105"/>
      <c r="IIS2033" s="105"/>
      <c r="IIT2033" s="105"/>
      <c r="IIU2033" s="105"/>
      <c r="IIV2033" s="105"/>
      <c r="IIW2033" s="105"/>
      <c r="IIX2033" s="105"/>
      <c r="IIY2033" s="105"/>
      <c r="IIZ2033" s="105"/>
      <c r="IJA2033" s="105"/>
      <c r="IJB2033" s="105"/>
      <c r="IJC2033" s="105"/>
      <c r="IJD2033" s="105"/>
      <c r="IJE2033" s="105"/>
      <c r="IJF2033" s="105"/>
      <c r="IJG2033" s="105"/>
      <c r="IJH2033" s="105"/>
      <c r="IJI2033" s="105"/>
      <c r="IJJ2033" s="105"/>
      <c r="IJK2033" s="105"/>
      <c r="IJL2033" s="105"/>
      <c r="IJM2033" s="105"/>
      <c r="IJN2033" s="105"/>
      <c r="IJO2033" s="105"/>
      <c r="IJP2033" s="105"/>
      <c r="IJQ2033" s="105"/>
      <c r="IJR2033" s="105"/>
      <c r="IJS2033" s="105"/>
      <c r="IJT2033" s="105"/>
      <c r="IJU2033" s="105"/>
      <c r="IJV2033" s="105"/>
      <c r="IJW2033" s="105"/>
      <c r="IJX2033" s="105"/>
      <c r="IJY2033" s="105"/>
      <c r="IJZ2033" s="105"/>
      <c r="IKA2033" s="105"/>
      <c r="IKB2033" s="105"/>
      <c r="IKC2033" s="105"/>
      <c r="IKD2033" s="105"/>
      <c r="IKE2033" s="105"/>
      <c r="IKF2033" s="105"/>
      <c r="IKG2033" s="105"/>
      <c r="IKH2033" s="105"/>
      <c r="IKI2033" s="105"/>
      <c r="IKJ2033" s="105"/>
      <c r="IKK2033" s="105"/>
      <c r="IKL2033" s="105"/>
      <c r="IKM2033" s="105"/>
      <c r="IKN2033" s="105"/>
      <c r="IKO2033" s="105"/>
      <c r="IKP2033" s="105"/>
      <c r="IKQ2033" s="105"/>
      <c r="IKR2033" s="105"/>
      <c r="IKS2033" s="105"/>
      <c r="IKT2033" s="105"/>
      <c r="IKU2033" s="105"/>
      <c r="IKV2033" s="105"/>
      <c r="IKW2033" s="105"/>
      <c r="IKX2033" s="105"/>
      <c r="IKY2033" s="105"/>
      <c r="IKZ2033" s="105"/>
      <c r="ILA2033" s="105"/>
      <c r="ILB2033" s="105"/>
      <c r="ILC2033" s="105"/>
      <c r="ILD2033" s="105"/>
      <c r="ILE2033" s="105"/>
      <c r="ILF2033" s="105"/>
      <c r="ILG2033" s="105"/>
      <c r="ILH2033" s="105"/>
      <c r="ILI2033" s="105"/>
      <c r="ILJ2033" s="105"/>
      <c r="ILK2033" s="105"/>
      <c r="ILL2033" s="105"/>
      <c r="ILM2033" s="105"/>
      <c r="ILN2033" s="105"/>
      <c r="ILO2033" s="105"/>
      <c r="ILP2033" s="105"/>
      <c r="ILQ2033" s="105"/>
      <c r="ILR2033" s="105"/>
      <c r="ILS2033" s="105"/>
      <c r="ILT2033" s="105"/>
      <c r="ILU2033" s="105"/>
      <c r="ILV2033" s="105"/>
      <c r="ILW2033" s="105"/>
      <c r="ILX2033" s="105"/>
      <c r="ILY2033" s="105"/>
      <c r="ILZ2033" s="105"/>
      <c r="IMA2033" s="105"/>
      <c r="IMB2033" s="105"/>
      <c r="IMC2033" s="105"/>
      <c r="IMD2033" s="105"/>
      <c r="IME2033" s="105"/>
      <c r="IMF2033" s="105"/>
      <c r="IMG2033" s="105"/>
      <c r="IMH2033" s="105"/>
      <c r="IMI2033" s="105"/>
      <c r="IMJ2033" s="105"/>
      <c r="IMK2033" s="105"/>
      <c r="IML2033" s="105"/>
      <c r="IMM2033" s="105"/>
      <c r="IMN2033" s="105"/>
      <c r="IMO2033" s="105"/>
      <c r="IMP2033" s="105"/>
      <c r="IMQ2033" s="105"/>
      <c r="IMR2033" s="105"/>
      <c r="IMS2033" s="105"/>
      <c r="IMT2033" s="105"/>
      <c r="IMU2033" s="105"/>
      <c r="IMV2033" s="105"/>
      <c r="IMW2033" s="105"/>
      <c r="IMX2033" s="105"/>
      <c r="IMY2033" s="105"/>
      <c r="IMZ2033" s="105"/>
      <c r="INA2033" s="105"/>
      <c r="INB2033" s="105"/>
      <c r="INC2033" s="105"/>
      <c r="IND2033" s="105"/>
      <c r="INE2033" s="105"/>
      <c r="INF2033" s="105"/>
      <c r="ING2033" s="105"/>
      <c r="INH2033" s="105"/>
      <c r="INI2033" s="105"/>
      <c r="INJ2033" s="105"/>
      <c r="INK2033" s="105"/>
      <c r="INL2033" s="105"/>
      <c r="INM2033" s="105"/>
      <c r="INN2033" s="105"/>
      <c r="INO2033" s="105"/>
      <c r="INP2033" s="105"/>
      <c r="INQ2033" s="105"/>
      <c r="INR2033" s="105"/>
      <c r="INS2033" s="105"/>
      <c r="INT2033" s="105"/>
      <c r="INU2033" s="105"/>
      <c r="INV2033" s="105"/>
      <c r="INW2033" s="105"/>
      <c r="INX2033" s="105"/>
      <c r="INY2033" s="105"/>
      <c r="INZ2033" s="105"/>
      <c r="IOA2033" s="105"/>
      <c r="IOB2033" s="105"/>
      <c r="IOC2033" s="105"/>
      <c r="IOD2033" s="105"/>
      <c r="IOE2033" s="105"/>
      <c r="IOF2033" s="105"/>
      <c r="IOG2033" s="105"/>
      <c r="IOH2033" s="105"/>
      <c r="IOI2033" s="105"/>
      <c r="IOJ2033" s="105"/>
      <c r="IOK2033" s="105"/>
      <c r="IOL2033" s="105"/>
      <c r="IOM2033" s="105"/>
      <c r="ION2033" s="105"/>
      <c r="IOO2033" s="105"/>
      <c r="IOP2033" s="105"/>
      <c r="IOQ2033" s="105"/>
      <c r="IOR2033" s="105"/>
      <c r="IOS2033" s="105"/>
      <c r="IOT2033" s="105"/>
      <c r="IOU2033" s="105"/>
      <c r="IOV2033" s="105"/>
      <c r="IOW2033" s="105"/>
      <c r="IOX2033" s="105"/>
      <c r="IOY2033" s="105"/>
      <c r="IOZ2033" s="105"/>
      <c r="IPA2033" s="105"/>
      <c r="IPB2033" s="105"/>
      <c r="IPC2033" s="105"/>
      <c r="IPD2033" s="105"/>
      <c r="IPE2033" s="105"/>
      <c r="IPF2033" s="105"/>
      <c r="IPG2033" s="105"/>
      <c r="IPH2033" s="105"/>
      <c r="IPI2033" s="105"/>
      <c r="IPJ2033" s="105"/>
      <c r="IPK2033" s="105"/>
      <c r="IPL2033" s="105"/>
      <c r="IPM2033" s="105"/>
      <c r="IPN2033" s="105"/>
      <c r="IPO2033" s="105"/>
      <c r="IPP2033" s="105"/>
      <c r="IPQ2033" s="105"/>
      <c r="IPR2033" s="105"/>
      <c r="IPS2033" s="105"/>
      <c r="IPT2033" s="105"/>
      <c r="IPU2033" s="105"/>
      <c r="IPV2033" s="105"/>
      <c r="IPW2033" s="105"/>
      <c r="IPX2033" s="105"/>
      <c r="IPY2033" s="105"/>
      <c r="IPZ2033" s="105"/>
      <c r="IQA2033" s="105"/>
      <c r="IQB2033" s="105"/>
      <c r="IQC2033" s="105"/>
      <c r="IQD2033" s="105"/>
      <c r="IQE2033" s="105"/>
      <c r="IQF2033" s="105"/>
      <c r="IQG2033" s="105"/>
      <c r="IQH2033" s="105"/>
      <c r="IQI2033" s="105"/>
      <c r="IQJ2033" s="105"/>
      <c r="IQK2033" s="105"/>
      <c r="IQL2033" s="105"/>
      <c r="IQM2033" s="105"/>
      <c r="IQN2033" s="105"/>
      <c r="IQO2033" s="105"/>
      <c r="IQP2033" s="105"/>
      <c r="IQQ2033" s="105"/>
      <c r="IQR2033" s="105"/>
      <c r="IQS2033" s="105"/>
      <c r="IQT2033" s="105"/>
      <c r="IQU2033" s="105"/>
      <c r="IQV2033" s="105"/>
      <c r="IQW2033" s="105"/>
      <c r="IQX2033" s="105"/>
      <c r="IQY2033" s="105"/>
      <c r="IQZ2033" s="105"/>
      <c r="IRA2033" s="105"/>
      <c r="IRB2033" s="105"/>
      <c r="IRC2033" s="105"/>
      <c r="IRD2033" s="105"/>
      <c r="IRE2033" s="105"/>
      <c r="IRF2033" s="105"/>
      <c r="IRG2033" s="105"/>
      <c r="IRH2033" s="105"/>
      <c r="IRI2033" s="105"/>
      <c r="IRJ2033" s="105"/>
      <c r="IRK2033" s="105"/>
      <c r="IRL2033" s="105"/>
      <c r="IRM2033" s="105"/>
      <c r="IRN2033" s="105"/>
      <c r="IRO2033" s="105"/>
      <c r="IRP2033" s="105"/>
      <c r="IRQ2033" s="105"/>
      <c r="IRR2033" s="105"/>
      <c r="IRS2033" s="105"/>
      <c r="IRT2033" s="105"/>
      <c r="IRU2033" s="105"/>
      <c r="IRV2033" s="105"/>
      <c r="IRW2033" s="105"/>
      <c r="IRX2033" s="105"/>
      <c r="IRY2033" s="105"/>
      <c r="IRZ2033" s="105"/>
      <c r="ISA2033" s="105"/>
      <c r="ISB2033" s="105"/>
      <c r="ISC2033" s="105"/>
      <c r="ISD2033" s="105"/>
      <c r="ISE2033" s="105"/>
      <c r="ISF2033" s="105"/>
      <c r="ISG2033" s="105"/>
      <c r="ISH2033" s="105"/>
      <c r="ISI2033" s="105"/>
      <c r="ISJ2033" s="105"/>
      <c r="ISK2033" s="105"/>
      <c r="ISL2033" s="105"/>
      <c r="ISM2033" s="105"/>
      <c r="ISN2033" s="105"/>
      <c r="ISO2033" s="105"/>
      <c r="ISP2033" s="105"/>
      <c r="ISQ2033" s="105"/>
      <c r="ISR2033" s="105"/>
      <c r="ISS2033" s="105"/>
      <c r="IST2033" s="105"/>
      <c r="ISU2033" s="105"/>
      <c r="ISV2033" s="105"/>
      <c r="ISW2033" s="105"/>
      <c r="ISX2033" s="105"/>
      <c r="ISY2033" s="105"/>
      <c r="ISZ2033" s="105"/>
      <c r="ITA2033" s="105"/>
      <c r="ITB2033" s="105"/>
      <c r="ITC2033" s="105"/>
      <c r="ITD2033" s="105"/>
      <c r="ITE2033" s="105"/>
      <c r="ITF2033" s="105"/>
      <c r="ITG2033" s="105"/>
      <c r="ITH2033" s="105"/>
      <c r="ITI2033" s="105"/>
      <c r="ITJ2033" s="105"/>
      <c r="ITK2033" s="105"/>
      <c r="ITL2033" s="105"/>
      <c r="ITM2033" s="105"/>
      <c r="ITN2033" s="105"/>
      <c r="ITO2033" s="105"/>
      <c r="ITP2033" s="105"/>
      <c r="ITQ2033" s="105"/>
      <c r="ITR2033" s="105"/>
      <c r="ITS2033" s="105"/>
      <c r="ITT2033" s="105"/>
      <c r="ITU2033" s="105"/>
      <c r="ITV2033" s="105"/>
      <c r="ITW2033" s="105"/>
      <c r="ITX2033" s="105"/>
      <c r="ITY2033" s="105"/>
      <c r="ITZ2033" s="105"/>
      <c r="IUA2033" s="105"/>
      <c r="IUB2033" s="105"/>
      <c r="IUC2033" s="105"/>
      <c r="IUD2033" s="105"/>
      <c r="IUE2033" s="105"/>
      <c r="IUF2033" s="105"/>
      <c r="IUG2033" s="105"/>
      <c r="IUH2033" s="105"/>
      <c r="IUI2033" s="105"/>
      <c r="IUJ2033" s="105"/>
      <c r="IUK2033" s="105"/>
      <c r="IUL2033" s="105"/>
      <c r="IUM2033" s="105"/>
      <c r="IUN2033" s="105"/>
      <c r="IUO2033" s="105"/>
      <c r="IUP2033" s="105"/>
      <c r="IUQ2033" s="105"/>
      <c r="IUR2033" s="105"/>
      <c r="IUS2033" s="105"/>
      <c r="IUT2033" s="105"/>
      <c r="IUU2033" s="105"/>
      <c r="IUV2033" s="105"/>
      <c r="IUW2033" s="105"/>
      <c r="IUX2033" s="105"/>
      <c r="IUY2033" s="105"/>
      <c r="IUZ2033" s="105"/>
      <c r="IVA2033" s="105"/>
      <c r="IVB2033" s="105"/>
      <c r="IVC2033" s="105"/>
      <c r="IVD2033" s="105"/>
      <c r="IVE2033" s="105"/>
      <c r="IVF2033" s="105"/>
      <c r="IVG2033" s="105"/>
      <c r="IVH2033" s="105"/>
      <c r="IVI2033" s="105"/>
      <c r="IVJ2033" s="105"/>
      <c r="IVK2033" s="105"/>
      <c r="IVL2033" s="105"/>
      <c r="IVM2033" s="105"/>
      <c r="IVN2033" s="105"/>
      <c r="IVO2033" s="105"/>
      <c r="IVP2033" s="105"/>
      <c r="IVQ2033" s="105"/>
      <c r="IVR2033" s="105"/>
      <c r="IVS2033" s="105"/>
      <c r="IVT2033" s="105"/>
      <c r="IVU2033" s="105"/>
      <c r="IVV2033" s="105"/>
      <c r="IVW2033" s="105"/>
      <c r="IVX2033" s="105"/>
      <c r="IVY2033" s="105"/>
      <c r="IVZ2033" s="105"/>
      <c r="IWA2033" s="105"/>
      <c r="IWB2033" s="105"/>
      <c r="IWC2033" s="105"/>
      <c r="IWD2033" s="105"/>
      <c r="IWE2033" s="105"/>
      <c r="IWF2033" s="105"/>
      <c r="IWG2033" s="105"/>
      <c r="IWH2033" s="105"/>
      <c r="IWI2033" s="105"/>
      <c r="IWJ2033" s="105"/>
      <c r="IWK2033" s="105"/>
      <c r="IWL2033" s="105"/>
      <c r="IWM2033" s="105"/>
      <c r="IWN2033" s="105"/>
      <c r="IWO2033" s="105"/>
      <c r="IWP2033" s="105"/>
      <c r="IWQ2033" s="105"/>
      <c r="IWR2033" s="105"/>
      <c r="IWS2033" s="105"/>
      <c r="IWT2033" s="105"/>
      <c r="IWU2033" s="105"/>
      <c r="IWV2033" s="105"/>
      <c r="IWW2033" s="105"/>
      <c r="IWX2033" s="105"/>
      <c r="IWY2033" s="105"/>
      <c r="IWZ2033" s="105"/>
      <c r="IXA2033" s="105"/>
      <c r="IXB2033" s="105"/>
      <c r="IXC2033" s="105"/>
      <c r="IXD2033" s="105"/>
      <c r="IXE2033" s="105"/>
      <c r="IXF2033" s="105"/>
      <c r="IXG2033" s="105"/>
      <c r="IXH2033" s="105"/>
      <c r="IXI2033" s="105"/>
      <c r="IXJ2033" s="105"/>
      <c r="IXK2033" s="105"/>
      <c r="IXL2033" s="105"/>
      <c r="IXM2033" s="105"/>
      <c r="IXN2033" s="105"/>
      <c r="IXO2033" s="105"/>
      <c r="IXP2033" s="105"/>
      <c r="IXQ2033" s="105"/>
      <c r="IXR2033" s="105"/>
      <c r="IXS2033" s="105"/>
      <c r="IXT2033" s="105"/>
      <c r="IXU2033" s="105"/>
      <c r="IXV2033" s="105"/>
      <c r="IXW2033" s="105"/>
      <c r="IXX2033" s="105"/>
      <c r="IXY2033" s="105"/>
      <c r="IXZ2033" s="105"/>
      <c r="IYA2033" s="105"/>
      <c r="IYB2033" s="105"/>
      <c r="IYC2033" s="105"/>
      <c r="IYD2033" s="105"/>
      <c r="IYE2033" s="105"/>
      <c r="IYF2033" s="105"/>
      <c r="IYG2033" s="105"/>
      <c r="IYH2033" s="105"/>
      <c r="IYI2033" s="105"/>
      <c r="IYJ2033" s="105"/>
      <c r="IYK2033" s="105"/>
      <c r="IYL2033" s="105"/>
      <c r="IYM2033" s="105"/>
      <c r="IYN2033" s="105"/>
      <c r="IYO2033" s="105"/>
      <c r="IYP2033" s="105"/>
      <c r="IYQ2033" s="105"/>
      <c r="IYR2033" s="105"/>
      <c r="IYS2033" s="105"/>
      <c r="IYT2033" s="105"/>
      <c r="IYU2033" s="105"/>
      <c r="IYV2033" s="105"/>
      <c r="IYW2033" s="105"/>
      <c r="IYX2033" s="105"/>
      <c r="IYY2033" s="105"/>
      <c r="IYZ2033" s="105"/>
      <c r="IZA2033" s="105"/>
      <c r="IZB2033" s="105"/>
      <c r="IZC2033" s="105"/>
      <c r="IZD2033" s="105"/>
      <c r="IZE2033" s="105"/>
      <c r="IZF2033" s="105"/>
      <c r="IZG2033" s="105"/>
      <c r="IZH2033" s="105"/>
      <c r="IZI2033" s="105"/>
      <c r="IZJ2033" s="105"/>
      <c r="IZK2033" s="105"/>
      <c r="IZL2033" s="105"/>
      <c r="IZM2033" s="105"/>
      <c r="IZN2033" s="105"/>
      <c r="IZO2033" s="105"/>
      <c r="IZP2033" s="105"/>
      <c r="IZQ2033" s="105"/>
      <c r="IZR2033" s="105"/>
      <c r="IZS2033" s="105"/>
      <c r="IZT2033" s="105"/>
      <c r="IZU2033" s="105"/>
      <c r="IZV2033" s="105"/>
      <c r="IZW2033" s="105"/>
      <c r="IZX2033" s="105"/>
      <c r="IZY2033" s="105"/>
      <c r="IZZ2033" s="105"/>
      <c r="JAA2033" s="105"/>
      <c r="JAB2033" s="105"/>
      <c r="JAC2033" s="105"/>
      <c r="JAD2033" s="105"/>
      <c r="JAE2033" s="105"/>
      <c r="JAF2033" s="105"/>
      <c r="JAG2033" s="105"/>
      <c r="JAH2033" s="105"/>
      <c r="JAI2033" s="105"/>
      <c r="JAJ2033" s="105"/>
      <c r="JAK2033" s="105"/>
      <c r="JAL2033" s="105"/>
      <c r="JAM2033" s="105"/>
      <c r="JAN2033" s="105"/>
      <c r="JAO2033" s="105"/>
      <c r="JAP2033" s="105"/>
      <c r="JAQ2033" s="105"/>
      <c r="JAR2033" s="105"/>
      <c r="JAS2033" s="105"/>
      <c r="JAT2033" s="105"/>
      <c r="JAU2033" s="105"/>
      <c r="JAV2033" s="105"/>
      <c r="JAW2033" s="105"/>
      <c r="JAX2033" s="105"/>
      <c r="JAY2033" s="105"/>
      <c r="JAZ2033" s="105"/>
      <c r="JBA2033" s="105"/>
      <c r="JBB2033" s="105"/>
      <c r="JBC2033" s="105"/>
      <c r="JBD2033" s="105"/>
      <c r="JBE2033" s="105"/>
      <c r="JBF2033" s="105"/>
      <c r="JBG2033" s="105"/>
      <c r="JBH2033" s="105"/>
      <c r="JBI2033" s="105"/>
      <c r="JBJ2033" s="105"/>
      <c r="JBK2033" s="105"/>
      <c r="JBL2033" s="105"/>
      <c r="JBM2033" s="105"/>
      <c r="JBN2033" s="105"/>
      <c r="JBO2033" s="105"/>
      <c r="JBP2033" s="105"/>
      <c r="JBQ2033" s="105"/>
      <c r="JBR2033" s="105"/>
      <c r="JBS2033" s="105"/>
      <c r="JBT2033" s="105"/>
      <c r="JBU2033" s="105"/>
      <c r="JBV2033" s="105"/>
      <c r="JBW2033" s="105"/>
      <c r="JBX2033" s="105"/>
      <c r="JBY2033" s="105"/>
      <c r="JBZ2033" s="105"/>
      <c r="JCA2033" s="105"/>
      <c r="JCB2033" s="105"/>
      <c r="JCC2033" s="105"/>
      <c r="JCD2033" s="105"/>
      <c r="JCE2033" s="105"/>
      <c r="JCF2033" s="105"/>
      <c r="JCG2033" s="105"/>
      <c r="JCH2033" s="105"/>
      <c r="JCI2033" s="105"/>
      <c r="JCJ2033" s="105"/>
      <c r="JCK2033" s="105"/>
      <c r="JCL2033" s="105"/>
      <c r="JCM2033" s="105"/>
      <c r="JCN2033" s="105"/>
      <c r="JCO2033" s="105"/>
      <c r="JCP2033" s="105"/>
      <c r="JCQ2033" s="105"/>
      <c r="JCR2033" s="105"/>
      <c r="JCS2033" s="105"/>
      <c r="JCT2033" s="105"/>
      <c r="JCU2033" s="105"/>
      <c r="JCV2033" s="105"/>
      <c r="JCW2033" s="105"/>
      <c r="JCX2033" s="105"/>
      <c r="JCY2033" s="105"/>
      <c r="JCZ2033" s="105"/>
      <c r="JDA2033" s="105"/>
      <c r="JDB2033" s="105"/>
      <c r="JDC2033" s="105"/>
      <c r="JDD2033" s="105"/>
      <c r="JDE2033" s="105"/>
      <c r="JDF2033" s="105"/>
      <c r="JDG2033" s="105"/>
      <c r="JDH2033" s="105"/>
      <c r="JDI2033" s="105"/>
      <c r="JDJ2033" s="105"/>
      <c r="JDK2033" s="105"/>
      <c r="JDL2033" s="105"/>
      <c r="JDM2033" s="105"/>
      <c r="JDN2033" s="105"/>
      <c r="JDO2033" s="105"/>
      <c r="JDP2033" s="105"/>
      <c r="JDQ2033" s="105"/>
      <c r="JDR2033" s="105"/>
      <c r="JDS2033" s="105"/>
      <c r="JDT2033" s="105"/>
      <c r="JDU2033" s="105"/>
      <c r="JDV2033" s="105"/>
      <c r="JDW2033" s="105"/>
      <c r="JDX2033" s="105"/>
      <c r="JDY2033" s="105"/>
      <c r="JDZ2033" s="105"/>
      <c r="JEA2033" s="105"/>
      <c r="JEB2033" s="105"/>
      <c r="JEC2033" s="105"/>
      <c r="JED2033" s="105"/>
      <c r="JEE2033" s="105"/>
      <c r="JEF2033" s="105"/>
      <c r="JEG2033" s="105"/>
      <c r="JEH2033" s="105"/>
      <c r="JEI2033" s="105"/>
      <c r="JEJ2033" s="105"/>
      <c r="JEK2033" s="105"/>
      <c r="JEL2033" s="105"/>
      <c r="JEM2033" s="105"/>
      <c r="JEN2033" s="105"/>
      <c r="JEO2033" s="105"/>
      <c r="JEP2033" s="105"/>
      <c r="JEQ2033" s="105"/>
      <c r="JER2033" s="105"/>
      <c r="JES2033" s="105"/>
      <c r="JET2033" s="105"/>
      <c r="JEU2033" s="105"/>
      <c r="JEV2033" s="105"/>
      <c r="JEW2033" s="105"/>
      <c r="JEX2033" s="105"/>
      <c r="JEY2033" s="105"/>
      <c r="JEZ2033" s="105"/>
      <c r="JFA2033" s="105"/>
      <c r="JFB2033" s="105"/>
      <c r="JFC2033" s="105"/>
      <c r="JFD2033" s="105"/>
      <c r="JFE2033" s="105"/>
      <c r="JFF2033" s="105"/>
      <c r="JFG2033" s="105"/>
      <c r="JFH2033" s="105"/>
      <c r="JFI2033" s="105"/>
      <c r="JFJ2033" s="105"/>
      <c r="JFK2033" s="105"/>
      <c r="JFL2033" s="105"/>
      <c r="JFM2033" s="105"/>
      <c r="JFN2033" s="105"/>
      <c r="JFO2033" s="105"/>
      <c r="JFP2033" s="105"/>
      <c r="JFQ2033" s="105"/>
      <c r="JFR2033" s="105"/>
      <c r="JFS2033" s="105"/>
      <c r="JFT2033" s="105"/>
      <c r="JFU2033" s="105"/>
      <c r="JFV2033" s="105"/>
      <c r="JFW2033" s="105"/>
      <c r="JFX2033" s="105"/>
      <c r="JFY2033" s="105"/>
      <c r="JFZ2033" s="105"/>
      <c r="JGA2033" s="105"/>
      <c r="JGB2033" s="105"/>
      <c r="JGC2033" s="105"/>
      <c r="JGD2033" s="105"/>
      <c r="JGE2033" s="105"/>
      <c r="JGF2033" s="105"/>
      <c r="JGG2033" s="105"/>
      <c r="JGH2033" s="105"/>
      <c r="JGI2033" s="105"/>
      <c r="JGJ2033" s="105"/>
      <c r="JGK2033" s="105"/>
      <c r="JGL2033" s="105"/>
      <c r="JGM2033" s="105"/>
      <c r="JGN2033" s="105"/>
      <c r="JGO2033" s="105"/>
      <c r="JGP2033" s="105"/>
      <c r="JGQ2033" s="105"/>
      <c r="JGR2033" s="105"/>
      <c r="JGS2033" s="105"/>
      <c r="JGT2033" s="105"/>
      <c r="JGU2033" s="105"/>
      <c r="JGV2033" s="105"/>
      <c r="JGW2033" s="105"/>
      <c r="JGX2033" s="105"/>
      <c r="JGY2033" s="105"/>
      <c r="JGZ2033" s="105"/>
      <c r="JHA2033" s="105"/>
      <c r="JHB2033" s="105"/>
      <c r="JHC2033" s="105"/>
      <c r="JHD2033" s="105"/>
      <c r="JHE2033" s="105"/>
      <c r="JHF2033" s="105"/>
      <c r="JHG2033" s="105"/>
      <c r="JHH2033" s="105"/>
      <c r="JHI2033" s="105"/>
      <c r="JHJ2033" s="105"/>
      <c r="JHK2033" s="105"/>
      <c r="JHL2033" s="105"/>
      <c r="JHM2033" s="105"/>
      <c r="JHN2033" s="105"/>
      <c r="JHO2033" s="105"/>
      <c r="JHP2033" s="105"/>
      <c r="JHQ2033" s="105"/>
      <c r="JHR2033" s="105"/>
      <c r="JHS2033" s="105"/>
      <c r="JHT2033" s="105"/>
      <c r="JHU2033" s="105"/>
      <c r="JHV2033" s="105"/>
      <c r="JHW2033" s="105"/>
      <c r="JHX2033" s="105"/>
      <c r="JHY2033" s="105"/>
      <c r="JHZ2033" s="105"/>
      <c r="JIA2033" s="105"/>
      <c r="JIB2033" s="105"/>
      <c r="JIC2033" s="105"/>
      <c r="JID2033" s="105"/>
      <c r="JIE2033" s="105"/>
      <c r="JIF2033" s="105"/>
      <c r="JIG2033" s="105"/>
      <c r="JIH2033" s="105"/>
      <c r="JII2033" s="105"/>
      <c r="JIJ2033" s="105"/>
      <c r="JIK2033" s="105"/>
      <c r="JIL2033" s="105"/>
      <c r="JIM2033" s="105"/>
      <c r="JIN2033" s="105"/>
      <c r="JIO2033" s="105"/>
      <c r="JIP2033" s="105"/>
      <c r="JIQ2033" s="105"/>
      <c r="JIR2033" s="105"/>
      <c r="JIS2033" s="105"/>
      <c r="JIT2033" s="105"/>
      <c r="JIU2033" s="105"/>
      <c r="JIV2033" s="105"/>
      <c r="JIW2033" s="105"/>
      <c r="JIX2033" s="105"/>
      <c r="JIY2033" s="105"/>
      <c r="JIZ2033" s="105"/>
      <c r="JJA2033" s="105"/>
      <c r="JJB2033" s="105"/>
      <c r="JJC2033" s="105"/>
      <c r="JJD2033" s="105"/>
      <c r="JJE2033" s="105"/>
      <c r="JJF2033" s="105"/>
      <c r="JJG2033" s="105"/>
      <c r="JJH2033" s="105"/>
      <c r="JJI2033" s="105"/>
      <c r="JJJ2033" s="105"/>
      <c r="JJK2033" s="105"/>
      <c r="JJL2033" s="105"/>
      <c r="JJM2033" s="105"/>
      <c r="JJN2033" s="105"/>
      <c r="JJO2033" s="105"/>
      <c r="JJP2033" s="105"/>
      <c r="JJQ2033" s="105"/>
      <c r="JJR2033" s="105"/>
      <c r="JJS2033" s="105"/>
      <c r="JJT2033" s="105"/>
      <c r="JJU2033" s="105"/>
      <c r="JJV2033" s="105"/>
      <c r="JJW2033" s="105"/>
      <c r="JJX2033" s="105"/>
      <c r="JJY2033" s="105"/>
      <c r="JJZ2033" s="105"/>
      <c r="JKA2033" s="105"/>
      <c r="JKB2033" s="105"/>
      <c r="JKC2033" s="105"/>
      <c r="JKD2033" s="105"/>
      <c r="JKE2033" s="105"/>
      <c r="JKF2033" s="105"/>
      <c r="JKG2033" s="105"/>
      <c r="JKH2033" s="105"/>
      <c r="JKI2033" s="105"/>
      <c r="JKJ2033" s="105"/>
      <c r="JKK2033" s="105"/>
      <c r="JKL2033" s="105"/>
      <c r="JKM2033" s="105"/>
      <c r="JKN2033" s="105"/>
      <c r="JKO2033" s="105"/>
      <c r="JKP2033" s="105"/>
      <c r="JKQ2033" s="105"/>
      <c r="JKR2033" s="105"/>
      <c r="JKS2033" s="105"/>
      <c r="JKT2033" s="105"/>
      <c r="JKU2033" s="105"/>
      <c r="JKV2033" s="105"/>
      <c r="JKW2033" s="105"/>
      <c r="JKX2033" s="105"/>
      <c r="JKY2033" s="105"/>
      <c r="JKZ2033" s="105"/>
      <c r="JLA2033" s="105"/>
      <c r="JLB2033" s="105"/>
      <c r="JLC2033" s="105"/>
      <c r="JLD2033" s="105"/>
      <c r="JLE2033" s="105"/>
      <c r="JLF2033" s="105"/>
      <c r="JLG2033" s="105"/>
      <c r="JLH2033" s="105"/>
      <c r="JLI2033" s="105"/>
      <c r="JLJ2033" s="105"/>
      <c r="JLK2033" s="105"/>
      <c r="JLL2033" s="105"/>
      <c r="JLM2033" s="105"/>
      <c r="JLN2033" s="105"/>
      <c r="JLO2033" s="105"/>
      <c r="JLP2033" s="105"/>
      <c r="JLQ2033" s="105"/>
      <c r="JLR2033" s="105"/>
      <c r="JLS2033" s="105"/>
      <c r="JLT2033" s="105"/>
      <c r="JLU2033" s="105"/>
      <c r="JLV2033" s="105"/>
      <c r="JLW2033" s="105"/>
      <c r="JLX2033" s="105"/>
      <c r="JLY2033" s="105"/>
      <c r="JLZ2033" s="105"/>
      <c r="JMA2033" s="105"/>
      <c r="JMB2033" s="105"/>
      <c r="JMC2033" s="105"/>
      <c r="JMD2033" s="105"/>
      <c r="JME2033" s="105"/>
      <c r="JMF2033" s="105"/>
      <c r="JMG2033" s="105"/>
      <c r="JMH2033" s="105"/>
      <c r="JMI2033" s="105"/>
      <c r="JMJ2033" s="105"/>
      <c r="JMK2033" s="105"/>
      <c r="JML2033" s="105"/>
      <c r="JMM2033" s="105"/>
      <c r="JMN2033" s="105"/>
      <c r="JMO2033" s="105"/>
      <c r="JMP2033" s="105"/>
      <c r="JMQ2033" s="105"/>
      <c r="JMR2033" s="105"/>
      <c r="JMS2033" s="105"/>
      <c r="JMT2033" s="105"/>
      <c r="JMU2033" s="105"/>
      <c r="JMV2033" s="105"/>
      <c r="JMW2033" s="105"/>
      <c r="JMX2033" s="105"/>
      <c r="JMY2033" s="105"/>
      <c r="JMZ2033" s="105"/>
      <c r="JNA2033" s="105"/>
      <c r="JNB2033" s="105"/>
      <c r="JNC2033" s="105"/>
      <c r="JND2033" s="105"/>
      <c r="JNE2033" s="105"/>
      <c r="JNF2033" s="105"/>
      <c r="JNG2033" s="105"/>
      <c r="JNH2033" s="105"/>
      <c r="JNI2033" s="105"/>
      <c r="JNJ2033" s="105"/>
      <c r="JNK2033" s="105"/>
      <c r="JNL2033" s="105"/>
      <c r="JNM2033" s="105"/>
      <c r="JNN2033" s="105"/>
      <c r="JNO2033" s="105"/>
      <c r="JNP2033" s="105"/>
      <c r="JNQ2033" s="105"/>
      <c r="JNR2033" s="105"/>
      <c r="JNS2033" s="105"/>
      <c r="JNT2033" s="105"/>
      <c r="JNU2033" s="105"/>
      <c r="JNV2033" s="105"/>
      <c r="JNW2033" s="105"/>
      <c r="JNX2033" s="105"/>
      <c r="JNY2033" s="105"/>
      <c r="JNZ2033" s="105"/>
      <c r="JOA2033" s="105"/>
      <c r="JOB2033" s="105"/>
      <c r="JOC2033" s="105"/>
      <c r="JOD2033" s="105"/>
      <c r="JOE2033" s="105"/>
      <c r="JOF2033" s="105"/>
      <c r="JOG2033" s="105"/>
      <c r="JOH2033" s="105"/>
      <c r="JOI2033" s="105"/>
      <c r="JOJ2033" s="105"/>
      <c r="JOK2033" s="105"/>
      <c r="JOL2033" s="105"/>
      <c r="JOM2033" s="105"/>
      <c r="JON2033" s="105"/>
      <c r="JOO2033" s="105"/>
      <c r="JOP2033" s="105"/>
      <c r="JOQ2033" s="105"/>
      <c r="JOR2033" s="105"/>
      <c r="JOS2033" s="105"/>
      <c r="JOT2033" s="105"/>
      <c r="JOU2033" s="105"/>
      <c r="JOV2033" s="105"/>
      <c r="JOW2033" s="105"/>
      <c r="JOX2033" s="105"/>
      <c r="JOY2033" s="105"/>
      <c r="JOZ2033" s="105"/>
      <c r="JPA2033" s="105"/>
      <c r="JPB2033" s="105"/>
      <c r="JPC2033" s="105"/>
      <c r="JPD2033" s="105"/>
      <c r="JPE2033" s="105"/>
      <c r="JPF2033" s="105"/>
      <c r="JPG2033" s="105"/>
      <c r="JPH2033" s="105"/>
      <c r="JPI2033" s="105"/>
      <c r="JPJ2033" s="105"/>
      <c r="JPK2033" s="105"/>
      <c r="JPL2033" s="105"/>
      <c r="JPM2033" s="105"/>
      <c r="JPN2033" s="105"/>
      <c r="JPO2033" s="105"/>
      <c r="JPP2033" s="105"/>
      <c r="JPQ2033" s="105"/>
      <c r="JPR2033" s="105"/>
      <c r="JPS2033" s="105"/>
      <c r="JPT2033" s="105"/>
      <c r="JPU2033" s="105"/>
      <c r="JPV2033" s="105"/>
      <c r="JPW2033" s="105"/>
      <c r="JPX2033" s="105"/>
      <c r="JPY2033" s="105"/>
      <c r="JPZ2033" s="105"/>
      <c r="JQA2033" s="105"/>
      <c r="JQB2033" s="105"/>
      <c r="JQC2033" s="105"/>
      <c r="JQD2033" s="105"/>
      <c r="JQE2033" s="105"/>
      <c r="JQF2033" s="105"/>
      <c r="JQG2033" s="105"/>
      <c r="JQH2033" s="105"/>
      <c r="JQI2033" s="105"/>
      <c r="JQJ2033" s="105"/>
      <c r="JQK2033" s="105"/>
      <c r="JQL2033" s="105"/>
      <c r="JQM2033" s="105"/>
      <c r="JQN2033" s="105"/>
      <c r="JQO2033" s="105"/>
      <c r="JQP2033" s="105"/>
      <c r="JQQ2033" s="105"/>
      <c r="JQR2033" s="105"/>
      <c r="JQS2033" s="105"/>
      <c r="JQT2033" s="105"/>
      <c r="JQU2033" s="105"/>
      <c r="JQV2033" s="105"/>
      <c r="JQW2033" s="105"/>
      <c r="JQX2033" s="105"/>
      <c r="JQY2033" s="105"/>
      <c r="JQZ2033" s="105"/>
      <c r="JRA2033" s="105"/>
      <c r="JRB2033" s="105"/>
      <c r="JRC2033" s="105"/>
      <c r="JRD2033" s="105"/>
      <c r="JRE2033" s="105"/>
      <c r="JRF2033" s="105"/>
      <c r="JRG2033" s="105"/>
      <c r="JRH2033" s="105"/>
      <c r="JRI2033" s="105"/>
      <c r="JRJ2033" s="105"/>
      <c r="JRK2033" s="105"/>
      <c r="JRL2033" s="105"/>
      <c r="JRM2033" s="105"/>
      <c r="JRN2033" s="105"/>
      <c r="JRO2033" s="105"/>
      <c r="JRP2033" s="105"/>
      <c r="JRQ2033" s="105"/>
      <c r="JRR2033" s="105"/>
      <c r="JRS2033" s="105"/>
      <c r="JRT2033" s="105"/>
      <c r="JRU2033" s="105"/>
      <c r="JRV2033" s="105"/>
      <c r="JRW2033" s="105"/>
      <c r="JRX2033" s="105"/>
      <c r="JRY2033" s="105"/>
      <c r="JRZ2033" s="105"/>
      <c r="JSA2033" s="105"/>
      <c r="JSB2033" s="105"/>
      <c r="JSC2033" s="105"/>
      <c r="JSD2033" s="105"/>
      <c r="JSE2033" s="105"/>
      <c r="JSF2033" s="105"/>
      <c r="JSG2033" s="105"/>
      <c r="JSH2033" s="105"/>
      <c r="JSI2033" s="105"/>
      <c r="JSJ2033" s="105"/>
      <c r="JSK2033" s="105"/>
      <c r="JSL2033" s="105"/>
      <c r="JSM2033" s="105"/>
      <c r="JSN2033" s="105"/>
      <c r="JSO2033" s="105"/>
      <c r="JSP2033" s="105"/>
      <c r="JSQ2033" s="105"/>
      <c r="JSR2033" s="105"/>
      <c r="JSS2033" s="105"/>
      <c r="JST2033" s="105"/>
      <c r="JSU2033" s="105"/>
      <c r="JSV2033" s="105"/>
      <c r="JSW2033" s="105"/>
      <c r="JSX2033" s="105"/>
      <c r="JSY2033" s="105"/>
      <c r="JSZ2033" s="105"/>
      <c r="JTA2033" s="105"/>
      <c r="JTB2033" s="105"/>
      <c r="JTC2033" s="105"/>
      <c r="JTD2033" s="105"/>
      <c r="JTE2033" s="105"/>
      <c r="JTF2033" s="105"/>
      <c r="JTG2033" s="105"/>
      <c r="JTH2033" s="105"/>
      <c r="JTI2033" s="105"/>
      <c r="JTJ2033" s="105"/>
      <c r="JTK2033" s="105"/>
      <c r="JTL2033" s="105"/>
      <c r="JTM2033" s="105"/>
      <c r="JTN2033" s="105"/>
      <c r="JTO2033" s="105"/>
      <c r="JTP2033" s="105"/>
      <c r="JTQ2033" s="105"/>
      <c r="JTR2033" s="105"/>
      <c r="JTS2033" s="105"/>
      <c r="JTT2033" s="105"/>
      <c r="JTU2033" s="105"/>
      <c r="JTV2033" s="105"/>
      <c r="JTW2033" s="105"/>
      <c r="JTX2033" s="105"/>
      <c r="JTY2033" s="105"/>
      <c r="JTZ2033" s="105"/>
      <c r="JUA2033" s="105"/>
      <c r="JUB2033" s="105"/>
      <c r="JUC2033" s="105"/>
      <c r="JUD2033" s="105"/>
      <c r="JUE2033" s="105"/>
      <c r="JUF2033" s="105"/>
      <c r="JUG2033" s="105"/>
      <c r="JUH2033" s="105"/>
      <c r="JUI2033" s="105"/>
      <c r="JUJ2033" s="105"/>
      <c r="JUK2033" s="105"/>
      <c r="JUL2033" s="105"/>
      <c r="JUM2033" s="105"/>
      <c r="JUN2033" s="105"/>
      <c r="JUO2033" s="105"/>
      <c r="JUP2033" s="105"/>
      <c r="JUQ2033" s="105"/>
      <c r="JUR2033" s="105"/>
      <c r="JUS2033" s="105"/>
      <c r="JUT2033" s="105"/>
      <c r="JUU2033" s="105"/>
      <c r="JUV2033" s="105"/>
      <c r="JUW2033" s="105"/>
      <c r="JUX2033" s="105"/>
      <c r="JUY2033" s="105"/>
      <c r="JUZ2033" s="105"/>
      <c r="JVA2033" s="105"/>
      <c r="JVB2033" s="105"/>
      <c r="JVC2033" s="105"/>
      <c r="JVD2033" s="105"/>
      <c r="JVE2033" s="105"/>
      <c r="JVF2033" s="105"/>
      <c r="JVG2033" s="105"/>
      <c r="JVH2033" s="105"/>
      <c r="JVI2033" s="105"/>
      <c r="JVJ2033" s="105"/>
      <c r="JVK2033" s="105"/>
      <c r="JVL2033" s="105"/>
      <c r="JVM2033" s="105"/>
      <c r="JVN2033" s="105"/>
      <c r="JVO2033" s="105"/>
      <c r="JVP2033" s="105"/>
      <c r="JVQ2033" s="105"/>
      <c r="JVR2033" s="105"/>
      <c r="JVS2033" s="105"/>
      <c r="JVT2033" s="105"/>
      <c r="JVU2033" s="105"/>
      <c r="JVV2033" s="105"/>
      <c r="JVW2033" s="105"/>
      <c r="JVX2033" s="105"/>
      <c r="JVY2033" s="105"/>
      <c r="JVZ2033" s="105"/>
      <c r="JWA2033" s="105"/>
      <c r="JWB2033" s="105"/>
      <c r="JWC2033" s="105"/>
      <c r="JWD2033" s="105"/>
      <c r="JWE2033" s="105"/>
      <c r="JWF2033" s="105"/>
      <c r="JWG2033" s="105"/>
      <c r="JWH2033" s="105"/>
      <c r="JWI2033" s="105"/>
      <c r="JWJ2033" s="105"/>
      <c r="JWK2033" s="105"/>
      <c r="JWL2033" s="105"/>
      <c r="JWM2033" s="105"/>
      <c r="JWN2033" s="105"/>
      <c r="JWO2033" s="105"/>
      <c r="JWP2033" s="105"/>
      <c r="JWQ2033" s="105"/>
      <c r="JWR2033" s="105"/>
      <c r="JWS2033" s="105"/>
      <c r="JWT2033" s="105"/>
      <c r="JWU2033" s="105"/>
      <c r="JWV2033" s="105"/>
      <c r="JWW2033" s="105"/>
      <c r="JWX2033" s="105"/>
      <c r="JWY2033" s="105"/>
      <c r="JWZ2033" s="105"/>
      <c r="JXA2033" s="105"/>
      <c r="JXB2033" s="105"/>
      <c r="JXC2033" s="105"/>
      <c r="JXD2033" s="105"/>
      <c r="JXE2033" s="105"/>
      <c r="JXF2033" s="105"/>
      <c r="JXG2033" s="105"/>
      <c r="JXH2033" s="105"/>
      <c r="JXI2033" s="105"/>
      <c r="JXJ2033" s="105"/>
      <c r="JXK2033" s="105"/>
      <c r="JXL2033" s="105"/>
      <c r="JXM2033" s="105"/>
      <c r="JXN2033" s="105"/>
      <c r="JXO2033" s="105"/>
      <c r="JXP2033" s="105"/>
      <c r="JXQ2033" s="105"/>
      <c r="JXR2033" s="105"/>
      <c r="JXS2033" s="105"/>
      <c r="JXT2033" s="105"/>
      <c r="JXU2033" s="105"/>
      <c r="JXV2033" s="105"/>
      <c r="JXW2033" s="105"/>
      <c r="JXX2033" s="105"/>
      <c r="JXY2033" s="105"/>
      <c r="JXZ2033" s="105"/>
      <c r="JYA2033" s="105"/>
      <c r="JYB2033" s="105"/>
      <c r="JYC2033" s="105"/>
      <c r="JYD2033" s="105"/>
      <c r="JYE2033" s="105"/>
      <c r="JYF2033" s="105"/>
      <c r="JYG2033" s="105"/>
      <c r="JYH2033" s="105"/>
      <c r="JYI2033" s="105"/>
      <c r="JYJ2033" s="105"/>
      <c r="JYK2033" s="105"/>
      <c r="JYL2033" s="105"/>
      <c r="JYM2033" s="105"/>
      <c r="JYN2033" s="105"/>
      <c r="JYO2033" s="105"/>
      <c r="JYP2033" s="105"/>
      <c r="JYQ2033" s="105"/>
      <c r="JYR2033" s="105"/>
      <c r="JYS2033" s="105"/>
      <c r="JYT2033" s="105"/>
      <c r="JYU2033" s="105"/>
      <c r="JYV2033" s="105"/>
      <c r="JYW2033" s="105"/>
      <c r="JYX2033" s="105"/>
      <c r="JYY2033" s="105"/>
      <c r="JYZ2033" s="105"/>
      <c r="JZA2033" s="105"/>
      <c r="JZB2033" s="105"/>
      <c r="JZC2033" s="105"/>
      <c r="JZD2033" s="105"/>
      <c r="JZE2033" s="105"/>
      <c r="JZF2033" s="105"/>
      <c r="JZG2033" s="105"/>
      <c r="JZH2033" s="105"/>
      <c r="JZI2033" s="105"/>
      <c r="JZJ2033" s="105"/>
      <c r="JZK2033" s="105"/>
      <c r="JZL2033" s="105"/>
      <c r="JZM2033" s="105"/>
      <c r="JZN2033" s="105"/>
      <c r="JZO2033" s="105"/>
      <c r="JZP2033" s="105"/>
      <c r="JZQ2033" s="105"/>
      <c r="JZR2033" s="105"/>
      <c r="JZS2033" s="105"/>
      <c r="JZT2033" s="105"/>
      <c r="JZU2033" s="105"/>
      <c r="JZV2033" s="105"/>
      <c r="JZW2033" s="105"/>
      <c r="JZX2033" s="105"/>
      <c r="JZY2033" s="105"/>
      <c r="JZZ2033" s="105"/>
      <c r="KAA2033" s="105"/>
      <c r="KAB2033" s="105"/>
      <c r="KAC2033" s="105"/>
      <c r="KAD2033" s="105"/>
      <c r="KAE2033" s="105"/>
      <c r="KAF2033" s="105"/>
      <c r="KAG2033" s="105"/>
      <c r="KAH2033" s="105"/>
      <c r="KAI2033" s="105"/>
      <c r="KAJ2033" s="105"/>
      <c r="KAK2033" s="105"/>
      <c r="KAL2033" s="105"/>
      <c r="KAM2033" s="105"/>
      <c r="KAN2033" s="105"/>
      <c r="KAO2033" s="105"/>
      <c r="KAP2033" s="105"/>
      <c r="KAQ2033" s="105"/>
      <c r="KAR2033" s="105"/>
      <c r="KAS2033" s="105"/>
      <c r="KAT2033" s="105"/>
      <c r="KAU2033" s="105"/>
      <c r="KAV2033" s="105"/>
      <c r="KAW2033" s="105"/>
      <c r="KAX2033" s="105"/>
      <c r="KAY2033" s="105"/>
      <c r="KAZ2033" s="105"/>
      <c r="KBA2033" s="105"/>
      <c r="KBB2033" s="105"/>
      <c r="KBC2033" s="105"/>
      <c r="KBD2033" s="105"/>
      <c r="KBE2033" s="105"/>
      <c r="KBF2033" s="105"/>
      <c r="KBG2033" s="105"/>
      <c r="KBH2033" s="105"/>
      <c r="KBI2033" s="105"/>
      <c r="KBJ2033" s="105"/>
      <c r="KBK2033" s="105"/>
      <c r="KBL2033" s="105"/>
      <c r="KBM2033" s="105"/>
      <c r="KBN2033" s="105"/>
      <c r="KBO2033" s="105"/>
      <c r="KBP2033" s="105"/>
      <c r="KBQ2033" s="105"/>
      <c r="KBR2033" s="105"/>
      <c r="KBS2033" s="105"/>
      <c r="KBT2033" s="105"/>
      <c r="KBU2033" s="105"/>
      <c r="KBV2033" s="105"/>
      <c r="KBW2033" s="105"/>
      <c r="KBX2033" s="105"/>
      <c r="KBY2033" s="105"/>
      <c r="KBZ2033" s="105"/>
      <c r="KCA2033" s="105"/>
      <c r="KCB2033" s="105"/>
      <c r="KCC2033" s="105"/>
      <c r="KCD2033" s="105"/>
      <c r="KCE2033" s="105"/>
      <c r="KCF2033" s="105"/>
      <c r="KCG2033" s="105"/>
      <c r="KCH2033" s="105"/>
      <c r="KCI2033" s="105"/>
      <c r="KCJ2033" s="105"/>
      <c r="KCK2033" s="105"/>
      <c r="KCL2033" s="105"/>
      <c r="KCM2033" s="105"/>
      <c r="KCN2033" s="105"/>
      <c r="KCO2033" s="105"/>
      <c r="KCP2033" s="105"/>
      <c r="KCQ2033" s="105"/>
      <c r="KCR2033" s="105"/>
      <c r="KCS2033" s="105"/>
      <c r="KCT2033" s="105"/>
      <c r="KCU2033" s="105"/>
      <c r="KCV2033" s="105"/>
      <c r="KCW2033" s="105"/>
      <c r="KCX2033" s="105"/>
      <c r="KCY2033" s="105"/>
      <c r="KCZ2033" s="105"/>
      <c r="KDA2033" s="105"/>
      <c r="KDB2033" s="105"/>
      <c r="KDC2033" s="105"/>
      <c r="KDD2033" s="105"/>
      <c r="KDE2033" s="105"/>
      <c r="KDF2033" s="105"/>
      <c r="KDG2033" s="105"/>
      <c r="KDH2033" s="105"/>
      <c r="KDI2033" s="105"/>
      <c r="KDJ2033" s="105"/>
      <c r="KDK2033" s="105"/>
      <c r="KDL2033" s="105"/>
      <c r="KDM2033" s="105"/>
      <c r="KDN2033" s="105"/>
      <c r="KDO2033" s="105"/>
      <c r="KDP2033" s="105"/>
      <c r="KDQ2033" s="105"/>
      <c r="KDR2033" s="105"/>
      <c r="KDS2033" s="105"/>
      <c r="KDT2033" s="105"/>
      <c r="KDU2033" s="105"/>
      <c r="KDV2033" s="105"/>
      <c r="KDW2033" s="105"/>
      <c r="KDX2033" s="105"/>
      <c r="KDY2033" s="105"/>
      <c r="KDZ2033" s="105"/>
      <c r="KEA2033" s="105"/>
      <c r="KEB2033" s="105"/>
      <c r="KEC2033" s="105"/>
      <c r="KED2033" s="105"/>
      <c r="KEE2033" s="105"/>
      <c r="KEF2033" s="105"/>
      <c r="KEG2033" s="105"/>
      <c r="KEH2033" s="105"/>
      <c r="KEI2033" s="105"/>
      <c r="KEJ2033" s="105"/>
      <c r="KEK2033" s="105"/>
      <c r="KEL2033" s="105"/>
      <c r="KEM2033" s="105"/>
      <c r="KEN2033" s="105"/>
      <c r="KEO2033" s="105"/>
      <c r="KEP2033" s="105"/>
      <c r="KEQ2033" s="105"/>
      <c r="KER2033" s="105"/>
      <c r="KES2033" s="105"/>
      <c r="KET2033" s="105"/>
      <c r="KEU2033" s="105"/>
      <c r="KEV2033" s="105"/>
      <c r="KEW2033" s="105"/>
      <c r="KEX2033" s="105"/>
      <c r="KEY2033" s="105"/>
      <c r="KEZ2033" s="105"/>
      <c r="KFA2033" s="105"/>
      <c r="KFB2033" s="105"/>
      <c r="KFC2033" s="105"/>
      <c r="KFD2033" s="105"/>
      <c r="KFE2033" s="105"/>
      <c r="KFF2033" s="105"/>
      <c r="KFG2033" s="105"/>
      <c r="KFH2033" s="105"/>
      <c r="KFI2033" s="105"/>
      <c r="KFJ2033" s="105"/>
      <c r="KFK2033" s="105"/>
      <c r="KFL2033" s="105"/>
      <c r="KFM2033" s="105"/>
      <c r="KFN2033" s="105"/>
      <c r="KFO2033" s="105"/>
      <c r="KFP2033" s="105"/>
      <c r="KFQ2033" s="105"/>
      <c r="KFR2033" s="105"/>
      <c r="KFS2033" s="105"/>
      <c r="KFT2033" s="105"/>
      <c r="KFU2033" s="105"/>
      <c r="KFV2033" s="105"/>
      <c r="KFW2033" s="105"/>
      <c r="KFX2033" s="105"/>
      <c r="KFY2033" s="105"/>
      <c r="KFZ2033" s="105"/>
      <c r="KGA2033" s="105"/>
      <c r="KGB2033" s="105"/>
      <c r="KGC2033" s="105"/>
      <c r="KGD2033" s="105"/>
      <c r="KGE2033" s="105"/>
      <c r="KGF2033" s="105"/>
      <c r="KGG2033" s="105"/>
      <c r="KGH2033" s="105"/>
      <c r="KGI2033" s="105"/>
      <c r="KGJ2033" s="105"/>
      <c r="KGK2033" s="105"/>
      <c r="KGL2033" s="105"/>
      <c r="KGM2033" s="105"/>
      <c r="KGN2033" s="105"/>
      <c r="KGO2033" s="105"/>
      <c r="KGP2033" s="105"/>
      <c r="KGQ2033" s="105"/>
      <c r="KGR2033" s="105"/>
      <c r="KGS2033" s="105"/>
      <c r="KGT2033" s="105"/>
      <c r="KGU2033" s="105"/>
      <c r="KGV2033" s="105"/>
      <c r="KGW2033" s="105"/>
      <c r="KGX2033" s="105"/>
      <c r="KGY2033" s="105"/>
      <c r="KGZ2033" s="105"/>
      <c r="KHA2033" s="105"/>
      <c r="KHB2033" s="105"/>
      <c r="KHC2033" s="105"/>
      <c r="KHD2033" s="105"/>
      <c r="KHE2033" s="105"/>
      <c r="KHF2033" s="105"/>
      <c r="KHG2033" s="105"/>
      <c r="KHH2033" s="105"/>
      <c r="KHI2033" s="105"/>
      <c r="KHJ2033" s="105"/>
      <c r="KHK2033" s="105"/>
      <c r="KHL2033" s="105"/>
      <c r="KHM2033" s="105"/>
      <c r="KHN2033" s="105"/>
      <c r="KHO2033" s="105"/>
      <c r="KHP2033" s="105"/>
      <c r="KHQ2033" s="105"/>
      <c r="KHR2033" s="105"/>
      <c r="KHS2033" s="105"/>
      <c r="KHT2033" s="105"/>
      <c r="KHU2033" s="105"/>
      <c r="KHV2033" s="105"/>
      <c r="KHW2033" s="105"/>
      <c r="KHX2033" s="105"/>
      <c r="KHY2033" s="105"/>
      <c r="KHZ2033" s="105"/>
      <c r="KIA2033" s="105"/>
      <c r="KIB2033" s="105"/>
      <c r="KIC2033" s="105"/>
      <c r="KID2033" s="105"/>
      <c r="KIE2033" s="105"/>
      <c r="KIF2033" s="105"/>
      <c r="KIG2033" s="105"/>
      <c r="KIH2033" s="105"/>
      <c r="KII2033" s="105"/>
      <c r="KIJ2033" s="105"/>
      <c r="KIK2033" s="105"/>
      <c r="KIL2033" s="105"/>
      <c r="KIM2033" s="105"/>
      <c r="KIN2033" s="105"/>
      <c r="KIO2033" s="105"/>
      <c r="KIP2033" s="105"/>
      <c r="KIQ2033" s="105"/>
      <c r="KIR2033" s="105"/>
      <c r="KIS2033" s="105"/>
      <c r="KIT2033" s="105"/>
      <c r="KIU2033" s="105"/>
      <c r="KIV2033" s="105"/>
      <c r="KIW2033" s="105"/>
      <c r="KIX2033" s="105"/>
      <c r="KIY2033" s="105"/>
      <c r="KIZ2033" s="105"/>
      <c r="KJA2033" s="105"/>
      <c r="KJB2033" s="105"/>
      <c r="KJC2033" s="105"/>
      <c r="KJD2033" s="105"/>
      <c r="KJE2033" s="105"/>
      <c r="KJF2033" s="105"/>
      <c r="KJG2033" s="105"/>
      <c r="KJH2033" s="105"/>
      <c r="KJI2033" s="105"/>
      <c r="KJJ2033" s="105"/>
      <c r="KJK2033" s="105"/>
      <c r="KJL2033" s="105"/>
      <c r="KJM2033" s="105"/>
      <c r="KJN2033" s="105"/>
      <c r="KJO2033" s="105"/>
      <c r="KJP2033" s="105"/>
      <c r="KJQ2033" s="105"/>
      <c r="KJR2033" s="105"/>
      <c r="KJS2033" s="105"/>
      <c r="KJT2033" s="105"/>
      <c r="KJU2033" s="105"/>
      <c r="KJV2033" s="105"/>
      <c r="KJW2033" s="105"/>
      <c r="KJX2033" s="105"/>
      <c r="KJY2033" s="105"/>
      <c r="KJZ2033" s="105"/>
      <c r="KKA2033" s="105"/>
      <c r="KKB2033" s="105"/>
      <c r="KKC2033" s="105"/>
      <c r="KKD2033" s="105"/>
      <c r="KKE2033" s="105"/>
      <c r="KKF2033" s="105"/>
      <c r="KKG2033" s="105"/>
      <c r="KKH2033" s="105"/>
      <c r="KKI2033" s="105"/>
      <c r="KKJ2033" s="105"/>
      <c r="KKK2033" s="105"/>
      <c r="KKL2033" s="105"/>
      <c r="KKM2033" s="105"/>
      <c r="KKN2033" s="105"/>
      <c r="KKO2033" s="105"/>
      <c r="KKP2033" s="105"/>
      <c r="KKQ2033" s="105"/>
      <c r="KKR2033" s="105"/>
      <c r="KKS2033" s="105"/>
      <c r="KKT2033" s="105"/>
      <c r="KKU2033" s="105"/>
      <c r="KKV2033" s="105"/>
      <c r="KKW2033" s="105"/>
      <c r="KKX2033" s="105"/>
      <c r="KKY2033" s="105"/>
      <c r="KKZ2033" s="105"/>
      <c r="KLA2033" s="105"/>
      <c r="KLB2033" s="105"/>
      <c r="KLC2033" s="105"/>
      <c r="KLD2033" s="105"/>
      <c r="KLE2033" s="105"/>
      <c r="KLF2033" s="105"/>
      <c r="KLG2033" s="105"/>
      <c r="KLH2033" s="105"/>
      <c r="KLI2033" s="105"/>
      <c r="KLJ2033" s="105"/>
      <c r="KLK2033" s="105"/>
      <c r="KLL2033" s="105"/>
      <c r="KLM2033" s="105"/>
      <c r="KLN2033" s="105"/>
      <c r="KLO2033" s="105"/>
      <c r="KLP2033" s="105"/>
      <c r="KLQ2033" s="105"/>
      <c r="KLR2033" s="105"/>
      <c r="KLS2033" s="105"/>
      <c r="KLT2033" s="105"/>
      <c r="KLU2033" s="105"/>
      <c r="KLV2033" s="105"/>
      <c r="KLW2033" s="105"/>
      <c r="KLX2033" s="105"/>
      <c r="KLY2033" s="105"/>
      <c r="KLZ2033" s="105"/>
      <c r="KMA2033" s="105"/>
      <c r="KMB2033" s="105"/>
      <c r="KMC2033" s="105"/>
      <c r="KMD2033" s="105"/>
      <c r="KME2033" s="105"/>
      <c r="KMF2033" s="105"/>
      <c r="KMG2033" s="105"/>
      <c r="KMH2033" s="105"/>
      <c r="KMI2033" s="105"/>
      <c r="KMJ2033" s="105"/>
      <c r="KMK2033" s="105"/>
      <c r="KML2033" s="105"/>
      <c r="KMM2033" s="105"/>
      <c r="KMN2033" s="105"/>
      <c r="KMO2033" s="105"/>
      <c r="KMP2033" s="105"/>
      <c r="KMQ2033" s="105"/>
      <c r="KMR2033" s="105"/>
      <c r="KMS2033" s="105"/>
      <c r="KMT2033" s="105"/>
      <c r="KMU2033" s="105"/>
      <c r="KMV2033" s="105"/>
      <c r="KMW2033" s="105"/>
      <c r="KMX2033" s="105"/>
      <c r="KMY2033" s="105"/>
      <c r="KMZ2033" s="105"/>
      <c r="KNA2033" s="105"/>
      <c r="KNB2033" s="105"/>
      <c r="KNC2033" s="105"/>
      <c r="KND2033" s="105"/>
      <c r="KNE2033" s="105"/>
      <c r="KNF2033" s="105"/>
      <c r="KNG2033" s="105"/>
      <c r="KNH2033" s="105"/>
      <c r="KNI2033" s="105"/>
      <c r="KNJ2033" s="105"/>
      <c r="KNK2033" s="105"/>
      <c r="KNL2033" s="105"/>
      <c r="KNM2033" s="105"/>
      <c r="KNN2033" s="105"/>
      <c r="KNO2033" s="105"/>
      <c r="KNP2033" s="105"/>
      <c r="KNQ2033" s="105"/>
      <c r="KNR2033" s="105"/>
      <c r="KNS2033" s="105"/>
      <c r="KNT2033" s="105"/>
      <c r="KNU2033" s="105"/>
      <c r="KNV2033" s="105"/>
      <c r="KNW2033" s="105"/>
      <c r="KNX2033" s="105"/>
      <c r="KNY2033" s="105"/>
      <c r="KNZ2033" s="105"/>
      <c r="KOA2033" s="105"/>
      <c r="KOB2033" s="105"/>
      <c r="KOC2033" s="105"/>
      <c r="KOD2033" s="105"/>
      <c r="KOE2033" s="105"/>
      <c r="KOF2033" s="105"/>
      <c r="KOG2033" s="105"/>
      <c r="KOH2033" s="105"/>
      <c r="KOI2033" s="105"/>
      <c r="KOJ2033" s="105"/>
      <c r="KOK2033" s="105"/>
      <c r="KOL2033" s="105"/>
      <c r="KOM2033" s="105"/>
      <c r="KON2033" s="105"/>
      <c r="KOO2033" s="105"/>
      <c r="KOP2033" s="105"/>
      <c r="KOQ2033" s="105"/>
      <c r="KOR2033" s="105"/>
      <c r="KOS2033" s="105"/>
      <c r="KOT2033" s="105"/>
      <c r="KOU2033" s="105"/>
      <c r="KOV2033" s="105"/>
      <c r="KOW2033" s="105"/>
      <c r="KOX2033" s="105"/>
      <c r="KOY2033" s="105"/>
      <c r="KOZ2033" s="105"/>
      <c r="KPA2033" s="105"/>
      <c r="KPB2033" s="105"/>
      <c r="KPC2033" s="105"/>
      <c r="KPD2033" s="105"/>
      <c r="KPE2033" s="105"/>
      <c r="KPF2033" s="105"/>
      <c r="KPG2033" s="105"/>
      <c r="KPH2033" s="105"/>
      <c r="KPI2033" s="105"/>
      <c r="KPJ2033" s="105"/>
      <c r="KPK2033" s="105"/>
      <c r="KPL2033" s="105"/>
      <c r="KPM2033" s="105"/>
      <c r="KPN2033" s="105"/>
      <c r="KPO2033" s="105"/>
      <c r="KPP2033" s="105"/>
      <c r="KPQ2033" s="105"/>
      <c r="KPR2033" s="105"/>
      <c r="KPS2033" s="105"/>
      <c r="KPT2033" s="105"/>
      <c r="KPU2033" s="105"/>
      <c r="KPV2033" s="105"/>
      <c r="KPW2033" s="105"/>
      <c r="KPX2033" s="105"/>
      <c r="KPY2033" s="105"/>
      <c r="KPZ2033" s="105"/>
      <c r="KQA2033" s="105"/>
      <c r="KQB2033" s="105"/>
      <c r="KQC2033" s="105"/>
      <c r="KQD2033" s="105"/>
      <c r="KQE2033" s="105"/>
      <c r="KQF2033" s="105"/>
      <c r="KQG2033" s="105"/>
      <c r="KQH2033" s="105"/>
      <c r="KQI2033" s="105"/>
      <c r="KQJ2033" s="105"/>
      <c r="KQK2033" s="105"/>
      <c r="KQL2033" s="105"/>
      <c r="KQM2033" s="105"/>
      <c r="KQN2033" s="105"/>
      <c r="KQO2033" s="105"/>
      <c r="KQP2033" s="105"/>
      <c r="KQQ2033" s="105"/>
      <c r="KQR2033" s="105"/>
      <c r="KQS2033" s="105"/>
      <c r="KQT2033" s="105"/>
      <c r="KQU2033" s="105"/>
      <c r="KQV2033" s="105"/>
      <c r="KQW2033" s="105"/>
      <c r="KQX2033" s="105"/>
      <c r="KQY2033" s="105"/>
      <c r="KQZ2033" s="105"/>
      <c r="KRA2033" s="105"/>
      <c r="KRB2033" s="105"/>
      <c r="KRC2033" s="105"/>
      <c r="KRD2033" s="105"/>
      <c r="KRE2033" s="105"/>
      <c r="KRF2033" s="105"/>
      <c r="KRG2033" s="105"/>
      <c r="KRH2033" s="105"/>
      <c r="KRI2033" s="105"/>
      <c r="KRJ2033" s="105"/>
      <c r="KRK2033" s="105"/>
      <c r="KRL2033" s="105"/>
      <c r="KRM2033" s="105"/>
      <c r="KRN2033" s="105"/>
      <c r="KRO2033" s="105"/>
      <c r="KRP2033" s="105"/>
      <c r="KRQ2033" s="105"/>
      <c r="KRR2033" s="105"/>
      <c r="KRS2033" s="105"/>
      <c r="KRT2033" s="105"/>
      <c r="KRU2033" s="105"/>
      <c r="KRV2033" s="105"/>
      <c r="KRW2033" s="105"/>
      <c r="KRX2033" s="105"/>
      <c r="KRY2033" s="105"/>
      <c r="KRZ2033" s="105"/>
      <c r="KSA2033" s="105"/>
      <c r="KSB2033" s="105"/>
      <c r="KSC2033" s="105"/>
      <c r="KSD2033" s="105"/>
      <c r="KSE2033" s="105"/>
      <c r="KSF2033" s="105"/>
      <c r="KSG2033" s="105"/>
      <c r="KSH2033" s="105"/>
      <c r="KSI2033" s="105"/>
      <c r="KSJ2033" s="105"/>
      <c r="KSK2033" s="105"/>
      <c r="KSL2033" s="105"/>
      <c r="KSM2033" s="105"/>
      <c r="KSN2033" s="105"/>
      <c r="KSO2033" s="105"/>
      <c r="KSP2033" s="105"/>
      <c r="KSQ2033" s="105"/>
      <c r="KSR2033" s="105"/>
      <c r="KSS2033" s="105"/>
      <c r="KST2033" s="105"/>
      <c r="KSU2033" s="105"/>
      <c r="KSV2033" s="105"/>
      <c r="KSW2033" s="105"/>
      <c r="KSX2033" s="105"/>
      <c r="KSY2033" s="105"/>
      <c r="KSZ2033" s="105"/>
      <c r="KTA2033" s="105"/>
      <c r="KTB2033" s="105"/>
      <c r="KTC2033" s="105"/>
      <c r="KTD2033" s="105"/>
      <c r="KTE2033" s="105"/>
      <c r="KTF2033" s="105"/>
      <c r="KTG2033" s="105"/>
      <c r="KTH2033" s="105"/>
      <c r="KTI2033" s="105"/>
      <c r="KTJ2033" s="105"/>
      <c r="KTK2033" s="105"/>
      <c r="KTL2033" s="105"/>
      <c r="KTM2033" s="105"/>
      <c r="KTN2033" s="105"/>
      <c r="KTO2033" s="105"/>
      <c r="KTP2033" s="105"/>
      <c r="KTQ2033" s="105"/>
      <c r="KTR2033" s="105"/>
      <c r="KTS2033" s="105"/>
      <c r="KTT2033" s="105"/>
      <c r="KTU2033" s="105"/>
      <c r="KTV2033" s="105"/>
      <c r="KTW2033" s="105"/>
      <c r="KTX2033" s="105"/>
      <c r="KTY2033" s="105"/>
      <c r="KTZ2033" s="105"/>
      <c r="KUA2033" s="105"/>
      <c r="KUB2033" s="105"/>
      <c r="KUC2033" s="105"/>
      <c r="KUD2033" s="105"/>
      <c r="KUE2033" s="105"/>
      <c r="KUF2033" s="105"/>
      <c r="KUG2033" s="105"/>
      <c r="KUH2033" s="105"/>
      <c r="KUI2033" s="105"/>
      <c r="KUJ2033" s="105"/>
      <c r="KUK2033" s="105"/>
      <c r="KUL2033" s="105"/>
      <c r="KUM2033" s="105"/>
      <c r="KUN2033" s="105"/>
      <c r="KUO2033" s="105"/>
      <c r="KUP2033" s="105"/>
      <c r="KUQ2033" s="105"/>
      <c r="KUR2033" s="105"/>
      <c r="KUS2033" s="105"/>
      <c r="KUT2033" s="105"/>
      <c r="KUU2033" s="105"/>
      <c r="KUV2033" s="105"/>
      <c r="KUW2033" s="105"/>
      <c r="KUX2033" s="105"/>
      <c r="KUY2033" s="105"/>
      <c r="KUZ2033" s="105"/>
      <c r="KVA2033" s="105"/>
      <c r="KVB2033" s="105"/>
      <c r="KVC2033" s="105"/>
      <c r="KVD2033" s="105"/>
      <c r="KVE2033" s="105"/>
      <c r="KVF2033" s="105"/>
      <c r="KVG2033" s="105"/>
      <c r="KVH2033" s="105"/>
      <c r="KVI2033" s="105"/>
      <c r="KVJ2033" s="105"/>
      <c r="KVK2033" s="105"/>
      <c r="KVL2033" s="105"/>
      <c r="KVM2033" s="105"/>
      <c r="KVN2033" s="105"/>
      <c r="KVO2033" s="105"/>
      <c r="KVP2033" s="105"/>
      <c r="KVQ2033" s="105"/>
      <c r="KVR2033" s="105"/>
      <c r="KVS2033" s="105"/>
      <c r="KVT2033" s="105"/>
      <c r="KVU2033" s="105"/>
      <c r="KVV2033" s="105"/>
      <c r="KVW2033" s="105"/>
      <c r="KVX2033" s="105"/>
      <c r="KVY2033" s="105"/>
      <c r="KVZ2033" s="105"/>
      <c r="KWA2033" s="105"/>
      <c r="KWB2033" s="105"/>
      <c r="KWC2033" s="105"/>
      <c r="KWD2033" s="105"/>
      <c r="KWE2033" s="105"/>
      <c r="KWF2033" s="105"/>
      <c r="KWG2033" s="105"/>
      <c r="KWH2033" s="105"/>
      <c r="KWI2033" s="105"/>
      <c r="KWJ2033" s="105"/>
      <c r="KWK2033" s="105"/>
      <c r="KWL2033" s="105"/>
      <c r="KWM2033" s="105"/>
      <c r="KWN2033" s="105"/>
      <c r="KWO2033" s="105"/>
      <c r="KWP2033" s="105"/>
      <c r="KWQ2033" s="105"/>
      <c r="KWR2033" s="105"/>
      <c r="KWS2033" s="105"/>
      <c r="KWT2033" s="105"/>
      <c r="KWU2033" s="105"/>
      <c r="KWV2033" s="105"/>
      <c r="KWW2033" s="105"/>
      <c r="KWX2033" s="105"/>
      <c r="KWY2033" s="105"/>
      <c r="KWZ2033" s="105"/>
      <c r="KXA2033" s="105"/>
      <c r="KXB2033" s="105"/>
      <c r="KXC2033" s="105"/>
      <c r="KXD2033" s="105"/>
      <c r="KXE2033" s="105"/>
      <c r="KXF2033" s="105"/>
      <c r="KXG2033" s="105"/>
      <c r="KXH2033" s="105"/>
      <c r="KXI2033" s="105"/>
      <c r="KXJ2033" s="105"/>
      <c r="KXK2033" s="105"/>
      <c r="KXL2033" s="105"/>
      <c r="KXM2033" s="105"/>
      <c r="KXN2033" s="105"/>
      <c r="KXO2033" s="105"/>
      <c r="KXP2033" s="105"/>
      <c r="KXQ2033" s="105"/>
      <c r="KXR2033" s="105"/>
      <c r="KXS2033" s="105"/>
      <c r="KXT2033" s="105"/>
      <c r="KXU2033" s="105"/>
      <c r="KXV2033" s="105"/>
      <c r="KXW2033" s="105"/>
      <c r="KXX2033" s="105"/>
      <c r="KXY2033" s="105"/>
      <c r="KXZ2033" s="105"/>
      <c r="KYA2033" s="105"/>
      <c r="KYB2033" s="105"/>
      <c r="KYC2033" s="105"/>
      <c r="KYD2033" s="105"/>
      <c r="KYE2033" s="105"/>
      <c r="KYF2033" s="105"/>
      <c r="KYG2033" s="105"/>
      <c r="KYH2033" s="105"/>
      <c r="KYI2033" s="105"/>
      <c r="KYJ2033" s="105"/>
      <c r="KYK2033" s="105"/>
      <c r="KYL2033" s="105"/>
      <c r="KYM2033" s="105"/>
      <c r="KYN2033" s="105"/>
      <c r="KYO2033" s="105"/>
      <c r="KYP2033" s="105"/>
      <c r="KYQ2033" s="105"/>
      <c r="KYR2033" s="105"/>
      <c r="KYS2033" s="105"/>
      <c r="KYT2033" s="105"/>
      <c r="KYU2033" s="105"/>
      <c r="KYV2033" s="105"/>
      <c r="KYW2033" s="105"/>
      <c r="KYX2033" s="105"/>
      <c r="KYY2033" s="105"/>
      <c r="KYZ2033" s="105"/>
      <c r="KZA2033" s="105"/>
      <c r="KZB2033" s="105"/>
      <c r="KZC2033" s="105"/>
      <c r="KZD2033" s="105"/>
      <c r="KZE2033" s="105"/>
      <c r="KZF2033" s="105"/>
      <c r="KZG2033" s="105"/>
      <c r="KZH2033" s="105"/>
      <c r="KZI2033" s="105"/>
      <c r="KZJ2033" s="105"/>
      <c r="KZK2033" s="105"/>
      <c r="KZL2033" s="105"/>
      <c r="KZM2033" s="105"/>
      <c r="KZN2033" s="105"/>
      <c r="KZO2033" s="105"/>
      <c r="KZP2033" s="105"/>
      <c r="KZQ2033" s="105"/>
      <c r="KZR2033" s="105"/>
      <c r="KZS2033" s="105"/>
      <c r="KZT2033" s="105"/>
      <c r="KZU2033" s="105"/>
      <c r="KZV2033" s="105"/>
      <c r="KZW2033" s="105"/>
      <c r="KZX2033" s="105"/>
      <c r="KZY2033" s="105"/>
      <c r="KZZ2033" s="105"/>
      <c r="LAA2033" s="105"/>
      <c r="LAB2033" s="105"/>
      <c r="LAC2033" s="105"/>
      <c r="LAD2033" s="105"/>
      <c r="LAE2033" s="105"/>
      <c r="LAF2033" s="105"/>
      <c r="LAG2033" s="105"/>
      <c r="LAH2033" s="105"/>
      <c r="LAI2033" s="105"/>
      <c r="LAJ2033" s="105"/>
      <c r="LAK2033" s="105"/>
      <c r="LAL2033" s="105"/>
      <c r="LAM2033" s="105"/>
      <c r="LAN2033" s="105"/>
      <c r="LAO2033" s="105"/>
      <c r="LAP2033" s="105"/>
      <c r="LAQ2033" s="105"/>
      <c r="LAR2033" s="105"/>
      <c r="LAS2033" s="105"/>
      <c r="LAT2033" s="105"/>
      <c r="LAU2033" s="105"/>
      <c r="LAV2033" s="105"/>
      <c r="LAW2033" s="105"/>
      <c r="LAX2033" s="105"/>
      <c r="LAY2033" s="105"/>
      <c r="LAZ2033" s="105"/>
      <c r="LBA2033" s="105"/>
      <c r="LBB2033" s="105"/>
      <c r="LBC2033" s="105"/>
      <c r="LBD2033" s="105"/>
      <c r="LBE2033" s="105"/>
      <c r="LBF2033" s="105"/>
      <c r="LBG2033" s="105"/>
      <c r="LBH2033" s="105"/>
      <c r="LBI2033" s="105"/>
      <c r="LBJ2033" s="105"/>
      <c r="LBK2033" s="105"/>
      <c r="LBL2033" s="105"/>
      <c r="LBM2033" s="105"/>
      <c r="LBN2033" s="105"/>
      <c r="LBO2033" s="105"/>
      <c r="LBP2033" s="105"/>
      <c r="LBQ2033" s="105"/>
      <c r="LBR2033" s="105"/>
      <c r="LBS2033" s="105"/>
      <c r="LBT2033" s="105"/>
      <c r="LBU2033" s="105"/>
      <c r="LBV2033" s="105"/>
      <c r="LBW2033" s="105"/>
      <c r="LBX2033" s="105"/>
      <c r="LBY2033" s="105"/>
      <c r="LBZ2033" s="105"/>
      <c r="LCA2033" s="105"/>
      <c r="LCB2033" s="105"/>
      <c r="LCC2033" s="105"/>
      <c r="LCD2033" s="105"/>
      <c r="LCE2033" s="105"/>
      <c r="LCF2033" s="105"/>
      <c r="LCG2033" s="105"/>
      <c r="LCH2033" s="105"/>
      <c r="LCI2033" s="105"/>
      <c r="LCJ2033" s="105"/>
      <c r="LCK2033" s="105"/>
      <c r="LCL2033" s="105"/>
      <c r="LCM2033" s="105"/>
      <c r="LCN2033" s="105"/>
      <c r="LCO2033" s="105"/>
      <c r="LCP2033" s="105"/>
      <c r="LCQ2033" s="105"/>
      <c r="LCR2033" s="105"/>
      <c r="LCS2033" s="105"/>
      <c r="LCT2033" s="105"/>
      <c r="LCU2033" s="105"/>
      <c r="LCV2033" s="105"/>
      <c r="LCW2033" s="105"/>
      <c r="LCX2033" s="105"/>
      <c r="LCY2033" s="105"/>
      <c r="LCZ2033" s="105"/>
      <c r="LDA2033" s="105"/>
      <c r="LDB2033" s="105"/>
      <c r="LDC2033" s="105"/>
      <c r="LDD2033" s="105"/>
      <c r="LDE2033" s="105"/>
      <c r="LDF2033" s="105"/>
      <c r="LDG2033" s="105"/>
      <c r="LDH2033" s="105"/>
      <c r="LDI2033" s="105"/>
      <c r="LDJ2033" s="105"/>
      <c r="LDK2033" s="105"/>
      <c r="LDL2033" s="105"/>
      <c r="LDM2033" s="105"/>
      <c r="LDN2033" s="105"/>
      <c r="LDO2033" s="105"/>
      <c r="LDP2033" s="105"/>
      <c r="LDQ2033" s="105"/>
      <c r="LDR2033" s="105"/>
      <c r="LDS2033" s="105"/>
      <c r="LDT2033" s="105"/>
      <c r="LDU2033" s="105"/>
      <c r="LDV2033" s="105"/>
      <c r="LDW2033" s="105"/>
      <c r="LDX2033" s="105"/>
      <c r="LDY2033" s="105"/>
      <c r="LDZ2033" s="105"/>
      <c r="LEA2033" s="105"/>
      <c r="LEB2033" s="105"/>
      <c r="LEC2033" s="105"/>
      <c r="LED2033" s="105"/>
      <c r="LEE2033" s="105"/>
      <c r="LEF2033" s="105"/>
      <c r="LEG2033" s="105"/>
      <c r="LEH2033" s="105"/>
      <c r="LEI2033" s="105"/>
      <c r="LEJ2033" s="105"/>
      <c r="LEK2033" s="105"/>
      <c r="LEL2033" s="105"/>
      <c r="LEM2033" s="105"/>
      <c r="LEN2033" s="105"/>
      <c r="LEO2033" s="105"/>
      <c r="LEP2033" s="105"/>
      <c r="LEQ2033" s="105"/>
      <c r="LER2033" s="105"/>
      <c r="LES2033" s="105"/>
      <c r="LET2033" s="105"/>
      <c r="LEU2033" s="105"/>
      <c r="LEV2033" s="105"/>
      <c r="LEW2033" s="105"/>
      <c r="LEX2033" s="105"/>
      <c r="LEY2033" s="105"/>
      <c r="LEZ2033" s="105"/>
      <c r="LFA2033" s="105"/>
      <c r="LFB2033" s="105"/>
      <c r="LFC2033" s="105"/>
      <c r="LFD2033" s="105"/>
      <c r="LFE2033" s="105"/>
      <c r="LFF2033" s="105"/>
      <c r="LFG2033" s="105"/>
      <c r="LFH2033" s="105"/>
      <c r="LFI2033" s="105"/>
      <c r="LFJ2033" s="105"/>
      <c r="LFK2033" s="105"/>
      <c r="LFL2033" s="105"/>
      <c r="LFM2033" s="105"/>
      <c r="LFN2033" s="105"/>
      <c r="LFO2033" s="105"/>
      <c r="LFP2033" s="105"/>
      <c r="LFQ2033" s="105"/>
      <c r="LFR2033" s="105"/>
      <c r="LFS2033" s="105"/>
      <c r="LFT2033" s="105"/>
      <c r="LFU2033" s="105"/>
      <c r="LFV2033" s="105"/>
      <c r="LFW2033" s="105"/>
      <c r="LFX2033" s="105"/>
      <c r="LFY2033" s="105"/>
      <c r="LFZ2033" s="105"/>
      <c r="LGA2033" s="105"/>
      <c r="LGB2033" s="105"/>
      <c r="LGC2033" s="105"/>
      <c r="LGD2033" s="105"/>
      <c r="LGE2033" s="105"/>
      <c r="LGF2033" s="105"/>
      <c r="LGG2033" s="105"/>
      <c r="LGH2033" s="105"/>
      <c r="LGI2033" s="105"/>
      <c r="LGJ2033" s="105"/>
      <c r="LGK2033" s="105"/>
      <c r="LGL2033" s="105"/>
      <c r="LGM2033" s="105"/>
      <c r="LGN2033" s="105"/>
      <c r="LGO2033" s="105"/>
      <c r="LGP2033" s="105"/>
      <c r="LGQ2033" s="105"/>
      <c r="LGR2033" s="105"/>
      <c r="LGS2033" s="105"/>
      <c r="LGT2033" s="105"/>
      <c r="LGU2033" s="105"/>
      <c r="LGV2033" s="105"/>
      <c r="LGW2033" s="105"/>
      <c r="LGX2033" s="105"/>
      <c r="LGY2033" s="105"/>
      <c r="LGZ2033" s="105"/>
      <c r="LHA2033" s="105"/>
      <c r="LHB2033" s="105"/>
      <c r="LHC2033" s="105"/>
      <c r="LHD2033" s="105"/>
      <c r="LHE2033" s="105"/>
      <c r="LHF2033" s="105"/>
      <c r="LHG2033" s="105"/>
      <c r="LHH2033" s="105"/>
      <c r="LHI2033" s="105"/>
      <c r="LHJ2033" s="105"/>
      <c r="LHK2033" s="105"/>
      <c r="LHL2033" s="105"/>
      <c r="LHM2033" s="105"/>
      <c r="LHN2033" s="105"/>
      <c r="LHO2033" s="105"/>
      <c r="LHP2033" s="105"/>
      <c r="LHQ2033" s="105"/>
      <c r="LHR2033" s="105"/>
      <c r="LHS2033" s="105"/>
      <c r="LHT2033" s="105"/>
      <c r="LHU2033" s="105"/>
      <c r="LHV2033" s="105"/>
      <c r="LHW2033" s="105"/>
      <c r="LHX2033" s="105"/>
      <c r="LHY2033" s="105"/>
      <c r="LHZ2033" s="105"/>
      <c r="LIA2033" s="105"/>
      <c r="LIB2033" s="105"/>
      <c r="LIC2033" s="105"/>
      <c r="LID2033" s="105"/>
      <c r="LIE2033" s="105"/>
      <c r="LIF2033" s="105"/>
      <c r="LIG2033" s="105"/>
      <c r="LIH2033" s="105"/>
      <c r="LII2033" s="105"/>
      <c r="LIJ2033" s="105"/>
      <c r="LIK2033" s="105"/>
      <c r="LIL2033" s="105"/>
      <c r="LIM2033" s="105"/>
      <c r="LIN2033" s="105"/>
      <c r="LIO2033" s="105"/>
      <c r="LIP2033" s="105"/>
      <c r="LIQ2033" s="105"/>
      <c r="LIR2033" s="105"/>
      <c r="LIS2033" s="105"/>
      <c r="LIT2033" s="105"/>
      <c r="LIU2033" s="105"/>
      <c r="LIV2033" s="105"/>
      <c r="LIW2033" s="105"/>
      <c r="LIX2033" s="105"/>
      <c r="LIY2033" s="105"/>
      <c r="LIZ2033" s="105"/>
      <c r="LJA2033" s="105"/>
      <c r="LJB2033" s="105"/>
      <c r="LJC2033" s="105"/>
      <c r="LJD2033" s="105"/>
      <c r="LJE2033" s="105"/>
      <c r="LJF2033" s="105"/>
      <c r="LJG2033" s="105"/>
      <c r="LJH2033" s="105"/>
      <c r="LJI2033" s="105"/>
      <c r="LJJ2033" s="105"/>
      <c r="LJK2033" s="105"/>
      <c r="LJL2033" s="105"/>
      <c r="LJM2033" s="105"/>
      <c r="LJN2033" s="105"/>
      <c r="LJO2033" s="105"/>
      <c r="LJP2033" s="105"/>
      <c r="LJQ2033" s="105"/>
      <c r="LJR2033" s="105"/>
      <c r="LJS2033" s="105"/>
      <c r="LJT2033" s="105"/>
      <c r="LJU2033" s="105"/>
      <c r="LJV2033" s="105"/>
      <c r="LJW2033" s="105"/>
      <c r="LJX2033" s="105"/>
      <c r="LJY2033" s="105"/>
      <c r="LJZ2033" s="105"/>
      <c r="LKA2033" s="105"/>
      <c r="LKB2033" s="105"/>
      <c r="LKC2033" s="105"/>
      <c r="LKD2033" s="105"/>
      <c r="LKE2033" s="105"/>
      <c r="LKF2033" s="105"/>
      <c r="LKG2033" s="105"/>
      <c r="LKH2033" s="105"/>
      <c r="LKI2033" s="105"/>
      <c r="LKJ2033" s="105"/>
      <c r="LKK2033" s="105"/>
      <c r="LKL2033" s="105"/>
      <c r="LKM2033" s="105"/>
      <c r="LKN2033" s="105"/>
      <c r="LKO2033" s="105"/>
      <c r="LKP2033" s="105"/>
      <c r="LKQ2033" s="105"/>
      <c r="LKR2033" s="105"/>
      <c r="LKS2033" s="105"/>
      <c r="LKT2033" s="105"/>
      <c r="LKU2033" s="105"/>
      <c r="LKV2033" s="105"/>
      <c r="LKW2033" s="105"/>
      <c r="LKX2033" s="105"/>
      <c r="LKY2033" s="105"/>
      <c r="LKZ2033" s="105"/>
      <c r="LLA2033" s="105"/>
      <c r="LLB2033" s="105"/>
      <c r="LLC2033" s="105"/>
      <c r="LLD2033" s="105"/>
      <c r="LLE2033" s="105"/>
      <c r="LLF2033" s="105"/>
      <c r="LLG2033" s="105"/>
      <c r="LLH2033" s="105"/>
      <c r="LLI2033" s="105"/>
      <c r="LLJ2033" s="105"/>
      <c r="LLK2033" s="105"/>
      <c r="LLL2033" s="105"/>
      <c r="LLM2033" s="105"/>
      <c r="LLN2033" s="105"/>
      <c r="LLO2033" s="105"/>
      <c r="LLP2033" s="105"/>
      <c r="LLQ2033" s="105"/>
      <c r="LLR2033" s="105"/>
      <c r="LLS2033" s="105"/>
      <c r="LLT2033" s="105"/>
      <c r="LLU2033" s="105"/>
      <c r="LLV2033" s="105"/>
      <c r="LLW2033" s="105"/>
      <c r="LLX2033" s="105"/>
      <c r="LLY2033" s="105"/>
      <c r="LLZ2033" s="105"/>
      <c r="LMA2033" s="105"/>
      <c r="LMB2033" s="105"/>
      <c r="LMC2033" s="105"/>
      <c r="LMD2033" s="105"/>
      <c r="LME2033" s="105"/>
      <c r="LMF2033" s="105"/>
      <c r="LMG2033" s="105"/>
      <c r="LMH2033" s="105"/>
      <c r="LMI2033" s="105"/>
      <c r="LMJ2033" s="105"/>
      <c r="LMK2033" s="105"/>
      <c r="LML2033" s="105"/>
      <c r="LMM2033" s="105"/>
      <c r="LMN2033" s="105"/>
      <c r="LMO2033" s="105"/>
      <c r="LMP2033" s="105"/>
      <c r="LMQ2033" s="105"/>
      <c r="LMR2033" s="105"/>
      <c r="LMS2033" s="105"/>
      <c r="LMT2033" s="105"/>
      <c r="LMU2033" s="105"/>
      <c r="LMV2033" s="105"/>
      <c r="LMW2033" s="105"/>
      <c r="LMX2033" s="105"/>
      <c r="LMY2033" s="105"/>
      <c r="LMZ2033" s="105"/>
      <c r="LNA2033" s="105"/>
      <c r="LNB2033" s="105"/>
      <c r="LNC2033" s="105"/>
      <c r="LND2033" s="105"/>
      <c r="LNE2033" s="105"/>
      <c r="LNF2033" s="105"/>
      <c r="LNG2033" s="105"/>
      <c r="LNH2033" s="105"/>
      <c r="LNI2033" s="105"/>
      <c r="LNJ2033" s="105"/>
      <c r="LNK2033" s="105"/>
      <c r="LNL2033" s="105"/>
      <c r="LNM2033" s="105"/>
      <c r="LNN2033" s="105"/>
      <c r="LNO2033" s="105"/>
      <c r="LNP2033" s="105"/>
      <c r="LNQ2033" s="105"/>
      <c r="LNR2033" s="105"/>
      <c r="LNS2033" s="105"/>
      <c r="LNT2033" s="105"/>
      <c r="LNU2033" s="105"/>
      <c r="LNV2033" s="105"/>
      <c r="LNW2033" s="105"/>
      <c r="LNX2033" s="105"/>
      <c r="LNY2033" s="105"/>
      <c r="LNZ2033" s="105"/>
      <c r="LOA2033" s="105"/>
      <c r="LOB2033" s="105"/>
      <c r="LOC2033" s="105"/>
      <c r="LOD2033" s="105"/>
      <c r="LOE2033" s="105"/>
      <c r="LOF2033" s="105"/>
      <c r="LOG2033" s="105"/>
      <c r="LOH2033" s="105"/>
      <c r="LOI2033" s="105"/>
      <c r="LOJ2033" s="105"/>
      <c r="LOK2033" s="105"/>
      <c r="LOL2033" s="105"/>
      <c r="LOM2033" s="105"/>
      <c r="LON2033" s="105"/>
      <c r="LOO2033" s="105"/>
      <c r="LOP2033" s="105"/>
      <c r="LOQ2033" s="105"/>
      <c r="LOR2033" s="105"/>
      <c r="LOS2033" s="105"/>
      <c r="LOT2033" s="105"/>
      <c r="LOU2033" s="105"/>
      <c r="LOV2033" s="105"/>
      <c r="LOW2033" s="105"/>
      <c r="LOX2033" s="105"/>
      <c r="LOY2033" s="105"/>
      <c r="LOZ2033" s="105"/>
      <c r="LPA2033" s="105"/>
      <c r="LPB2033" s="105"/>
      <c r="LPC2033" s="105"/>
      <c r="LPD2033" s="105"/>
      <c r="LPE2033" s="105"/>
      <c r="LPF2033" s="105"/>
      <c r="LPG2033" s="105"/>
      <c r="LPH2033" s="105"/>
      <c r="LPI2033" s="105"/>
      <c r="LPJ2033" s="105"/>
      <c r="LPK2033" s="105"/>
      <c r="LPL2033" s="105"/>
      <c r="LPM2033" s="105"/>
      <c r="LPN2033" s="105"/>
      <c r="LPO2033" s="105"/>
      <c r="LPP2033" s="105"/>
      <c r="LPQ2033" s="105"/>
      <c r="LPR2033" s="105"/>
      <c r="LPS2033" s="105"/>
      <c r="LPT2033" s="105"/>
      <c r="LPU2033" s="105"/>
      <c r="LPV2033" s="105"/>
      <c r="LPW2033" s="105"/>
      <c r="LPX2033" s="105"/>
      <c r="LPY2033" s="105"/>
      <c r="LPZ2033" s="105"/>
      <c r="LQA2033" s="105"/>
      <c r="LQB2033" s="105"/>
      <c r="LQC2033" s="105"/>
      <c r="LQD2033" s="105"/>
      <c r="LQE2033" s="105"/>
      <c r="LQF2033" s="105"/>
      <c r="LQG2033" s="105"/>
      <c r="LQH2033" s="105"/>
      <c r="LQI2033" s="105"/>
      <c r="LQJ2033" s="105"/>
      <c r="LQK2033" s="105"/>
      <c r="LQL2033" s="105"/>
      <c r="LQM2033" s="105"/>
      <c r="LQN2033" s="105"/>
      <c r="LQO2033" s="105"/>
      <c r="LQP2033" s="105"/>
      <c r="LQQ2033" s="105"/>
      <c r="LQR2033" s="105"/>
      <c r="LQS2033" s="105"/>
      <c r="LQT2033" s="105"/>
      <c r="LQU2033" s="105"/>
      <c r="LQV2033" s="105"/>
      <c r="LQW2033" s="105"/>
      <c r="LQX2033" s="105"/>
      <c r="LQY2033" s="105"/>
      <c r="LQZ2033" s="105"/>
      <c r="LRA2033" s="105"/>
      <c r="LRB2033" s="105"/>
      <c r="LRC2033" s="105"/>
      <c r="LRD2033" s="105"/>
      <c r="LRE2033" s="105"/>
      <c r="LRF2033" s="105"/>
      <c r="LRG2033" s="105"/>
      <c r="LRH2033" s="105"/>
      <c r="LRI2033" s="105"/>
      <c r="LRJ2033" s="105"/>
      <c r="LRK2033" s="105"/>
      <c r="LRL2033" s="105"/>
      <c r="LRM2033" s="105"/>
      <c r="LRN2033" s="105"/>
      <c r="LRO2033" s="105"/>
      <c r="LRP2033" s="105"/>
      <c r="LRQ2033" s="105"/>
      <c r="LRR2033" s="105"/>
      <c r="LRS2033" s="105"/>
      <c r="LRT2033" s="105"/>
      <c r="LRU2033" s="105"/>
      <c r="LRV2033" s="105"/>
      <c r="LRW2033" s="105"/>
      <c r="LRX2033" s="105"/>
      <c r="LRY2033" s="105"/>
      <c r="LRZ2033" s="105"/>
      <c r="LSA2033" s="105"/>
      <c r="LSB2033" s="105"/>
      <c r="LSC2033" s="105"/>
      <c r="LSD2033" s="105"/>
      <c r="LSE2033" s="105"/>
      <c r="LSF2033" s="105"/>
      <c r="LSG2033" s="105"/>
      <c r="LSH2033" s="105"/>
      <c r="LSI2033" s="105"/>
      <c r="LSJ2033" s="105"/>
      <c r="LSK2033" s="105"/>
      <c r="LSL2033" s="105"/>
      <c r="LSM2033" s="105"/>
      <c r="LSN2033" s="105"/>
      <c r="LSO2033" s="105"/>
      <c r="LSP2033" s="105"/>
      <c r="LSQ2033" s="105"/>
      <c r="LSR2033" s="105"/>
      <c r="LSS2033" s="105"/>
      <c r="LST2033" s="105"/>
      <c r="LSU2033" s="105"/>
      <c r="LSV2033" s="105"/>
      <c r="LSW2033" s="105"/>
      <c r="LSX2033" s="105"/>
      <c r="LSY2033" s="105"/>
      <c r="LSZ2033" s="105"/>
      <c r="LTA2033" s="105"/>
      <c r="LTB2033" s="105"/>
      <c r="LTC2033" s="105"/>
      <c r="LTD2033" s="105"/>
      <c r="LTE2033" s="105"/>
      <c r="LTF2033" s="105"/>
      <c r="LTG2033" s="105"/>
      <c r="LTH2033" s="105"/>
      <c r="LTI2033" s="105"/>
      <c r="LTJ2033" s="105"/>
      <c r="LTK2033" s="105"/>
      <c r="LTL2033" s="105"/>
      <c r="LTM2033" s="105"/>
      <c r="LTN2033" s="105"/>
      <c r="LTO2033" s="105"/>
      <c r="LTP2033" s="105"/>
      <c r="LTQ2033" s="105"/>
      <c r="LTR2033" s="105"/>
      <c r="LTS2033" s="105"/>
      <c r="LTT2033" s="105"/>
      <c r="LTU2033" s="105"/>
      <c r="LTV2033" s="105"/>
      <c r="LTW2033" s="105"/>
      <c r="LTX2033" s="105"/>
      <c r="LTY2033" s="105"/>
      <c r="LTZ2033" s="105"/>
      <c r="LUA2033" s="105"/>
      <c r="LUB2033" s="105"/>
      <c r="LUC2033" s="105"/>
      <c r="LUD2033" s="105"/>
      <c r="LUE2033" s="105"/>
      <c r="LUF2033" s="105"/>
      <c r="LUG2033" s="105"/>
      <c r="LUH2033" s="105"/>
      <c r="LUI2033" s="105"/>
      <c r="LUJ2033" s="105"/>
      <c r="LUK2033" s="105"/>
      <c r="LUL2033" s="105"/>
      <c r="LUM2033" s="105"/>
      <c r="LUN2033" s="105"/>
      <c r="LUO2033" s="105"/>
      <c r="LUP2033" s="105"/>
      <c r="LUQ2033" s="105"/>
      <c r="LUR2033" s="105"/>
      <c r="LUS2033" s="105"/>
      <c r="LUT2033" s="105"/>
      <c r="LUU2033" s="105"/>
      <c r="LUV2033" s="105"/>
      <c r="LUW2033" s="105"/>
      <c r="LUX2033" s="105"/>
      <c r="LUY2033" s="105"/>
      <c r="LUZ2033" s="105"/>
      <c r="LVA2033" s="105"/>
      <c r="LVB2033" s="105"/>
      <c r="LVC2033" s="105"/>
      <c r="LVD2033" s="105"/>
      <c r="LVE2033" s="105"/>
      <c r="LVF2033" s="105"/>
      <c r="LVG2033" s="105"/>
      <c r="LVH2033" s="105"/>
      <c r="LVI2033" s="105"/>
      <c r="LVJ2033" s="105"/>
      <c r="LVK2033" s="105"/>
      <c r="LVL2033" s="105"/>
      <c r="LVM2033" s="105"/>
      <c r="LVN2033" s="105"/>
      <c r="LVO2033" s="105"/>
      <c r="LVP2033" s="105"/>
      <c r="LVQ2033" s="105"/>
      <c r="LVR2033" s="105"/>
      <c r="LVS2033" s="105"/>
      <c r="LVT2033" s="105"/>
      <c r="LVU2033" s="105"/>
      <c r="LVV2033" s="105"/>
      <c r="LVW2033" s="105"/>
      <c r="LVX2033" s="105"/>
      <c r="LVY2033" s="105"/>
      <c r="LVZ2033" s="105"/>
      <c r="LWA2033" s="105"/>
      <c r="LWB2033" s="105"/>
      <c r="LWC2033" s="105"/>
      <c r="LWD2033" s="105"/>
      <c r="LWE2033" s="105"/>
      <c r="LWF2033" s="105"/>
      <c r="LWG2033" s="105"/>
      <c r="LWH2033" s="105"/>
      <c r="LWI2033" s="105"/>
      <c r="LWJ2033" s="105"/>
      <c r="LWK2033" s="105"/>
      <c r="LWL2033" s="105"/>
      <c r="LWM2033" s="105"/>
      <c r="LWN2033" s="105"/>
      <c r="LWO2033" s="105"/>
      <c r="LWP2033" s="105"/>
      <c r="LWQ2033" s="105"/>
      <c r="LWR2033" s="105"/>
      <c r="LWS2033" s="105"/>
      <c r="LWT2033" s="105"/>
      <c r="LWU2033" s="105"/>
      <c r="LWV2033" s="105"/>
      <c r="LWW2033" s="105"/>
      <c r="LWX2033" s="105"/>
      <c r="LWY2033" s="105"/>
      <c r="LWZ2033" s="105"/>
      <c r="LXA2033" s="105"/>
      <c r="LXB2033" s="105"/>
      <c r="LXC2033" s="105"/>
      <c r="LXD2033" s="105"/>
      <c r="LXE2033" s="105"/>
      <c r="LXF2033" s="105"/>
      <c r="LXG2033" s="105"/>
      <c r="LXH2033" s="105"/>
      <c r="LXI2033" s="105"/>
      <c r="LXJ2033" s="105"/>
      <c r="LXK2033" s="105"/>
      <c r="LXL2033" s="105"/>
      <c r="LXM2033" s="105"/>
      <c r="LXN2033" s="105"/>
      <c r="LXO2033" s="105"/>
      <c r="LXP2033" s="105"/>
      <c r="LXQ2033" s="105"/>
      <c r="LXR2033" s="105"/>
      <c r="LXS2033" s="105"/>
      <c r="LXT2033" s="105"/>
      <c r="LXU2033" s="105"/>
      <c r="LXV2033" s="105"/>
      <c r="LXW2033" s="105"/>
      <c r="LXX2033" s="105"/>
      <c r="LXY2033" s="105"/>
      <c r="LXZ2033" s="105"/>
      <c r="LYA2033" s="105"/>
      <c r="LYB2033" s="105"/>
      <c r="LYC2033" s="105"/>
      <c r="LYD2033" s="105"/>
      <c r="LYE2033" s="105"/>
      <c r="LYF2033" s="105"/>
      <c r="LYG2033" s="105"/>
      <c r="LYH2033" s="105"/>
      <c r="LYI2033" s="105"/>
      <c r="LYJ2033" s="105"/>
      <c r="LYK2033" s="105"/>
      <c r="LYL2033" s="105"/>
      <c r="LYM2033" s="105"/>
      <c r="LYN2033" s="105"/>
      <c r="LYO2033" s="105"/>
      <c r="LYP2033" s="105"/>
      <c r="LYQ2033" s="105"/>
      <c r="LYR2033" s="105"/>
      <c r="LYS2033" s="105"/>
      <c r="LYT2033" s="105"/>
      <c r="LYU2033" s="105"/>
      <c r="LYV2033" s="105"/>
      <c r="LYW2033" s="105"/>
      <c r="LYX2033" s="105"/>
      <c r="LYY2033" s="105"/>
      <c r="LYZ2033" s="105"/>
      <c r="LZA2033" s="105"/>
      <c r="LZB2033" s="105"/>
      <c r="LZC2033" s="105"/>
      <c r="LZD2033" s="105"/>
      <c r="LZE2033" s="105"/>
      <c r="LZF2033" s="105"/>
      <c r="LZG2033" s="105"/>
      <c r="LZH2033" s="105"/>
      <c r="LZI2033" s="105"/>
      <c r="LZJ2033" s="105"/>
      <c r="LZK2033" s="105"/>
      <c r="LZL2033" s="105"/>
      <c r="LZM2033" s="105"/>
      <c r="LZN2033" s="105"/>
      <c r="LZO2033" s="105"/>
      <c r="LZP2033" s="105"/>
      <c r="LZQ2033" s="105"/>
      <c r="LZR2033" s="105"/>
      <c r="LZS2033" s="105"/>
      <c r="LZT2033" s="105"/>
      <c r="LZU2033" s="105"/>
      <c r="LZV2033" s="105"/>
      <c r="LZW2033" s="105"/>
      <c r="LZX2033" s="105"/>
      <c r="LZY2033" s="105"/>
      <c r="LZZ2033" s="105"/>
      <c r="MAA2033" s="105"/>
      <c r="MAB2033" s="105"/>
      <c r="MAC2033" s="105"/>
      <c r="MAD2033" s="105"/>
      <c r="MAE2033" s="105"/>
      <c r="MAF2033" s="105"/>
      <c r="MAG2033" s="105"/>
      <c r="MAH2033" s="105"/>
      <c r="MAI2033" s="105"/>
      <c r="MAJ2033" s="105"/>
      <c r="MAK2033" s="105"/>
      <c r="MAL2033" s="105"/>
      <c r="MAM2033" s="105"/>
      <c r="MAN2033" s="105"/>
      <c r="MAO2033" s="105"/>
      <c r="MAP2033" s="105"/>
      <c r="MAQ2033" s="105"/>
      <c r="MAR2033" s="105"/>
      <c r="MAS2033" s="105"/>
      <c r="MAT2033" s="105"/>
      <c r="MAU2033" s="105"/>
      <c r="MAV2033" s="105"/>
      <c r="MAW2033" s="105"/>
      <c r="MAX2033" s="105"/>
      <c r="MAY2033" s="105"/>
      <c r="MAZ2033" s="105"/>
      <c r="MBA2033" s="105"/>
      <c r="MBB2033" s="105"/>
      <c r="MBC2033" s="105"/>
      <c r="MBD2033" s="105"/>
      <c r="MBE2033" s="105"/>
      <c r="MBF2033" s="105"/>
      <c r="MBG2033" s="105"/>
      <c r="MBH2033" s="105"/>
      <c r="MBI2033" s="105"/>
      <c r="MBJ2033" s="105"/>
      <c r="MBK2033" s="105"/>
      <c r="MBL2033" s="105"/>
      <c r="MBM2033" s="105"/>
      <c r="MBN2033" s="105"/>
      <c r="MBO2033" s="105"/>
      <c r="MBP2033" s="105"/>
      <c r="MBQ2033" s="105"/>
      <c r="MBR2033" s="105"/>
      <c r="MBS2033" s="105"/>
      <c r="MBT2033" s="105"/>
      <c r="MBU2033" s="105"/>
      <c r="MBV2033" s="105"/>
      <c r="MBW2033" s="105"/>
      <c r="MBX2033" s="105"/>
      <c r="MBY2033" s="105"/>
      <c r="MBZ2033" s="105"/>
      <c r="MCA2033" s="105"/>
      <c r="MCB2033" s="105"/>
      <c r="MCC2033" s="105"/>
      <c r="MCD2033" s="105"/>
      <c r="MCE2033" s="105"/>
      <c r="MCF2033" s="105"/>
      <c r="MCG2033" s="105"/>
      <c r="MCH2033" s="105"/>
      <c r="MCI2033" s="105"/>
      <c r="MCJ2033" s="105"/>
      <c r="MCK2033" s="105"/>
      <c r="MCL2033" s="105"/>
      <c r="MCM2033" s="105"/>
      <c r="MCN2033" s="105"/>
      <c r="MCO2033" s="105"/>
      <c r="MCP2033" s="105"/>
      <c r="MCQ2033" s="105"/>
      <c r="MCR2033" s="105"/>
      <c r="MCS2033" s="105"/>
      <c r="MCT2033" s="105"/>
      <c r="MCU2033" s="105"/>
      <c r="MCV2033" s="105"/>
      <c r="MCW2033" s="105"/>
      <c r="MCX2033" s="105"/>
      <c r="MCY2033" s="105"/>
      <c r="MCZ2033" s="105"/>
      <c r="MDA2033" s="105"/>
      <c r="MDB2033" s="105"/>
      <c r="MDC2033" s="105"/>
      <c r="MDD2033" s="105"/>
      <c r="MDE2033" s="105"/>
      <c r="MDF2033" s="105"/>
      <c r="MDG2033" s="105"/>
      <c r="MDH2033" s="105"/>
      <c r="MDI2033" s="105"/>
      <c r="MDJ2033" s="105"/>
      <c r="MDK2033" s="105"/>
      <c r="MDL2033" s="105"/>
      <c r="MDM2033" s="105"/>
      <c r="MDN2033" s="105"/>
      <c r="MDO2033" s="105"/>
      <c r="MDP2033" s="105"/>
      <c r="MDQ2033" s="105"/>
      <c r="MDR2033" s="105"/>
      <c r="MDS2033" s="105"/>
      <c r="MDT2033" s="105"/>
      <c r="MDU2033" s="105"/>
      <c r="MDV2033" s="105"/>
      <c r="MDW2033" s="105"/>
      <c r="MDX2033" s="105"/>
      <c r="MDY2033" s="105"/>
      <c r="MDZ2033" s="105"/>
      <c r="MEA2033" s="105"/>
      <c r="MEB2033" s="105"/>
      <c r="MEC2033" s="105"/>
      <c r="MED2033" s="105"/>
      <c r="MEE2033" s="105"/>
      <c r="MEF2033" s="105"/>
      <c r="MEG2033" s="105"/>
      <c r="MEH2033" s="105"/>
      <c r="MEI2033" s="105"/>
      <c r="MEJ2033" s="105"/>
      <c r="MEK2033" s="105"/>
      <c r="MEL2033" s="105"/>
      <c r="MEM2033" s="105"/>
      <c r="MEN2033" s="105"/>
      <c r="MEO2033" s="105"/>
      <c r="MEP2033" s="105"/>
      <c r="MEQ2033" s="105"/>
      <c r="MER2033" s="105"/>
      <c r="MES2033" s="105"/>
      <c r="MET2033" s="105"/>
      <c r="MEU2033" s="105"/>
      <c r="MEV2033" s="105"/>
      <c r="MEW2033" s="105"/>
      <c r="MEX2033" s="105"/>
      <c r="MEY2033" s="105"/>
      <c r="MEZ2033" s="105"/>
      <c r="MFA2033" s="105"/>
      <c r="MFB2033" s="105"/>
      <c r="MFC2033" s="105"/>
      <c r="MFD2033" s="105"/>
      <c r="MFE2033" s="105"/>
      <c r="MFF2033" s="105"/>
      <c r="MFG2033" s="105"/>
      <c r="MFH2033" s="105"/>
      <c r="MFI2033" s="105"/>
      <c r="MFJ2033" s="105"/>
      <c r="MFK2033" s="105"/>
      <c r="MFL2033" s="105"/>
      <c r="MFM2033" s="105"/>
      <c r="MFN2033" s="105"/>
      <c r="MFO2033" s="105"/>
      <c r="MFP2033" s="105"/>
      <c r="MFQ2033" s="105"/>
      <c r="MFR2033" s="105"/>
      <c r="MFS2033" s="105"/>
      <c r="MFT2033" s="105"/>
      <c r="MFU2033" s="105"/>
      <c r="MFV2033" s="105"/>
      <c r="MFW2033" s="105"/>
      <c r="MFX2033" s="105"/>
      <c r="MFY2033" s="105"/>
      <c r="MFZ2033" s="105"/>
      <c r="MGA2033" s="105"/>
      <c r="MGB2033" s="105"/>
      <c r="MGC2033" s="105"/>
      <c r="MGD2033" s="105"/>
      <c r="MGE2033" s="105"/>
      <c r="MGF2033" s="105"/>
      <c r="MGG2033" s="105"/>
      <c r="MGH2033" s="105"/>
      <c r="MGI2033" s="105"/>
      <c r="MGJ2033" s="105"/>
      <c r="MGK2033" s="105"/>
      <c r="MGL2033" s="105"/>
      <c r="MGM2033" s="105"/>
      <c r="MGN2033" s="105"/>
      <c r="MGO2033" s="105"/>
      <c r="MGP2033" s="105"/>
      <c r="MGQ2033" s="105"/>
      <c r="MGR2033" s="105"/>
      <c r="MGS2033" s="105"/>
      <c r="MGT2033" s="105"/>
      <c r="MGU2033" s="105"/>
      <c r="MGV2033" s="105"/>
      <c r="MGW2033" s="105"/>
      <c r="MGX2033" s="105"/>
      <c r="MGY2033" s="105"/>
      <c r="MGZ2033" s="105"/>
      <c r="MHA2033" s="105"/>
      <c r="MHB2033" s="105"/>
      <c r="MHC2033" s="105"/>
      <c r="MHD2033" s="105"/>
      <c r="MHE2033" s="105"/>
      <c r="MHF2033" s="105"/>
      <c r="MHG2033" s="105"/>
      <c r="MHH2033" s="105"/>
      <c r="MHI2033" s="105"/>
      <c r="MHJ2033" s="105"/>
      <c r="MHK2033" s="105"/>
      <c r="MHL2033" s="105"/>
      <c r="MHM2033" s="105"/>
      <c r="MHN2033" s="105"/>
      <c r="MHO2033" s="105"/>
      <c r="MHP2033" s="105"/>
      <c r="MHQ2033" s="105"/>
      <c r="MHR2033" s="105"/>
      <c r="MHS2033" s="105"/>
      <c r="MHT2033" s="105"/>
      <c r="MHU2033" s="105"/>
      <c r="MHV2033" s="105"/>
      <c r="MHW2033" s="105"/>
      <c r="MHX2033" s="105"/>
      <c r="MHY2033" s="105"/>
      <c r="MHZ2033" s="105"/>
      <c r="MIA2033" s="105"/>
      <c r="MIB2033" s="105"/>
      <c r="MIC2033" s="105"/>
      <c r="MID2033" s="105"/>
      <c r="MIE2033" s="105"/>
      <c r="MIF2033" s="105"/>
      <c r="MIG2033" s="105"/>
      <c r="MIH2033" s="105"/>
      <c r="MII2033" s="105"/>
      <c r="MIJ2033" s="105"/>
      <c r="MIK2033" s="105"/>
      <c r="MIL2033" s="105"/>
      <c r="MIM2033" s="105"/>
      <c r="MIN2033" s="105"/>
      <c r="MIO2033" s="105"/>
      <c r="MIP2033" s="105"/>
      <c r="MIQ2033" s="105"/>
      <c r="MIR2033" s="105"/>
      <c r="MIS2033" s="105"/>
      <c r="MIT2033" s="105"/>
      <c r="MIU2033" s="105"/>
      <c r="MIV2033" s="105"/>
      <c r="MIW2033" s="105"/>
      <c r="MIX2033" s="105"/>
      <c r="MIY2033" s="105"/>
      <c r="MIZ2033" s="105"/>
      <c r="MJA2033" s="105"/>
      <c r="MJB2033" s="105"/>
      <c r="MJC2033" s="105"/>
      <c r="MJD2033" s="105"/>
      <c r="MJE2033" s="105"/>
      <c r="MJF2033" s="105"/>
      <c r="MJG2033" s="105"/>
      <c r="MJH2033" s="105"/>
      <c r="MJI2033" s="105"/>
      <c r="MJJ2033" s="105"/>
      <c r="MJK2033" s="105"/>
      <c r="MJL2033" s="105"/>
      <c r="MJM2033" s="105"/>
      <c r="MJN2033" s="105"/>
      <c r="MJO2033" s="105"/>
      <c r="MJP2033" s="105"/>
      <c r="MJQ2033" s="105"/>
      <c r="MJR2033" s="105"/>
      <c r="MJS2033" s="105"/>
      <c r="MJT2033" s="105"/>
      <c r="MJU2033" s="105"/>
      <c r="MJV2033" s="105"/>
      <c r="MJW2033" s="105"/>
      <c r="MJX2033" s="105"/>
      <c r="MJY2033" s="105"/>
      <c r="MJZ2033" s="105"/>
      <c r="MKA2033" s="105"/>
      <c r="MKB2033" s="105"/>
      <c r="MKC2033" s="105"/>
      <c r="MKD2033" s="105"/>
      <c r="MKE2033" s="105"/>
      <c r="MKF2033" s="105"/>
      <c r="MKG2033" s="105"/>
      <c r="MKH2033" s="105"/>
      <c r="MKI2033" s="105"/>
      <c r="MKJ2033" s="105"/>
      <c r="MKK2033" s="105"/>
      <c r="MKL2033" s="105"/>
      <c r="MKM2033" s="105"/>
      <c r="MKN2033" s="105"/>
      <c r="MKO2033" s="105"/>
      <c r="MKP2033" s="105"/>
      <c r="MKQ2033" s="105"/>
      <c r="MKR2033" s="105"/>
      <c r="MKS2033" s="105"/>
      <c r="MKT2033" s="105"/>
      <c r="MKU2033" s="105"/>
      <c r="MKV2033" s="105"/>
      <c r="MKW2033" s="105"/>
      <c r="MKX2033" s="105"/>
      <c r="MKY2033" s="105"/>
      <c r="MKZ2033" s="105"/>
      <c r="MLA2033" s="105"/>
      <c r="MLB2033" s="105"/>
      <c r="MLC2033" s="105"/>
      <c r="MLD2033" s="105"/>
      <c r="MLE2033" s="105"/>
      <c r="MLF2033" s="105"/>
      <c r="MLG2033" s="105"/>
      <c r="MLH2033" s="105"/>
      <c r="MLI2033" s="105"/>
      <c r="MLJ2033" s="105"/>
      <c r="MLK2033" s="105"/>
      <c r="MLL2033" s="105"/>
      <c r="MLM2033" s="105"/>
      <c r="MLN2033" s="105"/>
      <c r="MLO2033" s="105"/>
      <c r="MLP2033" s="105"/>
      <c r="MLQ2033" s="105"/>
      <c r="MLR2033" s="105"/>
      <c r="MLS2033" s="105"/>
      <c r="MLT2033" s="105"/>
      <c r="MLU2033" s="105"/>
      <c r="MLV2033" s="105"/>
      <c r="MLW2033" s="105"/>
      <c r="MLX2033" s="105"/>
      <c r="MLY2033" s="105"/>
      <c r="MLZ2033" s="105"/>
      <c r="MMA2033" s="105"/>
      <c r="MMB2033" s="105"/>
      <c r="MMC2033" s="105"/>
      <c r="MMD2033" s="105"/>
      <c r="MME2033" s="105"/>
      <c r="MMF2033" s="105"/>
      <c r="MMG2033" s="105"/>
      <c r="MMH2033" s="105"/>
      <c r="MMI2033" s="105"/>
      <c r="MMJ2033" s="105"/>
      <c r="MMK2033" s="105"/>
      <c r="MML2033" s="105"/>
      <c r="MMM2033" s="105"/>
      <c r="MMN2033" s="105"/>
      <c r="MMO2033" s="105"/>
      <c r="MMP2033" s="105"/>
      <c r="MMQ2033" s="105"/>
      <c r="MMR2033" s="105"/>
      <c r="MMS2033" s="105"/>
      <c r="MMT2033" s="105"/>
      <c r="MMU2033" s="105"/>
      <c r="MMV2033" s="105"/>
      <c r="MMW2033" s="105"/>
      <c r="MMX2033" s="105"/>
      <c r="MMY2033" s="105"/>
      <c r="MMZ2033" s="105"/>
      <c r="MNA2033" s="105"/>
      <c r="MNB2033" s="105"/>
      <c r="MNC2033" s="105"/>
      <c r="MND2033" s="105"/>
      <c r="MNE2033" s="105"/>
      <c r="MNF2033" s="105"/>
      <c r="MNG2033" s="105"/>
      <c r="MNH2033" s="105"/>
      <c r="MNI2033" s="105"/>
      <c r="MNJ2033" s="105"/>
      <c r="MNK2033" s="105"/>
      <c r="MNL2033" s="105"/>
      <c r="MNM2033" s="105"/>
      <c r="MNN2033" s="105"/>
      <c r="MNO2033" s="105"/>
      <c r="MNP2033" s="105"/>
      <c r="MNQ2033" s="105"/>
      <c r="MNR2033" s="105"/>
      <c r="MNS2033" s="105"/>
      <c r="MNT2033" s="105"/>
      <c r="MNU2033" s="105"/>
      <c r="MNV2033" s="105"/>
      <c r="MNW2033" s="105"/>
      <c r="MNX2033" s="105"/>
      <c r="MNY2033" s="105"/>
      <c r="MNZ2033" s="105"/>
      <c r="MOA2033" s="105"/>
      <c r="MOB2033" s="105"/>
      <c r="MOC2033" s="105"/>
      <c r="MOD2033" s="105"/>
      <c r="MOE2033" s="105"/>
      <c r="MOF2033" s="105"/>
      <c r="MOG2033" s="105"/>
      <c r="MOH2033" s="105"/>
      <c r="MOI2033" s="105"/>
      <c r="MOJ2033" s="105"/>
      <c r="MOK2033" s="105"/>
      <c r="MOL2033" s="105"/>
      <c r="MOM2033" s="105"/>
      <c r="MON2033" s="105"/>
      <c r="MOO2033" s="105"/>
      <c r="MOP2033" s="105"/>
      <c r="MOQ2033" s="105"/>
      <c r="MOR2033" s="105"/>
      <c r="MOS2033" s="105"/>
      <c r="MOT2033" s="105"/>
      <c r="MOU2033" s="105"/>
      <c r="MOV2033" s="105"/>
      <c r="MOW2033" s="105"/>
      <c r="MOX2033" s="105"/>
      <c r="MOY2033" s="105"/>
      <c r="MOZ2033" s="105"/>
      <c r="MPA2033" s="105"/>
      <c r="MPB2033" s="105"/>
      <c r="MPC2033" s="105"/>
      <c r="MPD2033" s="105"/>
      <c r="MPE2033" s="105"/>
      <c r="MPF2033" s="105"/>
      <c r="MPG2033" s="105"/>
      <c r="MPH2033" s="105"/>
      <c r="MPI2033" s="105"/>
      <c r="MPJ2033" s="105"/>
      <c r="MPK2033" s="105"/>
      <c r="MPL2033" s="105"/>
      <c r="MPM2033" s="105"/>
      <c r="MPN2033" s="105"/>
      <c r="MPO2033" s="105"/>
      <c r="MPP2033" s="105"/>
      <c r="MPQ2033" s="105"/>
      <c r="MPR2033" s="105"/>
      <c r="MPS2033" s="105"/>
      <c r="MPT2033" s="105"/>
      <c r="MPU2033" s="105"/>
      <c r="MPV2033" s="105"/>
      <c r="MPW2033" s="105"/>
      <c r="MPX2033" s="105"/>
      <c r="MPY2033" s="105"/>
      <c r="MPZ2033" s="105"/>
      <c r="MQA2033" s="105"/>
      <c r="MQB2033" s="105"/>
      <c r="MQC2033" s="105"/>
      <c r="MQD2033" s="105"/>
      <c r="MQE2033" s="105"/>
      <c r="MQF2033" s="105"/>
      <c r="MQG2033" s="105"/>
      <c r="MQH2033" s="105"/>
      <c r="MQI2033" s="105"/>
      <c r="MQJ2033" s="105"/>
      <c r="MQK2033" s="105"/>
      <c r="MQL2033" s="105"/>
      <c r="MQM2033" s="105"/>
      <c r="MQN2033" s="105"/>
      <c r="MQO2033" s="105"/>
      <c r="MQP2033" s="105"/>
      <c r="MQQ2033" s="105"/>
      <c r="MQR2033" s="105"/>
      <c r="MQS2033" s="105"/>
      <c r="MQT2033" s="105"/>
      <c r="MQU2033" s="105"/>
      <c r="MQV2033" s="105"/>
      <c r="MQW2033" s="105"/>
      <c r="MQX2033" s="105"/>
      <c r="MQY2033" s="105"/>
      <c r="MQZ2033" s="105"/>
      <c r="MRA2033" s="105"/>
      <c r="MRB2033" s="105"/>
      <c r="MRC2033" s="105"/>
      <c r="MRD2033" s="105"/>
      <c r="MRE2033" s="105"/>
      <c r="MRF2033" s="105"/>
      <c r="MRG2033" s="105"/>
      <c r="MRH2033" s="105"/>
      <c r="MRI2033" s="105"/>
      <c r="MRJ2033" s="105"/>
      <c r="MRK2033" s="105"/>
      <c r="MRL2033" s="105"/>
      <c r="MRM2033" s="105"/>
      <c r="MRN2033" s="105"/>
      <c r="MRO2033" s="105"/>
      <c r="MRP2033" s="105"/>
      <c r="MRQ2033" s="105"/>
      <c r="MRR2033" s="105"/>
      <c r="MRS2033" s="105"/>
      <c r="MRT2033" s="105"/>
      <c r="MRU2033" s="105"/>
      <c r="MRV2033" s="105"/>
      <c r="MRW2033" s="105"/>
      <c r="MRX2033" s="105"/>
      <c r="MRY2033" s="105"/>
      <c r="MRZ2033" s="105"/>
      <c r="MSA2033" s="105"/>
      <c r="MSB2033" s="105"/>
      <c r="MSC2033" s="105"/>
      <c r="MSD2033" s="105"/>
      <c r="MSE2033" s="105"/>
      <c r="MSF2033" s="105"/>
      <c r="MSG2033" s="105"/>
      <c r="MSH2033" s="105"/>
      <c r="MSI2033" s="105"/>
      <c r="MSJ2033" s="105"/>
      <c r="MSK2033" s="105"/>
      <c r="MSL2033" s="105"/>
      <c r="MSM2033" s="105"/>
      <c r="MSN2033" s="105"/>
      <c r="MSO2033" s="105"/>
      <c r="MSP2033" s="105"/>
      <c r="MSQ2033" s="105"/>
      <c r="MSR2033" s="105"/>
      <c r="MSS2033" s="105"/>
      <c r="MST2033" s="105"/>
      <c r="MSU2033" s="105"/>
      <c r="MSV2033" s="105"/>
      <c r="MSW2033" s="105"/>
      <c r="MSX2033" s="105"/>
      <c r="MSY2033" s="105"/>
      <c r="MSZ2033" s="105"/>
      <c r="MTA2033" s="105"/>
      <c r="MTB2033" s="105"/>
      <c r="MTC2033" s="105"/>
      <c r="MTD2033" s="105"/>
      <c r="MTE2033" s="105"/>
      <c r="MTF2033" s="105"/>
      <c r="MTG2033" s="105"/>
      <c r="MTH2033" s="105"/>
      <c r="MTI2033" s="105"/>
      <c r="MTJ2033" s="105"/>
      <c r="MTK2033" s="105"/>
      <c r="MTL2033" s="105"/>
      <c r="MTM2033" s="105"/>
      <c r="MTN2033" s="105"/>
      <c r="MTO2033" s="105"/>
      <c r="MTP2033" s="105"/>
      <c r="MTQ2033" s="105"/>
      <c r="MTR2033" s="105"/>
      <c r="MTS2033" s="105"/>
      <c r="MTT2033" s="105"/>
      <c r="MTU2033" s="105"/>
      <c r="MTV2033" s="105"/>
      <c r="MTW2033" s="105"/>
      <c r="MTX2033" s="105"/>
      <c r="MTY2033" s="105"/>
      <c r="MTZ2033" s="105"/>
      <c r="MUA2033" s="105"/>
      <c r="MUB2033" s="105"/>
      <c r="MUC2033" s="105"/>
      <c r="MUD2033" s="105"/>
      <c r="MUE2033" s="105"/>
      <c r="MUF2033" s="105"/>
      <c r="MUG2033" s="105"/>
      <c r="MUH2033" s="105"/>
      <c r="MUI2033" s="105"/>
      <c r="MUJ2033" s="105"/>
      <c r="MUK2033" s="105"/>
      <c r="MUL2033" s="105"/>
      <c r="MUM2033" s="105"/>
      <c r="MUN2033" s="105"/>
      <c r="MUO2033" s="105"/>
      <c r="MUP2033" s="105"/>
      <c r="MUQ2033" s="105"/>
      <c r="MUR2033" s="105"/>
      <c r="MUS2033" s="105"/>
      <c r="MUT2033" s="105"/>
      <c r="MUU2033" s="105"/>
      <c r="MUV2033" s="105"/>
      <c r="MUW2033" s="105"/>
      <c r="MUX2033" s="105"/>
      <c r="MUY2033" s="105"/>
      <c r="MUZ2033" s="105"/>
      <c r="MVA2033" s="105"/>
      <c r="MVB2033" s="105"/>
      <c r="MVC2033" s="105"/>
      <c r="MVD2033" s="105"/>
      <c r="MVE2033" s="105"/>
      <c r="MVF2033" s="105"/>
      <c r="MVG2033" s="105"/>
      <c r="MVH2033" s="105"/>
      <c r="MVI2033" s="105"/>
      <c r="MVJ2033" s="105"/>
      <c r="MVK2033" s="105"/>
      <c r="MVL2033" s="105"/>
      <c r="MVM2033" s="105"/>
      <c r="MVN2033" s="105"/>
      <c r="MVO2033" s="105"/>
      <c r="MVP2033" s="105"/>
      <c r="MVQ2033" s="105"/>
      <c r="MVR2033" s="105"/>
      <c r="MVS2033" s="105"/>
      <c r="MVT2033" s="105"/>
      <c r="MVU2033" s="105"/>
      <c r="MVV2033" s="105"/>
      <c r="MVW2033" s="105"/>
      <c r="MVX2033" s="105"/>
      <c r="MVY2033" s="105"/>
      <c r="MVZ2033" s="105"/>
      <c r="MWA2033" s="105"/>
      <c r="MWB2033" s="105"/>
      <c r="MWC2033" s="105"/>
      <c r="MWD2033" s="105"/>
      <c r="MWE2033" s="105"/>
      <c r="MWF2033" s="105"/>
      <c r="MWG2033" s="105"/>
      <c r="MWH2033" s="105"/>
      <c r="MWI2033" s="105"/>
      <c r="MWJ2033" s="105"/>
      <c r="MWK2033" s="105"/>
      <c r="MWL2033" s="105"/>
      <c r="MWM2033" s="105"/>
      <c r="MWN2033" s="105"/>
      <c r="MWO2033" s="105"/>
      <c r="MWP2033" s="105"/>
      <c r="MWQ2033" s="105"/>
      <c r="MWR2033" s="105"/>
      <c r="MWS2033" s="105"/>
      <c r="MWT2033" s="105"/>
      <c r="MWU2033" s="105"/>
      <c r="MWV2033" s="105"/>
      <c r="MWW2033" s="105"/>
      <c r="MWX2033" s="105"/>
      <c r="MWY2033" s="105"/>
      <c r="MWZ2033" s="105"/>
      <c r="MXA2033" s="105"/>
      <c r="MXB2033" s="105"/>
      <c r="MXC2033" s="105"/>
      <c r="MXD2033" s="105"/>
      <c r="MXE2033" s="105"/>
      <c r="MXF2033" s="105"/>
      <c r="MXG2033" s="105"/>
      <c r="MXH2033" s="105"/>
      <c r="MXI2033" s="105"/>
      <c r="MXJ2033" s="105"/>
      <c r="MXK2033" s="105"/>
      <c r="MXL2033" s="105"/>
      <c r="MXM2033" s="105"/>
      <c r="MXN2033" s="105"/>
      <c r="MXO2033" s="105"/>
      <c r="MXP2033" s="105"/>
      <c r="MXQ2033" s="105"/>
      <c r="MXR2033" s="105"/>
      <c r="MXS2033" s="105"/>
      <c r="MXT2033" s="105"/>
      <c r="MXU2033" s="105"/>
      <c r="MXV2033" s="105"/>
      <c r="MXW2033" s="105"/>
      <c r="MXX2033" s="105"/>
      <c r="MXY2033" s="105"/>
      <c r="MXZ2033" s="105"/>
      <c r="MYA2033" s="105"/>
      <c r="MYB2033" s="105"/>
      <c r="MYC2033" s="105"/>
      <c r="MYD2033" s="105"/>
      <c r="MYE2033" s="105"/>
      <c r="MYF2033" s="105"/>
      <c r="MYG2033" s="105"/>
      <c r="MYH2033" s="105"/>
      <c r="MYI2033" s="105"/>
      <c r="MYJ2033" s="105"/>
      <c r="MYK2033" s="105"/>
      <c r="MYL2033" s="105"/>
      <c r="MYM2033" s="105"/>
      <c r="MYN2033" s="105"/>
      <c r="MYO2033" s="105"/>
      <c r="MYP2033" s="105"/>
      <c r="MYQ2033" s="105"/>
      <c r="MYR2033" s="105"/>
      <c r="MYS2033" s="105"/>
      <c r="MYT2033" s="105"/>
      <c r="MYU2033" s="105"/>
      <c r="MYV2033" s="105"/>
      <c r="MYW2033" s="105"/>
      <c r="MYX2033" s="105"/>
      <c r="MYY2033" s="105"/>
      <c r="MYZ2033" s="105"/>
      <c r="MZA2033" s="105"/>
      <c r="MZB2033" s="105"/>
      <c r="MZC2033" s="105"/>
      <c r="MZD2033" s="105"/>
      <c r="MZE2033" s="105"/>
      <c r="MZF2033" s="105"/>
      <c r="MZG2033" s="105"/>
      <c r="MZH2033" s="105"/>
      <c r="MZI2033" s="105"/>
      <c r="MZJ2033" s="105"/>
      <c r="MZK2033" s="105"/>
      <c r="MZL2033" s="105"/>
      <c r="MZM2033" s="105"/>
      <c r="MZN2033" s="105"/>
      <c r="MZO2033" s="105"/>
      <c r="MZP2033" s="105"/>
      <c r="MZQ2033" s="105"/>
      <c r="MZR2033" s="105"/>
      <c r="MZS2033" s="105"/>
      <c r="MZT2033" s="105"/>
      <c r="MZU2033" s="105"/>
      <c r="MZV2033" s="105"/>
      <c r="MZW2033" s="105"/>
      <c r="MZX2033" s="105"/>
      <c r="MZY2033" s="105"/>
      <c r="MZZ2033" s="105"/>
      <c r="NAA2033" s="105"/>
      <c r="NAB2033" s="105"/>
      <c r="NAC2033" s="105"/>
      <c r="NAD2033" s="105"/>
      <c r="NAE2033" s="105"/>
      <c r="NAF2033" s="105"/>
      <c r="NAG2033" s="105"/>
      <c r="NAH2033" s="105"/>
      <c r="NAI2033" s="105"/>
      <c r="NAJ2033" s="105"/>
      <c r="NAK2033" s="105"/>
      <c r="NAL2033" s="105"/>
      <c r="NAM2033" s="105"/>
      <c r="NAN2033" s="105"/>
      <c r="NAO2033" s="105"/>
      <c r="NAP2033" s="105"/>
      <c r="NAQ2033" s="105"/>
      <c r="NAR2033" s="105"/>
      <c r="NAS2033" s="105"/>
      <c r="NAT2033" s="105"/>
      <c r="NAU2033" s="105"/>
      <c r="NAV2033" s="105"/>
      <c r="NAW2033" s="105"/>
      <c r="NAX2033" s="105"/>
      <c r="NAY2033" s="105"/>
      <c r="NAZ2033" s="105"/>
      <c r="NBA2033" s="105"/>
      <c r="NBB2033" s="105"/>
      <c r="NBC2033" s="105"/>
      <c r="NBD2033" s="105"/>
      <c r="NBE2033" s="105"/>
      <c r="NBF2033" s="105"/>
      <c r="NBG2033" s="105"/>
      <c r="NBH2033" s="105"/>
      <c r="NBI2033" s="105"/>
      <c r="NBJ2033" s="105"/>
      <c r="NBK2033" s="105"/>
      <c r="NBL2033" s="105"/>
      <c r="NBM2033" s="105"/>
      <c r="NBN2033" s="105"/>
      <c r="NBO2033" s="105"/>
      <c r="NBP2033" s="105"/>
      <c r="NBQ2033" s="105"/>
      <c r="NBR2033" s="105"/>
      <c r="NBS2033" s="105"/>
      <c r="NBT2033" s="105"/>
      <c r="NBU2033" s="105"/>
      <c r="NBV2033" s="105"/>
      <c r="NBW2033" s="105"/>
      <c r="NBX2033" s="105"/>
      <c r="NBY2033" s="105"/>
      <c r="NBZ2033" s="105"/>
      <c r="NCA2033" s="105"/>
      <c r="NCB2033" s="105"/>
      <c r="NCC2033" s="105"/>
      <c r="NCD2033" s="105"/>
      <c r="NCE2033" s="105"/>
      <c r="NCF2033" s="105"/>
      <c r="NCG2033" s="105"/>
      <c r="NCH2033" s="105"/>
      <c r="NCI2033" s="105"/>
      <c r="NCJ2033" s="105"/>
      <c r="NCK2033" s="105"/>
      <c r="NCL2033" s="105"/>
      <c r="NCM2033" s="105"/>
      <c r="NCN2033" s="105"/>
      <c r="NCO2033" s="105"/>
      <c r="NCP2033" s="105"/>
      <c r="NCQ2033" s="105"/>
      <c r="NCR2033" s="105"/>
      <c r="NCS2033" s="105"/>
      <c r="NCT2033" s="105"/>
      <c r="NCU2033" s="105"/>
      <c r="NCV2033" s="105"/>
      <c r="NCW2033" s="105"/>
      <c r="NCX2033" s="105"/>
      <c r="NCY2033" s="105"/>
      <c r="NCZ2033" s="105"/>
      <c r="NDA2033" s="105"/>
      <c r="NDB2033" s="105"/>
      <c r="NDC2033" s="105"/>
      <c r="NDD2033" s="105"/>
      <c r="NDE2033" s="105"/>
      <c r="NDF2033" s="105"/>
      <c r="NDG2033" s="105"/>
      <c r="NDH2033" s="105"/>
      <c r="NDI2033" s="105"/>
      <c r="NDJ2033" s="105"/>
      <c r="NDK2033" s="105"/>
      <c r="NDL2033" s="105"/>
      <c r="NDM2033" s="105"/>
      <c r="NDN2033" s="105"/>
      <c r="NDO2033" s="105"/>
      <c r="NDP2033" s="105"/>
      <c r="NDQ2033" s="105"/>
      <c r="NDR2033" s="105"/>
      <c r="NDS2033" s="105"/>
      <c r="NDT2033" s="105"/>
      <c r="NDU2033" s="105"/>
      <c r="NDV2033" s="105"/>
      <c r="NDW2033" s="105"/>
      <c r="NDX2033" s="105"/>
      <c r="NDY2033" s="105"/>
      <c r="NDZ2033" s="105"/>
      <c r="NEA2033" s="105"/>
      <c r="NEB2033" s="105"/>
      <c r="NEC2033" s="105"/>
      <c r="NED2033" s="105"/>
      <c r="NEE2033" s="105"/>
      <c r="NEF2033" s="105"/>
      <c r="NEG2033" s="105"/>
      <c r="NEH2033" s="105"/>
      <c r="NEI2033" s="105"/>
      <c r="NEJ2033" s="105"/>
      <c r="NEK2033" s="105"/>
      <c r="NEL2033" s="105"/>
      <c r="NEM2033" s="105"/>
      <c r="NEN2033" s="105"/>
      <c r="NEO2033" s="105"/>
      <c r="NEP2033" s="105"/>
      <c r="NEQ2033" s="105"/>
      <c r="NER2033" s="105"/>
      <c r="NES2033" s="105"/>
      <c r="NET2033" s="105"/>
      <c r="NEU2033" s="105"/>
      <c r="NEV2033" s="105"/>
      <c r="NEW2033" s="105"/>
      <c r="NEX2033" s="105"/>
      <c r="NEY2033" s="105"/>
      <c r="NEZ2033" s="105"/>
      <c r="NFA2033" s="105"/>
      <c r="NFB2033" s="105"/>
      <c r="NFC2033" s="105"/>
      <c r="NFD2033" s="105"/>
      <c r="NFE2033" s="105"/>
      <c r="NFF2033" s="105"/>
      <c r="NFG2033" s="105"/>
      <c r="NFH2033" s="105"/>
      <c r="NFI2033" s="105"/>
      <c r="NFJ2033" s="105"/>
      <c r="NFK2033" s="105"/>
      <c r="NFL2033" s="105"/>
      <c r="NFM2033" s="105"/>
      <c r="NFN2033" s="105"/>
      <c r="NFO2033" s="105"/>
      <c r="NFP2033" s="105"/>
      <c r="NFQ2033" s="105"/>
      <c r="NFR2033" s="105"/>
      <c r="NFS2033" s="105"/>
      <c r="NFT2033" s="105"/>
      <c r="NFU2033" s="105"/>
      <c r="NFV2033" s="105"/>
      <c r="NFW2033" s="105"/>
      <c r="NFX2033" s="105"/>
      <c r="NFY2033" s="105"/>
      <c r="NFZ2033" s="105"/>
      <c r="NGA2033" s="105"/>
      <c r="NGB2033" s="105"/>
      <c r="NGC2033" s="105"/>
      <c r="NGD2033" s="105"/>
      <c r="NGE2033" s="105"/>
      <c r="NGF2033" s="105"/>
      <c r="NGG2033" s="105"/>
      <c r="NGH2033" s="105"/>
      <c r="NGI2033" s="105"/>
      <c r="NGJ2033" s="105"/>
      <c r="NGK2033" s="105"/>
      <c r="NGL2033" s="105"/>
      <c r="NGM2033" s="105"/>
      <c r="NGN2033" s="105"/>
      <c r="NGO2033" s="105"/>
      <c r="NGP2033" s="105"/>
      <c r="NGQ2033" s="105"/>
      <c r="NGR2033" s="105"/>
      <c r="NGS2033" s="105"/>
      <c r="NGT2033" s="105"/>
      <c r="NGU2033" s="105"/>
      <c r="NGV2033" s="105"/>
      <c r="NGW2033" s="105"/>
      <c r="NGX2033" s="105"/>
      <c r="NGY2033" s="105"/>
      <c r="NGZ2033" s="105"/>
      <c r="NHA2033" s="105"/>
      <c r="NHB2033" s="105"/>
      <c r="NHC2033" s="105"/>
      <c r="NHD2033" s="105"/>
      <c r="NHE2033" s="105"/>
      <c r="NHF2033" s="105"/>
      <c r="NHG2033" s="105"/>
      <c r="NHH2033" s="105"/>
      <c r="NHI2033" s="105"/>
      <c r="NHJ2033" s="105"/>
      <c r="NHK2033" s="105"/>
      <c r="NHL2033" s="105"/>
      <c r="NHM2033" s="105"/>
      <c r="NHN2033" s="105"/>
      <c r="NHO2033" s="105"/>
      <c r="NHP2033" s="105"/>
      <c r="NHQ2033" s="105"/>
      <c r="NHR2033" s="105"/>
      <c r="NHS2033" s="105"/>
      <c r="NHT2033" s="105"/>
      <c r="NHU2033" s="105"/>
      <c r="NHV2033" s="105"/>
      <c r="NHW2033" s="105"/>
      <c r="NHX2033" s="105"/>
      <c r="NHY2033" s="105"/>
      <c r="NHZ2033" s="105"/>
      <c r="NIA2033" s="105"/>
      <c r="NIB2033" s="105"/>
      <c r="NIC2033" s="105"/>
      <c r="NID2033" s="105"/>
      <c r="NIE2033" s="105"/>
      <c r="NIF2033" s="105"/>
      <c r="NIG2033" s="105"/>
      <c r="NIH2033" s="105"/>
      <c r="NII2033" s="105"/>
      <c r="NIJ2033" s="105"/>
      <c r="NIK2033" s="105"/>
      <c r="NIL2033" s="105"/>
      <c r="NIM2033" s="105"/>
      <c r="NIN2033" s="105"/>
      <c r="NIO2033" s="105"/>
      <c r="NIP2033" s="105"/>
      <c r="NIQ2033" s="105"/>
      <c r="NIR2033" s="105"/>
      <c r="NIS2033" s="105"/>
      <c r="NIT2033" s="105"/>
      <c r="NIU2033" s="105"/>
      <c r="NIV2033" s="105"/>
      <c r="NIW2033" s="105"/>
      <c r="NIX2033" s="105"/>
      <c r="NIY2033" s="105"/>
      <c r="NIZ2033" s="105"/>
      <c r="NJA2033" s="105"/>
      <c r="NJB2033" s="105"/>
      <c r="NJC2033" s="105"/>
      <c r="NJD2033" s="105"/>
      <c r="NJE2033" s="105"/>
      <c r="NJF2033" s="105"/>
      <c r="NJG2033" s="105"/>
      <c r="NJH2033" s="105"/>
      <c r="NJI2033" s="105"/>
      <c r="NJJ2033" s="105"/>
      <c r="NJK2033" s="105"/>
      <c r="NJL2033" s="105"/>
      <c r="NJM2033" s="105"/>
      <c r="NJN2033" s="105"/>
      <c r="NJO2033" s="105"/>
      <c r="NJP2033" s="105"/>
      <c r="NJQ2033" s="105"/>
      <c r="NJR2033" s="105"/>
      <c r="NJS2033" s="105"/>
      <c r="NJT2033" s="105"/>
      <c r="NJU2033" s="105"/>
      <c r="NJV2033" s="105"/>
      <c r="NJW2033" s="105"/>
      <c r="NJX2033" s="105"/>
      <c r="NJY2033" s="105"/>
      <c r="NJZ2033" s="105"/>
      <c r="NKA2033" s="105"/>
      <c r="NKB2033" s="105"/>
      <c r="NKC2033" s="105"/>
      <c r="NKD2033" s="105"/>
      <c r="NKE2033" s="105"/>
      <c r="NKF2033" s="105"/>
      <c r="NKG2033" s="105"/>
      <c r="NKH2033" s="105"/>
      <c r="NKI2033" s="105"/>
      <c r="NKJ2033" s="105"/>
      <c r="NKK2033" s="105"/>
      <c r="NKL2033" s="105"/>
      <c r="NKM2033" s="105"/>
      <c r="NKN2033" s="105"/>
      <c r="NKO2033" s="105"/>
      <c r="NKP2033" s="105"/>
      <c r="NKQ2033" s="105"/>
      <c r="NKR2033" s="105"/>
      <c r="NKS2033" s="105"/>
      <c r="NKT2033" s="105"/>
      <c r="NKU2033" s="105"/>
      <c r="NKV2033" s="105"/>
      <c r="NKW2033" s="105"/>
      <c r="NKX2033" s="105"/>
      <c r="NKY2033" s="105"/>
      <c r="NKZ2033" s="105"/>
      <c r="NLA2033" s="105"/>
      <c r="NLB2033" s="105"/>
      <c r="NLC2033" s="105"/>
      <c r="NLD2033" s="105"/>
      <c r="NLE2033" s="105"/>
      <c r="NLF2033" s="105"/>
      <c r="NLG2033" s="105"/>
      <c r="NLH2033" s="105"/>
      <c r="NLI2033" s="105"/>
      <c r="NLJ2033" s="105"/>
      <c r="NLK2033" s="105"/>
      <c r="NLL2033" s="105"/>
      <c r="NLM2033" s="105"/>
      <c r="NLN2033" s="105"/>
      <c r="NLO2033" s="105"/>
      <c r="NLP2033" s="105"/>
      <c r="NLQ2033" s="105"/>
      <c r="NLR2033" s="105"/>
      <c r="NLS2033" s="105"/>
      <c r="NLT2033" s="105"/>
      <c r="NLU2033" s="105"/>
      <c r="NLV2033" s="105"/>
      <c r="NLW2033" s="105"/>
      <c r="NLX2033" s="105"/>
      <c r="NLY2033" s="105"/>
      <c r="NLZ2033" s="105"/>
      <c r="NMA2033" s="105"/>
      <c r="NMB2033" s="105"/>
      <c r="NMC2033" s="105"/>
      <c r="NMD2033" s="105"/>
      <c r="NME2033" s="105"/>
      <c r="NMF2033" s="105"/>
      <c r="NMG2033" s="105"/>
      <c r="NMH2033" s="105"/>
      <c r="NMI2033" s="105"/>
      <c r="NMJ2033" s="105"/>
      <c r="NMK2033" s="105"/>
      <c r="NML2033" s="105"/>
      <c r="NMM2033" s="105"/>
      <c r="NMN2033" s="105"/>
      <c r="NMO2033" s="105"/>
      <c r="NMP2033" s="105"/>
      <c r="NMQ2033" s="105"/>
      <c r="NMR2033" s="105"/>
      <c r="NMS2033" s="105"/>
      <c r="NMT2033" s="105"/>
      <c r="NMU2033" s="105"/>
      <c r="NMV2033" s="105"/>
      <c r="NMW2033" s="105"/>
      <c r="NMX2033" s="105"/>
      <c r="NMY2033" s="105"/>
      <c r="NMZ2033" s="105"/>
      <c r="NNA2033" s="105"/>
      <c r="NNB2033" s="105"/>
      <c r="NNC2033" s="105"/>
      <c r="NND2033" s="105"/>
      <c r="NNE2033" s="105"/>
      <c r="NNF2033" s="105"/>
      <c r="NNG2033" s="105"/>
      <c r="NNH2033" s="105"/>
      <c r="NNI2033" s="105"/>
      <c r="NNJ2033" s="105"/>
      <c r="NNK2033" s="105"/>
      <c r="NNL2033" s="105"/>
      <c r="NNM2033" s="105"/>
      <c r="NNN2033" s="105"/>
      <c r="NNO2033" s="105"/>
      <c r="NNP2033" s="105"/>
      <c r="NNQ2033" s="105"/>
      <c r="NNR2033" s="105"/>
      <c r="NNS2033" s="105"/>
      <c r="NNT2033" s="105"/>
      <c r="NNU2033" s="105"/>
      <c r="NNV2033" s="105"/>
      <c r="NNW2033" s="105"/>
      <c r="NNX2033" s="105"/>
      <c r="NNY2033" s="105"/>
      <c r="NNZ2033" s="105"/>
      <c r="NOA2033" s="105"/>
      <c r="NOB2033" s="105"/>
      <c r="NOC2033" s="105"/>
      <c r="NOD2033" s="105"/>
      <c r="NOE2033" s="105"/>
      <c r="NOF2033" s="105"/>
      <c r="NOG2033" s="105"/>
      <c r="NOH2033" s="105"/>
      <c r="NOI2033" s="105"/>
      <c r="NOJ2033" s="105"/>
      <c r="NOK2033" s="105"/>
      <c r="NOL2033" s="105"/>
      <c r="NOM2033" s="105"/>
      <c r="NON2033" s="105"/>
      <c r="NOO2033" s="105"/>
      <c r="NOP2033" s="105"/>
      <c r="NOQ2033" s="105"/>
      <c r="NOR2033" s="105"/>
      <c r="NOS2033" s="105"/>
      <c r="NOT2033" s="105"/>
      <c r="NOU2033" s="105"/>
      <c r="NOV2033" s="105"/>
      <c r="NOW2033" s="105"/>
      <c r="NOX2033" s="105"/>
      <c r="NOY2033" s="105"/>
      <c r="NOZ2033" s="105"/>
      <c r="NPA2033" s="105"/>
      <c r="NPB2033" s="105"/>
      <c r="NPC2033" s="105"/>
      <c r="NPD2033" s="105"/>
      <c r="NPE2033" s="105"/>
      <c r="NPF2033" s="105"/>
      <c r="NPG2033" s="105"/>
      <c r="NPH2033" s="105"/>
      <c r="NPI2033" s="105"/>
      <c r="NPJ2033" s="105"/>
      <c r="NPK2033" s="105"/>
      <c r="NPL2033" s="105"/>
      <c r="NPM2033" s="105"/>
      <c r="NPN2033" s="105"/>
      <c r="NPO2033" s="105"/>
      <c r="NPP2033" s="105"/>
      <c r="NPQ2033" s="105"/>
      <c r="NPR2033" s="105"/>
      <c r="NPS2033" s="105"/>
      <c r="NPT2033" s="105"/>
      <c r="NPU2033" s="105"/>
      <c r="NPV2033" s="105"/>
      <c r="NPW2033" s="105"/>
      <c r="NPX2033" s="105"/>
      <c r="NPY2033" s="105"/>
      <c r="NPZ2033" s="105"/>
      <c r="NQA2033" s="105"/>
      <c r="NQB2033" s="105"/>
      <c r="NQC2033" s="105"/>
      <c r="NQD2033" s="105"/>
      <c r="NQE2033" s="105"/>
      <c r="NQF2033" s="105"/>
      <c r="NQG2033" s="105"/>
      <c r="NQH2033" s="105"/>
      <c r="NQI2033" s="105"/>
      <c r="NQJ2033" s="105"/>
      <c r="NQK2033" s="105"/>
      <c r="NQL2033" s="105"/>
      <c r="NQM2033" s="105"/>
      <c r="NQN2033" s="105"/>
      <c r="NQO2033" s="105"/>
      <c r="NQP2033" s="105"/>
      <c r="NQQ2033" s="105"/>
      <c r="NQR2033" s="105"/>
      <c r="NQS2033" s="105"/>
      <c r="NQT2033" s="105"/>
      <c r="NQU2033" s="105"/>
      <c r="NQV2033" s="105"/>
      <c r="NQW2033" s="105"/>
      <c r="NQX2033" s="105"/>
      <c r="NQY2033" s="105"/>
      <c r="NQZ2033" s="105"/>
      <c r="NRA2033" s="105"/>
      <c r="NRB2033" s="105"/>
      <c r="NRC2033" s="105"/>
      <c r="NRD2033" s="105"/>
      <c r="NRE2033" s="105"/>
      <c r="NRF2033" s="105"/>
      <c r="NRG2033" s="105"/>
      <c r="NRH2033" s="105"/>
      <c r="NRI2033" s="105"/>
      <c r="NRJ2033" s="105"/>
      <c r="NRK2033" s="105"/>
      <c r="NRL2033" s="105"/>
      <c r="NRM2033" s="105"/>
      <c r="NRN2033" s="105"/>
      <c r="NRO2033" s="105"/>
      <c r="NRP2033" s="105"/>
      <c r="NRQ2033" s="105"/>
      <c r="NRR2033" s="105"/>
      <c r="NRS2033" s="105"/>
      <c r="NRT2033" s="105"/>
      <c r="NRU2033" s="105"/>
      <c r="NRV2033" s="105"/>
      <c r="NRW2033" s="105"/>
      <c r="NRX2033" s="105"/>
      <c r="NRY2033" s="105"/>
      <c r="NRZ2033" s="105"/>
      <c r="NSA2033" s="105"/>
      <c r="NSB2033" s="105"/>
      <c r="NSC2033" s="105"/>
      <c r="NSD2033" s="105"/>
      <c r="NSE2033" s="105"/>
      <c r="NSF2033" s="105"/>
      <c r="NSG2033" s="105"/>
      <c r="NSH2033" s="105"/>
      <c r="NSI2033" s="105"/>
      <c r="NSJ2033" s="105"/>
      <c r="NSK2033" s="105"/>
      <c r="NSL2033" s="105"/>
      <c r="NSM2033" s="105"/>
      <c r="NSN2033" s="105"/>
      <c r="NSO2033" s="105"/>
      <c r="NSP2033" s="105"/>
      <c r="NSQ2033" s="105"/>
      <c r="NSR2033" s="105"/>
      <c r="NSS2033" s="105"/>
      <c r="NST2033" s="105"/>
      <c r="NSU2033" s="105"/>
      <c r="NSV2033" s="105"/>
      <c r="NSW2033" s="105"/>
      <c r="NSX2033" s="105"/>
      <c r="NSY2033" s="105"/>
      <c r="NSZ2033" s="105"/>
      <c r="NTA2033" s="105"/>
      <c r="NTB2033" s="105"/>
      <c r="NTC2033" s="105"/>
      <c r="NTD2033" s="105"/>
      <c r="NTE2033" s="105"/>
      <c r="NTF2033" s="105"/>
      <c r="NTG2033" s="105"/>
      <c r="NTH2033" s="105"/>
      <c r="NTI2033" s="105"/>
      <c r="NTJ2033" s="105"/>
      <c r="NTK2033" s="105"/>
      <c r="NTL2033" s="105"/>
      <c r="NTM2033" s="105"/>
      <c r="NTN2033" s="105"/>
      <c r="NTO2033" s="105"/>
      <c r="NTP2033" s="105"/>
      <c r="NTQ2033" s="105"/>
      <c r="NTR2033" s="105"/>
      <c r="NTS2033" s="105"/>
      <c r="NTT2033" s="105"/>
      <c r="NTU2033" s="105"/>
      <c r="NTV2033" s="105"/>
      <c r="NTW2033" s="105"/>
      <c r="NTX2033" s="105"/>
      <c r="NTY2033" s="105"/>
      <c r="NTZ2033" s="105"/>
      <c r="NUA2033" s="105"/>
      <c r="NUB2033" s="105"/>
      <c r="NUC2033" s="105"/>
      <c r="NUD2033" s="105"/>
      <c r="NUE2033" s="105"/>
      <c r="NUF2033" s="105"/>
      <c r="NUG2033" s="105"/>
      <c r="NUH2033" s="105"/>
      <c r="NUI2033" s="105"/>
      <c r="NUJ2033" s="105"/>
      <c r="NUK2033" s="105"/>
      <c r="NUL2033" s="105"/>
      <c r="NUM2033" s="105"/>
      <c r="NUN2033" s="105"/>
      <c r="NUO2033" s="105"/>
      <c r="NUP2033" s="105"/>
      <c r="NUQ2033" s="105"/>
      <c r="NUR2033" s="105"/>
      <c r="NUS2033" s="105"/>
      <c r="NUT2033" s="105"/>
      <c r="NUU2033" s="105"/>
      <c r="NUV2033" s="105"/>
      <c r="NUW2033" s="105"/>
      <c r="NUX2033" s="105"/>
      <c r="NUY2033" s="105"/>
      <c r="NUZ2033" s="105"/>
      <c r="NVA2033" s="105"/>
      <c r="NVB2033" s="105"/>
      <c r="NVC2033" s="105"/>
      <c r="NVD2033" s="105"/>
      <c r="NVE2033" s="105"/>
      <c r="NVF2033" s="105"/>
      <c r="NVG2033" s="105"/>
      <c r="NVH2033" s="105"/>
      <c r="NVI2033" s="105"/>
      <c r="NVJ2033" s="105"/>
      <c r="NVK2033" s="105"/>
      <c r="NVL2033" s="105"/>
      <c r="NVM2033" s="105"/>
      <c r="NVN2033" s="105"/>
      <c r="NVO2033" s="105"/>
      <c r="NVP2033" s="105"/>
      <c r="NVQ2033" s="105"/>
      <c r="NVR2033" s="105"/>
      <c r="NVS2033" s="105"/>
      <c r="NVT2033" s="105"/>
      <c r="NVU2033" s="105"/>
      <c r="NVV2033" s="105"/>
      <c r="NVW2033" s="105"/>
      <c r="NVX2033" s="105"/>
      <c r="NVY2033" s="105"/>
      <c r="NVZ2033" s="105"/>
      <c r="NWA2033" s="105"/>
      <c r="NWB2033" s="105"/>
      <c r="NWC2033" s="105"/>
      <c r="NWD2033" s="105"/>
      <c r="NWE2033" s="105"/>
      <c r="NWF2033" s="105"/>
      <c r="NWG2033" s="105"/>
      <c r="NWH2033" s="105"/>
      <c r="NWI2033" s="105"/>
      <c r="NWJ2033" s="105"/>
      <c r="NWK2033" s="105"/>
      <c r="NWL2033" s="105"/>
      <c r="NWM2033" s="105"/>
      <c r="NWN2033" s="105"/>
      <c r="NWO2033" s="105"/>
      <c r="NWP2033" s="105"/>
      <c r="NWQ2033" s="105"/>
      <c r="NWR2033" s="105"/>
      <c r="NWS2033" s="105"/>
      <c r="NWT2033" s="105"/>
      <c r="NWU2033" s="105"/>
      <c r="NWV2033" s="105"/>
      <c r="NWW2033" s="105"/>
      <c r="NWX2033" s="105"/>
      <c r="NWY2033" s="105"/>
      <c r="NWZ2033" s="105"/>
      <c r="NXA2033" s="105"/>
      <c r="NXB2033" s="105"/>
      <c r="NXC2033" s="105"/>
      <c r="NXD2033" s="105"/>
      <c r="NXE2033" s="105"/>
      <c r="NXF2033" s="105"/>
      <c r="NXG2033" s="105"/>
      <c r="NXH2033" s="105"/>
      <c r="NXI2033" s="105"/>
      <c r="NXJ2033" s="105"/>
      <c r="NXK2033" s="105"/>
      <c r="NXL2033" s="105"/>
      <c r="NXM2033" s="105"/>
      <c r="NXN2033" s="105"/>
      <c r="NXO2033" s="105"/>
      <c r="NXP2033" s="105"/>
      <c r="NXQ2033" s="105"/>
      <c r="NXR2033" s="105"/>
      <c r="NXS2033" s="105"/>
      <c r="NXT2033" s="105"/>
      <c r="NXU2033" s="105"/>
      <c r="NXV2033" s="105"/>
      <c r="NXW2033" s="105"/>
      <c r="NXX2033" s="105"/>
      <c r="NXY2033" s="105"/>
      <c r="NXZ2033" s="105"/>
      <c r="NYA2033" s="105"/>
      <c r="NYB2033" s="105"/>
      <c r="NYC2033" s="105"/>
      <c r="NYD2033" s="105"/>
      <c r="NYE2033" s="105"/>
      <c r="NYF2033" s="105"/>
      <c r="NYG2033" s="105"/>
      <c r="NYH2033" s="105"/>
      <c r="NYI2033" s="105"/>
      <c r="NYJ2033" s="105"/>
      <c r="NYK2033" s="105"/>
      <c r="NYL2033" s="105"/>
      <c r="NYM2033" s="105"/>
      <c r="NYN2033" s="105"/>
      <c r="NYO2033" s="105"/>
      <c r="NYP2033" s="105"/>
      <c r="NYQ2033" s="105"/>
      <c r="NYR2033" s="105"/>
      <c r="NYS2033" s="105"/>
      <c r="NYT2033" s="105"/>
      <c r="NYU2033" s="105"/>
      <c r="NYV2033" s="105"/>
      <c r="NYW2033" s="105"/>
      <c r="NYX2033" s="105"/>
      <c r="NYY2033" s="105"/>
      <c r="NYZ2033" s="105"/>
      <c r="NZA2033" s="105"/>
      <c r="NZB2033" s="105"/>
      <c r="NZC2033" s="105"/>
      <c r="NZD2033" s="105"/>
      <c r="NZE2033" s="105"/>
      <c r="NZF2033" s="105"/>
      <c r="NZG2033" s="105"/>
      <c r="NZH2033" s="105"/>
      <c r="NZI2033" s="105"/>
      <c r="NZJ2033" s="105"/>
      <c r="NZK2033" s="105"/>
      <c r="NZL2033" s="105"/>
      <c r="NZM2033" s="105"/>
      <c r="NZN2033" s="105"/>
      <c r="NZO2033" s="105"/>
      <c r="NZP2033" s="105"/>
      <c r="NZQ2033" s="105"/>
      <c r="NZR2033" s="105"/>
      <c r="NZS2033" s="105"/>
      <c r="NZT2033" s="105"/>
      <c r="NZU2033" s="105"/>
      <c r="NZV2033" s="105"/>
      <c r="NZW2033" s="105"/>
      <c r="NZX2033" s="105"/>
      <c r="NZY2033" s="105"/>
      <c r="NZZ2033" s="105"/>
      <c r="OAA2033" s="105"/>
      <c r="OAB2033" s="105"/>
      <c r="OAC2033" s="105"/>
      <c r="OAD2033" s="105"/>
      <c r="OAE2033" s="105"/>
      <c r="OAF2033" s="105"/>
      <c r="OAG2033" s="105"/>
      <c r="OAH2033" s="105"/>
      <c r="OAI2033" s="105"/>
      <c r="OAJ2033" s="105"/>
      <c r="OAK2033" s="105"/>
      <c r="OAL2033" s="105"/>
      <c r="OAM2033" s="105"/>
      <c r="OAN2033" s="105"/>
      <c r="OAO2033" s="105"/>
      <c r="OAP2033" s="105"/>
      <c r="OAQ2033" s="105"/>
      <c r="OAR2033" s="105"/>
      <c r="OAS2033" s="105"/>
      <c r="OAT2033" s="105"/>
      <c r="OAU2033" s="105"/>
      <c r="OAV2033" s="105"/>
      <c r="OAW2033" s="105"/>
      <c r="OAX2033" s="105"/>
      <c r="OAY2033" s="105"/>
      <c r="OAZ2033" s="105"/>
      <c r="OBA2033" s="105"/>
      <c r="OBB2033" s="105"/>
      <c r="OBC2033" s="105"/>
      <c r="OBD2033" s="105"/>
      <c r="OBE2033" s="105"/>
      <c r="OBF2033" s="105"/>
      <c r="OBG2033" s="105"/>
      <c r="OBH2033" s="105"/>
      <c r="OBI2033" s="105"/>
      <c r="OBJ2033" s="105"/>
      <c r="OBK2033" s="105"/>
      <c r="OBL2033" s="105"/>
      <c r="OBM2033" s="105"/>
      <c r="OBN2033" s="105"/>
      <c r="OBO2033" s="105"/>
      <c r="OBP2033" s="105"/>
      <c r="OBQ2033" s="105"/>
      <c r="OBR2033" s="105"/>
      <c r="OBS2033" s="105"/>
      <c r="OBT2033" s="105"/>
      <c r="OBU2033" s="105"/>
      <c r="OBV2033" s="105"/>
      <c r="OBW2033" s="105"/>
      <c r="OBX2033" s="105"/>
      <c r="OBY2033" s="105"/>
      <c r="OBZ2033" s="105"/>
      <c r="OCA2033" s="105"/>
      <c r="OCB2033" s="105"/>
      <c r="OCC2033" s="105"/>
      <c r="OCD2033" s="105"/>
      <c r="OCE2033" s="105"/>
      <c r="OCF2033" s="105"/>
      <c r="OCG2033" s="105"/>
      <c r="OCH2033" s="105"/>
      <c r="OCI2033" s="105"/>
      <c r="OCJ2033" s="105"/>
      <c r="OCK2033" s="105"/>
      <c r="OCL2033" s="105"/>
      <c r="OCM2033" s="105"/>
      <c r="OCN2033" s="105"/>
      <c r="OCO2033" s="105"/>
      <c r="OCP2033" s="105"/>
      <c r="OCQ2033" s="105"/>
      <c r="OCR2033" s="105"/>
      <c r="OCS2033" s="105"/>
      <c r="OCT2033" s="105"/>
      <c r="OCU2033" s="105"/>
      <c r="OCV2033" s="105"/>
      <c r="OCW2033" s="105"/>
      <c r="OCX2033" s="105"/>
      <c r="OCY2033" s="105"/>
      <c r="OCZ2033" s="105"/>
      <c r="ODA2033" s="105"/>
      <c r="ODB2033" s="105"/>
      <c r="ODC2033" s="105"/>
      <c r="ODD2033" s="105"/>
      <c r="ODE2033" s="105"/>
      <c r="ODF2033" s="105"/>
      <c r="ODG2033" s="105"/>
      <c r="ODH2033" s="105"/>
      <c r="ODI2033" s="105"/>
      <c r="ODJ2033" s="105"/>
      <c r="ODK2033" s="105"/>
      <c r="ODL2033" s="105"/>
      <c r="ODM2033" s="105"/>
      <c r="ODN2033" s="105"/>
      <c r="ODO2033" s="105"/>
      <c r="ODP2033" s="105"/>
      <c r="ODQ2033" s="105"/>
      <c r="ODR2033" s="105"/>
      <c r="ODS2033" s="105"/>
      <c r="ODT2033" s="105"/>
      <c r="ODU2033" s="105"/>
      <c r="ODV2033" s="105"/>
      <c r="ODW2033" s="105"/>
      <c r="ODX2033" s="105"/>
      <c r="ODY2033" s="105"/>
      <c r="ODZ2033" s="105"/>
      <c r="OEA2033" s="105"/>
      <c r="OEB2033" s="105"/>
      <c r="OEC2033" s="105"/>
      <c r="OED2033" s="105"/>
      <c r="OEE2033" s="105"/>
      <c r="OEF2033" s="105"/>
      <c r="OEG2033" s="105"/>
      <c r="OEH2033" s="105"/>
      <c r="OEI2033" s="105"/>
      <c r="OEJ2033" s="105"/>
      <c r="OEK2033" s="105"/>
      <c r="OEL2033" s="105"/>
      <c r="OEM2033" s="105"/>
      <c r="OEN2033" s="105"/>
      <c r="OEO2033" s="105"/>
      <c r="OEP2033" s="105"/>
      <c r="OEQ2033" s="105"/>
      <c r="OER2033" s="105"/>
      <c r="OES2033" s="105"/>
      <c r="OET2033" s="105"/>
      <c r="OEU2033" s="105"/>
      <c r="OEV2033" s="105"/>
      <c r="OEW2033" s="105"/>
      <c r="OEX2033" s="105"/>
      <c r="OEY2033" s="105"/>
      <c r="OEZ2033" s="105"/>
      <c r="OFA2033" s="105"/>
      <c r="OFB2033" s="105"/>
      <c r="OFC2033" s="105"/>
      <c r="OFD2033" s="105"/>
      <c r="OFE2033" s="105"/>
      <c r="OFF2033" s="105"/>
      <c r="OFG2033" s="105"/>
      <c r="OFH2033" s="105"/>
      <c r="OFI2033" s="105"/>
      <c r="OFJ2033" s="105"/>
      <c r="OFK2033" s="105"/>
      <c r="OFL2033" s="105"/>
      <c r="OFM2033" s="105"/>
      <c r="OFN2033" s="105"/>
      <c r="OFO2033" s="105"/>
      <c r="OFP2033" s="105"/>
      <c r="OFQ2033" s="105"/>
      <c r="OFR2033" s="105"/>
      <c r="OFS2033" s="105"/>
      <c r="OFT2033" s="105"/>
      <c r="OFU2033" s="105"/>
      <c r="OFV2033" s="105"/>
      <c r="OFW2033" s="105"/>
      <c r="OFX2033" s="105"/>
      <c r="OFY2033" s="105"/>
      <c r="OFZ2033" s="105"/>
      <c r="OGA2033" s="105"/>
      <c r="OGB2033" s="105"/>
      <c r="OGC2033" s="105"/>
      <c r="OGD2033" s="105"/>
      <c r="OGE2033" s="105"/>
      <c r="OGF2033" s="105"/>
      <c r="OGG2033" s="105"/>
      <c r="OGH2033" s="105"/>
      <c r="OGI2033" s="105"/>
      <c r="OGJ2033" s="105"/>
      <c r="OGK2033" s="105"/>
      <c r="OGL2033" s="105"/>
      <c r="OGM2033" s="105"/>
      <c r="OGN2033" s="105"/>
      <c r="OGO2033" s="105"/>
      <c r="OGP2033" s="105"/>
      <c r="OGQ2033" s="105"/>
      <c r="OGR2033" s="105"/>
      <c r="OGS2033" s="105"/>
      <c r="OGT2033" s="105"/>
      <c r="OGU2033" s="105"/>
      <c r="OGV2033" s="105"/>
      <c r="OGW2033" s="105"/>
      <c r="OGX2033" s="105"/>
      <c r="OGY2033" s="105"/>
      <c r="OGZ2033" s="105"/>
      <c r="OHA2033" s="105"/>
      <c r="OHB2033" s="105"/>
      <c r="OHC2033" s="105"/>
      <c r="OHD2033" s="105"/>
      <c r="OHE2033" s="105"/>
      <c r="OHF2033" s="105"/>
      <c r="OHG2033" s="105"/>
      <c r="OHH2033" s="105"/>
      <c r="OHI2033" s="105"/>
      <c r="OHJ2033" s="105"/>
      <c r="OHK2033" s="105"/>
      <c r="OHL2033" s="105"/>
      <c r="OHM2033" s="105"/>
      <c r="OHN2033" s="105"/>
      <c r="OHO2033" s="105"/>
      <c r="OHP2033" s="105"/>
      <c r="OHQ2033" s="105"/>
      <c r="OHR2033" s="105"/>
      <c r="OHS2033" s="105"/>
      <c r="OHT2033" s="105"/>
      <c r="OHU2033" s="105"/>
      <c r="OHV2033" s="105"/>
      <c r="OHW2033" s="105"/>
      <c r="OHX2033" s="105"/>
      <c r="OHY2033" s="105"/>
      <c r="OHZ2033" s="105"/>
      <c r="OIA2033" s="105"/>
      <c r="OIB2033" s="105"/>
      <c r="OIC2033" s="105"/>
      <c r="OID2033" s="105"/>
      <c r="OIE2033" s="105"/>
      <c r="OIF2033" s="105"/>
      <c r="OIG2033" s="105"/>
      <c r="OIH2033" s="105"/>
      <c r="OII2033" s="105"/>
      <c r="OIJ2033" s="105"/>
      <c r="OIK2033" s="105"/>
      <c r="OIL2033" s="105"/>
      <c r="OIM2033" s="105"/>
      <c r="OIN2033" s="105"/>
      <c r="OIO2033" s="105"/>
      <c r="OIP2033" s="105"/>
      <c r="OIQ2033" s="105"/>
      <c r="OIR2033" s="105"/>
      <c r="OIS2033" s="105"/>
      <c r="OIT2033" s="105"/>
      <c r="OIU2033" s="105"/>
      <c r="OIV2033" s="105"/>
      <c r="OIW2033" s="105"/>
      <c r="OIX2033" s="105"/>
      <c r="OIY2033" s="105"/>
      <c r="OIZ2033" s="105"/>
      <c r="OJA2033" s="105"/>
      <c r="OJB2033" s="105"/>
      <c r="OJC2033" s="105"/>
      <c r="OJD2033" s="105"/>
      <c r="OJE2033" s="105"/>
      <c r="OJF2033" s="105"/>
      <c r="OJG2033" s="105"/>
      <c r="OJH2033" s="105"/>
      <c r="OJI2033" s="105"/>
      <c r="OJJ2033" s="105"/>
      <c r="OJK2033" s="105"/>
      <c r="OJL2033" s="105"/>
      <c r="OJM2033" s="105"/>
      <c r="OJN2033" s="105"/>
      <c r="OJO2033" s="105"/>
      <c r="OJP2033" s="105"/>
      <c r="OJQ2033" s="105"/>
      <c r="OJR2033" s="105"/>
      <c r="OJS2033" s="105"/>
      <c r="OJT2033" s="105"/>
      <c r="OJU2033" s="105"/>
      <c r="OJV2033" s="105"/>
      <c r="OJW2033" s="105"/>
      <c r="OJX2033" s="105"/>
      <c r="OJY2033" s="105"/>
      <c r="OJZ2033" s="105"/>
      <c r="OKA2033" s="105"/>
      <c r="OKB2033" s="105"/>
      <c r="OKC2033" s="105"/>
      <c r="OKD2033" s="105"/>
      <c r="OKE2033" s="105"/>
      <c r="OKF2033" s="105"/>
      <c r="OKG2033" s="105"/>
      <c r="OKH2033" s="105"/>
      <c r="OKI2033" s="105"/>
      <c r="OKJ2033" s="105"/>
      <c r="OKK2033" s="105"/>
      <c r="OKL2033" s="105"/>
      <c r="OKM2033" s="105"/>
      <c r="OKN2033" s="105"/>
      <c r="OKO2033" s="105"/>
      <c r="OKP2033" s="105"/>
      <c r="OKQ2033" s="105"/>
      <c r="OKR2033" s="105"/>
      <c r="OKS2033" s="105"/>
      <c r="OKT2033" s="105"/>
      <c r="OKU2033" s="105"/>
      <c r="OKV2033" s="105"/>
      <c r="OKW2033" s="105"/>
      <c r="OKX2033" s="105"/>
      <c r="OKY2033" s="105"/>
      <c r="OKZ2033" s="105"/>
      <c r="OLA2033" s="105"/>
      <c r="OLB2033" s="105"/>
      <c r="OLC2033" s="105"/>
      <c r="OLD2033" s="105"/>
      <c r="OLE2033" s="105"/>
      <c r="OLF2033" s="105"/>
      <c r="OLG2033" s="105"/>
      <c r="OLH2033" s="105"/>
      <c r="OLI2033" s="105"/>
      <c r="OLJ2033" s="105"/>
      <c r="OLK2033" s="105"/>
      <c r="OLL2033" s="105"/>
      <c r="OLM2033" s="105"/>
      <c r="OLN2033" s="105"/>
      <c r="OLO2033" s="105"/>
      <c r="OLP2033" s="105"/>
      <c r="OLQ2033" s="105"/>
      <c r="OLR2033" s="105"/>
      <c r="OLS2033" s="105"/>
      <c r="OLT2033" s="105"/>
      <c r="OLU2033" s="105"/>
      <c r="OLV2033" s="105"/>
      <c r="OLW2033" s="105"/>
      <c r="OLX2033" s="105"/>
      <c r="OLY2033" s="105"/>
      <c r="OLZ2033" s="105"/>
      <c r="OMA2033" s="105"/>
      <c r="OMB2033" s="105"/>
      <c r="OMC2033" s="105"/>
      <c r="OMD2033" s="105"/>
      <c r="OME2033" s="105"/>
      <c r="OMF2033" s="105"/>
      <c r="OMG2033" s="105"/>
      <c r="OMH2033" s="105"/>
      <c r="OMI2033" s="105"/>
      <c r="OMJ2033" s="105"/>
      <c r="OMK2033" s="105"/>
      <c r="OML2033" s="105"/>
      <c r="OMM2033" s="105"/>
      <c r="OMN2033" s="105"/>
      <c r="OMO2033" s="105"/>
      <c r="OMP2033" s="105"/>
      <c r="OMQ2033" s="105"/>
      <c r="OMR2033" s="105"/>
      <c r="OMS2033" s="105"/>
      <c r="OMT2033" s="105"/>
      <c r="OMU2033" s="105"/>
      <c r="OMV2033" s="105"/>
      <c r="OMW2033" s="105"/>
      <c r="OMX2033" s="105"/>
      <c r="OMY2033" s="105"/>
      <c r="OMZ2033" s="105"/>
      <c r="ONA2033" s="105"/>
      <c r="ONB2033" s="105"/>
      <c r="ONC2033" s="105"/>
      <c r="OND2033" s="105"/>
      <c r="ONE2033" s="105"/>
      <c r="ONF2033" s="105"/>
      <c r="ONG2033" s="105"/>
      <c r="ONH2033" s="105"/>
      <c r="ONI2033" s="105"/>
      <c r="ONJ2033" s="105"/>
      <c r="ONK2033" s="105"/>
      <c r="ONL2033" s="105"/>
      <c r="ONM2033" s="105"/>
      <c r="ONN2033" s="105"/>
      <c r="ONO2033" s="105"/>
      <c r="ONP2033" s="105"/>
      <c r="ONQ2033" s="105"/>
      <c r="ONR2033" s="105"/>
      <c r="ONS2033" s="105"/>
      <c r="ONT2033" s="105"/>
      <c r="ONU2033" s="105"/>
      <c r="ONV2033" s="105"/>
      <c r="ONW2033" s="105"/>
      <c r="ONX2033" s="105"/>
      <c r="ONY2033" s="105"/>
      <c r="ONZ2033" s="105"/>
      <c r="OOA2033" s="105"/>
      <c r="OOB2033" s="105"/>
      <c r="OOC2033" s="105"/>
      <c r="OOD2033" s="105"/>
      <c r="OOE2033" s="105"/>
      <c r="OOF2033" s="105"/>
      <c r="OOG2033" s="105"/>
      <c r="OOH2033" s="105"/>
      <c r="OOI2033" s="105"/>
      <c r="OOJ2033" s="105"/>
      <c r="OOK2033" s="105"/>
      <c r="OOL2033" s="105"/>
      <c r="OOM2033" s="105"/>
      <c r="OON2033" s="105"/>
      <c r="OOO2033" s="105"/>
      <c r="OOP2033" s="105"/>
      <c r="OOQ2033" s="105"/>
      <c r="OOR2033" s="105"/>
      <c r="OOS2033" s="105"/>
      <c r="OOT2033" s="105"/>
      <c r="OOU2033" s="105"/>
      <c r="OOV2033" s="105"/>
      <c r="OOW2033" s="105"/>
      <c r="OOX2033" s="105"/>
      <c r="OOY2033" s="105"/>
      <c r="OOZ2033" s="105"/>
      <c r="OPA2033" s="105"/>
      <c r="OPB2033" s="105"/>
      <c r="OPC2033" s="105"/>
      <c r="OPD2033" s="105"/>
      <c r="OPE2033" s="105"/>
      <c r="OPF2033" s="105"/>
      <c r="OPG2033" s="105"/>
      <c r="OPH2033" s="105"/>
      <c r="OPI2033" s="105"/>
      <c r="OPJ2033" s="105"/>
      <c r="OPK2033" s="105"/>
      <c r="OPL2033" s="105"/>
      <c r="OPM2033" s="105"/>
      <c r="OPN2033" s="105"/>
      <c r="OPO2033" s="105"/>
      <c r="OPP2033" s="105"/>
      <c r="OPQ2033" s="105"/>
      <c r="OPR2033" s="105"/>
      <c r="OPS2033" s="105"/>
      <c r="OPT2033" s="105"/>
      <c r="OPU2033" s="105"/>
      <c r="OPV2033" s="105"/>
      <c r="OPW2033" s="105"/>
      <c r="OPX2033" s="105"/>
      <c r="OPY2033" s="105"/>
      <c r="OPZ2033" s="105"/>
      <c r="OQA2033" s="105"/>
      <c r="OQB2033" s="105"/>
      <c r="OQC2033" s="105"/>
      <c r="OQD2033" s="105"/>
      <c r="OQE2033" s="105"/>
      <c r="OQF2033" s="105"/>
      <c r="OQG2033" s="105"/>
      <c r="OQH2033" s="105"/>
      <c r="OQI2033" s="105"/>
      <c r="OQJ2033" s="105"/>
      <c r="OQK2033" s="105"/>
      <c r="OQL2033" s="105"/>
      <c r="OQM2033" s="105"/>
      <c r="OQN2033" s="105"/>
      <c r="OQO2033" s="105"/>
      <c r="OQP2033" s="105"/>
      <c r="OQQ2033" s="105"/>
      <c r="OQR2033" s="105"/>
      <c r="OQS2033" s="105"/>
      <c r="OQT2033" s="105"/>
      <c r="OQU2033" s="105"/>
      <c r="OQV2033" s="105"/>
      <c r="OQW2033" s="105"/>
      <c r="OQX2033" s="105"/>
      <c r="OQY2033" s="105"/>
      <c r="OQZ2033" s="105"/>
      <c r="ORA2033" s="105"/>
      <c r="ORB2033" s="105"/>
      <c r="ORC2033" s="105"/>
      <c r="ORD2033" s="105"/>
      <c r="ORE2033" s="105"/>
      <c r="ORF2033" s="105"/>
      <c r="ORG2033" s="105"/>
      <c r="ORH2033" s="105"/>
      <c r="ORI2033" s="105"/>
      <c r="ORJ2033" s="105"/>
      <c r="ORK2033" s="105"/>
      <c r="ORL2033" s="105"/>
      <c r="ORM2033" s="105"/>
      <c r="ORN2033" s="105"/>
      <c r="ORO2033" s="105"/>
      <c r="ORP2033" s="105"/>
      <c r="ORQ2033" s="105"/>
      <c r="ORR2033" s="105"/>
      <c r="ORS2033" s="105"/>
      <c r="ORT2033" s="105"/>
      <c r="ORU2033" s="105"/>
      <c r="ORV2033" s="105"/>
      <c r="ORW2033" s="105"/>
      <c r="ORX2033" s="105"/>
      <c r="ORY2033" s="105"/>
      <c r="ORZ2033" s="105"/>
      <c r="OSA2033" s="105"/>
      <c r="OSB2033" s="105"/>
      <c r="OSC2033" s="105"/>
      <c r="OSD2033" s="105"/>
      <c r="OSE2033" s="105"/>
      <c r="OSF2033" s="105"/>
      <c r="OSG2033" s="105"/>
      <c r="OSH2033" s="105"/>
      <c r="OSI2033" s="105"/>
      <c r="OSJ2033" s="105"/>
      <c r="OSK2033" s="105"/>
      <c r="OSL2033" s="105"/>
      <c r="OSM2033" s="105"/>
      <c r="OSN2033" s="105"/>
      <c r="OSO2033" s="105"/>
      <c r="OSP2033" s="105"/>
      <c r="OSQ2033" s="105"/>
      <c r="OSR2033" s="105"/>
      <c r="OSS2033" s="105"/>
      <c r="OST2033" s="105"/>
      <c r="OSU2033" s="105"/>
      <c r="OSV2033" s="105"/>
      <c r="OSW2033" s="105"/>
      <c r="OSX2033" s="105"/>
      <c r="OSY2033" s="105"/>
      <c r="OSZ2033" s="105"/>
      <c r="OTA2033" s="105"/>
      <c r="OTB2033" s="105"/>
      <c r="OTC2033" s="105"/>
      <c r="OTD2033" s="105"/>
      <c r="OTE2033" s="105"/>
      <c r="OTF2033" s="105"/>
      <c r="OTG2033" s="105"/>
      <c r="OTH2033" s="105"/>
      <c r="OTI2033" s="105"/>
      <c r="OTJ2033" s="105"/>
      <c r="OTK2033" s="105"/>
      <c r="OTL2033" s="105"/>
      <c r="OTM2033" s="105"/>
      <c r="OTN2033" s="105"/>
      <c r="OTO2033" s="105"/>
      <c r="OTP2033" s="105"/>
      <c r="OTQ2033" s="105"/>
      <c r="OTR2033" s="105"/>
      <c r="OTS2033" s="105"/>
      <c r="OTT2033" s="105"/>
      <c r="OTU2033" s="105"/>
      <c r="OTV2033" s="105"/>
      <c r="OTW2033" s="105"/>
      <c r="OTX2033" s="105"/>
      <c r="OTY2033" s="105"/>
      <c r="OTZ2033" s="105"/>
      <c r="OUA2033" s="105"/>
      <c r="OUB2033" s="105"/>
      <c r="OUC2033" s="105"/>
      <c r="OUD2033" s="105"/>
      <c r="OUE2033" s="105"/>
      <c r="OUF2033" s="105"/>
      <c r="OUG2033" s="105"/>
      <c r="OUH2033" s="105"/>
      <c r="OUI2033" s="105"/>
      <c r="OUJ2033" s="105"/>
      <c r="OUK2033" s="105"/>
      <c r="OUL2033" s="105"/>
      <c r="OUM2033" s="105"/>
      <c r="OUN2033" s="105"/>
      <c r="OUO2033" s="105"/>
      <c r="OUP2033" s="105"/>
      <c r="OUQ2033" s="105"/>
      <c r="OUR2033" s="105"/>
      <c r="OUS2033" s="105"/>
      <c r="OUT2033" s="105"/>
      <c r="OUU2033" s="105"/>
      <c r="OUV2033" s="105"/>
      <c r="OUW2033" s="105"/>
      <c r="OUX2033" s="105"/>
      <c r="OUY2033" s="105"/>
      <c r="OUZ2033" s="105"/>
      <c r="OVA2033" s="105"/>
      <c r="OVB2033" s="105"/>
      <c r="OVC2033" s="105"/>
      <c r="OVD2033" s="105"/>
      <c r="OVE2033" s="105"/>
      <c r="OVF2033" s="105"/>
      <c r="OVG2033" s="105"/>
      <c r="OVH2033" s="105"/>
      <c r="OVI2033" s="105"/>
      <c r="OVJ2033" s="105"/>
      <c r="OVK2033" s="105"/>
      <c r="OVL2033" s="105"/>
      <c r="OVM2033" s="105"/>
      <c r="OVN2033" s="105"/>
      <c r="OVO2033" s="105"/>
      <c r="OVP2033" s="105"/>
      <c r="OVQ2033" s="105"/>
      <c r="OVR2033" s="105"/>
      <c r="OVS2033" s="105"/>
      <c r="OVT2033" s="105"/>
      <c r="OVU2033" s="105"/>
      <c r="OVV2033" s="105"/>
      <c r="OVW2033" s="105"/>
      <c r="OVX2033" s="105"/>
      <c r="OVY2033" s="105"/>
      <c r="OVZ2033" s="105"/>
      <c r="OWA2033" s="105"/>
      <c r="OWB2033" s="105"/>
      <c r="OWC2033" s="105"/>
      <c r="OWD2033" s="105"/>
      <c r="OWE2033" s="105"/>
      <c r="OWF2033" s="105"/>
      <c r="OWG2033" s="105"/>
      <c r="OWH2033" s="105"/>
      <c r="OWI2033" s="105"/>
      <c r="OWJ2033" s="105"/>
      <c r="OWK2033" s="105"/>
      <c r="OWL2033" s="105"/>
      <c r="OWM2033" s="105"/>
      <c r="OWN2033" s="105"/>
      <c r="OWO2033" s="105"/>
      <c r="OWP2033" s="105"/>
      <c r="OWQ2033" s="105"/>
      <c r="OWR2033" s="105"/>
      <c r="OWS2033" s="105"/>
      <c r="OWT2033" s="105"/>
      <c r="OWU2033" s="105"/>
      <c r="OWV2033" s="105"/>
      <c r="OWW2033" s="105"/>
      <c r="OWX2033" s="105"/>
      <c r="OWY2033" s="105"/>
      <c r="OWZ2033" s="105"/>
      <c r="OXA2033" s="105"/>
      <c r="OXB2033" s="105"/>
      <c r="OXC2033" s="105"/>
      <c r="OXD2033" s="105"/>
      <c r="OXE2033" s="105"/>
      <c r="OXF2033" s="105"/>
      <c r="OXG2033" s="105"/>
      <c r="OXH2033" s="105"/>
      <c r="OXI2033" s="105"/>
      <c r="OXJ2033" s="105"/>
      <c r="OXK2033" s="105"/>
      <c r="OXL2033" s="105"/>
      <c r="OXM2033" s="105"/>
      <c r="OXN2033" s="105"/>
      <c r="OXO2033" s="105"/>
      <c r="OXP2033" s="105"/>
      <c r="OXQ2033" s="105"/>
      <c r="OXR2033" s="105"/>
      <c r="OXS2033" s="105"/>
      <c r="OXT2033" s="105"/>
      <c r="OXU2033" s="105"/>
      <c r="OXV2033" s="105"/>
      <c r="OXW2033" s="105"/>
      <c r="OXX2033" s="105"/>
      <c r="OXY2033" s="105"/>
      <c r="OXZ2033" s="105"/>
      <c r="OYA2033" s="105"/>
      <c r="OYB2033" s="105"/>
      <c r="OYC2033" s="105"/>
      <c r="OYD2033" s="105"/>
      <c r="OYE2033" s="105"/>
      <c r="OYF2033" s="105"/>
      <c r="OYG2033" s="105"/>
      <c r="OYH2033" s="105"/>
      <c r="OYI2033" s="105"/>
      <c r="OYJ2033" s="105"/>
      <c r="OYK2033" s="105"/>
      <c r="OYL2033" s="105"/>
      <c r="OYM2033" s="105"/>
      <c r="OYN2033" s="105"/>
      <c r="OYO2033" s="105"/>
      <c r="OYP2033" s="105"/>
      <c r="OYQ2033" s="105"/>
      <c r="OYR2033" s="105"/>
      <c r="OYS2033" s="105"/>
      <c r="OYT2033" s="105"/>
      <c r="OYU2033" s="105"/>
      <c r="OYV2033" s="105"/>
      <c r="OYW2033" s="105"/>
      <c r="OYX2033" s="105"/>
      <c r="OYY2033" s="105"/>
      <c r="OYZ2033" s="105"/>
      <c r="OZA2033" s="105"/>
      <c r="OZB2033" s="105"/>
      <c r="OZC2033" s="105"/>
      <c r="OZD2033" s="105"/>
      <c r="OZE2033" s="105"/>
      <c r="OZF2033" s="105"/>
      <c r="OZG2033" s="105"/>
      <c r="OZH2033" s="105"/>
      <c r="OZI2033" s="105"/>
      <c r="OZJ2033" s="105"/>
      <c r="OZK2033" s="105"/>
      <c r="OZL2033" s="105"/>
      <c r="OZM2033" s="105"/>
      <c r="OZN2033" s="105"/>
      <c r="OZO2033" s="105"/>
      <c r="OZP2033" s="105"/>
      <c r="OZQ2033" s="105"/>
      <c r="OZR2033" s="105"/>
      <c r="OZS2033" s="105"/>
      <c r="OZT2033" s="105"/>
      <c r="OZU2033" s="105"/>
      <c r="OZV2033" s="105"/>
      <c r="OZW2033" s="105"/>
      <c r="OZX2033" s="105"/>
      <c r="OZY2033" s="105"/>
      <c r="OZZ2033" s="105"/>
      <c r="PAA2033" s="105"/>
      <c r="PAB2033" s="105"/>
      <c r="PAC2033" s="105"/>
      <c r="PAD2033" s="105"/>
      <c r="PAE2033" s="105"/>
      <c r="PAF2033" s="105"/>
      <c r="PAG2033" s="105"/>
      <c r="PAH2033" s="105"/>
      <c r="PAI2033" s="105"/>
      <c r="PAJ2033" s="105"/>
      <c r="PAK2033" s="105"/>
      <c r="PAL2033" s="105"/>
      <c r="PAM2033" s="105"/>
      <c r="PAN2033" s="105"/>
      <c r="PAO2033" s="105"/>
      <c r="PAP2033" s="105"/>
      <c r="PAQ2033" s="105"/>
      <c r="PAR2033" s="105"/>
      <c r="PAS2033" s="105"/>
      <c r="PAT2033" s="105"/>
      <c r="PAU2033" s="105"/>
      <c r="PAV2033" s="105"/>
      <c r="PAW2033" s="105"/>
      <c r="PAX2033" s="105"/>
      <c r="PAY2033" s="105"/>
      <c r="PAZ2033" s="105"/>
      <c r="PBA2033" s="105"/>
      <c r="PBB2033" s="105"/>
      <c r="PBC2033" s="105"/>
      <c r="PBD2033" s="105"/>
      <c r="PBE2033" s="105"/>
      <c r="PBF2033" s="105"/>
      <c r="PBG2033" s="105"/>
      <c r="PBH2033" s="105"/>
      <c r="PBI2033" s="105"/>
      <c r="PBJ2033" s="105"/>
      <c r="PBK2033" s="105"/>
      <c r="PBL2033" s="105"/>
      <c r="PBM2033" s="105"/>
      <c r="PBN2033" s="105"/>
      <c r="PBO2033" s="105"/>
      <c r="PBP2033" s="105"/>
      <c r="PBQ2033" s="105"/>
      <c r="PBR2033" s="105"/>
      <c r="PBS2033" s="105"/>
      <c r="PBT2033" s="105"/>
      <c r="PBU2033" s="105"/>
      <c r="PBV2033" s="105"/>
      <c r="PBW2033" s="105"/>
      <c r="PBX2033" s="105"/>
      <c r="PBY2033" s="105"/>
      <c r="PBZ2033" s="105"/>
      <c r="PCA2033" s="105"/>
      <c r="PCB2033" s="105"/>
      <c r="PCC2033" s="105"/>
      <c r="PCD2033" s="105"/>
      <c r="PCE2033" s="105"/>
      <c r="PCF2033" s="105"/>
      <c r="PCG2033" s="105"/>
      <c r="PCH2033" s="105"/>
      <c r="PCI2033" s="105"/>
      <c r="PCJ2033" s="105"/>
      <c r="PCK2033" s="105"/>
      <c r="PCL2033" s="105"/>
      <c r="PCM2033" s="105"/>
      <c r="PCN2033" s="105"/>
      <c r="PCO2033" s="105"/>
      <c r="PCP2033" s="105"/>
      <c r="PCQ2033" s="105"/>
      <c r="PCR2033" s="105"/>
      <c r="PCS2033" s="105"/>
      <c r="PCT2033" s="105"/>
      <c r="PCU2033" s="105"/>
      <c r="PCV2033" s="105"/>
      <c r="PCW2033" s="105"/>
      <c r="PCX2033" s="105"/>
      <c r="PCY2033" s="105"/>
      <c r="PCZ2033" s="105"/>
      <c r="PDA2033" s="105"/>
      <c r="PDB2033" s="105"/>
      <c r="PDC2033" s="105"/>
      <c r="PDD2033" s="105"/>
      <c r="PDE2033" s="105"/>
      <c r="PDF2033" s="105"/>
      <c r="PDG2033" s="105"/>
      <c r="PDH2033" s="105"/>
      <c r="PDI2033" s="105"/>
      <c r="PDJ2033" s="105"/>
      <c r="PDK2033" s="105"/>
      <c r="PDL2033" s="105"/>
      <c r="PDM2033" s="105"/>
      <c r="PDN2033" s="105"/>
      <c r="PDO2033" s="105"/>
      <c r="PDP2033" s="105"/>
      <c r="PDQ2033" s="105"/>
      <c r="PDR2033" s="105"/>
      <c r="PDS2033" s="105"/>
      <c r="PDT2033" s="105"/>
      <c r="PDU2033" s="105"/>
      <c r="PDV2033" s="105"/>
      <c r="PDW2033" s="105"/>
      <c r="PDX2033" s="105"/>
      <c r="PDY2033" s="105"/>
      <c r="PDZ2033" s="105"/>
      <c r="PEA2033" s="105"/>
      <c r="PEB2033" s="105"/>
      <c r="PEC2033" s="105"/>
      <c r="PED2033" s="105"/>
      <c r="PEE2033" s="105"/>
      <c r="PEF2033" s="105"/>
      <c r="PEG2033" s="105"/>
      <c r="PEH2033" s="105"/>
      <c r="PEI2033" s="105"/>
      <c r="PEJ2033" s="105"/>
      <c r="PEK2033" s="105"/>
      <c r="PEL2033" s="105"/>
      <c r="PEM2033" s="105"/>
      <c r="PEN2033" s="105"/>
      <c r="PEO2033" s="105"/>
      <c r="PEP2033" s="105"/>
      <c r="PEQ2033" s="105"/>
      <c r="PER2033" s="105"/>
      <c r="PES2033" s="105"/>
      <c r="PET2033" s="105"/>
      <c r="PEU2033" s="105"/>
      <c r="PEV2033" s="105"/>
      <c r="PEW2033" s="105"/>
      <c r="PEX2033" s="105"/>
      <c r="PEY2033" s="105"/>
      <c r="PEZ2033" s="105"/>
      <c r="PFA2033" s="105"/>
      <c r="PFB2033" s="105"/>
      <c r="PFC2033" s="105"/>
      <c r="PFD2033" s="105"/>
      <c r="PFE2033" s="105"/>
      <c r="PFF2033" s="105"/>
      <c r="PFG2033" s="105"/>
      <c r="PFH2033" s="105"/>
      <c r="PFI2033" s="105"/>
      <c r="PFJ2033" s="105"/>
      <c r="PFK2033" s="105"/>
      <c r="PFL2033" s="105"/>
      <c r="PFM2033" s="105"/>
      <c r="PFN2033" s="105"/>
      <c r="PFO2033" s="105"/>
      <c r="PFP2033" s="105"/>
      <c r="PFQ2033" s="105"/>
      <c r="PFR2033" s="105"/>
      <c r="PFS2033" s="105"/>
      <c r="PFT2033" s="105"/>
      <c r="PFU2033" s="105"/>
      <c r="PFV2033" s="105"/>
      <c r="PFW2033" s="105"/>
      <c r="PFX2033" s="105"/>
      <c r="PFY2033" s="105"/>
      <c r="PFZ2033" s="105"/>
      <c r="PGA2033" s="105"/>
      <c r="PGB2033" s="105"/>
      <c r="PGC2033" s="105"/>
      <c r="PGD2033" s="105"/>
      <c r="PGE2033" s="105"/>
      <c r="PGF2033" s="105"/>
      <c r="PGG2033" s="105"/>
      <c r="PGH2033" s="105"/>
      <c r="PGI2033" s="105"/>
      <c r="PGJ2033" s="105"/>
      <c r="PGK2033" s="105"/>
      <c r="PGL2033" s="105"/>
      <c r="PGM2033" s="105"/>
      <c r="PGN2033" s="105"/>
      <c r="PGO2033" s="105"/>
      <c r="PGP2033" s="105"/>
      <c r="PGQ2033" s="105"/>
      <c r="PGR2033" s="105"/>
      <c r="PGS2033" s="105"/>
      <c r="PGT2033" s="105"/>
      <c r="PGU2033" s="105"/>
      <c r="PGV2033" s="105"/>
      <c r="PGW2033" s="105"/>
      <c r="PGX2033" s="105"/>
      <c r="PGY2033" s="105"/>
      <c r="PGZ2033" s="105"/>
      <c r="PHA2033" s="105"/>
      <c r="PHB2033" s="105"/>
      <c r="PHC2033" s="105"/>
      <c r="PHD2033" s="105"/>
      <c r="PHE2033" s="105"/>
      <c r="PHF2033" s="105"/>
      <c r="PHG2033" s="105"/>
      <c r="PHH2033" s="105"/>
      <c r="PHI2033" s="105"/>
      <c r="PHJ2033" s="105"/>
      <c r="PHK2033" s="105"/>
      <c r="PHL2033" s="105"/>
      <c r="PHM2033" s="105"/>
      <c r="PHN2033" s="105"/>
      <c r="PHO2033" s="105"/>
      <c r="PHP2033" s="105"/>
      <c r="PHQ2033" s="105"/>
      <c r="PHR2033" s="105"/>
      <c r="PHS2033" s="105"/>
      <c r="PHT2033" s="105"/>
      <c r="PHU2033" s="105"/>
      <c r="PHV2033" s="105"/>
      <c r="PHW2033" s="105"/>
      <c r="PHX2033" s="105"/>
      <c r="PHY2033" s="105"/>
      <c r="PHZ2033" s="105"/>
      <c r="PIA2033" s="105"/>
      <c r="PIB2033" s="105"/>
      <c r="PIC2033" s="105"/>
      <c r="PID2033" s="105"/>
      <c r="PIE2033" s="105"/>
      <c r="PIF2033" s="105"/>
      <c r="PIG2033" s="105"/>
      <c r="PIH2033" s="105"/>
      <c r="PII2033" s="105"/>
      <c r="PIJ2033" s="105"/>
      <c r="PIK2033" s="105"/>
      <c r="PIL2033" s="105"/>
      <c r="PIM2033" s="105"/>
      <c r="PIN2033" s="105"/>
      <c r="PIO2033" s="105"/>
      <c r="PIP2033" s="105"/>
      <c r="PIQ2033" s="105"/>
      <c r="PIR2033" s="105"/>
      <c r="PIS2033" s="105"/>
      <c r="PIT2033" s="105"/>
      <c r="PIU2033" s="105"/>
      <c r="PIV2033" s="105"/>
      <c r="PIW2033" s="105"/>
      <c r="PIX2033" s="105"/>
      <c r="PIY2033" s="105"/>
      <c r="PIZ2033" s="105"/>
      <c r="PJA2033" s="105"/>
      <c r="PJB2033" s="105"/>
      <c r="PJC2033" s="105"/>
      <c r="PJD2033" s="105"/>
      <c r="PJE2033" s="105"/>
      <c r="PJF2033" s="105"/>
      <c r="PJG2033" s="105"/>
      <c r="PJH2033" s="105"/>
      <c r="PJI2033" s="105"/>
      <c r="PJJ2033" s="105"/>
      <c r="PJK2033" s="105"/>
      <c r="PJL2033" s="105"/>
      <c r="PJM2033" s="105"/>
      <c r="PJN2033" s="105"/>
      <c r="PJO2033" s="105"/>
      <c r="PJP2033" s="105"/>
      <c r="PJQ2033" s="105"/>
      <c r="PJR2033" s="105"/>
      <c r="PJS2033" s="105"/>
      <c r="PJT2033" s="105"/>
      <c r="PJU2033" s="105"/>
      <c r="PJV2033" s="105"/>
      <c r="PJW2033" s="105"/>
      <c r="PJX2033" s="105"/>
      <c r="PJY2033" s="105"/>
      <c r="PJZ2033" s="105"/>
      <c r="PKA2033" s="105"/>
      <c r="PKB2033" s="105"/>
      <c r="PKC2033" s="105"/>
      <c r="PKD2033" s="105"/>
      <c r="PKE2033" s="105"/>
      <c r="PKF2033" s="105"/>
      <c r="PKG2033" s="105"/>
      <c r="PKH2033" s="105"/>
      <c r="PKI2033" s="105"/>
      <c r="PKJ2033" s="105"/>
      <c r="PKK2033" s="105"/>
      <c r="PKL2033" s="105"/>
      <c r="PKM2033" s="105"/>
      <c r="PKN2033" s="105"/>
      <c r="PKO2033" s="105"/>
      <c r="PKP2033" s="105"/>
      <c r="PKQ2033" s="105"/>
      <c r="PKR2033" s="105"/>
      <c r="PKS2033" s="105"/>
      <c r="PKT2033" s="105"/>
      <c r="PKU2033" s="105"/>
      <c r="PKV2033" s="105"/>
      <c r="PKW2033" s="105"/>
      <c r="PKX2033" s="105"/>
      <c r="PKY2033" s="105"/>
      <c r="PKZ2033" s="105"/>
      <c r="PLA2033" s="105"/>
      <c r="PLB2033" s="105"/>
      <c r="PLC2033" s="105"/>
      <c r="PLD2033" s="105"/>
      <c r="PLE2033" s="105"/>
      <c r="PLF2033" s="105"/>
      <c r="PLG2033" s="105"/>
      <c r="PLH2033" s="105"/>
      <c r="PLI2033" s="105"/>
      <c r="PLJ2033" s="105"/>
      <c r="PLK2033" s="105"/>
      <c r="PLL2033" s="105"/>
      <c r="PLM2033" s="105"/>
      <c r="PLN2033" s="105"/>
      <c r="PLO2033" s="105"/>
      <c r="PLP2033" s="105"/>
      <c r="PLQ2033" s="105"/>
      <c r="PLR2033" s="105"/>
      <c r="PLS2033" s="105"/>
      <c r="PLT2033" s="105"/>
      <c r="PLU2033" s="105"/>
      <c r="PLV2033" s="105"/>
      <c r="PLW2033" s="105"/>
      <c r="PLX2033" s="105"/>
      <c r="PLY2033" s="105"/>
      <c r="PLZ2033" s="105"/>
      <c r="PMA2033" s="105"/>
      <c r="PMB2033" s="105"/>
      <c r="PMC2033" s="105"/>
      <c r="PMD2033" s="105"/>
      <c r="PME2033" s="105"/>
      <c r="PMF2033" s="105"/>
      <c r="PMG2033" s="105"/>
      <c r="PMH2033" s="105"/>
      <c r="PMI2033" s="105"/>
      <c r="PMJ2033" s="105"/>
      <c r="PMK2033" s="105"/>
      <c r="PML2033" s="105"/>
      <c r="PMM2033" s="105"/>
      <c r="PMN2033" s="105"/>
      <c r="PMO2033" s="105"/>
      <c r="PMP2033" s="105"/>
      <c r="PMQ2033" s="105"/>
      <c r="PMR2033" s="105"/>
      <c r="PMS2033" s="105"/>
      <c r="PMT2033" s="105"/>
      <c r="PMU2033" s="105"/>
      <c r="PMV2033" s="105"/>
      <c r="PMW2033" s="105"/>
      <c r="PMX2033" s="105"/>
      <c r="PMY2033" s="105"/>
      <c r="PMZ2033" s="105"/>
      <c r="PNA2033" s="105"/>
      <c r="PNB2033" s="105"/>
      <c r="PNC2033" s="105"/>
      <c r="PND2033" s="105"/>
      <c r="PNE2033" s="105"/>
      <c r="PNF2033" s="105"/>
      <c r="PNG2033" s="105"/>
      <c r="PNH2033" s="105"/>
      <c r="PNI2033" s="105"/>
      <c r="PNJ2033" s="105"/>
      <c r="PNK2033" s="105"/>
      <c r="PNL2033" s="105"/>
      <c r="PNM2033" s="105"/>
      <c r="PNN2033" s="105"/>
      <c r="PNO2033" s="105"/>
      <c r="PNP2033" s="105"/>
      <c r="PNQ2033" s="105"/>
      <c r="PNR2033" s="105"/>
      <c r="PNS2033" s="105"/>
      <c r="PNT2033" s="105"/>
      <c r="PNU2033" s="105"/>
      <c r="PNV2033" s="105"/>
      <c r="PNW2033" s="105"/>
      <c r="PNX2033" s="105"/>
      <c r="PNY2033" s="105"/>
      <c r="PNZ2033" s="105"/>
      <c r="POA2033" s="105"/>
      <c r="POB2033" s="105"/>
      <c r="POC2033" s="105"/>
      <c r="POD2033" s="105"/>
      <c r="POE2033" s="105"/>
      <c r="POF2033" s="105"/>
      <c r="POG2033" s="105"/>
      <c r="POH2033" s="105"/>
      <c r="POI2033" s="105"/>
      <c r="POJ2033" s="105"/>
      <c r="POK2033" s="105"/>
      <c r="POL2033" s="105"/>
      <c r="POM2033" s="105"/>
      <c r="PON2033" s="105"/>
      <c r="POO2033" s="105"/>
      <c r="POP2033" s="105"/>
      <c r="POQ2033" s="105"/>
      <c r="POR2033" s="105"/>
      <c r="POS2033" s="105"/>
      <c r="POT2033" s="105"/>
      <c r="POU2033" s="105"/>
      <c r="POV2033" s="105"/>
      <c r="POW2033" s="105"/>
      <c r="POX2033" s="105"/>
      <c r="POY2033" s="105"/>
      <c r="POZ2033" s="105"/>
      <c r="PPA2033" s="105"/>
      <c r="PPB2033" s="105"/>
      <c r="PPC2033" s="105"/>
      <c r="PPD2033" s="105"/>
      <c r="PPE2033" s="105"/>
      <c r="PPF2033" s="105"/>
      <c r="PPG2033" s="105"/>
      <c r="PPH2033" s="105"/>
      <c r="PPI2033" s="105"/>
      <c r="PPJ2033" s="105"/>
      <c r="PPK2033" s="105"/>
      <c r="PPL2033" s="105"/>
      <c r="PPM2033" s="105"/>
      <c r="PPN2033" s="105"/>
      <c r="PPO2033" s="105"/>
      <c r="PPP2033" s="105"/>
      <c r="PPQ2033" s="105"/>
      <c r="PPR2033" s="105"/>
      <c r="PPS2033" s="105"/>
      <c r="PPT2033" s="105"/>
      <c r="PPU2033" s="105"/>
      <c r="PPV2033" s="105"/>
      <c r="PPW2033" s="105"/>
      <c r="PPX2033" s="105"/>
      <c r="PPY2033" s="105"/>
      <c r="PPZ2033" s="105"/>
      <c r="PQA2033" s="105"/>
      <c r="PQB2033" s="105"/>
      <c r="PQC2033" s="105"/>
      <c r="PQD2033" s="105"/>
      <c r="PQE2033" s="105"/>
      <c r="PQF2033" s="105"/>
      <c r="PQG2033" s="105"/>
      <c r="PQH2033" s="105"/>
      <c r="PQI2033" s="105"/>
      <c r="PQJ2033" s="105"/>
      <c r="PQK2033" s="105"/>
      <c r="PQL2033" s="105"/>
      <c r="PQM2033" s="105"/>
      <c r="PQN2033" s="105"/>
      <c r="PQO2033" s="105"/>
      <c r="PQP2033" s="105"/>
      <c r="PQQ2033" s="105"/>
      <c r="PQR2033" s="105"/>
      <c r="PQS2033" s="105"/>
      <c r="PQT2033" s="105"/>
      <c r="PQU2033" s="105"/>
      <c r="PQV2033" s="105"/>
      <c r="PQW2033" s="105"/>
      <c r="PQX2033" s="105"/>
      <c r="PQY2033" s="105"/>
      <c r="PQZ2033" s="105"/>
      <c r="PRA2033" s="105"/>
      <c r="PRB2033" s="105"/>
      <c r="PRC2033" s="105"/>
      <c r="PRD2033" s="105"/>
      <c r="PRE2033" s="105"/>
      <c r="PRF2033" s="105"/>
      <c r="PRG2033" s="105"/>
      <c r="PRH2033" s="105"/>
      <c r="PRI2033" s="105"/>
      <c r="PRJ2033" s="105"/>
      <c r="PRK2033" s="105"/>
      <c r="PRL2033" s="105"/>
      <c r="PRM2033" s="105"/>
      <c r="PRN2033" s="105"/>
      <c r="PRO2033" s="105"/>
      <c r="PRP2033" s="105"/>
      <c r="PRQ2033" s="105"/>
      <c r="PRR2033" s="105"/>
      <c r="PRS2033" s="105"/>
      <c r="PRT2033" s="105"/>
      <c r="PRU2033" s="105"/>
      <c r="PRV2033" s="105"/>
      <c r="PRW2033" s="105"/>
      <c r="PRX2033" s="105"/>
      <c r="PRY2033" s="105"/>
      <c r="PRZ2033" s="105"/>
      <c r="PSA2033" s="105"/>
      <c r="PSB2033" s="105"/>
      <c r="PSC2033" s="105"/>
      <c r="PSD2033" s="105"/>
      <c r="PSE2033" s="105"/>
      <c r="PSF2033" s="105"/>
      <c r="PSG2033" s="105"/>
      <c r="PSH2033" s="105"/>
      <c r="PSI2033" s="105"/>
      <c r="PSJ2033" s="105"/>
      <c r="PSK2033" s="105"/>
      <c r="PSL2033" s="105"/>
      <c r="PSM2033" s="105"/>
      <c r="PSN2033" s="105"/>
      <c r="PSO2033" s="105"/>
      <c r="PSP2033" s="105"/>
      <c r="PSQ2033" s="105"/>
      <c r="PSR2033" s="105"/>
      <c r="PSS2033" s="105"/>
      <c r="PST2033" s="105"/>
      <c r="PSU2033" s="105"/>
      <c r="PSV2033" s="105"/>
      <c r="PSW2033" s="105"/>
      <c r="PSX2033" s="105"/>
      <c r="PSY2033" s="105"/>
      <c r="PSZ2033" s="105"/>
      <c r="PTA2033" s="105"/>
      <c r="PTB2033" s="105"/>
      <c r="PTC2033" s="105"/>
      <c r="PTD2033" s="105"/>
      <c r="PTE2033" s="105"/>
      <c r="PTF2033" s="105"/>
      <c r="PTG2033" s="105"/>
      <c r="PTH2033" s="105"/>
      <c r="PTI2033" s="105"/>
      <c r="PTJ2033" s="105"/>
      <c r="PTK2033" s="105"/>
      <c r="PTL2033" s="105"/>
      <c r="PTM2033" s="105"/>
      <c r="PTN2033" s="105"/>
      <c r="PTO2033" s="105"/>
      <c r="PTP2033" s="105"/>
      <c r="PTQ2033" s="105"/>
      <c r="PTR2033" s="105"/>
      <c r="PTS2033" s="105"/>
      <c r="PTT2033" s="105"/>
      <c r="PTU2033" s="105"/>
      <c r="PTV2033" s="105"/>
      <c r="PTW2033" s="105"/>
      <c r="PTX2033" s="105"/>
      <c r="PTY2033" s="105"/>
      <c r="PTZ2033" s="105"/>
      <c r="PUA2033" s="105"/>
      <c r="PUB2033" s="105"/>
      <c r="PUC2033" s="105"/>
      <c r="PUD2033" s="105"/>
      <c r="PUE2033" s="105"/>
      <c r="PUF2033" s="105"/>
      <c r="PUG2033" s="105"/>
      <c r="PUH2033" s="105"/>
      <c r="PUI2033" s="105"/>
      <c r="PUJ2033" s="105"/>
      <c r="PUK2033" s="105"/>
      <c r="PUL2033" s="105"/>
      <c r="PUM2033" s="105"/>
      <c r="PUN2033" s="105"/>
      <c r="PUO2033" s="105"/>
      <c r="PUP2033" s="105"/>
      <c r="PUQ2033" s="105"/>
      <c r="PUR2033" s="105"/>
      <c r="PUS2033" s="105"/>
      <c r="PUT2033" s="105"/>
      <c r="PUU2033" s="105"/>
      <c r="PUV2033" s="105"/>
      <c r="PUW2033" s="105"/>
      <c r="PUX2033" s="105"/>
      <c r="PUY2033" s="105"/>
      <c r="PUZ2033" s="105"/>
      <c r="PVA2033" s="105"/>
      <c r="PVB2033" s="105"/>
      <c r="PVC2033" s="105"/>
      <c r="PVD2033" s="105"/>
      <c r="PVE2033" s="105"/>
      <c r="PVF2033" s="105"/>
      <c r="PVG2033" s="105"/>
      <c r="PVH2033" s="105"/>
      <c r="PVI2033" s="105"/>
      <c r="PVJ2033" s="105"/>
      <c r="PVK2033" s="105"/>
      <c r="PVL2033" s="105"/>
      <c r="PVM2033" s="105"/>
      <c r="PVN2033" s="105"/>
      <c r="PVO2033" s="105"/>
      <c r="PVP2033" s="105"/>
      <c r="PVQ2033" s="105"/>
      <c r="PVR2033" s="105"/>
      <c r="PVS2033" s="105"/>
      <c r="PVT2033" s="105"/>
      <c r="PVU2033" s="105"/>
      <c r="PVV2033" s="105"/>
      <c r="PVW2033" s="105"/>
      <c r="PVX2033" s="105"/>
      <c r="PVY2033" s="105"/>
      <c r="PVZ2033" s="105"/>
      <c r="PWA2033" s="105"/>
      <c r="PWB2033" s="105"/>
      <c r="PWC2033" s="105"/>
      <c r="PWD2033" s="105"/>
      <c r="PWE2033" s="105"/>
      <c r="PWF2033" s="105"/>
      <c r="PWG2033" s="105"/>
      <c r="PWH2033" s="105"/>
      <c r="PWI2033" s="105"/>
      <c r="PWJ2033" s="105"/>
      <c r="PWK2033" s="105"/>
      <c r="PWL2033" s="105"/>
      <c r="PWM2033" s="105"/>
      <c r="PWN2033" s="105"/>
      <c r="PWO2033" s="105"/>
      <c r="PWP2033" s="105"/>
      <c r="PWQ2033" s="105"/>
      <c r="PWR2033" s="105"/>
      <c r="PWS2033" s="105"/>
      <c r="PWT2033" s="105"/>
      <c r="PWU2033" s="105"/>
      <c r="PWV2033" s="105"/>
      <c r="PWW2033" s="105"/>
      <c r="PWX2033" s="105"/>
      <c r="PWY2033" s="105"/>
      <c r="PWZ2033" s="105"/>
      <c r="PXA2033" s="105"/>
      <c r="PXB2033" s="105"/>
      <c r="PXC2033" s="105"/>
      <c r="PXD2033" s="105"/>
      <c r="PXE2033" s="105"/>
      <c r="PXF2033" s="105"/>
      <c r="PXG2033" s="105"/>
      <c r="PXH2033" s="105"/>
      <c r="PXI2033" s="105"/>
      <c r="PXJ2033" s="105"/>
      <c r="PXK2033" s="105"/>
      <c r="PXL2033" s="105"/>
      <c r="PXM2033" s="105"/>
      <c r="PXN2033" s="105"/>
      <c r="PXO2033" s="105"/>
      <c r="PXP2033" s="105"/>
      <c r="PXQ2033" s="105"/>
      <c r="PXR2033" s="105"/>
      <c r="PXS2033" s="105"/>
      <c r="PXT2033" s="105"/>
      <c r="PXU2033" s="105"/>
      <c r="PXV2033" s="105"/>
      <c r="PXW2033" s="105"/>
      <c r="PXX2033" s="105"/>
      <c r="PXY2033" s="105"/>
      <c r="PXZ2033" s="105"/>
      <c r="PYA2033" s="105"/>
      <c r="PYB2033" s="105"/>
      <c r="PYC2033" s="105"/>
      <c r="PYD2033" s="105"/>
      <c r="PYE2033" s="105"/>
      <c r="PYF2033" s="105"/>
      <c r="PYG2033" s="105"/>
      <c r="PYH2033" s="105"/>
      <c r="PYI2033" s="105"/>
      <c r="PYJ2033" s="105"/>
      <c r="PYK2033" s="105"/>
      <c r="PYL2033" s="105"/>
      <c r="PYM2033" s="105"/>
      <c r="PYN2033" s="105"/>
      <c r="PYO2033" s="105"/>
      <c r="PYP2033" s="105"/>
      <c r="PYQ2033" s="105"/>
      <c r="PYR2033" s="105"/>
      <c r="PYS2033" s="105"/>
      <c r="PYT2033" s="105"/>
      <c r="PYU2033" s="105"/>
      <c r="PYV2033" s="105"/>
      <c r="PYW2033" s="105"/>
      <c r="PYX2033" s="105"/>
      <c r="PYY2033" s="105"/>
      <c r="PYZ2033" s="105"/>
      <c r="PZA2033" s="105"/>
      <c r="PZB2033" s="105"/>
      <c r="PZC2033" s="105"/>
      <c r="PZD2033" s="105"/>
      <c r="PZE2033" s="105"/>
      <c r="PZF2033" s="105"/>
      <c r="PZG2033" s="105"/>
      <c r="PZH2033" s="105"/>
      <c r="PZI2033" s="105"/>
      <c r="PZJ2033" s="105"/>
      <c r="PZK2033" s="105"/>
      <c r="PZL2033" s="105"/>
      <c r="PZM2033" s="105"/>
      <c r="PZN2033" s="105"/>
      <c r="PZO2033" s="105"/>
      <c r="PZP2033" s="105"/>
      <c r="PZQ2033" s="105"/>
      <c r="PZR2033" s="105"/>
      <c r="PZS2033" s="105"/>
      <c r="PZT2033" s="105"/>
      <c r="PZU2033" s="105"/>
      <c r="PZV2033" s="105"/>
      <c r="PZW2033" s="105"/>
      <c r="PZX2033" s="105"/>
      <c r="PZY2033" s="105"/>
      <c r="PZZ2033" s="105"/>
      <c r="QAA2033" s="105"/>
      <c r="QAB2033" s="105"/>
      <c r="QAC2033" s="105"/>
      <c r="QAD2033" s="105"/>
      <c r="QAE2033" s="105"/>
      <c r="QAF2033" s="105"/>
      <c r="QAG2033" s="105"/>
      <c r="QAH2033" s="105"/>
      <c r="QAI2033" s="105"/>
      <c r="QAJ2033" s="105"/>
      <c r="QAK2033" s="105"/>
      <c r="QAL2033" s="105"/>
      <c r="QAM2033" s="105"/>
      <c r="QAN2033" s="105"/>
      <c r="QAO2033" s="105"/>
      <c r="QAP2033" s="105"/>
      <c r="QAQ2033" s="105"/>
      <c r="QAR2033" s="105"/>
      <c r="QAS2033" s="105"/>
      <c r="QAT2033" s="105"/>
      <c r="QAU2033" s="105"/>
      <c r="QAV2033" s="105"/>
      <c r="QAW2033" s="105"/>
      <c r="QAX2033" s="105"/>
      <c r="QAY2033" s="105"/>
      <c r="QAZ2033" s="105"/>
      <c r="QBA2033" s="105"/>
      <c r="QBB2033" s="105"/>
      <c r="QBC2033" s="105"/>
      <c r="QBD2033" s="105"/>
      <c r="QBE2033" s="105"/>
      <c r="QBF2033" s="105"/>
      <c r="QBG2033" s="105"/>
      <c r="QBH2033" s="105"/>
      <c r="QBI2033" s="105"/>
      <c r="QBJ2033" s="105"/>
      <c r="QBK2033" s="105"/>
      <c r="QBL2033" s="105"/>
      <c r="QBM2033" s="105"/>
      <c r="QBN2033" s="105"/>
      <c r="QBO2033" s="105"/>
      <c r="QBP2033" s="105"/>
      <c r="QBQ2033" s="105"/>
      <c r="QBR2033" s="105"/>
      <c r="QBS2033" s="105"/>
      <c r="QBT2033" s="105"/>
      <c r="QBU2033" s="105"/>
      <c r="QBV2033" s="105"/>
      <c r="QBW2033" s="105"/>
      <c r="QBX2033" s="105"/>
      <c r="QBY2033" s="105"/>
      <c r="QBZ2033" s="105"/>
      <c r="QCA2033" s="105"/>
      <c r="QCB2033" s="105"/>
      <c r="QCC2033" s="105"/>
      <c r="QCD2033" s="105"/>
      <c r="QCE2033" s="105"/>
      <c r="QCF2033" s="105"/>
      <c r="QCG2033" s="105"/>
      <c r="QCH2033" s="105"/>
      <c r="QCI2033" s="105"/>
      <c r="QCJ2033" s="105"/>
      <c r="QCK2033" s="105"/>
      <c r="QCL2033" s="105"/>
      <c r="QCM2033" s="105"/>
      <c r="QCN2033" s="105"/>
      <c r="QCO2033" s="105"/>
      <c r="QCP2033" s="105"/>
      <c r="QCQ2033" s="105"/>
      <c r="QCR2033" s="105"/>
      <c r="QCS2033" s="105"/>
      <c r="QCT2033" s="105"/>
      <c r="QCU2033" s="105"/>
      <c r="QCV2033" s="105"/>
      <c r="QCW2033" s="105"/>
      <c r="QCX2033" s="105"/>
      <c r="QCY2033" s="105"/>
      <c r="QCZ2033" s="105"/>
      <c r="QDA2033" s="105"/>
      <c r="QDB2033" s="105"/>
      <c r="QDC2033" s="105"/>
      <c r="QDD2033" s="105"/>
      <c r="QDE2033" s="105"/>
      <c r="QDF2033" s="105"/>
      <c r="QDG2033" s="105"/>
      <c r="QDH2033" s="105"/>
      <c r="QDI2033" s="105"/>
      <c r="QDJ2033" s="105"/>
      <c r="QDK2033" s="105"/>
      <c r="QDL2033" s="105"/>
      <c r="QDM2033" s="105"/>
      <c r="QDN2033" s="105"/>
      <c r="QDO2033" s="105"/>
      <c r="QDP2033" s="105"/>
      <c r="QDQ2033" s="105"/>
      <c r="QDR2033" s="105"/>
      <c r="QDS2033" s="105"/>
      <c r="QDT2033" s="105"/>
      <c r="QDU2033" s="105"/>
      <c r="QDV2033" s="105"/>
      <c r="QDW2033" s="105"/>
      <c r="QDX2033" s="105"/>
      <c r="QDY2033" s="105"/>
      <c r="QDZ2033" s="105"/>
      <c r="QEA2033" s="105"/>
      <c r="QEB2033" s="105"/>
      <c r="QEC2033" s="105"/>
      <c r="QED2033" s="105"/>
      <c r="QEE2033" s="105"/>
      <c r="QEF2033" s="105"/>
      <c r="QEG2033" s="105"/>
      <c r="QEH2033" s="105"/>
      <c r="QEI2033" s="105"/>
      <c r="QEJ2033" s="105"/>
      <c r="QEK2033" s="105"/>
      <c r="QEL2033" s="105"/>
      <c r="QEM2033" s="105"/>
      <c r="QEN2033" s="105"/>
      <c r="QEO2033" s="105"/>
      <c r="QEP2033" s="105"/>
      <c r="QEQ2033" s="105"/>
      <c r="QER2033" s="105"/>
      <c r="QES2033" s="105"/>
      <c r="QET2033" s="105"/>
      <c r="QEU2033" s="105"/>
      <c r="QEV2033" s="105"/>
      <c r="QEW2033" s="105"/>
      <c r="QEX2033" s="105"/>
      <c r="QEY2033" s="105"/>
      <c r="QEZ2033" s="105"/>
      <c r="QFA2033" s="105"/>
      <c r="QFB2033" s="105"/>
      <c r="QFC2033" s="105"/>
      <c r="QFD2033" s="105"/>
      <c r="QFE2033" s="105"/>
      <c r="QFF2033" s="105"/>
      <c r="QFG2033" s="105"/>
      <c r="QFH2033" s="105"/>
      <c r="QFI2033" s="105"/>
      <c r="QFJ2033" s="105"/>
      <c r="QFK2033" s="105"/>
      <c r="QFL2033" s="105"/>
      <c r="QFM2033" s="105"/>
      <c r="QFN2033" s="105"/>
      <c r="QFO2033" s="105"/>
      <c r="QFP2033" s="105"/>
      <c r="QFQ2033" s="105"/>
      <c r="QFR2033" s="105"/>
      <c r="QFS2033" s="105"/>
      <c r="QFT2033" s="105"/>
      <c r="QFU2033" s="105"/>
      <c r="QFV2033" s="105"/>
      <c r="QFW2033" s="105"/>
      <c r="QFX2033" s="105"/>
      <c r="QFY2033" s="105"/>
      <c r="QFZ2033" s="105"/>
      <c r="QGA2033" s="105"/>
      <c r="QGB2033" s="105"/>
      <c r="QGC2033" s="105"/>
      <c r="QGD2033" s="105"/>
      <c r="QGE2033" s="105"/>
      <c r="QGF2033" s="105"/>
      <c r="QGG2033" s="105"/>
      <c r="QGH2033" s="105"/>
      <c r="QGI2033" s="105"/>
      <c r="QGJ2033" s="105"/>
      <c r="QGK2033" s="105"/>
      <c r="QGL2033" s="105"/>
      <c r="QGM2033" s="105"/>
      <c r="QGN2033" s="105"/>
      <c r="QGO2033" s="105"/>
      <c r="QGP2033" s="105"/>
      <c r="QGQ2033" s="105"/>
      <c r="QGR2033" s="105"/>
      <c r="QGS2033" s="105"/>
      <c r="QGT2033" s="105"/>
      <c r="QGU2033" s="105"/>
      <c r="QGV2033" s="105"/>
      <c r="QGW2033" s="105"/>
      <c r="QGX2033" s="105"/>
      <c r="QGY2033" s="105"/>
      <c r="QGZ2033" s="105"/>
      <c r="QHA2033" s="105"/>
      <c r="QHB2033" s="105"/>
      <c r="QHC2033" s="105"/>
      <c r="QHD2033" s="105"/>
      <c r="QHE2033" s="105"/>
      <c r="QHF2033" s="105"/>
      <c r="QHG2033" s="105"/>
      <c r="QHH2033" s="105"/>
      <c r="QHI2033" s="105"/>
      <c r="QHJ2033" s="105"/>
      <c r="QHK2033" s="105"/>
      <c r="QHL2033" s="105"/>
      <c r="QHM2033" s="105"/>
      <c r="QHN2033" s="105"/>
      <c r="QHO2033" s="105"/>
      <c r="QHP2033" s="105"/>
      <c r="QHQ2033" s="105"/>
      <c r="QHR2033" s="105"/>
      <c r="QHS2033" s="105"/>
      <c r="QHT2033" s="105"/>
      <c r="QHU2033" s="105"/>
      <c r="QHV2033" s="105"/>
      <c r="QHW2033" s="105"/>
      <c r="QHX2033" s="105"/>
      <c r="QHY2033" s="105"/>
      <c r="QHZ2033" s="105"/>
      <c r="QIA2033" s="105"/>
      <c r="QIB2033" s="105"/>
      <c r="QIC2033" s="105"/>
      <c r="QID2033" s="105"/>
      <c r="QIE2033" s="105"/>
      <c r="QIF2033" s="105"/>
      <c r="QIG2033" s="105"/>
      <c r="QIH2033" s="105"/>
      <c r="QII2033" s="105"/>
      <c r="QIJ2033" s="105"/>
      <c r="QIK2033" s="105"/>
      <c r="QIL2033" s="105"/>
      <c r="QIM2033" s="105"/>
      <c r="QIN2033" s="105"/>
      <c r="QIO2033" s="105"/>
      <c r="QIP2033" s="105"/>
      <c r="QIQ2033" s="105"/>
      <c r="QIR2033" s="105"/>
      <c r="QIS2033" s="105"/>
      <c r="QIT2033" s="105"/>
      <c r="QIU2033" s="105"/>
      <c r="QIV2033" s="105"/>
      <c r="QIW2033" s="105"/>
      <c r="QIX2033" s="105"/>
      <c r="QIY2033" s="105"/>
      <c r="QIZ2033" s="105"/>
      <c r="QJA2033" s="105"/>
      <c r="QJB2033" s="105"/>
      <c r="QJC2033" s="105"/>
      <c r="QJD2033" s="105"/>
      <c r="QJE2033" s="105"/>
      <c r="QJF2033" s="105"/>
      <c r="QJG2033" s="105"/>
      <c r="QJH2033" s="105"/>
      <c r="QJI2033" s="105"/>
      <c r="QJJ2033" s="105"/>
      <c r="QJK2033" s="105"/>
      <c r="QJL2033" s="105"/>
      <c r="QJM2033" s="105"/>
      <c r="QJN2033" s="105"/>
      <c r="QJO2033" s="105"/>
      <c r="QJP2033" s="105"/>
      <c r="QJQ2033" s="105"/>
      <c r="QJR2033" s="105"/>
      <c r="QJS2033" s="105"/>
      <c r="QJT2033" s="105"/>
      <c r="QJU2033" s="105"/>
      <c r="QJV2033" s="105"/>
      <c r="QJW2033" s="105"/>
      <c r="QJX2033" s="105"/>
      <c r="QJY2033" s="105"/>
      <c r="QJZ2033" s="105"/>
      <c r="QKA2033" s="105"/>
      <c r="QKB2033" s="105"/>
      <c r="QKC2033" s="105"/>
      <c r="QKD2033" s="105"/>
      <c r="QKE2033" s="105"/>
      <c r="QKF2033" s="105"/>
      <c r="QKG2033" s="105"/>
      <c r="QKH2033" s="105"/>
      <c r="QKI2033" s="105"/>
      <c r="QKJ2033" s="105"/>
      <c r="QKK2033" s="105"/>
      <c r="QKL2033" s="105"/>
      <c r="QKM2033" s="105"/>
      <c r="QKN2033" s="105"/>
      <c r="QKO2033" s="105"/>
      <c r="QKP2033" s="105"/>
      <c r="QKQ2033" s="105"/>
      <c r="QKR2033" s="105"/>
      <c r="QKS2033" s="105"/>
      <c r="QKT2033" s="105"/>
      <c r="QKU2033" s="105"/>
      <c r="QKV2033" s="105"/>
      <c r="QKW2033" s="105"/>
      <c r="QKX2033" s="105"/>
      <c r="QKY2033" s="105"/>
      <c r="QKZ2033" s="105"/>
      <c r="QLA2033" s="105"/>
      <c r="QLB2033" s="105"/>
      <c r="QLC2033" s="105"/>
      <c r="QLD2033" s="105"/>
      <c r="QLE2033" s="105"/>
      <c r="QLF2033" s="105"/>
      <c r="QLG2033" s="105"/>
      <c r="QLH2033" s="105"/>
      <c r="QLI2033" s="105"/>
      <c r="QLJ2033" s="105"/>
      <c r="QLK2033" s="105"/>
      <c r="QLL2033" s="105"/>
      <c r="QLM2033" s="105"/>
      <c r="QLN2033" s="105"/>
      <c r="QLO2033" s="105"/>
      <c r="QLP2033" s="105"/>
      <c r="QLQ2033" s="105"/>
      <c r="QLR2033" s="105"/>
      <c r="QLS2033" s="105"/>
      <c r="QLT2033" s="105"/>
      <c r="QLU2033" s="105"/>
      <c r="QLV2033" s="105"/>
      <c r="QLW2033" s="105"/>
      <c r="QLX2033" s="105"/>
      <c r="QLY2033" s="105"/>
      <c r="QLZ2033" s="105"/>
      <c r="QMA2033" s="105"/>
      <c r="QMB2033" s="105"/>
      <c r="QMC2033" s="105"/>
      <c r="QMD2033" s="105"/>
      <c r="QME2033" s="105"/>
      <c r="QMF2033" s="105"/>
      <c r="QMG2033" s="105"/>
      <c r="QMH2033" s="105"/>
      <c r="QMI2033" s="105"/>
      <c r="QMJ2033" s="105"/>
      <c r="QMK2033" s="105"/>
      <c r="QML2033" s="105"/>
      <c r="QMM2033" s="105"/>
      <c r="QMN2033" s="105"/>
      <c r="QMO2033" s="105"/>
      <c r="QMP2033" s="105"/>
      <c r="QMQ2033" s="105"/>
      <c r="QMR2033" s="105"/>
      <c r="QMS2033" s="105"/>
      <c r="QMT2033" s="105"/>
      <c r="QMU2033" s="105"/>
      <c r="QMV2033" s="105"/>
      <c r="QMW2033" s="105"/>
      <c r="QMX2033" s="105"/>
      <c r="QMY2033" s="105"/>
      <c r="QMZ2033" s="105"/>
      <c r="QNA2033" s="105"/>
      <c r="QNB2033" s="105"/>
      <c r="QNC2033" s="105"/>
      <c r="QND2033" s="105"/>
      <c r="QNE2033" s="105"/>
      <c r="QNF2033" s="105"/>
      <c r="QNG2033" s="105"/>
      <c r="QNH2033" s="105"/>
      <c r="QNI2033" s="105"/>
      <c r="QNJ2033" s="105"/>
      <c r="QNK2033" s="105"/>
      <c r="QNL2033" s="105"/>
      <c r="QNM2033" s="105"/>
      <c r="QNN2033" s="105"/>
      <c r="QNO2033" s="105"/>
      <c r="QNP2033" s="105"/>
      <c r="QNQ2033" s="105"/>
      <c r="QNR2033" s="105"/>
      <c r="QNS2033" s="105"/>
      <c r="QNT2033" s="105"/>
      <c r="QNU2033" s="105"/>
      <c r="QNV2033" s="105"/>
      <c r="QNW2033" s="105"/>
      <c r="QNX2033" s="105"/>
      <c r="QNY2033" s="105"/>
      <c r="QNZ2033" s="105"/>
      <c r="QOA2033" s="105"/>
      <c r="QOB2033" s="105"/>
      <c r="QOC2033" s="105"/>
      <c r="QOD2033" s="105"/>
      <c r="QOE2033" s="105"/>
      <c r="QOF2033" s="105"/>
      <c r="QOG2033" s="105"/>
      <c r="QOH2033" s="105"/>
      <c r="QOI2033" s="105"/>
      <c r="QOJ2033" s="105"/>
      <c r="QOK2033" s="105"/>
      <c r="QOL2033" s="105"/>
      <c r="QOM2033" s="105"/>
      <c r="QON2033" s="105"/>
      <c r="QOO2033" s="105"/>
      <c r="QOP2033" s="105"/>
      <c r="QOQ2033" s="105"/>
      <c r="QOR2033" s="105"/>
      <c r="QOS2033" s="105"/>
      <c r="QOT2033" s="105"/>
      <c r="QOU2033" s="105"/>
      <c r="QOV2033" s="105"/>
      <c r="QOW2033" s="105"/>
      <c r="QOX2033" s="105"/>
      <c r="QOY2033" s="105"/>
      <c r="QOZ2033" s="105"/>
      <c r="QPA2033" s="105"/>
      <c r="QPB2033" s="105"/>
      <c r="QPC2033" s="105"/>
      <c r="QPD2033" s="105"/>
      <c r="QPE2033" s="105"/>
      <c r="QPF2033" s="105"/>
      <c r="QPG2033" s="105"/>
      <c r="QPH2033" s="105"/>
      <c r="QPI2033" s="105"/>
      <c r="QPJ2033" s="105"/>
      <c r="QPK2033" s="105"/>
      <c r="QPL2033" s="105"/>
      <c r="QPM2033" s="105"/>
      <c r="QPN2033" s="105"/>
      <c r="QPO2033" s="105"/>
      <c r="QPP2033" s="105"/>
      <c r="QPQ2033" s="105"/>
      <c r="QPR2033" s="105"/>
      <c r="QPS2033" s="105"/>
      <c r="QPT2033" s="105"/>
      <c r="QPU2033" s="105"/>
      <c r="QPV2033" s="105"/>
      <c r="QPW2033" s="105"/>
      <c r="QPX2033" s="105"/>
      <c r="QPY2033" s="105"/>
      <c r="QPZ2033" s="105"/>
      <c r="QQA2033" s="105"/>
      <c r="QQB2033" s="105"/>
      <c r="QQC2033" s="105"/>
      <c r="QQD2033" s="105"/>
      <c r="QQE2033" s="105"/>
      <c r="QQF2033" s="105"/>
      <c r="QQG2033" s="105"/>
      <c r="QQH2033" s="105"/>
      <c r="QQI2033" s="105"/>
      <c r="QQJ2033" s="105"/>
      <c r="QQK2033" s="105"/>
      <c r="QQL2033" s="105"/>
      <c r="QQM2033" s="105"/>
      <c r="QQN2033" s="105"/>
      <c r="QQO2033" s="105"/>
      <c r="QQP2033" s="105"/>
      <c r="QQQ2033" s="105"/>
      <c r="QQR2033" s="105"/>
      <c r="QQS2033" s="105"/>
      <c r="QQT2033" s="105"/>
      <c r="QQU2033" s="105"/>
      <c r="QQV2033" s="105"/>
      <c r="QQW2033" s="105"/>
      <c r="QQX2033" s="105"/>
      <c r="QQY2033" s="105"/>
      <c r="QQZ2033" s="105"/>
      <c r="QRA2033" s="105"/>
      <c r="QRB2033" s="105"/>
      <c r="QRC2033" s="105"/>
      <c r="QRD2033" s="105"/>
      <c r="QRE2033" s="105"/>
      <c r="QRF2033" s="105"/>
      <c r="QRG2033" s="105"/>
      <c r="QRH2033" s="105"/>
      <c r="QRI2033" s="105"/>
      <c r="QRJ2033" s="105"/>
      <c r="QRK2033" s="105"/>
      <c r="QRL2033" s="105"/>
      <c r="QRM2033" s="105"/>
      <c r="QRN2033" s="105"/>
      <c r="QRO2033" s="105"/>
      <c r="QRP2033" s="105"/>
      <c r="QRQ2033" s="105"/>
      <c r="QRR2033" s="105"/>
      <c r="QRS2033" s="105"/>
      <c r="QRT2033" s="105"/>
      <c r="QRU2033" s="105"/>
      <c r="QRV2033" s="105"/>
      <c r="QRW2033" s="105"/>
      <c r="QRX2033" s="105"/>
      <c r="QRY2033" s="105"/>
      <c r="QRZ2033" s="105"/>
      <c r="QSA2033" s="105"/>
      <c r="QSB2033" s="105"/>
      <c r="QSC2033" s="105"/>
      <c r="QSD2033" s="105"/>
      <c r="QSE2033" s="105"/>
      <c r="QSF2033" s="105"/>
      <c r="QSG2033" s="105"/>
      <c r="QSH2033" s="105"/>
      <c r="QSI2033" s="105"/>
      <c r="QSJ2033" s="105"/>
      <c r="QSK2033" s="105"/>
      <c r="QSL2033" s="105"/>
      <c r="QSM2033" s="105"/>
      <c r="QSN2033" s="105"/>
      <c r="QSO2033" s="105"/>
      <c r="QSP2033" s="105"/>
      <c r="QSQ2033" s="105"/>
      <c r="QSR2033" s="105"/>
      <c r="QSS2033" s="105"/>
      <c r="QST2033" s="105"/>
      <c r="QSU2033" s="105"/>
      <c r="QSV2033" s="105"/>
      <c r="QSW2033" s="105"/>
      <c r="QSX2033" s="105"/>
      <c r="QSY2033" s="105"/>
      <c r="QSZ2033" s="105"/>
      <c r="QTA2033" s="105"/>
      <c r="QTB2033" s="105"/>
      <c r="QTC2033" s="105"/>
      <c r="QTD2033" s="105"/>
      <c r="QTE2033" s="105"/>
      <c r="QTF2033" s="105"/>
      <c r="QTG2033" s="105"/>
      <c r="QTH2033" s="105"/>
      <c r="QTI2033" s="105"/>
      <c r="QTJ2033" s="105"/>
      <c r="QTK2033" s="105"/>
      <c r="QTL2033" s="105"/>
      <c r="QTM2033" s="105"/>
      <c r="QTN2033" s="105"/>
      <c r="QTO2033" s="105"/>
      <c r="QTP2033" s="105"/>
      <c r="QTQ2033" s="105"/>
      <c r="QTR2033" s="105"/>
      <c r="QTS2033" s="105"/>
      <c r="QTT2033" s="105"/>
      <c r="QTU2033" s="105"/>
      <c r="QTV2033" s="105"/>
      <c r="QTW2033" s="105"/>
      <c r="QTX2033" s="105"/>
      <c r="QTY2033" s="105"/>
      <c r="QTZ2033" s="105"/>
      <c r="QUA2033" s="105"/>
      <c r="QUB2033" s="105"/>
      <c r="QUC2033" s="105"/>
      <c r="QUD2033" s="105"/>
      <c r="QUE2033" s="105"/>
      <c r="QUF2033" s="105"/>
      <c r="QUG2033" s="105"/>
      <c r="QUH2033" s="105"/>
      <c r="QUI2033" s="105"/>
      <c r="QUJ2033" s="105"/>
      <c r="QUK2033" s="105"/>
      <c r="QUL2033" s="105"/>
      <c r="QUM2033" s="105"/>
      <c r="QUN2033" s="105"/>
      <c r="QUO2033" s="105"/>
      <c r="QUP2033" s="105"/>
      <c r="QUQ2033" s="105"/>
      <c r="QUR2033" s="105"/>
      <c r="QUS2033" s="105"/>
      <c r="QUT2033" s="105"/>
      <c r="QUU2033" s="105"/>
      <c r="QUV2033" s="105"/>
      <c r="QUW2033" s="105"/>
      <c r="QUX2033" s="105"/>
      <c r="QUY2033" s="105"/>
      <c r="QUZ2033" s="105"/>
      <c r="QVA2033" s="105"/>
      <c r="QVB2033" s="105"/>
      <c r="QVC2033" s="105"/>
      <c r="QVD2033" s="105"/>
      <c r="QVE2033" s="105"/>
      <c r="QVF2033" s="105"/>
      <c r="QVG2033" s="105"/>
      <c r="QVH2033" s="105"/>
      <c r="QVI2033" s="105"/>
      <c r="QVJ2033" s="105"/>
      <c r="QVK2033" s="105"/>
      <c r="QVL2033" s="105"/>
      <c r="QVM2033" s="105"/>
      <c r="QVN2033" s="105"/>
      <c r="QVO2033" s="105"/>
      <c r="QVP2033" s="105"/>
      <c r="QVQ2033" s="105"/>
      <c r="QVR2033" s="105"/>
      <c r="QVS2033" s="105"/>
      <c r="QVT2033" s="105"/>
      <c r="QVU2033" s="105"/>
      <c r="QVV2033" s="105"/>
      <c r="QVW2033" s="105"/>
      <c r="QVX2033" s="105"/>
      <c r="QVY2033" s="105"/>
      <c r="QVZ2033" s="105"/>
      <c r="QWA2033" s="105"/>
      <c r="QWB2033" s="105"/>
      <c r="QWC2033" s="105"/>
      <c r="QWD2033" s="105"/>
      <c r="QWE2033" s="105"/>
      <c r="QWF2033" s="105"/>
      <c r="QWG2033" s="105"/>
      <c r="QWH2033" s="105"/>
      <c r="QWI2033" s="105"/>
      <c r="QWJ2033" s="105"/>
      <c r="QWK2033" s="105"/>
      <c r="QWL2033" s="105"/>
      <c r="QWM2033" s="105"/>
      <c r="QWN2033" s="105"/>
      <c r="QWO2033" s="105"/>
      <c r="QWP2033" s="105"/>
      <c r="QWQ2033" s="105"/>
      <c r="QWR2033" s="105"/>
      <c r="QWS2033" s="105"/>
      <c r="QWT2033" s="105"/>
      <c r="QWU2033" s="105"/>
      <c r="QWV2033" s="105"/>
      <c r="QWW2033" s="105"/>
      <c r="QWX2033" s="105"/>
      <c r="QWY2033" s="105"/>
      <c r="QWZ2033" s="105"/>
      <c r="QXA2033" s="105"/>
      <c r="QXB2033" s="105"/>
      <c r="QXC2033" s="105"/>
      <c r="QXD2033" s="105"/>
      <c r="QXE2033" s="105"/>
      <c r="QXF2033" s="105"/>
      <c r="QXG2033" s="105"/>
      <c r="QXH2033" s="105"/>
      <c r="QXI2033" s="105"/>
      <c r="QXJ2033" s="105"/>
      <c r="QXK2033" s="105"/>
      <c r="QXL2033" s="105"/>
      <c r="QXM2033" s="105"/>
      <c r="QXN2033" s="105"/>
      <c r="QXO2033" s="105"/>
      <c r="QXP2033" s="105"/>
      <c r="QXQ2033" s="105"/>
      <c r="QXR2033" s="105"/>
      <c r="QXS2033" s="105"/>
      <c r="QXT2033" s="105"/>
      <c r="QXU2033" s="105"/>
      <c r="QXV2033" s="105"/>
      <c r="QXW2033" s="105"/>
      <c r="QXX2033" s="105"/>
      <c r="QXY2033" s="105"/>
      <c r="QXZ2033" s="105"/>
      <c r="QYA2033" s="105"/>
      <c r="QYB2033" s="105"/>
      <c r="QYC2033" s="105"/>
      <c r="QYD2033" s="105"/>
      <c r="QYE2033" s="105"/>
      <c r="QYF2033" s="105"/>
      <c r="QYG2033" s="105"/>
      <c r="QYH2033" s="105"/>
      <c r="QYI2033" s="105"/>
      <c r="QYJ2033" s="105"/>
      <c r="QYK2033" s="105"/>
      <c r="QYL2033" s="105"/>
      <c r="QYM2033" s="105"/>
      <c r="QYN2033" s="105"/>
      <c r="QYO2033" s="105"/>
      <c r="QYP2033" s="105"/>
      <c r="QYQ2033" s="105"/>
      <c r="QYR2033" s="105"/>
      <c r="QYS2033" s="105"/>
      <c r="QYT2033" s="105"/>
      <c r="QYU2033" s="105"/>
      <c r="QYV2033" s="105"/>
      <c r="QYW2033" s="105"/>
      <c r="QYX2033" s="105"/>
      <c r="QYY2033" s="105"/>
      <c r="QYZ2033" s="105"/>
      <c r="QZA2033" s="105"/>
      <c r="QZB2033" s="105"/>
      <c r="QZC2033" s="105"/>
      <c r="QZD2033" s="105"/>
      <c r="QZE2033" s="105"/>
      <c r="QZF2033" s="105"/>
      <c r="QZG2033" s="105"/>
      <c r="QZH2033" s="105"/>
      <c r="QZI2033" s="105"/>
      <c r="QZJ2033" s="105"/>
      <c r="QZK2033" s="105"/>
      <c r="QZL2033" s="105"/>
      <c r="QZM2033" s="105"/>
      <c r="QZN2033" s="105"/>
      <c r="QZO2033" s="105"/>
      <c r="QZP2033" s="105"/>
      <c r="QZQ2033" s="105"/>
      <c r="QZR2033" s="105"/>
      <c r="QZS2033" s="105"/>
      <c r="QZT2033" s="105"/>
      <c r="QZU2033" s="105"/>
      <c r="QZV2033" s="105"/>
      <c r="QZW2033" s="105"/>
      <c r="QZX2033" s="105"/>
      <c r="QZY2033" s="105"/>
      <c r="QZZ2033" s="105"/>
      <c r="RAA2033" s="105"/>
      <c r="RAB2033" s="105"/>
      <c r="RAC2033" s="105"/>
      <c r="RAD2033" s="105"/>
      <c r="RAE2033" s="105"/>
      <c r="RAF2033" s="105"/>
      <c r="RAG2033" s="105"/>
      <c r="RAH2033" s="105"/>
      <c r="RAI2033" s="105"/>
      <c r="RAJ2033" s="105"/>
      <c r="RAK2033" s="105"/>
      <c r="RAL2033" s="105"/>
      <c r="RAM2033" s="105"/>
      <c r="RAN2033" s="105"/>
      <c r="RAO2033" s="105"/>
      <c r="RAP2033" s="105"/>
      <c r="RAQ2033" s="105"/>
      <c r="RAR2033" s="105"/>
      <c r="RAS2033" s="105"/>
      <c r="RAT2033" s="105"/>
      <c r="RAU2033" s="105"/>
      <c r="RAV2033" s="105"/>
      <c r="RAW2033" s="105"/>
      <c r="RAX2033" s="105"/>
      <c r="RAY2033" s="105"/>
      <c r="RAZ2033" s="105"/>
      <c r="RBA2033" s="105"/>
      <c r="RBB2033" s="105"/>
      <c r="RBC2033" s="105"/>
      <c r="RBD2033" s="105"/>
      <c r="RBE2033" s="105"/>
      <c r="RBF2033" s="105"/>
      <c r="RBG2033" s="105"/>
      <c r="RBH2033" s="105"/>
      <c r="RBI2033" s="105"/>
      <c r="RBJ2033" s="105"/>
      <c r="RBK2033" s="105"/>
      <c r="RBL2033" s="105"/>
      <c r="RBM2033" s="105"/>
      <c r="RBN2033" s="105"/>
      <c r="RBO2033" s="105"/>
      <c r="RBP2033" s="105"/>
      <c r="RBQ2033" s="105"/>
      <c r="RBR2033" s="105"/>
      <c r="RBS2033" s="105"/>
      <c r="RBT2033" s="105"/>
      <c r="RBU2033" s="105"/>
      <c r="RBV2033" s="105"/>
      <c r="RBW2033" s="105"/>
      <c r="RBX2033" s="105"/>
      <c r="RBY2033" s="105"/>
      <c r="RBZ2033" s="105"/>
      <c r="RCA2033" s="105"/>
      <c r="RCB2033" s="105"/>
      <c r="RCC2033" s="105"/>
      <c r="RCD2033" s="105"/>
      <c r="RCE2033" s="105"/>
      <c r="RCF2033" s="105"/>
      <c r="RCG2033" s="105"/>
      <c r="RCH2033" s="105"/>
      <c r="RCI2033" s="105"/>
      <c r="RCJ2033" s="105"/>
      <c r="RCK2033" s="105"/>
      <c r="RCL2033" s="105"/>
      <c r="RCM2033" s="105"/>
      <c r="RCN2033" s="105"/>
      <c r="RCO2033" s="105"/>
      <c r="RCP2033" s="105"/>
      <c r="RCQ2033" s="105"/>
      <c r="RCR2033" s="105"/>
      <c r="RCS2033" s="105"/>
      <c r="RCT2033" s="105"/>
      <c r="RCU2033" s="105"/>
      <c r="RCV2033" s="105"/>
      <c r="RCW2033" s="105"/>
      <c r="RCX2033" s="105"/>
      <c r="RCY2033" s="105"/>
      <c r="RCZ2033" s="105"/>
      <c r="RDA2033" s="105"/>
      <c r="RDB2033" s="105"/>
      <c r="RDC2033" s="105"/>
      <c r="RDD2033" s="105"/>
      <c r="RDE2033" s="105"/>
      <c r="RDF2033" s="105"/>
      <c r="RDG2033" s="105"/>
      <c r="RDH2033" s="105"/>
      <c r="RDI2033" s="105"/>
      <c r="RDJ2033" s="105"/>
      <c r="RDK2033" s="105"/>
      <c r="RDL2033" s="105"/>
      <c r="RDM2033" s="105"/>
      <c r="RDN2033" s="105"/>
      <c r="RDO2033" s="105"/>
      <c r="RDP2033" s="105"/>
      <c r="RDQ2033" s="105"/>
      <c r="RDR2033" s="105"/>
      <c r="RDS2033" s="105"/>
      <c r="RDT2033" s="105"/>
      <c r="RDU2033" s="105"/>
      <c r="RDV2033" s="105"/>
      <c r="RDW2033" s="105"/>
      <c r="RDX2033" s="105"/>
      <c r="RDY2033" s="105"/>
      <c r="RDZ2033" s="105"/>
      <c r="REA2033" s="105"/>
      <c r="REB2033" s="105"/>
      <c r="REC2033" s="105"/>
      <c r="RED2033" s="105"/>
      <c r="REE2033" s="105"/>
      <c r="REF2033" s="105"/>
      <c r="REG2033" s="105"/>
      <c r="REH2033" s="105"/>
      <c r="REI2033" s="105"/>
      <c r="REJ2033" s="105"/>
      <c r="REK2033" s="105"/>
      <c r="REL2033" s="105"/>
      <c r="REM2033" s="105"/>
      <c r="REN2033" s="105"/>
      <c r="REO2033" s="105"/>
      <c r="REP2033" s="105"/>
      <c r="REQ2033" s="105"/>
      <c r="RER2033" s="105"/>
      <c r="RES2033" s="105"/>
      <c r="RET2033" s="105"/>
      <c r="REU2033" s="105"/>
      <c r="REV2033" s="105"/>
      <c r="REW2033" s="105"/>
      <c r="REX2033" s="105"/>
      <c r="REY2033" s="105"/>
      <c r="REZ2033" s="105"/>
      <c r="RFA2033" s="105"/>
      <c r="RFB2033" s="105"/>
      <c r="RFC2033" s="105"/>
      <c r="RFD2033" s="105"/>
      <c r="RFE2033" s="105"/>
      <c r="RFF2033" s="105"/>
      <c r="RFG2033" s="105"/>
      <c r="RFH2033" s="105"/>
      <c r="RFI2033" s="105"/>
      <c r="RFJ2033" s="105"/>
      <c r="RFK2033" s="105"/>
      <c r="RFL2033" s="105"/>
      <c r="RFM2033" s="105"/>
      <c r="RFN2033" s="105"/>
      <c r="RFO2033" s="105"/>
      <c r="RFP2033" s="105"/>
      <c r="RFQ2033" s="105"/>
      <c r="RFR2033" s="105"/>
      <c r="RFS2033" s="105"/>
      <c r="RFT2033" s="105"/>
      <c r="RFU2033" s="105"/>
      <c r="RFV2033" s="105"/>
      <c r="RFW2033" s="105"/>
      <c r="RFX2033" s="105"/>
      <c r="RFY2033" s="105"/>
      <c r="RFZ2033" s="105"/>
      <c r="RGA2033" s="105"/>
      <c r="RGB2033" s="105"/>
      <c r="RGC2033" s="105"/>
      <c r="RGD2033" s="105"/>
      <c r="RGE2033" s="105"/>
      <c r="RGF2033" s="105"/>
      <c r="RGG2033" s="105"/>
      <c r="RGH2033" s="105"/>
      <c r="RGI2033" s="105"/>
      <c r="RGJ2033" s="105"/>
      <c r="RGK2033" s="105"/>
      <c r="RGL2033" s="105"/>
      <c r="RGM2033" s="105"/>
      <c r="RGN2033" s="105"/>
      <c r="RGO2033" s="105"/>
      <c r="RGP2033" s="105"/>
      <c r="RGQ2033" s="105"/>
      <c r="RGR2033" s="105"/>
      <c r="RGS2033" s="105"/>
      <c r="RGT2033" s="105"/>
      <c r="RGU2033" s="105"/>
      <c r="RGV2033" s="105"/>
      <c r="RGW2033" s="105"/>
      <c r="RGX2033" s="105"/>
      <c r="RGY2033" s="105"/>
      <c r="RGZ2033" s="105"/>
      <c r="RHA2033" s="105"/>
      <c r="RHB2033" s="105"/>
      <c r="RHC2033" s="105"/>
      <c r="RHD2033" s="105"/>
      <c r="RHE2033" s="105"/>
      <c r="RHF2033" s="105"/>
      <c r="RHG2033" s="105"/>
      <c r="RHH2033" s="105"/>
      <c r="RHI2033" s="105"/>
      <c r="RHJ2033" s="105"/>
      <c r="RHK2033" s="105"/>
      <c r="RHL2033" s="105"/>
      <c r="RHM2033" s="105"/>
      <c r="RHN2033" s="105"/>
      <c r="RHO2033" s="105"/>
      <c r="RHP2033" s="105"/>
      <c r="RHQ2033" s="105"/>
      <c r="RHR2033" s="105"/>
      <c r="RHS2033" s="105"/>
      <c r="RHT2033" s="105"/>
      <c r="RHU2033" s="105"/>
      <c r="RHV2033" s="105"/>
      <c r="RHW2033" s="105"/>
      <c r="RHX2033" s="105"/>
      <c r="RHY2033" s="105"/>
      <c r="RHZ2033" s="105"/>
      <c r="RIA2033" s="105"/>
      <c r="RIB2033" s="105"/>
      <c r="RIC2033" s="105"/>
      <c r="RID2033" s="105"/>
      <c r="RIE2033" s="105"/>
      <c r="RIF2033" s="105"/>
      <c r="RIG2033" s="105"/>
      <c r="RIH2033" s="105"/>
      <c r="RII2033" s="105"/>
      <c r="RIJ2033" s="105"/>
      <c r="RIK2033" s="105"/>
      <c r="RIL2033" s="105"/>
      <c r="RIM2033" s="105"/>
      <c r="RIN2033" s="105"/>
      <c r="RIO2033" s="105"/>
      <c r="RIP2033" s="105"/>
      <c r="RIQ2033" s="105"/>
      <c r="RIR2033" s="105"/>
      <c r="RIS2033" s="105"/>
      <c r="RIT2033" s="105"/>
      <c r="RIU2033" s="105"/>
      <c r="RIV2033" s="105"/>
      <c r="RIW2033" s="105"/>
      <c r="RIX2033" s="105"/>
      <c r="RIY2033" s="105"/>
      <c r="RIZ2033" s="105"/>
      <c r="RJA2033" s="105"/>
      <c r="RJB2033" s="105"/>
      <c r="RJC2033" s="105"/>
      <c r="RJD2033" s="105"/>
      <c r="RJE2033" s="105"/>
      <c r="RJF2033" s="105"/>
      <c r="RJG2033" s="105"/>
      <c r="RJH2033" s="105"/>
      <c r="RJI2033" s="105"/>
      <c r="RJJ2033" s="105"/>
      <c r="RJK2033" s="105"/>
      <c r="RJL2033" s="105"/>
      <c r="RJM2033" s="105"/>
      <c r="RJN2033" s="105"/>
      <c r="RJO2033" s="105"/>
      <c r="RJP2033" s="105"/>
      <c r="RJQ2033" s="105"/>
      <c r="RJR2033" s="105"/>
      <c r="RJS2033" s="105"/>
      <c r="RJT2033" s="105"/>
      <c r="RJU2033" s="105"/>
      <c r="RJV2033" s="105"/>
      <c r="RJW2033" s="105"/>
      <c r="RJX2033" s="105"/>
      <c r="RJY2033" s="105"/>
      <c r="RJZ2033" s="105"/>
      <c r="RKA2033" s="105"/>
      <c r="RKB2033" s="105"/>
      <c r="RKC2033" s="105"/>
      <c r="RKD2033" s="105"/>
      <c r="RKE2033" s="105"/>
      <c r="RKF2033" s="105"/>
      <c r="RKG2033" s="105"/>
      <c r="RKH2033" s="105"/>
      <c r="RKI2033" s="105"/>
      <c r="RKJ2033" s="105"/>
      <c r="RKK2033" s="105"/>
      <c r="RKL2033" s="105"/>
      <c r="RKM2033" s="105"/>
      <c r="RKN2033" s="105"/>
      <c r="RKO2033" s="105"/>
      <c r="RKP2033" s="105"/>
      <c r="RKQ2033" s="105"/>
      <c r="RKR2033" s="105"/>
      <c r="RKS2033" s="105"/>
      <c r="RKT2033" s="105"/>
      <c r="RKU2033" s="105"/>
      <c r="RKV2033" s="105"/>
      <c r="RKW2033" s="105"/>
      <c r="RKX2033" s="105"/>
      <c r="RKY2033" s="105"/>
      <c r="RKZ2033" s="105"/>
      <c r="RLA2033" s="105"/>
      <c r="RLB2033" s="105"/>
      <c r="RLC2033" s="105"/>
      <c r="RLD2033" s="105"/>
      <c r="RLE2033" s="105"/>
      <c r="RLF2033" s="105"/>
      <c r="RLG2033" s="105"/>
      <c r="RLH2033" s="105"/>
      <c r="RLI2033" s="105"/>
      <c r="RLJ2033" s="105"/>
      <c r="RLK2033" s="105"/>
      <c r="RLL2033" s="105"/>
      <c r="RLM2033" s="105"/>
      <c r="RLN2033" s="105"/>
      <c r="RLO2033" s="105"/>
      <c r="RLP2033" s="105"/>
      <c r="RLQ2033" s="105"/>
      <c r="RLR2033" s="105"/>
      <c r="RLS2033" s="105"/>
      <c r="RLT2033" s="105"/>
      <c r="RLU2033" s="105"/>
      <c r="RLV2033" s="105"/>
      <c r="RLW2033" s="105"/>
      <c r="RLX2033" s="105"/>
      <c r="RLY2033" s="105"/>
      <c r="RLZ2033" s="105"/>
      <c r="RMA2033" s="105"/>
      <c r="RMB2033" s="105"/>
      <c r="RMC2033" s="105"/>
      <c r="RMD2033" s="105"/>
      <c r="RME2033" s="105"/>
      <c r="RMF2033" s="105"/>
      <c r="RMG2033" s="105"/>
      <c r="RMH2033" s="105"/>
      <c r="RMI2033" s="105"/>
      <c r="RMJ2033" s="105"/>
      <c r="RMK2033" s="105"/>
      <c r="RML2033" s="105"/>
      <c r="RMM2033" s="105"/>
      <c r="RMN2033" s="105"/>
      <c r="RMO2033" s="105"/>
      <c r="RMP2033" s="105"/>
      <c r="RMQ2033" s="105"/>
      <c r="RMR2033" s="105"/>
      <c r="RMS2033" s="105"/>
      <c r="RMT2033" s="105"/>
      <c r="RMU2033" s="105"/>
      <c r="RMV2033" s="105"/>
      <c r="RMW2033" s="105"/>
      <c r="RMX2033" s="105"/>
      <c r="RMY2033" s="105"/>
      <c r="RMZ2033" s="105"/>
      <c r="RNA2033" s="105"/>
      <c r="RNB2033" s="105"/>
      <c r="RNC2033" s="105"/>
      <c r="RND2033" s="105"/>
      <c r="RNE2033" s="105"/>
      <c r="RNF2033" s="105"/>
      <c r="RNG2033" s="105"/>
      <c r="RNH2033" s="105"/>
      <c r="RNI2033" s="105"/>
      <c r="RNJ2033" s="105"/>
      <c r="RNK2033" s="105"/>
      <c r="RNL2033" s="105"/>
      <c r="RNM2033" s="105"/>
      <c r="RNN2033" s="105"/>
      <c r="RNO2033" s="105"/>
      <c r="RNP2033" s="105"/>
      <c r="RNQ2033" s="105"/>
      <c r="RNR2033" s="105"/>
      <c r="RNS2033" s="105"/>
      <c r="RNT2033" s="105"/>
      <c r="RNU2033" s="105"/>
      <c r="RNV2033" s="105"/>
      <c r="RNW2033" s="105"/>
      <c r="RNX2033" s="105"/>
      <c r="RNY2033" s="105"/>
      <c r="RNZ2033" s="105"/>
      <c r="ROA2033" s="105"/>
      <c r="ROB2033" s="105"/>
      <c r="ROC2033" s="105"/>
      <c r="ROD2033" s="105"/>
      <c r="ROE2033" s="105"/>
      <c r="ROF2033" s="105"/>
      <c r="ROG2033" s="105"/>
      <c r="ROH2033" s="105"/>
      <c r="ROI2033" s="105"/>
      <c r="ROJ2033" s="105"/>
      <c r="ROK2033" s="105"/>
      <c r="ROL2033" s="105"/>
      <c r="ROM2033" s="105"/>
      <c r="RON2033" s="105"/>
      <c r="ROO2033" s="105"/>
      <c r="ROP2033" s="105"/>
      <c r="ROQ2033" s="105"/>
      <c r="ROR2033" s="105"/>
      <c r="ROS2033" s="105"/>
      <c r="ROT2033" s="105"/>
      <c r="ROU2033" s="105"/>
      <c r="ROV2033" s="105"/>
      <c r="ROW2033" s="105"/>
      <c r="ROX2033" s="105"/>
      <c r="ROY2033" s="105"/>
      <c r="ROZ2033" s="105"/>
      <c r="RPA2033" s="105"/>
      <c r="RPB2033" s="105"/>
      <c r="RPC2033" s="105"/>
      <c r="RPD2033" s="105"/>
      <c r="RPE2033" s="105"/>
      <c r="RPF2033" s="105"/>
      <c r="RPG2033" s="105"/>
      <c r="RPH2033" s="105"/>
      <c r="RPI2033" s="105"/>
      <c r="RPJ2033" s="105"/>
      <c r="RPK2033" s="105"/>
      <c r="RPL2033" s="105"/>
      <c r="RPM2033" s="105"/>
      <c r="RPN2033" s="105"/>
      <c r="RPO2033" s="105"/>
      <c r="RPP2033" s="105"/>
      <c r="RPQ2033" s="105"/>
      <c r="RPR2033" s="105"/>
      <c r="RPS2033" s="105"/>
      <c r="RPT2033" s="105"/>
      <c r="RPU2033" s="105"/>
      <c r="RPV2033" s="105"/>
      <c r="RPW2033" s="105"/>
      <c r="RPX2033" s="105"/>
      <c r="RPY2033" s="105"/>
      <c r="RPZ2033" s="105"/>
      <c r="RQA2033" s="105"/>
      <c r="RQB2033" s="105"/>
      <c r="RQC2033" s="105"/>
      <c r="RQD2033" s="105"/>
      <c r="RQE2033" s="105"/>
      <c r="RQF2033" s="105"/>
      <c r="RQG2033" s="105"/>
      <c r="RQH2033" s="105"/>
      <c r="RQI2033" s="105"/>
      <c r="RQJ2033" s="105"/>
      <c r="RQK2033" s="105"/>
      <c r="RQL2033" s="105"/>
      <c r="RQM2033" s="105"/>
      <c r="RQN2033" s="105"/>
      <c r="RQO2033" s="105"/>
      <c r="RQP2033" s="105"/>
      <c r="RQQ2033" s="105"/>
      <c r="RQR2033" s="105"/>
      <c r="RQS2033" s="105"/>
      <c r="RQT2033" s="105"/>
      <c r="RQU2033" s="105"/>
      <c r="RQV2033" s="105"/>
      <c r="RQW2033" s="105"/>
      <c r="RQX2033" s="105"/>
      <c r="RQY2033" s="105"/>
      <c r="RQZ2033" s="105"/>
      <c r="RRA2033" s="105"/>
      <c r="RRB2033" s="105"/>
      <c r="RRC2033" s="105"/>
      <c r="RRD2033" s="105"/>
      <c r="RRE2033" s="105"/>
      <c r="RRF2033" s="105"/>
      <c r="RRG2033" s="105"/>
      <c r="RRH2033" s="105"/>
      <c r="RRI2033" s="105"/>
      <c r="RRJ2033" s="105"/>
      <c r="RRK2033" s="105"/>
      <c r="RRL2033" s="105"/>
      <c r="RRM2033" s="105"/>
      <c r="RRN2033" s="105"/>
      <c r="RRO2033" s="105"/>
      <c r="RRP2033" s="105"/>
      <c r="RRQ2033" s="105"/>
      <c r="RRR2033" s="105"/>
      <c r="RRS2033" s="105"/>
      <c r="RRT2033" s="105"/>
      <c r="RRU2033" s="105"/>
      <c r="RRV2033" s="105"/>
      <c r="RRW2033" s="105"/>
      <c r="RRX2033" s="105"/>
      <c r="RRY2033" s="105"/>
      <c r="RRZ2033" s="105"/>
      <c r="RSA2033" s="105"/>
      <c r="RSB2033" s="105"/>
      <c r="RSC2033" s="105"/>
      <c r="RSD2033" s="105"/>
      <c r="RSE2033" s="105"/>
      <c r="RSF2033" s="105"/>
      <c r="RSG2033" s="105"/>
      <c r="RSH2033" s="105"/>
      <c r="RSI2033" s="105"/>
      <c r="RSJ2033" s="105"/>
      <c r="RSK2033" s="105"/>
      <c r="RSL2033" s="105"/>
      <c r="RSM2033" s="105"/>
      <c r="RSN2033" s="105"/>
      <c r="RSO2033" s="105"/>
      <c r="RSP2033" s="105"/>
      <c r="RSQ2033" s="105"/>
      <c r="RSR2033" s="105"/>
      <c r="RSS2033" s="105"/>
      <c r="RST2033" s="105"/>
      <c r="RSU2033" s="105"/>
      <c r="RSV2033" s="105"/>
      <c r="RSW2033" s="105"/>
      <c r="RSX2033" s="105"/>
      <c r="RSY2033" s="105"/>
      <c r="RSZ2033" s="105"/>
      <c r="RTA2033" s="105"/>
      <c r="RTB2033" s="105"/>
      <c r="RTC2033" s="105"/>
      <c r="RTD2033" s="105"/>
      <c r="RTE2033" s="105"/>
      <c r="RTF2033" s="105"/>
      <c r="RTG2033" s="105"/>
      <c r="RTH2033" s="105"/>
      <c r="RTI2033" s="105"/>
      <c r="RTJ2033" s="105"/>
      <c r="RTK2033" s="105"/>
      <c r="RTL2033" s="105"/>
      <c r="RTM2033" s="105"/>
      <c r="RTN2033" s="105"/>
      <c r="RTO2033" s="105"/>
      <c r="RTP2033" s="105"/>
      <c r="RTQ2033" s="105"/>
      <c r="RTR2033" s="105"/>
      <c r="RTS2033" s="105"/>
      <c r="RTT2033" s="105"/>
      <c r="RTU2033" s="105"/>
      <c r="RTV2033" s="105"/>
      <c r="RTW2033" s="105"/>
      <c r="RTX2033" s="105"/>
      <c r="RTY2033" s="105"/>
      <c r="RTZ2033" s="105"/>
      <c r="RUA2033" s="105"/>
      <c r="RUB2033" s="105"/>
      <c r="RUC2033" s="105"/>
      <c r="RUD2033" s="105"/>
      <c r="RUE2033" s="105"/>
      <c r="RUF2033" s="105"/>
      <c r="RUG2033" s="105"/>
      <c r="RUH2033" s="105"/>
      <c r="RUI2033" s="105"/>
      <c r="RUJ2033" s="105"/>
      <c r="RUK2033" s="105"/>
      <c r="RUL2033" s="105"/>
      <c r="RUM2033" s="105"/>
      <c r="RUN2033" s="105"/>
      <c r="RUO2033" s="105"/>
      <c r="RUP2033" s="105"/>
      <c r="RUQ2033" s="105"/>
      <c r="RUR2033" s="105"/>
      <c r="RUS2033" s="105"/>
      <c r="RUT2033" s="105"/>
      <c r="RUU2033" s="105"/>
      <c r="RUV2033" s="105"/>
      <c r="RUW2033" s="105"/>
      <c r="RUX2033" s="105"/>
      <c r="RUY2033" s="105"/>
      <c r="RUZ2033" s="105"/>
      <c r="RVA2033" s="105"/>
      <c r="RVB2033" s="105"/>
      <c r="RVC2033" s="105"/>
      <c r="RVD2033" s="105"/>
      <c r="RVE2033" s="105"/>
      <c r="RVF2033" s="105"/>
      <c r="RVG2033" s="105"/>
      <c r="RVH2033" s="105"/>
      <c r="RVI2033" s="105"/>
      <c r="RVJ2033" s="105"/>
      <c r="RVK2033" s="105"/>
      <c r="RVL2033" s="105"/>
      <c r="RVM2033" s="105"/>
      <c r="RVN2033" s="105"/>
      <c r="RVO2033" s="105"/>
      <c r="RVP2033" s="105"/>
      <c r="RVQ2033" s="105"/>
      <c r="RVR2033" s="105"/>
      <c r="RVS2033" s="105"/>
      <c r="RVT2033" s="105"/>
      <c r="RVU2033" s="105"/>
      <c r="RVV2033" s="105"/>
      <c r="RVW2033" s="105"/>
      <c r="RVX2033" s="105"/>
      <c r="RVY2033" s="105"/>
      <c r="RVZ2033" s="105"/>
      <c r="RWA2033" s="105"/>
      <c r="RWB2033" s="105"/>
      <c r="RWC2033" s="105"/>
      <c r="RWD2033" s="105"/>
      <c r="RWE2033" s="105"/>
      <c r="RWF2033" s="105"/>
      <c r="RWG2033" s="105"/>
      <c r="RWH2033" s="105"/>
      <c r="RWI2033" s="105"/>
      <c r="RWJ2033" s="105"/>
      <c r="RWK2033" s="105"/>
      <c r="RWL2033" s="105"/>
      <c r="RWM2033" s="105"/>
      <c r="RWN2033" s="105"/>
      <c r="RWO2033" s="105"/>
      <c r="RWP2033" s="105"/>
      <c r="RWQ2033" s="105"/>
      <c r="RWR2033" s="105"/>
      <c r="RWS2033" s="105"/>
      <c r="RWT2033" s="105"/>
      <c r="RWU2033" s="105"/>
      <c r="RWV2033" s="105"/>
      <c r="RWW2033" s="105"/>
      <c r="RWX2033" s="105"/>
      <c r="RWY2033" s="105"/>
      <c r="RWZ2033" s="105"/>
      <c r="RXA2033" s="105"/>
      <c r="RXB2033" s="105"/>
      <c r="RXC2033" s="105"/>
      <c r="RXD2033" s="105"/>
      <c r="RXE2033" s="105"/>
      <c r="RXF2033" s="105"/>
      <c r="RXG2033" s="105"/>
      <c r="RXH2033" s="105"/>
      <c r="RXI2033" s="105"/>
      <c r="RXJ2033" s="105"/>
      <c r="RXK2033" s="105"/>
      <c r="RXL2033" s="105"/>
      <c r="RXM2033" s="105"/>
      <c r="RXN2033" s="105"/>
      <c r="RXO2033" s="105"/>
      <c r="RXP2033" s="105"/>
      <c r="RXQ2033" s="105"/>
      <c r="RXR2033" s="105"/>
      <c r="RXS2033" s="105"/>
      <c r="RXT2033" s="105"/>
      <c r="RXU2033" s="105"/>
      <c r="RXV2033" s="105"/>
      <c r="RXW2033" s="105"/>
      <c r="RXX2033" s="105"/>
      <c r="RXY2033" s="105"/>
      <c r="RXZ2033" s="105"/>
      <c r="RYA2033" s="105"/>
      <c r="RYB2033" s="105"/>
      <c r="RYC2033" s="105"/>
      <c r="RYD2033" s="105"/>
      <c r="RYE2033" s="105"/>
      <c r="RYF2033" s="105"/>
      <c r="RYG2033" s="105"/>
      <c r="RYH2033" s="105"/>
      <c r="RYI2033" s="105"/>
      <c r="RYJ2033" s="105"/>
      <c r="RYK2033" s="105"/>
      <c r="RYL2033" s="105"/>
      <c r="RYM2033" s="105"/>
      <c r="RYN2033" s="105"/>
      <c r="RYO2033" s="105"/>
      <c r="RYP2033" s="105"/>
      <c r="RYQ2033" s="105"/>
      <c r="RYR2033" s="105"/>
      <c r="RYS2033" s="105"/>
      <c r="RYT2033" s="105"/>
      <c r="RYU2033" s="105"/>
      <c r="RYV2033" s="105"/>
      <c r="RYW2033" s="105"/>
      <c r="RYX2033" s="105"/>
      <c r="RYY2033" s="105"/>
      <c r="RYZ2033" s="105"/>
      <c r="RZA2033" s="105"/>
      <c r="RZB2033" s="105"/>
      <c r="RZC2033" s="105"/>
      <c r="RZD2033" s="105"/>
      <c r="RZE2033" s="105"/>
      <c r="RZF2033" s="105"/>
      <c r="RZG2033" s="105"/>
      <c r="RZH2033" s="105"/>
      <c r="RZI2033" s="105"/>
      <c r="RZJ2033" s="105"/>
      <c r="RZK2033" s="105"/>
      <c r="RZL2033" s="105"/>
      <c r="RZM2033" s="105"/>
      <c r="RZN2033" s="105"/>
      <c r="RZO2033" s="105"/>
      <c r="RZP2033" s="105"/>
      <c r="RZQ2033" s="105"/>
      <c r="RZR2033" s="105"/>
      <c r="RZS2033" s="105"/>
      <c r="RZT2033" s="105"/>
      <c r="RZU2033" s="105"/>
      <c r="RZV2033" s="105"/>
      <c r="RZW2033" s="105"/>
      <c r="RZX2033" s="105"/>
      <c r="RZY2033" s="105"/>
      <c r="RZZ2033" s="105"/>
      <c r="SAA2033" s="105"/>
      <c r="SAB2033" s="105"/>
      <c r="SAC2033" s="105"/>
      <c r="SAD2033" s="105"/>
      <c r="SAE2033" s="105"/>
      <c r="SAF2033" s="105"/>
      <c r="SAG2033" s="105"/>
      <c r="SAH2033" s="105"/>
      <c r="SAI2033" s="105"/>
      <c r="SAJ2033" s="105"/>
      <c r="SAK2033" s="105"/>
      <c r="SAL2033" s="105"/>
      <c r="SAM2033" s="105"/>
      <c r="SAN2033" s="105"/>
      <c r="SAO2033" s="105"/>
      <c r="SAP2033" s="105"/>
      <c r="SAQ2033" s="105"/>
      <c r="SAR2033" s="105"/>
      <c r="SAS2033" s="105"/>
      <c r="SAT2033" s="105"/>
      <c r="SAU2033" s="105"/>
      <c r="SAV2033" s="105"/>
      <c r="SAW2033" s="105"/>
      <c r="SAX2033" s="105"/>
      <c r="SAY2033" s="105"/>
      <c r="SAZ2033" s="105"/>
      <c r="SBA2033" s="105"/>
      <c r="SBB2033" s="105"/>
      <c r="SBC2033" s="105"/>
      <c r="SBD2033" s="105"/>
      <c r="SBE2033" s="105"/>
      <c r="SBF2033" s="105"/>
      <c r="SBG2033" s="105"/>
      <c r="SBH2033" s="105"/>
      <c r="SBI2033" s="105"/>
      <c r="SBJ2033" s="105"/>
      <c r="SBK2033" s="105"/>
      <c r="SBL2033" s="105"/>
      <c r="SBM2033" s="105"/>
      <c r="SBN2033" s="105"/>
      <c r="SBO2033" s="105"/>
      <c r="SBP2033" s="105"/>
      <c r="SBQ2033" s="105"/>
      <c r="SBR2033" s="105"/>
      <c r="SBS2033" s="105"/>
      <c r="SBT2033" s="105"/>
      <c r="SBU2033" s="105"/>
      <c r="SBV2033" s="105"/>
      <c r="SBW2033" s="105"/>
      <c r="SBX2033" s="105"/>
      <c r="SBY2033" s="105"/>
      <c r="SBZ2033" s="105"/>
      <c r="SCA2033" s="105"/>
      <c r="SCB2033" s="105"/>
      <c r="SCC2033" s="105"/>
      <c r="SCD2033" s="105"/>
      <c r="SCE2033" s="105"/>
      <c r="SCF2033" s="105"/>
      <c r="SCG2033" s="105"/>
      <c r="SCH2033" s="105"/>
      <c r="SCI2033" s="105"/>
      <c r="SCJ2033" s="105"/>
      <c r="SCK2033" s="105"/>
      <c r="SCL2033" s="105"/>
      <c r="SCM2033" s="105"/>
      <c r="SCN2033" s="105"/>
      <c r="SCO2033" s="105"/>
      <c r="SCP2033" s="105"/>
      <c r="SCQ2033" s="105"/>
      <c r="SCR2033" s="105"/>
      <c r="SCS2033" s="105"/>
      <c r="SCT2033" s="105"/>
      <c r="SCU2033" s="105"/>
      <c r="SCV2033" s="105"/>
      <c r="SCW2033" s="105"/>
      <c r="SCX2033" s="105"/>
      <c r="SCY2033" s="105"/>
      <c r="SCZ2033" s="105"/>
      <c r="SDA2033" s="105"/>
      <c r="SDB2033" s="105"/>
      <c r="SDC2033" s="105"/>
      <c r="SDD2033" s="105"/>
      <c r="SDE2033" s="105"/>
      <c r="SDF2033" s="105"/>
      <c r="SDG2033" s="105"/>
      <c r="SDH2033" s="105"/>
      <c r="SDI2033" s="105"/>
      <c r="SDJ2033" s="105"/>
      <c r="SDK2033" s="105"/>
      <c r="SDL2033" s="105"/>
      <c r="SDM2033" s="105"/>
      <c r="SDN2033" s="105"/>
      <c r="SDO2033" s="105"/>
      <c r="SDP2033" s="105"/>
      <c r="SDQ2033" s="105"/>
      <c r="SDR2033" s="105"/>
      <c r="SDS2033" s="105"/>
      <c r="SDT2033" s="105"/>
      <c r="SDU2033" s="105"/>
      <c r="SDV2033" s="105"/>
      <c r="SDW2033" s="105"/>
      <c r="SDX2033" s="105"/>
      <c r="SDY2033" s="105"/>
      <c r="SDZ2033" s="105"/>
      <c r="SEA2033" s="105"/>
      <c r="SEB2033" s="105"/>
      <c r="SEC2033" s="105"/>
      <c r="SED2033" s="105"/>
      <c r="SEE2033" s="105"/>
      <c r="SEF2033" s="105"/>
      <c r="SEG2033" s="105"/>
      <c r="SEH2033" s="105"/>
      <c r="SEI2033" s="105"/>
      <c r="SEJ2033" s="105"/>
      <c r="SEK2033" s="105"/>
      <c r="SEL2033" s="105"/>
      <c r="SEM2033" s="105"/>
      <c r="SEN2033" s="105"/>
      <c r="SEO2033" s="105"/>
      <c r="SEP2033" s="105"/>
      <c r="SEQ2033" s="105"/>
      <c r="SER2033" s="105"/>
      <c r="SES2033" s="105"/>
      <c r="SET2033" s="105"/>
      <c r="SEU2033" s="105"/>
      <c r="SEV2033" s="105"/>
      <c r="SEW2033" s="105"/>
      <c r="SEX2033" s="105"/>
      <c r="SEY2033" s="105"/>
      <c r="SEZ2033" s="105"/>
      <c r="SFA2033" s="105"/>
      <c r="SFB2033" s="105"/>
      <c r="SFC2033" s="105"/>
      <c r="SFD2033" s="105"/>
      <c r="SFE2033" s="105"/>
      <c r="SFF2033" s="105"/>
      <c r="SFG2033" s="105"/>
      <c r="SFH2033" s="105"/>
      <c r="SFI2033" s="105"/>
      <c r="SFJ2033" s="105"/>
      <c r="SFK2033" s="105"/>
      <c r="SFL2033" s="105"/>
      <c r="SFM2033" s="105"/>
      <c r="SFN2033" s="105"/>
      <c r="SFO2033" s="105"/>
      <c r="SFP2033" s="105"/>
      <c r="SFQ2033" s="105"/>
      <c r="SFR2033" s="105"/>
      <c r="SFS2033" s="105"/>
      <c r="SFT2033" s="105"/>
      <c r="SFU2033" s="105"/>
      <c r="SFV2033" s="105"/>
      <c r="SFW2033" s="105"/>
      <c r="SFX2033" s="105"/>
      <c r="SFY2033" s="105"/>
      <c r="SFZ2033" s="105"/>
      <c r="SGA2033" s="105"/>
      <c r="SGB2033" s="105"/>
      <c r="SGC2033" s="105"/>
      <c r="SGD2033" s="105"/>
      <c r="SGE2033" s="105"/>
      <c r="SGF2033" s="105"/>
      <c r="SGG2033" s="105"/>
      <c r="SGH2033" s="105"/>
      <c r="SGI2033" s="105"/>
      <c r="SGJ2033" s="105"/>
      <c r="SGK2033" s="105"/>
      <c r="SGL2033" s="105"/>
      <c r="SGM2033" s="105"/>
      <c r="SGN2033" s="105"/>
      <c r="SGO2033" s="105"/>
      <c r="SGP2033" s="105"/>
      <c r="SGQ2033" s="105"/>
      <c r="SGR2033" s="105"/>
      <c r="SGS2033" s="105"/>
      <c r="SGT2033" s="105"/>
      <c r="SGU2033" s="105"/>
      <c r="SGV2033" s="105"/>
      <c r="SGW2033" s="105"/>
      <c r="SGX2033" s="105"/>
      <c r="SGY2033" s="105"/>
      <c r="SGZ2033" s="105"/>
      <c r="SHA2033" s="105"/>
      <c r="SHB2033" s="105"/>
      <c r="SHC2033" s="105"/>
      <c r="SHD2033" s="105"/>
      <c r="SHE2033" s="105"/>
      <c r="SHF2033" s="105"/>
      <c r="SHG2033" s="105"/>
      <c r="SHH2033" s="105"/>
      <c r="SHI2033" s="105"/>
      <c r="SHJ2033" s="105"/>
      <c r="SHK2033" s="105"/>
      <c r="SHL2033" s="105"/>
      <c r="SHM2033" s="105"/>
      <c r="SHN2033" s="105"/>
      <c r="SHO2033" s="105"/>
      <c r="SHP2033" s="105"/>
      <c r="SHQ2033" s="105"/>
      <c r="SHR2033" s="105"/>
      <c r="SHS2033" s="105"/>
      <c r="SHT2033" s="105"/>
      <c r="SHU2033" s="105"/>
      <c r="SHV2033" s="105"/>
      <c r="SHW2033" s="105"/>
      <c r="SHX2033" s="105"/>
      <c r="SHY2033" s="105"/>
      <c r="SHZ2033" s="105"/>
      <c r="SIA2033" s="105"/>
      <c r="SIB2033" s="105"/>
      <c r="SIC2033" s="105"/>
      <c r="SID2033" s="105"/>
      <c r="SIE2033" s="105"/>
      <c r="SIF2033" s="105"/>
      <c r="SIG2033" s="105"/>
      <c r="SIH2033" s="105"/>
      <c r="SII2033" s="105"/>
      <c r="SIJ2033" s="105"/>
      <c r="SIK2033" s="105"/>
      <c r="SIL2033" s="105"/>
      <c r="SIM2033" s="105"/>
      <c r="SIN2033" s="105"/>
      <c r="SIO2033" s="105"/>
      <c r="SIP2033" s="105"/>
      <c r="SIQ2033" s="105"/>
      <c r="SIR2033" s="105"/>
      <c r="SIS2033" s="105"/>
      <c r="SIT2033" s="105"/>
      <c r="SIU2033" s="105"/>
      <c r="SIV2033" s="105"/>
      <c r="SIW2033" s="105"/>
      <c r="SIX2033" s="105"/>
      <c r="SIY2033" s="105"/>
      <c r="SIZ2033" s="105"/>
      <c r="SJA2033" s="105"/>
      <c r="SJB2033" s="105"/>
      <c r="SJC2033" s="105"/>
      <c r="SJD2033" s="105"/>
      <c r="SJE2033" s="105"/>
      <c r="SJF2033" s="105"/>
      <c r="SJG2033" s="105"/>
      <c r="SJH2033" s="105"/>
      <c r="SJI2033" s="105"/>
      <c r="SJJ2033" s="105"/>
      <c r="SJK2033" s="105"/>
      <c r="SJL2033" s="105"/>
      <c r="SJM2033" s="105"/>
      <c r="SJN2033" s="105"/>
      <c r="SJO2033" s="105"/>
      <c r="SJP2033" s="105"/>
      <c r="SJQ2033" s="105"/>
      <c r="SJR2033" s="105"/>
      <c r="SJS2033" s="105"/>
      <c r="SJT2033" s="105"/>
      <c r="SJU2033" s="105"/>
      <c r="SJV2033" s="105"/>
      <c r="SJW2033" s="105"/>
      <c r="SJX2033" s="105"/>
      <c r="SJY2033" s="105"/>
      <c r="SJZ2033" s="105"/>
      <c r="SKA2033" s="105"/>
      <c r="SKB2033" s="105"/>
      <c r="SKC2033" s="105"/>
      <c r="SKD2033" s="105"/>
      <c r="SKE2033" s="105"/>
      <c r="SKF2033" s="105"/>
      <c r="SKG2033" s="105"/>
      <c r="SKH2033" s="105"/>
      <c r="SKI2033" s="105"/>
      <c r="SKJ2033" s="105"/>
      <c r="SKK2033" s="105"/>
      <c r="SKL2033" s="105"/>
      <c r="SKM2033" s="105"/>
      <c r="SKN2033" s="105"/>
      <c r="SKO2033" s="105"/>
      <c r="SKP2033" s="105"/>
      <c r="SKQ2033" s="105"/>
      <c r="SKR2033" s="105"/>
      <c r="SKS2033" s="105"/>
      <c r="SKT2033" s="105"/>
      <c r="SKU2033" s="105"/>
      <c r="SKV2033" s="105"/>
      <c r="SKW2033" s="105"/>
      <c r="SKX2033" s="105"/>
      <c r="SKY2033" s="105"/>
      <c r="SKZ2033" s="105"/>
      <c r="SLA2033" s="105"/>
      <c r="SLB2033" s="105"/>
      <c r="SLC2033" s="105"/>
      <c r="SLD2033" s="105"/>
      <c r="SLE2033" s="105"/>
      <c r="SLF2033" s="105"/>
      <c r="SLG2033" s="105"/>
      <c r="SLH2033" s="105"/>
      <c r="SLI2033" s="105"/>
      <c r="SLJ2033" s="105"/>
      <c r="SLK2033" s="105"/>
      <c r="SLL2033" s="105"/>
      <c r="SLM2033" s="105"/>
      <c r="SLN2033" s="105"/>
      <c r="SLO2033" s="105"/>
      <c r="SLP2033" s="105"/>
      <c r="SLQ2033" s="105"/>
      <c r="SLR2033" s="105"/>
      <c r="SLS2033" s="105"/>
      <c r="SLT2033" s="105"/>
      <c r="SLU2033" s="105"/>
      <c r="SLV2033" s="105"/>
      <c r="SLW2033" s="105"/>
      <c r="SLX2033" s="105"/>
      <c r="SLY2033" s="105"/>
      <c r="SLZ2033" s="105"/>
      <c r="SMA2033" s="105"/>
      <c r="SMB2033" s="105"/>
      <c r="SMC2033" s="105"/>
      <c r="SMD2033" s="105"/>
      <c r="SME2033" s="105"/>
      <c r="SMF2033" s="105"/>
      <c r="SMG2033" s="105"/>
      <c r="SMH2033" s="105"/>
      <c r="SMI2033" s="105"/>
      <c r="SMJ2033" s="105"/>
      <c r="SMK2033" s="105"/>
      <c r="SML2033" s="105"/>
      <c r="SMM2033" s="105"/>
      <c r="SMN2033" s="105"/>
      <c r="SMO2033" s="105"/>
      <c r="SMP2033" s="105"/>
      <c r="SMQ2033" s="105"/>
      <c r="SMR2033" s="105"/>
      <c r="SMS2033" s="105"/>
      <c r="SMT2033" s="105"/>
      <c r="SMU2033" s="105"/>
      <c r="SMV2033" s="105"/>
      <c r="SMW2033" s="105"/>
      <c r="SMX2033" s="105"/>
      <c r="SMY2033" s="105"/>
      <c r="SMZ2033" s="105"/>
      <c r="SNA2033" s="105"/>
      <c r="SNB2033" s="105"/>
      <c r="SNC2033" s="105"/>
      <c r="SND2033" s="105"/>
      <c r="SNE2033" s="105"/>
      <c r="SNF2033" s="105"/>
      <c r="SNG2033" s="105"/>
      <c r="SNH2033" s="105"/>
      <c r="SNI2033" s="105"/>
      <c r="SNJ2033" s="105"/>
      <c r="SNK2033" s="105"/>
      <c r="SNL2033" s="105"/>
      <c r="SNM2033" s="105"/>
      <c r="SNN2033" s="105"/>
      <c r="SNO2033" s="105"/>
      <c r="SNP2033" s="105"/>
      <c r="SNQ2033" s="105"/>
      <c r="SNR2033" s="105"/>
      <c r="SNS2033" s="105"/>
      <c r="SNT2033" s="105"/>
      <c r="SNU2033" s="105"/>
      <c r="SNV2033" s="105"/>
      <c r="SNW2033" s="105"/>
      <c r="SNX2033" s="105"/>
      <c r="SNY2033" s="105"/>
      <c r="SNZ2033" s="105"/>
      <c r="SOA2033" s="105"/>
      <c r="SOB2033" s="105"/>
      <c r="SOC2033" s="105"/>
      <c r="SOD2033" s="105"/>
      <c r="SOE2033" s="105"/>
      <c r="SOF2033" s="105"/>
      <c r="SOG2033" s="105"/>
      <c r="SOH2033" s="105"/>
      <c r="SOI2033" s="105"/>
      <c r="SOJ2033" s="105"/>
      <c r="SOK2033" s="105"/>
      <c r="SOL2033" s="105"/>
      <c r="SOM2033" s="105"/>
      <c r="SON2033" s="105"/>
      <c r="SOO2033" s="105"/>
      <c r="SOP2033" s="105"/>
      <c r="SOQ2033" s="105"/>
      <c r="SOR2033" s="105"/>
      <c r="SOS2033" s="105"/>
      <c r="SOT2033" s="105"/>
      <c r="SOU2033" s="105"/>
      <c r="SOV2033" s="105"/>
      <c r="SOW2033" s="105"/>
      <c r="SOX2033" s="105"/>
      <c r="SOY2033" s="105"/>
      <c r="SOZ2033" s="105"/>
      <c r="SPA2033" s="105"/>
      <c r="SPB2033" s="105"/>
      <c r="SPC2033" s="105"/>
      <c r="SPD2033" s="105"/>
      <c r="SPE2033" s="105"/>
      <c r="SPF2033" s="105"/>
      <c r="SPG2033" s="105"/>
      <c r="SPH2033" s="105"/>
      <c r="SPI2033" s="105"/>
      <c r="SPJ2033" s="105"/>
      <c r="SPK2033" s="105"/>
      <c r="SPL2033" s="105"/>
      <c r="SPM2033" s="105"/>
      <c r="SPN2033" s="105"/>
      <c r="SPO2033" s="105"/>
      <c r="SPP2033" s="105"/>
      <c r="SPQ2033" s="105"/>
      <c r="SPR2033" s="105"/>
      <c r="SPS2033" s="105"/>
      <c r="SPT2033" s="105"/>
      <c r="SPU2033" s="105"/>
      <c r="SPV2033" s="105"/>
      <c r="SPW2033" s="105"/>
      <c r="SPX2033" s="105"/>
      <c r="SPY2033" s="105"/>
      <c r="SPZ2033" s="105"/>
      <c r="SQA2033" s="105"/>
      <c r="SQB2033" s="105"/>
      <c r="SQC2033" s="105"/>
      <c r="SQD2033" s="105"/>
      <c r="SQE2033" s="105"/>
      <c r="SQF2033" s="105"/>
      <c r="SQG2033" s="105"/>
      <c r="SQH2033" s="105"/>
      <c r="SQI2033" s="105"/>
      <c r="SQJ2033" s="105"/>
      <c r="SQK2033" s="105"/>
      <c r="SQL2033" s="105"/>
      <c r="SQM2033" s="105"/>
      <c r="SQN2033" s="105"/>
      <c r="SQO2033" s="105"/>
      <c r="SQP2033" s="105"/>
      <c r="SQQ2033" s="105"/>
      <c r="SQR2033" s="105"/>
      <c r="SQS2033" s="105"/>
      <c r="SQT2033" s="105"/>
      <c r="SQU2033" s="105"/>
      <c r="SQV2033" s="105"/>
      <c r="SQW2033" s="105"/>
      <c r="SQX2033" s="105"/>
      <c r="SQY2033" s="105"/>
      <c r="SQZ2033" s="105"/>
      <c r="SRA2033" s="105"/>
      <c r="SRB2033" s="105"/>
      <c r="SRC2033" s="105"/>
      <c r="SRD2033" s="105"/>
      <c r="SRE2033" s="105"/>
      <c r="SRF2033" s="105"/>
      <c r="SRG2033" s="105"/>
      <c r="SRH2033" s="105"/>
      <c r="SRI2033" s="105"/>
      <c r="SRJ2033" s="105"/>
      <c r="SRK2033" s="105"/>
      <c r="SRL2033" s="105"/>
      <c r="SRM2033" s="105"/>
      <c r="SRN2033" s="105"/>
      <c r="SRO2033" s="105"/>
      <c r="SRP2033" s="105"/>
      <c r="SRQ2033" s="105"/>
      <c r="SRR2033" s="105"/>
      <c r="SRS2033" s="105"/>
      <c r="SRT2033" s="105"/>
      <c r="SRU2033" s="105"/>
      <c r="SRV2033" s="105"/>
      <c r="SRW2033" s="105"/>
      <c r="SRX2033" s="105"/>
      <c r="SRY2033" s="105"/>
      <c r="SRZ2033" s="105"/>
      <c r="SSA2033" s="105"/>
      <c r="SSB2033" s="105"/>
      <c r="SSC2033" s="105"/>
      <c r="SSD2033" s="105"/>
      <c r="SSE2033" s="105"/>
      <c r="SSF2033" s="105"/>
      <c r="SSG2033" s="105"/>
      <c r="SSH2033" s="105"/>
      <c r="SSI2033" s="105"/>
      <c r="SSJ2033" s="105"/>
      <c r="SSK2033" s="105"/>
      <c r="SSL2033" s="105"/>
      <c r="SSM2033" s="105"/>
      <c r="SSN2033" s="105"/>
      <c r="SSO2033" s="105"/>
      <c r="SSP2033" s="105"/>
      <c r="SSQ2033" s="105"/>
      <c r="SSR2033" s="105"/>
      <c r="SSS2033" s="105"/>
      <c r="SST2033" s="105"/>
      <c r="SSU2033" s="105"/>
      <c r="SSV2033" s="105"/>
      <c r="SSW2033" s="105"/>
      <c r="SSX2033" s="105"/>
      <c r="SSY2033" s="105"/>
      <c r="SSZ2033" s="105"/>
      <c r="STA2033" s="105"/>
      <c r="STB2033" s="105"/>
      <c r="STC2033" s="105"/>
      <c r="STD2033" s="105"/>
      <c r="STE2033" s="105"/>
      <c r="STF2033" s="105"/>
      <c r="STG2033" s="105"/>
      <c r="STH2033" s="105"/>
      <c r="STI2033" s="105"/>
      <c r="STJ2033" s="105"/>
      <c r="STK2033" s="105"/>
      <c r="STL2033" s="105"/>
      <c r="STM2033" s="105"/>
      <c r="STN2033" s="105"/>
      <c r="STO2033" s="105"/>
      <c r="STP2033" s="105"/>
      <c r="STQ2033" s="105"/>
      <c r="STR2033" s="105"/>
      <c r="STS2033" s="105"/>
      <c r="STT2033" s="105"/>
      <c r="STU2033" s="105"/>
      <c r="STV2033" s="105"/>
      <c r="STW2033" s="105"/>
      <c r="STX2033" s="105"/>
      <c r="STY2033" s="105"/>
      <c r="STZ2033" s="105"/>
      <c r="SUA2033" s="105"/>
      <c r="SUB2033" s="105"/>
      <c r="SUC2033" s="105"/>
      <c r="SUD2033" s="105"/>
      <c r="SUE2033" s="105"/>
      <c r="SUF2033" s="105"/>
      <c r="SUG2033" s="105"/>
      <c r="SUH2033" s="105"/>
      <c r="SUI2033" s="105"/>
      <c r="SUJ2033" s="105"/>
      <c r="SUK2033" s="105"/>
      <c r="SUL2033" s="105"/>
      <c r="SUM2033" s="105"/>
      <c r="SUN2033" s="105"/>
      <c r="SUO2033" s="105"/>
      <c r="SUP2033" s="105"/>
      <c r="SUQ2033" s="105"/>
      <c r="SUR2033" s="105"/>
      <c r="SUS2033" s="105"/>
      <c r="SUT2033" s="105"/>
      <c r="SUU2033" s="105"/>
      <c r="SUV2033" s="105"/>
      <c r="SUW2033" s="105"/>
      <c r="SUX2033" s="105"/>
      <c r="SUY2033" s="105"/>
      <c r="SUZ2033" s="105"/>
      <c r="SVA2033" s="105"/>
      <c r="SVB2033" s="105"/>
      <c r="SVC2033" s="105"/>
      <c r="SVD2033" s="105"/>
      <c r="SVE2033" s="105"/>
      <c r="SVF2033" s="105"/>
      <c r="SVG2033" s="105"/>
      <c r="SVH2033" s="105"/>
      <c r="SVI2033" s="105"/>
      <c r="SVJ2033" s="105"/>
      <c r="SVK2033" s="105"/>
      <c r="SVL2033" s="105"/>
      <c r="SVM2033" s="105"/>
      <c r="SVN2033" s="105"/>
      <c r="SVO2033" s="105"/>
      <c r="SVP2033" s="105"/>
      <c r="SVQ2033" s="105"/>
      <c r="SVR2033" s="105"/>
      <c r="SVS2033" s="105"/>
      <c r="SVT2033" s="105"/>
      <c r="SVU2033" s="105"/>
      <c r="SVV2033" s="105"/>
      <c r="SVW2033" s="105"/>
      <c r="SVX2033" s="105"/>
      <c r="SVY2033" s="105"/>
      <c r="SVZ2033" s="105"/>
      <c r="SWA2033" s="105"/>
      <c r="SWB2033" s="105"/>
      <c r="SWC2033" s="105"/>
      <c r="SWD2033" s="105"/>
      <c r="SWE2033" s="105"/>
      <c r="SWF2033" s="105"/>
      <c r="SWG2033" s="105"/>
      <c r="SWH2033" s="105"/>
      <c r="SWI2033" s="105"/>
      <c r="SWJ2033" s="105"/>
      <c r="SWK2033" s="105"/>
      <c r="SWL2033" s="105"/>
      <c r="SWM2033" s="105"/>
      <c r="SWN2033" s="105"/>
      <c r="SWO2033" s="105"/>
      <c r="SWP2033" s="105"/>
      <c r="SWQ2033" s="105"/>
      <c r="SWR2033" s="105"/>
      <c r="SWS2033" s="105"/>
      <c r="SWT2033" s="105"/>
      <c r="SWU2033" s="105"/>
      <c r="SWV2033" s="105"/>
      <c r="SWW2033" s="105"/>
      <c r="SWX2033" s="105"/>
      <c r="SWY2033" s="105"/>
      <c r="SWZ2033" s="105"/>
      <c r="SXA2033" s="105"/>
      <c r="SXB2033" s="105"/>
      <c r="SXC2033" s="105"/>
      <c r="SXD2033" s="105"/>
      <c r="SXE2033" s="105"/>
      <c r="SXF2033" s="105"/>
      <c r="SXG2033" s="105"/>
      <c r="SXH2033" s="105"/>
      <c r="SXI2033" s="105"/>
      <c r="SXJ2033" s="105"/>
      <c r="SXK2033" s="105"/>
      <c r="SXL2033" s="105"/>
      <c r="SXM2033" s="105"/>
      <c r="SXN2033" s="105"/>
      <c r="SXO2033" s="105"/>
      <c r="SXP2033" s="105"/>
      <c r="SXQ2033" s="105"/>
      <c r="SXR2033" s="105"/>
      <c r="SXS2033" s="105"/>
      <c r="SXT2033" s="105"/>
      <c r="SXU2033" s="105"/>
      <c r="SXV2033" s="105"/>
      <c r="SXW2033" s="105"/>
      <c r="SXX2033" s="105"/>
      <c r="SXY2033" s="105"/>
      <c r="SXZ2033" s="105"/>
      <c r="SYA2033" s="105"/>
      <c r="SYB2033" s="105"/>
      <c r="SYC2033" s="105"/>
      <c r="SYD2033" s="105"/>
      <c r="SYE2033" s="105"/>
      <c r="SYF2033" s="105"/>
      <c r="SYG2033" s="105"/>
      <c r="SYH2033" s="105"/>
      <c r="SYI2033" s="105"/>
      <c r="SYJ2033" s="105"/>
      <c r="SYK2033" s="105"/>
      <c r="SYL2033" s="105"/>
      <c r="SYM2033" s="105"/>
      <c r="SYN2033" s="105"/>
      <c r="SYO2033" s="105"/>
      <c r="SYP2033" s="105"/>
      <c r="SYQ2033" s="105"/>
      <c r="SYR2033" s="105"/>
      <c r="SYS2033" s="105"/>
      <c r="SYT2033" s="105"/>
      <c r="SYU2033" s="105"/>
      <c r="SYV2033" s="105"/>
      <c r="SYW2033" s="105"/>
      <c r="SYX2033" s="105"/>
      <c r="SYY2033" s="105"/>
      <c r="SYZ2033" s="105"/>
      <c r="SZA2033" s="105"/>
      <c r="SZB2033" s="105"/>
      <c r="SZC2033" s="105"/>
      <c r="SZD2033" s="105"/>
      <c r="SZE2033" s="105"/>
      <c r="SZF2033" s="105"/>
      <c r="SZG2033" s="105"/>
      <c r="SZH2033" s="105"/>
      <c r="SZI2033" s="105"/>
      <c r="SZJ2033" s="105"/>
      <c r="SZK2033" s="105"/>
      <c r="SZL2033" s="105"/>
      <c r="SZM2033" s="105"/>
      <c r="SZN2033" s="105"/>
      <c r="SZO2033" s="105"/>
      <c r="SZP2033" s="105"/>
      <c r="SZQ2033" s="105"/>
      <c r="SZR2033" s="105"/>
      <c r="SZS2033" s="105"/>
      <c r="SZT2033" s="105"/>
      <c r="SZU2033" s="105"/>
      <c r="SZV2033" s="105"/>
      <c r="SZW2033" s="105"/>
      <c r="SZX2033" s="105"/>
      <c r="SZY2033" s="105"/>
      <c r="SZZ2033" s="105"/>
      <c r="TAA2033" s="105"/>
      <c r="TAB2033" s="105"/>
      <c r="TAC2033" s="105"/>
      <c r="TAD2033" s="105"/>
      <c r="TAE2033" s="105"/>
      <c r="TAF2033" s="105"/>
      <c r="TAG2033" s="105"/>
      <c r="TAH2033" s="105"/>
      <c r="TAI2033" s="105"/>
      <c r="TAJ2033" s="105"/>
      <c r="TAK2033" s="105"/>
      <c r="TAL2033" s="105"/>
      <c r="TAM2033" s="105"/>
      <c r="TAN2033" s="105"/>
      <c r="TAO2033" s="105"/>
      <c r="TAP2033" s="105"/>
      <c r="TAQ2033" s="105"/>
      <c r="TAR2033" s="105"/>
      <c r="TAS2033" s="105"/>
      <c r="TAT2033" s="105"/>
      <c r="TAU2033" s="105"/>
      <c r="TAV2033" s="105"/>
      <c r="TAW2033" s="105"/>
      <c r="TAX2033" s="105"/>
      <c r="TAY2033" s="105"/>
      <c r="TAZ2033" s="105"/>
      <c r="TBA2033" s="105"/>
      <c r="TBB2033" s="105"/>
      <c r="TBC2033" s="105"/>
      <c r="TBD2033" s="105"/>
      <c r="TBE2033" s="105"/>
      <c r="TBF2033" s="105"/>
      <c r="TBG2033" s="105"/>
      <c r="TBH2033" s="105"/>
      <c r="TBI2033" s="105"/>
      <c r="TBJ2033" s="105"/>
      <c r="TBK2033" s="105"/>
      <c r="TBL2033" s="105"/>
      <c r="TBM2033" s="105"/>
      <c r="TBN2033" s="105"/>
      <c r="TBO2033" s="105"/>
      <c r="TBP2033" s="105"/>
      <c r="TBQ2033" s="105"/>
      <c r="TBR2033" s="105"/>
      <c r="TBS2033" s="105"/>
      <c r="TBT2033" s="105"/>
      <c r="TBU2033" s="105"/>
      <c r="TBV2033" s="105"/>
      <c r="TBW2033" s="105"/>
      <c r="TBX2033" s="105"/>
      <c r="TBY2033" s="105"/>
      <c r="TBZ2033" s="105"/>
      <c r="TCA2033" s="105"/>
      <c r="TCB2033" s="105"/>
      <c r="TCC2033" s="105"/>
      <c r="TCD2033" s="105"/>
      <c r="TCE2033" s="105"/>
      <c r="TCF2033" s="105"/>
      <c r="TCG2033" s="105"/>
      <c r="TCH2033" s="105"/>
      <c r="TCI2033" s="105"/>
      <c r="TCJ2033" s="105"/>
      <c r="TCK2033" s="105"/>
      <c r="TCL2033" s="105"/>
      <c r="TCM2033" s="105"/>
      <c r="TCN2033" s="105"/>
      <c r="TCO2033" s="105"/>
      <c r="TCP2033" s="105"/>
      <c r="TCQ2033" s="105"/>
      <c r="TCR2033" s="105"/>
      <c r="TCS2033" s="105"/>
      <c r="TCT2033" s="105"/>
      <c r="TCU2033" s="105"/>
      <c r="TCV2033" s="105"/>
      <c r="TCW2033" s="105"/>
      <c r="TCX2033" s="105"/>
      <c r="TCY2033" s="105"/>
      <c r="TCZ2033" s="105"/>
      <c r="TDA2033" s="105"/>
      <c r="TDB2033" s="105"/>
      <c r="TDC2033" s="105"/>
      <c r="TDD2033" s="105"/>
      <c r="TDE2033" s="105"/>
      <c r="TDF2033" s="105"/>
      <c r="TDG2033" s="105"/>
      <c r="TDH2033" s="105"/>
      <c r="TDI2033" s="105"/>
      <c r="TDJ2033" s="105"/>
      <c r="TDK2033" s="105"/>
      <c r="TDL2033" s="105"/>
      <c r="TDM2033" s="105"/>
      <c r="TDN2033" s="105"/>
      <c r="TDO2033" s="105"/>
      <c r="TDP2033" s="105"/>
      <c r="TDQ2033" s="105"/>
      <c r="TDR2033" s="105"/>
      <c r="TDS2033" s="105"/>
      <c r="TDT2033" s="105"/>
      <c r="TDU2033" s="105"/>
      <c r="TDV2033" s="105"/>
      <c r="TDW2033" s="105"/>
      <c r="TDX2033" s="105"/>
      <c r="TDY2033" s="105"/>
      <c r="TDZ2033" s="105"/>
      <c r="TEA2033" s="105"/>
      <c r="TEB2033" s="105"/>
      <c r="TEC2033" s="105"/>
      <c r="TED2033" s="105"/>
      <c r="TEE2033" s="105"/>
      <c r="TEF2033" s="105"/>
      <c r="TEG2033" s="105"/>
      <c r="TEH2033" s="105"/>
      <c r="TEI2033" s="105"/>
      <c r="TEJ2033" s="105"/>
      <c r="TEK2033" s="105"/>
      <c r="TEL2033" s="105"/>
      <c r="TEM2033" s="105"/>
      <c r="TEN2033" s="105"/>
      <c r="TEO2033" s="105"/>
      <c r="TEP2033" s="105"/>
      <c r="TEQ2033" s="105"/>
      <c r="TER2033" s="105"/>
      <c r="TES2033" s="105"/>
      <c r="TET2033" s="105"/>
      <c r="TEU2033" s="105"/>
      <c r="TEV2033" s="105"/>
      <c r="TEW2033" s="105"/>
      <c r="TEX2033" s="105"/>
      <c r="TEY2033" s="105"/>
      <c r="TEZ2033" s="105"/>
      <c r="TFA2033" s="105"/>
      <c r="TFB2033" s="105"/>
      <c r="TFC2033" s="105"/>
      <c r="TFD2033" s="105"/>
      <c r="TFE2033" s="105"/>
      <c r="TFF2033" s="105"/>
      <c r="TFG2033" s="105"/>
      <c r="TFH2033" s="105"/>
      <c r="TFI2033" s="105"/>
      <c r="TFJ2033" s="105"/>
      <c r="TFK2033" s="105"/>
      <c r="TFL2033" s="105"/>
      <c r="TFM2033" s="105"/>
      <c r="TFN2033" s="105"/>
      <c r="TFO2033" s="105"/>
      <c r="TFP2033" s="105"/>
      <c r="TFQ2033" s="105"/>
      <c r="TFR2033" s="105"/>
      <c r="TFS2033" s="105"/>
      <c r="TFT2033" s="105"/>
      <c r="TFU2033" s="105"/>
      <c r="TFV2033" s="105"/>
      <c r="TFW2033" s="105"/>
      <c r="TFX2033" s="105"/>
      <c r="TFY2033" s="105"/>
      <c r="TFZ2033" s="105"/>
      <c r="TGA2033" s="105"/>
      <c r="TGB2033" s="105"/>
      <c r="TGC2033" s="105"/>
      <c r="TGD2033" s="105"/>
      <c r="TGE2033" s="105"/>
      <c r="TGF2033" s="105"/>
      <c r="TGG2033" s="105"/>
      <c r="TGH2033" s="105"/>
      <c r="TGI2033" s="105"/>
      <c r="TGJ2033" s="105"/>
      <c r="TGK2033" s="105"/>
      <c r="TGL2033" s="105"/>
      <c r="TGM2033" s="105"/>
      <c r="TGN2033" s="105"/>
      <c r="TGO2033" s="105"/>
      <c r="TGP2033" s="105"/>
      <c r="TGQ2033" s="105"/>
      <c r="TGR2033" s="105"/>
      <c r="TGS2033" s="105"/>
      <c r="TGT2033" s="105"/>
      <c r="TGU2033" s="105"/>
      <c r="TGV2033" s="105"/>
      <c r="TGW2033" s="105"/>
      <c r="TGX2033" s="105"/>
      <c r="TGY2033" s="105"/>
      <c r="TGZ2033" s="105"/>
      <c r="THA2033" s="105"/>
      <c r="THB2033" s="105"/>
      <c r="THC2033" s="105"/>
      <c r="THD2033" s="105"/>
      <c r="THE2033" s="105"/>
      <c r="THF2033" s="105"/>
      <c r="THG2033" s="105"/>
      <c r="THH2033" s="105"/>
      <c r="THI2033" s="105"/>
      <c r="THJ2033" s="105"/>
      <c r="THK2033" s="105"/>
      <c r="THL2033" s="105"/>
      <c r="THM2033" s="105"/>
      <c r="THN2033" s="105"/>
      <c r="THO2033" s="105"/>
      <c r="THP2033" s="105"/>
      <c r="THQ2033" s="105"/>
      <c r="THR2033" s="105"/>
      <c r="THS2033" s="105"/>
      <c r="THT2033" s="105"/>
      <c r="THU2033" s="105"/>
      <c r="THV2033" s="105"/>
      <c r="THW2033" s="105"/>
      <c r="THX2033" s="105"/>
      <c r="THY2033" s="105"/>
      <c r="THZ2033" s="105"/>
      <c r="TIA2033" s="105"/>
      <c r="TIB2033" s="105"/>
      <c r="TIC2033" s="105"/>
      <c r="TID2033" s="105"/>
      <c r="TIE2033" s="105"/>
      <c r="TIF2033" s="105"/>
      <c r="TIG2033" s="105"/>
      <c r="TIH2033" s="105"/>
      <c r="TII2033" s="105"/>
      <c r="TIJ2033" s="105"/>
      <c r="TIK2033" s="105"/>
      <c r="TIL2033" s="105"/>
      <c r="TIM2033" s="105"/>
      <c r="TIN2033" s="105"/>
      <c r="TIO2033" s="105"/>
      <c r="TIP2033" s="105"/>
      <c r="TIQ2033" s="105"/>
      <c r="TIR2033" s="105"/>
      <c r="TIS2033" s="105"/>
      <c r="TIT2033" s="105"/>
      <c r="TIU2033" s="105"/>
      <c r="TIV2033" s="105"/>
      <c r="TIW2033" s="105"/>
      <c r="TIX2033" s="105"/>
      <c r="TIY2033" s="105"/>
      <c r="TIZ2033" s="105"/>
      <c r="TJA2033" s="105"/>
      <c r="TJB2033" s="105"/>
      <c r="TJC2033" s="105"/>
      <c r="TJD2033" s="105"/>
      <c r="TJE2033" s="105"/>
      <c r="TJF2033" s="105"/>
      <c r="TJG2033" s="105"/>
      <c r="TJH2033" s="105"/>
      <c r="TJI2033" s="105"/>
      <c r="TJJ2033" s="105"/>
      <c r="TJK2033" s="105"/>
      <c r="TJL2033" s="105"/>
      <c r="TJM2033" s="105"/>
      <c r="TJN2033" s="105"/>
      <c r="TJO2033" s="105"/>
      <c r="TJP2033" s="105"/>
      <c r="TJQ2033" s="105"/>
      <c r="TJR2033" s="105"/>
      <c r="TJS2033" s="105"/>
      <c r="TJT2033" s="105"/>
      <c r="TJU2033" s="105"/>
      <c r="TJV2033" s="105"/>
      <c r="TJW2033" s="105"/>
      <c r="TJX2033" s="105"/>
      <c r="TJY2033" s="105"/>
      <c r="TJZ2033" s="105"/>
      <c r="TKA2033" s="105"/>
      <c r="TKB2033" s="105"/>
      <c r="TKC2033" s="105"/>
      <c r="TKD2033" s="105"/>
      <c r="TKE2033" s="105"/>
      <c r="TKF2033" s="105"/>
      <c r="TKG2033" s="105"/>
      <c r="TKH2033" s="105"/>
      <c r="TKI2033" s="105"/>
      <c r="TKJ2033" s="105"/>
      <c r="TKK2033" s="105"/>
      <c r="TKL2033" s="105"/>
      <c r="TKM2033" s="105"/>
      <c r="TKN2033" s="105"/>
      <c r="TKO2033" s="105"/>
      <c r="TKP2033" s="105"/>
      <c r="TKQ2033" s="105"/>
      <c r="TKR2033" s="105"/>
      <c r="TKS2033" s="105"/>
      <c r="TKT2033" s="105"/>
      <c r="TKU2033" s="105"/>
      <c r="TKV2033" s="105"/>
      <c r="TKW2033" s="105"/>
      <c r="TKX2033" s="105"/>
      <c r="TKY2033" s="105"/>
      <c r="TKZ2033" s="105"/>
      <c r="TLA2033" s="105"/>
      <c r="TLB2033" s="105"/>
      <c r="TLC2033" s="105"/>
      <c r="TLD2033" s="105"/>
      <c r="TLE2033" s="105"/>
      <c r="TLF2033" s="105"/>
      <c r="TLG2033" s="105"/>
      <c r="TLH2033" s="105"/>
      <c r="TLI2033" s="105"/>
      <c r="TLJ2033" s="105"/>
      <c r="TLK2033" s="105"/>
      <c r="TLL2033" s="105"/>
      <c r="TLM2033" s="105"/>
      <c r="TLN2033" s="105"/>
      <c r="TLO2033" s="105"/>
      <c r="TLP2033" s="105"/>
      <c r="TLQ2033" s="105"/>
      <c r="TLR2033" s="105"/>
      <c r="TLS2033" s="105"/>
      <c r="TLT2033" s="105"/>
      <c r="TLU2033" s="105"/>
      <c r="TLV2033" s="105"/>
      <c r="TLW2033" s="105"/>
      <c r="TLX2033" s="105"/>
      <c r="TLY2033" s="105"/>
      <c r="TLZ2033" s="105"/>
      <c r="TMA2033" s="105"/>
      <c r="TMB2033" s="105"/>
      <c r="TMC2033" s="105"/>
      <c r="TMD2033" s="105"/>
      <c r="TME2033" s="105"/>
      <c r="TMF2033" s="105"/>
      <c r="TMG2033" s="105"/>
      <c r="TMH2033" s="105"/>
      <c r="TMI2033" s="105"/>
      <c r="TMJ2033" s="105"/>
      <c r="TMK2033" s="105"/>
      <c r="TML2033" s="105"/>
      <c r="TMM2033" s="105"/>
      <c r="TMN2033" s="105"/>
      <c r="TMO2033" s="105"/>
      <c r="TMP2033" s="105"/>
      <c r="TMQ2033" s="105"/>
      <c r="TMR2033" s="105"/>
      <c r="TMS2033" s="105"/>
      <c r="TMT2033" s="105"/>
      <c r="TMU2033" s="105"/>
      <c r="TMV2033" s="105"/>
      <c r="TMW2033" s="105"/>
      <c r="TMX2033" s="105"/>
      <c r="TMY2033" s="105"/>
      <c r="TMZ2033" s="105"/>
      <c r="TNA2033" s="105"/>
      <c r="TNB2033" s="105"/>
      <c r="TNC2033" s="105"/>
      <c r="TND2033" s="105"/>
      <c r="TNE2033" s="105"/>
      <c r="TNF2033" s="105"/>
      <c r="TNG2033" s="105"/>
      <c r="TNH2033" s="105"/>
      <c r="TNI2033" s="105"/>
      <c r="TNJ2033" s="105"/>
      <c r="TNK2033" s="105"/>
      <c r="TNL2033" s="105"/>
      <c r="TNM2033" s="105"/>
      <c r="TNN2033" s="105"/>
      <c r="TNO2033" s="105"/>
      <c r="TNP2033" s="105"/>
      <c r="TNQ2033" s="105"/>
      <c r="TNR2033" s="105"/>
      <c r="TNS2033" s="105"/>
      <c r="TNT2033" s="105"/>
      <c r="TNU2033" s="105"/>
      <c r="TNV2033" s="105"/>
      <c r="TNW2033" s="105"/>
      <c r="TNX2033" s="105"/>
      <c r="TNY2033" s="105"/>
      <c r="TNZ2033" s="105"/>
      <c r="TOA2033" s="105"/>
      <c r="TOB2033" s="105"/>
      <c r="TOC2033" s="105"/>
      <c r="TOD2033" s="105"/>
      <c r="TOE2033" s="105"/>
      <c r="TOF2033" s="105"/>
      <c r="TOG2033" s="105"/>
      <c r="TOH2033" s="105"/>
      <c r="TOI2033" s="105"/>
      <c r="TOJ2033" s="105"/>
      <c r="TOK2033" s="105"/>
      <c r="TOL2033" s="105"/>
      <c r="TOM2033" s="105"/>
      <c r="TON2033" s="105"/>
      <c r="TOO2033" s="105"/>
      <c r="TOP2033" s="105"/>
      <c r="TOQ2033" s="105"/>
      <c r="TOR2033" s="105"/>
      <c r="TOS2033" s="105"/>
      <c r="TOT2033" s="105"/>
      <c r="TOU2033" s="105"/>
      <c r="TOV2033" s="105"/>
      <c r="TOW2033" s="105"/>
      <c r="TOX2033" s="105"/>
      <c r="TOY2033" s="105"/>
      <c r="TOZ2033" s="105"/>
      <c r="TPA2033" s="105"/>
      <c r="TPB2033" s="105"/>
      <c r="TPC2033" s="105"/>
      <c r="TPD2033" s="105"/>
      <c r="TPE2033" s="105"/>
      <c r="TPF2033" s="105"/>
      <c r="TPG2033" s="105"/>
      <c r="TPH2033" s="105"/>
      <c r="TPI2033" s="105"/>
      <c r="TPJ2033" s="105"/>
      <c r="TPK2033" s="105"/>
      <c r="TPL2033" s="105"/>
      <c r="TPM2033" s="105"/>
      <c r="TPN2033" s="105"/>
      <c r="TPO2033" s="105"/>
      <c r="TPP2033" s="105"/>
      <c r="TPQ2033" s="105"/>
      <c r="TPR2033" s="105"/>
      <c r="TPS2033" s="105"/>
      <c r="TPT2033" s="105"/>
      <c r="TPU2033" s="105"/>
      <c r="TPV2033" s="105"/>
      <c r="TPW2033" s="105"/>
      <c r="TPX2033" s="105"/>
      <c r="TPY2033" s="105"/>
      <c r="TPZ2033" s="105"/>
      <c r="TQA2033" s="105"/>
      <c r="TQB2033" s="105"/>
      <c r="TQC2033" s="105"/>
      <c r="TQD2033" s="105"/>
      <c r="TQE2033" s="105"/>
      <c r="TQF2033" s="105"/>
      <c r="TQG2033" s="105"/>
      <c r="TQH2033" s="105"/>
      <c r="TQI2033" s="105"/>
      <c r="TQJ2033" s="105"/>
      <c r="TQK2033" s="105"/>
      <c r="TQL2033" s="105"/>
      <c r="TQM2033" s="105"/>
      <c r="TQN2033" s="105"/>
      <c r="TQO2033" s="105"/>
      <c r="TQP2033" s="105"/>
      <c r="TQQ2033" s="105"/>
      <c r="TQR2033" s="105"/>
      <c r="TQS2033" s="105"/>
      <c r="TQT2033" s="105"/>
      <c r="TQU2033" s="105"/>
      <c r="TQV2033" s="105"/>
      <c r="TQW2033" s="105"/>
      <c r="TQX2033" s="105"/>
      <c r="TQY2033" s="105"/>
      <c r="TQZ2033" s="105"/>
      <c r="TRA2033" s="105"/>
      <c r="TRB2033" s="105"/>
      <c r="TRC2033" s="105"/>
      <c r="TRD2033" s="105"/>
      <c r="TRE2033" s="105"/>
      <c r="TRF2033" s="105"/>
      <c r="TRG2033" s="105"/>
      <c r="TRH2033" s="105"/>
      <c r="TRI2033" s="105"/>
      <c r="TRJ2033" s="105"/>
      <c r="TRK2033" s="105"/>
      <c r="TRL2033" s="105"/>
      <c r="TRM2033" s="105"/>
      <c r="TRN2033" s="105"/>
      <c r="TRO2033" s="105"/>
      <c r="TRP2033" s="105"/>
      <c r="TRQ2033" s="105"/>
      <c r="TRR2033" s="105"/>
      <c r="TRS2033" s="105"/>
      <c r="TRT2033" s="105"/>
      <c r="TRU2033" s="105"/>
      <c r="TRV2033" s="105"/>
      <c r="TRW2033" s="105"/>
      <c r="TRX2033" s="105"/>
      <c r="TRY2033" s="105"/>
      <c r="TRZ2033" s="105"/>
      <c r="TSA2033" s="105"/>
      <c r="TSB2033" s="105"/>
      <c r="TSC2033" s="105"/>
      <c r="TSD2033" s="105"/>
      <c r="TSE2033" s="105"/>
      <c r="TSF2033" s="105"/>
      <c r="TSG2033" s="105"/>
      <c r="TSH2033" s="105"/>
      <c r="TSI2033" s="105"/>
      <c r="TSJ2033" s="105"/>
      <c r="TSK2033" s="105"/>
      <c r="TSL2033" s="105"/>
      <c r="TSM2033" s="105"/>
      <c r="TSN2033" s="105"/>
      <c r="TSO2033" s="105"/>
      <c r="TSP2033" s="105"/>
      <c r="TSQ2033" s="105"/>
      <c r="TSR2033" s="105"/>
      <c r="TSS2033" s="105"/>
      <c r="TST2033" s="105"/>
      <c r="TSU2033" s="105"/>
      <c r="TSV2033" s="105"/>
      <c r="TSW2033" s="105"/>
      <c r="TSX2033" s="105"/>
      <c r="TSY2033" s="105"/>
      <c r="TSZ2033" s="105"/>
      <c r="TTA2033" s="105"/>
      <c r="TTB2033" s="105"/>
      <c r="TTC2033" s="105"/>
      <c r="TTD2033" s="105"/>
      <c r="TTE2033" s="105"/>
      <c r="TTF2033" s="105"/>
      <c r="TTG2033" s="105"/>
      <c r="TTH2033" s="105"/>
      <c r="TTI2033" s="105"/>
      <c r="TTJ2033" s="105"/>
      <c r="TTK2033" s="105"/>
      <c r="TTL2033" s="105"/>
      <c r="TTM2033" s="105"/>
      <c r="TTN2033" s="105"/>
      <c r="TTO2033" s="105"/>
      <c r="TTP2033" s="105"/>
      <c r="TTQ2033" s="105"/>
      <c r="TTR2033" s="105"/>
      <c r="TTS2033" s="105"/>
      <c r="TTT2033" s="105"/>
      <c r="TTU2033" s="105"/>
      <c r="TTV2033" s="105"/>
      <c r="TTW2033" s="105"/>
      <c r="TTX2033" s="105"/>
      <c r="TTY2033" s="105"/>
      <c r="TTZ2033" s="105"/>
      <c r="TUA2033" s="105"/>
      <c r="TUB2033" s="105"/>
      <c r="TUC2033" s="105"/>
      <c r="TUD2033" s="105"/>
      <c r="TUE2033" s="105"/>
      <c r="TUF2033" s="105"/>
      <c r="TUG2033" s="105"/>
      <c r="TUH2033" s="105"/>
      <c r="TUI2033" s="105"/>
      <c r="TUJ2033" s="105"/>
      <c r="TUK2033" s="105"/>
      <c r="TUL2033" s="105"/>
      <c r="TUM2033" s="105"/>
      <c r="TUN2033" s="105"/>
      <c r="TUO2033" s="105"/>
      <c r="TUP2033" s="105"/>
      <c r="TUQ2033" s="105"/>
      <c r="TUR2033" s="105"/>
      <c r="TUS2033" s="105"/>
      <c r="TUT2033" s="105"/>
      <c r="TUU2033" s="105"/>
      <c r="TUV2033" s="105"/>
      <c r="TUW2033" s="105"/>
      <c r="TUX2033" s="105"/>
      <c r="TUY2033" s="105"/>
      <c r="TUZ2033" s="105"/>
      <c r="TVA2033" s="105"/>
      <c r="TVB2033" s="105"/>
      <c r="TVC2033" s="105"/>
      <c r="TVD2033" s="105"/>
      <c r="TVE2033" s="105"/>
      <c r="TVF2033" s="105"/>
      <c r="TVG2033" s="105"/>
      <c r="TVH2033" s="105"/>
      <c r="TVI2033" s="105"/>
      <c r="TVJ2033" s="105"/>
      <c r="TVK2033" s="105"/>
      <c r="TVL2033" s="105"/>
      <c r="TVM2033" s="105"/>
      <c r="TVN2033" s="105"/>
      <c r="TVO2033" s="105"/>
      <c r="TVP2033" s="105"/>
      <c r="TVQ2033" s="105"/>
      <c r="TVR2033" s="105"/>
      <c r="TVS2033" s="105"/>
      <c r="TVT2033" s="105"/>
      <c r="TVU2033" s="105"/>
      <c r="TVV2033" s="105"/>
      <c r="TVW2033" s="105"/>
      <c r="TVX2033" s="105"/>
      <c r="TVY2033" s="105"/>
      <c r="TVZ2033" s="105"/>
      <c r="TWA2033" s="105"/>
      <c r="TWB2033" s="105"/>
      <c r="TWC2033" s="105"/>
      <c r="TWD2033" s="105"/>
      <c r="TWE2033" s="105"/>
      <c r="TWF2033" s="105"/>
      <c r="TWG2033" s="105"/>
      <c r="TWH2033" s="105"/>
      <c r="TWI2033" s="105"/>
      <c r="TWJ2033" s="105"/>
      <c r="TWK2033" s="105"/>
      <c r="TWL2033" s="105"/>
      <c r="TWM2033" s="105"/>
      <c r="TWN2033" s="105"/>
      <c r="TWO2033" s="105"/>
      <c r="TWP2033" s="105"/>
      <c r="TWQ2033" s="105"/>
      <c r="TWR2033" s="105"/>
      <c r="TWS2033" s="105"/>
      <c r="TWT2033" s="105"/>
      <c r="TWU2033" s="105"/>
      <c r="TWV2033" s="105"/>
      <c r="TWW2033" s="105"/>
      <c r="TWX2033" s="105"/>
      <c r="TWY2033" s="105"/>
      <c r="TWZ2033" s="105"/>
      <c r="TXA2033" s="105"/>
      <c r="TXB2033" s="105"/>
      <c r="TXC2033" s="105"/>
      <c r="TXD2033" s="105"/>
      <c r="TXE2033" s="105"/>
      <c r="TXF2033" s="105"/>
      <c r="TXG2033" s="105"/>
      <c r="TXH2033" s="105"/>
      <c r="TXI2033" s="105"/>
      <c r="TXJ2033" s="105"/>
      <c r="TXK2033" s="105"/>
      <c r="TXL2033" s="105"/>
      <c r="TXM2033" s="105"/>
      <c r="TXN2033" s="105"/>
      <c r="TXO2033" s="105"/>
      <c r="TXP2033" s="105"/>
      <c r="TXQ2033" s="105"/>
      <c r="TXR2033" s="105"/>
      <c r="TXS2033" s="105"/>
      <c r="TXT2033" s="105"/>
      <c r="TXU2033" s="105"/>
      <c r="TXV2033" s="105"/>
      <c r="TXW2033" s="105"/>
      <c r="TXX2033" s="105"/>
      <c r="TXY2033" s="105"/>
      <c r="TXZ2033" s="105"/>
      <c r="TYA2033" s="105"/>
      <c r="TYB2033" s="105"/>
      <c r="TYC2033" s="105"/>
      <c r="TYD2033" s="105"/>
      <c r="TYE2033" s="105"/>
      <c r="TYF2033" s="105"/>
      <c r="TYG2033" s="105"/>
      <c r="TYH2033" s="105"/>
      <c r="TYI2033" s="105"/>
      <c r="TYJ2033" s="105"/>
      <c r="TYK2033" s="105"/>
      <c r="TYL2033" s="105"/>
      <c r="TYM2033" s="105"/>
      <c r="TYN2033" s="105"/>
      <c r="TYO2033" s="105"/>
      <c r="TYP2033" s="105"/>
      <c r="TYQ2033" s="105"/>
      <c r="TYR2033" s="105"/>
      <c r="TYS2033" s="105"/>
      <c r="TYT2033" s="105"/>
      <c r="TYU2033" s="105"/>
      <c r="TYV2033" s="105"/>
      <c r="TYW2033" s="105"/>
      <c r="TYX2033" s="105"/>
      <c r="TYY2033" s="105"/>
      <c r="TYZ2033" s="105"/>
      <c r="TZA2033" s="105"/>
      <c r="TZB2033" s="105"/>
      <c r="TZC2033" s="105"/>
      <c r="TZD2033" s="105"/>
      <c r="TZE2033" s="105"/>
      <c r="TZF2033" s="105"/>
      <c r="TZG2033" s="105"/>
      <c r="TZH2033" s="105"/>
      <c r="TZI2033" s="105"/>
      <c r="TZJ2033" s="105"/>
      <c r="TZK2033" s="105"/>
      <c r="TZL2033" s="105"/>
      <c r="TZM2033" s="105"/>
      <c r="TZN2033" s="105"/>
      <c r="TZO2033" s="105"/>
      <c r="TZP2033" s="105"/>
      <c r="TZQ2033" s="105"/>
      <c r="TZR2033" s="105"/>
      <c r="TZS2033" s="105"/>
      <c r="TZT2033" s="105"/>
      <c r="TZU2033" s="105"/>
      <c r="TZV2033" s="105"/>
      <c r="TZW2033" s="105"/>
      <c r="TZX2033" s="105"/>
      <c r="TZY2033" s="105"/>
      <c r="TZZ2033" s="105"/>
      <c r="UAA2033" s="105"/>
      <c r="UAB2033" s="105"/>
      <c r="UAC2033" s="105"/>
      <c r="UAD2033" s="105"/>
      <c r="UAE2033" s="105"/>
      <c r="UAF2033" s="105"/>
      <c r="UAG2033" s="105"/>
      <c r="UAH2033" s="105"/>
      <c r="UAI2033" s="105"/>
      <c r="UAJ2033" s="105"/>
      <c r="UAK2033" s="105"/>
      <c r="UAL2033" s="105"/>
      <c r="UAM2033" s="105"/>
      <c r="UAN2033" s="105"/>
      <c r="UAO2033" s="105"/>
      <c r="UAP2033" s="105"/>
      <c r="UAQ2033" s="105"/>
      <c r="UAR2033" s="105"/>
      <c r="UAS2033" s="105"/>
      <c r="UAT2033" s="105"/>
      <c r="UAU2033" s="105"/>
      <c r="UAV2033" s="105"/>
      <c r="UAW2033" s="105"/>
      <c r="UAX2033" s="105"/>
      <c r="UAY2033" s="105"/>
      <c r="UAZ2033" s="105"/>
      <c r="UBA2033" s="105"/>
      <c r="UBB2033" s="105"/>
      <c r="UBC2033" s="105"/>
      <c r="UBD2033" s="105"/>
      <c r="UBE2033" s="105"/>
      <c r="UBF2033" s="105"/>
      <c r="UBG2033" s="105"/>
      <c r="UBH2033" s="105"/>
      <c r="UBI2033" s="105"/>
      <c r="UBJ2033" s="105"/>
      <c r="UBK2033" s="105"/>
      <c r="UBL2033" s="105"/>
      <c r="UBM2033" s="105"/>
      <c r="UBN2033" s="105"/>
      <c r="UBO2033" s="105"/>
      <c r="UBP2033" s="105"/>
      <c r="UBQ2033" s="105"/>
      <c r="UBR2033" s="105"/>
      <c r="UBS2033" s="105"/>
      <c r="UBT2033" s="105"/>
      <c r="UBU2033" s="105"/>
      <c r="UBV2033" s="105"/>
      <c r="UBW2033" s="105"/>
      <c r="UBX2033" s="105"/>
      <c r="UBY2033" s="105"/>
      <c r="UBZ2033" s="105"/>
      <c r="UCA2033" s="105"/>
      <c r="UCB2033" s="105"/>
      <c r="UCC2033" s="105"/>
      <c r="UCD2033" s="105"/>
      <c r="UCE2033" s="105"/>
      <c r="UCF2033" s="105"/>
      <c r="UCG2033" s="105"/>
      <c r="UCH2033" s="105"/>
      <c r="UCI2033" s="105"/>
      <c r="UCJ2033" s="105"/>
      <c r="UCK2033" s="105"/>
      <c r="UCL2033" s="105"/>
      <c r="UCM2033" s="105"/>
      <c r="UCN2033" s="105"/>
      <c r="UCO2033" s="105"/>
      <c r="UCP2033" s="105"/>
      <c r="UCQ2033" s="105"/>
      <c r="UCR2033" s="105"/>
      <c r="UCS2033" s="105"/>
      <c r="UCT2033" s="105"/>
      <c r="UCU2033" s="105"/>
      <c r="UCV2033" s="105"/>
      <c r="UCW2033" s="105"/>
      <c r="UCX2033" s="105"/>
      <c r="UCY2033" s="105"/>
      <c r="UCZ2033" s="105"/>
      <c r="UDA2033" s="105"/>
      <c r="UDB2033" s="105"/>
      <c r="UDC2033" s="105"/>
      <c r="UDD2033" s="105"/>
      <c r="UDE2033" s="105"/>
      <c r="UDF2033" s="105"/>
      <c r="UDG2033" s="105"/>
      <c r="UDH2033" s="105"/>
      <c r="UDI2033" s="105"/>
      <c r="UDJ2033" s="105"/>
      <c r="UDK2033" s="105"/>
      <c r="UDL2033" s="105"/>
      <c r="UDM2033" s="105"/>
      <c r="UDN2033" s="105"/>
      <c r="UDO2033" s="105"/>
      <c r="UDP2033" s="105"/>
      <c r="UDQ2033" s="105"/>
      <c r="UDR2033" s="105"/>
      <c r="UDS2033" s="105"/>
      <c r="UDT2033" s="105"/>
      <c r="UDU2033" s="105"/>
      <c r="UDV2033" s="105"/>
      <c r="UDW2033" s="105"/>
      <c r="UDX2033" s="105"/>
      <c r="UDY2033" s="105"/>
      <c r="UDZ2033" s="105"/>
      <c r="UEA2033" s="105"/>
      <c r="UEB2033" s="105"/>
      <c r="UEC2033" s="105"/>
      <c r="UED2033" s="105"/>
      <c r="UEE2033" s="105"/>
      <c r="UEF2033" s="105"/>
      <c r="UEG2033" s="105"/>
      <c r="UEH2033" s="105"/>
      <c r="UEI2033" s="105"/>
      <c r="UEJ2033" s="105"/>
      <c r="UEK2033" s="105"/>
      <c r="UEL2033" s="105"/>
      <c r="UEM2033" s="105"/>
      <c r="UEN2033" s="105"/>
      <c r="UEO2033" s="105"/>
      <c r="UEP2033" s="105"/>
      <c r="UEQ2033" s="105"/>
      <c r="UER2033" s="105"/>
      <c r="UES2033" s="105"/>
      <c r="UET2033" s="105"/>
      <c r="UEU2033" s="105"/>
      <c r="UEV2033" s="105"/>
      <c r="UEW2033" s="105"/>
      <c r="UEX2033" s="105"/>
      <c r="UEY2033" s="105"/>
      <c r="UEZ2033" s="105"/>
      <c r="UFA2033" s="105"/>
      <c r="UFB2033" s="105"/>
      <c r="UFC2033" s="105"/>
      <c r="UFD2033" s="105"/>
      <c r="UFE2033" s="105"/>
      <c r="UFF2033" s="105"/>
      <c r="UFG2033" s="105"/>
      <c r="UFH2033" s="105"/>
      <c r="UFI2033" s="105"/>
      <c r="UFJ2033" s="105"/>
      <c r="UFK2033" s="105"/>
      <c r="UFL2033" s="105"/>
      <c r="UFM2033" s="105"/>
      <c r="UFN2033" s="105"/>
      <c r="UFO2033" s="105"/>
      <c r="UFP2033" s="105"/>
      <c r="UFQ2033" s="105"/>
      <c r="UFR2033" s="105"/>
      <c r="UFS2033" s="105"/>
      <c r="UFT2033" s="105"/>
      <c r="UFU2033" s="105"/>
      <c r="UFV2033" s="105"/>
      <c r="UFW2033" s="105"/>
      <c r="UFX2033" s="105"/>
      <c r="UFY2033" s="105"/>
      <c r="UFZ2033" s="105"/>
      <c r="UGA2033" s="105"/>
      <c r="UGB2033" s="105"/>
      <c r="UGC2033" s="105"/>
      <c r="UGD2033" s="105"/>
      <c r="UGE2033" s="105"/>
      <c r="UGF2033" s="105"/>
      <c r="UGG2033" s="105"/>
      <c r="UGH2033" s="105"/>
      <c r="UGI2033" s="105"/>
      <c r="UGJ2033" s="105"/>
      <c r="UGK2033" s="105"/>
      <c r="UGL2033" s="105"/>
      <c r="UGM2033" s="105"/>
      <c r="UGN2033" s="105"/>
      <c r="UGO2033" s="105"/>
      <c r="UGP2033" s="105"/>
      <c r="UGQ2033" s="105"/>
      <c r="UGR2033" s="105"/>
      <c r="UGS2033" s="105"/>
      <c r="UGT2033" s="105"/>
      <c r="UGU2033" s="105"/>
      <c r="UGV2033" s="105"/>
      <c r="UGW2033" s="105"/>
      <c r="UGX2033" s="105"/>
      <c r="UGY2033" s="105"/>
      <c r="UGZ2033" s="105"/>
      <c r="UHA2033" s="105"/>
      <c r="UHB2033" s="105"/>
      <c r="UHC2033" s="105"/>
      <c r="UHD2033" s="105"/>
      <c r="UHE2033" s="105"/>
      <c r="UHF2033" s="105"/>
      <c r="UHG2033" s="105"/>
      <c r="UHH2033" s="105"/>
      <c r="UHI2033" s="105"/>
      <c r="UHJ2033" s="105"/>
      <c r="UHK2033" s="105"/>
      <c r="UHL2033" s="105"/>
      <c r="UHM2033" s="105"/>
      <c r="UHN2033" s="105"/>
      <c r="UHO2033" s="105"/>
      <c r="UHP2033" s="105"/>
      <c r="UHQ2033" s="105"/>
      <c r="UHR2033" s="105"/>
      <c r="UHS2033" s="105"/>
      <c r="UHT2033" s="105"/>
      <c r="UHU2033" s="105"/>
      <c r="UHV2033" s="105"/>
      <c r="UHW2033" s="105"/>
      <c r="UHX2033" s="105"/>
      <c r="UHY2033" s="105"/>
      <c r="UHZ2033" s="105"/>
      <c r="UIA2033" s="105"/>
      <c r="UIB2033" s="105"/>
      <c r="UIC2033" s="105"/>
      <c r="UID2033" s="105"/>
      <c r="UIE2033" s="105"/>
      <c r="UIF2033" s="105"/>
      <c r="UIG2033" s="105"/>
      <c r="UIH2033" s="105"/>
      <c r="UII2033" s="105"/>
      <c r="UIJ2033" s="105"/>
      <c r="UIK2033" s="105"/>
      <c r="UIL2033" s="105"/>
      <c r="UIM2033" s="105"/>
      <c r="UIN2033" s="105"/>
      <c r="UIO2033" s="105"/>
      <c r="UIP2033" s="105"/>
      <c r="UIQ2033" s="105"/>
      <c r="UIR2033" s="105"/>
      <c r="UIS2033" s="105"/>
      <c r="UIT2033" s="105"/>
      <c r="UIU2033" s="105"/>
      <c r="UIV2033" s="105"/>
      <c r="UIW2033" s="105"/>
      <c r="UIX2033" s="105"/>
      <c r="UIY2033" s="105"/>
      <c r="UIZ2033" s="105"/>
      <c r="UJA2033" s="105"/>
      <c r="UJB2033" s="105"/>
      <c r="UJC2033" s="105"/>
      <c r="UJD2033" s="105"/>
      <c r="UJE2033" s="105"/>
      <c r="UJF2033" s="105"/>
      <c r="UJG2033" s="105"/>
      <c r="UJH2033" s="105"/>
      <c r="UJI2033" s="105"/>
      <c r="UJJ2033" s="105"/>
      <c r="UJK2033" s="105"/>
      <c r="UJL2033" s="105"/>
      <c r="UJM2033" s="105"/>
      <c r="UJN2033" s="105"/>
      <c r="UJO2033" s="105"/>
      <c r="UJP2033" s="105"/>
      <c r="UJQ2033" s="105"/>
      <c r="UJR2033" s="105"/>
      <c r="UJS2033" s="105"/>
      <c r="UJT2033" s="105"/>
      <c r="UJU2033" s="105"/>
      <c r="UJV2033" s="105"/>
      <c r="UJW2033" s="105"/>
      <c r="UJX2033" s="105"/>
      <c r="UJY2033" s="105"/>
      <c r="UJZ2033" s="105"/>
      <c r="UKA2033" s="105"/>
      <c r="UKB2033" s="105"/>
      <c r="UKC2033" s="105"/>
      <c r="UKD2033" s="105"/>
      <c r="UKE2033" s="105"/>
      <c r="UKF2033" s="105"/>
      <c r="UKG2033" s="105"/>
      <c r="UKH2033" s="105"/>
      <c r="UKI2033" s="105"/>
      <c r="UKJ2033" s="105"/>
      <c r="UKK2033" s="105"/>
      <c r="UKL2033" s="105"/>
      <c r="UKM2033" s="105"/>
      <c r="UKN2033" s="105"/>
      <c r="UKO2033" s="105"/>
      <c r="UKP2033" s="105"/>
      <c r="UKQ2033" s="105"/>
      <c r="UKR2033" s="105"/>
      <c r="UKS2033" s="105"/>
      <c r="UKT2033" s="105"/>
      <c r="UKU2033" s="105"/>
      <c r="UKV2033" s="105"/>
      <c r="UKW2033" s="105"/>
      <c r="UKX2033" s="105"/>
      <c r="UKY2033" s="105"/>
      <c r="UKZ2033" s="105"/>
      <c r="ULA2033" s="105"/>
      <c r="ULB2033" s="105"/>
      <c r="ULC2033" s="105"/>
      <c r="ULD2033" s="105"/>
      <c r="ULE2033" s="105"/>
      <c r="ULF2033" s="105"/>
      <c r="ULG2033" s="105"/>
      <c r="ULH2033" s="105"/>
      <c r="ULI2033" s="105"/>
      <c r="ULJ2033" s="105"/>
      <c r="ULK2033" s="105"/>
      <c r="ULL2033" s="105"/>
      <c r="ULM2033" s="105"/>
      <c r="ULN2033" s="105"/>
      <c r="ULO2033" s="105"/>
      <c r="ULP2033" s="105"/>
      <c r="ULQ2033" s="105"/>
      <c r="ULR2033" s="105"/>
      <c r="ULS2033" s="105"/>
      <c r="ULT2033" s="105"/>
      <c r="ULU2033" s="105"/>
      <c r="ULV2033" s="105"/>
      <c r="ULW2033" s="105"/>
      <c r="ULX2033" s="105"/>
      <c r="ULY2033" s="105"/>
      <c r="ULZ2033" s="105"/>
      <c r="UMA2033" s="105"/>
      <c r="UMB2033" s="105"/>
      <c r="UMC2033" s="105"/>
      <c r="UMD2033" s="105"/>
      <c r="UME2033" s="105"/>
      <c r="UMF2033" s="105"/>
      <c r="UMG2033" s="105"/>
      <c r="UMH2033" s="105"/>
      <c r="UMI2033" s="105"/>
      <c r="UMJ2033" s="105"/>
      <c r="UMK2033" s="105"/>
      <c r="UML2033" s="105"/>
      <c r="UMM2033" s="105"/>
      <c r="UMN2033" s="105"/>
      <c r="UMO2033" s="105"/>
      <c r="UMP2033" s="105"/>
      <c r="UMQ2033" s="105"/>
      <c r="UMR2033" s="105"/>
      <c r="UMS2033" s="105"/>
      <c r="UMT2033" s="105"/>
      <c r="UMU2033" s="105"/>
      <c r="UMV2033" s="105"/>
      <c r="UMW2033" s="105"/>
      <c r="UMX2033" s="105"/>
      <c r="UMY2033" s="105"/>
      <c r="UMZ2033" s="105"/>
      <c r="UNA2033" s="105"/>
      <c r="UNB2033" s="105"/>
      <c r="UNC2033" s="105"/>
      <c r="UND2033" s="105"/>
      <c r="UNE2033" s="105"/>
      <c r="UNF2033" s="105"/>
      <c r="UNG2033" s="105"/>
      <c r="UNH2033" s="105"/>
      <c r="UNI2033" s="105"/>
      <c r="UNJ2033" s="105"/>
      <c r="UNK2033" s="105"/>
      <c r="UNL2033" s="105"/>
      <c r="UNM2033" s="105"/>
      <c r="UNN2033" s="105"/>
      <c r="UNO2033" s="105"/>
      <c r="UNP2033" s="105"/>
      <c r="UNQ2033" s="105"/>
      <c r="UNR2033" s="105"/>
      <c r="UNS2033" s="105"/>
      <c r="UNT2033" s="105"/>
      <c r="UNU2033" s="105"/>
      <c r="UNV2033" s="105"/>
      <c r="UNW2033" s="105"/>
      <c r="UNX2033" s="105"/>
      <c r="UNY2033" s="105"/>
      <c r="UNZ2033" s="105"/>
      <c r="UOA2033" s="105"/>
      <c r="UOB2033" s="105"/>
      <c r="UOC2033" s="105"/>
      <c r="UOD2033" s="105"/>
      <c r="UOE2033" s="105"/>
      <c r="UOF2033" s="105"/>
      <c r="UOG2033" s="105"/>
      <c r="UOH2033" s="105"/>
      <c r="UOI2033" s="105"/>
      <c r="UOJ2033" s="105"/>
      <c r="UOK2033" s="105"/>
      <c r="UOL2033" s="105"/>
      <c r="UOM2033" s="105"/>
      <c r="UON2033" s="105"/>
      <c r="UOO2033" s="105"/>
      <c r="UOP2033" s="105"/>
      <c r="UOQ2033" s="105"/>
      <c r="UOR2033" s="105"/>
      <c r="UOS2033" s="105"/>
      <c r="UOT2033" s="105"/>
      <c r="UOU2033" s="105"/>
      <c r="UOV2033" s="105"/>
      <c r="UOW2033" s="105"/>
      <c r="UOX2033" s="105"/>
      <c r="UOY2033" s="105"/>
      <c r="UOZ2033" s="105"/>
      <c r="UPA2033" s="105"/>
      <c r="UPB2033" s="105"/>
      <c r="UPC2033" s="105"/>
      <c r="UPD2033" s="105"/>
      <c r="UPE2033" s="105"/>
      <c r="UPF2033" s="105"/>
      <c r="UPG2033" s="105"/>
      <c r="UPH2033" s="105"/>
      <c r="UPI2033" s="105"/>
      <c r="UPJ2033" s="105"/>
      <c r="UPK2033" s="105"/>
      <c r="UPL2033" s="105"/>
      <c r="UPM2033" s="105"/>
      <c r="UPN2033" s="105"/>
      <c r="UPO2033" s="105"/>
      <c r="UPP2033" s="105"/>
      <c r="UPQ2033" s="105"/>
      <c r="UPR2033" s="105"/>
      <c r="UPS2033" s="105"/>
      <c r="UPT2033" s="105"/>
      <c r="UPU2033" s="105"/>
      <c r="UPV2033" s="105"/>
      <c r="UPW2033" s="105"/>
      <c r="UPX2033" s="105"/>
      <c r="UPY2033" s="105"/>
      <c r="UPZ2033" s="105"/>
      <c r="UQA2033" s="105"/>
      <c r="UQB2033" s="105"/>
      <c r="UQC2033" s="105"/>
      <c r="UQD2033" s="105"/>
      <c r="UQE2033" s="105"/>
      <c r="UQF2033" s="105"/>
      <c r="UQG2033" s="105"/>
      <c r="UQH2033" s="105"/>
      <c r="UQI2033" s="105"/>
      <c r="UQJ2033" s="105"/>
      <c r="UQK2033" s="105"/>
      <c r="UQL2033" s="105"/>
      <c r="UQM2033" s="105"/>
      <c r="UQN2033" s="105"/>
      <c r="UQO2033" s="105"/>
      <c r="UQP2033" s="105"/>
      <c r="UQQ2033" s="105"/>
      <c r="UQR2033" s="105"/>
      <c r="UQS2033" s="105"/>
      <c r="UQT2033" s="105"/>
      <c r="UQU2033" s="105"/>
      <c r="UQV2033" s="105"/>
      <c r="UQW2033" s="105"/>
      <c r="UQX2033" s="105"/>
      <c r="UQY2033" s="105"/>
      <c r="UQZ2033" s="105"/>
      <c r="URA2033" s="105"/>
      <c r="URB2033" s="105"/>
      <c r="URC2033" s="105"/>
      <c r="URD2033" s="105"/>
      <c r="URE2033" s="105"/>
      <c r="URF2033" s="105"/>
      <c r="URG2033" s="105"/>
      <c r="URH2033" s="105"/>
      <c r="URI2033" s="105"/>
      <c r="URJ2033" s="105"/>
      <c r="URK2033" s="105"/>
      <c r="URL2033" s="105"/>
      <c r="URM2033" s="105"/>
      <c r="URN2033" s="105"/>
      <c r="URO2033" s="105"/>
      <c r="URP2033" s="105"/>
      <c r="URQ2033" s="105"/>
      <c r="URR2033" s="105"/>
      <c r="URS2033" s="105"/>
      <c r="URT2033" s="105"/>
      <c r="URU2033" s="105"/>
      <c r="URV2033" s="105"/>
      <c r="URW2033" s="105"/>
      <c r="URX2033" s="105"/>
      <c r="URY2033" s="105"/>
      <c r="URZ2033" s="105"/>
      <c r="USA2033" s="105"/>
      <c r="USB2033" s="105"/>
      <c r="USC2033" s="105"/>
      <c r="USD2033" s="105"/>
      <c r="USE2033" s="105"/>
      <c r="USF2033" s="105"/>
      <c r="USG2033" s="105"/>
      <c r="USH2033" s="105"/>
      <c r="USI2033" s="105"/>
      <c r="USJ2033" s="105"/>
      <c r="USK2033" s="105"/>
      <c r="USL2033" s="105"/>
      <c r="USM2033" s="105"/>
      <c r="USN2033" s="105"/>
      <c r="USO2033" s="105"/>
      <c r="USP2033" s="105"/>
      <c r="USQ2033" s="105"/>
      <c r="USR2033" s="105"/>
      <c r="USS2033" s="105"/>
      <c r="UST2033" s="105"/>
      <c r="USU2033" s="105"/>
      <c r="USV2033" s="105"/>
      <c r="USW2033" s="105"/>
      <c r="USX2033" s="105"/>
      <c r="USY2033" s="105"/>
      <c r="USZ2033" s="105"/>
      <c r="UTA2033" s="105"/>
      <c r="UTB2033" s="105"/>
      <c r="UTC2033" s="105"/>
      <c r="UTD2033" s="105"/>
      <c r="UTE2033" s="105"/>
      <c r="UTF2033" s="105"/>
      <c r="UTG2033" s="105"/>
      <c r="UTH2033" s="105"/>
      <c r="UTI2033" s="105"/>
      <c r="UTJ2033" s="105"/>
      <c r="UTK2033" s="105"/>
      <c r="UTL2033" s="105"/>
      <c r="UTM2033" s="105"/>
      <c r="UTN2033" s="105"/>
      <c r="UTO2033" s="105"/>
      <c r="UTP2033" s="105"/>
      <c r="UTQ2033" s="105"/>
      <c r="UTR2033" s="105"/>
      <c r="UTS2033" s="105"/>
      <c r="UTT2033" s="105"/>
      <c r="UTU2033" s="105"/>
      <c r="UTV2033" s="105"/>
      <c r="UTW2033" s="105"/>
      <c r="UTX2033" s="105"/>
      <c r="UTY2033" s="105"/>
      <c r="UTZ2033" s="105"/>
      <c r="UUA2033" s="105"/>
      <c r="UUB2033" s="105"/>
      <c r="UUC2033" s="105"/>
      <c r="UUD2033" s="105"/>
      <c r="UUE2033" s="105"/>
      <c r="UUF2033" s="105"/>
      <c r="UUG2033" s="105"/>
      <c r="UUH2033" s="105"/>
      <c r="UUI2033" s="105"/>
      <c r="UUJ2033" s="105"/>
      <c r="UUK2033" s="105"/>
      <c r="UUL2033" s="105"/>
      <c r="UUM2033" s="105"/>
      <c r="UUN2033" s="105"/>
      <c r="UUO2033" s="105"/>
      <c r="UUP2033" s="105"/>
      <c r="UUQ2033" s="105"/>
      <c r="UUR2033" s="105"/>
      <c r="UUS2033" s="105"/>
      <c r="UUT2033" s="105"/>
      <c r="UUU2033" s="105"/>
      <c r="UUV2033" s="105"/>
      <c r="UUW2033" s="105"/>
      <c r="UUX2033" s="105"/>
      <c r="UUY2033" s="105"/>
      <c r="UUZ2033" s="105"/>
      <c r="UVA2033" s="105"/>
      <c r="UVB2033" s="105"/>
      <c r="UVC2033" s="105"/>
      <c r="UVD2033" s="105"/>
      <c r="UVE2033" s="105"/>
      <c r="UVF2033" s="105"/>
      <c r="UVG2033" s="105"/>
      <c r="UVH2033" s="105"/>
      <c r="UVI2033" s="105"/>
      <c r="UVJ2033" s="105"/>
      <c r="UVK2033" s="105"/>
      <c r="UVL2033" s="105"/>
      <c r="UVM2033" s="105"/>
      <c r="UVN2033" s="105"/>
      <c r="UVO2033" s="105"/>
      <c r="UVP2033" s="105"/>
      <c r="UVQ2033" s="105"/>
      <c r="UVR2033" s="105"/>
      <c r="UVS2033" s="105"/>
      <c r="UVT2033" s="105"/>
      <c r="UVU2033" s="105"/>
      <c r="UVV2033" s="105"/>
      <c r="UVW2033" s="105"/>
      <c r="UVX2033" s="105"/>
      <c r="UVY2033" s="105"/>
      <c r="UVZ2033" s="105"/>
      <c r="UWA2033" s="105"/>
      <c r="UWB2033" s="105"/>
      <c r="UWC2033" s="105"/>
      <c r="UWD2033" s="105"/>
      <c r="UWE2033" s="105"/>
      <c r="UWF2033" s="105"/>
      <c r="UWG2033" s="105"/>
      <c r="UWH2033" s="105"/>
      <c r="UWI2033" s="105"/>
      <c r="UWJ2033" s="105"/>
      <c r="UWK2033" s="105"/>
      <c r="UWL2033" s="105"/>
      <c r="UWM2033" s="105"/>
      <c r="UWN2033" s="105"/>
      <c r="UWO2033" s="105"/>
      <c r="UWP2033" s="105"/>
      <c r="UWQ2033" s="105"/>
      <c r="UWR2033" s="105"/>
      <c r="UWS2033" s="105"/>
      <c r="UWT2033" s="105"/>
      <c r="UWU2033" s="105"/>
      <c r="UWV2033" s="105"/>
      <c r="UWW2033" s="105"/>
      <c r="UWX2033" s="105"/>
      <c r="UWY2033" s="105"/>
      <c r="UWZ2033" s="105"/>
      <c r="UXA2033" s="105"/>
      <c r="UXB2033" s="105"/>
      <c r="UXC2033" s="105"/>
      <c r="UXD2033" s="105"/>
      <c r="UXE2033" s="105"/>
      <c r="UXF2033" s="105"/>
      <c r="UXG2033" s="105"/>
      <c r="UXH2033" s="105"/>
      <c r="UXI2033" s="105"/>
      <c r="UXJ2033" s="105"/>
      <c r="UXK2033" s="105"/>
      <c r="UXL2033" s="105"/>
      <c r="UXM2033" s="105"/>
      <c r="UXN2033" s="105"/>
      <c r="UXO2033" s="105"/>
      <c r="UXP2033" s="105"/>
      <c r="UXQ2033" s="105"/>
      <c r="UXR2033" s="105"/>
      <c r="UXS2033" s="105"/>
      <c r="UXT2033" s="105"/>
      <c r="UXU2033" s="105"/>
      <c r="UXV2033" s="105"/>
      <c r="UXW2033" s="105"/>
      <c r="UXX2033" s="105"/>
      <c r="UXY2033" s="105"/>
      <c r="UXZ2033" s="105"/>
      <c r="UYA2033" s="105"/>
      <c r="UYB2033" s="105"/>
      <c r="UYC2033" s="105"/>
      <c r="UYD2033" s="105"/>
      <c r="UYE2033" s="105"/>
      <c r="UYF2033" s="105"/>
      <c r="UYG2033" s="105"/>
      <c r="UYH2033" s="105"/>
      <c r="UYI2033" s="105"/>
      <c r="UYJ2033" s="105"/>
      <c r="UYK2033" s="105"/>
      <c r="UYL2033" s="105"/>
      <c r="UYM2033" s="105"/>
      <c r="UYN2033" s="105"/>
      <c r="UYO2033" s="105"/>
      <c r="UYP2033" s="105"/>
      <c r="UYQ2033" s="105"/>
      <c r="UYR2033" s="105"/>
      <c r="UYS2033" s="105"/>
      <c r="UYT2033" s="105"/>
      <c r="UYU2033" s="105"/>
      <c r="UYV2033" s="105"/>
      <c r="UYW2033" s="105"/>
      <c r="UYX2033" s="105"/>
      <c r="UYY2033" s="105"/>
      <c r="UYZ2033" s="105"/>
      <c r="UZA2033" s="105"/>
      <c r="UZB2033" s="105"/>
      <c r="UZC2033" s="105"/>
      <c r="UZD2033" s="105"/>
      <c r="UZE2033" s="105"/>
      <c r="UZF2033" s="105"/>
      <c r="UZG2033" s="105"/>
      <c r="UZH2033" s="105"/>
      <c r="UZI2033" s="105"/>
      <c r="UZJ2033" s="105"/>
      <c r="UZK2033" s="105"/>
      <c r="UZL2033" s="105"/>
      <c r="UZM2033" s="105"/>
      <c r="UZN2033" s="105"/>
      <c r="UZO2033" s="105"/>
      <c r="UZP2033" s="105"/>
      <c r="UZQ2033" s="105"/>
      <c r="UZR2033" s="105"/>
      <c r="UZS2033" s="105"/>
      <c r="UZT2033" s="105"/>
      <c r="UZU2033" s="105"/>
      <c r="UZV2033" s="105"/>
      <c r="UZW2033" s="105"/>
      <c r="UZX2033" s="105"/>
      <c r="UZY2033" s="105"/>
      <c r="UZZ2033" s="105"/>
      <c r="VAA2033" s="105"/>
      <c r="VAB2033" s="105"/>
      <c r="VAC2033" s="105"/>
      <c r="VAD2033" s="105"/>
      <c r="VAE2033" s="105"/>
      <c r="VAF2033" s="105"/>
      <c r="VAG2033" s="105"/>
      <c r="VAH2033" s="105"/>
      <c r="VAI2033" s="105"/>
      <c r="VAJ2033" s="105"/>
      <c r="VAK2033" s="105"/>
      <c r="VAL2033" s="105"/>
      <c r="VAM2033" s="105"/>
      <c r="VAN2033" s="105"/>
      <c r="VAO2033" s="105"/>
      <c r="VAP2033" s="105"/>
      <c r="VAQ2033" s="105"/>
      <c r="VAR2033" s="105"/>
      <c r="VAS2033" s="105"/>
      <c r="VAT2033" s="105"/>
      <c r="VAU2033" s="105"/>
      <c r="VAV2033" s="105"/>
      <c r="VAW2033" s="105"/>
      <c r="VAX2033" s="105"/>
      <c r="VAY2033" s="105"/>
      <c r="VAZ2033" s="105"/>
      <c r="VBA2033" s="105"/>
      <c r="VBB2033" s="105"/>
      <c r="VBC2033" s="105"/>
      <c r="VBD2033" s="105"/>
      <c r="VBE2033" s="105"/>
      <c r="VBF2033" s="105"/>
      <c r="VBG2033" s="105"/>
      <c r="VBH2033" s="105"/>
      <c r="VBI2033" s="105"/>
      <c r="VBJ2033" s="105"/>
      <c r="VBK2033" s="105"/>
      <c r="VBL2033" s="105"/>
      <c r="VBM2033" s="105"/>
      <c r="VBN2033" s="105"/>
      <c r="VBO2033" s="105"/>
      <c r="VBP2033" s="105"/>
      <c r="VBQ2033" s="105"/>
      <c r="VBR2033" s="105"/>
      <c r="VBS2033" s="105"/>
      <c r="VBT2033" s="105"/>
      <c r="VBU2033" s="105"/>
      <c r="VBV2033" s="105"/>
      <c r="VBW2033" s="105"/>
      <c r="VBX2033" s="105"/>
      <c r="VBY2033" s="105"/>
      <c r="VBZ2033" s="105"/>
      <c r="VCA2033" s="105"/>
      <c r="VCB2033" s="105"/>
      <c r="VCC2033" s="105"/>
      <c r="VCD2033" s="105"/>
      <c r="VCE2033" s="105"/>
      <c r="VCF2033" s="105"/>
      <c r="VCG2033" s="105"/>
      <c r="VCH2033" s="105"/>
      <c r="VCI2033" s="105"/>
      <c r="VCJ2033" s="105"/>
      <c r="VCK2033" s="105"/>
      <c r="VCL2033" s="105"/>
      <c r="VCM2033" s="105"/>
      <c r="VCN2033" s="105"/>
      <c r="VCO2033" s="105"/>
      <c r="VCP2033" s="105"/>
      <c r="VCQ2033" s="105"/>
      <c r="VCR2033" s="105"/>
      <c r="VCS2033" s="105"/>
      <c r="VCT2033" s="105"/>
      <c r="VCU2033" s="105"/>
      <c r="VCV2033" s="105"/>
      <c r="VCW2033" s="105"/>
      <c r="VCX2033" s="105"/>
      <c r="VCY2033" s="105"/>
      <c r="VCZ2033" s="105"/>
      <c r="VDA2033" s="105"/>
      <c r="VDB2033" s="105"/>
      <c r="VDC2033" s="105"/>
      <c r="VDD2033" s="105"/>
      <c r="VDE2033" s="105"/>
      <c r="VDF2033" s="105"/>
      <c r="VDG2033" s="105"/>
      <c r="VDH2033" s="105"/>
      <c r="VDI2033" s="105"/>
      <c r="VDJ2033" s="105"/>
      <c r="VDK2033" s="105"/>
      <c r="VDL2033" s="105"/>
      <c r="VDM2033" s="105"/>
      <c r="VDN2033" s="105"/>
      <c r="VDO2033" s="105"/>
      <c r="VDP2033" s="105"/>
      <c r="VDQ2033" s="105"/>
      <c r="VDR2033" s="105"/>
      <c r="VDS2033" s="105"/>
      <c r="VDT2033" s="105"/>
      <c r="VDU2033" s="105"/>
      <c r="VDV2033" s="105"/>
      <c r="VDW2033" s="105"/>
      <c r="VDX2033" s="105"/>
      <c r="VDY2033" s="105"/>
      <c r="VDZ2033" s="105"/>
      <c r="VEA2033" s="105"/>
      <c r="VEB2033" s="105"/>
      <c r="VEC2033" s="105"/>
      <c r="VED2033" s="105"/>
      <c r="VEE2033" s="105"/>
      <c r="VEF2033" s="105"/>
      <c r="VEG2033" s="105"/>
      <c r="VEH2033" s="105"/>
      <c r="VEI2033" s="105"/>
      <c r="VEJ2033" s="105"/>
      <c r="VEK2033" s="105"/>
      <c r="VEL2033" s="105"/>
      <c r="VEM2033" s="105"/>
      <c r="VEN2033" s="105"/>
      <c r="VEO2033" s="105"/>
      <c r="VEP2033" s="105"/>
      <c r="VEQ2033" s="105"/>
      <c r="VER2033" s="105"/>
      <c r="VES2033" s="105"/>
      <c r="VET2033" s="105"/>
      <c r="VEU2033" s="105"/>
      <c r="VEV2033" s="105"/>
      <c r="VEW2033" s="105"/>
      <c r="VEX2033" s="105"/>
      <c r="VEY2033" s="105"/>
      <c r="VEZ2033" s="105"/>
      <c r="VFA2033" s="105"/>
      <c r="VFB2033" s="105"/>
      <c r="VFC2033" s="105"/>
      <c r="VFD2033" s="105"/>
      <c r="VFE2033" s="105"/>
      <c r="VFF2033" s="105"/>
      <c r="VFG2033" s="105"/>
      <c r="VFH2033" s="105"/>
      <c r="VFI2033" s="105"/>
      <c r="VFJ2033" s="105"/>
      <c r="VFK2033" s="105"/>
      <c r="VFL2033" s="105"/>
      <c r="VFM2033" s="105"/>
      <c r="VFN2033" s="105"/>
      <c r="VFO2033" s="105"/>
      <c r="VFP2033" s="105"/>
      <c r="VFQ2033" s="105"/>
      <c r="VFR2033" s="105"/>
      <c r="VFS2033" s="105"/>
      <c r="VFT2033" s="105"/>
      <c r="VFU2033" s="105"/>
      <c r="VFV2033" s="105"/>
      <c r="VFW2033" s="105"/>
      <c r="VFX2033" s="105"/>
      <c r="VFY2033" s="105"/>
      <c r="VFZ2033" s="105"/>
      <c r="VGA2033" s="105"/>
      <c r="VGB2033" s="105"/>
      <c r="VGC2033" s="105"/>
      <c r="VGD2033" s="105"/>
      <c r="VGE2033" s="105"/>
      <c r="VGF2033" s="105"/>
      <c r="VGG2033" s="105"/>
      <c r="VGH2033" s="105"/>
      <c r="VGI2033" s="105"/>
      <c r="VGJ2033" s="105"/>
      <c r="VGK2033" s="105"/>
      <c r="VGL2033" s="105"/>
      <c r="VGM2033" s="105"/>
      <c r="VGN2033" s="105"/>
      <c r="VGO2033" s="105"/>
      <c r="VGP2033" s="105"/>
      <c r="VGQ2033" s="105"/>
      <c r="VGR2033" s="105"/>
      <c r="VGS2033" s="105"/>
      <c r="VGT2033" s="105"/>
      <c r="VGU2033" s="105"/>
      <c r="VGV2033" s="105"/>
      <c r="VGW2033" s="105"/>
      <c r="VGX2033" s="105"/>
      <c r="VGY2033" s="105"/>
      <c r="VGZ2033" s="105"/>
      <c r="VHA2033" s="105"/>
      <c r="VHB2033" s="105"/>
      <c r="VHC2033" s="105"/>
      <c r="VHD2033" s="105"/>
      <c r="VHE2033" s="105"/>
      <c r="VHF2033" s="105"/>
      <c r="VHG2033" s="105"/>
      <c r="VHH2033" s="105"/>
      <c r="VHI2033" s="105"/>
      <c r="VHJ2033" s="105"/>
      <c r="VHK2033" s="105"/>
      <c r="VHL2033" s="105"/>
      <c r="VHM2033" s="105"/>
      <c r="VHN2033" s="105"/>
      <c r="VHO2033" s="105"/>
      <c r="VHP2033" s="105"/>
      <c r="VHQ2033" s="105"/>
      <c r="VHR2033" s="105"/>
      <c r="VHS2033" s="105"/>
      <c r="VHT2033" s="105"/>
      <c r="VHU2033" s="105"/>
      <c r="VHV2033" s="105"/>
      <c r="VHW2033" s="105"/>
      <c r="VHX2033" s="105"/>
      <c r="VHY2033" s="105"/>
      <c r="VHZ2033" s="105"/>
      <c r="VIA2033" s="105"/>
      <c r="VIB2033" s="105"/>
      <c r="VIC2033" s="105"/>
      <c r="VID2033" s="105"/>
      <c r="VIE2033" s="105"/>
      <c r="VIF2033" s="105"/>
      <c r="VIG2033" s="105"/>
      <c r="VIH2033" s="105"/>
      <c r="VII2033" s="105"/>
      <c r="VIJ2033" s="105"/>
      <c r="VIK2033" s="105"/>
      <c r="VIL2033" s="105"/>
      <c r="VIM2033" s="105"/>
      <c r="VIN2033" s="105"/>
      <c r="VIO2033" s="105"/>
      <c r="VIP2033" s="105"/>
      <c r="VIQ2033" s="105"/>
      <c r="VIR2033" s="105"/>
      <c r="VIS2033" s="105"/>
      <c r="VIT2033" s="105"/>
      <c r="VIU2033" s="105"/>
      <c r="VIV2033" s="105"/>
      <c r="VIW2033" s="105"/>
      <c r="VIX2033" s="105"/>
      <c r="VIY2033" s="105"/>
      <c r="VIZ2033" s="105"/>
      <c r="VJA2033" s="105"/>
      <c r="VJB2033" s="105"/>
      <c r="VJC2033" s="105"/>
      <c r="VJD2033" s="105"/>
      <c r="VJE2033" s="105"/>
      <c r="VJF2033" s="105"/>
      <c r="VJG2033" s="105"/>
      <c r="VJH2033" s="105"/>
      <c r="VJI2033" s="105"/>
      <c r="VJJ2033" s="105"/>
      <c r="VJK2033" s="105"/>
      <c r="VJL2033" s="105"/>
      <c r="VJM2033" s="105"/>
      <c r="VJN2033" s="105"/>
      <c r="VJO2033" s="105"/>
      <c r="VJP2033" s="105"/>
      <c r="VJQ2033" s="105"/>
      <c r="VJR2033" s="105"/>
      <c r="VJS2033" s="105"/>
      <c r="VJT2033" s="105"/>
      <c r="VJU2033" s="105"/>
      <c r="VJV2033" s="105"/>
      <c r="VJW2033" s="105"/>
      <c r="VJX2033" s="105"/>
      <c r="VJY2033" s="105"/>
      <c r="VJZ2033" s="105"/>
      <c r="VKA2033" s="105"/>
      <c r="VKB2033" s="105"/>
      <c r="VKC2033" s="105"/>
      <c r="VKD2033" s="105"/>
      <c r="VKE2033" s="105"/>
      <c r="VKF2033" s="105"/>
      <c r="VKG2033" s="105"/>
      <c r="VKH2033" s="105"/>
      <c r="VKI2033" s="105"/>
      <c r="VKJ2033" s="105"/>
      <c r="VKK2033" s="105"/>
      <c r="VKL2033" s="105"/>
      <c r="VKM2033" s="105"/>
      <c r="VKN2033" s="105"/>
      <c r="VKO2033" s="105"/>
      <c r="VKP2033" s="105"/>
      <c r="VKQ2033" s="105"/>
      <c r="VKR2033" s="105"/>
      <c r="VKS2033" s="105"/>
      <c r="VKT2033" s="105"/>
      <c r="VKU2033" s="105"/>
      <c r="VKV2033" s="105"/>
      <c r="VKW2033" s="105"/>
      <c r="VKX2033" s="105"/>
      <c r="VKY2033" s="105"/>
      <c r="VKZ2033" s="105"/>
      <c r="VLA2033" s="105"/>
      <c r="VLB2033" s="105"/>
      <c r="VLC2033" s="105"/>
      <c r="VLD2033" s="105"/>
      <c r="VLE2033" s="105"/>
      <c r="VLF2033" s="105"/>
      <c r="VLG2033" s="105"/>
      <c r="VLH2033" s="105"/>
      <c r="VLI2033" s="105"/>
      <c r="VLJ2033" s="105"/>
      <c r="VLK2033" s="105"/>
      <c r="VLL2033" s="105"/>
      <c r="VLM2033" s="105"/>
      <c r="VLN2033" s="105"/>
      <c r="VLO2033" s="105"/>
      <c r="VLP2033" s="105"/>
      <c r="VLQ2033" s="105"/>
      <c r="VLR2033" s="105"/>
      <c r="VLS2033" s="105"/>
      <c r="VLT2033" s="105"/>
      <c r="VLU2033" s="105"/>
      <c r="VLV2033" s="105"/>
      <c r="VLW2033" s="105"/>
      <c r="VLX2033" s="105"/>
      <c r="VLY2033" s="105"/>
      <c r="VLZ2033" s="105"/>
      <c r="VMA2033" s="105"/>
      <c r="VMB2033" s="105"/>
      <c r="VMC2033" s="105"/>
      <c r="VMD2033" s="105"/>
      <c r="VME2033" s="105"/>
      <c r="VMF2033" s="105"/>
      <c r="VMG2033" s="105"/>
      <c r="VMH2033" s="105"/>
      <c r="VMI2033" s="105"/>
      <c r="VMJ2033" s="105"/>
      <c r="VMK2033" s="105"/>
      <c r="VML2033" s="105"/>
      <c r="VMM2033" s="105"/>
      <c r="VMN2033" s="105"/>
      <c r="VMO2033" s="105"/>
      <c r="VMP2033" s="105"/>
      <c r="VMQ2033" s="105"/>
      <c r="VMR2033" s="105"/>
      <c r="VMS2033" s="105"/>
      <c r="VMT2033" s="105"/>
      <c r="VMU2033" s="105"/>
      <c r="VMV2033" s="105"/>
      <c r="VMW2033" s="105"/>
      <c r="VMX2033" s="105"/>
      <c r="VMY2033" s="105"/>
      <c r="VMZ2033" s="105"/>
      <c r="VNA2033" s="105"/>
      <c r="VNB2033" s="105"/>
      <c r="VNC2033" s="105"/>
      <c r="VND2033" s="105"/>
      <c r="VNE2033" s="105"/>
      <c r="VNF2033" s="105"/>
      <c r="VNG2033" s="105"/>
      <c r="VNH2033" s="105"/>
      <c r="VNI2033" s="105"/>
      <c r="VNJ2033" s="105"/>
      <c r="VNK2033" s="105"/>
      <c r="VNL2033" s="105"/>
      <c r="VNM2033" s="105"/>
      <c r="VNN2033" s="105"/>
      <c r="VNO2033" s="105"/>
      <c r="VNP2033" s="105"/>
      <c r="VNQ2033" s="105"/>
      <c r="VNR2033" s="105"/>
      <c r="VNS2033" s="105"/>
      <c r="VNT2033" s="105"/>
      <c r="VNU2033" s="105"/>
      <c r="VNV2033" s="105"/>
      <c r="VNW2033" s="105"/>
      <c r="VNX2033" s="105"/>
      <c r="VNY2033" s="105"/>
      <c r="VNZ2033" s="105"/>
      <c r="VOA2033" s="105"/>
      <c r="VOB2033" s="105"/>
      <c r="VOC2033" s="105"/>
      <c r="VOD2033" s="105"/>
      <c r="VOE2033" s="105"/>
      <c r="VOF2033" s="105"/>
      <c r="VOG2033" s="105"/>
      <c r="VOH2033" s="105"/>
      <c r="VOI2033" s="105"/>
      <c r="VOJ2033" s="105"/>
      <c r="VOK2033" s="105"/>
      <c r="VOL2033" s="105"/>
      <c r="VOM2033" s="105"/>
      <c r="VON2033" s="105"/>
      <c r="VOO2033" s="105"/>
      <c r="VOP2033" s="105"/>
      <c r="VOQ2033" s="105"/>
      <c r="VOR2033" s="105"/>
      <c r="VOS2033" s="105"/>
      <c r="VOT2033" s="105"/>
      <c r="VOU2033" s="105"/>
      <c r="VOV2033" s="105"/>
      <c r="VOW2033" s="105"/>
      <c r="VOX2033" s="105"/>
      <c r="VOY2033" s="105"/>
      <c r="VOZ2033" s="105"/>
      <c r="VPA2033" s="105"/>
      <c r="VPB2033" s="105"/>
      <c r="VPC2033" s="105"/>
      <c r="VPD2033" s="105"/>
      <c r="VPE2033" s="105"/>
      <c r="VPF2033" s="105"/>
      <c r="VPG2033" s="105"/>
      <c r="VPH2033" s="105"/>
      <c r="VPI2033" s="105"/>
      <c r="VPJ2033" s="105"/>
      <c r="VPK2033" s="105"/>
      <c r="VPL2033" s="105"/>
      <c r="VPM2033" s="105"/>
      <c r="VPN2033" s="105"/>
      <c r="VPO2033" s="105"/>
      <c r="VPP2033" s="105"/>
      <c r="VPQ2033" s="105"/>
      <c r="VPR2033" s="105"/>
      <c r="VPS2033" s="105"/>
      <c r="VPT2033" s="105"/>
      <c r="VPU2033" s="105"/>
      <c r="VPV2033" s="105"/>
      <c r="VPW2033" s="105"/>
      <c r="VPX2033" s="105"/>
      <c r="VPY2033" s="105"/>
      <c r="VPZ2033" s="105"/>
      <c r="VQA2033" s="105"/>
      <c r="VQB2033" s="105"/>
      <c r="VQC2033" s="105"/>
      <c r="VQD2033" s="105"/>
      <c r="VQE2033" s="105"/>
      <c r="VQF2033" s="105"/>
      <c r="VQG2033" s="105"/>
      <c r="VQH2033" s="105"/>
      <c r="VQI2033" s="105"/>
      <c r="VQJ2033" s="105"/>
      <c r="VQK2033" s="105"/>
      <c r="VQL2033" s="105"/>
      <c r="VQM2033" s="105"/>
      <c r="VQN2033" s="105"/>
      <c r="VQO2033" s="105"/>
      <c r="VQP2033" s="105"/>
      <c r="VQQ2033" s="105"/>
      <c r="VQR2033" s="105"/>
      <c r="VQS2033" s="105"/>
      <c r="VQT2033" s="105"/>
      <c r="VQU2033" s="105"/>
      <c r="VQV2033" s="105"/>
      <c r="VQW2033" s="105"/>
      <c r="VQX2033" s="105"/>
      <c r="VQY2033" s="105"/>
      <c r="VQZ2033" s="105"/>
      <c r="VRA2033" s="105"/>
      <c r="VRB2033" s="105"/>
      <c r="VRC2033" s="105"/>
      <c r="VRD2033" s="105"/>
      <c r="VRE2033" s="105"/>
      <c r="VRF2033" s="105"/>
      <c r="VRG2033" s="105"/>
      <c r="VRH2033" s="105"/>
      <c r="VRI2033" s="105"/>
      <c r="VRJ2033" s="105"/>
      <c r="VRK2033" s="105"/>
      <c r="VRL2033" s="105"/>
      <c r="VRM2033" s="105"/>
      <c r="VRN2033" s="105"/>
      <c r="VRO2033" s="105"/>
      <c r="VRP2033" s="105"/>
      <c r="VRQ2033" s="105"/>
      <c r="VRR2033" s="105"/>
      <c r="VRS2033" s="105"/>
      <c r="VRT2033" s="105"/>
      <c r="VRU2033" s="105"/>
      <c r="VRV2033" s="105"/>
      <c r="VRW2033" s="105"/>
      <c r="VRX2033" s="105"/>
      <c r="VRY2033" s="105"/>
      <c r="VRZ2033" s="105"/>
      <c r="VSA2033" s="105"/>
      <c r="VSB2033" s="105"/>
      <c r="VSC2033" s="105"/>
      <c r="VSD2033" s="105"/>
      <c r="VSE2033" s="105"/>
      <c r="VSF2033" s="105"/>
      <c r="VSG2033" s="105"/>
      <c r="VSH2033" s="105"/>
      <c r="VSI2033" s="105"/>
      <c r="VSJ2033" s="105"/>
      <c r="VSK2033" s="105"/>
      <c r="VSL2033" s="105"/>
      <c r="VSM2033" s="105"/>
      <c r="VSN2033" s="105"/>
      <c r="VSO2033" s="105"/>
      <c r="VSP2033" s="105"/>
      <c r="VSQ2033" s="105"/>
      <c r="VSR2033" s="105"/>
      <c r="VSS2033" s="105"/>
      <c r="VST2033" s="105"/>
      <c r="VSU2033" s="105"/>
      <c r="VSV2033" s="105"/>
      <c r="VSW2033" s="105"/>
      <c r="VSX2033" s="105"/>
      <c r="VSY2033" s="105"/>
      <c r="VSZ2033" s="105"/>
      <c r="VTA2033" s="105"/>
      <c r="VTB2033" s="105"/>
      <c r="VTC2033" s="105"/>
      <c r="VTD2033" s="105"/>
      <c r="VTE2033" s="105"/>
      <c r="VTF2033" s="105"/>
      <c r="VTG2033" s="105"/>
      <c r="VTH2033" s="105"/>
      <c r="VTI2033" s="105"/>
      <c r="VTJ2033" s="105"/>
      <c r="VTK2033" s="105"/>
      <c r="VTL2033" s="105"/>
      <c r="VTM2033" s="105"/>
      <c r="VTN2033" s="105"/>
      <c r="VTO2033" s="105"/>
      <c r="VTP2033" s="105"/>
      <c r="VTQ2033" s="105"/>
      <c r="VTR2033" s="105"/>
      <c r="VTS2033" s="105"/>
      <c r="VTT2033" s="105"/>
      <c r="VTU2033" s="105"/>
      <c r="VTV2033" s="105"/>
      <c r="VTW2033" s="105"/>
      <c r="VTX2033" s="105"/>
      <c r="VTY2033" s="105"/>
      <c r="VTZ2033" s="105"/>
      <c r="VUA2033" s="105"/>
      <c r="VUB2033" s="105"/>
      <c r="VUC2033" s="105"/>
      <c r="VUD2033" s="105"/>
      <c r="VUE2033" s="105"/>
      <c r="VUF2033" s="105"/>
      <c r="VUG2033" s="105"/>
      <c r="VUH2033" s="105"/>
      <c r="VUI2033" s="105"/>
      <c r="VUJ2033" s="105"/>
      <c r="VUK2033" s="105"/>
      <c r="VUL2033" s="105"/>
      <c r="VUM2033" s="105"/>
      <c r="VUN2033" s="105"/>
      <c r="VUO2033" s="105"/>
      <c r="VUP2033" s="105"/>
      <c r="VUQ2033" s="105"/>
      <c r="VUR2033" s="105"/>
      <c r="VUS2033" s="105"/>
      <c r="VUT2033" s="105"/>
      <c r="VUU2033" s="105"/>
      <c r="VUV2033" s="105"/>
      <c r="VUW2033" s="105"/>
      <c r="VUX2033" s="105"/>
      <c r="VUY2033" s="105"/>
      <c r="VUZ2033" s="105"/>
      <c r="VVA2033" s="105"/>
      <c r="VVB2033" s="105"/>
      <c r="VVC2033" s="105"/>
      <c r="VVD2033" s="105"/>
      <c r="VVE2033" s="105"/>
      <c r="VVF2033" s="105"/>
      <c r="VVG2033" s="105"/>
      <c r="VVH2033" s="105"/>
      <c r="VVI2033" s="105"/>
      <c r="VVJ2033" s="105"/>
      <c r="VVK2033" s="105"/>
      <c r="VVL2033" s="105"/>
      <c r="VVM2033" s="105"/>
      <c r="VVN2033" s="105"/>
      <c r="VVO2033" s="105"/>
      <c r="VVP2033" s="105"/>
      <c r="VVQ2033" s="105"/>
      <c r="VVR2033" s="105"/>
      <c r="VVS2033" s="105"/>
      <c r="VVT2033" s="105"/>
      <c r="VVU2033" s="105"/>
      <c r="VVV2033" s="105"/>
      <c r="VVW2033" s="105"/>
      <c r="VVX2033" s="105"/>
      <c r="VVY2033" s="105"/>
      <c r="VVZ2033" s="105"/>
      <c r="VWA2033" s="105"/>
      <c r="VWB2033" s="105"/>
      <c r="VWC2033" s="105"/>
      <c r="VWD2033" s="105"/>
      <c r="VWE2033" s="105"/>
      <c r="VWF2033" s="105"/>
      <c r="VWG2033" s="105"/>
      <c r="VWH2033" s="105"/>
      <c r="VWI2033" s="105"/>
      <c r="VWJ2033" s="105"/>
      <c r="VWK2033" s="105"/>
      <c r="VWL2033" s="105"/>
      <c r="VWM2033" s="105"/>
      <c r="VWN2033" s="105"/>
      <c r="VWO2033" s="105"/>
      <c r="VWP2033" s="105"/>
      <c r="VWQ2033" s="105"/>
      <c r="VWR2033" s="105"/>
      <c r="VWS2033" s="105"/>
      <c r="VWT2033" s="105"/>
      <c r="VWU2033" s="105"/>
      <c r="VWV2033" s="105"/>
      <c r="VWW2033" s="105"/>
      <c r="VWX2033" s="105"/>
      <c r="VWY2033" s="105"/>
      <c r="VWZ2033" s="105"/>
      <c r="VXA2033" s="105"/>
      <c r="VXB2033" s="105"/>
      <c r="VXC2033" s="105"/>
      <c r="VXD2033" s="105"/>
      <c r="VXE2033" s="105"/>
      <c r="VXF2033" s="105"/>
      <c r="VXG2033" s="105"/>
      <c r="VXH2033" s="105"/>
      <c r="VXI2033" s="105"/>
      <c r="VXJ2033" s="105"/>
      <c r="VXK2033" s="105"/>
      <c r="VXL2033" s="105"/>
      <c r="VXM2033" s="105"/>
      <c r="VXN2033" s="105"/>
      <c r="VXO2033" s="105"/>
      <c r="VXP2033" s="105"/>
      <c r="VXQ2033" s="105"/>
      <c r="VXR2033" s="105"/>
      <c r="VXS2033" s="105"/>
      <c r="VXT2033" s="105"/>
      <c r="VXU2033" s="105"/>
      <c r="VXV2033" s="105"/>
      <c r="VXW2033" s="105"/>
      <c r="VXX2033" s="105"/>
      <c r="VXY2033" s="105"/>
      <c r="VXZ2033" s="105"/>
      <c r="VYA2033" s="105"/>
      <c r="VYB2033" s="105"/>
      <c r="VYC2033" s="105"/>
      <c r="VYD2033" s="105"/>
      <c r="VYE2033" s="105"/>
      <c r="VYF2033" s="105"/>
      <c r="VYG2033" s="105"/>
      <c r="VYH2033" s="105"/>
      <c r="VYI2033" s="105"/>
      <c r="VYJ2033" s="105"/>
      <c r="VYK2033" s="105"/>
      <c r="VYL2033" s="105"/>
      <c r="VYM2033" s="105"/>
      <c r="VYN2033" s="105"/>
      <c r="VYO2033" s="105"/>
      <c r="VYP2033" s="105"/>
      <c r="VYQ2033" s="105"/>
      <c r="VYR2033" s="105"/>
      <c r="VYS2033" s="105"/>
      <c r="VYT2033" s="105"/>
      <c r="VYU2033" s="105"/>
      <c r="VYV2033" s="105"/>
      <c r="VYW2033" s="105"/>
      <c r="VYX2033" s="105"/>
      <c r="VYY2033" s="105"/>
      <c r="VYZ2033" s="105"/>
      <c r="VZA2033" s="105"/>
      <c r="VZB2033" s="105"/>
      <c r="VZC2033" s="105"/>
      <c r="VZD2033" s="105"/>
      <c r="VZE2033" s="105"/>
      <c r="VZF2033" s="105"/>
      <c r="VZG2033" s="105"/>
      <c r="VZH2033" s="105"/>
      <c r="VZI2033" s="105"/>
      <c r="VZJ2033" s="105"/>
      <c r="VZK2033" s="105"/>
      <c r="VZL2033" s="105"/>
      <c r="VZM2033" s="105"/>
      <c r="VZN2033" s="105"/>
      <c r="VZO2033" s="105"/>
      <c r="VZP2033" s="105"/>
      <c r="VZQ2033" s="105"/>
      <c r="VZR2033" s="105"/>
      <c r="VZS2033" s="105"/>
      <c r="VZT2033" s="105"/>
      <c r="VZU2033" s="105"/>
      <c r="VZV2033" s="105"/>
      <c r="VZW2033" s="105"/>
      <c r="VZX2033" s="105"/>
      <c r="VZY2033" s="105"/>
      <c r="VZZ2033" s="105"/>
      <c r="WAA2033" s="105"/>
      <c r="WAB2033" s="105"/>
      <c r="WAC2033" s="105"/>
      <c r="WAD2033" s="105"/>
      <c r="WAE2033" s="105"/>
      <c r="WAF2033" s="105"/>
      <c r="WAG2033" s="105"/>
      <c r="WAH2033" s="105"/>
      <c r="WAI2033" s="105"/>
      <c r="WAJ2033" s="105"/>
      <c r="WAK2033" s="105"/>
      <c r="WAL2033" s="105"/>
      <c r="WAM2033" s="105"/>
      <c r="WAN2033" s="105"/>
      <c r="WAO2033" s="105"/>
      <c r="WAP2033" s="105"/>
      <c r="WAQ2033" s="105"/>
      <c r="WAR2033" s="105"/>
      <c r="WAS2033" s="105"/>
      <c r="WAT2033" s="105"/>
      <c r="WAU2033" s="105"/>
      <c r="WAV2033" s="105"/>
      <c r="WAW2033" s="105"/>
      <c r="WAX2033" s="105"/>
      <c r="WAY2033" s="105"/>
      <c r="WAZ2033" s="105"/>
      <c r="WBA2033" s="105"/>
      <c r="WBB2033" s="105"/>
      <c r="WBC2033" s="105"/>
      <c r="WBD2033" s="105"/>
      <c r="WBE2033" s="105"/>
      <c r="WBF2033" s="105"/>
      <c r="WBG2033" s="105"/>
      <c r="WBH2033" s="105"/>
      <c r="WBI2033" s="105"/>
      <c r="WBJ2033" s="105"/>
      <c r="WBK2033" s="105"/>
      <c r="WBL2033" s="105"/>
      <c r="WBM2033" s="105"/>
      <c r="WBN2033" s="105"/>
      <c r="WBO2033" s="105"/>
      <c r="WBP2033" s="105"/>
      <c r="WBQ2033" s="105"/>
      <c r="WBR2033" s="105"/>
      <c r="WBS2033" s="105"/>
      <c r="WBT2033" s="105"/>
      <c r="WBU2033" s="105"/>
      <c r="WBV2033" s="105"/>
      <c r="WBW2033" s="105"/>
      <c r="WBX2033" s="105"/>
      <c r="WBY2033" s="105"/>
      <c r="WBZ2033" s="105"/>
      <c r="WCA2033" s="105"/>
      <c r="WCB2033" s="105"/>
      <c r="WCC2033" s="105"/>
      <c r="WCD2033" s="105"/>
      <c r="WCE2033" s="105"/>
      <c r="WCF2033" s="105"/>
      <c r="WCG2033" s="105"/>
      <c r="WCH2033" s="105"/>
      <c r="WCI2033" s="105"/>
      <c r="WCJ2033" s="105"/>
      <c r="WCK2033" s="105"/>
      <c r="WCL2033" s="105"/>
      <c r="WCM2033" s="105"/>
      <c r="WCN2033" s="105"/>
      <c r="WCO2033" s="105"/>
      <c r="WCP2033" s="105"/>
      <c r="WCQ2033" s="105"/>
      <c r="WCR2033" s="105"/>
      <c r="WCS2033" s="105"/>
      <c r="WCT2033" s="105"/>
      <c r="WCU2033" s="105"/>
      <c r="WCV2033" s="105"/>
      <c r="WCW2033" s="105"/>
      <c r="WCX2033" s="105"/>
      <c r="WCY2033" s="105"/>
      <c r="WCZ2033" s="105"/>
      <c r="WDA2033" s="105"/>
      <c r="WDB2033" s="105"/>
      <c r="WDC2033" s="105"/>
      <c r="WDD2033" s="105"/>
      <c r="WDE2033" s="105"/>
      <c r="WDF2033" s="105"/>
      <c r="WDG2033" s="105"/>
      <c r="WDH2033" s="105"/>
      <c r="WDI2033" s="105"/>
      <c r="WDJ2033" s="105"/>
      <c r="WDK2033" s="105"/>
      <c r="WDL2033" s="105"/>
      <c r="WDM2033" s="105"/>
      <c r="WDN2033" s="105"/>
      <c r="WDO2033" s="105"/>
      <c r="WDP2033" s="105"/>
      <c r="WDQ2033" s="105"/>
      <c r="WDR2033" s="105"/>
      <c r="WDS2033" s="105"/>
      <c r="WDT2033" s="105"/>
      <c r="WDU2033" s="105"/>
      <c r="WDV2033" s="105"/>
      <c r="WDW2033" s="105"/>
      <c r="WDX2033" s="105"/>
      <c r="WDY2033" s="105"/>
      <c r="WDZ2033" s="105"/>
      <c r="WEA2033" s="105"/>
      <c r="WEB2033" s="105"/>
      <c r="WEC2033" s="105"/>
      <c r="WED2033" s="105"/>
      <c r="WEE2033" s="105"/>
      <c r="WEF2033" s="105"/>
      <c r="WEG2033" s="105"/>
      <c r="WEH2033" s="105"/>
      <c r="WEI2033" s="105"/>
      <c r="WEJ2033" s="105"/>
      <c r="WEK2033" s="105"/>
      <c r="WEL2033" s="105"/>
      <c r="WEM2033" s="105"/>
      <c r="WEN2033" s="105"/>
      <c r="WEO2033" s="105"/>
      <c r="WEP2033" s="105"/>
      <c r="WEQ2033" s="105"/>
      <c r="WER2033" s="105"/>
      <c r="WES2033" s="105"/>
      <c r="WET2033" s="105"/>
      <c r="WEU2033" s="105"/>
      <c r="WEV2033" s="105"/>
      <c r="WEW2033" s="105"/>
      <c r="WEX2033" s="105"/>
      <c r="WEY2033" s="105"/>
      <c r="WEZ2033" s="105"/>
      <c r="WFA2033" s="105"/>
      <c r="WFB2033" s="105"/>
      <c r="WFC2033" s="105"/>
      <c r="WFD2033" s="105"/>
      <c r="WFE2033" s="105"/>
      <c r="WFF2033" s="105"/>
      <c r="WFG2033" s="105"/>
      <c r="WFH2033" s="105"/>
      <c r="WFI2033" s="105"/>
      <c r="WFJ2033" s="105"/>
      <c r="WFK2033" s="105"/>
      <c r="WFL2033" s="105"/>
      <c r="WFM2033" s="105"/>
      <c r="WFN2033" s="105"/>
      <c r="WFO2033" s="105"/>
      <c r="WFP2033" s="105"/>
      <c r="WFQ2033" s="105"/>
      <c r="WFR2033" s="105"/>
      <c r="WFS2033" s="105"/>
      <c r="WFT2033" s="105"/>
      <c r="WFU2033" s="105"/>
      <c r="WFV2033" s="105"/>
      <c r="WFW2033" s="105"/>
      <c r="WFX2033" s="105"/>
      <c r="WFY2033" s="105"/>
      <c r="WFZ2033" s="105"/>
      <c r="WGA2033" s="105"/>
      <c r="WGB2033" s="105"/>
      <c r="WGC2033" s="105"/>
      <c r="WGD2033" s="105"/>
      <c r="WGE2033" s="105"/>
      <c r="WGF2033" s="105"/>
      <c r="WGG2033" s="105"/>
      <c r="WGH2033" s="105"/>
      <c r="WGI2033" s="105"/>
      <c r="WGJ2033" s="105"/>
      <c r="WGK2033" s="105"/>
      <c r="WGL2033" s="105"/>
      <c r="WGM2033" s="105"/>
      <c r="WGN2033" s="105"/>
      <c r="WGO2033" s="105"/>
      <c r="WGP2033" s="105"/>
      <c r="WGQ2033" s="105"/>
      <c r="WGR2033" s="105"/>
      <c r="WGS2033" s="105"/>
      <c r="WGT2033" s="105"/>
      <c r="WGU2033" s="105"/>
      <c r="WGV2033" s="105"/>
      <c r="WGW2033" s="105"/>
      <c r="WGX2033" s="105"/>
      <c r="WGY2033" s="105"/>
      <c r="WGZ2033" s="105"/>
      <c r="WHA2033" s="105"/>
      <c r="WHB2033" s="105"/>
      <c r="WHC2033" s="105"/>
      <c r="WHD2033" s="105"/>
      <c r="WHE2033" s="105"/>
      <c r="WHF2033" s="105"/>
      <c r="WHG2033" s="105"/>
      <c r="WHH2033" s="105"/>
      <c r="WHI2033" s="105"/>
      <c r="WHJ2033" s="105"/>
      <c r="WHK2033" s="105"/>
      <c r="WHL2033" s="105"/>
      <c r="WHM2033" s="105"/>
      <c r="WHN2033" s="105"/>
      <c r="WHO2033" s="105"/>
      <c r="WHP2033" s="105"/>
      <c r="WHQ2033" s="105"/>
      <c r="WHR2033" s="105"/>
      <c r="WHS2033" s="105"/>
      <c r="WHT2033" s="105"/>
      <c r="WHU2033" s="105"/>
      <c r="WHV2033" s="105"/>
      <c r="WHW2033" s="105"/>
      <c r="WHX2033" s="105"/>
      <c r="WHY2033" s="105"/>
      <c r="WHZ2033" s="105"/>
      <c r="WIA2033" s="105"/>
      <c r="WIB2033" s="105"/>
      <c r="WIC2033" s="105"/>
      <c r="WID2033" s="105"/>
      <c r="WIE2033" s="105"/>
      <c r="WIF2033" s="105"/>
      <c r="WIG2033" s="105"/>
      <c r="WIH2033" s="105"/>
      <c r="WII2033" s="105"/>
      <c r="WIJ2033" s="105"/>
      <c r="WIK2033" s="105"/>
      <c r="WIL2033" s="105"/>
      <c r="WIM2033" s="105"/>
      <c r="WIN2033" s="105"/>
      <c r="WIO2033" s="105"/>
      <c r="WIP2033" s="105"/>
      <c r="WIQ2033" s="105"/>
      <c r="WIR2033" s="105"/>
      <c r="WIS2033" s="105"/>
      <c r="WIT2033" s="105"/>
      <c r="WIU2033" s="105"/>
      <c r="WIV2033" s="105"/>
      <c r="WIW2033" s="105"/>
      <c r="WIX2033" s="105"/>
      <c r="WIY2033" s="105"/>
      <c r="WIZ2033" s="105"/>
      <c r="WJA2033" s="105"/>
      <c r="WJB2033" s="105"/>
      <c r="WJC2033" s="105"/>
      <c r="WJD2033" s="105"/>
      <c r="WJE2033" s="105"/>
      <c r="WJF2033" s="105"/>
      <c r="WJG2033" s="105"/>
      <c r="WJH2033" s="105"/>
      <c r="WJI2033" s="105"/>
      <c r="WJJ2033" s="105"/>
      <c r="WJK2033" s="105"/>
      <c r="WJL2033" s="105"/>
      <c r="WJM2033" s="105"/>
      <c r="WJN2033" s="105"/>
      <c r="WJO2033" s="105"/>
      <c r="WJP2033" s="105"/>
      <c r="WJQ2033" s="105"/>
      <c r="WJR2033" s="105"/>
      <c r="WJS2033" s="105"/>
      <c r="WJT2033" s="105"/>
      <c r="WJU2033" s="105"/>
      <c r="WJV2033" s="105"/>
      <c r="WJW2033" s="105"/>
      <c r="WJX2033" s="105"/>
      <c r="WJY2033" s="105"/>
      <c r="WJZ2033" s="105"/>
      <c r="WKA2033" s="105"/>
      <c r="WKB2033" s="105"/>
      <c r="WKC2033" s="105"/>
      <c r="WKD2033" s="105"/>
      <c r="WKE2033" s="105"/>
      <c r="WKF2033" s="105"/>
      <c r="WKG2033" s="105"/>
      <c r="WKH2033" s="105"/>
      <c r="WKI2033" s="105"/>
      <c r="WKJ2033" s="105"/>
      <c r="WKK2033" s="105"/>
      <c r="WKL2033" s="105"/>
      <c r="WKM2033" s="105"/>
      <c r="WKN2033" s="105"/>
      <c r="WKO2033" s="105"/>
      <c r="WKP2033" s="105"/>
      <c r="WKQ2033" s="105"/>
      <c r="WKR2033" s="105"/>
      <c r="WKS2033" s="105"/>
      <c r="WKT2033" s="105"/>
      <c r="WKU2033" s="105"/>
      <c r="WKV2033" s="105"/>
      <c r="WKW2033" s="105"/>
      <c r="WKX2033" s="105"/>
      <c r="WKY2033" s="105"/>
      <c r="WKZ2033" s="105"/>
      <c r="WLA2033" s="105"/>
      <c r="WLB2033" s="105"/>
      <c r="WLC2033" s="105"/>
      <c r="WLD2033" s="105"/>
      <c r="WLE2033" s="105"/>
      <c r="WLF2033" s="105"/>
      <c r="WLG2033" s="105"/>
      <c r="WLH2033" s="105"/>
      <c r="WLI2033" s="105"/>
      <c r="WLJ2033" s="105"/>
      <c r="WLK2033" s="105"/>
      <c r="WLL2033" s="105"/>
      <c r="WLM2033" s="105"/>
      <c r="WLN2033" s="105"/>
      <c r="WLO2033" s="105"/>
      <c r="WLP2033" s="105"/>
      <c r="WLQ2033" s="105"/>
      <c r="WLR2033" s="105"/>
      <c r="WLS2033" s="105"/>
      <c r="WLT2033" s="105"/>
      <c r="WLU2033" s="105"/>
      <c r="WLV2033" s="105"/>
      <c r="WLW2033" s="105"/>
      <c r="WLX2033" s="105"/>
      <c r="WLY2033" s="105"/>
      <c r="WLZ2033" s="105"/>
      <c r="WMA2033" s="105"/>
      <c r="WMB2033" s="105"/>
      <c r="WMC2033" s="105"/>
      <c r="WMD2033" s="105"/>
      <c r="WME2033" s="105"/>
      <c r="WMF2033" s="105"/>
      <c r="WMG2033" s="105"/>
      <c r="WMH2033" s="105"/>
      <c r="WMI2033" s="105"/>
      <c r="WMJ2033" s="105"/>
      <c r="WMK2033" s="105"/>
      <c r="WML2033" s="105"/>
      <c r="WMM2033" s="105"/>
      <c r="WMN2033" s="105"/>
      <c r="WMO2033" s="105"/>
      <c r="WMP2033" s="105"/>
      <c r="WMQ2033" s="105"/>
      <c r="WMR2033" s="105"/>
      <c r="WMS2033" s="105"/>
      <c r="WMT2033" s="105"/>
      <c r="WMU2033" s="105"/>
      <c r="WMV2033" s="105"/>
      <c r="WMW2033" s="105"/>
      <c r="WMX2033" s="105"/>
      <c r="WMY2033" s="105"/>
      <c r="WMZ2033" s="105"/>
      <c r="WNA2033" s="105"/>
      <c r="WNB2033" s="105"/>
      <c r="WNC2033" s="105"/>
      <c r="WND2033" s="105"/>
      <c r="WNE2033" s="105"/>
      <c r="WNF2033" s="105"/>
      <c r="WNG2033" s="105"/>
      <c r="WNH2033" s="105"/>
      <c r="WNI2033" s="105"/>
      <c r="WNJ2033" s="105"/>
      <c r="WNK2033" s="105"/>
      <c r="WNL2033" s="105"/>
      <c r="WNM2033" s="105"/>
      <c r="WNN2033" s="105"/>
      <c r="WNO2033" s="105"/>
      <c r="WNP2033" s="105"/>
      <c r="WNQ2033" s="105"/>
      <c r="WNR2033" s="105"/>
      <c r="WNS2033" s="105"/>
      <c r="WNT2033" s="105"/>
      <c r="WNU2033" s="105"/>
      <c r="WNV2033" s="105"/>
      <c r="WNW2033" s="105"/>
      <c r="WNX2033" s="105"/>
      <c r="WNY2033" s="105"/>
      <c r="WNZ2033" s="105"/>
      <c r="WOA2033" s="105"/>
      <c r="WOB2033" s="105"/>
      <c r="WOC2033" s="105"/>
      <c r="WOD2033" s="105"/>
      <c r="WOE2033" s="105"/>
      <c r="WOF2033" s="105"/>
      <c r="WOG2033" s="105"/>
      <c r="WOH2033" s="105"/>
      <c r="WOI2033" s="105"/>
      <c r="WOJ2033" s="105"/>
      <c r="WOK2033" s="105"/>
      <c r="WOL2033" s="105"/>
      <c r="WOM2033" s="105"/>
      <c r="WON2033" s="105"/>
      <c r="WOO2033" s="105"/>
      <c r="WOP2033" s="105"/>
      <c r="WOQ2033" s="105"/>
      <c r="WOR2033" s="105"/>
      <c r="WOS2033" s="105"/>
      <c r="WOT2033" s="105"/>
      <c r="WOU2033" s="105"/>
      <c r="WOV2033" s="105"/>
      <c r="WOW2033" s="105"/>
      <c r="WOX2033" s="105"/>
      <c r="WOY2033" s="105"/>
      <c r="WOZ2033" s="105"/>
      <c r="WPA2033" s="105"/>
      <c r="WPB2033" s="105"/>
      <c r="WPC2033" s="105"/>
      <c r="WPD2033" s="105"/>
      <c r="WPE2033" s="105"/>
      <c r="WPF2033" s="105"/>
      <c r="WPG2033" s="105"/>
      <c r="WPH2033" s="105"/>
      <c r="WPI2033" s="105"/>
      <c r="WPJ2033" s="105"/>
      <c r="WPK2033" s="105"/>
      <c r="WPL2033" s="105"/>
      <c r="WPM2033" s="105"/>
      <c r="WPN2033" s="105"/>
      <c r="WPO2033" s="105"/>
      <c r="WPP2033" s="105"/>
      <c r="WPQ2033" s="105"/>
      <c r="WPR2033" s="105"/>
      <c r="WPS2033" s="105"/>
      <c r="WPT2033" s="105"/>
      <c r="WPU2033" s="105"/>
      <c r="WPV2033" s="105"/>
      <c r="WPW2033" s="105"/>
      <c r="WPX2033" s="105"/>
      <c r="WPY2033" s="105"/>
      <c r="WPZ2033" s="105"/>
      <c r="WQA2033" s="105"/>
      <c r="WQB2033" s="105"/>
      <c r="WQC2033" s="105"/>
      <c r="WQD2033" s="105"/>
      <c r="WQE2033" s="105"/>
      <c r="WQF2033" s="105"/>
      <c r="WQG2033" s="105"/>
      <c r="WQH2033" s="105"/>
      <c r="WQI2033" s="105"/>
      <c r="WQJ2033" s="105"/>
      <c r="WQK2033" s="105"/>
      <c r="WQL2033" s="105"/>
      <c r="WQM2033" s="105"/>
      <c r="WQN2033" s="105"/>
      <c r="WQO2033" s="105"/>
      <c r="WQP2033" s="105"/>
      <c r="WQQ2033" s="105"/>
      <c r="WQR2033" s="105"/>
      <c r="WQS2033" s="105"/>
      <c r="WQT2033" s="105"/>
      <c r="WQU2033" s="105"/>
      <c r="WQV2033" s="105"/>
      <c r="WQW2033" s="105"/>
      <c r="WQX2033" s="105"/>
      <c r="WQY2033" s="105"/>
      <c r="WQZ2033" s="105"/>
      <c r="WRA2033" s="105"/>
      <c r="WRB2033" s="105"/>
      <c r="WRC2033" s="105"/>
      <c r="WRD2033" s="105"/>
      <c r="WRE2033" s="105"/>
      <c r="WRF2033" s="105"/>
      <c r="WRG2033" s="105"/>
      <c r="WRH2033" s="105"/>
      <c r="WRI2033" s="105"/>
      <c r="WRJ2033" s="105"/>
      <c r="WRK2033" s="105"/>
      <c r="WRL2033" s="105"/>
      <c r="WRM2033" s="105"/>
      <c r="WRN2033" s="105"/>
      <c r="WRO2033" s="105"/>
      <c r="WRP2033" s="105"/>
      <c r="WRQ2033" s="105"/>
      <c r="WRR2033" s="105"/>
      <c r="WRS2033" s="105"/>
      <c r="WRT2033" s="105"/>
      <c r="WRU2033" s="105"/>
      <c r="WRV2033" s="105"/>
      <c r="WRW2033" s="105"/>
      <c r="WRX2033" s="105"/>
      <c r="WRY2033" s="105"/>
      <c r="WRZ2033" s="105"/>
      <c r="WSA2033" s="105"/>
      <c r="WSB2033" s="105"/>
      <c r="WSC2033" s="105"/>
      <c r="WSD2033" s="105"/>
      <c r="WSE2033" s="105"/>
      <c r="WSF2033" s="105"/>
      <c r="WSG2033" s="105"/>
      <c r="WSH2033" s="105"/>
      <c r="WSI2033" s="105"/>
      <c r="WSJ2033" s="105"/>
      <c r="WSK2033" s="105"/>
      <c r="WSL2033" s="105"/>
      <c r="WSM2033" s="105"/>
      <c r="WSN2033" s="105"/>
      <c r="WSO2033" s="105"/>
      <c r="WSP2033" s="105"/>
      <c r="WSQ2033" s="105"/>
      <c r="WSR2033" s="105"/>
      <c r="WSS2033" s="105"/>
      <c r="WST2033" s="105"/>
      <c r="WSU2033" s="105"/>
      <c r="WSV2033" s="105"/>
      <c r="WSW2033" s="105"/>
      <c r="WSX2033" s="105"/>
      <c r="WSY2033" s="105"/>
      <c r="WSZ2033" s="105"/>
      <c r="WTA2033" s="105"/>
      <c r="WTB2033" s="105"/>
      <c r="WTC2033" s="105"/>
      <c r="WTD2033" s="105"/>
      <c r="WTE2033" s="105"/>
      <c r="WTF2033" s="105"/>
      <c r="WTG2033" s="105"/>
      <c r="WTH2033" s="105"/>
      <c r="WTI2033" s="105"/>
      <c r="WTJ2033" s="105"/>
      <c r="WTK2033" s="105"/>
      <c r="WTL2033" s="105"/>
      <c r="WTM2033" s="105"/>
      <c r="WTN2033" s="105"/>
      <c r="WTO2033" s="105"/>
      <c r="WTP2033" s="105"/>
      <c r="WTQ2033" s="105"/>
      <c r="WTR2033" s="105"/>
      <c r="WTS2033" s="105"/>
      <c r="WTT2033" s="105"/>
      <c r="WTU2033" s="105"/>
      <c r="WTV2033" s="105"/>
      <c r="WTW2033" s="105"/>
      <c r="WTX2033" s="105"/>
      <c r="WTY2033" s="105"/>
      <c r="WTZ2033" s="105"/>
      <c r="WUA2033" s="105"/>
      <c r="WUB2033" s="105"/>
      <c r="WUC2033" s="105"/>
      <c r="WUD2033" s="105"/>
      <c r="WUE2033" s="105"/>
      <c r="WUF2033" s="105"/>
      <c r="WUG2033" s="105"/>
      <c r="WUH2033" s="105"/>
      <c r="WUI2033" s="105"/>
      <c r="WUJ2033" s="105"/>
      <c r="WUK2033" s="105"/>
      <c r="WUL2033" s="105"/>
      <c r="WUM2033" s="105"/>
      <c r="WUN2033" s="105"/>
      <c r="WUO2033" s="105"/>
      <c r="WUP2033" s="105"/>
      <c r="WUQ2033" s="105"/>
      <c r="WUR2033" s="105"/>
      <c r="WUS2033" s="105"/>
      <c r="WUT2033" s="105"/>
      <c r="WUU2033" s="105"/>
      <c r="WUV2033" s="105"/>
      <c r="WUW2033" s="105"/>
      <c r="WUX2033" s="105"/>
      <c r="WUY2033" s="105"/>
      <c r="WUZ2033" s="105"/>
      <c r="WVA2033" s="105"/>
      <c r="WVB2033" s="105"/>
      <c r="WVC2033" s="105"/>
      <c r="WVD2033" s="105"/>
      <c r="WVE2033" s="105"/>
      <c r="WVF2033" s="105"/>
      <c r="WVG2033" s="105"/>
      <c r="WVH2033" s="105"/>
      <c r="WVI2033" s="105"/>
      <c r="WVJ2033" s="105"/>
      <c r="WVK2033" s="105"/>
      <c r="WVL2033" s="105"/>
      <c r="WVM2033" s="105"/>
      <c r="WVN2033" s="105"/>
      <c r="WVO2033" s="105"/>
      <c r="WVP2033" s="105"/>
      <c r="WVQ2033" s="105"/>
      <c r="WVR2033" s="105"/>
      <c r="WVS2033" s="105"/>
      <c r="WVT2033" s="105"/>
      <c r="WVU2033" s="105"/>
      <c r="WVV2033" s="105"/>
      <c r="WVW2033" s="105"/>
      <c r="WVX2033" s="105"/>
      <c r="WVY2033" s="105"/>
      <c r="WVZ2033" s="105"/>
      <c r="WWA2033" s="105"/>
      <c r="WWB2033" s="105"/>
      <c r="WWC2033" s="105"/>
      <c r="WWD2033" s="105"/>
      <c r="WWE2033" s="105"/>
      <c r="WWF2033" s="105"/>
      <c r="WWG2033" s="105"/>
      <c r="WWH2033" s="105"/>
      <c r="WWI2033" s="105"/>
      <c r="WWJ2033" s="105"/>
      <c r="WWK2033" s="105"/>
      <c r="WWL2033" s="105"/>
      <c r="WWM2033" s="105"/>
      <c r="WWN2033" s="105"/>
      <c r="WWO2033" s="105"/>
      <c r="WWP2033" s="105"/>
      <c r="WWQ2033" s="105"/>
      <c r="WWR2033" s="105"/>
      <c r="WWS2033" s="105"/>
      <c r="WWT2033" s="105"/>
      <c r="WWU2033" s="105"/>
      <c r="WWV2033" s="105"/>
      <c r="WWW2033" s="105"/>
      <c r="WWX2033" s="105"/>
      <c r="WWY2033" s="105"/>
      <c r="WWZ2033" s="105"/>
      <c r="WXA2033" s="105"/>
      <c r="WXB2033" s="105"/>
      <c r="WXC2033" s="105"/>
      <c r="WXD2033" s="105"/>
      <c r="WXE2033" s="105"/>
      <c r="WXF2033" s="105"/>
      <c r="WXG2033" s="105"/>
      <c r="WXH2033" s="105"/>
      <c r="WXI2033" s="105"/>
      <c r="WXJ2033" s="105"/>
      <c r="WXK2033" s="105"/>
      <c r="WXL2033" s="105"/>
      <c r="WXM2033" s="105"/>
      <c r="WXN2033" s="105"/>
      <c r="WXO2033" s="105"/>
      <c r="WXP2033" s="105"/>
      <c r="WXQ2033" s="105"/>
      <c r="WXR2033" s="105"/>
      <c r="WXS2033" s="105"/>
      <c r="WXT2033" s="105"/>
      <c r="WXU2033" s="105"/>
      <c r="WXV2033" s="105"/>
      <c r="WXW2033" s="105"/>
      <c r="WXX2033" s="105"/>
      <c r="WXY2033" s="105"/>
      <c r="WXZ2033" s="105"/>
      <c r="WYA2033" s="105"/>
      <c r="WYB2033" s="105"/>
      <c r="WYC2033" s="105"/>
      <c r="WYD2033" s="105"/>
      <c r="WYE2033" s="105"/>
      <c r="WYF2033" s="105"/>
      <c r="WYG2033" s="105"/>
      <c r="WYH2033" s="105"/>
      <c r="WYI2033" s="105"/>
      <c r="WYJ2033" s="105"/>
      <c r="WYK2033" s="105"/>
      <c r="WYL2033" s="105"/>
      <c r="WYM2033" s="105"/>
      <c r="WYN2033" s="105"/>
      <c r="WYO2033" s="105"/>
      <c r="WYP2033" s="105"/>
      <c r="WYQ2033" s="105"/>
      <c r="WYR2033" s="105"/>
      <c r="WYS2033" s="105"/>
      <c r="WYT2033" s="105"/>
      <c r="WYU2033" s="105"/>
      <c r="WYV2033" s="105"/>
      <c r="WYW2033" s="105"/>
      <c r="WYX2033" s="105"/>
      <c r="WYY2033" s="105"/>
      <c r="WYZ2033" s="105"/>
      <c r="WZA2033" s="105"/>
      <c r="WZB2033" s="105"/>
      <c r="WZC2033" s="105"/>
      <c r="WZD2033" s="105"/>
      <c r="WZE2033" s="105"/>
      <c r="WZF2033" s="105"/>
      <c r="WZG2033" s="105"/>
      <c r="WZH2033" s="105"/>
      <c r="WZI2033" s="105"/>
      <c r="WZJ2033" s="105"/>
      <c r="WZK2033" s="105"/>
      <c r="WZL2033" s="105"/>
      <c r="WZM2033" s="105"/>
      <c r="WZN2033" s="105"/>
      <c r="WZO2033" s="105"/>
      <c r="WZP2033" s="105"/>
      <c r="WZQ2033" s="105"/>
      <c r="WZR2033" s="105"/>
      <c r="WZS2033" s="105"/>
      <c r="WZT2033" s="105"/>
      <c r="WZU2033" s="105"/>
      <c r="WZV2033" s="105"/>
      <c r="WZW2033" s="105"/>
      <c r="WZX2033" s="105"/>
      <c r="WZY2033" s="105"/>
      <c r="WZZ2033" s="105"/>
      <c r="XAA2033" s="105"/>
      <c r="XAB2033" s="105"/>
      <c r="XAC2033" s="105"/>
      <c r="XAD2033" s="105"/>
      <c r="XAE2033" s="105"/>
      <c r="XAF2033" s="105"/>
      <c r="XAG2033" s="105"/>
      <c r="XAH2033" s="105"/>
      <c r="XAI2033" s="105"/>
      <c r="XAJ2033" s="105"/>
      <c r="XAK2033" s="105"/>
      <c r="XAL2033" s="105"/>
      <c r="XAM2033" s="105"/>
      <c r="XAN2033" s="105"/>
      <c r="XAO2033" s="105"/>
      <c r="XAP2033" s="105"/>
      <c r="XAQ2033" s="105"/>
      <c r="XAR2033" s="105"/>
      <c r="XAS2033" s="105"/>
      <c r="XAT2033" s="105"/>
      <c r="XAU2033" s="105"/>
      <c r="XAV2033" s="105"/>
      <c r="XAW2033" s="105"/>
      <c r="XAX2033" s="105"/>
      <c r="XAY2033" s="105"/>
      <c r="XAZ2033" s="105"/>
      <c r="XBA2033" s="105"/>
      <c r="XBB2033" s="105"/>
      <c r="XBC2033" s="105"/>
      <c r="XBD2033" s="105"/>
      <c r="XBE2033" s="105"/>
      <c r="XBF2033" s="105"/>
      <c r="XBG2033" s="105"/>
      <c r="XBH2033" s="105"/>
      <c r="XBI2033" s="105"/>
      <c r="XBJ2033" s="105"/>
      <c r="XBK2033" s="105"/>
      <c r="XBL2033" s="105"/>
      <c r="XBM2033" s="105"/>
      <c r="XBN2033" s="105"/>
      <c r="XBO2033" s="105"/>
      <c r="XBP2033" s="105"/>
      <c r="XBQ2033" s="105"/>
      <c r="XBR2033" s="105"/>
      <c r="XBS2033" s="105"/>
      <c r="XBT2033" s="105"/>
      <c r="XBU2033" s="105"/>
      <c r="XBV2033" s="105"/>
      <c r="XBW2033" s="105"/>
      <c r="XBX2033" s="105"/>
      <c r="XBY2033" s="105"/>
      <c r="XBZ2033" s="105"/>
      <c r="XCA2033" s="108"/>
      <c r="XCB2033" s="103"/>
    </row>
    <row r="2034" spans="1:16304" s="60" customFormat="1" ht="31.5" x14ac:dyDescent="0.2">
      <c r="A2034" s="140" t="s">
        <v>771</v>
      </c>
      <c r="B2034" s="2">
        <v>921</v>
      </c>
      <c r="C2034" s="15" t="s">
        <v>79</v>
      </c>
      <c r="D2034" s="15" t="s">
        <v>53</v>
      </c>
      <c r="E2034" s="24" t="s">
        <v>517</v>
      </c>
      <c r="F2034" s="33"/>
      <c r="G2034" s="71">
        <f t="shared" ref="G2034:H2034" si="548">G2035</f>
        <v>10000</v>
      </c>
      <c r="H2034" s="82">
        <f t="shared" si="548"/>
        <v>10000</v>
      </c>
      <c r="I2034" s="228"/>
      <c r="J2034" s="228"/>
      <c r="K2034" s="228"/>
      <c r="L2034" s="228"/>
      <c r="M2034" s="228"/>
      <c r="N2034" s="228"/>
      <c r="O2034" s="228"/>
      <c r="P2034" s="228"/>
      <c r="Q2034" s="228"/>
      <c r="R2034" s="228"/>
      <c r="S2034" s="228"/>
      <c r="T2034" s="228"/>
      <c r="U2034" s="228"/>
      <c r="V2034" s="228"/>
      <c r="W2034" s="228"/>
      <c r="X2034" s="228"/>
      <c r="Y2034" s="228"/>
      <c r="Z2034" s="228"/>
      <c r="AA2034" s="228"/>
      <c r="AB2034" s="228"/>
      <c r="AC2034" s="228"/>
      <c r="AD2034" s="228"/>
      <c r="AE2034" s="228"/>
      <c r="AF2034" s="228"/>
      <c r="AG2034" s="228"/>
      <c r="AH2034" s="228"/>
      <c r="AI2034" s="228"/>
      <c r="AJ2034" s="228"/>
      <c r="AK2034" s="228"/>
      <c r="AL2034" s="228"/>
      <c r="AM2034" s="228"/>
      <c r="AN2034" s="228"/>
      <c r="AO2034" s="228"/>
      <c r="AP2034" s="228"/>
      <c r="AQ2034" s="228"/>
      <c r="AR2034" s="228"/>
      <c r="AS2034" s="228"/>
      <c r="AT2034" s="228"/>
    </row>
    <row r="2035" spans="1:16304" s="60" customFormat="1" x14ac:dyDescent="0.2">
      <c r="A2035" s="136" t="s">
        <v>772</v>
      </c>
      <c r="B2035" s="19">
        <v>921</v>
      </c>
      <c r="C2035" s="64" t="s">
        <v>79</v>
      </c>
      <c r="D2035" s="64" t="s">
        <v>53</v>
      </c>
      <c r="E2035" s="25" t="s">
        <v>518</v>
      </c>
      <c r="F2035" s="33"/>
      <c r="G2035" s="91">
        <f t="shared" ref="G2035:H2037" si="549">G2036</f>
        <v>10000</v>
      </c>
      <c r="H2035" s="92">
        <f t="shared" si="549"/>
        <v>10000</v>
      </c>
      <c r="I2035" s="228"/>
      <c r="J2035" s="228"/>
      <c r="K2035" s="228"/>
      <c r="L2035" s="228"/>
      <c r="M2035" s="228"/>
      <c r="N2035" s="228"/>
      <c r="O2035" s="228"/>
      <c r="P2035" s="228"/>
      <c r="Q2035" s="228"/>
      <c r="R2035" s="228"/>
      <c r="S2035" s="228"/>
      <c r="T2035" s="228"/>
      <c r="U2035" s="228"/>
      <c r="V2035" s="228"/>
      <c r="W2035" s="228"/>
      <c r="X2035" s="228"/>
      <c r="Y2035" s="228"/>
      <c r="Z2035" s="228"/>
      <c r="AA2035" s="228"/>
      <c r="AB2035" s="228"/>
      <c r="AC2035" s="228"/>
      <c r="AD2035" s="228"/>
      <c r="AE2035" s="228"/>
      <c r="AF2035" s="228"/>
      <c r="AG2035" s="228"/>
      <c r="AH2035" s="228"/>
      <c r="AI2035" s="228"/>
      <c r="AJ2035" s="228"/>
      <c r="AK2035" s="228"/>
      <c r="AL2035" s="228"/>
      <c r="AM2035" s="228"/>
      <c r="AN2035" s="228"/>
      <c r="AO2035" s="228"/>
      <c r="AP2035" s="228"/>
      <c r="AQ2035" s="228"/>
      <c r="AR2035" s="228"/>
      <c r="AS2035" s="228"/>
      <c r="AT2035" s="228"/>
    </row>
    <row r="2036" spans="1:16304" s="60" customFormat="1" ht="31.5" x14ac:dyDescent="0.2">
      <c r="A2036" s="137" t="s">
        <v>22</v>
      </c>
      <c r="B2036" s="19">
        <v>921</v>
      </c>
      <c r="C2036" s="64" t="s">
        <v>79</v>
      </c>
      <c r="D2036" s="64" t="s">
        <v>53</v>
      </c>
      <c r="E2036" s="27" t="s">
        <v>518</v>
      </c>
      <c r="F2036" s="65">
        <v>200</v>
      </c>
      <c r="G2036" s="93">
        <f t="shared" si="549"/>
        <v>10000</v>
      </c>
      <c r="H2036" s="94">
        <f t="shared" si="549"/>
        <v>10000</v>
      </c>
      <c r="I2036" s="228"/>
      <c r="J2036" s="228"/>
      <c r="K2036" s="228"/>
      <c r="L2036" s="228"/>
      <c r="M2036" s="228"/>
      <c r="N2036" s="228"/>
      <c r="O2036" s="228"/>
      <c r="P2036" s="228"/>
      <c r="Q2036" s="228"/>
      <c r="R2036" s="228"/>
      <c r="S2036" s="228"/>
      <c r="T2036" s="228"/>
      <c r="U2036" s="228"/>
      <c r="V2036" s="228"/>
      <c r="W2036" s="228"/>
      <c r="X2036" s="228"/>
      <c r="Y2036" s="228"/>
      <c r="Z2036" s="228"/>
      <c r="AA2036" s="228"/>
      <c r="AB2036" s="228"/>
      <c r="AC2036" s="228"/>
      <c r="AD2036" s="228"/>
      <c r="AE2036" s="228"/>
      <c r="AF2036" s="228"/>
      <c r="AG2036" s="228"/>
      <c r="AH2036" s="228"/>
      <c r="AI2036" s="228"/>
      <c r="AJ2036" s="228"/>
      <c r="AK2036" s="228"/>
      <c r="AL2036" s="228"/>
      <c r="AM2036" s="228"/>
      <c r="AN2036" s="228"/>
      <c r="AO2036" s="228"/>
      <c r="AP2036" s="228"/>
      <c r="AQ2036" s="228"/>
      <c r="AR2036" s="228"/>
      <c r="AS2036" s="228"/>
      <c r="AT2036" s="228"/>
    </row>
    <row r="2037" spans="1:16304" s="60" customFormat="1" ht="31.5" x14ac:dyDescent="0.2">
      <c r="A2037" s="137" t="s">
        <v>17</v>
      </c>
      <c r="B2037" s="19">
        <v>921</v>
      </c>
      <c r="C2037" s="64" t="s">
        <v>79</v>
      </c>
      <c r="D2037" s="64" t="s">
        <v>53</v>
      </c>
      <c r="E2037" s="27" t="s">
        <v>518</v>
      </c>
      <c r="F2037" s="65">
        <v>240</v>
      </c>
      <c r="G2037" s="93">
        <f t="shared" si="549"/>
        <v>10000</v>
      </c>
      <c r="H2037" s="94">
        <f t="shared" si="549"/>
        <v>10000</v>
      </c>
      <c r="I2037" s="228"/>
      <c r="J2037" s="228"/>
      <c r="K2037" s="228"/>
      <c r="L2037" s="228"/>
      <c r="M2037" s="228"/>
      <c r="N2037" s="228"/>
      <c r="O2037" s="228"/>
      <c r="P2037" s="228"/>
      <c r="Q2037" s="228"/>
      <c r="R2037" s="228"/>
      <c r="S2037" s="228"/>
      <c r="T2037" s="228"/>
      <c r="U2037" s="228"/>
      <c r="V2037" s="228"/>
      <c r="W2037" s="228"/>
      <c r="X2037" s="228"/>
      <c r="Y2037" s="228"/>
      <c r="Z2037" s="228"/>
      <c r="AA2037" s="228"/>
      <c r="AB2037" s="228"/>
      <c r="AC2037" s="228"/>
      <c r="AD2037" s="228"/>
      <c r="AE2037" s="228"/>
      <c r="AF2037" s="228"/>
      <c r="AG2037" s="228"/>
      <c r="AH2037" s="228"/>
      <c r="AI2037" s="228"/>
      <c r="AJ2037" s="228"/>
      <c r="AK2037" s="228"/>
      <c r="AL2037" s="228"/>
      <c r="AM2037" s="228"/>
      <c r="AN2037" s="228"/>
      <c r="AO2037" s="228"/>
      <c r="AP2037" s="228"/>
      <c r="AQ2037" s="228"/>
      <c r="AR2037" s="228"/>
      <c r="AS2037" s="228"/>
      <c r="AT2037" s="228"/>
    </row>
    <row r="2038" spans="1:16304" s="60" customFormat="1" x14ac:dyDescent="0.2">
      <c r="A2038" s="137" t="s">
        <v>826</v>
      </c>
      <c r="B2038" s="19">
        <v>921</v>
      </c>
      <c r="C2038" s="64" t="s">
        <v>79</v>
      </c>
      <c r="D2038" s="64" t="s">
        <v>53</v>
      </c>
      <c r="E2038" s="64" t="s">
        <v>518</v>
      </c>
      <c r="F2038" s="65">
        <v>244</v>
      </c>
      <c r="G2038" s="93">
        <v>10000</v>
      </c>
      <c r="H2038" s="94">
        <v>10000</v>
      </c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S2038" s="228"/>
      <c r="T2038" s="228"/>
      <c r="U2038" s="228"/>
      <c r="V2038" s="228"/>
      <c r="W2038" s="228"/>
      <c r="X2038" s="228"/>
      <c r="Y2038" s="228"/>
      <c r="Z2038" s="228"/>
      <c r="AA2038" s="228"/>
      <c r="AB2038" s="228"/>
      <c r="AC2038" s="228"/>
      <c r="AD2038" s="228"/>
      <c r="AE2038" s="228"/>
      <c r="AF2038" s="228"/>
      <c r="AG2038" s="228"/>
      <c r="AH2038" s="228"/>
      <c r="AI2038" s="228"/>
      <c r="AJ2038" s="228"/>
      <c r="AK2038" s="228"/>
      <c r="AL2038" s="228"/>
      <c r="AM2038" s="228"/>
      <c r="AN2038" s="228"/>
      <c r="AO2038" s="228"/>
      <c r="AP2038" s="228"/>
      <c r="AQ2038" s="228"/>
      <c r="AR2038" s="228"/>
      <c r="AS2038" s="228"/>
      <c r="AT2038" s="228"/>
    </row>
    <row r="2039" spans="1:16304" s="60" customFormat="1" ht="47.25" x14ac:dyDescent="0.2">
      <c r="A2039" s="140" t="s">
        <v>303</v>
      </c>
      <c r="B2039" s="2">
        <v>921</v>
      </c>
      <c r="C2039" s="15" t="s">
        <v>79</v>
      </c>
      <c r="D2039" s="15" t="s">
        <v>53</v>
      </c>
      <c r="E2039" s="24" t="s">
        <v>519</v>
      </c>
      <c r="F2039" s="33"/>
      <c r="G2039" s="176">
        <f>G2040</f>
        <v>500</v>
      </c>
      <c r="H2039" s="177">
        <f>H2040</f>
        <v>500</v>
      </c>
      <c r="I2039" s="228"/>
      <c r="J2039" s="228"/>
      <c r="K2039" s="228"/>
      <c r="L2039" s="228"/>
      <c r="M2039" s="228"/>
      <c r="N2039" s="228"/>
      <c r="O2039" s="228"/>
      <c r="P2039" s="228"/>
      <c r="Q2039" s="228"/>
      <c r="R2039" s="228"/>
      <c r="S2039" s="228"/>
      <c r="T2039" s="228"/>
      <c r="U2039" s="228"/>
      <c r="V2039" s="228"/>
      <c r="W2039" s="228"/>
      <c r="X2039" s="228"/>
      <c r="Y2039" s="228"/>
      <c r="Z2039" s="228"/>
      <c r="AA2039" s="228"/>
      <c r="AB2039" s="228"/>
      <c r="AC2039" s="228"/>
      <c r="AD2039" s="228"/>
      <c r="AE2039" s="228"/>
      <c r="AF2039" s="228"/>
      <c r="AG2039" s="228"/>
      <c r="AH2039" s="228"/>
      <c r="AI2039" s="228"/>
      <c r="AJ2039" s="228"/>
      <c r="AK2039" s="228"/>
      <c r="AL2039" s="228"/>
      <c r="AM2039" s="228"/>
      <c r="AN2039" s="228"/>
      <c r="AO2039" s="228"/>
      <c r="AP2039" s="228"/>
      <c r="AQ2039" s="228"/>
      <c r="AR2039" s="228"/>
      <c r="AS2039" s="228"/>
      <c r="AT2039" s="228"/>
    </row>
    <row r="2040" spans="1:16304" s="60" customFormat="1" x14ac:dyDescent="0.2">
      <c r="A2040" s="136" t="s">
        <v>690</v>
      </c>
      <c r="B2040" s="19">
        <v>921</v>
      </c>
      <c r="C2040" s="64" t="s">
        <v>79</v>
      </c>
      <c r="D2040" s="64" t="s">
        <v>53</v>
      </c>
      <c r="E2040" s="25" t="s">
        <v>773</v>
      </c>
      <c r="F2040" s="33"/>
      <c r="G2040" s="91">
        <f t="shared" ref="G2040:H2042" si="550">G2041</f>
        <v>500</v>
      </c>
      <c r="H2040" s="92">
        <f t="shared" si="550"/>
        <v>500</v>
      </c>
      <c r="I2040" s="228"/>
      <c r="J2040" s="228"/>
      <c r="K2040" s="228"/>
      <c r="L2040" s="228"/>
      <c r="M2040" s="228"/>
      <c r="N2040" s="228"/>
      <c r="O2040" s="228"/>
      <c r="P2040" s="228"/>
      <c r="Q2040" s="228"/>
      <c r="R2040" s="228"/>
      <c r="S2040" s="228"/>
      <c r="T2040" s="228"/>
      <c r="U2040" s="228"/>
      <c r="V2040" s="228"/>
      <c r="W2040" s="228"/>
      <c r="X2040" s="228"/>
      <c r="Y2040" s="228"/>
      <c r="Z2040" s="228"/>
      <c r="AA2040" s="228"/>
      <c r="AB2040" s="228"/>
      <c r="AC2040" s="228"/>
      <c r="AD2040" s="228"/>
      <c r="AE2040" s="228"/>
      <c r="AF2040" s="228"/>
      <c r="AG2040" s="228"/>
      <c r="AH2040" s="228"/>
      <c r="AI2040" s="228"/>
      <c r="AJ2040" s="228"/>
      <c r="AK2040" s="228"/>
      <c r="AL2040" s="228"/>
      <c r="AM2040" s="228"/>
      <c r="AN2040" s="228"/>
      <c r="AO2040" s="228"/>
      <c r="AP2040" s="228"/>
      <c r="AQ2040" s="228"/>
      <c r="AR2040" s="228"/>
      <c r="AS2040" s="228"/>
      <c r="AT2040" s="228"/>
    </row>
    <row r="2041" spans="1:16304" s="60" customFormat="1" ht="31.5" x14ac:dyDescent="0.2">
      <c r="A2041" s="137" t="s">
        <v>22</v>
      </c>
      <c r="B2041" s="19">
        <v>921</v>
      </c>
      <c r="C2041" s="64" t="s">
        <v>79</v>
      </c>
      <c r="D2041" s="64" t="s">
        <v>53</v>
      </c>
      <c r="E2041" s="27" t="s">
        <v>773</v>
      </c>
      <c r="F2041" s="65">
        <v>200</v>
      </c>
      <c r="G2041" s="93">
        <f t="shared" si="550"/>
        <v>500</v>
      </c>
      <c r="H2041" s="94">
        <f t="shared" si="550"/>
        <v>500</v>
      </c>
      <c r="I2041" s="228"/>
      <c r="J2041" s="228"/>
      <c r="K2041" s="228"/>
      <c r="L2041" s="228"/>
      <c r="M2041" s="228"/>
      <c r="N2041" s="228"/>
      <c r="O2041" s="228"/>
      <c r="P2041" s="228"/>
      <c r="Q2041" s="228"/>
      <c r="R2041" s="228"/>
      <c r="S2041" s="228"/>
      <c r="T2041" s="228"/>
      <c r="U2041" s="228"/>
      <c r="V2041" s="228"/>
      <c r="W2041" s="228"/>
      <c r="X2041" s="228"/>
      <c r="Y2041" s="228"/>
      <c r="Z2041" s="228"/>
      <c r="AA2041" s="228"/>
      <c r="AB2041" s="228"/>
      <c r="AC2041" s="228"/>
      <c r="AD2041" s="228"/>
      <c r="AE2041" s="228"/>
      <c r="AF2041" s="228"/>
      <c r="AG2041" s="228"/>
      <c r="AH2041" s="228"/>
      <c r="AI2041" s="228"/>
      <c r="AJ2041" s="228"/>
      <c r="AK2041" s="228"/>
      <c r="AL2041" s="228"/>
      <c r="AM2041" s="228"/>
      <c r="AN2041" s="228"/>
      <c r="AO2041" s="228"/>
      <c r="AP2041" s="228"/>
      <c r="AQ2041" s="228"/>
      <c r="AR2041" s="228"/>
      <c r="AS2041" s="228"/>
      <c r="AT2041" s="228"/>
    </row>
    <row r="2042" spans="1:16304" s="60" customFormat="1" ht="31.5" x14ac:dyDescent="0.2">
      <c r="A2042" s="137" t="s">
        <v>17</v>
      </c>
      <c r="B2042" s="19">
        <v>921</v>
      </c>
      <c r="C2042" s="64" t="s">
        <v>79</v>
      </c>
      <c r="D2042" s="64" t="s">
        <v>53</v>
      </c>
      <c r="E2042" s="27" t="s">
        <v>773</v>
      </c>
      <c r="F2042" s="65">
        <v>240</v>
      </c>
      <c r="G2042" s="93">
        <f t="shared" si="550"/>
        <v>500</v>
      </c>
      <c r="H2042" s="94">
        <f t="shared" si="550"/>
        <v>500</v>
      </c>
      <c r="I2042" s="228"/>
      <c r="J2042" s="228"/>
      <c r="K2042" s="228"/>
      <c r="L2042" s="228"/>
      <c r="M2042" s="228"/>
      <c r="N2042" s="228"/>
      <c r="O2042" s="228"/>
      <c r="P2042" s="228"/>
      <c r="Q2042" s="228"/>
      <c r="R2042" s="228"/>
      <c r="S2042" s="228"/>
      <c r="T2042" s="228"/>
      <c r="U2042" s="228"/>
      <c r="V2042" s="228"/>
      <c r="W2042" s="228"/>
      <c r="X2042" s="228"/>
      <c r="Y2042" s="228"/>
      <c r="Z2042" s="228"/>
      <c r="AA2042" s="228"/>
      <c r="AB2042" s="228"/>
      <c r="AC2042" s="228"/>
      <c r="AD2042" s="228"/>
      <c r="AE2042" s="228"/>
      <c r="AF2042" s="228"/>
      <c r="AG2042" s="228"/>
      <c r="AH2042" s="228"/>
      <c r="AI2042" s="228"/>
      <c r="AJ2042" s="228"/>
      <c r="AK2042" s="228"/>
      <c r="AL2042" s="228"/>
      <c r="AM2042" s="228"/>
      <c r="AN2042" s="228"/>
      <c r="AO2042" s="228"/>
      <c r="AP2042" s="228"/>
      <c r="AQ2042" s="228"/>
      <c r="AR2042" s="228"/>
      <c r="AS2042" s="228"/>
      <c r="AT2042" s="228"/>
    </row>
    <row r="2043" spans="1:16304" s="60" customFormat="1" x14ac:dyDescent="0.2">
      <c r="A2043" s="137" t="s">
        <v>826</v>
      </c>
      <c r="B2043" s="19">
        <v>921</v>
      </c>
      <c r="C2043" s="64" t="s">
        <v>79</v>
      </c>
      <c r="D2043" s="64" t="s">
        <v>53</v>
      </c>
      <c r="E2043" s="27" t="s">
        <v>773</v>
      </c>
      <c r="F2043" s="65">
        <v>244</v>
      </c>
      <c r="G2043" s="93">
        <v>500</v>
      </c>
      <c r="H2043" s="94">
        <v>500</v>
      </c>
      <c r="I2043" s="228"/>
      <c r="J2043" s="228"/>
      <c r="K2043" s="228"/>
      <c r="L2043" s="228"/>
      <c r="M2043" s="228"/>
      <c r="N2043" s="228"/>
      <c r="O2043" s="228"/>
      <c r="P2043" s="228"/>
      <c r="Q2043" s="228"/>
      <c r="R2043" s="228"/>
      <c r="S2043" s="228"/>
      <c r="T2043" s="228"/>
      <c r="U2043" s="228"/>
      <c r="V2043" s="228"/>
      <c r="W2043" s="228"/>
      <c r="X2043" s="228"/>
      <c r="Y2043" s="228"/>
      <c r="Z2043" s="228"/>
      <c r="AA2043" s="228"/>
      <c r="AB2043" s="228"/>
      <c r="AC2043" s="228"/>
      <c r="AD2043" s="228"/>
      <c r="AE2043" s="228"/>
      <c r="AF2043" s="228"/>
      <c r="AG2043" s="228"/>
      <c r="AH2043" s="228"/>
      <c r="AI2043" s="228"/>
      <c r="AJ2043" s="228"/>
      <c r="AK2043" s="228"/>
      <c r="AL2043" s="228"/>
      <c r="AM2043" s="228"/>
      <c r="AN2043" s="228"/>
      <c r="AO2043" s="228"/>
      <c r="AP2043" s="228"/>
      <c r="AQ2043" s="228"/>
      <c r="AR2043" s="228"/>
      <c r="AS2043" s="228"/>
      <c r="AT2043" s="228"/>
    </row>
    <row r="2044" spans="1:16304" s="119" customFormat="1" x14ac:dyDescent="0.2">
      <c r="A2044" s="140" t="s">
        <v>64</v>
      </c>
      <c r="B2044" s="2">
        <v>921</v>
      </c>
      <c r="C2044" s="15" t="s">
        <v>63</v>
      </c>
      <c r="D2044" s="15"/>
      <c r="E2044" s="15"/>
      <c r="F2044" s="15"/>
      <c r="G2044" s="71">
        <f t="shared" ref="G2044:H2044" si="551">G2045</f>
        <v>1500</v>
      </c>
      <c r="H2044" s="82">
        <f t="shared" si="551"/>
        <v>1500</v>
      </c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</row>
    <row r="2045" spans="1:16304" s="119" customFormat="1" x14ac:dyDescent="0.2">
      <c r="A2045" s="151" t="s">
        <v>66</v>
      </c>
      <c r="B2045" s="2">
        <v>921</v>
      </c>
      <c r="C2045" s="15" t="s">
        <v>63</v>
      </c>
      <c r="D2045" s="15" t="s">
        <v>63</v>
      </c>
      <c r="E2045" s="20" t="s">
        <v>90</v>
      </c>
      <c r="F2045" s="7"/>
      <c r="G2045" s="71">
        <f t="shared" ref="G2045:H2046" si="552">G2046</f>
        <v>1500</v>
      </c>
      <c r="H2045" s="82">
        <f t="shared" si="552"/>
        <v>1500</v>
      </c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</row>
    <row r="2046" spans="1:16304" ht="31.5" x14ac:dyDescent="0.2">
      <c r="A2046" s="140" t="s">
        <v>650</v>
      </c>
      <c r="B2046" s="2">
        <v>921</v>
      </c>
      <c r="C2046" s="15" t="s">
        <v>63</v>
      </c>
      <c r="D2046" s="15" t="s">
        <v>63</v>
      </c>
      <c r="E2046" s="15" t="s">
        <v>349</v>
      </c>
      <c r="F2046" s="15"/>
      <c r="G2046" s="71">
        <f t="shared" si="552"/>
        <v>1500</v>
      </c>
      <c r="H2046" s="82">
        <f t="shared" si="552"/>
        <v>1500</v>
      </c>
    </row>
    <row r="2047" spans="1:16304" x14ac:dyDescent="0.2">
      <c r="A2047" s="140" t="s">
        <v>112</v>
      </c>
      <c r="B2047" s="2">
        <v>921</v>
      </c>
      <c r="C2047" s="15" t="s">
        <v>63</v>
      </c>
      <c r="D2047" s="15" t="s">
        <v>63</v>
      </c>
      <c r="E2047" s="24" t="s">
        <v>372</v>
      </c>
      <c r="F2047" s="64"/>
      <c r="G2047" s="71">
        <f>G2048+G2053</f>
        <v>1500</v>
      </c>
      <c r="H2047" s="82">
        <f>H2048+H2053</f>
        <v>1500</v>
      </c>
    </row>
    <row r="2048" spans="1:16304" ht="31.5" x14ac:dyDescent="0.2">
      <c r="A2048" s="140" t="s">
        <v>402</v>
      </c>
      <c r="B2048" s="2">
        <v>921</v>
      </c>
      <c r="C2048" s="15" t="s">
        <v>63</v>
      </c>
      <c r="D2048" s="15" t="s">
        <v>63</v>
      </c>
      <c r="E2048" s="24" t="s">
        <v>374</v>
      </c>
      <c r="F2048" s="64"/>
      <c r="G2048" s="93">
        <f t="shared" ref="G2048:H2051" si="553">G2049</f>
        <v>788</v>
      </c>
      <c r="H2048" s="94">
        <f t="shared" si="553"/>
        <v>788</v>
      </c>
    </row>
    <row r="2049" spans="1:8" ht="31.5" x14ac:dyDescent="0.2">
      <c r="A2049" s="136" t="s">
        <v>620</v>
      </c>
      <c r="B2049" s="16">
        <v>921</v>
      </c>
      <c r="C2049" s="17" t="s">
        <v>63</v>
      </c>
      <c r="D2049" s="17" t="s">
        <v>63</v>
      </c>
      <c r="E2049" s="17" t="s">
        <v>373</v>
      </c>
      <c r="F2049" s="64"/>
      <c r="G2049" s="93">
        <f t="shared" si="553"/>
        <v>788</v>
      </c>
      <c r="H2049" s="94">
        <f t="shared" si="553"/>
        <v>788</v>
      </c>
    </row>
    <row r="2050" spans="1:8" ht="31.5" x14ac:dyDescent="0.2">
      <c r="A2050" s="142" t="s">
        <v>22</v>
      </c>
      <c r="B2050" s="65">
        <v>921</v>
      </c>
      <c r="C2050" s="64" t="s">
        <v>63</v>
      </c>
      <c r="D2050" s="64" t="s">
        <v>63</v>
      </c>
      <c r="E2050" s="64" t="s">
        <v>373</v>
      </c>
      <c r="F2050" s="64" t="s">
        <v>15</v>
      </c>
      <c r="G2050" s="93">
        <f t="shared" si="553"/>
        <v>788</v>
      </c>
      <c r="H2050" s="94">
        <f t="shared" si="553"/>
        <v>788</v>
      </c>
    </row>
    <row r="2051" spans="1:8" ht="31.5" x14ac:dyDescent="0.2">
      <c r="A2051" s="142" t="s">
        <v>17</v>
      </c>
      <c r="B2051" s="65">
        <v>921</v>
      </c>
      <c r="C2051" s="64" t="s">
        <v>63</v>
      </c>
      <c r="D2051" s="64" t="s">
        <v>63</v>
      </c>
      <c r="E2051" s="64" t="s">
        <v>373</v>
      </c>
      <c r="F2051" s="64" t="s">
        <v>16</v>
      </c>
      <c r="G2051" s="93">
        <f t="shared" si="553"/>
        <v>788</v>
      </c>
      <c r="H2051" s="94">
        <f t="shared" si="553"/>
        <v>788</v>
      </c>
    </row>
    <row r="2052" spans="1:8" x14ac:dyDescent="0.2">
      <c r="A2052" s="137" t="s">
        <v>826</v>
      </c>
      <c r="B2052" s="65">
        <v>921</v>
      </c>
      <c r="C2052" s="64" t="s">
        <v>63</v>
      </c>
      <c r="D2052" s="64" t="s">
        <v>63</v>
      </c>
      <c r="E2052" s="64" t="s">
        <v>373</v>
      </c>
      <c r="F2052" s="64" t="s">
        <v>126</v>
      </c>
      <c r="G2052" s="93">
        <v>788</v>
      </c>
      <c r="H2052" s="94">
        <v>788</v>
      </c>
    </row>
    <row r="2053" spans="1:8" ht="31.5" x14ac:dyDescent="0.2">
      <c r="A2053" s="140" t="s">
        <v>375</v>
      </c>
      <c r="B2053" s="2">
        <v>921</v>
      </c>
      <c r="C2053" s="15" t="s">
        <v>63</v>
      </c>
      <c r="D2053" s="15" t="s">
        <v>63</v>
      </c>
      <c r="E2053" s="24" t="s">
        <v>377</v>
      </c>
      <c r="F2053" s="64"/>
      <c r="G2053" s="93">
        <f>G2054+G2058+G2062</f>
        <v>712</v>
      </c>
      <c r="H2053" s="94">
        <f>H2054+H2058+H2062</f>
        <v>712</v>
      </c>
    </row>
    <row r="2054" spans="1:8" x14ac:dyDescent="0.2">
      <c r="A2054" s="136" t="s">
        <v>376</v>
      </c>
      <c r="B2054" s="16">
        <v>921</v>
      </c>
      <c r="C2054" s="17" t="s">
        <v>63</v>
      </c>
      <c r="D2054" s="17" t="s">
        <v>63</v>
      </c>
      <c r="E2054" s="17" t="s">
        <v>431</v>
      </c>
      <c r="F2054" s="64"/>
      <c r="G2054" s="93">
        <f t="shared" ref="G2054:H2056" si="554">G2055</f>
        <v>550</v>
      </c>
      <c r="H2054" s="94">
        <f t="shared" si="554"/>
        <v>550</v>
      </c>
    </row>
    <row r="2055" spans="1:8" ht="31.5" x14ac:dyDescent="0.2">
      <c r="A2055" s="142" t="s">
        <v>22</v>
      </c>
      <c r="B2055" s="65">
        <v>921</v>
      </c>
      <c r="C2055" s="64" t="s">
        <v>63</v>
      </c>
      <c r="D2055" s="64" t="s">
        <v>63</v>
      </c>
      <c r="E2055" s="64" t="s">
        <v>431</v>
      </c>
      <c r="F2055" s="64" t="s">
        <v>15</v>
      </c>
      <c r="G2055" s="93">
        <f t="shared" si="554"/>
        <v>550</v>
      </c>
      <c r="H2055" s="94">
        <f t="shared" si="554"/>
        <v>550</v>
      </c>
    </row>
    <row r="2056" spans="1:8" ht="31.5" x14ac:dyDescent="0.2">
      <c r="A2056" s="142" t="s">
        <v>17</v>
      </c>
      <c r="B2056" s="65">
        <v>921</v>
      </c>
      <c r="C2056" s="64" t="s">
        <v>63</v>
      </c>
      <c r="D2056" s="64" t="s">
        <v>63</v>
      </c>
      <c r="E2056" s="64" t="s">
        <v>431</v>
      </c>
      <c r="F2056" s="64" t="s">
        <v>16</v>
      </c>
      <c r="G2056" s="93">
        <f t="shared" si="554"/>
        <v>550</v>
      </c>
      <c r="H2056" s="94">
        <f t="shared" si="554"/>
        <v>550</v>
      </c>
    </row>
    <row r="2057" spans="1:8" x14ac:dyDescent="0.2">
      <c r="A2057" s="137" t="s">
        <v>826</v>
      </c>
      <c r="B2057" s="65">
        <v>921</v>
      </c>
      <c r="C2057" s="64" t="s">
        <v>63</v>
      </c>
      <c r="D2057" s="64" t="s">
        <v>63</v>
      </c>
      <c r="E2057" s="64" t="s">
        <v>431</v>
      </c>
      <c r="F2057" s="64" t="s">
        <v>126</v>
      </c>
      <c r="G2057" s="93">
        <v>550</v>
      </c>
      <c r="H2057" s="94">
        <v>550</v>
      </c>
    </row>
    <row r="2058" spans="1:8" ht="47.25" x14ac:dyDescent="0.2">
      <c r="A2058" s="136" t="s">
        <v>429</v>
      </c>
      <c r="B2058" s="16">
        <v>921</v>
      </c>
      <c r="C2058" s="17" t="s">
        <v>63</v>
      </c>
      <c r="D2058" s="17" t="s">
        <v>63</v>
      </c>
      <c r="E2058" s="17" t="s">
        <v>462</v>
      </c>
      <c r="F2058" s="63"/>
      <c r="G2058" s="91">
        <f t="shared" ref="G2058:H2060" si="555">G2059</f>
        <v>150</v>
      </c>
      <c r="H2058" s="92">
        <f t="shared" si="555"/>
        <v>150</v>
      </c>
    </row>
    <row r="2059" spans="1:8" ht="31.5" x14ac:dyDescent="0.2">
      <c r="A2059" s="137" t="s">
        <v>22</v>
      </c>
      <c r="B2059" s="65">
        <v>921</v>
      </c>
      <c r="C2059" s="64" t="s">
        <v>63</v>
      </c>
      <c r="D2059" s="64" t="s">
        <v>63</v>
      </c>
      <c r="E2059" s="64" t="s">
        <v>462</v>
      </c>
      <c r="F2059" s="64" t="s">
        <v>15</v>
      </c>
      <c r="G2059" s="93">
        <f t="shared" si="555"/>
        <v>150</v>
      </c>
      <c r="H2059" s="94">
        <f t="shared" si="555"/>
        <v>150</v>
      </c>
    </row>
    <row r="2060" spans="1:8" ht="31.5" x14ac:dyDescent="0.2">
      <c r="A2060" s="137" t="s">
        <v>17</v>
      </c>
      <c r="B2060" s="19">
        <v>921</v>
      </c>
      <c r="C2060" s="64" t="s">
        <v>63</v>
      </c>
      <c r="D2060" s="64" t="s">
        <v>63</v>
      </c>
      <c r="E2060" s="64" t="s">
        <v>462</v>
      </c>
      <c r="F2060" s="64" t="s">
        <v>16</v>
      </c>
      <c r="G2060" s="93">
        <f t="shared" si="555"/>
        <v>150</v>
      </c>
      <c r="H2060" s="94">
        <f t="shared" si="555"/>
        <v>150</v>
      </c>
    </row>
    <row r="2061" spans="1:8" x14ac:dyDescent="0.2">
      <c r="A2061" s="137" t="s">
        <v>827</v>
      </c>
      <c r="B2061" s="19">
        <v>921</v>
      </c>
      <c r="C2061" s="64" t="s">
        <v>63</v>
      </c>
      <c r="D2061" s="64" t="s">
        <v>63</v>
      </c>
      <c r="E2061" s="64" t="s">
        <v>462</v>
      </c>
      <c r="F2061" s="35" t="s">
        <v>126</v>
      </c>
      <c r="G2061" s="93">
        <v>150</v>
      </c>
      <c r="H2061" s="94">
        <v>150</v>
      </c>
    </row>
    <row r="2062" spans="1:8" ht="31.5" x14ac:dyDescent="0.2">
      <c r="A2062" s="136" t="s">
        <v>430</v>
      </c>
      <c r="B2062" s="16">
        <v>921</v>
      </c>
      <c r="C2062" s="17" t="s">
        <v>63</v>
      </c>
      <c r="D2062" s="17" t="s">
        <v>63</v>
      </c>
      <c r="E2062" s="17" t="s">
        <v>463</v>
      </c>
      <c r="F2062" s="64"/>
      <c r="G2062" s="93">
        <f t="shared" ref="G2062:H2064" si="556">G2063</f>
        <v>12</v>
      </c>
      <c r="H2062" s="94">
        <f t="shared" si="556"/>
        <v>12</v>
      </c>
    </row>
    <row r="2063" spans="1:8" ht="23.45" customHeight="1" x14ac:dyDescent="0.2">
      <c r="A2063" s="137" t="s">
        <v>22</v>
      </c>
      <c r="B2063" s="65">
        <v>921</v>
      </c>
      <c r="C2063" s="64" t="s">
        <v>63</v>
      </c>
      <c r="D2063" s="64" t="s">
        <v>63</v>
      </c>
      <c r="E2063" s="64" t="s">
        <v>463</v>
      </c>
      <c r="F2063" s="64" t="s">
        <v>15</v>
      </c>
      <c r="G2063" s="93">
        <f t="shared" si="556"/>
        <v>12</v>
      </c>
      <c r="H2063" s="94">
        <f t="shared" si="556"/>
        <v>12</v>
      </c>
    </row>
    <row r="2064" spans="1:8" ht="31.5" x14ac:dyDescent="0.2">
      <c r="A2064" s="137" t="s">
        <v>17</v>
      </c>
      <c r="B2064" s="19">
        <v>921</v>
      </c>
      <c r="C2064" s="64" t="s">
        <v>63</v>
      </c>
      <c r="D2064" s="64" t="s">
        <v>63</v>
      </c>
      <c r="E2064" s="64" t="s">
        <v>463</v>
      </c>
      <c r="F2064" s="64" t="s">
        <v>16</v>
      </c>
      <c r="G2064" s="93">
        <f t="shared" si="556"/>
        <v>12</v>
      </c>
      <c r="H2064" s="94">
        <f t="shared" si="556"/>
        <v>12</v>
      </c>
    </row>
    <row r="2065" spans="1:46" x14ac:dyDescent="0.2">
      <c r="A2065" s="137" t="s">
        <v>827</v>
      </c>
      <c r="B2065" s="19">
        <v>921</v>
      </c>
      <c r="C2065" s="64" t="s">
        <v>63</v>
      </c>
      <c r="D2065" s="64" t="s">
        <v>63</v>
      </c>
      <c r="E2065" s="64" t="s">
        <v>463</v>
      </c>
      <c r="F2065" s="35" t="s">
        <v>126</v>
      </c>
      <c r="G2065" s="93">
        <v>12</v>
      </c>
      <c r="H2065" s="94">
        <v>12</v>
      </c>
    </row>
    <row r="2066" spans="1:46" s="119" customFormat="1" x14ac:dyDescent="0.2">
      <c r="A2066" s="167" t="s">
        <v>58</v>
      </c>
      <c r="B2066" s="2">
        <v>921</v>
      </c>
      <c r="C2066" s="23" t="s">
        <v>59</v>
      </c>
      <c r="D2066" s="23"/>
      <c r="E2066" s="23"/>
      <c r="F2066" s="23"/>
      <c r="G2066" s="123">
        <f>G2067</f>
        <v>25795</v>
      </c>
      <c r="H2066" s="124">
        <f>H2067</f>
        <v>25795</v>
      </c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</row>
    <row r="2067" spans="1:46" s="119" customFormat="1" x14ac:dyDescent="0.2">
      <c r="A2067" s="167" t="s">
        <v>61</v>
      </c>
      <c r="B2067" s="2">
        <v>921</v>
      </c>
      <c r="C2067" s="23" t="s">
        <v>59</v>
      </c>
      <c r="D2067" s="23" t="s">
        <v>60</v>
      </c>
      <c r="E2067" s="23"/>
      <c r="F2067" s="23"/>
      <c r="G2067" s="185">
        <f t="shared" ref="G2067:H2067" si="557">G2068</f>
        <v>25795</v>
      </c>
      <c r="H2067" s="216">
        <f t="shared" si="557"/>
        <v>25795</v>
      </c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</row>
    <row r="2068" spans="1:46" ht="31.5" x14ac:dyDescent="0.2">
      <c r="A2068" s="140" t="s">
        <v>708</v>
      </c>
      <c r="B2068" s="2">
        <v>921</v>
      </c>
      <c r="C2068" s="15" t="s">
        <v>59</v>
      </c>
      <c r="D2068" s="15" t="s">
        <v>60</v>
      </c>
      <c r="E2068" s="15" t="s">
        <v>363</v>
      </c>
      <c r="F2068" s="15"/>
      <c r="G2068" s="71">
        <f>G2069+G2087</f>
        <v>25795</v>
      </c>
      <c r="H2068" s="82">
        <f>H2069+H2087</f>
        <v>25795</v>
      </c>
    </row>
    <row r="2069" spans="1:46" ht="31.5" x14ac:dyDescent="0.2">
      <c r="A2069" s="140" t="s">
        <v>378</v>
      </c>
      <c r="B2069" s="2">
        <v>921</v>
      </c>
      <c r="C2069" s="15" t="s">
        <v>59</v>
      </c>
      <c r="D2069" s="15" t="s">
        <v>60</v>
      </c>
      <c r="E2069" s="24" t="s">
        <v>382</v>
      </c>
      <c r="F2069" s="32"/>
      <c r="G2069" s="71">
        <f>G2070+G2083</f>
        <v>24305</v>
      </c>
      <c r="H2069" s="82">
        <f>H2070+H2083</f>
        <v>24305</v>
      </c>
    </row>
    <row r="2070" spans="1:46" ht="31.5" x14ac:dyDescent="0.2">
      <c r="A2070" s="140" t="s">
        <v>380</v>
      </c>
      <c r="B2070" s="1">
        <v>921</v>
      </c>
      <c r="C2070" s="15" t="s">
        <v>59</v>
      </c>
      <c r="D2070" s="15" t="s">
        <v>60</v>
      </c>
      <c r="E2070" s="24" t="s">
        <v>387</v>
      </c>
      <c r="F2070" s="15"/>
      <c r="G2070" s="71">
        <f>G2071+G2075+G2079</f>
        <v>24235</v>
      </c>
      <c r="H2070" s="82">
        <f>H2071+H2075+H2079</f>
        <v>24235</v>
      </c>
    </row>
    <row r="2071" spans="1:46" ht="31.5" x14ac:dyDescent="0.2">
      <c r="A2071" s="136" t="s">
        <v>934</v>
      </c>
      <c r="B2071" s="16">
        <v>921</v>
      </c>
      <c r="C2071" s="17" t="s">
        <v>59</v>
      </c>
      <c r="D2071" s="17" t="s">
        <v>60</v>
      </c>
      <c r="E2071" s="17" t="s">
        <v>678</v>
      </c>
      <c r="F2071" s="17"/>
      <c r="G2071" s="91">
        <f t="shared" ref="G2071:H2071" si="558">G2072</f>
        <v>100</v>
      </c>
      <c r="H2071" s="92">
        <f t="shared" si="558"/>
        <v>100</v>
      </c>
    </row>
    <row r="2072" spans="1:46" ht="31.5" x14ac:dyDescent="0.2">
      <c r="A2072" s="137" t="s">
        <v>18</v>
      </c>
      <c r="B2072" s="19">
        <v>921</v>
      </c>
      <c r="C2072" s="64" t="s">
        <v>59</v>
      </c>
      <c r="D2072" s="64" t="s">
        <v>60</v>
      </c>
      <c r="E2072" s="64" t="s">
        <v>678</v>
      </c>
      <c r="F2072" s="64" t="s">
        <v>20</v>
      </c>
      <c r="G2072" s="93">
        <f t="shared" ref="G2072:H2073" si="559">G2073</f>
        <v>100</v>
      </c>
      <c r="H2072" s="94">
        <f t="shared" si="559"/>
        <v>100</v>
      </c>
    </row>
    <row r="2073" spans="1:46" x14ac:dyDescent="0.2">
      <c r="A2073" s="137" t="s">
        <v>25</v>
      </c>
      <c r="B2073" s="19">
        <v>921</v>
      </c>
      <c r="C2073" s="64" t="s">
        <v>59</v>
      </c>
      <c r="D2073" s="64" t="s">
        <v>60</v>
      </c>
      <c r="E2073" s="64" t="s">
        <v>678</v>
      </c>
      <c r="F2073" s="64" t="s">
        <v>26</v>
      </c>
      <c r="G2073" s="93">
        <f t="shared" si="559"/>
        <v>100</v>
      </c>
      <c r="H2073" s="94">
        <f t="shared" si="559"/>
        <v>100</v>
      </c>
    </row>
    <row r="2074" spans="1:46" x14ac:dyDescent="0.2">
      <c r="A2074" s="137" t="s">
        <v>136</v>
      </c>
      <c r="B2074" s="19">
        <v>921</v>
      </c>
      <c r="C2074" s="64" t="s">
        <v>59</v>
      </c>
      <c r="D2074" s="64" t="s">
        <v>60</v>
      </c>
      <c r="E2074" s="64" t="s">
        <v>678</v>
      </c>
      <c r="F2074" s="64" t="s">
        <v>143</v>
      </c>
      <c r="G2074" s="93">
        <v>100</v>
      </c>
      <c r="H2074" s="94">
        <v>100</v>
      </c>
    </row>
    <row r="2075" spans="1:46" x14ac:dyDescent="0.2">
      <c r="A2075" s="136" t="s">
        <v>682</v>
      </c>
      <c r="B2075" s="16">
        <v>921</v>
      </c>
      <c r="C2075" s="17" t="s">
        <v>59</v>
      </c>
      <c r="D2075" s="17" t="s">
        <v>60</v>
      </c>
      <c r="E2075" s="17" t="s">
        <v>681</v>
      </c>
      <c r="F2075" s="17"/>
      <c r="G2075" s="91">
        <f t="shared" ref="G2075:H2075" si="560">G2076</f>
        <v>42</v>
      </c>
      <c r="H2075" s="92">
        <f t="shared" si="560"/>
        <v>42</v>
      </c>
    </row>
    <row r="2076" spans="1:46" ht="31.5" x14ac:dyDescent="0.2">
      <c r="A2076" s="137" t="s">
        <v>18</v>
      </c>
      <c r="B2076" s="19">
        <v>921</v>
      </c>
      <c r="C2076" s="64" t="s">
        <v>59</v>
      </c>
      <c r="D2076" s="64" t="s">
        <v>60</v>
      </c>
      <c r="E2076" s="64" t="s">
        <v>681</v>
      </c>
      <c r="F2076" s="64" t="s">
        <v>20</v>
      </c>
      <c r="G2076" s="93">
        <f t="shared" ref="G2076:H2077" si="561">G2077</f>
        <v>42</v>
      </c>
      <c r="H2076" s="94">
        <f t="shared" si="561"/>
        <v>42</v>
      </c>
    </row>
    <row r="2077" spans="1:46" x14ac:dyDescent="0.2">
      <c r="A2077" s="137" t="s">
        <v>25</v>
      </c>
      <c r="B2077" s="19">
        <v>921</v>
      </c>
      <c r="C2077" s="64" t="s">
        <v>59</v>
      </c>
      <c r="D2077" s="64" t="s">
        <v>60</v>
      </c>
      <c r="E2077" s="64" t="s">
        <v>681</v>
      </c>
      <c r="F2077" s="64" t="s">
        <v>26</v>
      </c>
      <c r="G2077" s="93">
        <f t="shared" si="561"/>
        <v>42</v>
      </c>
      <c r="H2077" s="94">
        <f t="shared" si="561"/>
        <v>42</v>
      </c>
    </row>
    <row r="2078" spans="1:46" x14ac:dyDescent="0.2">
      <c r="A2078" s="137" t="s">
        <v>136</v>
      </c>
      <c r="B2078" s="19">
        <v>921</v>
      </c>
      <c r="C2078" s="64" t="s">
        <v>59</v>
      </c>
      <c r="D2078" s="64" t="s">
        <v>60</v>
      </c>
      <c r="E2078" s="64" t="s">
        <v>681</v>
      </c>
      <c r="F2078" s="64" t="s">
        <v>143</v>
      </c>
      <c r="G2078" s="93">
        <v>42</v>
      </c>
      <c r="H2078" s="94">
        <v>42</v>
      </c>
    </row>
    <row r="2079" spans="1:46" x14ac:dyDescent="0.2">
      <c r="A2079" s="136" t="s">
        <v>116</v>
      </c>
      <c r="B2079" s="19">
        <v>921</v>
      </c>
      <c r="C2079" s="17" t="s">
        <v>59</v>
      </c>
      <c r="D2079" s="17" t="s">
        <v>60</v>
      </c>
      <c r="E2079" s="17" t="s">
        <v>388</v>
      </c>
      <c r="F2079" s="64"/>
      <c r="G2079" s="91">
        <f t="shared" ref="G2079:H2081" si="562">G2080</f>
        <v>24093</v>
      </c>
      <c r="H2079" s="92">
        <f t="shared" si="562"/>
        <v>24093</v>
      </c>
    </row>
    <row r="2080" spans="1:46" ht="31.5" x14ac:dyDescent="0.2">
      <c r="A2080" s="137" t="s">
        <v>18</v>
      </c>
      <c r="B2080" s="65">
        <v>921</v>
      </c>
      <c r="C2080" s="64" t="s">
        <v>59</v>
      </c>
      <c r="D2080" s="64" t="s">
        <v>60</v>
      </c>
      <c r="E2080" s="64" t="s">
        <v>388</v>
      </c>
      <c r="F2080" s="64" t="s">
        <v>20</v>
      </c>
      <c r="G2080" s="93">
        <f t="shared" si="562"/>
        <v>24093</v>
      </c>
      <c r="H2080" s="94">
        <f t="shared" si="562"/>
        <v>24093</v>
      </c>
    </row>
    <row r="2081" spans="1:46" x14ac:dyDescent="0.2">
      <c r="A2081" s="137" t="s">
        <v>25</v>
      </c>
      <c r="B2081" s="65">
        <v>921</v>
      </c>
      <c r="C2081" s="64" t="s">
        <v>59</v>
      </c>
      <c r="D2081" s="64" t="s">
        <v>60</v>
      </c>
      <c r="E2081" s="64" t="s">
        <v>388</v>
      </c>
      <c r="F2081" s="64" t="s">
        <v>26</v>
      </c>
      <c r="G2081" s="93">
        <f t="shared" si="562"/>
        <v>24093</v>
      </c>
      <c r="H2081" s="94">
        <f t="shared" si="562"/>
        <v>24093</v>
      </c>
    </row>
    <row r="2082" spans="1:46" ht="47.25" x14ac:dyDescent="0.2">
      <c r="A2082" s="137" t="s">
        <v>142</v>
      </c>
      <c r="B2082" s="19">
        <v>921</v>
      </c>
      <c r="C2082" s="64" t="s">
        <v>59</v>
      </c>
      <c r="D2082" s="64" t="s">
        <v>60</v>
      </c>
      <c r="E2082" s="64" t="s">
        <v>388</v>
      </c>
      <c r="F2082" s="64" t="s">
        <v>144</v>
      </c>
      <c r="G2082" s="93">
        <v>24093</v>
      </c>
      <c r="H2082" s="94">
        <v>24093</v>
      </c>
    </row>
    <row r="2083" spans="1:46" x14ac:dyDescent="0.2">
      <c r="A2083" s="141" t="s">
        <v>42</v>
      </c>
      <c r="B2083" s="19">
        <v>921</v>
      </c>
      <c r="C2083" s="17" t="s">
        <v>59</v>
      </c>
      <c r="D2083" s="17" t="s">
        <v>60</v>
      </c>
      <c r="E2083" s="30" t="s">
        <v>389</v>
      </c>
      <c r="F2083" s="63"/>
      <c r="G2083" s="100">
        <f t="shared" ref="G2083:H2085" si="563">G2084</f>
        <v>70</v>
      </c>
      <c r="H2083" s="101">
        <f t="shared" si="563"/>
        <v>70</v>
      </c>
    </row>
    <row r="2084" spans="1:46" ht="31.5" x14ac:dyDescent="0.2">
      <c r="A2084" s="137" t="s">
        <v>18</v>
      </c>
      <c r="B2084" s="19">
        <v>921</v>
      </c>
      <c r="C2084" s="64" t="s">
        <v>59</v>
      </c>
      <c r="D2084" s="64" t="s">
        <v>60</v>
      </c>
      <c r="E2084" s="64" t="s">
        <v>389</v>
      </c>
      <c r="F2084" s="64" t="s">
        <v>20</v>
      </c>
      <c r="G2084" s="93">
        <f t="shared" si="563"/>
        <v>70</v>
      </c>
      <c r="H2084" s="94">
        <f t="shared" si="563"/>
        <v>70</v>
      </c>
    </row>
    <row r="2085" spans="1:46" x14ac:dyDescent="0.2">
      <c r="A2085" s="137" t="s">
        <v>25</v>
      </c>
      <c r="B2085" s="19">
        <v>921</v>
      </c>
      <c r="C2085" s="64" t="s">
        <v>59</v>
      </c>
      <c r="D2085" s="64" t="s">
        <v>60</v>
      </c>
      <c r="E2085" s="64" t="s">
        <v>389</v>
      </c>
      <c r="F2085" s="64" t="s">
        <v>26</v>
      </c>
      <c r="G2085" s="93">
        <f t="shared" si="563"/>
        <v>70</v>
      </c>
      <c r="H2085" s="94">
        <f t="shared" si="563"/>
        <v>70</v>
      </c>
    </row>
    <row r="2086" spans="1:46" x14ac:dyDescent="0.2">
      <c r="A2086" s="137" t="s">
        <v>136</v>
      </c>
      <c r="B2086" s="19">
        <v>921</v>
      </c>
      <c r="C2086" s="64" t="s">
        <v>59</v>
      </c>
      <c r="D2086" s="64" t="s">
        <v>60</v>
      </c>
      <c r="E2086" s="64" t="s">
        <v>389</v>
      </c>
      <c r="F2086" s="64" t="s">
        <v>143</v>
      </c>
      <c r="G2086" s="93">
        <v>70</v>
      </c>
      <c r="H2086" s="94">
        <v>70</v>
      </c>
    </row>
    <row r="2087" spans="1:46" ht="47.25" x14ac:dyDescent="0.2">
      <c r="A2087" s="140" t="s">
        <v>360</v>
      </c>
      <c r="B2087" s="2">
        <v>921</v>
      </c>
      <c r="C2087" s="15" t="s">
        <v>59</v>
      </c>
      <c r="D2087" s="15" t="s">
        <v>60</v>
      </c>
      <c r="E2087" s="24" t="s">
        <v>361</v>
      </c>
      <c r="F2087" s="32"/>
      <c r="G2087" s="71">
        <f t="shared" ref="G2087:H2088" si="564">G2088</f>
        <v>1490</v>
      </c>
      <c r="H2087" s="82">
        <f t="shared" si="564"/>
        <v>1490</v>
      </c>
    </row>
    <row r="2088" spans="1:46" x14ac:dyDescent="0.2">
      <c r="A2088" s="136" t="s">
        <v>38</v>
      </c>
      <c r="B2088" s="65">
        <v>921</v>
      </c>
      <c r="C2088" s="17" t="s">
        <v>59</v>
      </c>
      <c r="D2088" s="17" t="s">
        <v>60</v>
      </c>
      <c r="E2088" s="25" t="s">
        <v>390</v>
      </c>
      <c r="F2088" s="17"/>
      <c r="G2088" s="115">
        <f t="shared" si="564"/>
        <v>1490</v>
      </c>
      <c r="H2088" s="116">
        <f t="shared" si="564"/>
        <v>1490</v>
      </c>
    </row>
    <row r="2089" spans="1:46" x14ac:dyDescent="0.2">
      <c r="A2089" s="136" t="s">
        <v>43</v>
      </c>
      <c r="B2089" s="65">
        <v>921</v>
      </c>
      <c r="C2089" s="17" t="s">
        <v>59</v>
      </c>
      <c r="D2089" s="17" t="s">
        <v>60</v>
      </c>
      <c r="E2089" s="17" t="s">
        <v>362</v>
      </c>
      <c r="F2089" s="17"/>
      <c r="G2089" s="91">
        <f>G2090+G2093</f>
        <v>1490</v>
      </c>
      <c r="H2089" s="92">
        <f>H2090+H2093</f>
        <v>1490</v>
      </c>
    </row>
    <row r="2090" spans="1:46" ht="31.5" x14ac:dyDescent="0.2">
      <c r="A2090" s="137" t="s">
        <v>22</v>
      </c>
      <c r="B2090" s="65">
        <v>921</v>
      </c>
      <c r="C2090" s="64" t="s">
        <v>59</v>
      </c>
      <c r="D2090" s="64" t="s">
        <v>60</v>
      </c>
      <c r="E2090" s="64" t="s">
        <v>362</v>
      </c>
      <c r="F2090" s="64" t="s">
        <v>15</v>
      </c>
      <c r="G2090" s="93">
        <f t="shared" ref="G2090:H2091" si="565">G2091</f>
        <v>1270</v>
      </c>
      <c r="H2090" s="94">
        <f t="shared" si="565"/>
        <v>1270</v>
      </c>
    </row>
    <row r="2091" spans="1:46" ht="31.5" x14ac:dyDescent="0.2">
      <c r="A2091" s="142" t="s">
        <v>17</v>
      </c>
      <c r="B2091" s="16">
        <v>921</v>
      </c>
      <c r="C2091" s="64" t="s">
        <v>59</v>
      </c>
      <c r="D2091" s="64" t="s">
        <v>60</v>
      </c>
      <c r="E2091" s="64" t="s">
        <v>362</v>
      </c>
      <c r="F2091" s="64" t="s">
        <v>16</v>
      </c>
      <c r="G2091" s="93">
        <f t="shared" si="565"/>
        <v>1270</v>
      </c>
      <c r="H2091" s="94">
        <f t="shared" si="565"/>
        <v>1270</v>
      </c>
    </row>
    <row r="2092" spans="1:46" x14ac:dyDescent="0.2">
      <c r="A2092" s="137" t="s">
        <v>827</v>
      </c>
      <c r="B2092" s="19">
        <v>921</v>
      </c>
      <c r="C2092" s="64" t="s">
        <v>59</v>
      </c>
      <c r="D2092" s="64" t="s">
        <v>60</v>
      </c>
      <c r="E2092" s="64" t="s">
        <v>362</v>
      </c>
      <c r="F2092" s="64" t="s">
        <v>126</v>
      </c>
      <c r="G2092" s="93">
        <v>1270</v>
      </c>
      <c r="H2092" s="94">
        <v>1270</v>
      </c>
    </row>
    <row r="2093" spans="1:46" ht="31.5" x14ac:dyDescent="0.2">
      <c r="A2093" s="137" t="s">
        <v>18</v>
      </c>
      <c r="B2093" s="19">
        <v>921</v>
      </c>
      <c r="C2093" s="64" t="s">
        <v>59</v>
      </c>
      <c r="D2093" s="64" t="s">
        <v>60</v>
      </c>
      <c r="E2093" s="64" t="s">
        <v>362</v>
      </c>
      <c r="F2093" s="64" t="s">
        <v>20</v>
      </c>
      <c r="G2093" s="93">
        <f t="shared" ref="G2093:H2094" si="566">G2094</f>
        <v>220</v>
      </c>
      <c r="H2093" s="94">
        <f t="shared" si="566"/>
        <v>220</v>
      </c>
    </row>
    <row r="2094" spans="1:46" ht="31.5" x14ac:dyDescent="0.2">
      <c r="A2094" s="142" t="s">
        <v>27</v>
      </c>
      <c r="B2094" s="19">
        <v>921</v>
      </c>
      <c r="C2094" s="64" t="s">
        <v>59</v>
      </c>
      <c r="D2094" s="64" t="s">
        <v>60</v>
      </c>
      <c r="E2094" s="64" t="s">
        <v>362</v>
      </c>
      <c r="F2094" s="64" t="s">
        <v>0</v>
      </c>
      <c r="G2094" s="93">
        <f t="shared" si="566"/>
        <v>220</v>
      </c>
      <c r="H2094" s="94">
        <f t="shared" si="566"/>
        <v>220</v>
      </c>
    </row>
    <row r="2095" spans="1:46" ht="63" x14ac:dyDescent="0.2">
      <c r="A2095" s="137" t="s">
        <v>919</v>
      </c>
      <c r="B2095" s="19">
        <v>921</v>
      </c>
      <c r="C2095" s="64" t="s">
        <v>59</v>
      </c>
      <c r="D2095" s="64" t="s">
        <v>60</v>
      </c>
      <c r="E2095" s="64" t="s">
        <v>362</v>
      </c>
      <c r="F2095" s="26" t="s">
        <v>668</v>
      </c>
      <c r="G2095" s="93">
        <v>220</v>
      </c>
      <c r="H2095" s="94">
        <v>220</v>
      </c>
    </row>
    <row r="2096" spans="1:46" s="119" customFormat="1" x14ac:dyDescent="0.2">
      <c r="A2096" s="140" t="s">
        <v>97</v>
      </c>
      <c r="B2096" s="2">
        <v>921</v>
      </c>
      <c r="C2096" s="15" t="s">
        <v>101</v>
      </c>
      <c r="D2096" s="64"/>
      <c r="E2096" s="64"/>
      <c r="F2096" s="35"/>
      <c r="G2096" s="71">
        <f t="shared" ref="G2096:H2103" si="567">G2097</f>
        <v>400</v>
      </c>
      <c r="H2096" s="82">
        <f t="shared" si="567"/>
        <v>400</v>
      </c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</row>
    <row r="2097" spans="1:16304" s="119" customFormat="1" x14ac:dyDescent="0.2">
      <c r="A2097" s="135" t="s">
        <v>98</v>
      </c>
      <c r="B2097" s="2">
        <v>921</v>
      </c>
      <c r="C2097" s="15" t="s">
        <v>101</v>
      </c>
      <c r="D2097" s="15" t="s">
        <v>53</v>
      </c>
      <c r="E2097" s="64"/>
      <c r="F2097" s="35"/>
      <c r="G2097" s="71">
        <f t="shared" si="567"/>
        <v>400</v>
      </c>
      <c r="H2097" s="82">
        <f t="shared" si="567"/>
        <v>400</v>
      </c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</row>
    <row r="2098" spans="1:16304" ht="31.5" x14ac:dyDescent="0.2">
      <c r="A2098" s="140" t="s">
        <v>651</v>
      </c>
      <c r="B2098" s="2">
        <v>921</v>
      </c>
      <c r="C2098" s="15" t="s">
        <v>101</v>
      </c>
      <c r="D2098" s="15" t="s">
        <v>53</v>
      </c>
      <c r="E2098" s="24" t="s">
        <v>359</v>
      </c>
      <c r="F2098" s="35"/>
      <c r="G2098" s="71">
        <f>G2099</f>
        <v>400</v>
      </c>
      <c r="H2098" s="82">
        <f>H2099</f>
        <v>400</v>
      </c>
    </row>
    <row r="2099" spans="1:16304" x14ac:dyDescent="0.2">
      <c r="A2099" s="140" t="s">
        <v>586</v>
      </c>
      <c r="B2099" s="2">
        <v>921</v>
      </c>
      <c r="C2099" s="15" t="s">
        <v>101</v>
      </c>
      <c r="D2099" s="15" t="s">
        <v>53</v>
      </c>
      <c r="E2099" s="24" t="s">
        <v>439</v>
      </c>
      <c r="F2099" s="35"/>
      <c r="G2099" s="71">
        <f t="shared" ref="G2099:H2100" si="568">G2100</f>
        <v>400</v>
      </c>
      <c r="H2099" s="82">
        <f t="shared" si="568"/>
        <v>400</v>
      </c>
    </row>
    <row r="2100" spans="1:16304" ht="47.25" x14ac:dyDescent="0.2">
      <c r="A2100" s="140" t="s">
        <v>830</v>
      </c>
      <c r="B2100" s="2">
        <v>921</v>
      </c>
      <c r="C2100" s="15" t="s">
        <v>101</v>
      </c>
      <c r="D2100" s="15" t="s">
        <v>53</v>
      </c>
      <c r="E2100" s="24" t="s">
        <v>452</v>
      </c>
      <c r="F2100" s="35"/>
      <c r="G2100" s="71">
        <f t="shared" si="568"/>
        <v>400</v>
      </c>
      <c r="H2100" s="82">
        <f t="shared" si="568"/>
        <v>400</v>
      </c>
    </row>
    <row r="2101" spans="1:16304" ht="31.5" x14ac:dyDescent="0.2">
      <c r="A2101" s="136" t="s">
        <v>829</v>
      </c>
      <c r="B2101" s="2">
        <v>921</v>
      </c>
      <c r="C2101" s="15" t="s">
        <v>101</v>
      </c>
      <c r="D2101" s="15" t="s">
        <v>53</v>
      </c>
      <c r="E2101" s="25" t="s">
        <v>453</v>
      </c>
      <c r="F2101" s="35"/>
      <c r="G2101" s="93">
        <f>G2102</f>
        <v>400</v>
      </c>
      <c r="H2101" s="94">
        <f>H2102</f>
        <v>400</v>
      </c>
    </row>
    <row r="2102" spans="1:16304" ht="31.5" x14ac:dyDescent="0.2">
      <c r="A2102" s="137" t="s">
        <v>18</v>
      </c>
      <c r="B2102" s="65">
        <v>921</v>
      </c>
      <c r="C2102" s="64" t="s">
        <v>101</v>
      </c>
      <c r="D2102" s="64" t="s">
        <v>53</v>
      </c>
      <c r="E2102" s="25" t="s">
        <v>453</v>
      </c>
      <c r="F2102" s="64" t="s">
        <v>20</v>
      </c>
      <c r="G2102" s="93">
        <f t="shared" si="567"/>
        <v>400</v>
      </c>
      <c r="H2102" s="94">
        <f t="shared" si="567"/>
        <v>400</v>
      </c>
    </row>
    <row r="2103" spans="1:16304" x14ac:dyDescent="0.2">
      <c r="A2103" s="137" t="s">
        <v>25</v>
      </c>
      <c r="B2103" s="65">
        <v>921</v>
      </c>
      <c r="C2103" s="64" t="s">
        <v>101</v>
      </c>
      <c r="D2103" s="64" t="s">
        <v>53</v>
      </c>
      <c r="E2103" s="25" t="s">
        <v>453</v>
      </c>
      <c r="F2103" s="64" t="s">
        <v>26</v>
      </c>
      <c r="G2103" s="93">
        <f t="shared" si="567"/>
        <v>400</v>
      </c>
      <c r="H2103" s="94">
        <f t="shared" si="567"/>
        <v>400</v>
      </c>
    </row>
    <row r="2104" spans="1:16304" x14ac:dyDescent="0.2">
      <c r="A2104" s="142" t="s">
        <v>136</v>
      </c>
      <c r="B2104" s="65">
        <v>921</v>
      </c>
      <c r="C2104" s="64" t="s">
        <v>101</v>
      </c>
      <c r="D2104" s="64" t="s">
        <v>53</v>
      </c>
      <c r="E2104" s="25" t="s">
        <v>453</v>
      </c>
      <c r="F2104" s="64" t="s">
        <v>143</v>
      </c>
      <c r="G2104" s="97">
        <v>400</v>
      </c>
      <c r="H2104" s="98">
        <v>400</v>
      </c>
    </row>
    <row r="2105" spans="1:16304" s="119" customFormat="1" x14ac:dyDescent="0.2">
      <c r="A2105" s="135" t="s">
        <v>119</v>
      </c>
      <c r="B2105" s="2">
        <v>921</v>
      </c>
      <c r="C2105" s="15">
        <v>11</v>
      </c>
      <c r="D2105" s="15"/>
      <c r="E2105" s="32"/>
      <c r="F2105" s="32"/>
      <c r="G2105" s="111">
        <f t="shared" ref="G2105:H2105" si="569">G2106+G2118</f>
        <v>20922</v>
      </c>
      <c r="H2105" s="112">
        <f t="shared" si="569"/>
        <v>22922</v>
      </c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</row>
    <row r="2106" spans="1:16304" s="119" customFormat="1" x14ac:dyDescent="0.2">
      <c r="A2106" s="135" t="s">
        <v>309</v>
      </c>
      <c r="B2106" s="2">
        <v>921</v>
      </c>
      <c r="C2106" s="15">
        <v>11</v>
      </c>
      <c r="D2106" s="15" t="s">
        <v>60</v>
      </c>
      <c r="E2106" s="32"/>
      <c r="F2106" s="32"/>
      <c r="G2106" s="111">
        <f t="shared" ref="G2106:H2106" si="570">G2107</f>
        <v>20122</v>
      </c>
      <c r="H2106" s="112">
        <f t="shared" si="570"/>
        <v>22122</v>
      </c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</row>
    <row r="2107" spans="1:16304" ht="31.5" x14ac:dyDescent="0.2">
      <c r="A2107" s="156" t="s">
        <v>747</v>
      </c>
      <c r="B2107" s="2">
        <v>921</v>
      </c>
      <c r="C2107" s="15">
        <v>11</v>
      </c>
      <c r="D2107" s="15" t="s">
        <v>60</v>
      </c>
      <c r="E2107" s="80" t="s">
        <v>310</v>
      </c>
      <c r="F2107" s="52"/>
      <c r="G2107" s="194">
        <f t="shared" ref="G2107:H2107" si="571">G2108+G2113</f>
        <v>20122</v>
      </c>
      <c r="H2107" s="195">
        <f t="shared" si="571"/>
        <v>22122</v>
      </c>
      <c r="I2107" s="206"/>
      <c r="J2107" s="207"/>
      <c r="K2107" s="207"/>
      <c r="L2107" s="208"/>
      <c r="M2107" s="209"/>
      <c r="N2107" s="210"/>
      <c r="O2107" s="210"/>
      <c r="P2107" s="210"/>
      <c r="Q2107" s="205"/>
      <c r="R2107" s="206"/>
      <c r="S2107" s="207"/>
      <c r="T2107" s="207"/>
      <c r="U2107" s="208"/>
      <c r="V2107" s="209"/>
      <c r="W2107" s="210"/>
      <c r="X2107" s="210"/>
      <c r="Y2107" s="210"/>
      <c r="Z2107" s="205"/>
      <c r="AA2107" s="206"/>
      <c r="AB2107" s="207"/>
      <c r="AC2107" s="207"/>
      <c r="AD2107" s="208"/>
      <c r="AE2107" s="209"/>
      <c r="AF2107" s="210"/>
      <c r="AG2107" s="210"/>
      <c r="AH2107" s="210"/>
      <c r="AI2107" s="205"/>
      <c r="AJ2107" s="206"/>
      <c r="AK2107" s="207"/>
      <c r="AL2107" s="207"/>
      <c r="AM2107" s="208"/>
      <c r="AN2107" s="209"/>
      <c r="AO2107" s="210"/>
      <c r="AP2107" s="210"/>
      <c r="AQ2107" s="210"/>
      <c r="AR2107" s="205"/>
      <c r="AS2107" s="206"/>
      <c r="AT2107" s="207"/>
      <c r="AU2107" s="221"/>
      <c r="AV2107" s="80"/>
      <c r="AW2107" s="52"/>
      <c r="AX2107" s="69"/>
      <c r="AY2107" s="69"/>
      <c r="AZ2107" s="69"/>
      <c r="BA2107" s="107"/>
      <c r="BB2107" s="2"/>
      <c r="BC2107" s="15"/>
      <c r="BD2107" s="15"/>
      <c r="BE2107" s="80"/>
      <c r="BF2107" s="52"/>
      <c r="BG2107" s="69"/>
      <c r="BH2107" s="69"/>
      <c r="BI2107" s="69"/>
      <c r="BJ2107" s="107"/>
      <c r="BK2107" s="2"/>
      <c r="BL2107" s="15"/>
      <c r="BM2107" s="15"/>
      <c r="BN2107" s="80"/>
      <c r="BO2107" s="52"/>
      <c r="BP2107" s="69"/>
      <c r="BQ2107" s="69"/>
      <c r="BR2107" s="69"/>
      <c r="BS2107" s="107"/>
      <c r="BT2107" s="2"/>
      <c r="BU2107" s="15"/>
      <c r="BV2107" s="15"/>
      <c r="BW2107" s="80"/>
      <c r="BX2107" s="52"/>
      <c r="BY2107" s="69"/>
      <c r="BZ2107" s="69"/>
      <c r="CA2107" s="69"/>
      <c r="CB2107" s="107"/>
      <c r="CC2107" s="2"/>
      <c r="CD2107" s="15"/>
      <c r="CE2107" s="15"/>
      <c r="CF2107" s="80"/>
      <c r="CG2107" s="52"/>
      <c r="CH2107" s="69"/>
      <c r="CI2107" s="69"/>
      <c r="CJ2107" s="69"/>
      <c r="CK2107" s="107"/>
      <c r="CL2107" s="2"/>
      <c r="CM2107" s="15"/>
      <c r="CN2107" s="15"/>
      <c r="CO2107" s="80"/>
      <c r="CP2107" s="52"/>
      <c r="CQ2107" s="69"/>
      <c r="CR2107" s="69"/>
      <c r="CS2107" s="69"/>
      <c r="CT2107" s="107"/>
      <c r="CU2107" s="2"/>
      <c r="CV2107" s="15"/>
      <c r="CW2107" s="15"/>
      <c r="CX2107" s="80"/>
      <c r="CY2107" s="52"/>
      <c r="CZ2107" s="69"/>
      <c r="DA2107" s="69"/>
      <c r="DB2107" s="69"/>
      <c r="DC2107" s="107"/>
      <c r="DD2107" s="2"/>
      <c r="DE2107" s="15"/>
      <c r="DF2107" s="15"/>
      <c r="DG2107" s="80"/>
      <c r="DH2107" s="52"/>
      <c r="DI2107" s="69"/>
      <c r="DJ2107" s="69"/>
      <c r="DK2107" s="69"/>
      <c r="DL2107" s="107"/>
      <c r="DM2107" s="2"/>
      <c r="DN2107" s="15"/>
      <c r="DO2107" s="15"/>
      <c r="DP2107" s="80"/>
      <c r="DQ2107" s="52"/>
      <c r="DR2107" s="69"/>
      <c r="DS2107" s="69"/>
      <c r="DT2107" s="69"/>
      <c r="DU2107" s="107"/>
      <c r="DV2107" s="2"/>
      <c r="DW2107" s="15"/>
      <c r="DX2107" s="15"/>
      <c r="DY2107" s="80"/>
      <c r="DZ2107" s="52"/>
      <c r="EA2107" s="69"/>
      <c r="EB2107" s="69"/>
      <c r="EC2107" s="69"/>
      <c r="ED2107" s="107"/>
      <c r="EE2107" s="2"/>
      <c r="EF2107" s="15"/>
      <c r="EG2107" s="15"/>
      <c r="EH2107" s="80"/>
      <c r="EI2107" s="52"/>
      <c r="EJ2107" s="69"/>
      <c r="EK2107" s="69"/>
      <c r="EL2107" s="69"/>
      <c r="EM2107" s="107"/>
      <c r="EN2107" s="2"/>
      <c r="EO2107" s="15"/>
      <c r="EP2107" s="15"/>
      <c r="EQ2107" s="80"/>
      <c r="ER2107" s="52"/>
      <c r="ES2107" s="69"/>
      <c r="ET2107" s="69"/>
      <c r="EU2107" s="69"/>
      <c r="EV2107" s="107"/>
      <c r="EW2107" s="2"/>
      <c r="EX2107" s="15"/>
      <c r="EY2107" s="15"/>
      <c r="EZ2107" s="80"/>
      <c r="FA2107" s="52"/>
      <c r="FB2107" s="69"/>
      <c r="FC2107" s="69"/>
      <c r="FD2107" s="69"/>
      <c r="FE2107" s="107"/>
      <c r="FF2107" s="2"/>
      <c r="FG2107" s="15"/>
      <c r="FH2107" s="15"/>
      <c r="FI2107" s="80"/>
      <c r="FJ2107" s="52"/>
      <c r="FK2107" s="69"/>
      <c r="FL2107" s="69"/>
      <c r="FM2107" s="69"/>
      <c r="FN2107" s="107"/>
      <c r="FO2107" s="2"/>
      <c r="FP2107" s="15"/>
      <c r="FQ2107" s="15"/>
      <c r="FR2107" s="80"/>
      <c r="FS2107" s="52"/>
      <c r="FT2107" s="69"/>
      <c r="FU2107" s="69"/>
      <c r="FV2107" s="69"/>
      <c r="FW2107" s="107"/>
      <c r="FX2107" s="2"/>
      <c r="FY2107" s="15"/>
      <c r="FZ2107" s="15"/>
      <c r="GA2107" s="80"/>
      <c r="GB2107" s="52"/>
      <c r="GC2107" s="69"/>
      <c r="GD2107" s="69"/>
      <c r="GE2107" s="69"/>
      <c r="GF2107" s="107"/>
      <c r="GG2107" s="2"/>
      <c r="GH2107" s="15"/>
      <c r="GI2107" s="15"/>
      <c r="GJ2107" s="80"/>
      <c r="GK2107" s="52"/>
      <c r="GL2107" s="69"/>
      <c r="GM2107" s="69"/>
      <c r="GN2107" s="69"/>
      <c r="GO2107" s="107"/>
      <c r="GP2107" s="2"/>
      <c r="GQ2107" s="15"/>
      <c r="GR2107" s="15"/>
      <c r="GS2107" s="80"/>
      <c r="GT2107" s="52"/>
      <c r="GU2107" s="69"/>
      <c r="GV2107" s="69"/>
      <c r="GW2107" s="69"/>
      <c r="GX2107" s="107"/>
      <c r="GY2107" s="2"/>
      <c r="GZ2107" s="15"/>
      <c r="HA2107" s="15"/>
      <c r="HB2107" s="80"/>
      <c r="HC2107" s="52"/>
      <c r="HD2107" s="69"/>
      <c r="HE2107" s="69"/>
      <c r="HF2107" s="69"/>
      <c r="HG2107" s="107"/>
      <c r="HH2107" s="2"/>
      <c r="HI2107" s="15"/>
      <c r="HJ2107" s="15"/>
      <c r="HK2107" s="80"/>
      <c r="HL2107" s="52"/>
      <c r="HM2107" s="69"/>
      <c r="HN2107" s="69"/>
      <c r="HO2107" s="69"/>
      <c r="HP2107" s="107"/>
      <c r="HQ2107" s="2"/>
      <c r="HR2107" s="15"/>
      <c r="HS2107" s="15"/>
      <c r="HT2107" s="80"/>
      <c r="HU2107" s="52"/>
      <c r="HV2107" s="69"/>
      <c r="HW2107" s="69"/>
      <c r="HX2107" s="69"/>
      <c r="HY2107" s="107"/>
      <c r="HZ2107" s="2"/>
      <c r="IA2107" s="15"/>
      <c r="IB2107" s="15"/>
      <c r="IC2107" s="80"/>
      <c r="ID2107" s="52"/>
      <c r="IE2107" s="69"/>
      <c r="IF2107" s="69"/>
      <c r="IG2107" s="69"/>
      <c r="IH2107" s="107"/>
      <c r="II2107" s="2"/>
      <c r="IJ2107" s="15"/>
      <c r="IK2107" s="15"/>
      <c r="IL2107" s="80"/>
      <c r="IM2107" s="52"/>
      <c r="IN2107" s="69"/>
      <c r="IO2107" s="69"/>
      <c r="IP2107" s="69"/>
      <c r="IQ2107" s="107"/>
      <c r="IR2107" s="2"/>
      <c r="IS2107" s="15"/>
      <c r="IT2107" s="15"/>
      <c r="IU2107" s="80"/>
      <c r="IV2107" s="52"/>
      <c r="IW2107" s="69"/>
      <c r="IX2107" s="69"/>
      <c r="IY2107" s="69"/>
      <c r="IZ2107" s="107"/>
      <c r="JA2107" s="2"/>
      <c r="JB2107" s="15"/>
      <c r="JC2107" s="15"/>
      <c r="JD2107" s="80"/>
      <c r="JE2107" s="52"/>
      <c r="JF2107" s="69"/>
      <c r="JG2107" s="69"/>
      <c r="JH2107" s="69"/>
      <c r="JI2107" s="107"/>
      <c r="JJ2107" s="2"/>
      <c r="JK2107" s="15"/>
      <c r="JL2107" s="15"/>
      <c r="JM2107" s="80"/>
      <c r="JN2107" s="52"/>
      <c r="JO2107" s="69"/>
      <c r="JP2107" s="69"/>
      <c r="JQ2107" s="69"/>
      <c r="JR2107" s="107"/>
      <c r="JS2107" s="2"/>
      <c r="JT2107" s="15"/>
      <c r="JU2107" s="15"/>
      <c r="JV2107" s="80"/>
      <c r="JW2107" s="52"/>
      <c r="JX2107" s="69"/>
      <c r="JY2107" s="69"/>
      <c r="JZ2107" s="69"/>
      <c r="KA2107" s="107"/>
      <c r="KB2107" s="2"/>
      <c r="KC2107" s="15"/>
      <c r="KD2107" s="15"/>
      <c r="KE2107" s="80"/>
      <c r="KF2107" s="52"/>
      <c r="KG2107" s="69"/>
      <c r="KH2107" s="69"/>
      <c r="KI2107" s="69"/>
      <c r="KJ2107" s="107"/>
      <c r="KK2107" s="2"/>
      <c r="KL2107" s="15"/>
      <c r="KM2107" s="15"/>
      <c r="KN2107" s="80"/>
      <c r="KO2107" s="52"/>
      <c r="KP2107" s="69"/>
      <c r="KQ2107" s="69"/>
      <c r="KR2107" s="69"/>
      <c r="KS2107" s="107"/>
      <c r="KT2107" s="2"/>
      <c r="KU2107" s="15"/>
      <c r="KV2107" s="15"/>
      <c r="KW2107" s="80"/>
      <c r="KX2107" s="52"/>
      <c r="KY2107" s="69"/>
      <c r="KZ2107" s="69"/>
      <c r="LA2107" s="69"/>
      <c r="LB2107" s="107"/>
      <c r="LC2107" s="2"/>
      <c r="LD2107" s="15"/>
      <c r="LE2107" s="15"/>
      <c r="LF2107" s="80"/>
      <c r="LG2107" s="52"/>
      <c r="LH2107" s="69"/>
      <c r="LI2107" s="69"/>
      <c r="LJ2107" s="69"/>
      <c r="LK2107" s="107"/>
      <c r="LL2107" s="2"/>
      <c r="LM2107" s="15"/>
      <c r="LN2107" s="15"/>
      <c r="LO2107" s="80"/>
      <c r="LP2107" s="52"/>
      <c r="LQ2107" s="69"/>
      <c r="LR2107" s="69"/>
      <c r="LS2107" s="69"/>
      <c r="LT2107" s="107"/>
      <c r="LU2107" s="2"/>
      <c r="LV2107" s="15"/>
      <c r="LW2107" s="15"/>
      <c r="LX2107" s="80"/>
      <c r="LY2107" s="52"/>
      <c r="LZ2107" s="69"/>
      <c r="MA2107" s="69"/>
      <c r="MB2107" s="69"/>
      <c r="MC2107" s="107"/>
      <c r="MD2107" s="2"/>
      <c r="ME2107" s="15"/>
      <c r="MF2107" s="15"/>
      <c r="MG2107" s="80"/>
      <c r="MH2107" s="52"/>
      <c r="MI2107" s="69"/>
      <c r="MJ2107" s="69"/>
      <c r="MK2107" s="69"/>
      <c r="ML2107" s="107"/>
      <c r="MM2107" s="2"/>
      <c r="MN2107" s="15"/>
      <c r="MO2107" s="15"/>
      <c r="MP2107" s="80"/>
      <c r="MQ2107" s="52"/>
      <c r="MR2107" s="69"/>
      <c r="MS2107" s="69"/>
      <c r="MT2107" s="69"/>
      <c r="MU2107" s="107"/>
      <c r="MV2107" s="2"/>
      <c r="MW2107" s="15"/>
      <c r="MX2107" s="15"/>
      <c r="MY2107" s="80"/>
      <c r="MZ2107" s="52"/>
      <c r="NA2107" s="69"/>
      <c r="NB2107" s="69"/>
      <c r="NC2107" s="69"/>
      <c r="ND2107" s="107"/>
      <c r="NE2107" s="2"/>
      <c r="NF2107" s="15"/>
      <c r="NG2107" s="15"/>
      <c r="NH2107" s="80"/>
      <c r="NI2107" s="52"/>
      <c r="NJ2107" s="69"/>
      <c r="NK2107" s="69"/>
      <c r="NL2107" s="69"/>
      <c r="NM2107" s="107"/>
      <c r="NN2107" s="2"/>
      <c r="NO2107" s="15"/>
      <c r="NP2107" s="15"/>
      <c r="NQ2107" s="80"/>
      <c r="NR2107" s="52"/>
      <c r="NS2107" s="69"/>
      <c r="NT2107" s="69"/>
      <c r="NU2107" s="69"/>
      <c r="NV2107" s="107"/>
      <c r="NW2107" s="2"/>
      <c r="NX2107" s="15"/>
      <c r="NY2107" s="15"/>
      <c r="NZ2107" s="80"/>
      <c r="OA2107" s="52"/>
      <c r="OB2107" s="69"/>
      <c r="OC2107" s="69"/>
      <c r="OD2107" s="69"/>
      <c r="OE2107" s="107"/>
      <c r="OF2107" s="2"/>
      <c r="OG2107" s="15"/>
      <c r="OH2107" s="15"/>
      <c r="OI2107" s="80"/>
      <c r="OJ2107" s="52"/>
      <c r="OK2107" s="69"/>
      <c r="OL2107" s="69"/>
      <c r="OM2107" s="69"/>
      <c r="ON2107" s="107"/>
      <c r="OO2107" s="2"/>
      <c r="OP2107" s="15"/>
      <c r="OQ2107" s="15"/>
      <c r="OR2107" s="80"/>
      <c r="OS2107" s="52"/>
      <c r="OT2107" s="69"/>
      <c r="OU2107" s="69"/>
      <c r="OV2107" s="69"/>
      <c r="OW2107" s="107"/>
      <c r="OX2107" s="2"/>
      <c r="OY2107" s="15"/>
      <c r="OZ2107" s="15"/>
      <c r="PA2107" s="80"/>
      <c r="PB2107" s="52"/>
      <c r="PC2107" s="69"/>
      <c r="PD2107" s="69"/>
      <c r="PE2107" s="69"/>
      <c r="PF2107" s="107"/>
      <c r="PG2107" s="2"/>
      <c r="PH2107" s="15"/>
      <c r="PI2107" s="15"/>
      <c r="PJ2107" s="80"/>
      <c r="PK2107" s="52"/>
      <c r="PL2107" s="69"/>
      <c r="PM2107" s="69"/>
      <c r="PN2107" s="69"/>
      <c r="PO2107" s="107"/>
      <c r="PP2107" s="2"/>
      <c r="PQ2107" s="15"/>
      <c r="PR2107" s="15"/>
      <c r="PS2107" s="80"/>
      <c r="PT2107" s="52"/>
      <c r="PU2107" s="69"/>
      <c r="PV2107" s="69"/>
      <c r="PW2107" s="69"/>
      <c r="PX2107" s="107"/>
      <c r="PY2107" s="2"/>
      <c r="PZ2107" s="15"/>
      <c r="QA2107" s="15"/>
      <c r="QB2107" s="80"/>
      <c r="QC2107" s="52"/>
      <c r="QD2107" s="69"/>
      <c r="QE2107" s="69"/>
      <c r="QF2107" s="69"/>
      <c r="QG2107" s="107"/>
      <c r="QH2107" s="2"/>
      <c r="QI2107" s="15"/>
      <c r="QJ2107" s="15"/>
      <c r="QK2107" s="80"/>
      <c r="QL2107" s="52"/>
      <c r="QM2107" s="69"/>
      <c r="QN2107" s="69"/>
      <c r="QO2107" s="69"/>
      <c r="QP2107" s="107"/>
      <c r="QQ2107" s="2"/>
      <c r="QR2107" s="15"/>
      <c r="QS2107" s="15"/>
      <c r="QT2107" s="80"/>
      <c r="QU2107" s="52"/>
      <c r="QV2107" s="69"/>
      <c r="QW2107" s="69"/>
      <c r="QX2107" s="69"/>
      <c r="QY2107" s="107"/>
      <c r="QZ2107" s="2"/>
      <c r="RA2107" s="15"/>
      <c r="RB2107" s="15"/>
      <c r="RC2107" s="80"/>
      <c r="RD2107" s="52"/>
      <c r="RE2107" s="69"/>
      <c r="RF2107" s="69"/>
      <c r="RG2107" s="69"/>
      <c r="RH2107" s="107"/>
      <c r="RI2107" s="2"/>
      <c r="RJ2107" s="15"/>
      <c r="RK2107" s="15"/>
      <c r="RL2107" s="80"/>
      <c r="RM2107" s="52"/>
      <c r="RN2107" s="69"/>
      <c r="RO2107" s="69"/>
      <c r="RP2107" s="69"/>
      <c r="RQ2107" s="107"/>
      <c r="RR2107" s="2"/>
      <c r="RS2107" s="15"/>
      <c r="RT2107" s="15"/>
      <c r="RU2107" s="80"/>
      <c r="RV2107" s="52"/>
      <c r="RW2107" s="69"/>
      <c r="RX2107" s="69"/>
      <c r="RY2107" s="69"/>
      <c r="RZ2107" s="107"/>
      <c r="SA2107" s="2"/>
      <c r="SB2107" s="15"/>
      <c r="SC2107" s="15"/>
      <c r="SD2107" s="80"/>
      <c r="SE2107" s="52"/>
      <c r="SF2107" s="69"/>
      <c r="SG2107" s="69"/>
      <c r="SH2107" s="69"/>
      <c r="SI2107" s="107"/>
      <c r="SJ2107" s="2"/>
      <c r="SK2107" s="15"/>
      <c r="SL2107" s="15"/>
      <c r="SM2107" s="80"/>
      <c r="SN2107" s="52"/>
      <c r="SO2107" s="69"/>
      <c r="SP2107" s="69"/>
      <c r="SQ2107" s="69"/>
      <c r="SR2107" s="107"/>
      <c r="SS2107" s="2"/>
      <c r="ST2107" s="15"/>
      <c r="SU2107" s="15"/>
      <c r="SV2107" s="80"/>
      <c r="SW2107" s="52"/>
      <c r="SX2107" s="69"/>
      <c r="SY2107" s="69"/>
      <c r="SZ2107" s="69"/>
      <c r="TA2107" s="107"/>
      <c r="TB2107" s="2"/>
      <c r="TC2107" s="15"/>
      <c r="TD2107" s="15"/>
      <c r="TE2107" s="80"/>
      <c r="TF2107" s="52"/>
      <c r="TG2107" s="69"/>
      <c r="TH2107" s="69"/>
      <c r="TI2107" s="69"/>
      <c r="TJ2107" s="107"/>
      <c r="TK2107" s="2"/>
      <c r="TL2107" s="15"/>
      <c r="TM2107" s="15"/>
      <c r="TN2107" s="80"/>
      <c r="TO2107" s="52"/>
      <c r="TP2107" s="69"/>
      <c r="TQ2107" s="69"/>
      <c r="TR2107" s="69"/>
      <c r="TS2107" s="107"/>
      <c r="TT2107" s="2"/>
      <c r="TU2107" s="15"/>
      <c r="TV2107" s="15"/>
      <c r="TW2107" s="80"/>
      <c r="TX2107" s="52"/>
      <c r="TY2107" s="69"/>
      <c r="TZ2107" s="69"/>
      <c r="UA2107" s="69"/>
      <c r="UB2107" s="107"/>
      <c r="UC2107" s="2"/>
      <c r="UD2107" s="15"/>
      <c r="UE2107" s="15"/>
      <c r="UF2107" s="80"/>
      <c r="UG2107" s="52"/>
      <c r="UH2107" s="69"/>
      <c r="UI2107" s="69"/>
      <c r="UJ2107" s="69"/>
      <c r="UK2107" s="107"/>
      <c r="UL2107" s="2"/>
      <c r="UM2107" s="15"/>
      <c r="UN2107" s="15"/>
      <c r="UO2107" s="80"/>
      <c r="UP2107" s="52"/>
      <c r="UQ2107" s="69"/>
      <c r="UR2107" s="69"/>
      <c r="US2107" s="69"/>
      <c r="UT2107" s="107"/>
      <c r="UU2107" s="2"/>
      <c r="UV2107" s="15"/>
      <c r="UW2107" s="15"/>
      <c r="UX2107" s="80"/>
      <c r="UY2107" s="52"/>
      <c r="UZ2107" s="69"/>
      <c r="VA2107" s="69"/>
      <c r="VB2107" s="69"/>
      <c r="VC2107" s="107"/>
      <c r="VD2107" s="2"/>
      <c r="VE2107" s="15"/>
      <c r="VF2107" s="15"/>
      <c r="VG2107" s="80"/>
      <c r="VH2107" s="52"/>
      <c r="VI2107" s="69"/>
      <c r="VJ2107" s="69"/>
      <c r="VK2107" s="69"/>
      <c r="VL2107" s="107"/>
      <c r="VM2107" s="2"/>
      <c r="VN2107" s="15"/>
      <c r="VO2107" s="15"/>
      <c r="VP2107" s="80"/>
      <c r="VQ2107" s="52"/>
      <c r="VR2107" s="69"/>
      <c r="VS2107" s="69"/>
      <c r="VT2107" s="69"/>
      <c r="VU2107" s="107"/>
      <c r="VV2107" s="2"/>
      <c r="VW2107" s="15"/>
      <c r="VX2107" s="15"/>
      <c r="VY2107" s="80"/>
      <c r="VZ2107" s="52"/>
      <c r="WA2107" s="69"/>
      <c r="WB2107" s="69"/>
      <c r="WC2107" s="69"/>
      <c r="WD2107" s="107"/>
      <c r="WE2107" s="2"/>
      <c r="WF2107" s="15"/>
      <c r="WG2107" s="15"/>
      <c r="WH2107" s="80"/>
      <c r="WI2107" s="52"/>
      <c r="WJ2107" s="69"/>
      <c r="WK2107" s="69"/>
      <c r="WL2107" s="69"/>
      <c r="WM2107" s="107"/>
      <c r="WN2107" s="2"/>
      <c r="WO2107" s="15"/>
      <c r="WP2107" s="15"/>
      <c r="WQ2107" s="80"/>
      <c r="WR2107" s="52"/>
      <c r="WS2107" s="69"/>
      <c r="WT2107" s="69"/>
      <c r="WU2107" s="69"/>
      <c r="WV2107" s="107"/>
      <c r="WW2107" s="2"/>
      <c r="WX2107" s="15"/>
      <c r="WY2107" s="15"/>
      <c r="WZ2107" s="80"/>
      <c r="XA2107" s="52"/>
      <c r="XB2107" s="69"/>
      <c r="XC2107" s="69"/>
      <c r="XD2107" s="69"/>
      <c r="XE2107" s="107"/>
      <c r="XF2107" s="2"/>
      <c r="XG2107" s="15"/>
      <c r="XH2107" s="15"/>
      <c r="XI2107" s="80"/>
      <c r="XJ2107" s="52"/>
      <c r="XK2107" s="69"/>
      <c r="XL2107" s="69"/>
      <c r="XM2107" s="69"/>
      <c r="XN2107" s="107"/>
      <c r="XO2107" s="2"/>
      <c r="XP2107" s="15"/>
      <c r="XQ2107" s="15"/>
      <c r="XR2107" s="80"/>
      <c r="XS2107" s="52"/>
      <c r="XT2107" s="69"/>
      <c r="XU2107" s="69"/>
      <c r="XV2107" s="69"/>
      <c r="XW2107" s="107"/>
      <c r="XX2107" s="2"/>
      <c r="XY2107" s="15"/>
      <c r="XZ2107" s="15"/>
      <c r="YA2107" s="80"/>
      <c r="YB2107" s="52"/>
      <c r="YC2107" s="69"/>
      <c r="YD2107" s="69"/>
      <c r="YE2107" s="69"/>
      <c r="YF2107" s="107"/>
      <c r="YG2107" s="2"/>
      <c r="YH2107" s="15"/>
      <c r="YI2107" s="15"/>
      <c r="YJ2107" s="80"/>
      <c r="YK2107" s="52"/>
      <c r="YL2107" s="69"/>
      <c r="YM2107" s="69"/>
      <c r="YN2107" s="69"/>
      <c r="YO2107" s="107"/>
      <c r="YP2107" s="2"/>
      <c r="YQ2107" s="15"/>
      <c r="YR2107" s="15"/>
      <c r="YS2107" s="80"/>
      <c r="YT2107" s="52"/>
      <c r="YU2107" s="69"/>
      <c r="YV2107" s="69"/>
      <c r="YW2107" s="69"/>
      <c r="YX2107" s="107"/>
      <c r="YY2107" s="2"/>
      <c r="YZ2107" s="15"/>
      <c r="ZA2107" s="15"/>
      <c r="ZB2107" s="80"/>
      <c r="ZC2107" s="52"/>
      <c r="ZD2107" s="69"/>
      <c r="ZE2107" s="69"/>
      <c r="ZF2107" s="69"/>
      <c r="ZG2107" s="107"/>
      <c r="ZH2107" s="2"/>
      <c r="ZI2107" s="15"/>
      <c r="ZJ2107" s="15"/>
      <c r="ZK2107" s="80"/>
      <c r="ZL2107" s="52"/>
      <c r="ZM2107" s="69"/>
      <c r="ZN2107" s="69"/>
      <c r="ZO2107" s="69"/>
      <c r="ZP2107" s="107"/>
      <c r="ZQ2107" s="2"/>
      <c r="ZR2107" s="15"/>
      <c r="ZS2107" s="15"/>
      <c r="ZT2107" s="80"/>
      <c r="ZU2107" s="52"/>
      <c r="ZV2107" s="69"/>
      <c r="ZW2107" s="69"/>
      <c r="ZX2107" s="69"/>
      <c r="ZY2107" s="107"/>
      <c r="ZZ2107" s="2"/>
      <c r="AAA2107" s="15"/>
      <c r="AAB2107" s="15"/>
      <c r="AAC2107" s="80"/>
      <c r="AAD2107" s="52"/>
      <c r="AAE2107" s="69"/>
      <c r="AAF2107" s="69"/>
      <c r="AAG2107" s="69"/>
      <c r="AAH2107" s="107"/>
      <c r="AAI2107" s="2"/>
      <c r="AAJ2107" s="15"/>
      <c r="AAK2107" s="15"/>
      <c r="AAL2107" s="80"/>
      <c r="AAM2107" s="52"/>
      <c r="AAN2107" s="69"/>
      <c r="AAO2107" s="69"/>
      <c r="AAP2107" s="69"/>
      <c r="AAQ2107" s="107"/>
      <c r="AAR2107" s="2"/>
      <c r="AAS2107" s="15"/>
      <c r="AAT2107" s="15"/>
      <c r="AAU2107" s="80"/>
      <c r="AAV2107" s="52"/>
      <c r="AAW2107" s="69"/>
      <c r="AAX2107" s="69"/>
      <c r="AAY2107" s="69"/>
      <c r="AAZ2107" s="107"/>
      <c r="ABA2107" s="2"/>
      <c r="ABB2107" s="15"/>
      <c r="ABC2107" s="15"/>
      <c r="ABD2107" s="80"/>
      <c r="ABE2107" s="52"/>
      <c r="ABF2107" s="69"/>
      <c r="ABG2107" s="69"/>
      <c r="ABH2107" s="69"/>
      <c r="ABI2107" s="107"/>
      <c r="ABJ2107" s="2"/>
      <c r="ABK2107" s="15"/>
      <c r="ABL2107" s="15"/>
      <c r="ABM2107" s="80"/>
      <c r="ABN2107" s="52"/>
      <c r="ABO2107" s="69"/>
      <c r="ABP2107" s="69"/>
      <c r="ABQ2107" s="69"/>
      <c r="ABR2107" s="107"/>
      <c r="ABS2107" s="2"/>
      <c r="ABT2107" s="15"/>
      <c r="ABU2107" s="15"/>
      <c r="ABV2107" s="80"/>
      <c r="ABW2107" s="52"/>
      <c r="ABX2107" s="69"/>
      <c r="ABY2107" s="69"/>
      <c r="ABZ2107" s="69"/>
      <c r="ACA2107" s="107"/>
      <c r="ACB2107" s="2"/>
      <c r="ACC2107" s="15"/>
      <c r="ACD2107" s="15"/>
      <c r="ACE2107" s="80"/>
      <c r="ACF2107" s="52"/>
      <c r="ACG2107" s="69"/>
      <c r="ACH2107" s="69"/>
      <c r="ACI2107" s="69"/>
      <c r="ACJ2107" s="107"/>
      <c r="ACK2107" s="2"/>
      <c r="ACL2107" s="15"/>
      <c r="ACM2107" s="15"/>
      <c r="ACN2107" s="80"/>
      <c r="ACO2107" s="52"/>
      <c r="ACP2107" s="69"/>
      <c r="ACQ2107" s="69"/>
      <c r="ACR2107" s="69"/>
      <c r="ACS2107" s="107"/>
      <c r="ACT2107" s="2"/>
      <c r="ACU2107" s="15"/>
      <c r="ACV2107" s="15"/>
      <c r="ACW2107" s="80"/>
      <c r="ACX2107" s="52"/>
      <c r="ACY2107" s="69"/>
      <c r="ACZ2107" s="69"/>
      <c r="ADA2107" s="69"/>
      <c r="ADB2107" s="107"/>
      <c r="ADC2107" s="2"/>
      <c r="ADD2107" s="15"/>
      <c r="ADE2107" s="15"/>
      <c r="ADF2107" s="80"/>
      <c r="ADG2107" s="52"/>
      <c r="ADH2107" s="69"/>
      <c r="ADI2107" s="69"/>
      <c r="ADJ2107" s="69"/>
      <c r="ADK2107" s="107"/>
      <c r="ADL2107" s="2"/>
      <c r="ADM2107" s="15"/>
      <c r="ADN2107" s="15"/>
      <c r="ADO2107" s="80"/>
      <c r="ADP2107" s="52"/>
      <c r="ADQ2107" s="69"/>
      <c r="ADR2107" s="69"/>
      <c r="ADS2107" s="69"/>
      <c r="ADT2107" s="107"/>
      <c r="ADU2107" s="2"/>
      <c r="ADV2107" s="15"/>
      <c r="ADW2107" s="15"/>
      <c r="ADX2107" s="80"/>
      <c r="ADY2107" s="52"/>
      <c r="ADZ2107" s="69"/>
      <c r="AEA2107" s="69"/>
      <c r="AEB2107" s="69"/>
      <c r="AEC2107" s="107"/>
      <c r="AED2107" s="2"/>
      <c r="AEE2107" s="15"/>
      <c r="AEF2107" s="15"/>
      <c r="AEG2107" s="80"/>
      <c r="AEH2107" s="52"/>
      <c r="AEI2107" s="69"/>
      <c r="AEJ2107" s="69"/>
      <c r="AEK2107" s="69"/>
      <c r="AEL2107" s="107"/>
      <c r="AEM2107" s="2"/>
      <c r="AEN2107" s="15"/>
      <c r="AEO2107" s="15"/>
      <c r="AEP2107" s="80"/>
      <c r="AEQ2107" s="52"/>
      <c r="AER2107" s="69"/>
      <c r="AES2107" s="69"/>
      <c r="AET2107" s="69"/>
      <c r="AEU2107" s="107"/>
      <c r="AEV2107" s="2"/>
      <c r="AEW2107" s="15"/>
      <c r="AEX2107" s="15"/>
      <c r="AEY2107" s="80"/>
      <c r="AEZ2107" s="52"/>
      <c r="AFA2107" s="69"/>
      <c r="AFB2107" s="69"/>
      <c r="AFC2107" s="69"/>
      <c r="AFD2107" s="107"/>
      <c r="AFE2107" s="2"/>
      <c r="AFF2107" s="15"/>
      <c r="AFG2107" s="15"/>
      <c r="AFH2107" s="80"/>
      <c r="AFI2107" s="52"/>
      <c r="AFJ2107" s="69"/>
      <c r="AFK2107" s="69"/>
      <c r="AFL2107" s="69"/>
      <c r="AFM2107" s="107"/>
      <c r="AFN2107" s="2"/>
      <c r="AFO2107" s="15"/>
      <c r="AFP2107" s="15"/>
      <c r="AFQ2107" s="80"/>
      <c r="AFR2107" s="52"/>
      <c r="AFS2107" s="69"/>
      <c r="AFT2107" s="69"/>
      <c r="AFU2107" s="69"/>
      <c r="AFV2107" s="107"/>
      <c r="AFW2107" s="2"/>
      <c r="AFX2107" s="15"/>
      <c r="AFY2107" s="15"/>
      <c r="AFZ2107" s="80"/>
      <c r="AGA2107" s="52"/>
      <c r="AGB2107" s="69"/>
      <c r="AGC2107" s="69"/>
      <c r="AGD2107" s="69"/>
      <c r="AGE2107" s="107"/>
      <c r="AGF2107" s="2"/>
      <c r="AGG2107" s="15"/>
      <c r="AGH2107" s="15"/>
      <c r="AGI2107" s="80"/>
      <c r="AGJ2107" s="52"/>
      <c r="AGK2107" s="69"/>
      <c r="AGL2107" s="69"/>
      <c r="AGM2107" s="69"/>
      <c r="AGN2107" s="107"/>
      <c r="AGO2107" s="2"/>
      <c r="AGP2107" s="15"/>
      <c r="AGQ2107" s="15"/>
      <c r="AGR2107" s="80"/>
      <c r="AGS2107" s="52"/>
      <c r="AGT2107" s="69"/>
      <c r="AGU2107" s="69"/>
      <c r="AGV2107" s="69"/>
      <c r="AGW2107" s="107"/>
      <c r="AGX2107" s="2"/>
      <c r="AGY2107" s="15"/>
      <c r="AGZ2107" s="15"/>
      <c r="AHA2107" s="80"/>
      <c r="AHB2107" s="52"/>
      <c r="AHC2107" s="69"/>
      <c r="AHD2107" s="69"/>
      <c r="AHE2107" s="69"/>
      <c r="AHF2107" s="107"/>
      <c r="AHG2107" s="2"/>
      <c r="AHH2107" s="15"/>
      <c r="AHI2107" s="15"/>
      <c r="AHJ2107" s="80"/>
      <c r="AHK2107" s="52"/>
      <c r="AHL2107" s="69"/>
      <c r="AHM2107" s="69"/>
      <c r="AHN2107" s="69"/>
      <c r="AHO2107" s="107"/>
      <c r="AHP2107" s="2"/>
      <c r="AHQ2107" s="15"/>
      <c r="AHR2107" s="15"/>
      <c r="AHS2107" s="80"/>
      <c r="AHT2107" s="52"/>
      <c r="AHU2107" s="69"/>
      <c r="AHV2107" s="69"/>
      <c r="AHW2107" s="69"/>
      <c r="AHX2107" s="107"/>
      <c r="AHY2107" s="2"/>
      <c r="AHZ2107" s="15"/>
      <c r="AIA2107" s="15"/>
      <c r="AIB2107" s="80"/>
      <c r="AIC2107" s="52"/>
      <c r="AID2107" s="69"/>
      <c r="AIE2107" s="69"/>
      <c r="AIF2107" s="69"/>
      <c r="AIG2107" s="107"/>
      <c r="AIH2107" s="2"/>
      <c r="AII2107" s="15"/>
      <c r="AIJ2107" s="15"/>
      <c r="AIK2107" s="80"/>
      <c r="AIL2107" s="52"/>
      <c r="AIM2107" s="69"/>
      <c r="AIN2107" s="69"/>
      <c r="AIO2107" s="69"/>
      <c r="AIP2107" s="107"/>
      <c r="AIQ2107" s="2"/>
      <c r="AIR2107" s="15"/>
      <c r="AIS2107" s="15"/>
      <c r="AIT2107" s="80"/>
      <c r="AIU2107" s="52"/>
      <c r="AIV2107" s="69"/>
      <c r="AIW2107" s="69"/>
      <c r="AIX2107" s="69"/>
      <c r="AIY2107" s="107"/>
      <c r="AIZ2107" s="2"/>
      <c r="AJA2107" s="15"/>
      <c r="AJB2107" s="15"/>
      <c r="AJC2107" s="80"/>
      <c r="AJD2107" s="52"/>
      <c r="AJE2107" s="69"/>
      <c r="AJF2107" s="69"/>
      <c r="AJG2107" s="69"/>
      <c r="AJH2107" s="107"/>
      <c r="AJI2107" s="2"/>
      <c r="AJJ2107" s="15"/>
      <c r="AJK2107" s="15"/>
      <c r="AJL2107" s="80"/>
      <c r="AJM2107" s="52"/>
      <c r="AJN2107" s="69"/>
      <c r="AJO2107" s="69"/>
      <c r="AJP2107" s="69"/>
      <c r="AJQ2107" s="107"/>
      <c r="AJR2107" s="2"/>
      <c r="AJS2107" s="15"/>
      <c r="AJT2107" s="15"/>
      <c r="AJU2107" s="80"/>
      <c r="AJV2107" s="52"/>
      <c r="AJW2107" s="69"/>
      <c r="AJX2107" s="69"/>
      <c r="AJY2107" s="69"/>
      <c r="AJZ2107" s="107"/>
      <c r="AKA2107" s="2"/>
      <c r="AKB2107" s="15"/>
      <c r="AKC2107" s="15"/>
      <c r="AKD2107" s="80"/>
      <c r="AKE2107" s="52"/>
      <c r="AKF2107" s="69"/>
      <c r="AKG2107" s="69"/>
      <c r="AKH2107" s="69"/>
      <c r="AKI2107" s="107"/>
      <c r="AKJ2107" s="2"/>
      <c r="AKK2107" s="15"/>
      <c r="AKL2107" s="15"/>
      <c r="AKM2107" s="80"/>
      <c r="AKN2107" s="52"/>
      <c r="AKO2107" s="69"/>
      <c r="AKP2107" s="69"/>
      <c r="AKQ2107" s="69"/>
      <c r="AKR2107" s="107"/>
      <c r="AKS2107" s="2"/>
      <c r="AKT2107" s="15"/>
      <c r="AKU2107" s="15"/>
      <c r="AKV2107" s="80"/>
      <c r="AKW2107" s="52"/>
      <c r="AKX2107" s="69"/>
      <c r="AKY2107" s="69"/>
      <c r="AKZ2107" s="69"/>
      <c r="ALA2107" s="107"/>
      <c r="ALB2107" s="2"/>
      <c r="ALC2107" s="15"/>
      <c r="ALD2107" s="15"/>
      <c r="ALE2107" s="80"/>
      <c r="ALF2107" s="52"/>
      <c r="ALG2107" s="69"/>
      <c r="ALH2107" s="69"/>
      <c r="ALI2107" s="69"/>
      <c r="ALJ2107" s="107"/>
      <c r="ALK2107" s="2"/>
      <c r="ALL2107" s="15"/>
      <c r="ALM2107" s="15"/>
      <c r="ALN2107" s="80"/>
      <c r="ALO2107" s="52"/>
      <c r="ALP2107" s="69"/>
      <c r="ALQ2107" s="69"/>
      <c r="ALR2107" s="69"/>
      <c r="ALS2107" s="107"/>
      <c r="ALT2107" s="2"/>
      <c r="ALU2107" s="15"/>
      <c r="ALV2107" s="15"/>
      <c r="ALW2107" s="80"/>
      <c r="ALX2107" s="52"/>
      <c r="ALY2107" s="69"/>
      <c r="ALZ2107" s="69"/>
      <c r="AMA2107" s="69"/>
      <c r="AMB2107" s="107"/>
      <c r="AMC2107" s="2"/>
      <c r="AMD2107" s="15"/>
      <c r="AME2107" s="15"/>
      <c r="AMF2107" s="80"/>
      <c r="AMG2107" s="52"/>
      <c r="AMH2107" s="69"/>
      <c r="AMI2107" s="69"/>
      <c r="AMJ2107" s="69"/>
      <c r="AMK2107" s="107"/>
      <c r="AML2107" s="2"/>
      <c r="AMM2107" s="15"/>
      <c r="AMN2107" s="15"/>
      <c r="AMO2107" s="80"/>
      <c r="AMP2107" s="52"/>
      <c r="AMQ2107" s="69"/>
      <c r="AMR2107" s="69"/>
      <c r="AMS2107" s="69"/>
      <c r="AMT2107" s="107"/>
      <c r="AMU2107" s="2"/>
      <c r="AMV2107" s="15"/>
      <c r="AMW2107" s="15"/>
      <c r="AMX2107" s="80"/>
      <c r="AMY2107" s="52"/>
      <c r="AMZ2107" s="69"/>
      <c r="ANA2107" s="69"/>
      <c r="ANB2107" s="69"/>
      <c r="ANC2107" s="107"/>
      <c r="AND2107" s="2"/>
      <c r="ANE2107" s="15"/>
      <c r="ANF2107" s="15"/>
      <c r="ANG2107" s="80"/>
      <c r="ANH2107" s="52"/>
      <c r="ANI2107" s="69"/>
      <c r="ANJ2107" s="69"/>
      <c r="ANK2107" s="69"/>
      <c r="ANL2107" s="107"/>
      <c r="ANM2107" s="2"/>
      <c r="ANN2107" s="15"/>
      <c r="ANO2107" s="15"/>
      <c r="ANP2107" s="80"/>
      <c r="ANQ2107" s="52"/>
      <c r="ANR2107" s="69"/>
      <c r="ANS2107" s="69"/>
      <c r="ANT2107" s="69"/>
      <c r="ANU2107" s="107"/>
      <c r="ANV2107" s="2"/>
      <c r="ANW2107" s="15"/>
      <c r="ANX2107" s="15"/>
      <c r="ANY2107" s="80"/>
      <c r="ANZ2107" s="52"/>
      <c r="AOA2107" s="69"/>
      <c r="AOB2107" s="69"/>
      <c r="AOC2107" s="69"/>
      <c r="AOD2107" s="107"/>
      <c r="AOE2107" s="2"/>
      <c r="AOF2107" s="15"/>
      <c r="AOG2107" s="15"/>
      <c r="AOH2107" s="80"/>
      <c r="AOI2107" s="52"/>
      <c r="AOJ2107" s="69"/>
      <c r="AOK2107" s="69"/>
      <c r="AOL2107" s="69"/>
      <c r="AOM2107" s="107"/>
      <c r="AON2107" s="2"/>
      <c r="AOO2107" s="15"/>
      <c r="AOP2107" s="15"/>
      <c r="AOQ2107" s="80"/>
      <c r="AOR2107" s="52"/>
      <c r="AOS2107" s="69"/>
      <c r="AOT2107" s="69"/>
      <c r="AOU2107" s="69"/>
      <c r="AOV2107" s="107"/>
      <c r="AOW2107" s="2"/>
      <c r="AOX2107" s="15"/>
      <c r="AOY2107" s="15"/>
      <c r="AOZ2107" s="80"/>
      <c r="APA2107" s="52"/>
      <c r="APB2107" s="69"/>
      <c r="APC2107" s="69"/>
      <c r="APD2107" s="69"/>
      <c r="APE2107" s="107"/>
      <c r="APF2107" s="2"/>
      <c r="APG2107" s="15"/>
      <c r="APH2107" s="15"/>
      <c r="API2107" s="80"/>
      <c r="APJ2107" s="52"/>
      <c r="APK2107" s="69"/>
      <c r="APL2107" s="69"/>
      <c r="APM2107" s="69"/>
      <c r="APN2107" s="107"/>
      <c r="APO2107" s="2"/>
      <c r="APP2107" s="15"/>
      <c r="APQ2107" s="15"/>
      <c r="APR2107" s="80"/>
      <c r="APS2107" s="52"/>
      <c r="APT2107" s="69"/>
      <c r="APU2107" s="69"/>
      <c r="APV2107" s="69"/>
      <c r="APW2107" s="107"/>
      <c r="APX2107" s="2"/>
      <c r="APY2107" s="15"/>
      <c r="APZ2107" s="15"/>
      <c r="AQA2107" s="80"/>
      <c r="AQB2107" s="52"/>
      <c r="AQC2107" s="69"/>
      <c r="AQD2107" s="69"/>
      <c r="AQE2107" s="69"/>
      <c r="AQF2107" s="107"/>
      <c r="AQG2107" s="2"/>
      <c r="AQH2107" s="15"/>
      <c r="AQI2107" s="15"/>
      <c r="AQJ2107" s="80"/>
      <c r="AQK2107" s="52"/>
      <c r="AQL2107" s="69"/>
      <c r="AQM2107" s="69"/>
      <c r="AQN2107" s="69"/>
      <c r="AQO2107" s="107"/>
      <c r="AQP2107" s="2"/>
      <c r="AQQ2107" s="15"/>
      <c r="AQR2107" s="15"/>
      <c r="AQS2107" s="80"/>
      <c r="AQT2107" s="52"/>
      <c r="AQU2107" s="69"/>
      <c r="AQV2107" s="69"/>
      <c r="AQW2107" s="69"/>
      <c r="AQX2107" s="107"/>
      <c r="AQY2107" s="2"/>
      <c r="AQZ2107" s="15"/>
      <c r="ARA2107" s="15"/>
      <c r="ARB2107" s="80"/>
      <c r="ARC2107" s="52"/>
      <c r="ARD2107" s="69"/>
      <c r="ARE2107" s="69"/>
      <c r="ARF2107" s="69"/>
      <c r="ARG2107" s="107"/>
      <c r="ARH2107" s="2"/>
      <c r="ARI2107" s="15"/>
      <c r="ARJ2107" s="15"/>
      <c r="ARK2107" s="80"/>
      <c r="ARL2107" s="52"/>
      <c r="ARM2107" s="69"/>
      <c r="ARN2107" s="69"/>
      <c r="ARO2107" s="69"/>
      <c r="ARP2107" s="107"/>
      <c r="ARQ2107" s="2"/>
      <c r="ARR2107" s="15"/>
      <c r="ARS2107" s="15"/>
      <c r="ART2107" s="80"/>
      <c r="ARU2107" s="52"/>
      <c r="ARV2107" s="69"/>
      <c r="ARW2107" s="69"/>
      <c r="ARX2107" s="69"/>
      <c r="ARY2107" s="107"/>
      <c r="ARZ2107" s="2"/>
      <c r="ASA2107" s="15"/>
      <c r="ASB2107" s="15"/>
      <c r="ASC2107" s="80"/>
      <c r="ASD2107" s="52"/>
      <c r="ASE2107" s="69"/>
      <c r="ASF2107" s="69"/>
      <c r="ASG2107" s="69"/>
      <c r="ASH2107" s="107"/>
      <c r="ASI2107" s="2"/>
      <c r="ASJ2107" s="15"/>
      <c r="ASK2107" s="15"/>
      <c r="ASL2107" s="80"/>
      <c r="ASM2107" s="52"/>
      <c r="ASN2107" s="69"/>
      <c r="ASO2107" s="69"/>
      <c r="ASP2107" s="69"/>
      <c r="ASQ2107" s="107"/>
      <c r="ASR2107" s="2"/>
      <c r="ASS2107" s="15"/>
      <c r="AST2107" s="15"/>
      <c r="ASU2107" s="80"/>
      <c r="ASV2107" s="52"/>
      <c r="ASW2107" s="69"/>
      <c r="ASX2107" s="69"/>
      <c r="ASY2107" s="69"/>
      <c r="ASZ2107" s="107"/>
      <c r="ATA2107" s="2"/>
      <c r="ATB2107" s="15"/>
      <c r="ATC2107" s="15"/>
      <c r="ATD2107" s="80"/>
      <c r="ATE2107" s="52"/>
      <c r="ATF2107" s="69"/>
      <c r="ATG2107" s="69"/>
      <c r="ATH2107" s="69"/>
      <c r="ATI2107" s="107"/>
      <c r="ATJ2107" s="2"/>
      <c r="ATK2107" s="15"/>
      <c r="ATL2107" s="15"/>
      <c r="ATM2107" s="80"/>
      <c r="ATN2107" s="52"/>
      <c r="ATO2107" s="69"/>
      <c r="ATP2107" s="69"/>
      <c r="ATQ2107" s="69"/>
      <c r="ATR2107" s="107"/>
      <c r="ATS2107" s="2"/>
      <c r="ATT2107" s="15"/>
      <c r="ATU2107" s="15"/>
      <c r="ATV2107" s="80"/>
      <c r="ATW2107" s="52"/>
      <c r="ATX2107" s="69"/>
      <c r="ATY2107" s="69"/>
      <c r="ATZ2107" s="69"/>
      <c r="AUA2107" s="107"/>
      <c r="AUB2107" s="2"/>
      <c r="AUC2107" s="15"/>
      <c r="AUD2107" s="15"/>
      <c r="AUE2107" s="80"/>
      <c r="AUF2107" s="52"/>
      <c r="AUG2107" s="69"/>
      <c r="AUH2107" s="69"/>
      <c r="AUI2107" s="69"/>
      <c r="AUJ2107" s="107"/>
      <c r="AUK2107" s="2"/>
      <c r="AUL2107" s="15"/>
      <c r="AUM2107" s="15"/>
      <c r="AUN2107" s="80"/>
      <c r="AUO2107" s="52"/>
      <c r="AUP2107" s="69"/>
      <c r="AUQ2107" s="69"/>
      <c r="AUR2107" s="69"/>
      <c r="AUS2107" s="107"/>
      <c r="AUT2107" s="2"/>
      <c r="AUU2107" s="15"/>
      <c r="AUV2107" s="15"/>
      <c r="AUW2107" s="80"/>
      <c r="AUX2107" s="52"/>
      <c r="AUY2107" s="69"/>
      <c r="AUZ2107" s="69"/>
      <c r="AVA2107" s="69"/>
      <c r="AVB2107" s="107"/>
      <c r="AVC2107" s="2"/>
      <c r="AVD2107" s="15"/>
      <c r="AVE2107" s="15"/>
      <c r="AVF2107" s="80"/>
      <c r="AVG2107" s="52"/>
      <c r="AVH2107" s="69"/>
      <c r="AVI2107" s="69"/>
      <c r="AVJ2107" s="69"/>
      <c r="AVK2107" s="107"/>
      <c r="AVL2107" s="2"/>
      <c r="AVM2107" s="15"/>
      <c r="AVN2107" s="15"/>
      <c r="AVO2107" s="80"/>
      <c r="AVP2107" s="52"/>
      <c r="AVQ2107" s="69"/>
      <c r="AVR2107" s="69"/>
      <c r="AVS2107" s="69"/>
      <c r="AVT2107" s="107"/>
      <c r="AVU2107" s="2"/>
      <c r="AVV2107" s="15"/>
      <c r="AVW2107" s="15"/>
      <c r="AVX2107" s="80"/>
      <c r="AVY2107" s="52"/>
      <c r="AVZ2107" s="69"/>
      <c r="AWA2107" s="69"/>
      <c r="AWB2107" s="69"/>
      <c r="AWC2107" s="107"/>
      <c r="AWD2107" s="2"/>
      <c r="AWE2107" s="15"/>
      <c r="AWF2107" s="15"/>
      <c r="AWG2107" s="80"/>
      <c r="AWH2107" s="52"/>
      <c r="AWI2107" s="69"/>
      <c r="AWJ2107" s="69"/>
      <c r="AWK2107" s="69"/>
      <c r="AWL2107" s="107"/>
      <c r="AWM2107" s="2"/>
      <c r="AWN2107" s="15"/>
      <c r="AWO2107" s="15"/>
      <c r="AWP2107" s="80"/>
      <c r="AWQ2107" s="52"/>
      <c r="AWR2107" s="69"/>
      <c r="AWS2107" s="69"/>
      <c r="AWT2107" s="69"/>
      <c r="AWU2107" s="107"/>
      <c r="AWV2107" s="2"/>
      <c r="AWW2107" s="15"/>
      <c r="AWX2107" s="15"/>
      <c r="AWY2107" s="80"/>
      <c r="AWZ2107" s="52"/>
      <c r="AXA2107" s="69"/>
      <c r="AXB2107" s="69"/>
      <c r="AXC2107" s="69"/>
      <c r="AXD2107" s="107"/>
      <c r="AXE2107" s="2"/>
      <c r="AXF2107" s="15"/>
      <c r="AXG2107" s="15"/>
      <c r="AXH2107" s="80"/>
      <c r="AXI2107" s="52"/>
      <c r="AXJ2107" s="69"/>
      <c r="AXK2107" s="69"/>
      <c r="AXL2107" s="69"/>
      <c r="AXM2107" s="107"/>
      <c r="AXN2107" s="2"/>
      <c r="AXO2107" s="15"/>
      <c r="AXP2107" s="15"/>
      <c r="AXQ2107" s="80"/>
      <c r="AXR2107" s="52"/>
      <c r="AXS2107" s="69"/>
      <c r="AXT2107" s="69"/>
      <c r="AXU2107" s="69"/>
      <c r="AXV2107" s="107"/>
      <c r="AXW2107" s="2"/>
      <c r="AXX2107" s="15"/>
      <c r="AXY2107" s="15"/>
      <c r="AXZ2107" s="80"/>
      <c r="AYA2107" s="52"/>
      <c r="AYB2107" s="69"/>
      <c r="AYC2107" s="69"/>
      <c r="AYD2107" s="69"/>
      <c r="AYE2107" s="107"/>
      <c r="AYF2107" s="2"/>
      <c r="AYG2107" s="15"/>
      <c r="AYH2107" s="15"/>
      <c r="AYI2107" s="80"/>
      <c r="AYJ2107" s="52"/>
      <c r="AYK2107" s="69"/>
      <c r="AYL2107" s="69"/>
      <c r="AYM2107" s="69"/>
      <c r="AYN2107" s="107"/>
      <c r="AYO2107" s="2"/>
      <c r="AYP2107" s="15"/>
      <c r="AYQ2107" s="15"/>
      <c r="AYR2107" s="80"/>
      <c r="AYS2107" s="52"/>
      <c r="AYT2107" s="69"/>
      <c r="AYU2107" s="69"/>
      <c r="AYV2107" s="69"/>
      <c r="AYW2107" s="107"/>
      <c r="AYX2107" s="2"/>
      <c r="AYY2107" s="15"/>
      <c r="AYZ2107" s="15"/>
      <c r="AZA2107" s="80"/>
      <c r="AZB2107" s="52"/>
      <c r="AZC2107" s="69"/>
      <c r="AZD2107" s="69"/>
      <c r="AZE2107" s="69"/>
      <c r="AZF2107" s="107"/>
      <c r="AZG2107" s="2"/>
      <c r="AZH2107" s="15"/>
      <c r="AZI2107" s="15"/>
      <c r="AZJ2107" s="80"/>
      <c r="AZK2107" s="52"/>
      <c r="AZL2107" s="69"/>
      <c r="AZM2107" s="69"/>
      <c r="AZN2107" s="69"/>
      <c r="AZO2107" s="107"/>
      <c r="AZP2107" s="2"/>
      <c r="AZQ2107" s="15"/>
      <c r="AZR2107" s="15"/>
      <c r="AZS2107" s="80"/>
      <c r="AZT2107" s="52"/>
      <c r="AZU2107" s="69"/>
      <c r="AZV2107" s="69"/>
      <c r="AZW2107" s="69"/>
      <c r="AZX2107" s="107"/>
      <c r="AZY2107" s="2"/>
      <c r="AZZ2107" s="15"/>
      <c r="BAA2107" s="15"/>
      <c r="BAB2107" s="80"/>
      <c r="BAC2107" s="52"/>
      <c r="BAD2107" s="69"/>
      <c r="BAE2107" s="69"/>
      <c r="BAF2107" s="69"/>
      <c r="BAG2107" s="107"/>
      <c r="BAH2107" s="2"/>
      <c r="BAI2107" s="15"/>
      <c r="BAJ2107" s="15"/>
      <c r="BAK2107" s="80"/>
      <c r="BAL2107" s="52"/>
      <c r="BAM2107" s="69"/>
      <c r="BAN2107" s="69"/>
      <c r="BAO2107" s="69"/>
      <c r="BAP2107" s="107"/>
      <c r="BAQ2107" s="2"/>
      <c r="BAR2107" s="15"/>
      <c r="BAS2107" s="15"/>
      <c r="BAT2107" s="80"/>
      <c r="BAU2107" s="52"/>
      <c r="BAV2107" s="69"/>
      <c r="BAW2107" s="69"/>
      <c r="BAX2107" s="69"/>
      <c r="BAY2107" s="107"/>
      <c r="BAZ2107" s="2"/>
      <c r="BBA2107" s="15"/>
      <c r="BBB2107" s="15"/>
      <c r="BBC2107" s="80"/>
      <c r="BBD2107" s="52"/>
      <c r="BBE2107" s="69"/>
      <c r="BBF2107" s="69"/>
      <c r="BBG2107" s="69"/>
      <c r="BBH2107" s="107"/>
      <c r="BBI2107" s="2"/>
      <c r="BBJ2107" s="15"/>
      <c r="BBK2107" s="15"/>
      <c r="BBL2107" s="80"/>
      <c r="BBM2107" s="52"/>
      <c r="BBN2107" s="69"/>
      <c r="BBO2107" s="69"/>
      <c r="BBP2107" s="69"/>
      <c r="BBQ2107" s="107"/>
      <c r="BBR2107" s="2"/>
      <c r="BBS2107" s="15"/>
      <c r="BBT2107" s="15"/>
      <c r="BBU2107" s="80"/>
      <c r="BBV2107" s="52"/>
      <c r="BBW2107" s="69"/>
      <c r="BBX2107" s="69"/>
      <c r="BBY2107" s="69"/>
      <c r="BBZ2107" s="107"/>
      <c r="BCA2107" s="2"/>
      <c r="BCB2107" s="15"/>
      <c r="BCC2107" s="15"/>
      <c r="BCD2107" s="80"/>
      <c r="BCE2107" s="52"/>
      <c r="BCF2107" s="69"/>
      <c r="BCG2107" s="69"/>
      <c r="BCH2107" s="69"/>
      <c r="BCI2107" s="107"/>
      <c r="BCJ2107" s="2"/>
      <c r="BCK2107" s="15"/>
      <c r="BCL2107" s="15"/>
      <c r="BCM2107" s="80"/>
      <c r="BCN2107" s="52"/>
      <c r="BCO2107" s="69"/>
      <c r="BCP2107" s="69"/>
      <c r="BCQ2107" s="69"/>
      <c r="BCR2107" s="107"/>
      <c r="BCS2107" s="2"/>
      <c r="BCT2107" s="15"/>
      <c r="BCU2107" s="15"/>
      <c r="BCV2107" s="80"/>
      <c r="BCW2107" s="52"/>
      <c r="BCX2107" s="69"/>
      <c r="BCY2107" s="69"/>
      <c r="BCZ2107" s="69"/>
      <c r="BDA2107" s="107"/>
      <c r="BDB2107" s="2"/>
      <c r="BDC2107" s="15"/>
      <c r="BDD2107" s="15"/>
      <c r="BDE2107" s="80"/>
      <c r="BDF2107" s="52"/>
      <c r="BDG2107" s="69"/>
      <c r="BDH2107" s="69"/>
      <c r="BDI2107" s="69"/>
      <c r="BDJ2107" s="107"/>
      <c r="BDK2107" s="2"/>
      <c r="BDL2107" s="15"/>
      <c r="BDM2107" s="15"/>
      <c r="BDN2107" s="80"/>
      <c r="BDO2107" s="52"/>
      <c r="BDP2107" s="69"/>
      <c r="BDQ2107" s="69"/>
      <c r="BDR2107" s="69"/>
      <c r="BDS2107" s="107"/>
      <c r="BDT2107" s="2"/>
      <c r="BDU2107" s="15"/>
      <c r="BDV2107" s="15"/>
      <c r="BDW2107" s="80"/>
      <c r="BDX2107" s="52"/>
      <c r="BDY2107" s="69"/>
      <c r="BDZ2107" s="69"/>
      <c r="BEA2107" s="69"/>
      <c r="BEB2107" s="107"/>
      <c r="BEC2107" s="2"/>
      <c r="BED2107" s="15"/>
      <c r="BEE2107" s="15"/>
      <c r="BEF2107" s="80"/>
      <c r="BEG2107" s="52"/>
      <c r="BEH2107" s="69"/>
      <c r="BEI2107" s="69"/>
      <c r="BEJ2107" s="69"/>
      <c r="BEK2107" s="107"/>
      <c r="BEL2107" s="2"/>
      <c r="BEM2107" s="15"/>
      <c r="BEN2107" s="15"/>
      <c r="BEO2107" s="80"/>
      <c r="BEP2107" s="52"/>
      <c r="BEQ2107" s="69"/>
      <c r="BER2107" s="69"/>
      <c r="BES2107" s="69"/>
      <c r="BET2107" s="107"/>
      <c r="BEU2107" s="2"/>
      <c r="BEV2107" s="15"/>
      <c r="BEW2107" s="15"/>
      <c r="BEX2107" s="80"/>
      <c r="BEY2107" s="52"/>
      <c r="BEZ2107" s="69"/>
      <c r="BFA2107" s="69"/>
      <c r="BFB2107" s="69"/>
      <c r="BFC2107" s="107"/>
      <c r="BFD2107" s="2"/>
      <c r="BFE2107" s="15"/>
      <c r="BFF2107" s="15"/>
      <c r="BFG2107" s="80"/>
      <c r="BFH2107" s="52"/>
      <c r="BFI2107" s="69"/>
      <c r="BFJ2107" s="69"/>
      <c r="BFK2107" s="69"/>
      <c r="BFL2107" s="107"/>
      <c r="BFM2107" s="2"/>
      <c r="BFN2107" s="15"/>
      <c r="BFO2107" s="15"/>
      <c r="BFP2107" s="80"/>
      <c r="BFQ2107" s="52"/>
      <c r="BFR2107" s="69"/>
      <c r="BFS2107" s="69"/>
      <c r="BFT2107" s="69"/>
      <c r="BFU2107" s="107"/>
      <c r="BFV2107" s="2"/>
      <c r="BFW2107" s="15"/>
      <c r="BFX2107" s="15"/>
      <c r="BFY2107" s="80"/>
      <c r="BFZ2107" s="52"/>
      <c r="BGA2107" s="69"/>
      <c r="BGB2107" s="69"/>
      <c r="BGC2107" s="69"/>
      <c r="BGD2107" s="107"/>
      <c r="BGE2107" s="2"/>
      <c r="BGF2107" s="15"/>
      <c r="BGG2107" s="15"/>
      <c r="BGH2107" s="80"/>
      <c r="BGI2107" s="52"/>
      <c r="BGJ2107" s="69"/>
      <c r="BGK2107" s="69"/>
      <c r="BGL2107" s="69"/>
      <c r="BGM2107" s="107"/>
      <c r="BGN2107" s="2"/>
      <c r="BGO2107" s="15"/>
      <c r="BGP2107" s="15"/>
      <c r="BGQ2107" s="80"/>
      <c r="BGR2107" s="52"/>
      <c r="BGS2107" s="69"/>
      <c r="BGT2107" s="69"/>
      <c r="BGU2107" s="69"/>
      <c r="BGV2107" s="107"/>
      <c r="BGW2107" s="2"/>
      <c r="BGX2107" s="15"/>
      <c r="BGY2107" s="15"/>
      <c r="BGZ2107" s="80"/>
      <c r="BHA2107" s="52"/>
      <c r="BHB2107" s="69"/>
      <c r="BHC2107" s="69"/>
      <c r="BHD2107" s="69"/>
      <c r="BHE2107" s="107"/>
      <c r="BHF2107" s="2"/>
      <c r="BHG2107" s="15"/>
      <c r="BHH2107" s="15"/>
      <c r="BHI2107" s="80"/>
      <c r="BHJ2107" s="52"/>
      <c r="BHK2107" s="69"/>
      <c r="BHL2107" s="69"/>
      <c r="BHM2107" s="69"/>
      <c r="BHN2107" s="107"/>
      <c r="BHO2107" s="2"/>
      <c r="BHP2107" s="15"/>
      <c r="BHQ2107" s="15"/>
      <c r="BHR2107" s="80"/>
      <c r="BHS2107" s="52"/>
      <c r="BHT2107" s="69"/>
      <c r="BHU2107" s="69"/>
      <c r="BHV2107" s="69"/>
      <c r="BHW2107" s="107"/>
      <c r="BHX2107" s="2"/>
      <c r="BHY2107" s="15"/>
      <c r="BHZ2107" s="15"/>
      <c r="BIA2107" s="80"/>
      <c r="BIB2107" s="52"/>
      <c r="BIC2107" s="69"/>
      <c r="BID2107" s="69"/>
      <c r="BIE2107" s="69"/>
      <c r="BIF2107" s="107"/>
      <c r="BIG2107" s="2"/>
      <c r="BIH2107" s="15"/>
      <c r="BII2107" s="15"/>
      <c r="BIJ2107" s="80"/>
      <c r="BIK2107" s="52"/>
      <c r="BIL2107" s="69"/>
      <c r="BIM2107" s="69"/>
      <c r="BIN2107" s="69"/>
      <c r="BIO2107" s="107"/>
      <c r="BIP2107" s="2"/>
      <c r="BIQ2107" s="15"/>
      <c r="BIR2107" s="15"/>
      <c r="BIS2107" s="80"/>
      <c r="BIT2107" s="52"/>
      <c r="BIU2107" s="69"/>
      <c r="BIV2107" s="69"/>
      <c r="BIW2107" s="69"/>
      <c r="BIX2107" s="107"/>
      <c r="BIY2107" s="2"/>
      <c r="BIZ2107" s="15"/>
      <c r="BJA2107" s="15"/>
      <c r="BJB2107" s="80"/>
      <c r="BJC2107" s="52"/>
      <c r="BJD2107" s="69"/>
      <c r="BJE2107" s="69"/>
      <c r="BJF2107" s="69"/>
      <c r="BJG2107" s="107"/>
      <c r="BJH2107" s="2"/>
      <c r="BJI2107" s="15"/>
      <c r="BJJ2107" s="15"/>
      <c r="BJK2107" s="80"/>
      <c r="BJL2107" s="52"/>
      <c r="BJM2107" s="69"/>
      <c r="BJN2107" s="69"/>
      <c r="BJO2107" s="69"/>
      <c r="BJP2107" s="107"/>
      <c r="BJQ2107" s="2"/>
      <c r="BJR2107" s="15"/>
      <c r="BJS2107" s="15"/>
      <c r="BJT2107" s="80"/>
      <c r="BJU2107" s="52"/>
      <c r="BJV2107" s="69"/>
      <c r="BJW2107" s="69"/>
      <c r="BJX2107" s="69"/>
      <c r="BJY2107" s="107"/>
      <c r="BJZ2107" s="2"/>
      <c r="BKA2107" s="15"/>
      <c r="BKB2107" s="15"/>
      <c r="BKC2107" s="80"/>
      <c r="BKD2107" s="52"/>
      <c r="BKE2107" s="69"/>
      <c r="BKF2107" s="69"/>
      <c r="BKG2107" s="69"/>
      <c r="BKH2107" s="107"/>
      <c r="BKI2107" s="2"/>
      <c r="BKJ2107" s="15"/>
      <c r="BKK2107" s="15"/>
      <c r="BKL2107" s="80"/>
      <c r="BKM2107" s="52"/>
      <c r="BKN2107" s="69"/>
      <c r="BKO2107" s="69"/>
      <c r="BKP2107" s="69"/>
      <c r="BKQ2107" s="107"/>
      <c r="BKR2107" s="2"/>
      <c r="BKS2107" s="15"/>
      <c r="BKT2107" s="15"/>
      <c r="BKU2107" s="80"/>
      <c r="BKV2107" s="52"/>
      <c r="BKW2107" s="69"/>
      <c r="BKX2107" s="69"/>
      <c r="BKY2107" s="69"/>
      <c r="BKZ2107" s="107"/>
      <c r="BLA2107" s="2"/>
      <c r="BLB2107" s="15"/>
      <c r="BLC2107" s="15"/>
      <c r="BLD2107" s="80"/>
      <c r="BLE2107" s="52"/>
      <c r="BLF2107" s="69"/>
      <c r="BLG2107" s="69"/>
      <c r="BLH2107" s="69"/>
      <c r="BLI2107" s="107"/>
      <c r="BLJ2107" s="2"/>
      <c r="BLK2107" s="15"/>
      <c r="BLL2107" s="15"/>
      <c r="BLM2107" s="80"/>
      <c r="BLN2107" s="52"/>
      <c r="BLO2107" s="69"/>
      <c r="BLP2107" s="69"/>
      <c r="BLQ2107" s="69"/>
      <c r="BLR2107" s="107"/>
      <c r="BLS2107" s="2"/>
      <c r="BLT2107" s="15"/>
      <c r="BLU2107" s="15"/>
      <c r="BLV2107" s="80"/>
      <c r="BLW2107" s="52"/>
      <c r="BLX2107" s="69"/>
      <c r="BLY2107" s="69"/>
      <c r="BLZ2107" s="69"/>
      <c r="BMA2107" s="107"/>
      <c r="BMB2107" s="2"/>
      <c r="BMC2107" s="15"/>
      <c r="BMD2107" s="15"/>
      <c r="BME2107" s="80"/>
      <c r="BMF2107" s="52"/>
      <c r="BMG2107" s="69"/>
      <c r="BMH2107" s="69"/>
      <c r="BMI2107" s="69"/>
      <c r="BMJ2107" s="107"/>
      <c r="BMK2107" s="2"/>
      <c r="BML2107" s="15"/>
      <c r="BMM2107" s="15"/>
      <c r="BMN2107" s="80"/>
      <c r="BMO2107" s="52"/>
      <c r="BMP2107" s="69"/>
      <c r="BMQ2107" s="69"/>
      <c r="BMR2107" s="69"/>
      <c r="BMS2107" s="107"/>
      <c r="BMT2107" s="2"/>
      <c r="BMU2107" s="15"/>
      <c r="BMV2107" s="15"/>
      <c r="BMW2107" s="80"/>
      <c r="BMX2107" s="52"/>
      <c r="BMY2107" s="69"/>
      <c r="BMZ2107" s="69"/>
      <c r="BNA2107" s="69"/>
      <c r="BNB2107" s="107"/>
      <c r="BNC2107" s="2"/>
      <c r="BND2107" s="15"/>
      <c r="BNE2107" s="15"/>
      <c r="BNF2107" s="80"/>
      <c r="BNG2107" s="52"/>
      <c r="BNH2107" s="69"/>
      <c r="BNI2107" s="69"/>
      <c r="BNJ2107" s="69"/>
      <c r="BNK2107" s="107"/>
      <c r="BNL2107" s="2"/>
      <c r="BNM2107" s="15"/>
      <c r="BNN2107" s="15"/>
      <c r="BNO2107" s="80"/>
      <c r="BNP2107" s="52"/>
      <c r="BNQ2107" s="69"/>
      <c r="BNR2107" s="69"/>
      <c r="BNS2107" s="69"/>
      <c r="BNT2107" s="107"/>
      <c r="BNU2107" s="2"/>
      <c r="BNV2107" s="15"/>
      <c r="BNW2107" s="15"/>
      <c r="BNX2107" s="80"/>
      <c r="BNY2107" s="52"/>
      <c r="BNZ2107" s="69"/>
      <c r="BOA2107" s="69"/>
      <c r="BOB2107" s="69"/>
      <c r="BOC2107" s="107"/>
      <c r="BOD2107" s="2"/>
      <c r="BOE2107" s="15"/>
      <c r="BOF2107" s="15"/>
      <c r="BOG2107" s="80"/>
      <c r="BOH2107" s="52"/>
      <c r="BOI2107" s="69"/>
      <c r="BOJ2107" s="69"/>
      <c r="BOK2107" s="69"/>
      <c r="BOL2107" s="107"/>
      <c r="BOM2107" s="2"/>
      <c r="BON2107" s="15"/>
      <c r="BOO2107" s="15"/>
      <c r="BOP2107" s="80"/>
      <c r="BOQ2107" s="52"/>
      <c r="BOR2107" s="69"/>
      <c r="BOS2107" s="69"/>
      <c r="BOT2107" s="69"/>
      <c r="BOU2107" s="107"/>
      <c r="BOV2107" s="2"/>
      <c r="BOW2107" s="15"/>
      <c r="BOX2107" s="15"/>
      <c r="BOY2107" s="80"/>
      <c r="BOZ2107" s="52"/>
      <c r="BPA2107" s="69"/>
      <c r="BPB2107" s="69"/>
      <c r="BPC2107" s="69"/>
      <c r="BPD2107" s="107"/>
      <c r="BPE2107" s="2"/>
      <c r="BPF2107" s="15"/>
      <c r="BPG2107" s="15"/>
      <c r="BPH2107" s="80"/>
      <c r="BPI2107" s="52"/>
      <c r="BPJ2107" s="69"/>
      <c r="BPK2107" s="69"/>
      <c r="BPL2107" s="69"/>
      <c r="BPM2107" s="107"/>
      <c r="BPN2107" s="2"/>
      <c r="BPO2107" s="15"/>
      <c r="BPP2107" s="15"/>
      <c r="BPQ2107" s="80"/>
      <c r="BPR2107" s="52"/>
      <c r="BPS2107" s="69"/>
      <c r="BPT2107" s="69"/>
      <c r="BPU2107" s="69"/>
      <c r="BPV2107" s="107"/>
      <c r="BPW2107" s="2"/>
      <c r="BPX2107" s="15"/>
      <c r="BPY2107" s="15"/>
      <c r="BPZ2107" s="80"/>
      <c r="BQA2107" s="52"/>
      <c r="BQB2107" s="69"/>
      <c r="BQC2107" s="69"/>
      <c r="BQD2107" s="69"/>
      <c r="BQE2107" s="107"/>
      <c r="BQF2107" s="2"/>
      <c r="BQG2107" s="15"/>
      <c r="BQH2107" s="15"/>
      <c r="BQI2107" s="80"/>
      <c r="BQJ2107" s="52"/>
      <c r="BQK2107" s="69"/>
      <c r="BQL2107" s="69"/>
      <c r="BQM2107" s="69"/>
      <c r="BQN2107" s="107"/>
      <c r="BQO2107" s="2"/>
      <c r="BQP2107" s="15"/>
      <c r="BQQ2107" s="15"/>
      <c r="BQR2107" s="80"/>
      <c r="BQS2107" s="52"/>
      <c r="BQT2107" s="69"/>
      <c r="BQU2107" s="69"/>
      <c r="BQV2107" s="69"/>
      <c r="BQW2107" s="107"/>
      <c r="BQX2107" s="2"/>
      <c r="BQY2107" s="15"/>
      <c r="BQZ2107" s="15"/>
      <c r="BRA2107" s="80"/>
      <c r="BRB2107" s="52"/>
      <c r="BRC2107" s="69"/>
      <c r="BRD2107" s="69"/>
      <c r="BRE2107" s="69"/>
      <c r="BRF2107" s="107"/>
      <c r="BRG2107" s="2"/>
      <c r="BRH2107" s="15"/>
      <c r="BRI2107" s="15"/>
      <c r="BRJ2107" s="80"/>
      <c r="BRK2107" s="52"/>
      <c r="BRL2107" s="69"/>
      <c r="BRM2107" s="69"/>
      <c r="BRN2107" s="69"/>
      <c r="BRO2107" s="107"/>
      <c r="BRP2107" s="2"/>
      <c r="BRQ2107" s="15"/>
      <c r="BRR2107" s="15"/>
      <c r="BRS2107" s="80"/>
      <c r="BRT2107" s="52"/>
      <c r="BRU2107" s="69"/>
      <c r="BRV2107" s="69"/>
      <c r="BRW2107" s="69"/>
      <c r="BRX2107" s="107"/>
      <c r="BRY2107" s="2"/>
      <c r="BRZ2107" s="15"/>
      <c r="BSA2107" s="15"/>
      <c r="BSB2107" s="80"/>
      <c r="BSC2107" s="52"/>
      <c r="BSD2107" s="69"/>
      <c r="BSE2107" s="69"/>
      <c r="BSF2107" s="69"/>
      <c r="BSG2107" s="107"/>
      <c r="BSH2107" s="2"/>
      <c r="BSI2107" s="15"/>
      <c r="BSJ2107" s="15"/>
      <c r="BSK2107" s="80"/>
      <c r="BSL2107" s="52"/>
      <c r="BSM2107" s="69"/>
      <c r="BSN2107" s="69"/>
      <c r="BSO2107" s="69"/>
      <c r="BSP2107" s="107"/>
      <c r="BSQ2107" s="2"/>
      <c r="BSR2107" s="15"/>
      <c r="BSS2107" s="15"/>
      <c r="BST2107" s="80"/>
      <c r="BSU2107" s="52"/>
      <c r="BSV2107" s="69"/>
      <c r="BSW2107" s="69"/>
      <c r="BSX2107" s="69"/>
      <c r="BSY2107" s="107"/>
      <c r="BSZ2107" s="2"/>
      <c r="BTA2107" s="15"/>
      <c r="BTB2107" s="15"/>
      <c r="BTC2107" s="80"/>
      <c r="BTD2107" s="52"/>
      <c r="BTE2107" s="69"/>
      <c r="BTF2107" s="69"/>
      <c r="BTG2107" s="69"/>
      <c r="BTH2107" s="107"/>
      <c r="BTI2107" s="2"/>
      <c r="BTJ2107" s="15"/>
      <c r="BTK2107" s="15"/>
      <c r="BTL2107" s="80"/>
      <c r="BTM2107" s="52"/>
      <c r="BTN2107" s="69"/>
      <c r="BTO2107" s="69"/>
      <c r="BTP2107" s="69"/>
      <c r="BTQ2107" s="107"/>
      <c r="BTR2107" s="2"/>
      <c r="BTS2107" s="15"/>
      <c r="BTT2107" s="15"/>
      <c r="BTU2107" s="80"/>
      <c r="BTV2107" s="52"/>
      <c r="BTW2107" s="69"/>
      <c r="BTX2107" s="69"/>
      <c r="BTY2107" s="69"/>
      <c r="BTZ2107" s="107"/>
      <c r="BUA2107" s="2"/>
      <c r="BUB2107" s="15"/>
      <c r="BUC2107" s="15"/>
      <c r="BUD2107" s="80"/>
      <c r="BUE2107" s="52"/>
      <c r="BUF2107" s="69"/>
      <c r="BUG2107" s="69"/>
      <c r="BUH2107" s="69"/>
      <c r="BUI2107" s="107"/>
      <c r="BUJ2107" s="2"/>
      <c r="BUK2107" s="15"/>
      <c r="BUL2107" s="15"/>
      <c r="BUM2107" s="80"/>
      <c r="BUN2107" s="52"/>
      <c r="BUO2107" s="69"/>
      <c r="BUP2107" s="69"/>
      <c r="BUQ2107" s="69"/>
      <c r="BUR2107" s="107"/>
      <c r="BUS2107" s="2"/>
      <c r="BUT2107" s="15"/>
      <c r="BUU2107" s="15"/>
      <c r="BUV2107" s="80"/>
      <c r="BUW2107" s="52"/>
      <c r="BUX2107" s="69"/>
      <c r="BUY2107" s="69"/>
      <c r="BUZ2107" s="69"/>
      <c r="BVA2107" s="107"/>
      <c r="BVB2107" s="2"/>
      <c r="BVC2107" s="15"/>
      <c r="BVD2107" s="15"/>
      <c r="BVE2107" s="80"/>
      <c r="BVF2107" s="52"/>
      <c r="BVG2107" s="69"/>
      <c r="BVH2107" s="69"/>
      <c r="BVI2107" s="69"/>
      <c r="BVJ2107" s="107"/>
      <c r="BVK2107" s="2"/>
      <c r="BVL2107" s="15"/>
      <c r="BVM2107" s="15"/>
      <c r="BVN2107" s="80"/>
      <c r="BVO2107" s="52"/>
      <c r="BVP2107" s="69"/>
      <c r="BVQ2107" s="69"/>
      <c r="BVR2107" s="69"/>
      <c r="BVS2107" s="107"/>
      <c r="BVT2107" s="2"/>
      <c r="BVU2107" s="15"/>
      <c r="BVV2107" s="15"/>
      <c r="BVW2107" s="80"/>
      <c r="BVX2107" s="52"/>
      <c r="BVY2107" s="69"/>
      <c r="BVZ2107" s="69"/>
      <c r="BWA2107" s="69"/>
      <c r="BWB2107" s="107"/>
      <c r="BWC2107" s="2"/>
      <c r="BWD2107" s="15"/>
      <c r="BWE2107" s="15"/>
      <c r="BWF2107" s="80"/>
      <c r="BWG2107" s="52"/>
      <c r="BWH2107" s="69"/>
      <c r="BWI2107" s="69"/>
      <c r="BWJ2107" s="69"/>
      <c r="BWK2107" s="107"/>
      <c r="BWL2107" s="2"/>
      <c r="BWM2107" s="15"/>
      <c r="BWN2107" s="15"/>
      <c r="BWO2107" s="80"/>
      <c r="BWP2107" s="52"/>
      <c r="BWQ2107" s="69"/>
      <c r="BWR2107" s="69"/>
      <c r="BWS2107" s="69"/>
      <c r="BWT2107" s="107"/>
      <c r="BWU2107" s="2"/>
      <c r="BWV2107" s="15"/>
      <c r="BWW2107" s="15"/>
      <c r="BWX2107" s="80"/>
      <c r="BWY2107" s="52"/>
      <c r="BWZ2107" s="69"/>
      <c r="BXA2107" s="69"/>
      <c r="BXB2107" s="69"/>
      <c r="BXC2107" s="107"/>
      <c r="BXD2107" s="2"/>
      <c r="BXE2107" s="15"/>
      <c r="BXF2107" s="15"/>
      <c r="BXG2107" s="80"/>
      <c r="BXH2107" s="52"/>
      <c r="BXI2107" s="69"/>
      <c r="BXJ2107" s="69"/>
      <c r="BXK2107" s="69"/>
      <c r="BXL2107" s="107"/>
      <c r="BXM2107" s="2"/>
      <c r="BXN2107" s="15"/>
      <c r="BXO2107" s="15"/>
      <c r="BXP2107" s="80"/>
      <c r="BXQ2107" s="52"/>
      <c r="BXR2107" s="69"/>
      <c r="BXS2107" s="69"/>
      <c r="BXT2107" s="69"/>
      <c r="BXU2107" s="107"/>
      <c r="BXV2107" s="2"/>
      <c r="BXW2107" s="15"/>
      <c r="BXX2107" s="15"/>
      <c r="BXY2107" s="80"/>
      <c r="BXZ2107" s="52"/>
      <c r="BYA2107" s="69"/>
      <c r="BYB2107" s="69"/>
      <c r="BYC2107" s="69"/>
      <c r="BYD2107" s="107"/>
      <c r="BYE2107" s="2"/>
      <c r="BYF2107" s="15"/>
      <c r="BYG2107" s="15"/>
      <c r="BYH2107" s="80"/>
      <c r="BYI2107" s="52"/>
      <c r="BYJ2107" s="69"/>
      <c r="BYK2107" s="69"/>
      <c r="BYL2107" s="69"/>
      <c r="BYM2107" s="107"/>
      <c r="BYN2107" s="2"/>
      <c r="BYO2107" s="15"/>
      <c r="BYP2107" s="15"/>
      <c r="BYQ2107" s="80"/>
      <c r="BYR2107" s="52"/>
      <c r="BYS2107" s="69"/>
      <c r="BYT2107" s="69"/>
      <c r="BYU2107" s="69"/>
      <c r="BYV2107" s="107"/>
      <c r="BYW2107" s="2"/>
      <c r="BYX2107" s="15"/>
      <c r="BYY2107" s="15"/>
      <c r="BYZ2107" s="80"/>
      <c r="BZA2107" s="52"/>
      <c r="BZB2107" s="69"/>
      <c r="BZC2107" s="69"/>
      <c r="BZD2107" s="69"/>
      <c r="BZE2107" s="107"/>
      <c r="BZF2107" s="2"/>
      <c r="BZG2107" s="15"/>
      <c r="BZH2107" s="15"/>
      <c r="BZI2107" s="80"/>
      <c r="BZJ2107" s="52"/>
      <c r="BZK2107" s="69"/>
      <c r="BZL2107" s="69"/>
      <c r="BZM2107" s="69"/>
      <c r="BZN2107" s="107"/>
      <c r="BZO2107" s="2"/>
      <c r="BZP2107" s="15"/>
      <c r="BZQ2107" s="15"/>
      <c r="BZR2107" s="80"/>
      <c r="BZS2107" s="52"/>
      <c r="BZT2107" s="69"/>
      <c r="BZU2107" s="69"/>
      <c r="BZV2107" s="69"/>
      <c r="BZW2107" s="107"/>
      <c r="BZX2107" s="2"/>
      <c r="BZY2107" s="15"/>
      <c r="BZZ2107" s="15"/>
      <c r="CAA2107" s="80"/>
      <c r="CAB2107" s="52"/>
      <c r="CAC2107" s="69"/>
      <c r="CAD2107" s="69"/>
      <c r="CAE2107" s="69"/>
      <c r="CAF2107" s="107"/>
      <c r="CAG2107" s="2"/>
      <c r="CAH2107" s="15"/>
      <c r="CAI2107" s="15"/>
      <c r="CAJ2107" s="80"/>
      <c r="CAK2107" s="52"/>
      <c r="CAL2107" s="69"/>
      <c r="CAM2107" s="69"/>
      <c r="CAN2107" s="69"/>
      <c r="CAO2107" s="107"/>
      <c r="CAP2107" s="2"/>
      <c r="CAQ2107" s="15"/>
      <c r="CAR2107" s="15"/>
      <c r="CAS2107" s="80"/>
      <c r="CAT2107" s="52"/>
      <c r="CAU2107" s="69"/>
      <c r="CAV2107" s="69"/>
      <c r="CAW2107" s="69"/>
      <c r="CAX2107" s="107"/>
      <c r="CAY2107" s="2"/>
      <c r="CAZ2107" s="15"/>
      <c r="CBA2107" s="15"/>
      <c r="CBB2107" s="80"/>
      <c r="CBC2107" s="52"/>
      <c r="CBD2107" s="69"/>
      <c r="CBE2107" s="69"/>
      <c r="CBF2107" s="69"/>
      <c r="CBG2107" s="107"/>
      <c r="CBH2107" s="2"/>
      <c r="CBI2107" s="15"/>
      <c r="CBJ2107" s="15"/>
      <c r="CBK2107" s="80"/>
      <c r="CBL2107" s="52"/>
      <c r="CBM2107" s="69"/>
      <c r="CBN2107" s="69"/>
      <c r="CBO2107" s="69"/>
      <c r="CBP2107" s="107"/>
      <c r="CBQ2107" s="2"/>
      <c r="CBR2107" s="15"/>
      <c r="CBS2107" s="15"/>
      <c r="CBT2107" s="80"/>
      <c r="CBU2107" s="52"/>
      <c r="CBV2107" s="69"/>
      <c r="CBW2107" s="69"/>
      <c r="CBX2107" s="69"/>
      <c r="CBY2107" s="107"/>
      <c r="CBZ2107" s="2"/>
      <c r="CCA2107" s="15"/>
      <c r="CCB2107" s="15"/>
      <c r="CCC2107" s="80"/>
      <c r="CCD2107" s="52"/>
      <c r="CCE2107" s="69"/>
      <c r="CCF2107" s="69"/>
      <c r="CCG2107" s="69"/>
      <c r="CCH2107" s="107"/>
      <c r="CCI2107" s="2"/>
      <c r="CCJ2107" s="15"/>
      <c r="CCK2107" s="15"/>
      <c r="CCL2107" s="80"/>
      <c r="CCM2107" s="52"/>
      <c r="CCN2107" s="69"/>
      <c r="CCO2107" s="69"/>
      <c r="CCP2107" s="69"/>
      <c r="CCQ2107" s="107"/>
      <c r="CCR2107" s="2"/>
      <c r="CCS2107" s="15"/>
      <c r="CCT2107" s="15"/>
      <c r="CCU2107" s="80"/>
      <c r="CCV2107" s="52"/>
      <c r="CCW2107" s="69"/>
      <c r="CCX2107" s="69"/>
      <c r="CCY2107" s="69"/>
      <c r="CCZ2107" s="107"/>
      <c r="CDA2107" s="2"/>
      <c r="CDB2107" s="15"/>
      <c r="CDC2107" s="15"/>
      <c r="CDD2107" s="80"/>
      <c r="CDE2107" s="52"/>
      <c r="CDF2107" s="69"/>
      <c r="CDG2107" s="69"/>
      <c r="CDH2107" s="69"/>
      <c r="CDI2107" s="107"/>
      <c r="CDJ2107" s="2"/>
      <c r="CDK2107" s="15"/>
      <c r="CDL2107" s="15"/>
      <c r="CDM2107" s="80"/>
      <c r="CDN2107" s="52"/>
      <c r="CDO2107" s="69"/>
      <c r="CDP2107" s="69"/>
      <c r="CDQ2107" s="69"/>
      <c r="CDR2107" s="107"/>
      <c r="CDS2107" s="2"/>
      <c r="CDT2107" s="15"/>
      <c r="CDU2107" s="15"/>
      <c r="CDV2107" s="80"/>
      <c r="CDW2107" s="52"/>
      <c r="CDX2107" s="69"/>
      <c r="CDY2107" s="69"/>
      <c r="CDZ2107" s="69"/>
      <c r="CEA2107" s="107"/>
      <c r="CEB2107" s="2"/>
      <c r="CEC2107" s="15"/>
      <c r="CED2107" s="15"/>
      <c r="CEE2107" s="80"/>
      <c r="CEF2107" s="52"/>
      <c r="CEG2107" s="69"/>
      <c r="CEH2107" s="69"/>
      <c r="CEI2107" s="69"/>
      <c r="CEJ2107" s="107"/>
      <c r="CEK2107" s="2"/>
      <c r="CEL2107" s="15"/>
      <c r="CEM2107" s="15"/>
      <c r="CEN2107" s="80"/>
      <c r="CEO2107" s="52"/>
      <c r="CEP2107" s="69"/>
      <c r="CEQ2107" s="69"/>
      <c r="CER2107" s="69"/>
      <c r="CES2107" s="107"/>
      <c r="CET2107" s="2"/>
      <c r="CEU2107" s="15"/>
      <c r="CEV2107" s="15"/>
      <c r="CEW2107" s="80"/>
      <c r="CEX2107" s="52"/>
      <c r="CEY2107" s="69"/>
      <c r="CEZ2107" s="69"/>
      <c r="CFA2107" s="69"/>
      <c r="CFB2107" s="107"/>
      <c r="CFC2107" s="2"/>
      <c r="CFD2107" s="15"/>
      <c r="CFE2107" s="15"/>
      <c r="CFF2107" s="80"/>
      <c r="CFG2107" s="52"/>
      <c r="CFH2107" s="69"/>
      <c r="CFI2107" s="69"/>
      <c r="CFJ2107" s="69"/>
      <c r="CFK2107" s="107"/>
      <c r="CFL2107" s="2"/>
      <c r="CFM2107" s="15"/>
      <c r="CFN2107" s="15"/>
      <c r="CFO2107" s="80"/>
      <c r="CFP2107" s="52"/>
      <c r="CFQ2107" s="69"/>
      <c r="CFR2107" s="69"/>
      <c r="CFS2107" s="69"/>
      <c r="CFT2107" s="107"/>
      <c r="CFU2107" s="2"/>
      <c r="CFV2107" s="15"/>
      <c r="CFW2107" s="15"/>
      <c r="CFX2107" s="80"/>
      <c r="CFY2107" s="52"/>
      <c r="CFZ2107" s="69"/>
      <c r="CGA2107" s="69"/>
      <c r="CGB2107" s="69"/>
      <c r="CGC2107" s="107"/>
      <c r="CGD2107" s="2"/>
      <c r="CGE2107" s="15"/>
      <c r="CGF2107" s="15"/>
      <c r="CGG2107" s="80"/>
      <c r="CGH2107" s="52"/>
      <c r="CGI2107" s="69"/>
      <c r="CGJ2107" s="69"/>
      <c r="CGK2107" s="69"/>
      <c r="CGL2107" s="107"/>
      <c r="CGM2107" s="2"/>
      <c r="CGN2107" s="15"/>
      <c r="CGO2107" s="15"/>
      <c r="CGP2107" s="80"/>
      <c r="CGQ2107" s="52"/>
      <c r="CGR2107" s="69"/>
      <c r="CGS2107" s="69"/>
      <c r="CGT2107" s="69"/>
      <c r="CGU2107" s="107"/>
      <c r="CGV2107" s="2"/>
      <c r="CGW2107" s="15"/>
      <c r="CGX2107" s="15"/>
      <c r="CGY2107" s="80"/>
      <c r="CGZ2107" s="52"/>
      <c r="CHA2107" s="69"/>
      <c r="CHB2107" s="69"/>
      <c r="CHC2107" s="69"/>
      <c r="CHD2107" s="107"/>
      <c r="CHE2107" s="2"/>
      <c r="CHF2107" s="15"/>
      <c r="CHG2107" s="15"/>
      <c r="CHH2107" s="80"/>
      <c r="CHI2107" s="52"/>
      <c r="CHJ2107" s="69"/>
      <c r="CHK2107" s="69"/>
      <c r="CHL2107" s="69"/>
      <c r="CHM2107" s="107"/>
      <c r="CHN2107" s="2"/>
      <c r="CHO2107" s="15"/>
      <c r="CHP2107" s="15"/>
      <c r="CHQ2107" s="80"/>
      <c r="CHR2107" s="52"/>
      <c r="CHS2107" s="69"/>
      <c r="CHT2107" s="69"/>
      <c r="CHU2107" s="69"/>
      <c r="CHV2107" s="107"/>
      <c r="CHW2107" s="2"/>
      <c r="CHX2107" s="15"/>
      <c r="CHY2107" s="15"/>
      <c r="CHZ2107" s="80"/>
      <c r="CIA2107" s="52"/>
      <c r="CIB2107" s="69"/>
      <c r="CIC2107" s="69"/>
      <c r="CID2107" s="69"/>
      <c r="CIE2107" s="107"/>
      <c r="CIF2107" s="2"/>
      <c r="CIG2107" s="15"/>
      <c r="CIH2107" s="15"/>
      <c r="CII2107" s="80"/>
      <c r="CIJ2107" s="52"/>
      <c r="CIK2107" s="69"/>
      <c r="CIL2107" s="69"/>
      <c r="CIM2107" s="69"/>
      <c r="CIN2107" s="107"/>
      <c r="CIO2107" s="2"/>
      <c r="CIP2107" s="15"/>
      <c r="CIQ2107" s="15"/>
      <c r="CIR2107" s="80"/>
      <c r="CIS2107" s="52"/>
      <c r="CIT2107" s="69"/>
      <c r="CIU2107" s="69"/>
      <c r="CIV2107" s="69"/>
      <c r="CIW2107" s="107"/>
      <c r="CIX2107" s="2"/>
      <c r="CIY2107" s="15"/>
      <c r="CIZ2107" s="15"/>
      <c r="CJA2107" s="80"/>
      <c r="CJB2107" s="52"/>
      <c r="CJC2107" s="69"/>
      <c r="CJD2107" s="69"/>
      <c r="CJE2107" s="69"/>
      <c r="CJF2107" s="107"/>
      <c r="CJG2107" s="2"/>
      <c r="CJH2107" s="15"/>
      <c r="CJI2107" s="15"/>
      <c r="CJJ2107" s="80"/>
      <c r="CJK2107" s="52"/>
      <c r="CJL2107" s="69"/>
      <c r="CJM2107" s="69"/>
      <c r="CJN2107" s="69"/>
      <c r="CJO2107" s="107"/>
      <c r="CJP2107" s="2"/>
      <c r="CJQ2107" s="15"/>
      <c r="CJR2107" s="15"/>
      <c r="CJS2107" s="80"/>
      <c r="CJT2107" s="52"/>
      <c r="CJU2107" s="69"/>
      <c r="CJV2107" s="69"/>
      <c r="CJW2107" s="69"/>
      <c r="CJX2107" s="107"/>
      <c r="CJY2107" s="2"/>
      <c r="CJZ2107" s="15"/>
      <c r="CKA2107" s="15"/>
      <c r="CKB2107" s="80"/>
      <c r="CKC2107" s="52"/>
      <c r="CKD2107" s="69"/>
      <c r="CKE2107" s="69"/>
      <c r="CKF2107" s="69"/>
      <c r="CKG2107" s="107"/>
      <c r="CKH2107" s="2"/>
      <c r="CKI2107" s="15"/>
      <c r="CKJ2107" s="15"/>
      <c r="CKK2107" s="80"/>
      <c r="CKL2107" s="52"/>
      <c r="CKM2107" s="69"/>
      <c r="CKN2107" s="69"/>
      <c r="CKO2107" s="69"/>
      <c r="CKP2107" s="107"/>
      <c r="CKQ2107" s="2"/>
      <c r="CKR2107" s="15"/>
      <c r="CKS2107" s="15"/>
      <c r="CKT2107" s="80"/>
      <c r="CKU2107" s="52"/>
      <c r="CKV2107" s="69"/>
      <c r="CKW2107" s="69"/>
      <c r="CKX2107" s="69"/>
      <c r="CKY2107" s="107"/>
      <c r="CKZ2107" s="2"/>
      <c r="CLA2107" s="15"/>
      <c r="CLB2107" s="15"/>
      <c r="CLC2107" s="80"/>
      <c r="CLD2107" s="52"/>
      <c r="CLE2107" s="69"/>
      <c r="CLF2107" s="69"/>
      <c r="CLG2107" s="69"/>
      <c r="CLH2107" s="107"/>
      <c r="CLI2107" s="2"/>
      <c r="CLJ2107" s="15"/>
      <c r="CLK2107" s="15"/>
      <c r="CLL2107" s="80"/>
      <c r="CLM2107" s="52"/>
      <c r="CLN2107" s="69"/>
      <c r="CLO2107" s="69"/>
      <c r="CLP2107" s="69"/>
      <c r="CLQ2107" s="107"/>
      <c r="CLR2107" s="2"/>
      <c r="CLS2107" s="15"/>
      <c r="CLT2107" s="15"/>
      <c r="CLU2107" s="80"/>
      <c r="CLV2107" s="52"/>
      <c r="CLW2107" s="69"/>
      <c r="CLX2107" s="69"/>
      <c r="CLY2107" s="69"/>
      <c r="CLZ2107" s="107"/>
      <c r="CMA2107" s="2"/>
      <c r="CMB2107" s="15"/>
      <c r="CMC2107" s="15"/>
      <c r="CMD2107" s="80"/>
      <c r="CME2107" s="52"/>
      <c r="CMF2107" s="69"/>
      <c r="CMG2107" s="69"/>
      <c r="CMH2107" s="69"/>
      <c r="CMI2107" s="107"/>
      <c r="CMJ2107" s="2"/>
      <c r="CMK2107" s="15"/>
      <c r="CML2107" s="15"/>
      <c r="CMM2107" s="80"/>
      <c r="CMN2107" s="52"/>
      <c r="CMO2107" s="69"/>
      <c r="CMP2107" s="69"/>
      <c r="CMQ2107" s="69"/>
      <c r="CMR2107" s="107"/>
      <c r="CMS2107" s="2"/>
      <c r="CMT2107" s="15"/>
      <c r="CMU2107" s="15"/>
      <c r="CMV2107" s="80"/>
      <c r="CMW2107" s="52"/>
      <c r="CMX2107" s="69"/>
      <c r="CMY2107" s="69"/>
      <c r="CMZ2107" s="69"/>
      <c r="CNA2107" s="107"/>
      <c r="CNB2107" s="2"/>
      <c r="CNC2107" s="15"/>
      <c r="CND2107" s="15"/>
      <c r="CNE2107" s="80"/>
      <c r="CNF2107" s="52"/>
      <c r="CNG2107" s="69"/>
      <c r="CNH2107" s="69"/>
      <c r="CNI2107" s="69"/>
      <c r="CNJ2107" s="107"/>
      <c r="CNK2107" s="2"/>
      <c r="CNL2107" s="15"/>
      <c r="CNM2107" s="15"/>
      <c r="CNN2107" s="80"/>
      <c r="CNO2107" s="52"/>
      <c r="CNP2107" s="69"/>
      <c r="CNQ2107" s="69"/>
      <c r="CNR2107" s="69"/>
      <c r="CNS2107" s="107"/>
      <c r="CNT2107" s="2"/>
      <c r="CNU2107" s="15"/>
      <c r="CNV2107" s="15"/>
      <c r="CNW2107" s="80"/>
      <c r="CNX2107" s="52"/>
      <c r="CNY2107" s="69"/>
      <c r="CNZ2107" s="69"/>
      <c r="COA2107" s="69"/>
      <c r="COB2107" s="107"/>
      <c r="COC2107" s="2"/>
      <c r="COD2107" s="15"/>
      <c r="COE2107" s="15"/>
      <c r="COF2107" s="80"/>
      <c r="COG2107" s="52"/>
      <c r="COH2107" s="69"/>
      <c r="COI2107" s="69"/>
      <c r="COJ2107" s="69"/>
      <c r="COK2107" s="107"/>
      <c r="COL2107" s="2"/>
      <c r="COM2107" s="15"/>
      <c r="CON2107" s="15"/>
      <c r="COO2107" s="80"/>
      <c r="COP2107" s="52"/>
      <c r="COQ2107" s="69"/>
      <c r="COR2107" s="69"/>
      <c r="COS2107" s="69"/>
      <c r="COT2107" s="107"/>
      <c r="COU2107" s="2"/>
      <c r="COV2107" s="15"/>
      <c r="COW2107" s="15"/>
      <c r="COX2107" s="80"/>
      <c r="COY2107" s="52"/>
      <c r="COZ2107" s="69"/>
      <c r="CPA2107" s="69"/>
      <c r="CPB2107" s="69"/>
      <c r="CPC2107" s="107"/>
      <c r="CPD2107" s="2"/>
      <c r="CPE2107" s="15"/>
      <c r="CPF2107" s="15"/>
      <c r="CPG2107" s="80"/>
      <c r="CPH2107" s="52"/>
      <c r="CPI2107" s="69"/>
      <c r="CPJ2107" s="69"/>
      <c r="CPK2107" s="69"/>
      <c r="CPL2107" s="107"/>
      <c r="CPM2107" s="2"/>
      <c r="CPN2107" s="15"/>
      <c r="CPO2107" s="15"/>
      <c r="CPP2107" s="80"/>
      <c r="CPQ2107" s="52"/>
      <c r="CPR2107" s="69"/>
      <c r="CPS2107" s="69"/>
      <c r="CPT2107" s="69"/>
      <c r="CPU2107" s="107"/>
      <c r="CPV2107" s="2"/>
      <c r="CPW2107" s="15"/>
      <c r="CPX2107" s="15"/>
      <c r="CPY2107" s="80"/>
      <c r="CPZ2107" s="52"/>
      <c r="CQA2107" s="69"/>
      <c r="CQB2107" s="69"/>
      <c r="CQC2107" s="69"/>
      <c r="CQD2107" s="107"/>
      <c r="CQE2107" s="2"/>
      <c r="CQF2107" s="15"/>
      <c r="CQG2107" s="15"/>
      <c r="CQH2107" s="80"/>
      <c r="CQI2107" s="52"/>
      <c r="CQJ2107" s="69"/>
      <c r="CQK2107" s="69"/>
      <c r="CQL2107" s="69"/>
      <c r="CQM2107" s="107"/>
      <c r="CQN2107" s="2"/>
      <c r="CQO2107" s="15"/>
      <c r="CQP2107" s="15"/>
      <c r="CQQ2107" s="80"/>
      <c r="CQR2107" s="52"/>
      <c r="CQS2107" s="69"/>
      <c r="CQT2107" s="69"/>
      <c r="CQU2107" s="69"/>
      <c r="CQV2107" s="107"/>
      <c r="CQW2107" s="2"/>
      <c r="CQX2107" s="15"/>
      <c r="CQY2107" s="15"/>
      <c r="CQZ2107" s="80"/>
      <c r="CRA2107" s="52"/>
      <c r="CRB2107" s="69"/>
      <c r="CRC2107" s="69"/>
      <c r="CRD2107" s="69"/>
      <c r="CRE2107" s="107"/>
      <c r="CRF2107" s="2"/>
      <c r="CRG2107" s="15"/>
      <c r="CRH2107" s="15"/>
      <c r="CRI2107" s="80"/>
      <c r="CRJ2107" s="52"/>
      <c r="CRK2107" s="69"/>
      <c r="CRL2107" s="69"/>
      <c r="CRM2107" s="69"/>
      <c r="CRN2107" s="107"/>
      <c r="CRO2107" s="2"/>
      <c r="CRP2107" s="15"/>
      <c r="CRQ2107" s="15"/>
      <c r="CRR2107" s="80"/>
      <c r="CRS2107" s="52"/>
      <c r="CRT2107" s="69"/>
      <c r="CRU2107" s="69"/>
      <c r="CRV2107" s="69"/>
      <c r="CRW2107" s="107"/>
      <c r="CRX2107" s="2"/>
      <c r="CRY2107" s="15"/>
      <c r="CRZ2107" s="15"/>
      <c r="CSA2107" s="80"/>
      <c r="CSB2107" s="52"/>
      <c r="CSC2107" s="69"/>
      <c r="CSD2107" s="69"/>
      <c r="CSE2107" s="69"/>
      <c r="CSF2107" s="107"/>
      <c r="CSG2107" s="2"/>
      <c r="CSH2107" s="15"/>
      <c r="CSI2107" s="15"/>
      <c r="CSJ2107" s="80"/>
      <c r="CSK2107" s="52"/>
      <c r="CSL2107" s="69"/>
      <c r="CSM2107" s="69"/>
      <c r="CSN2107" s="69"/>
      <c r="CSO2107" s="107"/>
      <c r="CSP2107" s="2"/>
      <c r="CSQ2107" s="15"/>
      <c r="CSR2107" s="15"/>
      <c r="CSS2107" s="80"/>
      <c r="CST2107" s="52"/>
      <c r="CSU2107" s="69"/>
      <c r="CSV2107" s="69"/>
      <c r="CSW2107" s="69"/>
      <c r="CSX2107" s="107"/>
      <c r="CSY2107" s="2"/>
      <c r="CSZ2107" s="15"/>
      <c r="CTA2107" s="15"/>
      <c r="CTB2107" s="80"/>
      <c r="CTC2107" s="52"/>
      <c r="CTD2107" s="69"/>
      <c r="CTE2107" s="69"/>
      <c r="CTF2107" s="69"/>
      <c r="CTG2107" s="107"/>
      <c r="CTH2107" s="2"/>
      <c r="CTI2107" s="15"/>
      <c r="CTJ2107" s="15"/>
      <c r="CTK2107" s="80"/>
      <c r="CTL2107" s="52"/>
      <c r="CTM2107" s="69"/>
      <c r="CTN2107" s="69"/>
      <c r="CTO2107" s="69"/>
      <c r="CTP2107" s="107"/>
      <c r="CTQ2107" s="2"/>
      <c r="CTR2107" s="15"/>
      <c r="CTS2107" s="15"/>
      <c r="CTT2107" s="80"/>
      <c r="CTU2107" s="52"/>
      <c r="CTV2107" s="69"/>
      <c r="CTW2107" s="69"/>
      <c r="CTX2107" s="69"/>
      <c r="CTY2107" s="107"/>
      <c r="CTZ2107" s="2"/>
      <c r="CUA2107" s="15"/>
      <c r="CUB2107" s="15"/>
      <c r="CUC2107" s="80"/>
      <c r="CUD2107" s="52"/>
      <c r="CUE2107" s="69"/>
      <c r="CUF2107" s="69"/>
      <c r="CUG2107" s="69"/>
      <c r="CUH2107" s="107"/>
      <c r="CUI2107" s="2"/>
      <c r="CUJ2107" s="15"/>
      <c r="CUK2107" s="15"/>
      <c r="CUL2107" s="80"/>
      <c r="CUM2107" s="52"/>
      <c r="CUN2107" s="69"/>
      <c r="CUO2107" s="69"/>
      <c r="CUP2107" s="69"/>
      <c r="CUQ2107" s="107"/>
      <c r="CUR2107" s="2"/>
      <c r="CUS2107" s="15"/>
      <c r="CUT2107" s="15"/>
      <c r="CUU2107" s="80"/>
      <c r="CUV2107" s="52"/>
      <c r="CUW2107" s="69"/>
      <c r="CUX2107" s="69"/>
      <c r="CUY2107" s="69"/>
      <c r="CUZ2107" s="107"/>
      <c r="CVA2107" s="2"/>
      <c r="CVB2107" s="15"/>
      <c r="CVC2107" s="15"/>
      <c r="CVD2107" s="80"/>
      <c r="CVE2107" s="52"/>
      <c r="CVF2107" s="69"/>
      <c r="CVG2107" s="69"/>
      <c r="CVH2107" s="69"/>
      <c r="CVI2107" s="107"/>
      <c r="CVJ2107" s="2"/>
      <c r="CVK2107" s="15"/>
      <c r="CVL2107" s="15"/>
      <c r="CVM2107" s="80"/>
      <c r="CVN2107" s="52"/>
      <c r="CVO2107" s="69"/>
      <c r="CVP2107" s="69"/>
      <c r="CVQ2107" s="69"/>
      <c r="CVR2107" s="107"/>
      <c r="CVS2107" s="2"/>
      <c r="CVT2107" s="15"/>
      <c r="CVU2107" s="15"/>
      <c r="CVV2107" s="80"/>
      <c r="CVW2107" s="52"/>
      <c r="CVX2107" s="69"/>
      <c r="CVY2107" s="69"/>
      <c r="CVZ2107" s="69"/>
      <c r="CWA2107" s="107"/>
      <c r="CWB2107" s="2"/>
      <c r="CWC2107" s="15"/>
      <c r="CWD2107" s="15"/>
      <c r="CWE2107" s="80"/>
      <c r="CWF2107" s="52"/>
      <c r="CWG2107" s="69"/>
      <c r="CWH2107" s="69"/>
      <c r="CWI2107" s="69"/>
      <c r="CWJ2107" s="107"/>
      <c r="CWK2107" s="2"/>
      <c r="CWL2107" s="15"/>
      <c r="CWM2107" s="15"/>
      <c r="CWN2107" s="80"/>
      <c r="CWO2107" s="52"/>
      <c r="CWP2107" s="69"/>
      <c r="CWQ2107" s="69"/>
      <c r="CWR2107" s="69"/>
      <c r="CWS2107" s="107"/>
      <c r="CWT2107" s="2"/>
      <c r="CWU2107" s="15"/>
      <c r="CWV2107" s="15"/>
      <c r="CWW2107" s="80"/>
      <c r="CWX2107" s="52"/>
      <c r="CWY2107" s="69"/>
      <c r="CWZ2107" s="69"/>
      <c r="CXA2107" s="69"/>
      <c r="CXB2107" s="107"/>
      <c r="CXC2107" s="2"/>
      <c r="CXD2107" s="15"/>
      <c r="CXE2107" s="15"/>
      <c r="CXF2107" s="80"/>
      <c r="CXG2107" s="52"/>
      <c r="CXH2107" s="69"/>
      <c r="CXI2107" s="69"/>
      <c r="CXJ2107" s="69"/>
      <c r="CXK2107" s="107"/>
      <c r="CXL2107" s="2"/>
      <c r="CXM2107" s="15"/>
      <c r="CXN2107" s="15"/>
      <c r="CXO2107" s="80"/>
      <c r="CXP2107" s="52"/>
      <c r="CXQ2107" s="69"/>
      <c r="CXR2107" s="69"/>
      <c r="CXS2107" s="69"/>
      <c r="CXT2107" s="107"/>
      <c r="CXU2107" s="2"/>
      <c r="CXV2107" s="15"/>
      <c r="CXW2107" s="15"/>
      <c r="CXX2107" s="80"/>
      <c r="CXY2107" s="52"/>
      <c r="CXZ2107" s="69"/>
      <c r="CYA2107" s="69"/>
      <c r="CYB2107" s="69"/>
      <c r="CYC2107" s="107"/>
      <c r="CYD2107" s="2"/>
      <c r="CYE2107" s="15"/>
      <c r="CYF2107" s="15"/>
      <c r="CYG2107" s="80"/>
      <c r="CYH2107" s="52"/>
      <c r="CYI2107" s="69"/>
      <c r="CYJ2107" s="69"/>
      <c r="CYK2107" s="69"/>
      <c r="CYL2107" s="107"/>
      <c r="CYM2107" s="2"/>
      <c r="CYN2107" s="15"/>
      <c r="CYO2107" s="15"/>
      <c r="CYP2107" s="80"/>
      <c r="CYQ2107" s="52"/>
      <c r="CYR2107" s="69"/>
      <c r="CYS2107" s="69"/>
      <c r="CYT2107" s="69"/>
      <c r="CYU2107" s="107"/>
      <c r="CYV2107" s="2"/>
      <c r="CYW2107" s="15"/>
      <c r="CYX2107" s="15"/>
      <c r="CYY2107" s="80"/>
      <c r="CYZ2107" s="52"/>
      <c r="CZA2107" s="69"/>
      <c r="CZB2107" s="69"/>
      <c r="CZC2107" s="69"/>
      <c r="CZD2107" s="107"/>
      <c r="CZE2107" s="2"/>
      <c r="CZF2107" s="15"/>
      <c r="CZG2107" s="15"/>
      <c r="CZH2107" s="80"/>
      <c r="CZI2107" s="52"/>
      <c r="CZJ2107" s="69"/>
      <c r="CZK2107" s="69"/>
      <c r="CZL2107" s="69"/>
      <c r="CZM2107" s="107"/>
      <c r="CZN2107" s="2"/>
      <c r="CZO2107" s="15"/>
      <c r="CZP2107" s="15"/>
      <c r="CZQ2107" s="80"/>
      <c r="CZR2107" s="52"/>
      <c r="CZS2107" s="69"/>
      <c r="CZT2107" s="69"/>
      <c r="CZU2107" s="69"/>
      <c r="CZV2107" s="107"/>
      <c r="CZW2107" s="2"/>
      <c r="CZX2107" s="15"/>
      <c r="CZY2107" s="15"/>
      <c r="CZZ2107" s="80"/>
      <c r="DAA2107" s="52"/>
      <c r="DAB2107" s="69"/>
      <c r="DAC2107" s="69"/>
      <c r="DAD2107" s="69"/>
      <c r="DAE2107" s="107"/>
      <c r="DAF2107" s="2"/>
      <c r="DAG2107" s="15"/>
      <c r="DAH2107" s="15"/>
      <c r="DAI2107" s="80"/>
      <c r="DAJ2107" s="52"/>
      <c r="DAK2107" s="69"/>
      <c r="DAL2107" s="69"/>
      <c r="DAM2107" s="69"/>
      <c r="DAN2107" s="107"/>
      <c r="DAO2107" s="2"/>
      <c r="DAP2107" s="15"/>
      <c r="DAQ2107" s="15"/>
      <c r="DAR2107" s="80"/>
      <c r="DAS2107" s="52"/>
      <c r="DAT2107" s="69"/>
      <c r="DAU2107" s="69"/>
      <c r="DAV2107" s="69"/>
      <c r="DAW2107" s="107"/>
      <c r="DAX2107" s="2"/>
      <c r="DAY2107" s="15"/>
      <c r="DAZ2107" s="15"/>
      <c r="DBA2107" s="80"/>
      <c r="DBB2107" s="52"/>
      <c r="DBC2107" s="69"/>
      <c r="DBD2107" s="69"/>
      <c r="DBE2107" s="69"/>
      <c r="DBF2107" s="107"/>
      <c r="DBG2107" s="2"/>
      <c r="DBH2107" s="15"/>
      <c r="DBI2107" s="15"/>
      <c r="DBJ2107" s="80"/>
      <c r="DBK2107" s="52"/>
      <c r="DBL2107" s="69"/>
      <c r="DBM2107" s="69"/>
      <c r="DBN2107" s="69"/>
      <c r="DBO2107" s="107"/>
      <c r="DBP2107" s="2"/>
      <c r="DBQ2107" s="15"/>
      <c r="DBR2107" s="15"/>
      <c r="DBS2107" s="80"/>
      <c r="DBT2107" s="52"/>
      <c r="DBU2107" s="69"/>
      <c r="DBV2107" s="69"/>
      <c r="DBW2107" s="69"/>
      <c r="DBX2107" s="107"/>
      <c r="DBY2107" s="2"/>
      <c r="DBZ2107" s="15"/>
      <c r="DCA2107" s="15"/>
      <c r="DCB2107" s="80"/>
      <c r="DCC2107" s="52"/>
      <c r="DCD2107" s="69"/>
      <c r="DCE2107" s="69"/>
      <c r="DCF2107" s="69"/>
      <c r="DCG2107" s="107"/>
      <c r="DCH2107" s="2"/>
      <c r="DCI2107" s="15"/>
      <c r="DCJ2107" s="15"/>
      <c r="DCK2107" s="80"/>
      <c r="DCL2107" s="52"/>
      <c r="DCM2107" s="69"/>
      <c r="DCN2107" s="69"/>
      <c r="DCO2107" s="69"/>
      <c r="DCP2107" s="107"/>
      <c r="DCQ2107" s="2"/>
      <c r="DCR2107" s="15"/>
      <c r="DCS2107" s="15"/>
      <c r="DCT2107" s="80"/>
      <c r="DCU2107" s="52"/>
      <c r="DCV2107" s="69"/>
      <c r="DCW2107" s="69"/>
      <c r="DCX2107" s="69"/>
      <c r="DCY2107" s="107"/>
      <c r="DCZ2107" s="2"/>
      <c r="DDA2107" s="15"/>
      <c r="DDB2107" s="15"/>
      <c r="DDC2107" s="80"/>
      <c r="DDD2107" s="52"/>
      <c r="DDE2107" s="69"/>
      <c r="DDF2107" s="69"/>
      <c r="DDG2107" s="69"/>
      <c r="DDH2107" s="107"/>
      <c r="DDI2107" s="2"/>
      <c r="DDJ2107" s="15"/>
      <c r="DDK2107" s="15"/>
      <c r="DDL2107" s="80"/>
      <c r="DDM2107" s="52"/>
      <c r="DDN2107" s="69"/>
      <c r="DDO2107" s="69"/>
      <c r="DDP2107" s="69"/>
      <c r="DDQ2107" s="107"/>
      <c r="DDR2107" s="2"/>
      <c r="DDS2107" s="15"/>
      <c r="DDT2107" s="15"/>
      <c r="DDU2107" s="80"/>
      <c r="DDV2107" s="52"/>
      <c r="DDW2107" s="69"/>
      <c r="DDX2107" s="69"/>
      <c r="DDY2107" s="69"/>
      <c r="DDZ2107" s="107"/>
      <c r="DEA2107" s="2"/>
      <c r="DEB2107" s="15"/>
      <c r="DEC2107" s="15"/>
      <c r="DED2107" s="80"/>
      <c r="DEE2107" s="52"/>
      <c r="DEF2107" s="69"/>
      <c r="DEG2107" s="69"/>
      <c r="DEH2107" s="69"/>
      <c r="DEI2107" s="107"/>
      <c r="DEJ2107" s="2"/>
      <c r="DEK2107" s="15"/>
      <c r="DEL2107" s="15"/>
      <c r="DEM2107" s="80"/>
      <c r="DEN2107" s="52"/>
      <c r="DEO2107" s="69"/>
      <c r="DEP2107" s="69"/>
      <c r="DEQ2107" s="69"/>
      <c r="DER2107" s="107"/>
      <c r="DES2107" s="2"/>
      <c r="DET2107" s="15"/>
      <c r="DEU2107" s="15"/>
      <c r="DEV2107" s="80"/>
      <c r="DEW2107" s="52"/>
      <c r="DEX2107" s="69"/>
      <c r="DEY2107" s="69"/>
      <c r="DEZ2107" s="69"/>
      <c r="DFA2107" s="107"/>
      <c r="DFB2107" s="2"/>
      <c r="DFC2107" s="15"/>
      <c r="DFD2107" s="15"/>
      <c r="DFE2107" s="80"/>
      <c r="DFF2107" s="52"/>
      <c r="DFG2107" s="69"/>
      <c r="DFH2107" s="69"/>
      <c r="DFI2107" s="69"/>
      <c r="DFJ2107" s="107"/>
      <c r="DFK2107" s="2"/>
      <c r="DFL2107" s="15"/>
      <c r="DFM2107" s="15"/>
      <c r="DFN2107" s="80"/>
      <c r="DFO2107" s="52"/>
      <c r="DFP2107" s="69"/>
      <c r="DFQ2107" s="69"/>
      <c r="DFR2107" s="69"/>
      <c r="DFS2107" s="107"/>
      <c r="DFT2107" s="2"/>
      <c r="DFU2107" s="15"/>
      <c r="DFV2107" s="15"/>
      <c r="DFW2107" s="80"/>
      <c r="DFX2107" s="52"/>
      <c r="DFY2107" s="69"/>
      <c r="DFZ2107" s="69"/>
      <c r="DGA2107" s="69"/>
      <c r="DGB2107" s="107"/>
      <c r="DGC2107" s="2"/>
      <c r="DGD2107" s="15"/>
      <c r="DGE2107" s="15"/>
      <c r="DGF2107" s="80"/>
      <c r="DGG2107" s="52"/>
      <c r="DGH2107" s="69"/>
      <c r="DGI2107" s="69"/>
      <c r="DGJ2107" s="69"/>
      <c r="DGK2107" s="107"/>
      <c r="DGL2107" s="2"/>
      <c r="DGM2107" s="15"/>
      <c r="DGN2107" s="15"/>
      <c r="DGO2107" s="80"/>
      <c r="DGP2107" s="52"/>
      <c r="DGQ2107" s="69"/>
      <c r="DGR2107" s="69"/>
      <c r="DGS2107" s="69"/>
      <c r="DGT2107" s="107"/>
      <c r="DGU2107" s="2"/>
      <c r="DGV2107" s="15"/>
      <c r="DGW2107" s="15"/>
      <c r="DGX2107" s="80"/>
      <c r="DGY2107" s="52"/>
      <c r="DGZ2107" s="69"/>
      <c r="DHA2107" s="69"/>
      <c r="DHB2107" s="69"/>
      <c r="DHC2107" s="107"/>
      <c r="DHD2107" s="2"/>
      <c r="DHE2107" s="15"/>
      <c r="DHF2107" s="15"/>
      <c r="DHG2107" s="80"/>
      <c r="DHH2107" s="52"/>
      <c r="DHI2107" s="69"/>
      <c r="DHJ2107" s="69"/>
      <c r="DHK2107" s="69"/>
      <c r="DHL2107" s="107"/>
      <c r="DHM2107" s="2"/>
      <c r="DHN2107" s="15"/>
      <c r="DHO2107" s="15"/>
      <c r="DHP2107" s="80"/>
      <c r="DHQ2107" s="52"/>
      <c r="DHR2107" s="69"/>
      <c r="DHS2107" s="69"/>
      <c r="DHT2107" s="69"/>
      <c r="DHU2107" s="107"/>
      <c r="DHV2107" s="2"/>
      <c r="DHW2107" s="15"/>
      <c r="DHX2107" s="15"/>
      <c r="DHY2107" s="80"/>
      <c r="DHZ2107" s="52"/>
      <c r="DIA2107" s="69"/>
      <c r="DIB2107" s="69"/>
      <c r="DIC2107" s="69"/>
      <c r="DID2107" s="107"/>
      <c r="DIE2107" s="2"/>
      <c r="DIF2107" s="15"/>
      <c r="DIG2107" s="15"/>
      <c r="DIH2107" s="80"/>
      <c r="DII2107" s="52"/>
      <c r="DIJ2107" s="69"/>
      <c r="DIK2107" s="69"/>
      <c r="DIL2107" s="69"/>
      <c r="DIM2107" s="107"/>
      <c r="DIN2107" s="2"/>
      <c r="DIO2107" s="15"/>
      <c r="DIP2107" s="15"/>
      <c r="DIQ2107" s="80"/>
      <c r="DIR2107" s="52"/>
      <c r="DIS2107" s="69"/>
      <c r="DIT2107" s="69"/>
      <c r="DIU2107" s="69"/>
      <c r="DIV2107" s="107"/>
      <c r="DIW2107" s="2"/>
      <c r="DIX2107" s="15"/>
      <c r="DIY2107" s="15"/>
      <c r="DIZ2107" s="80"/>
      <c r="DJA2107" s="52"/>
      <c r="DJB2107" s="69"/>
      <c r="DJC2107" s="69"/>
      <c r="DJD2107" s="69"/>
      <c r="DJE2107" s="107"/>
      <c r="DJF2107" s="2"/>
      <c r="DJG2107" s="15"/>
      <c r="DJH2107" s="15"/>
      <c r="DJI2107" s="80"/>
      <c r="DJJ2107" s="52"/>
      <c r="DJK2107" s="69"/>
      <c r="DJL2107" s="69"/>
      <c r="DJM2107" s="69"/>
      <c r="DJN2107" s="107"/>
      <c r="DJO2107" s="2"/>
      <c r="DJP2107" s="15"/>
      <c r="DJQ2107" s="15"/>
      <c r="DJR2107" s="80"/>
      <c r="DJS2107" s="52"/>
      <c r="DJT2107" s="69"/>
      <c r="DJU2107" s="69"/>
      <c r="DJV2107" s="69"/>
      <c r="DJW2107" s="107"/>
      <c r="DJX2107" s="2"/>
      <c r="DJY2107" s="15"/>
      <c r="DJZ2107" s="15"/>
      <c r="DKA2107" s="80"/>
      <c r="DKB2107" s="52"/>
      <c r="DKC2107" s="69"/>
      <c r="DKD2107" s="69"/>
      <c r="DKE2107" s="69"/>
      <c r="DKF2107" s="107"/>
      <c r="DKG2107" s="2"/>
      <c r="DKH2107" s="15"/>
      <c r="DKI2107" s="15"/>
      <c r="DKJ2107" s="80"/>
      <c r="DKK2107" s="52"/>
      <c r="DKL2107" s="69"/>
      <c r="DKM2107" s="69"/>
      <c r="DKN2107" s="69"/>
      <c r="DKO2107" s="107"/>
      <c r="DKP2107" s="2"/>
      <c r="DKQ2107" s="15"/>
      <c r="DKR2107" s="15"/>
      <c r="DKS2107" s="80"/>
      <c r="DKT2107" s="52"/>
      <c r="DKU2107" s="69"/>
      <c r="DKV2107" s="69"/>
      <c r="DKW2107" s="69"/>
      <c r="DKX2107" s="107"/>
      <c r="DKY2107" s="2"/>
      <c r="DKZ2107" s="15"/>
      <c r="DLA2107" s="15"/>
      <c r="DLB2107" s="80"/>
      <c r="DLC2107" s="52"/>
      <c r="DLD2107" s="69"/>
      <c r="DLE2107" s="69"/>
      <c r="DLF2107" s="69"/>
      <c r="DLG2107" s="107"/>
      <c r="DLH2107" s="2"/>
      <c r="DLI2107" s="15"/>
      <c r="DLJ2107" s="15"/>
      <c r="DLK2107" s="80"/>
      <c r="DLL2107" s="52"/>
      <c r="DLM2107" s="69"/>
      <c r="DLN2107" s="69"/>
      <c r="DLO2107" s="69"/>
      <c r="DLP2107" s="107"/>
      <c r="DLQ2107" s="2"/>
      <c r="DLR2107" s="15"/>
      <c r="DLS2107" s="15"/>
      <c r="DLT2107" s="80"/>
      <c r="DLU2107" s="52"/>
      <c r="DLV2107" s="69"/>
      <c r="DLW2107" s="69"/>
      <c r="DLX2107" s="69"/>
      <c r="DLY2107" s="107"/>
      <c r="DLZ2107" s="2"/>
      <c r="DMA2107" s="15"/>
      <c r="DMB2107" s="15"/>
      <c r="DMC2107" s="80"/>
      <c r="DMD2107" s="52"/>
      <c r="DME2107" s="69"/>
      <c r="DMF2107" s="69"/>
      <c r="DMG2107" s="69"/>
      <c r="DMH2107" s="107"/>
      <c r="DMI2107" s="2"/>
      <c r="DMJ2107" s="15"/>
      <c r="DMK2107" s="15"/>
      <c r="DML2107" s="80"/>
      <c r="DMM2107" s="52"/>
      <c r="DMN2107" s="69"/>
      <c r="DMO2107" s="69"/>
      <c r="DMP2107" s="69"/>
      <c r="DMQ2107" s="107"/>
      <c r="DMR2107" s="2"/>
      <c r="DMS2107" s="15"/>
      <c r="DMT2107" s="15"/>
      <c r="DMU2107" s="80"/>
      <c r="DMV2107" s="52"/>
      <c r="DMW2107" s="69"/>
      <c r="DMX2107" s="69"/>
      <c r="DMY2107" s="69"/>
      <c r="DMZ2107" s="107"/>
      <c r="DNA2107" s="2"/>
      <c r="DNB2107" s="15"/>
      <c r="DNC2107" s="15"/>
      <c r="DND2107" s="80"/>
      <c r="DNE2107" s="52"/>
      <c r="DNF2107" s="69"/>
      <c r="DNG2107" s="69"/>
      <c r="DNH2107" s="69"/>
      <c r="DNI2107" s="107"/>
      <c r="DNJ2107" s="2"/>
      <c r="DNK2107" s="15"/>
      <c r="DNL2107" s="15"/>
      <c r="DNM2107" s="80"/>
      <c r="DNN2107" s="52"/>
      <c r="DNO2107" s="69"/>
      <c r="DNP2107" s="69"/>
      <c r="DNQ2107" s="69"/>
      <c r="DNR2107" s="107"/>
      <c r="DNS2107" s="2"/>
      <c r="DNT2107" s="15"/>
      <c r="DNU2107" s="15"/>
      <c r="DNV2107" s="80"/>
      <c r="DNW2107" s="52"/>
      <c r="DNX2107" s="69"/>
      <c r="DNY2107" s="69"/>
      <c r="DNZ2107" s="69"/>
      <c r="DOA2107" s="107"/>
      <c r="DOB2107" s="2"/>
      <c r="DOC2107" s="15"/>
      <c r="DOD2107" s="15"/>
      <c r="DOE2107" s="80"/>
      <c r="DOF2107" s="52"/>
      <c r="DOG2107" s="69"/>
      <c r="DOH2107" s="69"/>
      <c r="DOI2107" s="69"/>
      <c r="DOJ2107" s="107"/>
      <c r="DOK2107" s="2"/>
      <c r="DOL2107" s="15"/>
      <c r="DOM2107" s="15"/>
      <c r="DON2107" s="80"/>
      <c r="DOO2107" s="52"/>
      <c r="DOP2107" s="69"/>
      <c r="DOQ2107" s="69"/>
      <c r="DOR2107" s="69"/>
      <c r="DOS2107" s="107"/>
      <c r="DOT2107" s="2"/>
      <c r="DOU2107" s="15"/>
      <c r="DOV2107" s="15"/>
      <c r="DOW2107" s="80"/>
      <c r="DOX2107" s="52"/>
      <c r="DOY2107" s="69"/>
      <c r="DOZ2107" s="69"/>
      <c r="DPA2107" s="69"/>
      <c r="DPB2107" s="107"/>
      <c r="DPC2107" s="2"/>
      <c r="DPD2107" s="15"/>
      <c r="DPE2107" s="15"/>
      <c r="DPF2107" s="80"/>
      <c r="DPG2107" s="52"/>
      <c r="DPH2107" s="69"/>
      <c r="DPI2107" s="69"/>
      <c r="DPJ2107" s="69"/>
      <c r="DPK2107" s="107"/>
      <c r="DPL2107" s="2"/>
      <c r="DPM2107" s="15"/>
      <c r="DPN2107" s="15"/>
      <c r="DPO2107" s="80"/>
      <c r="DPP2107" s="52"/>
      <c r="DPQ2107" s="69"/>
      <c r="DPR2107" s="69"/>
      <c r="DPS2107" s="69"/>
      <c r="DPT2107" s="107"/>
      <c r="DPU2107" s="2"/>
      <c r="DPV2107" s="15"/>
      <c r="DPW2107" s="15"/>
      <c r="DPX2107" s="80"/>
      <c r="DPY2107" s="52"/>
      <c r="DPZ2107" s="69"/>
      <c r="DQA2107" s="69"/>
      <c r="DQB2107" s="69"/>
      <c r="DQC2107" s="107"/>
      <c r="DQD2107" s="2"/>
      <c r="DQE2107" s="15"/>
      <c r="DQF2107" s="15"/>
      <c r="DQG2107" s="80"/>
      <c r="DQH2107" s="52"/>
      <c r="DQI2107" s="69"/>
      <c r="DQJ2107" s="69"/>
      <c r="DQK2107" s="69"/>
      <c r="DQL2107" s="107"/>
      <c r="DQM2107" s="2"/>
      <c r="DQN2107" s="15"/>
      <c r="DQO2107" s="15"/>
      <c r="DQP2107" s="80"/>
      <c r="DQQ2107" s="52"/>
      <c r="DQR2107" s="69"/>
      <c r="DQS2107" s="69"/>
      <c r="DQT2107" s="69"/>
      <c r="DQU2107" s="107"/>
      <c r="DQV2107" s="2"/>
      <c r="DQW2107" s="15"/>
      <c r="DQX2107" s="15"/>
      <c r="DQY2107" s="80"/>
      <c r="DQZ2107" s="52"/>
      <c r="DRA2107" s="69"/>
      <c r="DRB2107" s="69"/>
      <c r="DRC2107" s="69"/>
      <c r="DRD2107" s="107"/>
      <c r="DRE2107" s="2"/>
      <c r="DRF2107" s="15"/>
      <c r="DRG2107" s="15"/>
      <c r="DRH2107" s="80"/>
      <c r="DRI2107" s="52"/>
      <c r="DRJ2107" s="69"/>
      <c r="DRK2107" s="69"/>
      <c r="DRL2107" s="69"/>
      <c r="DRM2107" s="107"/>
      <c r="DRN2107" s="2"/>
      <c r="DRO2107" s="15"/>
      <c r="DRP2107" s="15"/>
      <c r="DRQ2107" s="80"/>
      <c r="DRR2107" s="52"/>
      <c r="DRS2107" s="69"/>
      <c r="DRT2107" s="69"/>
      <c r="DRU2107" s="69"/>
      <c r="DRV2107" s="107"/>
      <c r="DRW2107" s="2"/>
      <c r="DRX2107" s="15"/>
      <c r="DRY2107" s="15"/>
      <c r="DRZ2107" s="80"/>
      <c r="DSA2107" s="52"/>
      <c r="DSB2107" s="69"/>
      <c r="DSC2107" s="69"/>
      <c r="DSD2107" s="69"/>
      <c r="DSE2107" s="107"/>
      <c r="DSF2107" s="2"/>
      <c r="DSG2107" s="15"/>
      <c r="DSH2107" s="15"/>
      <c r="DSI2107" s="80"/>
      <c r="DSJ2107" s="52"/>
      <c r="DSK2107" s="69"/>
      <c r="DSL2107" s="69"/>
      <c r="DSM2107" s="69"/>
      <c r="DSN2107" s="107"/>
      <c r="DSO2107" s="2"/>
      <c r="DSP2107" s="15"/>
      <c r="DSQ2107" s="15"/>
      <c r="DSR2107" s="80"/>
      <c r="DSS2107" s="52"/>
      <c r="DST2107" s="69"/>
      <c r="DSU2107" s="69"/>
      <c r="DSV2107" s="69"/>
      <c r="DSW2107" s="107"/>
      <c r="DSX2107" s="2"/>
      <c r="DSY2107" s="15"/>
      <c r="DSZ2107" s="15"/>
      <c r="DTA2107" s="80"/>
      <c r="DTB2107" s="52"/>
      <c r="DTC2107" s="69"/>
      <c r="DTD2107" s="69"/>
      <c r="DTE2107" s="69"/>
      <c r="DTF2107" s="107"/>
      <c r="DTG2107" s="2"/>
      <c r="DTH2107" s="15"/>
      <c r="DTI2107" s="15"/>
      <c r="DTJ2107" s="80"/>
      <c r="DTK2107" s="52"/>
      <c r="DTL2107" s="69"/>
      <c r="DTM2107" s="69"/>
      <c r="DTN2107" s="69"/>
      <c r="DTO2107" s="107"/>
      <c r="DTP2107" s="2"/>
      <c r="DTQ2107" s="15"/>
      <c r="DTR2107" s="15"/>
      <c r="DTS2107" s="80"/>
      <c r="DTT2107" s="52"/>
      <c r="DTU2107" s="69"/>
      <c r="DTV2107" s="69"/>
      <c r="DTW2107" s="69"/>
      <c r="DTX2107" s="107"/>
      <c r="DTY2107" s="2"/>
      <c r="DTZ2107" s="15"/>
      <c r="DUA2107" s="15"/>
      <c r="DUB2107" s="80"/>
      <c r="DUC2107" s="52"/>
      <c r="DUD2107" s="69"/>
      <c r="DUE2107" s="69"/>
      <c r="DUF2107" s="69"/>
      <c r="DUG2107" s="107"/>
      <c r="DUH2107" s="2"/>
      <c r="DUI2107" s="15"/>
      <c r="DUJ2107" s="15"/>
      <c r="DUK2107" s="80"/>
      <c r="DUL2107" s="52"/>
      <c r="DUM2107" s="69"/>
      <c r="DUN2107" s="69"/>
      <c r="DUO2107" s="69"/>
      <c r="DUP2107" s="107"/>
      <c r="DUQ2107" s="2"/>
      <c r="DUR2107" s="15"/>
      <c r="DUS2107" s="15"/>
      <c r="DUT2107" s="80"/>
      <c r="DUU2107" s="52"/>
      <c r="DUV2107" s="69"/>
      <c r="DUW2107" s="69"/>
      <c r="DUX2107" s="69"/>
      <c r="DUY2107" s="107"/>
      <c r="DUZ2107" s="2"/>
      <c r="DVA2107" s="15"/>
      <c r="DVB2107" s="15"/>
      <c r="DVC2107" s="80"/>
      <c r="DVD2107" s="52"/>
      <c r="DVE2107" s="69"/>
      <c r="DVF2107" s="69"/>
      <c r="DVG2107" s="69"/>
      <c r="DVH2107" s="107"/>
      <c r="DVI2107" s="2"/>
      <c r="DVJ2107" s="15"/>
      <c r="DVK2107" s="15"/>
      <c r="DVL2107" s="80"/>
      <c r="DVM2107" s="52"/>
      <c r="DVN2107" s="69"/>
      <c r="DVO2107" s="69"/>
      <c r="DVP2107" s="69"/>
      <c r="DVQ2107" s="107"/>
      <c r="DVR2107" s="2"/>
      <c r="DVS2107" s="15"/>
      <c r="DVT2107" s="15"/>
      <c r="DVU2107" s="80"/>
      <c r="DVV2107" s="52"/>
      <c r="DVW2107" s="69"/>
      <c r="DVX2107" s="69"/>
      <c r="DVY2107" s="69"/>
      <c r="DVZ2107" s="107"/>
      <c r="DWA2107" s="2"/>
      <c r="DWB2107" s="15"/>
      <c r="DWC2107" s="15"/>
      <c r="DWD2107" s="80"/>
      <c r="DWE2107" s="52"/>
      <c r="DWF2107" s="69"/>
      <c r="DWG2107" s="69"/>
      <c r="DWH2107" s="69"/>
      <c r="DWI2107" s="107"/>
      <c r="DWJ2107" s="2"/>
      <c r="DWK2107" s="15"/>
      <c r="DWL2107" s="15"/>
      <c r="DWM2107" s="80"/>
      <c r="DWN2107" s="52"/>
      <c r="DWO2107" s="69"/>
      <c r="DWP2107" s="69"/>
      <c r="DWQ2107" s="69"/>
      <c r="DWR2107" s="107"/>
      <c r="DWS2107" s="2"/>
      <c r="DWT2107" s="15"/>
      <c r="DWU2107" s="15"/>
      <c r="DWV2107" s="80"/>
      <c r="DWW2107" s="52"/>
      <c r="DWX2107" s="69"/>
      <c r="DWY2107" s="69"/>
      <c r="DWZ2107" s="69"/>
      <c r="DXA2107" s="107"/>
      <c r="DXB2107" s="2"/>
      <c r="DXC2107" s="15"/>
      <c r="DXD2107" s="15"/>
      <c r="DXE2107" s="80"/>
      <c r="DXF2107" s="52"/>
      <c r="DXG2107" s="69"/>
      <c r="DXH2107" s="69"/>
      <c r="DXI2107" s="69"/>
      <c r="DXJ2107" s="107"/>
      <c r="DXK2107" s="2"/>
      <c r="DXL2107" s="15"/>
      <c r="DXM2107" s="15"/>
      <c r="DXN2107" s="80"/>
      <c r="DXO2107" s="52"/>
      <c r="DXP2107" s="69"/>
      <c r="DXQ2107" s="69"/>
      <c r="DXR2107" s="69"/>
      <c r="DXS2107" s="107"/>
      <c r="DXT2107" s="2"/>
      <c r="DXU2107" s="15"/>
      <c r="DXV2107" s="15"/>
      <c r="DXW2107" s="80"/>
      <c r="DXX2107" s="52"/>
      <c r="DXY2107" s="69"/>
      <c r="DXZ2107" s="69"/>
      <c r="DYA2107" s="69"/>
      <c r="DYB2107" s="107"/>
      <c r="DYC2107" s="2"/>
      <c r="DYD2107" s="15"/>
      <c r="DYE2107" s="15"/>
      <c r="DYF2107" s="80"/>
      <c r="DYG2107" s="52"/>
      <c r="DYH2107" s="69"/>
      <c r="DYI2107" s="69"/>
      <c r="DYJ2107" s="69"/>
      <c r="DYK2107" s="107"/>
      <c r="DYL2107" s="2"/>
      <c r="DYM2107" s="15"/>
      <c r="DYN2107" s="15"/>
      <c r="DYO2107" s="80"/>
      <c r="DYP2107" s="52"/>
      <c r="DYQ2107" s="69"/>
      <c r="DYR2107" s="69"/>
      <c r="DYS2107" s="69"/>
      <c r="DYT2107" s="107"/>
      <c r="DYU2107" s="2"/>
      <c r="DYV2107" s="15"/>
      <c r="DYW2107" s="15"/>
      <c r="DYX2107" s="80"/>
      <c r="DYY2107" s="52"/>
      <c r="DYZ2107" s="69"/>
      <c r="DZA2107" s="69"/>
      <c r="DZB2107" s="69"/>
      <c r="DZC2107" s="107"/>
      <c r="DZD2107" s="2"/>
      <c r="DZE2107" s="15"/>
      <c r="DZF2107" s="15"/>
      <c r="DZG2107" s="80"/>
      <c r="DZH2107" s="52"/>
      <c r="DZI2107" s="69"/>
      <c r="DZJ2107" s="69"/>
      <c r="DZK2107" s="69"/>
      <c r="DZL2107" s="107"/>
      <c r="DZM2107" s="2"/>
      <c r="DZN2107" s="15"/>
      <c r="DZO2107" s="15"/>
      <c r="DZP2107" s="80"/>
      <c r="DZQ2107" s="52"/>
      <c r="DZR2107" s="69"/>
      <c r="DZS2107" s="69"/>
      <c r="DZT2107" s="69"/>
      <c r="DZU2107" s="107"/>
      <c r="DZV2107" s="2"/>
      <c r="DZW2107" s="15"/>
      <c r="DZX2107" s="15"/>
      <c r="DZY2107" s="80"/>
      <c r="DZZ2107" s="52"/>
      <c r="EAA2107" s="69"/>
      <c r="EAB2107" s="69"/>
      <c r="EAC2107" s="69"/>
      <c r="EAD2107" s="107"/>
      <c r="EAE2107" s="2"/>
      <c r="EAF2107" s="15"/>
      <c r="EAG2107" s="15"/>
      <c r="EAH2107" s="80"/>
      <c r="EAI2107" s="52"/>
      <c r="EAJ2107" s="69"/>
      <c r="EAK2107" s="69"/>
      <c r="EAL2107" s="69"/>
      <c r="EAM2107" s="107"/>
      <c r="EAN2107" s="2"/>
      <c r="EAO2107" s="15"/>
      <c r="EAP2107" s="15"/>
      <c r="EAQ2107" s="80"/>
      <c r="EAR2107" s="52"/>
      <c r="EAS2107" s="69"/>
      <c r="EAT2107" s="69"/>
      <c r="EAU2107" s="69"/>
      <c r="EAV2107" s="107"/>
      <c r="EAW2107" s="2"/>
      <c r="EAX2107" s="15"/>
      <c r="EAY2107" s="15"/>
      <c r="EAZ2107" s="80"/>
      <c r="EBA2107" s="52"/>
      <c r="EBB2107" s="69"/>
      <c r="EBC2107" s="69"/>
      <c r="EBD2107" s="69"/>
      <c r="EBE2107" s="107"/>
      <c r="EBF2107" s="2"/>
      <c r="EBG2107" s="15"/>
      <c r="EBH2107" s="15"/>
      <c r="EBI2107" s="80"/>
      <c r="EBJ2107" s="52"/>
      <c r="EBK2107" s="69"/>
      <c r="EBL2107" s="69"/>
      <c r="EBM2107" s="69"/>
      <c r="EBN2107" s="107"/>
      <c r="EBO2107" s="2"/>
      <c r="EBP2107" s="15"/>
      <c r="EBQ2107" s="15"/>
      <c r="EBR2107" s="80"/>
      <c r="EBS2107" s="52"/>
      <c r="EBT2107" s="69"/>
      <c r="EBU2107" s="69"/>
      <c r="EBV2107" s="69"/>
      <c r="EBW2107" s="107"/>
      <c r="EBX2107" s="2"/>
      <c r="EBY2107" s="15"/>
      <c r="EBZ2107" s="15"/>
      <c r="ECA2107" s="80"/>
      <c r="ECB2107" s="52"/>
      <c r="ECC2107" s="69"/>
      <c r="ECD2107" s="69"/>
      <c r="ECE2107" s="69"/>
      <c r="ECF2107" s="107"/>
      <c r="ECG2107" s="2"/>
      <c r="ECH2107" s="15"/>
      <c r="ECI2107" s="15"/>
      <c r="ECJ2107" s="80"/>
      <c r="ECK2107" s="52"/>
      <c r="ECL2107" s="69"/>
      <c r="ECM2107" s="69"/>
      <c r="ECN2107" s="69"/>
      <c r="ECO2107" s="107"/>
      <c r="ECP2107" s="2"/>
      <c r="ECQ2107" s="15"/>
      <c r="ECR2107" s="15"/>
      <c r="ECS2107" s="80"/>
      <c r="ECT2107" s="52"/>
      <c r="ECU2107" s="69"/>
      <c r="ECV2107" s="69"/>
      <c r="ECW2107" s="69"/>
      <c r="ECX2107" s="107"/>
      <c r="ECY2107" s="2"/>
      <c r="ECZ2107" s="15"/>
      <c r="EDA2107" s="15"/>
      <c r="EDB2107" s="80"/>
      <c r="EDC2107" s="52"/>
      <c r="EDD2107" s="69"/>
      <c r="EDE2107" s="69"/>
      <c r="EDF2107" s="69"/>
      <c r="EDG2107" s="107"/>
      <c r="EDH2107" s="2"/>
      <c r="EDI2107" s="15"/>
      <c r="EDJ2107" s="15"/>
      <c r="EDK2107" s="80"/>
      <c r="EDL2107" s="52"/>
      <c r="EDM2107" s="69"/>
      <c r="EDN2107" s="69"/>
      <c r="EDO2107" s="69"/>
      <c r="EDP2107" s="107"/>
      <c r="EDQ2107" s="2"/>
      <c r="EDR2107" s="15"/>
      <c r="EDS2107" s="15"/>
      <c r="EDT2107" s="80"/>
      <c r="EDU2107" s="52"/>
      <c r="EDV2107" s="69"/>
      <c r="EDW2107" s="69"/>
      <c r="EDX2107" s="69"/>
      <c r="EDY2107" s="107"/>
      <c r="EDZ2107" s="2"/>
      <c r="EEA2107" s="15"/>
      <c r="EEB2107" s="15"/>
      <c r="EEC2107" s="80"/>
      <c r="EED2107" s="52"/>
      <c r="EEE2107" s="69"/>
      <c r="EEF2107" s="69"/>
      <c r="EEG2107" s="69"/>
      <c r="EEH2107" s="107"/>
      <c r="EEI2107" s="2"/>
      <c r="EEJ2107" s="15"/>
      <c r="EEK2107" s="15"/>
      <c r="EEL2107" s="80"/>
      <c r="EEM2107" s="52"/>
      <c r="EEN2107" s="69"/>
      <c r="EEO2107" s="69"/>
      <c r="EEP2107" s="69"/>
      <c r="EEQ2107" s="107"/>
      <c r="EER2107" s="2"/>
      <c r="EES2107" s="15"/>
      <c r="EET2107" s="15"/>
      <c r="EEU2107" s="80"/>
      <c r="EEV2107" s="52"/>
      <c r="EEW2107" s="69"/>
      <c r="EEX2107" s="69"/>
      <c r="EEY2107" s="69"/>
      <c r="EEZ2107" s="107"/>
      <c r="EFA2107" s="2"/>
      <c r="EFB2107" s="15"/>
      <c r="EFC2107" s="15"/>
      <c r="EFD2107" s="80"/>
      <c r="EFE2107" s="52"/>
      <c r="EFF2107" s="69"/>
      <c r="EFG2107" s="69"/>
      <c r="EFH2107" s="69"/>
      <c r="EFI2107" s="107"/>
      <c r="EFJ2107" s="2"/>
      <c r="EFK2107" s="15"/>
      <c r="EFL2107" s="15"/>
      <c r="EFM2107" s="80"/>
      <c r="EFN2107" s="52"/>
      <c r="EFO2107" s="69"/>
      <c r="EFP2107" s="69"/>
      <c r="EFQ2107" s="69"/>
      <c r="EFR2107" s="107"/>
      <c r="EFS2107" s="2"/>
      <c r="EFT2107" s="15"/>
      <c r="EFU2107" s="15"/>
      <c r="EFV2107" s="80"/>
      <c r="EFW2107" s="52"/>
      <c r="EFX2107" s="69"/>
      <c r="EFY2107" s="69"/>
      <c r="EFZ2107" s="69"/>
      <c r="EGA2107" s="107"/>
      <c r="EGB2107" s="2"/>
      <c r="EGC2107" s="15"/>
      <c r="EGD2107" s="15"/>
      <c r="EGE2107" s="80"/>
      <c r="EGF2107" s="52"/>
      <c r="EGG2107" s="69"/>
      <c r="EGH2107" s="69"/>
      <c r="EGI2107" s="69"/>
      <c r="EGJ2107" s="107"/>
      <c r="EGK2107" s="2"/>
      <c r="EGL2107" s="15"/>
      <c r="EGM2107" s="15"/>
      <c r="EGN2107" s="80"/>
      <c r="EGO2107" s="52"/>
      <c r="EGP2107" s="69"/>
      <c r="EGQ2107" s="69"/>
      <c r="EGR2107" s="69"/>
      <c r="EGS2107" s="107"/>
      <c r="EGT2107" s="2"/>
      <c r="EGU2107" s="15"/>
      <c r="EGV2107" s="15"/>
      <c r="EGW2107" s="80"/>
      <c r="EGX2107" s="52"/>
      <c r="EGY2107" s="69"/>
      <c r="EGZ2107" s="69"/>
      <c r="EHA2107" s="69"/>
      <c r="EHB2107" s="107"/>
      <c r="EHC2107" s="2"/>
      <c r="EHD2107" s="15"/>
      <c r="EHE2107" s="15"/>
      <c r="EHF2107" s="80"/>
      <c r="EHG2107" s="52"/>
      <c r="EHH2107" s="69"/>
      <c r="EHI2107" s="69"/>
      <c r="EHJ2107" s="69"/>
      <c r="EHK2107" s="107"/>
      <c r="EHL2107" s="2"/>
      <c r="EHM2107" s="15"/>
      <c r="EHN2107" s="15"/>
      <c r="EHO2107" s="80"/>
      <c r="EHP2107" s="52"/>
      <c r="EHQ2107" s="69"/>
      <c r="EHR2107" s="69"/>
      <c r="EHS2107" s="69"/>
      <c r="EHT2107" s="107"/>
      <c r="EHU2107" s="2"/>
      <c r="EHV2107" s="15"/>
      <c r="EHW2107" s="15"/>
      <c r="EHX2107" s="80"/>
      <c r="EHY2107" s="52"/>
      <c r="EHZ2107" s="69"/>
      <c r="EIA2107" s="69"/>
      <c r="EIB2107" s="69"/>
      <c r="EIC2107" s="107"/>
      <c r="EID2107" s="2"/>
      <c r="EIE2107" s="15"/>
      <c r="EIF2107" s="15"/>
      <c r="EIG2107" s="80"/>
      <c r="EIH2107" s="52"/>
      <c r="EII2107" s="69"/>
      <c r="EIJ2107" s="69"/>
      <c r="EIK2107" s="69"/>
      <c r="EIL2107" s="107"/>
      <c r="EIM2107" s="2"/>
      <c r="EIN2107" s="15"/>
      <c r="EIO2107" s="15"/>
      <c r="EIP2107" s="80"/>
      <c r="EIQ2107" s="52"/>
      <c r="EIR2107" s="69"/>
      <c r="EIS2107" s="69"/>
      <c r="EIT2107" s="69"/>
      <c r="EIU2107" s="107"/>
      <c r="EIV2107" s="2"/>
      <c r="EIW2107" s="15"/>
      <c r="EIX2107" s="15"/>
      <c r="EIY2107" s="80"/>
      <c r="EIZ2107" s="52"/>
      <c r="EJA2107" s="69"/>
      <c r="EJB2107" s="69"/>
      <c r="EJC2107" s="69"/>
      <c r="EJD2107" s="107"/>
      <c r="EJE2107" s="2"/>
      <c r="EJF2107" s="15"/>
      <c r="EJG2107" s="15"/>
      <c r="EJH2107" s="80"/>
      <c r="EJI2107" s="52"/>
      <c r="EJJ2107" s="69"/>
      <c r="EJK2107" s="69"/>
      <c r="EJL2107" s="69"/>
      <c r="EJM2107" s="107"/>
      <c r="EJN2107" s="2"/>
      <c r="EJO2107" s="15"/>
      <c r="EJP2107" s="15"/>
      <c r="EJQ2107" s="80"/>
      <c r="EJR2107" s="52"/>
      <c r="EJS2107" s="69"/>
      <c r="EJT2107" s="69"/>
      <c r="EJU2107" s="69"/>
      <c r="EJV2107" s="107"/>
      <c r="EJW2107" s="2"/>
      <c r="EJX2107" s="15"/>
      <c r="EJY2107" s="15"/>
      <c r="EJZ2107" s="80"/>
      <c r="EKA2107" s="52"/>
      <c r="EKB2107" s="69"/>
      <c r="EKC2107" s="69"/>
      <c r="EKD2107" s="69"/>
      <c r="EKE2107" s="107"/>
      <c r="EKF2107" s="2"/>
      <c r="EKG2107" s="15"/>
      <c r="EKH2107" s="15"/>
      <c r="EKI2107" s="80"/>
      <c r="EKJ2107" s="52"/>
      <c r="EKK2107" s="69"/>
      <c r="EKL2107" s="69"/>
      <c r="EKM2107" s="69"/>
      <c r="EKN2107" s="107"/>
      <c r="EKO2107" s="2"/>
      <c r="EKP2107" s="15"/>
      <c r="EKQ2107" s="15"/>
      <c r="EKR2107" s="80"/>
      <c r="EKS2107" s="52"/>
      <c r="EKT2107" s="69"/>
      <c r="EKU2107" s="69"/>
      <c r="EKV2107" s="69"/>
      <c r="EKW2107" s="107"/>
      <c r="EKX2107" s="2"/>
      <c r="EKY2107" s="15"/>
      <c r="EKZ2107" s="15"/>
      <c r="ELA2107" s="80"/>
      <c r="ELB2107" s="52"/>
      <c r="ELC2107" s="69"/>
      <c r="ELD2107" s="69"/>
      <c r="ELE2107" s="69"/>
      <c r="ELF2107" s="107"/>
      <c r="ELG2107" s="2"/>
      <c r="ELH2107" s="15"/>
      <c r="ELI2107" s="15"/>
      <c r="ELJ2107" s="80"/>
      <c r="ELK2107" s="52"/>
      <c r="ELL2107" s="69"/>
      <c r="ELM2107" s="69"/>
      <c r="ELN2107" s="69"/>
      <c r="ELO2107" s="107"/>
      <c r="ELP2107" s="2"/>
      <c r="ELQ2107" s="15"/>
      <c r="ELR2107" s="15"/>
      <c r="ELS2107" s="80"/>
      <c r="ELT2107" s="52"/>
      <c r="ELU2107" s="69"/>
      <c r="ELV2107" s="69"/>
      <c r="ELW2107" s="69"/>
      <c r="ELX2107" s="107"/>
      <c r="ELY2107" s="2"/>
      <c r="ELZ2107" s="15"/>
      <c r="EMA2107" s="15"/>
      <c r="EMB2107" s="80"/>
      <c r="EMC2107" s="52"/>
      <c r="EMD2107" s="69"/>
      <c r="EME2107" s="69"/>
      <c r="EMF2107" s="69"/>
      <c r="EMG2107" s="107"/>
      <c r="EMH2107" s="2"/>
      <c r="EMI2107" s="15"/>
      <c r="EMJ2107" s="15"/>
      <c r="EMK2107" s="80"/>
      <c r="EML2107" s="52"/>
      <c r="EMM2107" s="69"/>
      <c r="EMN2107" s="69"/>
      <c r="EMO2107" s="69"/>
      <c r="EMP2107" s="107"/>
      <c r="EMQ2107" s="2"/>
      <c r="EMR2107" s="15"/>
      <c r="EMS2107" s="15"/>
      <c r="EMT2107" s="80"/>
      <c r="EMU2107" s="52"/>
      <c r="EMV2107" s="69"/>
      <c r="EMW2107" s="69"/>
      <c r="EMX2107" s="69"/>
      <c r="EMY2107" s="107"/>
      <c r="EMZ2107" s="2"/>
      <c r="ENA2107" s="15"/>
      <c r="ENB2107" s="15"/>
      <c r="ENC2107" s="80"/>
      <c r="END2107" s="52"/>
      <c r="ENE2107" s="69"/>
      <c r="ENF2107" s="69"/>
      <c r="ENG2107" s="69"/>
      <c r="ENH2107" s="107"/>
      <c r="ENI2107" s="2"/>
      <c r="ENJ2107" s="15"/>
      <c r="ENK2107" s="15"/>
      <c r="ENL2107" s="80"/>
      <c r="ENM2107" s="52"/>
      <c r="ENN2107" s="69"/>
      <c r="ENO2107" s="69"/>
      <c r="ENP2107" s="69"/>
      <c r="ENQ2107" s="107"/>
      <c r="ENR2107" s="2"/>
      <c r="ENS2107" s="15"/>
      <c r="ENT2107" s="15"/>
      <c r="ENU2107" s="80"/>
      <c r="ENV2107" s="52"/>
      <c r="ENW2107" s="69"/>
      <c r="ENX2107" s="69"/>
      <c r="ENY2107" s="69"/>
      <c r="ENZ2107" s="107"/>
      <c r="EOA2107" s="2"/>
      <c r="EOB2107" s="15"/>
      <c r="EOC2107" s="15"/>
      <c r="EOD2107" s="80"/>
      <c r="EOE2107" s="52"/>
      <c r="EOF2107" s="69"/>
      <c r="EOG2107" s="69"/>
      <c r="EOH2107" s="69"/>
      <c r="EOI2107" s="107"/>
      <c r="EOJ2107" s="2"/>
      <c r="EOK2107" s="15"/>
      <c r="EOL2107" s="15"/>
      <c r="EOM2107" s="80"/>
      <c r="EON2107" s="52"/>
      <c r="EOO2107" s="69"/>
      <c r="EOP2107" s="69"/>
      <c r="EOQ2107" s="69"/>
      <c r="EOR2107" s="107"/>
      <c r="EOS2107" s="2"/>
      <c r="EOT2107" s="15"/>
      <c r="EOU2107" s="15"/>
      <c r="EOV2107" s="80"/>
      <c r="EOW2107" s="52"/>
      <c r="EOX2107" s="69"/>
      <c r="EOY2107" s="69"/>
      <c r="EOZ2107" s="69"/>
      <c r="EPA2107" s="107"/>
      <c r="EPB2107" s="2"/>
      <c r="EPC2107" s="15"/>
      <c r="EPD2107" s="15"/>
      <c r="EPE2107" s="80"/>
      <c r="EPF2107" s="52"/>
      <c r="EPG2107" s="69"/>
      <c r="EPH2107" s="69"/>
      <c r="EPI2107" s="69"/>
      <c r="EPJ2107" s="107"/>
      <c r="EPK2107" s="2"/>
      <c r="EPL2107" s="15"/>
      <c r="EPM2107" s="15"/>
      <c r="EPN2107" s="80"/>
      <c r="EPO2107" s="52"/>
      <c r="EPP2107" s="69"/>
      <c r="EPQ2107" s="69"/>
      <c r="EPR2107" s="69"/>
      <c r="EPS2107" s="107"/>
      <c r="EPT2107" s="2"/>
      <c r="EPU2107" s="15"/>
      <c r="EPV2107" s="15"/>
      <c r="EPW2107" s="80"/>
      <c r="EPX2107" s="52"/>
      <c r="EPY2107" s="69"/>
      <c r="EPZ2107" s="69"/>
      <c r="EQA2107" s="69"/>
      <c r="EQB2107" s="107"/>
      <c r="EQC2107" s="2"/>
      <c r="EQD2107" s="15"/>
      <c r="EQE2107" s="15"/>
      <c r="EQF2107" s="80"/>
      <c r="EQG2107" s="52"/>
      <c r="EQH2107" s="69"/>
      <c r="EQI2107" s="69"/>
      <c r="EQJ2107" s="69"/>
      <c r="EQK2107" s="107"/>
      <c r="EQL2107" s="2"/>
      <c r="EQM2107" s="15"/>
      <c r="EQN2107" s="15"/>
      <c r="EQO2107" s="80"/>
      <c r="EQP2107" s="52"/>
      <c r="EQQ2107" s="69"/>
      <c r="EQR2107" s="69"/>
      <c r="EQS2107" s="69"/>
      <c r="EQT2107" s="107"/>
      <c r="EQU2107" s="2"/>
      <c r="EQV2107" s="15"/>
      <c r="EQW2107" s="15"/>
      <c r="EQX2107" s="80"/>
      <c r="EQY2107" s="52"/>
      <c r="EQZ2107" s="69"/>
      <c r="ERA2107" s="69"/>
      <c r="ERB2107" s="69"/>
      <c r="ERC2107" s="107"/>
      <c r="ERD2107" s="2"/>
      <c r="ERE2107" s="15"/>
      <c r="ERF2107" s="15"/>
      <c r="ERG2107" s="80"/>
      <c r="ERH2107" s="52"/>
      <c r="ERI2107" s="69"/>
      <c r="ERJ2107" s="69"/>
      <c r="ERK2107" s="69"/>
      <c r="ERL2107" s="107"/>
      <c r="ERM2107" s="2"/>
      <c r="ERN2107" s="15"/>
      <c r="ERO2107" s="15"/>
      <c r="ERP2107" s="80"/>
      <c r="ERQ2107" s="52"/>
      <c r="ERR2107" s="69"/>
      <c r="ERS2107" s="69"/>
      <c r="ERT2107" s="69"/>
      <c r="ERU2107" s="107"/>
      <c r="ERV2107" s="2"/>
      <c r="ERW2107" s="15"/>
      <c r="ERX2107" s="15"/>
      <c r="ERY2107" s="80"/>
      <c r="ERZ2107" s="52"/>
      <c r="ESA2107" s="69"/>
      <c r="ESB2107" s="69"/>
      <c r="ESC2107" s="69"/>
      <c r="ESD2107" s="107"/>
      <c r="ESE2107" s="2"/>
      <c r="ESF2107" s="15"/>
      <c r="ESG2107" s="15"/>
      <c r="ESH2107" s="80"/>
      <c r="ESI2107" s="52"/>
      <c r="ESJ2107" s="69"/>
      <c r="ESK2107" s="69"/>
      <c r="ESL2107" s="69"/>
      <c r="ESM2107" s="107"/>
      <c r="ESN2107" s="2"/>
      <c r="ESO2107" s="15"/>
      <c r="ESP2107" s="15"/>
      <c r="ESQ2107" s="80"/>
      <c r="ESR2107" s="52"/>
      <c r="ESS2107" s="69"/>
      <c r="EST2107" s="69"/>
      <c r="ESU2107" s="69"/>
      <c r="ESV2107" s="107"/>
      <c r="ESW2107" s="2"/>
      <c r="ESX2107" s="15"/>
      <c r="ESY2107" s="15"/>
      <c r="ESZ2107" s="80"/>
      <c r="ETA2107" s="52"/>
      <c r="ETB2107" s="69"/>
      <c r="ETC2107" s="69"/>
      <c r="ETD2107" s="69"/>
      <c r="ETE2107" s="107"/>
      <c r="ETF2107" s="2"/>
      <c r="ETG2107" s="15"/>
      <c r="ETH2107" s="15"/>
      <c r="ETI2107" s="80"/>
      <c r="ETJ2107" s="52"/>
      <c r="ETK2107" s="69"/>
      <c r="ETL2107" s="69"/>
      <c r="ETM2107" s="69"/>
      <c r="ETN2107" s="107"/>
      <c r="ETO2107" s="2"/>
      <c r="ETP2107" s="15"/>
      <c r="ETQ2107" s="15"/>
      <c r="ETR2107" s="80"/>
      <c r="ETS2107" s="52"/>
      <c r="ETT2107" s="69"/>
      <c r="ETU2107" s="69"/>
      <c r="ETV2107" s="69"/>
      <c r="ETW2107" s="107"/>
      <c r="ETX2107" s="2"/>
      <c r="ETY2107" s="15"/>
      <c r="ETZ2107" s="15"/>
      <c r="EUA2107" s="80"/>
      <c r="EUB2107" s="52"/>
      <c r="EUC2107" s="69"/>
      <c r="EUD2107" s="69"/>
      <c r="EUE2107" s="69"/>
      <c r="EUF2107" s="107"/>
      <c r="EUG2107" s="2"/>
      <c r="EUH2107" s="15"/>
      <c r="EUI2107" s="15"/>
      <c r="EUJ2107" s="80"/>
      <c r="EUK2107" s="52"/>
      <c r="EUL2107" s="69"/>
      <c r="EUM2107" s="69"/>
      <c r="EUN2107" s="69"/>
      <c r="EUO2107" s="107"/>
      <c r="EUP2107" s="2"/>
      <c r="EUQ2107" s="15"/>
      <c r="EUR2107" s="15"/>
      <c r="EUS2107" s="80"/>
      <c r="EUT2107" s="52"/>
      <c r="EUU2107" s="69"/>
      <c r="EUV2107" s="69"/>
      <c r="EUW2107" s="69"/>
      <c r="EUX2107" s="107"/>
      <c r="EUY2107" s="2"/>
      <c r="EUZ2107" s="15"/>
      <c r="EVA2107" s="15"/>
      <c r="EVB2107" s="80"/>
      <c r="EVC2107" s="52"/>
      <c r="EVD2107" s="69"/>
      <c r="EVE2107" s="69"/>
      <c r="EVF2107" s="69"/>
      <c r="EVG2107" s="107"/>
      <c r="EVH2107" s="2"/>
      <c r="EVI2107" s="15"/>
      <c r="EVJ2107" s="15"/>
      <c r="EVK2107" s="80"/>
      <c r="EVL2107" s="52"/>
      <c r="EVM2107" s="69"/>
      <c r="EVN2107" s="69"/>
      <c r="EVO2107" s="69"/>
      <c r="EVP2107" s="107"/>
      <c r="EVQ2107" s="2"/>
      <c r="EVR2107" s="15"/>
      <c r="EVS2107" s="15"/>
      <c r="EVT2107" s="80"/>
      <c r="EVU2107" s="52"/>
      <c r="EVV2107" s="69"/>
      <c r="EVW2107" s="69"/>
      <c r="EVX2107" s="69"/>
      <c r="EVY2107" s="107"/>
      <c r="EVZ2107" s="2"/>
      <c r="EWA2107" s="15"/>
      <c r="EWB2107" s="15"/>
      <c r="EWC2107" s="80"/>
      <c r="EWD2107" s="52"/>
      <c r="EWE2107" s="69"/>
      <c r="EWF2107" s="69"/>
      <c r="EWG2107" s="69"/>
      <c r="EWH2107" s="107"/>
      <c r="EWI2107" s="2"/>
      <c r="EWJ2107" s="15"/>
      <c r="EWK2107" s="15"/>
      <c r="EWL2107" s="80"/>
      <c r="EWM2107" s="52"/>
      <c r="EWN2107" s="69"/>
      <c r="EWO2107" s="69"/>
      <c r="EWP2107" s="69"/>
      <c r="EWQ2107" s="107"/>
      <c r="EWR2107" s="2"/>
      <c r="EWS2107" s="15"/>
      <c r="EWT2107" s="15"/>
      <c r="EWU2107" s="80"/>
      <c r="EWV2107" s="52"/>
      <c r="EWW2107" s="69"/>
      <c r="EWX2107" s="69"/>
      <c r="EWY2107" s="69"/>
      <c r="EWZ2107" s="107"/>
      <c r="EXA2107" s="2"/>
      <c r="EXB2107" s="15"/>
      <c r="EXC2107" s="15"/>
      <c r="EXD2107" s="80"/>
      <c r="EXE2107" s="52"/>
      <c r="EXF2107" s="69"/>
      <c r="EXG2107" s="69"/>
      <c r="EXH2107" s="69"/>
      <c r="EXI2107" s="107"/>
      <c r="EXJ2107" s="2"/>
      <c r="EXK2107" s="15"/>
      <c r="EXL2107" s="15"/>
      <c r="EXM2107" s="80"/>
      <c r="EXN2107" s="52"/>
      <c r="EXO2107" s="69"/>
      <c r="EXP2107" s="69"/>
      <c r="EXQ2107" s="69"/>
      <c r="EXR2107" s="107"/>
      <c r="EXS2107" s="2"/>
      <c r="EXT2107" s="15"/>
      <c r="EXU2107" s="15"/>
      <c r="EXV2107" s="80"/>
      <c r="EXW2107" s="52"/>
      <c r="EXX2107" s="69"/>
      <c r="EXY2107" s="69"/>
      <c r="EXZ2107" s="69"/>
      <c r="EYA2107" s="107"/>
      <c r="EYB2107" s="2"/>
      <c r="EYC2107" s="15"/>
      <c r="EYD2107" s="15"/>
      <c r="EYE2107" s="80"/>
      <c r="EYF2107" s="52"/>
      <c r="EYG2107" s="69"/>
      <c r="EYH2107" s="69"/>
      <c r="EYI2107" s="69"/>
      <c r="EYJ2107" s="107"/>
      <c r="EYK2107" s="2"/>
      <c r="EYL2107" s="15"/>
      <c r="EYM2107" s="15"/>
      <c r="EYN2107" s="80"/>
      <c r="EYO2107" s="52"/>
      <c r="EYP2107" s="69"/>
      <c r="EYQ2107" s="69"/>
      <c r="EYR2107" s="69"/>
      <c r="EYS2107" s="107"/>
      <c r="EYT2107" s="2"/>
      <c r="EYU2107" s="15"/>
      <c r="EYV2107" s="15"/>
      <c r="EYW2107" s="80"/>
      <c r="EYX2107" s="52"/>
      <c r="EYY2107" s="69"/>
      <c r="EYZ2107" s="69"/>
      <c r="EZA2107" s="69"/>
      <c r="EZB2107" s="107"/>
      <c r="EZC2107" s="2"/>
      <c r="EZD2107" s="15"/>
      <c r="EZE2107" s="15"/>
      <c r="EZF2107" s="80"/>
      <c r="EZG2107" s="52"/>
      <c r="EZH2107" s="69"/>
      <c r="EZI2107" s="69"/>
      <c r="EZJ2107" s="69"/>
      <c r="EZK2107" s="107"/>
      <c r="EZL2107" s="2"/>
      <c r="EZM2107" s="15"/>
      <c r="EZN2107" s="15"/>
      <c r="EZO2107" s="80"/>
      <c r="EZP2107" s="52"/>
      <c r="EZQ2107" s="69"/>
      <c r="EZR2107" s="69"/>
      <c r="EZS2107" s="69"/>
      <c r="EZT2107" s="107"/>
      <c r="EZU2107" s="2"/>
      <c r="EZV2107" s="15"/>
      <c r="EZW2107" s="15"/>
      <c r="EZX2107" s="80"/>
      <c r="EZY2107" s="52"/>
      <c r="EZZ2107" s="69"/>
      <c r="FAA2107" s="69"/>
      <c r="FAB2107" s="69"/>
      <c r="FAC2107" s="107"/>
      <c r="FAD2107" s="2"/>
      <c r="FAE2107" s="15"/>
      <c r="FAF2107" s="15"/>
      <c r="FAG2107" s="80"/>
      <c r="FAH2107" s="52"/>
      <c r="FAI2107" s="69"/>
      <c r="FAJ2107" s="69"/>
      <c r="FAK2107" s="69"/>
      <c r="FAL2107" s="107"/>
      <c r="FAM2107" s="2"/>
      <c r="FAN2107" s="15"/>
      <c r="FAO2107" s="15"/>
      <c r="FAP2107" s="80"/>
      <c r="FAQ2107" s="52"/>
      <c r="FAR2107" s="69"/>
      <c r="FAS2107" s="69"/>
      <c r="FAT2107" s="69"/>
      <c r="FAU2107" s="107"/>
      <c r="FAV2107" s="2"/>
      <c r="FAW2107" s="15"/>
      <c r="FAX2107" s="15"/>
      <c r="FAY2107" s="80"/>
      <c r="FAZ2107" s="52"/>
      <c r="FBA2107" s="69"/>
      <c r="FBB2107" s="69"/>
      <c r="FBC2107" s="69"/>
      <c r="FBD2107" s="107"/>
      <c r="FBE2107" s="2"/>
      <c r="FBF2107" s="15"/>
      <c r="FBG2107" s="15"/>
      <c r="FBH2107" s="80"/>
      <c r="FBI2107" s="52"/>
      <c r="FBJ2107" s="69"/>
      <c r="FBK2107" s="69"/>
      <c r="FBL2107" s="69"/>
      <c r="FBM2107" s="107"/>
      <c r="FBN2107" s="2"/>
      <c r="FBO2107" s="15"/>
      <c r="FBP2107" s="15"/>
      <c r="FBQ2107" s="80"/>
      <c r="FBR2107" s="52"/>
      <c r="FBS2107" s="69"/>
      <c r="FBT2107" s="69"/>
      <c r="FBU2107" s="69"/>
      <c r="FBV2107" s="107"/>
      <c r="FBW2107" s="2"/>
      <c r="FBX2107" s="15"/>
      <c r="FBY2107" s="15"/>
      <c r="FBZ2107" s="80"/>
      <c r="FCA2107" s="52"/>
      <c r="FCB2107" s="69"/>
      <c r="FCC2107" s="69"/>
      <c r="FCD2107" s="69"/>
      <c r="FCE2107" s="107"/>
      <c r="FCF2107" s="2"/>
      <c r="FCG2107" s="15"/>
      <c r="FCH2107" s="15"/>
      <c r="FCI2107" s="80"/>
      <c r="FCJ2107" s="52"/>
      <c r="FCK2107" s="69"/>
      <c r="FCL2107" s="69"/>
      <c r="FCM2107" s="69"/>
      <c r="FCN2107" s="107"/>
      <c r="FCO2107" s="2"/>
      <c r="FCP2107" s="15"/>
      <c r="FCQ2107" s="15"/>
      <c r="FCR2107" s="80"/>
      <c r="FCS2107" s="52"/>
      <c r="FCT2107" s="69"/>
      <c r="FCU2107" s="69"/>
      <c r="FCV2107" s="69"/>
      <c r="FCW2107" s="107"/>
      <c r="FCX2107" s="2"/>
      <c r="FCY2107" s="15"/>
      <c r="FCZ2107" s="15"/>
      <c r="FDA2107" s="80"/>
      <c r="FDB2107" s="52"/>
      <c r="FDC2107" s="69"/>
      <c r="FDD2107" s="69"/>
      <c r="FDE2107" s="69"/>
      <c r="FDF2107" s="107"/>
      <c r="FDG2107" s="2"/>
      <c r="FDH2107" s="15"/>
      <c r="FDI2107" s="15"/>
      <c r="FDJ2107" s="80"/>
      <c r="FDK2107" s="52"/>
      <c r="FDL2107" s="69"/>
      <c r="FDM2107" s="69"/>
      <c r="FDN2107" s="69"/>
      <c r="FDO2107" s="107"/>
      <c r="FDP2107" s="2"/>
      <c r="FDQ2107" s="15"/>
      <c r="FDR2107" s="15"/>
      <c r="FDS2107" s="80"/>
      <c r="FDT2107" s="52"/>
      <c r="FDU2107" s="69"/>
      <c r="FDV2107" s="69"/>
      <c r="FDW2107" s="69"/>
      <c r="FDX2107" s="107"/>
      <c r="FDY2107" s="2"/>
      <c r="FDZ2107" s="15"/>
      <c r="FEA2107" s="15"/>
      <c r="FEB2107" s="80"/>
      <c r="FEC2107" s="52"/>
      <c r="FED2107" s="69"/>
      <c r="FEE2107" s="69"/>
      <c r="FEF2107" s="69"/>
      <c r="FEG2107" s="107"/>
      <c r="FEH2107" s="2"/>
      <c r="FEI2107" s="15"/>
      <c r="FEJ2107" s="15"/>
      <c r="FEK2107" s="80"/>
      <c r="FEL2107" s="52"/>
      <c r="FEM2107" s="69"/>
      <c r="FEN2107" s="69"/>
      <c r="FEO2107" s="69"/>
      <c r="FEP2107" s="107"/>
      <c r="FEQ2107" s="2"/>
      <c r="FER2107" s="15"/>
      <c r="FES2107" s="15"/>
      <c r="FET2107" s="80"/>
      <c r="FEU2107" s="52"/>
      <c r="FEV2107" s="69"/>
      <c r="FEW2107" s="69"/>
      <c r="FEX2107" s="69"/>
      <c r="FEY2107" s="107"/>
      <c r="FEZ2107" s="2"/>
      <c r="FFA2107" s="15"/>
      <c r="FFB2107" s="15"/>
      <c r="FFC2107" s="80"/>
      <c r="FFD2107" s="52"/>
      <c r="FFE2107" s="69"/>
      <c r="FFF2107" s="69"/>
      <c r="FFG2107" s="69"/>
      <c r="FFH2107" s="107"/>
      <c r="FFI2107" s="2"/>
      <c r="FFJ2107" s="15"/>
      <c r="FFK2107" s="15"/>
      <c r="FFL2107" s="80"/>
      <c r="FFM2107" s="52"/>
      <c r="FFN2107" s="69"/>
      <c r="FFO2107" s="69"/>
      <c r="FFP2107" s="69"/>
      <c r="FFQ2107" s="107"/>
      <c r="FFR2107" s="2"/>
      <c r="FFS2107" s="15"/>
      <c r="FFT2107" s="15"/>
      <c r="FFU2107" s="80"/>
      <c r="FFV2107" s="52"/>
      <c r="FFW2107" s="69"/>
      <c r="FFX2107" s="69"/>
      <c r="FFY2107" s="69"/>
      <c r="FFZ2107" s="107"/>
      <c r="FGA2107" s="2"/>
      <c r="FGB2107" s="15"/>
      <c r="FGC2107" s="15"/>
      <c r="FGD2107" s="80"/>
      <c r="FGE2107" s="52"/>
      <c r="FGF2107" s="69"/>
      <c r="FGG2107" s="69"/>
      <c r="FGH2107" s="69"/>
      <c r="FGI2107" s="107"/>
      <c r="FGJ2107" s="2"/>
      <c r="FGK2107" s="15"/>
      <c r="FGL2107" s="15"/>
      <c r="FGM2107" s="80"/>
      <c r="FGN2107" s="52"/>
      <c r="FGO2107" s="69"/>
      <c r="FGP2107" s="69"/>
      <c r="FGQ2107" s="69"/>
      <c r="FGR2107" s="107"/>
      <c r="FGS2107" s="2"/>
      <c r="FGT2107" s="15"/>
      <c r="FGU2107" s="15"/>
      <c r="FGV2107" s="80"/>
      <c r="FGW2107" s="52"/>
      <c r="FGX2107" s="69"/>
      <c r="FGY2107" s="69"/>
      <c r="FGZ2107" s="69"/>
      <c r="FHA2107" s="107"/>
      <c r="FHB2107" s="2"/>
      <c r="FHC2107" s="15"/>
      <c r="FHD2107" s="15"/>
      <c r="FHE2107" s="80"/>
      <c r="FHF2107" s="52"/>
      <c r="FHG2107" s="69"/>
      <c r="FHH2107" s="69"/>
      <c r="FHI2107" s="69"/>
      <c r="FHJ2107" s="107"/>
      <c r="FHK2107" s="2"/>
      <c r="FHL2107" s="15"/>
      <c r="FHM2107" s="15"/>
      <c r="FHN2107" s="80"/>
      <c r="FHO2107" s="52"/>
      <c r="FHP2107" s="69"/>
      <c r="FHQ2107" s="69"/>
      <c r="FHR2107" s="69"/>
      <c r="FHS2107" s="107"/>
      <c r="FHT2107" s="2"/>
      <c r="FHU2107" s="15"/>
      <c r="FHV2107" s="15"/>
      <c r="FHW2107" s="80"/>
      <c r="FHX2107" s="52"/>
      <c r="FHY2107" s="69"/>
      <c r="FHZ2107" s="69"/>
      <c r="FIA2107" s="69"/>
      <c r="FIB2107" s="107"/>
      <c r="FIC2107" s="2"/>
      <c r="FID2107" s="15"/>
      <c r="FIE2107" s="15"/>
      <c r="FIF2107" s="80"/>
      <c r="FIG2107" s="52"/>
      <c r="FIH2107" s="69"/>
      <c r="FII2107" s="69"/>
      <c r="FIJ2107" s="69"/>
      <c r="FIK2107" s="107"/>
      <c r="FIL2107" s="2"/>
      <c r="FIM2107" s="15"/>
      <c r="FIN2107" s="15"/>
      <c r="FIO2107" s="80"/>
      <c r="FIP2107" s="52"/>
      <c r="FIQ2107" s="69"/>
      <c r="FIR2107" s="69"/>
      <c r="FIS2107" s="69"/>
      <c r="FIT2107" s="107"/>
      <c r="FIU2107" s="2"/>
      <c r="FIV2107" s="15"/>
      <c r="FIW2107" s="15"/>
      <c r="FIX2107" s="80"/>
      <c r="FIY2107" s="52"/>
      <c r="FIZ2107" s="69"/>
      <c r="FJA2107" s="69"/>
      <c r="FJB2107" s="69"/>
      <c r="FJC2107" s="107"/>
      <c r="FJD2107" s="2"/>
      <c r="FJE2107" s="15"/>
      <c r="FJF2107" s="15"/>
      <c r="FJG2107" s="80"/>
      <c r="FJH2107" s="52"/>
      <c r="FJI2107" s="69"/>
      <c r="FJJ2107" s="69"/>
      <c r="FJK2107" s="69"/>
      <c r="FJL2107" s="107"/>
      <c r="FJM2107" s="2"/>
      <c r="FJN2107" s="15"/>
      <c r="FJO2107" s="15"/>
      <c r="FJP2107" s="80"/>
      <c r="FJQ2107" s="52"/>
      <c r="FJR2107" s="69"/>
      <c r="FJS2107" s="69"/>
      <c r="FJT2107" s="69"/>
      <c r="FJU2107" s="107"/>
      <c r="FJV2107" s="2"/>
      <c r="FJW2107" s="15"/>
      <c r="FJX2107" s="15"/>
      <c r="FJY2107" s="80"/>
      <c r="FJZ2107" s="52"/>
      <c r="FKA2107" s="69"/>
      <c r="FKB2107" s="69"/>
      <c r="FKC2107" s="69"/>
      <c r="FKD2107" s="107"/>
      <c r="FKE2107" s="2"/>
      <c r="FKF2107" s="15"/>
      <c r="FKG2107" s="15"/>
      <c r="FKH2107" s="80"/>
      <c r="FKI2107" s="52"/>
      <c r="FKJ2107" s="69"/>
      <c r="FKK2107" s="69"/>
      <c r="FKL2107" s="69"/>
      <c r="FKM2107" s="107"/>
      <c r="FKN2107" s="2"/>
      <c r="FKO2107" s="15"/>
      <c r="FKP2107" s="15"/>
      <c r="FKQ2107" s="80"/>
      <c r="FKR2107" s="52"/>
      <c r="FKS2107" s="69"/>
      <c r="FKT2107" s="69"/>
      <c r="FKU2107" s="69"/>
      <c r="FKV2107" s="107"/>
      <c r="FKW2107" s="2"/>
      <c r="FKX2107" s="15"/>
      <c r="FKY2107" s="15"/>
      <c r="FKZ2107" s="80"/>
      <c r="FLA2107" s="52"/>
      <c r="FLB2107" s="69"/>
      <c r="FLC2107" s="69"/>
      <c r="FLD2107" s="69"/>
      <c r="FLE2107" s="107"/>
      <c r="FLF2107" s="2"/>
      <c r="FLG2107" s="15"/>
      <c r="FLH2107" s="15"/>
      <c r="FLI2107" s="80"/>
      <c r="FLJ2107" s="52"/>
      <c r="FLK2107" s="69"/>
      <c r="FLL2107" s="69"/>
      <c r="FLM2107" s="69"/>
      <c r="FLN2107" s="107"/>
      <c r="FLO2107" s="2"/>
      <c r="FLP2107" s="15"/>
      <c r="FLQ2107" s="15"/>
      <c r="FLR2107" s="80"/>
      <c r="FLS2107" s="52"/>
      <c r="FLT2107" s="69"/>
      <c r="FLU2107" s="69"/>
      <c r="FLV2107" s="69"/>
      <c r="FLW2107" s="107"/>
      <c r="FLX2107" s="2"/>
      <c r="FLY2107" s="15"/>
      <c r="FLZ2107" s="15"/>
      <c r="FMA2107" s="80"/>
      <c r="FMB2107" s="52"/>
      <c r="FMC2107" s="69"/>
      <c r="FMD2107" s="69"/>
      <c r="FME2107" s="69"/>
      <c r="FMF2107" s="107"/>
      <c r="FMG2107" s="2"/>
      <c r="FMH2107" s="15"/>
      <c r="FMI2107" s="15"/>
      <c r="FMJ2107" s="80"/>
      <c r="FMK2107" s="52"/>
      <c r="FML2107" s="69"/>
      <c r="FMM2107" s="69"/>
      <c r="FMN2107" s="69"/>
      <c r="FMO2107" s="107"/>
      <c r="FMP2107" s="2"/>
      <c r="FMQ2107" s="15"/>
      <c r="FMR2107" s="15"/>
      <c r="FMS2107" s="80"/>
      <c r="FMT2107" s="52"/>
      <c r="FMU2107" s="69"/>
      <c r="FMV2107" s="69"/>
      <c r="FMW2107" s="69"/>
      <c r="FMX2107" s="107"/>
      <c r="FMY2107" s="2"/>
      <c r="FMZ2107" s="15"/>
      <c r="FNA2107" s="15"/>
      <c r="FNB2107" s="80"/>
      <c r="FNC2107" s="52"/>
      <c r="FND2107" s="69"/>
      <c r="FNE2107" s="69"/>
      <c r="FNF2107" s="69"/>
      <c r="FNG2107" s="107"/>
      <c r="FNH2107" s="2"/>
      <c r="FNI2107" s="15"/>
      <c r="FNJ2107" s="15"/>
      <c r="FNK2107" s="80"/>
      <c r="FNL2107" s="52"/>
      <c r="FNM2107" s="69"/>
      <c r="FNN2107" s="69"/>
      <c r="FNO2107" s="69"/>
      <c r="FNP2107" s="107"/>
      <c r="FNQ2107" s="2"/>
      <c r="FNR2107" s="15"/>
      <c r="FNS2107" s="15"/>
      <c r="FNT2107" s="80"/>
      <c r="FNU2107" s="52"/>
      <c r="FNV2107" s="69"/>
      <c r="FNW2107" s="69"/>
      <c r="FNX2107" s="69"/>
      <c r="FNY2107" s="107"/>
      <c r="FNZ2107" s="2"/>
      <c r="FOA2107" s="15"/>
      <c r="FOB2107" s="15"/>
      <c r="FOC2107" s="80"/>
      <c r="FOD2107" s="52"/>
      <c r="FOE2107" s="69"/>
      <c r="FOF2107" s="69"/>
      <c r="FOG2107" s="69"/>
      <c r="FOH2107" s="107"/>
      <c r="FOI2107" s="2"/>
      <c r="FOJ2107" s="15"/>
      <c r="FOK2107" s="15"/>
      <c r="FOL2107" s="80"/>
      <c r="FOM2107" s="52"/>
      <c r="FON2107" s="69"/>
      <c r="FOO2107" s="69"/>
      <c r="FOP2107" s="69"/>
      <c r="FOQ2107" s="107"/>
      <c r="FOR2107" s="2"/>
      <c r="FOS2107" s="15"/>
      <c r="FOT2107" s="15"/>
      <c r="FOU2107" s="80"/>
      <c r="FOV2107" s="52"/>
      <c r="FOW2107" s="69"/>
      <c r="FOX2107" s="69"/>
      <c r="FOY2107" s="69"/>
      <c r="FOZ2107" s="107"/>
      <c r="FPA2107" s="2"/>
      <c r="FPB2107" s="15"/>
      <c r="FPC2107" s="15"/>
      <c r="FPD2107" s="80"/>
      <c r="FPE2107" s="52"/>
      <c r="FPF2107" s="69"/>
      <c r="FPG2107" s="69"/>
      <c r="FPH2107" s="69"/>
      <c r="FPI2107" s="107"/>
      <c r="FPJ2107" s="2"/>
      <c r="FPK2107" s="15"/>
      <c r="FPL2107" s="15"/>
      <c r="FPM2107" s="80"/>
      <c r="FPN2107" s="52"/>
      <c r="FPO2107" s="69"/>
      <c r="FPP2107" s="69"/>
      <c r="FPQ2107" s="69"/>
      <c r="FPR2107" s="107"/>
      <c r="FPS2107" s="2"/>
      <c r="FPT2107" s="15"/>
      <c r="FPU2107" s="15"/>
      <c r="FPV2107" s="80"/>
      <c r="FPW2107" s="52"/>
      <c r="FPX2107" s="69"/>
      <c r="FPY2107" s="69"/>
      <c r="FPZ2107" s="69"/>
      <c r="FQA2107" s="107"/>
      <c r="FQB2107" s="2"/>
      <c r="FQC2107" s="15"/>
      <c r="FQD2107" s="15"/>
      <c r="FQE2107" s="80"/>
      <c r="FQF2107" s="52"/>
      <c r="FQG2107" s="69"/>
      <c r="FQH2107" s="69"/>
      <c r="FQI2107" s="69"/>
      <c r="FQJ2107" s="107"/>
      <c r="FQK2107" s="2"/>
      <c r="FQL2107" s="15"/>
      <c r="FQM2107" s="15"/>
      <c r="FQN2107" s="80"/>
      <c r="FQO2107" s="52"/>
      <c r="FQP2107" s="69"/>
      <c r="FQQ2107" s="69"/>
      <c r="FQR2107" s="69"/>
      <c r="FQS2107" s="107"/>
      <c r="FQT2107" s="2"/>
      <c r="FQU2107" s="15"/>
      <c r="FQV2107" s="15"/>
      <c r="FQW2107" s="80"/>
      <c r="FQX2107" s="52"/>
      <c r="FQY2107" s="69"/>
      <c r="FQZ2107" s="69"/>
      <c r="FRA2107" s="69"/>
      <c r="FRB2107" s="107"/>
      <c r="FRC2107" s="2"/>
      <c r="FRD2107" s="15"/>
      <c r="FRE2107" s="15"/>
      <c r="FRF2107" s="80"/>
      <c r="FRG2107" s="52"/>
      <c r="FRH2107" s="69"/>
      <c r="FRI2107" s="69"/>
      <c r="FRJ2107" s="69"/>
      <c r="FRK2107" s="107"/>
      <c r="FRL2107" s="2"/>
      <c r="FRM2107" s="15"/>
      <c r="FRN2107" s="15"/>
      <c r="FRO2107" s="80"/>
      <c r="FRP2107" s="52"/>
      <c r="FRQ2107" s="69"/>
      <c r="FRR2107" s="69"/>
      <c r="FRS2107" s="69"/>
      <c r="FRT2107" s="107"/>
      <c r="FRU2107" s="2"/>
      <c r="FRV2107" s="15"/>
      <c r="FRW2107" s="15"/>
      <c r="FRX2107" s="80"/>
      <c r="FRY2107" s="52"/>
      <c r="FRZ2107" s="69"/>
      <c r="FSA2107" s="69"/>
      <c r="FSB2107" s="69"/>
      <c r="FSC2107" s="107"/>
      <c r="FSD2107" s="2"/>
      <c r="FSE2107" s="15"/>
      <c r="FSF2107" s="15"/>
      <c r="FSG2107" s="80"/>
      <c r="FSH2107" s="52"/>
      <c r="FSI2107" s="69"/>
      <c r="FSJ2107" s="69"/>
      <c r="FSK2107" s="69"/>
      <c r="FSL2107" s="107"/>
      <c r="FSM2107" s="2"/>
      <c r="FSN2107" s="15"/>
      <c r="FSO2107" s="15"/>
      <c r="FSP2107" s="80"/>
      <c r="FSQ2107" s="52"/>
      <c r="FSR2107" s="69"/>
      <c r="FSS2107" s="69"/>
      <c r="FST2107" s="69"/>
      <c r="FSU2107" s="107"/>
      <c r="FSV2107" s="2"/>
      <c r="FSW2107" s="15"/>
      <c r="FSX2107" s="15"/>
      <c r="FSY2107" s="80"/>
      <c r="FSZ2107" s="52"/>
      <c r="FTA2107" s="69"/>
      <c r="FTB2107" s="69"/>
      <c r="FTC2107" s="69"/>
      <c r="FTD2107" s="107"/>
      <c r="FTE2107" s="2"/>
      <c r="FTF2107" s="15"/>
      <c r="FTG2107" s="15"/>
      <c r="FTH2107" s="80"/>
      <c r="FTI2107" s="52"/>
      <c r="FTJ2107" s="69"/>
      <c r="FTK2107" s="69"/>
      <c r="FTL2107" s="69"/>
      <c r="FTM2107" s="107"/>
      <c r="FTN2107" s="2"/>
      <c r="FTO2107" s="15"/>
      <c r="FTP2107" s="15"/>
      <c r="FTQ2107" s="80"/>
      <c r="FTR2107" s="52"/>
      <c r="FTS2107" s="69"/>
      <c r="FTT2107" s="69"/>
      <c r="FTU2107" s="69"/>
      <c r="FTV2107" s="107"/>
      <c r="FTW2107" s="2"/>
      <c r="FTX2107" s="15"/>
      <c r="FTY2107" s="15"/>
      <c r="FTZ2107" s="80"/>
      <c r="FUA2107" s="52"/>
      <c r="FUB2107" s="69"/>
      <c r="FUC2107" s="69"/>
      <c r="FUD2107" s="69"/>
      <c r="FUE2107" s="107"/>
      <c r="FUF2107" s="2"/>
      <c r="FUG2107" s="15"/>
      <c r="FUH2107" s="15"/>
      <c r="FUI2107" s="80"/>
      <c r="FUJ2107" s="52"/>
      <c r="FUK2107" s="69"/>
      <c r="FUL2107" s="69"/>
      <c r="FUM2107" s="69"/>
      <c r="FUN2107" s="107"/>
      <c r="FUO2107" s="2"/>
      <c r="FUP2107" s="15"/>
      <c r="FUQ2107" s="15"/>
      <c r="FUR2107" s="80"/>
      <c r="FUS2107" s="52"/>
      <c r="FUT2107" s="69"/>
      <c r="FUU2107" s="69"/>
      <c r="FUV2107" s="69"/>
      <c r="FUW2107" s="107"/>
      <c r="FUX2107" s="2"/>
      <c r="FUY2107" s="15"/>
      <c r="FUZ2107" s="15"/>
      <c r="FVA2107" s="80"/>
      <c r="FVB2107" s="52"/>
      <c r="FVC2107" s="69"/>
      <c r="FVD2107" s="69"/>
      <c r="FVE2107" s="69"/>
      <c r="FVF2107" s="107"/>
      <c r="FVG2107" s="2"/>
      <c r="FVH2107" s="15"/>
      <c r="FVI2107" s="15"/>
      <c r="FVJ2107" s="80"/>
      <c r="FVK2107" s="52"/>
      <c r="FVL2107" s="69"/>
      <c r="FVM2107" s="69"/>
      <c r="FVN2107" s="69"/>
      <c r="FVO2107" s="107"/>
      <c r="FVP2107" s="2"/>
      <c r="FVQ2107" s="15"/>
      <c r="FVR2107" s="15"/>
      <c r="FVS2107" s="80"/>
      <c r="FVT2107" s="52"/>
      <c r="FVU2107" s="69"/>
      <c r="FVV2107" s="69"/>
      <c r="FVW2107" s="69"/>
      <c r="FVX2107" s="107"/>
      <c r="FVY2107" s="2"/>
      <c r="FVZ2107" s="15"/>
      <c r="FWA2107" s="15"/>
      <c r="FWB2107" s="80"/>
      <c r="FWC2107" s="52"/>
      <c r="FWD2107" s="69"/>
      <c r="FWE2107" s="69"/>
      <c r="FWF2107" s="69"/>
      <c r="FWG2107" s="107"/>
      <c r="FWH2107" s="2"/>
      <c r="FWI2107" s="15"/>
      <c r="FWJ2107" s="15"/>
      <c r="FWK2107" s="80"/>
      <c r="FWL2107" s="52"/>
      <c r="FWM2107" s="69"/>
      <c r="FWN2107" s="69"/>
      <c r="FWO2107" s="69"/>
      <c r="FWP2107" s="107"/>
      <c r="FWQ2107" s="2"/>
      <c r="FWR2107" s="15"/>
      <c r="FWS2107" s="15"/>
      <c r="FWT2107" s="80"/>
      <c r="FWU2107" s="52"/>
      <c r="FWV2107" s="69"/>
      <c r="FWW2107" s="69"/>
      <c r="FWX2107" s="69"/>
      <c r="FWY2107" s="107"/>
      <c r="FWZ2107" s="2"/>
      <c r="FXA2107" s="15"/>
      <c r="FXB2107" s="15"/>
      <c r="FXC2107" s="80"/>
      <c r="FXD2107" s="52"/>
      <c r="FXE2107" s="69"/>
      <c r="FXF2107" s="69"/>
      <c r="FXG2107" s="69"/>
      <c r="FXH2107" s="107"/>
      <c r="FXI2107" s="2"/>
      <c r="FXJ2107" s="15"/>
      <c r="FXK2107" s="15"/>
      <c r="FXL2107" s="80"/>
      <c r="FXM2107" s="52"/>
      <c r="FXN2107" s="69"/>
      <c r="FXO2107" s="69"/>
      <c r="FXP2107" s="69"/>
      <c r="FXQ2107" s="107"/>
      <c r="FXR2107" s="2"/>
      <c r="FXS2107" s="15"/>
      <c r="FXT2107" s="15"/>
      <c r="FXU2107" s="80"/>
      <c r="FXV2107" s="52"/>
      <c r="FXW2107" s="69"/>
      <c r="FXX2107" s="69"/>
      <c r="FXY2107" s="69"/>
      <c r="FXZ2107" s="107"/>
      <c r="FYA2107" s="2"/>
      <c r="FYB2107" s="15"/>
      <c r="FYC2107" s="15"/>
      <c r="FYD2107" s="80"/>
      <c r="FYE2107" s="52"/>
      <c r="FYF2107" s="69"/>
      <c r="FYG2107" s="69"/>
      <c r="FYH2107" s="69"/>
      <c r="FYI2107" s="107"/>
      <c r="FYJ2107" s="2"/>
      <c r="FYK2107" s="15"/>
      <c r="FYL2107" s="15"/>
      <c r="FYM2107" s="80"/>
      <c r="FYN2107" s="52"/>
      <c r="FYO2107" s="69"/>
      <c r="FYP2107" s="69"/>
      <c r="FYQ2107" s="69"/>
      <c r="FYR2107" s="107"/>
      <c r="FYS2107" s="2"/>
      <c r="FYT2107" s="15"/>
      <c r="FYU2107" s="15"/>
      <c r="FYV2107" s="80"/>
      <c r="FYW2107" s="52"/>
      <c r="FYX2107" s="69"/>
      <c r="FYY2107" s="69"/>
      <c r="FYZ2107" s="69"/>
      <c r="FZA2107" s="107"/>
      <c r="FZB2107" s="2"/>
      <c r="FZC2107" s="15"/>
      <c r="FZD2107" s="15"/>
      <c r="FZE2107" s="80"/>
      <c r="FZF2107" s="52"/>
      <c r="FZG2107" s="69"/>
      <c r="FZH2107" s="69"/>
      <c r="FZI2107" s="69"/>
      <c r="FZJ2107" s="107"/>
      <c r="FZK2107" s="2"/>
      <c r="FZL2107" s="15"/>
      <c r="FZM2107" s="15"/>
      <c r="FZN2107" s="80"/>
      <c r="FZO2107" s="52"/>
      <c r="FZP2107" s="69"/>
      <c r="FZQ2107" s="69"/>
      <c r="FZR2107" s="69"/>
      <c r="FZS2107" s="107"/>
      <c r="FZT2107" s="2"/>
      <c r="FZU2107" s="15"/>
      <c r="FZV2107" s="15"/>
      <c r="FZW2107" s="80"/>
      <c r="FZX2107" s="52"/>
      <c r="FZY2107" s="69"/>
      <c r="FZZ2107" s="69"/>
      <c r="GAA2107" s="69"/>
      <c r="GAB2107" s="107"/>
      <c r="GAC2107" s="2"/>
      <c r="GAD2107" s="15"/>
      <c r="GAE2107" s="15"/>
      <c r="GAF2107" s="80"/>
      <c r="GAG2107" s="52"/>
      <c r="GAH2107" s="69"/>
      <c r="GAI2107" s="69"/>
      <c r="GAJ2107" s="69"/>
      <c r="GAK2107" s="107"/>
      <c r="GAL2107" s="2"/>
      <c r="GAM2107" s="15"/>
      <c r="GAN2107" s="15"/>
      <c r="GAO2107" s="80"/>
      <c r="GAP2107" s="52"/>
      <c r="GAQ2107" s="69"/>
      <c r="GAR2107" s="69"/>
      <c r="GAS2107" s="69"/>
      <c r="GAT2107" s="107"/>
      <c r="GAU2107" s="2"/>
      <c r="GAV2107" s="15"/>
      <c r="GAW2107" s="15"/>
      <c r="GAX2107" s="80"/>
      <c r="GAY2107" s="52"/>
      <c r="GAZ2107" s="69"/>
      <c r="GBA2107" s="69"/>
      <c r="GBB2107" s="69"/>
      <c r="GBC2107" s="107"/>
      <c r="GBD2107" s="2"/>
      <c r="GBE2107" s="15"/>
      <c r="GBF2107" s="15"/>
      <c r="GBG2107" s="80"/>
      <c r="GBH2107" s="52"/>
      <c r="GBI2107" s="69"/>
      <c r="GBJ2107" s="69"/>
      <c r="GBK2107" s="69"/>
      <c r="GBL2107" s="107"/>
      <c r="GBM2107" s="2"/>
      <c r="GBN2107" s="15"/>
      <c r="GBO2107" s="15"/>
      <c r="GBP2107" s="80"/>
      <c r="GBQ2107" s="52"/>
      <c r="GBR2107" s="69"/>
      <c r="GBS2107" s="69"/>
      <c r="GBT2107" s="69"/>
      <c r="GBU2107" s="107"/>
      <c r="GBV2107" s="2"/>
      <c r="GBW2107" s="15"/>
      <c r="GBX2107" s="15"/>
      <c r="GBY2107" s="80"/>
      <c r="GBZ2107" s="52"/>
      <c r="GCA2107" s="69"/>
      <c r="GCB2107" s="69"/>
      <c r="GCC2107" s="69"/>
      <c r="GCD2107" s="107"/>
      <c r="GCE2107" s="2"/>
      <c r="GCF2107" s="15"/>
      <c r="GCG2107" s="15"/>
      <c r="GCH2107" s="80"/>
      <c r="GCI2107" s="52"/>
      <c r="GCJ2107" s="69"/>
      <c r="GCK2107" s="69"/>
      <c r="GCL2107" s="69"/>
      <c r="GCM2107" s="107"/>
      <c r="GCN2107" s="2"/>
      <c r="GCO2107" s="15"/>
      <c r="GCP2107" s="15"/>
      <c r="GCQ2107" s="80"/>
      <c r="GCR2107" s="52"/>
      <c r="GCS2107" s="69"/>
      <c r="GCT2107" s="69"/>
      <c r="GCU2107" s="69"/>
      <c r="GCV2107" s="107"/>
      <c r="GCW2107" s="2"/>
      <c r="GCX2107" s="15"/>
      <c r="GCY2107" s="15"/>
      <c r="GCZ2107" s="80"/>
      <c r="GDA2107" s="52"/>
      <c r="GDB2107" s="69"/>
      <c r="GDC2107" s="69"/>
      <c r="GDD2107" s="69"/>
      <c r="GDE2107" s="107"/>
      <c r="GDF2107" s="2"/>
      <c r="GDG2107" s="15"/>
      <c r="GDH2107" s="15"/>
      <c r="GDI2107" s="80"/>
      <c r="GDJ2107" s="52"/>
      <c r="GDK2107" s="69"/>
      <c r="GDL2107" s="69"/>
      <c r="GDM2107" s="69"/>
      <c r="GDN2107" s="107"/>
      <c r="GDO2107" s="2"/>
      <c r="GDP2107" s="15"/>
      <c r="GDQ2107" s="15"/>
      <c r="GDR2107" s="80"/>
      <c r="GDS2107" s="52"/>
      <c r="GDT2107" s="69"/>
      <c r="GDU2107" s="69"/>
      <c r="GDV2107" s="69"/>
      <c r="GDW2107" s="107"/>
      <c r="GDX2107" s="2"/>
      <c r="GDY2107" s="15"/>
      <c r="GDZ2107" s="15"/>
      <c r="GEA2107" s="80"/>
      <c r="GEB2107" s="52"/>
      <c r="GEC2107" s="69"/>
      <c r="GED2107" s="69"/>
      <c r="GEE2107" s="69"/>
      <c r="GEF2107" s="107"/>
      <c r="GEG2107" s="2"/>
      <c r="GEH2107" s="15"/>
      <c r="GEI2107" s="15"/>
      <c r="GEJ2107" s="80"/>
      <c r="GEK2107" s="52"/>
      <c r="GEL2107" s="69"/>
      <c r="GEM2107" s="69"/>
      <c r="GEN2107" s="69"/>
      <c r="GEO2107" s="107"/>
      <c r="GEP2107" s="2"/>
      <c r="GEQ2107" s="15"/>
      <c r="GER2107" s="15"/>
      <c r="GES2107" s="80"/>
      <c r="GET2107" s="52"/>
      <c r="GEU2107" s="69"/>
      <c r="GEV2107" s="69"/>
      <c r="GEW2107" s="69"/>
      <c r="GEX2107" s="107"/>
      <c r="GEY2107" s="2"/>
      <c r="GEZ2107" s="15"/>
      <c r="GFA2107" s="15"/>
      <c r="GFB2107" s="80"/>
      <c r="GFC2107" s="52"/>
      <c r="GFD2107" s="69"/>
      <c r="GFE2107" s="69"/>
      <c r="GFF2107" s="69"/>
      <c r="GFG2107" s="107"/>
      <c r="GFH2107" s="2"/>
      <c r="GFI2107" s="15"/>
      <c r="GFJ2107" s="15"/>
      <c r="GFK2107" s="80"/>
      <c r="GFL2107" s="52"/>
      <c r="GFM2107" s="69"/>
      <c r="GFN2107" s="69"/>
      <c r="GFO2107" s="69"/>
      <c r="GFP2107" s="107"/>
      <c r="GFQ2107" s="2"/>
      <c r="GFR2107" s="15"/>
      <c r="GFS2107" s="15"/>
      <c r="GFT2107" s="80"/>
      <c r="GFU2107" s="52"/>
      <c r="GFV2107" s="69"/>
      <c r="GFW2107" s="69"/>
      <c r="GFX2107" s="69"/>
      <c r="GFY2107" s="107"/>
      <c r="GFZ2107" s="2"/>
      <c r="GGA2107" s="15"/>
      <c r="GGB2107" s="15"/>
      <c r="GGC2107" s="80"/>
      <c r="GGD2107" s="52"/>
      <c r="GGE2107" s="69"/>
      <c r="GGF2107" s="69"/>
      <c r="GGG2107" s="69"/>
      <c r="GGH2107" s="107"/>
      <c r="GGI2107" s="2"/>
      <c r="GGJ2107" s="15"/>
      <c r="GGK2107" s="15"/>
      <c r="GGL2107" s="80"/>
      <c r="GGM2107" s="52"/>
      <c r="GGN2107" s="69"/>
      <c r="GGO2107" s="69"/>
      <c r="GGP2107" s="69"/>
      <c r="GGQ2107" s="107"/>
      <c r="GGR2107" s="2"/>
      <c r="GGS2107" s="15"/>
      <c r="GGT2107" s="15"/>
      <c r="GGU2107" s="80"/>
      <c r="GGV2107" s="52"/>
      <c r="GGW2107" s="69"/>
      <c r="GGX2107" s="69"/>
      <c r="GGY2107" s="69"/>
      <c r="GGZ2107" s="107"/>
      <c r="GHA2107" s="2"/>
      <c r="GHB2107" s="15"/>
      <c r="GHC2107" s="15"/>
      <c r="GHD2107" s="80"/>
      <c r="GHE2107" s="52"/>
      <c r="GHF2107" s="69"/>
      <c r="GHG2107" s="69"/>
      <c r="GHH2107" s="69"/>
      <c r="GHI2107" s="107"/>
      <c r="GHJ2107" s="2"/>
      <c r="GHK2107" s="15"/>
      <c r="GHL2107" s="15"/>
      <c r="GHM2107" s="80"/>
      <c r="GHN2107" s="52"/>
      <c r="GHO2107" s="69"/>
      <c r="GHP2107" s="69"/>
      <c r="GHQ2107" s="69"/>
      <c r="GHR2107" s="107"/>
      <c r="GHS2107" s="2"/>
      <c r="GHT2107" s="15"/>
      <c r="GHU2107" s="15"/>
      <c r="GHV2107" s="80"/>
      <c r="GHW2107" s="52"/>
      <c r="GHX2107" s="69"/>
      <c r="GHY2107" s="69"/>
      <c r="GHZ2107" s="69"/>
      <c r="GIA2107" s="107"/>
      <c r="GIB2107" s="2"/>
      <c r="GIC2107" s="15"/>
      <c r="GID2107" s="15"/>
      <c r="GIE2107" s="80"/>
      <c r="GIF2107" s="52"/>
      <c r="GIG2107" s="69"/>
      <c r="GIH2107" s="69"/>
      <c r="GII2107" s="69"/>
      <c r="GIJ2107" s="107"/>
      <c r="GIK2107" s="2"/>
      <c r="GIL2107" s="15"/>
      <c r="GIM2107" s="15"/>
      <c r="GIN2107" s="80"/>
      <c r="GIO2107" s="52"/>
      <c r="GIP2107" s="69"/>
      <c r="GIQ2107" s="69"/>
      <c r="GIR2107" s="69"/>
      <c r="GIS2107" s="107"/>
      <c r="GIT2107" s="2"/>
      <c r="GIU2107" s="15"/>
      <c r="GIV2107" s="15"/>
      <c r="GIW2107" s="80"/>
      <c r="GIX2107" s="52"/>
      <c r="GIY2107" s="69"/>
      <c r="GIZ2107" s="69"/>
      <c r="GJA2107" s="69"/>
      <c r="GJB2107" s="107"/>
      <c r="GJC2107" s="2"/>
      <c r="GJD2107" s="15"/>
      <c r="GJE2107" s="15"/>
      <c r="GJF2107" s="80"/>
      <c r="GJG2107" s="52"/>
      <c r="GJH2107" s="69"/>
      <c r="GJI2107" s="69"/>
      <c r="GJJ2107" s="69"/>
      <c r="GJK2107" s="107"/>
      <c r="GJL2107" s="2"/>
      <c r="GJM2107" s="15"/>
      <c r="GJN2107" s="15"/>
      <c r="GJO2107" s="80"/>
      <c r="GJP2107" s="52"/>
      <c r="GJQ2107" s="69"/>
      <c r="GJR2107" s="69"/>
      <c r="GJS2107" s="69"/>
      <c r="GJT2107" s="107"/>
      <c r="GJU2107" s="2"/>
      <c r="GJV2107" s="15"/>
      <c r="GJW2107" s="15"/>
      <c r="GJX2107" s="80"/>
      <c r="GJY2107" s="52"/>
      <c r="GJZ2107" s="69"/>
      <c r="GKA2107" s="69"/>
      <c r="GKB2107" s="69"/>
      <c r="GKC2107" s="107"/>
      <c r="GKD2107" s="2"/>
      <c r="GKE2107" s="15"/>
      <c r="GKF2107" s="15"/>
      <c r="GKG2107" s="80"/>
      <c r="GKH2107" s="52"/>
      <c r="GKI2107" s="69"/>
      <c r="GKJ2107" s="69"/>
      <c r="GKK2107" s="69"/>
      <c r="GKL2107" s="107"/>
      <c r="GKM2107" s="2"/>
      <c r="GKN2107" s="15"/>
      <c r="GKO2107" s="15"/>
      <c r="GKP2107" s="80"/>
      <c r="GKQ2107" s="52"/>
      <c r="GKR2107" s="69"/>
      <c r="GKS2107" s="69"/>
      <c r="GKT2107" s="69"/>
      <c r="GKU2107" s="107"/>
      <c r="GKV2107" s="2"/>
      <c r="GKW2107" s="15"/>
      <c r="GKX2107" s="15"/>
      <c r="GKY2107" s="80"/>
      <c r="GKZ2107" s="52"/>
      <c r="GLA2107" s="69"/>
      <c r="GLB2107" s="69"/>
      <c r="GLC2107" s="69"/>
      <c r="GLD2107" s="107"/>
      <c r="GLE2107" s="2"/>
      <c r="GLF2107" s="15"/>
      <c r="GLG2107" s="15"/>
      <c r="GLH2107" s="80"/>
      <c r="GLI2107" s="52"/>
      <c r="GLJ2107" s="69"/>
      <c r="GLK2107" s="69"/>
      <c r="GLL2107" s="69"/>
      <c r="GLM2107" s="107"/>
      <c r="GLN2107" s="2"/>
      <c r="GLO2107" s="15"/>
      <c r="GLP2107" s="15"/>
      <c r="GLQ2107" s="80"/>
      <c r="GLR2107" s="52"/>
      <c r="GLS2107" s="69"/>
      <c r="GLT2107" s="69"/>
      <c r="GLU2107" s="69"/>
      <c r="GLV2107" s="107"/>
      <c r="GLW2107" s="2"/>
      <c r="GLX2107" s="15"/>
      <c r="GLY2107" s="15"/>
      <c r="GLZ2107" s="80"/>
      <c r="GMA2107" s="52"/>
      <c r="GMB2107" s="69"/>
      <c r="GMC2107" s="69"/>
      <c r="GMD2107" s="69"/>
      <c r="GME2107" s="107"/>
      <c r="GMF2107" s="2"/>
      <c r="GMG2107" s="15"/>
      <c r="GMH2107" s="15"/>
      <c r="GMI2107" s="80"/>
      <c r="GMJ2107" s="52"/>
      <c r="GMK2107" s="69"/>
      <c r="GML2107" s="69"/>
      <c r="GMM2107" s="69"/>
      <c r="GMN2107" s="107"/>
      <c r="GMO2107" s="2"/>
      <c r="GMP2107" s="15"/>
      <c r="GMQ2107" s="15"/>
      <c r="GMR2107" s="80"/>
      <c r="GMS2107" s="52"/>
      <c r="GMT2107" s="69"/>
      <c r="GMU2107" s="69"/>
      <c r="GMV2107" s="69"/>
      <c r="GMW2107" s="107"/>
      <c r="GMX2107" s="2"/>
      <c r="GMY2107" s="15"/>
      <c r="GMZ2107" s="15"/>
      <c r="GNA2107" s="80"/>
      <c r="GNB2107" s="52"/>
      <c r="GNC2107" s="69"/>
      <c r="GND2107" s="69"/>
      <c r="GNE2107" s="69"/>
      <c r="GNF2107" s="107"/>
      <c r="GNG2107" s="2"/>
      <c r="GNH2107" s="15"/>
      <c r="GNI2107" s="15"/>
      <c r="GNJ2107" s="80"/>
      <c r="GNK2107" s="52"/>
      <c r="GNL2107" s="69"/>
      <c r="GNM2107" s="69"/>
      <c r="GNN2107" s="69"/>
      <c r="GNO2107" s="107"/>
      <c r="GNP2107" s="2"/>
      <c r="GNQ2107" s="15"/>
      <c r="GNR2107" s="15"/>
      <c r="GNS2107" s="80"/>
      <c r="GNT2107" s="52"/>
      <c r="GNU2107" s="69"/>
      <c r="GNV2107" s="69"/>
      <c r="GNW2107" s="69"/>
      <c r="GNX2107" s="107"/>
      <c r="GNY2107" s="2"/>
      <c r="GNZ2107" s="15"/>
      <c r="GOA2107" s="15"/>
      <c r="GOB2107" s="80"/>
      <c r="GOC2107" s="52"/>
      <c r="GOD2107" s="69"/>
      <c r="GOE2107" s="69"/>
      <c r="GOF2107" s="69"/>
      <c r="GOG2107" s="107"/>
      <c r="GOH2107" s="2"/>
      <c r="GOI2107" s="15"/>
      <c r="GOJ2107" s="15"/>
      <c r="GOK2107" s="80"/>
      <c r="GOL2107" s="52"/>
      <c r="GOM2107" s="69"/>
      <c r="GON2107" s="69"/>
      <c r="GOO2107" s="69"/>
      <c r="GOP2107" s="107"/>
      <c r="GOQ2107" s="2"/>
      <c r="GOR2107" s="15"/>
      <c r="GOS2107" s="15"/>
      <c r="GOT2107" s="80"/>
      <c r="GOU2107" s="52"/>
      <c r="GOV2107" s="69"/>
      <c r="GOW2107" s="69"/>
      <c r="GOX2107" s="69"/>
      <c r="GOY2107" s="107"/>
      <c r="GOZ2107" s="2"/>
      <c r="GPA2107" s="15"/>
      <c r="GPB2107" s="15"/>
      <c r="GPC2107" s="80"/>
      <c r="GPD2107" s="52"/>
      <c r="GPE2107" s="69"/>
      <c r="GPF2107" s="69"/>
      <c r="GPG2107" s="69"/>
      <c r="GPH2107" s="107"/>
      <c r="GPI2107" s="2"/>
      <c r="GPJ2107" s="15"/>
      <c r="GPK2107" s="15"/>
      <c r="GPL2107" s="80"/>
      <c r="GPM2107" s="52"/>
      <c r="GPN2107" s="69"/>
      <c r="GPO2107" s="69"/>
      <c r="GPP2107" s="69"/>
      <c r="GPQ2107" s="107"/>
      <c r="GPR2107" s="2"/>
      <c r="GPS2107" s="15"/>
      <c r="GPT2107" s="15"/>
      <c r="GPU2107" s="80"/>
      <c r="GPV2107" s="52"/>
      <c r="GPW2107" s="69"/>
      <c r="GPX2107" s="69"/>
      <c r="GPY2107" s="69"/>
      <c r="GPZ2107" s="107"/>
      <c r="GQA2107" s="2"/>
      <c r="GQB2107" s="15"/>
      <c r="GQC2107" s="15"/>
      <c r="GQD2107" s="80"/>
      <c r="GQE2107" s="52"/>
      <c r="GQF2107" s="69"/>
      <c r="GQG2107" s="69"/>
      <c r="GQH2107" s="69"/>
      <c r="GQI2107" s="107"/>
      <c r="GQJ2107" s="2"/>
      <c r="GQK2107" s="15"/>
      <c r="GQL2107" s="15"/>
      <c r="GQM2107" s="80"/>
      <c r="GQN2107" s="52"/>
      <c r="GQO2107" s="69"/>
      <c r="GQP2107" s="69"/>
      <c r="GQQ2107" s="69"/>
      <c r="GQR2107" s="107"/>
      <c r="GQS2107" s="2"/>
      <c r="GQT2107" s="15"/>
      <c r="GQU2107" s="15"/>
      <c r="GQV2107" s="80"/>
      <c r="GQW2107" s="52"/>
      <c r="GQX2107" s="69"/>
      <c r="GQY2107" s="69"/>
      <c r="GQZ2107" s="69"/>
      <c r="GRA2107" s="107"/>
      <c r="GRB2107" s="2"/>
      <c r="GRC2107" s="15"/>
      <c r="GRD2107" s="15"/>
      <c r="GRE2107" s="80"/>
      <c r="GRF2107" s="52"/>
      <c r="GRG2107" s="69"/>
      <c r="GRH2107" s="69"/>
      <c r="GRI2107" s="69"/>
      <c r="GRJ2107" s="107"/>
      <c r="GRK2107" s="2"/>
      <c r="GRL2107" s="15"/>
      <c r="GRM2107" s="15"/>
      <c r="GRN2107" s="80"/>
      <c r="GRO2107" s="52"/>
      <c r="GRP2107" s="69"/>
      <c r="GRQ2107" s="69"/>
      <c r="GRR2107" s="69"/>
      <c r="GRS2107" s="107"/>
      <c r="GRT2107" s="2"/>
      <c r="GRU2107" s="15"/>
      <c r="GRV2107" s="15"/>
      <c r="GRW2107" s="80"/>
      <c r="GRX2107" s="52"/>
      <c r="GRY2107" s="69"/>
      <c r="GRZ2107" s="69"/>
      <c r="GSA2107" s="69"/>
      <c r="GSB2107" s="107"/>
      <c r="GSC2107" s="2"/>
      <c r="GSD2107" s="15"/>
      <c r="GSE2107" s="15"/>
      <c r="GSF2107" s="80"/>
      <c r="GSG2107" s="52"/>
      <c r="GSH2107" s="69"/>
      <c r="GSI2107" s="69"/>
      <c r="GSJ2107" s="69"/>
      <c r="GSK2107" s="107"/>
      <c r="GSL2107" s="2"/>
      <c r="GSM2107" s="15"/>
      <c r="GSN2107" s="15"/>
      <c r="GSO2107" s="80"/>
      <c r="GSP2107" s="52"/>
      <c r="GSQ2107" s="69"/>
      <c r="GSR2107" s="69"/>
      <c r="GSS2107" s="69"/>
      <c r="GST2107" s="107"/>
      <c r="GSU2107" s="2"/>
      <c r="GSV2107" s="15"/>
      <c r="GSW2107" s="15"/>
      <c r="GSX2107" s="80"/>
      <c r="GSY2107" s="52"/>
      <c r="GSZ2107" s="69"/>
      <c r="GTA2107" s="69"/>
      <c r="GTB2107" s="69"/>
      <c r="GTC2107" s="107"/>
      <c r="GTD2107" s="2"/>
      <c r="GTE2107" s="15"/>
      <c r="GTF2107" s="15"/>
      <c r="GTG2107" s="80"/>
      <c r="GTH2107" s="52"/>
      <c r="GTI2107" s="69"/>
      <c r="GTJ2107" s="69"/>
      <c r="GTK2107" s="69"/>
      <c r="GTL2107" s="107"/>
      <c r="GTM2107" s="2"/>
      <c r="GTN2107" s="15"/>
      <c r="GTO2107" s="15"/>
      <c r="GTP2107" s="80"/>
      <c r="GTQ2107" s="52"/>
      <c r="GTR2107" s="69"/>
      <c r="GTS2107" s="69"/>
      <c r="GTT2107" s="69"/>
      <c r="GTU2107" s="107"/>
      <c r="GTV2107" s="2"/>
      <c r="GTW2107" s="15"/>
      <c r="GTX2107" s="15"/>
      <c r="GTY2107" s="80"/>
      <c r="GTZ2107" s="52"/>
      <c r="GUA2107" s="69"/>
      <c r="GUB2107" s="69"/>
      <c r="GUC2107" s="69"/>
      <c r="GUD2107" s="107"/>
      <c r="GUE2107" s="2"/>
      <c r="GUF2107" s="15"/>
      <c r="GUG2107" s="15"/>
      <c r="GUH2107" s="80"/>
      <c r="GUI2107" s="52"/>
      <c r="GUJ2107" s="69"/>
      <c r="GUK2107" s="69"/>
      <c r="GUL2107" s="69"/>
      <c r="GUM2107" s="107"/>
      <c r="GUN2107" s="2"/>
      <c r="GUO2107" s="15"/>
      <c r="GUP2107" s="15"/>
      <c r="GUQ2107" s="80"/>
      <c r="GUR2107" s="52"/>
      <c r="GUS2107" s="69"/>
      <c r="GUT2107" s="69"/>
      <c r="GUU2107" s="69"/>
      <c r="GUV2107" s="107"/>
      <c r="GUW2107" s="2"/>
      <c r="GUX2107" s="15"/>
      <c r="GUY2107" s="15"/>
      <c r="GUZ2107" s="80"/>
      <c r="GVA2107" s="52"/>
      <c r="GVB2107" s="69"/>
      <c r="GVC2107" s="69"/>
      <c r="GVD2107" s="69"/>
      <c r="GVE2107" s="107"/>
      <c r="GVF2107" s="2"/>
      <c r="GVG2107" s="15"/>
      <c r="GVH2107" s="15"/>
      <c r="GVI2107" s="80"/>
      <c r="GVJ2107" s="52"/>
      <c r="GVK2107" s="69"/>
      <c r="GVL2107" s="69"/>
      <c r="GVM2107" s="69"/>
      <c r="GVN2107" s="107"/>
      <c r="GVO2107" s="2"/>
      <c r="GVP2107" s="15"/>
      <c r="GVQ2107" s="15"/>
      <c r="GVR2107" s="80"/>
      <c r="GVS2107" s="52"/>
      <c r="GVT2107" s="69"/>
      <c r="GVU2107" s="69"/>
      <c r="GVV2107" s="69"/>
      <c r="GVW2107" s="107"/>
      <c r="GVX2107" s="2"/>
      <c r="GVY2107" s="15"/>
      <c r="GVZ2107" s="15"/>
      <c r="GWA2107" s="80"/>
      <c r="GWB2107" s="52"/>
      <c r="GWC2107" s="69"/>
      <c r="GWD2107" s="69"/>
      <c r="GWE2107" s="69"/>
      <c r="GWF2107" s="107"/>
      <c r="GWG2107" s="2"/>
      <c r="GWH2107" s="15"/>
      <c r="GWI2107" s="15"/>
      <c r="GWJ2107" s="80"/>
      <c r="GWK2107" s="52"/>
      <c r="GWL2107" s="69"/>
      <c r="GWM2107" s="69"/>
      <c r="GWN2107" s="69"/>
      <c r="GWO2107" s="107"/>
      <c r="GWP2107" s="2"/>
      <c r="GWQ2107" s="15"/>
      <c r="GWR2107" s="15"/>
      <c r="GWS2107" s="80"/>
      <c r="GWT2107" s="52"/>
      <c r="GWU2107" s="69"/>
      <c r="GWV2107" s="69"/>
      <c r="GWW2107" s="69"/>
      <c r="GWX2107" s="107"/>
      <c r="GWY2107" s="2"/>
      <c r="GWZ2107" s="15"/>
      <c r="GXA2107" s="15"/>
      <c r="GXB2107" s="80"/>
      <c r="GXC2107" s="52"/>
      <c r="GXD2107" s="69"/>
      <c r="GXE2107" s="69"/>
      <c r="GXF2107" s="69"/>
      <c r="GXG2107" s="107"/>
      <c r="GXH2107" s="2"/>
      <c r="GXI2107" s="15"/>
      <c r="GXJ2107" s="15"/>
      <c r="GXK2107" s="80"/>
      <c r="GXL2107" s="52"/>
      <c r="GXM2107" s="69"/>
      <c r="GXN2107" s="69"/>
      <c r="GXO2107" s="69"/>
      <c r="GXP2107" s="107"/>
      <c r="GXQ2107" s="2"/>
      <c r="GXR2107" s="15"/>
      <c r="GXS2107" s="15"/>
      <c r="GXT2107" s="80"/>
      <c r="GXU2107" s="52"/>
      <c r="GXV2107" s="69"/>
      <c r="GXW2107" s="69"/>
      <c r="GXX2107" s="69"/>
      <c r="GXY2107" s="107"/>
      <c r="GXZ2107" s="2"/>
      <c r="GYA2107" s="15"/>
      <c r="GYB2107" s="15"/>
      <c r="GYC2107" s="80"/>
      <c r="GYD2107" s="52"/>
      <c r="GYE2107" s="69"/>
      <c r="GYF2107" s="69"/>
      <c r="GYG2107" s="69"/>
      <c r="GYH2107" s="107"/>
      <c r="GYI2107" s="2"/>
      <c r="GYJ2107" s="15"/>
      <c r="GYK2107" s="15"/>
      <c r="GYL2107" s="80"/>
      <c r="GYM2107" s="52"/>
      <c r="GYN2107" s="69"/>
      <c r="GYO2107" s="69"/>
      <c r="GYP2107" s="69"/>
      <c r="GYQ2107" s="107"/>
      <c r="GYR2107" s="2"/>
      <c r="GYS2107" s="15"/>
      <c r="GYT2107" s="15"/>
      <c r="GYU2107" s="80"/>
      <c r="GYV2107" s="52"/>
      <c r="GYW2107" s="69"/>
      <c r="GYX2107" s="69"/>
      <c r="GYY2107" s="69"/>
      <c r="GYZ2107" s="107"/>
      <c r="GZA2107" s="2"/>
      <c r="GZB2107" s="15"/>
      <c r="GZC2107" s="15"/>
      <c r="GZD2107" s="80"/>
      <c r="GZE2107" s="52"/>
      <c r="GZF2107" s="69"/>
      <c r="GZG2107" s="69"/>
      <c r="GZH2107" s="69"/>
      <c r="GZI2107" s="107"/>
      <c r="GZJ2107" s="2"/>
      <c r="GZK2107" s="15"/>
      <c r="GZL2107" s="15"/>
      <c r="GZM2107" s="80"/>
      <c r="GZN2107" s="52"/>
      <c r="GZO2107" s="69"/>
      <c r="GZP2107" s="69"/>
      <c r="GZQ2107" s="69"/>
      <c r="GZR2107" s="107"/>
      <c r="GZS2107" s="2"/>
      <c r="GZT2107" s="15"/>
      <c r="GZU2107" s="15"/>
      <c r="GZV2107" s="80"/>
      <c r="GZW2107" s="52"/>
      <c r="GZX2107" s="69"/>
      <c r="GZY2107" s="69"/>
      <c r="GZZ2107" s="69"/>
      <c r="HAA2107" s="107"/>
      <c r="HAB2107" s="2"/>
      <c r="HAC2107" s="15"/>
      <c r="HAD2107" s="15"/>
      <c r="HAE2107" s="80"/>
      <c r="HAF2107" s="52"/>
      <c r="HAG2107" s="69"/>
      <c r="HAH2107" s="69"/>
      <c r="HAI2107" s="69"/>
      <c r="HAJ2107" s="107"/>
      <c r="HAK2107" s="2"/>
      <c r="HAL2107" s="15"/>
      <c r="HAM2107" s="15"/>
      <c r="HAN2107" s="80"/>
      <c r="HAO2107" s="52"/>
      <c r="HAP2107" s="69"/>
      <c r="HAQ2107" s="69"/>
      <c r="HAR2107" s="69"/>
      <c r="HAS2107" s="107"/>
      <c r="HAT2107" s="2"/>
      <c r="HAU2107" s="15"/>
      <c r="HAV2107" s="15"/>
      <c r="HAW2107" s="80"/>
      <c r="HAX2107" s="52"/>
      <c r="HAY2107" s="69"/>
      <c r="HAZ2107" s="69"/>
      <c r="HBA2107" s="69"/>
      <c r="HBB2107" s="107"/>
      <c r="HBC2107" s="2"/>
      <c r="HBD2107" s="15"/>
      <c r="HBE2107" s="15"/>
      <c r="HBF2107" s="80"/>
      <c r="HBG2107" s="52"/>
      <c r="HBH2107" s="69"/>
      <c r="HBI2107" s="69"/>
      <c r="HBJ2107" s="69"/>
      <c r="HBK2107" s="107"/>
      <c r="HBL2107" s="2"/>
      <c r="HBM2107" s="15"/>
      <c r="HBN2107" s="15"/>
      <c r="HBO2107" s="80"/>
      <c r="HBP2107" s="52"/>
      <c r="HBQ2107" s="69"/>
      <c r="HBR2107" s="69"/>
      <c r="HBS2107" s="69"/>
      <c r="HBT2107" s="107"/>
      <c r="HBU2107" s="2"/>
      <c r="HBV2107" s="15"/>
      <c r="HBW2107" s="15"/>
      <c r="HBX2107" s="80"/>
      <c r="HBY2107" s="52"/>
      <c r="HBZ2107" s="69"/>
      <c r="HCA2107" s="69"/>
      <c r="HCB2107" s="69"/>
      <c r="HCC2107" s="107"/>
      <c r="HCD2107" s="2"/>
      <c r="HCE2107" s="15"/>
      <c r="HCF2107" s="15"/>
      <c r="HCG2107" s="80"/>
      <c r="HCH2107" s="52"/>
      <c r="HCI2107" s="69"/>
      <c r="HCJ2107" s="69"/>
      <c r="HCK2107" s="69"/>
      <c r="HCL2107" s="107"/>
      <c r="HCM2107" s="2"/>
      <c r="HCN2107" s="15"/>
      <c r="HCO2107" s="15"/>
      <c r="HCP2107" s="80"/>
      <c r="HCQ2107" s="52"/>
      <c r="HCR2107" s="69"/>
      <c r="HCS2107" s="69"/>
      <c r="HCT2107" s="69"/>
      <c r="HCU2107" s="107"/>
      <c r="HCV2107" s="2"/>
      <c r="HCW2107" s="15"/>
      <c r="HCX2107" s="15"/>
      <c r="HCY2107" s="80"/>
      <c r="HCZ2107" s="52"/>
      <c r="HDA2107" s="69"/>
      <c r="HDB2107" s="69"/>
      <c r="HDC2107" s="69"/>
      <c r="HDD2107" s="107"/>
      <c r="HDE2107" s="2"/>
      <c r="HDF2107" s="15"/>
      <c r="HDG2107" s="15"/>
      <c r="HDH2107" s="80"/>
      <c r="HDI2107" s="52"/>
      <c r="HDJ2107" s="69"/>
      <c r="HDK2107" s="69"/>
      <c r="HDL2107" s="69"/>
      <c r="HDM2107" s="107"/>
      <c r="HDN2107" s="2"/>
      <c r="HDO2107" s="15"/>
      <c r="HDP2107" s="15"/>
      <c r="HDQ2107" s="80"/>
      <c r="HDR2107" s="52"/>
      <c r="HDS2107" s="69"/>
      <c r="HDT2107" s="69"/>
      <c r="HDU2107" s="69"/>
      <c r="HDV2107" s="107"/>
      <c r="HDW2107" s="2"/>
      <c r="HDX2107" s="15"/>
      <c r="HDY2107" s="15"/>
      <c r="HDZ2107" s="80"/>
      <c r="HEA2107" s="52"/>
      <c r="HEB2107" s="69"/>
      <c r="HEC2107" s="69"/>
      <c r="HED2107" s="69"/>
      <c r="HEE2107" s="107"/>
      <c r="HEF2107" s="2"/>
      <c r="HEG2107" s="15"/>
      <c r="HEH2107" s="15"/>
      <c r="HEI2107" s="80"/>
      <c r="HEJ2107" s="52"/>
      <c r="HEK2107" s="69"/>
      <c r="HEL2107" s="69"/>
      <c r="HEM2107" s="69"/>
      <c r="HEN2107" s="107"/>
      <c r="HEO2107" s="2"/>
      <c r="HEP2107" s="15"/>
      <c r="HEQ2107" s="15"/>
      <c r="HER2107" s="80"/>
      <c r="HES2107" s="52"/>
      <c r="HET2107" s="69"/>
      <c r="HEU2107" s="69"/>
      <c r="HEV2107" s="69"/>
      <c r="HEW2107" s="107"/>
      <c r="HEX2107" s="2"/>
      <c r="HEY2107" s="15"/>
      <c r="HEZ2107" s="15"/>
      <c r="HFA2107" s="80"/>
      <c r="HFB2107" s="52"/>
      <c r="HFC2107" s="69"/>
      <c r="HFD2107" s="69"/>
      <c r="HFE2107" s="69"/>
      <c r="HFF2107" s="107"/>
      <c r="HFG2107" s="2"/>
      <c r="HFH2107" s="15"/>
      <c r="HFI2107" s="15"/>
      <c r="HFJ2107" s="80"/>
      <c r="HFK2107" s="52"/>
      <c r="HFL2107" s="69"/>
      <c r="HFM2107" s="69"/>
      <c r="HFN2107" s="69"/>
      <c r="HFO2107" s="107"/>
      <c r="HFP2107" s="2"/>
      <c r="HFQ2107" s="15"/>
      <c r="HFR2107" s="15"/>
      <c r="HFS2107" s="80"/>
      <c r="HFT2107" s="52"/>
      <c r="HFU2107" s="69"/>
      <c r="HFV2107" s="69"/>
      <c r="HFW2107" s="69"/>
      <c r="HFX2107" s="107"/>
      <c r="HFY2107" s="2"/>
      <c r="HFZ2107" s="15"/>
      <c r="HGA2107" s="15"/>
      <c r="HGB2107" s="80"/>
      <c r="HGC2107" s="52"/>
      <c r="HGD2107" s="69"/>
      <c r="HGE2107" s="69"/>
      <c r="HGF2107" s="69"/>
      <c r="HGG2107" s="107"/>
      <c r="HGH2107" s="2"/>
      <c r="HGI2107" s="15"/>
      <c r="HGJ2107" s="15"/>
      <c r="HGK2107" s="80"/>
      <c r="HGL2107" s="52"/>
      <c r="HGM2107" s="69"/>
      <c r="HGN2107" s="69"/>
      <c r="HGO2107" s="69"/>
      <c r="HGP2107" s="107"/>
      <c r="HGQ2107" s="2"/>
      <c r="HGR2107" s="15"/>
      <c r="HGS2107" s="15"/>
      <c r="HGT2107" s="80"/>
      <c r="HGU2107" s="52"/>
      <c r="HGV2107" s="69"/>
      <c r="HGW2107" s="69"/>
      <c r="HGX2107" s="69"/>
      <c r="HGY2107" s="107"/>
      <c r="HGZ2107" s="2"/>
      <c r="HHA2107" s="15"/>
      <c r="HHB2107" s="15"/>
      <c r="HHC2107" s="80"/>
      <c r="HHD2107" s="52"/>
      <c r="HHE2107" s="69"/>
      <c r="HHF2107" s="69"/>
      <c r="HHG2107" s="69"/>
      <c r="HHH2107" s="107"/>
      <c r="HHI2107" s="2"/>
      <c r="HHJ2107" s="15"/>
      <c r="HHK2107" s="15"/>
      <c r="HHL2107" s="80"/>
      <c r="HHM2107" s="52"/>
      <c r="HHN2107" s="69"/>
      <c r="HHO2107" s="69"/>
      <c r="HHP2107" s="69"/>
      <c r="HHQ2107" s="107"/>
      <c r="HHR2107" s="2"/>
      <c r="HHS2107" s="15"/>
      <c r="HHT2107" s="15"/>
      <c r="HHU2107" s="80"/>
      <c r="HHV2107" s="52"/>
      <c r="HHW2107" s="69"/>
      <c r="HHX2107" s="69"/>
      <c r="HHY2107" s="69"/>
      <c r="HHZ2107" s="107"/>
      <c r="HIA2107" s="2"/>
      <c r="HIB2107" s="15"/>
      <c r="HIC2107" s="15"/>
      <c r="HID2107" s="80"/>
      <c r="HIE2107" s="52"/>
      <c r="HIF2107" s="69"/>
      <c r="HIG2107" s="69"/>
      <c r="HIH2107" s="69"/>
      <c r="HII2107" s="107"/>
      <c r="HIJ2107" s="2"/>
      <c r="HIK2107" s="15"/>
      <c r="HIL2107" s="15"/>
      <c r="HIM2107" s="80"/>
      <c r="HIN2107" s="52"/>
      <c r="HIO2107" s="69"/>
      <c r="HIP2107" s="69"/>
      <c r="HIQ2107" s="69"/>
      <c r="HIR2107" s="107"/>
      <c r="HIS2107" s="2"/>
      <c r="HIT2107" s="15"/>
      <c r="HIU2107" s="15"/>
      <c r="HIV2107" s="80"/>
      <c r="HIW2107" s="52"/>
      <c r="HIX2107" s="69"/>
      <c r="HIY2107" s="69"/>
      <c r="HIZ2107" s="69"/>
      <c r="HJA2107" s="107"/>
      <c r="HJB2107" s="2"/>
      <c r="HJC2107" s="15"/>
      <c r="HJD2107" s="15"/>
      <c r="HJE2107" s="80"/>
      <c r="HJF2107" s="52"/>
      <c r="HJG2107" s="69"/>
      <c r="HJH2107" s="69"/>
      <c r="HJI2107" s="69"/>
      <c r="HJJ2107" s="107"/>
      <c r="HJK2107" s="2"/>
      <c r="HJL2107" s="15"/>
      <c r="HJM2107" s="15"/>
      <c r="HJN2107" s="80"/>
      <c r="HJO2107" s="52"/>
      <c r="HJP2107" s="69"/>
      <c r="HJQ2107" s="69"/>
      <c r="HJR2107" s="69"/>
      <c r="HJS2107" s="107"/>
      <c r="HJT2107" s="2"/>
      <c r="HJU2107" s="15"/>
      <c r="HJV2107" s="15"/>
      <c r="HJW2107" s="80"/>
      <c r="HJX2107" s="52"/>
      <c r="HJY2107" s="69"/>
      <c r="HJZ2107" s="69"/>
      <c r="HKA2107" s="69"/>
      <c r="HKB2107" s="107"/>
      <c r="HKC2107" s="2"/>
      <c r="HKD2107" s="15"/>
      <c r="HKE2107" s="15"/>
      <c r="HKF2107" s="80"/>
      <c r="HKG2107" s="52"/>
      <c r="HKH2107" s="69"/>
      <c r="HKI2107" s="69"/>
      <c r="HKJ2107" s="69"/>
      <c r="HKK2107" s="107"/>
      <c r="HKL2107" s="2"/>
      <c r="HKM2107" s="15"/>
      <c r="HKN2107" s="15"/>
      <c r="HKO2107" s="80"/>
      <c r="HKP2107" s="52"/>
      <c r="HKQ2107" s="69"/>
      <c r="HKR2107" s="69"/>
      <c r="HKS2107" s="69"/>
      <c r="HKT2107" s="107"/>
      <c r="HKU2107" s="2"/>
      <c r="HKV2107" s="15"/>
      <c r="HKW2107" s="15"/>
      <c r="HKX2107" s="80"/>
      <c r="HKY2107" s="52"/>
      <c r="HKZ2107" s="69"/>
      <c r="HLA2107" s="69"/>
      <c r="HLB2107" s="69"/>
      <c r="HLC2107" s="107"/>
      <c r="HLD2107" s="2"/>
      <c r="HLE2107" s="15"/>
      <c r="HLF2107" s="15"/>
      <c r="HLG2107" s="80"/>
      <c r="HLH2107" s="52"/>
      <c r="HLI2107" s="69"/>
      <c r="HLJ2107" s="69"/>
      <c r="HLK2107" s="69"/>
      <c r="HLL2107" s="107"/>
      <c r="HLM2107" s="2"/>
      <c r="HLN2107" s="15"/>
      <c r="HLO2107" s="15"/>
      <c r="HLP2107" s="80"/>
      <c r="HLQ2107" s="52"/>
      <c r="HLR2107" s="69"/>
      <c r="HLS2107" s="69"/>
      <c r="HLT2107" s="69"/>
      <c r="HLU2107" s="107"/>
      <c r="HLV2107" s="2"/>
      <c r="HLW2107" s="15"/>
      <c r="HLX2107" s="15"/>
      <c r="HLY2107" s="80"/>
      <c r="HLZ2107" s="52"/>
      <c r="HMA2107" s="69"/>
      <c r="HMB2107" s="69"/>
      <c r="HMC2107" s="69"/>
      <c r="HMD2107" s="107"/>
      <c r="HME2107" s="2"/>
      <c r="HMF2107" s="15"/>
      <c r="HMG2107" s="15"/>
      <c r="HMH2107" s="80"/>
      <c r="HMI2107" s="52"/>
      <c r="HMJ2107" s="69"/>
      <c r="HMK2107" s="69"/>
      <c r="HML2107" s="69"/>
      <c r="HMM2107" s="107"/>
      <c r="HMN2107" s="2"/>
      <c r="HMO2107" s="15"/>
      <c r="HMP2107" s="15"/>
      <c r="HMQ2107" s="80"/>
      <c r="HMR2107" s="52"/>
      <c r="HMS2107" s="69"/>
      <c r="HMT2107" s="69"/>
      <c r="HMU2107" s="69"/>
      <c r="HMV2107" s="107"/>
      <c r="HMW2107" s="2"/>
      <c r="HMX2107" s="15"/>
      <c r="HMY2107" s="15"/>
      <c r="HMZ2107" s="80"/>
      <c r="HNA2107" s="52"/>
      <c r="HNB2107" s="69"/>
      <c r="HNC2107" s="69"/>
      <c r="HND2107" s="69"/>
      <c r="HNE2107" s="107"/>
      <c r="HNF2107" s="2"/>
      <c r="HNG2107" s="15"/>
      <c r="HNH2107" s="15"/>
      <c r="HNI2107" s="80"/>
      <c r="HNJ2107" s="52"/>
      <c r="HNK2107" s="69"/>
      <c r="HNL2107" s="69"/>
      <c r="HNM2107" s="69"/>
      <c r="HNN2107" s="107"/>
      <c r="HNO2107" s="2"/>
      <c r="HNP2107" s="15"/>
      <c r="HNQ2107" s="15"/>
      <c r="HNR2107" s="80"/>
      <c r="HNS2107" s="52"/>
      <c r="HNT2107" s="69"/>
      <c r="HNU2107" s="69"/>
      <c r="HNV2107" s="69"/>
      <c r="HNW2107" s="107"/>
      <c r="HNX2107" s="2"/>
      <c r="HNY2107" s="15"/>
      <c r="HNZ2107" s="15"/>
      <c r="HOA2107" s="80"/>
      <c r="HOB2107" s="52"/>
      <c r="HOC2107" s="69"/>
      <c r="HOD2107" s="69"/>
      <c r="HOE2107" s="69"/>
      <c r="HOF2107" s="107"/>
      <c r="HOG2107" s="2"/>
      <c r="HOH2107" s="15"/>
      <c r="HOI2107" s="15"/>
      <c r="HOJ2107" s="80"/>
      <c r="HOK2107" s="52"/>
      <c r="HOL2107" s="69"/>
      <c r="HOM2107" s="69"/>
      <c r="HON2107" s="69"/>
      <c r="HOO2107" s="107"/>
      <c r="HOP2107" s="2"/>
      <c r="HOQ2107" s="15"/>
      <c r="HOR2107" s="15"/>
      <c r="HOS2107" s="80"/>
      <c r="HOT2107" s="52"/>
      <c r="HOU2107" s="69"/>
      <c r="HOV2107" s="69"/>
      <c r="HOW2107" s="69"/>
      <c r="HOX2107" s="107"/>
      <c r="HOY2107" s="2"/>
      <c r="HOZ2107" s="15"/>
      <c r="HPA2107" s="15"/>
      <c r="HPB2107" s="80"/>
      <c r="HPC2107" s="52"/>
      <c r="HPD2107" s="69"/>
      <c r="HPE2107" s="69"/>
      <c r="HPF2107" s="69"/>
      <c r="HPG2107" s="107"/>
      <c r="HPH2107" s="2"/>
      <c r="HPI2107" s="15"/>
      <c r="HPJ2107" s="15"/>
      <c r="HPK2107" s="80"/>
      <c r="HPL2107" s="52"/>
      <c r="HPM2107" s="69"/>
      <c r="HPN2107" s="69"/>
      <c r="HPO2107" s="69"/>
      <c r="HPP2107" s="107"/>
      <c r="HPQ2107" s="2"/>
      <c r="HPR2107" s="15"/>
      <c r="HPS2107" s="15"/>
      <c r="HPT2107" s="80"/>
      <c r="HPU2107" s="52"/>
      <c r="HPV2107" s="69"/>
      <c r="HPW2107" s="69"/>
      <c r="HPX2107" s="69"/>
      <c r="HPY2107" s="107"/>
      <c r="HPZ2107" s="2"/>
      <c r="HQA2107" s="15"/>
      <c r="HQB2107" s="15"/>
      <c r="HQC2107" s="80"/>
      <c r="HQD2107" s="52"/>
      <c r="HQE2107" s="69"/>
      <c r="HQF2107" s="69"/>
      <c r="HQG2107" s="69"/>
      <c r="HQH2107" s="107"/>
      <c r="HQI2107" s="2"/>
      <c r="HQJ2107" s="15"/>
      <c r="HQK2107" s="15"/>
      <c r="HQL2107" s="80"/>
      <c r="HQM2107" s="52"/>
      <c r="HQN2107" s="69"/>
      <c r="HQO2107" s="69"/>
      <c r="HQP2107" s="69"/>
      <c r="HQQ2107" s="107"/>
      <c r="HQR2107" s="2"/>
      <c r="HQS2107" s="15"/>
      <c r="HQT2107" s="15"/>
      <c r="HQU2107" s="80"/>
      <c r="HQV2107" s="52"/>
      <c r="HQW2107" s="69"/>
      <c r="HQX2107" s="69"/>
      <c r="HQY2107" s="69"/>
      <c r="HQZ2107" s="107"/>
      <c r="HRA2107" s="2"/>
      <c r="HRB2107" s="15"/>
      <c r="HRC2107" s="15"/>
      <c r="HRD2107" s="80"/>
      <c r="HRE2107" s="52"/>
      <c r="HRF2107" s="69"/>
      <c r="HRG2107" s="69"/>
      <c r="HRH2107" s="69"/>
      <c r="HRI2107" s="107"/>
      <c r="HRJ2107" s="2"/>
      <c r="HRK2107" s="15"/>
      <c r="HRL2107" s="15"/>
      <c r="HRM2107" s="80"/>
      <c r="HRN2107" s="52"/>
      <c r="HRO2107" s="69"/>
      <c r="HRP2107" s="69"/>
      <c r="HRQ2107" s="69"/>
      <c r="HRR2107" s="107"/>
      <c r="HRS2107" s="2"/>
      <c r="HRT2107" s="15"/>
      <c r="HRU2107" s="15"/>
      <c r="HRV2107" s="80"/>
      <c r="HRW2107" s="52"/>
      <c r="HRX2107" s="69"/>
      <c r="HRY2107" s="69"/>
      <c r="HRZ2107" s="69"/>
      <c r="HSA2107" s="107"/>
      <c r="HSB2107" s="2"/>
      <c r="HSC2107" s="15"/>
      <c r="HSD2107" s="15"/>
      <c r="HSE2107" s="80"/>
      <c r="HSF2107" s="52"/>
      <c r="HSG2107" s="69"/>
      <c r="HSH2107" s="69"/>
      <c r="HSI2107" s="69"/>
      <c r="HSJ2107" s="107"/>
      <c r="HSK2107" s="2"/>
      <c r="HSL2107" s="15"/>
      <c r="HSM2107" s="15"/>
      <c r="HSN2107" s="80"/>
      <c r="HSO2107" s="52"/>
      <c r="HSP2107" s="69"/>
      <c r="HSQ2107" s="69"/>
      <c r="HSR2107" s="69"/>
      <c r="HSS2107" s="107"/>
      <c r="HST2107" s="2"/>
      <c r="HSU2107" s="15"/>
      <c r="HSV2107" s="15"/>
      <c r="HSW2107" s="80"/>
      <c r="HSX2107" s="52"/>
      <c r="HSY2107" s="69"/>
      <c r="HSZ2107" s="69"/>
      <c r="HTA2107" s="69"/>
      <c r="HTB2107" s="107"/>
      <c r="HTC2107" s="2"/>
      <c r="HTD2107" s="15"/>
      <c r="HTE2107" s="15"/>
      <c r="HTF2107" s="80"/>
      <c r="HTG2107" s="52"/>
      <c r="HTH2107" s="69"/>
      <c r="HTI2107" s="69"/>
      <c r="HTJ2107" s="69"/>
      <c r="HTK2107" s="107"/>
      <c r="HTL2107" s="2"/>
      <c r="HTM2107" s="15"/>
      <c r="HTN2107" s="15"/>
      <c r="HTO2107" s="80"/>
      <c r="HTP2107" s="52"/>
      <c r="HTQ2107" s="69"/>
      <c r="HTR2107" s="69"/>
      <c r="HTS2107" s="69"/>
      <c r="HTT2107" s="107"/>
      <c r="HTU2107" s="2"/>
      <c r="HTV2107" s="15"/>
      <c r="HTW2107" s="15"/>
      <c r="HTX2107" s="80"/>
      <c r="HTY2107" s="52"/>
      <c r="HTZ2107" s="69"/>
      <c r="HUA2107" s="69"/>
      <c r="HUB2107" s="69"/>
      <c r="HUC2107" s="107"/>
      <c r="HUD2107" s="2"/>
      <c r="HUE2107" s="15"/>
      <c r="HUF2107" s="15"/>
      <c r="HUG2107" s="80"/>
      <c r="HUH2107" s="52"/>
      <c r="HUI2107" s="69"/>
      <c r="HUJ2107" s="69"/>
      <c r="HUK2107" s="69"/>
      <c r="HUL2107" s="107"/>
      <c r="HUM2107" s="2"/>
      <c r="HUN2107" s="15"/>
      <c r="HUO2107" s="15"/>
      <c r="HUP2107" s="80"/>
      <c r="HUQ2107" s="52"/>
      <c r="HUR2107" s="69"/>
      <c r="HUS2107" s="69"/>
      <c r="HUT2107" s="69"/>
      <c r="HUU2107" s="107"/>
      <c r="HUV2107" s="2"/>
      <c r="HUW2107" s="15"/>
      <c r="HUX2107" s="15"/>
      <c r="HUY2107" s="80"/>
      <c r="HUZ2107" s="52"/>
      <c r="HVA2107" s="69"/>
      <c r="HVB2107" s="69"/>
      <c r="HVC2107" s="69"/>
      <c r="HVD2107" s="107"/>
      <c r="HVE2107" s="2"/>
      <c r="HVF2107" s="15"/>
      <c r="HVG2107" s="15"/>
      <c r="HVH2107" s="80"/>
      <c r="HVI2107" s="52"/>
      <c r="HVJ2107" s="69"/>
      <c r="HVK2107" s="69"/>
      <c r="HVL2107" s="69"/>
      <c r="HVM2107" s="107"/>
      <c r="HVN2107" s="2"/>
      <c r="HVO2107" s="15"/>
      <c r="HVP2107" s="15"/>
      <c r="HVQ2107" s="80"/>
      <c r="HVR2107" s="52"/>
      <c r="HVS2107" s="69"/>
      <c r="HVT2107" s="69"/>
      <c r="HVU2107" s="69"/>
      <c r="HVV2107" s="107"/>
      <c r="HVW2107" s="2"/>
      <c r="HVX2107" s="15"/>
      <c r="HVY2107" s="15"/>
      <c r="HVZ2107" s="80"/>
      <c r="HWA2107" s="52"/>
      <c r="HWB2107" s="69"/>
      <c r="HWC2107" s="69"/>
      <c r="HWD2107" s="69"/>
      <c r="HWE2107" s="107"/>
      <c r="HWF2107" s="2"/>
      <c r="HWG2107" s="15"/>
      <c r="HWH2107" s="15"/>
      <c r="HWI2107" s="80"/>
      <c r="HWJ2107" s="52"/>
      <c r="HWK2107" s="69"/>
      <c r="HWL2107" s="69"/>
      <c r="HWM2107" s="69"/>
      <c r="HWN2107" s="107"/>
      <c r="HWO2107" s="2"/>
      <c r="HWP2107" s="15"/>
      <c r="HWQ2107" s="15"/>
      <c r="HWR2107" s="80"/>
      <c r="HWS2107" s="52"/>
      <c r="HWT2107" s="69"/>
      <c r="HWU2107" s="69"/>
      <c r="HWV2107" s="69"/>
      <c r="HWW2107" s="107"/>
      <c r="HWX2107" s="2"/>
      <c r="HWY2107" s="15"/>
      <c r="HWZ2107" s="15"/>
      <c r="HXA2107" s="80"/>
      <c r="HXB2107" s="52"/>
      <c r="HXC2107" s="69"/>
      <c r="HXD2107" s="69"/>
      <c r="HXE2107" s="69"/>
      <c r="HXF2107" s="107"/>
      <c r="HXG2107" s="2"/>
      <c r="HXH2107" s="15"/>
      <c r="HXI2107" s="15"/>
      <c r="HXJ2107" s="80"/>
      <c r="HXK2107" s="52"/>
      <c r="HXL2107" s="69"/>
      <c r="HXM2107" s="69"/>
      <c r="HXN2107" s="69"/>
      <c r="HXO2107" s="107"/>
      <c r="HXP2107" s="2"/>
      <c r="HXQ2107" s="15"/>
      <c r="HXR2107" s="15"/>
      <c r="HXS2107" s="80"/>
      <c r="HXT2107" s="52"/>
      <c r="HXU2107" s="69"/>
      <c r="HXV2107" s="69"/>
      <c r="HXW2107" s="69"/>
      <c r="HXX2107" s="107"/>
      <c r="HXY2107" s="2"/>
      <c r="HXZ2107" s="15"/>
      <c r="HYA2107" s="15"/>
      <c r="HYB2107" s="80"/>
      <c r="HYC2107" s="52"/>
      <c r="HYD2107" s="69"/>
      <c r="HYE2107" s="69"/>
      <c r="HYF2107" s="69"/>
      <c r="HYG2107" s="107"/>
      <c r="HYH2107" s="2"/>
      <c r="HYI2107" s="15"/>
      <c r="HYJ2107" s="15"/>
      <c r="HYK2107" s="80"/>
      <c r="HYL2107" s="52"/>
      <c r="HYM2107" s="69"/>
      <c r="HYN2107" s="69"/>
      <c r="HYO2107" s="69"/>
      <c r="HYP2107" s="107"/>
      <c r="HYQ2107" s="2"/>
      <c r="HYR2107" s="15"/>
      <c r="HYS2107" s="15"/>
      <c r="HYT2107" s="80"/>
      <c r="HYU2107" s="52"/>
      <c r="HYV2107" s="69"/>
      <c r="HYW2107" s="69"/>
      <c r="HYX2107" s="69"/>
      <c r="HYY2107" s="107"/>
      <c r="HYZ2107" s="2"/>
      <c r="HZA2107" s="15"/>
      <c r="HZB2107" s="15"/>
      <c r="HZC2107" s="80"/>
      <c r="HZD2107" s="52"/>
      <c r="HZE2107" s="69"/>
      <c r="HZF2107" s="69"/>
      <c r="HZG2107" s="69"/>
      <c r="HZH2107" s="107"/>
      <c r="HZI2107" s="2"/>
      <c r="HZJ2107" s="15"/>
      <c r="HZK2107" s="15"/>
      <c r="HZL2107" s="80"/>
      <c r="HZM2107" s="52"/>
      <c r="HZN2107" s="69"/>
      <c r="HZO2107" s="69"/>
      <c r="HZP2107" s="69"/>
      <c r="HZQ2107" s="107"/>
      <c r="HZR2107" s="2"/>
      <c r="HZS2107" s="15"/>
      <c r="HZT2107" s="15"/>
      <c r="HZU2107" s="80"/>
      <c r="HZV2107" s="52"/>
      <c r="HZW2107" s="69"/>
      <c r="HZX2107" s="69"/>
      <c r="HZY2107" s="69"/>
      <c r="HZZ2107" s="107"/>
      <c r="IAA2107" s="2"/>
      <c r="IAB2107" s="15"/>
      <c r="IAC2107" s="15"/>
      <c r="IAD2107" s="80"/>
      <c r="IAE2107" s="52"/>
      <c r="IAF2107" s="69"/>
      <c r="IAG2107" s="69"/>
      <c r="IAH2107" s="69"/>
      <c r="IAI2107" s="107"/>
      <c r="IAJ2107" s="2"/>
      <c r="IAK2107" s="15"/>
      <c r="IAL2107" s="15"/>
      <c r="IAM2107" s="80"/>
      <c r="IAN2107" s="52"/>
      <c r="IAO2107" s="69"/>
      <c r="IAP2107" s="69"/>
      <c r="IAQ2107" s="69"/>
      <c r="IAR2107" s="107"/>
      <c r="IAS2107" s="2"/>
      <c r="IAT2107" s="15"/>
      <c r="IAU2107" s="15"/>
      <c r="IAV2107" s="80"/>
      <c r="IAW2107" s="52"/>
      <c r="IAX2107" s="69"/>
      <c r="IAY2107" s="69"/>
      <c r="IAZ2107" s="69"/>
      <c r="IBA2107" s="107"/>
      <c r="IBB2107" s="2"/>
      <c r="IBC2107" s="15"/>
      <c r="IBD2107" s="15"/>
      <c r="IBE2107" s="80"/>
      <c r="IBF2107" s="52"/>
      <c r="IBG2107" s="69"/>
      <c r="IBH2107" s="69"/>
      <c r="IBI2107" s="69"/>
      <c r="IBJ2107" s="107"/>
      <c r="IBK2107" s="2"/>
      <c r="IBL2107" s="15"/>
      <c r="IBM2107" s="15"/>
      <c r="IBN2107" s="80"/>
      <c r="IBO2107" s="52"/>
      <c r="IBP2107" s="69"/>
      <c r="IBQ2107" s="69"/>
      <c r="IBR2107" s="69"/>
      <c r="IBS2107" s="107"/>
      <c r="IBT2107" s="2"/>
      <c r="IBU2107" s="15"/>
      <c r="IBV2107" s="15"/>
      <c r="IBW2107" s="80"/>
      <c r="IBX2107" s="52"/>
      <c r="IBY2107" s="69"/>
      <c r="IBZ2107" s="69"/>
      <c r="ICA2107" s="69"/>
      <c r="ICB2107" s="107"/>
      <c r="ICC2107" s="2"/>
      <c r="ICD2107" s="15"/>
      <c r="ICE2107" s="15"/>
      <c r="ICF2107" s="80"/>
      <c r="ICG2107" s="52"/>
      <c r="ICH2107" s="69"/>
      <c r="ICI2107" s="69"/>
      <c r="ICJ2107" s="69"/>
      <c r="ICK2107" s="107"/>
      <c r="ICL2107" s="2"/>
      <c r="ICM2107" s="15"/>
      <c r="ICN2107" s="15"/>
      <c r="ICO2107" s="80"/>
      <c r="ICP2107" s="52"/>
      <c r="ICQ2107" s="69"/>
      <c r="ICR2107" s="69"/>
      <c r="ICS2107" s="69"/>
      <c r="ICT2107" s="107"/>
      <c r="ICU2107" s="2"/>
      <c r="ICV2107" s="15"/>
      <c r="ICW2107" s="15"/>
      <c r="ICX2107" s="80"/>
      <c r="ICY2107" s="52"/>
      <c r="ICZ2107" s="69"/>
      <c r="IDA2107" s="69"/>
      <c r="IDB2107" s="69"/>
      <c r="IDC2107" s="107"/>
      <c r="IDD2107" s="2"/>
      <c r="IDE2107" s="15"/>
      <c r="IDF2107" s="15"/>
      <c r="IDG2107" s="80"/>
      <c r="IDH2107" s="52"/>
      <c r="IDI2107" s="69"/>
      <c r="IDJ2107" s="69"/>
      <c r="IDK2107" s="69"/>
      <c r="IDL2107" s="107"/>
      <c r="IDM2107" s="2"/>
      <c r="IDN2107" s="15"/>
      <c r="IDO2107" s="15"/>
      <c r="IDP2107" s="80"/>
      <c r="IDQ2107" s="52"/>
      <c r="IDR2107" s="69"/>
      <c r="IDS2107" s="69"/>
      <c r="IDT2107" s="69"/>
      <c r="IDU2107" s="107"/>
      <c r="IDV2107" s="2"/>
      <c r="IDW2107" s="15"/>
      <c r="IDX2107" s="15"/>
      <c r="IDY2107" s="80"/>
      <c r="IDZ2107" s="52"/>
      <c r="IEA2107" s="69"/>
      <c r="IEB2107" s="69"/>
      <c r="IEC2107" s="69"/>
      <c r="IED2107" s="107"/>
      <c r="IEE2107" s="2"/>
      <c r="IEF2107" s="15"/>
      <c r="IEG2107" s="15"/>
      <c r="IEH2107" s="80"/>
      <c r="IEI2107" s="52"/>
      <c r="IEJ2107" s="69"/>
      <c r="IEK2107" s="69"/>
      <c r="IEL2107" s="69"/>
      <c r="IEM2107" s="107"/>
      <c r="IEN2107" s="2"/>
      <c r="IEO2107" s="15"/>
      <c r="IEP2107" s="15"/>
      <c r="IEQ2107" s="80"/>
      <c r="IER2107" s="52"/>
      <c r="IES2107" s="69"/>
      <c r="IET2107" s="69"/>
      <c r="IEU2107" s="69"/>
      <c r="IEV2107" s="107"/>
      <c r="IEW2107" s="2"/>
      <c r="IEX2107" s="15"/>
      <c r="IEY2107" s="15"/>
      <c r="IEZ2107" s="80"/>
      <c r="IFA2107" s="52"/>
      <c r="IFB2107" s="69"/>
      <c r="IFC2107" s="69"/>
      <c r="IFD2107" s="69"/>
      <c r="IFE2107" s="107"/>
      <c r="IFF2107" s="2"/>
      <c r="IFG2107" s="15"/>
      <c r="IFH2107" s="15"/>
      <c r="IFI2107" s="80"/>
      <c r="IFJ2107" s="52"/>
      <c r="IFK2107" s="69"/>
      <c r="IFL2107" s="69"/>
      <c r="IFM2107" s="69"/>
      <c r="IFN2107" s="107"/>
      <c r="IFO2107" s="2"/>
      <c r="IFP2107" s="15"/>
      <c r="IFQ2107" s="15"/>
      <c r="IFR2107" s="80"/>
      <c r="IFS2107" s="52"/>
      <c r="IFT2107" s="69"/>
      <c r="IFU2107" s="69"/>
      <c r="IFV2107" s="69"/>
      <c r="IFW2107" s="107"/>
      <c r="IFX2107" s="2"/>
      <c r="IFY2107" s="15"/>
      <c r="IFZ2107" s="15"/>
      <c r="IGA2107" s="80"/>
      <c r="IGB2107" s="52"/>
      <c r="IGC2107" s="69"/>
      <c r="IGD2107" s="69"/>
      <c r="IGE2107" s="69"/>
      <c r="IGF2107" s="107"/>
      <c r="IGG2107" s="2"/>
      <c r="IGH2107" s="15"/>
      <c r="IGI2107" s="15"/>
      <c r="IGJ2107" s="80"/>
      <c r="IGK2107" s="52"/>
      <c r="IGL2107" s="69"/>
      <c r="IGM2107" s="69"/>
      <c r="IGN2107" s="69"/>
      <c r="IGO2107" s="107"/>
      <c r="IGP2107" s="2"/>
      <c r="IGQ2107" s="15"/>
      <c r="IGR2107" s="15"/>
      <c r="IGS2107" s="80"/>
      <c r="IGT2107" s="52"/>
      <c r="IGU2107" s="69"/>
      <c r="IGV2107" s="69"/>
      <c r="IGW2107" s="69"/>
      <c r="IGX2107" s="107"/>
      <c r="IGY2107" s="2"/>
      <c r="IGZ2107" s="15"/>
      <c r="IHA2107" s="15"/>
      <c r="IHB2107" s="80"/>
      <c r="IHC2107" s="52"/>
      <c r="IHD2107" s="69"/>
      <c r="IHE2107" s="69"/>
      <c r="IHF2107" s="69"/>
      <c r="IHG2107" s="107"/>
      <c r="IHH2107" s="2"/>
      <c r="IHI2107" s="15"/>
      <c r="IHJ2107" s="15"/>
      <c r="IHK2107" s="80"/>
      <c r="IHL2107" s="52"/>
      <c r="IHM2107" s="69"/>
      <c r="IHN2107" s="69"/>
      <c r="IHO2107" s="69"/>
      <c r="IHP2107" s="107"/>
      <c r="IHQ2107" s="2"/>
      <c r="IHR2107" s="15"/>
      <c r="IHS2107" s="15"/>
      <c r="IHT2107" s="80"/>
      <c r="IHU2107" s="52"/>
      <c r="IHV2107" s="69"/>
      <c r="IHW2107" s="69"/>
      <c r="IHX2107" s="69"/>
      <c r="IHY2107" s="107"/>
      <c r="IHZ2107" s="2"/>
      <c r="IIA2107" s="15"/>
      <c r="IIB2107" s="15"/>
      <c r="IIC2107" s="80"/>
      <c r="IID2107" s="52"/>
      <c r="IIE2107" s="69"/>
      <c r="IIF2107" s="69"/>
      <c r="IIG2107" s="69"/>
      <c r="IIH2107" s="107"/>
      <c r="III2107" s="2"/>
      <c r="IIJ2107" s="15"/>
      <c r="IIK2107" s="15"/>
      <c r="IIL2107" s="80"/>
      <c r="IIM2107" s="52"/>
      <c r="IIN2107" s="69"/>
      <c r="IIO2107" s="69"/>
      <c r="IIP2107" s="69"/>
      <c r="IIQ2107" s="107"/>
      <c r="IIR2107" s="2"/>
      <c r="IIS2107" s="15"/>
      <c r="IIT2107" s="15"/>
      <c r="IIU2107" s="80"/>
      <c r="IIV2107" s="52"/>
      <c r="IIW2107" s="69"/>
      <c r="IIX2107" s="69"/>
      <c r="IIY2107" s="69"/>
      <c r="IIZ2107" s="107"/>
      <c r="IJA2107" s="2"/>
      <c r="IJB2107" s="15"/>
      <c r="IJC2107" s="15"/>
      <c r="IJD2107" s="80"/>
      <c r="IJE2107" s="52"/>
      <c r="IJF2107" s="69"/>
      <c r="IJG2107" s="69"/>
      <c r="IJH2107" s="69"/>
      <c r="IJI2107" s="107"/>
      <c r="IJJ2107" s="2"/>
      <c r="IJK2107" s="15"/>
      <c r="IJL2107" s="15"/>
      <c r="IJM2107" s="80"/>
      <c r="IJN2107" s="52"/>
      <c r="IJO2107" s="69"/>
      <c r="IJP2107" s="69"/>
      <c r="IJQ2107" s="69"/>
      <c r="IJR2107" s="107"/>
      <c r="IJS2107" s="2"/>
      <c r="IJT2107" s="15"/>
      <c r="IJU2107" s="15"/>
      <c r="IJV2107" s="80"/>
      <c r="IJW2107" s="52"/>
      <c r="IJX2107" s="69"/>
      <c r="IJY2107" s="69"/>
      <c r="IJZ2107" s="69"/>
      <c r="IKA2107" s="107"/>
      <c r="IKB2107" s="2"/>
      <c r="IKC2107" s="15"/>
      <c r="IKD2107" s="15"/>
      <c r="IKE2107" s="80"/>
      <c r="IKF2107" s="52"/>
      <c r="IKG2107" s="69"/>
      <c r="IKH2107" s="69"/>
      <c r="IKI2107" s="69"/>
      <c r="IKJ2107" s="107"/>
      <c r="IKK2107" s="2"/>
      <c r="IKL2107" s="15"/>
      <c r="IKM2107" s="15"/>
      <c r="IKN2107" s="80"/>
      <c r="IKO2107" s="52"/>
      <c r="IKP2107" s="69"/>
      <c r="IKQ2107" s="69"/>
      <c r="IKR2107" s="69"/>
      <c r="IKS2107" s="107"/>
      <c r="IKT2107" s="2"/>
      <c r="IKU2107" s="15"/>
      <c r="IKV2107" s="15"/>
      <c r="IKW2107" s="80"/>
      <c r="IKX2107" s="52"/>
      <c r="IKY2107" s="69"/>
      <c r="IKZ2107" s="69"/>
      <c r="ILA2107" s="69"/>
      <c r="ILB2107" s="107"/>
      <c r="ILC2107" s="2"/>
      <c r="ILD2107" s="15"/>
      <c r="ILE2107" s="15"/>
      <c r="ILF2107" s="80"/>
      <c r="ILG2107" s="52"/>
      <c r="ILH2107" s="69"/>
      <c r="ILI2107" s="69"/>
      <c r="ILJ2107" s="69"/>
      <c r="ILK2107" s="107"/>
      <c r="ILL2107" s="2"/>
      <c r="ILM2107" s="15"/>
      <c r="ILN2107" s="15"/>
      <c r="ILO2107" s="80"/>
      <c r="ILP2107" s="52"/>
      <c r="ILQ2107" s="69"/>
      <c r="ILR2107" s="69"/>
      <c r="ILS2107" s="69"/>
      <c r="ILT2107" s="107"/>
      <c r="ILU2107" s="2"/>
      <c r="ILV2107" s="15"/>
      <c r="ILW2107" s="15"/>
      <c r="ILX2107" s="80"/>
      <c r="ILY2107" s="52"/>
      <c r="ILZ2107" s="69"/>
      <c r="IMA2107" s="69"/>
      <c r="IMB2107" s="69"/>
      <c r="IMC2107" s="107"/>
      <c r="IMD2107" s="2"/>
      <c r="IME2107" s="15"/>
      <c r="IMF2107" s="15"/>
      <c r="IMG2107" s="80"/>
      <c r="IMH2107" s="52"/>
      <c r="IMI2107" s="69"/>
      <c r="IMJ2107" s="69"/>
      <c r="IMK2107" s="69"/>
      <c r="IML2107" s="107"/>
      <c r="IMM2107" s="2"/>
      <c r="IMN2107" s="15"/>
      <c r="IMO2107" s="15"/>
      <c r="IMP2107" s="80"/>
      <c r="IMQ2107" s="52"/>
      <c r="IMR2107" s="69"/>
      <c r="IMS2107" s="69"/>
      <c r="IMT2107" s="69"/>
      <c r="IMU2107" s="107"/>
      <c r="IMV2107" s="2"/>
      <c r="IMW2107" s="15"/>
      <c r="IMX2107" s="15"/>
      <c r="IMY2107" s="80"/>
      <c r="IMZ2107" s="52"/>
      <c r="INA2107" s="69"/>
      <c r="INB2107" s="69"/>
      <c r="INC2107" s="69"/>
      <c r="IND2107" s="107"/>
      <c r="INE2107" s="2"/>
      <c r="INF2107" s="15"/>
      <c r="ING2107" s="15"/>
      <c r="INH2107" s="80"/>
      <c r="INI2107" s="52"/>
      <c r="INJ2107" s="69"/>
      <c r="INK2107" s="69"/>
      <c r="INL2107" s="69"/>
      <c r="INM2107" s="107"/>
      <c r="INN2107" s="2"/>
      <c r="INO2107" s="15"/>
      <c r="INP2107" s="15"/>
      <c r="INQ2107" s="80"/>
      <c r="INR2107" s="52"/>
      <c r="INS2107" s="69"/>
      <c r="INT2107" s="69"/>
      <c r="INU2107" s="69"/>
      <c r="INV2107" s="107"/>
      <c r="INW2107" s="2"/>
      <c r="INX2107" s="15"/>
      <c r="INY2107" s="15"/>
      <c r="INZ2107" s="80"/>
      <c r="IOA2107" s="52"/>
      <c r="IOB2107" s="69"/>
      <c r="IOC2107" s="69"/>
      <c r="IOD2107" s="69"/>
      <c r="IOE2107" s="107"/>
      <c r="IOF2107" s="2"/>
      <c r="IOG2107" s="15"/>
      <c r="IOH2107" s="15"/>
      <c r="IOI2107" s="80"/>
      <c r="IOJ2107" s="52"/>
      <c r="IOK2107" s="69"/>
      <c r="IOL2107" s="69"/>
      <c r="IOM2107" s="69"/>
      <c r="ION2107" s="107"/>
      <c r="IOO2107" s="2"/>
      <c r="IOP2107" s="15"/>
      <c r="IOQ2107" s="15"/>
      <c r="IOR2107" s="80"/>
      <c r="IOS2107" s="52"/>
      <c r="IOT2107" s="69"/>
      <c r="IOU2107" s="69"/>
      <c r="IOV2107" s="69"/>
      <c r="IOW2107" s="107"/>
      <c r="IOX2107" s="2"/>
      <c r="IOY2107" s="15"/>
      <c r="IOZ2107" s="15"/>
      <c r="IPA2107" s="80"/>
      <c r="IPB2107" s="52"/>
      <c r="IPC2107" s="69"/>
      <c r="IPD2107" s="69"/>
      <c r="IPE2107" s="69"/>
      <c r="IPF2107" s="107"/>
      <c r="IPG2107" s="2"/>
      <c r="IPH2107" s="15"/>
      <c r="IPI2107" s="15"/>
      <c r="IPJ2107" s="80"/>
      <c r="IPK2107" s="52"/>
      <c r="IPL2107" s="69"/>
      <c r="IPM2107" s="69"/>
      <c r="IPN2107" s="69"/>
      <c r="IPO2107" s="107"/>
      <c r="IPP2107" s="2"/>
      <c r="IPQ2107" s="15"/>
      <c r="IPR2107" s="15"/>
      <c r="IPS2107" s="80"/>
      <c r="IPT2107" s="52"/>
      <c r="IPU2107" s="69"/>
      <c r="IPV2107" s="69"/>
      <c r="IPW2107" s="69"/>
      <c r="IPX2107" s="107"/>
      <c r="IPY2107" s="2"/>
      <c r="IPZ2107" s="15"/>
      <c r="IQA2107" s="15"/>
      <c r="IQB2107" s="80"/>
      <c r="IQC2107" s="52"/>
      <c r="IQD2107" s="69"/>
      <c r="IQE2107" s="69"/>
      <c r="IQF2107" s="69"/>
      <c r="IQG2107" s="107"/>
      <c r="IQH2107" s="2"/>
      <c r="IQI2107" s="15"/>
      <c r="IQJ2107" s="15"/>
      <c r="IQK2107" s="80"/>
      <c r="IQL2107" s="52"/>
      <c r="IQM2107" s="69"/>
      <c r="IQN2107" s="69"/>
      <c r="IQO2107" s="69"/>
      <c r="IQP2107" s="107"/>
      <c r="IQQ2107" s="2"/>
      <c r="IQR2107" s="15"/>
      <c r="IQS2107" s="15"/>
      <c r="IQT2107" s="80"/>
      <c r="IQU2107" s="52"/>
      <c r="IQV2107" s="69"/>
      <c r="IQW2107" s="69"/>
      <c r="IQX2107" s="69"/>
      <c r="IQY2107" s="107"/>
      <c r="IQZ2107" s="2"/>
      <c r="IRA2107" s="15"/>
      <c r="IRB2107" s="15"/>
      <c r="IRC2107" s="80"/>
      <c r="IRD2107" s="52"/>
      <c r="IRE2107" s="69"/>
      <c r="IRF2107" s="69"/>
      <c r="IRG2107" s="69"/>
      <c r="IRH2107" s="107"/>
      <c r="IRI2107" s="2"/>
      <c r="IRJ2107" s="15"/>
      <c r="IRK2107" s="15"/>
      <c r="IRL2107" s="80"/>
      <c r="IRM2107" s="52"/>
      <c r="IRN2107" s="69"/>
      <c r="IRO2107" s="69"/>
      <c r="IRP2107" s="69"/>
      <c r="IRQ2107" s="107"/>
      <c r="IRR2107" s="2"/>
      <c r="IRS2107" s="15"/>
      <c r="IRT2107" s="15"/>
      <c r="IRU2107" s="80"/>
      <c r="IRV2107" s="52"/>
      <c r="IRW2107" s="69"/>
      <c r="IRX2107" s="69"/>
      <c r="IRY2107" s="69"/>
      <c r="IRZ2107" s="107"/>
      <c r="ISA2107" s="2"/>
      <c r="ISB2107" s="15"/>
      <c r="ISC2107" s="15"/>
      <c r="ISD2107" s="80"/>
      <c r="ISE2107" s="52"/>
      <c r="ISF2107" s="69"/>
      <c r="ISG2107" s="69"/>
      <c r="ISH2107" s="69"/>
      <c r="ISI2107" s="107"/>
      <c r="ISJ2107" s="2"/>
      <c r="ISK2107" s="15"/>
      <c r="ISL2107" s="15"/>
      <c r="ISM2107" s="80"/>
      <c r="ISN2107" s="52"/>
      <c r="ISO2107" s="69"/>
      <c r="ISP2107" s="69"/>
      <c r="ISQ2107" s="69"/>
      <c r="ISR2107" s="107"/>
      <c r="ISS2107" s="2"/>
      <c r="IST2107" s="15"/>
      <c r="ISU2107" s="15"/>
      <c r="ISV2107" s="80"/>
      <c r="ISW2107" s="52"/>
      <c r="ISX2107" s="69"/>
      <c r="ISY2107" s="69"/>
      <c r="ISZ2107" s="69"/>
      <c r="ITA2107" s="107"/>
      <c r="ITB2107" s="2"/>
      <c r="ITC2107" s="15"/>
      <c r="ITD2107" s="15"/>
      <c r="ITE2107" s="80"/>
      <c r="ITF2107" s="52"/>
      <c r="ITG2107" s="69"/>
      <c r="ITH2107" s="69"/>
      <c r="ITI2107" s="69"/>
      <c r="ITJ2107" s="107"/>
      <c r="ITK2107" s="2"/>
      <c r="ITL2107" s="15"/>
      <c r="ITM2107" s="15"/>
      <c r="ITN2107" s="80"/>
      <c r="ITO2107" s="52"/>
      <c r="ITP2107" s="69"/>
      <c r="ITQ2107" s="69"/>
      <c r="ITR2107" s="69"/>
      <c r="ITS2107" s="107"/>
      <c r="ITT2107" s="2"/>
      <c r="ITU2107" s="15"/>
      <c r="ITV2107" s="15"/>
      <c r="ITW2107" s="80"/>
      <c r="ITX2107" s="52"/>
      <c r="ITY2107" s="69"/>
      <c r="ITZ2107" s="69"/>
      <c r="IUA2107" s="69"/>
      <c r="IUB2107" s="107"/>
      <c r="IUC2107" s="2"/>
      <c r="IUD2107" s="15"/>
      <c r="IUE2107" s="15"/>
      <c r="IUF2107" s="80"/>
      <c r="IUG2107" s="52"/>
      <c r="IUH2107" s="69"/>
      <c r="IUI2107" s="69"/>
      <c r="IUJ2107" s="69"/>
      <c r="IUK2107" s="107"/>
      <c r="IUL2107" s="2"/>
      <c r="IUM2107" s="15"/>
      <c r="IUN2107" s="15"/>
      <c r="IUO2107" s="80"/>
      <c r="IUP2107" s="52"/>
      <c r="IUQ2107" s="69"/>
      <c r="IUR2107" s="69"/>
      <c r="IUS2107" s="69"/>
      <c r="IUT2107" s="107"/>
      <c r="IUU2107" s="2"/>
      <c r="IUV2107" s="15"/>
      <c r="IUW2107" s="15"/>
      <c r="IUX2107" s="80"/>
      <c r="IUY2107" s="52"/>
      <c r="IUZ2107" s="69"/>
      <c r="IVA2107" s="69"/>
      <c r="IVB2107" s="69"/>
      <c r="IVC2107" s="107"/>
      <c r="IVD2107" s="2"/>
      <c r="IVE2107" s="15"/>
      <c r="IVF2107" s="15"/>
      <c r="IVG2107" s="80"/>
      <c r="IVH2107" s="52"/>
      <c r="IVI2107" s="69"/>
      <c r="IVJ2107" s="69"/>
      <c r="IVK2107" s="69"/>
      <c r="IVL2107" s="107"/>
      <c r="IVM2107" s="2"/>
      <c r="IVN2107" s="15"/>
      <c r="IVO2107" s="15"/>
      <c r="IVP2107" s="80"/>
      <c r="IVQ2107" s="52"/>
      <c r="IVR2107" s="69"/>
      <c r="IVS2107" s="69"/>
      <c r="IVT2107" s="69"/>
      <c r="IVU2107" s="107"/>
      <c r="IVV2107" s="2"/>
      <c r="IVW2107" s="15"/>
      <c r="IVX2107" s="15"/>
      <c r="IVY2107" s="80"/>
      <c r="IVZ2107" s="52"/>
      <c r="IWA2107" s="69"/>
      <c r="IWB2107" s="69"/>
      <c r="IWC2107" s="69"/>
      <c r="IWD2107" s="107"/>
      <c r="IWE2107" s="2"/>
      <c r="IWF2107" s="15"/>
      <c r="IWG2107" s="15"/>
      <c r="IWH2107" s="80"/>
      <c r="IWI2107" s="52"/>
      <c r="IWJ2107" s="69"/>
      <c r="IWK2107" s="69"/>
      <c r="IWL2107" s="69"/>
      <c r="IWM2107" s="107"/>
      <c r="IWN2107" s="2"/>
      <c r="IWO2107" s="15"/>
      <c r="IWP2107" s="15"/>
      <c r="IWQ2107" s="80"/>
      <c r="IWR2107" s="52"/>
      <c r="IWS2107" s="69"/>
      <c r="IWT2107" s="69"/>
      <c r="IWU2107" s="69"/>
      <c r="IWV2107" s="107"/>
      <c r="IWW2107" s="2"/>
      <c r="IWX2107" s="15"/>
      <c r="IWY2107" s="15"/>
      <c r="IWZ2107" s="80"/>
      <c r="IXA2107" s="52"/>
      <c r="IXB2107" s="69"/>
      <c r="IXC2107" s="69"/>
      <c r="IXD2107" s="69"/>
      <c r="IXE2107" s="107"/>
      <c r="IXF2107" s="2"/>
      <c r="IXG2107" s="15"/>
      <c r="IXH2107" s="15"/>
      <c r="IXI2107" s="80"/>
      <c r="IXJ2107" s="52"/>
      <c r="IXK2107" s="69"/>
      <c r="IXL2107" s="69"/>
      <c r="IXM2107" s="69"/>
      <c r="IXN2107" s="107"/>
      <c r="IXO2107" s="2"/>
      <c r="IXP2107" s="15"/>
      <c r="IXQ2107" s="15"/>
      <c r="IXR2107" s="80"/>
      <c r="IXS2107" s="52"/>
      <c r="IXT2107" s="69"/>
      <c r="IXU2107" s="69"/>
      <c r="IXV2107" s="69"/>
      <c r="IXW2107" s="107"/>
      <c r="IXX2107" s="2"/>
      <c r="IXY2107" s="15"/>
      <c r="IXZ2107" s="15"/>
      <c r="IYA2107" s="80"/>
      <c r="IYB2107" s="52"/>
      <c r="IYC2107" s="69"/>
      <c r="IYD2107" s="69"/>
      <c r="IYE2107" s="69"/>
      <c r="IYF2107" s="107"/>
      <c r="IYG2107" s="2"/>
      <c r="IYH2107" s="15"/>
      <c r="IYI2107" s="15"/>
      <c r="IYJ2107" s="80"/>
      <c r="IYK2107" s="52"/>
      <c r="IYL2107" s="69"/>
      <c r="IYM2107" s="69"/>
      <c r="IYN2107" s="69"/>
      <c r="IYO2107" s="107"/>
      <c r="IYP2107" s="2"/>
      <c r="IYQ2107" s="15"/>
      <c r="IYR2107" s="15"/>
      <c r="IYS2107" s="80"/>
      <c r="IYT2107" s="52"/>
      <c r="IYU2107" s="69"/>
      <c r="IYV2107" s="69"/>
      <c r="IYW2107" s="69"/>
      <c r="IYX2107" s="107"/>
      <c r="IYY2107" s="2"/>
      <c r="IYZ2107" s="15"/>
      <c r="IZA2107" s="15"/>
      <c r="IZB2107" s="80"/>
      <c r="IZC2107" s="52"/>
      <c r="IZD2107" s="69"/>
      <c r="IZE2107" s="69"/>
      <c r="IZF2107" s="69"/>
      <c r="IZG2107" s="107"/>
      <c r="IZH2107" s="2"/>
      <c r="IZI2107" s="15"/>
      <c r="IZJ2107" s="15"/>
      <c r="IZK2107" s="80"/>
      <c r="IZL2107" s="52"/>
      <c r="IZM2107" s="69"/>
      <c r="IZN2107" s="69"/>
      <c r="IZO2107" s="69"/>
      <c r="IZP2107" s="107"/>
      <c r="IZQ2107" s="2"/>
      <c r="IZR2107" s="15"/>
      <c r="IZS2107" s="15"/>
      <c r="IZT2107" s="80"/>
      <c r="IZU2107" s="52"/>
      <c r="IZV2107" s="69"/>
      <c r="IZW2107" s="69"/>
      <c r="IZX2107" s="69"/>
      <c r="IZY2107" s="107"/>
      <c r="IZZ2107" s="2"/>
      <c r="JAA2107" s="15"/>
      <c r="JAB2107" s="15"/>
      <c r="JAC2107" s="80"/>
      <c r="JAD2107" s="52"/>
      <c r="JAE2107" s="69"/>
      <c r="JAF2107" s="69"/>
      <c r="JAG2107" s="69"/>
      <c r="JAH2107" s="107"/>
      <c r="JAI2107" s="2"/>
      <c r="JAJ2107" s="15"/>
      <c r="JAK2107" s="15"/>
      <c r="JAL2107" s="80"/>
      <c r="JAM2107" s="52"/>
      <c r="JAN2107" s="69"/>
      <c r="JAO2107" s="69"/>
      <c r="JAP2107" s="69"/>
      <c r="JAQ2107" s="107"/>
      <c r="JAR2107" s="2"/>
      <c r="JAS2107" s="15"/>
      <c r="JAT2107" s="15"/>
      <c r="JAU2107" s="80"/>
      <c r="JAV2107" s="52"/>
      <c r="JAW2107" s="69"/>
      <c r="JAX2107" s="69"/>
      <c r="JAY2107" s="69"/>
      <c r="JAZ2107" s="107"/>
      <c r="JBA2107" s="2"/>
      <c r="JBB2107" s="15"/>
      <c r="JBC2107" s="15"/>
      <c r="JBD2107" s="80"/>
      <c r="JBE2107" s="52"/>
      <c r="JBF2107" s="69"/>
      <c r="JBG2107" s="69"/>
      <c r="JBH2107" s="69"/>
      <c r="JBI2107" s="107"/>
      <c r="JBJ2107" s="2"/>
      <c r="JBK2107" s="15"/>
      <c r="JBL2107" s="15"/>
      <c r="JBM2107" s="80"/>
      <c r="JBN2107" s="52"/>
      <c r="JBO2107" s="69"/>
      <c r="JBP2107" s="69"/>
      <c r="JBQ2107" s="69"/>
      <c r="JBR2107" s="107"/>
      <c r="JBS2107" s="2"/>
      <c r="JBT2107" s="15"/>
      <c r="JBU2107" s="15"/>
      <c r="JBV2107" s="80"/>
      <c r="JBW2107" s="52"/>
      <c r="JBX2107" s="69"/>
      <c r="JBY2107" s="69"/>
      <c r="JBZ2107" s="69"/>
      <c r="JCA2107" s="107"/>
      <c r="JCB2107" s="2"/>
      <c r="JCC2107" s="15"/>
      <c r="JCD2107" s="15"/>
      <c r="JCE2107" s="80"/>
      <c r="JCF2107" s="52"/>
      <c r="JCG2107" s="69"/>
      <c r="JCH2107" s="69"/>
      <c r="JCI2107" s="69"/>
      <c r="JCJ2107" s="107"/>
      <c r="JCK2107" s="2"/>
      <c r="JCL2107" s="15"/>
      <c r="JCM2107" s="15"/>
      <c r="JCN2107" s="80"/>
      <c r="JCO2107" s="52"/>
      <c r="JCP2107" s="69"/>
      <c r="JCQ2107" s="69"/>
      <c r="JCR2107" s="69"/>
      <c r="JCS2107" s="107"/>
      <c r="JCT2107" s="2"/>
      <c r="JCU2107" s="15"/>
      <c r="JCV2107" s="15"/>
      <c r="JCW2107" s="80"/>
      <c r="JCX2107" s="52"/>
      <c r="JCY2107" s="69"/>
      <c r="JCZ2107" s="69"/>
      <c r="JDA2107" s="69"/>
      <c r="JDB2107" s="107"/>
      <c r="JDC2107" s="2"/>
      <c r="JDD2107" s="15"/>
      <c r="JDE2107" s="15"/>
      <c r="JDF2107" s="80"/>
      <c r="JDG2107" s="52"/>
      <c r="JDH2107" s="69"/>
      <c r="JDI2107" s="69"/>
      <c r="JDJ2107" s="69"/>
      <c r="JDK2107" s="107"/>
      <c r="JDL2107" s="2"/>
      <c r="JDM2107" s="15"/>
      <c r="JDN2107" s="15"/>
      <c r="JDO2107" s="80"/>
      <c r="JDP2107" s="52"/>
      <c r="JDQ2107" s="69"/>
      <c r="JDR2107" s="69"/>
      <c r="JDS2107" s="69"/>
      <c r="JDT2107" s="107"/>
      <c r="JDU2107" s="2"/>
      <c r="JDV2107" s="15"/>
      <c r="JDW2107" s="15"/>
      <c r="JDX2107" s="80"/>
      <c r="JDY2107" s="52"/>
      <c r="JDZ2107" s="69"/>
      <c r="JEA2107" s="69"/>
      <c r="JEB2107" s="69"/>
      <c r="JEC2107" s="107"/>
      <c r="JED2107" s="2"/>
      <c r="JEE2107" s="15"/>
      <c r="JEF2107" s="15"/>
      <c r="JEG2107" s="80"/>
      <c r="JEH2107" s="52"/>
      <c r="JEI2107" s="69"/>
      <c r="JEJ2107" s="69"/>
      <c r="JEK2107" s="69"/>
      <c r="JEL2107" s="107"/>
      <c r="JEM2107" s="2"/>
      <c r="JEN2107" s="15"/>
      <c r="JEO2107" s="15"/>
      <c r="JEP2107" s="80"/>
      <c r="JEQ2107" s="52"/>
      <c r="JER2107" s="69"/>
      <c r="JES2107" s="69"/>
      <c r="JET2107" s="69"/>
      <c r="JEU2107" s="107"/>
      <c r="JEV2107" s="2"/>
      <c r="JEW2107" s="15"/>
      <c r="JEX2107" s="15"/>
      <c r="JEY2107" s="80"/>
      <c r="JEZ2107" s="52"/>
      <c r="JFA2107" s="69"/>
      <c r="JFB2107" s="69"/>
      <c r="JFC2107" s="69"/>
      <c r="JFD2107" s="107"/>
      <c r="JFE2107" s="2"/>
      <c r="JFF2107" s="15"/>
      <c r="JFG2107" s="15"/>
      <c r="JFH2107" s="80"/>
      <c r="JFI2107" s="52"/>
      <c r="JFJ2107" s="69"/>
      <c r="JFK2107" s="69"/>
      <c r="JFL2107" s="69"/>
      <c r="JFM2107" s="107"/>
      <c r="JFN2107" s="2"/>
      <c r="JFO2107" s="15"/>
      <c r="JFP2107" s="15"/>
      <c r="JFQ2107" s="80"/>
      <c r="JFR2107" s="52"/>
      <c r="JFS2107" s="69"/>
      <c r="JFT2107" s="69"/>
      <c r="JFU2107" s="69"/>
      <c r="JFV2107" s="107"/>
      <c r="JFW2107" s="2"/>
      <c r="JFX2107" s="15"/>
      <c r="JFY2107" s="15"/>
      <c r="JFZ2107" s="80"/>
      <c r="JGA2107" s="52"/>
      <c r="JGB2107" s="69"/>
      <c r="JGC2107" s="69"/>
      <c r="JGD2107" s="69"/>
      <c r="JGE2107" s="107"/>
      <c r="JGF2107" s="2"/>
      <c r="JGG2107" s="15"/>
      <c r="JGH2107" s="15"/>
      <c r="JGI2107" s="80"/>
      <c r="JGJ2107" s="52"/>
      <c r="JGK2107" s="69"/>
      <c r="JGL2107" s="69"/>
      <c r="JGM2107" s="69"/>
      <c r="JGN2107" s="107"/>
      <c r="JGO2107" s="2"/>
      <c r="JGP2107" s="15"/>
      <c r="JGQ2107" s="15"/>
      <c r="JGR2107" s="80"/>
      <c r="JGS2107" s="52"/>
      <c r="JGT2107" s="69"/>
      <c r="JGU2107" s="69"/>
      <c r="JGV2107" s="69"/>
      <c r="JGW2107" s="107"/>
      <c r="JGX2107" s="2"/>
      <c r="JGY2107" s="15"/>
      <c r="JGZ2107" s="15"/>
      <c r="JHA2107" s="80"/>
      <c r="JHB2107" s="52"/>
      <c r="JHC2107" s="69"/>
      <c r="JHD2107" s="69"/>
      <c r="JHE2107" s="69"/>
      <c r="JHF2107" s="107"/>
      <c r="JHG2107" s="2"/>
      <c r="JHH2107" s="15"/>
      <c r="JHI2107" s="15"/>
      <c r="JHJ2107" s="80"/>
      <c r="JHK2107" s="52"/>
      <c r="JHL2107" s="69"/>
      <c r="JHM2107" s="69"/>
      <c r="JHN2107" s="69"/>
      <c r="JHO2107" s="107"/>
      <c r="JHP2107" s="2"/>
      <c r="JHQ2107" s="15"/>
      <c r="JHR2107" s="15"/>
      <c r="JHS2107" s="80"/>
      <c r="JHT2107" s="52"/>
      <c r="JHU2107" s="69"/>
      <c r="JHV2107" s="69"/>
      <c r="JHW2107" s="69"/>
      <c r="JHX2107" s="107"/>
      <c r="JHY2107" s="2"/>
      <c r="JHZ2107" s="15"/>
      <c r="JIA2107" s="15"/>
      <c r="JIB2107" s="80"/>
      <c r="JIC2107" s="52"/>
      <c r="JID2107" s="69"/>
      <c r="JIE2107" s="69"/>
      <c r="JIF2107" s="69"/>
      <c r="JIG2107" s="107"/>
      <c r="JIH2107" s="2"/>
      <c r="JII2107" s="15"/>
      <c r="JIJ2107" s="15"/>
      <c r="JIK2107" s="80"/>
      <c r="JIL2107" s="52"/>
      <c r="JIM2107" s="69"/>
      <c r="JIN2107" s="69"/>
      <c r="JIO2107" s="69"/>
      <c r="JIP2107" s="107"/>
      <c r="JIQ2107" s="2"/>
      <c r="JIR2107" s="15"/>
      <c r="JIS2107" s="15"/>
      <c r="JIT2107" s="80"/>
      <c r="JIU2107" s="52"/>
      <c r="JIV2107" s="69"/>
      <c r="JIW2107" s="69"/>
      <c r="JIX2107" s="69"/>
      <c r="JIY2107" s="107"/>
      <c r="JIZ2107" s="2"/>
      <c r="JJA2107" s="15"/>
      <c r="JJB2107" s="15"/>
      <c r="JJC2107" s="80"/>
      <c r="JJD2107" s="52"/>
      <c r="JJE2107" s="69"/>
      <c r="JJF2107" s="69"/>
      <c r="JJG2107" s="69"/>
      <c r="JJH2107" s="107"/>
      <c r="JJI2107" s="2"/>
      <c r="JJJ2107" s="15"/>
      <c r="JJK2107" s="15"/>
      <c r="JJL2107" s="80"/>
      <c r="JJM2107" s="52"/>
      <c r="JJN2107" s="69"/>
      <c r="JJO2107" s="69"/>
      <c r="JJP2107" s="69"/>
      <c r="JJQ2107" s="107"/>
      <c r="JJR2107" s="2"/>
      <c r="JJS2107" s="15"/>
      <c r="JJT2107" s="15"/>
      <c r="JJU2107" s="80"/>
      <c r="JJV2107" s="52"/>
      <c r="JJW2107" s="69"/>
      <c r="JJX2107" s="69"/>
      <c r="JJY2107" s="69"/>
      <c r="JJZ2107" s="107"/>
      <c r="JKA2107" s="2"/>
      <c r="JKB2107" s="15"/>
      <c r="JKC2107" s="15"/>
      <c r="JKD2107" s="80"/>
      <c r="JKE2107" s="52"/>
      <c r="JKF2107" s="69"/>
      <c r="JKG2107" s="69"/>
      <c r="JKH2107" s="69"/>
      <c r="JKI2107" s="107"/>
      <c r="JKJ2107" s="2"/>
      <c r="JKK2107" s="15"/>
      <c r="JKL2107" s="15"/>
      <c r="JKM2107" s="80"/>
      <c r="JKN2107" s="52"/>
      <c r="JKO2107" s="69"/>
      <c r="JKP2107" s="69"/>
      <c r="JKQ2107" s="69"/>
      <c r="JKR2107" s="107"/>
      <c r="JKS2107" s="2"/>
      <c r="JKT2107" s="15"/>
      <c r="JKU2107" s="15"/>
      <c r="JKV2107" s="80"/>
      <c r="JKW2107" s="52"/>
      <c r="JKX2107" s="69"/>
      <c r="JKY2107" s="69"/>
      <c r="JKZ2107" s="69"/>
      <c r="JLA2107" s="107"/>
      <c r="JLB2107" s="2"/>
      <c r="JLC2107" s="15"/>
      <c r="JLD2107" s="15"/>
      <c r="JLE2107" s="80"/>
      <c r="JLF2107" s="52"/>
      <c r="JLG2107" s="69"/>
      <c r="JLH2107" s="69"/>
      <c r="JLI2107" s="69"/>
      <c r="JLJ2107" s="107"/>
      <c r="JLK2107" s="2"/>
      <c r="JLL2107" s="15"/>
      <c r="JLM2107" s="15"/>
      <c r="JLN2107" s="80"/>
      <c r="JLO2107" s="52"/>
      <c r="JLP2107" s="69"/>
      <c r="JLQ2107" s="69"/>
      <c r="JLR2107" s="69"/>
      <c r="JLS2107" s="107"/>
      <c r="JLT2107" s="2"/>
      <c r="JLU2107" s="15"/>
      <c r="JLV2107" s="15"/>
      <c r="JLW2107" s="80"/>
      <c r="JLX2107" s="52"/>
      <c r="JLY2107" s="69"/>
      <c r="JLZ2107" s="69"/>
      <c r="JMA2107" s="69"/>
      <c r="JMB2107" s="107"/>
      <c r="JMC2107" s="2"/>
      <c r="JMD2107" s="15"/>
      <c r="JME2107" s="15"/>
      <c r="JMF2107" s="80"/>
      <c r="JMG2107" s="52"/>
      <c r="JMH2107" s="69"/>
      <c r="JMI2107" s="69"/>
      <c r="JMJ2107" s="69"/>
      <c r="JMK2107" s="107"/>
      <c r="JML2107" s="2"/>
      <c r="JMM2107" s="15"/>
      <c r="JMN2107" s="15"/>
      <c r="JMO2107" s="80"/>
      <c r="JMP2107" s="52"/>
      <c r="JMQ2107" s="69"/>
      <c r="JMR2107" s="69"/>
      <c r="JMS2107" s="69"/>
      <c r="JMT2107" s="107"/>
      <c r="JMU2107" s="2"/>
      <c r="JMV2107" s="15"/>
      <c r="JMW2107" s="15"/>
      <c r="JMX2107" s="80"/>
      <c r="JMY2107" s="52"/>
      <c r="JMZ2107" s="69"/>
      <c r="JNA2107" s="69"/>
      <c r="JNB2107" s="69"/>
      <c r="JNC2107" s="107"/>
      <c r="JND2107" s="2"/>
      <c r="JNE2107" s="15"/>
      <c r="JNF2107" s="15"/>
      <c r="JNG2107" s="80"/>
      <c r="JNH2107" s="52"/>
      <c r="JNI2107" s="69"/>
      <c r="JNJ2107" s="69"/>
      <c r="JNK2107" s="69"/>
      <c r="JNL2107" s="107"/>
      <c r="JNM2107" s="2"/>
      <c r="JNN2107" s="15"/>
      <c r="JNO2107" s="15"/>
      <c r="JNP2107" s="80"/>
      <c r="JNQ2107" s="52"/>
      <c r="JNR2107" s="69"/>
      <c r="JNS2107" s="69"/>
      <c r="JNT2107" s="69"/>
      <c r="JNU2107" s="107"/>
      <c r="JNV2107" s="2"/>
      <c r="JNW2107" s="15"/>
      <c r="JNX2107" s="15"/>
      <c r="JNY2107" s="80"/>
      <c r="JNZ2107" s="52"/>
      <c r="JOA2107" s="69"/>
      <c r="JOB2107" s="69"/>
      <c r="JOC2107" s="69"/>
      <c r="JOD2107" s="107"/>
      <c r="JOE2107" s="2"/>
      <c r="JOF2107" s="15"/>
      <c r="JOG2107" s="15"/>
      <c r="JOH2107" s="80"/>
      <c r="JOI2107" s="52"/>
      <c r="JOJ2107" s="69"/>
      <c r="JOK2107" s="69"/>
      <c r="JOL2107" s="69"/>
      <c r="JOM2107" s="107"/>
      <c r="JON2107" s="2"/>
      <c r="JOO2107" s="15"/>
      <c r="JOP2107" s="15"/>
      <c r="JOQ2107" s="80"/>
      <c r="JOR2107" s="52"/>
      <c r="JOS2107" s="69"/>
      <c r="JOT2107" s="69"/>
      <c r="JOU2107" s="69"/>
      <c r="JOV2107" s="107"/>
      <c r="JOW2107" s="2"/>
      <c r="JOX2107" s="15"/>
      <c r="JOY2107" s="15"/>
      <c r="JOZ2107" s="80"/>
      <c r="JPA2107" s="52"/>
      <c r="JPB2107" s="69"/>
      <c r="JPC2107" s="69"/>
      <c r="JPD2107" s="69"/>
      <c r="JPE2107" s="107"/>
      <c r="JPF2107" s="2"/>
      <c r="JPG2107" s="15"/>
      <c r="JPH2107" s="15"/>
      <c r="JPI2107" s="80"/>
      <c r="JPJ2107" s="52"/>
      <c r="JPK2107" s="69"/>
      <c r="JPL2107" s="69"/>
      <c r="JPM2107" s="69"/>
      <c r="JPN2107" s="107"/>
      <c r="JPO2107" s="2"/>
      <c r="JPP2107" s="15"/>
      <c r="JPQ2107" s="15"/>
      <c r="JPR2107" s="80"/>
      <c r="JPS2107" s="52"/>
      <c r="JPT2107" s="69"/>
      <c r="JPU2107" s="69"/>
      <c r="JPV2107" s="69"/>
      <c r="JPW2107" s="107"/>
      <c r="JPX2107" s="2"/>
      <c r="JPY2107" s="15"/>
      <c r="JPZ2107" s="15"/>
      <c r="JQA2107" s="80"/>
      <c r="JQB2107" s="52"/>
      <c r="JQC2107" s="69"/>
      <c r="JQD2107" s="69"/>
      <c r="JQE2107" s="69"/>
      <c r="JQF2107" s="107"/>
      <c r="JQG2107" s="2"/>
      <c r="JQH2107" s="15"/>
      <c r="JQI2107" s="15"/>
      <c r="JQJ2107" s="80"/>
      <c r="JQK2107" s="52"/>
      <c r="JQL2107" s="69"/>
      <c r="JQM2107" s="69"/>
      <c r="JQN2107" s="69"/>
      <c r="JQO2107" s="107"/>
      <c r="JQP2107" s="2"/>
      <c r="JQQ2107" s="15"/>
      <c r="JQR2107" s="15"/>
      <c r="JQS2107" s="80"/>
      <c r="JQT2107" s="52"/>
      <c r="JQU2107" s="69"/>
      <c r="JQV2107" s="69"/>
      <c r="JQW2107" s="69"/>
      <c r="JQX2107" s="107"/>
      <c r="JQY2107" s="2"/>
      <c r="JQZ2107" s="15"/>
      <c r="JRA2107" s="15"/>
      <c r="JRB2107" s="80"/>
      <c r="JRC2107" s="52"/>
      <c r="JRD2107" s="69"/>
      <c r="JRE2107" s="69"/>
      <c r="JRF2107" s="69"/>
      <c r="JRG2107" s="107"/>
      <c r="JRH2107" s="2"/>
      <c r="JRI2107" s="15"/>
      <c r="JRJ2107" s="15"/>
      <c r="JRK2107" s="80"/>
      <c r="JRL2107" s="52"/>
      <c r="JRM2107" s="69"/>
      <c r="JRN2107" s="69"/>
      <c r="JRO2107" s="69"/>
      <c r="JRP2107" s="107"/>
      <c r="JRQ2107" s="2"/>
      <c r="JRR2107" s="15"/>
      <c r="JRS2107" s="15"/>
      <c r="JRT2107" s="80"/>
      <c r="JRU2107" s="52"/>
      <c r="JRV2107" s="69"/>
      <c r="JRW2107" s="69"/>
      <c r="JRX2107" s="69"/>
      <c r="JRY2107" s="107"/>
      <c r="JRZ2107" s="2"/>
      <c r="JSA2107" s="15"/>
      <c r="JSB2107" s="15"/>
      <c r="JSC2107" s="80"/>
      <c r="JSD2107" s="52"/>
      <c r="JSE2107" s="69"/>
      <c r="JSF2107" s="69"/>
      <c r="JSG2107" s="69"/>
      <c r="JSH2107" s="107"/>
      <c r="JSI2107" s="2"/>
      <c r="JSJ2107" s="15"/>
      <c r="JSK2107" s="15"/>
      <c r="JSL2107" s="80"/>
      <c r="JSM2107" s="52"/>
      <c r="JSN2107" s="69"/>
      <c r="JSO2107" s="69"/>
      <c r="JSP2107" s="69"/>
      <c r="JSQ2107" s="107"/>
      <c r="JSR2107" s="2"/>
      <c r="JSS2107" s="15"/>
      <c r="JST2107" s="15"/>
      <c r="JSU2107" s="80"/>
      <c r="JSV2107" s="52"/>
      <c r="JSW2107" s="69"/>
      <c r="JSX2107" s="69"/>
      <c r="JSY2107" s="69"/>
      <c r="JSZ2107" s="107"/>
      <c r="JTA2107" s="2"/>
      <c r="JTB2107" s="15"/>
      <c r="JTC2107" s="15"/>
      <c r="JTD2107" s="80"/>
      <c r="JTE2107" s="52"/>
      <c r="JTF2107" s="69"/>
      <c r="JTG2107" s="69"/>
      <c r="JTH2107" s="69"/>
      <c r="JTI2107" s="107"/>
      <c r="JTJ2107" s="2"/>
      <c r="JTK2107" s="15"/>
      <c r="JTL2107" s="15"/>
      <c r="JTM2107" s="80"/>
      <c r="JTN2107" s="52"/>
      <c r="JTO2107" s="69"/>
      <c r="JTP2107" s="69"/>
      <c r="JTQ2107" s="69"/>
      <c r="JTR2107" s="107"/>
      <c r="JTS2107" s="2"/>
      <c r="JTT2107" s="15"/>
      <c r="JTU2107" s="15"/>
      <c r="JTV2107" s="80"/>
      <c r="JTW2107" s="52"/>
      <c r="JTX2107" s="69"/>
      <c r="JTY2107" s="69"/>
      <c r="JTZ2107" s="69"/>
      <c r="JUA2107" s="107"/>
      <c r="JUB2107" s="2"/>
      <c r="JUC2107" s="15"/>
      <c r="JUD2107" s="15"/>
      <c r="JUE2107" s="80"/>
      <c r="JUF2107" s="52"/>
      <c r="JUG2107" s="69"/>
      <c r="JUH2107" s="69"/>
      <c r="JUI2107" s="69"/>
      <c r="JUJ2107" s="107"/>
      <c r="JUK2107" s="2"/>
      <c r="JUL2107" s="15"/>
      <c r="JUM2107" s="15"/>
      <c r="JUN2107" s="80"/>
      <c r="JUO2107" s="52"/>
      <c r="JUP2107" s="69"/>
      <c r="JUQ2107" s="69"/>
      <c r="JUR2107" s="69"/>
      <c r="JUS2107" s="107"/>
      <c r="JUT2107" s="2"/>
      <c r="JUU2107" s="15"/>
      <c r="JUV2107" s="15"/>
      <c r="JUW2107" s="80"/>
      <c r="JUX2107" s="52"/>
      <c r="JUY2107" s="69"/>
      <c r="JUZ2107" s="69"/>
      <c r="JVA2107" s="69"/>
      <c r="JVB2107" s="107"/>
      <c r="JVC2107" s="2"/>
      <c r="JVD2107" s="15"/>
      <c r="JVE2107" s="15"/>
      <c r="JVF2107" s="80"/>
      <c r="JVG2107" s="52"/>
      <c r="JVH2107" s="69"/>
      <c r="JVI2107" s="69"/>
      <c r="JVJ2107" s="69"/>
      <c r="JVK2107" s="107"/>
      <c r="JVL2107" s="2"/>
      <c r="JVM2107" s="15"/>
      <c r="JVN2107" s="15"/>
      <c r="JVO2107" s="80"/>
      <c r="JVP2107" s="52"/>
      <c r="JVQ2107" s="69"/>
      <c r="JVR2107" s="69"/>
      <c r="JVS2107" s="69"/>
      <c r="JVT2107" s="107"/>
      <c r="JVU2107" s="2"/>
      <c r="JVV2107" s="15"/>
      <c r="JVW2107" s="15"/>
      <c r="JVX2107" s="80"/>
      <c r="JVY2107" s="52"/>
      <c r="JVZ2107" s="69"/>
      <c r="JWA2107" s="69"/>
      <c r="JWB2107" s="69"/>
      <c r="JWC2107" s="107"/>
      <c r="JWD2107" s="2"/>
      <c r="JWE2107" s="15"/>
      <c r="JWF2107" s="15"/>
      <c r="JWG2107" s="80"/>
      <c r="JWH2107" s="52"/>
      <c r="JWI2107" s="69"/>
      <c r="JWJ2107" s="69"/>
      <c r="JWK2107" s="69"/>
      <c r="JWL2107" s="107"/>
      <c r="JWM2107" s="2"/>
      <c r="JWN2107" s="15"/>
      <c r="JWO2107" s="15"/>
      <c r="JWP2107" s="80"/>
      <c r="JWQ2107" s="52"/>
      <c r="JWR2107" s="69"/>
      <c r="JWS2107" s="69"/>
      <c r="JWT2107" s="69"/>
      <c r="JWU2107" s="107"/>
      <c r="JWV2107" s="2"/>
      <c r="JWW2107" s="15"/>
      <c r="JWX2107" s="15"/>
      <c r="JWY2107" s="80"/>
      <c r="JWZ2107" s="52"/>
      <c r="JXA2107" s="69"/>
      <c r="JXB2107" s="69"/>
      <c r="JXC2107" s="69"/>
      <c r="JXD2107" s="107"/>
      <c r="JXE2107" s="2"/>
      <c r="JXF2107" s="15"/>
      <c r="JXG2107" s="15"/>
      <c r="JXH2107" s="80"/>
      <c r="JXI2107" s="52"/>
      <c r="JXJ2107" s="69"/>
      <c r="JXK2107" s="69"/>
      <c r="JXL2107" s="69"/>
      <c r="JXM2107" s="107"/>
      <c r="JXN2107" s="2"/>
      <c r="JXO2107" s="15"/>
      <c r="JXP2107" s="15"/>
      <c r="JXQ2107" s="80"/>
      <c r="JXR2107" s="52"/>
      <c r="JXS2107" s="69"/>
      <c r="JXT2107" s="69"/>
      <c r="JXU2107" s="69"/>
      <c r="JXV2107" s="107"/>
      <c r="JXW2107" s="2"/>
      <c r="JXX2107" s="15"/>
      <c r="JXY2107" s="15"/>
      <c r="JXZ2107" s="80"/>
      <c r="JYA2107" s="52"/>
      <c r="JYB2107" s="69"/>
      <c r="JYC2107" s="69"/>
      <c r="JYD2107" s="69"/>
      <c r="JYE2107" s="107"/>
      <c r="JYF2107" s="2"/>
      <c r="JYG2107" s="15"/>
      <c r="JYH2107" s="15"/>
      <c r="JYI2107" s="80"/>
      <c r="JYJ2107" s="52"/>
      <c r="JYK2107" s="69"/>
      <c r="JYL2107" s="69"/>
      <c r="JYM2107" s="69"/>
      <c r="JYN2107" s="107"/>
      <c r="JYO2107" s="2"/>
      <c r="JYP2107" s="15"/>
      <c r="JYQ2107" s="15"/>
      <c r="JYR2107" s="80"/>
      <c r="JYS2107" s="52"/>
      <c r="JYT2107" s="69"/>
      <c r="JYU2107" s="69"/>
      <c r="JYV2107" s="69"/>
      <c r="JYW2107" s="107"/>
      <c r="JYX2107" s="2"/>
      <c r="JYY2107" s="15"/>
      <c r="JYZ2107" s="15"/>
      <c r="JZA2107" s="80"/>
      <c r="JZB2107" s="52"/>
      <c r="JZC2107" s="69"/>
      <c r="JZD2107" s="69"/>
      <c r="JZE2107" s="69"/>
      <c r="JZF2107" s="107"/>
      <c r="JZG2107" s="2"/>
      <c r="JZH2107" s="15"/>
      <c r="JZI2107" s="15"/>
      <c r="JZJ2107" s="80"/>
      <c r="JZK2107" s="52"/>
      <c r="JZL2107" s="69"/>
      <c r="JZM2107" s="69"/>
      <c r="JZN2107" s="69"/>
      <c r="JZO2107" s="107"/>
      <c r="JZP2107" s="2"/>
      <c r="JZQ2107" s="15"/>
      <c r="JZR2107" s="15"/>
      <c r="JZS2107" s="80"/>
      <c r="JZT2107" s="52"/>
      <c r="JZU2107" s="69"/>
      <c r="JZV2107" s="69"/>
      <c r="JZW2107" s="69"/>
      <c r="JZX2107" s="107"/>
      <c r="JZY2107" s="2"/>
      <c r="JZZ2107" s="15"/>
      <c r="KAA2107" s="15"/>
      <c r="KAB2107" s="80"/>
      <c r="KAC2107" s="52"/>
      <c r="KAD2107" s="69"/>
      <c r="KAE2107" s="69"/>
      <c r="KAF2107" s="69"/>
      <c r="KAG2107" s="107"/>
      <c r="KAH2107" s="2"/>
      <c r="KAI2107" s="15"/>
      <c r="KAJ2107" s="15"/>
      <c r="KAK2107" s="80"/>
      <c r="KAL2107" s="52"/>
      <c r="KAM2107" s="69"/>
      <c r="KAN2107" s="69"/>
      <c r="KAO2107" s="69"/>
      <c r="KAP2107" s="107"/>
      <c r="KAQ2107" s="2"/>
      <c r="KAR2107" s="15"/>
      <c r="KAS2107" s="15"/>
      <c r="KAT2107" s="80"/>
      <c r="KAU2107" s="52"/>
      <c r="KAV2107" s="69"/>
      <c r="KAW2107" s="69"/>
      <c r="KAX2107" s="69"/>
      <c r="KAY2107" s="107"/>
      <c r="KAZ2107" s="2"/>
      <c r="KBA2107" s="15"/>
      <c r="KBB2107" s="15"/>
      <c r="KBC2107" s="80"/>
      <c r="KBD2107" s="52"/>
      <c r="KBE2107" s="69"/>
      <c r="KBF2107" s="69"/>
      <c r="KBG2107" s="69"/>
      <c r="KBH2107" s="107"/>
      <c r="KBI2107" s="2"/>
      <c r="KBJ2107" s="15"/>
      <c r="KBK2107" s="15"/>
      <c r="KBL2107" s="80"/>
      <c r="KBM2107" s="52"/>
      <c r="KBN2107" s="69"/>
      <c r="KBO2107" s="69"/>
      <c r="KBP2107" s="69"/>
      <c r="KBQ2107" s="107"/>
      <c r="KBR2107" s="2"/>
      <c r="KBS2107" s="15"/>
      <c r="KBT2107" s="15"/>
      <c r="KBU2107" s="80"/>
      <c r="KBV2107" s="52"/>
      <c r="KBW2107" s="69"/>
      <c r="KBX2107" s="69"/>
      <c r="KBY2107" s="69"/>
      <c r="KBZ2107" s="107"/>
      <c r="KCA2107" s="2"/>
      <c r="KCB2107" s="15"/>
      <c r="KCC2107" s="15"/>
      <c r="KCD2107" s="80"/>
      <c r="KCE2107" s="52"/>
      <c r="KCF2107" s="69"/>
      <c r="KCG2107" s="69"/>
      <c r="KCH2107" s="69"/>
      <c r="KCI2107" s="107"/>
      <c r="KCJ2107" s="2"/>
      <c r="KCK2107" s="15"/>
      <c r="KCL2107" s="15"/>
      <c r="KCM2107" s="80"/>
      <c r="KCN2107" s="52"/>
      <c r="KCO2107" s="69"/>
      <c r="KCP2107" s="69"/>
      <c r="KCQ2107" s="69"/>
      <c r="KCR2107" s="107"/>
      <c r="KCS2107" s="2"/>
      <c r="KCT2107" s="15"/>
      <c r="KCU2107" s="15"/>
      <c r="KCV2107" s="80"/>
      <c r="KCW2107" s="52"/>
      <c r="KCX2107" s="69"/>
      <c r="KCY2107" s="69"/>
      <c r="KCZ2107" s="69"/>
      <c r="KDA2107" s="107"/>
      <c r="KDB2107" s="2"/>
      <c r="KDC2107" s="15"/>
      <c r="KDD2107" s="15"/>
      <c r="KDE2107" s="80"/>
      <c r="KDF2107" s="52"/>
      <c r="KDG2107" s="69"/>
      <c r="KDH2107" s="69"/>
      <c r="KDI2107" s="69"/>
      <c r="KDJ2107" s="107"/>
      <c r="KDK2107" s="2"/>
      <c r="KDL2107" s="15"/>
      <c r="KDM2107" s="15"/>
      <c r="KDN2107" s="80"/>
      <c r="KDO2107" s="52"/>
      <c r="KDP2107" s="69"/>
      <c r="KDQ2107" s="69"/>
      <c r="KDR2107" s="69"/>
      <c r="KDS2107" s="107"/>
      <c r="KDT2107" s="2"/>
      <c r="KDU2107" s="15"/>
      <c r="KDV2107" s="15"/>
      <c r="KDW2107" s="80"/>
      <c r="KDX2107" s="52"/>
      <c r="KDY2107" s="69"/>
      <c r="KDZ2107" s="69"/>
      <c r="KEA2107" s="69"/>
      <c r="KEB2107" s="107"/>
      <c r="KEC2107" s="2"/>
      <c r="KED2107" s="15"/>
      <c r="KEE2107" s="15"/>
      <c r="KEF2107" s="80"/>
      <c r="KEG2107" s="52"/>
      <c r="KEH2107" s="69"/>
      <c r="KEI2107" s="69"/>
      <c r="KEJ2107" s="69"/>
      <c r="KEK2107" s="107"/>
      <c r="KEL2107" s="2"/>
      <c r="KEM2107" s="15"/>
      <c r="KEN2107" s="15"/>
      <c r="KEO2107" s="80"/>
      <c r="KEP2107" s="52"/>
      <c r="KEQ2107" s="69"/>
      <c r="KER2107" s="69"/>
      <c r="KES2107" s="69"/>
      <c r="KET2107" s="107"/>
      <c r="KEU2107" s="2"/>
      <c r="KEV2107" s="15"/>
      <c r="KEW2107" s="15"/>
      <c r="KEX2107" s="80"/>
      <c r="KEY2107" s="52"/>
      <c r="KEZ2107" s="69"/>
      <c r="KFA2107" s="69"/>
      <c r="KFB2107" s="69"/>
      <c r="KFC2107" s="107"/>
      <c r="KFD2107" s="2"/>
      <c r="KFE2107" s="15"/>
      <c r="KFF2107" s="15"/>
      <c r="KFG2107" s="80"/>
      <c r="KFH2107" s="52"/>
      <c r="KFI2107" s="69"/>
      <c r="KFJ2107" s="69"/>
      <c r="KFK2107" s="69"/>
      <c r="KFL2107" s="107"/>
      <c r="KFM2107" s="2"/>
      <c r="KFN2107" s="15"/>
      <c r="KFO2107" s="15"/>
      <c r="KFP2107" s="80"/>
      <c r="KFQ2107" s="52"/>
      <c r="KFR2107" s="69"/>
      <c r="KFS2107" s="69"/>
      <c r="KFT2107" s="69"/>
      <c r="KFU2107" s="107"/>
      <c r="KFV2107" s="2"/>
      <c r="KFW2107" s="15"/>
      <c r="KFX2107" s="15"/>
      <c r="KFY2107" s="80"/>
      <c r="KFZ2107" s="52"/>
      <c r="KGA2107" s="69"/>
      <c r="KGB2107" s="69"/>
      <c r="KGC2107" s="69"/>
      <c r="KGD2107" s="107"/>
      <c r="KGE2107" s="2"/>
      <c r="KGF2107" s="15"/>
      <c r="KGG2107" s="15"/>
      <c r="KGH2107" s="80"/>
      <c r="KGI2107" s="52"/>
      <c r="KGJ2107" s="69"/>
      <c r="KGK2107" s="69"/>
      <c r="KGL2107" s="69"/>
      <c r="KGM2107" s="107"/>
      <c r="KGN2107" s="2"/>
      <c r="KGO2107" s="15"/>
      <c r="KGP2107" s="15"/>
      <c r="KGQ2107" s="80"/>
      <c r="KGR2107" s="52"/>
      <c r="KGS2107" s="69"/>
      <c r="KGT2107" s="69"/>
      <c r="KGU2107" s="69"/>
      <c r="KGV2107" s="107"/>
      <c r="KGW2107" s="2"/>
      <c r="KGX2107" s="15"/>
      <c r="KGY2107" s="15"/>
      <c r="KGZ2107" s="80"/>
      <c r="KHA2107" s="52"/>
      <c r="KHB2107" s="69"/>
      <c r="KHC2107" s="69"/>
      <c r="KHD2107" s="69"/>
      <c r="KHE2107" s="107"/>
      <c r="KHF2107" s="2"/>
      <c r="KHG2107" s="15"/>
      <c r="KHH2107" s="15"/>
      <c r="KHI2107" s="80"/>
      <c r="KHJ2107" s="52"/>
      <c r="KHK2107" s="69"/>
      <c r="KHL2107" s="69"/>
      <c r="KHM2107" s="69"/>
      <c r="KHN2107" s="107"/>
      <c r="KHO2107" s="2"/>
      <c r="KHP2107" s="15"/>
      <c r="KHQ2107" s="15"/>
      <c r="KHR2107" s="80"/>
      <c r="KHS2107" s="52"/>
      <c r="KHT2107" s="69"/>
      <c r="KHU2107" s="69"/>
      <c r="KHV2107" s="69"/>
      <c r="KHW2107" s="107"/>
      <c r="KHX2107" s="2"/>
      <c r="KHY2107" s="15"/>
      <c r="KHZ2107" s="15"/>
      <c r="KIA2107" s="80"/>
      <c r="KIB2107" s="52"/>
      <c r="KIC2107" s="69"/>
      <c r="KID2107" s="69"/>
      <c r="KIE2107" s="69"/>
      <c r="KIF2107" s="107"/>
      <c r="KIG2107" s="2"/>
      <c r="KIH2107" s="15"/>
      <c r="KII2107" s="15"/>
      <c r="KIJ2107" s="80"/>
      <c r="KIK2107" s="52"/>
      <c r="KIL2107" s="69"/>
      <c r="KIM2107" s="69"/>
      <c r="KIN2107" s="69"/>
      <c r="KIO2107" s="107"/>
      <c r="KIP2107" s="2"/>
      <c r="KIQ2107" s="15"/>
      <c r="KIR2107" s="15"/>
      <c r="KIS2107" s="80"/>
      <c r="KIT2107" s="52"/>
      <c r="KIU2107" s="69"/>
      <c r="KIV2107" s="69"/>
      <c r="KIW2107" s="69"/>
      <c r="KIX2107" s="107"/>
      <c r="KIY2107" s="2"/>
      <c r="KIZ2107" s="15"/>
      <c r="KJA2107" s="15"/>
      <c r="KJB2107" s="80"/>
      <c r="KJC2107" s="52"/>
      <c r="KJD2107" s="69"/>
      <c r="KJE2107" s="69"/>
      <c r="KJF2107" s="69"/>
      <c r="KJG2107" s="107"/>
      <c r="KJH2107" s="2"/>
      <c r="KJI2107" s="15"/>
      <c r="KJJ2107" s="15"/>
      <c r="KJK2107" s="80"/>
      <c r="KJL2107" s="52"/>
      <c r="KJM2107" s="69"/>
      <c r="KJN2107" s="69"/>
      <c r="KJO2107" s="69"/>
      <c r="KJP2107" s="107"/>
      <c r="KJQ2107" s="2"/>
      <c r="KJR2107" s="15"/>
      <c r="KJS2107" s="15"/>
      <c r="KJT2107" s="80"/>
      <c r="KJU2107" s="52"/>
      <c r="KJV2107" s="69"/>
      <c r="KJW2107" s="69"/>
      <c r="KJX2107" s="69"/>
      <c r="KJY2107" s="107"/>
      <c r="KJZ2107" s="2"/>
      <c r="KKA2107" s="15"/>
      <c r="KKB2107" s="15"/>
      <c r="KKC2107" s="80"/>
      <c r="KKD2107" s="52"/>
      <c r="KKE2107" s="69"/>
      <c r="KKF2107" s="69"/>
      <c r="KKG2107" s="69"/>
      <c r="KKH2107" s="107"/>
      <c r="KKI2107" s="2"/>
      <c r="KKJ2107" s="15"/>
      <c r="KKK2107" s="15"/>
      <c r="KKL2107" s="80"/>
      <c r="KKM2107" s="52"/>
      <c r="KKN2107" s="69"/>
      <c r="KKO2107" s="69"/>
      <c r="KKP2107" s="69"/>
      <c r="KKQ2107" s="107"/>
      <c r="KKR2107" s="2"/>
      <c r="KKS2107" s="15"/>
      <c r="KKT2107" s="15"/>
      <c r="KKU2107" s="80"/>
      <c r="KKV2107" s="52"/>
      <c r="KKW2107" s="69"/>
      <c r="KKX2107" s="69"/>
      <c r="KKY2107" s="69"/>
      <c r="KKZ2107" s="107"/>
      <c r="KLA2107" s="2"/>
      <c r="KLB2107" s="15"/>
      <c r="KLC2107" s="15"/>
      <c r="KLD2107" s="80"/>
      <c r="KLE2107" s="52"/>
      <c r="KLF2107" s="69"/>
      <c r="KLG2107" s="69"/>
      <c r="KLH2107" s="69"/>
      <c r="KLI2107" s="107"/>
      <c r="KLJ2107" s="2"/>
      <c r="KLK2107" s="15"/>
      <c r="KLL2107" s="15"/>
      <c r="KLM2107" s="80"/>
      <c r="KLN2107" s="52"/>
      <c r="KLO2107" s="69"/>
      <c r="KLP2107" s="69"/>
      <c r="KLQ2107" s="69"/>
      <c r="KLR2107" s="107"/>
      <c r="KLS2107" s="2"/>
      <c r="KLT2107" s="15"/>
      <c r="KLU2107" s="15"/>
      <c r="KLV2107" s="80"/>
      <c r="KLW2107" s="52"/>
      <c r="KLX2107" s="69"/>
      <c r="KLY2107" s="69"/>
      <c r="KLZ2107" s="69"/>
      <c r="KMA2107" s="107"/>
      <c r="KMB2107" s="2"/>
      <c r="KMC2107" s="15"/>
      <c r="KMD2107" s="15"/>
      <c r="KME2107" s="80"/>
      <c r="KMF2107" s="52"/>
      <c r="KMG2107" s="69"/>
      <c r="KMH2107" s="69"/>
      <c r="KMI2107" s="69"/>
      <c r="KMJ2107" s="107"/>
      <c r="KMK2107" s="2"/>
      <c r="KML2107" s="15"/>
      <c r="KMM2107" s="15"/>
      <c r="KMN2107" s="80"/>
      <c r="KMO2107" s="52"/>
      <c r="KMP2107" s="69"/>
      <c r="KMQ2107" s="69"/>
      <c r="KMR2107" s="69"/>
      <c r="KMS2107" s="107"/>
      <c r="KMT2107" s="2"/>
      <c r="KMU2107" s="15"/>
      <c r="KMV2107" s="15"/>
      <c r="KMW2107" s="80"/>
      <c r="KMX2107" s="52"/>
      <c r="KMY2107" s="69"/>
      <c r="KMZ2107" s="69"/>
      <c r="KNA2107" s="69"/>
      <c r="KNB2107" s="107"/>
      <c r="KNC2107" s="2"/>
      <c r="KND2107" s="15"/>
      <c r="KNE2107" s="15"/>
      <c r="KNF2107" s="80"/>
      <c r="KNG2107" s="52"/>
      <c r="KNH2107" s="69"/>
      <c r="KNI2107" s="69"/>
      <c r="KNJ2107" s="69"/>
      <c r="KNK2107" s="107"/>
      <c r="KNL2107" s="2"/>
      <c r="KNM2107" s="15"/>
      <c r="KNN2107" s="15"/>
      <c r="KNO2107" s="80"/>
      <c r="KNP2107" s="52"/>
      <c r="KNQ2107" s="69"/>
      <c r="KNR2107" s="69"/>
      <c r="KNS2107" s="69"/>
      <c r="KNT2107" s="107"/>
      <c r="KNU2107" s="2"/>
      <c r="KNV2107" s="15"/>
      <c r="KNW2107" s="15"/>
      <c r="KNX2107" s="80"/>
      <c r="KNY2107" s="52"/>
      <c r="KNZ2107" s="69"/>
      <c r="KOA2107" s="69"/>
      <c r="KOB2107" s="69"/>
      <c r="KOC2107" s="107"/>
      <c r="KOD2107" s="2"/>
      <c r="KOE2107" s="15"/>
      <c r="KOF2107" s="15"/>
      <c r="KOG2107" s="80"/>
      <c r="KOH2107" s="52"/>
      <c r="KOI2107" s="69"/>
      <c r="KOJ2107" s="69"/>
      <c r="KOK2107" s="69"/>
      <c r="KOL2107" s="107"/>
      <c r="KOM2107" s="2"/>
      <c r="KON2107" s="15"/>
      <c r="KOO2107" s="15"/>
      <c r="KOP2107" s="80"/>
      <c r="KOQ2107" s="52"/>
      <c r="KOR2107" s="69"/>
      <c r="KOS2107" s="69"/>
      <c r="KOT2107" s="69"/>
      <c r="KOU2107" s="107"/>
      <c r="KOV2107" s="2"/>
      <c r="KOW2107" s="15"/>
      <c r="KOX2107" s="15"/>
      <c r="KOY2107" s="80"/>
      <c r="KOZ2107" s="52"/>
      <c r="KPA2107" s="69"/>
      <c r="KPB2107" s="69"/>
      <c r="KPC2107" s="69"/>
      <c r="KPD2107" s="107"/>
      <c r="KPE2107" s="2"/>
      <c r="KPF2107" s="15"/>
      <c r="KPG2107" s="15"/>
      <c r="KPH2107" s="80"/>
      <c r="KPI2107" s="52"/>
      <c r="KPJ2107" s="69"/>
      <c r="KPK2107" s="69"/>
      <c r="KPL2107" s="69"/>
      <c r="KPM2107" s="107"/>
      <c r="KPN2107" s="2"/>
      <c r="KPO2107" s="15"/>
      <c r="KPP2107" s="15"/>
      <c r="KPQ2107" s="80"/>
      <c r="KPR2107" s="52"/>
      <c r="KPS2107" s="69"/>
      <c r="KPT2107" s="69"/>
      <c r="KPU2107" s="69"/>
      <c r="KPV2107" s="107"/>
      <c r="KPW2107" s="2"/>
      <c r="KPX2107" s="15"/>
      <c r="KPY2107" s="15"/>
      <c r="KPZ2107" s="80"/>
      <c r="KQA2107" s="52"/>
      <c r="KQB2107" s="69"/>
      <c r="KQC2107" s="69"/>
      <c r="KQD2107" s="69"/>
      <c r="KQE2107" s="107"/>
      <c r="KQF2107" s="2"/>
      <c r="KQG2107" s="15"/>
      <c r="KQH2107" s="15"/>
      <c r="KQI2107" s="80"/>
      <c r="KQJ2107" s="52"/>
      <c r="KQK2107" s="69"/>
      <c r="KQL2107" s="69"/>
      <c r="KQM2107" s="69"/>
      <c r="KQN2107" s="107"/>
      <c r="KQO2107" s="2"/>
      <c r="KQP2107" s="15"/>
      <c r="KQQ2107" s="15"/>
      <c r="KQR2107" s="80"/>
      <c r="KQS2107" s="52"/>
      <c r="KQT2107" s="69"/>
      <c r="KQU2107" s="69"/>
      <c r="KQV2107" s="69"/>
      <c r="KQW2107" s="107"/>
      <c r="KQX2107" s="2"/>
      <c r="KQY2107" s="15"/>
      <c r="KQZ2107" s="15"/>
      <c r="KRA2107" s="80"/>
      <c r="KRB2107" s="52"/>
      <c r="KRC2107" s="69"/>
      <c r="KRD2107" s="69"/>
      <c r="KRE2107" s="69"/>
      <c r="KRF2107" s="107"/>
      <c r="KRG2107" s="2"/>
      <c r="KRH2107" s="15"/>
      <c r="KRI2107" s="15"/>
      <c r="KRJ2107" s="80"/>
      <c r="KRK2107" s="52"/>
      <c r="KRL2107" s="69"/>
      <c r="KRM2107" s="69"/>
      <c r="KRN2107" s="69"/>
      <c r="KRO2107" s="107"/>
      <c r="KRP2107" s="2"/>
      <c r="KRQ2107" s="15"/>
      <c r="KRR2107" s="15"/>
      <c r="KRS2107" s="80"/>
      <c r="KRT2107" s="52"/>
      <c r="KRU2107" s="69"/>
      <c r="KRV2107" s="69"/>
      <c r="KRW2107" s="69"/>
      <c r="KRX2107" s="107"/>
      <c r="KRY2107" s="2"/>
      <c r="KRZ2107" s="15"/>
      <c r="KSA2107" s="15"/>
      <c r="KSB2107" s="80"/>
      <c r="KSC2107" s="52"/>
      <c r="KSD2107" s="69"/>
      <c r="KSE2107" s="69"/>
      <c r="KSF2107" s="69"/>
      <c r="KSG2107" s="107"/>
      <c r="KSH2107" s="2"/>
      <c r="KSI2107" s="15"/>
      <c r="KSJ2107" s="15"/>
      <c r="KSK2107" s="80"/>
      <c r="KSL2107" s="52"/>
      <c r="KSM2107" s="69"/>
      <c r="KSN2107" s="69"/>
      <c r="KSO2107" s="69"/>
      <c r="KSP2107" s="107"/>
      <c r="KSQ2107" s="2"/>
      <c r="KSR2107" s="15"/>
      <c r="KSS2107" s="15"/>
      <c r="KST2107" s="80"/>
      <c r="KSU2107" s="52"/>
      <c r="KSV2107" s="69"/>
      <c r="KSW2107" s="69"/>
      <c r="KSX2107" s="69"/>
      <c r="KSY2107" s="107"/>
      <c r="KSZ2107" s="2"/>
      <c r="KTA2107" s="15"/>
      <c r="KTB2107" s="15"/>
      <c r="KTC2107" s="80"/>
      <c r="KTD2107" s="52"/>
      <c r="KTE2107" s="69"/>
      <c r="KTF2107" s="69"/>
      <c r="KTG2107" s="69"/>
      <c r="KTH2107" s="107"/>
      <c r="KTI2107" s="2"/>
      <c r="KTJ2107" s="15"/>
      <c r="KTK2107" s="15"/>
      <c r="KTL2107" s="80"/>
      <c r="KTM2107" s="52"/>
      <c r="KTN2107" s="69"/>
      <c r="KTO2107" s="69"/>
      <c r="KTP2107" s="69"/>
      <c r="KTQ2107" s="107"/>
      <c r="KTR2107" s="2"/>
      <c r="KTS2107" s="15"/>
      <c r="KTT2107" s="15"/>
      <c r="KTU2107" s="80"/>
      <c r="KTV2107" s="52"/>
      <c r="KTW2107" s="69"/>
      <c r="KTX2107" s="69"/>
      <c r="KTY2107" s="69"/>
      <c r="KTZ2107" s="107"/>
      <c r="KUA2107" s="2"/>
      <c r="KUB2107" s="15"/>
      <c r="KUC2107" s="15"/>
      <c r="KUD2107" s="80"/>
      <c r="KUE2107" s="52"/>
      <c r="KUF2107" s="69"/>
      <c r="KUG2107" s="69"/>
      <c r="KUH2107" s="69"/>
      <c r="KUI2107" s="107"/>
      <c r="KUJ2107" s="2"/>
      <c r="KUK2107" s="15"/>
      <c r="KUL2107" s="15"/>
      <c r="KUM2107" s="80"/>
      <c r="KUN2107" s="52"/>
      <c r="KUO2107" s="69"/>
      <c r="KUP2107" s="69"/>
      <c r="KUQ2107" s="69"/>
      <c r="KUR2107" s="107"/>
      <c r="KUS2107" s="2"/>
      <c r="KUT2107" s="15"/>
      <c r="KUU2107" s="15"/>
      <c r="KUV2107" s="80"/>
      <c r="KUW2107" s="52"/>
      <c r="KUX2107" s="69"/>
      <c r="KUY2107" s="69"/>
      <c r="KUZ2107" s="69"/>
      <c r="KVA2107" s="107"/>
      <c r="KVB2107" s="2"/>
      <c r="KVC2107" s="15"/>
      <c r="KVD2107" s="15"/>
      <c r="KVE2107" s="80"/>
      <c r="KVF2107" s="52"/>
      <c r="KVG2107" s="69"/>
      <c r="KVH2107" s="69"/>
      <c r="KVI2107" s="69"/>
      <c r="KVJ2107" s="107"/>
      <c r="KVK2107" s="2"/>
      <c r="KVL2107" s="15"/>
      <c r="KVM2107" s="15"/>
      <c r="KVN2107" s="80"/>
      <c r="KVO2107" s="52"/>
      <c r="KVP2107" s="69"/>
      <c r="KVQ2107" s="69"/>
      <c r="KVR2107" s="69"/>
      <c r="KVS2107" s="107"/>
      <c r="KVT2107" s="2"/>
      <c r="KVU2107" s="15"/>
      <c r="KVV2107" s="15"/>
      <c r="KVW2107" s="80"/>
      <c r="KVX2107" s="52"/>
      <c r="KVY2107" s="69"/>
      <c r="KVZ2107" s="69"/>
      <c r="KWA2107" s="69"/>
      <c r="KWB2107" s="107"/>
      <c r="KWC2107" s="2"/>
      <c r="KWD2107" s="15"/>
      <c r="KWE2107" s="15"/>
      <c r="KWF2107" s="80"/>
      <c r="KWG2107" s="52"/>
      <c r="KWH2107" s="69"/>
      <c r="KWI2107" s="69"/>
      <c r="KWJ2107" s="69"/>
      <c r="KWK2107" s="107"/>
      <c r="KWL2107" s="2"/>
      <c r="KWM2107" s="15"/>
      <c r="KWN2107" s="15"/>
      <c r="KWO2107" s="80"/>
      <c r="KWP2107" s="52"/>
      <c r="KWQ2107" s="69"/>
      <c r="KWR2107" s="69"/>
      <c r="KWS2107" s="69"/>
      <c r="KWT2107" s="107"/>
      <c r="KWU2107" s="2"/>
      <c r="KWV2107" s="15"/>
      <c r="KWW2107" s="15"/>
      <c r="KWX2107" s="80"/>
      <c r="KWY2107" s="52"/>
      <c r="KWZ2107" s="69"/>
      <c r="KXA2107" s="69"/>
      <c r="KXB2107" s="69"/>
      <c r="KXC2107" s="107"/>
      <c r="KXD2107" s="2"/>
      <c r="KXE2107" s="15"/>
      <c r="KXF2107" s="15"/>
      <c r="KXG2107" s="80"/>
      <c r="KXH2107" s="52"/>
      <c r="KXI2107" s="69"/>
      <c r="KXJ2107" s="69"/>
      <c r="KXK2107" s="69"/>
      <c r="KXL2107" s="107"/>
      <c r="KXM2107" s="2"/>
      <c r="KXN2107" s="15"/>
      <c r="KXO2107" s="15"/>
      <c r="KXP2107" s="80"/>
      <c r="KXQ2107" s="52"/>
      <c r="KXR2107" s="69"/>
      <c r="KXS2107" s="69"/>
      <c r="KXT2107" s="69"/>
      <c r="KXU2107" s="107"/>
      <c r="KXV2107" s="2"/>
      <c r="KXW2107" s="15"/>
      <c r="KXX2107" s="15"/>
      <c r="KXY2107" s="80"/>
      <c r="KXZ2107" s="52"/>
      <c r="KYA2107" s="69"/>
      <c r="KYB2107" s="69"/>
      <c r="KYC2107" s="69"/>
      <c r="KYD2107" s="107"/>
      <c r="KYE2107" s="2"/>
      <c r="KYF2107" s="15"/>
      <c r="KYG2107" s="15"/>
      <c r="KYH2107" s="80"/>
      <c r="KYI2107" s="52"/>
      <c r="KYJ2107" s="69"/>
      <c r="KYK2107" s="69"/>
      <c r="KYL2107" s="69"/>
      <c r="KYM2107" s="107"/>
      <c r="KYN2107" s="2"/>
      <c r="KYO2107" s="15"/>
      <c r="KYP2107" s="15"/>
      <c r="KYQ2107" s="80"/>
      <c r="KYR2107" s="52"/>
      <c r="KYS2107" s="69"/>
      <c r="KYT2107" s="69"/>
      <c r="KYU2107" s="69"/>
      <c r="KYV2107" s="107"/>
      <c r="KYW2107" s="2"/>
      <c r="KYX2107" s="15"/>
      <c r="KYY2107" s="15"/>
      <c r="KYZ2107" s="80"/>
      <c r="KZA2107" s="52"/>
      <c r="KZB2107" s="69"/>
      <c r="KZC2107" s="69"/>
      <c r="KZD2107" s="69"/>
      <c r="KZE2107" s="107"/>
      <c r="KZF2107" s="2"/>
      <c r="KZG2107" s="15"/>
      <c r="KZH2107" s="15"/>
      <c r="KZI2107" s="80"/>
      <c r="KZJ2107" s="52"/>
      <c r="KZK2107" s="69"/>
      <c r="KZL2107" s="69"/>
      <c r="KZM2107" s="69"/>
      <c r="KZN2107" s="107"/>
      <c r="KZO2107" s="2"/>
      <c r="KZP2107" s="15"/>
      <c r="KZQ2107" s="15"/>
      <c r="KZR2107" s="80"/>
      <c r="KZS2107" s="52"/>
      <c r="KZT2107" s="69"/>
      <c r="KZU2107" s="69"/>
      <c r="KZV2107" s="69"/>
      <c r="KZW2107" s="107"/>
      <c r="KZX2107" s="2"/>
      <c r="KZY2107" s="15"/>
      <c r="KZZ2107" s="15"/>
      <c r="LAA2107" s="80"/>
      <c r="LAB2107" s="52"/>
      <c r="LAC2107" s="69"/>
      <c r="LAD2107" s="69"/>
      <c r="LAE2107" s="69"/>
      <c r="LAF2107" s="107"/>
      <c r="LAG2107" s="2"/>
      <c r="LAH2107" s="15"/>
      <c r="LAI2107" s="15"/>
      <c r="LAJ2107" s="80"/>
      <c r="LAK2107" s="52"/>
      <c r="LAL2107" s="69"/>
      <c r="LAM2107" s="69"/>
      <c r="LAN2107" s="69"/>
      <c r="LAO2107" s="107"/>
      <c r="LAP2107" s="2"/>
      <c r="LAQ2107" s="15"/>
      <c r="LAR2107" s="15"/>
      <c r="LAS2107" s="80"/>
      <c r="LAT2107" s="52"/>
      <c r="LAU2107" s="69"/>
      <c r="LAV2107" s="69"/>
      <c r="LAW2107" s="69"/>
      <c r="LAX2107" s="107"/>
      <c r="LAY2107" s="2"/>
      <c r="LAZ2107" s="15"/>
      <c r="LBA2107" s="15"/>
      <c r="LBB2107" s="80"/>
      <c r="LBC2107" s="52"/>
      <c r="LBD2107" s="69"/>
      <c r="LBE2107" s="69"/>
      <c r="LBF2107" s="69"/>
      <c r="LBG2107" s="107"/>
      <c r="LBH2107" s="2"/>
      <c r="LBI2107" s="15"/>
      <c r="LBJ2107" s="15"/>
      <c r="LBK2107" s="80"/>
      <c r="LBL2107" s="52"/>
      <c r="LBM2107" s="69"/>
      <c r="LBN2107" s="69"/>
      <c r="LBO2107" s="69"/>
      <c r="LBP2107" s="107"/>
      <c r="LBQ2107" s="2"/>
      <c r="LBR2107" s="15"/>
      <c r="LBS2107" s="15"/>
      <c r="LBT2107" s="80"/>
      <c r="LBU2107" s="52"/>
      <c r="LBV2107" s="69"/>
      <c r="LBW2107" s="69"/>
      <c r="LBX2107" s="69"/>
      <c r="LBY2107" s="107"/>
      <c r="LBZ2107" s="2"/>
      <c r="LCA2107" s="15"/>
      <c r="LCB2107" s="15"/>
      <c r="LCC2107" s="80"/>
      <c r="LCD2107" s="52"/>
      <c r="LCE2107" s="69"/>
      <c r="LCF2107" s="69"/>
      <c r="LCG2107" s="69"/>
      <c r="LCH2107" s="107"/>
      <c r="LCI2107" s="2"/>
      <c r="LCJ2107" s="15"/>
      <c r="LCK2107" s="15"/>
      <c r="LCL2107" s="80"/>
      <c r="LCM2107" s="52"/>
      <c r="LCN2107" s="69"/>
      <c r="LCO2107" s="69"/>
      <c r="LCP2107" s="69"/>
      <c r="LCQ2107" s="107"/>
      <c r="LCR2107" s="2"/>
      <c r="LCS2107" s="15"/>
      <c r="LCT2107" s="15"/>
      <c r="LCU2107" s="80"/>
      <c r="LCV2107" s="52"/>
      <c r="LCW2107" s="69"/>
      <c r="LCX2107" s="69"/>
      <c r="LCY2107" s="69"/>
      <c r="LCZ2107" s="107"/>
      <c r="LDA2107" s="2"/>
      <c r="LDB2107" s="15"/>
      <c r="LDC2107" s="15"/>
      <c r="LDD2107" s="80"/>
      <c r="LDE2107" s="52"/>
      <c r="LDF2107" s="69"/>
      <c r="LDG2107" s="69"/>
      <c r="LDH2107" s="69"/>
      <c r="LDI2107" s="107"/>
      <c r="LDJ2107" s="2"/>
      <c r="LDK2107" s="15"/>
      <c r="LDL2107" s="15"/>
      <c r="LDM2107" s="80"/>
      <c r="LDN2107" s="52"/>
      <c r="LDO2107" s="69"/>
      <c r="LDP2107" s="69"/>
      <c r="LDQ2107" s="69"/>
      <c r="LDR2107" s="107"/>
      <c r="LDS2107" s="2"/>
      <c r="LDT2107" s="15"/>
      <c r="LDU2107" s="15"/>
      <c r="LDV2107" s="80"/>
      <c r="LDW2107" s="52"/>
      <c r="LDX2107" s="69"/>
      <c r="LDY2107" s="69"/>
      <c r="LDZ2107" s="69"/>
      <c r="LEA2107" s="107"/>
      <c r="LEB2107" s="2"/>
      <c r="LEC2107" s="15"/>
      <c r="LED2107" s="15"/>
      <c r="LEE2107" s="80"/>
      <c r="LEF2107" s="52"/>
      <c r="LEG2107" s="69"/>
      <c r="LEH2107" s="69"/>
      <c r="LEI2107" s="69"/>
      <c r="LEJ2107" s="107"/>
      <c r="LEK2107" s="2"/>
      <c r="LEL2107" s="15"/>
      <c r="LEM2107" s="15"/>
      <c r="LEN2107" s="80"/>
      <c r="LEO2107" s="52"/>
      <c r="LEP2107" s="69"/>
      <c r="LEQ2107" s="69"/>
      <c r="LER2107" s="69"/>
      <c r="LES2107" s="107"/>
      <c r="LET2107" s="2"/>
      <c r="LEU2107" s="15"/>
      <c r="LEV2107" s="15"/>
      <c r="LEW2107" s="80"/>
      <c r="LEX2107" s="52"/>
      <c r="LEY2107" s="69"/>
      <c r="LEZ2107" s="69"/>
      <c r="LFA2107" s="69"/>
      <c r="LFB2107" s="107"/>
      <c r="LFC2107" s="2"/>
      <c r="LFD2107" s="15"/>
      <c r="LFE2107" s="15"/>
      <c r="LFF2107" s="80"/>
      <c r="LFG2107" s="52"/>
      <c r="LFH2107" s="69"/>
      <c r="LFI2107" s="69"/>
      <c r="LFJ2107" s="69"/>
      <c r="LFK2107" s="107"/>
      <c r="LFL2107" s="2"/>
      <c r="LFM2107" s="15"/>
      <c r="LFN2107" s="15"/>
      <c r="LFO2107" s="80"/>
      <c r="LFP2107" s="52"/>
      <c r="LFQ2107" s="69"/>
      <c r="LFR2107" s="69"/>
      <c r="LFS2107" s="69"/>
      <c r="LFT2107" s="107"/>
      <c r="LFU2107" s="2"/>
      <c r="LFV2107" s="15"/>
      <c r="LFW2107" s="15"/>
      <c r="LFX2107" s="80"/>
      <c r="LFY2107" s="52"/>
      <c r="LFZ2107" s="69"/>
      <c r="LGA2107" s="69"/>
      <c r="LGB2107" s="69"/>
      <c r="LGC2107" s="107"/>
      <c r="LGD2107" s="2"/>
      <c r="LGE2107" s="15"/>
      <c r="LGF2107" s="15"/>
      <c r="LGG2107" s="80"/>
      <c r="LGH2107" s="52"/>
      <c r="LGI2107" s="69"/>
      <c r="LGJ2107" s="69"/>
      <c r="LGK2107" s="69"/>
      <c r="LGL2107" s="107"/>
      <c r="LGM2107" s="2"/>
      <c r="LGN2107" s="15"/>
      <c r="LGO2107" s="15"/>
      <c r="LGP2107" s="80"/>
      <c r="LGQ2107" s="52"/>
      <c r="LGR2107" s="69"/>
      <c r="LGS2107" s="69"/>
      <c r="LGT2107" s="69"/>
      <c r="LGU2107" s="107"/>
      <c r="LGV2107" s="2"/>
      <c r="LGW2107" s="15"/>
      <c r="LGX2107" s="15"/>
      <c r="LGY2107" s="80"/>
      <c r="LGZ2107" s="52"/>
      <c r="LHA2107" s="69"/>
      <c r="LHB2107" s="69"/>
      <c r="LHC2107" s="69"/>
      <c r="LHD2107" s="107"/>
      <c r="LHE2107" s="2"/>
      <c r="LHF2107" s="15"/>
      <c r="LHG2107" s="15"/>
      <c r="LHH2107" s="80"/>
      <c r="LHI2107" s="52"/>
      <c r="LHJ2107" s="69"/>
      <c r="LHK2107" s="69"/>
      <c r="LHL2107" s="69"/>
      <c r="LHM2107" s="107"/>
      <c r="LHN2107" s="2"/>
      <c r="LHO2107" s="15"/>
      <c r="LHP2107" s="15"/>
      <c r="LHQ2107" s="80"/>
      <c r="LHR2107" s="52"/>
      <c r="LHS2107" s="69"/>
      <c r="LHT2107" s="69"/>
      <c r="LHU2107" s="69"/>
      <c r="LHV2107" s="107"/>
      <c r="LHW2107" s="2"/>
      <c r="LHX2107" s="15"/>
      <c r="LHY2107" s="15"/>
      <c r="LHZ2107" s="80"/>
      <c r="LIA2107" s="52"/>
      <c r="LIB2107" s="69"/>
      <c r="LIC2107" s="69"/>
      <c r="LID2107" s="69"/>
      <c r="LIE2107" s="107"/>
      <c r="LIF2107" s="2"/>
      <c r="LIG2107" s="15"/>
      <c r="LIH2107" s="15"/>
      <c r="LII2107" s="80"/>
      <c r="LIJ2107" s="52"/>
      <c r="LIK2107" s="69"/>
      <c r="LIL2107" s="69"/>
      <c r="LIM2107" s="69"/>
      <c r="LIN2107" s="107"/>
      <c r="LIO2107" s="2"/>
      <c r="LIP2107" s="15"/>
      <c r="LIQ2107" s="15"/>
      <c r="LIR2107" s="80"/>
      <c r="LIS2107" s="52"/>
      <c r="LIT2107" s="69"/>
      <c r="LIU2107" s="69"/>
      <c r="LIV2107" s="69"/>
      <c r="LIW2107" s="107"/>
      <c r="LIX2107" s="2"/>
      <c r="LIY2107" s="15"/>
      <c r="LIZ2107" s="15"/>
      <c r="LJA2107" s="80"/>
      <c r="LJB2107" s="52"/>
      <c r="LJC2107" s="69"/>
      <c r="LJD2107" s="69"/>
      <c r="LJE2107" s="69"/>
      <c r="LJF2107" s="107"/>
      <c r="LJG2107" s="2"/>
      <c r="LJH2107" s="15"/>
      <c r="LJI2107" s="15"/>
      <c r="LJJ2107" s="80"/>
      <c r="LJK2107" s="52"/>
      <c r="LJL2107" s="69"/>
      <c r="LJM2107" s="69"/>
      <c r="LJN2107" s="69"/>
      <c r="LJO2107" s="107"/>
      <c r="LJP2107" s="2"/>
      <c r="LJQ2107" s="15"/>
      <c r="LJR2107" s="15"/>
      <c r="LJS2107" s="80"/>
      <c r="LJT2107" s="52"/>
      <c r="LJU2107" s="69"/>
      <c r="LJV2107" s="69"/>
      <c r="LJW2107" s="69"/>
      <c r="LJX2107" s="107"/>
      <c r="LJY2107" s="2"/>
      <c r="LJZ2107" s="15"/>
      <c r="LKA2107" s="15"/>
      <c r="LKB2107" s="80"/>
      <c r="LKC2107" s="52"/>
      <c r="LKD2107" s="69"/>
      <c r="LKE2107" s="69"/>
      <c r="LKF2107" s="69"/>
      <c r="LKG2107" s="107"/>
      <c r="LKH2107" s="2"/>
      <c r="LKI2107" s="15"/>
      <c r="LKJ2107" s="15"/>
      <c r="LKK2107" s="80"/>
      <c r="LKL2107" s="52"/>
      <c r="LKM2107" s="69"/>
      <c r="LKN2107" s="69"/>
      <c r="LKO2107" s="69"/>
      <c r="LKP2107" s="107"/>
      <c r="LKQ2107" s="2"/>
      <c r="LKR2107" s="15"/>
      <c r="LKS2107" s="15"/>
      <c r="LKT2107" s="80"/>
      <c r="LKU2107" s="52"/>
      <c r="LKV2107" s="69"/>
      <c r="LKW2107" s="69"/>
      <c r="LKX2107" s="69"/>
      <c r="LKY2107" s="107"/>
      <c r="LKZ2107" s="2"/>
      <c r="LLA2107" s="15"/>
      <c r="LLB2107" s="15"/>
      <c r="LLC2107" s="80"/>
      <c r="LLD2107" s="52"/>
      <c r="LLE2107" s="69"/>
      <c r="LLF2107" s="69"/>
      <c r="LLG2107" s="69"/>
      <c r="LLH2107" s="107"/>
      <c r="LLI2107" s="2"/>
      <c r="LLJ2107" s="15"/>
      <c r="LLK2107" s="15"/>
      <c r="LLL2107" s="80"/>
      <c r="LLM2107" s="52"/>
      <c r="LLN2107" s="69"/>
      <c r="LLO2107" s="69"/>
      <c r="LLP2107" s="69"/>
      <c r="LLQ2107" s="107"/>
      <c r="LLR2107" s="2"/>
      <c r="LLS2107" s="15"/>
      <c r="LLT2107" s="15"/>
      <c r="LLU2107" s="80"/>
      <c r="LLV2107" s="52"/>
      <c r="LLW2107" s="69"/>
      <c r="LLX2107" s="69"/>
      <c r="LLY2107" s="69"/>
      <c r="LLZ2107" s="107"/>
      <c r="LMA2107" s="2"/>
      <c r="LMB2107" s="15"/>
      <c r="LMC2107" s="15"/>
      <c r="LMD2107" s="80"/>
      <c r="LME2107" s="52"/>
      <c r="LMF2107" s="69"/>
      <c r="LMG2107" s="69"/>
      <c r="LMH2107" s="69"/>
      <c r="LMI2107" s="107"/>
      <c r="LMJ2107" s="2"/>
      <c r="LMK2107" s="15"/>
      <c r="LML2107" s="15"/>
      <c r="LMM2107" s="80"/>
      <c r="LMN2107" s="52"/>
      <c r="LMO2107" s="69"/>
      <c r="LMP2107" s="69"/>
      <c r="LMQ2107" s="69"/>
      <c r="LMR2107" s="107"/>
      <c r="LMS2107" s="2"/>
      <c r="LMT2107" s="15"/>
      <c r="LMU2107" s="15"/>
      <c r="LMV2107" s="80"/>
      <c r="LMW2107" s="52"/>
      <c r="LMX2107" s="69"/>
      <c r="LMY2107" s="69"/>
      <c r="LMZ2107" s="69"/>
      <c r="LNA2107" s="107"/>
      <c r="LNB2107" s="2"/>
      <c r="LNC2107" s="15"/>
      <c r="LND2107" s="15"/>
      <c r="LNE2107" s="80"/>
      <c r="LNF2107" s="52"/>
      <c r="LNG2107" s="69"/>
      <c r="LNH2107" s="69"/>
      <c r="LNI2107" s="69"/>
      <c r="LNJ2107" s="107"/>
      <c r="LNK2107" s="2"/>
      <c r="LNL2107" s="15"/>
      <c r="LNM2107" s="15"/>
      <c r="LNN2107" s="80"/>
      <c r="LNO2107" s="52"/>
      <c r="LNP2107" s="69"/>
      <c r="LNQ2107" s="69"/>
      <c r="LNR2107" s="69"/>
      <c r="LNS2107" s="107"/>
      <c r="LNT2107" s="2"/>
      <c r="LNU2107" s="15"/>
      <c r="LNV2107" s="15"/>
      <c r="LNW2107" s="80"/>
      <c r="LNX2107" s="52"/>
      <c r="LNY2107" s="69"/>
      <c r="LNZ2107" s="69"/>
      <c r="LOA2107" s="69"/>
      <c r="LOB2107" s="107"/>
      <c r="LOC2107" s="2"/>
      <c r="LOD2107" s="15"/>
      <c r="LOE2107" s="15"/>
      <c r="LOF2107" s="80"/>
      <c r="LOG2107" s="52"/>
      <c r="LOH2107" s="69"/>
      <c r="LOI2107" s="69"/>
      <c r="LOJ2107" s="69"/>
      <c r="LOK2107" s="107"/>
      <c r="LOL2107" s="2"/>
      <c r="LOM2107" s="15"/>
      <c r="LON2107" s="15"/>
      <c r="LOO2107" s="80"/>
      <c r="LOP2107" s="52"/>
      <c r="LOQ2107" s="69"/>
      <c r="LOR2107" s="69"/>
      <c r="LOS2107" s="69"/>
      <c r="LOT2107" s="107"/>
      <c r="LOU2107" s="2"/>
      <c r="LOV2107" s="15"/>
      <c r="LOW2107" s="15"/>
      <c r="LOX2107" s="80"/>
      <c r="LOY2107" s="52"/>
      <c r="LOZ2107" s="69"/>
      <c r="LPA2107" s="69"/>
      <c r="LPB2107" s="69"/>
      <c r="LPC2107" s="107"/>
      <c r="LPD2107" s="2"/>
      <c r="LPE2107" s="15"/>
      <c r="LPF2107" s="15"/>
      <c r="LPG2107" s="80"/>
      <c r="LPH2107" s="52"/>
      <c r="LPI2107" s="69"/>
      <c r="LPJ2107" s="69"/>
      <c r="LPK2107" s="69"/>
      <c r="LPL2107" s="107"/>
      <c r="LPM2107" s="2"/>
      <c r="LPN2107" s="15"/>
      <c r="LPO2107" s="15"/>
      <c r="LPP2107" s="80"/>
      <c r="LPQ2107" s="52"/>
      <c r="LPR2107" s="69"/>
      <c r="LPS2107" s="69"/>
      <c r="LPT2107" s="69"/>
      <c r="LPU2107" s="107"/>
      <c r="LPV2107" s="2"/>
      <c r="LPW2107" s="15"/>
      <c r="LPX2107" s="15"/>
      <c r="LPY2107" s="80"/>
      <c r="LPZ2107" s="52"/>
      <c r="LQA2107" s="69"/>
      <c r="LQB2107" s="69"/>
      <c r="LQC2107" s="69"/>
      <c r="LQD2107" s="107"/>
      <c r="LQE2107" s="2"/>
      <c r="LQF2107" s="15"/>
      <c r="LQG2107" s="15"/>
      <c r="LQH2107" s="80"/>
      <c r="LQI2107" s="52"/>
      <c r="LQJ2107" s="69"/>
      <c r="LQK2107" s="69"/>
      <c r="LQL2107" s="69"/>
      <c r="LQM2107" s="107"/>
      <c r="LQN2107" s="2"/>
      <c r="LQO2107" s="15"/>
      <c r="LQP2107" s="15"/>
      <c r="LQQ2107" s="80"/>
      <c r="LQR2107" s="52"/>
      <c r="LQS2107" s="69"/>
      <c r="LQT2107" s="69"/>
      <c r="LQU2107" s="69"/>
      <c r="LQV2107" s="107"/>
      <c r="LQW2107" s="2"/>
      <c r="LQX2107" s="15"/>
      <c r="LQY2107" s="15"/>
      <c r="LQZ2107" s="80"/>
      <c r="LRA2107" s="52"/>
      <c r="LRB2107" s="69"/>
      <c r="LRC2107" s="69"/>
      <c r="LRD2107" s="69"/>
      <c r="LRE2107" s="107"/>
      <c r="LRF2107" s="2"/>
      <c r="LRG2107" s="15"/>
      <c r="LRH2107" s="15"/>
      <c r="LRI2107" s="80"/>
      <c r="LRJ2107" s="52"/>
      <c r="LRK2107" s="69"/>
      <c r="LRL2107" s="69"/>
      <c r="LRM2107" s="69"/>
      <c r="LRN2107" s="107"/>
      <c r="LRO2107" s="2"/>
      <c r="LRP2107" s="15"/>
      <c r="LRQ2107" s="15"/>
      <c r="LRR2107" s="80"/>
      <c r="LRS2107" s="52"/>
      <c r="LRT2107" s="69"/>
      <c r="LRU2107" s="69"/>
      <c r="LRV2107" s="69"/>
      <c r="LRW2107" s="107"/>
      <c r="LRX2107" s="2"/>
      <c r="LRY2107" s="15"/>
      <c r="LRZ2107" s="15"/>
      <c r="LSA2107" s="80"/>
      <c r="LSB2107" s="52"/>
      <c r="LSC2107" s="69"/>
      <c r="LSD2107" s="69"/>
      <c r="LSE2107" s="69"/>
      <c r="LSF2107" s="107"/>
      <c r="LSG2107" s="2"/>
      <c r="LSH2107" s="15"/>
      <c r="LSI2107" s="15"/>
      <c r="LSJ2107" s="80"/>
      <c r="LSK2107" s="52"/>
      <c r="LSL2107" s="69"/>
      <c r="LSM2107" s="69"/>
      <c r="LSN2107" s="69"/>
      <c r="LSO2107" s="107"/>
      <c r="LSP2107" s="2"/>
      <c r="LSQ2107" s="15"/>
      <c r="LSR2107" s="15"/>
      <c r="LSS2107" s="80"/>
      <c r="LST2107" s="52"/>
      <c r="LSU2107" s="69"/>
      <c r="LSV2107" s="69"/>
      <c r="LSW2107" s="69"/>
      <c r="LSX2107" s="107"/>
      <c r="LSY2107" s="2"/>
      <c r="LSZ2107" s="15"/>
      <c r="LTA2107" s="15"/>
      <c r="LTB2107" s="80"/>
      <c r="LTC2107" s="52"/>
      <c r="LTD2107" s="69"/>
      <c r="LTE2107" s="69"/>
      <c r="LTF2107" s="69"/>
      <c r="LTG2107" s="107"/>
      <c r="LTH2107" s="2"/>
      <c r="LTI2107" s="15"/>
      <c r="LTJ2107" s="15"/>
      <c r="LTK2107" s="80"/>
      <c r="LTL2107" s="52"/>
      <c r="LTM2107" s="69"/>
      <c r="LTN2107" s="69"/>
      <c r="LTO2107" s="69"/>
      <c r="LTP2107" s="107"/>
      <c r="LTQ2107" s="2"/>
      <c r="LTR2107" s="15"/>
      <c r="LTS2107" s="15"/>
      <c r="LTT2107" s="80"/>
      <c r="LTU2107" s="52"/>
      <c r="LTV2107" s="69"/>
      <c r="LTW2107" s="69"/>
      <c r="LTX2107" s="69"/>
      <c r="LTY2107" s="107"/>
      <c r="LTZ2107" s="2"/>
      <c r="LUA2107" s="15"/>
      <c r="LUB2107" s="15"/>
      <c r="LUC2107" s="80"/>
      <c r="LUD2107" s="52"/>
      <c r="LUE2107" s="69"/>
      <c r="LUF2107" s="69"/>
      <c r="LUG2107" s="69"/>
      <c r="LUH2107" s="107"/>
      <c r="LUI2107" s="2"/>
      <c r="LUJ2107" s="15"/>
      <c r="LUK2107" s="15"/>
      <c r="LUL2107" s="80"/>
      <c r="LUM2107" s="52"/>
      <c r="LUN2107" s="69"/>
      <c r="LUO2107" s="69"/>
      <c r="LUP2107" s="69"/>
      <c r="LUQ2107" s="107"/>
      <c r="LUR2107" s="2"/>
      <c r="LUS2107" s="15"/>
      <c r="LUT2107" s="15"/>
      <c r="LUU2107" s="80"/>
      <c r="LUV2107" s="52"/>
      <c r="LUW2107" s="69"/>
      <c r="LUX2107" s="69"/>
      <c r="LUY2107" s="69"/>
      <c r="LUZ2107" s="107"/>
      <c r="LVA2107" s="2"/>
      <c r="LVB2107" s="15"/>
      <c r="LVC2107" s="15"/>
      <c r="LVD2107" s="80"/>
      <c r="LVE2107" s="52"/>
      <c r="LVF2107" s="69"/>
      <c r="LVG2107" s="69"/>
      <c r="LVH2107" s="69"/>
      <c r="LVI2107" s="107"/>
      <c r="LVJ2107" s="2"/>
      <c r="LVK2107" s="15"/>
      <c r="LVL2107" s="15"/>
      <c r="LVM2107" s="80"/>
      <c r="LVN2107" s="52"/>
      <c r="LVO2107" s="69"/>
      <c r="LVP2107" s="69"/>
      <c r="LVQ2107" s="69"/>
      <c r="LVR2107" s="107"/>
      <c r="LVS2107" s="2"/>
      <c r="LVT2107" s="15"/>
      <c r="LVU2107" s="15"/>
      <c r="LVV2107" s="80"/>
      <c r="LVW2107" s="52"/>
      <c r="LVX2107" s="69"/>
      <c r="LVY2107" s="69"/>
      <c r="LVZ2107" s="69"/>
      <c r="LWA2107" s="107"/>
      <c r="LWB2107" s="2"/>
      <c r="LWC2107" s="15"/>
      <c r="LWD2107" s="15"/>
      <c r="LWE2107" s="80"/>
      <c r="LWF2107" s="52"/>
      <c r="LWG2107" s="69"/>
      <c r="LWH2107" s="69"/>
      <c r="LWI2107" s="69"/>
      <c r="LWJ2107" s="107"/>
      <c r="LWK2107" s="2"/>
      <c r="LWL2107" s="15"/>
      <c r="LWM2107" s="15"/>
      <c r="LWN2107" s="80"/>
      <c r="LWO2107" s="52"/>
      <c r="LWP2107" s="69"/>
      <c r="LWQ2107" s="69"/>
      <c r="LWR2107" s="69"/>
      <c r="LWS2107" s="107"/>
      <c r="LWT2107" s="2"/>
      <c r="LWU2107" s="15"/>
      <c r="LWV2107" s="15"/>
      <c r="LWW2107" s="80"/>
      <c r="LWX2107" s="52"/>
      <c r="LWY2107" s="69"/>
      <c r="LWZ2107" s="69"/>
      <c r="LXA2107" s="69"/>
      <c r="LXB2107" s="107"/>
      <c r="LXC2107" s="2"/>
      <c r="LXD2107" s="15"/>
      <c r="LXE2107" s="15"/>
      <c r="LXF2107" s="80"/>
      <c r="LXG2107" s="52"/>
      <c r="LXH2107" s="69"/>
      <c r="LXI2107" s="69"/>
      <c r="LXJ2107" s="69"/>
      <c r="LXK2107" s="107"/>
      <c r="LXL2107" s="2"/>
      <c r="LXM2107" s="15"/>
      <c r="LXN2107" s="15"/>
      <c r="LXO2107" s="80"/>
      <c r="LXP2107" s="52"/>
      <c r="LXQ2107" s="69"/>
      <c r="LXR2107" s="69"/>
      <c r="LXS2107" s="69"/>
      <c r="LXT2107" s="107"/>
      <c r="LXU2107" s="2"/>
      <c r="LXV2107" s="15"/>
      <c r="LXW2107" s="15"/>
      <c r="LXX2107" s="80"/>
      <c r="LXY2107" s="52"/>
      <c r="LXZ2107" s="69"/>
      <c r="LYA2107" s="69"/>
      <c r="LYB2107" s="69"/>
      <c r="LYC2107" s="107"/>
      <c r="LYD2107" s="2"/>
      <c r="LYE2107" s="15"/>
      <c r="LYF2107" s="15"/>
      <c r="LYG2107" s="80"/>
      <c r="LYH2107" s="52"/>
      <c r="LYI2107" s="69"/>
      <c r="LYJ2107" s="69"/>
      <c r="LYK2107" s="69"/>
      <c r="LYL2107" s="107"/>
      <c r="LYM2107" s="2"/>
      <c r="LYN2107" s="15"/>
      <c r="LYO2107" s="15"/>
      <c r="LYP2107" s="80"/>
      <c r="LYQ2107" s="52"/>
      <c r="LYR2107" s="69"/>
      <c r="LYS2107" s="69"/>
      <c r="LYT2107" s="69"/>
      <c r="LYU2107" s="107"/>
      <c r="LYV2107" s="2"/>
      <c r="LYW2107" s="15"/>
      <c r="LYX2107" s="15"/>
      <c r="LYY2107" s="80"/>
      <c r="LYZ2107" s="52"/>
      <c r="LZA2107" s="69"/>
      <c r="LZB2107" s="69"/>
      <c r="LZC2107" s="69"/>
      <c r="LZD2107" s="107"/>
      <c r="LZE2107" s="2"/>
      <c r="LZF2107" s="15"/>
      <c r="LZG2107" s="15"/>
      <c r="LZH2107" s="80"/>
      <c r="LZI2107" s="52"/>
      <c r="LZJ2107" s="69"/>
      <c r="LZK2107" s="69"/>
      <c r="LZL2107" s="69"/>
      <c r="LZM2107" s="107"/>
      <c r="LZN2107" s="2"/>
      <c r="LZO2107" s="15"/>
      <c r="LZP2107" s="15"/>
      <c r="LZQ2107" s="80"/>
      <c r="LZR2107" s="52"/>
      <c r="LZS2107" s="69"/>
      <c r="LZT2107" s="69"/>
      <c r="LZU2107" s="69"/>
      <c r="LZV2107" s="107"/>
      <c r="LZW2107" s="2"/>
      <c r="LZX2107" s="15"/>
      <c r="LZY2107" s="15"/>
      <c r="LZZ2107" s="80"/>
      <c r="MAA2107" s="52"/>
      <c r="MAB2107" s="69"/>
      <c r="MAC2107" s="69"/>
      <c r="MAD2107" s="69"/>
      <c r="MAE2107" s="107"/>
      <c r="MAF2107" s="2"/>
      <c r="MAG2107" s="15"/>
      <c r="MAH2107" s="15"/>
      <c r="MAI2107" s="80"/>
      <c r="MAJ2107" s="52"/>
      <c r="MAK2107" s="69"/>
      <c r="MAL2107" s="69"/>
      <c r="MAM2107" s="69"/>
      <c r="MAN2107" s="107"/>
      <c r="MAO2107" s="2"/>
      <c r="MAP2107" s="15"/>
      <c r="MAQ2107" s="15"/>
      <c r="MAR2107" s="80"/>
      <c r="MAS2107" s="52"/>
      <c r="MAT2107" s="69"/>
      <c r="MAU2107" s="69"/>
      <c r="MAV2107" s="69"/>
      <c r="MAW2107" s="107"/>
      <c r="MAX2107" s="2"/>
      <c r="MAY2107" s="15"/>
      <c r="MAZ2107" s="15"/>
      <c r="MBA2107" s="80"/>
      <c r="MBB2107" s="52"/>
      <c r="MBC2107" s="69"/>
      <c r="MBD2107" s="69"/>
      <c r="MBE2107" s="69"/>
      <c r="MBF2107" s="107"/>
      <c r="MBG2107" s="2"/>
      <c r="MBH2107" s="15"/>
      <c r="MBI2107" s="15"/>
      <c r="MBJ2107" s="80"/>
      <c r="MBK2107" s="52"/>
      <c r="MBL2107" s="69"/>
      <c r="MBM2107" s="69"/>
      <c r="MBN2107" s="69"/>
      <c r="MBO2107" s="107"/>
      <c r="MBP2107" s="2"/>
      <c r="MBQ2107" s="15"/>
      <c r="MBR2107" s="15"/>
      <c r="MBS2107" s="80"/>
      <c r="MBT2107" s="52"/>
      <c r="MBU2107" s="69"/>
      <c r="MBV2107" s="69"/>
      <c r="MBW2107" s="69"/>
      <c r="MBX2107" s="107"/>
      <c r="MBY2107" s="2"/>
      <c r="MBZ2107" s="15"/>
      <c r="MCA2107" s="15"/>
      <c r="MCB2107" s="80"/>
      <c r="MCC2107" s="52"/>
      <c r="MCD2107" s="69"/>
      <c r="MCE2107" s="69"/>
      <c r="MCF2107" s="69"/>
      <c r="MCG2107" s="107"/>
      <c r="MCH2107" s="2"/>
      <c r="MCI2107" s="15"/>
      <c r="MCJ2107" s="15"/>
      <c r="MCK2107" s="80"/>
      <c r="MCL2107" s="52"/>
      <c r="MCM2107" s="69"/>
      <c r="MCN2107" s="69"/>
      <c r="MCO2107" s="69"/>
      <c r="MCP2107" s="107"/>
      <c r="MCQ2107" s="2"/>
      <c r="MCR2107" s="15"/>
      <c r="MCS2107" s="15"/>
      <c r="MCT2107" s="80"/>
      <c r="MCU2107" s="52"/>
      <c r="MCV2107" s="69"/>
      <c r="MCW2107" s="69"/>
      <c r="MCX2107" s="69"/>
      <c r="MCY2107" s="107"/>
      <c r="MCZ2107" s="2"/>
      <c r="MDA2107" s="15"/>
      <c r="MDB2107" s="15"/>
      <c r="MDC2107" s="80"/>
      <c r="MDD2107" s="52"/>
      <c r="MDE2107" s="69"/>
      <c r="MDF2107" s="69"/>
      <c r="MDG2107" s="69"/>
      <c r="MDH2107" s="107"/>
      <c r="MDI2107" s="2"/>
      <c r="MDJ2107" s="15"/>
      <c r="MDK2107" s="15"/>
      <c r="MDL2107" s="80"/>
      <c r="MDM2107" s="52"/>
      <c r="MDN2107" s="69"/>
      <c r="MDO2107" s="69"/>
      <c r="MDP2107" s="69"/>
      <c r="MDQ2107" s="107"/>
      <c r="MDR2107" s="2"/>
      <c r="MDS2107" s="15"/>
      <c r="MDT2107" s="15"/>
      <c r="MDU2107" s="80"/>
      <c r="MDV2107" s="52"/>
      <c r="MDW2107" s="69"/>
      <c r="MDX2107" s="69"/>
      <c r="MDY2107" s="69"/>
      <c r="MDZ2107" s="107"/>
      <c r="MEA2107" s="2"/>
      <c r="MEB2107" s="15"/>
      <c r="MEC2107" s="15"/>
      <c r="MED2107" s="80"/>
      <c r="MEE2107" s="52"/>
      <c r="MEF2107" s="69"/>
      <c r="MEG2107" s="69"/>
      <c r="MEH2107" s="69"/>
      <c r="MEI2107" s="107"/>
      <c r="MEJ2107" s="2"/>
      <c r="MEK2107" s="15"/>
      <c r="MEL2107" s="15"/>
      <c r="MEM2107" s="80"/>
      <c r="MEN2107" s="52"/>
      <c r="MEO2107" s="69"/>
      <c r="MEP2107" s="69"/>
      <c r="MEQ2107" s="69"/>
      <c r="MER2107" s="107"/>
      <c r="MES2107" s="2"/>
      <c r="MET2107" s="15"/>
      <c r="MEU2107" s="15"/>
      <c r="MEV2107" s="80"/>
      <c r="MEW2107" s="52"/>
      <c r="MEX2107" s="69"/>
      <c r="MEY2107" s="69"/>
      <c r="MEZ2107" s="69"/>
      <c r="MFA2107" s="107"/>
      <c r="MFB2107" s="2"/>
      <c r="MFC2107" s="15"/>
      <c r="MFD2107" s="15"/>
      <c r="MFE2107" s="80"/>
      <c r="MFF2107" s="52"/>
      <c r="MFG2107" s="69"/>
      <c r="MFH2107" s="69"/>
      <c r="MFI2107" s="69"/>
      <c r="MFJ2107" s="107"/>
      <c r="MFK2107" s="2"/>
      <c r="MFL2107" s="15"/>
      <c r="MFM2107" s="15"/>
      <c r="MFN2107" s="80"/>
      <c r="MFO2107" s="52"/>
      <c r="MFP2107" s="69"/>
      <c r="MFQ2107" s="69"/>
      <c r="MFR2107" s="69"/>
      <c r="MFS2107" s="107"/>
      <c r="MFT2107" s="2"/>
      <c r="MFU2107" s="15"/>
      <c r="MFV2107" s="15"/>
      <c r="MFW2107" s="80"/>
      <c r="MFX2107" s="52"/>
      <c r="MFY2107" s="69"/>
      <c r="MFZ2107" s="69"/>
      <c r="MGA2107" s="69"/>
      <c r="MGB2107" s="107"/>
      <c r="MGC2107" s="2"/>
      <c r="MGD2107" s="15"/>
      <c r="MGE2107" s="15"/>
      <c r="MGF2107" s="80"/>
      <c r="MGG2107" s="52"/>
      <c r="MGH2107" s="69"/>
      <c r="MGI2107" s="69"/>
      <c r="MGJ2107" s="69"/>
      <c r="MGK2107" s="107"/>
      <c r="MGL2107" s="2"/>
      <c r="MGM2107" s="15"/>
      <c r="MGN2107" s="15"/>
      <c r="MGO2107" s="80"/>
      <c r="MGP2107" s="52"/>
      <c r="MGQ2107" s="69"/>
      <c r="MGR2107" s="69"/>
      <c r="MGS2107" s="69"/>
      <c r="MGT2107" s="107"/>
      <c r="MGU2107" s="2"/>
      <c r="MGV2107" s="15"/>
      <c r="MGW2107" s="15"/>
      <c r="MGX2107" s="80"/>
      <c r="MGY2107" s="52"/>
      <c r="MGZ2107" s="69"/>
      <c r="MHA2107" s="69"/>
      <c r="MHB2107" s="69"/>
      <c r="MHC2107" s="107"/>
      <c r="MHD2107" s="2"/>
      <c r="MHE2107" s="15"/>
      <c r="MHF2107" s="15"/>
      <c r="MHG2107" s="80"/>
      <c r="MHH2107" s="52"/>
      <c r="MHI2107" s="69"/>
      <c r="MHJ2107" s="69"/>
      <c r="MHK2107" s="69"/>
      <c r="MHL2107" s="107"/>
      <c r="MHM2107" s="2"/>
      <c r="MHN2107" s="15"/>
      <c r="MHO2107" s="15"/>
      <c r="MHP2107" s="80"/>
      <c r="MHQ2107" s="52"/>
      <c r="MHR2107" s="69"/>
      <c r="MHS2107" s="69"/>
      <c r="MHT2107" s="69"/>
      <c r="MHU2107" s="107"/>
      <c r="MHV2107" s="2"/>
      <c r="MHW2107" s="15"/>
      <c r="MHX2107" s="15"/>
      <c r="MHY2107" s="80"/>
      <c r="MHZ2107" s="52"/>
      <c r="MIA2107" s="69"/>
      <c r="MIB2107" s="69"/>
      <c r="MIC2107" s="69"/>
      <c r="MID2107" s="107"/>
      <c r="MIE2107" s="2"/>
      <c r="MIF2107" s="15"/>
      <c r="MIG2107" s="15"/>
      <c r="MIH2107" s="80"/>
      <c r="MII2107" s="52"/>
      <c r="MIJ2107" s="69"/>
      <c r="MIK2107" s="69"/>
      <c r="MIL2107" s="69"/>
      <c r="MIM2107" s="107"/>
      <c r="MIN2107" s="2"/>
      <c r="MIO2107" s="15"/>
      <c r="MIP2107" s="15"/>
      <c r="MIQ2107" s="80"/>
      <c r="MIR2107" s="52"/>
      <c r="MIS2107" s="69"/>
      <c r="MIT2107" s="69"/>
      <c r="MIU2107" s="69"/>
      <c r="MIV2107" s="107"/>
      <c r="MIW2107" s="2"/>
      <c r="MIX2107" s="15"/>
      <c r="MIY2107" s="15"/>
      <c r="MIZ2107" s="80"/>
      <c r="MJA2107" s="52"/>
      <c r="MJB2107" s="69"/>
      <c r="MJC2107" s="69"/>
      <c r="MJD2107" s="69"/>
      <c r="MJE2107" s="107"/>
      <c r="MJF2107" s="2"/>
      <c r="MJG2107" s="15"/>
      <c r="MJH2107" s="15"/>
      <c r="MJI2107" s="80"/>
      <c r="MJJ2107" s="52"/>
      <c r="MJK2107" s="69"/>
      <c r="MJL2107" s="69"/>
      <c r="MJM2107" s="69"/>
      <c r="MJN2107" s="107"/>
      <c r="MJO2107" s="2"/>
      <c r="MJP2107" s="15"/>
      <c r="MJQ2107" s="15"/>
      <c r="MJR2107" s="80"/>
      <c r="MJS2107" s="52"/>
      <c r="MJT2107" s="69"/>
      <c r="MJU2107" s="69"/>
      <c r="MJV2107" s="69"/>
      <c r="MJW2107" s="107"/>
      <c r="MJX2107" s="2"/>
      <c r="MJY2107" s="15"/>
      <c r="MJZ2107" s="15"/>
      <c r="MKA2107" s="80"/>
      <c r="MKB2107" s="52"/>
      <c r="MKC2107" s="69"/>
      <c r="MKD2107" s="69"/>
      <c r="MKE2107" s="69"/>
      <c r="MKF2107" s="107"/>
      <c r="MKG2107" s="2"/>
      <c r="MKH2107" s="15"/>
      <c r="MKI2107" s="15"/>
      <c r="MKJ2107" s="80"/>
      <c r="MKK2107" s="52"/>
      <c r="MKL2107" s="69"/>
      <c r="MKM2107" s="69"/>
      <c r="MKN2107" s="69"/>
      <c r="MKO2107" s="107"/>
      <c r="MKP2107" s="2"/>
      <c r="MKQ2107" s="15"/>
      <c r="MKR2107" s="15"/>
      <c r="MKS2107" s="80"/>
      <c r="MKT2107" s="52"/>
      <c r="MKU2107" s="69"/>
      <c r="MKV2107" s="69"/>
      <c r="MKW2107" s="69"/>
      <c r="MKX2107" s="107"/>
      <c r="MKY2107" s="2"/>
      <c r="MKZ2107" s="15"/>
      <c r="MLA2107" s="15"/>
      <c r="MLB2107" s="80"/>
      <c r="MLC2107" s="52"/>
      <c r="MLD2107" s="69"/>
      <c r="MLE2107" s="69"/>
      <c r="MLF2107" s="69"/>
      <c r="MLG2107" s="107"/>
      <c r="MLH2107" s="2"/>
      <c r="MLI2107" s="15"/>
      <c r="MLJ2107" s="15"/>
      <c r="MLK2107" s="80"/>
      <c r="MLL2107" s="52"/>
      <c r="MLM2107" s="69"/>
      <c r="MLN2107" s="69"/>
      <c r="MLO2107" s="69"/>
      <c r="MLP2107" s="107"/>
      <c r="MLQ2107" s="2"/>
      <c r="MLR2107" s="15"/>
      <c r="MLS2107" s="15"/>
      <c r="MLT2107" s="80"/>
      <c r="MLU2107" s="52"/>
      <c r="MLV2107" s="69"/>
      <c r="MLW2107" s="69"/>
      <c r="MLX2107" s="69"/>
      <c r="MLY2107" s="107"/>
      <c r="MLZ2107" s="2"/>
      <c r="MMA2107" s="15"/>
      <c r="MMB2107" s="15"/>
      <c r="MMC2107" s="80"/>
      <c r="MMD2107" s="52"/>
      <c r="MME2107" s="69"/>
      <c r="MMF2107" s="69"/>
      <c r="MMG2107" s="69"/>
      <c r="MMH2107" s="107"/>
      <c r="MMI2107" s="2"/>
      <c r="MMJ2107" s="15"/>
      <c r="MMK2107" s="15"/>
      <c r="MML2107" s="80"/>
      <c r="MMM2107" s="52"/>
      <c r="MMN2107" s="69"/>
      <c r="MMO2107" s="69"/>
      <c r="MMP2107" s="69"/>
      <c r="MMQ2107" s="107"/>
      <c r="MMR2107" s="2"/>
      <c r="MMS2107" s="15"/>
      <c r="MMT2107" s="15"/>
      <c r="MMU2107" s="80"/>
      <c r="MMV2107" s="52"/>
      <c r="MMW2107" s="69"/>
      <c r="MMX2107" s="69"/>
      <c r="MMY2107" s="69"/>
      <c r="MMZ2107" s="107"/>
      <c r="MNA2107" s="2"/>
      <c r="MNB2107" s="15"/>
      <c r="MNC2107" s="15"/>
      <c r="MND2107" s="80"/>
      <c r="MNE2107" s="52"/>
      <c r="MNF2107" s="69"/>
      <c r="MNG2107" s="69"/>
      <c r="MNH2107" s="69"/>
      <c r="MNI2107" s="107"/>
      <c r="MNJ2107" s="2"/>
      <c r="MNK2107" s="15"/>
      <c r="MNL2107" s="15"/>
      <c r="MNM2107" s="80"/>
      <c r="MNN2107" s="52"/>
      <c r="MNO2107" s="69"/>
      <c r="MNP2107" s="69"/>
      <c r="MNQ2107" s="69"/>
      <c r="MNR2107" s="107"/>
      <c r="MNS2107" s="2"/>
      <c r="MNT2107" s="15"/>
      <c r="MNU2107" s="15"/>
      <c r="MNV2107" s="80"/>
      <c r="MNW2107" s="52"/>
      <c r="MNX2107" s="69"/>
      <c r="MNY2107" s="69"/>
      <c r="MNZ2107" s="69"/>
      <c r="MOA2107" s="107"/>
      <c r="MOB2107" s="2"/>
      <c r="MOC2107" s="15"/>
      <c r="MOD2107" s="15"/>
      <c r="MOE2107" s="80"/>
      <c r="MOF2107" s="52"/>
      <c r="MOG2107" s="69"/>
      <c r="MOH2107" s="69"/>
      <c r="MOI2107" s="69"/>
      <c r="MOJ2107" s="107"/>
      <c r="MOK2107" s="2"/>
      <c r="MOL2107" s="15"/>
      <c r="MOM2107" s="15"/>
      <c r="MON2107" s="80"/>
      <c r="MOO2107" s="52"/>
      <c r="MOP2107" s="69"/>
      <c r="MOQ2107" s="69"/>
      <c r="MOR2107" s="69"/>
      <c r="MOS2107" s="107"/>
      <c r="MOT2107" s="2"/>
      <c r="MOU2107" s="15"/>
      <c r="MOV2107" s="15"/>
      <c r="MOW2107" s="80"/>
      <c r="MOX2107" s="52"/>
      <c r="MOY2107" s="69"/>
      <c r="MOZ2107" s="69"/>
      <c r="MPA2107" s="69"/>
      <c r="MPB2107" s="107"/>
      <c r="MPC2107" s="2"/>
      <c r="MPD2107" s="15"/>
      <c r="MPE2107" s="15"/>
      <c r="MPF2107" s="80"/>
      <c r="MPG2107" s="52"/>
      <c r="MPH2107" s="69"/>
      <c r="MPI2107" s="69"/>
      <c r="MPJ2107" s="69"/>
      <c r="MPK2107" s="107"/>
      <c r="MPL2107" s="2"/>
      <c r="MPM2107" s="15"/>
      <c r="MPN2107" s="15"/>
      <c r="MPO2107" s="80"/>
      <c r="MPP2107" s="52"/>
      <c r="MPQ2107" s="69"/>
      <c r="MPR2107" s="69"/>
      <c r="MPS2107" s="69"/>
      <c r="MPT2107" s="107"/>
      <c r="MPU2107" s="2"/>
      <c r="MPV2107" s="15"/>
      <c r="MPW2107" s="15"/>
      <c r="MPX2107" s="80"/>
      <c r="MPY2107" s="52"/>
      <c r="MPZ2107" s="69"/>
      <c r="MQA2107" s="69"/>
      <c r="MQB2107" s="69"/>
      <c r="MQC2107" s="107"/>
      <c r="MQD2107" s="2"/>
      <c r="MQE2107" s="15"/>
      <c r="MQF2107" s="15"/>
      <c r="MQG2107" s="80"/>
      <c r="MQH2107" s="52"/>
      <c r="MQI2107" s="69"/>
      <c r="MQJ2107" s="69"/>
      <c r="MQK2107" s="69"/>
      <c r="MQL2107" s="107"/>
      <c r="MQM2107" s="2"/>
      <c r="MQN2107" s="15"/>
      <c r="MQO2107" s="15"/>
      <c r="MQP2107" s="80"/>
      <c r="MQQ2107" s="52"/>
      <c r="MQR2107" s="69"/>
      <c r="MQS2107" s="69"/>
      <c r="MQT2107" s="69"/>
      <c r="MQU2107" s="107"/>
      <c r="MQV2107" s="2"/>
      <c r="MQW2107" s="15"/>
      <c r="MQX2107" s="15"/>
      <c r="MQY2107" s="80"/>
      <c r="MQZ2107" s="52"/>
      <c r="MRA2107" s="69"/>
      <c r="MRB2107" s="69"/>
      <c r="MRC2107" s="69"/>
      <c r="MRD2107" s="107"/>
      <c r="MRE2107" s="2"/>
      <c r="MRF2107" s="15"/>
      <c r="MRG2107" s="15"/>
      <c r="MRH2107" s="80"/>
      <c r="MRI2107" s="52"/>
      <c r="MRJ2107" s="69"/>
      <c r="MRK2107" s="69"/>
      <c r="MRL2107" s="69"/>
      <c r="MRM2107" s="107"/>
      <c r="MRN2107" s="2"/>
      <c r="MRO2107" s="15"/>
      <c r="MRP2107" s="15"/>
      <c r="MRQ2107" s="80"/>
      <c r="MRR2107" s="52"/>
      <c r="MRS2107" s="69"/>
      <c r="MRT2107" s="69"/>
      <c r="MRU2107" s="69"/>
      <c r="MRV2107" s="107"/>
      <c r="MRW2107" s="2"/>
      <c r="MRX2107" s="15"/>
      <c r="MRY2107" s="15"/>
      <c r="MRZ2107" s="80"/>
      <c r="MSA2107" s="52"/>
      <c r="MSB2107" s="69"/>
      <c r="MSC2107" s="69"/>
      <c r="MSD2107" s="69"/>
      <c r="MSE2107" s="107"/>
      <c r="MSF2107" s="2"/>
      <c r="MSG2107" s="15"/>
      <c r="MSH2107" s="15"/>
      <c r="MSI2107" s="80"/>
      <c r="MSJ2107" s="52"/>
      <c r="MSK2107" s="69"/>
      <c r="MSL2107" s="69"/>
      <c r="MSM2107" s="69"/>
      <c r="MSN2107" s="107"/>
      <c r="MSO2107" s="2"/>
      <c r="MSP2107" s="15"/>
      <c r="MSQ2107" s="15"/>
      <c r="MSR2107" s="80"/>
      <c r="MSS2107" s="52"/>
      <c r="MST2107" s="69"/>
      <c r="MSU2107" s="69"/>
      <c r="MSV2107" s="69"/>
      <c r="MSW2107" s="107"/>
      <c r="MSX2107" s="2"/>
      <c r="MSY2107" s="15"/>
      <c r="MSZ2107" s="15"/>
      <c r="MTA2107" s="80"/>
      <c r="MTB2107" s="52"/>
      <c r="MTC2107" s="69"/>
      <c r="MTD2107" s="69"/>
      <c r="MTE2107" s="69"/>
      <c r="MTF2107" s="107"/>
      <c r="MTG2107" s="2"/>
      <c r="MTH2107" s="15"/>
      <c r="MTI2107" s="15"/>
      <c r="MTJ2107" s="80"/>
      <c r="MTK2107" s="52"/>
      <c r="MTL2107" s="69"/>
      <c r="MTM2107" s="69"/>
      <c r="MTN2107" s="69"/>
      <c r="MTO2107" s="107"/>
      <c r="MTP2107" s="2"/>
      <c r="MTQ2107" s="15"/>
      <c r="MTR2107" s="15"/>
      <c r="MTS2107" s="80"/>
      <c r="MTT2107" s="52"/>
      <c r="MTU2107" s="69"/>
      <c r="MTV2107" s="69"/>
      <c r="MTW2107" s="69"/>
      <c r="MTX2107" s="107"/>
      <c r="MTY2107" s="2"/>
      <c r="MTZ2107" s="15"/>
      <c r="MUA2107" s="15"/>
      <c r="MUB2107" s="80"/>
      <c r="MUC2107" s="52"/>
      <c r="MUD2107" s="69"/>
      <c r="MUE2107" s="69"/>
      <c r="MUF2107" s="69"/>
      <c r="MUG2107" s="107"/>
      <c r="MUH2107" s="2"/>
      <c r="MUI2107" s="15"/>
      <c r="MUJ2107" s="15"/>
      <c r="MUK2107" s="80"/>
      <c r="MUL2107" s="52"/>
      <c r="MUM2107" s="69"/>
      <c r="MUN2107" s="69"/>
      <c r="MUO2107" s="69"/>
      <c r="MUP2107" s="107"/>
      <c r="MUQ2107" s="2"/>
      <c r="MUR2107" s="15"/>
      <c r="MUS2107" s="15"/>
      <c r="MUT2107" s="80"/>
      <c r="MUU2107" s="52"/>
      <c r="MUV2107" s="69"/>
      <c r="MUW2107" s="69"/>
      <c r="MUX2107" s="69"/>
      <c r="MUY2107" s="107"/>
      <c r="MUZ2107" s="2"/>
      <c r="MVA2107" s="15"/>
      <c r="MVB2107" s="15"/>
      <c r="MVC2107" s="80"/>
      <c r="MVD2107" s="52"/>
      <c r="MVE2107" s="69"/>
      <c r="MVF2107" s="69"/>
      <c r="MVG2107" s="69"/>
      <c r="MVH2107" s="107"/>
      <c r="MVI2107" s="2"/>
      <c r="MVJ2107" s="15"/>
      <c r="MVK2107" s="15"/>
      <c r="MVL2107" s="80"/>
      <c r="MVM2107" s="52"/>
      <c r="MVN2107" s="69"/>
      <c r="MVO2107" s="69"/>
      <c r="MVP2107" s="69"/>
      <c r="MVQ2107" s="107"/>
      <c r="MVR2107" s="2"/>
      <c r="MVS2107" s="15"/>
      <c r="MVT2107" s="15"/>
      <c r="MVU2107" s="80"/>
      <c r="MVV2107" s="52"/>
      <c r="MVW2107" s="69"/>
      <c r="MVX2107" s="69"/>
      <c r="MVY2107" s="69"/>
      <c r="MVZ2107" s="107"/>
      <c r="MWA2107" s="2"/>
      <c r="MWB2107" s="15"/>
      <c r="MWC2107" s="15"/>
      <c r="MWD2107" s="80"/>
      <c r="MWE2107" s="52"/>
      <c r="MWF2107" s="69"/>
      <c r="MWG2107" s="69"/>
      <c r="MWH2107" s="69"/>
      <c r="MWI2107" s="107"/>
      <c r="MWJ2107" s="2"/>
      <c r="MWK2107" s="15"/>
      <c r="MWL2107" s="15"/>
      <c r="MWM2107" s="80"/>
      <c r="MWN2107" s="52"/>
      <c r="MWO2107" s="69"/>
      <c r="MWP2107" s="69"/>
      <c r="MWQ2107" s="69"/>
      <c r="MWR2107" s="107"/>
      <c r="MWS2107" s="2"/>
      <c r="MWT2107" s="15"/>
      <c r="MWU2107" s="15"/>
      <c r="MWV2107" s="80"/>
      <c r="MWW2107" s="52"/>
      <c r="MWX2107" s="69"/>
      <c r="MWY2107" s="69"/>
      <c r="MWZ2107" s="69"/>
      <c r="MXA2107" s="107"/>
      <c r="MXB2107" s="2"/>
      <c r="MXC2107" s="15"/>
      <c r="MXD2107" s="15"/>
      <c r="MXE2107" s="80"/>
      <c r="MXF2107" s="52"/>
      <c r="MXG2107" s="69"/>
      <c r="MXH2107" s="69"/>
      <c r="MXI2107" s="69"/>
      <c r="MXJ2107" s="107"/>
      <c r="MXK2107" s="2"/>
      <c r="MXL2107" s="15"/>
      <c r="MXM2107" s="15"/>
      <c r="MXN2107" s="80"/>
      <c r="MXO2107" s="52"/>
      <c r="MXP2107" s="69"/>
      <c r="MXQ2107" s="69"/>
      <c r="MXR2107" s="69"/>
      <c r="MXS2107" s="107"/>
      <c r="MXT2107" s="2"/>
      <c r="MXU2107" s="15"/>
      <c r="MXV2107" s="15"/>
      <c r="MXW2107" s="80"/>
      <c r="MXX2107" s="52"/>
      <c r="MXY2107" s="69"/>
      <c r="MXZ2107" s="69"/>
      <c r="MYA2107" s="69"/>
      <c r="MYB2107" s="107"/>
      <c r="MYC2107" s="2"/>
      <c r="MYD2107" s="15"/>
      <c r="MYE2107" s="15"/>
      <c r="MYF2107" s="80"/>
      <c r="MYG2107" s="52"/>
      <c r="MYH2107" s="69"/>
      <c r="MYI2107" s="69"/>
      <c r="MYJ2107" s="69"/>
      <c r="MYK2107" s="107"/>
      <c r="MYL2107" s="2"/>
      <c r="MYM2107" s="15"/>
      <c r="MYN2107" s="15"/>
      <c r="MYO2107" s="80"/>
      <c r="MYP2107" s="52"/>
      <c r="MYQ2107" s="69"/>
      <c r="MYR2107" s="69"/>
      <c r="MYS2107" s="69"/>
      <c r="MYT2107" s="107"/>
      <c r="MYU2107" s="2"/>
      <c r="MYV2107" s="15"/>
      <c r="MYW2107" s="15"/>
      <c r="MYX2107" s="80"/>
      <c r="MYY2107" s="52"/>
      <c r="MYZ2107" s="69"/>
      <c r="MZA2107" s="69"/>
      <c r="MZB2107" s="69"/>
      <c r="MZC2107" s="107"/>
      <c r="MZD2107" s="2"/>
      <c r="MZE2107" s="15"/>
      <c r="MZF2107" s="15"/>
      <c r="MZG2107" s="80"/>
      <c r="MZH2107" s="52"/>
      <c r="MZI2107" s="69"/>
      <c r="MZJ2107" s="69"/>
      <c r="MZK2107" s="69"/>
      <c r="MZL2107" s="107"/>
      <c r="MZM2107" s="2"/>
      <c r="MZN2107" s="15"/>
      <c r="MZO2107" s="15"/>
      <c r="MZP2107" s="80"/>
      <c r="MZQ2107" s="52"/>
      <c r="MZR2107" s="69"/>
      <c r="MZS2107" s="69"/>
      <c r="MZT2107" s="69"/>
      <c r="MZU2107" s="107"/>
      <c r="MZV2107" s="2"/>
      <c r="MZW2107" s="15"/>
      <c r="MZX2107" s="15"/>
      <c r="MZY2107" s="80"/>
      <c r="MZZ2107" s="52"/>
      <c r="NAA2107" s="69"/>
      <c r="NAB2107" s="69"/>
      <c r="NAC2107" s="69"/>
      <c r="NAD2107" s="107"/>
      <c r="NAE2107" s="2"/>
      <c r="NAF2107" s="15"/>
      <c r="NAG2107" s="15"/>
      <c r="NAH2107" s="80"/>
      <c r="NAI2107" s="52"/>
      <c r="NAJ2107" s="69"/>
      <c r="NAK2107" s="69"/>
      <c r="NAL2107" s="69"/>
      <c r="NAM2107" s="107"/>
      <c r="NAN2107" s="2"/>
      <c r="NAO2107" s="15"/>
      <c r="NAP2107" s="15"/>
      <c r="NAQ2107" s="80"/>
      <c r="NAR2107" s="52"/>
      <c r="NAS2107" s="69"/>
      <c r="NAT2107" s="69"/>
      <c r="NAU2107" s="69"/>
      <c r="NAV2107" s="107"/>
      <c r="NAW2107" s="2"/>
      <c r="NAX2107" s="15"/>
      <c r="NAY2107" s="15"/>
      <c r="NAZ2107" s="80"/>
      <c r="NBA2107" s="52"/>
      <c r="NBB2107" s="69"/>
      <c r="NBC2107" s="69"/>
      <c r="NBD2107" s="69"/>
      <c r="NBE2107" s="107"/>
      <c r="NBF2107" s="2"/>
      <c r="NBG2107" s="15"/>
      <c r="NBH2107" s="15"/>
      <c r="NBI2107" s="80"/>
      <c r="NBJ2107" s="52"/>
      <c r="NBK2107" s="69"/>
      <c r="NBL2107" s="69"/>
      <c r="NBM2107" s="69"/>
      <c r="NBN2107" s="107"/>
      <c r="NBO2107" s="2"/>
      <c r="NBP2107" s="15"/>
      <c r="NBQ2107" s="15"/>
      <c r="NBR2107" s="80"/>
      <c r="NBS2107" s="52"/>
      <c r="NBT2107" s="69"/>
      <c r="NBU2107" s="69"/>
      <c r="NBV2107" s="69"/>
      <c r="NBW2107" s="107"/>
      <c r="NBX2107" s="2"/>
      <c r="NBY2107" s="15"/>
      <c r="NBZ2107" s="15"/>
      <c r="NCA2107" s="80"/>
      <c r="NCB2107" s="52"/>
      <c r="NCC2107" s="69"/>
      <c r="NCD2107" s="69"/>
      <c r="NCE2107" s="69"/>
      <c r="NCF2107" s="107"/>
      <c r="NCG2107" s="2"/>
      <c r="NCH2107" s="15"/>
      <c r="NCI2107" s="15"/>
      <c r="NCJ2107" s="80"/>
      <c r="NCK2107" s="52"/>
      <c r="NCL2107" s="69"/>
      <c r="NCM2107" s="69"/>
      <c r="NCN2107" s="69"/>
      <c r="NCO2107" s="107"/>
      <c r="NCP2107" s="2"/>
      <c r="NCQ2107" s="15"/>
      <c r="NCR2107" s="15"/>
      <c r="NCS2107" s="80"/>
      <c r="NCT2107" s="52"/>
      <c r="NCU2107" s="69"/>
      <c r="NCV2107" s="69"/>
      <c r="NCW2107" s="69"/>
      <c r="NCX2107" s="107"/>
      <c r="NCY2107" s="2"/>
      <c r="NCZ2107" s="15"/>
      <c r="NDA2107" s="15"/>
      <c r="NDB2107" s="80"/>
      <c r="NDC2107" s="52"/>
      <c r="NDD2107" s="69"/>
      <c r="NDE2107" s="69"/>
      <c r="NDF2107" s="69"/>
      <c r="NDG2107" s="107"/>
      <c r="NDH2107" s="2"/>
      <c r="NDI2107" s="15"/>
      <c r="NDJ2107" s="15"/>
      <c r="NDK2107" s="80"/>
      <c r="NDL2107" s="52"/>
      <c r="NDM2107" s="69"/>
      <c r="NDN2107" s="69"/>
      <c r="NDO2107" s="69"/>
      <c r="NDP2107" s="107"/>
      <c r="NDQ2107" s="2"/>
      <c r="NDR2107" s="15"/>
      <c r="NDS2107" s="15"/>
      <c r="NDT2107" s="80"/>
      <c r="NDU2107" s="52"/>
      <c r="NDV2107" s="69"/>
      <c r="NDW2107" s="69"/>
      <c r="NDX2107" s="69"/>
      <c r="NDY2107" s="107"/>
      <c r="NDZ2107" s="2"/>
      <c r="NEA2107" s="15"/>
      <c r="NEB2107" s="15"/>
      <c r="NEC2107" s="80"/>
      <c r="NED2107" s="52"/>
      <c r="NEE2107" s="69"/>
      <c r="NEF2107" s="69"/>
      <c r="NEG2107" s="69"/>
      <c r="NEH2107" s="107"/>
      <c r="NEI2107" s="2"/>
      <c r="NEJ2107" s="15"/>
      <c r="NEK2107" s="15"/>
      <c r="NEL2107" s="80"/>
      <c r="NEM2107" s="52"/>
      <c r="NEN2107" s="69"/>
      <c r="NEO2107" s="69"/>
      <c r="NEP2107" s="69"/>
      <c r="NEQ2107" s="107"/>
      <c r="NER2107" s="2"/>
      <c r="NES2107" s="15"/>
      <c r="NET2107" s="15"/>
      <c r="NEU2107" s="80"/>
      <c r="NEV2107" s="52"/>
      <c r="NEW2107" s="69"/>
      <c r="NEX2107" s="69"/>
      <c r="NEY2107" s="69"/>
      <c r="NEZ2107" s="107"/>
      <c r="NFA2107" s="2"/>
      <c r="NFB2107" s="15"/>
      <c r="NFC2107" s="15"/>
      <c r="NFD2107" s="80"/>
      <c r="NFE2107" s="52"/>
      <c r="NFF2107" s="69"/>
      <c r="NFG2107" s="69"/>
      <c r="NFH2107" s="69"/>
      <c r="NFI2107" s="107"/>
      <c r="NFJ2107" s="2"/>
      <c r="NFK2107" s="15"/>
      <c r="NFL2107" s="15"/>
      <c r="NFM2107" s="80"/>
      <c r="NFN2107" s="52"/>
      <c r="NFO2107" s="69"/>
      <c r="NFP2107" s="69"/>
      <c r="NFQ2107" s="69"/>
      <c r="NFR2107" s="107"/>
      <c r="NFS2107" s="2"/>
      <c r="NFT2107" s="15"/>
      <c r="NFU2107" s="15"/>
      <c r="NFV2107" s="80"/>
      <c r="NFW2107" s="52"/>
      <c r="NFX2107" s="69"/>
      <c r="NFY2107" s="69"/>
      <c r="NFZ2107" s="69"/>
      <c r="NGA2107" s="107"/>
      <c r="NGB2107" s="2"/>
      <c r="NGC2107" s="15"/>
      <c r="NGD2107" s="15"/>
      <c r="NGE2107" s="80"/>
      <c r="NGF2107" s="52"/>
      <c r="NGG2107" s="69"/>
      <c r="NGH2107" s="69"/>
      <c r="NGI2107" s="69"/>
      <c r="NGJ2107" s="107"/>
      <c r="NGK2107" s="2"/>
      <c r="NGL2107" s="15"/>
      <c r="NGM2107" s="15"/>
      <c r="NGN2107" s="80"/>
      <c r="NGO2107" s="52"/>
      <c r="NGP2107" s="69"/>
      <c r="NGQ2107" s="69"/>
      <c r="NGR2107" s="69"/>
      <c r="NGS2107" s="107"/>
      <c r="NGT2107" s="2"/>
      <c r="NGU2107" s="15"/>
      <c r="NGV2107" s="15"/>
      <c r="NGW2107" s="80"/>
      <c r="NGX2107" s="52"/>
      <c r="NGY2107" s="69"/>
      <c r="NGZ2107" s="69"/>
      <c r="NHA2107" s="69"/>
      <c r="NHB2107" s="107"/>
      <c r="NHC2107" s="2"/>
      <c r="NHD2107" s="15"/>
      <c r="NHE2107" s="15"/>
      <c r="NHF2107" s="80"/>
      <c r="NHG2107" s="52"/>
      <c r="NHH2107" s="69"/>
      <c r="NHI2107" s="69"/>
      <c r="NHJ2107" s="69"/>
      <c r="NHK2107" s="107"/>
      <c r="NHL2107" s="2"/>
      <c r="NHM2107" s="15"/>
      <c r="NHN2107" s="15"/>
      <c r="NHO2107" s="80"/>
      <c r="NHP2107" s="52"/>
      <c r="NHQ2107" s="69"/>
      <c r="NHR2107" s="69"/>
      <c r="NHS2107" s="69"/>
      <c r="NHT2107" s="107"/>
      <c r="NHU2107" s="2"/>
      <c r="NHV2107" s="15"/>
      <c r="NHW2107" s="15"/>
      <c r="NHX2107" s="80"/>
      <c r="NHY2107" s="52"/>
      <c r="NHZ2107" s="69"/>
      <c r="NIA2107" s="69"/>
      <c r="NIB2107" s="69"/>
      <c r="NIC2107" s="107"/>
      <c r="NID2107" s="2"/>
      <c r="NIE2107" s="15"/>
      <c r="NIF2107" s="15"/>
      <c r="NIG2107" s="80"/>
      <c r="NIH2107" s="52"/>
      <c r="NII2107" s="69"/>
      <c r="NIJ2107" s="69"/>
      <c r="NIK2107" s="69"/>
      <c r="NIL2107" s="107"/>
      <c r="NIM2107" s="2"/>
      <c r="NIN2107" s="15"/>
      <c r="NIO2107" s="15"/>
      <c r="NIP2107" s="80"/>
      <c r="NIQ2107" s="52"/>
      <c r="NIR2107" s="69"/>
      <c r="NIS2107" s="69"/>
      <c r="NIT2107" s="69"/>
      <c r="NIU2107" s="107"/>
      <c r="NIV2107" s="2"/>
      <c r="NIW2107" s="15"/>
      <c r="NIX2107" s="15"/>
      <c r="NIY2107" s="80"/>
      <c r="NIZ2107" s="52"/>
      <c r="NJA2107" s="69"/>
      <c r="NJB2107" s="69"/>
      <c r="NJC2107" s="69"/>
      <c r="NJD2107" s="107"/>
      <c r="NJE2107" s="2"/>
      <c r="NJF2107" s="15"/>
      <c r="NJG2107" s="15"/>
      <c r="NJH2107" s="80"/>
      <c r="NJI2107" s="52"/>
      <c r="NJJ2107" s="69"/>
      <c r="NJK2107" s="69"/>
      <c r="NJL2107" s="69"/>
      <c r="NJM2107" s="107"/>
      <c r="NJN2107" s="2"/>
      <c r="NJO2107" s="15"/>
      <c r="NJP2107" s="15"/>
      <c r="NJQ2107" s="80"/>
      <c r="NJR2107" s="52"/>
      <c r="NJS2107" s="69"/>
      <c r="NJT2107" s="69"/>
      <c r="NJU2107" s="69"/>
      <c r="NJV2107" s="107"/>
      <c r="NJW2107" s="2"/>
      <c r="NJX2107" s="15"/>
      <c r="NJY2107" s="15"/>
      <c r="NJZ2107" s="80"/>
      <c r="NKA2107" s="52"/>
      <c r="NKB2107" s="69"/>
      <c r="NKC2107" s="69"/>
      <c r="NKD2107" s="69"/>
      <c r="NKE2107" s="107"/>
      <c r="NKF2107" s="2"/>
      <c r="NKG2107" s="15"/>
      <c r="NKH2107" s="15"/>
      <c r="NKI2107" s="80"/>
      <c r="NKJ2107" s="52"/>
      <c r="NKK2107" s="69"/>
      <c r="NKL2107" s="69"/>
      <c r="NKM2107" s="69"/>
      <c r="NKN2107" s="107"/>
      <c r="NKO2107" s="2"/>
      <c r="NKP2107" s="15"/>
      <c r="NKQ2107" s="15"/>
      <c r="NKR2107" s="80"/>
      <c r="NKS2107" s="52"/>
      <c r="NKT2107" s="69"/>
      <c r="NKU2107" s="69"/>
      <c r="NKV2107" s="69"/>
      <c r="NKW2107" s="107"/>
      <c r="NKX2107" s="2"/>
      <c r="NKY2107" s="15"/>
      <c r="NKZ2107" s="15"/>
      <c r="NLA2107" s="80"/>
      <c r="NLB2107" s="52"/>
      <c r="NLC2107" s="69"/>
      <c r="NLD2107" s="69"/>
      <c r="NLE2107" s="69"/>
      <c r="NLF2107" s="107"/>
      <c r="NLG2107" s="2"/>
      <c r="NLH2107" s="15"/>
      <c r="NLI2107" s="15"/>
      <c r="NLJ2107" s="80"/>
      <c r="NLK2107" s="52"/>
      <c r="NLL2107" s="69"/>
      <c r="NLM2107" s="69"/>
      <c r="NLN2107" s="69"/>
      <c r="NLO2107" s="107"/>
      <c r="NLP2107" s="2"/>
      <c r="NLQ2107" s="15"/>
      <c r="NLR2107" s="15"/>
      <c r="NLS2107" s="80"/>
      <c r="NLT2107" s="52"/>
      <c r="NLU2107" s="69"/>
      <c r="NLV2107" s="69"/>
      <c r="NLW2107" s="69"/>
      <c r="NLX2107" s="107"/>
      <c r="NLY2107" s="2"/>
      <c r="NLZ2107" s="15"/>
      <c r="NMA2107" s="15"/>
      <c r="NMB2107" s="80"/>
      <c r="NMC2107" s="52"/>
      <c r="NMD2107" s="69"/>
      <c r="NME2107" s="69"/>
      <c r="NMF2107" s="69"/>
      <c r="NMG2107" s="107"/>
      <c r="NMH2107" s="2"/>
      <c r="NMI2107" s="15"/>
      <c r="NMJ2107" s="15"/>
      <c r="NMK2107" s="80"/>
      <c r="NML2107" s="52"/>
      <c r="NMM2107" s="69"/>
      <c r="NMN2107" s="69"/>
      <c r="NMO2107" s="69"/>
      <c r="NMP2107" s="107"/>
      <c r="NMQ2107" s="2"/>
      <c r="NMR2107" s="15"/>
      <c r="NMS2107" s="15"/>
      <c r="NMT2107" s="80"/>
      <c r="NMU2107" s="52"/>
      <c r="NMV2107" s="69"/>
      <c r="NMW2107" s="69"/>
      <c r="NMX2107" s="69"/>
      <c r="NMY2107" s="107"/>
      <c r="NMZ2107" s="2"/>
      <c r="NNA2107" s="15"/>
      <c r="NNB2107" s="15"/>
      <c r="NNC2107" s="80"/>
      <c r="NND2107" s="52"/>
      <c r="NNE2107" s="69"/>
      <c r="NNF2107" s="69"/>
      <c r="NNG2107" s="69"/>
      <c r="NNH2107" s="107"/>
      <c r="NNI2107" s="2"/>
      <c r="NNJ2107" s="15"/>
      <c r="NNK2107" s="15"/>
      <c r="NNL2107" s="80"/>
      <c r="NNM2107" s="52"/>
      <c r="NNN2107" s="69"/>
      <c r="NNO2107" s="69"/>
      <c r="NNP2107" s="69"/>
      <c r="NNQ2107" s="107"/>
      <c r="NNR2107" s="2"/>
      <c r="NNS2107" s="15"/>
      <c r="NNT2107" s="15"/>
      <c r="NNU2107" s="80"/>
      <c r="NNV2107" s="52"/>
      <c r="NNW2107" s="69"/>
      <c r="NNX2107" s="69"/>
      <c r="NNY2107" s="69"/>
      <c r="NNZ2107" s="107"/>
      <c r="NOA2107" s="2"/>
      <c r="NOB2107" s="15"/>
      <c r="NOC2107" s="15"/>
      <c r="NOD2107" s="80"/>
      <c r="NOE2107" s="52"/>
      <c r="NOF2107" s="69"/>
      <c r="NOG2107" s="69"/>
      <c r="NOH2107" s="69"/>
      <c r="NOI2107" s="107"/>
      <c r="NOJ2107" s="2"/>
      <c r="NOK2107" s="15"/>
      <c r="NOL2107" s="15"/>
      <c r="NOM2107" s="80"/>
      <c r="NON2107" s="52"/>
      <c r="NOO2107" s="69"/>
      <c r="NOP2107" s="69"/>
      <c r="NOQ2107" s="69"/>
      <c r="NOR2107" s="107"/>
      <c r="NOS2107" s="2"/>
      <c r="NOT2107" s="15"/>
      <c r="NOU2107" s="15"/>
      <c r="NOV2107" s="80"/>
      <c r="NOW2107" s="52"/>
      <c r="NOX2107" s="69"/>
      <c r="NOY2107" s="69"/>
      <c r="NOZ2107" s="69"/>
      <c r="NPA2107" s="107"/>
      <c r="NPB2107" s="2"/>
      <c r="NPC2107" s="15"/>
      <c r="NPD2107" s="15"/>
      <c r="NPE2107" s="80"/>
      <c r="NPF2107" s="52"/>
      <c r="NPG2107" s="69"/>
      <c r="NPH2107" s="69"/>
      <c r="NPI2107" s="69"/>
      <c r="NPJ2107" s="107"/>
      <c r="NPK2107" s="2"/>
      <c r="NPL2107" s="15"/>
      <c r="NPM2107" s="15"/>
      <c r="NPN2107" s="80"/>
      <c r="NPO2107" s="52"/>
      <c r="NPP2107" s="69"/>
      <c r="NPQ2107" s="69"/>
      <c r="NPR2107" s="69"/>
      <c r="NPS2107" s="107"/>
      <c r="NPT2107" s="2"/>
      <c r="NPU2107" s="15"/>
      <c r="NPV2107" s="15"/>
      <c r="NPW2107" s="80"/>
      <c r="NPX2107" s="52"/>
      <c r="NPY2107" s="69"/>
      <c r="NPZ2107" s="69"/>
      <c r="NQA2107" s="69"/>
      <c r="NQB2107" s="107"/>
      <c r="NQC2107" s="2"/>
      <c r="NQD2107" s="15"/>
      <c r="NQE2107" s="15"/>
      <c r="NQF2107" s="80"/>
      <c r="NQG2107" s="52"/>
      <c r="NQH2107" s="69"/>
      <c r="NQI2107" s="69"/>
      <c r="NQJ2107" s="69"/>
      <c r="NQK2107" s="107"/>
      <c r="NQL2107" s="2"/>
      <c r="NQM2107" s="15"/>
      <c r="NQN2107" s="15"/>
      <c r="NQO2107" s="80"/>
      <c r="NQP2107" s="52"/>
      <c r="NQQ2107" s="69"/>
      <c r="NQR2107" s="69"/>
      <c r="NQS2107" s="69"/>
      <c r="NQT2107" s="107"/>
      <c r="NQU2107" s="2"/>
      <c r="NQV2107" s="15"/>
      <c r="NQW2107" s="15"/>
      <c r="NQX2107" s="80"/>
      <c r="NQY2107" s="52"/>
      <c r="NQZ2107" s="69"/>
      <c r="NRA2107" s="69"/>
      <c r="NRB2107" s="69"/>
      <c r="NRC2107" s="107"/>
      <c r="NRD2107" s="2"/>
      <c r="NRE2107" s="15"/>
      <c r="NRF2107" s="15"/>
      <c r="NRG2107" s="80"/>
      <c r="NRH2107" s="52"/>
      <c r="NRI2107" s="69"/>
      <c r="NRJ2107" s="69"/>
      <c r="NRK2107" s="69"/>
      <c r="NRL2107" s="107"/>
      <c r="NRM2107" s="2"/>
      <c r="NRN2107" s="15"/>
      <c r="NRO2107" s="15"/>
      <c r="NRP2107" s="80"/>
      <c r="NRQ2107" s="52"/>
      <c r="NRR2107" s="69"/>
      <c r="NRS2107" s="69"/>
      <c r="NRT2107" s="69"/>
      <c r="NRU2107" s="107"/>
      <c r="NRV2107" s="2"/>
      <c r="NRW2107" s="15"/>
      <c r="NRX2107" s="15"/>
      <c r="NRY2107" s="80"/>
      <c r="NRZ2107" s="52"/>
      <c r="NSA2107" s="69"/>
      <c r="NSB2107" s="69"/>
      <c r="NSC2107" s="69"/>
      <c r="NSD2107" s="107"/>
      <c r="NSE2107" s="2"/>
      <c r="NSF2107" s="15"/>
      <c r="NSG2107" s="15"/>
      <c r="NSH2107" s="80"/>
      <c r="NSI2107" s="52"/>
      <c r="NSJ2107" s="69"/>
      <c r="NSK2107" s="69"/>
      <c r="NSL2107" s="69"/>
      <c r="NSM2107" s="107"/>
      <c r="NSN2107" s="2"/>
      <c r="NSO2107" s="15"/>
      <c r="NSP2107" s="15"/>
      <c r="NSQ2107" s="80"/>
      <c r="NSR2107" s="52"/>
      <c r="NSS2107" s="69"/>
      <c r="NST2107" s="69"/>
      <c r="NSU2107" s="69"/>
      <c r="NSV2107" s="107"/>
      <c r="NSW2107" s="2"/>
      <c r="NSX2107" s="15"/>
      <c r="NSY2107" s="15"/>
      <c r="NSZ2107" s="80"/>
      <c r="NTA2107" s="52"/>
      <c r="NTB2107" s="69"/>
      <c r="NTC2107" s="69"/>
      <c r="NTD2107" s="69"/>
      <c r="NTE2107" s="107"/>
      <c r="NTF2107" s="2"/>
      <c r="NTG2107" s="15"/>
      <c r="NTH2107" s="15"/>
      <c r="NTI2107" s="80"/>
      <c r="NTJ2107" s="52"/>
      <c r="NTK2107" s="69"/>
      <c r="NTL2107" s="69"/>
      <c r="NTM2107" s="69"/>
      <c r="NTN2107" s="107"/>
      <c r="NTO2107" s="2"/>
      <c r="NTP2107" s="15"/>
      <c r="NTQ2107" s="15"/>
      <c r="NTR2107" s="80"/>
      <c r="NTS2107" s="52"/>
      <c r="NTT2107" s="69"/>
      <c r="NTU2107" s="69"/>
      <c r="NTV2107" s="69"/>
      <c r="NTW2107" s="107"/>
      <c r="NTX2107" s="2"/>
      <c r="NTY2107" s="15"/>
      <c r="NTZ2107" s="15"/>
      <c r="NUA2107" s="80"/>
      <c r="NUB2107" s="52"/>
      <c r="NUC2107" s="69"/>
      <c r="NUD2107" s="69"/>
      <c r="NUE2107" s="69"/>
      <c r="NUF2107" s="107"/>
      <c r="NUG2107" s="2"/>
      <c r="NUH2107" s="15"/>
      <c r="NUI2107" s="15"/>
      <c r="NUJ2107" s="80"/>
      <c r="NUK2107" s="52"/>
      <c r="NUL2107" s="69"/>
      <c r="NUM2107" s="69"/>
      <c r="NUN2107" s="69"/>
      <c r="NUO2107" s="107"/>
      <c r="NUP2107" s="2"/>
      <c r="NUQ2107" s="15"/>
      <c r="NUR2107" s="15"/>
      <c r="NUS2107" s="80"/>
      <c r="NUT2107" s="52"/>
      <c r="NUU2107" s="69"/>
      <c r="NUV2107" s="69"/>
      <c r="NUW2107" s="69"/>
      <c r="NUX2107" s="107"/>
      <c r="NUY2107" s="2"/>
      <c r="NUZ2107" s="15"/>
      <c r="NVA2107" s="15"/>
      <c r="NVB2107" s="80"/>
      <c r="NVC2107" s="52"/>
      <c r="NVD2107" s="69"/>
      <c r="NVE2107" s="69"/>
      <c r="NVF2107" s="69"/>
      <c r="NVG2107" s="107"/>
      <c r="NVH2107" s="2"/>
      <c r="NVI2107" s="15"/>
      <c r="NVJ2107" s="15"/>
      <c r="NVK2107" s="80"/>
      <c r="NVL2107" s="52"/>
      <c r="NVM2107" s="69"/>
      <c r="NVN2107" s="69"/>
      <c r="NVO2107" s="69"/>
      <c r="NVP2107" s="107"/>
      <c r="NVQ2107" s="2"/>
      <c r="NVR2107" s="15"/>
      <c r="NVS2107" s="15"/>
      <c r="NVT2107" s="80"/>
      <c r="NVU2107" s="52"/>
      <c r="NVV2107" s="69"/>
      <c r="NVW2107" s="69"/>
      <c r="NVX2107" s="69"/>
      <c r="NVY2107" s="107"/>
      <c r="NVZ2107" s="2"/>
      <c r="NWA2107" s="15"/>
      <c r="NWB2107" s="15"/>
      <c r="NWC2107" s="80"/>
      <c r="NWD2107" s="52"/>
      <c r="NWE2107" s="69"/>
      <c r="NWF2107" s="69"/>
      <c r="NWG2107" s="69"/>
      <c r="NWH2107" s="107"/>
      <c r="NWI2107" s="2"/>
      <c r="NWJ2107" s="15"/>
      <c r="NWK2107" s="15"/>
      <c r="NWL2107" s="80"/>
      <c r="NWM2107" s="52"/>
      <c r="NWN2107" s="69"/>
      <c r="NWO2107" s="69"/>
      <c r="NWP2107" s="69"/>
      <c r="NWQ2107" s="107"/>
      <c r="NWR2107" s="2"/>
      <c r="NWS2107" s="15"/>
      <c r="NWT2107" s="15"/>
      <c r="NWU2107" s="80"/>
      <c r="NWV2107" s="52"/>
      <c r="NWW2107" s="69"/>
      <c r="NWX2107" s="69"/>
      <c r="NWY2107" s="69"/>
      <c r="NWZ2107" s="107"/>
      <c r="NXA2107" s="2"/>
      <c r="NXB2107" s="15"/>
      <c r="NXC2107" s="15"/>
      <c r="NXD2107" s="80"/>
      <c r="NXE2107" s="52"/>
      <c r="NXF2107" s="69"/>
      <c r="NXG2107" s="69"/>
      <c r="NXH2107" s="69"/>
      <c r="NXI2107" s="107"/>
      <c r="NXJ2107" s="2"/>
      <c r="NXK2107" s="15"/>
      <c r="NXL2107" s="15"/>
      <c r="NXM2107" s="80"/>
      <c r="NXN2107" s="52"/>
      <c r="NXO2107" s="69"/>
      <c r="NXP2107" s="69"/>
      <c r="NXQ2107" s="69"/>
      <c r="NXR2107" s="107"/>
      <c r="NXS2107" s="2"/>
      <c r="NXT2107" s="15"/>
      <c r="NXU2107" s="15"/>
      <c r="NXV2107" s="80"/>
      <c r="NXW2107" s="52"/>
      <c r="NXX2107" s="69"/>
      <c r="NXY2107" s="69"/>
      <c r="NXZ2107" s="69"/>
      <c r="NYA2107" s="107"/>
      <c r="NYB2107" s="2"/>
      <c r="NYC2107" s="15"/>
      <c r="NYD2107" s="15"/>
      <c r="NYE2107" s="80"/>
      <c r="NYF2107" s="52"/>
      <c r="NYG2107" s="69"/>
      <c r="NYH2107" s="69"/>
      <c r="NYI2107" s="69"/>
      <c r="NYJ2107" s="107"/>
      <c r="NYK2107" s="2"/>
      <c r="NYL2107" s="15"/>
      <c r="NYM2107" s="15"/>
      <c r="NYN2107" s="80"/>
      <c r="NYO2107" s="52"/>
      <c r="NYP2107" s="69"/>
      <c r="NYQ2107" s="69"/>
      <c r="NYR2107" s="69"/>
      <c r="NYS2107" s="107"/>
      <c r="NYT2107" s="2"/>
      <c r="NYU2107" s="15"/>
      <c r="NYV2107" s="15"/>
      <c r="NYW2107" s="80"/>
      <c r="NYX2107" s="52"/>
      <c r="NYY2107" s="69"/>
      <c r="NYZ2107" s="69"/>
      <c r="NZA2107" s="69"/>
      <c r="NZB2107" s="107"/>
      <c r="NZC2107" s="2"/>
      <c r="NZD2107" s="15"/>
      <c r="NZE2107" s="15"/>
      <c r="NZF2107" s="80"/>
      <c r="NZG2107" s="52"/>
      <c r="NZH2107" s="69"/>
      <c r="NZI2107" s="69"/>
      <c r="NZJ2107" s="69"/>
      <c r="NZK2107" s="107"/>
      <c r="NZL2107" s="2"/>
      <c r="NZM2107" s="15"/>
      <c r="NZN2107" s="15"/>
      <c r="NZO2107" s="80"/>
      <c r="NZP2107" s="52"/>
      <c r="NZQ2107" s="69"/>
      <c r="NZR2107" s="69"/>
      <c r="NZS2107" s="69"/>
      <c r="NZT2107" s="107"/>
      <c r="NZU2107" s="2"/>
      <c r="NZV2107" s="15"/>
      <c r="NZW2107" s="15"/>
      <c r="NZX2107" s="80"/>
      <c r="NZY2107" s="52"/>
      <c r="NZZ2107" s="69"/>
      <c r="OAA2107" s="69"/>
      <c r="OAB2107" s="69"/>
      <c r="OAC2107" s="107"/>
      <c r="OAD2107" s="2"/>
      <c r="OAE2107" s="15"/>
      <c r="OAF2107" s="15"/>
      <c r="OAG2107" s="80"/>
      <c r="OAH2107" s="52"/>
      <c r="OAI2107" s="69"/>
      <c r="OAJ2107" s="69"/>
      <c r="OAK2107" s="69"/>
      <c r="OAL2107" s="107"/>
      <c r="OAM2107" s="2"/>
      <c r="OAN2107" s="15"/>
      <c r="OAO2107" s="15"/>
      <c r="OAP2107" s="80"/>
      <c r="OAQ2107" s="52"/>
      <c r="OAR2107" s="69"/>
      <c r="OAS2107" s="69"/>
      <c r="OAT2107" s="69"/>
      <c r="OAU2107" s="107"/>
      <c r="OAV2107" s="2"/>
      <c r="OAW2107" s="15"/>
      <c r="OAX2107" s="15"/>
      <c r="OAY2107" s="80"/>
      <c r="OAZ2107" s="52"/>
      <c r="OBA2107" s="69"/>
      <c r="OBB2107" s="69"/>
      <c r="OBC2107" s="69"/>
      <c r="OBD2107" s="107"/>
      <c r="OBE2107" s="2"/>
      <c r="OBF2107" s="15"/>
      <c r="OBG2107" s="15"/>
      <c r="OBH2107" s="80"/>
      <c r="OBI2107" s="52"/>
      <c r="OBJ2107" s="69"/>
      <c r="OBK2107" s="69"/>
      <c r="OBL2107" s="69"/>
      <c r="OBM2107" s="107"/>
      <c r="OBN2107" s="2"/>
      <c r="OBO2107" s="15"/>
      <c r="OBP2107" s="15"/>
      <c r="OBQ2107" s="80"/>
      <c r="OBR2107" s="52"/>
      <c r="OBS2107" s="69"/>
      <c r="OBT2107" s="69"/>
      <c r="OBU2107" s="69"/>
      <c r="OBV2107" s="107"/>
      <c r="OBW2107" s="2"/>
      <c r="OBX2107" s="15"/>
      <c r="OBY2107" s="15"/>
      <c r="OBZ2107" s="80"/>
      <c r="OCA2107" s="52"/>
      <c r="OCB2107" s="69"/>
      <c r="OCC2107" s="69"/>
      <c r="OCD2107" s="69"/>
      <c r="OCE2107" s="107"/>
      <c r="OCF2107" s="2"/>
      <c r="OCG2107" s="15"/>
      <c r="OCH2107" s="15"/>
      <c r="OCI2107" s="80"/>
      <c r="OCJ2107" s="52"/>
      <c r="OCK2107" s="69"/>
      <c r="OCL2107" s="69"/>
      <c r="OCM2107" s="69"/>
      <c r="OCN2107" s="107"/>
      <c r="OCO2107" s="2"/>
      <c r="OCP2107" s="15"/>
      <c r="OCQ2107" s="15"/>
      <c r="OCR2107" s="80"/>
      <c r="OCS2107" s="52"/>
      <c r="OCT2107" s="69"/>
      <c r="OCU2107" s="69"/>
      <c r="OCV2107" s="69"/>
      <c r="OCW2107" s="107"/>
      <c r="OCX2107" s="2"/>
      <c r="OCY2107" s="15"/>
      <c r="OCZ2107" s="15"/>
      <c r="ODA2107" s="80"/>
      <c r="ODB2107" s="52"/>
      <c r="ODC2107" s="69"/>
      <c r="ODD2107" s="69"/>
      <c r="ODE2107" s="69"/>
      <c r="ODF2107" s="107"/>
      <c r="ODG2107" s="2"/>
      <c r="ODH2107" s="15"/>
      <c r="ODI2107" s="15"/>
      <c r="ODJ2107" s="80"/>
      <c r="ODK2107" s="52"/>
      <c r="ODL2107" s="69"/>
      <c r="ODM2107" s="69"/>
      <c r="ODN2107" s="69"/>
      <c r="ODO2107" s="107"/>
      <c r="ODP2107" s="2"/>
      <c r="ODQ2107" s="15"/>
      <c r="ODR2107" s="15"/>
      <c r="ODS2107" s="80"/>
      <c r="ODT2107" s="52"/>
      <c r="ODU2107" s="69"/>
      <c r="ODV2107" s="69"/>
      <c r="ODW2107" s="69"/>
      <c r="ODX2107" s="107"/>
      <c r="ODY2107" s="2"/>
      <c r="ODZ2107" s="15"/>
      <c r="OEA2107" s="15"/>
      <c r="OEB2107" s="80"/>
      <c r="OEC2107" s="52"/>
      <c r="OED2107" s="69"/>
      <c r="OEE2107" s="69"/>
      <c r="OEF2107" s="69"/>
      <c r="OEG2107" s="107"/>
      <c r="OEH2107" s="2"/>
      <c r="OEI2107" s="15"/>
      <c r="OEJ2107" s="15"/>
      <c r="OEK2107" s="80"/>
      <c r="OEL2107" s="52"/>
      <c r="OEM2107" s="69"/>
      <c r="OEN2107" s="69"/>
      <c r="OEO2107" s="69"/>
      <c r="OEP2107" s="107"/>
      <c r="OEQ2107" s="2"/>
      <c r="OER2107" s="15"/>
      <c r="OES2107" s="15"/>
      <c r="OET2107" s="80"/>
      <c r="OEU2107" s="52"/>
      <c r="OEV2107" s="69"/>
      <c r="OEW2107" s="69"/>
      <c r="OEX2107" s="69"/>
      <c r="OEY2107" s="107"/>
      <c r="OEZ2107" s="2"/>
      <c r="OFA2107" s="15"/>
      <c r="OFB2107" s="15"/>
      <c r="OFC2107" s="80"/>
      <c r="OFD2107" s="52"/>
      <c r="OFE2107" s="69"/>
      <c r="OFF2107" s="69"/>
      <c r="OFG2107" s="69"/>
      <c r="OFH2107" s="107"/>
      <c r="OFI2107" s="2"/>
      <c r="OFJ2107" s="15"/>
      <c r="OFK2107" s="15"/>
      <c r="OFL2107" s="80"/>
      <c r="OFM2107" s="52"/>
      <c r="OFN2107" s="69"/>
      <c r="OFO2107" s="69"/>
      <c r="OFP2107" s="69"/>
      <c r="OFQ2107" s="107"/>
      <c r="OFR2107" s="2"/>
      <c r="OFS2107" s="15"/>
      <c r="OFT2107" s="15"/>
      <c r="OFU2107" s="80"/>
      <c r="OFV2107" s="52"/>
      <c r="OFW2107" s="69"/>
      <c r="OFX2107" s="69"/>
      <c r="OFY2107" s="69"/>
      <c r="OFZ2107" s="107"/>
      <c r="OGA2107" s="2"/>
      <c r="OGB2107" s="15"/>
      <c r="OGC2107" s="15"/>
      <c r="OGD2107" s="80"/>
      <c r="OGE2107" s="52"/>
      <c r="OGF2107" s="69"/>
      <c r="OGG2107" s="69"/>
      <c r="OGH2107" s="69"/>
      <c r="OGI2107" s="107"/>
      <c r="OGJ2107" s="2"/>
      <c r="OGK2107" s="15"/>
      <c r="OGL2107" s="15"/>
      <c r="OGM2107" s="80"/>
      <c r="OGN2107" s="52"/>
      <c r="OGO2107" s="69"/>
      <c r="OGP2107" s="69"/>
      <c r="OGQ2107" s="69"/>
      <c r="OGR2107" s="107"/>
      <c r="OGS2107" s="2"/>
      <c r="OGT2107" s="15"/>
      <c r="OGU2107" s="15"/>
      <c r="OGV2107" s="80"/>
      <c r="OGW2107" s="52"/>
      <c r="OGX2107" s="69"/>
      <c r="OGY2107" s="69"/>
      <c r="OGZ2107" s="69"/>
      <c r="OHA2107" s="107"/>
      <c r="OHB2107" s="2"/>
      <c r="OHC2107" s="15"/>
      <c r="OHD2107" s="15"/>
      <c r="OHE2107" s="80"/>
      <c r="OHF2107" s="52"/>
      <c r="OHG2107" s="69"/>
      <c r="OHH2107" s="69"/>
      <c r="OHI2107" s="69"/>
      <c r="OHJ2107" s="107"/>
      <c r="OHK2107" s="2"/>
      <c r="OHL2107" s="15"/>
      <c r="OHM2107" s="15"/>
      <c r="OHN2107" s="80"/>
      <c r="OHO2107" s="52"/>
      <c r="OHP2107" s="69"/>
      <c r="OHQ2107" s="69"/>
      <c r="OHR2107" s="69"/>
      <c r="OHS2107" s="107"/>
      <c r="OHT2107" s="2"/>
      <c r="OHU2107" s="15"/>
      <c r="OHV2107" s="15"/>
      <c r="OHW2107" s="80"/>
      <c r="OHX2107" s="52"/>
      <c r="OHY2107" s="69"/>
      <c r="OHZ2107" s="69"/>
      <c r="OIA2107" s="69"/>
      <c r="OIB2107" s="107"/>
      <c r="OIC2107" s="2"/>
      <c r="OID2107" s="15"/>
      <c r="OIE2107" s="15"/>
      <c r="OIF2107" s="80"/>
      <c r="OIG2107" s="52"/>
      <c r="OIH2107" s="69"/>
      <c r="OII2107" s="69"/>
      <c r="OIJ2107" s="69"/>
      <c r="OIK2107" s="107"/>
      <c r="OIL2107" s="2"/>
      <c r="OIM2107" s="15"/>
      <c r="OIN2107" s="15"/>
      <c r="OIO2107" s="80"/>
      <c r="OIP2107" s="52"/>
      <c r="OIQ2107" s="69"/>
      <c r="OIR2107" s="69"/>
      <c r="OIS2107" s="69"/>
      <c r="OIT2107" s="107"/>
      <c r="OIU2107" s="2"/>
      <c r="OIV2107" s="15"/>
      <c r="OIW2107" s="15"/>
      <c r="OIX2107" s="80"/>
      <c r="OIY2107" s="52"/>
      <c r="OIZ2107" s="69"/>
      <c r="OJA2107" s="69"/>
      <c r="OJB2107" s="69"/>
      <c r="OJC2107" s="107"/>
      <c r="OJD2107" s="2"/>
      <c r="OJE2107" s="15"/>
      <c r="OJF2107" s="15"/>
      <c r="OJG2107" s="80"/>
      <c r="OJH2107" s="52"/>
      <c r="OJI2107" s="69"/>
      <c r="OJJ2107" s="69"/>
      <c r="OJK2107" s="69"/>
      <c r="OJL2107" s="107"/>
      <c r="OJM2107" s="2"/>
      <c r="OJN2107" s="15"/>
      <c r="OJO2107" s="15"/>
      <c r="OJP2107" s="80"/>
      <c r="OJQ2107" s="52"/>
      <c r="OJR2107" s="69"/>
      <c r="OJS2107" s="69"/>
      <c r="OJT2107" s="69"/>
      <c r="OJU2107" s="107"/>
      <c r="OJV2107" s="2"/>
      <c r="OJW2107" s="15"/>
      <c r="OJX2107" s="15"/>
      <c r="OJY2107" s="80"/>
      <c r="OJZ2107" s="52"/>
      <c r="OKA2107" s="69"/>
      <c r="OKB2107" s="69"/>
      <c r="OKC2107" s="69"/>
      <c r="OKD2107" s="107"/>
      <c r="OKE2107" s="2"/>
      <c r="OKF2107" s="15"/>
      <c r="OKG2107" s="15"/>
      <c r="OKH2107" s="80"/>
      <c r="OKI2107" s="52"/>
      <c r="OKJ2107" s="69"/>
      <c r="OKK2107" s="69"/>
      <c r="OKL2107" s="69"/>
      <c r="OKM2107" s="107"/>
      <c r="OKN2107" s="2"/>
      <c r="OKO2107" s="15"/>
      <c r="OKP2107" s="15"/>
      <c r="OKQ2107" s="80"/>
      <c r="OKR2107" s="52"/>
      <c r="OKS2107" s="69"/>
      <c r="OKT2107" s="69"/>
      <c r="OKU2107" s="69"/>
      <c r="OKV2107" s="107"/>
      <c r="OKW2107" s="2"/>
      <c r="OKX2107" s="15"/>
      <c r="OKY2107" s="15"/>
      <c r="OKZ2107" s="80"/>
      <c r="OLA2107" s="52"/>
      <c r="OLB2107" s="69"/>
      <c r="OLC2107" s="69"/>
      <c r="OLD2107" s="69"/>
      <c r="OLE2107" s="107"/>
      <c r="OLF2107" s="2"/>
      <c r="OLG2107" s="15"/>
      <c r="OLH2107" s="15"/>
      <c r="OLI2107" s="80"/>
      <c r="OLJ2107" s="52"/>
      <c r="OLK2107" s="69"/>
      <c r="OLL2107" s="69"/>
      <c r="OLM2107" s="69"/>
      <c r="OLN2107" s="107"/>
      <c r="OLO2107" s="2"/>
      <c r="OLP2107" s="15"/>
      <c r="OLQ2107" s="15"/>
      <c r="OLR2107" s="80"/>
      <c r="OLS2107" s="52"/>
      <c r="OLT2107" s="69"/>
      <c r="OLU2107" s="69"/>
      <c r="OLV2107" s="69"/>
      <c r="OLW2107" s="107"/>
      <c r="OLX2107" s="2"/>
      <c r="OLY2107" s="15"/>
      <c r="OLZ2107" s="15"/>
      <c r="OMA2107" s="80"/>
      <c r="OMB2107" s="52"/>
      <c r="OMC2107" s="69"/>
      <c r="OMD2107" s="69"/>
      <c r="OME2107" s="69"/>
      <c r="OMF2107" s="107"/>
      <c r="OMG2107" s="2"/>
      <c r="OMH2107" s="15"/>
      <c r="OMI2107" s="15"/>
      <c r="OMJ2107" s="80"/>
      <c r="OMK2107" s="52"/>
      <c r="OML2107" s="69"/>
      <c r="OMM2107" s="69"/>
      <c r="OMN2107" s="69"/>
      <c r="OMO2107" s="107"/>
      <c r="OMP2107" s="2"/>
      <c r="OMQ2107" s="15"/>
      <c r="OMR2107" s="15"/>
      <c r="OMS2107" s="80"/>
      <c r="OMT2107" s="52"/>
      <c r="OMU2107" s="69"/>
      <c r="OMV2107" s="69"/>
      <c r="OMW2107" s="69"/>
      <c r="OMX2107" s="107"/>
      <c r="OMY2107" s="2"/>
      <c r="OMZ2107" s="15"/>
      <c r="ONA2107" s="15"/>
      <c r="ONB2107" s="80"/>
      <c r="ONC2107" s="52"/>
      <c r="OND2107" s="69"/>
      <c r="ONE2107" s="69"/>
      <c r="ONF2107" s="69"/>
      <c r="ONG2107" s="107"/>
      <c r="ONH2107" s="2"/>
      <c r="ONI2107" s="15"/>
      <c r="ONJ2107" s="15"/>
      <c r="ONK2107" s="80"/>
      <c r="ONL2107" s="52"/>
      <c r="ONM2107" s="69"/>
      <c r="ONN2107" s="69"/>
      <c r="ONO2107" s="69"/>
      <c r="ONP2107" s="107"/>
      <c r="ONQ2107" s="2"/>
      <c r="ONR2107" s="15"/>
      <c r="ONS2107" s="15"/>
      <c r="ONT2107" s="80"/>
      <c r="ONU2107" s="52"/>
      <c r="ONV2107" s="69"/>
      <c r="ONW2107" s="69"/>
      <c r="ONX2107" s="69"/>
      <c r="ONY2107" s="107"/>
      <c r="ONZ2107" s="2"/>
      <c r="OOA2107" s="15"/>
      <c r="OOB2107" s="15"/>
      <c r="OOC2107" s="80"/>
      <c r="OOD2107" s="52"/>
      <c r="OOE2107" s="69"/>
      <c r="OOF2107" s="69"/>
      <c r="OOG2107" s="69"/>
      <c r="OOH2107" s="107"/>
      <c r="OOI2107" s="2"/>
      <c r="OOJ2107" s="15"/>
      <c r="OOK2107" s="15"/>
      <c r="OOL2107" s="80"/>
      <c r="OOM2107" s="52"/>
      <c r="OON2107" s="69"/>
      <c r="OOO2107" s="69"/>
      <c r="OOP2107" s="69"/>
      <c r="OOQ2107" s="107"/>
      <c r="OOR2107" s="2"/>
      <c r="OOS2107" s="15"/>
      <c r="OOT2107" s="15"/>
      <c r="OOU2107" s="80"/>
      <c r="OOV2107" s="52"/>
      <c r="OOW2107" s="69"/>
      <c r="OOX2107" s="69"/>
      <c r="OOY2107" s="69"/>
      <c r="OOZ2107" s="107"/>
      <c r="OPA2107" s="2"/>
      <c r="OPB2107" s="15"/>
      <c r="OPC2107" s="15"/>
      <c r="OPD2107" s="80"/>
      <c r="OPE2107" s="52"/>
      <c r="OPF2107" s="69"/>
      <c r="OPG2107" s="69"/>
      <c r="OPH2107" s="69"/>
      <c r="OPI2107" s="107"/>
      <c r="OPJ2107" s="2"/>
      <c r="OPK2107" s="15"/>
      <c r="OPL2107" s="15"/>
      <c r="OPM2107" s="80"/>
      <c r="OPN2107" s="52"/>
      <c r="OPO2107" s="69"/>
      <c r="OPP2107" s="69"/>
      <c r="OPQ2107" s="69"/>
      <c r="OPR2107" s="107"/>
      <c r="OPS2107" s="2"/>
      <c r="OPT2107" s="15"/>
      <c r="OPU2107" s="15"/>
      <c r="OPV2107" s="80"/>
      <c r="OPW2107" s="52"/>
      <c r="OPX2107" s="69"/>
      <c r="OPY2107" s="69"/>
      <c r="OPZ2107" s="69"/>
      <c r="OQA2107" s="107"/>
      <c r="OQB2107" s="2"/>
      <c r="OQC2107" s="15"/>
      <c r="OQD2107" s="15"/>
      <c r="OQE2107" s="80"/>
      <c r="OQF2107" s="52"/>
      <c r="OQG2107" s="69"/>
      <c r="OQH2107" s="69"/>
      <c r="OQI2107" s="69"/>
      <c r="OQJ2107" s="107"/>
      <c r="OQK2107" s="2"/>
      <c r="OQL2107" s="15"/>
      <c r="OQM2107" s="15"/>
      <c r="OQN2107" s="80"/>
      <c r="OQO2107" s="52"/>
      <c r="OQP2107" s="69"/>
      <c r="OQQ2107" s="69"/>
      <c r="OQR2107" s="69"/>
      <c r="OQS2107" s="107"/>
      <c r="OQT2107" s="2"/>
      <c r="OQU2107" s="15"/>
      <c r="OQV2107" s="15"/>
      <c r="OQW2107" s="80"/>
      <c r="OQX2107" s="52"/>
      <c r="OQY2107" s="69"/>
      <c r="OQZ2107" s="69"/>
      <c r="ORA2107" s="69"/>
      <c r="ORB2107" s="107"/>
      <c r="ORC2107" s="2"/>
      <c r="ORD2107" s="15"/>
      <c r="ORE2107" s="15"/>
      <c r="ORF2107" s="80"/>
      <c r="ORG2107" s="52"/>
      <c r="ORH2107" s="69"/>
      <c r="ORI2107" s="69"/>
      <c r="ORJ2107" s="69"/>
      <c r="ORK2107" s="107"/>
      <c r="ORL2107" s="2"/>
      <c r="ORM2107" s="15"/>
      <c r="ORN2107" s="15"/>
      <c r="ORO2107" s="80"/>
      <c r="ORP2107" s="52"/>
      <c r="ORQ2107" s="69"/>
      <c r="ORR2107" s="69"/>
      <c r="ORS2107" s="69"/>
      <c r="ORT2107" s="107"/>
      <c r="ORU2107" s="2"/>
      <c r="ORV2107" s="15"/>
      <c r="ORW2107" s="15"/>
      <c r="ORX2107" s="80"/>
      <c r="ORY2107" s="52"/>
      <c r="ORZ2107" s="69"/>
      <c r="OSA2107" s="69"/>
      <c r="OSB2107" s="69"/>
      <c r="OSC2107" s="107"/>
      <c r="OSD2107" s="2"/>
      <c r="OSE2107" s="15"/>
      <c r="OSF2107" s="15"/>
      <c r="OSG2107" s="80"/>
      <c r="OSH2107" s="52"/>
      <c r="OSI2107" s="69"/>
      <c r="OSJ2107" s="69"/>
      <c r="OSK2107" s="69"/>
      <c r="OSL2107" s="107"/>
      <c r="OSM2107" s="2"/>
      <c r="OSN2107" s="15"/>
      <c r="OSO2107" s="15"/>
      <c r="OSP2107" s="80"/>
      <c r="OSQ2107" s="52"/>
      <c r="OSR2107" s="69"/>
      <c r="OSS2107" s="69"/>
      <c r="OST2107" s="69"/>
      <c r="OSU2107" s="107"/>
      <c r="OSV2107" s="2"/>
      <c r="OSW2107" s="15"/>
      <c r="OSX2107" s="15"/>
      <c r="OSY2107" s="80"/>
      <c r="OSZ2107" s="52"/>
      <c r="OTA2107" s="69"/>
      <c r="OTB2107" s="69"/>
      <c r="OTC2107" s="69"/>
      <c r="OTD2107" s="107"/>
      <c r="OTE2107" s="2"/>
      <c r="OTF2107" s="15"/>
      <c r="OTG2107" s="15"/>
      <c r="OTH2107" s="80"/>
      <c r="OTI2107" s="52"/>
      <c r="OTJ2107" s="69"/>
      <c r="OTK2107" s="69"/>
      <c r="OTL2107" s="69"/>
      <c r="OTM2107" s="107"/>
      <c r="OTN2107" s="2"/>
      <c r="OTO2107" s="15"/>
      <c r="OTP2107" s="15"/>
      <c r="OTQ2107" s="80"/>
      <c r="OTR2107" s="52"/>
      <c r="OTS2107" s="69"/>
      <c r="OTT2107" s="69"/>
      <c r="OTU2107" s="69"/>
      <c r="OTV2107" s="107"/>
      <c r="OTW2107" s="2"/>
      <c r="OTX2107" s="15"/>
      <c r="OTY2107" s="15"/>
      <c r="OTZ2107" s="80"/>
      <c r="OUA2107" s="52"/>
      <c r="OUB2107" s="69"/>
      <c r="OUC2107" s="69"/>
      <c r="OUD2107" s="69"/>
      <c r="OUE2107" s="107"/>
      <c r="OUF2107" s="2"/>
      <c r="OUG2107" s="15"/>
      <c r="OUH2107" s="15"/>
      <c r="OUI2107" s="80"/>
      <c r="OUJ2107" s="52"/>
      <c r="OUK2107" s="69"/>
      <c r="OUL2107" s="69"/>
      <c r="OUM2107" s="69"/>
      <c r="OUN2107" s="107"/>
      <c r="OUO2107" s="2"/>
      <c r="OUP2107" s="15"/>
      <c r="OUQ2107" s="15"/>
      <c r="OUR2107" s="80"/>
      <c r="OUS2107" s="52"/>
      <c r="OUT2107" s="69"/>
      <c r="OUU2107" s="69"/>
      <c r="OUV2107" s="69"/>
      <c r="OUW2107" s="107"/>
      <c r="OUX2107" s="2"/>
      <c r="OUY2107" s="15"/>
      <c r="OUZ2107" s="15"/>
      <c r="OVA2107" s="80"/>
      <c r="OVB2107" s="52"/>
      <c r="OVC2107" s="69"/>
      <c r="OVD2107" s="69"/>
      <c r="OVE2107" s="69"/>
      <c r="OVF2107" s="107"/>
      <c r="OVG2107" s="2"/>
      <c r="OVH2107" s="15"/>
      <c r="OVI2107" s="15"/>
      <c r="OVJ2107" s="80"/>
      <c r="OVK2107" s="52"/>
      <c r="OVL2107" s="69"/>
      <c r="OVM2107" s="69"/>
      <c r="OVN2107" s="69"/>
      <c r="OVO2107" s="107"/>
      <c r="OVP2107" s="2"/>
      <c r="OVQ2107" s="15"/>
      <c r="OVR2107" s="15"/>
      <c r="OVS2107" s="80"/>
      <c r="OVT2107" s="52"/>
      <c r="OVU2107" s="69"/>
      <c r="OVV2107" s="69"/>
      <c r="OVW2107" s="69"/>
      <c r="OVX2107" s="107"/>
      <c r="OVY2107" s="2"/>
      <c r="OVZ2107" s="15"/>
      <c r="OWA2107" s="15"/>
      <c r="OWB2107" s="80"/>
      <c r="OWC2107" s="52"/>
      <c r="OWD2107" s="69"/>
      <c r="OWE2107" s="69"/>
      <c r="OWF2107" s="69"/>
      <c r="OWG2107" s="107"/>
      <c r="OWH2107" s="2"/>
      <c r="OWI2107" s="15"/>
      <c r="OWJ2107" s="15"/>
      <c r="OWK2107" s="80"/>
      <c r="OWL2107" s="52"/>
      <c r="OWM2107" s="69"/>
      <c r="OWN2107" s="69"/>
      <c r="OWO2107" s="69"/>
      <c r="OWP2107" s="107"/>
      <c r="OWQ2107" s="2"/>
      <c r="OWR2107" s="15"/>
      <c r="OWS2107" s="15"/>
      <c r="OWT2107" s="80"/>
      <c r="OWU2107" s="52"/>
      <c r="OWV2107" s="69"/>
      <c r="OWW2107" s="69"/>
      <c r="OWX2107" s="69"/>
      <c r="OWY2107" s="107"/>
      <c r="OWZ2107" s="2"/>
      <c r="OXA2107" s="15"/>
      <c r="OXB2107" s="15"/>
      <c r="OXC2107" s="80"/>
      <c r="OXD2107" s="52"/>
      <c r="OXE2107" s="69"/>
      <c r="OXF2107" s="69"/>
      <c r="OXG2107" s="69"/>
      <c r="OXH2107" s="107"/>
      <c r="OXI2107" s="2"/>
      <c r="OXJ2107" s="15"/>
      <c r="OXK2107" s="15"/>
      <c r="OXL2107" s="80"/>
      <c r="OXM2107" s="52"/>
      <c r="OXN2107" s="69"/>
      <c r="OXO2107" s="69"/>
      <c r="OXP2107" s="69"/>
      <c r="OXQ2107" s="107"/>
      <c r="OXR2107" s="2"/>
      <c r="OXS2107" s="15"/>
      <c r="OXT2107" s="15"/>
      <c r="OXU2107" s="80"/>
      <c r="OXV2107" s="52"/>
      <c r="OXW2107" s="69"/>
      <c r="OXX2107" s="69"/>
      <c r="OXY2107" s="69"/>
      <c r="OXZ2107" s="107"/>
      <c r="OYA2107" s="2"/>
      <c r="OYB2107" s="15"/>
      <c r="OYC2107" s="15"/>
      <c r="OYD2107" s="80"/>
      <c r="OYE2107" s="52"/>
      <c r="OYF2107" s="69"/>
      <c r="OYG2107" s="69"/>
      <c r="OYH2107" s="69"/>
      <c r="OYI2107" s="107"/>
      <c r="OYJ2107" s="2"/>
      <c r="OYK2107" s="15"/>
      <c r="OYL2107" s="15"/>
      <c r="OYM2107" s="80"/>
      <c r="OYN2107" s="52"/>
      <c r="OYO2107" s="69"/>
      <c r="OYP2107" s="69"/>
      <c r="OYQ2107" s="69"/>
      <c r="OYR2107" s="107"/>
      <c r="OYS2107" s="2"/>
      <c r="OYT2107" s="15"/>
      <c r="OYU2107" s="15"/>
      <c r="OYV2107" s="80"/>
      <c r="OYW2107" s="52"/>
      <c r="OYX2107" s="69"/>
      <c r="OYY2107" s="69"/>
      <c r="OYZ2107" s="69"/>
      <c r="OZA2107" s="107"/>
      <c r="OZB2107" s="2"/>
      <c r="OZC2107" s="15"/>
      <c r="OZD2107" s="15"/>
      <c r="OZE2107" s="80"/>
      <c r="OZF2107" s="52"/>
      <c r="OZG2107" s="69"/>
      <c r="OZH2107" s="69"/>
      <c r="OZI2107" s="69"/>
      <c r="OZJ2107" s="107"/>
      <c r="OZK2107" s="2"/>
      <c r="OZL2107" s="15"/>
      <c r="OZM2107" s="15"/>
      <c r="OZN2107" s="80"/>
      <c r="OZO2107" s="52"/>
      <c r="OZP2107" s="69"/>
      <c r="OZQ2107" s="69"/>
      <c r="OZR2107" s="69"/>
      <c r="OZS2107" s="107"/>
      <c r="OZT2107" s="2"/>
      <c r="OZU2107" s="15"/>
      <c r="OZV2107" s="15"/>
      <c r="OZW2107" s="80"/>
      <c r="OZX2107" s="52"/>
      <c r="OZY2107" s="69"/>
      <c r="OZZ2107" s="69"/>
      <c r="PAA2107" s="69"/>
      <c r="PAB2107" s="107"/>
      <c r="PAC2107" s="2"/>
      <c r="PAD2107" s="15"/>
      <c r="PAE2107" s="15"/>
      <c r="PAF2107" s="80"/>
      <c r="PAG2107" s="52"/>
      <c r="PAH2107" s="69"/>
      <c r="PAI2107" s="69"/>
      <c r="PAJ2107" s="69"/>
      <c r="PAK2107" s="107"/>
      <c r="PAL2107" s="2"/>
      <c r="PAM2107" s="15"/>
      <c r="PAN2107" s="15"/>
      <c r="PAO2107" s="80"/>
      <c r="PAP2107" s="52"/>
      <c r="PAQ2107" s="69"/>
      <c r="PAR2107" s="69"/>
      <c r="PAS2107" s="69"/>
      <c r="PAT2107" s="107"/>
      <c r="PAU2107" s="2"/>
      <c r="PAV2107" s="15"/>
      <c r="PAW2107" s="15"/>
      <c r="PAX2107" s="80"/>
      <c r="PAY2107" s="52"/>
      <c r="PAZ2107" s="69"/>
      <c r="PBA2107" s="69"/>
      <c r="PBB2107" s="69"/>
      <c r="PBC2107" s="107"/>
      <c r="PBD2107" s="2"/>
      <c r="PBE2107" s="15"/>
      <c r="PBF2107" s="15"/>
      <c r="PBG2107" s="80"/>
      <c r="PBH2107" s="52"/>
      <c r="PBI2107" s="69"/>
      <c r="PBJ2107" s="69"/>
      <c r="PBK2107" s="69"/>
      <c r="PBL2107" s="107"/>
      <c r="PBM2107" s="2"/>
      <c r="PBN2107" s="15"/>
      <c r="PBO2107" s="15"/>
      <c r="PBP2107" s="80"/>
      <c r="PBQ2107" s="52"/>
      <c r="PBR2107" s="69"/>
      <c r="PBS2107" s="69"/>
      <c r="PBT2107" s="69"/>
      <c r="PBU2107" s="107"/>
      <c r="PBV2107" s="2"/>
      <c r="PBW2107" s="15"/>
      <c r="PBX2107" s="15"/>
      <c r="PBY2107" s="80"/>
      <c r="PBZ2107" s="52"/>
      <c r="PCA2107" s="69"/>
      <c r="PCB2107" s="69"/>
      <c r="PCC2107" s="69"/>
      <c r="PCD2107" s="107"/>
      <c r="PCE2107" s="2"/>
      <c r="PCF2107" s="15"/>
      <c r="PCG2107" s="15"/>
      <c r="PCH2107" s="80"/>
      <c r="PCI2107" s="52"/>
      <c r="PCJ2107" s="69"/>
      <c r="PCK2107" s="69"/>
      <c r="PCL2107" s="69"/>
      <c r="PCM2107" s="107"/>
      <c r="PCN2107" s="2"/>
      <c r="PCO2107" s="15"/>
      <c r="PCP2107" s="15"/>
      <c r="PCQ2107" s="80"/>
      <c r="PCR2107" s="52"/>
      <c r="PCS2107" s="69"/>
      <c r="PCT2107" s="69"/>
      <c r="PCU2107" s="69"/>
      <c r="PCV2107" s="107"/>
      <c r="PCW2107" s="2"/>
      <c r="PCX2107" s="15"/>
      <c r="PCY2107" s="15"/>
      <c r="PCZ2107" s="80"/>
      <c r="PDA2107" s="52"/>
      <c r="PDB2107" s="69"/>
      <c r="PDC2107" s="69"/>
      <c r="PDD2107" s="69"/>
      <c r="PDE2107" s="107"/>
      <c r="PDF2107" s="2"/>
      <c r="PDG2107" s="15"/>
      <c r="PDH2107" s="15"/>
      <c r="PDI2107" s="80"/>
      <c r="PDJ2107" s="52"/>
      <c r="PDK2107" s="69"/>
      <c r="PDL2107" s="69"/>
      <c r="PDM2107" s="69"/>
      <c r="PDN2107" s="107"/>
      <c r="PDO2107" s="2"/>
      <c r="PDP2107" s="15"/>
      <c r="PDQ2107" s="15"/>
      <c r="PDR2107" s="80"/>
      <c r="PDS2107" s="52"/>
      <c r="PDT2107" s="69"/>
      <c r="PDU2107" s="69"/>
      <c r="PDV2107" s="69"/>
      <c r="PDW2107" s="107"/>
      <c r="PDX2107" s="2"/>
      <c r="PDY2107" s="15"/>
      <c r="PDZ2107" s="15"/>
      <c r="PEA2107" s="80"/>
      <c r="PEB2107" s="52"/>
      <c r="PEC2107" s="69"/>
      <c r="PED2107" s="69"/>
      <c r="PEE2107" s="69"/>
      <c r="PEF2107" s="107"/>
      <c r="PEG2107" s="2"/>
      <c r="PEH2107" s="15"/>
      <c r="PEI2107" s="15"/>
      <c r="PEJ2107" s="80"/>
      <c r="PEK2107" s="52"/>
      <c r="PEL2107" s="69"/>
      <c r="PEM2107" s="69"/>
      <c r="PEN2107" s="69"/>
      <c r="PEO2107" s="107"/>
      <c r="PEP2107" s="2"/>
      <c r="PEQ2107" s="15"/>
      <c r="PER2107" s="15"/>
      <c r="PES2107" s="80"/>
      <c r="PET2107" s="52"/>
      <c r="PEU2107" s="69"/>
      <c r="PEV2107" s="69"/>
      <c r="PEW2107" s="69"/>
      <c r="PEX2107" s="107"/>
      <c r="PEY2107" s="2"/>
      <c r="PEZ2107" s="15"/>
      <c r="PFA2107" s="15"/>
      <c r="PFB2107" s="80"/>
      <c r="PFC2107" s="52"/>
      <c r="PFD2107" s="69"/>
      <c r="PFE2107" s="69"/>
      <c r="PFF2107" s="69"/>
      <c r="PFG2107" s="107"/>
      <c r="PFH2107" s="2"/>
      <c r="PFI2107" s="15"/>
      <c r="PFJ2107" s="15"/>
      <c r="PFK2107" s="80"/>
      <c r="PFL2107" s="52"/>
      <c r="PFM2107" s="69"/>
      <c r="PFN2107" s="69"/>
      <c r="PFO2107" s="69"/>
      <c r="PFP2107" s="107"/>
      <c r="PFQ2107" s="2"/>
      <c r="PFR2107" s="15"/>
      <c r="PFS2107" s="15"/>
      <c r="PFT2107" s="80"/>
      <c r="PFU2107" s="52"/>
      <c r="PFV2107" s="69"/>
      <c r="PFW2107" s="69"/>
      <c r="PFX2107" s="69"/>
      <c r="PFY2107" s="107"/>
      <c r="PFZ2107" s="2"/>
      <c r="PGA2107" s="15"/>
      <c r="PGB2107" s="15"/>
      <c r="PGC2107" s="80"/>
      <c r="PGD2107" s="52"/>
      <c r="PGE2107" s="69"/>
      <c r="PGF2107" s="69"/>
      <c r="PGG2107" s="69"/>
      <c r="PGH2107" s="107"/>
      <c r="PGI2107" s="2"/>
      <c r="PGJ2107" s="15"/>
      <c r="PGK2107" s="15"/>
      <c r="PGL2107" s="80"/>
      <c r="PGM2107" s="52"/>
      <c r="PGN2107" s="69"/>
      <c r="PGO2107" s="69"/>
      <c r="PGP2107" s="69"/>
      <c r="PGQ2107" s="107"/>
      <c r="PGR2107" s="2"/>
      <c r="PGS2107" s="15"/>
      <c r="PGT2107" s="15"/>
      <c r="PGU2107" s="80"/>
      <c r="PGV2107" s="52"/>
      <c r="PGW2107" s="69"/>
      <c r="PGX2107" s="69"/>
      <c r="PGY2107" s="69"/>
      <c r="PGZ2107" s="107"/>
      <c r="PHA2107" s="2"/>
      <c r="PHB2107" s="15"/>
      <c r="PHC2107" s="15"/>
      <c r="PHD2107" s="80"/>
      <c r="PHE2107" s="52"/>
      <c r="PHF2107" s="69"/>
      <c r="PHG2107" s="69"/>
      <c r="PHH2107" s="69"/>
      <c r="PHI2107" s="107"/>
      <c r="PHJ2107" s="2"/>
      <c r="PHK2107" s="15"/>
      <c r="PHL2107" s="15"/>
      <c r="PHM2107" s="80"/>
      <c r="PHN2107" s="52"/>
      <c r="PHO2107" s="69"/>
      <c r="PHP2107" s="69"/>
      <c r="PHQ2107" s="69"/>
      <c r="PHR2107" s="107"/>
      <c r="PHS2107" s="2"/>
      <c r="PHT2107" s="15"/>
      <c r="PHU2107" s="15"/>
      <c r="PHV2107" s="80"/>
      <c r="PHW2107" s="52"/>
      <c r="PHX2107" s="69"/>
      <c r="PHY2107" s="69"/>
      <c r="PHZ2107" s="69"/>
      <c r="PIA2107" s="107"/>
      <c r="PIB2107" s="2"/>
      <c r="PIC2107" s="15"/>
      <c r="PID2107" s="15"/>
      <c r="PIE2107" s="80"/>
      <c r="PIF2107" s="52"/>
      <c r="PIG2107" s="69"/>
      <c r="PIH2107" s="69"/>
      <c r="PII2107" s="69"/>
      <c r="PIJ2107" s="107"/>
      <c r="PIK2107" s="2"/>
      <c r="PIL2107" s="15"/>
      <c r="PIM2107" s="15"/>
      <c r="PIN2107" s="80"/>
      <c r="PIO2107" s="52"/>
      <c r="PIP2107" s="69"/>
      <c r="PIQ2107" s="69"/>
      <c r="PIR2107" s="69"/>
      <c r="PIS2107" s="107"/>
      <c r="PIT2107" s="2"/>
      <c r="PIU2107" s="15"/>
      <c r="PIV2107" s="15"/>
      <c r="PIW2107" s="80"/>
      <c r="PIX2107" s="52"/>
      <c r="PIY2107" s="69"/>
      <c r="PIZ2107" s="69"/>
      <c r="PJA2107" s="69"/>
      <c r="PJB2107" s="107"/>
      <c r="PJC2107" s="2"/>
      <c r="PJD2107" s="15"/>
      <c r="PJE2107" s="15"/>
      <c r="PJF2107" s="80"/>
      <c r="PJG2107" s="52"/>
      <c r="PJH2107" s="69"/>
      <c r="PJI2107" s="69"/>
      <c r="PJJ2107" s="69"/>
      <c r="PJK2107" s="107"/>
      <c r="PJL2107" s="2"/>
      <c r="PJM2107" s="15"/>
      <c r="PJN2107" s="15"/>
      <c r="PJO2107" s="80"/>
      <c r="PJP2107" s="52"/>
      <c r="PJQ2107" s="69"/>
      <c r="PJR2107" s="69"/>
      <c r="PJS2107" s="69"/>
      <c r="PJT2107" s="107"/>
      <c r="PJU2107" s="2"/>
      <c r="PJV2107" s="15"/>
      <c r="PJW2107" s="15"/>
      <c r="PJX2107" s="80"/>
      <c r="PJY2107" s="52"/>
      <c r="PJZ2107" s="69"/>
      <c r="PKA2107" s="69"/>
      <c r="PKB2107" s="69"/>
      <c r="PKC2107" s="107"/>
      <c r="PKD2107" s="2"/>
      <c r="PKE2107" s="15"/>
      <c r="PKF2107" s="15"/>
      <c r="PKG2107" s="80"/>
      <c r="PKH2107" s="52"/>
      <c r="PKI2107" s="69"/>
      <c r="PKJ2107" s="69"/>
      <c r="PKK2107" s="69"/>
      <c r="PKL2107" s="107"/>
      <c r="PKM2107" s="2"/>
      <c r="PKN2107" s="15"/>
      <c r="PKO2107" s="15"/>
      <c r="PKP2107" s="80"/>
      <c r="PKQ2107" s="52"/>
      <c r="PKR2107" s="69"/>
      <c r="PKS2107" s="69"/>
      <c r="PKT2107" s="69"/>
      <c r="PKU2107" s="107"/>
      <c r="PKV2107" s="2"/>
      <c r="PKW2107" s="15"/>
      <c r="PKX2107" s="15"/>
      <c r="PKY2107" s="80"/>
      <c r="PKZ2107" s="52"/>
      <c r="PLA2107" s="69"/>
      <c r="PLB2107" s="69"/>
      <c r="PLC2107" s="69"/>
      <c r="PLD2107" s="107"/>
      <c r="PLE2107" s="2"/>
      <c r="PLF2107" s="15"/>
      <c r="PLG2107" s="15"/>
      <c r="PLH2107" s="80"/>
      <c r="PLI2107" s="52"/>
      <c r="PLJ2107" s="69"/>
      <c r="PLK2107" s="69"/>
      <c r="PLL2107" s="69"/>
      <c r="PLM2107" s="107"/>
      <c r="PLN2107" s="2"/>
      <c r="PLO2107" s="15"/>
      <c r="PLP2107" s="15"/>
      <c r="PLQ2107" s="80"/>
      <c r="PLR2107" s="52"/>
      <c r="PLS2107" s="69"/>
      <c r="PLT2107" s="69"/>
      <c r="PLU2107" s="69"/>
      <c r="PLV2107" s="107"/>
      <c r="PLW2107" s="2"/>
      <c r="PLX2107" s="15"/>
      <c r="PLY2107" s="15"/>
      <c r="PLZ2107" s="80"/>
      <c r="PMA2107" s="52"/>
      <c r="PMB2107" s="69"/>
      <c r="PMC2107" s="69"/>
      <c r="PMD2107" s="69"/>
      <c r="PME2107" s="107"/>
      <c r="PMF2107" s="2"/>
      <c r="PMG2107" s="15"/>
      <c r="PMH2107" s="15"/>
      <c r="PMI2107" s="80"/>
      <c r="PMJ2107" s="52"/>
      <c r="PMK2107" s="69"/>
      <c r="PML2107" s="69"/>
      <c r="PMM2107" s="69"/>
      <c r="PMN2107" s="107"/>
      <c r="PMO2107" s="2"/>
      <c r="PMP2107" s="15"/>
      <c r="PMQ2107" s="15"/>
      <c r="PMR2107" s="80"/>
      <c r="PMS2107" s="52"/>
      <c r="PMT2107" s="69"/>
      <c r="PMU2107" s="69"/>
      <c r="PMV2107" s="69"/>
      <c r="PMW2107" s="107"/>
      <c r="PMX2107" s="2"/>
      <c r="PMY2107" s="15"/>
      <c r="PMZ2107" s="15"/>
      <c r="PNA2107" s="80"/>
      <c r="PNB2107" s="52"/>
      <c r="PNC2107" s="69"/>
      <c r="PND2107" s="69"/>
      <c r="PNE2107" s="69"/>
      <c r="PNF2107" s="107"/>
      <c r="PNG2107" s="2"/>
      <c r="PNH2107" s="15"/>
      <c r="PNI2107" s="15"/>
      <c r="PNJ2107" s="80"/>
      <c r="PNK2107" s="52"/>
      <c r="PNL2107" s="69"/>
      <c r="PNM2107" s="69"/>
      <c r="PNN2107" s="69"/>
      <c r="PNO2107" s="107"/>
      <c r="PNP2107" s="2"/>
      <c r="PNQ2107" s="15"/>
      <c r="PNR2107" s="15"/>
      <c r="PNS2107" s="80"/>
      <c r="PNT2107" s="52"/>
      <c r="PNU2107" s="69"/>
      <c r="PNV2107" s="69"/>
      <c r="PNW2107" s="69"/>
      <c r="PNX2107" s="107"/>
      <c r="PNY2107" s="2"/>
      <c r="PNZ2107" s="15"/>
      <c r="POA2107" s="15"/>
      <c r="POB2107" s="80"/>
      <c r="POC2107" s="52"/>
      <c r="POD2107" s="69"/>
      <c r="POE2107" s="69"/>
      <c r="POF2107" s="69"/>
      <c r="POG2107" s="107"/>
      <c r="POH2107" s="2"/>
      <c r="POI2107" s="15"/>
      <c r="POJ2107" s="15"/>
      <c r="POK2107" s="80"/>
      <c r="POL2107" s="52"/>
      <c r="POM2107" s="69"/>
      <c r="PON2107" s="69"/>
      <c r="POO2107" s="69"/>
      <c r="POP2107" s="107"/>
      <c r="POQ2107" s="2"/>
      <c r="POR2107" s="15"/>
      <c r="POS2107" s="15"/>
      <c r="POT2107" s="80"/>
      <c r="POU2107" s="52"/>
      <c r="POV2107" s="69"/>
      <c r="POW2107" s="69"/>
      <c r="POX2107" s="69"/>
      <c r="POY2107" s="107"/>
      <c r="POZ2107" s="2"/>
      <c r="PPA2107" s="15"/>
      <c r="PPB2107" s="15"/>
      <c r="PPC2107" s="80"/>
      <c r="PPD2107" s="52"/>
      <c r="PPE2107" s="69"/>
      <c r="PPF2107" s="69"/>
      <c r="PPG2107" s="69"/>
      <c r="PPH2107" s="107"/>
      <c r="PPI2107" s="2"/>
      <c r="PPJ2107" s="15"/>
      <c r="PPK2107" s="15"/>
      <c r="PPL2107" s="80"/>
      <c r="PPM2107" s="52"/>
      <c r="PPN2107" s="69"/>
      <c r="PPO2107" s="69"/>
      <c r="PPP2107" s="69"/>
      <c r="PPQ2107" s="107"/>
      <c r="PPR2107" s="2"/>
      <c r="PPS2107" s="15"/>
      <c r="PPT2107" s="15"/>
      <c r="PPU2107" s="80"/>
      <c r="PPV2107" s="52"/>
      <c r="PPW2107" s="69"/>
      <c r="PPX2107" s="69"/>
      <c r="PPY2107" s="69"/>
      <c r="PPZ2107" s="107"/>
      <c r="PQA2107" s="2"/>
      <c r="PQB2107" s="15"/>
      <c r="PQC2107" s="15"/>
      <c r="PQD2107" s="80"/>
      <c r="PQE2107" s="52"/>
      <c r="PQF2107" s="69"/>
      <c r="PQG2107" s="69"/>
      <c r="PQH2107" s="69"/>
      <c r="PQI2107" s="107"/>
      <c r="PQJ2107" s="2"/>
      <c r="PQK2107" s="15"/>
      <c r="PQL2107" s="15"/>
      <c r="PQM2107" s="80"/>
      <c r="PQN2107" s="52"/>
      <c r="PQO2107" s="69"/>
      <c r="PQP2107" s="69"/>
      <c r="PQQ2107" s="69"/>
      <c r="PQR2107" s="107"/>
      <c r="PQS2107" s="2"/>
      <c r="PQT2107" s="15"/>
      <c r="PQU2107" s="15"/>
      <c r="PQV2107" s="80"/>
      <c r="PQW2107" s="52"/>
      <c r="PQX2107" s="69"/>
      <c r="PQY2107" s="69"/>
      <c r="PQZ2107" s="69"/>
      <c r="PRA2107" s="107"/>
      <c r="PRB2107" s="2"/>
      <c r="PRC2107" s="15"/>
      <c r="PRD2107" s="15"/>
      <c r="PRE2107" s="80"/>
      <c r="PRF2107" s="52"/>
      <c r="PRG2107" s="69"/>
      <c r="PRH2107" s="69"/>
      <c r="PRI2107" s="69"/>
      <c r="PRJ2107" s="107"/>
      <c r="PRK2107" s="2"/>
      <c r="PRL2107" s="15"/>
      <c r="PRM2107" s="15"/>
      <c r="PRN2107" s="80"/>
      <c r="PRO2107" s="52"/>
      <c r="PRP2107" s="69"/>
      <c r="PRQ2107" s="69"/>
      <c r="PRR2107" s="69"/>
      <c r="PRS2107" s="107"/>
      <c r="PRT2107" s="2"/>
      <c r="PRU2107" s="15"/>
      <c r="PRV2107" s="15"/>
      <c r="PRW2107" s="80"/>
      <c r="PRX2107" s="52"/>
      <c r="PRY2107" s="69"/>
      <c r="PRZ2107" s="69"/>
      <c r="PSA2107" s="69"/>
      <c r="PSB2107" s="107"/>
      <c r="PSC2107" s="2"/>
      <c r="PSD2107" s="15"/>
      <c r="PSE2107" s="15"/>
      <c r="PSF2107" s="80"/>
      <c r="PSG2107" s="52"/>
      <c r="PSH2107" s="69"/>
      <c r="PSI2107" s="69"/>
      <c r="PSJ2107" s="69"/>
      <c r="PSK2107" s="107"/>
      <c r="PSL2107" s="2"/>
      <c r="PSM2107" s="15"/>
      <c r="PSN2107" s="15"/>
      <c r="PSO2107" s="80"/>
      <c r="PSP2107" s="52"/>
      <c r="PSQ2107" s="69"/>
      <c r="PSR2107" s="69"/>
      <c r="PSS2107" s="69"/>
      <c r="PST2107" s="107"/>
      <c r="PSU2107" s="2"/>
      <c r="PSV2107" s="15"/>
      <c r="PSW2107" s="15"/>
      <c r="PSX2107" s="80"/>
      <c r="PSY2107" s="52"/>
      <c r="PSZ2107" s="69"/>
      <c r="PTA2107" s="69"/>
      <c r="PTB2107" s="69"/>
      <c r="PTC2107" s="107"/>
      <c r="PTD2107" s="2"/>
      <c r="PTE2107" s="15"/>
      <c r="PTF2107" s="15"/>
      <c r="PTG2107" s="80"/>
      <c r="PTH2107" s="52"/>
      <c r="PTI2107" s="69"/>
      <c r="PTJ2107" s="69"/>
      <c r="PTK2107" s="69"/>
      <c r="PTL2107" s="107"/>
      <c r="PTM2107" s="2"/>
      <c r="PTN2107" s="15"/>
      <c r="PTO2107" s="15"/>
      <c r="PTP2107" s="80"/>
      <c r="PTQ2107" s="52"/>
      <c r="PTR2107" s="69"/>
      <c r="PTS2107" s="69"/>
      <c r="PTT2107" s="69"/>
      <c r="PTU2107" s="107"/>
      <c r="PTV2107" s="2"/>
      <c r="PTW2107" s="15"/>
      <c r="PTX2107" s="15"/>
      <c r="PTY2107" s="80"/>
      <c r="PTZ2107" s="52"/>
      <c r="PUA2107" s="69"/>
      <c r="PUB2107" s="69"/>
      <c r="PUC2107" s="69"/>
      <c r="PUD2107" s="107"/>
      <c r="PUE2107" s="2"/>
      <c r="PUF2107" s="15"/>
      <c r="PUG2107" s="15"/>
      <c r="PUH2107" s="80"/>
      <c r="PUI2107" s="52"/>
      <c r="PUJ2107" s="69"/>
      <c r="PUK2107" s="69"/>
      <c r="PUL2107" s="69"/>
      <c r="PUM2107" s="107"/>
      <c r="PUN2107" s="2"/>
      <c r="PUO2107" s="15"/>
      <c r="PUP2107" s="15"/>
      <c r="PUQ2107" s="80"/>
      <c r="PUR2107" s="52"/>
      <c r="PUS2107" s="69"/>
      <c r="PUT2107" s="69"/>
      <c r="PUU2107" s="69"/>
      <c r="PUV2107" s="107"/>
      <c r="PUW2107" s="2"/>
      <c r="PUX2107" s="15"/>
      <c r="PUY2107" s="15"/>
      <c r="PUZ2107" s="80"/>
      <c r="PVA2107" s="52"/>
      <c r="PVB2107" s="69"/>
      <c r="PVC2107" s="69"/>
      <c r="PVD2107" s="69"/>
      <c r="PVE2107" s="107"/>
      <c r="PVF2107" s="2"/>
      <c r="PVG2107" s="15"/>
      <c r="PVH2107" s="15"/>
      <c r="PVI2107" s="80"/>
      <c r="PVJ2107" s="52"/>
      <c r="PVK2107" s="69"/>
      <c r="PVL2107" s="69"/>
      <c r="PVM2107" s="69"/>
      <c r="PVN2107" s="107"/>
      <c r="PVO2107" s="2"/>
      <c r="PVP2107" s="15"/>
      <c r="PVQ2107" s="15"/>
      <c r="PVR2107" s="80"/>
      <c r="PVS2107" s="52"/>
      <c r="PVT2107" s="69"/>
      <c r="PVU2107" s="69"/>
      <c r="PVV2107" s="69"/>
      <c r="PVW2107" s="107"/>
      <c r="PVX2107" s="2"/>
      <c r="PVY2107" s="15"/>
      <c r="PVZ2107" s="15"/>
      <c r="PWA2107" s="80"/>
      <c r="PWB2107" s="52"/>
      <c r="PWC2107" s="69"/>
      <c r="PWD2107" s="69"/>
      <c r="PWE2107" s="69"/>
      <c r="PWF2107" s="107"/>
      <c r="PWG2107" s="2"/>
      <c r="PWH2107" s="15"/>
      <c r="PWI2107" s="15"/>
      <c r="PWJ2107" s="80"/>
      <c r="PWK2107" s="52"/>
      <c r="PWL2107" s="69"/>
      <c r="PWM2107" s="69"/>
      <c r="PWN2107" s="69"/>
      <c r="PWO2107" s="107"/>
      <c r="PWP2107" s="2"/>
      <c r="PWQ2107" s="15"/>
      <c r="PWR2107" s="15"/>
      <c r="PWS2107" s="80"/>
      <c r="PWT2107" s="52"/>
      <c r="PWU2107" s="69"/>
      <c r="PWV2107" s="69"/>
      <c r="PWW2107" s="69"/>
      <c r="PWX2107" s="107"/>
      <c r="PWY2107" s="2"/>
      <c r="PWZ2107" s="15"/>
      <c r="PXA2107" s="15"/>
      <c r="PXB2107" s="80"/>
      <c r="PXC2107" s="52"/>
      <c r="PXD2107" s="69"/>
      <c r="PXE2107" s="69"/>
      <c r="PXF2107" s="69"/>
      <c r="PXG2107" s="107"/>
      <c r="PXH2107" s="2"/>
      <c r="PXI2107" s="15"/>
      <c r="PXJ2107" s="15"/>
      <c r="PXK2107" s="80"/>
      <c r="PXL2107" s="52"/>
      <c r="PXM2107" s="69"/>
      <c r="PXN2107" s="69"/>
      <c r="PXO2107" s="69"/>
      <c r="PXP2107" s="107"/>
      <c r="PXQ2107" s="2"/>
      <c r="PXR2107" s="15"/>
      <c r="PXS2107" s="15"/>
      <c r="PXT2107" s="80"/>
      <c r="PXU2107" s="52"/>
      <c r="PXV2107" s="69"/>
      <c r="PXW2107" s="69"/>
      <c r="PXX2107" s="69"/>
      <c r="PXY2107" s="107"/>
      <c r="PXZ2107" s="2"/>
      <c r="PYA2107" s="15"/>
      <c r="PYB2107" s="15"/>
      <c r="PYC2107" s="80"/>
      <c r="PYD2107" s="52"/>
      <c r="PYE2107" s="69"/>
      <c r="PYF2107" s="69"/>
      <c r="PYG2107" s="69"/>
      <c r="PYH2107" s="107"/>
      <c r="PYI2107" s="2"/>
      <c r="PYJ2107" s="15"/>
      <c r="PYK2107" s="15"/>
      <c r="PYL2107" s="80"/>
      <c r="PYM2107" s="52"/>
      <c r="PYN2107" s="69"/>
      <c r="PYO2107" s="69"/>
      <c r="PYP2107" s="69"/>
      <c r="PYQ2107" s="107"/>
      <c r="PYR2107" s="2"/>
      <c r="PYS2107" s="15"/>
      <c r="PYT2107" s="15"/>
      <c r="PYU2107" s="80"/>
      <c r="PYV2107" s="52"/>
      <c r="PYW2107" s="69"/>
      <c r="PYX2107" s="69"/>
      <c r="PYY2107" s="69"/>
      <c r="PYZ2107" s="107"/>
      <c r="PZA2107" s="2"/>
      <c r="PZB2107" s="15"/>
      <c r="PZC2107" s="15"/>
      <c r="PZD2107" s="80"/>
      <c r="PZE2107" s="52"/>
      <c r="PZF2107" s="69"/>
      <c r="PZG2107" s="69"/>
      <c r="PZH2107" s="69"/>
      <c r="PZI2107" s="107"/>
      <c r="PZJ2107" s="2"/>
      <c r="PZK2107" s="15"/>
      <c r="PZL2107" s="15"/>
      <c r="PZM2107" s="80"/>
      <c r="PZN2107" s="52"/>
      <c r="PZO2107" s="69"/>
      <c r="PZP2107" s="69"/>
      <c r="PZQ2107" s="69"/>
      <c r="PZR2107" s="107"/>
      <c r="PZS2107" s="2"/>
      <c r="PZT2107" s="15"/>
      <c r="PZU2107" s="15"/>
      <c r="PZV2107" s="80"/>
      <c r="PZW2107" s="52"/>
      <c r="PZX2107" s="69"/>
      <c r="PZY2107" s="69"/>
      <c r="PZZ2107" s="69"/>
      <c r="QAA2107" s="107"/>
      <c r="QAB2107" s="2"/>
      <c r="QAC2107" s="15"/>
      <c r="QAD2107" s="15"/>
      <c r="QAE2107" s="80"/>
      <c r="QAF2107" s="52"/>
      <c r="QAG2107" s="69"/>
      <c r="QAH2107" s="69"/>
      <c r="QAI2107" s="69"/>
      <c r="QAJ2107" s="107"/>
      <c r="QAK2107" s="2"/>
      <c r="QAL2107" s="15"/>
      <c r="QAM2107" s="15"/>
      <c r="QAN2107" s="80"/>
      <c r="QAO2107" s="52"/>
      <c r="QAP2107" s="69"/>
      <c r="QAQ2107" s="69"/>
      <c r="QAR2107" s="69"/>
      <c r="QAS2107" s="107"/>
      <c r="QAT2107" s="2"/>
      <c r="QAU2107" s="15"/>
      <c r="QAV2107" s="15"/>
      <c r="QAW2107" s="80"/>
      <c r="QAX2107" s="52"/>
      <c r="QAY2107" s="69"/>
      <c r="QAZ2107" s="69"/>
      <c r="QBA2107" s="69"/>
      <c r="QBB2107" s="107"/>
      <c r="QBC2107" s="2"/>
      <c r="QBD2107" s="15"/>
      <c r="QBE2107" s="15"/>
      <c r="QBF2107" s="80"/>
      <c r="QBG2107" s="52"/>
      <c r="QBH2107" s="69"/>
      <c r="QBI2107" s="69"/>
      <c r="QBJ2107" s="69"/>
      <c r="QBK2107" s="107"/>
      <c r="QBL2107" s="2"/>
      <c r="QBM2107" s="15"/>
      <c r="QBN2107" s="15"/>
      <c r="QBO2107" s="80"/>
      <c r="QBP2107" s="52"/>
      <c r="QBQ2107" s="69"/>
      <c r="QBR2107" s="69"/>
      <c r="QBS2107" s="69"/>
      <c r="QBT2107" s="107"/>
      <c r="QBU2107" s="2"/>
      <c r="QBV2107" s="15"/>
      <c r="QBW2107" s="15"/>
      <c r="QBX2107" s="80"/>
      <c r="QBY2107" s="52"/>
      <c r="QBZ2107" s="69"/>
      <c r="QCA2107" s="69"/>
      <c r="QCB2107" s="69"/>
      <c r="QCC2107" s="107"/>
      <c r="QCD2107" s="2"/>
      <c r="QCE2107" s="15"/>
      <c r="QCF2107" s="15"/>
      <c r="QCG2107" s="80"/>
      <c r="QCH2107" s="52"/>
      <c r="QCI2107" s="69"/>
      <c r="QCJ2107" s="69"/>
      <c r="QCK2107" s="69"/>
      <c r="QCL2107" s="107"/>
      <c r="QCM2107" s="2"/>
      <c r="QCN2107" s="15"/>
      <c r="QCO2107" s="15"/>
      <c r="QCP2107" s="80"/>
      <c r="QCQ2107" s="52"/>
      <c r="QCR2107" s="69"/>
      <c r="QCS2107" s="69"/>
      <c r="QCT2107" s="69"/>
      <c r="QCU2107" s="107"/>
      <c r="QCV2107" s="2"/>
      <c r="QCW2107" s="15"/>
      <c r="QCX2107" s="15"/>
      <c r="QCY2107" s="80"/>
      <c r="QCZ2107" s="52"/>
      <c r="QDA2107" s="69"/>
      <c r="QDB2107" s="69"/>
      <c r="QDC2107" s="69"/>
      <c r="QDD2107" s="107"/>
      <c r="QDE2107" s="2"/>
      <c r="QDF2107" s="15"/>
      <c r="QDG2107" s="15"/>
      <c r="QDH2107" s="80"/>
      <c r="QDI2107" s="52"/>
      <c r="QDJ2107" s="69"/>
      <c r="QDK2107" s="69"/>
      <c r="QDL2107" s="69"/>
      <c r="QDM2107" s="107"/>
      <c r="QDN2107" s="2"/>
      <c r="QDO2107" s="15"/>
      <c r="QDP2107" s="15"/>
      <c r="QDQ2107" s="80"/>
      <c r="QDR2107" s="52"/>
      <c r="QDS2107" s="69"/>
      <c r="QDT2107" s="69"/>
      <c r="QDU2107" s="69"/>
      <c r="QDV2107" s="107"/>
      <c r="QDW2107" s="2"/>
      <c r="QDX2107" s="15"/>
      <c r="QDY2107" s="15"/>
      <c r="QDZ2107" s="80"/>
      <c r="QEA2107" s="52"/>
      <c r="QEB2107" s="69"/>
      <c r="QEC2107" s="69"/>
      <c r="QED2107" s="69"/>
      <c r="QEE2107" s="107"/>
      <c r="QEF2107" s="2"/>
      <c r="QEG2107" s="15"/>
      <c r="QEH2107" s="15"/>
      <c r="QEI2107" s="80"/>
      <c r="QEJ2107" s="52"/>
      <c r="QEK2107" s="69"/>
      <c r="QEL2107" s="69"/>
      <c r="QEM2107" s="69"/>
      <c r="QEN2107" s="107"/>
      <c r="QEO2107" s="2"/>
      <c r="QEP2107" s="15"/>
      <c r="QEQ2107" s="15"/>
      <c r="QER2107" s="80"/>
      <c r="QES2107" s="52"/>
      <c r="QET2107" s="69"/>
      <c r="QEU2107" s="69"/>
      <c r="QEV2107" s="69"/>
      <c r="QEW2107" s="107"/>
      <c r="QEX2107" s="2"/>
      <c r="QEY2107" s="15"/>
      <c r="QEZ2107" s="15"/>
      <c r="QFA2107" s="80"/>
      <c r="QFB2107" s="52"/>
      <c r="QFC2107" s="69"/>
      <c r="QFD2107" s="69"/>
      <c r="QFE2107" s="69"/>
      <c r="QFF2107" s="107"/>
      <c r="QFG2107" s="2"/>
      <c r="QFH2107" s="15"/>
      <c r="QFI2107" s="15"/>
      <c r="QFJ2107" s="80"/>
      <c r="QFK2107" s="52"/>
      <c r="QFL2107" s="69"/>
      <c r="QFM2107" s="69"/>
      <c r="QFN2107" s="69"/>
      <c r="QFO2107" s="107"/>
      <c r="QFP2107" s="2"/>
      <c r="QFQ2107" s="15"/>
      <c r="QFR2107" s="15"/>
      <c r="QFS2107" s="80"/>
      <c r="QFT2107" s="52"/>
      <c r="QFU2107" s="69"/>
      <c r="QFV2107" s="69"/>
      <c r="QFW2107" s="69"/>
      <c r="QFX2107" s="107"/>
      <c r="QFY2107" s="2"/>
      <c r="QFZ2107" s="15"/>
      <c r="QGA2107" s="15"/>
      <c r="QGB2107" s="80"/>
      <c r="QGC2107" s="52"/>
      <c r="QGD2107" s="69"/>
      <c r="QGE2107" s="69"/>
      <c r="QGF2107" s="69"/>
      <c r="QGG2107" s="107"/>
      <c r="QGH2107" s="2"/>
      <c r="QGI2107" s="15"/>
      <c r="QGJ2107" s="15"/>
      <c r="QGK2107" s="80"/>
      <c r="QGL2107" s="52"/>
      <c r="QGM2107" s="69"/>
      <c r="QGN2107" s="69"/>
      <c r="QGO2107" s="69"/>
      <c r="QGP2107" s="107"/>
      <c r="QGQ2107" s="2"/>
      <c r="QGR2107" s="15"/>
      <c r="QGS2107" s="15"/>
      <c r="QGT2107" s="80"/>
      <c r="QGU2107" s="52"/>
      <c r="QGV2107" s="69"/>
      <c r="QGW2107" s="69"/>
      <c r="QGX2107" s="69"/>
      <c r="QGY2107" s="107"/>
      <c r="QGZ2107" s="2"/>
      <c r="QHA2107" s="15"/>
      <c r="QHB2107" s="15"/>
      <c r="QHC2107" s="80"/>
      <c r="QHD2107" s="52"/>
      <c r="QHE2107" s="69"/>
      <c r="QHF2107" s="69"/>
      <c r="QHG2107" s="69"/>
      <c r="QHH2107" s="107"/>
      <c r="QHI2107" s="2"/>
      <c r="QHJ2107" s="15"/>
      <c r="QHK2107" s="15"/>
      <c r="QHL2107" s="80"/>
      <c r="QHM2107" s="52"/>
      <c r="QHN2107" s="69"/>
      <c r="QHO2107" s="69"/>
      <c r="QHP2107" s="69"/>
      <c r="QHQ2107" s="107"/>
      <c r="QHR2107" s="2"/>
      <c r="QHS2107" s="15"/>
      <c r="QHT2107" s="15"/>
      <c r="QHU2107" s="80"/>
      <c r="QHV2107" s="52"/>
      <c r="QHW2107" s="69"/>
      <c r="QHX2107" s="69"/>
      <c r="QHY2107" s="69"/>
      <c r="QHZ2107" s="107"/>
      <c r="QIA2107" s="2"/>
      <c r="QIB2107" s="15"/>
      <c r="QIC2107" s="15"/>
      <c r="QID2107" s="80"/>
      <c r="QIE2107" s="52"/>
      <c r="QIF2107" s="69"/>
      <c r="QIG2107" s="69"/>
      <c r="QIH2107" s="69"/>
      <c r="QII2107" s="107"/>
      <c r="QIJ2107" s="2"/>
      <c r="QIK2107" s="15"/>
      <c r="QIL2107" s="15"/>
      <c r="QIM2107" s="80"/>
      <c r="QIN2107" s="52"/>
      <c r="QIO2107" s="69"/>
      <c r="QIP2107" s="69"/>
      <c r="QIQ2107" s="69"/>
      <c r="QIR2107" s="107"/>
      <c r="QIS2107" s="2"/>
      <c r="QIT2107" s="15"/>
      <c r="QIU2107" s="15"/>
      <c r="QIV2107" s="80"/>
      <c r="QIW2107" s="52"/>
      <c r="QIX2107" s="69"/>
      <c r="QIY2107" s="69"/>
      <c r="QIZ2107" s="69"/>
      <c r="QJA2107" s="107"/>
      <c r="QJB2107" s="2"/>
      <c r="QJC2107" s="15"/>
      <c r="QJD2107" s="15"/>
      <c r="QJE2107" s="80"/>
      <c r="QJF2107" s="52"/>
      <c r="QJG2107" s="69"/>
      <c r="QJH2107" s="69"/>
      <c r="QJI2107" s="69"/>
      <c r="QJJ2107" s="107"/>
      <c r="QJK2107" s="2"/>
      <c r="QJL2107" s="15"/>
      <c r="QJM2107" s="15"/>
      <c r="QJN2107" s="80"/>
      <c r="QJO2107" s="52"/>
      <c r="QJP2107" s="69"/>
      <c r="QJQ2107" s="69"/>
      <c r="QJR2107" s="69"/>
      <c r="QJS2107" s="107"/>
      <c r="QJT2107" s="2"/>
      <c r="QJU2107" s="15"/>
      <c r="QJV2107" s="15"/>
      <c r="QJW2107" s="80"/>
      <c r="QJX2107" s="52"/>
      <c r="QJY2107" s="69"/>
      <c r="QJZ2107" s="69"/>
      <c r="QKA2107" s="69"/>
      <c r="QKB2107" s="107"/>
      <c r="QKC2107" s="2"/>
      <c r="QKD2107" s="15"/>
      <c r="QKE2107" s="15"/>
      <c r="QKF2107" s="80"/>
      <c r="QKG2107" s="52"/>
      <c r="QKH2107" s="69"/>
      <c r="QKI2107" s="69"/>
      <c r="QKJ2107" s="69"/>
      <c r="QKK2107" s="107"/>
      <c r="QKL2107" s="2"/>
      <c r="QKM2107" s="15"/>
      <c r="QKN2107" s="15"/>
      <c r="QKO2107" s="80"/>
      <c r="QKP2107" s="52"/>
      <c r="QKQ2107" s="69"/>
      <c r="QKR2107" s="69"/>
      <c r="QKS2107" s="69"/>
      <c r="QKT2107" s="107"/>
      <c r="QKU2107" s="2"/>
      <c r="QKV2107" s="15"/>
      <c r="QKW2107" s="15"/>
      <c r="QKX2107" s="80"/>
      <c r="QKY2107" s="52"/>
      <c r="QKZ2107" s="69"/>
      <c r="QLA2107" s="69"/>
      <c r="QLB2107" s="69"/>
      <c r="QLC2107" s="107"/>
      <c r="QLD2107" s="2"/>
      <c r="QLE2107" s="15"/>
      <c r="QLF2107" s="15"/>
      <c r="QLG2107" s="80"/>
      <c r="QLH2107" s="52"/>
      <c r="QLI2107" s="69"/>
      <c r="QLJ2107" s="69"/>
      <c r="QLK2107" s="69"/>
      <c r="QLL2107" s="107"/>
      <c r="QLM2107" s="2"/>
      <c r="QLN2107" s="15"/>
      <c r="QLO2107" s="15"/>
      <c r="QLP2107" s="80"/>
      <c r="QLQ2107" s="52"/>
      <c r="QLR2107" s="69"/>
      <c r="QLS2107" s="69"/>
      <c r="QLT2107" s="69"/>
      <c r="QLU2107" s="107"/>
      <c r="QLV2107" s="2"/>
      <c r="QLW2107" s="15"/>
      <c r="QLX2107" s="15"/>
      <c r="QLY2107" s="80"/>
      <c r="QLZ2107" s="52"/>
      <c r="QMA2107" s="69"/>
      <c r="QMB2107" s="69"/>
      <c r="QMC2107" s="69"/>
      <c r="QMD2107" s="107"/>
      <c r="QME2107" s="2"/>
      <c r="QMF2107" s="15"/>
      <c r="QMG2107" s="15"/>
      <c r="QMH2107" s="80"/>
      <c r="QMI2107" s="52"/>
      <c r="QMJ2107" s="69"/>
      <c r="QMK2107" s="69"/>
      <c r="QML2107" s="69"/>
      <c r="QMM2107" s="107"/>
      <c r="QMN2107" s="2"/>
      <c r="QMO2107" s="15"/>
      <c r="QMP2107" s="15"/>
      <c r="QMQ2107" s="80"/>
      <c r="QMR2107" s="52"/>
      <c r="QMS2107" s="69"/>
      <c r="QMT2107" s="69"/>
      <c r="QMU2107" s="69"/>
      <c r="QMV2107" s="107"/>
      <c r="QMW2107" s="2"/>
      <c r="QMX2107" s="15"/>
      <c r="QMY2107" s="15"/>
      <c r="QMZ2107" s="80"/>
      <c r="QNA2107" s="52"/>
      <c r="QNB2107" s="69"/>
      <c r="QNC2107" s="69"/>
      <c r="QND2107" s="69"/>
      <c r="QNE2107" s="107"/>
      <c r="QNF2107" s="2"/>
      <c r="QNG2107" s="15"/>
      <c r="QNH2107" s="15"/>
      <c r="QNI2107" s="80"/>
      <c r="QNJ2107" s="52"/>
      <c r="QNK2107" s="69"/>
      <c r="QNL2107" s="69"/>
      <c r="QNM2107" s="69"/>
      <c r="QNN2107" s="107"/>
      <c r="QNO2107" s="2"/>
      <c r="QNP2107" s="15"/>
      <c r="QNQ2107" s="15"/>
      <c r="QNR2107" s="80"/>
      <c r="QNS2107" s="52"/>
      <c r="QNT2107" s="69"/>
      <c r="QNU2107" s="69"/>
      <c r="QNV2107" s="69"/>
      <c r="QNW2107" s="107"/>
      <c r="QNX2107" s="2"/>
      <c r="QNY2107" s="15"/>
      <c r="QNZ2107" s="15"/>
      <c r="QOA2107" s="80"/>
      <c r="QOB2107" s="52"/>
      <c r="QOC2107" s="69"/>
      <c r="QOD2107" s="69"/>
      <c r="QOE2107" s="69"/>
      <c r="QOF2107" s="107"/>
      <c r="QOG2107" s="2"/>
      <c r="QOH2107" s="15"/>
      <c r="QOI2107" s="15"/>
      <c r="QOJ2107" s="80"/>
      <c r="QOK2107" s="52"/>
      <c r="QOL2107" s="69"/>
      <c r="QOM2107" s="69"/>
      <c r="QON2107" s="69"/>
      <c r="QOO2107" s="107"/>
      <c r="QOP2107" s="2"/>
      <c r="QOQ2107" s="15"/>
      <c r="QOR2107" s="15"/>
      <c r="QOS2107" s="80"/>
      <c r="QOT2107" s="52"/>
      <c r="QOU2107" s="69"/>
      <c r="QOV2107" s="69"/>
      <c r="QOW2107" s="69"/>
      <c r="QOX2107" s="107"/>
      <c r="QOY2107" s="2"/>
      <c r="QOZ2107" s="15"/>
      <c r="QPA2107" s="15"/>
      <c r="QPB2107" s="80"/>
      <c r="QPC2107" s="52"/>
      <c r="QPD2107" s="69"/>
      <c r="QPE2107" s="69"/>
      <c r="QPF2107" s="69"/>
      <c r="QPG2107" s="107"/>
      <c r="QPH2107" s="2"/>
      <c r="QPI2107" s="15"/>
      <c r="QPJ2107" s="15"/>
      <c r="QPK2107" s="80"/>
      <c r="QPL2107" s="52"/>
      <c r="QPM2107" s="69"/>
      <c r="QPN2107" s="69"/>
      <c r="QPO2107" s="69"/>
      <c r="QPP2107" s="107"/>
      <c r="QPQ2107" s="2"/>
      <c r="QPR2107" s="15"/>
      <c r="QPS2107" s="15"/>
      <c r="QPT2107" s="80"/>
      <c r="QPU2107" s="52"/>
      <c r="QPV2107" s="69"/>
      <c r="QPW2107" s="69"/>
      <c r="QPX2107" s="69"/>
      <c r="QPY2107" s="107"/>
      <c r="QPZ2107" s="2"/>
      <c r="QQA2107" s="15"/>
      <c r="QQB2107" s="15"/>
      <c r="QQC2107" s="80"/>
      <c r="QQD2107" s="52"/>
      <c r="QQE2107" s="69"/>
      <c r="QQF2107" s="69"/>
      <c r="QQG2107" s="69"/>
      <c r="QQH2107" s="107"/>
      <c r="QQI2107" s="2"/>
      <c r="QQJ2107" s="15"/>
      <c r="QQK2107" s="15"/>
      <c r="QQL2107" s="80"/>
      <c r="QQM2107" s="52"/>
      <c r="QQN2107" s="69"/>
      <c r="QQO2107" s="69"/>
      <c r="QQP2107" s="69"/>
      <c r="QQQ2107" s="107"/>
      <c r="QQR2107" s="2"/>
      <c r="QQS2107" s="15"/>
      <c r="QQT2107" s="15"/>
      <c r="QQU2107" s="80"/>
      <c r="QQV2107" s="52"/>
      <c r="QQW2107" s="69"/>
      <c r="QQX2107" s="69"/>
      <c r="QQY2107" s="69"/>
      <c r="QQZ2107" s="107"/>
      <c r="QRA2107" s="2"/>
      <c r="QRB2107" s="15"/>
      <c r="QRC2107" s="15"/>
      <c r="QRD2107" s="80"/>
      <c r="QRE2107" s="52"/>
      <c r="QRF2107" s="69"/>
      <c r="QRG2107" s="69"/>
      <c r="QRH2107" s="69"/>
      <c r="QRI2107" s="107"/>
      <c r="QRJ2107" s="2"/>
      <c r="QRK2107" s="15"/>
      <c r="QRL2107" s="15"/>
      <c r="QRM2107" s="80"/>
      <c r="QRN2107" s="52"/>
      <c r="QRO2107" s="69"/>
      <c r="QRP2107" s="69"/>
      <c r="QRQ2107" s="69"/>
      <c r="QRR2107" s="107"/>
      <c r="QRS2107" s="2"/>
      <c r="QRT2107" s="15"/>
      <c r="QRU2107" s="15"/>
      <c r="QRV2107" s="80"/>
      <c r="QRW2107" s="52"/>
      <c r="QRX2107" s="69"/>
      <c r="QRY2107" s="69"/>
      <c r="QRZ2107" s="69"/>
      <c r="QSA2107" s="107"/>
      <c r="QSB2107" s="2"/>
      <c r="QSC2107" s="15"/>
      <c r="QSD2107" s="15"/>
      <c r="QSE2107" s="80"/>
      <c r="QSF2107" s="52"/>
      <c r="QSG2107" s="69"/>
      <c r="QSH2107" s="69"/>
      <c r="QSI2107" s="69"/>
      <c r="QSJ2107" s="107"/>
      <c r="QSK2107" s="2"/>
      <c r="QSL2107" s="15"/>
      <c r="QSM2107" s="15"/>
      <c r="QSN2107" s="80"/>
      <c r="QSO2107" s="52"/>
      <c r="QSP2107" s="69"/>
      <c r="QSQ2107" s="69"/>
      <c r="QSR2107" s="69"/>
      <c r="QSS2107" s="107"/>
      <c r="QST2107" s="2"/>
      <c r="QSU2107" s="15"/>
      <c r="QSV2107" s="15"/>
      <c r="QSW2107" s="80"/>
      <c r="QSX2107" s="52"/>
      <c r="QSY2107" s="69"/>
      <c r="QSZ2107" s="69"/>
      <c r="QTA2107" s="69"/>
      <c r="QTB2107" s="107"/>
      <c r="QTC2107" s="2"/>
      <c r="QTD2107" s="15"/>
      <c r="QTE2107" s="15"/>
      <c r="QTF2107" s="80"/>
      <c r="QTG2107" s="52"/>
      <c r="QTH2107" s="69"/>
      <c r="QTI2107" s="69"/>
      <c r="QTJ2107" s="69"/>
      <c r="QTK2107" s="107"/>
      <c r="QTL2107" s="2"/>
      <c r="QTM2107" s="15"/>
      <c r="QTN2107" s="15"/>
      <c r="QTO2107" s="80"/>
      <c r="QTP2107" s="52"/>
      <c r="QTQ2107" s="69"/>
      <c r="QTR2107" s="69"/>
      <c r="QTS2107" s="69"/>
      <c r="QTT2107" s="107"/>
      <c r="QTU2107" s="2"/>
      <c r="QTV2107" s="15"/>
      <c r="QTW2107" s="15"/>
      <c r="QTX2107" s="80"/>
      <c r="QTY2107" s="52"/>
      <c r="QTZ2107" s="69"/>
      <c r="QUA2107" s="69"/>
      <c r="QUB2107" s="69"/>
      <c r="QUC2107" s="107"/>
      <c r="QUD2107" s="2"/>
      <c r="QUE2107" s="15"/>
      <c r="QUF2107" s="15"/>
      <c r="QUG2107" s="80"/>
      <c r="QUH2107" s="52"/>
      <c r="QUI2107" s="69"/>
      <c r="QUJ2107" s="69"/>
      <c r="QUK2107" s="69"/>
      <c r="QUL2107" s="107"/>
      <c r="QUM2107" s="2"/>
      <c r="QUN2107" s="15"/>
      <c r="QUO2107" s="15"/>
      <c r="QUP2107" s="80"/>
      <c r="QUQ2107" s="52"/>
      <c r="QUR2107" s="69"/>
      <c r="QUS2107" s="69"/>
      <c r="QUT2107" s="69"/>
      <c r="QUU2107" s="107"/>
      <c r="QUV2107" s="2"/>
      <c r="QUW2107" s="15"/>
      <c r="QUX2107" s="15"/>
      <c r="QUY2107" s="80"/>
      <c r="QUZ2107" s="52"/>
      <c r="QVA2107" s="69"/>
      <c r="QVB2107" s="69"/>
      <c r="QVC2107" s="69"/>
      <c r="QVD2107" s="107"/>
      <c r="QVE2107" s="2"/>
      <c r="QVF2107" s="15"/>
      <c r="QVG2107" s="15"/>
      <c r="QVH2107" s="80"/>
      <c r="QVI2107" s="52"/>
      <c r="QVJ2107" s="69"/>
      <c r="QVK2107" s="69"/>
      <c r="QVL2107" s="69"/>
      <c r="QVM2107" s="107"/>
      <c r="QVN2107" s="2"/>
      <c r="QVO2107" s="15"/>
      <c r="QVP2107" s="15"/>
      <c r="QVQ2107" s="80"/>
      <c r="QVR2107" s="52"/>
      <c r="QVS2107" s="69"/>
      <c r="QVT2107" s="69"/>
      <c r="QVU2107" s="69"/>
      <c r="QVV2107" s="107"/>
      <c r="QVW2107" s="2"/>
      <c r="QVX2107" s="15"/>
      <c r="QVY2107" s="15"/>
      <c r="QVZ2107" s="80"/>
      <c r="QWA2107" s="52"/>
      <c r="QWB2107" s="69"/>
      <c r="QWC2107" s="69"/>
      <c r="QWD2107" s="69"/>
      <c r="QWE2107" s="107"/>
      <c r="QWF2107" s="2"/>
      <c r="QWG2107" s="15"/>
      <c r="QWH2107" s="15"/>
      <c r="QWI2107" s="80"/>
      <c r="QWJ2107" s="52"/>
      <c r="QWK2107" s="69"/>
      <c r="QWL2107" s="69"/>
      <c r="QWM2107" s="69"/>
      <c r="QWN2107" s="107"/>
      <c r="QWO2107" s="2"/>
      <c r="QWP2107" s="15"/>
      <c r="QWQ2107" s="15"/>
      <c r="QWR2107" s="80"/>
      <c r="QWS2107" s="52"/>
      <c r="QWT2107" s="69"/>
      <c r="QWU2107" s="69"/>
      <c r="QWV2107" s="69"/>
      <c r="QWW2107" s="107"/>
      <c r="QWX2107" s="2"/>
      <c r="QWY2107" s="15"/>
      <c r="QWZ2107" s="15"/>
      <c r="QXA2107" s="80"/>
      <c r="QXB2107" s="52"/>
      <c r="QXC2107" s="69"/>
      <c r="QXD2107" s="69"/>
      <c r="QXE2107" s="69"/>
      <c r="QXF2107" s="107"/>
      <c r="QXG2107" s="2"/>
      <c r="QXH2107" s="15"/>
      <c r="QXI2107" s="15"/>
      <c r="QXJ2107" s="80"/>
      <c r="QXK2107" s="52"/>
      <c r="QXL2107" s="69"/>
      <c r="QXM2107" s="69"/>
      <c r="QXN2107" s="69"/>
      <c r="QXO2107" s="107"/>
      <c r="QXP2107" s="2"/>
      <c r="QXQ2107" s="15"/>
      <c r="QXR2107" s="15"/>
      <c r="QXS2107" s="80"/>
      <c r="QXT2107" s="52"/>
      <c r="QXU2107" s="69"/>
      <c r="QXV2107" s="69"/>
      <c r="QXW2107" s="69"/>
      <c r="QXX2107" s="107"/>
      <c r="QXY2107" s="2"/>
      <c r="QXZ2107" s="15"/>
      <c r="QYA2107" s="15"/>
      <c r="QYB2107" s="80"/>
      <c r="QYC2107" s="52"/>
      <c r="QYD2107" s="69"/>
      <c r="QYE2107" s="69"/>
      <c r="QYF2107" s="69"/>
      <c r="QYG2107" s="107"/>
      <c r="QYH2107" s="2"/>
      <c r="QYI2107" s="15"/>
      <c r="QYJ2107" s="15"/>
      <c r="QYK2107" s="80"/>
      <c r="QYL2107" s="52"/>
      <c r="QYM2107" s="69"/>
      <c r="QYN2107" s="69"/>
      <c r="QYO2107" s="69"/>
      <c r="QYP2107" s="107"/>
      <c r="QYQ2107" s="2"/>
      <c r="QYR2107" s="15"/>
      <c r="QYS2107" s="15"/>
      <c r="QYT2107" s="80"/>
      <c r="QYU2107" s="52"/>
      <c r="QYV2107" s="69"/>
      <c r="QYW2107" s="69"/>
      <c r="QYX2107" s="69"/>
      <c r="QYY2107" s="107"/>
      <c r="QYZ2107" s="2"/>
      <c r="QZA2107" s="15"/>
      <c r="QZB2107" s="15"/>
      <c r="QZC2107" s="80"/>
      <c r="QZD2107" s="52"/>
      <c r="QZE2107" s="69"/>
      <c r="QZF2107" s="69"/>
      <c r="QZG2107" s="69"/>
      <c r="QZH2107" s="107"/>
      <c r="QZI2107" s="2"/>
      <c r="QZJ2107" s="15"/>
      <c r="QZK2107" s="15"/>
      <c r="QZL2107" s="80"/>
      <c r="QZM2107" s="52"/>
      <c r="QZN2107" s="69"/>
      <c r="QZO2107" s="69"/>
      <c r="QZP2107" s="69"/>
      <c r="QZQ2107" s="107"/>
      <c r="QZR2107" s="2"/>
      <c r="QZS2107" s="15"/>
      <c r="QZT2107" s="15"/>
      <c r="QZU2107" s="80"/>
      <c r="QZV2107" s="52"/>
      <c r="QZW2107" s="69"/>
      <c r="QZX2107" s="69"/>
      <c r="QZY2107" s="69"/>
      <c r="QZZ2107" s="107"/>
      <c r="RAA2107" s="2"/>
      <c r="RAB2107" s="15"/>
      <c r="RAC2107" s="15"/>
      <c r="RAD2107" s="80"/>
      <c r="RAE2107" s="52"/>
      <c r="RAF2107" s="69"/>
      <c r="RAG2107" s="69"/>
      <c r="RAH2107" s="69"/>
      <c r="RAI2107" s="107"/>
      <c r="RAJ2107" s="2"/>
      <c r="RAK2107" s="15"/>
      <c r="RAL2107" s="15"/>
      <c r="RAM2107" s="80"/>
      <c r="RAN2107" s="52"/>
      <c r="RAO2107" s="69"/>
      <c r="RAP2107" s="69"/>
      <c r="RAQ2107" s="69"/>
      <c r="RAR2107" s="107"/>
      <c r="RAS2107" s="2"/>
      <c r="RAT2107" s="15"/>
      <c r="RAU2107" s="15"/>
      <c r="RAV2107" s="80"/>
      <c r="RAW2107" s="52"/>
      <c r="RAX2107" s="69"/>
      <c r="RAY2107" s="69"/>
      <c r="RAZ2107" s="69"/>
      <c r="RBA2107" s="107"/>
      <c r="RBB2107" s="2"/>
      <c r="RBC2107" s="15"/>
      <c r="RBD2107" s="15"/>
      <c r="RBE2107" s="80"/>
      <c r="RBF2107" s="52"/>
      <c r="RBG2107" s="69"/>
      <c r="RBH2107" s="69"/>
      <c r="RBI2107" s="69"/>
      <c r="RBJ2107" s="107"/>
      <c r="RBK2107" s="2"/>
      <c r="RBL2107" s="15"/>
      <c r="RBM2107" s="15"/>
      <c r="RBN2107" s="80"/>
      <c r="RBO2107" s="52"/>
      <c r="RBP2107" s="69"/>
      <c r="RBQ2107" s="69"/>
      <c r="RBR2107" s="69"/>
      <c r="RBS2107" s="107"/>
      <c r="RBT2107" s="2"/>
      <c r="RBU2107" s="15"/>
      <c r="RBV2107" s="15"/>
      <c r="RBW2107" s="80"/>
      <c r="RBX2107" s="52"/>
      <c r="RBY2107" s="69"/>
      <c r="RBZ2107" s="69"/>
      <c r="RCA2107" s="69"/>
      <c r="RCB2107" s="107"/>
      <c r="RCC2107" s="2"/>
      <c r="RCD2107" s="15"/>
      <c r="RCE2107" s="15"/>
      <c r="RCF2107" s="80"/>
      <c r="RCG2107" s="52"/>
      <c r="RCH2107" s="69"/>
      <c r="RCI2107" s="69"/>
      <c r="RCJ2107" s="69"/>
      <c r="RCK2107" s="107"/>
      <c r="RCL2107" s="2"/>
      <c r="RCM2107" s="15"/>
      <c r="RCN2107" s="15"/>
      <c r="RCO2107" s="80"/>
      <c r="RCP2107" s="52"/>
      <c r="RCQ2107" s="69"/>
      <c r="RCR2107" s="69"/>
      <c r="RCS2107" s="69"/>
      <c r="RCT2107" s="107"/>
      <c r="RCU2107" s="2"/>
      <c r="RCV2107" s="15"/>
      <c r="RCW2107" s="15"/>
      <c r="RCX2107" s="80"/>
      <c r="RCY2107" s="52"/>
      <c r="RCZ2107" s="69"/>
      <c r="RDA2107" s="69"/>
      <c r="RDB2107" s="69"/>
      <c r="RDC2107" s="107"/>
      <c r="RDD2107" s="2"/>
      <c r="RDE2107" s="15"/>
      <c r="RDF2107" s="15"/>
      <c r="RDG2107" s="80"/>
      <c r="RDH2107" s="52"/>
      <c r="RDI2107" s="69"/>
      <c r="RDJ2107" s="69"/>
      <c r="RDK2107" s="69"/>
      <c r="RDL2107" s="107"/>
      <c r="RDM2107" s="2"/>
      <c r="RDN2107" s="15"/>
      <c r="RDO2107" s="15"/>
      <c r="RDP2107" s="80"/>
      <c r="RDQ2107" s="52"/>
      <c r="RDR2107" s="69"/>
      <c r="RDS2107" s="69"/>
      <c r="RDT2107" s="69"/>
      <c r="RDU2107" s="107"/>
      <c r="RDV2107" s="2"/>
      <c r="RDW2107" s="15"/>
      <c r="RDX2107" s="15"/>
      <c r="RDY2107" s="80"/>
      <c r="RDZ2107" s="52"/>
      <c r="REA2107" s="69"/>
      <c r="REB2107" s="69"/>
      <c r="REC2107" s="69"/>
      <c r="RED2107" s="107"/>
      <c r="REE2107" s="2"/>
      <c r="REF2107" s="15"/>
      <c r="REG2107" s="15"/>
      <c r="REH2107" s="80"/>
      <c r="REI2107" s="52"/>
      <c r="REJ2107" s="69"/>
      <c r="REK2107" s="69"/>
      <c r="REL2107" s="69"/>
      <c r="REM2107" s="107"/>
      <c r="REN2107" s="2"/>
      <c r="REO2107" s="15"/>
      <c r="REP2107" s="15"/>
      <c r="REQ2107" s="80"/>
      <c r="RER2107" s="52"/>
      <c r="RES2107" s="69"/>
      <c r="RET2107" s="69"/>
      <c r="REU2107" s="69"/>
      <c r="REV2107" s="107"/>
      <c r="REW2107" s="2"/>
      <c r="REX2107" s="15"/>
      <c r="REY2107" s="15"/>
      <c r="REZ2107" s="80"/>
      <c r="RFA2107" s="52"/>
      <c r="RFB2107" s="69"/>
      <c r="RFC2107" s="69"/>
      <c r="RFD2107" s="69"/>
      <c r="RFE2107" s="107"/>
      <c r="RFF2107" s="2"/>
      <c r="RFG2107" s="15"/>
      <c r="RFH2107" s="15"/>
      <c r="RFI2107" s="80"/>
      <c r="RFJ2107" s="52"/>
      <c r="RFK2107" s="69"/>
      <c r="RFL2107" s="69"/>
      <c r="RFM2107" s="69"/>
      <c r="RFN2107" s="107"/>
      <c r="RFO2107" s="2"/>
      <c r="RFP2107" s="15"/>
      <c r="RFQ2107" s="15"/>
      <c r="RFR2107" s="80"/>
      <c r="RFS2107" s="52"/>
      <c r="RFT2107" s="69"/>
      <c r="RFU2107" s="69"/>
      <c r="RFV2107" s="69"/>
      <c r="RFW2107" s="107"/>
      <c r="RFX2107" s="2"/>
      <c r="RFY2107" s="15"/>
      <c r="RFZ2107" s="15"/>
      <c r="RGA2107" s="80"/>
      <c r="RGB2107" s="52"/>
      <c r="RGC2107" s="69"/>
      <c r="RGD2107" s="69"/>
      <c r="RGE2107" s="69"/>
      <c r="RGF2107" s="107"/>
      <c r="RGG2107" s="2"/>
      <c r="RGH2107" s="15"/>
      <c r="RGI2107" s="15"/>
      <c r="RGJ2107" s="80"/>
      <c r="RGK2107" s="52"/>
      <c r="RGL2107" s="69"/>
      <c r="RGM2107" s="69"/>
      <c r="RGN2107" s="69"/>
      <c r="RGO2107" s="107"/>
      <c r="RGP2107" s="2"/>
      <c r="RGQ2107" s="15"/>
      <c r="RGR2107" s="15"/>
      <c r="RGS2107" s="80"/>
      <c r="RGT2107" s="52"/>
      <c r="RGU2107" s="69"/>
      <c r="RGV2107" s="69"/>
      <c r="RGW2107" s="69"/>
      <c r="RGX2107" s="107"/>
      <c r="RGY2107" s="2"/>
      <c r="RGZ2107" s="15"/>
      <c r="RHA2107" s="15"/>
      <c r="RHB2107" s="80"/>
      <c r="RHC2107" s="52"/>
      <c r="RHD2107" s="69"/>
      <c r="RHE2107" s="69"/>
      <c r="RHF2107" s="69"/>
      <c r="RHG2107" s="107"/>
      <c r="RHH2107" s="2"/>
      <c r="RHI2107" s="15"/>
      <c r="RHJ2107" s="15"/>
      <c r="RHK2107" s="80"/>
      <c r="RHL2107" s="52"/>
      <c r="RHM2107" s="69"/>
      <c r="RHN2107" s="69"/>
      <c r="RHO2107" s="69"/>
      <c r="RHP2107" s="107"/>
      <c r="RHQ2107" s="2"/>
      <c r="RHR2107" s="15"/>
      <c r="RHS2107" s="15"/>
      <c r="RHT2107" s="80"/>
      <c r="RHU2107" s="52"/>
      <c r="RHV2107" s="69"/>
      <c r="RHW2107" s="69"/>
      <c r="RHX2107" s="69"/>
      <c r="RHY2107" s="107"/>
      <c r="RHZ2107" s="2"/>
      <c r="RIA2107" s="15"/>
      <c r="RIB2107" s="15"/>
      <c r="RIC2107" s="80"/>
      <c r="RID2107" s="52"/>
      <c r="RIE2107" s="69"/>
      <c r="RIF2107" s="69"/>
      <c r="RIG2107" s="69"/>
      <c r="RIH2107" s="107"/>
      <c r="RII2107" s="2"/>
      <c r="RIJ2107" s="15"/>
      <c r="RIK2107" s="15"/>
      <c r="RIL2107" s="80"/>
      <c r="RIM2107" s="52"/>
      <c r="RIN2107" s="69"/>
      <c r="RIO2107" s="69"/>
      <c r="RIP2107" s="69"/>
      <c r="RIQ2107" s="107"/>
      <c r="RIR2107" s="2"/>
      <c r="RIS2107" s="15"/>
      <c r="RIT2107" s="15"/>
      <c r="RIU2107" s="80"/>
      <c r="RIV2107" s="52"/>
      <c r="RIW2107" s="69"/>
      <c r="RIX2107" s="69"/>
      <c r="RIY2107" s="69"/>
      <c r="RIZ2107" s="107"/>
      <c r="RJA2107" s="2"/>
      <c r="RJB2107" s="15"/>
      <c r="RJC2107" s="15"/>
      <c r="RJD2107" s="80"/>
      <c r="RJE2107" s="52"/>
      <c r="RJF2107" s="69"/>
      <c r="RJG2107" s="69"/>
      <c r="RJH2107" s="69"/>
      <c r="RJI2107" s="107"/>
      <c r="RJJ2107" s="2"/>
      <c r="RJK2107" s="15"/>
      <c r="RJL2107" s="15"/>
      <c r="RJM2107" s="80"/>
      <c r="RJN2107" s="52"/>
      <c r="RJO2107" s="69"/>
      <c r="RJP2107" s="69"/>
      <c r="RJQ2107" s="69"/>
      <c r="RJR2107" s="107"/>
      <c r="RJS2107" s="2"/>
      <c r="RJT2107" s="15"/>
      <c r="RJU2107" s="15"/>
      <c r="RJV2107" s="80"/>
      <c r="RJW2107" s="52"/>
      <c r="RJX2107" s="69"/>
      <c r="RJY2107" s="69"/>
      <c r="RJZ2107" s="69"/>
      <c r="RKA2107" s="107"/>
      <c r="RKB2107" s="2"/>
      <c r="RKC2107" s="15"/>
      <c r="RKD2107" s="15"/>
      <c r="RKE2107" s="80"/>
      <c r="RKF2107" s="52"/>
      <c r="RKG2107" s="69"/>
      <c r="RKH2107" s="69"/>
      <c r="RKI2107" s="69"/>
      <c r="RKJ2107" s="107"/>
      <c r="RKK2107" s="2"/>
      <c r="RKL2107" s="15"/>
      <c r="RKM2107" s="15"/>
      <c r="RKN2107" s="80"/>
      <c r="RKO2107" s="52"/>
      <c r="RKP2107" s="69"/>
      <c r="RKQ2107" s="69"/>
      <c r="RKR2107" s="69"/>
      <c r="RKS2107" s="107"/>
      <c r="RKT2107" s="2"/>
      <c r="RKU2107" s="15"/>
      <c r="RKV2107" s="15"/>
      <c r="RKW2107" s="80"/>
      <c r="RKX2107" s="52"/>
      <c r="RKY2107" s="69"/>
      <c r="RKZ2107" s="69"/>
      <c r="RLA2107" s="69"/>
      <c r="RLB2107" s="107"/>
      <c r="RLC2107" s="2"/>
      <c r="RLD2107" s="15"/>
      <c r="RLE2107" s="15"/>
      <c r="RLF2107" s="80"/>
      <c r="RLG2107" s="52"/>
      <c r="RLH2107" s="69"/>
      <c r="RLI2107" s="69"/>
      <c r="RLJ2107" s="69"/>
      <c r="RLK2107" s="107"/>
      <c r="RLL2107" s="2"/>
      <c r="RLM2107" s="15"/>
      <c r="RLN2107" s="15"/>
      <c r="RLO2107" s="80"/>
      <c r="RLP2107" s="52"/>
      <c r="RLQ2107" s="69"/>
      <c r="RLR2107" s="69"/>
      <c r="RLS2107" s="69"/>
      <c r="RLT2107" s="107"/>
      <c r="RLU2107" s="2"/>
      <c r="RLV2107" s="15"/>
      <c r="RLW2107" s="15"/>
      <c r="RLX2107" s="80"/>
      <c r="RLY2107" s="52"/>
      <c r="RLZ2107" s="69"/>
      <c r="RMA2107" s="69"/>
      <c r="RMB2107" s="69"/>
      <c r="RMC2107" s="107"/>
      <c r="RMD2107" s="2"/>
      <c r="RME2107" s="15"/>
      <c r="RMF2107" s="15"/>
      <c r="RMG2107" s="80"/>
      <c r="RMH2107" s="52"/>
      <c r="RMI2107" s="69"/>
      <c r="RMJ2107" s="69"/>
      <c r="RMK2107" s="69"/>
      <c r="RML2107" s="107"/>
      <c r="RMM2107" s="2"/>
      <c r="RMN2107" s="15"/>
      <c r="RMO2107" s="15"/>
      <c r="RMP2107" s="80"/>
      <c r="RMQ2107" s="52"/>
      <c r="RMR2107" s="69"/>
      <c r="RMS2107" s="69"/>
      <c r="RMT2107" s="69"/>
      <c r="RMU2107" s="107"/>
      <c r="RMV2107" s="2"/>
      <c r="RMW2107" s="15"/>
      <c r="RMX2107" s="15"/>
      <c r="RMY2107" s="80"/>
      <c r="RMZ2107" s="52"/>
      <c r="RNA2107" s="69"/>
      <c r="RNB2107" s="69"/>
      <c r="RNC2107" s="69"/>
      <c r="RND2107" s="107"/>
      <c r="RNE2107" s="2"/>
      <c r="RNF2107" s="15"/>
      <c r="RNG2107" s="15"/>
      <c r="RNH2107" s="80"/>
      <c r="RNI2107" s="52"/>
      <c r="RNJ2107" s="69"/>
      <c r="RNK2107" s="69"/>
      <c r="RNL2107" s="69"/>
      <c r="RNM2107" s="107"/>
      <c r="RNN2107" s="2"/>
      <c r="RNO2107" s="15"/>
      <c r="RNP2107" s="15"/>
      <c r="RNQ2107" s="80"/>
      <c r="RNR2107" s="52"/>
      <c r="RNS2107" s="69"/>
      <c r="RNT2107" s="69"/>
      <c r="RNU2107" s="69"/>
      <c r="RNV2107" s="107"/>
      <c r="RNW2107" s="2"/>
      <c r="RNX2107" s="15"/>
      <c r="RNY2107" s="15"/>
      <c r="RNZ2107" s="80"/>
      <c r="ROA2107" s="52"/>
      <c r="ROB2107" s="69"/>
      <c r="ROC2107" s="69"/>
      <c r="ROD2107" s="69"/>
      <c r="ROE2107" s="107"/>
      <c r="ROF2107" s="2"/>
      <c r="ROG2107" s="15"/>
      <c r="ROH2107" s="15"/>
      <c r="ROI2107" s="80"/>
      <c r="ROJ2107" s="52"/>
      <c r="ROK2107" s="69"/>
      <c r="ROL2107" s="69"/>
      <c r="ROM2107" s="69"/>
      <c r="RON2107" s="107"/>
      <c r="ROO2107" s="2"/>
      <c r="ROP2107" s="15"/>
      <c r="ROQ2107" s="15"/>
      <c r="ROR2107" s="80"/>
      <c r="ROS2107" s="52"/>
      <c r="ROT2107" s="69"/>
      <c r="ROU2107" s="69"/>
      <c r="ROV2107" s="69"/>
      <c r="ROW2107" s="107"/>
      <c r="ROX2107" s="2"/>
      <c r="ROY2107" s="15"/>
      <c r="ROZ2107" s="15"/>
      <c r="RPA2107" s="80"/>
      <c r="RPB2107" s="52"/>
      <c r="RPC2107" s="69"/>
      <c r="RPD2107" s="69"/>
      <c r="RPE2107" s="69"/>
      <c r="RPF2107" s="107"/>
      <c r="RPG2107" s="2"/>
      <c r="RPH2107" s="15"/>
      <c r="RPI2107" s="15"/>
      <c r="RPJ2107" s="80"/>
      <c r="RPK2107" s="52"/>
      <c r="RPL2107" s="69"/>
      <c r="RPM2107" s="69"/>
      <c r="RPN2107" s="69"/>
      <c r="RPO2107" s="107"/>
      <c r="RPP2107" s="2"/>
      <c r="RPQ2107" s="15"/>
      <c r="RPR2107" s="15"/>
      <c r="RPS2107" s="80"/>
      <c r="RPT2107" s="52"/>
      <c r="RPU2107" s="69"/>
      <c r="RPV2107" s="69"/>
      <c r="RPW2107" s="69"/>
      <c r="RPX2107" s="107"/>
      <c r="RPY2107" s="2"/>
      <c r="RPZ2107" s="15"/>
      <c r="RQA2107" s="15"/>
      <c r="RQB2107" s="80"/>
      <c r="RQC2107" s="52"/>
      <c r="RQD2107" s="69"/>
      <c r="RQE2107" s="69"/>
      <c r="RQF2107" s="69"/>
      <c r="RQG2107" s="107"/>
      <c r="RQH2107" s="2"/>
      <c r="RQI2107" s="15"/>
      <c r="RQJ2107" s="15"/>
      <c r="RQK2107" s="80"/>
      <c r="RQL2107" s="52"/>
      <c r="RQM2107" s="69"/>
      <c r="RQN2107" s="69"/>
      <c r="RQO2107" s="69"/>
      <c r="RQP2107" s="107"/>
      <c r="RQQ2107" s="2"/>
      <c r="RQR2107" s="15"/>
      <c r="RQS2107" s="15"/>
      <c r="RQT2107" s="80"/>
      <c r="RQU2107" s="52"/>
      <c r="RQV2107" s="69"/>
      <c r="RQW2107" s="69"/>
      <c r="RQX2107" s="69"/>
      <c r="RQY2107" s="107"/>
      <c r="RQZ2107" s="2"/>
      <c r="RRA2107" s="15"/>
      <c r="RRB2107" s="15"/>
      <c r="RRC2107" s="80"/>
      <c r="RRD2107" s="52"/>
      <c r="RRE2107" s="69"/>
      <c r="RRF2107" s="69"/>
      <c r="RRG2107" s="69"/>
      <c r="RRH2107" s="107"/>
      <c r="RRI2107" s="2"/>
      <c r="RRJ2107" s="15"/>
      <c r="RRK2107" s="15"/>
      <c r="RRL2107" s="80"/>
      <c r="RRM2107" s="52"/>
      <c r="RRN2107" s="69"/>
      <c r="RRO2107" s="69"/>
      <c r="RRP2107" s="69"/>
      <c r="RRQ2107" s="107"/>
      <c r="RRR2107" s="2"/>
      <c r="RRS2107" s="15"/>
      <c r="RRT2107" s="15"/>
      <c r="RRU2107" s="80"/>
      <c r="RRV2107" s="52"/>
      <c r="RRW2107" s="69"/>
      <c r="RRX2107" s="69"/>
      <c r="RRY2107" s="69"/>
      <c r="RRZ2107" s="107"/>
      <c r="RSA2107" s="2"/>
      <c r="RSB2107" s="15"/>
      <c r="RSC2107" s="15"/>
      <c r="RSD2107" s="80"/>
      <c r="RSE2107" s="52"/>
      <c r="RSF2107" s="69"/>
      <c r="RSG2107" s="69"/>
      <c r="RSH2107" s="69"/>
      <c r="RSI2107" s="107"/>
      <c r="RSJ2107" s="2"/>
      <c r="RSK2107" s="15"/>
      <c r="RSL2107" s="15"/>
      <c r="RSM2107" s="80"/>
      <c r="RSN2107" s="52"/>
      <c r="RSO2107" s="69"/>
      <c r="RSP2107" s="69"/>
      <c r="RSQ2107" s="69"/>
      <c r="RSR2107" s="107"/>
      <c r="RSS2107" s="2"/>
      <c r="RST2107" s="15"/>
      <c r="RSU2107" s="15"/>
      <c r="RSV2107" s="80"/>
      <c r="RSW2107" s="52"/>
      <c r="RSX2107" s="69"/>
      <c r="RSY2107" s="69"/>
      <c r="RSZ2107" s="69"/>
      <c r="RTA2107" s="107"/>
      <c r="RTB2107" s="2"/>
      <c r="RTC2107" s="15"/>
      <c r="RTD2107" s="15"/>
      <c r="RTE2107" s="80"/>
      <c r="RTF2107" s="52"/>
      <c r="RTG2107" s="69"/>
      <c r="RTH2107" s="69"/>
      <c r="RTI2107" s="69"/>
      <c r="RTJ2107" s="107"/>
      <c r="RTK2107" s="2"/>
      <c r="RTL2107" s="15"/>
      <c r="RTM2107" s="15"/>
      <c r="RTN2107" s="80"/>
      <c r="RTO2107" s="52"/>
      <c r="RTP2107" s="69"/>
      <c r="RTQ2107" s="69"/>
      <c r="RTR2107" s="69"/>
      <c r="RTS2107" s="107"/>
      <c r="RTT2107" s="2"/>
      <c r="RTU2107" s="15"/>
      <c r="RTV2107" s="15"/>
      <c r="RTW2107" s="80"/>
      <c r="RTX2107" s="52"/>
      <c r="RTY2107" s="69"/>
      <c r="RTZ2107" s="69"/>
      <c r="RUA2107" s="69"/>
      <c r="RUB2107" s="107"/>
      <c r="RUC2107" s="2"/>
      <c r="RUD2107" s="15"/>
      <c r="RUE2107" s="15"/>
      <c r="RUF2107" s="80"/>
      <c r="RUG2107" s="52"/>
      <c r="RUH2107" s="69"/>
      <c r="RUI2107" s="69"/>
      <c r="RUJ2107" s="69"/>
      <c r="RUK2107" s="107"/>
      <c r="RUL2107" s="2"/>
      <c r="RUM2107" s="15"/>
      <c r="RUN2107" s="15"/>
      <c r="RUO2107" s="80"/>
      <c r="RUP2107" s="52"/>
      <c r="RUQ2107" s="69"/>
      <c r="RUR2107" s="69"/>
      <c r="RUS2107" s="69"/>
      <c r="RUT2107" s="107"/>
      <c r="RUU2107" s="2"/>
      <c r="RUV2107" s="15"/>
      <c r="RUW2107" s="15"/>
      <c r="RUX2107" s="80"/>
      <c r="RUY2107" s="52"/>
      <c r="RUZ2107" s="69"/>
      <c r="RVA2107" s="69"/>
      <c r="RVB2107" s="69"/>
      <c r="RVC2107" s="107"/>
      <c r="RVD2107" s="2"/>
      <c r="RVE2107" s="15"/>
      <c r="RVF2107" s="15"/>
      <c r="RVG2107" s="80"/>
      <c r="RVH2107" s="52"/>
      <c r="RVI2107" s="69"/>
      <c r="RVJ2107" s="69"/>
      <c r="RVK2107" s="69"/>
      <c r="RVL2107" s="107"/>
      <c r="RVM2107" s="2"/>
      <c r="RVN2107" s="15"/>
      <c r="RVO2107" s="15"/>
      <c r="RVP2107" s="80"/>
      <c r="RVQ2107" s="52"/>
      <c r="RVR2107" s="69"/>
      <c r="RVS2107" s="69"/>
      <c r="RVT2107" s="69"/>
      <c r="RVU2107" s="107"/>
      <c r="RVV2107" s="2"/>
      <c r="RVW2107" s="15"/>
      <c r="RVX2107" s="15"/>
      <c r="RVY2107" s="80"/>
      <c r="RVZ2107" s="52"/>
      <c r="RWA2107" s="69"/>
      <c r="RWB2107" s="69"/>
      <c r="RWC2107" s="69"/>
      <c r="RWD2107" s="107"/>
      <c r="RWE2107" s="2"/>
      <c r="RWF2107" s="15"/>
      <c r="RWG2107" s="15"/>
      <c r="RWH2107" s="80"/>
      <c r="RWI2107" s="52"/>
      <c r="RWJ2107" s="69"/>
      <c r="RWK2107" s="69"/>
      <c r="RWL2107" s="69"/>
      <c r="RWM2107" s="107"/>
      <c r="RWN2107" s="2"/>
      <c r="RWO2107" s="15"/>
      <c r="RWP2107" s="15"/>
      <c r="RWQ2107" s="80"/>
      <c r="RWR2107" s="52"/>
      <c r="RWS2107" s="69"/>
      <c r="RWT2107" s="69"/>
      <c r="RWU2107" s="69"/>
      <c r="RWV2107" s="107"/>
      <c r="RWW2107" s="2"/>
      <c r="RWX2107" s="15"/>
      <c r="RWY2107" s="15"/>
      <c r="RWZ2107" s="80"/>
      <c r="RXA2107" s="52"/>
      <c r="RXB2107" s="69"/>
      <c r="RXC2107" s="69"/>
      <c r="RXD2107" s="69"/>
      <c r="RXE2107" s="107"/>
      <c r="RXF2107" s="2"/>
      <c r="RXG2107" s="15"/>
      <c r="RXH2107" s="15"/>
      <c r="RXI2107" s="80"/>
      <c r="RXJ2107" s="52"/>
      <c r="RXK2107" s="69"/>
      <c r="RXL2107" s="69"/>
      <c r="RXM2107" s="69"/>
      <c r="RXN2107" s="107"/>
      <c r="RXO2107" s="2"/>
      <c r="RXP2107" s="15"/>
      <c r="RXQ2107" s="15"/>
      <c r="RXR2107" s="80"/>
      <c r="RXS2107" s="52"/>
      <c r="RXT2107" s="69"/>
      <c r="RXU2107" s="69"/>
      <c r="RXV2107" s="69"/>
      <c r="RXW2107" s="107"/>
      <c r="RXX2107" s="2"/>
      <c r="RXY2107" s="15"/>
      <c r="RXZ2107" s="15"/>
      <c r="RYA2107" s="80"/>
      <c r="RYB2107" s="52"/>
      <c r="RYC2107" s="69"/>
      <c r="RYD2107" s="69"/>
      <c r="RYE2107" s="69"/>
      <c r="RYF2107" s="107"/>
      <c r="RYG2107" s="2"/>
      <c r="RYH2107" s="15"/>
      <c r="RYI2107" s="15"/>
      <c r="RYJ2107" s="80"/>
      <c r="RYK2107" s="52"/>
      <c r="RYL2107" s="69"/>
      <c r="RYM2107" s="69"/>
      <c r="RYN2107" s="69"/>
      <c r="RYO2107" s="107"/>
      <c r="RYP2107" s="2"/>
      <c r="RYQ2107" s="15"/>
      <c r="RYR2107" s="15"/>
      <c r="RYS2107" s="80"/>
      <c r="RYT2107" s="52"/>
      <c r="RYU2107" s="69"/>
      <c r="RYV2107" s="69"/>
      <c r="RYW2107" s="69"/>
      <c r="RYX2107" s="107"/>
      <c r="RYY2107" s="2"/>
      <c r="RYZ2107" s="15"/>
      <c r="RZA2107" s="15"/>
      <c r="RZB2107" s="80"/>
      <c r="RZC2107" s="52"/>
      <c r="RZD2107" s="69"/>
      <c r="RZE2107" s="69"/>
      <c r="RZF2107" s="69"/>
      <c r="RZG2107" s="107"/>
      <c r="RZH2107" s="2"/>
      <c r="RZI2107" s="15"/>
      <c r="RZJ2107" s="15"/>
      <c r="RZK2107" s="80"/>
      <c r="RZL2107" s="52"/>
      <c r="RZM2107" s="69"/>
      <c r="RZN2107" s="69"/>
      <c r="RZO2107" s="69"/>
      <c r="RZP2107" s="107"/>
      <c r="RZQ2107" s="2"/>
      <c r="RZR2107" s="15"/>
      <c r="RZS2107" s="15"/>
      <c r="RZT2107" s="80"/>
      <c r="RZU2107" s="52"/>
      <c r="RZV2107" s="69"/>
      <c r="RZW2107" s="69"/>
      <c r="RZX2107" s="69"/>
      <c r="RZY2107" s="107"/>
      <c r="RZZ2107" s="2"/>
      <c r="SAA2107" s="15"/>
      <c r="SAB2107" s="15"/>
      <c r="SAC2107" s="80"/>
      <c r="SAD2107" s="52"/>
      <c r="SAE2107" s="69"/>
      <c r="SAF2107" s="69"/>
      <c r="SAG2107" s="69"/>
      <c r="SAH2107" s="107"/>
      <c r="SAI2107" s="2"/>
      <c r="SAJ2107" s="15"/>
      <c r="SAK2107" s="15"/>
      <c r="SAL2107" s="80"/>
      <c r="SAM2107" s="52"/>
      <c r="SAN2107" s="69"/>
      <c r="SAO2107" s="69"/>
      <c r="SAP2107" s="69"/>
      <c r="SAQ2107" s="107"/>
      <c r="SAR2107" s="2"/>
      <c r="SAS2107" s="15"/>
      <c r="SAT2107" s="15"/>
      <c r="SAU2107" s="80"/>
      <c r="SAV2107" s="52"/>
      <c r="SAW2107" s="69"/>
      <c r="SAX2107" s="69"/>
      <c r="SAY2107" s="69"/>
      <c r="SAZ2107" s="107"/>
      <c r="SBA2107" s="2"/>
      <c r="SBB2107" s="15"/>
      <c r="SBC2107" s="15"/>
      <c r="SBD2107" s="80"/>
      <c r="SBE2107" s="52"/>
      <c r="SBF2107" s="69"/>
      <c r="SBG2107" s="69"/>
      <c r="SBH2107" s="69"/>
      <c r="SBI2107" s="107"/>
      <c r="SBJ2107" s="2"/>
      <c r="SBK2107" s="15"/>
      <c r="SBL2107" s="15"/>
      <c r="SBM2107" s="80"/>
      <c r="SBN2107" s="52"/>
      <c r="SBO2107" s="69"/>
      <c r="SBP2107" s="69"/>
      <c r="SBQ2107" s="69"/>
      <c r="SBR2107" s="107"/>
      <c r="SBS2107" s="2"/>
      <c r="SBT2107" s="15"/>
      <c r="SBU2107" s="15"/>
      <c r="SBV2107" s="80"/>
      <c r="SBW2107" s="52"/>
      <c r="SBX2107" s="69"/>
      <c r="SBY2107" s="69"/>
      <c r="SBZ2107" s="69"/>
      <c r="SCA2107" s="107"/>
      <c r="SCB2107" s="2"/>
      <c r="SCC2107" s="15"/>
      <c r="SCD2107" s="15"/>
      <c r="SCE2107" s="80"/>
      <c r="SCF2107" s="52"/>
      <c r="SCG2107" s="69"/>
      <c r="SCH2107" s="69"/>
      <c r="SCI2107" s="69"/>
      <c r="SCJ2107" s="107"/>
      <c r="SCK2107" s="2"/>
      <c r="SCL2107" s="15"/>
      <c r="SCM2107" s="15"/>
      <c r="SCN2107" s="80"/>
      <c r="SCO2107" s="52"/>
      <c r="SCP2107" s="69"/>
      <c r="SCQ2107" s="69"/>
      <c r="SCR2107" s="69"/>
      <c r="SCS2107" s="107"/>
      <c r="SCT2107" s="2"/>
      <c r="SCU2107" s="15"/>
      <c r="SCV2107" s="15"/>
      <c r="SCW2107" s="80"/>
      <c r="SCX2107" s="52"/>
      <c r="SCY2107" s="69"/>
      <c r="SCZ2107" s="69"/>
      <c r="SDA2107" s="69"/>
      <c r="SDB2107" s="107"/>
      <c r="SDC2107" s="2"/>
      <c r="SDD2107" s="15"/>
      <c r="SDE2107" s="15"/>
      <c r="SDF2107" s="80"/>
      <c r="SDG2107" s="52"/>
      <c r="SDH2107" s="69"/>
      <c r="SDI2107" s="69"/>
      <c r="SDJ2107" s="69"/>
      <c r="SDK2107" s="107"/>
      <c r="SDL2107" s="2"/>
      <c r="SDM2107" s="15"/>
      <c r="SDN2107" s="15"/>
      <c r="SDO2107" s="80"/>
      <c r="SDP2107" s="52"/>
      <c r="SDQ2107" s="69"/>
      <c r="SDR2107" s="69"/>
      <c r="SDS2107" s="69"/>
      <c r="SDT2107" s="107"/>
      <c r="SDU2107" s="2"/>
      <c r="SDV2107" s="15"/>
      <c r="SDW2107" s="15"/>
      <c r="SDX2107" s="80"/>
      <c r="SDY2107" s="52"/>
      <c r="SDZ2107" s="69"/>
      <c r="SEA2107" s="69"/>
      <c r="SEB2107" s="69"/>
      <c r="SEC2107" s="107"/>
      <c r="SED2107" s="2"/>
      <c r="SEE2107" s="15"/>
      <c r="SEF2107" s="15"/>
      <c r="SEG2107" s="80"/>
      <c r="SEH2107" s="52"/>
      <c r="SEI2107" s="69"/>
      <c r="SEJ2107" s="69"/>
      <c r="SEK2107" s="69"/>
      <c r="SEL2107" s="107"/>
      <c r="SEM2107" s="2"/>
      <c r="SEN2107" s="15"/>
      <c r="SEO2107" s="15"/>
      <c r="SEP2107" s="80"/>
      <c r="SEQ2107" s="52"/>
      <c r="SER2107" s="69"/>
      <c r="SES2107" s="69"/>
      <c r="SET2107" s="69"/>
      <c r="SEU2107" s="107"/>
      <c r="SEV2107" s="2"/>
      <c r="SEW2107" s="15"/>
      <c r="SEX2107" s="15"/>
      <c r="SEY2107" s="80"/>
      <c r="SEZ2107" s="52"/>
      <c r="SFA2107" s="69"/>
      <c r="SFB2107" s="69"/>
      <c r="SFC2107" s="69"/>
      <c r="SFD2107" s="107"/>
      <c r="SFE2107" s="2"/>
      <c r="SFF2107" s="15"/>
      <c r="SFG2107" s="15"/>
      <c r="SFH2107" s="80"/>
      <c r="SFI2107" s="52"/>
      <c r="SFJ2107" s="69"/>
      <c r="SFK2107" s="69"/>
      <c r="SFL2107" s="69"/>
      <c r="SFM2107" s="107"/>
      <c r="SFN2107" s="2"/>
      <c r="SFO2107" s="15"/>
      <c r="SFP2107" s="15"/>
      <c r="SFQ2107" s="80"/>
      <c r="SFR2107" s="52"/>
      <c r="SFS2107" s="69"/>
      <c r="SFT2107" s="69"/>
      <c r="SFU2107" s="69"/>
      <c r="SFV2107" s="107"/>
      <c r="SFW2107" s="2"/>
      <c r="SFX2107" s="15"/>
      <c r="SFY2107" s="15"/>
      <c r="SFZ2107" s="80"/>
      <c r="SGA2107" s="52"/>
      <c r="SGB2107" s="69"/>
      <c r="SGC2107" s="69"/>
      <c r="SGD2107" s="69"/>
      <c r="SGE2107" s="107"/>
      <c r="SGF2107" s="2"/>
      <c r="SGG2107" s="15"/>
      <c r="SGH2107" s="15"/>
      <c r="SGI2107" s="80"/>
      <c r="SGJ2107" s="52"/>
      <c r="SGK2107" s="69"/>
      <c r="SGL2107" s="69"/>
      <c r="SGM2107" s="69"/>
      <c r="SGN2107" s="107"/>
      <c r="SGO2107" s="2"/>
      <c r="SGP2107" s="15"/>
      <c r="SGQ2107" s="15"/>
      <c r="SGR2107" s="80"/>
      <c r="SGS2107" s="52"/>
      <c r="SGT2107" s="69"/>
      <c r="SGU2107" s="69"/>
      <c r="SGV2107" s="69"/>
      <c r="SGW2107" s="107"/>
      <c r="SGX2107" s="2"/>
      <c r="SGY2107" s="15"/>
      <c r="SGZ2107" s="15"/>
      <c r="SHA2107" s="80"/>
      <c r="SHB2107" s="52"/>
      <c r="SHC2107" s="69"/>
      <c r="SHD2107" s="69"/>
      <c r="SHE2107" s="69"/>
      <c r="SHF2107" s="107"/>
      <c r="SHG2107" s="2"/>
      <c r="SHH2107" s="15"/>
      <c r="SHI2107" s="15"/>
      <c r="SHJ2107" s="80"/>
      <c r="SHK2107" s="52"/>
      <c r="SHL2107" s="69"/>
      <c r="SHM2107" s="69"/>
      <c r="SHN2107" s="69"/>
      <c r="SHO2107" s="107"/>
      <c r="SHP2107" s="2"/>
      <c r="SHQ2107" s="15"/>
      <c r="SHR2107" s="15"/>
      <c r="SHS2107" s="80"/>
      <c r="SHT2107" s="52"/>
      <c r="SHU2107" s="69"/>
      <c r="SHV2107" s="69"/>
      <c r="SHW2107" s="69"/>
      <c r="SHX2107" s="107"/>
      <c r="SHY2107" s="2"/>
      <c r="SHZ2107" s="15"/>
      <c r="SIA2107" s="15"/>
      <c r="SIB2107" s="80"/>
      <c r="SIC2107" s="52"/>
      <c r="SID2107" s="69"/>
      <c r="SIE2107" s="69"/>
      <c r="SIF2107" s="69"/>
      <c r="SIG2107" s="107"/>
      <c r="SIH2107" s="2"/>
      <c r="SII2107" s="15"/>
      <c r="SIJ2107" s="15"/>
      <c r="SIK2107" s="80"/>
      <c r="SIL2107" s="52"/>
      <c r="SIM2107" s="69"/>
      <c r="SIN2107" s="69"/>
      <c r="SIO2107" s="69"/>
      <c r="SIP2107" s="107"/>
      <c r="SIQ2107" s="2"/>
      <c r="SIR2107" s="15"/>
      <c r="SIS2107" s="15"/>
      <c r="SIT2107" s="80"/>
      <c r="SIU2107" s="52"/>
      <c r="SIV2107" s="69"/>
      <c r="SIW2107" s="69"/>
      <c r="SIX2107" s="69"/>
      <c r="SIY2107" s="107"/>
      <c r="SIZ2107" s="2"/>
      <c r="SJA2107" s="15"/>
      <c r="SJB2107" s="15"/>
      <c r="SJC2107" s="80"/>
      <c r="SJD2107" s="52"/>
      <c r="SJE2107" s="69"/>
      <c r="SJF2107" s="69"/>
      <c r="SJG2107" s="69"/>
      <c r="SJH2107" s="107"/>
      <c r="SJI2107" s="2"/>
      <c r="SJJ2107" s="15"/>
      <c r="SJK2107" s="15"/>
      <c r="SJL2107" s="80"/>
      <c r="SJM2107" s="52"/>
      <c r="SJN2107" s="69"/>
      <c r="SJO2107" s="69"/>
      <c r="SJP2107" s="69"/>
      <c r="SJQ2107" s="107"/>
      <c r="SJR2107" s="2"/>
      <c r="SJS2107" s="15"/>
      <c r="SJT2107" s="15"/>
      <c r="SJU2107" s="80"/>
      <c r="SJV2107" s="52"/>
      <c r="SJW2107" s="69"/>
      <c r="SJX2107" s="69"/>
      <c r="SJY2107" s="69"/>
      <c r="SJZ2107" s="107"/>
      <c r="SKA2107" s="2"/>
      <c r="SKB2107" s="15"/>
      <c r="SKC2107" s="15"/>
      <c r="SKD2107" s="80"/>
      <c r="SKE2107" s="52"/>
      <c r="SKF2107" s="69"/>
      <c r="SKG2107" s="69"/>
      <c r="SKH2107" s="69"/>
      <c r="SKI2107" s="107"/>
      <c r="SKJ2107" s="2"/>
      <c r="SKK2107" s="15"/>
      <c r="SKL2107" s="15"/>
      <c r="SKM2107" s="80"/>
      <c r="SKN2107" s="52"/>
      <c r="SKO2107" s="69"/>
      <c r="SKP2107" s="69"/>
      <c r="SKQ2107" s="69"/>
      <c r="SKR2107" s="107"/>
      <c r="SKS2107" s="2"/>
      <c r="SKT2107" s="15"/>
      <c r="SKU2107" s="15"/>
      <c r="SKV2107" s="80"/>
      <c r="SKW2107" s="52"/>
      <c r="SKX2107" s="69"/>
      <c r="SKY2107" s="69"/>
      <c r="SKZ2107" s="69"/>
      <c r="SLA2107" s="107"/>
      <c r="SLB2107" s="2"/>
      <c r="SLC2107" s="15"/>
      <c r="SLD2107" s="15"/>
      <c r="SLE2107" s="80"/>
      <c r="SLF2107" s="52"/>
      <c r="SLG2107" s="69"/>
      <c r="SLH2107" s="69"/>
      <c r="SLI2107" s="69"/>
      <c r="SLJ2107" s="107"/>
      <c r="SLK2107" s="2"/>
      <c r="SLL2107" s="15"/>
      <c r="SLM2107" s="15"/>
      <c r="SLN2107" s="80"/>
      <c r="SLO2107" s="52"/>
      <c r="SLP2107" s="69"/>
      <c r="SLQ2107" s="69"/>
      <c r="SLR2107" s="69"/>
      <c r="SLS2107" s="107"/>
      <c r="SLT2107" s="2"/>
      <c r="SLU2107" s="15"/>
      <c r="SLV2107" s="15"/>
      <c r="SLW2107" s="80"/>
      <c r="SLX2107" s="52"/>
      <c r="SLY2107" s="69"/>
      <c r="SLZ2107" s="69"/>
      <c r="SMA2107" s="69"/>
      <c r="SMB2107" s="107"/>
      <c r="SMC2107" s="2"/>
      <c r="SMD2107" s="15"/>
      <c r="SME2107" s="15"/>
      <c r="SMF2107" s="80"/>
      <c r="SMG2107" s="52"/>
      <c r="SMH2107" s="69"/>
      <c r="SMI2107" s="69"/>
      <c r="SMJ2107" s="69"/>
      <c r="SMK2107" s="107"/>
      <c r="SML2107" s="2"/>
      <c r="SMM2107" s="15"/>
      <c r="SMN2107" s="15"/>
      <c r="SMO2107" s="80"/>
      <c r="SMP2107" s="52"/>
      <c r="SMQ2107" s="69"/>
      <c r="SMR2107" s="69"/>
      <c r="SMS2107" s="69"/>
      <c r="SMT2107" s="107"/>
      <c r="SMU2107" s="2"/>
      <c r="SMV2107" s="15"/>
      <c r="SMW2107" s="15"/>
      <c r="SMX2107" s="80"/>
      <c r="SMY2107" s="52"/>
      <c r="SMZ2107" s="69"/>
      <c r="SNA2107" s="69"/>
      <c r="SNB2107" s="69"/>
      <c r="SNC2107" s="107"/>
      <c r="SND2107" s="2"/>
      <c r="SNE2107" s="15"/>
      <c r="SNF2107" s="15"/>
      <c r="SNG2107" s="80"/>
      <c r="SNH2107" s="52"/>
      <c r="SNI2107" s="69"/>
      <c r="SNJ2107" s="69"/>
      <c r="SNK2107" s="69"/>
      <c r="SNL2107" s="107"/>
      <c r="SNM2107" s="2"/>
      <c r="SNN2107" s="15"/>
      <c r="SNO2107" s="15"/>
      <c r="SNP2107" s="80"/>
      <c r="SNQ2107" s="52"/>
      <c r="SNR2107" s="69"/>
      <c r="SNS2107" s="69"/>
      <c r="SNT2107" s="69"/>
      <c r="SNU2107" s="107"/>
      <c r="SNV2107" s="2"/>
      <c r="SNW2107" s="15"/>
      <c r="SNX2107" s="15"/>
      <c r="SNY2107" s="80"/>
      <c r="SNZ2107" s="52"/>
      <c r="SOA2107" s="69"/>
      <c r="SOB2107" s="69"/>
      <c r="SOC2107" s="69"/>
      <c r="SOD2107" s="107"/>
      <c r="SOE2107" s="2"/>
      <c r="SOF2107" s="15"/>
      <c r="SOG2107" s="15"/>
      <c r="SOH2107" s="80"/>
      <c r="SOI2107" s="52"/>
      <c r="SOJ2107" s="69"/>
      <c r="SOK2107" s="69"/>
      <c r="SOL2107" s="69"/>
      <c r="SOM2107" s="107"/>
      <c r="SON2107" s="2"/>
      <c r="SOO2107" s="15"/>
      <c r="SOP2107" s="15"/>
      <c r="SOQ2107" s="80"/>
      <c r="SOR2107" s="52"/>
      <c r="SOS2107" s="69"/>
      <c r="SOT2107" s="69"/>
      <c r="SOU2107" s="69"/>
      <c r="SOV2107" s="107"/>
      <c r="SOW2107" s="2"/>
      <c r="SOX2107" s="15"/>
      <c r="SOY2107" s="15"/>
      <c r="SOZ2107" s="80"/>
      <c r="SPA2107" s="52"/>
      <c r="SPB2107" s="69"/>
      <c r="SPC2107" s="69"/>
      <c r="SPD2107" s="69"/>
      <c r="SPE2107" s="107"/>
      <c r="SPF2107" s="2"/>
      <c r="SPG2107" s="15"/>
      <c r="SPH2107" s="15"/>
      <c r="SPI2107" s="80"/>
      <c r="SPJ2107" s="52"/>
      <c r="SPK2107" s="69"/>
      <c r="SPL2107" s="69"/>
      <c r="SPM2107" s="69"/>
      <c r="SPN2107" s="107"/>
      <c r="SPO2107" s="2"/>
      <c r="SPP2107" s="15"/>
      <c r="SPQ2107" s="15"/>
      <c r="SPR2107" s="80"/>
      <c r="SPS2107" s="52"/>
      <c r="SPT2107" s="69"/>
      <c r="SPU2107" s="69"/>
      <c r="SPV2107" s="69"/>
      <c r="SPW2107" s="107"/>
      <c r="SPX2107" s="2"/>
      <c r="SPY2107" s="15"/>
      <c r="SPZ2107" s="15"/>
      <c r="SQA2107" s="80"/>
      <c r="SQB2107" s="52"/>
      <c r="SQC2107" s="69"/>
      <c r="SQD2107" s="69"/>
      <c r="SQE2107" s="69"/>
      <c r="SQF2107" s="107"/>
      <c r="SQG2107" s="2"/>
      <c r="SQH2107" s="15"/>
      <c r="SQI2107" s="15"/>
      <c r="SQJ2107" s="80"/>
      <c r="SQK2107" s="52"/>
      <c r="SQL2107" s="69"/>
      <c r="SQM2107" s="69"/>
      <c r="SQN2107" s="69"/>
      <c r="SQO2107" s="107"/>
      <c r="SQP2107" s="2"/>
      <c r="SQQ2107" s="15"/>
      <c r="SQR2107" s="15"/>
      <c r="SQS2107" s="80"/>
      <c r="SQT2107" s="52"/>
      <c r="SQU2107" s="69"/>
      <c r="SQV2107" s="69"/>
      <c r="SQW2107" s="69"/>
      <c r="SQX2107" s="107"/>
      <c r="SQY2107" s="2"/>
      <c r="SQZ2107" s="15"/>
      <c r="SRA2107" s="15"/>
      <c r="SRB2107" s="80"/>
      <c r="SRC2107" s="52"/>
      <c r="SRD2107" s="69"/>
      <c r="SRE2107" s="69"/>
      <c r="SRF2107" s="69"/>
      <c r="SRG2107" s="107"/>
      <c r="SRH2107" s="2"/>
      <c r="SRI2107" s="15"/>
      <c r="SRJ2107" s="15"/>
      <c r="SRK2107" s="80"/>
      <c r="SRL2107" s="52"/>
      <c r="SRM2107" s="69"/>
      <c r="SRN2107" s="69"/>
      <c r="SRO2107" s="69"/>
      <c r="SRP2107" s="107"/>
      <c r="SRQ2107" s="2"/>
      <c r="SRR2107" s="15"/>
      <c r="SRS2107" s="15"/>
      <c r="SRT2107" s="80"/>
      <c r="SRU2107" s="52"/>
      <c r="SRV2107" s="69"/>
      <c r="SRW2107" s="69"/>
      <c r="SRX2107" s="69"/>
      <c r="SRY2107" s="107"/>
      <c r="SRZ2107" s="2"/>
      <c r="SSA2107" s="15"/>
      <c r="SSB2107" s="15"/>
      <c r="SSC2107" s="80"/>
      <c r="SSD2107" s="52"/>
      <c r="SSE2107" s="69"/>
      <c r="SSF2107" s="69"/>
      <c r="SSG2107" s="69"/>
      <c r="SSH2107" s="107"/>
      <c r="SSI2107" s="2"/>
      <c r="SSJ2107" s="15"/>
      <c r="SSK2107" s="15"/>
      <c r="SSL2107" s="80"/>
      <c r="SSM2107" s="52"/>
      <c r="SSN2107" s="69"/>
      <c r="SSO2107" s="69"/>
      <c r="SSP2107" s="69"/>
      <c r="SSQ2107" s="107"/>
      <c r="SSR2107" s="2"/>
      <c r="SSS2107" s="15"/>
      <c r="SST2107" s="15"/>
      <c r="SSU2107" s="80"/>
      <c r="SSV2107" s="52"/>
      <c r="SSW2107" s="69"/>
      <c r="SSX2107" s="69"/>
      <c r="SSY2107" s="69"/>
      <c r="SSZ2107" s="107"/>
      <c r="STA2107" s="2"/>
      <c r="STB2107" s="15"/>
      <c r="STC2107" s="15"/>
      <c r="STD2107" s="80"/>
      <c r="STE2107" s="52"/>
      <c r="STF2107" s="69"/>
      <c r="STG2107" s="69"/>
      <c r="STH2107" s="69"/>
      <c r="STI2107" s="107"/>
      <c r="STJ2107" s="2"/>
      <c r="STK2107" s="15"/>
      <c r="STL2107" s="15"/>
      <c r="STM2107" s="80"/>
      <c r="STN2107" s="52"/>
      <c r="STO2107" s="69"/>
      <c r="STP2107" s="69"/>
      <c r="STQ2107" s="69"/>
      <c r="STR2107" s="107"/>
      <c r="STS2107" s="2"/>
      <c r="STT2107" s="15"/>
      <c r="STU2107" s="15"/>
      <c r="STV2107" s="80"/>
      <c r="STW2107" s="52"/>
      <c r="STX2107" s="69"/>
      <c r="STY2107" s="69"/>
      <c r="STZ2107" s="69"/>
      <c r="SUA2107" s="107"/>
      <c r="SUB2107" s="2"/>
      <c r="SUC2107" s="15"/>
      <c r="SUD2107" s="15"/>
      <c r="SUE2107" s="80"/>
      <c r="SUF2107" s="52"/>
      <c r="SUG2107" s="69"/>
      <c r="SUH2107" s="69"/>
      <c r="SUI2107" s="69"/>
      <c r="SUJ2107" s="107"/>
      <c r="SUK2107" s="2"/>
      <c r="SUL2107" s="15"/>
      <c r="SUM2107" s="15"/>
      <c r="SUN2107" s="80"/>
      <c r="SUO2107" s="52"/>
      <c r="SUP2107" s="69"/>
      <c r="SUQ2107" s="69"/>
      <c r="SUR2107" s="69"/>
      <c r="SUS2107" s="107"/>
      <c r="SUT2107" s="2"/>
      <c r="SUU2107" s="15"/>
      <c r="SUV2107" s="15"/>
      <c r="SUW2107" s="80"/>
      <c r="SUX2107" s="52"/>
      <c r="SUY2107" s="69"/>
      <c r="SUZ2107" s="69"/>
      <c r="SVA2107" s="69"/>
      <c r="SVB2107" s="107"/>
      <c r="SVC2107" s="2"/>
      <c r="SVD2107" s="15"/>
      <c r="SVE2107" s="15"/>
      <c r="SVF2107" s="80"/>
      <c r="SVG2107" s="52"/>
      <c r="SVH2107" s="69"/>
      <c r="SVI2107" s="69"/>
      <c r="SVJ2107" s="69"/>
      <c r="SVK2107" s="107"/>
      <c r="SVL2107" s="2"/>
      <c r="SVM2107" s="15"/>
      <c r="SVN2107" s="15"/>
      <c r="SVO2107" s="80"/>
      <c r="SVP2107" s="52"/>
      <c r="SVQ2107" s="69"/>
      <c r="SVR2107" s="69"/>
      <c r="SVS2107" s="69"/>
      <c r="SVT2107" s="107"/>
      <c r="SVU2107" s="2"/>
      <c r="SVV2107" s="15"/>
      <c r="SVW2107" s="15"/>
      <c r="SVX2107" s="80"/>
      <c r="SVY2107" s="52"/>
      <c r="SVZ2107" s="69"/>
      <c r="SWA2107" s="69"/>
      <c r="SWB2107" s="69"/>
      <c r="SWC2107" s="107"/>
      <c r="SWD2107" s="2"/>
      <c r="SWE2107" s="15"/>
      <c r="SWF2107" s="15"/>
      <c r="SWG2107" s="80"/>
      <c r="SWH2107" s="52"/>
      <c r="SWI2107" s="69"/>
      <c r="SWJ2107" s="69"/>
      <c r="SWK2107" s="69"/>
      <c r="SWL2107" s="107"/>
      <c r="SWM2107" s="2"/>
      <c r="SWN2107" s="15"/>
      <c r="SWO2107" s="15"/>
      <c r="SWP2107" s="80"/>
      <c r="SWQ2107" s="52"/>
      <c r="SWR2107" s="69"/>
      <c r="SWS2107" s="69"/>
      <c r="SWT2107" s="69"/>
      <c r="SWU2107" s="107"/>
      <c r="SWV2107" s="2"/>
      <c r="SWW2107" s="15"/>
      <c r="SWX2107" s="15"/>
      <c r="SWY2107" s="80"/>
      <c r="SWZ2107" s="52"/>
      <c r="SXA2107" s="69"/>
      <c r="SXB2107" s="69"/>
      <c r="SXC2107" s="69"/>
      <c r="SXD2107" s="107"/>
      <c r="SXE2107" s="2"/>
      <c r="SXF2107" s="15"/>
      <c r="SXG2107" s="15"/>
      <c r="SXH2107" s="80"/>
      <c r="SXI2107" s="52"/>
      <c r="SXJ2107" s="69"/>
      <c r="SXK2107" s="69"/>
      <c r="SXL2107" s="69"/>
      <c r="SXM2107" s="107"/>
      <c r="SXN2107" s="2"/>
      <c r="SXO2107" s="15"/>
      <c r="SXP2107" s="15"/>
      <c r="SXQ2107" s="80"/>
      <c r="SXR2107" s="52"/>
      <c r="SXS2107" s="69"/>
      <c r="SXT2107" s="69"/>
      <c r="SXU2107" s="69"/>
      <c r="SXV2107" s="107"/>
      <c r="SXW2107" s="2"/>
      <c r="SXX2107" s="15"/>
      <c r="SXY2107" s="15"/>
      <c r="SXZ2107" s="80"/>
      <c r="SYA2107" s="52"/>
      <c r="SYB2107" s="69"/>
      <c r="SYC2107" s="69"/>
      <c r="SYD2107" s="69"/>
      <c r="SYE2107" s="107"/>
      <c r="SYF2107" s="2"/>
      <c r="SYG2107" s="15"/>
      <c r="SYH2107" s="15"/>
      <c r="SYI2107" s="80"/>
      <c r="SYJ2107" s="52"/>
      <c r="SYK2107" s="69"/>
      <c r="SYL2107" s="69"/>
      <c r="SYM2107" s="69"/>
      <c r="SYN2107" s="107"/>
      <c r="SYO2107" s="2"/>
      <c r="SYP2107" s="15"/>
      <c r="SYQ2107" s="15"/>
      <c r="SYR2107" s="80"/>
      <c r="SYS2107" s="52"/>
      <c r="SYT2107" s="69"/>
      <c r="SYU2107" s="69"/>
      <c r="SYV2107" s="69"/>
      <c r="SYW2107" s="107"/>
      <c r="SYX2107" s="2"/>
      <c r="SYY2107" s="15"/>
      <c r="SYZ2107" s="15"/>
      <c r="SZA2107" s="80"/>
      <c r="SZB2107" s="52"/>
      <c r="SZC2107" s="69"/>
      <c r="SZD2107" s="69"/>
      <c r="SZE2107" s="69"/>
      <c r="SZF2107" s="107"/>
      <c r="SZG2107" s="2"/>
      <c r="SZH2107" s="15"/>
      <c r="SZI2107" s="15"/>
      <c r="SZJ2107" s="80"/>
      <c r="SZK2107" s="52"/>
      <c r="SZL2107" s="69"/>
      <c r="SZM2107" s="69"/>
      <c r="SZN2107" s="69"/>
      <c r="SZO2107" s="107"/>
      <c r="SZP2107" s="2"/>
      <c r="SZQ2107" s="15"/>
      <c r="SZR2107" s="15"/>
      <c r="SZS2107" s="80"/>
      <c r="SZT2107" s="52"/>
      <c r="SZU2107" s="69"/>
      <c r="SZV2107" s="69"/>
      <c r="SZW2107" s="69"/>
      <c r="SZX2107" s="107"/>
      <c r="SZY2107" s="2"/>
      <c r="SZZ2107" s="15"/>
      <c r="TAA2107" s="15"/>
      <c r="TAB2107" s="80"/>
      <c r="TAC2107" s="52"/>
      <c r="TAD2107" s="69"/>
      <c r="TAE2107" s="69"/>
      <c r="TAF2107" s="69"/>
      <c r="TAG2107" s="107"/>
      <c r="TAH2107" s="2"/>
      <c r="TAI2107" s="15"/>
      <c r="TAJ2107" s="15"/>
      <c r="TAK2107" s="80"/>
      <c r="TAL2107" s="52"/>
      <c r="TAM2107" s="69"/>
      <c r="TAN2107" s="69"/>
      <c r="TAO2107" s="69"/>
      <c r="TAP2107" s="107"/>
      <c r="TAQ2107" s="2"/>
      <c r="TAR2107" s="15"/>
      <c r="TAS2107" s="15"/>
      <c r="TAT2107" s="80"/>
      <c r="TAU2107" s="52"/>
      <c r="TAV2107" s="69"/>
      <c r="TAW2107" s="69"/>
      <c r="TAX2107" s="69"/>
      <c r="TAY2107" s="107"/>
      <c r="TAZ2107" s="2"/>
      <c r="TBA2107" s="15"/>
      <c r="TBB2107" s="15"/>
      <c r="TBC2107" s="80"/>
      <c r="TBD2107" s="52"/>
      <c r="TBE2107" s="69"/>
      <c r="TBF2107" s="69"/>
      <c r="TBG2107" s="69"/>
      <c r="TBH2107" s="107"/>
      <c r="TBI2107" s="2"/>
      <c r="TBJ2107" s="15"/>
      <c r="TBK2107" s="15"/>
      <c r="TBL2107" s="80"/>
      <c r="TBM2107" s="52"/>
      <c r="TBN2107" s="69"/>
      <c r="TBO2107" s="69"/>
      <c r="TBP2107" s="69"/>
      <c r="TBQ2107" s="107"/>
      <c r="TBR2107" s="2"/>
      <c r="TBS2107" s="15"/>
      <c r="TBT2107" s="15"/>
      <c r="TBU2107" s="80"/>
      <c r="TBV2107" s="52"/>
      <c r="TBW2107" s="69"/>
      <c r="TBX2107" s="69"/>
      <c r="TBY2107" s="69"/>
      <c r="TBZ2107" s="107"/>
      <c r="TCA2107" s="2"/>
      <c r="TCB2107" s="15"/>
      <c r="TCC2107" s="15"/>
      <c r="TCD2107" s="80"/>
      <c r="TCE2107" s="52"/>
      <c r="TCF2107" s="69"/>
      <c r="TCG2107" s="69"/>
      <c r="TCH2107" s="69"/>
      <c r="TCI2107" s="107"/>
      <c r="TCJ2107" s="2"/>
      <c r="TCK2107" s="15"/>
      <c r="TCL2107" s="15"/>
      <c r="TCM2107" s="80"/>
      <c r="TCN2107" s="52"/>
      <c r="TCO2107" s="69"/>
      <c r="TCP2107" s="69"/>
      <c r="TCQ2107" s="69"/>
      <c r="TCR2107" s="107"/>
      <c r="TCS2107" s="2"/>
      <c r="TCT2107" s="15"/>
      <c r="TCU2107" s="15"/>
      <c r="TCV2107" s="80"/>
      <c r="TCW2107" s="52"/>
      <c r="TCX2107" s="69"/>
      <c r="TCY2107" s="69"/>
      <c r="TCZ2107" s="69"/>
      <c r="TDA2107" s="107"/>
      <c r="TDB2107" s="2"/>
      <c r="TDC2107" s="15"/>
      <c r="TDD2107" s="15"/>
      <c r="TDE2107" s="80"/>
      <c r="TDF2107" s="52"/>
      <c r="TDG2107" s="69"/>
      <c r="TDH2107" s="69"/>
      <c r="TDI2107" s="69"/>
      <c r="TDJ2107" s="107"/>
      <c r="TDK2107" s="2"/>
      <c r="TDL2107" s="15"/>
      <c r="TDM2107" s="15"/>
      <c r="TDN2107" s="80"/>
      <c r="TDO2107" s="52"/>
      <c r="TDP2107" s="69"/>
      <c r="TDQ2107" s="69"/>
      <c r="TDR2107" s="69"/>
      <c r="TDS2107" s="107"/>
      <c r="TDT2107" s="2"/>
      <c r="TDU2107" s="15"/>
      <c r="TDV2107" s="15"/>
      <c r="TDW2107" s="80"/>
      <c r="TDX2107" s="52"/>
      <c r="TDY2107" s="69"/>
      <c r="TDZ2107" s="69"/>
      <c r="TEA2107" s="69"/>
      <c r="TEB2107" s="107"/>
      <c r="TEC2107" s="2"/>
      <c r="TED2107" s="15"/>
      <c r="TEE2107" s="15"/>
      <c r="TEF2107" s="80"/>
      <c r="TEG2107" s="52"/>
      <c r="TEH2107" s="69"/>
      <c r="TEI2107" s="69"/>
      <c r="TEJ2107" s="69"/>
      <c r="TEK2107" s="107"/>
      <c r="TEL2107" s="2"/>
      <c r="TEM2107" s="15"/>
      <c r="TEN2107" s="15"/>
      <c r="TEO2107" s="80"/>
      <c r="TEP2107" s="52"/>
      <c r="TEQ2107" s="69"/>
      <c r="TER2107" s="69"/>
      <c r="TES2107" s="69"/>
      <c r="TET2107" s="107"/>
      <c r="TEU2107" s="2"/>
      <c r="TEV2107" s="15"/>
      <c r="TEW2107" s="15"/>
      <c r="TEX2107" s="80"/>
      <c r="TEY2107" s="52"/>
      <c r="TEZ2107" s="69"/>
      <c r="TFA2107" s="69"/>
      <c r="TFB2107" s="69"/>
      <c r="TFC2107" s="107"/>
      <c r="TFD2107" s="2"/>
      <c r="TFE2107" s="15"/>
      <c r="TFF2107" s="15"/>
      <c r="TFG2107" s="80"/>
      <c r="TFH2107" s="52"/>
      <c r="TFI2107" s="69"/>
      <c r="TFJ2107" s="69"/>
      <c r="TFK2107" s="69"/>
      <c r="TFL2107" s="107"/>
      <c r="TFM2107" s="2"/>
      <c r="TFN2107" s="15"/>
      <c r="TFO2107" s="15"/>
      <c r="TFP2107" s="80"/>
      <c r="TFQ2107" s="52"/>
      <c r="TFR2107" s="69"/>
      <c r="TFS2107" s="69"/>
      <c r="TFT2107" s="69"/>
      <c r="TFU2107" s="107"/>
      <c r="TFV2107" s="2"/>
      <c r="TFW2107" s="15"/>
      <c r="TFX2107" s="15"/>
      <c r="TFY2107" s="80"/>
      <c r="TFZ2107" s="52"/>
      <c r="TGA2107" s="69"/>
      <c r="TGB2107" s="69"/>
      <c r="TGC2107" s="69"/>
      <c r="TGD2107" s="107"/>
      <c r="TGE2107" s="2"/>
      <c r="TGF2107" s="15"/>
      <c r="TGG2107" s="15"/>
      <c r="TGH2107" s="80"/>
      <c r="TGI2107" s="52"/>
      <c r="TGJ2107" s="69"/>
      <c r="TGK2107" s="69"/>
      <c r="TGL2107" s="69"/>
      <c r="TGM2107" s="107"/>
      <c r="TGN2107" s="2"/>
      <c r="TGO2107" s="15"/>
      <c r="TGP2107" s="15"/>
      <c r="TGQ2107" s="80"/>
      <c r="TGR2107" s="52"/>
      <c r="TGS2107" s="69"/>
      <c r="TGT2107" s="69"/>
      <c r="TGU2107" s="69"/>
      <c r="TGV2107" s="107"/>
      <c r="TGW2107" s="2"/>
      <c r="TGX2107" s="15"/>
      <c r="TGY2107" s="15"/>
      <c r="TGZ2107" s="80"/>
      <c r="THA2107" s="52"/>
      <c r="THB2107" s="69"/>
      <c r="THC2107" s="69"/>
      <c r="THD2107" s="69"/>
      <c r="THE2107" s="107"/>
      <c r="THF2107" s="2"/>
      <c r="THG2107" s="15"/>
      <c r="THH2107" s="15"/>
      <c r="THI2107" s="80"/>
      <c r="THJ2107" s="52"/>
      <c r="THK2107" s="69"/>
      <c r="THL2107" s="69"/>
      <c r="THM2107" s="69"/>
      <c r="THN2107" s="107"/>
      <c r="THO2107" s="2"/>
      <c r="THP2107" s="15"/>
      <c r="THQ2107" s="15"/>
      <c r="THR2107" s="80"/>
      <c r="THS2107" s="52"/>
      <c r="THT2107" s="69"/>
      <c r="THU2107" s="69"/>
      <c r="THV2107" s="69"/>
      <c r="THW2107" s="107"/>
      <c r="THX2107" s="2"/>
      <c r="THY2107" s="15"/>
      <c r="THZ2107" s="15"/>
      <c r="TIA2107" s="80"/>
      <c r="TIB2107" s="52"/>
      <c r="TIC2107" s="69"/>
      <c r="TID2107" s="69"/>
      <c r="TIE2107" s="69"/>
      <c r="TIF2107" s="107"/>
      <c r="TIG2107" s="2"/>
      <c r="TIH2107" s="15"/>
      <c r="TII2107" s="15"/>
      <c r="TIJ2107" s="80"/>
      <c r="TIK2107" s="52"/>
      <c r="TIL2107" s="69"/>
      <c r="TIM2107" s="69"/>
      <c r="TIN2107" s="69"/>
      <c r="TIO2107" s="107"/>
      <c r="TIP2107" s="2"/>
      <c r="TIQ2107" s="15"/>
      <c r="TIR2107" s="15"/>
      <c r="TIS2107" s="80"/>
      <c r="TIT2107" s="52"/>
      <c r="TIU2107" s="69"/>
      <c r="TIV2107" s="69"/>
      <c r="TIW2107" s="69"/>
      <c r="TIX2107" s="107"/>
      <c r="TIY2107" s="2"/>
      <c r="TIZ2107" s="15"/>
      <c r="TJA2107" s="15"/>
      <c r="TJB2107" s="80"/>
      <c r="TJC2107" s="52"/>
      <c r="TJD2107" s="69"/>
      <c r="TJE2107" s="69"/>
      <c r="TJF2107" s="69"/>
      <c r="TJG2107" s="107"/>
      <c r="TJH2107" s="2"/>
      <c r="TJI2107" s="15"/>
      <c r="TJJ2107" s="15"/>
      <c r="TJK2107" s="80"/>
      <c r="TJL2107" s="52"/>
      <c r="TJM2107" s="69"/>
      <c r="TJN2107" s="69"/>
      <c r="TJO2107" s="69"/>
      <c r="TJP2107" s="107"/>
      <c r="TJQ2107" s="2"/>
      <c r="TJR2107" s="15"/>
      <c r="TJS2107" s="15"/>
      <c r="TJT2107" s="80"/>
      <c r="TJU2107" s="52"/>
      <c r="TJV2107" s="69"/>
      <c r="TJW2107" s="69"/>
      <c r="TJX2107" s="69"/>
      <c r="TJY2107" s="107"/>
      <c r="TJZ2107" s="2"/>
      <c r="TKA2107" s="15"/>
      <c r="TKB2107" s="15"/>
      <c r="TKC2107" s="80"/>
      <c r="TKD2107" s="52"/>
      <c r="TKE2107" s="69"/>
      <c r="TKF2107" s="69"/>
      <c r="TKG2107" s="69"/>
      <c r="TKH2107" s="107"/>
      <c r="TKI2107" s="2"/>
      <c r="TKJ2107" s="15"/>
      <c r="TKK2107" s="15"/>
      <c r="TKL2107" s="80"/>
      <c r="TKM2107" s="52"/>
      <c r="TKN2107" s="69"/>
      <c r="TKO2107" s="69"/>
      <c r="TKP2107" s="69"/>
      <c r="TKQ2107" s="107"/>
      <c r="TKR2107" s="2"/>
      <c r="TKS2107" s="15"/>
      <c r="TKT2107" s="15"/>
      <c r="TKU2107" s="80"/>
      <c r="TKV2107" s="52"/>
      <c r="TKW2107" s="69"/>
      <c r="TKX2107" s="69"/>
      <c r="TKY2107" s="69"/>
      <c r="TKZ2107" s="107"/>
      <c r="TLA2107" s="2"/>
      <c r="TLB2107" s="15"/>
      <c r="TLC2107" s="15"/>
      <c r="TLD2107" s="80"/>
      <c r="TLE2107" s="52"/>
      <c r="TLF2107" s="69"/>
      <c r="TLG2107" s="69"/>
      <c r="TLH2107" s="69"/>
      <c r="TLI2107" s="107"/>
      <c r="TLJ2107" s="2"/>
      <c r="TLK2107" s="15"/>
      <c r="TLL2107" s="15"/>
      <c r="TLM2107" s="80"/>
      <c r="TLN2107" s="52"/>
      <c r="TLO2107" s="69"/>
      <c r="TLP2107" s="69"/>
      <c r="TLQ2107" s="69"/>
      <c r="TLR2107" s="107"/>
      <c r="TLS2107" s="2"/>
      <c r="TLT2107" s="15"/>
      <c r="TLU2107" s="15"/>
      <c r="TLV2107" s="80"/>
      <c r="TLW2107" s="52"/>
      <c r="TLX2107" s="69"/>
      <c r="TLY2107" s="69"/>
      <c r="TLZ2107" s="69"/>
      <c r="TMA2107" s="107"/>
      <c r="TMB2107" s="2"/>
      <c r="TMC2107" s="15"/>
      <c r="TMD2107" s="15"/>
      <c r="TME2107" s="80"/>
      <c r="TMF2107" s="52"/>
      <c r="TMG2107" s="69"/>
      <c r="TMH2107" s="69"/>
      <c r="TMI2107" s="69"/>
      <c r="TMJ2107" s="107"/>
      <c r="TMK2107" s="2"/>
      <c r="TML2107" s="15"/>
      <c r="TMM2107" s="15"/>
      <c r="TMN2107" s="80"/>
      <c r="TMO2107" s="52"/>
      <c r="TMP2107" s="69"/>
      <c r="TMQ2107" s="69"/>
      <c r="TMR2107" s="69"/>
      <c r="TMS2107" s="107"/>
      <c r="TMT2107" s="2"/>
      <c r="TMU2107" s="15"/>
      <c r="TMV2107" s="15"/>
      <c r="TMW2107" s="80"/>
      <c r="TMX2107" s="52"/>
      <c r="TMY2107" s="69"/>
      <c r="TMZ2107" s="69"/>
      <c r="TNA2107" s="69"/>
      <c r="TNB2107" s="107"/>
      <c r="TNC2107" s="2"/>
      <c r="TND2107" s="15"/>
      <c r="TNE2107" s="15"/>
      <c r="TNF2107" s="80"/>
      <c r="TNG2107" s="52"/>
      <c r="TNH2107" s="69"/>
      <c r="TNI2107" s="69"/>
      <c r="TNJ2107" s="69"/>
      <c r="TNK2107" s="107"/>
      <c r="TNL2107" s="2"/>
      <c r="TNM2107" s="15"/>
      <c r="TNN2107" s="15"/>
      <c r="TNO2107" s="80"/>
      <c r="TNP2107" s="52"/>
      <c r="TNQ2107" s="69"/>
      <c r="TNR2107" s="69"/>
      <c r="TNS2107" s="69"/>
      <c r="TNT2107" s="107"/>
      <c r="TNU2107" s="2"/>
      <c r="TNV2107" s="15"/>
      <c r="TNW2107" s="15"/>
      <c r="TNX2107" s="80"/>
      <c r="TNY2107" s="52"/>
      <c r="TNZ2107" s="69"/>
      <c r="TOA2107" s="69"/>
      <c r="TOB2107" s="69"/>
      <c r="TOC2107" s="107"/>
      <c r="TOD2107" s="2"/>
      <c r="TOE2107" s="15"/>
      <c r="TOF2107" s="15"/>
      <c r="TOG2107" s="80"/>
      <c r="TOH2107" s="52"/>
      <c r="TOI2107" s="69"/>
      <c r="TOJ2107" s="69"/>
      <c r="TOK2107" s="69"/>
      <c r="TOL2107" s="107"/>
      <c r="TOM2107" s="2"/>
      <c r="TON2107" s="15"/>
      <c r="TOO2107" s="15"/>
      <c r="TOP2107" s="80"/>
      <c r="TOQ2107" s="52"/>
      <c r="TOR2107" s="69"/>
      <c r="TOS2107" s="69"/>
      <c r="TOT2107" s="69"/>
      <c r="TOU2107" s="107"/>
      <c r="TOV2107" s="2"/>
      <c r="TOW2107" s="15"/>
      <c r="TOX2107" s="15"/>
      <c r="TOY2107" s="80"/>
      <c r="TOZ2107" s="52"/>
      <c r="TPA2107" s="69"/>
      <c r="TPB2107" s="69"/>
      <c r="TPC2107" s="69"/>
      <c r="TPD2107" s="107"/>
      <c r="TPE2107" s="2"/>
      <c r="TPF2107" s="15"/>
      <c r="TPG2107" s="15"/>
      <c r="TPH2107" s="80"/>
      <c r="TPI2107" s="52"/>
      <c r="TPJ2107" s="69"/>
      <c r="TPK2107" s="69"/>
      <c r="TPL2107" s="69"/>
      <c r="TPM2107" s="107"/>
      <c r="TPN2107" s="2"/>
      <c r="TPO2107" s="15"/>
      <c r="TPP2107" s="15"/>
      <c r="TPQ2107" s="80"/>
      <c r="TPR2107" s="52"/>
      <c r="TPS2107" s="69"/>
      <c r="TPT2107" s="69"/>
      <c r="TPU2107" s="69"/>
      <c r="TPV2107" s="107"/>
      <c r="TPW2107" s="2"/>
      <c r="TPX2107" s="15"/>
      <c r="TPY2107" s="15"/>
      <c r="TPZ2107" s="80"/>
      <c r="TQA2107" s="52"/>
      <c r="TQB2107" s="69"/>
      <c r="TQC2107" s="69"/>
      <c r="TQD2107" s="69"/>
      <c r="TQE2107" s="107"/>
      <c r="TQF2107" s="2"/>
      <c r="TQG2107" s="15"/>
      <c r="TQH2107" s="15"/>
      <c r="TQI2107" s="80"/>
      <c r="TQJ2107" s="52"/>
      <c r="TQK2107" s="69"/>
      <c r="TQL2107" s="69"/>
      <c r="TQM2107" s="69"/>
      <c r="TQN2107" s="107"/>
      <c r="TQO2107" s="2"/>
      <c r="TQP2107" s="15"/>
      <c r="TQQ2107" s="15"/>
      <c r="TQR2107" s="80"/>
      <c r="TQS2107" s="52"/>
      <c r="TQT2107" s="69"/>
      <c r="TQU2107" s="69"/>
      <c r="TQV2107" s="69"/>
      <c r="TQW2107" s="107"/>
      <c r="TQX2107" s="2"/>
      <c r="TQY2107" s="15"/>
      <c r="TQZ2107" s="15"/>
      <c r="TRA2107" s="80"/>
      <c r="TRB2107" s="52"/>
      <c r="TRC2107" s="69"/>
      <c r="TRD2107" s="69"/>
      <c r="TRE2107" s="69"/>
      <c r="TRF2107" s="107"/>
      <c r="TRG2107" s="2"/>
      <c r="TRH2107" s="15"/>
      <c r="TRI2107" s="15"/>
      <c r="TRJ2107" s="80"/>
      <c r="TRK2107" s="52"/>
      <c r="TRL2107" s="69"/>
      <c r="TRM2107" s="69"/>
      <c r="TRN2107" s="69"/>
      <c r="TRO2107" s="107"/>
      <c r="TRP2107" s="2"/>
      <c r="TRQ2107" s="15"/>
      <c r="TRR2107" s="15"/>
      <c r="TRS2107" s="80"/>
      <c r="TRT2107" s="52"/>
      <c r="TRU2107" s="69"/>
      <c r="TRV2107" s="69"/>
      <c r="TRW2107" s="69"/>
      <c r="TRX2107" s="107"/>
      <c r="TRY2107" s="2"/>
      <c r="TRZ2107" s="15"/>
      <c r="TSA2107" s="15"/>
      <c r="TSB2107" s="80"/>
      <c r="TSC2107" s="52"/>
      <c r="TSD2107" s="69"/>
      <c r="TSE2107" s="69"/>
      <c r="TSF2107" s="69"/>
      <c r="TSG2107" s="107"/>
      <c r="TSH2107" s="2"/>
      <c r="TSI2107" s="15"/>
      <c r="TSJ2107" s="15"/>
      <c r="TSK2107" s="80"/>
      <c r="TSL2107" s="52"/>
      <c r="TSM2107" s="69"/>
      <c r="TSN2107" s="69"/>
      <c r="TSO2107" s="69"/>
      <c r="TSP2107" s="107"/>
      <c r="TSQ2107" s="2"/>
      <c r="TSR2107" s="15"/>
      <c r="TSS2107" s="15"/>
      <c r="TST2107" s="80"/>
      <c r="TSU2107" s="52"/>
      <c r="TSV2107" s="69"/>
      <c r="TSW2107" s="69"/>
      <c r="TSX2107" s="69"/>
      <c r="TSY2107" s="107"/>
      <c r="TSZ2107" s="2"/>
      <c r="TTA2107" s="15"/>
      <c r="TTB2107" s="15"/>
      <c r="TTC2107" s="80"/>
      <c r="TTD2107" s="52"/>
      <c r="TTE2107" s="69"/>
      <c r="TTF2107" s="69"/>
      <c r="TTG2107" s="69"/>
      <c r="TTH2107" s="107"/>
      <c r="TTI2107" s="2"/>
      <c r="TTJ2107" s="15"/>
      <c r="TTK2107" s="15"/>
      <c r="TTL2107" s="80"/>
      <c r="TTM2107" s="52"/>
      <c r="TTN2107" s="69"/>
      <c r="TTO2107" s="69"/>
      <c r="TTP2107" s="69"/>
      <c r="TTQ2107" s="107"/>
      <c r="TTR2107" s="2"/>
      <c r="TTS2107" s="15"/>
      <c r="TTT2107" s="15"/>
      <c r="TTU2107" s="80"/>
      <c r="TTV2107" s="52"/>
      <c r="TTW2107" s="69"/>
      <c r="TTX2107" s="69"/>
      <c r="TTY2107" s="69"/>
      <c r="TTZ2107" s="107"/>
      <c r="TUA2107" s="2"/>
      <c r="TUB2107" s="15"/>
      <c r="TUC2107" s="15"/>
      <c r="TUD2107" s="80"/>
      <c r="TUE2107" s="52"/>
      <c r="TUF2107" s="69"/>
      <c r="TUG2107" s="69"/>
      <c r="TUH2107" s="69"/>
      <c r="TUI2107" s="107"/>
      <c r="TUJ2107" s="2"/>
      <c r="TUK2107" s="15"/>
      <c r="TUL2107" s="15"/>
      <c r="TUM2107" s="80"/>
      <c r="TUN2107" s="52"/>
      <c r="TUO2107" s="69"/>
      <c r="TUP2107" s="69"/>
      <c r="TUQ2107" s="69"/>
      <c r="TUR2107" s="107"/>
      <c r="TUS2107" s="2"/>
      <c r="TUT2107" s="15"/>
      <c r="TUU2107" s="15"/>
      <c r="TUV2107" s="80"/>
      <c r="TUW2107" s="52"/>
      <c r="TUX2107" s="69"/>
      <c r="TUY2107" s="69"/>
      <c r="TUZ2107" s="69"/>
      <c r="TVA2107" s="107"/>
      <c r="TVB2107" s="2"/>
      <c r="TVC2107" s="15"/>
      <c r="TVD2107" s="15"/>
      <c r="TVE2107" s="80"/>
      <c r="TVF2107" s="52"/>
      <c r="TVG2107" s="69"/>
      <c r="TVH2107" s="69"/>
      <c r="TVI2107" s="69"/>
      <c r="TVJ2107" s="107"/>
      <c r="TVK2107" s="2"/>
      <c r="TVL2107" s="15"/>
      <c r="TVM2107" s="15"/>
      <c r="TVN2107" s="80"/>
      <c r="TVO2107" s="52"/>
      <c r="TVP2107" s="69"/>
      <c r="TVQ2107" s="69"/>
      <c r="TVR2107" s="69"/>
      <c r="TVS2107" s="107"/>
      <c r="TVT2107" s="2"/>
      <c r="TVU2107" s="15"/>
      <c r="TVV2107" s="15"/>
      <c r="TVW2107" s="80"/>
      <c r="TVX2107" s="52"/>
      <c r="TVY2107" s="69"/>
      <c r="TVZ2107" s="69"/>
      <c r="TWA2107" s="69"/>
      <c r="TWB2107" s="107"/>
      <c r="TWC2107" s="2"/>
      <c r="TWD2107" s="15"/>
      <c r="TWE2107" s="15"/>
      <c r="TWF2107" s="80"/>
      <c r="TWG2107" s="52"/>
      <c r="TWH2107" s="69"/>
      <c r="TWI2107" s="69"/>
      <c r="TWJ2107" s="69"/>
      <c r="TWK2107" s="107"/>
      <c r="TWL2107" s="2"/>
      <c r="TWM2107" s="15"/>
      <c r="TWN2107" s="15"/>
      <c r="TWO2107" s="80"/>
      <c r="TWP2107" s="52"/>
      <c r="TWQ2107" s="69"/>
      <c r="TWR2107" s="69"/>
      <c r="TWS2107" s="69"/>
      <c r="TWT2107" s="107"/>
      <c r="TWU2107" s="2"/>
      <c r="TWV2107" s="15"/>
      <c r="TWW2107" s="15"/>
      <c r="TWX2107" s="80"/>
      <c r="TWY2107" s="52"/>
      <c r="TWZ2107" s="69"/>
      <c r="TXA2107" s="69"/>
      <c r="TXB2107" s="69"/>
      <c r="TXC2107" s="107"/>
      <c r="TXD2107" s="2"/>
      <c r="TXE2107" s="15"/>
      <c r="TXF2107" s="15"/>
      <c r="TXG2107" s="80"/>
      <c r="TXH2107" s="52"/>
      <c r="TXI2107" s="69"/>
      <c r="TXJ2107" s="69"/>
      <c r="TXK2107" s="69"/>
      <c r="TXL2107" s="107"/>
      <c r="TXM2107" s="2"/>
      <c r="TXN2107" s="15"/>
      <c r="TXO2107" s="15"/>
      <c r="TXP2107" s="80"/>
      <c r="TXQ2107" s="52"/>
      <c r="TXR2107" s="69"/>
      <c r="TXS2107" s="69"/>
      <c r="TXT2107" s="69"/>
      <c r="TXU2107" s="107"/>
      <c r="TXV2107" s="2"/>
      <c r="TXW2107" s="15"/>
      <c r="TXX2107" s="15"/>
      <c r="TXY2107" s="80"/>
      <c r="TXZ2107" s="52"/>
      <c r="TYA2107" s="69"/>
      <c r="TYB2107" s="69"/>
      <c r="TYC2107" s="69"/>
      <c r="TYD2107" s="107"/>
      <c r="TYE2107" s="2"/>
      <c r="TYF2107" s="15"/>
      <c r="TYG2107" s="15"/>
      <c r="TYH2107" s="80"/>
      <c r="TYI2107" s="52"/>
      <c r="TYJ2107" s="69"/>
      <c r="TYK2107" s="69"/>
      <c r="TYL2107" s="69"/>
      <c r="TYM2107" s="107"/>
      <c r="TYN2107" s="2"/>
      <c r="TYO2107" s="15"/>
      <c r="TYP2107" s="15"/>
      <c r="TYQ2107" s="80"/>
      <c r="TYR2107" s="52"/>
      <c r="TYS2107" s="69"/>
      <c r="TYT2107" s="69"/>
      <c r="TYU2107" s="69"/>
      <c r="TYV2107" s="107"/>
      <c r="TYW2107" s="2"/>
      <c r="TYX2107" s="15"/>
      <c r="TYY2107" s="15"/>
      <c r="TYZ2107" s="80"/>
      <c r="TZA2107" s="52"/>
      <c r="TZB2107" s="69"/>
      <c r="TZC2107" s="69"/>
      <c r="TZD2107" s="69"/>
      <c r="TZE2107" s="107"/>
      <c r="TZF2107" s="2"/>
      <c r="TZG2107" s="15"/>
      <c r="TZH2107" s="15"/>
      <c r="TZI2107" s="80"/>
      <c r="TZJ2107" s="52"/>
      <c r="TZK2107" s="69"/>
      <c r="TZL2107" s="69"/>
      <c r="TZM2107" s="69"/>
      <c r="TZN2107" s="107"/>
      <c r="TZO2107" s="2"/>
      <c r="TZP2107" s="15"/>
      <c r="TZQ2107" s="15"/>
      <c r="TZR2107" s="80"/>
      <c r="TZS2107" s="52"/>
      <c r="TZT2107" s="69"/>
      <c r="TZU2107" s="69"/>
      <c r="TZV2107" s="69"/>
      <c r="TZW2107" s="107"/>
      <c r="TZX2107" s="2"/>
      <c r="TZY2107" s="15"/>
      <c r="TZZ2107" s="15"/>
      <c r="UAA2107" s="80"/>
      <c r="UAB2107" s="52"/>
      <c r="UAC2107" s="69"/>
      <c r="UAD2107" s="69"/>
      <c r="UAE2107" s="69"/>
      <c r="UAF2107" s="107"/>
      <c r="UAG2107" s="2"/>
      <c r="UAH2107" s="15"/>
      <c r="UAI2107" s="15"/>
      <c r="UAJ2107" s="80"/>
      <c r="UAK2107" s="52"/>
      <c r="UAL2107" s="69"/>
      <c r="UAM2107" s="69"/>
      <c r="UAN2107" s="69"/>
      <c r="UAO2107" s="107"/>
      <c r="UAP2107" s="2"/>
      <c r="UAQ2107" s="15"/>
      <c r="UAR2107" s="15"/>
      <c r="UAS2107" s="80"/>
      <c r="UAT2107" s="52"/>
      <c r="UAU2107" s="69"/>
      <c r="UAV2107" s="69"/>
      <c r="UAW2107" s="69"/>
      <c r="UAX2107" s="107"/>
      <c r="UAY2107" s="2"/>
      <c r="UAZ2107" s="15"/>
      <c r="UBA2107" s="15"/>
      <c r="UBB2107" s="80"/>
      <c r="UBC2107" s="52"/>
      <c r="UBD2107" s="69"/>
      <c r="UBE2107" s="69"/>
      <c r="UBF2107" s="69"/>
      <c r="UBG2107" s="107"/>
      <c r="UBH2107" s="2"/>
      <c r="UBI2107" s="15"/>
      <c r="UBJ2107" s="15"/>
      <c r="UBK2107" s="80"/>
      <c r="UBL2107" s="52"/>
      <c r="UBM2107" s="69"/>
      <c r="UBN2107" s="69"/>
      <c r="UBO2107" s="69"/>
      <c r="UBP2107" s="107"/>
      <c r="UBQ2107" s="2"/>
      <c r="UBR2107" s="15"/>
      <c r="UBS2107" s="15"/>
      <c r="UBT2107" s="80"/>
      <c r="UBU2107" s="52"/>
      <c r="UBV2107" s="69"/>
      <c r="UBW2107" s="69"/>
      <c r="UBX2107" s="69"/>
      <c r="UBY2107" s="107"/>
      <c r="UBZ2107" s="2"/>
      <c r="UCA2107" s="15"/>
      <c r="UCB2107" s="15"/>
      <c r="UCC2107" s="80"/>
      <c r="UCD2107" s="52"/>
      <c r="UCE2107" s="69"/>
      <c r="UCF2107" s="69"/>
      <c r="UCG2107" s="69"/>
      <c r="UCH2107" s="107"/>
      <c r="UCI2107" s="2"/>
      <c r="UCJ2107" s="15"/>
      <c r="UCK2107" s="15"/>
      <c r="UCL2107" s="80"/>
      <c r="UCM2107" s="52"/>
      <c r="UCN2107" s="69"/>
      <c r="UCO2107" s="69"/>
      <c r="UCP2107" s="69"/>
      <c r="UCQ2107" s="107"/>
      <c r="UCR2107" s="2"/>
      <c r="UCS2107" s="15"/>
      <c r="UCT2107" s="15"/>
      <c r="UCU2107" s="80"/>
      <c r="UCV2107" s="52"/>
      <c r="UCW2107" s="69"/>
      <c r="UCX2107" s="69"/>
      <c r="UCY2107" s="69"/>
      <c r="UCZ2107" s="107"/>
      <c r="UDA2107" s="2"/>
      <c r="UDB2107" s="15"/>
      <c r="UDC2107" s="15"/>
      <c r="UDD2107" s="80"/>
      <c r="UDE2107" s="52"/>
      <c r="UDF2107" s="69"/>
      <c r="UDG2107" s="69"/>
      <c r="UDH2107" s="69"/>
      <c r="UDI2107" s="107"/>
      <c r="UDJ2107" s="2"/>
      <c r="UDK2107" s="15"/>
      <c r="UDL2107" s="15"/>
      <c r="UDM2107" s="80"/>
      <c r="UDN2107" s="52"/>
      <c r="UDO2107" s="69"/>
      <c r="UDP2107" s="69"/>
      <c r="UDQ2107" s="69"/>
      <c r="UDR2107" s="107"/>
      <c r="UDS2107" s="2"/>
      <c r="UDT2107" s="15"/>
      <c r="UDU2107" s="15"/>
      <c r="UDV2107" s="80"/>
      <c r="UDW2107" s="52"/>
      <c r="UDX2107" s="69"/>
      <c r="UDY2107" s="69"/>
      <c r="UDZ2107" s="69"/>
      <c r="UEA2107" s="107"/>
      <c r="UEB2107" s="2"/>
      <c r="UEC2107" s="15"/>
      <c r="UED2107" s="15"/>
      <c r="UEE2107" s="80"/>
      <c r="UEF2107" s="52"/>
      <c r="UEG2107" s="69"/>
      <c r="UEH2107" s="69"/>
      <c r="UEI2107" s="69"/>
      <c r="UEJ2107" s="107"/>
      <c r="UEK2107" s="2"/>
      <c r="UEL2107" s="15"/>
      <c r="UEM2107" s="15"/>
      <c r="UEN2107" s="80"/>
      <c r="UEO2107" s="52"/>
      <c r="UEP2107" s="69"/>
      <c r="UEQ2107" s="69"/>
      <c r="UER2107" s="69"/>
      <c r="UES2107" s="107"/>
      <c r="UET2107" s="2"/>
      <c r="UEU2107" s="15"/>
      <c r="UEV2107" s="15"/>
      <c r="UEW2107" s="80"/>
      <c r="UEX2107" s="52"/>
      <c r="UEY2107" s="69"/>
      <c r="UEZ2107" s="69"/>
      <c r="UFA2107" s="69"/>
      <c r="UFB2107" s="107"/>
      <c r="UFC2107" s="2"/>
      <c r="UFD2107" s="15"/>
      <c r="UFE2107" s="15"/>
      <c r="UFF2107" s="80"/>
      <c r="UFG2107" s="52"/>
      <c r="UFH2107" s="69"/>
      <c r="UFI2107" s="69"/>
      <c r="UFJ2107" s="69"/>
      <c r="UFK2107" s="107"/>
      <c r="UFL2107" s="2"/>
      <c r="UFM2107" s="15"/>
      <c r="UFN2107" s="15"/>
      <c r="UFO2107" s="80"/>
      <c r="UFP2107" s="52"/>
      <c r="UFQ2107" s="69"/>
      <c r="UFR2107" s="69"/>
      <c r="UFS2107" s="69"/>
      <c r="UFT2107" s="107"/>
      <c r="UFU2107" s="2"/>
      <c r="UFV2107" s="15"/>
      <c r="UFW2107" s="15"/>
      <c r="UFX2107" s="80"/>
      <c r="UFY2107" s="52"/>
      <c r="UFZ2107" s="69"/>
      <c r="UGA2107" s="69"/>
      <c r="UGB2107" s="69"/>
      <c r="UGC2107" s="107"/>
      <c r="UGD2107" s="2"/>
      <c r="UGE2107" s="15"/>
      <c r="UGF2107" s="15"/>
      <c r="UGG2107" s="80"/>
      <c r="UGH2107" s="52"/>
      <c r="UGI2107" s="69"/>
      <c r="UGJ2107" s="69"/>
      <c r="UGK2107" s="69"/>
      <c r="UGL2107" s="107"/>
      <c r="UGM2107" s="2"/>
      <c r="UGN2107" s="15"/>
      <c r="UGO2107" s="15"/>
      <c r="UGP2107" s="80"/>
      <c r="UGQ2107" s="52"/>
      <c r="UGR2107" s="69"/>
      <c r="UGS2107" s="69"/>
      <c r="UGT2107" s="69"/>
      <c r="UGU2107" s="107"/>
      <c r="UGV2107" s="2"/>
      <c r="UGW2107" s="15"/>
      <c r="UGX2107" s="15"/>
      <c r="UGY2107" s="80"/>
      <c r="UGZ2107" s="52"/>
      <c r="UHA2107" s="69"/>
      <c r="UHB2107" s="69"/>
      <c r="UHC2107" s="69"/>
      <c r="UHD2107" s="107"/>
      <c r="UHE2107" s="2"/>
      <c r="UHF2107" s="15"/>
      <c r="UHG2107" s="15"/>
      <c r="UHH2107" s="80"/>
      <c r="UHI2107" s="52"/>
      <c r="UHJ2107" s="69"/>
      <c r="UHK2107" s="69"/>
      <c r="UHL2107" s="69"/>
      <c r="UHM2107" s="107"/>
      <c r="UHN2107" s="2"/>
      <c r="UHO2107" s="15"/>
      <c r="UHP2107" s="15"/>
      <c r="UHQ2107" s="80"/>
      <c r="UHR2107" s="52"/>
      <c r="UHS2107" s="69"/>
      <c r="UHT2107" s="69"/>
      <c r="UHU2107" s="69"/>
      <c r="UHV2107" s="107"/>
      <c r="UHW2107" s="2"/>
      <c r="UHX2107" s="15"/>
      <c r="UHY2107" s="15"/>
      <c r="UHZ2107" s="80"/>
      <c r="UIA2107" s="52"/>
      <c r="UIB2107" s="69"/>
      <c r="UIC2107" s="69"/>
      <c r="UID2107" s="69"/>
      <c r="UIE2107" s="107"/>
      <c r="UIF2107" s="2"/>
      <c r="UIG2107" s="15"/>
      <c r="UIH2107" s="15"/>
      <c r="UII2107" s="80"/>
      <c r="UIJ2107" s="52"/>
      <c r="UIK2107" s="69"/>
      <c r="UIL2107" s="69"/>
      <c r="UIM2107" s="69"/>
      <c r="UIN2107" s="107"/>
      <c r="UIO2107" s="2"/>
      <c r="UIP2107" s="15"/>
      <c r="UIQ2107" s="15"/>
      <c r="UIR2107" s="80"/>
      <c r="UIS2107" s="52"/>
      <c r="UIT2107" s="69"/>
      <c r="UIU2107" s="69"/>
      <c r="UIV2107" s="69"/>
      <c r="UIW2107" s="107"/>
      <c r="UIX2107" s="2"/>
      <c r="UIY2107" s="15"/>
      <c r="UIZ2107" s="15"/>
      <c r="UJA2107" s="80"/>
      <c r="UJB2107" s="52"/>
      <c r="UJC2107" s="69"/>
      <c r="UJD2107" s="69"/>
      <c r="UJE2107" s="69"/>
      <c r="UJF2107" s="107"/>
      <c r="UJG2107" s="2"/>
      <c r="UJH2107" s="15"/>
      <c r="UJI2107" s="15"/>
      <c r="UJJ2107" s="80"/>
      <c r="UJK2107" s="52"/>
      <c r="UJL2107" s="69"/>
      <c r="UJM2107" s="69"/>
      <c r="UJN2107" s="69"/>
      <c r="UJO2107" s="107"/>
      <c r="UJP2107" s="2"/>
      <c r="UJQ2107" s="15"/>
      <c r="UJR2107" s="15"/>
      <c r="UJS2107" s="80"/>
      <c r="UJT2107" s="52"/>
      <c r="UJU2107" s="69"/>
      <c r="UJV2107" s="69"/>
      <c r="UJW2107" s="69"/>
      <c r="UJX2107" s="107"/>
      <c r="UJY2107" s="2"/>
      <c r="UJZ2107" s="15"/>
      <c r="UKA2107" s="15"/>
      <c r="UKB2107" s="80"/>
      <c r="UKC2107" s="52"/>
      <c r="UKD2107" s="69"/>
      <c r="UKE2107" s="69"/>
      <c r="UKF2107" s="69"/>
      <c r="UKG2107" s="107"/>
      <c r="UKH2107" s="2"/>
      <c r="UKI2107" s="15"/>
      <c r="UKJ2107" s="15"/>
      <c r="UKK2107" s="80"/>
      <c r="UKL2107" s="52"/>
      <c r="UKM2107" s="69"/>
      <c r="UKN2107" s="69"/>
      <c r="UKO2107" s="69"/>
      <c r="UKP2107" s="107"/>
      <c r="UKQ2107" s="2"/>
      <c r="UKR2107" s="15"/>
      <c r="UKS2107" s="15"/>
      <c r="UKT2107" s="80"/>
      <c r="UKU2107" s="52"/>
      <c r="UKV2107" s="69"/>
      <c r="UKW2107" s="69"/>
      <c r="UKX2107" s="69"/>
      <c r="UKY2107" s="107"/>
      <c r="UKZ2107" s="2"/>
      <c r="ULA2107" s="15"/>
      <c r="ULB2107" s="15"/>
      <c r="ULC2107" s="80"/>
      <c r="ULD2107" s="52"/>
      <c r="ULE2107" s="69"/>
      <c r="ULF2107" s="69"/>
      <c r="ULG2107" s="69"/>
      <c r="ULH2107" s="107"/>
      <c r="ULI2107" s="2"/>
      <c r="ULJ2107" s="15"/>
      <c r="ULK2107" s="15"/>
      <c r="ULL2107" s="80"/>
      <c r="ULM2107" s="52"/>
      <c r="ULN2107" s="69"/>
      <c r="ULO2107" s="69"/>
      <c r="ULP2107" s="69"/>
      <c r="ULQ2107" s="107"/>
      <c r="ULR2107" s="2"/>
      <c r="ULS2107" s="15"/>
      <c r="ULT2107" s="15"/>
      <c r="ULU2107" s="80"/>
      <c r="ULV2107" s="52"/>
      <c r="ULW2107" s="69"/>
      <c r="ULX2107" s="69"/>
      <c r="ULY2107" s="69"/>
      <c r="ULZ2107" s="107"/>
      <c r="UMA2107" s="2"/>
      <c r="UMB2107" s="15"/>
      <c r="UMC2107" s="15"/>
      <c r="UMD2107" s="80"/>
      <c r="UME2107" s="52"/>
      <c r="UMF2107" s="69"/>
      <c r="UMG2107" s="69"/>
      <c r="UMH2107" s="69"/>
      <c r="UMI2107" s="107"/>
      <c r="UMJ2107" s="2"/>
      <c r="UMK2107" s="15"/>
      <c r="UML2107" s="15"/>
      <c r="UMM2107" s="80"/>
      <c r="UMN2107" s="52"/>
      <c r="UMO2107" s="69"/>
      <c r="UMP2107" s="69"/>
      <c r="UMQ2107" s="69"/>
      <c r="UMR2107" s="107"/>
      <c r="UMS2107" s="2"/>
      <c r="UMT2107" s="15"/>
      <c r="UMU2107" s="15"/>
      <c r="UMV2107" s="80"/>
      <c r="UMW2107" s="52"/>
      <c r="UMX2107" s="69"/>
      <c r="UMY2107" s="69"/>
      <c r="UMZ2107" s="69"/>
      <c r="UNA2107" s="107"/>
      <c r="UNB2107" s="2"/>
      <c r="UNC2107" s="15"/>
      <c r="UND2107" s="15"/>
      <c r="UNE2107" s="80"/>
      <c r="UNF2107" s="52"/>
      <c r="UNG2107" s="69"/>
      <c r="UNH2107" s="69"/>
      <c r="UNI2107" s="69"/>
      <c r="UNJ2107" s="107"/>
      <c r="UNK2107" s="2"/>
      <c r="UNL2107" s="15"/>
      <c r="UNM2107" s="15"/>
      <c r="UNN2107" s="80"/>
      <c r="UNO2107" s="52"/>
      <c r="UNP2107" s="69"/>
      <c r="UNQ2107" s="69"/>
      <c r="UNR2107" s="69"/>
      <c r="UNS2107" s="107"/>
      <c r="UNT2107" s="2"/>
      <c r="UNU2107" s="15"/>
      <c r="UNV2107" s="15"/>
      <c r="UNW2107" s="80"/>
      <c r="UNX2107" s="52"/>
      <c r="UNY2107" s="69"/>
      <c r="UNZ2107" s="69"/>
      <c r="UOA2107" s="69"/>
      <c r="UOB2107" s="107"/>
      <c r="UOC2107" s="2"/>
      <c r="UOD2107" s="15"/>
      <c r="UOE2107" s="15"/>
      <c r="UOF2107" s="80"/>
      <c r="UOG2107" s="52"/>
      <c r="UOH2107" s="69"/>
      <c r="UOI2107" s="69"/>
      <c r="UOJ2107" s="69"/>
      <c r="UOK2107" s="107"/>
      <c r="UOL2107" s="2"/>
      <c r="UOM2107" s="15"/>
      <c r="UON2107" s="15"/>
      <c r="UOO2107" s="80"/>
      <c r="UOP2107" s="52"/>
      <c r="UOQ2107" s="69"/>
      <c r="UOR2107" s="69"/>
      <c r="UOS2107" s="69"/>
      <c r="UOT2107" s="107"/>
      <c r="UOU2107" s="2"/>
      <c r="UOV2107" s="15"/>
      <c r="UOW2107" s="15"/>
      <c r="UOX2107" s="80"/>
      <c r="UOY2107" s="52"/>
      <c r="UOZ2107" s="69"/>
      <c r="UPA2107" s="69"/>
      <c r="UPB2107" s="69"/>
      <c r="UPC2107" s="107"/>
      <c r="UPD2107" s="2"/>
      <c r="UPE2107" s="15"/>
      <c r="UPF2107" s="15"/>
      <c r="UPG2107" s="80"/>
      <c r="UPH2107" s="52"/>
      <c r="UPI2107" s="69"/>
      <c r="UPJ2107" s="69"/>
      <c r="UPK2107" s="69"/>
      <c r="UPL2107" s="107"/>
      <c r="UPM2107" s="2"/>
      <c r="UPN2107" s="15"/>
      <c r="UPO2107" s="15"/>
      <c r="UPP2107" s="80"/>
      <c r="UPQ2107" s="52"/>
      <c r="UPR2107" s="69"/>
      <c r="UPS2107" s="69"/>
      <c r="UPT2107" s="69"/>
      <c r="UPU2107" s="107"/>
      <c r="UPV2107" s="2"/>
      <c r="UPW2107" s="15"/>
      <c r="UPX2107" s="15"/>
      <c r="UPY2107" s="80"/>
      <c r="UPZ2107" s="52"/>
      <c r="UQA2107" s="69"/>
      <c r="UQB2107" s="69"/>
      <c r="UQC2107" s="69"/>
      <c r="UQD2107" s="107"/>
      <c r="UQE2107" s="2"/>
      <c r="UQF2107" s="15"/>
      <c r="UQG2107" s="15"/>
      <c r="UQH2107" s="80"/>
      <c r="UQI2107" s="52"/>
      <c r="UQJ2107" s="69"/>
      <c r="UQK2107" s="69"/>
      <c r="UQL2107" s="69"/>
      <c r="UQM2107" s="107"/>
      <c r="UQN2107" s="2"/>
      <c r="UQO2107" s="15"/>
      <c r="UQP2107" s="15"/>
      <c r="UQQ2107" s="80"/>
      <c r="UQR2107" s="52"/>
      <c r="UQS2107" s="69"/>
      <c r="UQT2107" s="69"/>
      <c r="UQU2107" s="69"/>
      <c r="UQV2107" s="107"/>
      <c r="UQW2107" s="2"/>
      <c r="UQX2107" s="15"/>
      <c r="UQY2107" s="15"/>
      <c r="UQZ2107" s="80"/>
      <c r="URA2107" s="52"/>
      <c r="URB2107" s="69"/>
      <c r="URC2107" s="69"/>
      <c r="URD2107" s="69"/>
      <c r="URE2107" s="107"/>
      <c r="URF2107" s="2"/>
      <c r="URG2107" s="15"/>
      <c r="URH2107" s="15"/>
      <c r="URI2107" s="80"/>
      <c r="URJ2107" s="52"/>
      <c r="URK2107" s="69"/>
      <c r="URL2107" s="69"/>
      <c r="URM2107" s="69"/>
      <c r="URN2107" s="107"/>
      <c r="URO2107" s="2"/>
      <c r="URP2107" s="15"/>
      <c r="URQ2107" s="15"/>
      <c r="URR2107" s="80"/>
      <c r="URS2107" s="52"/>
      <c r="URT2107" s="69"/>
      <c r="URU2107" s="69"/>
      <c r="URV2107" s="69"/>
      <c r="URW2107" s="107"/>
      <c r="URX2107" s="2"/>
      <c r="URY2107" s="15"/>
      <c r="URZ2107" s="15"/>
      <c r="USA2107" s="80"/>
      <c r="USB2107" s="52"/>
      <c r="USC2107" s="69"/>
      <c r="USD2107" s="69"/>
      <c r="USE2107" s="69"/>
      <c r="USF2107" s="107"/>
      <c r="USG2107" s="2"/>
      <c r="USH2107" s="15"/>
      <c r="USI2107" s="15"/>
      <c r="USJ2107" s="80"/>
      <c r="USK2107" s="52"/>
      <c r="USL2107" s="69"/>
      <c r="USM2107" s="69"/>
      <c r="USN2107" s="69"/>
      <c r="USO2107" s="107"/>
      <c r="USP2107" s="2"/>
      <c r="USQ2107" s="15"/>
      <c r="USR2107" s="15"/>
      <c r="USS2107" s="80"/>
      <c r="UST2107" s="52"/>
      <c r="USU2107" s="69"/>
      <c r="USV2107" s="69"/>
      <c r="USW2107" s="69"/>
      <c r="USX2107" s="107"/>
      <c r="USY2107" s="2"/>
      <c r="USZ2107" s="15"/>
      <c r="UTA2107" s="15"/>
      <c r="UTB2107" s="80"/>
      <c r="UTC2107" s="52"/>
      <c r="UTD2107" s="69"/>
      <c r="UTE2107" s="69"/>
      <c r="UTF2107" s="69"/>
      <c r="UTG2107" s="107"/>
      <c r="UTH2107" s="2"/>
      <c r="UTI2107" s="15"/>
      <c r="UTJ2107" s="15"/>
      <c r="UTK2107" s="80"/>
      <c r="UTL2107" s="52"/>
      <c r="UTM2107" s="69"/>
      <c r="UTN2107" s="69"/>
      <c r="UTO2107" s="69"/>
      <c r="UTP2107" s="107"/>
      <c r="UTQ2107" s="2"/>
      <c r="UTR2107" s="15"/>
      <c r="UTS2107" s="15"/>
      <c r="UTT2107" s="80"/>
      <c r="UTU2107" s="52"/>
      <c r="UTV2107" s="69"/>
      <c r="UTW2107" s="69"/>
      <c r="UTX2107" s="69"/>
      <c r="UTY2107" s="107"/>
      <c r="UTZ2107" s="2"/>
      <c r="UUA2107" s="15"/>
      <c r="UUB2107" s="15"/>
      <c r="UUC2107" s="80"/>
      <c r="UUD2107" s="52"/>
      <c r="UUE2107" s="69"/>
      <c r="UUF2107" s="69"/>
      <c r="UUG2107" s="69"/>
      <c r="UUH2107" s="107"/>
      <c r="UUI2107" s="2"/>
      <c r="UUJ2107" s="15"/>
      <c r="UUK2107" s="15"/>
      <c r="UUL2107" s="80"/>
      <c r="UUM2107" s="52"/>
      <c r="UUN2107" s="69"/>
      <c r="UUO2107" s="69"/>
      <c r="UUP2107" s="69"/>
      <c r="UUQ2107" s="107"/>
      <c r="UUR2107" s="2"/>
      <c r="UUS2107" s="15"/>
      <c r="UUT2107" s="15"/>
      <c r="UUU2107" s="80"/>
      <c r="UUV2107" s="52"/>
      <c r="UUW2107" s="69"/>
      <c r="UUX2107" s="69"/>
      <c r="UUY2107" s="69"/>
      <c r="UUZ2107" s="107"/>
      <c r="UVA2107" s="2"/>
      <c r="UVB2107" s="15"/>
      <c r="UVC2107" s="15"/>
      <c r="UVD2107" s="80"/>
      <c r="UVE2107" s="52"/>
      <c r="UVF2107" s="69"/>
      <c r="UVG2107" s="69"/>
      <c r="UVH2107" s="69"/>
      <c r="UVI2107" s="107"/>
      <c r="UVJ2107" s="2"/>
      <c r="UVK2107" s="15"/>
      <c r="UVL2107" s="15"/>
      <c r="UVM2107" s="80"/>
      <c r="UVN2107" s="52"/>
      <c r="UVO2107" s="69"/>
      <c r="UVP2107" s="69"/>
      <c r="UVQ2107" s="69"/>
      <c r="UVR2107" s="107"/>
      <c r="UVS2107" s="2"/>
      <c r="UVT2107" s="15"/>
      <c r="UVU2107" s="15"/>
      <c r="UVV2107" s="80"/>
      <c r="UVW2107" s="52"/>
      <c r="UVX2107" s="69"/>
      <c r="UVY2107" s="69"/>
      <c r="UVZ2107" s="69"/>
      <c r="UWA2107" s="107"/>
      <c r="UWB2107" s="2"/>
      <c r="UWC2107" s="15"/>
      <c r="UWD2107" s="15"/>
      <c r="UWE2107" s="80"/>
      <c r="UWF2107" s="52"/>
      <c r="UWG2107" s="69"/>
      <c r="UWH2107" s="69"/>
      <c r="UWI2107" s="69"/>
      <c r="UWJ2107" s="107"/>
      <c r="UWK2107" s="2"/>
      <c r="UWL2107" s="15"/>
      <c r="UWM2107" s="15"/>
      <c r="UWN2107" s="80"/>
      <c r="UWO2107" s="52"/>
      <c r="UWP2107" s="69"/>
      <c r="UWQ2107" s="69"/>
      <c r="UWR2107" s="69"/>
      <c r="UWS2107" s="107"/>
      <c r="UWT2107" s="2"/>
      <c r="UWU2107" s="15"/>
      <c r="UWV2107" s="15"/>
      <c r="UWW2107" s="80"/>
      <c r="UWX2107" s="52"/>
      <c r="UWY2107" s="69"/>
      <c r="UWZ2107" s="69"/>
      <c r="UXA2107" s="69"/>
      <c r="UXB2107" s="107"/>
      <c r="UXC2107" s="2"/>
      <c r="UXD2107" s="15"/>
      <c r="UXE2107" s="15"/>
      <c r="UXF2107" s="80"/>
      <c r="UXG2107" s="52"/>
      <c r="UXH2107" s="69"/>
      <c r="UXI2107" s="69"/>
      <c r="UXJ2107" s="69"/>
      <c r="UXK2107" s="107"/>
      <c r="UXL2107" s="2"/>
      <c r="UXM2107" s="15"/>
      <c r="UXN2107" s="15"/>
      <c r="UXO2107" s="80"/>
      <c r="UXP2107" s="52"/>
      <c r="UXQ2107" s="69"/>
      <c r="UXR2107" s="69"/>
      <c r="UXS2107" s="69"/>
      <c r="UXT2107" s="107"/>
      <c r="UXU2107" s="2"/>
      <c r="UXV2107" s="15"/>
      <c r="UXW2107" s="15"/>
      <c r="UXX2107" s="80"/>
      <c r="UXY2107" s="52"/>
      <c r="UXZ2107" s="69"/>
      <c r="UYA2107" s="69"/>
      <c r="UYB2107" s="69"/>
      <c r="UYC2107" s="107"/>
      <c r="UYD2107" s="2"/>
      <c r="UYE2107" s="15"/>
      <c r="UYF2107" s="15"/>
      <c r="UYG2107" s="80"/>
      <c r="UYH2107" s="52"/>
      <c r="UYI2107" s="69"/>
      <c r="UYJ2107" s="69"/>
      <c r="UYK2107" s="69"/>
      <c r="UYL2107" s="107"/>
      <c r="UYM2107" s="2"/>
      <c r="UYN2107" s="15"/>
      <c r="UYO2107" s="15"/>
      <c r="UYP2107" s="80"/>
      <c r="UYQ2107" s="52"/>
      <c r="UYR2107" s="69"/>
      <c r="UYS2107" s="69"/>
      <c r="UYT2107" s="69"/>
      <c r="UYU2107" s="107"/>
      <c r="UYV2107" s="2"/>
      <c r="UYW2107" s="15"/>
      <c r="UYX2107" s="15"/>
      <c r="UYY2107" s="80"/>
      <c r="UYZ2107" s="52"/>
      <c r="UZA2107" s="69"/>
      <c r="UZB2107" s="69"/>
      <c r="UZC2107" s="69"/>
      <c r="UZD2107" s="107"/>
      <c r="UZE2107" s="2"/>
      <c r="UZF2107" s="15"/>
      <c r="UZG2107" s="15"/>
      <c r="UZH2107" s="80"/>
      <c r="UZI2107" s="52"/>
      <c r="UZJ2107" s="69"/>
      <c r="UZK2107" s="69"/>
      <c r="UZL2107" s="69"/>
      <c r="UZM2107" s="107"/>
      <c r="UZN2107" s="2"/>
      <c r="UZO2107" s="15"/>
      <c r="UZP2107" s="15"/>
      <c r="UZQ2107" s="80"/>
      <c r="UZR2107" s="52"/>
      <c r="UZS2107" s="69"/>
      <c r="UZT2107" s="69"/>
      <c r="UZU2107" s="69"/>
      <c r="UZV2107" s="107"/>
      <c r="UZW2107" s="2"/>
      <c r="UZX2107" s="15"/>
      <c r="UZY2107" s="15"/>
      <c r="UZZ2107" s="80"/>
      <c r="VAA2107" s="52"/>
      <c r="VAB2107" s="69"/>
      <c r="VAC2107" s="69"/>
      <c r="VAD2107" s="69"/>
      <c r="VAE2107" s="107"/>
      <c r="VAF2107" s="2"/>
      <c r="VAG2107" s="15"/>
      <c r="VAH2107" s="15"/>
      <c r="VAI2107" s="80"/>
      <c r="VAJ2107" s="52"/>
      <c r="VAK2107" s="69"/>
      <c r="VAL2107" s="69"/>
      <c r="VAM2107" s="69"/>
      <c r="VAN2107" s="107"/>
      <c r="VAO2107" s="2"/>
      <c r="VAP2107" s="15"/>
      <c r="VAQ2107" s="15"/>
      <c r="VAR2107" s="80"/>
      <c r="VAS2107" s="52"/>
      <c r="VAT2107" s="69"/>
      <c r="VAU2107" s="69"/>
      <c r="VAV2107" s="69"/>
      <c r="VAW2107" s="107"/>
      <c r="VAX2107" s="2"/>
      <c r="VAY2107" s="15"/>
      <c r="VAZ2107" s="15"/>
      <c r="VBA2107" s="80"/>
      <c r="VBB2107" s="52"/>
      <c r="VBC2107" s="69"/>
      <c r="VBD2107" s="69"/>
      <c r="VBE2107" s="69"/>
      <c r="VBF2107" s="107"/>
      <c r="VBG2107" s="2"/>
      <c r="VBH2107" s="15"/>
      <c r="VBI2107" s="15"/>
      <c r="VBJ2107" s="80"/>
      <c r="VBK2107" s="52"/>
      <c r="VBL2107" s="69"/>
      <c r="VBM2107" s="69"/>
      <c r="VBN2107" s="69"/>
      <c r="VBO2107" s="107"/>
      <c r="VBP2107" s="2"/>
      <c r="VBQ2107" s="15"/>
      <c r="VBR2107" s="15"/>
      <c r="VBS2107" s="80"/>
      <c r="VBT2107" s="52"/>
      <c r="VBU2107" s="69"/>
      <c r="VBV2107" s="69"/>
      <c r="VBW2107" s="69"/>
      <c r="VBX2107" s="107"/>
      <c r="VBY2107" s="2"/>
      <c r="VBZ2107" s="15"/>
      <c r="VCA2107" s="15"/>
      <c r="VCB2107" s="80"/>
      <c r="VCC2107" s="52"/>
      <c r="VCD2107" s="69"/>
      <c r="VCE2107" s="69"/>
      <c r="VCF2107" s="69"/>
      <c r="VCG2107" s="107"/>
      <c r="VCH2107" s="2"/>
      <c r="VCI2107" s="15"/>
      <c r="VCJ2107" s="15"/>
      <c r="VCK2107" s="80"/>
      <c r="VCL2107" s="52"/>
      <c r="VCM2107" s="69"/>
      <c r="VCN2107" s="69"/>
      <c r="VCO2107" s="69"/>
      <c r="VCP2107" s="107"/>
      <c r="VCQ2107" s="2"/>
      <c r="VCR2107" s="15"/>
      <c r="VCS2107" s="15"/>
      <c r="VCT2107" s="80"/>
      <c r="VCU2107" s="52"/>
      <c r="VCV2107" s="69"/>
      <c r="VCW2107" s="69"/>
      <c r="VCX2107" s="69"/>
      <c r="VCY2107" s="107"/>
      <c r="VCZ2107" s="2"/>
      <c r="VDA2107" s="15"/>
      <c r="VDB2107" s="15"/>
      <c r="VDC2107" s="80"/>
      <c r="VDD2107" s="52"/>
      <c r="VDE2107" s="69"/>
      <c r="VDF2107" s="69"/>
      <c r="VDG2107" s="69"/>
      <c r="VDH2107" s="107"/>
      <c r="VDI2107" s="2"/>
      <c r="VDJ2107" s="15"/>
      <c r="VDK2107" s="15"/>
      <c r="VDL2107" s="80"/>
      <c r="VDM2107" s="52"/>
      <c r="VDN2107" s="69"/>
      <c r="VDO2107" s="69"/>
      <c r="VDP2107" s="69"/>
      <c r="VDQ2107" s="107"/>
      <c r="VDR2107" s="2"/>
      <c r="VDS2107" s="15"/>
      <c r="VDT2107" s="15"/>
      <c r="VDU2107" s="80"/>
      <c r="VDV2107" s="52"/>
      <c r="VDW2107" s="69"/>
      <c r="VDX2107" s="69"/>
      <c r="VDY2107" s="69"/>
      <c r="VDZ2107" s="107"/>
      <c r="VEA2107" s="2"/>
      <c r="VEB2107" s="15"/>
      <c r="VEC2107" s="15"/>
      <c r="VED2107" s="80"/>
      <c r="VEE2107" s="52"/>
      <c r="VEF2107" s="69"/>
      <c r="VEG2107" s="69"/>
      <c r="VEH2107" s="69"/>
      <c r="VEI2107" s="107"/>
      <c r="VEJ2107" s="2"/>
      <c r="VEK2107" s="15"/>
      <c r="VEL2107" s="15"/>
      <c r="VEM2107" s="80"/>
      <c r="VEN2107" s="52"/>
      <c r="VEO2107" s="69"/>
      <c r="VEP2107" s="69"/>
      <c r="VEQ2107" s="69"/>
      <c r="VER2107" s="107"/>
      <c r="VES2107" s="2"/>
      <c r="VET2107" s="15"/>
      <c r="VEU2107" s="15"/>
      <c r="VEV2107" s="80"/>
      <c r="VEW2107" s="52"/>
      <c r="VEX2107" s="69"/>
      <c r="VEY2107" s="69"/>
      <c r="VEZ2107" s="69"/>
      <c r="VFA2107" s="107"/>
      <c r="VFB2107" s="2"/>
      <c r="VFC2107" s="15"/>
      <c r="VFD2107" s="15"/>
      <c r="VFE2107" s="80"/>
      <c r="VFF2107" s="52"/>
      <c r="VFG2107" s="69"/>
      <c r="VFH2107" s="69"/>
      <c r="VFI2107" s="69"/>
      <c r="VFJ2107" s="107"/>
      <c r="VFK2107" s="2"/>
      <c r="VFL2107" s="15"/>
      <c r="VFM2107" s="15"/>
      <c r="VFN2107" s="80"/>
      <c r="VFO2107" s="52"/>
      <c r="VFP2107" s="69"/>
      <c r="VFQ2107" s="69"/>
      <c r="VFR2107" s="69"/>
      <c r="VFS2107" s="107"/>
      <c r="VFT2107" s="2"/>
      <c r="VFU2107" s="15"/>
      <c r="VFV2107" s="15"/>
      <c r="VFW2107" s="80"/>
      <c r="VFX2107" s="52"/>
      <c r="VFY2107" s="69"/>
      <c r="VFZ2107" s="69"/>
      <c r="VGA2107" s="69"/>
      <c r="VGB2107" s="107"/>
      <c r="VGC2107" s="2"/>
      <c r="VGD2107" s="15"/>
      <c r="VGE2107" s="15"/>
      <c r="VGF2107" s="80"/>
      <c r="VGG2107" s="52"/>
      <c r="VGH2107" s="69"/>
      <c r="VGI2107" s="69"/>
      <c r="VGJ2107" s="69"/>
      <c r="VGK2107" s="107"/>
      <c r="VGL2107" s="2"/>
      <c r="VGM2107" s="15"/>
      <c r="VGN2107" s="15"/>
      <c r="VGO2107" s="80"/>
      <c r="VGP2107" s="52"/>
      <c r="VGQ2107" s="69"/>
      <c r="VGR2107" s="69"/>
      <c r="VGS2107" s="69"/>
      <c r="VGT2107" s="107"/>
      <c r="VGU2107" s="2"/>
      <c r="VGV2107" s="15"/>
      <c r="VGW2107" s="15"/>
      <c r="VGX2107" s="80"/>
      <c r="VGY2107" s="52"/>
      <c r="VGZ2107" s="69"/>
      <c r="VHA2107" s="69"/>
      <c r="VHB2107" s="69"/>
      <c r="VHC2107" s="107"/>
      <c r="VHD2107" s="2"/>
      <c r="VHE2107" s="15"/>
      <c r="VHF2107" s="15"/>
      <c r="VHG2107" s="80"/>
      <c r="VHH2107" s="52"/>
      <c r="VHI2107" s="69"/>
      <c r="VHJ2107" s="69"/>
      <c r="VHK2107" s="69"/>
      <c r="VHL2107" s="107"/>
      <c r="VHM2107" s="2"/>
      <c r="VHN2107" s="15"/>
      <c r="VHO2107" s="15"/>
      <c r="VHP2107" s="80"/>
      <c r="VHQ2107" s="52"/>
      <c r="VHR2107" s="69"/>
      <c r="VHS2107" s="69"/>
      <c r="VHT2107" s="69"/>
      <c r="VHU2107" s="107"/>
      <c r="VHV2107" s="2"/>
      <c r="VHW2107" s="15"/>
      <c r="VHX2107" s="15"/>
      <c r="VHY2107" s="80"/>
      <c r="VHZ2107" s="52"/>
      <c r="VIA2107" s="69"/>
      <c r="VIB2107" s="69"/>
      <c r="VIC2107" s="69"/>
      <c r="VID2107" s="107"/>
      <c r="VIE2107" s="2"/>
      <c r="VIF2107" s="15"/>
      <c r="VIG2107" s="15"/>
      <c r="VIH2107" s="80"/>
      <c r="VII2107" s="52"/>
      <c r="VIJ2107" s="69"/>
      <c r="VIK2107" s="69"/>
      <c r="VIL2107" s="69"/>
      <c r="VIM2107" s="107"/>
      <c r="VIN2107" s="2"/>
      <c r="VIO2107" s="15"/>
      <c r="VIP2107" s="15"/>
      <c r="VIQ2107" s="80"/>
      <c r="VIR2107" s="52"/>
      <c r="VIS2107" s="69"/>
      <c r="VIT2107" s="69"/>
      <c r="VIU2107" s="69"/>
      <c r="VIV2107" s="107"/>
      <c r="VIW2107" s="2"/>
      <c r="VIX2107" s="15"/>
      <c r="VIY2107" s="15"/>
      <c r="VIZ2107" s="80"/>
      <c r="VJA2107" s="52"/>
      <c r="VJB2107" s="69"/>
      <c r="VJC2107" s="69"/>
      <c r="VJD2107" s="69"/>
      <c r="VJE2107" s="107"/>
      <c r="VJF2107" s="2"/>
      <c r="VJG2107" s="15"/>
      <c r="VJH2107" s="15"/>
      <c r="VJI2107" s="80"/>
      <c r="VJJ2107" s="52"/>
      <c r="VJK2107" s="69"/>
      <c r="VJL2107" s="69"/>
      <c r="VJM2107" s="69"/>
      <c r="VJN2107" s="107"/>
      <c r="VJO2107" s="2"/>
      <c r="VJP2107" s="15"/>
      <c r="VJQ2107" s="15"/>
      <c r="VJR2107" s="80"/>
      <c r="VJS2107" s="52"/>
      <c r="VJT2107" s="69"/>
      <c r="VJU2107" s="69"/>
      <c r="VJV2107" s="69"/>
      <c r="VJW2107" s="107"/>
      <c r="VJX2107" s="2"/>
      <c r="VJY2107" s="15"/>
      <c r="VJZ2107" s="15"/>
      <c r="VKA2107" s="80"/>
      <c r="VKB2107" s="52"/>
      <c r="VKC2107" s="69"/>
      <c r="VKD2107" s="69"/>
      <c r="VKE2107" s="69"/>
      <c r="VKF2107" s="107"/>
      <c r="VKG2107" s="2"/>
      <c r="VKH2107" s="15"/>
      <c r="VKI2107" s="15"/>
      <c r="VKJ2107" s="80"/>
      <c r="VKK2107" s="52"/>
      <c r="VKL2107" s="69"/>
      <c r="VKM2107" s="69"/>
      <c r="VKN2107" s="69"/>
      <c r="VKO2107" s="107"/>
      <c r="VKP2107" s="2"/>
      <c r="VKQ2107" s="15"/>
      <c r="VKR2107" s="15"/>
      <c r="VKS2107" s="80"/>
      <c r="VKT2107" s="52"/>
      <c r="VKU2107" s="69"/>
      <c r="VKV2107" s="69"/>
      <c r="VKW2107" s="69"/>
      <c r="VKX2107" s="107"/>
      <c r="VKY2107" s="2"/>
      <c r="VKZ2107" s="15"/>
      <c r="VLA2107" s="15"/>
      <c r="VLB2107" s="80"/>
      <c r="VLC2107" s="52"/>
      <c r="VLD2107" s="69"/>
      <c r="VLE2107" s="69"/>
      <c r="VLF2107" s="69"/>
      <c r="VLG2107" s="107"/>
      <c r="VLH2107" s="2"/>
      <c r="VLI2107" s="15"/>
      <c r="VLJ2107" s="15"/>
      <c r="VLK2107" s="80"/>
      <c r="VLL2107" s="52"/>
      <c r="VLM2107" s="69"/>
      <c r="VLN2107" s="69"/>
      <c r="VLO2107" s="69"/>
      <c r="VLP2107" s="107"/>
      <c r="VLQ2107" s="2"/>
      <c r="VLR2107" s="15"/>
      <c r="VLS2107" s="15"/>
      <c r="VLT2107" s="80"/>
      <c r="VLU2107" s="52"/>
      <c r="VLV2107" s="69"/>
      <c r="VLW2107" s="69"/>
      <c r="VLX2107" s="69"/>
      <c r="VLY2107" s="107"/>
      <c r="VLZ2107" s="2"/>
      <c r="VMA2107" s="15"/>
      <c r="VMB2107" s="15"/>
      <c r="VMC2107" s="80"/>
      <c r="VMD2107" s="52"/>
      <c r="VME2107" s="69"/>
      <c r="VMF2107" s="69"/>
      <c r="VMG2107" s="69"/>
      <c r="VMH2107" s="107"/>
      <c r="VMI2107" s="2"/>
      <c r="VMJ2107" s="15"/>
      <c r="VMK2107" s="15"/>
      <c r="VML2107" s="80"/>
      <c r="VMM2107" s="52"/>
      <c r="VMN2107" s="69"/>
      <c r="VMO2107" s="69"/>
      <c r="VMP2107" s="69"/>
      <c r="VMQ2107" s="107"/>
      <c r="VMR2107" s="2"/>
      <c r="VMS2107" s="15"/>
      <c r="VMT2107" s="15"/>
      <c r="VMU2107" s="80"/>
      <c r="VMV2107" s="52"/>
      <c r="VMW2107" s="69"/>
      <c r="VMX2107" s="69"/>
      <c r="VMY2107" s="69"/>
      <c r="VMZ2107" s="107"/>
      <c r="VNA2107" s="2"/>
      <c r="VNB2107" s="15"/>
      <c r="VNC2107" s="15"/>
      <c r="VND2107" s="80"/>
      <c r="VNE2107" s="52"/>
      <c r="VNF2107" s="69"/>
      <c r="VNG2107" s="69"/>
      <c r="VNH2107" s="69"/>
      <c r="VNI2107" s="107"/>
      <c r="VNJ2107" s="2"/>
      <c r="VNK2107" s="15"/>
      <c r="VNL2107" s="15"/>
      <c r="VNM2107" s="80"/>
      <c r="VNN2107" s="52"/>
      <c r="VNO2107" s="69"/>
      <c r="VNP2107" s="69"/>
      <c r="VNQ2107" s="69"/>
      <c r="VNR2107" s="107"/>
      <c r="VNS2107" s="2"/>
      <c r="VNT2107" s="15"/>
      <c r="VNU2107" s="15"/>
      <c r="VNV2107" s="80"/>
      <c r="VNW2107" s="52"/>
      <c r="VNX2107" s="69"/>
      <c r="VNY2107" s="69"/>
      <c r="VNZ2107" s="69"/>
      <c r="VOA2107" s="107"/>
      <c r="VOB2107" s="2"/>
      <c r="VOC2107" s="15"/>
      <c r="VOD2107" s="15"/>
      <c r="VOE2107" s="80"/>
      <c r="VOF2107" s="52"/>
      <c r="VOG2107" s="69"/>
      <c r="VOH2107" s="69"/>
      <c r="VOI2107" s="69"/>
      <c r="VOJ2107" s="107"/>
      <c r="VOK2107" s="2"/>
      <c r="VOL2107" s="15"/>
      <c r="VOM2107" s="15"/>
      <c r="VON2107" s="80"/>
      <c r="VOO2107" s="52"/>
      <c r="VOP2107" s="69"/>
      <c r="VOQ2107" s="69"/>
      <c r="VOR2107" s="69"/>
      <c r="VOS2107" s="107"/>
      <c r="VOT2107" s="2"/>
      <c r="VOU2107" s="15"/>
      <c r="VOV2107" s="15"/>
      <c r="VOW2107" s="80"/>
      <c r="VOX2107" s="52"/>
      <c r="VOY2107" s="69"/>
      <c r="VOZ2107" s="69"/>
      <c r="VPA2107" s="69"/>
      <c r="VPB2107" s="107"/>
      <c r="VPC2107" s="2"/>
      <c r="VPD2107" s="15"/>
      <c r="VPE2107" s="15"/>
      <c r="VPF2107" s="80"/>
      <c r="VPG2107" s="52"/>
      <c r="VPH2107" s="69"/>
      <c r="VPI2107" s="69"/>
      <c r="VPJ2107" s="69"/>
      <c r="VPK2107" s="107"/>
      <c r="VPL2107" s="2"/>
      <c r="VPM2107" s="15"/>
      <c r="VPN2107" s="15"/>
      <c r="VPO2107" s="80"/>
      <c r="VPP2107" s="52"/>
      <c r="VPQ2107" s="69"/>
      <c r="VPR2107" s="69"/>
      <c r="VPS2107" s="69"/>
      <c r="VPT2107" s="107"/>
      <c r="VPU2107" s="2"/>
      <c r="VPV2107" s="15"/>
      <c r="VPW2107" s="15"/>
      <c r="VPX2107" s="80"/>
      <c r="VPY2107" s="52"/>
      <c r="VPZ2107" s="69"/>
      <c r="VQA2107" s="69"/>
      <c r="VQB2107" s="69"/>
      <c r="VQC2107" s="107"/>
      <c r="VQD2107" s="2"/>
      <c r="VQE2107" s="15"/>
      <c r="VQF2107" s="15"/>
      <c r="VQG2107" s="80"/>
      <c r="VQH2107" s="52"/>
      <c r="VQI2107" s="69"/>
      <c r="VQJ2107" s="69"/>
      <c r="VQK2107" s="69"/>
      <c r="VQL2107" s="107"/>
      <c r="VQM2107" s="2"/>
      <c r="VQN2107" s="15"/>
      <c r="VQO2107" s="15"/>
      <c r="VQP2107" s="80"/>
      <c r="VQQ2107" s="52"/>
      <c r="VQR2107" s="69"/>
      <c r="VQS2107" s="69"/>
      <c r="VQT2107" s="69"/>
      <c r="VQU2107" s="107"/>
      <c r="VQV2107" s="2"/>
      <c r="VQW2107" s="15"/>
      <c r="VQX2107" s="15"/>
      <c r="VQY2107" s="80"/>
      <c r="VQZ2107" s="52"/>
      <c r="VRA2107" s="69"/>
      <c r="VRB2107" s="69"/>
      <c r="VRC2107" s="69"/>
      <c r="VRD2107" s="107"/>
      <c r="VRE2107" s="2"/>
      <c r="VRF2107" s="15"/>
      <c r="VRG2107" s="15"/>
      <c r="VRH2107" s="80"/>
      <c r="VRI2107" s="52"/>
      <c r="VRJ2107" s="69"/>
      <c r="VRK2107" s="69"/>
      <c r="VRL2107" s="69"/>
      <c r="VRM2107" s="107"/>
      <c r="VRN2107" s="2"/>
      <c r="VRO2107" s="15"/>
      <c r="VRP2107" s="15"/>
      <c r="VRQ2107" s="80"/>
      <c r="VRR2107" s="52"/>
      <c r="VRS2107" s="69"/>
      <c r="VRT2107" s="69"/>
      <c r="VRU2107" s="69"/>
      <c r="VRV2107" s="107"/>
      <c r="VRW2107" s="2"/>
      <c r="VRX2107" s="15"/>
      <c r="VRY2107" s="15"/>
      <c r="VRZ2107" s="80"/>
      <c r="VSA2107" s="52"/>
      <c r="VSB2107" s="69"/>
      <c r="VSC2107" s="69"/>
      <c r="VSD2107" s="69"/>
      <c r="VSE2107" s="107"/>
      <c r="VSF2107" s="2"/>
      <c r="VSG2107" s="15"/>
      <c r="VSH2107" s="15"/>
      <c r="VSI2107" s="80"/>
      <c r="VSJ2107" s="52"/>
      <c r="VSK2107" s="69"/>
      <c r="VSL2107" s="69"/>
      <c r="VSM2107" s="69"/>
      <c r="VSN2107" s="107"/>
      <c r="VSO2107" s="2"/>
      <c r="VSP2107" s="15"/>
      <c r="VSQ2107" s="15"/>
      <c r="VSR2107" s="80"/>
      <c r="VSS2107" s="52"/>
      <c r="VST2107" s="69"/>
      <c r="VSU2107" s="69"/>
      <c r="VSV2107" s="69"/>
      <c r="VSW2107" s="107"/>
      <c r="VSX2107" s="2"/>
      <c r="VSY2107" s="15"/>
      <c r="VSZ2107" s="15"/>
      <c r="VTA2107" s="80"/>
      <c r="VTB2107" s="52"/>
      <c r="VTC2107" s="69"/>
      <c r="VTD2107" s="69"/>
      <c r="VTE2107" s="69"/>
      <c r="VTF2107" s="107"/>
      <c r="VTG2107" s="2"/>
      <c r="VTH2107" s="15"/>
      <c r="VTI2107" s="15"/>
      <c r="VTJ2107" s="80"/>
      <c r="VTK2107" s="52"/>
      <c r="VTL2107" s="69"/>
      <c r="VTM2107" s="69"/>
      <c r="VTN2107" s="69"/>
      <c r="VTO2107" s="107"/>
      <c r="VTP2107" s="2"/>
      <c r="VTQ2107" s="15"/>
      <c r="VTR2107" s="15"/>
      <c r="VTS2107" s="80"/>
      <c r="VTT2107" s="52"/>
      <c r="VTU2107" s="69"/>
      <c r="VTV2107" s="69"/>
      <c r="VTW2107" s="69"/>
      <c r="VTX2107" s="107"/>
      <c r="VTY2107" s="2"/>
      <c r="VTZ2107" s="15"/>
      <c r="VUA2107" s="15"/>
      <c r="VUB2107" s="80"/>
      <c r="VUC2107" s="52"/>
      <c r="VUD2107" s="69"/>
      <c r="VUE2107" s="69"/>
      <c r="VUF2107" s="69"/>
      <c r="VUG2107" s="107"/>
      <c r="VUH2107" s="2"/>
      <c r="VUI2107" s="15"/>
      <c r="VUJ2107" s="15"/>
      <c r="VUK2107" s="80"/>
      <c r="VUL2107" s="52"/>
      <c r="VUM2107" s="69"/>
      <c r="VUN2107" s="69"/>
      <c r="VUO2107" s="69"/>
      <c r="VUP2107" s="107"/>
      <c r="VUQ2107" s="2"/>
      <c r="VUR2107" s="15"/>
      <c r="VUS2107" s="15"/>
      <c r="VUT2107" s="80"/>
      <c r="VUU2107" s="52"/>
      <c r="VUV2107" s="69"/>
      <c r="VUW2107" s="69"/>
      <c r="VUX2107" s="69"/>
      <c r="VUY2107" s="107"/>
      <c r="VUZ2107" s="2"/>
      <c r="VVA2107" s="15"/>
      <c r="VVB2107" s="15"/>
      <c r="VVC2107" s="80"/>
      <c r="VVD2107" s="52"/>
      <c r="VVE2107" s="69"/>
      <c r="VVF2107" s="69"/>
      <c r="VVG2107" s="69"/>
      <c r="VVH2107" s="107"/>
      <c r="VVI2107" s="2"/>
      <c r="VVJ2107" s="15"/>
      <c r="VVK2107" s="15"/>
      <c r="VVL2107" s="80"/>
      <c r="VVM2107" s="52"/>
      <c r="VVN2107" s="69"/>
      <c r="VVO2107" s="69"/>
      <c r="VVP2107" s="69"/>
      <c r="VVQ2107" s="107"/>
      <c r="VVR2107" s="2"/>
      <c r="VVS2107" s="15"/>
      <c r="VVT2107" s="15"/>
      <c r="VVU2107" s="80"/>
      <c r="VVV2107" s="52"/>
      <c r="VVW2107" s="69"/>
      <c r="VVX2107" s="69"/>
      <c r="VVY2107" s="69"/>
      <c r="VVZ2107" s="107"/>
      <c r="VWA2107" s="2"/>
      <c r="VWB2107" s="15"/>
      <c r="VWC2107" s="15"/>
      <c r="VWD2107" s="80"/>
      <c r="VWE2107" s="52"/>
      <c r="VWF2107" s="69"/>
      <c r="VWG2107" s="69"/>
      <c r="VWH2107" s="69"/>
      <c r="VWI2107" s="107"/>
      <c r="VWJ2107" s="2"/>
      <c r="VWK2107" s="15"/>
      <c r="VWL2107" s="15"/>
      <c r="VWM2107" s="80"/>
      <c r="VWN2107" s="52"/>
      <c r="VWO2107" s="69"/>
      <c r="VWP2107" s="69"/>
      <c r="VWQ2107" s="69"/>
      <c r="VWR2107" s="107"/>
      <c r="VWS2107" s="2"/>
      <c r="VWT2107" s="15"/>
      <c r="VWU2107" s="15"/>
      <c r="VWV2107" s="80"/>
      <c r="VWW2107" s="52"/>
      <c r="VWX2107" s="69"/>
      <c r="VWY2107" s="69"/>
      <c r="VWZ2107" s="69"/>
      <c r="VXA2107" s="107"/>
      <c r="VXB2107" s="2"/>
      <c r="VXC2107" s="15"/>
      <c r="VXD2107" s="15"/>
      <c r="VXE2107" s="80"/>
      <c r="VXF2107" s="52"/>
      <c r="VXG2107" s="69"/>
      <c r="VXH2107" s="69"/>
      <c r="VXI2107" s="69"/>
      <c r="VXJ2107" s="107"/>
      <c r="VXK2107" s="2"/>
      <c r="VXL2107" s="15"/>
      <c r="VXM2107" s="15"/>
      <c r="VXN2107" s="80"/>
      <c r="VXO2107" s="52"/>
      <c r="VXP2107" s="69"/>
      <c r="VXQ2107" s="69"/>
      <c r="VXR2107" s="69"/>
      <c r="VXS2107" s="107"/>
      <c r="VXT2107" s="2"/>
      <c r="VXU2107" s="15"/>
      <c r="VXV2107" s="15"/>
      <c r="VXW2107" s="80"/>
      <c r="VXX2107" s="52"/>
      <c r="VXY2107" s="69"/>
      <c r="VXZ2107" s="69"/>
      <c r="VYA2107" s="69"/>
      <c r="VYB2107" s="107"/>
      <c r="VYC2107" s="2"/>
      <c r="VYD2107" s="15"/>
      <c r="VYE2107" s="15"/>
      <c r="VYF2107" s="80"/>
      <c r="VYG2107" s="52"/>
      <c r="VYH2107" s="69"/>
      <c r="VYI2107" s="69"/>
      <c r="VYJ2107" s="69"/>
      <c r="VYK2107" s="107"/>
      <c r="VYL2107" s="2"/>
      <c r="VYM2107" s="15"/>
      <c r="VYN2107" s="15"/>
      <c r="VYO2107" s="80"/>
      <c r="VYP2107" s="52"/>
      <c r="VYQ2107" s="69"/>
      <c r="VYR2107" s="69"/>
      <c r="VYS2107" s="69"/>
      <c r="VYT2107" s="107"/>
      <c r="VYU2107" s="2"/>
      <c r="VYV2107" s="15"/>
      <c r="VYW2107" s="15"/>
      <c r="VYX2107" s="80"/>
      <c r="VYY2107" s="52"/>
      <c r="VYZ2107" s="69"/>
      <c r="VZA2107" s="69"/>
      <c r="VZB2107" s="69"/>
      <c r="VZC2107" s="107"/>
      <c r="VZD2107" s="2"/>
      <c r="VZE2107" s="15"/>
      <c r="VZF2107" s="15"/>
      <c r="VZG2107" s="80"/>
      <c r="VZH2107" s="52"/>
      <c r="VZI2107" s="69"/>
      <c r="VZJ2107" s="69"/>
      <c r="VZK2107" s="69"/>
      <c r="VZL2107" s="107"/>
      <c r="VZM2107" s="2"/>
      <c r="VZN2107" s="15"/>
      <c r="VZO2107" s="15"/>
      <c r="VZP2107" s="80"/>
      <c r="VZQ2107" s="52"/>
      <c r="VZR2107" s="69"/>
      <c r="VZS2107" s="69"/>
      <c r="VZT2107" s="69"/>
      <c r="VZU2107" s="107"/>
      <c r="VZV2107" s="2"/>
      <c r="VZW2107" s="15"/>
      <c r="VZX2107" s="15"/>
      <c r="VZY2107" s="80"/>
      <c r="VZZ2107" s="52"/>
      <c r="WAA2107" s="69"/>
      <c r="WAB2107" s="69"/>
      <c r="WAC2107" s="69"/>
      <c r="WAD2107" s="107"/>
      <c r="WAE2107" s="2"/>
      <c r="WAF2107" s="15"/>
      <c r="WAG2107" s="15"/>
      <c r="WAH2107" s="80"/>
      <c r="WAI2107" s="52"/>
      <c r="WAJ2107" s="69"/>
      <c r="WAK2107" s="69"/>
      <c r="WAL2107" s="69"/>
      <c r="WAM2107" s="107"/>
      <c r="WAN2107" s="2"/>
      <c r="WAO2107" s="15"/>
      <c r="WAP2107" s="15"/>
      <c r="WAQ2107" s="80"/>
      <c r="WAR2107" s="52"/>
      <c r="WAS2107" s="69"/>
      <c r="WAT2107" s="69"/>
      <c r="WAU2107" s="69"/>
      <c r="WAV2107" s="107"/>
      <c r="WAW2107" s="2"/>
      <c r="WAX2107" s="15"/>
      <c r="WAY2107" s="15"/>
      <c r="WAZ2107" s="80"/>
      <c r="WBA2107" s="52"/>
      <c r="WBB2107" s="69"/>
      <c r="WBC2107" s="69"/>
      <c r="WBD2107" s="69"/>
      <c r="WBE2107" s="107"/>
      <c r="WBF2107" s="2"/>
      <c r="WBG2107" s="15"/>
      <c r="WBH2107" s="15"/>
      <c r="WBI2107" s="80"/>
      <c r="WBJ2107" s="52"/>
      <c r="WBK2107" s="69"/>
      <c r="WBL2107" s="69"/>
      <c r="WBM2107" s="69"/>
      <c r="WBN2107" s="107"/>
      <c r="WBO2107" s="2"/>
      <c r="WBP2107" s="15"/>
      <c r="WBQ2107" s="15"/>
      <c r="WBR2107" s="80"/>
      <c r="WBS2107" s="52"/>
      <c r="WBT2107" s="69"/>
      <c r="WBU2107" s="69"/>
      <c r="WBV2107" s="69"/>
      <c r="WBW2107" s="107"/>
      <c r="WBX2107" s="2"/>
      <c r="WBY2107" s="15"/>
      <c r="WBZ2107" s="15"/>
      <c r="WCA2107" s="80"/>
      <c r="WCB2107" s="52"/>
      <c r="WCC2107" s="69"/>
      <c r="WCD2107" s="69"/>
      <c r="WCE2107" s="69"/>
      <c r="WCF2107" s="107"/>
      <c r="WCG2107" s="2"/>
      <c r="WCH2107" s="15"/>
      <c r="WCI2107" s="15"/>
      <c r="WCJ2107" s="80"/>
      <c r="WCK2107" s="52"/>
      <c r="WCL2107" s="69"/>
      <c r="WCM2107" s="69"/>
      <c r="WCN2107" s="69"/>
      <c r="WCO2107" s="107"/>
      <c r="WCP2107" s="2"/>
      <c r="WCQ2107" s="15"/>
      <c r="WCR2107" s="15"/>
      <c r="WCS2107" s="80"/>
      <c r="WCT2107" s="52"/>
      <c r="WCU2107" s="69"/>
      <c r="WCV2107" s="69"/>
      <c r="WCW2107" s="69"/>
      <c r="WCX2107" s="107"/>
      <c r="WCY2107" s="2"/>
      <c r="WCZ2107" s="15"/>
      <c r="WDA2107" s="15"/>
      <c r="WDB2107" s="80"/>
      <c r="WDC2107" s="52"/>
      <c r="WDD2107" s="69"/>
      <c r="WDE2107" s="69"/>
      <c r="WDF2107" s="69"/>
      <c r="WDG2107" s="107"/>
      <c r="WDH2107" s="2"/>
      <c r="WDI2107" s="15"/>
      <c r="WDJ2107" s="15"/>
      <c r="WDK2107" s="80"/>
      <c r="WDL2107" s="52"/>
      <c r="WDM2107" s="69"/>
      <c r="WDN2107" s="69"/>
      <c r="WDO2107" s="69"/>
      <c r="WDP2107" s="107"/>
      <c r="WDQ2107" s="2"/>
      <c r="WDR2107" s="15"/>
      <c r="WDS2107" s="15"/>
      <c r="WDT2107" s="80"/>
      <c r="WDU2107" s="52"/>
      <c r="WDV2107" s="69"/>
      <c r="WDW2107" s="69"/>
      <c r="WDX2107" s="69"/>
      <c r="WDY2107" s="107"/>
      <c r="WDZ2107" s="2"/>
      <c r="WEA2107" s="15"/>
      <c r="WEB2107" s="15"/>
      <c r="WEC2107" s="80"/>
      <c r="WED2107" s="52"/>
      <c r="WEE2107" s="69"/>
      <c r="WEF2107" s="69"/>
      <c r="WEG2107" s="69"/>
      <c r="WEH2107" s="107"/>
      <c r="WEI2107" s="2"/>
      <c r="WEJ2107" s="15"/>
      <c r="WEK2107" s="15"/>
      <c r="WEL2107" s="80"/>
      <c r="WEM2107" s="52"/>
      <c r="WEN2107" s="69"/>
      <c r="WEO2107" s="69"/>
      <c r="WEP2107" s="69"/>
      <c r="WEQ2107" s="107"/>
      <c r="WER2107" s="2"/>
      <c r="WES2107" s="15"/>
      <c r="WET2107" s="15"/>
      <c r="WEU2107" s="80"/>
      <c r="WEV2107" s="52"/>
      <c r="WEW2107" s="69"/>
      <c r="WEX2107" s="69"/>
      <c r="WEY2107" s="69"/>
      <c r="WEZ2107" s="107"/>
      <c r="WFA2107" s="2"/>
      <c r="WFB2107" s="15"/>
      <c r="WFC2107" s="15"/>
      <c r="WFD2107" s="80"/>
      <c r="WFE2107" s="52"/>
      <c r="WFF2107" s="69"/>
      <c r="WFG2107" s="69"/>
      <c r="WFH2107" s="69"/>
      <c r="WFI2107" s="107"/>
      <c r="WFJ2107" s="2"/>
      <c r="WFK2107" s="15"/>
      <c r="WFL2107" s="15"/>
      <c r="WFM2107" s="80"/>
      <c r="WFN2107" s="52"/>
      <c r="WFO2107" s="69"/>
      <c r="WFP2107" s="69"/>
      <c r="WFQ2107" s="69"/>
      <c r="WFR2107" s="107"/>
      <c r="WFS2107" s="2"/>
      <c r="WFT2107" s="15"/>
      <c r="WFU2107" s="15"/>
      <c r="WFV2107" s="80"/>
      <c r="WFW2107" s="52"/>
      <c r="WFX2107" s="69"/>
      <c r="WFY2107" s="69"/>
      <c r="WFZ2107" s="69"/>
      <c r="WGA2107" s="107"/>
      <c r="WGB2107" s="2"/>
      <c r="WGC2107" s="15"/>
      <c r="WGD2107" s="15"/>
      <c r="WGE2107" s="80"/>
      <c r="WGF2107" s="52"/>
      <c r="WGG2107" s="69"/>
      <c r="WGH2107" s="69"/>
      <c r="WGI2107" s="69"/>
      <c r="WGJ2107" s="107"/>
      <c r="WGK2107" s="2"/>
      <c r="WGL2107" s="15"/>
      <c r="WGM2107" s="15"/>
      <c r="WGN2107" s="80"/>
      <c r="WGO2107" s="52"/>
      <c r="WGP2107" s="69"/>
      <c r="WGQ2107" s="69"/>
      <c r="WGR2107" s="69"/>
      <c r="WGS2107" s="107"/>
      <c r="WGT2107" s="2"/>
      <c r="WGU2107" s="15"/>
      <c r="WGV2107" s="15"/>
      <c r="WGW2107" s="80"/>
      <c r="WGX2107" s="52"/>
      <c r="WGY2107" s="69"/>
      <c r="WGZ2107" s="69"/>
      <c r="WHA2107" s="69"/>
      <c r="WHB2107" s="107"/>
      <c r="WHC2107" s="2"/>
      <c r="WHD2107" s="15"/>
      <c r="WHE2107" s="15"/>
      <c r="WHF2107" s="80"/>
      <c r="WHG2107" s="52"/>
      <c r="WHH2107" s="69"/>
      <c r="WHI2107" s="69"/>
      <c r="WHJ2107" s="69"/>
      <c r="WHK2107" s="107"/>
      <c r="WHL2107" s="2"/>
      <c r="WHM2107" s="15"/>
      <c r="WHN2107" s="15"/>
      <c r="WHO2107" s="80"/>
      <c r="WHP2107" s="52"/>
      <c r="WHQ2107" s="69"/>
      <c r="WHR2107" s="69"/>
      <c r="WHS2107" s="69"/>
      <c r="WHT2107" s="107"/>
      <c r="WHU2107" s="2"/>
      <c r="WHV2107" s="15"/>
      <c r="WHW2107" s="15"/>
      <c r="WHX2107" s="80"/>
      <c r="WHY2107" s="52"/>
      <c r="WHZ2107" s="69"/>
      <c r="WIA2107" s="69"/>
      <c r="WIB2107" s="69"/>
      <c r="WIC2107" s="107"/>
      <c r="WID2107" s="2"/>
      <c r="WIE2107" s="15"/>
      <c r="WIF2107" s="15"/>
      <c r="WIG2107" s="80"/>
      <c r="WIH2107" s="52"/>
      <c r="WII2107" s="69"/>
      <c r="WIJ2107" s="69"/>
      <c r="WIK2107" s="69"/>
      <c r="WIL2107" s="107"/>
      <c r="WIM2107" s="2"/>
      <c r="WIN2107" s="15"/>
      <c r="WIO2107" s="15"/>
      <c r="WIP2107" s="80"/>
      <c r="WIQ2107" s="52"/>
      <c r="WIR2107" s="69"/>
      <c r="WIS2107" s="69"/>
      <c r="WIT2107" s="69"/>
      <c r="WIU2107" s="107"/>
      <c r="WIV2107" s="2"/>
      <c r="WIW2107" s="15"/>
      <c r="WIX2107" s="15"/>
      <c r="WIY2107" s="80"/>
      <c r="WIZ2107" s="52"/>
      <c r="WJA2107" s="69"/>
      <c r="WJB2107" s="69"/>
      <c r="WJC2107" s="69"/>
      <c r="WJD2107" s="107"/>
      <c r="WJE2107" s="2"/>
      <c r="WJF2107" s="15"/>
      <c r="WJG2107" s="15"/>
      <c r="WJH2107" s="80"/>
      <c r="WJI2107" s="52"/>
      <c r="WJJ2107" s="69"/>
      <c r="WJK2107" s="69"/>
      <c r="WJL2107" s="69"/>
      <c r="WJM2107" s="107"/>
      <c r="WJN2107" s="2"/>
      <c r="WJO2107" s="15"/>
      <c r="WJP2107" s="15"/>
      <c r="WJQ2107" s="80"/>
      <c r="WJR2107" s="52"/>
      <c r="WJS2107" s="69"/>
      <c r="WJT2107" s="69"/>
      <c r="WJU2107" s="69"/>
      <c r="WJV2107" s="107"/>
      <c r="WJW2107" s="2"/>
      <c r="WJX2107" s="15"/>
      <c r="WJY2107" s="15"/>
      <c r="WJZ2107" s="80"/>
      <c r="WKA2107" s="52"/>
      <c r="WKB2107" s="69"/>
      <c r="WKC2107" s="69"/>
      <c r="WKD2107" s="69"/>
      <c r="WKE2107" s="107"/>
      <c r="WKF2107" s="2"/>
      <c r="WKG2107" s="15"/>
      <c r="WKH2107" s="15"/>
      <c r="WKI2107" s="80"/>
      <c r="WKJ2107" s="52"/>
      <c r="WKK2107" s="69"/>
      <c r="WKL2107" s="69"/>
      <c r="WKM2107" s="69"/>
      <c r="WKN2107" s="107"/>
      <c r="WKO2107" s="2"/>
      <c r="WKP2107" s="15"/>
      <c r="WKQ2107" s="15"/>
      <c r="WKR2107" s="80"/>
      <c r="WKS2107" s="52"/>
      <c r="WKT2107" s="69"/>
      <c r="WKU2107" s="69"/>
      <c r="WKV2107" s="69"/>
      <c r="WKW2107" s="107"/>
      <c r="WKX2107" s="2"/>
      <c r="WKY2107" s="15"/>
      <c r="WKZ2107" s="15"/>
      <c r="WLA2107" s="80"/>
      <c r="WLB2107" s="52"/>
      <c r="WLC2107" s="69"/>
      <c r="WLD2107" s="69"/>
      <c r="WLE2107" s="69"/>
      <c r="WLF2107" s="107"/>
      <c r="WLG2107" s="2"/>
      <c r="WLH2107" s="15"/>
      <c r="WLI2107" s="15"/>
      <c r="WLJ2107" s="80"/>
      <c r="WLK2107" s="52"/>
      <c r="WLL2107" s="69"/>
      <c r="WLM2107" s="69"/>
      <c r="WLN2107" s="69"/>
      <c r="WLO2107" s="107"/>
      <c r="WLP2107" s="2"/>
      <c r="WLQ2107" s="15"/>
      <c r="WLR2107" s="15"/>
      <c r="WLS2107" s="80"/>
      <c r="WLT2107" s="52"/>
      <c r="WLU2107" s="69"/>
      <c r="WLV2107" s="69"/>
      <c r="WLW2107" s="69"/>
      <c r="WLX2107" s="107"/>
      <c r="WLY2107" s="2"/>
      <c r="WLZ2107" s="15"/>
      <c r="WMA2107" s="15"/>
      <c r="WMB2107" s="80"/>
      <c r="WMC2107" s="52"/>
      <c r="WMD2107" s="69"/>
      <c r="WME2107" s="69"/>
      <c r="WMF2107" s="69"/>
      <c r="WMG2107" s="107"/>
      <c r="WMH2107" s="2"/>
      <c r="WMI2107" s="15"/>
      <c r="WMJ2107" s="15"/>
      <c r="WMK2107" s="80"/>
      <c r="WML2107" s="52"/>
      <c r="WMM2107" s="69"/>
      <c r="WMN2107" s="69"/>
      <c r="WMO2107" s="69"/>
      <c r="WMP2107" s="107"/>
      <c r="WMQ2107" s="2"/>
      <c r="WMR2107" s="15"/>
      <c r="WMS2107" s="15"/>
      <c r="WMT2107" s="80"/>
      <c r="WMU2107" s="52"/>
      <c r="WMV2107" s="69"/>
      <c r="WMW2107" s="69"/>
      <c r="WMX2107" s="69"/>
      <c r="WMY2107" s="107"/>
      <c r="WMZ2107" s="2"/>
      <c r="WNA2107" s="15"/>
      <c r="WNB2107" s="15"/>
      <c r="WNC2107" s="80"/>
      <c r="WND2107" s="52"/>
      <c r="WNE2107" s="69"/>
      <c r="WNF2107" s="69"/>
      <c r="WNG2107" s="69"/>
      <c r="WNH2107" s="107"/>
      <c r="WNI2107" s="2"/>
      <c r="WNJ2107" s="15"/>
      <c r="WNK2107" s="15"/>
      <c r="WNL2107" s="80"/>
      <c r="WNM2107" s="52"/>
      <c r="WNN2107" s="69"/>
      <c r="WNO2107" s="69"/>
      <c r="WNP2107" s="69"/>
      <c r="WNQ2107" s="107"/>
      <c r="WNR2107" s="2"/>
      <c r="WNS2107" s="15"/>
      <c r="WNT2107" s="15"/>
      <c r="WNU2107" s="80"/>
      <c r="WNV2107" s="52"/>
      <c r="WNW2107" s="69"/>
      <c r="WNX2107" s="69"/>
      <c r="WNY2107" s="69"/>
      <c r="WNZ2107" s="107"/>
      <c r="WOA2107" s="2"/>
      <c r="WOB2107" s="15"/>
      <c r="WOC2107" s="15"/>
      <c r="WOD2107" s="80"/>
      <c r="WOE2107" s="52"/>
      <c r="WOF2107" s="69"/>
      <c r="WOG2107" s="69"/>
      <c r="WOH2107" s="69"/>
      <c r="WOI2107" s="107"/>
      <c r="WOJ2107" s="2"/>
      <c r="WOK2107" s="15"/>
      <c r="WOL2107" s="15"/>
      <c r="WOM2107" s="80"/>
      <c r="WON2107" s="52"/>
      <c r="WOO2107" s="69"/>
      <c r="WOP2107" s="69"/>
      <c r="WOQ2107" s="69"/>
      <c r="WOR2107" s="107"/>
      <c r="WOS2107" s="2"/>
      <c r="WOT2107" s="15"/>
      <c r="WOU2107" s="15"/>
      <c r="WOV2107" s="80"/>
      <c r="WOW2107" s="52"/>
      <c r="WOX2107" s="69"/>
      <c r="WOY2107" s="69"/>
      <c r="WOZ2107" s="69"/>
      <c r="WPA2107" s="107"/>
      <c r="WPB2107" s="2"/>
      <c r="WPC2107" s="15"/>
      <c r="WPD2107" s="15"/>
      <c r="WPE2107" s="80"/>
      <c r="WPF2107" s="52"/>
      <c r="WPG2107" s="69"/>
      <c r="WPH2107" s="69"/>
      <c r="WPI2107" s="69"/>
      <c r="WPJ2107" s="107"/>
      <c r="WPK2107" s="2"/>
      <c r="WPL2107" s="15"/>
      <c r="WPM2107" s="15"/>
      <c r="WPN2107" s="80"/>
      <c r="WPO2107" s="52"/>
      <c r="WPP2107" s="69"/>
      <c r="WPQ2107" s="69"/>
      <c r="WPR2107" s="69"/>
      <c r="WPS2107" s="107"/>
      <c r="WPT2107" s="2"/>
      <c r="WPU2107" s="15"/>
      <c r="WPV2107" s="15"/>
      <c r="WPW2107" s="80"/>
      <c r="WPX2107" s="52"/>
      <c r="WPY2107" s="69"/>
      <c r="WPZ2107" s="69"/>
      <c r="WQA2107" s="69"/>
      <c r="WQB2107" s="107"/>
      <c r="WQC2107" s="2"/>
      <c r="WQD2107" s="15"/>
      <c r="WQE2107" s="15"/>
      <c r="WQF2107" s="80"/>
      <c r="WQG2107" s="52"/>
      <c r="WQH2107" s="69"/>
      <c r="WQI2107" s="69"/>
      <c r="WQJ2107" s="69"/>
      <c r="WQK2107" s="107"/>
      <c r="WQL2107" s="2"/>
      <c r="WQM2107" s="15"/>
      <c r="WQN2107" s="15"/>
      <c r="WQO2107" s="80"/>
      <c r="WQP2107" s="52"/>
      <c r="WQQ2107" s="69"/>
      <c r="WQR2107" s="69"/>
      <c r="WQS2107" s="69"/>
      <c r="WQT2107" s="107"/>
      <c r="WQU2107" s="2"/>
      <c r="WQV2107" s="15"/>
      <c r="WQW2107" s="15"/>
      <c r="WQX2107" s="80"/>
      <c r="WQY2107" s="52"/>
      <c r="WQZ2107" s="69"/>
      <c r="WRA2107" s="69"/>
      <c r="WRB2107" s="69"/>
      <c r="WRC2107" s="107"/>
      <c r="WRD2107" s="2"/>
      <c r="WRE2107" s="15"/>
      <c r="WRF2107" s="15"/>
      <c r="WRG2107" s="80"/>
      <c r="WRH2107" s="52"/>
      <c r="WRI2107" s="69"/>
      <c r="WRJ2107" s="69"/>
      <c r="WRK2107" s="69"/>
      <c r="WRL2107" s="107"/>
      <c r="WRM2107" s="2"/>
      <c r="WRN2107" s="15"/>
      <c r="WRO2107" s="15"/>
      <c r="WRP2107" s="80"/>
      <c r="WRQ2107" s="52"/>
      <c r="WRR2107" s="69"/>
      <c r="WRS2107" s="69"/>
      <c r="WRT2107" s="69"/>
      <c r="WRU2107" s="107"/>
      <c r="WRV2107" s="2"/>
      <c r="WRW2107" s="15"/>
      <c r="WRX2107" s="15"/>
      <c r="WRY2107" s="80"/>
      <c r="WRZ2107" s="52"/>
      <c r="WSA2107" s="69"/>
      <c r="WSB2107" s="69"/>
      <c r="WSC2107" s="69"/>
      <c r="WSD2107" s="107"/>
      <c r="WSE2107" s="2"/>
      <c r="WSF2107" s="15"/>
      <c r="WSG2107" s="15"/>
      <c r="WSH2107" s="80"/>
      <c r="WSI2107" s="52"/>
      <c r="WSJ2107" s="69"/>
      <c r="WSK2107" s="69"/>
      <c r="WSL2107" s="69"/>
      <c r="WSM2107" s="107"/>
      <c r="WSN2107" s="2"/>
      <c r="WSO2107" s="15"/>
      <c r="WSP2107" s="15"/>
      <c r="WSQ2107" s="80"/>
      <c r="WSR2107" s="52"/>
      <c r="WSS2107" s="69"/>
      <c r="WST2107" s="69"/>
      <c r="WSU2107" s="69"/>
      <c r="WSV2107" s="107"/>
      <c r="WSW2107" s="2"/>
      <c r="WSX2107" s="15"/>
      <c r="WSY2107" s="15"/>
      <c r="WSZ2107" s="80"/>
      <c r="WTA2107" s="52"/>
      <c r="WTB2107" s="69"/>
      <c r="WTC2107" s="69"/>
      <c r="WTD2107" s="69"/>
      <c r="WTE2107" s="107"/>
      <c r="WTF2107" s="2"/>
      <c r="WTG2107" s="15"/>
      <c r="WTH2107" s="15"/>
      <c r="WTI2107" s="80"/>
      <c r="WTJ2107" s="52"/>
      <c r="WTK2107" s="69"/>
      <c r="WTL2107" s="69"/>
      <c r="WTM2107" s="69"/>
      <c r="WTN2107" s="107"/>
      <c r="WTO2107" s="2"/>
      <c r="WTP2107" s="15"/>
      <c r="WTQ2107" s="15"/>
      <c r="WTR2107" s="80"/>
      <c r="WTS2107" s="52"/>
      <c r="WTT2107" s="69"/>
      <c r="WTU2107" s="69"/>
      <c r="WTV2107" s="69"/>
      <c r="WTW2107" s="107"/>
      <c r="WTX2107" s="2"/>
      <c r="WTY2107" s="15"/>
      <c r="WTZ2107" s="15"/>
      <c r="WUA2107" s="80"/>
      <c r="WUB2107" s="52"/>
      <c r="WUC2107" s="69"/>
      <c r="WUD2107" s="69"/>
      <c r="WUE2107" s="69"/>
      <c r="WUF2107" s="107"/>
      <c r="WUG2107" s="2"/>
      <c r="WUH2107" s="15"/>
      <c r="WUI2107" s="15"/>
      <c r="WUJ2107" s="80"/>
      <c r="WUK2107" s="52"/>
      <c r="WUL2107" s="69"/>
      <c r="WUM2107" s="69"/>
      <c r="WUN2107" s="69"/>
      <c r="WUO2107" s="107"/>
      <c r="WUP2107" s="2"/>
      <c r="WUQ2107" s="15"/>
      <c r="WUR2107" s="15"/>
      <c r="WUS2107" s="80"/>
      <c r="WUT2107" s="52"/>
      <c r="WUU2107" s="69"/>
      <c r="WUV2107" s="69"/>
      <c r="WUW2107" s="69"/>
      <c r="WUX2107" s="107"/>
      <c r="WUY2107" s="2"/>
      <c r="WUZ2107" s="15"/>
      <c r="WVA2107" s="15"/>
      <c r="WVB2107" s="80"/>
      <c r="WVC2107" s="52"/>
      <c r="WVD2107" s="69"/>
      <c r="WVE2107" s="69"/>
      <c r="WVF2107" s="69"/>
      <c r="WVG2107" s="107"/>
      <c r="WVH2107" s="2"/>
      <c r="WVI2107" s="15"/>
      <c r="WVJ2107" s="15"/>
      <c r="WVK2107" s="80"/>
      <c r="WVL2107" s="52"/>
      <c r="WVM2107" s="69"/>
      <c r="WVN2107" s="69"/>
      <c r="WVO2107" s="69"/>
      <c r="WVP2107" s="107"/>
      <c r="WVQ2107" s="2"/>
      <c r="WVR2107" s="15"/>
      <c r="WVS2107" s="15"/>
      <c r="WVT2107" s="80"/>
      <c r="WVU2107" s="52"/>
      <c r="WVV2107" s="69"/>
      <c r="WVW2107" s="69"/>
      <c r="WVX2107" s="69"/>
      <c r="WVY2107" s="107"/>
      <c r="WVZ2107" s="2"/>
      <c r="WWA2107" s="15"/>
      <c r="WWB2107" s="15"/>
      <c r="WWC2107" s="80"/>
      <c r="WWD2107" s="52"/>
      <c r="WWE2107" s="69"/>
      <c r="WWF2107" s="69"/>
      <c r="WWG2107" s="69"/>
      <c r="WWH2107" s="107"/>
      <c r="WWI2107" s="2"/>
      <c r="WWJ2107" s="15"/>
      <c r="WWK2107" s="15"/>
      <c r="WWL2107" s="80"/>
      <c r="WWM2107" s="52"/>
      <c r="WWN2107" s="69"/>
      <c r="WWO2107" s="69"/>
      <c r="WWP2107" s="69"/>
      <c r="WWQ2107" s="107"/>
      <c r="WWR2107" s="2"/>
      <c r="WWS2107" s="15"/>
      <c r="WWT2107" s="15"/>
      <c r="WWU2107" s="80"/>
      <c r="WWV2107" s="52"/>
      <c r="WWW2107" s="69"/>
      <c r="WWX2107" s="69"/>
      <c r="WWY2107" s="69"/>
      <c r="WWZ2107" s="107"/>
      <c r="WXA2107" s="2"/>
      <c r="WXB2107" s="15"/>
      <c r="WXC2107" s="15"/>
      <c r="WXD2107" s="80"/>
      <c r="WXE2107" s="52"/>
      <c r="WXF2107" s="69"/>
      <c r="WXG2107" s="69"/>
      <c r="WXH2107" s="69"/>
      <c r="WXI2107" s="107"/>
      <c r="WXJ2107" s="2"/>
      <c r="WXK2107" s="15"/>
      <c r="WXL2107" s="15"/>
      <c r="WXM2107" s="80"/>
      <c r="WXN2107" s="52"/>
      <c r="WXO2107" s="69"/>
      <c r="WXP2107" s="69"/>
      <c r="WXQ2107" s="69"/>
      <c r="WXR2107" s="107"/>
      <c r="WXS2107" s="2"/>
      <c r="WXT2107" s="15"/>
      <c r="WXU2107" s="15"/>
      <c r="WXV2107" s="80"/>
      <c r="WXW2107" s="52"/>
      <c r="WXX2107" s="69"/>
      <c r="WXY2107" s="69"/>
      <c r="WXZ2107" s="69"/>
      <c r="WYA2107" s="107"/>
      <c r="WYB2107" s="2"/>
      <c r="WYC2107" s="15"/>
      <c r="WYD2107" s="15"/>
      <c r="WYE2107" s="80"/>
      <c r="WYF2107" s="52"/>
      <c r="WYG2107" s="69"/>
      <c r="WYH2107" s="69"/>
      <c r="WYI2107" s="69"/>
      <c r="WYJ2107" s="107"/>
      <c r="WYK2107" s="2"/>
      <c r="WYL2107" s="15"/>
      <c r="WYM2107" s="15"/>
      <c r="WYN2107" s="80"/>
      <c r="WYO2107" s="52"/>
      <c r="WYP2107" s="69"/>
      <c r="WYQ2107" s="69"/>
      <c r="WYR2107" s="69"/>
      <c r="WYS2107" s="107"/>
      <c r="WYT2107" s="2"/>
      <c r="WYU2107" s="15"/>
      <c r="WYV2107" s="15"/>
      <c r="WYW2107" s="80"/>
      <c r="WYX2107" s="52"/>
      <c r="WYY2107" s="69"/>
      <c r="WYZ2107" s="69"/>
      <c r="WZA2107" s="69"/>
      <c r="WZB2107" s="107"/>
      <c r="WZC2107" s="2"/>
      <c r="WZD2107" s="15"/>
      <c r="WZE2107" s="15"/>
      <c r="WZF2107" s="80"/>
      <c r="WZG2107" s="52"/>
      <c r="WZH2107" s="69"/>
      <c r="WZI2107" s="69"/>
      <c r="WZJ2107" s="69"/>
      <c r="WZK2107" s="107"/>
      <c r="WZL2107" s="2"/>
      <c r="WZM2107" s="15"/>
      <c r="WZN2107" s="15"/>
      <c r="WZO2107" s="80"/>
      <c r="WZP2107" s="52"/>
      <c r="WZQ2107" s="69"/>
      <c r="WZR2107" s="69"/>
      <c r="WZS2107" s="69"/>
      <c r="WZT2107" s="107"/>
      <c r="WZU2107" s="2"/>
      <c r="WZV2107" s="15"/>
      <c r="WZW2107" s="15"/>
      <c r="WZX2107" s="80"/>
      <c r="WZY2107" s="52"/>
      <c r="WZZ2107" s="69"/>
      <c r="XAA2107" s="69"/>
      <c r="XAB2107" s="69"/>
      <c r="XAC2107" s="107"/>
      <c r="XAD2107" s="2"/>
      <c r="XAE2107" s="15"/>
      <c r="XAF2107" s="15"/>
      <c r="XAG2107" s="80"/>
      <c r="XAH2107" s="52"/>
      <c r="XAI2107" s="69"/>
      <c r="XAJ2107" s="69"/>
      <c r="XAK2107" s="69"/>
      <c r="XAL2107" s="107"/>
      <c r="XAM2107" s="2"/>
      <c r="XAN2107" s="15"/>
      <c r="XAO2107" s="15"/>
      <c r="XAP2107" s="80"/>
      <c r="XAQ2107" s="52"/>
      <c r="XAR2107" s="69"/>
      <c r="XAS2107" s="69"/>
      <c r="XAT2107" s="69"/>
      <c r="XAU2107" s="107"/>
      <c r="XAV2107" s="2"/>
      <c r="XAW2107" s="15"/>
      <c r="XAX2107" s="15"/>
      <c r="XAZ2107" s="102"/>
      <c r="XBA2107" s="102"/>
      <c r="XBB2107" s="102"/>
      <c r="XBC2107" s="109"/>
      <c r="XBD2107" s="102"/>
      <c r="XBE2107" s="102"/>
      <c r="XBF2107" s="102"/>
      <c r="XBG2107" s="102"/>
      <c r="XBH2107" s="102"/>
      <c r="XBI2107" s="59"/>
      <c r="XBJ2107" s="60"/>
      <c r="XBP2107" s="103"/>
      <c r="XBU2107" s="102"/>
      <c r="XBV2107" s="60"/>
      <c r="XBX2107" s="60"/>
      <c r="XBY2107" s="60"/>
      <c r="XCA2107" s="119"/>
      <c r="XCB2107" s="60"/>
    </row>
    <row r="2108" spans="1:16304" ht="31.5" x14ac:dyDescent="0.2">
      <c r="A2108" s="140" t="s">
        <v>311</v>
      </c>
      <c r="B2108" s="2">
        <v>921</v>
      </c>
      <c r="C2108" s="15">
        <v>11</v>
      </c>
      <c r="D2108" s="15" t="s">
        <v>60</v>
      </c>
      <c r="E2108" s="15" t="s">
        <v>312</v>
      </c>
      <c r="F2108" s="29"/>
      <c r="G2108" s="71">
        <f t="shared" ref="G2108:H2108" si="572">G2109</f>
        <v>70</v>
      </c>
      <c r="H2108" s="82">
        <f t="shared" si="572"/>
        <v>70</v>
      </c>
    </row>
    <row r="2109" spans="1:16304" x14ac:dyDescent="0.2">
      <c r="A2109" s="136" t="s">
        <v>313</v>
      </c>
      <c r="B2109" s="16">
        <v>921</v>
      </c>
      <c r="C2109" s="17">
        <v>11</v>
      </c>
      <c r="D2109" s="17" t="s">
        <v>60</v>
      </c>
      <c r="E2109" s="17" t="s">
        <v>314</v>
      </c>
      <c r="F2109" s="18"/>
      <c r="G2109" s="91">
        <f t="shared" ref="G2109:H2111" si="573">G2110</f>
        <v>70</v>
      </c>
      <c r="H2109" s="92">
        <f t="shared" si="573"/>
        <v>70</v>
      </c>
    </row>
    <row r="2110" spans="1:16304" ht="31.5" x14ac:dyDescent="0.2">
      <c r="A2110" s="142" t="s">
        <v>18</v>
      </c>
      <c r="B2110" s="65">
        <v>921</v>
      </c>
      <c r="C2110" s="64">
        <v>11</v>
      </c>
      <c r="D2110" s="64" t="s">
        <v>60</v>
      </c>
      <c r="E2110" s="7" t="s">
        <v>314</v>
      </c>
      <c r="F2110" s="26" t="s">
        <v>20</v>
      </c>
      <c r="G2110" s="97">
        <f t="shared" si="573"/>
        <v>70</v>
      </c>
      <c r="H2110" s="98">
        <f t="shared" si="573"/>
        <v>70</v>
      </c>
    </row>
    <row r="2111" spans="1:16304" x14ac:dyDescent="0.2">
      <c r="A2111" s="142" t="s">
        <v>25</v>
      </c>
      <c r="B2111" s="65">
        <v>921</v>
      </c>
      <c r="C2111" s="64">
        <v>11</v>
      </c>
      <c r="D2111" s="64" t="s">
        <v>60</v>
      </c>
      <c r="E2111" s="7" t="s">
        <v>314</v>
      </c>
      <c r="F2111" s="26" t="s">
        <v>26</v>
      </c>
      <c r="G2111" s="97">
        <f t="shared" si="573"/>
        <v>70</v>
      </c>
      <c r="H2111" s="98">
        <f t="shared" si="573"/>
        <v>70</v>
      </c>
    </row>
    <row r="2112" spans="1:16304" x14ac:dyDescent="0.2">
      <c r="A2112" s="142" t="s">
        <v>136</v>
      </c>
      <c r="B2112" s="65">
        <v>921</v>
      </c>
      <c r="C2112" s="64">
        <v>11</v>
      </c>
      <c r="D2112" s="64" t="s">
        <v>60</v>
      </c>
      <c r="E2112" s="7" t="s">
        <v>314</v>
      </c>
      <c r="F2112" s="26" t="s">
        <v>143</v>
      </c>
      <c r="G2112" s="97">
        <v>70</v>
      </c>
      <c r="H2112" s="98">
        <v>70</v>
      </c>
    </row>
    <row r="2113" spans="1:16303" ht="31.5" x14ac:dyDescent="0.2">
      <c r="A2113" s="140" t="s">
        <v>315</v>
      </c>
      <c r="B2113" s="2">
        <v>921</v>
      </c>
      <c r="C2113" s="15">
        <v>11</v>
      </c>
      <c r="D2113" s="15" t="s">
        <v>60</v>
      </c>
      <c r="E2113" s="15" t="s">
        <v>316</v>
      </c>
      <c r="F2113" s="29"/>
      <c r="G2113" s="71">
        <f t="shared" ref="G2113:H2113" si="574">G2114</f>
        <v>20052</v>
      </c>
      <c r="H2113" s="82">
        <f t="shared" si="574"/>
        <v>22052</v>
      </c>
    </row>
    <row r="2114" spans="1:16303" ht="31.5" x14ac:dyDescent="0.2">
      <c r="A2114" s="136" t="s">
        <v>403</v>
      </c>
      <c r="B2114" s="16">
        <v>921</v>
      </c>
      <c r="C2114" s="17">
        <v>11</v>
      </c>
      <c r="D2114" s="17" t="s">
        <v>60</v>
      </c>
      <c r="E2114" s="17" t="s">
        <v>317</v>
      </c>
      <c r="F2114" s="18"/>
      <c r="G2114" s="91">
        <f t="shared" ref="G2114:H2115" si="575">G2115</f>
        <v>20052</v>
      </c>
      <c r="H2114" s="92">
        <f t="shared" si="575"/>
        <v>22052</v>
      </c>
    </row>
    <row r="2115" spans="1:16303" ht="31.5" x14ac:dyDescent="0.2">
      <c r="A2115" s="142" t="s">
        <v>18</v>
      </c>
      <c r="B2115" s="65">
        <v>921</v>
      </c>
      <c r="C2115" s="64">
        <v>11</v>
      </c>
      <c r="D2115" s="64" t="s">
        <v>60</v>
      </c>
      <c r="E2115" s="64" t="s">
        <v>317</v>
      </c>
      <c r="F2115" s="26" t="s">
        <v>20</v>
      </c>
      <c r="G2115" s="97">
        <f t="shared" si="575"/>
        <v>20052</v>
      </c>
      <c r="H2115" s="98">
        <f t="shared" si="575"/>
        <v>22052</v>
      </c>
    </row>
    <row r="2116" spans="1:16303" x14ac:dyDescent="0.2">
      <c r="A2116" s="142" t="s">
        <v>25</v>
      </c>
      <c r="B2116" s="65">
        <v>921</v>
      </c>
      <c r="C2116" s="64">
        <v>11</v>
      </c>
      <c r="D2116" s="64" t="s">
        <v>60</v>
      </c>
      <c r="E2116" s="64" t="s">
        <v>317</v>
      </c>
      <c r="F2116" s="26" t="s">
        <v>26</v>
      </c>
      <c r="G2116" s="97">
        <f t="shared" ref="G2116:H2116" si="576">G2117</f>
        <v>20052</v>
      </c>
      <c r="H2116" s="98">
        <f t="shared" si="576"/>
        <v>22052</v>
      </c>
    </row>
    <row r="2117" spans="1:16303" ht="47.25" x14ac:dyDescent="0.2">
      <c r="A2117" s="137" t="s">
        <v>142</v>
      </c>
      <c r="B2117" s="65">
        <v>921</v>
      </c>
      <c r="C2117" s="64">
        <v>11</v>
      </c>
      <c r="D2117" s="64" t="s">
        <v>60</v>
      </c>
      <c r="E2117" s="64" t="s">
        <v>317</v>
      </c>
      <c r="F2117" s="26" t="s">
        <v>144</v>
      </c>
      <c r="G2117" s="97">
        <v>20052</v>
      </c>
      <c r="H2117" s="98">
        <v>22052</v>
      </c>
    </row>
    <row r="2118" spans="1:16303" s="119" customFormat="1" x14ac:dyDescent="0.2">
      <c r="A2118" s="135" t="s">
        <v>86</v>
      </c>
      <c r="B2118" s="2">
        <v>921</v>
      </c>
      <c r="C2118" s="32" t="s">
        <v>67</v>
      </c>
      <c r="D2118" s="15" t="s">
        <v>50</v>
      </c>
      <c r="E2118" s="64"/>
      <c r="F2118" s="26"/>
      <c r="G2118" s="71">
        <f t="shared" ref="G2118:H2118" si="577">G2119</f>
        <v>800</v>
      </c>
      <c r="H2118" s="82">
        <f t="shared" si="577"/>
        <v>800</v>
      </c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</row>
    <row r="2119" spans="1:16303" ht="31.5" x14ac:dyDescent="0.2">
      <c r="A2119" s="156" t="s">
        <v>747</v>
      </c>
      <c r="B2119" s="2">
        <v>921</v>
      </c>
      <c r="C2119" s="15" t="s">
        <v>67</v>
      </c>
      <c r="D2119" s="15" t="s">
        <v>50</v>
      </c>
      <c r="E2119" s="80" t="s">
        <v>310</v>
      </c>
      <c r="F2119" s="52"/>
      <c r="G2119" s="194">
        <f t="shared" ref="G2119:H2119" si="578">G2120</f>
        <v>800</v>
      </c>
      <c r="H2119" s="195">
        <f t="shared" si="578"/>
        <v>800</v>
      </c>
      <c r="I2119" s="207"/>
      <c r="J2119" s="207"/>
      <c r="K2119" s="208"/>
      <c r="L2119" s="209"/>
      <c r="M2119" s="210"/>
      <c r="N2119" s="210"/>
      <c r="O2119" s="210"/>
      <c r="P2119" s="205"/>
      <c r="Q2119" s="206"/>
      <c r="R2119" s="207"/>
      <c r="S2119" s="207"/>
      <c r="T2119" s="208"/>
      <c r="U2119" s="209"/>
      <c r="V2119" s="210"/>
      <c r="W2119" s="210"/>
      <c r="X2119" s="210"/>
      <c r="Y2119" s="205"/>
      <c r="Z2119" s="206"/>
      <c r="AA2119" s="207"/>
      <c r="AB2119" s="207"/>
      <c r="AC2119" s="208"/>
      <c r="AD2119" s="209"/>
      <c r="AE2119" s="210"/>
      <c r="AF2119" s="210"/>
      <c r="AG2119" s="210"/>
      <c r="AH2119" s="205"/>
      <c r="AI2119" s="206"/>
      <c r="AJ2119" s="207"/>
      <c r="AK2119" s="207"/>
      <c r="AL2119" s="208"/>
      <c r="AM2119" s="209"/>
      <c r="AN2119" s="210"/>
      <c r="AO2119" s="210"/>
      <c r="AP2119" s="210"/>
      <c r="AQ2119" s="205"/>
      <c r="AR2119" s="206"/>
      <c r="AS2119" s="207"/>
      <c r="AT2119" s="207"/>
      <c r="AU2119" s="222"/>
      <c r="AV2119" s="52"/>
      <c r="AW2119" s="69"/>
      <c r="AX2119" s="69"/>
      <c r="AY2119" s="69"/>
      <c r="AZ2119" s="107"/>
      <c r="BA2119" s="2"/>
      <c r="BB2119" s="15"/>
      <c r="BC2119" s="15"/>
      <c r="BD2119" s="80"/>
      <c r="BE2119" s="52"/>
      <c r="BF2119" s="69"/>
      <c r="BG2119" s="69"/>
      <c r="BH2119" s="69"/>
      <c r="BI2119" s="107"/>
      <c r="BJ2119" s="2"/>
      <c r="BK2119" s="15"/>
      <c r="BL2119" s="15"/>
      <c r="BM2119" s="80"/>
      <c r="BN2119" s="52"/>
      <c r="BO2119" s="69"/>
      <c r="BP2119" s="69"/>
      <c r="BQ2119" s="69"/>
      <c r="BR2119" s="107"/>
      <c r="BS2119" s="2"/>
      <c r="BT2119" s="15"/>
      <c r="BU2119" s="15"/>
      <c r="BV2119" s="80"/>
      <c r="BW2119" s="52"/>
      <c r="BX2119" s="69"/>
      <c r="BY2119" s="69"/>
      <c r="BZ2119" s="69"/>
      <c r="CA2119" s="107"/>
      <c r="CB2119" s="2"/>
      <c r="CC2119" s="15"/>
      <c r="CD2119" s="15"/>
      <c r="CE2119" s="80"/>
      <c r="CF2119" s="52"/>
      <c r="CG2119" s="69"/>
      <c r="CH2119" s="69"/>
      <c r="CI2119" s="69"/>
      <c r="CJ2119" s="107"/>
      <c r="CK2119" s="2"/>
      <c r="CL2119" s="15"/>
      <c r="CM2119" s="15"/>
      <c r="CN2119" s="80"/>
      <c r="CO2119" s="52"/>
      <c r="CP2119" s="69"/>
      <c r="CQ2119" s="69"/>
      <c r="CR2119" s="69"/>
      <c r="CS2119" s="107"/>
      <c r="CT2119" s="2"/>
      <c r="CU2119" s="15"/>
      <c r="CV2119" s="15"/>
      <c r="CW2119" s="80"/>
      <c r="CX2119" s="52"/>
      <c r="CY2119" s="69"/>
      <c r="CZ2119" s="69"/>
      <c r="DA2119" s="69"/>
      <c r="DB2119" s="107"/>
      <c r="DC2119" s="2"/>
      <c r="DD2119" s="15"/>
      <c r="DE2119" s="15"/>
      <c r="DF2119" s="80"/>
      <c r="DG2119" s="52"/>
      <c r="DH2119" s="69"/>
      <c r="DI2119" s="69"/>
      <c r="DJ2119" s="69"/>
      <c r="DK2119" s="107"/>
      <c r="DL2119" s="2"/>
      <c r="DM2119" s="15"/>
      <c r="DN2119" s="15"/>
      <c r="DO2119" s="80"/>
      <c r="DP2119" s="52"/>
      <c r="DQ2119" s="69"/>
      <c r="DR2119" s="69"/>
      <c r="DS2119" s="69"/>
      <c r="DT2119" s="107"/>
      <c r="DU2119" s="2"/>
      <c r="DV2119" s="15"/>
      <c r="DW2119" s="15"/>
      <c r="DX2119" s="80"/>
      <c r="DY2119" s="52"/>
      <c r="DZ2119" s="69"/>
      <c r="EA2119" s="69"/>
      <c r="EB2119" s="69"/>
      <c r="EC2119" s="107"/>
      <c r="ED2119" s="2"/>
      <c r="EE2119" s="15"/>
      <c r="EF2119" s="15"/>
      <c r="EG2119" s="80"/>
      <c r="EH2119" s="52"/>
      <c r="EI2119" s="69"/>
      <c r="EJ2119" s="69"/>
      <c r="EK2119" s="69"/>
      <c r="EL2119" s="107"/>
      <c r="EM2119" s="2"/>
      <c r="EN2119" s="15"/>
      <c r="EO2119" s="15"/>
      <c r="EP2119" s="80"/>
      <c r="EQ2119" s="52"/>
      <c r="ER2119" s="69"/>
      <c r="ES2119" s="69"/>
      <c r="ET2119" s="69"/>
      <c r="EU2119" s="107"/>
      <c r="EV2119" s="2"/>
      <c r="EW2119" s="15"/>
      <c r="EX2119" s="15"/>
      <c r="EY2119" s="80"/>
      <c r="EZ2119" s="52"/>
      <c r="FA2119" s="69"/>
      <c r="FB2119" s="69"/>
      <c r="FC2119" s="69"/>
      <c r="FD2119" s="107"/>
      <c r="FE2119" s="2"/>
      <c r="FF2119" s="15"/>
      <c r="FG2119" s="15"/>
      <c r="FH2119" s="80"/>
      <c r="FI2119" s="52"/>
      <c r="FJ2119" s="69"/>
      <c r="FK2119" s="69"/>
      <c r="FL2119" s="69"/>
      <c r="FM2119" s="107"/>
      <c r="FN2119" s="2"/>
      <c r="FO2119" s="15"/>
      <c r="FP2119" s="15"/>
      <c r="FQ2119" s="80"/>
      <c r="FR2119" s="52"/>
      <c r="FS2119" s="69"/>
      <c r="FT2119" s="69"/>
      <c r="FU2119" s="69"/>
      <c r="FV2119" s="107"/>
      <c r="FW2119" s="2"/>
      <c r="FX2119" s="15"/>
      <c r="FY2119" s="15"/>
      <c r="FZ2119" s="80"/>
      <c r="GA2119" s="52"/>
      <c r="GB2119" s="69"/>
      <c r="GC2119" s="69"/>
      <c r="GD2119" s="69"/>
      <c r="GE2119" s="107"/>
      <c r="GF2119" s="2"/>
      <c r="GG2119" s="15"/>
      <c r="GH2119" s="15"/>
      <c r="GI2119" s="80"/>
      <c r="GJ2119" s="52"/>
      <c r="GK2119" s="69"/>
      <c r="GL2119" s="69"/>
      <c r="GM2119" s="69"/>
      <c r="GN2119" s="107"/>
      <c r="GO2119" s="2"/>
      <c r="GP2119" s="15"/>
      <c r="GQ2119" s="15"/>
      <c r="GR2119" s="80"/>
      <c r="GS2119" s="52"/>
      <c r="GT2119" s="69"/>
      <c r="GU2119" s="69"/>
      <c r="GV2119" s="69"/>
      <c r="GW2119" s="107"/>
      <c r="GX2119" s="2"/>
      <c r="GY2119" s="15"/>
      <c r="GZ2119" s="15"/>
      <c r="HA2119" s="80"/>
      <c r="HB2119" s="52"/>
      <c r="HC2119" s="69"/>
      <c r="HD2119" s="69"/>
      <c r="HE2119" s="69"/>
      <c r="HF2119" s="107"/>
      <c r="HG2119" s="2"/>
      <c r="HH2119" s="15"/>
      <c r="HI2119" s="15"/>
      <c r="HJ2119" s="80"/>
      <c r="HK2119" s="52"/>
      <c r="HL2119" s="69"/>
      <c r="HM2119" s="69"/>
      <c r="HN2119" s="69"/>
      <c r="HO2119" s="107"/>
      <c r="HP2119" s="2"/>
      <c r="HQ2119" s="15"/>
      <c r="HR2119" s="15"/>
      <c r="HS2119" s="80"/>
      <c r="HT2119" s="52"/>
      <c r="HU2119" s="69"/>
      <c r="HV2119" s="69"/>
      <c r="HW2119" s="69"/>
      <c r="HX2119" s="107"/>
      <c r="HY2119" s="2"/>
      <c r="HZ2119" s="15"/>
      <c r="IA2119" s="15"/>
      <c r="IB2119" s="80"/>
      <c r="IC2119" s="52"/>
      <c r="ID2119" s="69"/>
      <c r="IE2119" s="69"/>
      <c r="IF2119" s="69"/>
      <c r="IG2119" s="107"/>
      <c r="IH2119" s="2"/>
      <c r="II2119" s="15"/>
      <c r="IJ2119" s="15"/>
      <c r="IK2119" s="80"/>
      <c r="IL2119" s="52"/>
      <c r="IM2119" s="69"/>
      <c r="IN2119" s="69"/>
      <c r="IO2119" s="69"/>
      <c r="IP2119" s="107"/>
      <c r="IQ2119" s="2"/>
      <c r="IR2119" s="15"/>
      <c r="IS2119" s="15"/>
      <c r="IT2119" s="80"/>
      <c r="IU2119" s="52"/>
      <c r="IV2119" s="69"/>
      <c r="IW2119" s="69"/>
      <c r="IX2119" s="69"/>
      <c r="IY2119" s="107"/>
      <c r="IZ2119" s="2"/>
      <c r="JA2119" s="15"/>
      <c r="JB2119" s="15"/>
      <c r="JC2119" s="80"/>
      <c r="JD2119" s="52"/>
      <c r="JE2119" s="69"/>
      <c r="JF2119" s="69"/>
      <c r="JG2119" s="69"/>
      <c r="JH2119" s="107"/>
      <c r="JI2119" s="2"/>
      <c r="JJ2119" s="15"/>
      <c r="JK2119" s="15"/>
      <c r="JL2119" s="80"/>
      <c r="JM2119" s="52"/>
      <c r="JN2119" s="69"/>
      <c r="JO2119" s="69"/>
      <c r="JP2119" s="69"/>
      <c r="JQ2119" s="107"/>
      <c r="JR2119" s="2"/>
      <c r="JS2119" s="15"/>
      <c r="JT2119" s="15"/>
      <c r="JU2119" s="80"/>
      <c r="JV2119" s="52"/>
      <c r="JW2119" s="69"/>
      <c r="JX2119" s="69"/>
      <c r="JY2119" s="69"/>
      <c r="JZ2119" s="107"/>
      <c r="KA2119" s="2"/>
      <c r="KB2119" s="15"/>
      <c r="KC2119" s="15"/>
      <c r="KD2119" s="80"/>
      <c r="KE2119" s="52"/>
      <c r="KF2119" s="69"/>
      <c r="KG2119" s="69"/>
      <c r="KH2119" s="69"/>
      <c r="KI2119" s="107"/>
      <c r="KJ2119" s="2"/>
      <c r="KK2119" s="15"/>
      <c r="KL2119" s="15"/>
      <c r="KM2119" s="80"/>
      <c r="KN2119" s="52"/>
      <c r="KO2119" s="69"/>
      <c r="KP2119" s="69"/>
      <c r="KQ2119" s="69"/>
      <c r="KR2119" s="107"/>
      <c r="KS2119" s="2"/>
      <c r="KT2119" s="15"/>
      <c r="KU2119" s="15"/>
      <c r="KV2119" s="80"/>
      <c r="KW2119" s="52"/>
      <c r="KX2119" s="69"/>
      <c r="KY2119" s="69"/>
      <c r="KZ2119" s="69"/>
      <c r="LA2119" s="107"/>
      <c r="LB2119" s="2"/>
      <c r="LC2119" s="15"/>
      <c r="LD2119" s="15"/>
      <c r="LE2119" s="80"/>
      <c r="LF2119" s="52"/>
      <c r="LG2119" s="69"/>
      <c r="LH2119" s="69"/>
      <c r="LI2119" s="69"/>
      <c r="LJ2119" s="107"/>
      <c r="LK2119" s="2"/>
      <c r="LL2119" s="15"/>
      <c r="LM2119" s="15"/>
      <c r="LN2119" s="80"/>
      <c r="LO2119" s="52"/>
      <c r="LP2119" s="69"/>
      <c r="LQ2119" s="69"/>
      <c r="LR2119" s="69"/>
      <c r="LS2119" s="107"/>
      <c r="LT2119" s="2"/>
      <c r="LU2119" s="15"/>
      <c r="LV2119" s="15"/>
      <c r="LW2119" s="80"/>
      <c r="LX2119" s="52"/>
      <c r="LY2119" s="69"/>
      <c r="LZ2119" s="69"/>
      <c r="MA2119" s="69"/>
      <c r="MB2119" s="107"/>
      <c r="MC2119" s="2"/>
      <c r="MD2119" s="15"/>
      <c r="ME2119" s="15"/>
      <c r="MF2119" s="80"/>
      <c r="MG2119" s="52"/>
      <c r="MH2119" s="69"/>
      <c r="MI2119" s="69"/>
      <c r="MJ2119" s="69"/>
      <c r="MK2119" s="107"/>
      <c r="ML2119" s="2"/>
      <c r="MM2119" s="15"/>
      <c r="MN2119" s="15"/>
      <c r="MO2119" s="80"/>
      <c r="MP2119" s="52"/>
      <c r="MQ2119" s="69"/>
      <c r="MR2119" s="69"/>
      <c r="MS2119" s="69"/>
      <c r="MT2119" s="107"/>
      <c r="MU2119" s="2"/>
      <c r="MV2119" s="15"/>
      <c r="MW2119" s="15"/>
      <c r="MX2119" s="80"/>
      <c r="MY2119" s="52"/>
      <c r="MZ2119" s="69"/>
      <c r="NA2119" s="69"/>
      <c r="NB2119" s="69"/>
      <c r="NC2119" s="107"/>
      <c r="ND2119" s="2"/>
      <c r="NE2119" s="15"/>
      <c r="NF2119" s="15"/>
      <c r="NG2119" s="80"/>
      <c r="NH2119" s="52"/>
      <c r="NI2119" s="69"/>
      <c r="NJ2119" s="69"/>
      <c r="NK2119" s="69"/>
      <c r="NL2119" s="107"/>
      <c r="NM2119" s="2"/>
      <c r="NN2119" s="15"/>
      <c r="NO2119" s="15"/>
      <c r="NP2119" s="80"/>
      <c r="NQ2119" s="52"/>
      <c r="NR2119" s="69"/>
      <c r="NS2119" s="69"/>
      <c r="NT2119" s="69"/>
      <c r="NU2119" s="107"/>
      <c r="NV2119" s="2"/>
      <c r="NW2119" s="15"/>
      <c r="NX2119" s="15"/>
      <c r="NY2119" s="80"/>
      <c r="NZ2119" s="52"/>
      <c r="OA2119" s="69"/>
      <c r="OB2119" s="69"/>
      <c r="OC2119" s="69"/>
      <c r="OD2119" s="107"/>
      <c r="OE2119" s="2"/>
      <c r="OF2119" s="15"/>
      <c r="OG2119" s="15"/>
      <c r="OH2119" s="80"/>
      <c r="OI2119" s="52"/>
      <c r="OJ2119" s="69"/>
      <c r="OK2119" s="69"/>
      <c r="OL2119" s="69"/>
      <c r="OM2119" s="107"/>
      <c r="ON2119" s="2"/>
      <c r="OO2119" s="15"/>
      <c r="OP2119" s="15"/>
      <c r="OQ2119" s="80"/>
      <c r="OR2119" s="52"/>
      <c r="OS2119" s="69"/>
      <c r="OT2119" s="69"/>
      <c r="OU2119" s="69"/>
      <c r="OV2119" s="107"/>
      <c r="OW2119" s="2"/>
      <c r="OX2119" s="15"/>
      <c r="OY2119" s="15"/>
      <c r="OZ2119" s="80"/>
      <c r="PA2119" s="52"/>
      <c r="PB2119" s="69"/>
      <c r="PC2119" s="69"/>
      <c r="PD2119" s="69"/>
      <c r="PE2119" s="107"/>
      <c r="PF2119" s="2"/>
      <c r="PG2119" s="15"/>
      <c r="PH2119" s="15"/>
      <c r="PI2119" s="80"/>
      <c r="PJ2119" s="52"/>
      <c r="PK2119" s="69"/>
      <c r="PL2119" s="69"/>
      <c r="PM2119" s="69"/>
      <c r="PN2119" s="107"/>
      <c r="PO2119" s="2"/>
      <c r="PP2119" s="15"/>
      <c r="PQ2119" s="15"/>
      <c r="PR2119" s="80"/>
      <c r="PS2119" s="52"/>
      <c r="PT2119" s="69"/>
      <c r="PU2119" s="69"/>
      <c r="PV2119" s="69"/>
      <c r="PW2119" s="107"/>
      <c r="PX2119" s="2"/>
      <c r="PY2119" s="15"/>
      <c r="PZ2119" s="15"/>
      <c r="QA2119" s="80"/>
      <c r="QB2119" s="52"/>
      <c r="QC2119" s="69"/>
      <c r="QD2119" s="69"/>
      <c r="QE2119" s="69"/>
      <c r="QF2119" s="107"/>
      <c r="QG2119" s="2"/>
      <c r="QH2119" s="15"/>
      <c r="QI2119" s="15"/>
      <c r="QJ2119" s="80"/>
      <c r="QK2119" s="52"/>
      <c r="QL2119" s="69"/>
      <c r="QM2119" s="69"/>
      <c r="QN2119" s="69"/>
      <c r="QO2119" s="107"/>
      <c r="QP2119" s="2"/>
      <c r="QQ2119" s="15"/>
      <c r="QR2119" s="15"/>
      <c r="QS2119" s="80"/>
      <c r="QT2119" s="52"/>
      <c r="QU2119" s="69"/>
      <c r="QV2119" s="69"/>
      <c r="QW2119" s="69"/>
      <c r="QX2119" s="107"/>
      <c r="QY2119" s="2"/>
      <c r="QZ2119" s="15"/>
      <c r="RA2119" s="15"/>
      <c r="RB2119" s="80"/>
      <c r="RC2119" s="52"/>
      <c r="RD2119" s="69"/>
      <c r="RE2119" s="69"/>
      <c r="RF2119" s="69"/>
      <c r="RG2119" s="107"/>
      <c r="RH2119" s="2"/>
      <c r="RI2119" s="15"/>
      <c r="RJ2119" s="15"/>
      <c r="RK2119" s="80"/>
      <c r="RL2119" s="52"/>
      <c r="RM2119" s="69"/>
      <c r="RN2119" s="69"/>
      <c r="RO2119" s="69"/>
      <c r="RP2119" s="107"/>
      <c r="RQ2119" s="2"/>
      <c r="RR2119" s="15"/>
      <c r="RS2119" s="15"/>
      <c r="RT2119" s="80"/>
      <c r="RU2119" s="52"/>
      <c r="RV2119" s="69"/>
      <c r="RW2119" s="69"/>
      <c r="RX2119" s="69"/>
      <c r="RY2119" s="107"/>
      <c r="RZ2119" s="2"/>
      <c r="SA2119" s="15"/>
      <c r="SB2119" s="15"/>
      <c r="SC2119" s="80"/>
      <c r="SD2119" s="52"/>
      <c r="SE2119" s="69"/>
      <c r="SF2119" s="69"/>
      <c r="SG2119" s="69"/>
      <c r="SH2119" s="107"/>
      <c r="SI2119" s="2"/>
      <c r="SJ2119" s="15"/>
      <c r="SK2119" s="15"/>
      <c r="SL2119" s="80"/>
      <c r="SM2119" s="52"/>
      <c r="SN2119" s="69"/>
      <c r="SO2119" s="69"/>
      <c r="SP2119" s="69"/>
      <c r="SQ2119" s="107"/>
      <c r="SR2119" s="2"/>
      <c r="SS2119" s="15"/>
      <c r="ST2119" s="15"/>
      <c r="SU2119" s="80"/>
      <c r="SV2119" s="52"/>
      <c r="SW2119" s="69"/>
      <c r="SX2119" s="69"/>
      <c r="SY2119" s="69"/>
      <c r="SZ2119" s="107"/>
      <c r="TA2119" s="2"/>
      <c r="TB2119" s="15"/>
      <c r="TC2119" s="15"/>
      <c r="TD2119" s="80"/>
      <c r="TE2119" s="52"/>
      <c r="TF2119" s="69"/>
      <c r="TG2119" s="69"/>
      <c r="TH2119" s="69"/>
      <c r="TI2119" s="107"/>
      <c r="TJ2119" s="2"/>
      <c r="TK2119" s="15"/>
      <c r="TL2119" s="15"/>
      <c r="TM2119" s="80"/>
      <c r="TN2119" s="52"/>
      <c r="TO2119" s="69"/>
      <c r="TP2119" s="69"/>
      <c r="TQ2119" s="69"/>
      <c r="TR2119" s="107"/>
      <c r="TS2119" s="2"/>
      <c r="TT2119" s="15"/>
      <c r="TU2119" s="15"/>
      <c r="TV2119" s="80"/>
      <c r="TW2119" s="52"/>
      <c r="TX2119" s="69"/>
      <c r="TY2119" s="69"/>
      <c r="TZ2119" s="69"/>
      <c r="UA2119" s="107"/>
      <c r="UB2119" s="2"/>
      <c r="UC2119" s="15"/>
      <c r="UD2119" s="15"/>
      <c r="UE2119" s="80"/>
      <c r="UF2119" s="52"/>
      <c r="UG2119" s="69"/>
      <c r="UH2119" s="69"/>
      <c r="UI2119" s="69"/>
      <c r="UJ2119" s="107"/>
      <c r="UK2119" s="2"/>
      <c r="UL2119" s="15"/>
      <c r="UM2119" s="15"/>
      <c r="UN2119" s="80"/>
      <c r="UO2119" s="52"/>
      <c r="UP2119" s="69"/>
      <c r="UQ2119" s="69"/>
      <c r="UR2119" s="69"/>
      <c r="US2119" s="107"/>
      <c r="UT2119" s="2"/>
      <c r="UU2119" s="15"/>
      <c r="UV2119" s="15"/>
      <c r="UW2119" s="80"/>
      <c r="UX2119" s="52"/>
      <c r="UY2119" s="69"/>
      <c r="UZ2119" s="69"/>
      <c r="VA2119" s="69"/>
      <c r="VB2119" s="107"/>
      <c r="VC2119" s="2"/>
      <c r="VD2119" s="15"/>
      <c r="VE2119" s="15"/>
      <c r="VF2119" s="80"/>
      <c r="VG2119" s="52"/>
      <c r="VH2119" s="69"/>
      <c r="VI2119" s="69"/>
      <c r="VJ2119" s="69"/>
      <c r="VK2119" s="107"/>
      <c r="VL2119" s="2"/>
      <c r="VM2119" s="15"/>
      <c r="VN2119" s="15"/>
      <c r="VO2119" s="80"/>
      <c r="VP2119" s="52"/>
      <c r="VQ2119" s="69"/>
      <c r="VR2119" s="69"/>
      <c r="VS2119" s="69"/>
      <c r="VT2119" s="107"/>
      <c r="VU2119" s="2"/>
      <c r="VV2119" s="15"/>
      <c r="VW2119" s="15"/>
      <c r="VX2119" s="80"/>
      <c r="VY2119" s="52"/>
      <c r="VZ2119" s="69"/>
      <c r="WA2119" s="69"/>
      <c r="WB2119" s="69"/>
      <c r="WC2119" s="107"/>
      <c r="WD2119" s="2"/>
      <c r="WE2119" s="15"/>
      <c r="WF2119" s="15"/>
      <c r="WG2119" s="80"/>
      <c r="WH2119" s="52"/>
      <c r="WI2119" s="69"/>
      <c r="WJ2119" s="69"/>
      <c r="WK2119" s="69"/>
      <c r="WL2119" s="107"/>
      <c r="WM2119" s="2"/>
      <c r="WN2119" s="15"/>
      <c r="WO2119" s="15"/>
      <c r="WP2119" s="80"/>
      <c r="WQ2119" s="52"/>
      <c r="WR2119" s="69"/>
      <c r="WS2119" s="69"/>
      <c r="WT2119" s="69"/>
      <c r="WU2119" s="107"/>
      <c r="WV2119" s="2"/>
      <c r="WW2119" s="15"/>
      <c r="WX2119" s="15"/>
      <c r="WY2119" s="80"/>
      <c r="WZ2119" s="52"/>
      <c r="XA2119" s="69"/>
      <c r="XB2119" s="69"/>
      <c r="XC2119" s="69"/>
      <c r="XD2119" s="107"/>
      <c r="XE2119" s="2"/>
      <c r="XF2119" s="15"/>
      <c r="XG2119" s="15"/>
      <c r="XH2119" s="80"/>
      <c r="XI2119" s="52"/>
      <c r="XJ2119" s="69"/>
      <c r="XK2119" s="69"/>
      <c r="XL2119" s="69"/>
      <c r="XM2119" s="107"/>
      <c r="XN2119" s="2"/>
      <c r="XO2119" s="15"/>
      <c r="XP2119" s="15"/>
      <c r="XQ2119" s="80"/>
      <c r="XR2119" s="52"/>
      <c r="XS2119" s="69"/>
      <c r="XT2119" s="69"/>
      <c r="XU2119" s="69"/>
      <c r="XV2119" s="107"/>
      <c r="XW2119" s="2"/>
      <c r="XX2119" s="15"/>
      <c r="XY2119" s="15"/>
      <c r="XZ2119" s="80"/>
      <c r="YA2119" s="52"/>
      <c r="YB2119" s="69"/>
      <c r="YC2119" s="69"/>
      <c r="YD2119" s="69"/>
      <c r="YE2119" s="107"/>
      <c r="YF2119" s="2"/>
      <c r="YG2119" s="15"/>
      <c r="YH2119" s="15"/>
      <c r="YI2119" s="80"/>
      <c r="YJ2119" s="52"/>
      <c r="YK2119" s="69"/>
      <c r="YL2119" s="69"/>
      <c r="YM2119" s="69"/>
      <c r="YN2119" s="107"/>
      <c r="YO2119" s="2"/>
      <c r="YP2119" s="15"/>
      <c r="YQ2119" s="15"/>
      <c r="YR2119" s="80"/>
      <c r="YS2119" s="52"/>
      <c r="YT2119" s="69"/>
      <c r="YU2119" s="69"/>
      <c r="YV2119" s="69"/>
      <c r="YW2119" s="107"/>
      <c r="YX2119" s="2"/>
      <c r="YY2119" s="15"/>
      <c r="YZ2119" s="15"/>
      <c r="ZA2119" s="80"/>
      <c r="ZB2119" s="52"/>
      <c r="ZC2119" s="69"/>
      <c r="ZD2119" s="69"/>
      <c r="ZE2119" s="69"/>
      <c r="ZF2119" s="107"/>
      <c r="ZG2119" s="2"/>
      <c r="ZH2119" s="15"/>
      <c r="ZI2119" s="15"/>
      <c r="ZJ2119" s="80"/>
      <c r="ZK2119" s="52"/>
      <c r="ZL2119" s="69"/>
      <c r="ZM2119" s="69"/>
      <c r="ZN2119" s="69"/>
      <c r="ZO2119" s="107"/>
      <c r="ZP2119" s="2"/>
      <c r="ZQ2119" s="15"/>
      <c r="ZR2119" s="15"/>
      <c r="ZS2119" s="80"/>
      <c r="ZT2119" s="52"/>
      <c r="ZU2119" s="69"/>
      <c r="ZV2119" s="69"/>
      <c r="ZW2119" s="69"/>
      <c r="ZX2119" s="107"/>
      <c r="ZY2119" s="2"/>
      <c r="ZZ2119" s="15"/>
      <c r="AAA2119" s="15"/>
      <c r="AAB2119" s="80"/>
      <c r="AAC2119" s="52"/>
      <c r="AAD2119" s="69"/>
      <c r="AAE2119" s="69"/>
      <c r="AAF2119" s="69"/>
      <c r="AAG2119" s="107"/>
      <c r="AAH2119" s="2"/>
      <c r="AAI2119" s="15"/>
      <c r="AAJ2119" s="15"/>
      <c r="AAK2119" s="80"/>
      <c r="AAL2119" s="52"/>
      <c r="AAM2119" s="69"/>
      <c r="AAN2119" s="69"/>
      <c r="AAO2119" s="69"/>
      <c r="AAP2119" s="107"/>
      <c r="AAQ2119" s="2"/>
      <c r="AAR2119" s="15"/>
      <c r="AAS2119" s="15"/>
      <c r="AAT2119" s="80"/>
      <c r="AAU2119" s="52"/>
      <c r="AAV2119" s="69"/>
      <c r="AAW2119" s="69"/>
      <c r="AAX2119" s="69"/>
      <c r="AAY2119" s="107"/>
      <c r="AAZ2119" s="2"/>
      <c r="ABA2119" s="15"/>
      <c r="ABB2119" s="15"/>
      <c r="ABC2119" s="80"/>
      <c r="ABD2119" s="52"/>
      <c r="ABE2119" s="69"/>
      <c r="ABF2119" s="69"/>
      <c r="ABG2119" s="69"/>
      <c r="ABH2119" s="107"/>
      <c r="ABI2119" s="2"/>
      <c r="ABJ2119" s="15"/>
      <c r="ABK2119" s="15"/>
      <c r="ABL2119" s="80"/>
      <c r="ABM2119" s="52"/>
      <c r="ABN2119" s="69"/>
      <c r="ABO2119" s="69"/>
      <c r="ABP2119" s="69"/>
      <c r="ABQ2119" s="107"/>
      <c r="ABR2119" s="2"/>
      <c r="ABS2119" s="15"/>
      <c r="ABT2119" s="15"/>
      <c r="ABU2119" s="80"/>
      <c r="ABV2119" s="52"/>
      <c r="ABW2119" s="69"/>
      <c r="ABX2119" s="69"/>
      <c r="ABY2119" s="69"/>
      <c r="ABZ2119" s="107"/>
      <c r="ACA2119" s="2"/>
      <c r="ACB2119" s="15"/>
      <c r="ACC2119" s="15"/>
      <c r="ACD2119" s="80"/>
      <c r="ACE2119" s="52"/>
      <c r="ACF2119" s="69"/>
      <c r="ACG2119" s="69"/>
      <c r="ACH2119" s="69"/>
      <c r="ACI2119" s="107"/>
      <c r="ACJ2119" s="2"/>
      <c r="ACK2119" s="15"/>
      <c r="ACL2119" s="15"/>
      <c r="ACM2119" s="80"/>
      <c r="ACN2119" s="52"/>
      <c r="ACO2119" s="69"/>
      <c r="ACP2119" s="69"/>
      <c r="ACQ2119" s="69"/>
      <c r="ACR2119" s="107"/>
      <c r="ACS2119" s="2"/>
      <c r="ACT2119" s="15"/>
      <c r="ACU2119" s="15"/>
      <c r="ACV2119" s="80"/>
      <c r="ACW2119" s="52"/>
      <c r="ACX2119" s="69"/>
      <c r="ACY2119" s="69"/>
      <c r="ACZ2119" s="69"/>
      <c r="ADA2119" s="107"/>
      <c r="ADB2119" s="2"/>
      <c r="ADC2119" s="15"/>
      <c r="ADD2119" s="15"/>
      <c r="ADE2119" s="80"/>
      <c r="ADF2119" s="52"/>
      <c r="ADG2119" s="69"/>
      <c r="ADH2119" s="69"/>
      <c r="ADI2119" s="69"/>
      <c r="ADJ2119" s="107"/>
      <c r="ADK2119" s="2"/>
      <c r="ADL2119" s="15"/>
      <c r="ADM2119" s="15"/>
      <c r="ADN2119" s="80"/>
      <c r="ADO2119" s="52"/>
      <c r="ADP2119" s="69"/>
      <c r="ADQ2119" s="69"/>
      <c r="ADR2119" s="69"/>
      <c r="ADS2119" s="107"/>
      <c r="ADT2119" s="2"/>
      <c r="ADU2119" s="15"/>
      <c r="ADV2119" s="15"/>
      <c r="ADW2119" s="80"/>
      <c r="ADX2119" s="52"/>
      <c r="ADY2119" s="69"/>
      <c r="ADZ2119" s="69"/>
      <c r="AEA2119" s="69"/>
      <c r="AEB2119" s="107"/>
      <c r="AEC2119" s="2"/>
      <c r="AED2119" s="15"/>
      <c r="AEE2119" s="15"/>
      <c r="AEF2119" s="80"/>
      <c r="AEG2119" s="52"/>
      <c r="AEH2119" s="69"/>
      <c r="AEI2119" s="69"/>
      <c r="AEJ2119" s="69"/>
      <c r="AEK2119" s="107"/>
      <c r="AEL2119" s="2"/>
      <c r="AEM2119" s="15"/>
      <c r="AEN2119" s="15"/>
      <c r="AEO2119" s="80"/>
      <c r="AEP2119" s="52"/>
      <c r="AEQ2119" s="69"/>
      <c r="AER2119" s="69"/>
      <c r="AES2119" s="69"/>
      <c r="AET2119" s="107"/>
      <c r="AEU2119" s="2"/>
      <c r="AEV2119" s="15"/>
      <c r="AEW2119" s="15"/>
      <c r="AEX2119" s="80"/>
      <c r="AEY2119" s="52"/>
      <c r="AEZ2119" s="69"/>
      <c r="AFA2119" s="69"/>
      <c r="AFB2119" s="69"/>
      <c r="AFC2119" s="107"/>
      <c r="AFD2119" s="2"/>
      <c r="AFE2119" s="15"/>
      <c r="AFF2119" s="15"/>
      <c r="AFG2119" s="80"/>
      <c r="AFH2119" s="52"/>
      <c r="AFI2119" s="69"/>
      <c r="AFJ2119" s="69"/>
      <c r="AFK2119" s="69"/>
      <c r="AFL2119" s="107"/>
      <c r="AFM2119" s="2"/>
      <c r="AFN2119" s="15"/>
      <c r="AFO2119" s="15"/>
      <c r="AFP2119" s="80"/>
      <c r="AFQ2119" s="52"/>
      <c r="AFR2119" s="69"/>
      <c r="AFS2119" s="69"/>
      <c r="AFT2119" s="69"/>
      <c r="AFU2119" s="107"/>
      <c r="AFV2119" s="2"/>
      <c r="AFW2119" s="15"/>
      <c r="AFX2119" s="15"/>
      <c r="AFY2119" s="80"/>
      <c r="AFZ2119" s="52"/>
      <c r="AGA2119" s="69"/>
      <c r="AGB2119" s="69"/>
      <c r="AGC2119" s="69"/>
      <c r="AGD2119" s="107"/>
      <c r="AGE2119" s="2"/>
      <c r="AGF2119" s="15"/>
      <c r="AGG2119" s="15"/>
      <c r="AGH2119" s="80"/>
      <c r="AGI2119" s="52"/>
      <c r="AGJ2119" s="69"/>
      <c r="AGK2119" s="69"/>
      <c r="AGL2119" s="69"/>
      <c r="AGM2119" s="107"/>
      <c r="AGN2119" s="2"/>
      <c r="AGO2119" s="15"/>
      <c r="AGP2119" s="15"/>
      <c r="AGQ2119" s="80"/>
      <c r="AGR2119" s="52"/>
      <c r="AGS2119" s="69"/>
      <c r="AGT2119" s="69"/>
      <c r="AGU2119" s="69"/>
      <c r="AGV2119" s="107"/>
      <c r="AGW2119" s="2"/>
      <c r="AGX2119" s="15"/>
      <c r="AGY2119" s="15"/>
      <c r="AGZ2119" s="80"/>
      <c r="AHA2119" s="52"/>
      <c r="AHB2119" s="69"/>
      <c r="AHC2119" s="69"/>
      <c r="AHD2119" s="69"/>
      <c r="AHE2119" s="107"/>
      <c r="AHF2119" s="2"/>
      <c r="AHG2119" s="15"/>
      <c r="AHH2119" s="15"/>
      <c r="AHI2119" s="80"/>
      <c r="AHJ2119" s="52"/>
      <c r="AHK2119" s="69"/>
      <c r="AHL2119" s="69"/>
      <c r="AHM2119" s="69"/>
      <c r="AHN2119" s="107"/>
      <c r="AHO2119" s="2"/>
      <c r="AHP2119" s="15"/>
      <c r="AHQ2119" s="15"/>
      <c r="AHR2119" s="80"/>
      <c r="AHS2119" s="52"/>
      <c r="AHT2119" s="69"/>
      <c r="AHU2119" s="69"/>
      <c r="AHV2119" s="69"/>
      <c r="AHW2119" s="107"/>
      <c r="AHX2119" s="2"/>
      <c r="AHY2119" s="15"/>
      <c r="AHZ2119" s="15"/>
      <c r="AIA2119" s="80"/>
      <c r="AIB2119" s="52"/>
      <c r="AIC2119" s="69"/>
      <c r="AID2119" s="69"/>
      <c r="AIE2119" s="69"/>
      <c r="AIF2119" s="107"/>
      <c r="AIG2119" s="2"/>
      <c r="AIH2119" s="15"/>
      <c r="AII2119" s="15"/>
      <c r="AIJ2119" s="80"/>
      <c r="AIK2119" s="52"/>
      <c r="AIL2119" s="69"/>
      <c r="AIM2119" s="69"/>
      <c r="AIN2119" s="69"/>
      <c r="AIO2119" s="107"/>
      <c r="AIP2119" s="2"/>
      <c r="AIQ2119" s="15"/>
      <c r="AIR2119" s="15"/>
      <c r="AIS2119" s="80"/>
      <c r="AIT2119" s="52"/>
      <c r="AIU2119" s="69"/>
      <c r="AIV2119" s="69"/>
      <c r="AIW2119" s="69"/>
      <c r="AIX2119" s="107"/>
      <c r="AIY2119" s="2"/>
      <c r="AIZ2119" s="15"/>
      <c r="AJA2119" s="15"/>
      <c r="AJB2119" s="80"/>
      <c r="AJC2119" s="52"/>
      <c r="AJD2119" s="69"/>
      <c r="AJE2119" s="69"/>
      <c r="AJF2119" s="69"/>
      <c r="AJG2119" s="107"/>
      <c r="AJH2119" s="2"/>
      <c r="AJI2119" s="15"/>
      <c r="AJJ2119" s="15"/>
      <c r="AJK2119" s="80"/>
      <c r="AJL2119" s="52"/>
      <c r="AJM2119" s="69"/>
      <c r="AJN2119" s="69"/>
      <c r="AJO2119" s="69"/>
      <c r="AJP2119" s="107"/>
      <c r="AJQ2119" s="2"/>
      <c r="AJR2119" s="15"/>
      <c r="AJS2119" s="15"/>
      <c r="AJT2119" s="80"/>
      <c r="AJU2119" s="52"/>
      <c r="AJV2119" s="69"/>
      <c r="AJW2119" s="69"/>
      <c r="AJX2119" s="69"/>
      <c r="AJY2119" s="107"/>
      <c r="AJZ2119" s="2"/>
      <c r="AKA2119" s="15"/>
      <c r="AKB2119" s="15"/>
      <c r="AKC2119" s="80"/>
      <c r="AKD2119" s="52"/>
      <c r="AKE2119" s="69"/>
      <c r="AKF2119" s="69"/>
      <c r="AKG2119" s="69"/>
      <c r="AKH2119" s="107"/>
      <c r="AKI2119" s="2"/>
      <c r="AKJ2119" s="15"/>
      <c r="AKK2119" s="15"/>
      <c r="AKL2119" s="80"/>
      <c r="AKM2119" s="52"/>
      <c r="AKN2119" s="69"/>
      <c r="AKO2119" s="69"/>
      <c r="AKP2119" s="69"/>
      <c r="AKQ2119" s="107"/>
      <c r="AKR2119" s="2"/>
      <c r="AKS2119" s="15"/>
      <c r="AKT2119" s="15"/>
      <c r="AKU2119" s="80"/>
      <c r="AKV2119" s="52"/>
      <c r="AKW2119" s="69"/>
      <c r="AKX2119" s="69"/>
      <c r="AKY2119" s="69"/>
      <c r="AKZ2119" s="107"/>
      <c r="ALA2119" s="2"/>
      <c r="ALB2119" s="15"/>
      <c r="ALC2119" s="15"/>
      <c r="ALD2119" s="80"/>
      <c r="ALE2119" s="52"/>
      <c r="ALF2119" s="69"/>
      <c r="ALG2119" s="69"/>
      <c r="ALH2119" s="69"/>
      <c r="ALI2119" s="107"/>
      <c r="ALJ2119" s="2"/>
      <c r="ALK2119" s="15"/>
      <c r="ALL2119" s="15"/>
      <c r="ALM2119" s="80"/>
      <c r="ALN2119" s="52"/>
      <c r="ALO2119" s="69"/>
      <c r="ALP2119" s="69"/>
      <c r="ALQ2119" s="69"/>
      <c r="ALR2119" s="107"/>
      <c r="ALS2119" s="2"/>
      <c r="ALT2119" s="15"/>
      <c r="ALU2119" s="15"/>
      <c r="ALV2119" s="80"/>
      <c r="ALW2119" s="52"/>
      <c r="ALX2119" s="69"/>
      <c r="ALY2119" s="69"/>
      <c r="ALZ2119" s="69"/>
      <c r="AMA2119" s="107"/>
      <c r="AMB2119" s="2"/>
      <c r="AMC2119" s="15"/>
      <c r="AMD2119" s="15"/>
      <c r="AME2119" s="80"/>
      <c r="AMF2119" s="52"/>
      <c r="AMG2119" s="69"/>
      <c r="AMH2119" s="69"/>
      <c r="AMI2119" s="69"/>
      <c r="AMJ2119" s="107"/>
      <c r="AMK2119" s="2"/>
      <c r="AML2119" s="15"/>
      <c r="AMM2119" s="15"/>
      <c r="AMN2119" s="80"/>
      <c r="AMO2119" s="52"/>
      <c r="AMP2119" s="69"/>
      <c r="AMQ2119" s="69"/>
      <c r="AMR2119" s="69"/>
      <c r="AMS2119" s="107"/>
      <c r="AMT2119" s="2"/>
      <c r="AMU2119" s="15"/>
      <c r="AMV2119" s="15"/>
      <c r="AMW2119" s="80"/>
      <c r="AMX2119" s="52"/>
      <c r="AMY2119" s="69"/>
      <c r="AMZ2119" s="69"/>
      <c r="ANA2119" s="69"/>
      <c r="ANB2119" s="107"/>
      <c r="ANC2119" s="2"/>
      <c r="AND2119" s="15"/>
      <c r="ANE2119" s="15"/>
      <c r="ANF2119" s="80"/>
      <c r="ANG2119" s="52"/>
      <c r="ANH2119" s="69"/>
      <c r="ANI2119" s="69"/>
      <c r="ANJ2119" s="69"/>
      <c r="ANK2119" s="107"/>
      <c r="ANL2119" s="2"/>
      <c r="ANM2119" s="15"/>
      <c r="ANN2119" s="15"/>
      <c r="ANO2119" s="80"/>
      <c r="ANP2119" s="52"/>
      <c r="ANQ2119" s="69"/>
      <c r="ANR2119" s="69"/>
      <c r="ANS2119" s="69"/>
      <c r="ANT2119" s="107"/>
      <c r="ANU2119" s="2"/>
      <c r="ANV2119" s="15"/>
      <c r="ANW2119" s="15"/>
      <c r="ANX2119" s="80"/>
      <c r="ANY2119" s="52"/>
      <c r="ANZ2119" s="69"/>
      <c r="AOA2119" s="69"/>
      <c r="AOB2119" s="69"/>
      <c r="AOC2119" s="107"/>
      <c r="AOD2119" s="2"/>
      <c r="AOE2119" s="15"/>
      <c r="AOF2119" s="15"/>
      <c r="AOG2119" s="80"/>
      <c r="AOH2119" s="52"/>
      <c r="AOI2119" s="69"/>
      <c r="AOJ2119" s="69"/>
      <c r="AOK2119" s="69"/>
      <c r="AOL2119" s="107"/>
      <c r="AOM2119" s="2"/>
      <c r="AON2119" s="15"/>
      <c r="AOO2119" s="15"/>
      <c r="AOP2119" s="80"/>
      <c r="AOQ2119" s="52"/>
      <c r="AOR2119" s="69"/>
      <c r="AOS2119" s="69"/>
      <c r="AOT2119" s="69"/>
      <c r="AOU2119" s="107"/>
      <c r="AOV2119" s="2"/>
      <c r="AOW2119" s="15"/>
      <c r="AOX2119" s="15"/>
      <c r="AOY2119" s="80"/>
      <c r="AOZ2119" s="52"/>
      <c r="APA2119" s="69"/>
      <c r="APB2119" s="69"/>
      <c r="APC2119" s="69"/>
      <c r="APD2119" s="107"/>
      <c r="APE2119" s="2"/>
      <c r="APF2119" s="15"/>
      <c r="APG2119" s="15"/>
      <c r="APH2119" s="80"/>
      <c r="API2119" s="52"/>
      <c r="APJ2119" s="69"/>
      <c r="APK2119" s="69"/>
      <c r="APL2119" s="69"/>
      <c r="APM2119" s="107"/>
      <c r="APN2119" s="2"/>
      <c r="APO2119" s="15"/>
      <c r="APP2119" s="15"/>
      <c r="APQ2119" s="80"/>
      <c r="APR2119" s="52"/>
      <c r="APS2119" s="69"/>
      <c r="APT2119" s="69"/>
      <c r="APU2119" s="69"/>
      <c r="APV2119" s="107"/>
      <c r="APW2119" s="2"/>
      <c r="APX2119" s="15"/>
      <c r="APY2119" s="15"/>
      <c r="APZ2119" s="80"/>
      <c r="AQA2119" s="52"/>
      <c r="AQB2119" s="69"/>
      <c r="AQC2119" s="69"/>
      <c r="AQD2119" s="69"/>
      <c r="AQE2119" s="107"/>
      <c r="AQF2119" s="2"/>
      <c r="AQG2119" s="15"/>
      <c r="AQH2119" s="15"/>
      <c r="AQI2119" s="80"/>
      <c r="AQJ2119" s="52"/>
      <c r="AQK2119" s="69"/>
      <c r="AQL2119" s="69"/>
      <c r="AQM2119" s="69"/>
      <c r="AQN2119" s="107"/>
      <c r="AQO2119" s="2"/>
      <c r="AQP2119" s="15"/>
      <c r="AQQ2119" s="15"/>
      <c r="AQR2119" s="80"/>
      <c r="AQS2119" s="52"/>
      <c r="AQT2119" s="69"/>
      <c r="AQU2119" s="69"/>
      <c r="AQV2119" s="69"/>
      <c r="AQW2119" s="107"/>
      <c r="AQX2119" s="2"/>
      <c r="AQY2119" s="15"/>
      <c r="AQZ2119" s="15"/>
      <c r="ARA2119" s="80"/>
      <c r="ARB2119" s="52"/>
      <c r="ARC2119" s="69"/>
      <c r="ARD2119" s="69"/>
      <c r="ARE2119" s="69"/>
      <c r="ARF2119" s="107"/>
      <c r="ARG2119" s="2"/>
      <c r="ARH2119" s="15"/>
      <c r="ARI2119" s="15"/>
      <c r="ARJ2119" s="80"/>
      <c r="ARK2119" s="52"/>
      <c r="ARL2119" s="69"/>
      <c r="ARM2119" s="69"/>
      <c r="ARN2119" s="69"/>
      <c r="ARO2119" s="107"/>
      <c r="ARP2119" s="2"/>
      <c r="ARQ2119" s="15"/>
      <c r="ARR2119" s="15"/>
      <c r="ARS2119" s="80"/>
      <c r="ART2119" s="52"/>
      <c r="ARU2119" s="69"/>
      <c r="ARV2119" s="69"/>
      <c r="ARW2119" s="69"/>
      <c r="ARX2119" s="107"/>
      <c r="ARY2119" s="2"/>
      <c r="ARZ2119" s="15"/>
      <c r="ASA2119" s="15"/>
      <c r="ASB2119" s="80"/>
      <c r="ASC2119" s="52"/>
      <c r="ASD2119" s="69"/>
      <c r="ASE2119" s="69"/>
      <c r="ASF2119" s="69"/>
      <c r="ASG2119" s="107"/>
      <c r="ASH2119" s="2"/>
      <c r="ASI2119" s="15"/>
      <c r="ASJ2119" s="15"/>
      <c r="ASK2119" s="80"/>
      <c r="ASL2119" s="52"/>
      <c r="ASM2119" s="69"/>
      <c r="ASN2119" s="69"/>
      <c r="ASO2119" s="69"/>
      <c r="ASP2119" s="107"/>
      <c r="ASQ2119" s="2"/>
      <c r="ASR2119" s="15"/>
      <c r="ASS2119" s="15"/>
      <c r="AST2119" s="80"/>
      <c r="ASU2119" s="52"/>
      <c r="ASV2119" s="69"/>
      <c r="ASW2119" s="69"/>
      <c r="ASX2119" s="69"/>
      <c r="ASY2119" s="107"/>
      <c r="ASZ2119" s="2"/>
      <c r="ATA2119" s="15"/>
      <c r="ATB2119" s="15"/>
      <c r="ATC2119" s="80"/>
      <c r="ATD2119" s="52"/>
      <c r="ATE2119" s="69"/>
      <c r="ATF2119" s="69"/>
      <c r="ATG2119" s="69"/>
      <c r="ATH2119" s="107"/>
      <c r="ATI2119" s="2"/>
      <c r="ATJ2119" s="15"/>
      <c r="ATK2119" s="15"/>
      <c r="ATL2119" s="80"/>
      <c r="ATM2119" s="52"/>
      <c r="ATN2119" s="69"/>
      <c r="ATO2119" s="69"/>
      <c r="ATP2119" s="69"/>
      <c r="ATQ2119" s="107"/>
      <c r="ATR2119" s="2"/>
      <c r="ATS2119" s="15"/>
      <c r="ATT2119" s="15"/>
      <c r="ATU2119" s="80"/>
      <c r="ATV2119" s="52"/>
      <c r="ATW2119" s="69"/>
      <c r="ATX2119" s="69"/>
      <c r="ATY2119" s="69"/>
      <c r="ATZ2119" s="107"/>
      <c r="AUA2119" s="2"/>
      <c r="AUB2119" s="15"/>
      <c r="AUC2119" s="15"/>
      <c r="AUD2119" s="80"/>
      <c r="AUE2119" s="52"/>
      <c r="AUF2119" s="69"/>
      <c r="AUG2119" s="69"/>
      <c r="AUH2119" s="69"/>
      <c r="AUI2119" s="107"/>
      <c r="AUJ2119" s="2"/>
      <c r="AUK2119" s="15"/>
      <c r="AUL2119" s="15"/>
      <c r="AUM2119" s="80"/>
      <c r="AUN2119" s="52"/>
      <c r="AUO2119" s="69"/>
      <c r="AUP2119" s="69"/>
      <c r="AUQ2119" s="69"/>
      <c r="AUR2119" s="107"/>
      <c r="AUS2119" s="2"/>
      <c r="AUT2119" s="15"/>
      <c r="AUU2119" s="15"/>
      <c r="AUV2119" s="80"/>
      <c r="AUW2119" s="52"/>
      <c r="AUX2119" s="69"/>
      <c r="AUY2119" s="69"/>
      <c r="AUZ2119" s="69"/>
      <c r="AVA2119" s="107"/>
      <c r="AVB2119" s="2"/>
      <c r="AVC2119" s="15"/>
      <c r="AVD2119" s="15"/>
      <c r="AVE2119" s="80"/>
      <c r="AVF2119" s="52"/>
      <c r="AVG2119" s="69"/>
      <c r="AVH2119" s="69"/>
      <c r="AVI2119" s="69"/>
      <c r="AVJ2119" s="107"/>
      <c r="AVK2119" s="2"/>
      <c r="AVL2119" s="15"/>
      <c r="AVM2119" s="15"/>
      <c r="AVN2119" s="80"/>
      <c r="AVO2119" s="52"/>
      <c r="AVP2119" s="69"/>
      <c r="AVQ2119" s="69"/>
      <c r="AVR2119" s="69"/>
      <c r="AVS2119" s="107"/>
      <c r="AVT2119" s="2"/>
      <c r="AVU2119" s="15"/>
      <c r="AVV2119" s="15"/>
      <c r="AVW2119" s="80"/>
      <c r="AVX2119" s="52"/>
      <c r="AVY2119" s="69"/>
      <c r="AVZ2119" s="69"/>
      <c r="AWA2119" s="69"/>
      <c r="AWB2119" s="107"/>
      <c r="AWC2119" s="2"/>
      <c r="AWD2119" s="15"/>
      <c r="AWE2119" s="15"/>
      <c r="AWF2119" s="80"/>
      <c r="AWG2119" s="52"/>
      <c r="AWH2119" s="69"/>
      <c r="AWI2119" s="69"/>
      <c r="AWJ2119" s="69"/>
      <c r="AWK2119" s="107"/>
      <c r="AWL2119" s="2"/>
      <c r="AWM2119" s="15"/>
      <c r="AWN2119" s="15"/>
      <c r="AWO2119" s="80"/>
      <c r="AWP2119" s="52"/>
      <c r="AWQ2119" s="69"/>
      <c r="AWR2119" s="69"/>
      <c r="AWS2119" s="69"/>
      <c r="AWT2119" s="107"/>
      <c r="AWU2119" s="2"/>
      <c r="AWV2119" s="15"/>
      <c r="AWW2119" s="15"/>
      <c r="AWX2119" s="80"/>
      <c r="AWY2119" s="52"/>
      <c r="AWZ2119" s="69"/>
      <c r="AXA2119" s="69"/>
      <c r="AXB2119" s="69"/>
      <c r="AXC2119" s="107"/>
      <c r="AXD2119" s="2"/>
      <c r="AXE2119" s="15"/>
      <c r="AXF2119" s="15"/>
      <c r="AXG2119" s="80"/>
      <c r="AXH2119" s="52"/>
      <c r="AXI2119" s="69"/>
      <c r="AXJ2119" s="69"/>
      <c r="AXK2119" s="69"/>
      <c r="AXL2119" s="107"/>
      <c r="AXM2119" s="2"/>
      <c r="AXN2119" s="15"/>
      <c r="AXO2119" s="15"/>
      <c r="AXP2119" s="80"/>
      <c r="AXQ2119" s="52"/>
      <c r="AXR2119" s="69"/>
      <c r="AXS2119" s="69"/>
      <c r="AXT2119" s="69"/>
      <c r="AXU2119" s="107"/>
      <c r="AXV2119" s="2"/>
      <c r="AXW2119" s="15"/>
      <c r="AXX2119" s="15"/>
      <c r="AXY2119" s="80"/>
      <c r="AXZ2119" s="52"/>
      <c r="AYA2119" s="69"/>
      <c r="AYB2119" s="69"/>
      <c r="AYC2119" s="69"/>
      <c r="AYD2119" s="107"/>
      <c r="AYE2119" s="2"/>
      <c r="AYF2119" s="15"/>
      <c r="AYG2119" s="15"/>
      <c r="AYH2119" s="80"/>
      <c r="AYI2119" s="52"/>
      <c r="AYJ2119" s="69"/>
      <c r="AYK2119" s="69"/>
      <c r="AYL2119" s="69"/>
      <c r="AYM2119" s="107"/>
      <c r="AYN2119" s="2"/>
      <c r="AYO2119" s="15"/>
      <c r="AYP2119" s="15"/>
      <c r="AYQ2119" s="80"/>
      <c r="AYR2119" s="52"/>
      <c r="AYS2119" s="69"/>
      <c r="AYT2119" s="69"/>
      <c r="AYU2119" s="69"/>
      <c r="AYV2119" s="107"/>
      <c r="AYW2119" s="2"/>
      <c r="AYX2119" s="15"/>
      <c r="AYY2119" s="15"/>
      <c r="AYZ2119" s="80"/>
      <c r="AZA2119" s="52"/>
      <c r="AZB2119" s="69"/>
      <c r="AZC2119" s="69"/>
      <c r="AZD2119" s="69"/>
      <c r="AZE2119" s="107"/>
      <c r="AZF2119" s="2"/>
      <c r="AZG2119" s="15"/>
      <c r="AZH2119" s="15"/>
      <c r="AZI2119" s="80"/>
      <c r="AZJ2119" s="52"/>
      <c r="AZK2119" s="69"/>
      <c r="AZL2119" s="69"/>
      <c r="AZM2119" s="69"/>
      <c r="AZN2119" s="107"/>
      <c r="AZO2119" s="2"/>
      <c r="AZP2119" s="15"/>
      <c r="AZQ2119" s="15"/>
      <c r="AZR2119" s="80"/>
      <c r="AZS2119" s="52"/>
      <c r="AZT2119" s="69"/>
      <c r="AZU2119" s="69"/>
      <c r="AZV2119" s="69"/>
      <c r="AZW2119" s="107"/>
      <c r="AZX2119" s="2"/>
      <c r="AZY2119" s="15"/>
      <c r="AZZ2119" s="15"/>
      <c r="BAA2119" s="80"/>
      <c r="BAB2119" s="52"/>
      <c r="BAC2119" s="69"/>
      <c r="BAD2119" s="69"/>
      <c r="BAE2119" s="69"/>
      <c r="BAF2119" s="107"/>
      <c r="BAG2119" s="2"/>
      <c r="BAH2119" s="15"/>
      <c r="BAI2119" s="15"/>
      <c r="BAJ2119" s="80"/>
      <c r="BAK2119" s="52"/>
      <c r="BAL2119" s="69"/>
      <c r="BAM2119" s="69"/>
      <c r="BAN2119" s="69"/>
      <c r="BAO2119" s="107"/>
      <c r="BAP2119" s="2"/>
      <c r="BAQ2119" s="15"/>
      <c r="BAR2119" s="15"/>
      <c r="BAS2119" s="80"/>
      <c r="BAT2119" s="52"/>
      <c r="BAU2119" s="69"/>
      <c r="BAV2119" s="69"/>
      <c r="BAW2119" s="69"/>
      <c r="BAX2119" s="107"/>
      <c r="BAY2119" s="2"/>
      <c r="BAZ2119" s="15"/>
      <c r="BBA2119" s="15"/>
      <c r="BBB2119" s="80"/>
      <c r="BBC2119" s="52"/>
      <c r="BBD2119" s="69"/>
      <c r="BBE2119" s="69"/>
      <c r="BBF2119" s="69"/>
      <c r="BBG2119" s="107"/>
      <c r="BBH2119" s="2"/>
      <c r="BBI2119" s="15"/>
      <c r="BBJ2119" s="15"/>
      <c r="BBK2119" s="80"/>
      <c r="BBL2119" s="52"/>
      <c r="BBM2119" s="69"/>
      <c r="BBN2119" s="69"/>
      <c r="BBO2119" s="69"/>
      <c r="BBP2119" s="107"/>
      <c r="BBQ2119" s="2"/>
      <c r="BBR2119" s="15"/>
      <c r="BBS2119" s="15"/>
      <c r="BBT2119" s="80"/>
      <c r="BBU2119" s="52"/>
      <c r="BBV2119" s="69"/>
      <c r="BBW2119" s="69"/>
      <c r="BBX2119" s="69"/>
      <c r="BBY2119" s="107"/>
      <c r="BBZ2119" s="2"/>
      <c r="BCA2119" s="15"/>
      <c r="BCB2119" s="15"/>
      <c r="BCC2119" s="80"/>
      <c r="BCD2119" s="52"/>
      <c r="BCE2119" s="69"/>
      <c r="BCF2119" s="69"/>
      <c r="BCG2119" s="69"/>
      <c r="BCH2119" s="107"/>
      <c r="BCI2119" s="2"/>
      <c r="BCJ2119" s="15"/>
      <c r="BCK2119" s="15"/>
      <c r="BCL2119" s="80"/>
      <c r="BCM2119" s="52"/>
      <c r="BCN2119" s="69"/>
      <c r="BCO2119" s="69"/>
      <c r="BCP2119" s="69"/>
      <c r="BCQ2119" s="107"/>
      <c r="BCR2119" s="2"/>
      <c r="BCS2119" s="15"/>
      <c r="BCT2119" s="15"/>
      <c r="BCU2119" s="80"/>
      <c r="BCV2119" s="52"/>
      <c r="BCW2119" s="69"/>
      <c r="BCX2119" s="69"/>
      <c r="BCY2119" s="69"/>
      <c r="BCZ2119" s="107"/>
      <c r="BDA2119" s="2"/>
      <c r="BDB2119" s="15"/>
      <c r="BDC2119" s="15"/>
      <c r="BDD2119" s="80"/>
      <c r="BDE2119" s="52"/>
      <c r="BDF2119" s="69"/>
      <c r="BDG2119" s="69"/>
      <c r="BDH2119" s="69"/>
      <c r="BDI2119" s="107"/>
      <c r="BDJ2119" s="2"/>
      <c r="BDK2119" s="15"/>
      <c r="BDL2119" s="15"/>
      <c r="BDM2119" s="80"/>
      <c r="BDN2119" s="52"/>
      <c r="BDO2119" s="69"/>
      <c r="BDP2119" s="69"/>
      <c r="BDQ2119" s="69"/>
      <c r="BDR2119" s="107"/>
      <c r="BDS2119" s="2"/>
      <c r="BDT2119" s="15"/>
      <c r="BDU2119" s="15"/>
      <c r="BDV2119" s="80"/>
      <c r="BDW2119" s="52"/>
      <c r="BDX2119" s="69"/>
      <c r="BDY2119" s="69"/>
      <c r="BDZ2119" s="69"/>
      <c r="BEA2119" s="107"/>
      <c r="BEB2119" s="2"/>
      <c r="BEC2119" s="15"/>
      <c r="BED2119" s="15"/>
      <c r="BEE2119" s="80"/>
      <c r="BEF2119" s="52"/>
      <c r="BEG2119" s="69"/>
      <c r="BEH2119" s="69"/>
      <c r="BEI2119" s="69"/>
      <c r="BEJ2119" s="107"/>
      <c r="BEK2119" s="2"/>
      <c r="BEL2119" s="15"/>
      <c r="BEM2119" s="15"/>
      <c r="BEN2119" s="80"/>
      <c r="BEO2119" s="52"/>
      <c r="BEP2119" s="69"/>
      <c r="BEQ2119" s="69"/>
      <c r="BER2119" s="69"/>
      <c r="BES2119" s="107"/>
      <c r="BET2119" s="2"/>
      <c r="BEU2119" s="15"/>
      <c r="BEV2119" s="15"/>
      <c r="BEW2119" s="80"/>
      <c r="BEX2119" s="52"/>
      <c r="BEY2119" s="69"/>
      <c r="BEZ2119" s="69"/>
      <c r="BFA2119" s="69"/>
      <c r="BFB2119" s="107"/>
      <c r="BFC2119" s="2"/>
      <c r="BFD2119" s="15"/>
      <c r="BFE2119" s="15"/>
      <c r="BFF2119" s="80"/>
      <c r="BFG2119" s="52"/>
      <c r="BFH2119" s="69"/>
      <c r="BFI2119" s="69"/>
      <c r="BFJ2119" s="69"/>
      <c r="BFK2119" s="107"/>
      <c r="BFL2119" s="2"/>
      <c r="BFM2119" s="15"/>
      <c r="BFN2119" s="15"/>
      <c r="BFO2119" s="80"/>
      <c r="BFP2119" s="52"/>
      <c r="BFQ2119" s="69"/>
      <c r="BFR2119" s="69"/>
      <c r="BFS2119" s="69"/>
      <c r="BFT2119" s="107"/>
      <c r="BFU2119" s="2"/>
      <c r="BFV2119" s="15"/>
      <c r="BFW2119" s="15"/>
      <c r="BFX2119" s="80"/>
      <c r="BFY2119" s="52"/>
      <c r="BFZ2119" s="69"/>
      <c r="BGA2119" s="69"/>
      <c r="BGB2119" s="69"/>
      <c r="BGC2119" s="107"/>
      <c r="BGD2119" s="2"/>
      <c r="BGE2119" s="15"/>
      <c r="BGF2119" s="15"/>
      <c r="BGG2119" s="80"/>
      <c r="BGH2119" s="52"/>
      <c r="BGI2119" s="69"/>
      <c r="BGJ2119" s="69"/>
      <c r="BGK2119" s="69"/>
      <c r="BGL2119" s="107"/>
      <c r="BGM2119" s="2"/>
      <c r="BGN2119" s="15"/>
      <c r="BGO2119" s="15"/>
      <c r="BGP2119" s="80"/>
      <c r="BGQ2119" s="52"/>
      <c r="BGR2119" s="69"/>
      <c r="BGS2119" s="69"/>
      <c r="BGT2119" s="69"/>
      <c r="BGU2119" s="107"/>
      <c r="BGV2119" s="2"/>
      <c r="BGW2119" s="15"/>
      <c r="BGX2119" s="15"/>
      <c r="BGY2119" s="80"/>
      <c r="BGZ2119" s="52"/>
      <c r="BHA2119" s="69"/>
      <c r="BHB2119" s="69"/>
      <c r="BHC2119" s="69"/>
      <c r="BHD2119" s="107"/>
      <c r="BHE2119" s="2"/>
      <c r="BHF2119" s="15"/>
      <c r="BHG2119" s="15"/>
      <c r="BHH2119" s="80"/>
      <c r="BHI2119" s="52"/>
      <c r="BHJ2119" s="69"/>
      <c r="BHK2119" s="69"/>
      <c r="BHL2119" s="69"/>
      <c r="BHM2119" s="107"/>
      <c r="BHN2119" s="2"/>
      <c r="BHO2119" s="15"/>
      <c r="BHP2119" s="15"/>
      <c r="BHQ2119" s="80"/>
      <c r="BHR2119" s="52"/>
      <c r="BHS2119" s="69"/>
      <c r="BHT2119" s="69"/>
      <c r="BHU2119" s="69"/>
      <c r="BHV2119" s="107"/>
      <c r="BHW2119" s="2"/>
      <c r="BHX2119" s="15"/>
      <c r="BHY2119" s="15"/>
      <c r="BHZ2119" s="80"/>
      <c r="BIA2119" s="52"/>
      <c r="BIB2119" s="69"/>
      <c r="BIC2119" s="69"/>
      <c r="BID2119" s="69"/>
      <c r="BIE2119" s="107"/>
      <c r="BIF2119" s="2"/>
      <c r="BIG2119" s="15"/>
      <c r="BIH2119" s="15"/>
      <c r="BII2119" s="80"/>
      <c r="BIJ2119" s="52"/>
      <c r="BIK2119" s="69"/>
      <c r="BIL2119" s="69"/>
      <c r="BIM2119" s="69"/>
      <c r="BIN2119" s="107"/>
      <c r="BIO2119" s="2"/>
      <c r="BIP2119" s="15"/>
      <c r="BIQ2119" s="15"/>
      <c r="BIR2119" s="80"/>
      <c r="BIS2119" s="52"/>
      <c r="BIT2119" s="69"/>
      <c r="BIU2119" s="69"/>
      <c r="BIV2119" s="69"/>
      <c r="BIW2119" s="107"/>
      <c r="BIX2119" s="2"/>
      <c r="BIY2119" s="15"/>
      <c r="BIZ2119" s="15"/>
      <c r="BJA2119" s="80"/>
      <c r="BJB2119" s="52"/>
      <c r="BJC2119" s="69"/>
      <c r="BJD2119" s="69"/>
      <c r="BJE2119" s="69"/>
      <c r="BJF2119" s="107"/>
      <c r="BJG2119" s="2"/>
      <c r="BJH2119" s="15"/>
      <c r="BJI2119" s="15"/>
      <c r="BJJ2119" s="80"/>
      <c r="BJK2119" s="52"/>
      <c r="BJL2119" s="69"/>
      <c r="BJM2119" s="69"/>
      <c r="BJN2119" s="69"/>
      <c r="BJO2119" s="107"/>
      <c r="BJP2119" s="2"/>
      <c r="BJQ2119" s="15"/>
      <c r="BJR2119" s="15"/>
      <c r="BJS2119" s="80"/>
      <c r="BJT2119" s="52"/>
      <c r="BJU2119" s="69"/>
      <c r="BJV2119" s="69"/>
      <c r="BJW2119" s="69"/>
      <c r="BJX2119" s="107"/>
      <c r="BJY2119" s="2"/>
      <c r="BJZ2119" s="15"/>
      <c r="BKA2119" s="15"/>
      <c r="BKB2119" s="80"/>
      <c r="BKC2119" s="52"/>
      <c r="BKD2119" s="69"/>
      <c r="BKE2119" s="69"/>
      <c r="BKF2119" s="69"/>
      <c r="BKG2119" s="107"/>
      <c r="BKH2119" s="2"/>
      <c r="BKI2119" s="15"/>
      <c r="BKJ2119" s="15"/>
      <c r="BKK2119" s="80"/>
      <c r="BKL2119" s="52"/>
      <c r="BKM2119" s="69"/>
      <c r="BKN2119" s="69"/>
      <c r="BKO2119" s="69"/>
      <c r="BKP2119" s="107"/>
      <c r="BKQ2119" s="2"/>
      <c r="BKR2119" s="15"/>
      <c r="BKS2119" s="15"/>
      <c r="BKT2119" s="80"/>
      <c r="BKU2119" s="52"/>
      <c r="BKV2119" s="69"/>
      <c r="BKW2119" s="69"/>
      <c r="BKX2119" s="69"/>
      <c r="BKY2119" s="107"/>
      <c r="BKZ2119" s="2"/>
      <c r="BLA2119" s="15"/>
      <c r="BLB2119" s="15"/>
      <c r="BLC2119" s="80"/>
      <c r="BLD2119" s="52"/>
      <c r="BLE2119" s="69"/>
      <c r="BLF2119" s="69"/>
      <c r="BLG2119" s="69"/>
      <c r="BLH2119" s="107"/>
      <c r="BLI2119" s="2"/>
      <c r="BLJ2119" s="15"/>
      <c r="BLK2119" s="15"/>
      <c r="BLL2119" s="80"/>
      <c r="BLM2119" s="52"/>
      <c r="BLN2119" s="69"/>
      <c r="BLO2119" s="69"/>
      <c r="BLP2119" s="69"/>
      <c r="BLQ2119" s="107"/>
      <c r="BLR2119" s="2"/>
      <c r="BLS2119" s="15"/>
      <c r="BLT2119" s="15"/>
      <c r="BLU2119" s="80"/>
      <c r="BLV2119" s="52"/>
      <c r="BLW2119" s="69"/>
      <c r="BLX2119" s="69"/>
      <c r="BLY2119" s="69"/>
      <c r="BLZ2119" s="107"/>
      <c r="BMA2119" s="2"/>
      <c r="BMB2119" s="15"/>
      <c r="BMC2119" s="15"/>
      <c r="BMD2119" s="80"/>
      <c r="BME2119" s="52"/>
      <c r="BMF2119" s="69"/>
      <c r="BMG2119" s="69"/>
      <c r="BMH2119" s="69"/>
      <c r="BMI2119" s="107"/>
      <c r="BMJ2119" s="2"/>
      <c r="BMK2119" s="15"/>
      <c r="BML2119" s="15"/>
      <c r="BMM2119" s="80"/>
      <c r="BMN2119" s="52"/>
      <c r="BMO2119" s="69"/>
      <c r="BMP2119" s="69"/>
      <c r="BMQ2119" s="69"/>
      <c r="BMR2119" s="107"/>
      <c r="BMS2119" s="2"/>
      <c r="BMT2119" s="15"/>
      <c r="BMU2119" s="15"/>
      <c r="BMV2119" s="80"/>
      <c r="BMW2119" s="52"/>
      <c r="BMX2119" s="69"/>
      <c r="BMY2119" s="69"/>
      <c r="BMZ2119" s="69"/>
      <c r="BNA2119" s="107"/>
      <c r="BNB2119" s="2"/>
      <c r="BNC2119" s="15"/>
      <c r="BND2119" s="15"/>
      <c r="BNE2119" s="80"/>
      <c r="BNF2119" s="52"/>
      <c r="BNG2119" s="69"/>
      <c r="BNH2119" s="69"/>
      <c r="BNI2119" s="69"/>
      <c r="BNJ2119" s="107"/>
      <c r="BNK2119" s="2"/>
      <c r="BNL2119" s="15"/>
      <c r="BNM2119" s="15"/>
      <c r="BNN2119" s="80"/>
      <c r="BNO2119" s="52"/>
      <c r="BNP2119" s="69"/>
      <c r="BNQ2119" s="69"/>
      <c r="BNR2119" s="69"/>
      <c r="BNS2119" s="107"/>
      <c r="BNT2119" s="2"/>
      <c r="BNU2119" s="15"/>
      <c r="BNV2119" s="15"/>
      <c r="BNW2119" s="80"/>
      <c r="BNX2119" s="52"/>
      <c r="BNY2119" s="69"/>
      <c r="BNZ2119" s="69"/>
      <c r="BOA2119" s="69"/>
      <c r="BOB2119" s="107"/>
      <c r="BOC2119" s="2"/>
      <c r="BOD2119" s="15"/>
      <c r="BOE2119" s="15"/>
      <c r="BOF2119" s="80"/>
      <c r="BOG2119" s="52"/>
      <c r="BOH2119" s="69"/>
      <c r="BOI2119" s="69"/>
      <c r="BOJ2119" s="69"/>
      <c r="BOK2119" s="107"/>
      <c r="BOL2119" s="2"/>
      <c r="BOM2119" s="15"/>
      <c r="BON2119" s="15"/>
      <c r="BOO2119" s="80"/>
      <c r="BOP2119" s="52"/>
      <c r="BOQ2119" s="69"/>
      <c r="BOR2119" s="69"/>
      <c r="BOS2119" s="69"/>
      <c r="BOT2119" s="107"/>
      <c r="BOU2119" s="2"/>
      <c r="BOV2119" s="15"/>
      <c r="BOW2119" s="15"/>
      <c r="BOX2119" s="80"/>
      <c r="BOY2119" s="52"/>
      <c r="BOZ2119" s="69"/>
      <c r="BPA2119" s="69"/>
      <c r="BPB2119" s="69"/>
      <c r="BPC2119" s="107"/>
      <c r="BPD2119" s="2"/>
      <c r="BPE2119" s="15"/>
      <c r="BPF2119" s="15"/>
      <c r="BPG2119" s="80"/>
      <c r="BPH2119" s="52"/>
      <c r="BPI2119" s="69"/>
      <c r="BPJ2119" s="69"/>
      <c r="BPK2119" s="69"/>
      <c r="BPL2119" s="107"/>
      <c r="BPM2119" s="2"/>
      <c r="BPN2119" s="15"/>
      <c r="BPO2119" s="15"/>
      <c r="BPP2119" s="80"/>
      <c r="BPQ2119" s="52"/>
      <c r="BPR2119" s="69"/>
      <c r="BPS2119" s="69"/>
      <c r="BPT2119" s="69"/>
      <c r="BPU2119" s="107"/>
      <c r="BPV2119" s="2"/>
      <c r="BPW2119" s="15"/>
      <c r="BPX2119" s="15"/>
      <c r="BPY2119" s="80"/>
      <c r="BPZ2119" s="52"/>
      <c r="BQA2119" s="69"/>
      <c r="BQB2119" s="69"/>
      <c r="BQC2119" s="69"/>
      <c r="BQD2119" s="107"/>
      <c r="BQE2119" s="2"/>
      <c r="BQF2119" s="15"/>
      <c r="BQG2119" s="15"/>
      <c r="BQH2119" s="80"/>
      <c r="BQI2119" s="52"/>
      <c r="BQJ2119" s="69"/>
      <c r="BQK2119" s="69"/>
      <c r="BQL2119" s="69"/>
      <c r="BQM2119" s="107"/>
      <c r="BQN2119" s="2"/>
      <c r="BQO2119" s="15"/>
      <c r="BQP2119" s="15"/>
      <c r="BQQ2119" s="80"/>
      <c r="BQR2119" s="52"/>
      <c r="BQS2119" s="69"/>
      <c r="BQT2119" s="69"/>
      <c r="BQU2119" s="69"/>
      <c r="BQV2119" s="107"/>
      <c r="BQW2119" s="2"/>
      <c r="BQX2119" s="15"/>
      <c r="BQY2119" s="15"/>
      <c r="BQZ2119" s="80"/>
      <c r="BRA2119" s="52"/>
      <c r="BRB2119" s="69"/>
      <c r="BRC2119" s="69"/>
      <c r="BRD2119" s="69"/>
      <c r="BRE2119" s="107"/>
      <c r="BRF2119" s="2"/>
      <c r="BRG2119" s="15"/>
      <c r="BRH2119" s="15"/>
      <c r="BRI2119" s="80"/>
      <c r="BRJ2119" s="52"/>
      <c r="BRK2119" s="69"/>
      <c r="BRL2119" s="69"/>
      <c r="BRM2119" s="69"/>
      <c r="BRN2119" s="107"/>
      <c r="BRO2119" s="2"/>
      <c r="BRP2119" s="15"/>
      <c r="BRQ2119" s="15"/>
      <c r="BRR2119" s="80"/>
      <c r="BRS2119" s="52"/>
      <c r="BRT2119" s="69"/>
      <c r="BRU2119" s="69"/>
      <c r="BRV2119" s="69"/>
      <c r="BRW2119" s="107"/>
      <c r="BRX2119" s="2"/>
      <c r="BRY2119" s="15"/>
      <c r="BRZ2119" s="15"/>
      <c r="BSA2119" s="80"/>
      <c r="BSB2119" s="52"/>
      <c r="BSC2119" s="69"/>
      <c r="BSD2119" s="69"/>
      <c r="BSE2119" s="69"/>
      <c r="BSF2119" s="107"/>
      <c r="BSG2119" s="2"/>
      <c r="BSH2119" s="15"/>
      <c r="BSI2119" s="15"/>
      <c r="BSJ2119" s="80"/>
      <c r="BSK2119" s="52"/>
      <c r="BSL2119" s="69"/>
      <c r="BSM2119" s="69"/>
      <c r="BSN2119" s="69"/>
      <c r="BSO2119" s="107"/>
      <c r="BSP2119" s="2"/>
      <c r="BSQ2119" s="15"/>
      <c r="BSR2119" s="15"/>
      <c r="BSS2119" s="80"/>
      <c r="BST2119" s="52"/>
      <c r="BSU2119" s="69"/>
      <c r="BSV2119" s="69"/>
      <c r="BSW2119" s="69"/>
      <c r="BSX2119" s="107"/>
      <c r="BSY2119" s="2"/>
      <c r="BSZ2119" s="15"/>
      <c r="BTA2119" s="15"/>
      <c r="BTB2119" s="80"/>
      <c r="BTC2119" s="52"/>
      <c r="BTD2119" s="69"/>
      <c r="BTE2119" s="69"/>
      <c r="BTF2119" s="69"/>
      <c r="BTG2119" s="107"/>
      <c r="BTH2119" s="2"/>
      <c r="BTI2119" s="15"/>
      <c r="BTJ2119" s="15"/>
      <c r="BTK2119" s="80"/>
      <c r="BTL2119" s="52"/>
      <c r="BTM2119" s="69"/>
      <c r="BTN2119" s="69"/>
      <c r="BTO2119" s="69"/>
      <c r="BTP2119" s="107"/>
      <c r="BTQ2119" s="2"/>
      <c r="BTR2119" s="15"/>
      <c r="BTS2119" s="15"/>
      <c r="BTT2119" s="80"/>
      <c r="BTU2119" s="52"/>
      <c r="BTV2119" s="69"/>
      <c r="BTW2119" s="69"/>
      <c r="BTX2119" s="69"/>
      <c r="BTY2119" s="107"/>
      <c r="BTZ2119" s="2"/>
      <c r="BUA2119" s="15"/>
      <c r="BUB2119" s="15"/>
      <c r="BUC2119" s="80"/>
      <c r="BUD2119" s="52"/>
      <c r="BUE2119" s="69"/>
      <c r="BUF2119" s="69"/>
      <c r="BUG2119" s="69"/>
      <c r="BUH2119" s="107"/>
      <c r="BUI2119" s="2"/>
      <c r="BUJ2119" s="15"/>
      <c r="BUK2119" s="15"/>
      <c r="BUL2119" s="80"/>
      <c r="BUM2119" s="52"/>
      <c r="BUN2119" s="69"/>
      <c r="BUO2119" s="69"/>
      <c r="BUP2119" s="69"/>
      <c r="BUQ2119" s="107"/>
      <c r="BUR2119" s="2"/>
      <c r="BUS2119" s="15"/>
      <c r="BUT2119" s="15"/>
      <c r="BUU2119" s="80"/>
      <c r="BUV2119" s="52"/>
      <c r="BUW2119" s="69"/>
      <c r="BUX2119" s="69"/>
      <c r="BUY2119" s="69"/>
      <c r="BUZ2119" s="107"/>
      <c r="BVA2119" s="2"/>
      <c r="BVB2119" s="15"/>
      <c r="BVC2119" s="15"/>
      <c r="BVD2119" s="80"/>
      <c r="BVE2119" s="52"/>
      <c r="BVF2119" s="69"/>
      <c r="BVG2119" s="69"/>
      <c r="BVH2119" s="69"/>
      <c r="BVI2119" s="107"/>
      <c r="BVJ2119" s="2"/>
      <c r="BVK2119" s="15"/>
      <c r="BVL2119" s="15"/>
      <c r="BVM2119" s="80"/>
      <c r="BVN2119" s="52"/>
      <c r="BVO2119" s="69"/>
      <c r="BVP2119" s="69"/>
      <c r="BVQ2119" s="69"/>
      <c r="BVR2119" s="107"/>
      <c r="BVS2119" s="2"/>
      <c r="BVT2119" s="15"/>
      <c r="BVU2119" s="15"/>
      <c r="BVV2119" s="80"/>
      <c r="BVW2119" s="52"/>
      <c r="BVX2119" s="69"/>
      <c r="BVY2119" s="69"/>
      <c r="BVZ2119" s="69"/>
      <c r="BWA2119" s="107"/>
      <c r="BWB2119" s="2"/>
      <c r="BWC2119" s="15"/>
      <c r="BWD2119" s="15"/>
      <c r="BWE2119" s="80"/>
      <c r="BWF2119" s="52"/>
      <c r="BWG2119" s="69"/>
      <c r="BWH2119" s="69"/>
      <c r="BWI2119" s="69"/>
      <c r="BWJ2119" s="107"/>
      <c r="BWK2119" s="2"/>
      <c r="BWL2119" s="15"/>
      <c r="BWM2119" s="15"/>
      <c r="BWN2119" s="80"/>
      <c r="BWO2119" s="52"/>
      <c r="BWP2119" s="69"/>
      <c r="BWQ2119" s="69"/>
      <c r="BWR2119" s="69"/>
      <c r="BWS2119" s="107"/>
      <c r="BWT2119" s="2"/>
      <c r="BWU2119" s="15"/>
      <c r="BWV2119" s="15"/>
      <c r="BWW2119" s="80"/>
      <c r="BWX2119" s="52"/>
      <c r="BWY2119" s="69"/>
      <c r="BWZ2119" s="69"/>
      <c r="BXA2119" s="69"/>
      <c r="BXB2119" s="107"/>
      <c r="BXC2119" s="2"/>
      <c r="BXD2119" s="15"/>
      <c r="BXE2119" s="15"/>
      <c r="BXF2119" s="80"/>
      <c r="BXG2119" s="52"/>
      <c r="BXH2119" s="69"/>
      <c r="BXI2119" s="69"/>
      <c r="BXJ2119" s="69"/>
      <c r="BXK2119" s="107"/>
      <c r="BXL2119" s="2"/>
      <c r="BXM2119" s="15"/>
      <c r="BXN2119" s="15"/>
      <c r="BXO2119" s="80"/>
      <c r="BXP2119" s="52"/>
      <c r="BXQ2119" s="69"/>
      <c r="BXR2119" s="69"/>
      <c r="BXS2119" s="69"/>
      <c r="BXT2119" s="107"/>
      <c r="BXU2119" s="2"/>
      <c r="BXV2119" s="15"/>
      <c r="BXW2119" s="15"/>
      <c r="BXX2119" s="80"/>
      <c r="BXY2119" s="52"/>
      <c r="BXZ2119" s="69"/>
      <c r="BYA2119" s="69"/>
      <c r="BYB2119" s="69"/>
      <c r="BYC2119" s="107"/>
      <c r="BYD2119" s="2"/>
      <c r="BYE2119" s="15"/>
      <c r="BYF2119" s="15"/>
      <c r="BYG2119" s="80"/>
      <c r="BYH2119" s="52"/>
      <c r="BYI2119" s="69"/>
      <c r="BYJ2119" s="69"/>
      <c r="BYK2119" s="69"/>
      <c r="BYL2119" s="107"/>
      <c r="BYM2119" s="2"/>
      <c r="BYN2119" s="15"/>
      <c r="BYO2119" s="15"/>
      <c r="BYP2119" s="80"/>
      <c r="BYQ2119" s="52"/>
      <c r="BYR2119" s="69"/>
      <c r="BYS2119" s="69"/>
      <c r="BYT2119" s="69"/>
      <c r="BYU2119" s="107"/>
      <c r="BYV2119" s="2"/>
      <c r="BYW2119" s="15"/>
      <c r="BYX2119" s="15"/>
      <c r="BYY2119" s="80"/>
      <c r="BYZ2119" s="52"/>
      <c r="BZA2119" s="69"/>
      <c r="BZB2119" s="69"/>
      <c r="BZC2119" s="69"/>
      <c r="BZD2119" s="107"/>
      <c r="BZE2119" s="2"/>
      <c r="BZF2119" s="15"/>
      <c r="BZG2119" s="15"/>
      <c r="BZH2119" s="80"/>
      <c r="BZI2119" s="52"/>
      <c r="BZJ2119" s="69"/>
      <c r="BZK2119" s="69"/>
      <c r="BZL2119" s="69"/>
      <c r="BZM2119" s="107"/>
      <c r="BZN2119" s="2"/>
      <c r="BZO2119" s="15"/>
      <c r="BZP2119" s="15"/>
      <c r="BZQ2119" s="80"/>
      <c r="BZR2119" s="52"/>
      <c r="BZS2119" s="69"/>
      <c r="BZT2119" s="69"/>
      <c r="BZU2119" s="69"/>
      <c r="BZV2119" s="107"/>
      <c r="BZW2119" s="2"/>
      <c r="BZX2119" s="15"/>
      <c r="BZY2119" s="15"/>
      <c r="BZZ2119" s="80"/>
      <c r="CAA2119" s="52"/>
      <c r="CAB2119" s="69"/>
      <c r="CAC2119" s="69"/>
      <c r="CAD2119" s="69"/>
      <c r="CAE2119" s="107"/>
      <c r="CAF2119" s="2"/>
      <c r="CAG2119" s="15"/>
      <c r="CAH2119" s="15"/>
      <c r="CAI2119" s="80"/>
      <c r="CAJ2119" s="52"/>
      <c r="CAK2119" s="69"/>
      <c r="CAL2119" s="69"/>
      <c r="CAM2119" s="69"/>
      <c r="CAN2119" s="107"/>
      <c r="CAO2119" s="2"/>
      <c r="CAP2119" s="15"/>
      <c r="CAQ2119" s="15"/>
      <c r="CAR2119" s="80"/>
      <c r="CAS2119" s="52"/>
      <c r="CAT2119" s="69"/>
      <c r="CAU2119" s="69"/>
      <c r="CAV2119" s="69"/>
      <c r="CAW2119" s="107"/>
      <c r="CAX2119" s="2"/>
      <c r="CAY2119" s="15"/>
      <c r="CAZ2119" s="15"/>
      <c r="CBA2119" s="80"/>
      <c r="CBB2119" s="52"/>
      <c r="CBC2119" s="69"/>
      <c r="CBD2119" s="69"/>
      <c r="CBE2119" s="69"/>
      <c r="CBF2119" s="107"/>
      <c r="CBG2119" s="2"/>
      <c r="CBH2119" s="15"/>
      <c r="CBI2119" s="15"/>
      <c r="CBJ2119" s="80"/>
      <c r="CBK2119" s="52"/>
      <c r="CBL2119" s="69"/>
      <c r="CBM2119" s="69"/>
      <c r="CBN2119" s="69"/>
      <c r="CBO2119" s="107"/>
      <c r="CBP2119" s="2"/>
      <c r="CBQ2119" s="15"/>
      <c r="CBR2119" s="15"/>
      <c r="CBS2119" s="80"/>
      <c r="CBT2119" s="52"/>
      <c r="CBU2119" s="69"/>
      <c r="CBV2119" s="69"/>
      <c r="CBW2119" s="69"/>
      <c r="CBX2119" s="107"/>
      <c r="CBY2119" s="2"/>
      <c r="CBZ2119" s="15"/>
      <c r="CCA2119" s="15"/>
      <c r="CCB2119" s="80"/>
      <c r="CCC2119" s="52"/>
      <c r="CCD2119" s="69"/>
      <c r="CCE2119" s="69"/>
      <c r="CCF2119" s="69"/>
      <c r="CCG2119" s="107"/>
      <c r="CCH2119" s="2"/>
      <c r="CCI2119" s="15"/>
      <c r="CCJ2119" s="15"/>
      <c r="CCK2119" s="80"/>
      <c r="CCL2119" s="52"/>
      <c r="CCM2119" s="69"/>
      <c r="CCN2119" s="69"/>
      <c r="CCO2119" s="69"/>
      <c r="CCP2119" s="107"/>
      <c r="CCQ2119" s="2"/>
      <c r="CCR2119" s="15"/>
      <c r="CCS2119" s="15"/>
      <c r="CCT2119" s="80"/>
      <c r="CCU2119" s="52"/>
      <c r="CCV2119" s="69"/>
      <c r="CCW2119" s="69"/>
      <c r="CCX2119" s="69"/>
      <c r="CCY2119" s="107"/>
      <c r="CCZ2119" s="2"/>
      <c r="CDA2119" s="15"/>
      <c r="CDB2119" s="15"/>
      <c r="CDC2119" s="80"/>
      <c r="CDD2119" s="52"/>
      <c r="CDE2119" s="69"/>
      <c r="CDF2119" s="69"/>
      <c r="CDG2119" s="69"/>
      <c r="CDH2119" s="107"/>
      <c r="CDI2119" s="2"/>
      <c r="CDJ2119" s="15"/>
      <c r="CDK2119" s="15"/>
      <c r="CDL2119" s="80"/>
      <c r="CDM2119" s="52"/>
      <c r="CDN2119" s="69"/>
      <c r="CDO2119" s="69"/>
      <c r="CDP2119" s="69"/>
      <c r="CDQ2119" s="107"/>
      <c r="CDR2119" s="2"/>
      <c r="CDS2119" s="15"/>
      <c r="CDT2119" s="15"/>
      <c r="CDU2119" s="80"/>
      <c r="CDV2119" s="52"/>
      <c r="CDW2119" s="69"/>
      <c r="CDX2119" s="69"/>
      <c r="CDY2119" s="69"/>
      <c r="CDZ2119" s="107"/>
      <c r="CEA2119" s="2"/>
      <c r="CEB2119" s="15"/>
      <c r="CEC2119" s="15"/>
      <c r="CED2119" s="80"/>
      <c r="CEE2119" s="52"/>
      <c r="CEF2119" s="69"/>
      <c r="CEG2119" s="69"/>
      <c r="CEH2119" s="69"/>
      <c r="CEI2119" s="107"/>
      <c r="CEJ2119" s="2"/>
      <c r="CEK2119" s="15"/>
      <c r="CEL2119" s="15"/>
      <c r="CEM2119" s="80"/>
      <c r="CEN2119" s="52"/>
      <c r="CEO2119" s="69"/>
      <c r="CEP2119" s="69"/>
      <c r="CEQ2119" s="69"/>
      <c r="CER2119" s="107"/>
      <c r="CES2119" s="2"/>
      <c r="CET2119" s="15"/>
      <c r="CEU2119" s="15"/>
      <c r="CEV2119" s="80"/>
      <c r="CEW2119" s="52"/>
      <c r="CEX2119" s="69"/>
      <c r="CEY2119" s="69"/>
      <c r="CEZ2119" s="69"/>
      <c r="CFA2119" s="107"/>
      <c r="CFB2119" s="2"/>
      <c r="CFC2119" s="15"/>
      <c r="CFD2119" s="15"/>
      <c r="CFE2119" s="80"/>
      <c r="CFF2119" s="52"/>
      <c r="CFG2119" s="69"/>
      <c r="CFH2119" s="69"/>
      <c r="CFI2119" s="69"/>
      <c r="CFJ2119" s="107"/>
      <c r="CFK2119" s="2"/>
      <c r="CFL2119" s="15"/>
      <c r="CFM2119" s="15"/>
      <c r="CFN2119" s="80"/>
      <c r="CFO2119" s="52"/>
      <c r="CFP2119" s="69"/>
      <c r="CFQ2119" s="69"/>
      <c r="CFR2119" s="69"/>
      <c r="CFS2119" s="107"/>
      <c r="CFT2119" s="2"/>
      <c r="CFU2119" s="15"/>
      <c r="CFV2119" s="15"/>
      <c r="CFW2119" s="80"/>
      <c r="CFX2119" s="52"/>
      <c r="CFY2119" s="69"/>
      <c r="CFZ2119" s="69"/>
      <c r="CGA2119" s="69"/>
      <c r="CGB2119" s="107"/>
      <c r="CGC2119" s="2"/>
      <c r="CGD2119" s="15"/>
      <c r="CGE2119" s="15"/>
      <c r="CGF2119" s="80"/>
      <c r="CGG2119" s="52"/>
      <c r="CGH2119" s="69"/>
      <c r="CGI2119" s="69"/>
      <c r="CGJ2119" s="69"/>
      <c r="CGK2119" s="107"/>
      <c r="CGL2119" s="2"/>
      <c r="CGM2119" s="15"/>
      <c r="CGN2119" s="15"/>
      <c r="CGO2119" s="80"/>
      <c r="CGP2119" s="52"/>
      <c r="CGQ2119" s="69"/>
      <c r="CGR2119" s="69"/>
      <c r="CGS2119" s="69"/>
      <c r="CGT2119" s="107"/>
      <c r="CGU2119" s="2"/>
      <c r="CGV2119" s="15"/>
      <c r="CGW2119" s="15"/>
      <c r="CGX2119" s="80"/>
      <c r="CGY2119" s="52"/>
      <c r="CGZ2119" s="69"/>
      <c r="CHA2119" s="69"/>
      <c r="CHB2119" s="69"/>
      <c r="CHC2119" s="107"/>
      <c r="CHD2119" s="2"/>
      <c r="CHE2119" s="15"/>
      <c r="CHF2119" s="15"/>
      <c r="CHG2119" s="80"/>
      <c r="CHH2119" s="52"/>
      <c r="CHI2119" s="69"/>
      <c r="CHJ2119" s="69"/>
      <c r="CHK2119" s="69"/>
      <c r="CHL2119" s="107"/>
      <c r="CHM2119" s="2"/>
      <c r="CHN2119" s="15"/>
      <c r="CHO2119" s="15"/>
      <c r="CHP2119" s="80"/>
      <c r="CHQ2119" s="52"/>
      <c r="CHR2119" s="69"/>
      <c r="CHS2119" s="69"/>
      <c r="CHT2119" s="69"/>
      <c r="CHU2119" s="107"/>
      <c r="CHV2119" s="2"/>
      <c r="CHW2119" s="15"/>
      <c r="CHX2119" s="15"/>
      <c r="CHY2119" s="80"/>
      <c r="CHZ2119" s="52"/>
      <c r="CIA2119" s="69"/>
      <c r="CIB2119" s="69"/>
      <c r="CIC2119" s="69"/>
      <c r="CID2119" s="107"/>
      <c r="CIE2119" s="2"/>
      <c r="CIF2119" s="15"/>
      <c r="CIG2119" s="15"/>
      <c r="CIH2119" s="80"/>
      <c r="CII2119" s="52"/>
      <c r="CIJ2119" s="69"/>
      <c r="CIK2119" s="69"/>
      <c r="CIL2119" s="69"/>
      <c r="CIM2119" s="107"/>
      <c r="CIN2119" s="2"/>
      <c r="CIO2119" s="15"/>
      <c r="CIP2119" s="15"/>
      <c r="CIQ2119" s="80"/>
      <c r="CIR2119" s="52"/>
      <c r="CIS2119" s="69"/>
      <c r="CIT2119" s="69"/>
      <c r="CIU2119" s="69"/>
      <c r="CIV2119" s="107"/>
      <c r="CIW2119" s="2"/>
      <c r="CIX2119" s="15"/>
      <c r="CIY2119" s="15"/>
      <c r="CIZ2119" s="80"/>
      <c r="CJA2119" s="52"/>
      <c r="CJB2119" s="69"/>
      <c r="CJC2119" s="69"/>
      <c r="CJD2119" s="69"/>
      <c r="CJE2119" s="107"/>
      <c r="CJF2119" s="2"/>
      <c r="CJG2119" s="15"/>
      <c r="CJH2119" s="15"/>
      <c r="CJI2119" s="80"/>
      <c r="CJJ2119" s="52"/>
      <c r="CJK2119" s="69"/>
      <c r="CJL2119" s="69"/>
      <c r="CJM2119" s="69"/>
      <c r="CJN2119" s="107"/>
      <c r="CJO2119" s="2"/>
      <c r="CJP2119" s="15"/>
      <c r="CJQ2119" s="15"/>
      <c r="CJR2119" s="80"/>
      <c r="CJS2119" s="52"/>
      <c r="CJT2119" s="69"/>
      <c r="CJU2119" s="69"/>
      <c r="CJV2119" s="69"/>
      <c r="CJW2119" s="107"/>
      <c r="CJX2119" s="2"/>
      <c r="CJY2119" s="15"/>
      <c r="CJZ2119" s="15"/>
      <c r="CKA2119" s="80"/>
      <c r="CKB2119" s="52"/>
      <c r="CKC2119" s="69"/>
      <c r="CKD2119" s="69"/>
      <c r="CKE2119" s="69"/>
      <c r="CKF2119" s="107"/>
      <c r="CKG2119" s="2"/>
      <c r="CKH2119" s="15"/>
      <c r="CKI2119" s="15"/>
      <c r="CKJ2119" s="80"/>
      <c r="CKK2119" s="52"/>
      <c r="CKL2119" s="69"/>
      <c r="CKM2119" s="69"/>
      <c r="CKN2119" s="69"/>
      <c r="CKO2119" s="107"/>
      <c r="CKP2119" s="2"/>
      <c r="CKQ2119" s="15"/>
      <c r="CKR2119" s="15"/>
      <c r="CKS2119" s="80"/>
      <c r="CKT2119" s="52"/>
      <c r="CKU2119" s="69"/>
      <c r="CKV2119" s="69"/>
      <c r="CKW2119" s="69"/>
      <c r="CKX2119" s="107"/>
      <c r="CKY2119" s="2"/>
      <c r="CKZ2119" s="15"/>
      <c r="CLA2119" s="15"/>
      <c r="CLB2119" s="80"/>
      <c r="CLC2119" s="52"/>
      <c r="CLD2119" s="69"/>
      <c r="CLE2119" s="69"/>
      <c r="CLF2119" s="69"/>
      <c r="CLG2119" s="107"/>
      <c r="CLH2119" s="2"/>
      <c r="CLI2119" s="15"/>
      <c r="CLJ2119" s="15"/>
      <c r="CLK2119" s="80"/>
      <c r="CLL2119" s="52"/>
      <c r="CLM2119" s="69"/>
      <c r="CLN2119" s="69"/>
      <c r="CLO2119" s="69"/>
      <c r="CLP2119" s="107"/>
      <c r="CLQ2119" s="2"/>
      <c r="CLR2119" s="15"/>
      <c r="CLS2119" s="15"/>
      <c r="CLT2119" s="80"/>
      <c r="CLU2119" s="52"/>
      <c r="CLV2119" s="69"/>
      <c r="CLW2119" s="69"/>
      <c r="CLX2119" s="69"/>
      <c r="CLY2119" s="107"/>
      <c r="CLZ2119" s="2"/>
      <c r="CMA2119" s="15"/>
      <c r="CMB2119" s="15"/>
      <c r="CMC2119" s="80"/>
      <c r="CMD2119" s="52"/>
      <c r="CME2119" s="69"/>
      <c r="CMF2119" s="69"/>
      <c r="CMG2119" s="69"/>
      <c r="CMH2119" s="107"/>
      <c r="CMI2119" s="2"/>
      <c r="CMJ2119" s="15"/>
      <c r="CMK2119" s="15"/>
      <c r="CML2119" s="80"/>
      <c r="CMM2119" s="52"/>
      <c r="CMN2119" s="69"/>
      <c r="CMO2119" s="69"/>
      <c r="CMP2119" s="69"/>
      <c r="CMQ2119" s="107"/>
      <c r="CMR2119" s="2"/>
      <c r="CMS2119" s="15"/>
      <c r="CMT2119" s="15"/>
      <c r="CMU2119" s="80"/>
      <c r="CMV2119" s="52"/>
      <c r="CMW2119" s="69"/>
      <c r="CMX2119" s="69"/>
      <c r="CMY2119" s="69"/>
      <c r="CMZ2119" s="107"/>
      <c r="CNA2119" s="2"/>
      <c r="CNB2119" s="15"/>
      <c r="CNC2119" s="15"/>
      <c r="CND2119" s="80"/>
      <c r="CNE2119" s="52"/>
      <c r="CNF2119" s="69"/>
      <c r="CNG2119" s="69"/>
      <c r="CNH2119" s="69"/>
      <c r="CNI2119" s="107"/>
      <c r="CNJ2119" s="2"/>
      <c r="CNK2119" s="15"/>
      <c r="CNL2119" s="15"/>
      <c r="CNM2119" s="80"/>
      <c r="CNN2119" s="52"/>
      <c r="CNO2119" s="69"/>
      <c r="CNP2119" s="69"/>
      <c r="CNQ2119" s="69"/>
      <c r="CNR2119" s="107"/>
      <c r="CNS2119" s="2"/>
      <c r="CNT2119" s="15"/>
      <c r="CNU2119" s="15"/>
      <c r="CNV2119" s="80"/>
      <c r="CNW2119" s="52"/>
      <c r="CNX2119" s="69"/>
      <c r="CNY2119" s="69"/>
      <c r="CNZ2119" s="69"/>
      <c r="COA2119" s="107"/>
      <c r="COB2119" s="2"/>
      <c r="COC2119" s="15"/>
      <c r="COD2119" s="15"/>
      <c r="COE2119" s="80"/>
      <c r="COF2119" s="52"/>
      <c r="COG2119" s="69"/>
      <c r="COH2119" s="69"/>
      <c r="COI2119" s="69"/>
      <c r="COJ2119" s="107"/>
      <c r="COK2119" s="2"/>
      <c r="COL2119" s="15"/>
      <c r="COM2119" s="15"/>
      <c r="CON2119" s="80"/>
      <c r="COO2119" s="52"/>
      <c r="COP2119" s="69"/>
      <c r="COQ2119" s="69"/>
      <c r="COR2119" s="69"/>
      <c r="COS2119" s="107"/>
      <c r="COT2119" s="2"/>
      <c r="COU2119" s="15"/>
      <c r="COV2119" s="15"/>
      <c r="COW2119" s="80"/>
      <c r="COX2119" s="52"/>
      <c r="COY2119" s="69"/>
      <c r="COZ2119" s="69"/>
      <c r="CPA2119" s="69"/>
      <c r="CPB2119" s="107"/>
      <c r="CPC2119" s="2"/>
      <c r="CPD2119" s="15"/>
      <c r="CPE2119" s="15"/>
      <c r="CPF2119" s="80"/>
      <c r="CPG2119" s="52"/>
      <c r="CPH2119" s="69"/>
      <c r="CPI2119" s="69"/>
      <c r="CPJ2119" s="69"/>
      <c r="CPK2119" s="107"/>
      <c r="CPL2119" s="2"/>
      <c r="CPM2119" s="15"/>
      <c r="CPN2119" s="15"/>
      <c r="CPO2119" s="80"/>
      <c r="CPP2119" s="52"/>
      <c r="CPQ2119" s="69"/>
      <c r="CPR2119" s="69"/>
      <c r="CPS2119" s="69"/>
      <c r="CPT2119" s="107"/>
      <c r="CPU2119" s="2"/>
      <c r="CPV2119" s="15"/>
      <c r="CPW2119" s="15"/>
      <c r="CPX2119" s="80"/>
      <c r="CPY2119" s="52"/>
      <c r="CPZ2119" s="69"/>
      <c r="CQA2119" s="69"/>
      <c r="CQB2119" s="69"/>
      <c r="CQC2119" s="107"/>
      <c r="CQD2119" s="2"/>
      <c r="CQE2119" s="15"/>
      <c r="CQF2119" s="15"/>
      <c r="CQG2119" s="80"/>
      <c r="CQH2119" s="52"/>
      <c r="CQI2119" s="69"/>
      <c r="CQJ2119" s="69"/>
      <c r="CQK2119" s="69"/>
      <c r="CQL2119" s="107"/>
      <c r="CQM2119" s="2"/>
      <c r="CQN2119" s="15"/>
      <c r="CQO2119" s="15"/>
      <c r="CQP2119" s="80"/>
      <c r="CQQ2119" s="52"/>
      <c r="CQR2119" s="69"/>
      <c r="CQS2119" s="69"/>
      <c r="CQT2119" s="69"/>
      <c r="CQU2119" s="107"/>
      <c r="CQV2119" s="2"/>
      <c r="CQW2119" s="15"/>
      <c r="CQX2119" s="15"/>
      <c r="CQY2119" s="80"/>
      <c r="CQZ2119" s="52"/>
      <c r="CRA2119" s="69"/>
      <c r="CRB2119" s="69"/>
      <c r="CRC2119" s="69"/>
      <c r="CRD2119" s="107"/>
      <c r="CRE2119" s="2"/>
      <c r="CRF2119" s="15"/>
      <c r="CRG2119" s="15"/>
      <c r="CRH2119" s="80"/>
      <c r="CRI2119" s="52"/>
      <c r="CRJ2119" s="69"/>
      <c r="CRK2119" s="69"/>
      <c r="CRL2119" s="69"/>
      <c r="CRM2119" s="107"/>
      <c r="CRN2119" s="2"/>
      <c r="CRO2119" s="15"/>
      <c r="CRP2119" s="15"/>
      <c r="CRQ2119" s="80"/>
      <c r="CRR2119" s="52"/>
      <c r="CRS2119" s="69"/>
      <c r="CRT2119" s="69"/>
      <c r="CRU2119" s="69"/>
      <c r="CRV2119" s="107"/>
      <c r="CRW2119" s="2"/>
      <c r="CRX2119" s="15"/>
      <c r="CRY2119" s="15"/>
      <c r="CRZ2119" s="80"/>
      <c r="CSA2119" s="52"/>
      <c r="CSB2119" s="69"/>
      <c r="CSC2119" s="69"/>
      <c r="CSD2119" s="69"/>
      <c r="CSE2119" s="107"/>
      <c r="CSF2119" s="2"/>
      <c r="CSG2119" s="15"/>
      <c r="CSH2119" s="15"/>
      <c r="CSI2119" s="80"/>
      <c r="CSJ2119" s="52"/>
      <c r="CSK2119" s="69"/>
      <c r="CSL2119" s="69"/>
      <c r="CSM2119" s="69"/>
      <c r="CSN2119" s="107"/>
      <c r="CSO2119" s="2"/>
      <c r="CSP2119" s="15"/>
      <c r="CSQ2119" s="15"/>
      <c r="CSR2119" s="80"/>
      <c r="CSS2119" s="52"/>
      <c r="CST2119" s="69"/>
      <c r="CSU2119" s="69"/>
      <c r="CSV2119" s="69"/>
      <c r="CSW2119" s="107"/>
      <c r="CSX2119" s="2"/>
      <c r="CSY2119" s="15"/>
      <c r="CSZ2119" s="15"/>
      <c r="CTA2119" s="80"/>
      <c r="CTB2119" s="52"/>
      <c r="CTC2119" s="69"/>
      <c r="CTD2119" s="69"/>
      <c r="CTE2119" s="69"/>
      <c r="CTF2119" s="107"/>
      <c r="CTG2119" s="2"/>
      <c r="CTH2119" s="15"/>
      <c r="CTI2119" s="15"/>
      <c r="CTJ2119" s="80"/>
      <c r="CTK2119" s="52"/>
      <c r="CTL2119" s="69"/>
      <c r="CTM2119" s="69"/>
      <c r="CTN2119" s="69"/>
      <c r="CTO2119" s="107"/>
      <c r="CTP2119" s="2"/>
      <c r="CTQ2119" s="15"/>
      <c r="CTR2119" s="15"/>
      <c r="CTS2119" s="80"/>
      <c r="CTT2119" s="52"/>
      <c r="CTU2119" s="69"/>
      <c r="CTV2119" s="69"/>
      <c r="CTW2119" s="69"/>
      <c r="CTX2119" s="107"/>
      <c r="CTY2119" s="2"/>
      <c r="CTZ2119" s="15"/>
      <c r="CUA2119" s="15"/>
      <c r="CUB2119" s="80"/>
      <c r="CUC2119" s="52"/>
      <c r="CUD2119" s="69"/>
      <c r="CUE2119" s="69"/>
      <c r="CUF2119" s="69"/>
      <c r="CUG2119" s="107"/>
      <c r="CUH2119" s="2"/>
      <c r="CUI2119" s="15"/>
      <c r="CUJ2119" s="15"/>
      <c r="CUK2119" s="80"/>
      <c r="CUL2119" s="52"/>
      <c r="CUM2119" s="69"/>
      <c r="CUN2119" s="69"/>
      <c r="CUO2119" s="69"/>
      <c r="CUP2119" s="107"/>
      <c r="CUQ2119" s="2"/>
      <c r="CUR2119" s="15"/>
      <c r="CUS2119" s="15"/>
      <c r="CUT2119" s="80"/>
      <c r="CUU2119" s="52"/>
      <c r="CUV2119" s="69"/>
      <c r="CUW2119" s="69"/>
      <c r="CUX2119" s="69"/>
      <c r="CUY2119" s="107"/>
      <c r="CUZ2119" s="2"/>
      <c r="CVA2119" s="15"/>
      <c r="CVB2119" s="15"/>
      <c r="CVC2119" s="80"/>
      <c r="CVD2119" s="52"/>
      <c r="CVE2119" s="69"/>
      <c r="CVF2119" s="69"/>
      <c r="CVG2119" s="69"/>
      <c r="CVH2119" s="107"/>
      <c r="CVI2119" s="2"/>
      <c r="CVJ2119" s="15"/>
      <c r="CVK2119" s="15"/>
      <c r="CVL2119" s="80"/>
      <c r="CVM2119" s="52"/>
      <c r="CVN2119" s="69"/>
      <c r="CVO2119" s="69"/>
      <c r="CVP2119" s="69"/>
      <c r="CVQ2119" s="107"/>
      <c r="CVR2119" s="2"/>
      <c r="CVS2119" s="15"/>
      <c r="CVT2119" s="15"/>
      <c r="CVU2119" s="80"/>
      <c r="CVV2119" s="52"/>
      <c r="CVW2119" s="69"/>
      <c r="CVX2119" s="69"/>
      <c r="CVY2119" s="69"/>
      <c r="CVZ2119" s="107"/>
      <c r="CWA2119" s="2"/>
      <c r="CWB2119" s="15"/>
      <c r="CWC2119" s="15"/>
      <c r="CWD2119" s="80"/>
      <c r="CWE2119" s="52"/>
      <c r="CWF2119" s="69"/>
      <c r="CWG2119" s="69"/>
      <c r="CWH2119" s="69"/>
      <c r="CWI2119" s="107"/>
      <c r="CWJ2119" s="2"/>
      <c r="CWK2119" s="15"/>
      <c r="CWL2119" s="15"/>
      <c r="CWM2119" s="80"/>
      <c r="CWN2119" s="52"/>
      <c r="CWO2119" s="69"/>
      <c r="CWP2119" s="69"/>
      <c r="CWQ2119" s="69"/>
      <c r="CWR2119" s="107"/>
      <c r="CWS2119" s="2"/>
      <c r="CWT2119" s="15"/>
      <c r="CWU2119" s="15"/>
      <c r="CWV2119" s="80"/>
      <c r="CWW2119" s="52"/>
      <c r="CWX2119" s="69"/>
      <c r="CWY2119" s="69"/>
      <c r="CWZ2119" s="69"/>
      <c r="CXA2119" s="107"/>
      <c r="CXB2119" s="2"/>
      <c r="CXC2119" s="15"/>
      <c r="CXD2119" s="15"/>
      <c r="CXE2119" s="80"/>
      <c r="CXF2119" s="52"/>
      <c r="CXG2119" s="69"/>
      <c r="CXH2119" s="69"/>
      <c r="CXI2119" s="69"/>
      <c r="CXJ2119" s="107"/>
      <c r="CXK2119" s="2"/>
      <c r="CXL2119" s="15"/>
      <c r="CXM2119" s="15"/>
      <c r="CXN2119" s="80"/>
      <c r="CXO2119" s="52"/>
      <c r="CXP2119" s="69"/>
      <c r="CXQ2119" s="69"/>
      <c r="CXR2119" s="69"/>
      <c r="CXS2119" s="107"/>
      <c r="CXT2119" s="2"/>
      <c r="CXU2119" s="15"/>
      <c r="CXV2119" s="15"/>
      <c r="CXW2119" s="80"/>
      <c r="CXX2119" s="52"/>
      <c r="CXY2119" s="69"/>
      <c r="CXZ2119" s="69"/>
      <c r="CYA2119" s="69"/>
      <c r="CYB2119" s="107"/>
      <c r="CYC2119" s="2"/>
      <c r="CYD2119" s="15"/>
      <c r="CYE2119" s="15"/>
      <c r="CYF2119" s="80"/>
      <c r="CYG2119" s="52"/>
      <c r="CYH2119" s="69"/>
      <c r="CYI2119" s="69"/>
      <c r="CYJ2119" s="69"/>
      <c r="CYK2119" s="107"/>
      <c r="CYL2119" s="2"/>
      <c r="CYM2119" s="15"/>
      <c r="CYN2119" s="15"/>
      <c r="CYO2119" s="80"/>
      <c r="CYP2119" s="52"/>
      <c r="CYQ2119" s="69"/>
      <c r="CYR2119" s="69"/>
      <c r="CYS2119" s="69"/>
      <c r="CYT2119" s="107"/>
      <c r="CYU2119" s="2"/>
      <c r="CYV2119" s="15"/>
      <c r="CYW2119" s="15"/>
      <c r="CYX2119" s="80"/>
      <c r="CYY2119" s="52"/>
      <c r="CYZ2119" s="69"/>
      <c r="CZA2119" s="69"/>
      <c r="CZB2119" s="69"/>
      <c r="CZC2119" s="107"/>
      <c r="CZD2119" s="2"/>
      <c r="CZE2119" s="15"/>
      <c r="CZF2119" s="15"/>
      <c r="CZG2119" s="80"/>
      <c r="CZH2119" s="52"/>
      <c r="CZI2119" s="69"/>
      <c r="CZJ2119" s="69"/>
      <c r="CZK2119" s="69"/>
      <c r="CZL2119" s="107"/>
      <c r="CZM2119" s="2"/>
      <c r="CZN2119" s="15"/>
      <c r="CZO2119" s="15"/>
      <c r="CZP2119" s="80"/>
      <c r="CZQ2119" s="52"/>
      <c r="CZR2119" s="69"/>
      <c r="CZS2119" s="69"/>
      <c r="CZT2119" s="69"/>
      <c r="CZU2119" s="107"/>
      <c r="CZV2119" s="2"/>
      <c r="CZW2119" s="15"/>
      <c r="CZX2119" s="15"/>
      <c r="CZY2119" s="80"/>
      <c r="CZZ2119" s="52"/>
      <c r="DAA2119" s="69"/>
      <c r="DAB2119" s="69"/>
      <c r="DAC2119" s="69"/>
      <c r="DAD2119" s="107"/>
      <c r="DAE2119" s="2"/>
      <c r="DAF2119" s="15"/>
      <c r="DAG2119" s="15"/>
      <c r="DAH2119" s="80"/>
      <c r="DAI2119" s="52"/>
      <c r="DAJ2119" s="69"/>
      <c r="DAK2119" s="69"/>
      <c r="DAL2119" s="69"/>
      <c r="DAM2119" s="107"/>
      <c r="DAN2119" s="2"/>
      <c r="DAO2119" s="15"/>
      <c r="DAP2119" s="15"/>
      <c r="DAQ2119" s="80"/>
      <c r="DAR2119" s="52"/>
      <c r="DAS2119" s="69"/>
      <c r="DAT2119" s="69"/>
      <c r="DAU2119" s="69"/>
      <c r="DAV2119" s="107"/>
      <c r="DAW2119" s="2"/>
      <c r="DAX2119" s="15"/>
      <c r="DAY2119" s="15"/>
      <c r="DAZ2119" s="80"/>
      <c r="DBA2119" s="52"/>
      <c r="DBB2119" s="69"/>
      <c r="DBC2119" s="69"/>
      <c r="DBD2119" s="69"/>
      <c r="DBE2119" s="107"/>
      <c r="DBF2119" s="2"/>
      <c r="DBG2119" s="15"/>
      <c r="DBH2119" s="15"/>
      <c r="DBI2119" s="80"/>
      <c r="DBJ2119" s="52"/>
      <c r="DBK2119" s="69"/>
      <c r="DBL2119" s="69"/>
      <c r="DBM2119" s="69"/>
      <c r="DBN2119" s="107"/>
      <c r="DBO2119" s="2"/>
      <c r="DBP2119" s="15"/>
      <c r="DBQ2119" s="15"/>
      <c r="DBR2119" s="80"/>
      <c r="DBS2119" s="52"/>
      <c r="DBT2119" s="69"/>
      <c r="DBU2119" s="69"/>
      <c r="DBV2119" s="69"/>
      <c r="DBW2119" s="107"/>
      <c r="DBX2119" s="2"/>
      <c r="DBY2119" s="15"/>
      <c r="DBZ2119" s="15"/>
      <c r="DCA2119" s="80"/>
      <c r="DCB2119" s="52"/>
      <c r="DCC2119" s="69"/>
      <c r="DCD2119" s="69"/>
      <c r="DCE2119" s="69"/>
      <c r="DCF2119" s="107"/>
      <c r="DCG2119" s="2"/>
      <c r="DCH2119" s="15"/>
      <c r="DCI2119" s="15"/>
      <c r="DCJ2119" s="80"/>
      <c r="DCK2119" s="52"/>
      <c r="DCL2119" s="69"/>
      <c r="DCM2119" s="69"/>
      <c r="DCN2119" s="69"/>
      <c r="DCO2119" s="107"/>
      <c r="DCP2119" s="2"/>
      <c r="DCQ2119" s="15"/>
      <c r="DCR2119" s="15"/>
      <c r="DCS2119" s="80"/>
      <c r="DCT2119" s="52"/>
      <c r="DCU2119" s="69"/>
      <c r="DCV2119" s="69"/>
      <c r="DCW2119" s="69"/>
      <c r="DCX2119" s="107"/>
      <c r="DCY2119" s="2"/>
      <c r="DCZ2119" s="15"/>
      <c r="DDA2119" s="15"/>
      <c r="DDB2119" s="80"/>
      <c r="DDC2119" s="52"/>
      <c r="DDD2119" s="69"/>
      <c r="DDE2119" s="69"/>
      <c r="DDF2119" s="69"/>
      <c r="DDG2119" s="107"/>
      <c r="DDH2119" s="2"/>
      <c r="DDI2119" s="15"/>
      <c r="DDJ2119" s="15"/>
      <c r="DDK2119" s="80"/>
      <c r="DDL2119" s="52"/>
      <c r="DDM2119" s="69"/>
      <c r="DDN2119" s="69"/>
      <c r="DDO2119" s="69"/>
      <c r="DDP2119" s="107"/>
      <c r="DDQ2119" s="2"/>
      <c r="DDR2119" s="15"/>
      <c r="DDS2119" s="15"/>
      <c r="DDT2119" s="80"/>
      <c r="DDU2119" s="52"/>
      <c r="DDV2119" s="69"/>
      <c r="DDW2119" s="69"/>
      <c r="DDX2119" s="69"/>
      <c r="DDY2119" s="107"/>
      <c r="DDZ2119" s="2"/>
      <c r="DEA2119" s="15"/>
      <c r="DEB2119" s="15"/>
      <c r="DEC2119" s="80"/>
      <c r="DED2119" s="52"/>
      <c r="DEE2119" s="69"/>
      <c r="DEF2119" s="69"/>
      <c r="DEG2119" s="69"/>
      <c r="DEH2119" s="107"/>
      <c r="DEI2119" s="2"/>
      <c r="DEJ2119" s="15"/>
      <c r="DEK2119" s="15"/>
      <c r="DEL2119" s="80"/>
      <c r="DEM2119" s="52"/>
      <c r="DEN2119" s="69"/>
      <c r="DEO2119" s="69"/>
      <c r="DEP2119" s="69"/>
      <c r="DEQ2119" s="107"/>
      <c r="DER2119" s="2"/>
      <c r="DES2119" s="15"/>
      <c r="DET2119" s="15"/>
      <c r="DEU2119" s="80"/>
      <c r="DEV2119" s="52"/>
      <c r="DEW2119" s="69"/>
      <c r="DEX2119" s="69"/>
      <c r="DEY2119" s="69"/>
      <c r="DEZ2119" s="107"/>
      <c r="DFA2119" s="2"/>
      <c r="DFB2119" s="15"/>
      <c r="DFC2119" s="15"/>
      <c r="DFD2119" s="80"/>
      <c r="DFE2119" s="52"/>
      <c r="DFF2119" s="69"/>
      <c r="DFG2119" s="69"/>
      <c r="DFH2119" s="69"/>
      <c r="DFI2119" s="107"/>
      <c r="DFJ2119" s="2"/>
      <c r="DFK2119" s="15"/>
      <c r="DFL2119" s="15"/>
      <c r="DFM2119" s="80"/>
      <c r="DFN2119" s="52"/>
      <c r="DFO2119" s="69"/>
      <c r="DFP2119" s="69"/>
      <c r="DFQ2119" s="69"/>
      <c r="DFR2119" s="107"/>
      <c r="DFS2119" s="2"/>
      <c r="DFT2119" s="15"/>
      <c r="DFU2119" s="15"/>
      <c r="DFV2119" s="80"/>
      <c r="DFW2119" s="52"/>
      <c r="DFX2119" s="69"/>
      <c r="DFY2119" s="69"/>
      <c r="DFZ2119" s="69"/>
      <c r="DGA2119" s="107"/>
      <c r="DGB2119" s="2"/>
      <c r="DGC2119" s="15"/>
      <c r="DGD2119" s="15"/>
      <c r="DGE2119" s="80"/>
      <c r="DGF2119" s="52"/>
      <c r="DGG2119" s="69"/>
      <c r="DGH2119" s="69"/>
      <c r="DGI2119" s="69"/>
      <c r="DGJ2119" s="107"/>
      <c r="DGK2119" s="2"/>
      <c r="DGL2119" s="15"/>
      <c r="DGM2119" s="15"/>
      <c r="DGN2119" s="80"/>
      <c r="DGO2119" s="52"/>
      <c r="DGP2119" s="69"/>
      <c r="DGQ2119" s="69"/>
      <c r="DGR2119" s="69"/>
      <c r="DGS2119" s="107"/>
      <c r="DGT2119" s="2"/>
      <c r="DGU2119" s="15"/>
      <c r="DGV2119" s="15"/>
      <c r="DGW2119" s="80"/>
      <c r="DGX2119" s="52"/>
      <c r="DGY2119" s="69"/>
      <c r="DGZ2119" s="69"/>
      <c r="DHA2119" s="69"/>
      <c r="DHB2119" s="107"/>
      <c r="DHC2119" s="2"/>
      <c r="DHD2119" s="15"/>
      <c r="DHE2119" s="15"/>
      <c r="DHF2119" s="80"/>
      <c r="DHG2119" s="52"/>
      <c r="DHH2119" s="69"/>
      <c r="DHI2119" s="69"/>
      <c r="DHJ2119" s="69"/>
      <c r="DHK2119" s="107"/>
      <c r="DHL2119" s="2"/>
      <c r="DHM2119" s="15"/>
      <c r="DHN2119" s="15"/>
      <c r="DHO2119" s="80"/>
      <c r="DHP2119" s="52"/>
      <c r="DHQ2119" s="69"/>
      <c r="DHR2119" s="69"/>
      <c r="DHS2119" s="69"/>
      <c r="DHT2119" s="107"/>
      <c r="DHU2119" s="2"/>
      <c r="DHV2119" s="15"/>
      <c r="DHW2119" s="15"/>
      <c r="DHX2119" s="80"/>
      <c r="DHY2119" s="52"/>
      <c r="DHZ2119" s="69"/>
      <c r="DIA2119" s="69"/>
      <c r="DIB2119" s="69"/>
      <c r="DIC2119" s="107"/>
      <c r="DID2119" s="2"/>
      <c r="DIE2119" s="15"/>
      <c r="DIF2119" s="15"/>
      <c r="DIG2119" s="80"/>
      <c r="DIH2119" s="52"/>
      <c r="DII2119" s="69"/>
      <c r="DIJ2119" s="69"/>
      <c r="DIK2119" s="69"/>
      <c r="DIL2119" s="107"/>
      <c r="DIM2119" s="2"/>
      <c r="DIN2119" s="15"/>
      <c r="DIO2119" s="15"/>
      <c r="DIP2119" s="80"/>
      <c r="DIQ2119" s="52"/>
      <c r="DIR2119" s="69"/>
      <c r="DIS2119" s="69"/>
      <c r="DIT2119" s="69"/>
      <c r="DIU2119" s="107"/>
      <c r="DIV2119" s="2"/>
      <c r="DIW2119" s="15"/>
      <c r="DIX2119" s="15"/>
      <c r="DIY2119" s="80"/>
      <c r="DIZ2119" s="52"/>
      <c r="DJA2119" s="69"/>
      <c r="DJB2119" s="69"/>
      <c r="DJC2119" s="69"/>
      <c r="DJD2119" s="107"/>
      <c r="DJE2119" s="2"/>
      <c r="DJF2119" s="15"/>
      <c r="DJG2119" s="15"/>
      <c r="DJH2119" s="80"/>
      <c r="DJI2119" s="52"/>
      <c r="DJJ2119" s="69"/>
      <c r="DJK2119" s="69"/>
      <c r="DJL2119" s="69"/>
      <c r="DJM2119" s="107"/>
      <c r="DJN2119" s="2"/>
      <c r="DJO2119" s="15"/>
      <c r="DJP2119" s="15"/>
      <c r="DJQ2119" s="80"/>
      <c r="DJR2119" s="52"/>
      <c r="DJS2119" s="69"/>
      <c r="DJT2119" s="69"/>
      <c r="DJU2119" s="69"/>
      <c r="DJV2119" s="107"/>
      <c r="DJW2119" s="2"/>
      <c r="DJX2119" s="15"/>
      <c r="DJY2119" s="15"/>
      <c r="DJZ2119" s="80"/>
      <c r="DKA2119" s="52"/>
      <c r="DKB2119" s="69"/>
      <c r="DKC2119" s="69"/>
      <c r="DKD2119" s="69"/>
      <c r="DKE2119" s="107"/>
      <c r="DKF2119" s="2"/>
      <c r="DKG2119" s="15"/>
      <c r="DKH2119" s="15"/>
      <c r="DKI2119" s="80"/>
      <c r="DKJ2119" s="52"/>
      <c r="DKK2119" s="69"/>
      <c r="DKL2119" s="69"/>
      <c r="DKM2119" s="69"/>
      <c r="DKN2119" s="107"/>
      <c r="DKO2119" s="2"/>
      <c r="DKP2119" s="15"/>
      <c r="DKQ2119" s="15"/>
      <c r="DKR2119" s="80"/>
      <c r="DKS2119" s="52"/>
      <c r="DKT2119" s="69"/>
      <c r="DKU2119" s="69"/>
      <c r="DKV2119" s="69"/>
      <c r="DKW2119" s="107"/>
      <c r="DKX2119" s="2"/>
      <c r="DKY2119" s="15"/>
      <c r="DKZ2119" s="15"/>
      <c r="DLA2119" s="80"/>
      <c r="DLB2119" s="52"/>
      <c r="DLC2119" s="69"/>
      <c r="DLD2119" s="69"/>
      <c r="DLE2119" s="69"/>
      <c r="DLF2119" s="107"/>
      <c r="DLG2119" s="2"/>
      <c r="DLH2119" s="15"/>
      <c r="DLI2119" s="15"/>
      <c r="DLJ2119" s="80"/>
      <c r="DLK2119" s="52"/>
      <c r="DLL2119" s="69"/>
      <c r="DLM2119" s="69"/>
      <c r="DLN2119" s="69"/>
      <c r="DLO2119" s="107"/>
      <c r="DLP2119" s="2"/>
      <c r="DLQ2119" s="15"/>
      <c r="DLR2119" s="15"/>
      <c r="DLS2119" s="80"/>
      <c r="DLT2119" s="52"/>
      <c r="DLU2119" s="69"/>
      <c r="DLV2119" s="69"/>
      <c r="DLW2119" s="69"/>
      <c r="DLX2119" s="107"/>
      <c r="DLY2119" s="2"/>
      <c r="DLZ2119" s="15"/>
      <c r="DMA2119" s="15"/>
      <c r="DMB2119" s="80"/>
      <c r="DMC2119" s="52"/>
      <c r="DMD2119" s="69"/>
      <c r="DME2119" s="69"/>
      <c r="DMF2119" s="69"/>
      <c r="DMG2119" s="107"/>
      <c r="DMH2119" s="2"/>
      <c r="DMI2119" s="15"/>
      <c r="DMJ2119" s="15"/>
      <c r="DMK2119" s="80"/>
      <c r="DML2119" s="52"/>
      <c r="DMM2119" s="69"/>
      <c r="DMN2119" s="69"/>
      <c r="DMO2119" s="69"/>
      <c r="DMP2119" s="107"/>
      <c r="DMQ2119" s="2"/>
      <c r="DMR2119" s="15"/>
      <c r="DMS2119" s="15"/>
      <c r="DMT2119" s="80"/>
      <c r="DMU2119" s="52"/>
      <c r="DMV2119" s="69"/>
      <c r="DMW2119" s="69"/>
      <c r="DMX2119" s="69"/>
      <c r="DMY2119" s="107"/>
      <c r="DMZ2119" s="2"/>
      <c r="DNA2119" s="15"/>
      <c r="DNB2119" s="15"/>
      <c r="DNC2119" s="80"/>
      <c r="DND2119" s="52"/>
      <c r="DNE2119" s="69"/>
      <c r="DNF2119" s="69"/>
      <c r="DNG2119" s="69"/>
      <c r="DNH2119" s="107"/>
      <c r="DNI2119" s="2"/>
      <c r="DNJ2119" s="15"/>
      <c r="DNK2119" s="15"/>
      <c r="DNL2119" s="80"/>
      <c r="DNM2119" s="52"/>
      <c r="DNN2119" s="69"/>
      <c r="DNO2119" s="69"/>
      <c r="DNP2119" s="69"/>
      <c r="DNQ2119" s="107"/>
      <c r="DNR2119" s="2"/>
      <c r="DNS2119" s="15"/>
      <c r="DNT2119" s="15"/>
      <c r="DNU2119" s="80"/>
      <c r="DNV2119" s="52"/>
      <c r="DNW2119" s="69"/>
      <c r="DNX2119" s="69"/>
      <c r="DNY2119" s="69"/>
      <c r="DNZ2119" s="107"/>
      <c r="DOA2119" s="2"/>
      <c r="DOB2119" s="15"/>
      <c r="DOC2119" s="15"/>
      <c r="DOD2119" s="80"/>
      <c r="DOE2119" s="52"/>
      <c r="DOF2119" s="69"/>
      <c r="DOG2119" s="69"/>
      <c r="DOH2119" s="69"/>
      <c r="DOI2119" s="107"/>
      <c r="DOJ2119" s="2"/>
      <c r="DOK2119" s="15"/>
      <c r="DOL2119" s="15"/>
      <c r="DOM2119" s="80"/>
      <c r="DON2119" s="52"/>
      <c r="DOO2119" s="69"/>
      <c r="DOP2119" s="69"/>
      <c r="DOQ2119" s="69"/>
      <c r="DOR2119" s="107"/>
      <c r="DOS2119" s="2"/>
      <c r="DOT2119" s="15"/>
      <c r="DOU2119" s="15"/>
      <c r="DOV2119" s="80"/>
      <c r="DOW2119" s="52"/>
      <c r="DOX2119" s="69"/>
      <c r="DOY2119" s="69"/>
      <c r="DOZ2119" s="69"/>
      <c r="DPA2119" s="107"/>
      <c r="DPB2119" s="2"/>
      <c r="DPC2119" s="15"/>
      <c r="DPD2119" s="15"/>
      <c r="DPE2119" s="80"/>
      <c r="DPF2119" s="52"/>
      <c r="DPG2119" s="69"/>
      <c r="DPH2119" s="69"/>
      <c r="DPI2119" s="69"/>
      <c r="DPJ2119" s="107"/>
      <c r="DPK2119" s="2"/>
      <c r="DPL2119" s="15"/>
      <c r="DPM2119" s="15"/>
      <c r="DPN2119" s="80"/>
      <c r="DPO2119" s="52"/>
      <c r="DPP2119" s="69"/>
      <c r="DPQ2119" s="69"/>
      <c r="DPR2119" s="69"/>
      <c r="DPS2119" s="107"/>
      <c r="DPT2119" s="2"/>
      <c r="DPU2119" s="15"/>
      <c r="DPV2119" s="15"/>
      <c r="DPW2119" s="80"/>
      <c r="DPX2119" s="52"/>
      <c r="DPY2119" s="69"/>
      <c r="DPZ2119" s="69"/>
      <c r="DQA2119" s="69"/>
      <c r="DQB2119" s="107"/>
      <c r="DQC2119" s="2"/>
      <c r="DQD2119" s="15"/>
      <c r="DQE2119" s="15"/>
      <c r="DQF2119" s="80"/>
      <c r="DQG2119" s="52"/>
      <c r="DQH2119" s="69"/>
      <c r="DQI2119" s="69"/>
      <c r="DQJ2119" s="69"/>
      <c r="DQK2119" s="107"/>
      <c r="DQL2119" s="2"/>
      <c r="DQM2119" s="15"/>
      <c r="DQN2119" s="15"/>
      <c r="DQO2119" s="80"/>
      <c r="DQP2119" s="52"/>
      <c r="DQQ2119" s="69"/>
      <c r="DQR2119" s="69"/>
      <c r="DQS2119" s="69"/>
      <c r="DQT2119" s="107"/>
      <c r="DQU2119" s="2"/>
      <c r="DQV2119" s="15"/>
      <c r="DQW2119" s="15"/>
      <c r="DQX2119" s="80"/>
      <c r="DQY2119" s="52"/>
      <c r="DQZ2119" s="69"/>
      <c r="DRA2119" s="69"/>
      <c r="DRB2119" s="69"/>
      <c r="DRC2119" s="107"/>
      <c r="DRD2119" s="2"/>
      <c r="DRE2119" s="15"/>
      <c r="DRF2119" s="15"/>
      <c r="DRG2119" s="80"/>
      <c r="DRH2119" s="52"/>
      <c r="DRI2119" s="69"/>
      <c r="DRJ2119" s="69"/>
      <c r="DRK2119" s="69"/>
      <c r="DRL2119" s="107"/>
      <c r="DRM2119" s="2"/>
      <c r="DRN2119" s="15"/>
      <c r="DRO2119" s="15"/>
      <c r="DRP2119" s="80"/>
      <c r="DRQ2119" s="52"/>
      <c r="DRR2119" s="69"/>
      <c r="DRS2119" s="69"/>
      <c r="DRT2119" s="69"/>
      <c r="DRU2119" s="107"/>
      <c r="DRV2119" s="2"/>
      <c r="DRW2119" s="15"/>
      <c r="DRX2119" s="15"/>
      <c r="DRY2119" s="80"/>
      <c r="DRZ2119" s="52"/>
      <c r="DSA2119" s="69"/>
      <c r="DSB2119" s="69"/>
      <c r="DSC2119" s="69"/>
      <c r="DSD2119" s="107"/>
      <c r="DSE2119" s="2"/>
      <c r="DSF2119" s="15"/>
      <c r="DSG2119" s="15"/>
      <c r="DSH2119" s="80"/>
      <c r="DSI2119" s="52"/>
      <c r="DSJ2119" s="69"/>
      <c r="DSK2119" s="69"/>
      <c r="DSL2119" s="69"/>
      <c r="DSM2119" s="107"/>
      <c r="DSN2119" s="2"/>
      <c r="DSO2119" s="15"/>
      <c r="DSP2119" s="15"/>
      <c r="DSQ2119" s="80"/>
      <c r="DSR2119" s="52"/>
      <c r="DSS2119" s="69"/>
      <c r="DST2119" s="69"/>
      <c r="DSU2119" s="69"/>
      <c r="DSV2119" s="107"/>
      <c r="DSW2119" s="2"/>
      <c r="DSX2119" s="15"/>
      <c r="DSY2119" s="15"/>
      <c r="DSZ2119" s="80"/>
      <c r="DTA2119" s="52"/>
      <c r="DTB2119" s="69"/>
      <c r="DTC2119" s="69"/>
      <c r="DTD2119" s="69"/>
      <c r="DTE2119" s="107"/>
      <c r="DTF2119" s="2"/>
      <c r="DTG2119" s="15"/>
      <c r="DTH2119" s="15"/>
      <c r="DTI2119" s="80"/>
      <c r="DTJ2119" s="52"/>
      <c r="DTK2119" s="69"/>
      <c r="DTL2119" s="69"/>
      <c r="DTM2119" s="69"/>
      <c r="DTN2119" s="107"/>
      <c r="DTO2119" s="2"/>
      <c r="DTP2119" s="15"/>
      <c r="DTQ2119" s="15"/>
      <c r="DTR2119" s="80"/>
      <c r="DTS2119" s="52"/>
      <c r="DTT2119" s="69"/>
      <c r="DTU2119" s="69"/>
      <c r="DTV2119" s="69"/>
      <c r="DTW2119" s="107"/>
      <c r="DTX2119" s="2"/>
      <c r="DTY2119" s="15"/>
      <c r="DTZ2119" s="15"/>
      <c r="DUA2119" s="80"/>
      <c r="DUB2119" s="52"/>
      <c r="DUC2119" s="69"/>
      <c r="DUD2119" s="69"/>
      <c r="DUE2119" s="69"/>
      <c r="DUF2119" s="107"/>
      <c r="DUG2119" s="2"/>
      <c r="DUH2119" s="15"/>
      <c r="DUI2119" s="15"/>
      <c r="DUJ2119" s="80"/>
      <c r="DUK2119" s="52"/>
      <c r="DUL2119" s="69"/>
      <c r="DUM2119" s="69"/>
      <c r="DUN2119" s="69"/>
      <c r="DUO2119" s="107"/>
      <c r="DUP2119" s="2"/>
      <c r="DUQ2119" s="15"/>
      <c r="DUR2119" s="15"/>
      <c r="DUS2119" s="80"/>
      <c r="DUT2119" s="52"/>
      <c r="DUU2119" s="69"/>
      <c r="DUV2119" s="69"/>
      <c r="DUW2119" s="69"/>
      <c r="DUX2119" s="107"/>
      <c r="DUY2119" s="2"/>
      <c r="DUZ2119" s="15"/>
      <c r="DVA2119" s="15"/>
      <c r="DVB2119" s="80"/>
      <c r="DVC2119" s="52"/>
      <c r="DVD2119" s="69"/>
      <c r="DVE2119" s="69"/>
      <c r="DVF2119" s="69"/>
      <c r="DVG2119" s="107"/>
      <c r="DVH2119" s="2"/>
      <c r="DVI2119" s="15"/>
      <c r="DVJ2119" s="15"/>
      <c r="DVK2119" s="80"/>
      <c r="DVL2119" s="52"/>
      <c r="DVM2119" s="69"/>
      <c r="DVN2119" s="69"/>
      <c r="DVO2119" s="69"/>
      <c r="DVP2119" s="107"/>
      <c r="DVQ2119" s="2"/>
      <c r="DVR2119" s="15"/>
      <c r="DVS2119" s="15"/>
      <c r="DVT2119" s="80"/>
      <c r="DVU2119" s="52"/>
      <c r="DVV2119" s="69"/>
      <c r="DVW2119" s="69"/>
      <c r="DVX2119" s="69"/>
      <c r="DVY2119" s="107"/>
      <c r="DVZ2119" s="2"/>
      <c r="DWA2119" s="15"/>
      <c r="DWB2119" s="15"/>
      <c r="DWC2119" s="80"/>
      <c r="DWD2119" s="52"/>
      <c r="DWE2119" s="69"/>
      <c r="DWF2119" s="69"/>
      <c r="DWG2119" s="69"/>
      <c r="DWH2119" s="107"/>
      <c r="DWI2119" s="2"/>
      <c r="DWJ2119" s="15"/>
      <c r="DWK2119" s="15"/>
      <c r="DWL2119" s="80"/>
      <c r="DWM2119" s="52"/>
      <c r="DWN2119" s="69"/>
      <c r="DWO2119" s="69"/>
      <c r="DWP2119" s="69"/>
      <c r="DWQ2119" s="107"/>
      <c r="DWR2119" s="2"/>
      <c r="DWS2119" s="15"/>
      <c r="DWT2119" s="15"/>
      <c r="DWU2119" s="80"/>
      <c r="DWV2119" s="52"/>
      <c r="DWW2119" s="69"/>
      <c r="DWX2119" s="69"/>
      <c r="DWY2119" s="69"/>
      <c r="DWZ2119" s="107"/>
      <c r="DXA2119" s="2"/>
      <c r="DXB2119" s="15"/>
      <c r="DXC2119" s="15"/>
      <c r="DXD2119" s="80"/>
      <c r="DXE2119" s="52"/>
      <c r="DXF2119" s="69"/>
      <c r="DXG2119" s="69"/>
      <c r="DXH2119" s="69"/>
      <c r="DXI2119" s="107"/>
      <c r="DXJ2119" s="2"/>
      <c r="DXK2119" s="15"/>
      <c r="DXL2119" s="15"/>
      <c r="DXM2119" s="80"/>
      <c r="DXN2119" s="52"/>
      <c r="DXO2119" s="69"/>
      <c r="DXP2119" s="69"/>
      <c r="DXQ2119" s="69"/>
      <c r="DXR2119" s="107"/>
      <c r="DXS2119" s="2"/>
      <c r="DXT2119" s="15"/>
      <c r="DXU2119" s="15"/>
      <c r="DXV2119" s="80"/>
      <c r="DXW2119" s="52"/>
      <c r="DXX2119" s="69"/>
      <c r="DXY2119" s="69"/>
      <c r="DXZ2119" s="69"/>
      <c r="DYA2119" s="107"/>
      <c r="DYB2119" s="2"/>
      <c r="DYC2119" s="15"/>
      <c r="DYD2119" s="15"/>
      <c r="DYE2119" s="80"/>
      <c r="DYF2119" s="52"/>
      <c r="DYG2119" s="69"/>
      <c r="DYH2119" s="69"/>
      <c r="DYI2119" s="69"/>
      <c r="DYJ2119" s="107"/>
      <c r="DYK2119" s="2"/>
      <c r="DYL2119" s="15"/>
      <c r="DYM2119" s="15"/>
      <c r="DYN2119" s="80"/>
      <c r="DYO2119" s="52"/>
      <c r="DYP2119" s="69"/>
      <c r="DYQ2119" s="69"/>
      <c r="DYR2119" s="69"/>
      <c r="DYS2119" s="107"/>
      <c r="DYT2119" s="2"/>
      <c r="DYU2119" s="15"/>
      <c r="DYV2119" s="15"/>
      <c r="DYW2119" s="80"/>
      <c r="DYX2119" s="52"/>
      <c r="DYY2119" s="69"/>
      <c r="DYZ2119" s="69"/>
      <c r="DZA2119" s="69"/>
      <c r="DZB2119" s="107"/>
      <c r="DZC2119" s="2"/>
      <c r="DZD2119" s="15"/>
      <c r="DZE2119" s="15"/>
      <c r="DZF2119" s="80"/>
      <c r="DZG2119" s="52"/>
      <c r="DZH2119" s="69"/>
      <c r="DZI2119" s="69"/>
      <c r="DZJ2119" s="69"/>
      <c r="DZK2119" s="107"/>
      <c r="DZL2119" s="2"/>
      <c r="DZM2119" s="15"/>
      <c r="DZN2119" s="15"/>
      <c r="DZO2119" s="80"/>
      <c r="DZP2119" s="52"/>
      <c r="DZQ2119" s="69"/>
      <c r="DZR2119" s="69"/>
      <c r="DZS2119" s="69"/>
      <c r="DZT2119" s="107"/>
      <c r="DZU2119" s="2"/>
      <c r="DZV2119" s="15"/>
      <c r="DZW2119" s="15"/>
      <c r="DZX2119" s="80"/>
      <c r="DZY2119" s="52"/>
      <c r="DZZ2119" s="69"/>
      <c r="EAA2119" s="69"/>
      <c r="EAB2119" s="69"/>
      <c r="EAC2119" s="107"/>
      <c r="EAD2119" s="2"/>
      <c r="EAE2119" s="15"/>
      <c r="EAF2119" s="15"/>
      <c r="EAG2119" s="80"/>
      <c r="EAH2119" s="52"/>
      <c r="EAI2119" s="69"/>
      <c r="EAJ2119" s="69"/>
      <c r="EAK2119" s="69"/>
      <c r="EAL2119" s="107"/>
      <c r="EAM2119" s="2"/>
      <c r="EAN2119" s="15"/>
      <c r="EAO2119" s="15"/>
      <c r="EAP2119" s="80"/>
      <c r="EAQ2119" s="52"/>
      <c r="EAR2119" s="69"/>
      <c r="EAS2119" s="69"/>
      <c r="EAT2119" s="69"/>
      <c r="EAU2119" s="107"/>
      <c r="EAV2119" s="2"/>
      <c r="EAW2119" s="15"/>
      <c r="EAX2119" s="15"/>
      <c r="EAY2119" s="80"/>
      <c r="EAZ2119" s="52"/>
      <c r="EBA2119" s="69"/>
      <c r="EBB2119" s="69"/>
      <c r="EBC2119" s="69"/>
      <c r="EBD2119" s="107"/>
      <c r="EBE2119" s="2"/>
      <c r="EBF2119" s="15"/>
      <c r="EBG2119" s="15"/>
      <c r="EBH2119" s="80"/>
      <c r="EBI2119" s="52"/>
      <c r="EBJ2119" s="69"/>
      <c r="EBK2119" s="69"/>
      <c r="EBL2119" s="69"/>
      <c r="EBM2119" s="107"/>
      <c r="EBN2119" s="2"/>
      <c r="EBO2119" s="15"/>
      <c r="EBP2119" s="15"/>
      <c r="EBQ2119" s="80"/>
      <c r="EBR2119" s="52"/>
      <c r="EBS2119" s="69"/>
      <c r="EBT2119" s="69"/>
      <c r="EBU2119" s="69"/>
      <c r="EBV2119" s="107"/>
      <c r="EBW2119" s="2"/>
      <c r="EBX2119" s="15"/>
      <c r="EBY2119" s="15"/>
      <c r="EBZ2119" s="80"/>
      <c r="ECA2119" s="52"/>
      <c r="ECB2119" s="69"/>
      <c r="ECC2119" s="69"/>
      <c r="ECD2119" s="69"/>
      <c r="ECE2119" s="107"/>
      <c r="ECF2119" s="2"/>
      <c r="ECG2119" s="15"/>
      <c r="ECH2119" s="15"/>
      <c r="ECI2119" s="80"/>
      <c r="ECJ2119" s="52"/>
      <c r="ECK2119" s="69"/>
      <c r="ECL2119" s="69"/>
      <c r="ECM2119" s="69"/>
      <c r="ECN2119" s="107"/>
      <c r="ECO2119" s="2"/>
      <c r="ECP2119" s="15"/>
      <c r="ECQ2119" s="15"/>
      <c r="ECR2119" s="80"/>
      <c r="ECS2119" s="52"/>
      <c r="ECT2119" s="69"/>
      <c r="ECU2119" s="69"/>
      <c r="ECV2119" s="69"/>
      <c r="ECW2119" s="107"/>
      <c r="ECX2119" s="2"/>
      <c r="ECY2119" s="15"/>
      <c r="ECZ2119" s="15"/>
      <c r="EDA2119" s="80"/>
      <c r="EDB2119" s="52"/>
      <c r="EDC2119" s="69"/>
      <c r="EDD2119" s="69"/>
      <c r="EDE2119" s="69"/>
      <c r="EDF2119" s="107"/>
      <c r="EDG2119" s="2"/>
      <c r="EDH2119" s="15"/>
      <c r="EDI2119" s="15"/>
      <c r="EDJ2119" s="80"/>
      <c r="EDK2119" s="52"/>
      <c r="EDL2119" s="69"/>
      <c r="EDM2119" s="69"/>
      <c r="EDN2119" s="69"/>
      <c r="EDO2119" s="107"/>
      <c r="EDP2119" s="2"/>
      <c r="EDQ2119" s="15"/>
      <c r="EDR2119" s="15"/>
      <c r="EDS2119" s="80"/>
      <c r="EDT2119" s="52"/>
      <c r="EDU2119" s="69"/>
      <c r="EDV2119" s="69"/>
      <c r="EDW2119" s="69"/>
      <c r="EDX2119" s="107"/>
      <c r="EDY2119" s="2"/>
      <c r="EDZ2119" s="15"/>
      <c r="EEA2119" s="15"/>
      <c r="EEB2119" s="80"/>
      <c r="EEC2119" s="52"/>
      <c r="EED2119" s="69"/>
      <c r="EEE2119" s="69"/>
      <c r="EEF2119" s="69"/>
      <c r="EEG2119" s="107"/>
      <c r="EEH2119" s="2"/>
      <c r="EEI2119" s="15"/>
      <c r="EEJ2119" s="15"/>
      <c r="EEK2119" s="80"/>
      <c r="EEL2119" s="52"/>
      <c r="EEM2119" s="69"/>
      <c r="EEN2119" s="69"/>
      <c r="EEO2119" s="69"/>
      <c r="EEP2119" s="107"/>
      <c r="EEQ2119" s="2"/>
      <c r="EER2119" s="15"/>
      <c r="EES2119" s="15"/>
      <c r="EET2119" s="80"/>
      <c r="EEU2119" s="52"/>
      <c r="EEV2119" s="69"/>
      <c r="EEW2119" s="69"/>
      <c r="EEX2119" s="69"/>
      <c r="EEY2119" s="107"/>
      <c r="EEZ2119" s="2"/>
      <c r="EFA2119" s="15"/>
      <c r="EFB2119" s="15"/>
      <c r="EFC2119" s="80"/>
      <c r="EFD2119" s="52"/>
      <c r="EFE2119" s="69"/>
      <c r="EFF2119" s="69"/>
      <c r="EFG2119" s="69"/>
      <c r="EFH2119" s="107"/>
      <c r="EFI2119" s="2"/>
      <c r="EFJ2119" s="15"/>
      <c r="EFK2119" s="15"/>
      <c r="EFL2119" s="80"/>
      <c r="EFM2119" s="52"/>
      <c r="EFN2119" s="69"/>
      <c r="EFO2119" s="69"/>
      <c r="EFP2119" s="69"/>
      <c r="EFQ2119" s="107"/>
      <c r="EFR2119" s="2"/>
      <c r="EFS2119" s="15"/>
      <c r="EFT2119" s="15"/>
      <c r="EFU2119" s="80"/>
      <c r="EFV2119" s="52"/>
      <c r="EFW2119" s="69"/>
      <c r="EFX2119" s="69"/>
      <c r="EFY2119" s="69"/>
      <c r="EFZ2119" s="107"/>
      <c r="EGA2119" s="2"/>
      <c r="EGB2119" s="15"/>
      <c r="EGC2119" s="15"/>
      <c r="EGD2119" s="80"/>
      <c r="EGE2119" s="52"/>
      <c r="EGF2119" s="69"/>
      <c r="EGG2119" s="69"/>
      <c r="EGH2119" s="69"/>
      <c r="EGI2119" s="107"/>
      <c r="EGJ2119" s="2"/>
      <c r="EGK2119" s="15"/>
      <c r="EGL2119" s="15"/>
      <c r="EGM2119" s="80"/>
      <c r="EGN2119" s="52"/>
      <c r="EGO2119" s="69"/>
      <c r="EGP2119" s="69"/>
      <c r="EGQ2119" s="69"/>
      <c r="EGR2119" s="107"/>
      <c r="EGS2119" s="2"/>
      <c r="EGT2119" s="15"/>
      <c r="EGU2119" s="15"/>
      <c r="EGV2119" s="80"/>
      <c r="EGW2119" s="52"/>
      <c r="EGX2119" s="69"/>
      <c r="EGY2119" s="69"/>
      <c r="EGZ2119" s="69"/>
      <c r="EHA2119" s="107"/>
      <c r="EHB2119" s="2"/>
      <c r="EHC2119" s="15"/>
      <c r="EHD2119" s="15"/>
      <c r="EHE2119" s="80"/>
      <c r="EHF2119" s="52"/>
      <c r="EHG2119" s="69"/>
      <c r="EHH2119" s="69"/>
      <c r="EHI2119" s="69"/>
      <c r="EHJ2119" s="107"/>
      <c r="EHK2119" s="2"/>
      <c r="EHL2119" s="15"/>
      <c r="EHM2119" s="15"/>
      <c r="EHN2119" s="80"/>
      <c r="EHO2119" s="52"/>
      <c r="EHP2119" s="69"/>
      <c r="EHQ2119" s="69"/>
      <c r="EHR2119" s="69"/>
      <c r="EHS2119" s="107"/>
      <c r="EHT2119" s="2"/>
      <c r="EHU2119" s="15"/>
      <c r="EHV2119" s="15"/>
      <c r="EHW2119" s="80"/>
      <c r="EHX2119" s="52"/>
      <c r="EHY2119" s="69"/>
      <c r="EHZ2119" s="69"/>
      <c r="EIA2119" s="69"/>
      <c r="EIB2119" s="107"/>
      <c r="EIC2119" s="2"/>
      <c r="EID2119" s="15"/>
      <c r="EIE2119" s="15"/>
      <c r="EIF2119" s="80"/>
      <c r="EIG2119" s="52"/>
      <c r="EIH2119" s="69"/>
      <c r="EII2119" s="69"/>
      <c r="EIJ2119" s="69"/>
      <c r="EIK2119" s="107"/>
      <c r="EIL2119" s="2"/>
      <c r="EIM2119" s="15"/>
      <c r="EIN2119" s="15"/>
      <c r="EIO2119" s="80"/>
      <c r="EIP2119" s="52"/>
      <c r="EIQ2119" s="69"/>
      <c r="EIR2119" s="69"/>
      <c r="EIS2119" s="69"/>
      <c r="EIT2119" s="107"/>
      <c r="EIU2119" s="2"/>
      <c r="EIV2119" s="15"/>
      <c r="EIW2119" s="15"/>
      <c r="EIX2119" s="80"/>
      <c r="EIY2119" s="52"/>
      <c r="EIZ2119" s="69"/>
      <c r="EJA2119" s="69"/>
      <c r="EJB2119" s="69"/>
      <c r="EJC2119" s="107"/>
      <c r="EJD2119" s="2"/>
      <c r="EJE2119" s="15"/>
      <c r="EJF2119" s="15"/>
      <c r="EJG2119" s="80"/>
      <c r="EJH2119" s="52"/>
      <c r="EJI2119" s="69"/>
      <c r="EJJ2119" s="69"/>
      <c r="EJK2119" s="69"/>
      <c r="EJL2119" s="107"/>
      <c r="EJM2119" s="2"/>
      <c r="EJN2119" s="15"/>
      <c r="EJO2119" s="15"/>
      <c r="EJP2119" s="80"/>
      <c r="EJQ2119" s="52"/>
      <c r="EJR2119" s="69"/>
      <c r="EJS2119" s="69"/>
      <c r="EJT2119" s="69"/>
      <c r="EJU2119" s="107"/>
      <c r="EJV2119" s="2"/>
      <c r="EJW2119" s="15"/>
      <c r="EJX2119" s="15"/>
      <c r="EJY2119" s="80"/>
      <c r="EJZ2119" s="52"/>
      <c r="EKA2119" s="69"/>
      <c r="EKB2119" s="69"/>
      <c r="EKC2119" s="69"/>
      <c r="EKD2119" s="107"/>
      <c r="EKE2119" s="2"/>
      <c r="EKF2119" s="15"/>
      <c r="EKG2119" s="15"/>
      <c r="EKH2119" s="80"/>
      <c r="EKI2119" s="52"/>
      <c r="EKJ2119" s="69"/>
      <c r="EKK2119" s="69"/>
      <c r="EKL2119" s="69"/>
      <c r="EKM2119" s="107"/>
      <c r="EKN2119" s="2"/>
      <c r="EKO2119" s="15"/>
      <c r="EKP2119" s="15"/>
      <c r="EKQ2119" s="80"/>
      <c r="EKR2119" s="52"/>
      <c r="EKS2119" s="69"/>
      <c r="EKT2119" s="69"/>
      <c r="EKU2119" s="69"/>
      <c r="EKV2119" s="107"/>
      <c r="EKW2119" s="2"/>
      <c r="EKX2119" s="15"/>
      <c r="EKY2119" s="15"/>
      <c r="EKZ2119" s="80"/>
      <c r="ELA2119" s="52"/>
      <c r="ELB2119" s="69"/>
      <c r="ELC2119" s="69"/>
      <c r="ELD2119" s="69"/>
      <c r="ELE2119" s="107"/>
      <c r="ELF2119" s="2"/>
      <c r="ELG2119" s="15"/>
      <c r="ELH2119" s="15"/>
      <c r="ELI2119" s="80"/>
      <c r="ELJ2119" s="52"/>
      <c r="ELK2119" s="69"/>
      <c r="ELL2119" s="69"/>
      <c r="ELM2119" s="69"/>
      <c r="ELN2119" s="107"/>
      <c r="ELO2119" s="2"/>
      <c r="ELP2119" s="15"/>
      <c r="ELQ2119" s="15"/>
      <c r="ELR2119" s="80"/>
      <c r="ELS2119" s="52"/>
      <c r="ELT2119" s="69"/>
      <c r="ELU2119" s="69"/>
      <c r="ELV2119" s="69"/>
      <c r="ELW2119" s="107"/>
      <c r="ELX2119" s="2"/>
      <c r="ELY2119" s="15"/>
      <c r="ELZ2119" s="15"/>
      <c r="EMA2119" s="80"/>
      <c r="EMB2119" s="52"/>
      <c r="EMC2119" s="69"/>
      <c r="EMD2119" s="69"/>
      <c r="EME2119" s="69"/>
      <c r="EMF2119" s="107"/>
      <c r="EMG2119" s="2"/>
      <c r="EMH2119" s="15"/>
      <c r="EMI2119" s="15"/>
      <c r="EMJ2119" s="80"/>
      <c r="EMK2119" s="52"/>
      <c r="EML2119" s="69"/>
      <c r="EMM2119" s="69"/>
      <c r="EMN2119" s="69"/>
      <c r="EMO2119" s="107"/>
      <c r="EMP2119" s="2"/>
      <c r="EMQ2119" s="15"/>
      <c r="EMR2119" s="15"/>
      <c r="EMS2119" s="80"/>
      <c r="EMT2119" s="52"/>
      <c r="EMU2119" s="69"/>
      <c r="EMV2119" s="69"/>
      <c r="EMW2119" s="69"/>
      <c r="EMX2119" s="107"/>
      <c r="EMY2119" s="2"/>
      <c r="EMZ2119" s="15"/>
      <c r="ENA2119" s="15"/>
      <c r="ENB2119" s="80"/>
      <c r="ENC2119" s="52"/>
      <c r="END2119" s="69"/>
      <c r="ENE2119" s="69"/>
      <c r="ENF2119" s="69"/>
      <c r="ENG2119" s="107"/>
      <c r="ENH2119" s="2"/>
      <c r="ENI2119" s="15"/>
      <c r="ENJ2119" s="15"/>
      <c r="ENK2119" s="80"/>
      <c r="ENL2119" s="52"/>
      <c r="ENM2119" s="69"/>
      <c r="ENN2119" s="69"/>
      <c r="ENO2119" s="69"/>
      <c r="ENP2119" s="107"/>
      <c r="ENQ2119" s="2"/>
      <c r="ENR2119" s="15"/>
      <c r="ENS2119" s="15"/>
      <c r="ENT2119" s="80"/>
      <c r="ENU2119" s="52"/>
      <c r="ENV2119" s="69"/>
      <c r="ENW2119" s="69"/>
      <c r="ENX2119" s="69"/>
      <c r="ENY2119" s="107"/>
      <c r="ENZ2119" s="2"/>
      <c r="EOA2119" s="15"/>
      <c r="EOB2119" s="15"/>
      <c r="EOC2119" s="80"/>
      <c r="EOD2119" s="52"/>
      <c r="EOE2119" s="69"/>
      <c r="EOF2119" s="69"/>
      <c r="EOG2119" s="69"/>
      <c r="EOH2119" s="107"/>
      <c r="EOI2119" s="2"/>
      <c r="EOJ2119" s="15"/>
      <c r="EOK2119" s="15"/>
      <c r="EOL2119" s="80"/>
      <c r="EOM2119" s="52"/>
      <c r="EON2119" s="69"/>
      <c r="EOO2119" s="69"/>
      <c r="EOP2119" s="69"/>
      <c r="EOQ2119" s="107"/>
      <c r="EOR2119" s="2"/>
      <c r="EOS2119" s="15"/>
      <c r="EOT2119" s="15"/>
      <c r="EOU2119" s="80"/>
      <c r="EOV2119" s="52"/>
      <c r="EOW2119" s="69"/>
      <c r="EOX2119" s="69"/>
      <c r="EOY2119" s="69"/>
      <c r="EOZ2119" s="107"/>
      <c r="EPA2119" s="2"/>
      <c r="EPB2119" s="15"/>
      <c r="EPC2119" s="15"/>
      <c r="EPD2119" s="80"/>
      <c r="EPE2119" s="52"/>
      <c r="EPF2119" s="69"/>
      <c r="EPG2119" s="69"/>
      <c r="EPH2119" s="69"/>
      <c r="EPI2119" s="107"/>
      <c r="EPJ2119" s="2"/>
      <c r="EPK2119" s="15"/>
      <c r="EPL2119" s="15"/>
      <c r="EPM2119" s="80"/>
      <c r="EPN2119" s="52"/>
      <c r="EPO2119" s="69"/>
      <c r="EPP2119" s="69"/>
      <c r="EPQ2119" s="69"/>
      <c r="EPR2119" s="107"/>
      <c r="EPS2119" s="2"/>
      <c r="EPT2119" s="15"/>
      <c r="EPU2119" s="15"/>
      <c r="EPV2119" s="80"/>
      <c r="EPW2119" s="52"/>
      <c r="EPX2119" s="69"/>
      <c r="EPY2119" s="69"/>
      <c r="EPZ2119" s="69"/>
      <c r="EQA2119" s="107"/>
      <c r="EQB2119" s="2"/>
      <c r="EQC2119" s="15"/>
      <c r="EQD2119" s="15"/>
      <c r="EQE2119" s="80"/>
      <c r="EQF2119" s="52"/>
      <c r="EQG2119" s="69"/>
      <c r="EQH2119" s="69"/>
      <c r="EQI2119" s="69"/>
      <c r="EQJ2119" s="107"/>
      <c r="EQK2119" s="2"/>
      <c r="EQL2119" s="15"/>
      <c r="EQM2119" s="15"/>
      <c r="EQN2119" s="80"/>
      <c r="EQO2119" s="52"/>
      <c r="EQP2119" s="69"/>
      <c r="EQQ2119" s="69"/>
      <c r="EQR2119" s="69"/>
      <c r="EQS2119" s="107"/>
      <c r="EQT2119" s="2"/>
      <c r="EQU2119" s="15"/>
      <c r="EQV2119" s="15"/>
      <c r="EQW2119" s="80"/>
      <c r="EQX2119" s="52"/>
      <c r="EQY2119" s="69"/>
      <c r="EQZ2119" s="69"/>
      <c r="ERA2119" s="69"/>
      <c r="ERB2119" s="107"/>
      <c r="ERC2119" s="2"/>
      <c r="ERD2119" s="15"/>
      <c r="ERE2119" s="15"/>
      <c r="ERF2119" s="80"/>
      <c r="ERG2119" s="52"/>
      <c r="ERH2119" s="69"/>
      <c r="ERI2119" s="69"/>
      <c r="ERJ2119" s="69"/>
      <c r="ERK2119" s="107"/>
      <c r="ERL2119" s="2"/>
      <c r="ERM2119" s="15"/>
      <c r="ERN2119" s="15"/>
      <c r="ERO2119" s="80"/>
      <c r="ERP2119" s="52"/>
      <c r="ERQ2119" s="69"/>
      <c r="ERR2119" s="69"/>
      <c r="ERS2119" s="69"/>
      <c r="ERT2119" s="107"/>
      <c r="ERU2119" s="2"/>
      <c r="ERV2119" s="15"/>
      <c r="ERW2119" s="15"/>
      <c r="ERX2119" s="80"/>
      <c r="ERY2119" s="52"/>
      <c r="ERZ2119" s="69"/>
      <c r="ESA2119" s="69"/>
      <c r="ESB2119" s="69"/>
      <c r="ESC2119" s="107"/>
      <c r="ESD2119" s="2"/>
      <c r="ESE2119" s="15"/>
      <c r="ESF2119" s="15"/>
      <c r="ESG2119" s="80"/>
      <c r="ESH2119" s="52"/>
      <c r="ESI2119" s="69"/>
      <c r="ESJ2119" s="69"/>
      <c r="ESK2119" s="69"/>
      <c r="ESL2119" s="107"/>
      <c r="ESM2119" s="2"/>
      <c r="ESN2119" s="15"/>
      <c r="ESO2119" s="15"/>
      <c r="ESP2119" s="80"/>
      <c r="ESQ2119" s="52"/>
      <c r="ESR2119" s="69"/>
      <c r="ESS2119" s="69"/>
      <c r="EST2119" s="69"/>
      <c r="ESU2119" s="107"/>
      <c r="ESV2119" s="2"/>
      <c r="ESW2119" s="15"/>
      <c r="ESX2119" s="15"/>
      <c r="ESY2119" s="80"/>
      <c r="ESZ2119" s="52"/>
      <c r="ETA2119" s="69"/>
      <c r="ETB2119" s="69"/>
      <c r="ETC2119" s="69"/>
      <c r="ETD2119" s="107"/>
      <c r="ETE2119" s="2"/>
      <c r="ETF2119" s="15"/>
      <c r="ETG2119" s="15"/>
      <c r="ETH2119" s="80"/>
      <c r="ETI2119" s="52"/>
      <c r="ETJ2119" s="69"/>
      <c r="ETK2119" s="69"/>
      <c r="ETL2119" s="69"/>
      <c r="ETM2119" s="107"/>
      <c r="ETN2119" s="2"/>
      <c r="ETO2119" s="15"/>
      <c r="ETP2119" s="15"/>
      <c r="ETQ2119" s="80"/>
      <c r="ETR2119" s="52"/>
      <c r="ETS2119" s="69"/>
      <c r="ETT2119" s="69"/>
      <c r="ETU2119" s="69"/>
      <c r="ETV2119" s="107"/>
      <c r="ETW2119" s="2"/>
      <c r="ETX2119" s="15"/>
      <c r="ETY2119" s="15"/>
      <c r="ETZ2119" s="80"/>
      <c r="EUA2119" s="52"/>
      <c r="EUB2119" s="69"/>
      <c r="EUC2119" s="69"/>
      <c r="EUD2119" s="69"/>
      <c r="EUE2119" s="107"/>
      <c r="EUF2119" s="2"/>
      <c r="EUG2119" s="15"/>
      <c r="EUH2119" s="15"/>
      <c r="EUI2119" s="80"/>
      <c r="EUJ2119" s="52"/>
      <c r="EUK2119" s="69"/>
      <c r="EUL2119" s="69"/>
      <c r="EUM2119" s="69"/>
      <c r="EUN2119" s="107"/>
      <c r="EUO2119" s="2"/>
      <c r="EUP2119" s="15"/>
      <c r="EUQ2119" s="15"/>
      <c r="EUR2119" s="80"/>
      <c r="EUS2119" s="52"/>
      <c r="EUT2119" s="69"/>
      <c r="EUU2119" s="69"/>
      <c r="EUV2119" s="69"/>
      <c r="EUW2119" s="107"/>
      <c r="EUX2119" s="2"/>
      <c r="EUY2119" s="15"/>
      <c r="EUZ2119" s="15"/>
      <c r="EVA2119" s="80"/>
      <c r="EVB2119" s="52"/>
      <c r="EVC2119" s="69"/>
      <c r="EVD2119" s="69"/>
      <c r="EVE2119" s="69"/>
      <c r="EVF2119" s="107"/>
      <c r="EVG2119" s="2"/>
      <c r="EVH2119" s="15"/>
      <c r="EVI2119" s="15"/>
      <c r="EVJ2119" s="80"/>
      <c r="EVK2119" s="52"/>
      <c r="EVL2119" s="69"/>
      <c r="EVM2119" s="69"/>
      <c r="EVN2119" s="69"/>
      <c r="EVO2119" s="107"/>
      <c r="EVP2119" s="2"/>
      <c r="EVQ2119" s="15"/>
      <c r="EVR2119" s="15"/>
      <c r="EVS2119" s="80"/>
      <c r="EVT2119" s="52"/>
      <c r="EVU2119" s="69"/>
      <c r="EVV2119" s="69"/>
      <c r="EVW2119" s="69"/>
      <c r="EVX2119" s="107"/>
      <c r="EVY2119" s="2"/>
      <c r="EVZ2119" s="15"/>
      <c r="EWA2119" s="15"/>
      <c r="EWB2119" s="80"/>
      <c r="EWC2119" s="52"/>
      <c r="EWD2119" s="69"/>
      <c r="EWE2119" s="69"/>
      <c r="EWF2119" s="69"/>
      <c r="EWG2119" s="107"/>
      <c r="EWH2119" s="2"/>
      <c r="EWI2119" s="15"/>
      <c r="EWJ2119" s="15"/>
      <c r="EWK2119" s="80"/>
      <c r="EWL2119" s="52"/>
      <c r="EWM2119" s="69"/>
      <c r="EWN2119" s="69"/>
      <c r="EWO2119" s="69"/>
      <c r="EWP2119" s="107"/>
      <c r="EWQ2119" s="2"/>
      <c r="EWR2119" s="15"/>
      <c r="EWS2119" s="15"/>
      <c r="EWT2119" s="80"/>
      <c r="EWU2119" s="52"/>
      <c r="EWV2119" s="69"/>
      <c r="EWW2119" s="69"/>
      <c r="EWX2119" s="69"/>
      <c r="EWY2119" s="107"/>
      <c r="EWZ2119" s="2"/>
      <c r="EXA2119" s="15"/>
      <c r="EXB2119" s="15"/>
      <c r="EXC2119" s="80"/>
      <c r="EXD2119" s="52"/>
      <c r="EXE2119" s="69"/>
      <c r="EXF2119" s="69"/>
      <c r="EXG2119" s="69"/>
      <c r="EXH2119" s="107"/>
      <c r="EXI2119" s="2"/>
      <c r="EXJ2119" s="15"/>
      <c r="EXK2119" s="15"/>
      <c r="EXL2119" s="80"/>
      <c r="EXM2119" s="52"/>
      <c r="EXN2119" s="69"/>
      <c r="EXO2119" s="69"/>
      <c r="EXP2119" s="69"/>
      <c r="EXQ2119" s="107"/>
      <c r="EXR2119" s="2"/>
      <c r="EXS2119" s="15"/>
      <c r="EXT2119" s="15"/>
      <c r="EXU2119" s="80"/>
      <c r="EXV2119" s="52"/>
      <c r="EXW2119" s="69"/>
      <c r="EXX2119" s="69"/>
      <c r="EXY2119" s="69"/>
      <c r="EXZ2119" s="107"/>
      <c r="EYA2119" s="2"/>
      <c r="EYB2119" s="15"/>
      <c r="EYC2119" s="15"/>
      <c r="EYD2119" s="80"/>
      <c r="EYE2119" s="52"/>
      <c r="EYF2119" s="69"/>
      <c r="EYG2119" s="69"/>
      <c r="EYH2119" s="69"/>
      <c r="EYI2119" s="107"/>
      <c r="EYJ2119" s="2"/>
      <c r="EYK2119" s="15"/>
      <c r="EYL2119" s="15"/>
      <c r="EYM2119" s="80"/>
      <c r="EYN2119" s="52"/>
      <c r="EYO2119" s="69"/>
      <c r="EYP2119" s="69"/>
      <c r="EYQ2119" s="69"/>
      <c r="EYR2119" s="107"/>
      <c r="EYS2119" s="2"/>
      <c r="EYT2119" s="15"/>
      <c r="EYU2119" s="15"/>
      <c r="EYV2119" s="80"/>
      <c r="EYW2119" s="52"/>
      <c r="EYX2119" s="69"/>
      <c r="EYY2119" s="69"/>
      <c r="EYZ2119" s="69"/>
      <c r="EZA2119" s="107"/>
      <c r="EZB2119" s="2"/>
      <c r="EZC2119" s="15"/>
      <c r="EZD2119" s="15"/>
      <c r="EZE2119" s="80"/>
      <c r="EZF2119" s="52"/>
      <c r="EZG2119" s="69"/>
      <c r="EZH2119" s="69"/>
      <c r="EZI2119" s="69"/>
      <c r="EZJ2119" s="107"/>
      <c r="EZK2119" s="2"/>
      <c r="EZL2119" s="15"/>
      <c r="EZM2119" s="15"/>
      <c r="EZN2119" s="80"/>
      <c r="EZO2119" s="52"/>
      <c r="EZP2119" s="69"/>
      <c r="EZQ2119" s="69"/>
      <c r="EZR2119" s="69"/>
      <c r="EZS2119" s="107"/>
      <c r="EZT2119" s="2"/>
      <c r="EZU2119" s="15"/>
      <c r="EZV2119" s="15"/>
      <c r="EZW2119" s="80"/>
      <c r="EZX2119" s="52"/>
      <c r="EZY2119" s="69"/>
      <c r="EZZ2119" s="69"/>
      <c r="FAA2119" s="69"/>
      <c r="FAB2119" s="107"/>
      <c r="FAC2119" s="2"/>
      <c r="FAD2119" s="15"/>
      <c r="FAE2119" s="15"/>
      <c r="FAF2119" s="80"/>
      <c r="FAG2119" s="52"/>
      <c r="FAH2119" s="69"/>
      <c r="FAI2119" s="69"/>
      <c r="FAJ2119" s="69"/>
      <c r="FAK2119" s="107"/>
      <c r="FAL2119" s="2"/>
      <c r="FAM2119" s="15"/>
      <c r="FAN2119" s="15"/>
      <c r="FAO2119" s="80"/>
      <c r="FAP2119" s="52"/>
      <c r="FAQ2119" s="69"/>
      <c r="FAR2119" s="69"/>
      <c r="FAS2119" s="69"/>
      <c r="FAT2119" s="107"/>
      <c r="FAU2119" s="2"/>
      <c r="FAV2119" s="15"/>
      <c r="FAW2119" s="15"/>
      <c r="FAX2119" s="80"/>
      <c r="FAY2119" s="52"/>
      <c r="FAZ2119" s="69"/>
      <c r="FBA2119" s="69"/>
      <c r="FBB2119" s="69"/>
      <c r="FBC2119" s="107"/>
      <c r="FBD2119" s="2"/>
      <c r="FBE2119" s="15"/>
      <c r="FBF2119" s="15"/>
      <c r="FBG2119" s="80"/>
      <c r="FBH2119" s="52"/>
      <c r="FBI2119" s="69"/>
      <c r="FBJ2119" s="69"/>
      <c r="FBK2119" s="69"/>
      <c r="FBL2119" s="107"/>
      <c r="FBM2119" s="2"/>
      <c r="FBN2119" s="15"/>
      <c r="FBO2119" s="15"/>
      <c r="FBP2119" s="80"/>
      <c r="FBQ2119" s="52"/>
      <c r="FBR2119" s="69"/>
      <c r="FBS2119" s="69"/>
      <c r="FBT2119" s="69"/>
      <c r="FBU2119" s="107"/>
      <c r="FBV2119" s="2"/>
      <c r="FBW2119" s="15"/>
      <c r="FBX2119" s="15"/>
      <c r="FBY2119" s="80"/>
      <c r="FBZ2119" s="52"/>
      <c r="FCA2119" s="69"/>
      <c r="FCB2119" s="69"/>
      <c r="FCC2119" s="69"/>
      <c r="FCD2119" s="107"/>
      <c r="FCE2119" s="2"/>
      <c r="FCF2119" s="15"/>
      <c r="FCG2119" s="15"/>
      <c r="FCH2119" s="80"/>
      <c r="FCI2119" s="52"/>
      <c r="FCJ2119" s="69"/>
      <c r="FCK2119" s="69"/>
      <c r="FCL2119" s="69"/>
      <c r="FCM2119" s="107"/>
      <c r="FCN2119" s="2"/>
      <c r="FCO2119" s="15"/>
      <c r="FCP2119" s="15"/>
      <c r="FCQ2119" s="80"/>
      <c r="FCR2119" s="52"/>
      <c r="FCS2119" s="69"/>
      <c r="FCT2119" s="69"/>
      <c r="FCU2119" s="69"/>
      <c r="FCV2119" s="107"/>
      <c r="FCW2119" s="2"/>
      <c r="FCX2119" s="15"/>
      <c r="FCY2119" s="15"/>
      <c r="FCZ2119" s="80"/>
      <c r="FDA2119" s="52"/>
      <c r="FDB2119" s="69"/>
      <c r="FDC2119" s="69"/>
      <c r="FDD2119" s="69"/>
      <c r="FDE2119" s="107"/>
      <c r="FDF2119" s="2"/>
      <c r="FDG2119" s="15"/>
      <c r="FDH2119" s="15"/>
      <c r="FDI2119" s="80"/>
      <c r="FDJ2119" s="52"/>
      <c r="FDK2119" s="69"/>
      <c r="FDL2119" s="69"/>
      <c r="FDM2119" s="69"/>
      <c r="FDN2119" s="107"/>
      <c r="FDO2119" s="2"/>
      <c r="FDP2119" s="15"/>
      <c r="FDQ2119" s="15"/>
      <c r="FDR2119" s="80"/>
      <c r="FDS2119" s="52"/>
      <c r="FDT2119" s="69"/>
      <c r="FDU2119" s="69"/>
      <c r="FDV2119" s="69"/>
      <c r="FDW2119" s="107"/>
      <c r="FDX2119" s="2"/>
      <c r="FDY2119" s="15"/>
      <c r="FDZ2119" s="15"/>
      <c r="FEA2119" s="80"/>
      <c r="FEB2119" s="52"/>
      <c r="FEC2119" s="69"/>
      <c r="FED2119" s="69"/>
      <c r="FEE2119" s="69"/>
      <c r="FEF2119" s="107"/>
      <c r="FEG2119" s="2"/>
      <c r="FEH2119" s="15"/>
      <c r="FEI2119" s="15"/>
      <c r="FEJ2119" s="80"/>
      <c r="FEK2119" s="52"/>
      <c r="FEL2119" s="69"/>
      <c r="FEM2119" s="69"/>
      <c r="FEN2119" s="69"/>
      <c r="FEO2119" s="107"/>
      <c r="FEP2119" s="2"/>
      <c r="FEQ2119" s="15"/>
      <c r="FER2119" s="15"/>
      <c r="FES2119" s="80"/>
      <c r="FET2119" s="52"/>
      <c r="FEU2119" s="69"/>
      <c r="FEV2119" s="69"/>
      <c r="FEW2119" s="69"/>
      <c r="FEX2119" s="107"/>
      <c r="FEY2119" s="2"/>
      <c r="FEZ2119" s="15"/>
      <c r="FFA2119" s="15"/>
      <c r="FFB2119" s="80"/>
      <c r="FFC2119" s="52"/>
      <c r="FFD2119" s="69"/>
      <c r="FFE2119" s="69"/>
      <c r="FFF2119" s="69"/>
      <c r="FFG2119" s="107"/>
      <c r="FFH2119" s="2"/>
      <c r="FFI2119" s="15"/>
      <c r="FFJ2119" s="15"/>
      <c r="FFK2119" s="80"/>
      <c r="FFL2119" s="52"/>
      <c r="FFM2119" s="69"/>
      <c r="FFN2119" s="69"/>
      <c r="FFO2119" s="69"/>
      <c r="FFP2119" s="107"/>
      <c r="FFQ2119" s="2"/>
      <c r="FFR2119" s="15"/>
      <c r="FFS2119" s="15"/>
      <c r="FFT2119" s="80"/>
      <c r="FFU2119" s="52"/>
      <c r="FFV2119" s="69"/>
      <c r="FFW2119" s="69"/>
      <c r="FFX2119" s="69"/>
      <c r="FFY2119" s="107"/>
      <c r="FFZ2119" s="2"/>
      <c r="FGA2119" s="15"/>
      <c r="FGB2119" s="15"/>
      <c r="FGC2119" s="80"/>
      <c r="FGD2119" s="52"/>
      <c r="FGE2119" s="69"/>
      <c r="FGF2119" s="69"/>
      <c r="FGG2119" s="69"/>
      <c r="FGH2119" s="107"/>
      <c r="FGI2119" s="2"/>
      <c r="FGJ2119" s="15"/>
      <c r="FGK2119" s="15"/>
      <c r="FGL2119" s="80"/>
      <c r="FGM2119" s="52"/>
      <c r="FGN2119" s="69"/>
      <c r="FGO2119" s="69"/>
      <c r="FGP2119" s="69"/>
      <c r="FGQ2119" s="107"/>
      <c r="FGR2119" s="2"/>
      <c r="FGS2119" s="15"/>
      <c r="FGT2119" s="15"/>
      <c r="FGU2119" s="80"/>
      <c r="FGV2119" s="52"/>
      <c r="FGW2119" s="69"/>
      <c r="FGX2119" s="69"/>
      <c r="FGY2119" s="69"/>
      <c r="FGZ2119" s="107"/>
      <c r="FHA2119" s="2"/>
      <c r="FHB2119" s="15"/>
      <c r="FHC2119" s="15"/>
      <c r="FHD2119" s="80"/>
      <c r="FHE2119" s="52"/>
      <c r="FHF2119" s="69"/>
      <c r="FHG2119" s="69"/>
      <c r="FHH2119" s="69"/>
      <c r="FHI2119" s="107"/>
      <c r="FHJ2119" s="2"/>
      <c r="FHK2119" s="15"/>
      <c r="FHL2119" s="15"/>
      <c r="FHM2119" s="80"/>
      <c r="FHN2119" s="52"/>
      <c r="FHO2119" s="69"/>
      <c r="FHP2119" s="69"/>
      <c r="FHQ2119" s="69"/>
      <c r="FHR2119" s="107"/>
      <c r="FHS2119" s="2"/>
      <c r="FHT2119" s="15"/>
      <c r="FHU2119" s="15"/>
      <c r="FHV2119" s="80"/>
      <c r="FHW2119" s="52"/>
      <c r="FHX2119" s="69"/>
      <c r="FHY2119" s="69"/>
      <c r="FHZ2119" s="69"/>
      <c r="FIA2119" s="107"/>
      <c r="FIB2119" s="2"/>
      <c r="FIC2119" s="15"/>
      <c r="FID2119" s="15"/>
      <c r="FIE2119" s="80"/>
      <c r="FIF2119" s="52"/>
      <c r="FIG2119" s="69"/>
      <c r="FIH2119" s="69"/>
      <c r="FII2119" s="69"/>
      <c r="FIJ2119" s="107"/>
      <c r="FIK2119" s="2"/>
      <c r="FIL2119" s="15"/>
      <c r="FIM2119" s="15"/>
      <c r="FIN2119" s="80"/>
      <c r="FIO2119" s="52"/>
      <c r="FIP2119" s="69"/>
      <c r="FIQ2119" s="69"/>
      <c r="FIR2119" s="69"/>
      <c r="FIS2119" s="107"/>
      <c r="FIT2119" s="2"/>
      <c r="FIU2119" s="15"/>
      <c r="FIV2119" s="15"/>
      <c r="FIW2119" s="80"/>
      <c r="FIX2119" s="52"/>
      <c r="FIY2119" s="69"/>
      <c r="FIZ2119" s="69"/>
      <c r="FJA2119" s="69"/>
      <c r="FJB2119" s="107"/>
      <c r="FJC2119" s="2"/>
      <c r="FJD2119" s="15"/>
      <c r="FJE2119" s="15"/>
      <c r="FJF2119" s="80"/>
      <c r="FJG2119" s="52"/>
      <c r="FJH2119" s="69"/>
      <c r="FJI2119" s="69"/>
      <c r="FJJ2119" s="69"/>
      <c r="FJK2119" s="107"/>
      <c r="FJL2119" s="2"/>
      <c r="FJM2119" s="15"/>
      <c r="FJN2119" s="15"/>
      <c r="FJO2119" s="80"/>
      <c r="FJP2119" s="52"/>
      <c r="FJQ2119" s="69"/>
      <c r="FJR2119" s="69"/>
      <c r="FJS2119" s="69"/>
      <c r="FJT2119" s="107"/>
      <c r="FJU2119" s="2"/>
      <c r="FJV2119" s="15"/>
      <c r="FJW2119" s="15"/>
      <c r="FJX2119" s="80"/>
      <c r="FJY2119" s="52"/>
      <c r="FJZ2119" s="69"/>
      <c r="FKA2119" s="69"/>
      <c r="FKB2119" s="69"/>
      <c r="FKC2119" s="107"/>
      <c r="FKD2119" s="2"/>
      <c r="FKE2119" s="15"/>
      <c r="FKF2119" s="15"/>
      <c r="FKG2119" s="80"/>
      <c r="FKH2119" s="52"/>
      <c r="FKI2119" s="69"/>
      <c r="FKJ2119" s="69"/>
      <c r="FKK2119" s="69"/>
      <c r="FKL2119" s="107"/>
      <c r="FKM2119" s="2"/>
      <c r="FKN2119" s="15"/>
      <c r="FKO2119" s="15"/>
      <c r="FKP2119" s="80"/>
      <c r="FKQ2119" s="52"/>
      <c r="FKR2119" s="69"/>
      <c r="FKS2119" s="69"/>
      <c r="FKT2119" s="69"/>
      <c r="FKU2119" s="107"/>
      <c r="FKV2119" s="2"/>
      <c r="FKW2119" s="15"/>
      <c r="FKX2119" s="15"/>
      <c r="FKY2119" s="80"/>
      <c r="FKZ2119" s="52"/>
      <c r="FLA2119" s="69"/>
      <c r="FLB2119" s="69"/>
      <c r="FLC2119" s="69"/>
      <c r="FLD2119" s="107"/>
      <c r="FLE2119" s="2"/>
      <c r="FLF2119" s="15"/>
      <c r="FLG2119" s="15"/>
      <c r="FLH2119" s="80"/>
      <c r="FLI2119" s="52"/>
      <c r="FLJ2119" s="69"/>
      <c r="FLK2119" s="69"/>
      <c r="FLL2119" s="69"/>
      <c r="FLM2119" s="107"/>
      <c r="FLN2119" s="2"/>
      <c r="FLO2119" s="15"/>
      <c r="FLP2119" s="15"/>
      <c r="FLQ2119" s="80"/>
      <c r="FLR2119" s="52"/>
      <c r="FLS2119" s="69"/>
      <c r="FLT2119" s="69"/>
      <c r="FLU2119" s="69"/>
      <c r="FLV2119" s="107"/>
      <c r="FLW2119" s="2"/>
      <c r="FLX2119" s="15"/>
      <c r="FLY2119" s="15"/>
      <c r="FLZ2119" s="80"/>
      <c r="FMA2119" s="52"/>
      <c r="FMB2119" s="69"/>
      <c r="FMC2119" s="69"/>
      <c r="FMD2119" s="69"/>
      <c r="FME2119" s="107"/>
      <c r="FMF2119" s="2"/>
      <c r="FMG2119" s="15"/>
      <c r="FMH2119" s="15"/>
      <c r="FMI2119" s="80"/>
      <c r="FMJ2119" s="52"/>
      <c r="FMK2119" s="69"/>
      <c r="FML2119" s="69"/>
      <c r="FMM2119" s="69"/>
      <c r="FMN2119" s="107"/>
      <c r="FMO2119" s="2"/>
      <c r="FMP2119" s="15"/>
      <c r="FMQ2119" s="15"/>
      <c r="FMR2119" s="80"/>
      <c r="FMS2119" s="52"/>
      <c r="FMT2119" s="69"/>
      <c r="FMU2119" s="69"/>
      <c r="FMV2119" s="69"/>
      <c r="FMW2119" s="107"/>
      <c r="FMX2119" s="2"/>
      <c r="FMY2119" s="15"/>
      <c r="FMZ2119" s="15"/>
      <c r="FNA2119" s="80"/>
      <c r="FNB2119" s="52"/>
      <c r="FNC2119" s="69"/>
      <c r="FND2119" s="69"/>
      <c r="FNE2119" s="69"/>
      <c r="FNF2119" s="107"/>
      <c r="FNG2119" s="2"/>
      <c r="FNH2119" s="15"/>
      <c r="FNI2119" s="15"/>
      <c r="FNJ2119" s="80"/>
      <c r="FNK2119" s="52"/>
      <c r="FNL2119" s="69"/>
      <c r="FNM2119" s="69"/>
      <c r="FNN2119" s="69"/>
      <c r="FNO2119" s="107"/>
      <c r="FNP2119" s="2"/>
      <c r="FNQ2119" s="15"/>
      <c r="FNR2119" s="15"/>
      <c r="FNS2119" s="80"/>
      <c r="FNT2119" s="52"/>
      <c r="FNU2119" s="69"/>
      <c r="FNV2119" s="69"/>
      <c r="FNW2119" s="69"/>
      <c r="FNX2119" s="107"/>
      <c r="FNY2119" s="2"/>
      <c r="FNZ2119" s="15"/>
      <c r="FOA2119" s="15"/>
      <c r="FOB2119" s="80"/>
      <c r="FOC2119" s="52"/>
      <c r="FOD2119" s="69"/>
      <c r="FOE2119" s="69"/>
      <c r="FOF2119" s="69"/>
      <c r="FOG2119" s="107"/>
      <c r="FOH2119" s="2"/>
      <c r="FOI2119" s="15"/>
      <c r="FOJ2119" s="15"/>
      <c r="FOK2119" s="80"/>
      <c r="FOL2119" s="52"/>
      <c r="FOM2119" s="69"/>
      <c r="FON2119" s="69"/>
      <c r="FOO2119" s="69"/>
      <c r="FOP2119" s="107"/>
      <c r="FOQ2119" s="2"/>
      <c r="FOR2119" s="15"/>
      <c r="FOS2119" s="15"/>
      <c r="FOT2119" s="80"/>
      <c r="FOU2119" s="52"/>
      <c r="FOV2119" s="69"/>
      <c r="FOW2119" s="69"/>
      <c r="FOX2119" s="69"/>
      <c r="FOY2119" s="107"/>
      <c r="FOZ2119" s="2"/>
      <c r="FPA2119" s="15"/>
      <c r="FPB2119" s="15"/>
      <c r="FPC2119" s="80"/>
      <c r="FPD2119" s="52"/>
      <c r="FPE2119" s="69"/>
      <c r="FPF2119" s="69"/>
      <c r="FPG2119" s="69"/>
      <c r="FPH2119" s="107"/>
      <c r="FPI2119" s="2"/>
      <c r="FPJ2119" s="15"/>
      <c r="FPK2119" s="15"/>
      <c r="FPL2119" s="80"/>
      <c r="FPM2119" s="52"/>
      <c r="FPN2119" s="69"/>
      <c r="FPO2119" s="69"/>
      <c r="FPP2119" s="69"/>
      <c r="FPQ2119" s="107"/>
      <c r="FPR2119" s="2"/>
      <c r="FPS2119" s="15"/>
      <c r="FPT2119" s="15"/>
      <c r="FPU2119" s="80"/>
      <c r="FPV2119" s="52"/>
      <c r="FPW2119" s="69"/>
      <c r="FPX2119" s="69"/>
      <c r="FPY2119" s="69"/>
      <c r="FPZ2119" s="107"/>
      <c r="FQA2119" s="2"/>
      <c r="FQB2119" s="15"/>
      <c r="FQC2119" s="15"/>
      <c r="FQD2119" s="80"/>
      <c r="FQE2119" s="52"/>
      <c r="FQF2119" s="69"/>
      <c r="FQG2119" s="69"/>
      <c r="FQH2119" s="69"/>
      <c r="FQI2119" s="107"/>
      <c r="FQJ2119" s="2"/>
      <c r="FQK2119" s="15"/>
      <c r="FQL2119" s="15"/>
      <c r="FQM2119" s="80"/>
      <c r="FQN2119" s="52"/>
      <c r="FQO2119" s="69"/>
      <c r="FQP2119" s="69"/>
      <c r="FQQ2119" s="69"/>
      <c r="FQR2119" s="107"/>
      <c r="FQS2119" s="2"/>
      <c r="FQT2119" s="15"/>
      <c r="FQU2119" s="15"/>
      <c r="FQV2119" s="80"/>
      <c r="FQW2119" s="52"/>
      <c r="FQX2119" s="69"/>
      <c r="FQY2119" s="69"/>
      <c r="FQZ2119" s="69"/>
      <c r="FRA2119" s="107"/>
      <c r="FRB2119" s="2"/>
      <c r="FRC2119" s="15"/>
      <c r="FRD2119" s="15"/>
      <c r="FRE2119" s="80"/>
      <c r="FRF2119" s="52"/>
      <c r="FRG2119" s="69"/>
      <c r="FRH2119" s="69"/>
      <c r="FRI2119" s="69"/>
      <c r="FRJ2119" s="107"/>
      <c r="FRK2119" s="2"/>
      <c r="FRL2119" s="15"/>
      <c r="FRM2119" s="15"/>
      <c r="FRN2119" s="80"/>
      <c r="FRO2119" s="52"/>
      <c r="FRP2119" s="69"/>
      <c r="FRQ2119" s="69"/>
      <c r="FRR2119" s="69"/>
      <c r="FRS2119" s="107"/>
      <c r="FRT2119" s="2"/>
      <c r="FRU2119" s="15"/>
      <c r="FRV2119" s="15"/>
      <c r="FRW2119" s="80"/>
      <c r="FRX2119" s="52"/>
      <c r="FRY2119" s="69"/>
      <c r="FRZ2119" s="69"/>
      <c r="FSA2119" s="69"/>
      <c r="FSB2119" s="107"/>
      <c r="FSC2119" s="2"/>
      <c r="FSD2119" s="15"/>
      <c r="FSE2119" s="15"/>
      <c r="FSF2119" s="80"/>
      <c r="FSG2119" s="52"/>
      <c r="FSH2119" s="69"/>
      <c r="FSI2119" s="69"/>
      <c r="FSJ2119" s="69"/>
      <c r="FSK2119" s="107"/>
      <c r="FSL2119" s="2"/>
      <c r="FSM2119" s="15"/>
      <c r="FSN2119" s="15"/>
      <c r="FSO2119" s="80"/>
      <c r="FSP2119" s="52"/>
      <c r="FSQ2119" s="69"/>
      <c r="FSR2119" s="69"/>
      <c r="FSS2119" s="69"/>
      <c r="FST2119" s="107"/>
      <c r="FSU2119" s="2"/>
      <c r="FSV2119" s="15"/>
      <c r="FSW2119" s="15"/>
      <c r="FSX2119" s="80"/>
      <c r="FSY2119" s="52"/>
      <c r="FSZ2119" s="69"/>
      <c r="FTA2119" s="69"/>
      <c r="FTB2119" s="69"/>
      <c r="FTC2119" s="107"/>
      <c r="FTD2119" s="2"/>
      <c r="FTE2119" s="15"/>
      <c r="FTF2119" s="15"/>
      <c r="FTG2119" s="80"/>
      <c r="FTH2119" s="52"/>
      <c r="FTI2119" s="69"/>
      <c r="FTJ2119" s="69"/>
      <c r="FTK2119" s="69"/>
      <c r="FTL2119" s="107"/>
      <c r="FTM2119" s="2"/>
      <c r="FTN2119" s="15"/>
      <c r="FTO2119" s="15"/>
      <c r="FTP2119" s="80"/>
      <c r="FTQ2119" s="52"/>
      <c r="FTR2119" s="69"/>
      <c r="FTS2119" s="69"/>
      <c r="FTT2119" s="69"/>
      <c r="FTU2119" s="107"/>
      <c r="FTV2119" s="2"/>
      <c r="FTW2119" s="15"/>
      <c r="FTX2119" s="15"/>
      <c r="FTY2119" s="80"/>
      <c r="FTZ2119" s="52"/>
      <c r="FUA2119" s="69"/>
      <c r="FUB2119" s="69"/>
      <c r="FUC2119" s="69"/>
      <c r="FUD2119" s="107"/>
      <c r="FUE2119" s="2"/>
      <c r="FUF2119" s="15"/>
      <c r="FUG2119" s="15"/>
      <c r="FUH2119" s="80"/>
      <c r="FUI2119" s="52"/>
      <c r="FUJ2119" s="69"/>
      <c r="FUK2119" s="69"/>
      <c r="FUL2119" s="69"/>
      <c r="FUM2119" s="107"/>
      <c r="FUN2119" s="2"/>
      <c r="FUO2119" s="15"/>
      <c r="FUP2119" s="15"/>
      <c r="FUQ2119" s="80"/>
      <c r="FUR2119" s="52"/>
      <c r="FUS2119" s="69"/>
      <c r="FUT2119" s="69"/>
      <c r="FUU2119" s="69"/>
      <c r="FUV2119" s="107"/>
      <c r="FUW2119" s="2"/>
      <c r="FUX2119" s="15"/>
      <c r="FUY2119" s="15"/>
      <c r="FUZ2119" s="80"/>
      <c r="FVA2119" s="52"/>
      <c r="FVB2119" s="69"/>
      <c r="FVC2119" s="69"/>
      <c r="FVD2119" s="69"/>
      <c r="FVE2119" s="107"/>
      <c r="FVF2119" s="2"/>
      <c r="FVG2119" s="15"/>
      <c r="FVH2119" s="15"/>
      <c r="FVI2119" s="80"/>
      <c r="FVJ2119" s="52"/>
      <c r="FVK2119" s="69"/>
      <c r="FVL2119" s="69"/>
      <c r="FVM2119" s="69"/>
      <c r="FVN2119" s="107"/>
      <c r="FVO2119" s="2"/>
      <c r="FVP2119" s="15"/>
      <c r="FVQ2119" s="15"/>
      <c r="FVR2119" s="80"/>
      <c r="FVS2119" s="52"/>
      <c r="FVT2119" s="69"/>
      <c r="FVU2119" s="69"/>
      <c r="FVV2119" s="69"/>
      <c r="FVW2119" s="107"/>
      <c r="FVX2119" s="2"/>
      <c r="FVY2119" s="15"/>
      <c r="FVZ2119" s="15"/>
      <c r="FWA2119" s="80"/>
      <c r="FWB2119" s="52"/>
      <c r="FWC2119" s="69"/>
      <c r="FWD2119" s="69"/>
      <c r="FWE2119" s="69"/>
      <c r="FWF2119" s="107"/>
      <c r="FWG2119" s="2"/>
      <c r="FWH2119" s="15"/>
      <c r="FWI2119" s="15"/>
      <c r="FWJ2119" s="80"/>
      <c r="FWK2119" s="52"/>
      <c r="FWL2119" s="69"/>
      <c r="FWM2119" s="69"/>
      <c r="FWN2119" s="69"/>
      <c r="FWO2119" s="107"/>
      <c r="FWP2119" s="2"/>
      <c r="FWQ2119" s="15"/>
      <c r="FWR2119" s="15"/>
      <c r="FWS2119" s="80"/>
      <c r="FWT2119" s="52"/>
      <c r="FWU2119" s="69"/>
      <c r="FWV2119" s="69"/>
      <c r="FWW2119" s="69"/>
      <c r="FWX2119" s="107"/>
      <c r="FWY2119" s="2"/>
      <c r="FWZ2119" s="15"/>
      <c r="FXA2119" s="15"/>
      <c r="FXB2119" s="80"/>
      <c r="FXC2119" s="52"/>
      <c r="FXD2119" s="69"/>
      <c r="FXE2119" s="69"/>
      <c r="FXF2119" s="69"/>
      <c r="FXG2119" s="107"/>
      <c r="FXH2119" s="2"/>
      <c r="FXI2119" s="15"/>
      <c r="FXJ2119" s="15"/>
      <c r="FXK2119" s="80"/>
      <c r="FXL2119" s="52"/>
      <c r="FXM2119" s="69"/>
      <c r="FXN2119" s="69"/>
      <c r="FXO2119" s="69"/>
      <c r="FXP2119" s="107"/>
      <c r="FXQ2119" s="2"/>
      <c r="FXR2119" s="15"/>
      <c r="FXS2119" s="15"/>
      <c r="FXT2119" s="80"/>
      <c r="FXU2119" s="52"/>
      <c r="FXV2119" s="69"/>
      <c r="FXW2119" s="69"/>
      <c r="FXX2119" s="69"/>
      <c r="FXY2119" s="107"/>
      <c r="FXZ2119" s="2"/>
      <c r="FYA2119" s="15"/>
      <c r="FYB2119" s="15"/>
      <c r="FYC2119" s="80"/>
      <c r="FYD2119" s="52"/>
      <c r="FYE2119" s="69"/>
      <c r="FYF2119" s="69"/>
      <c r="FYG2119" s="69"/>
      <c r="FYH2119" s="107"/>
      <c r="FYI2119" s="2"/>
      <c r="FYJ2119" s="15"/>
      <c r="FYK2119" s="15"/>
      <c r="FYL2119" s="80"/>
      <c r="FYM2119" s="52"/>
      <c r="FYN2119" s="69"/>
      <c r="FYO2119" s="69"/>
      <c r="FYP2119" s="69"/>
      <c r="FYQ2119" s="107"/>
      <c r="FYR2119" s="2"/>
      <c r="FYS2119" s="15"/>
      <c r="FYT2119" s="15"/>
      <c r="FYU2119" s="80"/>
      <c r="FYV2119" s="52"/>
      <c r="FYW2119" s="69"/>
      <c r="FYX2119" s="69"/>
      <c r="FYY2119" s="69"/>
      <c r="FYZ2119" s="107"/>
      <c r="FZA2119" s="2"/>
      <c r="FZB2119" s="15"/>
      <c r="FZC2119" s="15"/>
      <c r="FZD2119" s="80"/>
      <c r="FZE2119" s="52"/>
      <c r="FZF2119" s="69"/>
      <c r="FZG2119" s="69"/>
      <c r="FZH2119" s="69"/>
      <c r="FZI2119" s="107"/>
      <c r="FZJ2119" s="2"/>
      <c r="FZK2119" s="15"/>
      <c r="FZL2119" s="15"/>
      <c r="FZM2119" s="80"/>
      <c r="FZN2119" s="52"/>
      <c r="FZO2119" s="69"/>
      <c r="FZP2119" s="69"/>
      <c r="FZQ2119" s="69"/>
      <c r="FZR2119" s="107"/>
      <c r="FZS2119" s="2"/>
      <c r="FZT2119" s="15"/>
      <c r="FZU2119" s="15"/>
      <c r="FZV2119" s="80"/>
      <c r="FZW2119" s="52"/>
      <c r="FZX2119" s="69"/>
      <c r="FZY2119" s="69"/>
      <c r="FZZ2119" s="69"/>
      <c r="GAA2119" s="107"/>
      <c r="GAB2119" s="2"/>
      <c r="GAC2119" s="15"/>
      <c r="GAD2119" s="15"/>
      <c r="GAE2119" s="80"/>
      <c r="GAF2119" s="52"/>
      <c r="GAG2119" s="69"/>
      <c r="GAH2119" s="69"/>
      <c r="GAI2119" s="69"/>
      <c r="GAJ2119" s="107"/>
      <c r="GAK2119" s="2"/>
      <c r="GAL2119" s="15"/>
      <c r="GAM2119" s="15"/>
      <c r="GAN2119" s="80"/>
      <c r="GAO2119" s="52"/>
      <c r="GAP2119" s="69"/>
      <c r="GAQ2119" s="69"/>
      <c r="GAR2119" s="69"/>
      <c r="GAS2119" s="107"/>
      <c r="GAT2119" s="2"/>
      <c r="GAU2119" s="15"/>
      <c r="GAV2119" s="15"/>
      <c r="GAW2119" s="80"/>
      <c r="GAX2119" s="52"/>
      <c r="GAY2119" s="69"/>
      <c r="GAZ2119" s="69"/>
      <c r="GBA2119" s="69"/>
      <c r="GBB2119" s="107"/>
      <c r="GBC2119" s="2"/>
      <c r="GBD2119" s="15"/>
      <c r="GBE2119" s="15"/>
      <c r="GBF2119" s="80"/>
      <c r="GBG2119" s="52"/>
      <c r="GBH2119" s="69"/>
      <c r="GBI2119" s="69"/>
      <c r="GBJ2119" s="69"/>
      <c r="GBK2119" s="107"/>
      <c r="GBL2119" s="2"/>
      <c r="GBM2119" s="15"/>
      <c r="GBN2119" s="15"/>
      <c r="GBO2119" s="80"/>
      <c r="GBP2119" s="52"/>
      <c r="GBQ2119" s="69"/>
      <c r="GBR2119" s="69"/>
      <c r="GBS2119" s="69"/>
      <c r="GBT2119" s="107"/>
      <c r="GBU2119" s="2"/>
      <c r="GBV2119" s="15"/>
      <c r="GBW2119" s="15"/>
      <c r="GBX2119" s="80"/>
      <c r="GBY2119" s="52"/>
      <c r="GBZ2119" s="69"/>
      <c r="GCA2119" s="69"/>
      <c r="GCB2119" s="69"/>
      <c r="GCC2119" s="107"/>
      <c r="GCD2119" s="2"/>
      <c r="GCE2119" s="15"/>
      <c r="GCF2119" s="15"/>
      <c r="GCG2119" s="80"/>
      <c r="GCH2119" s="52"/>
      <c r="GCI2119" s="69"/>
      <c r="GCJ2119" s="69"/>
      <c r="GCK2119" s="69"/>
      <c r="GCL2119" s="107"/>
      <c r="GCM2119" s="2"/>
      <c r="GCN2119" s="15"/>
      <c r="GCO2119" s="15"/>
      <c r="GCP2119" s="80"/>
      <c r="GCQ2119" s="52"/>
      <c r="GCR2119" s="69"/>
      <c r="GCS2119" s="69"/>
      <c r="GCT2119" s="69"/>
      <c r="GCU2119" s="107"/>
      <c r="GCV2119" s="2"/>
      <c r="GCW2119" s="15"/>
      <c r="GCX2119" s="15"/>
      <c r="GCY2119" s="80"/>
      <c r="GCZ2119" s="52"/>
      <c r="GDA2119" s="69"/>
      <c r="GDB2119" s="69"/>
      <c r="GDC2119" s="69"/>
      <c r="GDD2119" s="107"/>
      <c r="GDE2119" s="2"/>
      <c r="GDF2119" s="15"/>
      <c r="GDG2119" s="15"/>
      <c r="GDH2119" s="80"/>
      <c r="GDI2119" s="52"/>
      <c r="GDJ2119" s="69"/>
      <c r="GDK2119" s="69"/>
      <c r="GDL2119" s="69"/>
      <c r="GDM2119" s="107"/>
      <c r="GDN2119" s="2"/>
      <c r="GDO2119" s="15"/>
      <c r="GDP2119" s="15"/>
      <c r="GDQ2119" s="80"/>
      <c r="GDR2119" s="52"/>
      <c r="GDS2119" s="69"/>
      <c r="GDT2119" s="69"/>
      <c r="GDU2119" s="69"/>
      <c r="GDV2119" s="107"/>
      <c r="GDW2119" s="2"/>
      <c r="GDX2119" s="15"/>
      <c r="GDY2119" s="15"/>
      <c r="GDZ2119" s="80"/>
      <c r="GEA2119" s="52"/>
      <c r="GEB2119" s="69"/>
      <c r="GEC2119" s="69"/>
      <c r="GED2119" s="69"/>
      <c r="GEE2119" s="107"/>
      <c r="GEF2119" s="2"/>
      <c r="GEG2119" s="15"/>
      <c r="GEH2119" s="15"/>
      <c r="GEI2119" s="80"/>
      <c r="GEJ2119" s="52"/>
      <c r="GEK2119" s="69"/>
      <c r="GEL2119" s="69"/>
      <c r="GEM2119" s="69"/>
      <c r="GEN2119" s="107"/>
      <c r="GEO2119" s="2"/>
      <c r="GEP2119" s="15"/>
      <c r="GEQ2119" s="15"/>
      <c r="GER2119" s="80"/>
      <c r="GES2119" s="52"/>
      <c r="GET2119" s="69"/>
      <c r="GEU2119" s="69"/>
      <c r="GEV2119" s="69"/>
      <c r="GEW2119" s="107"/>
      <c r="GEX2119" s="2"/>
      <c r="GEY2119" s="15"/>
      <c r="GEZ2119" s="15"/>
      <c r="GFA2119" s="80"/>
      <c r="GFB2119" s="52"/>
      <c r="GFC2119" s="69"/>
      <c r="GFD2119" s="69"/>
      <c r="GFE2119" s="69"/>
      <c r="GFF2119" s="107"/>
      <c r="GFG2119" s="2"/>
      <c r="GFH2119" s="15"/>
      <c r="GFI2119" s="15"/>
      <c r="GFJ2119" s="80"/>
      <c r="GFK2119" s="52"/>
      <c r="GFL2119" s="69"/>
      <c r="GFM2119" s="69"/>
      <c r="GFN2119" s="69"/>
      <c r="GFO2119" s="107"/>
      <c r="GFP2119" s="2"/>
      <c r="GFQ2119" s="15"/>
      <c r="GFR2119" s="15"/>
      <c r="GFS2119" s="80"/>
      <c r="GFT2119" s="52"/>
      <c r="GFU2119" s="69"/>
      <c r="GFV2119" s="69"/>
      <c r="GFW2119" s="69"/>
      <c r="GFX2119" s="107"/>
      <c r="GFY2119" s="2"/>
      <c r="GFZ2119" s="15"/>
      <c r="GGA2119" s="15"/>
      <c r="GGB2119" s="80"/>
      <c r="GGC2119" s="52"/>
      <c r="GGD2119" s="69"/>
      <c r="GGE2119" s="69"/>
      <c r="GGF2119" s="69"/>
      <c r="GGG2119" s="107"/>
      <c r="GGH2119" s="2"/>
      <c r="GGI2119" s="15"/>
      <c r="GGJ2119" s="15"/>
      <c r="GGK2119" s="80"/>
      <c r="GGL2119" s="52"/>
      <c r="GGM2119" s="69"/>
      <c r="GGN2119" s="69"/>
      <c r="GGO2119" s="69"/>
      <c r="GGP2119" s="107"/>
      <c r="GGQ2119" s="2"/>
      <c r="GGR2119" s="15"/>
      <c r="GGS2119" s="15"/>
      <c r="GGT2119" s="80"/>
      <c r="GGU2119" s="52"/>
      <c r="GGV2119" s="69"/>
      <c r="GGW2119" s="69"/>
      <c r="GGX2119" s="69"/>
      <c r="GGY2119" s="107"/>
      <c r="GGZ2119" s="2"/>
      <c r="GHA2119" s="15"/>
      <c r="GHB2119" s="15"/>
      <c r="GHC2119" s="80"/>
      <c r="GHD2119" s="52"/>
      <c r="GHE2119" s="69"/>
      <c r="GHF2119" s="69"/>
      <c r="GHG2119" s="69"/>
      <c r="GHH2119" s="107"/>
      <c r="GHI2119" s="2"/>
      <c r="GHJ2119" s="15"/>
      <c r="GHK2119" s="15"/>
      <c r="GHL2119" s="80"/>
      <c r="GHM2119" s="52"/>
      <c r="GHN2119" s="69"/>
      <c r="GHO2119" s="69"/>
      <c r="GHP2119" s="69"/>
      <c r="GHQ2119" s="107"/>
      <c r="GHR2119" s="2"/>
      <c r="GHS2119" s="15"/>
      <c r="GHT2119" s="15"/>
      <c r="GHU2119" s="80"/>
      <c r="GHV2119" s="52"/>
      <c r="GHW2119" s="69"/>
      <c r="GHX2119" s="69"/>
      <c r="GHY2119" s="69"/>
      <c r="GHZ2119" s="107"/>
      <c r="GIA2119" s="2"/>
      <c r="GIB2119" s="15"/>
      <c r="GIC2119" s="15"/>
      <c r="GID2119" s="80"/>
      <c r="GIE2119" s="52"/>
      <c r="GIF2119" s="69"/>
      <c r="GIG2119" s="69"/>
      <c r="GIH2119" s="69"/>
      <c r="GII2119" s="107"/>
      <c r="GIJ2119" s="2"/>
      <c r="GIK2119" s="15"/>
      <c r="GIL2119" s="15"/>
      <c r="GIM2119" s="80"/>
      <c r="GIN2119" s="52"/>
      <c r="GIO2119" s="69"/>
      <c r="GIP2119" s="69"/>
      <c r="GIQ2119" s="69"/>
      <c r="GIR2119" s="107"/>
      <c r="GIS2119" s="2"/>
      <c r="GIT2119" s="15"/>
      <c r="GIU2119" s="15"/>
      <c r="GIV2119" s="80"/>
      <c r="GIW2119" s="52"/>
      <c r="GIX2119" s="69"/>
      <c r="GIY2119" s="69"/>
      <c r="GIZ2119" s="69"/>
      <c r="GJA2119" s="107"/>
      <c r="GJB2119" s="2"/>
      <c r="GJC2119" s="15"/>
      <c r="GJD2119" s="15"/>
      <c r="GJE2119" s="80"/>
      <c r="GJF2119" s="52"/>
      <c r="GJG2119" s="69"/>
      <c r="GJH2119" s="69"/>
      <c r="GJI2119" s="69"/>
      <c r="GJJ2119" s="107"/>
      <c r="GJK2119" s="2"/>
      <c r="GJL2119" s="15"/>
      <c r="GJM2119" s="15"/>
      <c r="GJN2119" s="80"/>
      <c r="GJO2119" s="52"/>
      <c r="GJP2119" s="69"/>
      <c r="GJQ2119" s="69"/>
      <c r="GJR2119" s="69"/>
      <c r="GJS2119" s="107"/>
      <c r="GJT2119" s="2"/>
      <c r="GJU2119" s="15"/>
      <c r="GJV2119" s="15"/>
      <c r="GJW2119" s="80"/>
      <c r="GJX2119" s="52"/>
      <c r="GJY2119" s="69"/>
      <c r="GJZ2119" s="69"/>
      <c r="GKA2119" s="69"/>
      <c r="GKB2119" s="107"/>
      <c r="GKC2119" s="2"/>
      <c r="GKD2119" s="15"/>
      <c r="GKE2119" s="15"/>
      <c r="GKF2119" s="80"/>
      <c r="GKG2119" s="52"/>
      <c r="GKH2119" s="69"/>
      <c r="GKI2119" s="69"/>
      <c r="GKJ2119" s="69"/>
      <c r="GKK2119" s="107"/>
      <c r="GKL2119" s="2"/>
      <c r="GKM2119" s="15"/>
      <c r="GKN2119" s="15"/>
      <c r="GKO2119" s="80"/>
      <c r="GKP2119" s="52"/>
      <c r="GKQ2119" s="69"/>
      <c r="GKR2119" s="69"/>
      <c r="GKS2119" s="69"/>
      <c r="GKT2119" s="107"/>
      <c r="GKU2119" s="2"/>
      <c r="GKV2119" s="15"/>
      <c r="GKW2119" s="15"/>
      <c r="GKX2119" s="80"/>
      <c r="GKY2119" s="52"/>
      <c r="GKZ2119" s="69"/>
      <c r="GLA2119" s="69"/>
      <c r="GLB2119" s="69"/>
      <c r="GLC2119" s="107"/>
      <c r="GLD2119" s="2"/>
      <c r="GLE2119" s="15"/>
      <c r="GLF2119" s="15"/>
      <c r="GLG2119" s="80"/>
      <c r="GLH2119" s="52"/>
      <c r="GLI2119" s="69"/>
      <c r="GLJ2119" s="69"/>
      <c r="GLK2119" s="69"/>
      <c r="GLL2119" s="107"/>
      <c r="GLM2119" s="2"/>
      <c r="GLN2119" s="15"/>
      <c r="GLO2119" s="15"/>
      <c r="GLP2119" s="80"/>
      <c r="GLQ2119" s="52"/>
      <c r="GLR2119" s="69"/>
      <c r="GLS2119" s="69"/>
      <c r="GLT2119" s="69"/>
      <c r="GLU2119" s="107"/>
      <c r="GLV2119" s="2"/>
      <c r="GLW2119" s="15"/>
      <c r="GLX2119" s="15"/>
      <c r="GLY2119" s="80"/>
      <c r="GLZ2119" s="52"/>
      <c r="GMA2119" s="69"/>
      <c r="GMB2119" s="69"/>
      <c r="GMC2119" s="69"/>
      <c r="GMD2119" s="107"/>
      <c r="GME2119" s="2"/>
      <c r="GMF2119" s="15"/>
      <c r="GMG2119" s="15"/>
      <c r="GMH2119" s="80"/>
      <c r="GMI2119" s="52"/>
      <c r="GMJ2119" s="69"/>
      <c r="GMK2119" s="69"/>
      <c r="GML2119" s="69"/>
      <c r="GMM2119" s="107"/>
      <c r="GMN2119" s="2"/>
      <c r="GMO2119" s="15"/>
      <c r="GMP2119" s="15"/>
      <c r="GMQ2119" s="80"/>
      <c r="GMR2119" s="52"/>
      <c r="GMS2119" s="69"/>
      <c r="GMT2119" s="69"/>
      <c r="GMU2119" s="69"/>
      <c r="GMV2119" s="107"/>
      <c r="GMW2119" s="2"/>
      <c r="GMX2119" s="15"/>
      <c r="GMY2119" s="15"/>
      <c r="GMZ2119" s="80"/>
      <c r="GNA2119" s="52"/>
      <c r="GNB2119" s="69"/>
      <c r="GNC2119" s="69"/>
      <c r="GND2119" s="69"/>
      <c r="GNE2119" s="107"/>
      <c r="GNF2119" s="2"/>
      <c r="GNG2119" s="15"/>
      <c r="GNH2119" s="15"/>
      <c r="GNI2119" s="80"/>
      <c r="GNJ2119" s="52"/>
      <c r="GNK2119" s="69"/>
      <c r="GNL2119" s="69"/>
      <c r="GNM2119" s="69"/>
      <c r="GNN2119" s="107"/>
      <c r="GNO2119" s="2"/>
      <c r="GNP2119" s="15"/>
      <c r="GNQ2119" s="15"/>
      <c r="GNR2119" s="80"/>
      <c r="GNS2119" s="52"/>
      <c r="GNT2119" s="69"/>
      <c r="GNU2119" s="69"/>
      <c r="GNV2119" s="69"/>
      <c r="GNW2119" s="107"/>
      <c r="GNX2119" s="2"/>
      <c r="GNY2119" s="15"/>
      <c r="GNZ2119" s="15"/>
      <c r="GOA2119" s="80"/>
      <c r="GOB2119" s="52"/>
      <c r="GOC2119" s="69"/>
      <c r="GOD2119" s="69"/>
      <c r="GOE2119" s="69"/>
      <c r="GOF2119" s="107"/>
      <c r="GOG2119" s="2"/>
      <c r="GOH2119" s="15"/>
      <c r="GOI2119" s="15"/>
      <c r="GOJ2119" s="80"/>
      <c r="GOK2119" s="52"/>
      <c r="GOL2119" s="69"/>
      <c r="GOM2119" s="69"/>
      <c r="GON2119" s="69"/>
      <c r="GOO2119" s="107"/>
      <c r="GOP2119" s="2"/>
      <c r="GOQ2119" s="15"/>
      <c r="GOR2119" s="15"/>
      <c r="GOS2119" s="80"/>
      <c r="GOT2119" s="52"/>
      <c r="GOU2119" s="69"/>
      <c r="GOV2119" s="69"/>
      <c r="GOW2119" s="69"/>
      <c r="GOX2119" s="107"/>
      <c r="GOY2119" s="2"/>
      <c r="GOZ2119" s="15"/>
      <c r="GPA2119" s="15"/>
      <c r="GPB2119" s="80"/>
      <c r="GPC2119" s="52"/>
      <c r="GPD2119" s="69"/>
      <c r="GPE2119" s="69"/>
      <c r="GPF2119" s="69"/>
      <c r="GPG2119" s="107"/>
      <c r="GPH2119" s="2"/>
      <c r="GPI2119" s="15"/>
      <c r="GPJ2119" s="15"/>
      <c r="GPK2119" s="80"/>
      <c r="GPL2119" s="52"/>
      <c r="GPM2119" s="69"/>
      <c r="GPN2119" s="69"/>
      <c r="GPO2119" s="69"/>
      <c r="GPP2119" s="107"/>
      <c r="GPQ2119" s="2"/>
      <c r="GPR2119" s="15"/>
      <c r="GPS2119" s="15"/>
      <c r="GPT2119" s="80"/>
      <c r="GPU2119" s="52"/>
      <c r="GPV2119" s="69"/>
      <c r="GPW2119" s="69"/>
      <c r="GPX2119" s="69"/>
      <c r="GPY2119" s="107"/>
      <c r="GPZ2119" s="2"/>
      <c r="GQA2119" s="15"/>
      <c r="GQB2119" s="15"/>
      <c r="GQC2119" s="80"/>
      <c r="GQD2119" s="52"/>
      <c r="GQE2119" s="69"/>
      <c r="GQF2119" s="69"/>
      <c r="GQG2119" s="69"/>
      <c r="GQH2119" s="107"/>
      <c r="GQI2119" s="2"/>
      <c r="GQJ2119" s="15"/>
      <c r="GQK2119" s="15"/>
      <c r="GQL2119" s="80"/>
      <c r="GQM2119" s="52"/>
      <c r="GQN2119" s="69"/>
      <c r="GQO2119" s="69"/>
      <c r="GQP2119" s="69"/>
      <c r="GQQ2119" s="107"/>
      <c r="GQR2119" s="2"/>
      <c r="GQS2119" s="15"/>
      <c r="GQT2119" s="15"/>
      <c r="GQU2119" s="80"/>
      <c r="GQV2119" s="52"/>
      <c r="GQW2119" s="69"/>
      <c r="GQX2119" s="69"/>
      <c r="GQY2119" s="69"/>
      <c r="GQZ2119" s="107"/>
      <c r="GRA2119" s="2"/>
      <c r="GRB2119" s="15"/>
      <c r="GRC2119" s="15"/>
      <c r="GRD2119" s="80"/>
      <c r="GRE2119" s="52"/>
      <c r="GRF2119" s="69"/>
      <c r="GRG2119" s="69"/>
      <c r="GRH2119" s="69"/>
      <c r="GRI2119" s="107"/>
      <c r="GRJ2119" s="2"/>
      <c r="GRK2119" s="15"/>
      <c r="GRL2119" s="15"/>
      <c r="GRM2119" s="80"/>
      <c r="GRN2119" s="52"/>
      <c r="GRO2119" s="69"/>
      <c r="GRP2119" s="69"/>
      <c r="GRQ2119" s="69"/>
      <c r="GRR2119" s="107"/>
      <c r="GRS2119" s="2"/>
      <c r="GRT2119" s="15"/>
      <c r="GRU2119" s="15"/>
      <c r="GRV2119" s="80"/>
      <c r="GRW2119" s="52"/>
      <c r="GRX2119" s="69"/>
      <c r="GRY2119" s="69"/>
      <c r="GRZ2119" s="69"/>
      <c r="GSA2119" s="107"/>
      <c r="GSB2119" s="2"/>
      <c r="GSC2119" s="15"/>
      <c r="GSD2119" s="15"/>
      <c r="GSE2119" s="80"/>
      <c r="GSF2119" s="52"/>
      <c r="GSG2119" s="69"/>
      <c r="GSH2119" s="69"/>
      <c r="GSI2119" s="69"/>
      <c r="GSJ2119" s="107"/>
      <c r="GSK2119" s="2"/>
      <c r="GSL2119" s="15"/>
      <c r="GSM2119" s="15"/>
      <c r="GSN2119" s="80"/>
      <c r="GSO2119" s="52"/>
      <c r="GSP2119" s="69"/>
      <c r="GSQ2119" s="69"/>
      <c r="GSR2119" s="69"/>
      <c r="GSS2119" s="107"/>
      <c r="GST2119" s="2"/>
      <c r="GSU2119" s="15"/>
      <c r="GSV2119" s="15"/>
      <c r="GSW2119" s="80"/>
      <c r="GSX2119" s="52"/>
      <c r="GSY2119" s="69"/>
      <c r="GSZ2119" s="69"/>
      <c r="GTA2119" s="69"/>
      <c r="GTB2119" s="107"/>
      <c r="GTC2119" s="2"/>
      <c r="GTD2119" s="15"/>
      <c r="GTE2119" s="15"/>
      <c r="GTF2119" s="80"/>
      <c r="GTG2119" s="52"/>
      <c r="GTH2119" s="69"/>
      <c r="GTI2119" s="69"/>
      <c r="GTJ2119" s="69"/>
      <c r="GTK2119" s="107"/>
      <c r="GTL2119" s="2"/>
      <c r="GTM2119" s="15"/>
      <c r="GTN2119" s="15"/>
      <c r="GTO2119" s="80"/>
      <c r="GTP2119" s="52"/>
      <c r="GTQ2119" s="69"/>
      <c r="GTR2119" s="69"/>
      <c r="GTS2119" s="69"/>
      <c r="GTT2119" s="107"/>
      <c r="GTU2119" s="2"/>
      <c r="GTV2119" s="15"/>
      <c r="GTW2119" s="15"/>
      <c r="GTX2119" s="80"/>
      <c r="GTY2119" s="52"/>
      <c r="GTZ2119" s="69"/>
      <c r="GUA2119" s="69"/>
      <c r="GUB2119" s="69"/>
      <c r="GUC2119" s="107"/>
      <c r="GUD2119" s="2"/>
      <c r="GUE2119" s="15"/>
      <c r="GUF2119" s="15"/>
      <c r="GUG2119" s="80"/>
      <c r="GUH2119" s="52"/>
      <c r="GUI2119" s="69"/>
      <c r="GUJ2119" s="69"/>
      <c r="GUK2119" s="69"/>
      <c r="GUL2119" s="107"/>
      <c r="GUM2119" s="2"/>
      <c r="GUN2119" s="15"/>
      <c r="GUO2119" s="15"/>
      <c r="GUP2119" s="80"/>
      <c r="GUQ2119" s="52"/>
      <c r="GUR2119" s="69"/>
      <c r="GUS2119" s="69"/>
      <c r="GUT2119" s="69"/>
      <c r="GUU2119" s="107"/>
      <c r="GUV2119" s="2"/>
      <c r="GUW2119" s="15"/>
      <c r="GUX2119" s="15"/>
      <c r="GUY2119" s="80"/>
      <c r="GUZ2119" s="52"/>
      <c r="GVA2119" s="69"/>
      <c r="GVB2119" s="69"/>
      <c r="GVC2119" s="69"/>
      <c r="GVD2119" s="107"/>
      <c r="GVE2119" s="2"/>
      <c r="GVF2119" s="15"/>
      <c r="GVG2119" s="15"/>
      <c r="GVH2119" s="80"/>
      <c r="GVI2119" s="52"/>
      <c r="GVJ2119" s="69"/>
      <c r="GVK2119" s="69"/>
      <c r="GVL2119" s="69"/>
      <c r="GVM2119" s="107"/>
      <c r="GVN2119" s="2"/>
      <c r="GVO2119" s="15"/>
      <c r="GVP2119" s="15"/>
      <c r="GVQ2119" s="80"/>
      <c r="GVR2119" s="52"/>
      <c r="GVS2119" s="69"/>
      <c r="GVT2119" s="69"/>
      <c r="GVU2119" s="69"/>
      <c r="GVV2119" s="107"/>
      <c r="GVW2119" s="2"/>
      <c r="GVX2119" s="15"/>
      <c r="GVY2119" s="15"/>
      <c r="GVZ2119" s="80"/>
      <c r="GWA2119" s="52"/>
      <c r="GWB2119" s="69"/>
      <c r="GWC2119" s="69"/>
      <c r="GWD2119" s="69"/>
      <c r="GWE2119" s="107"/>
      <c r="GWF2119" s="2"/>
      <c r="GWG2119" s="15"/>
      <c r="GWH2119" s="15"/>
      <c r="GWI2119" s="80"/>
      <c r="GWJ2119" s="52"/>
      <c r="GWK2119" s="69"/>
      <c r="GWL2119" s="69"/>
      <c r="GWM2119" s="69"/>
      <c r="GWN2119" s="107"/>
      <c r="GWO2119" s="2"/>
      <c r="GWP2119" s="15"/>
      <c r="GWQ2119" s="15"/>
      <c r="GWR2119" s="80"/>
      <c r="GWS2119" s="52"/>
      <c r="GWT2119" s="69"/>
      <c r="GWU2119" s="69"/>
      <c r="GWV2119" s="69"/>
      <c r="GWW2119" s="107"/>
      <c r="GWX2119" s="2"/>
      <c r="GWY2119" s="15"/>
      <c r="GWZ2119" s="15"/>
      <c r="GXA2119" s="80"/>
      <c r="GXB2119" s="52"/>
      <c r="GXC2119" s="69"/>
      <c r="GXD2119" s="69"/>
      <c r="GXE2119" s="69"/>
      <c r="GXF2119" s="107"/>
      <c r="GXG2119" s="2"/>
      <c r="GXH2119" s="15"/>
      <c r="GXI2119" s="15"/>
      <c r="GXJ2119" s="80"/>
      <c r="GXK2119" s="52"/>
      <c r="GXL2119" s="69"/>
      <c r="GXM2119" s="69"/>
      <c r="GXN2119" s="69"/>
      <c r="GXO2119" s="107"/>
      <c r="GXP2119" s="2"/>
      <c r="GXQ2119" s="15"/>
      <c r="GXR2119" s="15"/>
      <c r="GXS2119" s="80"/>
      <c r="GXT2119" s="52"/>
      <c r="GXU2119" s="69"/>
      <c r="GXV2119" s="69"/>
      <c r="GXW2119" s="69"/>
      <c r="GXX2119" s="107"/>
      <c r="GXY2119" s="2"/>
      <c r="GXZ2119" s="15"/>
      <c r="GYA2119" s="15"/>
      <c r="GYB2119" s="80"/>
      <c r="GYC2119" s="52"/>
      <c r="GYD2119" s="69"/>
      <c r="GYE2119" s="69"/>
      <c r="GYF2119" s="69"/>
      <c r="GYG2119" s="107"/>
      <c r="GYH2119" s="2"/>
      <c r="GYI2119" s="15"/>
      <c r="GYJ2119" s="15"/>
      <c r="GYK2119" s="80"/>
      <c r="GYL2119" s="52"/>
      <c r="GYM2119" s="69"/>
      <c r="GYN2119" s="69"/>
      <c r="GYO2119" s="69"/>
      <c r="GYP2119" s="107"/>
      <c r="GYQ2119" s="2"/>
      <c r="GYR2119" s="15"/>
      <c r="GYS2119" s="15"/>
      <c r="GYT2119" s="80"/>
      <c r="GYU2119" s="52"/>
      <c r="GYV2119" s="69"/>
      <c r="GYW2119" s="69"/>
      <c r="GYX2119" s="69"/>
      <c r="GYY2119" s="107"/>
      <c r="GYZ2119" s="2"/>
      <c r="GZA2119" s="15"/>
      <c r="GZB2119" s="15"/>
      <c r="GZC2119" s="80"/>
      <c r="GZD2119" s="52"/>
      <c r="GZE2119" s="69"/>
      <c r="GZF2119" s="69"/>
      <c r="GZG2119" s="69"/>
      <c r="GZH2119" s="107"/>
      <c r="GZI2119" s="2"/>
      <c r="GZJ2119" s="15"/>
      <c r="GZK2119" s="15"/>
      <c r="GZL2119" s="80"/>
      <c r="GZM2119" s="52"/>
      <c r="GZN2119" s="69"/>
      <c r="GZO2119" s="69"/>
      <c r="GZP2119" s="69"/>
      <c r="GZQ2119" s="107"/>
      <c r="GZR2119" s="2"/>
      <c r="GZS2119" s="15"/>
      <c r="GZT2119" s="15"/>
      <c r="GZU2119" s="80"/>
      <c r="GZV2119" s="52"/>
      <c r="GZW2119" s="69"/>
      <c r="GZX2119" s="69"/>
      <c r="GZY2119" s="69"/>
      <c r="GZZ2119" s="107"/>
      <c r="HAA2119" s="2"/>
      <c r="HAB2119" s="15"/>
      <c r="HAC2119" s="15"/>
      <c r="HAD2119" s="80"/>
      <c r="HAE2119" s="52"/>
      <c r="HAF2119" s="69"/>
      <c r="HAG2119" s="69"/>
      <c r="HAH2119" s="69"/>
      <c r="HAI2119" s="107"/>
      <c r="HAJ2119" s="2"/>
      <c r="HAK2119" s="15"/>
      <c r="HAL2119" s="15"/>
      <c r="HAM2119" s="80"/>
      <c r="HAN2119" s="52"/>
      <c r="HAO2119" s="69"/>
      <c r="HAP2119" s="69"/>
      <c r="HAQ2119" s="69"/>
      <c r="HAR2119" s="107"/>
      <c r="HAS2119" s="2"/>
      <c r="HAT2119" s="15"/>
      <c r="HAU2119" s="15"/>
      <c r="HAV2119" s="80"/>
      <c r="HAW2119" s="52"/>
      <c r="HAX2119" s="69"/>
      <c r="HAY2119" s="69"/>
      <c r="HAZ2119" s="69"/>
      <c r="HBA2119" s="107"/>
      <c r="HBB2119" s="2"/>
      <c r="HBC2119" s="15"/>
      <c r="HBD2119" s="15"/>
      <c r="HBE2119" s="80"/>
      <c r="HBF2119" s="52"/>
      <c r="HBG2119" s="69"/>
      <c r="HBH2119" s="69"/>
      <c r="HBI2119" s="69"/>
      <c r="HBJ2119" s="107"/>
      <c r="HBK2119" s="2"/>
      <c r="HBL2119" s="15"/>
      <c r="HBM2119" s="15"/>
      <c r="HBN2119" s="80"/>
      <c r="HBO2119" s="52"/>
      <c r="HBP2119" s="69"/>
      <c r="HBQ2119" s="69"/>
      <c r="HBR2119" s="69"/>
      <c r="HBS2119" s="107"/>
      <c r="HBT2119" s="2"/>
      <c r="HBU2119" s="15"/>
      <c r="HBV2119" s="15"/>
      <c r="HBW2119" s="80"/>
      <c r="HBX2119" s="52"/>
      <c r="HBY2119" s="69"/>
      <c r="HBZ2119" s="69"/>
      <c r="HCA2119" s="69"/>
      <c r="HCB2119" s="107"/>
      <c r="HCC2119" s="2"/>
      <c r="HCD2119" s="15"/>
      <c r="HCE2119" s="15"/>
      <c r="HCF2119" s="80"/>
      <c r="HCG2119" s="52"/>
      <c r="HCH2119" s="69"/>
      <c r="HCI2119" s="69"/>
      <c r="HCJ2119" s="69"/>
      <c r="HCK2119" s="107"/>
      <c r="HCL2119" s="2"/>
      <c r="HCM2119" s="15"/>
      <c r="HCN2119" s="15"/>
      <c r="HCO2119" s="80"/>
      <c r="HCP2119" s="52"/>
      <c r="HCQ2119" s="69"/>
      <c r="HCR2119" s="69"/>
      <c r="HCS2119" s="69"/>
      <c r="HCT2119" s="107"/>
      <c r="HCU2119" s="2"/>
      <c r="HCV2119" s="15"/>
      <c r="HCW2119" s="15"/>
      <c r="HCX2119" s="80"/>
      <c r="HCY2119" s="52"/>
      <c r="HCZ2119" s="69"/>
      <c r="HDA2119" s="69"/>
      <c r="HDB2119" s="69"/>
      <c r="HDC2119" s="107"/>
      <c r="HDD2119" s="2"/>
      <c r="HDE2119" s="15"/>
      <c r="HDF2119" s="15"/>
      <c r="HDG2119" s="80"/>
      <c r="HDH2119" s="52"/>
      <c r="HDI2119" s="69"/>
      <c r="HDJ2119" s="69"/>
      <c r="HDK2119" s="69"/>
      <c r="HDL2119" s="107"/>
      <c r="HDM2119" s="2"/>
      <c r="HDN2119" s="15"/>
      <c r="HDO2119" s="15"/>
      <c r="HDP2119" s="80"/>
      <c r="HDQ2119" s="52"/>
      <c r="HDR2119" s="69"/>
      <c r="HDS2119" s="69"/>
      <c r="HDT2119" s="69"/>
      <c r="HDU2119" s="107"/>
      <c r="HDV2119" s="2"/>
      <c r="HDW2119" s="15"/>
      <c r="HDX2119" s="15"/>
      <c r="HDY2119" s="80"/>
      <c r="HDZ2119" s="52"/>
      <c r="HEA2119" s="69"/>
      <c r="HEB2119" s="69"/>
      <c r="HEC2119" s="69"/>
      <c r="HED2119" s="107"/>
      <c r="HEE2119" s="2"/>
      <c r="HEF2119" s="15"/>
      <c r="HEG2119" s="15"/>
      <c r="HEH2119" s="80"/>
      <c r="HEI2119" s="52"/>
      <c r="HEJ2119" s="69"/>
      <c r="HEK2119" s="69"/>
      <c r="HEL2119" s="69"/>
      <c r="HEM2119" s="107"/>
      <c r="HEN2119" s="2"/>
      <c r="HEO2119" s="15"/>
      <c r="HEP2119" s="15"/>
      <c r="HEQ2119" s="80"/>
      <c r="HER2119" s="52"/>
      <c r="HES2119" s="69"/>
      <c r="HET2119" s="69"/>
      <c r="HEU2119" s="69"/>
      <c r="HEV2119" s="107"/>
      <c r="HEW2119" s="2"/>
      <c r="HEX2119" s="15"/>
      <c r="HEY2119" s="15"/>
      <c r="HEZ2119" s="80"/>
      <c r="HFA2119" s="52"/>
      <c r="HFB2119" s="69"/>
      <c r="HFC2119" s="69"/>
      <c r="HFD2119" s="69"/>
      <c r="HFE2119" s="107"/>
      <c r="HFF2119" s="2"/>
      <c r="HFG2119" s="15"/>
      <c r="HFH2119" s="15"/>
      <c r="HFI2119" s="80"/>
      <c r="HFJ2119" s="52"/>
      <c r="HFK2119" s="69"/>
      <c r="HFL2119" s="69"/>
      <c r="HFM2119" s="69"/>
      <c r="HFN2119" s="107"/>
      <c r="HFO2119" s="2"/>
      <c r="HFP2119" s="15"/>
      <c r="HFQ2119" s="15"/>
      <c r="HFR2119" s="80"/>
      <c r="HFS2119" s="52"/>
      <c r="HFT2119" s="69"/>
      <c r="HFU2119" s="69"/>
      <c r="HFV2119" s="69"/>
      <c r="HFW2119" s="107"/>
      <c r="HFX2119" s="2"/>
      <c r="HFY2119" s="15"/>
      <c r="HFZ2119" s="15"/>
      <c r="HGA2119" s="80"/>
      <c r="HGB2119" s="52"/>
      <c r="HGC2119" s="69"/>
      <c r="HGD2119" s="69"/>
      <c r="HGE2119" s="69"/>
      <c r="HGF2119" s="107"/>
      <c r="HGG2119" s="2"/>
      <c r="HGH2119" s="15"/>
      <c r="HGI2119" s="15"/>
      <c r="HGJ2119" s="80"/>
      <c r="HGK2119" s="52"/>
      <c r="HGL2119" s="69"/>
      <c r="HGM2119" s="69"/>
      <c r="HGN2119" s="69"/>
      <c r="HGO2119" s="107"/>
      <c r="HGP2119" s="2"/>
      <c r="HGQ2119" s="15"/>
      <c r="HGR2119" s="15"/>
      <c r="HGS2119" s="80"/>
      <c r="HGT2119" s="52"/>
      <c r="HGU2119" s="69"/>
      <c r="HGV2119" s="69"/>
      <c r="HGW2119" s="69"/>
      <c r="HGX2119" s="107"/>
      <c r="HGY2119" s="2"/>
      <c r="HGZ2119" s="15"/>
      <c r="HHA2119" s="15"/>
      <c r="HHB2119" s="80"/>
      <c r="HHC2119" s="52"/>
      <c r="HHD2119" s="69"/>
      <c r="HHE2119" s="69"/>
      <c r="HHF2119" s="69"/>
      <c r="HHG2119" s="107"/>
      <c r="HHH2119" s="2"/>
      <c r="HHI2119" s="15"/>
      <c r="HHJ2119" s="15"/>
      <c r="HHK2119" s="80"/>
      <c r="HHL2119" s="52"/>
      <c r="HHM2119" s="69"/>
      <c r="HHN2119" s="69"/>
      <c r="HHO2119" s="69"/>
      <c r="HHP2119" s="107"/>
      <c r="HHQ2119" s="2"/>
      <c r="HHR2119" s="15"/>
      <c r="HHS2119" s="15"/>
      <c r="HHT2119" s="80"/>
      <c r="HHU2119" s="52"/>
      <c r="HHV2119" s="69"/>
      <c r="HHW2119" s="69"/>
      <c r="HHX2119" s="69"/>
      <c r="HHY2119" s="107"/>
      <c r="HHZ2119" s="2"/>
      <c r="HIA2119" s="15"/>
      <c r="HIB2119" s="15"/>
      <c r="HIC2119" s="80"/>
      <c r="HID2119" s="52"/>
      <c r="HIE2119" s="69"/>
      <c r="HIF2119" s="69"/>
      <c r="HIG2119" s="69"/>
      <c r="HIH2119" s="107"/>
      <c r="HII2119" s="2"/>
      <c r="HIJ2119" s="15"/>
      <c r="HIK2119" s="15"/>
      <c r="HIL2119" s="80"/>
      <c r="HIM2119" s="52"/>
      <c r="HIN2119" s="69"/>
      <c r="HIO2119" s="69"/>
      <c r="HIP2119" s="69"/>
      <c r="HIQ2119" s="107"/>
      <c r="HIR2119" s="2"/>
      <c r="HIS2119" s="15"/>
      <c r="HIT2119" s="15"/>
      <c r="HIU2119" s="80"/>
      <c r="HIV2119" s="52"/>
      <c r="HIW2119" s="69"/>
      <c r="HIX2119" s="69"/>
      <c r="HIY2119" s="69"/>
      <c r="HIZ2119" s="107"/>
      <c r="HJA2119" s="2"/>
      <c r="HJB2119" s="15"/>
      <c r="HJC2119" s="15"/>
      <c r="HJD2119" s="80"/>
      <c r="HJE2119" s="52"/>
      <c r="HJF2119" s="69"/>
      <c r="HJG2119" s="69"/>
      <c r="HJH2119" s="69"/>
      <c r="HJI2119" s="107"/>
      <c r="HJJ2119" s="2"/>
      <c r="HJK2119" s="15"/>
      <c r="HJL2119" s="15"/>
      <c r="HJM2119" s="80"/>
      <c r="HJN2119" s="52"/>
      <c r="HJO2119" s="69"/>
      <c r="HJP2119" s="69"/>
      <c r="HJQ2119" s="69"/>
      <c r="HJR2119" s="107"/>
      <c r="HJS2119" s="2"/>
      <c r="HJT2119" s="15"/>
      <c r="HJU2119" s="15"/>
      <c r="HJV2119" s="80"/>
      <c r="HJW2119" s="52"/>
      <c r="HJX2119" s="69"/>
      <c r="HJY2119" s="69"/>
      <c r="HJZ2119" s="69"/>
      <c r="HKA2119" s="107"/>
      <c r="HKB2119" s="2"/>
      <c r="HKC2119" s="15"/>
      <c r="HKD2119" s="15"/>
      <c r="HKE2119" s="80"/>
      <c r="HKF2119" s="52"/>
      <c r="HKG2119" s="69"/>
      <c r="HKH2119" s="69"/>
      <c r="HKI2119" s="69"/>
      <c r="HKJ2119" s="107"/>
      <c r="HKK2119" s="2"/>
      <c r="HKL2119" s="15"/>
      <c r="HKM2119" s="15"/>
      <c r="HKN2119" s="80"/>
      <c r="HKO2119" s="52"/>
      <c r="HKP2119" s="69"/>
      <c r="HKQ2119" s="69"/>
      <c r="HKR2119" s="69"/>
      <c r="HKS2119" s="107"/>
      <c r="HKT2119" s="2"/>
      <c r="HKU2119" s="15"/>
      <c r="HKV2119" s="15"/>
      <c r="HKW2119" s="80"/>
      <c r="HKX2119" s="52"/>
      <c r="HKY2119" s="69"/>
      <c r="HKZ2119" s="69"/>
      <c r="HLA2119" s="69"/>
      <c r="HLB2119" s="107"/>
      <c r="HLC2119" s="2"/>
      <c r="HLD2119" s="15"/>
      <c r="HLE2119" s="15"/>
      <c r="HLF2119" s="80"/>
      <c r="HLG2119" s="52"/>
      <c r="HLH2119" s="69"/>
      <c r="HLI2119" s="69"/>
      <c r="HLJ2119" s="69"/>
      <c r="HLK2119" s="107"/>
      <c r="HLL2119" s="2"/>
      <c r="HLM2119" s="15"/>
      <c r="HLN2119" s="15"/>
      <c r="HLO2119" s="80"/>
      <c r="HLP2119" s="52"/>
      <c r="HLQ2119" s="69"/>
      <c r="HLR2119" s="69"/>
      <c r="HLS2119" s="69"/>
      <c r="HLT2119" s="107"/>
      <c r="HLU2119" s="2"/>
      <c r="HLV2119" s="15"/>
      <c r="HLW2119" s="15"/>
      <c r="HLX2119" s="80"/>
      <c r="HLY2119" s="52"/>
      <c r="HLZ2119" s="69"/>
      <c r="HMA2119" s="69"/>
      <c r="HMB2119" s="69"/>
      <c r="HMC2119" s="107"/>
      <c r="HMD2119" s="2"/>
      <c r="HME2119" s="15"/>
      <c r="HMF2119" s="15"/>
      <c r="HMG2119" s="80"/>
      <c r="HMH2119" s="52"/>
      <c r="HMI2119" s="69"/>
      <c r="HMJ2119" s="69"/>
      <c r="HMK2119" s="69"/>
      <c r="HML2119" s="107"/>
      <c r="HMM2119" s="2"/>
      <c r="HMN2119" s="15"/>
      <c r="HMO2119" s="15"/>
      <c r="HMP2119" s="80"/>
      <c r="HMQ2119" s="52"/>
      <c r="HMR2119" s="69"/>
      <c r="HMS2119" s="69"/>
      <c r="HMT2119" s="69"/>
      <c r="HMU2119" s="107"/>
      <c r="HMV2119" s="2"/>
      <c r="HMW2119" s="15"/>
      <c r="HMX2119" s="15"/>
      <c r="HMY2119" s="80"/>
      <c r="HMZ2119" s="52"/>
      <c r="HNA2119" s="69"/>
      <c r="HNB2119" s="69"/>
      <c r="HNC2119" s="69"/>
      <c r="HND2119" s="107"/>
      <c r="HNE2119" s="2"/>
      <c r="HNF2119" s="15"/>
      <c r="HNG2119" s="15"/>
      <c r="HNH2119" s="80"/>
      <c r="HNI2119" s="52"/>
      <c r="HNJ2119" s="69"/>
      <c r="HNK2119" s="69"/>
      <c r="HNL2119" s="69"/>
      <c r="HNM2119" s="107"/>
      <c r="HNN2119" s="2"/>
      <c r="HNO2119" s="15"/>
      <c r="HNP2119" s="15"/>
      <c r="HNQ2119" s="80"/>
      <c r="HNR2119" s="52"/>
      <c r="HNS2119" s="69"/>
      <c r="HNT2119" s="69"/>
      <c r="HNU2119" s="69"/>
      <c r="HNV2119" s="107"/>
      <c r="HNW2119" s="2"/>
      <c r="HNX2119" s="15"/>
      <c r="HNY2119" s="15"/>
      <c r="HNZ2119" s="80"/>
      <c r="HOA2119" s="52"/>
      <c r="HOB2119" s="69"/>
      <c r="HOC2119" s="69"/>
      <c r="HOD2119" s="69"/>
      <c r="HOE2119" s="107"/>
      <c r="HOF2119" s="2"/>
      <c r="HOG2119" s="15"/>
      <c r="HOH2119" s="15"/>
      <c r="HOI2119" s="80"/>
      <c r="HOJ2119" s="52"/>
      <c r="HOK2119" s="69"/>
      <c r="HOL2119" s="69"/>
      <c r="HOM2119" s="69"/>
      <c r="HON2119" s="107"/>
      <c r="HOO2119" s="2"/>
      <c r="HOP2119" s="15"/>
      <c r="HOQ2119" s="15"/>
      <c r="HOR2119" s="80"/>
      <c r="HOS2119" s="52"/>
      <c r="HOT2119" s="69"/>
      <c r="HOU2119" s="69"/>
      <c r="HOV2119" s="69"/>
      <c r="HOW2119" s="107"/>
      <c r="HOX2119" s="2"/>
      <c r="HOY2119" s="15"/>
      <c r="HOZ2119" s="15"/>
      <c r="HPA2119" s="80"/>
      <c r="HPB2119" s="52"/>
      <c r="HPC2119" s="69"/>
      <c r="HPD2119" s="69"/>
      <c r="HPE2119" s="69"/>
      <c r="HPF2119" s="107"/>
      <c r="HPG2119" s="2"/>
      <c r="HPH2119" s="15"/>
      <c r="HPI2119" s="15"/>
      <c r="HPJ2119" s="80"/>
      <c r="HPK2119" s="52"/>
      <c r="HPL2119" s="69"/>
      <c r="HPM2119" s="69"/>
      <c r="HPN2119" s="69"/>
      <c r="HPO2119" s="107"/>
      <c r="HPP2119" s="2"/>
      <c r="HPQ2119" s="15"/>
      <c r="HPR2119" s="15"/>
      <c r="HPS2119" s="80"/>
      <c r="HPT2119" s="52"/>
      <c r="HPU2119" s="69"/>
      <c r="HPV2119" s="69"/>
      <c r="HPW2119" s="69"/>
      <c r="HPX2119" s="107"/>
      <c r="HPY2119" s="2"/>
      <c r="HPZ2119" s="15"/>
      <c r="HQA2119" s="15"/>
      <c r="HQB2119" s="80"/>
      <c r="HQC2119" s="52"/>
      <c r="HQD2119" s="69"/>
      <c r="HQE2119" s="69"/>
      <c r="HQF2119" s="69"/>
      <c r="HQG2119" s="107"/>
      <c r="HQH2119" s="2"/>
      <c r="HQI2119" s="15"/>
      <c r="HQJ2119" s="15"/>
      <c r="HQK2119" s="80"/>
      <c r="HQL2119" s="52"/>
      <c r="HQM2119" s="69"/>
      <c r="HQN2119" s="69"/>
      <c r="HQO2119" s="69"/>
      <c r="HQP2119" s="107"/>
      <c r="HQQ2119" s="2"/>
      <c r="HQR2119" s="15"/>
      <c r="HQS2119" s="15"/>
      <c r="HQT2119" s="80"/>
      <c r="HQU2119" s="52"/>
      <c r="HQV2119" s="69"/>
      <c r="HQW2119" s="69"/>
      <c r="HQX2119" s="69"/>
      <c r="HQY2119" s="107"/>
      <c r="HQZ2119" s="2"/>
      <c r="HRA2119" s="15"/>
      <c r="HRB2119" s="15"/>
      <c r="HRC2119" s="80"/>
      <c r="HRD2119" s="52"/>
      <c r="HRE2119" s="69"/>
      <c r="HRF2119" s="69"/>
      <c r="HRG2119" s="69"/>
      <c r="HRH2119" s="107"/>
      <c r="HRI2119" s="2"/>
      <c r="HRJ2119" s="15"/>
      <c r="HRK2119" s="15"/>
      <c r="HRL2119" s="80"/>
      <c r="HRM2119" s="52"/>
      <c r="HRN2119" s="69"/>
      <c r="HRO2119" s="69"/>
      <c r="HRP2119" s="69"/>
      <c r="HRQ2119" s="107"/>
      <c r="HRR2119" s="2"/>
      <c r="HRS2119" s="15"/>
      <c r="HRT2119" s="15"/>
      <c r="HRU2119" s="80"/>
      <c r="HRV2119" s="52"/>
      <c r="HRW2119" s="69"/>
      <c r="HRX2119" s="69"/>
      <c r="HRY2119" s="69"/>
      <c r="HRZ2119" s="107"/>
      <c r="HSA2119" s="2"/>
      <c r="HSB2119" s="15"/>
      <c r="HSC2119" s="15"/>
      <c r="HSD2119" s="80"/>
      <c r="HSE2119" s="52"/>
      <c r="HSF2119" s="69"/>
      <c r="HSG2119" s="69"/>
      <c r="HSH2119" s="69"/>
      <c r="HSI2119" s="107"/>
      <c r="HSJ2119" s="2"/>
      <c r="HSK2119" s="15"/>
      <c r="HSL2119" s="15"/>
      <c r="HSM2119" s="80"/>
      <c r="HSN2119" s="52"/>
      <c r="HSO2119" s="69"/>
      <c r="HSP2119" s="69"/>
      <c r="HSQ2119" s="69"/>
      <c r="HSR2119" s="107"/>
      <c r="HSS2119" s="2"/>
      <c r="HST2119" s="15"/>
      <c r="HSU2119" s="15"/>
      <c r="HSV2119" s="80"/>
      <c r="HSW2119" s="52"/>
      <c r="HSX2119" s="69"/>
      <c r="HSY2119" s="69"/>
      <c r="HSZ2119" s="69"/>
      <c r="HTA2119" s="107"/>
      <c r="HTB2119" s="2"/>
      <c r="HTC2119" s="15"/>
      <c r="HTD2119" s="15"/>
      <c r="HTE2119" s="80"/>
      <c r="HTF2119" s="52"/>
      <c r="HTG2119" s="69"/>
      <c r="HTH2119" s="69"/>
      <c r="HTI2119" s="69"/>
      <c r="HTJ2119" s="107"/>
      <c r="HTK2119" s="2"/>
      <c r="HTL2119" s="15"/>
      <c r="HTM2119" s="15"/>
      <c r="HTN2119" s="80"/>
      <c r="HTO2119" s="52"/>
      <c r="HTP2119" s="69"/>
      <c r="HTQ2119" s="69"/>
      <c r="HTR2119" s="69"/>
      <c r="HTS2119" s="107"/>
      <c r="HTT2119" s="2"/>
      <c r="HTU2119" s="15"/>
      <c r="HTV2119" s="15"/>
      <c r="HTW2119" s="80"/>
      <c r="HTX2119" s="52"/>
      <c r="HTY2119" s="69"/>
      <c r="HTZ2119" s="69"/>
      <c r="HUA2119" s="69"/>
      <c r="HUB2119" s="107"/>
      <c r="HUC2119" s="2"/>
      <c r="HUD2119" s="15"/>
      <c r="HUE2119" s="15"/>
      <c r="HUF2119" s="80"/>
      <c r="HUG2119" s="52"/>
      <c r="HUH2119" s="69"/>
      <c r="HUI2119" s="69"/>
      <c r="HUJ2119" s="69"/>
      <c r="HUK2119" s="107"/>
      <c r="HUL2119" s="2"/>
      <c r="HUM2119" s="15"/>
      <c r="HUN2119" s="15"/>
      <c r="HUO2119" s="80"/>
      <c r="HUP2119" s="52"/>
      <c r="HUQ2119" s="69"/>
      <c r="HUR2119" s="69"/>
      <c r="HUS2119" s="69"/>
      <c r="HUT2119" s="107"/>
      <c r="HUU2119" s="2"/>
      <c r="HUV2119" s="15"/>
      <c r="HUW2119" s="15"/>
      <c r="HUX2119" s="80"/>
      <c r="HUY2119" s="52"/>
      <c r="HUZ2119" s="69"/>
      <c r="HVA2119" s="69"/>
      <c r="HVB2119" s="69"/>
      <c r="HVC2119" s="107"/>
      <c r="HVD2119" s="2"/>
      <c r="HVE2119" s="15"/>
      <c r="HVF2119" s="15"/>
      <c r="HVG2119" s="80"/>
      <c r="HVH2119" s="52"/>
      <c r="HVI2119" s="69"/>
      <c r="HVJ2119" s="69"/>
      <c r="HVK2119" s="69"/>
      <c r="HVL2119" s="107"/>
      <c r="HVM2119" s="2"/>
      <c r="HVN2119" s="15"/>
      <c r="HVO2119" s="15"/>
      <c r="HVP2119" s="80"/>
      <c r="HVQ2119" s="52"/>
      <c r="HVR2119" s="69"/>
      <c r="HVS2119" s="69"/>
      <c r="HVT2119" s="69"/>
      <c r="HVU2119" s="107"/>
      <c r="HVV2119" s="2"/>
      <c r="HVW2119" s="15"/>
      <c r="HVX2119" s="15"/>
      <c r="HVY2119" s="80"/>
      <c r="HVZ2119" s="52"/>
      <c r="HWA2119" s="69"/>
      <c r="HWB2119" s="69"/>
      <c r="HWC2119" s="69"/>
      <c r="HWD2119" s="107"/>
      <c r="HWE2119" s="2"/>
      <c r="HWF2119" s="15"/>
      <c r="HWG2119" s="15"/>
      <c r="HWH2119" s="80"/>
      <c r="HWI2119" s="52"/>
      <c r="HWJ2119" s="69"/>
      <c r="HWK2119" s="69"/>
      <c r="HWL2119" s="69"/>
      <c r="HWM2119" s="107"/>
      <c r="HWN2119" s="2"/>
      <c r="HWO2119" s="15"/>
      <c r="HWP2119" s="15"/>
      <c r="HWQ2119" s="80"/>
      <c r="HWR2119" s="52"/>
      <c r="HWS2119" s="69"/>
      <c r="HWT2119" s="69"/>
      <c r="HWU2119" s="69"/>
      <c r="HWV2119" s="107"/>
      <c r="HWW2119" s="2"/>
      <c r="HWX2119" s="15"/>
      <c r="HWY2119" s="15"/>
      <c r="HWZ2119" s="80"/>
      <c r="HXA2119" s="52"/>
      <c r="HXB2119" s="69"/>
      <c r="HXC2119" s="69"/>
      <c r="HXD2119" s="69"/>
      <c r="HXE2119" s="107"/>
      <c r="HXF2119" s="2"/>
      <c r="HXG2119" s="15"/>
      <c r="HXH2119" s="15"/>
      <c r="HXI2119" s="80"/>
      <c r="HXJ2119" s="52"/>
      <c r="HXK2119" s="69"/>
      <c r="HXL2119" s="69"/>
      <c r="HXM2119" s="69"/>
      <c r="HXN2119" s="107"/>
      <c r="HXO2119" s="2"/>
      <c r="HXP2119" s="15"/>
      <c r="HXQ2119" s="15"/>
      <c r="HXR2119" s="80"/>
      <c r="HXS2119" s="52"/>
      <c r="HXT2119" s="69"/>
      <c r="HXU2119" s="69"/>
      <c r="HXV2119" s="69"/>
      <c r="HXW2119" s="107"/>
      <c r="HXX2119" s="2"/>
      <c r="HXY2119" s="15"/>
      <c r="HXZ2119" s="15"/>
      <c r="HYA2119" s="80"/>
      <c r="HYB2119" s="52"/>
      <c r="HYC2119" s="69"/>
      <c r="HYD2119" s="69"/>
      <c r="HYE2119" s="69"/>
      <c r="HYF2119" s="107"/>
      <c r="HYG2119" s="2"/>
      <c r="HYH2119" s="15"/>
      <c r="HYI2119" s="15"/>
      <c r="HYJ2119" s="80"/>
      <c r="HYK2119" s="52"/>
      <c r="HYL2119" s="69"/>
      <c r="HYM2119" s="69"/>
      <c r="HYN2119" s="69"/>
      <c r="HYO2119" s="107"/>
      <c r="HYP2119" s="2"/>
      <c r="HYQ2119" s="15"/>
      <c r="HYR2119" s="15"/>
      <c r="HYS2119" s="80"/>
      <c r="HYT2119" s="52"/>
      <c r="HYU2119" s="69"/>
      <c r="HYV2119" s="69"/>
      <c r="HYW2119" s="69"/>
      <c r="HYX2119" s="107"/>
      <c r="HYY2119" s="2"/>
      <c r="HYZ2119" s="15"/>
      <c r="HZA2119" s="15"/>
      <c r="HZB2119" s="80"/>
      <c r="HZC2119" s="52"/>
      <c r="HZD2119" s="69"/>
      <c r="HZE2119" s="69"/>
      <c r="HZF2119" s="69"/>
      <c r="HZG2119" s="107"/>
      <c r="HZH2119" s="2"/>
      <c r="HZI2119" s="15"/>
      <c r="HZJ2119" s="15"/>
      <c r="HZK2119" s="80"/>
      <c r="HZL2119" s="52"/>
      <c r="HZM2119" s="69"/>
      <c r="HZN2119" s="69"/>
      <c r="HZO2119" s="69"/>
      <c r="HZP2119" s="107"/>
      <c r="HZQ2119" s="2"/>
      <c r="HZR2119" s="15"/>
      <c r="HZS2119" s="15"/>
      <c r="HZT2119" s="80"/>
      <c r="HZU2119" s="52"/>
      <c r="HZV2119" s="69"/>
      <c r="HZW2119" s="69"/>
      <c r="HZX2119" s="69"/>
      <c r="HZY2119" s="107"/>
      <c r="HZZ2119" s="2"/>
      <c r="IAA2119" s="15"/>
      <c r="IAB2119" s="15"/>
      <c r="IAC2119" s="80"/>
      <c r="IAD2119" s="52"/>
      <c r="IAE2119" s="69"/>
      <c r="IAF2119" s="69"/>
      <c r="IAG2119" s="69"/>
      <c r="IAH2119" s="107"/>
      <c r="IAI2119" s="2"/>
      <c r="IAJ2119" s="15"/>
      <c r="IAK2119" s="15"/>
      <c r="IAL2119" s="80"/>
      <c r="IAM2119" s="52"/>
      <c r="IAN2119" s="69"/>
      <c r="IAO2119" s="69"/>
      <c r="IAP2119" s="69"/>
      <c r="IAQ2119" s="107"/>
      <c r="IAR2119" s="2"/>
      <c r="IAS2119" s="15"/>
      <c r="IAT2119" s="15"/>
      <c r="IAU2119" s="80"/>
      <c r="IAV2119" s="52"/>
      <c r="IAW2119" s="69"/>
      <c r="IAX2119" s="69"/>
      <c r="IAY2119" s="69"/>
      <c r="IAZ2119" s="107"/>
      <c r="IBA2119" s="2"/>
      <c r="IBB2119" s="15"/>
      <c r="IBC2119" s="15"/>
      <c r="IBD2119" s="80"/>
      <c r="IBE2119" s="52"/>
      <c r="IBF2119" s="69"/>
      <c r="IBG2119" s="69"/>
      <c r="IBH2119" s="69"/>
      <c r="IBI2119" s="107"/>
      <c r="IBJ2119" s="2"/>
      <c r="IBK2119" s="15"/>
      <c r="IBL2119" s="15"/>
      <c r="IBM2119" s="80"/>
      <c r="IBN2119" s="52"/>
      <c r="IBO2119" s="69"/>
      <c r="IBP2119" s="69"/>
      <c r="IBQ2119" s="69"/>
      <c r="IBR2119" s="107"/>
      <c r="IBS2119" s="2"/>
      <c r="IBT2119" s="15"/>
      <c r="IBU2119" s="15"/>
      <c r="IBV2119" s="80"/>
      <c r="IBW2119" s="52"/>
      <c r="IBX2119" s="69"/>
      <c r="IBY2119" s="69"/>
      <c r="IBZ2119" s="69"/>
      <c r="ICA2119" s="107"/>
      <c r="ICB2119" s="2"/>
      <c r="ICC2119" s="15"/>
      <c r="ICD2119" s="15"/>
      <c r="ICE2119" s="80"/>
      <c r="ICF2119" s="52"/>
      <c r="ICG2119" s="69"/>
      <c r="ICH2119" s="69"/>
      <c r="ICI2119" s="69"/>
      <c r="ICJ2119" s="107"/>
      <c r="ICK2119" s="2"/>
      <c r="ICL2119" s="15"/>
      <c r="ICM2119" s="15"/>
      <c r="ICN2119" s="80"/>
      <c r="ICO2119" s="52"/>
      <c r="ICP2119" s="69"/>
      <c r="ICQ2119" s="69"/>
      <c r="ICR2119" s="69"/>
      <c r="ICS2119" s="107"/>
      <c r="ICT2119" s="2"/>
      <c r="ICU2119" s="15"/>
      <c r="ICV2119" s="15"/>
      <c r="ICW2119" s="80"/>
      <c r="ICX2119" s="52"/>
      <c r="ICY2119" s="69"/>
      <c r="ICZ2119" s="69"/>
      <c r="IDA2119" s="69"/>
      <c r="IDB2119" s="107"/>
      <c r="IDC2119" s="2"/>
      <c r="IDD2119" s="15"/>
      <c r="IDE2119" s="15"/>
      <c r="IDF2119" s="80"/>
      <c r="IDG2119" s="52"/>
      <c r="IDH2119" s="69"/>
      <c r="IDI2119" s="69"/>
      <c r="IDJ2119" s="69"/>
      <c r="IDK2119" s="107"/>
      <c r="IDL2119" s="2"/>
      <c r="IDM2119" s="15"/>
      <c r="IDN2119" s="15"/>
      <c r="IDO2119" s="80"/>
      <c r="IDP2119" s="52"/>
      <c r="IDQ2119" s="69"/>
      <c r="IDR2119" s="69"/>
      <c r="IDS2119" s="69"/>
      <c r="IDT2119" s="107"/>
      <c r="IDU2119" s="2"/>
      <c r="IDV2119" s="15"/>
      <c r="IDW2119" s="15"/>
      <c r="IDX2119" s="80"/>
      <c r="IDY2119" s="52"/>
      <c r="IDZ2119" s="69"/>
      <c r="IEA2119" s="69"/>
      <c r="IEB2119" s="69"/>
      <c r="IEC2119" s="107"/>
      <c r="IED2119" s="2"/>
      <c r="IEE2119" s="15"/>
      <c r="IEF2119" s="15"/>
      <c r="IEG2119" s="80"/>
      <c r="IEH2119" s="52"/>
      <c r="IEI2119" s="69"/>
      <c r="IEJ2119" s="69"/>
      <c r="IEK2119" s="69"/>
      <c r="IEL2119" s="107"/>
      <c r="IEM2119" s="2"/>
      <c r="IEN2119" s="15"/>
      <c r="IEO2119" s="15"/>
      <c r="IEP2119" s="80"/>
      <c r="IEQ2119" s="52"/>
      <c r="IER2119" s="69"/>
      <c r="IES2119" s="69"/>
      <c r="IET2119" s="69"/>
      <c r="IEU2119" s="107"/>
      <c r="IEV2119" s="2"/>
      <c r="IEW2119" s="15"/>
      <c r="IEX2119" s="15"/>
      <c r="IEY2119" s="80"/>
      <c r="IEZ2119" s="52"/>
      <c r="IFA2119" s="69"/>
      <c r="IFB2119" s="69"/>
      <c r="IFC2119" s="69"/>
      <c r="IFD2119" s="107"/>
      <c r="IFE2119" s="2"/>
      <c r="IFF2119" s="15"/>
      <c r="IFG2119" s="15"/>
      <c r="IFH2119" s="80"/>
      <c r="IFI2119" s="52"/>
      <c r="IFJ2119" s="69"/>
      <c r="IFK2119" s="69"/>
      <c r="IFL2119" s="69"/>
      <c r="IFM2119" s="107"/>
      <c r="IFN2119" s="2"/>
      <c r="IFO2119" s="15"/>
      <c r="IFP2119" s="15"/>
      <c r="IFQ2119" s="80"/>
      <c r="IFR2119" s="52"/>
      <c r="IFS2119" s="69"/>
      <c r="IFT2119" s="69"/>
      <c r="IFU2119" s="69"/>
      <c r="IFV2119" s="107"/>
      <c r="IFW2119" s="2"/>
      <c r="IFX2119" s="15"/>
      <c r="IFY2119" s="15"/>
      <c r="IFZ2119" s="80"/>
      <c r="IGA2119" s="52"/>
      <c r="IGB2119" s="69"/>
      <c r="IGC2119" s="69"/>
      <c r="IGD2119" s="69"/>
      <c r="IGE2119" s="107"/>
      <c r="IGF2119" s="2"/>
      <c r="IGG2119" s="15"/>
      <c r="IGH2119" s="15"/>
      <c r="IGI2119" s="80"/>
      <c r="IGJ2119" s="52"/>
      <c r="IGK2119" s="69"/>
      <c r="IGL2119" s="69"/>
      <c r="IGM2119" s="69"/>
      <c r="IGN2119" s="107"/>
      <c r="IGO2119" s="2"/>
      <c r="IGP2119" s="15"/>
      <c r="IGQ2119" s="15"/>
      <c r="IGR2119" s="80"/>
      <c r="IGS2119" s="52"/>
      <c r="IGT2119" s="69"/>
      <c r="IGU2119" s="69"/>
      <c r="IGV2119" s="69"/>
      <c r="IGW2119" s="107"/>
      <c r="IGX2119" s="2"/>
      <c r="IGY2119" s="15"/>
      <c r="IGZ2119" s="15"/>
      <c r="IHA2119" s="80"/>
      <c r="IHB2119" s="52"/>
      <c r="IHC2119" s="69"/>
      <c r="IHD2119" s="69"/>
      <c r="IHE2119" s="69"/>
      <c r="IHF2119" s="107"/>
      <c r="IHG2119" s="2"/>
      <c r="IHH2119" s="15"/>
      <c r="IHI2119" s="15"/>
      <c r="IHJ2119" s="80"/>
      <c r="IHK2119" s="52"/>
      <c r="IHL2119" s="69"/>
      <c r="IHM2119" s="69"/>
      <c r="IHN2119" s="69"/>
      <c r="IHO2119" s="107"/>
      <c r="IHP2119" s="2"/>
      <c r="IHQ2119" s="15"/>
      <c r="IHR2119" s="15"/>
      <c r="IHS2119" s="80"/>
      <c r="IHT2119" s="52"/>
      <c r="IHU2119" s="69"/>
      <c r="IHV2119" s="69"/>
      <c r="IHW2119" s="69"/>
      <c r="IHX2119" s="107"/>
      <c r="IHY2119" s="2"/>
      <c r="IHZ2119" s="15"/>
      <c r="IIA2119" s="15"/>
      <c r="IIB2119" s="80"/>
      <c r="IIC2119" s="52"/>
      <c r="IID2119" s="69"/>
      <c r="IIE2119" s="69"/>
      <c r="IIF2119" s="69"/>
      <c r="IIG2119" s="107"/>
      <c r="IIH2119" s="2"/>
      <c r="III2119" s="15"/>
      <c r="IIJ2119" s="15"/>
      <c r="IIK2119" s="80"/>
      <c r="IIL2119" s="52"/>
      <c r="IIM2119" s="69"/>
      <c r="IIN2119" s="69"/>
      <c r="IIO2119" s="69"/>
      <c r="IIP2119" s="107"/>
      <c r="IIQ2119" s="2"/>
      <c r="IIR2119" s="15"/>
      <c r="IIS2119" s="15"/>
      <c r="IIT2119" s="80"/>
      <c r="IIU2119" s="52"/>
      <c r="IIV2119" s="69"/>
      <c r="IIW2119" s="69"/>
      <c r="IIX2119" s="69"/>
      <c r="IIY2119" s="107"/>
      <c r="IIZ2119" s="2"/>
      <c r="IJA2119" s="15"/>
      <c r="IJB2119" s="15"/>
      <c r="IJC2119" s="80"/>
      <c r="IJD2119" s="52"/>
      <c r="IJE2119" s="69"/>
      <c r="IJF2119" s="69"/>
      <c r="IJG2119" s="69"/>
      <c r="IJH2119" s="107"/>
      <c r="IJI2119" s="2"/>
      <c r="IJJ2119" s="15"/>
      <c r="IJK2119" s="15"/>
      <c r="IJL2119" s="80"/>
      <c r="IJM2119" s="52"/>
      <c r="IJN2119" s="69"/>
      <c r="IJO2119" s="69"/>
      <c r="IJP2119" s="69"/>
      <c r="IJQ2119" s="107"/>
      <c r="IJR2119" s="2"/>
      <c r="IJS2119" s="15"/>
      <c r="IJT2119" s="15"/>
      <c r="IJU2119" s="80"/>
      <c r="IJV2119" s="52"/>
      <c r="IJW2119" s="69"/>
      <c r="IJX2119" s="69"/>
      <c r="IJY2119" s="69"/>
      <c r="IJZ2119" s="107"/>
      <c r="IKA2119" s="2"/>
      <c r="IKB2119" s="15"/>
      <c r="IKC2119" s="15"/>
      <c r="IKD2119" s="80"/>
      <c r="IKE2119" s="52"/>
      <c r="IKF2119" s="69"/>
      <c r="IKG2119" s="69"/>
      <c r="IKH2119" s="69"/>
      <c r="IKI2119" s="107"/>
      <c r="IKJ2119" s="2"/>
      <c r="IKK2119" s="15"/>
      <c r="IKL2119" s="15"/>
      <c r="IKM2119" s="80"/>
      <c r="IKN2119" s="52"/>
      <c r="IKO2119" s="69"/>
      <c r="IKP2119" s="69"/>
      <c r="IKQ2119" s="69"/>
      <c r="IKR2119" s="107"/>
      <c r="IKS2119" s="2"/>
      <c r="IKT2119" s="15"/>
      <c r="IKU2119" s="15"/>
      <c r="IKV2119" s="80"/>
      <c r="IKW2119" s="52"/>
      <c r="IKX2119" s="69"/>
      <c r="IKY2119" s="69"/>
      <c r="IKZ2119" s="69"/>
      <c r="ILA2119" s="107"/>
      <c r="ILB2119" s="2"/>
      <c r="ILC2119" s="15"/>
      <c r="ILD2119" s="15"/>
      <c r="ILE2119" s="80"/>
      <c r="ILF2119" s="52"/>
      <c r="ILG2119" s="69"/>
      <c r="ILH2119" s="69"/>
      <c r="ILI2119" s="69"/>
      <c r="ILJ2119" s="107"/>
      <c r="ILK2119" s="2"/>
      <c r="ILL2119" s="15"/>
      <c r="ILM2119" s="15"/>
      <c r="ILN2119" s="80"/>
      <c r="ILO2119" s="52"/>
      <c r="ILP2119" s="69"/>
      <c r="ILQ2119" s="69"/>
      <c r="ILR2119" s="69"/>
      <c r="ILS2119" s="107"/>
      <c r="ILT2119" s="2"/>
      <c r="ILU2119" s="15"/>
      <c r="ILV2119" s="15"/>
      <c r="ILW2119" s="80"/>
      <c r="ILX2119" s="52"/>
      <c r="ILY2119" s="69"/>
      <c r="ILZ2119" s="69"/>
      <c r="IMA2119" s="69"/>
      <c r="IMB2119" s="107"/>
      <c r="IMC2119" s="2"/>
      <c r="IMD2119" s="15"/>
      <c r="IME2119" s="15"/>
      <c r="IMF2119" s="80"/>
      <c r="IMG2119" s="52"/>
      <c r="IMH2119" s="69"/>
      <c r="IMI2119" s="69"/>
      <c r="IMJ2119" s="69"/>
      <c r="IMK2119" s="107"/>
      <c r="IML2119" s="2"/>
      <c r="IMM2119" s="15"/>
      <c r="IMN2119" s="15"/>
      <c r="IMO2119" s="80"/>
      <c r="IMP2119" s="52"/>
      <c r="IMQ2119" s="69"/>
      <c r="IMR2119" s="69"/>
      <c r="IMS2119" s="69"/>
      <c r="IMT2119" s="107"/>
      <c r="IMU2119" s="2"/>
      <c r="IMV2119" s="15"/>
      <c r="IMW2119" s="15"/>
      <c r="IMX2119" s="80"/>
      <c r="IMY2119" s="52"/>
      <c r="IMZ2119" s="69"/>
      <c r="INA2119" s="69"/>
      <c r="INB2119" s="69"/>
      <c r="INC2119" s="107"/>
      <c r="IND2119" s="2"/>
      <c r="INE2119" s="15"/>
      <c r="INF2119" s="15"/>
      <c r="ING2119" s="80"/>
      <c r="INH2119" s="52"/>
      <c r="INI2119" s="69"/>
      <c r="INJ2119" s="69"/>
      <c r="INK2119" s="69"/>
      <c r="INL2119" s="107"/>
      <c r="INM2119" s="2"/>
      <c r="INN2119" s="15"/>
      <c r="INO2119" s="15"/>
      <c r="INP2119" s="80"/>
      <c r="INQ2119" s="52"/>
      <c r="INR2119" s="69"/>
      <c r="INS2119" s="69"/>
      <c r="INT2119" s="69"/>
      <c r="INU2119" s="107"/>
      <c r="INV2119" s="2"/>
      <c r="INW2119" s="15"/>
      <c r="INX2119" s="15"/>
      <c r="INY2119" s="80"/>
      <c r="INZ2119" s="52"/>
      <c r="IOA2119" s="69"/>
      <c r="IOB2119" s="69"/>
      <c r="IOC2119" s="69"/>
      <c r="IOD2119" s="107"/>
      <c r="IOE2119" s="2"/>
      <c r="IOF2119" s="15"/>
      <c r="IOG2119" s="15"/>
      <c r="IOH2119" s="80"/>
      <c r="IOI2119" s="52"/>
      <c r="IOJ2119" s="69"/>
      <c r="IOK2119" s="69"/>
      <c r="IOL2119" s="69"/>
      <c r="IOM2119" s="107"/>
      <c r="ION2119" s="2"/>
      <c r="IOO2119" s="15"/>
      <c r="IOP2119" s="15"/>
      <c r="IOQ2119" s="80"/>
      <c r="IOR2119" s="52"/>
      <c r="IOS2119" s="69"/>
      <c r="IOT2119" s="69"/>
      <c r="IOU2119" s="69"/>
      <c r="IOV2119" s="107"/>
      <c r="IOW2119" s="2"/>
      <c r="IOX2119" s="15"/>
      <c r="IOY2119" s="15"/>
      <c r="IOZ2119" s="80"/>
      <c r="IPA2119" s="52"/>
      <c r="IPB2119" s="69"/>
      <c r="IPC2119" s="69"/>
      <c r="IPD2119" s="69"/>
      <c r="IPE2119" s="107"/>
      <c r="IPF2119" s="2"/>
      <c r="IPG2119" s="15"/>
      <c r="IPH2119" s="15"/>
      <c r="IPI2119" s="80"/>
      <c r="IPJ2119" s="52"/>
      <c r="IPK2119" s="69"/>
      <c r="IPL2119" s="69"/>
      <c r="IPM2119" s="69"/>
      <c r="IPN2119" s="107"/>
      <c r="IPO2119" s="2"/>
      <c r="IPP2119" s="15"/>
      <c r="IPQ2119" s="15"/>
      <c r="IPR2119" s="80"/>
      <c r="IPS2119" s="52"/>
      <c r="IPT2119" s="69"/>
      <c r="IPU2119" s="69"/>
      <c r="IPV2119" s="69"/>
      <c r="IPW2119" s="107"/>
      <c r="IPX2119" s="2"/>
      <c r="IPY2119" s="15"/>
      <c r="IPZ2119" s="15"/>
      <c r="IQA2119" s="80"/>
      <c r="IQB2119" s="52"/>
      <c r="IQC2119" s="69"/>
      <c r="IQD2119" s="69"/>
      <c r="IQE2119" s="69"/>
      <c r="IQF2119" s="107"/>
      <c r="IQG2119" s="2"/>
      <c r="IQH2119" s="15"/>
      <c r="IQI2119" s="15"/>
      <c r="IQJ2119" s="80"/>
      <c r="IQK2119" s="52"/>
      <c r="IQL2119" s="69"/>
      <c r="IQM2119" s="69"/>
      <c r="IQN2119" s="69"/>
      <c r="IQO2119" s="107"/>
      <c r="IQP2119" s="2"/>
      <c r="IQQ2119" s="15"/>
      <c r="IQR2119" s="15"/>
      <c r="IQS2119" s="80"/>
      <c r="IQT2119" s="52"/>
      <c r="IQU2119" s="69"/>
      <c r="IQV2119" s="69"/>
      <c r="IQW2119" s="69"/>
      <c r="IQX2119" s="107"/>
      <c r="IQY2119" s="2"/>
      <c r="IQZ2119" s="15"/>
      <c r="IRA2119" s="15"/>
      <c r="IRB2119" s="80"/>
      <c r="IRC2119" s="52"/>
      <c r="IRD2119" s="69"/>
      <c r="IRE2119" s="69"/>
      <c r="IRF2119" s="69"/>
      <c r="IRG2119" s="107"/>
      <c r="IRH2119" s="2"/>
      <c r="IRI2119" s="15"/>
      <c r="IRJ2119" s="15"/>
      <c r="IRK2119" s="80"/>
      <c r="IRL2119" s="52"/>
      <c r="IRM2119" s="69"/>
      <c r="IRN2119" s="69"/>
      <c r="IRO2119" s="69"/>
      <c r="IRP2119" s="107"/>
      <c r="IRQ2119" s="2"/>
      <c r="IRR2119" s="15"/>
      <c r="IRS2119" s="15"/>
      <c r="IRT2119" s="80"/>
      <c r="IRU2119" s="52"/>
      <c r="IRV2119" s="69"/>
      <c r="IRW2119" s="69"/>
      <c r="IRX2119" s="69"/>
      <c r="IRY2119" s="107"/>
      <c r="IRZ2119" s="2"/>
      <c r="ISA2119" s="15"/>
      <c r="ISB2119" s="15"/>
      <c r="ISC2119" s="80"/>
      <c r="ISD2119" s="52"/>
      <c r="ISE2119" s="69"/>
      <c r="ISF2119" s="69"/>
      <c r="ISG2119" s="69"/>
      <c r="ISH2119" s="107"/>
      <c r="ISI2119" s="2"/>
      <c r="ISJ2119" s="15"/>
      <c r="ISK2119" s="15"/>
      <c r="ISL2119" s="80"/>
      <c r="ISM2119" s="52"/>
      <c r="ISN2119" s="69"/>
      <c r="ISO2119" s="69"/>
      <c r="ISP2119" s="69"/>
      <c r="ISQ2119" s="107"/>
      <c r="ISR2119" s="2"/>
      <c r="ISS2119" s="15"/>
      <c r="IST2119" s="15"/>
      <c r="ISU2119" s="80"/>
      <c r="ISV2119" s="52"/>
      <c r="ISW2119" s="69"/>
      <c r="ISX2119" s="69"/>
      <c r="ISY2119" s="69"/>
      <c r="ISZ2119" s="107"/>
      <c r="ITA2119" s="2"/>
      <c r="ITB2119" s="15"/>
      <c r="ITC2119" s="15"/>
      <c r="ITD2119" s="80"/>
      <c r="ITE2119" s="52"/>
      <c r="ITF2119" s="69"/>
      <c r="ITG2119" s="69"/>
      <c r="ITH2119" s="69"/>
      <c r="ITI2119" s="107"/>
      <c r="ITJ2119" s="2"/>
      <c r="ITK2119" s="15"/>
      <c r="ITL2119" s="15"/>
      <c r="ITM2119" s="80"/>
      <c r="ITN2119" s="52"/>
      <c r="ITO2119" s="69"/>
      <c r="ITP2119" s="69"/>
      <c r="ITQ2119" s="69"/>
      <c r="ITR2119" s="107"/>
      <c r="ITS2119" s="2"/>
      <c r="ITT2119" s="15"/>
      <c r="ITU2119" s="15"/>
      <c r="ITV2119" s="80"/>
      <c r="ITW2119" s="52"/>
      <c r="ITX2119" s="69"/>
      <c r="ITY2119" s="69"/>
      <c r="ITZ2119" s="69"/>
      <c r="IUA2119" s="107"/>
      <c r="IUB2119" s="2"/>
      <c r="IUC2119" s="15"/>
      <c r="IUD2119" s="15"/>
      <c r="IUE2119" s="80"/>
      <c r="IUF2119" s="52"/>
      <c r="IUG2119" s="69"/>
      <c r="IUH2119" s="69"/>
      <c r="IUI2119" s="69"/>
      <c r="IUJ2119" s="107"/>
      <c r="IUK2119" s="2"/>
      <c r="IUL2119" s="15"/>
      <c r="IUM2119" s="15"/>
      <c r="IUN2119" s="80"/>
      <c r="IUO2119" s="52"/>
      <c r="IUP2119" s="69"/>
      <c r="IUQ2119" s="69"/>
      <c r="IUR2119" s="69"/>
      <c r="IUS2119" s="107"/>
      <c r="IUT2119" s="2"/>
      <c r="IUU2119" s="15"/>
      <c r="IUV2119" s="15"/>
      <c r="IUW2119" s="80"/>
      <c r="IUX2119" s="52"/>
      <c r="IUY2119" s="69"/>
      <c r="IUZ2119" s="69"/>
      <c r="IVA2119" s="69"/>
      <c r="IVB2119" s="107"/>
      <c r="IVC2119" s="2"/>
      <c r="IVD2119" s="15"/>
      <c r="IVE2119" s="15"/>
      <c r="IVF2119" s="80"/>
      <c r="IVG2119" s="52"/>
      <c r="IVH2119" s="69"/>
      <c r="IVI2119" s="69"/>
      <c r="IVJ2119" s="69"/>
      <c r="IVK2119" s="107"/>
      <c r="IVL2119" s="2"/>
      <c r="IVM2119" s="15"/>
      <c r="IVN2119" s="15"/>
      <c r="IVO2119" s="80"/>
      <c r="IVP2119" s="52"/>
      <c r="IVQ2119" s="69"/>
      <c r="IVR2119" s="69"/>
      <c r="IVS2119" s="69"/>
      <c r="IVT2119" s="107"/>
      <c r="IVU2119" s="2"/>
      <c r="IVV2119" s="15"/>
      <c r="IVW2119" s="15"/>
      <c r="IVX2119" s="80"/>
      <c r="IVY2119" s="52"/>
      <c r="IVZ2119" s="69"/>
      <c r="IWA2119" s="69"/>
      <c r="IWB2119" s="69"/>
      <c r="IWC2119" s="107"/>
      <c r="IWD2119" s="2"/>
      <c r="IWE2119" s="15"/>
      <c r="IWF2119" s="15"/>
      <c r="IWG2119" s="80"/>
      <c r="IWH2119" s="52"/>
      <c r="IWI2119" s="69"/>
      <c r="IWJ2119" s="69"/>
      <c r="IWK2119" s="69"/>
      <c r="IWL2119" s="107"/>
      <c r="IWM2119" s="2"/>
      <c r="IWN2119" s="15"/>
      <c r="IWO2119" s="15"/>
      <c r="IWP2119" s="80"/>
      <c r="IWQ2119" s="52"/>
      <c r="IWR2119" s="69"/>
      <c r="IWS2119" s="69"/>
      <c r="IWT2119" s="69"/>
      <c r="IWU2119" s="107"/>
      <c r="IWV2119" s="2"/>
      <c r="IWW2119" s="15"/>
      <c r="IWX2119" s="15"/>
      <c r="IWY2119" s="80"/>
      <c r="IWZ2119" s="52"/>
      <c r="IXA2119" s="69"/>
      <c r="IXB2119" s="69"/>
      <c r="IXC2119" s="69"/>
      <c r="IXD2119" s="107"/>
      <c r="IXE2119" s="2"/>
      <c r="IXF2119" s="15"/>
      <c r="IXG2119" s="15"/>
      <c r="IXH2119" s="80"/>
      <c r="IXI2119" s="52"/>
      <c r="IXJ2119" s="69"/>
      <c r="IXK2119" s="69"/>
      <c r="IXL2119" s="69"/>
      <c r="IXM2119" s="107"/>
      <c r="IXN2119" s="2"/>
      <c r="IXO2119" s="15"/>
      <c r="IXP2119" s="15"/>
      <c r="IXQ2119" s="80"/>
      <c r="IXR2119" s="52"/>
      <c r="IXS2119" s="69"/>
      <c r="IXT2119" s="69"/>
      <c r="IXU2119" s="69"/>
      <c r="IXV2119" s="107"/>
      <c r="IXW2119" s="2"/>
      <c r="IXX2119" s="15"/>
      <c r="IXY2119" s="15"/>
      <c r="IXZ2119" s="80"/>
      <c r="IYA2119" s="52"/>
      <c r="IYB2119" s="69"/>
      <c r="IYC2119" s="69"/>
      <c r="IYD2119" s="69"/>
      <c r="IYE2119" s="107"/>
      <c r="IYF2119" s="2"/>
      <c r="IYG2119" s="15"/>
      <c r="IYH2119" s="15"/>
      <c r="IYI2119" s="80"/>
      <c r="IYJ2119" s="52"/>
      <c r="IYK2119" s="69"/>
      <c r="IYL2119" s="69"/>
      <c r="IYM2119" s="69"/>
      <c r="IYN2119" s="107"/>
      <c r="IYO2119" s="2"/>
      <c r="IYP2119" s="15"/>
      <c r="IYQ2119" s="15"/>
      <c r="IYR2119" s="80"/>
      <c r="IYS2119" s="52"/>
      <c r="IYT2119" s="69"/>
      <c r="IYU2119" s="69"/>
      <c r="IYV2119" s="69"/>
      <c r="IYW2119" s="107"/>
      <c r="IYX2119" s="2"/>
      <c r="IYY2119" s="15"/>
      <c r="IYZ2119" s="15"/>
      <c r="IZA2119" s="80"/>
      <c r="IZB2119" s="52"/>
      <c r="IZC2119" s="69"/>
      <c r="IZD2119" s="69"/>
      <c r="IZE2119" s="69"/>
      <c r="IZF2119" s="107"/>
      <c r="IZG2119" s="2"/>
      <c r="IZH2119" s="15"/>
      <c r="IZI2119" s="15"/>
      <c r="IZJ2119" s="80"/>
      <c r="IZK2119" s="52"/>
      <c r="IZL2119" s="69"/>
      <c r="IZM2119" s="69"/>
      <c r="IZN2119" s="69"/>
      <c r="IZO2119" s="107"/>
      <c r="IZP2119" s="2"/>
      <c r="IZQ2119" s="15"/>
      <c r="IZR2119" s="15"/>
      <c r="IZS2119" s="80"/>
      <c r="IZT2119" s="52"/>
      <c r="IZU2119" s="69"/>
      <c r="IZV2119" s="69"/>
      <c r="IZW2119" s="69"/>
      <c r="IZX2119" s="107"/>
      <c r="IZY2119" s="2"/>
      <c r="IZZ2119" s="15"/>
      <c r="JAA2119" s="15"/>
      <c r="JAB2119" s="80"/>
      <c r="JAC2119" s="52"/>
      <c r="JAD2119" s="69"/>
      <c r="JAE2119" s="69"/>
      <c r="JAF2119" s="69"/>
      <c r="JAG2119" s="107"/>
      <c r="JAH2119" s="2"/>
      <c r="JAI2119" s="15"/>
      <c r="JAJ2119" s="15"/>
      <c r="JAK2119" s="80"/>
      <c r="JAL2119" s="52"/>
      <c r="JAM2119" s="69"/>
      <c r="JAN2119" s="69"/>
      <c r="JAO2119" s="69"/>
      <c r="JAP2119" s="107"/>
      <c r="JAQ2119" s="2"/>
      <c r="JAR2119" s="15"/>
      <c r="JAS2119" s="15"/>
      <c r="JAT2119" s="80"/>
      <c r="JAU2119" s="52"/>
      <c r="JAV2119" s="69"/>
      <c r="JAW2119" s="69"/>
      <c r="JAX2119" s="69"/>
      <c r="JAY2119" s="107"/>
      <c r="JAZ2119" s="2"/>
      <c r="JBA2119" s="15"/>
      <c r="JBB2119" s="15"/>
      <c r="JBC2119" s="80"/>
      <c r="JBD2119" s="52"/>
      <c r="JBE2119" s="69"/>
      <c r="JBF2119" s="69"/>
      <c r="JBG2119" s="69"/>
      <c r="JBH2119" s="107"/>
      <c r="JBI2119" s="2"/>
      <c r="JBJ2119" s="15"/>
      <c r="JBK2119" s="15"/>
      <c r="JBL2119" s="80"/>
      <c r="JBM2119" s="52"/>
      <c r="JBN2119" s="69"/>
      <c r="JBO2119" s="69"/>
      <c r="JBP2119" s="69"/>
      <c r="JBQ2119" s="107"/>
      <c r="JBR2119" s="2"/>
      <c r="JBS2119" s="15"/>
      <c r="JBT2119" s="15"/>
      <c r="JBU2119" s="80"/>
      <c r="JBV2119" s="52"/>
      <c r="JBW2119" s="69"/>
      <c r="JBX2119" s="69"/>
      <c r="JBY2119" s="69"/>
      <c r="JBZ2119" s="107"/>
      <c r="JCA2119" s="2"/>
      <c r="JCB2119" s="15"/>
      <c r="JCC2119" s="15"/>
      <c r="JCD2119" s="80"/>
      <c r="JCE2119" s="52"/>
      <c r="JCF2119" s="69"/>
      <c r="JCG2119" s="69"/>
      <c r="JCH2119" s="69"/>
      <c r="JCI2119" s="107"/>
      <c r="JCJ2119" s="2"/>
      <c r="JCK2119" s="15"/>
      <c r="JCL2119" s="15"/>
      <c r="JCM2119" s="80"/>
      <c r="JCN2119" s="52"/>
      <c r="JCO2119" s="69"/>
      <c r="JCP2119" s="69"/>
      <c r="JCQ2119" s="69"/>
      <c r="JCR2119" s="107"/>
      <c r="JCS2119" s="2"/>
      <c r="JCT2119" s="15"/>
      <c r="JCU2119" s="15"/>
      <c r="JCV2119" s="80"/>
      <c r="JCW2119" s="52"/>
      <c r="JCX2119" s="69"/>
      <c r="JCY2119" s="69"/>
      <c r="JCZ2119" s="69"/>
      <c r="JDA2119" s="107"/>
      <c r="JDB2119" s="2"/>
      <c r="JDC2119" s="15"/>
      <c r="JDD2119" s="15"/>
      <c r="JDE2119" s="80"/>
      <c r="JDF2119" s="52"/>
      <c r="JDG2119" s="69"/>
      <c r="JDH2119" s="69"/>
      <c r="JDI2119" s="69"/>
      <c r="JDJ2119" s="107"/>
      <c r="JDK2119" s="2"/>
      <c r="JDL2119" s="15"/>
      <c r="JDM2119" s="15"/>
      <c r="JDN2119" s="80"/>
      <c r="JDO2119" s="52"/>
      <c r="JDP2119" s="69"/>
      <c r="JDQ2119" s="69"/>
      <c r="JDR2119" s="69"/>
      <c r="JDS2119" s="107"/>
      <c r="JDT2119" s="2"/>
      <c r="JDU2119" s="15"/>
      <c r="JDV2119" s="15"/>
      <c r="JDW2119" s="80"/>
      <c r="JDX2119" s="52"/>
      <c r="JDY2119" s="69"/>
      <c r="JDZ2119" s="69"/>
      <c r="JEA2119" s="69"/>
      <c r="JEB2119" s="107"/>
      <c r="JEC2119" s="2"/>
      <c r="JED2119" s="15"/>
      <c r="JEE2119" s="15"/>
      <c r="JEF2119" s="80"/>
      <c r="JEG2119" s="52"/>
      <c r="JEH2119" s="69"/>
      <c r="JEI2119" s="69"/>
      <c r="JEJ2119" s="69"/>
      <c r="JEK2119" s="107"/>
      <c r="JEL2119" s="2"/>
      <c r="JEM2119" s="15"/>
      <c r="JEN2119" s="15"/>
      <c r="JEO2119" s="80"/>
      <c r="JEP2119" s="52"/>
      <c r="JEQ2119" s="69"/>
      <c r="JER2119" s="69"/>
      <c r="JES2119" s="69"/>
      <c r="JET2119" s="107"/>
      <c r="JEU2119" s="2"/>
      <c r="JEV2119" s="15"/>
      <c r="JEW2119" s="15"/>
      <c r="JEX2119" s="80"/>
      <c r="JEY2119" s="52"/>
      <c r="JEZ2119" s="69"/>
      <c r="JFA2119" s="69"/>
      <c r="JFB2119" s="69"/>
      <c r="JFC2119" s="107"/>
      <c r="JFD2119" s="2"/>
      <c r="JFE2119" s="15"/>
      <c r="JFF2119" s="15"/>
      <c r="JFG2119" s="80"/>
      <c r="JFH2119" s="52"/>
      <c r="JFI2119" s="69"/>
      <c r="JFJ2119" s="69"/>
      <c r="JFK2119" s="69"/>
      <c r="JFL2119" s="107"/>
      <c r="JFM2119" s="2"/>
      <c r="JFN2119" s="15"/>
      <c r="JFO2119" s="15"/>
      <c r="JFP2119" s="80"/>
      <c r="JFQ2119" s="52"/>
      <c r="JFR2119" s="69"/>
      <c r="JFS2119" s="69"/>
      <c r="JFT2119" s="69"/>
      <c r="JFU2119" s="107"/>
      <c r="JFV2119" s="2"/>
      <c r="JFW2119" s="15"/>
      <c r="JFX2119" s="15"/>
      <c r="JFY2119" s="80"/>
      <c r="JFZ2119" s="52"/>
      <c r="JGA2119" s="69"/>
      <c r="JGB2119" s="69"/>
      <c r="JGC2119" s="69"/>
      <c r="JGD2119" s="107"/>
      <c r="JGE2119" s="2"/>
      <c r="JGF2119" s="15"/>
      <c r="JGG2119" s="15"/>
      <c r="JGH2119" s="80"/>
      <c r="JGI2119" s="52"/>
      <c r="JGJ2119" s="69"/>
      <c r="JGK2119" s="69"/>
      <c r="JGL2119" s="69"/>
      <c r="JGM2119" s="107"/>
      <c r="JGN2119" s="2"/>
      <c r="JGO2119" s="15"/>
      <c r="JGP2119" s="15"/>
      <c r="JGQ2119" s="80"/>
      <c r="JGR2119" s="52"/>
      <c r="JGS2119" s="69"/>
      <c r="JGT2119" s="69"/>
      <c r="JGU2119" s="69"/>
      <c r="JGV2119" s="107"/>
      <c r="JGW2119" s="2"/>
      <c r="JGX2119" s="15"/>
      <c r="JGY2119" s="15"/>
      <c r="JGZ2119" s="80"/>
      <c r="JHA2119" s="52"/>
      <c r="JHB2119" s="69"/>
      <c r="JHC2119" s="69"/>
      <c r="JHD2119" s="69"/>
      <c r="JHE2119" s="107"/>
      <c r="JHF2119" s="2"/>
      <c r="JHG2119" s="15"/>
      <c r="JHH2119" s="15"/>
      <c r="JHI2119" s="80"/>
      <c r="JHJ2119" s="52"/>
      <c r="JHK2119" s="69"/>
      <c r="JHL2119" s="69"/>
      <c r="JHM2119" s="69"/>
      <c r="JHN2119" s="107"/>
      <c r="JHO2119" s="2"/>
      <c r="JHP2119" s="15"/>
      <c r="JHQ2119" s="15"/>
      <c r="JHR2119" s="80"/>
      <c r="JHS2119" s="52"/>
      <c r="JHT2119" s="69"/>
      <c r="JHU2119" s="69"/>
      <c r="JHV2119" s="69"/>
      <c r="JHW2119" s="107"/>
      <c r="JHX2119" s="2"/>
      <c r="JHY2119" s="15"/>
      <c r="JHZ2119" s="15"/>
      <c r="JIA2119" s="80"/>
      <c r="JIB2119" s="52"/>
      <c r="JIC2119" s="69"/>
      <c r="JID2119" s="69"/>
      <c r="JIE2119" s="69"/>
      <c r="JIF2119" s="107"/>
      <c r="JIG2119" s="2"/>
      <c r="JIH2119" s="15"/>
      <c r="JII2119" s="15"/>
      <c r="JIJ2119" s="80"/>
      <c r="JIK2119" s="52"/>
      <c r="JIL2119" s="69"/>
      <c r="JIM2119" s="69"/>
      <c r="JIN2119" s="69"/>
      <c r="JIO2119" s="107"/>
      <c r="JIP2119" s="2"/>
      <c r="JIQ2119" s="15"/>
      <c r="JIR2119" s="15"/>
      <c r="JIS2119" s="80"/>
      <c r="JIT2119" s="52"/>
      <c r="JIU2119" s="69"/>
      <c r="JIV2119" s="69"/>
      <c r="JIW2119" s="69"/>
      <c r="JIX2119" s="107"/>
      <c r="JIY2119" s="2"/>
      <c r="JIZ2119" s="15"/>
      <c r="JJA2119" s="15"/>
      <c r="JJB2119" s="80"/>
      <c r="JJC2119" s="52"/>
      <c r="JJD2119" s="69"/>
      <c r="JJE2119" s="69"/>
      <c r="JJF2119" s="69"/>
      <c r="JJG2119" s="107"/>
      <c r="JJH2119" s="2"/>
      <c r="JJI2119" s="15"/>
      <c r="JJJ2119" s="15"/>
      <c r="JJK2119" s="80"/>
      <c r="JJL2119" s="52"/>
      <c r="JJM2119" s="69"/>
      <c r="JJN2119" s="69"/>
      <c r="JJO2119" s="69"/>
      <c r="JJP2119" s="107"/>
      <c r="JJQ2119" s="2"/>
      <c r="JJR2119" s="15"/>
      <c r="JJS2119" s="15"/>
      <c r="JJT2119" s="80"/>
      <c r="JJU2119" s="52"/>
      <c r="JJV2119" s="69"/>
      <c r="JJW2119" s="69"/>
      <c r="JJX2119" s="69"/>
      <c r="JJY2119" s="107"/>
      <c r="JJZ2119" s="2"/>
      <c r="JKA2119" s="15"/>
      <c r="JKB2119" s="15"/>
      <c r="JKC2119" s="80"/>
      <c r="JKD2119" s="52"/>
      <c r="JKE2119" s="69"/>
      <c r="JKF2119" s="69"/>
      <c r="JKG2119" s="69"/>
      <c r="JKH2119" s="107"/>
      <c r="JKI2119" s="2"/>
      <c r="JKJ2119" s="15"/>
      <c r="JKK2119" s="15"/>
      <c r="JKL2119" s="80"/>
      <c r="JKM2119" s="52"/>
      <c r="JKN2119" s="69"/>
      <c r="JKO2119" s="69"/>
      <c r="JKP2119" s="69"/>
      <c r="JKQ2119" s="107"/>
      <c r="JKR2119" s="2"/>
      <c r="JKS2119" s="15"/>
      <c r="JKT2119" s="15"/>
      <c r="JKU2119" s="80"/>
      <c r="JKV2119" s="52"/>
      <c r="JKW2119" s="69"/>
      <c r="JKX2119" s="69"/>
      <c r="JKY2119" s="69"/>
      <c r="JKZ2119" s="107"/>
      <c r="JLA2119" s="2"/>
      <c r="JLB2119" s="15"/>
      <c r="JLC2119" s="15"/>
      <c r="JLD2119" s="80"/>
      <c r="JLE2119" s="52"/>
      <c r="JLF2119" s="69"/>
      <c r="JLG2119" s="69"/>
      <c r="JLH2119" s="69"/>
      <c r="JLI2119" s="107"/>
      <c r="JLJ2119" s="2"/>
      <c r="JLK2119" s="15"/>
      <c r="JLL2119" s="15"/>
      <c r="JLM2119" s="80"/>
      <c r="JLN2119" s="52"/>
      <c r="JLO2119" s="69"/>
      <c r="JLP2119" s="69"/>
      <c r="JLQ2119" s="69"/>
      <c r="JLR2119" s="107"/>
      <c r="JLS2119" s="2"/>
      <c r="JLT2119" s="15"/>
      <c r="JLU2119" s="15"/>
      <c r="JLV2119" s="80"/>
      <c r="JLW2119" s="52"/>
      <c r="JLX2119" s="69"/>
      <c r="JLY2119" s="69"/>
      <c r="JLZ2119" s="69"/>
      <c r="JMA2119" s="107"/>
      <c r="JMB2119" s="2"/>
      <c r="JMC2119" s="15"/>
      <c r="JMD2119" s="15"/>
      <c r="JME2119" s="80"/>
      <c r="JMF2119" s="52"/>
      <c r="JMG2119" s="69"/>
      <c r="JMH2119" s="69"/>
      <c r="JMI2119" s="69"/>
      <c r="JMJ2119" s="107"/>
      <c r="JMK2119" s="2"/>
      <c r="JML2119" s="15"/>
      <c r="JMM2119" s="15"/>
      <c r="JMN2119" s="80"/>
      <c r="JMO2119" s="52"/>
      <c r="JMP2119" s="69"/>
      <c r="JMQ2119" s="69"/>
      <c r="JMR2119" s="69"/>
      <c r="JMS2119" s="107"/>
      <c r="JMT2119" s="2"/>
      <c r="JMU2119" s="15"/>
      <c r="JMV2119" s="15"/>
      <c r="JMW2119" s="80"/>
      <c r="JMX2119" s="52"/>
      <c r="JMY2119" s="69"/>
      <c r="JMZ2119" s="69"/>
      <c r="JNA2119" s="69"/>
      <c r="JNB2119" s="107"/>
      <c r="JNC2119" s="2"/>
      <c r="JND2119" s="15"/>
      <c r="JNE2119" s="15"/>
      <c r="JNF2119" s="80"/>
      <c r="JNG2119" s="52"/>
      <c r="JNH2119" s="69"/>
      <c r="JNI2119" s="69"/>
      <c r="JNJ2119" s="69"/>
      <c r="JNK2119" s="107"/>
      <c r="JNL2119" s="2"/>
      <c r="JNM2119" s="15"/>
      <c r="JNN2119" s="15"/>
      <c r="JNO2119" s="80"/>
      <c r="JNP2119" s="52"/>
      <c r="JNQ2119" s="69"/>
      <c r="JNR2119" s="69"/>
      <c r="JNS2119" s="69"/>
      <c r="JNT2119" s="107"/>
      <c r="JNU2119" s="2"/>
      <c r="JNV2119" s="15"/>
      <c r="JNW2119" s="15"/>
      <c r="JNX2119" s="80"/>
      <c r="JNY2119" s="52"/>
      <c r="JNZ2119" s="69"/>
      <c r="JOA2119" s="69"/>
      <c r="JOB2119" s="69"/>
      <c r="JOC2119" s="107"/>
      <c r="JOD2119" s="2"/>
      <c r="JOE2119" s="15"/>
      <c r="JOF2119" s="15"/>
      <c r="JOG2119" s="80"/>
      <c r="JOH2119" s="52"/>
      <c r="JOI2119" s="69"/>
      <c r="JOJ2119" s="69"/>
      <c r="JOK2119" s="69"/>
      <c r="JOL2119" s="107"/>
      <c r="JOM2119" s="2"/>
      <c r="JON2119" s="15"/>
      <c r="JOO2119" s="15"/>
      <c r="JOP2119" s="80"/>
      <c r="JOQ2119" s="52"/>
      <c r="JOR2119" s="69"/>
      <c r="JOS2119" s="69"/>
      <c r="JOT2119" s="69"/>
      <c r="JOU2119" s="107"/>
      <c r="JOV2119" s="2"/>
      <c r="JOW2119" s="15"/>
      <c r="JOX2119" s="15"/>
      <c r="JOY2119" s="80"/>
      <c r="JOZ2119" s="52"/>
      <c r="JPA2119" s="69"/>
      <c r="JPB2119" s="69"/>
      <c r="JPC2119" s="69"/>
      <c r="JPD2119" s="107"/>
      <c r="JPE2119" s="2"/>
      <c r="JPF2119" s="15"/>
      <c r="JPG2119" s="15"/>
      <c r="JPH2119" s="80"/>
      <c r="JPI2119" s="52"/>
      <c r="JPJ2119" s="69"/>
      <c r="JPK2119" s="69"/>
      <c r="JPL2119" s="69"/>
      <c r="JPM2119" s="107"/>
      <c r="JPN2119" s="2"/>
      <c r="JPO2119" s="15"/>
      <c r="JPP2119" s="15"/>
      <c r="JPQ2119" s="80"/>
      <c r="JPR2119" s="52"/>
      <c r="JPS2119" s="69"/>
      <c r="JPT2119" s="69"/>
      <c r="JPU2119" s="69"/>
      <c r="JPV2119" s="107"/>
      <c r="JPW2119" s="2"/>
      <c r="JPX2119" s="15"/>
      <c r="JPY2119" s="15"/>
      <c r="JPZ2119" s="80"/>
      <c r="JQA2119" s="52"/>
      <c r="JQB2119" s="69"/>
      <c r="JQC2119" s="69"/>
      <c r="JQD2119" s="69"/>
      <c r="JQE2119" s="107"/>
      <c r="JQF2119" s="2"/>
      <c r="JQG2119" s="15"/>
      <c r="JQH2119" s="15"/>
      <c r="JQI2119" s="80"/>
      <c r="JQJ2119" s="52"/>
      <c r="JQK2119" s="69"/>
      <c r="JQL2119" s="69"/>
      <c r="JQM2119" s="69"/>
      <c r="JQN2119" s="107"/>
      <c r="JQO2119" s="2"/>
      <c r="JQP2119" s="15"/>
      <c r="JQQ2119" s="15"/>
      <c r="JQR2119" s="80"/>
      <c r="JQS2119" s="52"/>
      <c r="JQT2119" s="69"/>
      <c r="JQU2119" s="69"/>
      <c r="JQV2119" s="69"/>
      <c r="JQW2119" s="107"/>
      <c r="JQX2119" s="2"/>
      <c r="JQY2119" s="15"/>
      <c r="JQZ2119" s="15"/>
      <c r="JRA2119" s="80"/>
      <c r="JRB2119" s="52"/>
      <c r="JRC2119" s="69"/>
      <c r="JRD2119" s="69"/>
      <c r="JRE2119" s="69"/>
      <c r="JRF2119" s="107"/>
      <c r="JRG2119" s="2"/>
      <c r="JRH2119" s="15"/>
      <c r="JRI2119" s="15"/>
      <c r="JRJ2119" s="80"/>
      <c r="JRK2119" s="52"/>
      <c r="JRL2119" s="69"/>
      <c r="JRM2119" s="69"/>
      <c r="JRN2119" s="69"/>
      <c r="JRO2119" s="107"/>
      <c r="JRP2119" s="2"/>
      <c r="JRQ2119" s="15"/>
      <c r="JRR2119" s="15"/>
      <c r="JRS2119" s="80"/>
      <c r="JRT2119" s="52"/>
      <c r="JRU2119" s="69"/>
      <c r="JRV2119" s="69"/>
      <c r="JRW2119" s="69"/>
      <c r="JRX2119" s="107"/>
      <c r="JRY2119" s="2"/>
      <c r="JRZ2119" s="15"/>
      <c r="JSA2119" s="15"/>
      <c r="JSB2119" s="80"/>
      <c r="JSC2119" s="52"/>
      <c r="JSD2119" s="69"/>
      <c r="JSE2119" s="69"/>
      <c r="JSF2119" s="69"/>
      <c r="JSG2119" s="107"/>
      <c r="JSH2119" s="2"/>
      <c r="JSI2119" s="15"/>
      <c r="JSJ2119" s="15"/>
      <c r="JSK2119" s="80"/>
      <c r="JSL2119" s="52"/>
      <c r="JSM2119" s="69"/>
      <c r="JSN2119" s="69"/>
      <c r="JSO2119" s="69"/>
      <c r="JSP2119" s="107"/>
      <c r="JSQ2119" s="2"/>
      <c r="JSR2119" s="15"/>
      <c r="JSS2119" s="15"/>
      <c r="JST2119" s="80"/>
      <c r="JSU2119" s="52"/>
      <c r="JSV2119" s="69"/>
      <c r="JSW2119" s="69"/>
      <c r="JSX2119" s="69"/>
      <c r="JSY2119" s="107"/>
      <c r="JSZ2119" s="2"/>
      <c r="JTA2119" s="15"/>
      <c r="JTB2119" s="15"/>
      <c r="JTC2119" s="80"/>
      <c r="JTD2119" s="52"/>
      <c r="JTE2119" s="69"/>
      <c r="JTF2119" s="69"/>
      <c r="JTG2119" s="69"/>
      <c r="JTH2119" s="107"/>
      <c r="JTI2119" s="2"/>
      <c r="JTJ2119" s="15"/>
      <c r="JTK2119" s="15"/>
      <c r="JTL2119" s="80"/>
      <c r="JTM2119" s="52"/>
      <c r="JTN2119" s="69"/>
      <c r="JTO2119" s="69"/>
      <c r="JTP2119" s="69"/>
      <c r="JTQ2119" s="107"/>
      <c r="JTR2119" s="2"/>
      <c r="JTS2119" s="15"/>
      <c r="JTT2119" s="15"/>
      <c r="JTU2119" s="80"/>
      <c r="JTV2119" s="52"/>
      <c r="JTW2119" s="69"/>
      <c r="JTX2119" s="69"/>
      <c r="JTY2119" s="69"/>
      <c r="JTZ2119" s="107"/>
      <c r="JUA2119" s="2"/>
      <c r="JUB2119" s="15"/>
      <c r="JUC2119" s="15"/>
      <c r="JUD2119" s="80"/>
      <c r="JUE2119" s="52"/>
      <c r="JUF2119" s="69"/>
      <c r="JUG2119" s="69"/>
      <c r="JUH2119" s="69"/>
      <c r="JUI2119" s="107"/>
      <c r="JUJ2119" s="2"/>
      <c r="JUK2119" s="15"/>
      <c r="JUL2119" s="15"/>
      <c r="JUM2119" s="80"/>
      <c r="JUN2119" s="52"/>
      <c r="JUO2119" s="69"/>
      <c r="JUP2119" s="69"/>
      <c r="JUQ2119" s="69"/>
      <c r="JUR2119" s="107"/>
      <c r="JUS2119" s="2"/>
      <c r="JUT2119" s="15"/>
      <c r="JUU2119" s="15"/>
      <c r="JUV2119" s="80"/>
      <c r="JUW2119" s="52"/>
      <c r="JUX2119" s="69"/>
      <c r="JUY2119" s="69"/>
      <c r="JUZ2119" s="69"/>
      <c r="JVA2119" s="107"/>
      <c r="JVB2119" s="2"/>
      <c r="JVC2119" s="15"/>
      <c r="JVD2119" s="15"/>
      <c r="JVE2119" s="80"/>
      <c r="JVF2119" s="52"/>
      <c r="JVG2119" s="69"/>
      <c r="JVH2119" s="69"/>
      <c r="JVI2119" s="69"/>
      <c r="JVJ2119" s="107"/>
      <c r="JVK2119" s="2"/>
      <c r="JVL2119" s="15"/>
      <c r="JVM2119" s="15"/>
      <c r="JVN2119" s="80"/>
      <c r="JVO2119" s="52"/>
      <c r="JVP2119" s="69"/>
      <c r="JVQ2119" s="69"/>
      <c r="JVR2119" s="69"/>
      <c r="JVS2119" s="107"/>
      <c r="JVT2119" s="2"/>
      <c r="JVU2119" s="15"/>
      <c r="JVV2119" s="15"/>
      <c r="JVW2119" s="80"/>
      <c r="JVX2119" s="52"/>
      <c r="JVY2119" s="69"/>
      <c r="JVZ2119" s="69"/>
      <c r="JWA2119" s="69"/>
      <c r="JWB2119" s="107"/>
      <c r="JWC2119" s="2"/>
      <c r="JWD2119" s="15"/>
      <c r="JWE2119" s="15"/>
      <c r="JWF2119" s="80"/>
      <c r="JWG2119" s="52"/>
      <c r="JWH2119" s="69"/>
      <c r="JWI2119" s="69"/>
      <c r="JWJ2119" s="69"/>
      <c r="JWK2119" s="107"/>
      <c r="JWL2119" s="2"/>
      <c r="JWM2119" s="15"/>
      <c r="JWN2119" s="15"/>
      <c r="JWO2119" s="80"/>
      <c r="JWP2119" s="52"/>
      <c r="JWQ2119" s="69"/>
      <c r="JWR2119" s="69"/>
      <c r="JWS2119" s="69"/>
      <c r="JWT2119" s="107"/>
      <c r="JWU2119" s="2"/>
      <c r="JWV2119" s="15"/>
      <c r="JWW2119" s="15"/>
      <c r="JWX2119" s="80"/>
      <c r="JWY2119" s="52"/>
      <c r="JWZ2119" s="69"/>
      <c r="JXA2119" s="69"/>
      <c r="JXB2119" s="69"/>
      <c r="JXC2119" s="107"/>
      <c r="JXD2119" s="2"/>
      <c r="JXE2119" s="15"/>
      <c r="JXF2119" s="15"/>
      <c r="JXG2119" s="80"/>
      <c r="JXH2119" s="52"/>
      <c r="JXI2119" s="69"/>
      <c r="JXJ2119" s="69"/>
      <c r="JXK2119" s="69"/>
      <c r="JXL2119" s="107"/>
      <c r="JXM2119" s="2"/>
      <c r="JXN2119" s="15"/>
      <c r="JXO2119" s="15"/>
      <c r="JXP2119" s="80"/>
      <c r="JXQ2119" s="52"/>
      <c r="JXR2119" s="69"/>
      <c r="JXS2119" s="69"/>
      <c r="JXT2119" s="69"/>
      <c r="JXU2119" s="107"/>
      <c r="JXV2119" s="2"/>
      <c r="JXW2119" s="15"/>
      <c r="JXX2119" s="15"/>
      <c r="JXY2119" s="80"/>
      <c r="JXZ2119" s="52"/>
      <c r="JYA2119" s="69"/>
      <c r="JYB2119" s="69"/>
      <c r="JYC2119" s="69"/>
      <c r="JYD2119" s="107"/>
      <c r="JYE2119" s="2"/>
      <c r="JYF2119" s="15"/>
      <c r="JYG2119" s="15"/>
      <c r="JYH2119" s="80"/>
      <c r="JYI2119" s="52"/>
      <c r="JYJ2119" s="69"/>
      <c r="JYK2119" s="69"/>
      <c r="JYL2119" s="69"/>
      <c r="JYM2119" s="107"/>
      <c r="JYN2119" s="2"/>
      <c r="JYO2119" s="15"/>
      <c r="JYP2119" s="15"/>
      <c r="JYQ2119" s="80"/>
      <c r="JYR2119" s="52"/>
      <c r="JYS2119" s="69"/>
      <c r="JYT2119" s="69"/>
      <c r="JYU2119" s="69"/>
      <c r="JYV2119" s="107"/>
      <c r="JYW2119" s="2"/>
      <c r="JYX2119" s="15"/>
      <c r="JYY2119" s="15"/>
      <c r="JYZ2119" s="80"/>
      <c r="JZA2119" s="52"/>
      <c r="JZB2119" s="69"/>
      <c r="JZC2119" s="69"/>
      <c r="JZD2119" s="69"/>
      <c r="JZE2119" s="107"/>
      <c r="JZF2119" s="2"/>
      <c r="JZG2119" s="15"/>
      <c r="JZH2119" s="15"/>
      <c r="JZI2119" s="80"/>
      <c r="JZJ2119" s="52"/>
      <c r="JZK2119" s="69"/>
      <c r="JZL2119" s="69"/>
      <c r="JZM2119" s="69"/>
      <c r="JZN2119" s="107"/>
      <c r="JZO2119" s="2"/>
      <c r="JZP2119" s="15"/>
      <c r="JZQ2119" s="15"/>
      <c r="JZR2119" s="80"/>
      <c r="JZS2119" s="52"/>
      <c r="JZT2119" s="69"/>
      <c r="JZU2119" s="69"/>
      <c r="JZV2119" s="69"/>
      <c r="JZW2119" s="107"/>
      <c r="JZX2119" s="2"/>
      <c r="JZY2119" s="15"/>
      <c r="JZZ2119" s="15"/>
      <c r="KAA2119" s="80"/>
      <c r="KAB2119" s="52"/>
      <c r="KAC2119" s="69"/>
      <c r="KAD2119" s="69"/>
      <c r="KAE2119" s="69"/>
      <c r="KAF2119" s="107"/>
      <c r="KAG2119" s="2"/>
      <c r="KAH2119" s="15"/>
      <c r="KAI2119" s="15"/>
      <c r="KAJ2119" s="80"/>
      <c r="KAK2119" s="52"/>
      <c r="KAL2119" s="69"/>
      <c r="KAM2119" s="69"/>
      <c r="KAN2119" s="69"/>
      <c r="KAO2119" s="107"/>
      <c r="KAP2119" s="2"/>
      <c r="KAQ2119" s="15"/>
      <c r="KAR2119" s="15"/>
      <c r="KAS2119" s="80"/>
      <c r="KAT2119" s="52"/>
      <c r="KAU2119" s="69"/>
      <c r="KAV2119" s="69"/>
      <c r="KAW2119" s="69"/>
      <c r="KAX2119" s="107"/>
      <c r="KAY2119" s="2"/>
      <c r="KAZ2119" s="15"/>
      <c r="KBA2119" s="15"/>
      <c r="KBB2119" s="80"/>
      <c r="KBC2119" s="52"/>
      <c r="KBD2119" s="69"/>
      <c r="KBE2119" s="69"/>
      <c r="KBF2119" s="69"/>
      <c r="KBG2119" s="107"/>
      <c r="KBH2119" s="2"/>
      <c r="KBI2119" s="15"/>
      <c r="KBJ2119" s="15"/>
      <c r="KBK2119" s="80"/>
      <c r="KBL2119" s="52"/>
      <c r="KBM2119" s="69"/>
      <c r="KBN2119" s="69"/>
      <c r="KBO2119" s="69"/>
      <c r="KBP2119" s="107"/>
      <c r="KBQ2119" s="2"/>
      <c r="KBR2119" s="15"/>
      <c r="KBS2119" s="15"/>
      <c r="KBT2119" s="80"/>
      <c r="KBU2119" s="52"/>
      <c r="KBV2119" s="69"/>
      <c r="KBW2119" s="69"/>
      <c r="KBX2119" s="69"/>
      <c r="KBY2119" s="107"/>
      <c r="KBZ2119" s="2"/>
      <c r="KCA2119" s="15"/>
      <c r="KCB2119" s="15"/>
      <c r="KCC2119" s="80"/>
      <c r="KCD2119" s="52"/>
      <c r="KCE2119" s="69"/>
      <c r="KCF2119" s="69"/>
      <c r="KCG2119" s="69"/>
      <c r="KCH2119" s="107"/>
      <c r="KCI2119" s="2"/>
      <c r="KCJ2119" s="15"/>
      <c r="KCK2119" s="15"/>
      <c r="KCL2119" s="80"/>
      <c r="KCM2119" s="52"/>
      <c r="KCN2119" s="69"/>
      <c r="KCO2119" s="69"/>
      <c r="KCP2119" s="69"/>
      <c r="KCQ2119" s="107"/>
      <c r="KCR2119" s="2"/>
      <c r="KCS2119" s="15"/>
      <c r="KCT2119" s="15"/>
      <c r="KCU2119" s="80"/>
      <c r="KCV2119" s="52"/>
      <c r="KCW2119" s="69"/>
      <c r="KCX2119" s="69"/>
      <c r="KCY2119" s="69"/>
      <c r="KCZ2119" s="107"/>
      <c r="KDA2119" s="2"/>
      <c r="KDB2119" s="15"/>
      <c r="KDC2119" s="15"/>
      <c r="KDD2119" s="80"/>
      <c r="KDE2119" s="52"/>
      <c r="KDF2119" s="69"/>
      <c r="KDG2119" s="69"/>
      <c r="KDH2119" s="69"/>
      <c r="KDI2119" s="107"/>
      <c r="KDJ2119" s="2"/>
      <c r="KDK2119" s="15"/>
      <c r="KDL2119" s="15"/>
      <c r="KDM2119" s="80"/>
      <c r="KDN2119" s="52"/>
      <c r="KDO2119" s="69"/>
      <c r="KDP2119" s="69"/>
      <c r="KDQ2119" s="69"/>
      <c r="KDR2119" s="107"/>
      <c r="KDS2119" s="2"/>
      <c r="KDT2119" s="15"/>
      <c r="KDU2119" s="15"/>
      <c r="KDV2119" s="80"/>
      <c r="KDW2119" s="52"/>
      <c r="KDX2119" s="69"/>
      <c r="KDY2119" s="69"/>
      <c r="KDZ2119" s="69"/>
      <c r="KEA2119" s="107"/>
      <c r="KEB2119" s="2"/>
      <c r="KEC2119" s="15"/>
      <c r="KED2119" s="15"/>
      <c r="KEE2119" s="80"/>
      <c r="KEF2119" s="52"/>
      <c r="KEG2119" s="69"/>
      <c r="KEH2119" s="69"/>
      <c r="KEI2119" s="69"/>
      <c r="KEJ2119" s="107"/>
      <c r="KEK2119" s="2"/>
      <c r="KEL2119" s="15"/>
      <c r="KEM2119" s="15"/>
      <c r="KEN2119" s="80"/>
      <c r="KEO2119" s="52"/>
      <c r="KEP2119" s="69"/>
      <c r="KEQ2119" s="69"/>
      <c r="KER2119" s="69"/>
      <c r="KES2119" s="107"/>
      <c r="KET2119" s="2"/>
      <c r="KEU2119" s="15"/>
      <c r="KEV2119" s="15"/>
      <c r="KEW2119" s="80"/>
      <c r="KEX2119" s="52"/>
      <c r="KEY2119" s="69"/>
      <c r="KEZ2119" s="69"/>
      <c r="KFA2119" s="69"/>
      <c r="KFB2119" s="107"/>
      <c r="KFC2119" s="2"/>
      <c r="KFD2119" s="15"/>
      <c r="KFE2119" s="15"/>
      <c r="KFF2119" s="80"/>
      <c r="KFG2119" s="52"/>
      <c r="KFH2119" s="69"/>
      <c r="KFI2119" s="69"/>
      <c r="KFJ2119" s="69"/>
      <c r="KFK2119" s="107"/>
      <c r="KFL2119" s="2"/>
      <c r="KFM2119" s="15"/>
      <c r="KFN2119" s="15"/>
      <c r="KFO2119" s="80"/>
      <c r="KFP2119" s="52"/>
      <c r="KFQ2119" s="69"/>
      <c r="KFR2119" s="69"/>
      <c r="KFS2119" s="69"/>
      <c r="KFT2119" s="107"/>
      <c r="KFU2119" s="2"/>
      <c r="KFV2119" s="15"/>
      <c r="KFW2119" s="15"/>
      <c r="KFX2119" s="80"/>
      <c r="KFY2119" s="52"/>
      <c r="KFZ2119" s="69"/>
      <c r="KGA2119" s="69"/>
      <c r="KGB2119" s="69"/>
      <c r="KGC2119" s="107"/>
      <c r="KGD2119" s="2"/>
      <c r="KGE2119" s="15"/>
      <c r="KGF2119" s="15"/>
      <c r="KGG2119" s="80"/>
      <c r="KGH2119" s="52"/>
      <c r="KGI2119" s="69"/>
      <c r="KGJ2119" s="69"/>
      <c r="KGK2119" s="69"/>
      <c r="KGL2119" s="107"/>
      <c r="KGM2119" s="2"/>
      <c r="KGN2119" s="15"/>
      <c r="KGO2119" s="15"/>
      <c r="KGP2119" s="80"/>
      <c r="KGQ2119" s="52"/>
      <c r="KGR2119" s="69"/>
      <c r="KGS2119" s="69"/>
      <c r="KGT2119" s="69"/>
      <c r="KGU2119" s="107"/>
      <c r="KGV2119" s="2"/>
      <c r="KGW2119" s="15"/>
      <c r="KGX2119" s="15"/>
      <c r="KGY2119" s="80"/>
      <c r="KGZ2119" s="52"/>
      <c r="KHA2119" s="69"/>
      <c r="KHB2119" s="69"/>
      <c r="KHC2119" s="69"/>
      <c r="KHD2119" s="107"/>
      <c r="KHE2119" s="2"/>
      <c r="KHF2119" s="15"/>
      <c r="KHG2119" s="15"/>
      <c r="KHH2119" s="80"/>
      <c r="KHI2119" s="52"/>
      <c r="KHJ2119" s="69"/>
      <c r="KHK2119" s="69"/>
      <c r="KHL2119" s="69"/>
      <c r="KHM2119" s="107"/>
      <c r="KHN2119" s="2"/>
      <c r="KHO2119" s="15"/>
      <c r="KHP2119" s="15"/>
      <c r="KHQ2119" s="80"/>
      <c r="KHR2119" s="52"/>
      <c r="KHS2119" s="69"/>
      <c r="KHT2119" s="69"/>
      <c r="KHU2119" s="69"/>
      <c r="KHV2119" s="107"/>
      <c r="KHW2119" s="2"/>
      <c r="KHX2119" s="15"/>
      <c r="KHY2119" s="15"/>
      <c r="KHZ2119" s="80"/>
      <c r="KIA2119" s="52"/>
      <c r="KIB2119" s="69"/>
      <c r="KIC2119" s="69"/>
      <c r="KID2119" s="69"/>
      <c r="KIE2119" s="107"/>
      <c r="KIF2119" s="2"/>
      <c r="KIG2119" s="15"/>
      <c r="KIH2119" s="15"/>
      <c r="KII2119" s="80"/>
      <c r="KIJ2119" s="52"/>
      <c r="KIK2119" s="69"/>
      <c r="KIL2119" s="69"/>
      <c r="KIM2119" s="69"/>
      <c r="KIN2119" s="107"/>
      <c r="KIO2119" s="2"/>
      <c r="KIP2119" s="15"/>
      <c r="KIQ2119" s="15"/>
      <c r="KIR2119" s="80"/>
      <c r="KIS2119" s="52"/>
      <c r="KIT2119" s="69"/>
      <c r="KIU2119" s="69"/>
      <c r="KIV2119" s="69"/>
      <c r="KIW2119" s="107"/>
      <c r="KIX2119" s="2"/>
      <c r="KIY2119" s="15"/>
      <c r="KIZ2119" s="15"/>
      <c r="KJA2119" s="80"/>
      <c r="KJB2119" s="52"/>
      <c r="KJC2119" s="69"/>
      <c r="KJD2119" s="69"/>
      <c r="KJE2119" s="69"/>
      <c r="KJF2119" s="107"/>
      <c r="KJG2119" s="2"/>
      <c r="KJH2119" s="15"/>
      <c r="KJI2119" s="15"/>
      <c r="KJJ2119" s="80"/>
      <c r="KJK2119" s="52"/>
      <c r="KJL2119" s="69"/>
      <c r="KJM2119" s="69"/>
      <c r="KJN2119" s="69"/>
      <c r="KJO2119" s="107"/>
      <c r="KJP2119" s="2"/>
      <c r="KJQ2119" s="15"/>
      <c r="KJR2119" s="15"/>
      <c r="KJS2119" s="80"/>
      <c r="KJT2119" s="52"/>
      <c r="KJU2119" s="69"/>
      <c r="KJV2119" s="69"/>
      <c r="KJW2119" s="69"/>
      <c r="KJX2119" s="107"/>
      <c r="KJY2119" s="2"/>
      <c r="KJZ2119" s="15"/>
      <c r="KKA2119" s="15"/>
      <c r="KKB2119" s="80"/>
      <c r="KKC2119" s="52"/>
      <c r="KKD2119" s="69"/>
      <c r="KKE2119" s="69"/>
      <c r="KKF2119" s="69"/>
      <c r="KKG2119" s="107"/>
      <c r="KKH2119" s="2"/>
      <c r="KKI2119" s="15"/>
      <c r="KKJ2119" s="15"/>
      <c r="KKK2119" s="80"/>
      <c r="KKL2119" s="52"/>
      <c r="KKM2119" s="69"/>
      <c r="KKN2119" s="69"/>
      <c r="KKO2119" s="69"/>
      <c r="KKP2119" s="107"/>
      <c r="KKQ2119" s="2"/>
      <c r="KKR2119" s="15"/>
      <c r="KKS2119" s="15"/>
      <c r="KKT2119" s="80"/>
      <c r="KKU2119" s="52"/>
      <c r="KKV2119" s="69"/>
      <c r="KKW2119" s="69"/>
      <c r="KKX2119" s="69"/>
      <c r="KKY2119" s="107"/>
      <c r="KKZ2119" s="2"/>
      <c r="KLA2119" s="15"/>
      <c r="KLB2119" s="15"/>
      <c r="KLC2119" s="80"/>
      <c r="KLD2119" s="52"/>
      <c r="KLE2119" s="69"/>
      <c r="KLF2119" s="69"/>
      <c r="KLG2119" s="69"/>
      <c r="KLH2119" s="107"/>
      <c r="KLI2119" s="2"/>
      <c r="KLJ2119" s="15"/>
      <c r="KLK2119" s="15"/>
      <c r="KLL2119" s="80"/>
      <c r="KLM2119" s="52"/>
      <c r="KLN2119" s="69"/>
      <c r="KLO2119" s="69"/>
      <c r="KLP2119" s="69"/>
      <c r="KLQ2119" s="107"/>
      <c r="KLR2119" s="2"/>
      <c r="KLS2119" s="15"/>
      <c r="KLT2119" s="15"/>
      <c r="KLU2119" s="80"/>
      <c r="KLV2119" s="52"/>
      <c r="KLW2119" s="69"/>
      <c r="KLX2119" s="69"/>
      <c r="KLY2119" s="69"/>
      <c r="KLZ2119" s="107"/>
      <c r="KMA2119" s="2"/>
      <c r="KMB2119" s="15"/>
      <c r="KMC2119" s="15"/>
      <c r="KMD2119" s="80"/>
      <c r="KME2119" s="52"/>
      <c r="KMF2119" s="69"/>
      <c r="KMG2119" s="69"/>
      <c r="KMH2119" s="69"/>
      <c r="KMI2119" s="107"/>
      <c r="KMJ2119" s="2"/>
      <c r="KMK2119" s="15"/>
      <c r="KML2119" s="15"/>
      <c r="KMM2119" s="80"/>
      <c r="KMN2119" s="52"/>
      <c r="KMO2119" s="69"/>
      <c r="KMP2119" s="69"/>
      <c r="KMQ2119" s="69"/>
      <c r="KMR2119" s="107"/>
      <c r="KMS2119" s="2"/>
      <c r="KMT2119" s="15"/>
      <c r="KMU2119" s="15"/>
      <c r="KMV2119" s="80"/>
      <c r="KMW2119" s="52"/>
      <c r="KMX2119" s="69"/>
      <c r="KMY2119" s="69"/>
      <c r="KMZ2119" s="69"/>
      <c r="KNA2119" s="107"/>
      <c r="KNB2119" s="2"/>
      <c r="KNC2119" s="15"/>
      <c r="KND2119" s="15"/>
      <c r="KNE2119" s="80"/>
      <c r="KNF2119" s="52"/>
      <c r="KNG2119" s="69"/>
      <c r="KNH2119" s="69"/>
      <c r="KNI2119" s="69"/>
      <c r="KNJ2119" s="107"/>
      <c r="KNK2119" s="2"/>
      <c r="KNL2119" s="15"/>
      <c r="KNM2119" s="15"/>
      <c r="KNN2119" s="80"/>
      <c r="KNO2119" s="52"/>
      <c r="KNP2119" s="69"/>
      <c r="KNQ2119" s="69"/>
      <c r="KNR2119" s="69"/>
      <c r="KNS2119" s="107"/>
      <c r="KNT2119" s="2"/>
      <c r="KNU2119" s="15"/>
      <c r="KNV2119" s="15"/>
      <c r="KNW2119" s="80"/>
      <c r="KNX2119" s="52"/>
      <c r="KNY2119" s="69"/>
      <c r="KNZ2119" s="69"/>
      <c r="KOA2119" s="69"/>
      <c r="KOB2119" s="107"/>
      <c r="KOC2119" s="2"/>
      <c r="KOD2119" s="15"/>
      <c r="KOE2119" s="15"/>
      <c r="KOF2119" s="80"/>
      <c r="KOG2119" s="52"/>
      <c r="KOH2119" s="69"/>
      <c r="KOI2119" s="69"/>
      <c r="KOJ2119" s="69"/>
      <c r="KOK2119" s="107"/>
      <c r="KOL2119" s="2"/>
      <c r="KOM2119" s="15"/>
      <c r="KON2119" s="15"/>
      <c r="KOO2119" s="80"/>
      <c r="KOP2119" s="52"/>
      <c r="KOQ2119" s="69"/>
      <c r="KOR2119" s="69"/>
      <c r="KOS2119" s="69"/>
      <c r="KOT2119" s="107"/>
      <c r="KOU2119" s="2"/>
      <c r="KOV2119" s="15"/>
      <c r="KOW2119" s="15"/>
      <c r="KOX2119" s="80"/>
      <c r="KOY2119" s="52"/>
      <c r="KOZ2119" s="69"/>
      <c r="KPA2119" s="69"/>
      <c r="KPB2119" s="69"/>
      <c r="KPC2119" s="107"/>
      <c r="KPD2119" s="2"/>
      <c r="KPE2119" s="15"/>
      <c r="KPF2119" s="15"/>
      <c r="KPG2119" s="80"/>
      <c r="KPH2119" s="52"/>
      <c r="KPI2119" s="69"/>
      <c r="KPJ2119" s="69"/>
      <c r="KPK2119" s="69"/>
      <c r="KPL2119" s="107"/>
      <c r="KPM2119" s="2"/>
      <c r="KPN2119" s="15"/>
      <c r="KPO2119" s="15"/>
      <c r="KPP2119" s="80"/>
      <c r="KPQ2119" s="52"/>
      <c r="KPR2119" s="69"/>
      <c r="KPS2119" s="69"/>
      <c r="KPT2119" s="69"/>
      <c r="KPU2119" s="107"/>
      <c r="KPV2119" s="2"/>
      <c r="KPW2119" s="15"/>
      <c r="KPX2119" s="15"/>
      <c r="KPY2119" s="80"/>
      <c r="KPZ2119" s="52"/>
      <c r="KQA2119" s="69"/>
      <c r="KQB2119" s="69"/>
      <c r="KQC2119" s="69"/>
      <c r="KQD2119" s="107"/>
      <c r="KQE2119" s="2"/>
      <c r="KQF2119" s="15"/>
      <c r="KQG2119" s="15"/>
      <c r="KQH2119" s="80"/>
      <c r="KQI2119" s="52"/>
      <c r="KQJ2119" s="69"/>
      <c r="KQK2119" s="69"/>
      <c r="KQL2119" s="69"/>
      <c r="KQM2119" s="107"/>
      <c r="KQN2119" s="2"/>
      <c r="KQO2119" s="15"/>
      <c r="KQP2119" s="15"/>
      <c r="KQQ2119" s="80"/>
      <c r="KQR2119" s="52"/>
      <c r="KQS2119" s="69"/>
      <c r="KQT2119" s="69"/>
      <c r="KQU2119" s="69"/>
      <c r="KQV2119" s="107"/>
      <c r="KQW2119" s="2"/>
      <c r="KQX2119" s="15"/>
      <c r="KQY2119" s="15"/>
      <c r="KQZ2119" s="80"/>
      <c r="KRA2119" s="52"/>
      <c r="KRB2119" s="69"/>
      <c r="KRC2119" s="69"/>
      <c r="KRD2119" s="69"/>
      <c r="KRE2119" s="107"/>
      <c r="KRF2119" s="2"/>
      <c r="KRG2119" s="15"/>
      <c r="KRH2119" s="15"/>
      <c r="KRI2119" s="80"/>
      <c r="KRJ2119" s="52"/>
      <c r="KRK2119" s="69"/>
      <c r="KRL2119" s="69"/>
      <c r="KRM2119" s="69"/>
      <c r="KRN2119" s="107"/>
      <c r="KRO2119" s="2"/>
      <c r="KRP2119" s="15"/>
      <c r="KRQ2119" s="15"/>
      <c r="KRR2119" s="80"/>
      <c r="KRS2119" s="52"/>
      <c r="KRT2119" s="69"/>
      <c r="KRU2119" s="69"/>
      <c r="KRV2119" s="69"/>
      <c r="KRW2119" s="107"/>
      <c r="KRX2119" s="2"/>
      <c r="KRY2119" s="15"/>
      <c r="KRZ2119" s="15"/>
      <c r="KSA2119" s="80"/>
      <c r="KSB2119" s="52"/>
      <c r="KSC2119" s="69"/>
      <c r="KSD2119" s="69"/>
      <c r="KSE2119" s="69"/>
      <c r="KSF2119" s="107"/>
      <c r="KSG2119" s="2"/>
      <c r="KSH2119" s="15"/>
      <c r="KSI2119" s="15"/>
      <c r="KSJ2119" s="80"/>
      <c r="KSK2119" s="52"/>
      <c r="KSL2119" s="69"/>
      <c r="KSM2119" s="69"/>
      <c r="KSN2119" s="69"/>
      <c r="KSO2119" s="107"/>
      <c r="KSP2119" s="2"/>
      <c r="KSQ2119" s="15"/>
      <c r="KSR2119" s="15"/>
      <c r="KSS2119" s="80"/>
      <c r="KST2119" s="52"/>
      <c r="KSU2119" s="69"/>
      <c r="KSV2119" s="69"/>
      <c r="KSW2119" s="69"/>
      <c r="KSX2119" s="107"/>
      <c r="KSY2119" s="2"/>
      <c r="KSZ2119" s="15"/>
      <c r="KTA2119" s="15"/>
      <c r="KTB2119" s="80"/>
      <c r="KTC2119" s="52"/>
      <c r="KTD2119" s="69"/>
      <c r="KTE2119" s="69"/>
      <c r="KTF2119" s="69"/>
      <c r="KTG2119" s="107"/>
      <c r="KTH2119" s="2"/>
      <c r="KTI2119" s="15"/>
      <c r="KTJ2119" s="15"/>
      <c r="KTK2119" s="80"/>
      <c r="KTL2119" s="52"/>
      <c r="KTM2119" s="69"/>
      <c r="KTN2119" s="69"/>
      <c r="KTO2119" s="69"/>
      <c r="KTP2119" s="107"/>
      <c r="KTQ2119" s="2"/>
      <c r="KTR2119" s="15"/>
      <c r="KTS2119" s="15"/>
      <c r="KTT2119" s="80"/>
      <c r="KTU2119" s="52"/>
      <c r="KTV2119" s="69"/>
      <c r="KTW2119" s="69"/>
      <c r="KTX2119" s="69"/>
      <c r="KTY2119" s="107"/>
      <c r="KTZ2119" s="2"/>
      <c r="KUA2119" s="15"/>
      <c r="KUB2119" s="15"/>
      <c r="KUC2119" s="80"/>
      <c r="KUD2119" s="52"/>
      <c r="KUE2119" s="69"/>
      <c r="KUF2119" s="69"/>
      <c r="KUG2119" s="69"/>
      <c r="KUH2119" s="107"/>
      <c r="KUI2119" s="2"/>
      <c r="KUJ2119" s="15"/>
      <c r="KUK2119" s="15"/>
      <c r="KUL2119" s="80"/>
      <c r="KUM2119" s="52"/>
      <c r="KUN2119" s="69"/>
      <c r="KUO2119" s="69"/>
      <c r="KUP2119" s="69"/>
      <c r="KUQ2119" s="107"/>
      <c r="KUR2119" s="2"/>
      <c r="KUS2119" s="15"/>
      <c r="KUT2119" s="15"/>
      <c r="KUU2119" s="80"/>
      <c r="KUV2119" s="52"/>
      <c r="KUW2119" s="69"/>
      <c r="KUX2119" s="69"/>
      <c r="KUY2119" s="69"/>
      <c r="KUZ2119" s="107"/>
      <c r="KVA2119" s="2"/>
      <c r="KVB2119" s="15"/>
      <c r="KVC2119" s="15"/>
      <c r="KVD2119" s="80"/>
      <c r="KVE2119" s="52"/>
      <c r="KVF2119" s="69"/>
      <c r="KVG2119" s="69"/>
      <c r="KVH2119" s="69"/>
      <c r="KVI2119" s="107"/>
      <c r="KVJ2119" s="2"/>
      <c r="KVK2119" s="15"/>
      <c r="KVL2119" s="15"/>
      <c r="KVM2119" s="80"/>
      <c r="KVN2119" s="52"/>
      <c r="KVO2119" s="69"/>
      <c r="KVP2119" s="69"/>
      <c r="KVQ2119" s="69"/>
      <c r="KVR2119" s="107"/>
      <c r="KVS2119" s="2"/>
      <c r="KVT2119" s="15"/>
      <c r="KVU2119" s="15"/>
      <c r="KVV2119" s="80"/>
      <c r="KVW2119" s="52"/>
      <c r="KVX2119" s="69"/>
      <c r="KVY2119" s="69"/>
      <c r="KVZ2119" s="69"/>
      <c r="KWA2119" s="107"/>
      <c r="KWB2119" s="2"/>
      <c r="KWC2119" s="15"/>
      <c r="KWD2119" s="15"/>
      <c r="KWE2119" s="80"/>
      <c r="KWF2119" s="52"/>
      <c r="KWG2119" s="69"/>
      <c r="KWH2119" s="69"/>
      <c r="KWI2119" s="69"/>
      <c r="KWJ2119" s="107"/>
      <c r="KWK2119" s="2"/>
      <c r="KWL2119" s="15"/>
      <c r="KWM2119" s="15"/>
      <c r="KWN2119" s="80"/>
      <c r="KWO2119" s="52"/>
      <c r="KWP2119" s="69"/>
      <c r="KWQ2119" s="69"/>
      <c r="KWR2119" s="69"/>
      <c r="KWS2119" s="107"/>
      <c r="KWT2119" s="2"/>
      <c r="KWU2119" s="15"/>
      <c r="KWV2119" s="15"/>
      <c r="KWW2119" s="80"/>
      <c r="KWX2119" s="52"/>
      <c r="KWY2119" s="69"/>
      <c r="KWZ2119" s="69"/>
      <c r="KXA2119" s="69"/>
      <c r="KXB2119" s="107"/>
      <c r="KXC2119" s="2"/>
      <c r="KXD2119" s="15"/>
      <c r="KXE2119" s="15"/>
      <c r="KXF2119" s="80"/>
      <c r="KXG2119" s="52"/>
      <c r="KXH2119" s="69"/>
      <c r="KXI2119" s="69"/>
      <c r="KXJ2119" s="69"/>
      <c r="KXK2119" s="107"/>
      <c r="KXL2119" s="2"/>
      <c r="KXM2119" s="15"/>
      <c r="KXN2119" s="15"/>
      <c r="KXO2119" s="80"/>
      <c r="KXP2119" s="52"/>
      <c r="KXQ2119" s="69"/>
      <c r="KXR2119" s="69"/>
      <c r="KXS2119" s="69"/>
      <c r="KXT2119" s="107"/>
      <c r="KXU2119" s="2"/>
      <c r="KXV2119" s="15"/>
      <c r="KXW2119" s="15"/>
      <c r="KXX2119" s="80"/>
      <c r="KXY2119" s="52"/>
      <c r="KXZ2119" s="69"/>
      <c r="KYA2119" s="69"/>
      <c r="KYB2119" s="69"/>
      <c r="KYC2119" s="107"/>
      <c r="KYD2119" s="2"/>
      <c r="KYE2119" s="15"/>
      <c r="KYF2119" s="15"/>
      <c r="KYG2119" s="80"/>
      <c r="KYH2119" s="52"/>
      <c r="KYI2119" s="69"/>
      <c r="KYJ2119" s="69"/>
      <c r="KYK2119" s="69"/>
      <c r="KYL2119" s="107"/>
      <c r="KYM2119" s="2"/>
      <c r="KYN2119" s="15"/>
      <c r="KYO2119" s="15"/>
      <c r="KYP2119" s="80"/>
      <c r="KYQ2119" s="52"/>
      <c r="KYR2119" s="69"/>
      <c r="KYS2119" s="69"/>
      <c r="KYT2119" s="69"/>
      <c r="KYU2119" s="107"/>
      <c r="KYV2119" s="2"/>
      <c r="KYW2119" s="15"/>
      <c r="KYX2119" s="15"/>
      <c r="KYY2119" s="80"/>
      <c r="KYZ2119" s="52"/>
      <c r="KZA2119" s="69"/>
      <c r="KZB2119" s="69"/>
      <c r="KZC2119" s="69"/>
      <c r="KZD2119" s="107"/>
      <c r="KZE2119" s="2"/>
      <c r="KZF2119" s="15"/>
      <c r="KZG2119" s="15"/>
      <c r="KZH2119" s="80"/>
      <c r="KZI2119" s="52"/>
      <c r="KZJ2119" s="69"/>
      <c r="KZK2119" s="69"/>
      <c r="KZL2119" s="69"/>
      <c r="KZM2119" s="107"/>
      <c r="KZN2119" s="2"/>
      <c r="KZO2119" s="15"/>
      <c r="KZP2119" s="15"/>
      <c r="KZQ2119" s="80"/>
      <c r="KZR2119" s="52"/>
      <c r="KZS2119" s="69"/>
      <c r="KZT2119" s="69"/>
      <c r="KZU2119" s="69"/>
      <c r="KZV2119" s="107"/>
      <c r="KZW2119" s="2"/>
      <c r="KZX2119" s="15"/>
      <c r="KZY2119" s="15"/>
      <c r="KZZ2119" s="80"/>
      <c r="LAA2119" s="52"/>
      <c r="LAB2119" s="69"/>
      <c r="LAC2119" s="69"/>
      <c r="LAD2119" s="69"/>
      <c r="LAE2119" s="107"/>
      <c r="LAF2119" s="2"/>
      <c r="LAG2119" s="15"/>
      <c r="LAH2119" s="15"/>
      <c r="LAI2119" s="80"/>
      <c r="LAJ2119" s="52"/>
      <c r="LAK2119" s="69"/>
      <c r="LAL2119" s="69"/>
      <c r="LAM2119" s="69"/>
      <c r="LAN2119" s="107"/>
      <c r="LAO2119" s="2"/>
      <c r="LAP2119" s="15"/>
      <c r="LAQ2119" s="15"/>
      <c r="LAR2119" s="80"/>
      <c r="LAS2119" s="52"/>
      <c r="LAT2119" s="69"/>
      <c r="LAU2119" s="69"/>
      <c r="LAV2119" s="69"/>
      <c r="LAW2119" s="107"/>
      <c r="LAX2119" s="2"/>
      <c r="LAY2119" s="15"/>
      <c r="LAZ2119" s="15"/>
      <c r="LBA2119" s="80"/>
      <c r="LBB2119" s="52"/>
      <c r="LBC2119" s="69"/>
      <c r="LBD2119" s="69"/>
      <c r="LBE2119" s="69"/>
      <c r="LBF2119" s="107"/>
      <c r="LBG2119" s="2"/>
      <c r="LBH2119" s="15"/>
      <c r="LBI2119" s="15"/>
      <c r="LBJ2119" s="80"/>
      <c r="LBK2119" s="52"/>
      <c r="LBL2119" s="69"/>
      <c r="LBM2119" s="69"/>
      <c r="LBN2119" s="69"/>
      <c r="LBO2119" s="107"/>
      <c r="LBP2119" s="2"/>
      <c r="LBQ2119" s="15"/>
      <c r="LBR2119" s="15"/>
      <c r="LBS2119" s="80"/>
      <c r="LBT2119" s="52"/>
      <c r="LBU2119" s="69"/>
      <c r="LBV2119" s="69"/>
      <c r="LBW2119" s="69"/>
      <c r="LBX2119" s="107"/>
      <c r="LBY2119" s="2"/>
      <c r="LBZ2119" s="15"/>
      <c r="LCA2119" s="15"/>
      <c r="LCB2119" s="80"/>
      <c r="LCC2119" s="52"/>
      <c r="LCD2119" s="69"/>
      <c r="LCE2119" s="69"/>
      <c r="LCF2119" s="69"/>
      <c r="LCG2119" s="107"/>
      <c r="LCH2119" s="2"/>
      <c r="LCI2119" s="15"/>
      <c r="LCJ2119" s="15"/>
      <c r="LCK2119" s="80"/>
      <c r="LCL2119" s="52"/>
      <c r="LCM2119" s="69"/>
      <c r="LCN2119" s="69"/>
      <c r="LCO2119" s="69"/>
      <c r="LCP2119" s="107"/>
      <c r="LCQ2119" s="2"/>
      <c r="LCR2119" s="15"/>
      <c r="LCS2119" s="15"/>
      <c r="LCT2119" s="80"/>
      <c r="LCU2119" s="52"/>
      <c r="LCV2119" s="69"/>
      <c r="LCW2119" s="69"/>
      <c r="LCX2119" s="69"/>
      <c r="LCY2119" s="107"/>
      <c r="LCZ2119" s="2"/>
      <c r="LDA2119" s="15"/>
      <c r="LDB2119" s="15"/>
      <c r="LDC2119" s="80"/>
      <c r="LDD2119" s="52"/>
      <c r="LDE2119" s="69"/>
      <c r="LDF2119" s="69"/>
      <c r="LDG2119" s="69"/>
      <c r="LDH2119" s="107"/>
      <c r="LDI2119" s="2"/>
      <c r="LDJ2119" s="15"/>
      <c r="LDK2119" s="15"/>
      <c r="LDL2119" s="80"/>
      <c r="LDM2119" s="52"/>
      <c r="LDN2119" s="69"/>
      <c r="LDO2119" s="69"/>
      <c r="LDP2119" s="69"/>
      <c r="LDQ2119" s="107"/>
      <c r="LDR2119" s="2"/>
      <c r="LDS2119" s="15"/>
      <c r="LDT2119" s="15"/>
      <c r="LDU2119" s="80"/>
      <c r="LDV2119" s="52"/>
      <c r="LDW2119" s="69"/>
      <c r="LDX2119" s="69"/>
      <c r="LDY2119" s="69"/>
      <c r="LDZ2119" s="107"/>
      <c r="LEA2119" s="2"/>
      <c r="LEB2119" s="15"/>
      <c r="LEC2119" s="15"/>
      <c r="LED2119" s="80"/>
      <c r="LEE2119" s="52"/>
      <c r="LEF2119" s="69"/>
      <c r="LEG2119" s="69"/>
      <c r="LEH2119" s="69"/>
      <c r="LEI2119" s="107"/>
      <c r="LEJ2119" s="2"/>
      <c r="LEK2119" s="15"/>
      <c r="LEL2119" s="15"/>
      <c r="LEM2119" s="80"/>
      <c r="LEN2119" s="52"/>
      <c r="LEO2119" s="69"/>
      <c r="LEP2119" s="69"/>
      <c r="LEQ2119" s="69"/>
      <c r="LER2119" s="107"/>
      <c r="LES2119" s="2"/>
      <c r="LET2119" s="15"/>
      <c r="LEU2119" s="15"/>
      <c r="LEV2119" s="80"/>
      <c r="LEW2119" s="52"/>
      <c r="LEX2119" s="69"/>
      <c r="LEY2119" s="69"/>
      <c r="LEZ2119" s="69"/>
      <c r="LFA2119" s="107"/>
      <c r="LFB2119" s="2"/>
      <c r="LFC2119" s="15"/>
      <c r="LFD2119" s="15"/>
      <c r="LFE2119" s="80"/>
      <c r="LFF2119" s="52"/>
      <c r="LFG2119" s="69"/>
      <c r="LFH2119" s="69"/>
      <c r="LFI2119" s="69"/>
      <c r="LFJ2119" s="107"/>
      <c r="LFK2119" s="2"/>
      <c r="LFL2119" s="15"/>
      <c r="LFM2119" s="15"/>
      <c r="LFN2119" s="80"/>
      <c r="LFO2119" s="52"/>
      <c r="LFP2119" s="69"/>
      <c r="LFQ2119" s="69"/>
      <c r="LFR2119" s="69"/>
      <c r="LFS2119" s="107"/>
      <c r="LFT2119" s="2"/>
      <c r="LFU2119" s="15"/>
      <c r="LFV2119" s="15"/>
      <c r="LFW2119" s="80"/>
      <c r="LFX2119" s="52"/>
      <c r="LFY2119" s="69"/>
      <c r="LFZ2119" s="69"/>
      <c r="LGA2119" s="69"/>
      <c r="LGB2119" s="107"/>
      <c r="LGC2119" s="2"/>
      <c r="LGD2119" s="15"/>
      <c r="LGE2119" s="15"/>
      <c r="LGF2119" s="80"/>
      <c r="LGG2119" s="52"/>
      <c r="LGH2119" s="69"/>
      <c r="LGI2119" s="69"/>
      <c r="LGJ2119" s="69"/>
      <c r="LGK2119" s="107"/>
      <c r="LGL2119" s="2"/>
      <c r="LGM2119" s="15"/>
      <c r="LGN2119" s="15"/>
      <c r="LGO2119" s="80"/>
      <c r="LGP2119" s="52"/>
      <c r="LGQ2119" s="69"/>
      <c r="LGR2119" s="69"/>
      <c r="LGS2119" s="69"/>
      <c r="LGT2119" s="107"/>
      <c r="LGU2119" s="2"/>
      <c r="LGV2119" s="15"/>
      <c r="LGW2119" s="15"/>
      <c r="LGX2119" s="80"/>
      <c r="LGY2119" s="52"/>
      <c r="LGZ2119" s="69"/>
      <c r="LHA2119" s="69"/>
      <c r="LHB2119" s="69"/>
      <c r="LHC2119" s="107"/>
      <c r="LHD2119" s="2"/>
      <c r="LHE2119" s="15"/>
      <c r="LHF2119" s="15"/>
      <c r="LHG2119" s="80"/>
      <c r="LHH2119" s="52"/>
      <c r="LHI2119" s="69"/>
      <c r="LHJ2119" s="69"/>
      <c r="LHK2119" s="69"/>
      <c r="LHL2119" s="107"/>
      <c r="LHM2119" s="2"/>
      <c r="LHN2119" s="15"/>
      <c r="LHO2119" s="15"/>
      <c r="LHP2119" s="80"/>
      <c r="LHQ2119" s="52"/>
      <c r="LHR2119" s="69"/>
      <c r="LHS2119" s="69"/>
      <c r="LHT2119" s="69"/>
      <c r="LHU2119" s="107"/>
      <c r="LHV2119" s="2"/>
      <c r="LHW2119" s="15"/>
      <c r="LHX2119" s="15"/>
      <c r="LHY2119" s="80"/>
      <c r="LHZ2119" s="52"/>
      <c r="LIA2119" s="69"/>
      <c r="LIB2119" s="69"/>
      <c r="LIC2119" s="69"/>
      <c r="LID2119" s="107"/>
      <c r="LIE2119" s="2"/>
      <c r="LIF2119" s="15"/>
      <c r="LIG2119" s="15"/>
      <c r="LIH2119" s="80"/>
      <c r="LII2119" s="52"/>
      <c r="LIJ2119" s="69"/>
      <c r="LIK2119" s="69"/>
      <c r="LIL2119" s="69"/>
      <c r="LIM2119" s="107"/>
      <c r="LIN2119" s="2"/>
      <c r="LIO2119" s="15"/>
      <c r="LIP2119" s="15"/>
      <c r="LIQ2119" s="80"/>
      <c r="LIR2119" s="52"/>
      <c r="LIS2119" s="69"/>
      <c r="LIT2119" s="69"/>
      <c r="LIU2119" s="69"/>
      <c r="LIV2119" s="107"/>
      <c r="LIW2119" s="2"/>
      <c r="LIX2119" s="15"/>
      <c r="LIY2119" s="15"/>
      <c r="LIZ2119" s="80"/>
      <c r="LJA2119" s="52"/>
      <c r="LJB2119" s="69"/>
      <c r="LJC2119" s="69"/>
      <c r="LJD2119" s="69"/>
      <c r="LJE2119" s="107"/>
      <c r="LJF2119" s="2"/>
      <c r="LJG2119" s="15"/>
      <c r="LJH2119" s="15"/>
      <c r="LJI2119" s="80"/>
      <c r="LJJ2119" s="52"/>
      <c r="LJK2119" s="69"/>
      <c r="LJL2119" s="69"/>
      <c r="LJM2119" s="69"/>
      <c r="LJN2119" s="107"/>
      <c r="LJO2119" s="2"/>
      <c r="LJP2119" s="15"/>
      <c r="LJQ2119" s="15"/>
      <c r="LJR2119" s="80"/>
      <c r="LJS2119" s="52"/>
      <c r="LJT2119" s="69"/>
      <c r="LJU2119" s="69"/>
      <c r="LJV2119" s="69"/>
      <c r="LJW2119" s="107"/>
      <c r="LJX2119" s="2"/>
      <c r="LJY2119" s="15"/>
      <c r="LJZ2119" s="15"/>
      <c r="LKA2119" s="80"/>
      <c r="LKB2119" s="52"/>
      <c r="LKC2119" s="69"/>
      <c r="LKD2119" s="69"/>
      <c r="LKE2119" s="69"/>
      <c r="LKF2119" s="107"/>
      <c r="LKG2119" s="2"/>
      <c r="LKH2119" s="15"/>
      <c r="LKI2119" s="15"/>
      <c r="LKJ2119" s="80"/>
      <c r="LKK2119" s="52"/>
      <c r="LKL2119" s="69"/>
      <c r="LKM2119" s="69"/>
      <c r="LKN2119" s="69"/>
      <c r="LKO2119" s="107"/>
      <c r="LKP2119" s="2"/>
      <c r="LKQ2119" s="15"/>
      <c r="LKR2119" s="15"/>
      <c r="LKS2119" s="80"/>
      <c r="LKT2119" s="52"/>
      <c r="LKU2119" s="69"/>
      <c r="LKV2119" s="69"/>
      <c r="LKW2119" s="69"/>
      <c r="LKX2119" s="107"/>
      <c r="LKY2119" s="2"/>
      <c r="LKZ2119" s="15"/>
      <c r="LLA2119" s="15"/>
      <c r="LLB2119" s="80"/>
      <c r="LLC2119" s="52"/>
      <c r="LLD2119" s="69"/>
      <c r="LLE2119" s="69"/>
      <c r="LLF2119" s="69"/>
      <c r="LLG2119" s="107"/>
      <c r="LLH2119" s="2"/>
      <c r="LLI2119" s="15"/>
      <c r="LLJ2119" s="15"/>
      <c r="LLK2119" s="80"/>
      <c r="LLL2119" s="52"/>
      <c r="LLM2119" s="69"/>
      <c r="LLN2119" s="69"/>
      <c r="LLO2119" s="69"/>
      <c r="LLP2119" s="107"/>
      <c r="LLQ2119" s="2"/>
      <c r="LLR2119" s="15"/>
      <c r="LLS2119" s="15"/>
      <c r="LLT2119" s="80"/>
      <c r="LLU2119" s="52"/>
      <c r="LLV2119" s="69"/>
      <c r="LLW2119" s="69"/>
      <c r="LLX2119" s="69"/>
      <c r="LLY2119" s="107"/>
      <c r="LLZ2119" s="2"/>
      <c r="LMA2119" s="15"/>
      <c r="LMB2119" s="15"/>
      <c r="LMC2119" s="80"/>
      <c r="LMD2119" s="52"/>
      <c r="LME2119" s="69"/>
      <c r="LMF2119" s="69"/>
      <c r="LMG2119" s="69"/>
      <c r="LMH2119" s="107"/>
      <c r="LMI2119" s="2"/>
      <c r="LMJ2119" s="15"/>
      <c r="LMK2119" s="15"/>
      <c r="LML2119" s="80"/>
      <c r="LMM2119" s="52"/>
      <c r="LMN2119" s="69"/>
      <c r="LMO2119" s="69"/>
      <c r="LMP2119" s="69"/>
      <c r="LMQ2119" s="107"/>
      <c r="LMR2119" s="2"/>
      <c r="LMS2119" s="15"/>
      <c r="LMT2119" s="15"/>
      <c r="LMU2119" s="80"/>
      <c r="LMV2119" s="52"/>
      <c r="LMW2119" s="69"/>
      <c r="LMX2119" s="69"/>
      <c r="LMY2119" s="69"/>
      <c r="LMZ2119" s="107"/>
      <c r="LNA2119" s="2"/>
      <c r="LNB2119" s="15"/>
      <c r="LNC2119" s="15"/>
      <c r="LND2119" s="80"/>
      <c r="LNE2119" s="52"/>
      <c r="LNF2119" s="69"/>
      <c r="LNG2119" s="69"/>
      <c r="LNH2119" s="69"/>
      <c r="LNI2119" s="107"/>
      <c r="LNJ2119" s="2"/>
      <c r="LNK2119" s="15"/>
      <c r="LNL2119" s="15"/>
      <c r="LNM2119" s="80"/>
      <c r="LNN2119" s="52"/>
      <c r="LNO2119" s="69"/>
      <c r="LNP2119" s="69"/>
      <c r="LNQ2119" s="69"/>
      <c r="LNR2119" s="107"/>
      <c r="LNS2119" s="2"/>
      <c r="LNT2119" s="15"/>
      <c r="LNU2119" s="15"/>
      <c r="LNV2119" s="80"/>
      <c r="LNW2119" s="52"/>
      <c r="LNX2119" s="69"/>
      <c r="LNY2119" s="69"/>
      <c r="LNZ2119" s="69"/>
      <c r="LOA2119" s="107"/>
      <c r="LOB2119" s="2"/>
      <c r="LOC2119" s="15"/>
      <c r="LOD2119" s="15"/>
      <c r="LOE2119" s="80"/>
      <c r="LOF2119" s="52"/>
      <c r="LOG2119" s="69"/>
      <c r="LOH2119" s="69"/>
      <c r="LOI2119" s="69"/>
      <c r="LOJ2119" s="107"/>
      <c r="LOK2119" s="2"/>
      <c r="LOL2119" s="15"/>
      <c r="LOM2119" s="15"/>
      <c r="LON2119" s="80"/>
      <c r="LOO2119" s="52"/>
      <c r="LOP2119" s="69"/>
      <c r="LOQ2119" s="69"/>
      <c r="LOR2119" s="69"/>
      <c r="LOS2119" s="107"/>
      <c r="LOT2119" s="2"/>
      <c r="LOU2119" s="15"/>
      <c r="LOV2119" s="15"/>
      <c r="LOW2119" s="80"/>
      <c r="LOX2119" s="52"/>
      <c r="LOY2119" s="69"/>
      <c r="LOZ2119" s="69"/>
      <c r="LPA2119" s="69"/>
      <c r="LPB2119" s="107"/>
      <c r="LPC2119" s="2"/>
      <c r="LPD2119" s="15"/>
      <c r="LPE2119" s="15"/>
      <c r="LPF2119" s="80"/>
      <c r="LPG2119" s="52"/>
      <c r="LPH2119" s="69"/>
      <c r="LPI2119" s="69"/>
      <c r="LPJ2119" s="69"/>
      <c r="LPK2119" s="107"/>
      <c r="LPL2119" s="2"/>
      <c r="LPM2119" s="15"/>
      <c r="LPN2119" s="15"/>
      <c r="LPO2119" s="80"/>
      <c r="LPP2119" s="52"/>
      <c r="LPQ2119" s="69"/>
      <c r="LPR2119" s="69"/>
      <c r="LPS2119" s="69"/>
      <c r="LPT2119" s="107"/>
      <c r="LPU2119" s="2"/>
      <c r="LPV2119" s="15"/>
      <c r="LPW2119" s="15"/>
      <c r="LPX2119" s="80"/>
      <c r="LPY2119" s="52"/>
      <c r="LPZ2119" s="69"/>
      <c r="LQA2119" s="69"/>
      <c r="LQB2119" s="69"/>
      <c r="LQC2119" s="107"/>
      <c r="LQD2119" s="2"/>
      <c r="LQE2119" s="15"/>
      <c r="LQF2119" s="15"/>
      <c r="LQG2119" s="80"/>
      <c r="LQH2119" s="52"/>
      <c r="LQI2119" s="69"/>
      <c r="LQJ2119" s="69"/>
      <c r="LQK2119" s="69"/>
      <c r="LQL2119" s="107"/>
      <c r="LQM2119" s="2"/>
      <c r="LQN2119" s="15"/>
      <c r="LQO2119" s="15"/>
      <c r="LQP2119" s="80"/>
      <c r="LQQ2119" s="52"/>
      <c r="LQR2119" s="69"/>
      <c r="LQS2119" s="69"/>
      <c r="LQT2119" s="69"/>
      <c r="LQU2119" s="107"/>
      <c r="LQV2119" s="2"/>
      <c r="LQW2119" s="15"/>
      <c r="LQX2119" s="15"/>
      <c r="LQY2119" s="80"/>
      <c r="LQZ2119" s="52"/>
      <c r="LRA2119" s="69"/>
      <c r="LRB2119" s="69"/>
      <c r="LRC2119" s="69"/>
      <c r="LRD2119" s="107"/>
      <c r="LRE2119" s="2"/>
      <c r="LRF2119" s="15"/>
      <c r="LRG2119" s="15"/>
      <c r="LRH2119" s="80"/>
      <c r="LRI2119" s="52"/>
      <c r="LRJ2119" s="69"/>
      <c r="LRK2119" s="69"/>
      <c r="LRL2119" s="69"/>
      <c r="LRM2119" s="107"/>
      <c r="LRN2119" s="2"/>
      <c r="LRO2119" s="15"/>
      <c r="LRP2119" s="15"/>
      <c r="LRQ2119" s="80"/>
      <c r="LRR2119" s="52"/>
      <c r="LRS2119" s="69"/>
      <c r="LRT2119" s="69"/>
      <c r="LRU2119" s="69"/>
      <c r="LRV2119" s="107"/>
      <c r="LRW2119" s="2"/>
      <c r="LRX2119" s="15"/>
      <c r="LRY2119" s="15"/>
      <c r="LRZ2119" s="80"/>
      <c r="LSA2119" s="52"/>
      <c r="LSB2119" s="69"/>
      <c r="LSC2119" s="69"/>
      <c r="LSD2119" s="69"/>
      <c r="LSE2119" s="107"/>
      <c r="LSF2119" s="2"/>
      <c r="LSG2119" s="15"/>
      <c r="LSH2119" s="15"/>
      <c r="LSI2119" s="80"/>
      <c r="LSJ2119" s="52"/>
      <c r="LSK2119" s="69"/>
      <c r="LSL2119" s="69"/>
      <c r="LSM2119" s="69"/>
      <c r="LSN2119" s="107"/>
      <c r="LSO2119" s="2"/>
      <c r="LSP2119" s="15"/>
      <c r="LSQ2119" s="15"/>
      <c r="LSR2119" s="80"/>
      <c r="LSS2119" s="52"/>
      <c r="LST2119" s="69"/>
      <c r="LSU2119" s="69"/>
      <c r="LSV2119" s="69"/>
      <c r="LSW2119" s="107"/>
      <c r="LSX2119" s="2"/>
      <c r="LSY2119" s="15"/>
      <c r="LSZ2119" s="15"/>
      <c r="LTA2119" s="80"/>
      <c r="LTB2119" s="52"/>
      <c r="LTC2119" s="69"/>
      <c r="LTD2119" s="69"/>
      <c r="LTE2119" s="69"/>
      <c r="LTF2119" s="107"/>
      <c r="LTG2119" s="2"/>
      <c r="LTH2119" s="15"/>
      <c r="LTI2119" s="15"/>
      <c r="LTJ2119" s="80"/>
      <c r="LTK2119" s="52"/>
      <c r="LTL2119" s="69"/>
      <c r="LTM2119" s="69"/>
      <c r="LTN2119" s="69"/>
      <c r="LTO2119" s="107"/>
      <c r="LTP2119" s="2"/>
      <c r="LTQ2119" s="15"/>
      <c r="LTR2119" s="15"/>
      <c r="LTS2119" s="80"/>
      <c r="LTT2119" s="52"/>
      <c r="LTU2119" s="69"/>
      <c r="LTV2119" s="69"/>
      <c r="LTW2119" s="69"/>
      <c r="LTX2119" s="107"/>
      <c r="LTY2119" s="2"/>
      <c r="LTZ2119" s="15"/>
      <c r="LUA2119" s="15"/>
      <c r="LUB2119" s="80"/>
      <c r="LUC2119" s="52"/>
      <c r="LUD2119" s="69"/>
      <c r="LUE2119" s="69"/>
      <c r="LUF2119" s="69"/>
      <c r="LUG2119" s="107"/>
      <c r="LUH2119" s="2"/>
      <c r="LUI2119" s="15"/>
      <c r="LUJ2119" s="15"/>
      <c r="LUK2119" s="80"/>
      <c r="LUL2119" s="52"/>
      <c r="LUM2119" s="69"/>
      <c r="LUN2119" s="69"/>
      <c r="LUO2119" s="69"/>
      <c r="LUP2119" s="107"/>
      <c r="LUQ2119" s="2"/>
      <c r="LUR2119" s="15"/>
      <c r="LUS2119" s="15"/>
      <c r="LUT2119" s="80"/>
      <c r="LUU2119" s="52"/>
      <c r="LUV2119" s="69"/>
      <c r="LUW2119" s="69"/>
      <c r="LUX2119" s="69"/>
      <c r="LUY2119" s="107"/>
      <c r="LUZ2119" s="2"/>
      <c r="LVA2119" s="15"/>
      <c r="LVB2119" s="15"/>
      <c r="LVC2119" s="80"/>
      <c r="LVD2119" s="52"/>
      <c r="LVE2119" s="69"/>
      <c r="LVF2119" s="69"/>
      <c r="LVG2119" s="69"/>
      <c r="LVH2119" s="107"/>
      <c r="LVI2119" s="2"/>
      <c r="LVJ2119" s="15"/>
      <c r="LVK2119" s="15"/>
      <c r="LVL2119" s="80"/>
      <c r="LVM2119" s="52"/>
      <c r="LVN2119" s="69"/>
      <c r="LVO2119" s="69"/>
      <c r="LVP2119" s="69"/>
      <c r="LVQ2119" s="107"/>
      <c r="LVR2119" s="2"/>
      <c r="LVS2119" s="15"/>
      <c r="LVT2119" s="15"/>
      <c r="LVU2119" s="80"/>
      <c r="LVV2119" s="52"/>
      <c r="LVW2119" s="69"/>
      <c r="LVX2119" s="69"/>
      <c r="LVY2119" s="69"/>
      <c r="LVZ2119" s="107"/>
      <c r="LWA2119" s="2"/>
      <c r="LWB2119" s="15"/>
      <c r="LWC2119" s="15"/>
      <c r="LWD2119" s="80"/>
      <c r="LWE2119" s="52"/>
      <c r="LWF2119" s="69"/>
      <c r="LWG2119" s="69"/>
      <c r="LWH2119" s="69"/>
      <c r="LWI2119" s="107"/>
      <c r="LWJ2119" s="2"/>
      <c r="LWK2119" s="15"/>
      <c r="LWL2119" s="15"/>
      <c r="LWM2119" s="80"/>
      <c r="LWN2119" s="52"/>
      <c r="LWO2119" s="69"/>
      <c r="LWP2119" s="69"/>
      <c r="LWQ2119" s="69"/>
      <c r="LWR2119" s="107"/>
      <c r="LWS2119" s="2"/>
      <c r="LWT2119" s="15"/>
      <c r="LWU2119" s="15"/>
      <c r="LWV2119" s="80"/>
      <c r="LWW2119" s="52"/>
      <c r="LWX2119" s="69"/>
      <c r="LWY2119" s="69"/>
      <c r="LWZ2119" s="69"/>
      <c r="LXA2119" s="107"/>
      <c r="LXB2119" s="2"/>
      <c r="LXC2119" s="15"/>
      <c r="LXD2119" s="15"/>
      <c r="LXE2119" s="80"/>
      <c r="LXF2119" s="52"/>
      <c r="LXG2119" s="69"/>
      <c r="LXH2119" s="69"/>
      <c r="LXI2119" s="69"/>
      <c r="LXJ2119" s="107"/>
      <c r="LXK2119" s="2"/>
      <c r="LXL2119" s="15"/>
      <c r="LXM2119" s="15"/>
      <c r="LXN2119" s="80"/>
      <c r="LXO2119" s="52"/>
      <c r="LXP2119" s="69"/>
      <c r="LXQ2119" s="69"/>
      <c r="LXR2119" s="69"/>
      <c r="LXS2119" s="107"/>
      <c r="LXT2119" s="2"/>
      <c r="LXU2119" s="15"/>
      <c r="LXV2119" s="15"/>
      <c r="LXW2119" s="80"/>
      <c r="LXX2119" s="52"/>
      <c r="LXY2119" s="69"/>
      <c r="LXZ2119" s="69"/>
      <c r="LYA2119" s="69"/>
      <c r="LYB2119" s="107"/>
      <c r="LYC2119" s="2"/>
      <c r="LYD2119" s="15"/>
      <c r="LYE2119" s="15"/>
      <c r="LYF2119" s="80"/>
      <c r="LYG2119" s="52"/>
      <c r="LYH2119" s="69"/>
      <c r="LYI2119" s="69"/>
      <c r="LYJ2119" s="69"/>
      <c r="LYK2119" s="107"/>
      <c r="LYL2119" s="2"/>
      <c r="LYM2119" s="15"/>
      <c r="LYN2119" s="15"/>
      <c r="LYO2119" s="80"/>
      <c r="LYP2119" s="52"/>
      <c r="LYQ2119" s="69"/>
      <c r="LYR2119" s="69"/>
      <c r="LYS2119" s="69"/>
      <c r="LYT2119" s="107"/>
      <c r="LYU2119" s="2"/>
      <c r="LYV2119" s="15"/>
      <c r="LYW2119" s="15"/>
      <c r="LYX2119" s="80"/>
      <c r="LYY2119" s="52"/>
      <c r="LYZ2119" s="69"/>
      <c r="LZA2119" s="69"/>
      <c r="LZB2119" s="69"/>
      <c r="LZC2119" s="107"/>
      <c r="LZD2119" s="2"/>
      <c r="LZE2119" s="15"/>
      <c r="LZF2119" s="15"/>
      <c r="LZG2119" s="80"/>
      <c r="LZH2119" s="52"/>
      <c r="LZI2119" s="69"/>
      <c r="LZJ2119" s="69"/>
      <c r="LZK2119" s="69"/>
      <c r="LZL2119" s="107"/>
      <c r="LZM2119" s="2"/>
      <c r="LZN2119" s="15"/>
      <c r="LZO2119" s="15"/>
      <c r="LZP2119" s="80"/>
      <c r="LZQ2119" s="52"/>
      <c r="LZR2119" s="69"/>
      <c r="LZS2119" s="69"/>
      <c r="LZT2119" s="69"/>
      <c r="LZU2119" s="107"/>
      <c r="LZV2119" s="2"/>
      <c r="LZW2119" s="15"/>
      <c r="LZX2119" s="15"/>
      <c r="LZY2119" s="80"/>
      <c r="LZZ2119" s="52"/>
      <c r="MAA2119" s="69"/>
      <c r="MAB2119" s="69"/>
      <c r="MAC2119" s="69"/>
      <c r="MAD2119" s="107"/>
      <c r="MAE2119" s="2"/>
      <c r="MAF2119" s="15"/>
      <c r="MAG2119" s="15"/>
      <c r="MAH2119" s="80"/>
      <c r="MAI2119" s="52"/>
      <c r="MAJ2119" s="69"/>
      <c r="MAK2119" s="69"/>
      <c r="MAL2119" s="69"/>
      <c r="MAM2119" s="107"/>
      <c r="MAN2119" s="2"/>
      <c r="MAO2119" s="15"/>
      <c r="MAP2119" s="15"/>
      <c r="MAQ2119" s="80"/>
      <c r="MAR2119" s="52"/>
      <c r="MAS2119" s="69"/>
      <c r="MAT2119" s="69"/>
      <c r="MAU2119" s="69"/>
      <c r="MAV2119" s="107"/>
      <c r="MAW2119" s="2"/>
      <c r="MAX2119" s="15"/>
      <c r="MAY2119" s="15"/>
      <c r="MAZ2119" s="80"/>
      <c r="MBA2119" s="52"/>
      <c r="MBB2119" s="69"/>
      <c r="MBC2119" s="69"/>
      <c r="MBD2119" s="69"/>
      <c r="MBE2119" s="107"/>
      <c r="MBF2119" s="2"/>
      <c r="MBG2119" s="15"/>
      <c r="MBH2119" s="15"/>
      <c r="MBI2119" s="80"/>
      <c r="MBJ2119" s="52"/>
      <c r="MBK2119" s="69"/>
      <c r="MBL2119" s="69"/>
      <c r="MBM2119" s="69"/>
      <c r="MBN2119" s="107"/>
      <c r="MBO2119" s="2"/>
      <c r="MBP2119" s="15"/>
      <c r="MBQ2119" s="15"/>
      <c r="MBR2119" s="80"/>
      <c r="MBS2119" s="52"/>
      <c r="MBT2119" s="69"/>
      <c r="MBU2119" s="69"/>
      <c r="MBV2119" s="69"/>
      <c r="MBW2119" s="107"/>
      <c r="MBX2119" s="2"/>
      <c r="MBY2119" s="15"/>
      <c r="MBZ2119" s="15"/>
      <c r="MCA2119" s="80"/>
      <c r="MCB2119" s="52"/>
      <c r="MCC2119" s="69"/>
      <c r="MCD2119" s="69"/>
      <c r="MCE2119" s="69"/>
      <c r="MCF2119" s="107"/>
      <c r="MCG2119" s="2"/>
      <c r="MCH2119" s="15"/>
      <c r="MCI2119" s="15"/>
      <c r="MCJ2119" s="80"/>
      <c r="MCK2119" s="52"/>
      <c r="MCL2119" s="69"/>
      <c r="MCM2119" s="69"/>
      <c r="MCN2119" s="69"/>
      <c r="MCO2119" s="107"/>
      <c r="MCP2119" s="2"/>
      <c r="MCQ2119" s="15"/>
      <c r="MCR2119" s="15"/>
      <c r="MCS2119" s="80"/>
      <c r="MCT2119" s="52"/>
      <c r="MCU2119" s="69"/>
      <c r="MCV2119" s="69"/>
      <c r="MCW2119" s="69"/>
      <c r="MCX2119" s="107"/>
      <c r="MCY2119" s="2"/>
      <c r="MCZ2119" s="15"/>
      <c r="MDA2119" s="15"/>
      <c r="MDB2119" s="80"/>
      <c r="MDC2119" s="52"/>
      <c r="MDD2119" s="69"/>
      <c r="MDE2119" s="69"/>
      <c r="MDF2119" s="69"/>
      <c r="MDG2119" s="107"/>
      <c r="MDH2119" s="2"/>
      <c r="MDI2119" s="15"/>
      <c r="MDJ2119" s="15"/>
      <c r="MDK2119" s="80"/>
      <c r="MDL2119" s="52"/>
      <c r="MDM2119" s="69"/>
      <c r="MDN2119" s="69"/>
      <c r="MDO2119" s="69"/>
      <c r="MDP2119" s="107"/>
      <c r="MDQ2119" s="2"/>
      <c r="MDR2119" s="15"/>
      <c r="MDS2119" s="15"/>
      <c r="MDT2119" s="80"/>
      <c r="MDU2119" s="52"/>
      <c r="MDV2119" s="69"/>
      <c r="MDW2119" s="69"/>
      <c r="MDX2119" s="69"/>
      <c r="MDY2119" s="107"/>
      <c r="MDZ2119" s="2"/>
      <c r="MEA2119" s="15"/>
      <c r="MEB2119" s="15"/>
      <c r="MEC2119" s="80"/>
      <c r="MED2119" s="52"/>
      <c r="MEE2119" s="69"/>
      <c r="MEF2119" s="69"/>
      <c r="MEG2119" s="69"/>
      <c r="MEH2119" s="107"/>
      <c r="MEI2119" s="2"/>
      <c r="MEJ2119" s="15"/>
      <c r="MEK2119" s="15"/>
      <c r="MEL2119" s="80"/>
      <c r="MEM2119" s="52"/>
      <c r="MEN2119" s="69"/>
      <c r="MEO2119" s="69"/>
      <c r="MEP2119" s="69"/>
      <c r="MEQ2119" s="107"/>
      <c r="MER2119" s="2"/>
      <c r="MES2119" s="15"/>
      <c r="MET2119" s="15"/>
      <c r="MEU2119" s="80"/>
      <c r="MEV2119" s="52"/>
      <c r="MEW2119" s="69"/>
      <c r="MEX2119" s="69"/>
      <c r="MEY2119" s="69"/>
      <c r="MEZ2119" s="107"/>
      <c r="MFA2119" s="2"/>
      <c r="MFB2119" s="15"/>
      <c r="MFC2119" s="15"/>
      <c r="MFD2119" s="80"/>
      <c r="MFE2119" s="52"/>
      <c r="MFF2119" s="69"/>
      <c r="MFG2119" s="69"/>
      <c r="MFH2119" s="69"/>
      <c r="MFI2119" s="107"/>
      <c r="MFJ2119" s="2"/>
      <c r="MFK2119" s="15"/>
      <c r="MFL2119" s="15"/>
      <c r="MFM2119" s="80"/>
      <c r="MFN2119" s="52"/>
      <c r="MFO2119" s="69"/>
      <c r="MFP2119" s="69"/>
      <c r="MFQ2119" s="69"/>
      <c r="MFR2119" s="107"/>
      <c r="MFS2119" s="2"/>
      <c r="MFT2119" s="15"/>
      <c r="MFU2119" s="15"/>
      <c r="MFV2119" s="80"/>
      <c r="MFW2119" s="52"/>
      <c r="MFX2119" s="69"/>
      <c r="MFY2119" s="69"/>
      <c r="MFZ2119" s="69"/>
      <c r="MGA2119" s="107"/>
      <c r="MGB2119" s="2"/>
      <c r="MGC2119" s="15"/>
      <c r="MGD2119" s="15"/>
      <c r="MGE2119" s="80"/>
      <c r="MGF2119" s="52"/>
      <c r="MGG2119" s="69"/>
      <c r="MGH2119" s="69"/>
      <c r="MGI2119" s="69"/>
      <c r="MGJ2119" s="107"/>
      <c r="MGK2119" s="2"/>
      <c r="MGL2119" s="15"/>
      <c r="MGM2119" s="15"/>
      <c r="MGN2119" s="80"/>
      <c r="MGO2119" s="52"/>
      <c r="MGP2119" s="69"/>
      <c r="MGQ2119" s="69"/>
      <c r="MGR2119" s="69"/>
      <c r="MGS2119" s="107"/>
      <c r="MGT2119" s="2"/>
      <c r="MGU2119" s="15"/>
      <c r="MGV2119" s="15"/>
      <c r="MGW2119" s="80"/>
      <c r="MGX2119" s="52"/>
      <c r="MGY2119" s="69"/>
      <c r="MGZ2119" s="69"/>
      <c r="MHA2119" s="69"/>
      <c r="MHB2119" s="107"/>
      <c r="MHC2119" s="2"/>
      <c r="MHD2119" s="15"/>
      <c r="MHE2119" s="15"/>
      <c r="MHF2119" s="80"/>
      <c r="MHG2119" s="52"/>
      <c r="MHH2119" s="69"/>
      <c r="MHI2119" s="69"/>
      <c r="MHJ2119" s="69"/>
      <c r="MHK2119" s="107"/>
      <c r="MHL2119" s="2"/>
      <c r="MHM2119" s="15"/>
      <c r="MHN2119" s="15"/>
      <c r="MHO2119" s="80"/>
      <c r="MHP2119" s="52"/>
      <c r="MHQ2119" s="69"/>
      <c r="MHR2119" s="69"/>
      <c r="MHS2119" s="69"/>
      <c r="MHT2119" s="107"/>
      <c r="MHU2119" s="2"/>
      <c r="MHV2119" s="15"/>
      <c r="MHW2119" s="15"/>
      <c r="MHX2119" s="80"/>
      <c r="MHY2119" s="52"/>
      <c r="MHZ2119" s="69"/>
      <c r="MIA2119" s="69"/>
      <c r="MIB2119" s="69"/>
      <c r="MIC2119" s="107"/>
      <c r="MID2119" s="2"/>
      <c r="MIE2119" s="15"/>
      <c r="MIF2119" s="15"/>
      <c r="MIG2119" s="80"/>
      <c r="MIH2119" s="52"/>
      <c r="MII2119" s="69"/>
      <c r="MIJ2119" s="69"/>
      <c r="MIK2119" s="69"/>
      <c r="MIL2119" s="107"/>
      <c r="MIM2119" s="2"/>
      <c r="MIN2119" s="15"/>
      <c r="MIO2119" s="15"/>
      <c r="MIP2119" s="80"/>
      <c r="MIQ2119" s="52"/>
      <c r="MIR2119" s="69"/>
      <c r="MIS2119" s="69"/>
      <c r="MIT2119" s="69"/>
      <c r="MIU2119" s="107"/>
      <c r="MIV2119" s="2"/>
      <c r="MIW2119" s="15"/>
      <c r="MIX2119" s="15"/>
      <c r="MIY2119" s="80"/>
      <c r="MIZ2119" s="52"/>
      <c r="MJA2119" s="69"/>
      <c r="MJB2119" s="69"/>
      <c r="MJC2119" s="69"/>
      <c r="MJD2119" s="107"/>
      <c r="MJE2119" s="2"/>
      <c r="MJF2119" s="15"/>
      <c r="MJG2119" s="15"/>
      <c r="MJH2119" s="80"/>
      <c r="MJI2119" s="52"/>
      <c r="MJJ2119" s="69"/>
      <c r="MJK2119" s="69"/>
      <c r="MJL2119" s="69"/>
      <c r="MJM2119" s="107"/>
      <c r="MJN2119" s="2"/>
      <c r="MJO2119" s="15"/>
      <c r="MJP2119" s="15"/>
      <c r="MJQ2119" s="80"/>
      <c r="MJR2119" s="52"/>
      <c r="MJS2119" s="69"/>
      <c r="MJT2119" s="69"/>
      <c r="MJU2119" s="69"/>
      <c r="MJV2119" s="107"/>
      <c r="MJW2119" s="2"/>
      <c r="MJX2119" s="15"/>
      <c r="MJY2119" s="15"/>
      <c r="MJZ2119" s="80"/>
      <c r="MKA2119" s="52"/>
      <c r="MKB2119" s="69"/>
      <c r="MKC2119" s="69"/>
      <c r="MKD2119" s="69"/>
      <c r="MKE2119" s="107"/>
      <c r="MKF2119" s="2"/>
      <c r="MKG2119" s="15"/>
      <c r="MKH2119" s="15"/>
      <c r="MKI2119" s="80"/>
      <c r="MKJ2119" s="52"/>
      <c r="MKK2119" s="69"/>
      <c r="MKL2119" s="69"/>
      <c r="MKM2119" s="69"/>
      <c r="MKN2119" s="107"/>
      <c r="MKO2119" s="2"/>
      <c r="MKP2119" s="15"/>
      <c r="MKQ2119" s="15"/>
      <c r="MKR2119" s="80"/>
      <c r="MKS2119" s="52"/>
      <c r="MKT2119" s="69"/>
      <c r="MKU2119" s="69"/>
      <c r="MKV2119" s="69"/>
      <c r="MKW2119" s="107"/>
      <c r="MKX2119" s="2"/>
      <c r="MKY2119" s="15"/>
      <c r="MKZ2119" s="15"/>
      <c r="MLA2119" s="80"/>
      <c r="MLB2119" s="52"/>
      <c r="MLC2119" s="69"/>
      <c r="MLD2119" s="69"/>
      <c r="MLE2119" s="69"/>
      <c r="MLF2119" s="107"/>
      <c r="MLG2119" s="2"/>
      <c r="MLH2119" s="15"/>
      <c r="MLI2119" s="15"/>
      <c r="MLJ2119" s="80"/>
      <c r="MLK2119" s="52"/>
      <c r="MLL2119" s="69"/>
      <c r="MLM2119" s="69"/>
      <c r="MLN2119" s="69"/>
      <c r="MLO2119" s="107"/>
      <c r="MLP2119" s="2"/>
      <c r="MLQ2119" s="15"/>
      <c r="MLR2119" s="15"/>
      <c r="MLS2119" s="80"/>
      <c r="MLT2119" s="52"/>
      <c r="MLU2119" s="69"/>
      <c r="MLV2119" s="69"/>
      <c r="MLW2119" s="69"/>
      <c r="MLX2119" s="107"/>
      <c r="MLY2119" s="2"/>
      <c r="MLZ2119" s="15"/>
      <c r="MMA2119" s="15"/>
      <c r="MMB2119" s="80"/>
      <c r="MMC2119" s="52"/>
      <c r="MMD2119" s="69"/>
      <c r="MME2119" s="69"/>
      <c r="MMF2119" s="69"/>
      <c r="MMG2119" s="107"/>
      <c r="MMH2119" s="2"/>
      <c r="MMI2119" s="15"/>
      <c r="MMJ2119" s="15"/>
      <c r="MMK2119" s="80"/>
      <c r="MML2119" s="52"/>
      <c r="MMM2119" s="69"/>
      <c r="MMN2119" s="69"/>
      <c r="MMO2119" s="69"/>
      <c r="MMP2119" s="107"/>
      <c r="MMQ2119" s="2"/>
      <c r="MMR2119" s="15"/>
      <c r="MMS2119" s="15"/>
      <c r="MMT2119" s="80"/>
      <c r="MMU2119" s="52"/>
      <c r="MMV2119" s="69"/>
      <c r="MMW2119" s="69"/>
      <c r="MMX2119" s="69"/>
      <c r="MMY2119" s="107"/>
      <c r="MMZ2119" s="2"/>
      <c r="MNA2119" s="15"/>
      <c r="MNB2119" s="15"/>
      <c r="MNC2119" s="80"/>
      <c r="MND2119" s="52"/>
      <c r="MNE2119" s="69"/>
      <c r="MNF2119" s="69"/>
      <c r="MNG2119" s="69"/>
      <c r="MNH2119" s="107"/>
      <c r="MNI2119" s="2"/>
      <c r="MNJ2119" s="15"/>
      <c r="MNK2119" s="15"/>
      <c r="MNL2119" s="80"/>
      <c r="MNM2119" s="52"/>
      <c r="MNN2119" s="69"/>
      <c r="MNO2119" s="69"/>
      <c r="MNP2119" s="69"/>
      <c r="MNQ2119" s="107"/>
      <c r="MNR2119" s="2"/>
      <c r="MNS2119" s="15"/>
      <c r="MNT2119" s="15"/>
      <c r="MNU2119" s="80"/>
      <c r="MNV2119" s="52"/>
      <c r="MNW2119" s="69"/>
      <c r="MNX2119" s="69"/>
      <c r="MNY2119" s="69"/>
      <c r="MNZ2119" s="107"/>
      <c r="MOA2119" s="2"/>
      <c r="MOB2119" s="15"/>
      <c r="MOC2119" s="15"/>
      <c r="MOD2119" s="80"/>
      <c r="MOE2119" s="52"/>
      <c r="MOF2119" s="69"/>
      <c r="MOG2119" s="69"/>
      <c r="MOH2119" s="69"/>
      <c r="MOI2119" s="107"/>
      <c r="MOJ2119" s="2"/>
      <c r="MOK2119" s="15"/>
      <c r="MOL2119" s="15"/>
      <c r="MOM2119" s="80"/>
      <c r="MON2119" s="52"/>
      <c r="MOO2119" s="69"/>
      <c r="MOP2119" s="69"/>
      <c r="MOQ2119" s="69"/>
      <c r="MOR2119" s="107"/>
      <c r="MOS2119" s="2"/>
      <c r="MOT2119" s="15"/>
      <c r="MOU2119" s="15"/>
      <c r="MOV2119" s="80"/>
      <c r="MOW2119" s="52"/>
      <c r="MOX2119" s="69"/>
      <c r="MOY2119" s="69"/>
      <c r="MOZ2119" s="69"/>
      <c r="MPA2119" s="107"/>
      <c r="MPB2119" s="2"/>
      <c r="MPC2119" s="15"/>
      <c r="MPD2119" s="15"/>
      <c r="MPE2119" s="80"/>
      <c r="MPF2119" s="52"/>
      <c r="MPG2119" s="69"/>
      <c r="MPH2119" s="69"/>
      <c r="MPI2119" s="69"/>
      <c r="MPJ2119" s="107"/>
      <c r="MPK2119" s="2"/>
      <c r="MPL2119" s="15"/>
      <c r="MPM2119" s="15"/>
      <c r="MPN2119" s="80"/>
      <c r="MPO2119" s="52"/>
      <c r="MPP2119" s="69"/>
      <c r="MPQ2119" s="69"/>
      <c r="MPR2119" s="69"/>
      <c r="MPS2119" s="107"/>
      <c r="MPT2119" s="2"/>
      <c r="MPU2119" s="15"/>
      <c r="MPV2119" s="15"/>
      <c r="MPW2119" s="80"/>
      <c r="MPX2119" s="52"/>
      <c r="MPY2119" s="69"/>
      <c r="MPZ2119" s="69"/>
      <c r="MQA2119" s="69"/>
      <c r="MQB2119" s="107"/>
      <c r="MQC2119" s="2"/>
      <c r="MQD2119" s="15"/>
      <c r="MQE2119" s="15"/>
      <c r="MQF2119" s="80"/>
      <c r="MQG2119" s="52"/>
      <c r="MQH2119" s="69"/>
      <c r="MQI2119" s="69"/>
      <c r="MQJ2119" s="69"/>
      <c r="MQK2119" s="107"/>
      <c r="MQL2119" s="2"/>
      <c r="MQM2119" s="15"/>
      <c r="MQN2119" s="15"/>
      <c r="MQO2119" s="80"/>
      <c r="MQP2119" s="52"/>
      <c r="MQQ2119" s="69"/>
      <c r="MQR2119" s="69"/>
      <c r="MQS2119" s="69"/>
      <c r="MQT2119" s="107"/>
      <c r="MQU2119" s="2"/>
      <c r="MQV2119" s="15"/>
      <c r="MQW2119" s="15"/>
      <c r="MQX2119" s="80"/>
      <c r="MQY2119" s="52"/>
      <c r="MQZ2119" s="69"/>
      <c r="MRA2119" s="69"/>
      <c r="MRB2119" s="69"/>
      <c r="MRC2119" s="107"/>
      <c r="MRD2119" s="2"/>
      <c r="MRE2119" s="15"/>
      <c r="MRF2119" s="15"/>
      <c r="MRG2119" s="80"/>
      <c r="MRH2119" s="52"/>
      <c r="MRI2119" s="69"/>
      <c r="MRJ2119" s="69"/>
      <c r="MRK2119" s="69"/>
      <c r="MRL2119" s="107"/>
      <c r="MRM2119" s="2"/>
      <c r="MRN2119" s="15"/>
      <c r="MRO2119" s="15"/>
      <c r="MRP2119" s="80"/>
      <c r="MRQ2119" s="52"/>
      <c r="MRR2119" s="69"/>
      <c r="MRS2119" s="69"/>
      <c r="MRT2119" s="69"/>
      <c r="MRU2119" s="107"/>
      <c r="MRV2119" s="2"/>
      <c r="MRW2119" s="15"/>
      <c r="MRX2119" s="15"/>
      <c r="MRY2119" s="80"/>
      <c r="MRZ2119" s="52"/>
      <c r="MSA2119" s="69"/>
      <c r="MSB2119" s="69"/>
      <c r="MSC2119" s="69"/>
      <c r="MSD2119" s="107"/>
      <c r="MSE2119" s="2"/>
      <c r="MSF2119" s="15"/>
      <c r="MSG2119" s="15"/>
      <c r="MSH2119" s="80"/>
      <c r="MSI2119" s="52"/>
      <c r="MSJ2119" s="69"/>
      <c r="MSK2119" s="69"/>
      <c r="MSL2119" s="69"/>
      <c r="MSM2119" s="107"/>
      <c r="MSN2119" s="2"/>
      <c r="MSO2119" s="15"/>
      <c r="MSP2119" s="15"/>
      <c r="MSQ2119" s="80"/>
      <c r="MSR2119" s="52"/>
      <c r="MSS2119" s="69"/>
      <c r="MST2119" s="69"/>
      <c r="MSU2119" s="69"/>
      <c r="MSV2119" s="107"/>
      <c r="MSW2119" s="2"/>
      <c r="MSX2119" s="15"/>
      <c r="MSY2119" s="15"/>
      <c r="MSZ2119" s="80"/>
      <c r="MTA2119" s="52"/>
      <c r="MTB2119" s="69"/>
      <c r="MTC2119" s="69"/>
      <c r="MTD2119" s="69"/>
      <c r="MTE2119" s="107"/>
      <c r="MTF2119" s="2"/>
      <c r="MTG2119" s="15"/>
      <c r="MTH2119" s="15"/>
      <c r="MTI2119" s="80"/>
      <c r="MTJ2119" s="52"/>
      <c r="MTK2119" s="69"/>
      <c r="MTL2119" s="69"/>
      <c r="MTM2119" s="69"/>
      <c r="MTN2119" s="107"/>
      <c r="MTO2119" s="2"/>
      <c r="MTP2119" s="15"/>
      <c r="MTQ2119" s="15"/>
      <c r="MTR2119" s="80"/>
      <c r="MTS2119" s="52"/>
      <c r="MTT2119" s="69"/>
      <c r="MTU2119" s="69"/>
      <c r="MTV2119" s="69"/>
      <c r="MTW2119" s="107"/>
      <c r="MTX2119" s="2"/>
      <c r="MTY2119" s="15"/>
      <c r="MTZ2119" s="15"/>
      <c r="MUA2119" s="80"/>
      <c r="MUB2119" s="52"/>
      <c r="MUC2119" s="69"/>
      <c r="MUD2119" s="69"/>
      <c r="MUE2119" s="69"/>
      <c r="MUF2119" s="107"/>
      <c r="MUG2119" s="2"/>
      <c r="MUH2119" s="15"/>
      <c r="MUI2119" s="15"/>
      <c r="MUJ2119" s="80"/>
      <c r="MUK2119" s="52"/>
      <c r="MUL2119" s="69"/>
      <c r="MUM2119" s="69"/>
      <c r="MUN2119" s="69"/>
      <c r="MUO2119" s="107"/>
      <c r="MUP2119" s="2"/>
      <c r="MUQ2119" s="15"/>
      <c r="MUR2119" s="15"/>
      <c r="MUS2119" s="80"/>
      <c r="MUT2119" s="52"/>
      <c r="MUU2119" s="69"/>
      <c r="MUV2119" s="69"/>
      <c r="MUW2119" s="69"/>
      <c r="MUX2119" s="107"/>
      <c r="MUY2119" s="2"/>
      <c r="MUZ2119" s="15"/>
      <c r="MVA2119" s="15"/>
      <c r="MVB2119" s="80"/>
      <c r="MVC2119" s="52"/>
      <c r="MVD2119" s="69"/>
      <c r="MVE2119" s="69"/>
      <c r="MVF2119" s="69"/>
      <c r="MVG2119" s="107"/>
      <c r="MVH2119" s="2"/>
      <c r="MVI2119" s="15"/>
      <c r="MVJ2119" s="15"/>
      <c r="MVK2119" s="80"/>
      <c r="MVL2119" s="52"/>
      <c r="MVM2119" s="69"/>
      <c r="MVN2119" s="69"/>
      <c r="MVO2119" s="69"/>
      <c r="MVP2119" s="107"/>
      <c r="MVQ2119" s="2"/>
      <c r="MVR2119" s="15"/>
      <c r="MVS2119" s="15"/>
      <c r="MVT2119" s="80"/>
      <c r="MVU2119" s="52"/>
      <c r="MVV2119" s="69"/>
      <c r="MVW2119" s="69"/>
      <c r="MVX2119" s="69"/>
      <c r="MVY2119" s="107"/>
      <c r="MVZ2119" s="2"/>
      <c r="MWA2119" s="15"/>
      <c r="MWB2119" s="15"/>
      <c r="MWC2119" s="80"/>
      <c r="MWD2119" s="52"/>
      <c r="MWE2119" s="69"/>
      <c r="MWF2119" s="69"/>
      <c r="MWG2119" s="69"/>
      <c r="MWH2119" s="107"/>
      <c r="MWI2119" s="2"/>
      <c r="MWJ2119" s="15"/>
      <c r="MWK2119" s="15"/>
      <c r="MWL2119" s="80"/>
      <c r="MWM2119" s="52"/>
      <c r="MWN2119" s="69"/>
      <c r="MWO2119" s="69"/>
      <c r="MWP2119" s="69"/>
      <c r="MWQ2119" s="107"/>
      <c r="MWR2119" s="2"/>
      <c r="MWS2119" s="15"/>
      <c r="MWT2119" s="15"/>
      <c r="MWU2119" s="80"/>
      <c r="MWV2119" s="52"/>
      <c r="MWW2119" s="69"/>
      <c r="MWX2119" s="69"/>
      <c r="MWY2119" s="69"/>
      <c r="MWZ2119" s="107"/>
      <c r="MXA2119" s="2"/>
      <c r="MXB2119" s="15"/>
      <c r="MXC2119" s="15"/>
      <c r="MXD2119" s="80"/>
      <c r="MXE2119" s="52"/>
      <c r="MXF2119" s="69"/>
      <c r="MXG2119" s="69"/>
      <c r="MXH2119" s="69"/>
      <c r="MXI2119" s="107"/>
      <c r="MXJ2119" s="2"/>
      <c r="MXK2119" s="15"/>
      <c r="MXL2119" s="15"/>
      <c r="MXM2119" s="80"/>
      <c r="MXN2119" s="52"/>
      <c r="MXO2119" s="69"/>
      <c r="MXP2119" s="69"/>
      <c r="MXQ2119" s="69"/>
      <c r="MXR2119" s="107"/>
      <c r="MXS2119" s="2"/>
      <c r="MXT2119" s="15"/>
      <c r="MXU2119" s="15"/>
      <c r="MXV2119" s="80"/>
      <c r="MXW2119" s="52"/>
      <c r="MXX2119" s="69"/>
      <c r="MXY2119" s="69"/>
      <c r="MXZ2119" s="69"/>
      <c r="MYA2119" s="107"/>
      <c r="MYB2119" s="2"/>
      <c r="MYC2119" s="15"/>
      <c r="MYD2119" s="15"/>
      <c r="MYE2119" s="80"/>
      <c r="MYF2119" s="52"/>
      <c r="MYG2119" s="69"/>
      <c r="MYH2119" s="69"/>
      <c r="MYI2119" s="69"/>
      <c r="MYJ2119" s="107"/>
      <c r="MYK2119" s="2"/>
      <c r="MYL2119" s="15"/>
      <c r="MYM2119" s="15"/>
      <c r="MYN2119" s="80"/>
      <c r="MYO2119" s="52"/>
      <c r="MYP2119" s="69"/>
      <c r="MYQ2119" s="69"/>
      <c r="MYR2119" s="69"/>
      <c r="MYS2119" s="107"/>
      <c r="MYT2119" s="2"/>
      <c r="MYU2119" s="15"/>
      <c r="MYV2119" s="15"/>
      <c r="MYW2119" s="80"/>
      <c r="MYX2119" s="52"/>
      <c r="MYY2119" s="69"/>
      <c r="MYZ2119" s="69"/>
      <c r="MZA2119" s="69"/>
      <c r="MZB2119" s="107"/>
      <c r="MZC2119" s="2"/>
      <c r="MZD2119" s="15"/>
      <c r="MZE2119" s="15"/>
      <c r="MZF2119" s="80"/>
      <c r="MZG2119" s="52"/>
      <c r="MZH2119" s="69"/>
      <c r="MZI2119" s="69"/>
      <c r="MZJ2119" s="69"/>
      <c r="MZK2119" s="107"/>
      <c r="MZL2119" s="2"/>
      <c r="MZM2119" s="15"/>
      <c r="MZN2119" s="15"/>
      <c r="MZO2119" s="80"/>
      <c r="MZP2119" s="52"/>
      <c r="MZQ2119" s="69"/>
      <c r="MZR2119" s="69"/>
      <c r="MZS2119" s="69"/>
      <c r="MZT2119" s="107"/>
      <c r="MZU2119" s="2"/>
      <c r="MZV2119" s="15"/>
      <c r="MZW2119" s="15"/>
      <c r="MZX2119" s="80"/>
      <c r="MZY2119" s="52"/>
      <c r="MZZ2119" s="69"/>
      <c r="NAA2119" s="69"/>
      <c r="NAB2119" s="69"/>
      <c r="NAC2119" s="107"/>
      <c r="NAD2119" s="2"/>
      <c r="NAE2119" s="15"/>
      <c r="NAF2119" s="15"/>
      <c r="NAG2119" s="80"/>
      <c r="NAH2119" s="52"/>
      <c r="NAI2119" s="69"/>
      <c r="NAJ2119" s="69"/>
      <c r="NAK2119" s="69"/>
      <c r="NAL2119" s="107"/>
      <c r="NAM2119" s="2"/>
      <c r="NAN2119" s="15"/>
      <c r="NAO2119" s="15"/>
      <c r="NAP2119" s="80"/>
      <c r="NAQ2119" s="52"/>
      <c r="NAR2119" s="69"/>
      <c r="NAS2119" s="69"/>
      <c r="NAT2119" s="69"/>
      <c r="NAU2119" s="107"/>
      <c r="NAV2119" s="2"/>
      <c r="NAW2119" s="15"/>
      <c r="NAX2119" s="15"/>
      <c r="NAY2119" s="80"/>
      <c r="NAZ2119" s="52"/>
      <c r="NBA2119" s="69"/>
      <c r="NBB2119" s="69"/>
      <c r="NBC2119" s="69"/>
      <c r="NBD2119" s="107"/>
      <c r="NBE2119" s="2"/>
      <c r="NBF2119" s="15"/>
      <c r="NBG2119" s="15"/>
      <c r="NBH2119" s="80"/>
      <c r="NBI2119" s="52"/>
      <c r="NBJ2119" s="69"/>
      <c r="NBK2119" s="69"/>
      <c r="NBL2119" s="69"/>
      <c r="NBM2119" s="107"/>
      <c r="NBN2119" s="2"/>
      <c r="NBO2119" s="15"/>
      <c r="NBP2119" s="15"/>
      <c r="NBQ2119" s="80"/>
      <c r="NBR2119" s="52"/>
      <c r="NBS2119" s="69"/>
      <c r="NBT2119" s="69"/>
      <c r="NBU2119" s="69"/>
      <c r="NBV2119" s="107"/>
      <c r="NBW2119" s="2"/>
      <c r="NBX2119" s="15"/>
      <c r="NBY2119" s="15"/>
      <c r="NBZ2119" s="80"/>
      <c r="NCA2119" s="52"/>
      <c r="NCB2119" s="69"/>
      <c r="NCC2119" s="69"/>
      <c r="NCD2119" s="69"/>
      <c r="NCE2119" s="107"/>
      <c r="NCF2119" s="2"/>
      <c r="NCG2119" s="15"/>
      <c r="NCH2119" s="15"/>
      <c r="NCI2119" s="80"/>
      <c r="NCJ2119" s="52"/>
      <c r="NCK2119" s="69"/>
      <c r="NCL2119" s="69"/>
      <c r="NCM2119" s="69"/>
      <c r="NCN2119" s="107"/>
      <c r="NCO2119" s="2"/>
      <c r="NCP2119" s="15"/>
      <c r="NCQ2119" s="15"/>
      <c r="NCR2119" s="80"/>
      <c r="NCS2119" s="52"/>
      <c r="NCT2119" s="69"/>
      <c r="NCU2119" s="69"/>
      <c r="NCV2119" s="69"/>
      <c r="NCW2119" s="107"/>
      <c r="NCX2119" s="2"/>
      <c r="NCY2119" s="15"/>
      <c r="NCZ2119" s="15"/>
      <c r="NDA2119" s="80"/>
      <c r="NDB2119" s="52"/>
      <c r="NDC2119" s="69"/>
      <c r="NDD2119" s="69"/>
      <c r="NDE2119" s="69"/>
      <c r="NDF2119" s="107"/>
      <c r="NDG2119" s="2"/>
      <c r="NDH2119" s="15"/>
      <c r="NDI2119" s="15"/>
      <c r="NDJ2119" s="80"/>
      <c r="NDK2119" s="52"/>
      <c r="NDL2119" s="69"/>
      <c r="NDM2119" s="69"/>
      <c r="NDN2119" s="69"/>
      <c r="NDO2119" s="107"/>
      <c r="NDP2119" s="2"/>
      <c r="NDQ2119" s="15"/>
      <c r="NDR2119" s="15"/>
      <c r="NDS2119" s="80"/>
      <c r="NDT2119" s="52"/>
      <c r="NDU2119" s="69"/>
      <c r="NDV2119" s="69"/>
      <c r="NDW2119" s="69"/>
      <c r="NDX2119" s="107"/>
      <c r="NDY2119" s="2"/>
      <c r="NDZ2119" s="15"/>
      <c r="NEA2119" s="15"/>
      <c r="NEB2119" s="80"/>
      <c r="NEC2119" s="52"/>
      <c r="NED2119" s="69"/>
      <c r="NEE2119" s="69"/>
      <c r="NEF2119" s="69"/>
      <c r="NEG2119" s="107"/>
      <c r="NEH2119" s="2"/>
      <c r="NEI2119" s="15"/>
      <c r="NEJ2119" s="15"/>
      <c r="NEK2119" s="80"/>
      <c r="NEL2119" s="52"/>
      <c r="NEM2119" s="69"/>
      <c r="NEN2119" s="69"/>
      <c r="NEO2119" s="69"/>
      <c r="NEP2119" s="107"/>
      <c r="NEQ2119" s="2"/>
      <c r="NER2119" s="15"/>
      <c r="NES2119" s="15"/>
      <c r="NET2119" s="80"/>
      <c r="NEU2119" s="52"/>
      <c r="NEV2119" s="69"/>
      <c r="NEW2119" s="69"/>
      <c r="NEX2119" s="69"/>
      <c r="NEY2119" s="107"/>
      <c r="NEZ2119" s="2"/>
      <c r="NFA2119" s="15"/>
      <c r="NFB2119" s="15"/>
      <c r="NFC2119" s="80"/>
      <c r="NFD2119" s="52"/>
      <c r="NFE2119" s="69"/>
      <c r="NFF2119" s="69"/>
      <c r="NFG2119" s="69"/>
      <c r="NFH2119" s="107"/>
      <c r="NFI2119" s="2"/>
      <c r="NFJ2119" s="15"/>
      <c r="NFK2119" s="15"/>
      <c r="NFL2119" s="80"/>
      <c r="NFM2119" s="52"/>
      <c r="NFN2119" s="69"/>
      <c r="NFO2119" s="69"/>
      <c r="NFP2119" s="69"/>
      <c r="NFQ2119" s="107"/>
      <c r="NFR2119" s="2"/>
      <c r="NFS2119" s="15"/>
      <c r="NFT2119" s="15"/>
      <c r="NFU2119" s="80"/>
      <c r="NFV2119" s="52"/>
      <c r="NFW2119" s="69"/>
      <c r="NFX2119" s="69"/>
      <c r="NFY2119" s="69"/>
      <c r="NFZ2119" s="107"/>
      <c r="NGA2119" s="2"/>
      <c r="NGB2119" s="15"/>
      <c r="NGC2119" s="15"/>
      <c r="NGD2119" s="80"/>
      <c r="NGE2119" s="52"/>
      <c r="NGF2119" s="69"/>
      <c r="NGG2119" s="69"/>
      <c r="NGH2119" s="69"/>
      <c r="NGI2119" s="107"/>
      <c r="NGJ2119" s="2"/>
      <c r="NGK2119" s="15"/>
      <c r="NGL2119" s="15"/>
      <c r="NGM2119" s="80"/>
      <c r="NGN2119" s="52"/>
      <c r="NGO2119" s="69"/>
      <c r="NGP2119" s="69"/>
      <c r="NGQ2119" s="69"/>
      <c r="NGR2119" s="107"/>
      <c r="NGS2119" s="2"/>
      <c r="NGT2119" s="15"/>
      <c r="NGU2119" s="15"/>
      <c r="NGV2119" s="80"/>
      <c r="NGW2119" s="52"/>
      <c r="NGX2119" s="69"/>
      <c r="NGY2119" s="69"/>
      <c r="NGZ2119" s="69"/>
      <c r="NHA2119" s="107"/>
      <c r="NHB2119" s="2"/>
      <c r="NHC2119" s="15"/>
      <c r="NHD2119" s="15"/>
      <c r="NHE2119" s="80"/>
      <c r="NHF2119" s="52"/>
      <c r="NHG2119" s="69"/>
      <c r="NHH2119" s="69"/>
      <c r="NHI2119" s="69"/>
      <c r="NHJ2119" s="107"/>
      <c r="NHK2119" s="2"/>
      <c r="NHL2119" s="15"/>
      <c r="NHM2119" s="15"/>
      <c r="NHN2119" s="80"/>
      <c r="NHO2119" s="52"/>
      <c r="NHP2119" s="69"/>
      <c r="NHQ2119" s="69"/>
      <c r="NHR2119" s="69"/>
      <c r="NHS2119" s="107"/>
      <c r="NHT2119" s="2"/>
      <c r="NHU2119" s="15"/>
      <c r="NHV2119" s="15"/>
      <c r="NHW2119" s="80"/>
      <c r="NHX2119" s="52"/>
      <c r="NHY2119" s="69"/>
      <c r="NHZ2119" s="69"/>
      <c r="NIA2119" s="69"/>
      <c r="NIB2119" s="107"/>
      <c r="NIC2119" s="2"/>
      <c r="NID2119" s="15"/>
      <c r="NIE2119" s="15"/>
      <c r="NIF2119" s="80"/>
      <c r="NIG2119" s="52"/>
      <c r="NIH2119" s="69"/>
      <c r="NII2119" s="69"/>
      <c r="NIJ2119" s="69"/>
      <c r="NIK2119" s="107"/>
      <c r="NIL2119" s="2"/>
      <c r="NIM2119" s="15"/>
      <c r="NIN2119" s="15"/>
      <c r="NIO2119" s="80"/>
      <c r="NIP2119" s="52"/>
      <c r="NIQ2119" s="69"/>
      <c r="NIR2119" s="69"/>
      <c r="NIS2119" s="69"/>
      <c r="NIT2119" s="107"/>
      <c r="NIU2119" s="2"/>
      <c r="NIV2119" s="15"/>
      <c r="NIW2119" s="15"/>
      <c r="NIX2119" s="80"/>
      <c r="NIY2119" s="52"/>
      <c r="NIZ2119" s="69"/>
      <c r="NJA2119" s="69"/>
      <c r="NJB2119" s="69"/>
      <c r="NJC2119" s="107"/>
      <c r="NJD2119" s="2"/>
      <c r="NJE2119" s="15"/>
      <c r="NJF2119" s="15"/>
      <c r="NJG2119" s="80"/>
      <c r="NJH2119" s="52"/>
      <c r="NJI2119" s="69"/>
      <c r="NJJ2119" s="69"/>
      <c r="NJK2119" s="69"/>
      <c r="NJL2119" s="107"/>
      <c r="NJM2119" s="2"/>
      <c r="NJN2119" s="15"/>
      <c r="NJO2119" s="15"/>
      <c r="NJP2119" s="80"/>
      <c r="NJQ2119" s="52"/>
      <c r="NJR2119" s="69"/>
      <c r="NJS2119" s="69"/>
      <c r="NJT2119" s="69"/>
      <c r="NJU2119" s="107"/>
      <c r="NJV2119" s="2"/>
      <c r="NJW2119" s="15"/>
      <c r="NJX2119" s="15"/>
      <c r="NJY2119" s="80"/>
      <c r="NJZ2119" s="52"/>
      <c r="NKA2119" s="69"/>
      <c r="NKB2119" s="69"/>
      <c r="NKC2119" s="69"/>
      <c r="NKD2119" s="107"/>
      <c r="NKE2119" s="2"/>
      <c r="NKF2119" s="15"/>
      <c r="NKG2119" s="15"/>
      <c r="NKH2119" s="80"/>
      <c r="NKI2119" s="52"/>
      <c r="NKJ2119" s="69"/>
      <c r="NKK2119" s="69"/>
      <c r="NKL2119" s="69"/>
      <c r="NKM2119" s="107"/>
      <c r="NKN2119" s="2"/>
      <c r="NKO2119" s="15"/>
      <c r="NKP2119" s="15"/>
      <c r="NKQ2119" s="80"/>
      <c r="NKR2119" s="52"/>
      <c r="NKS2119" s="69"/>
      <c r="NKT2119" s="69"/>
      <c r="NKU2119" s="69"/>
      <c r="NKV2119" s="107"/>
      <c r="NKW2119" s="2"/>
      <c r="NKX2119" s="15"/>
      <c r="NKY2119" s="15"/>
      <c r="NKZ2119" s="80"/>
      <c r="NLA2119" s="52"/>
      <c r="NLB2119" s="69"/>
      <c r="NLC2119" s="69"/>
      <c r="NLD2119" s="69"/>
      <c r="NLE2119" s="107"/>
      <c r="NLF2119" s="2"/>
      <c r="NLG2119" s="15"/>
      <c r="NLH2119" s="15"/>
      <c r="NLI2119" s="80"/>
      <c r="NLJ2119" s="52"/>
      <c r="NLK2119" s="69"/>
      <c r="NLL2119" s="69"/>
      <c r="NLM2119" s="69"/>
      <c r="NLN2119" s="107"/>
      <c r="NLO2119" s="2"/>
      <c r="NLP2119" s="15"/>
      <c r="NLQ2119" s="15"/>
      <c r="NLR2119" s="80"/>
      <c r="NLS2119" s="52"/>
      <c r="NLT2119" s="69"/>
      <c r="NLU2119" s="69"/>
      <c r="NLV2119" s="69"/>
      <c r="NLW2119" s="107"/>
      <c r="NLX2119" s="2"/>
      <c r="NLY2119" s="15"/>
      <c r="NLZ2119" s="15"/>
      <c r="NMA2119" s="80"/>
      <c r="NMB2119" s="52"/>
      <c r="NMC2119" s="69"/>
      <c r="NMD2119" s="69"/>
      <c r="NME2119" s="69"/>
      <c r="NMF2119" s="107"/>
      <c r="NMG2119" s="2"/>
      <c r="NMH2119" s="15"/>
      <c r="NMI2119" s="15"/>
      <c r="NMJ2119" s="80"/>
      <c r="NMK2119" s="52"/>
      <c r="NML2119" s="69"/>
      <c r="NMM2119" s="69"/>
      <c r="NMN2119" s="69"/>
      <c r="NMO2119" s="107"/>
      <c r="NMP2119" s="2"/>
      <c r="NMQ2119" s="15"/>
      <c r="NMR2119" s="15"/>
      <c r="NMS2119" s="80"/>
      <c r="NMT2119" s="52"/>
      <c r="NMU2119" s="69"/>
      <c r="NMV2119" s="69"/>
      <c r="NMW2119" s="69"/>
      <c r="NMX2119" s="107"/>
      <c r="NMY2119" s="2"/>
      <c r="NMZ2119" s="15"/>
      <c r="NNA2119" s="15"/>
      <c r="NNB2119" s="80"/>
      <c r="NNC2119" s="52"/>
      <c r="NND2119" s="69"/>
      <c r="NNE2119" s="69"/>
      <c r="NNF2119" s="69"/>
      <c r="NNG2119" s="107"/>
      <c r="NNH2119" s="2"/>
      <c r="NNI2119" s="15"/>
      <c r="NNJ2119" s="15"/>
      <c r="NNK2119" s="80"/>
      <c r="NNL2119" s="52"/>
      <c r="NNM2119" s="69"/>
      <c r="NNN2119" s="69"/>
      <c r="NNO2119" s="69"/>
      <c r="NNP2119" s="107"/>
      <c r="NNQ2119" s="2"/>
      <c r="NNR2119" s="15"/>
      <c r="NNS2119" s="15"/>
      <c r="NNT2119" s="80"/>
      <c r="NNU2119" s="52"/>
      <c r="NNV2119" s="69"/>
      <c r="NNW2119" s="69"/>
      <c r="NNX2119" s="69"/>
      <c r="NNY2119" s="107"/>
      <c r="NNZ2119" s="2"/>
      <c r="NOA2119" s="15"/>
      <c r="NOB2119" s="15"/>
      <c r="NOC2119" s="80"/>
      <c r="NOD2119" s="52"/>
      <c r="NOE2119" s="69"/>
      <c r="NOF2119" s="69"/>
      <c r="NOG2119" s="69"/>
      <c r="NOH2119" s="107"/>
      <c r="NOI2119" s="2"/>
      <c r="NOJ2119" s="15"/>
      <c r="NOK2119" s="15"/>
      <c r="NOL2119" s="80"/>
      <c r="NOM2119" s="52"/>
      <c r="NON2119" s="69"/>
      <c r="NOO2119" s="69"/>
      <c r="NOP2119" s="69"/>
      <c r="NOQ2119" s="107"/>
      <c r="NOR2119" s="2"/>
      <c r="NOS2119" s="15"/>
      <c r="NOT2119" s="15"/>
      <c r="NOU2119" s="80"/>
      <c r="NOV2119" s="52"/>
      <c r="NOW2119" s="69"/>
      <c r="NOX2119" s="69"/>
      <c r="NOY2119" s="69"/>
      <c r="NOZ2119" s="107"/>
      <c r="NPA2119" s="2"/>
      <c r="NPB2119" s="15"/>
      <c r="NPC2119" s="15"/>
      <c r="NPD2119" s="80"/>
      <c r="NPE2119" s="52"/>
      <c r="NPF2119" s="69"/>
      <c r="NPG2119" s="69"/>
      <c r="NPH2119" s="69"/>
      <c r="NPI2119" s="107"/>
      <c r="NPJ2119" s="2"/>
      <c r="NPK2119" s="15"/>
      <c r="NPL2119" s="15"/>
      <c r="NPM2119" s="80"/>
      <c r="NPN2119" s="52"/>
      <c r="NPO2119" s="69"/>
      <c r="NPP2119" s="69"/>
      <c r="NPQ2119" s="69"/>
      <c r="NPR2119" s="107"/>
      <c r="NPS2119" s="2"/>
      <c r="NPT2119" s="15"/>
      <c r="NPU2119" s="15"/>
      <c r="NPV2119" s="80"/>
      <c r="NPW2119" s="52"/>
      <c r="NPX2119" s="69"/>
      <c r="NPY2119" s="69"/>
      <c r="NPZ2119" s="69"/>
      <c r="NQA2119" s="107"/>
      <c r="NQB2119" s="2"/>
      <c r="NQC2119" s="15"/>
      <c r="NQD2119" s="15"/>
      <c r="NQE2119" s="80"/>
      <c r="NQF2119" s="52"/>
      <c r="NQG2119" s="69"/>
      <c r="NQH2119" s="69"/>
      <c r="NQI2119" s="69"/>
      <c r="NQJ2119" s="107"/>
      <c r="NQK2119" s="2"/>
      <c r="NQL2119" s="15"/>
      <c r="NQM2119" s="15"/>
      <c r="NQN2119" s="80"/>
      <c r="NQO2119" s="52"/>
      <c r="NQP2119" s="69"/>
      <c r="NQQ2119" s="69"/>
      <c r="NQR2119" s="69"/>
      <c r="NQS2119" s="107"/>
      <c r="NQT2119" s="2"/>
      <c r="NQU2119" s="15"/>
      <c r="NQV2119" s="15"/>
      <c r="NQW2119" s="80"/>
      <c r="NQX2119" s="52"/>
      <c r="NQY2119" s="69"/>
      <c r="NQZ2119" s="69"/>
      <c r="NRA2119" s="69"/>
      <c r="NRB2119" s="107"/>
      <c r="NRC2119" s="2"/>
      <c r="NRD2119" s="15"/>
      <c r="NRE2119" s="15"/>
      <c r="NRF2119" s="80"/>
      <c r="NRG2119" s="52"/>
      <c r="NRH2119" s="69"/>
      <c r="NRI2119" s="69"/>
      <c r="NRJ2119" s="69"/>
      <c r="NRK2119" s="107"/>
      <c r="NRL2119" s="2"/>
      <c r="NRM2119" s="15"/>
      <c r="NRN2119" s="15"/>
      <c r="NRO2119" s="80"/>
      <c r="NRP2119" s="52"/>
      <c r="NRQ2119" s="69"/>
      <c r="NRR2119" s="69"/>
      <c r="NRS2119" s="69"/>
      <c r="NRT2119" s="107"/>
      <c r="NRU2119" s="2"/>
      <c r="NRV2119" s="15"/>
      <c r="NRW2119" s="15"/>
      <c r="NRX2119" s="80"/>
      <c r="NRY2119" s="52"/>
      <c r="NRZ2119" s="69"/>
      <c r="NSA2119" s="69"/>
      <c r="NSB2119" s="69"/>
      <c r="NSC2119" s="107"/>
      <c r="NSD2119" s="2"/>
      <c r="NSE2119" s="15"/>
      <c r="NSF2119" s="15"/>
      <c r="NSG2119" s="80"/>
      <c r="NSH2119" s="52"/>
      <c r="NSI2119" s="69"/>
      <c r="NSJ2119" s="69"/>
      <c r="NSK2119" s="69"/>
      <c r="NSL2119" s="107"/>
      <c r="NSM2119" s="2"/>
      <c r="NSN2119" s="15"/>
      <c r="NSO2119" s="15"/>
      <c r="NSP2119" s="80"/>
      <c r="NSQ2119" s="52"/>
      <c r="NSR2119" s="69"/>
      <c r="NSS2119" s="69"/>
      <c r="NST2119" s="69"/>
      <c r="NSU2119" s="107"/>
      <c r="NSV2119" s="2"/>
      <c r="NSW2119" s="15"/>
      <c r="NSX2119" s="15"/>
      <c r="NSY2119" s="80"/>
      <c r="NSZ2119" s="52"/>
      <c r="NTA2119" s="69"/>
      <c r="NTB2119" s="69"/>
      <c r="NTC2119" s="69"/>
      <c r="NTD2119" s="107"/>
      <c r="NTE2119" s="2"/>
      <c r="NTF2119" s="15"/>
      <c r="NTG2119" s="15"/>
      <c r="NTH2119" s="80"/>
      <c r="NTI2119" s="52"/>
      <c r="NTJ2119" s="69"/>
      <c r="NTK2119" s="69"/>
      <c r="NTL2119" s="69"/>
      <c r="NTM2119" s="107"/>
      <c r="NTN2119" s="2"/>
      <c r="NTO2119" s="15"/>
      <c r="NTP2119" s="15"/>
      <c r="NTQ2119" s="80"/>
      <c r="NTR2119" s="52"/>
      <c r="NTS2119" s="69"/>
      <c r="NTT2119" s="69"/>
      <c r="NTU2119" s="69"/>
      <c r="NTV2119" s="107"/>
      <c r="NTW2119" s="2"/>
      <c r="NTX2119" s="15"/>
      <c r="NTY2119" s="15"/>
      <c r="NTZ2119" s="80"/>
      <c r="NUA2119" s="52"/>
      <c r="NUB2119" s="69"/>
      <c r="NUC2119" s="69"/>
      <c r="NUD2119" s="69"/>
      <c r="NUE2119" s="107"/>
      <c r="NUF2119" s="2"/>
      <c r="NUG2119" s="15"/>
      <c r="NUH2119" s="15"/>
      <c r="NUI2119" s="80"/>
      <c r="NUJ2119" s="52"/>
      <c r="NUK2119" s="69"/>
      <c r="NUL2119" s="69"/>
      <c r="NUM2119" s="69"/>
      <c r="NUN2119" s="107"/>
      <c r="NUO2119" s="2"/>
      <c r="NUP2119" s="15"/>
      <c r="NUQ2119" s="15"/>
      <c r="NUR2119" s="80"/>
      <c r="NUS2119" s="52"/>
      <c r="NUT2119" s="69"/>
      <c r="NUU2119" s="69"/>
      <c r="NUV2119" s="69"/>
      <c r="NUW2119" s="107"/>
      <c r="NUX2119" s="2"/>
      <c r="NUY2119" s="15"/>
      <c r="NUZ2119" s="15"/>
      <c r="NVA2119" s="80"/>
      <c r="NVB2119" s="52"/>
      <c r="NVC2119" s="69"/>
      <c r="NVD2119" s="69"/>
      <c r="NVE2119" s="69"/>
      <c r="NVF2119" s="107"/>
      <c r="NVG2119" s="2"/>
      <c r="NVH2119" s="15"/>
      <c r="NVI2119" s="15"/>
      <c r="NVJ2119" s="80"/>
      <c r="NVK2119" s="52"/>
      <c r="NVL2119" s="69"/>
      <c r="NVM2119" s="69"/>
      <c r="NVN2119" s="69"/>
      <c r="NVO2119" s="107"/>
      <c r="NVP2119" s="2"/>
      <c r="NVQ2119" s="15"/>
      <c r="NVR2119" s="15"/>
      <c r="NVS2119" s="80"/>
      <c r="NVT2119" s="52"/>
      <c r="NVU2119" s="69"/>
      <c r="NVV2119" s="69"/>
      <c r="NVW2119" s="69"/>
      <c r="NVX2119" s="107"/>
      <c r="NVY2119" s="2"/>
      <c r="NVZ2119" s="15"/>
      <c r="NWA2119" s="15"/>
      <c r="NWB2119" s="80"/>
      <c r="NWC2119" s="52"/>
      <c r="NWD2119" s="69"/>
      <c r="NWE2119" s="69"/>
      <c r="NWF2119" s="69"/>
      <c r="NWG2119" s="107"/>
      <c r="NWH2119" s="2"/>
      <c r="NWI2119" s="15"/>
      <c r="NWJ2119" s="15"/>
      <c r="NWK2119" s="80"/>
      <c r="NWL2119" s="52"/>
      <c r="NWM2119" s="69"/>
      <c r="NWN2119" s="69"/>
      <c r="NWO2119" s="69"/>
      <c r="NWP2119" s="107"/>
      <c r="NWQ2119" s="2"/>
      <c r="NWR2119" s="15"/>
      <c r="NWS2119" s="15"/>
      <c r="NWT2119" s="80"/>
      <c r="NWU2119" s="52"/>
      <c r="NWV2119" s="69"/>
      <c r="NWW2119" s="69"/>
      <c r="NWX2119" s="69"/>
      <c r="NWY2119" s="107"/>
      <c r="NWZ2119" s="2"/>
      <c r="NXA2119" s="15"/>
      <c r="NXB2119" s="15"/>
      <c r="NXC2119" s="80"/>
      <c r="NXD2119" s="52"/>
      <c r="NXE2119" s="69"/>
      <c r="NXF2119" s="69"/>
      <c r="NXG2119" s="69"/>
      <c r="NXH2119" s="107"/>
      <c r="NXI2119" s="2"/>
      <c r="NXJ2119" s="15"/>
      <c r="NXK2119" s="15"/>
      <c r="NXL2119" s="80"/>
      <c r="NXM2119" s="52"/>
      <c r="NXN2119" s="69"/>
      <c r="NXO2119" s="69"/>
      <c r="NXP2119" s="69"/>
      <c r="NXQ2119" s="107"/>
      <c r="NXR2119" s="2"/>
      <c r="NXS2119" s="15"/>
      <c r="NXT2119" s="15"/>
      <c r="NXU2119" s="80"/>
      <c r="NXV2119" s="52"/>
      <c r="NXW2119" s="69"/>
      <c r="NXX2119" s="69"/>
      <c r="NXY2119" s="69"/>
      <c r="NXZ2119" s="107"/>
      <c r="NYA2119" s="2"/>
      <c r="NYB2119" s="15"/>
      <c r="NYC2119" s="15"/>
      <c r="NYD2119" s="80"/>
      <c r="NYE2119" s="52"/>
      <c r="NYF2119" s="69"/>
      <c r="NYG2119" s="69"/>
      <c r="NYH2119" s="69"/>
      <c r="NYI2119" s="107"/>
      <c r="NYJ2119" s="2"/>
      <c r="NYK2119" s="15"/>
      <c r="NYL2119" s="15"/>
      <c r="NYM2119" s="80"/>
      <c r="NYN2119" s="52"/>
      <c r="NYO2119" s="69"/>
      <c r="NYP2119" s="69"/>
      <c r="NYQ2119" s="69"/>
      <c r="NYR2119" s="107"/>
      <c r="NYS2119" s="2"/>
      <c r="NYT2119" s="15"/>
      <c r="NYU2119" s="15"/>
      <c r="NYV2119" s="80"/>
      <c r="NYW2119" s="52"/>
      <c r="NYX2119" s="69"/>
      <c r="NYY2119" s="69"/>
      <c r="NYZ2119" s="69"/>
      <c r="NZA2119" s="107"/>
      <c r="NZB2119" s="2"/>
      <c r="NZC2119" s="15"/>
      <c r="NZD2119" s="15"/>
      <c r="NZE2119" s="80"/>
      <c r="NZF2119" s="52"/>
      <c r="NZG2119" s="69"/>
      <c r="NZH2119" s="69"/>
      <c r="NZI2119" s="69"/>
      <c r="NZJ2119" s="107"/>
      <c r="NZK2119" s="2"/>
      <c r="NZL2119" s="15"/>
      <c r="NZM2119" s="15"/>
      <c r="NZN2119" s="80"/>
      <c r="NZO2119" s="52"/>
      <c r="NZP2119" s="69"/>
      <c r="NZQ2119" s="69"/>
      <c r="NZR2119" s="69"/>
      <c r="NZS2119" s="107"/>
      <c r="NZT2119" s="2"/>
      <c r="NZU2119" s="15"/>
      <c r="NZV2119" s="15"/>
      <c r="NZW2119" s="80"/>
      <c r="NZX2119" s="52"/>
      <c r="NZY2119" s="69"/>
      <c r="NZZ2119" s="69"/>
      <c r="OAA2119" s="69"/>
      <c r="OAB2119" s="107"/>
      <c r="OAC2119" s="2"/>
      <c r="OAD2119" s="15"/>
      <c r="OAE2119" s="15"/>
      <c r="OAF2119" s="80"/>
      <c r="OAG2119" s="52"/>
      <c r="OAH2119" s="69"/>
      <c r="OAI2119" s="69"/>
      <c r="OAJ2119" s="69"/>
      <c r="OAK2119" s="107"/>
      <c r="OAL2119" s="2"/>
      <c r="OAM2119" s="15"/>
      <c r="OAN2119" s="15"/>
      <c r="OAO2119" s="80"/>
      <c r="OAP2119" s="52"/>
      <c r="OAQ2119" s="69"/>
      <c r="OAR2119" s="69"/>
      <c r="OAS2119" s="69"/>
      <c r="OAT2119" s="107"/>
      <c r="OAU2119" s="2"/>
      <c r="OAV2119" s="15"/>
      <c r="OAW2119" s="15"/>
      <c r="OAX2119" s="80"/>
      <c r="OAY2119" s="52"/>
      <c r="OAZ2119" s="69"/>
      <c r="OBA2119" s="69"/>
      <c r="OBB2119" s="69"/>
      <c r="OBC2119" s="107"/>
      <c r="OBD2119" s="2"/>
      <c r="OBE2119" s="15"/>
      <c r="OBF2119" s="15"/>
      <c r="OBG2119" s="80"/>
      <c r="OBH2119" s="52"/>
      <c r="OBI2119" s="69"/>
      <c r="OBJ2119" s="69"/>
      <c r="OBK2119" s="69"/>
      <c r="OBL2119" s="107"/>
      <c r="OBM2119" s="2"/>
      <c r="OBN2119" s="15"/>
      <c r="OBO2119" s="15"/>
      <c r="OBP2119" s="80"/>
      <c r="OBQ2119" s="52"/>
      <c r="OBR2119" s="69"/>
      <c r="OBS2119" s="69"/>
      <c r="OBT2119" s="69"/>
      <c r="OBU2119" s="107"/>
      <c r="OBV2119" s="2"/>
      <c r="OBW2119" s="15"/>
      <c r="OBX2119" s="15"/>
      <c r="OBY2119" s="80"/>
      <c r="OBZ2119" s="52"/>
      <c r="OCA2119" s="69"/>
      <c r="OCB2119" s="69"/>
      <c r="OCC2119" s="69"/>
      <c r="OCD2119" s="107"/>
      <c r="OCE2119" s="2"/>
      <c r="OCF2119" s="15"/>
      <c r="OCG2119" s="15"/>
      <c r="OCH2119" s="80"/>
      <c r="OCI2119" s="52"/>
      <c r="OCJ2119" s="69"/>
      <c r="OCK2119" s="69"/>
      <c r="OCL2119" s="69"/>
      <c r="OCM2119" s="107"/>
      <c r="OCN2119" s="2"/>
      <c r="OCO2119" s="15"/>
      <c r="OCP2119" s="15"/>
      <c r="OCQ2119" s="80"/>
      <c r="OCR2119" s="52"/>
      <c r="OCS2119" s="69"/>
      <c r="OCT2119" s="69"/>
      <c r="OCU2119" s="69"/>
      <c r="OCV2119" s="107"/>
      <c r="OCW2119" s="2"/>
      <c r="OCX2119" s="15"/>
      <c r="OCY2119" s="15"/>
      <c r="OCZ2119" s="80"/>
      <c r="ODA2119" s="52"/>
      <c r="ODB2119" s="69"/>
      <c r="ODC2119" s="69"/>
      <c r="ODD2119" s="69"/>
      <c r="ODE2119" s="107"/>
      <c r="ODF2119" s="2"/>
      <c r="ODG2119" s="15"/>
      <c r="ODH2119" s="15"/>
      <c r="ODI2119" s="80"/>
      <c r="ODJ2119" s="52"/>
      <c r="ODK2119" s="69"/>
      <c r="ODL2119" s="69"/>
      <c r="ODM2119" s="69"/>
      <c r="ODN2119" s="107"/>
      <c r="ODO2119" s="2"/>
      <c r="ODP2119" s="15"/>
      <c r="ODQ2119" s="15"/>
      <c r="ODR2119" s="80"/>
      <c r="ODS2119" s="52"/>
      <c r="ODT2119" s="69"/>
      <c r="ODU2119" s="69"/>
      <c r="ODV2119" s="69"/>
      <c r="ODW2119" s="107"/>
      <c r="ODX2119" s="2"/>
      <c r="ODY2119" s="15"/>
      <c r="ODZ2119" s="15"/>
      <c r="OEA2119" s="80"/>
      <c r="OEB2119" s="52"/>
      <c r="OEC2119" s="69"/>
      <c r="OED2119" s="69"/>
      <c r="OEE2119" s="69"/>
      <c r="OEF2119" s="107"/>
      <c r="OEG2119" s="2"/>
      <c r="OEH2119" s="15"/>
      <c r="OEI2119" s="15"/>
      <c r="OEJ2119" s="80"/>
      <c r="OEK2119" s="52"/>
      <c r="OEL2119" s="69"/>
      <c r="OEM2119" s="69"/>
      <c r="OEN2119" s="69"/>
      <c r="OEO2119" s="107"/>
      <c r="OEP2119" s="2"/>
      <c r="OEQ2119" s="15"/>
      <c r="OER2119" s="15"/>
      <c r="OES2119" s="80"/>
      <c r="OET2119" s="52"/>
      <c r="OEU2119" s="69"/>
      <c r="OEV2119" s="69"/>
      <c r="OEW2119" s="69"/>
      <c r="OEX2119" s="107"/>
      <c r="OEY2119" s="2"/>
      <c r="OEZ2119" s="15"/>
      <c r="OFA2119" s="15"/>
      <c r="OFB2119" s="80"/>
      <c r="OFC2119" s="52"/>
      <c r="OFD2119" s="69"/>
      <c r="OFE2119" s="69"/>
      <c r="OFF2119" s="69"/>
      <c r="OFG2119" s="107"/>
      <c r="OFH2119" s="2"/>
      <c r="OFI2119" s="15"/>
      <c r="OFJ2119" s="15"/>
      <c r="OFK2119" s="80"/>
      <c r="OFL2119" s="52"/>
      <c r="OFM2119" s="69"/>
      <c r="OFN2119" s="69"/>
      <c r="OFO2119" s="69"/>
      <c r="OFP2119" s="107"/>
      <c r="OFQ2119" s="2"/>
      <c r="OFR2119" s="15"/>
      <c r="OFS2119" s="15"/>
      <c r="OFT2119" s="80"/>
      <c r="OFU2119" s="52"/>
      <c r="OFV2119" s="69"/>
      <c r="OFW2119" s="69"/>
      <c r="OFX2119" s="69"/>
      <c r="OFY2119" s="107"/>
      <c r="OFZ2119" s="2"/>
      <c r="OGA2119" s="15"/>
      <c r="OGB2119" s="15"/>
      <c r="OGC2119" s="80"/>
      <c r="OGD2119" s="52"/>
      <c r="OGE2119" s="69"/>
      <c r="OGF2119" s="69"/>
      <c r="OGG2119" s="69"/>
      <c r="OGH2119" s="107"/>
      <c r="OGI2119" s="2"/>
      <c r="OGJ2119" s="15"/>
      <c r="OGK2119" s="15"/>
      <c r="OGL2119" s="80"/>
      <c r="OGM2119" s="52"/>
      <c r="OGN2119" s="69"/>
      <c r="OGO2119" s="69"/>
      <c r="OGP2119" s="69"/>
      <c r="OGQ2119" s="107"/>
      <c r="OGR2119" s="2"/>
      <c r="OGS2119" s="15"/>
      <c r="OGT2119" s="15"/>
      <c r="OGU2119" s="80"/>
      <c r="OGV2119" s="52"/>
      <c r="OGW2119" s="69"/>
      <c r="OGX2119" s="69"/>
      <c r="OGY2119" s="69"/>
      <c r="OGZ2119" s="107"/>
      <c r="OHA2119" s="2"/>
      <c r="OHB2119" s="15"/>
      <c r="OHC2119" s="15"/>
      <c r="OHD2119" s="80"/>
      <c r="OHE2119" s="52"/>
      <c r="OHF2119" s="69"/>
      <c r="OHG2119" s="69"/>
      <c r="OHH2119" s="69"/>
      <c r="OHI2119" s="107"/>
      <c r="OHJ2119" s="2"/>
      <c r="OHK2119" s="15"/>
      <c r="OHL2119" s="15"/>
      <c r="OHM2119" s="80"/>
      <c r="OHN2119" s="52"/>
      <c r="OHO2119" s="69"/>
      <c r="OHP2119" s="69"/>
      <c r="OHQ2119" s="69"/>
      <c r="OHR2119" s="107"/>
      <c r="OHS2119" s="2"/>
      <c r="OHT2119" s="15"/>
      <c r="OHU2119" s="15"/>
      <c r="OHV2119" s="80"/>
      <c r="OHW2119" s="52"/>
      <c r="OHX2119" s="69"/>
      <c r="OHY2119" s="69"/>
      <c r="OHZ2119" s="69"/>
      <c r="OIA2119" s="107"/>
      <c r="OIB2119" s="2"/>
      <c r="OIC2119" s="15"/>
      <c r="OID2119" s="15"/>
      <c r="OIE2119" s="80"/>
      <c r="OIF2119" s="52"/>
      <c r="OIG2119" s="69"/>
      <c r="OIH2119" s="69"/>
      <c r="OII2119" s="69"/>
      <c r="OIJ2119" s="107"/>
      <c r="OIK2119" s="2"/>
      <c r="OIL2119" s="15"/>
      <c r="OIM2119" s="15"/>
      <c r="OIN2119" s="80"/>
      <c r="OIO2119" s="52"/>
      <c r="OIP2119" s="69"/>
      <c r="OIQ2119" s="69"/>
      <c r="OIR2119" s="69"/>
      <c r="OIS2119" s="107"/>
      <c r="OIT2119" s="2"/>
      <c r="OIU2119" s="15"/>
      <c r="OIV2119" s="15"/>
      <c r="OIW2119" s="80"/>
      <c r="OIX2119" s="52"/>
      <c r="OIY2119" s="69"/>
      <c r="OIZ2119" s="69"/>
      <c r="OJA2119" s="69"/>
      <c r="OJB2119" s="107"/>
      <c r="OJC2119" s="2"/>
      <c r="OJD2119" s="15"/>
      <c r="OJE2119" s="15"/>
      <c r="OJF2119" s="80"/>
      <c r="OJG2119" s="52"/>
      <c r="OJH2119" s="69"/>
      <c r="OJI2119" s="69"/>
      <c r="OJJ2119" s="69"/>
      <c r="OJK2119" s="107"/>
      <c r="OJL2119" s="2"/>
      <c r="OJM2119" s="15"/>
      <c r="OJN2119" s="15"/>
      <c r="OJO2119" s="80"/>
      <c r="OJP2119" s="52"/>
      <c r="OJQ2119" s="69"/>
      <c r="OJR2119" s="69"/>
      <c r="OJS2119" s="69"/>
      <c r="OJT2119" s="107"/>
      <c r="OJU2119" s="2"/>
      <c r="OJV2119" s="15"/>
      <c r="OJW2119" s="15"/>
      <c r="OJX2119" s="80"/>
      <c r="OJY2119" s="52"/>
      <c r="OJZ2119" s="69"/>
      <c r="OKA2119" s="69"/>
      <c r="OKB2119" s="69"/>
      <c r="OKC2119" s="107"/>
      <c r="OKD2119" s="2"/>
      <c r="OKE2119" s="15"/>
      <c r="OKF2119" s="15"/>
      <c r="OKG2119" s="80"/>
      <c r="OKH2119" s="52"/>
      <c r="OKI2119" s="69"/>
      <c r="OKJ2119" s="69"/>
      <c r="OKK2119" s="69"/>
      <c r="OKL2119" s="107"/>
      <c r="OKM2119" s="2"/>
      <c r="OKN2119" s="15"/>
      <c r="OKO2119" s="15"/>
      <c r="OKP2119" s="80"/>
      <c r="OKQ2119" s="52"/>
      <c r="OKR2119" s="69"/>
      <c r="OKS2119" s="69"/>
      <c r="OKT2119" s="69"/>
      <c r="OKU2119" s="107"/>
      <c r="OKV2119" s="2"/>
      <c r="OKW2119" s="15"/>
      <c r="OKX2119" s="15"/>
      <c r="OKY2119" s="80"/>
      <c r="OKZ2119" s="52"/>
      <c r="OLA2119" s="69"/>
      <c r="OLB2119" s="69"/>
      <c r="OLC2119" s="69"/>
      <c r="OLD2119" s="107"/>
      <c r="OLE2119" s="2"/>
      <c r="OLF2119" s="15"/>
      <c r="OLG2119" s="15"/>
      <c r="OLH2119" s="80"/>
      <c r="OLI2119" s="52"/>
      <c r="OLJ2119" s="69"/>
      <c r="OLK2119" s="69"/>
      <c r="OLL2119" s="69"/>
      <c r="OLM2119" s="107"/>
      <c r="OLN2119" s="2"/>
      <c r="OLO2119" s="15"/>
      <c r="OLP2119" s="15"/>
      <c r="OLQ2119" s="80"/>
      <c r="OLR2119" s="52"/>
      <c r="OLS2119" s="69"/>
      <c r="OLT2119" s="69"/>
      <c r="OLU2119" s="69"/>
      <c r="OLV2119" s="107"/>
      <c r="OLW2119" s="2"/>
      <c r="OLX2119" s="15"/>
      <c r="OLY2119" s="15"/>
      <c r="OLZ2119" s="80"/>
      <c r="OMA2119" s="52"/>
      <c r="OMB2119" s="69"/>
      <c r="OMC2119" s="69"/>
      <c r="OMD2119" s="69"/>
      <c r="OME2119" s="107"/>
      <c r="OMF2119" s="2"/>
      <c r="OMG2119" s="15"/>
      <c r="OMH2119" s="15"/>
      <c r="OMI2119" s="80"/>
      <c r="OMJ2119" s="52"/>
      <c r="OMK2119" s="69"/>
      <c r="OML2119" s="69"/>
      <c r="OMM2119" s="69"/>
      <c r="OMN2119" s="107"/>
      <c r="OMO2119" s="2"/>
      <c r="OMP2119" s="15"/>
      <c r="OMQ2119" s="15"/>
      <c r="OMR2119" s="80"/>
      <c r="OMS2119" s="52"/>
      <c r="OMT2119" s="69"/>
      <c r="OMU2119" s="69"/>
      <c r="OMV2119" s="69"/>
      <c r="OMW2119" s="107"/>
      <c r="OMX2119" s="2"/>
      <c r="OMY2119" s="15"/>
      <c r="OMZ2119" s="15"/>
      <c r="ONA2119" s="80"/>
      <c r="ONB2119" s="52"/>
      <c r="ONC2119" s="69"/>
      <c r="OND2119" s="69"/>
      <c r="ONE2119" s="69"/>
      <c r="ONF2119" s="107"/>
      <c r="ONG2119" s="2"/>
      <c r="ONH2119" s="15"/>
      <c r="ONI2119" s="15"/>
      <c r="ONJ2119" s="80"/>
      <c r="ONK2119" s="52"/>
      <c r="ONL2119" s="69"/>
      <c r="ONM2119" s="69"/>
      <c r="ONN2119" s="69"/>
      <c r="ONO2119" s="107"/>
      <c r="ONP2119" s="2"/>
      <c r="ONQ2119" s="15"/>
      <c r="ONR2119" s="15"/>
      <c r="ONS2119" s="80"/>
      <c r="ONT2119" s="52"/>
      <c r="ONU2119" s="69"/>
      <c r="ONV2119" s="69"/>
      <c r="ONW2119" s="69"/>
      <c r="ONX2119" s="107"/>
      <c r="ONY2119" s="2"/>
      <c r="ONZ2119" s="15"/>
      <c r="OOA2119" s="15"/>
      <c r="OOB2119" s="80"/>
      <c r="OOC2119" s="52"/>
      <c r="OOD2119" s="69"/>
      <c r="OOE2119" s="69"/>
      <c r="OOF2119" s="69"/>
      <c r="OOG2119" s="107"/>
      <c r="OOH2119" s="2"/>
      <c r="OOI2119" s="15"/>
      <c r="OOJ2119" s="15"/>
      <c r="OOK2119" s="80"/>
      <c r="OOL2119" s="52"/>
      <c r="OOM2119" s="69"/>
      <c r="OON2119" s="69"/>
      <c r="OOO2119" s="69"/>
      <c r="OOP2119" s="107"/>
      <c r="OOQ2119" s="2"/>
      <c r="OOR2119" s="15"/>
      <c r="OOS2119" s="15"/>
      <c r="OOT2119" s="80"/>
      <c r="OOU2119" s="52"/>
      <c r="OOV2119" s="69"/>
      <c r="OOW2119" s="69"/>
      <c r="OOX2119" s="69"/>
      <c r="OOY2119" s="107"/>
      <c r="OOZ2119" s="2"/>
      <c r="OPA2119" s="15"/>
      <c r="OPB2119" s="15"/>
      <c r="OPC2119" s="80"/>
      <c r="OPD2119" s="52"/>
      <c r="OPE2119" s="69"/>
      <c r="OPF2119" s="69"/>
      <c r="OPG2119" s="69"/>
      <c r="OPH2119" s="107"/>
      <c r="OPI2119" s="2"/>
      <c r="OPJ2119" s="15"/>
      <c r="OPK2119" s="15"/>
      <c r="OPL2119" s="80"/>
      <c r="OPM2119" s="52"/>
      <c r="OPN2119" s="69"/>
      <c r="OPO2119" s="69"/>
      <c r="OPP2119" s="69"/>
      <c r="OPQ2119" s="107"/>
      <c r="OPR2119" s="2"/>
      <c r="OPS2119" s="15"/>
      <c r="OPT2119" s="15"/>
      <c r="OPU2119" s="80"/>
      <c r="OPV2119" s="52"/>
      <c r="OPW2119" s="69"/>
      <c r="OPX2119" s="69"/>
      <c r="OPY2119" s="69"/>
      <c r="OPZ2119" s="107"/>
      <c r="OQA2119" s="2"/>
      <c r="OQB2119" s="15"/>
      <c r="OQC2119" s="15"/>
      <c r="OQD2119" s="80"/>
      <c r="OQE2119" s="52"/>
      <c r="OQF2119" s="69"/>
      <c r="OQG2119" s="69"/>
      <c r="OQH2119" s="69"/>
      <c r="OQI2119" s="107"/>
      <c r="OQJ2119" s="2"/>
      <c r="OQK2119" s="15"/>
      <c r="OQL2119" s="15"/>
      <c r="OQM2119" s="80"/>
      <c r="OQN2119" s="52"/>
      <c r="OQO2119" s="69"/>
      <c r="OQP2119" s="69"/>
      <c r="OQQ2119" s="69"/>
      <c r="OQR2119" s="107"/>
      <c r="OQS2119" s="2"/>
      <c r="OQT2119" s="15"/>
      <c r="OQU2119" s="15"/>
      <c r="OQV2119" s="80"/>
      <c r="OQW2119" s="52"/>
      <c r="OQX2119" s="69"/>
      <c r="OQY2119" s="69"/>
      <c r="OQZ2119" s="69"/>
      <c r="ORA2119" s="107"/>
      <c r="ORB2119" s="2"/>
      <c r="ORC2119" s="15"/>
      <c r="ORD2119" s="15"/>
      <c r="ORE2119" s="80"/>
      <c r="ORF2119" s="52"/>
      <c r="ORG2119" s="69"/>
      <c r="ORH2119" s="69"/>
      <c r="ORI2119" s="69"/>
      <c r="ORJ2119" s="107"/>
      <c r="ORK2119" s="2"/>
      <c r="ORL2119" s="15"/>
      <c r="ORM2119" s="15"/>
      <c r="ORN2119" s="80"/>
      <c r="ORO2119" s="52"/>
      <c r="ORP2119" s="69"/>
      <c r="ORQ2119" s="69"/>
      <c r="ORR2119" s="69"/>
      <c r="ORS2119" s="107"/>
      <c r="ORT2119" s="2"/>
      <c r="ORU2119" s="15"/>
      <c r="ORV2119" s="15"/>
      <c r="ORW2119" s="80"/>
      <c r="ORX2119" s="52"/>
      <c r="ORY2119" s="69"/>
      <c r="ORZ2119" s="69"/>
      <c r="OSA2119" s="69"/>
      <c r="OSB2119" s="107"/>
      <c r="OSC2119" s="2"/>
      <c r="OSD2119" s="15"/>
      <c r="OSE2119" s="15"/>
      <c r="OSF2119" s="80"/>
      <c r="OSG2119" s="52"/>
      <c r="OSH2119" s="69"/>
      <c r="OSI2119" s="69"/>
      <c r="OSJ2119" s="69"/>
      <c r="OSK2119" s="107"/>
      <c r="OSL2119" s="2"/>
      <c r="OSM2119" s="15"/>
      <c r="OSN2119" s="15"/>
      <c r="OSO2119" s="80"/>
      <c r="OSP2119" s="52"/>
      <c r="OSQ2119" s="69"/>
      <c r="OSR2119" s="69"/>
      <c r="OSS2119" s="69"/>
      <c r="OST2119" s="107"/>
      <c r="OSU2119" s="2"/>
      <c r="OSV2119" s="15"/>
      <c r="OSW2119" s="15"/>
      <c r="OSX2119" s="80"/>
      <c r="OSY2119" s="52"/>
      <c r="OSZ2119" s="69"/>
      <c r="OTA2119" s="69"/>
      <c r="OTB2119" s="69"/>
      <c r="OTC2119" s="107"/>
      <c r="OTD2119" s="2"/>
      <c r="OTE2119" s="15"/>
      <c r="OTF2119" s="15"/>
      <c r="OTG2119" s="80"/>
      <c r="OTH2119" s="52"/>
      <c r="OTI2119" s="69"/>
      <c r="OTJ2119" s="69"/>
      <c r="OTK2119" s="69"/>
      <c r="OTL2119" s="107"/>
      <c r="OTM2119" s="2"/>
      <c r="OTN2119" s="15"/>
      <c r="OTO2119" s="15"/>
      <c r="OTP2119" s="80"/>
      <c r="OTQ2119" s="52"/>
      <c r="OTR2119" s="69"/>
      <c r="OTS2119" s="69"/>
      <c r="OTT2119" s="69"/>
      <c r="OTU2119" s="107"/>
      <c r="OTV2119" s="2"/>
      <c r="OTW2119" s="15"/>
      <c r="OTX2119" s="15"/>
      <c r="OTY2119" s="80"/>
      <c r="OTZ2119" s="52"/>
      <c r="OUA2119" s="69"/>
      <c r="OUB2119" s="69"/>
      <c r="OUC2119" s="69"/>
      <c r="OUD2119" s="107"/>
      <c r="OUE2119" s="2"/>
      <c r="OUF2119" s="15"/>
      <c r="OUG2119" s="15"/>
      <c r="OUH2119" s="80"/>
      <c r="OUI2119" s="52"/>
      <c r="OUJ2119" s="69"/>
      <c r="OUK2119" s="69"/>
      <c r="OUL2119" s="69"/>
      <c r="OUM2119" s="107"/>
      <c r="OUN2119" s="2"/>
      <c r="OUO2119" s="15"/>
      <c r="OUP2119" s="15"/>
      <c r="OUQ2119" s="80"/>
      <c r="OUR2119" s="52"/>
      <c r="OUS2119" s="69"/>
      <c r="OUT2119" s="69"/>
      <c r="OUU2119" s="69"/>
      <c r="OUV2119" s="107"/>
      <c r="OUW2119" s="2"/>
      <c r="OUX2119" s="15"/>
      <c r="OUY2119" s="15"/>
      <c r="OUZ2119" s="80"/>
      <c r="OVA2119" s="52"/>
      <c r="OVB2119" s="69"/>
      <c r="OVC2119" s="69"/>
      <c r="OVD2119" s="69"/>
      <c r="OVE2119" s="107"/>
      <c r="OVF2119" s="2"/>
      <c r="OVG2119" s="15"/>
      <c r="OVH2119" s="15"/>
      <c r="OVI2119" s="80"/>
      <c r="OVJ2119" s="52"/>
      <c r="OVK2119" s="69"/>
      <c r="OVL2119" s="69"/>
      <c r="OVM2119" s="69"/>
      <c r="OVN2119" s="107"/>
      <c r="OVO2119" s="2"/>
      <c r="OVP2119" s="15"/>
      <c r="OVQ2119" s="15"/>
      <c r="OVR2119" s="80"/>
      <c r="OVS2119" s="52"/>
      <c r="OVT2119" s="69"/>
      <c r="OVU2119" s="69"/>
      <c r="OVV2119" s="69"/>
      <c r="OVW2119" s="107"/>
      <c r="OVX2119" s="2"/>
      <c r="OVY2119" s="15"/>
      <c r="OVZ2119" s="15"/>
      <c r="OWA2119" s="80"/>
      <c r="OWB2119" s="52"/>
      <c r="OWC2119" s="69"/>
      <c r="OWD2119" s="69"/>
      <c r="OWE2119" s="69"/>
      <c r="OWF2119" s="107"/>
      <c r="OWG2119" s="2"/>
      <c r="OWH2119" s="15"/>
      <c r="OWI2119" s="15"/>
      <c r="OWJ2119" s="80"/>
      <c r="OWK2119" s="52"/>
      <c r="OWL2119" s="69"/>
      <c r="OWM2119" s="69"/>
      <c r="OWN2119" s="69"/>
      <c r="OWO2119" s="107"/>
      <c r="OWP2119" s="2"/>
      <c r="OWQ2119" s="15"/>
      <c r="OWR2119" s="15"/>
      <c r="OWS2119" s="80"/>
      <c r="OWT2119" s="52"/>
      <c r="OWU2119" s="69"/>
      <c r="OWV2119" s="69"/>
      <c r="OWW2119" s="69"/>
      <c r="OWX2119" s="107"/>
      <c r="OWY2119" s="2"/>
      <c r="OWZ2119" s="15"/>
      <c r="OXA2119" s="15"/>
      <c r="OXB2119" s="80"/>
      <c r="OXC2119" s="52"/>
      <c r="OXD2119" s="69"/>
      <c r="OXE2119" s="69"/>
      <c r="OXF2119" s="69"/>
      <c r="OXG2119" s="107"/>
      <c r="OXH2119" s="2"/>
      <c r="OXI2119" s="15"/>
      <c r="OXJ2119" s="15"/>
      <c r="OXK2119" s="80"/>
      <c r="OXL2119" s="52"/>
      <c r="OXM2119" s="69"/>
      <c r="OXN2119" s="69"/>
      <c r="OXO2119" s="69"/>
      <c r="OXP2119" s="107"/>
      <c r="OXQ2119" s="2"/>
      <c r="OXR2119" s="15"/>
      <c r="OXS2119" s="15"/>
      <c r="OXT2119" s="80"/>
      <c r="OXU2119" s="52"/>
      <c r="OXV2119" s="69"/>
      <c r="OXW2119" s="69"/>
      <c r="OXX2119" s="69"/>
      <c r="OXY2119" s="107"/>
      <c r="OXZ2119" s="2"/>
      <c r="OYA2119" s="15"/>
      <c r="OYB2119" s="15"/>
      <c r="OYC2119" s="80"/>
      <c r="OYD2119" s="52"/>
      <c r="OYE2119" s="69"/>
      <c r="OYF2119" s="69"/>
      <c r="OYG2119" s="69"/>
      <c r="OYH2119" s="107"/>
      <c r="OYI2119" s="2"/>
      <c r="OYJ2119" s="15"/>
      <c r="OYK2119" s="15"/>
      <c r="OYL2119" s="80"/>
      <c r="OYM2119" s="52"/>
      <c r="OYN2119" s="69"/>
      <c r="OYO2119" s="69"/>
      <c r="OYP2119" s="69"/>
      <c r="OYQ2119" s="107"/>
      <c r="OYR2119" s="2"/>
      <c r="OYS2119" s="15"/>
      <c r="OYT2119" s="15"/>
      <c r="OYU2119" s="80"/>
      <c r="OYV2119" s="52"/>
      <c r="OYW2119" s="69"/>
      <c r="OYX2119" s="69"/>
      <c r="OYY2119" s="69"/>
      <c r="OYZ2119" s="107"/>
      <c r="OZA2119" s="2"/>
      <c r="OZB2119" s="15"/>
      <c r="OZC2119" s="15"/>
      <c r="OZD2119" s="80"/>
      <c r="OZE2119" s="52"/>
      <c r="OZF2119" s="69"/>
      <c r="OZG2119" s="69"/>
      <c r="OZH2119" s="69"/>
      <c r="OZI2119" s="107"/>
      <c r="OZJ2119" s="2"/>
      <c r="OZK2119" s="15"/>
      <c r="OZL2119" s="15"/>
      <c r="OZM2119" s="80"/>
      <c r="OZN2119" s="52"/>
      <c r="OZO2119" s="69"/>
      <c r="OZP2119" s="69"/>
      <c r="OZQ2119" s="69"/>
      <c r="OZR2119" s="107"/>
      <c r="OZS2119" s="2"/>
      <c r="OZT2119" s="15"/>
      <c r="OZU2119" s="15"/>
      <c r="OZV2119" s="80"/>
      <c r="OZW2119" s="52"/>
      <c r="OZX2119" s="69"/>
      <c r="OZY2119" s="69"/>
      <c r="OZZ2119" s="69"/>
      <c r="PAA2119" s="107"/>
      <c r="PAB2119" s="2"/>
      <c r="PAC2119" s="15"/>
      <c r="PAD2119" s="15"/>
      <c r="PAE2119" s="80"/>
      <c r="PAF2119" s="52"/>
      <c r="PAG2119" s="69"/>
      <c r="PAH2119" s="69"/>
      <c r="PAI2119" s="69"/>
      <c r="PAJ2119" s="107"/>
      <c r="PAK2119" s="2"/>
      <c r="PAL2119" s="15"/>
      <c r="PAM2119" s="15"/>
      <c r="PAN2119" s="80"/>
      <c r="PAO2119" s="52"/>
      <c r="PAP2119" s="69"/>
      <c r="PAQ2119" s="69"/>
      <c r="PAR2119" s="69"/>
      <c r="PAS2119" s="107"/>
      <c r="PAT2119" s="2"/>
      <c r="PAU2119" s="15"/>
      <c r="PAV2119" s="15"/>
      <c r="PAW2119" s="80"/>
      <c r="PAX2119" s="52"/>
      <c r="PAY2119" s="69"/>
      <c r="PAZ2119" s="69"/>
      <c r="PBA2119" s="69"/>
      <c r="PBB2119" s="107"/>
      <c r="PBC2119" s="2"/>
      <c r="PBD2119" s="15"/>
      <c r="PBE2119" s="15"/>
      <c r="PBF2119" s="80"/>
      <c r="PBG2119" s="52"/>
      <c r="PBH2119" s="69"/>
      <c r="PBI2119" s="69"/>
      <c r="PBJ2119" s="69"/>
      <c r="PBK2119" s="107"/>
      <c r="PBL2119" s="2"/>
      <c r="PBM2119" s="15"/>
      <c r="PBN2119" s="15"/>
      <c r="PBO2119" s="80"/>
      <c r="PBP2119" s="52"/>
      <c r="PBQ2119" s="69"/>
      <c r="PBR2119" s="69"/>
      <c r="PBS2119" s="69"/>
      <c r="PBT2119" s="107"/>
      <c r="PBU2119" s="2"/>
      <c r="PBV2119" s="15"/>
      <c r="PBW2119" s="15"/>
      <c r="PBX2119" s="80"/>
      <c r="PBY2119" s="52"/>
      <c r="PBZ2119" s="69"/>
      <c r="PCA2119" s="69"/>
      <c r="PCB2119" s="69"/>
      <c r="PCC2119" s="107"/>
      <c r="PCD2119" s="2"/>
      <c r="PCE2119" s="15"/>
      <c r="PCF2119" s="15"/>
      <c r="PCG2119" s="80"/>
      <c r="PCH2119" s="52"/>
      <c r="PCI2119" s="69"/>
      <c r="PCJ2119" s="69"/>
      <c r="PCK2119" s="69"/>
      <c r="PCL2119" s="107"/>
      <c r="PCM2119" s="2"/>
      <c r="PCN2119" s="15"/>
      <c r="PCO2119" s="15"/>
      <c r="PCP2119" s="80"/>
      <c r="PCQ2119" s="52"/>
      <c r="PCR2119" s="69"/>
      <c r="PCS2119" s="69"/>
      <c r="PCT2119" s="69"/>
      <c r="PCU2119" s="107"/>
      <c r="PCV2119" s="2"/>
      <c r="PCW2119" s="15"/>
      <c r="PCX2119" s="15"/>
      <c r="PCY2119" s="80"/>
      <c r="PCZ2119" s="52"/>
      <c r="PDA2119" s="69"/>
      <c r="PDB2119" s="69"/>
      <c r="PDC2119" s="69"/>
      <c r="PDD2119" s="107"/>
      <c r="PDE2119" s="2"/>
      <c r="PDF2119" s="15"/>
      <c r="PDG2119" s="15"/>
      <c r="PDH2119" s="80"/>
      <c r="PDI2119" s="52"/>
      <c r="PDJ2119" s="69"/>
      <c r="PDK2119" s="69"/>
      <c r="PDL2119" s="69"/>
      <c r="PDM2119" s="107"/>
      <c r="PDN2119" s="2"/>
      <c r="PDO2119" s="15"/>
      <c r="PDP2119" s="15"/>
      <c r="PDQ2119" s="80"/>
      <c r="PDR2119" s="52"/>
      <c r="PDS2119" s="69"/>
      <c r="PDT2119" s="69"/>
      <c r="PDU2119" s="69"/>
      <c r="PDV2119" s="107"/>
      <c r="PDW2119" s="2"/>
      <c r="PDX2119" s="15"/>
      <c r="PDY2119" s="15"/>
      <c r="PDZ2119" s="80"/>
      <c r="PEA2119" s="52"/>
      <c r="PEB2119" s="69"/>
      <c r="PEC2119" s="69"/>
      <c r="PED2119" s="69"/>
      <c r="PEE2119" s="107"/>
      <c r="PEF2119" s="2"/>
      <c r="PEG2119" s="15"/>
      <c r="PEH2119" s="15"/>
      <c r="PEI2119" s="80"/>
      <c r="PEJ2119" s="52"/>
      <c r="PEK2119" s="69"/>
      <c r="PEL2119" s="69"/>
      <c r="PEM2119" s="69"/>
      <c r="PEN2119" s="107"/>
      <c r="PEO2119" s="2"/>
      <c r="PEP2119" s="15"/>
      <c r="PEQ2119" s="15"/>
      <c r="PER2119" s="80"/>
      <c r="PES2119" s="52"/>
      <c r="PET2119" s="69"/>
      <c r="PEU2119" s="69"/>
      <c r="PEV2119" s="69"/>
      <c r="PEW2119" s="107"/>
      <c r="PEX2119" s="2"/>
      <c r="PEY2119" s="15"/>
      <c r="PEZ2119" s="15"/>
      <c r="PFA2119" s="80"/>
      <c r="PFB2119" s="52"/>
      <c r="PFC2119" s="69"/>
      <c r="PFD2119" s="69"/>
      <c r="PFE2119" s="69"/>
      <c r="PFF2119" s="107"/>
      <c r="PFG2119" s="2"/>
      <c r="PFH2119" s="15"/>
      <c r="PFI2119" s="15"/>
      <c r="PFJ2119" s="80"/>
      <c r="PFK2119" s="52"/>
      <c r="PFL2119" s="69"/>
      <c r="PFM2119" s="69"/>
      <c r="PFN2119" s="69"/>
      <c r="PFO2119" s="107"/>
      <c r="PFP2119" s="2"/>
      <c r="PFQ2119" s="15"/>
      <c r="PFR2119" s="15"/>
      <c r="PFS2119" s="80"/>
      <c r="PFT2119" s="52"/>
      <c r="PFU2119" s="69"/>
      <c r="PFV2119" s="69"/>
      <c r="PFW2119" s="69"/>
      <c r="PFX2119" s="107"/>
      <c r="PFY2119" s="2"/>
      <c r="PFZ2119" s="15"/>
      <c r="PGA2119" s="15"/>
      <c r="PGB2119" s="80"/>
      <c r="PGC2119" s="52"/>
      <c r="PGD2119" s="69"/>
      <c r="PGE2119" s="69"/>
      <c r="PGF2119" s="69"/>
      <c r="PGG2119" s="107"/>
      <c r="PGH2119" s="2"/>
      <c r="PGI2119" s="15"/>
      <c r="PGJ2119" s="15"/>
      <c r="PGK2119" s="80"/>
      <c r="PGL2119" s="52"/>
      <c r="PGM2119" s="69"/>
      <c r="PGN2119" s="69"/>
      <c r="PGO2119" s="69"/>
      <c r="PGP2119" s="107"/>
      <c r="PGQ2119" s="2"/>
      <c r="PGR2119" s="15"/>
      <c r="PGS2119" s="15"/>
      <c r="PGT2119" s="80"/>
      <c r="PGU2119" s="52"/>
      <c r="PGV2119" s="69"/>
      <c r="PGW2119" s="69"/>
      <c r="PGX2119" s="69"/>
      <c r="PGY2119" s="107"/>
      <c r="PGZ2119" s="2"/>
      <c r="PHA2119" s="15"/>
      <c r="PHB2119" s="15"/>
      <c r="PHC2119" s="80"/>
      <c r="PHD2119" s="52"/>
      <c r="PHE2119" s="69"/>
      <c r="PHF2119" s="69"/>
      <c r="PHG2119" s="69"/>
      <c r="PHH2119" s="107"/>
      <c r="PHI2119" s="2"/>
      <c r="PHJ2119" s="15"/>
      <c r="PHK2119" s="15"/>
      <c r="PHL2119" s="80"/>
      <c r="PHM2119" s="52"/>
      <c r="PHN2119" s="69"/>
      <c r="PHO2119" s="69"/>
      <c r="PHP2119" s="69"/>
      <c r="PHQ2119" s="107"/>
      <c r="PHR2119" s="2"/>
      <c r="PHS2119" s="15"/>
      <c r="PHT2119" s="15"/>
      <c r="PHU2119" s="80"/>
      <c r="PHV2119" s="52"/>
      <c r="PHW2119" s="69"/>
      <c r="PHX2119" s="69"/>
      <c r="PHY2119" s="69"/>
      <c r="PHZ2119" s="107"/>
      <c r="PIA2119" s="2"/>
      <c r="PIB2119" s="15"/>
      <c r="PIC2119" s="15"/>
      <c r="PID2119" s="80"/>
      <c r="PIE2119" s="52"/>
      <c r="PIF2119" s="69"/>
      <c r="PIG2119" s="69"/>
      <c r="PIH2119" s="69"/>
      <c r="PII2119" s="107"/>
      <c r="PIJ2119" s="2"/>
      <c r="PIK2119" s="15"/>
      <c r="PIL2119" s="15"/>
      <c r="PIM2119" s="80"/>
      <c r="PIN2119" s="52"/>
      <c r="PIO2119" s="69"/>
      <c r="PIP2119" s="69"/>
      <c r="PIQ2119" s="69"/>
      <c r="PIR2119" s="107"/>
      <c r="PIS2119" s="2"/>
      <c r="PIT2119" s="15"/>
      <c r="PIU2119" s="15"/>
      <c r="PIV2119" s="80"/>
      <c r="PIW2119" s="52"/>
      <c r="PIX2119" s="69"/>
      <c r="PIY2119" s="69"/>
      <c r="PIZ2119" s="69"/>
      <c r="PJA2119" s="107"/>
      <c r="PJB2119" s="2"/>
      <c r="PJC2119" s="15"/>
      <c r="PJD2119" s="15"/>
      <c r="PJE2119" s="80"/>
      <c r="PJF2119" s="52"/>
      <c r="PJG2119" s="69"/>
      <c r="PJH2119" s="69"/>
      <c r="PJI2119" s="69"/>
      <c r="PJJ2119" s="107"/>
      <c r="PJK2119" s="2"/>
      <c r="PJL2119" s="15"/>
      <c r="PJM2119" s="15"/>
      <c r="PJN2119" s="80"/>
      <c r="PJO2119" s="52"/>
      <c r="PJP2119" s="69"/>
      <c r="PJQ2119" s="69"/>
      <c r="PJR2119" s="69"/>
      <c r="PJS2119" s="107"/>
      <c r="PJT2119" s="2"/>
      <c r="PJU2119" s="15"/>
      <c r="PJV2119" s="15"/>
      <c r="PJW2119" s="80"/>
      <c r="PJX2119" s="52"/>
      <c r="PJY2119" s="69"/>
      <c r="PJZ2119" s="69"/>
      <c r="PKA2119" s="69"/>
      <c r="PKB2119" s="107"/>
      <c r="PKC2119" s="2"/>
      <c r="PKD2119" s="15"/>
      <c r="PKE2119" s="15"/>
      <c r="PKF2119" s="80"/>
      <c r="PKG2119" s="52"/>
      <c r="PKH2119" s="69"/>
      <c r="PKI2119" s="69"/>
      <c r="PKJ2119" s="69"/>
      <c r="PKK2119" s="107"/>
      <c r="PKL2119" s="2"/>
      <c r="PKM2119" s="15"/>
      <c r="PKN2119" s="15"/>
      <c r="PKO2119" s="80"/>
      <c r="PKP2119" s="52"/>
      <c r="PKQ2119" s="69"/>
      <c r="PKR2119" s="69"/>
      <c r="PKS2119" s="69"/>
      <c r="PKT2119" s="107"/>
      <c r="PKU2119" s="2"/>
      <c r="PKV2119" s="15"/>
      <c r="PKW2119" s="15"/>
      <c r="PKX2119" s="80"/>
      <c r="PKY2119" s="52"/>
      <c r="PKZ2119" s="69"/>
      <c r="PLA2119" s="69"/>
      <c r="PLB2119" s="69"/>
      <c r="PLC2119" s="107"/>
      <c r="PLD2119" s="2"/>
      <c r="PLE2119" s="15"/>
      <c r="PLF2119" s="15"/>
      <c r="PLG2119" s="80"/>
      <c r="PLH2119" s="52"/>
      <c r="PLI2119" s="69"/>
      <c r="PLJ2119" s="69"/>
      <c r="PLK2119" s="69"/>
      <c r="PLL2119" s="107"/>
      <c r="PLM2119" s="2"/>
      <c r="PLN2119" s="15"/>
      <c r="PLO2119" s="15"/>
      <c r="PLP2119" s="80"/>
      <c r="PLQ2119" s="52"/>
      <c r="PLR2119" s="69"/>
      <c r="PLS2119" s="69"/>
      <c r="PLT2119" s="69"/>
      <c r="PLU2119" s="107"/>
      <c r="PLV2119" s="2"/>
      <c r="PLW2119" s="15"/>
      <c r="PLX2119" s="15"/>
      <c r="PLY2119" s="80"/>
      <c r="PLZ2119" s="52"/>
      <c r="PMA2119" s="69"/>
      <c r="PMB2119" s="69"/>
      <c r="PMC2119" s="69"/>
      <c r="PMD2119" s="107"/>
      <c r="PME2119" s="2"/>
      <c r="PMF2119" s="15"/>
      <c r="PMG2119" s="15"/>
      <c r="PMH2119" s="80"/>
      <c r="PMI2119" s="52"/>
      <c r="PMJ2119" s="69"/>
      <c r="PMK2119" s="69"/>
      <c r="PML2119" s="69"/>
      <c r="PMM2119" s="107"/>
      <c r="PMN2119" s="2"/>
      <c r="PMO2119" s="15"/>
      <c r="PMP2119" s="15"/>
      <c r="PMQ2119" s="80"/>
      <c r="PMR2119" s="52"/>
      <c r="PMS2119" s="69"/>
      <c r="PMT2119" s="69"/>
      <c r="PMU2119" s="69"/>
      <c r="PMV2119" s="107"/>
      <c r="PMW2119" s="2"/>
      <c r="PMX2119" s="15"/>
      <c r="PMY2119" s="15"/>
      <c r="PMZ2119" s="80"/>
      <c r="PNA2119" s="52"/>
      <c r="PNB2119" s="69"/>
      <c r="PNC2119" s="69"/>
      <c r="PND2119" s="69"/>
      <c r="PNE2119" s="107"/>
      <c r="PNF2119" s="2"/>
      <c r="PNG2119" s="15"/>
      <c r="PNH2119" s="15"/>
      <c r="PNI2119" s="80"/>
      <c r="PNJ2119" s="52"/>
      <c r="PNK2119" s="69"/>
      <c r="PNL2119" s="69"/>
      <c r="PNM2119" s="69"/>
      <c r="PNN2119" s="107"/>
      <c r="PNO2119" s="2"/>
      <c r="PNP2119" s="15"/>
      <c r="PNQ2119" s="15"/>
      <c r="PNR2119" s="80"/>
      <c r="PNS2119" s="52"/>
      <c r="PNT2119" s="69"/>
      <c r="PNU2119" s="69"/>
      <c r="PNV2119" s="69"/>
      <c r="PNW2119" s="107"/>
      <c r="PNX2119" s="2"/>
      <c r="PNY2119" s="15"/>
      <c r="PNZ2119" s="15"/>
      <c r="POA2119" s="80"/>
      <c r="POB2119" s="52"/>
      <c r="POC2119" s="69"/>
      <c r="POD2119" s="69"/>
      <c r="POE2119" s="69"/>
      <c r="POF2119" s="107"/>
      <c r="POG2119" s="2"/>
      <c r="POH2119" s="15"/>
      <c r="POI2119" s="15"/>
      <c r="POJ2119" s="80"/>
      <c r="POK2119" s="52"/>
      <c r="POL2119" s="69"/>
      <c r="POM2119" s="69"/>
      <c r="PON2119" s="69"/>
      <c r="POO2119" s="107"/>
      <c r="POP2119" s="2"/>
      <c r="POQ2119" s="15"/>
      <c r="POR2119" s="15"/>
      <c r="POS2119" s="80"/>
      <c r="POT2119" s="52"/>
      <c r="POU2119" s="69"/>
      <c r="POV2119" s="69"/>
      <c r="POW2119" s="69"/>
      <c r="POX2119" s="107"/>
      <c r="POY2119" s="2"/>
      <c r="POZ2119" s="15"/>
      <c r="PPA2119" s="15"/>
      <c r="PPB2119" s="80"/>
      <c r="PPC2119" s="52"/>
      <c r="PPD2119" s="69"/>
      <c r="PPE2119" s="69"/>
      <c r="PPF2119" s="69"/>
      <c r="PPG2119" s="107"/>
      <c r="PPH2119" s="2"/>
      <c r="PPI2119" s="15"/>
      <c r="PPJ2119" s="15"/>
      <c r="PPK2119" s="80"/>
      <c r="PPL2119" s="52"/>
      <c r="PPM2119" s="69"/>
      <c r="PPN2119" s="69"/>
      <c r="PPO2119" s="69"/>
      <c r="PPP2119" s="107"/>
      <c r="PPQ2119" s="2"/>
      <c r="PPR2119" s="15"/>
      <c r="PPS2119" s="15"/>
      <c r="PPT2119" s="80"/>
      <c r="PPU2119" s="52"/>
      <c r="PPV2119" s="69"/>
      <c r="PPW2119" s="69"/>
      <c r="PPX2119" s="69"/>
      <c r="PPY2119" s="107"/>
      <c r="PPZ2119" s="2"/>
      <c r="PQA2119" s="15"/>
      <c r="PQB2119" s="15"/>
      <c r="PQC2119" s="80"/>
      <c r="PQD2119" s="52"/>
      <c r="PQE2119" s="69"/>
      <c r="PQF2119" s="69"/>
      <c r="PQG2119" s="69"/>
      <c r="PQH2119" s="107"/>
      <c r="PQI2119" s="2"/>
      <c r="PQJ2119" s="15"/>
      <c r="PQK2119" s="15"/>
      <c r="PQL2119" s="80"/>
      <c r="PQM2119" s="52"/>
      <c r="PQN2119" s="69"/>
      <c r="PQO2119" s="69"/>
      <c r="PQP2119" s="69"/>
      <c r="PQQ2119" s="107"/>
      <c r="PQR2119" s="2"/>
      <c r="PQS2119" s="15"/>
      <c r="PQT2119" s="15"/>
      <c r="PQU2119" s="80"/>
      <c r="PQV2119" s="52"/>
      <c r="PQW2119" s="69"/>
      <c r="PQX2119" s="69"/>
      <c r="PQY2119" s="69"/>
      <c r="PQZ2119" s="107"/>
      <c r="PRA2119" s="2"/>
      <c r="PRB2119" s="15"/>
      <c r="PRC2119" s="15"/>
      <c r="PRD2119" s="80"/>
      <c r="PRE2119" s="52"/>
      <c r="PRF2119" s="69"/>
      <c r="PRG2119" s="69"/>
      <c r="PRH2119" s="69"/>
      <c r="PRI2119" s="107"/>
      <c r="PRJ2119" s="2"/>
      <c r="PRK2119" s="15"/>
      <c r="PRL2119" s="15"/>
      <c r="PRM2119" s="80"/>
      <c r="PRN2119" s="52"/>
      <c r="PRO2119" s="69"/>
      <c r="PRP2119" s="69"/>
      <c r="PRQ2119" s="69"/>
      <c r="PRR2119" s="107"/>
      <c r="PRS2119" s="2"/>
      <c r="PRT2119" s="15"/>
      <c r="PRU2119" s="15"/>
      <c r="PRV2119" s="80"/>
      <c r="PRW2119" s="52"/>
      <c r="PRX2119" s="69"/>
      <c r="PRY2119" s="69"/>
      <c r="PRZ2119" s="69"/>
      <c r="PSA2119" s="107"/>
      <c r="PSB2119" s="2"/>
      <c r="PSC2119" s="15"/>
      <c r="PSD2119" s="15"/>
      <c r="PSE2119" s="80"/>
      <c r="PSF2119" s="52"/>
      <c r="PSG2119" s="69"/>
      <c r="PSH2119" s="69"/>
      <c r="PSI2119" s="69"/>
      <c r="PSJ2119" s="107"/>
      <c r="PSK2119" s="2"/>
      <c r="PSL2119" s="15"/>
      <c r="PSM2119" s="15"/>
      <c r="PSN2119" s="80"/>
      <c r="PSO2119" s="52"/>
      <c r="PSP2119" s="69"/>
      <c r="PSQ2119" s="69"/>
      <c r="PSR2119" s="69"/>
      <c r="PSS2119" s="107"/>
      <c r="PST2119" s="2"/>
      <c r="PSU2119" s="15"/>
      <c r="PSV2119" s="15"/>
      <c r="PSW2119" s="80"/>
      <c r="PSX2119" s="52"/>
      <c r="PSY2119" s="69"/>
      <c r="PSZ2119" s="69"/>
      <c r="PTA2119" s="69"/>
      <c r="PTB2119" s="107"/>
      <c r="PTC2119" s="2"/>
      <c r="PTD2119" s="15"/>
      <c r="PTE2119" s="15"/>
      <c r="PTF2119" s="80"/>
      <c r="PTG2119" s="52"/>
      <c r="PTH2119" s="69"/>
      <c r="PTI2119" s="69"/>
      <c r="PTJ2119" s="69"/>
      <c r="PTK2119" s="107"/>
      <c r="PTL2119" s="2"/>
      <c r="PTM2119" s="15"/>
      <c r="PTN2119" s="15"/>
      <c r="PTO2119" s="80"/>
      <c r="PTP2119" s="52"/>
      <c r="PTQ2119" s="69"/>
      <c r="PTR2119" s="69"/>
      <c r="PTS2119" s="69"/>
      <c r="PTT2119" s="107"/>
      <c r="PTU2119" s="2"/>
      <c r="PTV2119" s="15"/>
      <c r="PTW2119" s="15"/>
      <c r="PTX2119" s="80"/>
      <c r="PTY2119" s="52"/>
      <c r="PTZ2119" s="69"/>
      <c r="PUA2119" s="69"/>
      <c r="PUB2119" s="69"/>
      <c r="PUC2119" s="107"/>
      <c r="PUD2119" s="2"/>
      <c r="PUE2119" s="15"/>
      <c r="PUF2119" s="15"/>
      <c r="PUG2119" s="80"/>
      <c r="PUH2119" s="52"/>
      <c r="PUI2119" s="69"/>
      <c r="PUJ2119" s="69"/>
      <c r="PUK2119" s="69"/>
      <c r="PUL2119" s="107"/>
      <c r="PUM2119" s="2"/>
      <c r="PUN2119" s="15"/>
      <c r="PUO2119" s="15"/>
      <c r="PUP2119" s="80"/>
      <c r="PUQ2119" s="52"/>
      <c r="PUR2119" s="69"/>
      <c r="PUS2119" s="69"/>
      <c r="PUT2119" s="69"/>
      <c r="PUU2119" s="107"/>
      <c r="PUV2119" s="2"/>
      <c r="PUW2119" s="15"/>
      <c r="PUX2119" s="15"/>
      <c r="PUY2119" s="80"/>
      <c r="PUZ2119" s="52"/>
      <c r="PVA2119" s="69"/>
      <c r="PVB2119" s="69"/>
      <c r="PVC2119" s="69"/>
      <c r="PVD2119" s="107"/>
      <c r="PVE2119" s="2"/>
      <c r="PVF2119" s="15"/>
      <c r="PVG2119" s="15"/>
      <c r="PVH2119" s="80"/>
      <c r="PVI2119" s="52"/>
      <c r="PVJ2119" s="69"/>
      <c r="PVK2119" s="69"/>
      <c r="PVL2119" s="69"/>
      <c r="PVM2119" s="107"/>
      <c r="PVN2119" s="2"/>
      <c r="PVO2119" s="15"/>
      <c r="PVP2119" s="15"/>
      <c r="PVQ2119" s="80"/>
      <c r="PVR2119" s="52"/>
      <c r="PVS2119" s="69"/>
      <c r="PVT2119" s="69"/>
      <c r="PVU2119" s="69"/>
      <c r="PVV2119" s="107"/>
      <c r="PVW2119" s="2"/>
      <c r="PVX2119" s="15"/>
      <c r="PVY2119" s="15"/>
      <c r="PVZ2119" s="80"/>
      <c r="PWA2119" s="52"/>
      <c r="PWB2119" s="69"/>
      <c r="PWC2119" s="69"/>
      <c r="PWD2119" s="69"/>
      <c r="PWE2119" s="107"/>
      <c r="PWF2119" s="2"/>
      <c r="PWG2119" s="15"/>
      <c r="PWH2119" s="15"/>
      <c r="PWI2119" s="80"/>
      <c r="PWJ2119" s="52"/>
      <c r="PWK2119" s="69"/>
      <c r="PWL2119" s="69"/>
      <c r="PWM2119" s="69"/>
      <c r="PWN2119" s="107"/>
      <c r="PWO2119" s="2"/>
      <c r="PWP2119" s="15"/>
      <c r="PWQ2119" s="15"/>
      <c r="PWR2119" s="80"/>
      <c r="PWS2119" s="52"/>
      <c r="PWT2119" s="69"/>
      <c r="PWU2119" s="69"/>
      <c r="PWV2119" s="69"/>
      <c r="PWW2119" s="107"/>
      <c r="PWX2119" s="2"/>
      <c r="PWY2119" s="15"/>
      <c r="PWZ2119" s="15"/>
      <c r="PXA2119" s="80"/>
      <c r="PXB2119" s="52"/>
      <c r="PXC2119" s="69"/>
      <c r="PXD2119" s="69"/>
      <c r="PXE2119" s="69"/>
      <c r="PXF2119" s="107"/>
      <c r="PXG2119" s="2"/>
      <c r="PXH2119" s="15"/>
      <c r="PXI2119" s="15"/>
      <c r="PXJ2119" s="80"/>
      <c r="PXK2119" s="52"/>
      <c r="PXL2119" s="69"/>
      <c r="PXM2119" s="69"/>
      <c r="PXN2119" s="69"/>
      <c r="PXO2119" s="107"/>
      <c r="PXP2119" s="2"/>
      <c r="PXQ2119" s="15"/>
      <c r="PXR2119" s="15"/>
      <c r="PXS2119" s="80"/>
      <c r="PXT2119" s="52"/>
      <c r="PXU2119" s="69"/>
      <c r="PXV2119" s="69"/>
      <c r="PXW2119" s="69"/>
      <c r="PXX2119" s="107"/>
      <c r="PXY2119" s="2"/>
      <c r="PXZ2119" s="15"/>
      <c r="PYA2119" s="15"/>
      <c r="PYB2119" s="80"/>
      <c r="PYC2119" s="52"/>
      <c r="PYD2119" s="69"/>
      <c r="PYE2119" s="69"/>
      <c r="PYF2119" s="69"/>
      <c r="PYG2119" s="107"/>
      <c r="PYH2119" s="2"/>
      <c r="PYI2119" s="15"/>
      <c r="PYJ2119" s="15"/>
      <c r="PYK2119" s="80"/>
      <c r="PYL2119" s="52"/>
      <c r="PYM2119" s="69"/>
      <c r="PYN2119" s="69"/>
      <c r="PYO2119" s="69"/>
      <c r="PYP2119" s="107"/>
      <c r="PYQ2119" s="2"/>
      <c r="PYR2119" s="15"/>
      <c r="PYS2119" s="15"/>
      <c r="PYT2119" s="80"/>
      <c r="PYU2119" s="52"/>
      <c r="PYV2119" s="69"/>
      <c r="PYW2119" s="69"/>
      <c r="PYX2119" s="69"/>
      <c r="PYY2119" s="107"/>
      <c r="PYZ2119" s="2"/>
      <c r="PZA2119" s="15"/>
      <c r="PZB2119" s="15"/>
      <c r="PZC2119" s="80"/>
      <c r="PZD2119" s="52"/>
      <c r="PZE2119" s="69"/>
      <c r="PZF2119" s="69"/>
      <c r="PZG2119" s="69"/>
      <c r="PZH2119" s="107"/>
      <c r="PZI2119" s="2"/>
      <c r="PZJ2119" s="15"/>
      <c r="PZK2119" s="15"/>
      <c r="PZL2119" s="80"/>
      <c r="PZM2119" s="52"/>
      <c r="PZN2119" s="69"/>
      <c r="PZO2119" s="69"/>
      <c r="PZP2119" s="69"/>
      <c r="PZQ2119" s="107"/>
      <c r="PZR2119" s="2"/>
      <c r="PZS2119" s="15"/>
      <c r="PZT2119" s="15"/>
      <c r="PZU2119" s="80"/>
      <c r="PZV2119" s="52"/>
      <c r="PZW2119" s="69"/>
      <c r="PZX2119" s="69"/>
      <c r="PZY2119" s="69"/>
      <c r="PZZ2119" s="107"/>
      <c r="QAA2119" s="2"/>
      <c r="QAB2119" s="15"/>
      <c r="QAC2119" s="15"/>
      <c r="QAD2119" s="80"/>
      <c r="QAE2119" s="52"/>
      <c r="QAF2119" s="69"/>
      <c r="QAG2119" s="69"/>
      <c r="QAH2119" s="69"/>
      <c r="QAI2119" s="107"/>
      <c r="QAJ2119" s="2"/>
      <c r="QAK2119" s="15"/>
      <c r="QAL2119" s="15"/>
      <c r="QAM2119" s="80"/>
      <c r="QAN2119" s="52"/>
      <c r="QAO2119" s="69"/>
      <c r="QAP2119" s="69"/>
      <c r="QAQ2119" s="69"/>
      <c r="QAR2119" s="107"/>
      <c r="QAS2119" s="2"/>
      <c r="QAT2119" s="15"/>
      <c r="QAU2119" s="15"/>
      <c r="QAV2119" s="80"/>
      <c r="QAW2119" s="52"/>
      <c r="QAX2119" s="69"/>
      <c r="QAY2119" s="69"/>
      <c r="QAZ2119" s="69"/>
      <c r="QBA2119" s="107"/>
      <c r="QBB2119" s="2"/>
      <c r="QBC2119" s="15"/>
      <c r="QBD2119" s="15"/>
      <c r="QBE2119" s="80"/>
      <c r="QBF2119" s="52"/>
      <c r="QBG2119" s="69"/>
      <c r="QBH2119" s="69"/>
      <c r="QBI2119" s="69"/>
      <c r="QBJ2119" s="107"/>
      <c r="QBK2119" s="2"/>
      <c r="QBL2119" s="15"/>
      <c r="QBM2119" s="15"/>
      <c r="QBN2119" s="80"/>
      <c r="QBO2119" s="52"/>
      <c r="QBP2119" s="69"/>
      <c r="QBQ2119" s="69"/>
      <c r="QBR2119" s="69"/>
      <c r="QBS2119" s="107"/>
      <c r="QBT2119" s="2"/>
      <c r="QBU2119" s="15"/>
      <c r="QBV2119" s="15"/>
      <c r="QBW2119" s="80"/>
      <c r="QBX2119" s="52"/>
      <c r="QBY2119" s="69"/>
      <c r="QBZ2119" s="69"/>
      <c r="QCA2119" s="69"/>
      <c r="QCB2119" s="107"/>
      <c r="QCC2119" s="2"/>
      <c r="QCD2119" s="15"/>
      <c r="QCE2119" s="15"/>
      <c r="QCF2119" s="80"/>
      <c r="QCG2119" s="52"/>
      <c r="QCH2119" s="69"/>
      <c r="QCI2119" s="69"/>
      <c r="QCJ2119" s="69"/>
      <c r="QCK2119" s="107"/>
      <c r="QCL2119" s="2"/>
      <c r="QCM2119" s="15"/>
      <c r="QCN2119" s="15"/>
      <c r="QCO2119" s="80"/>
      <c r="QCP2119" s="52"/>
      <c r="QCQ2119" s="69"/>
      <c r="QCR2119" s="69"/>
      <c r="QCS2119" s="69"/>
      <c r="QCT2119" s="107"/>
      <c r="QCU2119" s="2"/>
      <c r="QCV2119" s="15"/>
      <c r="QCW2119" s="15"/>
      <c r="QCX2119" s="80"/>
      <c r="QCY2119" s="52"/>
      <c r="QCZ2119" s="69"/>
      <c r="QDA2119" s="69"/>
      <c r="QDB2119" s="69"/>
      <c r="QDC2119" s="107"/>
      <c r="QDD2119" s="2"/>
      <c r="QDE2119" s="15"/>
      <c r="QDF2119" s="15"/>
      <c r="QDG2119" s="80"/>
      <c r="QDH2119" s="52"/>
      <c r="QDI2119" s="69"/>
      <c r="QDJ2119" s="69"/>
      <c r="QDK2119" s="69"/>
      <c r="QDL2119" s="107"/>
      <c r="QDM2119" s="2"/>
      <c r="QDN2119" s="15"/>
      <c r="QDO2119" s="15"/>
      <c r="QDP2119" s="80"/>
      <c r="QDQ2119" s="52"/>
      <c r="QDR2119" s="69"/>
      <c r="QDS2119" s="69"/>
      <c r="QDT2119" s="69"/>
      <c r="QDU2119" s="107"/>
      <c r="QDV2119" s="2"/>
      <c r="QDW2119" s="15"/>
      <c r="QDX2119" s="15"/>
      <c r="QDY2119" s="80"/>
      <c r="QDZ2119" s="52"/>
      <c r="QEA2119" s="69"/>
      <c r="QEB2119" s="69"/>
      <c r="QEC2119" s="69"/>
      <c r="QED2119" s="107"/>
      <c r="QEE2119" s="2"/>
      <c r="QEF2119" s="15"/>
      <c r="QEG2119" s="15"/>
      <c r="QEH2119" s="80"/>
      <c r="QEI2119" s="52"/>
      <c r="QEJ2119" s="69"/>
      <c r="QEK2119" s="69"/>
      <c r="QEL2119" s="69"/>
      <c r="QEM2119" s="107"/>
      <c r="QEN2119" s="2"/>
      <c r="QEO2119" s="15"/>
      <c r="QEP2119" s="15"/>
      <c r="QEQ2119" s="80"/>
      <c r="QER2119" s="52"/>
      <c r="QES2119" s="69"/>
      <c r="QET2119" s="69"/>
      <c r="QEU2119" s="69"/>
      <c r="QEV2119" s="107"/>
      <c r="QEW2119" s="2"/>
      <c r="QEX2119" s="15"/>
      <c r="QEY2119" s="15"/>
      <c r="QEZ2119" s="80"/>
      <c r="QFA2119" s="52"/>
      <c r="QFB2119" s="69"/>
      <c r="QFC2119" s="69"/>
      <c r="QFD2119" s="69"/>
      <c r="QFE2119" s="107"/>
      <c r="QFF2119" s="2"/>
      <c r="QFG2119" s="15"/>
      <c r="QFH2119" s="15"/>
      <c r="QFI2119" s="80"/>
      <c r="QFJ2119" s="52"/>
      <c r="QFK2119" s="69"/>
      <c r="QFL2119" s="69"/>
      <c r="QFM2119" s="69"/>
      <c r="QFN2119" s="107"/>
      <c r="QFO2119" s="2"/>
      <c r="QFP2119" s="15"/>
      <c r="QFQ2119" s="15"/>
      <c r="QFR2119" s="80"/>
      <c r="QFS2119" s="52"/>
      <c r="QFT2119" s="69"/>
      <c r="QFU2119" s="69"/>
      <c r="QFV2119" s="69"/>
      <c r="QFW2119" s="107"/>
      <c r="QFX2119" s="2"/>
      <c r="QFY2119" s="15"/>
      <c r="QFZ2119" s="15"/>
      <c r="QGA2119" s="80"/>
      <c r="QGB2119" s="52"/>
      <c r="QGC2119" s="69"/>
      <c r="QGD2119" s="69"/>
      <c r="QGE2119" s="69"/>
      <c r="QGF2119" s="107"/>
      <c r="QGG2119" s="2"/>
      <c r="QGH2119" s="15"/>
      <c r="QGI2119" s="15"/>
      <c r="QGJ2119" s="80"/>
      <c r="QGK2119" s="52"/>
      <c r="QGL2119" s="69"/>
      <c r="QGM2119" s="69"/>
      <c r="QGN2119" s="69"/>
      <c r="QGO2119" s="107"/>
      <c r="QGP2119" s="2"/>
      <c r="QGQ2119" s="15"/>
      <c r="QGR2119" s="15"/>
      <c r="QGS2119" s="80"/>
      <c r="QGT2119" s="52"/>
      <c r="QGU2119" s="69"/>
      <c r="QGV2119" s="69"/>
      <c r="QGW2119" s="69"/>
      <c r="QGX2119" s="107"/>
      <c r="QGY2119" s="2"/>
      <c r="QGZ2119" s="15"/>
      <c r="QHA2119" s="15"/>
      <c r="QHB2119" s="80"/>
      <c r="QHC2119" s="52"/>
      <c r="QHD2119" s="69"/>
      <c r="QHE2119" s="69"/>
      <c r="QHF2119" s="69"/>
      <c r="QHG2119" s="107"/>
      <c r="QHH2119" s="2"/>
      <c r="QHI2119" s="15"/>
      <c r="QHJ2119" s="15"/>
      <c r="QHK2119" s="80"/>
      <c r="QHL2119" s="52"/>
      <c r="QHM2119" s="69"/>
      <c r="QHN2119" s="69"/>
      <c r="QHO2119" s="69"/>
      <c r="QHP2119" s="107"/>
      <c r="QHQ2119" s="2"/>
      <c r="QHR2119" s="15"/>
      <c r="QHS2119" s="15"/>
      <c r="QHT2119" s="80"/>
      <c r="QHU2119" s="52"/>
      <c r="QHV2119" s="69"/>
      <c r="QHW2119" s="69"/>
      <c r="QHX2119" s="69"/>
      <c r="QHY2119" s="107"/>
      <c r="QHZ2119" s="2"/>
      <c r="QIA2119" s="15"/>
      <c r="QIB2119" s="15"/>
      <c r="QIC2119" s="80"/>
      <c r="QID2119" s="52"/>
      <c r="QIE2119" s="69"/>
      <c r="QIF2119" s="69"/>
      <c r="QIG2119" s="69"/>
      <c r="QIH2119" s="107"/>
      <c r="QII2119" s="2"/>
      <c r="QIJ2119" s="15"/>
      <c r="QIK2119" s="15"/>
      <c r="QIL2119" s="80"/>
      <c r="QIM2119" s="52"/>
      <c r="QIN2119" s="69"/>
      <c r="QIO2119" s="69"/>
      <c r="QIP2119" s="69"/>
      <c r="QIQ2119" s="107"/>
      <c r="QIR2119" s="2"/>
      <c r="QIS2119" s="15"/>
      <c r="QIT2119" s="15"/>
      <c r="QIU2119" s="80"/>
      <c r="QIV2119" s="52"/>
      <c r="QIW2119" s="69"/>
      <c r="QIX2119" s="69"/>
      <c r="QIY2119" s="69"/>
      <c r="QIZ2119" s="107"/>
      <c r="QJA2119" s="2"/>
      <c r="QJB2119" s="15"/>
      <c r="QJC2119" s="15"/>
      <c r="QJD2119" s="80"/>
      <c r="QJE2119" s="52"/>
      <c r="QJF2119" s="69"/>
      <c r="QJG2119" s="69"/>
      <c r="QJH2119" s="69"/>
      <c r="QJI2119" s="107"/>
      <c r="QJJ2119" s="2"/>
      <c r="QJK2119" s="15"/>
      <c r="QJL2119" s="15"/>
      <c r="QJM2119" s="80"/>
      <c r="QJN2119" s="52"/>
      <c r="QJO2119" s="69"/>
      <c r="QJP2119" s="69"/>
      <c r="QJQ2119" s="69"/>
      <c r="QJR2119" s="107"/>
      <c r="QJS2119" s="2"/>
      <c r="QJT2119" s="15"/>
      <c r="QJU2119" s="15"/>
      <c r="QJV2119" s="80"/>
      <c r="QJW2119" s="52"/>
      <c r="QJX2119" s="69"/>
      <c r="QJY2119" s="69"/>
      <c r="QJZ2119" s="69"/>
      <c r="QKA2119" s="107"/>
      <c r="QKB2119" s="2"/>
      <c r="QKC2119" s="15"/>
      <c r="QKD2119" s="15"/>
      <c r="QKE2119" s="80"/>
      <c r="QKF2119" s="52"/>
      <c r="QKG2119" s="69"/>
      <c r="QKH2119" s="69"/>
      <c r="QKI2119" s="69"/>
      <c r="QKJ2119" s="107"/>
      <c r="QKK2119" s="2"/>
      <c r="QKL2119" s="15"/>
      <c r="QKM2119" s="15"/>
      <c r="QKN2119" s="80"/>
      <c r="QKO2119" s="52"/>
      <c r="QKP2119" s="69"/>
      <c r="QKQ2119" s="69"/>
      <c r="QKR2119" s="69"/>
      <c r="QKS2119" s="107"/>
      <c r="QKT2119" s="2"/>
      <c r="QKU2119" s="15"/>
      <c r="QKV2119" s="15"/>
      <c r="QKW2119" s="80"/>
      <c r="QKX2119" s="52"/>
      <c r="QKY2119" s="69"/>
      <c r="QKZ2119" s="69"/>
      <c r="QLA2119" s="69"/>
      <c r="QLB2119" s="107"/>
      <c r="QLC2119" s="2"/>
      <c r="QLD2119" s="15"/>
      <c r="QLE2119" s="15"/>
      <c r="QLF2119" s="80"/>
      <c r="QLG2119" s="52"/>
      <c r="QLH2119" s="69"/>
      <c r="QLI2119" s="69"/>
      <c r="QLJ2119" s="69"/>
      <c r="QLK2119" s="107"/>
      <c r="QLL2119" s="2"/>
      <c r="QLM2119" s="15"/>
      <c r="QLN2119" s="15"/>
      <c r="QLO2119" s="80"/>
      <c r="QLP2119" s="52"/>
      <c r="QLQ2119" s="69"/>
      <c r="QLR2119" s="69"/>
      <c r="QLS2119" s="69"/>
      <c r="QLT2119" s="107"/>
      <c r="QLU2119" s="2"/>
      <c r="QLV2119" s="15"/>
      <c r="QLW2119" s="15"/>
      <c r="QLX2119" s="80"/>
      <c r="QLY2119" s="52"/>
      <c r="QLZ2119" s="69"/>
      <c r="QMA2119" s="69"/>
      <c r="QMB2119" s="69"/>
      <c r="QMC2119" s="107"/>
      <c r="QMD2119" s="2"/>
      <c r="QME2119" s="15"/>
      <c r="QMF2119" s="15"/>
      <c r="QMG2119" s="80"/>
      <c r="QMH2119" s="52"/>
      <c r="QMI2119" s="69"/>
      <c r="QMJ2119" s="69"/>
      <c r="QMK2119" s="69"/>
      <c r="QML2119" s="107"/>
      <c r="QMM2119" s="2"/>
      <c r="QMN2119" s="15"/>
      <c r="QMO2119" s="15"/>
      <c r="QMP2119" s="80"/>
      <c r="QMQ2119" s="52"/>
      <c r="QMR2119" s="69"/>
      <c r="QMS2119" s="69"/>
      <c r="QMT2119" s="69"/>
      <c r="QMU2119" s="107"/>
      <c r="QMV2119" s="2"/>
      <c r="QMW2119" s="15"/>
      <c r="QMX2119" s="15"/>
      <c r="QMY2119" s="80"/>
      <c r="QMZ2119" s="52"/>
      <c r="QNA2119" s="69"/>
      <c r="QNB2119" s="69"/>
      <c r="QNC2119" s="69"/>
      <c r="QND2119" s="107"/>
      <c r="QNE2119" s="2"/>
      <c r="QNF2119" s="15"/>
      <c r="QNG2119" s="15"/>
      <c r="QNH2119" s="80"/>
      <c r="QNI2119" s="52"/>
      <c r="QNJ2119" s="69"/>
      <c r="QNK2119" s="69"/>
      <c r="QNL2119" s="69"/>
      <c r="QNM2119" s="107"/>
      <c r="QNN2119" s="2"/>
      <c r="QNO2119" s="15"/>
      <c r="QNP2119" s="15"/>
      <c r="QNQ2119" s="80"/>
      <c r="QNR2119" s="52"/>
      <c r="QNS2119" s="69"/>
      <c r="QNT2119" s="69"/>
      <c r="QNU2119" s="69"/>
      <c r="QNV2119" s="107"/>
      <c r="QNW2119" s="2"/>
      <c r="QNX2119" s="15"/>
      <c r="QNY2119" s="15"/>
      <c r="QNZ2119" s="80"/>
      <c r="QOA2119" s="52"/>
      <c r="QOB2119" s="69"/>
      <c r="QOC2119" s="69"/>
      <c r="QOD2119" s="69"/>
      <c r="QOE2119" s="107"/>
      <c r="QOF2119" s="2"/>
      <c r="QOG2119" s="15"/>
      <c r="QOH2119" s="15"/>
      <c r="QOI2119" s="80"/>
      <c r="QOJ2119" s="52"/>
      <c r="QOK2119" s="69"/>
      <c r="QOL2119" s="69"/>
      <c r="QOM2119" s="69"/>
      <c r="QON2119" s="107"/>
      <c r="QOO2119" s="2"/>
      <c r="QOP2119" s="15"/>
      <c r="QOQ2119" s="15"/>
      <c r="QOR2119" s="80"/>
      <c r="QOS2119" s="52"/>
      <c r="QOT2119" s="69"/>
      <c r="QOU2119" s="69"/>
      <c r="QOV2119" s="69"/>
      <c r="QOW2119" s="107"/>
      <c r="QOX2119" s="2"/>
      <c r="QOY2119" s="15"/>
      <c r="QOZ2119" s="15"/>
      <c r="QPA2119" s="80"/>
      <c r="QPB2119" s="52"/>
      <c r="QPC2119" s="69"/>
      <c r="QPD2119" s="69"/>
      <c r="QPE2119" s="69"/>
      <c r="QPF2119" s="107"/>
      <c r="QPG2119" s="2"/>
      <c r="QPH2119" s="15"/>
      <c r="QPI2119" s="15"/>
      <c r="QPJ2119" s="80"/>
      <c r="QPK2119" s="52"/>
      <c r="QPL2119" s="69"/>
      <c r="QPM2119" s="69"/>
      <c r="QPN2119" s="69"/>
      <c r="QPO2119" s="107"/>
      <c r="QPP2119" s="2"/>
      <c r="QPQ2119" s="15"/>
      <c r="QPR2119" s="15"/>
      <c r="QPS2119" s="80"/>
      <c r="QPT2119" s="52"/>
      <c r="QPU2119" s="69"/>
      <c r="QPV2119" s="69"/>
      <c r="QPW2119" s="69"/>
      <c r="QPX2119" s="107"/>
      <c r="QPY2119" s="2"/>
      <c r="QPZ2119" s="15"/>
      <c r="QQA2119" s="15"/>
      <c r="QQB2119" s="80"/>
      <c r="QQC2119" s="52"/>
      <c r="QQD2119" s="69"/>
      <c r="QQE2119" s="69"/>
      <c r="QQF2119" s="69"/>
      <c r="QQG2119" s="107"/>
      <c r="QQH2119" s="2"/>
      <c r="QQI2119" s="15"/>
      <c r="QQJ2119" s="15"/>
      <c r="QQK2119" s="80"/>
      <c r="QQL2119" s="52"/>
      <c r="QQM2119" s="69"/>
      <c r="QQN2119" s="69"/>
      <c r="QQO2119" s="69"/>
      <c r="QQP2119" s="107"/>
      <c r="QQQ2119" s="2"/>
      <c r="QQR2119" s="15"/>
      <c r="QQS2119" s="15"/>
      <c r="QQT2119" s="80"/>
      <c r="QQU2119" s="52"/>
      <c r="QQV2119" s="69"/>
      <c r="QQW2119" s="69"/>
      <c r="QQX2119" s="69"/>
      <c r="QQY2119" s="107"/>
      <c r="QQZ2119" s="2"/>
      <c r="QRA2119" s="15"/>
      <c r="QRB2119" s="15"/>
      <c r="QRC2119" s="80"/>
      <c r="QRD2119" s="52"/>
      <c r="QRE2119" s="69"/>
      <c r="QRF2119" s="69"/>
      <c r="QRG2119" s="69"/>
      <c r="QRH2119" s="107"/>
      <c r="QRI2119" s="2"/>
      <c r="QRJ2119" s="15"/>
      <c r="QRK2119" s="15"/>
      <c r="QRL2119" s="80"/>
      <c r="QRM2119" s="52"/>
      <c r="QRN2119" s="69"/>
      <c r="QRO2119" s="69"/>
      <c r="QRP2119" s="69"/>
      <c r="QRQ2119" s="107"/>
      <c r="QRR2119" s="2"/>
      <c r="QRS2119" s="15"/>
      <c r="QRT2119" s="15"/>
      <c r="QRU2119" s="80"/>
      <c r="QRV2119" s="52"/>
      <c r="QRW2119" s="69"/>
      <c r="QRX2119" s="69"/>
      <c r="QRY2119" s="69"/>
      <c r="QRZ2119" s="107"/>
      <c r="QSA2119" s="2"/>
      <c r="QSB2119" s="15"/>
      <c r="QSC2119" s="15"/>
      <c r="QSD2119" s="80"/>
      <c r="QSE2119" s="52"/>
      <c r="QSF2119" s="69"/>
      <c r="QSG2119" s="69"/>
      <c r="QSH2119" s="69"/>
      <c r="QSI2119" s="107"/>
      <c r="QSJ2119" s="2"/>
      <c r="QSK2119" s="15"/>
      <c r="QSL2119" s="15"/>
      <c r="QSM2119" s="80"/>
      <c r="QSN2119" s="52"/>
      <c r="QSO2119" s="69"/>
      <c r="QSP2119" s="69"/>
      <c r="QSQ2119" s="69"/>
      <c r="QSR2119" s="107"/>
      <c r="QSS2119" s="2"/>
      <c r="QST2119" s="15"/>
      <c r="QSU2119" s="15"/>
      <c r="QSV2119" s="80"/>
      <c r="QSW2119" s="52"/>
      <c r="QSX2119" s="69"/>
      <c r="QSY2119" s="69"/>
      <c r="QSZ2119" s="69"/>
      <c r="QTA2119" s="107"/>
      <c r="QTB2119" s="2"/>
      <c r="QTC2119" s="15"/>
      <c r="QTD2119" s="15"/>
      <c r="QTE2119" s="80"/>
      <c r="QTF2119" s="52"/>
      <c r="QTG2119" s="69"/>
      <c r="QTH2119" s="69"/>
      <c r="QTI2119" s="69"/>
      <c r="QTJ2119" s="107"/>
      <c r="QTK2119" s="2"/>
      <c r="QTL2119" s="15"/>
      <c r="QTM2119" s="15"/>
      <c r="QTN2119" s="80"/>
      <c r="QTO2119" s="52"/>
      <c r="QTP2119" s="69"/>
      <c r="QTQ2119" s="69"/>
      <c r="QTR2119" s="69"/>
      <c r="QTS2119" s="107"/>
      <c r="QTT2119" s="2"/>
      <c r="QTU2119" s="15"/>
      <c r="QTV2119" s="15"/>
      <c r="QTW2119" s="80"/>
      <c r="QTX2119" s="52"/>
      <c r="QTY2119" s="69"/>
      <c r="QTZ2119" s="69"/>
      <c r="QUA2119" s="69"/>
      <c r="QUB2119" s="107"/>
      <c r="QUC2119" s="2"/>
      <c r="QUD2119" s="15"/>
      <c r="QUE2119" s="15"/>
      <c r="QUF2119" s="80"/>
      <c r="QUG2119" s="52"/>
      <c r="QUH2119" s="69"/>
      <c r="QUI2119" s="69"/>
      <c r="QUJ2119" s="69"/>
      <c r="QUK2119" s="107"/>
      <c r="QUL2119" s="2"/>
      <c r="QUM2119" s="15"/>
      <c r="QUN2119" s="15"/>
      <c r="QUO2119" s="80"/>
      <c r="QUP2119" s="52"/>
      <c r="QUQ2119" s="69"/>
      <c r="QUR2119" s="69"/>
      <c r="QUS2119" s="69"/>
      <c r="QUT2119" s="107"/>
      <c r="QUU2119" s="2"/>
      <c r="QUV2119" s="15"/>
      <c r="QUW2119" s="15"/>
      <c r="QUX2119" s="80"/>
      <c r="QUY2119" s="52"/>
      <c r="QUZ2119" s="69"/>
      <c r="QVA2119" s="69"/>
      <c r="QVB2119" s="69"/>
      <c r="QVC2119" s="107"/>
      <c r="QVD2119" s="2"/>
      <c r="QVE2119" s="15"/>
      <c r="QVF2119" s="15"/>
      <c r="QVG2119" s="80"/>
      <c r="QVH2119" s="52"/>
      <c r="QVI2119" s="69"/>
      <c r="QVJ2119" s="69"/>
      <c r="QVK2119" s="69"/>
      <c r="QVL2119" s="107"/>
      <c r="QVM2119" s="2"/>
      <c r="QVN2119" s="15"/>
      <c r="QVO2119" s="15"/>
      <c r="QVP2119" s="80"/>
      <c r="QVQ2119" s="52"/>
      <c r="QVR2119" s="69"/>
      <c r="QVS2119" s="69"/>
      <c r="QVT2119" s="69"/>
      <c r="QVU2119" s="107"/>
      <c r="QVV2119" s="2"/>
      <c r="QVW2119" s="15"/>
      <c r="QVX2119" s="15"/>
      <c r="QVY2119" s="80"/>
      <c r="QVZ2119" s="52"/>
      <c r="QWA2119" s="69"/>
      <c r="QWB2119" s="69"/>
      <c r="QWC2119" s="69"/>
      <c r="QWD2119" s="107"/>
      <c r="QWE2119" s="2"/>
      <c r="QWF2119" s="15"/>
      <c r="QWG2119" s="15"/>
      <c r="QWH2119" s="80"/>
      <c r="QWI2119" s="52"/>
      <c r="QWJ2119" s="69"/>
      <c r="QWK2119" s="69"/>
      <c r="QWL2119" s="69"/>
      <c r="QWM2119" s="107"/>
      <c r="QWN2119" s="2"/>
      <c r="QWO2119" s="15"/>
      <c r="QWP2119" s="15"/>
      <c r="QWQ2119" s="80"/>
      <c r="QWR2119" s="52"/>
      <c r="QWS2119" s="69"/>
      <c r="QWT2119" s="69"/>
      <c r="QWU2119" s="69"/>
      <c r="QWV2119" s="107"/>
      <c r="QWW2119" s="2"/>
      <c r="QWX2119" s="15"/>
      <c r="QWY2119" s="15"/>
      <c r="QWZ2119" s="80"/>
      <c r="QXA2119" s="52"/>
      <c r="QXB2119" s="69"/>
      <c r="QXC2119" s="69"/>
      <c r="QXD2119" s="69"/>
      <c r="QXE2119" s="107"/>
      <c r="QXF2119" s="2"/>
      <c r="QXG2119" s="15"/>
      <c r="QXH2119" s="15"/>
      <c r="QXI2119" s="80"/>
      <c r="QXJ2119" s="52"/>
      <c r="QXK2119" s="69"/>
      <c r="QXL2119" s="69"/>
      <c r="QXM2119" s="69"/>
      <c r="QXN2119" s="107"/>
      <c r="QXO2119" s="2"/>
      <c r="QXP2119" s="15"/>
      <c r="QXQ2119" s="15"/>
      <c r="QXR2119" s="80"/>
      <c r="QXS2119" s="52"/>
      <c r="QXT2119" s="69"/>
      <c r="QXU2119" s="69"/>
      <c r="QXV2119" s="69"/>
      <c r="QXW2119" s="107"/>
      <c r="QXX2119" s="2"/>
      <c r="QXY2119" s="15"/>
      <c r="QXZ2119" s="15"/>
      <c r="QYA2119" s="80"/>
      <c r="QYB2119" s="52"/>
      <c r="QYC2119" s="69"/>
      <c r="QYD2119" s="69"/>
      <c r="QYE2119" s="69"/>
      <c r="QYF2119" s="107"/>
      <c r="QYG2119" s="2"/>
      <c r="QYH2119" s="15"/>
      <c r="QYI2119" s="15"/>
      <c r="QYJ2119" s="80"/>
      <c r="QYK2119" s="52"/>
      <c r="QYL2119" s="69"/>
      <c r="QYM2119" s="69"/>
      <c r="QYN2119" s="69"/>
      <c r="QYO2119" s="107"/>
      <c r="QYP2119" s="2"/>
      <c r="QYQ2119" s="15"/>
      <c r="QYR2119" s="15"/>
      <c r="QYS2119" s="80"/>
      <c r="QYT2119" s="52"/>
      <c r="QYU2119" s="69"/>
      <c r="QYV2119" s="69"/>
      <c r="QYW2119" s="69"/>
      <c r="QYX2119" s="107"/>
      <c r="QYY2119" s="2"/>
      <c r="QYZ2119" s="15"/>
      <c r="QZA2119" s="15"/>
      <c r="QZB2119" s="80"/>
      <c r="QZC2119" s="52"/>
      <c r="QZD2119" s="69"/>
      <c r="QZE2119" s="69"/>
      <c r="QZF2119" s="69"/>
      <c r="QZG2119" s="107"/>
      <c r="QZH2119" s="2"/>
      <c r="QZI2119" s="15"/>
      <c r="QZJ2119" s="15"/>
      <c r="QZK2119" s="80"/>
      <c r="QZL2119" s="52"/>
      <c r="QZM2119" s="69"/>
      <c r="QZN2119" s="69"/>
      <c r="QZO2119" s="69"/>
      <c r="QZP2119" s="107"/>
      <c r="QZQ2119" s="2"/>
      <c r="QZR2119" s="15"/>
      <c r="QZS2119" s="15"/>
      <c r="QZT2119" s="80"/>
      <c r="QZU2119" s="52"/>
      <c r="QZV2119" s="69"/>
      <c r="QZW2119" s="69"/>
      <c r="QZX2119" s="69"/>
      <c r="QZY2119" s="107"/>
      <c r="QZZ2119" s="2"/>
      <c r="RAA2119" s="15"/>
      <c r="RAB2119" s="15"/>
      <c r="RAC2119" s="80"/>
      <c r="RAD2119" s="52"/>
      <c r="RAE2119" s="69"/>
      <c r="RAF2119" s="69"/>
      <c r="RAG2119" s="69"/>
      <c r="RAH2119" s="107"/>
      <c r="RAI2119" s="2"/>
      <c r="RAJ2119" s="15"/>
      <c r="RAK2119" s="15"/>
      <c r="RAL2119" s="80"/>
      <c r="RAM2119" s="52"/>
      <c r="RAN2119" s="69"/>
      <c r="RAO2119" s="69"/>
      <c r="RAP2119" s="69"/>
      <c r="RAQ2119" s="107"/>
      <c r="RAR2119" s="2"/>
      <c r="RAS2119" s="15"/>
      <c r="RAT2119" s="15"/>
      <c r="RAU2119" s="80"/>
      <c r="RAV2119" s="52"/>
      <c r="RAW2119" s="69"/>
      <c r="RAX2119" s="69"/>
      <c r="RAY2119" s="69"/>
      <c r="RAZ2119" s="107"/>
      <c r="RBA2119" s="2"/>
      <c r="RBB2119" s="15"/>
      <c r="RBC2119" s="15"/>
      <c r="RBD2119" s="80"/>
      <c r="RBE2119" s="52"/>
      <c r="RBF2119" s="69"/>
      <c r="RBG2119" s="69"/>
      <c r="RBH2119" s="69"/>
      <c r="RBI2119" s="107"/>
      <c r="RBJ2119" s="2"/>
      <c r="RBK2119" s="15"/>
      <c r="RBL2119" s="15"/>
      <c r="RBM2119" s="80"/>
      <c r="RBN2119" s="52"/>
      <c r="RBO2119" s="69"/>
      <c r="RBP2119" s="69"/>
      <c r="RBQ2119" s="69"/>
      <c r="RBR2119" s="107"/>
      <c r="RBS2119" s="2"/>
      <c r="RBT2119" s="15"/>
      <c r="RBU2119" s="15"/>
      <c r="RBV2119" s="80"/>
      <c r="RBW2119" s="52"/>
      <c r="RBX2119" s="69"/>
      <c r="RBY2119" s="69"/>
      <c r="RBZ2119" s="69"/>
      <c r="RCA2119" s="107"/>
      <c r="RCB2119" s="2"/>
      <c r="RCC2119" s="15"/>
      <c r="RCD2119" s="15"/>
      <c r="RCE2119" s="80"/>
      <c r="RCF2119" s="52"/>
      <c r="RCG2119" s="69"/>
      <c r="RCH2119" s="69"/>
      <c r="RCI2119" s="69"/>
      <c r="RCJ2119" s="107"/>
      <c r="RCK2119" s="2"/>
      <c r="RCL2119" s="15"/>
      <c r="RCM2119" s="15"/>
      <c r="RCN2119" s="80"/>
      <c r="RCO2119" s="52"/>
      <c r="RCP2119" s="69"/>
      <c r="RCQ2119" s="69"/>
      <c r="RCR2119" s="69"/>
      <c r="RCS2119" s="107"/>
      <c r="RCT2119" s="2"/>
      <c r="RCU2119" s="15"/>
      <c r="RCV2119" s="15"/>
      <c r="RCW2119" s="80"/>
      <c r="RCX2119" s="52"/>
      <c r="RCY2119" s="69"/>
      <c r="RCZ2119" s="69"/>
      <c r="RDA2119" s="69"/>
      <c r="RDB2119" s="107"/>
      <c r="RDC2119" s="2"/>
      <c r="RDD2119" s="15"/>
      <c r="RDE2119" s="15"/>
      <c r="RDF2119" s="80"/>
      <c r="RDG2119" s="52"/>
      <c r="RDH2119" s="69"/>
      <c r="RDI2119" s="69"/>
      <c r="RDJ2119" s="69"/>
      <c r="RDK2119" s="107"/>
      <c r="RDL2119" s="2"/>
      <c r="RDM2119" s="15"/>
      <c r="RDN2119" s="15"/>
      <c r="RDO2119" s="80"/>
      <c r="RDP2119" s="52"/>
      <c r="RDQ2119" s="69"/>
      <c r="RDR2119" s="69"/>
      <c r="RDS2119" s="69"/>
      <c r="RDT2119" s="107"/>
      <c r="RDU2119" s="2"/>
      <c r="RDV2119" s="15"/>
      <c r="RDW2119" s="15"/>
      <c r="RDX2119" s="80"/>
      <c r="RDY2119" s="52"/>
      <c r="RDZ2119" s="69"/>
      <c r="REA2119" s="69"/>
      <c r="REB2119" s="69"/>
      <c r="REC2119" s="107"/>
      <c r="RED2119" s="2"/>
      <c r="REE2119" s="15"/>
      <c r="REF2119" s="15"/>
      <c r="REG2119" s="80"/>
      <c r="REH2119" s="52"/>
      <c r="REI2119" s="69"/>
      <c r="REJ2119" s="69"/>
      <c r="REK2119" s="69"/>
      <c r="REL2119" s="107"/>
      <c r="REM2119" s="2"/>
      <c r="REN2119" s="15"/>
      <c r="REO2119" s="15"/>
      <c r="REP2119" s="80"/>
      <c r="REQ2119" s="52"/>
      <c r="RER2119" s="69"/>
      <c r="RES2119" s="69"/>
      <c r="RET2119" s="69"/>
      <c r="REU2119" s="107"/>
      <c r="REV2119" s="2"/>
      <c r="REW2119" s="15"/>
      <c r="REX2119" s="15"/>
      <c r="REY2119" s="80"/>
      <c r="REZ2119" s="52"/>
      <c r="RFA2119" s="69"/>
      <c r="RFB2119" s="69"/>
      <c r="RFC2119" s="69"/>
      <c r="RFD2119" s="107"/>
      <c r="RFE2119" s="2"/>
      <c r="RFF2119" s="15"/>
      <c r="RFG2119" s="15"/>
      <c r="RFH2119" s="80"/>
      <c r="RFI2119" s="52"/>
      <c r="RFJ2119" s="69"/>
      <c r="RFK2119" s="69"/>
      <c r="RFL2119" s="69"/>
      <c r="RFM2119" s="107"/>
      <c r="RFN2119" s="2"/>
      <c r="RFO2119" s="15"/>
      <c r="RFP2119" s="15"/>
      <c r="RFQ2119" s="80"/>
      <c r="RFR2119" s="52"/>
      <c r="RFS2119" s="69"/>
      <c r="RFT2119" s="69"/>
      <c r="RFU2119" s="69"/>
      <c r="RFV2119" s="107"/>
      <c r="RFW2119" s="2"/>
      <c r="RFX2119" s="15"/>
      <c r="RFY2119" s="15"/>
      <c r="RFZ2119" s="80"/>
      <c r="RGA2119" s="52"/>
      <c r="RGB2119" s="69"/>
      <c r="RGC2119" s="69"/>
      <c r="RGD2119" s="69"/>
      <c r="RGE2119" s="107"/>
      <c r="RGF2119" s="2"/>
      <c r="RGG2119" s="15"/>
      <c r="RGH2119" s="15"/>
      <c r="RGI2119" s="80"/>
      <c r="RGJ2119" s="52"/>
      <c r="RGK2119" s="69"/>
      <c r="RGL2119" s="69"/>
      <c r="RGM2119" s="69"/>
      <c r="RGN2119" s="107"/>
      <c r="RGO2119" s="2"/>
      <c r="RGP2119" s="15"/>
      <c r="RGQ2119" s="15"/>
      <c r="RGR2119" s="80"/>
      <c r="RGS2119" s="52"/>
      <c r="RGT2119" s="69"/>
      <c r="RGU2119" s="69"/>
      <c r="RGV2119" s="69"/>
      <c r="RGW2119" s="107"/>
      <c r="RGX2119" s="2"/>
      <c r="RGY2119" s="15"/>
      <c r="RGZ2119" s="15"/>
      <c r="RHA2119" s="80"/>
      <c r="RHB2119" s="52"/>
      <c r="RHC2119" s="69"/>
      <c r="RHD2119" s="69"/>
      <c r="RHE2119" s="69"/>
      <c r="RHF2119" s="107"/>
      <c r="RHG2119" s="2"/>
      <c r="RHH2119" s="15"/>
      <c r="RHI2119" s="15"/>
      <c r="RHJ2119" s="80"/>
      <c r="RHK2119" s="52"/>
      <c r="RHL2119" s="69"/>
      <c r="RHM2119" s="69"/>
      <c r="RHN2119" s="69"/>
      <c r="RHO2119" s="107"/>
      <c r="RHP2119" s="2"/>
      <c r="RHQ2119" s="15"/>
      <c r="RHR2119" s="15"/>
      <c r="RHS2119" s="80"/>
      <c r="RHT2119" s="52"/>
      <c r="RHU2119" s="69"/>
      <c r="RHV2119" s="69"/>
      <c r="RHW2119" s="69"/>
      <c r="RHX2119" s="107"/>
      <c r="RHY2119" s="2"/>
      <c r="RHZ2119" s="15"/>
      <c r="RIA2119" s="15"/>
      <c r="RIB2119" s="80"/>
      <c r="RIC2119" s="52"/>
      <c r="RID2119" s="69"/>
      <c r="RIE2119" s="69"/>
      <c r="RIF2119" s="69"/>
      <c r="RIG2119" s="107"/>
      <c r="RIH2119" s="2"/>
      <c r="RII2119" s="15"/>
      <c r="RIJ2119" s="15"/>
      <c r="RIK2119" s="80"/>
      <c r="RIL2119" s="52"/>
      <c r="RIM2119" s="69"/>
      <c r="RIN2119" s="69"/>
      <c r="RIO2119" s="69"/>
      <c r="RIP2119" s="107"/>
      <c r="RIQ2119" s="2"/>
      <c r="RIR2119" s="15"/>
      <c r="RIS2119" s="15"/>
      <c r="RIT2119" s="80"/>
      <c r="RIU2119" s="52"/>
      <c r="RIV2119" s="69"/>
      <c r="RIW2119" s="69"/>
      <c r="RIX2119" s="69"/>
      <c r="RIY2119" s="107"/>
      <c r="RIZ2119" s="2"/>
      <c r="RJA2119" s="15"/>
      <c r="RJB2119" s="15"/>
      <c r="RJC2119" s="80"/>
      <c r="RJD2119" s="52"/>
      <c r="RJE2119" s="69"/>
      <c r="RJF2119" s="69"/>
      <c r="RJG2119" s="69"/>
      <c r="RJH2119" s="107"/>
      <c r="RJI2119" s="2"/>
      <c r="RJJ2119" s="15"/>
      <c r="RJK2119" s="15"/>
      <c r="RJL2119" s="80"/>
      <c r="RJM2119" s="52"/>
      <c r="RJN2119" s="69"/>
      <c r="RJO2119" s="69"/>
      <c r="RJP2119" s="69"/>
      <c r="RJQ2119" s="107"/>
      <c r="RJR2119" s="2"/>
      <c r="RJS2119" s="15"/>
      <c r="RJT2119" s="15"/>
      <c r="RJU2119" s="80"/>
      <c r="RJV2119" s="52"/>
      <c r="RJW2119" s="69"/>
      <c r="RJX2119" s="69"/>
      <c r="RJY2119" s="69"/>
      <c r="RJZ2119" s="107"/>
      <c r="RKA2119" s="2"/>
      <c r="RKB2119" s="15"/>
      <c r="RKC2119" s="15"/>
      <c r="RKD2119" s="80"/>
      <c r="RKE2119" s="52"/>
      <c r="RKF2119" s="69"/>
      <c r="RKG2119" s="69"/>
      <c r="RKH2119" s="69"/>
      <c r="RKI2119" s="107"/>
      <c r="RKJ2119" s="2"/>
      <c r="RKK2119" s="15"/>
      <c r="RKL2119" s="15"/>
      <c r="RKM2119" s="80"/>
      <c r="RKN2119" s="52"/>
      <c r="RKO2119" s="69"/>
      <c r="RKP2119" s="69"/>
      <c r="RKQ2119" s="69"/>
      <c r="RKR2119" s="107"/>
      <c r="RKS2119" s="2"/>
      <c r="RKT2119" s="15"/>
      <c r="RKU2119" s="15"/>
      <c r="RKV2119" s="80"/>
      <c r="RKW2119" s="52"/>
      <c r="RKX2119" s="69"/>
      <c r="RKY2119" s="69"/>
      <c r="RKZ2119" s="69"/>
      <c r="RLA2119" s="107"/>
      <c r="RLB2119" s="2"/>
      <c r="RLC2119" s="15"/>
      <c r="RLD2119" s="15"/>
      <c r="RLE2119" s="80"/>
      <c r="RLF2119" s="52"/>
      <c r="RLG2119" s="69"/>
      <c r="RLH2119" s="69"/>
      <c r="RLI2119" s="69"/>
      <c r="RLJ2119" s="107"/>
      <c r="RLK2119" s="2"/>
      <c r="RLL2119" s="15"/>
      <c r="RLM2119" s="15"/>
      <c r="RLN2119" s="80"/>
      <c r="RLO2119" s="52"/>
      <c r="RLP2119" s="69"/>
      <c r="RLQ2119" s="69"/>
      <c r="RLR2119" s="69"/>
      <c r="RLS2119" s="107"/>
      <c r="RLT2119" s="2"/>
      <c r="RLU2119" s="15"/>
      <c r="RLV2119" s="15"/>
      <c r="RLW2119" s="80"/>
      <c r="RLX2119" s="52"/>
      <c r="RLY2119" s="69"/>
      <c r="RLZ2119" s="69"/>
      <c r="RMA2119" s="69"/>
      <c r="RMB2119" s="107"/>
      <c r="RMC2119" s="2"/>
      <c r="RMD2119" s="15"/>
      <c r="RME2119" s="15"/>
      <c r="RMF2119" s="80"/>
      <c r="RMG2119" s="52"/>
      <c r="RMH2119" s="69"/>
      <c r="RMI2119" s="69"/>
      <c r="RMJ2119" s="69"/>
      <c r="RMK2119" s="107"/>
      <c r="RML2119" s="2"/>
      <c r="RMM2119" s="15"/>
      <c r="RMN2119" s="15"/>
      <c r="RMO2119" s="80"/>
      <c r="RMP2119" s="52"/>
      <c r="RMQ2119" s="69"/>
      <c r="RMR2119" s="69"/>
      <c r="RMS2119" s="69"/>
      <c r="RMT2119" s="107"/>
      <c r="RMU2119" s="2"/>
      <c r="RMV2119" s="15"/>
      <c r="RMW2119" s="15"/>
      <c r="RMX2119" s="80"/>
      <c r="RMY2119" s="52"/>
      <c r="RMZ2119" s="69"/>
      <c r="RNA2119" s="69"/>
      <c r="RNB2119" s="69"/>
      <c r="RNC2119" s="107"/>
      <c r="RND2119" s="2"/>
      <c r="RNE2119" s="15"/>
      <c r="RNF2119" s="15"/>
      <c r="RNG2119" s="80"/>
      <c r="RNH2119" s="52"/>
      <c r="RNI2119" s="69"/>
      <c r="RNJ2119" s="69"/>
      <c r="RNK2119" s="69"/>
      <c r="RNL2119" s="107"/>
      <c r="RNM2119" s="2"/>
      <c r="RNN2119" s="15"/>
      <c r="RNO2119" s="15"/>
      <c r="RNP2119" s="80"/>
      <c r="RNQ2119" s="52"/>
      <c r="RNR2119" s="69"/>
      <c r="RNS2119" s="69"/>
      <c r="RNT2119" s="69"/>
      <c r="RNU2119" s="107"/>
      <c r="RNV2119" s="2"/>
      <c r="RNW2119" s="15"/>
      <c r="RNX2119" s="15"/>
      <c r="RNY2119" s="80"/>
      <c r="RNZ2119" s="52"/>
      <c r="ROA2119" s="69"/>
      <c r="ROB2119" s="69"/>
      <c r="ROC2119" s="69"/>
      <c r="ROD2119" s="107"/>
      <c r="ROE2119" s="2"/>
      <c r="ROF2119" s="15"/>
      <c r="ROG2119" s="15"/>
      <c r="ROH2119" s="80"/>
      <c r="ROI2119" s="52"/>
      <c r="ROJ2119" s="69"/>
      <c r="ROK2119" s="69"/>
      <c r="ROL2119" s="69"/>
      <c r="ROM2119" s="107"/>
      <c r="RON2119" s="2"/>
      <c r="ROO2119" s="15"/>
      <c r="ROP2119" s="15"/>
      <c r="ROQ2119" s="80"/>
      <c r="ROR2119" s="52"/>
      <c r="ROS2119" s="69"/>
      <c r="ROT2119" s="69"/>
      <c r="ROU2119" s="69"/>
      <c r="ROV2119" s="107"/>
      <c r="ROW2119" s="2"/>
      <c r="ROX2119" s="15"/>
      <c r="ROY2119" s="15"/>
      <c r="ROZ2119" s="80"/>
      <c r="RPA2119" s="52"/>
      <c r="RPB2119" s="69"/>
      <c r="RPC2119" s="69"/>
      <c r="RPD2119" s="69"/>
      <c r="RPE2119" s="107"/>
      <c r="RPF2119" s="2"/>
      <c r="RPG2119" s="15"/>
      <c r="RPH2119" s="15"/>
      <c r="RPI2119" s="80"/>
      <c r="RPJ2119" s="52"/>
      <c r="RPK2119" s="69"/>
      <c r="RPL2119" s="69"/>
      <c r="RPM2119" s="69"/>
      <c r="RPN2119" s="107"/>
      <c r="RPO2119" s="2"/>
      <c r="RPP2119" s="15"/>
      <c r="RPQ2119" s="15"/>
      <c r="RPR2119" s="80"/>
      <c r="RPS2119" s="52"/>
      <c r="RPT2119" s="69"/>
      <c r="RPU2119" s="69"/>
      <c r="RPV2119" s="69"/>
      <c r="RPW2119" s="107"/>
      <c r="RPX2119" s="2"/>
      <c r="RPY2119" s="15"/>
      <c r="RPZ2119" s="15"/>
      <c r="RQA2119" s="80"/>
      <c r="RQB2119" s="52"/>
      <c r="RQC2119" s="69"/>
      <c r="RQD2119" s="69"/>
      <c r="RQE2119" s="69"/>
      <c r="RQF2119" s="107"/>
      <c r="RQG2119" s="2"/>
      <c r="RQH2119" s="15"/>
      <c r="RQI2119" s="15"/>
      <c r="RQJ2119" s="80"/>
      <c r="RQK2119" s="52"/>
      <c r="RQL2119" s="69"/>
      <c r="RQM2119" s="69"/>
      <c r="RQN2119" s="69"/>
      <c r="RQO2119" s="107"/>
      <c r="RQP2119" s="2"/>
      <c r="RQQ2119" s="15"/>
      <c r="RQR2119" s="15"/>
      <c r="RQS2119" s="80"/>
      <c r="RQT2119" s="52"/>
      <c r="RQU2119" s="69"/>
      <c r="RQV2119" s="69"/>
      <c r="RQW2119" s="69"/>
      <c r="RQX2119" s="107"/>
      <c r="RQY2119" s="2"/>
      <c r="RQZ2119" s="15"/>
      <c r="RRA2119" s="15"/>
      <c r="RRB2119" s="80"/>
      <c r="RRC2119" s="52"/>
      <c r="RRD2119" s="69"/>
      <c r="RRE2119" s="69"/>
      <c r="RRF2119" s="69"/>
      <c r="RRG2119" s="107"/>
      <c r="RRH2119" s="2"/>
      <c r="RRI2119" s="15"/>
      <c r="RRJ2119" s="15"/>
      <c r="RRK2119" s="80"/>
      <c r="RRL2119" s="52"/>
      <c r="RRM2119" s="69"/>
      <c r="RRN2119" s="69"/>
      <c r="RRO2119" s="69"/>
      <c r="RRP2119" s="107"/>
      <c r="RRQ2119" s="2"/>
      <c r="RRR2119" s="15"/>
      <c r="RRS2119" s="15"/>
      <c r="RRT2119" s="80"/>
      <c r="RRU2119" s="52"/>
      <c r="RRV2119" s="69"/>
      <c r="RRW2119" s="69"/>
      <c r="RRX2119" s="69"/>
      <c r="RRY2119" s="107"/>
      <c r="RRZ2119" s="2"/>
      <c r="RSA2119" s="15"/>
      <c r="RSB2119" s="15"/>
      <c r="RSC2119" s="80"/>
      <c r="RSD2119" s="52"/>
      <c r="RSE2119" s="69"/>
      <c r="RSF2119" s="69"/>
      <c r="RSG2119" s="69"/>
      <c r="RSH2119" s="107"/>
      <c r="RSI2119" s="2"/>
      <c r="RSJ2119" s="15"/>
      <c r="RSK2119" s="15"/>
      <c r="RSL2119" s="80"/>
      <c r="RSM2119" s="52"/>
      <c r="RSN2119" s="69"/>
      <c r="RSO2119" s="69"/>
      <c r="RSP2119" s="69"/>
      <c r="RSQ2119" s="107"/>
      <c r="RSR2119" s="2"/>
      <c r="RSS2119" s="15"/>
      <c r="RST2119" s="15"/>
      <c r="RSU2119" s="80"/>
      <c r="RSV2119" s="52"/>
      <c r="RSW2119" s="69"/>
      <c r="RSX2119" s="69"/>
      <c r="RSY2119" s="69"/>
      <c r="RSZ2119" s="107"/>
      <c r="RTA2119" s="2"/>
      <c r="RTB2119" s="15"/>
      <c r="RTC2119" s="15"/>
      <c r="RTD2119" s="80"/>
      <c r="RTE2119" s="52"/>
      <c r="RTF2119" s="69"/>
      <c r="RTG2119" s="69"/>
      <c r="RTH2119" s="69"/>
      <c r="RTI2119" s="107"/>
      <c r="RTJ2119" s="2"/>
      <c r="RTK2119" s="15"/>
      <c r="RTL2119" s="15"/>
      <c r="RTM2119" s="80"/>
      <c r="RTN2119" s="52"/>
      <c r="RTO2119" s="69"/>
      <c r="RTP2119" s="69"/>
      <c r="RTQ2119" s="69"/>
      <c r="RTR2119" s="107"/>
      <c r="RTS2119" s="2"/>
      <c r="RTT2119" s="15"/>
      <c r="RTU2119" s="15"/>
      <c r="RTV2119" s="80"/>
      <c r="RTW2119" s="52"/>
      <c r="RTX2119" s="69"/>
      <c r="RTY2119" s="69"/>
      <c r="RTZ2119" s="69"/>
      <c r="RUA2119" s="107"/>
      <c r="RUB2119" s="2"/>
      <c r="RUC2119" s="15"/>
      <c r="RUD2119" s="15"/>
      <c r="RUE2119" s="80"/>
      <c r="RUF2119" s="52"/>
      <c r="RUG2119" s="69"/>
      <c r="RUH2119" s="69"/>
      <c r="RUI2119" s="69"/>
      <c r="RUJ2119" s="107"/>
      <c r="RUK2119" s="2"/>
      <c r="RUL2119" s="15"/>
      <c r="RUM2119" s="15"/>
      <c r="RUN2119" s="80"/>
      <c r="RUO2119" s="52"/>
      <c r="RUP2119" s="69"/>
      <c r="RUQ2119" s="69"/>
      <c r="RUR2119" s="69"/>
      <c r="RUS2119" s="107"/>
      <c r="RUT2119" s="2"/>
      <c r="RUU2119" s="15"/>
      <c r="RUV2119" s="15"/>
      <c r="RUW2119" s="80"/>
      <c r="RUX2119" s="52"/>
      <c r="RUY2119" s="69"/>
      <c r="RUZ2119" s="69"/>
      <c r="RVA2119" s="69"/>
      <c r="RVB2119" s="107"/>
      <c r="RVC2119" s="2"/>
      <c r="RVD2119" s="15"/>
      <c r="RVE2119" s="15"/>
      <c r="RVF2119" s="80"/>
      <c r="RVG2119" s="52"/>
      <c r="RVH2119" s="69"/>
      <c r="RVI2119" s="69"/>
      <c r="RVJ2119" s="69"/>
      <c r="RVK2119" s="107"/>
      <c r="RVL2119" s="2"/>
      <c r="RVM2119" s="15"/>
      <c r="RVN2119" s="15"/>
      <c r="RVO2119" s="80"/>
      <c r="RVP2119" s="52"/>
      <c r="RVQ2119" s="69"/>
      <c r="RVR2119" s="69"/>
      <c r="RVS2119" s="69"/>
      <c r="RVT2119" s="107"/>
      <c r="RVU2119" s="2"/>
      <c r="RVV2119" s="15"/>
      <c r="RVW2119" s="15"/>
      <c r="RVX2119" s="80"/>
      <c r="RVY2119" s="52"/>
      <c r="RVZ2119" s="69"/>
      <c r="RWA2119" s="69"/>
      <c r="RWB2119" s="69"/>
      <c r="RWC2119" s="107"/>
      <c r="RWD2119" s="2"/>
      <c r="RWE2119" s="15"/>
      <c r="RWF2119" s="15"/>
      <c r="RWG2119" s="80"/>
      <c r="RWH2119" s="52"/>
      <c r="RWI2119" s="69"/>
      <c r="RWJ2119" s="69"/>
      <c r="RWK2119" s="69"/>
      <c r="RWL2119" s="107"/>
      <c r="RWM2119" s="2"/>
      <c r="RWN2119" s="15"/>
      <c r="RWO2119" s="15"/>
      <c r="RWP2119" s="80"/>
      <c r="RWQ2119" s="52"/>
      <c r="RWR2119" s="69"/>
      <c r="RWS2119" s="69"/>
      <c r="RWT2119" s="69"/>
      <c r="RWU2119" s="107"/>
      <c r="RWV2119" s="2"/>
      <c r="RWW2119" s="15"/>
      <c r="RWX2119" s="15"/>
      <c r="RWY2119" s="80"/>
      <c r="RWZ2119" s="52"/>
      <c r="RXA2119" s="69"/>
      <c r="RXB2119" s="69"/>
      <c r="RXC2119" s="69"/>
      <c r="RXD2119" s="107"/>
      <c r="RXE2119" s="2"/>
      <c r="RXF2119" s="15"/>
      <c r="RXG2119" s="15"/>
      <c r="RXH2119" s="80"/>
      <c r="RXI2119" s="52"/>
      <c r="RXJ2119" s="69"/>
      <c r="RXK2119" s="69"/>
      <c r="RXL2119" s="69"/>
      <c r="RXM2119" s="107"/>
      <c r="RXN2119" s="2"/>
      <c r="RXO2119" s="15"/>
      <c r="RXP2119" s="15"/>
      <c r="RXQ2119" s="80"/>
      <c r="RXR2119" s="52"/>
      <c r="RXS2119" s="69"/>
      <c r="RXT2119" s="69"/>
      <c r="RXU2119" s="69"/>
      <c r="RXV2119" s="107"/>
      <c r="RXW2119" s="2"/>
      <c r="RXX2119" s="15"/>
      <c r="RXY2119" s="15"/>
      <c r="RXZ2119" s="80"/>
      <c r="RYA2119" s="52"/>
      <c r="RYB2119" s="69"/>
      <c r="RYC2119" s="69"/>
      <c r="RYD2119" s="69"/>
      <c r="RYE2119" s="107"/>
      <c r="RYF2119" s="2"/>
      <c r="RYG2119" s="15"/>
      <c r="RYH2119" s="15"/>
      <c r="RYI2119" s="80"/>
      <c r="RYJ2119" s="52"/>
      <c r="RYK2119" s="69"/>
      <c r="RYL2119" s="69"/>
      <c r="RYM2119" s="69"/>
      <c r="RYN2119" s="107"/>
      <c r="RYO2119" s="2"/>
      <c r="RYP2119" s="15"/>
      <c r="RYQ2119" s="15"/>
      <c r="RYR2119" s="80"/>
      <c r="RYS2119" s="52"/>
      <c r="RYT2119" s="69"/>
      <c r="RYU2119" s="69"/>
      <c r="RYV2119" s="69"/>
      <c r="RYW2119" s="107"/>
      <c r="RYX2119" s="2"/>
      <c r="RYY2119" s="15"/>
      <c r="RYZ2119" s="15"/>
      <c r="RZA2119" s="80"/>
      <c r="RZB2119" s="52"/>
      <c r="RZC2119" s="69"/>
      <c r="RZD2119" s="69"/>
      <c r="RZE2119" s="69"/>
      <c r="RZF2119" s="107"/>
      <c r="RZG2119" s="2"/>
      <c r="RZH2119" s="15"/>
      <c r="RZI2119" s="15"/>
      <c r="RZJ2119" s="80"/>
      <c r="RZK2119" s="52"/>
      <c r="RZL2119" s="69"/>
      <c r="RZM2119" s="69"/>
      <c r="RZN2119" s="69"/>
      <c r="RZO2119" s="107"/>
      <c r="RZP2119" s="2"/>
      <c r="RZQ2119" s="15"/>
      <c r="RZR2119" s="15"/>
      <c r="RZS2119" s="80"/>
      <c r="RZT2119" s="52"/>
      <c r="RZU2119" s="69"/>
      <c r="RZV2119" s="69"/>
      <c r="RZW2119" s="69"/>
      <c r="RZX2119" s="107"/>
      <c r="RZY2119" s="2"/>
      <c r="RZZ2119" s="15"/>
      <c r="SAA2119" s="15"/>
      <c r="SAB2119" s="80"/>
      <c r="SAC2119" s="52"/>
      <c r="SAD2119" s="69"/>
      <c r="SAE2119" s="69"/>
      <c r="SAF2119" s="69"/>
      <c r="SAG2119" s="107"/>
      <c r="SAH2119" s="2"/>
      <c r="SAI2119" s="15"/>
      <c r="SAJ2119" s="15"/>
      <c r="SAK2119" s="80"/>
      <c r="SAL2119" s="52"/>
      <c r="SAM2119" s="69"/>
      <c r="SAN2119" s="69"/>
      <c r="SAO2119" s="69"/>
      <c r="SAP2119" s="107"/>
      <c r="SAQ2119" s="2"/>
      <c r="SAR2119" s="15"/>
      <c r="SAS2119" s="15"/>
      <c r="SAT2119" s="80"/>
      <c r="SAU2119" s="52"/>
      <c r="SAV2119" s="69"/>
      <c r="SAW2119" s="69"/>
      <c r="SAX2119" s="69"/>
      <c r="SAY2119" s="107"/>
      <c r="SAZ2119" s="2"/>
      <c r="SBA2119" s="15"/>
      <c r="SBB2119" s="15"/>
      <c r="SBC2119" s="80"/>
      <c r="SBD2119" s="52"/>
      <c r="SBE2119" s="69"/>
      <c r="SBF2119" s="69"/>
      <c r="SBG2119" s="69"/>
      <c r="SBH2119" s="107"/>
      <c r="SBI2119" s="2"/>
      <c r="SBJ2119" s="15"/>
      <c r="SBK2119" s="15"/>
      <c r="SBL2119" s="80"/>
      <c r="SBM2119" s="52"/>
      <c r="SBN2119" s="69"/>
      <c r="SBO2119" s="69"/>
      <c r="SBP2119" s="69"/>
      <c r="SBQ2119" s="107"/>
      <c r="SBR2119" s="2"/>
      <c r="SBS2119" s="15"/>
      <c r="SBT2119" s="15"/>
      <c r="SBU2119" s="80"/>
      <c r="SBV2119" s="52"/>
      <c r="SBW2119" s="69"/>
      <c r="SBX2119" s="69"/>
      <c r="SBY2119" s="69"/>
      <c r="SBZ2119" s="107"/>
      <c r="SCA2119" s="2"/>
      <c r="SCB2119" s="15"/>
      <c r="SCC2119" s="15"/>
      <c r="SCD2119" s="80"/>
      <c r="SCE2119" s="52"/>
      <c r="SCF2119" s="69"/>
      <c r="SCG2119" s="69"/>
      <c r="SCH2119" s="69"/>
      <c r="SCI2119" s="107"/>
      <c r="SCJ2119" s="2"/>
      <c r="SCK2119" s="15"/>
      <c r="SCL2119" s="15"/>
      <c r="SCM2119" s="80"/>
      <c r="SCN2119" s="52"/>
      <c r="SCO2119" s="69"/>
      <c r="SCP2119" s="69"/>
      <c r="SCQ2119" s="69"/>
      <c r="SCR2119" s="107"/>
      <c r="SCS2119" s="2"/>
      <c r="SCT2119" s="15"/>
      <c r="SCU2119" s="15"/>
      <c r="SCV2119" s="80"/>
      <c r="SCW2119" s="52"/>
      <c r="SCX2119" s="69"/>
      <c r="SCY2119" s="69"/>
      <c r="SCZ2119" s="69"/>
      <c r="SDA2119" s="107"/>
      <c r="SDB2119" s="2"/>
      <c r="SDC2119" s="15"/>
      <c r="SDD2119" s="15"/>
      <c r="SDE2119" s="80"/>
      <c r="SDF2119" s="52"/>
      <c r="SDG2119" s="69"/>
      <c r="SDH2119" s="69"/>
      <c r="SDI2119" s="69"/>
      <c r="SDJ2119" s="107"/>
      <c r="SDK2119" s="2"/>
      <c r="SDL2119" s="15"/>
      <c r="SDM2119" s="15"/>
      <c r="SDN2119" s="80"/>
      <c r="SDO2119" s="52"/>
      <c r="SDP2119" s="69"/>
      <c r="SDQ2119" s="69"/>
      <c r="SDR2119" s="69"/>
      <c r="SDS2119" s="107"/>
      <c r="SDT2119" s="2"/>
      <c r="SDU2119" s="15"/>
      <c r="SDV2119" s="15"/>
      <c r="SDW2119" s="80"/>
      <c r="SDX2119" s="52"/>
      <c r="SDY2119" s="69"/>
      <c r="SDZ2119" s="69"/>
      <c r="SEA2119" s="69"/>
      <c r="SEB2119" s="107"/>
      <c r="SEC2119" s="2"/>
      <c r="SED2119" s="15"/>
      <c r="SEE2119" s="15"/>
      <c r="SEF2119" s="80"/>
      <c r="SEG2119" s="52"/>
      <c r="SEH2119" s="69"/>
      <c r="SEI2119" s="69"/>
      <c r="SEJ2119" s="69"/>
      <c r="SEK2119" s="107"/>
      <c r="SEL2119" s="2"/>
      <c r="SEM2119" s="15"/>
      <c r="SEN2119" s="15"/>
      <c r="SEO2119" s="80"/>
      <c r="SEP2119" s="52"/>
      <c r="SEQ2119" s="69"/>
      <c r="SER2119" s="69"/>
      <c r="SES2119" s="69"/>
      <c r="SET2119" s="107"/>
      <c r="SEU2119" s="2"/>
      <c r="SEV2119" s="15"/>
      <c r="SEW2119" s="15"/>
      <c r="SEX2119" s="80"/>
      <c r="SEY2119" s="52"/>
      <c r="SEZ2119" s="69"/>
      <c r="SFA2119" s="69"/>
      <c r="SFB2119" s="69"/>
      <c r="SFC2119" s="107"/>
      <c r="SFD2119" s="2"/>
      <c r="SFE2119" s="15"/>
      <c r="SFF2119" s="15"/>
      <c r="SFG2119" s="80"/>
      <c r="SFH2119" s="52"/>
      <c r="SFI2119" s="69"/>
      <c r="SFJ2119" s="69"/>
      <c r="SFK2119" s="69"/>
      <c r="SFL2119" s="107"/>
      <c r="SFM2119" s="2"/>
      <c r="SFN2119" s="15"/>
      <c r="SFO2119" s="15"/>
      <c r="SFP2119" s="80"/>
      <c r="SFQ2119" s="52"/>
      <c r="SFR2119" s="69"/>
      <c r="SFS2119" s="69"/>
      <c r="SFT2119" s="69"/>
      <c r="SFU2119" s="107"/>
      <c r="SFV2119" s="2"/>
      <c r="SFW2119" s="15"/>
      <c r="SFX2119" s="15"/>
      <c r="SFY2119" s="80"/>
      <c r="SFZ2119" s="52"/>
      <c r="SGA2119" s="69"/>
      <c r="SGB2119" s="69"/>
      <c r="SGC2119" s="69"/>
      <c r="SGD2119" s="107"/>
      <c r="SGE2119" s="2"/>
      <c r="SGF2119" s="15"/>
      <c r="SGG2119" s="15"/>
      <c r="SGH2119" s="80"/>
      <c r="SGI2119" s="52"/>
      <c r="SGJ2119" s="69"/>
      <c r="SGK2119" s="69"/>
      <c r="SGL2119" s="69"/>
      <c r="SGM2119" s="107"/>
      <c r="SGN2119" s="2"/>
      <c r="SGO2119" s="15"/>
      <c r="SGP2119" s="15"/>
      <c r="SGQ2119" s="80"/>
      <c r="SGR2119" s="52"/>
      <c r="SGS2119" s="69"/>
      <c r="SGT2119" s="69"/>
      <c r="SGU2119" s="69"/>
      <c r="SGV2119" s="107"/>
      <c r="SGW2119" s="2"/>
      <c r="SGX2119" s="15"/>
      <c r="SGY2119" s="15"/>
      <c r="SGZ2119" s="80"/>
      <c r="SHA2119" s="52"/>
      <c r="SHB2119" s="69"/>
      <c r="SHC2119" s="69"/>
      <c r="SHD2119" s="69"/>
      <c r="SHE2119" s="107"/>
      <c r="SHF2119" s="2"/>
      <c r="SHG2119" s="15"/>
      <c r="SHH2119" s="15"/>
      <c r="SHI2119" s="80"/>
      <c r="SHJ2119" s="52"/>
      <c r="SHK2119" s="69"/>
      <c r="SHL2119" s="69"/>
      <c r="SHM2119" s="69"/>
      <c r="SHN2119" s="107"/>
      <c r="SHO2119" s="2"/>
      <c r="SHP2119" s="15"/>
      <c r="SHQ2119" s="15"/>
      <c r="SHR2119" s="80"/>
      <c r="SHS2119" s="52"/>
      <c r="SHT2119" s="69"/>
      <c r="SHU2119" s="69"/>
      <c r="SHV2119" s="69"/>
      <c r="SHW2119" s="107"/>
      <c r="SHX2119" s="2"/>
      <c r="SHY2119" s="15"/>
      <c r="SHZ2119" s="15"/>
      <c r="SIA2119" s="80"/>
      <c r="SIB2119" s="52"/>
      <c r="SIC2119" s="69"/>
      <c r="SID2119" s="69"/>
      <c r="SIE2119" s="69"/>
      <c r="SIF2119" s="107"/>
      <c r="SIG2119" s="2"/>
      <c r="SIH2119" s="15"/>
      <c r="SII2119" s="15"/>
      <c r="SIJ2119" s="80"/>
      <c r="SIK2119" s="52"/>
      <c r="SIL2119" s="69"/>
      <c r="SIM2119" s="69"/>
      <c r="SIN2119" s="69"/>
      <c r="SIO2119" s="107"/>
      <c r="SIP2119" s="2"/>
      <c r="SIQ2119" s="15"/>
      <c r="SIR2119" s="15"/>
      <c r="SIS2119" s="80"/>
      <c r="SIT2119" s="52"/>
      <c r="SIU2119" s="69"/>
      <c r="SIV2119" s="69"/>
      <c r="SIW2119" s="69"/>
      <c r="SIX2119" s="107"/>
      <c r="SIY2119" s="2"/>
      <c r="SIZ2119" s="15"/>
      <c r="SJA2119" s="15"/>
      <c r="SJB2119" s="80"/>
      <c r="SJC2119" s="52"/>
      <c r="SJD2119" s="69"/>
      <c r="SJE2119" s="69"/>
      <c r="SJF2119" s="69"/>
      <c r="SJG2119" s="107"/>
      <c r="SJH2119" s="2"/>
      <c r="SJI2119" s="15"/>
      <c r="SJJ2119" s="15"/>
      <c r="SJK2119" s="80"/>
      <c r="SJL2119" s="52"/>
      <c r="SJM2119" s="69"/>
      <c r="SJN2119" s="69"/>
      <c r="SJO2119" s="69"/>
      <c r="SJP2119" s="107"/>
      <c r="SJQ2119" s="2"/>
      <c r="SJR2119" s="15"/>
      <c r="SJS2119" s="15"/>
      <c r="SJT2119" s="80"/>
      <c r="SJU2119" s="52"/>
      <c r="SJV2119" s="69"/>
      <c r="SJW2119" s="69"/>
      <c r="SJX2119" s="69"/>
      <c r="SJY2119" s="107"/>
      <c r="SJZ2119" s="2"/>
      <c r="SKA2119" s="15"/>
      <c r="SKB2119" s="15"/>
      <c r="SKC2119" s="80"/>
      <c r="SKD2119" s="52"/>
      <c r="SKE2119" s="69"/>
      <c r="SKF2119" s="69"/>
      <c r="SKG2119" s="69"/>
      <c r="SKH2119" s="107"/>
      <c r="SKI2119" s="2"/>
      <c r="SKJ2119" s="15"/>
      <c r="SKK2119" s="15"/>
      <c r="SKL2119" s="80"/>
      <c r="SKM2119" s="52"/>
      <c r="SKN2119" s="69"/>
      <c r="SKO2119" s="69"/>
      <c r="SKP2119" s="69"/>
      <c r="SKQ2119" s="107"/>
      <c r="SKR2119" s="2"/>
      <c r="SKS2119" s="15"/>
      <c r="SKT2119" s="15"/>
      <c r="SKU2119" s="80"/>
      <c r="SKV2119" s="52"/>
      <c r="SKW2119" s="69"/>
      <c r="SKX2119" s="69"/>
      <c r="SKY2119" s="69"/>
      <c r="SKZ2119" s="107"/>
      <c r="SLA2119" s="2"/>
      <c r="SLB2119" s="15"/>
      <c r="SLC2119" s="15"/>
      <c r="SLD2119" s="80"/>
      <c r="SLE2119" s="52"/>
      <c r="SLF2119" s="69"/>
      <c r="SLG2119" s="69"/>
      <c r="SLH2119" s="69"/>
      <c r="SLI2119" s="107"/>
      <c r="SLJ2119" s="2"/>
      <c r="SLK2119" s="15"/>
      <c r="SLL2119" s="15"/>
      <c r="SLM2119" s="80"/>
      <c r="SLN2119" s="52"/>
      <c r="SLO2119" s="69"/>
      <c r="SLP2119" s="69"/>
      <c r="SLQ2119" s="69"/>
      <c r="SLR2119" s="107"/>
      <c r="SLS2119" s="2"/>
      <c r="SLT2119" s="15"/>
      <c r="SLU2119" s="15"/>
      <c r="SLV2119" s="80"/>
      <c r="SLW2119" s="52"/>
      <c r="SLX2119" s="69"/>
      <c r="SLY2119" s="69"/>
      <c r="SLZ2119" s="69"/>
      <c r="SMA2119" s="107"/>
      <c r="SMB2119" s="2"/>
      <c r="SMC2119" s="15"/>
      <c r="SMD2119" s="15"/>
      <c r="SME2119" s="80"/>
      <c r="SMF2119" s="52"/>
      <c r="SMG2119" s="69"/>
      <c r="SMH2119" s="69"/>
      <c r="SMI2119" s="69"/>
      <c r="SMJ2119" s="107"/>
      <c r="SMK2119" s="2"/>
      <c r="SML2119" s="15"/>
      <c r="SMM2119" s="15"/>
      <c r="SMN2119" s="80"/>
      <c r="SMO2119" s="52"/>
      <c r="SMP2119" s="69"/>
      <c r="SMQ2119" s="69"/>
      <c r="SMR2119" s="69"/>
      <c r="SMS2119" s="107"/>
      <c r="SMT2119" s="2"/>
      <c r="SMU2119" s="15"/>
      <c r="SMV2119" s="15"/>
      <c r="SMW2119" s="80"/>
      <c r="SMX2119" s="52"/>
      <c r="SMY2119" s="69"/>
      <c r="SMZ2119" s="69"/>
      <c r="SNA2119" s="69"/>
      <c r="SNB2119" s="107"/>
      <c r="SNC2119" s="2"/>
      <c r="SND2119" s="15"/>
      <c r="SNE2119" s="15"/>
      <c r="SNF2119" s="80"/>
      <c r="SNG2119" s="52"/>
      <c r="SNH2119" s="69"/>
      <c r="SNI2119" s="69"/>
      <c r="SNJ2119" s="69"/>
      <c r="SNK2119" s="107"/>
      <c r="SNL2119" s="2"/>
      <c r="SNM2119" s="15"/>
      <c r="SNN2119" s="15"/>
      <c r="SNO2119" s="80"/>
      <c r="SNP2119" s="52"/>
      <c r="SNQ2119" s="69"/>
      <c r="SNR2119" s="69"/>
      <c r="SNS2119" s="69"/>
      <c r="SNT2119" s="107"/>
      <c r="SNU2119" s="2"/>
      <c r="SNV2119" s="15"/>
      <c r="SNW2119" s="15"/>
      <c r="SNX2119" s="80"/>
      <c r="SNY2119" s="52"/>
      <c r="SNZ2119" s="69"/>
      <c r="SOA2119" s="69"/>
      <c r="SOB2119" s="69"/>
      <c r="SOC2119" s="107"/>
      <c r="SOD2119" s="2"/>
      <c r="SOE2119" s="15"/>
      <c r="SOF2119" s="15"/>
      <c r="SOG2119" s="80"/>
      <c r="SOH2119" s="52"/>
      <c r="SOI2119" s="69"/>
      <c r="SOJ2119" s="69"/>
      <c r="SOK2119" s="69"/>
      <c r="SOL2119" s="107"/>
      <c r="SOM2119" s="2"/>
      <c r="SON2119" s="15"/>
      <c r="SOO2119" s="15"/>
      <c r="SOP2119" s="80"/>
      <c r="SOQ2119" s="52"/>
      <c r="SOR2119" s="69"/>
      <c r="SOS2119" s="69"/>
      <c r="SOT2119" s="69"/>
      <c r="SOU2119" s="107"/>
      <c r="SOV2119" s="2"/>
      <c r="SOW2119" s="15"/>
      <c r="SOX2119" s="15"/>
      <c r="SOY2119" s="80"/>
      <c r="SOZ2119" s="52"/>
      <c r="SPA2119" s="69"/>
      <c r="SPB2119" s="69"/>
      <c r="SPC2119" s="69"/>
      <c r="SPD2119" s="107"/>
      <c r="SPE2119" s="2"/>
      <c r="SPF2119" s="15"/>
      <c r="SPG2119" s="15"/>
      <c r="SPH2119" s="80"/>
      <c r="SPI2119" s="52"/>
      <c r="SPJ2119" s="69"/>
      <c r="SPK2119" s="69"/>
      <c r="SPL2119" s="69"/>
      <c r="SPM2119" s="107"/>
      <c r="SPN2119" s="2"/>
      <c r="SPO2119" s="15"/>
      <c r="SPP2119" s="15"/>
      <c r="SPQ2119" s="80"/>
      <c r="SPR2119" s="52"/>
      <c r="SPS2119" s="69"/>
      <c r="SPT2119" s="69"/>
      <c r="SPU2119" s="69"/>
      <c r="SPV2119" s="107"/>
      <c r="SPW2119" s="2"/>
      <c r="SPX2119" s="15"/>
      <c r="SPY2119" s="15"/>
      <c r="SPZ2119" s="80"/>
      <c r="SQA2119" s="52"/>
      <c r="SQB2119" s="69"/>
      <c r="SQC2119" s="69"/>
      <c r="SQD2119" s="69"/>
      <c r="SQE2119" s="107"/>
      <c r="SQF2119" s="2"/>
      <c r="SQG2119" s="15"/>
      <c r="SQH2119" s="15"/>
      <c r="SQI2119" s="80"/>
      <c r="SQJ2119" s="52"/>
      <c r="SQK2119" s="69"/>
      <c r="SQL2119" s="69"/>
      <c r="SQM2119" s="69"/>
      <c r="SQN2119" s="107"/>
      <c r="SQO2119" s="2"/>
      <c r="SQP2119" s="15"/>
      <c r="SQQ2119" s="15"/>
      <c r="SQR2119" s="80"/>
      <c r="SQS2119" s="52"/>
      <c r="SQT2119" s="69"/>
      <c r="SQU2119" s="69"/>
      <c r="SQV2119" s="69"/>
      <c r="SQW2119" s="107"/>
      <c r="SQX2119" s="2"/>
      <c r="SQY2119" s="15"/>
      <c r="SQZ2119" s="15"/>
      <c r="SRA2119" s="80"/>
      <c r="SRB2119" s="52"/>
      <c r="SRC2119" s="69"/>
      <c r="SRD2119" s="69"/>
      <c r="SRE2119" s="69"/>
      <c r="SRF2119" s="107"/>
      <c r="SRG2119" s="2"/>
      <c r="SRH2119" s="15"/>
      <c r="SRI2119" s="15"/>
      <c r="SRJ2119" s="80"/>
      <c r="SRK2119" s="52"/>
      <c r="SRL2119" s="69"/>
      <c r="SRM2119" s="69"/>
      <c r="SRN2119" s="69"/>
      <c r="SRO2119" s="107"/>
      <c r="SRP2119" s="2"/>
      <c r="SRQ2119" s="15"/>
      <c r="SRR2119" s="15"/>
      <c r="SRS2119" s="80"/>
      <c r="SRT2119" s="52"/>
      <c r="SRU2119" s="69"/>
      <c r="SRV2119" s="69"/>
      <c r="SRW2119" s="69"/>
      <c r="SRX2119" s="107"/>
      <c r="SRY2119" s="2"/>
      <c r="SRZ2119" s="15"/>
      <c r="SSA2119" s="15"/>
      <c r="SSB2119" s="80"/>
      <c r="SSC2119" s="52"/>
      <c r="SSD2119" s="69"/>
      <c r="SSE2119" s="69"/>
      <c r="SSF2119" s="69"/>
      <c r="SSG2119" s="107"/>
      <c r="SSH2119" s="2"/>
      <c r="SSI2119" s="15"/>
      <c r="SSJ2119" s="15"/>
      <c r="SSK2119" s="80"/>
      <c r="SSL2119" s="52"/>
      <c r="SSM2119" s="69"/>
      <c r="SSN2119" s="69"/>
      <c r="SSO2119" s="69"/>
      <c r="SSP2119" s="107"/>
      <c r="SSQ2119" s="2"/>
      <c r="SSR2119" s="15"/>
      <c r="SSS2119" s="15"/>
      <c r="SST2119" s="80"/>
      <c r="SSU2119" s="52"/>
      <c r="SSV2119" s="69"/>
      <c r="SSW2119" s="69"/>
      <c r="SSX2119" s="69"/>
      <c r="SSY2119" s="107"/>
      <c r="SSZ2119" s="2"/>
      <c r="STA2119" s="15"/>
      <c r="STB2119" s="15"/>
      <c r="STC2119" s="80"/>
      <c r="STD2119" s="52"/>
      <c r="STE2119" s="69"/>
      <c r="STF2119" s="69"/>
      <c r="STG2119" s="69"/>
      <c r="STH2119" s="107"/>
      <c r="STI2119" s="2"/>
      <c r="STJ2119" s="15"/>
      <c r="STK2119" s="15"/>
      <c r="STL2119" s="80"/>
      <c r="STM2119" s="52"/>
      <c r="STN2119" s="69"/>
      <c r="STO2119" s="69"/>
      <c r="STP2119" s="69"/>
      <c r="STQ2119" s="107"/>
      <c r="STR2119" s="2"/>
      <c r="STS2119" s="15"/>
      <c r="STT2119" s="15"/>
      <c r="STU2119" s="80"/>
      <c r="STV2119" s="52"/>
      <c r="STW2119" s="69"/>
      <c r="STX2119" s="69"/>
      <c r="STY2119" s="69"/>
      <c r="STZ2119" s="107"/>
      <c r="SUA2119" s="2"/>
      <c r="SUB2119" s="15"/>
      <c r="SUC2119" s="15"/>
      <c r="SUD2119" s="80"/>
      <c r="SUE2119" s="52"/>
      <c r="SUF2119" s="69"/>
      <c r="SUG2119" s="69"/>
      <c r="SUH2119" s="69"/>
      <c r="SUI2119" s="107"/>
      <c r="SUJ2119" s="2"/>
      <c r="SUK2119" s="15"/>
      <c r="SUL2119" s="15"/>
      <c r="SUM2119" s="80"/>
      <c r="SUN2119" s="52"/>
      <c r="SUO2119" s="69"/>
      <c r="SUP2119" s="69"/>
      <c r="SUQ2119" s="69"/>
      <c r="SUR2119" s="107"/>
      <c r="SUS2119" s="2"/>
      <c r="SUT2119" s="15"/>
      <c r="SUU2119" s="15"/>
      <c r="SUV2119" s="80"/>
      <c r="SUW2119" s="52"/>
      <c r="SUX2119" s="69"/>
      <c r="SUY2119" s="69"/>
      <c r="SUZ2119" s="69"/>
      <c r="SVA2119" s="107"/>
      <c r="SVB2119" s="2"/>
      <c r="SVC2119" s="15"/>
      <c r="SVD2119" s="15"/>
      <c r="SVE2119" s="80"/>
      <c r="SVF2119" s="52"/>
      <c r="SVG2119" s="69"/>
      <c r="SVH2119" s="69"/>
      <c r="SVI2119" s="69"/>
      <c r="SVJ2119" s="107"/>
      <c r="SVK2119" s="2"/>
      <c r="SVL2119" s="15"/>
      <c r="SVM2119" s="15"/>
      <c r="SVN2119" s="80"/>
      <c r="SVO2119" s="52"/>
      <c r="SVP2119" s="69"/>
      <c r="SVQ2119" s="69"/>
      <c r="SVR2119" s="69"/>
      <c r="SVS2119" s="107"/>
      <c r="SVT2119" s="2"/>
      <c r="SVU2119" s="15"/>
      <c r="SVV2119" s="15"/>
      <c r="SVW2119" s="80"/>
      <c r="SVX2119" s="52"/>
      <c r="SVY2119" s="69"/>
      <c r="SVZ2119" s="69"/>
      <c r="SWA2119" s="69"/>
      <c r="SWB2119" s="107"/>
      <c r="SWC2119" s="2"/>
      <c r="SWD2119" s="15"/>
      <c r="SWE2119" s="15"/>
      <c r="SWF2119" s="80"/>
      <c r="SWG2119" s="52"/>
      <c r="SWH2119" s="69"/>
      <c r="SWI2119" s="69"/>
      <c r="SWJ2119" s="69"/>
      <c r="SWK2119" s="107"/>
      <c r="SWL2119" s="2"/>
      <c r="SWM2119" s="15"/>
      <c r="SWN2119" s="15"/>
      <c r="SWO2119" s="80"/>
      <c r="SWP2119" s="52"/>
      <c r="SWQ2119" s="69"/>
      <c r="SWR2119" s="69"/>
      <c r="SWS2119" s="69"/>
      <c r="SWT2119" s="107"/>
      <c r="SWU2119" s="2"/>
      <c r="SWV2119" s="15"/>
      <c r="SWW2119" s="15"/>
      <c r="SWX2119" s="80"/>
      <c r="SWY2119" s="52"/>
      <c r="SWZ2119" s="69"/>
      <c r="SXA2119" s="69"/>
      <c r="SXB2119" s="69"/>
      <c r="SXC2119" s="107"/>
      <c r="SXD2119" s="2"/>
      <c r="SXE2119" s="15"/>
      <c r="SXF2119" s="15"/>
      <c r="SXG2119" s="80"/>
      <c r="SXH2119" s="52"/>
      <c r="SXI2119" s="69"/>
      <c r="SXJ2119" s="69"/>
      <c r="SXK2119" s="69"/>
      <c r="SXL2119" s="107"/>
      <c r="SXM2119" s="2"/>
      <c r="SXN2119" s="15"/>
      <c r="SXO2119" s="15"/>
      <c r="SXP2119" s="80"/>
      <c r="SXQ2119" s="52"/>
      <c r="SXR2119" s="69"/>
      <c r="SXS2119" s="69"/>
      <c r="SXT2119" s="69"/>
      <c r="SXU2119" s="107"/>
      <c r="SXV2119" s="2"/>
      <c r="SXW2119" s="15"/>
      <c r="SXX2119" s="15"/>
      <c r="SXY2119" s="80"/>
      <c r="SXZ2119" s="52"/>
      <c r="SYA2119" s="69"/>
      <c r="SYB2119" s="69"/>
      <c r="SYC2119" s="69"/>
      <c r="SYD2119" s="107"/>
      <c r="SYE2119" s="2"/>
      <c r="SYF2119" s="15"/>
      <c r="SYG2119" s="15"/>
      <c r="SYH2119" s="80"/>
      <c r="SYI2119" s="52"/>
      <c r="SYJ2119" s="69"/>
      <c r="SYK2119" s="69"/>
      <c r="SYL2119" s="69"/>
      <c r="SYM2119" s="107"/>
      <c r="SYN2119" s="2"/>
      <c r="SYO2119" s="15"/>
      <c r="SYP2119" s="15"/>
      <c r="SYQ2119" s="80"/>
      <c r="SYR2119" s="52"/>
      <c r="SYS2119" s="69"/>
      <c r="SYT2119" s="69"/>
      <c r="SYU2119" s="69"/>
      <c r="SYV2119" s="107"/>
      <c r="SYW2119" s="2"/>
      <c r="SYX2119" s="15"/>
      <c r="SYY2119" s="15"/>
      <c r="SYZ2119" s="80"/>
      <c r="SZA2119" s="52"/>
      <c r="SZB2119" s="69"/>
      <c r="SZC2119" s="69"/>
      <c r="SZD2119" s="69"/>
      <c r="SZE2119" s="107"/>
      <c r="SZF2119" s="2"/>
      <c r="SZG2119" s="15"/>
      <c r="SZH2119" s="15"/>
      <c r="SZI2119" s="80"/>
      <c r="SZJ2119" s="52"/>
      <c r="SZK2119" s="69"/>
      <c r="SZL2119" s="69"/>
      <c r="SZM2119" s="69"/>
      <c r="SZN2119" s="107"/>
      <c r="SZO2119" s="2"/>
      <c r="SZP2119" s="15"/>
      <c r="SZQ2119" s="15"/>
      <c r="SZR2119" s="80"/>
      <c r="SZS2119" s="52"/>
      <c r="SZT2119" s="69"/>
      <c r="SZU2119" s="69"/>
      <c r="SZV2119" s="69"/>
      <c r="SZW2119" s="107"/>
      <c r="SZX2119" s="2"/>
      <c r="SZY2119" s="15"/>
      <c r="SZZ2119" s="15"/>
      <c r="TAA2119" s="80"/>
      <c r="TAB2119" s="52"/>
      <c r="TAC2119" s="69"/>
      <c r="TAD2119" s="69"/>
      <c r="TAE2119" s="69"/>
      <c r="TAF2119" s="107"/>
      <c r="TAG2119" s="2"/>
      <c r="TAH2119" s="15"/>
      <c r="TAI2119" s="15"/>
      <c r="TAJ2119" s="80"/>
      <c r="TAK2119" s="52"/>
      <c r="TAL2119" s="69"/>
      <c r="TAM2119" s="69"/>
      <c r="TAN2119" s="69"/>
      <c r="TAO2119" s="107"/>
      <c r="TAP2119" s="2"/>
      <c r="TAQ2119" s="15"/>
      <c r="TAR2119" s="15"/>
      <c r="TAS2119" s="80"/>
      <c r="TAT2119" s="52"/>
      <c r="TAU2119" s="69"/>
      <c r="TAV2119" s="69"/>
      <c r="TAW2119" s="69"/>
      <c r="TAX2119" s="107"/>
      <c r="TAY2119" s="2"/>
      <c r="TAZ2119" s="15"/>
      <c r="TBA2119" s="15"/>
      <c r="TBB2119" s="80"/>
      <c r="TBC2119" s="52"/>
      <c r="TBD2119" s="69"/>
      <c r="TBE2119" s="69"/>
      <c r="TBF2119" s="69"/>
      <c r="TBG2119" s="107"/>
      <c r="TBH2119" s="2"/>
      <c r="TBI2119" s="15"/>
      <c r="TBJ2119" s="15"/>
      <c r="TBK2119" s="80"/>
      <c r="TBL2119" s="52"/>
      <c r="TBM2119" s="69"/>
      <c r="TBN2119" s="69"/>
      <c r="TBO2119" s="69"/>
      <c r="TBP2119" s="107"/>
      <c r="TBQ2119" s="2"/>
      <c r="TBR2119" s="15"/>
      <c r="TBS2119" s="15"/>
      <c r="TBT2119" s="80"/>
      <c r="TBU2119" s="52"/>
      <c r="TBV2119" s="69"/>
      <c r="TBW2119" s="69"/>
      <c r="TBX2119" s="69"/>
      <c r="TBY2119" s="107"/>
      <c r="TBZ2119" s="2"/>
      <c r="TCA2119" s="15"/>
      <c r="TCB2119" s="15"/>
      <c r="TCC2119" s="80"/>
      <c r="TCD2119" s="52"/>
      <c r="TCE2119" s="69"/>
      <c r="TCF2119" s="69"/>
      <c r="TCG2119" s="69"/>
      <c r="TCH2119" s="107"/>
      <c r="TCI2119" s="2"/>
      <c r="TCJ2119" s="15"/>
      <c r="TCK2119" s="15"/>
      <c r="TCL2119" s="80"/>
      <c r="TCM2119" s="52"/>
      <c r="TCN2119" s="69"/>
      <c r="TCO2119" s="69"/>
      <c r="TCP2119" s="69"/>
      <c r="TCQ2119" s="107"/>
      <c r="TCR2119" s="2"/>
      <c r="TCS2119" s="15"/>
      <c r="TCT2119" s="15"/>
      <c r="TCU2119" s="80"/>
      <c r="TCV2119" s="52"/>
      <c r="TCW2119" s="69"/>
      <c r="TCX2119" s="69"/>
      <c r="TCY2119" s="69"/>
      <c r="TCZ2119" s="107"/>
      <c r="TDA2119" s="2"/>
      <c r="TDB2119" s="15"/>
      <c r="TDC2119" s="15"/>
      <c r="TDD2119" s="80"/>
      <c r="TDE2119" s="52"/>
      <c r="TDF2119" s="69"/>
      <c r="TDG2119" s="69"/>
      <c r="TDH2119" s="69"/>
      <c r="TDI2119" s="107"/>
      <c r="TDJ2119" s="2"/>
      <c r="TDK2119" s="15"/>
      <c r="TDL2119" s="15"/>
      <c r="TDM2119" s="80"/>
      <c r="TDN2119" s="52"/>
      <c r="TDO2119" s="69"/>
      <c r="TDP2119" s="69"/>
      <c r="TDQ2119" s="69"/>
      <c r="TDR2119" s="107"/>
      <c r="TDS2119" s="2"/>
      <c r="TDT2119" s="15"/>
      <c r="TDU2119" s="15"/>
      <c r="TDV2119" s="80"/>
      <c r="TDW2119" s="52"/>
      <c r="TDX2119" s="69"/>
      <c r="TDY2119" s="69"/>
      <c r="TDZ2119" s="69"/>
      <c r="TEA2119" s="107"/>
      <c r="TEB2119" s="2"/>
      <c r="TEC2119" s="15"/>
      <c r="TED2119" s="15"/>
      <c r="TEE2119" s="80"/>
      <c r="TEF2119" s="52"/>
      <c r="TEG2119" s="69"/>
      <c r="TEH2119" s="69"/>
      <c r="TEI2119" s="69"/>
      <c r="TEJ2119" s="107"/>
      <c r="TEK2119" s="2"/>
      <c r="TEL2119" s="15"/>
      <c r="TEM2119" s="15"/>
      <c r="TEN2119" s="80"/>
      <c r="TEO2119" s="52"/>
      <c r="TEP2119" s="69"/>
      <c r="TEQ2119" s="69"/>
      <c r="TER2119" s="69"/>
      <c r="TES2119" s="107"/>
      <c r="TET2119" s="2"/>
      <c r="TEU2119" s="15"/>
      <c r="TEV2119" s="15"/>
      <c r="TEW2119" s="80"/>
      <c r="TEX2119" s="52"/>
      <c r="TEY2119" s="69"/>
      <c r="TEZ2119" s="69"/>
      <c r="TFA2119" s="69"/>
      <c r="TFB2119" s="107"/>
      <c r="TFC2119" s="2"/>
      <c r="TFD2119" s="15"/>
      <c r="TFE2119" s="15"/>
      <c r="TFF2119" s="80"/>
      <c r="TFG2119" s="52"/>
      <c r="TFH2119" s="69"/>
      <c r="TFI2119" s="69"/>
      <c r="TFJ2119" s="69"/>
      <c r="TFK2119" s="107"/>
      <c r="TFL2119" s="2"/>
      <c r="TFM2119" s="15"/>
      <c r="TFN2119" s="15"/>
      <c r="TFO2119" s="80"/>
      <c r="TFP2119" s="52"/>
      <c r="TFQ2119" s="69"/>
      <c r="TFR2119" s="69"/>
      <c r="TFS2119" s="69"/>
      <c r="TFT2119" s="107"/>
      <c r="TFU2119" s="2"/>
      <c r="TFV2119" s="15"/>
      <c r="TFW2119" s="15"/>
      <c r="TFX2119" s="80"/>
      <c r="TFY2119" s="52"/>
      <c r="TFZ2119" s="69"/>
      <c r="TGA2119" s="69"/>
      <c r="TGB2119" s="69"/>
      <c r="TGC2119" s="107"/>
      <c r="TGD2119" s="2"/>
      <c r="TGE2119" s="15"/>
      <c r="TGF2119" s="15"/>
      <c r="TGG2119" s="80"/>
      <c r="TGH2119" s="52"/>
      <c r="TGI2119" s="69"/>
      <c r="TGJ2119" s="69"/>
      <c r="TGK2119" s="69"/>
      <c r="TGL2119" s="107"/>
      <c r="TGM2119" s="2"/>
      <c r="TGN2119" s="15"/>
      <c r="TGO2119" s="15"/>
      <c r="TGP2119" s="80"/>
      <c r="TGQ2119" s="52"/>
      <c r="TGR2119" s="69"/>
      <c r="TGS2119" s="69"/>
      <c r="TGT2119" s="69"/>
      <c r="TGU2119" s="107"/>
      <c r="TGV2119" s="2"/>
      <c r="TGW2119" s="15"/>
      <c r="TGX2119" s="15"/>
      <c r="TGY2119" s="80"/>
      <c r="TGZ2119" s="52"/>
      <c r="THA2119" s="69"/>
      <c r="THB2119" s="69"/>
      <c r="THC2119" s="69"/>
      <c r="THD2119" s="107"/>
      <c r="THE2119" s="2"/>
      <c r="THF2119" s="15"/>
      <c r="THG2119" s="15"/>
      <c r="THH2119" s="80"/>
      <c r="THI2119" s="52"/>
      <c r="THJ2119" s="69"/>
      <c r="THK2119" s="69"/>
      <c r="THL2119" s="69"/>
      <c r="THM2119" s="107"/>
      <c r="THN2119" s="2"/>
      <c r="THO2119" s="15"/>
      <c r="THP2119" s="15"/>
      <c r="THQ2119" s="80"/>
      <c r="THR2119" s="52"/>
      <c r="THS2119" s="69"/>
      <c r="THT2119" s="69"/>
      <c r="THU2119" s="69"/>
      <c r="THV2119" s="107"/>
      <c r="THW2119" s="2"/>
      <c r="THX2119" s="15"/>
      <c r="THY2119" s="15"/>
      <c r="THZ2119" s="80"/>
      <c r="TIA2119" s="52"/>
      <c r="TIB2119" s="69"/>
      <c r="TIC2119" s="69"/>
      <c r="TID2119" s="69"/>
      <c r="TIE2119" s="107"/>
      <c r="TIF2119" s="2"/>
      <c r="TIG2119" s="15"/>
      <c r="TIH2119" s="15"/>
      <c r="TII2119" s="80"/>
      <c r="TIJ2119" s="52"/>
      <c r="TIK2119" s="69"/>
      <c r="TIL2119" s="69"/>
      <c r="TIM2119" s="69"/>
      <c r="TIN2119" s="107"/>
      <c r="TIO2119" s="2"/>
      <c r="TIP2119" s="15"/>
      <c r="TIQ2119" s="15"/>
      <c r="TIR2119" s="80"/>
      <c r="TIS2119" s="52"/>
      <c r="TIT2119" s="69"/>
      <c r="TIU2119" s="69"/>
      <c r="TIV2119" s="69"/>
      <c r="TIW2119" s="107"/>
      <c r="TIX2119" s="2"/>
      <c r="TIY2119" s="15"/>
      <c r="TIZ2119" s="15"/>
      <c r="TJA2119" s="80"/>
      <c r="TJB2119" s="52"/>
      <c r="TJC2119" s="69"/>
      <c r="TJD2119" s="69"/>
      <c r="TJE2119" s="69"/>
      <c r="TJF2119" s="107"/>
      <c r="TJG2119" s="2"/>
      <c r="TJH2119" s="15"/>
      <c r="TJI2119" s="15"/>
      <c r="TJJ2119" s="80"/>
      <c r="TJK2119" s="52"/>
      <c r="TJL2119" s="69"/>
      <c r="TJM2119" s="69"/>
      <c r="TJN2119" s="69"/>
      <c r="TJO2119" s="107"/>
      <c r="TJP2119" s="2"/>
      <c r="TJQ2119" s="15"/>
      <c r="TJR2119" s="15"/>
      <c r="TJS2119" s="80"/>
      <c r="TJT2119" s="52"/>
      <c r="TJU2119" s="69"/>
      <c r="TJV2119" s="69"/>
      <c r="TJW2119" s="69"/>
      <c r="TJX2119" s="107"/>
      <c r="TJY2119" s="2"/>
      <c r="TJZ2119" s="15"/>
      <c r="TKA2119" s="15"/>
      <c r="TKB2119" s="80"/>
      <c r="TKC2119" s="52"/>
      <c r="TKD2119" s="69"/>
      <c r="TKE2119" s="69"/>
      <c r="TKF2119" s="69"/>
      <c r="TKG2119" s="107"/>
      <c r="TKH2119" s="2"/>
      <c r="TKI2119" s="15"/>
      <c r="TKJ2119" s="15"/>
      <c r="TKK2119" s="80"/>
      <c r="TKL2119" s="52"/>
      <c r="TKM2119" s="69"/>
      <c r="TKN2119" s="69"/>
      <c r="TKO2119" s="69"/>
      <c r="TKP2119" s="107"/>
      <c r="TKQ2119" s="2"/>
      <c r="TKR2119" s="15"/>
      <c r="TKS2119" s="15"/>
      <c r="TKT2119" s="80"/>
      <c r="TKU2119" s="52"/>
      <c r="TKV2119" s="69"/>
      <c r="TKW2119" s="69"/>
      <c r="TKX2119" s="69"/>
      <c r="TKY2119" s="107"/>
      <c r="TKZ2119" s="2"/>
      <c r="TLA2119" s="15"/>
      <c r="TLB2119" s="15"/>
      <c r="TLC2119" s="80"/>
      <c r="TLD2119" s="52"/>
      <c r="TLE2119" s="69"/>
      <c r="TLF2119" s="69"/>
      <c r="TLG2119" s="69"/>
      <c r="TLH2119" s="107"/>
      <c r="TLI2119" s="2"/>
      <c r="TLJ2119" s="15"/>
      <c r="TLK2119" s="15"/>
      <c r="TLL2119" s="80"/>
      <c r="TLM2119" s="52"/>
      <c r="TLN2119" s="69"/>
      <c r="TLO2119" s="69"/>
      <c r="TLP2119" s="69"/>
      <c r="TLQ2119" s="107"/>
      <c r="TLR2119" s="2"/>
      <c r="TLS2119" s="15"/>
      <c r="TLT2119" s="15"/>
      <c r="TLU2119" s="80"/>
      <c r="TLV2119" s="52"/>
      <c r="TLW2119" s="69"/>
      <c r="TLX2119" s="69"/>
      <c r="TLY2119" s="69"/>
      <c r="TLZ2119" s="107"/>
      <c r="TMA2119" s="2"/>
      <c r="TMB2119" s="15"/>
      <c r="TMC2119" s="15"/>
      <c r="TMD2119" s="80"/>
      <c r="TME2119" s="52"/>
      <c r="TMF2119" s="69"/>
      <c r="TMG2119" s="69"/>
      <c r="TMH2119" s="69"/>
      <c r="TMI2119" s="107"/>
      <c r="TMJ2119" s="2"/>
      <c r="TMK2119" s="15"/>
      <c r="TML2119" s="15"/>
      <c r="TMM2119" s="80"/>
      <c r="TMN2119" s="52"/>
      <c r="TMO2119" s="69"/>
      <c r="TMP2119" s="69"/>
      <c r="TMQ2119" s="69"/>
      <c r="TMR2119" s="107"/>
      <c r="TMS2119" s="2"/>
      <c r="TMT2119" s="15"/>
      <c r="TMU2119" s="15"/>
      <c r="TMV2119" s="80"/>
      <c r="TMW2119" s="52"/>
      <c r="TMX2119" s="69"/>
      <c r="TMY2119" s="69"/>
      <c r="TMZ2119" s="69"/>
      <c r="TNA2119" s="107"/>
      <c r="TNB2119" s="2"/>
      <c r="TNC2119" s="15"/>
      <c r="TND2119" s="15"/>
      <c r="TNE2119" s="80"/>
      <c r="TNF2119" s="52"/>
      <c r="TNG2119" s="69"/>
      <c r="TNH2119" s="69"/>
      <c r="TNI2119" s="69"/>
      <c r="TNJ2119" s="107"/>
      <c r="TNK2119" s="2"/>
      <c r="TNL2119" s="15"/>
      <c r="TNM2119" s="15"/>
      <c r="TNN2119" s="80"/>
      <c r="TNO2119" s="52"/>
      <c r="TNP2119" s="69"/>
      <c r="TNQ2119" s="69"/>
      <c r="TNR2119" s="69"/>
      <c r="TNS2119" s="107"/>
      <c r="TNT2119" s="2"/>
      <c r="TNU2119" s="15"/>
      <c r="TNV2119" s="15"/>
      <c r="TNW2119" s="80"/>
      <c r="TNX2119" s="52"/>
      <c r="TNY2119" s="69"/>
      <c r="TNZ2119" s="69"/>
      <c r="TOA2119" s="69"/>
      <c r="TOB2119" s="107"/>
      <c r="TOC2119" s="2"/>
      <c r="TOD2119" s="15"/>
      <c r="TOE2119" s="15"/>
      <c r="TOF2119" s="80"/>
      <c r="TOG2119" s="52"/>
      <c r="TOH2119" s="69"/>
      <c r="TOI2119" s="69"/>
      <c r="TOJ2119" s="69"/>
      <c r="TOK2119" s="107"/>
      <c r="TOL2119" s="2"/>
      <c r="TOM2119" s="15"/>
      <c r="TON2119" s="15"/>
      <c r="TOO2119" s="80"/>
      <c r="TOP2119" s="52"/>
      <c r="TOQ2119" s="69"/>
      <c r="TOR2119" s="69"/>
      <c r="TOS2119" s="69"/>
      <c r="TOT2119" s="107"/>
      <c r="TOU2119" s="2"/>
      <c r="TOV2119" s="15"/>
      <c r="TOW2119" s="15"/>
      <c r="TOX2119" s="80"/>
      <c r="TOY2119" s="52"/>
      <c r="TOZ2119" s="69"/>
      <c r="TPA2119" s="69"/>
      <c r="TPB2119" s="69"/>
      <c r="TPC2119" s="107"/>
      <c r="TPD2119" s="2"/>
      <c r="TPE2119" s="15"/>
      <c r="TPF2119" s="15"/>
      <c r="TPG2119" s="80"/>
      <c r="TPH2119" s="52"/>
      <c r="TPI2119" s="69"/>
      <c r="TPJ2119" s="69"/>
      <c r="TPK2119" s="69"/>
      <c r="TPL2119" s="107"/>
      <c r="TPM2119" s="2"/>
      <c r="TPN2119" s="15"/>
      <c r="TPO2119" s="15"/>
      <c r="TPP2119" s="80"/>
      <c r="TPQ2119" s="52"/>
      <c r="TPR2119" s="69"/>
      <c r="TPS2119" s="69"/>
      <c r="TPT2119" s="69"/>
      <c r="TPU2119" s="107"/>
      <c r="TPV2119" s="2"/>
      <c r="TPW2119" s="15"/>
      <c r="TPX2119" s="15"/>
      <c r="TPY2119" s="80"/>
      <c r="TPZ2119" s="52"/>
      <c r="TQA2119" s="69"/>
      <c r="TQB2119" s="69"/>
      <c r="TQC2119" s="69"/>
      <c r="TQD2119" s="107"/>
      <c r="TQE2119" s="2"/>
      <c r="TQF2119" s="15"/>
      <c r="TQG2119" s="15"/>
      <c r="TQH2119" s="80"/>
      <c r="TQI2119" s="52"/>
      <c r="TQJ2119" s="69"/>
      <c r="TQK2119" s="69"/>
      <c r="TQL2119" s="69"/>
      <c r="TQM2119" s="107"/>
      <c r="TQN2119" s="2"/>
      <c r="TQO2119" s="15"/>
      <c r="TQP2119" s="15"/>
      <c r="TQQ2119" s="80"/>
      <c r="TQR2119" s="52"/>
      <c r="TQS2119" s="69"/>
      <c r="TQT2119" s="69"/>
      <c r="TQU2119" s="69"/>
      <c r="TQV2119" s="107"/>
      <c r="TQW2119" s="2"/>
      <c r="TQX2119" s="15"/>
      <c r="TQY2119" s="15"/>
      <c r="TQZ2119" s="80"/>
      <c r="TRA2119" s="52"/>
      <c r="TRB2119" s="69"/>
      <c r="TRC2119" s="69"/>
      <c r="TRD2119" s="69"/>
      <c r="TRE2119" s="107"/>
      <c r="TRF2119" s="2"/>
      <c r="TRG2119" s="15"/>
      <c r="TRH2119" s="15"/>
      <c r="TRI2119" s="80"/>
      <c r="TRJ2119" s="52"/>
      <c r="TRK2119" s="69"/>
      <c r="TRL2119" s="69"/>
      <c r="TRM2119" s="69"/>
      <c r="TRN2119" s="107"/>
      <c r="TRO2119" s="2"/>
      <c r="TRP2119" s="15"/>
      <c r="TRQ2119" s="15"/>
      <c r="TRR2119" s="80"/>
      <c r="TRS2119" s="52"/>
      <c r="TRT2119" s="69"/>
      <c r="TRU2119" s="69"/>
      <c r="TRV2119" s="69"/>
      <c r="TRW2119" s="107"/>
      <c r="TRX2119" s="2"/>
      <c r="TRY2119" s="15"/>
      <c r="TRZ2119" s="15"/>
      <c r="TSA2119" s="80"/>
      <c r="TSB2119" s="52"/>
      <c r="TSC2119" s="69"/>
      <c r="TSD2119" s="69"/>
      <c r="TSE2119" s="69"/>
      <c r="TSF2119" s="107"/>
      <c r="TSG2119" s="2"/>
      <c r="TSH2119" s="15"/>
      <c r="TSI2119" s="15"/>
      <c r="TSJ2119" s="80"/>
      <c r="TSK2119" s="52"/>
      <c r="TSL2119" s="69"/>
      <c r="TSM2119" s="69"/>
      <c r="TSN2119" s="69"/>
      <c r="TSO2119" s="107"/>
      <c r="TSP2119" s="2"/>
      <c r="TSQ2119" s="15"/>
      <c r="TSR2119" s="15"/>
      <c r="TSS2119" s="80"/>
      <c r="TST2119" s="52"/>
      <c r="TSU2119" s="69"/>
      <c r="TSV2119" s="69"/>
      <c r="TSW2119" s="69"/>
      <c r="TSX2119" s="107"/>
      <c r="TSY2119" s="2"/>
      <c r="TSZ2119" s="15"/>
      <c r="TTA2119" s="15"/>
      <c r="TTB2119" s="80"/>
      <c r="TTC2119" s="52"/>
      <c r="TTD2119" s="69"/>
      <c r="TTE2119" s="69"/>
      <c r="TTF2119" s="69"/>
      <c r="TTG2119" s="107"/>
      <c r="TTH2119" s="2"/>
      <c r="TTI2119" s="15"/>
      <c r="TTJ2119" s="15"/>
      <c r="TTK2119" s="80"/>
      <c r="TTL2119" s="52"/>
      <c r="TTM2119" s="69"/>
      <c r="TTN2119" s="69"/>
      <c r="TTO2119" s="69"/>
      <c r="TTP2119" s="107"/>
      <c r="TTQ2119" s="2"/>
      <c r="TTR2119" s="15"/>
      <c r="TTS2119" s="15"/>
      <c r="TTT2119" s="80"/>
      <c r="TTU2119" s="52"/>
      <c r="TTV2119" s="69"/>
      <c r="TTW2119" s="69"/>
      <c r="TTX2119" s="69"/>
      <c r="TTY2119" s="107"/>
      <c r="TTZ2119" s="2"/>
      <c r="TUA2119" s="15"/>
      <c r="TUB2119" s="15"/>
      <c r="TUC2119" s="80"/>
      <c r="TUD2119" s="52"/>
      <c r="TUE2119" s="69"/>
      <c r="TUF2119" s="69"/>
      <c r="TUG2119" s="69"/>
      <c r="TUH2119" s="107"/>
      <c r="TUI2119" s="2"/>
      <c r="TUJ2119" s="15"/>
      <c r="TUK2119" s="15"/>
      <c r="TUL2119" s="80"/>
      <c r="TUM2119" s="52"/>
      <c r="TUN2119" s="69"/>
      <c r="TUO2119" s="69"/>
      <c r="TUP2119" s="69"/>
      <c r="TUQ2119" s="107"/>
      <c r="TUR2119" s="2"/>
      <c r="TUS2119" s="15"/>
      <c r="TUT2119" s="15"/>
      <c r="TUU2119" s="80"/>
      <c r="TUV2119" s="52"/>
      <c r="TUW2119" s="69"/>
      <c r="TUX2119" s="69"/>
      <c r="TUY2119" s="69"/>
      <c r="TUZ2119" s="107"/>
      <c r="TVA2119" s="2"/>
      <c r="TVB2119" s="15"/>
      <c r="TVC2119" s="15"/>
      <c r="TVD2119" s="80"/>
      <c r="TVE2119" s="52"/>
      <c r="TVF2119" s="69"/>
      <c r="TVG2119" s="69"/>
      <c r="TVH2119" s="69"/>
      <c r="TVI2119" s="107"/>
      <c r="TVJ2119" s="2"/>
      <c r="TVK2119" s="15"/>
      <c r="TVL2119" s="15"/>
      <c r="TVM2119" s="80"/>
      <c r="TVN2119" s="52"/>
      <c r="TVO2119" s="69"/>
      <c r="TVP2119" s="69"/>
      <c r="TVQ2119" s="69"/>
      <c r="TVR2119" s="107"/>
      <c r="TVS2119" s="2"/>
      <c r="TVT2119" s="15"/>
      <c r="TVU2119" s="15"/>
      <c r="TVV2119" s="80"/>
      <c r="TVW2119" s="52"/>
      <c r="TVX2119" s="69"/>
      <c r="TVY2119" s="69"/>
      <c r="TVZ2119" s="69"/>
      <c r="TWA2119" s="107"/>
      <c r="TWB2119" s="2"/>
      <c r="TWC2119" s="15"/>
      <c r="TWD2119" s="15"/>
      <c r="TWE2119" s="80"/>
      <c r="TWF2119" s="52"/>
      <c r="TWG2119" s="69"/>
      <c r="TWH2119" s="69"/>
      <c r="TWI2119" s="69"/>
      <c r="TWJ2119" s="107"/>
      <c r="TWK2119" s="2"/>
      <c r="TWL2119" s="15"/>
      <c r="TWM2119" s="15"/>
      <c r="TWN2119" s="80"/>
      <c r="TWO2119" s="52"/>
      <c r="TWP2119" s="69"/>
      <c r="TWQ2119" s="69"/>
      <c r="TWR2119" s="69"/>
      <c r="TWS2119" s="107"/>
      <c r="TWT2119" s="2"/>
      <c r="TWU2119" s="15"/>
      <c r="TWV2119" s="15"/>
      <c r="TWW2119" s="80"/>
      <c r="TWX2119" s="52"/>
      <c r="TWY2119" s="69"/>
      <c r="TWZ2119" s="69"/>
      <c r="TXA2119" s="69"/>
      <c r="TXB2119" s="107"/>
      <c r="TXC2119" s="2"/>
      <c r="TXD2119" s="15"/>
      <c r="TXE2119" s="15"/>
      <c r="TXF2119" s="80"/>
      <c r="TXG2119" s="52"/>
      <c r="TXH2119" s="69"/>
      <c r="TXI2119" s="69"/>
      <c r="TXJ2119" s="69"/>
      <c r="TXK2119" s="107"/>
      <c r="TXL2119" s="2"/>
      <c r="TXM2119" s="15"/>
      <c r="TXN2119" s="15"/>
      <c r="TXO2119" s="80"/>
      <c r="TXP2119" s="52"/>
      <c r="TXQ2119" s="69"/>
      <c r="TXR2119" s="69"/>
      <c r="TXS2119" s="69"/>
      <c r="TXT2119" s="107"/>
      <c r="TXU2119" s="2"/>
      <c r="TXV2119" s="15"/>
      <c r="TXW2119" s="15"/>
      <c r="TXX2119" s="80"/>
      <c r="TXY2119" s="52"/>
      <c r="TXZ2119" s="69"/>
      <c r="TYA2119" s="69"/>
      <c r="TYB2119" s="69"/>
      <c r="TYC2119" s="107"/>
      <c r="TYD2119" s="2"/>
      <c r="TYE2119" s="15"/>
      <c r="TYF2119" s="15"/>
      <c r="TYG2119" s="80"/>
      <c r="TYH2119" s="52"/>
      <c r="TYI2119" s="69"/>
      <c r="TYJ2119" s="69"/>
      <c r="TYK2119" s="69"/>
      <c r="TYL2119" s="107"/>
      <c r="TYM2119" s="2"/>
      <c r="TYN2119" s="15"/>
      <c r="TYO2119" s="15"/>
      <c r="TYP2119" s="80"/>
      <c r="TYQ2119" s="52"/>
      <c r="TYR2119" s="69"/>
      <c r="TYS2119" s="69"/>
      <c r="TYT2119" s="69"/>
      <c r="TYU2119" s="107"/>
      <c r="TYV2119" s="2"/>
      <c r="TYW2119" s="15"/>
      <c r="TYX2119" s="15"/>
      <c r="TYY2119" s="80"/>
      <c r="TYZ2119" s="52"/>
      <c r="TZA2119" s="69"/>
      <c r="TZB2119" s="69"/>
      <c r="TZC2119" s="69"/>
      <c r="TZD2119" s="107"/>
      <c r="TZE2119" s="2"/>
      <c r="TZF2119" s="15"/>
      <c r="TZG2119" s="15"/>
      <c r="TZH2119" s="80"/>
      <c r="TZI2119" s="52"/>
      <c r="TZJ2119" s="69"/>
      <c r="TZK2119" s="69"/>
      <c r="TZL2119" s="69"/>
      <c r="TZM2119" s="107"/>
      <c r="TZN2119" s="2"/>
      <c r="TZO2119" s="15"/>
      <c r="TZP2119" s="15"/>
      <c r="TZQ2119" s="80"/>
      <c r="TZR2119" s="52"/>
      <c r="TZS2119" s="69"/>
      <c r="TZT2119" s="69"/>
      <c r="TZU2119" s="69"/>
      <c r="TZV2119" s="107"/>
      <c r="TZW2119" s="2"/>
      <c r="TZX2119" s="15"/>
      <c r="TZY2119" s="15"/>
      <c r="TZZ2119" s="80"/>
      <c r="UAA2119" s="52"/>
      <c r="UAB2119" s="69"/>
      <c r="UAC2119" s="69"/>
      <c r="UAD2119" s="69"/>
      <c r="UAE2119" s="107"/>
      <c r="UAF2119" s="2"/>
      <c r="UAG2119" s="15"/>
      <c r="UAH2119" s="15"/>
      <c r="UAI2119" s="80"/>
      <c r="UAJ2119" s="52"/>
      <c r="UAK2119" s="69"/>
      <c r="UAL2119" s="69"/>
      <c r="UAM2119" s="69"/>
      <c r="UAN2119" s="107"/>
      <c r="UAO2119" s="2"/>
      <c r="UAP2119" s="15"/>
      <c r="UAQ2119" s="15"/>
      <c r="UAR2119" s="80"/>
      <c r="UAS2119" s="52"/>
      <c r="UAT2119" s="69"/>
      <c r="UAU2119" s="69"/>
      <c r="UAV2119" s="69"/>
      <c r="UAW2119" s="107"/>
      <c r="UAX2119" s="2"/>
      <c r="UAY2119" s="15"/>
      <c r="UAZ2119" s="15"/>
      <c r="UBA2119" s="80"/>
      <c r="UBB2119" s="52"/>
      <c r="UBC2119" s="69"/>
      <c r="UBD2119" s="69"/>
      <c r="UBE2119" s="69"/>
      <c r="UBF2119" s="107"/>
      <c r="UBG2119" s="2"/>
      <c r="UBH2119" s="15"/>
      <c r="UBI2119" s="15"/>
      <c r="UBJ2119" s="80"/>
      <c r="UBK2119" s="52"/>
      <c r="UBL2119" s="69"/>
      <c r="UBM2119" s="69"/>
      <c r="UBN2119" s="69"/>
      <c r="UBO2119" s="107"/>
      <c r="UBP2119" s="2"/>
      <c r="UBQ2119" s="15"/>
      <c r="UBR2119" s="15"/>
      <c r="UBS2119" s="80"/>
      <c r="UBT2119" s="52"/>
      <c r="UBU2119" s="69"/>
      <c r="UBV2119" s="69"/>
      <c r="UBW2119" s="69"/>
      <c r="UBX2119" s="107"/>
      <c r="UBY2119" s="2"/>
      <c r="UBZ2119" s="15"/>
      <c r="UCA2119" s="15"/>
      <c r="UCB2119" s="80"/>
      <c r="UCC2119" s="52"/>
      <c r="UCD2119" s="69"/>
      <c r="UCE2119" s="69"/>
      <c r="UCF2119" s="69"/>
      <c r="UCG2119" s="107"/>
      <c r="UCH2119" s="2"/>
      <c r="UCI2119" s="15"/>
      <c r="UCJ2119" s="15"/>
      <c r="UCK2119" s="80"/>
      <c r="UCL2119" s="52"/>
      <c r="UCM2119" s="69"/>
      <c r="UCN2119" s="69"/>
      <c r="UCO2119" s="69"/>
      <c r="UCP2119" s="107"/>
      <c r="UCQ2119" s="2"/>
      <c r="UCR2119" s="15"/>
      <c r="UCS2119" s="15"/>
      <c r="UCT2119" s="80"/>
      <c r="UCU2119" s="52"/>
      <c r="UCV2119" s="69"/>
      <c r="UCW2119" s="69"/>
      <c r="UCX2119" s="69"/>
      <c r="UCY2119" s="107"/>
      <c r="UCZ2119" s="2"/>
      <c r="UDA2119" s="15"/>
      <c r="UDB2119" s="15"/>
      <c r="UDC2119" s="80"/>
      <c r="UDD2119" s="52"/>
      <c r="UDE2119" s="69"/>
      <c r="UDF2119" s="69"/>
      <c r="UDG2119" s="69"/>
      <c r="UDH2119" s="107"/>
      <c r="UDI2119" s="2"/>
      <c r="UDJ2119" s="15"/>
      <c r="UDK2119" s="15"/>
      <c r="UDL2119" s="80"/>
      <c r="UDM2119" s="52"/>
      <c r="UDN2119" s="69"/>
      <c r="UDO2119" s="69"/>
      <c r="UDP2119" s="69"/>
      <c r="UDQ2119" s="107"/>
      <c r="UDR2119" s="2"/>
      <c r="UDS2119" s="15"/>
      <c r="UDT2119" s="15"/>
      <c r="UDU2119" s="80"/>
      <c r="UDV2119" s="52"/>
      <c r="UDW2119" s="69"/>
      <c r="UDX2119" s="69"/>
      <c r="UDY2119" s="69"/>
      <c r="UDZ2119" s="107"/>
      <c r="UEA2119" s="2"/>
      <c r="UEB2119" s="15"/>
      <c r="UEC2119" s="15"/>
      <c r="UED2119" s="80"/>
      <c r="UEE2119" s="52"/>
      <c r="UEF2119" s="69"/>
      <c r="UEG2119" s="69"/>
      <c r="UEH2119" s="69"/>
      <c r="UEI2119" s="107"/>
      <c r="UEJ2119" s="2"/>
      <c r="UEK2119" s="15"/>
      <c r="UEL2119" s="15"/>
      <c r="UEM2119" s="80"/>
      <c r="UEN2119" s="52"/>
      <c r="UEO2119" s="69"/>
      <c r="UEP2119" s="69"/>
      <c r="UEQ2119" s="69"/>
      <c r="UER2119" s="107"/>
      <c r="UES2119" s="2"/>
      <c r="UET2119" s="15"/>
      <c r="UEU2119" s="15"/>
      <c r="UEV2119" s="80"/>
      <c r="UEW2119" s="52"/>
      <c r="UEX2119" s="69"/>
      <c r="UEY2119" s="69"/>
      <c r="UEZ2119" s="69"/>
      <c r="UFA2119" s="107"/>
      <c r="UFB2119" s="2"/>
      <c r="UFC2119" s="15"/>
      <c r="UFD2119" s="15"/>
      <c r="UFE2119" s="80"/>
      <c r="UFF2119" s="52"/>
      <c r="UFG2119" s="69"/>
      <c r="UFH2119" s="69"/>
      <c r="UFI2119" s="69"/>
      <c r="UFJ2119" s="107"/>
      <c r="UFK2119" s="2"/>
      <c r="UFL2119" s="15"/>
      <c r="UFM2119" s="15"/>
      <c r="UFN2119" s="80"/>
      <c r="UFO2119" s="52"/>
      <c r="UFP2119" s="69"/>
      <c r="UFQ2119" s="69"/>
      <c r="UFR2119" s="69"/>
      <c r="UFS2119" s="107"/>
      <c r="UFT2119" s="2"/>
      <c r="UFU2119" s="15"/>
      <c r="UFV2119" s="15"/>
      <c r="UFW2119" s="80"/>
      <c r="UFX2119" s="52"/>
      <c r="UFY2119" s="69"/>
      <c r="UFZ2119" s="69"/>
      <c r="UGA2119" s="69"/>
      <c r="UGB2119" s="107"/>
      <c r="UGC2119" s="2"/>
      <c r="UGD2119" s="15"/>
      <c r="UGE2119" s="15"/>
      <c r="UGF2119" s="80"/>
      <c r="UGG2119" s="52"/>
      <c r="UGH2119" s="69"/>
      <c r="UGI2119" s="69"/>
      <c r="UGJ2119" s="69"/>
      <c r="UGK2119" s="107"/>
      <c r="UGL2119" s="2"/>
      <c r="UGM2119" s="15"/>
      <c r="UGN2119" s="15"/>
      <c r="UGO2119" s="80"/>
      <c r="UGP2119" s="52"/>
      <c r="UGQ2119" s="69"/>
      <c r="UGR2119" s="69"/>
      <c r="UGS2119" s="69"/>
      <c r="UGT2119" s="107"/>
      <c r="UGU2119" s="2"/>
      <c r="UGV2119" s="15"/>
      <c r="UGW2119" s="15"/>
      <c r="UGX2119" s="80"/>
      <c r="UGY2119" s="52"/>
      <c r="UGZ2119" s="69"/>
      <c r="UHA2119" s="69"/>
      <c r="UHB2119" s="69"/>
      <c r="UHC2119" s="107"/>
      <c r="UHD2119" s="2"/>
      <c r="UHE2119" s="15"/>
      <c r="UHF2119" s="15"/>
      <c r="UHG2119" s="80"/>
      <c r="UHH2119" s="52"/>
      <c r="UHI2119" s="69"/>
      <c r="UHJ2119" s="69"/>
      <c r="UHK2119" s="69"/>
      <c r="UHL2119" s="107"/>
      <c r="UHM2119" s="2"/>
      <c r="UHN2119" s="15"/>
      <c r="UHO2119" s="15"/>
      <c r="UHP2119" s="80"/>
      <c r="UHQ2119" s="52"/>
      <c r="UHR2119" s="69"/>
      <c r="UHS2119" s="69"/>
      <c r="UHT2119" s="69"/>
      <c r="UHU2119" s="107"/>
      <c r="UHV2119" s="2"/>
      <c r="UHW2119" s="15"/>
      <c r="UHX2119" s="15"/>
      <c r="UHY2119" s="80"/>
      <c r="UHZ2119" s="52"/>
      <c r="UIA2119" s="69"/>
      <c r="UIB2119" s="69"/>
      <c r="UIC2119" s="69"/>
      <c r="UID2119" s="107"/>
      <c r="UIE2119" s="2"/>
      <c r="UIF2119" s="15"/>
      <c r="UIG2119" s="15"/>
      <c r="UIH2119" s="80"/>
      <c r="UII2119" s="52"/>
      <c r="UIJ2119" s="69"/>
      <c r="UIK2119" s="69"/>
      <c r="UIL2119" s="69"/>
      <c r="UIM2119" s="107"/>
      <c r="UIN2119" s="2"/>
      <c r="UIO2119" s="15"/>
      <c r="UIP2119" s="15"/>
      <c r="UIQ2119" s="80"/>
      <c r="UIR2119" s="52"/>
      <c r="UIS2119" s="69"/>
      <c r="UIT2119" s="69"/>
      <c r="UIU2119" s="69"/>
      <c r="UIV2119" s="107"/>
      <c r="UIW2119" s="2"/>
      <c r="UIX2119" s="15"/>
      <c r="UIY2119" s="15"/>
      <c r="UIZ2119" s="80"/>
      <c r="UJA2119" s="52"/>
      <c r="UJB2119" s="69"/>
      <c r="UJC2119" s="69"/>
      <c r="UJD2119" s="69"/>
      <c r="UJE2119" s="107"/>
      <c r="UJF2119" s="2"/>
      <c r="UJG2119" s="15"/>
      <c r="UJH2119" s="15"/>
      <c r="UJI2119" s="80"/>
      <c r="UJJ2119" s="52"/>
      <c r="UJK2119" s="69"/>
      <c r="UJL2119" s="69"/>
      <c r="UJM2119" s="69"/>
      <c r="UJN2119" s="107"/>
      <c r="UJO2119" s="2"/>
      <c r="UJP2119" s="15"/>
      <c r="UJQ2119" s="15"/>
      <c r="UJR2119" s="80"/>
      <c r="UJS2119" s="52"/>
      <c r="UJT2119" s="69"/>
      <c r="UJU2119" s="69"/>
      <c r="UJV2119" s="69"/>
      <c r="UJW2119" s="107"/>
      <c r="UJX2119" s="2"/>
      <c r="UJY2119" s="15"/>
      <c r="UJZ2119" s="15"/>
      <c r="UKA2119" s="80"/>
      <c r="UKB2119" s="52"/>
      <c r="UKC2119" s="69"/>
      <c r="UKD2119" s="69"/>
      <c r="UKE2119" s="69"/>
      <c r="UKF2119" s="107"/>
      <c r="UKG2119" s="2"/>
      <c r="UKH2119" s="15"/>
      <c r="UKI2119" s="15"/>
      <c r="UKJ2119" s="80"/>
      <c r="UKK2119" s="52"/>
      <c r="UKL2119" s="69"/>
      <c r="UKM2119" s="69"/>
      <c r="UKN2119" s="69"/>
      <c r="UKO2119" s="107"/>
      <c r="UKP2119" s="2"/>
      <c r="UKQ2119" s="15"/>
      <c r="UKR2119" s="15"/>
      <c r="UKS2119" s="80"/>
      <c r="UKT2119" s="52"/>
      <c r="UKU2119" s="69"/>
      <c r="UKV2119" s="69"/>
      <c r="UKW2119" s="69"/>
      <c r="UKX2119" s="107"/>
      <c r="UKY2119" s="2"/>
      <c r="UKZ2119" s="15"/>
      <c r="ULA2119" s="15"/>
      <c r="ULB2119" s="80"/>
      <c r="ULC2119" s="52"/>
      <c r="ULD2119" s="69"/>
      <c r="ULE2119" s="69"/>
      <c r="ULF2119" s="69"/>
      <c r="ULG2119" s="107"/>
      <c r="ULH2119" s="2"/>
      <c r="ULI2119" s="15"/>
      <c r="ULJ2119" s="15"/>
      <c r="ULK2119" s="80"/>
      <c r="ULL2119" s="52"/>
      <c r="ULM2119" s="69"/>
      <c r="ULN2119" s="69"/>
      <c r="ULO2119" s="69"/>
      <c r="ULP2119" s="107"/>
      <c r="ULQ2119" s="2"/>
      <c r="ULR2119" s="15"/>
      <c r="ULS2119" s="15"/>
      <c r="ULT2119" s="80"/>
      <c r="ULU2119" s="52"/>
      <c r="ULV2119" s="69"/>
      <c r="ULW2119" s="69"/>
      <c r="ULX2119" s="69"/>
      <c r="ULY2119" s="107"/>
      <c r="ULZ2119" s="2"/>
      <c r="UMA2119" s="15"/>
      <c r="UMB2119" s="15"/>
      <c r="UMC2119" s="80"/>
      <c r="UMD2119" s="52"/>
      <c r="UME2119" s="69"/>
      <c r="UMF2119" s="69"/>
      <c r="UMG2119" s="69"/>
      <c r="UMH2119" s="107"/>
      <c r="UMI2119" s="2"/>
      <c r="UMJ2119" s="15"/>
      <c r="UMK2119" s="15"/>
      <c r="UML2119" s="80"/>
      <c r="UMM2119" s="52"/>
      <c r="UMN2119" s="69"/>
      <c r="UMO2119" s="69"/>
      <c r="UMP2119" s="69"/>
      <c r="UMQ2119" s="107"/>
      <c r="UMR2119" s="2"/>
      <c r="UMS2119" s="15"/>
      <c r="UMT2119" s="15"/>
      <c r="UMU2119" s="80"/>
      <c r="UMV2119" s="52"/>
      <c r="UMW2119" s="69"/>
      <c r="UMX2119" s="69"/>
      <c r="UMY2119" s="69"/>
      <c r="UMZ2119" s="107"/>
      <c r="UNA2119" s="2"/>
      <c r="UNB2119" s="15"/>
      <c r="UNC2119" s="15"/>
      <c r="UND2119" s="80"/>
      <c r="UNE2119" s="52"/>
      <c r="UNF2119" s="69"/>
      <c r="UNG2119" s="69"/>
      <c r="UNH2119" s="69"/>
      <c r="UNI2119" s="107"/>
      <c r="UNJ2119" s="2"/>
      <c r="UNK2119" s="15"/>
      <c r="UNL2119" s="15"/>
      <c r="UNM2119" s="80"/>
      <c r="UNN2119" s="52"/>
      <c r="UNO2119" s="69"/>
      <c r="UNP2119" s="69"/>
      <c r="UNQ2119" s="69"/>
      <c r="UNR2119" s="107"/>
      <c r="UNS2119" s="2"/>
      <c r="UNT2119" s="15"/>
      <c r="UNU2119" s="15"/>
      <c r="UNV2119" s="80"/>
      <c r="UNW2119" s="52"/>
      <c r="UNX2119" s="69"/>
      <c r="UNY2119" s="69"/>
      <c r="UNZ2119" s="69"/>
      <c r="UOA2119" s="107"/>
      <c r="UOB2119" s="2"/>
      <c r="UOC2119" s="15"/>
      <c r="UOD2119" s="15"/>
      <c r="UOE2119" s="80"/>
      <c r="UOF2119" s="52"/>
      <c r="UOG2119" s="69"/>
      <c r="UOH2119" s="69"/>
      <c r="UOI2119" s="69"/>
      <c r="UOJ2119" s="107"/>
      <c r="UOK2119" s="2"/>
      <c r="UOL2119" s="15"/>
      <c r="UOM2119" s="15"/>
      <c r="UON2119" s="80"/>
      <c r="UOO2119" s="52"/>
      <c r="UOP2119" s="69"/>
      <c r="UOQ2119" s="69"/>
      <c r="UOR2119" s="69"/>
      <c r="UOS2119" s="107"/>
      <c r="UOT2119" s="2"/>
      <c r="UOU2119" s="15"/>
      <c r="UOV2119" s="15"/>
      <c r="UOW2119" s="80"/>
      <c r="UOX2119" s="52"/>
      <c r="UOY2119" s="69"/>
      <c r="UOZ2119" s="69"/>
      <c r="UPA2119" s="69"/>
      <c r="UPB2119" s="107"/>
      <c r="UPC2119" s="2"/>
      <c r="UPD2119" s="15"/>
      <c r="UPE2119" s="15"/>
      <c r="UPF2119" s="80"/>
      <c r="UPG2119" s="52"/>
      <c r="UPH2119" s="69"/>
      <c r="UPI2119" s="69"/>
      <c r="UPJ2119" s="69"/>
      <c r="UPK2119" s="107"/>
      <c r="UPL2119" s="2"/>
      <c r="UPM2119" s="15"/>
      <c r="UPN2119" s="15"/>
      <c r="UPO2119" s="80"/>
      <c r="UPP2119" s="52"/>
      <c r="UPQ2119" s="69"/>
      <c r="UPR2119" s="69"/>
      <c r="UPS2119" s="69"/>
      <c r="UPT2119" s="107"/>
      <c r="UPU2119" s="2"/>
      <c r="UPV2119" s="15"/>
      <c r="UPW2119" s="15"/>
      <c r="UPX2119" s="80"/>
      <c r="UPY2119" s="52"/>
      <c r="UPZ2119" s="69"/>
      <c r="UQA2119" s="69"/>
      <c r="UQB2119" s="69"/>
      <c r="UQC2119" s="107"/>
      <c r="UQD2119" s="2"/>
      <c r="UQE2119" s="15"/>
      <c r="UQF2119" s="15"/>
      <c r="UQG2119" s="80"/>
      <c r="UQH2119" s="52"/>
      <c r="UQI2119" s="69"/>
      <c r="UQJ2119" s="69"/>
      <c r="UQK2119" s="69"/>
      <c r="UQL2119" s="107"/>
      <c r="UQM2119" s="2"/>
      <c r="UQN2119" s="15"/>
      <c r="UQO2119" s="15"/>
      <c r="UQP2119" s="80"/>
      <c r="UQQ2119" s="52"/>
      <c r="UQR2119" s="69"/>
      <c r="UQS2119" s="69"/>
      <c r="UQT2119" s="69"/>
      <c r="UQU2119" s="107"/>
      <c r="UQV2119" s="2"/>
      <c r="UQW2119" s="15"/>
      <c r="UQX2119" s="15"/>
      <c r="UQY2119" s="80"/>
      <c r="UQZ2119" s="52"/>
      <c r="URA2119" s="69"/>
      <c r="URB2119" s="69"/>
      <c r="URC2119" s="69"/>
      <c r="URD2119" s="107"/>
      <c r="URE2119" s="2"/>
      <c r="URF2119" s="15"/>
      <c r="URG2119" s="15"/>
      <c r="URH2119" s="80"/>
      <c r="URI2119" s="52"/>
      <c r="URJ2119" s="69"/>
      <c r="URK2119" s="69"/>
      <c r="URL2119" s="69"/>
      <c r="URM2119" s="107"/>
      <c r="URN2119" s="2"/>
      <c r="URO2119" s="15"/>
      <c r="URP2119" s="15"/>
      <c r="URQ2119" s="80"/>
      <c r="URR2119" s="52"/>
      <c r="URS2119" s="69"/>
      <c r="URT2119" s="69"/>
      <c r="URU2119" s="69"/>
      <c r="URV2119" s="107"/>
      <c r="URW2119" s="2"/>
      <c r="URX2119" s="15"/>
      <c r="URY2119" s="15"/>
      <c r="URZ2119" s="80"/>
      <c r="USA2119" s="52"/>
      <c r="USB2119" s="69"/>
      <c r="USC2119" s="69"/>
      <c r="USD2119" s="69"/>
      <c r="USE2119" s="107"/>
      <c r="USF2119" s="2"/>
      <c r="USG2119" s="15"/>
      <c r="USH2119" s="15"/>
      <c r="USI2119" s="80"/>
      <c r="USJ2119" s="52"/>
      <c r="USK2119" s="69"/>
      <c r="USL2119" s="69"/>
      <c r="USM2119" s="69"/>
      <c r="USN2119" s="107"/>
      <c r="USO2119" s="2"/>
      <c r="USP2119" s="15"/>
      <c r="USQ2119" s="15"/>
      <c r="USR2119" s="80"/>
      <c r="USS2119" s="52"/>
      <c r="UST2119" s="69"/>
      <c r="USU2119" s="69"/>
      <c r="USV2119" s="69"/>
      <c r="USW2119" s="107"/>
      <c r="USX2119" s="2"/>
      <c r="USY2119" s="15"/>
      <c r="USZ2119" s="15"/>
      <c r="UTA2119" s="80"/>
      <c r="UTB2119" s="52"/>
      <c r="UTC2119" s="69"/>
      <c r="UTD2119" s="69"/>
      <c r="UTE2119" s="69"/>
      <c r="UTF2119" s="107"/>
      <c r="UTG2119" s="2"/>
      <c r="UTH2119" s="15"/>
      <c r="UTI2119" s="15"/>
      <c r="UTJ2119" s="80"/>
      <c r="UTK2119" s="52"/>
      <c r="UTL2119" s="69"/>
      <c r="UTM2119" s="69"/>
      <c r="UTN2119" s="69"/>
      <c r="UTO2119" s="107"/>
      <c r="UTP2119" s="2"/>
      <c r="UTQ2119" s="15"/>
      <c r="UTR2119" s="15"/>
      <c r="UTS2119" s="80"/>
      <c r="UTT2119" s="52"/>
      <c r="UTU2119" s="69"/>
      <c r="UTV2119" s="69"/>
      <c r="UTW2119" s="69"/>
      <c r="UTX2119" s="107"/>
      <c r="UTY2119" s="2"/>
      <c r="UTZ2119" s="15"/>
      <c r="UUA2119" s="15"/>
      <c r="UUB2119" s="80"/>
      <c r="UUC2119" s="52"/>
      <c r="UUD2119" s="69"/>
      <c r="UUE2119" s="69"/>
      <c r="UUF2119" s="69"/>
      <c r="UUG2119" s="107"/>
      <c r="UUH2119" s="2"/>
      <c r="UUI2119" s="15"/>
      <c r="UUJ2119" s="15"/>
      <c r="UUK2119" s="80"/>
      <c r="UUL2119" s="52"/>
      <c r="UUM2119" s="69"/>
      <c r="UUN2119" s="69"/>
      <c r="UUO2119" s="69"/>
      <c r="UUP2119" s="107"/>
      <c r="UUQ2119" s="2"/>
      <c r="UUR2119" s="15"/>
      <c r="UUS2119" s="15"/>
      <c r="UUT2119" s="80"/>
      <c r="UUU2119" s="52"/>
      <c r="UUV2119" s="69"/>
      <c r="UUW2119" s="69"/>
      <c r="UUX2119" s="69"/>
      <c r="UUY2119" s="107"/>
      <c r="UUZ2119" s="2"/>
      <c r="UVA2119" s="15"/>
      <c r="UVB2119" s="15"/>
      <c r="UVC2119" s="80"/>
      <c r="UVD2119" s="52"/>
      <c r="UVE2119" s="69"/>
      <c r="UVF2119" s="69"/>
      <c r="UVG2119" s="69"/>
      <c r="UVH2119" s="107"/>
      <c r="UVI2119" s="2"/>
      <c r="UVJ2119" s="15"/>
      <c r="UVK2119" s="15"/>
      <c r="UVL2119" s="80"/>
      <c r="UVM2119" s="52"/>
      <c r="UVN2119" s="69"/>
      <c r="UVO2119" s="69"/>
      <c r="UVP2119" s="69"/>
      <c r="UVQ2119" s="107"/>
      <c r="UVR2119" s="2"/>
      <c r="UVS2119" s="15"/>
      <c r="UVT2119" s="15"/>
      <c r="UVU2119" s="80"/>
      <c r="UVV2119" s="52"/>
      <c r="UVW2119" s="69"/>
      <c r="UVX2119" s="69"/>
      <c r="UVY2119" s="69"/>
      <c r="UVZ2119" s="107"/>
      <c r="UWA2119" s="2"/>
      <c r="UWB2119" s="15"/>
      <c r="UWC2119" s="15"/>
      <c r="UWD2119" s="80"/>
      <c r="UWE2119" s="52"/>
      <c r="UWF2119" s="69"/>
      <c r="UWG2119" s="69"/>
      <c r="UWH2119" s="69"/>
      <c r="UWI2119" s="107"/>
      <c r="UWJ2119" s="2"/>
      <c r="UWK2119" s="15"/>
      <c r="UWL2119" s="15"/>
      <c r="UWM2119" s="80"/>
      <c r="UWN2119" s="52"/>
      <c r="UWO2119" s="69"/>
      <c r="UWP2119" s="69"/>
      <c r="UWQ2119" s="69"/>
      <c r="UWR2119" s="107"/>
      <c r="UWS2119" s="2"/>
      <c r="UWT2119" s="15"/>
      <c r="UWU2119" s="15"/>
      <c r="UWV2119" s="80"/>
      <c r="UWW2119" s="52"/>
      <c r="UWX2119" s="69"/>
      <c r="UWY2119" s="69"/>
      <c r="UWZ2119" s="69"/>
      <c r="UXA2119" s="107"/>
      <c r="UXB2119" s="2"/>
      <c r="UXC2119" s="15"/>
      <c r="UXD2119" s="15"/>
      <c r="UXE2119" s="80"/>
      <c r="UXF2119" s="52"/>
      <c r="UXG2119" s="69"/>
      <c r="UXH2119" s="69"/>
      <c r="UXI2119" s="69"/>
      <c r="UXJ2119" s="107"/>
      <c r="UXK2119" s="2"/>
      <c r="UXL2119" s="15"/>
      <c r="UXM2119" s="15"/>
      <c r="UXN2119" s="80"/>
      <c r="UXO2119" s="52"/>
      <c r="UXP2119" s="69"/>
      <c r="UXQ2119" s="69"/>
      <c r="UXR2119" s="69"/>
      <c r="UXS2119" s="107"/>
      <c r="UXT2119" s="2"/>
      <c r="UXU2119" s="15"/>
      <c r="UXV2119" s="15"/>
      <c r="UXW2119" s="80"/>
      <c r="UXX2119" s="52"/>
      <c r="UXY2119" s="69"/>
      <c r="UXZ2119" s="69"/>
      <c r="UYA2119" s="69"/>
      <c r="UYB2119" s="107"/>
      <c r="UYC2119" s="2"/>
      <c r="UYD2119" s="15"/>
      <c r="UYE2119" s="15"/>
      <c r="UYF2119" s="80"/>
      <c r="UYG2119" s="52"/>
      <c r="UYH2119" s="69"/>
      <c r="UYI2119" s="69"/>
      <c r="UYJ2119" s="69"/>
      <c r="UYK2119" s="107"/>
      <c r="UYL2119" s="2"/>
      <c r="UYM2119" s="15"/>
      <c r="UYN2119" s="15"/>
      <c r="UYO2119" s="80"/>
      <c r="UYP2119" s="52"/>
      <c r="UYQ2119" s="69"/>
      <c r="UYR2119" s="69"/>
      <c r="UYS2119" s="69"/>
      <c r="UYT2119" s="107"/>
      <c r="UYU2119" s="2"/>
      <c r="UYV2119" s="15"/>
      <c r="UYW2119" s="15"/>
      <c r="UYX2119" s="80"/>
      <c r="UYY2119" s="52"/>
      <c r="UYZ2119" s="69"/>
      <c r="UZA2119" s="69"/>
      <c r="UZB2119" s="69"/>
      <c r="UZC2119" s="107"/>
      <c r="UZD2119" s="2"/>
      <c r="UZE2119" s="15"/>
      <c r="UZF2119" s="15"/>
      <c r="UZG2119" s="80"/>
      <c r="UZH2119" s="52"/>
      <c r="UZI2119" s="69"/>
      <c r="UZJ2119" s="69"/>
      <c r="UZK2119" s="69"/>
      <c r="UZL2119" s="107"/>
      <c r="UZM2119" s="2"/>
      <c r="UZN2119" s="15"/>
      <c r="UZO2119" s="15"/>
      <c r="UZP2119" s="80"/>
      <c r="UZQ2119" s="52"/>
      <c r="UZR2119" s="69"/>
      <c r="UZS2119" s="69"/>
      <c r="UZT2119" s="69"/>
      <c r="UZU2119" s="107"/>
      <c r="UZV2119" s="2"/>
      <c r="UZW2119" s="15"/>
      <c r="UZX2119" s="15"/>
      <c r="UZY2119" s="80"/>
      <c r="UZZ2119" s="52"/>
      <c r="VAA2119" s="69"/>
      <c r="VAB2119" s="69"/>
      <c r="VAC2119" s="69"/>
      <c r="VAD2119" s="107"/>
      <c r="VAE2119" s="2"/>
      <c r="VAF2119" s="15"/>
      <c r="VAG2119" s="15"/>
      <c r="VAH2119" s="80"/>
      <c r="VAI2119" s="52"/>
      <c r="VAJ2119" s="69"/>
      <c r="VAK2119" s="69"/>
      <c r="VAL2119" s="69"/>
      <c r="VAM2119" s="107"/>
      <c r="VAN2119" s="2"/>
      <c r="VAO2119" s="15"/>
      <c r="VAP2119" s="15"/>
      <c r="VAQ2119" s="80"/>
      <c r="VAR2119" s="52"/>
      <c r="VAS2119" s="69"/>
      <c r="VAT2119" s="69"/>
      <c r="VAU2119" s="69"/>
      <c r="VAV2119" s="107"/>
      <c r="VAW2119" s="2"/>
      <c r="VAX2119" s="15"/>
      <c r="VAY2119" s="15"/>
      <c r="VAZ2119" s="80"/>
      <c r="VBA2119" s="52"/>
      <c r="VBB2119" s="69"/>
      <c r="VBC2119" s="69"/>
      <c r="VBD2119" s="69"/>
      <c r="VBE2119" s="107"/>
      <c r="VBF2119" s="2"/>
      <c r="VBG2119" s="15"/>
      <c r="VBH2119" s="15"/>
      <c r="VBI2119" s="80"/>
      <c r="VBJ2119" s="52"/>
      <c r="VBK2119" s="69"/>
      <c r="VBL2119" s="69"/>
      <c r="VBM2119" s="69"/>
      <c r="VBN2119" s="107"/>
      <c r="VBO2119" s="2"/>
      <c r="VBP2119" s="15"/>
      <c r="VBQ2119" s="15"/>
      <c r="VBR2119" s="80"/>
      <c r="VBS2119" s="52"/>
      <c r="VBT2119" s="69"/>
      <c r="VBU2119" s="69"/>
      <c r="VBV2119" s="69"/>
      <c r="VBW2119" s="107"/>
      <c r="VBX2119" s="2"/>
      <c r="VBY2119" s="15"/>
      <c r="VBZ2119" s="15"/>
      <c r="VCA2119" s="80"/>
      <c r="VCB2119" s="52"/>
      <c r="VCC2119" s="69"/>
      <c r="VCD2119" s="69"/>
      <c r="VCE2119" s="69"/>
      <c r="VCF2119" s="107"/>
      <c r="VCG2119" s="2"/>
      <c r="VCH2119" s="15"/>
      <c r="VCI2119" s="15"/>
      <c r="VCJ2119" s="80"/>
      <c r="VCK2119" s="52"/>
      <c r="VCL2119" s="69"/>
      <c r="VCM2119" s="69"/>
      <c r="VCN2119" s="69"/>
      <c r="VCO2119" s="107"/>
      <c r="VCP2119" s="2"/>
      <c r="VCQ2119" s="15"/>
      <c r="VCR2119" s="15"/>
      <c r="VCS2119" s="80"/>
      <c r="VCT2119" s="52"/>
      <c r="VCU2119" s="69"/>
      <c r="VCV2119" s="69"/>
      <c r="VCW2119" s="69"/>
      <c r="VCX2119" s="107"/>
      <c r="VCY2119" s="2"/>
      <c r="VCZ2119" s="15"/>
      <c r="VDA2119" s="15"/>
      <c r="VDB2119" s="80"/>
      <c r="VDC2119" s="52"/>
      <c r="VDD2119" s="69"/>
      <c r="VDE2119" s="69"/>
      <c r="VDF2119" s="69"/>
      <c r="VDG2119" s="107"/>
      <c r="VDH2119" s="2"/>
      <c r="VDI2119" s="15"/>
      <c r="VDJ2119" s="15"/>
      <c r="VDK2119" s="80"/>
      <c r="VDL2119" s="52"/>
      <c r="VDM2119" s="69"/>
      <c r="VDN2119" s="69"/>
      <c r="VDO2119" s="69"/>
      <c r="VDP2119" s="107"/>
      <c r="VDQ2119" s="2"/>
      <c r="VDR2119" s="15"/>
      <c r="VDS2119" s="15"/>
      <c r="VDT2119" s="80"/>
      <c r="VDU2119" s="52"/>
      <c r="VDV2119" s="69"/>
      <c r="VDW2119" s="69"/>
      <c r="VDX2119" s="69"/>
      <c r="VDY2119" s="107"/>
      <c r="VDZ2119" s="2"/>
      <c r="VEA2119" s="15"/>
      <c r="VEB2119" s="15"/>
      <c r="VEC2119" s="80"/>
      <c r="VED2119" s="52"/>
      <c r="VEE2119" s="69"/>
      <c r="VEF2119" s="69"/>
      <c r="VEG2119" s="69"/>
      <c r="VEH2119" s="107"/>
      <c r="VEI2119" s="2"/>
      <c r="VEJ2119" s="15"/>
      <c r="VEK2119" s="15"/>
      <c r="VEL2119" s="80"/>
      <c r="VEM2119" s="52"/>
      <c r="VEN2119" s="69"/>
      <c r="VEO2119" s="69"/>
      <c r="VEP2119" s="69"/>
      <c r="VEQ2119" s="107"/>
      <c r="VER2119" s="2"/>
      <c r="VES2119" s="15"/>
      <c r="VET2119" s="15"/>
      <c r="VEU2119" s="80"/>
      <c r="VEV2119" s="52"/>
      <c r="VEW2119" s="69"/>
      <c r="VEX2119" s="69"/>
      <c r="VEY2119" s="69"/>
      <c r="VEZ2119" s="107"/>
      <c r="VFA2119" s="2"/>
      <c r="VFB2119" s="15"/>
      <c r="VFC2119" s="15"/>
      <c r="VFD2119" s="80"/>
      <c r="VFE2119" s="52"/>
      <c r="VFF2119" s="69"/>
      <c r="VFG2119" s="69"/>
      <c r="VFH2119" s="69"/>
      <c r="VFI2119" s="107"/>
      <c r="VFJ2119" s="2"/>
      <c r="VFK2119" s="15"/>
      <c r="VFL2119" s="15"/>
      <c r="VFM2119" s="80"/>
      <c r="VFN2119" s="52"/>
      <c r="VFO2119" s="69"/>
      <c r="VFP2119" s="69"/>
      <c r="VFQ2119" s="69"/>
      <c r="VFR2119" s="107"/>
      <c r="VFS2119" s="2"/>
      <c r="VFT2119" s="15"/>
      <c r="VFU2119" s="15"/>
      <c r="VFV2119" s="80"/>
      <c r="VFW2119" s="52"/>
      <c r="VFX2119" s="69"/>
      <c r="VFY2119" s="69"/>
      <c r="VFZ2119" s="69"/>
      <c r="VGA2119" s="107"/>
      <c r="VGB2119" s="2"/>
      <c r="VGC2119" s="15"/>
      <c r="VGD2119" s="15"/>
      <c r="VGE2119" s="80"/>
      <c r="VGF2119" s="52"/>
      <c r="VGG2119" s="69"/>
      <c r="VGH2119" s="69"/>
      <c r="VGI2119" s="69"/>
      <c r="VGJ2119" s="107"/>
      <c r="VGK2119" s="2"/>
      <c r="VGL2119" s="15"/>
      <c r="VGM2119" s="15"/>
      <c r="VGN2119" s="80"/>
      <c r="VGO2119" s="52"/>
      <c r="VGP2119" s="69"/>
      <c r="VGQ2119" s="69"/>
      <c r="VGR2119" s="69"/>
      <c r="VGS2119" s="107"/>
      <c r="VGT2119" s="2"/>
      <c r="VGU2119" s="15"/>
      <c r="VGV2119" s="15"/>
      <c r="VGW2119" s="80"/>
      <c r="VGX2119" s="52"/>
      <c r="VGY2119" s="69"/>
      <c r="VGZ2119" s="69"/>
      <c r="VHA2119" s="69"/>
      <c r="VHB2119" s="107"/>
      <c r="VHC2119" s="2"/>
      <c r="VHD2119" s="15"/>
      <c r="VHE2119" s="15"/>
      <c r="VHF2119" s="80"/>
      <c r="VHG2119" s="52"/>
      <c r="VHH2119" s="69"/>
      <c r="VHI2119" s="69"/>
      <c r="VHJ2119" s="69"/>
      <c r="VHK2119" s="107"/>
      <c r="VHL2119" s="2"/>
      <c r="VHM2119" s="15"/>
      <c r="VHN2119" s="15"/>
      <c r="VHO2119" s="80"/>
      <c r="VHP2119" s="52"/>
      <c r="VHQ2119" s="69"/>
      <c r="VHR2119" s="69"/>
      <c r="VHS2119" s="69"/>
      <c r="VHT2119" s="107"/>
      <c r="VHU2119" s="2"/>
      <c r="VHV2119" s="15"/>
      <c r="VHW2119" s="15"/>
      <c r="VHX2119" s="80"/>
      <c r="VHY2119" s="52"/>
      <c r="VHZ2119" s="69"/>
      <c r="VIA2119" s="69"/>
      <c r="VIB2119" s="69"/>
      <c r="VIC2119" s="107"/>
      <c r="VID2119" s="2"/>
      <c r="VIE2119" s="15"/>
      <c r="VIF2119" s="15"/>
      <c r="VIG2119" s="80"/>
      <c r="VIH2119" s="52"/>
      <c r="VII2119" s="69"/>
      <c r="VIJ2119" s="69"/>
      <c r="VIK2119" s="69"/>
      <c r="VIL2119" s="107"/>
      <c r="VIM2119" s="2"/>
      <c r="VIN2119" s="15"/>
      <c r="VIO2119" s="15"/>
      <c r="VIP2119" s="80"/>
      <c r="VIQ2119" s="52"/>
      <c r="VIR2119" s="69"/>
      <c r="VIS2119" s="69"/>
      <c r="VIT2119" s="69"/>
      <c r="VIU2119" s="107"/>
      <c r="VIV2119" s="2"/>
      <c r="VIW2119" s="15"/>
      <c r="VIX2119" s="15"/>
      <c r="VIY2119" s="80"/>
      <c r="VIZ2119" s="52"/>
      <c r="VJA2119" s="69"/>
      <c r="VJB2119" s="69"/>
      <c r="VJC2119" s="69"/>
      <c r="VJD2119" s="107"/>
      <c r="VJE2119" s="2"/>
      <c r="VJF2119" s="15"/>
      <c r="VJG2119" s="15"/>
      <c r="VJH2119" s="80"/>
      <c r="VJI2119" s="52"/>
      <c r="VJJ2119" s="69"/>
      <c r="VJK2119" s="69"/>
      <c r="VJL2119" s="69"/>
      <c r="VJM2119" s="107"/>
      <c r="VJN2119" s="2"/>
      <c r="VJO2119" s="15"/>
      <c r="VJP2119" s="15"/>
      <c r="VJQ2119" s="80"/>
      <c r="VJR2119" s="52"/>
      <c r="VJS2119" s="69"/>
      <c r="VJT2119" s="69"/>
      <c r="VJU2119" s="69"/>
      <c r="VJV2119" s="107"/>
      <c r="VJW2119" s="2"/>
      <c r="VJX2119" s="15"/>
      <c r="VJY2119" s="15"/>
      <c r="VJZ2119" s="80"/>
      <c r="VKA2119" s="52"/>
      <c r="VKB2119" s="69"/>
      <c r="VKC2119" s="69"/>
      <c r="VKD2119" s="69"/>
      <c r="VKE2119" s="107"/>
      <c r="VKF2119" s="2"/>
      <c r="VKG2119" s="15"/>
      <c r="VKH2119" s="15"/>
      <c r="VKI2119" s="80"/>
      <c r="VKJ2119" s="52"/>
      <c r="VKK2119" s="69"/>
      <c r="VKL2119" s="69"/>
      <c r="VKM2119" s="69"/>
      <c r="VKN2119" s="107"/>
      <c r="VKO2119" s="2"/>
      <c r="VKP2119" s="15"/>
      <c r="VKQ2119" s="15"/>
      <c r="VKR2119" s="80"/>
      <c r="VKS2119" s="52"/>
      <c r="VKT2119" s="69"/>
      <c r="VKU2119" s="69"/>
      <c r="VKV2119" s="69"/>
      <c r="VKW2119" s="107"/>
      <c r="VKX2119" s="2"/>
      <c r="VKY2119" s="15"/>
      <c r="VKZ2119" s="15"/>
      <c r="VLA2119" s="80"/>
      <c r="VLB2119" s="52"/>
      <c r="VLC2119" s="69"/>
      <c r="VLD2119" s="69"/>
      <c r="VLE2119" s="69"/>
      <c r="VLF2119" s="107"/>
      <c r="VLG2119" s="2"/>
      <c r="VLH2119" s="15"/>
      <c r="VLI2119" s="15"/>
      <c r="VLJ2119" s="80"/>
      <c r="VLK2119" s="52"/>
      <c r="VLL2119" s="69"/>
      <c r="VLM2119" s="69"/>
      <c r="VLN2119" s="69"/>
      <c r="VLO2119" s="107"/>
      <c r="VLP2119" s="2"/>
      <c r="VLQ2119" s="15"/>
      <c r="VLR2119" s="15"/>
      <c r="VLS2119" s="80"/>
      <c r="VLT2119" s="52"/>
      <c r="VLU2119" s="69"/>
      <c r="VLV2119" s="69"/>
      <c r="VLW2119" s="69"/>
      <c r="VLX2119" s="107"/>
      <c r="VLY2119" s="2"/>
      <c r="VLZ2119" s="15"/>
      <c r="VMA2119" s="15"/>
      <c r="VMB2119" s="80"/>
      <c r="VMC2119" s="52"/>
      <c r="VMD2119" s="69"/>
      <c r="VME2119" s="69"/>
      <c r="VMF2119" s="69"/>
      <c r="VMG2119" s="107"/>
      <c r="VMH2119" s="2"/>
      <c r="VMI2119" s="15"/>
      <c r="VMJ2119" s="15"/>
      <c r="VMK2119" s="80"/>
      <c r="VML2119" s="52"/>
      <c r="VMM2119" s="69"/>
      <c r="VMN2119" s="69"/>
      <c r="VMO2119" s="69"/>
      <c r="VMP2119" s="107"/>
      <c r="VMQ2119" s="2"/>
      <c r="VMR2119" s="15"/>
      <c r="VMS2119" s="15"/>
      <c r="VMT2119" s="80"/>
      <c r="VMU2119" s="52"/>
      <c r="VMV2119" s="69"/>
      <c r="VMW2119" s="69"/>
      <c r="VMX2119" s="69"/>
      <c r="VMY2119" s="107"/>
      <c r="VMZ2119" s="2"/>
      <c r="VNA2119" s="15"/>
      <c r="VNB2119" s="15"/>
      <c r="VNC2119" s="80"/>
      <c r="VND2119" s="52"/>
      <c r="VNE2119" s="69"/>
      <c r="VNF2119" s="69"/>
      <c r="VNG2119" s="69"/>
      <c r="VNH2119" s="107"/>
      <c r="VNI2119" s="2"/>
      <c r="VNJ2119" s="15"/>
      <c r="VNK2119" s="15"/>
      <c r="VNL2119" s="80"/>
      <c r="VNM2119" s="52"/>
      <c r="VNN2119" s="69"/>
      <c r="VNO2119" s="69"/>
      <c r="VNP2119" s="69"/>
      <c r="VNQ2119" s="107"/>
      <c r="VNR2119" s="2"/>
      <c r="VNS2119" s="15"/>
      <c r="VNT2119" s="15"/>
      <c r="VNU2119" s="80"/>
      <c r="VNV2119" s="52"/>
      <c r="VNW2119" s="69"/>
      <c r="VNX2119" s="69"/>
      <c r="VNY2119" s="69"/>
      <c r="VNZ2119" s="107"/>
      <c r="VOA2119" s="2"/>
      <c r="VOB2119" s="15"/>
      <c r="VOC2119" s="15"/>
      <c r="VOD2119" s="80"/>
      <c r="VOE2119" s="52"/>
      <c r="VOF2119" s="69"/>
      <c r="VOG2119" s="69"/>
      <c r="VOH2119" s="69"/>
      <c r="VOI2119" s="107"/>
      <c r="VOJ2119" s="2"/>
      <c r="VOK2119" s="15"/>
      <c r="VOL2119" s="15"/>
      <c r="VOM2119" s="80"/>
      <c r="VON2119" s="52"/>
      <c r="VOO2119" s="69"/>
      <c r="VOP2119" s="69"/>
      <c r="VOQ2119" s="69"/>
      <c r="VOR2119" s="107"/>
      <c r="VOS2119" s="2"/>
      <c r="VOT2119" s="15"/>
      <c r="VOU2119" s="15"/>
      <c r="VOV2119" s="80"/>
      <c r="VOW2119" s="52"/>
      <c r="VOX2119" s="69"/>
      <c r="VOY2119" s="69"/>
      <c r="VOZ2119" s="69"/>
      <c r="VPA2119" s="107"/>
      <c r="VPB2119" s="2"/>
      <c r="VPC2119" s="15"/>
      <c r="VPD2119" s="15"/>
      <c r="VPE2119" s="80"/>
      <c r="VPF2119" s="52"/>
      <c r="VPG2119" s="69"/>
      <c r="VPH2119" s="69"/>
      <c r="VPI2119" s="69"/>
      <c r="VPJ2119" s="107"/>
      <c r="VPK2119" s="2"/>
      <c r="VPL2119" s="15"/>
      <c r="VPM2119" s="15"/>
      <c r="VPN2119" s="80"/>
      <c r="VPO2119" s="52"/>
      <c r="VPP2119" s="69"/>
      <c r="VPQ2119" s="69"/>
      <c r="VPR2119" s="69"/>
      <c r="VPS2119" s="107"/>
      <c r="VPT2119" s="2"/>
      <c r="VPU2119" s="15"/>
      <c r="VPV2119" s="15"/>
      <c r="VPW2119" s="80"/>
      <c r="VPX2119" s="52"/>
      <c r="VPY2119" s="69"/>
      <c r="VPZ2119" s="69"/>
      <c r="VQA2119" s="69"/>
      <c r="VQB2119" s="107"/>
      <c r="VQC2119" s="2"/>
      <c r="VQD2119" s="15"/>
      <c r="VQE2119" s="15"/>
      <c r="VQF2119" s="80"/>
      <c r="VQG2119" s="52"/>
      <c r="VQH2119" s="69"/>
      <c r="VQI2119" s="69"/>
      <c r="VQJ2119" s="69"/>
      <c r="VQK2119" s="107"/>
      <c r="VQL2119" s="2"/>
      <c r="VQM2119" s="15"/>
      <c r="VQN2119" s="15"/>
      <c r="VQO2119" s="80"/>
      <c r="VQP2119" s="52"/>
      <c r="VQQ2119" s="69"/>
      <c r="VQR2119" s="69"/>
      <c r="VQS2119" s="69"/>
      <c r="VQT2119" s="107"/>
      <c r="VQU2119" s="2"/>
      <c r="VQV2119" s="15"/>
      <c r="VQW2119" s="15"/>
      <c r="VQX2119" s="80"/>
      <c r="VQY2119" s="52"/>
      <c r="VQZ2119" s="69"/>
      <c r="VRA2119" s="69"/>
      <c r="VRB2119" s="69"/>
      <c r="VRC2119" s="107"/>
      <c r="VRD2119" s="2"/>
      <c r="VRE2119" s="15"/>
      <c r="VRF2119" s="15"/>
      <c r="VRG2119" s="80"/>
      <c r="VRH2119" s="52"/>
      <c r="VRI2119" s="69"/>
      <c r="VRJ2119" s="69"/>
      <c r="VRK2119" s="69"/>
      <c r="VRL2119" s="107"/>
      <c r="VRM2119" s="2"/>
      <c r="VRN2119" s="15"/>
      <c r="VRO2119" s="15"/>
      <c r="VRP2119" s="80"/>
      <c r="VRQ2119" s="52"/>
      <c r="VRR2119" s="69"/>
      <c r="VRS2119" s="69"/>
      <c r="VRT2119" s="69"/>
      <c r="VRU2119" s="107"/>
      <c r="VRV2119" s="2"/>
      <c r="VRW2119" s="15"/>
      <c r="VRX2119" s="15"/>
      <c r="VRY2119" s="80"/>
      <c r="VRZ2119" s="52"/>
      <c r="VSA2119" s="69"/>
      <c r="VSB2119" s="69"/>
      <c r="VSC2119" s="69"/>
      <c r="VSD2119" s="107"/>
      <c r="VSE2119" s="2"/>
      <c r="VSF2119" s="15"/>
      <c r="VSG2119" s="15"/>
      <c r="VSH2119" s="80"/>
      <c r="VSI2119" s="52"/>
      <c r="VSJ2119" s="69"/>
      <c r="VSK2119" s="69"/>
      <c r="VSL2119" s="69"/>
      <c r="VSM2119" s="107"/>
      <c r="VSN2119" s="2"/>
      <c r="VSO2119" s="15"/>
      <c r="VSP2119" s="15"/>
      <c r="VSQ2119" s="80"/>
      <c r="VSR2119" s="52"/>
      <c r="VSS2119" s="69"/>
      <c r="VST2119" s="69"/>
      <c r="VSU2119" s="69"/>
      <c r="VSV2119" s="107"/>
      <c r="VSW2119" s="2"/>
      <c r="VSX2119" s="15"/>
      <c r="VSY2119" s="15"/>
      <c r="VSZ2119" s="80"/>
      <c r="VTA2119" s="52"/>
      <c r="VTB2119" s="69"/>
      <c r="VTC2119" s="69"/>
      <c r="VTD2119" s="69"/>
      <c r="VTE2119" s="107"/>
      <c r="VTF2119" s="2"/>
      <c r="VTG2119" s="15"/>
      <c r="VTH2119" s="15"/>
      <c r="VTI2119" s="80"/>
      <c r="VTJ2119" s="52"/>
      <c r="VTK2119" s="69"/>
      <c r="VTL2119" s="69"/>
      <c r="VTM2119" s="69"/>
      <c r="VTN2119" s="107"/>
      <c r="VTO2119" s="2"/>
      <c r="VTP2119" s="15"/>
      <c r="VTQ2119" s="15"/>
      <c r="VTR2119" s="80"/>
      <c r="VTS2119" s="52"/>
      <c r="VTT2119" s="69"/>
      <c r="VTU2119" s="69"/>
      <c r="VTV2119" s="69"/>
      <c r="VTW2119" s="107"/>
      <c r="VTX2119" s="2"/>
      <c r="VTY2119" s="15"/>
      <c r="VTZ2119" s="15"/>
      <c r="VUA2119" s="80"/>
      <c r="VUB2119" s="52"/>
      <c r="VUC2119" s="69"/>
      <c r="VUD2119" s="69"/>
      <c r="VUE2119" s="69"/>
      <c r="VUF2119" s="107"/>
      <c r="VUG2119" s="2"/>
      <c r="VUH2119" s="15"/>
      <c r="VUI2119" s="15"/>
      <c r="VUJ2119" s="80"/>
      <c r="VUK2119" s="52"/>
      <c r="VUL2119" s="69"/>
      <c r="VUM2119" s="69"/>
      <c r="VUN2119" s="69"/>
      <c r="VUO2119" s="107"/>
      <c r="VUP2119" s="2"/>
      <c r="VUQ2119" s="15"/>
      <c r="VUR2119" s="15"/>
      <c r="VUS2119" s="80"/>
      <c r="VUT2119" s="52"/>
      <c r="VUU2119" s="69"/>
      <c r="VUV2119" s="69"/>
      <c r="VUW2119" s="69"/>
      <c r="VUX2119" s="107"/>
      <c r="VUY2119" s="2"/>
      <c r="VUZ2119" s="15"/>
      <c r="VVA2119" s="15"/>
      <c r="VVB2119" s="80"/>
      <c r="VVC2119" s="52"/>
      <c r="VVD2119" s="69"/>
      <c r="VVE2119" s="69"/>
      <c r="VVF2119" s="69"/>
      <c r="VVG2119" s="107"/>
      <c r="VVH2119" s="2"/>
      <c r="VVI2119" s="15"/>
      <c r="VVJ2119" s="15"/>
      <c r="VVK2119" s="80"/>
      <c r="VVL2119" s="52"/>
      <c r="VVM2119" s="69"/>
      <c r="VVN2119" s="69"/>
      <c r="VVO2119" s="69"/>
      <c r="VVP2119" s="107"/>
      <c r="VVQ2119" s="2"/>
      <c r="VVR2119" s="15"/>
      <c r="VVS2119" s="15"/>
      <c r="VVT2119" s="80"/>
      <c r="VVU2119" s="52"/>
      <c r="VVV2119" s="69"/>
      <c r="VVW2119" s="69"/>
      <c r="VVX2119" s="69"/>
      <c r="VVY2119" s="107"/>
      <c r="VVZ2119" s="2"/>
      <c r="VWA2119" s="15"/>
      <c r="VWB2119" s="15"/>
      <c r="VWC2119" s="80"/>
      <c r="VWD2119" s="52"/>
      <c r="VWE2119" s="69"/>
      <c r="VWF2119" s="69"/>
      <c r="VWG2119" s="69"/>
      <c r="VWH2119" s="107"/>
      <c r="VWI2119" s="2"/>
      <c r="VWJ2119" s="15"/>
      <c r="VWK2119" s="15"/>
      <c r="VWL2119" s="80"/>
      <c r="VWM2119" s="52"/>
      <c r="VWN2119" s="69"/>
      <c r="VWO2119" s="69"/>
      <c r="VWP2119" s="69"/>
      <c r="VWQ2119" s="107"/>
      <c r="VWR2119" s="2"/>
      <c r="VWS2119" s="15"/>
      <c r="VWT2119" s="15"/>
      <c r="VWU2119" s="80"/>
      <c r="VWV2119" s="52"/>
      <c r="VWW2119" s="69"/>
      <c r="VWX2119" s="69"/>
      <c r="VWY2119" s="69"/>
      <c r="VWZ2119" s="107"/>
      <c r="VXA2119" s="2"/>
      <c r="VXB2119" s="15"/>
      <c r="VXC2119" s="15"/>
      <c r="VXD2119" s="80"/>
      <c r="VXE2119" s="52"/>
      <c r="VXF2119" s="69"/>
      <c r="VXG2119" s="69"/>
      <c r="VXH2119" s="69"/>
      <c r="VXI2119" s="107"/>
      <c r="VXJ2119" s="2"/>
      <c r="VXK2119" s="15"/>
      <c r="VXL2119" s="15"/>
      <c r="VXM2119" s="80"/>
      <c r="VXN2119" s="52"/>
      <c r="VXO2119" s="69"/>
      <c r="VXP2119" s="69"/>
      <c r="VXQ2119" s="69"/>
      <c r="VXR2119" s="107"/>
      <c r="VXS2119" s="2"/>
      <c r="VXT2119" s="15"/>
      <c r="VXU2119" s="15"/>
      <c r="VXV2119" s="80"/>
      <c r="VXW2119" s="52"/>
      <c r="VXX2119" s="69"/>
      <c r="VXY2119" s="69"/>
      <c r="VXZ2119" s="69"/>
      <c r="VYA2119" s="107"/>
      <c r="VYB2119" s="2"/>
      <c r="VYC2119" s="15"/>
      <c r="VYD2119" s="15"/>
      <c r="VYE2119" s="80"/>
      <c r="VYF2119" s="52"/>
      <c r="VYG2119" s="69"/>
      <c r="VYH2119" s="69"/>
      <c r="VYI2119" s="69"/>
      <c r="VYJ2119" s="107"/>
      <c r="VYK2119" s="2"/>
      <c r="VYL2119" s="15"/>
      <c r="VYM2119" s="15"/>
      <c r="VYN2119" s="80"/>
      <c r="VYO2119" s="52"/>
      <c r="VYP2119" s="69"/>
      <c r="VYQ2119" s="69"/>
      <c r="VYR2119" s="69"/>
      <c r="VYS2119" s="107"/>
      <c r="VYT2119" s="2"/>
      <c r="VYU2119" s="15"/>
      <c r="VYV2119" s="15"/>
      <c r="VYW2119" s="80"/>
      <c r="VYX2119" s="52"/>
      <c r="VYY2119" s="69"/>
      <c r="VYZ2119" s="69"/>
      <c r="VZA2119" s="69"/>
      <c r="VZB2119" s="107"/>
      <c r="VZC2119" s="2"/>
      <c r="VZD2119" s="15"/>
      <c r="VZE2119" s="15"/>
      <c r="VZF2119" s="80"/>
      <c r="VZG2119" s="52"/>
      <c r="VZH2119" s="69"/>
      <c r="VZI2119" s="69"/>
      <c r="VZJ2119" s="69"/>
      <c r="VZK2119" s="107"/>
      <c r="VZL2119" s="2"/>
      <c r="VZM2119" s="15"/>
      <c r="VZN2119" s="15"/>
      <c r="VZO2119" s="80"/>
      <c r="VZP2119" s="52"/>
      <c r="VZQ2119" s="69"/>
      <c r="VZR2119" s="69"/>
      <c r="VZS2119" s="69"/>
      <c r="VZT2119" s="107"/>
      <c r="VZU2119" s="2"/>
      <c r="VZV2119" s="15"/>
      <c r="VZW2119" s="15"/>
      <c r="VZX2119" s="80"/>
      <c r="VZY2119" s="52"/>
      <c r="VZZ2119" s="69"/>
      <c r="WAA2119" s="69"/>
      <c r="WAB2119" s="69"/>
      <c r="WAC2119" s="107"/>
      <c r="WAD2119" s="2"/>
      <c r="WAE2119" s="15"/>
      <c r="WAF2119" s="15"/>
      <c r="WAG2119" s="80"/>
      <c r="WAH2119" s="52"/>
      <c r="WAI2119" s="69"/>
      <c r="WAJ2119" s="69"/>
      <c r="WAK2119" s="69"/>
      <c r="WAL2119" s="107"/>
      <c r="WAM2119" s="2"/>
      <c r="WAN2119" s="15"/>
      <c r="WAO2119" s="15"/>
      <c r="WAP2119" s="80"/>
      <c r="WAQ2119" s="52"/>
      <c r="WAR2119" s="69"/>
      <c r="WAS2119" s="69"/>
      <c r="WAT2119" s="69"/>
      <c r="WAU2119" s="107"/>
      <c r="WAV2119" s="2"/>
      <c r="WAW2119" s="15"/>
      <c r="WAX2119" s="15"/>
      <c r="WAY2119" s="80"/>
      <c r="WAZ2119" s="52"/>
      <c r="WBA2119" s="69"/>
      <c r="WBB2119" s="69"/>
      <c r="WBC2119" s="69"/>
      <c r="WBD2119" s="107"/>
      <c r="WBE2119" s="2"/>
      <c r="WBF2119" s="15"/>
      <c r="WBG2119" s="15"/>
      <c r="WBH2119" s="80"/>
      <c r="WBI2119" s="52"/>
      <c r="WBJ2119" s="69"/>
      <c r="WBK2119" s="69"/>
      <c r="WBL2119" s="69"/>
      <c r="WBM2119" s="107"/>
      <c r="WBN2119" s="2"/>
      <c r="WBO2119" s="15"/>
      <c r="WBP2119" s="15"/>
      <c r="WBQ2119" s="80"/>
      <c r="WBR2119" s="52"/>
      <c r="WBS2119" s="69"/>
      <c r="WBT2119" s="69"/>
      <c r="WBU2119" s="69"/>
      <c r="WBV2119" s="107"/>
      <c r="WBW2119" s="2"/>
      <c r="WBX2119" s="15"/>
      <c r="WBY2119" s="15"/>
      <c r="WBZ2119" s="80"/>
      <c r="WCA2119" s="52"/>
      <c r="WCB2119" s="69"/>
      <c r="WCC2119" s="69"/>
      <c r="WCD2119" s="69"/>
      <c r="WCE2119" s="107"/>
      <c r="WCF2119" s="2"/>
      <c r="WCG2119" s="15"/>
      <c r="WCH2119" s="15"/>
      <c r="WCI2119" s="80"/>
      <c r="WCJ2119" s="52"/>
      <c r="WCK2119" s="69"/>
      <c r="WCL2119" s="69"/>
      <c r="WCM2119" s="69"/>
      <c r="WCN2119" s="107"/>
      <c r="WCO2119" s="2"/>
      <c r="WCP2119" s="15"/>
      <c r="WCQ2119" s="15"/>
      <c r="WCR2119" s="80"/>
      <c r="WCS2119" s="52"/>
      <c r="WCT2119" s="69"/>
      <c r="WCU2119" s="69"/>
      <c r="WCV2119" s="69"/>
      <c r="WCW2119" s="107"/>
      <c r="WCX2119" s="2"/>
      <c r="WCY2119" s="15"/>
      <c r="WCZ2119" s="15"/>
      <c r="WDA2119" s="80"/>
      <c r="WDB2119" s="52"/>
      <c r="WDC2119" s="69"/>
      <c r="WDD2119" s="69"/>
      <c r="WDE2119" s="69"/>
      <c r="WDF2119" s="107"/>
      <c r="WDG2119" s="2"/>
      <c r="WDH2119" s="15"/>
      <c r="WDI2119" s="15"/>
      <c r="WDJ2119" s="80"/>
      <c r="WDK2119" s="52"/>
      <c r="WDL2119" s="69"/>
      <c r="WDM2119" s="69"/>
      <c r="WDN2119" s="69"/>
      <c r="WDO2119" s="107"/>
      <c r="WDP2119" s="2"/>
      <c r="WDQ2119" s="15"/>
      <c r="WDR2119" s="15"/>
      <c r="WDS2119" s="80"/>
      <c r="WDT2119" s="52"/>
      <c r="WDU2119" s="69"/>
      <c r="WDV2119" s="69"/>
      <c r="WDW2119" s="69"/>
      <c r="WDX2119" s="107"/>
      <c r="WDY2119" s="2"/>
      <c r="WDZ2119" s="15"/>
      <c r="WEA2119" s="15"/>
      <c r="WEB2119" s="80"/>
      <c r="WEC2119" s="52"/>
      <c r="WED2119" s="69"/>
      <c r="WEE2119" s="69"/>
      <c r="WEF2119" s="69"/>
      <c r="WEG2119" s="107"/>
      <c r="WEH2119" s="2"/>
      <c r="WEI2119" s="15"/>
      <c r="WEJ2119" s="15"/>
      <c r="WEK2119" s="80"/>
      <c r="WEL2119" s="52"/>
      <c r="WEM2119" s="69"/>
      <c r="WEN2119" s="69"/>
      <c r="WEO2119" s="69"/>
      <c r="WEP2119" s="107"/>
      <c r="WEQ2119" s="2"/>
      <c r="WER2119" s="15"/>
      <c r="WES2119" s="15"/>
      <c r="WET2119" s="80"/>
      <c r="WEU2119" s="52"/>
      <c r="WEV2119" s="69"/>
      <c r="WEW2119" s="69"/>
      <c r="WEX2119" s="69"/>
      <c r="WEY2119" s="107"/>
      <c r="WEZ2119" s="2"/>
      <c r="WFA2119" s="15"/>
      <c r="WFB2119" s="15"/>
      <c r="WFC2119" s="80"/>
      <c r="WFD2119" s="52"/>
      <c r="WFE2119" s="69"/>
      <c r="WFF2119" s="69"/>
      <c r="WFG2119" s="69"/>
      <c r="WFH2119" s="107"/>
      <c r="WFI2119" s="2"/>
      <c r="WFJ2119" s="15"/>
      <c r="WFK2119" s="15"/>
      <c r="WFL2119" s="80"/>
      <c r="WFM2119" s="52"/>
      <c r="WFN2119" s="69"/>
      <c r="WFO2119" s="69"/>
      <c r="WFP2119" s="69"/>
      <c r="WFQ2119" s="107"/>
      <c r="WFR2119" s="2"/>
      <c r="WFS2119" s="15"/>
      <c r="WFT2119" s="15"/>
      <c r="WFU2119" s="80"/>
      <c r="WFV2119" s="52"/>
      <c r="WFW2119" s="69"/>
      <c r="WFX2119" s="69"/>
      <c r="WFY2119" s="69"/>
      <c r="WFZ2119" s="107"/>
      <c r="WGA2119" s="2"/>
      <c r="WGB2119" s="15"/>
      <c r="WGC2119" s="15"/>
      <c r="WGD2119" s="80"/>
      <c r="WGE2119" s="52"/>
      <c r="WGF2119" s="69"/>
      <c r="WGG2119" s="69"/>
      <c r="WGH2119" s="69"/>
      <c r="WGI2119" s="107"/>
      <c r="WGJ2119" s="2"/>
      <c r="WGK2119" s="15"/>
      <c r="WGL2119" s="15"/>
      <c r="WGM2119" s="80"/>
      <c r="WGN2119" s="52"/>
      <c r="WGO2119" s="69"/>
      <c r="WGP2119" s="69"/>
      <c r="WGQ2119" s="69"/>
      <c r="WGR2119" s="107"/>
      <c r="WGS2119" s="2"/>
      <c r="WGT2119" s="15"/>
      <c r="WGU2119" s="15"/>
      <c r="WGV2119" s="80"/>
      <c r="WGW2119" s="52"/>
      <c r="WGX2119" s="69"/>
      <c r="WGY2119" s="69"/>
      <c r="WGZ2119" s="69"/>
      <c r="WHA2119" s="107"/>
      <c r="WHB2119" s="2"/>
      <c r="WHC2119" s="15"/>
      <c r="WHD2119" s="15"/>
      <c r="WHE2119" s="80"/>
      <c r="WHF2119" s="52"/>
      <c r="WHG2119" s="69"/>
      <c r="WHH2119" s="69"/>
      <c r="WHI2119" s="69"/>
      <c r="WHJ2119" s="107"/>
      <c r="WHK2119" s="2"/>
      <c r="WHL2119" s="15"/>
      <c r="WHM2119" s="15"/>
      <c r="WHN2119" s="80"/>
      <c r="WHO2119" s="52"/>
      <c r="WHP2119" s="69"/>
      <c r="WHQ2119" s="69"/>
      <c r="WHR2119" s="69"/>
      <c r="WHS2119" s="107"/>
      <c r="WHT2119" s="2"/>
      <c r="WHU2119" s="15"/>
      <c r="WHV2119" s="15"/>
      <c r="WHW2119" s="80"/>
      <c r="WHX2119" s="52"/>
      <c r="WHY2119" s="69"/>
      <c r="WHZ2119" s="69"/>
      <c r="WIA2119" s="69"/>
      <c r="WIB2119" s="107"/>
      <c r="WIC2119" s="2"/>
      <c r="WID2119" s="15"/>
      <c r="WIE2119" s="15"/>
      <c r="WIF2119" s="80"/>
      <c r="WIG2119" s="52"/>
      <c r="WIH2119" s="69"/>
      <c r="WII2119" s="69"/>
      <c r="WIJ2119" s="69"/>
      <c r="WIK2119" s="107"/>
      <c r="WIL2119" s="2"/>
      <c r="WIM2119" s="15"/>
      <c r="WIN2119" s="15"/>
      <c r="WIO2119" s="80"/>
      <c r="WIP2119" s="52"/>
      <c r="WIQ2119" s="69"/>
      <c r="WIR2119" s="69"/>
      <c r="WIS2119" s="69"/>
      <c r="WIT2119" s="107"/>
      <c r="WIU2119" s="2"/>
      <c r="WIV2119" s="15"/>
      <c r="WIW2119" s="15"/>
      <c r="WIX2119" s="80"/>
      <c r="WIY2119" s="52"/>
      <c r="WIZ2119" s="69"/>
      <c r="WJA2119" s="69"/>
      <c r="WJB2119" s="69"/>
      <c r="WJC2119" s="107"/>
      <c r="WJD2119" s="2"/>
      <c r="WJE2119" s="15"/>
      <c r="WJF2119" s="15"/>
      <c r="WJG2119" s="80"/>
      <c r="WJH2119" s="52"/>
      <c r="WJI2119" s="69"/>
      <c r="WJJ2119" s="69"/>
      <c r="WJK2119" s="69"/>
      <c r="WJL2119" s="107"/>
      <c r="WJM2119" s="2"/>
      <c r="WJN2119" s="15"/>
      <c r="WJO2119" s="15"/>
      <c r="WJP2119" s="80"/>
      <c r="WJQ2119" s="52"/>
      <c r="WJR2119" s="69"/>
      <c r="WJS2119" s="69"/>
      <c r="WJT2119" s="69"/>
      <c r="WJU2119" s="107"/>
      <c r="WJV2119" s="2"/>
      <c r="WJW2119" s="15"/>
      <c r="WJX2119" s="15"/>
      <c r="WJY2119" s="80"/>
      <c r="WJZ2119" s="52"/>
      <c r="WKA2119" s="69"/>
      <c r="WKB2119" s="69"/>
      <c r="WKC2119" s="69"/>
      <c r="WKD2119" s="107"/>
      <c r="WKE2119" s="2"/>
      <c r="WKF2119" s="15"/>
      <c r="WKG2119" s="15"/>
      <c r="WKH2119" s="80"/>
      <c r="WKI2119" s="52"/>
      <c r="WKJ2119" s="69"/>
      <c r="WKK2119" s="69"/>
      <c r="WKL2119" s="69"/>
      <c r="WKM2119" s="107"/>
      <c r="WKN2119" s="2"/>
      <c r="WKO2119" s="15"/>
      <c r="WKP2119" s="15"/>
      <c r="WKQ2119" s="80"/>
      <c r="WKR2119" s="52"/>
      <c r="WKS2119" s="69"/>
      <c r="WKT2119" s="69"/>
      <c r="WKU2119" s="69"/>
      <c r="WKV2119" s="107"/>
      <c r="WKW2119" s="2"/>
      <c r="WKX2119" s="15"/>
      <c r="WKY2119" s="15"/>
      <c r="WKZ2119" s="80"/>
      <c r="WLA2119" s="52"/>
      <c r="WLB2119" s="69"/>
      <c r="WLC2119" s="69"/>
      <c r="WLD2119" s="69"/>
      <c r="WLE2119" s="107"/>
      <c r="WLF2119" s="2"/>
      <c r="WLG2119" s="15"/>
      <c r="WLH2119" s="15"/>
      <c r="WLI2119" s="80"/>
      <c r="WLJ2119" s="52"/>
      <c r="WLK2119" s="69"/>
      <c r="WLL2119" s="69"/>
      <c r="WLM2119" s="69"/>
      <c r="WLN2119" s="107"/>
      <c r="WLO2119" s="2"/>
      <c r="WLP2119" s="15"/>
      <c r="WLQ2119" s="15"/>
      <c r="WLR2119" s="80"/>
      <c r="WLS2119" s="52"/>
      <c r="WLT2119" s="69"/>
      <c r="WLU2119" s="69"/>
      <c r="WLV2119" s="69"/>
      <c r="WLW2119" s="107"/>
      <c r="WLX2119" s="2"/>
      <c r="WLY2119" s="15"/>
      <c r="WLZ2119" s="15"/>
      <c r="WMA2119" s="80"/>
      <c r="WMB2119" s="52"/>
      <c r="WMC2119" s="69"/>
      <c r="WMD2119" s="69"/>
      <c r="WME2119" s="69"/>
      <c r="WMF2119" s="107"/>
      <c r="WMG2119" s="2"/>
      <c r="WMH2119" s="15"/>
      <c r="WMI2119" s="15"/>
      <c r="WMJ2119" s="80"/>
      <c r="WMK2119" s="52"/>
      <c r="WML2119" s="69"/>
      <c r="WMM2119" s="69"/>
      <c r="WMN2119" s="69"/>
      <c r="WMO2119" s="107"/>
      <c r="WMP2119" s="2"/>
      <c r="WMQ2119" s="15"/>
      <c r="WMR2119" s="15"/>
      <c r="WMS2119" s="80"/>
      <c r="WMT2119" s="52"/>
      <c r="WMU2119" s="69"/>
      <c r="WMV2119" s="69"/>
      <c r="WMW2119" s="69"/>
      <c r="WMX2119" s="107"/>
      <c r="WMY2119" s="2"/>
      <c r="WMZ2119" s="15"/>
      <c r="WNA2119" s="15"/>
      <c r="WNB2119" s="80"/>
      <c r="WNC2119" s="52"/>
      <c r="WND2119" s="69"/>
      <c r="WNE2119" s="69"/>
      <c r="WNF2119" s="69"/>
      <c r="WNG2119" s="107"/>
      <c r="WNH2119" s="2"/>
      <c r="WNI2119" s="15"/>
      <c r="WNJ2119" s="15"/>
      <c r="WNK2119" s="80"/>
      <c r="WNL2119" s="52"/>
      <c r="WNM2119" s="69"/>
      <c r="WNN2119" s="69"/>
      <c r="WNO2119" s="69"/>
      <c r="WNP2119" s="107"/>
      <c r="WNQ2119" s="2"/>
      <c r="WNR2119" s="15"/>
      <c r="WNS2119" s="15"/>
      <c r="WNT2119" s="80"/>
      <c r="WNU2119" s="52"/>
      <c r="WNV2119" s="69"/>
      <c r="WNW2119" s="69"/>
      <c r="WNX2119" s="69"/>
      <c r="WNY2119" s="107"/>
      <c r="WNZ2119" s="2"/>
      <c r="WOA2119" s="15"/>
      <c r="WOB2119" s="15"/>
      <c r="WOC2119" s="80"/>
      <c r="WOD2119" s="52"/>
      <c r="WOE2119" s="69"/>
      <c r="WOF2119" s="69"/>
      <c r="WOG2119" s="69"/>
      <c r="WOH2119" s="107"/>
      <c r="WOI2119" s="2"/>
      <c r="WOJ2119" s="15"/>
      <c r="WOK2119" s="15"/>
      <c r="WOL2119" s="80"/>
      <c r="WOM2119" s="52"/>
      <c r="WON2119" s="69"/>
      <c r="WOO2119" s="69"/>
      <c r="WOP2119" s="69"/>
      <c r="WOQ2119" s="107"/>
      <c r="WOR2119" s="2"/>
      <c r="WOS2119" s="15"/>
      <c r="WOT2119" s="15"/>
      <c r="WOU2119" s="80"/>
      <c r="WOV2119" s="52"/>
      <c r="WOW2119" s="69"/>
      <c r="WOX2119" s="69"/>
      <c r="WOY2119" s="69"/>
      <c r="WOZ2119" s="107"/>
      <c r="WPA2119" s="2"/>
      <c r="WPB2119" s="15"/>
      <c r="WPC2119" s="15"/>
      <c r="WPD2119" s="80"/>
      <c r="WPE2119" s="52"/>
      <c r="WPF2119" s="69"/>
      <c r="WPG2119" s="69"/>
      <c r="WPH2119" s="69"/>
      <c r="WPI2119" s="107"/>
      <c r="WPJ2119" s="2"/>
      <c r="WPK2119" s="15"/>
      <c r="WPL2119" s="15"/>
      <c r="WPM2119" s="80"/>
      <c r="WPN2119" s="52"/>
      <c r="WPO2119" s="69"/>
      <c r="WPP2119" s="69"/>
      <c r="WPQ2119" s="69"/>
      <c r="WPR2119" s="107"/>
      <c r="WPS2119" s="2"/>
      <c r="WPT2119" s="15"/>
      <c r="WPU2119" s="15"/>
      <c r="WPV2119" s="80"/>
      <c r="WPW2119" s="52"/>
      <c r="WPX2119" s="69"/>
      <c r="WPY2119" s="69"/>
      <c r="WPZ2119" s="69"/>
      <c r="WQA2119" s="107"/>
      <c r="WQB2119" s="2"/>
      <c r="WQC2119" s="15"/>
      <c r="WQD2119" s="15"/>
      <c r="WQE2119" s="80"/>
      <c r="WQF2119" s="52"/>
      <c r="WQG2119" s="69"/>
      <c r="WQH2119" s="69"/>
      <c r="WQI2119" s="69"/>
      <c r="WQJ2119" s="107"/>
      <c r="WQK2119" s="2"/>
      <c r="WQL2119" s="15"/>
      <c r="WQM2119" s="15"/>
      <c r="WQN2119" s="80"/>
      <c r="WQO2119" s="52"/>
      <c r="WQP2119" s="69"/>
      <c r="WQQ2119" s="69"/>
      <c r="WQR2119" s="69"/>
      <c r="WQS2119" s="107"/>
      <c r="WQT2119" s="2"/>
      <c r="WQU2119" s="15"/>
      <c r="WQV2119" s="15"/>
      <c r="WQW2119" s="80"/>
      <c r="WQX2119" s="52"/>
      <c r="WQY2119" s="69"/>
      <c r="WQZ2119" s="69"/>
      <c r="WRA2119" s="69"/>
      <c r="WRB2119" s="107"/>
      <c r="WRC2119" s="2"/>
      <c r="WRD2119" s="15"/>
      <c r="WRE2119" s="15"/>
      <c r="WRF2119" s="80"/>
      <c r="WRG2119" s="52"/>
      <c r="WRH2119" s="69"/>
      <c r="WRI2119" s="69"/>
      <c r="WRJ2119" s="69"/>
      <c r="WRK2119" s="107"/>
      <c r="WRL2119" s="2"/>
      <c r="WRM2119" s="15"/>
      <c r="WRN2119" s="15"/>
      <c r="WRO2119" s="80"/>
      <c r="WRP2119" s="52"/>
      <c r="WRQ2119" s="69"/>
      <c r="WRR2119" s="69"/>
      <c r="WRS2119" s="69"/>
      <c r="WRT2119" s="107"/>
      <c r="WRU2119" s="2"/>
      <c r="WRV2119" s="15"/>
      <c r="WRW2119" s="15"/>
      <c r="WRX2119" s="80"/>
      <c r="WRY2119" s="52"/>
      <c r="WRZ2119" s="69"/>
      <c r="WSA2119" s="69"/>
      <c r="WSB2119" s="69"/>
      <c r="WSC2119" s="107"/>
      <c r="WSD2119" s="2"/>
      <c r="WSE2119" s="15"/>
      <c r="WSF2119" s="15"/>
      <c r="WSG2119" s="80"/>
      <c r="WSH2119" s="52"/>
      <c r="WSI2119" s="69"/>
      <c r="WSJ2119" s="69"/>
      <c r="WSK2119" s="69"/>
      <c r="WSL2119" s="107"/>
      <c r="WSM2119" s="2"/>
      <c r="WSN2119" s="15"/>
      <c r="WSO2119" s="15"/>
      <c r="WSP2119" s="80"/>
      <c r="WSQ2119" s="52"/>
      <c r="WSR2119" s="69"/>
      <c r="WSS2119" s="69"/>
      <c r="WST2119" s="69"/>
      <c r="WSU2119" s="107"/>
      <c r="WSV2119" s="2"/>
      <c r="WSW2119" s="15"/>
      <c r="WSX2119" s="15"/>
      <c r="WSY2119" s="80"/>
      <c r="WSZ2119" s="52"/>
      <c r="WTA2119" s="69"/>
      <c r="WTB2119" s="69"/>
      <c r="WTC2119" s="69"/>
      <c r="WTD2119" s="107"/>
      <c r="WTE2119" s="2"/>
      <c r="WTF2119" s="15"/>
      <c r="WTG2119" s="15"/>
      <c r="WTH2119" s="80"/>
      <c r="WTI2119" s="52"/>
      <c r="WTJ2119" s="69"/>
      <c r="WTK2119" s="69"/>
      <c r="WTL2119" s="69"/>
      <c r="WTM2119" s="107"/>
      <c r="WTN2119" s="2"/>
      <c r="WTO2119" s="15"/>
      <c r="WTP2119" s="15"/>
      <c r="WTQ2119" s="80"/>
      <c r="WTR2119" s="52"/>
      <c r="WTS2119" s="69"/>
      <c r="WTT2119" s="69"/>
      <c r="WTU2119" s="69"/>
      <c r="WTV2119" s="107"/>
      <c r="WTW2119" s="2"/>
      <c r="WTX2119" s="15"/>
      <c r="WTY2119" s="15"/>
      <c r="WTZ2119" s="80"/>
      <c r="WUA2119" s="52"/>
      <c r="WUB2119" s="69"/>
      <c r="WUC2119" s="69"/>
      <c r="WUD2119" s="69"/>
      <c r="WUE2119" s="107"/>
      <c r="WUF2119" s="2"/>
      <c r="WUG2119" s="15"/>
      <c r="WUH2119" s="15"/>
      <c r="WUI2119" s="80"/>
      <c r="WUJ2119" s="52"/>
      <c r="WUK2119" s="69"/>
      <c r="WUL2119" s="69"/>
      <c r="WUM2119" s="69"/>
      <c r="WUN2119" s="107"/>
      <c r="WUO2119" s="2"/>
      <c r="WUP2119" s="15"/>
      <c r="WUQ2119" s="15"/>
      <c r="WUR2119" s="80"/>
      <c r="WUS2119" s="52"/>
      <c r="WUT2119" s="69"/>
      <c r="WUU2119" s="69"/>
      <c r="WUV2119" s="69"/>
      <c r="WUW2119" s="107"/>
      <c r="WUX2119" s="2"/>
      <c r="WUY2119" s="15"/>
      <c r="WUZ2119" s="15"/>
      <c r="WVA2119" s="80"/>
      <c r="WVB2119" s="52"/>
      <c r="WVC2119" s="69"/>
      <c r="WVD2119" s="69"/>
      <c r="WVE2119" s="69"/>
      <c r="WVF2119" s="107"/>
      <c r="WVG2119" s="2"/>
      <c r="WVH2119" s="15"/>
      <c r="WVI2119" s="15"/>
      <c r="WVJ2119" s="80"/>
      <c r="WVK2119" s="52"/>
      <c r="WVL2119" s="69"/>
      <c r="WVM2119" s="69"/>
      <c r="WVN2119" s="69"/>
      <c r="WVO2119" s="107"/>
      <c r="WVP2119" s="2"/>
      <c r="WVQ2119" s="15"/>
      <c r="WVR2119" s="15"/>
      <c r="WVS2119" s="80"/>
      <c r="WVT2119" s="52"/>
      <c r="WVU2119" s="69"/>
      <c r="WVV2119" s="69"/>
      <c r="WVW2119" s="69"/>
      <c r="WVX2119" s="107"/>
      <c r="WVY2119" s="2"/>
      <c r="WVZ2119" s="15"/>
      <c r="WWA2119" s="15"/>
      <c r="WWB2119" s="80"/>
      <c r="WWC2119" s="52"/>
      <c r="WWD2119" s="69"/>
      <c r="WWE2119" s="69"/>
      <c r="WWF2119" s="69"/>
      <c r="WWG2119" s="107"/>
      <c r="WWH2119" s="2"/>
      <c r="WWI2119" s="15"/>
      <c r="WWJ2119" s="15"/>
      <c r="WWK2119" s="80"/>
      <c r="WWL2119" s="52"/>
      <c r="WWM2119" s="69"/>
      <c r="WWN2119" s="69"/>
      <c r="WWO2119" s="69"/>
      <c r="WWP2119" s="107"/>
      <c r="WWQ2119" s="2"/>
      <c r="WWR2119" s="15"/>
      <c r="WWS2119" s="15"/>
      <c r="WWT2119" s="80"/>
      <c r="WWU2119" s="52"/>
      <c r="WWV2119" s="69"/>
      <c r="WWW2119" s="69"/>
      <c r="WWX2119" s="69"/>
      <c r="WWY2119" s="107"/>
      <c r="WWZ2119" s="2"/>
      <c r="WXA2119" s="15"/>
      <c r="WXB2119" s="15"/>
      <c r="WXC2119" s="80"/>
      <c r="WXD2119" s="52"/>
      <c r="WXE2119" s="69"/>
      <c r="WXF2119" s="69"/>
      <c r="WXG2119" s="69"/>
      <c r="WXH2119" s="107"/>
      <c r="WXI2119" s="2"/>
      <c r="WXJ2119" s="15"/>
      <c r="WXK2119" s="15"/>
      <c r="WXL2119" s="80"/>
      <c r="WXM2119" s="52"/>
      <c r="WXN2119" s="69"/>
      <c r="WXO2119" s="69"/>
      <c r="WXP2119" s="69"/>
      <c r="WXQ2119" s="107"/>
      <c r="WXR2119" s="2"/>
      <c r="WXS2119" s="15"/>
      <c r="WXT2119" s="15"/>
      <c r="WXU2119" s="80"/>
      <c r="WXV2119" s="52"/>
      <c r="WXW2119" s="69"/>
      <c r="WXX2119" s="69"/>
      <c r="WXY2119" s="69"/>
      <c r="WXZ2119" s="107"/>
      <c r="WYA2119" s="2"/>
      <c r="WYB2119" s="15"/>
      <c r="WYC2119" s="15"/>
      <c r="WYD2119" s="80"/>
      <c r="WYE2119" s="52"/>
      <c r="WYF2119" s="69"/>
      <c r="WYG2119" s="69"/>
      <c r="WYH2119" s="69"/>
      <c r="WYI2119" s="107"/>
      <c r="WYJ2119" s="2"/>
      <c r="WYK2119" s="15"/>
      <c r="WYL2119" s="15"/>
      <c r="WYM2119" s="80"/>
      <c r="WYN2119" s="52"/>
      <c r="WYO2119" s="69"/>
      <c r="WYP2119" s="69"/>
      <c r="WYQ2119" s="69"/>
      <c r="WYR2119" s="107"/>
      <c r="WYS2119" s="2"/>
      <c r="WYT2119" s="15"/>
      <c r="WYU2119" s="15"/>
      <c r="WYV2119" s="80"/>
      <c r="WYW2119" s="52"/>
      <c r="WYX2119" s="69"/>
      <c r="WYY2119" s="69"/>
      <c r="WYZ2119" s="69"/>
      <c r="WZA2119" s="107"/>
      <c r="WZB2119" s="2"/>
      <c r="WZC2119" s="15"/>
      <c r="WZD2119" s="15"/>
      <c r="WZE2119" s="80"/>
      <c r="WZF2119" s="52"/>
      <c r="WZG2119" s="69"/>
      <c r="WZH2119" s="69"/>
      <c r="WZI2119" s="69"/>
      <c r="WZJ2119" s="107"/>
      <c r="WZK2119" s="2"/>
      <c r="WZL2119" s="15"/>
      <c r="WZM2119" s="15"/>
      <c r="WZN2119" s="80"/>
      <c r="WZO2119" s="52"/>
      <c r="WZP2119" s="69"/>
      <c r="WZQ2119" s="69"/>
      <c r="WZR2119" s="69"/>
      <c r="WZS2119" s="107"/>
      <c r="WZT2119" s="2"/>
      <c r="WZU2119" s="15"/>
      <c r="WZV2119" s="15"/>
      <c r="WZW2119" s="80"/>
      <c r="WZX2119" s="52"/>
      <c r="WZY2119" s="69"/>
      <c r="WZZ2119" s="69"/>
      <c r="XAA2119" s="69"/>
      <c r="XAB2119" s="107"/>
      <c r="XAC2119" s="2"/>
      <c r="XAD2119" s="15"/>
      <c r="XAE2119" s="15"/>
      <c r="XAF2119" s="80"/>
      <c r="XAG2119" s="52"/>
      <c r="XAH2119" s="69"/>
      <c r="XAI2119" s="69"/>
      <c r="XAJ2119" s="69"/>
      <c r="XAK2119" s="107"/>
      <c r="XAL2119" s="2"/>
      <c r="XAM2119" s="15"/>
      <c r="XAN2119" s="15"/>
      <c r="XAO2119" s="80"/>
      <c r="XAP2119" s="52"/>
      <c r="XAQ2119" s="69"/>
      <c r="XAR2119" s="69"/>
      <c r="XAS2119" s="69"/>
      <c r="XAT2119" s="107"/>
      <c r="XAU2119" s="2"/>
      <c r="XAV2119" s="15"/>
      <c r="XAW2119" s="15"/>
      <c r="XAY2119" s="102"/>
      <c r="XAZ2119" s="102"/>
      <c r="XBA2119" s="102"/>
      <c r="XBB2119" s="109"/>
      <c r="XBC2119" s="102"/>
      <c r="XBD2119" s="102"/>
      <c r="XBE2119" s="102"/>
      <c r="XBF2119" s="102"/>
      <c r="XBG2119" s="102"/>
      <c r="XBH2119" s="59"/>
      <c r="XBI2119" s="60"/>
      <c r="XBO2119" s="103"/>
      <c r="XBT2119" s="102"/>
      <c r="XBU2119" s="60"/>
      <c r="XBW2119" s="60"/>
      <c r="XBX2119" s="60"/>
      <c r="XBZ2119" s="119"/>
      <c r="XCA2119" s="60"/>
    </row>
    <row r="2120" spans="1:16303" ht="31.5" x14ac:dyDescent="0.2">
      <c r="A2120" s="140" t="s">
        <v>315</v>
      </c>
      <c r="B2120" s="2">
        <v>921</v>
      </c>
      <c r="C2120" s="32" t="s">
        <v>67</v>
      </c>
      <c r="D2120" s="15" t="s">
        <v>50</v>
      </c>
      <c r="E2120" s="15" t="s">
        <v>316</v>
      </c>
      <c r="F2120" s="29"/>
      <c r="G2120" s="71">
        <f t="shared" ref="G2120:H2120" si="579">G2121</f>
        <v>800</v>
      </c>
      <c r="H2120" s="82">
        <f t="shared" si="579"/>
        <v>800</v>
      </c>
    </row>
    <row r="2121" spans="1:16303" ht="31.5" x14ac:dyDescent="0.2">
      <c r="A2121" s="136" t="s">
        <v>577</v>
      </c>
      <c r="B2121" s="16">
        <v>921</v>
      </c>
      <c r="C2121" s="39" t="s">
        <v>67</v>
      </c>
      <c r="D2121" s="17" t="s">
        <v>50</v>
      </c>
      <c r="E2121" s="17" t="s">
        <v>322</v>
      </c>
      <c r="F2121" s="18"/>
      <c r="G2121" s="91">
        <f t="shared" ref="G2121:H2121" si="580">G2122</f>
        <v>800</v>
      </c>
      <c r="H2121" s="92">
        <f t="shared" si="580"/>
        <v>800</v>
      </c>
    </row>
    <row r="2122" spans="1:16303" ht="31.5" x14ac:dyDescent="0.2">
      <c r="A2122" s="137" t="s">
        <v>22</v>
      </c>
      <c r="B2122" s="65">
        <v>921</v>
      </c>
      <c r="C2122" s="33" t="s">
        <v>67</v>
      </c>
      <c r="D2122" s="64" t="s">
        <v>50</v>
      </c>
      <c r="E2122" s="64" t="s">
        <v>322</v>
      </c>
      <c r="F2122" s="38" t="s">
        <v>15</v>
      </c>
      <c r="G2122" s="93">
        <f t="shared" ref="G2122:H2123" si="581">G2123</f>
        <v>800</v>
      </c>
      <c r="H2122" s="94">
        <f t="shared" si="581"/>
        <v>800</v>
      </c>
    </row>
    <row r="2123" spans="1:16303" ht="31.5" x14ac:dyDescent="0.2">
      <c r="A2123" s="137" t="s">
        <v>17</v>
      </c>
      <c r="B2123" s="65">
        <v>921</v>
      </c>
      <c r="C2123" s="33" t="s">
        <v>67</v>
      </c>
      <c r="D2123" s="64" t="s">
        <v>50</v>
      </c>
      <c r="E2123" s="64" t="s">
        <v>322</v>
      </c>
      <c r="F2123" s="38" t="s">
        <v>16</v>
      </c>
      <c r="G2123" s="93">
        <f t="shared" si="581"/>
        <v>800</v>
      </c>
      <c r="H2123" s="94">
        <f t="shared" si="581"/>
        <v>800</v>
      </c>
    </row>
    <row r="2124" spans="1:16303" x14ac:dyDescent="0.2">
      <c r="A2124" s="137" t="s">
        <v>827</v>
      </c>
      <c r="B2124" s="65">
        <v>921</v>
      </c>
      <c r="C2124" s="33" t="s">
        <v>67</v>
      </c>
      <c r="D2124" s="64" t="s">
        <v>50</v>
      </c>
      <c r="E2124" s="64" t="s">
        <v>322</v>
      </c>
      <c r="F2124" s="38" t="s">
        <v>126</v>
      </c>
      <c r="G2124" s="93">
        <v>800</v>
      </c>
      <c r="H2124" s="94">
        <v>800</v>
      </c>
    </row>
    <row r="2125" spans="1:16303" s="89" customFormat="1" ht="18.75" x14ac:dyDescent="0.2">
      <c r="A2125" s="134" t="s">
        <v>661</v>
      </c>
      <c r="B2125" s="3">
        <v>922</v>
      </c>
      <c r="C2125" s="3"/>
      <c r="D2125" s="3"/>
      <c r="E2125" s="4"/>
      <c r="F2125" s="4"/>
      <c r="G2125" s="70">
        <f>G2126+G2154+G2168+G2190+G2217+G2232</f>
        <v>87421</v>
      </c>
      <c r="H2125" s="81">
        <f>H2126+H2154+H2168+H2190+H2217+H2232</f>
        <v>87391</v>
      </c>
      <c r="I2125" s="224"/>
      <c r="J2125" s="224"/>
      <c r="K2125" s="224"/>
      <c r="L2125" s="224"/>
      <c r="M2125" s="224"/>
      <c r="N2125" s="224"/>
      <c r="O2125" s="224"/>
      <c r="P2125" s="224"/>
      <c r="Q2125" s="224"/>
      <c r="R2125" s="224"/>
      <c r="S2125" s="224"/>
      <c r="T2125" s="224"/>
      <c r="U2125" s="224"/>
      <c r="V2125" s="224"/>
      <c r="W2125" s="224"/>
      <c r="X2125" s="224"/>
      <c r="Y2125" s="224"/>
      <c r="Z2125" s="224"/>
      <c r="AA2125" s="224"/>
      <c r="AB2125" s="224"/>
      <c r="AC2125" s="224"/>
      <c r="AD2125" s="224"/>
      <c r="AE2125" s="224"/>
      <c r="AF2125" s="224"/>
      <c r="AG2125" s="224"/>
      <c r="AH2125" s="224"/>
      <c r="AI2125" s="224"/>
      <c r="AJ2125" s="224"/>
      <c r="AK2125" s="224"/>
      <c r="AL2125" s="224"/>
      <c r="AM2125" s="224"/>
      <c r="AN2125" s="224"/>
      <c r="AO2125" s="224"/>
      <c r="AP2125" s="224"/>
      <c r="AQ2125" s="224"/>
      <c r="AR2125" s="224"/>
      <c r="AS2125" s="224"/>
      <c r="AT2125" s="224"/>
    </row>
    <row r="2126" spans="1:16303" s="90" customFormat="1" x14ac:dyDescent="0.2">
      <c r="A2126" s="135" t="s">
        <v>48</v>
      </c>
      <c r="B2126" s="2">
        <v>922</v>
      </c>
      <c r="C2126" s="15" t="s">
        <v>49</v>
      </c>
      <c r="D2126" s="15"/>
      <c r="E2126" s="15"/>
      <c r="F2126" s="15"/>
      <c r="G2126" s="71">
        <f t="shared" ref="G2126:H2126" si="582">G2128</f>
        <v>17740</v>
      </c>
      <c r="H2126" s="82">
        <f t="shared" si="582"/>
        <v>17710</v>
      </c>
      <c r="I2126" s="225"/>
      <c r="J2126" s="225"/>
      <c r="K2126" s="225"/>
      <c r="L2126" s="225"/>
      <c r="M2126" s="225"/>
      <c r="N2126" s="225"/>
      <c r="O2126" s="225"/>
      <c r="P2126" s="225"/>
      <c r="Q2126" s="225"/>
      <c r="R2126" s="225"/>
      <c r="S2126" s="225"/>
      <c r="T2126" s="225"/>
      <c r="U2126" s="225"/>
      <c r="V2126" s="225"/>
      <c r="W2126" s="225"/>
      <c r="X2126" s="225"/>
      <c r="Y2126" s="225"/>
      <c r="Z2126" s="225"/>
      <c r="AA2126" s="225"/>
      <c r="AB2126" s="225"/>
      <c r="AC2126" s="225"/>
      <c r="AD2126" s="225"/>
      <c r="AE2126" s="225"/>
      <c r="AF2126" s="225"/>
      <c r="AG2126" s="225"/>
      <c r="AH2126" s="225"/>
      <c r="AI2126" s="225"/>
      <c r="AJ2126" s="225"/>
      <c r="AK2126" s="225"/>
      <c r="AL2126" s="225"/>
      <c r="AM2126" s="225"/>
      <c r="AN2126" s="225"/>
      <c r="AO2126" s="225"/>
      <c r="AP2126" s="225"/>
      <c r="AQ2126" s="225"/>
      <c r="AR2126" s="225"/>
      <c r="AS2126" s="225"/>
      <c r="AT2126" s="225"/>
    </row>
    <row r="2127" spans="1:16303" s="90" customFormat="1" x14ac:dyDescent="0.2">
      <c r="A2127" s="151" t="s">
        <v>55</v>
      </c>
      <c r="B2127" s="2">
        <v>922</v>
      </c>
      <c r="C2127" s="15" t="s">
        <v>49</v>
      </c>
      <c r="D2127" s="15" t="s">
        <v>54</v>
      </c>
      <c r="E2127" s="15"/>
      <c r="F2127" s="15"/>
      <c r="G2127" s="71">
        <f t="shared" ref="G2127" si="583">G2128</f>
        <v>17740</v>
      </c>
      <c r="H2127" s="82">
        <f t="shared" ref="H2127" si="584">H2128</f>
        <v>17710</v>
      </c>
      <c r="I2127" s="225"/>
      <c r="J2127" s="225"/>
      <c r="K2127" s="225"/>
      <c r="L2127" s="225"/>
      <c r="M2127" s="225"/>
      <c r="N2127" s="225"/>
      <c r="O2127" s="225"/>
      <c r="P2127" s="225"/>
      <c r="Q2127" s="225"/>
      <c r="R2127" s="225"/>
      <c r="S2127" s="225"/>
      <c r="T2127" s="225"/>
      <c r="U2127" s="225"/>
      <c r="V2127" s="225"/>
      <c r="W2127" s="225"/>
      <c r="X2127" s="225"/>
      <c r="Y2127" s="225"/>
      <c r="Z2127" s="225"/>
      <c r="AA2127" s="225"/>
      <c r="AB2127" s="225"/>
      <c r="AC2127" s="225"/>
      <c r="AD2127" s="225"/>
      <c r="AE2127" s="225"/>
      <c r="AF2127" s="225"/>
      <c r="AG2127" s="225"/>
      <c r="AH2127" s="225"/>
      <c r="AI2127" s="225"/>
      <c r="AJ2127" s="225"/>
      <c r="AK2127" s="225"/>
      <c r="AL2127" s="225"/>
      <c r="AM2127" s="225"/>
      <c r="AN2127" s="225"/>
      <c r="AO2127" s="225"/>
      <c r="AP2127" s="225"/>
      <c r="AQ2127" s="225"/>
      <c r="AR2127" s="225"/>
      <c r="AS2127" s="225"/>
      <c r="AT2127" s="225"/>
    </row>
    <row r="2128" spans="1:16303" s="59" customFormat="1" ht="31.5" x14ac:dyDescent="0.2">
      <c r="A2128" s="140" t="s">
        <v>709</v>
      </c>
      <c r="B2128" s="2">
        <v>922</v>
      </c>
      <c r="C2128" s="15" t="s">
        <v>49</v>
      </c>
      <c r="D2128" s="15" t="s">
        <v>54</v>
      </c>
      <c r="E2128" s="15" t="s">
        <v>208</v>
      </c>
      <c r="F2128" s="15"/>
      <c r="G2128" s="71">
        <f t="shared" ref="G2128" si="585">G2129</f>
        <v>17740</v>
      </c>
      <c r="H2128" s="82">
        <f t="shared" ref="H2128" si="586">H2129</f>
        <v>17710</v>
      </c>
      <c r="I2128" s="227"/>
      <c r="J2128" s="227"/>
      <c r="K2128" s="227"/>
      <c r="L2128" s="227"/>
      <c r="M2128" s="227"/>
      <c r="N2128" s="227"/>
      <c r="O2128" s="227"/>
      <c r="P2128" s="227"/>
      <c r="Q2128" s="227"/>
      <c r="R2128" s="227"/>
      <c r="S2128" s="227"/>
      <c r="T2128" s="227"/>
      <c r="U2128" s="227"/>
      <c r="V2128" s="227"/>
      <c r="W2128" s="227"/>
      <c r="X2128" s="227"/>
      <c r="Y2128" s="227"/>
      <c r="Z2128" s="227"/>
      <c r="AA2128" s="227"/>
      <c r="AB2128" s="227"/>
      <c r="AC2128" s="227"/>
      <c r="AD2128" s="227"/>
      <c r="AE2128" s="227"/>
      <c r="AF2128" s="227"/>
      <c r="AG2128" s="227"/>
      <c r="AH2128" s="227"/>
      <c r="AI2128" s="227"/>
      <c r="AJ2128" s="227"/>
      <c r="AK2128" s="227"/>
      <c r="AL2128" s="227"/>
      <c r="AM2128" s="227"/>
      <c r="AN2128" s="227"/>
      <c r="AO2128" s="227"/>
      <c r="AP2128" s="227"/>
      <c r="AQ2128" s="227"/>
      <c r="AR2128" s="227"/>
      <c r="AS2128" s="227"/>
      <c r="AT2128" s="227"/>
      <c r="XBL2128" s="60"/>
      <c r="XBM2128" s="60"/>
      <c r="XBP2128" s="60"/>
      <c r="XBQ2128" s="60"/>
    </row>
    <row r="2129" spans="1:46" s="59" customFormat="1" x14ac:dyDescent="0.2">
      <c r="A2129" s="141" t="s">
        <v>480</v>
      </c>
      <c r="B2129" s="1">
        <v>922</v>
      </c>
      <c r="C2129" s="63" t="s">
        <v>60</v>
      </c>
      <c r="D2129" s="63" t="s">
        <v>54</v>
      </c>
      <c r="E2129" s="30" t="s">
        <v>484</v>
      </c>
      <c r="F2129" s="17"/>
      <c r="G2129" s="100">
        <f>G2130+G2135+G2140</f>
        <v>17740</v>
      </c>
      <c r="H2129" s="101">
        <f t="shared" ref="H2129" si="587">H2130+H2135+H2140</f>
        <v>17710</v>
      </c>
      <c r="I2129" s="227"/>
      <c r="J2129" s="227"/>
      <c r="K2129" s="227"/>
      <c r="L2129" s="227"/>
      <c r="M2129" s="227"/>
      <c r="N2129" s="227"/>
      <c r="O2129" s="227"/>
      <c r="P2129" s="227"/>
      <c r="Q2129" s="227"/>
      <c r="R2129" s="227"/>
      <c r="S2129" s="227"/>
      <c r="T2129" s="227"/>
      <c r="U2129" s="227"/>
      <c r="V2129" s="227"/>
      <c r="W2129" s="227"/>
      <c r="X2129" s="227"/>
      <c r="Y2129" s="227"/>
      <c r="Z2129" s="227"/>
      <c r="AA2129" s="227"/>
      <c r="AB2129" s="227"/>
      <c r="AC2129" s="227"/>
      <c r="AD2129" s="227"/>
      <c r="AE2129" s="227"/>
      <c r="AF2129" s="227"/>
      <c r="AG2129" s="227"/>
      <c r="AH2129" s="227"/>
      <c r="AI2129" s="227"/>
      <c r="AJ2129" s="227"/>
      <c r="AK2129" s="227"/>
      <c r="AL2129" s="227"/>
      <c r="AM2129" s="227"/>
      <c r="AN2129" s="227"/>
      <c r="AO2129" s="227"/>
      <c r="AP2129" s="227"/>
      <c r="AQ2129" s="227"/>
      <c r="AR2129" s="227"/>
      <c r="AS2129" s="227"/>
      <c r="AT2129" s="227"/>
    </row>
    <row r="2130" spans="1:46" s="59" customFormat="1" ht="31.5" x14ac:dyDescent="0.2">
      <c r="A2130" s="140" t="s">
        <v>481</v>
      </c>
      <c r="B2130" s="65">
        <v>922</v>
      </c>
      <c r="C2130" s="15" t="s">
        <v>60</v>
      </c>
      <c r="D2130" s="15" t="s">
        <v>54</v>
      </c>
      <c r="E2130" s="24" t="s">
        <v>485</v>
      </c>
      <c r="F2130" s="32"/>
      <c r="G2130" s="71">
        <f t="shared" ref="G2130:H2133" si="588">G2131</f>
        <v>20</v>
      </c>
      <c r="H2130" s="82">
        <f t="shared" si="588"/>
        <v>20</v>
      </c>
      <c r="I2130" s="227"/>
      <c r="J2130" s="227"/>
      <c r="K2130" s="227"/>
      <c r="L2130" s="227"/>
      <c r="M2130" s="227"/>
      <c r="N2130" s="227"/>
      <c r="O2130" s="227"/>
      <c r="P2130" s="227"/>
      <c r="Q2130" s="227"/>
      <c r="R2130" s="227"/>
      <c r="S2130" s="227"/>
      <c r="T2130" s="227"/>
      <c r="U2130" s="227"/>
      <c r="V2130" s="227"/>
      <c r="W2130" s="227"/>
      <c r="X2130" s="227"/>
      <c r="Y2130" s="227"/>
      <c r="Z2130" s="227"/>
      <c r="AA2130" s="227"/>
      <c r="AB2130" s="227"/>
      <c r="AC2130" s="227"/>
      <c r="AD2130" s="227"/>
      <c r="AE2130" s="227"/>
      <c r="AF2130" s="227"/>
      <c r="AG2130" s="227"/>
      <c r="AH2130" s="227"/>
      <c r="AI2130" s="227"/>
      <c r="AJ2130" s="227"/>
      <c r="AK2130" s="227"/>
      <c r="AL2130" s="227"/>
      <c r="AM2130" s="227"/>
      <c r="AN2130" s="227"/>
      <c r="AO2130" s="227"/>
      <c r="AP2130" s="227"/>
      <c r="AQ2130" s="227"/>
      <c r="AR2130" s="227"/>
      <c r="AS2130" s="227"/>
      <c r="AT2130" s="227"/>
    </row>
    <row r="2131" spans="1:46" s="59" customFormat="1" ht="63" x14ac:dyDescent="0.2">
      <c r="A2131" s="136" t="s">
        <v>482</v>
      </c>
      <c r="B2131" s="65">
        <v>922</v>
      </c>
      <c r="C2131" s="17" t="s">
        <v>60</v>
      </c>
      <c r="D2131" s="17" t="s">
        <v>54</v>
      </c>
      <c r="E2131" s="25" t="s">
        <v>486</v>
      </c>
      <c r="F2131" s="17"/>
      <c r="G2131" s="91">
        <f t="shared" si="588"/>
        <v>20</v>
      </c>
      <c r="H2131" s="92">
        <f t="shared" si="588"/>
        <v>20</v>
      </c>
      <c r="I2131" s="227"/>
      <c r="J2131" s="227"/>
      <c r="K2131" s="227"/>
      <c r="L2131" s="227"/>
      <c r="M2131" s="227"/>
      <c r="N2131" s="227"/>
      <c r="O2131" s="227"/>
      <c r="P2131" s="227"/>
      <c r="Q2131" s="227"/>
      <c r="R2131" s="227"/>
      <c r="S2131" s="227"/>
      <c r="T2131" s="227"/>
      <c r="U2131" s="227"/>
      <c r="V2131" s="227"/>
      <c r="W2131" s="227"/>
      <c r="X2131" s="227"/>
      <c r="Y2131" s="227"/>
      <c r="Z2131" s="227"/>
      <c r="AA2131" s="227"/>
      <c r="AB2131" s="227"/>
      <c r="AC2131" s="227"/>
      <c r="AD2131" s="227"/>
      <c r="AE2131" s="227"/>
      <c r="AF2131" s="227"/>
      <c r="AG2131" s="227"/>
      <c r="AH2131" s="227"/>
      <c r="AI2131" s="227"/>
      <c r="AJ2131" s="227"/>
      <c r="AK2131" s="227"/>
      <c r="AL2131" s="227"/>
      <c r="AM2131" s="227"/>
      <c r="AN2131" s="227"/>
      <c r="AO2131" s="227"/>
      <c r="AP2131" s="227"/>
      <c r="AQ2131" s="227"/>
      <c r="AR2131" s="227"/>
      <c r="AS2131" s="227"/>
      <c r="AT2131" s="227"/>
    </row>
    <row r="2132" spans="1:46" s="59" customFormat="1" ht="31.5" x14ac:dyDescent="0.2">
      <c r="A2132" s="137" t="s">
        <v>22</v>
      </c>
      <c r="B2132" s="65">
        <v>922</v>
      </c>
      <c r="C2132" s="64" t="s">
        <v>60</v>
      </c>
      <c r="D2132" s="64" t="s">
        <v>54</v>
      </c>
      <c r="E2132" s="27" t="s">
        <v>486</v>
      </c>
      <c r="F2132" s="64" t="s">
        <v>15</v>
      </c>
      <c r="G2132" s="93">
        <f t="shared" si="588"/>
        <v>20</v>
      </c>
      <c r="H2132" s="94">
        <f t="shared" si="588"/>
        <v>20</v>
      </c>
      <c r="I2132" s="227"/>
      <c r="J2132" s="227"/>
      <c r="K2132" s="227"/>
      <c r="L2132" s="227"/>
      <c r="M2132" s="227"/>
      <c r="N2132" s="227"/>
      <c r="O2132" s="227"/>
      <c r="P2132" s="227"/>
      <c r="Q2132" s="227"/>
      <c r="R2132" s="227"/>
      <c r="S2132" s="227"/>
      <c r="T2132" s="227"/>
      <c r="U2132" s="227"/>
      <c r="V2132" s="227"/>
      <c r="W2132" s="227"/>
      <c r="X2132" s="227"/>
      <c r="Y2132" s="227"/>
      <c r="Z2132" s="227"/>
      <c r="AA2132" s="227"/>
      <c r="AB2132" s="227"/>
      <c r="AC2132" s="227"/>
      <c r="AD2132" s="227"/>
      <c r="AE2132" s="227"/>
      <c r="AF2132" s="227"/>
      <c r="AG2132" s="227"/>
      <c r="AH2132" s="227"/>
      <c r="AI2132" s="227"/>
      <c r="AJ2132" s="227"/>
      <c r="AK2132" s="227"/>
      <c r="AL2132" s="227"/>
      <c r="AM2132" s="227"/>
      <c r="AN2132" s="227"/>
      <c r="AO2132" s="227"/>
      <c r="AP2132" s="227"/>
      <c r="AQ2132" s="227"/>
      <c r="AR2132" s="227"/>
      <c r="AS2132" s="227"/>
      <c r="AT2132" s="227"/>
    </row>
    <row r="2133" spans="1:46" s="59" customFormat="1" ht="31.5" x14ac:dyDescent="0.2">
      <c r="A2133" s="137" t="s">
        <v>17</v>
      </c>
      <c r="B2133" s="65">
        <v>922</v>
      </c>
      <c r="C2133" s="64" t="s">
        <v>60</v>
      </c>
      <c r="D2133" s="64" t="s">
        <v>54</v>
      </c>
      <c r="E2133" s="27" t="s">
        <v>486</v>
      </c>
      <c r="F2133" s="64" t="s">
        <v>16</v>
      </c>
      <c r="G2133" s="93">
        <f t="shared" si="588"/>
        <v>20</v>
      </c>
      <c r="H2133" s="94">
        <f t="shared" si="588"/>
        <v>20</v>
      </c>
      <c r="I2133" s="227"/>
      <c r="J2133" s="227"/>
      <c r="K2133" s="227"/>
      <c r="L2133" s="227"/>
      <c r="M2133" s="227"/>
      <c r="N2133" s="227"/>
      <c r="O2133" s="227"/>
      <c r="P2133" s="227"/>
      <c r="Q2133" s="227"/>
      <c r="R2133" s="227"/>
      <c r="S2133" s="227"/>
      <c r="T2133" s="227"/>
      <c r="U2133" s="227"/>
      <c r="V2133" s="227"/>
      <c r="W2133" s="227"/>
      <c r="X2133" s="227"/>
      <c r="Y2133" s="227"/>
      <c r="Z2133" s="227"/>
      <c r="AA2133" s="227"/>
      <c r="AB2133" s="227"/>
      <c r="AC2133" s="227"/>
      <c r="AD2133" s="227"/>
      <c r="AE2133" s="227"/>
      <c r="AF2133" s="227"/>
      <c r="AG2133" s="227"/>
      <c r="AH2133" s="227"/>
      <c r="AI2133" s="227"/>
      <c r="AJ2133" s="227"/>
      <c r="AK2133" s="227"/>
      <c r="AL2133" s="227"/>
      <c r="AM2133" s="227"/>
      <c r="AN2133" s="227"/>
      <c r="AO2133" s="227"/>
      <c r="AP2133" s="227"/>
      <c r="AQ2133" s="227"/>
      <c r="AR2133" s="227"/>
      <c r="AS2133" s="227"/>
      <c r="AT2133" s="227"/>
    </row>
    <row r="2134" spans="1:46" s="59" customFormat="1" x14ac:dyDescent="0.2">
      <c r="A2134" s="137" t="s">
        <v>826</v>
      </c>
      <c r="B2134" s="65">
        <v>922</v>
      </c>
      <c r="C2134" s="64" t="s">
        <v>60</v>
      </c>
      <c r="D2134" s="64" t="s">
        <v>54</v>
      </c>
      <c r="E2134" s="27" t="s">
        <v>486</v>
      </c>
      <c r="F2134" s="64" t="s">
        <v>126</v>
      </c>
      <c r="G2134" s="93">
        <v>20</v>
      </c>
      <c r="H2134" s="94">
        <v>20</v>
      </c>
      <c r="I2134" s="227"/>
      <c r="J2134" s="227"/>
      <c r="K2134" s="227"/>
      <c r="L2134" s="227"/>
      <c r="M2134" s="227"/>
      <c r="N2134" s="227"/>
      <c r="O2134" s="227"/>
      <c r="P2134" s="227"/>
      <c r="Q2134" s="227"/>
      <c r="R2134" s="227"/>
      <c r="S2134" s="227"/>
      <c r="T2134" s="227"/>
      <c r="U2134" s="227"/>
      <c r="V2134" s="227"/>
      <c r="W2134" s="227"/>
      <c r="X2134" s="227"/>
      <c r="Y2134" s="227"/>
      <c r="Z2134" s="227"/>
      <c r="AA2134" s="227"/>
      <c r="AB2134" s="227"/>
      <c r="AC2134" s="227"/>
      <c r="AD2134" s="227"/>
      <c r="AE2134" s="227"/>
      <c r="AF2134" s="227"/>
      <c r="AG2134" s="227"/>
      <c r="AH2134" s="227"/>
      <c r="AI2134" s="227"/>
      <c r="AJ2134" s="227"/>
      <c r="AK2134" s="227"/>
      <c r="AL2134" s="227"/>
      <c r="AM2134" s="227"/>
      <c r="AN2134" s="227"/>
      <c r="AO2134" s="227"/>
      <c r="AP2134" s="227"/>
      <c r="AQ2134" s="227"/>
      <c r="AR2134" s="227"/>
      <c r="AS2134" s="227"/>
      <c r="AT2134" s="227"/>
    </row>
    <row r="2135" spans="1:46" s="59" customFormat="1" ht="31.5" x14ac:dyDescent="0.2">
      <c r="A2135" s="140" t="s">
        <v>207</v>
      </c>
      <c r="B2135" s="2">
        <v>922</v>
      </c>
      <c r="C2135" s="15" t="s">
        <v>60</v>
      </c>
      <c r="D2135" s="15" t="s">
        <v>54</v>
      </c>
      <c r="E2135" s="24" t="s">
        <v>487</v>
      </c>
      <c r="F2135" s="32"/>
      <c r="G2135" s="71">
        <f t="shared" ref="G2135:H2138" si="589">G2136</f>
        <v>60</v>
      </c>
      <c r="H2135" s="82">
        <f t="shared" si="589"/>
        <v>30</v>
      </c>
      <c r="I2135" s="227"/>
      <c r="J2135" s="227"/>
      <c r="K2135" s="227"/>
      <c r="L2135" s="227"/>
      <c r="M2135" s="227"/>
      <c r="N2135" s="227"/>
      <c r="O2135" s="227"/>
      <c r="P2135" s="227"/>
      <c r="Q2135" s="227"/>
      <c r="R2135" s="227"/>
      <c r="S2135" s="227"/>
      <c r="T2135" s="227"/>
      <c r="U2135" s="227"/>
      <c r="V2135" s="227"/>
      <c r="W2135" s="227"/>
      <c r="X2135" s="227"/>
      <c r="Y2135" s="227"/>
      <c r="Z2135" s="227"/>
      <c r="AA2135" s="227"/>
      <c r="AB2135" s="227"/>
      <c r="AC2135" s="227"/>
      <c r="AD2135" s="227"/>
      <c r="AE2135" s="227"/>
      <c r="AF2135" s="227"/>
      <c r="AG2135" s="227"/>
      <c r="AH2135" s="227"/>
      <c r="AI2135" s="227"/>
      <c r="AJ2135" s="227"/>
      <c r="AK2135" s="227"/>
      <c r="AL2135" s="227"/>
      <c r="AM2135" s="227"/>
      <c r="AN2135" s="227"/>
      <c r="AO2135" s="227"/>
      <c r="AP2135" s="227"/>
      <c r="AQ2135" s="227"/>
      <c r="AR2135" s="227"/>
      <c r="AS2135" s="227"/>
      <c r="AT2135" s="227"/>
    </row>
    <row r="2136" spans="1:46" s="59" customFormat="1" x14ac:dyDescent="0.2">
      <c r="A2136" s="136" t="s">
        <v>483</v>
      </c>
      <c r="B2136" s="65">
        <v>922</v>
      </c>
      <c r="C2136" s="64" t="s">
        <v>60</v>
      </c>
      <c r="D2136" s="64" t="s">
        <v>54</v>
      </c>
      <c r="E2136" s="25" t="s">
        <v>488</v>
      </c>
      <c r="F2136" s="17"/>
      <c r="G2136" s="91">
        <f t="shared" si="589"/>
        <v>60</v>
      </c>
      <c r="H2136" s="92">
        <f t="shared" si="589"/>
        <v>30</v>
      </c>
      <c r="I2136" s="227"/>
      <c r="J2136" s="227"/>
      <c r="K2136" s="227"/>
      <c r="L2136" s="227"/>
      <c r="M2136" s="227"/>
      <c r="N2136" s="227"/>
      <c r="O2136" s="227"/>
      <c r="P2136" s="227"/>
      <c r="Q2136" s="227"/>
      <c r="R2136" s="227"/>
      <c r="S2136" s="227"/>
      <c r="T2136" s="227"/>
      <c r="U2136" s="227"/>
      <c r="V2136" s="227"/>
      <c r="W2136" s="227"/>
      <c r="X2136" s="227"/>
      <c r="Y2136" s="227"/>
      <c r="Z2136" s="227"/>
      <c r="AA2136" s="227"/>
      <c r="AB2136" s="227"/>
      <c r="AC2136" s="227"/>
      <c r="AD2136" s="227"/>
      <c r="AE2136" s="227"/>
      <c r="AF2136" s="227"/>
      <c r="AG2136" s="227"/>
      <c r="AH2136" s="227"/>
      <c r="AI2136" s="227"/>
      <c r="AJ2136" s="227"/>
      <c r="AK2136" s="227"/>
      <c r="AL2136" s="227"/>
      <c r="AM2136" s="227"/>
      <c r="AN2136" s="227"/>
      <c r="AO2136" s="227"/>
      <c r="AP2136" s="227"/>
      <c r="AQ2136" s="227"/>
      <c r="AR2136" s="227"/>
      <c r="AS2136" s="227"/>
      <c r="AT2136" s="227"/>
    </row>
    <row r="2137" spans="1:46" s="109" customFormat="1" ht="31.5" x14ac:dyDescent="0.2">
      <c r="A2137" s="137" t="s">
        <v>22</v>
      </c>
      <c r="B2137" s="1">
        <v>922</v>
      </c>
      <c r="C2137" s="63" t="s">
        <v>60</v>
      </c>
      <c r="D2137" s="63" t="s">
        <v>54</v>
      </c>
      <c r="E2137" s="27" t="s">
        <v>488</v>
      </c>
      <c r="F2137" s="64" t="s">
        <v>15</v>
      </c>
      <c r="G2137" s="93">
        <f t="shared" si="589"/>
        <v>60</v>
      </c>
      <c r="H2137" s="94">
        <f t="shared" si="589"/>
        <v>30</v>
      </c>
      <c r="I2137" s="226"/>
      <c r="J2137" s="226"/>
      <c r="K2137" s="226"/>
      <c r="L2137" s="226"/>
      <c r="M2137" s="226"/>
      <c r="N2137" s="226"/>
      <c r="O2137" s="226"/>
      <c r="P2137" s="226"/>
      <c r="Q2137" s="226"/>
      <c r="R2137" s="226"/>
      <c r="S2137" s="226"/>
      <c r="T2137" s="226"/>
      <c r="U2137" s="226"/>
      <c r="V2137" s="226"/>
      <c r="W2137" s="226"/>
      <c r="X2137" s="226"/>
      <c r="Y2137" s="226"/>
      <c r="Z2137" s="226"/>
      <c r="AA2137" s="226"/>
      <c r="AB2137" s="226"/>
      <c r="AC2137" s="226"/>
      <c r="AD2137" s="226"/>
      <c r="AE2137" s="226"/>
      <c r="AF2137" s="226"/>
      <c r="AG2137" s="226"/>
      <c r="AH2137" s="226"/>
      <c r="AI2137" s="226"/>
      <c r="AJ2137" s="226"/>
      <c r="AK2137" s="226"/>
      <c r="AL2137" s="226"/>
      <c r="AM2137" s="226"/>
      <c r="AN2137" s="226"/>
      <c r="AO2137" s="226"/>
      <c r="AP2137" s="226"/>
      <c r="AQ2137" s="226"/>
      <c r="AR2137" s="226"/>
      <c r="AS2137" s="226"/>
      <c r="AT2137" s="226"/>
    </row>
    <row r="2138" spans="1:46" s="59" customFormat="1" ht="31.5" x14ac:dyDescent="0.2">
      <c r="A2138" s="137" t="s">
        <v>17</v>
      </c>
      <c r="B2138" s="65">
        <v>922</v>
      </c>
      <c r="C2138" s="64" t="s">
        <v>60</v>
      </c>
      <c r="D2138" s="64" t="s">
        <v>54</v>
      </c>
      <c r="E2138" s="27" t="s">
        <v>488</v>
      </c>
      <c r="F2138" s="64" t="s">
        <v>16</v>
      </c>
      <c r="G2138" s="93">
        <f t="shared" si="589"/>
        <v>60</v>
      </c>
      <c r="H2138" s="94">
        <f t="shared" si="589"/>
        <v>30</v>
      </c>
      <c r="I2138" s="227"/>
      <c r="J2138" s="227"/>
      <c r="K2138" s="227"/>
      <c r="L2138" s="227"/>
      <c r="M2138" s="227"/>
      <c r="N2138" s="227"/>
      <c r="O2138" s="227"/>
      <c r="P2138" s="227"/>
      <c r="Q2138" s="227"/>
      <c r="R2138" s="227"/>
      <c r="S2138" s="227"/>
      <c r="T2138" s="227"/>
      <c r="U2138" s="227"/>
      <c r="V2138" s="227"/>
      <c r="W2138" s="227"/>
      <c r="X2138" s="227"/>
      <c r="Y2138" s="227"/>
      <c r="Z2138" s="227"/>
      <c r="AA2138" s="227"/>
      <c r="AB2138" s="227"/>
      <c r="AC2138" s="227"/>
      <c r="AD2138" s="227"/>
      <c r="AE2138" s="227"/>
      <c r="AF2138" s="227"/>
      <c r="AG2138" s="227"/>
      <c r="AH2138" s="227"/>
      <c r="AI2138" s="227"/>
      <c r="AJ2138" s="227"/>
      <c r="AK2138" s="227"/>
      <c r="AL2138" s="227"/>
      <c r="AM2138" s="227"/>
      <c r="AN2138" s="227"/>
      <c r="AO2138" s="227"/>
      <c r="AP2138" s="227"/>
      <c r="AQ2138" s="227"/>
      <c r="AR2138" s="227"/>
      <c r="AS2138" s="227"/>
      <c r="AT2138" s="227"/>
    </row>
    <row r="2139" spans="1:46" s="59" customFormat="1" x14ac:dyDescent="0.2">
      <c r="A2139" s="137" t="s">
        <v>826</v>
      </c>
      <c r="B2139" s="65">
        <v>922</v>
      </c>
      <c r="C2139" s="64" t="s">
        <v>60</v>
      </c>
      <c r="D2139" s="64" t="s">
        <v>54</v>
      </c>
      <c r="E2139" s="27" t="s">
        <v>488</v>
      </c>
      <c r="F2139" s="64" t="s">
        <v>126</v>
      </c>
      <c r="G2139" s="93">
        <v>60</v>
      </c>
      <c r="H2139" s="94">
        <v>30</v>
      </c>
      <c r="I2139" s="227"/>
      <c r="J2139" s="227"/>
      <c r="K2139" s="227"/>
      <c r="L2139" s="227"/>
      <c r="M2139" s="227"/>
      <c r="N2139" s="227"/>
      <c r="O2139" s="227"/>
      <c r="P2139" s="227"/>
      <c r="Q2139" s="227"/>
      <c r="R2139" s="227"/>
      <c r="S2139" s="227"/>
      <c r="T2139" s="227"/>
      <c r="U2139" s="227"/>
      <c r="V2139" s="227"/>
      <c r="W2139" s="227"/>
      <c r="X2139" s="227"/>
      <c r="Y2139" s="227"/>
      <c r="Z2139" s="227"/>
      <c r="AA2139" s="227"/>
      <c r="AB2139" s="227"/>
      <c r="AC2139" s="227"/>
      <c r="AD2139" s="227"/>
      <c r="AE2139" s="227"/>
      <c r="AF2139" s="227"/>
      <c r="AG2139" s="227"/>
      <c r="AH2139" s="227"/>
      <c r="AI2139" s="227"/>
      <c r="AJ2139" s="227"/>
      <c r="AK2139" s="227"/>
      <c r="AL2139" s="227"/>
      <c r="AM2139" s="227"/>
      <c r="AN2139" s="227"/>
      <c r="AO2139" s="227"/>
      <c r="AP2139" s="227"/>
      <c r="AQ2139" s="227"/>
      <c r="AR2139" s="227"/>
      <c r="AS2139" s="227"/>
      <c r="AT2139" s="227"/>
    </row>
    <row r="2140" spans="1:46" s="102" customFormat="1" ht="31.5" x14ac:dyDescent="0.2">
      <c r="A2140" s="140" t="s">
        <v>501</v>
      </c>
      <c r="B2140" s="2">
        <v>922</v>
      </c>
      <c r="C2140" s="15" t="s">
        <v>60</v>
      </c>
      <c r="D2140" s="15" t="s">
        <v>54</v>
      </c>
      <c r="E2140" s="24" t="s">
        <v>502</v>
      </c>
      <c r="F2140" s="63"/>
      <c r="G2140" s="71">
        <f t="shared" ref="G2140" si="590">G2141</f>
        <v>17660</v>
      </c>
      <c r="H2140" s="82">
        <f t="shared" ref="H2140" si="591">H2141</f>
        <v>17660</v>
      </c>
      <c r="I2140" s="231"/>
      <c r="J2140" s="231"/>
      <c r="K2140" s="231"/>
      <c r="L2140" s="231"/>
      <c r="M2140" s="231"/>
      <c r="N2140" s="231"/>
      <c r="O2140" s="231"/>
      <c r="P2140" s="231"/>
      <c r="Q2140" s="231"/>
      <c r="R2140" s="231"/>
      <c r="S2140" s="231"/>
      <c r="T2140" s="231"/>
      <c r="U2140" s="231"/>
      <c r="V2140" s="231"/>
      <c r="W2140" s="231"/>
      <c r="X2140" s="231"/>
      <c r="Y2140" s="231"/>
      <c r="Z2140" s="231"/>
      <c r="AA2140" s="231"/>
      <c r="AB2140" s="231"/>
      <c r="AC2140" s="231"/>
      <c r="AD2140" s="231"/>
      <c r="AE2140" s="231"/>
      <c r="AF2140" s="231"/>
      <c r="AG2140" s="231"/>
      <c r="AH2140" s="231"/>
      <c r="AI2140" s="231"/>
      <c r="AJ2140" s="231"/>
      <c r="AK2140" s="231"/>
      <c r="AL2140" s="231"/>
      <c r="AM2140" s="231"/>
      <c r="AN2140" s="231"/>
      <c r="AO2140" s="231"/>
      <c r="AP2140" s="231"/>
      <c r="AQ2140" s="231"/>
      <c r="AR2140" s="231"/>
      <c r="AS2140" s="231"/>
      <c r="AT2140" s="231"/>
    </row>
    <row r="2141" spans="1:46" s="102" customFormat="1" x14ac:dyDescent="0.2">
      <c r="A2141" s="136" t="s">
        <v>505</v>
      </c>
      <c r="B2141" s="65">
        <v>922</v>
      </c>
      <c r="C2141" s="17" t="s">
        <v>60</v>
      </c>
      <c r="D2141" s="17" t="s">
        <v>54</v>
      </c>
      <c r="E2141" s="25" t="s">
        <v>510</v>
      </c>
      <c r="F2141" s="17"/>
      <c r="G2141" s="91">
        <f t="shared" ref="G2141:H2141" si="592">G2142+G2147+G2151</f>
        <v>17660</v>
      </c>
      <c r="H2141" s="92">
        <f t="shared" si="592"/>
        <v>17660</v>
      </c>
      <c r="I2141" s="231"/>
      <c r="J2141" s="231"/>
      <c r="K2141" s="231"/>
      <c r="L2141" s="231"/>
      <c r="M2141" s="231"/>
      <c r="N2141" s="231"/>
      <c r="O2141" s="231"/>
      <c r="P2141" s="231"/>
      <c r="Q2141" s="231"/>
      <c r="R2141" s="231"/>
      <c r="S2141" s="231"/>
      <c r="T2141" s="231"/>
      <c r="U2141" s="231"/>
      <c r="V2141" s="231"/>
      <c r="W2141" s="231"/>
      <c r="X2141" s="231"/>
      <c r="Y2141" s="231"/>
      <c r="Z2141" s="231"/>
      <c r="AA2141" s="231"/>
      <c r="AB2141" s="231"/>
      <c r="AC2141" s="231"/>
      <c r="AD2141" s="231"/>
      <c r="AE2141" s="231"/>
      <c r="AF2141" s="231"/>
      <c r="AG2141" s="231"/>
      <c r="AH2141" s="231"/>
      <c r="AI2141" s="231"/>
      <c r="AJ2141" s="231"/>
      <c r="AK2141" s="231"/>
      <c r="AL2141" s="231"/>
      <c r="AM2141" s="231"/>
      <c r="AN2141" s="231"/>
      <c r="AO2141" s="231"/>
      <c r="AP2141" s="231"/>
      <c r="AQ2141" s="231"/>
      <c r="AR2141" s="231"/>
      <c r="AS2141" s="231"/>
      <c r="AT2141" s="231"/>
    </row>
    <row r="2142" spans="1:46" s="59" customFormat="1" ht="63" x14ac:dyDescent="0.2">
      <c r="A2142" s="137" t="s">
        <v>262</v>
      </c>
      <c r="B2142" s="65">
        <v>922</v>
      </c>
      <c r="C2142" s="64" t="s">
        <v>49</v>
      </c>
      <c r="D2142" s="64" t="s">
        <v>54</v>
      </c>
      <c r="E2142" s="27" t="s">
        <v>510</v>
      </c>
      <c r="F2142" s="64">
        <v>100</v>
      </c>
      <c r="G2142" s="93">
        <f>G2143</f>
        <v>12333</v>
      </c>
      <c r="H2142" s="94">
        <f>H2143</f>
        <v>12333</v>
      </c>
      <c r="I2142" s="227"/>
      <c r="J2142" s="227"/>
      <c r="K2142" s="227"/>
      <c r="L2142" s="227"/>
      <c r="M2142" s="227"/>
      <c r="N2142" s="227"/>
      <c r="O2142" s="227"/>
      <c r="P2142" s="227"/>
      <c r="Q2142" s="227"/>
      <c r="R2142" s="227"/>
      <c r="S2142" s="227"/>
      <c r="T2142" s="227"/>
      <c r="U2142" s="227"/>
      <c r="V2142" s="227"/>
      <c r="W2142" s="227"/>
      <c r="X2142" s="227"/>
      <c r="Y2142" s="227"/>
      <c r="Z2142" s="227"/>
      <c r="AA2142" s="227"/>
      <c r="AB2142" s="227"/>
      <c r="AC2142" s="227"/>
      <c r="AD2142" s="227"/>
      <c r="AE2142" s="227"/>
      <c r="AF2142" s="227"/>
      <c r="AG2142" s="227"/>
      <c r="AH2142" s="227"/>
      <c r="AI2142" s="227"/>
      <c r="AJ2142" s="227"/>
      <c r="AK2142" s="227"/>
      <c r="AL2142" s="227"/>
      <c r="AM2142" s="227"/>
      <c r="AN2142" s="227"/>
      <c r="AO2142" s="227"/>
      <c r="AP2142" s="227"/>
      <c r="AQ2142" s="227"/>
      <c r="AR2142" s="227"/>
      <c r="AS2142" s="227"/>
      <c r="AT2142" s="227"/>
    </row>
    <row r="2143" spans="1:46" s="59" customFormat="1" ht="31.5" x14ac:dyDescent="0.2">
      <c r="A2143" s="137" t="s">
        <v>8</v>
      </c>
      <c r="B2143" s="65">
        <v>922</v>
      </c>
      <c r="C2143" s="64" t="s">
        <v>49</v>
      </c>
      <c r="D2143" s="64" t="s">
        <v>54</v>
      </c>
      <c r="E2143" s="27" t="s">
        <v>510</v>
      </c>
      <c r="F2143" s="64">
        <v>120</v>
      </c>
      <c r="G2143" s="93">
        <f>G2144+G2145+G2146</f>
        <v>12333</v>
      </c>
      <c r="H2143" s="94">
        <f>H2144+H2145+H2146</f>
        <v>12333</v>
      </c>
      <c r="I2143" s="227"/>
      <c r="J2143" s="227"/>
      <c r="K2143" s="227"/>
      <c r="L2143" s="227"/>
      <c r="M2143" s="227"/>
      <c r="N2143" s="227"/>
      <c r="O2143" s="227"/>
      <c r="P2143" s="227"/>
      <c r="Q2143" s="227"/>
      <c r="R2143" s="227"/>
      <c r="S2143" s="227"/>
      <c r="T2143" s="227"/>
      <c r="U2143" s="227"/>
      <c r="V2143" s="227"/>
      <c r="W2143" s="227"/>
      <c r="X2143" s="227"/>
      <c r="Y2143" s="227"/>
      <c r="Z2143" s="227"/>
      <c r="AA2143" s="227"/>
      <c r="AB2143" s="227"/>
      <c r="AC2143" s="227"/>
      <c r="AD2143" s="227"/>
      <c r="AE2143" s="227"/>
      <c r="AF2143" s="227"/>
      <c r="AG2143" s="227"/>
      <c r="AH2143" s="227"/>
      <c r="AI2143" s="227"/>
      <c r="AJ2143" s="227"/>
      <c r="AK2143" s="227"/>
      <c r="AL2143" s="227"/>
      <c r="AM2143" s="227"/>
      <c r="AN2143" s="227"/>
      <c r="AO2143" s="227"/>
      <c r="AP2143" s="227"/>
      <c r="AQ2143" s="227"/>
      <c r="AR2143" s="227"/>
      <c r="AS2143" s="227"/>
      <c r="AT2143" s="227"/>
    </row>
    <row r="2144" spans="1:46" s="59" customFormat="1" x14ac:dyDescent="0.2">
      <c r="A2144" s="137" t="s">
        <v>410</v>
      </c>
      <c r="B2144" s="65">
        <v>922</v>
      </c>
      <c r="C2144" s="64" t="s">
        <v>49</v>
      </c>
      <c r="D2144" s="64" t="s">
        <v>54</v>
      </c>
      <c r="E2144" s="27" t="s">
        <v>510</v>
      </c>
      <c r="F2144" s="64" t="s">
        <v>124</v>
      </c>
      <c r="G2144" s="93">
        <v>7363</v>
      </c>
      <c r="H2144" s="94">
        <v>7363</v>
      </c>
      <c r="I2144" s="227"/>
      <c r="J2144" s="227"/>
      <c r="K2144" s="227"/>
      <c r="L2144" s="227"/>
      <c r="M2144" s="227"/>
      <c r="N2144" s="227"/>
      <c r="O2144" s="227"/>
      <c r="P2144" s="227"/>
      <c r="Q2144" s="227"/>
      <c r="R2144" s="227"/>
      <c r="S2144" s="227"/>
      <c r="T2144" s="227"/>
      <c r="U2144" s="227"/>
      <c r="V2144" s="227"/>
      <c r="W2144" s="227"/>
      <c r="X2144" s="227"/>
      <c r="Y2144" s="227"/>
      <c r="Z2144" s="227"/>
      <c r="AA2144" s="227"/>
      <c r="AB2144" s="227"/>
      <c r="AC2144" s="227"/>
      <c r="AD2144" s="227"/>
      <c r="AE2144" s="227"/>
      <c r="AF2144" s="227"/>
      <c r="AG2144" s="227"/>
      <c r="AH2144" s="227"/>
      <c r="AI2144" s="227"/>
      <c r="AJ2144" s="227"/>
      <c r="AK2144" s="227"/>
      <c r="AL2144" s="227"/>
      <c r="AM2144" s="227"/>
      <c r="AN2144" s="227"/>
      <c r="AO2144" s="227"/>
      <c r="AP2144" s="227"/>
      <c r="AQ2144" s="227"/>
      <c r="AR2144" s="227"/>
      <c r="AS2144" s="227"/>
      <c r="AT2144" s="227"/>
    </row>
    <row r="2145" spans="1:16304" s="59" customFormat="1" ht="31.5" x14ac:dyDescent="0.2">
      <c r="A2145" s="137" t="s">
        <v>122</v>
      </c>
      <c r="B2145" s="65">
        <v>922</v>
      </c>
      <c r="C2145" s="64" t="s">
        <v>49</v>
      </c>
      <c r="D2145" s="64" t="s">
        <v>54</v>
      </c>
      <c r="E2145" s="27" t="s">
        <v>510</v>
      </c>
      <c r="F2145" s="64" t="s">
        <v>125</v>
      </c>
      <c r="G2145" s="93">
        <v>2109</v>
      </c>
      <c r="H2145" s="94">
        <v>2109</v>
      </c>
      <c r="I2145" s="227"/>
      <c r="J2145" s="227"/>
      <c r="K2145" s="227"/>
      <c r="L2145" s="227"/>
      <c r="M2145" s="227"/>
      <c r="N2145" s="227"/>
      <c r="O2145" s="227"/>
      <c r="P2145" s="227"/>
      <c r="Q2145" s="227"/>
      <c r="R2145" s="227"/>
      <c r="S2145" s="227"/>
      <c r="T2145" s="227"/>
      <c r="U2145" s="227"/>
      <c r="V2145" s="227"/>
      <c r="W2145" s="227"/>
      <c r="X2145" s="227"/>
      <c r="Y2145" s="227"/>
      <c r="Z2145" s="227"/>
      <c r="AA2145" s="227"/>
      <c r="AB2145" s="227"/>
      <c r="AC2145" s="227"/>
      <c r="AD2145" s="227"/>
      <c r="AE2145" s="227"/>
      <c r="AF2145" s="227"/>
      <c r="AG2145" s="227"/>
      <c r="AH2145" s="227"/>
      <c r="AI2145" s="227"/>
      <c r="AJ2145" s="227"/>
      <c r="AK2145" s="227"/>
      <c r="AL2145" s="227"/>
      <c r="AM2145" s="227"/>
      <c r="AN2145" s="227"/>
      <c r="AO2145" s="227"/>
      <c r="AP2145" s="227"/>
      <c r="AQ2145" s="227"/>
      <c r="AR2145" s="227"/>
      <c r="AS2145" s="227"/>
      <c r="AT2145" s="227"/>
    </row>
    <row r="2146" spans="1:16304" s="59" customFormat="1" ht="47.25" x14ac:dyDescent="0.2">
      <c r="A2146" s="137" t="s">
        <v>202</v>
      </c>
      <c r="B2146" s="65">
        <v>922</v>
      </c>
      <c r="C2146" s="64" t="s">
        <v>49</v>
      </c>
      <c r="D2146" s="64" t="s">
        <v>54</v>
      </c>
      <c r="E2146" s="27" t="s">
        <v>510</v>
      </c>
      <c r="F2146" s="64" t="s">
        <v>205</v>
      </c>
      <c r="G2146" s="93">
        <v>2861</v>
      </c>
      <c r="H2146" s="94">
        <v>2861</v>
      </c>
      <c r="I2146" s="227"/>
      <c r="J2146" s="227"/>
      <c r="K2146" s="227"/>
      <c r="L2146" s="227"/>
      <c r="M2146" s="227"/>
      <c r="N2146" s="227"/>
      <c r="O2146" s="227"/>
      <c r="P2146" s="227"/>
      <c r="Q2146" s="227"/>
      <c r="R2146" s="227"/>
      <c r="S2146" s="227"/>
      <c r="T2146" s="227"/>
      <c r="U2146" s="227"/>
      <c r="V2146" s="227"/>
      <c r="W2146" s="227"/>
      <c r="X2146" s="227"/>
      <c r="Y2146" s="227"/>
      <c r="Z2146" s="227"/>
      <c r="AA2146" s="227"/>
      <c r="AB2146" s="227"/>
      <c r="AC2146" s="227"/>
      <c r="AD2146" s="227"/>
      <c r="AE2146" s="227"/>
      <c r="AF2146" s="227"/>
      <c r="AG2146" s="227"/>
      <c r="AH2146" s="227"/>
      <c r="AI2146" s="227"/>
      <c r="AJ2146" s="227"/>
      <c r="AK2146" s="227"/>
      <c r="AL2146" s="227"/>
      <c r="AM2146" s="227"/>
      <c r="AN2146" s="227"/>
      <c r="AO2146" s="227"/>
      <c r="AP2146" s="227"/>
      <c r="AQ2146" s="227"/>
      <c r="AR2146" s="227"/>
      <c r="AS2146" s="227"/>
      <c r="AT2146" s="227"/>
    </row>
    <row r="2147" spans="1:16304" s="59" customFormat="1" ht="31.5" x14ac:dyDescent="0.2">
      <c r="A2147" s="137" t="s">
        <v>22</v>
      </c>
      <c r="B2147" s="65">
        <v>922</v>
      </c>
      <c r="C2147" s="64" t="s">
        <v>60</v>
      </c>
      <c r="D2147" s="64" t="s">
        <v>54</v>
      </c>
      <c r="E2147" s="27" t="s">
        <v>510</v>
      </c>
      <c r="F2147" s="64">
        <v>200</v>
      </c>
      <c r="G2147" s="93">
        <f t="shared" ref="G2147:H2147" si="593">G2148</f>
        <v>5306</v>
      </c>
      <c r="H2147" s="94">
        <f t="shared" si="593"/>
        <v>5306</v>
      </c>
      <c r="I2147" s="227"/>
      <c r="J2147" s="227"/>
      <c r="K2147" s="227"/>
      <c r="L2147" s="227"/>
      <c r="M2147" s="227"/>
      <c r="N2147" s="227"/>
      <c r="O2147" s="227"/>
      <c r="P2147" s="227"/>
      <c r="Q2147" s="227"/>
      <c r="R2147" s="227"/>
      <c r="S2147" s="227"/>
      <c r="T2147" s="227"/>
      <c r="U2147" s="227"/>
      <c r="V2147" s="227"/>
      <c r="W2147" s="227"/>
      <c r="X2147" s="227"/>
      <c r="Y2147" s="227"/>
      <c r="Z2147" s="227"/>
      <c r="AA2147" s="227"/>
      <c r="AB2147" s="227"/>
      <c r="AC2147" s="227"/>
      <c r="AD2147" s="227"/>
      <c r="AE2147" s="227"/>
      <c r="AF2147" s="227"/>
      <c r="AG2147" s="227"/>
      <c r="AH2147" s="227"/>
      <c r="AI2147" s="227"/>
      <c r="AJ2147" s="227"/>
      <c r="AK2147" s="227"/>
      <c r="AL2147" s="227"/>
      <c r="AM2147" s="227"/>
      <c r="AN2147" s="227"/>
      <c r="AO2147" s="227"/>
      <c r="AP2147" s="227"/>
      <c r="AQ2147" s="227"/>
      <c r="AR2147" s="227"/>
      <c r="AS2147" s="227"/>
      <c r="AT2147" s="227"/>
    </row>
    <row r="2148" spans="1:16304" s="59" customFormat="1" ht="31.5" x14ac:dyDescent="0.2">
      <c r="A2148" s="137" t="s">
        <v>17</v>
      </c>
      <c r="B2148" s="65">
        <v>922</v>
      </c>
      <c r="C2148" s="64" t="s">
        <v>49</v>
      </c>
      <c r="D2148" s="64" t="s">
        <v>54</v>
      </c>
      <c r="E2148" s="27" t="s">
        <v>510</v>
      </c>
      <c r="F2148" s="64">
        <v>240</v>
      </c>
      <c r="G2148" s="93">
        <f t="shared" ref="G2148" si="594">G2149+G2150</f>
        <v>5306</v>
      </c>
      <c r="H2148" s="94">
        <f t="shared" ref="H2148" si="595">H2149+H2150</f>
        <v>5306</v>
      </c>
      <c r="I2148" s="227"/>
      <c r="J2148" s="227"/>
      <c r="K2148" s="227"/>
      <c r="L2148" s="227"/>
      <c r="M2148" s="227"/>
      <c r="N2148" s="227"/>
      <c r="O2148" s="227"/>
      <c r="P2148" s="227"/>
      <c r="Q2148" s="227"/>
      <c r="R2148" s="227"/>
      <c r="S2148" s="227"/>
      <c r="T2148" s="227"/>
      <c r="U2148" s="227"/>
      <c r="V2148" s="227"/>
      <c r="W2148" s="227"/>
      <c r="X2148" s="227"/>
      <c r="Y2148" s="227"/>
      <c r="Z2148" s="227"/>
      <c r="AA2148" s="227"/>
      <c r="AB2148" s="227"/>
      <c r="AC2148" s="227"/>
      <c r="AD2148" s="227"/>
      <c r="AE2148" s="227"/>
      <c r="AF2148" s="227"/>
      <c r="AG2148" s="227"/>
      <c r="AH2148" s="227"/>
      <c r="AI2148" s="227"/>
      <c r="AJ2148" s="227"/>
      <c r="AK2148" s="227"/>
      <c r="AL2148" s="227"/>
      <c r="AM2148" s="227"/>
      <c r="AN2148" s="227"/>
      <c r="AO2148" s="227"/>
      <c r="AP2148" s="227"/>
      <c r="AQ2148" s="227"/>
      <c r="AR2148" s="227"/>
      <c r="AS2148" s="227"/>
      <c r="AT2148" s="227"/>
    </row>
    <row r="2149" spans="1:16304" s="59" customFormat="1" ht="31.5" x14ac:dyDescent="0.2">
      <c r="A2149" s="137" t="s">
        <v>467</v>
      </c>
      <c r="B2149" s="65">
        <v>922</v>
      </c>
      <c r="C2149" s="64" t="s">
        <v>49</v>
      </c>
      <c r="D2149" s="64" t="s">
        <v>54</v>
      </c>
      <c r="E2149" s="27" t="s">
        <v>510</v>
      </c>
      <c r="F2149" s="64" t="s">
        <v>468</v>
      </c>
      <c r="G2149" s="93">
        <v>1123</v>
      </c>
      <c r="H2149" s="94">
        <v>1123</v>
      </c>
      <c r="I2149" s="227"/>
      <c r="J2149" s="227"/>
      <c r="K2149" s="227"/>
      <c r="L2149" s="227"/>
      <c r="M2149" s="227"/>
      <c r="N2149" s="227"/>
      <c r="O2149" s="227"/>
      <c r="P2149" s="227"/>
      <c r="Q2149" s="227"/>
      <c r="R2149" s="227"/>
      <c r="S2149" s="227"/>
      <c r="T2149" s="227"/>
      <c r="U2149" s="227"/>
      <c r="V2149" s="227"/>
      <c r="W2149" s="227"/>
      <c r="X2149" s="227"/>
      <c r="Y2149" s="227"/>
      <c r="Z2149" s="227"/>
      <c r="AA2149" s="227"/>
      <c r="AB2149" s="227"/>
      <c r="AC2149" s="227"/>
      <c r="AD2149" s="227"/>
      <c r="AE2149" s="227"/>
      <c r="AF2149" s="227"/>
      <c r="AG2149" s="227"/>
      <c r="AH2149" s="227"/>
      <c r="AI2149" s="227"/>
      <c r="AJ2149" s="227"/>
      <c r="AK2149" s="227"/>
      <c r="AL2149" s="227"/>
      <c r="AM2149" s="227"/>
      <c r="AN2149" s="227"/>
      <c r="AO2149" s="227"/>
      <c r="AP2149" s="227"/>
      <c r="AQ2149" s="227"/>
      <c r="AR2149" s="227"/>
      <c r="AS2149" s="227"/>
      <c r="AT2149" s="227"/>
    </row>
    <row r="2150" spans="1:16304" s="59" customFormat="1" x14ac:dyDescent="0.2">
      <c r="A2150" s="137" t="s">
        <v>826</v>
      </c>
      <c r="B2150" s="65">
        <v>922</v>
      </c>
      <c r="C2150" s="64" t="s">
        <v>49</v>
      </c>
      <c r="D2150" s="64" t="s">
        <v>54</v>
      </c>
      <c r="E2150" s="27" t="s">
        <v>510</v>
      </c>
      <c r="F2150" s="64" t="s">
        <v>126</v>
      </c>
      <c r="G2150" s="93">
        <v>4183</v>
      </c>
      <c r="H2150" s="94">
        <v>4183</v>
      </c>
      <c r="I2150" s="227"/>
      <c r="J2150" s="227"/>
      <c r="K2150" s="227"/>
      <c r="L2150" s="227"/>
      <c r="M2150" s="227"/>
      <c r="N2150" s="227"/>
      <c r="O2150" s="227"/>
      <c r="P2150" s="227"/>
      <c r="Q2150" s="227"/>
      <c r="R2150" s="227"/>
      <c r="S2150" s="227"/>
      <c r="T2150" s="227"/>
      <c r="U2150" s="227"/>
      <c r="V2150" s="227"/>
      <c r="W2150" s="227"/>
      <c r="X2150" s="227"/>
      <c r="Y2150" s="227"/>
      <c r="Z2150" s="227"/>
      <c r="AA2150" s="227"/>
      <c r="AB2150" s="227"/>
      <c r="AC2150" s="227"/>
      <c r="AD2150" s="227"/>
      <c r="AE2150" s="227"/>
      <c r="AF2150" s="227"/>
      <c r="AG2150" s="227"/>
      <c r="AH2150" s="227"/>
      <c r="AI2150" s="227"/>
      <c r="AJ2150" s="227"/>
      <c r="AK2150" s="227"/>
      <c r="AL2150" s="227"/>
      <c r="AM2150" s="227"/>
      <c r="AN2150" s="227"/>
      <c r="AO2150" s="227"/>
      <c r="AP2150" s="227"/>
      <c r="AQ2150" s="227"/>
      <c r="AR2150" s="227"/>
      <c r="AS2150" s="227"/>
      <c r="AT2150" s="227"/>
    </row>
    <row r="2151" spans="1:16304" s="59" customFormat="1" x14ac:dyDescent="0.2">
      <c r="A2151" s="137" t="s">
        <v>13</v>
      </c>
      <c r="B2151" s="65">
        <v>922</v>
      </c>
      <c r="C2151" s="64" t="s">
        <v>49</v>
      </c>
      <c r="D2151" s="64" t="s">
        <v>54</v>
      </c>
      <c r="E2151" s="27" t="s">
        <v>510</v>
      </c>
      <c r="F2151" s="64">
        <v>800</v>
      </c>
      <c r="G2151" s="93">
        <f t="shared" ref="G2151:H2151" si="596">G2152</f>
        <v>21</v>
      </c>
      <c r="H2151" s="94">
        <f t="shared" si="596"/>
        <v>21</v>
      </c>
      <c r="I2151" s="227"/>
      <c r="J2151" s="227"/>
      <c r="K2151" s="227"/>
      <c r="L2151" s="227"/>
      <c r="M2151" s="227"/>
      <c r="N2151" s="227"/>
      <c r="O2151" s="227"/>
      <c r="P2151" s="227"/>
      <c r="Q2151" s="227"/>
      <c r="R2151" s="227"/>
      <c r="S2151" s="227"/>
      <c r="T2151" s="227"/>
      <c r="U2151" s="227"/>
      <c r="V2151" s="227"/>
      <c r="W2151" s="227"/>
      <c r="X2151" s="227"/>
      <c r="Y2151" s="227"/>
      <c r="Z2151" s="227"/>
      <c r="AA2151" s="227"/>
      <c r="AB2151" s="227"/>
      <c r="AC2151" s="227"/>
      <c r="AD2151" s="227"/>
      <c r="AE2151" s="227"/>
      <c r="AF2151" s="227"/>
      <c r="AG2151" s="227"/>
      <c r="AH2151" s="227"/>
      <c r="AI2151" s="227"/>
      <c r="AJ2151" s="227"/>
      <c r="AK2151" s="227"/>
      <c r="AL2151" s="227"/>
      <c r="AM2151" s="227"/>
      <c r="AN2151" s="227"/>
      <c r="AO2151" s="227"/>
      <c r="AP2151" s="227"/>
      <c r="AQ2151" s="227"/>
      <c r="AR2151" s="227"/>
      <c r="AS2151" s="227"/>
      <c r="AT2151" s="227"/>
    </row>
    <row r="2152" spans="1:16304" s="59" customFormat="1" x14ac:dyDescent="0.2">
      <c r="A2152" s="137" t="s">
        <v>34</v>
      </c>
      <c r="B2152" s="65">
        <v>922</v>
      </c>
      <c r="C2152" s="64" t="s">
        <v>49</v>
      </c>
      <c r="D2152" s="64" t="s">
        <v>54</v>
      </c>
      <c r="E2152" s="27" t="s">
        <v>510</v>
      </c>
      <c r="F2152" s="64">
        <v>850</v>
      </c>
      <c r="G2152" s="93">
        <f>G2153</f>
        <v>21</v>
      </c>
      <c r="H2152" s="94">
        <f>H2153</f>
        <v>21</v>
      </c>
      <c r="I2152" s="227"/>
      <c r="J2152" s="227"/>
      <c r="K2152" s="227"/>
      <c r="L2152" s="227"/>
      <c r="M2152" s="227"/>
      <c r="N2152" s="227"/>
      <c r="O2152" s="227"/>
      <c r="P2152" s="227"/>
      <c r="Q2152" s="227"/>
      <c r="R2152" s="227"/>
      <c r="S2152" s="227"/>
      <c r="T2152" s="227"/>
      <c r="U2152" s="227"/>
      <c r="V2152" s="227"/>
      <c r="W2152" s="227"/>
      <c r="X2152" s="227"/>
      <c r="Y2152" s="227"/>
      <c r="Z2152" s="227"/>
      <c r="AA2152" s="227"/>
      <c r="AB2152" s="227"/>
      <c r="AC2152" s="227"/>
      <c r="AD2152" s="227"/>
      <c r="AE2152" s="227"/>
      <c r="AF2152" s="227"/>
      <c r="AG2152" s="227"/>
      <c r="AH2152" s="227"/>
      <c r="AI2152" s="227"/>
      <c r="AJ2152" s="227"/>
      <c r="AK2152" s="227"/>
      <c r="AL2152" s="227"/>
      <c r="AM2152" s="227"/>
      <c r="AN2152" s="227"/>
      <c r="AO2152" s="227"/>
      <c r="AP2152" s="227"/>
      <c r="AQ2152" s="227"/>
      <c r="AR2152" s="227"/>
      <c r="AS2152" s="227"/>
      <c r="AT2152" s="227"/>
    </row>
    <row r="2153" spans="1:16304" s="59" customFormat="1" x14ac:dyDescent="0.2">
      <c r="A2153" s="137" t="s">
        <v>123</v>
      </c>
      <c r="B2153" s="65">
        <v>922</v>
      </c>
      <c r="C2153" s="64" t="s">
        <v>49</v>
      </c>
      <c r="D2153" s="64" t="s">
        <v>54</v>
      </c>
      <c r="E2153" s="27" t="s">
        <v>510</v>
      </c>
      <c r="F2153" s="64" t="s">
        <v>127</v>
      </c>
      <c r="G2153" s="93">
        <v>21</v>
      </c>
      <c r="H2153" s="94">
        <v>21</v>
      </c>
      <c r="I2153" s="227"/>
      <c r="J2153" s="227"/>
      <c r="K2153" s="227"/>
      <c r="L2153" s="227"/>
      <c r="M2153" s="227"/>
      <c r="N2153" s="227"/>
      <c r="O2153" s="227"/>
      <c r="P2153" s="227"/>
      <c r="Q2153" s="227"/>
      <c r="R2153" s="227"/>
      <c r="S2153" s="227"/>
      <c r="T2153" s="227"/>
      <c r="U2153" s="227"/>
      <c r="V2153" s="227"/>
      <c r="W2153" s="227"/>
      <c r="X2153" s="227"/>
      <c r="Y2153" s="227"/>
      <c r="Z2153" s="227"/>
      <c r="AA2153" s="227"/>
      <c r="AB2153" s="227"/>
      <c r="AC2153" s="227"/>
      <c r="AD2153" s="227"/>
      <c r="AE2153" s="227"/>
      <c r="AF2153" s="227"/>
      <c r="AG2153" s="227"/>
      <c r="AH2153" s="227"/>
      <c r="AI2153" s="227"/>
      <c r="AJ2153" s="227"/>
      <c r="AK2153" s="227"/>
      <c r="AL2153" s="227"/>
      <c r="AM2153" s="227"/>
      <c r="AN2153" s="227"/>
      <c r="AO2153" s="227"/>
      <c r="AP2153" s="227"/>
      <c r="AQ2153" s="227"/>
      <c r="AR2153" s="227"/>
      <c r="AS2153" s="227"/>
      <c r="AT2153" s="227"/>
    </row>
    <row r="2154" spans="1:16304" s="119" customFormat="1" x14ac:dyDescent="0.2">
      <c r="A2154" s="135" t="s">
        <v>78</v>
      </c>
      <c r="B2154" s="2">
        <v>922</v>
      </c>
      <c r="C2154" s="15" t="s">
        <v>79</v>
      </c>
      <c r="D2154" s="15"/>
      <c r="E2154" s="15"/>
      <c r="F2154" s="15"/>
      <c r="G2154" s="71">
        <f t="shared" ref="G2154:H2154" si="597">G2155</f>
        <v>7500</v>
      </c>
      <c r="H2154" s="82">
        <f t="shared" si="597"/>
        <v>7500</v>
      </c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</row>
    <row r="2155" spans="1:16304" x14ac:dyDescent="0.2">
      <c r="A2155" s="135" t="s">
        <v>199</v>
      </c>
      <c r="B2155" s="2">
        <v>922</v>
      </c>
      <c r="C2155" s="2" t="s">
        <v>79</v>
      </c>
      <c r="D2155" s="2" t="s">
        <v>53</v>
      </c>
      <c r="E2155" s="15"/>
      <c r="F2155" s="15"/>
      <c r="G2155" s="71">
        <f>G2156</f>
        <v>7500</v>
      </c>
      <c r="H2155" s="82">
        <f>H2156</f>
        <v>7500</v>
      </c>
    </row>
    <row r="2156" spans="1:16304" s="59" customFormat="1" ht="47.25" x14ac:dyDescent="0.2">
      <c r="A2156" s="135" t="s">
        <v>688</v>
      </c>
      <c r="B2156" s="2">
        <v>922</v>
      </c>
      <c r="C2156" s="15" t="s">
        <v>79</v>
      </c>
      <c r="D2156" s="15" t="s">
        <v>53</v>
      </c>
      <c r="E2156" s="24" t="s">
        <v>301</v>
      </c>
      <c r="F2156" s="32"/>
      <c r="G2156" s="71">
        <f t="shared" ref="G2156:H2156" si="598">G2157</f>
        <v>7500</v>
      </c>
      <c r="H2156" s="82">
        <f t="shared" si="598"/>
        <v>7500</v>
      </c>
      <c r="I2156" s="227"/>
      <c r="J2156" s="227"/>
      <c r="K2156" s="227"/>
      <c r="L2156" s="227"/>
      <c r="M2156" s="227"/>
      <c r="N2156" s="227"/>
      <c r="O2156" s="227"/>
      <c r="P2156" s="227"/>
      <c r="Q2156" s="227"/>
      <c r="R2156" s="227"/>
      <c r="S2156" s="227"/>
      <c r="T2156" s="227"/>
      <c r="U2156" s="227"/>
      <c r="V2156" s="227"/>
      <c r="W2156" s="227"/>
      <c r="X2156" s="227"/>
      <c r="Y2156" s="227"/>
      <c r="Z2156" s="227"/>
      <c r="AA2156" s="227"/>
      <c r="AB2156" s="227"/>
      <c r="AC2156" s="227"/>
      <c r="AD2156" s="227"/>
      <c r="AE2156" s="227"/>
      <c r="AF2156" s="227"/>
      <c r="AG2156" s="227"/>
      <c r="AH2156" s="227"/>
      <c r="AI2156" s="227"/>
      <c r="AJ2156" s="227"/>
      <c r="AK2156" s="227"/>
      <c r="AL2156" s="227"/>
      <c r="AM2156" s="227"/>
      <c r="AN2156" s="227"/>
      <c r="AO2156" s="227"/>
      <c r="AP2156" s="227"/>
      <c r="AQ2156" s="227"/>
      <c r="AR2156" s="227"/>
      <c r="AS2156" s="227"/>
      <c r="AT2156" s="227"/>
    </row>
    <row r="2157" spans="1:16304" s="59" customFormat="1" ht="19.5" x14ac:dyDescent="0.2">
      <c r="A2157" s="141" t="s">
        <v>689</v>
      </c>
      <c r="B2157" s="1">
        <v>922</v>
      </c>
      <c r="C2157" s="63" t="s">
        <v>79</v>
      </c>
      <c r="D2157" s="63" t="s">
        <v>53</v>
      </c>
      <c r="E2157" s="63" t="s">
        <v>687</v>
      </c>
      <c r="F2157" s="63"/>
      <c r="G2157" s="100">
        <f t="shared" ref="G2157:H2157" si="599">G2158+G2163</f>
        <v>7500</v>
      </c>
      <c r="H2157" s="101">
        <f t="shared" si="599"/>
        <v>7500</v>
      </c>
      <c r="I2157" s="229"/>
      <c r="J2157" s="229"/>
      <c r="K2157" s="229"/>
      <c r="L2157" s="229"/>
      <c r="M2157" s="229"/>
      <c r="N2157" s="229"/>
      <c r="O2157" s="229"/>
      <c r="P2157" s="229"/>
      <c r="Q2157" s="229"/>
      <c r="R2157" s="229"/>
      <c r="S2157" s="229"/>
      <c r="T2157" s="229"/>
      <c r="U2157" s="229"/>
      <c r="V2157" s="229"/>
      <c r="W2157" s="229"/>
      <c r="X2157" s="229"/>
      <c r="Y2157" s="229"/>
      <c r="Z2157" s="229"/>
      <c r="AA2157" s="229"/>
      <c r="AB2157" s="229"/>
      <c r="AC2157" s="229"/>
      <c r="AD2157" s="229"/>
      <c r="AE2157" s="229"/>
      <c r="AF2157" s="229"/>
      <c r="AG2157" s="229"/>
      <c r="AH2157" s="229"/>
      <c r="AI2157" s="229"/>
      <c r="AJ2157" s="229"/>
      <c r="AK2157" s="229"/>
      <c r="AL2157" s="229"/>
      <c r="AM2157" s="229"/>
      <c r="AN2157" s="229"/>
      <c r="AO2157" s="229"/>
      <c r="AP2157" s="229"/>
      <c r="AQ2157" s="229"/>
      <c r="AR2157" s="229"/>
      <c r="AS2157" s="229"/>
      <c r="AT2157" s="229"/>
      <c r="AU2157" s="105"/>
      <c r="AV2157" s="105"/>
      <c r="AW2157" s="105"/>
      <c r="AX2157" s="105"/>
      <c r="AY2157" s="105"/>
      <c r="AZ2157" s="105"/>
      <c r="BA2157" s="105"/>
      <c r="BB2157" s="105"/>
      <c r="BC2157" s="105"/>
      <c r="BD2157" s="105"/>
      <c r="BE2157" s="105"/>
      <c r="BF2157" s="105"/>
      <c r="BG2157" s="105"/>
      <c r="BH2157" s="105"/>
      <c r="BI2157" s="105"/>
      <c r="BJ2157" s="105"/>
      <c r="BK2157" s="105"/>
      <c r="BL2157" s="105"/>
      <c r="BM2157" s="105"/>
      <c r="BN2157" s="105"/>
      <c r="BO2157" s="105"/>
      <c r="BP2157" s="105"/>
      <c r="BQ2157" s="105"/>
      <c r="BR2157" s="105"/>
      <c r="BS2157" s="105"/>
      <c r="BT2157" s="105"/>
      <c r="BU2157" s="105"/>
      <c r="BV2157" s="105"/>
      <c r="BW2157" s="105"/>
      <c r="BX2157" s="105"/>
      <c r="BY2157" s="105"/>
      <c r="BZ2157" s="105"/>
      <c r="CA2157" s="105"/>
      <c r="CB2157" s="105"/>
      <c r="CC2157" s="105"/>
      <c r="CD2157" s="105"/>
      <c r="CE2157" s="105"/>
      <c r="CF2157" s="105"/>
      <c r="CG2157" s="105"/>
      <c r="CH2157" s="105"/>
      <c r="CI2157" s="105"/>
      <c r="CJ2157" s="105"/>
      <c r="CK2157" s="105"/>
      <c r="CL2157" s="105"/>
      <c r="CM2157" s="105"/>
      <c r="CN2157" s="105"/>
      <c r="CO2157" s="105"/>
      <c r="CP2157" s="105"/>
      <c r="CQ2157" s="105"/>
      <c r="CR2157" s="105"/>
      <c r="CS2157" s="105"/>
      <c r="CT2157" s="105"/>
      <c r="CU2157" s="105"/>
      <c r="CV2157" s="105"/>
      <c r="CW2157" s="105"/>
      <c r="CX2157" s="105"/>
      <c r="CY2157" s="105"/>
      <c r="CZ2157" s="105"/>
      <c r="DA2157" s="105"/>
      <c r="DB2157" s="105"/>
      <c r="DC2157" s="105"/>
      <c r="DD2157" s="105"/>
      <c r="DE2157" s="105"/>
      <c r="DF2157" s="105"/>
      <c r="DG2157" s="105"/>
      <c r="DH2157" s="105"/>
      <c r="DI2157" s="105"/>
      <c r="DJ2157" s="105"/>
      <c r="DK2157" s="105"/>
      <c r="DL2157" s="105"/>
      <c r="DM2157" s="105"/>
      <c r="DN2157" s="105"/>
      <c r="DO2157" s="105"/>
      <c r="DP2157" s="105"/>
      <c r="DQ2157" s="105"/>
      <c r="DR2157" s="105"/>
      <c r="DS2157" s="105"/>
      <c r="DT2157" s="105"/>
      <c r="DU2157" s="105"/>
      <c r="DV2157" s="105"/>
      <c r="DW2157" s="105"/>
      <c r="DX2157" s="105"/>
      <c r="DY2157" s="105"/>
      <c r="DZ2157" s="105"/>
      <c r="EA2157" s="105"/>
      <c r="EB2157" s="105"/>
      <c r="EC2157" s="105"/>
      <c r="ED2157" s="105"/>
      <c r="EE2157" s="105"/>
      <c r="EF2157" s="105"/>
      <c r="EG2157" s="105"/>
      <c r="EH2157" s="105"/>
      <c r="EI2157" s="105"/>
      <c r="EJ2157" s="105"/>
      <c r="EK2157" s="105"/>
      <c r="EL2157" s="105"/>
      <c r="EM2157" s="105"/>
      <c r="EN2157" s="105"/>
      <c r="EO2157" s="105"/>
      <c r="EP2157" s="105"/>
      <c r="EQ2157" s="105"/>
      <c r="ER2157" s="105"/>
      <c r="ES2157" s="105"/>
      <c r="ET2157" s="105"/>
      <c r="EU2157" s="105"/>
      <c r="EV2157" s="105"/>
      <c r="EW2157" s="105"/>
      <c r="EX2157" s="105"/>
      <c r="EY2157" s="105"/>
      <c r="EZ2157" s="105"/>
      <c r="FA2157" s="105"/>
      <c r="FB2157" s="105"/>
      <c r="FC2157" s="105"/>
      <c r="FD2157" s="105"/>
      <c r="FE2157" s="105"/>
      <c r="FF2157" s="105"/>
      <c r="FG2157" s="105"/>
      <c r="FH2157" s="105"/>
      <c r="FI2157" s="105"/>
      <c r="FJ2157" s="105"/>
      <c r="FK2157" s="105"/>
      <c r="FL2157" s="105"/>
      <c r="FM2157" s="105"/>
      <c r="FN2157" s="105"/>
      <c r="FO2157" s="105"/>
      <c r="FP2157" s="105"/>
      <c r="FQ2157" s="105"/>
      <c r="FR2157" s="105"/>
      <c r="FS2157" s="105"/>
      <c r="FT2157" s="105"/>
      <c r="FU2157" s="105"/>
      <c r="FV2157" s="105"/>
      <c r="FW2157" s="105"/>
      <c r="FX2157" s="105"/>
      <c r="FY2157" s="105"/>
      <c r="FZ2157" s="105"/>
      <c r="GA2157" s="105"/>
      <c r="GB2157" s="105"/>
      <c r="GC2157" s="105"/>
      <c r="GD2157" s="105"/>
      <c r="GE2157" s="105"/>
      <c r="GF2157" s="105"/>
      <c r="GG2157" s="105"/>
      <c r="GH2157" s="105"/>
      <c r="GI2157" s="105"/>
      <c r="GJ2157" s="105"/>
      <c r="GK2157" s="105"/>
      <c r="GL2157" s="105"/>
      <c r="GM2157" s="105"/>
      <c r="GN2157" s="105"/>
      <c r="GO2157" s="105"/>
      <c r="GP2157" s="105"/>
      <c r="GQ2157" s="105"/>
      <c r="GR2157" s="105"/>
      <c r="GS2157" s="105"/>
      <c r="GT2157" s="105"/>
      <c r="GU2157" s="105"/>
      <c r="GV2157" s="105"/>
      <c r="GW2157" s="105"/>
      <c r="GX2157" s="105"/>
      <c r="GY2157" s="105"/>
      <c r="GZ2157" s="105"/>
      <c r="HA2157" s="105"/>
      <c r="HB2157" s="105"/>
      <c r="HC2157" s="105"/>
      <c r="HD2157" s="105"/>
      <c r="HE2157" s="105"/>
      <c r="HF2157" s="105"/>
      <c r="HG2157" s="105"/>
      <c r="HH2157" s="105"/>
      <c r="HI2157" s="105"/>
      <c r="HJ2157" s="105"/>
      <c r="HK2157" s="105"/>
      <c r="HL2157" s="105"/>
      <c r="HM2157" s="105"/>
      <c r="HN2157" s="105"/>
      <c r="HO2157" s="105"/>
      <c r="HP2157" s="105"/>
      <c r="HQ2157" s="105"/>
      <c r="HR2157" s="105"/>
      <c r="HS2157" s="105"/>
      <c r="HT2157" s="105"/>
      <c r="HU2157" s="105"/>
      <c r="HV2157" s="105"/>
      <c r="HW2157" s="105"/>
      <c r="HX2157" s="105"/>
      <c r="HY2157" s="105"/>
      <c r="HZ2157" s="105"/>
      <c r="IA2157" s="105"/>
      <c r="IB2157" s="105"/>
      <c r="IC2157" s="105"/>
      <c r="ID2157" s="105"/>
      <c r="IE2157" s="105"/>
      <c r="IF2157" s="105"/>
      <c r="IG2157" s="105"/>
      <c r="IH2157" s="105"/>
      <c r="II2157" s="105"/>
      <c r="IJ2157" s="105"/>
      <c r="IK2157" s="105"/>
      <c r="IL2157" s="105"/>
      <c r="IM2157" s="105"/>
      <c r="IN2157" s="105"/>
      <c r="IO2157" s="105"/>
      <c r="IP2157" s="105"/>
      <c r="IQ2157" s="105"/>
      <c r="IR2157" s="105"/>
      <c r="IS2157" s="105"/>
      <c r="IT2157" s="105"/>
      <c r="IU2157" s="105"/>
      <c r="IV2157" s="105"/>
      <c r="IW2157" s="105"/>
      <c r="IX2157" s="105"/>
      <c r="IY2157" s="105"/>
      <c r="IZ2157" s="105"/>
      <c r="JA2157" s="105"/>
      <c r="JB2157" s="105"/>
      <c r="JC2157" s="105"/>
      <c r="JD2157" s="105"/>
      <c r="JE2157" s="105"/>
      <c r="JF2157" s="105"/>
      <c r="JG2157" s="105"/>
      <c r="JH2157" s="105"/>
      <c r="JI2157" s="105"/>
      <c r="JJ2157" s="105"/>
      <c r="JK2157" s="105"/>
      <c r="JL2157" s="105"/>
      <c r="JM2157" s="105"/>
      <c r="JN2157" s="105"/>
      <c r="JO2157" s="105"/>
      <c r="JP2157" s="105"/>
      <c r="JQ2157" s="105"/>
      <c r="JR2157" s="105"/>
      <c r="JS2157" s="105"/>
      <c r="JT2157" s="105"/>
      <c r="JU2157" s="105"/>
      <c r="JV2157" s="105"/>
      <c r="JW2157" s="105"/>
      <c r="JX2157" s="105"/>
      <c r="JY2157" s="105"/>
      <c r="JZ2157" s="105"/>
      <c r="KA2157" s="105"/>
      <c r="KB2157" s="105"/>
      <c r="KC2157" s="105"/>
      <c r="KD2157" s="105"/>
      <c r="KE2157" s="105"/>
      <c r="KF2157" s="105"/>
      <c r="KG2157" s="105"/>
      <c r="KH2157" s="105"/>
      <c r="KI2157" s="105"/>
      <c r="KJ2157" s="105"/>
      <c r="KK2157" s="105"/>
      <c r="KL2157" s="105"/>
      <c r="KM2157" s="105"/>
      <c r="KN2157" s="105"/>
      <c r="KO2157" s="105"/>
      <c r="KP2157" s="105"/>
      <c r="KQ2157" s="105"/>
      <c r="KR2157" s="105"/>
      <c r="KS2157" s="105"/>
      <c r="KT2157" s="105"/>
      <c r="KU2157" s="105"/>
      <c r="KV2157" s="105"/>
      <c r="KW2157" s="105"/>
      <c r="KX2157" s="105"/>
      <c r="KY2157" s="105"/>
      <c r="KZ2157" s="105"/>
      <c r="LA2157" s="105"/>
      <c r="LB2157" s="105"/>
      <c r="LC2157" s="105"/>
      <c r="LD2157" s="105"/>
      <c r="LE2157" s="105"/>
      <c r="LF2157" s="105"/>
      <c r="LG2157" s="105"/>
      <c r="LH2157" s="105"/>
      <c r="LI2157" s="105"/>
      <c r="LJ2157" s="105"/>
      <c r="LK2157" s="105"/>
      <c r="LL2157" s="105"/>
      <c r="LM2157" s="105"/>
      <c r="LN2157" s="105"/>
      <c r="LO2157" s="105"/>
      <c r="LP2157" s="105"/>
      <c r="LQ2157" s="105"/>
      <c r="LR2157" s="105"/>
      <c r="LS2157" s="105"/>
      <c r="LT2157" s="105"/>
      <c r="LU2157" s="105"/>
      <c r="LV2157" s="105"/>
      <c r="LW2157" s="105"/>
      <c r="LX2157" s="105"/>
      <c r="LY2157" s="105"/>
      <c r="LZ2157" s="105"/>
      <c r="MA2157" s="105"/>
      <c r="MB2157" s="105"/>
      <c r="MC2157" s="105"/>
      <c r="MD2157" s="105"/>
      <c r="ME2157" s="105"/>
      <c r="MF2157" s="105"/>
      <c r="MG2157" s="105"/>
      <c r="MH2157" s="105"/>
      <c r="MI2157" s="105"/>
      <c r="MJ2157" s="105"/>
      <c r="MK2157" s="105"/>
      <c r="ML2157" s="105"/>
      <c r="MM2157" s="105"/>
      <c r="MN2157" s="105"/>
      <c r="MO2157" s="105"/>
      <c r="MP2157" s="105"/>
      <c r="MQ2157" s="105"/>
      <c r="MR2157" s="105"/>
      <c r="MS2157" s="105"/>
      <c r="MT2157" s="105"/>
      <c r="MU2157" s="105"/>
      <c r="MV2157" s="105"/>
      <c r="MW2157" s="105"/>
      <c r="MX2157" s="105"/>
      <c r="MY2157" s="105"/>
      <c r="MZ2157" s="105"/>
      <c r="NA2157" s="105"/>
      <c r="NB2157" s="105"/>
      <c r="NC2157" s="105"/>
      <c r="ND2157" s="105"/>
      <c r="NE2157" s="105"/>
      <c r="NF2157" s="105"/>
      <c r="NG2157" s="105"/>
      <c r="NH2157" s="105"/>
      <c r="NI2157" s="105"/>
      <c r="NJ2157" s="105"/>
      <c r="NK2157" s="105"/>
      <c r="NL2157" s="105"/>
      <c r="NM2157" s="105"/>
      <c r="NN2157" s="105"/>
      <c r="NO2157" s="105"/>
      <c r="NP2157" s="105"/>
      <c r="NQ2157" s="105"/>
      <c r="NR2157" s="105"/>
      <c r="NS2157" s="105"/>
      <c r="NT2157" s="105"/>
      <c r="NU2157" s="105"/>
      <c r="NV2157" s="105"/>
      <c r="NW2157" s="105"/>
      <c r="NX2157" s="105"/>
      <c r="NY2157" s="105"/>
      <c r="NZ2157" s="105"/>
      <c r="OA2157" s="105"/>
      <c r="OB2157" s="105"/>
      <c r="OC2157" s="105"/>
      <c r="OD2157" s="105"/>
      <c r="OE2157" s="105"/>
      <c r="OF2157" s="105"/>
      <c r="OG2157" s="105"/>
      <c r="OH2157" s="105"/>
      <c r="OI2157" s="105"/>
      <c r="OJ2157" s="105"/>
      <c r="OK2157" s="105"/>
      <c r="OL2157" s="105"/>
      <c r="OM2157" s="105"/>
      <c r="ON2157" s="105"/>
      <c r="OO2157" s="105"/>
      <c r="OP2157" s="105"/>
      <c r="OQ2157" s="105"/>
      <c r="OR2157" s="105"/>
      <c r="OS2157" s="105"/>
      <c r="OT2157" s="105"/>
      <c r="OU2157" s="105"/>
      <c r="OV2157" s="105"/>
      <c r="OW2157" s="105"/>
      <c r="OX2157" s="105"/>
      <c r="OY2157" s="105"/>
      <c r="OZ2157" s="105"/>
      <c r="PA2157" s="105"/>
      <c r="PB2157" s="105"/>
      <c r="PC2157" s="105"/>
      <c r="PD2157" s="105"/>
      <c r="PE2157" s="105"/>
      <c r="PF2157" s="105"/>
      <c r="PG2157" s="105"/>
      <c r="PH2157" s="105"/>
      <c r="PI2157" s="105"/>
      <c r="PJ2157" s="105"/>
      <c r="PK2157" s="105"/>
      <c r="PL2157" s="105"/>
      <c r="PM2157" s="105"/>
      <c r="PN2157" s="105"/>
      <c r="PO2157" s="105"/>
      <c r="PP2157" s="105"/>
      <c r="PQ2157" s="105"/>
      <c r="PR2157" s="105"/>
      <c r="PS2157" s="105"/>
      <c r="PT2157" s="105"/>
      <c r="PU2157" s="105"/>
      <c r="PV2157" s="105"/>
      <c r="PW2157" s="105"/>
      <c r="PX2157" s="105"/>
      <c r="PY2157" s="105"/>
      <c r="PZ2157" s="105"/>
      <c r="QA2157" s="105"/>
      <c r="QB2157" s="105"/>
      <c r="QC2157" s="105"/>
      <c r="QD2157" s="105"/>
      <c r="QE2157" s="105"/>
      <c r="QF2157" s="105"/>
      <c r="QG2157" s="105"/>
      <c r="QH2157" s="105"/>
      <c r="QI2157" s="105"/>
      <c r="QJ2157" s="105"/>
      <c r="QK2157" s="105"/>
      <c r="QL2157" s="105"/>
      <c r="QM2157" s="105"/>
      <c r="QN2157" s="105"/>
      <c r="QO2157" s="105"/>
      <c r="QP2157" s="105"/>
      <c r="QQ2157" s="105"/>
      <c r="QR2157" s="105"/>
      <c r="QS2157" s="105"/>
      <c r="QT2157" s="105"/>
      <c r="QU2157" s="105"/>
      <c r="QV2157" s="105"/>
      <c r="QW2157" s="105"/>
      <c r="QX2157" s="105"/>
      <c r="QY2157" s="105"/>
      <c r="QZ2157" s="105"/>
      <c r="RA2157" s="105"/>
      <c r="RB2157" s="105"/>
      <c r="RC2157" s="105"/>
      <c r="RD2157" s="105"/>
      <c r="RE2157" s="105"/>
      <c r="RF2157" s="105"/>
      <c r="RG2157" s="105"/>
      <c r="RH2157" s="105"/>
      <c r="RI2157" s="105"/>
      <c r="RJ2157" s="105"/>
      <c r="RK2157" s="105"/>
      <c r="RL2157" s="105"/>
      <c r="RM2157" s="105"/>
      <c r="RN2157" s="105"/>
      <c r="RO2157" s="105"/>
      <c r="RP2157" s="105"/>
      <c r="RQ2157" s="105"/>
      <c r="RR2157" s="105"/>
      <c r="RS2157" s="105"/>
      <c r="RT2157" s="105"/>
      <c r="RU2157" s="105"/>
      <c r="RV2157" s="105"/>
      <c r="RW2157" s="105"/>
      <c r="RX2157" s="105"/>
      <c r="RY2157" s="105"/>
      <c r="RZ2157" s="105"/>
      <c r="SA2157" s="105"/>
      <c r="SB2157" s="105"/>
      <c r="SC2157" s="105"/>
      <c r="SD2157" s="105"/>
      <c r="SE2157" s="105"/>
      <c r="SF2157" s="105"/>
      <c r="SG2157" s="105"/>
      <c r="SH2157" s="105"/>
      <c r="SI2157" s="105"/>
      <c r="SJ2157" s="105"/>
      <c r="SK2157" s="105"/>
      <c r="SL2157" s="105"/>
      <c r="SM2157" s="105"/>
      <c r="SN2157" s="105"/>
      <c r="SO2157" s="105"/>
      <c r="SP2157" s="105"/>
      <c r="SQ2157" s="105"/>
      <c r="SR2157" s="105"/>
      <c r="SS2157" s="105"/>
      <c r="ST2157" s="105"/>
      <c r="SU2157" s="105"/>
      <c r="SV2157" s="105"/>
      <c r="SW2157" s="105"/>
      <c r="SX2157" s="105"/>
      <c r="SY2157" s="105"/>
      <c r="SZ2157" s="105"/>
      <c r="TA2157" s="105"/>
      <c r="TB2157" s="105"/>
      <c r="TC2157" s="105"/>
      <c r="TD2157" s="105"/>
      <c r="TE2157" s="105"/>
      <c r="TF2157" s="105"/>
      <c r="TG2157" s="105"/>
      <c r="TH2157" s="105"/>
      <c r="TI2157" s="105"/>
      <c r="TJ2157" s="105"/>
      <c r="TK2157" s="105"/>
      <c r="TL2157" s="105"/>
      <c r="TM2157" s="105"/>
      <c r="TN2157" s="105"/>
      <c r="TO2157" s="105"/>
      <c r="TP2157" s="105"/>
      <c r="TQ2157" s="105"/>
      <c r="TR2157" s="105"/>
      <c r="TS2157" s="105"/>
      <c r="TT2157" s="105"/>
      <c r="TU2157" s="105"/>
      <c r="TV2157" s="105"/>
      <c r="TW2157" s="105"/>
      <c r="TX2157" s="105"/>
      <c r="TY2157" s="105"/>
      <c r="TZ2157" s="105"/>
      <c r="UA2157" s="105"/>
      <c r="UB2157" s="105"/>
      <c r="UC2157" s="105"/>
      <c r="UD2157" s="105"/>
      <c r="UE2157" s="105"/>
      <c r="UF2157" s="105"/>
      <c r="UG2157" s="105"/>
      <c r="UH2157" s="105"/>
      <c r="UI2157" s="105"/>
      <c r="UJ2157" s="105"/>
      <c r="UK2157" s="105"/>
      <c r="UL2157" s="105"/>
      <c r="UM2157" s="105"/>
      <c r="UN2157" s="105"/>
      <c r="UO2157" s="105"/>
      <c r="UP2157" s="105"/>
      <c r="UQ2157" s="105"/>
      <c r="UR2157" s="105"/>
      <c r="US2157" s="105"/>
      <c r="UT2157" s="105"/>
      <c r="UU2157" s="105"/>
      <c r="UV2157" s="105"/>
      <c r="UW2157" s="105"/>
      <c r="UX2157" s="105"/>
      <c r="UY2157" s="105"/>
      <c r="UZ2157" s="105"/>
      <c r="VA2157" s="105"/>
      <c r="VB2157" s="105"/>
      <c r="VC2157" s="105"/>
      <c r="VD2157" s="105"/>
      <c r="VE2157" s="105"/>
      <c r="VF2157" s="105"/>
      <c r="VG2157" s="105"/>
      <c r="VH2157" s="105"/>
      <c r="VI2157" s="105"/>
      <c r="VJ2157" s="105"/>
      <c r="VK2157" s="105"/>
      <c r="VL2157" s="105"/>
      <c r="VM2157" s="105"/>
      <c r="VN2157" s="105"/>
      <c r="VO2157" s="105"/>
      <c r="VP2157" s="105"/>
      <c r="VQ2157" s="105"/>
      <c r="VR2157" s="105"/>
      <c r="VS2157" s="105"/>
      <c r="VT2157" s="105"/>
      <c r="VU2157" s="105"/>
      <c r="VV2157" s="105"/>
      <c r="VW2157" s="105"/>
      <c r="VX2157" s="105"/>
      <c r="VY2157" s="105"/>
      <c r="VZ2157" s="105"/>
      <c r="WA2157" s="105"/>
      <c r="WB2157" s="105"/>
      <c r="WC2157" s="105"/>
      <c r="WD2157" s="105"/>
      <c r="WE2157" s="105"/>
      <c r="WF2157" s="105"/>
      <c r="WG2157" s="105"/>
      <c r="WH2157" s="105"/>
      <c r="WI2157" s="105"/>
      <c r="WJ2157" s="105"/>
      <c r="WK2157" s="105"/>
      <c r="WL2157" s="105"/>
      <c r="WM2157" s="105"/>
      <c r="WN2157" s="105"/>
      <c r="WO2157" s="105"/>
      <c r="WP2157" s="105"/>
      <c r="WQ2157" s="105"/>
      <c r="WR2157" s="105"/>
      <c r="WS2157" s="105"/>
      <c r="WT2157" s="105"/>
      <c r="WU2157" s="105"/>
      <c r="WV2157" s="105"/>
      <c r="WW2157" s="105"/>
      <c r="WX2157" s="105"/>
      <c r="WY2157" s="105"/>
      <c r="WZ2157" s="105"/>
      <c r="XA2157" s="105"/>
      <c r="XB2157" s="105"/>
      <c r="XC2157" s="105"/>
      <c r="XD2157" s="105"/>
      <c r="XE2157" s="105"/>
      <c r="XF2157" s="105"/>
      <c r="XG2157" s="105"/>
      <c r="XH2157" s="105"/>
      <c r="XI2157" s="105"/>
      <c r="XJ2157" s="105"/>
      <c r="XK2157" s="105"/>
      <c r="XL2157" s="105"/>
      <c r="XM2157" s="105"/>
      <c r="XN2157" s="105"/>
      <c r="XO2157" s="105"/>
      <c r="XP2157" s="105"/>
      <c r="XQ2157" s="105"/>
      <c r="XR2157" s="105"/>
      <c r="XS2157" s="105"/>
      <c r="XT2157" s="105"/>
      <c r="XU2157" s="105"/>
      <c r="XV2157" s="105"/>
      <c r="XW2157" s="105"/>
      <c r="XX2157" s="105"/>
      <c r="XY2157" s="105"/>
      <c r="XZ2157" s="105"/>
      <c r="YA2157" s="105"/>
      <c r="YB2157" s="105"/>
      <c r="YC2157" s="105"/>
      <c r="YD2157" s="105"/>
      <c r="YE2157" s="105"/>
      <c r="YF2157" s="105"/>
      <c r="YG2157" s="105"/>
      <c r="YH2157" s="105"/>
      <c r="YI2157" s="105"/>
      <c r="YJ2157" s="105"/>
      <c r="YK2157" s="105"/>
      <c r="YL2157" s="105"/>
      <c r="YM2157" s="105"/>
      <c r="YN2157" s="105"/>
      <c r="YO2157" s="105"/>
      <c r="YP2157" s="105"/>
      <c r="YQ2157" s="105"/>
      <c r="YR2157" s="105"/>
      <c r="YS2157" s="105"/>
      <c r="YT2157" s="105"/>
      <c r="YU2157" s="105"/>
      <c r="YV2157" s="105"/>
      <c r="YW2157" s="105"/>
      <c r="YX2157" s="105"/>
      <c r="YY2157" s="105"/>
      <c r="YZ2157" s="105"/>
      <c r="ZA2157" s="105"/>
      <c r="ZB2157" s="105"/>
      <c r="ZC2157" s="105"/>
      <c r="ZD2157" s="105"/>
      <c r="ZE2157" s="105"/>
      <c r="ZF2157" s="105"/>
      <c r="ZG2157" s="105"/>
      <c r="ZH2157" s="105"/>
      <c r="ZI2157" s="105"/>
      <c r="ZJ2157" s="105"/>
      <c r="ZK2157" s="105"/>
      <c r="ZL2157" s="105"/>
      <c r="ZM2157" s="105"/>
      <c r="ZN2157" s="105"/>
      <c r="ZO2157" s="105"/>
      <c r="ZP2157" s="105"/>
      <c r="ZQ2157" s="105"/>
      <c r="ZR2157" s="105"/>
      <c r="ZS2157" s="105"/>
      <c r="ZT2157" s="105"/>
      <c r="ZU2157" s="105"/>
      <c r="ZV2157" s="105"/>
      <c r="ZW2157" s="105"/>
      <c r="ZX2157" s="105"/>
      <c r="ZY2157" s="105"/>
      <c r="ZZ2157" s="105"/>
      <c r="AAA2157" s="105"/>
      <c r="AAB2157" s="105"/>
      <c r="AAC2157" s="105"/>
      <c r="AAD2157" s="105"/>
      <c r="AAE2157" s="105"/>
      <c r="AAF2157" s="105"/>
      <c r="AAG2157" s="105"/>
      <c r="AAH2157" s="105"/>
      <c r="AAI2157" s="105"/>
      <c r="AAJ2157" s="105"/>
      <c r="AAK2157" s="105"/>
      <c r="AAL2157" s="105"/>
      <c r="AAM2157" s="105"/>
      <c r="AAN2157" s="105"/>
      <c r="AAO2157" s="105"/>
      <c r="AAP2157" s="105"/>
      <c r="AAQ2157" s="105"/>
      <c r="AAR2157" s="105"/>
      <c r="AAS2157" s="105"/>
      <c r="AAT2157" s="105"/>
      <c r="AAU2157" s="105"/>
      <c r="AAV2157" s="105"/>
      <c r="AAW2157" s="105"/>
      <c r="AAX2157" s="105"/>
      <c r="AAY2157" s="105"/>
      <c r="AAZ2157" s="105"/>
      <c r="ABA2157" s="105"/>
      <c r="ABB2157" s="105"/>
      <c r="ABC2157" s="105"/>
      <c r="ABD2157" s="105"/>
      <c r="ABE2157" s="105"/>
      <c r="ABF2157" s="105"/>
      <c r="ABG2157" s="105"/>
      <c r="ABH2157" s="105"/>
      <c r="ABI2157" s="105"/>
      <c r="ABJ2157" s="105"/>
      <c r="ABK2157" s="105"/>
      <c r="ABL2157" s="105"/>
      <c r="ABM2157" s="105"/>
      <c r="ABN2157" s="105"/>
      <c r="ABO2157" s="105"/>
      <c r="ABP2157" s="105"/>
      <c r="ABQ2157" s="105"/>
      <c r="ABR2157" s="105"/>
      <c r="ABS2157" s="105"/>
      <c r="ABT2157" s="105"/>
      <c r="ABU2157" s="105"/>
      <c r="ABV2157" s="105"/>
      <c r="ABW2157" s="105"/>
      <c r="ABX2157" s="105"/>
      <c r="ABY2157" s="105"/>
      <c r="ABZ2157" s="105"/>
      <c r="ACA2157" s="105"/>
      <c r="ACB2157" s="105"/>
      <c r="ACC2157" s="105"/>
      <c r="ACD2157" s="105"/>
      <c r="ACE2157" s="105"/>
      <c r="ACF2157" s="105"/>
      <c r="ACG2157" s="105"/>
      <c r="ACH2157" s="105"/>
      <c r="ACI2157" s="105"/>
      <c r="ACJ2157" s="105"/>
      <c r="ACK2157" s="105"/>
      <c r="ACL2157" s="105"/>
      <c r="ACM2157" s="105"/>
      <c r="ACN2157" s="105"/>
      <c r="ACO2157" s="105"/>
      <c r="ACP2157" s="105"/>
      <c r="ACQ2157" s="105"/>
      <c r="ACR2157" s="105"/>
      <c r="ACS2157" s="105"/>
      <c r="ACT2157" s="105"/>
      <c r="ACU2157" s="105"/>
      <c r="ACV2157" s="105"/>
      <c r="ACW2157" s="105"/>
      <c r="ACX2157" s="105"/>
      <c r="ACY2157" s="105"/>
      <c r="ACZ2157" s="105"/>
      <c r="ADA2157" s="105"/>
      <c r="ADB2157" s="105"/>
      <c r="ADC2157" s="105"/>
      <c r="ADD2157" s="105"/>
      <c r="ADE2157" s="105"/>
      <c r="ADF2157" s="105"/>
      <c r="ADG2157" s="105"/>
      <c r="ADH2157" s="105"/>
      <c r="ADI2157" s="105"/>
      <c r="ADJ2157" s="105"/>
      <c r="ADK2157" s="105"/>
      <c r="ADL2157" s="105"/>
      <c r="ADM2157" s="105"/>
      <c r="ADN2157" s="105"/>
      <c r="ADO2157" s="105"/>
      <c r="ADP2157" s="105"/>
      <c r="ADQ2157" s="105"/>
      <c r="ADR2157" s="105"/>
      <c r="ADS2157" s="105"/>
      <c r="ADT2157" s="105"/>
      <c r="ADU2157" s="105"/>
      <c r="ADV2157" s="105"/>
      <c r="ADW2157" s="105"/>
      <c r="ADX2157" s="105"/>
      <c r="ADY2157" s="105"/>
      <c r="ADZ2157" s="105"/>
      <c r="AEA2157" s="105"/>
      <c r="AEB2157" s="105"/>
      <c r="AEC2157" s="105"/>
      <c r="AED2157" s="105"/>
      <c r="AEE2157" s="105"/>
      <c r="AEF2157" s="105"/>
      <c r="AEG2157" s="105"/>
      <c r="AEH2157" s="105"/>
      <c r="AEI2157" s="105"/>
      <c r="AEJ2157" s="105"/>
      <c r="AEK2157" s="105"/>
      <c r="AEL2157" s="105"/>
      <c r="AEM2157" s="105"/>
      <c r="AEN2157" s="105"/>
      <c r="AEO2157" s="105"/>
      <c r="AEP2157" s="105"/>
      <c r="AEQ2157" s="105"/>
      <c r="AER2157" s="105"/>
      <c r="AES2157" s="105"/>
      <c r="AET2157" s="105"/>
      <c r="AEU2157" s="105"/>
      <c r="AEV2157" s="105"/>
      <c r="AEW2157" s="105"/>
      <c r="AEX2157" s="105"/>
      <c r="AEY2157" s="105"/>
      <c r="AEZ2157" s="105"/>
      <c r="AFA2157" s="105"/>
      <c r="AFB2157" s="105"/>
      <c r="AFC2157" s="105"/>
      <c r="AFD2157" s="105"/>
      <c r="AFE2157" s="105"/>
      <c r="AFF2157" s="105"/>
      <c r="AFG2157" s="105"/>
      <c r="AFH2157" s="105"/>
      <c r="AFI2157" s="105"/>
      <c r="AFJ2157" s="105"/>
      <c r="AFK2157" s="105"/>
      <c r="AFL2157" s="105"/>
      <c r="AFM2157" s="105"/>
      <c r="AFN2157" s="105"/>
      <c r="AFO2157" s="105"/>
      <c r="AFP2157" s="105"/>
      <c r="AFQ2157" s="105"/>
      <c r="AFR2157" s="105"/>
      <c r="AFS2157" s="105"/>
      <c r="AFT2157" s="105"/>
      <c r="AFU2157" s="105"/>
      <c r="AFV2157" s="105"/>
      <c r="AFW2157" s="105"/>
      <c r="AFX2157" s="105"/>
      <c r="AFY2157" s="105"/>
      <c r="AFZ2157" s="105"/>
      <c r="AGA2157" s="105"/>
      <c r="AGB2157" s="105"/>
      <c r="AGC2157" s="105"/>
      <c r="AGD2157" s="105"/>
      <c r="AGE2157" s="105"/>
      <c r="AGF2157" s="105"/>
      <c r="AGG2157" s="105"/>
      <c r="AGH2157" s="105"/>
      <c r="AGI2157" s="105"/>
      <c r="AGJ2157" s="105"/>
      <c r="AGK2157" s="105"/>
      <c r="AGL2157" s="105"/>
      <c r="AGM2157" s="105"/>
      <c r="AGN2157" s="105"/>
      <c r="AGO2157" s="105"/>
      <c r="AGP2157" s="105"/>
      <c r="AGQ2157" s="105"/>
      <c r="AGR2157" s="105"/>
      <c r="AGS2157" s="105"/>
      <c r="AGT2157" s="105"/>
      <c r="AGU2157" s="105"/>
      <c r="AGV2157" s="105"/>
      <c r="AGW2157" s="105"/>
      <c r="AGX2157" s="105"/>
      <c r="AGY2157" s="105"/>
      <c r="AGZ2157" s="105"/>
      <c r="AHA2157" s="105"/>
      <c r="AHB2157" s="105"/>
      <c r="AHC2157" s="105"/>
      <c r="AHD2157" s="105"/>
      <c r="AHE2157" s="105"/>
      <c r="AHF2157" s="105"/>
      <c r="AHG2157" s="105"/>
      <c r="AHH2157" s="105"/>
      <c r="AHI2157" s="105"/>
      <c r="AHJ2157" s="105"/>
      <c r="AHK2157" s="105"/>
      <c r="AHL2157" s="105"/>
      <c r="AHM2157" s="105"/>
      <c r="AHN2157" s="105"/>
      <c r="AHO2157" s="105"/>
      <c r="AHP2157" s="105"/>
      <c r="AHQ2157" s="105"/>
      <c r="AHR2157" s="105"/>
      <c r="AHS2157" s="105"/>
      <c r="AHT2157" s="105"/>
      <c r="AHU2157" s="105"/>
      <c r="AHV2157" s="105"/>
      <c r="AHW2157" s="105"/>
      <c r="AHX2157" s="105"/>
      <c r="AHY2157" s="105"/>
      <c r="AHZ2157" s="105"/>
      <c r="AIA2157" s="105"/>
      <c r="AIB2157" s="105"/>
      <c r="AIC2157" s="105"/>
      <c r="AID2157" s="105"/>
      <c r="AIE2157" s="105"/>
      <c r="AIF2157" s="105"/>
      <c r="AIG2157" s="105"/>
      <c r="AIH2157" s="105"/>
      <c r="AII2157" s="105"/>
      <c r="AIJ2157" s="105"/>
      <c r="AIK2157" s="105"/>
      <c r="AIL2157" s="105"/>
      <c r="AIM2157" s="105"/>
      <c r="AIN2157" s="105"/>
      <c r="AIO2157" s="105"/>
      <c r="AIP2157" s="105"/>
      <c r="AIQ2157" s="105"/>
      <c r="AIR2157" s="105"/>
      <c r="AIS2157" s="105"/>
      <c r="AIT2157" s="105"/>
      <c r="AIU2157" s="105"/>
      <c r="AIV2157" s="105"/>
      <c r="AIW2157" s="105"/>
      <c r="AIX2157" s="105"/>
      <c r="AIY2157" s="105"/>
      <c r="AIZ2157" s="105"/>
      <c r="AJA2157" s="105"/>
      <c r="AJB2157" s="105"/>
      <c r="AJC2157" s="105"/>
      <c r="AJD2157" s="105"/>
      <c r="AJE2157" s="105"/>
      <c r="AJF2157" s="105"/>
      <c r="AJG2157" s="105"/>
      <c r="AJH2157" s="105"/>
      <c r="AJI2157" s="105"/>
      <c r="AJJ2157" s="105"/>
      <c r="AJK2157" s="105"/>
      <c r="AJL2157" s="105"/>
      <c r="AJM2157" s="105"/>
      <c r="AJN2157" s="105"/>
      <c r="AJO2157" s="105"/>
      <c r="AJP2157" s="105"/>
      <c r="AJQ2157" s="105"/>
      <c r="AJR2157" s="105"/>
      <c r="AJS2157" s="105"/>
      <c r="AJT2157" s="105"/>
      <c r="AJU2157" s="105"/>
      <c r="AJV2157" s="105"/>
      <c r="AJW2157" s="105"/>
      <c r="AJX2157" s="105"/>
      <c r="AJY2157" s="105"/>
      <c r="AJZ2157" s="105"/>
      <c r="AKA2157" s="105"/>
      <c r="AKB2157" s="105"/>
      <c r="AKC2157" s="105"/>
      <c r="AKD2157" s="105"/>
      <c r="AKE2157" s="105"/>
      <c r="AKF2157" s="105"/>
      <c r="AKG2157" s="105"/>
      <c r="AKH2157" s="105"/>
      <c r="AKI2157" s="105"/>
      <c r="AKJ2157" s="105"/>
      <c r="AKK2157" s="105"/>
      <c r="AKL2157" s="105"/>
      <c r="AKM2157" s="105"/>
      <c r="AKN2157" s="105"/>
      <c r="AKO2157" s="105"/>
      <c r="AKP2157" s="105"/>
      <c r="AKQ2157" s="105"/>
      <c r="AKR2157" s="105"/>
      <c r="AKS2157" s="105"/>
      <c r="AKT2157" s="105"/>
      <c r="AKU2157" s="105"/>
      <c r="AKV2157" s="105"/>
      <c r="AKW2157" s="105"/>
      <c r="AKX2157" s="105"/>
      <c r="AKY2157" s="105"/>
      <c r="AKZ2157" s="105"/>
      <c r="ALA2157" s="105"/>
      <c r="ALB2157" s="105"/>
      <c r="ALC2157" s="105"/>
      <c r="ALD2157" s="105"/>
      <c r="ALE2157" s="105"/>
      <c r="ALF2157" s="105"/>
      <c r="ALG2157" s="105"/>
      <c r="ALH2157" s="105"/>
      <c r="ALI2157" s="105"/>
      <c r="ALJ2157" s="105"/>
      <c r="ALK2157" s="105"/>
      <c r="ALL2157" s="105"/>
      <c r="ALM2157" s="105"/>
      <c r="ALN2157" s="105"/>
      <c r="ALO2157" s="105"/>
      <c r="ALP2157" s="105"/>
      <c r="ALQ2157" s="105"/>
      <c r="ALR2157" s="105"/>
      <c r="ALS2157" s="105"/>
      <c r="ALT2157" s="105"/>
      <c r="ALU2157" s="105"/>
      <c r="ALV2157" s="105"/>
      <c r="ALW2157" s="105"/>
      <c r="ALX2157" s="105"/>
      <c r="ALY2157" s="105"/>
      <c r="ALZ2157" s="105"/>
      <c r="AMA2157" s="105"/>
      <c r="AMB2157" s="105"/>
      <c r="AMC2157" s="105"/>
      <c r="AMD2157" s="105"/>
      <c r="AME2157" s="105"/>
      <c r="AMF2157" s="105"/>
      <c r="AMG2157" s="105"/>
      <c r="AMH2157" s="105"/>
      <c r="AMI2157" s="105"/>
      <c r="AMJ2157" s="105"/>
      <c r="AMK2157" s="105"/>
      <c r="AML2157" s="105"/>
      <c r="AMM2157" s="105"/>
      <c r="AMN2157" s="105"/>
      <c r="AMO2157" s="105"/>
      <c r="AMP2157" s="105"/>
      <c r="AMQ2157" s="105"/>
      <c r="AMR2157" s="105"/>
      <c r="AMS2157" s="105"/>
      <c r="AMT2157" s="105"/>
      <c r="AMU2157" s="105"/>
      <c r="AMV2157" s="105"/>
      <c r="AMW2157" s="105"/>
      <c r="AMX2157" s="105"/>
      <c r="AMY2157" s="105"/>
      <c r="AMZ2157" s="105"/>
      <c r="ANA2157" s="105"/>
      <c r="ANB2157" s="105"/>
      <c r="ANC2157" s="105"/>
      <c r="AND2157" s="105"/>
      <c r="ANE2157" s="105"/>
      <c r="ANF2157" s="105"/>
      <c r="ANG2157" s="105"/>
      <c r="ANH2157" s="105"/>
      <c r="ANI2157" s="105"/>
      <c r="ANJ2157" s="105"/>
      <c r="ANK2157" s="105"/>
      <c r="ANL2157" s="105"/>
      <c r="ANM2157" s="105"/>
      <c r="ANN2157" s="105"/>
      <c r="ANO2157" s="105"/>
      <c r="ANP2157" s="105"/>
      <c r="ANQ2157" s="105"/>
      <c r="ANR2157" s="105"/>
      <c r="ANS2157" s="105"/>
      <c r="ANT2157" s="105"/>
      <c r="ANU2157" s="105"/>
      <c r="ANV2157" s="105"/>
      <c r="ANW2157" s="105"/>
      <c r="ANX2157" s="105"/>
      <c r="ANY2157" s="105"/>
      <c r="ANZ2157" s="105"/>
      <c r="AOA2157" s="105"/>
      <c r="AOB2157" s="105"/>
      <c r="AOC2157" s="105"/>
      <c r="AOD2157" s="105"/>
      <c r="AOE2157" s="105"/>
      <c r="AOF2157" s="105"/>
      <c r="AOG2157" s="105"/>
      <c r="AOH2157" s="105"/>
      <c r="AOI2157" s="105"/>
      <c r="AOJ2157" s="105"/>
      <c r="AOK2157" s="105"/>
      <c r="AOL2157" s="105"/>
      <c r="AOM2157" s="105"/>
      <c r="AON2157" s="105"/>
      <c r="AOO2157" s="105"/>
      <c r="AOP2157" s="105"/>
      <c r="AOQ2157" s="105"/>
      <c r="AOR2157" s="105"/>
      <c r="AOS2157" s="105"/>
      <c r="AOT2157" s="105"/>
      <c r="AOU2157" s="105"/>
      <c r="AOV2157" s="105"/>
      <c r="AOW2157" s="105"/>
      <c r="AOX2157" s="105"/>
      <c r="AOY2157" s="105"/>
      <c r="AOZ2157" s="105"/>
      <c r="APA2157" s="105"/>
      <c r="APB2157" s="105"/>
      <c r="APC2157" s="105"/>
      <c r="APD2157" s="105"/>
      <c r="APE2157" s="105"/>
      <c r="APF2157" s="105"/>
      <c r="APG2157" s="105"/>
      <c r="APH2157" s="105"/>
      <c r="API2157" s="105"/>
      <c r="APJ2157" s="105"/>
      <c r="APK2157" s="105"/>
      <c r="APL2157" s="105"/>
      <c r="APM2157" s="105"/>
      <c r="APN2157" s="105"/>
      <c r="APO2157" s="105"/>
      <c r="APP2157" s="105"/>
      <c r="APQ2157" s="105"/>
      <c r="APR2157" s="105"/>
      <c r="APS2157" s="105"/>
      <c r="APT2157" s="105"/>
      <c r="APU2157" s="105"/>
      <c r="APV2157" s="105"/>
      <c r="APW2157" s="105"/>
      <c r="APX2157" s="105"/>
      <c r="APY2157" s="105"/>
      <c r="APZ2157" s="105"/>
      <c r="AQA2157" s="105"/>
      <c r="AQB2157" s="105"/>
      <c r="AQC2157" s="105"/>
      <c r="AQD2157" s="105"/>
      <c r="AQE2157" s="105"/>
      <c r="AQF2157" s="105"/>
      <c r="AQG2157" s="105"/>
      <c r="AQH2157" s="105"/>
      <c r="AQI2157" s="105"/>
      <c r="AQJ2157" s="105"/>
      <c r="AQK2157" s="105"/>
      <c r="AQL2157" s="105"/>
      <c r="AQM2157" s="105"/>
      <c r="AQN2157" s="105"/>
      <c r="AQO2157" s="105"/>
      <c r="AQP2157" s="105"/>
      <c r="AQQ2157" s="105"/>
      <c r="AQR2157" s="105"/>
      <c r="AQS2157" s="105"/>
      <c r="AQT2157" s="105"/>
      <c r="AQU2157" s="105"/>
      <c r="AQV2157" s="105"/>
      <c r="AQW2157" s="105"/>
      <c r="AQX2157" s="105"/>
      <c r="AQY2157" s="105"/>
      <c r="AQZ2157" s="105"/>
      <c r="ARA2157" s="105"/>
      <c r="ARB2157" s="105"/>
      <c r="ARC2157" s="105"/>
      <c r="ARD2157" s="105"/>
      <c r="ARE2157" s="105"/>
      <c r="ARF2157" s="105"/>
      <c r="ARG2157" s="105"/>
      <c r="ARH2157" s="105"/>
      <c r="ARI2157" s="105"/>
      <c r="ARJ2157" s="105"/>
      <c r="ARK2157" s="105"/>
      <c r="ARL2157" s="105"/>
      <c r="ARM2157" s="105"/>
      <c r="ARN2157" s="105"/>
      <c r="ARO2157" s="105"/>
      <c r="ARP2157" s="105"/>
      <c r="ARQ2157" s="105"/>
      <c r="ARR2157" s="105"/>
      <c r="ARS2157" s="105"/>
      <c r="ART2157" s="105"/>
      <c r="ARU2157" s="105"/>
      <c r="ARV2157" s="105"/>
      <c r="ARW2157" s="105"/>
      <c r="ARX2157" s="105"/>
      <c r="ARY2157" s="105"/>
      <c r="ARZ2157" s="105"/>
      <c r="ASA2157" s="105"/>
      <c r="ASB2157" s="105"/>
      <c r="ASC2157" s="105"/>
      <c r="ASD2157" s="105"/>
      <c r="ASE2157" s="105"/>
      <c r="ASF2157" s="105"/>
      <c r="ASG2157" s="105"/>
      <c r="ASH2157" s="105"/>
      <c r="ASI2157" s="105"/>
      <c r="ASJ2157" s="105"/>
      <c r="ASK2157" s="105"/>
      <c r="ASL2157" s="105"/>
      <c r="ASM2157" s="105"/>
      <c r="ASN2157" s="105"/>
      <c r="ASO2157" s="105"/>
      <c r="ASP2157" s="105"/>
      <c r="ASQ2157" s="105"/>
      <c r="ASR2157" s="105"/>
      <c r="ASS2157" s="105"/>
      <c r="AST2157" s="105"/>
      <c r="ASU2157" s="105"/>
      <c r="ASV2157" s="105"/>
      <c r="ASW2157" s="105"/>
      <c r="ASX2157" s="105"/>
      <c r="ASY2157" s="105"/>
      <c r="ASZ2157" s="105"/>
      <c r="ATA2157" s="105"/>
      <c r="ATB2157" s="105"/>
      <c r="ATC2157" s="105"/>
      <c r="ATD2157" s="105"/>
      <c r="ATE2157" s="105"/>
      <c r="ATF2157" s="105"/>
      <c r="ATG2157" s="105"/>
      <c r="ATH2157" s="105"/>
      <c r="ATI2157" s="105"/>
      <c r="ATJ2157" s="105"/>
      <c r="ATK2157" s="105"/>
      <c r="ATL2157" s="105"/>
      <c r="ATM2157" s="105"/>
      <c r="ATN2157" s="105"/>
      <c r="ATO2157" s="105"/>
      <c r="ATP2157" s="105"/>
      <c r="ATQ2157" s="105"/>
      <c r="ATR2157" s="105"/>
      <c r="ATS2157" s="105"/>
      <c r="ATT2157" s="105"/>
      <c r="ATU2157" s="105"/>
      <c r="ATV2157" s="105"/>
      <c r="ATW2157" s="105"/>
      <c r="ATX2157" s="105"/>
      <c r="ATY2157" s="105"/>
      <c r="ATZ2157" s="105"/>
      <c r="AUA2157" s="105"/>
      <c r="AUB2157" s="105"/>
      <c r="AUC2157" s="105"/>
      <c r="AUD2157" s="105"/>
      <c r="AUE2157" s="105"/>
      <c r="AUF2157" s="105"/>
      <c r="AUG2157" s="105"/>
      <c r="AUH2157" s="105"/>
      <c r="AUI2157" s="105"/>
      <c r="AUJ2157" s="105"/>
      <c r="AUK2157" s="105"/>
      <c r="AUL2157" s="105"/>
      <c r="AUM2157" s="105"/>
      <c r="AUN2157" s="105"/>
      <c r="AUO2157" s="105"/>
      <c r="AUP2157" s="105"/>
      <c r="AUQ2157" s="105"/>
      <c r="AUR2157" s="105"/>
      <c r="AUS2157" s="105"/>
      <c r="AUT2157" s="105"/>
      <c r="AUU2157" s="105"/>
      <c r="AUV2157" s="105"/>
      <c r="AUW2157" s="105"/>
      <c r="AUX2157" s="105"/>
      <c r="AUY2157" s="105"/>
      <c r="AUZ2157" s="105"/>
      <c r="AVA2157" s="105"/>
      <c r="AVB2157" s="105"/>
      <c r="AVC2157" s="105"/>
      <c r="AVD2157" s="105"/>
      <c r="AVE2157" s="105"/>
      <c r="AVF2157" s="105"/>
      <c r="AVG2157" s="105"/>
      <c r="AVH2157" s="105"/>
      <c r="AVI2157" s="105"/>
      <c r="AVJ2157" s="105"/>
      <c r="AVK2157" s="105"/>
      <c r="AVL2157" s="105"/>
      <c r="AVM2157" s="105"/>
      <c r="AVN2157" s="105"/>
      <c r="AVO2157" s="105"/>
      <c r="AVP2157" s="105"/>
      <c r="AVQ2157" s="105"/>
      <c r="AVR2157" s="105"/>
      <c r="AVS2157" s="105"/>
      <c r="AVT2157" s="105"/>
      <c r="AVU2157" s="105"/>
      <c r="AVV2157" s="105"/>
      <c r="AVW2157" s="105"/>
      <c r="AVX2157" s="105"/>
      <c r="AVY2157" s="105"/>
      <c r="AVZ2157" s="105"/>
      <c r="AWA2157" s="105"/>
      <c r="AWB2157" s="105"/>
      <c r="AWC2157" s="105"/>
      <c r="AWD2157" s="105"/>
      <c r="AWE2157" s="105"/>
      <c r="AWF2157" s="105"/>
      <c r="AWG2157" s="105"/>
      <c r="AWH2157" s="105"/>
      <c r="AWI2157" s="105"/>
      <c r="AWJ2157" s="105"/>
      <c r="AWK2157" s="105"/>
      <c r="AWL2157" s="105"/>
      <c r="AWM2157" s="105"/>
      <c r="AWN2157" s="105"/>
      <c r="AWO2157" s="105"/>
      <c r="AWP2157" s="105"/>
      <c r="AWQ2157" s="105"/>
      <c r="AWR2157" s="105"/>
      <c r="AWS2157" s="105"/>
      <c r="AWT2157" s="105"/>
      <c r="AWU2157" s="105"/>
      <c r="AWV2157" s="105"/>
      <c r="AWW2157" s="105"/>
      <c r="AWX2157" s="105"/>
      <c r="AWY2157" s="105"/>
      <c r="AWZ2157" s="105"/>
      <c r="AXA2157" s="105"/>
      <c r="AXB2157" s="105"/>
      <c r="AXC2157" s="105"/>
      <c r="AXD2157" s="105"/>
      <c r="AXE2157" s="105"/>
      <c r="AXF2157" s="105"/>
      <c r="AXG2157" s="105"/>
      <c r="AXH2157" s="105"/>
      <c r="AXI2157" s="105"/>
      <c r="AXJ2157" s="105"/>
      <c r="AXK2157" s="105"/>
      <c r="AXL2157" s="105"/>
      <c r="AXM2157" s="105"/>
      <c r="AXN2157" s="105"/>
      <c r="AXO2157" s="105"/>
      <c r="AXP2157" s="105"/>
      <c r="AXQ2157" s="105"/>
      <c r="AXR2157" s="105"/>
      <c r="AXS2157" s="105"/>
      <c r="AXT2157" s="105"/>
      <c r="AXU2157" s="105"/>
      <c r="AXV2157" s="105"/>
      <c r="AXW2157" s="105"/>
      <c r="AXX2157" s="105"/>
      <c r="AXY2157" s="105"/>
      <c r="AXZ2157" s="105"/>
      <c r="AYA2157" s="105"/>
      <c r="AYB2157" s="105"/>
      <c r="AYC2157" s="105"/>
      <c r="AYD2157" s="105"/>
      <c r="AYE2157" s="105"/>
      <c r="AYF2157" s="105"/>
      <c r="AYG2157" s="105"/>
      <c r="AYH2157" s="105"/>
      <c r="AYI2157" s="105"/>
      <c r="AYJ2157" s="105"/>
      <c r="AYK2157" s="105"/>
      <c r="AYL2157" s="105"/>
      <c r="AYM2157" s="105"/>
      <c r="AYN2157" s="105"/>
      <c r="AYO2157" s="105"/>
      <c r="AYP2157" s="105"/>
      <c r="AYQ2157" s="105"/>
      <c r="AYR2157" s="105"/>
      <c r="AYS2157" s="105"/>
      <c r="AYT2157" s="105"/>
      <c r="AYU2157" s="105"/>
      <c r="AYV2157" s="105"/>
      <c r="AYW2157" s="105"/>
      <c r="AYX2157" s="105"/>
      <c r="AYY2157" s="105"/>
      <c r="AYZ2157" s="105"/>
      <c r="AZA2157" s="105"/>
      <c r="AZB2157" s="105"/>
      <c r="AZC2157" s="105"/>
      <c r="AZD2157" s="105"/>
      <c r="AZE2157" s="105"/>
      <c r="AZF2157" s="105"/>
      <c r="AZG2157" s="105"/>
      <c r="AZH2157" s="105"/>
      <c r="AZI2157" s="105"/>
      <c r="AZJ2157" s="105"/>
      <c r="AZK2157" s="105"/>
      <c r="AZL2157" s="105"/>
      <c r="AZM2157" s="105"/>
      <c r="AZN2157" s="105"/>
      <c r="AZO2157" s="105"/>
      <c r="AZP2157" s="105"/>
      <c r="AZQ2157" s="105"/>
      <c r="AZR2157" s="105"/>
      <c r="AZS2157" s="105"/>
      <c r="AZT2157" s="105"/>
      <c r="AZU2157" s="105"/>
      <c r="AZV2157" s="105"/>
      <c r="AZW2157" s="105"/>
      <c r="AZX2157" s="105"/>
      <c r="AZY2157" s="105"/>
      <c r="AZZ2157" s="105"/>
      <c r="BAA2157" s="105"/>
      <c r="BAB2157" s="105"/>
      <c r="BAC2157" s="105"/>
      <c r="BAD2157" s="105"/>
      <c r="BAE2157" s="105"/>
      <c r="BAF2157" s="105"/>
      <c r="BAG2157" s="105"/>
      <c r="BAH2157" s="105"/>
      <c r="BAI2157" s="105"/>
      <c r="BAJ2157" s="105"/>
      <c r="BAK2157" s="105"/>
      <c r="BAL2157" s="105"/>
      <c r="BAM2157" s="105"/>
      <c r="BAN2157" s="105"/>
      <c r="BAO2157" s="105"/>
      <c r="BAP2157" s="105"/>
      <c r="BAQ2157" s="105"/>
      <c r="BAR2157" s="105"/>
      <c r="BAS2157" s="105"/>
      <c r="BAT2157" s="105"/>
      <c r="BAU2157" s="105"/>
      <c r="BAV2157" s="105"/>
      <c r="BAW2157" s="105"/>
      <c r="BAX2157" s="105"/>
      <c r="BAY2157" s="105"/>
      <c r="BAZ2157" s="105"/>
      <c r="BBA2157" s="105"/>
      <c r="BBB2157" s="105"/>
      <c r="BBC2157" s="105"/>
      <c r="BBD2157" s="105"/>
      <c r="BBE2157" s="105"/>
      <c r="BBF2157" s="105"/>
      <c r="BBG2157" s="105"/>
      <c r="BBH2157" s="105"/>
      <c r="BBI2157" s="105"/>
      <c r="BBJ2157" s="105"/>
      <c r="BBK2157" s="105"/>
      <c r="BBL2157" s="105"/>
      <c r="BBM2157" s="105"/>
      <c r="BBN2157" s="105"/>
      <c r="BBO2157" s="105"/>
      <c r="BBP2157" s="105"/>
      <c r="BBQ2157" s="105"/>
      <c r="BBR2157" s="105"/>
      <c r="BBS2157" s="105"/>
      <c r="BBT2157" s="105"/>
      <c r="BBU2157" s="105"/>
      <c r="BBV2157" s="105"/>
      <c r="BBW2157" s="105"/>
      <c r="BBX2157" s="105"/>
      <c r="BBY2157" s="105"/>
      <c r="BBZ2157" s="105"/>
      <c r="BCA2157" s="105"/>
      <c r="BCB2157" s="105"/>
      <c r="BCC2157" s="105"/>
      <c r="BCD2157" s="105"/>
      <c r="BCE2157" s="105"/>
      <c r="BCF2157" s="105"/>
      <c r="BCG2157" s="105"/>
      <c r="BCH2157" s="105"/>
      <c r="BCI2157" s="105"/>
      <c r="BCJ2157" s="105"/>
      <c r="BCK2157" s="105"/>
      <c r="BCL2157" s="105"/>
      <c r="BCM2157" s="105"/>
      <c r="BCN2157" s="105"/>
      <c r="BCO2157" s="105"/>
      <c r="BCP2157" s="105"/>
      <c r="BCQ2157" s="105"/>
      <c r="BCR2157" s="105"/>
      <c r="BCS2157" s="105"/>
      <c r="BCT2157" s="105"/>
      <c r="BCU2157" s="105"/>
      <c r="BCV2157" s="105"/>
      <c r="BCW2157" s="105"/>
      <c r="BCX2157" s="105"/>
      <c r="BCY2157" s="105"/>
      <c r="BCZ2157" s="105"/>
      <c r="BDA2157" s="105"/>
      <c r="BDB2157" s="105"/>
      <c r="BDC2157" s="105"/>
      <c r="BDD2157" s="105"/>
      <c r="BDE2157" s="105"/>
      <c r="BDF2157" s="105"/>
      <c r="BDG2157" s="105"/>
      <c r="BDH2157" s="105"/>
      <c r="BDI2157" s="105"/>
      <c r="BDJ2157" s="105"/>
      <c r="BDK2157" s="105"/>
      <c r="BDL2157" s="105"/>
      <c r="BDM2157" s="105"/>
      <c r="BDN2157" s="105"/>
      <c r="BDO2157" s="105"/>
      <c r="BDP2157" s="105"/>
      <c r="BDQ2157" s="105"/>
      <c r="BDR2157" s="105"/>
      <c r="BDS2157" s="105"/>
      <c r="BDT2157" s="105"/>
      <c r="BDU2157" s="105"/>
      <c r="BDV2157" s="105"/>
      <c r="BDW2157" s="105"/>
      <c r="BDX2157" s="105"/>
      <c r="BDY2157" s="105"/>
      <c r="BDZ2157" s="105"/>
      <c r="BEA2157" s="105"/>
      <c r="BEB2157" s="105"/>
      <c r="BEC2157" s="105"/>
      <c r="BED2157" s="105"/>
      <c r="BEE2157" s="105"/>
      <c r="BEF2157" s="105"/>
      <c r="BEG2157" s="105"/>
      <c r="BEH2157" s="105"/>
      <c r="BEI2157" s="105"/>
      <c r="BEJ2157" s="105"/>
      <c r="BEK2157" s="105"/>
      <c r="BEL2157" s="105"/>
      <c r="BEM2157" s="105"/>
      <c r="BEN2157" s="105"/>
      <c r="BEO2157" s="105"/>
      <c r="BEP2157" s="105"/>
      <c r="BEQ2157" s="105"/>
      <c r="BER2157" s="105"/>
      <c r="BES2157" s="105"/>
      <c r="BET2157" s="105"/>
      <c r="BEU2157" s="105"/>
      <c r="BEV2157" s="105"/>
      <c r="BEW2157" s="105"/>
      <c r="BEX2157" s="105"/>
      <c r="BEY2157" s="105"/>
      <c r="BEZ2157" s="105"/>
      <c r="BFA2157" s="105"/>
      <c r="BFB2157" s="105"/>
      <c r="BFC2157" s="105"/>
      <c r="BFD2157" s="105"/>
      <c r="BFE2157" s="105"/>
      <c r="BFF2157" s="105"/>
      <c r="BFG2157" s="105"/>
      <c r="BFH2157" s="105"/>
      <c r="BFI2157" s="105"/>
      <c r="BFJ2157" s="105"/>
      <c r="BFK2157" s="105"/>
      <c r="BFL2157" s="105"/>
      <c r="BFM2157" s="105"/>
      <c r="BFN2157" s="105"/>
      <c r="BFO2157" s="105"/>
      <c r="BFP2157" s="105"/>
      <c r="BFQ2157" s="105"/>
      <c r="BFR2157" s="105"/>
      <c r="BFS2157" s="105"/>
      <c r="BFT2157" s="105"/>
      <c r="BFU2157" s="105"/>
      <c r="BFV2157" s="105"/>
      <c r="BFW2157" s="105"/>
      <c r="BFX2157" s="105"/>
      <c r="BFY2157" s="105"/>
      <c r="BFZ2157" s="105"/>
      <c r="BGA2157" s="105"/>
      <c r="BGB2157" s="105"/>
      <c r="BGC2157" s="105"/>
      <c r="BGD2157" s="105"/>
      <c r="BGE2157" s="105"/>
      <c r="BGF2157" s="105"/>
      <c r="BGG2157" s="105"/>
      <c r="BGH2157" s="105"/>
      <c r="BGI2157" s="105"/>
      <c r="BGJ2157" s="105"/>
      <c r="BGK2157" s="105"/>
      <c r="BGL2157" s="105"/>
      <c r="BGM2157" s="105"/>
      <c r="BGN2157" s="105"/>
      <c r="BGO2157" s="105"/>
      <c r="BGP2157" s="105"/>
      <c r="BGQ2157" s="105"/>
      <c r="BGR2157" s="105"/>
      <c r="BGS2157" s="105"/>
      <c r="BGT2157" s="105"/>
      <c r="BGU2157" s="105"/>
      <c r="BGV2157" s="105"/>
      <c r="BGW2157" s="105"/>
      <c r="BGX2157" s="105"/>
      <c r="BGY2157" s="105"/>
      <c r="BGZ2157" s="105"/>
      <c r="BHA2157" s="105"/>
      <c r="BHB2157" s="105"/>
      <c r="BHC2157" s="105"/>
      <c r="BHD2157" s="105"/>
      <c r="BHE2157" s="105"/>
      <c r="BHF2157" s="105"/>
      <c r="BHG2157" s="105"/>
      <c r="BHH2157" s="105"/>
      <c r="BHI2157" s="105"/>
      <c r="BHJ2157" s="105"/>
      <c r="BHK2157" s="105"/>
      <c r="BHL2157" s="105"/>
      <c r="BHM2157" s="105"/>
      <c r="BHN2157" s="105"/>
      <c r="BHO2157" s="105"/>
      <c r="BHP2157" s="105"/>
      <c r="BHQ2157" s="105"/>
      <c r="BHR2157" s="105"/>
      <c r="BHS2157" s="105"/>
      <c r="BHT2157" s="105"/>
      <c r="BHU2157" s="105"/>
      <c r="BHV2157" s="105"/>
      <c r="BHW2157" s="105"/>
      <c r="BHX2157" s="105"/>
      <c r="BHY2157" s="105"/>
      <c r="BHZ2157" s="105"/>
      <c r="BIA2157" s="105"/>
      <c r="BIB2157" s="105"/>
      <c r="BIC2157" s="105"/>
      <c r="BID2157" s="105"/>
      <c r="BIE2157" s="105"/>
      <c r="BIF2157" s="105"/>
      <c r="BIG2157" s="105"/>
      <c r="BIH2157" s="105"/>
      <c r="BII2157" s="105"/>
      <c r="BIJ2157" s="105"/>
      <c r="BIK2157" s="105"/>
      <c r="BIL2157" s="105"/>
      <c r="BIM2157" s="105"/>
      <c r="BIN2157" s="105"/>
      <c r="BIO2157" s="105"/>
      <c r="BIP2157" s="105"/>
      <c r="BIQ2157" s="105"/>
      <c r="BIR2157" s="105"/>
      <c r="BIS2157" s="105"/>
      <c r="BIT2157" s="105"/>
      <c r="BIU2157" s="105"/>
      <c r="BIV2157" s="105"/>
      <c r="BIW2157" s="105"/>
      <c r="BIX2157" s="105"/>
      <c r="BIY2157" s="105"/>
      <c r="BIZ2157" s="105"/>
      <c r="BJA2157" s="105"/>
      <c r="BJB2157" s="105"/>
      <c r="BJC2157" s="105"/>
      <c r="BJD2157" s="105"/>
      <c r="BJE2157" s="105"/>
      <c r="BJF2157" s="105"/>
      <c r="BJG2157" s="105"/>
      <c r="BJH2157" s="105"/>
      <c r="BJI2157" s="105"/>
      <c r="BJJ2157" s="105"/>
      <c r="BJK2157" s="105"/>
      <c r="BJL2157" s="105"/>
      <c r="BJM2157" s="105"/>
      <c r="BJN2157" s="105"/>
      <c r="BJO2157" s="105"/>
      <c r="BJP2157" s="105"/>
      <c r="BJQ2157" s="105"/>
      <c r="BJR2157" s="105"/>
      <c r="BJS2157" s="105"/>
      <c r="BJT2157" s="105"/>
      <c r="BJU2157" s="105"/>
      <c r="BJV2157" s="105"/>
      <c r="BJW2157" s="105"/>
      <c r="BJX2157" s="105"/>
      <c r="BJY2157" s="105"/>
      <c r="BJZ2157" s="105"/>
      <c r="BKA2157" s="105"/>
      <c r="BKB2157" s="105"/>
      <c r="BKC2157" s="105"/>
      <c r="BKD2157" s="105"/>
      <c r="BKE2157" s="105"/>
      <c r="BKF2157" s="105"/>
      <c r="BKG2157" s="105"/>
      <c r="BKH2157" s="105"/>
      <c r="BKI2157" s="105"/>
      <c r="BKJ2157" s="105"/>
      <c r="BKK2157" s="105"/>
      <c r="BKL2157" s="105"/>
      <c r="BKM2157" s="105"/>
      <c r="BKN2157" s="105"/>
      <c r="BKO2157" s="105"/>
      <c r="BKP2157" s="105"/>
      <c r="BKQ2157" s="105"/>
      <c r="BKR2157" s="105"/>
      <c r="BKS2157" s="105"/>
      <c r="BKT2157" s="105"/>
      <c r="BKU2157" s="105"/>
      <c r="BKV2157" s="105"/>
      <c r="BKW2157" s="105"/>
      <c r="BKX2157" s="105"/>
      <c r="BKY2157" s="105"/>
      <c r="BKZ2157" s="105"/>
      <c r="BLA2157" s="105"/>
      <c r="BLB2157" s="105"/>
      <c r="BLC2157" s="105"/>
      <c r="BLD2157" s="105"/>
      <c r="BLE2157" s="105"/>
      <c r="BLF2157" s="105"/>
      <c r="BLG2157" s="105"/>
      <c r="BLH2157" s="105"/>
      <c r="BLI2157" s="105"/>
      <c r="BLJ2157" s="105"/>
      <c r="BLK2157" s="105"/>
      <c r="BLL2157" s="105"/>
      <c r="BLM2157" s="105"/>
      <c r="BLN2157" s="105"/>
      <c r="BLO2157" s="105"/>
      <c r="BLP2157" s="105"/>
      <c r="BLQ2157" s="105"/>
      <c r="BLR2157" s="105"/>
      <c r="BLS2157" s="105"/>
      <c r="BLT2157" s="105"/>
      <c r="BLU2157" s="105"/>
      <c r="BLV2157" s="105"/>
      <c r="BLW2157" s="105"/>
      <c r="BLX2157" s="105"/>
      <c r="BLY2157" s="105"/>
      <c r="BLZ2157" s="105"/>
      <c r="BMA2157" s="105"/>
      <c r="BMB2157" s="105"/>
      <c r="BMC2157" s="105"/>
      <c r="BMD2157" s="105"/>
      <c r="BME2157" s="105"/>
      <c r="BMF2157" s="105"/>
      <c r="BMG2157" s="105"/>
      <c r="BMH2157" s="105"/>
      <c r="BMI2157" s="105"/>
      <c r="BMJ2157" s="105"/>
      <c r="BMK2157" s="105"/>
      <c r="BML2157" s="105"/>
      <c r="BMM2157" s="105"/>
      <c r="BMN2157" s="105"/>
      <c r="BMO2157" s="105"/>
      <c r="BMP2157" s="105"/>
      <c r="BMQ2157" s="105"/>
      <c r="BMR2157" s="105"/>
      <c r="BMS2157" s="105"/>
      <c r="BMT2157" s="105"/>
      <c r="BMU2157" s="105"/>
      <c r="BMV2157" s="105"/>
      <c r="BMW2157" s="105"/>
      <c r="BMX2157" s="105"/>
      <c r="BMY2157" s="105"/>
      <c r="BMZ2157" s="105"/>
      <c r="BNA2157" s="105"/>
      <c r="BNB2157" s="105"/>
      <c r="BNC2157" s="105"/>
      <c r="BND2157" s="105"/>
      <c r="BNE2157" s="105"/>
      <c r="BNF2157" s="105"/>
      <c r="BNG2157" s="105"/>
      <c r="BNH2157" s="105"/>
      <c r="BNI2157" s="105"/>
      <c r="BNJ2157" s="105"/>
      <c r="BNK2157" s="105"/>
      <c r="BNL2157" s="105"/>
      <c r="BNM2157" s="105"/>
      <c r="BNN2157" s="105"/>
      <c r="BNO2157" s="105"/>
      <c r="BNP2157" s="105"/>
      <c r="BNQ2157" s="105"/>
      <c r="BNR2157" s="105"/>
      <c r="BNS2157" s="105"/>
      <c r="BNT2157" s="105"/>
      <c r="BNU2157" s="105"/>
      <c r="BNV2157" s="105"/>
      <c r="BNW2157" s="105"/>
      <c r="BNX2157" s="105"/>
      <c r="BNY2157" s="105"/>
      <c r="BNZ2157" s="105"/>
      <c r="BOA2157" s="105"/>
      <c r="BOB2157" s="105"/>
      <c r="BOC2157" s="105"/>
      <c r="BOD2157" s="105"/>
      <c r="BOE2157" s="105"/>
      <c r="BOF2157" s="105"/>
      <c r="BOG2157" s="105"/>
      <c r="BOH2157" s="105"/>
      <c r="BOI2157" s="105"/>
      <c r="BOJ2157" s="105"/>
      <c r="BOK2157" s="105"/>
      <c r="BOL2157" s="105"/>
      <c r="BOM2157" s="105"/>
      <c r="BON2157" s="105"/>
      <c r="BOO2157" s="105"/>
      <c r="BOP2157" s="105"/>
      <c r="BOQ2157" s="105"/>
      <c r="BOR2157" s="105"/>
      <c r="BOS2157" s="105"/>
      <c r="BOT2157" s="105"/>
      <c r="BOU2157" s="105"/>
      <c r="BOV2157" s="105"/>
      <c r="BOW2157" s="105"/>
      <c r="BOX2157" s="105"/>
      <c r="BOY2157" s="105"/>
      <c r="BOZ2157" s="105"/>
      <c r="BPA2157" s="105"/>
      <c r="BPB2157" s="105"/>
      <c r="BPC2157" s="105"/>
      <c r="BPD2157" s="105"/>
      <c r="BPE2157" s="105"/>
      <c r="BPF2157" s="105"/>
      <c r="BPG2157" s="105"/>
      <c r="BPH2157" s="105"/>
      <c r="BPI2157" s="105"/>
      <c r="BPJ2157" s="105"/>
      <c r="BPK2157" s="105"/>
      <c r="BPL2157" s="105"/>
      <c r="BPM2157" s="105"/>
      <c r="BPN2157" s="105"/>
      <c r="BPO2157" s="105"/>
      <c r="BPP2157" s="105"/>
      <c r="BPQ2157" s="105"/>
      <c r="BPR2157" s="105"/>
      <c r="BPS2157" s="105"/>
      <c r="BPT2157" s="105"/>
      <c r="BPU2157" s="105"/>
      <c r="BPV2157" s="105"/>
      <c r="BPW2157" s="105"/>
      <c r="BPX2157" s="105"/>
      <c r="BPY2157" s="105"/>
      <c r="BPZ2157" s="105"/>
      <c r="BQA2157" s="105"/>
      <c r="BQB2157" s="105"/>
      <c r="BQC2157" s="105"/>
      <c r="BQD2157" s="105"/>
      <c r="BQE2157" s="105"/>
      <c r="BQF2157" s="105"/>
      <c r="BQG2157" s="105"/>
      <c r="BQH2157" s="105"/>
      <c r="BQI2157" s="105"/>
      <c r="BQJ2157" s="105"/>
      <c r="BQK2157" s="105"/>
      <c r="BQL2157" s="105"/>
      <c r="BQM2157" s="105"/>
      <c r="BQN2157" s="105"/>
      <c r="BQO2157" s="105"/>
      <c r="BQP2157" s="105"/>
      <c r="BQQ2157" s="105"/>
      <c r="BQR2157" s="105"/>
      <c r="BQS2157" s="105"/>
      <c r="BQT2157" s="105"/>
      <c r="BQU2157" s="105"/>
      <c r="BQV2157" s="105"/>
      <c r="BQW2157" s="105"/>
      <c r="BQX2157" s="105"/>
      <c r="BQY2157" s="105"/>
      <c r="BQZ2157" s="105"/>
      <c r="BRA2157" s="105"/>
      <c r="BRB2157" s="105"/>
      <c r="BRC2157" s="105"/>
      <c r="BRD2157" s="105"/>
      <c r="BRE2157" s="105"/>
      <c r="BRF2157" s="105"/>
      <c r="BRG2157" s="105"/>
      <c r="BRH2157" s="105"/>
      <c r="BRI2157" s="105"/>
      <c r="BRJ2157" s="105"/>
      <c r="BRK2157" s="105"/>
      <c r="BRL2157" s="105"/>
      <c r="BRM2157" s="105"/>
      <c r="BRN2157" s="105"/>
      <c r="BRO2157" s="105"/>
      <c r="BRP2157" s="105"/>
      <c r="BRQ2157" s="105"/>
      <c r="BRR2157" s="105"/>
      <c r="BRS2157" s="105"/>
      <c r="BRT2157" s="105"/>
      <c r="BRU2157" s="105"/>
      <c r="BRV2157" s="105"/>
      <c r="BRW2157" s="105"/>
      <c r="BRX2157" s="105"/>
      <c r="BRY2157" s="105"/>
      <c r="BRZ2157" s="105"/>
      <c r="BSA2157" s="105"/>
      <c r="BSB2157" s="105"/>
      <c r="BSC2157" s="105"/>
      <c r="BSD2157" s="105"/>
      <c r="BSE2157" s="105"/>
      <c r="BSF2157" s="105"/>
      <c r="BSG2157" s="105"/>
      <c r="BSH2157" s="105"/>
      <c r="BSI2157" s="105"/>
      <c r="BSJ2157" s="105"/>
      <c r="BSK2157" s="105"/>
      <c r="BSL2157" s="105"/>
      <c r="BSM2157" s="105"/>
      <c r="BSN2157" s="105"/>
      <c r="BSO2157" s="105"/>
      <c r="BSP2157" s="105"/>
      <c r="BSQ2157" s="105"/>
      <c r="BSR2157" s="105"/>
      <c r="BSS2157" s="105"/>
      <c r="BST2157" s="105"/>
      <c r="BSU2157" s="105"/>
      <c r="BSV2157" s="105"/>
      <c r="BSW2157" s="105"/>
      <c r="BSX2157" s="105"/>
      <c r="BSY2157" s="105"/>
      <c r="BSZ2157" s="105"/>
      <c r="BTA2157" s="105"/>
      <c r="BTB2157" s="105"/>
      <c r="BTC2157" s="105"/>
      <c r="BTD2157" s="105"/>
      <c r="BTE2157" s="105"/>
      <c r="BTF2157" s="105"/>
      <c r="BTG2157" s="105"/>
      <c r="BTH2157" s="105"/>
      <c r="BTI2157" s="105"/>
      <c r="BTJ2157" s="105"/>
      <c r="BTK2157" s="105"/>
      <c r="BTL2157" s="105"/>
      <c r="BTM2157" s="105"/>
      <c r="BTN2157" s="105"/>
      <c r="BTO2157" s="105"/>
      <c r="BTP2157" s="105"/>
      <c r="BTQ2157" s="105"/>
      <c r="BTR2157" s="105"/>
      <c r="BTS2157" s="105"/>
      <c r="BTT2157" s="105"/>
      <c r="BTU2157" s="105"/>
      <c r="BTV2157" s="105"/>
      <c r="BTW2157" s="105"/>
      <c r="BTX2157" s="105"/>
      <c r="BTY2157" s="105"/>
      <c r="BTZ2157" s="105"/>
      <c r="BUA2157" s="105"/>
      <c r="BUB2157" s="105"/>
      <c r="BUC2157" s="105"/>
      <c r="BUD2157" s="105"/>
      <c r="BUE2157" s="105"/>
      <c r="BUF2157" s="105"/>
      <c r="BUG2157" s="105"/>
      <c r="BUH2157" s="105"/>
      <c r="BUI2157" s="105"/>
      <c r="BUJ2157" s="105"/>
      <c r="BUK2157" s="105"/>
      <c r="BUL2157" s="105"/>
      <c r="BUM2157" s="105"/>
      <c r="BUN2157" s="105"/>
      <c r="BUO2157" s="105"/>
      <c r="BUP2157" s="105"/>
      <c r="BUQ2157" s="105"/>
      <c r="BUR2157" s="105"/>
      <c r="BUS2157" s="105"/>
      <c r="BUT2157" s="105"/>
      <c r="BUU2157" s="105"/>
      <c r="BUV2157" s="105"/>
      <c r="BUW2157" s="105"/>
      <c r="BUX2157" s="105"/>
      <c r="BUY2157" s="105"/>
      <c r="BUZ2157" s="105"/>
      <c r="BVA2157" s="105"/>
      <c r="BVB2157" s="105"/>
      <c r="BVC2157" s="105"/>
      <c r="BVD2157" s="105"/>
      <c r="BVE2157" s="105"/>
      <c r="BVF2157" s="105"/>
      <c r="BVG2157" s="105"/>
      <c r="BVH2157" s="105"/>
      <c r="BVI2157" s="105"/>
      <c r="BVJ2157" s="105"/>
      <c r="BVK2157" s="105"/>
      <c r="BVL2157" s="105"/>
      <c r="BVM2157" s="105"/>
      <c r="BVN2157" s="105"/>
      <c r="BVO2157" s="105"/>
      <c r="BVP2157" s="105"/>
      <c r="BVQ2157" s="105"/>
      <c r="BVR2157" s="105"/>
      <c r="BVS2157" s="105"/>
      <c r="BVT2157" s="105"/>
      <c r="BVU2157" s="105"/>
      <c r="BVV2157" s="105"/>
      <c r="BVW2157" s="105"/>
      <c r="BVX2157" s="105"/>
      <c r="BVY2157" s="105"/>
      <c r="BVZ2157" s="105"/>
      <c r="BWA2157" s="105"/>
      <c r="BWB2157" s="105"/>
      <c r="BWC2157" s="105"/>
      <c r="BWD2157" s="105"/>
      <c r="BWE2157" s="105"/>
      <c r="BWF2157" s="105"/>
      <c r="BWG2157" s="105"/>
      <c r="BWH2157" s="105"/>
      <c r="BWI2157" s="105"/>
      <c r="BWJ2157" s="105"/>
      <c r="BWK2157" s="105"/>
      <c r="BWL2157" s="105"/>
      <c r="BWM2157" s="105"/>
      <c r="BWN2157" s="105"/>
      <c r="BWO2157" s="105"/>
      <c r="BWP2157" s="105"/>
      <c r="BWQ2157" s="105"/>
      <c r="BWR2157" s="105"/>
      <c r="BWS2157" s="105"/>
      <c r="BWT2157" s="105"/>
      <c r="BWU2157" s="105"/>
      <c r="BWV2157" s="105"/>
      <c r="BWW2157" s="105"/>
      <c r="BWX2157" s="105"/>
      <c r="BWY2157" s="105"/>
      <c r="BWZ2157" s="105"/>
      <c r="BXA2157" s="105"/>
      <c r="BXB2157" s="105"/>
      <c r="BXC2157" s="105"/>
      <c r="BXD2157" s="105"/>
      <c r="BXE2157" s="105"/>
      <c r="BXF2157" s="105"/>
      <c r="BXG2157" s="105"/>
      <c r="BXH2157" s="105"/>
      <c r="BXI2157" s="105"/>
      <c r="BXJ2157" s="105"/>
      <c r="BXK2157" s="105"/>
      <c r="BXL2157" s="105"/>
      <c r="BXM2157" s="105"/>
      <c r="BXN2157" s="105"/>
      <c r="BXO2157" s="105"/>
      <c r="BXP2157" s="105"/>
      <c r="BXQ2157" s="105"/>
      <c r="BXR2157" s="105"/>
      <c r="BXS2157" s="105"/>
      <c r="BXT2157" s="105"/>
      <c r="BXU2157" s="105"/>
      <c r="BXV2157" s="105"/>
      <c r="BXW2157" s="105"/>
      <c r="BXX2157" s="105"/>
      <c r="BXY2157" s="105"/>
      <c r="BXZ2157" s="105"/>
      <c r="BYA2157" s="105"/>
      <c r="BYB2157" s="105"/>
      <c r="BYC2157" s="105"/>
      <c r="BYD2157" s="105"/>
      <c r="BYE2157" s="105"/>
      <c r="BYF2157" s="105"/>
      <c r="BYG2157" s="105"/>
      <c r="BYH2157" s="105"/>
      <c r="BYI2157" s="105"/>
      <c r="BYJ2157" s="105"/>
      <c r="BYK2157" s="105"/>
      <c r="BYL2157" s="105"/>
      <c r="BYM2157" s="105"/>
      <c r="BYN2157" s="105"/>
      <c r="BYO2157" s="105"/>
      <c r="BYP2157" s="105"/>
      <c r="BYQ2157" s="105"/>
      <c r="BYR2157" s="105"/>
      <c r="BYS2157" s="105"/>
      <c r="BYT2157" s="105"/>
      <c r="BYU2157" s="105"/>
      <c r="BYV2157" s="105"/>
      <c r="BYW2157" s="105"/>
      <c r="BYX2157" s="105"/>
      <c r="BYY2157" s="105"/>
      <c r="BYZ2157" s="105"/>
      <c r="BZA2157" s="105"/>
      <c r="BZB2157" s="105"/>
      <c r="BZC2157" s="105"/>
      <c r="BZD2157" s="105"/>
      <c r="BZE2157" s="105"/>
      <c r="BZF2157" s="105"/>
      <c r="BZG2157" s="105"/>
      <c r="BZH2157" s="105"/>
      <c r="BZI2157" s="105"/>
      <c r="BZJ2157" s="105"/>
      <c r="BZK2157" s="105"/>
      <c r="BZL2157" s="105"/>
      <c r="BZM2157" s="105"/>
      <c r="BZN2157" s="105"/>
      <c r="BZO2157" s="105"/>
      <c r="BZP2157" s="105"/>
      <c r="BZQ2157" s="105"/>
      <c r="BZR2157" s="105"/>
      <c r="BZS2157" s="105"/>
      <c r="BZT2157" s="105"/>
      <c r="BZU2157" s="105"/>
      <c r="BZV2157" s="105"/>
      <c r="BZW2157" s="105"/>
      <c r="BZX2157" s="105"/>
      <c r="BZY2157" s="105"/>
      <c r="BZZ2157" s="105"/>
      <c r="CAA2157" s="105"/>
      <c r="CAB2157" s="105"/>
      <c r="CAC2157" s="105"/>
      <c r="CAD2157" s="105"/>
      <c r="CAE2157" s="105"/>
      <c r="CAF2157" s="105"/>
      <c r="CAG2157" s="105"/>
      <c r="CAH2157" s="105"/>
      <c r="CAI2157" s="105"/>
      <c r="CAJ2157" s="105"/>
      <c r="CAK2157" s="105"/>
      <c r="CAL2157" s="105"/>
      <c r="CAM2157" s="105"/>
      <c r="CAN2157" s="105"/>
      <c r="CAO2157" s="105"/>
      <c r="CAP2157" s="105"/>
      <c r="CAQ2157" s="105"/>
      <c r="CAR2157" s="105"/>
      <c r="CAS2157" s="105"/>
      <c r="CAT2157" s="105"/>
      <c r="CAU2157" s="105"/>
      <c r="CAV2157" s="105"/>
      <c r="CAW2157" s="105"/>
      <c r="CAX2157" s="105"/>
      <c r="CAY2157" s="105"/>
      <c r="CAZ2157" s="105"/>
      <c r="CBA2157" s="105"/>
      <c r="CBB2157" s="105"/>
      <c r="CBC2157" s="105"/>
      <c r="CBD2157" s="105"/>
      <c r="CBE2157" s="105"/>
      <c r="CBF2157" s="105"/>
      <c r="CBG2157" s="105"/>
      <c r="CBH2157" s="105"/>
      <c r="CBI2157" s="105"/>
      <c r="CBJ2157" s="105"/>
      <c r="CBK2157" s="105"/>
      <c r="CBL2157" s="105"/>
      <c r="CBM2157" s="105"/>
      <c r="CBN2157" s="105"/>
      <c r="CBO2157" s="105"/>
      <c r="CBP2157" s="105"/>
      <c r="CBQ2157" s="105"/>
      <c r="CBR2157" s="105"/>
      <c r="CBS2157" s="105"/>
      <c r="CBT2157" s="105"/>
      <c r="CBU2157" s="105"/>
      <c r="CBV2157" s="105"/>
      <c r="CBW2157" s="105"/>
      <c r="CBX2157" s="105"/>
      <c r="CBY2157" s="105"/>
      <c r="CBZ2157" s="105"/>
      <c r="CCA2157" s="105"/>
      <c r="CCB2157" s="105"/>
      <c r="CCC2157" s="105"/>
      <c r="CCD2157" s="105"/>
      <c r="CCE2157" s="105"/>
      <c r="CCF2157" s="105"/>
      <c r="CCG2157" s="105"/>
      <c r="CCH2157" s="105"/>
      <c r="CCI2157" s="105"/>
      <c r="CCJ2157" s="105"/>
      <c r="CCK2157" s="105"/>
      <c r="CCL2157" s="105"/>
      <c r="CCM2157" s="105"/>
      <c r="CCN2157" s="105"/>
      <c r="CCO2157" s="105"/>
      <c r="CCP2157" s="105"/>
      <c r="CCQ2157" s="105"/>
      <c r="CCR2157" s="105"/>
      <c r="CCS2157" s="105"/>
      <c r="CCT2157" s="105"/>
      <c r="CCU2157" s="105"/>
      <c r="CCV2157" s="105"/>
      <c r="CCW2157" s="105"/>
      <c r="CCX2157" s="105"/>
      <c r="CCY2157" s="105"/>
      <c r="CCZ2157" s="105"/>
      <c r="CDA2157" s="105"/>
      <c r="CDB2157" s="105"/>
      <c r="CDC2157" s="105"/>
      <c r="CDD2157" s="105"/>
      <c r="CDE2157" s="105"/>
      <c r="CDF2157" s="105"/>
      <c r="CDG2157" s="105"/>
      <c r="CDH2157" s="105"/>
      <c r="CDI2157" s="105"/>
      <c r="CDJ2157" s="105"/>
      <c r="CDK2157" s="105"/>
      <c r="CDL2157" s="105"/>
      <c r="CDM2157" s="105"/>
      <c r="CDN2157" s="105"/>
      <c r="CDO2157" s="105"/>
      <c r="CDP2157" s="105"/>
      <c r="CDQ2157" s="105"/>
      <c r="CDR2157" s="105"/>
      <c r="CDS2157" s="105"/>
      <c r="CDT2157" s="105"/>
      <c r="CDU2157" s="105"/>
      <c r="CDV2157" s="105"/>
      <c r="CDW2157" s="105"/>
      <c r="CDX2157" s="105"/>
      <c r="CDY2157" s="105"/>
      <c r="CDZ2157" s="105"/>
      <c r="CEA2157" s="105"/>
      <c r="CEB2157" s="105"/>
      <c r="CEC2157" s="105"/>
      <c r="CED2157" s="105"/>
      <c r="CEE2157" s="105"/>
      <c r="CEF2157" s="105"/>
      <c r="CEG2157" s="105"/>
      <c r="CEH2157" s="105"/>
      <c r="CEI2157" s="105"/>
      <c r="CEJ2157" s="105"/>
      <c r="CEK2157" s="105"/>
      <c r="CEL2157" s="105"/>
      <c r="CEM2157" s="105"/>
      <c r="CEN2157" s="105"/>
      <c r="CEO2157" s="105"/>
      <c r="CEP2157" s="105"/>
      <c r="CEQ2157" s="105"/>
      <c r="CER2157" s="105"/>
      <c r="CES2157" s="105"/>
      <c r="CET2157" s="105"/>
      <c r="CEU2157" s="105"/>
      <c r="CEV2157" s="105"/>
      <c r="CEW2157" s="105"/>
      <c r="CEX2157" s="105"/>
      <c r="CEY2157" s="105"/>
      <c r="CEZ2157" s="105"/>
      <c r="CFA2157" s="105"/>
      <c r="CFB2157" s="105"/>
      <c r="CFC2157" s="105"/>
      <c r="CFD2157" s="105"/>
      <c r="CFE2157" s="105"/>
      <c r="CFF2157" s="105"/>
      <c r="CFG2157" s="105"/>
      <c r="CFH2157" s="105"/>
      <c r="CFI2157" s="105"/>
      <c r="CFJ2157" s="105"/>
      <c r="CFK2157" s="105"/>
      <c r="CFL2157" s="105"/>
      <c r="CFM2157" s="105"/>
      <c r="CFN2157" s="105"/>
      <c r="CFO2157" s="105"/>
      <c r="CFP2157" s="105"/>
      <c r="CFQ2157" s="105"/>
      <c r="CFR2157" s="105"/>
      <c r="CFS2157" s="105"/>
      <c r="CFT2157" s="105"/>
      <c r="CFU2157" s="105"/>
      <c r="CFV2157" s="105"/>
      <c r="CFW2157" s="105"/>
      <c r="CFX2157" s="105"/>
      <c r="CFY2157" s="105"/>
      <c r="CFZ2157" s="105"/>
      <c r="CGA2157" s="105"/>
      <c r="CGB2157" s="105"/>
      <c r="CGC2157" s="105"/>
      <c r="CGD2157" s="105"/>
      <c r="CGE2157" s="105"/>
      <c r="CGF2157" s="105"/>
      <c r="CGG2157" s="105"/>
      <c r="CGH2157" s="105"/>
      <c r="CGI2157" s="105"/>
      <c r="CGJ2157" s="105"/>
      <c r="CGK2157" s="105"/>
      <c r="CGL2157" s="105"/>
      <c r="CGM2157" s="105"/>
      <c r="CGN2157" s="105"/>
      <c r="CGO2157" s="105"/>
      <c r="CGP2157" s="105"/>
      <c r="CGQ2157" s="105"/>
      <c r="CGR2157" s="105"/>
      <c r="CGS2157" s="105"/>
      <c r="CGT2157" s="105"/>
      <c r="CGU2157" s="105"/>
      <c r="CGV2157" s="105"/>
      <c r="CGW2157" s="105"/>
      <c r="CGX2157" s="105"/>
      <c r="CGY2157" s="105"/>
      <c r="CGZ2157" s="105"/>
      <c r="CHA2157" s="105"/>
      <c r="CHB2157" s="105"/>
      <c r="CHC2157" s="105"/>
      <c r="CHD2157" s="105"/>
      <c r="CHE2157" s="105"/>
      <c r="CHF2157" s="105"/>
      <c r="CHG2157" s="105"/>
      <c r="CHH2157" s="105"/>
      <c r="CHI2157" s="105"/>
      <c r="CHJ2157" s="105"/>
      <c r="CHK2157" s="105"/>
      <c r="CHL2157" s="105"/>
      <c r="CHM2157" s="105"/>
      <c r="CHN2157" s="105"/>
      <c r="CHO2157" s="105"/>
      <c r="CHP2157" s="105"/>
      <c r="CHQ2157" s="105"/>
      <c r="CHR2157" s="105"/>
      <c r="CHS2157" s="105"/>
      <c r="CHT2157" s="105"/>
      <c r="CHU2157" s="105"/>
      <c r="CHV2157" s="105"/>
      <c r="CHW2157" s="105"/>
      <c r="CHX2157" s="105"/>
      <c r="CHY2157" s="105"/>
      <c r="CHZ2157" s="105"/>
      <c r="CIA2157" s="105"/>
      <c r="CIB2157" s="105"/>
      <c r="CIC2157" s="105"/>
      <c r="CID2157" s="105"/>
      <c r="CIE2157" s="105"/>
      <c r="CIF2157" s="105"/>
      <c r="CIG2157" s="105"/>
      <c r="CIH2157" s="105"/>
      <c r="CII2157" s="105"/>
      <c r="CIJ2157" s="105"/>
      <c r="CIK2157" s="105"/>
      <c r="CIL2157" s="105"/>
      <c r="CIM2157" s="105"/>
      <c r="CIN2157" s="105"/>
      <c r="CIO2157" s="105"/>
      <c r="CIP2157" s="105"/>
      <c r="CIQ2157" s="105"/>
      <c r="CIR2157" s="105"/>
      <c r="CIS2157" s="105"/>
      <c r="CIT2157" s="105"/>
      <c r="CIU2157" s="105"/>
      <c r="CIV2157" s="105"/>
      <c r="CIW2157" s="105"/>
      <c r="CIX2157" s="105"/>
      <c r="CIY2157" s="105"/>
      <c r="CIZ2157" s="105"/>
      <c r="CJA2157" s="105"/>
      <c r="CJB2157" s="105"/>
      <c r="CJC2157" s="105"/>
      <c r="CJD2157" s="105"/>
      <c r="CJE2157" s="105"/>
      <c r="CJF2157" s="105"/>
      <c r="CJG2157" s="105"/>
      <c r="CJH2157" s="105"/>
      <c r="CJI2157" s="105"/>
      <c r="CJJ2157" s="105"/>
      <c r="CJK2157" s="105"/>
      <c r="CJL2157" s="105"/>
      <c r="CJM2157" s="105"/>
      <c r="CJN2157" s="105"/>
      <c r="CJO2157" s="105"/>
      <c r="CJP2157" s="105"/>
      <c r="CJQ2157" s="105"/>
      <c r="CJR2157" s="105"/>
      <c r="CJS2157" s="105"/>
      <c r="CJT2157" s="105"/>
      <c r="CJU2157" s="105"/>
      <c r="CJV2157" s="105"/>
      <c r="CJW2157" s="105"/>
      <c r="CJX2157" s="105"/>
      <c r="CJY2157" s="105"/>
      <c r="CJZ2157" s="105"/>
      <c r="CKA2157" s="105"/>
      <c r="CKB2157" s="105"/>
      <c r="CKC2157" s="105"/>
      <c r="CKD2157" s="105"/>
      <c r="CKE2157" s="105"/>
      <c r="CKF2157" s="105"/>
      <c r="CKG2157" s="105"/>
      <c r="CKH2157" s="105"/>
      <c r="CKI2157" s="105"/>
      <c r="CKJ2157" s="105"/>
      <c r="CKK2157" s="105"/>
      <c r="CKL2157" s="105"/>
      <c r="CKM2157" s="105"/>
      <c r="CKN2157" s="105"/>
      <c r="CKO2157" s="105"/>
      <c r="CKP2157" s="105"/>
      <c r="CKQ2157" s="105"/>
      <c r="CKR2157" s="105"/>
      <c r="CKS2157" s="105"/>
      <c r="CKT2157" s="105"/>
      <c r="CKU2157" s="105"/>
      <c r="CKV2157" s="105"/>
      <c r="CKW2157" s="105"/>
      <c r="CKX2157" s="105"/>
      <c r="CKY2157" s="105"/>
      <c r="CKZ2157" s="105"/>
      <c r="CLA2157" s="105"/>
      <c r="CLB2157" s="105"/>
      <c r="CLC2157" s="105"/>
      <c r="CLD2157" s="105"/>
      <c r="CLE2157" s="105"/>
      <c r="CLF2157" s="105"/>
      <c r="CLG2157" s="105"/>
      <c r="CLH2157" s="105"/>
      <c r="CLI2157" s="105"/>
      <c r="CLJ2157" s="105"/>
      <c r="CLK2157" s="105"/>
      <c r="CLL2157" s="105"/>
      <c r="CLM2157" s="105"/>
      <c r="CLN2157" s="105"/>
      <c r="CLO2157" s="105"/>
      <c r="CLP2157" s="105"/>
      <c r="CLQ2157" s="105"/>
      <c r="CLR2157" s="105"/>
      <c r="CLS2157" s="105"/>
      <c r="CLT2157" s="105"/>
      <c r="CLU2157" s="105"/>
      <c r="CLV2157" s="105"/>
      <c r="CLW2157" s="105"/>
      <c r="CLX2157" s="105"/>
      <c r="CLY2157" s="105"/>
      <c r="CLZ2157" s="105"/>
      <c r="CMA2157" s="105"/>
      <c r="CMB2157" s="105"/>
      <c r="CMC2157" s="105"/>
      <c r="CMD2157" s="105"/>
      <c r="CME2157" s="105"/>
      <c r="CMF2157" s="105"/>
      <c r="CMG2157" s="105"/>
      <c r="CMH2157" s="105"/>
      <c r="CMI2157" s="105"/>
      <c r="CMJ2157" s="105"/>
      <c r="CMK2157" s="105"/>
      <c r="CML2157" s="105"/>
      <c r="CMM2157" s="105"/>
      <c r="CMN2157" s="105"/>
      <c r="CMO2157" s="105"/>
      <c r="CMP2157" s="105"/>
      <c r="CMQ2157" s="105"/>
      <c r="CMR2157" s="105"/>
      <c r="CMS2157" s="105"/>
      <c r="CMT2157" s="105"/>
      <c r="CMU2157" s="105"/>
      <c r="CMV2157" s="105"/>
      <c r="CMW2157" s="105"/>
      <c r="CMX2157" s="105"/>
      <c r="CMY2157" s="105"/>
      <c r="CMZ2157" s="105"/>
      <c r="CNA2157" s="105"/>
      <c r="CNB2157" s="105"/>
      <c r="CNC2157" s="105"/>
      <c r="CND2157" s="105"/>
      <c r="CNE2157" s="105"/>
      <c r="CNF2157" s="105"/>
      <c r="CNG2157" s="105"/>
      <c r="CNH2157" s="105"/>
      <c r="CNI2157" s="105"/>
      <c r="CNJ2157" s="105"/>
      <c r="CNK2157" s="105"/>
      <c r="CNL2157" s="105"/>
      <c r="CNM2157" s="105"/>
      <c r="CNN2157" s="105"/>
      <c r="CNO2157" s="105"/>
      <c r="CNP2157" s="105"/>
      <c r="CNQ2157" s="105"/>
      <c r="CNR2157" s="105"/>
      <c r="CNS2157" s="105"/>
      <c r="CNT2157" s="105"/>
      <c r="CNU2157" s="105"/>
      <c r="CNV2157" s="105"/>
      <c r="CNW2157" s="105"/>
      <c r="CNX2157" s="105"/>
      <c r="CNY2157" s="105"/>
      <c r="CNZ2157" s="105"/>
      <c r="COA2157" s="105"/>
      <c r="COB2157" s="105"/>
      <c r="COC2157" s="105"/>
      <c r="COD2157" s="105"/>
      <c r="COE2157" s="105"/>
      <c r="COF2157" s="105"/>
      <c r="COG2157" s="105"/>
      <c r="COH2157" s="105"/>
      <c r="COI2157" s="105"/>
      <c r="COJ2157" s="105"/>
      <c r="COK2157" s="105"/>
      <c r="COL2157" s="105"/>
      <c r="COM2157" s="105"/>
      <c r="CON2157" s="105"/>
      <c r="COO2157" s="105"/>
      <c r="COP2157" s="105"/>
      <c r="COQ2157" s="105"/>
      <c r="COR2157" s="105"/>
      <c r="COS2157" s="105"/>
      <c r="COT2157" s="105"/>
      <c r="COU2157" s="105"/>
      <c r="COV2157" s="105"/>
      <c r="COW2157" s="105"/>
      <c r="COX2157" s="105"/>
      <c r="COY2157" s="105"/>
      <c r="COZ2157" s="105"/>
      <c r="CPA2157" s="105"/>
      <c r="CPB2157" s="105"/>
      <c r="CPC2157" s="105"/>
      <c r="CPD2157" s="105"/>
      <c r="CPE2157" s="105"/>
      <c r="CPF2157" s="105"/>
      <c r="CPG2157" s="105"/>
      <c r="CPH2157" s="105"/>
      <c r="CPI2157" s="105"/>
      <c r="CPJ2157" s="105"/>
      <c r="CPK2157" s="105"/>
      <c r="CPL2157" s="105"/>
      <c r="CPM2157" s="105"/>
      <c r="CPN2157" s="105"/>
      <c r="CPO2157" s="105"/>
      <c r="CPP2157" s="105"/>
      <c r="CPQ2157" s="105"/>
      <c r="CPR2157" s="105"/>
      <c r="CPS2157" s="105"/>
      <c r="CPT2157" s="105"/>
      <c r="CPU2157" s="105"/>
      <c r="CPV2157" s="105"/>
      <c r="CPW2157" s="105"/>
      <c r="CPX2157" s="105"/>
      <c r="CPY2157" s="105"/>
      <c r="CPZ2157" s="105"/>
      <c r="CQA2157" s="105"/>
      <c r="CQB2157" s="105"/>
      <c r="CQC2157" s="105"/>
      <c r="CQD2157" s="105"/>
      <c r="CQE2157" s="105"/>
      <c r="CQF2157" s="105"/>
      <c r="CQG2157" s="105"/>
      <c r="CQH2157" s="105"/>
      <c r="CQI2157" s="105"/>
      <c r="CQJ2157" s="105"/>
      <c r="CQK2157" s="105"/>
      <c r="CQL2157" s="105"/>
      <c r="CQM2157" s="105"/>
      <c r="CQN2157" s="105"/>
      <c r="CQO2157" s="105"/>
      <c r="CQP2157" s="105"/>
      <c r="CQQ2157" s="105"/>
      <c r="CQR2157" s="105"/>
      <c r="CQS2157" s="105"/>
      <c r="CQT2157" s="105"/>
      <c r="CQU2157" s="105"/>
      <c r="CQV2157" s="105"/>
      <c r="CQW2157" s="105"/>
      <c r="CQX2157" s="105"/>
      <c r="CQY2157" s="105"/>
      <c r="CQZ2157" s="105"/>
      <c r="CRA2157" s="105"/>
      <c r="CRB2157" s="105"/>
      <c r="CRC2157" s="105"/>
      <c r="CRD2157" s="105"/>
      <c r="CRE2157" s="105"/>
      <c r="CRF2157" s="105"/>
      <c r="CRG2157" s="105"/>
      <c r="CRH2157" s="105"/>
      <c r="CRI2157" s="105"/>
      <c r="CRJ2157" s="105"/>
      <c r="CRK2157" s="105"/>
      <c r="CRL2157" s="105"/>
      <c r="CRM2157" s="105"/>
      <c r="CRN2157" s="105"/>
      <c r="CRO2157" s="105"/>
      <c r="CRP2157" s="105"/>
      <c r="CRQ2157" s="105"/>
      <c r="CRR2157" s="105"/>
      <c r="CRS2157" s="105"/>
      <c r="CRT2157" s="105"/>
      <c r="CRU2157" s="105"/>
      <c r="CRV2157" s="105"/>
      <c r="CRW2157" s="105"/>
      <c r="CRX2157" s="105"/>
      <c r="CRY2157" s="105"/>
      <c r="CRZ2157" s="105"/>
      <c r="CSA2157" s="105"/>
      <c r="CSB2157" s="105"/>
      <c r="CSC2157" s="105"/>
      <c r="CSD2157" s="105"/>
      <c r="CSE2157" s="105"/>
      <c r="CSF2157" s="105"/>
      <c r="CSG2157" s="105"/>
      <c r="CSH2157" s="105"/>
      <c r="CSI2157" s="105"/>
      <c r="CSJ2157" s="105"/>
      <c r="CSK2157" s="105"/>
      <c r="CSL2157" s="105"/>
      <c r="CSM2157" s="105"/>
      <c r="CSN2157" s="105"/>
      <c r="CSO2157" s="105"/>
      <c r="CSP2157" s="105"/>
      <c r="CSQ2157" s="105"/>
      <c r="CSR2157" s="105"/>
      <c r="CSS2157" s="105"/>
      <c r="CST2157" s="105"/>
      <c r="CSU2157" s="105"/>
      <c r="CSV2157" s="105"/>
      <c r="CSW2157" s="105"/>
      <c r="CSX2157" s="105"/>
      <c r="CSY2157" s="105"/>
      <c r="CSZ2157" s="105"/>
      <c r="CTA2157" s="105"/>
      <c r="CTB2157" s="105"/>
      <c r="CTC2157" s="105"/>
      <c r="CTD2157" s="105"/>
      <c r="CTE2157" s="105"/>
      <c r="CTF2157" s="105"/>
      <c r="CTG2157" s="105"/>
      <c r="CTH2157" s="105"/>
      <c r="CTI2157" s="105"/>
      <c r="CTJ2157" s="105"/>
      <c r="CTK2157" s="105"/>
      <c r="CTL2157" s="105"/>
      <c r="CTM2157" s="105"/>
      <c r="CTN2157" s="105"/>
      <c r="CTO2157" s="105"/>
      <c r="CTP2157" s="105"/>
      <c r="CTQ2157" s="105"/>
      <c r="CTR2157" s="105"/>
      <c r="CTS2157" s="105"/>
      <c r="CTT2157" s="105"/>
      <c r="CTU2157" s="105"/>
      <c r="CTV2157" s="105"/>
      <c r="CTW2157" s="105"/>
      <c r="CTX2157" s="105"/>
      <c r="CTY2157" s="105"/>
      <c r="CTZ2157" s="105"/>
      <c r="CUA2157" s="105"/>
      <c r="CUB2157" s="105"/>
      <c r="CUC2157" s="105"/>
      <c r="CUD2157" s="105"/>
      <c r="CUE2157" s="105"/>
      <c r="CUF2157" s="105"/>
      <c r="CUG2157" s="105"/>
      <c r="CUH2157" s="105"/>
      <c r="CUI2157" s="105"/>
      <c r="CUJ2157" s="105"/>
      <c r="CUK2157" s="105"/>
      <c r="CUL2157" s="105"/>
      <c r="CUM2157" s="105"/>
      <c r="CUN2157" s="105"/>
      <c r="CUO2157" s="105"/>
      <c r="CUP2157" s="105"/>
      <c r="CUQ2157" s="105"/>
      <c r="CUR2157" s="105"/>
      <c r="CUS2157" s="105"/>
      <c r="CUT2157" s="105"/>
      <c r="CUU2157" s="105"/>
      <c r="CUV2157" s="105"/>
      <c r="CUW2157" s="105"/>
      <c r="CUX2157" s="105"/>
      <c r="CUY2157" s="105"/>
      <c r="CUZ2157" s="105"/>
      <c r="CVA2157" s="105"/>
      <c r="CVB2157" s="105"/>
      <c r="CVC2157" s="105"/>
      <c r="CVD2157" s="105"/>
      <c r="CVE2157" s="105"/>
      <c r="CVF2157" s="105"/>
      <c r="CVG2157" s="105"/>
      <c r="CVH2157" s="105"/>
      <c r="CVI2157" s="105"/>
      <c r="CVJ2157" s="105"/>
      <c r="CVK2157" s="105"/>
      <c r="CVL2157" s="105"/>
      <c r="CVM2157" s="105"/>
      <c r="CVN2157" s="105"/>
      <c r="CVO2157" s="105"/>
      <c r="CVP2157" s="105"/>
      <c r="CVQ2157" s="105"/>
      <c r="CVR2157" s="105"/>
      <c r="CVS2157" s="105"/>
      <c r="CVT2157" s="105"/>
      <c r="CVU2157" s="105"/>
      <c r="CVV2157" s="105"/>
      <c r="CVW2157" s="105"/>
      <c r="CVX2157" s="105"/>
      <c r="CVY2157" s="105"/>
      <c r="CVZ2157" s="105"/>
      <c r="CWA2157" s="105"/>
      <c r="CWB2157" s="105"/>
      <c r="CWC2157" s="105"/>
      <c r="CWD2157" s="105"/>
      <c r="CWE2157" s="105"/>
      <c r="CWF2157" s="105"/>
      <c r="CWG2157" s="105"/>
      <c r="CWH2157" s="105"/>
      <c r="CWI2157" s="105"/>
      <c r="CWJ2157" s="105"/>
      <c r="CWK2157" s="105"/>
      <c r="CWL2157" s="105"/>
      <c r="CWM2157" s="105"/>
      <c r="CWN2157" s="105"/>
      <c r="CWO2157" s="105"/>
      <c r="CWP2157" s="105"/>
      <c r="CWQ2157" s="105"/>
      <c r="CWR2157" s="105"/>
      <c r="CWS2157" s="105"/>
      <c r="CWT2157" s="105"/>
      <c r="CWU2157" s="105"/>
      <c r="CWV2157" s="105"/>
      <c r="CWW2157" s="105"/>
      <c r="CWX2157" s="105"/>
      <c r="CWY2157" s="105"/>
      <c r="CWZ2157" s="105"/>
      <c r="CXA2157" s="105"/>
      <c r="CXB2157" s="105"/>
      <c r="CXC2157" s="105"/>
      <c r="CXD2157" s="105"/>
      <c r="CXE2157" s="105"/>
      <c r="CXF2157" s="105"/>
      <c r="CXG2157" s="105"/>
      <c r="CXH2157" s="105"/>
      <c r="CXI2157" s="105"/>
      <c r="CXJ2157" s="105"/>
      <c r="CXK2157" s="105"/>
      <c r="CXL2157" s="105"/>
      <c r="CXM2157" s="105"/>
      <c r="CXN2157" s="105"/>
      <c r="CXO2157" s="105"/>
      <c r="CXP2157" s="105"/>
      <c r="CXQ2157" s="105"/>
      <c r="CXR2157" s="105"/>
      <c r="CXS2157" s="105"/>
      <c r="CXT2157" s="105"/>
      <c r="CXU2157" s="105"/>
      <c r="CXV2157" s="105"/>
      <c r="CXW2157" s="105"/>
      <c r="CXX2157" s="105"/>
      <c r="CXY2157" s="105"/>
      <c r="CXZ2157" s="105"/>
      <c r="CYA2157" s="105"/>
      <c r="CYB2157" s="105"/>
      <c r="CYC2157" s="105"/>
      <c r="CYD2157" s="105"/>
      <c r="CYE2157" s="105"/>
      <c r="CYF2157" s="105"/>
      <c r="CYG2157" s="105"/>
      <c r="CYH2157" s="105"/>
      <c r="CYI2157" s="105"/>
      <c r="CYJ2157" s="105"/>
      <c r="CYK2157" s="105"/>
      <c r="CYL2157" s="105"/>
      <c r="CYM2157" s="105"/>
      <c r="CYN2157" s="105"/>
      <c r="CYO2157" s="105"/>
      <c r="CYP2157" s="105"/>
      <c r="CYQ2157" s="105"/>
      <c r="CYR2157" s="105"/>
      <c r="CYS2157" s="105"/>
      <c r="CYT2157" s="105"/>
      <c r="CYU2157" s="105"/>
      <c r="CYV2157" s="105"/>
      <c r="CYW2157" s="105"/>
      <c r="CYX2157" s="105"/>
      <c r="CYY2157" s="105"/>
      <c r="CYZ2157" s="105"/>
      <c r="CZA2157" s="105"/>
      <c r="CZB2157" s="105"/>
      <c r="CZC2157" s="105"/>
      <c r="CZD2157" s="105"/>
      <c r="CZE2157" s="105"/>
      <c r="CZF2157" s="105"/>
      <c r="CZG2157" s="105"/>
      <c r="CZH2157" s="105"/>
      <c r="CZI2157" s="105"/>
      <c r="CZJ2157" s="105"/>
      <c r="CZK2157" s="105"/>
      <c r="CZL2157" s="105"/>
      <c r="CZM2157" s="105"/>
      <c r="CZN2157" s="105"/>
      <c r="CZO2157" s="105"/>
      <c r="CZP2157" s="105"/>
      <c r="CZQ2157" s="105"/>
      <c r="CZR2157" s="105"/>
      <c r="CZS2157" s="105"/>
      <c r="CZT2157" s="105"/>
      <c r="CZU2157" s="105"/>
      <c r="CZV2157" s="105"/>
      <c r="CZW2157" s="105"/>
      <c r="CZX2157" s="105"/>
      <c r="CZY2157" s="105"/>
      <c r="CZZ2157" s="105"/>
      <c r="DAA2157" s="105"/>
      <c r="DAB2157" s="105"/>
      <c r="DAC2157" s="105"/>
      <c r="DAD2157" s="105"/>
      <c r="DAE2157" s="105"/>
      <c r="DAF2157" s="105"/>
      <c r="DAG2157" s="105"/>
      <c r="DAH2157" s="105"/>
      <c r="DAI2157" s="105"/>
      <c r="DAJ2157" s="105"/>
      <c r="DAK2157" s="105"/>
      <c r="DAL2157" s="105"/>
      <c r="DAM2157" s="105"/>
      <c r="DAN2157" s="105"/>
      <c r="DAO2157" s="105"/>
      <c r="DAP2157" s="105"/>
      <c r="DAQ2157" s="105"/>
      <c r="DAR2157" s="105"/>
      <c r="DAS2157" s="105"/>
      <c r="DAT2157" s="105"/>
      <c r="DAU2157" s="105"/>
      <c r="DAV2157" s="105"/>
      <c r="DAW2157" s="105"/>
      <c r="DAX2157" s="105"/>
      <c r="DAY2157" s="105"/>
      <c r="DAZ2157" s="105"/>
      <c r="DBA2157" s="105"/>
      <c r="DBB2157" s="105"/>
      <c r="DBC2157" s="105"/>
      <c r="DBD2157" s="105"/>
      <c r="DBE2157" s="105"/>
      <c r="DBF2157" s="105"/>
      <c r="DBG2157" s="105"/>
      <c r="DBH2157" s="105"/>
      <c r="DBI2157" s="105"/>
      <c r="DBJ2157" s="105"/>
      <c r="DBK2157" s="105"/>
      <c r="DBL2157" s="105"/>
      <c r="DBM2157" s="105"/>
      <c r="DBN2157" s="105"/>
      <c r="DBO2157" s="105"/>
      <c r="DBP2157" s="105"/>
      <c r="DBQ2157" s="105"/>
      <c r="DBR2157" s="105"/>
      <c r="DBS2157" s="105"/>
      <c r="DBT2157" s="105"/>
      <c r="DBU2157" s="105"/>
      <c r="DBV2157" s="105"/>
      <c r="DBW2157" s="105"/>
      <c r="DBX2157" s="105"/>
      <c r="DBY2157" s="105"/>
      <c r="DBZ2157" s="105"/>
      <c r="DCA2157" s="105"/>
      <c r="DCB2157" s="105"/>
      <c r="DCC2157" s="105"/>
      <c r="DCD2157" s="105"/>
      <c r="DCE2157" s="105"/>
      <c r="DCF2157" s="105"/>
      <c r="DCG2157" s="105"/>
      <c r="DCH2157" s="105"/>
      <c r="DCI2157" s="105"/>
      <c r="DCJ2157" s="105"/>
      <c r="DCK2157" s="105"/>
      <c r="DCL2157" s="105"/>
      <c r="DCM2157" s="105"/>
      <c r="DCN2157" s="105"/>
      <c r="DCO2157" s="105"/>
      <c r="DCP2157" s="105"/>
      <c r="DCQ2157" s="105"/>
      <c r="DCR2157" s="105"/>
      <c r="DCS2157" s="105"/>
      <c r="DCT2157" s="105"/>
      <c r="DCU2157" s="105"/>
      <c r="DCV2157" s="105"/>
      <c r="DCW2157" s="105"/>
      <c r="DCX2157" s="105"/>
      <c r="DCY2157" s="105"/>
      <c r="DCZ2157" s="105"/>
      <c r="DDA2157" s="105"/>
      <c r="DDB2157" s="105"/>
      <c r="DDC2157" s="105"/>
      <c r="DDD2157" s="105"/>
      <c r="DDE2157" s="105"/>
      <c r="DDF2157" s="105"/>
      <c r="DDG2157" s="105"/>
      <c r="DDH2157" s="105"/>
      <c r="DDI2157" s="105"/>
      <c r="DDJ2157" s="105"/>
      <c r="DDK2157" s="105"/>
      <c r="DDL2157" s="105"/>
      <c r="DDM2157" s="105"/>
      <c r="DDN2157" s="105"/>
      <c r="DDO2157" s="105"/>
      <c r="DDP2157" s="105"/>
      <c r="DDQ2157" s="105"/>
      <c r="DDR2157" s="105"/>
      <c r="DDS2157" s="105"/>
      <c r="DDT2157" s="105"/>
      <c r="DDU2157" s="105"/>
      <c r="DDV2157" s="105"/>
      <c r="DDW2157" s="105"/>
      <c r="DDX2157" s="105"/>
      <c r="DDY2157" s="105"/>
      <c r="DDZ2157" s="105"/>
      <c r="DEA2157" s="105"/>
      <c r="DEB2157" s="105"/>
      <c r="DEC2157" s="105"/>
      <c r="DED2157" s="105"/>
      <c r="DEE2157" s="105"/>
      <c r="DEF2157" s="105"/>
      <c r="DEG2157" s="105"/>
      <c r="DEH2157" s="105"/>
      <c r="DEI2157" s="105"/>
      <c r="DEJ2157" s="105"/>
      <c r="DEK2157" s="105"/>
      <c r="DEL2157" s="105"/>
      <c r="DEM2157" s="105"/>
      <c r="DEN2157" s="105"/>
      <c r="DEO2157" s="105"/>
      <c r="DEP2157" s="105"/>
      <c r="DEQ2157" s="105"/>
      <c r="DER2157" s="105"/>
      <c r="DES2157" s="105"/>
      <c r="DET2157" s="105"/>
      <c r="DEU2157" s="105"/>
      <c r="DEV2157" s="105"/>
      <c r="DEW2157" s="105"/>
      <c r="DEX2157" s="105"/>
      <c r="DEY2157" s="105"/>
      <c r="DEZ2157" s="105"/>
      <c r="DFA2157" s="105"/>
      <c r="DFB2157" s="105"/>
      <c r="DFC2157" s="105"/>
      <c r="DFD2157" s="105"/>
      <c r="DFE2157" s="105"/>
      <c r="DFF2157" s="105"/>
      <c r="DFG2157" s="105"/>
      <c r="DFH2157" s="105"/>
      <c r="DFI2157" s="105"/>
      <c r="DFJ2157" s="105"/>
      <c r="DFK2157" s="105"/>
      <c r="DFL2157" s="105"/>
      <c r="DFM2157" s="105"/>
      <c r="DFN2157" s="105"/>
      <c r="DFO2157" s="105"/>
      <c r="DFP2157" s="105"/>
      <c r="DFQ2157" s="105"/>
      <c r="DFR2157" s="105"/>
      <c r="DFS2157" s="105"/>
      <c r="DFT2157" s="105"/>
      <c r="DFU2157" s="105"/>
      <c r="DFV2157" s="105"/>
      <c r="DFW2157" s="105"/>
      <c r="DFX2157" s="105"/>
      <c r="DFY2157" s="105"/>
      <c r="DFZ2157" s="105"/>
      <c r="DGA2157" s="105"/>
      <c r="DGB2157" s="105"/>
      <c r="DGC2157" s="105"/>
      <c r="DGD2157" s="105"/>
      <c r="DGE2157" s="105"/>
      <c r="DGF2157" s="105"/>
      <c r="DGG2157" s="105"/>
      <c r="DGH2157" s="105"/>
      <c r="DGI2157" s="105"/>
      <c r="DGJ2157" s="105"/>
      <c r="DGK2157" s="105"/>
      <c r="DGL2157" s="105"/>
      <c r="DGM2157" s="105"/>
      <c r="DGN2157" s="105"/>
      <c r="DGO2157" s="105"/>
      <c r="DGP2157" s="105"/>
      <c r="DGQ2157" s="105"/>
      <c r="DGR2157" s="105"/>
      <c r="DGS2157" s="105"/>
      <c r="DGT2157" s="105"/>
      <c r="DGU2157" s="105"/>
      <c r="DGV2157" s="105"/>
      <c r="DGW2157" s="105"/>
      <c r="DGX2157" s="105"/>
      <c r="DGY2157" s="105"/>
      <c r="DGZ2157" s="105"/>
      <c r="DHA2157" s="105"/>
      <c r="DHB2157" s="105"/>
      <c r="DHC2157" s="105"/>
      <c r="DHD2157" s="105"/>
      <c r="DHE2157" s="105"/>
      <c r="DHF2157" s="105"/>
      <c r="DHG2157" s="105"/>
      <c r="DHH2157" s="105"/>
      <c r="DHI2157" s="105"/>
      <c r="DHJ2157" s="105"/>
      <c r="DHK2157" s="105"/>
      <c r="DHL2157" s="105"/>
      <c r="DHM2157" s="105"/>
      <c r="DHN2157" s="105"/>
      <c r="DHO2157" s="105"/>
      <c r="DHP2157" s="105"/>
      <c r="DHQ2157" s="105"/>
      <c r="DHR2157" s="105"/>
      <c r="DHS2157" s="105"/>
      <c r="DHT2157" s="105"/>
      <c r="DHU2157" s="105"/>
      <c r="DHV2157" s="105"/>
      <c r="DHW2157" s="105"/>
      <c r="DHX2157" s="105"/>
      <c r="DHY2157" s="105"/>
      <c r="DHZ2157" s="105"/>
      <c r="DIA2157" s="105"/>
      <c r="DIB2157" s="105"/>
      <c r="DIC2157" s="105"/>
      <c r="DID2157" s="105"/>
      <c r="DIE2157" s="105"/>
      <c r="DIF2157" s="105"/>
      <c r="DIG2157" s="105"/>
      <c r="DIH2157" s="105"/>
      <c r="DII2157" s="105"/>
      <c r="DIJ2157" s="105"/>
      <c r="DIK2157" s="105"/>
      <c r="DIL2157" s="105"/>
      <c r="DIM2157" s="105"/>
      <c r="DIN2157" s="105"/>
      <c r="DIO2157" s="105"/>
      <c r="DIP2157" s="105"/>
      <c r="DIQ2157" s="105"/>
      <c r="DIR2157" s="105"/>
      <c r="DIS2157" s="105"/>
      <c r="DIT2157" s="105"/>
      <c r="DIU2157" s="105"/>
      <c r="DIV2157" s="105"/>
      <c r="DIW2157" s="105"/>
      <c r="DIX2157" s="105"/>
      <c r="DIY2157" s="105"/>
      <c r="DIZ2157" s="105"/>
      <c r="DJA2157" s="105"/>
      <c r="DJB2157" s="105"/>
      <c r="DJC2157" s="105"/>
      <c r="DJD2157" s="105"/>
      <c r="DJE2157" s="105"/>
      <c r="DJF2157" s="105"/>
      <c r="DJG2157" s="105"/>
      <c r="DJH2157" s="105"/>
      <c r="DJI2157" s="105"/>
      <c r="DJJ2157" s="105"/>
      <c r="DJK2157" s="105"/>
      <c r="DJL2157" s="105"/>
      <c r="DJM2157" s="105"/>
      <c r="DJN2157" s="105"/>
      <c r="DJO2157" s="105"/>
      <c r="DJP2157" s="105"/>
      <c r="DJQ2157" s="105"/>
      <c r="DJR2157" s="105"/>
      <c r="DJS2157" s="105"/>
      <c r="DJT2157" s="105"/>
      <c r="DJU2157" s="105"/>
      <c r="DJV2157" s="105"/>
      <c r="DJW2157" s="105"/>
      <c r="DJX2157" s="105"/>
      <c r="DJY2157" s="105"/>
      <c r="DJZ2157" s="105"/>
      <c r="DKA2157" s="105"/>
      <c r="DKB2157" s="105"/>
      <c r="DKC2157" s="105"/>
      <c r="DKD2157" s="105"/>
      <c r="DKE2157" s="105"/>
      <c r="DKF2157" s="105"/>
      <c r="DKG2157" s="105"/>
      <c r="DKH2157" s="105"/>
      <c r="DKI2157" s="105"/>
      <c r="DKJ2157" s="105"/>
      <c r="DKK2157" s="105"/>
      <c r="DKL2157" s="105"/>
      <c r="DKM2157" s="105"/>
      <c r="DKN2157" s="105"/>
      <c r="DKO2157" s="105"/>
      <c r="DKP2157" s="105"/>
      <c r="DKQ2157" s="105"/>
      <c r="DKR2157" s="105"/>
      <c r="DKS2157" s="105"/>
      <c r="DKT2157" s="105"/>
      <c r="DKU2157" s="105"/>
      <c r="DKV2157" s="105"/>
      <c r="DKW2157" s="105"/>
      <c r="DKX2157" s="105"/>
      <c r="DKY2157" s="105"/>
      <c r="DKZ2157" s="105"/>
      <c r="DLA2157" s="105"/>
      <c r="DLB2157" s="105"/>
      <c r="DLC2157" s="105"/>
      <c r="DLD2157" s="105"/>
      <c r="DLE2157" s="105"/>
      <c r="DLF2157" s="105"/>
      <c r="DLG2157" s="105"/>
      <c r="DLH2157" s="105"/>
      <c r="DLI2157" s="105"/>
      <c r="DLJ2157" s="105"/>
      <c r="DLK2157" s="105"/>
      <c r="DLL2157" s="105"/>
      <c r="DLM2157" s="105"/>
      <c r="DLN2157" s="105"/>
      <c r="DLO2157" s="105"/>
      <c r="DLP2157" s="105"/>
      <c r="DLQ2157" s="105"/>
      <c r="DLR2157" s="105"/>
      <c r="DLS2157" s="105"/>
      <c r="DLT2157" s="105"/>
      <c r="DLU2157" s="105"/>
      <c r="DLV2157" s="105"/>
      <c r="DLW2157" s="105"/>
      <c r="DLX2157" s="105"/>
      <c r="DLY2157" s="105"/>
      <c r="DLZ2157" s="105"/>
      <c r="DMA2157" s="105"/>
      <c r="DMB2157" s="105"/>
      <c r="DMC2157" s="105"/>
      <c r="DMD2157" s="105"/>
      <c r="DME2157" s="105"/>
      <c r="DMF2157" s="105"/>
      <c r="DMG2157" s="105"/>
      <c r="DMH2157" s="105"/>
      <c r="DMI2157" s="105"/>
      <c r="DMJ2157" s="105"/>
      <c r="DMK2157" s="105"/>
      <c r="DML2157" s="105"/>
      <c r="DMM2157" s="105"/>
      <c r="DMN2157" s="105"/>
      <c r="DMO2157" s="105"/>
      <c r="DMP2157" s="105"/>
      <c r="DMQ2157" s="105"/>
      <c r="DMR2157" s="105"/>
      <c r="DMS2157" s="105"/>
      <c r="DMT2157" s="105"/>
      <c r="DMU2157" s="105"/>
      <c r="DMV2157" s="105"/>
      <c r="DMW2157" s="105"/>
      <c r="DMX2157" s="105"/>
      <c r="DMY2157" s="105"/>
      <c r="DMZ2157" s="105"/>
      <c r="DNA2157" s="105"/>
      <c r="DNB2157" s="105"/>
      <c r="DNC2157" s="105"/>
      <c r="DND2157" s="105"/>
      <c r="DNE2157" s="105"/>
      <c r="DNF2157" s="105"/>
      <c r="DNG2157" s="105"/>
      <c r="DNH2157" s="105"/>
      <c r="DNI2157" s="105"/>
      <c r="DNJ2157" s="105"/>
      <c r="DNK2157" s="105"/>
      <c r="DNL2157" s="105"/>
      <c r="DNM2157" s="105"/>
      <c r="DNN2157" s="105"/>
      <c r="DNO2157" s="105"/>
      <c r="DNP2157" s="105"/>
      <c r="DNQ2157" s="105"/>
      <c r="DNR2157" s="105"/>
      <c r="DNS2157" s="105"/>
      <c r="DNT2157" s="105"/>
      <c r="DNU2157" s="105"/>
      <c r="DNV2157" s="105"/>
      <c r="DNW2157" s="105"/>
      <c r="DNX2157" s="105"/>
      <c r="DNY2157" s="105"/>
      <c r="DNZ2157" s="105"/>
      <c r="DOA2157" s="105"/>
      <c r="DOB2157" s="105"/>
      <c r="DOC2157" s="105"/>
      <c r="DOD2157" s="105"/>
      <c r="DOE2157" s="105"/>
      <c r="DOF2157" s="105"/>
      <c r="DOG2157" s="105"/>
      <c r="DOH2157" s="105"/>
      <c r="DOI2157" s="105"/>
      <c r="DOJ2157" s="105"/>
      <c r="DOK2157" s="105"/>
      <c r="DOL2157" s="105"/>
      <c r="DOM2157" s="105"/>
      <c r="DON2157" s="105"/>
      <c r="DOO2157" s="105"/>
      <c r="DOP2157" s="105"/>
      <c r="DOQ2157" s="105"/>
      <c r="DOR2157" s="105"/>
      <c r="DOS2157" s="105"/>
      <c r="DOT2157" s="105"/>
      <c r="DOU2157" s="105"/>
      <c r="DOV2157" s="105"/>
      <c r="DOW2157" s="105"/>
      <c r="DOX2157" s="105"/>
      <c r="DOY2157" s="105"/>
      <c r="DOZ2157" s="105"/>
      <c r="DPA2157" s="105"/>
      <c r="DPB2157" s="105"/>
      <c r="DPC2157" s="105"/>
      <c r="DPD2157" s="105"/>
      <c r="DPE2157" s="105"/>
      <c r="DPF2157" s="105"/>
      <c r="DPG2157" s="105"/>
      <c r="DPH2157" s="105"/>
      <c r="DPI2157" s="105"/>
      <c r="DPJ2157" s="105"/>
      <c r="DPK2157" s="105"/>
      <c r="DPL2157" s="105"/>
      <c r="DPM2157" s="105"/>
      <c r="DPN2157" s="105"/>
      <c r="DPO2157" s="105"/>
      <c r="DPP2157" s="105"/>
      <c r="DPQ2157" s="105"/>
      <c r="DPR2157" s="105"/>
      <c r="DPS2157" s="105"/>
      <c r="DPT2157" s="105"/>
      <c r="DPU2157" s="105"/>
      <c r="DPV2157" s="105"/>
      <c r="DPW2157" s="105"/>
      <c r="DPX2157" s="105"/>
      <c r="DPY2157" s="105"/>
      <c r="DPZ2157" s="105"/>
      <c r="DQA2157" s="105"/>
      <c r="DQB2157" s="105"/>
      <c r="DQC2157" s="105"/>
      <c r="DQD2157" s="105"/>
      <c r="DQE2157" s="105"/>
      <c r="DQF2157" s="105"/>
      <c r="DQG2157" s="105"/>
      <c r="DQH2157" s="105"/>
      <c r="DQI2157" s="105"/>
      <c r="DQJ2157" s="105"/>
      <c r="DQK2157" s="105"/>
      <c r="DQL2157" s="105"/>
      <c r="DQM2157" s="105"/>
      <c r="DQN2157" s="105"/>
      <c r="DQO2157" s="105"/>
      <c r="DQP2157" s="105"/>
      <c r="DQQ2157" s="105"/>
      <c r="DQR2157" s="105"/>
      <c r="DQS2157" s="105"/>
      <c r="DQT2157" s="105"/>
      <c r="DQU2157" s="105"/>
      <c r="DQV2157" s="105"/>
      <c r="DQW2157" s="105"/>
      <c r="DQX2157" s="105"/>
      <c r="DQY2157" s="105"/>
      <c r="DQZ2157" s="105"/>
      <c r="DRA2157" s="105"/>
      <c r="DRB2157" s="105"/>
      <c r="DRC2157" s="105"/>
      <c r="DRD2157" s="105"/>
      <c r="DRE2157" s="105"/>
      <c r="DRF2157" s="105"/>
      <c r="DRG2157" s="105"/>
      <c r="DRH2157" s="105"/>
      <c r="DRI2157" s="105"/>
      <c r="DRJ2157" s="105"/>
      <c r="DRK2157" s="105"/>
      <c r="DRL2157" s="105"/>
      <c r="DRM2157" s="105"/>
      <c r="DRN2157" s="105"/>
      <c r="DRO2157" s="105"/>
      <c r="DRP2157" s="105"/>
      <c r="DRQ2157" s="105"/>
      <c r="DRR2157" s="105"/>
      <c r="DRS2157" s="105"/>
      <c r="DRT2157" s="105"/>
      <c r="DRU2157" s="105"/>
      <c r="DRV2157" s="105"/>
      <c r="DRW2157" s="105"/>
      <c r="DRX2157" s="105"/>
      <c r="DRY2157" s="105"/>
      <c r="DRZ2157" s="105"/>
      <c r="DSA2157" s="105"/>
      <c r="DSB2157" s="105"/>
      <c r="DSC2157" s="105"/>
      <c r="DSD2157" s="105"/>
      <c r="DSE2157" s="105"/>
      <c r="DSF2157" s="105"/>
      <c r="DSG2157" s="105"/>
      <c r="DSH2157" s="105"/>
      <c r="DSI2157" s="105"/>
      <c r="DSJ2157" s="105"/>
      <c r="DSK2157" s="105"/>
      <c r="DSL2157" s="105"/>
      <c r="DSM2157" s="105"/>
      <c r="DSN2157" s="105"/>
      <c r="DSO2157" s="105"/>
      <c r="DSP2157" s="105"/>
      <c r="DSQ2157" s="105"/>
      <c r="DSR2157" s="105"/>
      <c r="DSS2157" s="105"/>
      <c r="DST2157" s="105"/>
      <c r="DSU2157" s="105"/>
      <c r="DSV2157" s="105"/>
      <c r="DSW2157" s="105"/>
      <c r="DSX2157" s="105"/>
      <c r="DSY2157" s="105"/>
      <c r="DSZ2157" s="105"/>
      <c r="DTA2157" s="105"/>
      <c r="DTB2157" s="105"/>
      <c r="DTC2157" s="105"/>
      <c r="DTD2157" s="105"/>
      <c r="DTE2157" s="105"/>
      <c r="DTF2157" s="105"/>
      <c r="DTG2157" s="105"/>
      <c r="DTH2157" s="105"/>
      <c r="DTI2157" s="105"/>
      <c r="DTJ2157" s="105"/>
      <c r="DTK2157" s="105"/>
      <c r="DTL2157" s="105"/>
      <c r="DTM2157" s="105"/>
      <c r="DTN2157" s="105"/>
      <c r="DTO2157" s="105"/>
      <c r="DTP2157" s="105"/>
      <c r="DTQ2157" s="105"/>
      <c r="DTR2157" s="105"/>
      <c r="DTS2157" s="105"/>
      <c r="DTT2157" s="105"/>
      <c r="DTU2157" s="105"/>
      <c r="DTV2157" s="105"/>
      <c r="DTW2157" s="105"/>
      <c r="DTX2157" s="105"/>
      <c r="DTY2157" s="105"/>
      <c r="DTZ2157" s="105"/>
      <c r="DUA2157" s="105"/>
      <c r="DUB2157" s="105"/>
      <c r="DUC2157" s="105"/>
      <c r="DUD2157" s="105"/>
      <c r="DUE2157" s="105"/>
      <c r="DUF2157" s="105"/>
      <c r="DUG2157" s="105"/>
      <c r="DUH2157" s="105"/>
      <c r="DUI2157" s="105"/>
      <c r="DUJ2157" s="105"/>
      <c r="DUK2157" s="105"/>
      <c r="DUL2157" s="105"/>
      <c r="DUM2157" s="105"/>
      <c r="DUN2157" s="105"/>
      <c r="DUO2157" s="105"/>
      <c r="DUP2157" s="105"/>
      <c r="DUQ2157" s="105"/>
      <c r="DUR2157" s="105"/>
      <c r="DUS2157" s="105"/>
      <c r="DUT2157" s="105"/>
      <c r="DUU2157" s="105"/>
      <c r="DUV2157" s="105"/>
      <c r="DUW2157" s="105"/>
      <c r="DUX2157" s="105"/>
      <c r="DUY2157" s="105"/>
      <c r="DUZ2157" s="105"/>
      <c r="DVA2157" s="105"/>
      <c r="DVB2157" s="105"/>
      <c r="DVC2157" s="105"/>
      <c r="DVD2157" s="105"/>
      <c r="DVE2157" s="105"/>
      <c r="DVF2157" s="105"/>
      <c r="DVG2157" s="105"/>
      <c r="DVH2157" s="105"/>
      <c r="DVI2157" s="105"/>
      <c r="DVJ2157" s="105"/>
      <c r="DVK2157" s="105"/>
      <c r="DVL2157" s="105"/>
      <c r="DVM2157" s="105"/>
      <c r="DVN2157" s="105"/>
      <c r="DVO2157" s="105"/>
      <c r="DVP2157" s="105"/>
      <c r="DVQ2157" s="105"/>
      <c r="DVR2157" s="105"/>
      <c r="DVS2157" s="105"/>
      <c r="DVT2157" s="105"/>
      <c r="DVU2157" s="105"/>
      <c r="DVV2157" s="105"/>
      <c r="DVW2157" s="105"/>
      <c r="DVX2157" s="105"/>
      <c r="DVY2157" s="105"/>
      <c r="DVZ2157" s="105"/>
      <c r="DWA2157" s="105"/>
      <c r="DWB2157" s="105"/>
      <c r="DWC2157" s="105"/>
      <c r="DWD2157" s="105"/>
      <c r="DWE2157" s="105"/>
      <c r="DWF2157" s="105"/>
      <c r="DWG2157" s="105"/>
      <c r="DWH2157" s="105"/>
      <c r="DWI2157" s="105"/>
      <c r="DWJ2157" s="105"/>
      <c r="DWK2157" s="105"/>
      <c r="DWL2157" s="105"/>
      <c r="DWM2157" s="105"/>
      <c r="DWN2157" s="105"/>
      <c r="DWO2157" s="105"/>
      <c r="DWP2157" s="105"/>
      <c r="DWQ2157" s="105"/>
      <c r="DWR2157" s="105"/>
      <c r="DWS2157" s="105"/>
      <c r="DWT2157" s="105"/>
      <c r="DWU2157" s="105"/>
      <c r="DWV2157" s="105"/>
      <c r="DWW2157" s="105"/>
      <c r="DWX2157" s="105"/>
      <c r="DWY2157" s="105"/>
      <c r="DWZ2157" s="105"/>
      <c r="DXA2157" s="105"/>
      <c r="DXB2157" s="105"/>
      <c r="DXC2157" s="105"/>
      <c r="DXD2157" s="105"/>
      <c r="DXE2157" s="105"/>
      <c r="DXF2157" s="105"/>
      <c r="DXG2157" s="105"/>
      <c r="DXH2157" s="105"/>
      <c r="DXI2157" s="105"/>
      <c r="DXJ2157" s="105"/>
      <c r="DXK2157" s="105"/>
      <c r="DXL2157" s="105"/>
      <c r="DXM2157" s="105"/>
      <c r="DXN2157" s="105"/>
      <c r="DXO2157" s="105"/>
      <c r="DXP2157" s="105"/>
      <c r="DXQ2157" s="105"/>
      <c r="DXR2157" s="105"/>
      <c r="DXS2157" s="105"/>
      <c r="DXT2157" s="105"/>
      <c r="DXU2157" s="105"/>
      <c r="DXV2157" s="105"/>
      <c r="DXW2157" s="105"/>
      <c r="DXX2157" s="105"/>
      <c r="DXY2157" s="105"/>
      <c r="DXZ2157" s="105"/>
      <c r="DYA2157" s="105"/>
      <c r="DYB2157" s="105"/>
      <c r="DYC2157" s="105"/>
      <c r="DYD2157" s="105"/>
      <c r="DYE2157" s="105"/>
      <c r="DYF2157" s="105"/>
      <c r="DYG2157" s="105"/>
      <c r="DYH2157" s="105"/>
      <c r="DYI2157" s="105"/>
      <c r="DYJ2157" s="105"/>
      <c r="DYK2157" s="105"/>
      <c r="DYL2157" s="105"/>
      <c r="DYM2157" s="105"/>
      <c r="DYN2157" s="105"/>
      <c r="DYO2157" s="105"/>
      <c r="DYP2157" s="105"/>
      <c r="DYQ2157" s="105"/>
      <c r="DYR2157" s="105"/>
      <c r="DYS2157" s="105"/>
      <c r="DYT2157" s="105"/>
      <c r="DYU2157" s="105"/>
      <c r="DYV2157" s="105"/>
      <c r="DYW2157" s="105"/>
      <c r="DYX2157" s="105"/>
      <c r="DYY2157" s="105"/>
      <c r="DYZ2157" s="105"/>
      <c r="DZA2157" s="105"/>
      <c r="DZB2157" s="105"/>
      <c r="DZC2157" s="105"/>
      <c r="DZD2157" s="105"/>
      <c r="DZE2157" s="105"/>
      <c r="DZF2157" s="105"/>
      <c r="DZG2157" s="105"/>
      <c r="DZH2157" s="105"/>
      <c r="DZI2157" s="105"/>
      <c r="DZJ2157" s="105"/>
      <c r="DZK2157" s="105"/>
      <c r="DZL2157" s="105"/>
      <c r="DZM2157" s="105"/>
      <c r="DZN2157" s="105"/>
      <c r="DZO2157" s="105"/>
      <c r="DZP2157" s="105"/>
      <c r="DZQ2157" s="105"/>
      <c r="DZR2157" s="105"/>
      <c r="DZS2157" s="105"/>
      <c r="DZT2157" s="105"/>
      <c r="DZU2157" s="105"/>
      <c r="DZV2157" s="105"/>
      <c r="DZW2157" s="105"/>
      <c r="DZX2157" s="105"/>
      <c r="DZY2157" s="105"/>
      <c r="DZZ2157" s="105"/>
      <c r="EAA2157" s="105"/>
      <c r="EAB2157" s="105"/>
      <c r="EAC2157" s="105"/>
      <c r="EAD2157" s="105"/>
      <c r="EAE2157" s="105"/>
      <c r="EAF2157" s="105"/>
      <c r="EAG2157" s="105"/>
      <c r="EAH2157" s="105"/>
      <c r="EAI2157" s="105"/>
      <c r="EAJ2157" s="105"/>
      <c r="EAK2157" s="105"/>
      <c r="EAL2157" s="105"/>
      <c r="EAM2157" s="105"/>
      <c r="EAN2157" s="105"/>
      <c r="EAO2157" s="105"/>
      <c r="EAP2157" s="105"/>
      <c r="EAQ2157" s="105"/>
      <c r="EAR2157" s="105"/>
      <c r="EAS2157" s="105"/>
      <c r="EAT2157" s="105"/>
      <c r="EAU2157" s="105"/>
      <c r="EAV2157" s="105"/>
      <c r="EAW2157" s="105"/>
      <c r="EAX2157" s="105"/>
      <c r="EAY2157" s="105"/>
      <c r="EAZ2157" s="105"/>
      <c r="EBA2157" s="105"/>
      <c r="EBB2157" s="105"/>
      <c r="EBC2157" s="105"/>
      <c r="EBD2157" s="105"/>
      <c r="EBE2157" s="105"/>
      <c r="EBF2157" s="105"/>
      <c r="EBG2157" s="105"/>
      <c r="EBH2157" s="105"/>
      <c r="EBI2157" s="105"/>
      <c r="EBJ2157" s="105"/>
      <c r="EBK2157" s="105"/>
      <c r="EBL2157" s="105"/>
      <c r="EBM2157" s="105"/>
      <c r="EBN2157" s="105"/>
      <c r="EBO2157" s="105"/>
      <c r="EBP2157" s="105"/>
      <c r="EBQ2157" s="105"/>
      <c r="EBR2157" s="105"/>
      <c r="EBS2157" s="105"/>
      <c r="EBT2157" s="105"/>
      <c r="EBU2157" s="105"/>
      <c r="EBV2157" s="105"/>
      <c r="EBW2157" s="105"/>
      <c r="EBX2157" s="105"/>
      <c r="EBY2157" s="105"/>
      <c r="EBZ2157" s="105"/>
      <c r="ECA2157" s="105"/>
      <c r="ECB2157" s="105"/>
      <c r="ECC2157" s="105"/>
      <c r="ECD2157" s="105"/>
      <c r="ECE2157" s="105"/>
      <c r="ECF2157" s="105"/>
      <c r="ECG2157" s="105"/>
      <c r="ECH2157" s="105"/>
      <c r="ECI2157" s="105"/>
      <c r="ECJ2157" s="105"/>
      <c r="ECK2157" s="105"/>
      <c r="ECL2157" s="105"/>
      <c r="ECM2157" s="105"/>
      <c r="ECN2157" s="105"/>
      <c r="ECO2157" s="105"/>
      <c r="ECP2157" s="105"/>
      <c r="ECQ2157" s="105"/>
      <c r="ECR2157" s="105"/>
      <c r="ECS2157" s="105"/>
      <c r="ECT2157" s="105"/>
      <c r="ECU2157" s="105"/>
      <c r="ECV2157" s="105"/>
      <c r="ECW2157" s="105"/>
      <c r="ECX2157" s="105"/>
      <c r="ECY2157" s="105"/>
      <c r="ECZ2157" s="105"/>
      <c r="EDA2157" s="105"/>
      <c r="EDB2157" s="105"/>
      <c r="EDC2157" s="105"/>
      <c r="EDD2157" s="105"/>
      <c r="EDE2157" s="105"/>
      <c r="EDF2157" s="105"/>
      <c r="EDG2157" s="105"/>
      <c r="EDH2157" s="105"/>
      <c r="EDI2157" s="105"/>
      <c r="EDJ2157" s="105"/>
      <c r="EDK2157" s="105"/>
      <c r="EDL2157" s="105"/>
      <c r="EDM2157" s="105"/>
      <c r="EDN2157" s="105"/>
      <c r="EDO2157" s="105"/>
      <c r="EDP2157" s="105"/>
      <c r="EDQ2157" s="105"/>
      <c r="EDR2157" s="105"/>
      <c r="EDS2157" s="105"/>
      <c r="EDT2157" s="105"/>
      <c r="EDU2157" s="105"/>
      <c r="EDV2157" s="105"/>
      <c r="EDW2157" s="105"/>
      <c r="EDX2157" s="105"/>
      <c r="EDY2157" s="105"/>
      <c r="EDZ2157" s="105"/>
      <c r="EEA2157" s="105"/>
      <c r="EEB2157" s="105"/>
      <c r="EEC2157" s="105"/>
      <c r="EED2157" s="105"/>
      <c r="EEE2157" s="105"/>
      <c r="EEF2157" s="105"/>
      <c r="EEG2157" s="105"/>
      <c r="EEH2157" s="105"/>
      <c r="EEI2157" s="105"/>
      <c r="EEJ2157" s="105"/>
      <c r="EEK2157" s="105"/>
      <c r="EEL2157" s="105"/>
      <c r="EEM2157" s="105"/>
      <c r="EEN2157" s="105"/>
      <c r="EEO2157" s="105"/>
      <c r="EEP2157" s="105"/>
      <c r="EEQ2157" s="105"/>
      <c r="EER2157" s="105"/>
      <c r="EES2157" s="105"/>
      <c r="EET2157" s="105"/>
      <c r="EEU2157" s="105"/>
      <c r="EEV2157" s="105"/>
      <c r="EEW2157" s="105"/>
      <c r="EEX2157" s="105"/>
      <c r="EEY2157" s="105"/>
      <c r="EEZ2157" s="105"/>
      <c r="EFA2157" s="105"/>
      <c r="EFB2157" s="105"/>
      <c r="EFC2157" s="105"/>
      <c r="EFD2157" s="105"/>
      <c r="EFE2157" s="105"/>
      <c r="EFF2157" s="105"/>
      <c r="EFG2157" s="105"/>
      <c r="EFH2157" s="105"/>
      <c r="EFI2157" s="105"/>
      <c r="EFJ2157" s="105"/>
      <c r="EFK2157" s="105"/>
      <c r="EFL2157" s="105"/>
      <c r="EFM2157" s="105"/>
      <c r="EFN2157" s="105"/>
      <c r="EFO2157" s="105"/>
      <c r="EFP2157" s="105"/>
      <c r="EFQ2157" s="105"/>
      <c r="EFR2157" s="105"/>
      <c r="EFS2157" s="105"/>
      <c r="EFT2157" s="105"/>
      <c r="EFU2157" s="105"/>
      <c r="EFV2157" s="105"/>
      <c r="EFW2157" s="105"/>
      <c r="EFX2157" s="105"/>
      <c r="EFY2157" s="105"/>
      <c r="EFZ2157" s="105"/>
      <c r="EGA2157" s="105"/>
      <c r="EGB2157" s="105"/>
      <c r="EGC2157" s="105"/>
      <c r="EGD2157" s="105"/>
      <c r="EGE2157" s="105"/>
      <c r="EGF2157" s="105"/>
      <c r="EGG2157" s="105"/>
      <c r="EGH2157" s="105"/>
      <c r="EGI2157" s="105"/>
      <c r="EGJ2157" s="105"/>
      <c r="EGK2157" s="105"/>
      <c r="EGL2157" s="105"/>
      <c r="EGM2157" s="105"/>
      <c r="EGN2157" s="105"/>
      <c r="EGO2157" s="105"/>
      <c r="EGP2157" s="105"/>
      <c r="EGQ2157" s="105"/>
      <c r="EGR2157" s="105"/>
      <c r="EGS2157" s="105"/>
      <c r="EGT2157" s="105"/>
      <c r="EGU2157" s="105"/>
      <c r="EGV2157" s="105"/>
      <c r="EGW2157" s="105"/>
      <c r="EGX2157" s="105"/>
      <c r="EGY2157" s="105"/>
      <c r="EGZ2157" s="105"/>
      <c r="EHA2157" s="105"/>
      <c r="EHB2157" s="105"/>
      <c r="EHC2157" s="105"/>
      <c r="EHD2157" s="105"/>
      <c r="EHE2157" s="105"/>
      <c r="EHF2157" s="105"/>
      <c r="EHG2157" s="105"/>
      <c r="EHH2157" s="105"/>
      <c r="EHI2157" s="105"/>
      <c r="EHJ2157" s="105"/>
      <c r="EHK2157" s="105"/>
      <c r="EHL2157" s="105"/>
      <c r="EHM2157" s="105"/>
      <c r="EHN2157" s="105"/>
      <c r="EHO2157" s="105"/>
      <c r="EHP2157" s="105"/>
      <c r="EHQ2157" s="105"/>
      <c r="EHR2157" s="105"/>
      <c r="EHS2157" s="105"/>
      <c r="EHT2157" s="105"/>
      <c r="EHU2157" s="105"/>
      <c r="EHV2157" s="105"/>
      <c r="EHW2157" s="105"/>
      <c r="EHX2157" s="105"/>
      <c r="EHY2157" s="105"/>
      <c r="EHZ2157" s="105"/>
      <c r="EIA2157" s="105"/>
      <c r="EIB2157" s="105"/>
      <c r="EIC2157" s="105"/>
      <c r="EID2157" s="105"/>
      <c r="EIE2157" s="105"/>
      <c r="EIF2157" s="105"/>
      <c r="EIG2157" s="105"/>
      <c r="EIH2157" s="105"/>
      <c r="EII2157" s="105"/>
      <c r="EIJ2157" s="105"/>
      <c r="EIK2157" s="105"/>
      <c r="EIL2157" s="105"/>
      <c r="EIM2157" s="105"/>
      <c r="EIN2157" s="105"/>
      <c r="EIO2157" s="105"/>
      <c r="EIP2157" s="105"/>
      <c r="EIQ2157" s="105"/>
      <c r="EIR2157" s="105"/>
      <c r="EIS2157" s="105"/>
      <c r="EIT2157" s="105"/>
      <c r="EIU2157" s="105"/>
      <c r="EIV2157" s="105"/>
      <c r="EIW2157" s="105"/>
      <c r="EIX2157" s="105"/>
      <c r="EIY2157" s="105"/>
      <c r="EIZ2157" s="105"/>
      <c r="EJA2157" s="105"/>
      <c r="EJB2157" s="105"/>
      <c r="EJC2157" s="105"/>
      <c r="EJD2157" s="105"/>
      <c r="EJE2157" s="105"/>
      <c r="EJF2157" s="105"/>
      <c r="EJG2157" s="105"/>
      <c r="EJH2157" s="105"/>
      <c r="EJI2157" s="105"/>
      <c r="EJJ2157" s="105"/>
      <c r="EJK2157" s="105"/>
      <c r="EJL2157" s="105"/>
      <c r="EJM2157" s="105"/>
      <c r="EJN2157" s="105"/>
      <c r="EJO2157" s="105"/>
      <c r="EJP2157" s="105"/>
      <c r="EJQ2157" s="105"/>
      <c r="EJR2157" s="105"/>
      <c r="EJS2157" s="105"/>
      <c r="EJT2157" s="105"/>
      <c r="EJU2157" s="105"/>
      <c r="EJV2157" s="105"/>
      <c r="EJW2157" s="105"/>
      <c r="EJX2157" s="105"/>
      <c r="EJY2157" s="105"/>
      <c r="EJZ2157" s="105"/>
      <c r="EKA2157" s="105"/>
      <c r="EKB2157" s="105"/>
      <c r="EKC2157" s="105"/>
      <c r="EKD2157" s="105"/>
      <c r="EKE2157" s="105"/>
      <c r="EKF2157" s="105"/>
      <c r="EKG2157" s="105"/>
      <c r="EKH2157" s="105"/>
      <c r="EKI2157" s="105"/>
      <c r="EKJ2157" s="105"/>
      <c r="EKK2157" s="105"/>
      <c r="EKL2157" s="105"/>
      <c r="EKM2157" s="105"/>
      <c r="EKN2157" s="105"/>
      <c r="EKO2157" s="105"/>
      <c r="EKP2157" s="105"/>
      <c r="EKQ2157" s="105"/>
      <c r="EKR2157" s="105"/>
      <c r="EKS2157" s="105"/>
      <c r="EKT2157" s="105"/>
      <c r="EKU2157" s="105"/>
      <c r="EKV2157" s="105"/>
      <c r="EKW2157" s="105"/>
      <c r="EKX2157" s="105"/>
      <c r="EKY2157" s="105"/>
      <c r="EKZ2157" s="105"/>
      <c r="ELA2157" s="105"/>
      <c r="ELB2157" s="105"/>
      <c r="ELC2157" s="105"/>
      <c r="ELD2157" s="105"/>
      <c r="ELE2157" s="105"/>
      <c r="ELF2157" s="105"/>
      <c r="ELG2157" s="105"/>
      <c r="ELH2157" s="105"/>
      <c r="ELI2157" s="105"/>
      <c r="ELJ2157" s="105"/>
      <c r="ELK2157" s="105"/>
      <c r="ELL2157" s="105"/>
      <c r="ELM2157" s="105"/>
      <c r="ELN2157" s="105"/>
      <c r="ELO2157" s="105"/>
      <c r="ELP2157" s="105"/>
      <c r="ELQ2157" s="105"/>
      <c r="ELR2157" s="105"/>
      <c r="ELS2157" s="105"/>
      <c r="ELT2157" s="105"/>
      <c r="ELU2157" s="105"/>
      <c r="ELV2157" s="105"/>
      <c r="ELW2157" s="105"/>
      <c r="ELX2157" s="105"/>
      <c r="ELY2157" s="105"/>
      <c r="ELZ2157" s="105"/>
      <c r="EMA2157" s="105"/>
      <c r="EMB2157" s="105"/>
      <c r="EMC2157" s="105"/>
      <c r="EMD2157" s="105"/>
      <c r="EME2157" s="105"/>
      <c r="EMF2157" s="105"/>
      <c r="EMG2157" s="105"/>
      <c r="EMH2157" s="105"/>
      <c r="EMI2157" s="105"/>
      <c r="EMJ2157" s="105"/>
      <c r="EMK2157" s="105"/>
      <c r="EML2157" s="105"/>
      <c r="EMM2157" s="105"/>
      <c r="EMN2157" s="105"/>
      <c r="EMO2157" s="105"/>
      <c r="EMP2157" s="105"/>
      <c r="EMQ2157" s="105"/>
      <c r="EMR2157" s="105"/>
      <c r="EMS2157" s="105"/>
      <c r="EMT2157" s="105"/>
      <c r="EMU2157" s="105"/>
      <c r="EMV2157" s="105"/>
      <c r="EMW2157" s="105"/>
      <c r="EMX2157" s="105"/>
      <c r="EMY2157" s="105"/>
      <c r="EMZ2157" s="105"/>
      <c r="ENA2157" s="105"/>
      <c r="ENB2157" s="105"/>
      <c r="ENC2157" s="105"/>
      <c r="END2157" s="105"/>
      <c r="ENE2157" s="105"/>
      <c r="ENF2157" s="105"/>
      <c r="ENG2157" s="105"/>
      <c r="ENH2157" s="105"/>
      <c r="ENI2157" s="105"/>
      <c r="ENJ2157" s="105"/>
      <c r="ENK2157" s="105"/>
      <c r="ENL2157" s="105"/>
      <c r="ENM2157" s="105"/>
      <c r="ENN2157" s="105"/>
      <c r="ENO2157" s="105"/>
      <c r="ENP2157" s="105"/>
      <c r="ENQ2157" s="105"/>
      <c r="ENR2157" s="105"/>
      <c r="ENS2157" s="105"/>
      <c r="ENT2157" s="105"/>
      <c r="ENU2157" s="105"/>
      <c r="ENV2157" s="105"/>
      <c r="ENW2157" s="105"/>
      <c r="ENX2157" s="105"/>
      <c r="ENY2157" s="105"/>
      <c r="ENZ2157" s="105"/>
      <c r="EOA2157" s="105"/>
      <c r="EOB2157" s="105"/>
      <c r="EOC2157" s="105"/>
      <c r="EOD2157" s="105"/>
      <c r="EOE2157" s="105"/>
      <c r="EOF2157" s="105"/>
      <c r="EOG2157" s="105"/>
      <c r="EOH2157" s="105"/>
      <c r="EOI2157" s="105"/>
      <c r="EOJ2157" s="105"/>
      <c r="EOK2157" s="105"/>
      <c r="EOL2157" s="105"/>
      <c r="EOM2157" s="105"/>
      <c r="EON2157" s="105"/>
      <c r="EOO2157" s="105"/>
      <c r="EOP2157" s="105"/>
      <c r="EOQ2157" s="105"/>
      <c r="EOR2157" s="105"/>
      <c r="EOS2157" s="105"/>
      <c r="EOT2157" s="105"/>
      <c r="EOU2157" s="105"/>
      <c r="EOV2157" s="105"/>
      <c r="EOW2157" s="105"/>
      <c r="EOX2157" s="105"/>
      <c r="EOY2157" s="105"/>
      <c r="EOZ2157" s="105"/>
      <c r="EPA2157" s="105"/>
      <c r="EPB2157" s="105"/>
      <c r="EPC2157" s="105"/>
      <c r="EPD2157" s="105"/>
      <c r="EPE2157" s="105"/>
      <c r="EPF2157" s="105"/>
      <c r="EPG2157" s="105"/>
      <c r="EPH2157" s="105"/>
      <c r="EPI2157" s="105"/>
      <c r="EPJ2157" s="105"/>
      <c r="EPK2157" s="105"/>
      <c r="EPL2157" s="105"/>
      <c r="EPM2157" s="105"/>
      <c r="EPN2157" s="105"/>
      <c r="EPO2157" s="105"/>
      <c r="EPP2157" s="105"/>
      <c r="EPQ2157" s="105"/>
      <c r="EPR2157" s="105"/>
      <c r="EPS2157" s="105"/>
      <c r="EPT2157" s="105"/>
      <c r="EPU2157" s="105"/>
      <c r="EPV2157" s="105"/>
      <c r="EPW2157" s="105"/>
      <c r="EPX2157" s="105"/>
      <c r="EPY2157" s="105"/>
      <c r="EPZ2157" s="105"/>
      <c r="EQA2157" s="105"/>
      <c r="EQB2157" s="105"/>
      <c r="EQC2157" s="105"/>
      <c r="EQD2157" s="105"/>
      <c r="EQE2157" s="105"/>
      <c r="EQF2157" s="105"/>
      <c r="EQG2157" s="105"/>
      <c r="EQH2157" s="105"/>
      <c r="EQI2157" s="105"/>
      <c r="EQJ2157" s="105"/>
      <c r="EQK2157" s="105"/>
      <c r="EQL2157" s="105"/>
      <c r="EQM2157" s="105"/>
      <c r="EQN2157" s="105"/>
      <c r="EQO2157" s="105"/>
      <c r="EQP2157" s="105"/>
      <c r="EQQ2157" s="105"/>
      <c r="EQR2157" s="105"/>
      <c r="EQS2157" s="105"/>
      <c r="EQT2157" s="105"/>
      <c r="EQU2157" s="105"/>
      <c r="EQV2157" s="105"/>
      <c r="EQW2157" s="105"/>
      <c r="EQX2157" s="105"/>
      <c r="EQY2157" s="105"/>
      <c r="EQZ2157" s="105"/>
      <c r="ERA2157" s="105"/>
      <c r="ERB2157" s="105"/>
      <c r="ERC2157" s="105"/>
      <c r="ERD2157" s="105"/>
      <c r="ERE2157" s="105"/>
      <c r="ERF2157" s="105"/>
      <c r="ERG2157" s="105"/>
      <c r="ERH2157" s="105"/>
      <c r="ERI2157" s="105"/>
      <c r="ERJ2157" s="105"/>
      <c r="ERK2157" s="105"/>
      <c r="ERL2157" s="105"/>
      <c r="ERM2157" s="105"/>
      <c r="ERN2157" s="105"/>
      <c r="ERO2157" s="105"/>
      <c r="ERP2157" s="105"/>
      <c r="ERQ2157" s="105"/>
      <c r="ERR2157" s="105"/>
      <c r="ERS2157" s="105"/>
      <c r="ERT2157" s="105"/>
      <c r="ERU2157" s="105"/>
      <c r="ERV2157" s="105"/>
      <c r="ERW2157" s="105"/>
      <c r="ERX2157" s="105"/>
      <c r="ERY2157" s="105"/>
      <c r="ERZ2157" s="105"/>
      <c r="ESA2157" s="105"/>
      <c r="ESB2157" s="105"/>
      <c r="ESC2157" s="105"/>
      <c r="ESD2157" s="105"/>
      <c r="ESE2157" s="105"/>
      <c r="ESF2157" s="105"/>
      <c r="ESG2157" s="105"/>
      <c r="ESH2157" s="105"/>
      <c r="ESI2157" s="105"/>
      <c r="ESJ2157" s="105"/>
      <c r="ESK2157" s="105"/>
      <c r="ESL2157" s="105"/>
      <c r="ESM2157" s="105"/>
      <c r="ESN2157" s="105"/>
      <c r="ESO2157" s="105"/>
      <c r="ESP2157" s="105"/>
      <c r="ESQ2157" s="105"/>
      <c r="ESR2157" s="105"/>
      <c r="ESS2157" s="105"/>
      <c r="EST2157" s="105"/>
      <c r="ESU2157" s="105"/>
      <c r="ESV2157" s="105"/>
      <c r="ESW2157" s="105"/>
      <c r="ESX2157" s="105"/>
      <c r="ESY2157" s="105"/>
      <c r="ESZ2157" s="105"/>
      <c r="ETA2157" s="105"/>
      <c r="ETB2157" s="105"/>
      <c r="ETC2157" s="105"/>
      <c r="ETD2157" s="105"/>
      <c r="ETE2157" s="105"/>
      <c r="ETF2157" s="105"/>
      <c r="ETG2157" s="105"/>
      <c r="ETH2157" s="105"/>
      <c r="ETI2157" s="105"/>
      <c r="ETJ2157" s="105"/>
      <c r="ETK2157" s="105"/>
      <c r="ETL2157" s="105"/>
      <c r="ETM2157" s="105"/>
      <c r="ETN2157" s="105"/>
      <c r="ETO2157" s="105"/>
      <c r="ETP2157" s="105"/>
      <c r="ETQ2157" s="105"/>
      <c r="ETR2157" s="105"/>
      <c r="ETS2157" s="105"/>
      <c r="ETT2157" s="105"/>
      <c r="ETU2157" s="105"/>
      <c r="ETV2157" s="105"/>
      <c r="ETW2157" s="105"/>
      <c r="ETX2157" s="105"/>
      <c r="ETY2157" s="105"/>
      <c r="ETZ2157" s="105"/>
      <c r="EUA2157" s="105"/>
      <c r="EUB2157" s="105"/>
      <c r="EUC2157" s="105"/>
      <c r="EUD2157" s="105"/>
      <c r="EUE2157" s="105"/>
      <c r="EUF2157" s="105"/>
      <c r="EUG2157" s="105"/>
      <c r="EUH2157" s="105"/>
      <c r="EUI2157" s="105"/>
      <c r="EUJ2157" s="105"/>
      <c r="EUK2157" s="105"/>
      <c r="EUL2157" s="105"/>
      <c r="EUM2157" s="105"/>
      <c r="EUN2157" s="105"/>
      <c r="EUO2157" s="105"/>
      <c r="EUP2157" s="105"/>
      <c r="EUQ2157" s="105"/>
      <c r="EUR2157" s="105"/>
      <c r="EUS2157" s="105"/>
      <c r="EUT2157" s="105"/>
      <c r="EUU2157" s="105"/>
      <c r="EUV2157" s="105"/>
      <c r="EUW2157" s="105"/>
      <c r="EUX2157" s="105"/>
      <c r="EUY2157" s="105"/>
      <c r="EUZ2157" s="105"/>
      <c r="EVA2157" s="105"/>
      <c r="EVB2157" s="105"/>
      <c r="EVC2157" s="105"/>
      <c r="EVD2157" s="105"/>
      <c r="EVE2157" s="105"/>
      <c r="EVF2157" s="105"/>
      <c r="EVG2157" s="105"/>
      <c r="EVH2157" s="105"/>
      <c r="EVI2157" s="105"/>
      <c r="EVJ2157" s="105"/>
      <c r="EVK2157" s="105"/>
      <c r="EVL2157" s="105"/>
      <c r="EVM2157" s="105"/>
      <c r="EVN2157" s="105"/>
      <c r="EVO2157" s="105"/>
      <c r="EVP2157" s="105"/>
      <c r="EVQ2157" s="105"/>
      <c r="EVR2157" s="105"/>
      <c r="EVS2157" s="105"/>
      <c r="EVT2157" s="105"/>
      <c r="EVU2157" s="105"/>
      <c r="EVV2157" s="105"/>
      <c r="EVW2157" s="105"/>
      <c r="EVX2157" s="105"/>
      <c r="EVY2157" s="105"/>
      <c r="EVZ2157" s="105"/>
      <c r="EWA2157" s="105"/>
      <c r="EWB2157" s="105"/>
      <c r="EWC2157" s="105"/>
      <c r="EWD2157" s="105"/>
      <c r="EWE2157" s="105"/>
      <c r="EWF2157" s="105"/>
      <c r="EWG2157" s="105"/>
      <c r="EWH2157" s="105"/>
      <c r="EWI2157" s="105"/>
      <c r="EWJ2157" s="105"/>
      <c r="EWK2157" s="105"/>
      <c r="EWL2157" s="105"/>
      <c r="EWM2157" s="105"/>
      <c r="EWN2157" s="105"/>
      <c r="EWO2157" s="105"/>
      <c r="EWP2157" s="105"/>
      <c r="EWQ2157" s="105"/>
      <c r="EWR2157" s="105"/>
      <c r="EWS2157" s="105"/>
      <c r="EWT2157" s="105"/>
      <c r="EWU2157" s="105"/>
      <c r="EWV2157" s="105"/>
      <c r="EWW2157" s="105"/>
      <c r="EWX2157" s="105"/>
      <c r="EWY2157" s="105"/>
      <c r="EWZ2157" s="105"/>
      <c r="EXA2157" s="105"/>
      <c r="EXB2157" s="105"/>
      <c r="EXC2157" s="105"/>
      <c r="EXD2157" s="105"/>
      <c r="EXE2157" s="105"/>
      <c r="EXF2157" s="105"/>
      <c r="EXG2157" s="105"/>
      <c r="EXH2157" s="105"/>
      <c r="EXI2157" s="105"/>
      <c r="EXJ2157" s="105"/>
      <c r="EXK2157" s="105"/>
      <c r="EXL2157" s="105"/>
      <c r="EXM2157" s="105"/>
      <c r="EXN2157" s="105"/>
      <c r="EXO2157" s="105"/>
      <c r="EXP2157" s="105"/>
      <c r="EXQ2157" s="105"/>
      <c r="EXR2157" s="105"/>
      <c r="EXS2157" s="105"/>
      <c r="EXT2157" s="105"/>
      <c r="EXU2157" s="105"/>
      <c r="EXV2157" s="105"/>
      <c r="EXW2157" s="105"/>
      <c r="EXX2157" s="105"/>
      <c r="EXY2157" s="105"/>
      <c r="EXZ2157" s="105"/>
      <c r="EYA2157" s="105"/>
      <c r="EYB2157" s="105"/>
      <c r="EYC2157" s="105"/>
      <c r="EYD2157" s="105"/>
      <c r="EYE2157" s="105"/>
      <c r="EYF2157" s="105"/>
      <c r="EYG2157" s="105"/>
      <c r="EYH2157" s="105"/>
      <c r="EYI2157" s="105"/>
      <c r="EYJ2157" s="105"/>
      <c r="EYK2157" s="105"/>
      <c r="EYL2157" s="105"/>
      <c r="EYM2157" s="105"/>
      <c r="EYN2157" s="105"/>
      <c r="EYO2157" s="105"/>
      <c r="EYP2157" s="105"/>
      <c r="EYQ2157" s="105"/>
      <c r="EYR2157" s="105"/>
      <c r="EYS2157" s="105"/>
      <c r="EYT2157" s="105"/>
      <c r="EYU2157" s="105"/>
      <c r="EYV2157" s="105"/>
      <c r="EYW2157" s="105"/>
      <c r="EYX2157" s="105"/>
      <c r="EYY2157" s="105"/>
      <c r="EYZ2157" s="105"/>
      <c r="EZA2157" s="105"/>
      <c r="EZB2157" s="105"/>
      <c r="EZC2157" s="105"/>
      <c r="EZD2157" s="105"/>
      <c r="EZE2157" s="105"/>
      <c r="EZF2157" s="105"/>
      <c r="EZG2157" s="105"/>
      <c r="EZH2157" s="105"/>
      <c r="EZI2157" s="105"/>
      <c r="EZJ2157" s="105"/>
      <c r="EZK2157" s="105"/>
      <c r="EZL2157" s="105"/>
      <c r="EZM2157" s="105"/>
      <c r="EZN2157" s="105"/>
      <c r="EZO2157" s="105"/>
      <c r="EZP2157" s="105"/>
      <c r="EZQ2157" s="105"/>
      <c r="EZR2157" s="105"/>
      <c r="EZS2157" s="105"/>
      <c r="EZT2157" s="105"/>
      <c r="EZU2157" s="105"/>
      <c r="EZV2157" s="105"/>
      <c r="EZW2157" s="105"/>
      <c r="EZX2157" s="105"/>
      <c r="EZY2157" s="105"/>
      <c r="EZZ2157" s="105"/>
      <c r="FAA2157" s="105"/>
      <c r="FAB2157" s="105"/>
      <c r="FAC2157" s="105"/>
      <c r="FAD2157" s="105"/>
      <c r="FAE2157" s="105"/>
      <c r="FAF2157" s="105"/>
      <c r="FAG2157" s="105"/>
      <c r="FAH2157" s="105"/>
      <c r="FAI2157" s="105"/>
      <c r="FAJ2157" s="105"/>
      <c r="FAK2157" s="105"/>
      <c r="FAL2157" s="105"/>
      <c r="FAM2157" s="105"/>
      <c r="FAN2157" s="105"/>
      <c r="FAO2157" s="105"/>
      <c r="FAP2157" s="105"/>
      <c r="FAQ2157" s="105"/>
      <c r="FAR2157" s="105"/>
      <c r="FAS2157" s="105"/>
      <c r="FAT2157" s="105"/>
      <c r="FAU2157" s="105"/>
      <c r="FAV2157" s="105"/>
      <c r="FAW2157" s="105"/>
      <c r="FAX2157" s="105"/>
      <c r="FAY2157" s="105"/>
      <c r="FAZ2157" s="105"/>
      <c r="FBA2157" s="105"/>
      <c r="FBB2157" s="105"/>
      <c r="FBC2157" s="105"/>
      <c r="FBD2157" s="105"/>
      <c r="FBE2157" s="105"/>
      <c r="FBF2157" s="105"/>
      <c r="FBG2157" s="105"/>
      <c r="FBH2157" s="105"/>
      <c r="FBI2157" s="105"/>
      <c r="FBJ2157" s="105"/>
      <c r="FBK2157" s="105"/>
      <c r="FBL2157" s="105"/>
      <c r="FBM2157" s="105"/>
      <c r="FBN2157" s="105"/>
      <c r="FBO2157" s="105"/>
      <c r="FBP2157" s="105"/>
      <c r="FBQ2157" s="105"/>
      <c r="FBR2157" s="105"/>
      <c r="FBS2157" s="105"/>
      <c r="FBT2157" s="105"/>
      <c r="FBU2157" s="105"/>
      <c r="FBV2157" s="105"/>
      <c r="FBW2157" s="105"/>
      <c r="FBX2157" s="105"/>
      <c r="FBY2157" s="105"/>
      <c r="FBZ2157" s="105"/>
      <c r="FCA2157" s="105"/>
      <c r="FCB2157" s="105"/>
      <c r="FCC2157" s="105"/>
      <c r="FCD2157" s="105"/>
      <c r="FCE2157" s="105"/>
      <c r="FCF2157" s="105"/>
      <c r="FCG2157" s="105"/>
      <c r="FCH2157" s="105"/>
      <c r="FCI2157" s="105"/>
      <c r="FCJ2157" s="105"/>
      <c r="FCK2157" s="105"/>
      <c r="FCL2157" s="105"/>
      <c r="FCM2157" s="105"/>
      <c r="FCN2157" s="105"/>
      <c r="FCO2157" s="105"/>
      <c r="FCP2157" s="105"/>
      <c r="FCQ2157" s="105"/>
      <c r="FCR2157" s="105"/>
      <c r="FCS2157" s="105"/>
      <c r="FCT2157" s="105"/>
      <c r="FCU2157" s="105"/>
      <c r="FCV2157" s="105"/>
      <c r="FCW2157" s="105"/>
      <c r="FCX2157" s="105"/>
      <c r="FCY2157" s="105"/>
      <c r="FCZ2157" s="105"/>
      <c r="FDA2157" s="105"/>
      <c r="FDB2157" s="105"/>
      <c r="FDC2157" s="105"/>
      <c r="FDD2157" s="105"/>
      <c r="FDE2157" s="105"/>
      <c r="FDF2157" s="105"/>
      <c r="FDG2157" s="105"/>
      <c r="FDH2157" s="105"/>
      <c r="FDI2157" s="105"/>
      <c r="FDJ2157" s="105"/>
      <c r="FDK2157" s="105"/>
      <c r="FDL2157" s="105"/>
      <c r="FDM2157" s="105"/>
      <c r="FDN2157" s="105"/>
      <c r="FDO2157" s="105"/>
      <c r="FDP2157" s="105"/>
      <c r="FDQ2157" s="105"/>
      <c r="FDR2157" s="105"/>
      <c r="FDS2157" s="105"/>
      <c r="FDT2157" s="105"/>
      <c r="FDU2157" s="105"/>
      <c r="FDV2157" s="105"/>
      <c r="FDW2157" s="105"/>
      <c r="FDX2157" s="105"/>
      <c r="FDY2157" s="105"/>
      <c r="FDZ2157" s="105"/>
      <c r="FEA2157" s="105"/>
      <c r="FEB2157" s="105"/>
      <c r="FEC2157" s="105"/>
      <c r="FED2157" s="105"/>
      <c r="FEE2157" s="105"/>
      <c r="FEF2157" s="105"/>
      <c r="FEG2157" s="105"/>
      <c r="FEH2157" s="105"/>
      <c r="FEI2157" s="105"/>
      <c r="FEJ2157" s="105"/>
      <c r="FEK2157" s="105"/>
      <c r="FEL2157" s="105"/>
      <c r="FEM2157" s="105"/>
      <c r="FEN2157" s="105"/>
      <c r="FEO2157" s="105"/>
      <c r="FEP2157" s="105"/>
      <c r="FEQ2157" s="105"/>
      <c r="FER2157" s="105"/>
      <c r="FES2157" s="105"/>
      <c r="FET2157" s="105"/>
      <c r="FEU2157" s="105"/>
      <c r="FEV2157" s="105"/>
      <c r="FEW2157" s="105"/>
      <c r="FEX2157" s="105"/>
      <c r="FEY2157" s="105"/>
      <c r="FEZ2157" s="105"/>
      <c r="FFA2157" s="105"/>
      <c r="FFB2157" s="105"/>
      <c r="FFC2157" s="105"/>
      <c r="FFD2157" s="105"/>
      <c r="FFE2157" s="105"/>
      <c r="FFF2157" s="105"/>
      <c r="FFG2157" s="105"/>
      <c r="FFH2157" s="105"/>
      <c r="FFI2157" s="105"/>
      <c r="FFJ2157" s="105"/>
      <c r="FFK2157" s="105"/>
      <c r="FFL2157" s="105"/>
      <c r="FFM2157" s="105"/>
      <c r="FFN2157" s="105"/>
      <c r="FFO2157" s="105"/>
      <c r="FFP2157" s="105"/>
      <c r="FFQ2157" s="105"/>
      <c r="FFR2157" s="105"/>
      <c r="FFS2157" s="105"/>
      <c r="FFT2157" s="105"/>
      <c r="FFU2157" s="105"/>
      <c r="FFV2157" s="105"/>
      <c r="FFW2157" s="105"/>
      <c r="FFX2157" s="105"/>
      <c r="FFY2157" s="105"/>
      <c r="FFZ2157" s="105"/>
      <c r="FGA2157" s="105"/>
      <c r="FGB2157" s="105"/>
      <c r="FGC2157" s="105"/>
      <c r="FGD2157" s="105"/>
      <c r="FGE2157" s="105"/>
      <c r="FGF2157" s="105"/>
      <c r="FGG2157" s="105"/>
      <c r="FGH2157" s="105"/>
      <c r="FGI2157" s="105"/>
      <c r="FGJ2157" s="105"/>
      <c r="FGK2157" s="105"/>
      <c r="FGL2157" s="105"/>
      <c r="FGM2157" s="105"/>
      <c r="FGN2157" s="105"/>
      <c r="FGO2157" s="105"/>
      <c r="FGP2157" s="105"/>
      <c r="FGQ2157" s="105"/>
      <c r="FGR2157" s="105"/>
      <c r="FGS2157" s="105"/>
      <c r="FGT2157" s="105"/>
      <c r="FGU2157" s="105"/>
      <c r="FGV2157" s="105"/>
      <c r="FGW2157" s="105"/>
      <c r="FGX2157" s="105"/>
      <c r="FGY2157" s="105"/>
      <c r="FGZ2157" s="105"/>
      <c r="FHA2157" s="105"/>
      <c r="FHB2157" s="105"/>
      <c r="FHC2157" s="105"/>
      <c r="FHD2157" s="105"/>
      <c r="FHE2157" s="105"/>
      <c r="FHF2157" s="105"/>
      <c r="FHG2157" s="105"/>
      <c r="FHH2157" s="105"/>
      <c r="FHI2157" s="105"/>
      <c r="FHJ2157" s="105"/>
      <c r="FHK2157" s="105"/>
      <c r="FHL2157" s="105"/>
      <c r="FHM2157" s="105"/>
      <c r="FHN2157" s="105"/>
      <c r="FHO2157" s="105"/>
      <c r="FHP2157" s="105"/>
      <c r="FHQ2157" s="105"/>
      <c r="FHR2157" s="105"/>
      <c r="FHS2157" s="105"/>
      <c r="FHT2157" s="105"/>
      <c r="FHU2157" s="105"/>
      <c r="FHV2157" s="105"/>
      <c r="FHW2157" s="105"/>
      <c r="FHX2157" s="105"/>
      <c r="FHY2157" s="105"/>
      <c r="FHZ2157" s="105"/>
      <c r="FIA2157" s="105"/>
      <c r="FIB2157" s="105"/>
      <c r="FIC2157" s="105"/>
      <c r="FID2157" s="105"/>
      <c r="FIE2157" s="105"/>
      <c r="FIF2157" s="105"/>
      <c r="FIG2157" s="105"/>
      <c r="FIH2157" s="105"/>
      <c r="FII2157" s="105"/>
      <c r="FIJ2157" s="105"/>
      <c r="FIK2157" s="105"/>
      <c r="FIL2157" s="105"/>
      <c r="FIM2157" s="105"/>
      <c r="FIN2157" s="105"/>
      <c r="FIO2157" s="105"/>
      <c r="FIP2157" s="105"/>
      <c r="FIQ2157" s="105"/>
      <c r="FIR2157" s="105"/>
      <c r="FIS2157" s="105"/>
      <c r="FIT2157" s="105"/>
      <c r="FIU2157" s="105"/>
      <c r="FIV2157" s="105"/>
      <c r="FIW2157" s="105"/>
      <c r="FIX2157" s="105"/>
      <c r="FIY2157" s="105"/>
      <c r="FIZ2157" s="105"/>
      <c r="FJA2157" s="105"/>
      <c r="FJB2157" s="105"/>
      <c r="FJC2157" s="105"/>
      <c r="FJD2157" s="105"/>
      <c r="FJE2157" s="105"/>
      <c r="FJF2157" s="105"/>
      <c r="FJG2157" s="105"/>
      <c r="FJH2157" s="105"/>
      <c r="FJI2157" s="105"/>
      <c r="FJJ2157" s="105"/>
      <c r="FJK2157" s="105"/>
      <c r="FJL2157" s="105"/>
      <c r="FJM2157" s="105"/>
      <c r="FJN2157" s="105"/>
      <c r="FJO2157" s="105"/>
      <c r="FJP2157" s="105"/>
      <c r="FJQ2157" s="105"/>
      <c r="FJR2157" s="105"/>
      <c r="FJS2157" s="105"/>
      <c r="FJT2157" s="105"/>
      <c r="FJU2157" s="105"/>
      <c r="FJV2157" s="105"/>
      <c r="FJW2157" s="105"/>
      <c r="FJX2157" s="105"/>
      <c r="FJY2157" s="105"/>
      <c r="FJZ2157" s="105"/>
      <c r="FKA2157" s="105"/>
      <c r="FKB2157" s="105"/>
      <c r="FKC2157" s="105"/>
      <c r="FKD2157" s="105"/>
      <c r="FKE2157" s="105"/>
      <c r="FKF2157" s="105"/>
      <c r="FKG2157" s="105"/>
      <c r="FKH2157" s="105"/>
      <c r="FKI2157" s="105"/>
      <c r="FKJ2157" s="105"/>
      <c r="FKK2157" s="105"/>
      <c r="FKL2157" s="105"/>
      <c r="FKM2157" s="105"/>
      <c r="FKN2157" s="105"/>
      <c r="FKO2157" s="105"/>
      <c r="FKP2157" s="105"/>
      <c r="FKQ2157" s="105"/>
      <c r="FKR2157" s="105"/>
      <c r="FKS2157" s="105"/>
      <c r="FKT2157" s="105"/>
      <c r="FKU2157" s="105"/>
      <c r="FKV2157" s="105"/>
      <c r="FKW2157" s="105"/>
      <c r="FKX2157" s="105"/>
      <c r="FKY2157" s="105"/>
      <c r="FKZ2157" s="105"/>
      <c r="FLA2157" s="105"/>
      <c r="FLB2157" s="105"/>
      <c r="FLC2157" s="105"/>
      <c r="FLD2157" s="105"/>
      <c r="FLE2157" s="105"/>
      <c r="FLF2157" s="105"/>
      <c r="FLG2157" s="105"/>
      <c r="FLH2157" s="105"/>
      <c r="FLI2157" s="105"/>
      <c r="FLJ2157" s="105"/>
      <c r="FLK2157" s="105"/>
      <c r="FLL2157" s="105"/>
      <c r="FLM2157" s="105"/>
      <c r="FLN2157" s="105"/>
      <c r="FLO2157" s="105"/>
      <c r="FLP2157" s="105"/>
      <c r="FLQ2157" s="105"/>
      <c r="FLR2157" s="105"/>
      <c r="FLS2157" s="105"/>
      <c r="FLT2157" s="105"/>
      <c r="FLU2157" s="105"/>
      <c r="FLV2157" s="105"/>
      <c r="FLW2157" s="105"/>
      <c r="FLX2157" s="105"/>
      <c r="FLY2157" s="105"/>
      <c r="FLZ2157" s="105"/>
      <c r="FMA2157" s="105"/>
      <c r="FMB2157" s="105"/>
      <c r="FMC2157" s="105"/>
      <c r="FMD2157" s="105"/>
      <c r="FME2157" s="105"/>
      <c r="FMF2157" s="105"/>
      <c r="FMG2157" s="105"/>
      <c r="FMH2157" s="105"/>
      <c r="FMI2157" s="105"/>
      <c r="FMJ2157" s="105"/>
      <c r="FMK2157" s="105"/>
      <c r="FML2157" s="105"/>
      <c r="FMM2157" s="105"/>
      <c r="FMN2157" s="105"/>
      <c r="FMO2157" s="105"/>
      <c r="FMP2157" s="105"/>
      <c r="FMQ2157" s="105"/>
      <c r="FMR2157" s="105"/>
      <c r="FMS2157" s="105"/>
      <c r="FMT2157" s="105"/>
      <c r="FMU2157" s="105"/>
      <c r="FMV2157" s="105"/>
      <c r="FMW2157" s="105"/>
      <c r="FMX2157" s="105"/>
      <c r="FMY2157" s="105"/>
      <c r="FMZ2157" s="105"/>
      <c r="FNA2157" s="105"/>
      <c r="FNB2157" s="105"/>
      <c r="FNC2157" s="105"/>
      <c r="FND2157" s="105"/>
      <c r="FNE2157" s="105"/>
      <c r="FNF2157" s="105"/>
      <c r="FNG2157" s="105"/>
      <c r="FNH2157" s="105"/>
      <c r="FNI2157" s="105"/>
      <c r="FNJ2157" s="105"/>
      <c r="FNK2157" s="105"/>
      <c r="FNL2157" s="105"/>
      <c r="FNM2157" s="105"/>
      <c r="FNN2157" s="105"/>
      <c r="FNO2157" s="105"/>
      <c r="FNP2157" s="105"/>
      <c r="FNQ2157" s="105"/>
      <c r="FNR2157" s="105"/>
      <c r="FNS2157" s="105"/>
      <c r="FNT2157" s="105"/>
      <c r="FNU2157" s="105"/>
      <c r="FNV2157" s="105"/>
      <c r="FNW2157" s="105"/>
      <c r="FNX2157" s="105"/>
      <c r="FNY2157" s="105"/>
      <c r="FNZ2157" s="105"/>
      <c r="FOA2157" s="105"/>
      <c r="FOB2157" s="105"/>
      <c r="FOC2157" s="105"/>
      <c r="FOD2157" s="105"/>
      <c r="FOE2157" s="105"/>
      <c r="FOF2157" s="105"/>
      <c r="FOG2157" s="105"/>
      <c r="FOH2157" s="105"/>
      <c r="FOI2157" s="105"/>
      <c r="FOJ2157" s="105"/>
      <c r="FOK2157" s="105"/>
      <c r="FOL2157" s="105"/>
      <c r="FOM2157" s="105"/>
      <c r="FON2157" s="105"/>
      <c r="FOO2157" s="105"/>
      <c r="FOP2157" s="105"/>
      <c r="FOQ2157" s="105"/>
      <c r="FOR2157" s="105"/>
      <c r="FOS2157" s="105"/>
      <c r="FOT2157" s="105"/>
      <c r="FOU2157" s="105"/>
      <c r="FOV2157" s="105"/>
      <c r="FOW2157" s="105"/>
      <c r="FOX2157" s="105"/>
      <c r="FOY2157" s="105"/>
      <c r="FOZ2157" s="105"/>
      <c r="FPA2157" s="105"/>
      <c r="FPB2157" s="105"/>
      <c r="FPC2157" s="105"/>
      <c r="FPD2157" s="105"/>
      <c r="FPE2157" s="105"/>
      <c r="FPF2157" s="105"/>
      <c r="FPG2157" s="105"/>
      <c r="FPH2157" s="105"/>
      <c r="FPI2157" s="105"/>
      <c r="FPJ2157" s="105"/>
      <c r="FPK2157" s="105"/>
      <c r="FPL2157" s="105"/>
      <c r="FPM2157" s="105"/>
      <c r="FPN2157" s="105"/>
      <c r="FPO2157" s="105"/>
      <c r="FPP2157" s="105"/>
      <c r="FPQ2157" s="105"/>
      <c r="FPR2157" s="105"/>
      <c r="FPS2157" s="105"/>
      <c r="FPT2157" s="105"/>
      <c r="FPU2157" s="105"/>
      <c r="FPV2157" s="105"/>
      <c r="FPW2157" s="105"/>
      <c r="FPX2157" s="105"/>
      <c r="FPY2157" s="105"/>
      <c r="FPZ2157" s="105"/>
      <c r="FQA2157" s="105"/>
      <c r="FQB2157" s="105"/>
      <c r="FQC2157" s="105"/>
      <c r="FQD2157" s="105"/>
      <c r="FQE2157" s="105"/>
      <c r="FQF2157" s="105"/>
      <c r="FQG2157" s="105"/>
      <c r="FQH2157" s="105"/>
      <c r="FQI2157" s="105"/>
      <c r="FQJ2157" s="105"/>
      <c r="FQK2157" s="105"/>
      <c r="FQL2157" s="105"/>
      <c r="FQM2157" s="105"/>
      <c r="FQN2157" s="105"/>
      <c r="FQO2157" s="105"/>
      <c r="FQP2157" s="105"/>
      <c r="FQQ2157" s="105"/>
      <c r="FQR2157" s="105"/>
      <c r="FQS2157" s="105"/>
      <c r="FQT2157" s="105"/>
      <c r="FQU2157" s="105"/>
      <c r="FQV2157" s="105"/>
      <c r="FQW2157" s="105"/>
      <c r="FQX2157" s="105"/>
      <c r="FQY2157" s="105"/>
      <c r="FQZ2157" s="105"/>
      <c r="FRA2157" s="105"/>
      <c r="FRB2157" s="105"/>
      <c r="FRC2157" s="105"/>
      <c r="FRD2157" s="105"/>
      <c r="FRE2157" s="105"/>
      <c r="FRF2157" s="105"/>
      <c r="FRG2157" s="105"/>
      <c r="FRH2157" s="105"/>
      <c r="FRI2157" s="105"/>
      <c r="FRJ2157" s="105"/>
      <c r="FRK2157" s="105"/>
      <c r="FRL2157" s="105"/>
      <c r="FRM2157" s="105"/>
      <c r="FRN2157" s="105"/>
      <c r="FRO2157" s="105"/>
      <c r="FRP2157" s="105"/>
      <c r="FRQ2157" s="105"/>
      <c r="FRR2157" s="105"/>
      <c r="FRS2157" s="105"/>
      <c r="FRT2157" s="105"/>
      <c r="FRU2157" s="105"/>
      <c r="FRV2157" s="105"/>
      <c r="FRW2157" s="105"/>
      <c r="FRX2157" s="105"/>
      <c r="FRY2157" s="105"/>
      <c r="FRZ2157" s="105"/>
      <c r="FSA2157" s="105"/>
      <c r="FSB2157" s="105"/>
      <c r="FSC2157" s="105"/>
      <c r="FSD2157" s="105"/>
      <c r="FSE2157" s="105"/>
      <c r="FSF2157" s="105"/>
      <c r="FSG2157" s="105"/>
      <c r="FSH2157" s="105"/>
      <c r="FSI2157" s="105"/>
      <c r="FSJ2157" s="105"/>
      <c r="FSK2157" s="105"/>
      <c r="FSL2157" s="105"/>
      <c r="FSM2157" s="105"/>
      <c r="FSN2157" s="105"/>
      <c r="FSO2157" s="105"/>
      <c r="FSP2157" s="105"/>
      <c r="FSQ2157" s="105"/>
      <c r="FSR2157" s="105"/>
      <c r="FSS2157" s="105"/>
      <c r="FST2157" s="105"/>
      <c r="FSU2157" s="105"/>
      <c r="FSV2157" s="105"/>
      <c r="FSW2157" s="105"/>
      <c r="FSX2157" s="105"/>
      <c r="FSY2157" s="105"/>
      <c r="FSZ2157" s="105"/>
      <c r="FTA2157" s="105"/>
      <c r="FTB2157" s="105"/>
      <c r="FTC2157" s="105"/>
      <c r="FTD2157" s="105"/>
      <c r="FTE2157" s="105"/>
      <c r="FTF2157" s="105"/>
      <c r="FTG2157" s="105"/>
      <c r="FTH2157" s="105"/>
      <c r="FTI2157" s="105"/>
      <c r="FTJ2157" s="105"/>
      <c r="FTK2157" s="105"/>
      <c r="FTL2157" s="105"/>
      <c r="FTM2157" s="105"/>
      <c r="FTN2157" s="105"/>
      <c r="FTO2157" s="105"/>
      <c r="FTP2157" s="105"/>
      <c r="FTQ2157" s="105"/>
      <c r="FTR2157" s="105"/>
      <c r="FTS2157" s="105"/>
      <c r="FTT2157" s="105"/>
      <c r="FTU2157" s="105"/>
      <c r="FTV2157" s="105"/>
      <c r="FTW2157" s="105"/>
      <c r="FTX2157" s="105"/>
      <c r="FTY2157" s="105"/>
      <c r="FTZ2157" s="105"/>
      <c r="FUA2157" s="105"/>
      <c r="FUB2157" s="105"/>
      <c r="FUC2157" s="105"/>
      <c r="FUD2157" s="105"/>
      <c r="FUE2157" s="105"/>
      <c r="FUF2157" s="105"/>
      <c r="FUG2157" s="105"/>
      <c r="FUH2157" s="105"/>
      <c r="FUI2157" s="105"/>
      <c r="FUJ2157" s="105"/>
      <c r="FUK2157" s="105"/>
      <c r="FUL2157" s="105"/>
      <c r="FUM2157" s="105"/>
      <c r="FUN2157" s="105"/>
      <c r="FUO2157" s="105"/>
      <c r="FUP2157" s="105"/>
      <c r="FUQ2157" s="105"/>
      <c r="FUR2157" s="105"/>
      <c r="FUS2157" s="105"/>
      <c r="FUT2157" s="105"/>
      <c r="FUU2157" s="105"/>
      <c r="FUV2157" s="105"/>
      <c r="FUW2157" s="105"/>
      <c r="FUX2157" s="105"/>
      <c r="FUY2157" s="105"/>
      <c r="FUZ2157" s="105"/>
      <c r="FVA2157" s="105"/>
      <c r="FVB2157" s="105"/>
      <c r="FVC2157" s="105"/>
      <c r="FVD2157" s="105"/>
      <c r="FVE2157" s="105"/>
      <c r="FVF2157" s="105"/>
      <c r="FVG2157" s="105"/>
      <c r="FVH2157" s="105"/>
      <c r="FVI2157" s="105"/>
      <c r="FVJ2157" s="105"/>
      <c r="FVK2157" s="105"/>
      <c r="FVL2157" s="105"/>
      <c r="FVM2157" s="105"/>
      <c r="FVN2157" s="105"/>
      <c r="FVO2157" s="105"/>
      <c r="FVP2157" s="105"/>
      <c r="FVQ2157" s="105"/>
      <c r="FVR2157" s="105"/>
      <c r="FVS2157" s="105"/>
      <c r="FVT2157" s="105"/>
      <c r="FVU2157" s="105"/>
      <c r="FVV2157" s="105"/>
      <c r="FVW2157" s="105"/>
      <c r="FVX2157" s="105"/>
      <c r="FVY2157" s="105"/>
      <c r="FVZ2157" s="105"/>
      <c r="FWA2157" s="105"/>
      <c r="FWB2157" s="105"/>
      <c r="FWC2157" s="105"/>
      <c r="FWD2157" s="105"/>
      <c r="FWE2157" s="105"/>
      <c r="FWF2157" s="105"/>
      <c r="FWG2157" s="105"/>
      <c r="FWH2157" s="105"/>
      <c r="FWI2157" s="105"/>
      <c r="FWJ2157" s="105"/>
      <c r="FWK2157" s="105"/>
      <c r="FWL2157" s="105"/>
      <c r="FWM2157" s="105"/>
      <c r="FWN2157" s="105"/>
      <c r="FWO2157" s="105"/>
      <c r="FWP2157" s="105"/>
      <c r="FWQ2157" s="105"/>
      <c r="FWR2157" s="105"/>
      <c r="FWS2157" s="105"/>
      <c r="FWT2157" s="105"/>
      <c r="FWU2157" s="105"/>
      <c r="FWV2157" s="105"/>
      <c r="FWW2157" s="105"/>
      <c r="FWX2157" s="105"/>
      <c r="FWY2157" s="105"/>
      <c r="FWZ2157" s="105"/>
      <c r="FXA2157" s="105"/>
      <c r="FXB2157" s="105"/>
      <c r="FXC2157" s="105"/>
      <c r="FXD2157" s="105"/>
      <c r="FXE2157" s="105"/>
      <c r="FXF2157" s="105"/>
      <c r="FXG2157" s="105"/>
      <c r="FXH2157" s="105"/>
      <c r="FXI2157" s="105"/>
      <c r="FXJ2157" s="105"/>
      <c r="FXK2157" s="105"/>
      <c r="FXL2157" s="105"/>
      <c r="FXM2157" s="105"/>
      <c r="FXN2157" s="105"/>
      <c r="FXO2157" s="105"/>
      <c r="FXP2157" s="105"/>
      <c r="FXQ2157" s="105"/>
      <c r="FXR2157" s="105"/>
      <c r="FXS2157" s="105"/>
      <c r="FXT2157" s="105"/>
      <c r="FXU2157" s="105"/>
      <c r="FXV2157" s="105"/>
      <c r="FXW2157" s="105"/>
      <c r="FXX2157" s="105"/>
      <c r="FXY2157" s="105"/>
      <c r="FXZ2157" s="105"/>
      <c r="FYA2157" s="105"/>
      <c r="FYB2157" s="105"/>
      <c r="FYC2157" s="105"/>
      <c r="FYD2157" s="105"/>
      <c r="FYE2157" s="105"/>
      <c r="FYF2157" s="105"/>
      <c r="FYG2157" s="105"/>
      <c r="FYH2157" s="105"/>
      <c r="FYI2157" s="105"/>
      <c r="FYJ2157" s="105"/>
      <c r="FYK2157" s="105"/>
      <c r="FYL2157" s="105"/>
      <c r="FYM2157" s="105"/>
      <c r="FYN2157" s="105"/>
      <c r="FYO2157" s="105"/>
      <c r="FYP2157" s="105"/>
      <c r="FYQ2157" s="105"/>
      <c r="FYR2157" s="105"/>
      <c r="FYS2157" s="105"/>
      <c r="FYT2157" s="105"/>
      <c r="FYU2157" s="105"/>
      <c r="FYV2157" s="105"/>
      <c r="FYW2157" s="105"/>
      <c r="FYX2157" s="105"/>
      <c r="FYY2157" s="105"/>
      <c r="FYZ2157" s="105"/>
      <c r="FZA2157" s="105"/>
      <c r="FZB2157" s="105"/>
      <c r="FZC2157" s="105"/>
      <c r="FZD2157" s="105"/>
      <c r="FZE2157" s="105"/>
      <c r="FZF2157" s="105"/>
      <c r="FZG2157" s="105"/>
      <c r="FZH2157" s="105"/>
      <c r="FZI2157" s="105"/>
      <c r="FZJ2157" s="105"/>
      <c r="FZK2157" s="105"/>
      <c r="FZL2157" s="105"/>
      <c r="FZM2157" s="105"/>
      <c r="FZN2157" s="105"/>
      <c r="FZO2157" s="105"/>
      <c r="FZP2157" s="105"/>
      <c r="FZQ2157" s="105"/>
      <c r="FZR2157" s="105"/>
      <c r="FZS2157" s="105"/>
      <c r="FZT2157" s="105"/>
      <c r="FZU2157" s="105"/>
      <c r="FZV2157" s="105"/>
      <c r="FZW2157" s="105"/>
      <c r="FZX2157" s="105"/>
      <c r="FZY2157" s="105"/>
      <c r="FZZ2157" s="105"/>
      <c r="GAA2157" s="105"/>
      <c r="GAB2157" s="105"/>
      <c r="GAC2157" s="105"/>
      <c r="GAD2157" s="105"/>
      <c r="GAE2157" s="105"/>
      <c r="GAF2157" s="105"/>
      <c r="GAG2157" s="105"/>
      <c r="GAH2157" s="105"/>
      <c r="GAI2157" s="105"/>
      <c r="GAJ2157" s="105"/>
      <c r="GAK2157" s="105"/>
      <c r="GAL2157" s="105"/>
      <c r="GAM2157" s="105"/>
      <c r="GAN2157" s="105"/>
      <c r="GAO2157" s="105"/>
      <c r="GAP2157" s="105"/>
      <c r="GAQ2157" s="105"/>
      <c r="GAR2157" s="105"/>
      <c r="GAS2157" s="105"/>
      <c r="GAT2157" s="105"/>
      <c r="GAU2157" s="105"/>
      <c r="GAV2157" s="105"/>
      <c r="GAW2157" s="105"/>
      <c r="GAX2157" s="105"/>
      <c r="GAY2157" s="105"/>
      <c r="GAZ2157" s="105"/>
      <c r="GBA2157" s="105"/>
      <c r="GBB2157" s="105"/>
      <c r="GBC2157" s="105"/>
      <c r="GBD2157" s="105"/>
      <c r="GBE2157" s="105"/>
      <c r="GBF2157" s="105"/>
      <c r="GBG2157" s="105"/>
      <c r="GBH2157" s="105"/>
      <c r="GBI2157" s="105"/>
      <c r="GBJ2157" s="105"/>
      <c r="GBK2157" s="105"/>
      <c r="GBL2157" s="105"/>
      <c r="GBM2157" s="105"/>
      <c r="GBN2157" s="105"/>
      <c r="GBO2157" s="105"/>
      <c r="GBP2157" s="105"/>
      <c r="GBQ2157" s="105"/>
      <c r="GBR2157" s="105"/>
      <c r="GBS2157" s="105"/>
      <c r="GBT2157" s="105"/>
      <c r="GBU2157" s="105"/>
      <c r="GBV2157" s="105"/>
      <c r="GBW2157" s="105"/>
      <c r="GBX2157" s="105"/>
      <c r="GBY2157" s="105"/>
      <c r="GBZ2157" s="105"/>
      <c r="GCA2157" s="105"/>
      <c r="GCB2157" s="105"/>
      <c r="GCC2157" s="105"/>
      <c r="GCD2157" s="105"/>
      <c r="GCE2157" s="105"/>
      <c r="GCF2157" s="105"/>
      <c r="GCG2157" s="105"/>
      <c r="GCH2157" s="105"/>
      <c r="GCI2157" s="105"/>
      <c r="GCJ2157" s="105"/>
      <c r="GCK2157" s="105"/>
      <c r="GCL2157" s="105"/>
      <c r="GCM2157" s="105"/>
      <c r="GCN2157" s="105"/>
      <c r="GCO2157" s="105"/>
      <c r="GCP2157" s="105"/>
      <c r="GCQ2157" s="105"/>
      <c r="GCR2157" s="105"/>
      <c r="GCS2157" s="105"/>
      <c r="GCT2157" s="105"/>
      <c r="GCU2157" s="105"/>
      <c r="GCV2157" s="105"/>
      <c r="GCW2157" s="105"/>
      <c r="GCX2157" s="105"/>
      <c r="GCY2157" s="105"/>
      <c r="GCZ2157" s="105"/>
      <c r="GDA2157" s="105"/>
      <c r="GDB2157" s="105"/>
      <c r="GDC2157" s="105"/>
      <c r="GDD2157" s="105"/>
      <c r="GDE2157" s="105"/>
      <c r="GDF2157" s="105"/>
      <c r="GDG2157" s="105"/>
      <c r="GDH2157" s="105"/>
      <c r="GDI2157" s="105"/>
      <c r="GDJ2157" s="105"/>
      <c r="GDK2157" s="105"/>
      <c r="GDL2157" s="105"/>
      <c r="GDM2157" s="105"/>
      <c r="GDN2157" s="105"/>
      <c r="GDO2157" s="105"/>
      <c r="GDP2157" s="105"/>
      <c r="GDQ2157" s="105"/>
      <c r="GDR2157" s="105"/>
      <c r="GDS2157" s="105"/>
      <c r="GDT2157" s="105"/>
      <c r="GDU2157" s="105"/>
      <c r="GDV2157" s="105"/>
      <c r="GDW2157" s="105"/>
      <c r="GDX2157" s="105"/>
      <c r="GDY2157" s="105"/>
      <c r="GDZ2157" s="105"/>
      <c r="GEA2157" s="105"/>
      <c r="GEB2157" s="105"/>
      <c r="GEC2157" s="105"/>
      <c r="GED2157" s="105"/>
      <c r="GEE2157" s="105"/>
      <c r="GEF2157" s="105"/>
      <c r="GEG2157" s="105"/>
      <c r="GEH2157" s="105"/>
      <c r="GEI2157" s="105"/>
      <c r="GEJ2157" s="105"/>
      <c r="GEK2157" s="105"/>
      <c r="GEL2157" s="105"/>
      <c r="GEM2157" s="105"/>
      <c r="GEN2157" s="105"/>
      <c r="GEO2157" s="105"/>
      <c r="GEP2157" s="105"/>
      <c r="GEQ2157" s="105"/>
      <c r="GER2157" s="105"/>
      <c r="GES2157" s="105"/>
      <c r="GET2157" s="105"/>
      <c r="GEU2157" s="105"/>
      <c r="GEV2157" s="105"/>
      <c r="GEW2157" s="105"/>
      <c r="GEX2157" s="105"/>
      <c r="GEY2157" s="105"/>
      <c r="GEZ2157" s="105"/>
      <c r="GFA2157" s="105"/>
      <c r="GFB2157" s="105"/>
      <c r="GFC2157" s="105"/>
      <c r="GFD2157" s="105"/>
      <c r="GFE2157" s="105"/>
      <c r="GFF2157" s="105"/>
      <c r="GFG2157" s="105"/>
      <c r="GFH2157" s="105"/>
      <c r="GFI2157" s="105"/>
      <c r="GFJ2157" s="105"/>
      <c r="GFK2157" s="105"/>
      <c r="GFL2157" s="105"/>
      <c r="GFM2157" s="105"/>
      <c r="GFN2157" s="105"/>
      <c r="GFO2157" s="105"/>
      <c r="GFP2157" s="105"/>
      <c r="GFQ2157" s="105"/>
      <c r="GFR2157" s="105"/>
      <c r="GFS2157" s="105"/>
      <c r="GFT2157" s="105"/>
      <c r="GFU2157" s="105"/>
      <c r="GFV2157" s="105"/>
      <c r="GFW2157" s="105"/>
      <c r="GFX2157" s="105"/>
      <c r="GFY2157" s="105"/>
      <c r="GFZ2157" s="105"/>
      <c r="GGA2157" s="105"/>
      <c r="GGB2157" s="105"/>
      <c r="GGC2157" s="105"/>
      <c r="GGD2157" s="105"/>
      <c r="GGE2157" s="105"/>
      <c r="GGF2157" s="105"/>
      <c r="GGG2157" s="105"/>
      <c r="GGH2157" s="105"/>
      <c r="GGI2157" s="105"/>
      <c r="GGJ2157" s="105"/>
      <c r="GGK2157" s="105"/>
      <c r="GGL2157" s="105"/>
      <c r="GGM2157" s="105"/>
      <c r="GGN2157" s="105"/>
      <c r="GGO2157" s="105"/>
      <c r="GGP2157" s="105"/>
      <c r="GGQ2157" s="105"/>
      <c r="GGR2157" s="105"/>
      <c r="GGS2157" s="105"/>
      <c r="GGT2157" s="105"/>
      <c r="GGU2157" s="105"/>
      <c r="GGV2157" s="105"/>
      <c r="GGW2157" s="105"/>
      <c r="GGX2157" s="105"/>
      <c r="GGY2157" s="105"/>
      <c r="GGZ2157" s="105"/>
      <c r="GHA2157" s="105"/>
      <c r="GHB2157" s="105"/>
      <c r="GHC2157" s="105"/>
      <c r="GHD2157" s="105"/>
      <c r="GHE2157" s="105"/>
      <c r="GHF2157" s="105"/>
      <c r="GHG2157" s="105"/>
      <c r="GHH2157" s="105"/>
      <c r="GHI2157" s="105"/>
      <c r="GHJ2157" s="105"/>
      <c r="GHK2157" s="105"/>
      <c r="GHL2157" s="105"/>
      <c r="GHM2157" s="105"/>
      <c r="GHN2157" s="105"/>
      <c r="GHO2157" s="105"/>
      <c r="GHP2157" s="105"/>
      <c r="GHQ2157" s="105"/>
      <c r="GHR2157" s="105"/>
      <c r="GHS2157" s="105"/>
      <c r="GHT2157" s="105"/>
      <c r="GHU2157" s="105"/>
      <c r="GHV2157" s="105"/>
      <c r="GHW2157" s="105"/>
      <c r="GHX2157" s="105"/>
      <c r="GHY2157" s="105"/>
      <c r="GHZ2157" s="105"/>
      <c r="GIA2157" s="105"/>
      <c r="GIB2157" s="105"/>
      <c r="GIC2157" s="105"/>
      <c r="GID2157" s="105"/>
      <c r="GIE2157" s="105"/>
      <c r="GIF2157" s="105"/>
      <c r="GIG2157" s="105"/>
      <c r="GIH2157" s="105"/>
      <c r="GII2157" s="105"/>
      <c r="GIJ2157" s="105"/>
      <c r="GIK2157" s="105"/>
      <c r="GIL2157" s="105"/>
      <c r="GIM2157" s="105"/>
      <c r="GIN2157" s="105"/>
      <c r="GIO2157" s="105"/>
      <c r="GIP2157" s="105"/>
      <c r="GIQ2157" s="105"/>
      <c r="GIR2157" s="105"/>
      <c r="GIS2157" s="105"/>
      <c r="GIT2157" s="105"/>
      <c r="GIU2157" s="105"/>
      <c r="GIV2157" s="105"/>
      <c r="GIW2157" s="105"/>
      <c r="GIX2157" s="105"/>
      <c r="GIY2157" s="105"/>
      <c r="GIZ2157" s="105"/>
      <c r="GJA2157" s="105"/>
      <c r="GJB2157" s="105"/>
      <c r="GJC2157" s="105"/>
      <c r="GJD2157" s="105"/>
      <c r="GJE2157" s="105"/>
      <c r="GJF2157" s="105"/>
      <c r="GJG2157" s="105"/>
      <c r="GJH2157" s="105"/>
      <c r="GJI2157" s="105"/>
      <c r="GJJ2157" s="105"/>
      <c r="GJK2157" s="105"/>
      <c r="GJL2157" s="105"/>
      <c r="GJM2157" s="105"/>
      <c r="GJN2157" s="105"/>
      <c r="GJO2157" s="105"/>
      <c r="GJP2157" s="105"/>
      <c r="GJQ2157" s="105"/>
      <c r="GJR2157" s="105"/>
      <c r="GJS2157" s="105"/>
      <c r="GJT2157" s="105"/>
      <c r="GJU2157" s="105"/>
      <c r="GJV2157" s="105"/>
      <c r="GJW2157" s="105"/>
      <c r="GJX2157" s="105"/>
      <c r="GJY2157" s="105"/>
      <c r="GJZ2157" s="105"/>
      <c r="GKA2157" s="105"/>
      <c r="GKB2157" s="105"/>
      <c r="GKC2157" s="105"/>
      <c r="GKD2157" s="105"/>
      <c r="GKE2157" s="105"/>
      <c r="GKF2157" s="105"/>
      <c r="GKG2157" s="105"/>
      <c r="GKH2157" s="105"/>
      <c r="GKI2157" s="105"/>
      <c r="GKJ2157" s="105"/>
      <c r="GKK2157" s="105"/>
      <c r="GKL2157" s="105"/>
      <c r="GKM2157" s="105"/>
      <c r="GKN2157" s="105"/>
      <c r="GKO2157" s="105"/>
      <c r="GKP2157" s="105"/>
      <c r="GKQ2157" s="105"/>
      <c r="GKR2157" s="105"/>
      <c r="GKS2157" s="105"/>
      <c r="GKT2157" s="105"/>
      <c r="GKU2157" s="105"/>
      <c r="GKV2157" s="105"/>
      <c r="GKW2157" s="105"/>
      <c r="GKX2157" s="105"/>
      <c r="GKY2157" s="105"/>
      <c r="GKZ2157" s="105"/>
      <c r="GLA2157" s="105"/>
      <c r="GLB2157" s="105"/>
      <c r="GLC2157" s="105"/>
      <c r="GLD2157" s="105"/>
      <c r="GLE2157" s="105"/>
      <c r="GLF2157" s="105"/>
      <c r="GLG2157" s="105"/>
      <c r="GLH2157" s="105"/>
      <c r="GLI2157" s="105"/>
      <c r="GLJ2157" s="105"/>
      <c r="GLK2157" s="105"/>
      <c r="GLL2157" s="105"/>
      <c r="GLM2157" s="105"/>
      <c r="GLN2157" s="105"/>
      <c r="GLO2157" s="105"/>
      <c r="GLP2157" s="105"/>
      <c r="GLQ2157" s="105"/>
      <c r="GLR2157" s="105"/>
      <c r="GLS2157" s="105"/>
      <c r="GLT2157" s="105"/>
      <c r="GLU2157" s="105"/>
      <c r="GLV2157" s="105"/>
      <c r="GLW2157" s="105"/>
      <c r="GLX2157" s="105"/>
      <c r="GLY2157" s="105"/>
      <c r="GLZ2157" s="105"/>
      <c r="GMA2157" s="105"/>
      <c r="GMB2157" s="105"/>
      <c r="GMC2157" s="105"/>
      <c r="GMD2157" s="105"/>
      <c r="GME2157" s="105"/>
      <c r="GMF2157" s="105"/>
      <c r="GMG2157" s="105"/>
      <c r="GMH2157" s="105"/>
      <c r="GMI2157" s="105"/>
      <c r="GMJ2157" s="105"/>
      <c r="GMK2157" s="105"/>
      <c r="GML2157" s="105"/>
      <c r="GMM2157" s="105"/>
      <c r="GMN2157" s="105"/>
      <c r="GMO2157" s="105"/>
      <c r="GMP2157" s="105"/>
      <c r="GMQ2157" s="105"/>
      <c r="GMR2157" s="105"/>
      <c r="GMS2157" s="105"/>
      <c r="GMT2157" s="105"/>
      <c r="GMU2157" s="105"/>
      <c r="GMV2157" s="105"/>
      <c r="GMW2157" s="105"/>
      <c r="GMX2157" s="105"/>
      <c r="GMY2157" s="105"/>
      <c r="GMZ2157" s="105"/>
      <c r="GNA2157" s="105"/>
      <c r="GNB2157" s="105"/>
      <c r="GNC2157" s="105"/>
      <c r="GND2157" s="105"/>
      <c r="GNE2157" s="105"/>
      <c r="GNF2157" s="105"/>
      <c r="GNG2157" s="105"/>
      <c r="GNH2157" s="105"/>
      <c r="GNI2157" s="105"/>
      <c r="GNJ2157" s="105"/>
      <c r="GNK2157" s="105"/>
      <c r="GNL2157" s="105"/>
      <c r="GNM2157" s="105"/>
      <c r="GNN2157" s="105"/>
      <c r="GNO2157" s="105"/>
      <c r="GNP2157" s="105"/>
      <c r="GNQ2157" s="105"/>
      <c r="GNR2157" s="105"/>
      <c r="GNS2157" s="105"/>
      <c r="GNT2157" s="105"/>
      <c r="GNU2157" s="105"/>
      <c r="GNV2157" s="105"/>
      <c r="GNW2157" s="105"/>
      <c r="GNX2157" s="105"/>
      <c r="GNY2157" s="105"/>
      <c r="GNZ2157" s="105"/>
      <c r="GOA2157" s="105"/>
      <c r="GOB2157" s="105"/>
      <c r="GOC2157" s="105"/>
      <c r="GOD2157" s="105"/>
      <c r="GOE2157" s="105"/>
      <c r="GOF2157" s="105"/>
      <c r="GOG2157" s="105"/>
      <c r="GOH2157" s="105"/>
      <c r="GOI2157" s="105"/>
      <c r="GOJ2157" s="105"/>
      <c r="GOK2157" s="105"/>
      <c r="GOL2157" s="105"/>
      <c r="GOM2157" s="105"/>
      <c r="GON2157" s="105"/>
      <c r="GOO2157" s="105"/>
      <c r="GOP2157" s="105"/>
      <c r="GOQ2157" s="105"/>
      <c r="GOR2157" s="105"/>
      <c r="GOS2157" s="105"/>
      <c r="GOT2157" s="105"/>
      <c r="GOU2157" s="105"/>
      <c r="GOV2157" s="105"/>
      <c r="GOW2157" s="105"/>
      <c r="GOX2157" s="105"/>
      <c r="GOY2157" s="105"/>
      <c r="GOZ2157" s="105"/>
      <c r="GPA2157" s="105"/>
      <c r="GPB2157" s="105"/>
      <c r="GPC2157" s="105"/>
      <c r="GPD2157" s="105"/>
      <c r="GPE2157" s="105"/>
      <c r="GPF2157" s="105"/>
      <c r="GPG2157" s="105"/>
      <c r="GPH2157" s="105"/>
      <c r="GPI2157" s="105"/>
      <c r="GPJ2157" s="105"/>
      <c r="GPK2157" s="105"/>
      <c r="GPL2157" s="105"/>
      <c r="GPM2157" s="105"/>
      <c r="GPN2157" s="105"/>
      <c r="GPO2157" s="105"/>
      <c r="GPP2157" s="105"/>
      <c r="GPQ2157" s="105"/>
      <c r="GPR2157" s="105"/>
      <c r="GPS2157" s="105"/>
      <c r="GPT2157" s="105"/>
      <c r="GPU2157" s="105"/>
      <c r="GPV2157" s="105"/>
      <c r="GPW2157" s="105"/>
      <c r="GPX2157" s="105"/>
      <c r="GPY2157" s="105"/>
      <c r="GPZ2157" s="105"/>
      <c r="GQA2157" s="105"/>
      <c r="GQB2157" s="105"/>
      <c r="GQC2157" s="105"/>
      <c r="GQD2157" s="105"/>
      <c r="GQE2157" s="105"/>
      <c r="GQF2157" s="105"/>
      <c r="GQG2157" s="105"/>
      <c r="GQH2157" s="105"/>
      <c r="GQI2157" s="105"/>
      <c r="GQJ2157" s="105"/>
      <c r="GQK2157" s="105"/>
      <c r="GQL2157" s="105"/>
      <c r="GQM2157" s="105"/>
      <c r="GQN2157" s="105"/>
      <c r="GQO2157" s="105"/>
      <c r="GQP2157" s="105"/>
      <c r="GQQ2157" s="105"/>
      <c r="GQR2157" s="105"/>
      <c r="GQS2157" s="105"/>
      <c r="GQT2157" s="105"/>
      <c r="GQU2157" s="105"/>
      <c r="GQV2157" s="105"/>
      <c r="GQW2157" s="105"/>
      <c r="GQX2157" s="105"/>
      <c r="GQY2157" s="105"/>
      <c r="GQZ2157" s="105"/>
      <c r="GRA2157" s="105"/>
      <c r="GRB2157" s="105"/>
      <c r="GRC2157" s="105"/>
      <c r="GRD2157" s="105"/>
      <c r="GRE2157" s="105"/>
      <c r="GRF2157" s="105"/>
      <c r="GRG2157" s="105"/>
      <c r="GRH2157" s="105"/>
      <c r="GRI2157" s="105"/>
      <c r="GRJ2157" s="105"/>
      <c r="GRK2157" s="105"/>
      <c r="GRL2157" s="105"/>
      <c r="GRM2157" s="105"/>
      <c r="GRN2157" s="105"/>
      <c r="GRO2157" s="105"/>
      <c r="GRP2157" s="105"/>
      <c r="GRQ2157" s="105"/>
      <c r="GRR2157" s="105"/>
      <c r="GRS2157" s="105"/>
      <c r="GRT2157" s="105"/>
      <c r="GRU2157" s="105"/>
      <c r="GRV2157" s="105"/>
      <c r="GRW2157" s="105"/>
      <c r="GRX2157" s="105"/>
      <c r="GRY2157" s="105"/>
      <c r="GRZ2157" s="105"/>
      <c r="GSA2157" s="105"/>
      <c r="GSB2157" s="105"/>
      <c r="GSC2157" s="105"/>
      <c r="GSD2157" s="105"/>
      <c r="GSE2157" s="105"/>
      <c r="GSF2157" s="105"/>
      <c r="GSG2157" s="105"/>
      <c r="GSH2157" s="105"/>
      <c r="GSI2157" s="105"/>
      <c r="GSJ2157" s="105"/>
      <c r="GSK2157" s="105"/>
      <c r="GSL2157" s="105"/>
      <c r="GSM2157" s="105"/>
      <c r="GSN2157" s="105"/>
      <c r="GSO2157" s="105"/>
      <c r="GSP2157" s="105"/>
      <c r="GSQ2157" s="105"/>
      <c r="GSR2157" s="105"/>
      <c r="GSS2157" s="105"/>
      <c r="GST2157" s="105"/>
      <c r="GSU2157" s="105"/>
      <c r="GSV2157" s="105"/>
      <c r="GSW2157" s="105"/>
      <c r="GSX2157" s="105"/>
      <c r="GSY2157" s="105"/>
      <c r="GSZ2157" s="105"/>
      <c r="GTA2157" s="105"/>
      <c r="GTB2157" s="105"/>
      <c r="GTC2157" s="105"/>
      <c r="GTD2157" s="105"/>
      <c r="GTE2157" s="105"/>
      <c r="GTF2157" s="105"/>
      <c r="GTG2157" s="105"/>
      <c r="GTH2157" s="105"/>
      <c r="GTI2157" s="105"/>
      <c r="GTJ2157" s="105"/>
      <c r="GTK2157" s="105"/>
      <c r="GTL2157" s="105"/>
      <c r="GTM2157" s="105"/>
      <c r="GTN2157" s="105"/>
      <c r="GTO2157" s="105"/>
      <c r="GTP2157" s="105"/>
      <c r="GTQ2157" s="105"/>
      <c r="GTR2157" s="105"/>
      <c r="GTS2157" s="105"/>
      <c r="GTT2157" s="105"/>
      <c r="GTU2157" s="105"/>
      <c r="GTV2157" s="105"/>
      <c r="GTW2157" s="105"/>
      <c r="GTX2157" s="105"/>
      <c r="GTY2157" s="105"/>
      <c r="GTZ2157" s="105"/>
      <c r="GUA2157" s="105"/>
      <c r="GUB2157" s="105"/>
      <c r="GUC2157" s="105"/>
      <c r="GUD2157" s="105"/>
      <c r="GUE2157" s="105"/>
      <c r="GUF2157" s="105"/>
      <c r="GUG2157" s="105"/>
      <c r="GUH2157" s="105"/>
      <c r="GUI2157" s="105"/>
      <c r="GUJ2157" s="105"/>
      <c r="GUK2157" s="105"/>
      <c r="GUL2157" s="105"/>
      <c r="GUM2157" s="105"/>
      <c r="GUN2157" s="105"/>
      <c r="GUO2157" s="105"/>
      <c r="GUP2157" s="105"/>
      <c r="GUQ2157" s="105"/>
      <c r="GUR2157" s="105"/>
      <c r="GUS2157" s="105"/>
      <c r="GUT2157" s="105"/>
      <c r="GUU2157" s="105"/>
      <c r="GUV2157" s="105"/>
      <c r="GUW2157" s="105"/>
      <c r="GUX2157" s="105"/>
      <c r="GUY2157" s="105"/>
      <c r="GUZ2157" s="105"/>
      <c r="GVA2157" s="105"/>
      <c r="GVB2157" s="105"/>
      <c r="GVC2157" s="105"/>
      <c r="GVD2157" s="105"/>
      <c r="GVE2157" s="105"/>
      <c r="GVF2157" s="105"/>
      <c r="GVG2157" s="105"/>
      <c r="GVH2157" s="105"/>
      <c r="GVI2157" s="105"/>
      <c r="GVJ2157" s="105"/>
      <c r="GVK2157" s="105"/>
      <c r="GVL2157" s="105"/>
      <c r="GVM2157" s="105"/>
      <c r="GVN2157" s="105"/>
      <c r="GVO2157" s="105"/>
      <c r="GVP2157" s="105"/>
      <c r="GVQ2157" s="105"/>
      <c r="GVR2157" s="105"/>
      <c r="GVS2157" s="105"/>
      <c r="GVT2157" s="105"/>
      <c r="GVU2157" s="105"/>
      <c r="GVV2157" s="105"/>
      <c r="GVW2157" s="105"/>
      <c r="GVX2157" s="105"/>
      <c r="GVY2157" s="105"/>
      <c r="GVZ2157" s="105"/>
      <c r="GWA2157" s="105"/>
      <c r="GWB2157" s="105"/>
      <c r="GWC2157" s="105"/>
      <c r="GWD2157" s="105"/>
      <c r="GWE2157" s="105"/>
      <c r="GWF2157" s="105"/>
      <c r="GWG2157" s="105"/>
      <c r="GWH2157" s="105"/>
      <c r="GWI2157" s="105"/>
      <c r="GWJ2157" s="105"/>
      <c r="GWK2157" s="105"/>
      <c r="GWL2157" s="105"/>
      <c r="GWM2157" s="105"/>
      <c r="GWN2157" s="105"/>
      <c r="GWO2157" s="105"/>
      <c r="GWP2157" s="105"/>
      <c r="GWQ2157" s="105"/>
      <c r="GWR2157" s="105"/>
      <c r="GWS2157" s="105"/>
      <c r="GWT2157" s="105"/>
      <c r="GWU2157" s="105"/>
      <c r="GWV2157" s="105"/>
      <c r="GWW2157" s="105"/>
      <c r="GWX2157" s="105"/>
      <c r="GWY2157" s="105"/>
      <c r="GWZ2157" s="105"/>
      <c r="GXA2157" s="105"/>
      <c r="GXB2157" s="105"/>
      <c r="GXC2157" s="105"/>
      <c r="GXD2157" s="105"/>
      <c r="GXE2157" s="105"/>
      <c r="GXF2157" s="105"/>
      <c r="GXG2157" s="105"/>
      <c r="GXH2157" s="105"/>
      <c r="GXI2157" s="105"/>
      <c r="GXJ2157" s="105"/>
      <c r="GXK2157" s="105"/>
      <c r="GXL2157" s="105"/>
      <c r="GXM2157" s="105"/>
      <c r="GXN2157" s="105"/>
      <c r="GXO2157" s="105"/>
      <c r="GXP2157" s="105"/>
      <c r="GXQ2157" s="105"/>
      <c r="GXR2157" s="105"/>
      <c r="GXS2157" s="105"/>
      <c r="GXT2157" s="105"/>
      <c r="GXU2157" s="105"/>
      <c r="GXV2157" s="105"/>
      <c r="GXW2157" s="105"/>
      <c r="GXX2157" s="105"/>
      <c r="GXY2157" s="105"/>
      <c r="GXZ2157" s="105"/>
      <c r="GYA2157" s="105"/>
      <c r="GYB2157" s="105"/>
      <c r="GYC2157" s="105"/>
      <c r="GYD2157" s="105"/>
      <c r="GYE2157" s="105"/>
      <c r="GYF2157" s="105"/>
      <c r="GYG2157" s="105"/>
      <c r="GYH2157" s="105"/>
      <c r="GYI2157" s="105"/>
      <c r="GYJ2157" s="105"/>
      <c r="GYK2157" s="105"/>
      <c r="GYL2157" s="105"/>
      <c r="GYM2157" s="105"/>
      <c r="GYN2157" s="105"/>
      <c r="GYO2157" s="105"/>
      <c r="GYP2157" s="105"/>
      <c r="GYQ2157" s="105"/>
      <c r="GYR2157" s="105"/>
      <c r="GYS2157" s="105"/>
      <c r="GYT2157" s="105"/>
      <c r="GYU2157" s="105"/>
      <c r="GYV2157" s="105"/>
      <c r="GYW2157" s="105"/>
      <c r="GYX2157" s="105"/>
      <c r="GYY2157" s="105"/>
      <c r="GYZ2157" s="105"/>
      <c r="GZA2157" s="105"/>
      <c r="GZB2157" s="105"/>
      <c r="GZC2157" s="105"/>
      <c r="GZD2157" s="105"/>
      <c r="GZE2157" s="105"/>
      <c r="GZF2157" s="105"/>
      <c r="GZG2157" s="105"/>
      <c r="GZH2157" s="105"/>
      <c r="GZI2157" s="105"/>
      <c r="GZJ2157" s="105"/>
      <c r="GZK2157" s="105"/>
      <c r="GZL2157" s="105"/>
      <c r="GZM2157" s="105"/>
      <c r="GZN2157" s="105"/>
      <c r="GZO2157" s="105"/>
      <c r="GZP2157" s="105"/>
      <c r="GZQ2157" s="105"/>
      <c r="GZR2157" s="105"/>
      <c r="GZS2157" s="105"/>
      <c r="GZT2157" s="105"/>
      <c r="GZU2157" s="105"/>
      <c r="GZV2157" s="105"/>
      <c r="GZW2157" s="105"/>
      <c r="GZX2157" s="105"/>
      <c r="GZY2157" s="105"/>
      <c r="GZZ2157" s="105"/>
      <c r="HAA2157" s="105"/>
      <c r="HAB2157" s="105"/>
      <c r="HAC2157" s="105"/>
      <c r="HAD2157" s="105"/>
      <c r="HAE2157" s="105"/>
      <c r="HAF2157" s="105"/>
      <c r="HAG2157" s="105"/>
      <c r="HAH2157" s="105"/>
      <c r="HAI2157" s="105"/>
      <c r="HAJ2157" s="105"/>
      <c r="HAK2157" s="105"/>
      <c r="HAL2157" s="105"/>
      <c r="HAM2157" s="105"/>
      <c r="HAN2157" s="105"/>
      <c r="HAO2157" s="105"/>
      <c r="HAP2157" s="105"/>
      <c r="HAQ2157" s="105"/>
      <c r="HAR2157" s="105"/>
      <c r="HAS2157" s="105"/>
      <c r="HAT2157" s="105"/>
      <c r="HAU2157" s="105"/>
      <c r="HAV2157" s="105"/>
      <c r="HAW2157" s="105"/>
      <c r="HAX2157" s="105"/>
      <c r="HAY2157" s="105"/>
      <c r="HAZ2157" s="105"/>
      <c r="HBA2157" s="105"/>
      <c r="HBB2157" s="105"/>
      <c r="HBC2157" s="105"/>
      <c r="HBD2157" s="105"/>
      <c r="HBE2157" s="105"/>
      <c r="HBF2157" s="105"/>
      <c r="HBG2157" s="105"/>
      <c r="HBH2157" s="105"/>
      <c r="HBI2157" s="105"/>
      <c r="HBJ2157" s="105"/>
      <c r="HBK2157" s="105"/>
      <c r="HBL2157" s="105"/>
      <c r="HBM2157" s="105"/>
      <c r="HBN2157" s="105"/>
      <c r="HBO2157" s="105"/>
      <c r="HBP2157" s="105"/>
      <c r="HBQ2157" s="105"/>
      <c r="HBR2157" s="105"/>
      <c r="HBS2157" s="105"/>
      <c r="HBT2157" s="105"/>
      <c r="HBU2157" s="105"/>
      <c r="HBV2157" s="105"/>
      <c r="HBW2157" s="105"/>
      <c r="HBX2157" s="105"/>
      <c r="HBY2157" s="105"/>
      <c r="HBZ2157" s="105"/>
      <c r="HCA2157" s="105"/>
      <c r="HCB2157" s="105"/>
      <c r="HCC2157" s="105"/>
      <c r="HCD2157" s="105"/>
      <c r="HCE2157" s="105"/>
      <c r="HCF2157" s="105"/>
      <c r="HCG2157" s="105"/>
      <c r="HCH2157" s="105"/>
      <c r="HCI2157" s="105"/>
      <c r="HCJ2157" s="105"/>
      <c r="HCK2157" s="105"/>
      <c r="HCL2157" s="105"/>
      <c r="HCM2157" s="105"/>
      <c r="HCN2157" s="105"/>
      <c r="HCO2157" s="105"/>
      <c r="HCP2157" s="105"/>
      <c r="HCQ2157" s="105"/>
      <c r="HCR2157" s="105"/>
      <c r="HCS2157" s="105"/>
      <c r="HCT2157" s="105"/>
      <c r="HCU2157" s="105"/>
      <c r="HCV2157" s="105"/>
      <c r="HCW2157" s="105"/>
      <c r="HCX2157" s="105"/>
      <c r="HCY2157" s="105"/>
      <c r="HCZ2157" s="105"/>
      <c r="HDA2157" s="105"/>
      <c r="HDB2157" s="105"/>
      <c r="HDC2157" s="105"/>
      <c r="HDD2157" s="105"/>
      <c r="HDE2157" s="105"/>
      <c r="HDF2157" s="105"/>
      <c r="HDG2157" s="105"/>
      <c r="HDH2157" s="105"/>
      <c r="HDI2157" s="105"/>
      <c r="HDJ2157" s="105"/>
      <c r="HDK2157" s="105"/>
      <c r="HDL2157" s="105"/>
      <c r="HDM2157" s="105"/>
      <c r="HDN2157" s="105"/>
      <c r="HDO2157" s="105"/>
      <c r="HDP2157" s="105"/>
      <c r="HDQ2157" s="105"/>
      <c r="HDR2157" s="105"/>
      <c r="HDS2157" s="105"/>
      <c r="HDT2157" s="105"/>
      <c r="HDU2157" s="105"/>
      <c r="HDV2157" s="105"/>
      <c r="HDW2157" s="105"/>
      <c r="HDX2157" s="105"/>
      <c r="HDY2157" s="105"/>
      <c r="HDZ2157" s="105"/>
      <c r="HEA2157" s="105"/>
      <c r="HEB2157" s="105"/>
      <c r="HEC2157" s="105"/>
      <c r="HED2157" s="105"/>
      <c r="HEE2157" s="105"/>
      <c r="HEF2157" s="105"/>
      <c r="HEG2157" s="105"/>
      <c r="HEH2157" s="105"/>
      <c r="HEI2157" s="105"/>
      <c r="HEJ2157" s="105"/>
      <c r="HEK2157" s="105"/>
      <c r="HEL2157" s="105"/>
      <c r="HEM2157" s="105"/>
      <c r="HEN2157" s="105"/>
      <c r="HEO2157" s="105"/>
      <c r="HEP2157" s="105"/>
      <c r="HEQ2157" s="105"/>
      <c r="HER2157" s="105"/>
      <c r="HES2157" s="105"/>
      <c r="HET2157" s="105"/>
      <c r="HEU2157" s="105"/>
      <c r="HEV2157" s="105"/>
      <c r="HEW2157" s="105"/>
      <c r="HEX2157" s="105"/>
      <c r="HEY2157" s="105"/>
      <c r="HEZ2157" s="105"/>
      <c r="HFA2157" s="105"/>
      <c r="HFB2157" s="105"/>
      <c r="HFC2157" s="105"/>
      <c r="HFD2157" s="105"/>
      <c r="HFE2157" s="105"/>
      <c r="HFF2157" s="105"/>
      <c r="HFG2157" s="105"/>
      <c r="HFH2157" s="105"/>
      <c r="HFI2157" s="105"/>
      <c r="HFJ2157" s="105"/>
      <c r="HFK2157" s="105"/>
      <c r="HFL2157" s="105"/>
      <c r="HFM2157" s="105"/>
      <c r="HFN2157" s="105"/>
      <c r="HFO2157" s="105"/>
      <c r="HFP2157" s="105"/>
      <c r="HFQ2157" s="105"/>
      <c r="HFR2157" s="105"/>
      <c r="HFS2157" s="105"/>
      <c r="HFT2157" s="105"/>
      <c r="HFU2157" s="105"/>
      <c r="HFV2157" s="105"/>
      <c r="HFW2157" s="105"/>
      <c r="HFX2157" s="105"/>
      <c r="HFY2157" s="105"/>
      <c r="HFZ2157" s="105"/>
      <c r="HGA2157" s="105"/>
      <c r="HGB2157" s="105"/>
      <c r="HGC2157" s="105"/>
      <c r="HGD2157" s="105"/>
      <c r="HGE2157" s="105"/>
      <c r="HGF2157" s="105"/>
      <c r="HGG2157" s="105"/>
      <c r="HGH2157" s="105"/>
      <c r="HGI2157" s="105"/>
      <c r="HGJ2157" s="105"/>
      <c r="HGK2157" s="105"/>
      <c r="HGL2157" s="105"/>
      <c r="HGM2157" s="105"/>
      <c r="HGN2157" s="105"/>
      <c r="HGO2157" s="105"/>
      <c r="HGP2157" s="105"/>
      <c r="HGQ2157" s="105"/>
      <c r="HGR2157" s="105"/>
      <c r="HGS2157" s="105"/>
      <c r="HGT2157" s="105"/>
      <c r="HGU2157" s="105"/>
      <c r="HGV2157" s="105"/>
      <c r="HGW2157" s="105"/>
      <c r="HGX2157" s="105"/>
      <c r="HGY2157" s="105"/>
      <c r="HGZ2157" s="105"/>
      <c r="HHA2157" s="105"/>
      <c r="HHB2157" s="105"/>
      <c r="HHC2157" s="105"/>
      <c r="HHD2157" s="105"/>
      <c r="HHE2157" s="105"/>
      <c r="HHF2157" s="105"/>
      <c r="HHG2157" s="105"/>
      <c r="HHH2157" s="105"/>
      <c r="HHI2157" s="105"/>
      <c r="HHJ2157" s="105"/>
      <c r="HHK2157" s="105"/>
      <c r="HHL2157" s="105"/>
      <c r="HHM2157" s="105"/>
      <c r="HHN2157" s="105"/>
      <c r="HHO2157" s="105"/>
      <c r="HHP2157" s="105"/>
      <c r="HHQ2157" s="105"/>
      <c r="HHR2157" s="105"/>
      <c r="HHS2157" s="105"/>
      <c r="HHT2157" s="105"/>
      <c r="HHU2157" s="105"/>
      <c r="HHV2157" s="105"/>
      <c r="HHW2157" s="105"/>
      <c r="HHX2157" s="105"/>
      <c r="HHY2157" s="105"/>
      <c r="HHZ2157" s="105"/>
      <c r="HIA2157" s="105"/>
      <c r="HIB2157" s="105"/>
      <c r="HIC2157" s="105"/>
      <c r="HID2157" s="105"/>
      <c r="HIE2157" s="105"/>
      <c r="HIF2157" s="105"/>
      <c r="HIG2157" s="105"/>
      <c r="HIH2157" s="105"/>
      <c r="HII2157" s="105"/>
      <c r="HIJ2157" s="105"/>
      <c r="HIK2157" s="105"/>
      <c r="HIL2157" s="105"/>
      <c r="HIM2157" s="105"/>
      <c r="HIN2157" s="105"/>
      <c r="HIO2157" s="105"/>
      <c r="HIP2157" s="105"/>
      <c r="HIQ2157" s="105"/>
      <c r="HIR2157" s="105"/>
      <c r="HIS2157" s="105"/>
      <c r="HIT2157" s="105"/>
      <c r="HIU2157" s="105"/>
      <c r="HIV2157" s="105"/>
      <c r="HIW2157" s="105"/>
      <c r="HIX2157" s="105"/>
      <c r="HIY2157" s="105"/>
      <c r="HIZ2157" s="105"/>
      <c r="HJA2157" s="105"/>
      <c r="HJB2157" s="105"/>
      <c r="HJC2157" s="105"/>
      <c r="HJD2157" s="105"/>
      <c r="HJE2157" s="105"/>
      <c r="HJF2157" s="105"/>
      <c r="HJG2157" s="105"/>
      <c r="HJH2157" s="105"/>
      <c r="HJI2157" s="105"/>
      <c r="HJJ2157" s="105"/>
      <c r="HJK2157" s="105"/>
      <c r="HJL2157" s="105"/>
      <c r="HJM2157" s="105"/>
      <c r="HJN2157" s="105"/>
      <c r="HJO2157" s="105"/>
      <c r="HJP2157" s="105"/>
      <c r="HJQ2157" s="105"/>
      <c r="HJR2157" s="105"/>
      <c r="HJS2157" s="105"/>
      <c r="HJT2157" s="105"/>
      <c r="HJU2157" s="105"/>
      <c r="HJV2157" s="105"/>
      <c r="HJW2157" s="105"/>
      <c r="HJX2157" s="105"/>
      <c r="HJY2157" s="105"/>
      <c r="HJZ2157" s="105"/>
      <c r="HKA2157" s="105"/>
      <c r="HKB2157" s="105"/>
      <c r="HKC2157" s="105"/>
      <c r="HKD2157" s="105"/>
      <c r="HKE2157" s="105"/>
      <c r="HKF2157" s="105"/>
      <c r="HKG2157" s="105"/>
      <c r="HKH2157" s="105"/>
      <c r="HKI2157" s="105"/>
      <c r="HKJ2157" s="105"/>
      <c r="HKK2157" s="105"/>
      <c r="HKL2157" s="105"/>
      <c r="HKM2157" s="105"/>
      <c r="HKN2157" s="105"/>
      <c r="HKO2157" s="105"/>
      <c r="HKP2157" s="105"/>
      <c r="HKQ2157" s="105"/>
      <c r="HKR2157" s="105"/>
      <c r="HKS2157" s="105"/>
      <c r="HKT2157" s="105"/>
      <c r="HKU2157" s="105"/>
      <c r="HKV2157" s="105"/>
      <c r="HKW2157" s="105"/>
      <c r="HKX2157" s="105"/>
      <c r="HKY2157" s="105"/>
      <c r="HKZ2157" s="105"/>
      <c r="HLA2157" s="105"/>
      <c r="HLB2157" s="105"/>
      <c r="HLC2157" s="105"/>
      <c r="HLD2157" s="105"/>
      <c r="HLE2157" s="105"/>
      <c r="HLF2157" s="105"/>
      <c r="HLG2157" s="105"/>
      <c r="HLH2157" s="105"/>
      <c r="HLI2157" s="105"/>
      <c r="HLJ2157" s="105"/>
      <c r="HLK2157" s="105"/>
      <c r="HLL2157" s="105"/>
      <c r="HLM2157" s="105"/>
      <c r="HLN2157" s="105"/>
      <c r="HLO2157" s="105"/>
      <c r="HLP2157" s="105"/>
      <c r="HLQ2157" s="105"/>
      <c r="HLR2157" s="105"/>
      <c r="HLS2157" s="105"/>
      <c r="HLT2157" s="105"/>
      <c r="HLU2157" s="105"/>
      <c r="HLV2157" s="105"/>
      <c r="HLW2157" s="105"/>
      <c r="HLX2157" s="105"/>
      <c r="HLY2157" s="105"/>
      <c r="HLZ2157" s="105"/>
      <c r="HMA2157" s="105"/>
      <c r="HMB2157" s="105"/>
      <c r="HMC2157" s="105"/>
      <c r="HMD2157" s="105"/>
      <c r="HME2157" s="105"/>
      <c r="HMF2157" s="105"/>
      <c r="HMG2157" s="105"/>
      <c r="HMH2157" s="105"/>
      <c r="HMI2157" s="105"/>
      <c r="HMJ2157" s="105"/>
      <c r="HMK2157" s="105"/>
      <c r="HML2157" s="105"/>
      <c r="HMM2157" s="105"/>
      <c r="HMN2157" s="105"/>
      <c r="HMO2157" s="105"/>
      <c r="HMP2157" s="105"/>
      <c r="HMQ2157" s="105"/>
      <c r="HMR2157" s="105"/>
      <c r="HMS2157" s="105"/>
      <c r="HMT2157" s="105"/>
      <c r="HMU2157" s="105"/>
      <c r="HMV2157" s="105"/>
      <c r="HMW2157" s="105"/>
      <c r="HMX2157" s="105"/>
      <c r="HMY2157" s="105"/>
      <c r="HMZ2157" s="105"/>
      <c r="HNA2157" s="105"/>
      <c r="HNB2157" s="105"/>
      <c r="HNC2157" s="105"/>
      <c r="HND2157" s="105"/>
      <c r="HNE2157" s="105"/>
      <c r="HNF2157" s="105"/>
      <c r="HNG2157" s="105"/>
      <c r="HNH2157" s="105"/>
      <c r="HNI2157" s="105"/>
      <c r="HNJ2157" s="105"/>
      <c r="HNK2157" s="105"/>
      <c r="HNL2157" s="105"/>
      <c r="HNM2157" s="105"/>
      <c r="HNN2157" s="105"/>
      <c r="HNO2157" s="105"/>
      <c r="HNP2157" s="105"/>
      <c r="HNQ2157" s="105"/>
      <c r="HNR2157" s="105"/>
      <c r="HNS2157" s="105"/>
      <c r="HNT2157" s="105"/>
      <c r="HNU2157" s="105"/>
      <c r="HNV2157" s="105"/>
      <c r="HNW2157" s="105"/>
      <c r="HNX2157" s="105"/>
      <c r="HNY2157" s="105"/>
      <c r="HNZ2157" s="105"/>
      <c r="HOA2157" s="105"/>
      <c r="HOB2157" s="105"/>
      <c r="HOC2157" s="105"/>
      <c r="HOD2157" s="105"/>
      <c r="HOE2157" s="105"/>
      <c r="HOF2157" s="105"/>
      <c r="HOG2157" s="105"/>
      <c r="HOH2157" s="105"/>
      <c r="HOI2157" s="105"/>
      <c r="HOJ2157" s="105"/>
      <c r="HOK2157" s="105"/>
      <c r="HOL2157" s="105"/>
      <c r="HOM2157" s="105"/>
      <c r="HON2157" s="105"/>
      <c r="HOO2157" s="105"/>
      <c r="HOP2157" s="105"/>
      <c r="HOQ2157" s="105"/>
      <c r="HOR2157" s="105"/>
      <c r="HOS2157" s="105"/>
      <c r="HOT2157" s="105"/>
      <c r="HOU2157" s="105"/>
      <c r="HOV2157" s="105"/>
      <c r="HOW2157" s="105"/>
      <c r="HOX2157" s="105"/>
      <c r="HOY2157" s="105"/>
      <c r="HOZ2157" s="105"/>
      <c r="HPA2157" s="105"/>
      <c r="HPB2157" s="105"/>
      <c r="HPC2157" s="105"/>
      <c r="HPD2157" s="105"/>
      <c r="HPE2157" s="105"/>
      <c r="HPF2157" s="105"/>
      <c r="HPG2157" s="105"/>
      <c r="HPH2157" s="105"/>
      <c r="HPI2157" s="105"/>
      <c r="HPJ2157" s="105"/>
      <c r="HPK2157" s="105"/>
      <c r="HPL2157" s="105"/>
      <c r="HPM2157" s="105"/>
      <c r="HPN2157" s="105"/>
      <c r="HPO2157" s="105"/>
      <c r="HPP2157" s="105"/>
      <c r="HPQ2157" s="105"/>
      <c r="HPR2157" s="105"/>
      <c r="HPS2157" s="105"/>
      <c r="HPT2157" s="105"/>
      <c r="HPU2157" s="105"/>
      <c r="HPV2157" s="105"/>
      <c r="HPW2157" s="105"/>
      <c r="HPX2157" s="105"/>
      <c r="HPY2157" s="105"/>
      <c r="HPZ2157" s="105"/>
      <c r="HQA2157" s="105"/>
      <c r="HQB2157" s="105"/>
      <c r="HQC2157" s="105"/>
      <c r="HQD2157" s="105"/>
      <c r="HQE2157" s="105"/>
      <c r="HQF2157" s="105"/>
      <c r="HQG2157" s="105"/>
      <c r="HQH2157" s="105"/>
      <c r="HQI2157" s="105"/>
      <c r="HQJ2157" s="105"/>
      <c r="HQK2157" s="105"/>
      <c r="HQL2157" s="105"/>
      <c r="HQM2157" s="105"/>
      <c r="HQN2157" s="105"/>
      <c r="HQO2157" s="105"/>
      <c r="HQP2157" s="105"/>
      <c r="HQQ2157" s="105"/>
      <c r="HQR2157" s="105"/>
      <c r="HQS2157" s="105"/>
      <c r="HQT2157" s="105"/>
      <c r="HQU2157" s="105"/>
      <c r="HQV2157" s="105"/>
      <c r="HQW2157" s="105"/>
      <c r="HQX2157" s="105"/>
      <c r="HQY2157" s="105"/>
      <c r="HQZ2157" s="105"/>
      <c r="HRA2157" s="105"/>
      <c r="HRB2157" s="105"/>
      <c r="HRC2157" s="105"/>
      <c r="HRD2157" s="105"/>
      <c r="HRE2157" s="105"/>
      <c r="HRF2157" s="105"/>
      <c r="HRG2157" s="105"/>
      <c r="HRH2157" s="105"/>
      <c r="HRI2157" s="105"/>
      <c r="HRJ2157" s="105"/>
      <c r="HRK2157" s="105"/>
      <c r="HRL2157" s="105"/>
      <c r="HRM2157" s="105"/>
      <c r="HRN2157" s="105"/>
      <c r="HRO2157" s="105"/>
      <c r="HRP2157" s="105"/>
      <c r="HRQ2157" s="105"/>
      <c r="HRR2157" s="105"/>
      <c r="HRS2157" s="105"/>
      <c r="HRT2157" s="105"/>
      <c r="HRU2157" s="105"/>
      <c r="HRV2157" s="105"/>
      <c r="HRW2157" s="105"/>
      <c r="HRX2157" s="105"/>
      <c r="HRY2157" s="105"/>
      <c r="HRZ2157" s="105"/>
      <c r="HSA2157" s="105"/>
      <c r="HSB2157" s="105"/>
      <c r="HSC2157" s="105"/>
      <c r="HSD2157" s="105"/>
      <c r="HSE2157" s="105"/>
      <c r="HSF2157" s="105"/>
      <c r="HSG2157" s="105"/>
      <c r="HSH2157" s="105"/>
      <c r="HSI2157" s="105"/>
      <c r="HSJ2157" s="105"/>
      <c r="HSK2157" s="105"/>
      <c r="HSL2157" s="105"/>
      <c r="HSM2157" s="105"/>
      <c r="HSN2157" s="105"/>
      <c r="HSO2157" s="105"/>
      <c r="HSP2157" s="105"/>
      <c r="HSQ2157" s="105"/>
      <c r="HSR2157" s="105"/>
      <c r="HSS2157" s="105"/>
      <c r="HST2157" s="105"/>
      <c r="HSU2157" s="105"/>
      <c r="HSV2157" s="105"/>
      <c r="HSW2157" s="105"/>
      <c r="HSX2157" s="105"/>
      <c r="HSY2157" s="105"/>
      <c r="HSZ2157" s="105"/>
      <c r="HTA2157" s="105"/>
      <c r="HTB2157" s="105"/>
      <c r="HTC2157" s="105"/>
      <c r="HTD2157" s="105"/>
      <c r="HTE2157" s="105"/>
      <c r="HTF2157" s="105"/>
      <c r="HTG2157" s="105"/>
      <c r="HTH2157" s="105"/>
      <c r="HTI2157" s="105"/>
      <c r="HTJ2157" s="105"/>
      <c r="HTK2157" s="105"/>
      <c r="HTL2157" s="105"/>
      <c r="HTM2157" s="105"/>
      <c r="HTN2157" s="105"/>
      <c r="HTO2157" s="105"/>
      <c r="HTP2157" s="105"/>
      <c r="HTQ2157" s="105"/>
      <c r="HTR2157" s="105"/>
      <c r="HTS2157" s="105"/>
      <c r="HTT2157" s="105"/>
      <c r="HTU2157" s="105"/>
      <c r="HTV2157" s="105"/>
      <c r="HTW2157" s="105"/>
      <c r="HTX2157" s="105"/>
      <c r="HTY2157" s="105"/>
      <c r="HTZ2157" s="105"/>
      <c r="HUA2157" s="105"/>
      <c r="HUB2157" s="105"/>
      <c r="HUC2157" s="105"/>
      <c r="HUD2157" s="105"/>
      <c r="HUE2157" s="105"/>
      <c r="HUF2157" s="105"/>
      <c r="HUG2157" s="105"/>
      <c r="HUH2157" s="105"/>
      <c r="HUI2157" s="105"/>
      <c r="HUJ2157" s="105"/>
      <c r="HUK2157" s="105"/>
      <c r="HUL2157" s="105"/>
      <c r="HUM2157" s="105"/>
      <c r="HUN2157" s="105"/>
      <c r="HUO2157" s="105"/>
      <c r="HUP2157" s="105"/>
      <c r="HUQ2157" s="105"/>
      <c r="HUR2157" s="105"/>
      <c r="HUS2157" s="105"/>
      <c r="HUT2157" s="105"/>
      <c r="HUU2157" s="105"/>
      <c r="HUV2157" s="105"/>
      <c r="HUW2157" s="105"/>
      <c r="HUX2157" s="105"/>
      <c r="HUY2157" s="105"/>
      <c r="HUZ2157" s="105"/>
      <c r="HVA2157" s="105"/>
      <c r="HVB2157" s="105"/>
      <c r="HVC2157" s="105"/>
      <c r="HVD2157" s="105"/>
      <c r="HVE2157" s="105"/>
      <c r="HVF2157" s="105"/>
      <c r="HVG2157" s="105"/>
      <c r="HVH2157" s="105"/>
      <c r="HVI2157" s="105"/>
      <c r="HVJ2157" s="105"/>
      <c r="HVK2157" s="105"/>
      <c r="HVL2157" s="105"/>
      <c r="HVM2157" s="105"/>
      <c r="HVN2157" s="105"/>
      <c r="HVO2157" s="105"/>
      <c r="HVP2157" s="105"/>
      <c r="HVQ2157" s="105"/>
      <c r="HVR2157" s="105"/>
      <c r="HVS2157" s="105"/>
      <c r="HVT2157" s="105"/>
      <c r="HVU2157" s="105"/>
      <c r="HVV2157" s="105"/>
      <c r="HVW2157" s="105"/>
      <c r="HVX2157" s="105"/>
      <c r="HVY2157" s="105"/>
      <c r="HVZ2157" s="105"/>
      <c r="HWA2157" s="105"/>
      <c r="HWB2157" s="105"/>
      <c r="HWC2157" s="105"/>
      <c r="HWD2157" s="105"/>
      <c r="HWE2157" s="105"/>
      <c r="HWF2157" s="105"/>
      <c r="HWG2157" s="105"/>
      <c r="HWH2157" s="105"/>
      <c r="HWI2157" s="105"/>
      <c r="HWJ2157" s="105"/>
      <c r="HWK2157" s="105"/>
      <c r="HWL2157" s="105"/>
      <c r="HWM2157" s="105"/>
      <c r="HWN2157" s="105"/>
      <c r="HWO2157" s="105"/>
      <c r="HWP2157" s="105"/>
      <c r="HWQ2157" s="105"/>
      <c r="HWR2157" s="105"/>
      <c r="HWS2157" s="105"/>
      <c r="HWT2157" s="105"/>
      <c r="HWU2157" s="105"/>
      <c r="HWV2157" s="105"/>
      <c r="HWW2157" s="105"/>
      <c r="HWX2157" s="105"/>
      <c r="HWY2157" s="105"/>
      <c r="HWZ2157" s="105"/>
      <c r="HXA2157" s="105"/>
      <c r="HXB2157" s="105"/>
      <c r="HXC2157" s="105"/>
      <c r="HXD2157" s="105"/>
      <c r="HXE2157" s="105"/>
      <c r="HXF2157" s="105"/>
      <c r="HXG2157" s="105"/>
      <c r="HXH2157" s="105"/>
      <c r="HXI2157" s="105"/>
      <c r="HXJ2157" s="105"/>
      <c r="HXK2157" s="105"/>
      <c r="HXL2157" s="105"/>
      <c r="HXM2157" s="105"/>
      <c r="HXN2157" s="105"/>
      <c r="HXO2157" s="105"/>
      <c r="HXP2157" s="105"/>
      <c r="HXQ2157" s="105"/>
      <c r="HXR2157" s="105"/>
      <c r="HXS2157" s="105"/>
      <c r="HXT2157" s="105"/>
      <c r="HXU2157" s="105"/>
      <c r="HXV2157" s="105"/>
      <c r="HXW2157" s="105"/>
      <c r="HXX2157" s="105"/>
      <c r="HXY2157" s="105"/>
      <c r="HXZ2157" s="105"/>
      <c r="HYA2157" s="105"/>
      <c r="HYB2157" s="105"/>
      <c r="HYC2157" s="105"/>
      <c r="HYD2157" s="105"/>
      <c r="HYE2157" s="105"/>
      <c r="HYF2157" s="105"/>
      <c r="HYG2157" s="105"/>
      <c r="HYH2157" s="105"/>
      <c r="HYI2157" s="105"/>
      <c r="HYJ2157" s="105"/>
      <c r="HYK2157" s="105"/>
      <c r="HYL2157" s="105"/>
      <c r="HYM2157" s="105"/>
      <c r="HYN2157" s="105"/>
      <c r="HYO2157" s="105"/>
      <c r="HYP2157" s="105"/>
      <c r="HYQ2157" s="105"/>
      <c r="HYR2157" s="105"/>
      <c r="HYS2157" s="105"/>
      <c r="HYT2157" s="105"/>
      <c r="HYU2157" s="105"/>
      <c r="HYV2157" s="105"/>
      <c r="HYW2157" s="105"/>
      <c r="HYX2157" s="105"/>
      <c r="HYY2157" s="105"/>
      <c r="HYZ2157" s="105"/>
      <c r="HZA2157" s="105"/>
      <c r="HZB2157" s="105"/>
      <c r="HZC2157" s="105"/>
      <c r="HZD2157" s="105"/>
      <c r="HZE2157" s="105"/>
      <c r="HZF2157" s="105"/>
      <c r="HZG2157" s="105"/>
      <c r="HZH2157" s="105"/>
      <c r="HZI2157" s="105"/>
      <c r="HZJ2157" s="105"/>
      <c r="HZK2157" s="105"/>
      <c r="HZL2157" s="105"/>
      <c r="HZM2157" s="105"/>
      <c r="HZN2157" s="105"/>
      <c r="HZO2157" s="105"/>
      <c r="HZP2157" s="105"/>
      <c r="HZQ2157" s="105"/>
      <c r="HZR2157" s="105"/>
      <c r="HZS2157" s="105"/>
      <c r="HZT2157" s="105"/>
      <c r="HZU2157" s="105"/>
      <c r="HZV2157" s="105"/>
      <c r="HZW2157" s="105"/>
      <c r="HZX2157" s="105"/>
      <c r="HZY2157" s="105"/>
      <c r="HZZ2157" s="105"/>
      <c r="IAA2157" s="105"/>
      <c r="IAB2157" s="105"/>
      <c r="IAC2157" s="105"/>
      <c r="IAD2157" s="105"/>
      <c r="IAE2157" s="105"/>
      <c r="IAF2157" s="105"/>
      <c r="IAG2157" s="105"/>
      <c r="IAH2157" s="105"/>
      <c r="IAI2157" s="105"/>
      <c r="IAJ2157" s="105"/>
      <c r="IAK2157" s="105"/>
      <c r="IAL2157" s="105"/>
      <c r="IAM2157" s="105"/>
      <c r="IAN2157" s="105"/>
      <c r="IAO2157" s="105"/>
      <c r="IAP2157" s="105"/>
      <c r="IAQ2157" s="105"/>
      <c r="IAR2157" s="105"/>
      <c r="IAS2157" s="105"/>
      <c r="IAT2157" s="105"/>
      <c r="IAU2157" s="105"/>
      <c r="IAV2157" s="105"/>
      <c r="IAW2157" s="105"/>
      <c r="IAX2157" s="105"/>
      <c r="IAY2157" s="105"/>
      <c r="IAZ2157" s="105"/>
      <c r="IBA2157" s="105"/>
      <c r="IBB2157" s="105"/>
      <c r="IBC2157" s="105"/>
      <c r="IBD2157" s="105"/>
      <c r="IBE2157" s="105"/>
      <c r="IBF2157" s="105"/>
      <c r="IBG2157" s="105"/>
      <c r="IBH2157" s="105"/>
      <c r="IBI2157" s="105"/>
      <c r="IBJ2157" s="105"/>
      <c r="IBK2157" s="105"/>
      <c r="IBL2157" s="105"/>
      <c r="IBM2157" s="105"/>
      <c r="IBN2157" s="105"/>
      <c r="IBO2157" s="105"/>
      <c r="IBP2157" s="105"/>
      <c r="IBQ2157" s="105"/>
      <c r="IBR2157" s="105"/>
      <c r="IBS2157" s="105"/>
      <c r="IBT2157" s="105"/>
      <c r="IBU2157" s="105"/>
      <c r="IBV2157" s="105"/>
      <c r="IBW2157" s="105"/>
      <c r="IBX2157" s="105"/>
      <c r="IBY2157" s="105"/>
      <c r="IBZ2157" s="105"/>
      <c r="ICA2157" s="105"/>
      <c r="ICB2157" s="105"/>
      <c r="ICC2157" s="105"/>
      <c r="ICD2157" s="105"/>
      <c r="ICE2157" s="105"/>
      <c r="ICF2157" s="105"/>
      <c r="ICG2157" s="105"/>
      <c r="ICH2157" s="105"/>
      <c r="ICI2157" s="105"/>
      <c r="ICJ2157" s="105"/>
      <c r="ICK2157" s="105"/>
      <c r="ICL2157" s="105"/>
      <c r="ICM2157" s="105"/>
      <c r="ICN2157" s="105"/>
      <c r="ICO2157" s="105"/>
      <c r="ICP2157" s="105"/>
      <c r="ICQ2157" s="105"/>
      <c r="ICR2157" s="105"/>
      <c r="ICS2157" s="105"/>
      <c r="ICT2157" s="105"/>
      <c r="ICU2157" s="105"/>
      <c r="ICV2157" s="105"/>
      <c r="ICW2157" s="105"/>
      <c r="ICX2157" s="105"/>
      <c r="ICY2157" s="105"/>
      <c r="ICZ2157" s="105"/>
      <c r="IDA2157" s="105"/>
      <c r="IDB2157" s="105"/>
      <c r="IDC2157" s="105"/>
      <c r="IDD2157" s="105"/>
      <c r="IDE2157" s="105"/>
      <c r="IDF2157" s="105"/>
      <c r="IDG2157" s="105"/>
      <c r="IDH2157" s="105"/>
      <c r="IDI2157" s="105"/>
      <c r="IDJ2157" s="105"/>
      <c r="IDK2157" s="105"/>
      <c r="IDL2157" s="105"/>
      <c r="IDM2157" s="105"/>
      <c r="IDN2157" s="105"/>
      <c r="IDO2157" s="105"/>
      <c r="IDP2157" s="105"/>
      <c r="IDQ2157" s="105"/>
      <c r="IDR2157" s="105"/>
      <c r="IDS2157" s="105"/>
      <c r="IDT2157" s="105"/>
      <c r="IDU2157" s="105"/>
      <c r="IDV2157" s="105"/>
      <c r="IDW2157" s="105"/>
      <c r="IDX2157" s="105"/>
      <c r="IDY2157" s="105"/>
      <c r="IDZ2157" s="105"/>
      <c r="IEA2157" s="105"/>
      <c r="IEB2157" s="105"/>
      <c r="IEC2157" s="105"/>
      <c r="IED2157" s="105"/>
      <c r="IEE2157" s="105"/>
      <c r="IEF2157" s="105"/>
      <c r="IEG2157" s="105"/>
      <c r="IEH2157" s="105"/>
      <c r="IEI2157" s="105"/>
      <c r="IEJ2157" s="105"/>
      <c r="IEK2157" s="105"/>
      <c r="IEL2157" s="105"/>
      <c r="IEM2157" s="105"/>
      <c r="IEN2157" s="105"/>
      <c r="IEO2157" s="105"/>
      <c r="IEP2157" s="105"/>
      <c r="IEQ2157" s="105"/>
      <c r="IER2157" s="105"/>
      <c r="IES2157" s="105"/>
      <c r="IET2157" s="105"/>
      <c r="IEU2157" s="105"/>
      <c r="IEV2157" s="105"/>
      <c r="IEW2157" s="105"/>
      <c r="IEX2157" s="105"/>
      <c r="IEY2157" s="105"/>
      <c r="IEZ2157" s="105"/>
      <c r="IFA2157" s="105"/>
      <c r="IFB2157" s="105"/>
      <c r="IFC2157" s="105"/>
      <c r="IFD2157" s="105"/>
      <c r="IFE2157" s="105"/>
      <c r="IFF2157" s="105"/>
      <c r="IFG2157" s="105"/>
      <c r="IFH2157" s="105"/>
      <c r="IFI2157" s="105"/>
      <c r="IFJ2157" s="105"/>
      <c r="IFK2157" s="105"/>
      <c r="IFL2157" s="105"/>
      <c r="IFM2157" s="105"/>
      <c r="IFN2157" s="105"/>
      <c r="IFO2157" s="105"/>
      <c r="IFP2157" s="105"/>
      <c r="IFQ2157" s="105"/>
      <c r="IFR2157" s="105"/>
      <c r="IFS2157" s="105"/>
      <c r="IFT2157" s="105"/>
      <c r="IFU2157" s="105"/>
      <c r="IFV2157" s="105"/>
      <c r="IFW2157" s="105"/>
      <c r="IFX2157" s="105"/>
      <c r="IFY2157" s="105"/>
      <c r="IFZ2157" s="105"/>
      <c r="IGA2157" s="105"/>
      <c r="IGB2157" s="105"/>
      <c r="IGC2157" s="105"/>
      <c r="IGD2157" s="105"/>
      <c r="IGE2157" s="105"/>
      <c r="IGF2157" s="105"/>
      <c r="IGG2157" s="105"/>
      <c r="IGH2157" s="105"/>
      <c r="IGI2157" s="105"/>
      <c r="IGJ2157" s="105"/>
      <c r="IGK2157" s="105"/>
      <c r="IGL2157" s="105"/>
      <c r="IGM2157" s="105"/>
      <c r="IGN2157" s="105"/>
      <c r="IGO2157" s="105"/>
      <c r="IGP2157" s="105"/>
      <c r="IGQ2157" s="105"/>
      <c r="IGR2157" s="105"/>
      <c r="IGS2157" s="105"/>
      <c r="IGT2157" s="105"/>
      <c r="IGU2157" s="105"/>
      <c r="IGV2157" s="105"/>
      <c r="IGW2157" s="105"/>
      <c r="IGX2157" s="105"/>
      <c r="IGY2157" s="105"/>
      <c r="IGZ2157" s="105"/>
      <c r="IHA2157" s="105"/>
      <c r="IHB2157" s="105"/>
      <c r="IHC2157" s="105"/>
      <c r="IHD2157" s="105"/>
      <c r="IHE2157" s="105"/>
      <c r="IHF2157" s="105"/>
      <c r="IHG2157" s="105"/>
      <c r="IHH2157" s="105"/>
      <c r="IHI2157" s="105"/>
      <c r="IHJ2157" s="105"/>
      <c r="IHK2157" s="105"/>
      <c r="IHL2157" s="105"/>
      <c r="IHM2157" s="105"/>
      <c r="IHN2157" s="105"/>
      <c r="IHO2157" s="105"/>
      <c r="IHP2157" s="105"/>
      <c r="IHQ2157" s="105"/>
      <c r="IHR2157" s="105"/>
      <c r="IHS2157" s="105"/>
      <c r="IHT2157" s="105"/>
      <c r="IHU2157" s="105"/>
      <c r="IHV2157" s="105"/>
      <c r="IHW2157" s="105"/>
      <c r="IHX2157" s="105"/>
      <c r="IHY2157" s="105"/>
      <c r="IHZ2157" s="105"/>
      <c r="IIA2157" s="105"/>
      <c r="IIB2157" s="105"/>
      <c r="IIC2157" s="105"/>
      <c r="IID2157" s="105"/>
      <c r="IIE2157" s="105"/>
      <c r="IIF2157" s="105"/>
      <c r="IIG2157" s="105"/>
      <c r="IIH2157" s="105"/>
      <c r="III2157" s="105"/>
      <c r="IIJ2157" s="105"/>
      <c r="IIK2157" s="105"/>
      <c r="IIL2157" s="105"/>
      <c r="IIM2157" s="105"/>
      <c r="IIN2157" s="105"/>
      <c r="IIO2157" s="105"/>
      <c r="IIP2157" s="105"/>
      <c r="IIQ2157" s="105"/>
      <c r="IIR2157" s="105"/>
      <c r="IIS2157" s="105"/>
      <c r="IIT2157" s="105"/>
      <c r="IIU2157" s="105"/>
      <c r="IIV2157" s="105"/>
      <c r="IIW2157" s="105"/>
      <c r="IIX2157" s="105"/>
      <c r="IIY2157" s="105"/>
      <c r="IIZ2157" s="105"/>
      <c r="IJA2157" s="105"/>
      <c r="IJB2157" s="105"/>
      <c r="IJC2157" s="105"/>
      <c r="IJD2157" s="105"/>
      <c r="IJE2157" s="105"/>
      <c r="IJF2157" s="105"/>
      <c r="IJG2157" s="105"/>
      <c r="IJH2157" s="105"/>
      <c r="IJI2157" s="105"/>
      <c r="IJJ2157" s="105"/>
      <c r="IJK2157" s="105"/>
      <c r="IJL2157" s="105"/>
      <c r="IJM2157" s="105"/>
      <c r="IJN2157" s="105"/>
      <c r="IJO2157" s="105"/>
      <c r="IJP2157" s="105"/>
      <c r="IJQ2157" s="105"/>
      <c r="IJR2157" s="105"/>
      <c r="IJS2157" s="105"/>
      <c r="IJT2157" s="105"/>
      <c r="IJU2157" s="105"/>
      <c r="IJV2157" s="105"/>
      <c r="IJW2157" s="105"/>
      <c r="IJX2157" s="105"/>
      <c r="IJY2157" s="105"/>
      <c r="IJZ2157" s="105"/>
      <c r="IKA2157" s="105"/>
      <c r="IKB2157" s="105"/>
      <c r="IKC2157" s="105"/>
      <c r="IKD2157" s="105"/>
      <c r="IKE2157" s="105"/>
      <c r="IKF2157" s="105"/>
      <c r="IKG2157" s="105"/>
      <c r="IKH2157" s="105"/>
      <c r="IKI2157" s="105"/>
      <c r="IKJ2157" s="105"/>
      <c r="IKK2157" s="105"/>
      <c r="IKL2157" s="105"/>
      <c r="IKM2157" s="105"/>
      <c r="IKN2157" s="105"/>
      <c r="IKO2157" s="105"/>
      <c r="IKP2157" s="105"/>
      <c r="IKQ2157" s="105"/>
      <c r="IKR2157" s="105"/>
      <c r="IKS2157" s="105"/>
      <c r="IKT2157" s="105"/>
      <c r="IKU2157" s="105"/>
      <c r="IKV2157" s="105"/>
      <c r="IKW2157" s="105"/>
      <c r="IKX2157" s="105"/>
      <c r="IKY2157" s="105"/>
      <c r="IKZ2157" s="105"/>
      <c r="ILA2157" s="105"/>
      <c r="ILB2157" s="105"/>
      <c r="ILC2157" s="105"/>
      <c r="ILD2157" s="105"/>
      <c r="ILE2157" s="105"/>
      <c r="ILF2157" s="105"/>
      <c r="ILG2157" s="105"/>
      <c r="ILH2157" s="105"/>
      <c r="ILI2157" s="105"/>
      <c r="ILJ2157" s="105"/>
      <c r="ILK2157" s="105"/>
      <c r="ILL2157" s="105"/>
      <c r="ILM2157" s="105"/>
      <c r="ILN2157" s="105"/>
      <c r="ILO2157" s="105"/>
      <c r="ILP2157" s="105"/>
      <c r="ILQ2157" s="105"/>
      <c r="ILR2157" s="105"/>
      <c r="ILS2157" s="105"/>
      <c r="ILT2157" s="105"/>
      <c r="ILU2157" s="105"/>
      <c r="ILV2157" s="105"/>
      <c r="ILW2157" s="105"/>
      <c r="ILX2157" s="105"/>
      <c r="ILY2157" s="105"/>
      <c r="ILZ2157" s="105"/>
      <c r="IMA2157" s="105"/>
      <c r="IMB2157" s="105"/>
      <c r="IMC2157" s="105"/>
      <c r="IMD2157" s="105"/>
      <c r="IME2157" s="105"/>
      <c r="IMF2157" s="105"/>
      <c r="IMG2157" s="105"/>
      <c r="IMH2157" s="105"/>
      <c r="IMI2157" s="105"/>
      <c r="IMJ2157" s="105"/>
      <c r="IMK2157" s="105"/>
      <c r="IML2157" s="105"/>
      <c r="IMM2157" s="105"/>
      <c r="IMN2157" s="105"/>
      <c r="IMO2157" s="105"/>
      <c r="IMP2157" s="105"/>
      <c r="IMQ2157" s="105"/>
      <c r="IMR2157" s="105"/>
      <c r="IMS2157" s="105"/>
      <c r="IMT2157" s="105"/>
      <c r="IMU2157" s="105"/>
      <c r="IMV2157" s="105"/>
      <c r="IMW2157" s="105"/>
      <c r="IMX2157" s="105"/>
      <c r="IMY2157" s="105"/>
      <c r="IMZ2157" s="105"/>
      <c r="INA2157" s="105"/>
      <c r="INB2157" s="105"/>
      <c r="INC2157" s="105"/>
      <c r="IND2157" s="105"/>
      <c r="INE2157" s="105"/>
      <c r="INF2157" s="105"/>
      <c r="ING2157" s="105"/>
      <c r="INH2157" s="105"/>
      <c r="INI2157" s="105"/>
      <c r="INJ2157" s="105"/>
      <c r="INK2157" s="105"/>
      <c r="INL2157" s="105"/>
      <c r="INM2157" s="105"/>
      <c r="INN2157" s="105"/>
      <c r="INO2157" s="105"/>
      <c r="INP2157" s="105"/>
      <c r="INQ2157" s="105"/>
      <c r="INR2157" s="105"/>
      <c r="INS2157" s="105"/>
      <c r="INT2157" s="105"/>
      <c r="INU2157" s="105"/>
      <c r="INV2157" s="105"/>
      <c r="INW2157" s="105"/>
      <c r="INX2157" s="105"/>
      <c r="INY2157" s="105"/>
      <c r="INZ2157" s="105"/>
      <c r="IOA2157" s="105"/>
      <c r="IOB2157" s="105"/>
      <c r="IOC2157" s="105"/>
      <c r="IOD2157" s="105"/>
      <c r="IOE2157" s="105"/>
      <c r="IOF2157" s="105"/>
      <c r="IOG2157" s="105"/>
      <c r="IOH2157" s="105"/>
      <c r="IOI2157" s="105"/>
      <c r="IOJ2157" s="105"/>
      <c r="IOK2157" s="105"/>
      <c r="IOL2157" s="105"/>
      <c r="IOM2157" s="105"/>
      <c r="ION2157" s="105"/>
      <c r="IOO2157" s="105"/>
      <c r="IOP2157" s="105"/>
      <c r="IOQ2157" s="105"/>
      <c r="IOR2157" s="105"/>
      <c r="IOS2157" s="105"/>
      <c r="IOT2157" s="105"/>
      <c r="IOU2157" s="105"/>
      <c r="IOV2157" s="105"/>
      <c r="IOW2157" s="105"/>
      <c r="IOX2157" s="105"/>
      <c r="IOY2157" s="105"/>
      <c r="IOZ2157" s="105"/>
      <c r="IPA2157" s="105"/>
      <c r="IPB2157" s="105"/>
      <c r="IPC2157" s="105"/>
      <c r="IPD2157" s="105"/>
      <c r="IPE2157" s="105"/>
      <c r="IPF2157" s="105"/>
      <c r="IPG2157" s="105"/>
      <c r="IPH2157" s="105"/>
      <c r="IPI2157" s="105"/>
      <c r="IPJ2157" s="105"/>
      <c r="IPK2157" s="105"/>
      <c r="IPL2157" s="105"/>
      <c r="IPM2157" s="105"/>
      <c r="IPN2157" s="105"/>
      <c r="IPO2157" s="105"/>
      <c r="IPP2157" s="105"/>
      <c r="IPQ2157" s="105"/>
      <c r="IPR2157" s="105"/>
      <c r="IPS2157" s="105"/>
      <c r="IPT2157" s="105"/>
      <c r="IPU2157" s="105"/>
      <c r="IPV2157" s="105"/>
      <c r="IPW2157" s="105"/>
      <c r="IPX2157" s="105"/>
      <c r="IPY2157" s="105"/>
      <c r="IPZ2157" s="105"/>
      <c r="IQA2157" s="105"/>
      <c r="IQB2157" s="105"/>
      <c r="IQC2157" s="105"/>
      <c r="IQD2157" s="105"/>
      <c r="IQE2157" s="105"/>
      <c r="IQF2157" s="105"/>
      <c r="IQG2157" s="105"/>
      <c r="IQH2157" s="105"/>
      <c r="IQI2157" s="105"/>
      <c r="IQJ2157" s="105"/>
      <c r="IQK2157" s="105"/>
      <c r="IQL2157" s="105"/>
      <c r="IQM2157" s="105"/>
      <c r="IQN2157" s="105"/>
      <c r="IQO2157" s="105"/>
      <c r="IQP2157" s="105"/>
      <c r="IQQ2157" s="105"/>
      <c r="IQR2157" s="105"/>
      <c r="IQS2157" s="105"/>
      <c r="IQT2157" s="105"/>
      <c r="IQU2157" s="105"/>
      <c r="IQV2157" s="105"/>
      <c r="IQW2157" s="105"/>
      <c r="IQX2157" s="105"/>
      <c r="IQY2157" s="105"/>
      <c r="IQZ2157" s="105"/>
      <c r="IRA2157" s="105"/>
      <c r="IRB2157" s="105"/>
      <c r="IRC2157" s="105"/>
      <c r="IRD2157" s="105"/>
      <c r="IRE2157" s="105"/>
      <c r="IRF2157" s="105"/>
      <c r="IRG2157" s="105"/>
      <c r="IRH2157" s="105"/>
      <c r="IRI2157" s="105"/>
      <c r="IRJ2157" s="105"/>
      <c r="IRK2157" s="105"/>
      <c r="IRL2157" s="105"/>
      <c r="IRM2157" s="105"/>
      <c r="IRN2157" s="105"/>
      <c r="IRO2157" s="105"/>
      <c r="IRP2157" s="105"/>
      <c r="IRQ2157" s="105"/>
      <c r="IRR2157" s="105"/>
      <c r="IRS2157" s="105"/>
      <c r="IRT2157" s="105"/>
      <c r="IRU2157" s="105"/>
      <c r="IRV2157" s="105"/>
      <c r="IRW2157" s="105"/>
      <c r="IRX2157" s="105"/>
      <c r="IRY2157" s="105"/>
      <c r="IRZ2157" s="105"/>
      <c r="ISA2157" s="105"/>
      <c r="ISB2157" s="105"/>
      <c r="ISC2157" s="105"/>
      <c r="ISD2157" s="105"/>
      <c r="ISE2157" s="105"/>
      <c r="ISF2157" s="105"/>
      <c r="ISG2157" s="105"/>
      <c r="ISH2157" s="105"/>
      <c r="ISI2157" s="105"/>
      <c r="ISJ2157" s="105"/>
      <c r="ISK2157" s="105"/>
      <c r="ISL2157" s="105"/>
      <c r="ISM2157" s="105"/>
      <c r="ISN2157" s="105"/>
      <c r="ISO2157" s="105"/>
      <c r="ISP2157" s="105"/>
      <c r="ISQ2157" s="105"/>
      <c r="ISR2157" s="105"/>
      <c r="ISS2157" s="105"/>
      <c r="IST2157" s="105"/>
      <c r="ISU2157" s="105"/>
      <c r="ISV2157" s="105"/>
      <c r="ISW2157" s="105"/>
      <c r="ISX2157" s="105"/>
      <c r="ISY2157" s="105"/>
      <c r="ISZ2157" s="105"/>
      <c r="ITA2157" s="105"/>
      <c r="ITB2157" s="105"/>
      <c r="ITC2157" s="105"/>
      <c r="ITD2157" s="105"/>
      <c r="ITE2157" s="105"/>
      <c r="ITF2157" s="105"/>
      <c r="ITG2157" s="105"/>
      <c r="ITH2157" s="105"/>
      <c r="ITI2157" s="105"/>
      <c r="ITJ2157" s="105"/>
      <c r="ITK2157" s="105"/>
      <c r="ITL2157" s="105"/>
      <c r="ITM2157" s="105"/>
      <c r="ITN2157" s="105"/>
      <c r="ITO2157" s="105"/>
      <c r="ITP2157" s="105"/>
      <c r="ITQ2157" s="105"/>
      <c r="ITR2157" s="105"/>
      <c r="ITS2157" s="105"/>
      <c r="ITT2157" s="105"/>
      <c r="ITU2157" s="105"/>
      <c r="ITV2157" s="105"/>
      <c r="ITW2157" s="105"/>
      <c r="ITX2157" s="105"/>
      <c r="ITY2157" s="105"/>
      <c r="ITZ2157" s="105"/>
      <c r="IUA2157" s="105"/>
      <c r="IUB2157" s="105"/>
      <c r="IUC2157" s="105"/>
      <c r="IUD2157" s="105"/>
      <c r="IUE2157" s="105"/>
      <c r="IUF2157" s="105"/>
      <c r="IUG2157" s="105"/>
      <c r="IUH2157" s="105"/>
      <c r="IUI2157" s="105"/>
      <c r="IUJ2157" s="105"/>
      <c r="IUK2157" s="105"/>
      <c r="IUL2157" s="105"/>
      <c r="IUM2157" s="105"/>
      <c r="IUN2157" s="105"/>
      <c r="IUO2157" s="105"/>
      <c r="IUP2157" s="105"/>
      <c r="IUQ2157" s="105"/>
      <c r="IUR2157" s="105"/>
      <c r="IUS2157" s="105"/>
      <c r="IUT2157" s="105"/>
      <c r="IUU2157" s="105"/>
      <c r="IUV2157" s="105"/>
      <c r="IUW2157" s="105"/>
      <c r="IUX2157" s="105"/>
      <c r="IUY2157" s="105"/>
      <c r="IUZ2157" s="105"/>
      <c r="IVA2157" s="105"/>
      <c r="IVB2157" s="105"/>
      <c r="IVC2157" s="105"/>
      <c r="IVD2157" s="105"/>
      <c r="IVE2157" s="105"/>
      <c r="IVF2157" s="105"/>
      <c r="IVG2157" s="105"/>
      <c r="IVH2157" s="105"/>
      <c r="IVI2157" s="105"/>
      <c r="IVJ2157" s="105"/>
      <c r="IVK2157" s="105"/>
      <c r="IVL2157" s="105"/>
      <c r="IVM2157" s="105"/>
      <c r="IVN2157" s="105"/>
      <c r="IVO2157" s="105"/>
      <c r="IVP2157" s="105"/>
      <c r="IVQ2157" s="105"/>
      <c r="IVR2157" s="105"/>
      <c r="IVS2157" s="105"/>
      <c r="IVT2157" s="105"/>
      <c r="IVU2157" s="105"/>
      <c r="IVV2157" s="105"/>
      <c r="IVW2157" s="105"/>
      <c r="IVX2157" s="105"/>
      <c r="IVY2157" s="105"/>
      <c r="IVZ2157" s="105"/>
      <c r="IWA2157" s="105"/>
      <c r="IWB2157" s="105"/>
      <c r="IWC2157" s="105"/>
      <c r="IWD2157" s="105"/>
      <c r="IWE2157" s="105"/>
      <c r="IWF2157" s="105"/>
      <c r="IWG2157" s="105"/>
      <c r="IWH2157" s="105"/>
      <c r="IWI2157" s="105"/>
      <c r="IWJ2157" s="105"/>
      <c r="IWK2157" s="105"/>
      <c r="IWL2157" s="105"/>
      <c r="IWM2157" s="105"/>
      <c r="IWN2157" s="105"/>
      <c r="IWO2157" s="105"/>
      <c r="IWP2157" s="105"/>
      <c r="IWQ2157" s="105"/>
      <c r="IWR2157" s="105"/>
      <c r="IWS2157" s="105"/>
      <c r="IWT2157" s="105"/>
      <c r="IWU2157" s="105"/>
      <c r="IWV2157" s="105"/>
      <c r="IWW2157" s="105"/>
      <c r="IWX2157" s="105"/>
      <c r="IWY2157" s="105"/>
      <c r="IWZ2157" s="105"/>
      <c r="IXA2157" s="105"/>
      <c r="IXB2157" s="105"/>
      <c r="IXC2157" s="105"/>
      <c r="IXD2157" s="105"/>
      <c r="IXE2157" s="105"/>
      <c r="IXF2157" s="105"/>
      <c r="IXG2157" s="105"/>
      <c r="IXH2157" s="105"/>
      <c r="IXI2157" s="105"/>
      <c r="IXJ2157" s="105"/>
      <c r="IXK2157" s="105"/>
      <c r="IXL2157" s="105"/>
      <c r="IXM2157" s="105"/>
      <c r="IXN2157" s="105"/>
      <c r="IXO2157" s="105"/>
      <c r="IXP2157" s="105"/>
      <c r="IXQ2157" s="105"/>
      <c r="IXR2157" s="105"/>
      <c r="IXS2157" s="105"/>
      <c r="IXT2157" s="105"/>
      <c r="IXU2157" s="105"/>
      <c r="IXV2157" s="105"/>
      <c r="IXW2157" s="105"/>
      <c r="IXX2157" s="105"/>
      <c r="IXY2157" s="105"/>
      <c r="IXZ2157" s="105"/>
      <c r="IYA2157" s="105"/>
      <c r="IYB2157" s="105"/>
      <c r="IYC2157" s="105"/>
      <c r="IYD2157" s="105"/>
      <c r="IYE2157" s="105"/>
      <c r="IYF2157" s="105"/>
      <c r="IYG2157" s="105"/>
      <c r="IYH2157" s="105"/>
      <c r="IYI2157" s="105"/>
      <c r="IYJ2157" s="105"/>
      <c r="IYK2157" s="105"/>
      <c r="IYL2157" s="105"/>
      <c r="IYM2157" s="105"/>
      <c r="IYN2157" s="105"/>
      <c r="IYO2157" s="105"/>
      <c r="IYP2157" s="105"/>
      <c r="IYQ2157" s="105"/>
      <c r="IYR2157" s="105"/>
      <c r="IYS2157" s="105"/>
      <c r="IYT2157" s="105"/>
      <c r="IYU2157" s="105"/>
      <c r="IYV2157" s="105"/>
      <c r="IYW2157" s="105"/>
      <c r="IYX2157" s="105"/>
      <c r="IYY2157" s="105"/>
      <c r="IYZ2157" s="105"/>
      <c r="IZA2157" s="105"/>
      <c r="IZB2157" s="105"/>
      <c r="IZC2157" s="105"/>
      <c r="IZD2157" s="105"/>
      <c r="IZE2157" s="105"/>
      <c r="IZF2157" s="105"/>
      <c r="IZG2157" s="105"/>
      <c r="IZH2157" s="105"/>
      <c r="IZI2157" s="105"/>
      <c r="IZJ2157" s="105"/>
      <c r="IZK2157" s="105"/>
      <c r="IZL2157" s="105"/>
      <c r="IZM2157" s="105"/>
      <c r="IZN2157" s="105"/>
      <c r="IZO2157" s="105"/>
      <c r="IZP2157" s="105"/>
      <c r="IZQ2157" s="105"/>
      <c r="IZR2157" s="105"/>
      <c r="IZS2157" s="105"/>
      <c r="IZT2157" s="105"/>
      <c r="IZU2157" s="105"/>
      <c r="IZV2157" s="105"/>
      <c r="IZW2157" s="105"/>
      <c r="IZX2157" s="105"/>
      <c r="IZY2157" s="105"/>
      <c r="IZZ2157" s="105"/>
      <c r="JAA2157" s="105"/>
      <c r="JAB2157" s="105"/>
      <c r="JAC2157" s="105"/>
      <c r="JAD2157" s="105"/>
      <c r="JAE2157" s="105"/>
      <c r="JAF2157" s="105"/>
      <c r="JAG2157" s="105"/>
      <c r="JAH2157" s="105"/>
      <c r="JAI2157" s="105"/>
      <c r="JAJ2157" s="105"/>
      <c r="JAK2157" s="105"/>
      <c r="JAL2157" s="105"/>
      <c r="JAM2157" s="105"/>
      <c r="JAN2157" s="105"/>
      <c r="JAO2157" s="105"/>
      <c r="JAP2157" s="105"/>
      <c r="JAQ2157" s="105"/>
      <c r="JAR2157" s="105"/>
      <c r="JAS2157" s="105"/>
      <c r="JAT2157" s="105"/>
      <c r="JAU2157" s="105"/>
      <c r="JAV2157" s="105"/>
      <c r="JAW2157" s="105"/>
      <c r="JAX2157" s="105"/>
      <c r="JAY2157" s="105"/>
      <c r="JAZ2157" s="105"/>
      <c r="JBA2157" s="105"/>
      <c r="JBB2157" s="105"/>
      <c r="JBC2157" s="105"/>
      <c r="JBD2157" s="105"/>
      <c r="JBE2157" s="105"/>
      <c r="JBF2157" s="105"/>
      <c r="JBG2157" s="105"/>
      <c r="JBH2157" s="105"/>
      <c r="JBI2157" s="105"/>
      <c r="JBJ2157" s="105"/>
      <c r="JBK2157" s="105"/>
      <c r="JBL2157" s="105"/>
      <c r="JBM2157" s="105"/>
      <c r="JBN2157" s="105"/>
      <c r="JBO2157" s="105"/>
      <c r="JBP2157" s="105"/>
      <c r="JBQ2157" s="105"/>
      <c r="JBR2157" s="105"/>
      <c r="JBS2157" s="105"/>
      <c r="JBT2157" s="105"/>
      <c r="JBU2157" s="105"/>
      <c r="JBV2157" s="105"/>
      <c r="JBW2157" s="105"/>
      <c r="JBX2157" s="105"/>
      <c r="JBY2157" s="105"/>
      <c r="JBZ2157" s="105"/>
      <c r="JCA2157" s="105"/>
      <c r="JCB2157" s="105"/>
      <c r="JCC2157" s="105"/>
      <c r="JCD2157" s="105"/>
      <c r="JCE2157" s="105"/>
      <c r="JCF2157" s="105"/>
      <c r="JCG2157" s="105"/>
      <c r="JCH2157" s="105"/>
      <c r="JCI2157" s="105"/>
      <c r="JCJ2157" s="105"/>
      <c r="JCK2157" s="105"/>
      <c r="JCL2157" s="105"/>
      <c r="JCM2157" s="105"/>
      <c r="JCN2157" s="105"/>
      <c r="JCO2157" s="105"/>
      <c r="JCP2157" s="105"/>
      <c r="JCQ2157" s="105"/>
      <c r="JCR2157" s="105"/>
      <c r="JCS2157" s="105"/>
      <c r="JCT2157" s="105"/>
      <c r="JCU2157" s="105"/>
      <c r="JCV2157" s="105"/>
      <c r="JCW2157" s="105"/>
      <c r="JCX2157" s="105"/>
      <c r="JCY2157" s="105"/>
      <c r="JCZ2157" s="105"/>
      <c r="JDA2157" s="105"/>
      <c r="JDB2157" s="105"/>
      <c r="JDC2157" s="105"/>
      <c r="JDD2157" s="105"/>
      <c r="JDE2157" s="105"/>
      <c r="JDF2157" s="105"/>
      <c r="JDG2157" s="105"/>
      <c r="JDH2157" s="105"/>
      <c r="JDI2157" s="105"/>
      <c r="JDJ2157" s="105"/>
      <c r="JDK2157" s="105"/>
      <c r="JDL2157" s="105"/>
      <c r="JDM2157" s="105"/>
      <c r="JDN2157" s="105"/>
      <c r="JDO2157" s="105"/>
      <c r="JDP2157" s="105"/>
      <c r="JDQ2157" s="105"/>
      <c r="JDR2157" s="105"/>
      <c r="JDS2157" s="105"/>
      <c r="JDT2157" s="105"/>
      <c r="JDU2157" s="105"/>
      <c r="JDV2157" s="105"/>
      <c r="JDW2157" s="105"/>
      <c r="JDX2157" s="105"/>
      <c r="JDY2157" s="105"/>
      <c r="JDZ2157" s="105"/>
      <c r="JEA2157" s="105"/>
      <c r="JEB2157" s="105"/>
      <c r="JEC2157" s="105"/>
      <c r="JED2157" s="105"/>
      <c r="JEE2157" s="105"/>
      <c r="JEF2157" s="105"/>
      <c r="JEG2157" s="105"/>
      <c r="JEH2157" s="105"/>
      <c r="JEI2157" s="105"/>
      <c r="JEJ2157" s="105"/>
      <c r="JEK2157" s="105"/>
      <c r="JEL2157" s="105"/>
      <c r="JEM2157" s="105"/>
      <c r="JEN2157" s="105"/>
      <c r="JEO2157" s="105"/>
      <c r="JEP2157" s="105"/>
      <c r="JEQ2157" s="105"/>
      <c r="JER2157" s="105"/>
      <c r="JES2157" s="105"/>
      <c r="JET2157" s="105"/>
      <c r="JEU2157" s="105"/>
      <c r="JEV2157" s="105"/>
      <c r="JEW2157" s="105"/>
      <c r="JEX2157" s="105"/>
      <c r="JEY2157" s="105"/>
      <c r="JEZ2157" s="105"/>
      <c r="JFA2157" s="105"/>
      <c r="JFB2157" s="105"/>
      <c r="JFC2157" s="105"/>
      <c r="JFD2157" s="105"/>
      <c r="JFE2157" s="105"/>
      <c r="JFF2157" s="105"/>
      <c r="JFG2157" s="105"/>
      <c r="JFH2157" s="105"/>
      <c r="JFI2157" s="105"/>
      <c r="JFJ2157" s="105"/>
      <c r="JFK2157" s="105"/>
      <c r="JFL2157" s="105"/>
      <c r="JFM2157" s="105"/>
      <c r="JFN2157" s="105"/>
      <c r="JFO2157" s="105"/>
      <c r="JFP2157" s="105"/>
      <c r="JFQ2157" s="105"/>
      <c r="JFR2157" s="105"/>
      <c r="JFS2157" s="105"/>
      <c r="JFT2157" s="105"/>
      <c r="JFU2157" s="105"/>
      <c r="JFV2157" s="105"/>
      <c r="JFW2157" s="105"/>
      <c r="JFX2157" s="105"/>
      <c r="JFY2157" s="105"/>
      <c r="JFZ2157" s="105"/>
      <c r="JGA2157" s="105"/>
      <c r="JGB2157" s="105"/>
      <c r="JGC2157" s="105"/>
      <c r="JGD2157" s="105"/>
      <c r="JGE2157" s="105"/>
      <c r="JGF2157" s="105"/>
      <c r="JGG2157" s="105"/>
      <c r="JGH2157" s="105"/>
      <c r="JGI2157" s="105"/>
      <c r="JGJ2157" s="105"/>
      <c r="JGK2157" s="105"/>
      <c r="JGL2157" s="105"/>
      <c r="JGM2157" s="105"/>
      <c r="JGN2157" s="105"/>
      <c r="JGO2157" s="105"/>
      <c r="JGP2157" s="105"/>
      <c r="JGQ2157" s="105"/>
      <c r="JGR2157" s="105"/>
      <c r="JGS2157" s="105"/>
      <c r="JGT2157" s="105"/>
      <c r="JGU2157" s="105"/>
      <c r="JGV2157" s="105"/>
      <c r="JGW2157" s="105"/>
      <c r="JGX2157" s="105"/>
      <c r="JGY2157" s="105"/>
      <c r="JGZ2157" s="105"/>
      <c r="JHA2157" s="105"/>
      <c r="JHB2157" s="105"/>
      <c r="JHC2157" s="105"/>
      <c r="JHD2157" s="105"/>
      <c r="JHE2157" s="105"/>
      <c r="JHF2157" s="105"/>
      <c r="JHG2157" s="105"/>
      <c r="JHH2157" s="105"/>
      <c r="JHI2157" s="105"/>
      <c r="JHJ2157" s="105"/>
      <c r="JHK2157" s="105"/>
      <c r="JHL2157" s="105"/>
      <c r="JHM2157" s="105"/>
      <c r="JHN2157" s="105"/>
      <c r="JHO2157" s="105"/>
      <c r="JHP2157" s="105"/>
      <c r="JHQ2157" s="105"/>
      <c r="JHR2157" s="105"/>
      <c r="JHS2157" s="105"/>
      <c r="JHT2157" s="105"/>
      <c r="JHU2157" s="105"/>
      <c r="JHV2157" s="105"/>
      <c r="JHW2157" s="105"/>
      <c r="JHX2157" s="105"/>
      <c r="JHY2157" s="105"/>
      <c r="JHZ2157" s="105"/>
      <c r="JIA2157" s="105"/>
      <c r="JIB2157" s="105"/>
      <c r="JIC2157" s="105"/>
      <c r="JID2157" s="105"/>
      <c r="JIE2157" s="105"/>
      <c r="JIF2157" s="105"/>
      <c r="JIG2157" s="105"/>
      <c r="JIH2157" s="105"/>
      <c r="JII2157" s="105"/>
      <c r="JIJ2157" s="105"/>
      <c r="JIK2157" s="105"/>
      <c r="JIL2157" s="105"/>
      <c r="JIM2157" s="105"/>
      <c r="JIN2157" s="105"/>
      <c r="JIO2157" s="105"/>
      <c r="JIP2157" s="105"/>
      <c r="JIQ2157" s="105"/>
      <c r="JIR2157" s="105"/>
      <c r="JIS2157" s="105"/>
      <c r="JIT2157" s="105"/>
      <c r="JIU2157" s="105"/>
      <c r="JIV2157" s="105"/>
      <c r="JIW2157" s="105"/>
      <c r="JIX2157" s="105"/>
      <c r="JIY2157" s="105"/>
      <c r="JIZ2157" s="105"/>
      <c r="JJA2157" s="105"/>
      <c r="JJB2157" s="105"/>
      <c r="JJC2157" s="105"/>
      <c r="JJD2157" s="105"/>
      <c r="JJE2157" s="105"/>
      <c r="JJF2157" s="105"/>
      <c r="JJG2157" s="105"/>
      <c r="JJH2157" s="105"/>
      <c r="JJI2157" s="105"/>
      <c r="JJJ2157" s="105"/>
      <c r="JJK2157" s="105"/>
      <c r="JJL2157" s="105"/>
      <c r="JJM2157" s="105"/>
      <c r="JJN2157" s="105"/>
      <c r="JJO2157" s="105"/>
      <c r="JJP2157" s="105"/>
      <c r="JJQ2157" s="105"/>
      <c r="JJR2157" s="105"/>
      <c r="JJS2157" s="105"/>
      <c r="JJT2157" s="105"/>
      <c r="JJU2157" s="105"/>
      <c r="JJV2157" s="105"/>
      <c r="JJW2157" s="105"/>
      <c r="JJX2157" s="105"/>
      <c r="JJY2157" s="105"/>
      <c r="JJZ2157" s="105"/>
      <c r="JKA2157" s="105"/>
      <c r="JKB2157" s="105"/>
      <c r="JKC2157" s="105"/>
      <c r="JKD2157" s="105"/>
      <c r="JKE2157" s="105"/>
      <c r="JKF2157" s="105"/>
      <c r="JKG2157" s="105"/>
      <c r="JKH2157" s="105"/>
      <c r="JKI2157" s="105"/>
      <c r="JKJ2157" s="105"/>
      <c r="JKK2157" s="105"/>
      <c r="JKL2157" s="105"/>
      <c r="JKM2157" s="105"/>
      <c r="JKN2157" s="105"/>
      <c r="JKO2157" s="105"/>
      <c r="JKP2157" s="105"/>
      <c r="JKQ2157" s="105"/>
      <c r="JKR2157" s="105"/>
      <c r="JKS2157" s="105"/>
      <c r="JKT2157" s="105"/>
      <c r="JKU2157" s="105"/>
      <c r="JKV2157" s="105"/>
      <c r="JKW2157" s="105"/>
      <c r="JKX2157" s="105"/>
      <c r="JKY2157" s="105"/>
      <c r="JKZ2157" s="105"/>
      <c r="JLA2157" s="105"/>
      <c r="JLB2157" s="105"/>
      <c r="JLC2157" s="105"/>
      <c r="JLD2157" s="105"/>
      <c r="JLE2157" s="105"/>
      <c r="JLF2157" s="105"/>
      <c r="JLG2157" s="105"/>
      <c r="JLH2157" s="105"/>
      <c r="JLI2157" s="105"/>
      <c r="JLJ2157" s="105"/>
      <c r="JLK2157" s="105"/>
      <c r="JLL2157" s="105"/>
      <c r="JLM2157" s="105"/>
      <c r="JLN2157" s="105"/>
      <c r="JLO2157" s="105"/>
      <c r="JLP2157" s="105"/>
      <c r="JLQ2157" s="105"/>
      <c r="JLR2157" s="105"/>
      <c r="JLS2157" s="105"/>
      <c r="JLT2157" s="105"/>
      <c r="JLU2157" s="105"/>
      <c r="JLV2157" s="105"/>
      <c r="JLW2157" s="105"/>
      <c r="JLX2157" s="105"/>
      <c r="JLY2157" s="105"/>
      <c r="JLZ2157" s="105"/>
      <c r="JMA2157" s="105"/>
      <c r="JMB2157" s="105"/>
      <c r="JMC2157" s="105"/>
      <c r="JMD2157" s="105"/>
      <c r="JME2157" s="105"/>
      <c r="JMF2157" s="105"/>
      <c r="JMG2157" s="105"/>
      <c r="JMH2157" s="105"/>
      <c r="JMI2157" s="105"/>
      <c r="JMJ2157" s="105"/>
      <c r="JMK2157" s="105"/>
      <c r="JML2157" s="105"/>
      <c r="JMM2157" s="105"/>
      <c r="JMN2157" s="105"/>
      <c r="JMO2157" s="105"/>
      <c r="JMP2157" s="105"/>
      <c r="JMQ2157" s="105"/>
      <c r="JMR2157" s="105"/>
      <c r="JMS2157" s="105"/>
      <c r="JMT2157" s="105"/>
      <c r="JMU2157" s="105"/>
      <c r="JMV2157" s="105"/>
      <c r="JMW2157" s="105"/>
      <c r="JMX2157" s="105"/>
      <c r="JMY2157" s="105"/>
      <c r="JMZ2157" s="105"/>
      <c r="JNA2157" s="105"/>
      <c r="JNB2157" s="105"/>
      <c r="JNC2157" s="105"/>
      <c r="JND2157" s="105"/>
      <c r="JNE2157" s="105"/>
      <c r="JNF2157" s="105"/>
      <c r="JNG2157" s="105"/>
      <c r="JNH2157" s="105"/>
      <c r="JNI2157" s="105"/>
      <c r="JNJ2157" s="105"/>
      <c r="JNK2157" s="105"/>
      <c r="JNL2157" s="105"/>
      <c r="JNM2157" s="105"/>
      <c r="JNN2157" s="105"/>
      <c r="JNO2157" s="105"/>
      <c r="JNP2157" s="105"/>
      <c r="JNQ2157" s="105"/>
      <c r="JNR2157" s="105"/>
      <c r="JNS2157" s="105"/>
      <c r="JNT2157" s="105"/>
      <c r="JNU2157" s="105"/>
      <c r="JNV2157" s="105"/>
      <c r="JNW2157" s="105"/>
      <c r="JNX2157" s="105"/>
      <c r="JNY2157" s="105"/>
      <c r="JNZ2157" s="105"/>
      <c r="JOA2157" s="105"/>
      <c r="JOB2157" s="105"/>
      <c r="JOC2157" s="105"/>
      <c r="JOD2157" s="105"/>
      <c r="JOE2157" s="105"/>
      <c r="JOF2157" s="105"/>
      <c r="JOG2157" s="105"/>
      <c r="JOH2157" s="105"/>
      <c r="JOI2157" s="105"/>
      <c r="JOJ2157" s="105"/>
      <c r="JOK2157" s="105"/>
      <c r="JOL2157" s="105"/>
      <c r="JOM2157" s="105"/>
      <c r="JON2157" s="105"/>
      <c r="JOO2157" s="105"/>
      <c r="JOP2157" s="105"/>
      <c r="JOQ2157" s="105"/>
      <c r="JOR2157" s="105"/>
      <c r="JOS2157" s="105"/>
      <c r="JOT2157" s="105"/>
      <c r="JOU2157" s="105"/>
      <c r="JOV2157" s="105"/>
      <c r="JOW2157" s="105"/>
      <c r="JOX2157" s="105"/>
      <c r="JOY2157" s="105"/>
      <c r="JOZ2157" s="105"/>
      <c r="JPA2157" s="105"/>
      <c r="JPB2157" s="105"/>
      <c r="JPC2157" s="105"/>
      <c r="JPD2157" s="105"/>
      <c r="JPE2157" s="105"/>
      <c r="JPF2157" s="105"/>
      <c r="JPG2157" s="105"/>
      <c r="JPH2157" s="105"/>
      <c r="JPI2157" s="105"/>
      <c r="JPJ2157" s="105"/>
      <c r="JPK2157" s="105"/>
      <c r="JPL2157" s="105"/>
      <c r="JPM2157" s="105"/>
      <c r="JPN2157" s="105"/>
      <c r="JPO2157" s="105"/>
      <c r="JPP2157" s="105"/>
      <c r="JPQ2157" s="105"/>
      <c r="JPR2157" s="105"/>
      <c r="JPS2157" s="105"/>
      <c r="JPT2157" s="105"/>
      <c r="JPU2157" s="105"/>
      <c r="JPV2157" s="105"/>
      <c r="JPW2157" s="105"/>
      <c r="JPX2157" s="105"/>
      <c r="JPY2157" s="105"/>
      <c r="JPZ2157" s="105"/>
      <c r="JQA2157" s="105"/>
      <c r="JQB2157" s="105"/>
      <c r="JQC2157" s="105"/>
      <c r="JQD2157" s="105"/>
      <c r="JQE2157" s="105"/>
      <c r="JQF2157" s="105"/>
      <c r="JQG2157" s="105"/>
      <c r="JQH2157" s="105"/>
      <c r="JQI2157" s="105"/>
      <c r="JQJ2157" s="105"/>
      <c r="JQK2157" s="105"/>
      <c r="JQL2157" s="105"/>
      <c r="JQM2157" s="105"/>
      <c r="JQN2157" s="105"/>
      <c r="JQO2157" s="105"/>
      <c r="JQP2157" s="105"/>
      <c r="JQQ2157" s="105"/>
      <c r="JQR2157" s="105"/>
      <c r="JQS2157" s="105"/>
      <c r="JQT2157" s="105"/>
      <c r="JQU2157" s="105"/>
      <c r="JQV2157" s="105"/>
      <c r="JQW2157" s="105"/>
      <c r="JQX2157" s="105"/>
      <c r="JQY2157" s="105"/>
      <c r="JQZ2157" s="105"/>
      <c r="JRA2157" s="105"/>
      <c r="JRB2157" s="105"/>
      <c r="JRC2157" s="105"/>
      <c r="JRD2157" s="105"/>
      <c r="JRE2157" s="105"/>
      <c r="JRF2157" s="105"/>
      <c r="JRG2157" s="105"/>
      <c r="JRH2157" s="105"/>
      <c r="JRI2157" s="105"/>
      <c r="JRJ2157" s="105"/>
      <c r="JRK2157" s="105"/>
      <c r="JRL2157" s="105"/>
      <c r="JRM2157" s="105"/>
      <c r="JRN2157" s="105"/>
      <c r="JRO2157" s="105"/>
      <c r="JRP2157" s="105"/>
      <c r="JRQ2157" s="105"/>
      <c r="JRR2157" s="105"/>
      <c r="JRS2157" s="105"/>
      <c r="JRT2157" s="105"/>
      <c r="JRU2157" s="105"/>
      <c r="JRV2157" s="105"/>
      <c r="JRW2157" s="105"/>
      <c r="JRX2157" s="105"/>
      <c r="JRY2157" s="105"/>
      <c r="JRZ2157" s="105"/>
      <c r="JSA2157" s="105"/>
      <c r="JSB2157" s="105"/>
      <c r="JSC2157" s="105"/>
      <c r="JSD2157" s="105"/>
      <c r="JSE2157" s="105"/>
      <c r="JSF2157" s="105"/>
      <c r="JSG2157" s="105"/>
      <c r="JSH2157" s="105"/>
      <c r="JSI2157" s="105"/>
      <c r="JSJ2157" s="105"/>
      <c r="JSK2157" s="105"/>
      <c r="JSL2157" s="105"/>
      <c r="JSM2157" s="105"/>
      <c r="JSN2157" s="105"/>
      <c r="JSO2157" s="105"/>
      <c r="JSP2157" s="105"/>
      <c r="JSQ2157" s="105"/>
      <c r="JSR2157" s="105"/>
      <c r="JSS2157" s="105"/>
      <c r="JST2157" s="105"/>
      <c r="JSU2157" s="105"/>
      <c r="JSV2157" s="105"/>
      <c r="JSW2157" s="105"/>
      <c r="JSX2157" s="105"/>
      <c r="JSY2157" s="105"/>
      <c r="JSZ2157" s="105"/>
      <c r="JTA2157" s="105"/>
      <c r="JTB2157" s="105"/>
      <c r="JTC2157" s="105"/>
      <c r="JTD2157" s="105"/>
      <c r="JTE2157" s="105"/>
      <c r="JTF2157" s="105"/>
      <c r="JTG2157" s="105"/>
      <c r="JTH2157" s="105"/>
      <c r="JTI2157" s="105"/>
      <c r="JTJ2157" s="105"/>
      <c r="JTK2157" s="105"/>
      <c r="JTL2157" s="105"/>
      <c r="JTM2157" s="105"/>
      <c r="JTN2157" s="105"/>
      <c r="JTO2157" s="105"/>
      <c r="JTP2157" s="105"/>
      <c r="JTQ2157" s="105"/>
      <c r="JTR2157" s="105"/>
      <c r="JTS2157" s="105"/>
      <c r="JTT2157" s="105"/>
      <c r="JTU2157" s="105"/>
      <c r="JTV2157" s="105"/>
      <c r="JTW2157" s="105"/>
      <c r="JTX2157" s="105"/>
      <c r="JTY2157" s="105"/>
      <c r="JTZ2157" s="105"/>
      <c r="JUA2157" s="105"/>
      <c r="JUB2157" s="105"/>
      <c r="JUC2157" s="105"/>
      <c r="JUD2157" s="105"/>
      <c r="JUE2157" s="105"/>
      <c r="JUF2157" s="105"/>
      <c r="JUG2157" s="105"/>
      <c r="JUH2157" s="105"/>
      <c r="JUI2157" s="105"/>
      <c r="JUJ2157" s="105"/>
      <c r="JUK2157" s="105"/>
      <c r="JUL2157" s="105"/>
      <c r="JUM2157" s="105"/>
      <c r="JUN2157" s="105"/>
      <c r="JUO2157" s="105"/>
      <c r="JUP2157" s="105"/>
      <c r="JUQ2157" s="105"/>
      <c r="JUR2157" s="105"/>
      <c r="JUS2157" s="105"/>
      <c r="JUT2157" s="105"/>
      <c r="JUU2157" s="105"/>
      <c r="JUV2157" s="105"/>
      <c r="JUW2157" s="105"/>
      <c r="JUX2157" s="105"/>
      <c r="JUY2157" s="105"/>
      <c r="JUZ2157" s="105"/>
      <c r="JVA2157" s="105"/>
      <c r="JVB2157" s="105"/>
      <c r="JVC2157" s="105"/>
      <c r="JVD2157" s="105"/>
      <c r="JVE2157" s="105"/>
      <c r="JVF2157" s="105"/>
      <c r="JVG2157" s="105"/>
      <c r="JVH2157" s="105"/>
      <c r="JVI2157" s="105"/>
      <c r="JVJ2157" s="105"/>
      <c r="JVK2157" s="105"/>
      <c r="JVL2157" s="105"/>
      <c r="JVM2157" s="105"/>
      <c r="JVN2157" s="105"/>
      <c r="JVO2157" s="105"/>
      <c r="JVP2157" s="105"/>
      <c r="JVQ2157" s="105"/>
      <c r="JVR2157" s="105"/>
      <c r="JVS2157" s="105"/>
      <c r="JVT2157" s="105"/>
      <c r="JVU2157" s="105"/>
      <c r="JVV2157" s="105"/>
      <c r="JVW2157" s="105"/>
      <c r="JVX2157" s="105"/>
      <c r="JVY2157" s="105"/>
      <c r="JVZ2157" s="105"/>
      <c r="JWA2157" s="105"/>
      <c r="JWB2157" s="105"/>
      <c r="JWC2157" s="105"/>
      <c r="JWD2157" s="105"/>
      <c r="JWE2157" s="105"/>
      <c r="JWF2157" s="105"/>
      <c r="JWG2157" s="105"/>
      <c r="JWH2157" s="105"/>
      <c r="JWI2157" s="105"/>
      <c r="JWJ2157" s="105"/>
      <c r="JWK2157" s="105"/>
      <c r="JWL2157" s="105"/>
      <c r="JWM2157" s="105"/>
      <c r="JWN2157" s="105"/>
      <c r="JWO2157" s="105"/>
      <c r="JWP2157" s="105"/>
      <c r="JWQ2157" s="105"/>
      <c r="JWR2157" s="105"/>
      <c r="JWS2157" s="105"/>
      <c r="JWT2157" s="105"/>
      <c r="JWU2157" s="105"/>
      <c r="JWV2157" s="105"/>
      <c r="JWW2157" s="105"/>
      <c r="JWX2157" s="105"/>
      <c r="JWY2157" s="105"/>
      <c r="JWZ2157" s="105"/>
      <c r="JXA2157" s="105"/>
      <c r="JXB2157" s="105"/>
      <c r="JXC2157" s="105"/>
      <c r="JXD2157" s="105"/>
      <c r="JXE2157" s="105"/>
      <c r="JXF2157" s="105"/>
      <c r="JXG2157" s="105"/>
      <c r="JXH2157" s="105"/>
      <c r="JXI2157" s="105"/>
      <c r="JXJ2157" s="105"/>
      <c r="JXK2157" s="105"/>
      <c r="JXL2157" s="105"/>
      <c r="JXM2157" s="105"/>
      <c r="JXN2157" s="105"/>
      <c r="JXO2157" s="105"/>
      <c r="JXP2157" s="105"/>
      <c r="JXQ2157" s="105"/>
      <c r="JXR2157" s="105"/>
      <c r="JXS2157" s="105"/>
      <c r="JXT2157" s="105"/>
      <c r="JXU2157" s="105"/>
      <c r="JXV2157" s="105"/>
      <c r="JXW2157" s="105"/>
      <c r="JXX2157" s="105"/>
      <c r="JXY2157" s="105"/>
      <c r="JXZ2157" s="105"/>
      <c r="JYA2157" s="105"/>
      <c r="JYB2157" s="105"/>
      <c r="JYC2157" s="105"/>
      <c r="JYD2157" s="105"/>
      <c r="JYE2157" s="105"/>
      <c r="JYF2157" s="105"/>
      <c r="JYG2157" s="105"/>
      <c r="JYH2157" s="105"/>
      <c r="JYI2157" s="105"/>
      <c r="JYJ2157" s="105"/>
      <c r="JYK2157" s="105"/>
      <c r="JYL2157" s="105"/>
      <c r="JYM2157" s="105"/>
      <c r="JYN2157" s="105"/>
      <c r="JYO2157" s="105"/>
      <c r="JYP2157" s="105"/>
      <c r="JYQ2157" s="105"/>
      <c r="JYR2157" s="105"/>
      <c r="JYS2157" s="105"/>
      <c r="JYT2157" s="105"/>
      <c r="JYU2157" s="105"/>
      <c r="JYV2157" s="105"/>
      <c r="JYW2157" s="105"/>
      <c r="JYX2157" s="105"/>
      <c r="JYY2157" s="105"/>
      <c r="JYZ2157" s="105"/>
      <c r="JZA2157" s="105"/>
      <c r="JZB2157" s="105"/>
      <c r="JZC2157" s="105"/>
      <c r="JZD2157" s="105"/>
      <c r="JZE2157" s="105"/>
      <c r="JZF2157" s="105"/>
      <c r="JZG2157" s="105"/>
      <c r="JZH2157" s="105"/>
      <c r="JZI2157" s="105"/>
      <c r="JZJ2157" s="105"/>
      <c r="JZK2157" s="105"/>
      <c r="JZL2157" s="105"/>
      <c r="JZM2157" s="105"/>
      <c r="JZN2157" s="105"/>
      <c r="JZO2157" s="105"/>
      <c r="JZP2157" s="105"/>
      <c r="JZQ2157" s="105"/>
      <c r="JZR2157" s="105"/>
      <c r="JZS2157" s="105"/>
      <c r="JZT2157" s="105"/>
      <c r="JZU2157" s="105"/>
      <c r="JZV2157" s="105"/>
      <c r="JZW2157" s="105"/>
      <c r="JZX2157" s="105"/>
      <c r="JZY2157" s="105"/>
      <c r="JZZ2157" s="105"/>
      <c r="KAA2157" s="105"/>
      <c r="KAB2157" s="105"/>
      <c r="KAC2157" s="105"/>
      <c r="KAD2157" s="105"/>
      <c r="KAE2157" s="105"/>
      <c r="KAF2157" s="105"/>
      <c r="KAG2157" s="105"/>
      <c r="KAH2157" s="105"/>
      <c r="KAI2157" s="105"/>
      <c r="KAJ2157" s="105"/>
      <c r="KAK2157" s="105"/>
      <c r="KAL2157" s="105"/>
      <c r="KAM2157" s="105"/>
      <c r="KAN2157" s="105"/>
      <c r="KAO2157" s="105"/>
      <c r="KAP2157" s="105"/>
      <c r="KAQ2157" s="105"/>
      <c r="KAR2157" s="105"/>
      <c r="KAS2157" s="105"/>
      <c r="KAT2157" s="105"/>
      <c r="KAU2157" s="105"/>
      <c r="KAV2157" s="105"/>
      <c r="KAW2157" s="105"/>
      <c r="KAX2157" s="105"/>
      <c r="KAY2157" s="105"/>
      <c r="KAZ2157" s="105"/>
      <c r="KBA2157" s="105"/>
      <c r="KBB2157" s="105"/>
      <c r="KBC2157" s="105"/>
      <c r="KBD2157" s="105"/>
      <c r="KBE2157" s="105"/>
      <c r="KBF2157" s="105"/>
      <c r="KBG2157" s="105"/>
      <c r="KBH2157" s="105"/>
      <c r="KBI2157" s="105"/>
      <c r="KBJ2157" s="105"/>
      <c r="KBK2157" s="105"/>
      <c r="KBL2157" s="105"/>
      <c r="KBM2157" s="105"/>
      <c r="KBN2157" s="105"/>
      <c r="KBO2157" s="105"/>
      <c r="KBP2157" s="105"/>
      <c r="KBQ2157" s="105"/>
      <c r="KBR2157" s="105"/>
      <c r="KBS2157" s="105"/>
      <c r="KBT2157" s="105"/>
      <c r="KBU2157" s="105"/>
      <c r="KBV2157" s="105"/>
      <c r="KBW2157" s="105"/>
      <c r="KBX2157" s="105"/>
      <c r="KBY2157" s="105"/>
      <c r="KBZ2157" s="105"/>
      <c r="KCA2157" s="105"/>
      <c r="KCB2157" s="105"/>
      <c r="KCC2157" s="105"/>
      <c r="KCD2157" s="105"/>
      <c r="KCE2157" s="105"/>
      <c r="KCF2157" s="105"/>
      <c r="KCG2157" s="105"/>
      <c r="KCH2157" s="105"/>
      <c r="KCI2157" s="105"/>
      <c r="KCJ2157" s="105"/>
      <c r="KCK2157" s="105"/>
      <c r="KCL2157" s="105"/>
      <c r="KCM2157" s="105"/>
      <c r="KCN2157" s="105"/>
      <c r="KCO2157" s="105"/>
      <c r="KCP2157" s="105"/>
      <c r="KCQ2157" s="105"/>
      <c r="KCR2157" s="105"/>
      <c r="KCS2157" s="105"/>
      <c r="KCT2157" s="105"/>
      <c r="KCU2157" s="105"/>
      <c r="KCV2157" s="105"/>
      <c r="KCW2157" s="105"/>
      <c r="KCX2157" s="105"/>
      <c r="KCY2157" s="105"/>
      <c r="KCZ2157" s="105"/>
      <c r="KDA2157" s="105"/>
      <c r="KDB2157" s="105"/>
      <c r="KDC2157" s="105"/>
      <c r="KDD2157" s="105"/>
      <c r="KDE2157" s="105"/>
      <c r="KDF2157" s="105"/>
      <c r="KDG2157" s="105"/>
      <c r="KDH2157" s="105"/>
      <c r="KDI2157" s="105"/>
      <c r="KDJ2157" s="105"/>
      <c r="KDK2157" s="105"/>
      <c r="KDL2157" s="105"/>
      <c r="KDM2157" s="105"/>
      <c r="KDN2157" s="105"/>
      <c r="KDO2157" s="105"/>
      <c r="KDP2157" s="105"/>
      <c r="KDQ2157" s="105"/>
      <c r="KDR2157" s="105"/>
      <c r="KDS2157" s="105"/>
      <c r="KDT2157" s="105"/>
      <c r="KDU2157" s="105"/>
      <c r="KDV2157" s="105"/>
      <c r="KDW2157" s="105"/>
      <c r="KDX2157" s="105"/>
      <c r="KDY2157" s="105"/>
      <c r="KDZ2157" s="105"/>
      <c r="KEA2157" s="105"/>
      <c r="KEB2157" s="105"/>
      <c r="KEC2157" s="105"/>
      <c r="KED2157" s="105"/>
      <c r="KEE2157" s="105"/>
      <c r="KEF2157" s="105"/>
      <c r="KEG2157" s="105"/>
      <c r="KEH2157" s="105"/>
      <c r="KEI2157" s="105"/>
      <c r="KEJ2157" s="105"/>
      <c r="KEK2157" s="105"/>
      <c r="KEL2157" s="105"/>
      <c r="KEM2157" s="105"/>
      <c r="KEN2157" s="105"/>
      <c r="KEO2157" s="105"/>
      <c r="KEP2157" s="105"/>
      <c r="KEQ2157" s="105"/>
      <c r="KER2157" s="105"/>
      <c r="KES2157" s="105"/>
      <c r="KET2157" s="105"/>
      <c r="KEU2157" s="105"/>
      <c r="KEV2157" s="105"/>
      <c r="KEW2157" s="105"/>
      <c r="KEX2157" s="105"/>
      <c r="KEY2157" s="105"/>
      <c r="KEZ2157" s="105"/>
      <c r="KFA2157" s="105"/>
      <c r="KFB2157" s="105"/>
      <c r="KFC2157" s="105"/>
      <c r="KFD2157" s="105"/>
      <c r="KFE2157" s="105"/>
      <c r="KFF2157" s="105"/>
      <c r="KFG2157" s="105"/>
      <c r="KFH2157" s="105"/>
      <c r="KFI2157" s="105"/>
      <c r="KFJ2157" s="105"/>
      <c r="KFK2157" s="105"/>
      <c r="KFL2157" s="105"/>
      <c r="KFM2157" s="105"/>
      <c r="KFN2157" s="105"/>
      <c r="KFO2157" s="105"/>
      <c r="KFP2157" s="105"/>
      <c r="KFQ2157" s="105"/>
      <c r="KFR2157" s="105"/>
      <c r="KFS2157" s="105"/>
      <c r="KFT2157" s="105"/>
      <c r="KFU2157" s="105"/>
      <c r="KFV2157" s="105"/>
      <c r="KFW2157" s="105"/>
      <c r="KFX2157" s="105"/>
      <c r="KFY2157" s="105"/>
      <c r="KFZ2157" s="105"/>
      <c r="KGA2157" s="105"/>
      <c r="KGB2157" s="105"/>
      <c r="KGC2157" s="105"/>
      <c r="KGD2157" s="105"/>
      <c r="KGE2157" s="105"/>
      <c r="KGF2157" s="105"/>
      <c r="KGG2157" s="105"/>
      <c r="KGH2157" s="105"/>
      <c r="KGI2157" s="105"/>
      <c r="KGJ2157" s="105"/>
      <c r="KGK2157" s="105"/>
      <c r="KGL2157" s="105"/>
      <c r="KGM2157" s="105"/>
      <c r="KGN2157" s="105"/>
      <c r="KGO2157" s="105"/>
      <c r="KGP2157" s="105"/>
      <c r="KGQ2157" s="105"/>
      <c r="KGR2157" s="105"/>
      <c r="KGS2157" s="105"/>
      <c r="KGT2157" s="105"/>
      <c r="KGU2157" s="105"/>
      <c r="KGV2157" s="105"/>
      <c r="KGW2157" s="105"/>
      <c r="KGX2157" s="105"/>
      <c r="KGY2157" s="105"/>
      <c r="KGZ2157" s="105"/>
      <c r="KHA2157" s="105"/>
      <c r="KHB2157" s="105"/>
      <c r="KHC2157" s="105"/>
      <c r="KHD2157" s="105"/>
      <c r="KHE2157" s="105"/>
      <c r="KHF2157" s="105"/>
      <c r="KHG2157" s="105"/>
      <c r="KHH2157" s="105"/>
      <c r="KHI2157" s="105"/>
      <c r="KHJ2157" s="105"/>
      <c r="KHK2157" s="105"/>
      <c r="KHL2157" s="105"/>
      <c r="KHM2157" s="105"/>
      <c r="KHN2157" s="105"/>
      <c r="KHO2157" s="105"/>
      <c r="KHP2157" s="105"/>
      <c r="KHQ2157" s="105"/>
      <c r="KHR2157" s="105"/>
      <c r="KHS2157" s="105"/>
      <c r="KHT2157" s="105"/>
      <c r="KHU2157" s="105"/>
      <c r="KHV2157" s="105"/>
      <c r="KHW2157" s="105"/>
      <c r="KHX2157" s="105"/>
      <c r="KHY2157" s="105"/>
      <c r="KHZ2157" s="105"/>
      <c r="KIA2157" s="105"/>
      <c r="KIB2157" s="105"/>
      <c r="KIC2157" s="105"/>
      <c r="KID2157" s="105"/>
      <c r="KIE2157" s="105"/>
      <c r="KIF2157" s="105"/>
      <c r="KIG2157" s="105"/>
      <c r="KIH2157" s="105"/>
      <c r="KII2157" s="105"/>
      <c r="KIJ2157" s="105"/>
      <c r="KIK2157" s="105"/>
      <c r="KIL2157" s="105"/>
      <c r="KIM2157" s="105"/>
      <c r="KIN2157" s="105"/>
      <c r="KIO2157" s="105"/>
      <c r="KIP2157" s="105"/>
      <c r="KIQ2157" s="105"/>
      <c r="KIR2157" s="105"/>
      <c r="KIS2157" s="105"/>
      <c r="KIT2157" s="105"/>
      <c r="KIU2157" s="105"/>
      <c r="KIV2157" s="105"/>
      <c r="KIW2157" s="105"/>
      <c r="KIX2157" s="105"/>
      <c r="KIY2157" s="105"/>
      <c r="KIZ2157" s="105"/>
      <c r="KJA2157" s="105"/>
      <c r="KJB2157" s="105"/>
      <c r="KJC2157" s="105"/>
      <c r="KJD2157" s="105"/>
      <c r="KJE2157" s="105"/>
      <c r="KJF2157" s="105"/>
      <c r="KJG2157" s="105"/>
      <c r="KJH2157" s="105"/>
      <c r="KJI2157" s="105"/>
      <c r="KJJ2157" s="105"/>
      <c r="KJK2157" s="105"/>
      <c r="KJL2157" s="105"/>
      <c r="KJM2157" s="105"/>
      <c r="KJN2157" s="105"/>
      <c r="KJO2157" s="105"/>
      <c r="KJP2157" s="105"/>
      <c r="KJQ2157" s="105"/>
      <c r="KJR2157" s="105"/>
      <c r="KJS2157" s="105"/>
      <c r="KJT2157" s="105"/>
      <c r="KJU2157" s="105"/>
      <c r="KJV2157" s="105"/>
      <c r="KJW2157" s="105"/>
      <c r="KJX2157" s="105"/>
      <c r="KJY2157" s="105"/>
      <c r="KJZ2157" s="105"/>
      <c r="KKA2157" s="105"/>
      <c r="KKB2157" s="105"/>
      <c r="KKC2157" s="105"/>
      <c r="KKD2157" s="105"/>
      <c r="KKE2157" s="105"/>
      <c r="KKF2157" s="105"/>
      <c r="KKG2157" s="105"/>
      <c r="KKH2157" s="105"/>
      <c r="KKI2157" s="105"/>
      <c r="KKJ2157" s="105"/>
      <c r="KKK2157" s="105"/>
      <c r="KKL2157" s="105"/>
      <c r="KKM2157" s="105"/>
      <c r="KKN2157" s="105"/>
      <c r="KKO2157" s="105"/>
      <c r="KKP2157" s="105"/>
      <c r="KKQ2157" s="105"/>
      <c r="KKR2157" s="105"/>
      <c r="KKS2157" s="105"/>
      <c r="KKT2157" s="105"/>
      <c r="KKU2157" s="105"/>
      <c r="KKV2157" s="105"/>
      <c r="KKW2157" s="105"/>
      <c r="KKX2157" s="105"/>
      <c r="KKY2157" s="105"/>
      <c r="KKZ2157" s="105"/>
      <c r="KLA2157" s="105"/>
      <c r="KLB2157" s="105"/>
      <c r="KLC2157" s="105"/>
      <c r="KLD2157" s="105"/>
      <c r="KLE2157" s="105"/>
      <c r="KLF2157" s="105"/>
      <c r="KLG2157" s="105"/>
      <c r="KLH2157" s="105"/>
      <c r="KLI2157" s="105"/>
      <c r="KLJ2157" s="105"/>
      <c r="KLK2157" s="105"/>
      <c r="KLL2157" s="105"/>
      <c r="KLM2157" s="105"/>
      <c r="KLN2157" s="105"/>
      <c r="KLO2157" s="105"/>
      <c r="KLP2157" s="105"/>
      <c r="KLQ2157" s="105"/>
      <c r="KLR2157" s="105"/>
      <c r="KLS2157" s="105"/>
      <c r="KLT2157" s="105"/>
      <c r="KLU2157" s="105"/>
      <c r="KLV2157" s="105"/>
      <c r="KLW2157" s="105"/>
      <c r="KLX2157" s="105"/>
      <c r="KLY2157" s="105"/>
      <c r="KLZ2157" s="105"/>
      <c r="KMA2157" s="105"/>
      <c r="KMB2157" s="105"/>
      <c r="KMC2157" s="105"/>
      <c r="KMD2157" s="105"/>
      <c r="KME2157" s="105"/>
      <c r="KMF2157" s="105"/>
      <c r="KMG2157" s="105"/>
      <c r="KMH2157" s="105"/>
      <c r="KMI2157" s="105"/>
      <c r="KMJ2157" s="105"/>
      <c r="KMK2157" s="105"/>
      <c r="KML2157" s="105"/>
      <c r="KMM2157" s="105"/>
      <c r="KMN2157" s="105"/>
      <c r="KMO2157" s="105"/>
      <c r="KMP2157" s="105"/>
      <c r="KMQ2157" s="105"/>
      <c r="KMR2157" s="105"/>
      <c r="KMS2157" s="105"/>
      <c r="KMT2157" s="105"/>
      <c r="KMU2157" s="105"/>
      <c r="KMV2157" s="105"/>
      <c r="KMW2157" s="105"/>
      <c r="KMX2157" s="105"/>
      <c r="KMY2157" s="105"/>
      <c r="KMZ2157" s="105"/>
      <c r="KNA2157" s="105"/>
      <c r="KNB2157" s="105"/>
      <c r="KNC2157" s="105"/>
      <c r="KND2157" s="105"/>
      <c r="KNE2157" s="105"/>
      <c r="KNF2157" s="105"/>
      <c r="KNG2157" s="105"/>
      <c r="KNH2157" s="105"/>
      <c r="KNI2157" s="105"/>
      <c r="KNJ2157" s="105"/>
      <c r="KNK2157" s="105"/>
      <c r="KNL2157" s="105"/>
      <c r="KNM2157" s="105"/>
      <c r="KNN2157" s="105"/>
      <c r="KNO2157" s="105"/>
      <c r="KNP2157" s="105"/>
      <c r="KNQ2157" s="105"/>
      <c r="KNR2157" s="105"/>
      <c r="KNS2157" s="105"/>
      <c r="KNT2157" s="105"/>
      <c r="KNU2157" s="105"/>
      <c r="KNV2157" s="105"/>
      <c r="KNW2157" s="105"/>
      <c r="KNX2157" s="105"/>
      <c r="KNY2157" s="105"/>
      <c r="KNZ2157" s="105"/>
      <c r="KOA2157" s="105"/>
      <c r="KOB2157" s="105"/>
      <c r="KOC2157" s="105"/>
      <c r="KOD2157" s="105"/>
      <c r="KOE2157" s="105"/>
      <c r="KOF2157" s="105"/>
      <c r="KOG2157" s="105"/>
      <c r="KOH2157" s="105"/>
      <c r="KOI2157" s="105"/>
      <c r="KOJ2157" s="105"/>
      <c r="KOK2157" s="105"/>
      <c r="KOL2157" s="105"/>
      <c r="KOM2157" s="105"/>
      <c r="KON2157" s="105"/>
      <c r="KOO2157" s="105"/>
      <c r="KOP2157" s="105"/>
      <c r="KOQ2157" s="105"/>
      <c r="KOR2157" s="105"/>
      <c r="KOS2157" s="105"/>
      <c r="KOT2157" s="105"/>
      <c r="KOU2157" s="105"/>
      <c r="KOV2157" s="105"/>
      <c r="KOW2157" s="105"/>
      <c r="KOX2157" s="105"/>
      <c r="KOY2157" s="105"/>
      <c r="KOZ2157" s="105"/>
      <c r="KPA2157" s="105"/>
      <c r="KPB2157" s="105"/>
      <c r="KPC2157" s="105"/>
      <c r="KPD2157" s="105"/>
      <c r="KPE2157" s="105"/>
      <c r="KPF2157" s="105"/>
      <c r="KPG2157" s="105"/>
      <c r="KPH2157" s="105"/>
      <c r="KPI2157" s="105"/>
      <c r="KPJ2157" s="105"/>
      <c r="KPK2157" s="105"/>
      <c r="KPL2157" s="105"/>
      <c r="KPM2157" s="105"/>
      <c r="KPN2157" s="105"/>
      <c r="KPO2157" s="105"/>
      <c r="KPP2157" s="105"/>
      <c r="KPQ2157" s="105"/>
      <c r="KPR2157" s="105"/>
      <c r="KPS2157" s="105"/>
      <c r="KPT2157" s="105"/>
      <c r="KPU2157" s="105"/>
      <c r="KPV2157" s="105"/>
      <c r="KPW2157" s="105"/>
      <c r="KPX2157" s="105"/>
      <c r="KPY2157" s="105"/>
      <c r="KPZ2157" s="105"/>
      <c r="KQA2157" s="105"/>
      <c r="KQB2157" s="105"/>
      <c r="KQC2157" s="105"/>
      <c r="KQD2157" s="105"/>
      <c r="KQE2157" s="105"/>
      <c r="KQF2157" s="105"/>
      <c r="KQG2157" s="105"/>
      <c r="KQH2157" s="105"/>
      <c r="KQI2157" s="105"/>
      <c r="KQJ2157" s="105"/>
      <c r="KQK2157" s="105"/>
      <c r="KQL2157" s="105"/>
      <c r="KQM2157" s="105"/>
      <c r="KQN2157" s="105"/>
      <c r="KQO2157" s="105"/>
      <c r="KQP2157" s="105"/>
      <c r="KQQ2157" s="105"/>
      <c r="KQR2157" s="105"/>
      <c r="KQS2157" s="105"/>
      <c r="KQT2157" s="105"/>
      <c r="KQU2157" s="105"/>
      <c r="KQV2157" s="105"/>
      <c r="KQW2157" s="105"/>
      <c r="KQX2157" s="105"/>
      <c r="KQY2157" s="105"/>
      <c r="KQZ2157" s="105"/>
      <c r="KRA2157" s="105"/>
      <c r="KRB2157" s="105"/>
      <c r="KRC2157" s="105"/>
      <c r="KRD2157" s="105"/>
      <c r="KRE2157" s="105"/>
      <c r="KRF2157" s="105"/>
      <c r="KRG2157" s="105"/>
      <c r="KRH2157" s="105"/>
      <c r="KRI2157" s="105"/>
      <c r="KRJ2157" s="105"/>
      <c r="KRK2157" s="105"/>
      <c r="KRL2157" s="105"/>
      <c r="KRM2157" s="105"/>
      <c r="KRN2157" s="105"/>
      <c r="KRO2157" s="105"/>
      <c r="KRP2157" s="105"/>
      <c r="KRQ2157" s="105"/>
      <c r="KRR2157" s="105"/>
      <c r="KRS2157" s="105"/>
      <c r="KRT2157" s="105"/>
      <c r="KRU2157" s="105"/>
      <c r="KRV2157" s="105"/>
      <c r="KRW2157" s="105"/>
      <c r="KRX2157" s="105"/>
      <c r="KRY2157" s="105"/>
      <c r="KRZ2157" s="105"/>
      <c r="KSA2157" s="105"/>
      <c r="KSB2157" s="105"/>
      <c r="KSC2157" s="105"/>
      <c r="KSD2157" s="105"/>
      <c r="KSE2157" s="105"/>
      <c r="KSF2157" s="105"/>
      <c r="KSG2157" s="105"/>
      <c r="KSH2157" s="105"/>
      <c r="KSI2157" s="105"/>
      <c r="KSJ2157" s="105"/>
      <c r="KSK2157" s="105"/>
      <c r="KSL2157" s="105"/>
      <c r="KSM2157" s="105"/>
      <c r="KSN2157" s="105"/>
      <c r="KSO2157" s="105"/>
      <c r="KSP2157" s="105"/>
      <c r="KSQ2157" s="105"/>
      <c r="KSR2157" s="105"/>
      <c r="KSS2157" s="105"/>
      <c r="KST2157" s="105"/>
      <c r="KSU2157" s="105"/>
      <c r="KSV2157" s="105"/>
      <c r="KSW2157" s="105"/>
      <c r="KSX2157" s="105"/>
      <c r="KSY2157" s="105"/>
      <c r="KSZ2157" s="105"/>
      <c r="KTA2157" s="105"/>
      <c r="KTB2157" s="105"/>
      <c r="KTC2157" s="105"/>
      <c r="KTD2157" s="105"/>
      <c r="KTE2157" s="105"/>
      <c r="KTF2157" s="105"/>
      <c r="KTG2157" s="105"/>
      <c r="KTH2157" s="105"/>
      <c r="KTI2157" s="105"/>
      <c r="KTJ2157" s="105"/>
      <c r="KTK2157" s="105"/>
      <c r="KTL2157" s="105"/>
      <c r="KTM2157" s="105"/>
      <c r="KTN2157" s="105"/>
      <c r="KTO2157" s="105"/>
      <c r="KTP2157" s="105"/>
      <c r="KTQ2157" s="105"/>
      <c r="KTR2157" s="105"/>
      <c r="KTS2157" s="105"/>
      <c r="KTT2157" s="105"/>
      <c r="KTU2157" s="105"/>
      <c r="KTV2157" s="105"/>
      <c r="KTW2157" s="105"/>
      <c r="KTX2157" s="105"/>
      <c r="KTY2157" s="105"/>
      <c r="KTZ2157" s="105"/>
      <c r="KUA2157" s="105"/>
      <c r="KUB2157" s="105"/>
      <c r="KUC2157" s="105"/>
      <c r="KUD2157" s="105"/>
      <c r="KUE2157" s="105"/>
      <c r="KUF2157" s="105"/>
      <c r="KUG2157" s="105"/>
      <c r="KUH2157" s="105"/>
      <c r="KUI2157" s="105"/>
      <c r="KUJ2157" s="105"/>
      <c r="KUK2157" s="105"/>
      <c r="KUL2157" s="105"/>
      <c r="KUM2157" s="105"/>
      <c r="KUN2157" s="105"/>
      <c r="KUO2157" s="105"/>
      <c r="KUP2157" s="105"/>
      <c r="KUQ2157" s="105"/>
      <c r="KUR2157" s="105"/>
      <c r="KUS2157" s="105"/>
      <c r="KUT2157" s="105"/>
      <c r="KUU2157" s="105"/>
      <c r="KUV2157" s="105"/>
      <c r="KUW2157" s="105"/>
      <c r="KUX2157" s="105"/>
      <c r="KUY2157" s="105"/>
      <c r="KUZ2157" s="105"/>
      <c r="KVA2157" s="105"/>
      <c r="KVB2157" s="105"/>
      <c r="KVC2157" s="105"/>
      <c r="KVD2157" s="105"/>
      <c r="KVE2157" s="105"/>
      <c r="KVF2157" s="105"/>
      <c r="KVG2157" s="105"/>
      <c r="KVH2157" s="105"/>
      <c r="KVI2157" s="105"/>
      <c r="KVJ2157" s="105"/>
      <c r="KVK2157" s="105"/>
      <c r="KVL2157" s="105"/>
      <c r="KVM2157" s="105"/>
      <c r="KVN2157" s="105"/>
      <c r="KVO2157" s="105"/>
      <c r="KVP2157" s="105"/>
      <c r="KVQ2157" s="105"/>
      <c r="KVR2157" s="105"/>
      <c r="KVS2157" s="105"/>
      <c r="KVT2157" s="105"/>
      <c r="KVU2157" s="105"/>
      <c r="KVV2157" s="105"/>
      <c r="KVW2157" s="105"/>
      <c r="KVX2157" s="105"/>
      <c r="KVY2157" s="105"/>
      <c r="KVZ2157" s="105"/>
      <c r="KWA2157" s="105"/>
      <c r="KWB2157" s="105"/>
      <c r="KWC2157" s="105"/>
      <c r="KWD2157" s="105"/>
      <c r="KWE2157" s="105"/>
      <c r="KWF2157" s="105"/>
      <c r="KWG2157" s="105"/>
      <c r="KWH2157" s="105"/>
      <c r="KWI2157" s="105"/>
      <c r="KWJ2157" s="105"/>
      <c r="KWK2157" s="105"/>
      <c r="KWL2157" s="105"/>
      <c r="KWM2157" s="105"/>
      <c r="KWN2157" s="105"/>
      <c r="KWO2157" s="105"/>
      <c r="KWP2157" s="105"/>
      <c r="KWQ2157" s="105"/>
      <c r="KWR2157" s="105"/>
      <c r="KWS2157" s="105"/>
      <c r="KWT2157" s="105"/>
      <c r="KWU2157" s="105"/>
      <c r="KWV2157" s="105"/>
      <c r="KWW2157" s="105"/>
      <c r="KWX2157" s="105"/>
      <c r="KWY2157" s="105"/>
      <c r="KWZ2157" s="105"/>
      <c r="KXA2157" s="105"/>
      <c r="KXB2157" s="105"/>
      <c r="KXC2157" s="105"/>
      <c r="KXD2157" s="105"/>
      <c r="KXE2157" s="105"/>
      <c r="KXF2157" s="105"/>
      <c r="KXG2157" s="105"/>
      <c r="KXH2157" s="105"/>
      <c r="KXI2157" s="105"/>
      <c r="KXJ2157" s="105"/>
      <c r="KXK2157" s="105"/>
      <c r="KXL2157" s="105"/>
      <c r="KXM2157" s="105"/>
      <c r="KXN2157" s="105"/>
      <c r="KXO2157" s="105"/>
      <c r="KXP2157" s="105"/>
      <c r="KXQ2157" s="105"/>
      <c r="KXR2157" s="105"/>
      <c r="KXS2157" s="105"/>
      <c r="KXT2157" s="105"/>
      <c r="KXU2157" s="105"/>
      <c r="KXV2157" s="105"/>
      <c r="KXW2157" s="105"/>
      <c r="KXX2157" s="105"/>
      <c r="KXY2157" s="105"/>
      <c r="KXZ2157" s="105"/>
      <c r="KYA2157" s="105"/>
      <c r="KYB2157" s="105"/>
      <c r="KYC2157" s="105"/>
      <c r="KYD2157" s="105"/>
      <c r="KYE2157" s="105"/>
      <c r="KYF2157" s="105"/>
      <c r="KYG2157" s="105"/>
      <c r="KYH2157" s="105"/>
      <c r="KYI2157" s="105"/>
      <c r="KYJ2157" s="105"/>
      <c r="KYK2157" s="105"/>
      <c r="KYL2157" s="105"/>
      <c r="KYM2157" s="105"/>
      <c r="KYN2157" s="105"/>
      <c r="KYO2157" s="105"/>
      <c r="KYP2157" s="105"/>
      <c r="KYQ2157" s="105"/>
      <c r="KYR2157" s="105"/>
      <c r="KYS2157" s="105"/>
      <c r="KYT2157" s="105"/>
      <c r="KYU2157" s="105"/>
      <c r="KYV2157" s="105"/>
      <c r="KYW2157" s="105"/>
      <c r="KYX2157" s="105"/>
      <c r="KYY2157" s="105"/>
      <c r="KYZ2157" s="105"/>
      <c r="KZA2157" s="105"/>
      <c r="KZB2157" s="105"/>
      <c r="KZC2157" s="105"/>
      <c r="KZD2157" s="105"/>
      <c r="KZE2157" s="105"/>
      <c r="KZF2157" s="105"/>
      <c r="KZG2157" s="105"/>
      <c r="KZH2157" s="105"/>
      <c r="KZI2157" s="105"/>
      <c r="KZJ2157" s="105"/>
      <c r="KZK2157" s="105"/>
      <c r="KZL2157" s="105"/>
      <c r="KZM2157" s="105"/>
      <c r="KZN2157" s="105"/>
      <c r="KZO2157" s="105"/>
      <c r="KZP2157" s="105"/>
      <c r="KZQ2157" s="105"/>
      <c r="KZR2157" s="105"/>
      <c r="KZS2157" s="105"/>
      <c r="KZT2157" s="105"/>
      <c r="KZU2157" s="105"/>
      <c r="KZV2157" s="105"/>
      <c r="KZW2157" s="105"/>
      <c r="KZX2157" s="105"/>
      <c r="KZY2157" s="105"/>
      <c r="KZZ2157" s="105"/>
      <c r="LAA2157" s="105"/>
      <c r="LAB2157" s="105"/>
      <c r="LAC2157" s="105"/>
      <c r="LAD2157" s="105"/>
      <c r="LAE2157" s="105"/>
      <c r="LAF2157" s="105"/>
      <c r="LAG2157" s="105"/>
      <c r="LAH2157" s="105"/>
      <c r="LAI2157" s="105"/>
      <c r="LAJ2157" s="105"/>
      <c r="LAK2157" s="105"/>
      <c r="LAL2157" s="105"/>
      <c r="LAM2157" s="105"/>
      <c r="LAN2157" s="105"/>
      <c r="LAO2157" s="105"/>
      <c r="LAP2157" s="105"/>
      <c r="LAQ2157" s="105"/>
      <c r="LAR2157" s="105"/>
      <c r="LAS2157" s="105"/>
      <c r="LAT2157" s="105"/>
      <c r="LAU2157" s="105"/>
      <c r="LAV2157" s="105"/>
      <c r="LAW2157" s="105"/>
      <c r="LAX2157" s="105"/>
      <c r="LAY2157" s="105"/>
      <c r="LAZ2157" s="105"/>
      <c r="LBA2157" s="105"/>
      <c r="LBB2157" s="105"/>
      <c r="LBC2157" s="105"/>
      <c r="LBD2157" s="105"/>
      <c r="LBE2157" s="105"/>
      <c r="LBF2157" s="105"/>
      <c r="LBG2157" s="105"/>
      <c r="LBH2157" s="105"/>
      <c r="LBI2157" s="105"/>
      <c r="LBJ2157" s="105"/>
      <c r="LBK2157" s="105"/>
      <c r="LBL2157" s="105"/>
      <c r="LBM2157" s="105"/>
      <c r="LBN2157" s="105"/>
      <c r="LBO2157" s="105"/>
      <c r="LBP2157" s="105"/>
      <c r="LBQ2157" s="105"/>
      <c r="LBR2157" s="105"/>
      <c r="LBS2157" s="105"/>
      <c r="LBT2157" s="105"/>
      <c r="LBU2157" s="105"/>
      <c r="LBV2157" s="105"/>
      <c r="LBW2157" s="105"/>
      <c r="LBX2157" s="105"/>
      <c r="LBY2157" s="105"/>
      <c r="LBZ2157" s="105"/>
      <c r="LCA2157" s="105"/>
      <c r="LCB2157" s="105"/>
      <c r="LCC2157" s="105"/>
      <c r="LCD2157" s="105"/>
      <c r="LCE2157" s="105"/>
      <c r="LCF2157" s="105"/>
      <c r="LCG2157" s="105"/>
      <c r="LCH2157" s="105"/>
      <c r="LCI2157" s="105"/>
      <c r="LCJ2157" s="105"/>
      <c r="LCK2157" s="105"/>
      <c r="LCL2157" s="105"/>
      <c r="LCM2157" s="105"/>
      <c r="LCN2157" s="105"/>
      <c r="LCO2157" s="105"/>
      <c r="LCP2157" s="105"/>
      <c r="LCQ2157" s="105"/>
      <c r="LCR2157" s="105"/>
      <c r="LCS2157" s="105"/>
      <c r="LCT2157" s="105"/>
      <c r="LCU2157" s="105"/>
      <c r="LCV2157" s="105"/>
      <c r="LCW2157" s="105"/>
      <c r="LCX2157" s="105"/>
      <c r="LCY2157" s="105"/>
      <c r="LCZ2157" s="105"/>
      <c r="LDA2157" s="105"/>
      <c r="LDB2157" s="105"/>
      <c r="LDC2157" s="105"/>
      <c r="LDD2157" s="105"/>
      <c r="LDE2157" s="105"/>
      <c r="LDF2157" s="105"/>
      <c r="LDG2157" s="105"/>
      <c r="LDH2157" s="105"/>
      <c r="LDI2157" s="105"/>
      <c r="LDJ2157" s="105"/>
      <c r="LDK2157" s="105"/>
      <c r="LDL2157" s="105"/>
      <c r="LDM2157" s="105"/>
      <c r="LDN2157" s="105"/>
      <c r="LDO2157" s="105"/>
      <c r="LDP2157" s="105"/>
      <c r="LDQ2157" s="105"/>
      <c r="LDR2157" s="105"/>
      <c r="LDS2157" s="105"/>
      <c r="LDT2157" s="105"/>
      <c r="LDU2157" s="105"/>
      <c r="LDV2157" s="105"/>
      <c r="LDW2157" s="105"/>
      <c r="LDX2157" s="105"/>
      <c r="LDY2157" s="105"/>
      <c r="LDZ2157" s="105"/>
      <c r="LEA2157" s="105"/>
      <c r="LEB2157" s="105"/>
      <c r="LEC2157" s="105"/>
      <c r="LED2157" s="105"/>
      <c r="LEE2157" s="105"/>
      <c r="LEF2157" s="105"/>
      <c r="LEG2157" s="105"/>
      <c r="LEH2157" s="105"/>
      <c r="LEI2157" s="105"/>
      <c r="LEJ2157" s="105"/>
      <c r="LEK2157" s="105"/>
      <c r="LEL2157" s="105"/>
      <c r="LEM2157" s="105"/>
      <c r="LEN2157" s="105"/>
      <c r="LEO2157" s="105"/>
      <c r="LEP2157" s="105"/>
      <c r="LEQ2157" s="105"/>
      <c r="LER2157" s="105"/>
      <c r="LES2157" s="105"/>
      <c r="LET2157" s="105"/>
      <c r="LEU2157" s="105"/>
      <c r="LEV2157" s="105"/>
      <c r="LEW2157" s="105"/>
      <c r="LEX2157" s="105"/>
      <c r="LEY2157" s="105"/>
      <c r="LEZ2157" s="105"/>
      <c r="LFA2157" s="105"/>
      <c r="LFB2157" s="105"/>
      <c r="LFC2157" s="105"/>
      <c r="LFD2157" s="105"/>
      <c r="LFE2157" s="105"/>
      <c r="LFF2157" s="105"/>
      <c r="LFG2157" s="105"/>
      <c r="LFH2157" s="105"/>
      <c r="LFI2157" s="105"/>
      <c r="LFJ2157" s="105"/>
      <c r="LFK2157" s="105"/>
      <c r="LFL2157" s="105"/>
      <c r="LFM2157" s="105"/>
      <c r="LFN2157" s="105"/>
      <c r="LFO2157" s="105"/>
      <c r="LFP2157" s="105"/>
      <c r="LFQ2157" s="105"/>
      <c r="LFR2157" s="105"/>
      <c r="LFS2157" s="105"/>
      <c r="LFT2157" s="105"/>
      <c r="LFU2157" s="105"/>
      <c r="LFV2157" s="105"/>
      <c r="LFW2157" s="105"/>
      <c r="LFX2157" s="105"/>
      <c r="LFY2157" s="105"/>
      <c r="LFZ2157" s="105"/>
      <c r="LGA2157" s="105"/>
      <c r="LGB2157" s="105"/>
      <c r="LGC2157" s="105"/>
      <c r="LGD2157" s="105"/>
      <c r="LGE2157" s="105"/>
      <c r="LGF2157" s="105"/>
      <c r="LGG2157" s="105"/>
      <c r="LGH2157" s="105"/>
      <c r="LGI2157" s="105"/>
      <c r="LGJ2157" s="105"/>
      <c r="LGK2157" s="105"/>
      <c r="LGL2157" s="105"/>
      <c r="LGM2157" s="105"/>
      <c r="LGN2157" s="105"/>
      <c r="LGO2157" s="105"/>
      <c r="LGP2157" s="105"/>
      <c r="LGQ2157" s="105"/>
      <c r="LGR2157" s="105"/>
      <c r="LGS2157" s="105"/>
      <c r="LGT2157" s="105"/>
      <c r="LGU2157" s="105"/>
      <c r="LGV2157" s="105"/>
      <c r="LGW2157" s="105"/>
      <c r="LGX2157" s="105"/>
      <c r="LGY2157" s="105"/>
      <c r="LGZ2157" s="105"/>
      <c r="LHA2157" s="105"/>
      <c r="LHB2157" s="105"/>
      <c r="LHC2157" s="105"/>
      <c r="LHD2157" s="105"/>
      <c r="LHE2157" s="105"/>
      <c r="LHF2157" s="105"/>
      <c r="LHG2157" s="105"/>
      <c r="LHH2157" s="105"/>
      <c r="LHI2157" s="105"/>
      <c r="LHJ2157" s="105"/>
      <c r="LHK2157" s="105"/>
      <c r="LHL2157" s="105"/>
      <c r="LHM2157" s="105"/>
      <c r="LHN2157" s="105"/>
      <c r="LHO2157" s="105"/>
      <c r="LHP2157" s="105"/>
      <c r="LHQ2157" s="105"/>
      <c r="LHR2157" s="105"/>
      <c r="LHS2157" s="105"/>
      <c r="LHT2157" s="105"/>
      <c r="LHU2157" s="105"/>
      <c r="LHV2157" s="105"/>
      <c r="LHW2157" s="105"/>
      <c r="LHX2157" s="105"/>
      <c r="LHY2157" s="105"/>
      <c r="LHZ2157" s="105"/>
      <c r="LIA2157" s="105"/>
      <c r="LIB2157" s="105"/>
      <c r="LIC2157" s="105"/>
      <c r="LID2157" s="105"/>
      <c r="LIE2157" s="105"/>
      <c r="LIF2157" s="105"/>
      <c r="LIG2157" s="105"/>
      <c r="LIH2157" s="105"/>
      <c r="LII2157" s="105"/>
      <c r="LIJ2157" s="105"/>
      <c r="LIK2157" s="105"/>
      <c r="LIL2157" s="105"/>
      <c r="LIM2157" s="105"/>
      <c r="LIN2157" s="105"/>
      <c r="LIO2157" s="105"/>
      <c r="LIP2157" s="105"/>
      <c r="LIQ2157" s="105"/>
      <c r="LIR2157" s="105"/>
      <c r="LIS2157" s="105"/>
      <c r="LIT2157" s="105"/>
      <c r="LIU2157" s="105"/>
      <c r="LIV2157" s="105"/>
      <c r="LIW2157" s="105"/>
      <c r="LIX2157" s="105"/>
      <c r="LIY2157" s="105"/>
      <c r="LIZ2157" s="105"/>
      <c r="LJA2157" s="105"/>
      <c r="LJB2157" s="105"/>
      <c r="LJC2157" s="105"/>
      <c r="LJD2157" s="105"/>
      <c r="LJE2157" s="105"/>
      <c r="LJF2157" s="105"/>
      <c r="LJG2157" s="105"/>
      <c r="LJH2157" s="105"/>
      <c r="LJI2157" s="105"/>
      <c r="LJJ2157" s="105"/>
      <c r="LJK2157" s="105"/>
      <c r="LJL2157" s="105"/>
      <c r="LJM2157" s="105"/>
      <c r="LJN2157" s="105"/>
      <c r="LJO2157" s="105"/>
      <c r="LJP2157" s="105"/>
      <c r="LJQ2157" s="105"/>
      <c r="LJR2157" s="105"/>
      <c r="LJS2157" s="105"/>
      <c r="LJT2157" s="105"/>
      <c r="LJU2157" s="105"/>
      <c r="LJV2157" s="105"/>
      <c r="LJW2157" s="105"/>
      <c r="LJX2157" s="105"/>
      <c r="LJY2157" s="105"/>
      <c r="LJZ2157" s="105"/>
      <c r="LKA2157" s="105"/>
      <c r="LKB2157" s="105"/>
      <c r="LKC2157" s="105"/>
      <c r="LKD2157" s="105"/>
      <c r="LKE2157" s="105"/>
      <c r="LKF2157" s="105"/>
      <c r="LKG2157" s="105"/>
      <c r="LKH2157" s="105"/>
      <c r="LKI2157" s="105"/>
      <c r="LKJ2157" s="105"/>
      <c r="LKK2157" s="105"/>
      <c r="LKL2157" s="105"/>
      <c r="LKM2157" s="105"/>
      <c r="LKN2157" s="105"/>
      <c r="LKO2157" s="105"/>
      <c r="LKP2157" s="105"/>
      <c r="LKQ2157" s="105"/>
      <c r="LKR2157" s="105"/>
      <c r="LKS2157" s="105"/>
      <c r="LKT2157" s="105"/>
      <c r="LKU2157" s="105"/>
      <c r="LKV2157" s="105"/>
      <c r="LKW2157" s="105"/>
      <c r="LKX2157" s="105"/>
      <c r="LKY2157" s="105"/>
      <c r="LKZ2157" s="105"/>
      <c r="LLA2157" s="105"/>
      <c r="LLB2157" s="105"/>
      <c r="LLC2157" s="105"/>
      <c r="LLD2157" s="105"/>
      <c r="LLE2157" s="105"/>
      <c r="LLF2157" s="105"/>
      <c r="LLG2157" s="105"/>
      <c r="LLH2157" s="105"/>
      <c r="LLI2157" s="105"/>
      <c r="LLJ2157" s="105"/>
      <c r="LLK2157" s="105"/>
      <c r="LLL2157" s="105"/>
      <c r="LLM2157" s="105"/>
      <c r="LLN2157" s="105"/>
      <c r="LLO2157" s="105"/>
      <c r="LLP2157" s="105"/>
      <c r="LLQ2157" s="105"/>
      <c r="LLR2157" s="105"/>
      <c r="LLS2157" s="105"/>
      <c r="LLT2157" s="105"/>
      <c r="LLU2157" s="105"/>
      <c r="LLV2157" s="105"/>
      <c r="LLW2157" s="105"/>
      <c r="LLX2157" s="105"/>
      <c r="LLY2157" s="105"/>
      <c r="LLZ2157" s="105"/>
      <c r="LMA2157" s="105"/>
      <c r="LMB2157" s="105"/>
      <c r="LMC2157" s="105"/>
      <c r="LMD2157" s="105"/>
      <c r="LME2157" s="105"/>
      <c r="LMF2157" s="105"/>
      <c r="LMG2157" s="105"/>
      <c r="LMH2157" s="105"/>
      <c r="LMI2157" s="105"/>
      <c r="LMJ2157" s="105"/>
      <c r="LMK2157" s="105"/>
      <c r="LML2157" s="105"/>
      <c r="LMM2157" s="105"/>
      <c r="LMN2157" s="105"/>
      <c r="LMO2157" s="105"/>
      <c r="LMP2157" s="105"/>
      <c r="LMQ2157" s="105"/>
      <c r="LMR2157" s="105"/>
      <c r="LMS2157" s="105"/>
      <c r="LMT2157" s="105"/>
      <c r="LMU2157" s="105"/>
      <c r="LMV2157" s="105"/>
      <c r="LMW2157" s="105"/>
      <c r="LMX2157" s="105"/>
      <c r="LMY2157" s="105"/>
      <c r="LMZ2157" s="105"/>
      <c r="LNA2157" s="105"/>
      <c r="LNB2157" s="105"/>
      <c r="LNC2157" s="105"/>
      <c r="LND2157" s="105"/>
      <c r="LNE2157" s="105"/>
      <c r="LNF2157" s="105"/>
      <c r="LNG2157" s="105"/>
      <c r="LNH2157" s="105"/>
      <c r="LNI2157" s="105"/>
      <c r="LNJ2157" s="105"/>
      <c r="LNK2157" s="105"/>
      <c r="LNL2157" s="105"/>
      <c r="LNM2157" s="105"/>
      <c r="LNN2157" s="105"/>
      <c r="LNO2157" s="105"/>
      <c r="LNP2157" s="105"/>
      <c r="LNQ2157" s="105"/>
      <c r="LNR2157" s="105"/>
      <c r="LNS2157" s="105"/>
      <c r="LNT2157" s="105"/>
      <c r="LNU2157" s="105"/>
      <c r="LNV2157" s="105"/>
      <c r="LNW2157" s="105"/>
      <c r="LNX2157" s="105"/>
      <c r="LNY2157" s="105"/>
      <c r="LNZ2157" s="105"/>
      <c r="LOA2157" s="105"/>
      <c r="LOB2157" s="105"/>
      <c r="LOC2157" s="105"/>
      <c r="LOD2157" s="105"/>
      <c r="LOE2157" s="105"/>
      <c r="LOF2157" s="105"/>
      <c r="LOG2157" s="105"/>
      <c r="LOH2157" s="105"/>
      <c r="LOI2157" s="105"/>
      <c r="LOJ2157" s="105"/>
      <c r="LOK2157" s="105"/>
      <c r="LOL2157" s="105"/>
      <c r="LOM2157" s="105"/>
      <c r="LON2157" s="105"/>
      <c r="LOO2157" s="105"/>
      <c r="LOP2157" s="105"/>
      <c r="LOQ2157" s="105"/>
      <c r="LOR2157" s="105"/>
      <c r="LOS2157" s="105"/>
      <c r="LOT2157" s="105"/>
      <c r="LOU2157" s="105"/>
      <c r="LOV2157" s="105"/>
      <c r="LOW2157" s="105"/>
      <c r="LOX2157" s="105"/>
      <c r="LOY2157" s="105"/>
      <c r="LOZ2157" s="105"/>
      <c r="LPA2157" s="105"/>
      <c r="LPB2157" s="105"/>
      <c r="LPC2157" s="105"/>
      <c r="LPD2157" s="105"/>
      <c r="LPE2157" s="105"/>
      <c r="LPF2157" s="105"/>
      <c r="LPG2157" s="105"/>
      <c r="LPH2157" s="105"/>
      <c r="LPI2157" s="105"/>
      <c r="LPJ2157" s="105"/>
      <c r="LPK2157" s="105"/>
      <c r="LPL2157" s="105"/>
      <c r="LPM2157" s="105"/>
      <c r="LPN2157" s="105"/>
      <c r="LPO2157" s="105"/>
      <c r="LPP2157" s="105"/>
      <c r="LPQ2157" s="105"/>
      <c r="LPR2157" s="105"/>
      <c r="LPS2157" s="105"/>
      <c r="LPT2157" s="105"/>
      <c r="LPU2157" s="105"/>
      <c r="LPV2157" s="105"/>
      <c r="LPW2157" s="105"/>
      <c r="LPX2157" s="105"/>
      <c r="LPY2157" s="105"/>
      <c r="LPZ2157" s="105"/>
      <c r="LQA2157" s="105"/>
      <c r="LQB2157" s="105"/>
      <c r="LQC2157" s="105"/>
      <c r="LQD2157" s="105"/>
      <c r="LQE2157" s="105"/>
      <c r="LQF2157" s="105"/>
      <c r="LQG2157" s="105"/>
      <c r="LQH2157" s="105"/>
      <c r="LQI2157" s="105"/>
      <c r="LQJ2157" s="105"/>
      <c r="LQK2157" s="105"/>
      <c r="LQL2157" s="105"/>
      <c r="LQM2157" s="105"/>
      <c r="LQN2157" s="105"/>
      <c r="LQO2157" s="105"/>
      <c r="LQP2157" s="105"/>
      <c r="LQQ2157" s="105"/>
      <c r="LQR2157" s="105"/>
      <c r="LQS2157" s="105"/>
      <c r="LQT2157" s="105"/>
      <c r="LQU2157" s="105"/>
      <c r="LQV2157" s="105"/>
      <c r="LQW2157" s="105"/>
      <c r="LQX2157" s="105"/>
      <c r="LQY2157" s="105"/>
      <c r="LQZ2157" s="105"/>
      <c r="LRA2157" s="105"/>
      <c r="LRB2157" s="105"/>
      <c r="LRC2157" s="105"/>
      <c r="LRD2157" s="105"/>
      <c r="LRE2157" s="105"/>
      <c r="LRF2157" s="105"/>
      <c r="LRG2157" s="105"/>
      <c r="LRH2157" s="105"/>
      <c r="LRI2157" s="105"/>
      <c r="LRJ2157" s="105"/>
      <c r="LRK2157" s="105"/>
      <c r="LRL2157" s="105"/>
      <c r="LRM2157" s="105"/>
      <c r="LRN2157" s="105"/>
      <c r="LRO2157" s="105"/>
      <c r="LRP2157" s="105"/>
      <c r="LRQ2157" s="105"/>
      <c r="LRR2157" s="105"/>
      <c r="LRS2157" s="105"/>
      <c r="LRT2157" s="105"/>
      <c r="LRU2157" s="105"/>
      <c r="LRV2157" s="105"/>
      <c r="LRW2157" s="105"/>
      <c r="LRX2157" s="105"/>
      <c r="LRY2157" s="105"/>
      <c r="LRZ2157" s="105"/>
      <c r="LSA2157" s="105"/>
      <c r="LSB2157" s="105"/>
      <c r="LSC2157" s="105"/>
      <c r="LSD2157" s="105"/>
      <c r="LSE2157" s="105"/>
      <c r="LSF2157" s="105"/>
      <c r="LSG2157" s="105"/>
      <c r="LSH2157" s="105"/>
      <c r="LSI2157" s="105"/>
      <c r="LSJ2157" s="105"/>
      <c r="LSK2157" s="105"/>
      <c r="LSL2157" s="105"/>
      <c r="LSM2157" s="105"/>
      <c r="LSN2157" s="105"/>
      <c r="LSO2157" s="105"/>
      <c r="LSP2157" s="105"/>
      <c r="LSQ2157" s="105"/>
      <c r="LSR2157" s="105"/>
      <c r="LSS2157" s="105"/>
      <c r="LST2157" s="105"/>
      <c r="LSU2157" s="105"/>
      <c r="LSV2157" s="105"/>
      <c r="LSW2157" s="105"/>
      <c r="LSX2157" s="105"/>
      <c r="LSY2157" s="105"/>
      <c r="LSZ2157" s="105"/>
      <c r="LTA2157" s="105"/>
      <c r="LTB2157" s="105"/>
      <c r="LTC2157" s="105"/>
      <c r="LTD2157" s="105"/>
      <c r="LTE2157" s="105"/>
      <c r="LTF2157" s="105"/>
      <c r="LTG2157" s="105"/>
      <c r="LTH2157" s="105"/>
      <c r="LTI2157" s="105"/>
      <c r="LTJ2157" s="105"/>
      <c r="LTK2157" s="105"/>
      <c r="LTL2157" s="105"/>
      <c r="LTM2157" s="105"/>
      <c r="LTN2157" s="105"/>
      <c r="LTO2157" s="105"/>
      <c r="LTP2157" s="105"/>
      <c r="LTQ2157" s="105"/>
      <c r="LTR2157" s="105"/>
      <c r="LTS2157" s="105"/>
      <c r="LTT2157" s="105"/>
      <c r="LTU2157" s="105"/>
      <c r="LTV2157" s="105"/>
      <c r="LTW2157" s="105"/>
      <c r="LTX2157" s="105"/>
      <c r="LTY2157" s="105"/>
      <c r="LTZ2157" s="105"/>
      <c r="LUA2157" s="105"/>
      <c r="LUB2157" s="105"/>
      <c r="LUC2157" s="105"/>
      <c r="LUD2157" s="105"/>
      <c r="LUE2157" s="105"/>
      <c r="LUF2157" s="105"/>
      <c r="LUG2157" s="105"/>
      <c r="LUH2157" s="105"/>
      <c r="LUI2157" s="105"/>
      <c r="LUJ2157" s="105"/>
      <c r="LUK2157" s="105"/>
      <c r="LUL2157" s="105"/>
      <c r="LUM2157" s="105"/>
      <c r="LUN2157" s="105"/>
      <c r="LUO2157" s="105"/>
      <c r="LUP2157" s="105"/>
      <c r="LUQ2157" s="105"/>
      <c r="LUR2157" s="105"/>
      <c r="LUS2157" s="105"/>
      <c r="LUT2157" s="105"/>
      <c r="LUU2157" s="105"/>
      <c r="LUV2157" s="105"/>
      <c r="LUW2157" s="105"/>
      <c r="LUX2157" s="105"/>
      <c r="LUY2157" s="105"/>
      <c r="LUZ2157" s="105"/>
      <c r="LVA2157" s="105"/>
      <c r="LVB2157" s="105"/>
      <c r="LVC2157" s="105"/>
      <c r="LVD2157" s="105"/>
      <c r="LVE2157" s="105"/>
      <c r="LVF2157" s="105"/>
      <c r="LVG2157" s="105"/>
      <c r="LVH2157" s="105"/>
      <c r="LVI2157" s="105"/>
      <c r="LVJ2157" s="105"/>
      <c r="LVK2157" s="105"/>
      <c r="LVL2157" s="105"/>
      <c r="LVM2157" s="105"/>
      <c r="LVN2157" s="105"/>
      <c r="LVO2157" s="105"/>
      <c r="LVP2157" s="105"/>
      <c r="LVQ2157" s="105"/>
      <c r="LVR2157" s="105"/>
      <c r="LVS2157" s="105"/>
      <c r="LVT2157" s="105"/>
      <c r="LVU2157" s="105"/>
      <c r="LVV2157" s="105"/>
      <c r="LVW2157" s="105"/>
      <c r="LVX2157" s="105"/>
      <c r="LVY2157" s="105"/>
      <c r="LVZ2157" s="105"/>
      <c r="LWA2157" s="105"/>
      <c r="LWB2157" s="105"/>
      <c r="LWC2157" s="105"/>
      <c r="LWD2157" s="105"/>
      <c r="LWE2157" s="105"/>
      <c r="LWF2157" s="105"/>
      <c r="LWG2157" s="105"/>
      <c r="LWH2157" s="105"/>
      <c r="LWI2157" s="105"/>
      <c r="LWJ2157" s="105"/>
      <c r="LWK2157" s="105"/>
      <c r="LWL2157" s="105"/>
      <c r="LWM2157" s="105"/>
      <c r="LWN2157" s="105"/>
      <c r="LWO2157" s="105"/>
      <c r="LWP2157" s="105"/>
      <c r="LWQ2157" s="105"/>
      <c r="LWR2157" s="105"/>
      <c r="LWS2157" s="105"/>
      <c r="LWT2157" s="105"/>
      <c r="LWU2157" s="105"/>
      <c r="LWV2157" s="105"/>
      <c r="LWW2157" s="105"/>
      <c r="LWX2157" s="105"/>
      <c r="LWY2157" s="105"/>
      <c r="LWZ2157" s="105"/>
      <c r="LXA2157" s="105"/>
      <c r="LXB2157" s="105"/>
      <c r="LXC2157" s="105"/>
      <c r="LXD2157" s="105"/>
      <c r="LXE2157" s="105"/>
      <c r="LXF2157" s="105"/>
      <c r="LXG2157" s="105"/>
      <c r="LXH2157" s="105"/>
      <c r="LXI2157" s="105"/>
      <c r="LXJ2157" s="105"/>
      <c r="LXK2157" s="105"/>
      <c r="LXL2157" s="105"/>
      <c r="LXM2157" s="105"/>
      <c r="LXN2157" s="105"/>
      <c r="LXO2157" s="105"/>
      <c r="LXP2157" s="105"/>
      <c r="LXQ2157" s="105"/>
      <c r="LXR2157" s="105"/>
      <c r="LXS2157" s="105"/>
      <c r="LXT2157" s="105"/>
      <c r="LXU2157" s="105"/>
      <c r="LXV2157" s="105"/>
      <c r="LXW2157" s="105"/>
      <c r="LXX2157" s="105"/>
      <c r="LXY2157" s="105"/>
      <c r="LXZ2157" s="105"/>
      <c r="LYA2157" s="105"/>
      <c r="LYB2157" s="105"/>
      <c r="LYC2157" s="105"/>
      <c r="LYD2157" s="105"/>
      <c r="LYE2157" s="105"/>
      <c r="LYF2157" s="105"/>
      <c r="LYG2157" s="105"/>
      <c r="LYH2157" s="105"/>
      <c r="LYI2157" s="105"/>
      <c r="LYJ2157" s="105"/>
      <c r="LYK2157" s="105"/>
      <c r="LYL2157" s="105"/>
      <c r="LYM2157" s="105"/>
      <c r="LYN2157" s="105"/>
      <c r="LYO2157" s="105"/>
      <c r="LYP2157" s="105"/>
      <c r="LYQ2157" s="105"/>
      <c r="LYR2157" s="105"/>
      <c r="LYS2157" s="105"/>
      <c r="LYT2157" s="105"/>
      <c r="LYU2157" s="105"/>
      <c r="LYV2157" s="105"/>
      <c r="LYW2157" s="105"/>
      <c r="LYX2157" s="105"/>
      <c r="LYY2157" s="105"/>
      <c r="LYZ2157" s="105"/>
      <c r="LZA2157" s="105"/>
      <c r="LZB2157" s="105"/>
      <c r="LZC2157" s="105"/>
      <c r="LZD2157" s="105"/>
      <c r="LZE2157" s="105"/>
      <c r="LZF2157" s="105"/>
      <c r="LZG2157" s="105"/>
      <c r="LZH2157" s="105"/>
      <c r="LZI2157" s="105"/>
      <c r="LZJ2157" s="105"/>
      <c r="LZK2157" s="105"/>
      <c r="LZL2157" s="105"/>
      <c r="LZM2157" s="105"/>
      <c r="LZN2157" s="105"/>
      <c r="LZO2157" s="105"/>
      <c r="LZP2157" s="105"/>
      <c r="LZQ2157" s="105"/>
      <c r="LZR2157" s="105"/>
      <c r="LZS2157" s="105"/>
      <c r="LZT2157" s="105"/>
      <c r="LZU2157" s="105"/>
      <c r="LZV2157" s="105"/>
      <c r="LZW2157" s="105"/>
      <c r="LZX2157" s="105"/>
      <c r="LZY2157" s="105"/>
      <c r="LZZ2157" s="105"/>
      <c r="MAA2157" s="105"/>
      <c r="MAB2157" s="105"/>
      <c r="MAC2157" s="105"/>
      <c r="MAD2157" s="105"/>
      <c r="MAE2157" s="105"/>
      <c r="MAF2157" s="105"/>
      <c r="MAG2157" s="105"/>
      <c r="MAH2157" s="105"/>
      <c r="MAI2157" s="105"/>
      <c r="MAJ2157" s="105"/>
      <c r="MAK2157" s="105"/>
      <c r="MAL2157" s="105"/>
      <c r="MAM2157" s="105"/>
      <c r="MAN2157" s="105"/>
      <c r="MAO2157" s="105"/>
      <c r="MAP2157" s="105"/>
      <c r="MAQ2157" s="105"/>
      <c r="MAR2157" s="105"/>
      <c r="MAS2157" s="105"/>
      <c r="MAT2157" s="105"/>
      <c r="MAU2157" s="105"/>
      <c r="MAV2157" s="105"/>
      <c r="MAW2157" s="105"/>
      <c r="MAX2157" s="105"/>
      <c r="MAY2157" s="105"/>
      <c r="MAZ2157" s="105"/>
      <c r="MBA2157" s="105"/>
      <c r="MBB2157" s="105"/>
      <c r="MBC2157" s="105"/>
      <c r="MBD2157" s="105"/>
      <c r="MBE2157" s="105"/>
      <c r="MBF2157" s="105"/>
      <c r="MBG2157" s="105"/>
      <c r="MBH2157" s="105"/>
      <c r="MBI2157" s="105"/>
      <c r="MBJ2157" s="105"/>
      <c r="MBK2157" s="105"/>
      <c r="MBL2157" s="105"/>
      <c r="MBM2157" s="105"/>
      <c r="MBN2157" s="105"/>
      <c r="MBO2157" s="105"/>
      <c r="MBP2157" s="105"/>
      <c r="MBQ2157" s="105"/>
      <c r="MBR2157" s="105"/>
      <c r="MBS2157" s="105"/>
      <c r="MBT2157" s="105"/>
      <c r="MBU2157" s="105"/>
      <c r="MBV2157" s="105"/>
      <c r="MBW2157" s="105"/>
      <c r="MBX2157" s="105"/>
      <c r="MBY2157" s="105"/>
      <c r="MBZ2157" s="105"/>
      <c r="MCA2157" s="105"/>
      <c r="MCB2157" s="105"/>
      <c r="MCC2157" s="105"/>
      <c r="MCD2157" s="105"/>
      <c r="MCE2157" s="105"/>
      <c r="MCF2157" s="105"/>
      <c r="MCG2157" s="105"/>
      <c r="MCH2157" s="105"/>
      <c r="MCI2157" s="105"/>
      <c r="MCJ2157" s="105"/>
      <c r="MCK2157" s="105"/>
      <c r="MCL2157" s="105"/>
      <c r="MCM2157" s="105"/>
      <c r="MCN2157" s="105"/>
      <c r="MCO2157" s="105"/>
      <c r="MCP2157" s="105"/>
      <c r="MCQ2157" s="105"/>
      <c r="MCR2157" s="105"/>
      <c r="MCS2157" s="105"/>
      <c r="MCT2157" s="105"/>
      <c r="MCU2157" s="105"/>
      <c r="MCV2157" s="105"/>
      <c r="MCW2157" s="105"/>
      <c r="MCX2157" s="105"/>
      <c r="MCY2157" s="105"/>
      <c r="MCZ2157" s="105"/>
      <c r="MDA2157" s="105"/>
      <c r="MDB2157" s="105"/>
      <c r="MDC2157" s="105"/>
      <c r="MDD2157" s="105"/>
      <c r="MDE2157" s="105"/>
      <c r="MDF2157" s="105"/>
      <c r="MDG2157" s="105"/>
      <c r="MDH2157" s="105"/>
      <c r="MDI2157" s="105"/>
      <c r="MDJ2157" s="105"/>
      <c r="MDK2157" s="105"/>
      <c r="MDL2157" s="105"/>
      <c r="MDM2157" s="105"/>
      <c r="MDN2157" s="105"/>
      <c r="MDO2157" s="105"/>
      <c r="MDP2157" s="105"/>
      <c r="MDQ2157" s="105"/>
      <c r="MDR2157" s="105"/>
      <c r="MDS2157" s="105"/>
      <c r="MDT2157" s="105"/>
      <c r="MDU2157" s="105"/>
      <c r="MDV2157" s="105"/>
      <c r="MDW2157" s="105"/>
      <c r="MDX2157" s="105"/>
      <c r="MDY2157" s="105"/>
      <c r="MDZ2157" s="105"/>
      <c r="MEA2157" s="105"/>
      <c r="MEB2157" s="105"/>
      <c r="MEC2157" s="105"/>
      <c r="MED2157" s="105"/>
      <c r="MEE2157" s="105"/>
      <c r="MEF2157" s="105"/>
      <c r="MEG2157" s="105"/>
      <c r="MEH2157" s="105"/>
      <c r="MEI2157" s="105"/>
      <c r="MEJ2157" s="105"/>
      <c r="MEK2157" s="105"/>
      <c r="MEL2157" s="105"/>
      <c r="MEM2157" s="105"/>
      <c r="MEN2157" s="105"/>
      <c r="MEO2157" s="105"/>
      <c r="MEP2157" s="105"/>
      <c r="MEQ2157" s="105"/>
      <c r="MER2157" s="105"/>
      <c r="MES2157" s="105"/>
      <c r="MET2157" s="105"/>
      <c r="MEU2157" s="105"/>
      <c r="MEV2157" s="105"/>
      <c r="MEW2157" s="105"/>
      <c r="MEX2157" s="105"/>
      <c r="MEY2157" s="105"/>
      <c r="MEZ2157" s="105"/>
      <c r="MFA2157" s="105"/>
      <c r="MFB2157" s="105"/>
      <c r="MFC2157" s="105"/>
      <c r="MFD2157" s="105"/>
      <c r="MFE2157" s="105"/>
      <c r="MFF2157" s="105"/>
      <c r="MFG2157" s="105"/>
      <c r="MFH2157" s="105"/>
      <c r="MFI2157" s="105"/>
      <c r="MFJ2157" s="105"/>
      <c r="MFK2157" s="105"/>
      <c r="MFL2157" s="105"/>
      <c r="MFM2157" s="105"/>
      <c r="MFN2157" s="105"/>
      <c r="MFO2157" s="105"/>
      <c r="MFP2157" s="105"/>
      <c r="MFQ2157" s="105"/>
      <c r="MFR2157" s="105"/>
      <c r="MFS2157" s="105"/>
      <c r="MFT2157" s="105"/>
      <c r="MFU2157" s="105"/>
      <c r="MFV2157" s="105"/>
      <c r="MFW2157" s="105"/>
      <c r="MFX2157" s="105"/>
      <c r="MFY2157" s="105"/>
      <c r="MFZ2157" s="105"/>
      <c r="MGA2157" s="105"/>
      <c r="MGB2157" s="105"/>
      <c r="MGC2157" s="105"/>
      <c r="MGD2157" s="105"/>
      <c r="MGE2157" s="105"/>
      <c r="MGF2157" s="105"/>
      <c r="MGG2157" s="105"/>
      <c r="MGH2157" s="105"/>
      <c r="MGI2157" s="105"/>
      <c r="MGJ2157" s="105"/>
      <c r="MGK2157" s="105"/>
      <c r="MGL2157" s="105"/>
      <c r="MGM2157" s="105"/>
      <c r="MGN2157" s="105"/>
      <c r="MGO2157" s="105"/>
      <c r="MGP2157" s="105"/>
      <c r="MGQ2157" s="105"/>
      <c r="MGR2157" s="105"/>
      <c r="MGS2157" s="105"/>
      <c r="MGT2157" s="105"/>
      <c r="MGU2157" s="105"/>
      <c r="MGV2157" s="105"/>
      <c r="MGW2157" s="105"/>
      <c r="MGX2157" s="105"/>
      <c r="MGY2157" s="105"/>
      <c r="MGZ2157" s="105"/>
      <c r="MHA2157" s="105"/>
      <c r="MHB2157" s="105"/>
      <c r="MHC2157" s="105"/>
      <c r="MHD2157" s="105"/>
      <c r="MHE2157" s="105"/>
      <c r="MHF2157" s="105"/>
      <c r="MHG2157" s="105"/>
      <c r="MHH2157" s="105"/>
      <c r="MHI2157" s="105"/>
      <c r="MHJ2157" s="105"/>
      <c r="MHK2157" s="105"/>
      <c r="MHL2157" s="105"/>
      <c r="MHM2157" s="105"/>
      <c r="MHN2157" s="105"/>
      <c r="MHO2157" s="105"/>
      <c r="MHP2157" s="105"/>
      <c r="MHQ2157" s="105"/>
      <c r="MHR2157" s="105"/>
      <c r="MHS2157" s="105"/>
      <c r="MHT2157" s="105"/>
      <c r="MHU2157" s="105"/>
      <c r="MHV2157" s="105"/>
      <c r="MHW2157" s="105"/>
      <c r="MHX2157" s="105"/>
      <c r="MHY2157" s="105"/>
      <c r="MHZ2157" s="105"/>
      <c r="MIA2157" s="105"/>
      <c r="MIB2157" s="105"/>
      <c r="MIC2157" s="105"/>
      <c r="MID2157" s="105"/>
      <c r="MIE2157" s="105"/>
      <c r="MIF2157" s="105"/>
      <c r="MIG2157" s="105"/>
      <c r="MIH2157" s="105"/>
      <c r="MII2157" s="105"/>
      <c r="MIJ2157" s="105"/>
      <c r="MIK2157" s="105"/>
      <c r="MIL2157" s="105"/>
      <c r="MIM2157" s="105"/>
      <c r="MIN2157" s="105"/>
      <c r="MIO2157" s="105"/>
      <c r="MIP2157" s="105"/>
      <c r="MIQ2157" s="105"/>
      <c r="MIR2157" s="105"/>
      <c r="MIS2157" s="105"/>
      <c r="MIT2157" s="105"/>
      <c r="MIU2157" s="105"/>
      <c r="MIV2157" s="105"/>
      <c r="MIW2157" s="105"/>
      <c r="MIX2157" s="105"/>
      <c r="MIY2157" s="105"/>
      <c r="MIZ2157" s="105"/>
      <c r="MJA2157" s="105"/>
      <c r="MJB2157" s="105"/>
      <c r="MJC2157" s="105"/>
      <c r="MJD2157" s="105"/>
      <c r="MJE2157" s="105"/>
      <c r="MJF2157" s="105"/>
      <c r="MJG2157" s="105"/>
      <c r="MJH2157" s="105"/>
      <c r="MJI2157" s="105"/>
      <c r="MJJ2157" s="105"/>
      <c r="MJK2157" s="105"/>
      <c r="MJL2157" s="105"/>
      <c r="MJM2157" s="105"/>
      <c r="MJN2157" s="105"/>
      <c r="MJO2157" s="105"/>
      <c r="MJP2157" s="105"/>
      <c r="MJQ2157" s="105"/>
      <c r="MJR2157" s="105"/>
      <c r="MJS2157" s="105"/>
      <c r="MJT2157" s="105"/>
      <c r="MJU2157" s="105"/>
      <c r="MJV2157" s="105"/>
      <c r="MJW2157" s="105"/>
      <c r="MJX2157" s="105"/>
      <c r="MJY2157" s="105"/>
      <c r="MJZ2157" s="105"/>
      <c r="MKA2157" s="105"/>
      <c r="MKB2157" s="105"/>
      <c r="MKC2157" s="105"/>
      <c r="MKD2157" s="105"/>
      <c r="MKE2157" s="105"/>
      <c r="MKF2157" s="105"/>
      <c r="MKG2157" s="105"/>
      <c r="MKH2157" s="105"/>
      <c r="MKI2157" s="105"/>
      <c r="MKJ2157" s="105"/>
      <c r="MKK2157" s="105"/>
      <c r="MKL2157" s="105"/>
      <c r="MKM2157" s="105"/>
      <c r="MKN2157" s="105"/>
      <c r="MKO2157" s="105"/>
      <c r="MKP2157" s="105"/>
      <c r="MKQ2157" s="105"/>
      <c r="MKR2157" s="105"/>
      <c r="MKS2157" s="105"/>
      <c r="MKT2157" s="105"/>
      <c r="MKU2157" s="105"/>
      <c r="MKV2157" s="105"/>
      <c r="MKW2157" s="105"/>
      <c r="MKX2157" s="105"/>
      <c r="MKY2157" s="105"/>
      <c r="MKZ2157" s="105"/>
      <c r="MLA2157" s="105"/>
      <c r="MLB2157" s="105"/>
      <c r="MLC2157" s="105"/>
      <c r="MLD2157" s="105"/>
      <c r="MLE2157" s="105"/>
      <c r="MLF2157" s="105"/>
      <c r="MLG2157" s="105"/>
      <c r="MLH2157" s="105"/>
      <c r="MLI2157" s="105"/>
      <c r="MLJ2157" s="105"/>
      <c r="MLK2157" s="105"/>
      <c r="MLL2157" s="105"/>
      <c r="MLM2157" s="105"/>
      <c r="MLN2157" s="105"/>
      <c r="MLO2157" s="105"/>
      <c r="MLP2157" s="105"/>
      <c r="MLQ2157" s="105"/>
      <c r="MLR2157" s="105"/>
      <c r="MLS2157" s="105"/>
      <c r="MLT2157" s="105"/>
      <c r="MLU2157" s="105"/>
      <c r="MLV2157" s="105"/>
      <c r="MLW2157" s="105"/>
      <c r="MLX2157" s="105"/>
      <c r="MLY2157" s="105"/>
      <c r="MLZ2157" s="105"/>
      <c r="MMA2157" s="105"/>
      <c r="MMB2157" s="105"/>
      <c r="MMC2157" s="105"/>
      <c r="MMD2157" s="105"/>
      <c r="MME2157" s="105"/>
      <c r="MMF2157" s="105"/>
      <c r="MMG2157" s="105"/>
      <c r="MMH2157" s="105"/>
      <c r="MMI2157" s="105"/>
      <c r="MMJ2157" s="105"/>
      <c r="MMK2157" s="105"/>
      <c r="MML2157" s="105"/>
      <c r="MMM2157" s="105"/>
      <c r="MMN2157" s="105"/>
      <c r="MMO2157" s="105"/>
      <c r="MMP2157" s="105"/>
      <c r="MMQ2157" s="105"/>
      <c r="MMR2157" s="105"/>
      <c r="MMS2157" s="105"/>
      <c r="MMT2157" s="105"/>
      <c r="MMU2157" s="105"/>
      <c r="MMV2157" s="105"/>
      <c r="MMW2157" s="105"/>
      <c r="MMX2157" s="105"/>
      <c r="MMY2157" s="105"/>
      <c r="MMZ2157" s="105"/>
      <c r="MNA2157" s="105"/>
      <c r="MNB2157" s="105"/>
      <c r="MNC2157" s="105"/>
      <c r="MND2157" s="105"/>
      <c r="MNE2157" s="105"/>
      <c r="MNF2157" s="105"/>
      <c r="MNG2157" s="105"/>
      <c r="MNH2157" s="105"/>
      <c r="MNI2157" s="105"/>
      <c r="MNJ2157" s="105"/>
      <c r="MNK2157" s="105"/>
      <c r="MNL2157" s="105"/>
      <c r="MNM2157" s="105"/>
      <c r="MNN2157" s="105"/>
      <c r="MNO2157" s="105"/>
      <c r="MNP2157" s="105"/>
      <c r="MNQ2157" s="105"/>
      <c r="MNR2157" s="105"/>
      <c r="MNS2157" s="105"/>
      <c r="MNT2157" s="105"/>
      <c r="MNU2157" s="105"/>
      <c r="MNV2157" s="105"/>
      <c r="MNW2157" s="105"/>
      <c r="MNX2157" s="105"/>
      <c r="MNY2157" s="105"/>
      <c r="MNZ2157" s="105"/>
      <c r="MOA2157" s="105"/>
      <c r="MOB2157" s="105"/>
      <c r="MOC2157" s="105"/>
      <c r="MOD2157" s="105"/>
      <c r="MOE2157" s="105"/>
      <c r="MOF2157" s="105"/>
      <c r="MOG2157" s="105"/>
      <c r="MOH2157" s="105"/>
      <c r="MOI2157" s="105"/>
      <c r="MOJ2157" s="105"/>
      <c r="MOK2157" s="105"/>
      <c r="MOL2157" s="105"/>
      <c r="MOM2157" s="105"/>
      <c r="MON2157" s="105"/>
      <c r="MOO2157" s="105"/>
      <c r="MOP2157" s="105"/>
      <c r="MOQ2157" s="105"/>
      <c r="MOR2157" s="105"/>
      <c r="MOS2157" s="105"/>
      <c r="MOT2157" s="105"/>
      <c r="MOU2157" s="105"/>
      <c r="MOV2157" s="105"/>
      <c r="MOW2157" s="105"/>
      <c r="MOX2157" s="105"/>
      <c r="MOY2157" s="105"/>
      <c r="MOZ2157" s="105"/>
      <c r="MPA2157" s="105"/>
      <c r="MPB2157" s="105"/>
      <c r="MPC2157" s="105"/>
      <c r="MPD2157" s="105"/>
      <c r="MPE2157" s="105"/>
      <c r="MPF2157" s="105"/>
      <c r="MPG2157" s="105"/>
      <c r="MPH2157" s="105"/>
      <c r="MPI2157" s="105"/>
      <c r="MPJ2157" s="105"/>
      <c r="MPK2157" s="105"/>
      <c r="MPL2157" s="105"/>
      <c r="MPM2157" s="105"/>
      <c r="MPN2157" s="105"/>
      <c r="MPO2157" s="105"/>
      <c r="MPP2157" s="105"/>
      <c r="MPQ2157" s="105"/>
      <c r="MPR2157" s="105"/>
      <c r="MPS2157" s="105"/>
      <c r="MPT2157" s="105"/>
      <c r="MPU2157" s="105"/>
      <c r="MPV2157" s="105"/>
      <c r="MPW2157" s="105"/>
      <c r="MPX2157" s="105"/>
      <c r="MPY2157" s="105"/>
      <c r="MPZ2157" s="105"/>
      <c r="MQA2157" s="105"/>
      <c r="MQB2157" s="105"/>
      <c r="MQC2157" s="105"/>
      <c r="MQD2157" s="105"/>
      <c r="MQE2157" s="105"/>
      <c r="MQF2157" s="105"/>
      <c r="MQG2157" s="105"/>
      <c r="MQH2157" s="105"/>
      <c r="MQI2157" s="105"/>
      <c r="MQJ2157" s="105"/>
      <c r="MQK2157" s="105"/>
      <c r="MQL2157" s="105"/>
      <c r="MQM2157" s="105"/>
      <c r="MQN2157" s="105"/>
      <c r="MQO2157" s="105"/>
      <c r="MQP2157" s="105"/>
      <c r="MQQ2157" s="105"/>
      <c r="MQR2157" s="105"/>
      <c r="MQS2157" s="105"/>
      <c r="MQT2157" s="105"/>
      <c r="MQU2157" s="105"/>
      <c r="MQV2157" s="105"/>
      <c r="MQW2157" s="105"/>
      <c r="MQX2157" s="105"/>
      <c r="MQY2157" s="105"/>
      <c r="MQZ2157" s="105"/>
      <c r="MRA2157" s="105"/>
      <c r="MRB2157" s="105"/>
      <c r="MRC2157" s="105"/>
      <c r="MRD2157" s="105"/>
      <c r="MRE2157" s="105"/>
      <c r="MRF2157" s="105"/>
      <c r="MRG2157" s="105"/>
      <c r="MRH2157" s="105"/>
      <c r="MRI2157" s="105"/>
      <c r="MRJ2157" s="105"/>
      <c r="MRK2157" s="105"/>
      <c r="MRL2157" s="105"/>
      <c r="MRM2157" s="105"/>
      <c r="MRN2157" s="105"/>
      <c r="MRO2157" s="105"/>
      <c r="MRP2157" s="105"/>
      <c r="MRQ2157" s="105"/>
      <c r="MRR2157" s="105"/>
      <c r="MRS2157" s="105"/>
      <c r="MRT2157" s="105"/>
      <c r="MRU2157" s="105"/>
      <c r="MRV2157" s="105"/>
      <c r="MRW2157" s="105"/>
      <c r="MRX2157" s="105"/>
      <c r="MRY2157" s="105"/>
      <c r="MRZ2157" s="105"/>
      <c r="MSA2157" s="105"/>
      <c r="MSB2157" s="105"/>
      <c r="MSC2157" s="105"/>
      <c r="MSD2157" s="105"/>
      <c r="MSE2157" s="105"/>
      <c r="MSF2157" s="105"/>
      <c r="MSG2157" s="105"/>
      <c r="MSH2157" s="105"/>
      <c r="MSI2157" s="105"/>
      <c r="MSJ2157" s="105"/>
      <c r="MSK2157" s="105"/>
      <c r="MSL2157" s="105"/>
      <c r="MSM2157" s="105"/>
      <c r="MSN2157" s="105"/>
      <c r="MSO2157" s="105"/>
      <c r="MSP2157" s="105"/>
      <c r="MSQ2157" s="105"/>
      <c r="MSR2157" s="105"/>
      <c r="MSS2157" s="105"/>
      <c r="MST2157" s="105"/>
      <c r="MSU2157" s="105"/>
      <c r="MSV2157" s="105"/>
      <c r="MSW2157" s="105"/>
      <c r="MSX2157" s="105"/>
      <c r="MSY2157" s="105"/>
      <c r="MSZ2157" s="105"/>
      <c r="MTA2157" s="105"/>
      <c r="MTB2157" s="105"/>
      <c r="MTC2157" s="105"/>
      <c r="MTD2157" s="105"/>
      <c r="MTE2157" s="105"/>
      <c r="MTF2157" s="105"/>
      <c r="MTG2157" s="105"/>
      <c r="MTH2157" s="105"/>
      <c r="MTI2157" s="105"/>
      <c r="MTJ2157" s="105"/>
      <c r="MTK2157" s="105"/>
      <c r="MTL2157" s="105"/>
      <c r="MTM2157" s="105"/>
      <c r="MTN2157" s="105"/>
      <c r="MTO2157" s="105"/>
      <c r="MTP2157" s="105"/>
      <c r="MTQ2157" s="105"/>
      <c r="MTR2157" s="105"/>
      <c r="MTS2157" s="105"/>
      <c r="MTT2157" s="105"/>
      <c r="MTU2157" s="105"/>
      <c r="MTV2157" s="105"/>
      <c r="MTW2157" s="105"/>
      <c r="MTX2157" s="105"/>
      <c r="MTY2157" s="105"/>
      <c r="MTZ2157" s="105"/>
      <c r="MUA2157" s="105"/>
      <c r="MUB2157" s="105"/>
      <c r="MUC2157" s="105"/>
      <c r="MUD2157" s="105"/>
      <c r="MUE2157" s="105"/>
      <c r="MUF2157" s="105"/>
      <c r="MUG2157" s="105"/>
      <c r="MUH2157" s="105"/>
      <c r="MUI2157" s="105"/>
      <c r="MUJ2157" s="105"/>
      <c r="MUK2157" s="105"/>
      <c r="MUL2157" s="105"/>
      <c r="MUM2157" s="105"/>
      <c r="MUN2157" s="105"/>
      <c r="MUO2157" s="105"/>
      <c r="MUP2157" s="105"/>
      <c r="MUQ2157" s="105"/>
      <c r="MUR2157" s="105"/>
      <c r="MUS2157" s="105"/>
      <c r="MUT2157" s="105"/>
      <c r="MUU2157" s="105"/>
      <c r="MUV2157" s="105"/>
      <c r="MUW2157" s="105"/>
      <c r="MUX2157" s="105"/>
      <c r="MUY2157" s="105"/>
      <c r="MUZ2157" s="105"/>
      <c r="MVA2157" s="105"/>
      <c r="MVB2157" s="105"/>
      <c r="MVC2157" s="105"/>
      <c r="MVD2157" s="105"/>
      <c r="MVE2157" s="105"/>
      <c r="MVF2157" s="105"/>
      <c r="MVG2157" s="105"/>
      <c r="MVH2157" s="105"/>
      <c r="MVI2157" s="105"/>
      <c r="MVJ2157" s="105"/>
      <c r="MVK2157" s="105"/>
      <c r="MVL2157" s="105"/>
      <c r="MVM2157" s="105"/>
      <c r="MVN2157" s="105"/>
      <c r="MVO2157" s="105"/>
      <c r="MVP2157" s="105"/>
      <c r="MVQ2157" s="105"/>
      <c r="MVR2157" s="105"/>
      <c r="MVS2157" s="105"/>
      <c r="MVT2157" s="105"/>
      <c r="MVU2157" s="105"/>
      <c r="MVV2157" s="105"/>
      <c r="MVW2157" s="105"/>
      <c r="MVX2157" s="105"/>
      <c r="MVY2157" s="105"/>
      <c r="MVZ2157" s="105"/>
      <c r="MWA2157" s="105"/>
      <c r="MWB2157" s="105"/>
      <c r="MWC2157" s="105"/>
      <c r="MWD2157" s="105"/>
      <c r="MWE2157" s="105"/>
      <c r="MWF2157" s="105"/>
      <c r="MWG2157" s="105"/>
      <c r="MWH2157" s="105"/>
      <c r="MWI2157" s="105"/>
      <c r="MWJ2157" s="105"/>
      <c r="MWK2157" s="105"/>
      <c r="MWL2157" s="105"/>
      <c r="MWM2157" s="105"/>
      <c r="MWN2157" s="105"/>
      <c r="MWO2157" s="105"/>
      <c r="MWP2157" s="105"/>
      <c r="MWQ2157" s="105"/>
      <c r="MWR2157" s="105"/>
      <c r="MWS2157" s="105"/>
      <c r="MWT2157" s="105"/>
      <c r="MWU2157" s="105"/>
      <c r="MWV2157" s="105"/>
      <c r="MWW2157" s="105"/>
      <c r="MWX2157" s="105"/>
      <c r="MWY2157" s="105"/>
      <c r="MWZ2157" s="105"/>
      <c r="MXA2157" s="105"/>
      <c r="MXB2157" s="105"/>
      <c r="MXC2157" s="105"/>
      <c r="MXD2157" s="105"/>
      <c r="MXE2157" s="105"/>
      <c r="MXF2157" s="105"/>
      <c r="MXG2157" s="105"/>
      <c r="MXH2157" s="105"/>
      <c r="MXI2157" s="105"/>
      <c r="MXJ2157" s="105"/>
      <c r="MXK2157" s="105"/>
      <c r="MXL2157" s="105"/>
      <c r="MXM2157" s="105"/>
      <c r="MXN2157" s="105"/>
      <c r="MXO2157" s="105"/>
      <c r="MXP2157" s="105"/>
      <c r="MXQ2157" s="105"/>
      <c r="MXR2157" s="105"/>
      <c r="MXS2157" s="105"/>
      <c r="MXT2157" s="105"/>
      <c r="MXU2157" s="105"/>
      <c r="MXV2157" s="105"/>
      <c r="MXW2157" s="105"/>
      <c r="MXX2157" s="105"/>
      <c r="MXY2157" s="105"/>
      <c r="MXZ2157" s="105"/>
      <c r="MYA2157" s="105"/>
      <c r="MYB2157" s="105"/>
      <c r="MYC2157" s="105"/>
      <c r="MYD2157" s="105"/>
      <c r="MYE2157" s="105"/>
      <c r="MYF2157" s="105"/>
      <c r="MYG2157" s="105"/>
      <c r="MYH2157" s="105"/>
      <c r="MYI2157" s="105"/>
      <c r="MYJ2157" s="105"/>
      <c r="MYK2157" s="105"/>
      <c r="MYL2157" s="105"/>
      <c r="MYM2157" s="105"/>
      <c r="MYN2157" s="105"/>
      <c r="MYO2157" s="105"/>
      <c r="MYP2157" s="105"/>
      <c r="MYQ2157" s="105"/>
      <c r="MYR2157" s="105"/>
      <c r="MYS2157" s="105"/>
      <c r="MYT2157" s="105"/>
      <c r="MYU2157" s="105"/>
      <c r="MYV2157" s="105"/>
      <c r="MYW2157" s="105"/>
      <c r="MYX2157" s="105"/>
      <c r="MYY2157" s="105"/>
      <c r="MYZ2157" s="105"/>
      <c r="MZA2157" s="105"/>
      <c r="MZB2157" s="105"/>
      <c r="MZC2157" s="105"/>
      <c r="MZD2157" s="105"/>
      <c r="MZE2157" s="105"/>
      <c r="MZF2157" s="105"/>
      <c r="MZG2157" s="105"/>
      <c r="MZH2157" s="105"/>
      <c r="MZI2157" s="105"/>
      <c r="MZJ2157" s="105"/>
      <c r="MZK2157" s="105"/>
      <c r="MZL2157" s="105"/>
      <c r="MZM2157" s="105"/>
      <c r="MZN2157" s="105"/>
      <c r="MZO2157" s="105"/>
      <c r="MZP2157" s="105"/>
      <c r="MZQ2157" s="105"/>
      <c r="MZR2157" s="105"/>
      <c r="MZS2157" s="105"/>
      <c r="MZT2157" s="105"/>
      <c r="MZU2157" s="105"/>
      <c r="MZV2157" s="105"/>
      <c r="MZW2157" s="105"/>
      <c r="MZX2157" s="105"/>
      <c r="MZY2157" s="105"/>
      <c r="MZZ2157" s="105"/>
      <c r="NAA2157" s="105"/>
      <c r="NAB2157" s="105"/>
      <c r="NAC2157" s="105"/>
      <c r="NAD2157" s="105"/>
      <c r="NAE2157" s="105"/>
      <c r="NAF2157" s="105"/>
      <c r="NAG2157" s="105"/>
      <c r="NAH2157" s="105"/>
      <c r="NAI2157" s="105"/>
      <c r="NAJ2157" s="105"/>
      <c r="NAK2157" s="105"/>
      <c r="NAL2157" s="105"/>
      <c r="NAM2157" s="105"/>
      <c r="NAN2157" s="105"/>
      <c r="NAO2157" s="105"/>
      <c r="NAP2157" s="105"/>
      <c r="NAQ2157" s="105"/>
      <c r="NAR2157" s="105"/>
      <c r="NAS2157" s="105"/>
      <c r="NAT2157" s="105"/>
      <c r="NAU2157" s="105"/>
      <c r="NAV2157" s="105"/>
      <c r="NAW2157" s="105"/>
      <c r="NAX2157" s="105"/>
      <c r="NAY2157" s="105"/>
      <c r="NAZ2157" s="105"/>
      <c r="NBA2157" s="105"/>
      <c r="NBB2157" s="105"/>
      <c r="NBC2157" s="105"/>
      <c r="NBD2157" s="105"/>
      <c r="NBE2157" s="105"/>
      <c r="NBF2157" s="105"/>
      <c r="NBG2157" s="105"/>
      <c r="NBH2157" s="105"/>
      <c r="NBI2157" s="105"/>
      <c r="NBJ2157" s="105"/>
      <c r="NBK2157" s="105"/>
      <c r="NBL2157" s="105"/>
      <c r="NBM2157" s="105"/>
      <c r="NBN2157" s="105"/>
      <c r="NBO2157" s="105"/>
      <c r="NBP2157" s="105"/>
      <c r="NBQ2157" s="105"/>
      <c r="NBR2157" s="105"/>
      <c r="NBS2157" s="105"/>
      <c r="NBT2157" s="105"/>
      <c r="NBU2157" s="105"/>
      <c r="NBV2157" s="105"/>
      <c r="NBW2157" s="105"/>
      <c r="NBX2157" s="105"/>
      <c r="NBY2157" s="105"/>
      <c r="NBZ2157" s="105"/>
      <c r="NCA2157" s="105"/>
      <c r="NCB2157" s="105"/>
      <c r="NCC2157" s="105"/>
      <c r="NCD2157" s="105"/>
      <c r="NCE2157" s="105"/>
      <c r="NCF2157" s="105"/>
      <c r="NCG2157" s="105"/>
      <c r="NCH2157" s="105"/>
      <c r="NCI2157" s="105"/>
      <c r="NCJ2157" s="105"/>
      <c r="NCK2157" s="105"/>
      <c r="NCL2157" s="105"/>
      <c r="NCM2157" s="105"/>
      <c r="NCN2157" s="105"/>
      <c r="NCO2157" s="105"/>
      <c r="NCP2157" s="105"/>
      <c r="NCQ2157" s="105"/>
      <c r="NCR2157" s="105"/>
      <c r="NCS2157" s="105"/>
      <c r="NCT2157" s="105"/>
      <c r="NCU2157" s="105"/>
      <c r="NCV2157" s="105"/>
      <c r="NCW2157" s="105"/>
      <c r="NCX2157" s="105"/>
      <c r="NCY2157" s="105"/>
      <c r="NCZ2157" s="105"/>
      <c r="NDA2157" s="105"/>
      <c r="NDB2157" s="105"/>
      <c r="NDC2157" s="105"/>
      <c r="NDD2157" s="105"/>
      <c r="NDE2157" s="105"/>
      <c r="NDF2157" s="105"/>
      <c r="NDG2157" s="105"/>
      <c r="NDH2157" s="105"/>
      <c r="NDI2157" s="105"/>
      <c r="NDJ2157" s="105"/>
      <c r="NDK2157" s="105"/>
      <c r="NDL2157" s="105"/>
      <c r="NDM2157" s="105"/>
      <c r="NDN2157" s="105"/>
      <c r="NDO2157" s="105"/>
      <c r="NDP2157" s="105"/>
      <c r="NDQ2157" s="105"/>
      <c r="NDR2157" s="105"/>
      <c r="NDS2157" s="105"/>
      <c r="NDT2157" s="105"/>
      <c r="NDU2157" s="105"/>
      <c r="NDV2157" s="105"/>
      <c r="NDW2157" s="105"/>
      <c r="NDX2157" s="105"/>
      <c r="NDY2157" s="105"/>
      <c r="NDZ2157" s="105"/>
      <c r="NEA2157" s="105"/>
      <c r="NEB2157" s="105"/>
      <c r="NEC2157" s="105"/>
      <c r="NED2157" s="105"/>
      <c r="NEE2157" s="105"/>
      <c r="NEF2157" s="105"/>
      <c r="NEG2157" s="105"/>
      <c r="NEH2157" s="105"/>
      <c r="NEI2157" s="105"/>
      <c r="NEJ2157" s="105"/>
      <c r="NEK2157" s="105"/>
      <c r="NEL2157" s="105"/>
      <c r="NEM2157" s="105"/>
      <c r="NEN2157" s="105"/>
      <c r="NEO2157" s="105"/>
      <c r="NEP2157" s="105"/>
      <c r="NEQ2157" s="105"/>
      <c r="NER2157" s="105"/>
      <c r="NES2157" s="105"/>
      <c r="NET2157" s="105"/>
      <c r="NEU2157" s="105"/>
      <c r="NEV2157" s="105"/>
      <c r="NEW2157" s="105"/>
      <c r="NEX2157" s="105"/>
      <c r="NEY2157" s="105"/>
      <c r="NEZ2157" s="105"/>
      <c r="NFA2157" s="105"/>
      <c r="NFB2157" s="105"/>
      <c r="NFC2157" s="105"/>
      <c r="NFD2157" s="105"/>
      <c r="NFE2157" s="105"/>
      <c r="NFF2157" s="105"/>
      <c r="NFG2157" s="105"/>
      <c r="NFH2157" s="105"/>
      <c r="NFI2157" s="105"/>
      <c r="NFJ2157" s="105"/>
      <c r="NFK2157" s="105"/>
      <c r="NFL2157" s="105"/>
      <c r="NFM2157" s="105"/>
      <c r="NFN2157" s="105"/>
      <c r="NFO2157" s="105"/>
      <c r="NFP2157" s="105"/>
      <c r="NFQ2157" s="105"/>
      <c r="NFR2157" s="105"/>
      <c r="NFS2157" s="105"/>
      <c r="NFT2157" s="105"/>
      <c r="NFU2157" s="105"/>
      <c r="NFV2157" s="105"/>
      <c r="NFW2157" s="105"/>
      <c r="NFX2157" s="105"/>
      <c r="NFY2157" s="105"/>
      <c r="NFZ2157" s="105"/>
      <c r="NGA2157" s="105"/>
      <c r="NGB2157" s="105"/>
      <c r="NGC2157" s="105"/>
      <c r="NGD2157" s="105"/>
      <c r="NGE2157" s="105"/>
      <c r="NGF2157" s="105"/>
      <c r="NGG2157" s="105"/>
      <c r="NGH2157" s="105"/>
      <c r="NGI2157" s="105"/>
      <c r="NGJ2157" s="105"/>
      <c r="NGK2157" s="105"/>
      <c r="NGL2157" s="105"/>
      <c r="NGM2157" s="105"/>
      <c r="NGN2157" s="105"/>
      <c r="NGO2157" s="105"/>
      <c r="NGP2157" s="105"/>
      <c r="NGQ2157" s="105"/>
      <c r="NGR2157" s="105"/>
      <c r="NGS2157" s="105"/>
      <c r="NGT2157" s="105"/>
      <c r="NGU2157" s="105"/>
      <c r="NGV2157" s="105"/>
      <c r="NGW2157" s="105"/>
      <c r="NGX2157" s="105"/>
      <c r="NGY2157" s="105"/>
      <c r="NGZ2157" s="105"/>
      <c r="NHA2157" s="105"/>
      <c r="NHB2157" s="105"/>
      <c r="NHC2157" s="105"/>
      <c r="NHD2157" s="105"/>
      <c r="NHE2157" s="105"/>
      <c r="NHF2157" s="105"/>
      <c r="NHG2157" s="105"/>
      <c r="NHH2157" s="105"/>
      <c r="NHI2157" s="105"/>
      <c r="NHJ2157" s="105"/>
      <c r="NHK2157" s="105"/>
      <c r="NHL2157" s="105"/>
      <c r="NHM2157" s="105"/>
      <c r="NHN2157" s="105"/>
      <c r="NHO2157" s="105"/>
      <c r="NHP2157" s="105"/>
      <c r="NHQ2157" s="105"/>
      <c r="NHR2157" s="105"/>
      <c r="NHS2157" s="105"/>
      <c r="NHT2157" s="105"/>
      <c r="NHU2157" s="105"/>
      <c r="NHV2157" s="105"/>
      <c r="NHW2157" s="105"/>
      <c r="NHX2157" s="105"/>
      <c r="NHY2157" s="105"/>
      <c r="NHZ2157" s="105"/>
      <c r="NIA2157" s="105"/>
      <c r="NIB2157" s="105"/>
      <c r="NIC2157" s="105"/>
      <c r="NID2157" s="105"/>
      <c r="NIE2157" s="105"/>
      <c r="NIF2157" s="105"/>
      <c r="NIG2157" s="105"/>
      <c r="NIH2157" s="105"/>
      <c r="NII2157" s="105"/>
      <c r="NIJ2157" s="105"/>
      <c r="NIK2157" s="105"/>
      <c r="NIL2157" s="105"/>
      <c r="NIM2157" s="105"/>
      <c r="NIN2157" s="105"/>
      <c r="NIO2157" s="105"/>
      <c r="NIP2157" s="105"/>
      <c r="NIQ2157" s="105"/>
      <c r="NIR2157" s="105"/>
      <c r="NIS2157" s="105"/>
      <c r="NIT2157" s="105"/>
      <c r="NIU2157" s="105"/>
      <c r="NIV2157" s="105"/>
      <c r="NIW2157" s="105"/>
      <c r="NIX2157" s="105"/>
      <c r="NIY2157" s="105"/>
      <c r="NIZ2157" s="105"/>
      <c r="NJA2157" s="105"/>
      <c r="NJB2157" s="105"/>
      <c r="NJC2157" s="105"/>
      <c r="NJD2157" s="105"/>
      <c r="NJE2157" s="105"/>
      <c r="NJF2157" s="105"/>
      <c r="NJG2157" s="105"/>
      <c r="NJH2157" s="105"/>
      <c r="NJI2157" s="105"/>
      <c r="NJJ2157" s="105"/>
      <c r="NJK2157" s="105"/>
      <c r="NJL2157" s="105"/>
      <c r="NJM2157" s="105"/>
      <c r="NJN2157" s="105"/>
      <c r="NJO2157" s="105"/>
      <c r="NJP2157" s="105"/>
      <c r="NJQ2157" s="105"/>
      <c r="NJR2157" s="105"/>
      <c r="NJS2157" s="105"/>
      <c r="NJT2157" s="105"/>
      <c r="NJU2157" s="105"/>
      <c r="NJV2157" s="105"/>
      <c r="NJW2157" s="105"/>
      <c r="NJX2157" s="105"/>
      <c r="NJY2157" s="105"/>
      <c r="NJZ2157" s="105"/>
      <c r="NKA2157" s="105"/>
      <c r="NKB2157" s="105"/>
      <c r="NKC2157" s="105"/>
      <c r="NKD2157" s="105"/>
      <c r="NKE2157" s="105"/>
      <c r="NKF2157" s="105"/>
      <c r="NKG2157" s="105"/>
      <c r="NKH2157" s="105"/>
      <c r="NKI2157" s="105"/>
      <c r="NKJ2157" s="105"/>
      <c r="NKK2157" s="105"/>
      <c r="NKL2157" s="105"/>
      <c r="NKM2157" s="105"/>
      <c r="NKN2157" s="105"/>
      <c r="NKO2157" s="105"/>
      <c r="NKP2157" s="105"/>
      <c r="NKQ2157" s="105"/>
      <c r="NKR2157" s="105"/>
      <c r="NKS2157" s="105"/>
      <c r="NKT2157" s="105"/>
      <c r="NKU2157" s="105"/>
      <c r="NKV2157" s="105"/>
      <c r="NKW2157" s="105"/>
      <c r="NKX2157" s="105"/>
      <c r="NKY2157" s="105"/>
      <c r="NKZ2157" s="105"/>
      <c r="NLA2157" s="105"/>
      <c r="NLB2157" s="105"/>
      <c r="NLC2157" s="105"/>
      <c r="NLD2157" s="105"/>
      <c r="NLE2157" s="105"/>
      <c r="NLF2157" s="105"/>
      <c r="NLG2157" s="105"/>
      <c r="NLH2157" s="105"/>
      <c r="NLI2157" s="105"/>
      <c r="NLJ2157" s="105"/>
      <c r="NLK2157" s="105"/>
      <c r="NLL2157" s="105"/>
      <c r="NLM2157" s="105"/>
      <c r="NLN2157" s="105"/>
      <c r="NLO2157" s="105"/>
      <c r="NLP2157" s="105"/>
      <c r="NLQ2157" s="105"/>
      <c r="NLR2157" s="105"/>
      <c r="NLS2157" s="105"/>
      <c r="NLT2157" s="105"/>
      <c r="NLU2157" s="105"/>
      <c r="NLV2157" s="105"/>
      <c r="NLW2157" s="105"/>
      <c r="NLX2157" s="105"/>
      <c r="NLY2157" s="105"/>
      <c r="NLZ2157" s="105"/>
      <c r="NMA2157" s="105"/>
      <c r="NMB2157" s="105"/>
      <c r="NMC2157" s="105"/>
      <c r="NMD2157" s="105"/>
      <c r="NME2157" s="105"/>
      <c r="NMF2157" s="105"/>
      <c r="NMG2157" s="105"/>
      <c r="NMH2157" s="105"/>
      <c r="NMI2157" s="105"/>
      <c r="NMJ2157" s="105"/>
      <c r="NMK2157" s="105"/>
      <c r="NML2157" s="105"/>
      <c r="NMM2157" s="105"/>
      <c r="NMN2157" s="105"/>
      <c r="NMO2157" s="105"/>
      <c r="NMP2157" s="105"/>
      <c r="NMQ2157" s="105"/>
      <c r="NMR2157" s="105"/>
      <c r="NMS2157" s="105"/>
      <c r="NMT2157" s="105"/>
      <c r="NMU2157" s="105"/>
      <c r="NMV2157" s="105"/>
      <c r="NMW2157" s="105"/>
      <c r="NMX2157" s="105"/>
      <c r="NMY2157" s="105"/>
      <c r="NMZ2157" s="105"/>
      <c r="NNA2157" s="105"/>
      <c r="NNB2157" s="105"/>
      <c r="NNC2157" s="105"/>
      <c r="NND2157" s="105"/>
      <c r="NNE2157" s="105"/>
      <c r="NNF2157" s="105"/>
      <c r="NNG2157" s="105"/>
      <c r="NNH2157" s="105"/>
      <c r="NNI2157" s="105"/>
      <c r="NNJ2157" s="105"/>
      <c r="NNK2157" s="105"/>
      <c r="NNL2157" s="105"/>
      <c r="NNM2157" s="105"/>
      <c r="NNN2157" s="105"/>
      <c r="NNO2157" s="105"/>
      <c r="NNP2157" s="105"/>
      <c r="NNQ2157" s="105"/>
      <c r="NNR2157" s="105"/>
      <c r="NNS2157" s="105"/>
      <c r="NNT2157" s="105"/>
      <c r="NNU2157" s="105"/>
      <c r="NNV2157" s="105"/>
      <c r="NNW2157" s="105"/>
      <c r="NNX2157" s="105"/>
      <c r="NNY2157" s="105"/>
      <c r="NNZ2157" s="105"/>
      <c r="NOA2157" s="105"/>
      <c r="NOB2157" s="105"/>
      <c r="NOC2157" s="105"/>
      <c r="NOD2157" s="105"/>
      <c r="NOE2157" s="105"/>
      <c r="NOF2157" s="105"/>
      <c r="NOG2157" s="105"/>
      <c r="NOH2157" s="105"/>
      <c r="NOI2157" s="105"/>
      <c r="NOJ2157" s="105"/>
      <c r="NOK2157" s="105"/>
      <c r="NOL2157" s="105"/>
      <c r="NOM2157" s="105"/>
      <c r="NON2157" s="105"/>
      <c r="NOO2157" s="105"/>
      <c r="NOP2157" s="105"/>
      <c r="NOQ2157" s="105"/>
      <c r="NOR2157" s="105"/>
      <c r="NOS2157" s="105"/>
      <c r="NOT2157" s="105"/>
      <c r="NOU2157" s="105"/>
      <c r="NOV2157" s="105"/>
      <c r="NOW2157" s="105"/>
      <c r="NOX2157" s="105"/>
      <c r="NOY2157" s="105"/>
      <c r="NOZ2157" s="105"/>
      <c r="NPA2157" s="105"/>
      <c r="NPB2157" s="105"/>
      <c r="NPC2157" s="105"/>
      <c r="NPD2157" s="105"/>
      <c r="NPE2157" s="105"/>
      <c r="NPF2157" s="105"/>
      <c r="NPG2157" s="105"/>
      <c r="NPH2157" s="105"/>
      <c r="NPI2157" s="105"/>
      <c r="NPJ2157" s="105"/>
      <c r="NPK2157" s="105"/>
      <c r="NPL2157" s="105"/>
      <c r="NPM2157" s="105"/>
      <c r="NPN2157" s="105"/>
      <c r="NPO2157" s="105"/>
      <c r="NPP2157" s="105"/>
      <c r="NPQ2157" s="105"/>
      <c r="NPR2157" s="105"/>
      <c r="NPS2157" s="105"/>
      <c r="NPT2157" s="105"/>
      <c r="NPU2157" s="105"/>
      <c r="NPV2157" s="105"/>
      <c r="NPW2157" s="105"/>
      <c r="NPX2157" s="105"/>
      <c r="NPY2157" s="105"/>
      <c r="NPZ2157" s="105"/>
      <c r="NQA2157" s="105"/>
      <c r="NQB2157" s="105"/>
      <c r="NQC2157" s="105"/>
      <c r="NQD2157" s="105"/>
      <c r="NQE2157" s="105"/>
      <c r="NQF2157" s="105"/>
      <c r="NQG2157" s="105"/>
      <c r="NQH2157" s="105"/>
      <c r="NQI2157" s="105"/>
      <c r="NQJ2157" s="105"/>
      <c r="NQK2157" s="105"/>
      <c r="NQL2157" s="105"/>
      <c r="NQM2157" s="105"/>
      <c r="NQN2157" s="105"/>
      <c r="NQO2157" s="105"/>
      <c r="NQP2157" s="105"/>
      <c r="NQQ2157" s="105"/>
      <c r="NQR2157" s="105"/>
      <c r="NQS2157" s="105"/>
      <c r="NQT2157" s="105"/>
      <c r="NQU2157" s="105"/>
      <c r="NQV2157" s="105"/>
      <c r="NQW2157" s="105"/>
      <c r="NQX2157" s="105"/>
      <c r="NQY2157" s="105"/>
      <c r="NQZ2157" s="105"/>
      <c r="NRA2157" s="105"/>
      <c r="NRB2157" s="105"/>
      <c r="NRC2157" s="105"/>
      <c r="NRD2157" s="105"/>
      <c r="NRE2157" s="105"/>
      <c r="NRF2157" s="105"/>
      <c r="NRG2157" s="105"/>
      <c r="NRH2157" s="105"/>
      <c r="NRI2157" s="105"/>
      <c r="NRJ2157" s="105"/>
      <c r="NRK2157" s="105"/>
      <c r="NRL2157" s="105"/>
      <c r="NRM2157" s="105"/>
      <c r="NRN2157" s="105"/>
      <c r="NRO2157" s="105"/>
      <c r="NRP2157" s="105"/>
      <c r="NRQ2157" s="105"/>
      <c r="NRR2157" s="105"/>
      <c r="NRS2157" s="105"/>
      <c r="NRT2157" s="105"/>
      <c r="NRU2157" s="105"/>
      <c r="NRV2157" s="105"/>
      <c r="NRW2157" s="105"/>
      <c r="NRX2157" s="105"/>
      <c r="NRY2157" s="105"/>
      <c r="NRZ2157" s="105"/>
      <c r="NSA2157" s="105"/>
      <c r="NSB2157" s="105"/>
      <c r="NSC2157" s="105"/>
      <c r="NSD2157" s="105"/>
      <c r="NSE2157" s="105"/>
      <c r="NSF2157" s="105"/>
      <c r="NSG2157" s="105"/>
      <c r="NSH2157" s="105"/>
      <c r="NSI2157" s="105"/>
      <c r="NSJ2157" s="105"/>
      <c r="NSK2157" s="105"/>
      <c r="NSL2157" s="105"/>
      <c r="NSM2157" s="105"/>
      <c r="NSN2157" s="105"/>
      <c r="NSO2157" s="105"/>
      <c r="NSP2157" s="105"/>
      <c r="NSQ2157" s="105"/>
      <c r="NSR2157" s="105"/>
      <c r="NSS2157" s="105"/>
      <c r="NST2157" s="105"/>
      <c r="NSU2157" s="105"/>
      <c r="NSV2157" s="105"/>
      <c r="NSW2157" s="105"/>
      <c r="NSX2157" s="105"/>
      <c r="NSY2157" s="105"/>
      <c r="NSZ2157" s="105"/>
      <c r="NTA2157" s="105"/>
      <c r="NTB2157" s="105"/>
      <c r="NTC2157" s="105"/>
      <c r="NTD2157" s="105"/>
      <c r="NTE2157" s="105"/>
      <c r="NTF2157" s="105"/>
      <c r="NTG2157" s="105"/>
      <c r="NTH2157" s="105"/>
      <c r="NTI2157" s="105"/>
      <c r="NTJ2157" s="105"/>
      <c r="NTK2157" s="105"/>
      <c r="NTL2157" s="105"/>
      <c r="NTM2157" s="105"/>
      <c r="NTN2157" s="105"/>
      <c r="NTO2157" s="105"/>
      <c r="NTP2157" s="105"/>
      <c r="NTQ2157" s="105"/>
      <c r="NTR2157" s="105"/>
      <c r="NTS2157" s="105"/>
      <c r="NTT2157" s="105"/>
      <c r="NTU2157" s="105"/>
      <c r="NTV2157" s="105"/>
      <c r="NTW2157" s="105"/>
      <c r="NTX2157" s="105"/>
      <c r="NTY2157" s="105"/>
      <c r="NTZ2157" s="105"/>
      <c r="NUA2157" s="105"/>
      <c r="NUB2157" s="105"/>
      <c r="NUC2157" s="105"/>
      <c r="NUD2157" s="105"/>
      <c r="NUE2157" s="105"/>
      <c r="NUF2157" s="105"/>
      <c r="NUG2157" s="105"/>
      <c r="NUH2157" s="105"/>
      <c r="NUI2157" s="105"/>
      <c r="NUJ2157" s="105"/>
      <c r="NUK2157" s="105"/>
      <c r="NUL2157" s="105"/>
      <c r="NUM2157" s="105"/>
      <c r="NUN2157" s="105"/>
      <c r="NUO2157" s="105"/>
      <c r="NUP2157" s="105"/>
      <c r="NUQ2157" s="105"/>
      <c r="NUR2157" s="105"/>
      <c r="NUS2157" s="105"/>
      <c r="NUT2157" s="105"/>
      <c r="NUU2157" s="105"/>
      <c r="NUV2157" s="105"/>
      <c r="NUW2157" s="105"/>
      <c r="NUX2157" s="105"/>
      <c r="NUY2157" s="105"/>
      <c r="NUZ2157" s="105"/>
      <c r="NVA2157" s="105"/>
      <c r="NVB2157" s="105"/>
      <c r="NVC2157" s="105"/>
      <c r="NVD2157" s="105"/>
      <c r="NVE2157" s="105"/>
      <c r="NVF2157" s="105"/>
      <c r="NVG2157" s="105"/>
      <c r="NVH2157" s="105"/>
      <c r="NVI2157" s="105"/>
      <c r="NVJ2157" s="105"/>
      <c r="NVK2157" s="105"/>
      <c r="NVL2157" s="105"/>
      <c r="NVM2157" s="105"/>
      <c r="NVN2157" s="105"/>
      <c r="NVO2157" s="105"/>
      <c r="NVP2157" s="105"/>
      <c r="NVQ2157" s="105"/>
      <c r="NVR2157" s="105"/>
      <c r="NVS2157" s="105"/>
      <c r="NVT2157" s="105"/>
      <c r="NVU2157" s="105"/>
      <c r="NVV2157" s="105"/>
      <c r="NVW2157" s="105"/>
      <c r="NVX2157" s="105"/>
      <c r="NVY2157" s="105"/>
      <c r="NVZ2157" s="105"/>
      <c r="NWA2157" s="105"/>
      <c r="NWB2157" s="105"/>
      <c r="NWC2157" s="105"/>
      <c r="NWD2157" s="105"/>
      <c r="NWE2157" s="105"/>
      <c r="NWF2157" s="105"/>
      <c r="NWG2157" s="105"/>
      <c r="NWH2157" s="105"/>
      <c r="NWI2157" s="105"/>
      <c r="NWJ2157" s="105"/>
      <c r="NWK2157" s="105"/>
      <c r="NWL2157" s="105"/>
      <c r="NWM2157" s="105"/>
      <c r="NWN2157" s="105"/>
      <c r="NWO2157" s="105"/>
      <c r="NWP2157" s="105"/>
      <c r="NWQ2157" s="105"/>
      <c r="NWR2157" s="105"/>
      <c r="NWS2157" s="105"/>
      <c r="NWT2157" s="105"/>
      <c r="NWU2157" s="105"/>
      <c r="NWV2157" s="105"/>
      <c r="NWW2157" s="105"/>
      <c r="NWX2157" s="105"/>
      <c r="NWY2157" s="105"/>
      <c r="NWZ2157" s="105"/>
      <c r="NXA2157" s="105"/>
      <c r="NXB2157" s="105"/>
      <c r="NXC2157" s="105"/>
      <c r="NXD2157" s="105"/>
      <c r="NXE2157" s="105"/>
      <c r="NXF2157" s="105"/>
      <c r="NXG2157" s="105"/>
      <c r="NXH2157" s="105"/>
      <c r="NXI2157" s="105"/>
      <c r="NXJ2157" s="105"/>
      <c r="NXK2157" s="105"/>
      <c r="NXL2157" s="105"/>
      <c r="NXM2157" s="105"/>
      <c r="NXN2157" s="105"/>
      <c r="NXO2157" s="105"/>
      <c r="NXP2157" s="105"/>
      <c r="NXQ2157" s="105"/>
      <c r="NXR2157" s="105"/>
      <c r="NXS2157" s="105"/>
      <c r="NXT2157" s="105"/>
      <c r="NXU2157" s="105"/>
      <c r="NXV2157" s="105"/>
      <c r="NXW2157" s="105"/>
      <c r="NXX2157" s="105"/>
      <c r="NXY2157" s="105"/>
      <c r="NXZ2157" s="105"/>
      <c r="NYA2157" s="105"/>
      <c r="NYB2157" s="105"/>
      <c r="NYC2157" s="105"/>
      <c r="NYD2157" s="105"/>
      <c r="NYE2157" s="105"/>
      <c r="NYF2157" s="105"/>
      <c r="NYG2157" s="105"/>
      <c r="NYH2157" s="105"/>
      <c r="NYI2157" s="105"/>
      <c r="NYJ2157" s="105"/>
      <c r="NYK2157" s="105"/>
      <c r="NYL2157" s="105"/>
      <c r="NYM2157" s="105"/>
      <c r="NYN2157" s="105"/>
      <c r="NYO2157" s="105"/>
      <c r="NYP2157" s="105"/>
      <c r="NYQ2157" s="105"/>
      <c r="NYR2157" s="105"/>
      <c r="NYS2157" s="105"/>
      <c r="NYT2157" s="105"/>
      <c r="NYU2157" s="105"/>
      <c r="NYV2157" s="105"/>
      <c r="NYW2157" s="105"/>
      <c r="NYX2157" s="105"/>
      <c r="NYY2157" s="105"/>
      <c r="NYZ2157" s="105"/>
      <c r="NZA2157" s="105"/>
      <c r="NZB2157" s="105"/>
      <c r="NZC2157" s="105"/>
      <c r="NZD2157" s="105"/>
      <c r="NZE2157" s="105"/>
      <c r="NZF2157" s="105"/>
      <c r="NZG2157" s="105"/>
      <c r="NZH2157" s="105"/>
      <c r="NZI2157" s="105"/>
      <c r="NZJ2157" s="105"/>
      <c r="NZK2157" s="105"/>
      <c r="NZL2157" s="105"/>
      <c r="NZM2157" s="105"/>
      <c r="NZN2157" s="105"/>
      <c r="NZO2157" s="105"/>
      <c r="NZP2157" s="105"/>
      <c r="NZQ2157" s="105"/>
      <c r="NZR2157" s="105"/>
      <c r="NZS2157" s="105"/>
      <c r="NZT2157" s="105"/>
      <c r="NZU2157" s="105"/>
      <c r="NZV2157" s="105"/>
      <c r="NZW2157" s="105"/>
      <c r="NZX2157" s="105"/>
      <c r="NZY2157" s="105"/>
      <c r="NZZ2157" s="105"/>
      <c r="OAA2157" s="105"/>
      <c r="OAB2157" s="105"/>
      <c r="OAC2157" s="105"/>
      <c r="OAD2157" s="105"/>
      <c r="OAE2157" s="105"/>
      <c r="OAF2157" s="105"/>
      <c r="OAG2157" s="105"/>
      <c r="OAH2157" s="105"/>
      <c r="OAI2157" s="105"/>
      <c r="OAJ2157" s="105"/>
      <c r="OAK2157" s="105"/>
      <c r="OAL2157" s="105"/>
      <c r="OAM2157" s="105"/>
      <c r="OAN2157" s="105"/>
      <c r="OAO2157" s="105"/>
      <c r="OAP2157" s="105"/>
      <c r="OAQ2157" s="105"/>
      <c r="OAR2157" s="105"/>
      <c r="OAS2157" s="105"/>
      <c r="OAT2157" s="105"/>
      <c r="OAU2157" s="105"/>
      <c r="OAV2157" s="105"/>
      <c r="OAW2157" s="105"/>
      <c r="OAX2157" s="105"/>
      <c r="OAY2157" s="105"/>
      <c r="OAZ2157" s="105"/>
      <c r="OBA2157" s="105"/>
      <c r="OBB2157" s="105"/>
      <c r="OBC2157" s="105"/>
      <c r="OBD2157" s="105"/>
      <c r="OBE2157" s="105"/>
      <c r="OBF2157" s="105"/>
      <c r="OBG2157" s="105"/>
      <c r="OBH2157" s="105"/>
      <c r="OBI2157" s="105"/>
      <c r="OBJ2157" s="105"/>
      <c r="OBK2157" s="105"/>
      <c r="OBL2157" s="105"/>
      <c r="OBM2157" s="105"/>
      <c r="OBN2157" s="105"/>
      <c r="OBO2157" s="105"/>
      <c r="OBP2157" s="105"/>
      <c r="OBQ2157" s="105"/>
      <c r="OBR2157" s="105"/>
      <c r="OBS2157" s="105"/>
      <c r="OBT2157" s="105"/>
      <c r="OBU2157" s="105"/>
      <c r="OBV2157" s="105"/>
      <c r="OBW2157" s="105"/>
      <c r="OBX2157" s="105"/>
      <c r="OBY2157" s="105"/>
      <c r="OBZ2157" s="105"/>
      <c r="OCA2157" s="105"/>
      <c r="OCB2157" s="105"/>
      <c r="OCC2157" s="105"/>
      <c r="OCD2157" s="105"/>
      <c r="OCE2157" s="105"/>
      <c r="OCF2157" s="105"/>
      <c r="OCG2157" s="105"/>
      <c r="OCH2157" s="105"/>
      <c r="OCI2157" s="105"/>
      <c r="OCJ2157" s="105"/>
      <c r="OCK2157" s="105"/>
      <c r="OCL2157" s="105"/>
      <c r="OCM2157" s="105"/>
      <c r="OCN2157" s="105"/>
      <c r="OCO2157" s="105"/>
      <c r="OCP2157" s="105"/>
      <c r="OCQ2157" s="105"/>
      <c r="OCR2157" s="105"/>
      <c r="OCS2157" s="105"/>
      <c r="OCT2157" s="105"/>
      <c r="OCU2157" s="105"/>
      <c r="OCV2157" s="105"/>
      <c r="OCW2157" s="105"/>
      <c r="OCX2157" s="105"/>
      <c r="OCY2157" s="105"/>
      <c r="OCZ2157" s="105"/>
      <c r="ODA2157" s="105"/>
      <c r="ODB2157" s="105"/>
      <c r="ODC2157" s="105"/>
      <c r="ODD2157" s="105"/>
      <c r="ODE2157" s="105"/>
      <c r="ODF2157" s="105"/>
      <c r="ODG2157" s="105"/>
      <c r="ODH2157" s="105"/>
      <c r="ODI2157" s="105"/>
      <c r="ODJ2157" s="105"/>
      <c r="ODK2157" s="105"/>
      <c r="ODL2157" s="105"/>
      <c r="ODM2157" s="105"/>
      <c r="ODN2157" s="105"/>
      <c r="ODO2157" s="105"/>
      <c r="ODP2157" s="105"/>
      <c r="ODQ2157" s="105"/>
      <c r="ODR2157" s="105"/>
      <c r="ODS2157" s="105"/>
      <c r="ODT2157" s="105"/>
      <c r="ODU2157" s="105"/>
      <c r="ODV2157" s="105"/>
      <c r="ODW2157" s="105"/>
      <c r="ODX2157" s="105"/>
      <c r="ODY2157" s="105"/>
      <c r="ODZ2157" s="105"/>
      <c r="OEA2157" s="105"/>
      <c r="OEB2157" s="105"/>
      <c r="OEC2157" s="105"/>
      <c r="OED2157" s="105"/>
      <c r="OEE2157" s="105"/>
      <c r="OEF2157" s="105"/>
      <c r="OEG2157" s="105"/>
      <c r="OEH2157" s="105"/>
      <c r="OEI2157" s="105"/>
      <c r="OEJ2157" s="105"/>
      <c r="OEK2157" s="105"/>
      <c r="OEL2157" s="105"/>
      <c r="OEM2157" s="105"/>
      <c r="OEN2157" s="105"/>
      <c r="OEO2157" s="105"/>
      <c r="OEP2157" s="105"/>
      <c r="OEQ2157" s="105"/>
      <c r="OER2157" s="105"/>
      <c r="OES2157" s="105"/>
      <c r="OET2157" s="105"/>
      <c r="OEU2157" s="105"/>
      <c r="OEV2157" s="105"/>
      <c r="OEW2157" s="105"/>
      <c r="OEX2157" s="105"/>
      <c r="OEY2157" s="105"/>
      <c r="OEZ2157" s="105"/>
      <c r="OFA2157" s="105"/>
      <c r="OFB2157" s="105"/>
      <c r="OFC2157" s="105"/>
      <c r="OFD2157" s="105"/>
      <c r="OFE2157" s="105"/>
      <c r="OFF2157" s="105"/>
      <c r="OFG2157" s="105"/>
      <c r="OFH2157" s="105"/>
      <c r="OFI2157" s="105"/>
      <c r="OFJ2157" s="105"/>
      <c r="OFK2157" s="105"/>
      <c r="OFL2157" s="105"/>
      <c r="OFM2157" s="105"/>
      <c r="OFN2157" s="105"/>
      <c r="OFO2157" s="105"/>
      <c r="OFP2157" s="105"/>
      <c r="OFQ2157" s="105"/>
      <c r="OFR2157" s="105"/>
      <c r="OFS2157" s="105"/>
      <c r="OFT2157" s="105"/>
      <c r="OFU2157" s="105"/>
      <c r="OFV2157" s="105"/>
      <c r="OFW2157" s="105"/>
      <c r="OFX2157" s="105"/>
      <c r="OFY2157" s="105"/>
      <c r="OFZ2157" s="105"/>
      <c r="OGA2157" s="105"/>
      <c r="OGB2157" s="105"/>
      <c r="OGC2157" s="105"/>
      <c r="OGD2157" s="105"/>
      <c r="OGE2157" s="105"/>
      <c r="OGF2157" s="105"/>
      <c r="OGG2157" s="105"/>
      <c r="OGH2157" s="105"/>
      <c r="OGI2157" s="105"/>
      <c r="OGJ2157" s="105"/>
      <c r="OGK2157" s="105"/>
      <c r="OGL2157" s="105"/>
      <c r="OGM2157" s="105"/>
      <c r="OGN2157" s="105"/>
      <c r="OGO2157" s="105"/>
      <c r="OGP2157" s="105"/>
      <c r="OGQ2157" s="105"/>
      <c r="OGR2157" s="105"/>
      <c r="OGS2157" s="105"/>
      <c r="OGT2157" s="105"/>
      <c r="OGU2157" s="105"/>
      <c r="OGV2157" s="105"/>
      <c r="OGW2157" s="105"/>
      <c r="OGX2157" s="105"/>
      <c r="OGY2157" s="105"/>
      <c r="OGZ2157" s="105"/>
      <c r="OHA2157" s="105"/>
      <c r="OHB2157" s="105"/>
      <c r="OHC2157" s="105"/>
      <c r="OHD2157" s="105"/>
      <c r="OHE2157" s="105"/>
      <c r="OHF2157" s="105"/>
      <c r="OHG2157" s="105"/>
      <c r="OHH2157" s="105"/>
      <c r="OHI2157" s="105"/>
      <c r="OHJ2157" s="105"/>
      <c r="OHK2157" s="105"/>
      <c r="OHL2157" s="105"/>
      <c r="OHM2157" s="105"/>
      <c r="OHN2157" s="105"/>
      <c r="OHO2157" s="105"/>
      <c r="OHP2157" s="105"/>
      <c r="OHQ2157" s="105"/>
      <c r="OHR2157" s="105"/>
      <c r="OHS2157" s="105"/>
      <c r="OHT2157" s="105"/>
      <c r="OHU2157" s="105"/>
      <c r="OHV2157" s="105"/>
      <c r="OHW2157" s="105"/>
      <c r="OHX2157" s="105"/>
      <c r="OHY2157" s="105"/>
      <c r="OHZ2157" s="105"/>
      <c r="OIA2157" s="105"/>
      <c r="OIB2157" s="105"/>
      <c r="OIC2157" s="105"/>
      <c r="OID2157" s="105"/>
      <c r="OIE2157" s="105"/>
      <c r="OIF2157" s="105"/>
      <c r="OIG2157" s="105"/>
      <c r="OIH2157" s="105"/>
      <c r="OII2157" s="105"/>
      <c r="OIJ2157" s="105"/>
      <c r="OIK2157" s="105"/>
      <c r="OIL2157" s="105"/>
      <c r="OIM2157" s="105"/>
      <c r="OIN2157" s="105"/>
      <c r="OIO2157" s="105"/>
      <c r="OIP2157" s="105"/>
      <c r="OIQ2157" s="105"/>
      <c r="OIR2157" s="105"/>
      <c r="OIS2157" s="105"/>
      <c r="OIT2157" s="105"/>
      <c r="OIU2157" s="105"/>
      <c r="OIV2157" s="105"/>
      <c r="OIW2157" s="105"/>
      <c r="OIX2157" s="105"/>
      <c r="OIY2157" s="105"/>
      <c r="OIZ2157" s="105"/>
      <c r="OJA2157" s="105"/>
      <c r="OJB2157" s="105"/>
      <c r="OJC2157" s="105"/>
      <c r="OJD2157" s="105"/>
      <c r="OJE2157" s="105"/>
      <c r="OJF2157" s="105"/>
      <c r="OJG2157" s="105"/>
      <c r="OJH2157" s="105"/>
      <c r="OJI2157" s="105"/>
      <c r="OJJ2157" s="105"/>
      <c r="OJK2157" s="105"/>
      <c r="OJL2157" s="105"/>
      <c r="OJM2157" s="105"/>
      <c r="OJN2157" s="105"/>
      <c r="OJO2157" s="105"/>
      <c r="OJP2157" s="105"/>
      <c r="OJQ2157" s="105"/>
      <c r="OJR2157" s="105"/>
      <c r="OJS2157" s="105"/>
      <c r="OJT2157" s="105"/>
      <c r="OJU2157" s="105"/>
      <c r="OJV2157" s="105"/>
      <c r="OJW2157" s="105"/>
      <c r="OJX2157" s="105"/>
      <c r="OJY2157" s="105"/>
      <c r="OJZ2157" s="105"/>
      <c r="OKA2157" s="105"/>
      <c r="OKB2157" s="105"/>
      <c r="OKC2157" s="105"/>
      <c r="OKD2157" s="105"/>
      <c r="OKE2157" s="105"/>
      <c r="OKF2157" s="105"/>
      <c r="OKG2157" s="105"/>
      <c r="OKH2157" s="105"/>
      <c r="OKI2157" s="105"/>
      <c r="OKJ2157" s="105"/>
      <c r="OKK2157" s="105"/>
      <c r="OKL2157" s="105"/>
      <c r="OKM2157" s="105"/>
      <c r="OKN2157" s="105"/>
      <c r="OKO2157" s="105"/>
      <c r="OKP2157" s="105"/>
      <c r="OKQ2157" s="105"/>
      <c r="OKR2157" s="105"/>
      <c r="OKS2157" s="105"/>
      <c r="OKT2157" s="105"/>
      <c r="OKU2157" s="105"/>
      <c r="OKV2157" s="105"/>
      <c r="OKW2157" s="105"/>
      <c r="OKX2157" s="105"/>
      <c r="OKY2157" s="105"/>
      <c r="OKZ2157" s="105"/>
      <c r="OLA2157" s="105"/>
      <c r="OLB2157" s="105"/>
      <c r="OLC2157" s="105"/>
      <c r="OLD2157" s="105"/>
      <c r="OLE2157" s="105"/>
      <c r="OLF2157" s="105"/>
      <c r="OLG2157" s="105"/>
      <c r="OLH2157" s="105"/>
      <c r="OLI2157" s="105"/>
      <c r="OLJ2157" s="105"/>
      <c r="OLK2157" s="105"/>
      <c r="OLL2157" s="105"/>
      <c r="OLM2157" s="105"/>
      <c r="OLN2157" s="105"/>
      <c r="OLO2157" s="105"/>
      <c r="OLP2157" s="105"/>
      <c r="OLQ2157" s="105"/>
      <c r="OLR2157" s="105"/>
      <c r="OLS2157" s="105"/>
      <c r="OLT2157" s="105"/>
      <c r="OLU2157" s="105"/>
      <c r="OLV2157" s="105"/>
      <c r="OLW2157" s="105"/>
      <c r="OLX2157" s="105"/>
      <c r="OLY2157" s="105"/>
      <c r="OLZ2157" s="105"/>
      <c r="OMA2157" s="105"/>
      <c r="OMB2157" s="105"/>
      <c r="OMC2157" s="105"/>
      <c r="OMD2157" s="105"/>
      <c r="OME2157" s="105"/>
      <c r="OMF2157" s="105"/>
      <c r="OMG2157" s="105"/>
      <c r="OMH2157" s="105"/>
      <c r="OMI2157" s="105"/>
      <c r="OMJ2157" s="105"/>
      <c r="OMK2157" s="105"/>
      <c r="OML2157" s="105"/>
      <c r="OMM2157" s="105"/>
      <c r="OMN2157" s="105"/>
      <c r="OMO2157" s="105"/>
      <c r="OMP2157" s="105"/>
      <c r="OMQ2157" s="105"/>
      <c r="OMR2157" s="105"/>
      <c r="OMS2157" s="105"/>
      <c r="OMT2157" s="105"/>
      <c r="OMU2157" s="105"/>
      <c r="OMV2157" s="105"/>
      <c r="OMW2157" s="105"/>
      <c r="OMX2157" s="105"/>
      <c r="OMY2157" s="105"/>
      <c r="OMZ2157" s="105"/>
      <c r="ONA2157" s="105"/>
      <c r="ONB2157" s="105"/>
      <c r="ONC2157" s="105"/>
      <c r="OND2157" s="105"/>
      <c r="ONE2157" s="105"/>
      <c r="ONF2157" s="105"/>
      <c r="ONG2157" s="105"/>
      <c r="ONH2157" s="105"/>
      <c r="ONI2157" s="105"/>
      <c r="ONJ2157" s="105"/>
      <c r="ONK2157" s="105"/>
      <c r="ONL2157" s="105"/>
      <c r="ONM2157" s="105"/>
      <c r="ONN2157" s="105"/>
      <c r="ONO2157" s="105"/>
      <c r="ONP2157" s="105"/>
      <c r="ONQ2157" s="105"/>
      <c r="ONR2157" s="105"/>
      <c r="ONS2157" s="105"/>
      <c r="ONT2157" s="105"/>
      <c r="ONU2157" s="105"/>
      <c r="ONV2157" s="105"/>
      <c r="ONW2157" s="105"/>
      <c r="ONX2157" s="105"/>
      <c r="ONY2157" s="105"/>
      <c r="ONZ2157" s="105"/>
      <c r="OOA2157" s="105"/>
      <c r="OOB2157" s="105"/>
      <c r="OOC2157" s="105"/>
      <c r="OOD2157" s="105"/>
      <c r="OOE2157" s="105"/>
      <c r="OOF2157" s="105"/>
      <c r="OOG2157" s="105"/>
      <c r="OOH2157" s="105"/>
      <c r="OOI2157" s="105"/>
      <c r="OOJ2157" s="105"/>
      <c r="OOK2157" s="105"/>
      <c r="OOL2157" s="105"/>
      <c r="OOM2157" s="105"/>
      <c r="OON2157" s="105"/>
      <c r="OOO2157" s="105"/>
      <c r="OOP2157" s="105"/>
      <c r="OOQ2157" s="105"/>
      <c r="OOR2157" s="105"/>
      <c r="OOS2157" s="105"/>
      <c r="OOT2157" s="105"/>
      <c r="OOU2157" s="105"/>
      <c r="OOV2157" s="105"/>
      <c r="OOW2157" s="105"/>
      <c r="OOX2157" s="105"/>
      <c r="OOY2157" s="105"/>
      <c r="OOZ2157" s="105"/>
      <c r="OPA2157" s="105"/>
      <c r="OPB2157" s="105"/>
      <c r="OPC2157" s="105"/>
      <c r="OPD2157" s="105"/>
      <c r="OPE2157" s="105"/>
      <c r="OPF2157" s="105"/>
      <c r="OPG2157" s="105"/>
      <c r="OPH2157" s="105"/>
      <c r="OPI2157" s="105"/>
      <c r="OPJ2157" s="105"/>
      <c r="OPK2157" s="105"/>
      <c r="OPL2157" s="105"/>
      <c r="OPM2157" s="105"/>
      <c r="OPN2157" s="105"/>
      <c r="OPO2157" s="105"/>
      <c r="OPP2157" s="105"/>
      <c r="OPQ2157" s="105"/>
      <c r="OPR2157" s="105"/>
      <c r="OPS2157" s="105"/>
      <c r="OPT2157" s="105"/>
      <c r="OPU2157" s="105"/>
      <c r="OPV2157" s="105"/>
      <c r="OPW2157" s="105"/>
      <c r="OPX2157" s="105"/>
      <c r="OPY2157" s="105"/>
      <c r="OPZ2157" s="105"/>
      <c r="OQA2157" s="105"/>
      <c r="OQB2157" s="105"/>
      <c r="OQC2157" s="105"/>
      <c r="OQD2157" s="105"/>
      <c r="OQE2157" s="105"/>
      <c r="OQF2157" s="105"/>
      <c r="OQG2157" s="105"/>
      <c r="OQH2157" s="105"/>
      <c r="OQI2157" s="105"/>
      <c r="OQJ2157" s="105"/>
      <c r="OQK2157" s="105"/>
      <c r="OQL2157" s="105"/>
      <c r="OQM2157" s="105"/>
      <c r="OQN2157" s="105"/>
      <c r="OQO2157" s="105"/>
      <c r="OQP2157" s="105"/>
      <c r="OQQ2157" s="105"/>
      <c r="OQR2157" s="105"/>
      <c r="OQS2157" s="105"/>
      <c r="OQT2157" s="105"/>
      <c r="OQU2157" s="105"/>
      <c r="OQV2157" s="105"/>
      <c r="OQW2157" s="105"/>
      <c r="OQX2157" s="105"/>
      <c r="OQY2157" s="105"/>
      <c r="OQZ2157" s="105"/>
      <c r="ORA2157" s="105"/>
      <c r="ORB2157" s="105"/>
      <c r="ORC2157" s="105"/>
      <c r="ORD2157" s="105"/>
      <c r="ORE2157" s="105"/>
      <c r="ORF2157" s="105"/>
      <c r="ORG2157" s="105"/>
      <c r="ORH2157" s="105"/>
      <c r="ORI2157" s="105"/>
      <c r="ORJ2157" s="105"/>
      <c r="ORK2157" s="105"/>
      <c r="ORL2157" s="105"/>
      <c r="ORM2157" s="105"/>
      <c r="ORN2157" s="105"/>
      <c r="ORO2157" s="105"/>
      <c r="ORP2157" s="105"/>
      <c r="ORQ2157" s="105"/>
      <c r="ORR2157" s="105"/>
      <c r="ORS2157" s="105"/>
      <c r="ORT2157" s="105"/>
      <c r="ORU2157" s="105"/>
      <c r="ORV2157" s="105"/>
      <c r="ORW2157" s="105"/>
      <c r="ORX2157" s="105"/>
      <c r="ORY2157" s="105"/>
      <c r="ORZ2157" s="105"/>
      <c r="OSA2157" s="105"/>
      <c r="OSB2157" s="105"/>
      <c r="OSC2157" s="105"/>
      <c r="OSD2157" s="105"/>
      <c r="OSE2157" s="105"/>
      <c r="OSF2157" s="105"/>
      <c r="OSG2157" s="105"/>
      <c r="OSH2157" s="105"/>
      <c r="OSI2157" s="105"/>
      <c r="OSJ2157" s="105"/>
      <c r="OSK2157" s="105"/>
      <c r="OSL2157" s="105"/>
      <c r="OSM2157" s="105"/>
      <c r="OSN2157" s="105"/>
      <c r="OSO2157" s="105"/>
      <c r="OSP2157" s="105"/>
      <c r="OSQ2157" s="105"/>
      <c r="OSR2157" s="105"/>
      <c r="OSS2157" s="105"/>
      <c r="OST2157" s="105"/>
      <c r="OSU2157" s="105"/>
      <c r="OSV2157" s="105"/>
      <c r="OSW2157" s="105"/>
      <c r="OSX2157" s="105"/>
      <c r="OSY2157" s="105"/>
      <c r="OSZ2157" s="105"/>
      <c r="OTA2157" s="105"/>
      <c r="OTB2157" s="105"/>
      <c r="OTC2157" s="105"/>
      <c r="OTD2157" s="105"/>
      <c r="OTE2157" s="105"/>
      <c r="OTF2157" s="105"/>
      <c r="OTG2157" s="105"/>
      <c r="OTH2157" s="105"/>
      <c r="OTI2157" s="105"/>
      <c r="OTJ2157" s="105"/>
      <c r="OTK2157" s="105"/>
      <c r="OTL2157" s="105"/>
      <c r="OTM2157" s="105"/>
      <c r="OTN2157" s="105"/>
      <c r="OTO2157" s="105"/>
      <c r="OTP2157" s="105"/>
      <c r="OTQ2157" s="105"/>
      <c r="OTR2157" s="105"/>
      <c r="OTS2157" s="105"/>
      <c r="OTT2157" s="105"/>
      <c r="OTU2157" s="105"/>
      <c r="OTV2157" s="105"/>
      <c r="OTW2157" s="105"/>
      <c r="OTX2157" s="105"/>
      <c r="OTY2157" s="105"/>
      <c r="OTZ2157" s="105"/>
      <c r="OUA2157" s="105"/>
      <c r="OUB2157" s="105"/>
      <c r="OUC2157" s="105"/>
      <c r="OUD2157" s="105"/>
      <c r="OUE2157" s="105"/>
      <c r="OUF2157" s="105"/>
      <c r="OUG2157" s="105"/>
      <c r="OUH2157" s="105"/>
      <c r="OUI2157" s="105"/>
      <c r="OUJ2157" s="105"/>
      <c r="OUK2157" s="105"/>
      <c r="OUL2157" s="105"/>
      <c r="OUM2157" s="105"/>
      <c r="OUN2157" s="105"/>
      <c r="OUO2157" s="105"/>
      <c r="OUP2157" s="105"/>
      <c r="OUQ2157" s="105"/>
      <c r="OUR2157" s="105"/>
      <c r="OUS2157" s="105"/>
      <c r="OUT2157" s="105"/>
      <c r="OUU2157" s="105"/>
      <c r="OUV2157" s="105"/>
      <c r="OUW2157" s="105"/>
      <c r="OUX2157" s="105"/>
      <c r="OUY2157" s="105"/>
      <c r="OUZ2157" s="105"/>
      <c r="OVA2157" s="105"/>
      <c r="OVB2157" s="105"/>
      <c r="OVC2157" s="105"/>
      <c r="OVD2157" s="105"/>
      <c r="OVE2157" s="105"/>
      <c r="OVF2157" s="105"/>
      <c r="OVG2157" s="105"/>
      <c r="OVH2157" s="105"/>
      <c r="OVI2157" s="105"/>
      <c r="OVJ2157" s="105"/>
      <c r="OVK2157" s="105"/>
      <c r="OVL2157" s="105"/>
      <c r="OVM2157" s="105"/>
      <c r="OVN2157" s="105"/>
      <c r="OVO2157" s="105"/>
      <c r="OVP2157" s="105"/>
      <c r="OVQ2157" s="105"/>
      <c r="OVR2157" s="105"/>
      <c r="OVS2157" s="105"/>
      <c r="OVT2157" s="105"/>
      <c r="OVU2157" s="105"/>
      <c r="OVV2157" s="105"/>
      <c r="OVW2157" s="105"/>
      <c r="OVX2157" s="105"/>
      <c r="OVY2157" s="105"/>
      <c r="OVZ2157" s="105"/>
      <c r="OWA2157" s="105"/>
      <c r="OWB2157" s="105"/>
      <c r="OWC2157" s="105"/>
      <c r="OWD2157" s="105"/>
      <c r="OWE2157" s="105"/>
      <c r="OWF2157" s="105"/>
      <c r="OWG2157" s="105"/>
      <c r="OWH2157" s="105"/>
      <c r="OWI2157" s="105"/>
      <c r="OWJ2157" s="105"/>
      <c r="OWK2157" s="105"/>
      <c r="OWL2157" s="105"/>
      <c r="OWM2157" s="105"/>
      <c r="OWN2157" s="105"/>
      <c r="OWO2157" s="105"/>
      <c r="OWP2157" s="105"/>
      <c r="OWQ2157" s="105"/>
      <c r="OWR2157" s="105"/>
      <c r="OWS2157" s="105"/>
      <c r="OWT2157" s="105"/>
      <c r="OWU2157" s="105"/>
      <c r="OWV2157" s="105"/>
      <c r="OWW2157" s="105"/>
      <c r="OWX2157" s="105"/>
      <c r="OWY2157" s="105"/>
      <c r="OWZ2157" s="105"/>
      <c r="OXA2157" s="105"/>
      <c r="OXB2157" s="105"/>
      <c r="OXC2157" s="105"/>
      <c r="OXD2157" s="105"/>
      <c r="OXE2157" s="105"/>
      <c r="OXF2157" s="105"/>
      <c r="OXG2157" s="105"/>
      <c r="OXH2157" s="105"/>
      <c r="OXI2157" s="105"/>
      <c r="OXJ2157" s="105"/>
      <c r="OXK2157" s="105"/>
      <c r="OXL2157" s="105"/>
      <c r="OXM2157" s="105"/>
      <c r="OXN2157" s="105"/>
      <c r="OXO2157" s="105"/>
      <c r="OXP2157" s="105"/>
      <c r="OXQ2157" s="105"/>
      <c r="OXR2157" s="105"/>
      <c r="OXS2157" s="105"/>
      <c r="OXT2157" s="105"/>
      <c r="OXU2157" s="105"/>
      <c r="OXV2157" s="105"/>
      <c r="OXW2157" s="105"/>
      <c r="OXX2157" s="105"/>
      <c r="OXY2157" s="105"/>
      <c r="OXZ2157" s="105"/>
      <c r="OYA2157" s="105"/>
      <c r="OYB2157" s="105"/>
      <c r="OYC2157" s="105"/>
      <c r="OYD2157" s="105"/>
      <c r="OYE2157" s="105"/>
      <c r="OYF2157" s="105"/>
      <c r="OYG2157" s="105"/>
      <c r="OYH2157" s="105"/>
      <c r="OYI2157" s="105"/>
      <c r="OYJ2157" s="105"/>
      <c r="OYK2157" s="105"/>
      <c r="OYL2157" s="105"/>
      <c r="OYM2157" s="105"/>
      <c r="OYN2157" s="105"/>
      <c r="OYO2157" s="105"/>
      <c r="OYP2157" s="105"/>
      <c r="OYQ2157" s="105"/>
      <c r="OYR2157" s="105"/>
      <c r="OYS2157" s="105"/>
      <c r="OYT2157" s="105"/>
      <c r="OYU2157" s="105"/>
      <c r="OYV2157" s="105"/>
      <c r="OYW2157" s="105"/>
      <c r="OYX2157" s="105"/>
      <c r="OYY2157" s="105"/>
      <c r="OYZ2157" s="105"/>
      <c r="OZA2157" s="105"/>
      <c r="OZB2157" s="105"/>
      <c r="OZC2157" s="105"/>
      <c r="OZD2157" s="105"/>
      <c r="OZE2157" s="105"/>
      <c r="OZF2157" s="105"/>
      <c r="OZG2157" s="105"/>
      <c r="OZH2157" s="105"/>
      <c r="OZI2157" s="105"/>
      <c r="OZJ2157" s="105"/>
      <c r="OZK2157" s="105"/>
      <c r="OZL2157" s="105"/>
      <c r="OZM2157" s="105"/>
      <c r="OZN2157" s="105"/>
      <c r="OZO2157" s="105"/>
      <c r="OZP2157" s="105"/>
      <c r="OZQ2157" s="105"/>
      <c r="OZR2157" s="105"/>
      <c r="OZS2157" s="105"/>
      <c r="OZT2157" s="105"/>
      <c r="OZU2157" s="105"/>
      <c r="OZV2157" s="105"/>
      <c r="OZW2157" s="105"/>
      <c r="OZX2157" s="105"/>
      <c r="OZY2157" s="105"/>
      <c r="OZZ2157" s="105"/>
      <c r="PAA2157" s="105"/>
      <c r="PAB2157" s="105"/>
      <c r="PAC2157" s="105"/>
      <c r="PAD2157" s="105"/>
      <c r="PAE2157" s="105"/>
      <c r="PAF2157" s="105"/>
      <c r="PAG2157" s="105"/>
      <c r="PAH2157" s="105"/>
      <c r="PAI2157" s="105"/>
      <c r="PAJ2157" s="105"/>
      <c r="PAK2157" s="105"/>
      <c r="PAL2157" s="105"/>
      <c r="PAM2157" s="105"/>
      <c r="PAN2157" s="105"/>
      <c r="PAO2157" s="105"/>
      <c r="PAP2157" s="105"/>
      <c r="PAQ2157" s="105"/>
      <c r="PAR2157" s="105"/>
      <c r="PAS2157" s="105"/>
      <c r="PAT2157" s="105"/>
      <c r="PAU2157" s="105"/>
      <c r="PAV2157" s="105"/>
      <c r="PAW2157" s="105"/>
      <c r="PAX2157" s="105"/>
      <c r="PAY2157" s="105"/>
      <c r="PAZ2157" s="105"/>
      <c r="PBA2157" s="105"/>
      <c r="PBB2157" s="105"/>
      <c r="PBC2157" s="105"/>
      <c r="PBD2157" s="105"/>
      <c r="PBE2157" s="105"/>
      <c r="PBF2157" s="105"/>
      <c r="PBG2157" s="105"/>
      <c r="PBH2157" s="105"/>
      <c r="PBI2157" s="105"/>
      <c r="PBJ2157" s="105"/>
      <c r="PBK2157" s="105"/>
      <c r="PBL2157" s="105"/>
      <c r="PBM2157" s="105"/>
      <c r="PBN2157" s="105"/>
      <c r="PBO2157" s="105"/>
      <c r="PBP2157" s="105"/>
      <c r="PBQ2157" s="105"/>
      <c r="PBR2157" s="105"/>
      <c r="PBS2157" s="105"/>
      <c r="PBT2157" s="105"/>
      <c r="PBU2157" s="105"/>
      <c r="PBV2157" s="105"/>
      <c r="PBW2157" s="105"/>
      <c r="PBX2157" s="105"/>
      <c r="PBY2157" s="105"/>
      <c r="PBZ2157" s="105"/>
      <c r="PCA2157" s="105"/>
      <c r="PCB2157" s="105"/>
      <c r="PCC2157" s="105"/>
      <c r="PCD2157" s="105"/>
      <c r="PCE2157" s="105"/>
      <c r="PCF2157" s="105"/>
      <c r="PCG2157" s="105"/>
      <c r="PCH2157" s="105"/>
      <c r="PCI2157" s="105"/>
      <c r="PCJ2157" s="105"/>
      <c r="PCK2157" s="105"/>
      <c r="PCL2157" s="105"/>
      <c r="PCM2157" s="105"/>
      <c r="PCN2157" s="105"/>
      <c r="PCO2157" s="105"/>
      <c r="PCP2157" s="105"/>
      <c r="PCQ2157" s="105"/>
      <c r="PCR2157" s="105"/>
      <c r="PCS2157" s="105"/>
      <c r="PCT2157" s="105"/>
      <c r="PCU2157" s="105"/>
      <c r="PCV2157" s="105"/>
      <c r="PCW2157" s="105"/>
      <c r="PCX2157" s="105"/>
      <c r="PCY2157" s="105"/>
      <c r="PCZ2157" s="105"/>
      <c r="PDA2157" s="105"/>
      <c r="PDB2157" s="105"/>
      <c r="PDC2157" s="105"/>
      <c r="PDD2157" s="105"/>
      <c r="PDE2157" s="105"/>
      <c r="PDF2157" s="105"/>
      <c r="PDG2157" s="105"/>
      <c r="PDH2157" s="105"/>
      <c r="PDI2157" s="105"/>
      <c r="PDJ2157" s="105"/>
      <c r="PDK2157" s="105"/>
      <c r="PDL2157" s="105"/>
      <c r="PDM2157" s="105"/>
      <c r="PDN2157" s="105"/>
      <c r="PDO2157" s="105"/>
      <c r="PDP2157" s="105"/>
      <c r="PDQ2157" s="105"/>
      <c r="PDR2157" s="105"/>
      <c r="PDS2157" s="105"/>
      <c r="PDT2157" s="105"/>
      <c r="PDU2157" s="105"/>
      <c r="PDV2157" s="105"/>
      <c r="PDW2157" s="105"/>
      <c r="PDX2157" s="105"/>
      <c r="PDY2157" s="105"/>
      <c r="PDZ2157" s="105"/>
      <c r="PEA2157" s="105"/>
      <c r="PEB2157" s="105"/>
      <c r="PEC2157" s="105"/>
      <c r="PED2157" s="105"/>
      <c r="PEE2157" s="105"/>
      <c r="PEF2157" s="105"/>
      <c r="PEG2157" s="105"/>
      <c r="PEH2157" s="105"/>
      <c r="PEI2157" s="105"/>
      <c r="PEJ2157" s="105"/>
      <c r="PEK2157" s="105"/>
      <c r="PEL2157" s="105"/>
      <c r="PEM2157" s="105"/>
      <c r="PEN2157" s="105"/>
      <c r="PEO2157" s="105"/>
      <c r="PEP2157" s="105"/>
      <c r="PEQ2157" s="105"/>
      <c r="PER2157" s="105"/>
      <c r="PES2157" s="105"/>
      <c r="PET2157" s="105"/>
      <c r="PEU2157" s="105"/>
      <c r="PEV2157" s="105"/>
      <c r="PEW2157" s="105"/>
      <c r="PEX2157" s="105"/>
      <c r="PEY2157" s="105"/>
      <c r="PEZ2157" s="105"/>
      <c r="PFA2157" s="105"/>
      <c r="PFB2157" s="105"/>
      <c r="PFC2157" s="105"/>
      <c r="PFD2157" s="105"/>
      <c r="PFE2157" s="105"/>
      <c r="PFF2157" s="105"/>
      <c r="PFG2157" s="105"/>
      <c r="PFH2157" s="105"/>
      <c r="PFI2157" s="105"/>
      <c r="PFJ2157" s="105"/>
      <c r="PFK2157" s="105"/>
      <c r="PFL2157" s="105"/>
      <c r="PFM2157" s="105"/>
      <c r="PFN2157" s="105"/>
      <c r="PFO2157" s="105"/>
      <c r="PFP2157" s="105"/>
      <c r="PFQ2157" s="105"/>
      <c r="PFR2157" s="105"/>
      <c r="PFS2157" s="105"/>
      <c r="PFT2157" s="105"/>
      <c r="PFU2157" s="105"/>
      <c r="PFV2157" s="105"/>
      <c r="PFW2157" s="105"/>
      <c r="PFX2157" s="105"/>
      <c r="PFY2157" s="105"/>
      <c r="PFZ2157" s="105"/>
      <c r="PGA2157" s="105"/>
      <c r="PGB2157" s="105"/>
      <c r="PGC2157" s="105"/>
      <c r="PGD2157" s="105"/>
      <c r="PGE2157" s="105"/>
      <c r="PGF2157" s="105"/>
      <c r="PGG2157" s="105"/>
      <c r="PGH2157" s="105"/>
      <c r="PGI2157" s="105"/>
      <c r="PGJ2157" s="105"/>
      <c r="PGK2157" s="105"/>
      <c r="PGL2157" s="105"/>
      <c r="PGM2157" s="105"/>
      <c r="PGN2157" s="105"/>
      <c r="PGO2157" s="105"/>
      <c r="PGP2157" s="105"/>
      <c r="PGQ2157" s="105"/>
      <c r="PGR2157" s="105"/>
      <c r="PGS2157" s="105"/>
      <c r="PGT2157" s="105"/>
      <c r="PGU2157" s="105"/>
      <c r="PGV2157" s="105"/>
      <c r="PGW2157" s="105"/>
      <c r="PGX2157" s="105"/>
      <c r="PGY2157" s="105"/>
      <c r="PGZ2157" s="105"/>
      <c r="PHA2157" s="105"/>
      <c r="PHB2157" s="105"/>
      <c r="PHC2157" s="105"/>
      <c r="PHD2157" s="105"/>
      <c r="PHE2157" s="105"/>
      <c r="PHF2157" s="105"/>
      <c r="PHG2157" s="105"/>
      <c r="PHH2157" s="105"/>
      <c r="PHI2157" s="105"/>
      <c r="PHJ2157" s="105"/>
      <c r="PHK2157" s="105"/>
      <c r="PHL2157" s="105"/>
      <c r="PHM2157" s="105"/>
      <c r="PHN2157" s="105"/>
      <c r="PHO2157" s="105"/>
      <c r="PHP2157" s="105"/>
      <c r="PHQ2157" s="105"/>
      <c r="PHR2157" s="105"/>
      <c r="PHS2157" s="105"/>
      <c r="PHT2157" s="105"/>
      <c r="PHU2157" s="105"/>
      <c r="PHV2157" s="105"/>
      <c r="PHW2157" s="105"/>
      <c r="PHX2157" s="105"/>
      <c r="PHY2157" s="105"/>
      <c r="PHZ2157" s="105"/>
      <c r="PIA2157" s="105"/>
      <c r="PIB2157" s="105"/>
      <c r="PIC2157" s="105"/>
      <c r="PID2157" s="105"/>
      <c r="PIE2157" s="105"/>
      <c r="PIF2157" s="105"/>
      <c r="PIG2157" s="105"/>
      <c r="PIH2157" s="105"/>
      <c r="PII2157" s="105"/>
      <c r="PIJ2157" s="105"/>
      <c r="PIK2157" s="105"/>
      <c r="PIL2157" s="105"/>
      <c r="PIM2157" s="105"/>
      <c r="PIN2157" s="105"/>
      <c r="PIO2157" s="105"/>
      <c r="PIP2157" s="105"/>
      <c r="PIQ2157" s="105"/>
      <c r="PIR2157" s="105"/>
      <c r="PIS2157" s="105"/>
      <c r="PIT2157" s="105"/>
      <c r="PIU2157" s="105"/>
      <c r="PIV2157" s="105"/>
      <c r="PIW2157" s="105"/>
      <c r="PIX2157" s="105"/>
      <c r="PIY2157" s="105"/>
      <c r="PIZ2157" s="105"/>
      <c r="PJA2157" s="105"/>
      <c r="PJB2157" s="105"/>
      <c r="PJC2157" s="105"/>
      <c r="PJD2157" s="105"/>
      <c r="PJE2157" s="105"/>
      <c r="PJF2157" s="105"/>
      <c r="PJG2157" s="105"/>
      <c r="PJH2157" s="105"/>
      <c r="PJI2157" s="105"/>
      <c r="PJJ2157" s="105"/>
      <c r="PJK2157" s="105"/>
      <c r="PJL2157" s="105"/>
      <c r="PJM2157" s="105"/>
      <c r="PJN2157" s="105"/>
      <c r="PJO2157" s="105"/>
      <c r="PJP2157" s="105"/>
      <c r="PJQ2157" s="105"/>
      <c r="PJR2157" s="105"/>
      <c r="PJS2157" s="105"/>
      <c r="PJT2157" s="105"/>
      <c r="PJU2157" s="105"/>
      <c r="PJV2157" s="105"/>
      <c r="PJW2157" s="105"/>
      <c r="PJX2157" s="105"/>
      <c r="PJY2157" s="105"/>
      <c r="PJZ2157" s="105"/>
      <c r="PKA2157" s="105"/>
      <c r="PKB2157" s="105"/>
      <c r="PKC2157" s="105"/>
      <c r="PKD2157" s="105"/>
      <c r="PKE2157" s="105"/>
      <c r="PKF2157" s="105"/>
      <c r="PKG2157" s="105"/>
      <c r="PKH2157" s="105"/>
      <c r="PKI2157" s="105"/>
      <c r="PKJ2157" s="105"/>
      <c r="PKK2157" s="105"/>
      <c r="PKL2157" s="105"/>
      <c r="PKM2157" s="105"/>
      <c r="PKN2157" s="105"/>
      <c r="PKO2157" s="105"/>
      <c r="PKP2157" s="105"/>
      <c r="PKQ2157" s="105"/>
      <c r="PKR2157" s="105"/>
      <c r="PKS2157" s="105"/>
      <c r="PKT2157" s="105"/>
      <c r="PKU2157" s="105"/>
      <c r="PKV2157" s="105"/>
      <c r="PKW2157" s="105"/>
      <c r="PKX2157" s="105"/>
      <c r="PKY2157" s="105"/>
      <c r="PKZ2157" s="105"/>
      <c r="PLA2157" s="105"/>
      <c r="PLB2157" s="105"/>
      <c r="PLC2157" s="105"/>
      <c r="PLD2157" s="105"/>
      <c r="PLE2157" s="105"/>
      <c r="PLF2157" s="105"/>
      <c r="PLG2157" s="105"/>
      <c r="PLH2157" s="105"/>
      <c r="PLI2157" s="105"/>
      <c r="PLJ2157" s="105"/>
      <c r="PLK2157" s="105"/>
      <c r="PLL2157" s="105"/>
      <c r="PLM2157" s="105"/>
      <c r="PLN2157" s="105"/>
      <c r="PLO2157" s="105"/>
      <c r="PLP2157" s="105"/>
      <c r="PLQ2157" s="105"/>
      <c r="PLR2157" s="105"/>
      <c r="PLS2157" s="105"/>
      <c r="PLT2157" s="105"/>
      <c r="PLU2157" s="105"/>
      <c r="PLV2157" s="105"/>
      <c r="PLW2157" s="105"/>
      <c r="PLX2157" s="105"/>
      <c r="PLY2157" s="105"/>
      <c r="PLZ2157" s="105"/>
      <c r="PMA2157" s="105"/>
      <c r="PMB2157" s="105"/>
      <c r="PMC2157" s="105"/>
      <c r="PMD2157" s="105"/>
      <c r="PME2157" s="105"/>
      <c r="PMF2157" s="105"/>
      <c r="PMG2157" s="105"/>
      <c r="PMH2157" s="105"/>
      <c r="PMI2157" s="105"/>
      <c r="PMJ2157" s="105"/>
      <c r="PMK2157" s="105"/>
      <c r="PML2157" s="105"/>
      <c r="PMM2157" s="105"/>
      <c r="PMN2157" s="105"/>
      <c r="PMO2157" s="105"/>
      <c r="PMP2157" s="105"/>
      <c r="PMQ2157" s="105"/>
      <c r="PMR2157" s="105"/>
      <c r="PMS2157" s="105"/>
      <c r="PMT2157" s="105"/>
      <c r="PMU2157" s="105"/>
      <c r="PMV2157" s="105"/>
      <c r="PMW2157" s="105"/>
      <c r="PMX2157" s="105"/>
      <c r="PMY2157" s="105"/>
      <c r="PMZ2157" s="105"/>
      <c r="PNA2157" s="105"/>
      <c r="PNB2157" s="105"/>
      <c r="PNC2157" s="105"/>
      <c r="PND2157" s="105"/>
      <c r="PNE2157" s="105"/>
      <c r="PNF2157" s="105"/>
      <c r="PNG2157" s="105"/>
      <c r="PNH2157" s="105"/>
      <c r="PNI2157" s="105"/>
      <c r="PNJ2157" s="105"/>
      <c r="PNK2157" s="105"/>
      <c r="PNL2157" s="105"/>
      <c r="PNM2157" s="105"/>
      <c r="PNN2157" s="105"/>
      <c r="PNO2157" s="105"/>
      <c r="PNP2157" s="105"/>
      <c r="PNQ2157" s="105"/>
      <c r="PNR2157" s="105"/>
      <c r="PNS2157" s="105"/>
      <c r="PNT2157" s="105"/>
      <c r="PNU2157" s="105"/>
      <c r="PNV2157" s="105"/>
      <c r="PNW2157" s="105"/>
      <c r="PNX2157" s="105"/>
      <c r="PNY2157" s="105"/>
      <c r="PNZ2157" s="105"/>
      <c r="POA2157" s="105"/>
      <c r="POB2157" s="105"/>
      <c r="POC2157" s="105"/>
      <c r="POD2157" s="105"/>
      <c r="POE2157" s="105"/>
      <c r="POF2157" s="105"/>
      <c r="POG2157" s="105"/>
      <c r="POH2157" s="105"/>
      <c r="POI2157" s="105"/>
      <c r="POJ2157" s="105"/>
      <c r="POK2157" s="105"/>
      <c r="POL2157" s="105"/>
      <c r="POM2157" s="105"/>
      <c r="PON2157" s="105"/>
      <c r="POO2157" s="105"/>
      <c r="POP2157" s="105"/>
      <c r="POQ2157" s="105"/>
      <c r="POR2157" s="105"/>
      <c r="POS2157" s="105"/>
      <c r="POT2157" s="105"/>
      <c r="POU2157" s="105"/>
      <c r="POV2157" s="105"/>
      <c r="POW2157" s="105"/>
      <c r="POX2157" s="105"/>
      <c r="POY2157" s="105"/>
      <c r="POZ2157" s="105"/>
      <c r="PPA2157" s="105"/>
      <c r="PPB2157" s="105"/>
      <c r="PPC2157" s="105"/>
      <c r="PPD2157" s="105"/>
      <c r="PPE2157" s="105"/>
      <c r="PPF2157" s="105"/>
      <c r="PPG2157" s="105"/>
      <c r="PPH2157" s="105"/>
      <c r="PPI2157" s="105"/>
      <c r="PPJ2157" s="105"/>
      <c r="PPK2157" s="105"/>
      <c r="PPL2157" s="105"/>
      <c r="PPM2157" s="105"/>
      <c r="PPN2157" s="105"/>
      <c r="PPO2157" s="105"/>
      <c r="PPP2157" s="105"/>
      <c r="PPQ2157" s="105"/>
      <c r="PPR2157" s="105"/>
      <c r="PPS2157" s="105"/>
      <c r="PPT2157" s="105"/>
      <c r="PPU2157" s="105"/>
      <c r="PPV2157" s="105"/>
      <c r="PPW2157" s="105"/>
      <c r="PPX2157" s="105"/>
      <c r="PPY2157" s="105"/>
      <c r="PPZ2157" s="105"/>
      <c r="PQA2157" s="105"/>
      <c r="PQB2157" s="105"/>
      <c r="PQC2157" s="105"/>
      <c r="PQD2157" s="105"/>
      <c r="PQE2157" s="105"/>
      <c r="PQF2157" s="105"/>
      <c r="PQG2157" s="105"/>
      <c r="PQH2157" s="105"/>
      <c r="PQI2157" s="105"/>
      <c r="PQJ2157" s="105"/>
      <c r="PQK2157" s="105"/>
      <c r="PQL2157" s="105"/>
      <c r="PQM2157" s="105"/>
      <c r="PQN2157" s="105"/>
      <c r="PQO2157" s="105"/>
      <c r="PQP2157" s="105"/>
      <c r="PQQ2157" s="105"/>
      <c r="PQR2157" s="105"/>
      <c r="PQS2157" s="105"/>
      <c r="PQT2157" s="105"/>
      <c r="PQU2157" s="105"/>
      <c r="PQV2157" s="105"/>
      <c r="PQW2157" s="105"/>
      <c r="PQX2157" s="105"/>
      <c r="PQY2157" s="105"/>
      <c r="PQZ2157" s="105"/>
      <c r="PRA2157" s="105"/>
      <c r="PRB2157" s="105"/>
      <c r="PRC2157" s="105"/>
      <c r="PRD2157" s="105"/>
      <c r="PRE2157" s="105"/>
      <c r="PRF2157" s="105"/>
      <c r="PRG2157" s="105"/>
      <c r="PRH2157" s="105"/>
      <c r="PRI2157" s="105"/>
      <c r="PRJ2157" s="105"/>
      <c r="PRK2157" s="105"/>
      <c r="PRL2157" s="105"/>
      <c r="PRM2157" s="105"/>
      <c r="PRN2157" s="105"/>
      <c r="PRO2157" s="105"/>
      <c r="PRP2157" s="105"/>
      <c r="PRQ2157" s="105"/>
      <c r="PRR2157" s="105"/>
      <c r="PRS2157" s="105"/>
      <c r="PRT2157" s="105"/>
      <c r="PRU2157" s="105"/>
      <c r="PRV2157" s="105"/>
      <c r="PRW2157" s="105"/>
      <c r="PRX2157" s="105"/>
      <c r="PRY2157" s="105"/>
      <c r="PRZ2157" s="105"/>
      <c r="PSA2157" s="105"/>
      <c r="PSB2157" s="105"/>
      <c r="PSC2157" s="105"/>
      <c r="PSD2157" s="105"/>
      <c r="PSE2157" s="105"/>
      <c r="PSF2157" s="105"/>
      <c r="PSG2157" s="105"/>
      <c r="PSH2157" s="105"/>
      <c r="PSI2157" s="105"/>
      <c r="PSJ2157" s="105"/>
      <c r="PSK2157" s="105"/>
      <c r="PSL2157" s="105"/>
      <c r="PSM2157" s="105"/>
      <c r="PSN2157" s="105"/>
      <c r="PSO2157" s="105"/>
      <c r="PSP2157" s="105"/>
      <c r="PSQ2157" s="105"/>
      <c r="PSR2157" s="105"/>
      <c r="PSS2157" s="105"/>
      <c r="PST2157" s="105"/>
      <c r="PSU2157" s="105"/>
      <c r="PSV2157" s="105"/>
      <c r="PSW2157" s="105"/>
      <c r="PSX2157" s="105"/>
      <c r="PSY2157" s="105"/>
      <c r="PSZ2157" s="105"/>
      <c r="PTA2157" s="105"/>
      <c r="PTB2157" s="105"/>
      <c r="PTC2157" s="105"/>
      <c r="PTD2157" s="105"/>
      <c r="PTE2157" s="105"/>
      <c r="PTF2157" s="105"/>
      <c r="PTG2157" s="105"/>
      <c r="PTH2157" s="105"/>
      <c r="PTI2157" s="105"/>
      <c r="PTJ2157" s="105"/>
      <c r="PTK2157" s="105"/>
      <c r="PTL2157" s="105"/>
      <c r="PTM2157" s="105"/>
      <c r="PTN2157" s="105"/>
      <c r="PTO2157" s="105"/>
      <c r="PTP2157" s="105"/>
      <c r="PTQ2157" s="105"/>
      <c r="PTR2157" s="105"/>
      <c r="PTS2157" s="105"/>
      <c r="PTT2157" s="105"/>
      <c r="PTU2157" s="105"/>
      <c r="PTV2157" s="105"/>
      <c r="PTW2157" s="105"/>
      <c r="PTX2157" s="105"/>
      <c r="PTY2157" s="105"/>
      <c r="PTZ2157" s="105"/>
      <c r="PUA2157" s="105"/>
      <c r="PUB2157" s="105"/>
      <c r="PUC2157" s="105"/>
      <c r="PUD2157" s="105"/>
      <c r="PUE2157" s="105"/>
      <c r="PUF2157" s="105"/>
      <c r="PUG2157" s="105"/>
      <c r="PUH2157" s="105"/>
      <c r="PUI2157" s="105"/>
      <c r="PUJ2157" s="105"/>
      <c r="PUK2157" s="105"/>
      <c r="PUL2157" s="105"/>
      <c r="PUM2157" s="105"/>
      <c r="PUN2157" s="105"/>
      <c r="PUO2157" s="105"/>
      <c r="PUP2157" s="105"/>
      <c r="PUQ2157" s="105"/>
      <c r="PUR2157" s="105"/>
      <c r="PUS2157" s="105"/>
      <c r="PUT2157" s="105"/>
      <c r="PUU2157" s="105"/>
      <c r="PUV2157" s="105"/>
      <c r="PUW2157" s="105"/>
      <c r="PUX2157" s="105"/>
      <c r="PUY2157" s="105"/>
      <c r="PUZ2157" s="105"/>
      <c r="PVA2157" s="105"/>
      <c r="PVB2157" s="105"/>
      <c r="PVC2157" s="105"/>
      <c r="PVD2157" s="105"/>
      <c r="PVE2157" s="105"/>
      <c r="PVF2157" s="105"/>
      <c r="PVG2157" s="105"/>
      <c r="PVH2157" s="105"/>
      <c r="PVI2157" s="105"/>
      <c r="PVJ2157" s="105"/>
      <c r="PVK2157" s="105"/>
      <c r="PVL2157" s="105"/>
      <c r="PVM2157" s="105"/>
      <c r="PVN2157" s="105"/>
      <c r="PVO2157" s="105"/>
      <c r="PVP2157" s="105"/>
      <c r="PVQ2157" s="105"/>
      <c r="PVR2157" s="105"/>
      <c r="PVS2157" s="105"/>
      <c r="PVT2157" s="105"/>
      <c r="PVU2157" s="105"/>
      <c r="PVV2157" s="105"/>
      <c r="PVW2157" s="105"/>
      <c r="PVX2157" s="105"/>
      <c r="PVY2157" s="105"/>
      <c r="PVZ2157" s="105"/>
      <c r="PWA2157" s="105"/>
      <c r="PWB2157" s="105"/>
      <c r="PWC2157" s="105"/>
      <c r="PWD2157" s="105"/>
      <c r="PWE2157" s="105"/>
      <c r="PWF2157" s="105"/>
      <c r="PWG2157" s="105"/>
      <c r="PWH2157" s="105"/>
      <c r="PWI2157" s="105"/>
      <c r="PWJ2157" s="105"/>
      <c r="PWK2157" s="105"/>
      <c r="PWL2157" s="105"/>
      <c r="PWM2157" s="105"/>
      <c r="PWN2157" s="105"/>
      <c r="PWO2157" s="105"/>
      <c r="PWP2157" s="105"/>
      <c r="PWQ2157" s="105"/>
      <c r="PWR2157" s="105"/>
      <c r="PWS2157" s="105"/>
      <c r="PWT2157" s="105"/>
      <c r="PWU2157" s="105"/>
      <c r="PWV2157" s="105"/>
      <c r="PWW2157" s="105"/>
      <c r="PWX2157" s="105"/>
      <c r="PWY2157" s="105"/>
      <c r="PWZ2157" s="105"/>
      <c r="PXA2157" s="105"/>
      <c r="PXB2157" s="105"/>
      <c r="PXC2157" s="105"/>
      <c r="PXD2157" s="105"/>
      <c r="PXE2157" s="105"/>
      <c r="PXF2157" s="105"/>
      <c r="PXG2157" s="105"/>
      <c r="PXH2157" s="105"/>
      <c r="PXI2157" s="105"/>
      <c r="PXJ2157" s="105"/>
      <c r="PXK2157" s="105"/>
      <c r="PXL2157" s="105"/>
      <c r="PXM2157" s="105"/>
      <c r="PXN2157" s="105"/>
      <c r="PXO2157" s="105"/>
      <c r="PXP2157" s="105"/>
      <c r="PXQ2157" s="105"/>
      <c r="PXR2157" s="105"/>
      <c r="PXS2157" s="105"/>
      <c r="PXT2157" s="105"/>
      <c r="PXU2157" s="105"/>
      <c r="PXV2157" s="105"/>
      <c r="PXW2157" s="105"/>
      <c r="PXX2157" s="105"/>
      <c r="PXY2157" s="105"/>
      <c r="PXZ2157" s="105"/>
      <c r="PYA2157" s="105"/>
      <c r="PYB2157" s="105"/>
      <c r="PYC2157" s="105"/>
      <c r="PYD2157" s="105"/>
      <c r="PYE2157" s="105"/>
      <c r="PYF2157" s="105"/>
      <c r="PYG2157" s="105"/>
      <c r="PYH2157" s="105"/>
      <c r="PYI2157" s="105"/>
      <c r="PYJ2157" s="105"/>
      <c r="PYK2157" s="105"/>
      <c r="PYL2157" s="105"/>
      <c r="PYM2157" s="105"/>
      <c r="PYN2157" s="105"/>
      <c r="PYO2157" s="105"/>
      <c r="PYP2157" s="105"/>
      <c r="PYQ2157" s="105"/>
      <c r="PYR2157" s="105"/>
      <c r="PYS2157" s="105"/>
      <c r="PYT2157" s="105"/>
      <c r="PYU2157" s="105"/>
      <c r="PYV2157" s="105"/>
      <c r="PYW2157" s="105"/>
      <c r="PYX2157" s="105"/>
      <c r="PYY2157" s="105"/>
      <c r="PYZ2157" s="105"/>
      <c r="PZA2157" s="105"/>
      <c r="PZB2157" s="105"/>
      <c r="PZC2157" s="105"/>
      <c r="PZD2157" s="105"/>
      <c r="PZE2157" s="105"/>
      <c r="PZF2157" s="105"/>
      <c r="PZG2157" s="105"/>
      <c r="PZH2157" s="105"/>
      <c r="PZI2157" s="105"/>
      <c r="PZJ2157" s="105"/>
      <c r="PZK2157" s="105"/>
      <c r="PZL2157" s="105"/>
      <c r="PZM2157" s="105"/>
      <c r="PZN2157" s="105"/>
      <c r="PZO2157" s="105"/>
      <c r="PZP2157" s="105"/>
      <c r="PZQ2157" s="105"/>
      <c r="PZR2157" s="105"/>
      <c r="PZS2157" s="105"/>
      <c r="PZT2157" s="105"/>
      <c r="PZU2157" s="105"/>
      <c r="PZV2157" s="105"/>
      <c r="PZW2157" s="105"/>
      <c r="PZX2157" s="105"/>
      <c r="PZY2157" s="105"/>
      <c r="PZZ2157" s="105"/>
      <c r="QAA2157" s="105"/>
      <c r="QAB2157" s="105"/>
      <c r="QAC2157" s="105"/>
      <c r="QAD2157" s="105"/>
      <c r="QAE2157" s="105"/>
      <c r="QAF2157" s="105"/>
      <c r="QAG2157" s="105"/>
      <c r="QAH2157" s="105"/>
      <c r="QAI2157" s="105"/>
      <c r="QAJ2157" s="105"/>
      <c r="QAK2157" s="105"/>
      <c r="QAL2157" s="105"/>
      <c r="QAM2157" s="105"/>
      <c r="QAN2157" s="105"/>
      <c r="QAO2157" s="105"/>
      <c r="QAP2157" s="105"/>
      <c r="QAQ2157" s="105"/>
      <c r="QAR2157" s="105"/>
      <c r="QAS2157" s="105"/>
      <c r="QAT2157" s="105"/>
      <c r="QAU2157" s="105"/>
      <c r="QAV2157" s="105"/>
      <c r="QAW2157" s="105"/>
      <c r="QAX2157" s="105"/>
      <c r="QAY2157" s="105"/>
      <c r="QAZ2157" s="105"/>
      <c r="QBA2157" s="105"/>
      <c r="QBB2157" s="105"/>
      <c r="QBC2157" s="105"/>
      <c r="QBD2157" s="105"/>
      <c r="QBE2157" s="105"/>
      <c r="QBF2157" s="105"/>
      <c r="QBG2157" s="105"/>
      <c r="QBH2157" s="105"/>
      <c r="QBI2157" s="105"/>
      <c r="QBJ2157" s="105"/>
      <c r="QBK2157" s="105"/>
      <c r="QBL2157" s="105"/>
      <c r="QBM2157" s="105"/>
      <c r="QBN2157" s="105"/>
      <c r="QBO2157" s="105"/>
      <c r="QBP2157" s="105"/>
      <c r="QBQ2157" s="105"/>
      <c r="QBR2157" s="105"/>
      <c r="QBS2157" s="105"/>
      <c r="QBT2157" s="105"/>
      <c r="QBU2157" s="105"/>
      <c r="QBV2157" s="105"/>
      <c r="QBW2157" s="105"/>
      <c r="QBX2157" s="105"/>
      <c r="QBY2157" s="105"/>
      <c r="QBZ2157" s="105"/>
      <c r="QCA2157" s="105"/>
      <c r="QCB2157" s="105"/>
      <c r="QCC2157" s="105"/>
      <c r="QCD2157" s="105"/>
      <c r="QCE2157" s="105"/>
      <c r="QCF2157" s="105"/>
      <c r="QCG2157" s="105"/>
      <c r="QCH2157" s="105"/>
      <c r="QCI2157" s="105"/>
      <c r="QCJ2157" s="105"/>
      <c r="QCK2157" s="105"/>
      <c r="QCL2157" s="105"/>
      <c r="QCM2157" s="105"/>
      <c r="QCN2157" s="105"/>
      <c r="QCO2157" s="105"/>
      <c r="QCP2157" s="105"/>
      <c r="QCQ2157" s="105"/>
      <c r="QCR2157" s="105"/>
      <c r="QCS2157" s="105"/>
      <c r="QCT2157" s="105"/>
      <c r="QCU2157" s="105"/>
      <c r="QCV2157" s="105"/>
      <c r="QCW2157" s="105"/>
      <c r="QCX2157" s="105"/>
      <c r="QCY2157" s="105"/>
      <c r="QCZ2157" s="105"/>
      <c r="QDA2157" s="105"/>
      <c r="QDB2157" s="105"/>
      <c r="QDC2157" s="105"/>
      <c r="QDD2157" s="105"/>
      <c r="QDE2157" s="105"/>
      <c r="QDF2157" s="105"/>
      <c r="QDG2157" s="105"/>
      <c r="QDH2157" s="105"/>
      <c r="QDI2157" s="105"/>
      <c r="QDJ2157" s="105"/>
      <c r="QDK2157" s="105"/>
      <c r="QDL2157" s="105"/>
      <c r="QDM2157" s="105"/>
      <c r="QDN2157" s="105"/>
      <c r="QDO2157" s="105"/>
      <c r="QDP2157" s="105"/>
      <c r="QDQ2157" s="105"/>
      <c r="QDR2157" s="105"/>
      <c r="QDS2157" s="105"/>
      <c r="QDT2157" s="105"/>
      <c r="QDU2157" s="105"/>
      <c r="QDV2157" s="105"/>
      <c r="QDW2157" s="105"/>
      <c r="QDX2157" s="105"/>
      <c r="QDY2157" s="105"/>
      <c r="QDZ2157" s="105"/>
      <c r="QEA2157" s="105"/>
      <c r="QEB2157" s="105"/>
      <c r="QEC2157" s="105"/>
      <c r="QED2157" s="105"/>
      <c r="QEE2157" s="105"/>
      <c r="QEF2157" s="105"/>
      <c r="QEG2157" s="105"/>
      <c r="QEH2157" s="105"/>
      <c r="QEI2157" s="105"/>
      <c r="QEJ2157" s="105"/>
      <c r="QEK2157" s="105"/>
      <c r="QEL2157" s="105"/>
      <c r="QEM2157" s="105"/>
      <c r="QEN2157" s="105"/>
      <c r="QEO2157" s="105"/>
      <c r="QEP2157" s="105"/>
      <c r="QEQ2157" s="105"/>
      <c r="QER2157" s="105"/>
      <c r="QES2157" s="105"/>
      <c r="QET2157" s="105"/>
      <c r="QEU2157" s="105"/>
      <c r="QEV2157" s="105"/>
      <c r="QEW2157" s="105"/>
      <c r="QEX2157" s="105"/>
      <c r="QEY2157" s="105"/>
      <c r="QEZ2157" s="105"/>
      <c r="QFA2157" s="105"/>
      <c r="QFB2157" s="105"/>
      <c r="QFC2157" s="105"/>
      <c r="QFD2157" s="105"/>
      <c r="QFE2157" s="105"/>
      <c r="QFF2157" s="105"/>
      <c r="QFG2157" s="105"/>
      <c r="QFH2157" s="105"/>
      <c r="QFI2157" s="105"/>
      <c r="QFJ2157" s="105"/>
      <c r="QFK2157" s="105"/>
      <c r="QFL2157" s="105"/>
      <c r="QFM2157" s="105"/>
      <c r="QFN2157" s="105"/>
      <c r="QFO2157" s="105"/>
      <c r="QFP2157" s="105"/>
      <c r="QFQ2157" s="105"/>
      <c r="QFR2157" s="105"/>
      <c r="QFS2157" s="105"/>
      <c r="QFT2157" s="105"/>
      <c r="QFU2157" s="105"/>
      <c r="QFV2157" s="105"/>
      <c r="QFW2157" s="105"/>
      <c r="QFX2157" s="105"/>
      <c r="QFY2157" s="105"/>
      <c r="QFZ2157" s="105"/>
      <c r="QGA2157" s="105"/>
      <c r="QGB2157" s="105"/>
      <c r="QGC2157" s="105"/>
      <c r="QGD2157" s="105"/>
      <c r="QGE2157" s="105"/>
      <c r="QGF2157" s="105"/>
      <c r="QGG2157" s="105"/>
      <c r="QGH2157" s="105"/>
      <c r="QGI2157" s="105"/>
      <c r="QGJ2157" s="105"/>
      <c r="QGK2157" s="105"/>
      <c r="QGL2157" s="105"/>
      <c r="QGM2157" s="105"/>
      <c r="QGN2157" s="105"/>
      <c r="QGO2157" s="105"/>
      <c r="QGP2157" s="105"/>
      <c r="QGQ2157" s="105"/>
      <c r="QGR2157" s="105"/>
      <c r="QGS2157" s="105"/>
      <c r="QGT2157" s="105"/>
      <c r="QGU2157" s="105"/>
      <c r="QGV2157" s="105"/>
      <c r="QGW2157" s="105"/>
      <c r="QGX2157" s="105"/>
      <c r="QGY2157" s="105"/>
      <c r="QGZ2157" s="105"/>
      <c r="QHA2157" s="105"/>
      <c r="QHB2157" s="105"/>
      <c r="QHC2157" s="105"/>
      <c r="QHD2157" s="105"/>
      <c r="QHE2157" s="105"/>
      <c r="QHF2157" s="105"/>
      <c r="QHG2157" s="105"/>
      <c r="QHH2157" s="105"/>
      <c r="QHI2157" s="105"/>
      <c r="QHJ2157" s="105"/>
      <c r="QHK2157" s="105"/>
      <c r="QHL2157" s="105"/>
      <c r="QHM2157" s="105"/>
      <c r="QHN2157" s="105"/>
      <c r="QHO2157" s="105"/>
      <c r="QHP2157" s="105"/>
      <c r="QHQ2157" s="105"/>
      <c r="QHR2157" s="105"/>
      <c r="QHS2157" s="105"/>
      <c r="QHT2157" s="105"/>
      <c r="QHU2157" s="105"/>
      <c r="QHV2157" s="105"/>
      <c r="QHW2157" s="105"/>
      <c r="QHX2157" s="105"/>
      <c r="QHY2157" s="105"/>
      <c r="QHZ2157" s="105"/>
      <c r="QIA2157" s="105"/>
      <c r="QIB2157" s="105"/>
      <c r="QIC2157" s="105"/>
      <c r="QID2157" s="105"/>
      <c r="QIE2157" s="105"/>
      <c r="QIF2157" s="105"/>
      <c r="QIG2157" s="105"/>
      <c r="QIH2157" s="105"/>
      <c r="QII2157" s="105"/>
      <c r="QIJ2157" s="105"/>
      <c r="QIK2157" s="105"/>
      <c r="QIL2157" s="105"/>
      <c r="QIM2157" s="105"/>
      <c r="QIN2157" s="105"/>
      <c r="QIO2157" s="105"/>
      <c r="QIP2157" s="105"/>
      <c r="QIQ2157" s="105"/>
      <c r="QIR2157" s="105"/>
      <c r="QIS2157" s="105"/>
      <c r="QIT2157" s="105"/>
      <c r="QIU2157" s="105"/>
      <c r="QIV2157" s="105"/>
      <c r="QIW2157" s="105"/>
      <c r="QIX2157" s="105"/>
      <c r="QIY2157" s="105"/>
      <c r="QIZ2157" s="105"/>
      <c r="QJA2157" s="105"/>
      <c r="QJB2157" s="105"/>
      <c r="QJC2157" s="105"/>
      <c r="QJD2157" s="105"/>
      <c r="QJE2157" s="105"/>
      <c r="QJF2157" s="105"/>
      <c r="QJG2157" s="105"/>
      <c r="QJH2157" s="105"/>
      <c r="QJI2157" s="105"/>
      <c r="QJJ2157" s="105"/>
      <c r="QJK2157" s="105"/>
      <c r="QJL2157" s="105"/>
      <c r="QJM2157" s="105"/>
      <c r="QJN2157" s="105"/>
      <c r="QJO2157" s="105"/>
      <c r="QJP2157" s="105"/>
      <c r="QJQ2157" s="105"/>
      <c r="QJR2157" s="105"/>
      <c r="QJS2157" s="105"/>
      <c r="QJT2157" s="105"/>
      <c r="QJU2157" s="105"/>
      <c r="QJV2157" s="105"/>
      <c r="QJW2157" s="105"/>
      <c r="QJX2157" s="105"/>
      <c r="QJY2157" s="105"/>
      <c r="QJZ2157" s="105"/>
      <c r="QKA2157" s="105"/>
      <c r="QKB2157" s="105"/>
      <c r="QKC2157" s="105"/>
      <c r="QKD2157" s="105"/>
      <c r="QKE2157" s="105"/>
      <c r="QKF2157" s="105"/>
      <c r="QKG2157" s="105"/>
      <c r="QKH2157" s="105"/>
      <c r="QKI2157" s="105"/>
      <c r="QKJ2157" s="105"/>
      <c r="QKK2157" s="105"/>
      <c r="QKL2157" s="105"/>
      <c r="QKM2157" s="105"/>
      <c r="QKN2157" s="105"/>
      <c r="QKO2157" s="105"/>
      <c r="QKP2157" s="105"/>
      <c r="QKQ2157" s="105"/>
      <c r="QKR2157" s="105"/>
      <c r="QKS2157" s="105"/>
      <c r="QKT2157" s="105"/>
      <c r="QKU2157" s="105"/>
      <c r="QKV2157" s="105"/>
      <c r="QKW2157" s="105"/>
      <c r="QKX2157" s="105"/>
      <c r="QKY2157" s="105"/>
      <c r="QKZ2157" s="105"/>
      <c r="QLA2157" s="105"/>
      <c r="QLB2157" s="105"/>
      <c r="QLC2157" s="105"/>
      <c r="QLD2157" s="105"/>
      <c r="QLE2157" s="105"/>
      <c r="QLF2157" s="105"/>
      <c r="QLG2157" s="105"/>
      <c r="QLH2157" s="105"/>
      <c r="QLI2157" s="105"/>
      <c r="QLJ2157" s="105"/>
      <c r="QLK2157" s="105"/>
      <c r="QLL2157" s="105"/>
      <c r="QLM2157" s="105"/>
      <c r="QLN2157" s="105"/>
      <c r="QLO2157" s="105"/>
      <c r="QLP2157" s="105"/>
      <c r="QLQ2157" s="105"/>
      <c r="QLR2157" s="105"/>
      <c r="QLS2157" s="105"/>
      <c r="QLT2157" s="105"/>
      <c r="QLU2157" s="105"/>
      <c r="QLV2157" s="105"/>
      <c r="QLW2157" s="105"/>
      <c r="QLX2157" s="105"/>
      <c r="QLY2157" s="105"/>
      <c r="QLZ2157" s="105"/>
      <c r="QMA2157" s="105"/>
      <c r="QMB2157" s="105"/>
      <c r="QMC2157" s="105"/>
      <c r="QMD2157" s="105"/>
      <c r="QME2157" s="105"/>
      <c r="QMF2157" s="105"/>
      <c r="QMG2157" s="105"/>
      <c r="QMH2157" s="105"/>
      <c r="QMI2157" s="105"/>
      <c r="QMJ2157" s="105"/>
      <c r="QMK2157" s="105"/>
      <c r="QML2157" s="105"/>
      <c r="QMM2157" s="105"/>
      <c r="QMN2157" s="105"/>
      <c r="QMO2157" s="105"/>
      <c r="QMP2157" s="105"/>
      <c r="QMQ2157" s="105"/>
      <c r="QMR2157" s="105"/>
      <c r="QMS2157" s="105"/>
      <c r="QMT2157" s="105"/>
      <c r="QMU2157" s="105"/>
      <c r="QMV2157" s="105"/>
      <c r="QMW2157" s="105"/>
      <c r="QMX2157" s="105"/>
      <c r="QMY2157" s="105"/>
      <c r="QMZ2157" s="105"/>
      <c r="QNA2157" s="105"/>
      <c r="QNB2157" s="105"/>
      <c r="QNC2157" s="105"/>
      <c r="QND2157" s="105"/>
      <c r="QNE2157" s="105"/>
      <c r="QNF2157" s="105"/>
      <c r="QNG2157" s="105"/>
      <c r="QNH2157" s="105"/>
      <c r="QNI2157" s="105"/>
      <c r="QNJ2157" s="105"/>
      <c r="QNK2157" s="105"/>
      <c r="QNL2157" s="105"/>
      <c r="QNM2157" s="105"/>
      <c r="QNN2157" s="105"/>
      <c r="QNO2157" s="105"/>
      <c r="QNP2157" s="105"/>
      <c r="QNQ2157" s="105"/>
      <c r="QNR2157" s="105"/>
      <c r="QNS2157" s="105"/>
      <c r="QNT2157" s="105"/>
      <c r="QNU2157" s="105"/>
      <c r="QNV2157" s="105"/>
      <c r="QNW2157" s="105"/>
      <c r="QNX2157" s="105"/>
      <c r="QNY2157" s="105"/>
      <c r="QNZ2157" s="105"/>
      <c r="QOA2157" s="105"/>
      <c r="QOB2157" s="105"/>
      <c r="QOC2157" s="105"/>
      <c r="QOD2157" s="105"/>
      <c r="QOE2157" s="105"/>
      <c r="QOF2157" s="105"/>
      <c r="QOG2157" s="105"/>
      <c r="QOH2157" s="105"/>
      <c r="QOI2157" s="105"/>
      <c r="QOJ2157" s="105"/>
      <c r="QOK2157" s="105"/>
      <c r="QOL2157" s="105"/>
      <c r="QOM2157" s="105"/>
      <c r="QON2157" s="105"/>
      <c r="QOO2157" s="105"/>
      <c r="QOP2157" s="105"/>
      <c r="QOQ2157" s="105"/>
      <c r="QOR2157" s="105"/>
      <c r="QOS2157" s="105"/>
      <c r="QOT2157" s="105"/>
      <c r="QOU2157" s="105"/>
      <c r="QOV2157" s="105"/>
      <c r="QOW2157" s="105"/>
      <c r="QOX2157" s="105"/>
      <c r="QOY2157" s="105"/>
      <c r="QOZ2157" s="105"/>
      <c r="QPA2157" s="105"/>
      <c r="QPB2157" s="105"/>
      <c r="QPC2157" s="105"/>
      <c r="QPD2157" s="105"/>
      <c r="QPE2157" s="105"/>
      <c r="QPF2157" s="105"/>
      <c r="QPG2157" s="105"/>
      <c r="QPH2157" s="105"/>
      <c r="QPI2157" s="105"/>
      <c r="QPJ2157" s="105"/>
      <c r="QPK2157" s="105"/>
      <c r="QPL2157" s="105"/>
      <c r="QPM2157" s="105"/>
      <c r="QPN2157" s="105"/>
      <c r="QPO2157" s="105"/>
      <c r="QPP2157" s="105"/>
      <c r="QPQ2157" s="105"/>
      <c r="QPR2157" s="105"/>
      <c r="QPS2157" s="105"/>
      <c r="QPT2157" s="105"/>
      <c r="QPU2157" s="105"/>
      <c r="QPV2157" s="105"/>
      <c r="QPW2157" s="105"/>
      <c r="QPX2157" s="105"/>
      <c r="QPY2157" s="105"/>
      <c r="QPZ2157" s="105"/>
      <c r="QQA2157" s="105"/>
      <c r="QQB2157" s="105"/>
      <c r="QQC2157" s="105"/>
      <c r="QQD2157" s="105"/>
      <c r="QQE2157" s="105"/>
      <c r="QQF2157" s="105"/>
      <c r="QQG2157" s="105"/>
      <c r="QQH2157" s="105"/>
      <c r="QQI2157" s="105"/>
      <c r="QQJ2157" s="105"/>
      <c r="QQK2157" s="105"/>
      <c r="QQL2157" s="105"/>
      <c r="QQM2157" s="105"/>
      <c r="QQN2157" s="105"/>
      <c r="QQO2157" s="105"/>
      <c r="QQP2157" s="105"/>
      <c r="QQQ2157" s="105"/>
      <c r="QQR2157" s="105"/>
      <c r="QQS2157" s="105"/>
      <c r="QQT2157" s="105"/>
      <c r="QQU2157" s="105"/>
      <c r="QQV2157" s="105"/>
      <c r="QQW2157" s="105"/>
      <c r="QQX2157" s="105"/>
      <c r="QQY2157" s="105"/>
      <c r="QQZ2157" s="105"/>
      <c r="QRA2157" s="105"/>
      <c r="QRB2157" s="105"/>
      <c r="QRC2157" s="105"/>
      <c r="QRD2157" s="105"/>
      <c r="QRE2157" s="105"/>
      <c r="QRF2157" s="105"/>
      <c r="QRG2157" s="105"/>
      <c r="QRH2157" s="105"/>
      <c r="QRI2157" s="105"/>
      <c r="QRJ2157" s="105"/>
      <c r="QRK2157" s="105"/>
      <c r="QRL2157" s="105"/>
      <c r="QRM2157" s="105"/>
      <c r="QRN2157" s="105"/>
      <c r="QRO2157" s="105"/>
      <c r="QRP2157" s="105"/>
      <c r="QRQ2157" s="105"/>
      <c r="QRR2157" s="105"/>
      <c r="QRS2157" s="105"/>
      <c r="QRT2157" s="105"/>
      <c r="QRU2157" s="105"/>
      <c r="QRV2157" s="105"/>
      <c r="QRW2157" s="105"/>
      <c r="QRX2157" s="105"/>
      <c r="QRY2157" s="105"/>
      <c r="QRZ2157" s="105"/>
      <c r="QSA2157" s="105"/>
      <c r="QSB2157" s="105"/>
      <c r="QSC2157" s="105"/>
      <c r="QSD2157" s="105"/>
      <c r="QSE2157" s="105"/>
      <c r="QSF2157" s="105"/>
      <c r="QSG2157" s="105"/>
      <c r="QSH2157" s="105"/>
      <c r="QSI2157" s="105"/>
      <c r="QSJ2157" s="105"/>
      <c r="QSK2157" s="105"/>
      <c r="QSL2157" s="105"/>
      <c r="QSM2157" s="105"/>
      <c r="QSN2157" s="105"/>
      <c r="QSO2157" s="105"/>
      <c r="QSP2157" s="105"/>
      <c r="QSQ2157" s="105"/>
      <c r="QSR2157" s="105"/>
      <c r="QSS2157" s="105"/>
      <c r="QST2157" s="105"/>
      <c r="QSU2157" s="105"/>
      <c r="QSV2157" s="105"/>
      <c r="QSW2157" s="105"/>
      <c r="QSX2157" s="105"/>
      <c r="QSY2157" s="105"/>
      <c r="QSZ2157" s="105"/>
      <c r="QTA2157" s="105"/>
      <c r="QTB2157" s="105"/>
      <c r="QTC2157" s="105"/>
      <c r="QTD2157" s="105"/>
      <c r="QTE2157" s="105"/>
      <c r="QTF2157" s="105"/>
      <c r="QTG2157" s="105"/>
      <c r="QTH2157" s="105"/>
      <c r="QTI2157" s="105"/>
      <c r="QTJ2157" s="105"/>
      <c r="QTK2157" s="105"/>
      <c r="QTL2157" s="105"/>
      <c r="QTM2157" s="105"/>
      <c r="QTN2157" s="105"/>
      <c r="QTO2157" s="105"/>
      <c r="QTP2157" s="105"/>
      <c r="QTQ2157" s="105"/>
      <c r="QTR2157" s="105"/>
      <c r="QTS2157" s="105"/>
      <c r="QTT2157" s="105"/>
      <c r="QTU2157" s="105"/>
      <c r="QTV2157" s="105"/>
      <c r="QTW2157" s="105"/>
      <c r="QTX2157" s="105"/>
      <c r="QTY2157" s="105"/>
      <c r="QTZ2157" s="105"/>
      <c r="QUA2157" s="105"/>
      <c r="QUB2157" s="105"/>
      <c r="QUC2157" s="105"/>
      <c r="QUD2157" s="105"/>
      <c r="QUE2157" s="105"/>
      <c r="QUF2157" s="105"/>
      <c r="QUG2157" s="105"/>
      <c r="QUH2157" s="105"/>
      <c r="QUI2157" s="105"/>
      <c r="QUJ2157" s="105"/>
      <c r="QUK2157" s="105"/>
      <c r="QUL2157" s="105"/>
      <c r="QUM2157" s="105"/>
      <c r="QUN2157" s="105"/>
      <c r="QUO2157" s="105"/>
      <c r="QUP2157" s="105"/>
      <c r="QUQ2157" s="105"/>
      <c r="QUR2157" s="105"/>
      <c r="QUS2157" s="105"/>
      <c r="QUT2157" s="105"/>
      <c r="QUU2157" s="105"/>
      <c r="QUV2157" s="105"/>
      <c r="QUW2157" s="105"/>
      <c r="QUX2157" s="105"/>
      <c r="QUY2157" s="105"/>
      <c r="QUZ2157" s="105"/>
      <c r="QVA2157" s="105"/>
      <c r="QVB2157" s="105"/>
      <c r="QVC2157" s="105"/>
      <c r="QVD2157" s="105"/>
      <c r="QVE2157" s="105"/>
      <c r="QVF2157" s="105"/>
      <c r="QVG2157" s="105"/>
      <c r="QVH2157" s="105"/>
      <c r="QVI2157" s="105"/>
      <c r="QVJ2157" s="105"/>
      <c r="QVK2157" s="105"/>
      <c r="QVL2157" s="105"/>
      <c r="QVM2157" s="105"/>
      <c r="QVN2157" s="105"/>
      <c r="QVO2157" s="105"/>
      <c r="QVP2157" s="105"/>
      <c r="QVQ2157" s="105"/>
      <c r="QVR2157" s="105"/>
      <c r="QVS2157" s="105"/>
      <c r="QVT2157" s="105"/>
      <c r="QVU2157" s="105"/>
      <c r="QVV2157" s="105"/>
      <c r="QVW2157" s="105"/>
      <c r="QVX2157" s="105"/>
      <c r="QVY2157" s="105"/>
      <c r="QVZ2157" s="105"/>
      <c r="QWA2157" s="105"/>
      <c r="QWB2157" s="105"/>
      <c r="QWC2157" s="105"/>
      <c r="QWD2157" s="105"/>
      <c r="QWE2157" s="105"/>
      <c r="QWF2157" s="105"/>
      <c r="QWG2157" s="105"/>
      <c r="QWH2157" s="105"/>
      <c r="QWI2157" s="105"/>
      <c r="QWJ2157" s="105"/>
      <c r="QWK2157" s="105"/>
      <c r="QWL2157" s="105"/>
      <c r="QWM2157" s="105"/>
      <c r="QWN2157" s="105"/>
      <c r="QWO2157" s="105"/>
      <c r="QWP2157" s="105"/>
      <c r="QWQ2157" s="105"/>
      <c r="QWR2157" s="105"/>
      <c r="QWS2157" s="105"/>
      <c r="QWT2157" s="105"/>
      <c r="QWU2157" s="105"/>
      <c r="QWV2157" s="105"/>
      <c r="QWW2157" s="105"/>
      <c r="QWX2157" s="105"/>
      <c r="QWY2157" s="105"/>
      <c r="QWZ2157" s="105"/>
      <c r="QXA2157" s="105"/>
      <c r="QXB2157" s="105"/>
      <c r="QXC2157" s="105"/>
      <c r="QXD2157" s="105"/>
      <c r="QXE2157" s="105"/>
      <c r="QXF2157" s="105"/>
      <c r="QXG2157" s="105"/>
      <c r="QXH2157" s="105"/>
      <c r="QXI2157" s="105"/>
      <c r="QXJ2157" s="105"/>
      <c r="QXK2157" s="105"/>
      <c r="QXL2157" s="105"/>
      <c r="QXM2157" s="105"/>
      <c r="QXN2157" s="105"/>
      <c r="QXO2157" s="105"/>
      <c r="QXP2157" s="105"/>
      <c r="QXQ2157" s="105"/>
      <c r="QXR2157" s="105"/>
      <c r="QXS2157" s="105"/>
      <c r="QXT2157" s="105"/>
      <c r="QXU2157" s="105"/>
      <c r="QXV2157" s="105"/>
      <c r="QXW2157" s="105"/>
      <c r="QXX2157" s="105"/>
      <c r="QXY2157" s="105"/>
      <c r="QXZ2157" s="105"/>
      <c r="QYA2157" s="105"/>
      <c r="QYB2157" s="105"/>
      <c r="QYC2157" s="105"/>
      <c r="QYD2157" s="105"/>
      <c r="QYE2157" s="105"/>
      <c r="QYF2157" s="105"/>
      <c r="QYG2157" s="105"/>
      <c r="QYH2157" s="105"/>
      <c r="QYI2157" s="105"/>
      <c r="QYJ2157" s="105"/>
      <c r="QYK2157" s="105"/>
      <c r="QYL2157" s="105"/>
      <c r="QYM2157" s="105"/>
      <c r="QYN2157" s="105"/>
      <c r="QYO2157" s="105"/>
      <c r="QYP2157" s="105"/>
      <c r="QYQ2157" s="105"/>
      <c r="QYR2157" s="105"/>
      <c r="QYS2157" s="105"/>
      <c r="QYT2157" s="105"/>
      <c r="QYU2157" s="105"/>
      <c r="QYV2157" s="105"/>
      <c r="QYW2157" s="105"/>
      <c r="QYX2157" s="105"/>
      <c r="QYY2157" s="105"/>
      <c r="QYZ2157" s="105"/>
      <c r="QZA2157" s="105"/>
      <c r="QZB2157" s="105"/>
      <c r="QZC2157" s="105"/>
      <c r="QZD2157" s="105"/>
      <c r="QZE2157" s="105"/>
      <c r="QZF2157" s="105"/>
      <c r="QZG2157" s="105"/>
      <c r="QZH2157" s="105"/>
      <c r="QZI2157" s="105"/>
      <c r="QZJ2157" s="105"/>
      <c r="QZK2157" s="105"/>
      <c r="QZL2157" s="105"/>
      <c r="QZM2157" s="105"/>
      <c r="QZN2157" s="105"/>
      <c r="QZO2157" s="105"/>
      <c r="QZP2157" s="105"/>
      <c r="QZQ2157" s="105"/>
      <c r="QZR2157" s="105"/>
      <c r="QZS2157" s="105"/>
      <c r="QZT2157" s="105"/>
      <c r="QZU2157" s="105"/>
      <c r="QZV2157" s="105"/>
      <c r="QZW2157" s="105"/>
      <c r="QZX2157" s="105"/>
      <c r="QZY2157" s="105"/>
      <c r="QZZ2157" s="105"/>
      <c r="RAA2157" s="105"/>
      <c r="RAB2157" s="105"/>
      <c r="RAC2157" s="105"/>
      <c r="RAD2157" s="105"/>
      <c r="RAE2157" s="105"/>
      <c r="RAF2157" s="105"/>
      <c r="RAG2157" s="105"/>
      <c r="RAH2157" s="105"/>
      <c r="RAI2157" s="105"/>
      <c r="RAJ2157" s="105"/>
      <c r="RAK2157" s="105"/>
      <c r="RAL2157" s="105"/>
      <c r="RAM2157" s="105"/>
      <c r="RAN2157" s="105"/>
      <c r="RAO2157" s="105"/>
      <c r="RAP2157" s="105"/>
      <c r="RAQ2157" s="105"/>
      <c r="RAR2157" s="105"/>
      <c r="RAS2157" s="105"/>
      <c r="RAT2157" s="105"/>
      <c r="RAU2157" s="105"/>
      <c r="RAV2157" s="105"/>
      <c r="RAW2157" s="105"/>
      <c r="RAX2157" s="105"/>
      <c r="RAY2157" s="105"/>
      <c r="RAZ2157" s="105"/>
      <c r="RBA2157" s="105"/>
      <c r="RBB2157" s="105"/>
      <c r="RBC2157" s="105"/>
      <c r="RBD2157" s="105"/>
      <c r="RBE2157" s="105"/>
      <c r="RBF2157" s="105"/>
      <c r="RBG2157" s="105"/>
      <c r="RBH2157" s="105"/>
      <c r="RBI2157" s="105"/>
      <c r="RBJ2157" s="105"/>
      <c r="RBK2157" s="105"/>
      <c r="RBL2157" s="105"/>
      <c r="RBM2157" s="105"/>
      <c r="RBN2157" s="105"/>
      <c r="RBO2157" s="105"/>
      <c r="RBP2157" s="105"/>
      <c r="RBQ2157" s="105"/>
      <c r="RBR2157" s="105"/>
      <c r="RBS2157" s="105"/>
      <c r="RBT2157" s="105"/>
      <c r="RBU2157" s="105"/>
      <c r="RBV2157" s="105"/>
      <c r="RBW2157" s="105"/>
      <c r="RBX2157" s="105"/>
      <c r="RBY2157" s="105"/>
      <c r="RBZ2157" s="105"/>
      <c r="RCA2157" s="105"/>
      <c r="RCB2157" s="105"/>
      <c r="RCC2157" s="105"/>
      <c r="RCD2157" s="105"/>
      <c r="RCE2157" s="105"/>
      <c r="RCF2157" s="105"/>
      <c r="RCG2157" s="105"/>
      <c r="RCH2157" s="105"/>
      <c r="RCI2157" s="105"/>
      <c r="RCJ2157" s="105"/>
      <c r="RCK2157" s="105"/>
      <c r="RCL2157" s="105"/>
      <c r="RCM2157" s="105"/>
      <c r="RCN2157" s="105"/>
      <c r="RCO2157" s="105"/>
      <c r="RCP2157" s="105"/>
      <c r="RCQ2157" s="105"/>
      <c r="RCR2157" s="105"/>
      <c r="RCS2157" s="105"/>
      <c r="RCT2157" s="105"/>
      <c r="RCU2157" s="105"/>
      <c r="RCV2157" s="105"/>
      <c r="RCW2157" s="105"/>
      <c r="RCX2157" s="105"/>
      <c r="RCY2157" s="105"/>
      <c r="RCZ2157" s="105"/>
      <c r="RDA2157" s="105"/>
      <c r="RDB2157" s="105"/>
      <c r="RDC2157" s="105"/>
      <c r="RDD2157" s="105"/>
      <c r="RDE2157" s="105"/>
      <c r="RDF2157" s="105"/>
      <c r="RDG2157" s="105"/>
      <c r="RDH2157" s="105"/>
      <c r="RDI2157" s="105"/>
      <c r="RDJ2157" s="105"/>
      <c r="RDK2157" s="105"/>
      <c r="RDL2157" s="105"/>
      <c r="RDM2157" s="105"/>
      <c r="RDN2157" s="105"/>
      <c r="RDO2157" s="105"/>
      <c r="RDP2157" s="105"/>
      <c r="RDQ2157" s="105"/>
      <c r="RDR2157" s="105"/>
      <c r="RDS2157" s="105"/>
      <c r="RDT2157" s="105"/>
      <c r="RDU2157" s="105"/>
      <c r="RDV2157" s="105"/>
      <c r="RDW2157" s="105"/>
      <c r="RDX2157" s="105"/>
      <c r="RDY2157" s="105"/>
      <c r="RDZ2157" s="105"/>
      <c r="REA2157" s="105"/>
      <c r="REB2157" s="105"/>
      <c r="REC2157" s="105"/>
      <c r="RED2157" s="105"/>
      <c r="REE2157" s="105"/>
      <c r="REF2157" s="105"/>
      <c r="REG2157" s="105"/>
      <c r="REH2157" s="105"/>
      <c r="REI2157" s="105"/>
      <c r="REJ2157" s="105"/>
      <c r="REK2157" s="105"/>
      <c r="REL2157" s="105"/>
      <c r="REM2157" s="105"/>
      <c r="REN2157" s="105"/>
      <c r="REO2157" s="105"/>
      <c r="REP2157" s="105"/>
      <c r="REQ2157" s="105"/>
      <c r="RER2157" s="105"/>
      <c r="RES2157" s="105"/>
      <c r="RET2157" s="105"/>
      <c r="REU2157" s="105"/>
      <c r="REV2157" s="105"/>
      <c r="REW2157" s="105"/>
      <c r="REX2157" s="105"/>
      <c r="REY2157" s="105"/>
      <c r="REZ2157" s="105"/>
      <c r="RFA2157" s="105"/>
      <c r="RFB2157" s="105"/>
      <c r="RFC2157" s="105"/>
      <c r="RFD2157" s="105"/>
      <c r="RFE2157" s="105"/>
      <c r="RFF2157" s="105"/>
      <c r="RFG2157" s="105"/>
      <c r="RFH2157" s="105"/>
      <c r="RFI2157" s="105"/>
      <c r="RFJ2157" s="105"/>
      <c r="RFK2157" s="105"/>
      <c r="RFL2157" s="105"/>
      <c r="RFM2157" s="105"/>
      <c r="RFN2157" s="105"/>
      <c r="RFO2157" s="105"/>
      <c r="RFP2157" s="105"/>
      <c r="RFQ2157" s="105"/>
      <c r="RFR2157" s="105"/>
      <c r="RFS2157" s="105"/>
      <c r="RFT2157" s="105"/>
      <c r="RFU2157" s="105"/>
      <c r="RFV2157" s="105"/>
      <c r="RFW2157" s="105"/>
      <c r="RFX2157" s="105"/>
      <c r="RFY2157" s="105"/>
      <c r="RFZ2157" s="105"/>
      <c r="RGA2157" s="105"/>
      <c r="RGB2157" s="105"/>
      <c r="RGC2157" s="105"/>
      <c r="RGD2157" s="105"/>
      <c r="RGE2157" s="105"/>
      <c r="RGF2157" s="105"/>
      <c r="RGG2157" s="105"/>
      <c r="RGH2157" s="105"/>
      <c r="RGI2157" s="105"/>
      <c r="RGJ2157" s="105"/>
      <c r="RGK2157" s="105"/>
      <c r="RGL2157" s="105"/>
      <c r="RGM2157" s="105"/>
      <c r="RGN2157" s="105"/>
      <c r="RGO2157" s="105"/>
      <c r="RGP2157" s="105"/>
      <c r="RGQ2157" s="105"/>
      <c r="RGR2157" s="105"/>
      <c r="RGS2157" s="105"/>
      <c r="RGT2157" s="105"/>
      <c r="RGU2157" s="105"/>
      <c r="RGV2157" s="105"/>
      <c r="RGW2157" s="105"/>
      <c r="RGX2157" s="105"/>
      <c r="RGY2157" s="105"/>
      <c r="RGZ2157" s="105"/>
      <c r="RHA2157" s="105"/>
      <c r="RHB2157" s="105"/>
      <c r="RHC2157" s="105"/>
      <c r="RHD2157" s="105"/>
      <c r="RHE2157" s="105"/>
      <c r="RHF2157" s="105"/>
      <c r="RHG2157" s="105"/>
      <c r="RHH2157" s="105"/>
      <c r="RHI2157" s="105"/>
      <c r="RHJ2157" s="105"/>
      <c r="RHK2157" s="105"/>
      <c r="RHL2157" s="105"/>
      <c r="RHM2157" s="105"/>
      <c r="RHN2157" s="105"/>
      <c r="RHO2157" s="105"/>
      <c r="RHP2157" s="105"/>
      <c r="RHQ2157" s="105"/>
      <c r="RHR2157" s="105"/>
      <c r="RHS2157" s="105"/>
      <c r="RHT2157" s="105"/>
      <c r="RHU2157" s="105"/>
      <c r="RHV2157" s="105"/>
      <c r="RHW2157" s="105"/>
      <c r="RHX2157" s="105"/>
      <c r="RHY2157" s="105"/>
      <c r="RHZ2157" s="105"/>
      <c r="RIA2157" s="105"/>
      <c r="RIB2157" s="105"/>
      <c r="RIC2157" s="105"/>
      <c r="RID2157" s="105"/>
      <c r="RIE2157" s="105"/>
      <c r="RIF2157" s="105"/>
      <c r="RIG2157" s="105"/>
      <c r="RIH2157" s="105"/>
      <c r="RII2157" s="105"/>
      <c r="RIJ2157" s="105"/>
      <c r="RIK2157" s="105"/>
      <c r="RIL2157" s="105"/>
      <c r="RIM2157" s="105"/>
      <c r="RIN2157" s="105"/>
      <c r="RIO2157" s="105"/>
      <c r="RIP2157" s="105"/>
      <c r="RIQ2157" s="105"/>
      <c r="RIR2157" s="105"/>
      <c r="RIS2157" s="105"/>
      <c r="RIT2157" s="105"/>
      <c r="RIU2157" s="105"/>
      <c r="RIV2157" s="105"/>
      <c r="RIW2157" s="105"/>
      <c r="RIX2157" s="105"/>
      <c r="RIY2157" s="105"/>
      <c r="RIZ2157" s="105"/>
      <c r="RJA2157" s="105"/>
      <c r="RJB2157" s="105"/>
      <c r="RJC2157" s="105"/>
      <c r="RJD2157" s="105"/>
      <c r="RJE2157" s="105"/>
      <c r="RJF2157" s="105"/>
      <c r="RJG2157" s="105"/>
      <c r="RJH2157" s="105"/>
      <c r="RJI2157" s="105"/>
      <c r="RJJ2157" s="105"/>
      <c r="RJK2157" s="105"/>
      <c r="RJL2157" s="105"/>
      <c r="RJM2157" s="105"/>
      <c r="RJN2157" s="105"/>
      <c r="RJO2157" s="105"/>
      <c r="RJP2157" s="105"/>
      <c r="RJQ2157" s="105"/>
      <c r="RJR2157" s="105"/>
      <c r="RJS2157" s="105"/>
      <c r="RJT2157" s="105"/>
      <c r="RJU2157" s="105"/>
      <c r="RJV2157" s="105"/>
      <c r="RJW2157" s="105"/>
      <c r="RJX2157" s="105"/>
      <c r="RJY2157" s="105"/>
      <c r="RJZ2157" s="105"/>
      <c r="RKA2157" s="105"/>
      <c r="RKB2157" s="105"/>
      <c r="RKC2157" s="105"/>
      <c r="RKD2157" s="105"/>
      <c r="RKE2157" s="105"/>
      <c r="RKF2157" s="105"/>
      <c r="RKG2157" s="105"/>
      <c r="RKH2157" s="105"/>
      <c r="RKI2157" s="105"/>
      <c r="RKJ2157" s="105"/>
      <c r="RKK2157" s="105"/>
      <c r="RKL2157" s="105"/>
      <c r="RKM2157" s="105"/>
      <c r="RKN2157" s="105"/>
      <c r="RKO2157" s="105"/>
      <c r="RKP2157" s="105"/>
      <c r="RKQ2157" s="105"/>
      <c r="RKR2157" s="105"/>
      <c r="RKS2157" s="105"/>
      <c r="RKT2157" s="105"/>
      <c r="RKU2157" s="105"/>
      <c r="RKV2157" s="105"/>
      <c r="RKW2157" s="105"/>
      <c r="RKX2157" s="105"/>
      <c r="RKY2157" s="105"/>
      <c r="RKZ2157" s="105"/>
      <c r="RLA2157" s="105"/>
      <c r="RLB2157" s="105"/>
      <c r="RLC2157" s="105"/>
      <c r="RLD2157" s="105"/>
      <c r="RLE2157" s="105"/>
      <c r="RLF2157" s="105"/>
      <c r="RLG2157" s="105"/>
      <c r="RLH2157" s="105"/>
      <c r="RLI2157" s="105"/>
      <c r="RLJ2157" s="105"/>
      <c r="RLK2157" s="105"/>
      <c r="RLL2157" s="105"/>
      <c r="RLM2157" s="105"/>
      <c r="RLN2157" s="105"/>
      <c r="RLO2157" s="105"/>
      <c r="RLP2157" s="105"/>
      <c r="RLQ2157" s="105"/>
      <c r="RLR2157" s="105"/>
      <c r="RLS2157" s="105"/>
      <c r="RLT2157" s="105"/>
      <c r="RLU2157" s="105"/>
      <c r="RLV2157" s="105"/>
      <c r="RLW2157" s="105"/>
      <c r="RLX2157" s="105"/>
      <c r="RLY2157" s="105"/>
      <c r="RLZ2157" s="105"/>
      <c r="RMA2157" s="105"/>
      <c r="RMB2157" s="105"/>
      <c r="RMC2157" s="105"/>
      <c r="RMD2157" s="105"/>
      <c r="RME2157" s="105"/>
      <c r="RMF2157" s="105"/>
      <c r="RMG2157" s="105"/>
      <c r="RMH2157" s="105"/>
      <c r="RMI2157" s="105"/>
      <c r="RMJ2157" s="105"/>
      <c r="RMK2157" s="105"/>
      <c r="RML2157" s="105"/>
      <c r="RMM2157" s="105"/>
      <c r="RMN2157" s="105"/>
      <c r="RMO2157" s="105"/>
      <c r="RMP2157" s="105"/>
      <c r="RMQ2157" s="105"/>
      <c r="RMR2157" s="105"/>
      <c r="RMS2157" s="105"/>
      <c r="RMT2157" s="105"/>
      <c r="RMU2157" s="105"/>
      <c r="RMV2157" s="105"/>
      <c r="RMW2157" s="105"/>
      <c r="RMX2157" s="105"/>
      <c r="RMY2157" s="105"/>
      <c r="RMZ2157" s="105"/>
      <c r="RNA2157" s="105"/>
      <c r="RNB2157" s="105"/>
      <c r="RNC2157" s="105"/>
      <c r="RND2157" s="105"/>
      <c r="RNE2157" s="105"/>
      <c r="RNF2157" s="105"/>
      <c r="RNG2157" s="105"/>
      <c r="RNH2157" s="105"/>
      <c r="RNI2157" s="105"/>
      <c r="RNJ2157" s="105"/>
      <c r="RNK2157" s="105"/>
      <c r="RNL2157" s="105"/>
      <c r="RNM2157" s="105"/>
      <c r="RNN2157" s="105"/>
      <c r="RNO2157" s="105"/>
      <c r="RNP2157" s="105"/>
      <c r="RNQ2157" s="105"/>
      <c r="RNR2157" s="105"/>
      <c r="RNS2157" s="105"/>
      <c r="RNT2157" s="105"/>
      <c r="RNU2157" s="105"/>
      <c r="RNV2157" s="105"/>
      <c r="RNW2157" s="105"/>
      <c r="RNX2157" s="105"/>
      <c r="RNY2157" s="105"/>
      <c r="RNZ2157" s="105"/>
      <c r="ROA2157" s="105"/>
      <c r="ROB2157" s="105"/>
      <c r="ROC2157" s="105"/>
      <c r="ROD2157" s="105"/>
      <c r="ROE2157" s="105"/>
      <c r="ROF2157" s="105"/>
      <c r="ROG2157" s="105"/>
      <c r="ROH2157" s="105"/>
      <c r="ROI2157" s="105"/>
      <c r="ROJ2157" s="105"/>
      <c r="ROK2157" s="105"/>
      <c r="ROL2157" s="105"/>
      <c r="ROM2157" s="105"/>
      <c r="RON2157" s="105"/>
      <c r="ROO2157" s="105"/>
      <c r="ROP2157" s="105"/>
      <c r="ROQ2157" s="105"/>
      <c r="ROR2157" s="105"/>
      <c r="ROS2157" s="105"/>
      <c r="ROT2157" s="105"/>
      <c r="ROU2157" s="105"/>
      <c r="ROV2157" s="105"/>
      <c r="ROW2157" s="105"/>
      <c r="ROX2157" s="105"/>
      <c r="ROY2157" s="105"/>
      <c r="ROZ2157" s="105"/>
      <c r="RPA2157" s="105"/>
      <c r="RPB2157" s="105"/>
      <c r="RPC2157" s="105"/>
      <c r="RPD2157" s="105"/>
      <c r="RPE2157" s="105"/>
      <c r="RPF2157" s="105"/>
      <c r="RPG2157" s="105"/>
      <c r="RPH2157" s="105"/>
      <c r="RPI2157" s="105"/>
      <c r="RPJ2157" s="105"/>
      <c r="RPK2157" s="105"/>
      <c r="RPL2157" s="105"/>
      <c r="RPM2157" s="105"/>
      <c r="RPN2157" s="105"/>
      <c r="RPO2157" s="105"/>
      <c r="RPP2157" s="105"/>
      <c r="RPQ2157" s="105"/>
      <c r="RPR2157" s="105"/>
      <c r="RPS2157" s="105"/>
      <c r="RPT2157" s="105"/>
      <c r="RPU2157" s="105"/>
      <c r="RPV2157" s="105"/>
      <c r="RPW2157" s="105"/>
      <c r="RPX2157" s="105"/>
      <c r="RPY2157" s="105"/>
      <c r="RPZ2157" s="105"/>
      <c r="RQA2157" s="105"/>
      <c r="RQB2157" s="105"/>
      <c r="RQC2157" s="105"/>
      <c r="RQD2157" s="105"/>
      <c r="RQE2157" s="105"/>
      <c r="RQF2157" s="105"/>
      <c r="RQG2157" s="105"/>
      <c r="RQH2157" s="105"/>
      <c r="RQI2157" s="105"/>
      <c r="RQJ2157" s="105"/>
      <c r="RQK2157" s="105"/>
      <c r="RQL2157" s="105"/>
      <c r="RQM2157" s="105"/>
      <c r="RQN2157" s="105"/>
      <c r="RQO2157" s="105"/>
      <c r="RQP2157" s="105"/>
      <c r="RQQ2157" s="105"/>
      <c r="RQR2157" s="105"/>
      <c r="RQS2157" s="105"/>
      <c r="RQT2157" s="105"/>
      <c r="RQU2157" s="105"/>
      <c r="RQV2157" s="105"/>
      <c r="RQW2157" s="105"/>
      <c r="RQX2157" s="105"/>
      <c r="RQY2157" s="105"/>
      <c r="RQZ2157" s="105"/>
      <c r="RRA2157" s="105"/>
      <c r="RRB2157" s="105"/>
      <c r="RRC2157" s="105"/>
      <c r="RRD2157" s="105"/>
      <c r="RRE2157" s="105"/>
      <c r="RRF2157" s="105"/>
      <c r="RRG2157" s="105"/>
      <c r="RRH2157" s="105"/>
      <c r="RRI2157" s="105"/>
      <c r="RRJ2157" s="105"/>
      <c r="RRK2157" s="105"/>
      <c r="RRL2157" s="105"/>
      <c r="RRM2157" s="105"/>
      <c r="RRN2157" s="105"/>
      <c r="RRO2157" s="105"/>
      <c r="RRP2157" s="105"/>
      <c r="RRQ2157" s="105"/>
      <c r="RRR2157" s="105"/>
      <c r="RRS2157" s="105"/>
      <c r="RRT2157" s="105"/>
      <c r="RRU2157" s="105"/>
      <c r="RRV2157" s="105"/>
      <c r="RRW2157" s="105"/>
      <c r="RRX2157" s="105"/>
      <c r="RRY2157" s="105"/>
      <c r="RRZ2157" s="105"/>
      <c r="RSA2157" s="105"/>
      <c r="RSB2157" s="105"/>
      <c r="RSC2157" s="105"/>
      <c r="RSD2157" s="105"/>
      <c r="RSE2157" s="105"/>
      <c r="RSF2157" s="105"/>
      <c r="RSG2157" s="105"/>
      <c r="RSH2157" s="105"/>
      <c r="RSI2157" s="105"/>
      <c r="RSJ2157" s="105"/>
      <c r="RSK2157" s="105"/>
      <c r="RSL2157" s="105"/>
      <c r="RSM2157" s="105"/>
      <c r="RSN2157" s="105"/>
      <c r="RSO2157" s="105"/>
      <c r="RSP2157" s="105"/>
      <c r="RSQ2157" s="105"/>
      <c r="RSR2157" s="105"/>
      <c r="RSS2157" s="105"/>
      <c r="RST2157" s="105"/>
      <c r="RSU2157" s="105"/>
      <c r="RSV2157" s="105"/>
      <c r="RSW2157" s="105"/>
      <c r="RSX2157" s="105"/>
      <c r="RSY2157" s="105"/>
      <c r="RSZ2157" s="105"/>
      <c r="RTA2157" s="105"/>
      <c r="RTB2157" s="105"/>
      <c r="RTC2157" s="105"/>
      <c r="RTD2157" s="105"/>
      <c r="RTE2157" s="105"/>
      <c r="RTF2157" s="105"/>
      <c r="RTG2157" s="105"/>
      <c r="RTH2157" s="105"/>
      <c r="RTI2157" s="105"/>
      <c r="RTJ2157" s="105"/>
      <c r="RTK2157" s="105"/>
      <c r="RTL2157" s="105"/>
      <c r="RTM2157" s="105"/>
      <c r="RTN2157" s="105"/>
      <c r="RTO2157" s="105"/>
      <c r="RTP2157" s="105"/>
      <c r="RTQ2157" s="105"/>
      <c r="RTR2157" s="105"/>
      <c r="RTS2157" s="105"/>
      <c r="RTT2157" s="105"/>
      <c r="RTU2157" s="105"/>
      <c r="RTV2157" s="105"/>
      <c r="RTW2157" s="105"/>
      <c r="RTX2157" s="105"/>
      <c r="RTY2157" s="105"/>
      <c r="RTZ2157" s="105"/>
      <c r="RUA2157" s="105"/>
      <c r="RUB2157" s="105"/>
      <c r="RUC2157" s="105"/>
      <c r="RUD2157" s="105"/>
      <c r="RUE2157" s="105"/>
      <c r="RUF2157" s="105"/>
      <c r="RUG2157" s="105"/>
      <c r="RUH2157" s="105"/>
      <c r="RUI2157" s="105"/>
      <c r="RUJ2157" s="105"/>
      <c r="RUK2157" s="105"/>
      <c r="RUL2157" s="105"/>
      <c r="RUM2157" s="105"/>
      <c r="RUN2157" s="105"/>
      <c r="RUO2157" s="105"/>
      <c r="RUP2157" s="105"/>
      <c r="RUQ2157" s="105"/>
      <c r="RUR2157" s="105"/>
      <c r="RUS2157" s="105"/>
      <c r="RUT2157" s="105"/>
      <c r="RUU2157" s="105"/>
      <c r="RUV2157" s="105"/>
      <c r="RUW2157" s="105"/>
      <c r="RUX2157" s="105"/>
      <c r="RUY2157" s="105"/>
      <c r="RUZ2157" s="105"/>
      <c r="RVA2157" s="105"/>
      <c r="RVB2157" s="105"/>
      <c r="RVC2157" s="105"/>
      <c r="RVD2157" s="105"/>
      <c r="RVE2157" s="105"/>
      <c r="RVF2157" s="105"/>
      <c r="RVG2157" s="105"/>
      <c r="RVH2157" s="105"/>
      <c r="RVI2157" s="105"/>
      <c r="RVJ2157" s="105"/>
      <c r="RVK2157" s="105"/>
      <c r="RVL2157" s="105"/>
      <c r="RVM2157" s="105"/>
      <c r="RVN2157" s="105"/>
      <c r="RVO2157" s="105"/>
      <c r="RVP2157" s="105"/>
      <c r="RVQ2157" s="105"/>
      <c r="RVR2157" s="105"/>
      <c r="RVS2157" s="105"/>
      <c r="RVT2157" s="105"/>
      <c r="RVU2157" s="105"/>
      <c r="RVV2157" s="105"/>
      <c r="RVW2157" s="105"/>
      <c r="RVX2157" s="105"/>
      <c r="RVY2157" s="105"/>
      <c r="RVZ2157" s="105"/>
      <c r="RWA2157" s="105"/>
      <c r="RWB2157" s="105"/>
      <c r="RWC2157" s="105"/>
      <c r="RWD2157" s="105"/>
      <c r="RWE2157" s="105"/>
      <c r="RWF2157" s="105"/>
      <c r="RWG2157" s="105"/>
      <c r="RWH2157" s="105"/>
      <c r="RWI2157" s="105"/>
      <c r="RWJ2157" s="105"/>
      <c r="RWK2157" s="105"/>
      <c r="RWL2157" s="105"/>
      <c r="RWM2157" s="105"/>
      <c r="RWN2157" s="105"/>
      <c r="RWO2157" s="105"/>
      <c r="RWP2157" s="105"/>
      <c r="RWQ2157" s="105"/>
      <c r="RWR2157" s="105"/>
      <c r="RWS2157" s="105"/>
      <c r="RWT2157" s="105"/>
      <c r="RWU2157" s="105"/>
      <c r="RWV2157" s="105"/>
      <c r="RWW2157" s="105"/>
      <c r="RWX2157" s="105"/>
      <c r="RWY2157" s="105"/>
      <c r="RWZ2157" s="105"/>
      <c r="RXA2157" s="105"/>
      <c r="RXB2157" s="105"/>
      <c r="RXC2157" s="105"/>
      <c r="RXD2157" s="105"/>
      <c r="RXE2157" s="105"/>
      <c r="RXF2157" s="105"/>
      <c r="RXG2157" s="105"/>
      <c r="RXH2157" s="105"/>
      <c r="RXI2157" s="105"/>
      <c r="RXJ2157" s="105"/>
      <c r="RXK2157" s="105"/>
      <c r="RXL2157" s="105"/>
      <c r="RXM2157" s="105"/>
      <c r="RXN2157" s="105"/>
      <c r="RXO2157" s="105"/>
      <c r="RXP2157" s="105"/>
      <c r="RXQ2157" s="105"/>
      <c r="RXR2157" s="105"/>
      <c r="RXS2157" s="105"/>
      <c r="RXT2157" s="105"/>
      <c r="RXU2157" s="105"/>
      <c r="RXV2157" s="105"/>
      <c r="RXW2157" s="105"/>
      <c r="RXX2157" s="105"/>
      <c r="RXY2157" s="105"/>
      <c r="RXZ2157" s="105"/>
      <c r="RYA2157" s="105"/>
      <c r="RYB2157" s="105"/>
      <c r="RYC2157" s="105"/>
      <c r="RYD2157" s="105"/>
      <c r="RYE2157" s="105"/>
      <c r="RYF2157" s="105"/>
      <c r="RYG2157" s="105"/>
      <c r="RYH2157" s="105"/>
      <c r="RYI2157" s="105"/>
      <c r="RYJ2157" s="105"/>
      <c r="RYK2157" s="105"/>
      <c r="RYL2157" s="105"/>
      <c r="RYM2157" s="105"/>
      <c r="RYN2157" s="105"/>
      <c r="RYO2157" s="105"/>
      <c r="RYP2157" s="105"/>
      <c r="RYQ2157" s="105"/>
      <c r="RYR2157" s="105"/>
      <c r="RYS2157" s="105"/>
      <c r="RYT2157" s="105"/>
      <c r="RYU2157" s="105"/>
      <c r="RYV2157" s="105"/>
      <c r="RYW2157" s="105"/>
      <c r="RYX2157" s="105"/>
      <c r="RYY2157" s="105"/>
      <c r="RYZ2157" s="105"/>
      <c r="RZA2157" s="105"/>
      <c r="RZB2157" s="105"/>
      <c r="RZC2157" s="105"/>
      <c r="RZD2157" s="105"/>
      <c r="RZE2157" s="105"/>
      <c r="RZF2157" s="105"/>
      <c r="RZG2157" s="105"/>
      <c r="RZH2157" s="105"/>
      <c r="RZI2157" s="105"/>
      <c r="RZJ2157" s="105"/>
      <c r="RZK2157" s="105"/>
      <c r="RZL2157" s="105"/>
      <c r="RZM2157" s="105"/>
      <c r="RZN2157" s="105"/>
      <c r="RZO2157" s="105"/>
      <c r="RZP2157" s="105"/>
      <c r="RZQ2157" s="105"/>
      <c r="RZR2157" s="105"/>
      <c r="RZS2157" s="105"/>
      <c r="RZT2157" s="105"/>
      <c r="RZU2157" s="105"/>
      <c r="RZV2157" s="105"/>
      <c r="RZW2157" s="105"/>
      <c r="RZX2157" s="105"/>
      <c r="RZY2157" s="105"/>
      <c r="RZZ2157" s="105"/>
      <c r="SAA2157" s="105"/>
      <c r="SAB2157" s="105"/>
      <c r="SAC2157" s="105"/>
      <c r="SAD2157" s="105"/>
      <c r="SAE2157" s="105"/>
      <c r="SAF2157" s="105"/>
      <c r="SAG2157" s="105"/>
      <c r="SAH2157" s="105"/>
      <c r="SAI2157" s="105"/>
      <c r="SAJ2157" s="105"/>
      <c r="SAK2157" s="105"/>
      <c r="SAL2157" s="105"/>
      <c r="SAM2157" s="105"/>
      <c r="SAN2157" s="105"/>
      <c r="SAO2157" s="105"/>
      <c r="SAP2157" s="105"/>
      <c r="SAQ2157" s="105"/>
      <c r="SAR2157" s="105"/>
      <c r="SAS2157" s="105"/>
      <c r="SAT2157" s="105"/>
      <c r="SAU2157" s="105"/>
      <c r="SAV2157" s="105"/>
      <c r="SAW2157" s="105"/>
      <c r="SAX2157" s="105"/>
      <c r="SAY2157" s="105"/>
      <c r="SAZ2157" s="105"/>
      <c r="SBA2157" s="105"/>
      <c r="SBB2157" s="105"/>
      <c r="SBC2157" s="105"/>
      <c r="SBD2157" s="105"/>
      <c r="SBE2157" s="105"/>
      <c r="SBF2157" s="105"/>
      <c r="SBG2157" s="105"/>
      <c r="SBH2157" s="105"/>
      <c r="SBI2157" s="105"/>
      <c r="SBJ2157" s="105"/>
      <c r="SBK2157" s="105"/>
      <c r="SBL2157" s="105"/>
      <c r="SBM2157" s="105"/>
      <c r="SBN2157" s="105"/>
      <c r="SBO2157" s="105"/>
      <c r="SBP2157" s="105"/>
      <c r="SBQ2157" s="105"/>
      <c r="SBR2157" s="105"/>
      <c r="SBS2157" s="105"/>
      <c r="SBT2157" s="105"/>
      <c r="SBU2157" s="105"/>
      <c r="SBV2157" s="105"/>
      <c r="SBW2157" s="105"/>
      <c r="SBX2157" s="105"/>
      <c r="SBY2157" s="105"/>
      <c r="SBZ2157" s="105"/>
      <c r="SCA2157" s="105"/>
      <c r="SCB2157" s="105"/>
      <c r="SCC2157" s="105"/>
      <c r="SCD2157" s="105"/>
      <c r="SCE2157" s="105"/>
      <c r="SCF2157" s="105"/>
      <c r="SCG2157" s="105"/>
      <c r="SCH2157" s="105"/>
      <c r="SCI2157" s="105"/>
      <c r="SCJ2157" s="105"/>
      <c r="SCK2157" s="105"/>
      <c r="SCL2157" s="105"/>
      <c r="SCM2157" s="105"/>
      <c r="SCN2157" s="105"/>
      <c r="SCO2157" s="105"/>
      <c r="SCP2157" s="105"/>
      <c r="SCQ2157" s="105"/>
      <c r="SCR2157" s="105"/>
      <c r="SCS2157" s="105"/>
      <c r="SCT2157" s="105"/>
      <c r="SCU2157" s="105"/>
      <c r="SCV2157" s="105"/>
      <c r="SCW2157" s="105"/>
      <c r="SCX2157" s="105"/>
      <c r="SCY2157" s="105"/>
      <c r="SCZ2157" s="105"/>
      <c r="SDA2157" s="105"/>
      <c r="SDB2157" s="105"/>
      <c r="SDC2157" s="105"/>
      <c r="SDD2157" s="105"/>
      <c r="SDE2157" s="105"/>
      <c r="SDF2157" s="105"/>
      <c r="SDG2157" s="105"/>
      <c r="SDH2157" s="105"/>
      <c r="SDI2157" s="105"/>
      <c r="SDJ2157" s="105"/>
      <c r="SDK2157" s="105"/>
      <c r="SDL2157" s="105"/>
      <c r="SDM2157" s="105"/>
      <c r="SDN2157" s="105"/>
      <c r="SDO2157" s="105"/>
      <c r="SDP2157" s="105"/>
      <c r="SDQ2157" s="105"/>
      <c r="SDR2157" s="105"/>
      <c r="SDS2157" s="105"/>
      <c r="SDT2157" s="105"/>
      <c r="SDU2157" s="105"/>
      <c r="SDV2157" s="105"/>
      <c r="SDW2157" s="105"/>
      <c r="SDX2157" s="105"/>
      <c r="SDY2157" s="105"/>
      <c r="SDZ2157" s="105"/>
      <c r="SEA2157" s="105"/>
      <c r="SEB2157" s="105"/>
      <c r="SEC2157" s="105"/>
      <c r="SED2157" s="105"/>
      <c r="SEE2157" s="105"/>
      <c r="SEF2157" s="105"/>
      <c r="SEG2157" s="105"/>
      <c r="SEH2157" s="105"/>
      <c r="SEI2157" s="105"/>
      <c r="SEJ2157" s="105"/>
      <c r="SEK2157" s="105"/>
      <c r="SEL2157" s="105"/>
      <c r="SEM2157" s="105"/>
      <c r="SEN2157" s="105"/>
      <c r="SEO2157" s="105"/>
      <c r="SEP2157" s="105"/>
      <c r="SEQ2157" s="105"/>
      <c r="SER2157" s="105"/>
      <c r="SES2157" s="105"/>
      <c r="SET2157" s="105"/>
      <c r="SEU2157" s="105"/>
      <c r="SEV2157" s="105"/>
      <c r="SEW2157" s="105"/>
      <c r="SEX2157" s="105"/>
      <c r="SEY2157" s="105"/>
      <c r="SEZ2157" s="105"/>
      <c r="SFA2157" s="105"/>
      <c r="SFB2157" s="105"/>
      <c r="SFC2157" s="105"/>
      <c r="SFD2157" s="105"/>
      <c r="SFE2157" s="105"/>
      <c r="SFF2157" s="105"/>
      <c r="SFG2157" s="105"/>
      <c r="SFH2157" s="105"/>
      <c r="SFI2157" s="105"/>
      <c r="SFJ2157" s="105"/>
      <c r="SFK2157" s="105"/>
      <c r="SFL2157" s="105"/>
      <c r="SFM2157" s="105"/>
      <c r="SFN2157" s="105"/>
      <c r="SFO2157" s="105"/>
      <c r="SFP2157" s="105"/>
      <c r="SFQ2157" s="105"/>
      <c r="SFR2157" s="105"/>
      <c r="SFS2157" s="105"/>
      <c r="SFT2157" s="105"/>
      <c r="SFU2157" s="105"/>
      <c r="SFV2157" s="105"/>
      <c r="SFW2157" s="105"/>
      <c r="SFX2157" s="105"/>
      <c r="SFY2157" s="105"/>
      <c r="SFZ2157" s="105"/>
      <c r="SGA2157" s="105"/>
      <c r="SGB2157" s="105"/>
      <c r="SGC2157" s="105"/>
      <c r="SGD2157" s="105"/>
      <c r="SGE2157" s="105"/>
      <c r="SGF2157" s="105"/>
      <c r="SGG2157" s="105"/>
      <c r="SGH2157" s="105"/>
      <c r="SGI2157" s="105"/>
      <c r="SGJ2157" s="105"/>
      <c r="SGK2157" s="105"/>
      <c r="SGL2157" s="105"/>
      <c r="SGM2157" s="105"/>
      <c r="SGN2157" s="105"/>
      <c r="SGO2157" s="105"/>
      <c r="SGP2157" s="105"/>
      <c r="SGQ2157" s="105"/>
      <c r="SGR2157" s="105"/>
      <c r="SGS2157" s="105"/>
      <c r="SGT2157" s="105"/>
      <c r="SGU2157" s="105"/>
      <c r="SGV2157" s="105"/>
      <c r="SGW2157" s="105"/>
      <c r="SGX2157" s="105"/>
      <c r="SGY2157" s="105"/>
      <c r="SGZ2157" s="105"/>
      <c r="SHA2157" s="105"/>
      <c r="SHB2157" s="105"/>
      <c r="SHC2157" s="105"/>
      <c r="SHD2157" s="105"/>
      <c r="SHE2157" s="105"/>
      <c r="SHF2157" s="105"/>
      <c r="SHG2157" s="105"/>
      <c r="SHH2157" s="105"/>
      <c r="SHI2157" s="105"/>
      <c r="SHJ2157" s="105"/>
      <c r="SHK2157" s="105"/>
      <c r="SHL2157" s="105"/>
      <c r="SHM2157" s="105"/>
      <c r="SHN2157" s="105"/>
      <c r="SHO2157" s="105"/>
      <c r="SHP2157" s="105"/>
      <c r="SHQ2157" s="105"/>
      <c r="SHR2157" s="105"/>
      <c r="SHS2157" s="105"/>
      <c r="SHT2157" s="105"/>
      <c r="SHU2157" s="105"/>
      <c r="SHV2157" s="105"/>
      <c r="SHW2157" s="105"/>
      <c r="SHX2157" s="105"/>
      <c r="SHY2157" s="105"/>
      <c r="SHZ2157" s="105"/>
      <c r="SIA2157" s="105"/>
      <c r="SIB2157" s="105"/>
      <c r="SIC2157" s="105"/>
      <c r="SID2157" s="105"/>
      <c r="SIE2157" s="105"/>
      <c r="SIF2157" s="105"/>
      <c r="SIG2157" s="105"/>
      <c r="SIH2157" s="105"/>
      <c r="SII2157" s="105"/>
      <c r="SIJ2157" s="105"/>
      <c r="SIK2157" s="105"/>
      <c r="SIL2157" s="105"/>
      <c r="SIM2157" s="105"/>
      <c r="SIN2157" s="105"/>
      <c r="SIO2157" s="105"/>
      <c r="SIP2157" s="105"/>
      <c r="SIQ2157" s="105"/>
      <c r="SIR2157" s="105"/>
      <c r="SIS2157" s="105"/>
      <c r="SIT2157" s="105"/>
      <c r="SIU2157" s="105"/>
      <c r="SIV2157" s="105"/>
      <c r="SIW2157" s="105"/>
      <c r="SIX2157" s="105"/>
      <c r="SIY2157" s="105"/>
      <c r="SIZ2157" s="105"/>
      <c r="SJA2157" s="105"/>
      <c r="SJB2157" s="105"/>
      <c r="SJC2157" s="105"/>
      <c r="SJD2157" s="105"/>
      <c r="SJE2157" s="105"/>
      <c r="SJF2157" s="105"/>
      <c r="SJG2157" s="105"/>
      <c r="SJH2157" s="105"/>
      <c r="SJI2157" s="105"/>
      <c r="SJJ2157" s="105"/>
      <c r="SJK2157" s="105"/>
      <c r="SJL2157" s="105"/>
      <c r="SJM2157" s="105"/>
      <c r="SJN2157" s="105"/>
      <c r="SJO2157" s="105"/>
      <c r="SJP2157" s="105"/>
      <c r="SJQ2157" s="105"/>
      <c r="SJR2157" s="105"/>
      <c r="SJS2157" s="105"/>
      <c r="SJT2157" s="105"/>
      <c r="SJU2157" s="105"/>
      <c r="SJV2157" s="105"/>
      <c r="SJW2157" s="105"/>
      <c r="SJX2157" s="105"/>
      <c r="SJY2157" s="105"/>
      <c r="SJZ2157" s="105"/>
      <c r="SKA2157" s="105"/>
      <c r="SKB2157" s="105"/>
      <c r="SKC2157" s="105"/>
      <c r="SKD2157" s="105"/>
      <c r="SKE2157" s="105"/>
      <c r="SKF2157" s="105"/>
      <c r="SKG2157" s="105"/>
      <c r="SKH2157" s="105"/>
      <c r="SKI2157" s="105"/>
      <c r="SKJ2157" s="105"/>
      <c r="SKK2157" s="105"/>
      <c r="SKL2157" s="105"/>
      <c r="SKM2157" s="105"/>
      <c r="SKN2157" s="105"/>
      <c r="SKO2157" s="105"/>
      <c r="SKP2157" s="105"/>
      <c r="SKQ2157" s="105"/>
      <c r="SKR2157" s="105"/>
      <c r="SKS2157" s="105"/>
      <c r="SKT2157" s="105"/>
      <c r="SKU2157" s="105"/>
      <c r="SKV2157" s="105"/>
      <c r="SKW2157" s="105"/>
      <c r="SKX2157" s="105"/>
      <c r="SKY2157" s="105"/>
      <c r="SKZ2157" s="105"/>
      <c r="SLA2157" s="105"/>
      <c r="SLB2157" s="105"/>
      <c r="SLC2157" s="105"/>
      <c r="SLD2157" s="105"/>
      <c r="SLE2157" s="105"/>
      <c r="SLF2157" s="105"/>
      <c r="SLG2157" s="105"/>
      <c r="SLH2157" s="105"/>
      <c r="SLI2157" s="105"/>
      <c r="SLJ2157" s="105"/>
      <c r="SLK2157" s="105"/>
      <c r="SLL2157" s="105"/>
      <c r="SLM2157" s="105"/>
      <c r="SLN2157" s="105"/>
      <c r="SLO2157" s="105"/>
      <c r="SLP2157" s="105"/>
      <c r="SLQ2157" s="105"/>
      <c r="SLR2157" s="105"/>
      <c r="SLS2157" s="105"/>
      <c r="SLT2157" s="105"/>
      <c r="SLU2157" s="105"/>
      <c r="SLV2157" s="105"/>
      <c r="SLW2157" s="105"/>
      <c r="SLX2157" s="105"/>
      <c r="SLY2157" s="105"/>
      <c r="SLZ2157" s="105"/>
      <c r="SMA2157" s="105"/>
      <c r="SMB2157" s="105"/>
      <c r="SMC2157" s="105"/>
      <c r="SMD2157" s="105"/>
      <c r="SME2157" s="105"/>
      <c r="SMF2157" s="105"/>
      <c r="SMG2157" s="105"/>
      <c r="SMH2157" s="105"/>
      <c r="SMI2157" s="105"/>
      <c r="SMJ2157" s="105"/>
      <c r="SMK2157" s="105"/>
      <c r="SML2157" s="105"/>
      <c r="SMM2157" s="105"/>
      <c r="SMN2157" s="105"/>
      <c r="SMO2157" s="105"/>
      <c r="SMP2157" s="105"/>
      <c r="SMQ2157" s="105"/>
      <c r="SMR2157" s="105"/>
      <c r="SMS2157" s="105"/>
      <c r="SMT2157" s="105"/>
      <c r="SMU2157" s="105"/>
      <c r="SMV2157" s="105"/>
      <c r="SMW2157" s="105"/>
      <c r="SMX2157" s="105"/>
      <c r="SMY2157" s="105"/>
      <c r="SMZ2157" s="105"/>
      <c r="SNA2157" s="105"/>
      <c r="SNB2157" s="105"/>
      <c r="SNC2157" s="105"/>
      <c r="SND2157" s="105"/>
      <c r="SNE2157" s="105"/>
      <c r="SNF2157" s="105"/>
      <c r="SNG2157" s="105"/>
      <c r="SNH2157" s="105"/>
      <c r="SNI2157" s="105"/>
      <c r="SNJ2157" s="105"/>
      <c r="SNK2157" s="105"/>
      <c r="SNL2157" s="105"/>
      <c r="SNM2157" s="105"/>
      <c r="SNN2157" s="105"/>
      <c r="SNO2157" s="105"/>
      <c r="SNP2157" s="105"/>
      <c r="SNQ2157" s="105"/>
      <c r="SNR2157" s="105"/>
      <c r="SNS2157" s="105"/>
      <c r="SNT2157" s="105"/>
      <c r="SNU2157" s="105"/>
      <c r="SNV2157" s="105"/>
      <c r="SNW2157" s="105"/>
      <c r="SNX2157" s="105"/>
      <c r="SNY2157" s="105"/>
      <c r="SNZ2157" s="105"/>
      <c r="SOA2157" s="105"/>
      <c r="SOB2157" s="105"/>
      <c r="SOC2157" s="105"/>
      <c r="SOD2157" s="105"/>
      <c r="SOE2157" s="105"/>
      <c r="SOF2157" s="105"/>
      <c r="SOG2157" s="105"/>
      <c r="SOH2157" s="105"/>
      <c r="SOI2157" s="105"/>
      <c r="SOJ2157" s="105"/>
      <c r="SOK2157" s="105"/>
      <c r="SOL2157" s="105"/>
      <c r="SOM2157" s="105"/>
      <c r="SON2157" s="105"/>
      <c r="SOO2157" s="105"/>
      <c r="SOP2157" s="105"/>
      <c r="SOQ2157" s="105"/>
      <c r="SOR2157" s="105"/>
      <c r="SOS2157" s="105"/>
      <c r="SOT2157" s="105"/>
      <c r="SOU2157" s="105"/>
      <c r="SOV2157" s="105"/>
      <c r="SOW2157" s="105"/>
      <c r="SOX2157" s="105"/>
      <c r="SOY2157" s="105"/>
      <c r="SOZ2157" s="105"/>
      <c r="SPA2157" s="105"/>
      <c r="SPB2157" s="105"/>
      <c r="SPC2157" s="105"/>
      <c r="SPD2157" s="105"/>
      <c r="SPE2157" s="105"/>
      <c r="SPF2157" s="105"/>
      <c r="SPG2157" s="105"/>
      <c r="SPH2157" s="105"/>
      <c r="SPI2157" s="105"/>
      <c r="SPJ2157" s="105"/>
      <c r="SPK2157" s="105"/>
      <c r="SPL2157" s="105"/>
      <c r="SPM2157" s="105"/>
      <c r="SPN2157" s="105"/>
      <c r="SPO2157" s="105"/>
      <c r="SPP2157" s="105"/>
      <c r="SPQ2157" s="105"/>
      <c r="SPR2157" s="105"/>
      <c r="SPS2157" s="105"/>
      <c r="SPT2157" s="105"/>
      <c r="SPU2157" s="105"/>
      <c r="SPV2157" s="105"/>
      <c r="SPW2157" s="105"/>
      <c r="SPX2157" s="105"/>
      <c r="SPY2157" s="105"/>
      <c r="SPZ2157" s="105"/>
      <c r="SQA2157" s="105"/>
      <c r="SQB2157" s="105"/>
      <c r="SQC2157" s="105"/>
      <c r="SQD2157" s="105"/>
      <c r="SQE2157" s="105"/>
      <c r="SQF2157" s="105"/>
      <c r="SQG2157" s="105"/>
      <c r="SQH2157" s="105"/>
      <c r="SQI2157" s="105"/>
      <c r="SQJ2157" s="105"/>
      <c r="SQK2157" s="105"/>
      <c r="SQL2157" s="105"/>
      <c r="SQM2157" s="105"/>
      <c r="SQN2157" s="105"/>
      <c r="SQO2157" s="105"/>
      <c r="SQP2157" s="105"/>
      <c r="SQQ2157" s="105"/>
      <c r="SQR2157" s="105"/>
      <c r="SQS2157" s="105"/>
      <c r="SQT2157" s="105"/>
      <c r="SQU2157" s="105"/>
      <c r="SQV2157" s="105"/>
      <c r="SQW2157" s="105"/>
      <c r="SQX2157" s="105"/>
      <c r="SQY2157" s="105"/>
      <c r="SQZ2157" s="105"/>
      <c r="SRA2157" s="105"/>
      <c r="SRB2157" s="105"/>
      <c r="SRC2157" s="105"/>
      <c r="SRD2157" s="105"/>
      <c r="SRE2157" s="105"/>
      <c r="SRF2157" s="105"/>
      <c r="SRG2157" s="105"/>
      <c r="SRH2157" s="105"/>
      <c r="SRI2157" s="105"/>
      <c r="SRJ2157" s="105"/>
      <c r="SRK2157" s="105"/>
      <c r="SRL2157" s="105"/>
      <c r="SRM2157" s="105"/>
      <c r="SRN2157" s="105"/>
      <c r="SRO2157" s="105"/>
      <c r="SRP2157" s="105"/>
      <c r="SRQ2157" s="105"/>
      <c r="SRR2157" s="105"/>
      <c r="SRS2157" s="105"/>
      <c r="SRT2157" s="105"/>
      <c r="SRU2157" s="105"/>
      <c r="SRV2157" s="105"/>
      <c r="SRW2157" s="105"/>
      <c r="SRX2157" s="105"/>
      <c r="SRY2157" s="105"/>
      <c r="SRZ2157" s="105"/>
      <c r="SSA2157" s="105"/>
      <c r="SSB2157" s="105"/>
      <c r="SSC2157" s="105"/>
      <c r="SSD2157" s="105"/>
      <c r="SSE2157" s="105"/>
      <c r="SSF2157" s="105"/>
      <c r="SSG2157" s="105"/>
      <c r="SSH2157" s="105"/>
      <c r="SSI2157" s="105"/>
      <c r="SSJ2157" s="105"/>
      <c r="SSK2157" s="105"/>
      <c r="SSL2157" s="105"/>
      <c r="SSM2157" s="105"/>
      <c r="SSN2157" s="105"/>
      <c r="SSO2157" s="105"/>
      <c r="SSP2157" s="105"/>
      <c r="SSQ2157" s="105"/>
      <c r="SSR2157" s="105"/>
      <c r="SSS2157" s="105"/>
      <c r="SST2157" s="105"/>
      <c r="SSU2157" s="105"/>
      <c r="SSV2157" s="105"/>
      <c r="SSW2157" s="105"/>
      <c r="SSX2157" s="105"/>
      <c r="SSY2157" s="105"/>
      <c r="SSZ2157" s="105"/>
      <c r="STA2157" s="105"/>
      <c r="STB2157" s="105"/>
      <c r="STC2157" s="105"/>
      <c r="STD2157" s="105"/>
      <c r="STE2157" s="105"/>
      <c r="STF2157" s="105"/>
      <c r="STG2157" s="105"/>
      <c r="STH2157" s="105"/>
      <c r="STI2157" s="105"/>
      <c r="STJ2157" s="105"/>
      <c r="STK2157" s="105"/>
      <c r="STL2157" s="105"/>
      <c r="STM2157" s="105"/>
      <c r="STN2157" s="105"/>
      <c r="STO2157" s="105"/>
      <c r="STP2157" s="105"/>
      <c r="STQ2157" s="105"/>
      <c r="STR2157" s="105"/>
      <c r="STS2157" s="105"/>
      <c r="STT2157" s="105"/>
      <c r="STU2157" s="105"/>
      <c r="STV2157" s="105"/>
      <c r="STW2157" s="105"/>
      <c r="STX2157" s="105"/>
      <c r="STY2157" s="105"/>
      <c r="STZ2157" s="105"/>
      <c r="SUA2157" s="105"/>
      <c r="SUB2157" s="105"/>
      <c r="SUC2157" s="105"/>
      <c r="SUD2157" s="105"/>
      <c r="SUE2157" s="105"/>
      <c r="SUF2157" s="105"/>
      <c r="SUG2157" s="105"/>
      <c r="SUH2157" s="105"/>
      <c r="SUI2157" s="105"/>
      <c r="SUJ2157" s="105"/>
      <c r="SUK2157" s="105"/>
      <c r="SUL2157" s="105"/>
      <c r="SUM2157" s="105"/>
      <c r="SUN2157" s="105"/>
      <c r="SUO2157" s="105"/>
      <c r="SUP2157" s="105"/>
      <c r="SUQ2157" s="105"/>
      <c r="SUR2157" s="105"/>
      <c r="SUS2157" s="105"/>
      <c r="SUT2157" s="105"/>
      <c r="SUU2157" s="105"/>
      <c r="SUV2157" s="105"/>
      <c r="SUW2157" s="105"/>
      <c r="SUX2157" s="105"/>
      <c r="SUY2157" s="105"/>
      <c r="SUZ2157" s="105"/>
      <c r="SVA2157" s="105"/>
      <c r="SVB2157" s="105"/>
      <c r="SVC2157" s="105"/>
      <c r="SVD2157" s="105"/>
      <c r="SVE2157" s="105"/>
      <c r="SVF2157" s="105"/>
      <c r="SVG2157" s="105"/>
      <c r="SVH2157" s="105"/>
      <c r="SVI2157" s="105"/>
      <c r="SVJ2157" s="105"/>
      <c r="SVK2157" s="105"/>
      <c r="SVL2157" s="105"/>
      <c r="SVM2157" s="105"/>
      <c r="SVN2157" s="105"/>
      <c r="SVO2157" s="105"/>
      <c r="SVP2157" s="105"/>
      <c r="SVQ2157" s="105"/>
      <c r="SVR2157" s="105"/>
      <c r="SVS2157" s="105"/>
      <c r="SVT2157" s="105"/>
      <c r="SVU2157" s="105"/>
      <c r="SVV2157" s="105"/>
      <c r="SVW2157" s="105"/>
      <c r="SVX2157" s="105"/>
      <c r="SVY2157" s="105"/>
      <c r="SVZ2157" s="105"/>
      <c r="SWA2157" s="105"/>
      <c r="SWB2157" s="105"/>
      <c r="SWC2157" s="105"/>
      <c r="SWD2157" s="105"/>
      <c r="SWE2157" s="105"/>
      <c r="SWF2157" s="105"/>
      <c r="SWG2157" s="105"/>
      <c r="SWH2157" s="105"/>
      <c r="SWI2157" s="105"/>
      <c r="SWJ2157" s="105"/>
      <c r="SWK2157" s="105"/>
      <c r="SWL2157" s="105"/>
      <c r="SWM2157" s="105"/>
      <c r="SWN2157" s="105"/>
      <c r="SWO2157" s="105"/>
      <c r="SWP2157" s="105"/>
      <c r="SWQ2157" s="105"/>
      <c r="SWR2157" s="105"/>
      <c r="SWS2157" s="105"/>
      <c r="SWT2157" s="105"/>
      <c r="SWU2157" s="105"/>
      <c r="SWV2157" s="105"/>
      <c r="SWW2157" s="105"/>
      <c r="SWX2157" s="105"/>
      <c r="SWY2157" s="105"/>
      <c r="SWZ2157" s="105"/>
      <c r="SXA2157" s="105"/>
      <c r="SXB2157" s="105"/>
      <c r="SXC2157" s="105"/>
      <c r="SXD2157" s="105"/>
      <c r="SXE2157" s="105"/>
      <c r="SXF2157" s="105"/>
      <c r="SXG2157" s="105"/>
      <c r="SXH2157" s="105"/>
      <c r="SXI2157" s="105"/>
      <c r="SXJ2157" s="105"/>
      <c r="SXK2157" s="105"/>
      <c r="SXL2157" s="105"/>
      <c r="SXM2157" s="105"/>
      <c r="SXN2157" s="105"/>
      <c r="SXO2157" s="105"/>
      <c r="SXP2157" s="105"/>
      <c r="SXQ2157" s="105"/>
      <c r="SXR2157" s="105"/>
      <c r="SXS2157" s="105"/>
      <c r="SXT2157" s="105"/>
      <c r="SXU2157" s="105"/>
      <c r="SXV2157" s="105"/>
      <c r="SXW2157" s="105"/>
      <c r="SXX2157" s="105"/>
      <c r="SXY2157" s="105"/>
      <c r="SXZ2157" s="105"/>
      <c r="SYA2157" s="105"/>
      <c r="SYB2157" s="105"/>
      <c r="SYC2157" s="105"/>
      <c r="SYD2157" s="105"/>
      <c r="SYE2157" s="105"/>
      <c r="SYF2157" s="105"/>
      <c r="SYG2157" s="105"/>
      <c r="SYH2157" s="105"/>
      <c r="SYI2157" s="105"/>
      <c r="SYJ2157" s="105"/>
      <c r="SYK2157" s="105"/>
      <c r="SYL2157" s="105"/>
      <c r="SYM2157" s="105"/>
      <c r="SYN2157" s="105"/>
      <c r="SYO2157" s="105"/>
      <c r="SYP2157" s="105"/>
      <c r="SYQ2157" s="105"/>
      <c r="SYR2157" s="105"/>
      <c r="SYS2157" s="105"/>
      <c r="SYT2157" s="105"/>
      <c r="SYU2157" s="105"/>
      <c r="SYV2157" s="105"/>
      <c r="SYW2157" s="105"/>
      <c r="SYX2157" s="105"/>
      <c r="SYY2157" s="105"/>
      <c r="SYZ2157" s="105"/>
      <c r="SZA2157" s="105"/>
      <c r="SZB2157" s="105"/>
      <c r="SZC2157" s="105"/>
      <c r="SZD2157" s="105"/>
      <c r="SZE2157" s="105"/>
      <c r="SZF2157" s="105"/>
      <c r="SZG2157" s="105"/>
      <c r="SZH2157" s="105"/>
      <c r="SZI2157" s="105"/>
      <c r="SZJ2157" s="105"/>
      <c r="SZK2157" s="105"/>
      <c r="SZL2157" s="105"/>
      <c r="SZM2157" s="105"/>
      <c r="SZN2157" s="105"/>
      <c r="SZO2157" s="105"/>
      <c r="SZP2157" s="105"/>
      <c r="SZQ2157" s="105"/>
      <c r="SZR2157" s="105"/>
      <c r="SZS2157" s="105"/>
      <c r="SZT2157" s="105"/>
      <c r="SZU2157" s="105"/>
      <c r="SZV2157" s="105"/>
      <c r="SZW2157" s="105"/>
      <c r="SZX2157" s="105"/>
      <c r="SZY2157" s="105"/>
      <c r="SZZ2157" s="105"/>
      <c r="TAA2157" s="105"/>
      <c r="TAB2157" s="105"/>
      <c r="TAC2157" s="105"/>
      <c r="TAD2157" s="105"/>
      <c r="TAE2157" s="105"/>
      <c r="TAF2157" s="105"/>
      <c r="TAG2157" s="105"/>
      <c r="TAH2157" s="105"/>
      <c r="TAI2157" s="105"/>
      <c r="TAJ2157" s="105"/>
      <c r="TAK2157" s="105"/>
      <c r="TAL2157" s="105"/>
      <c r="TAM2157" s="105"/>
      <c r="TAN2157" s="105"/>
      <c r="TAO2157" s="105"/>
      <c r="TAP2157" s="105"/>
      <c r="TAQ2157" s="105"/>
      <c r="TAR2157" s="105"/>
      <c r="TAS2157" s="105"/>
      <c r="TAT2157" s="105"/>
      <c r="TAU2157" s="105"/>
      <c r="TAV2157" s="105"/>
      <c r="TAW2157" s="105"/>
      <c r="TAX2157" s="105"/>
      <c r="TAY2157" s="105"/>
      <c r="TAZ2157" s="105"/>
      <c r="TBA2157" s="105"/>
      <c r="TBB2157" s="105"/>
      <c r="TBC2157" s="105"/>
      <c r="TBD2157" s="105"/>
      <c r="TBE2157" s="105"/>
      <c r="TBF2157" s="105"/>
      <c r="TBG2157" s="105"/>
      <c r="TBH2157" s="105"/>
      <c r="TBI2157" s="105"/>
      <c r="TBJ2157" s="105"/>
      <c r="TBK2157" s="105"/>
      <c r="TBL2157" s="105"/>
      <c r="TBM2157" s="105"/>
      <c r="TBN2157" s="105"/>
      <c r="TBO2157" s="105"/>
      <c r="TBP2157" s="105"/>
      <c r="TBQ2157" s="105"/>
      <c r="TBR2157" s="105"/>
      <c r="TBS2157" s="105"/>
      <c r="TBT2157" s="105"/>
      <c r="TBU2157" s="105"/>
      <c r="TBV2157" s="105"/>
      <c r="TBW2157" s="105"/>
      <c r="TBX2157" s="105"/>
      <c r="TBY2157" s="105"/>
      <c r="TBZ2157" s="105"/>
      <c r="TCA2157" s="105"/>
      <c r="TCB2157" s="105"/>
      <c r="TCC2157" s="105"/>
      <c r="TCD2157" s="105"/>
      <c r="TCE2157" s="105"/>
      <c r="TCF2157" s="105"/>
      <c r="TCG2157" s="105"/>
      <c r="TCH2157" s="105"/>
      <c r="TCI2157" s="105"/>
      <c r="TCJ2157" s="105"/>
      <c r="TCK2157" s="105"/>
      <c r="TCL2157" s="105"/>
      <c r="TCM2157" s="105"/>
      <c r="TCN2157" s="105"/>
      <c r="TCO2157" s="105"/>
      <c r="TCP2157" s="105"/>
      <c r="TCQ2157" s="105"/>
      <c r="TCR2157" s="105"/>
      <c r="TCS2157" s="105"/>
      <c r="TCT2157" s="105"/>
      <c r="TCU2157" s="105"/>
      <c r="TCV2157" s="105"/>
      <c r="TCW2157" s="105"/>
      <c r="TCX2157" s="105"/>
      <c r="TCY2157" s="105"/>
      <c r="TCZ2157" s="105"/>
      <c r="TDA2157" s="105"/>
      <c r="TDB2157" s="105"/>
      <c r="TDC2157" s="105"/>
      <c r="TDD2157" s="105"/>
      <c r="TDE2157" s="105"/>
      <c r="TDF2157" s="105"/>
      <c r="TDG2157" s="105"/>
      <c r="TDH2157" s="105"/>
      <c r="TDI2157" s="105"/>
      <c r="TDJ2157" s="105"/>
      <c r="TDK2157" s="105"/>
      <c r="TDL2157" s="105"/>
      <c r="TDM2157" s="105"/>
      <c r="TDN2157" s="105"/>
      <c r="TDO2157" s="105"/>
      <c r="TDP2157" s="105"/>
      <c r="TDQ2157" s="105"/>
      <c r="TDR2157" s="105"/>
      <c r="TDS2157" s="105"/>
      <c r="TDT2157" s="105"/>
      <c r="TDU2157" s="105"/>
      <c r="TDV2157" s="105"/>
      <c r="TDW2157" s="105"/>
      <c r="TDX2157" s="105"/>
      <c r="TDY2157" s="105"/>
      <c r="TDZ2157" s="105"/>
      <c r="TEA2157" s="105"/>
      <c r="TEB2157" s="105"/>
      <c r="TEC2157" s="105"/>
      <c r="TED2157" s="105"/>
      <c r="TEE2157" s="105"/>
      <c r="TEF2157" s="105"/>
      <c r="TEG2157" s="105"/>
      <c r="TEH2157" s="105"/>
      <c r="TEI2157" s="105"/>
      <c r="TEJ2157" s="105"/>
      <c r="TEK2157" s="105"/>
      <c r="TEL2157" s="105"/>
      <c r="TEM2157" s="105"/>
      <c r="TEN2157" s="105"/>
      <c r="TEO2157" s="105"/>
      <c r="TEP2157" s="105"/>
      <c r="TEQ2157" s="105"/>
      <c r="TER2157" s="105"/>
      <c r="TES2157" s="105"/>
      <c r="TET2157" s="105"/>
      <c r="TEU2157" s="105"/>
      <c r="TEV2157" s="105"/>
      <c r="TEW2157" s="105"/>
      <c r="TEX2157" s="105"/>
      <c r="TEY2157" s="105"/>
      <c r="TEZ2157" s="105"/>
      <c r="TFA2157" s="105"/>
      <c r="TFB2157" s="105"/>
      <c r="TFC2157" s="105"/>
      <c r="TFD2157" s="105"/>
      <c r="TFE2157" s="105"/>
      <c r="TFF2157" s="105"/>
      <c r="TFG2157" s="105"/>
      <c r="TFH2157" s="105"/>
      <c r="TFI2157" s="105"/>
      <c r="TFJ2157" s="105"/>
      <c r="TFK2157" s="105"/>
      <c r="TFL2157" s="105"/>
      <c r="TFM2157" s="105"/>
      <c r="TFN2157" s="105"/>
      <c r="TFO2157" s="105"/>
      <c r="TFP2157" s="105"/>
      <c r="TFQ2157" s="105"/>
      <c r="TFR2157" s="105"/>
      <c r="TFS2157" s="105"/>
      <c r="TFT2157" s="105"/>
      <c r="TFU2157" s="105"/>
      <c r="TFV2157" s="105"/>
      <c r="TFW2157" s="105"/>
      <c r="TFX2157" s="105"/>
      <c r="TFY2157" s="105"/>
      <c r="TFZ2157" s="105"/>
      <c r="TGA2157" s="105"/>
      <c r="TGB2157" s="105"/>
      <c r="TGC2157" s="105"/>
      <c r="TGD2157" s="105"/>
      <c r="TGE2157" s="105"/>
      <c r="TGF2157" s="105"/>
      <c r="TGG2157" s="105"/>
      <c r="TGH2157" s="105"/>
      <c r="TGI2157" s="105"/>
      <c r="TGJ2157" s="105"/>
      <c r="TGK2157" s="105"/>
      <c r="TGL2157" s="105"/>
      <c r="TGM2157" s="105"/>
      <c r="TGN2157" s="105"/>
      <c r="TGO2157" s="105"/>
      <c r="TGP2157" s="105"/>
      <c r="TGQ2157" s="105"/>
      <c r="TGR2157" s="105"/>
      <c r="TGS2157" s="105"/>
      <c r="TGT2157" s="105"/>
      <c r="TGU2157" s="105"/>
      <c r="TGV2157" s="105"/>
      <c r="TGW2157" s="105"/>
      <c r="TGX2157" s="105"/>
      <c r="TGY2157" s="105"/>
      <c r="TGZ2157" s="105"/>
      <c r="THA2157" s="105"/>
      <c r="THB2157" s="105"/>
      <c r="THC2157" s="105"/>
      <c r="THD2157" s="105"/>
      <c r="THE2157" s="105"/>
      <c r="THF2157" s="105"/>
      <c r="THG2157" s="105"/>
      <c r="THH2157" s="105"/>
      <c r="THI2157" s="105"/>
      <c r="THJ2157" s="105"/>
      <c r="THK2157" s="105"/>
      <c r="THL2157" s="105"/>
      <c r="THM2157" s="105"/>
      <c r="THN2157" s="105"/>
      <c r="THO2157" s="105"/>
      <c r="THP2157" s="105"/>
      <c r="THQ2157" s="105"/>
      <c r="THR2157" s="105"/>
      <c r="THS2157" s="105"/>
      <c r="THT2157" s="105"/>
      <c r="THU2157" s="105"/>
      <c r="THV2157" s="105"/>
      <c r="THW2157" s="105"/>
      <c r="THX2157" s="105"/>
      <c r="THY2157" s="105"/>
      <c r="THZ2157" s="105"/>
      <c r="TIA2157" s="105"/>
      <c r="TIB2157" s="105"/>
      <c r="TIC2157" s="105"/>
      <c r="TID2157" s="105"/>
      <c r="TIE2157" s="105"/>
      <c r="TIF2157" s="105"/>
      <c r="TIG2157" s="105"/>
      <c r="TIH2157" s="105"/>
      <c r="TII2157" s="105"/>
      <c r="TIJ2157" s="105"/>
      <c r="TIK2157" s="105"/>
      <c r="TIL2157" s="105"/>
      <c r="TIM2157" s="105"/>
      <c r="TIN2157" s="105"/>
      <c r="TIO2157" s="105"/>
      <c r="TIP2157" s="105"/>
      <c r="TIQ2157" s="105"/>
      <c r="TIR2157" s="105"/>
      <c r="TIS2157" s="105"/>
      <c r="TIT2157" s="105"/>
      <c r="TIU2157" s="105"/>
      <c r="TIV2157" s="105"/>
      <c r="TIW2157" s="105"/>
      <c r="TIX2157" s="105"/>
      <c r="TIY2157" s="105"/>
      <c r="TIZ2157" s="105"/>
      <c r="TJA2157" s="105"/>
      <c r="TJB2157" s="105"/>
      <c r="TJC2157" s="105"/>
      <c r="TJD2157" s="105"/>
      <c r="TJE2157" s="105"/>
      <c r="TJF2157" s="105"/>
      <c r="TJG2157" s="105"/>
      <c r="TJH2157" s="105"/>
      <c r="TJI2157" s="105"/>
      <c r="TJJ2157" s="105"/>
      <c r="TJK2157" s="105"/>
      <c r="TJL2157" s="105"/>
      <c r="TJM2157" s="105"/>
      <c r="TJN2157" s="105"/>
      <c r="TJO2157" s="105"/>
      <c r="TJP2157" s="105"/>
      <c r="TJQ2157" s="105"/>
      <c r="TJR2157" s="105"/>
      <c r="TJS2157" s="105"/>
      <c r="TJT2157" s="105"/>
      <c r="TJU2157" s="105"/>
      <c r="TJV2157" s="105"/>
      <c r="TJW2157" s="105"/>
      <c r="TJX2157" s="105"/>
      <c r="TJY2157" s="105"/>
      <c r="TJZ2157" s="105"/>
      <c r="TKA2157" s="105"/>
      <c r="TKB2157" s="105"/>
      <c r="TKC2157" s="105"/>
      <c r="TKD2157" s="105"/>
      <c r="TKE2157" s="105"/>
      <c r="TKF2157" s="105"/>
      <c r="TKG2157" s="105"/>
      <c r="TKH2157" s="105"/>
      <c r="TKI2157" s="105"/>
      <c r="TKJ2157" s="105"/>
      <c r="TKK2157" s="105"/>
      <c r="TKL2157" s="105"/>
      <c r="TKM2157" s="105"/>
      <c r="TKN2157" s="105"/>
      <c r="TKO2157" s="105"/>
      <c r="TKP2157" s="105"/>
      <c r="TKQ2157" s="105"/>
      <c r="TKR2157" s="105"/>
      <c r="TKS2157" s="105"/>
      <c r="TKT2157" s="105"/>
      <c r="TKU2157" s="105"/>
      <c r="TKV2157" s="105"/>
      <c r="TKW2157" s="105"/>
      <c r="TKX2157" s="105"/>
      <c r="TKY2157" s="105"/>
      <c r="TKZ2157" s="105"/>
      <c r="TLA2157" s="105"/>
      <c r="TLB2157" s="105"/>
      <c r="TLC2157" s="105"/>
      <c r="TLD2157" s="105"/>
      <c r="TLE2157" s="105"/>
      <c r="TLF2157" s="105"/>
      <c r="TLG2157" s="105"/>
      <c r="TLH2157" s="105"/>
      <c r="TLI2157" s="105"/>
      <c r="TLJ2157" s="105"/>
      <c r="TLK2157" s="105"/>
      <c r="TLL2157" s="105"/>
      <c r="TLM2157" s="105"/>
      <c r="TLN2157" s="105"/>
      <c r="TLO2157" s="105"/>
      <c r="TLP2157" s="105"/>
      <c r="TLQ2157" s="105"/>
      <c r="TLR2157" s="105"/>
      <c r="TLS2157" s="105"/>
      <c r="TLT2157" s="105"/>
      <c r="TLU2157" s="105"/>
      <c r="TLV2157" s="105"/>
      <c r="TLW2157" s="105"/>
      <c r="TLX2157" s="105"/>
      <c r="TLY2157" s="105"/>
      <c r="TLZ2157" s="105"/>
      <c r="TMA2157" s="105"/>
      <c r="TMB2157" s="105"/>
      <c r="TMC2157" s="105"/>
      <c r="TMD2157" s="105"/>
      <c r="TME2157" s="105"/>
      <c r="TMF2157" s="105"/>
      <c r="TMG2157" s="105"/>
      <c r="TMH2157" s="105"/>
      <c r="TMI2157" s="105"/>
      <c r="TMJ2157" s="105"/>
      <c r="TMK2157" s="105"/>
      <c r="TML2157" s="105"/>
      <c r="TMM2157" s="105"/>
      <c r="TMN2157" s="105"/>
      <c r="TMO2157" s="105"/>
      <c r="TMP2157" s="105"/>
      <c r="TMQ2157" s="105"/>
      <c r="TMR2157" s="105"/>
      <c r="TMS2157" s="105"/>
      <c r="TMT2157" s="105"/>
      <c r="TMU2157" s="105"/>
      <c r="TMV2157" s="105"/>
      <c r="TMW2157" s="105"/>
      <c r="TMX2157" s="105"/>
      <c r="TMY2157" s="105"/>
      <c r="TMZ2157" s="105"/>
      <c r="TNA2157" s="105"/>
      <c r="TNB2157" s="105"/>
      <c r="TNC2157" s="105"/>
      <c r="TND2157" s="105"/>
      <c r="TNE2157" s="105"/>
      <c r="TNF2157" s="105"/>
      <c r="TNG2157" s="105"/>
      <c r="TNH2157" s="105"/>
      <c r="TNI2157" s="105"/>
      <c r="TNJ2157" s="105"/>
      <c r="TNK2157" s="105"/>
      <c r="TNL2157" s="105"/>
      <c r="TNM2157" s="105"/>
      <c r="TNN2157" s="105"/>
      <c r="TNO2157" s="105"/>
      <c r="TNP2157" s="105"/>
      <c r="TNQ2157" s="105"/>
      <c r="TNR2157" s="105"/>
      <c r="TNS2157" s="105"/>
      <c r="TNT2157" s="105"/>
      <c r="TNU2157" s="105"/>
      <c r="TNV2157" s="105"/>
      <c r="TNW2157" s="105"/>
      <c r="TNX2157" s="105"/>
      <c r="TNY2157" s="105"/>
      <c r="TNZ2157" s="105"/>
      <c r="TOA2157" s="105"/>
      <c r="TOB2157" s="105"/>
      <c r="TOC2157" s="105"/>
      <c r="TOD2157" s="105"/>
      <c r="TOE2157" s="105"/>
      <c r="TOF2157" s="105"/>
      <c r="TOG2157" s="105"/>
      <c r="TOH2157" s="105"/>
      <c r="TOI2157" s="105"/>
      <c r="TOJ2157" s="105"/>
      <c r="TOK2157" s="105"/>
      <c r="TOL2157" s="105"/>
      <c r="TOM2157" s="105"/>
      <c r="TON2157" s="105"/>
      <c r="TOO2157" s="105"/>
      <c r="TOP2157" s="105"/>
      <c r="TOQ2157" s="105"/>
      <c r="TOR2157" s="105"/>
      <c r="TOS2157" s="105"/>
      <c r="TOT2157" s="105"/>
      <c r="TOU2157" s="105"/>
      <c r="TOV2157" s="105"/>
      <c r="TOW2157" s="105"/>
      <c r="TOX2157" s="105"/>
      <c r="TOY2157" s="105"/>
      <c r="TOZ2157" s="105"/>
      <c r="TPA2157" s="105"/>
      <c r="TPB2157" s="105"/>
      <c r="TPC2157" s="105"/>
      <c r="TPD2157" s="105"/>
      <c r="TPE2157" s="105"/>
      <c r="TPF2157" s="105"/>
      <c r="TPG2157" s="105"/>
      <c r="TPH2157" s="105"/>
      <c r="TPI2157" s="105"/>
      <c r="TPJ2157" s="105"/>
      <c r="TPK2157" s="105"/>
      <c r="TPL2157" s="105"/>
      <c r="TPM2157" s="105"/>
      <c r="TPN2157" s="105"/>
      <c r="TPO2157" s="105"/>
      <c r="TPP2157" s="105"/>
      <c r="TPQ2157" s="105"/>
      <c r="TPR2157" s="105"/>
      <c r="TPS2157" s="105"/>
      <c r="TPT2157" s="105"/>
      <c r="TPU2157" s="105"/>
      <c r="TPV2157" s="105"/>
      <c r="TPW2157" s="105"/>
      <c r="TPX2157" s="105"/>
      <c r="TPY2157" s="105"/>
      <c r="TPZ2157" s="105"/>
      <c r="TQA2157" s="105"/>
      <c r="TQB2157" s="105"/>
      <c r="TQC2157" s="105"/>
      <c r="TQD2157" s="105"/>
      <c r="TQE2157" s="105"/>
      <c r="TQF2157" s="105"/>
      <c r="TQG2157" s="105"/>
      <c r="TQH2157" s="105"/>
      <c r="TQI2157" s="105"/>
      <c r="TQJ2157" s="105"/>
      <c r="TQK2157" s="105"/>
      <c r="TQL2157" s="105"/>
      <c r="TQM2157" s="105"/>
      <c r="TQN2157" s="105"/>
      <c r="TQO2157" s="105"/>
      <c r="TQP2157" s="105"/>
      <c r="TQQ2157" s="105"/>
      <c r="TQR2157" s="105"/>
      <c r="TQS2157" s="105"/>
      <c r="TQT2157" s="105"/>
      <c r="TQU2157" s="105"/>
      <c r="TQV2157" s="105"/>
      <c r="TQW2157" s="105"/>
      <c r="TQX2157" s="105"/>
      <c r="TQY2157" s="105"/>
      <c r="TQZ2157" s="105"/>
      <c r="TRA2157" s="105"/>
      <c r="TRB2157" s="105"/>
      <c r="TRC2157" s="105"/>
      <c r="TRD2157" s="105"/>
      <c r="TRE2157" s="105"/>
      <c r="TRF2157" s="105"/>
      <c r="TRG2157" s="105"/>
      <c r="TRH2157" s="105"/>
      <c r="TRI2157" s="105"/>
      <c r="TRJ2157" s="105"/>
      <c r="TRK2157" s="105"/>
      <c r="TRL2157" s="105"/>
      <c r="TRM2157" s="105"/>
      <c r="TRN2157" s="105"/>
      <c r="TRO2157" s="105"/>
      <c r="TRP2157" s="105"/>
      <c r="TRQ2157" s="105"/>
      <c r="TRR2157" s="105"/>
      <c r="TRS2157" s="105"/>
      <c r="TRT2157" s="105"/>
      <c r="TRU2157" s="105"/>
      <c r="TRV2157" s="105"/>
      <c r="TRW2157" s="105"/>
      <c r="TRX2157" s="105"/>
      <c r="TRY2157" s="105"/>
      <c r="TRZ2157" s="105"/>
      <c r="TSA2157" s="105"/>
      <c r="TSB2157" s="105"/>
      <c r="TSC2157" s="105"/>
      <c r="TSD2157" s="105"/>
      <c r="TSE2157" s="105"/>
      <c r="TSF2157" s="105"/>
      <c r="TSG2157" s="105"/>
      <c r="TSH2157" s="105"/>
      <c r="TSI2157" s="105"/>
      <c r="TSJ2157" s="105"/>
      <c r="TSK2157" s="105"/>
      <c r="TSL2157" s="105"/>
      <c r="TSM2157" s="105"/>
      <c r="TSN2157" s="105"/>
      <c r="TSO2157" s="105"/>
      <c r="TSP2157" s="105"/>
      <c r="TSQ2157" s="105"/>
      <c r="TSR2157" s="105"/>
      <c r="TSS2157" s="105"/>
      <c r="TST2157" s="105"/>
      <c r="TSU2157" s="105"/>
      <c r="TSV2157" s="105"/>
      <c r="TSW2157" s="105"/>
      <c r="TSX2157" s="105"/>
      <c r="TSY2157" s="105"/>
      <c r="TSZ2157" s="105"/>
      <c r="TTA2157" s="105"/>
      <c r="TTB2157" s="105"/>
      <c r="TTC2157" s="105"/>
      <c r="TTD2157" s="105"/>
      <c r="TTE2157" s="105"/>
      <c r="TTF2157" s="105"/>
      <c r="TTG2157" s="105"/>
      <c r="TTH2157" s="105"/>
      <c r="TTI2157" s="105"/>
      <c r="TTJ2157" s="105"/>
      <c r="TTK2157" s="105"/>
      <c r="TTL2157" s="105"/>
      <c r="TTM2157" s="105"/>
      <c r="TTN2157" s="105"/>
      <c r="TTO2157" s="105"/>
      <c r="TTP2157" s="105"/>
      <c r="TTQ2157" s="105"/>
      <c r="TTR2157" s="105"/>
      <c r="TTS2157" s="105"/>
      <c r="TTT2157" s="105"/>
      <c r="TTU2157" s="105"/>
      <c r="TTV2157" s="105"/>
      <c r="TTW2157" s="105"/>
      <c r="TTX2157" s="105"/>
      <c r="TTY2157" s="105"/>
      <c r="TTZ2157" s="105"/>
      <c r="TUA2157" s="105"/>
      <c r="TUB2157" s="105"/>
      <c r="TUC2157" s="105"/>
      <c r="TUD2157" s="105"/>
      <c r="TUE2157" s="105"/>
      <c r="TUF2157" s="105"/>
      <c r="TUG2157" s="105"/>
      <c r="TUH2157" s="105"/>
      <c r="TUI2157" s="105"/>
      <c r="TUJ2157" s="105"/>
      <c r="TUK2157" s="105"/>
      <c r="TUL2157" s="105"/>
      <c r="TUM2157" s="105"/>
      <c r="TUN2157" s="105"/>
      <c r="TUO2157" s="105"/>
      <c r="TUP2157" s="105"/>
      <c r="TUQ2157" s="105"/>
      <c r="TUR2157" s="105"/>
      <c r="TUS2157" s="105"/>
      <c r="TUT2157" s="105"/>
      <c r="TUU2157" s="105"/>
      <c r="TUV2157" s="105"/>
      <c r="TUW2157" s="105"/>
      <c r="TUX2157" s="105"/>
      <c r="TUY2157" s="105"/>
      <c r="TUZ2157" s="105"/>
      <c r="TVA2157" s="105"/>
      <c r="TVB2157" s="105"/>
      <c r="TVC2157" s="105"/>
      <c r="TVD2157" s="105"/>
      <c r="TVE2157" s="105"/>
      <c r="TVF2157" s="105"/>
      <c r="TVG2157" s="105"/>
      <c r="TVH2157" s="105"/>
      <c r="TVI2157" s="105"/>
      <c r="TVJ2157" s="105"/>
      <c r="TVK2157" s="105"/>
      <c r="TVL2157" s="105"/>
      <c r="TVM2157" s="105"/>
      <c r="TVN2157" s="105"/>
      <c r="TVO2157" s="105"/>
      <c r="TVP2157" s="105"/>
      <c r="TVQ2157" s="105"/>
      <c r="TVR2157" s="105"/>
      <c r="TVS2157" s="105"/>
      <c r="TVT2157" s="105"/>
      <c r="TVU2157" s="105"/>
      <c r="TVV2157" s="105"/>
      <c r="TVW2157" s="105"/>
      <c r="TVX2157" s="105"/>
      <c r="TVY2157" s="105"/>
      <c r="TVZ2157" s="105"/>
      <c r="TWA2157" s="105"/>
      <c r="TWB2157" s="105"/>
      <c r="TWC2157" s="105"/>
      <c r="TWD2157" s="105"/>
      <c r="TWE2157" s="105"/>
      <c r="TWF2157" s="105"/>
      <c r="TWG2157" s="105"/>
      <c r="TWH2157" s="105"/>
      <c r="TWI2157" s="105"/>
      <c r="TWJ2157" s="105"/>
      <c r="TWK2157" s="105"/>
      <c r="TWL2157" s="105"/>
      <c r="TWM2157" s="105"/>
      <c r="TWN2157" s="105"/>
      <c r="TWO2157" s="105"/>
      <c r="TWP2157" s="105"/>
      <c r="TWQ2157" s="105"/>
      <c r="TWR2157" s="105"/>
      <c r="TWS2157" s="105"/>
      <c r="TWT2157" s="105"/>
      <c r="TWU2157" s="105"/>
      <c r="TWV2157" s="105"/>
      <c r="TWW2157" s="105"/>
      <c r="TWX2157" s="105"/>
      <c r="TWY2157" s="105"/>
      <c r="TWZ2157" s="105"/>
      <c r="TXA2157" s="105"/>
      <c r="TXB2157" s="105"/>
      <c r="TXC2157" s="105"/>
      <c r="TXD2157" s="105"/>
      <c r="TXE2157" s="105"/>
      <c r="TXF2157" s="105"/>
      <c r="TXG2157" s="105"/>
      <c r="TXH2157" s="105"/>
      <c r="TXI2157" s="105"/>
      <c r="TXJ2157" s="105"/>
      <c r="TXK2157" s="105"/>
      <c r="TXL2157" s="105"/>
      <c r="TXM2157" s="105"/>
      <c r="TXN2157" s="105"/>
      <c r="TXO2157" s="105"/>
      <c r="TXP2157" s="105"/>
      <c r="TXQ2157" s="105"/>
      <c r="TXR2157" s="105"/>
      <c r="TXS2157" s="105"/>
      <c r="TXT2157" s="105"/>
      <c r="TXU2157" s="105"/>
      <c r="TXV2157" s="105"/>
      <c r="TXW2157" s="105"/>
      <c r="TXX2157" s="105"/>
      <c r="TXY2157" s="105"/>
      <c r="TXZ2157" s="105"/>
      <c r="TYA2157" s="105"/>
      <c r="TYB2157" s="105"/>
      <c r="TYC2157" s="105"/>
      <c r="TYD2157" s="105"/>
      <c r="TYE2157" s="105"/>
      <c r="TYF2157" s="105"/>
      <c r="TYG2157" s="105"/>
      <c r="TYH2157" s="105"/>
      <c r="TYI2157" s="105"/>
      <c r="TYJ2157" s="105"/>
      <c r="TYK2157" s="105"/>
      <c r="TYL2157" s="105"/>
      <c r="TYM2157" s="105"/>
      <c r="TYN2157" s="105"/>
      <c r="TYO2157" s="105"/>
      <c r="TYP2157" s="105"/>
      <c r="TYQ2157" s="105"/>
      <c r="TYR2157" s="105"/>
      <c r="TYS2157" s="105"/>
      <c r="TYT2157" s="105"/>
      <c r="TYU2157" s="105"/>
      <c r="TYV2157" s="105"/>
      <c r="TYW2157" s="105"/>
      <c r="TYX2157" s="105"/>
      <c r="TYY2157" s="105"/>
      <c r="TYZ2157" s="105"/>
      <c r="TZA2157" s="105"/>
      <c r="TZB2157" s="105"/>
      <c r="TZC2157" s="105"/>
      <c r="TZD2157" s="105"/>
      <c r="TZE2157" s="105"/>
      <c r="TZF2157" s="105"/>
      <c r="TZG2157" s="105"/>
      <c r="TZH2157" s="105"/>
      <c r="TZI2157" s="105"/>
      <c r="TZJ2157" s="105"/>
      <c r="TZK2157" s="105"/>
      <c r="TZL2157" s="105"/>
      <c r="TZM2157" s="105"/>
      <c r="TZN2157" s="105"/>
      <c r="TZO2157" s="105"/>
      <c r="TZP2157" s="105"/>
      <c r="TZQ2157" s="105"/>
      <c r="TZR2157" s="105"/>
      <c r="TZS2157" s="105"/>
      <c r="TZT2157" s="105"/>
      <c r="TZU2157" s="105"/>
      <c r="TZV2157" s="105"/>
      <c r="TZW2157" s="105"/>
      <c r="TZX2157" s="105"/>
      <c r="TZY2157" s="105"/>
      <c r="TZZ2157" s="105"/>
      <c r="UAA2157" s="105"/>
      <c r="UAB2157" s="105"/>
      <c r="UAC2157" s="105"/>
      <c r="UAD2157" s="105"/>
      <c r="UAE2157" s="105"/>
      <c r="UAF2157" s="105"/>
      <c r="UAG2157" s="105"/>
      <c r="UAH2157" s="105"/>
      <c r="UAI2157" s="105"/>
      <c r="UAJ2157" s="105"/>
      <c r="UAK2157" s="105"/>
      <c r="UAL2157" s="105"/>
      <c r="UAM2157" s="105"/>
      <c r="UAN2157" s="105"/>
      <c r="UAO2157" s="105"/>
      <c r="UAP2157" s="105"/>
      <c r="UAQ2157" s="105"/>
      <c r="UAR2157" s="105"/>
      <c r="UAS2157" s="105"/>
      <c r="UAT2157" s="105"/>
      <c r="UAU2157" s="105"/>
      <c r="UAV2157" s="105"/>
      <c r="UAW2157" s="105"/>
      <c r="UAX2157" s="105"/>
      <c r="UAY2157" s="105"/>
      <c r="UAZ2157" s="105"/>
      <c r="UBA2157" s="105"/>
      <c r="UBB2157" s="105"/>
      <c r="UBC2157" s="105"/>
      <c r="UBD2157" s="105"/>
      <c r="UBE2157" s="105"/>
      <c r="UBF2157" s="105"/>
      <c r="UBG2157" s="105"/>
      <c r="UBH2157" s="105"/>
      <c r="UBI2157" s="105"/>
      <c r="UBJ2157" s="105"/>
      <c r="UBK2157" s="105"/>
      <c r="UBL2157" s="105"/>
      <c r="UBM2157" s="105"/>
      <c r="UBN2157" s="105"/>
      <c r="UBO2157" s="105"/>
      <c r="UBP2157" s="105"/>
      <c r="UBQ2157" s="105"/>
      <c r="UBR2157" s="105"/>
      <c r="UBS2157" s="105"/>
      <c r="UBT2157" s="105"/>
      <c r="UBU2157" s="105"/>
      <c r="UBV2157" s="105"/>
      <c r="UBW2157" s="105"/>
      <c r="UBX2157" s="105"/>
      <c r="UBY2157" s="105"/>
      <c r="UBZ2157" s="105"/>
      <c r="UCA2157" s="105"/>
      <c r="UCB2157" s="105"/>
      <c r="UCC2157" s="105"/>
      <c r="UCD2157" s="105"/>
      <c r="UCE2157" s="105"/>
      <c r="UCF2157" s="105"/>
      <c r="UCG2157" s="105"/>
      <c r="UCH2157" s="105"/>
      <c r="UCI2157" s="105"/>
      <c r="UCJ2157" s="105"/>
      <c r="UCK2157" s="105"/>
      <c r="UCL2157" s="105"/>
      <c r="UCM2157" s="105"/>
      <c r="UCN2157" s="105"/>
      <c r="UCO2157" s="105"/>
      <c r="UCP2157" s="105"/>
      <c r="UCQ2157" s="105"/>
      <c r="UCR2157" s="105"/>
      <c r="UCS2157" s="105"/>
      <c r="UCT2157" s="105"/>
      <c r="UCU2157" s="105"/>
      <c r="UCV2157" s="105"/>
      <c r="UCW2157" s="105"/>
      <c r="UCX2157" s="105"/>
      <c r="UCY2157" s="105"/>
      <c r="UCZ2157" s="105"/>
      <c r="UDA2157" s="105"/>
      <c r="UDB2157" s="105"/>
      <c r="UDC2157" s="105"/>
      <c r="UDD2157" s="105"/>
      <c r="UDE2157" s="105"/>
      <c r="UDF2157" s="105"/>
      <c r="UDG2157" s="105"/>
      <c r="UDH2157" s="105"/>
      <c r="UDI2157" s="105"/>
      <c r="UDJ2157" s="105"/>
      <c r="UDK2157" s="105"/>
      <c r="UDL2157" s="105"/>
      <c r="UDM2157" s="105"/>
      <c r="UDN2157" s="105"/>
      <c r="UDO2157" s="105"/>
      <c r="UDP2157" s="105"/>
      <c r="UDQ2157" s="105"/>
      <c r="UDR2157" s="105"/>
      <c r="UDS2157" s="105"/>
      <c r="UDT2157" s="105"/>
      <c r="UDU2157" s="105"/>
      <c r="UDV2157" s="105"/>
      <c r="UDW2157" s="105"/>
      <c r="UDX2157" s="105"/>
      <c r="UDY2157" s="105"/>
      <c r="UDZ2157" s="105"/>
      <c r="UEA2157" s="105"/>
      <c r="UEB2157" s="105"/>
      <c r="UEC2157" s="105"/>
      <c r="UED2157" s="105"/>
      <c r="UEE2157" s="105"/>
      <c r="UEF2157" s="105"/>
      <c r="UEG2157" s="105"/>
      <c r="UEH2157" s="105"/>
      <c r="UEI2157" s="105"/>
      <c r="UEJ2157" s="105"/>
      <c r="UEK2157" s="105"/>
      <c r="UEL2157" s="105"/>
      <c r="UEM2157" s="105"/>
      <c r="UEN2157" s="105"/>
      <c r="UEO2157" s="105"/>
      <c r="UEP2157" s="105"/>
      <c r="UEQ2157" s="105"/>
      <c r="UER2157" s="105"/>
      <c r="UES2157" s="105"/>
      <c r="UET2157" s="105"/>
      <c r="UEU2157" s="105"/>
      <c r="UEV2157" s="105"/>
      <c r="UEW2157" s="105"/>
      <c r="UEX2157" s="105"/>
      <c r="UEY2157" s="105"/>
      <c r="UEZ2157" s="105"/>
      <c r="UFA2157" s="105"/>
      <c r="UFB2157" s="105"/>
      <c r="UFC2157" s="105"/>
      <c r="UFD2157" s="105"/>
      <c r="UFE2157" s="105"/>
      <c r="UFF2157" s="105"/>
      <c r="UFG2157" s="105"/>
      <c r="UFH2157" s="105"/>
      <c r="UFI2157" s="105"/>
      <c r="UFJ2157" s="105"/>
      <c r="UFK2157" s="105"/>
      <c r="UFL2157" s="105"/>
      <c r="UFM2157" s="105"/>
      <c r="UFN2157" s="105"/>
      <c r="UFO2157" s="105"/>
      <c r="UFP2157" s="105"/>
      <c r="UFQ2157" s="105"/>
      <c r="UFR2157" s="105"/>
      <c r="UFS2157" s="105"/>
      <c r="UFT2157" s="105"/>
      <c r="UFU2157" s="105"/>
      <c r="UFV2157" s="105"/>
      <c r="UFW2157" s="105"/>
      <c r="UFX2157" s="105"/>
      <c r="UFY2157" s="105"/>
      <c r="UFZ2157" s="105"/>
      <c r="UGA2157" s="105"/>
      <c r="UGB2157" s="105"/>
      <c r="UGC2157" s="105"/>
      <c r="UGD2157" s="105"/>
      <c r="UGE2157" s="105"/>
      <c r="UGF2157" s="105"/>
      <c r="UGG2157" s="105"/>
      <c r="UGH2157" s="105"/>
      <c r="UGI2157" s="105"/>
      <c r="UGJ2157" s="105"/>
      <c r="UGK2157" s="105"/>
      <c r="UGL2157" s="105"/>
      <c r="UGM2157" s="105"/>
      <c r="UGN2157" s="105"/>
      <c r="UGO2157" s="105"/>
      <c r="UGP2157" s="105"/>
      <c r="UGQ2157" s="105"/>
      <c r="UGR2157" s="105"/>
      <c r="UGS2157" s="105"/>
      <c r="UGT2157" s="105"/>
      <c r="UGU2157" s="105"/>
      <c r="UGV2157" s="105"/>
      <c r="UGW2157" s="105"/>
      <c r="UGX2157" s="105"/>
      <c r="UGY2157" s="105"/>
      <c r="UGZ2157" s="105"/>
      <c r="UHA2157" s="105"/>
      <c r="UHB2157" s="105"/>
      <c r="UHC2157" s="105"/>
      <c r="UHD2157" s="105"/>
      <c r="UHE2157" s="105"/>
      <c r="UHF2157" s="105"/>
      <c r="UHG2157" s="105"/>
      <c r="UHH2157" s="105"/>
      <c r="UHI2157" s="105"/>
      <c r="UHJ2157" s="105"/>
      <c r="UHK2157" s="105"/>
      <c r="UHL2157" s="105"/>
      <c r="UHM2157" s="105"/>
      <c r="UHN2157" s="105"/>
      <c r="UHO2157" s="105"/>
      <c r="UHP2157" s="105"/>
      <c r="UHQ2157" s="105"/>
      <c r="UHR2157" s="105"/>
      <c r="UHS2157" s="105"/>
      <c r="UHT2157" s="105"/>
      <c r="UHU2157" s="105"/>
      <c r="UHV2157" s="105"/>
      <c r="UHW2157" s="105"/>
      <c r="UHX2157" s="105"/>
      <c r="UHY2157" s="105"/>
      <c r="UHZ2157" s="105"/>
      <c r="UIA2157" s="105"/>
      <c r="UIB2157" s="105"/>
      <c r="UIC2157" s="105"/>
      <c r="UID2157" s="105"/>
      <c r="UIE2157" s="105"/>
      <c r="UIF2157" s="105"/>
      <c r="UIG2157" s="105"/>
      <c r="UIH2157" s="105"/>
      <c r="UII2157" s="105"/>
      <c r="UIJ2157" s="105"/>
      <c r="UIK2157" s="105"/>
      <c r="UIL2157" s="105"/>
      <c r="UIM2157" s="105"/>
      <c r="UIN2157" s="105"/>
      <c r="UIO2157" s="105"/>
      <c r="UIP2157" s="105"/>
      <c r="UIQ2157" s="105"/>
      <c r="UIR2157" s="105"/>
      <c r="UIS2157" s="105"/>
      <c r="UIT2157" s="105"/>
      <c r="UIU2157" s="105"/>
      <c r="UIV2157" s="105"/>
      <c r="UIW2157" s="105"/>
      <c r="UIX2157" s="105"/>
      <c r="UIY2157" s="105"/>
      <c r="UIZ2157" s="105"/>
      <c r="UJA2157" s="105"/>
      <c r="UJB2157" s="105"/>
      <c r="UJC2157" s="105"/>
      <c r="UJD2157" s="105"/>
      <c r="UJE2157" s="105"/>
      <c r="UJF2157" s="105"/>
      <c r="UJG2157" s="105"/>
      <c r="UJH2157" s="105"/>
      <c r="UJI2157" s="105"/>
      <c r="UJJ2157" s="105"/>
      <c r="UJK2157" s="105"/>
      <c r="UJL2157" s="105"/>
      <c r="UJM2157" s="105"/>
      <c r="UJN2157" s="105"/>
      <c r="UJO2157" s="105"/>
      <c r="UJP2157" s="105"/>
      <c r="UJQ2157" s="105"/>
      <c r="UJR2157" s="105"/>
      <c r="UJS2157" s="105"/>
      <c r="UJT2157" s="105"/>
      <c r="UJU2157" s="105"/>
      <c r="UJV2157" s="105"/>
      <c r="UJW2157" s="105"/>
      <c r="UJX2157" s="105"/>
      <c r="UJY2157" s="105"/>
      <c r="UJZ2157" s="105"/>
      <c r="UKA2157" s="105"/>
      <c r="UKB2157" s="105"/>
      <c r="UKC2157" s="105"/>
      <c r="UKD2157" s="105"/>
      <c r="UKE2157" s="105"/>
      <c r="UKF2157" s="105"/>
      <c r="UKG2157" s="105"/>
      <c r="UKH2157" s="105"/>
      <c r="UKI2157" s="105"/>
      <c r="UKJ2157" s="105"/>
      <c r="UKK2157" s="105"/>
      <c r="UKL2157" s="105"/>
      <c r="UKM2157" s="105"/>
      <c r="UKN2157" s="105"/>
      <c r="UKO2157" s="105"/>
      <c r="UKP2157" s="105"/>
      <c r="UKQ2157" s="105"/>
      <c r="UKR2157" s="105"/>
      <c r="UKS2157" s="105"/>
      <c r="UKT2157" s="105"/>
      <c r="UKU2157" s="105"/>
      <c r="UKV2157" s="105"/>
      <c r="UKW2157" s="105"/>
      <c r="UKX2157" s="105"/>
      <c r="UKY2157" s="105"/>
      <c r="UKZ2157" s="105"/>
      <c r="ULA2157" s="105"/>
      <c r="ULB2157" s="105"/>
      <c r="ULC2157" s="105"/>
      <c r="ULD2157" s="105"/>
      <c r="ULE2157" s="105"/>
      <c r="ULF2157" s="105"/>
      <c r="ULG2157" s="105"/>
      <c r="ULH2157" s="105"/>
      <c r="ULI2157" s="105"/>
      <c r="ULJ2157" s="105"/>
      <c r="ULK2157" s="105"/>
      <c r="ULL2157" s="105"/>
      <c r="ULM2157" s="105"/>
      <c r="ULN2157" s="105"/>
      <c r="ULO2157" s="105"/>
      <c r="ULP2157" s="105"/>
      <c r="ULQ2157" s="105"/>
      <c r="ULR2157" s="105"/>
      <c r="ULS2157" s="105"/>
      <c r="ULT2157" s="105"/>
      <c r="ULU2157" s="105"/>
      <c r="ULV2157" s="105"/>
      <c r="ULW2157" s="105"/>
      <c r="ULX2157" s="105"/>
      <c r="ULY2157" s="105"/>
      <c r="ULZ2157" s="105"/>
      <c r="UMA2157" s="105"/>
      <c r="UMB2157" s="105"/>
      <c r="UMC2157" s="105"/>
      <c r="UMD2157" s="105"/>
      <c r="UME2157" s="105"/>
      <c r="UMF2157" s="105"/>
      <c r="UMG2157" s="105"/>
      <c r="UMH2157" s="105"/>
      <c r="UMI2157" s="105"/>
      <c r="UMJ2157" s="105"/>
      <c r="UMK2157" s="105"/>
      <c r="UML2157" s="105"/>
      <c r="UMM2157" s="105"/>
      <c r="UMN2157" s="105"/>
      <c r="UMO2157" s="105"/>
      <c r="UMP2157" s="105"/>
      <c r="UMQ2157" s="105"/>
      <c r="UMR2157" s="105"/>
      <c r="UMS2157" s="105"/>
      <c r="UMT2157" s="105"/>
      <c r="UMU2157" s="105"/>
      <c r="UMV2157" s="105"/>
      <c r="UMW2157" s="105"/>
      <c r="UMX2157" s="105"/>
      <c r="UMY2157" s="105"/>
      <c r="UMZ2157" s="105"/>
      <c r="UNA2157" s="105"/>
      <c r="UNB2157" s="105"/>
      <c r="UNC2157" s="105"/>
      <c r="UND2157" s="105"/>
      <c r="UNE2157" s="105"/>
      <c r="UNF2157" s="105"/>
      <c r="UNG2157" s="105"/>
      <c r="UNH2157" s="105"/>
      <c r="UNI2157" s="105"/>
      <c r="UNJ2157" s="105"/>
      <c r="UNK2157" s="105"/>
      <c r="UNL2157" s="105"/>
      <c r="UNM2157" s="105"/>
      <c r="UNN2157" s="105"/>
      <c r="UNO2157" s="105"/>
      <c r="UNP2157" s="105"/>
      <c r="UNQ2157" s="105"/>
      <c r="UNR2157" s="105"/>
      <c r="UNS2157" s="105"/>
      <c r="UNT2157" s="105"/>
      <c r="UNU2157" s="105"/>
      <c r="UNV2157" s="105"/>
      <c r="UNW2157" s="105"/>
      <c r="UNX2157" s="105"/>
      <c r="UNY2157" s="105"/>
      <c r="UNZ2157" s="105"/>
      <c r="UOA2157" s="105"/>
      <c r="UOB2157" s="105"/>
      <c r="UOC2157" s="105"/>
      <c r="UOD2157" s="105"/>
      <c r="UOE2157" s="105"/>
      <c r="UOF2157" s="105"/>
      <c r="UOG2157" s="105"/>
      <c r="UOH2157" s="105"/>
      <c r="UOI2157" s="105"/>
      <c r="UOJ2157" s="105"/>
      <c r="UOK2157" s="105"/>
      <c r="UOL2157" s="105"/>
      <c r="UOM2157" s="105"/>
      <c r="UON2157" s="105"/>
      <c r="UOO2157" s="105"/>
      <c r="UOP2157" s="105"/>
      <c r="UOQ2157" s="105"/>
      <c r="UOR2157" s="105"/>
      <c r="UOS2157" s="105"/>
      <c r="UOT2157" s="105"/>
      <c r="UOU2157" s="105"/>
      <c r="UOV2157" s="105"/>
      <c r="UOW2157" s="105"/>
      <c r="UOX2157" s="105"/>
      <c r="UOY2157" s="105"/>
      <c r="UOZ2157" s="105"/>
      <c r="UPA2157" s="105"/>
      <c r="UPB2157" s="105"/>
      <c r="UPC2157" s="105"/>
      <c r="UPD2157" s="105"/>
      <c r="UPE2157" s="105"/>
      <c r="UPF2157" s="105"/>
      <c r="UPG2157" s="105"/>
      <c r="UPH2157" s="105"/>
      <c r="UPI2157" s="105"/>
      <c r="UPJ2157" s="105"/>
      <c r="UPK2157" s="105"/>
      <c r="UPL2157" s="105"/>
      <c r="UPM2157" s="105"/>
      <c r="UPN2157" s="105"/>
      <c r="UPO2157" s="105"/>
      <c r="UPP2157" s="105"/>
      <c r="UPQ2157" s="105"/>
      <c r="UPR2157" s="105"/>
      <c r="UPS2157" s="105"/>
      <c r="UPT2157" s="105"/>
      <c r="UPU2157" s="105"/>
      <c r="UPV2157" s="105"/>
      <c r="UPW2157" s="105"/>
      <c r="UPX2157" s="105"/>
      <c r="UPY2157" s="105"/>
      <c r="UPZ2157" s="105"/>
      <c r="UQA2157" s="105"/>
      <c r="UQB2157" s="105"/>
      <c r="UQC2157" s="105"/>
      <c r="UQD2157" s="105"/>
      <c r="UQE2157" s="105"/>
      <c r="UQF2157" s="105"/>
      <c r="UQG2157" s="105"/>
      <c r="UQH2157" s="105"/>
      <c r="UQI2157" s="105"/>
      <c r="UQJ2157" s="105"/>
      <c r="UQK2157" s="105"/>
      <c r="UQL2157" s="105"/>
      <c r="UQM2157" s="105"/>
      <c r="UQN2157" s="105"/>
      <c r="UQO2157" s="105"/>
      <c r="UQP2157" s="105"/>
      <c r="UQQ2157" s="105"/>
      <c r="UQR2157" s="105"/>
      <c r="UQS2157" s="105"/>
      <c r="UQT2157" s="105"/>
      <c r="UQU2157" s="105"/>
      <c r="UQV2157" s="105"/>
      <c r="UQW2157" s="105"/>
      <c r="UQX2157" s="105"/>
      <c r="UQY2157" s="105"/>
      <c r="UQZ2157" s="105"/>
      <c r="URA2157" s="105"/>
      <c r="URB2157" s="105"/>
      <c r="URC2157" s="105"/>
      <c r="URD2157" s="105"/>
      <c r="URE2157" s="105"/>
      <c r="URF2157" s="105"/>
      <c r="URG2157" s="105"/>
      <c r="URH2157" s="105"/>
      <c r="URI2157" s="105"/>
      <c r="URJ2157" s="105"/>
      <c r="URK2157" s="105"/>
      <c r="URL2157" s="105"/>
      <c r="URM2157" s="105"/>
      <c r="URN2157" s="105"/>
      <c r="URO2157" s="105"/>
      <c r="URP2157" s="105"/>
      <c r="URQ2157" s="105"/>
      <c r="URR2157" s="105"/>
      <c r="URS2157" s="105"/>
      <c r="URT2157" s="105"/>
      <c r="URU2157" s="105"/>
      <c r="URV2157" s="105"/>
      <c r="URW2157" s="105"/>
      <c r="URX2157" s="105"/>
      <c r="URY2157" s="105"/>
      <c r="URZ2157" s="105"/>
      <c r="USA2157" s="105"/>
      <c r="USB2157" s="105"/>
      <c r="USC2157" s="105"/>
      <c r="USD2157" s="105"/>
      <c r="USE2157" s="105"/>
      <c r="USF2157" s="105"/>
      <c r="USG2157" s="105"/>
      <c r="USH2157" s="105"/>
      <c r="USI2157" s="105"/>
      <c r="USJ2157" s="105"/>
      <c r="USK2157" s="105"/>
      <c r="USL2157" s="105"/>
      <c r="USM2157" s="105"/>
      <c r="USN2157" s="105"/>
      <c r="USO2157" s="105"/>
      <c r="USP2157" s="105"/>
      <c r="USQ2157" s="105"/>
      <c r="USR2157" s="105"/>
      <c r="USS2157" s="105"/>
      <c r="UST2157" s="105"/>
      <c r="USU2157" s="105"/>
      <c r="USV2157" s="105"/>
      <c r="USW2157" s="105"/>
      <c r="USX2157" s="105"/>
      <c r="USY2157" s="105"/>
      <c r="USZ2157" s="105"/>
      <c r="UTA2157" s="105"/>
      <c r="UTB2157" s="105"/>
      <c r="UTC2157" s="105"/>
      <c r="UTD2157" s="105"/>
      <c r="UTE2157" s="105"/>
      <c r="UTF2157" s="105"/>
      <c r="UTG2157" s="105"/>
      <c r="UTH2157" s="105"/>
      <c r="UTI2157" s="105"/>
      <c r="UTJ2157" s="105"/>
      <c r="UTK2157" s="105"/>
      <c r="UTL2157" s="105"/>
      <c r="UTM2157" s="105"/>
      <c r="UTN2157" s="105"/>
      <c r="UTO2157" s="105"/>
      <c r="UTP2157" s="105"/>
      <c r="UTQ2157" s="105"/>
      <c r="UTR2157" s="105"/>
      <c r="UTS2157" s="105"/>
      <c r="UTT2157" s="105"/>
      <c r="UTU2157" s="105"/>
      <c r="UTV2157" s="105"/>
      <c r="UTW2157" s="105"/>
      <c r="UTX2157" s="105"/>
      <c r="UTY2157" s="105"/>
      <c r="UTZ2157" s="105"/>
      <c r="UUA2157" s="105"/>
      <c r="UUB2157" s="105"/>
      <c r="UUC2157" s="105"/>
      <c r="UUD2157" s="105"/>
      <c r="UUE2157" s="105"/>
      <c r="UUF2157" s="105"/>
      <c r="UUG2157" s="105"/>
      <c r="UUH2157" s="105"/>
      <c r="UUI2157" s="105"/>
      <c r="UUJ2157" s="105"/>
      <c r="UUK2157" s="105"/>
      <c r="UUL2157" s="105"/>
      <c r="UUM2157" s="105"/>
      <c r="UUN2157" s="105"/>
      <c r="UUO2157" s="105"/>
      <c r="UUP2157" s="105"/>
      <c r="UUQ2157" s="105"/>
      <c r="UUR2157" s="105"/>
      <c r="UUS2157" s="105"/>
      <c r="UUT2157" s="105"/>
      <c r="UUU2157" s="105"/>
      <c r="UUV2157" s="105"/>
      <c r="UUW2157" s="105"/>
      <c r="UUX2157" s="105"/>
      <c r="UUY2157" s="105"/>
      <c r="UUZ2157" s="105"/>
      <c r="UVA2157" s="105"/>
      <c r="UVB2157" s="105"/>
      <c r="UVC2157" s="105"/>
      <c r="UVD2157" s="105"/>
      <c r="UVE2157" s="105"/>
      <c r="UVF2157" s="105"/>
      <c r="UVG2157" s="105"/>
      <c r="UVH2157" s="105"/>
      <c r="UVI2157" s="105"/>
      <c r="UVJ2157" s="105"/>
      <c r="UVK2157" s="105"/>
      <c r="UVL2157" s="105"/>
      <c r="UVM2157" s="105"/>
      <c r="UVN2157" s="105"/>
      <c r="UVO2157" s="105"/>
      <c r="UVP2157" s="105"/>
      <c r="UVQ2157" s="105"/>
      <c r="UVR2157" s="105"/>
      <c r="UVS2157" s="105"/>
      <c r="UVT2157" s="105"/>
      <c r="UVU2157" s="105"/>
      <c r="UVV2157" s="105"/>
      <c r="UVW2157" s="105"/>
      <c r="UVX2157" s="105"/>
      <c r="UVY2157" s="105"/>
      <c r="UVZ2157" s="105"/>
      <c r="UWA2157" s="105"/>
      <c r="UWB2157" s="105"/>
      <c r="UWC2157" s="105"/>
      <c r="UWD2157" s="105"/>
      <c r="UWE2157" s="105"/>
      <c r="UWF2157" s="105"/>
      <c r="UWG2157" s="105"/>
      <c r="UWH2157" s="105"/>
      <c r="UWI2157" s="105"/>
      <c r="UWJ2157" s="105"/>
      <c r="UWK2157" s="105"/>
      <c r="UWL2157" s="105"/>
      <c r="UWM2157" s="105"/>
      <c r="UWN2157" s="105"/>
      <c r="UWO2157" s="105"/>
      <c r="UWP2157" s="105"/>
      <c r="UWQ2157" s="105"/>
      <c r="UWR2157" s="105"/>
      <c r="UWS2157" s="105"/>
      <c r="UWT2157" s="105"/>
      <c r="UWU2157" s="105"/>
      <c r="UWV2157" s="105"/>
      <c r="UWW2157" s="105"/>
      <c r="UWX2157" s="105"/>
      <c r="UWY2157" s="105"/>
      <c r="UWZ2157" s="105"/>
      <c r="UXA2157" s="105"/>
      <c r="UXB2157" s="105"/>
      <c r="UXC2157" s="105"/>
      <c r="UXD2157" s="105"/>
      <c r="UXE2157" s="105"/>
      <c r="UXF2157" s="105"/>
      <c r="UXG2157" s="105"/>
      <c r="UXH2157" s="105"/>
      <c r="UXI2157" s="105"/>
      <c r="UXJ2157" s="105"/>
      <c r="UXK2157" s="105"/>
      <c r="UXL2157" s="105"/>
      <c r="UXM2157" s="105"/>
      <c r="UXN2157" s="105"/>
      <c r="UXO2157" s="105"/>
      <c r="UXP2157" s="105"/>
      <c r="UXQ2157" s="105"/>
      <c r="UXR2157" s="105"/>
      <c r="UXS2157" s="105"/>
      <c r="UXT2157" s="105"/>
      <c r="UXU2157" s="105"/>
      <c r="UXV2157" s="105"/>
      <c r="UXW2157" s="105"/>
      <c r="UXX2157" s="105"/>
      <c r="UXY2157" s="105"/>
      <c r="UXZ2157" s="105"/>
      <c r="UYA2157" s="105"/>
      <c r="UYB2157" s="105"/>
      <c r="UYC2157" s="105"/>
      <c r="UYD2157" s="105"/>
      <c r="UYE2157" s="105"/>
      <c r="UYF2157" s="105"/>
      <c r="UYG2157" s="105"/>
      <c r="UYH2157" s="105"/>
      <c r="UYI2157" s="105"/>
      <c r="UYJ2157" s="105"/>
      <c r="UYK2157" s="105"/>
      <c r="UYL2157" s="105"/>
      <c r="UYM2157" s="105"/>
      <c r="UYN2157" s="105"/>
      <c r="UYO2157" s="105"/>
      <c r="UYP2157" s="105"/>
      <c r="UYQ2157" s="105"/>
      <c r="UYR2157" s="105"/>
      <c r="UYS2157" s="105"/>
      <c r="UYT2157" s="105"/>
      <c r="UYU2157" s="105"/>
      <c r="UYV2157" s="105"/>
      <c r="UYW2157" s="105"/>
      <c r="UYX2157" s="105"/>
      <c r="UYY2157" s="105"/>
      <c r="UYZ2157" s="105"/>
      <c r="UZA2157" s="105"/>
      <c r="UZB2157" s="105"/>
      <c r="UZC2157" s="105"/>
      <c r="UZD2157" s="105"/>
      <c r="UZE2157" s="105"/>
      <c r="UZF2157" s="105"/>
      <c r="UZG2157" s="105"/>
      <c r="UZH2157" s="105"/>
      <c r="UZI2157" s="105"/>
      <c r="UZJ2157" s="105"/>
      <c r="UZK2157" s="105"/>
      <c r="UZL2157" s="105"/>
      <c r="UZM2157" s="105"/>
      <c r="UZN2157" s="105"/>
      <c r="UZO2157" s="105"/>
      <c r="UZP2157" s="105"/>
      <c r="UZQ2157" s="105"/>
      <c r="UZR2157" s="105"/>
      <c r="UZS2157" s="105"/>
      <c r="UZT2157" s="105"/>
      <c r="UZU2157" s="105"/>
      <c r="UZV2157" s="105"/>
      <c r="UZW2157" s="105"/>
      <c r="UZX2157" s="105"/>
      <c r="UZY2157" s="105"/>
      <c r="UZZ2157" s="105"/>
      <c r="VAA2157" s="105"/>
      <c r="VAB2157" s="105"/>
      <c r="VAC2157" s="105"/>
      <c r="VAD2157" s="105"/>
      <c r="VAE2157" s="105"/>
      <c r="VAF2157" s="105"/>
      <c r="VAG2157" s="105"/>
      <c r="VAH2157" s="105"/>
      <c r="VAI2157" s="105"/>
      <c r="VAJ2157" s="105"/>
      <c r="VAK2157" s="105"/>
      <c r="VAL2157" s="105"/>
      <c r="VAM2157" s="105"/>
      <c r="VAN2157" s="105"/>
      <c r="VAO2157" s="105"/>
      <c r="VAP2157" s="105"/>
      <c r="VAQ2157" s="105"/>
      <c r="VAR2157" s="105"/>
      <c r="VAS2157" s="105"/>
      <c r="VAT2157" s="105"/>
      <c r="VAU2157" s="105"/>
      <c r="VAV2157" s="105"/>
      <c r="VAW2157" s="105"/>
      <c r="VAX2157" s="105"/>
      <c r="VAY2157" s="105"/>
      <c r="VAZ2157" s="105"/>
      <c r="VBA2157" s="105"/>
      <c r="VBB2157" s="105"/>
      <c r="VBC2157" s="105"/>
      <c r="VBD2157" s="105"/>
      <c r="VBE2157" s="105"/>
      <c r="VBF2157" s="105"/>
      <c r="VBG2157" s="105"/>
      <c r="VBH2157" s="105"/>
      <c r="VBI2157" s="105"/>
      <c r="VBJ2157" s="105"/>
      <c r="VBK2157" s="105"/>
      <c r="VBL2157" s="105"/>
      <c r="VBM2157" s="105"/>
      <c r="VBN2157" s="105"/>
      <c r="VBO2157" s="105"/>
      <c r="VBP2157" s="105"/>
      <c r="VBQ2157" s="105"/>
      <c r="VBR2157" s="105"/>
      <c r="VBS2157" s="105"/>
      <c r="VBT2157" s="105"/>
      <c r="VBU2157" s="105"/>
      <c r="VBV2157" s="105"/>
      <c r="VBW2157" s="105"/>
      <c r="VBX2157" s="105"/>
      <c r="VBY2157" s="105"/>
      <c r="VBZ2157" s="105"/>
      <c r="VCA2157" s="105"/>
      <c r="VCB2157" s="105"/>
      <c r="VCC2157" s="105"/>
      <c r="VCD2157" s="105"/>
      <c r="VCE2157" s="105"/>
      <c r="VCF2157" s="105"/>
      <c r="VCG2157" s="105"/>
      <c r="VCH2157" s="105"/>
      <c r="VCI2157" s="105"/>
      <c r="VCJ2157" s="105"/>
      <c r="VCK2157" s="105"/>
      <c r="VCL2157" s="105"/>
      <c r="VCM2157" s="105"/>
      <c r="VCN2157" s="105"/>
      <c r="VCO2157" s="105"/>
      <c r="VCP2157" s="105"/>
      <c r="VCQ2157" s="105"/>
      <c r="VCR2157" s="105"/>
      <c r="VCS2157" s="105"/>
      <c r="VCT2157" s="105"/>
      <c r="VCU2157" s="105"/>
      <c r="VCV2157" s="105"/>
      <c r="VCW2157" s="105"/>
      <c r="VCX2157" s="105"/>
      <c r="VCY2157" s="105"/>
      <c r="VCZ2157" s="105"/>
      <c r="VDA2157" s="105"/>
      <c r="VDB2157" s="105"/>
      <c r="VDC2157" s="105"/>
      <c r="VDD2157" s="105"/>
      <c r="VDE2157" s="105"/>
      <c r="VDF2157" s="105"/>
      <c r="VDG2157" s="105"/>
      <c r="VDH2157" s="105"/>
      <c r="VDI2157" s="105"/>
      <c r="VDJ2157" s="105"/>
      <c r="VDK2157" s="105"/>
      <c r="VDL2157" s="105"/>
      <c r="VDM2157" s="105"/>
      <c r="VDN2157" s="105"/>
      <c r="VDO2157" s="105"/>
      <c r="VDP2157" s="105"/>
      <c r="VDQ2157" s="105"/>
      <c r="VDR2157" s="105"/>
      <c r="VDS2157" s="105"/>
      <c r="VDT2157" s="105"/>
      <c r="VDU2157" s="105"/>
      <c r="VDV2157" s="105"/>
      <c r="VDW2157" s="105"/>
      <c r="VDX2157" s="105"/>
      <c r="VDY2157" s="105"/>
      <c r="VDZ2157" s="105"/>
      <c r="VEA2157" s="105"/>
      <c r="VEB2157" s="105"/>
      <c r="VEC2157" s="105"/>
      <c r="VED2157" s="105"/>
      <c r="VEE2157" s="105"/>
      <c r="VEF2157" s="105"/>
      <c r="VEG2157" s="105"/>
      <c r="VEH2157" s="105"/>
      <c r="VEI2157" s="105"/>
      <c r="VEJ2157" s="105"/>
      <c r="VEK2157" s="105"/>
      <c r="VEL2157" s="105"/>
      <c r="VEM2157" s="105"/>
      <c r="VEN2157" s="105"/>
      <c r="VEO2157" s="105"/>
      <c r="VEP2157" s="105"/>
      <c r="VEQ2157" s="105"/>
      <c r="VER2157" s="105"/>
      <c r="VES2157" s="105"/>
      <c r="VET2157" s="105"/>
      <c r="VEU2157" s="105"/>
      <c r="VEV2157" s="105"/>
      <c r="VEW2157" s="105"/>
      <c r="VEX2157" s="105"/>
      <c r="VEY2157" s="105"/>
      <c r="VEZ2157" s="105"/>
      <c r="VFA2157" s="105"/>
      <c r="VFB2157" s="105"/>
      <c r="VFC2157" s="105"/>
      <c r="VFD2157" s="105"/>
      <c r="VFE2157" s="105"/>
      <c r="VFF2157" s="105"/>
      <c r="VFG2157" s="105"/>
      <c r="VFH2157" s="105"/>
      <c r="VFI2157" s="105"/>
      <c r="VFJ2157" s="105"/>
      <c r="VFK2157" s="105"/>
      <c r="VFL2157" s="105"/>
      <c r="VFM2157" s="105"/>
      <c r="VFN2157" s="105"/>
      <c r="VFO2157" s="105"/>
      <c r="VFP2157" s="105"/>
      <c r="VFQ2157" s="105"/>
      <c r="VFR2157" s="105"/>
      <c r="VFS2157" s="105"/>
      <c r="VFT2157" s="105"/>
      <c r="VFU2157" s="105"/>
      <c r="VFV2157" s="105"/>
      <c r="VFW2157" s="105"/>
      <c r="VFX2157" s="105"/>
      <c r="VFY2157" s="105"/>
      <c r="VFZ2157" s="105"/>
      <c r="VGA2157" s="105"/>
      <c r="VGB2157" s="105"/>
      <c r="VGC2157" s="105"/>
      <c r="VGD2157" s="105"/>
      <c r="VGE2157" s="105"/>
      <c r="VGF2157" s="105"/>
      <c r="VGG2157" s="105"/>
      <c r="VGH2157" s="105"/>
      <c r="VGI2157" s="105"/>
      <c r="VGJ2157" s="105"/>
      <c r="VGK2157" s="105"/>
      <c r="VGL2157" s="105"/>
      <c r="VGM2157" s="105"/>
      <c r="VGN2157" s="105"/>
      <c r="VGO2157" s="105"/>
      <c r="VGP2157" s="105"/>
      <c r="VGQ2157" s="105"/>
      <c r="VGR2157" s="105"/>
      <c r="VGS2157" s="105"/>
      <c r="VGT2157" s="105"/>
      <c r="VGU2157" s="105"/>
      <c r="VGV2157" s="105"/>
      <c r="VGW2157" s="105"/>
      <c r="VGX2157" s="105"/>
      <c r="VGY2157" s="105"/>
      <c r="VGZ2157" s="105"/>
      <c r="VHA2157" s="105"/>
      <c r="VHB2157" s="105"/>
      <c r="VHC2157" s="105"/>
      <c r="VHD2157" s="105"/>
      <c r="VHE2157" s="105"/>
      <c r="VHF2157" s="105"/>
      <c r="VHG2157" s="105"/>
      <c r="VHH2157" s="105"/>
      <c r="VHI2157" s="105"/>
      <c r="VHJ2157" s="105"/>
      <c r="VHK2157" s="105"/>
      <c r="VHL2157" s="105"/>
      <c r="VHM2157" s="105"/>
      <c r="VHN2157" s="105"/>
      <c r="VHO2157" s="105"/>
      <c r="VHP2157" s="105"/>
      <c r="VHQ2157" s="105"/>
      <c r="VHR2157" s="105"/>
      <c r="VHS2157" s="105"/>
      <c r="VHT2157" s="105"/>
      <c r="VHU2157" s="105"/>
      <c r="VHV2157" s="105"/>
      <c r="VHW2157" s="105"/>
      <c r="VHX2157" s="105"/>
      <c r="VHY2157" s="105"/>
      <c r="VHZ2157" s="105"/>
      <c r="VIA2157" s="105"/>
      <c r="VIB2157" s="105"/>
      <c r="VIC2157" s="105"/>
      <c r="VID2157" s="105"/>
      <c r="VIE2157" s="105"/>
      <c r="VIF2157" s="105"/>
      <c r="VIG2157" s="105"/>
      <c r="VIH2157" s="105"/>
      <c r="VII2157" s="105"/>
      <c r="VIJ2157" s="105"/>
      <c r="VIK2157" s="105"/>
      <c r="VIL2157" s="105"/>
      <c r="VIM2157" s="105"/>
      <c r="VIN2157" s="105"/>
      <c r="VIO2157" s="105"/>
      <c r="VIP2157" s="105"/>
      <c r="VIQ2157" s="105"/>
      <c r="VIR2157" s="105"/>
      <c r="VIS2157" s="105"/>
      <c r="VIT2157" s="105"/>
      <c r="VIU2157" s="105"/>
      <c r="VIV2157" s="105"/>
      <c r="VIW2157" s="105"/>
      <c r="VIX2157" s="105"/>
      <c r="VIY2157" s="105"/>
      <c r="VIZ2157" s="105"/>
      <c r="VJA2157" s="105"/>
      <c r="VJB2157" s="105"/>
      <c r="VJC2157" s="105"/>
      <c r="VJD2157" s="105"/>
      <c r="VJE2157" s="105"/>
      <c r="VJF2157" s="105"/>
      <c r="VJG2157" s="105"/>
      <c r="VJH2157" s="105"/>
      <c r="VJI2157" s="105"/>
      <c r="VJJ2157" s="105"/>
      <c r="VJK2157" s="105"/>
      <c r="VJL2157" s="105"/>
      <c r="VJM2157" s="105"/>
      <c r="VJN2157" s="105"/>
      <c r="VJO2157" s="105"/>
      <c r="VJP2157" s="105"/>
      <c r="VJQ2157" s="105"/>
      <c r="VJR2157" s="105"/>
      <c r="VJS2157" s="105"/>
      <c r="VJT2157" s="105"/>
      <c r="VJU2157" s="105"/>
      <c r="VJV2157" s="105"/>
      <c r="VJW2157" s="105"/>
      <c r="VJX2157" s="105"/>
      <c r="VJY2157" s="105"/>
      <c r="VJZ2157" s="105"/>
      <c r="VKA2157" s="105"/>
      <c r="VKB2157" s="105"/>
      <c r="VKC2157" s="105"/>
      <c r="VKD2157" s="105"/>
      <c r="VKE2157" s="105"/>
      <c r="VKF2157" s="105"/>
      <c r="VKG2157" s="105"/>
      <c r="VKH2157" s="105"/>
      <c r="VKI2157" s="105"/>
      <c r="VKJ2157" s="105"/>
      <c r="VKK2157" s="105"/>
      <c r="VKL2157" s="105"/>
      <c r="VKM2157" s="105"/>
      <c r="VKN2157" s="105"/>
      <c r="VKO2157" s="105"/>
      <c r="VKP2157" s="105"/>
      <c r="VKQ2157" s="105"/>
      <c r="VKR2157" s="105"/>
      <c r="VKS2157" s="105"/>
      <c r="VKT2157" s="105"/>
      <c r="VKU2157" s="105"/>
      <c r="VKV2157" s="105"/>
      <c r="VKW2157" s="105"/>
      <c r="VKX2157" s="105"/>
      <c r="VKY2157" s="105"/>
      <c r="VKZ2157" s="105"/>
      <c r="VLA2157" s="105"/>
      <c r="VLB2157" s="105"/>
      <c r="VLC2157" s="105"/>
      <c r="VLD2157" s="105"/>
      <c r="VLE2157" s="105"/>
      <c r="VLF2157" s="105"/>
      <c r="VLG2157" s="105"/>
      <c r="VLH2157" s="105"/>
      <c r="VLI2157" s="105"/>
      <c r="VLJ2157" s="105"/>
      <c r="VLK2157" s="105"/>
      <c r="VLL2157" s="105"/>
      <c r="VLM2157" s="105"/>
      <c r="VLN2157" s="105"/>
      <c r="VLO2157" s="105"/>
      <c r="VLP2157" s="105"/>
      <c r="VLQ2157" s="105"/>
      <c r="VLR2157" s="105"/>
      <c r="VLS2157" s="105"/>
      <c r="VLT2157" s="105"/>
      <c r="VLU2157" s="105"/>
      <c r="VLV2157" s="105"/>
      <c r="VLW2157" s="105"/>
      <c r="VLX2157" s="105"/>
      <c r="VLY2157" s="105"/>
      <c r="VLZ2157" s="105"/>
      <c r="VMA2157" s="105"/>
      <c r="VMB2157" s="105"/>
      <c r="VMC2157" s="105"/>
      <c r="VMD2157" s="105"/>
      <c r="VME2157" s="105"/>
      <c r="VMF2157" s="105"/>
      <c r="VMG2157" s="105"/>
      <c r="VMH2157" s="105"/>
      <c r="VMI2157" s="105"/>
      <c r="VMJ2157" s="105"/>
      <c r="VMK2157" s="105"/>
      <c r="VML2157" s="105"/>
      <c r="VMM2157" s="105"/>
      <c r="VMN2157" s="105"/>
      <c r="VMO2157" s="105"/>
      <c r="VMP2157" s="105"/>
      <c r="VMQ2157" s="105"/>
      <c r="VMR2157" s="105"/>
      <c r="VMS2157" s="105"/>
      <c r="VMT2157" s="105"/>
      <c r="VMU2157" s="105"/>
      <c r="VMV2157" s="105"/>
      <c r="VMW2157" s="105"/>
      <c r="VMX2157" s="105"/>
      <c r="VMY2157" s="105"/>
      <c r="VMZ2157" s="105"/>
      <c r="VNA2157" s="105"/>
      <c r="VNB2157" s="105"/>
      <c r="VNC2157" s="105"/>
      <c r="VND2157" s="105"/>
      <c r="VNE2157" s="105"/>
      <c r="VNF2157" s="105"/>
      <c r="VNG2157" s="105"/>
      <c r="VNH2157" s="105"/>
      <c r="VNI2157" s="105"/>
      <c r="VNJ2157" s="105"/>
      <c r="VNK2157" s="105"/>
      <c r="VNL2157" s="105"/>
      <c r="VNM2157" s="105"/>
      <c r="VNN2157" s="105"/>
      <c r="VNO2157" s="105"/>
      <c r="VNP2157" s="105"/>
      <c r="VNQ2157" s="105"/>
      <c r="VNR2157" s="105"/>
      <c r="VNS2157" s="105"/>
      <c r="VNT2157" s="105"/>
      <c r="VNU2157" s="105"/>
      <c r="VNV2157" s="105"/>
      <c r="VNW2157" s="105"/>
      <c r="VNX2157" s="105"/>
      <c r="VNY2157" s="105"/>
      <c r="VNZ2157" s="105"/>
      <c r="VOA2157" s="105"/>
      <c r="VOB2157" s="105"/>
      <c r="VOC2157" s="105"/>
      <c r="VOD2157" s="105"/>
      <c r="VOE2157" s="105"/>
      <c r="VOF2157" s="105"/>
      <c r="VOG2157" s="105"/>
      <c r="VOH2157" s="105"/>
      <c r="VOI2157" s="105"/>
      <c r="VOJ2157" s="105"/>
      <c r="VOK2157" s="105"/>
      <c r="VOL2157" s="105"/>
      <c r="VOM2157" s="105"/>
      <c r="VON2157" s="105"/>
      <c r="VOO2157" s="105"/>
      <c r="VOP2157" s="105"/>
      <c r="VOQ2157" s="105"/>
      <c r="VOR2157" s="105"/>
      <c r="VOS2157" s="105"/>
      <c r="VOT2157" s="105"/>
      <c r="VOU2157" s="105"/>
      <c r="VOV2157" s="105"/>
      <c r="VOW2157" s="105"/>
      <c r="VOX2157" s="105"/>
      <c r="VOY2157" s="105"/>
      <c r="VOZ2157" s="105"/>
      <c r="VPA2157" s="105"/>
      <c r="VPB2157" s="105"/>
      <c r="VPC2157" s="105"/>
      <c r="VPD2157" s="105"/>
      <c r="VPE2157" s="105"/>
      <c r="VPF2157" s="105"/>
      <c r="VPG2157" s="105"/>
      <c r="VPH2157" s="105"/>
      <c r="VPI2157" s="105"/>
      <c r="VPJ2157" s="105"/>
      <c r="VPK2157" s="105"/>
      <c r="VPL2157" s="105"/>
      <c r="VPM2157" s="105"/>
      <c r="VPN2157" s="105"/>
      <c r="VPO2157" s="105"/>
      <c r="VPP2157" s="105"/>
      <c r="VPQ2157" s="105"/>
      <c r="VPR2157" s="105"/>
      <c r="VPS2157" s="105"/>
      <c r="VPT2157" s="105"/>
      <c r="VPU2157" s="105"/>
      <c r="VPV2157" s="105"/>
      <c r="VPW2157" s="105"/>
      <c r="VPX2157" s="105"/>
      <c r="VPY2157" s="105"/>
      <c r="VPZ2157" s="105"/>
      <c r="VQA2157" s="105"/>
      <c r="VQB2157" s="105"/>
      <c r="VQC2157" s="105"/>
      <c r="VQD2157" s="105"/>
      <c r="VQE2157" s="105"/>
      <c r="VQF2157" s="105"/>
      <c r="VQG2157" s="105"/>
      <c r="VQH2157" s="105"/>
      <c r="VQI2157" s="105"/>
      <c r="VQJ2157" s="105"/>
      <c r="VQK2157" s="105"/>
      <c r="VQL2157" s="105"/>
      <c r="VQM2157" s="105"/>
      <c r="VQN2157" s="105"/>
      <c r="VQO2157" s="105"/>
      <c r="VQP2157" s="105"/>
      <c r="VQQ2157" s="105"/>
      <c r="VQR2157" s="105"/>
      <c r="VQS2157" s="105"/>
      <c r="VQT2157" s="105"/>
      <c r="VQU2157" s="105"/>
      <c r="VQV2157" s="105"/>
      <c r="VQW2157" s="105"/>
      <c r="VQX2157" s="105"/>
      <c r="VQY2157" s="105"/>
      <c r="VQZ2157" s="105"/>
      <c r="VRA2157" s="105"/>
      <c r="VRB2157" s="105"/>
      <c r="VRC2157" s="105"/>
      <c r="VRD2157" s="105"/>
      <c r="VRE2157" s="105"/>
      <c r="VRF2157" s="105"/>
      <c r="VRG2157" s="105"/>
      <c r="VRH2157" s="105"/>
      <c r="VRI2157" s="105"/>
      <c r="VRJ2157" s="105"/>
      <c r="VRK2157" s="105"/>
      <c r="VRL2157" s="105"/>
      <c r="VRM2157" s="105"/>
      <c r="VRN2157" s="105"/>
      <c r="VRO2157" s="105"/>
      <c r="VRP2157" s="105"/>
      <c r="VRQ2157" s="105"/>
      <c r="VRR2157" s="105"/>
      <c r="VRS2157" s="105"/>
      <c r="VRT2157" s="105"/>
      <c r="VRU2157" s="105"/>
      <c r="VRV2157" s="105"/>
      <c r="VRW2157" s="105"/>
      <c r="VRX2157" s="105"/>
      <c r="VRY2157" s="105"/>
      <c r="VRZ2157" s="105"/>
      <c r="VSA2157" s="105"/>
      <c r="VSB2157" s="105"/>
      <c r="VSC2157" s="105"/>
      <c r="VSD2157" s="105"/>
      <c r="VSE2157" s="105"/>
      <c r="VSF2157" s="105"/>
      <c r="VSG2157" s="105"/>
      <c r="VSH2157" s="105"/>
      <c r="VSI2157" s="105"/>
      <c r="VSJ2157" s="105"/>
      <c r="VSK2157" s="105"/>
      <c r="VSL2157" s="105"/>
      <c r="VSM2157" s="105"/>
      <c r="VSN2157" s="105"/>
      <c r="VSO2157" s="105"/>
      <c r="VSP2157" s="105"/>
      <c r="VSQ2157" s="105"/>
      <c r="VSR2157" s="105"/>
      <c r="VSS2157" s="105"/>
      <c r="VST2157" s="105"/>
      <c r="VSU2157" s="105"/>
      <c r="VSV2157" s="105"/>
      <c r="VSW2157" s="105"/>
      <c r="VSX2157" s="105"/>
      <c r="VSY2157" s="105"/>
      <c r="VSZ2157" s="105"/>
      <c r="VTA2157" s="105"/>
      <c r="VTB2157" s="105"/>
      <c r="VTC2157" s="105"/>
      <c r="VTD2157" s="105"/>
      <c r="VTE2157" s="105"/>
      <c r="VTF2157" s="105"/>
      <c r="VTG2157" s="105"/>
      <c r="VTH2157" s="105"/>
      <c r="VTI2157" s="105"/>
      <c r="VTJ2157" s="105"/>
      <c r="VTK2157" s="105"/>
      <c r="VTL2157" s="105"/>
      <c r="VTM2157" s="105"/>
      <c r="VTN2157" s="105"/>
      <c r="VTO2157" s="105"/>
      <c r="VTP2157" s="105"/>
      <c r="VTQ2157" s="105"/>
      <c r="VTR2157" s="105"/>
      <c r="VTS2157" s="105"/>
      <c r="VTT2157" s="105"/>
      <c r="VTU2157" s="105"/>
      <c r="VTV2157" s="105"/>
      <c r="VTW2157" s="105"/>
      <c r="VTX2157" s="105"/>
      <c r="VTY2157" s="105"/>
      <c r="VTZ2157" s="105"/>
      <c r="VUA2157" s="105"/>
      <c r="VUB2157" s="105"/>
      <c r="VUC2157" s="105"/>
      <c r="VUD2157" s="105"/>
      <c r="VUE2157" s="105"/>
      <c r="VUF2157" s="105"/>
      <c r="VUG2157" s="105"/>
      <c r="VUH2157" s="105"/>
      <c r="VUI2157" s="105"/>
      <c r="VUJ2157" s="105"/>
      <c r="VUK2157" s="105"/>
      <c r="VUL2157" s="105"/>
      <c r="VUM2157" s="105"/>
      <c r="VUN2157" s="105"/>
      <c r="VUO2157" s="105"/>
      <c r="VUP2157" s="105"/>
      <c r="VUQ2157" s="105"/>
      <c r="VUR2157" s="105"/>
      <c r="VUS2157" s="105"/>
      <c r="VUT2157" s="105"/>
      <c r="VUU2157" s="105"/>
      <c r="VUV2157" s="105"/>
      <c r="VUW2157" s="105"/>
      <c r="VUX2157" s="105"/>
      <c r="VUY2157" s="105"/>
      <c r="VUZ2157" s="105"/>
      <c r="VVA2157" s="105"/>
      <c r="VVB2157" s="105"/>
      <c r="VVC2157" s="105"/>
      <c r="VVD2157" s="105"/>
      <c r="VVE2157" s="105"/>
      <c r="VVF2157" s="105"/>
      <c r="VVG2157" s="105"/>
      <c r="VVH2157" s="105"/>
      <c r="VVI2157" s="105"/>
      <c r="VVJ2157" s="105"/>
      <c r="VVK2157" s="105"/>
      <c r="VVL2157" s="105"/>
      <c r="VVM2157" s="105"/>
      <c r="VVN2157" s="105"/>
      <c r="VVO2157" s="105"/>
      <c r="VVP2157" s="105"/>
      <c r="VVQ2157" s="105"/>
      <c r="VVR2157" s="105"/>
      <c r="VVS2157" s="105"/>
      <c r="VVT2157" s="105"/>
      <c r="VVU2157" s="105"/>
      <c r="VVV2157" s="105"/>
      <c r="VVW2157" s="105"/>
      <c r="VVX2157" s="105"/>
      <c r="VVY2157" s="105"/>
      <c r="VVZ2157" s="105"/>
      <c r="VWA2157" s="105"/>
      <c r="VWB2157" s="105"/>
      <c r="VWC2157" s="105"/>
      <c r="VWD2157" s="105"/>
      <c r="VWE2157" s="105"/>
      <c r="VWF2157" s="105"/>
      <c r="VWG2157" s="105"/>
      <c r="VWH2157" s="105"/>
      <c r="VWI2157" s="105"/>
      <c r="VWJ2157" s="105"/>
      <c r="VWK2157" s="105"/>
      <c r="VWL2157" s="105"/>
      <c r="VWM2157" s="105"/>
      <c r="VWN2157" s="105"/>
      <c r="VWO2157" s="105"/>
      <c r="VWP2157" s="105"/>
      <c r="VWQ2157" s="105"/>
      <c r="VWR2157" s="105"/>
      <c r="VWS2157" s="105"/>
      <c r="VWT2157" s="105"/>
      <c r="VWU2157" s="105"/>
      <c r="VWV2157" s="105"/>
      <c r="VWW2157" s="105"/>
      <c r="VWX2157" s="105"/>
      <c r="VWY2157" s="105"/>
      <c r="VWZ2157" s="105"/>
      <c r="VXA2157" s="105"/>
      <c r="VXB2157" s="105"/>
      <c r="VXC2157" s="105"/>
      <c r="VXD2157" s="105"/>
      <c r="VXE2157" s="105"/>
      <c r="VXF2157" s="105"/>
      <c r="VXG2157" s="105"/>
      <c r="VXH2157" s="105"/>
      <c r="VXI2157" s="105"/>
      <c r="VXJ2157" s="105"/>
      <c r="VXK2157" s="105"/>
      <c r="VXL2157" s="105"/>
      <c r="VXM2157" s="105"/>
      <c r="VXN2157" s="105"/>
      <c r="VXO2157" s="105"/>
      <c r="VXP2157" s="105"/>
      <c r="VXQ2157" s="105"/>
      <c r="VXR2157" s="105"/>
      <c r="VXS2157" s="105"/>
      <c r="VXT2157" s="105"/>
      <c r="VXU2157" s="105"/>
      <c r="VXV2157" s="105"/>
      <c r="VXW2157" s="105"/>
      <c r="VXX2157" s="105"/>
      <c r="VXY2157" s="105"/>
      <c r="VXZ2157" s="105"/>
      <c r="VYA2157" s="105"/>
      <c r="VYB2157" s="105"/>
      <c r="VYC2157" s="105"/>
      <c r="VYD2157" s="105"/>
      <c r="VYE2157" s="105"/>
      <c r="VYF2157" s="105"/>
      <c r="VYG2157" s="105"/>
      <c r="VYH2157" s="105"/>
      <c r="VYI2157" s="105"/>
      <c r="VYJ2157" s="105"/>
      <c r="VYK2157" s="105"/>
      <c r="VYL2157" s="105"/>
      <c r="VYM2157" s="105"/>
      <c r="VYN2157" s="105"/>
      <c r="VYO2157" s="105"/>
      <c r="VYP2157" s="105"/>
      <c r="VYQ2157" s="105"/>
      <c r="VYR2157" s="105"/>
      <c r="VYS2157" s="105"/>
      <c r="VYT2157" s="105"/>
      <c r="VYU2157" s="105"/>
      <c r="VYV2157" s="105"/>
      <c r="VYW2157" s="105"/>
      <c r="VYX2157" s="105"/>
      <c r="VYY2157" s="105"/>
      <c r="VYZ2157" s="105"/>
      <c r="VZA2157" s="105"/>
      <c r="VZB2157" s="105"/>
      <c r="VZC2157" s="105"/>
      <c r="VZD2157" s="105"/>
      <c r="VZE2157" s="105"/>
      <c r="VZF2157" s="105"/>
      <c r="VZG2157" s="105"/>
      <c r="VZH2157" s="105"/>
      <c r="VZI2157" s="105"/>
      <c r="VZJ2157" s="105"/>
      <c r="VZK2157" s="105"/>
      <c r="VZL2157" s="105"/>
      <c r="VZM2157" s="105"/>
      <c r="VZN2157" s="105"/>
      <c r="VZO2157" s="105"/>
      <c r="VZP2157" s="105"/>
      <c r="VZQ2157" s="105"/>
      <c r="VZR2157" s="105"/>
      <c r="VZS2157" s="105"/>
      <c r="VZT2157" s="105"/>
      <c r="VZU2157" s="105"/>
      <c r="VZV2157" s="105"/>
      <c r="VZW2157" s="105"/>
      <c r="VZX2157" s="105"/>
      <c r="VZY2157" s="105"/>
      <c r="VZZ2157" s="105"/>
      <c r="WAA2157" s="105"/>
      <c r="WAB2157" s="105"/>
      <c r="WAC2157" s="105"/>
      <c r="WAD2157" s="105"/>
      <c r="WAE2157" s="105"/>
      <c r="WAF2157" s="105"/>
      <c r="WAG2157" s="105"/>
      <c r="WAH2157" s="105"/>
      <c r="WAI2157" s="105"/>
      <c r="WAJ2157" s="105"/>
      <c r="WAK2157" s="105"/>
      <c r="WAL2157" s="105"/>
      <c r="WAM2157" s="105"/>
      <c r="WAN2157" s="105"/>
      <c r="WAO2157" s="105"/>
      <c r="WAP2157" s="105"/>
      <c r="WAQ2157" s="105"/>
      <c r="WAR2157" s="105"/>
      <c r="WAS2157" s="105"/>
      <c r="WAT2157" s="105"/>
      <c r="WAU2157" s="105"/>
      <c r="WAV2157" s="105"/>
      <c r="WAW2157" s="105"/>
      <c r="WAX2157" s="105"/>
      <c r="WAY2157" s="105"/>
      <c r="WAZ2157" s="105"/>
      <c r="WBA2157" s="105"/>
      <c r="WBB2157" s="105"/>
      <c r="WBC2157" s="105"/>
      <c r="WBD2157" s="105"/>
      <c r="WBE2157" s="105"/>
      <c r="WBF2157" s="105"/>
      <c r="WBG2157" s="105"/>
      <c r="WBH2157" s="105"/>
      <c r="WBI2157" s="105"/>
      <c r="WBJ2157" s="105"/>
      <c r="WBK2157" s="105"/>
      <c r="WBL2157" s="105"/>
      <c r="WBM2157" s="105"/>
      <c r="WBN2157" s="105"/>
      <c r="WBO2157" s="105"/>
      <c r="WBP2157" s="105"/>
      <c r="WBQ2157" s="105"/>
      <c r="WBR2157" s="105"/>
      <c r="WBS2157" s="105"/>
      <c r="WBT2157" s="105"/>
      <c r="WBU2157" s="105"/>
      <c r="WBV2157" s="105"/>
      <c r="WBW2157" s="105"/>
      <c r="WBX2157" s="105"/>
      <c r="WBY2157" s="105"/>
      <c r="WBZ2157" s="105"/>
      <c r="WCA2157" s="105"/>
      <c r="WCB2157" s="105"/>
      <c r="WCC2157" s="105"/>
      <c r="WCD2157" s="105"/>
      <c r="WCE2157" s="105"/>
      <c r="WCF2157" s="105"/>
      <c r="WCG2157" s="105"/>
      <c r="WCH2157" s="105"/>
      <c r="WCI2157" s="105"/>
      <c r="WCJ2157" s="105"/>
      <c r="WCK2157" s="105"/>
      <c r="WCL2157" s="105"/>
      <c r="WCM2157" s="105"/>
      <c r="WCN2157" s="105"/>
      <c r="WCO2157" s="105"/>
      <c r="WCP2157" s="105"/>
      <c r="WCQ2157" s="105"/>
      <c r="WCR2157" s="105"/>
      <c r="WCS2157" s="105"/>
      <c r="WCT2157" s="105"/>
      <c r="WCU2157" s="105"/>
      <c r="WCV2157" s="105"/>
      <c r="WCW2157" s="105"/>
      <c r="WCX2157" s="105"/>
      <c r="WCY2157" s="105"/>
      <c r="WCZ2157" s="105"/>
      <c r="WDA2157" s="105"/>
      <c r="WDB2157" s="105"/>
      <c r="WDC2157" s="105"/>
      <c r="WDD2157" s="105"/>
      <c r="WDE2157" s="105"/>
      <c r="WDF2157" s="105"/>
      <c r="WDG2157" s="105"/>
      <c r="WDH2157" s="105"/>
      <c r="WDI2157" s="105"/>
      <c r="WDJ2157" s="105"/>
      <c r="WDK2157" s="105"/>
      <c r="WDL2157" s="105"/>
      <c r="WDM2157" s="105"/>
      <c r="WDN2157" s="105"/>
      <c r="WDO2157" s="105"/>
      <c r="WDP2157" s="105"/>
      <c r="WDQ2157" s="105"/>
      <c r="WDR2157" s="105"/>
      <c r="WDS2157" s="105"/>
      <c r="WDT2157" s="105"/>
      <c r="WDU2157" s="105"/>
      <c r="WDV2157" s="105"/>
      <c r="WDW2157" s="105"/>
      <c r="WDX2157" s="105"/>
      <c r="WDY2157" s="105"/>
      <c r="WDZ2157" s="105"/>
      <c r="WEA2157" s="105"/>
      <c r="WEB2157" s="105"/>
      <c r="WEC2157" s="105"/>
      <c r="WED2157" s="105"/>
      <c r="WEE2157" s="105"/>
      <c r="WEF2157" s="105"/>
      <c r="WEG2157" s="105"/>
      <c r="WEH2157" s="105"/>
      <c r="WEI2157" s="105"/>
      <c r="WEJ2157" s="105"/>
      <c r="WEK2157" s="105"/>
      <c r="WEL2157" s="105"/>
      <c r="WEM2157" s="105"/>
      <c r="WEN2157" s="105"/>
      <c r="WEO2157" s="105"/>
      <c r="WEP2157" s="105"/>
      <c r="WEQ2157" s="105"/>
      <c r="WER2157" s="105"/>
      <c r="WES2157" s="105"/>
      <c r="WET2157" s="105"/>
      <c r="WEU2157" s="105"/>
      <c r="WEV2157" s="105"/>
      <c r="WEW2157" s="105"/>
      <c r="WEX2157" s="105"/>
      <c r="WEY2157" s="105"/>
      <c r="WEZ2157" s="105"/>
      <c r="WFA2157" s="105"/>
      <c r="WFB2157" s="105"/>
      <c r="WFC2157" s="105"/>
      <c r="WFD2157" s="105"/>
      <c r="WFE2157" s="105"/>
      <c r="WFF2157" s="105"/>
      <c r="WFG2157" s="105"/>
      <c r="WFH2157" s="105"/>
      <c r="WFI2157" s="105"/>
      <c r="WFJ2157" s="105"/>
      <c r="WFK2157" s="105"/>
      <c r="WFL2157" s="105"/>
      <c r="WFM2157" s="105"/>
      <c r="WFN2157" s="105"/>
      <c r="WFO2157" s="105"/>
      <c r="WFP2157" s="105"/>
      <c r="WFQ2157" s="105"/>
      <c r="WFR2157" s="105"/>
      <c r="WFS2157" s="105"/>
      <c r="WFT2157" s="105"/>
      <c r="WFU2157" s="105"/>
      <c r="WFV2157" s="105"/>
      <c r="WFW2157" s="105"/>
      <c r="WFX2157" s="105"/>
      <c r="WFY2157" s="105"/>
      <c r="WFZ2157" s="105"/>
      <c r="WGA2157" s="105"/>
      <c r="WGB2157" s="105"/>
      <c r="WGC2157" s="105"/>
      <c r="WGD2157" s="105"/>
      <c r="WGE2157" s="105"/>
      <c r="WGF2157" s="105"/>
      <c r="WGG2157" s="105"/>
      <c r="WGH2157" s="105"/>
      <c r="WGI2157" s="105"/>
      <c r="WGJ2157" s="105"/>
      <c r="WGK2157" s="105"/>
      <c r="WGL2157" s="105"/>
      <c r="WGM2157" s="105"/>
      <c r="WGN2157" s="105"/>
      <c r="WGO2157" s="105"/>
      <c r="WGP2157" s="105"/>
      <c r="WGQ2157" s="105"/>
      <c r="WGR2157" s="105"/>
      <c r="WGS2157" s="105"/>
      <c r="WGT2157" s="105"/>
      <c r="WGU2157" s="105"/>
      <c r="WGV2157" s="105"/>
      <c r="WGW2157" s="105"/>
      <c r="WGX2157" s="105"/>
      <c r="WGY2157" s="105"/>
      <c r="WGZ2157" s="105"/>
      <c r="WHA2157" s="105"/>
      <c r="WHB2157" s="105"/>
      <c r="WHC2157" s="105"/>
      <c r="WHD2157" s="105"/>
      <c r="WHE2157" s="105"/>
      <c r="WHF2157" s="105"/>
      <c r="WHG2157" s="105"/>
      <c r="WHH2157" s="105"/>
      <c r="WHI2157" s="105"/>
      <c r="WHJ2157" s="105"/>
      <c r="WHK2157" s="105"/>
      <c r="WHL2157" s="105"/>
      <c r="WHM2157" s="105"/>
      <c r="WHN2157" s="105"/>
      <c r="WHO2157" s="105"/>
      <c r="WHP2157" s="105"/>
      <c r="WHQ2157" s="105"/>
      <c r="WHR2157" s="105"/>
      <c r="WHS2157" s="105"/>
      <c r="WHT2157" s="105"/>
      <c r="WHU2157" s="105"/>
      <c r="WHV2157" s="105"/>
      <c r="WHW2157" s="105"/>
      <c r="WHX2157" s="105"/>
      <c r="WHY2157" s="105"/>
      <c r="WHZ2157" s="105"/>
      <c r="WIA2157" s="105"/>
      <c r="WIB2157" s="105"/>
      <c r="WIC2157" s="105"/>
      <c r="WID2157" s="105"/>
      <c r="WIE2157" s="105"/>
      <c r="WIF2157" s="105"/>
      <c r="WIG2157" s="105"/>
      <c r="WIH2157" s="105"/>
      <c r="WII2157" s="105"/>
      <c r="WIJ2157" s="105"/>
      <c r="WIK2157" s="105"/>
      <c r="WIL2157" s="105"/>
      <c r="WIM2157" s="105"/>
      <c r="WIN2157" s="105"/>
      <c r="WIO2157" s="105"/>
      <c r="WIP2157" s="105"/>
      <c r="WIQ2157" s="105"/>
      <c r="WIR2157" s="105"/>
      <c r="WIS2157" s="105"/>
      <c r="WIT2157" s="105"/>
      <c r="WIU2157" s="105"/>
      <c r="WIV2157" s="105"/>
      <c r="WIW2157" s="105"/>
      <c r="WIX2157" s="105"/>
      <c r="WIY2157" s="105"/>
      <c r="WIZ2157" s="105"/>
      <c r="WJA2157" s="105"/>
      <c r="WJB2157" s="105"/>
      <c r="WJC2157" s="105"/>
      <c r="WJD2157" s="105"/>
      <c r="WJE2157" s="105"/>
      <c r="WJF2157" s="105"/>
      <c r="WJG2157" s="105"/>
      <c r="WJH2157" s="105"/>
      <c r="WJI2157" s="105"/>
      <c r="WJJ2157" s="105"/>
      <c r="WJK2157" s="105"/>
      <c r="WJL2157" s="105"/>
      <c r="WJM2157" s="105"/>
      <c r="WJN2157" s="105"/>
      <c r="WJO2157" s="105"/>
      <c r="WJP2157" s="105"/>
      <c r="WJQ2157" s="105"/>
      <c r="WJR2157" s="105"/>
      <c r="WJS2157" s="105"/>
      <c r="WJT2157" s="105"/>
      <c r="WJU2157" s="105"/>
      <c r="WJV2157" s="105"/>
      <c r="WJW2157" s="105"/>
      <c r="WJX2157" s="105"/>
      <c r="WJY2157" s="105"/>
      <c r="WJZ2157" s="105"/>
      <c r="WKA2157" s="105"/>
      <c r="WKB2157" s="105"/>
      <c r="WKC2157" s="105"/>
      <c r="WKD2157" s="105"/>
      <c r="WKE2157" s="105"/>
      <c r="WKF2157" s="105"/>
      <c r="WKG2157" s="105"/>
      <c r="WKH2157" s="105"/>
      <c r="WKI2157" s="105"/>
      <c r="WKJ2157" s="105"/>
      <c r="WKK2157" s="105"/>
      <c r="WKL2157" s="105"/>
      <c r="WKM2157" s="105"/>
      <c r="WKN2157" s="105"/>
      <c r="WKO2157" s="105"/>
      <c r="WKP2157" s="105"/>
      <c r="WKQ2157" s="105"/>
      <c r="WKR2157" s="105"/>
      <c r="WKS2157" s="105"/>
      <c r="WKT2157" s="105"/>
      <c r="WKU2157" s="105"/>
      <c r="WKV2157" s="105"/>
      <c r="WKW2157" s="105"/>
      <c r="WKX2157" s="105"/>
      <c r="WKY2157" s="105"/>
      <c r="WKZ2157" s="105"/>
      <c r="WLA2157" s="105"/>
      <c r="WLB2157" s="105"/>
      <c r="WLC2157" s="105"/>
      <c r="WLD2157" s="105"/>
      <c r="WLE2157" s="105"/>
      <c r="WLF2157" s="105"/>
      <c r="WLG2157" s="105"/>
      <c r="WLH2157" s="105"/>
      <c r="WLI2157" s="105"/>
      <c r="WLJ2157" s="105"/>
      <c r="WLK2157" s="105"/>
      <c r="WLL2157" s="105"/>
      <c r="WLM2157" s="105"/>
      <c r="WLN2157" s="105"/>
      <c r="WLO2157" s="105"/>
      <c r="WLP2157" s="105"/>
      <c r="WLQ2157" s="105"/>
      <c r="WLR2157" s="105"/>
      <c r="WLS2157" s="105"/>
      <c r="WLT2157" s="105"/>
      <c r="WLU2157" s="105"/>
      <c r="WLV2157" s="105"/>
      <c r="WLW2157" s="105"/>
      <c r="WLX2157" s="105"/>
      <c r="WLY2157" s="105"/>
      <c r="WLZ2157" s="105"/>
      <c r="WMA2157" s="105"/>
      <c r="WMB2157" s="105"/>
      <c r="WMC2157" s="105"/>
      <c r="WMD2157" s="105"/>
      <c r="WME2157" s="105"/>
      <c r="WMF2157" s="105"/>
      <c r="WMG2157" s="105"/>
      <c r="WMH2157" s="105"/>
      <c r="WMI2157" s="105"/>
      <c r="WMJ2157" s="105"/>
      <c r="WMK2157" s="105"/>
      <c r="WML2157" s="105"/>
      <c r="WMM2157" s="105"/>
      <c r="WMN2157" s="105"/>
      <c r="WMO2157" s="105"/>
      <c r="WMP2157" s="105"/>
      <c r="WMQ2157" s="105"/>
      <c r="WMR2157" s="105"/>
      <c r="WMS2157" s="105"/>
      <c r="WMT2157" s="105"/>
      <c r="WMU2157" s="105"/>
      <c r="WMV2157" s="105"/>
      <c r="WMW2157" s="105"/>
      <c r="WMX2157" s="105"/>
      <c r="WMY2157" s="105"/>
      <c r="WMZ2157" s="105"/>
      <c r="WNA2157" s="105"/>
      <c r="WNB2157" s="105"/>
      <c r="WNC2157" s="105"/>
      <c r="WND2157" s="105"/>
      <c r="WNE2157" s="105"/>
      <c r="WNF2157" s="105"/>
      <c r="WNG2157" s="105"/>
      <c r="WNH2157" s="105"/>
      <c r="WNI2157" s="105"/>
      <c r="WNJ2157" s="105"/>
      <c r="WNK2157" s="105"/>
      <c r="WNL2157" s="105"/>
      <c r="WNM2157" s="105"/>
      <c r="WNN2157" s="105"/>
      <c r="WNO2157" s="105"/>
      <c r="WNP2157" s="105"/>
      <c r="WNQ2157" s="105"/>
      <c r="WNR2157" s="105"/>
      <c r="WNS2157" s="105"/>
      <c r="WNT2157" s="105"/>
      <c r="WNU2157" s="105"/>
      <c r="WNV2157" s="105"/>
      <c r="WNW2157" s="105"/>
      <c r="WNX2157" s="105"/>
      <c r="WNY2157" s="105"/>
      <c r="WNZ2157" s="105"/>
      <c r="WOA2157" s="105"/>
      <c r="WOB2157" s="105"/>
      <c r="WOC2157" s="105"/>
      <c r="WOD2157" s="105"/>
      <c r="WOE2157" s="105"/>
      <c r="WOF2157" s="105"/>
      <c r="WOG2157" s="105"/>
      <c r="WOH2157" s="105"/>
      <c r="WOI2157" s="105"/>
      <c r="WOJ2157" s="105"/>
      <c r="WOK2157" s="105"/>
      <c r="WOL2157" s="105"/>
      <c r="WOM2157" s="105"/>
      <c r="WON2157" s="105"/>
      <c r="WOO2157" s="105"/>
      <c r="WOP2157" s="105"/>
      <c r="WOQ2157" s="105"/>
      <c r="WOR2157" s="105"/>
      <c r="WOS2157" s="105"/>
      <c r="WOT2157" s="105"/>
      <c r="WOU2157" s="105"/>
      <c r="WOV2157" s="105"/>
      <c r="WOW2157" s="105"/>
      <c r="WOX2157" s="105"/>
      <c r="WOY2157" s="105"/>
      <c r="WOZ2157" s="105"/>
      <c r="WPA2157" s="105"/>
      <c r="WPB2157" s="105"/>
      <c r="WPC2157" s="105"/>
      <c r="WPD2157" s="105"/>
      <c r="WPE2157" s="105"/>
      <c r="WPF2157" s="105"/>
      <c r="WPG2157" s="105"/>
      <c r="WPH2157" s="105"/>
      <c r="WPI2157" s="105"/>
      <c r="WPJ2157" s="105"/>
      <c r="WPK2157" s="105"/>
      <c r="WPL2157" s="105"/>
      <c r="WPM2157" s="105"/>
      <c r="WPN2157" s="105"/>
      <c r="WPO2157" s="105"/>
      <c r="WPP2157" s="105"/>
      <c r="WPQ2157" s="105"/>
      <c r="WPR2157" s="105"/>
      <c r="WPS2157" s="105"/>
      <c r="WPT2157" s="105"/>
      <c r="WPU2157" s="105"/>
      <c r="WPV2157" s="105"/>
      <c r="WPW2157" s="105"/>
      <c r="WPX2157" s="105"/>
      <c r="WPY2157" s="105"/>
      <c r="WPZ2157" s="105"/>
      <c r="WQA2157" s="105"/>
      <c r="WQB2157" s="105"/>
      <c r="WQC2157" s="105"/>
      <c r="WQD2157" s="105"/>
      <c r="WQE2157" s="105"/>
      <c r="WQF2157" s="105"/>
      <c r="WQG2157" s="105"/>
      <c r="WQH2157" s="105"/>
      <c r="WQI2157" s="105"/>
      <c r="WQJ2157" s="105"/>
      <c r="WQK2157" s="105"/>
      <c r="WQL2157" s="105"/>
      <c r="WQM2157" s="105"/>
      <c r="WQN2157" s="105"/>
      <c r="WQO2157" s="105"/>
      <c r="WQP2157" s="105"/>
      <c r="WQQ2157" s="105"/>
      <c r="WQR2157" s="105"/>
      <c r="WQS2157" s="105"/>
      <c r="WQT2157" s="105"/>
      <c r="WQU2157" s="105"/>
      <c r="WQV2157" s="105"/>
      <c r="WQW2157" s="105"/>
      <c r="WQX2157" s="105"/>
      <c r="WQY2157" s="105"/>
      <c r="WQZ2157" s="105"/>
      <c r="WRA2157" s="105"/>
      <c r="WRB2157" s="105"/>
      <c r="WRC2157" s="105"/>
      <c r="WRD2157" s="105"/>
      <c r="WRE2157" s="105"/>
      <c r="WRF2157" s="105"/>
      <c r="WRG2157" s="105"/>
      <c r="WRH2157" s="105"/>
      <c r="WRI2157" s="105"/>
      <c r="WRJ2157" s="105"/>
      <c r="WRK2157" s="105"/>
      <c r="WRL2157" s="105"/>
      <c r="WRM2157" s="105"/>
      <c r="WRN2157" s="105"/>
      <c r="WRO2157" s="105"/>
      <c r="WRP2157" s="105"/>
      <c r="WRQ2157" s="105"/>
      <c r="WRR2157" s="105"/>
      <c r="WRS2157" s="105"/>
      <c r="WRT2157" s="105"/>
      <c r="WRU2157" s="105"/>
      <c r="WRV2157" s="105"/>
      <c r="WRW2157" s="105"/>
      <c r="WRX2157" s="105"/>
      <c r="WRY2157" s="105"/>
      <c r="WRZ2157" s="105"/>
      <c r="WSA2157" s="105"/>
      <c r="WSB2157" s="105"/>
      <c r="WSC2157" s="105"/>
      <c r="WSD2157" s="105"/>
      <c r="WSE2157" s="105"/>
      <c r="WSF2157" s="105"/>
      <c r="WSG2157" s="105"/>
      <c r="WSH2157" s="105"/>
      <c r="WSI2157" s="105"/>
      <c r="WSJ2157" s="105"/>
      <c r="WSK2157" s="105"/>
      <c r="WSL2157" s="105"/>
      <c r="WSM2157" s="105"/>
      <c r="WSN2157" s="105"/>
      <c r="WSO2157" s="105"/>
      <c r="WSP2157" s="105"/>
      <c r="WSQ2157" s="105"/>
      <c r="WSR2157" s="105"/>
      <c r="WSS2157" s="105"/>
      <c r="WST2157" s="105"/>
      <c r="WSU2157" s="105"/>
      <c r="WSV2157" s="105"/>
      <c r="WSW2157" s="105"/>
      <c r="WSX2157" s="105"/>
      <c r="WSY2157" s="105"/>
      <c r="WSZ2157" s="105"/>
      <c r="WTA2157" s="105"/>
      <c r="WTB2157" s="105"/>
      <c r="WTC2157" s="105"/>
      <c r="WTD2157" s="105"/>
      <c r="WTE2157" s="105"/>
      <c r="WTF2157" s="105"/>
      <c r="WTG2157" s="105"/>
      <c r="WTH2157" s="105"/>
      <c r="WTI2157" s="105"/>
      <c r="WTJ2157" s="105"/>
      <c r="WTK2157" s="105"/>
      <c r="WTL2157" s="105"/>
      <c r="WTM2157" s="105"/>
      <c r="WTN2157" s="105"/>
      <c r="WTO2157" s="105"/>
      <c r="WTP2157" s="105"/>
      <c r="WTQ2157" s="105"/>
      <c r="WTR2157" s="105"/>
      <c r="WTS2157" s="105"/>
      <c r="WTT2157" s="105"/>
      <c r="WTU2157" s="105"/>
      <c r="WTV2157" s="105"/>
      <c r="WTW2157" s="105"/>
      <c r="WTX2157" s="105"/>
      <c r="WTY2157" s="105"/>
      <c r="WTZ2157" s="105"/>
      <c r="WUA2157" s="105"/>
      <c r="WUB2157" s="105"/>
      <c r="WUC2157" s="105"/>
      <c r="WUD2157" s="105"/>
      <c r="WUE2157" s="105"/>
      <c r="WUF2157" s="105"/>
      <c r="WUG2157" s="105"/>
      <c r="WUH2157" s="105"/>
      <c r="WUI2157" s="105"/>
      <c r="WUJ2157" s="105"/>
      <c r="WUK2157" s="105"/>
      <c r="WUL2157" s="105"/>
      <c r="WUM2157" s="105"/>
      <c r="WUN2157" s="105"/>
      <c r="WUO2157" s="105"/>
      <c r="WUP2157" s="105"/>
      <c r="WUQ2157" s="105"/>
      <c r="WUR2157" s="105"/>
      <c r="WUS2157" s="105"/>
      <c r="WUT2157" s="105"/>
      <c r="WUU2157" s="105"/>
      <c r="WUV2157" s="105"/>
      <c r="WUW2157" s="105"/>
      <c r="WUX2157" s="105"/>
      <c r="WUY2157" s="105"/>
      <c r="WUZ2157" s="105"/>
      <c r="WVA2157" s="105"/>
      <c r="WVB2157" s="105"/>
      <c r="WVC2157" s="105"/>
      <c r="WVD2157" s="105"/>
      <c r="WVE2157" s="105"/>
      <c r="WVF2157" s="105"/>
      <c r="WVG2157" s="105"/>
      <c r="WVH2157" s="105"/>
      <c r="WVI2157" s="105"/>
      <c r="WVJ2157" s="105"/>
      <c r="WVK2157" s="105"/>
      <c r="WVL2157" s="105"/>
      <c r="WVM2157" s="105"/>
      <c r="WVN2157" s="105"/>
      <c r="WVO2157" s="105"/>
      <c r="WVP2157" s="105"/>
      <c r="WVQ2157" s="105"/>
      <c r="WVR2157" s="105"/>
      <c r="WVS2157" s="105"/>
      <c r="WVT2157" s="105"/>
      <c r="WVU2157" s="105"/>
      <c r="WVV2157" s="105"/>
      <c r="WVW2157" s="105"/>
      <c r="WVX2157" s="105"/>
      <c r="WVY2157" s="105"/>
      <c r="WVZ2157" s="105"/>
      <c r="WWA2157" s="105"/>
      <c r="WWB2157" s="105"/>
      <c r="WWC2157" s="105"/>
      <c r="WWD2157" s="105"/>
      <c r="WWE2157" s="105"/>
      <c r="WWF2157" s="105"/>
      <c r="WWG2157" s="105"/>
      <c r="WWH2157" s="105"/>
      <c r="WWI2157" s="105"/>
      <c r="WWJ2157" s="105"/>
      <c r="WWK2157" s="105"/>
      <c r="WWL2157" s="105"/>
      <c r="WWM2157" s="105"/>
      <c r="WWN2157" s="105"/>
      <c r="WWO2157" s="105"/>
      <c r="WWP2157" s="105"/>
      <c r="WWQ2157" s="105"/>
      <c r="WWR2157" s="105"/>
      <c r="WWS2157" s="105"/>
      <c r="WWT2157" s="105"/>
      <c r="WWU2157" s="105"/>
      <c r="WWV2157" s="105"/>
      <c r="WWW2157" s="105"/>
      <c r="WWX2157" s="105"/>
      <c r="WWY2157" s="105"/>
      <c r="WWZ2157" s="105"/>
      <c r="WXA2157" s="105"/>
      <c r="WXB2157" s="105"/>
      <c r="WXC2157" s="105"/>
      <c r="WXD2157" s="105"/>
      <c r="WXE2157" s="105"/>
      <c r="WXF2157" s="105"/>
      <c r="WXG2157" s="105"/>
      <c r="WXH2157" s="105"/>
      <c r="WXI2157" s="105"/>
      <c r="WXJ2157" s="105"/>
      <c r="WXK2157" s="105"/>
      <c r="WXL2157" s="105"/>
      <c r="WXM2157" s="105"/>
      <c r="WXN2157" s="105"/>
      <c r="WXO2157" s="105"/>
      <c r="WXP2157" s="105"/>
      <c r="WXQ2157" s="105"/>
      <c r="WXR2157" s="105"/>
      <c r="WXS2157" s="105"/>
      <c r="WXT2157" s="105"/>
      <c r="WXU2157" s="105"/>
      <c r="WXV2157" s="105"/>
      <c r="WXW2157" s="105"/>
      <c r="WXX2157" s="105"/>
      <c r="WXY2157" s="105"/>
      <c r="WXZ2157" s="105"/>
      <c r="WYA2157" s="105"/>
      <c r="WYB2157" s="105"/>
      <c r="WYC2157" s="105"/>
      <c r="WYD2157" s="105"/>
      <c r="WYE2157" s="105"/>
      <c r="WYF2157" s="105"/>
      <c r="WYG2157" s="105"/>
      <c r="WYH2157" s="105"/>
      <c r="WYI2157" s="105"/>
      <c r="WYJ2157" s="105"/>
      <c r="WYK2157" s="105"/>
      <c r="WYL2157" s="105"/>
      <c r="WYM2157" s="105"/>
      <c r="WYN2157" s="105"/>
      <c r="WYO2157" s="105"/>
      <c r="WYP2157" s="105"/>
      <c r="WYQ2157" s="105"/>
      <c r="WYR2157" s="105"/>
      <c r="WYS2157" s="105"/>
      <c r="WYT2157" s="105"/>
      <c r="WYU2157" s="105"/>
      <c r="WYV2157" s="105"/>
      <c r="WYW2157" s="105"/>
      <c r="WYX2157" s="105"/>
      <c r="WYY2157" s="105"/>
      <c r="WYZ2157" s="105"/>
      <c r="WZA2157" s="105"/>
      <c r="WZB2157" s="105"/>
      <c r="WZC2157" s="105"/>
      <c r="WZD2157" s="105"/>
      <c r="WZE2157" s="105"/>
      <c r="WZF2157" s="105"/>
      <c r="WZG2157" s="105"/>
      <c r="WZH2157" s="105"/>
      <c r="WZI2157" s="105"/>
      <c r="WZJ2157" s="105"/>
      <c r="WZK2157" s="105"/>
      <c r="WZL2157" s="105"/>
      <c r="WZM2157" s="105"/>
      <c r="WZN2157" s="105"/>
      <c r="WZO2157" s="105"/>
      <c r="WZP2157" s="105"/>
      <c r="WZQ2157" s="105"/>
      <c r="WZR2157" s="105"/>
      <c r="WZS2157" s="105"/>
      <c r="WZT2157" s="105"/>
      <c r="WZU2157" s="105"/>
      <c r="WZV2157" s="105"/>
      <c r="WZW2157" s="105"/>
      <c r="WZX2157" s="105"/>
      <c r="WZY2157" s="105"/>
      <c r="WZZ2157" s="105"/>
      <c r="XAA2157" s="105"/>
      <c r="XAB2157" s="105"/>
      <c r="XAC2157" s="105"/>
      <c r="XAD2157" s="105"/>
      <c r="XAE2157" s="105"/>
      <c r="XAF2157" s="105"/>
      <c r="XAG2157" s="105"/>
      <c r="XAH2157" s="105"/>
      <c r="XAI2157" s="105"/>
      <c r="XAJ2157" s="105"/>
      <c r="XAK2157" s="105"/>
      <c r="XAL2157" s="105"/>
      <c r="XAM2157" s="105"/>
      <c r="XAN2157" s="105"/>
      <c r="XAO2157" s="105"/>
      <c r="XAP2157" s="105"/>
      <c r="XAQ2157" s="105"/>
      <c r="XAR2157" s="105"/>
      <c r="XAS2157" s="105"/>
      <c r="XAT2157" s="105"/>
      <c r="XAU2157" s="105"/>
      <c r="XAV2157" s="105"/>
      <c r="XAW2157" s="105"/>
      <c r="XAX2157" s="105"/>
      <c r="XAY2157" s="105"/>
      <c r="XAZ2157" s="105"/>
      <c r="XBA2157" s="105"/>
      <c r="XBB2157" s="105"/>
      <c r="XBC2157" s="105"/>
      <c r="XBD2157" s="105"/>
      <c r="XBE2157" s="105"/>
      <c r="XBF2157" s="105"/>
      <c r="XBG2157" s="105"/>
      <c r="XBH2157" s="105"/>
      <c r="XBI2157" s="105"/>
      <c r="XBJ2157" s="105"/>
      <c r="XBK2157" s="105"/>
      <c r="XBL2157" s="105"/>
      <c r="XBM2157" s="105"/>
      <c r="XBN2157" s="105"/>
      <c r="XBO2157" s="105"/>
      <c r="XBP2157" s="105"/>
      <c r="XBQ2157" s="105"/>
      <c r="XBR2157" s="105"/>
      <c r="XBS2157" s="105"/>
      <c r="XBT2157" s="105"/>
      <c r="XBU2157" s="105"/>
      <c r="XBV2157" s="105"/>
      <c r="XBW2157" s="105"/>
      <c r="XBX2157" s="105"/>
      <c r="XBY2157" s="105"/>
      <c r="XBZ2157" s="108"/>
      <c r="XCA2157" s="103"/>
      <c r="XCB2157" s="109"/>
    </row>
    <row r="2158" spans="1:16304" s="60" customFormat="1" ht="31.5" x14ac:dyDescent="0.2">
      <c r="A2158" s="140" t="s">
        <v>771</v>
      </c>
      <c r="B2158" s="2">
        <v>922</v>
      </c>
      <c r="C2158" s="15" t="s">
        <v>79</v>
      </c>
      <c r="D2158" s="15" t="s">
        <v>53</v>
      </c>
      <c r="E2158" s="24" t="s">
        <v>517</v>
      </c>
      <c r="F2158" s="33"/>
      <c r="G2158" s="71">
        <f t="shared" ref="G2158:H2158" si="600">G2159</f>
        <v>7000</v>
      </c>
      <c r="H2158" s="82">
        <f t="shared" si="600"/>
        <v>7000</v>
      </c>
      <c r="I2158" s="228"/>
      <c r="J2158" s="228"/>
      <c r="K2158" s="228"/>
      <c r="L2158" s="228"/>
      <c r="M2158" s="228"/>
      <c r="N2158" s="228"/>
      <c r="O2158" s="228"/>
      <c r="P2158" s="228"/>
      <c r="Q2158" s="228"/>
      <c r="R2158" s="228"/>
      <c r="S2158" s="228"/>
      <c r="T2158" s="228"/>
      <c r="U2158" s="228"/>
      <c r="V2158" s="228"/>
      <c r="W2158" s="228"/>
      <c r="X2158" s="228"/>
      <c r="Y2158" s="228"/>
      <c r="Z2158" s="228"/>
      <c r="AA2158" s="228"/>
      <c r="AB2158" s="228"/>
      <c r="AC2158" s="228"/>
      <c r="AD2158" s="228"/>
      <c r="AE2158" s="228"/>
      <c r="AF2158" s="228"/>
      <c r="AG2158" s="228"/>
      <c r="AH2158" s="228"/>
      <c r="AI2158" s="228"/>
      <c r="AJ2158" s="228"/>
      <c r="AK2158" s="228"/>
      <c r="AL2158" s="228"/>
      <c r="AM2158" s="228"/>
      <c r="AN2158" s="228"/>
      <c r="AO2158" s="228"/>
      <c r="AP2158" s="228"/>
      <c r="AQ2158" s="228"/>
      <c r="AR2158" s="228"/>
      <c r="AS2158" s="228"/>
      <c r="AT2158" s="228"/>
    </row>
    <row r="2159" spans="1:16304" s="60" customFormat="1" x14ac:dyDescent="0.2">
      <c r="A2159" s="136" t="s">
        <v>772</v>
      </c>
      <c r="B2159" s="19">
        <v>922</v>
      </c>
      <c r="C2159" s="64" t="s">
        <v>79</v>
      </c>
      <c r="D2159" s="64" t="s">
        <v>53</v>
      </c>
      <c r="E2159" s="25" t="s">
        <v>518</v>
      </c>
      <c r="F2159" s="33"/>
      <c r="G2159" s="91">
        <f t="shared" ref="G2159:H2161" si="601">G2160</f>
        <v>7000</v>
      </c>
      <c r="H2159" s="92">
        <f t="shared" si="601"/>
        <v>7000</v>
      </c>
      <c r="I2159" s="228"/>
      <c r="J2159" s="228"/>
      <c r="K2159" s="228"/>
      <c r="L2159" s="228"/>
      <c r="M2159" s="228"/>
      <c r="N2159" s="228"/>
      <c r="O2159" s="228"/>
      <c r="P2159" s="228"/>
      <c r="Q2159" s="228"/>
      <c r="R2159" s="228"/>
      <c r="S2159" s="228"/>
      <c r="T2159" s="228"/>
      <c r="U2159" s="228"/>
      <c r="V2159" s="228"/>
      <c r="W2159" s="228"/>
      <c r="X2159" s="228"/>
      <c r="Y2159" s="228"/>
      <c r="Z2159" s="228"/>
      <c r="AA2159" s="228"/>
      <c r="AB2159" s="228"/>
      <c r="AC2159" s="228"/>
      <c r="AD2159" s="228"/>
      <c r="AE2159" s="228"/>
      <c r="AF2159" s="228"/>
      <c r="AG2159" s="228"/>
      <c r="AH2159" s="228"/>
      <c r="AI2159" s="228"/>
      <c r="AJ2159" s="228"/>
      <c r="AK2159" s="228"/>
      <c r="AL2159" s="228"/>
      <c r="AM2159" s="228"/>
      <c r="AN2159" s="228"/>
      <c r="AO2159" s="228"/>
      <c r="AP2159" s="228"/>
      <c r="AQ2159" s="228"/>
      <c r="AR2159" s="228"/>
      <c r="AS2159" s="228"/>
      <c r="AT2159" s="228"/>
    </row>
    <row r="2160" spans="1:16304" s="60" customFormat="1" ht="31.5" x14ac:dyDescent="0.2">
      <c r="A2160" s="137" t="s">
        <v>22</v>
      </c>
      <c r="B2160" s="19">
        <v>922</v>
      </c>
      <c r="C2160" s="64" t="s">
        <v>79</v>
      </c>
      <c r="D2160" s="64" t="s">
        <v>53</v>
      </c>
      <c r="E2160" s="27" t="s">
        <v>518</v>
      </c>
      <c r="F2160" s="65">
        <v>200</v>
      </c>
      <c r="G2160" s="93">
        <f t="shared" si="601"/>
        <v>7000</v>
      </c>
      <c r="H2160" s="94">
        <f t="shared" si="601"/>
        <v>7000</v>
      </c>
      <c r="I2160" s="228"/>
      <c r="J2160" s="228"/>
      <c r="K2160" s="228"/>
      <c r="L2160" s="228"/>
      <c r="M2160" s="228"/>
      <c r="N2160" s="228"/>
      <c r="O2160" s="228"/>
      <c r="P2160" s="228"/>
      <c r="Q2160" s="228"/>
      <c r="R2160" s="228"/>
      <c r="S2160" s="228"/>
      <c r="T2160" s="228"/>
      <c r="U2160" s="228"/>
      <c r="V2160" s="228"/>
      <c r="W2160" s="228"/>
      <c r="X2160" s="228"/>
      <c r="Y2160" s="228"/>
      <c r="Z2160" s="228"/>
      <c r="AA2160" s="228"/>
      <c r="AB2160" s="228"/>
      <c r="AC2160" s="228"/>
      <c r="AD2160" s="228"/>
      <c r="AE2160" s="228"/>
      <c r="AF2160" s="228"/>
      <c r="AG2160" s="228"/>
      <c r="AH2160" s="228"/>
      <c r="AI2160" s="228"/>
      <c r="AJ2160" s="228"/>
      <c r="AK2160" s="228"/>
      <c r="AL2160" s="228"/>
      <c r="AM2160" s="228"/>
      <c r="AN2160" s="228"/>
      <c r="AO2160" s="228"/>
      <c r="AP2160" s="228"/>
      <c r="AQ2160" s="228"/>
      <c r="AR2160" s="228"/>
      <c r="AS2160" s="228"/>
      <c r="AT2160" s="228"/>
    </row>
    <row r="2161" spans="1:46" s="59" customFormat="1" ht="31.5" x14ac:dyDescent="0.2">
      <c r="A2161" s="137" t="s">
        <v>17</v>
      </c>
      <c r="B2161" s="19">
        <v>922</v>
      </c>
      <c r="C2161" s="64" t="s">
        <v>79</v>
      </c>
      <c r="D2161" s="64" t="s">
        <v>53</v>
      </c>
      <c r="E2161" s="27" t="s">
        <v>518</v>
      </c>
      <c r="F2161" s="65">
        <v>240</v>
      </c>
      <c r="G2161" s="93">
        <f t="shared" si="601"/>
        <v>7000</v>
      </c>
      <c r="H2161" s="94">
        <f t="shared" si="601"/>
        <v>7000</v>
      </c>
      <c r="I2161" s="227"/>
      <c r="J2161" s="227"/>
      <c r="K2161" s="227"/>
      <c r="L2161" s="227"/>
      <c r="M2161" s="227"/>
      <c r="N2161" s="227"/>
      <c r="O2161" s="227"/>
      <c r="P2161" s="227"/>
      <c r="Q2161" s="227"/>
      <c r="R2161" s="227"/>
      <c r="S2161" s="227"/>
      <c r="T2161" s="227"/>
      <c r="U2161" s="227"/>
      <c r="V2161" s="227"/>
      <c r="W2161" s="227"/>
      <c r="X2161" s="227"/>
      <c r="Y2161" s="227"/>
      <c r="Z2161" s="227"/>
      <c r="AA2161" s="227"/>
      <c r="AB2161" s="227"/>
      <c r="AC2161" s="227"/>
      <c r="AD2161" s="227"/>
      <c r="AE2161" s="227"/>
      <c r="AF2161" s="227"/>
      <c r="AG2161" s="227"/>
      <c r="AH2161" s="227"/>
      <c r="AI2161" s="227"/>
      <c r="AJ2161" s="227"/>
      <c r="AK2161" s="227"/>
      <c r="AL2161" s="227"/>
      <c r="AM2161" s="227"/>
      <c r="AN2161" s="227"/>
      <c r="AO2161" s="227"/>
      <c r="AP2161" s="227"/>
      <c r="AQ2161" s="227"/>
      <c r="AR2161" s="227"/>
      <c r="AS2161" s="227"/>
      <c r="AT2161" s="227"/>
    </row>
    <row r="2162" spans="1:46" s="60" customFormat="1" x14ac:dyDescent="0.2">
      <c r="A2162" s="137" t="s">
        <v>826</v>
      </c>
      <c r="B2162" s="19">
        <v>922</v>
      </c>
      <c r="C2162" s="64" t="s">
        <v>79</v>
      </c>
      <c r="D2162" s="64" t="s">
        <v>53</v>
      </c>
      <c r="E2162" s="64" t="s">
        <v>518</v>
      </c>
      <c r="F2162" s="65">
        <v>244</v>
      </c>
      <c r="G2162" s="93">
        <v>7000</v>
      </c>
      <c r="H2162" s="94">
        <v>7000</v>
      </c>
      <c r="I2162" s="228"/>
      <c r="J2162" s="228"/>
      <c r="K2162" s="228"/>
      <c r="L2162" s="228"/>
      <c r="M2162" s="228"/>
      <c r="N2162" s="228"/>
      <c r="O2162" s="228"/>
      <c r="P2162" s="228"/>
      <c r="Q2162" s="228"/>
      <c r="R2162" s="228"/>
      <c r="S2162" s="228"/>
      <c r="T2162" s="228"/>
      <c r="U2162" s="228"/>
      <c r="V2162" s="228"/>
      <c r="W2162" s="228"/>
      <c r="X2162" s="228"/>
      <c r="Y2162" s="228"/>
      <c r="Z2162" s="228"/>
      <c r="AA2162" s="228"/>
      <c r="AB2162" s="228"/>
      <c r="AC2162" s="228"/>
      <c r="AD2162" s="228"/>
      <c r="AE2162" s="228"/>
      <c r="AF2162" s="228"/>
      <c r="AG2162" s="228"/>
      <c r="AH2162" s="228"/>
      <c r="AI2162" s="228"/>
      <c r="AJ2162" s="228"/>
      <c r="AK2162" s="228"/>
      <c r="AL2162" s="228"/>
      <c r="AM2162" s="228"/>
      <c r="AN2162" s="228"/>
      <c r="AO2162" s="228"/>
      <c r="AP2162" s="228"/>
      <c r="AQ2162" s="228"/>
      <c r="AR2162" s="228"/>
      <c r="AS2162" s="228"/>
      <c r="AT2162" s="228"/>
    </row>
    <row r="2163" spans="1:46" s="60" customFormat="1" ht="50.25" customHeight="1" x14ac:dyDescent="0.2">
      <c r="A2163" s="140" t="s">
        <v>303</v>
      </c>
      <c r="B2163" s="2">
        <v>922</v>
      </c>
      <c r="C2163" s="15" t="s">
        <v>79</v>
      </c>
      <c r="D2163" s="15" t="s">
        <v>53</v>
      </c>
      <c r="E2163" s="24" t="s">
        <v>519</v>
      </c>
      <c r="F2163" s="33"/>
      <c r="G2163" s="71">
        <f t="shared" ref="G2163:H2163" si="602">G2164</f>
        <v>500</v>
      </c>
      <c r="H2163" s="82">
        <f t="shared" si="602"/>
        <v>500</v>
      </c>
      <c r="I2163" s="228"/>
      <c r="J2163" s="228"/>
      <c r="K2163" s="228"/>
      <c r="L2163" s="228"/>
      <c r="M2163" s="228"/>
      <c r="N2163" s="228"/>
      <c r="O2163" s="228"/>
      <c r="P2163" s="228"/>
      <c r="Q2163" s="228"/>
      <c r="R2163" s="228"/>
      <c r="S2163" s="228"/>
      <c r="T2163" s="228"/>
      <c r="U2163" s="228"/>
      <c r="V2163" s="228"/>
      <c r="W2163" s="228"/>
      <c r="X2163" s="228"/>
      <c r="Y2163" s="228"/>
      <c r="Z2163" s="228"/>
      <c r="AA2163" s="228"/>
      <c r="AB2163" s="228"/>
      <c r="AC2163" s="228"/>
      <c r="AD2163" s="228"/>
      <c r="AE2163" s="228"/>
      <c r="AF2163" s="228"/>
      <c r="AG2163" s="228"/>
      <c r="AH2163" s="228"/>
      <c r="AI2163" s="228"/>
      <c r="AJ2163" s="228"/>
      <c r="AK2163" s="228"/>
      <c r="AL2163" s="228"/>
      <c r="AM2163" s="228"/>
      <c r="AN2163" s="228"/>
      <c r="AO2163" s="228"/>
      <c r="AP2163" s="228"/>
      <c r="AQ2163" s="228"/>
      <c r="AR2163" s="228"/>
      <c r="AS2163" s="228"/>
      <c r="AT2163" s="228"/>
    </row>
    <row r="2164" spans="1:46" s="60" customFormat="1" x14ac:dyDescent="0.2">
      <c r="A2164" s="136" t="s">
        <v>690</v>
      </c>
      <c r="B2164" s="19">
        <v>922</v>
      </c>
      <c r="C2164" s="64" t="s">
        <v>79</v>
      </c>
      <c r="D2164" s="64" t="s">
        <v>53</v>
      </c>
      <c r="E2164" s="25" t="s">
        <v>773</v>
      </c>
      <c r="F2164" s="33"/>
      <c r="G2164" s="91">
        <f t="shared" ref="G2164:H2166" si="603">G2165</f>
        <v>500</v>
      </c>
      <c r="H2164" s="92">
        <f t="shared" si="603"/>
        <v>500</v>
      </c>
      <c r="I2164" s="228"/>
      <c r="J2164" s="228"/>
      <c r="K2164" s="228"/>
      <c r="L2164" s="228"/>
      <c r="M2164" s="228"/>
      <c r="N2164" s="228"/>
      <c r="O2164" s="228"/>
      <c r="P2164" s="228"/>
      <c r="Q2164" s="228"/>
      <c r="R2164" s="228"/>
      <c r="S2164" s="228"/>
      <c r="T2164" s="228"/>
      <c r="U2164" s="228"/>
      <c r="V2164" s="228"/>
      <c r="W2164" s="228"/>
      <c r="X2164" s="228"/>
      <c r="Y2164" s="228"/>
      <c r="Z2164" s="228"/>
      <c r="AA2164" s="228"/>
      <c r="AB2164" s="228"/>
      <c r="AC2164" s="228"/>
      <c r="AD2164" s="228"/>
      <c r="AE2164" s="228"/>
      <c r="AF2164" s="228"/>
      <c r="AG2164" s="228"/>
      <c r="AH2164" s="228"/>
      <c r="AI2164" s="228"/>
      <c r="AJ2164" s="228"/>
      <c r="AK2164" s="228"/>
      <c r="AL2164" s="228"/>
      <c r="AM2164" s="228"/>
      <c r="AN2164" s="228"/>
      <c r="AO2164" s="228"/>
      <c r="AP2164" s="228"/>
      <c r="AQ2164" s="228"/>
      <c r="AR2164" s="228"/>
      <c r="AS2164" s="228"/>
      <c r="AT2164" s="228"/>
    </row>
    <row r="2165" spans="1:46" s="102" customFormat="1" ht="31.5" x14ac:dyDescent="0.2">
      <c r="A2165" s="137" t="s">
        <v>22</v>
      </c>
      <c r="B2165" s="19">
        <v>922</v>
      </c>
      <c r="C2165" s="64" t="s">
        <v>79</v>
      </c>
      <c r="D2165" s="64" t="s">
        <v>53</v>
      </c>
      <c r="E2165" s="27" t="s">
        <v>773</v>
      </c>
      <c r="F2165" s="65">
        <v>200</v>
      </c>
      <c r="G2165" s="93">
        <f t="shared" si="603"/>
        <v>500</v>
      </c>
      <c r="H2165" s="94">
        <f t="shared" si="603"/>
        <v>500</v>
      </c>
      <c r="I2165" s="231"/>
      <c r="J2165" s="231"/>
      <c r="K2165" s="231"/>
      <c r="L2165" s="231"/>
      <c r="M2165" s="231"/>
      <c r="N2165" s="231"/>
      <c r="O2165" s="231"/>
      <c r="P2165" s="231"/>
      <c r="Q2165" s="231"/>
      <c r="R2165" s="231"/>
      <c r="S2165" s="231"/>
      <c r="T2165" s="231"/>
      <c r="U2165" s="231"/>
      <c r="V2165" s="231"/>
      <c r="W2165" s="231"/>
      <c r="X2165" s="231"/>
      <c r="Y2165" s="231"/>
      <c r="Z2165" s="231"/>
      <c r="AA2165" s="231"/>
      <c r="AB2165" s="231"/>
      <c r="AC2165" s="231"/>
      <c r="AD2165" s="231"/>
      <c r="AE2165" s="231"/>
      <c r="AF2165" s="231"/>
      <c r="AG2165" s="231"/>
      <c r="AH2165" s="231"/>
      <c r="AI2165" s="231"/>
      <c r="AJ2165" s="231"/>
      <c r="AK2165" s="231"/>
      <c r="AL2165" s="231"/>
      <c r="AM2165" s="231"/>
      <c r="AN2165" s="231"/>
      <c r="AO2165" s="231"/>
      <c r="AP2165" s="231"/>
      <c r="AQ2165" s="231"/>
      <c r="AR2165" s="231"/>
      <c r="AS2165" s="231"/>
      <c r="AT2165" s="231"/>
    </row>
    <row r="2166" spans="1:46" s="109" customFormat="1" ht="31.5" x14ac:dyDescent="0.2">
      <c r="A2166" s="137" t="s">
        <v>17</v>
      </c>
      <c r="B2166" s="19">
        <v>922</v>
      </c>
      <c r="C2166" s="64" t="s">
        <v>79</v>
      </c>
      <c r="D2166" s="64" t="s">
        <v>53</v>
      </c>
      <c r="E2166" s="27" t="s">
        <v>773</v>
      </c>
      <c r="F2166" s="65">
        <v>240</v>
      </c>
      <c r="G2166" s="93">
        <f t="shared" si="603"/>
        <v>500</v>
      </c>
      <c r="H2166" s="94">
        <f t="shared" si="603"/>
        <v>500</v>
      </c>
      <c r="I2166" s="226"/>
      <c r="J2166" s="226"/>
      <c r="K2166" s="226"/>
      <c r="L2166" s="226"/>
      <c r="M2166" s="226"/>
      <c r="N2166" s="226"/>
      <c r="O2166" s="226"/>
      <c r="P2166" s="226"/>
      <c r="Q2166" s="226"/>
      <c r="R2166" s="226"/>
      <c r="S2166" s="226"/>
      <c r="T2166" s="226"/>
      <c r="U2166" s="226"/>
      <c r="V2166" s="226"/>
      <c r="W2166" s="226"/>
      <c r="X2166" s="226"/>
      <c r="Y2166" s="226"/>
      <c r="Z2166" s="226"/>
      <c r="AA2166" s="226"/>
      <c r="AB2166" s="226"/>
      <c r="AC2166" s="226"/>
      <c r="AD2166" s="226"/>
      <c r="AE2166" s="226"/>
      <c r="AF2166" s="226"/>
      <c r="AG2166" s="226"/>
      <c r="AH2166" s="226"/>
      <c r="AI2166" s="226"/>
      <c r="AJ2166" s="226"/>
      <c r="AK2166" s="226"/>
      <c r="AL2166" s="226"/>
      <c r="AM2166" s="226"/>
      <c r="AN2166" s="226"/>
      <c r="AO2166" s="226"/>
      <c r="AP2166" s="226"/>
      <c r="AQ2166" s="226"/>
      <c r="AR2166" s="226"/>
      <c r="AS2166" s="226"/>
      <c r="AT2166" s="226"/>
    </row>
    <row r="2167" spans="1:46" s="60" customFormat="1" x14ac:dyDescent="0.2">
      <c r="A2167" s="137" t="s">
        <v>826</v>
      </c>
      <c r="B2167" s="19">
        <v>922</v>
      </c>
      <c r="C2167" s="64" t="s">
        <v>79</v>
      </c>
      <c r="D2167" s="64" t="s">
        <v>53</v>
      </c>
      <c r="E2167" s="27" t="s">
        <v>773</v>
      </c>
      <c r="F2167" s="65">
        <v>244</v>
      </c>
      <c r="G2167" s="93">
        <v>500</v>
      </c>
      <c r="H2167" s="94">
        <v>500</v>
      </c>
      <c r="I2167" s="228"/>
      <c r="J2167" s="228"/>
      <c r="K2167" s="228"/>
      <c r="L2167" s="228"/>
      <c r="M2167" s="228"/>
      <c r="N2167" s="228"/>
      <c r="O2167" s="228"/>
      <c r="P2167" s="228"/>
      <c r="Q2167" s="228"/>
      <c r="R2167" s="228"/>
      <c r="S2167" s="228"/>
      <c r="T2167" s="228"/>
      <c r="U2167" s="228"/>
      <c r="V2167" s="228"/>
      <c r="W2167" s="228"/>
      <c r="X2167" s="228"/>
      <c r="Y2167" s="228"/>
      <c r="Z2167" s="228"/>
      <c r="AA2167" s="228"/>
      <c r="AB2167" s="228"/>
      <c r="AC2167" s="228"/>
      <c r="AD2167" s="228"/>
      <c r="AE2167" s="228"/>
      <c r="AF2167" s="228"/>
      <c r="AG2167" s="228"/>
      <c r="AH2167" s="228"/>
      <c r="AI2167" s="228"/>
      <c r="AJ2167" s="228"/>
      <c r="AK2167" s="228"/>
      <c r="AL2167" s="228"/>
      <c r="AM2167" s="228"/>
      <c r="AN2167" s="228"/>
      <c r="AO2167" s="228"/>
      <c r="AP2167" s="228"/>
      <c r="AQ2167" s="228"/>
      <c r="AR2167" s="228"/>
      <c r="AS2167" s="228"/>
      <c r="AT2167" s="228"/>
    </row>
    <row r="2168" spans="1:46" s="60" customFormat="1" x14ac:dyDescent="0.2">
      <c r="A2168" s="140" t="s">
        <v>64</v>
      </c>
      <c r="B2168" s="2">
        <v>922</v>
      </c>
      <c r="C2168" s="15" t="s">
        <v>63</v>
      </c>
      <c r="D2168" s="15"/>
      <c r="E2168" s="15"/>
      <c r="F2168" s="15"/>
      <c r="G2168" s="71">
        <f t="shared" ref="G2168:H2170" si="604">G2169</f>
        <v>1500</v>
      </c>
      <c r="H2168" s="82">
        <f t="shared" si="604"/>
        <v>1500</v>
      </c>
      <c r="I2168" s="228"/>
      <c r="J2168" s="228"/>
      <c r="K2168" s="228"/>
      <c r="L2168" s="228"/>
      <c r="M2168" s="228"/>
      <c r="N2168" s="228"/>
      <c r="O2168" s="228"/>
      <c r="P2168" s="228"/>
      <c r="Q2168" s="228"/>
      <c r="R2168" s="228"/>
      <c r="S2168" s="228"/>
      <c r="T2168" s="228"/>
      <c r="U2168" s="228"/>
      <c r="V2168" s="228"/>
      <c r="W2168" s="228"/>
      <c r="X2168" s="228"/>
      <c r="Y2168" s="228"/>
      <c r="Z2168" s="228"/>
      <c r="AA2168" s="228"/>
      <c r="AB2168" s="228"/>
      <c r="AC2168" s="228"/>
      <c r="AD2168" s="228"/>
      <c r="AE2168" s="228"/>
      <c r="AF2168" s="228"/>
      <c r="AG2168" s="228"/>
      <c r="AH2168" s="228"/>
      <c r="AI2168" s="228"/>
      <c r="AJ2168" s="228"/>
      <c r="AK2168" s="228"/>
      <c r="AL2168" s="228"/>
      <c r="AM2168" s="228"/>
      <c r="AN2168" s="228"/>
      <c r="AO2168" s="228"/>
      <c r="AP2168" s="228"/>
      <c r="AQ2168" s="228"/>
      <c r="AR2168" s="228"/>
      <c r="AS2168" s="228"/>
      <c r="AT2168" s="228"/>
    </row>
    <row r="2169" spans="1:46" s="60" customFormat="1" x14ac:dyDescent="0.2">
      <c r="A2169" s="151" t="s">
        <v>66</v>
      </c>
      <c r="B2169" s="2">
        <v>922</v>
      </c>
      <c r="C2169" s="15" t="s">
        <v>63</v>
      </c>
      <c r="D2169" s="15" t="s">
        <v>63</v>
      </c>
      <c r="E2169" s="20" t="s">
        <v>90</v>
      </c>
      <c r="F2169" s="7"/>
      <c r="G2169" s="71">
        <f t="shared" si="604"/>
        <v>1500</v>
      </c>
      <c r="H2169" s="82">
        <f t="shared" si="604"/>
        <v>1500</v>
      </c>
      <c r="I2169" s="228"/>
      <c r="J2169" s="228"/>
      <c r="K2169" s="228"/>
      <c r="L2169" s="228"/>
      <c r="M2169" s="228"/>
      <c r="N2169" s="228"/>
      <c r="O2169" s="228"/>
      <c r="P2169" s="228"/>
      <c r="Q2169" s="228"/>
      <c r="R2169" s="228"/>
      <c r="S2169" s="228"/>
      <c r="T2169" s="228"/>
      <c r="U2169" s="228"/>
      <c r="V2169" s="228"/>
      <c r="W2169" s="228"/>
      <c r="X2169" s="228"/>
      <c r="Y2169" s="228"/>
      <c r="Z2169" s="228"/>
      <c r="AA2169" s="228"/>
      <c r="AB2169" s="228"/>
      <c r="AC2169" s="228"/>
      <c r="AD2169" s="228"/>
      <c r="AE2169" s="228"/>
      <c r="AF2169" s="228"/>
      <c r="AG2169" s="228"/>
      <c r="AH2169" s="228"/>
      <c r="AI2169" s="228"/>
      <c r="AJ2169" s="228"/>
      <c r="AK2169" s="228"/>
      <c r="AL2169" s="228"/>
      <c r="AM2169" s="228"/>
      <c r="AN2169" s="228"/>
      <c r="AO2169" s="228"/>
      <c r="AP2169" s="228"/>
      <c r="AQ2169" s="228"/>
      <c r="AR2169" s="228"/>
      <c r="AS2169" s="228"/>
      <c r="AT2169" s="228"/>
    </row>
    <row r="2170" spans="1:46" s="60" customFormat="1" ht="31.5" x14ac:dyDescent="0.2">
      <c r="A2170" s="140" t="s">
        <v>650</v>
      </c>
      <c r="B2170" s="2">
        <v>922</v>
      </c>
      <c r="C2170" s="15" t="s">
        <v>63</v>
      </c>
      <c r="D2170" s="15" t="s">
        <v>63</v>
      </c>
      <c r="E2170" s="15" t="s">
        <v>349</v>
      </c>
      <c r="F2170" s="15"/>
      <c r="G2170" s="71">
        <f t="shared" si="604"/>
        <v>1500</v>
      </c>
      <c r="H2170" s="82">
        <f t="shared" si="604"/>
        <v>1500</v>
      </c>
      <c r="I2170" s="228"/>
      <c r="J2170" s="228"/>
      <c r="K2170" s="228"/>
      <c r="L2170" s="228"/>
      <c r="M2170" s="228"/>
      <c r="N2170" s="228"/>
      <c r="O2170" s="228"/>
      <c r="P2170" s="228"/>
      <c r="Q2170" s="228"/>
      <c r="R2170" s="228"/>
      <c r="S2170" s="228"/>
      <c r="T2170" s="228"/>
      <c r="U2170" s="228"/>
      <c r="V2170" s="228"/>
      <c r="W2170" s="228"/>
      <c r="X2170" s="228"/>
      <c r="Y2170" s="228"/>
      <c r="Z2170" s="228"/>
      <c r="AA2170" s="228"/>
      <c r="AB2170" s="228"/>
      <c r="AC2170" s="228"/>
      <c r="AD2170" s="228"/>
      <c r="AE2170" s="228"/>
      <c r="AF2170" s="228"/>
      <c r="AG2170" s="228"/>
      <c r="AH2170" s="228"/>
      <c r="AI2170" s="228"/>
      <c r="AJ2170" s="228"/>
      <c r="AK2170" s="228"/>
      <c r="AL2170" s="228"/>
      <c r="AM2170" s="228"/>
      <c r="AN2170" s="228"/>
      <c r="AO2170" s="228"/>
      <c r="AP2170" s="228"/>
      <c r="AQ2170" s="228"/>
      <c r="AR2170" s="228"/>
      <c r="AS2170" s="228"/>
      <c r="AT2170" s="228"/>
    </row>
    <row r="2171" spans="1:46" s="60" customFormat="1" x14ac:dyDescent="0.2">
      <c r="A2171" s="140" t="s">
        <v>112</v>
      </c>
      <c r="B2171" s="2">
        <v>922</v>
      </c>
      <c r="C2171" s="15" t="s">
        <v>63</v>
      </c>
      <c r="D2171" s="15" t="s">
        <v>63</v>
      </c>
      <c r="E2171" s="24" t="s">
        <v>372</v>
      </c>
      <c r="F2171" s="64"/>
      <c r="G2171" s="71">
        <f>G2172+G2177</f>
        <v>1500</v>
      </c>
      <c r="H2171" s="82">
        <f>H2172+H2177</f>
        <v>1500</v>
      </c>
      <c r="I2171" s="228"/>
      <c r="J2171" s="228"/>
      <c r="K2171" s="228"/>
      <c r="L2171" s="228"/>
      <c r="M2171" s="228"/>
      <c r="N2171" s="228"/>
      <c r="O2171" s="228"/>
      <c r="P2171" s="228"/>
      <c r="Q2171" s="228"/>
      <c r="R2171" s="228"/>
      <c r="S2171" s="228"/>
      <c r="T2171" s="228"/>
      <c r="U2171" s="228"/>
      <c r="V2171" s="228"/>
      <c r="W2171" s="228"/>
      <c r="X2171" s="228"/>
      <c r="Y2171" s="228"/>
      <c r="Z2171" s="228"/>
      <c r="AA2171" s="228"/>
      <c r="AB2171" s="228"/>
      <c r="AC2171" s="228"/>
      <c r="AD2171" s="228"/>
      <c r="AE2171" s="228"/>
      <c r="AF2171" s="228"/>
      <c r="AG2171" s="228"/>
      <c r="AH2171" s="228"/>
      <c r="AI2171" s="228"/>
      <c r="AJ2171" s="228"/>
      <c r="AK2171" s="228"/>
      <c r="AL2171" s="228"/>
      <c r="AM2171" s="228"/>
      <c r="AN2171" s="228"/>
      <c r="AO2171" s="228"/>
      <c r="AP2171" s="228"/>
      <c r="AQ2171" s="228"/>
      <c r="AR2171" s="228"/>
      <c r="AS2171" s="228"/>
      <c r="AT2171" s="228"/>
    </row>
    <row r="2172" spans="1:46" s="60" customFormat="1" ht="31.5" x14ac:dyDescent="0.2">
      <c r="A2172" s="140" t="s">
        <v>402</v>
      </c>
      <c r="B2172" s="2">
        <v>922</v>
      </c>
      <c r="C2172" s="15" t="s">
        <v>63</v>
      </c>
      <c r="D2172" s="15" t="s">
        <v>63</v>
      </c>
      <c r="E2172" s="24" t="s">
        <v>374</v>
      </c>
      <c r="F2172" s="64"/>
      <c r="G2172" s="93">
        <f t="shared" ref="G2172:H2175" si="605">G2173</f>
        <v>750</v>
      </c>
      <c r="H2172" s="94">
        <f t="shared" si="605"/>
        <v>750</v>
      </c>
      <c r="I2172" s="228"/>
      <c r="J2172" s="228"/>
      <c r="K2172" s="228"/>
      <c r="L2172" s="228"/>
      <c r="M2172" s="228"/>
      <c r="N2172" s="228"/>
      <c r="O2172" s="228"/>
      <c r="P2172" s="228"/>
      <c r="Q2172" s="228"/>
      <c r="R2172" s="228"/>
      <c r="S2172" s="228"/>
      <c r="T2172" s="228"/>
      <c r="U2172" s="228"/>
      <c r="V2172" s="228"/>
      <c r="W2172" s="228"/>
      <c r="X2172" s="228"/>
      <c r="Y2172" s="228"/>
      <c r="Z2172" s="228"/>
      <c r="AA2172" s="228"/>
      <c r="AB2172" s="228"/>
      <c r="AC2172" s="228"/>
      <c r="AD2172" s="228"/>
      <c r="AE2172" s="228"/>
      <c r="AF2172" s="228"/>
      <c r="AG2172" s="228"/>
      <c r="AH2172" s="228"/>
      <c r="AI2172" s="228"/>
      <c r="AJ2172" s="228"/>
      <c r="AK2172" s="228"/>
      <c r="AL2172" s="228"/>
      <c r="AM2172" s="228"/>
      <c r="AN2172" s="228"/>
      <c r="AO2172" s="228"/>
      <c r="AP2172" s="228"/>
      <c r="AQ2172" s="228"/>
      <c r="AR2172" s="228"/>
      <c r="AS2172" s="228"/>
      <c r="AT2172" s="228"/>
    </row>
    <row r="2173" spans="1:46" s="60" customFormat="1" ht="31.5" x14ac:dyDescent="0.2">
      <c r="A2173" s="136" t="s">
        <v>620</v>
      </c>
      <c r="B2173" s="16">
        <v>922</v>
      </c>
      <c r="C2173" s="17" t="s">
        <v>63</v>
      </c>
      <c r="D2173" s="17" t="s">
        <v>63</v>
      </c>
      <c r="E2173" s="17" t="s">
        <v>373</v>
      </c>
      <c r="F2173" s="64"/>
      <c r="G2173" s="93">
        <f t="shared" si="605"/>
        <v>750</v>
      </c>
      <c r="H2173" s="94">
        <f t="shared" si="605"/>
        <v>750</v>
      </c>
      <c r="I2173" s="228"/>
      <c r="J2173" s="228"/>
      <c r="K2173" s="228"/>
      <c r="L2173" s="228"/>
      <c r="M2173" s="228"/>
      <c r="N2173" s="228"/>
      <c r="O2173" s="228"/>
      <c r="P2173" s="228"/>
      <c r="Q2173" s="228"/>
      <c r="R2173" s="228"/>
      <c r="S2173" s="228"/>
      <c r="T2173" s="228"/>
      <c r="U2173" s="228"/>
      <c r="V2173" s="228"/>
      <c r="W2173" s="228"/>
      <c r="X2173" s="228"/>
      <c r="Y2173" s="228"/>
      <c r="Z2173" s="228"/>
      <c r="AA2173" s="228"/>
      <c r="AB2173" s="228"/>
      <c r="AC2173" s="228"/>
      <c r="AD2173" s="228"/>
      <c r="AE2173" s="228"/>
      <c r="AF2173" s="228"/>
      <c r="AG2173" s="228"/>
      <c r="AH2173" s="228"/>
      <c r="AI2173" s="228"/>
      <c r="AJ2173" s="228"/>
      <c r="AK2173" s="228"/>
      <c r="AL2173" s="228"/>
      <c r="AM2173" s="228"/>
      <c r="AN2173" s="228"/>
      <c r="AO2173" s="228"/>
      <c r="AP2173" s="228"/>
      <c r="AQ2173" s="228"/>
      <c r="AR2173" s="228"/>
      <c r="AS2173" s="228"/>
      <c r="AT2173" s="228"/>
    </row>
    <row r="2174" spans="1:46" s="60" customFormat="1" ht="31.5" x14ac:dyDescent="0.2">
      <c r="A2174" s="142" t="s">
        <v>22</v>
      </c>
      <c r="B2174" s="65">
        <v>922</v>
      </c>
      <c r="C2174" s="64" t="s">
        <v>63</v>
      </c>
      <c r="D2174" s="64" t="s">
        <v>63</v>
      </c>
      <c r="E2174" s="64" t="s">
        <v>373</v>
      </c>
      <c r="F2174" s="64" t="s">
        <v>15</v>
      </c>
      <c r="G2174" s="93">
        <f t="shared" si="605"/>
        <v>750</v>
      </c>
      <c r="H2174" s="94">
        <f t="shared" si="605"/>
        <v>750</v>
      </c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S2174" s="228"/>
      <c r="T2174" s="228"/>
      <c r="U2174" s="228"/>
      <c r="V2174" s="228"/>
      <c r="W2174" s="228"/>
      <c r="X2174" s="228"/>
      <c r="Y2174" s="228"/>
      <c r="Z2174" s="228"/>
      <c r="AA2174" s="228"/>
      <c r="AB2174" s="228"/>
      <c r="AC2174" s="228"/>
      <c r="AD2174" s="228"/>
      <c r="AE2174" s="228"/>
      <c r="AF2174" s="228"/>
      <c r="AG2174" s="228"/>
      <c r="AH2174" s="228"/>
      <c r="AI2174" s="228"/>
      <c r="AJ2174" s="228"/>
      <c r="AK2174" s="228"/>
      <c r="AL2174" s="228"/>
      <c r="AM2174" s="228"/>
      <c r="AN2174" s="228"/>
      <c r="AO2174" s="228"/>
      <c r="AP2174" s="228"/>
      <c r="AQ2174" s="228"/>
      <c r="AR2174" s="228"/>
      <c r="AS2174" s="228"/>
      <c r="AT2174" s="228"/>
    </row>
    <row r="2175" spans="1:46" s="60" customFormat="1" ht="31.5" x14ac:dyDescent="0.2">
      <c r="A2175" s="142" t="s">
        <v>17</v>
      </c>
      <c r="B2175" s="65">
        <v>922</v>
      </c>
      <c r="C2175" s="64" t="s">
        <v>63</v>
      </c>
      <c r="D2175" s="64" t="s">
        <v>63</v>
      </c>
      <c r="E2175" s="64" t="s">
        <v>373</v>
      </c>
      <c r="F2175" s="64" t="s">
        <v>16</v>
      </c>
      <c r="G2175" s="93">
        <f t="shared" si="605"/>
        <v>750</v>
      </c>
      <c r="H2175" s="94">
        <f t="shared" si="605"/>
        <v>750</v>
      </c>
      <c r="I2175" s="228"/>
      <c r="J2175" s="228"/>
      <c r="K2175" s="228"/>
      <c r="L2175" s="228"/>
      <c r="M2175" s="228"/>
      <c r="N2175" s="228"/>
      <c r="O2175" s="228"/>
      <c r="P2175" s="228"/>
      <c r="Q2175" s="228"/>
      <c r="R2175" s="228"/>
      <c r="S2175" s="228"/>
      <c r="T2175" s="228"/>
      <c r="U2175" s="228"/>
      <c r="V2175" s="228"/>
      <c r="W2175" s="228"/>
      <c r="X2175" s="228"/>
      <c r="Y2175" s="228"/>
      <c r="Z2175" s="228"/>
      <c r="AA2175" s="228"/>
      <c r="AB2175" s="228"/>
      <c r="AC2175" s="228"/>
      <c r="AD2175" s="228"/>
      <c r="AE2175" s="228"/>
      <c r="AF2175" s="228"/>
      <c r="AG2175" s="228"/>
      <c r="AH2175" s="228"/>
      <c r="AI2175" s="228"/>
      <c r="AJ2175" s="228"/>
      <c r="AK2175" s="228"/>
      <c r="AL2175" s="228"/>
      <c r="AM2175" s="228"/>
      <c r="AN2175" s="228"/>
      <c r="AO2175" s="228"/>
      <c r="AP2175" s="228"/>
      <c r="AQ2175" s="228"/>
      <c r="AR2175" s="228"/>
      <c r="AS2175" s="228"/>
      <c r="AT2175" s="228"/>
    </row>
    <row r="2176" spans="1:46" s="60" customFormat="1" x14ac:dyDescent="0.2">
      <c r="A2176" s="137" t="s">
        <v>826</v>
      </c>
      <c r="B2176" s="65">
        <v>922</v>
      </c>
      <c r="C2176" s="64" t="s">
        <v>63</v>
      </c>
      <c r="D2176" s="64" t="s">
        <v>63</v>
      </c>
      <c r="E2176" s="64" t="s">
        <v>373</v>
      </c>
      <c r="F2176" s="64" t="s">
        <v>126</v>
      </c>
      <c r="G2176" s="93">
        <v>750</v>
      </c>
      <c r="H2176" s="94">
        <v>750</v>
      </c>
      <c r="I2176" s="228"/>
      <c r="J2176" s="228"/>
      <c r="K2176" s="228"/>
      <c r="L2176" s="228"/>
      <c r="M2176" s="228"/>
      <c r="N2176" s="228"/>
      <c r="O2176" s="228"/>
      <c r="P2176" s="228"/>
      <c r="Q2176" s="228"/>
      <c r="R2176" s="228"/>
      <c r="S2176" s="228"/>
      <c r="T2176" s="228"/>
      <c r="U2176" s="228"/>
      <c r="V2176" s="228"/>
      <c r="W2176" s="228"/>
      <c r="X2176" s="228"/>
      <c r="Y2176" s="228"/>
      <c r="Z2176" s="228"/>
      <c r="AA2176" s="228"/>
      <c r="AB2176" s="228"/>
      <c r="AC2176" s="228"/>
      <c r="AD2176" s="228"/>
      <c r="AE2176" s="228"/>
      <c r="AF2176" s="228"/>
      <c r="AG2176" s="228"/>
      <c r="AH2176" s="228"/>
      <c r="AI2176" s="228"/>
      <c r="AJ2176" s="228"/>
      <c r="AK2176" s="228"/>
      <c r="AL2176" s="228"/>
      <c r="AM2176" s="228"/>
      <c r="AN2176" s="228"/>
      <c r="AO2176" s="228"/>
      <c r="AP2176" s="228"/>
      <c r="AQ2176" s="228"/>
      <c r="AR2176" s="228"/>
      <c r="AS2176" s="228"/>
      <c r="AT2176" s="228"/>
    </row>
    <row r="2177" spans="1:8" ht="31.5" x14ac:dyDescent="0.2">
      <c r="A2177" s="140" t="s">
        <v>375</v>
      </c>
      <c r="B2177" s="2">
        <v>922</v>
      </c>
      <c r="C2177" s="15" t="s">
        <v>63</v>
      </c>
      <c r="D2177" s="15" t="s">
        <v>63</v>
      </c>
      <c r="E2177" s="24" t="s">
        <v>377</v>
      </c>
      <c r="F2177" s="64"/>
      <c r="G2177" s="93">
        <f>G2178+G2182+G2186</f>
        <v>750</v>
      </c>
      <c r="H2177" s="94">
        <f>H2178+H2182+H2186</f>
        <v>750</v>
      </c>
    </row>
    <row r="2178" spans="1:8" x14ac:dyDescent="0.2">
      <c r="A2178" s="136" t="s">
        <v>376</v>
      </c>
      <c r="B2178" s="16">
        <v>922</v>
      </c>
      <c r="C2178" s="17" t="s">
        <v>63</v>
      </c>
      <c r="D2178" s="17" t="s">
        <v>63</v>
      </c>
      <c r="E2178" s="17" t="s">
        <v>431</v>
      </c>
      <c r="F2178" s="64"/>
      <c r="G2178" s="93">
        <f t="shared" ref="G2178:H2180" si="606">G2179</f>
        <v>550</v>
      </c>
      <c r="H2178" s="94">
        <f t="shared" si="606"/>
        <v>550</v>
      </c>
    </row>
    <row r="2179" spans="1:8" ht="31.5" x14ac:dyDescent="0.2">
      <c r="A2179" s="142" t="s">
        <v>22</v>
      </c>
      <c r="B2179" s="65">
        <v>922</v>
      </c>
      <c r="C2179" s="64" t="s">
        <v>63</v>
      </c>
      <c r="D2179" s="64" t="s">
        <v>63</v>
      </c>
      <c r="E2179" s="64" t="s">
        <v>431</v>
      </c>
      <c r="F2179" s="64" t="s">
        <v>15</v>
      </c>
      <c r="G2179" s="93">
        <f t="shared" si="606"/>
        <v>550</v>
      </c>
      <c r="H2179" s="94">
        <f t="shared" si="606"/>
        <v>550</v>
      </c>
    </row>
    <row r="2180" spans="1:8" ht="31.5" x14ac:dyDescent="0.2">
      <c r="A2180" s="142" t="s">
        <v>17</v>
      </c>
      <c r="B2180" s="65">
        <v>922</v>
      </c>
      <c r="C2180" s="64" t="s">
        <v>63</v>
      </c>
      <c r="D2180" s="64" t="s">
        <v>63</v>
      </c>
      <c r="E2180" s="64" t="s">
        <v>431</v>
      </c>
      <c r="F2180" s="64" t="s">
        <v>16</v>
      </c>
      <c r="G2180" s="93">
        <f t="shared" si="606"/>
        <v>550</v>
      </c>
      <c r="H2180" s="94">
        <f t="shared" si="606"/>
        <v>550</v>
      </c>
    </row>
    <row r="2181" spans="1:8" x14ac:dyDescent="0.2">
      <c r="A2181" s="137" t="s">
        <v>826</v>
      </c>
      <c r="B2181" s="65">
        <v>922</v>
      </c>
      <c r="C2181" s="64" t="s">
        <v>63</v>
      </c>
      <c r="D2181" s="64" t="s">
        <v>63</v>
      </c>
      <c r="E2181" s="64" t="s">
        <v>431</v>
      </c>
      <c r="F2181" s="64" t="s">
        <v>126</v>
      </c>
      <c r="G2181" s="93">
        <v>550</v>
      </c>
      <c r="H2181" s="94">
        <v>550</v>
      </c>
    </row>
    <row r="2182" spans="1:8" ht="47.25" x14ac:dyDescent="0.2">
      <c r="A2182" s="136" t="s">
        <v>429</v>
      </c>
      <c r="B2182" s="16">
        <v>922</v>
      </c>
      <c r="C2182" s="17" t="s">
        <v>63</v>
      </c>
      <c r="D2182" s="17" t="s">
        <v>63</v>
      </c>
      <c r="E2182" s="17" t="s">
        <v>462</v>
      </c>
      <c r="F2182" s="63"/>
      <c r="G2182" s="91">
        <f t="shared" ref="G2182:H2184" si="607">G2183</f>
        <v>150</v>
      </c>
      <c r="H2182" s="92">
        <f t="shared" si="607"/>
        <v>150</v>
      </c>
    </row>
    <row r="2183" spans="1:8" ht="31.5" x14ac:dyDescent="0.2">
      <c r="A2183" s="137" t="s">
        <v>22</v>
      </c>
      <c r="B2183" s="65">
        <v>922</v>
      </c>
      <c r="C2183" s="64" t="s">
        <v>63</v>
      </c>
      <c r="D2183" s="64" t="s">
        <v>63</v>
      </c>
      <c r="E2183" s="64" t="s">
        <v>462</v>
      </c>
      <c r="F2183" s="64" t="s">
        <v>15</v>
      </c>
      <c r="G2183" s="93">
        <f t="shared" si="607"/>
        <v>150</v>
      </c>
      <c r="H2183" s="94">
        <f t="shared" si="607"/>
        <v>150</v>
      </c>
    </row>
    <row r="2184" spans="1:8" ht="31.5" x14ac:dyDescent="0.2">
      <c r="A2184" s="137" t="s">
        <v>17</v>
      </c>
      <c r="B2184" s="19">
        <v>922</v>
      </c>
      <c r="C2184" s="64" t="s">
        <v>63</v>
      </c>
      <c r="D2184" s="64" t="s">
        <v>63</v>
      </c>
      <c r="E2184" s="64" t="s">
        <v>462</v>
      </c>
      <c r="F2184" s="64" t="s">
        <v>16</v>
      </c>
      <c r="G2184" s="93">
        <f t="shared" si="607"/>
        <v>150</v>
      </c>
      <c r="H2184" s="94">
        <f t="shared" si="607"/>
        <v>150</v>
      </c>
    </row>
    <row r="2185" spans="1:8" x14ac:dyDescent="0.2">
      <c r="A2185" s="137" t="s">
        <v>827</v>
      </c>
      <c r="B2185" s="19">
        <v>922</v>
      </c>
      <c r="C2185" s="64" t="s">
        <v>63</v>
      </c>
      <c r="D2185" s="64" t="s">
        <v>63</v>
      </c>
      <c r="E2185" s="64" t="s">
        <v>462</v>
      </c>
      <c r="F2185" s="35" t="s">
        <v>126</v>
      </c>
      <c r="G2185" s="93">
        <v>150</v>
      </c>
      <c r="H2185" s="94">
        <v>150</v>
      </c>
    </row>
    <row r="2186" spans="1:8" ht="31.5" x14ac:dyDescent="0.2">
      <c r="A2186" s="136" t="s">
        <v>430</v>
      </c>
      <c r="B2186" s="16">
        <v>922</v>
      </c>
      <c r="C2186" s="17" t="s">
        <v>63</v>
      </c>
      <c r="D2186" s="17" t="s">
        <v>63</v>
      </c>
      <c r="E2186" s="17" t="s">
        <v>463</v>
      </c>
      <c r="F2186" s="64"/>
      <c r="G2186" s="93">
        <f t="shared" ref="G2186:H2188" si="608">G2187</f>
        <v>50</v>
      </c>
      <c r="H2186" s="94">
        <f t="shared" si="608"/>
        <v>50</v>
      </c>
    </row>
    <row r="2187" spans="1:8" ht="31.5" x14ac:dyDescent="0.2">
      <c r="A2187" s="137" t="s">
        <v>22</v>
      </c>
      <c r="B2187" s="65">
        <v>922</v>
      </c>
      <c r="C2187" s="64" t="s">
        <v>63</v>
      </c>
      <c r="D2187" s="64" t="s">
        <v>63</v>
      </c>
      <c r="E2187" s="64" t="s">
        <v>463</v>
      </c>
      <c r="F2187" s="64" t="s">
        <v>15</v>
      </c>
      <c r="G2187" s="93">
        <f t="shared" si="608"/>
        <v>50</v>
      </c>
      <c r="H2187" s="94">
        <f t="shared" si="608"/>
        <v>50</v>
      </c>
    </row>
    <row r="2188" spans="1:8" ht="31.5" x14ac:dyDescent="0.2">
      <c r="A2188" s="137" t="s">
        <v>17</v>
      </c>
      <c r="B2188" s="19">
        <v>922</v>
      </c>
      <c r="C2188" s="64" t="s">
        <v>63</v>
      </c>
      <c r="D2188" s="64" t="s">
        <v>63</v>
      </c>
      <c r="E2188" s="64" t="s">
        <v>463</v>
      </c>
      <c r="F2188" s="64" t="s">
        <v>16</v>
      </c>
      <c r="G2188" s="93">
        <f t="shared" si="608"/>
        <v>50</v>
      </c>
      <c r="H2188" s="94">
        <f t="shared" si="608"/>
        <v>50</v>
      </c>
    </row>
    <row r="2189" spans="1:8" x14ac:dyDescent="0.2">
      <c r="A2189" s="137" t="s">
        <v>827</v>
      </c>
      <c r="B2189" s="19">
        <v>922</v>
      </c>
      <c r="C2189" s="64" t="s">
        <v>63</v>
      </c>
      <c r="D2189" s="64" t="s">
        <v>63</v>
      </c>
      <c r="E2189" s="64" t="s">
        <v>463</v>
      </c>
      <c r="F2189" s="35" t="s">
        <v>126</v>
      </c>
      <c r="G2189" s="93">
        <v>50</v>
      </c>
      <c r="H2189" s="94">
        <v>50</v>
      </c>
    </row>
    <row r="2190" spans="1:8" x14ac:dyDescent="0.2">
      <c r="A2190" s="167" t="s">
        <v>58</v>
      </c>
      <c r="B2190" s="2">
        <v>922</v>
      </c>
      <c r="C2190" s="23" t="s">
        <v>59</v>
      </c>
      <c r="D2190" s="23"/>
      <c r="E2190" s="23"/>
      <c r="F2190" s="23"/>
      <c r="G2190" s="123">
        <f t="shared" ref="G2190:H2191" si="609">G2191</f>
        <v>59923</v>
      </c>
      <c r="H2190" s="124">
        <f t="shared" si="609"/>
        <v>59923</v>
      </c>
    </row>
    <row r="2191" spans="1:8" x14ac:dyDescent="0.2">
      <c r="A2191" s="167" t="s">
        <v>61</v>
      </c>
      <c r="B2191" s="2">
        <v>922</v>
      </c>
      <c r="C2191" s="23" t="s">
        <v>59</v>
      </c>
      <c r="D2191" s="23" t="s">
        <v>60</v>
      </c>
      <c r="E2191" s="23"/>
      <c r="F2191" s="23"/>
      <c r="G2191" s="185">
        <f t="shared" si="609"/>
        <v>59923</v>
      </c>
      <c r="H2191" s="216">
        <f t="shared" si="609"/>
        <v>59923</v>
      </c>
    </row>
    <row r="2192" spans="1:8" ht="31.5" x14ac:dyDescent="0.2">
      <c r="A2192" s="140" t="s">
        <v>708</v>
      </c>
      <c r="B2192" s="2">
        <v>922</v>
      </c>
      <c r="C2192" s="15" t="s">
        <v>59</v>
      </c>
      <c r="D2192" s="15" t="s">
        <v>60</v>
      </c>
      <c r="E2192" s="15" t="s">
        <v>363</v>
      </c>
      <c r="F2192" s="15"/>
      <c r="G2192" s="71">
        <f>G2193+G2211</f>
        <v>59923</v>
      </c>
      <c r="H2192" s="82">
        <f>H2193+H2211</f>
        <v>59923</v>
      </c>
    </row>
    <row r="2193" spans="1:46" ht="31.5" x14ac:dyDescent="0.2">
      <c r="A2193" s="140" t="s">
        <v>378</v>
      </c>
      <c r="B2193" s="2">
        <v>922</v>
      </c>
      <c r="C2193" s="15" t="s">
        <v>59</v>
      </c>
      <c r="D2193" s="15" t="s">
        <v>60</v>
      </c>
      <c r="E2193" s="24" t="s">
        <v>382</v>
      </c>
      <c r="F2193" s="32"/>
      <c r="G2193" s="71">
        <f>G2194</f>
        <v>58773</v>
      </c>
      <c r="H2193" s="82">
        <f>H2194</f>
        <v>58773</v>
      </c>
    </row>
    <row r="2194" spans="1:46" ht="31.5" x14ac:dyDescent="0.2">
      <c r="A2194" s="140" t="s">
        <v>380</v>
      </c>
      <c r="B2194" s="1">
        <v>922</v>
      </c>
      <c r="C2194" s="15" t="s">
        <v>59</v>
      </c>
      <c r="D2194" s="15" t="s">
        <v>60</v>
      </c>
      <c r="E2194" s="24" t="s">
        <v>387</v>
      </c>
      <c r="F2194" s="15"/>
      <c r="G2194" s="71">
        <f>G2195+G2199+G2203+G2207</f>
        <v>58773</v>
      </c>
      <c r="H2194" s="82">
        <f>H2195+H2199+H2203+H2207</f>
        <v>58773</v>
      </c>
    </row>
    <row r="2195" spans="1:46" s="119" customFormat="1" ht="31.5" x14ac:dyDescent="0.2">
      <c r="A2195" s="136" t="s">
        <v>934</v>
      </c>
      <c r="B2195" s="16">
        <v>922</v>
      </c>
      <c r="C2195" s="17" t="s">
        <v>59</v>
      </c>
      <c r="D2195" s="17" t="s">
        <v>60</v>
      </c>
      <c r="E2195" s="17" t="s">
        <v>678</v>
      </c>
      <c r="F2195" s="17"/>
      <c r="G2195" s="91">
        <f t="shared" ref="G2195:H2195" si="610">G2196</f>
        <v>100</v>
      </c>
      <c r="H2195" s="92">
        <f t="shared" si="610"/>
        <v>100</v>
      </c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</row>
    <row r="2196" spans="1:46" s="119" customFormat="1" ht="31.5" x14ac:dyDescent="0.2">
      <c r="A2196" s="137" t="s">
        <v>18</v>
      </c>
      <c r="B2196" s="19">
        <v>922</v>
      </c>
      <c r="C2196" s="64" t="s">
        <v>59</v>
      </c>
      <c r="D2196" s="64" t="s">
        <v>60</v>
      </c>
      <c r="E2196" s="64" t="s">
        <v>678</v>
      </c>
      <c r="F2196" s="64" t="s">
        <v>20</v>
      </c>
      <c r="G2196" s="93">
        <f t="shared" ref="G2196:H2197" si="611">G2197</f>
        <v>100</v>
      </c>
      <c r="H2196" s="94">
        <f t="shared" si="611"/>
        <v>100</v>
      </c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</row>
    <row r="2197" spans="1:46" x14ac:dyDescent="0.2">
      <c r="A2197" s="137" t="s">
        <v>25</v>
      </c>
      <c r="B2197" s="19">
        <v>922</v>
      </c>
      <c r="C2197" s="64" t="s">
        <v>59</v>
      </c>
      <c r="D2197" s="64" t="s">
        <v>60</v>
      </c>
      <c r="E2197" s="64" t="s">
        <v>678</v>
      </c>
      <c r="F2197" s="64" t="s">
        <v>26</v>
      </c>
      <c r="G2197" s="93">
        <f t="shared" si="611"/>
        <v>100</v>
      </c>
      <c r="H2197" s="94">
        <f t="shared" si="611"/>
        <v>100</v>
      </c>
    </row>
    <row r="2198" spans="1:46" x14ac:dyDescent="0.2">
      <c r="A2198" s="137" t="s">
        <v>136</v>
      </c>
      <c r="B2198" s="19">
        <v>922</v>
      </c>
      <c r="C2198" s="64" t="s">
        <v>59</v>
      </c>
      <c r="D2198" s="64" t="s">
        <v>60</v>
      </c>
      <c r="E2198" s="64" t="s">
        <v>678</v>
      </c>
      <c r="F2198" s="64" t="s">
        <v>143</v>
      </c>
      <c r="G2198" s="93">
        <v>100</v>
      </c>
      <c r="H2198" s="94">
        <v>100</v>
      </c>
    </row>
    <row r="2199" spans="1:46" x14ac:dyDescent="0.2">
      <c r="A2199" s="136" t="s">
        <v>682</v>
      </c>
      <c r="B2199" s="16">
        <v>922</v>
      </c>
      <c r="C2199" s="17" t="s">
        <v>59</v>
      </c>
      <c r="D2199" s="17" t="s">
        <v>60</v>
      </c>
      <c r="E2199" s="17" t="s">
        <v>681</v>
      </c>
      <c r="F2199" s="17"/>
      <c r="G2199" s="91">
        <f t="shared" ref="G2199:H2199" si="612">G2200</f>
        <v>350</v>
      </c>
      <c r="H2199" s="92">
        <f t="shared" si="612"/>
        <v>350</v>
      </c>
    </row>
    <row r="2200" spans="1:46" ht="31.5" x14ac:dyDescent="0.2">
      <c r="A2200" s="137" t="s">
        <v>18</v>
      </c>
      <c r="B2200" s="19">
        <v>922</v>
      </c>
      <c r="C2200" s="64" t="s">
        <v>59</v>
      </c>
      <c r="D2200" s="64" t="s">
        <v>60</v>
      </c>
      <c r="E2200" s="64" t="s">
        <v>681</v>
      </c>
      <c r="F2200" s="64" t="s">
        <v>20</v>
      </c>
      <c r="G2200" s="93">
        <f t="shared" ref="G2200:H2201" si="613">G2201</f>
        <v>350</v>
      </c>
      <c r="H2200" s="94">
        <f t="shared" si="613"/>
        <v>350</v>
      </c>
    </row>
    <row r="2201" spans="1:46" x14ac:dyDescent="0.2">
      <c r="A2201" s="137" t="s">
        <v>25</v>
      </c>
      <c r="B2201" s="19">
        <v>922</v>
      </c>
      <c r="C2201" s="64" t="s">
        <v>59</v>
      </c>
      <c r="D2201" s="64" t="s">
        <v>60</v>
      </c>
      <c r="E2201" s="64" t="s">
        <v>681</v>
      </c>
      <c r="F2201" s="64" t="s">
        <v>26</v>
      </c>
      <c r="G2201" s="93">
        <f t="shared" si="613"/>
        <v>350</v>
      </c>
      <c r="H2201" s="94">
        <f t="shared" si="613"/>
        <v>350</v>
      </c>
    </row>
    <row r="2202" spans="1:46" x14ac:dyDescent="0.2">
      <c r="A2202" s="137" t="s">
        <v>136</v>
      </c>
      <c r="B2202" s="19">
        <v>922</v>
      </c>
      <c r="C2202" s="64" t="s">
        <v>59</v>
      </c>
      <c r="D2202" s="64" t="s">
        <v>60</v>
      </c>
      <c r="E2202" s="64" t="s">
        <v>681</v>
      </c>
      <c r="F2202" s="64" t="s">
        <v>143</v>
      </c>
      <c r="G2202" s="93">
        <v>350</v>
      </c>
      <c r="H2202" s="94">
        <v>350</v>
      </c>
    </row>
    <row r="2203" spans="1:46" ht="31.5" x14ac:dyDescent="0.2">
      <c r="A2203" s="136" t="s">
        <v>825</v>
      </c>
      <c r="B2203" s="19">
        <v>922</v>
      </c>
      <c r="C2203" s="17" t="s">
        <v>59</v>
      </c>
      <c r="D2203" s="17" t="s">
        <v>60</v>
      </c>
      <c r="E2203" s="17" t="s">
        <v>684</v>
      </c>
      <c r="F2203" s="64"/>
      <c r="G2203" s="91">
        <f t="shared" ref="G2203:H2205" si="614">G2204</f>
        <v>8311</v>
      </c>
      <c r="H2203" s="92">
        <f t="shared" si="614"/>
        <v>8311</v>
      </c>
    </row>
    <row r="2204" spans="1:46" ht="31.5" x14ac:dyDescent="0.2">
      <c r="A2204" s="137" t="s">
        <v>18</v>
      </c>
      <c r="B2204" s="65">
        <v>922</v>
      </c>
      <c r="C2204" s="64" t="s">
        <v>59</v>
      </c>
      <c r="D2204" s="64" t="s">
        <v>60</v>
      </c>
      <c r="E2204" s="64" t="s">
        <v>684</v>
      </c>
      <c r="F2204" s="64" t="s">
        <v>20</v>
      </c>
      <c r="G2204" s="93">
        <f t="shared" si="614"/>
        <v>8311</v>
      </c>
      <c r="H2204" s="94">
        <f t="shared" si="614"/>
        <v>8311</v>
      </c>
    </row>
    <row r="2205" spans="1:46" x14ac:dyDescent="0.2">
      <c r="A2205" s="137" t="s">
        <v>25</v>
      </c>
      <c r="B2205" s="65">
        <v>922</v>
      </c>
      <c r="C2205" s="64" t="s">
        <v>59</v>
      </c>
      <c r="D2205" s="64" t="s">
        <v>60</v>
      </c>
      <c r="E2205" s="64" t="s">
        <v>684</v>
      </c>
      <c r="F2205" s="64" t="s">
        <v>26</v>
      </c>
      <c r="G2205" s="93">
        <f t="shared" si="614"/>
        <v>8311</v>
      </c>
      <c r="H2205" s="94">
        <f t="shared" si="614"/>
        <v>8311</v>
      </c>
    </row>
    <row r="2206" spans="1:46" x14ac:dyDescent="0.2">
      <c r="A2206" s="137" t="s">
        <v>136</v>
      </c>
      <c r="B2206" s="19">
        <v>922</v>
      </c>
      <c r="C2206" s="64" t="s">
        <v>59</v>
      </c>
      <c r="D2206" s="64" t="s">
        <v>60</v>
      </c>
      <c r="E2206" s="64" t="s">
        <v>684</v>
      </c>
      <c r="F2206" s="64" t="s">
        <v>143</v>
      </c>
      <c r="G2206" s="93">
        <v>8311</v>
      </c>
      <c r="H2206" s="94">
        <v>8311</v>
      </c>
    </row>
    <row r="2207" spans="1:46" x14ac:dyDescent="0.2">
      <c r="A2207" s="136" t="s">
        <v>116</v>
      </c>
      <c r="B2207" s="19">
        <v>922</v>
      </c>
      <c r="C2207" s="17" t="s">
        <v>59</v>
      </c>
      <c r="D2207" s="17" t="s">
        <v>60</v>
      </c>
      <c r="E2207" s="17" t="s">
        <v>388</v>
      </c>
      <c r="F2207" s="64"/>
      <c r="G2207" s="91">
        <f t="shared" ref="G2207:H2209" si="615">G2208</f>
        <v>50012</v>
      </c>
      <c r="H2207" s="92">
        <f t="shared" si="615"/>
        <v>50012</v>
      </c>
    </row>
    <row r="2208" spans="1:46" ht="31.5" x14ac:dyDescent="0.2">
      <c r="A2208" s="137" t="s">
        <v>18</v>
      </c>
      <c r="B2208" s="65">
        <v>922</v>
      </c>
      <c r="C2208" s="64" t="s">
        <v>59</v>
      </c>
      <c r="D2208" s="64" t="s">
        <v>60</v>
      </c>
      <c r="E2208" s="64" t="s">
        <v>388</v>
      </c>
      <c r="F2208" s="64" t="s">
        <v>20</v>
      </c>
      <c r="G2208" s="93">
        <f t="shared" si="615"/>
        <v>50012</v>
      </c>
      <c r="H2208" s="94">
        <f t="shared" si="615"/>
        <v>50012</v>
      </c>
    </row>
    <row r="2209" spans="1:46" x14ac:dyDescent="0.2">
      <c r="A2209" s="137" t="s">
        <v>25</v>
      </c>
      <c r="B2209" s="65">
        <v>922</v>
      </c>
      <c r="C2209" s="64" t="s">
        <v>59</v>
      </c>
      <c r="D2209" s="64" t="s">
        <v>60</v>
      </c>
      <c r="E2209" s="64" t="s">
        <v>388</v>
      </c>
      <c r="F2209" s="64" t="s">
        <v>26</v>
      </c>
      <c r="G2209" s="93">
        <f t="shared" si="615"/>
        <v>50012</v>
      </c>
      <c r="H2209" s="94">
        <f t="shared" si="615"/>
        <v>50012</v>
      </c>
    </row>
    <row r="2210" spans="1:46" ht="47.25" x14ac:dyDescent="0.2">
      <c r="A2210" s="137" t="s">
        <v>142</v>
      </c>
      <c r="B2210" s="19">
        <v>922</v>
      </c>
      <c r="C2210" s="64" t="s">
        <v>59</v>
      </c>
      <c r="D2210" s="64" t="s">
        <v>60</v>
      </c>
      <c r="E2210" s="64" t="s">
        <v>388</v>
      </c>
      <c r="F2210" s="64" t="s">
        <v>144</v>
      </c>
      <c r="G2210" s="93">
        <v>50012</v>
      </c>
      <c r="H2210" s="94">
        <v>50012</v>
      </c>
    </row>
    <row r="2211" spans="1:46" ht="47.25" x14ac:dyDescent="0.2">
      <c r="A2211" s="140" t="s">
        <v>360</v>
      </c>
      <c r="B2211" s="2">
        <v>922</v>
      </c>
      <c r="C2211" s="15" t="s">
        <v>59</v>
      </c>
      <c r="D2211" s="15" t="s">
        <v>60</v>
      </c>
      <c r="E2211" s="24" t="s">
        <v>361</v>
      </c>
      <c r="F2211" s="32"/>
      <c r="G2211" s="71">
        <f t="shared" ref="G2211:H2211" si="616">G2212</f>
        <v>1150</v>
      </c>
      <c r="H2211" s="82">
        <f t="shared" si="616"/>
        <v>1150</v>
      </c>
    </row>
    <row r="2212" spans="1:46" x14ac:dyDescent="0.2">
      <c r="A2212" s="136" t="s">
        <v>38</v>
      </c>
      <c r="B2212" s="65">
        <v>922</v>
      </c>
      <c r="C2212" s="17" t="s">
        <v>59</v>
      </c>
      <c r="D2212" s="17" t="s">
        <v>60</v>
      </c>
      <c r="E2212" s="25" t="s">
        <v>390</v>
      </c>
      <c r="F2212" s="17"/>
      <c r="G2212" s="115">
        <f t="shared" ref="G2212:H2213" si="617">G2213</f>
        <v>1150</v>
      </c>
      <c r="H2212" s="116">
        <f t="shared" si="617"/>
        <v>1150</v>
      </c>
    </row>
    <row r="2213" spans="1:46" x14ac:dyDescent="0.2">
      <c r="A2213" s="136" t="s">
        <v>43</v>
      </c>
      <c r="B2213" s="65">
        <v>922</v>
      </c>
      <c r="C2213" s="17" t="s">
        <v>59</v>
      </c>
      <c r="D2213" s="17" t="s">
        <v>60</v>
      </c>
      <c r="E2213" s="17" t="s">
        <v>362</v>
      </c>
      <c r="F2213" s="17"/>
      <c r="G2213" s="91">
        <f t="shared" si="617"/>
        <v>1150</v>
      </c>
      <c r="H2213" s="92">
        <f t="shared" si="617"/>
        <v>1150</v>
      </c>
    </row>
    <row r="2214" spans="1:46" ht="31.5" x14ac:dyDescent="0.2">
      <c r="A2214" s="137" t="s">
        <v>22</v>
      </c>
      <c r="B2214" s="65">
        <v>922</v>
      </c>
      <c r="C2214" s="64" t="s">
        <v>59</v>
      </c>
      <c r="D2214" s="64" t="s">
        <v>60</v>
      </c>
      <c r="E2214" s="64" t="s">
        <v>362</v>
      </c>
      <c r="F2214" s="64" t="s">
        <v>15</v>
      </c>
      <c r="G2214" s="93">
        <f t="shared" ref="G2214:H2215" si="618">G2215</f>
        <v>1150</v>
      </c>
      <c r="H2214" s="94">
        <f t="shared" si="618"/>
        <v>1150</v>
      </c>
    </row>
    <row r="2215" spans="1:46" ht="31.5" x14ac:dyDescent="0.2">
      <c r="A2215" s="142" t="s">
        <v>17</v>
      </c>
      <c r="B2215" s="16">
        <v>922</v>
      </c>
      <c r="C2215" s="64" t="s">
        <v>59</v>
      </c>
      <c r="D2215" s="64" t="s">
        <v>60</v>
      </c>
      <c r="E2215" s="64" t="s">
        <v>362</v>
      </c>
      <c r="F2215" s="64" t="s">
        <v>16</v>
      </c>
      <c r="G2215" s="93">
        <f t="shared" si="618"/>
        <v>1150</v>
      </c>
      <c r="H2215" s="94">
        <f t="shared" si="618"/>
        <v>1150</v>
      </c>
    </row>
    <row r="2216" spans="1:46" x14ac:dyDescent="0.2">
      <c r="A2216" s="137" t="s">
        <v>827</v>
      </c>
      <c r="B2216" s="65">
        <v>922</v>
      </c>
      <c r="C2216" s="64" t="s">
        <v>59</v>
      </c>
      <c r="D2216" s="64" t="s">
        <v>60</v>
      </c>
      <c r="E2216" s="64" t="s">
        <v>362</v>
      </c>
      <c r="F2216" s="64" t="s">
        <v>126</v>
      </c>
      <c r="G2216" s="93">
        <v>1150</v>
      </c>
      <c r="H2216" s="94">
        <v>1150</v>
      </c>
    </row>
    <row r="2217" spans="1:46" x14ac:dyDescent="0.2">
      <c r="A2217" s="140" t="s">
        <v>97</v>
      </c>
      <c r="B2217" s="2">
        <v>922</v>
      </c>
      <c r="C2217" s="15" t="s">
        <v>101</v>
      </c>
      <c r="D2217" s="64"/>
      <c r="E2217" s="64"/>
      <c r="F2217" s="33"/>
      <c r="G2217" s="71">
        <f t="shared" ref="G2217:H2218" si="619">G2218</f>
        <v>158</v>
      </c>
      <c r="H2217" s="82">
        <f t="shared" si="619"/>
        <v>158</v>
      </c>
    </row>
    <row r="2218" spans="1:46" x14ac:dyDescent="0.2">
      <c r="A2218" s="135" t="s">
        <v>98</v>
      </c>
      <c r="B2218" s="2">
        <v>922</v>
      </c>
      <c r="C2218" s="15" t="s">
        <v>101</v>
      </c>
      <c r="D2218" s="15" t="s">
        <v>53</v>
      </c>
      <c r="E2218" s="64"/>
      <c r="F2218" s="33"/>
      <c r="G2218" s="71">
        <f t="shared" si="619"/>
        <v>158</v>
      </c>
      <c r="H2218" s="82">
        <f t="shared" si="619"/>
        <v>158</v>
      </c>
    </row>
    <row r="2219" spans="1:46" ht="31.5" x14ac:dyDescent="0.2">
      <c r="A2219" s="140" t="s">
        <v>651</v>
      </c>
      <c r="B2219" s="2">
        <v>922</v>
      </c>
      <c r="C2219" s="15" t="s">
        <v>101</v>
      </c>
      <c r="D2219" s="15" t="s">
        <v>53</v>
      </c>
      <c r="E2219" s="24" t="s">
        <v>359</v>
      </c>
      <c r="F2219" s="33"/>
      <c r="G2219" s="71">
        <f t="shared" ref="G2219:H2219" si="620">G2220+G2226</f>
        <v>158</v>
      </c>
      <c r="H2219" s="82">
        <f t="shared" si="620"/>
        <v>158</v>
      </c>
    </row>
    <row r="2220" spans="1:46" x14ac:dyDescent="0.2">
      <c r="A2220" s="140" t="s">
        <v>586</v>
      </c>
      <c r="B2220" s="2">
        <v>922</v>
      </c>
      <c r="C2220" s="15" t="s">
        <v>101</v>
      </c>
      <c r="D2220" s="15" t="s">
        <v>53</v>
      </c>
      <c r="E2220" s="24" t="s">
        <v>439</v>
      </c>
      <c r="F2220" s="33"/>
      <c r="G2220" s="71">
        <f t="shared" ref="G2220:H2224" si="621">G2221</f>
        <v>8</v>
      </c>
      <c r="H2220" s="82">
        <f t="shared" si="621"/>
        <v>8</v>
      </c>
    </row>
    <row r="2221" spans="1:46" ht="31.5" x14ac:dyDescent="0.2">
      <c r="A2221" s="141" t="s">
        <v>433</v>
      </c>
      <c r="B2221" s="1">
        <v>922</v>
      </c>
      <c r="C2221" s="63" t="s">
        <v>101</v>
      </c>
      <c r="D2221" s="63" t="s">
        <v>53</v>
      </c>
      <c r="E2221" s="30" t="s">
        <v>445</v>
      </c>
      <c r="F2221" s="33"/>
      <c r="G2221" s="71">
        <f t="shared" si="621"/>
        <v>8</v>
      </c>
      <c r="H2221" s="82">
        <f t="shared" si="621"/>
        <v>8</v>
      </c>
    </row>
    <row r="2222" spans="1:46" s="60" customFormat="1" ht="47.25" x14ac:dyDescent="0.2">
      <c r="A2222" s="136" t="s">
        <v>622</v>
      </c>
      <c r="B2222" s="65">
        <v>922</v>
      </c>
      <c r="C2222" s="17" t="s">
        <v>101</v>
      </c>
      <c r="D2222" s="17" t="s">
        <v>53</v>
      </c>
      <c r="E2222" s="25" t="s">
        <v>449</v>
      </c>
      <c r="F2222" s="43"/>
      <c r="G2222" s="91">
        <f t="shared" si="621"/>
        <v>8</v>
      </c>
      <c r="H2222" s="92">
        <f t="shared" si="621"/>
        <v>8</v>
      </c>
      <c r="I2222" s="228"/>
      <c r="J2222" s="228"/>
      <c r="K2222" s="228"/>
      <c r="L2222" s="228"/>
      <c r="M2222" s="228"/>
      <c r="N2222" s="228"/>
      <c r="O2222" s="228"/>
      <c r="P2222" s="228"/>
      <c r="Q2222" s="228"/>
      <c r="R2222" s="228"/>
      <c r="S2222" s="228"/>
      <c r="T2222" s="228"/>
      <c r="U2222" s="228"/>
      <c r="V2222" s="228"/>
      <c r="W2222" s="228"/>
      <c r="X2222" s="228"/>
      <c r="Y2222" s="228"/>
      <c r="Z2222" s="228"/>
      <c r="AA2222" s="228"/>
      <c r="AB2222" s="228"/>
      <c r="AC2222" s="228"/>
      <c r="AD2222" s="228"/>
      <c r="AE2222" s="228"/>
      <c r="AF2222" s="228"/>
      <c r="AG2222" s="228"/>
      <c r="AH2222" s="228"/>
      <c r="AI2222" s="228"/>
      <c r="AJ2222" s="228"/>
      <c r="AK2222" s="228"/>
      <c r="AL2222" s="228"/>
      <c r="AM2222" s="228"/>
      <c r="AN2222" s="228"/>
      <c r="AO2222" s="228"/>
      <c r="AP2222" s="228"/>
      <c r="AQ2222" s="228"/>
      <c r="AR2222" s="228"/>
      <c r="AS2222" s="228"/>
      <c r="AT2222" s="228"/>
    </row>
    <row r="2223" spans="1:46" s="60" customFormat="1" x14ac:dyDescent="0.2">
      <c r="A2223" s="137" t="s">
        <v>23</v>
      </c>
      <c r="B2223" s="65">
        <v>922</v>
      </c>
      <c r="C2223" s="64" t="s">
        <v>101</v>
      </c>
      <c r="D2223" s="64" t="s">
        <v>53</v>
      </c>
      <c r="E2223" s="27" t="s">
        <v>449</v>
      </c>
      <c r="F2223" s="28">
        <v>300</v>
      </c>
      <c r="G2223" s="95">
        <f t="shared" si="621"/>
        <v>8</v>
      </c>
      <c r="H2223" s="96">
        <f t="shared" si="621"/>
        <v>8</v>
      </c>
      <c r="I2223" s="228"/>
      <c r="J2223" s="228"/>
      <c r="K2223" s="228"/>
      <c r="L2223" s="228"/>
      <c r="M2223" s="228"/>
      <c r="N2223" s="228"/>
      <c r="O2223" s="228"/>
      <c r="P2223" s="228"/>
      <c r="Q2223" s="228"/>
      <c r="R2223" s="228"/>
      <c r="S2223" s="228"/>
      <c r="T2223" s="228"/>
      <c r="U2223" s="228"/>
      <c r="V2223" s="228"/>
      <c r="W2223" s="228"/>
      <c r="X2223" s="228"/>
      <c r="Y2223" s="228"/>
      <c r="Z2223" s="228"/>
      <c r="AA2223" s="228"/>
      <c r="AB2223" s="228"/>
      <c r="AC2223" s="228"/>
      <c r="AD2223" s="228"/>
      <c r="AE2223" s="228"/>
      <c r="AF2223" s="228"/>
      <c r="AG2223" s="228"/>
      <c r="AH2223" s="228"/>
      <c r="AI2223" s="228"/>
      <c r="AJ2223" s="228"/>
      <c r="AK2223" s="228"/>
      <c r="AL2223" s="228"/>
      <c r="AM2223" s="228"/>
      <c r="AN2223" s="228"/>
      <c r="AO2223" s="228"/>
      <c r="AP2223" s="228"/>
      <c r="AQ2223" s="228"/>
      <c r="AR2223" s="228"/>
      <c r="AS2223" s="228"/>
      <c r="AT2223" s="228"/>
    </row>
    <row r="2224" spans="1:46" s="60" customFormat="1" x14ac:dyDescent="0.2">
      <c r="A2224" s="137" t="s">
        <v>99</v>
      </c>
      <c r="B2224" s="65">
        <v>922</v>
      </c>
      <c r="C2224" s="64" t="s">
        <v>101</v>
      </c>
      <c r="D2224" s="64" t="s">
        <v>53</v>
      </c>
      <c r="E2224" s="27" t="s">
        <v>449</v>
      </c>
      <c r="F2224" s="28">
        <v>310</v>
      </c>
      <c r="G2224" s="95">
        <f t="shared" si="621"/>
        <v>8</v>
      </c>
      <c r="H2224" s="96">
        <f t="shared" si="621"/>
        <v>8</v>
      </c>
      <c r="I2224" s="228"/>
      <c r="J2224" s="228"/>
      <c r="K2224" s="228"/>
      <c r="L2224" s="228"/>
      <c r="M2224" s="228"/>
      <c r="N2224" s="228"/>
      <c r="O2224" s="228"/>
      <c r="P2224" s="228"/>
      <c r="Q2224" s="228"/>
      <c r="R2224" s="228"/>
      <c r="S2224" s="228"/>
      <c r="T2224" s="228"/>
      <c r="U2224" s="228"/>
      <c r="V2224" s="228"/>
      <c r="W2224" s="228"/>
      <c r="X2224" s="228"/>
      <c r="Y2224" s="228"/>
      <c r="Z2224" s="228"/>
      <c r="AA2224" s="228"/>
      <c r="AB2224" s="228"/>
      <c r="AC2224" s="228"/>
      <c r="AD2224" s="228"/>
      <c r="AE2224" s="228"/>
      <c r="AF2224" s="228"/>
      <c r="AG2224" s="228"/>
      <c r="AH2224" s="228"/>
      <c r="AI2224" s="228"/>
      <c r="AJ2224" s="228"/>
      <c r="AK2224" s="228"/>
      <c r="AL2224" s="228"/>
      <c r="AM2224" s="228"/>
      <c r="AN2224" s="228"/>
      <c r="AO2224" s="228"/>
      <c r="AP2224" s="228"/>
      <c r="AQ2224" s="228"/>
      <c r="AR2224" s="228"/>
      <c r="AS2224" s="228"/>
      <c r="AT2224" s="228"/>
    </row>
    <row r="2225" spans="1:16303" s="60" customFormat="1" ht="31.5" x14ac:dyDescent="0.2">
      <c r="A2225" s="137" t="s">
        <v>153</v>
      </c>
      <c r="B2225" s="65">
        <v>922</v>
      </c>
      <c r="C2225" s="64" t="s">
        <v>101</v>
      </c>
      <c r="D2225" s="64" t="s">
        <v>53</v>
      </c>
      <c r="E2225" s="27" t="s">
        <v>449</v>
      </c>
      <c r="F2225" s="28">
        <v>313</v>
      </c>
      <c r="G2225" s="95">
        <v>8</v>
      </c>
      <c r="H2225" s="96">
        <v>8</v>
      </c>
      <c r="I2225" s="228"/>
      <c r="J2225" s="228"/>
      <c r="K2225" s="228"/>
      <c r="L2225" s="228"/>
      <c r="M2225" s="228"/>
      <c r="N2225" s="228"/>
      <c r="O2225" s="228"/>
      <c r="P2225" s="228"/>
      <c r="Q2225" s="228"/>
      <c r="R2225" s="228"/>
      <c r="S2225" s="228"/>
      <c r="T2225" s="228"/>
      <c r="U2225" s="228"/>
      <c r="V2225" s="228"/>
      <c r="W2225" s="228"/>
      <c r="X2225" s="228"/>
      <c r="Y2225" s="228"/>
      <c r="Z2225" s="228"/>
      <c r="AA2225" s="228"/>
      <c r="AB2225" s="228"/>
      <c r="AC2225" s="228"/>
      <c r="AD2225" s="228"/>
      <c r="AE2225" s="228"/>
      <c r="AF2225" s="228"/>
      <c r="AG2225" s="228"/>
      <c r="AH2225" s="228"/>
      <c r="AI2225" s="228"/>
      <c r="AJ2225" s="228"/>
      <c r="AK2225" s="228"/>
      <c r="AL2225" s="228"/>
      <c r="AM2225" s="228"/>
      <c r="AN2225" s="228"/>
      <c r="AO2225" s="228"/>
      <c r="AP2225" s="228"/>
      <c r="AQ2225" s="228"/>
      <c r="AR2225" s="228"/>
      <c r="AS2225" s="228"/>
      <c r="AT2225" s="228"/>
    </row>
    <row r="2226" spans="1:16303" s="90" customFormat="1" x14ac:dyDescent="0.2">
      <c r="A2226" s="140" t="s">
        <v>437</v>
      </c>
      <c r="B2226" s="65">
        <v>922</v>
      </c>
      <c r="C2226" s="64" t="s">
        <v>101</v>
      </c>
      <c r="D2226" s="64" t="s">
        <v>53</v>
      </c>
      <c r="E2226" s="24" t="s">
        <v>458</v>
      </c>
      <c r="F2226" s="33"/>
      <c r="G2226" s="71">
        <f t="shared" ref="G2226:H2230" si="622">G2227</f>
        <v>150</v>
      </c>
      <c r="H2226" s="82">
        <f t="shared" si="622"/>
        <v>150</v>
      </c>
      <c r="I2226" s="225"/>
      <c r="J2226" s="225"/>
      <c r="K2226" s="225"/>
      <c r="L2226" s="225"/>
      <c r="M2226" s="225"/>
      <c r="N2226" s="225"/>
      <c r="O2226" s="225"/>
      <c r="P2226" s="225"/>
      <c r="Q2226" s="225"/>
      <c r="R2226" s="225"/>
      <c r="S2226" s="225"/>
      <c r="T2226" s="225"/>
      <c r="U2226" s="225"/>
      <c r="V2226" s="225"/>
      <c r="W2226" s="225"/>
      <c r="X2226" s="225"/>
      <c r="Y2226" s="225"/>
      <c r="Z2226" s="225"/>
      <c r="AA2226" s="225"/>
      <c r="AB2226" s="225"/>
      <c r="AC2226" s="225"/>
      <c r="AD2226" s="225"/>
      <c r="AE2226" s="225"/>
      <c r="AF2226" s="225"/>
      <c r="AG2226" s="225"/>
      <c r="AH2226" s="225"/>
      <c r="AI2226" s="225"/>
      <c r="AJ2226" s="225"/>
      <c r="AK2226" s="225"/>
      <c r="AL2226" s="225"/>
      <c r="AM2226" s="225"/>
      <c r="AN2226" s="225"/>
      <c r="AO2226" s="225"/>
      <c r="AP2226" s="225"/>
      <c r="AQ2226" s="225"/>
      <c r="AR2226" s="225"/>
      <c r="AS2226" s="225"/>
      <c r="AT2226" s="225"/>
    </row>
    <row r="2227" spans="1:16303" s="90" customFormat="1" ht="63" x14ac:dyDescent="0.2">
      <c r="A2227" s="140" t="s">
        <v>438</v>
      </c>
      <c r="B2227" s="65">
        <v>922</v>
      </c>
      <c r="C2227" s="64" t="s">
        <v>101</v>
      </c>
      <c r="D2227" s="64" t="s">
        <v>53</v>
      </c>
      <c r="E2227" s="24" t="s">
        <v>459</v>
      </c>
      <c r="F2227" s="33"/>
      <c r="G2227" s="71">
        <f t="shared" si="622"/>
        <v>150</v>
      </c>
      <c r="H2227" s="82">
        <f t="shared" si="622"/>
        <v>150</v>
      </c>
      <c r="I2227" s="225"/>
      <c r="J2227" s="225"/>
      <c r="K2227" s="225"/>
      <c r="L2227" s="225"/>
      <c r="M2227" s="225"/>
      <c r="N2227" s="225"/>
      <c r="O2227" s="225"/>
      <c r="P2227" s="225"/>
      <c r="Q2227" s="225"/>
      <c r="R2227" s="225"/>
      <c r="S2227" s="225"/>
      <c r="T2227" s="225"/>
      <c r="U2227" s="225"/>
      <c r="V2227" s="225"/>
      <c r="W2227" s="225"/>
      <c r="X2227" s="225"/>
      <c r="Y2227" s="225"/>
      <c r="Z2227" s="225"/>
      <c r="AA2227" s="225"/>
      <c r="AB2227" s="225"/>
      <c r="AC2227" s="225"/>
      <c r="AD2227" s="225"/>
      <c r="AE2227" s="225"/>
      <c r="AF2227" s="225"/>
      <c r="AG2227" s="225"/>
      <c r="AH2227" s="225"/>
      <c r="AI2227" s="225"/>
      <c r="AJ2227" s="225"/>
      <c r="AK2227" s="225"/>
      <c r="AL2227" s="225"/>
      <c r="AM2227" s="225"/>
      <c r="AN2227" s="225"/>
      <c r="AO2227" s="225"/>
      <c r="AP2227" s="225"/>
      <c r="AQ2227" s="225"/>
      <c r="AR2227" s="225"/>
      <c r="AS2227" s="225"/>
      <c r="AT2227" s="225"/>
    </row>
    <row r="2228" spans="1:16303" s="60" customFormat="1" ht="78.75" x14ac:dyDescent="0.2">
      <c r="A2228" s="136" t="s">
        <v>619</v>
      </c>
      <c r="B2228" s="65">
        <v>922</v>
      </c>
      <c r="C2228" s="64" t="s">
        <v>101</v>
      </c>
      <c r="D2228" s="64" t="s">
        <v>53</v>
      </c>
      <c r="E2228" s="64" t="s">
        <v>460</v>
      </c>
      <c r="F2228" s="33"/>
      <c r="G2228" s="95">
        <f t="shared" si="622"/>
        <v>150</v>
      </c>
      <c r="H2228" s="96">
        <f t="shared" si="622"/>
        <v>150</v>
      </c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S2228" s="228"/>
      <c r="T2228" s="228"/>
      <c r="U2228" s="228"/>
      <c r="V2228" s="228"/>
      <c r="W2228" s="228"/>
      <c r="X2228" s="228"/>
      <c r="Y2228" s="228"/>
      <c r="Z2228" s="228"/>
      <c r="AA2228" s="228"/>
      <c r="AB2228" s="228"/>
      <c r="AC2228" s="228"/>
      <c r="AD2228" s="228"/>
      <c r="AE2228" s="228"/>
      <c r="AF2228" s="228"/>
      <c r="AG2228" s="228"/>
      <c r="AH2228" s="228"/>
      <c r="AI2228" s="228"/>
      <c r="AJ2228" s="228"/>
      <c r="AK2228" s="228"/>
      <c r="AL2228" s="228"/>
      <c r="AM2228" s="228"/>
      <c r="AN2228" s="228"/>
      <c r="AO2228" s="228"/>
      <c r="AP2228" s="228"/>
      <c r="AQ2228" s="228"/>
      <c r="AR2228" s="228"/>
      <c r="AS2228" s="228"/>
      <c r="AT2228" s="228"/>
    </row>
    <row r="2229" spans="1:16303" s="60" customFormat="1" ht="31.5" x14ac:dyDescent="0.2">
      <c r="A2229" s="137" t="s">
        <v>18</v>
      </c>
      <c r="B2229" s="65">
        <v>922</v>
      </c>
      <c r="C2229" s="64" t="s">
        <v>101</v>
      </c>
      <c r="D2229" s="64" t="s">
        <v>53</v>
      </c>
      <c r="E2229" s="64" t="s">
        <v>460</v>
      </c>
      <c r="F2229" s="64" t="s">
        <v>20</v>
      </c>
      <c r="G2229" s="95">
        <f t="shared" si="622"/>
        <v>150</v>
      </c>
      <c r="H2229" s="96">
        <f t="shared" si="622"/>
        <v>150</v>
      </c>
      <c r="I2229" s="228"/>
      <c r="J2229" s="228"/>
      <c r="K2229" s="228"/>
      <c r="L2229" s="228"/>
      <c r="M2229" s="228"/>
      <c r="N2229" s="228"/>
      <c r="O2229" s="228"/>
      <c r="P2229" s="228"/>
      <c r="Q2229" s="228"/>
      <c r="R2229" s="228"/>
      <c r="S2229" s="228"/>
      <c r="T2229" s="228"/>
      <c r="U2229" s="228"/>
      <c r="V2229" s="228"/>
      <c r="W2229" s="228"/>
      <c r="X2229" s="228"/>
      <c r="Y2229" s="228"/>
      <c r="Z2229" s="228"/>
      <c r="AA2229" s="228"/>
      <c r="AB2229" s="228"/>
      <c r="AC2229" s="228"/>
      <c r="AD2229" s="228"/>
      <c r="AE2229" s="228"/>
      <c r="AF2229" s="228"/>
      <c r="AG2229" s="228"/>
      <c r="AH2229" s="228"/>
      <c r="AI2229" s="228"/>
      <c r="AJ2229" s="228"/>
      <c r="AK2229" s="228"/>
      <c r="AL2229" s="228"/>
      <c r="AM2229" s="228"/>
      <c r="AN2229" s="228"/>
      <c r="AO2229" s="228"/>
      <c r="AP2229" s="228"/>
      <c r="AQ2229" s="228"/>
      <c r="AR2229" s="228"/>
      <c r="AS2229" s="228"/>
      <c r="AT2229" s="228"/>
    </row>
    <row r="2230" spans="1:16303" s="60" customFormat="1" x14ac:dyDescent="0.2">
      <c r="A2230" s="137" t="s">
        <v>25</v>
      </c>
      <c r="B2230" s="65">
        <v>922</v>
      </c>
      <c r="C2230" s="64" t="s">
        <v>101</v>
      </c>
      <c r="D2230" s="64" t="s">
        <v>53</v>
      </c>
      <c r="E2230" s="64" t="s">
        <v>460</v>
      </c>
      <c r="F2230" s="64" t="s">
        <v>26</v>
      </c>
      <c r="G2230" s="95">
        <f t="shared" si="622"/>
        <v>150</v>
      </c>
      <c r="H2230" s="96">
        <f t="shared" si="622"/>
        <v>150</v>
      </c>
      <c r="I2230" s="228"/>
      <c r="J2230" s="228"/>
      <c r="K2230" s="228"/>
      <c r="L2230" s="228"/>
      <c r="M2230" s="228"/>
      <c r="N2230" s="228"/>
      <c r="O2230" s="228"/>
      <c r="P2230" s="228"/>
      <c r="Q2230" s="228"/>
      <c r="R2230" s="228"/>
      <c r="S2230" s="228"/>
      <c r="T2230" s="228"/>
      <c r="U2230" s="228"/>
      <c r="V2230" s="228"/>
      <c r="W2230" s="228"/>
      <c r="X2230" s="228"/>
      <c r="Y2230" s="228"/>
      <c r="Z2230" s="228"/>
      <c r="AA2230" s="228"/>
      <c r="AB2230" s="228"/>
      <c r="AC2230" s="228"/>
      <c r="AD2230" s="228"/>
      <c r="AE2230" s="228"/>
      <c r="AF2230" s="228"/>
      <c r="AG2230" s="228"/>
      <c r="AH2230" s="228"/>
      <c r="AI2230" s="228"/>
      <c r="AJ2230" s="228"/>
      <c r="AK2230" s="228"/>
      <c r="AL2230" s="228"/>
      <c r="AM2230" s="228"/>
      <c r="AN2230" s="228"/>
      <c r="AO2230" s="228"/>
      <c r="AP2230" s="228"/>
      <c r="AQ2230" s="228"/>
      <c r="AR2230" s="228"/>
      <c r="AS2230" s="228"/>
      <c r="AT2230" s="228"/>
    </row>
    <row r="2231" spans="1:16303" s="60" customFormat="1" x14ac:dyDescent="0.2">
      <c r="A2231" s="137" t="s">
        <v>136</v>
      </c>
      <c r="B2231" s="65">
        <v>922</v>
      </c>
      <c r="C2231" s="64" t="s">
        <v>101</v>
      </c>
      <c r="D2231" s="64" t="s">
        <v>53</v>
      </c>
      <c r="E2231" s="64" t="s">
        <v>460</v>
      </c>
      <c r="F2231" s="64" t="s">
        <v>143</v>
      </c>
      <c r="G2231" s="95">
        <v>150</v>
      </c>
      <c r="H2231" s="96">
        <v>150</v>
      </c>
      <c r="I2231" s="228"/>
      <c r="J2231" s="228"/>
      <c r="K2231" s="228"/>
      <c r="L2231" s="228"/>
      <c r="M2231" s="228"/>
      <c r="N2231" s="228"/>
      <c r="O2231" s="228"/>
      <c r="P2231" s="228"/>
      <c r="Q2231" s="228"/>
      <c r="R2231" s="228"/>
      <c r="S2231" s="228"/>
      <c r="T2231" s="228"/>
      <c r="U2231" s="228"/>
      <c r="V2231" s="228"/>
      <c r="W2231" s="228"/>
      <c r="X2231" s="228"/>
      <c r="Y2231" s="228"/>
      <c r="Z2231" s="228"/>
      <c r="AA2231" s="228"/>
      <c r="AB2231" s="228"/>
      <c r="AC2231" s="228"/>
      <c r="AD2231" s="228"/>
      <c r="AE2231" s="228"/>
      <c r="AF2231" s="228"/>
      <c r="AG2231" s="228"/>
      <c r="AH2231" s="228"/>
      <c r="AI2231" s="228"/>
      <c r="AJ2231" s="228"/>
      <c r="AK2231" s="228"/>
      <c r="AL2231" s="228"/>
      <c r="AM2231" s="228"/>
      <c r="AN2231" s="228"/>
      <c r="AO2231" s="228"/>
      <c r="AP2231" s="228"/>
      <c r="AQ2231" s="228"/>
      <c r="AR2231" s="228"/>
      <c r="AS2231" s="228"/>
      <c r="AT2231" s="228"/>
    </row>
    <row r="2232" spans="1:16303" s="60" customFormat="1" x14ac:dyDescent="0.2">
      <c r="A2232" s="135" t="s">
        <v>119</v>
      </c>
      <c r="B2232" s="2">
        <v>922</v>
      </c>
      <c r="C2232" s="15">
        <v>11</v>
      </c>
      <c r="D2232" s="15"/>
      <c r="E2232" s="32"/>
      <c r="F2232" s="32"/>
      <c r="G2232" s="111">
        <f t="shared" ref="G2232:H2232" si="623">G2233</f>
        <v>600</v>
      </c>
      <c r="H2232" s="112">
        <f t="shared" si="623"/>
        <v>600</v>
      </c>
      <c r="I2232" s="228"/>
      <c r="J2232" s="228"/>
      <c r="K2232" s="228"/>
      <c r="L2232" s="228"/>
      <c r="M2232" s="228"/>
      <c r="N2232" s="228"/>
      <c r="O2232" s="228"/>
      <c r="P2232" s="228"/>
      <c r="Q2232" s="228"/>
      <c r="R2232" s="228"/>
      <c r="S2232" s="228"/>
      <c r="T2232" s="228"/>
      <c r="U2232" s="228"/>
      <c r="V2232" s="228"/>
      <c r="W2232" s="228"/>
      <c r="X2232" s="228"/>
      <c r="Y2232" s="228"/>
      <c r="Z2232" s="228"/>
      <c r="AA2232" s="228"/>
      <c r="AB2232" s="228"/>
      <c r="AC2232" s="228"/>
      <c r="AD2232" s="228"/>
      <c r="AE2232" s="228"/>
      <c r="AF2232" s="228"/>
      <c r="AG2232" s="228"/>
      <c r="AH2232" s="228"/>
      <c r="AI2232" s="228"/>
      <c r="AJ2232" s="228"/>
      <c r="AK2232" s="228"/>
      <c r="AL2232" s="228"/>
      <c r="AM2232" s="228"/>
      <c r="AN2232" s="228"/>
      <c r="AO2232" s="228"/>
      <c r="AP2232" s="228"/>
      <c r="AQ2232" s="228"/>
      <c r="AR2232" s="228"/>
      <c r="AS2232" s="228"/>
      <c r="AT2232" s="228"/>
    </row>
    <row r="2233" spans="1:16303" s="60" customFormat="1" x14ac:dyDescent="0.2">
      <c r="A2233" s="135" t="s">
        <v>86</v>
      </c>
      <c r="B2233" s="2">
        <v>922</v>
      </c>
      <c r="C2233" s="32" t="s">
        <v>67</v>
      </c>
      <c r="D2233" s="15" t="s">
        <v>50</v>
      </c>
      <c r="E2233" s="64"/>
      <c r="F2233" s="38"/>
      <c r="G2233" s="71">
        <f t="shared" ref="G2233:H2234" si="624">G2234</f>
        <v>600</v>
      </c>
      <c r="H2233" s="82">
        <f t="shared" si="624"/>
        <v>600</v>
      </c>
      <c r="I2233" s="228"/>
      <c r="J2233" s="228"/>
      <c r="K2233" s="228"/>
      <c r="L2233" s="228"/>
      <c r="M2233" s="228"/>
      <c r="N2233" s="228"/>
      <c r="O2233" s="228"/>
      <c r="P2233" s="228"/>
      <c r="Q2233" s="228"/>
      <c r="R2233" s="228"/>
      <c r="S2233" s="228"/>
      <c r="T2233" s="228"/>
      <c r="U2233" s="228"/>
      <c r="V2233" s="228"/>
      <c r="W2233" s="228"/>
      <c r="X2233" s="228"/>
      <c r="Y2233" s="228"/>
      <c r="Z2233" s="228"/>
      <c r="AA2233" s="228"/>
      <c r="AB2233" s="228"/>
      <c r="AC2233" s="228"/>
      <c r="AD2233" s="228"/>
      <c r="AE2233" s="228"/>
      <c r="AF2233" s="228"/>
      <c r="AG2233" s="228"/>
      <c r="AH2233" s="228"/>
      <c r="AI2233" s="228"/>
      <c r="AJ2233" s="228"/>
      <c r="AK2233" s="228"/>
      <c r="AL2233" s="228"/>
      <c r="AM2233" s="228"/>
      <c r="AN2233" s="228"/>
      <c r="AO2233" s="228"/>
      <c r="AP2233" s="228"/>
      <c r="AQ2233" s="228"/>
      <c r="AR2233" s="228"/>
      <c r="AS2233" s="228"/>
      <c r="AT2233" s="228"/>
    </row>
    <row r="2234" spans="1:16303" s="60" customFormat="1" ht="31.5" x14ac:dyDescent="0.2">
      <c r="A2234" s="156" t="s">
        <v>747</v>
      </c>
      <c r="B2234" s="2">
        <v>922</v>
      </c>
      <c r="C2234" s="15" t="s">
        <v>67</v>
      </c>
      <c r="D2234" s="15" t="s">
        <v>50</v>
      </c>
      <c r="E2234" s="80" t="s">
        <v>310</v>
      </c>
      <c r="F2234" s="52"/>
      <c r="G2234" s="194">
        <f t="shared" si="624"/>
        <v>600</v>
      </c>
      <c r="H2234" s="195">
        <f t="shared" si="624"/>
        <v>600</v>
      </c>
      <c r="I2234" s="209"/>
      <c r="J2234" s="210"/>
      <c r="K2234" s="210"/>
      <c r="L2234" s="210"/>
      <c r="M2234" s="205"/>
      <c r="N2234" s="206"/>
      <c r="O2234" s="207"/>
      <c r="P2234" s="207"/>
      <c r="Q2234" s="208"/>
      <c r="R2234" s="209"/>
      <c r="S2234" s="210"/>
      <c r="T2234" s="210"/>
      <c r="U2234" s="210"/>
      <c r="V2234" s="205"/>
      <c r="W2234" s="206"/>
      <c r="X2234" s="207"/>
      <c r="Y2234" s="207"/>
      <c r="Z2234" s="208"/>
      <c r="AA2234" s="209"/>
      <c r="AB2234" s="210"/>
      <c r="AC2234" s="210"/>
      <c r="AD2234" s="210"/>
      <c r="AE2234" s="205"/>
      <c r="AF2234" s="206"/>
      <c r="AG2234" s="207"/>
      <c r="AH2234" s="207"/>
      <c r="AI2234" s="208"/>
      <c r="AJ2234" s="209"/>
      <c r="AK2234" s="210"/>
      <c r="AL2234" s="210"/>
      <c r="AM2234" s="210"/>
      <c r="AN2234" s="205"/>
      <c r="AO2234" s="206"/>
      <c r="AP2234" s="207"/>
      <c r="AQ2234" s="207"/>
      <c r="AR2234" s="208"/>
      <c r="AS2234" s="209"/>
      <c r="AT2234" s="210"/>
      <c r="AU2234" s="219"/>
      <c r="AV2234" s="69"/>
      <c r="AW2234" s="107"/>
      <c r="AX2234" s="2"/>
      <c r="AY2234" s="15"/>
      <c r="AZ2234" s="15"/>
      <c r="BA2234" s="80"/>
      <c r="BB2234" s="52"/>
      <c r="BC2234" s="69"/>
      <c r="BD2234" s="69"/>
      <c r="BE2234" s="69"/>
      <c r="BF2234" s="107"/>
      <c r="BG2234" s="2"/>
      <c r="BH2234" s="15"/>
      <c r="BI2234" s="15"/>
      <c r="BJ2234" s="80"/>
      <c r="BK2234" s="52"/>
      <c r="BL2234" s="69"/>
      <c r="BM2234" s="69"/>
      <c r="BN2234" s="69"/>
      <c r="BO2234" s="107"/>
      <c r="BP2234" s="2"/>
      <c r="BQ2234" s="15"/>
      <c r="BR2234" s="15"/>
      <c r="BS2234" s="80"/>
      <c r="BT2234" s="52"/>
      <c r="BU2234" s="69"/>
      <c r="BV2234" s="69"/>
      <c r="BW2234" s="69"/>
      <c r="BX2234" s="107"/>
      <c r="BY2234" s="2"/>
      <c r="BZ2234" s="15"/>
      <c r="CA2234" s="15"/>
      <c r="CB2234" s="80"/>
      <c r="CC2234" s="52"/>
      <c r="CD2234" s="69"/>
      <c r="CE2234" s="69"/>
      <c r="CF2234" s="69"/>
      <c r="CG2234" s="107"/>
      <c r="CH2234" s="2"/>
      <c r="CI2234" s="15"/>
      <c r="CJ2234" s="15"/>
      <c r="CK2234" s="80"/>
      <c r="CL2234" s="52"/>
      <c r="CM2234" s="69"/>
      <c r="CN2234" s="69"/>
      <c r="CO2234" s="69"/>
      <c r="CP2234" s="107"/>
      <c r="CQ2234" s="2"/>
      <c r="CR2234" s="15"/>
      <c r="CS2234" s="15"/>
      <c r="CT2234" s="80"/>
      <c r="CU2234" s="52"/>
      <c r="CV2234" s="69"/>
      <c r="CW2234" s="69"/>
      <c r="CX2234" s="69"/>
      <c r="CY2234" s="107"/>
      <c r="CZ2234" s="2"/>
      <c r="DA2234" s="15"/>
      <c r="DB2234" s="15"/>
      <c r="DC2234" s="80"/>
      <c r="DD2234" s="52"/>
      <c r="DE2234" s="69"/>
      <c r="DF2234" s="69"/>
      <c r="DG2234" s="69"/>
      <c r="DH2234" s="107"/>
      <c r="DI2234" s="2"/>
      <c r="DJ2234" s="15"/>
      <c r="DK2234" s="15"/>
      <c r="DL2234" s="80"/>
      <c r="DM2234" s="52"/>
      <c r="DN2234" s="69"/>
      <c r="DO2234" s="69"/>
      <c r="DP2234" s="69"/>
      <c r="DQ2234" s="107"/>
      <c r="DR2234" s="2"/>
      <c r="DS2234" s="15"/>
      <c r="DT2234" s="15"/>
      <c r="DU2234" s="80"/>
      <c r="DV2234" s="52"/>
      <c r="DW2234" s="69"/>
      <c r="DX2234" s="69"/>
      <c r="DY2234" s="69"/>
      <c r="DZ2234" s="107"/>
      <c r="EA2234" s="2"/>
      <c r="EB2234" s="15"/>
      <c r="EC2234" s="15"/>
      <c r="ED2234" s="80"/>
      <c r="EE2234" s="52"/>
      <c r="EF2234" s="69"/>
      <c r="EG2234" s="69"/>
      <c r="EH2234" s="69"/>
      <c r="EI2234" s="107"/>
      <c r="EJ2234" s="2"/>
      <c r="EK2234" s="15"/>
      <c r="EL2234" s="15"/>
      <c r="EM2234" s="80"/>
      <c r="EN2234" s="52"/>
      <c r="EO2234" s="69"/>
      <c r="EP2234" s="69"/>
      <c r="EQ2234" s="69"/>
      <c r="ER2234" s="107"/>
      <c r="ES2234" s="2"/>
      <c r="ET2234" s="15"/>
      <c r="EU2234" s="15"/>
      <c r="EV2234" s="80"/>
      <c r="EW2234" s="52"/>
      <c r="EX2234" s="69"/>
      <c r="EY2234" s="69"/>
      <c r="EZ2234" s="69"/>
      <c r="FA2234" s="107"/>
      <c r="FB2234" s="2"/>
      <c r="FC2234" s="15"/>
      <c r="FD2234" s="15"/>
      <c r="FE2234" s="80"/>
      <c r="FF2234" s="52"/>
      <c r="FG2234" s="69"/>
      <c r="FH2234" s="69"/>
      <c r="FI2234" s="69"/>
      <c r="FJ2234" s="107"/>
      <c r="FK2234" s="2"/>
      <c r="FL2234" s="15"/>
      <c r="FM2234" s="15"/>
      <c r="FN2234" s="80"/>
      <c r="FO2234" s="52"/>
      <c r="FP2234" s="69"/>
      <c r="FQ2234" s="69"/>
      <c r="FR2234" s="69"/>
      <c r="FS2234" s="107"/>
      <c r="FT2234" s="2"/>
      <c r="FU2234" s="15"/>
      <c r="FV2234" s="15"/>
      <c r="FW2234" s="80"/>
      <c r="FX2234" s="52"/>
      <c r="FY2234" s="69"/>
      <c r="FZ2234" s="69"/>
      <c r="GA2234" s="69"/>
      <c r="GB2234" s="107"/>
      <c r="GC2234" s="2"/>
      <c r="GD2234" s="15"/>
      <c r="GE2234" s="15"/>
      <c r="GF2234" s="80"/>
      <c r="GG2234" s="52"/>
      <c r="GH2234" s="69"/>
      <c r="GI2234" s="69"/>
      <c r="GJ2234" s="69"/>
      <c r="GK2234" s="107"/>
      <c r="GL2234" s="2"/>
      <c r="GM2234" s="15"/>
      <c r="GN2234" s="15"/>
      <c r="GO2234" s="80"/>
      <c r="GP2234" s="52"/>
      <c r="GQ2234" s="69"/>
      <c r="GR2234" s="69"/>
      <c r="GS2234" s="69"/>
      <c r="GT2234" s="107"/>
      <c r="GU2234" s="2"/>
      <c r="GV2234" s="15"/>
      <c r="GW2234" s="15"/>
      <c r="GX2234" s="80"/>
      <c r="GY2234" s="52"/>
      <c r="GZ2234" s="69"/>
      <c r="HA2234" s="69"/>
      <c r="HB2234" s="69"/>
      <c r="HC2234" s="107"/>
      <c r="HD2234" s="2"/>
      <c r="HE2234" s="15"/>
      <c r="HF2234" s="15"/>
      <c r="HG2234" s="80"/>
      <c r="HH2234" s="52"/>
      <c r="HI2234" s="69"/>
      <c r="HJ2234" s="69"/>
      <c r="HK2234" s="69"/>
      <c r="HL2234" s="107"/>
      <c r="HM2234" s="2"/>
      <c r="HN2234" s="15"/>
      <c r="HO2234" s="15"/>
      <c r="HP2234" s="80"/>
      <c r="HQ2234" s="52"/>
      <c r="HR2234" s="69"/>
      <c r="HS2234" s="69"/>
      <c r="HT2234" s="69"/>
      <c r="HU2234" s="107"/>
      <c r="HV2234" s="2"/>
      <c r="HW2234" s="15"/>
      <c r="HX2234" s="15"/>
      <c r="HY2234" s="80"/>
      <c r="HZ2234" s="52"/>
      <c r="IA2234" s="69"/>
      <c r="IB2234" s="69"/>
      <c r="IC2234" s="69"/>
      <c r="ID2234" s="107"/>
      <c r="IE2234" s="2"/>
      <c r="IF2234" s="15"/>
      <c r="IG2234" s="15"/>
      <c r="IH2234" s="80"/>
      <c r="II2234" s="52"/>
      <c r="IJ2234" s="69"/>
      <c r="IK2234" s="69"/>
      <c r="IL2234" s="69"/>
      <c r="IM2234" s="107"/>
      <c r="IN2234" s="2"/>
      <c r="IO2234" s="15"/>
      <c r="IP2234" s="15"/>
      <c r="IQ2234" s="80"/>
      <c r="IR2234" s="52"/>
      <c r="IS2234" s="69"/>
      <c r="IT2234" s="69"/>
      <c r="IU2234" s="69"/>
      <c r="IV2234" s="107"/>
      <c r="IW2234" s="2"/>
      <c r="IX2234" s="15"/>
      <c r="IY2234" s="15"/>
      <c r="IZ2234" s="80"/>
      <c r="JA2234" s="52"/>
      <c r="JB2234" s="69"/>
      <c r="JC2234" s="69"/>
      <c r="JD2234" s="69"/>
      <c r="JE2234" s="107"/>
      <c r="JF2234" s="2"/>
      <c r="JG2234" s="15"/>
      <c r="JH2234" s="15"/>
      <c r="JI2234" s="80"/>
      <c r="JJ2234" s="52"/>
      <c r="JK2234" s="69"/>
      <c r="JL2234" s="69"/>
      <c r="JM2234" s="69"/>
      <c r="JN2234" s="107"/>
      <c r="JO2234" s="2"/>
      <c r="JP2234" s="15"/>
      <c r="JQ2234" s="15"/>
      <c r="JR2234" s="80"/>
      <c r="JS2234" s="52"/>
      <c r="JT2234" s="69"/>
      <c r="JU2234" s="69"/>
      <c r="JV2234" s="69"/>
      <c r="JW2234" s="107"/>
      <c r="JX2234" s="2"/>
      <c r="JY2234" s="15"/>
      <c r="JZ2234" s="15"/>
      <c r="KA2234" s="80"/>
      <c r="KB2234" s="52"/>
      <c r="KC2234" s="69"/>
      <c r="KD2234" s="69"/>
      <c r="KE2234" s="69"/>
      <c r="KF2234" s="107"/>
      <c r="KG2234" s="2"/>
      <c r="KH2234" s="15"/>
      <c r="KI2234" s="15"/>
      <c r="KJ2234" s="80"/>
      <c r="KK2234" s="52"/>
      <c r="KL2234" s="69"/>
      <c r="KM2234" s="69"/>
      <c r="KN2234" s="69"/>
      <c r="KO2234" s="107"/>
      <c r="KP2234" s="2"/>
      <c r="KQ2234" s="15"/>
      <c r="KR2234" s="15"/>
      <c r="KS2234" s="80"/>
      <c r="KT2234" s="52"/>
      <c r="KU2234" s="69"/>
      <c r="KV2234" s="69"/>
      <c r="KW2234" s="69"/>
      <c r="KX2234" s="107"/>
      <c r="KY2234" s="2"/>
      <c r="KZ2234" s="15"/>
      <c r="LA2234" s="15"/>
      <c r="LB2234" s="80"/>
      <c r="LC2234" s="52"/>
      <c r="LD2234" s="69"/>
      <c r="LE2234" s="69"/>
      <c r="LF2234" s="69"/>
      <c r="LG2234" s="107"/>
      <c r="LH2234" s="2"/>
      <c r="LI2234" s="15"/>
      <c r="LJ2234" s="15"/>
      <c r="LK2234" s="80"/>
      <c r="LL2234" s="52"/>
      <c r="LM2234" s="69"/>
      <c r="LN2234" s="69"/>
      <c r="LO2234" s="69"/>
      <c r="LP2234" s="107"/>
      <c r="LQ2234" s="2"/>
      <c r="LR2234" s="15"/>
      <c r="LS2234" s="15"/>
      <c r="LT2234" s="80"/>
      <c r="LU2234" s="52"/>
      <c r="LV2234" s="69"/>
      <c r="LW2234" s="69"/>
      <c r="LX2234" s="69"/>
      <c r="LY2234" s="107"/>
      <c r="LZ2234" s="2"/>
      <c r="MA2234" s="15"/>
      <c r="MB2234" s="15"/>
      <c r="MC2234" s="80"/>
      <c r="MD2234" s="52"/>
      <c r="ME2234" s="69"/>
      <c r="MF2234" s="69"/>
      <c r="MG2234" s="69"/>
      <c r="MH2234" s="107"/>
      <c r="MI2234" s="2"/>
      <c r="MJ2234" s="15"/>
      <c r="MK2234" s="15"/>
      <c r="ML2234" s="80"/>
      <c r="MM2234" s="52"/>
      <c r="MN2234" s="69"/>
      <c r="MO2234" s="69"/>
      <c r="MP2234" s="69"/>
      <c r="MQ2234" s="107"/>
      <c r="MR2234" s="2"/>
      <c r="MS2234" s="15"/>
      <c r="MT2234" s="15"/>
      <c r="MU2234" s="80"/>
      <c r="MV2234" s="52"/>
      <c r="MW2234" s="69"/>
      <c r="MX2234" s="69"/>
      <c r="MY2234" s="69"/>
      <c r="MZ2234" s="107"/>
      <c r="NA2234" s="2"/>
      <c r="NB2234" s="15"/>
      <c r="NC2234" s="15"/>
      <c r="ND2234" s="80"/>
      <c r="NE2234" s="52"/>
      <c r="NF2234" s="69"/>
      <c r="NG2234" s="69"/>
      <c r="NH2234" s="69"/>
      <c r="NI2234" s="107"/>
      <c r="NJ2234" s="2"/>
      <c r="NK2234" s="15"/>
      <c r="NL2234" s="15"/>
      <c r="NM2234" s="80"/>
      <c r="NN2234" s="52"/>
      <c r="NO2234" s="69"/>
      <c r="NP2234" s="69"/>
      <c r="NQ2234" s="69"/>
      <c r="NR2234" s="107"/>
      <c r="NS2234" s="2"/>
      <c r="NT2234" s="15"/>
      <c r="NU2234" s="15"/>
      <c r="NV2234" s="80"/>
      <c r="NW2234" s="52"/>
      <c r="NX2234" s="69"/>
      <c r="NY2234" s="69"/>
      <c r="NZ2234" s="69"/>
      <c r="OA2234" s="107"/>
      <c r="OB2234" s="2"/>
      <c r="OC2234" s="15"/>
      <c r="OD2234" s="15"/>
      <c r="OE2234" s="80"/>
      <c r="OF2234" s="52"/>
      <c r="OG2234" s="69"/>
      <c r="OH2234" s="69"/>
      <c r="OI2234" s="69"/>
      <c r="OJ2234" s="107"/>
      <c r="OK2234" s="2"/>
      <c r="OL2234" s="15"/>
      <c r="OM2234" s="15"/>
      <c r="ON2234" s="80"/>
      <c r="OO2234" s="52"/>
      <c r="OP2234" s="69"/>
      <c r="OQ2234" s="69"/>
      <c r="OR2234" s="69"/>
      <c r="OS2234" s="107"/>
      <c r="OT2234" s="2"/>
      <c r="OU2234" s="15"/>
      <c r="OV2234" s="15"/>
      <c r="OW2234" s="80"/>
      <c r="OX2234" s="52"/>
      <c r="OY2234" s="69"/>
      <c r="OZ2234" s="69"/>
      <c r="PA2234" s="69"/>
      <c r="PB2234" s="107"/>
      <c r="PC2234" s="2"/>
      <c r="PD2234" s="15"/>
      <c r="PE2234" s="15"/>
      <c r="PF2234" s="80"/>
      <c r="PG2234" s="52"/>
      <c r="PH2234" s="69"/>
      <c r="PI2234" s="69"/>
      <c r="PJ2234" s="69"/>
      <c r="PK2234" s="107"/>
      <c r="PL2234" s="2"/>
      <c r="PM2234" s="15"/>
      <c r="PN2234" s="15"/>
      <c r="PO2234" s="80"/>
      <c r="PP2234" s="52"/>
      <c r="PQ2234" s="69"/>
      <c r="PR2234" s="69"/>
      <c r="PS2234" s="69"/>
      <c r="PT2234" s="107"/>
      <c r="PU2234" s="2"/>
      <c r="PV2234" s="15"/>
      <c r="PW2234" s="15"/>
      <c r="PX2234" s="80"/>
      <c r="PY2234" s="52"/>
      <c r="PZ2234" s="69"/>
      <c r="QA2234" s="69"/>
      <c r="QB2234" s="69"/>
      <c r="QC2234" s="107"/>
      <c r="QD2234" s="2"/>
      <c r="QE2234" s="15"/>
      <c r="QF2234" s="15"/>
      <c r="QG2234" s="80"/>
      <c r="QH2234" s="52"/>
      <c r="QI2234" s="69"/>
      <c r="QJ2234" s="69"/>
      <c r="QK2234" s="69"/>
      <c r="QL2234" s="107"/>
      <c r="QM2234" s="2"/>
      <c r="QN2234" s="15"/>
      <c r="QO2234" s="15"/>
      <c r="QP2234" s="80"/>
      <c r="QQ2234" s="52"/>
      <c r="QR2234" s="69"/>
      <c r="QS2234" s="69"/>
      <c r="QT2234" s="69"/>
      <c r="QU2234" s="107"/>
      <c r="QV2234" s="2"/>
      <c r="QW2234" s="15"/>
      <c r="QX2234" s="15"/>
      <c r="QY2234" s="80"/>
      <c r="QZ2234" s="52"/>
      <c r="RA2234" s="69"/>
      <c r="RB2234" s="69"/>
      <c r="RC2234" s="69"/>
      <c r="RD2234" s="107"/>
      <c r="RE2234" s="2"/>
      <c r="RF2234" s="15"/>
      <c r="RG2234" s="15"/>
      <c r="RH2234" s="80"/>
      <c r="RI2234" s="52"/>
      <c r="RJ2234" s="69"/>
      <c r="RK2234" s="69"/>
      <c r="RL2234" s="69"/>
      <c r="RM2234" s="107"/>
      <c r="RN2234" s="2"/>
      <c r="RO2234" s="15"/>
      <c r="RP2234" s="15"/>
      <c r="RQ2234" s="80"/>
      <c r="RR2234" s="52"/>
      <c r="RS2234" s="69"/>
      <c r="RT2234" s="69"/>
      <c r="RU2234" s="69"/>
      <c r="RV2234" s="107"/>
      <c r="RW2234" s="2"/>
      <c r="RX2234" s="15"/>
      <c r="RY2234" s="15"/>
      <c r="RZ2234" s="80"/>
      <c r="SA2234" s="52"/>
      <c r="SB2234" s="69"/>
      <c r="SC2234" s="69"/>
      <c r="SD2234" s="69"/>
      <c r="SE2234" s="107"/>
      <c r="SF2234" s="2"/>
      <c r="SG2234" s="15"/>
      <c r="SH2234" s="15"/>
      <c r="SI2234" s="80"/>
      <c r="SJ2234" s="52"/>
      <c r="SK2234" s="69"/>
      <c r="SL2234" s="69"/>
      <c r="SM2234" s="69"/>
      <c r="SN2234" s="107"/>
      <c r="SO2234" s="2"/>
      <c r="SP2234" s="15"/>
      <c r="SQ2234" s="15"/>
      <c r="SR2234" s="80"/>
      <c r="SS2234" s="52"/>
      <c r="ST2234" s="69"/>
      <c r="SU2234" s="69"/>
      <c r="SV2234" s="69"/>
      <c r="SW2234" s="107"/>
      <c r="SX2234" s="2"/>
      <c r="SY2234" s="15"/>
      <c r="SZ2234" s="15"/>
      <c r="TA2234" s="80"/>
      <c r="TB2234" s="52"/>
      <c r="TC2234" s="69"/>
      <c r="TD2234" s="69"/>
      <c r="TE2234" s="69"/>
      <c r="TF2234" s="107"/>
      <c r="TG2234" s="2"/>
      <c r="TH2234" s="15"/>
      <c r="TI2234" s="15"/>
      <c r="TJ2234" s="80"/>
      <c r="TK2234" s="52"/>
      <c r="TL2234" s="69"/>
      <c r="TM2234" s="69"/>
      <c r="TN2234" s="69"/>
      <c r="TO2234" s="107"/>
      <c r="TP2234" s="2"/>
      <c r="TQ2234" s="15"/>
      <c r="TR2234" s="15"/>
      <c r="TS2234" s="80"/>
      <c r="TT2234" s="52"/>
      <c r="TU2234" s="69"/>
      <c r="TV2234" s="69"/>
      <c r="TW2234" s="69"/>
      <c r="TX2234" s="107"/>
      <c r="TY2234" s="2"/>
      <c r="TZ2234" s="15"/>
      <c r="UA2234" s="15"/>
      <c r="UB2234" s="80"/>
      <c r="UC2234" s="52"/>
      <c r="UD2234" s="69"/>
      <c r="UE2234" s="69"/>
      <c r="UF2234" s="69"/>
      <c r="UG2234" s="107"/>
      <c r="UH2234" s="2"/>
      <c r="UI2234" s="15"/>
      <c r="UJ2234" s="15"/>
      <c r="UK2234" s="80"/>
      <c r="UL2234" s="52"/>
      <c r="UM2234" s="69"/>
      <c r="UN2234" s="69"/>
      <c r="UO2234" s="69"/>
      <c r="UP2234" s="107"/>
      <c r="UQ2234" s="2"/>
      <c r="UR2234" s="15"/>
      <c r="US2234" s="15"/>
      <c r="UT2234" s="80"/>
      <c r="UU2234" s="52"/>
      <c r="UV2234" s="69"/>
      <c r="UW2234" s="69"/>
      <c r="UX2234" s="69"/>
      <c r="UY2234" s="107"/>
      <c r="UZ2234" s="2"/>
      <c r="VA2234" s="15"/>
      <c r="VB2234" s="15"/>
      <c r="VC2234" s="80"/>
      <c r="VD2234" s="52"/>
      <c r="VE2234" s="69"/>
      <c r="VF2234" s="69"/>
      <c r="VG2234" s="69"/>
      <c r="VH2234" s="107"/>
      <c r="VI2234" s="2"/>
      <c r="VJ2234" s="15"/>
      <c r="VK2234" s="15"/>
      <c r="VL2234" s="80"/>
      <c r="VM2234" s="52"/>
      <c r="VN2234" s="69"/>
      <c r="VO2234" s="69"/>
      <c r="VP2234" s="69"/>
      <c r="VQ2234" s="107"/>
      <c r="VR2234" s="2"/>
      <c r="VS2234" s="15"/>
      <c r="VT2234" s="15"/>
      <c r="VU2234" s="80"/>
      <c r="VV2234" s="52"/>
      <c r="VW2234" s="69"/>
      <c r="VX2234" s="69"/>
      <c r="VY2234" s="69"/>
      <c r="VZ2234" s="107"/>
      <c r="WA2234" s="2"/>
      <c r="WB2234" s="15"/>
      <c r="WC2234" s="15"/>
      <c r="WD2234" s="80"/>
      <c r="WE2234" s="52"/>
      <c r="WF2234" s="69"/>
      <c r="WG2234" s="69"/>
      <c r="WH2234" s="69"/>
      <c r="WI2234" s="107"/>
      <c r="WJ2234" s="2"/>
      <c r="WK2234" s="15"/>
      <c r="WL2234" s="15"/>
      <c r="WM2234" s="80"/>
      <c r="WN2234" s="52"/>
      <c r="WO2234" s="69"/>
      <c r="WP2234" s="69"/>
      <c r="WQ2234" s="69"/>
      <c r="WR2234" s="107"/>
      <c r="WS2234" s="2"/>
      <c r="WT2234" s="15"/>
      <c r="WU2234" s="15"/>
      <c r="WV2234" s="80"/>
      <c r="WW2234" s="52"/>
      <c r="WX2234" s="69"/>
      <c r="WY2234" s="69"/>
      <c r="WZ2234" s="69"/>
      <c r="XA2234" s="107"/>
      <c r="XB2234" s="2"/>
      <c r="XC2234" s="15"/>
      <c r="XD2234" s="15"/>
      <c r="XE2234" s="80"/>
      <c r="XF2234" s="52"/>
      <c r="XG2234" s="69"/>
      <c r="XH2234" s="69"/>
      <c r="XI2234" s="69"/>
      <c r="XJ2234" s="107"/>
      <c r="XK2234" s="2"/>
      <c r="XL2234" s="15"/>
      <c r="XM2234" s="15"/>
      <c r="XN2234" s="80"/>
      <c r="XO2234" s="52"/>
      <c r="XP2234" s="69"/>
      <c r="XQ2234" s="69"/>
      <c r="XR2234" s="69"/>
      <c r="XS2234" s="107"/>
      <c r="XT2234" s="2"/>
      <c r="XU2234" s="15"/>
      <c r="XV2234" s="15"/>
      <c r="XW2234" s="80"/>
      <c r="XX2234" s="52"/>
      <c r="XY2234" s="69"/>
      <c r="XZ2234" s="69"/>
      <c r="YA2234" s="69"/>
      <c r="YB2234" s="107"/>
      <c r="YC2234" s="2"/>
      <c r="YD2234" s="15"/>
      <c r="YE2234" s="15"/>
      <c r="YF2234" s="80"/>
      <c r="YG2234" s="52"/>
      <c r="YH2234" s="69"/>
      <c r="YI2234" s="69"/>
      <c r="YJ2234" s="69"/>
      <c r="YK2234" s="107"/>
      <c r="YL2234" s="2"/>
      <c r="YM2234" s="15"/>
      <c r="YN2234" s="15"/>
      <c r="YO2234" s="80"/>
      <c r="YP2234" s="52"/>
      <c r="YQ2234" s="69"/>
      <c r="YR2234" s="69"/>
      <c r="YS2234" s="69"/>
      <c r="YT2234" s="107"/>
      <c r="YU2234" s="2"/>
      <c r="YV2234" s="15"/>
      <c r="YW2234" s="15"/>
      <c r="YX2234" s="80"/>
      <c r="YY2234" s="52"/>
      <c r="YZ2234" s="69"/>
      <c r="ZA2234" s="69"/>
      <c r="ZB2234" s="69"/>
      <c r="ZC2234" s="107"/>
      <c r="ZD2234" s="2"/>
      <c r="ZE2234" s="15"/>
      <c r="ZF2234" s="15"/>
      <c r="ZG2234" s="80"/>
      <c r="ZH2234" s="52"/>
      <c r="ZI2234" s="69"/>
      <c r="ZJ2234" s="69"/>
      <c r="ZK2234" s="69"/>
      <c r="ZL2234" s="107"/>
      <c r="ZM2234" s="2"/>
      <c r="ZN2234" s="15"/>
      <c r="ZO2234" s="15"/>
      <c r="ZP2234" s="80"/>
      <c r="ZQ2234" s="52"/>
      <c r="ZR2234" s="69"/>
      <c r="ZS2234" s="69"/>
      <c r="ZT2234" s="69"/>
      <c r="ZU2234" s="107"/>
      <c r="ZV2234" s="2"/>
      <c r="ZW2234" s="15"/>
      <c r="ZX2234" s="15"/>
      <c r="ZY2234" s="80"/>
      <c r="ZZ2234" s="52"/>
      <c r="AAA2234" s="69"/>
      <c r="AAB2234" s="69"/>
      <c r="AAC2234" s="69"/>
      <c r="AAD2234" s="107"/>
      <c r="AAE2234" s="2"/>
      <c r="AAF2234" s="15"/>
      <c r="AAG2234" s="15"/>
      <c r="AAH2234" s="80"/>
      <c r="AAI2234" s="52"/>
      <c r="AAJ2234" s="69"/>
      <c r="AAK2234" s="69"/>
      <c r="AAL2234" s="69"/>
      <c r="AAM2234" s="107"/>
      <c r="AAN2234" s="2"/>
      <c r="AAO2234" s="15"/>
      <c r="AAP2234" s="15"/>
      <c r="AAQ2234" s="80"/>
      <c r="AAR2234" s="52"/>
      <c r="AAS2234" s="69"/>
      <c r="AAT2234" s="69"/>
      <c r="AAU2234" s="69"/>
      <c r="AAV2234" s="107"/>
      <c r="AAW2234" s="2"/>
      <c r="AAX2234" s="15"/>
      <c r="AAY2234" s="15"/>
      <c r="AAZ2234" s="80"/>
      <c r="ABA2234" s="52"/>
      <c r="ABB2234" s="69"/>
      <c r="ABC2234" s="69"/>
      <c r="ABD2234" s="69"/>
      <c r="ABE2234" s="107"/>
      <c r="ABF2234" s="2"/>
      <c r="ABG2234" s="15"/>
      <c r="ABH2234" s="15"/>
      <c r="ABI2234" s="80"/>
      <c r="ABJ2234" s="52"/>
      <c r="ABK2234" s="69"/>
      <c r="ABL2234" s="69"/>
      <c r="ABM2234" s="69"/>
      <c r="ABN2234" s="107"/>
      <c r="ABO2234" s="2"/>
      <c r="ABP2234" s="15"/>
      <c r="ABQ2234" s="15"/>
      <c r="ABR2234" s="80"/>
      <c r="ABS2234" s="52"/>
      <c r="ABT2234" s="69"/>
      <c r="ABU2234" s="69"/>
      <c r="ABV2234" s="69"/>
      <c r="ABW2234" s="107"/>
      <c r="ABX2234" s="2"/>
      <c r="ABY2234" s="15"/>
      <c r="ABZ2234" s="15"/>
      <c r="ACA2234" s="80"/>
      <c r="ACB2234" s="52"/>
      <c r="ACC2234" s="69"/>
      <c r="ACD2234" s="69"/>
      <c r="ACE2234" s="69"/>
      <c r="ACF2234" s="107"/>
      <c r="ACG2234" s="2"/>
      <c r="ACH2234" s="15"/>
      <c r="ACI2234" s="15"/>
      <c r="ACJ2234" s="80"/>
      <c r="ACK2234" s="52"/>
      <c r="ACL2234" s="69"/>
      <c r="ACM2234" s="69"/>
      <c r="ACN2234" s="69"/>
      <c r="ACO2234" s="107"/>
      <c r="ACP2234" s="2"/>
      <c r="ACQ2234" s="15"/>
      <c r="ACR2234" s="15"/>
      <c r="ACS2234" s="80"/>
      <c r="ACT2234" s="52"/>
      <c r="ACU2234" s="69"/>
      <c r="ACV2234" s="69"/>
      <c r="ACW2234" s="69"/>
      <c r="ACX2234" s="107"/>
      <c r="ACY2234" s="2"/>
      <c r="ACZ2234" s="15"/>
      <c r="ADA2234" s="15"/>
      <c r="ADB2234" s="80"/>
      <c r="ADC2234" s="52"/>
      <c r="ADD2234" s="69"/>
      <c r="ADE2234" s="69"/>
      <c r="ADF2234" s="69"/>
      <c r="ADG2234" s="107"/>
      <c r="ADH2234" s="2"/>
      <c r="ADI2234" s="15"/>
      <c r="ADJ2234" s="15"/>
      <c r="ADK2234" s="80"/>
      <c r="ADL2234" s="52"/>
      <c r="ADM2234" s="69"/>
      <c r="ADN2234" s="69"/>
      <c r="ADO2234" s="69"/>
      <c r="ADP2234" s="107"/>
      <c r="ADQ2234" s="2"/>
      <c r="ADR2234" s="15"/>
      <c r="ADS2234" s="15"/>
      <c r="ADT2234" s="80"/>
      <c r="ADU2234" s="52"/>
      <c r="ADV2234" s="69"/>
      <c r="ADW2234" s="69"/>
      <c r="ADX2234" s="69"/>
      <c r="ADY2234" s="107"/>
      <c r="ADZ2234" s="2"/>
      <c r="AEA2234" s="15"/>
      <c r="AEB2234" s="15"/>
      <c r="AEC2234" s="80"/>
      <c r="AED2234" s="52"/>
      <c r="AEE2234" s="69"/>
      <c r="AEF2234" s="69"/>
      <c r="AEG2234" s="69"/>
      <c r="AEH2234" s="107"/>
      <c r="AEI2234" s="2"/>
      <c r="AEJ2234" s="15"/>
      <c r="AEK2234" s="15"/>
      <c r="AEL2234" s="80"/>
      <c r="AEM2234" s="52"/>
      <c r="AEN2234" s="69"/>
      <c r="AEO2234" s="69"/>
      <c r="AEP2234" s="69"/>
      <c r="AEQ2234" s="107"/>
      <c r="AER2234" s="2"/>
      <c r="AES2234" s="15"/>
      <c r="AET2234" s="15"/>
      <c r="AEU2234" s="80"/>
      <c r="AEV2234" s="52"/>
      <c r="AEW2234" s="69"/>
      <c r="AEX2234" s="69"/>
      <c r="AEY2234" s="69"/>
      <c r="AEZ2234" s="107"/>
      <c r="AFA2234" s="2"/>
      <c r="AFB2234" s="15"/>
      <c r="AFC2234" s="15"/>
      <c r="AFD2234" s="80"/>
      <c r="AFE2234" s="52"/>
      <c r="AFF2234" s="69"/>
      <c r="AFG2234" s="69"/>
      <c r="AFH2234" s="69"/>
      <c r="AFI2234" s="107"/>
      <c r="AFJ2234" s="2"/>
      <c r="AFK2234" s="15"/>
      <c r="AFL2234" s="15"/>
      <c r="AFM2234" s="80"/>
      <c r="AFN2234" s="52"/>
      <c r="AFO2234" s="69"/>
      <c r="AFP2234" s="69"/>
      <c r="AFQ2234" s="69"/>
      <c r="AFR2234" s="107"/>
      <c r="AFS2234" s="2"/>
      <c r="AFT2234" s="15"/>
      <c r="AFU2234" s="15"/>
      <c r="AFV2234" s="80"/>
      <c r="AFW2234" s="52"/>
      <c r="AFX2234" s="69"/>
      <c r="AFY2234" s="69"/>
      <c r="AFZ2234" s="69"/>
      <c r="AGA2234" s="107"/>
      <c r="AGB2234" s="2"/>
      <c r="AGC2234" s="15"/>
      <c r="AGD2234" s="15"/>
      <c r="AGE2234" s="80"/>
      <c r="AGF2234" s="52"/>
      <c r="AGG2234" s="69"/>
      <c r="AGH2234" s="69"/>
      <c r="AGI2234" s="69"/>
      <c r="AGJ2234" s="107"/>
      <c r="AGK2234" s="2"/>
      <c r="AGL2234" s="15"/>
      <c r="AGM2234" s="15"/>
      <c r="AGN2234" s="80"/>
      <c r="AGO2234" s="52"/>
      <c r="AGP2234" s="69"/>
      <c r="AGQ2234" s="69"/>
      <c r="AGR2234" s="69"/>
      <c r="AGS2234" s="107"/>
      <c r="AGT2234" s="2"/>
      <c r="AGU2234" s="15"/>
      <c r="AGV2234" s="15"/>
      <c r="AGW2234" s="80"/>
      <c r="AGX2234" s="52"/>
      <c r="AGY2234" s="69"/>
      <c r="AGZ2234" s="69"/>
      <c r="AHA2234" s="69"/>
      <c r="AHB2234" s="107"/>
      <c r="AHC2234" s="2"/>
      <c r="AHD2234" s="15"/>
      <c r="AHE2234" s="15"/>
      <c r="AHF2234" s="80"/>
      <c r="AHG2234" s="52"/>
      <c r="AHH2234" s="69"/>
      <c r="AHI2234" s="69"/>
      <c r="AHJ2234" s="69"/>
      <c r="AHK2234" s="107"/>
      <c r="AHL2234" s="2"/>
      <c r="AHM2234" s="15"/>
      <c r="AHN2234" s="15"/>
      <c r="AHO2234" s="80"/>
      <c r="AHP2234" s="52"/>
      <c r="AHQ2234" s="69"/>
      <c r="AHR2234" s="69"/>
      <c r="AHS2234" s="69"/>
      <c r="AHT2234" s="107"/>
      <c r="AHU2234" s="2"/>
      <c r="AHV2234" s="15"/>
      <c r="AHW2234" s="15"/>
      <c r="AHX2234" s="80"/>
      <c r="AHY2234" s="52"/>
      <c r="AHZ2234" s="69"/>
      <c r="AIA2234" s="69"/>
      <c r="AIB2234" s="69"/>
      <c r="AIC2234" s="107"/>
      <c r="AID2234" s="2"/>
      <c r="AIE2234" s="15"/>
      <c r="AIF2234" s="15"/>
      <c r="AIG2234" s="80"/>
      <c r="AIH2234" s="52"/>
      <c r="AII2234" s="69"/>
      <c r="AIJ2234" s="69"/>
      <c r="AIK2234" s="69"/>
      <c r="AIL2234" s="107"/>
      <c r="AIM2234" s="2"/>
      <c r="AIN2234" s="15"/>
      <c r="AIO2234" s="15"/>
      <c r="AIP2234" s="80"/>
      <c r="AIQ2234" s="52"/>
      <c r="AIR2234" s="69"/>
      <c r="AIS2234" s="69"/>
      <c r="AIT2234" s="69"/>
      <c r="AIU2234" s="107"/>
      <c r="AIV2234" s="2"/>
      <c r="AIW2234" s="15"/>
      <c r="AIX2234" s="15"/>
      <c r="AIY2234" s="80"/>
      <c r="AIZ2234" s="52"/>
      <c r="AJA2234" s="69"/>
      <c r="AJB2234" s="69"/>
      <c r="AJC2234" s="69"/>
      <c r="AJD2234" s="107"/>
      <c r="AJE2234" s="2"/>
      <c r="AJF2234" s="15"/>
      <c r="AJG2234" s="15"/>
      <c r="AJH2234" s="80"/>
      <c r="AJI2234" s="52"/>
      <c r="AJJ2234" s="69"/>
      <c r="AJK2234" s="69"/>
      <c r="AJL2234" s="69"/>
      <c r="AJM2234" s="107"/>
      <c r="AJN2234" s="2"/>
      <c r="AJO2234" s="15"/>
      <c r="AJP2234" s="15"/>
      <c r="AJQ2234" s="80"/>
      <c r="AJR2234" s="52"/>
      <c r="AJS2234" s="69"/>
      <c r="AJT2234" s="69"/>
      <c r="AJU2234" s="69"/>
      <c r="AJV2234" s="107"/>
      <c r="AJW2234" s="2"/>
      <c r="AJX2234" s="15"/>
      <c r="AJY2234" s="15"/>
      <c r="AJZ2234" s="80"/>
      <c r="AKA2234" s="52"/>
      <c r="AKB2234" s="69"/>
      <c r="AKC2234" s="69"/>
      <c r="AKD2234" s="69"/>
      <c r="AKE2234" s="107"/>
      <c r="AKF2234" s="2"/>
      <c r="AKG2234" s="15"/>
      <c r="AKH2234" s="15"/>
      <c r="AKI2234" s="80"/>
      <c r="AKJ2234" s="52"/>
      <c r="AKK2234" s="69"/>
      <c r="AKL2234" s="69"/>
      <c r="AKM2234" s="69"/>
      <c r="AKN2234" s="107"/>
      <c r="AKO2234" s="2"/>
      <c r="AKP2234" s="15"/>
      <c r="AKQ2234" s="15"/>
      <c r="AKR2234" s="80"/>
      <c r="AKS2234" s="52"/>
      <c r="AKT2234" s="69"/>
      <c r="AKU2234" s="69"/>
      <c r="AKV2234" s="69"/>
      <c r="AKW2234" s="107"/>
      <c r="AKX2234" s="2"/>
      <c r="AKY2234" s="15"/>
      <c r="AKZ2234" s="15"/>
      <c r="ALA2234" s="80"/>
      <c r="ALB2234" s="52"/>
      <c r="ALC2234" s="69"/>
      <c r="ALD2234" s="69"/>
      <c r="ALE2234" s="69"/>
      <c r="ALF2234" s="107"/>
      <c r="ALG2234" s="2"/>
      <c r="ALH2234" s="15"/>
      <c r="ALI2234" s="15"/>
      <c r="ALJ2234" s="80"/>
      <c r="ALK2234" s="52"/>
      <c r="ALL2234" s="69"/>
      <c r="ALM2234" s="69"/>
      <c r="ALN2234" s="69"/>
      <c r="ALO2234" s="107"/>
      <c r="ALP2234" s="2"/>
      <c r="ALQ2234" s="15"/>
      <c r="ALR2234" s="15"/>
      <c r="ALS2234" s="80"/>
      <c r="ALT2234" s="52"/>
      <c r="ALU2234" s="69"/>
      <c r="ALV2234" s="69"/>
      <c r="ALW2234" s="69"/>
      <c r="ALX2234" s="107"/>
      <c r="ALY2234" s="2"/>
      <c r="ALZ2234" s="15"/>
      <c r="AMA2234" s="15"/>
      <c r="AMB2234" s="80"/>
      <c r="AMC2234" s="52"/>
      <c r="AMD2234" s="69"/>
      <c r="AME2234" s="69"/>
      <c r="AMF2234" s="69"/>
      <c r="AMG2234" s="107"/>
      <c r="AMH2234" s="2"/>
      <c r="AMI2234" s="15"/>
      <c r="AMJ2234" s="15"/>
      <c r="AMK2234" s="80"/>
      <c r="AML2234" s="52"/>
      <c r="AMM2234" s="69"/>
      <c r="AMN2234" s="69"/>
      <c r="AMO2234" s="69"/>
      <c r="AMP2234" s="107"/>
      <c r="AMQ2234" s="2"/>
      <c r="AMR2234" s="15"/>
      <c r="AMS2234" s="15"/>
      <c r="AMT2234" s="80"/>
      <c r="AMU2234" s="52"/>
      <c r="AMV2234" s="69"/>
      <c r="AMW2234" s="69"/>
      <c r="AMX2234" s="69"/>
      <c r="AMY2234" s="107"/>
      <c r="AMZ2234" s="2"/>
      <c r="ANA2234" s="15"/>
      <c r="ANB2234" s="15"/>
      <c r="ANC2234" s="80"/>
      <c r="AND2234" s="52"/>
      <c r="ANE2234" s="69"/>
      <c r="ANF2234" s="69"/>
      <c r="ANG2234" s="69"/>
      <c r="ANH2234" s="107"/>
      <c r="ANI2234" s="2"/>
      <c r="ANJ2234" s="15"/>
      <c r="ANK2234" s="15"/>
      <c r="ANL2234" s="80"/>
      <c r="ANM2234" s="52"/>
      <c r="ANN2234" s="69"/>
      <c r="ANO2234" s="69"/>
      <c r="ANP2234" s="69"/>
      <c r="ANQ2234" s="107"/>
      <c r="ANR2234" s="2"/>
      <c r="ANS2234" s="15"/>
      <c r="ANT2234" s="15"/>
      <c r="ANU2234" s="80"/>
      <c r="ANV2234" s="52"/>
      <c r="ANW2234" s="69"/>
      <c r="ANX2234" s="69"/>
      <c r="ANY2234" s="69"/>
      <c r="ANZ2234" s="107"/>
      <c r="AOA2234" s="2"/>
      <c r="AOB2234" s="15"/>
      <c r="AOC2234" s="15"/>
      <c r="AOD2234" s="80"/>
      <c r="AOE2234" s="52"/>
      <c r="AOF2234" s="69"/>
      <c r="AOG2234" s="69"/>
      <c r="AOH2234" s="69"/>
      <c r="AOI2234" s="107"/>
      <c r="AOJ2234" s="2"/>
      <c r="AOK2234" s="15"/>
      <c r="AOL2234" s="15"/>
      <c r="AOM2234" s="80"/>
      <c r="AON2234" s="52"/>
      <c r="AOO2234" s="69"/>
      <c r="AOP2234" s="69"/>
      <c r="AOQ2234" s="69"/>
      <c r="AOR2234" s="107"/>
      <c r="AOS2234" s="2"/>
      <c r="AOT2234" s="15"/>
      <c r="AOU2234" s="15"/>
      <c r="AOV2234" s="80"/>
      <c r="AOW2234" s="52"/>
      <c r="AOX2234" s="69"/>
      <c r="AOY2234" s="69"/>
      <c r="AOZ2234" s="69"/>
      <c r="APA2234" s="107"/>
      <c r="APB2234" s="2"/>
      <c r="APC2234" s="15"/>
      <c r="APD2234" s="15"/>
      <c r="APE2234" s="80"/>
      <c r="APF2234" s="52"/>
      <c r="APG2234" s="69"/>
      <c r="APH2234" s="69"/>
      <c r="API2234" s="69"/>
      <c r="APJ2234" s="107"/>
      <c r="APK2234" s="2"/>
      <c r="APL2234" s="15"/>
      <c r="APM2234" s="15"/>
      <c r="APN2234" s="80"/>
      <c r="APO2234" s="52"/>
      <c r="APP2234" s="69"/>
      <c r="APQ2234" s="69"/>
      <c r="APR2234" s="69"/>
      <c r="APS2234" s="107"/>
      <c r="APT2234" s="2"/>
      <c r="APU2234" s="15"/>
      <c r="APV2234" s="15"/>
      <c r="APW2234" s="80"/>
      <c r="APX2234" s="52"/>
      <c r="APY2234" s="69"/>
      <c r="APZ2234" s="69"/>
      <c r="AQA2234" s="69"/>
      <c r="AQB2234" s="107"/>
      <c r="AQC2234" s="2"/>
      <c r="AQD2234" s="15"/>
      <c r="AQE2234" s="15"/>
      <c r="AQF2234" s="80"/>
      <c r="AQG2234" s="52"/>
      <c r="AQH2234" s="69"/>
      <c r="AQI2234" s="69"/>
      <c r="AQJ2234" s="69"/>
      <c r="AQK2234" s="107"/>
      <c r="AQL2234" s="2"/>
      <c r="AQM2234" s="15"/>
      <c r="AQN2234" s="15"/>
      <c r="AQO2234" s="80"/>
      <c r="AQP2234" s="52"/>
      <c r="AQQ2234" s="69"/>
      <c r="AQR2234" s="69"/>
      <c r="AQS2234" s="69"/>
      <c r="AQT2234" s="107"/>
      <c r="AQU2234" s="2"/>
      <c r="AQV2234" s="15"/>
      <c r="AQW2234" s="15"/>
      <c r="AQX2234" s="80"/>
      <c r="AQY2234" s="52"/>
      <c r="AQZ2234" s="69"/>
      <c r="ARA2234" s="69"/>
      <c r="ARB2234" s="69"/>
      <c r="ARC2234" s="107"/>
      <c r="ARD2234" s="2"/>
      <c r="ARE2234" s="15"/>
      <c r="ARF2234" s="15"/>
      <c r="ARG2234" s="80"/>
      <c r="ARH2234" s="52"/>
      <c r="ARI2234" s="69"/>
      <c r="ARJ2234" s="69"/>
      <c r="ARK2234" s="69"/>
      <c r="ARL2234" s="107"/>
      <c r="ARM2234" s="2"/>
      <c r="ARN2234" s="15"/>
      <c r="ARO2234" s="15"/>
      <c r="ARP2234" s="80"/>
      <c r="ARQ2234" s="52"/>
      <c r="ARR2234" s="69"/>
      <c r="ARS2234" s="69"/>
      <c r="ART2234" s="69"/>
      <c r="ARU2234" s="107"/>
      <c r="ARV2234" s="2"/>
      <c r="ARW2234" s="15"/>
      <c r="ARX2234" s="15"/>
      <c r="ARY2234" s="80"/>
      <c r="ARZ2234" s="52"/>
      <c r="ASA2234" s="69"/>
      <c r="ASB2234" s="69"/>
      <c r="ASC2234" s="69"/>
      <c r="ASD2234" s="107"/>
      <c r="ASE2234" s="2"/>
      <c r="ASF2234" s="15"/>
      <c r="ASG2234" s="15"/>
      <c r="ASH2234" s="80"/>
      <c r="ASI2234" s="52"/>
      <c r="ASJ2234" s="69"/>
      <c r="ASK2234" s="69"/>
      <c r="ASL2234" s="69"/>
      <c r="ASM2234" s="107"/>
      <c r="ASN2234" s="2"/>
      <c r="ASO2234" s="15"/>
      <c r="ASP2234" s="15"/>
      <c r="ASQ2234" s="80"/>
      <c r="ASR2234" s="52"/>
      <c r="ASS2234" s="69"/>
      <c r="AST2234" s="69"/>
      <c r="ASU2234" s="69"/>
      <c r="ASV2234" s="107"/>
      <c r="ASW2234" s="2"/>
      <c r="ASX2234" s="15"/>
      <c r="ASY2234" s="15"/>
      <c r="ASZ2234" s="80"/>
      <c r="ATA2234" s="52"/>
      <c r="ATB2234" s="69"/>
      <c r="ATC2234" s="69"/>
      <c r="ATD2234" s="69"/>
      <c r="ATE2234" s="107"/>
      <c r="ATF2234" s="2"/>
      <c r="ATG2234" s="15"/>
      <c r="ATH2234" s="15"/>
      <c r="ATI2234" s="80"/>
      <c r="ATJ2234" s="52"/>
      <c r="ATK2234" s="69"/>
      <c r="ATL2234" s="69"/>
      <c r="ATM2234" s="69"/>
      <c r="ATN2234" s="107"/>
      <c r="ATO2234" s="2"/>
      <c r="ATP2234" s="15"/>
      <c r="ATQ2234" s="15"/>
      <c r="ATR2234" s="80"/>
      <c r="ATS2234" s="52"/>
      <c r="ATT2234" s="69"/>
      <c r="ATU2234" s="69"/>
      <c r="ATV2234" s="69"/>
      <c r="ATW2234" s="107"/>
      <c r="ATX2234" s="2"/>
      <c r="ATY2234" s="15"/>
      <c r="ATZ2234" s="15"/>
      <c r="AUA2234" s="80"/>
      <c r="AUB2234" s="52"/>
      <c r="AUC2234" s="69"/>
      <c r="AUD2234" s="69"/>
      <c r="AUE2234" s="69"/>
      <c r="AUF2234" s="107"/>
      <c r="AUG2234" s="2"/>
      <c r="AUH2234" s="15"/>
      <c r="AUI2234" s="15"/>
      <c r="AUJ2234" s="80"/>
      <c r="AUK2234" s="52"/>
      <c r="AUL2234" s="69"/>
      <c r="AUM2234" s="69"/>
      <c r="AUN2234" s="69"/>
      <c r="AUO2234" s="107"/>
      <c r="AUP2234" s="2"/>
      <c r="AUQ2234" s="15"/>
      <c r="AUR2234" s="15"/>
      <c r="AUS2234" s="80"/>
      <c r="AUT2234" s="52"/>
      <c r="AUU2234" s="69"/>
      <c r="AUV2234" s="69"/>
      <c r="AUW2234" s="69"/>
      <c r="AUX2234" s="107"/>
      <c r="AUY2234" s="2"/>
      <c r="AUZ2234" s="15"/>
      <c r="AVA2234" s="15"/>
      <c r="AVB2234" s="80"/>
      <c r="AVC2234" s="52"/>
      <c r="AVD2234" s="69"/>
      <c r="AVE2234" s="69"/>
      <c r="AVF2234" s="69"/>
      <c r="AVG2234" s="107"/>
      <c r="AVH2234" s="2"/>
      <c r="AVI2234" s="15"/>
      <c r="AVJ2234" s="15"/>
      <c r="AVK2234" s="80"/>
      <c r="AVL2234" s="52"/>
      <c r="AVM2234" s="69"/>
      <c r="AVN2234" s="69"/>
      <c r="AVO2234" s="69"/>
      <c r="AVP2234" s="107"/>
      <c r="AVQ2234" s="2"/>
      <c r="AVR2234" s="15"/>
      <c r="AVS2234" s="15"/>
      <c r="AVT2234" s="80"/>
      <c r="AVU2234" s="52"/>
      <c r="AVV2234" s="69"/>
      <c r="AVW2234" s="69"/>
      <c r="AVX2234" s="69"/>
      <c r="AVY2234" s="107"/>
      <c r="AVZ2234" s="2"/>
      <c r="AWA2234" s="15"/>
      <c r="AWB2234" s="15"/>
      <c r="AWC2234" s="80"/>
      <c r="AWD2234" s="52"/>
      <c r="AWE2234" s="69"/>
      <c r="AWF2234" s="69"/>
      <c r="AWG2234" s="69"/>
      <c r="AWH2234" s="107"/>
      <c r="AWI2234" s="2"/>
      <c r="AWJ2234" s="15"/>
      <c r="AWK2234" s="15"/>
      <c r="AWL2234" s="80"/>
      <c r="AWM2234" s="52"/>
      <c r="AWN2234" s="69"/>
      <c r="AWO2234" s="69"/>
      <c r="AWP2234" s="69"/>
      <c r="AWQ2234" s="107"/>
      <c r="AWR2234" s="2"/>
      <c r="AWS2234" s="15"/>
      <c r="AWT2234" s="15"/>
      <c r="AWU2234" s="80"/>
      <c r="AWV2234" s="52"/>
      <c r="AWW2234" s="69"/>
      <c r="AWX2234" s="69"/>
      <c r="AWY2234" s="69"/>
      <c r="AWZ2234" s="107"/>
      <c r="AXA2234" s="2"/>
      <c r="AXB2234" s="15"/>
      <c r="AXC2234" s="15"/>
      <c r="AXD2234" s="80"/>
      <c r="AXE2234" s="52"/>
      <c r="AXF2234" s="69"/>
      <c r="AXG2234" s="69"/>
      <c r="AXH2234" s="69"/>
      <c r="AXI2234" s="107"/>
      <c r="AXJ2234" s="2"/>
      <c r="AXK2234" s="15"/>
      <c r="AXL2234" s="15"/>
      <c r="AXM2234" s="80"/>
      <c r="AXN2234" s="52"/>
      <c r="AXO2234" s="69"/>
      <c r="AXP2234" s="69"/>
      <c r="AXQ2234" s="69"/>
      <c r="AXR2234" s="107"/>
      <c r="AXS2234" s="2"/>
      <c r="AXT2234" s="15"/>
      <c r="AXU2234" s="15"/>
      <c r="AXV2234" s="80"/>
      <c r="AXW2234" s="52"/>
      <c r="AXX2234" s="69"/>
      <c r="AXY2234" s="69"/>
      <c r="AXZ2234" s="69"/>
      <c r="AYA2234" s="107"/>
      <c r="AYB2234" s="2"/>
      <c r="AYC2234" s="15"/>
      <c r="AYD2234" s="15"/>
      <c r="AYE2234" s="80"/>
      <c r="AYF2234" s="52"/>
      <c r="AYG2234" s="69"/>
      <c r="AYH2234" s="69"/>
      <c r="AYI2234" s="69"/>
      <c r="AYJ2234" s="107"/>
      <c r="AYK2234" s="2"/>
      <c r="AYL2234" s="15"/>
      <c r="AYM2234" s="15"/>
      <c r="AYN2234" s="80"/>
      <c r="AYO2234" s="52"/>
      <c r="AYP2234" s="69"/>
      <c r="AYQ2234" s="69"/>
      <c r="AYR2234" s="69"/>
      <c r="AYS2234" s="107"/>
      <c r="AYT2234" s="2"/>
      <c r="AYU2234" s="15"/>
      <c r="AYV2234" s="15"/>
      <c r="AYW2234" s="80"/>
      <c r="AYX2234" s="52"/>
      <c r="AYY2234" s="69"/>
      <c r="AYZ2234" s="69"/>
      <c r="AZA2234" s="69"/>
      <c r="AZB2234" s="107"/>
      <c r="AZC2234" s="2"/>
      <c r="AZD2234" s="15"/>
      <c r="AZE2234" s="15"/>
      <c r="AZF2234" s="80"/>
      <c r="AZG2234" s="52"/>
      <c r="AZH2234" s="69"/>
      <c r="AZI2234" s="69"/>
      <c r="AZJ2234" s="69"/>
      <c r="AZK2234" s="107"/>
      <c r="AZL2234" s="2"/>
      <c r="AZM2234" s="15"/>
      <c r="AZN2234" s="15"/>
      <c r="AZO2234" s="80"/>
      <c r="AZP2234" s="52"/>
      <c r="AZQ2234" s="69"/>
      <c r="AZR2234" s="69"/>
      <c r="AZS2234" s="69"/>
      <c r="AZT2234" s="107"/>
      <c r="AZU2234" s="2"/>
      <c r="AZV2234" s="15"/>
      <c r="AZW2234" s="15"/>
      <c r="AZX2234" s="80"/>
      <c r="AZY2234" s="52"/>
      <c r="AZZ2234" s="69"/>
      <c r="BAA2234" s="69"/>
      <c r="BAB2234" s="69"/>
      <c r="BAC2234" s="107"/>
      <c r="BAD2234" s="2"/>
      <c r="BAE2234" s="15"/>
      <c r="BAF2234" s="15"/>
      <c r="BAG2234" s="80"/>
      <c r="BAH2234" s="52"/>
      <c r="BAI2234" s="69"/>
      <c r="BAJ2234" s="69"/>
      <c r="BAK2234" s="69"/>
      <c r="BAL2234" s="107"/>
      <c r="BAM2234" s="2"/>
      <c r="BAN2234" s="15"/>
      <c r="BAO2234" s="15"/>
      <c r="BAP2234" s="80"/>
      <c r="BAQ2234" s="52"/>
      <c r="BAR2234" s="69"/>
      <c r="BAS2234" s="69"/>
      <c r="BAT2234" s="69"/>
      <c r="BAU2234" s="107"/>
      <c r="BAV2234" s="2"/>
      <c r="BAW2234" s="15"/>
      <c r="BAX2234" s="15"/>
      <c r="BAY2234" s="80"/>
      <c r="BAZ2234" s="52"/>
      <c r="BBA2234" s="69"/>
      <c r="BBB2234" s="69"/>
      <c r="BBC2234" s="69"/>
      <c r="BBD2234" s="107"/>
      <c r="BBE2234" s="2"/>
      <c r="BBF2234" s="15"/>
      <c r="BBG2234" s="15"/>
      <c r="BBH2234" s="80"/>
      <c r="BBI2234" s="52"/>
      <c r="BBJ2234" s="69"/>
      <c r="BBK2234" s="69"/>
      <c r="BBL2234" s="69"/>
      <c r="BBM2234" s="107"/>
      <c r="BBN2234" s="2"/>
      <c r="BBO2234" s="15"/>
      <c r="BBP2234" s="15"/>
      <c r="BBQ2234" s="80"/>
      <c r="BBR2234" s="52"/>
      <c r="BBS2234" s="69"/>
      <c r="BBT2234" s="69"/>
      <c r="BBU2234" s="69"/>
      <c r="BBV2234" s="107"/>
      <c r="BBW2234" s="2"/>
      <c r="BBX2234" s="15"/>
      <c r="BBY2234" s="15"/>
      <c r="BBZ2234" s="80"/>
      <c r="BCA2234" s="52"/>
      <c r="BCB2234" s="69"/>
      <c r="BCC2234" s="69"/>
      <c r="BCD2234" s="69"/>
      <c r="BCE2234" s="107"/>
      <c r="BCF2234" s="2"/>
      <c r="BCG2234" s="15"/>
      <c r="BCH2234" s="15"/>
      <c r="BCI2234" s="80"/>
      <c r="BCJ2234" s="52"/>
      <c r="BCK2234" s="69"/>
      <c r="BCL2234" s="69"/>
      <c r="BCM2234" s="69"/>
      <c r="BCN2234" s="107"/>
      <c r="BCO2234" s="2"/>
      <c r="BCP2234" s="15"/>
      <c r="BCQ2234" s="15"/>
      <c r="BCR2234" s="80"/>
      <c r="BCS2234" s="52"/>
      <c r="BCT2234" s="69"/>
      <c r="BCU2234" s="69"/>
      <c r="BCV2234" s="69"/>
      <c r="BCW2234" s="107"/>
      <c r="BCX2234" s="2"/>
      <c r="BCY2234" s="15"/>
      <c r="BCZ2234" s="15"/>
      <c r="BDA2234" s="80"/>
      <c r="BDB2234" s="52"/>
      <c r="BDC2234" s="69"/>
      <c r="BDD2234" s="69"/>
      <c r="BDE2234" s="69"/>
      <c r="BDF2234" s="107"/>
      <c r="BDG2234" s="2"/>
      <c r="BDH2234" s="15"/>
      <c r="BDI2234" s="15"/>
      <c r="BDJ2234" s="80"/>
      <c r="BDK2234" s="52"/>
      <c r="BDL2234" s="69"/>
      <c r="BDM2234" s="69"/>
      <c r="BDN2234" s="69"/>
      <c r="BDO2234" s="107"/>
      <c r="BDP2234" s="2"/>
      <c r="BDQ2234" s="15"/>
      <c r="BDR2234" s="15"/>
      <c r="BDS2234" s="80"/>
      <c r="BDT2234" s="52"/>
      <c r="BDU2234" s="69"/>
      <c r="BDV2234" s="69"/>
      <c r="BDW2234" s="69"/>
      <c r="BDX2234" s="107"/>
      <c r="BDY2234" s="2"/>
      <c r="BDZ2234" s="15"/>
      <c r="BEA2234" s="15"/>
      <c r="BEB2234" s="80"/>
      <c r="BEC2234" s="52"/>
      <c r="BED2234" s="69"/>
      <c r="BEE2234" s="69"/>
      <c r="BEF2234" s="69"/>
      <c r="BEG2234" s="107"/>
      <c r="BEH2234" s="2"/>
      <c r="BEI2234" s="15"/>
      <c r="BEJ2234" s="15"/>
      <c r="BEK2234" s="80"/>
      <c r="BEL2234" s="52"/>
      <c r="BEM2234" s="69"/>
      <c r="BEN2234" s="69"/>
      <c r="BEO2234" s="69"/>
      <c r="BEP2234" s="107"/>
      <c r="BEQ2234" s="2"/>
      <c r="BER2234" s="15"/>
      <c r="BES2234" s="15"/>
      <c r="BET2234" s="80"/>
      <c r="BEU2234" s="52"/>
      <c r="BEV2234" s="69"/>
      <c r="BEW2234" s="69"/>
      <c r="BEX2234" s="69"/>
      <c r="BEY2234" s="107"/>
      <c r="BEZ2234" s="2"/>
      <c r="BFA2234" s="15"/>
      <c r="BFB2234" s="15"/>
      <c r="BFC2234" s="80"/>
      <c r="BFD2234" s="52"/>
      <c r="BFE2234" s="69"/>
      <c r="BFF2234" s="69"/>
      <c r="BFG2234" s="69"/>
      <c r="BFH2234" s="107"/>
      <c r="BFI2234" s="2"/>
      <c r="BFJ2234" s="15"/>
      <c r="BFK2234" s="15"/>
      <c r="BFL2234" s="80"/>
      <c r="BFM2234" s="52"/>
      <c r="BFN2234" s="69"/>
      <c r="BFO2234" s="69"/>
      <c r="BFP2234" s="69"/>
      <c r="BFQ2234" s="107"/>
      <c r="BFR2234" s="2"/>
      <c r="BFS2234" s="15"/>
      <c r="BFT2234" s="15"/>
      <c r="BFU2234" s="80"/>
      <c r="BFV2234" s="52"/>
      <c r="BFW2234" s="69"/>
      <c r="BFX2234" s="69"/>
      <c r="BFY2234" s="69"/>
      <c r="BFZ2234" s="107"/>
      <c r="BGA2234" s="2"/>
      <c r="BGB2234" s="15"/>
      <c r="BGC2234" s="15"/>
      <c r="BGD2234" s="80"/>
      <c r="BGE2234" s="52"/>
      <c r="BGF2234" s="69"/>
      <c r="BGG2234" s="69"/>
      <c r="BGH2234" s="69"/>
      <c r="BGI2234" s="107"/>
      <c r="BGJ2234" s="2"/>
      <c r="BGK2234" s="15"/>
      <c r="BGL2234" s="15"/>
      <c r="BGM2234" s="80"/>
      <c r="BGN2234" s="52"/>
      <c r="BGO2234" s="69"/>
      <c r="BGP2234" s="69"/>
      <c r="BGQ2234" s="69"/>
      <c r="BGR2234" s="107"/>
      <c r="BGS2234" s="2"/>
      <c r="BGT2234" s="15"/>
      <c r="BGU2234" s="15"/>
      <c r="BGV2234" s="80"/>
      <c r="BGW2234" s="52"/>
      <c r="BGX2234" s="69"/>
      <c r="BGY2234" s="69"/>
      <c r="BGZ2234" s="69"/>
      <c r="BHA2234" s="107"/>
      <c r="BHB2234" s="2"/>
      <c r="BHC2234" s="15"/>
      <c r="BHD2234" s="15"/>
      <c r="BHE2234" s="80"/>
      <c r="BHF2234" s="52"/>
      <c r="BHG2234" s="69"/>
      <c r="BHH2234" s="69"/>
      <c r="BHI2234" s="69"/>
      <c r="BHJ2234" s="107"/>
      <c r="BHK2234" s="2"/>
      <c r="BHL2234" s="15"/>
      <c r="BHM2234" s="15"/>
      <c r="BHN2234" s="80"/>
      <c r="BHO2234" s="52"/>
      <c r="BHP2234" s="69"/>
      <c r="BHQ2234" s="69"/>
      <c r="BHR2234" s="69"/>
      <c r="BHS2234" s="107"/>
      <c r="BHT2234" s="2"/>
      <c r="BHU2234" s="15"/>
      <c r="BHV2234" s="15"/>
      <c r="BHW2234" s="80"/>
      <c r="BHX2234" s="52"/>
      <c r="BHY2234" s="69"/>
      <c r="BHZ2234" s="69"/>
      <c r="BIA2234" s="69"/>
      <c r="BIB2234" s="107"/>
      <c r="BIC2234" s="2"/>
      <c r="BID2234" s="15"/>
      <c r="BIE2234" s="15"/>
      <c r="BIF2234" s="80"/>
      <c r="BIG2234" s="52"/>
      <c r="BIH2234" s="69"/>
      <c r="BII2234" s="69"/>
      <c r="BIJ2234" s="69"/>
      <c r="BIK2234" s="107"/>
      <c r="BIL2234" s="2"/>
      <c r="BIM2234" s="15"/>
      <c r="BIN2234" s="15"/>
      <c r="BIO2234" s="80"/>
      <c r="BIP2234" s="52"/>
      <c r="BIQ2234" s="69"/>
      <c r="BIR2234" s="69"/>
      <c r="BIS2234" s="69"/>
      <c r="BIT2234" s="107"/>
      <c r="BIU2234" s="2"/>
      <c r="BIV2234" s="15"/>
      <c r="BIW2234" s="15"/>
      <c r="BIX2234" s="80"/>
      <c r="BIY2234" s="52"/>
      <c r="BIZ2234" s="69"/>
      <c r="BJA2234" s="69"/>
      <c r="BJB2234" s="69"/>
      <c r="BJC2234" s="107"/>
      <c r="BJD2234" s="2"/>
      <c r="BJE2234" s="15"/>
      <c r="BJF2234" s="15"/>
      <c r="BJG2234" s="80"/>
      <c r="BJH2234" s="52"/>
      <c r="BJI2234" s="69"/>
      <c r="BJJ2234" s="69"/>
      <c r="BJK2234" s="69"/>
      <c r="BJL2234" s="107"/>
      <c r="BJM2234" s="2"/>
      <c r="BJN2234" s="15"/>
      <c r="BJO2234" s="15"/>
      <c r="BJP2234" s="80"/>
      <c r="BJQ2234" s="52"/>
      <c r="BJR2234" s="69"/>
      <c r="BJS2234" s="69"/>
      <c r="BJT2234" s="69"/>
      <c r="BJU2234" s="107"/>
      <c r="BJV2234" s="2"/>
      <c r="BJW2234" s="15"/>
      <c r="BJX2234" s="15"/>
      <c r="BJY2234" s="80"/>
      <c r="BJZ2234" s="52"/>
      <c r="BKA2234" s="69"/>
      <c r="BKB2234" s="69"/>
      <c r="BKC2234" s="69"/>
      <c r="BKD2234" s="107"/>
      <c r="BKE2234" s="2"/>
      <c r="BKF2234" s="15"/>
      <c r="BKG2234" s="15"/>
      <c r="BKH2234" s="80"/>
      <c r="BKI2234" s="52"/>
      <c r="BKJ2234" s="69"/>
      <c r="BKK2234" s="69"/>
      <c r="BKL2234" s="69"/>
      <c r="BKM2234" s="107"/>
      <c r="BKN2234" s="2"/>
      <c r="BKO2234" s="15"/>
      <c r="BKP2234" s="15"/>
      <c r="BKQ2234" s="80"/>
      <c r="BKR2234" s="52"/>
      <c r="BKS2234" s="69"/>
      <c r="BKT2234" s="69"/>
      <c r="BKU2234" s="69"/>
      <c r="BKV2234" s="107"/>
      <c r="BKW2234" s="2"/>
      <c r="BKX2234" s="15"/>
      <c r="BKY2234" s="15"/>
      <c r="BKZ2234" s="80"/>
      <c r="BLA2234" s="52"/>
      <c r="BLB2234" s="69"/>
      <c r="BLC2234" s="69"/>
      <c r="BLD2234" s="69"/>
      <c r="BLE2234" s="107"/>
      <c r="BLF2234" s="2"/>
      <c r="BLG2234" s="15"/>
      <c r="BLH2234" s="15"/>
      <c r="BLI2234" s="80"/>
      <c r="BLJ2234" s="52"/>
      <c r="BLK2234" s="69"/>
      <c r="BLL2234" s="69"/>
      <c r="BLM2234" s="69"/>
      <c r="BLN2234" s="107"/>
      <c r="BLO2234" s="2"/>
      <c r="BLP2234" s="15"/>
      <c r="BLQ2234" s="15"/>
      <c r="BLR2234" s="80"/>
      <c r="BLS2234" s="52"/>
      <c r="BLT2234" s="69"/>
      <c r="BLU2234" s="69"/>
      <c r="BLV2234" s="69"/>
      <c r="BLW2234" s="107"/>
      <c r="BLX2234" s="2"/>
      <c r="BLY2234" s="15"/>
      <c r="BLZ2234" s="15"/>
      <c r="BMA2234" s="80"/>
      <c r="BMB2234" s="52"/>
      <c r="BMC2234" s="69"/>
      <c r="BMD2234" s="69"/>
      <c r="BME2234" s="69"/>
      <c r="BMF2234" s="107"/>
      <c r="BMG2234" s="2"/>
      <c r="BMH2234" s="15"/>
      <c r="BMI2234" s="15"/>
      <c r="BMJ2234" s="80"/>
      <c r="BMK2234" s="52"/>
      <c r="BML2234" s="69"/>
      <c r="BMM2234" s="69"/>
      <c r="BMN2234" s="69"/>
      <c r="BMO2234" s="107"/>
      <c r="BMP2234" s="2"/>
      <c r="BMQ2234" s="15"/>
      <c r="BMR2234" s="15"/>
      <c r="BMS2234" s="80"/>
      <c r="BMT2234" s="52"/>
      <c r="BMU2234" s="69"/>
      <c r="BMV2234" s="69"/>
      <c r="BMW2234" s="69"/>
      <c r="BMX2234" s="107"/>
      <c r="BMY2234" s="2"/>
      <c r="BMZ2234" s="15"/>
      <c r="BNA2234" s="15"/>
      <c r="BNB2234" s="80"/>
      <c r="BNC2234" s="52"/>
      <c r="BND2234" s="69"/>
      <c r="BNE2234" s="69"/>
      <c r="BNF2234" s="69"/>
      <c r="BNG2234" s="107"/>
      <c r="BNH2234" s="2"/>
      <c r="BNI2234" s="15"/>
      <c r="BNJ2234" s="15"/>
      <c r="BNK2234" s="80"/>
      <c r="BNL2234" s="52"/>
      <c r="BNM2234" s="69"/>
      <c r="BNN2234" s="69"/>
      <c r="BNO2234" s="69"/>
      <c r="BNP2234" s="107"/>
      <c r="BNQ2234" s="2"/>
      <c r="BNR2234" s="15"/>
      <c r="BNS2234" s="15"/>
      <c r="BNT2234" s="80"/>
      <c r="BNU2234" s="52"/>
      <c r="BNV2234" s="69"/>
      <c r="BNW2234" s="69"/>
      <c r="BNX2234" s="69"/>
      <c r="BNY2234" s="107"/>
      <c r="BNZ2234" s="2"/>
      <c r="BOA2234" s="15"/>
      <c r="BOB2234" s="15"/>
      <c r="BOC2234" s="80"/>
      <c r="BOD2234" s="52"/>
      <c r="BOE2234" s="69"/>
      <c r="BOF2234" s="69"/>
      <c r="BOG2234" s="69"/>
      <c r="BOH2234" s="107"/>
      <c r="BOI2234" s="2"/>
      <c r="BOJ2234" s="15"/>
      <c r="BOK2234" s="15"/>
      <c r="BOL2234" s="80"/>
      <c r="BOM2234" s="52"/>
      <c r="BON2234" s="69"/>
      <c r="BOO2234" s="69"/>
      <c r="BOP2234" s="69"/>
      <c r="BOQ2234" s="107"/>
      <c r="BOR2234" s="2"/>
      <c r="BOS2234" s="15"/>
      <c r="BOT2234" s="15"/>
      <c r="BOU2234" s="80"/>
      <c r="BOV2234" s="52"/>
      <c r="BOW2234" s="69"/>
      <c r="BOX2234" s="69"/>
      <c r="BOY2234" s="69"/>
      <c r="BOZ2234" s="107"/>
      <c r="BPA2234" s="2"/>
      <c r="BPB2234" s="15"/>
      <c r="BPC2234" s="15"/>
      <c r="BPD2234" s="80"/>
      <c r="BPE2234" s="52"/>
      <c r="BPF2234" s="69"/>
      <c r="BPG2234" s="69"/>
      <c r="BPH2234" s="69"/>
      <c r="BPI2234" s="107"/>
      <c r="BPJ2234" s="2"/>
      <c r="BPK2234" s="15"/>
      <c r="BPL2234" s="15"/>
      <c r="BPM2234" s="80"/>
      <c r="BPN2234" s="52"/>
      <c r="BPO2234" s="69"/>
      <c r="BPP2234" s="69"/>
      <c r="BPQ2234" s="69"/>
      <c r="BPR2234" s="107"/>
      <c r="BPS2234" s="2"/>
      <c r="BPT2234" s="15"/>
      <c r="BPU2234" s="15"/>
      <c r="BPV2234" s="80"/>
      <c r="BPW2234" s="52"/>
      <c r="BPX2234" s="69"/>
      <c r="BPY2234" s="69"/>
      <c r="BPZ2234" s="69"/>
      <c r="BQA2234" s="107"/>
      <c r="BQB2234" s="2"/>
      <c r="BQC2234" s="15"/>
      <c r="BQD2234" s="15"/>
      <c r="BQE2234" s="80"/>
      <c r="BQF2234" s="52"/>
      <c r="BQG2234" s="69"/>
      <c r="BQH2234" s="69"/>
      <c r="BQI2234" s="69"/>
      <c r="BQJ2234" s="107"/>
      <c r="BQK2234" s="2"/>
      <c r="BQL2234" s="15"/>
      <c r="BQM2234" s="15"/>
      <c r="BQN2234" s="80"/>
      <c r="BQO2234" s="52"/>
      <c r="BQP2234" s="69"/>
      <c r="BQQ2234" s="69"/>
      <c r="BQR2234" s="69"/>
      <c r="BQS2234" s="107"/>
      <c r="BQT2234" s="2"/>
      <c r="BQU2234" s="15"/>
      <c r="BQV2234" s="15"/>
      <c r="BQW2234" s="80"/>
      <c r="BQX2234" s="52"/>
      <c r="BQY2234" s="69"/>
      <c r="BQZ2234" s="69"/>
      <c r="BRA2234" s="69"/>
      <c r="BRB2234" s="107"/>
      <c r="BRC2234" s="2"/>
      <c r="BRD2234" s="15"/>
      <c r="BRE2234" s="15"/>
      <c r="BRF2234" s="80"/>
      <c r="BRG2234" s="52"/>
      <c r="BRH2234" s="69"/>
      <c r="BRI2234" s="69"/>
      <c r="BRJ2234" s="69"/>
      <c r="BRK2234" s="107"/>
      <c r="BRL2234" s="2"/>
      <c r="BRM2234" s="15"/>
      <c r="BRN2234" s="15"/>
      <c r="BRO2234" s="80"/>
      <c r="BRP2234" s="52"/>
      <c r="BRQ2234" s="69"/>
      <c r="BRR2234" s="69"/>
      <c r="BRS2234" s="69"/>
      <c r="BRT2234" s="107"/>
      <c r="BRU2234" s="2"/>
      <c r="BRV2234" s="15"/>
      <c r="BRW2234" s="15"/>
      <c r="BRX2234" s="80"/>
      <c r="BRY2234" s="52"/>
      <c r="BRZ2234" s="69"/>
      <c r="BSA2234" s="69"/>
      <c r="BSB2234" s="69"/>
      <c r="BSC2234" s="107"/>
      <c r="BSD2234" s="2"/>
      <c r="BSE2234" s="15"/>
      <c r="BSF2234" s="15"/>
      <c r="BSG2234" s="80"/>
      <c r="BSH2234" s="52"/>
      <c r="BSI2234" s="69"/>
      <c r="BSJ2234" s="69"/>
      <c r="BSK2234" s="69"/>
      <c r="BSL2234" s="107"/>
      <c r="BSM2234" s="2"/>
      <c r="BSN2234" s="15"/>
      <c r="BSO2234" s="15"/>
      <c r="BSP2234" s="80"/>
      <c r="BSQ2234" s="52"/>
      <c r="BSR2234" s="69"/>
      <c r="BSS2234" s="69"/>
      <c r="BST2234" s="69"/>
      <c r="BSU2234" s="107"/>
      <c r="BSV2234" s="2"/>
      <c r="BSW2234" s="15"/>
      <c r="BSX2234" s="15"/>
      <c r="BSY2234" s="80"/>
      <c r="BSZ2234" s="52"/>
      <c r="BTA2234" s="69"/>
      <c r="BTB2234" s="69"/>
      <c r="BTC2234" s="69"/>
      <c r="BTD2234" s="107"/>
      <c r="BTE2234" s="2"/>
      <c r="BTF2234" s="15"/>
      <c r="BTG2234" s="15"/>
      <c r="BTH2234" s="80"/>
      <c r="BTI2234" s="52"/>
      <c r="BTJ2234" s="69"/>
      <c r="BTK2234" s="69"/>
      <c r="BTL2234" s="69"/>
      <c r="BTM2234" s="107"/>
      <c r="BTN2234" s="2"/>
      <c r="BTO2234" s="15"/>
      <c r="BTP2234" s="15"/>
      <c r="BTQ2234" s="80"/>
      <c r="BTR2234" s="52"/>
      <c r="BTS2234" s="69"/>
      <c r="BTT2234" s="69"/>
      <c r="BTU2234" s="69"/>
      <c r="BTV2234" s="107"/>
      <c r="BTW2234" s="2"/>
      <c r="BTX2234" s="15"/>
      <c r="BTY2234" s="15"/>
      <c r="BTZ2234" s="80"/>
      <c r="BUA2234" s="52"/>
      <c r="BUB2234" s="69"/>
      <c r="BUC2234" s="69"/>
      <c r="BUD2234" s="69"/>
      <c r="BUE2234" s="107"/>
      <c r="BUF2234" s="2"/>
      <c r="BUG2234" s="15"/>
      <c r="BUH2234" s="15"/>
      <c r="BUI2234" s="80"/>
      <c r="BUJ2234" s="52"/>
      <c r="BUK2234" s="69"/>
      <c r="BUL2234" s="69"/>
      <c r="BUM2234" s="69"/>
      <c r="BUN2234" s="107"/>
      <c r="BUO2234" s="2"/>
      <c r="BUP2234" s="15"/>
      <c r="BUQ2234" s="15"/>
      <c r="BUR2234" s="80"/>
      <c r="BUS2234" s="52"/>
      <c r="BUT2234" s="69"/>
      <c r="BUU2234" s="69"/>
      <c r="BUV2234" s="69"/>
      <c r="BUW2234" s="107"/>
      <c r="BUX2234" s="2"/>
      <c r="BUY2234" s="15"/>
      <c r="BUZ2234" s="15"/>
      <c r="BVA2234" s="80"/>
      <c r="BVB2234" s="52"/>
      <c r="BVC2234" s="69"/>
      <c r="BVD2234" s="69"/>
      <c r="BVE2234" s="69"/>
      <c r="BVF2234" s="107"/>
      <c r="BVG2234" s="2"/>
      <c r="BVH2234" s="15"/>
      <c r="BVI2234" s="15"/>
      <c r="BVJ2234" s="80"/>
      <c r="BVK2234" s="52"/>
      <c r="BVL2234" s="69"/>
      <c r="BVM2234" s="69"/>
      <c r="BVN2234" s="69"/>
      <c r="BVO2234" s="107"/>
      <c r="BVP2234" s="2"/>
      <c r="BVQ2234" s="15"/>
      <c r="BVR2234" s="15"/>
      <c r="BVS2234" s="80"/>
      <c r="BVT2234" s="52"/>
      <c r="BVU2234" s="69"/>
      <c r="BVV2234" s="69"/>
      <c r="BVW2234" s="69"/>
      <c r="BVX2234" s="107"/>
      <c r="BVY2234" s="2"/>
      <c r="BVZ2234" s="15"/>
      <c r="BWA2234" s="15"/>
      <c r="BWB2234" s="80"/>
      <c r="BWC2234" s="52"/>
      <c r="BWD2234" s="69"/>
      <c r="BWE2234" s="69"/>
      <c r="BWF2234" s="69"/>
      <c r="BWG2234" s="107"/>
      <c r="BWH2234" s="2"/>
      <c r="BWI2234" s="15"/>
      <c r="BWJ2234" s="15"/>
      <c r="BWK2234" s="80"/>
      <c r="BWL2234" s="52"/>
      <c r="BWM2234" s="69"/>
      <c r="BWN2234" s="69"/>
      <c r="BWO2234" s="69"/>
      <c r="BWP2234" s="107"/>
      <c r="BWQ2234" s="2"/>
      <c r="BWR2234" s="15"/>
      <c r="BWS2234" s="15"/>
      <c r="BWT2234" s="80"/>
      <c r="BWU2234" s="52"/>
      <c r="BWV2234" s="69"/>
      <c r="BWW2234" s="69"/>
      <c r="BWX2234" s="69"/>
      <c r="BWY2234" s="107"/>
      <c r="BWZ2234" s="2"/>
      <c r="BXA2234" s="15"/>
      <c r="BXB2234" s="15"/>
      <c r="BXC2234" s="80"/>
      <c r="BXD2234" s="52"/>
      <c r="BXE2234" s="69"/>
      <c r="BXF2234" s="69"/>
      <c r="BXG2234" s="69"/>
      <c r="BXH2234" s="107"/>
      <c r="BXI2234" s="2"/>
      <c r="BXJ2234" s="15"/>
      <c r="BXK2234" s="15"/>
      <c r="BXL2234" s="80"/>
      <c r="BXM2234" s="52"/>
      <c r="BXN2234" s="69"/>
      <c r="BXO2234" s="69"/>
      <c r="BXP2234" s="69"/>
      <c r="BXQ2234" s="107"/>
      <c r="BXR2234" s="2"/>
      <c r="BXS2234" s="15"/>
      <c r="BXT2234" s="15"/>
      <c r="BXU2234" s="80"/>
      <c r="BXV2234" s="52"/>
      <c r="BXW2234" s="69"/>
      <c r="BXX2234" s="69"/>
      <c r="BXY2234" s="69"/>
      <c r="BXZ2234" s="107"/>
      <c r="BYA2234" s="2"/>
      <c r="BYB2234" s="15"/>
      <c r="BYC2234" s="15"/>
      <c r="BYD2234" s="80"/>
      <c r="BYE2234" s="52"/>
      <c r="BYF2234" s="69"/>
      <c r="BYG2234" s="69"/>
      <c r="BYH2234" s="69"/>
      <c r="BYI2234" s="107"/>
      <c r="BYJ2234" s="2"/>
      <c r="BYK2234" s="15"/>
      <c r="BYL2234" s="15"/>
      <c r="BYM2234" s="80"/>
      <c r="BYN2234" s="52"/>
      <c r="BYO2234" s="69"/>
      <c r="BYP2234" s="69"/>
      <c r="BYQ2234" s="69"/>
      <c r="BYR2234" s="107"/>
      <c r="BYS2234" s="2"/>
      <c r="BYT2234" s="15"/>
      <c r="BYU2234" s="15"/>
      <c r="BYV2234" s="80"/>
      <c r="BYW2234" s="52"/>
      <c r="BYX2234" s="69"/>
      <c r="BYY2234" s="69"/>
      <c r="BYZ2234" s="69"/>
      <c r="BZA2234" s="107"/>
      <c r="BZB2234" s="2"/>
      <c r="BZC2234" s="15"/>
      <c r="BZD2234" s="15"/>
      <c r="BZE2234" s="80"/>
      <c r="BZF2234" s="52"/>
      <c r="BZG2234" s="69"/>
      <c r="BZH2234" s="69"/>
      <c r="BZI2234" s="69"/>
      <c r="BZJ2234" s="107"/>
      <c r="BZK2234" s="2"/>
      <c r="BZL2234" s="15"/>
      <c r="BZM2234" s="15"/>
      <c r="BZN2234" s="80"/>
      <c r="BZO2234" s="52"/>
      <c r="BZP2234" s="69"/>
      <c r="BZQ2234" s="69"/>
      <c r="BZR2234" s="69"/>
      <c r="BZS2234" s="107"/>
      <c r="BZT2234" s="2"/>
      <c r="BZU2234" s="15"/>
      <c r="BZV2234" s="15"/>
      <c r="BZW2234" s="80"/>
      <c r="BZX2234" s="52"/>
      <c r="BZY2234" s="69"/>
      <c r="BZZ2234" s="69"/>
      <c r="CAA2234" s="69"/>
      <c r="CAB2234" s="107"/>
      <c r="CAC2234" s="2"/>
      <c r="CAD2234" s="15"/>
      <c r="CAE2234" s="15"/>
      <c r="CAF2234" s="80"/>
      <c r="CAG2234" s="52"/>
      <c r="CAH2234" s="69"/>
      <c r="CAI2234" s="69"/>
      <c r="CAJ2234" s="69"/>
      <c r="CAK2234" s="107"/>
      <c r="CAL2234" s="2"/>
      <c r="CAM2234" s="15"/>
      <c r="CAN2234" s="15"/>
      <c r="CAO2234" s="80"/>
      <c r="CAP2234" s="52"/>
      <c r="CAQ2234" s="69"/>
      <c r="CAR2234" s="69"/>
      <c r="CAS2234" s="69"/>
      <c r="CAT2234" s="107"/>
      <c r="CAU2234" s="2"/>
      <c r="CAV2234" s="15"/>
      <c r="CAW2234" s="15"/>
      <c r="CAX2234" s="80"/>
      <c r="CAY2234" s="52"/>
      <c r="CAZ2234" s="69"/>
      <c r="CBA2234" s="69"/>
      <c r="CBB2234" s="69"/>
      <c r="CBC2234" s="107"/>
      <c r="CBD2234" s="2"/>
      <c r="CBE2234" s="15"/>
      <c r="CBF2234" s="15"/>
      <c r="CBG2234" s="80"/>
      <c r="CBH2234" s="52"/>
      <c r="CBI2234" s="69"/>
      <c r="CBJ2234" s="69"/>
      <c r="CBK2234" s="69"/>
      <c r="CBL2234" s="107"/>
      <c r="CBM2234" s="2"/>
      <c r="CBN2234" s="15"/>
      <c r="CBO2234" s="15"/>
      <c r="CBP2234" s="80"/>
      <c r="CBQ2234" s="52"/>
      <c r="CBR2234" s="69"/>
      <c r="CBS2234" s="69"/>
      <c r="CBT2234" s="69"/>
      <c r="CBU2234" s="107"/>
      <c r="CBV2234" s="2"/>
      <c r="CBW2234" s="15"/>
      <c r="CBX2234" s="15"/>
      <c r="CBY2234" s="80"/>
      <c r="CBZ2234" s="52"/>
      <c r="CCA2234" s="69"/>
      <c r="CCB2234" s="69"/>
      <c r="CCC2234" s="69"/>
      <c r="CCD2234" s="107"/>
      <c r="CCE2234" s="2"/>
      <c r="CCF2234" s="15"/>
      <c r="CCG2234" s="15"/>
      <c r="CCH2234" s="80"/>
      <c r="CCI2234" s="52"/>
      <c r="CCJ2234" s="69"/>
      <c r="CCK2234" s="69"/>
      <c r="CCL2234" s="69"/>
      <c r="CCM2234" s="107"/>
      <c r="CCN2234" s="2"/>
      <c r="CCO2234" s="15"/>
      <c r="CCP2234" s="15"/>
      <c r="CCQ2234" s="80"/>
      <c r="CCR2234" s="52"/>
      <c r="CCS2234" s="69"/>
      <c r="CCT2234" s="69"/>
      <c r="CCU2234" s="69"/>
      <c r="CCV2234" s="107"/>
      <c r="CCW2234" s="2"/>
      <c r="CCX2234" s="15"/>
      <c r="CCY2234" s="15"/>
      <c r="CCZ2234" s="80"/>
      <c r="CDA2234" s="52"/>
      <c r="CDB2234" s="69"/>
      <c r="CDC2234" s="69"/>
      <c r="CDD2234" s="69"/>
      <c r="CDE2234" s="107"/>
      <c r="CDF2234" s="2"/>
      <c r="CDG2234" s="15"/>
      <c r="CDH2234" s="15"/>
      <c r="CDI2234" s="80"/>
      <c r="CDJ2234" s="52"/>
      <c r="CDK2234" s="69"/>
      <c r="CDL2234" s="69"/>
      <c r="CDM2234" s="69"/>
      <c r="CDN2234" s="107"/>
      <c r="CDO2234" s="2"/>
      <c r="CDP2234" s="15"/>
      <c r="CDQ2234" s="15"/>
      <c r="CDR2234" s="80"/>
      <c r="CDS2234" s="52"/>
      <c r="CDT2234" s="69"/>
      <c r="CDU2234" s="69"/>
      <c r="CDV2234" s="69"/>
      <c r="CDW2234" s="107"/>
      <c r="CDX2234" s="2"/>
      <c r="CDY2234" s="15"/>
      <c r="CDZ2234" s="15"/>
      <c r="CEA2234" s="80"/>
      <c r="CEB2234" s="52"/>
      <c r="CEC2234" s="69"/>
      <c r="CED2234" s="69"/>
      <c r="CEE2234" s="69"/>
      <c r="CEF2234" s="107"/>
      <c r="CEG2234" s="2"/>
      <c r="CEH2234" s="15"/>
      <c r="CEI2234" s="15"/>
      <c r="CEJ2234" s="80"/>
      <c r="CEK2234" s="52"/>
      <c r="CEL2234" s="69"/>
      <c r="CEM2234" s="69"/>
      <c r="CEN2234" s="69"/>
      <c r="CEO2234" s="107"/>
      <c r="CEP2234" s="2"/>
      <c r="CEQ2234" s="15"/>
      <c r="CER2234" s="15"/>
      <c r="CES2234" s="80"/>
      <c r="CET2234" s="52"/>
      <c r="CEU2234" s="69"/>
      <c r="CEV2234" s="69"/>
      <c r="CEW2234" s="69"/>
      <c r="CEX2234" s="107"/>
      <c r="CEY2234" s="2"/>
      <c r="CEZ2234" s="15"/>
      <c r="CFA2234" s="15"/>
      <c r="CFB2234" s="80"/>
      <c r="CFC2234" s="52"/>
      <c r="CFD2234" s="69"/>
      <c r="CFE2234" s="69"/>
      <c r="CFF2234" s="69"/>
      <c r="CFG2234" s="107"/>
      <c r="CFH2234" s="2"/>
      <c r="CFI2234" s="15"/>
      <c r="CFJ2234" s="15"/>
      <c r="CFK2234" s="80"/>
      <c r="CFL2234" s="52"/>
      <c r="CFM2234" s="69"/>
      <c r="CFN2234" s="69"/>
      <c r="CFO2234" s="69"/>
      <c r="CFP2234" s="107"/>
      <c r="CFQ2234" s="2"/>
      <c r="CFR2234" s="15"/>
      <c r="CFS2234" s="15"/>
      <c r="CFT2234" s="80"/>
      <c r="CFU2234" s="52"/>
      <c r="CFV2234" s="69"/>
      <c r="CFW2234" s="69"/>
      <c r="CFX2234" s="69"/>
      <c r="CFY2234" s="107"/>
      <c r="CFZ2234" s="2"/>
      <c r="CGA2234" s="15"/>
      <c r="CGB2234" s="15"/>
      <c r="CGC2234" s="80"/>
      <c r="CGD2234" s="52"/>
      <c r="CGE2234" s="69"/>
      <c r="CGF2234" s="69"/>
      <c r="CGG2234" s="69"/>
      <c r="CGH2234" s="107"/>
      <c r="CGI2234" s="2"/>
      <c r="CGJ2234" s="15"/>
      <c r="CGK2234" s="15"/>
      <c r="CGL2234" s="80"/>
      <c r="CGM2234" s="52"/>
      <c r="CGN2234" s="69"/>
      <c r="CGO2234" s="69"/>
      <c r="CGP2234" s="69"/>
      <c r="CGQ2234" s="107"/>
      <c r="CGR2234" s="2"/>
      <c r="CGS2234" s="15"/>
      <c r="CGT2234" s="15"/>
      <c r="CGU2234" s="80"/>
      <c r="CGV2234" s="52"/>
      <c r="CGW2234" s="69"/>
      <c r="CGX2234" s="69"/>
      <c r="CGY2234" s="69"/>
      <c r="CGZ2234" s="107"/>
      <c r="CHA2234" s="2"/>
      <c r="CHB2234" s="15"/>
      <c r="CHC2234" s="15"/>
      <c r="CHD2234" s="80"/>
      <c r="CHE2234" s="52"/>
      <c r="CHF2234" s="69"/>
      <c r="CHG2234" s="69"/>
      <c r="CHH2234" s="69"/>
      <c r="CHI2234" s="107"/>
      <c r="CHJ2234" s="2"/>
      <c r="CHK2234" s="15"/>
      <c r="CHL2234" s="15"/>
      <c r="CHM2234" s="80"/>
      <c r="CHN2234" s="52"/>
      <c r="CHO2234" s="69"/>
      <c r="CHP2234" s="69"/>
      <c r="CHQ2234" s="69"/>
      <c r="CHR2234" s="107"/>
      <c r="CHS2234" s="2"/>
      <c r="CHT2234" s="15"/>
      <c r="CHU2234" s="15"/>
      <c r="CHV2234" s="80"/>
      <c r="CHW2234" s="52"/>
      <c r="CHX2234" s="69"/>
      <c r="CHY2234" s="69"/>
      <c r="CHZ2234" s="69"/>
      <c r="CIA2234" s="107"/>
      <c r="CIB2234" s="2"/>
      <c r="CIC2234" s="15"/>
      <c r="CID2234" s="15"/>
      <c r="CIE2234" s="80"/>
      <c r="CIF2234" s="52"/>
      <c r="CIG2234" s="69"/>
      <c r="CIH2234" s="69"/>
      <c r="CII2234" s="69"/>
      <c r="CIJ2234" s="107"/>
      <c r="CIK2234" s="2"/>
      <c r="CIL2234" s="15"/>
      <c r="CIM2234" s="15"/>
      <c r="CIN2234" s="80"/>
      <c r="CIO2234" s="52"/>
      <c r="CIP2234" s="69"/>
      <c r="CIQ2234" s="69"/>
      <c r="CIR2234" s="69"/>
      <c r="CIS2234" s="107"/>
      <c r="CIT2234" s="2"/>
      <c r="CIU2234" s="15"/>
      <c r="CIV2234" s="15"/>
      <c r="CIW2234" s="80"/>
      <c r="CIX2234" s="52"/>
      <c r="CIY2234" s="69"/>
      <c r="CIZ2234" s="69"/>
      <c r="CJA2234" s="69"/>
      <c r="CJB2234" s="107"/>
      <c r="CJC2234" s="2"/>
      <c r="CJD2234" s="15"/>
      <c r="CJE2234" s="15"/>
      <c r="CJF2234" s="80"/>
      <c r="CJG2234" s="52"/>
      <c r="CJH2234" s="69"/>
      <c r="CJI2234" s="69"/>
      <c r="CJJ2234" s="69"/>
      <c r="CJK2234" s="107"/>
      <c r="CJL2234" s="2"/>
      <c r="CJM2234" s="15"/>
      <c r="CJN2234" s="15"/>
      <c r="CJO2234" s="80"/>
      <c r="CJP2234" s="52"/>
      <c r="CJQ2234" s="69"/>
      <c r="CJR2234" s="69"/>
      <c r="CJS2234" s="69"/>
      <c r="CJT2234" s="107"/>
      <c r="CJU2234" s="2"/>
      <c r="CJV2234" s="15"/>
      <c r="CJW2234" s="15"/>
      <c r="CJX2234" s="80"/>
      <c r="CJY2234" s="52"/>
      <c r="CJZ2234" s="69"/>
      <c r="CKA2234" s="69"/>
      <c r="CKB2234" s="69"/>
      <c r="CKC2234" s="107"/>
      <c r="CKD2234" s="2"/>
      <c r="CKE2234" s="15"/>
      <c r="CKF2234" s="15"/>
      <c r="CKG2234" s="80"/>
      <c r="CKH2234" s="52"/>
      <c r="CKI2234" s="69"/>
      <c r="CKJ2234" s="69"/>
      <c r="CKK2234" s="69"/>
      <c r="CKL2234" s="107"/>
      <c r="CKM2234" s="2"/>
      <c r="CKN2234" s="15"/>
      <c r="CKO2234" s="15"/>
      <c r="CKP2234" s="80"/>
      <c r="CKQ2234" s="52"/>
      <c r="CKR2234" s="69"/>
      <c r="CKS2234" s="69"/>
      <c r="CKT2234" s="69"/>
      <c r="CKU2234" s="107"/>
      <c r="CKV2234" s="2"/>
      <c r="CKW2234" s="15"/>
      <c r="CKX2234" s="15"/>
      <c r="CKY2234" s="80"/>
      <c r="CKZ2234" s="52"/>
      <c r="CLA2234" s="69"/>
      <c r="CLB2234" s="69"/>
      <c r="CLC2234" s="69"/>
      <c r="CLD2234" s="107"/>
      <c r="CLE2234" s="2"/>
      <c r="CLF2234" s="15"/>
      <c r="CLG2234" s="15"/>
      <c r="CLH2234" s="80"/>
      <c r="CLI2234" s="52"/>
      <c r="CLJ2234" s="69"/>
      <c r="CLK2234" s="69"/>
      <c r="CLL2234" s="69"/>
      <c r="CLM2234" s="107"/>
      <c r="CLN2234" s="2"/>
      <c r="CLO2234" s="15"/>
      <c r="CLP2234" s="15"/>
      <c r="CLQ2234" s="80"/>
      <c r="CLR2234" s="52"/>
      <c r="CLS2234" s="69"/>
      <c r="CLT2234" s="69"/>
      <c r="CLU2234" s="69"/>
      <c r="CLV2234" s="107"/>
      <c r="CLW2234" s="2"/>
      <c r="CLX2234" s="15"/>
      <c r="CLY2234" s="15"/>
      <c r="CLZ2234" s="80"/>
      <c r="CMA2234" s="52"/>
      <c r="CMB2234" s="69"/>
      <c r="CMC2234" s="69"/>
      <c r="CMD2234" s="69"/>
      <c r="CME2234" s="107"/>
      <c r="CMF2234" s="2"/>
      <c r="CMG2234" s="15"/>
      <c r="CMH2234" s="15"/>
      <c r="CMI2234" s="80"/>
      <c r="CMJ2234" s="52"/>
      <c r="CMK2234" s="69"/>
      <c r="CML2234" s="69"/>
      <c r="CMM2234" s="69"/>
      <c r="CMN2234" s="107"/>
      <c r="CMO2234" s="2"/>
      <c r="CMP2234" s="15"/>
      <c r="CMQ2234" s="15"/>
      <c r="CMR2234" s="80"/>
      <c r="CMS2234" s="52"/>
      <c r="CMT2234" s="69"/>
      <c r="CMU2234" s="69"/>
      <c r="CMV2234" s="69"/>
      <c r="CMW2234" s="107"/>
      <c r="CMX2234" s="2"/>
      <c r="CMY2234" s="15"/>
      <c r="CMZ2234" s="15"/>
      <c r="CNA2234" s="80"/>
      <c r="CNB2234" s="52"/>
      <c r="CNC2234" s="69"/>
      <c r="CND2234" s="69"/>
      <c r="CNE2234" s="69"/>
      <c r="CNF2234" s="107"/>
      <c r="CNG2234" s="2"/>
      <c r="CNH2234" s="15"/>
      <c r="CNI2234" s="15"/>
      <c r="CNJ2234" s="80"/>
      <c r="CNK2234" s="52"/>
      <c r="CNL2234" s="69"/>
      <c r="CNM2234" s="69"/>
      <c r="CNN2234" s="69"/>
      <c r="CNO2234" s="107"/>
      <c r="CNP2234" s="2"/>
      <c r="CNQ2234" s="15"/>
      <c r="CNR2234" s="15"/>
      <c r="CNS2234" s="80"/>
      <c r="CNT2234" s="52"/>
      <c r="CNU2234" s="69"/>
      <c r="CNV2234" s="69"/>
      <c r="CNW2234" s="69"/>
      <c r="CNX2234" s="107"/>
      <c r="CNY2234" s="2"/>
      <c r="CNZ2234" s="15"/>
      <c r="COA2234" s="15"/>
      <c r="COB2234" s="80"/>
      <c r="COC2234" s="52"/>
      <c r="COD2234" s="69"/>
      <c r="COE2234" s="69"/>
      <c r="COF2234" s="69"/>
      <c r="COG2234" s="107"/>
      <c r="COH2234" s="2"/>
      <c r="COI2234" s="15"/>
      <c r="COJ2234" s="15"/>
      <c r="COK2234" s="80"/>
      <c r="COL2234" s="52"/>
      <c r="COM2234" s="69"/>
      <c r="CON2234" s="69"/>
      <c r="COO2234" s="69"/>
      <c r="COP2234" s="107"/>
      <c r="COQ2234" s="2"/>
      <c r="COR2234" s="15"/>
      <c r="COS2234" s="15"/>
      <c r="COT2234" s="80"/>
      <c r="COU2234" s="52"/>
      <c r="COV2234" s="69"/>
      <c r="COW2234" s="69"/>
      <c r="COX2234" s="69"/>
      <c r="COY2234" s="107"/>
      <c r="COZ2234" s="2"/>
      <c r="CPA2234" s="15"/>
      <c r="CPB2234" s="15"/>
      <c r="CPC2234" s="80"/>
      <c r="CPD2234" s="52"/>
      <c r="CPE2234" s="69"/>
      <c r="CPF2234" s="69"/>
      <c r="CPG2234" s="69"/>
      <c r="CPH2234" s="107"/>
      <c r="CPI2234" s="2"/>
      <c r="CPJ2234" s="15"/>
      <c r="CPK2234" s="15"/>
      <c r="CPL2234" s="80"/>
      <c r="CPM2234" s="52"/>
      <c r="CPN2234" s="69"/>
      <c r="CPO2234" s="69"/>
      <c r="CPP2234" s="69"/>
      <c r="CPQ2234" s="107"/>
      <c r="CPR2234" s="2"/>
      <c r="CPS2234" s="15"/>
      <c r="CPT2234" s="15"/>
      <c r="CPU2234" s="80"/>
      <c r="CPV2234" s="52"/>
      <c r="CPW2234" s="69"/>
      <c r="CPX2234" s="69"/>
      <c r="CPY2234" s="69"/>
      <c r="CPZ2234" s="107"/>
      <c r="CQA2234" s="2"/>
      <c r="CQB2234" s="15"/>
      <c r="CQC2234" s="15"/>
      <c r="CQD2234" s="80"/>
      <c r="CQE2234" s="52"/>
      <c r="CQF2234" s="69"/>
      <c r="CQG2234" s="69"/>
      <c r="CQH2234" s="69"/>
      <c r="CQI2234" s="107"/>
      <c r="CQJ2234" s="2"/>
      <c r="CQK2234" s="15"/>
      <c r="CQL2234" s="15"/>
      <c r="CQM2234" s="80"/>
      <c r="CQN2234" s="52"/>
      <c r="CQO2234" s="69"/>
      <c r="CQP2234" s="69"/>
      <c r="CQQ2234" s="69"/>
      <c r="CQR2234" s="107"/>
      <c r="CQS2234" s="2"/>
      <c r="CQT2234" s="15"/>
      <c r="CQU2234" s="15"/>
      <c r="CQV2234" s="80"/>
      <c r="CQW2234" s="52"/>
      <c r="CQX2234" s="69"/>
      <c r="CQY2234" s="69"/>
      <c r="CQZ2234" s="69"/>
      <c r="CRA2234" s="107"/>
      <c r="CRB2234" s="2"/>
      <c r="CRC2234" s="15"/>
      <c r="CRD2234" s="15"/>
      <c r="CRE2234" s="80"/>
      <c r="CRF2234" s="52"/>
      <c r="CRG2234" s="69"/>
      <c r="CRH2234" s="69"/>
      <c r="CRI2234" s="69"/>
      <c r="CRJ2234" s="107"/>
      <c r="CRK2234" s="2"/>
      <c r="CRL2234" s="15"/>
      <c r="CRM2234" s="15"/>
      <c r="CRN2234" s="80"/>
      <c r="CRO2234" s="52"/>
      <c r="CRP2234" s="69"/>
      <c r="CRQ2234" s="69"/>
      <c r="CRR2234" s="69"/>
      <c r="CRS2234" s="107"/>
      <c r="CRT2234" s="2"/>
      <c r="CRU2234" s="15"/>
      <c r="CRV2234" s="15"/>
      <c r="CRW2234" s="80"/>
      <c r="CRX2234" s="52"/>
      <c r="CRY2234" s="69"/>
      <c r="CRZ2234" s="69"/>
      <c r="CSA2234" s="69"/>
      <c r="CSB2234" s="107"/>
      <c r="CSC2234" s="2"/>
      <c r="CSD2234" s="15"/>
      <c r="CSE2234" s="15"/>
      <c r="CSF2234" s="80"/>
      <c r="CSG2234" s="52"/>
      <c r="CSH2234" s="69"/>
      <c r="CSI2234" s="69"/>
      <c r="CSJ2234" s="69"/>
      <c r="CSK2234" s="107"/>
      <c r="CSL2234" s="2"/>
      <c r="CSM2234" s="15"/>
      <c r="CSN2234" s="15"/>
      <c r="CSO2234" s="80"/>
      <c r="CSP2234" s="52"/>
      <c r="CSQ2234" s="69"/>
      <c r="CSR2234" s="69"/>
      <c r="CSS2234" s="69"/>
      <c r="CST2234" s="107"/>
      <c r="CSU2234" s="2"/>
      <c r="CSV2234" s="15"/>
      <c r="CSW2234" s="15"/>
      <c r="CSX2234" s="80"/>
      <c r="CSY2234" s="52"/>
      <c r="CSZ2234" s="69"/>
      <c r="CTA2234" s="69"/>
      <c r="CTB2234" s="69"/>
      <c r="CTC2234" s="107"/>
      <c r="CTD2234" s="2"/>
      <c r="CTE2234" s="15"/>
      <c r="CTF2234" s="15"/>
      <c r="CTG2234" s="80"/>
      <c r="CTH2234" s="52"/>
      <c r="CTI2234" s="69"/>
      <c r="CTJ2234" s="69"/>
      <c r="CTK2234" s="69"/>
      <c r="CTL2234" s="107"/>
      <c r="CTM2234" s="2"/>
      <c r="CTN2234" s="15"/>
      <c r="CTO2234" s="15"/>
      <c r="CTP2234" s="80"/>
      <c r="CTQ2234" s="52"/>
      <c r="CTR2234" s="69"/>
      <c r="CTS2234" s="69"/>
      <c r="CTT2234" s="69"/>
      <c r="CTU2234" s="107"/>
      <c r="CTV2234" s="2"/>
      <c r="CTW2234" s="15"/>
      <c r="CTX2234" s="15"/>
      <c r="CTY2234" s="80"/>
      <c r="CTZ2234" s="52"/>
      <c r="CUA2234" s="69"/>
      <c r="CUB2234" s="69"/>
      <c r="CUC2234" s="69"/>
      <c r="CUD2234" s="107"/>
      <c r="CUE2234" s="2"/>
      <c r="CUF2234" s="15"/>
      <c r="CUG2234" s="15"/>
      <c r="CUH2234" s="80"/>
      <c r="CUI2234" s="52"/>
      <c r="CUJ2234" s="69"/>
      <c r="CUK2234" s="69"/>
      <c r="CUL2234" s="69"/>
      <c r="CUM2234" s="107"/>
      <c r="CUN2234" s="2"/>
      <c r="CUO2234" s="15"/>
      <c r="CUP2234" s="15"/>
      <c r="CUQ2234" s="80"/>
      <c r="CUR2234" s="52"/>
      <c r="CUS2234" s="69"/>
      <c r="CUT2234" s="69"/>
      <c r="CUU2234" s="69"/>
      <c r="CUV2234" s="107"/>
      <c r="CUW2234" s="2"/>
      <c r="CUX2234" s="15"/>
      <c r="CUY2234" s="15"/>
      <c r="CUZ2234" s="80"/>
      <c r="CVA2234" s="52"/>
      <c r="CVB2234" s="69"/>
      <c r="CVC2234" s="69"/>
      <c r="CVD2234" s="69"/>
      <c r="CVE2234" s="107"/>
      <c r="CVF2234" s="2"/>
      <c r="CVG2234" s="15"/>
      <c r="CVH2234" s="15"/>
      <c r="CVI2234" s="80"/>
      <c r="CVJ2234" s="52"/>
      <c r="CVK2234" s="69"/>
      <c r="CVL2234" s="69"/>
      <c r="CVM2234" s="69"/>
      <c r="CVN2234" s="107"/>
      <c r="CVO2234" s="2"/>
      <c r="CVP2234" s="15"/>
      <c r="CVQ2234" s="15"/>
      <c r="CVR2234" s="80"/>
      <c r="CVS2234" s="52"/>
      <c r="CVT2234" s="69"/>
      <c r="CVU2234" s="69"/>
      <c r="CVV2234" s="69"/>
      <c r="CVW2234" s="107"/>
      <c r="CVX2234" s="2"/>
      <c r="CVY2234" s="15"/>
      <c r="CVZ2234" s="15"/>
      <c r="CWA2234" s="80"/>
      <c r="CWB2234" s="52"/>
      <c r="CWC2234" s="69"/>
      <c r="CWD2234" s="69"/>
      <c r="CWE2234" s="69"/>
      <c r="CWF2234" s="107"/>
      <c r="CWG2234" s="2"/>
      <c r="CWH2234" s="15"/>
      <c r="CWI2234" s="15"/>
      <c r="CWJ2234" s="80"/>
      <c r="CWK2234" s="52"/>
      <c r="CWL2234" s="69"/>
      <c r="CWM2234" s="69"/>
      <c r="CWN2234" s="69"/>
      <c r="CWO2234" s="107"/>
      <c r="CWP2234" s="2"/>
      <c r="CWQ2234" s="15"/>
      <c r="CWR2234" s="15"/>
      <c r="CWS2234" s="80"/>
      <c r="CWT2234" s="52"/>
      <c r="CWU2234" s="69"/>
      <c r="CWV2234" s="69"/>
      <c r="CWW2234" s="69"/>
      <c r="CWX2234" s="107"/>
      <c r="CWY2234" s="2"/>
      <c r="CWZ2234" s="15"/>
      <c r="CXA2234" s="15"/>
      <c r="CXB2234" s="80"/>
      <c r="CXC2234" s="52"/>
      <c r="CXD2234" s="69"/>
      <c r="CXE2234" s="69"/>
      <c r="CXF2234" s="69"/>
      <c r="CXG2234" s="107"/>
      <c r="CXH2234" s="2"/>
      <c r="CXI2234" s="15"/>
      <c r="CXJ2234" s="15"/>
      <c r="CXK2234" s="80"/>
      <c r="CXL2234" s="52"/>
      <c r="CXM2234" s="69"/>
      <c r="CXN2234" s="69"/>
      <c r="CXO2234" s="69"/>
      <c r="CXP2234" s="107"/>
      <c r="CXQ2234" s="2"/>
      <c r="CXR2234" s="15"/>
      <c r="CXS2234" s="15"/>
      <c r="CXT2234" s="80"/>
      <c r="CXU2234" s="52"/>
      <c r="CXV2234" s="69"/>
      <c r="CXW2234" s="69"/>
      <c r="CXX2234" s="69"/>
      <c r="CXY2234" s="107"/>
      <c r="CXZ2234" s="2"/>
      <c r="CYA2234" s="15"/>
      <c r="CYB2234" s="15"/>
      <c r="CYC2234" s="80"/>
      <c r="CYD2234" s="52"/>
      <c r="CYE2234" s="69"/>
      <c r="CYF2234" s="69"/>
      <c r="CYG2234" s="69"/>
      <c r="CYH2234" s="107"/>
      <c r="CYI2234" s="2"/>
      <c r="CYJ2234" s="15"/>
      <c r="CYK2234" s="15"/>
      <c r="CYL2234" s="80"/>
      <c r="CYM2234" s="52"/>
      <c r="CYN2234" s="69"/>
      <c r="CYO2234" s="69"/>
      <c r="CYP2234" s="69"/>
      <c r="CYQ2234" s="107"/>
      <c r="CYR2234" s="2"/>
      <c r="CYS2234" s="15"/>
      <c r="CYT2234" s="15"/>
      <c r="CYU2234" s="80"/>
      <c r="CYV2234" s="52"/>
      <c r="CYW2234" s="69"/>
      <c r="CYX2234" s="69"/>
      <c r="CYY2234" s="69"/>
      <c r="CYZ2234" s="107"/>
      <c r="CZA2234" s="2"/>
      <c r="CZB2234" s="15"/>
      <c r="CZC2234" s="15"/>
      <c r="CZD2234" s="80"/>
      <c r="CZE2234" s="52"/>
      <c r="CZF2234" s="69"/>
      <c r="CZG2234" s="69"/>
      <c r="CZH2234" s="69"/>
      <c r="CZI2234" s="107"/>
      <c r="CZJ2234" s="2"/>
      <c r="CZK2234" s="15"/>
      <c r="CZL2234" s="15"/>
      <c r="CZM2234" s="80"/>
      <c r="CZN2234" s="52"/>
      <c r="CZO2234" s="69"/>
      <c r="CZP2234" s="69"/>
      <c r="CZQ2234" s="69"/>
      <c r="CZR2234" s="107"/>
      <c r="CZS2234" s="2"/>
      <c r="CZT2234" s="15"/>
      <c r="CZU2234" s="15"/>
      <c r="CZV2234" s="80"/>
      <c r="CZW2234" s="52"/>
      <c r="CZX2234" s="69"/>
      <c r="CZY2234" s="69"/>
      <c r="CZZ2234" s="69"/>
      <c r="DAA2234" s="107"/>
      <c r="DAB2234" s="2"/>
      <c r="DAC2234" s="15"/>
      <c r="DAD2234" s="15"/>
      <c r="DAE2234" s="80"/>
      <c r="DAF2234" s="52"/>
      <c r="DAG2234" s="69"/>
      <c r="DAH2234" s="69"/>
      <c r="DAI2234" s="69"/>
      <c r="DAJ2234" s="107"/>
      <c r="DAK2234" s="2"/>
      <c r="DAL2234" s="15"/>
      <c r="DAM2234" s="15"/>
      <c r="DAN2234" s="80"/>
      <c r="DAO2234" s="52"/>
      <c r="DAP2234" s="69"/>
      <c r="DAQ2234" s="69"/>
      <c r="DAR2234" s="69"/>
      <c r="DAS2234" s="107"/>
      <c r="DAT2234" s="2"/>
      <c r="DAU2234" s="15"/>
      <c r="DAV2234" s="15"/>
      <c r="DAW2234" s="80"/>
      <c r="DAX2234" s="52"/>
      <c r="DAY2234" s="69"/>
      <c r="DAZ2234" s="69"/>
      <c r="DBA2234" s="69"/>
      <c r="DBB2234" s="107"/>
      <c r="DBC2234" s="2"/>
      <c r="DBD2234" s="15"/>
      <c r="DBE2234" s="15"/>
      <c r="DBF2234" s="80"/>
      <c r="DBG2234" s="52"/>
      <c r="DBH2234" s="69"/>
      <c r="DBI2234" s="69"/>
      <c r="DBJ2234" s="69"/>
      <c r="DBK2234" s="107"/>
      <c r="DBL2234" s="2"/>
      <c r="DBM2234" s="15"/>
      <c r="DBN2234" s="15"/>
      <c r="DBO2234" s="80"/>
      <c r="DBP2234" s="52"/>
      <c r="DBQ2234" s="69"/>
      <c r="DBR2234" s="69"/>
      <c r="DBS2234" s="69"/>
      <c r="DBT2234" s="107"/>
      <c r="DBU2234" s="2"/>
      <c r="DBV2234" s="15"/>
      <c r="DBW2234" s="15"/>
      <c r="DBX2234" s="80"/>
      <c r="DBY2234" s="52"/>
      <c r="DBZ2234" s="69"/>
      <c r="DCA2234" s="69"/>
      <c r="DCB2234" s="69"/>
      <c r="DCC2234" s="107"/>
      <c r="DCD2234" s="2"/>
      <c r="DCE2234" s="15"/>
      <c r="DCF2234" s="15"/>
      <c r="DCG2234" s="80"/>
      <c r="DCH2234" s="52"/>
      <c r="DCI2234" s="69"/>
      <c r="DCJ2234" s="69"/>
      <c r="DCK2234" s="69"/>
      <c r="DCL2234" s="107"/>
      <c r="DCM2234" s="2"/>
      <c r="DCN2234" s="15"/>
      <c r="DCO2234" s="15"/>
      <c r="DCP2234" s="80"/>
      <c r="DCQ2234" s="52"/>
      <c r="DCR2234" s="69"/>
      <c r="DCS2234" s="69"/>
      <c r="DCT2234" s="69"/>
      <c r="DCU2234" s="107"/>
      <c r="DCV2234" s="2"/>
      <c r="DCW2234" s="15"/>
      <c r="DCX2234" s="15"/>
      <c r="DCY2234" s="80"/>
      <c r="DCZ2234" s="52"/>
      <c r="DDA2234" s="69"/>
      <c r="DDB2234" s="69"/>
      <c r="DDC2234" s="69"/>
      <c r="DDD2234" s="107"/>
      <c r="DDE2234" s="2"/>
      <c r="DDF2234" s="15"/>
      <c r="DDG2234" s="15"/>
      <c r="DDH2234" s="80"/>
      <c r="DDI2234" s="52"/>
      <c r="DDJ2234" s="69"/>
      <c r="DDK2234" s="69"/>
      <c r="DDL2234" s="69"/>
      <c r="DDM2234" s="107"/>
      <c r="DDN2234" s="2"/>
      <c r="DDO2234" s="15"/>
      <c r="DDP2234" s="15"/>
      <c r="DDQ2234" s="80"/>
      <c r="DDR2234" s="52"/>
      <c r="DDS2234" s="69"/>
      <c r="DDT2234" s="69"/>
      <c r="DDU2234" s="69"/>
      <c r="DDV2234" s="107"/>
      <c r="DDW2234" s="2"/>
      <c r="DDX2234" s="15"/>
      <c r="DDY2234" s="15"/>
      <c r="DDZ2234" s="80"/>
      <c r="DEA2234" s="52"/>
      <c r="DEB2234" s="69"/>
      <c r="DEC2234" s="69"/>
      <c r="DED2234" s="69"/>
      <c r="DEE2234" s="107"/>
      <c r="DEF2234" s="2"/>
      <c r="DEG2234" s="15"/>
      <c r="DEH2234" s="15"/>
      <c r="DEI2234" s="80"/>
      <c r="DEJ2234" s="52"/>
      <c r="DEK2234" s="69"/>
      <c r="DEL2234" s="69"/>
      <c r="DEM2234" s="69"/>
      <c r="DEN2234" s="107"/>
      <c r="DEO2234" s="2"/>
      <c r="DEP2234" s="15"/>
      <c r="DEQ2234" s="15"/>
      <c r="DER2234" s="80"/>
      <c r="DES2234" s="52"/>
      <c r="DET2234" s="69"/>
      <c r="DEU2234" s="69"/>
      <c r="DEV2234" s="69"/>
      <c r="DEW2234" s="107"/>
      <c r="DEX2234" s="2"/>
      <c r="DEY2234" s="15"/>
      <c r="DEZ2234" s="15"/>
      <c r="DFA2234" s="80"/>
      <c r="DFB2234" s="52"/>
      <c r="DFC2234" s="69"/>
      <c r="DFD2234" s="69"/>
      <c r="DFE2234" s="69"/>
      <c r="DFF2234" s="107"/>
      <c r="DFG2234" s="2"/>
      <c r="DFH2234" s="15"/>
      <c r="DFI2234" s="15"/>
      <c r="DFJ2234" s="80"/>
      <c r="DFK2234" s="52"/>
      <c r="DFL2234" s="69"/>
      <c r="DFM2234" s="69"/>
      <c r="DFN2234" s="69"/>
      <c r="DFO2234" s="107"/>
      <c r="DFP2234" s="2"/>
      <c r="DFQ2234" s="15"/>
      <c r="DFR2234" s="15"/>
      <c r="DFS2234" s="80"/>
      <c r="DFT2234" s="52"/>
      <c r="DFU2234" s="69"/>
      <c r="DFV2234" s="69"/>
      <c r="DFW2234" s="69"/>
      <c r="DFX2234" s="107"/>
      <c r="DFY2234" s="2"/>
      <c r="DFZ2234" s="15"/>
      <c r="DGA2234" s="15"/>
      <c r="DGB2234" s="80"/>
      <c r="DGC2234" s="52"/>
      <c r="DGD2234" s="69"/>
      <c r="DGE2234" s="69"/>
      <c r="DGF2234" s="69"/>
      <c r="DGG2234" s="107"/>
      <c r="DGH2234" s="2"/>
      <c r="DGI2234" s="15"/>
      <c r="DGJ2234" s="15"/>
      <c r="DGK2234" s="80"/>
      <c r="DGL2234" s="52"/>
      <c r="DGM2234" s="69"/>
      <c r="DGN2234" s="69"/>
      <c r="DGO2234" s="69"/>
      <c r="DGP2234" s="107"/>
      <c r="DGQ2234" s="2"/>
      <c r="DGR2234" s="15"/>
      <c r="DGS2234" s="15"/>
      <c r="DGT2234" s="80"/>
      <c r="DGU2234" s="52"/>
      <c r="DGV2234" s="69"/>
      <c r="DGW2234" s="69"/>
      <c r="DGX2234" s="69"/>
      <c r="DGY2234" s="107"/>
      <c r="DGZ2234" s="2"/>
      <c r="DHA2234" s="15"/>
      <c r="DHB2234" s="15"/>
      <c r="DHC2234" s="80"/>
      <c r="DHD2234" s="52"/>
      <c r="DHE2234" s="69"/>
      <c r="DHF2234" s="69"/>
      <c r="DHG2234" s="69"/>
      <c r="DHH2234" s="107"/>
      <c r="DHI2234" s="2"/>
      <c r="DHJ2234" s="15"/>
      <c r="DHK2234" s="15"/>
      <c r="DHL2234" s="80"/>
      <c r="DHM2234" s="52"/>
      <c r="DHN2234" s="69"/>
      <c r="DHO2234" s="69"/>
      <c r="DHP2234" s="69"/>
      <c r="DHQ2234" s="107"/>
      <c r="DHR2234" s="2"/>
      <c r="DHS2234" s="15"/>
      <c r="DHT2234" s="15"/>
      <c r="DHU2234" s="80"/>
      <c r="DHV2234" s="52"/>
      <c r="DHW2234" s="69"/>
      <c r="DHX2234" s="69"/>
      <c r="DHY2234" s="69"/>
      <c r="DHZ2234" s="107"/>
      <c r="DIA2234" s="2"/>
      <c r="DIB2234" s="15"/>
      <c r="DIC2234" s="15"/>
      <c r="DID2234" s="80"/>
      <c r="DIE2234" s="52"/>
      <c r="DIF2234" s="69"/>
      <c r="DIG2234" s="69"/>
      <c r="DIH2234" s="69"/>
      <c r="DII2234" s="107"/>
      <c r="DIJ2234" s="2"/>
      <c r="DIK2234" s="15"/>
      <c r="DIL2234" s="15"/>
      <c r="DIM2234" s="80"/>
      <c r="DIN2234" s="52"/>
      <c r="DIO2234" s="69"/>
      <c r="DIP2234" s="69"/>
      <c r="DIQ2234" s="69"/>
      <c r="DIR2234" s="107"/>
      <c r="DIS2234" s="2"/>
      <c r="DIT2234" s="15"/>
      <c r="DIU2234" s="15"/>
      <c r="DIV2234" s="80"/>
      <c r="DIW2234" s="52"/>
      <c r="DIX2234" s="69"/>
      <c r="DIY2234" s="69"/>
      <c r="DIZ2234" s="69"/>
      <c r="DJA2234" s="107"/>
      <c r="DJB2234" s="2"/>
      <c r="DJC2234" s="15"/>
      <c r="DJD2234" s="15"/>
      <c r="DJE2234" s="80"/>
      <c r="DJF2234" s="52"/>
      <c r="DJG2234" s="69"/>
      <c r="DJH2234" s="69"/>
      <c r="DJI2234" s="69"/>
      <c r="DJJ2234" s="107"/>
      <c r="DJK2234" s="2"/>
      <c r="DJL2234" s="15"/>
      <c r="DJM2234" s="15"/>
      <c r="DJN2234" s="80"/>
      <c r="DJO2234" s="52"/>
      <c r="DJP2234" s="69"/>
      <c r="DJQ2234" s="69"/>
      <c r="DJR2234" s="69"/>
      <c r="DJS2234" s="107"/>
      <c r="DJT2234" s="2"/>
      <c r="DJU2234" s="15"/>
      <c r="DJV2234" s="15"/>
      <c r="DJW2234" s="80"/>
      <c r="DJX2234" s="52"/>
      <c r="DJY2234" s="69"/>
      <c r="DJZ2234" s="69"/>
      <c r="DKA2234" s="69"/>
      <c r="DKB2234" s="107"/>
      <c r="DKC2234" s="2"/>
      <c r="DKD2234" s="15"/>
      <c r="DKE2234" s="15"/>
      <c r="DKF2234" s="80"/>
      <c r="DKG2234" s="52"/>
      <c r="DKH2234" s="69"/>
      <c r="DKI2234" s="69"/>
      <c r="DKJ2234" s="69"/>
      <c r="DKK2234" s="107"/>
      <c r="DKL2234" s="2"/>
      <c r="DKM2234" s="15"/>
      <c r="DKN2234" s="15"/>
      <c r="DKO2234" s="80"/>
      <c r="DKP2234" s="52"/>
      <c r="DKQ2234" s="69"/>
      <c r="DKR2234" s="69"/>
      <c r="DKS2234" s="69"/>
      <c r="DKT2234" s="107"/>
      <c r="DKU2234" s="2"/>
      <c r="DKV2234" s="15"/>
      <c r="DKW2234" s="15"/>
      <c r="DKX2234" s="80"/>
      <c r="DKY2234" s="52"/>
      <c r="DKZ2234" s="69"/>
      <c r="DLA2234" s="69"/>
      <c r="DLB2234" s="69"/>
      <c r="DLC2234" s="107"/>
      <c r="DLD2234" s="2"/>
      <c r="DLE2234" s="15"/>
      <c r="DLF2234" s="15"/>
      <c r="DLG2234" s="80"/>
      <c r="DLH2234" s="52"/>
      <c r="DLI2234" s="69"/>
      <c r="DLJ2234" s="69"/>
      <c r="DLK2234" s="69"/>
      <c r="DLL2234" s="107"/>
      <c r="DLM2234" s="2"/>
      <c r="DLN2234" s="15"/>
      <c r="DLO2234" s="15"/>
      <c r="DLP2234" s="80"/>
      <c r="DLQ2234" s="52"/>
      <c r="DLR2234" s="69"/>
      <c r="DLS2234" s="69"/>
      <c r="DLT2234" s="69"/>
      <c r="DLU2234" s="107"/>
      <c r="DLV2234" s="2"/>
      <c r="DLW2234" s="15"/>
      <c r="DLX2234" s="15"/>
      <c r="DLY2234" s="80"/>
      <c r="DLZ2234" s="52"/>
      <c r="DMA2234" s="69"/>
      <c r="DMB2234" s="69"/>
      <c r="DMC2234" s="69"/>
      <c r="DMD2234" s="107"/>
      <c r="DME2234" s="2"/>
      <c r="DMF2234" s="15"/>
      <c r="DMG2234" s="15"/>
      <c r="DMH2234" s="80"/>
      <c r="DMI2234" s="52"/>
      <c r="DMJ2234" s="69"/>
      <c r="DMK2234" s="69"/>
      <c r="DML2234" s="69"/>
      <c r="DMM2234" s="107"/>
      <c r="DMN2234" s="2"/>
      <c r="DMO2234" s="15"/>
      <c r="DMP2234" s="15"/>
      <c r="DMQ2234" s="80"/>
      <c r="DMR2234" s="52"/>
      <c r="DMS2234" s="69"/>
      <c r="DMT2234" s="69"/>
      <c r="DMU2234" s="69"/>
      <c r="DMV2234" s="107"/>
      <c r="DMW2234" s="2"/>
      <c r="DMX2234" s="15"/>
      <c r="DMY2234" s="15"/>
      <c r="DMZ2234" s="80"/>
      <c r="DNA2234" s="52"/>
      <c r="DNB2234" s="69"/>
      <c r="DNC2234" s="69"/>
      <c r="DND2234" s="69"/>
      <c r="DNE2234" s="107"/>
      <c r="DNF2234" s="2"/>
      <c r="DNG2234" s="15"/>
      <c r="DNH2234" s="15"/>
      <c r="DNI2234" s="80"/>
      <c r="DNJ2234" s="52"/>
      <c r="DNK2234" s="69"/>
      <c r="DNL2234" s="69"/>
      <c r="DNM2234" s="69"/>
      <c r="DNN2234" s="107"/>
      <c r="DNO2234" s="2"/>
      <c r="DNP2234" s="15"/>
      <c r="DNQ2234" s="15"/>
      <c r="DNR2234" s="80"/>
      <c r="DNS2234" s="52"/>
      <c r="DNT2234" s="69"/>
      <c r="DNU2234" s="69"/>
      <c r="DNV2234" s="69"/>
      <c r="DNW2234" s="107"/>
      <c r="DNX2234" s="2"/>
      <c r="DNY2234" s="15"/>
      <c r="DNZ2234" s="15"/>
      <c r="DOA2234" s="80"/>
      <c r="DOB2234" s="52"/>
      <c r="DOC2234" s="69"/>
      <c r="DOD2234" s="69"/>
      <c r="DOE2234" s="69"/>
      <c r="DOF2234" s="107"/>
      <c r="DOG2234" s="2"/>
      <c r="DOH2234" s="15"/>
      <c r="DOI2234" s="15"/>
      <c r="DOJ2234" s="80"/>
      <c r="DOK2234" s="52"/>
      <c r="DOL2234" s="69"/>
      <c r="DOM2234" s="69"/>
      <c r="DON2234" s="69"/>
      <c r="DOO2234" s="107"/>
      <c r="DOP2234" s="2"/>
      <c r="DOQ2234" s="15"/>
      <c r="DOR2234" s="15"/>
      <c r="DOS2234" s="80"/>
      <c r="DOT2234" s="52"/>
      <c r="DOU2234" s="69"/>
      <c r="DOV2234" s="69"/>
      <c r="DOW2234" s="69"/>
      <c r="DOX2234" s="107"/>
      <c r="DOY2234" s="2"/>
      <c r="DOZ2234" s="15"/>
      <c r="DPA2234" s="15"/>
      <c r="DPB2234" s="80"/>
      <c r="DPC2234" s="52"/>
      <c r="DPD2234" s="69"/>
      <c r="DPE2234" s="69"/>
      <c r="DPF2234" s="69"/>
      <c r="DPG2234" s="107"/>
      <c r="DPH2234" s="2"/>
      <c r="DPI2234" s="15"/>
      <c r="DPJ2234" s="15"/>
      <c r="DPK2234" s="80"/>
      <c r="DPL2234" s="52"/>
      <c r="DPM2234" s="69"/>
      <c r="DPN2234" s="69"/>
      <c r="DPO2234" s="69"/>
      <c r="DPP2234" s="107"/>
      <c r="DPQ2234" s="2"/>
      <c r="DPR2234" s="15"/>
      <c r="DPS2234" s="15"/>
      <c r="DPT2234" s="80"/>
      <c r="DPU2234" s="52"/>
      <c r="DPV2234" s="69"/>
      <c r="DPW2234" s="69"/>
      <c r="DPX2234" s="69"/>
      <c r="DPY2234" s="107"/>
      <c r="DPZ2234" s="2"/>
      <c r="DQA2234" s="15"/>
      <c r="DQB2234" s="15"/>
      <c r="DQC2234" s="80"/>
      <c r="DQD2234" s="52"/>
      <c r="DQE2234" s="69"/>
      <c r="DQF2234" s="69"/>
      <c r="DQG2234" s="69"/>
      <c r="DQH2234" s="107"/>
      <c r="DQI2234" s="2"/>
      <c r="DQJ2234" s="15"/>
      <c r="DQK2234" s="15"/>
      <c r="DQL2234" s="80"/>
      <c r="DQM2234" s="52"/>
      <c r="DQN2234" s="69"/>
      <c r="DQO2234" s="69"/>
      <c r="DQP2234" s="69"/>
      <c r="DQQ2234" s="107"/>
      <c r="DQR2234" s="2"/>
      <c r="DQS2234" s="15"/>
      <c r="DQT2234" s="15"/>
      <c r="DQU2234" s="80"/>
      <c r="DQV2234" s="52"/>
      <c r="DQW2234" s="69"/>
      <c r="DQX2234" s="69"/>
      <c r="DQY2234" s="69"/>
      <c r="DQZ2234" s="107"/>
      <c r="DRA2234" s="2"/>
      <c r="DRB2234" s="15"/>
      <c r="DRC2234" s="15"/>
      <c r="DRD2234" s="80"/>
      <c r="DRE2234" s="52"/>
      <c r="DRF2234" s="69"/>
      <c r="DRG2234" s="69"/>
      <c r="DRH2234" s="69"/>
      <c r="DRI2234" s="107"/>
      <c r="DRJ2234" s="2"/>
      <c r="DRK2234" s="15"/>
      <c r="DRL2234" s="15"/>
      <c r="DRM2234" s="80"/>
      <c r="DRN2234" s="52"/>
      <c r="DRO2234" s="69"/>
      <c r="DRP2234" s="69"/>
      <c r="DRQ2234" s="69"/>
      <c r="DRR2234" s="107"/>
      <c r="DRS2234" s="2"/>
      <c r="DRT2234" s="15"/>
      <c r="DRU2234" s="15"/>
      <c r="DRV2234" s="80"/>
      <c r="DRW2234" s="52"/>
      <c r="DRX2234" s="69"/>
      <c r="DRY2234" s="69"/>
      <c r="DRZ2234" s="69"/>
      <c r="DSA2234" s="107"/>
      <c r="DSB2234" s="2"/>
      <c r="DSC2234" s="15"/>
      <c r="DSD2234" s="15"/>
      <c r="DSE2234" s="80"/>
      <c r="DSF2234" s="52"/>
      <c r="DSG2234" s="69"/>
      <c r="DSH2234" s="69"/>
      <c r="DSI2234" s="69"/>
      <c r="DSJ2234" s="107"/>
      <c r="DSK2234" s="2"/>
      <c r="DSL2234" s="15"/>
      <c r="DSM2234" s="15"/>
      <c r="DSN2234" s="80"/>
      <c r="DSO2234" s="52"/>
      <c r="DSP2234" s="69"/>
      <c r="DSQ2234" s="69"/>
      <c r="DSR2234" s="69"/>
      <c r="DSS2234" s="107"/>
      <c r="DST2234" s="2"/>
      <c r="DSU2234" s="15"/>
      <c r="DSV2234" s="15"/>
      <c r="DSW2234" s="80"/>
      <c r="DSX2234" s="52"/>
      <c r="DSY2234" s="69"/>
      <c r="DSZ2234" s="69"/>
      <c r="DTA2234" s="69"/>
      <c r="DTB2234" s="107"/>
      <c r="DTC2234" s="2"/>
      <c r="DTD2234" s="15"/>
      <c r="DTE2234" s="15"/>
      <c r="DTF2234" s="80"/>
      <c r="DTG2234" s="52"/>
      <c r="DTH2234" s="69"/>
      <c r="DTI2234" s="69"/>
      <c r="DTJ2234" s="69"/>
      <c r="DTK2234" s="107"/>
      <c r="DTL2234" s="2"/>
      <c r="DTM2234" s="15"/>
      <c r="DTN2234" s="15"/>
      <c r="DTO2234" s="80"/>
      <c r="DTP2234" s="52"/>
      <c r="DTQ2234" s="69"/>
      <c r="DTR2234" s="69"/>
      <c r="DTS2234" s="69"/>
      <c r="DTT2234" s="107"/>
      <c r="DTU2234" s="2"/>
      <c r="DTV2234" s="15"/>
      <c r="DTW2234" s="15"/>
      <c r="DTX2234" s="80"/>
      <c r="DTY2234" s="52"/>
      <c r="DTZ2234" s="69"/>
      <c r="DUA2234" s="69"/>
      <c r="DUB2234" s="69"/>
      <c r="DUC2234" s="107"/>
      <c r="DUD2234" s="2"/>
      <c r="DUE2234" s="15"/>
      <c r="DUF2234" s="15"/>
      <c r="DUG2234" s="80"/>
      <c r="DUH2234" s="52"/>
      <c r="DUI2234" s="69"/>
      <c r="DUJ2234" s="69"/>
      <c r="DUK2234" s="69"/>
      <c r="DUL2234" s="107"/>
      <c r="DUM2234" s="2"/>
      <c r="DUN2234" s="15"/>
      <c r="DUO2234" s="15"/>
      <c r="DUP2234" s="80"/>
      <c r="DUQ2234" s="52"/>
      <c r="DUR2234" s="69"/>
      <c r="DUS2234" s="69"/>
      <c r="DUT2234" s="69"/>
      <c r="DUU2234" s="107"/>
      <c r="DUV2234" s="2"/>
      <c r="DUW2234" s="15"/>
      <c r="DUX2234" s="15"/>
      <c r="DUY2234" s="80"/>
      <c r="DUZ2234" s="52"/>
      <c r="DVA2234" s="69"/>
      <c r="DVB2234" s="69"/>
      <c r="DVC2234" s="69"/>
      <c r="DVD2234" s="107"/>
      <c r="DVE2234" s="2"/>
      <c r="DVF2234" s="15"/>
      <c r="DVG2234" s="15"/>
      <c r="DVH2234" s="80"/>
      <c r="DVI2234" s="52"/>
      <c r="DVJ2234" s="69"/>
      <c r="DVK2234" s="69"/>
      <c r="DVL2234" s="69"/>
      <c r="DVM2234" s="107"/>
      <c r="DVN2234" s="2"/>
      <c r="DVO2234" s="15"/>
      <c r="DVP2234" s="15"/>
      <c r="DVQ2234" s="80"/>
      <c r="DVR2234" s="52"/>
      <c r="DVS2234" s="69"/>
      <c r="DVT2234" s="69"/>
      <c r="DVU2234" s="69"/>
      <c r="DVV2234" s="107"/>
      <c r="DVW2234" s="2"/>
      <c r="DVX2234" s="15"/>
      <c r="DVY2234" s="15"/>
      <c r="DVZ2234" s="80"/>
      <c r="DWA2234" s="52"/>
      <c r="DWB2234" s="69"/>
      <c r="DWC2234" s="69"/>
      <c r="DWD2234" s="69"/>
      <c r="DWE2234" s="107"/>
      <c r="DWF2234" s="2"/>
      <c r="DWG2234" s="15"/>
      <c r="DWH2234" s="15"/>
      <c r="DWI2234" s="80"/>
      <c r="DWJ2234" s="52"/>
      <c r="DWK2234" s="69"/>
      <c r="DWL2234" s="69"/>
      <c r="DWM2234" s="69"/>
      <c r="DWN2234" s="107"/>
      <c r="DWO2234" s="2"/>
      <c r="DWP2234" s="15"/>
      <c r="DWQ2234" s="15"/>
      <c r="DWR2234" s="80"/>
      <c r="DWS2234" s="52"/>
      <c r="DWT2234" s="69"/>
      <c r="DWU2234" s="69"/>
      <c r="DWV2234" s="69"/>
      <c r="DWW2234" s="107"/>
      <c r="DWX2234" s="2"/>
      <c r="DWY2234" s="15"/>
      <c r="DWZ2234" s="15"/>
      <c r="DXA2234" s="80"/>
      <c r="DXB2234" s="52"/>
      <c r="DXC2234" s="69"/>
      <c r="DXD2234" s="69"/>
      <c r="DXE2234" s="69"/>
      <c r="DXF2234" s="107"/>
      <c r="DXG2234" s="2"/>
      <c r="DXH2234" s="15"/>
      <c r="DXI2234" s="15"/>
      <c r="DXJ2234" s="80"/>
      <c r="DXK2234" s="52"/>
      <c r="DXL2234" s="69"/>
      <c r="DXM2234" s="69"/>
      <c r="DXN2234" s="69"/>
      <c r="DXO2234" s="107"/>
      <c r="DXP2234" s="2"/>
      <c r="DXQ2234" s="15"/>
      <c r="DXR2234" s="15"/>
      <c r="DXS2234" s="80"/>
      <c r="DXT2234" s="52"/>
      <c r="DXU2234" s="69"/>
      <c r="DXV2234" s="69"/>
      <c r="DXW2234" s="69"/>
      <c r="DXX2234" s="107"/>
      <c r="DXY2234" s="2"/>
      <c r="DXZ2234" s="15"/>
      <c r="DYA2234" s="15"/>
      <c r="DYB2234" s="80"/>
      <c r="DYC2234" s="52"/>
      <c r="DYD2234" s="69"/>
      <c r="DYE2234" s="69"/>
      <c r="DYF2234" s="69"/>
      <c r="DYG2234" s="107"/>
      <c r="DYH2234" s="2"/>
      <c r="DYI2234" s="15"/>
      <c r="DYJ2234" s="15"/>
      <c r="DYK2234" s="80"/>
      <c r="DYL2234" s="52"/>
      <c r="DYM2234" s="69"/>
      <c r="DYN2234" s="69"/>
      <c r="DYO2234" s="69"/>
      <c r="DYP2234" s="107"/>
      <c r="DYQ2234" s="2"/>
      <c r="DYR2234" s="15"/>
      <c r="DYS2234" s="15"/>
      <c r="DYT2234" s="80"/>
      <c r="DYU2234" s="52"/>
      <c r="DYV2234" s="69"/>
      <c r="DYW2234" s="69"/>
      <c r="DYX2234" s="69"/>
      <c r="DYY2234" s="107"/>
      <c r="DYZ2234" s="2"/>
      <c r="DZA2234" s="15"/>
      <c r="DZB2234" s="15"/>
      <c r="DZC2234" s="80"/>
      <c r="DZD2234" s="52"/>
      <c r="DZE2234" s="69"/>
      <c r="DZF2234" s="69"/>
      <c r="DZG2234" s="69"/>
      <c r="DZH2234" s="107"/>
      <c r="DZI2234" s="2"/>
      <c r="DZJ2234" s="15"/>
      <c r="DZK2234" s="15"/>
      <c r="DZL2234" s="80"/>
      <c r="DZM2234" s="52"/>
      <c r="DZN2234" s="69"/>
      <c r="DZO2234" s="69"/>
      <c r="DZP2234" s="69"/>
      <c r="DZQ2234" s="107"/>
      <c r="DZR2234" s="2"/>
      <c r="DZS2234" s="15"/>
      <c r="DZT2234" s="15"/>
      <c r="DZU2234" s="80"/>
      <c r="DZV2234" s="52"/>
      <c r="DZW2234" s="69"/>
      <c r="DZX2234" s="69"/>
      <c r="DZY2234" s="69"/>
      <c r="DZZ2234" s="107"/>
      <c r="EAA2234" s="2"/>
      <c r="EAB2234" s="15"/>
      <c r="EAC2234" s="15"/>
      <c r="EAD2234" s="80"/>
      <c r="EAE2234" s="52"/>
      <c r="EAF2234" s="69"/>
      <c r="EAG2234" s="69"/>
      <c r="EAH2234" s="69"/>
      <c r="EAI2234" s="107"/>
      <c r="EAJ2234" s="2"/>
      <c r="EAK2234" s="15"/>
      <c r="EAL2234" s="15"/>
      <c r="EAM2234" s="80"/>
      <c r="EAN2234" s="52"/>
      <c r="EAO2234" s="69"/>
      <c r="EAP2234" s="69"/>
      <c r="EAQ2234" s="69"/>
      <c r="EAR2234" s="107"/>
      <c r="EAS2234" s="2"/>
      <c r="EAT2234" s="15"/>
      <c r="EAU2234" s="15"/>
      <c r="EAV2234" s="80"/>
      <c r="EAW2234" s="52"/>
      <c r="EAX2234" s="69"/>
      <c r="EAY2234" s="69"/>
      <c r="EAZ2234" s="69"/>
      <c r="EBA2234" s="107"/>
      <c r="EBB2234" s="2"/>
      <c r="EBC2234" s="15"/>
      <c r="EBD2234" s="15"/>
      <c r="EBE2234" s="80"/>
      <c r="EBF2234" s="52"/>
      <c r="EBG2234" s="69"/>
      <c r="EBH2234" s="69"/>
      <c r="EBI2234" s="69"/>
      <c r="EBJ2234" s="107"/>
      <c r="EBK2234" s="2"/>
      <c r="EBL2234" s="15"/>
      <c r="EBM2234" s="15"/>
      <c r="EBN2234" s="80"/>
      <c r="EBO2234" s="52"/>
      <c r="EBP2234" s="69"/>
      <c r="EBQ2234" s="69"/>
      <c r="EBR2234" s="69"/>
      <c r="EBS2234" s="107"/>
      <c r="EBT2234" s="2"/>
      <c r="EBU2234" s="15"/>
      <c r="EBV2234" s="15"/>
      <c r="EBW2234" s="80"/>
      <c r="EBX2234" s="52"/>
      <c r="EBY2234" s="69"/>
      <c r="EBZ2234" s="69"/>
      <c r="ECA2234" s="69"/>
      <c r="ECB2234" s="107"/>
      <c r="ECC2234" s="2"/>
      <c r="ECD2234" s="15"/>
      <c r="ECE2234" s="15"/>
      <c r="ECF2234" s="80"/>
      <c r="ECG2234" s="52"/>
      <c r="ECH2234" s="69"/>
      <c r="ECI2234" s="69"/>
      <c r="ECJ2234" s="69"/>
      <c r="ECK2234" s="107"/>
      <c r="ECL2234" s="2"/>
      <c r="ECM2234" s="15"/>
      <c r="ECN2234" s="15"/>
      <c r="ECO2234" s="80"/>
      <c r="ECP2234" s="52"/>
      <c r="ECQ2234" s="69"/>
      <c r="ECR2234" s="69"/>
      <c r="ECS2234" s="69"/>
      <c r="ECT2234" s="107"/>
      <c r="ECU2234" s="2"/>
      <c r="ECV2234" s="15"/>
      <c r="ECW2234" s="15"/>
      <c r="ECX2234" s="80"/>
      <c r="ECY2234" s="52"/>
      <c r="ECZ2234" s="69"/>
      <c r="EDA2234" s="69"/>
      <c r="EDB2234" s="69"/>
      <c r="EDC2234" s="107"/>
      <c r="EDD2234" s="2"/>
      <c r="EDE2234" s="15"/>
      <c r="EDF2234" s="15"/>
      <c r="EDG2234" s="80"/>
      <c r="EDH2234" s="52"/>
      <c r="EDI2234" s="69"/>
      <c r="EDJ2234" s="69"/>
      <c r="EDK2234" s="69"/>
      <c r="EDL2234" s="107"/>
      <c r="EDM2234" s="2"/>
      <c r="EDN2234" s="15"/>
      <c r="EDO2234" s="15"/>
      <c r="EDP2234" s="80"/>
      <c r="EDQ2234" s="52"/>
      <c r="EDR2234" s="69"/>
      <c r="EDS2234" s="69"/>
      <c r="EDT2234" s="69"/>
      <c r="EDU2234" s="107"/>
      <c r="EDV2234" s="2"/>
      <c r="EDW2234" s="15"/>
      <c r="EDX2234" s="15"/>
      <c r="EDY2234" s="80"/>
      <c r="EDZ2234" s="52"/>
      <c r="EEA2234" s="69"/>
      <c r="EEB2234" s="69"/>
      <c r="EEC2234" s="69"/>
      <c r="EED2234" s="107"/>
      <c r="EEE2234" s="2"/>
      <c r="EEF2234" s="15"/>
      <c r="EEG2234" s="15"/>
      <c r="EEH2234" s="80"/>
      <c r="EEI2234" s="52"/>
      <c r="EEJ2234" s="69"/>
      <c r="EEK2234" s="69"/>
      <c r="EEL2234" s="69"/>
      <c r="EEM2234" s="107"/>
      <c r="EEN2234" s="2"/>
      <c r="EEO2234" s="15"/>
      <c r="EEP2234" s="15"/>
      <c r="EEQ2234" s="80"/>
      <c r="EER2234" s="52"/>
      <c r="EES2234" s="69"/>
      <c r="EET2234" s="69"/>
      <c r="EEU2234" s="69"/>
      <c r="EEV2234" s="107"/>
      <c r="EEW2234" s="2"/>
      <c r="EEX2234" s="15"/>
      <c r="EEY2234" s="15"/>
      <c r="EEZ2234" s="80"/>
      <c r="EFA2234" s="52"/>
      <c r="EFB2234" s="69"/>
      <c r="EFC2234" s="69"/>
      <c r="EFD2234" s="69"/>
      <c r="EFE2234" s="107"/>
      <c r="EFF2234" s="2"/>
      <c r="EFG2234" s="15"/>
      <c r="EFH2234" s="15"/>
      <c r="EFI2234" s="80"/>
      <c r="EFJ2234" s="52"/>
      <c r="EFK2234" s="69"/>
      <c r="EFL2234" s="69"/>
      <c r="EFM2234" s="69"/>
      <c r="EFN2234" s="107"/>
      <c r="EFO2234" s="2"/>
      <c r="EFP2234" s="15"/>
      <c r="EFQ2234" s="15"/>
      <c r="EFR2234" s="80"/>
      <c r="EFS2234" s="52"/>
      <c r="EFT2234" s="69"/>
      <c r="EFU2234" s="69"/>
      <c r="EFV2234" s="69"/>
      <c r="EFW2234" s="107"/>
      <c r="EFX2234" s="2"/>
      <c r="EFY2234" s="15"/>
      <c r="EFZ2234" s="15"/>
      <c r="EGA2234" s="80"/>
      <c r="EGB2234" s="52"/>
      <c r="EGC2234" s="69"/>
      <c r="EGD2234" s="69"/>
      <c r="EGE2234" s="69"/>
      <c r="EGF2234" s="107"/>
      <c r="EGG2234" s="2"/>
      <c r="EGH2234" s="15"/>
      <c r="EGI2234" s="15"/>
      <c r="EGJ2234" s="80"/>
      <c r="EGK2234" s="52"/>
      <c r="EGL2234" s="69"/>
      <c r="EGM2234" s="69"/>
      <c r="EGN2234" s="69"/>
      <c r="EGO2234" s="107"/>
      <c r="EGP2234" s="2"/>
      <c r="EGQ2234" s="15"/>
      <c r="EGR2234" s="15"/>
      <c r="EGS2234" s="80"/>
      <c r="EGT2234" s="52"/>
      <c r="EGU2234" s="69"/>
      <c r="EGV2234" s="69"/>
      <c r="EGW2234" s="69"/>
      <c r="EGX2234" s="107"/>
      <c r="EGY2234" s="2"/>
      <c r="EGZ2234" s="15"/>
      <c r="EHA2234" s="15"/>
      <c r="EHB2234" s="80"/>
      <c r="EHC2234" s="52"/>
      <c r="EHD2234" s="69"/>
      <c r="EHE2234" s="69"/>
      <c r="EHF2234" s="69"/>
      <c r="EHG2234" s="107"/>
      <c r="EHH2234" s="2"/>
      <c r="EHI2234" s="15"/>
      <c r="EHJ2234" s="15"/>
      <c r="EHK2234" s="80"/>
      <c r="EHL2234" s="52"/>
      <c r="EHM2234" s="69"/>
      <c r="EHN2234" s="69"/>
      <c r="EHO2234" s="69"/>
      <c r="EHP2234" s="107"/>
      <c r="EHQ2234" s="2"/>
      <c r="EHR2234" s="15"/>
      <c r="EHS2234" s="15"/>
      <c r="EHT2234" s="80"/>
      <c r="EHU2234" s="52"/>
      <c r="EHV2234" s="69"/>
      <c r="EHW2234" s="69"/>
      <c r="EHX2234" s="69"/>
      <c r="EHY2234" s="107"/>
      <c r="EHZ2234" s="2"/>
      <c r="EIA2234" s="15"/>
      <c r="EIB2234" s="15"/>
      <c r="EIC2234" s="80"/>
      <c r="EID2234" s="52"/>
      <c r="EIE2234" s="69"/>
      <c r="EIF2234" s="69"/>
      <c r="EIG2234" s="69"/>
      <c r="EIH2234" s="107"/>
      <c r="EII2234" s="2"/>
      <c r="EIJ2234" s="15"/>
      <c r="EIK2234" s="15"/>
      <c r="EIL2234" s="80"/>
      <c r="EIM2234" s="52"/>
      <c r="EIN2234" s="69"/>
      <c r="EIO2234" s="69"/>
      <c r="EIP2234" s="69"/>
      <c r="EIQ2234" s="107"/>
      <c r="EIR2234" s="2"/>
      <c r="EIS2234" s="15"/>
      <c r="EIT2234" s="15"/>
      <c r="EIU2234" s="80"/>
      <c r="EIV2234" s="52"/>
      <c r="EIW2234" s="69"/>
      <c r="EIX2234" s="69"/>
      <c r="EIY2234" s="69"/>
      <c r="EIZ2234" s="107"/>
      <c r="EJA2234" s="2"/>
      <c r="EJB2234" s="15"/>
      <c r="EJC2234" s="15"/>
      <c r="EJD2234" s="80"/>
      <c r="EJE2234" s="52"/>
      <c r="EJF2234" s="69"/>
      <c r="EJG2234" s="69"/>
      <c r="EJH2234" s="69"/>
      <c r="EJI2234" s="107"/>
      <c r="EJJ2234" s="2"/>
      <c r="EJK2234" s="15"/>
      <c r="EJL2234" s="15"/>
      <c r="EJM2234" s="80"/>
      <c r="EJN2234" s="52"/>
      <c r="EJO2234" s="69"/>
      <c r="EJP2234" s="69"/>
      <c r="EJQ2234" s="69"/>
      <c r="EJR2234" s="107"/>
      <c r="EJS2234" s="2"/>
      <c r="EJT2234" s="15"/>
      <c r="EJU2234" s="15"/>
      <c r="EJV2234" s="80"/>
      <c r="EJW2234" s="52"/>
      <c r="EJX2234" s="69"/>
      <c r="EJY2234" s="69"/>
      <c r="EJZ2234" s="69"/>
      <c r="EKA2234" s="107"/>
      <c r="EKB2234" s="2"/>
      <c r="EKC2234" s="15"/>
      <c r="EKD2234" s="15"/>
      <c r="EKE2234" s="80"/>
      <c r="EKF2234" s="52"/>
      <c r="EKG2234" s="69"/>
      <c r="EKH2234" s="69"/>
      <c r="EKI2234" s="69"/>
      <c r="EKJ2234" s="107"/>
      <c r="EKK2234" s="2"/>
      <c r="EKL2234" s="15"/>
      <c r="EKM2234" s="15"/>
      <c r="EKN2234" s="80"/>
      <c r="EKO2234" s="52"/>
      <c r="EKP2234" s="69"/>
      <c r="EKQ2234" s="69"/>
      <c r="EKR2234" s="69"/>
      <c r="EKS2234" s="107"/>
      <c r="EKT2234" s="2"/>
      <c r="EKU2234" s="15"/>
      <c r="EKV2234" s="15"/>
      <c r="EKW2234" s="80"/>
      <c r="EKX2234" s="52"/>
      <c r="EKY2234" s="69"/>
      <c r="EKZ2234" s="69"/>
      <c r="ELA2234" s="69"/>
      <c r="ELB2234" s="107"/>
      <c r="ELC2234" s="2"/>
      <c r="ELD2234" s="15"/>
      <c r="ELE2234" s="15"/>
      <c r="ELF2234" s="80"/>
      <c r="ELG2234" s="52"/>
      <c r="ELH2234" s="69"/>
      <c r="ELI2234" s="69"/>
      <c r="ELJ2234" s="69"/>
      <c r="ELK2234" s="107"/>
      <c r="ELL2234" s="2"/>
      <c r="ELM2234" s="15"/>
      <c r="ELN2234" s="15"/>
      <c r="ELO2234" s="80"/>
      <c r="ELP2234" s="52"/>
      <c r="ELQ2234" s="69"/>
      <c r="ELR2234" s="69"/>
      <c r="ELS2234" s="69"/>
      <c r="ELT2234" s="107"/>
      <c r="ELU2234" s="2"/>
      <c r="ELV2234" s="15"/>
      <c r="ELW2234" s="15"/>
      <c r="ELX2234" s="80"/>
      <c r="ELY2234" s="52"/>
      <c r="ELZ2234" s="69"/>
      <c r="EMA2234" s="69"/>
      <c r="EMB2234" s="69"/>
      <c r="EMC2234" s="107"/>
      <c r="EMD2234" s="2"/>
      <c r="EME2234" s="15"/>
      <c r="EMF2234" s="15"/>
      <c r="EMG2234" s="80"/>
      <c r="EMH2234" s="52"/>
      <c r="EMI2234" s="69"/>
      <c r="EMJ2234" s="69"/>
      <c r="EMK2234" s="69"/>
      <c r="EML2234" s="107"/>
      <c r="EMM2234" s="2"/>
      <c r="EMN2234" s="15"/>
      <c r="EMO2234" s="15"/>
      <c r="EMP2234" s="80"/>
      <c r="EMQ2234" s="52"/>
      <c r="EMR2234" s="69"/>
      <c r="EMS2234" s="69"/>
      <c r="EMT2234" s="69"/>
      <c r="EMU2234" s="107"/>
      <c r="EMV2234" s="2"/>
      <c r="EMW2234" s="15"/>
      <c r="EMX2234" s="15"/>
      <c r="EMY2234" s="80"/>
      <c r="EMZ2234" s="52"/>
      <c r="ENA2234" s="69"/>
      <c r="ENB2234" s="69"/>
      <c r="ENC2234" s="69"/>
      <c r="END2234" s="107"/>
      <c r="ENE2234" s="2"/>
      <c r="ENF2234" s="15"/>
      <c r="ENG2234" s="15"/>
      <c r="ENH2234" s="80"/>
      <c r="ENI2234" s="52"/>
      <c r="ENJ2234" s="69"/>
      <c r="ENK2234" s="69"/>
      <c r="ENL2234" s="69"/>
      <c r="ENM2234" s="107"/>
      <c r="ENN2234" s="2"/>
      <c r="ENO2234" s="15"/>
      <c r="ENP2234" s="15"/>
      <c r="ENQ2234" s="80"/>
      <c r="ENR2234" s="52"/>
      <c r="ENS2234" s="69"/>
      <c r="ENT2234" s="69"/>
      <c r="ENU2234" s="69"/>
      <c r="ENV2234" s="107"/>
      <c r="ENW2234" s="2"/>
      <c r="ENX2234" s="15"/>
      <c r="ENY2234" s="15"/>
      <c r="ENZ2234" s="80"/>
      <c r="EOA2234" s="52"/>
      <c r="EOB2234" s="69"/>
      <c r="EOC2234" s="69"/>
      <c r="EOD2234" s="69"/>
      <c r="EOE2234" s="107"/>
      <c r="EOF2234" s="2"/>
      <c r="EOG2234" s="15"/>
      <c r="EOH2234" s="15"/>
      <c r="EOI2234" s="80"/>
      <c r="EOJ2234" s="52"/>
      <c r="EOK2234" s="69"/>
      <c r="EOL2234" s="69"/>
      <c r="EOM2234" s="69"/>
      <c r="EON2234" s="107"/>
      <c r="EOO2234" s="2"/>
      <c r="EOP2234" s="15"/>
      <c r="EOQ2234" s="15"/>
      <c r="EOR2234" s="80"/>
      <c r="EOS2234" s="52"/>
      <c r="EOT2234" s="69"/>
      <c r="EOU2234" s="69"/>
      <c r="EOV2234" s="69"/>
      <c r="EOW2234" s="107"/>
      <c r="EOX2234" s="2"/>
      <c r="EOY2234" s="15"/>
      <c r="EOZ2234" s="15"/>
      <c r="EPA2234" s="80"/>
      <c r="EPB2234" s="52"/>
      <c r="EPC2234" s="69"/>
      <c r="EPD2234" s="69"/>
      <c r="EPE2234" s="69"/>
      <c r="EPF2234" s="107"/>
      <c r="EPG2234" s="2"/>
      <c r="EPH2234" s="15"/>
      <c r="EPI2234" s="15"/>
      <c r="EPJ2234" s="80"/>
      <c r="EPK2234" s="52"/>
      <c r="EPL2234" s="69"/>
      <c r="EPM2234" s="69"/>
      <c r="EPN2234" s="69"/>
      <c r="EPO2234" s="107"/>
      <c r="EPP2234" s="2"/>
      <c r="EPQ2234" s="15"/>
      <c r="EPR2234" s="15"/>
      <c r="EPS2234" s="80"/>
      <c r="EPT2234" s="52"/>
      <c r="EPU2234" s="69"/>
      <c r="EPV2234" s="69"/>
      <c r="EPW2234" s="69"/>
      <c r="EPX2234" s="107"/>
      <c r="EPY2234" s="2"/>
      <c r="EPZ2234" s="15"/>
      <c r="EQA2234" s="15"/>
      <c r="EQB2234" s="80"/>
      <c r="EQC2234" s="52"/>
      <c r="EQD2234" s="69"/>
      <c r="EQE2234" s="69"/>
      <c r="EQF2234" s="69"/>
      <c r="EQG2234" s="107"/>
      <c r="EQH2234" s="2"/>
      <c r="EQI2234" s="15"/>
      <c r="EQJ2234" s="15"/>
      <c r="EQK2234" s="80"/>
      <c r="EQL2234" s="52"/>
      <c r="EQM2234" s="69"/>
      <c r="EQN2234" s="69"/>
      <c r="EQO2234" s="69"/>
      <c r="EQP2234" s="107"/>
      <c r="EQQ2234" s="2"/>
      <c r="EQR2234" s="15"/>
      <c r="EQS2234" s="15"/>
      <c r="EQT2234" s="80"/>
      <c r="EQU2234" s="52"/>
      <c r="EQV2234" s="69"/>
      <c r="EQW2234" s="69"/>
      <c r="EQX2234" s="69"/>
      <c r="EQY2234" s="107"/>
      <c r="EQZ2234" s="2"/>
      <c r="ERA2234" s="15"/>
      <c r="ERB2234" s="15"/>
      <c r="ERC2234" s="80"/>
      <c r="ERD2234" s="52"/>
      <c r="ERE2234" s="69"/>
      <c r="ERF2234" s="69"/>
      <c r="ERG2234" s="69"/>
      <c r="ERH2234" s="107"/>
      <c r="ERI2234" s="2"/>
      <c r="ERJ2234" s="15"/>
      <c r="ERK2234" s="15"/>
      <c r="ERL2234" s="80"/>
      <c r="ERM2234" s="52"/>
      <c r="ERN2234" s="69"/>
      <c r="ERO2234" s="69"/>
      <c r="ERP2234" s="69"/>
      <c r="ERQ2234" s="107"/>
      <c r="ERR2234" s="2"/>
      <c r="ERS2234" s="15"/>
      <c r="ERT2234" s="15"/>
      <c r="ERU2234" s="80"/>
      <c r="ERV2234" s="52"/>
      <c r="ERW2234" s="69"/>
      <c r="ERX2234" s="69"/>
      <c r="ERY2234" s="69"/>
      <c r="ERZ2234" s="107"/>
      <c r="ESA2234" s="2"/>
      <c r="ESB2234" s="15"/>
      <c r="ESC2234" s="15"/>
      <c r="ESD2234" s="80"/>
      <c r="ESE2234" s="52"/>
      <c r="ESF2234" s="69"/>
      <c r="ESG2234" s="69"/>
      <c r="ESH2234" s="69"/>
      <c r="ESI2234" s="107"/>
      <c r="ESJ2234" s="2"/>
      <c r="ESK2234" s="15"/>
      <c r="ESL2234" s="15"/>
      <c r="ESM2234" s="80"/>
      <c r="ESN2234" s="52"/>
      <c r="ESO2234" s="69"/>
      <c r="ESP2234" s="69"/>
      <c r="ESQ2234" s="69"/>
      <c r="ESR2234" s="107"/>
      <c r="ESS2234" s="2"/>
      <c r="EST2234" s="15"/>
      <c r="ESU2234" s="15"/>
      <c r="ESV2234" s="80"/>
      <c r="ESW2234" s="52"/>
      <c r="ESX2234" s="69"/>
      <c r="ESY2234" s="69"/>
      <c r="ESZ2234" s="69"/>
      <c r="ETA2234" s="107"/>
      <c r="ETB2234" s="2"/>
      <c r="ETC2234" s="15"/>
      <c r="ETD2234" s="15"/>
      <c r="ETE2234" s="80"/>
      <c r="ETF2234" s="52"/>
      <c r="ETG2234" s="69"/>
      <c r="ETH2234" s="69"/>
      <c r="ETI2234" s="69"/>
      <c r="ETJ2234" s="107"/>
      <c r="ETK2234" s="2"/>
      <c r="ETL2234" s="15"/>
      <c r="ETM2234" s="15"/>
      <c r="ETN2234" s="80"/>
      <c r="ETO2234" s="52"/>
      <c r="ETP2234" s="69"/>
      <c r="ETQ2234" s="69"/>
      <c r="ETR2234" s="69"/>
      <c r="ETS2234" s="107"/>
      <c r="ETT2234" s="2"/>
      <c r="ETU2234" s="15"/>
      <c r="ETV2234" s="15"/>
      <c r="ETW2234" s="80"/>
      <c r="ETX2234" s="52"/>
      <c r="ETY2234" s="69"/>
      <c r="ETZ2234" s="69"/>
      <c r="EUA2234" s="69"/>
      <c r="EUB2234" s="107"/>
      <c r="EUC2234" s="2"/>
      <c r="EUD2234" s="15"/>
      <c r="EUE2234" s="15"/>
      <c r="EUF2234" s="80"/>
      <c r="EUG2234" s="52"/>
      <c r="EUH2234" s="69"/>
      <c r="EUI2234" s="69"/>
      <c r="EUJ2234" s="69"/>
      <c r="EUK2234" s="107"/>
      <c r="EUL2234" s="2"/>
      <c r="EUM2234" s="15"/>
      <c r="EUN2234" s="15"/>
      <c r="EUO2234" s="80"/>
      <c r="EUP2234" s="52"/>
      <c r="EUQ2234" s="69"/>
      <c r="EUR2234" s="69"/>
      <c r="EUS2234" s="69"/>
      <c r="EUT2234" s="107"/>
      <c r="EUU2234" s="2"/>
      <c r="EUV2234" s="15"/>
      <c r="EUW2234" s="15"/>
      <c r="EUX2234" s="80"/>
      <c r="EUY2234" s="52"/>
      <c r="EUZ2234" s="69"/>
      <c r="EVA2234" s="69"/>
      <c r="EVB2234" s="69"/>
      <c r="EVC2234" s="107"/>
      <c r="EVD2234" s="2"/>
      <c r="EVE2234" s="15"/>
      <c r="EVF2234" s="15"/>
      <c r="EVG2234" s="80"/>
      <c r="EVH2234" s="52"/>
      <c r="EVI2234" s="69"/>
      <c r="EVJ2234" s="69"/>
      <c r="EVK2234" s="69"/>
      <c r="EVL2234" s="107"/>
      <c r="EVM2234" s="2"/>
      <c r="EVN2234" s="15"/>
      <c r="EVO2234" s="15"/>
      <c r="EVP2234" s="80"/>
      <c r="EVQ2234" s="52"/>
      <c r="EVR2234" s="69"/>
      <c r="EVS2234" s="69"/>
      <c r="EVT2234" s="69"/>
      <c r="EVU2234" s="107"/>
      <c r="EVV2234" s="2"/>
      <c r="EVW2234" s="15"/>
      <c r="EVX2234" s="15"/>
      <c r="EVY2234" s="80"/>
      <c r="EVZ2234" s="52"/>
      <c r="EWA2234" s="69"/>
      <c r="EWB2234" s="69"/>
      <c r="EWC2234" s="69"/>
      <c r="EWD2234" s="107"/>
      <c r="EWE2234" s="2"/>
      <c r="EWF2234" s="15"/>
      <c r="EWG2234" s="15"/>
      <c r="EWH2234" s="80"/>
      <c r="EWI2234" s="52"/>
      <c r="EWJ2234" s="69"/>
      <c r="EWK2234" s="69"/>
      <c r="EWL2234" s="69"/>
      <c r="EWM2234" s="107"/>
      <c r="EWN2234" s="2"/>
      <c r="EWO2234" s="15"/>
      <c r="EWP2234" s="15"/>
      <c r="EWQ2234" s="80"/>
      <c r="EWR2234" s="52"/>
      <c r="EWS2234" s="69"/>
      <c r="EWT2234" s="69"/>
      <c r="EWU2234" s="69"/>
      <c r="EWV2234" s="107"/>
      <c r="EWW2234" s="2"/>
      <c r="EWX2234" s="15"/>
      <c r="EWY2234" s="15"/>
      <c r="EWZ2234" s="80"/>
      <c r="EXA2234" s="52"/>
      <c r="EXB2234" s="69"/>
      <c r="EXC2234" s="69"/>
      <c r="EXD2234" s="69"/>
      <c r="EXE2234" s="107"/>
      <c r="EXF2234" s="2"/>
      <c r="EXG2234" s="15"/>
      <c r="EXH2234" s="15"/>
      <c r="EXI2234" s="80"/>
      <c r="EXJ2234" s="52"/>
      <c r="EXK2234" s="69"/>
      <c r="EXL2234" s="69"/>
      <c r="EXM2234" s="69"/>
      <c r="EXN2234" s="107"/>
      <c r="EXO2234" s="2"/>
      <c r="EXP2234" s="15"/>
      <c r="EXQ2234" s="15"/>
      <c r="EXR2234" s="80"/>
      <c r="EXS2234" s="52"/>
      <c r="EXT2234" s="69"/>
      <c r="EXU2234" s="69"/>
      <c r="EXV2234" s="69"/>
      <c r="EXW2234" s="107"/>
      <c r="EXX2234" s="2"/>
      <c r="EXY2234" s="15"/>
      <c r="EXZ2234" s="15"/>
      <c r="EYA2234" s="80"/>
      <c r="EYB2234" s="52"/>
      <c r="EYC2234" s="69"/>
      <c r="EYD2234" s="69"/>
      <c r="EYE2234" s="69"/>
      <c r="EYF2234" s="107"/>
      <c r="EYG2234" s="2"/>
      <c r="EYH2234" s="15"/>
      <c r="EYI2234" s="15"/>
      <c r="EYJ2234" s="80"/>
      <c r="EYK2234" s="52"/>
      <c r="EYL2234" s="69"/>
      <c r="EYM2234" s="69"/>
      <c r="EYN2234" s="69"/>
      <c r="EYO2234" s="107"/>
      <c r="EYP2234" s="2"/>
      <c r="EYQ2234" s="15"/>
      <c r="EYR2234" s="15"/>
      <c r="EYS2234" s="80"/>
      <c r="EYT2234" s="52"/>
      <c r="EYU2234" s="69"/>
      <c r="EYV2234" s="69"/>
      <c r="EYW2234" s="69"/>
      <c r="EYX2234" s="107"/>
      <c r="EYY2234" s="2"/>
      <c r="EYZ2234" s="15"/>
      <c r="EZA2234" s="15"/>
      <c r="EZB2234" s="80"/>
      <c r="EZC2234" s="52"/>
      <c r="EZD2234" s="69"/>
      <c r="EZE2234" s="69"/>
      <c r="EZF2234" s="69"/>
      <c r="EZG2234" s="107"/>
      <c r="EZH2234" s="2"/>
      <c r="EZI2234" s="15"/>
      <c r="EZJ2234" s="15"/>
      <c r="EZK2234" s="80"/>
      <c r="EZL2234" s="52"/>
      <c r="EZM2234" s="69"/>
      <c r="EZN2234" s="69"/>
      <c r="EZO2234" s="69"/>
      <c r="EZP2234" s="107"/>
      <c r="EZQ2234" s="2"/>
      <c r="EZR2234" s="15"/>
      <c r="EZS2234" s="15"/>
      <c r="EZT2234" s="80"/>
      <c r="EZU2234" s="52"/>
      <c r="EZV2234" s="69"/>
      <c r="EZW2234" s="69"/>
      <c r="EZX2234" s="69"/>
      <c r="EZY2234" s="107"/>
      <c r="EZZ2234" s="2"/>
      <c r="FAA2234" s="15"/>
      <c r="FAB2234" s="15"/>
      <c r="FAC2234" s="80"/>
      <c r="FAD2234" s="52"/>
      <c r="FAE2234" s="69"/>
      <c r="FAF2234" s="69"/>
      <c r="FAG2234" s="69"/>
      <c r="FAH2234" s="107"/>
      <c r="FAI2234" s="2"/>
      <c r="FAJ2234" s="15"/>
      <c r="FAK2234" s="15"/>
      <c r="FAL2234" s="80"/>
      <c r="FAM2234" s="52"/>
      <c r="FAN2234" s="69"/>
      <c r="FAO2234" s="69"/>
      <c r="FAP2234" s="69"/>
      <c r="FAQ2234" s="107"/>
      <c r="FAR2234" s="2"/>
      <c r="FAS2234" s="15"/>
      <c r="FAT2234" s="15"/>
      <c r="FAU2234" s="80"/>
      <c r="FAV2234" s="52"/>
      <c r="FAW2234" s="69"/>
      <c r="FAX2234" s="69"/>
      <c r="FAY2234" s="69"/>
      <c r="FAZ2234" s="107"/>
      <c r="FBA2234" s="2"/>
      <c r="FBB2234" s="15"/>
      <c r="FBC2234" s="15"/>
      <c r="FBD2234" s="80"/>
      <c r="FBE2234" s="52"/>
      <c r="FBF2234" s="69"/>
      <c r="FBG2234" s="69"/>
      <c r="FBH2234" s="69"/>
      <c r="FBI2234" s="107"/>
      <c r="FBJ2234" s="2"/>
      <c r="FBK2234" s="15"/>
      <c r="FBL2234" s="15"/>
      <c r="FBM2234" s="80"/>
      <c r="FBN2234" s="52"/>
      <c r="FBO2234" s="69"/>
      <c r="FBP2234" s="69"/>
      <c r="FBQ2234" s="69"/>
      <c r="FBR2234" s="107"/>
      <c r="FBS2234" s="2"/>
      <c r="FBT2234" s="15"/>
      <c r="FBU2234" s="15"/>
      <c r="FBV2234" s="80"/>
      <c r="FBW2234" s="52"/>
      <c r="FBX2234" s="69"/>
      <c r="FBY2234" s="69"/>
      <c r="FBZ2234" s="69"/>
      <c r="FCA2234" s="107"/>
      <c r="FCB2234" s="2"/>
      <c r="FCC2234" s="15"/>
      <c r="FCD2234" s="15"/>
      <c r="FCE2234" s="80"/>
      <c r="FCF2234" s="52"/>
      <c r="FCG2234" s="69"/>
      <c r="FCH2234" s="69"/>
      <c r="FCI2234" s="69"/>
      <c r="FCJ2234" s="107"/>
      <c r="FCK2234" s="2"/>
      <c r="FCL2234" s="15"/>
      <c r="FCM2234" s="15"/>
      <c r="FCN2234" s="80"/>
      <c r="FCO2234" s="52"/>
      <c r="FCP2234" s="69"/>
      <c r="FCQ2234" s="69"/>
      <c r="FCR2234" s="69"/>
      <c r="FCS2234" s="107"/>
      <c r="FCT2234" s="2"/>
      <c r="FCU2234" s="15"/>
      <c r="FCV2234" s="15"/>
      <c r="FCW2234" s="80"/>
      <c r="FCX2234" s="52"/>
      <c r="FCY2234" s="69"/>
      <c r="FCZ2234" s="69"/>
      <c r="FDA2234" s="69"/>
      <c r="FDB2234" s="107"/>
      <c r="FDC2234" s="2"/>
      <c r="FDD2234" s="15"/>
      <c r="FDE2234" s="15"/>
      <c r="FDF2234" s="80"/>
      <c r="FDG2234" s="52"/>
      <c r="FDH2234" s="69"/>
      <c r="FDI2234" s="69"/>
      <c r="FDJ2234" s="69"/>
      <c r="FDK2234" s="107"/>
      <c r="FDL2234" s="2"/>
      <c r="FDM2234" s="15"/>
      <c r="FDN2234" s="15"/>
      <c r="FDO2234" s="80"/>
      <c r="FDP2234" s="52"/>
      <c r="FDQ2234" s="69"/>
      <c r="FDR2234" s="69"/>
      <c r="FDS2234" s="69"/>
      <c r="FDT2234" s="107"/>
      <c r="FDU2234" s="2"/>
      <c r="FDV2234" s="15"/>
      <c r="FDW2234" s="15"/>
      <c r="FDX2234" s="80"/>
      <c r="FDY2234" s="52"/>
      <c r="FDZ2234" s="69"/>
      <c r="FEA2234" s="69"/>
      <c r="FEB2234" s="69"/>
      <c r="FEC2234" s="107"/>
      <c r="FED2234" s="2"/>
      <c r="FEE2234" s="15"/>
      <c r="FEF2234" s="15"/>
      <c r="FEG2234" s="80"/>
      <c r="FEH2234" s="52"/>
      <c r="FEI2234" s="69"/>
      <c r="FEJ2234" s="69"/>
      <c r="FEK2234" s="69"/>
      <c r="FEL2234" s="107"/>
      <c r="FEM2234" s="2"/>
      <c r="FEN2234" s="15"/>
      <c r="FEO2234" s="15"/>
      <c r="FEP2234" s="80"/>
      <c r="FEQ2234" s="52"/>
      <c r="FER2234" s="69"/>
      <c r="FES2234" s="69"/>
      <c r="FET2234" s="69"/>
      <c r="FEU2234" s="107"/>
      <c r="FEV2234" s="2"/>
      <c r="FEW2234" s="15"/>
      <c r="FEX2234" s="15"/>
      <c r="FEY2234" s="80"/>
      <c r="FEZ2234" s="52"/>
      <c r="FFA2234" s="69"/>
      <c r="FFB2234" s="69"/>
      <c r="FFC2234" s="69"/>
      <c r="FFD2234" s="107"/>
      <c r="FFE2234" s="2"/>
      <c r="FFF2234" s="15"/>
      <c r="FFG2234" s="15"/>
      <c r="FFH2234" s="80"/>
      <c r="FFI2234" s="52"/>
      <c r="FFJ2234" s="69"/>
      <c r="FFK2234" s="69"/>
      <c r="FFL2234" s="69"/>
      <c r="FFM2234" s="107"/>
      <c r="FFN2234" s="2"/>
      <c r="FFO2234" s="15"/>
      <c r="FFP2234" s="15"/>
      <c r="FFQ2234" s="80"/>
      <c r="FFR2234" s="52"/>
      <c r="FFS2234" s="69"/>
      <c r="FFT2234" s="69"/>
      <c r="FFU2234" s="69"/>
      <c r="FFV2234" s="107"/>
      <c r="FFW2234" s="2"/>
      <c r="FFX2234" s="15"/>
      <c r="FFY2234" s="15"/>
      <c r="FFZ2234" s="80"/>
      <c r="FGA2234" s="52"/>
      <c r="FGB2234" s="69"/>
      <c r="FGC2234" s="69"/>
      <c r="FGD2234" s="69"/>
      <c r="FGE2234" s="107"/>
      <c r="FGF2234" s="2"/>
      <c r="FGG2234" s="15"/>
      <c r="FGH2234" s="15"/>
      <c r="FGI2234" s="80"/>
      <c r="FGJ2234" s="52"/>
      <c r="FGK2234" s="69"/>
      <c r="FGL2234" s="69"/>
      <c r="FGM2234" s="69"/>
      <c r="FGN2234" s="107"/>
      <c r="FGO2234" s="2"/>
      <c r="FGP2234" s="15"/>
      <c r="FGQ2234" s="15"/>
      <c r="FGR2234" s="80"/>
      <c r="FGS2234" s="52"/>
      <c r="FGT2234" s="69"/>
      <c r="FGU2234" s="69"/>
      <c r="FGV2234" s="69"/>
      <c r="FGW2234" s="107"/>
      <c r="FGX2234" s="2"/>
      <c r="FGY2234" s="15"/>
      <c r="FGZ2234" s="15"/>
      <c r="FHA2234" s="80"/>
      <c r="FHB2234" s="52"/>
      <c r="FHC2234" s="69"/>
      <c r="FHD2234" s="69"/>
      <c r="FHE2234" s="69"/>
      <c r="FHF2234" s="107"/>
      <c r="FHG2234" s="2"/>
      <c r="FHH2234" s="15"/>
      <c r="FHI2234" s="15"/>
      <c r="FHJ2234" s="80"/>
      <c r="FHK2234" s="52"/>
      <c r="FHL2234" s="69"/>
      <c r="FHM2234" s="69"/>
      <c r="FHN2234" s="69"/>
      <c r="FHO2234" s="107"/>
      <c r="FHP2234" s="2"/>
      <c r="FHQ2234" s="15"/>
      <c r="FHR2234" s="15"/>
      <c r="FHS2234" s="80"/>
      <c r="FHT2234" s="52"/>
      <c r="FHU2234" s="69"/>
      <c r="FHV2234" s="69"/>
      <c r="FHW2234" s="69"/>
      <c r="FHX2234" s="107"/>
      <c r="FHY2234" s="2"/>
      <c r="FHZ2234" s="15"/>
      <c r="FIA2234" s="15"/>
      <c r="FIB2234" s="80"/>
      <c r="FIC2234" s="52"/>
      <c r="FID2234" s="69"/>
      <c r="FIE2234" s="69"/>
      <c r="FIF2234" s="69"/>
      <c r="FIG2234" s="107"/>
      <c r="FIH2234" s="2"/>
      <c r="FII2234" s="15"/>
      <c r="FIJ2234" s="15"/>
      <c r="FIK2234" s="80"/>
      <c r="FIL2234" s="52"/>
      <c r="FIM2234" s="69"/>
      <c r="FIN2234" s="69"/>
      <c r="FIO2234" s="69"/>
      <c r="FIP2234" s="107"/>
      <c r="FIQ2234" s="2"/>
      <c r="FIR2234" s="15"/>
      <c r="FIS2234" s="15"/>
      <c r="FIT2234" s="80"/>
      <c r="FIU2234" s="52"/>
      <c r="FIV2234" s="69"/>
      <c r="FIW2234" s="69"/>
      <c r="FIX2234" s="69"/>
      <c r="FIY2234" s="107"/>
      <c r="FIZ2234" s="2"/>
      <c r="FJA2234" s="15"/>
      <c r="FJB2234" s="15"/>
      <c r="FJC2234" s="80"/>
      <c r="FJD2234" s="52"/>
      <c r="FJE2234" s="69"/>
      <c r="FJF2234" s="69"/>
      <c r="FJG2234" s="69"/>
      <c r="FJH2234" s="107"/>
      <c r="FJI2234" s="2"/>
      <c r="FJJ2234" s="15"/>
      <c r="FJK2234" s="15"/>
      <c r="FJL2234" s="80"/>
      <c r="FJM2234" s="52"/>
      <c r="FJN2234" s="69"/>
      <c r="FJO2234" s="69"/>
      <c r="FJP2234" s="69"/>
      <c r="FJQ2234" s="107"/>
      <c r="FJR2234" s="2"/>
      <c r="FJS2234" s="15"/>
      <c r="FJT2234" s="15"/>
      <c r="FJU2234" s="80"/>
      <c r="FJV2234" s="52"/>
      <c r="FJW2234" s="69"/>
      <c r="FJX2234" s="69"/>
      <c r="FJY2234" s="69"/>
      <c r="FJZ2234" s="107"/>
      <c r="FKA2234" s="2"/>
      <c r="FKB2234" s="15"/>
      <c r="FKC2234" s="15"/>
      <c r="FKD2234" s="80"/>
      <c r="FKE2234" s="52"/>
      <c r="FKF2234" s="69"/>
      <c r="FKG2234" s="69"/>
      <c r="FKH2234" s="69"/>
      <c r="FKI2234" s="107"/>
      <c r="FKJ2234" s="2"/>
      <c r="FKK2234" s="15"/>
      <c r="FKL2234" s="15"/>
      <c r="FKM2234" s="80"/>
      <c r="FKN2234" s="52"/>
      <c r="FKO2234" s="69"/>
      <c r="FKP2234" s="69"/>
      <c r="FKQ2234" s="69"/>
      <c r="FKR2234" s="107"/>
      <c r="FKS2234" s="2"/>
      <c r="FKT2234" s="15"/>
      <c r="FKU2234" s="15"/>
      <c r="FKV2234" s="80"/>
      <c r="FKW2234" s="52"/>
      <c r="FKX2234" s="69"/>
      <c r="FKY2234" s="69"/>
      <c r="FKZ2234" s="69"/>
      <c r="FLA2234" s="107"/>
      <c r="FLB2234" s="2"/>
      <c r="FLC2234" s="15"/>
      <c r="FLD2234" s="15"/>
      <c r="FLE2234" s="80"/>
      <c r="FLF2234" s="52"/>
      <c r="FLG2234" s="69"/>
      <c r="FLH2234" s="69"/>
      <c r="FLI2234" s="69"/>
      <c r="FLJ2234" s="107"/>
      <c r="FLK2234" s="2"/>
      <c r="FLL2234" s="15"/>
      <c r="FLM2234" s="15"/>
      <c r="FLN2234" s="80"/>
      <c r="FLO2234" s="52"/>
      <c r="FLP2234" s="69"/>
      <c r="FLQ2234" s="69"/>
      <c r="FLR2234" s="69"/>
      <c r="FLS2234" s="107"/>
      <c r="FLT2234" s="2"/>
      <c r="FLU2234" s="15"/>
      <c r="FLV2234" s="15"/>
      <c r="FLW2234" s="80"/>
      <c r="FLX2234" s="52"/>
      <c r="FLY2234" s="69"/>
      <c r="FLZ2234" s="69"/>
      <c r="FMA2234" s="69"/>
      <c r="FMB2234" s="107"/>
      <c r="FMC2234" s="2"/>
      <c r="FMD2234" s="15"/>
      <c r="FME2234" s="15"/>
      <c r="FMF2234" s="80"/>
      <c r="FMG2234" s="52"/>
      <c r="FMH2234" s="69"/>
      <c r="FMI2234" s="69"/>
      <c r="FMJ2234" s="69"/>
      <c r="FMK2234" s="107"/>
      <c r="FML2234" s="2"/>
      <c r="FMM2234" s="15"/>
      <c r="FMN2234" s="15"/>
      <c r="FMO2234" s="80"/>
      <c r="FMP2234" s="52"/>
      <c r="FMQ2234" s="69"/>
      <c r="FMR2234" s="69"/>
      <c r="FMS2234" s="69"/>
      <c r="FMT2234" s="107"/>
      <c r="FMU2234" s="2"/>
      <c r="FMV2234" s="15"/>
      <c r="FMW2234" s="15"/>
      <c r="FMX2234" s="80"/>
      <c r="FMY2234" s="52"/>
      <c r="FMZ2234" s="69"/>
      <c r="FNA2234" s="69"/>
      <c r="FNB2234" s="69"/>
      <c r="FNC2234" s="107"/>
      <c r="FND2234" s="2"/>
      <c r="FNE2234" s="15"/>
      <c r="FNF2234" s="15"/>
      <c r="FNG2234" s="80"/>
      <c r="FNH2234" s="52"/>
      <c r="FNI2234" s="69"/>
      <c r="FNJ2234" s="69"/>
      <c r="FNK2234" s="69"/>
      <c r="FNL2234" s="107"/>
      <c r="FNM2234" s="2"/>
      <c r="FNN2234" s="15"/>
      <c r="FNO2234" s="15"/>
      <c r="FNP2234" s="80"/>
      <c r="FNQ2234" s="52"/>
      <c r="FNR2234" s="69"/>
      <c r="FNS2234" s="69"/>
      <c r="FNT2234" s="69"/>
      <c r="FNU2234" s="107"/>
      <c r="FNV2234" s="2"/>
      <c r="FNW2234" s="15"/>
      <c r="FNX2234" s="15"/>
      <c r="FNY2234" s="80"/>
      <c r="FNZ2234" s="52"/>
      <c r="FOA2234" s="69"/>
      <c r="FOB2234" s="69"/>
      <c r="FOC2234" s="69"/>
      <c r="FOD2234" s="107"/>
      <c r="FOE2234" s="2"/>
      <c r="FOF2234" s="15"/>
      <c r="FOG2234" s="15"/>
      <c r="FOH2234" s="80"/>
      <c r="FOI2234" s="52"/>
      <c r="FOJ2234" s="69"/>
      <c r="FOK2234" s="69"/>
      <c r="FOL2234" s="69"/>
      <c r="FOM2234" s="107"/>
      <c r="FON2234" s="2"/>
      <c r="FOO2234" s="15"/>
      <c r="FOP2234" s="15"/>
      <c r="FOQ2234" s="80"/>
      <c r="FOR2234" s="52"/>
      <c r="FOS2234" s="69"/>
      <c r="FOT2234" s="69"/>
      <c r="FOU2234" s="69"/>
      <c r="FOV2234" s="107"/>
      <c r="FOW2234" s="2"/>
      <c r="FOX2234" s="15"/>
      <c r="FOY2234" s="15"/>
      <c r="FOZ2234" s="80"/>
      <c r="FPA2234" s="52"/>
      <c r="FPB2234" s="69"/>
      <c r="FPC2234" s="69"/>
      <c r="FPD2234" s="69"/>
      <c r="FPE2234" s="107"/>
      <c r="FPF2234" s="2"/>
      <c r="FPG2234" s="15"/>
      <c r="FPH2234" s="15"/>
      <c r="FPI2234" s="80"/>
      <c r="FPJ2234" s="52"/>
      <c r="FPK2234" s="69"/>
      <c r="FPL2234" s="69"/>
      <c r="FPM2234" s="69"/>
      <c r="FPN2234" s="107"/>
      <c r="FPO2234" s="2"/>
      <c r="FPP2234" s="15"/>
      <c r="FPQ2234" s="15"/>
      <c r="FPR2234" s="80"/>
      <c r="FPS2234" s="52"/>
      <c r="FPT2234" s="69"/>
      <c r="FPU2234" s="69"/>
      <c r="FPV2234" s="69"/>
      <c r="FPW2234" s="107"/>
      <c r="FPX2234" s="2"/>
      <c r="FPY2234" s="15"/>
      <c r="FPZ2234" s="15"/>
      <c r="FQA2234" s="80"/>
      <c r="FQB2234" s="52"/>
      <c r="FQC2234" s="69"/>
      <c r="FQD2234" s="69"/>
      <c r="FQE2234" s="69"/>
      <c r="FQF2234" s="107"/>
      <c r="FQG2234" s="2"/>
      <c r="FQH2234" s="15"/>
      <c r="FQI2234" s="15"/>
      <c r="FQJ2234" s="80"/>
      <c r="FQK2234" s="52"/>
      <c r="FQL2234" s="69"/>
      <c r="FQM2234" s="69"/>
      <c r="FQN2234" s="69"/>
      <c r="FQO2234" s="107"/>
      <c r="FQP2234" s="2"/>
      <c r="FQQ2234" s="15"/>
      <c r="FQR2234" s="15"/>
      <c r="FQS2234" s="80"/>
      <c r="FQT2234" s="52"/>
      <c r="FQU2234" s="69"/>
      <c r="FQV2234" s="69"/>
      <c r="FQW2234" s="69"/>
      <c r="FQX2234" s="107"/>
      <c r="FQY2234" s="2"/>
      <c r="FQZ2234" s="15"/>
      <c r="FRA2234" s="15"/>
      <c r="FRB2234" s="80"/>
      <c r="FRC2234" s="52"/>
      <c r="FRD2234" s="69"/>
      <c r="FRE2234" s="69"/>
      <c r="FRF2234" s="69"/>
      <c r="FRG2234" s="107"/>
      <c r="FRH2234" s="2"/>
      <c r="FRI2234" s="15"/>
      <c r="FRJ2234" s="15"/>
      <c r="FRK2234" s="80"/>
      <c r="FRL2234" s="52"/>
      <c r="FRM2234" s="69"/>
      <c r="FRN2234" s="69"/>
      <c r="FRO2234" s="69"/>
      <c r="FRP2234" s="107"/>
      <c r="FRQ2234" s="2"/>
      <c r="FRR2234" s="15"/>
      <c r="FRS2234" s="15"/>
      <c r="FRT2234" s="80"/>
      <c r="FRU2234" s="52"/>
      <c r="FRV2234" s="69"/>
      <c r="FRW2234" s="69"/>
      <c r="FRX2234" s="69"/>
      <c r="FRY2234" s="107"/>
      <c r="FRZ2234" s="2"/>
      <c r="FSA2234" s="15"/>
      <c r="FSB2234" s="15"/>
      <c r="FSC2234" s="80"/>
      <c r="FSD2234" s="52"/>
      <c r="FSE2234" s="69"/>
      <c r="FSF2234" s="69"/>
      <c r="FSG2234" s="69"/>
      <c r="FSH2234" s="107"/>
      <c r="FSI2234" s="2"/>
      <c r="FSJ2234" s="15"/>
      <c r="FSK2234" s="15"/>
      <c r="FSL2234" s="80"/>
      <c r="FSM2234" s="52"/>
      <c r="FSN2234" s="69"/>
      <c r="FSO2234" s="69"/>
      <c r="FSP2234" s="69"/>
      <c r="FSQ2234" s="107"/>
      <c r="FSR2234" s="2"/>
      <c r="FSS2234" s="15"/>
      <c r="FST2234" s="15"/>
      <c r="FSU2234" s="80"/>
      <c r="FSV2234" s="52"/>
      <c r="FSW2234" s="69"/>
      <c r="FSX2234" s="69"/>
      <c r="FSY2234" s="69"/>
      <c r="FSZ2234" s="107"/>
      <c r="FTA2234" s="2"/>
      <c r="FTB2234" s="15"/>
      <c r="FTC2234" s="15"/>
      <c r="FTD2234" s="80"/>
      <c r="FTE2234" s="52"/>
      <c r="FTF2234" s="69"/>
      <c r="FTG2234" s="69"/>
      <c r="FTH2234" s="69"/>
      <c r="FTI2234" s="107"/>
      <c r="FTJ2234" s="2"/>
      <c r="FTK2234" s="15"/>
      <c r="FTL2234" s="15"/>
      <c r="FTM2234" s="80"/>
      <c r="FTN2234" s="52"/>
      <c r="FTO2234" s="69"/>
      <c r="FTP2234" s="69"/>
      <c r="FTQ2234" s="69"/>
      <c r="FTR2234" s="107"/>
      <c r="FTS2234" s="2"/>
      <c r="FTT2234" s="15"/>
      <c r="FTU2234" s="15"/>
      <c r="FTV2234" s="80"/>
      <c r="FTW2234" s="52"/>
      <c r="FTX2234" s="69"/>
      <c r="FTY2234" s="69"/>
      <c r="FTZ2234" s="69"/>
      <c r="FUA2234" s="107"/>
      <c r="FUB2234" s="2"/>
      <c r="FUC2234" s="15"/>
      <c r="FUD2234" s="15"/>
      <c r="FUE2234" s="80"/>
      <c r="FUF2234" s="52"/>
      <c r="FUG2234" s="69"/>
      <c r="FUH2234" s="69"/>
      <c r="FUI2234" s="69"/>
      <c r="FUJ2234" s="107"/>
      <c r="FUK2234" s="2"/>
      <c r="FUL2234" s="15"/>
      <c r="FUM2234" s="15"/>
      <c r="FUN2234" s="80"/>
      <c r="FUO2234" s="52"/>
      <c r="FUP2234" s="69"/>
      <c r="FUQ2234" s="69"/>
      <c r="FUR2234" s="69"/>
      <c r="FUS2234" s="107"/>
      <c r="FUT2234" s="2"/>
      <c r="FUU2234" s="15"/>
      <c r="FUV2234" s="15"/>
      <c r="FUW2234" s="80"/>
      <c r="FUX2234" s="52"/>
      <c r="FUY2234" s="69"/>
      <c r="FUZ2234" s="69"/>
      <c r="FVA2234" s="69"/>
      <c r="FVB2234" s="107"/>
      <c r="FVC2234" s="2"/>
      <c r="FVD2234" s="15"/>
      <c r="FVE2234" s="15"/>
      <c r="FVF2234" s="80"/>
      <c r="FVG2234" s="52"/>
      <c r="FVH2234" s="69"/>
      <c r="FVI2234" s="69"/>
      <c r="FVJ2234" s="69"/>
      <c r="FVK2234" s="107"/>
      <c r="FVL2234" s="2"/>
      <c r="FVM2234" s="15"/>
      <c r="FVN2234" s="15"/>
      <c r="FVO2234" s="80"/>
      <c r="FVP2234" s="52"/>
      <c r="FVQ2234" s="69"/>
      <c r="FVR2234" s="69"/>
      <c r="FVS2234" s="69"/>
      <c r="FVT2234" s="107"/>
      <c r="FVU2234" s="2"/>
      <c r="FVV2234" s="15"/>
      <c r="FVW2234" s="15"/>
      <c r="FVX2234" s="80"/>
      <c r="FVY2234" s="52"/>
      <c r="FVZ2234" s="69"/>
      <c r="FWA2234" s="69"/>
      <c r="FWB2234" s="69"/>
      <c r="FWC2234" s="107"/>
      <c r="FWD2234" s="2"/>
      <c r="FWE2234" s="15"/>
      <c r="FWF2234" s="15"/>
      <c r="FWG2234" s="80"/>
      <c r="FWH2234" s="52"/>
      <c r="FWI2234" s="69"/>
      <c r="FWJ2234" s="69"/>
      <c r="FWK2234" s="69"/>
      <c r="FWL2234" s="107"/>
      <c r="FWM2234" s="2"/>
      <c r="FWN2234" s="15"/>
      <c r="FWO2234" s="15"/>
      <c r="FWP2234" s="80"/>
      <c r="FWQ2234" s="52"/>
      <c r="FWR2234" s="69"/>
      <c r="FWS2234" s="69"/>
      <c r="FWT2234" s="69"/>
      <c r="FWU2234" s="107"/>
      <c r="FWV2234" s="2"/>
      <c r="FWW2234" s="15"/>
      <c r="FWX2234" s="15"/>
      <c r="FWY2234" s="80"/>
      <c r="FWZ2234" s="52"/>
      <c r="FXA2234" s="69"/>
      <c r="FXB2234" s="69"/>
      <c r="FXC2234" s="69"/>
      <c r="FXD2234" s="107"/>
      <c r="FXE2234" s="2"/>
      <c r="FXF2234" s="15"/>
      <c r="FXG2234" s="15"/>
      <c r="FXH2234" s="80"/>
      <c r="FXI2234" s="52"/>
      <c r="FXJ2234" s="69"/>
      <c r="FXK2234" s="69"/>
      <c r="FXL2234" s="69"/>
      <c r="FXM2234" s="107"/>
      <c r="FXN2234" s="2"/>
      <c r="FXO2234" s="15"/>
      <c r="FXP2234" s="15"/>
      <c r="FXQ2234" s="80"/>
      <c r="FXR2234" s="52"/>
      <c r="FXS2234" s="69"/>
      <c r="FXT2234" s="69"/>
      <c r="FXU2234" s="69"/>
      <c r="FXV2234" s="107"/>
      <c r="FXW2234" s="2"/>
      <c r="FXX2234" s="15"/>
      <c r="FXY2234" s="15"/>
      <c r="FXZ2234" s="80"/>
      <c r="FYA2234" s="52"/>
      <c r="FYB2234" s="69"/>
      <c r="FYC2234" s="69"/>
      <c r="FYD2234" s="69"/>
      <c r="FYE2234" s="107"/>
      <c r="FYF2234" s="2"/>
      <c r="FYG2234" s="15"/>
      <c r="FYH2234" s="15"/>
      <c r="FYI2234" s="80"/>
      <c r="FYJ2234" s="52"/>
      <c r="FYK2234" s="69"/>
      <c r="FYL2234" s="69"/>
      <c r="FYM2234" s="69"/>
      <c r="FYN2234" s="107"/>
      <c r="FYO2234" s="2"/>
      <c r="FYP2234" s="15"/>
      <c r="FYQ2234" s="15"/>
      <c r="FYR2234" s="80"/>
      <c r="FYS2234" s="52"/>
      <c r="FYT2234" s="69"/>
      <c r="FYU2234" s="69"/>
      <c r="FYV2234" s="69"/>
      <c r="FYW2234" s="107"/>
      <c r="FYX2234" s="2"/>
      <c r="FYY2234" s="15"/>
      <c r="FYZ2234" s="15"/>
      <c r="FZA2234" s="80"/>
      <c r="FZB2234" s="52"/>
      <c r="FZC2234" s="69"/>
      <c r="FZD2234" s="69"/>
      <c r="FZE2234" s="69"/>
      <c r="FZF2234" s="107"/>
      <c r="FZG2234" s="2"/>
      <c r="FZH2234" s="15"/>
      <c r="FZI2234" s="15"/>
      <c r="FZJ2234" s="80"/>
      <c r="FZK2234" s="52"/>
      <c r="FZL2234" s="69"/>
      <c r="FZM2234" s="69"/>
      <c r="FZN2234" s="69"/>
      <c r="FZO2234" s="107"/>
      <c r="FZP2234" s="2"/>
      <c r="FZQ2234" s="15"/>
      <c r="FZR2234" s="15"/>
      <c r="FZS2234" s="80"/>
      <c r="FZT2234" s="52"/>
      <c r="FZU2234" s="69"/>
      <c r="FZV2234" s="69"/>
      <c r="FZW2234" s="69"/>
      <c r="FZX2234" s="107"/>
      <c r="FZY2234" s="2"/>
      <c r="FZZ2234" s="15"/>
      <c r="GAA2234" s="15"/>
      <c r="GAB2234" s="80"/>
      <c r="GAC2234" s="52"/>
      <c r="GAD2234" s="69"/>
      <c r="GAE2234" s="69"/>
      <c r="GAF2234" s="69"/>
      <c r="GAG2234" s="107"/>
      <c r="GAH2234" s="2"/>
      <c r="GAI2234" s="15"/>
      <c r="GAJ2234" s="15"/>
      <c r="GAK2234" s="80"/>
      <c r="GAL2234" s="52"/>
      <c r="GAM2234" s="69"/>
      <c r="GAN2234" s="69"/>
      <c r="GAO2234" s="69"/>
      <c r="GAP2234" s="107"/>
      <c r="GAQ2234" s="2"/>
      <c r="GAR2234" s="15"/>
      <c r="GAS2234" s="15"/>
      <c r="GAT2234" s="80"/>
      <c r="GAU2234" s="52"/>
      <c r="GAV2234" s="69"/>
      <c r="GAW2234" s="69"/>
      <c r="GAX2234" s="69"/>
      <c r="GAY2234" s="107"/>
      <c r="GAZ2234" s="2"/>
      <c r="GBA2234" s="15"/>
      <c r="GBB2234" s="15"/>
      <c r="GBC2234" s="80"/>
      <c r="GBD2234" s="52"/>
      <c r="GBE2234" s="69"/>
      <c r="GBF2234" s="69"/>
      <c r="GBG2234" s="69"/>
      <c r="GBH2234" s="107"/>
      <c r="GBI2234" s="2"/>
      <c r="GBJ2234" s="15"/>
      <c r="GBK2234" s="15"/>
      <c r="GBL2234" s="80"/>
      <c r="GBM2234" s="52"/>
      <c r="GBN2234" s="69"/>
      <c r="GBO2234" s="69"/>
      <c r="GBP2234" s="69"/>
      <c r="GBQ2234" s="107"/>
      <c r="GBR2234" s="2"/>
      <c r="GBS2234" s="15"/>
      <c r="GBT2234" s="15"/>
      <c r="GBU2234" s="80"/>
      <c r="GBV2234" s="52"/>
      <c r="GBW2234" s="69"/>
      <c r="GBX2234" s="69"/>
      <c r="GBY2234" s="69"/>
      <c r="GBZ2234" s="107"/>
      <c r="GCA2234" s="2"/>
      <c r="GCB2234" s="15"/>
      <c r="GCC2234" s="15"/>
      <c r="GCD2234" s="80"/>
      <c r="GCE2234" s="52"/>
      <c r="GCF2234" s="69"/>
      <c r="GCG2234" s="69"/>
      <c r="GCH2234" s="69"/>
      <c r="GCI2234" s="107"/>
      <c r="GCJ2234" s="2"/>
      <c r="GCK2234" s="15"/>
      <c r="GCL2234" s="15"/>
      <c r="GCM2234" s="80"/>
      <c r="GCN2234" s="52"/>
      <c r="GCO2234" s="69"/>
      <c r="GCP2234" s="69"/>
      <c r="GCQ2234" s="69"/>
      <c r="GCR2234" s="107"/>
      <c r="GCS2234" s="2"/>
      <c r="GCT2234" s="15"/>
      <c r="GCU2234" s="15"/>
      <c r="GCV2234" s="80"/>
      <c r="GCW2234" s="52"/>
      <c r="GCX2234" s="69"/>
      <c r="GCY2234" s="69"/>
      <c r="GCZ2234" s="69"/>
      <c r="GDA2234" s="107"/>
      <c r="GDB2234" s="2"/>
      <c r="GDC2234" s="15"/>
      <c r="GDD2234" s="15"/>
      <c r="GDE2234" s="80"/>
      <c r="GDF2234" s="52"/>
      <c r="GDG2234" s="69"/>
      <c r="GDH2234" s="69"/>
      <c r="GDI2234" s="69"/>
      <c r="GDJ2234" s="107"/>
      <c r="GDK2234" s="2"/>
      <c r="GDL2234" s="15"/>
      <c r="GDM2234" s="15"/>
      <c r="GDN2234" s="80"/>
      <c r="GDO2234" s="52"/>
      <c r="GDP2234" s="69"/>
      <c r="GDQ2234" s="69"/>
      <c r="GDR2234" s="69"/>
      <c r="GDS2234" s="107"/>
      <c r="GDT2234" s="2"/>
      <c r="GDU2234" s="15"/>
      <c r="GDV2234" s="15"/>
      <c r="GDW2234" s="80"/>
      <c r="GDX2234" s="52"/>
      <c r="GDY2234" s="69"/>
      <c r="GDZ2234" s="69"/>
      <c r="GEA2234" s="69"/>
      <c r="GEB2234" s="107"/>
      <c r="GEC2234" s="2"/>
      <c r="GED2234" s="15"/>
      <c r="GEE2234" s="15"/>
      <c r="GEF2234" s="80"/>
      <c r="GEG2234" s="52"/>
      <c r="GEH2234" s="69"/>
      <c r="GEI2234" s="69"/>
      <c r="GEJ2234" s="69"/>
      <c r="GEK2234" s="107"/>
      <c r="GEL2234" s="2"/>
      <c r="GEM2234" s="15"/>
      <c r="GEN2234" s="15"/>
      <c r="GEO2234" s="80"/>
      <c r="GEP2234" s="52"/>
      <c r="GEQ2234" s="69"/>
      <c r="GER2234" s="69"/>
      <c r="GES2234" s="69"/>
      <c r="GET2234" s="107"/>
      <c r="GEU2234" s="2"/>
      <c r="GEV2234" s="15"/>
      <c r="GEW2234" s="15"/>
      <c r="GEX2234" s="80"/>
      <c r="GEY2234" s="52"/>
      <c r="GEZ2234" s="69"/>
      <c r="GFA2234" s="69"/>
      <c r="GFB2234" s="69"/>
      <c r="GFC2234" s="107"/>
      <c r="GFD2234" s="2"/>
      <c r="GFE2234" s="15"/>
      <c r="GFF2234" s="15"/>
      <c r="GFG2234" s="80"/>
      <c r="GFH2234" s="52"/>
      <c r="GFI2234" s="69"/>
      <c r="GFJ2234" s="69"/>
      <c r="GFK2234" s="69"/>
      <c r="GFL2234" s="107"/>
      <c r="GFM2234" s="2"/>
      <c r="GFN2234" s="15"/>
      <c r="GFO2234" s="15"/>
      <c r="GFP2234" s="80"/>
      <c r="GFQ2234" s="52"/>
      <c r="GFR2234" s="69"/>
      <c r="GFS2234" s="69"/>
      <c r="GFT2234" s="69"/>
      <c r="GFU2234" s="107"/>
      <c r="GFV2234" s="2"/>
      <c r="GFW2234" s="15"/>
      <c r="GFX2234" s="15"/>
      <c r="GFY2234" s="80"/>
      <c r="GFZ2234" s="52"/>
      <c r="GGA2234" s="69"/>
      <c r="GGB2234" s="69"/>
      <c r="GGC2234" s="69"/>
      <c r="GGD2234" s="107"/>
      <c r="GGE2234" s="2"/>
      <c r="GGF2234" s="15"/>
      <c r="GGG2234" s="15"/>
      <c r="GGH2234" s="80"/>
      <c r="GGI2234" s="52"/>
      <c r="GGJ2234" s="69"/>
      <c r="GGK2234" s="69"/>
      <c r="GGL2234" s="69"/>
      <c r="GGM2234" s="107"/>
      <c r="GGN2234" s="2"/>
      <c r="GGO2234" s="15"/>
      <c r="GGP2234" s="15"/>
      <c r="GGQ2234" s="80"/>
      <c r="GGR2234" s="52"/>
      <c r="GGS2234" s="69"/>
      <c r="GGT2234" s="69"/>
      <c r="GGU2234" s="69"/>
      <c r="GGV2234" s="107"/>
      <c r="GGW2234" s="2"/>
      <c r="GGX2234" s="15"/>
      <c r="GGY2234" s="15"/>
      <c r="GGZ2234" s="80"/>
      <c r="GHA2234" s="52"/>
      <c r="GHB2234" s="69"/>
      <c r="GHC2234" s="69"/>
      <c r="GHD2234" s="69"/>
      <c r="GHE2234" s="107"/>
      <c r="GHF2234" s="2"/>
      <c r="GHG2234" s="15"/>
      <c r="GHH2234" s="15"/>
      <c r="GHI2234" s="80"/>
      <c r="GHJ2234" s="52"/>
      <c r="GHK2234" s="69"/>
      <c r="GHL2234" s="69"/>
      <c r="GHM2234" s="69"/>
      <c r="GHN2234" s="107"/>
      <c r="GHO2234" s="2"/>
      <c r="GHP2234" s="15"/>
      <c r="GHQ2234" s="15"/>
      <c r="GHR2234" s="80"/>
      <c r="GHS2234" s="52"/>
      <c r="GHT2234" s="69"/>
      <c r="GHU2234" s="69"/>
      <c r="GHV2234" s="69"/>
      <c r="GHW2234" s="107"/>
      <c r="GHX2234" s="2"/>
      <c r="GHY2234" s="15"/>
      <c r="GHZ2234" s="15"/>
      <c r="GIA2234" s="80"/>
      <c r="GIB2234" s="52"/>
      <c r="GIC2234" s="69"/>
      <c r="GID2234" s="69"/>
      <c r="GIE2234" s="69"/>
      <c r="GIF2234" s="107"/>
      <c r="GIG2234" s="2"/>
      <c r="GIH2234" s="15"/>
      <c r="GII2234" s="15"/>
      <c r="GIJ2234" s="80"/>
      <c r="GIK2234" s="52"/>
      <c r="GIL2234" s="69"/>
      <c r="GIM2234" s="69"/>
      <c r="GIN2234" s="69"/>
      <c r="GIO2234" s="107"/>
      <c r="GIP2234" s="2"/>
      <c r="GIQ2234" s="15"/>
      <c r="GIR2234" s="15"/>
      <c r="GIS2234" s="80"/>
      <c r="GIT2234" s="52"/>
      <c r="GIU2234" s="69"/>
      <c r="GIV2234" s="69"/>
      <c r="GIW2234" s="69"/>
      <c r="GIX2234" s="107"/>
      <c r="GIY2234" s="2"/>
      <c r="GIZ2234" s="15"/>
      <c r="GJA2234" s="15"/>
      <c r="GJB2234" s="80"/>
      <c r="GJC2234" s="52"/>
      <c r="GJD2234" s="69"/>
      <c r="GJE2234" s="69"/>
      <c r="GJF2234" s="69"/>
      <c r="GJG2234" s="107"/>
      <c r="GJH2234" s="2"/>
      <c r="GJI2234" s="15"/>
      <c r="GJJ2234" s="15"/>
      <c r="GJK2234" s="80"/>
      <c r="GJL2234" s="52"/>
      <c r="GJM2234" s="69"/>
      <c r="GJN2234" s="69"/>
      <c r="GJO2234" s="69"/>
      <c r="GJP2234" s="107"/>
      <c r="GJQ2234" s="2"/>
      <c r="GJR2234" s="15"/>
      <c r="GJS2234" s="15"/>
      <c r="GJT2234" s="80"/>
      <c r="GJU2234" s="52"/>
      <c r="GJV2234" s="69"/>
      <c r="GJW2234" s="69"/>
      <c r="GJX2234" s="69"/>
      <c r="GJY2234" s="107"/>
      <c r="GJZ2234" s="2"/>
      <c r="GKA2234" s="15"/>
      <c r="GKB2234" s="15"/>
      <c r="GKC2234" s="80"/>
      <c r="GKD2234" s="52"/>
      <c r="GKE2234" s="69"/>
      <c r="GKF2234" s="69"/>
      <c r="GKG2234" s="69"/>
      <c r="GKH2234" s="107"/>
      <c r="GKI2234" s="2"/>
      <c r="GKJ2234" s="15"/>
      <c r="GKK2234" s="15"/>
      <c r="GKL2234" s="80"/>
      <c r="GKM2234" s="52"/>
      <c r="GKN2234" s="69"/>
      <c r="GKO2234" s="69"/>
      <c r="GKP2234" s="69"/>
      <c r="GKQ2234" s="107"/>
      <c r="GKR2234" s="2"/>
      <c r="GKS2234" s="15"/>
      <c r="GKT2234" s="15"/>
      <c r="GKU2234" s="80"/>
      <c r="GKV2234" s="52"/>
      <c r="GKW2234" s="69"/>
      <c r="GKX2234" s="69"/>
      <c r="GKY2234" s="69"/>
      <c r="GKZ2234" s="107"/>
      <c r="GLA2234" s="2"/>
      <c r="GLB2234" s="15"/>
      <c r="GLC2234" s="15"/>
      <c r="GLD2234" s="80"/>
      <c r="GLE2234" s="52"/>
      <c r="GLF2234" s="69"/>
      <c r="GLG2234" s="69"/>
      <c r="GLH2234" s="69"/>
      <c r="GLI2234" s="107"/>
      <c r="GLJ2234" s="2"/>
      <c r="GLK2234" s="15"/>
      <c r="GLL2234" s="15"/>
      <c r="GLM2234" s="80"/>
      <c r="GLN2234" s="52"/>
      <c r="GLO2234" s="69"/>
      <c r="GLP2234" s="69"/>
      <c r="GLQ2234" s="69"/>
      <c r="GLR2234" s="107"/>
      <c r="GLS2234" s="2"/>
      <c r="GLT2234" s="15"/>
      <c r="GLU2234" s="15"/>
      <c r="GLV2234" s="80"/>
      <c r="GLW2234" s="52"/>
      <c r="GLX2234" s="69"/>
      <c r="GLY2234" s="69"/>
      <c r="GLZ2234" s="69"/>
      <c r="GMA2234" s="107"/>
      <c r="GMB2234" s="2"/>
      <c r="GMC2234" s="15"/>
      <c r="GMD2234" s="15"/>
      <c r="GME2234" s="80"/>
      <c r="GMF2234" s="52"/>
      <c r="GMG2234" s="69"/>
      <c r="GMH2234" s="69"/>
      <c r="GMI2234" s="69"/>
      <c r="GMJ2234" s="107"/>
      <c r="GMK2234" s="2"/>
      <c r="GML2234" s="15"/>
      <c r="GMM2234" s="15"/>
      <c r="GMN2234" s="80"/>
      <c r="GMO2234" s="52"/>
      <c r="GMP2234" s="69"/>
      <c r="GMQ2234" s="69"/>
      <c r="GMR2234" s="69"/>
      <c r="GMS2234" s="107"/>
      <c r="GMT2234" s="2"/>
      <c r="GMU2234" s="15"/>
      <c r="GMV2234" s="15"/>
      <c r="GMW2234" s="80"/>
      <c r="GMX2234" s="52"/>
      <c r="GMY2234" s="69"/>
      <c r="GMZ2234" s="69"/>
      <c r="GNA2234" s="69"/>
      <c r="GNB2234" s="107"/>
      <c r="GNC2234" s="2"/>
      <c r="GND2234" s="15"/>
      <c r="GNE2234" s="15"/>
      <c r="GNF2234" s="80"/>
      <c r="GNG2234" s="52"/>
      <c r="GNH2234" s="69"/>
      <c r="GNI2234" s="69"/>
      <c r="GNJ2234" s="69"/>
      <c r="GNK2234" s="107"/>
      <c r="GNL2234" s="2"/>
      <c r="GNM2234" s="15"/>
      <c r="GNN2234" s="15"/>
      <c r="GNO2234" s="80"/>
      <c r="GNP2234" s="52"/>
      <c r="GNQ2234" s="69"/>
      <c r="GNR2234" s="69"/>
      <c r="GNS2234" s="69"/>
      <c r="GNT2234" s="107"/>
      <c r="GNU2234" s="2"/>
      <c r="GNV2234" s="15"/>
      <c r="GNW2234" s="15"/>
      <c r="GNX2234" s="80"/>
      <c r="GNY2234" s="52"/>
      <c r="GNZ2234" s="69"/>
      <c r="GOA2234" s="69"/>
      <c r="GOB2234" s="69"/>
      <c r="GOC2234" s="107"/>
      <c r="GOD2234" s="2"/>
      <c r="GOE2234" s="15"/>
      <c r="GOF2234" s="15"/>
      <c r="GOG2234" s="80"/>
      <c r="GOH2234" s="52"/>
      <c r="GOI2234" s="69"/>
      <c r="GOJ2234" s="69"/>
      <c r="GOK2234" s="69"/>
      <c r="GOL2234" s="107"/>
      <c r="GOM2234" s="2"/>
      <c r="GON2234" s="15"/>
      <c r="GOO2234" s="15"/>
      <c r="GOP2234" s="80"/>
      <c r="GOQ2234" s="52"/>
      <c r="GOR2234" s="69"/>
      <c r="GOS2234" s="69"/>
      <c r="GOT2234" s="69"/>
      <c r="GOU2234" s="107"/>
      <c r="GOV2234" s="2"/>
      <c r="GOW2234" s="15"/>
      <c r="GOX2234" s="15"/>
      <c r="GOY2234" s="80"/>
      <c r="GOZ2234" s="52"/>
      <c r="GPA2234" s="69"/>
      <c r="GPB2234" s="69"/>
      <c r="GPC2234" s="69"/>
      <c r="GPD2234" s="107"/>
      <c r="GPE2234" s="2"/>
      <c r="GPF2234" s="15"/>
      <c r="GPG2234" s="15"/>
      <c r="GPH2234" s="80"/>
      <c r="GPI2234" s="52"/>
      <c r="GPJ2234" s="69"/>
      <c r="GPK2234" s="69"/>
      <c r="GPL2234" s="69"/>
      <c r="GPM2234" s="107"/>
      <c r="GPN2234" s="2"/>
      <c r="GPO2234" s="15"/>
      <c r="GPP2234" s="15"/>
      <c r="GPQ2234" s="80"/>
      <c r="GPR2234" s="52"/>
      <c r="GPS2234" s="69"/>
      <c r="GPT2234" s="69"/>
      <c r="GPU2234" s="69"/>
      <c r="GPV2234" s="107"/>
      <c r="GPW2234" s="2"/>
      <c r="GPX2234" s="15"/>
      <c r="GPY2234" s="15"/>
      <c r="GPZ2234" s="80"/>
      <c r="GQA2234" s="52"/>
      <c r="GQB2234" s="69"/>
      <c r="GQC2234" s="69"/>
      <c r="GQD2234" s="69"/>
      <c r="GQE2234" s="107"/>
      <c r="GQF2234" s="2"/>
      <c r="GQG2234" s="15"/>
      <c r="GQH2234" s="15"/>
      <c r="GQI2234" s="80"/>
      <c r="GQJ2234" s="52"/>
      <c r="GQK2234" s="69"/>
      <c r="GQL2234" s="69"/>
      <c r="GQM2234" s="69"/>
      <c r="GQN2234" s="107"/>
      <c r="GQO2234" s="2"/>
      <c r="GQP2234" s="15"/>
      <c r="GQQ2234" s="15"/>
      <c r="GQR2234" s="80"/>
      <c r="GQS2234" s="52"/>
      <c r="GQT2234" s="69"/>
      <c r="GQU2234" s="69"/>
      <c r="GQV2234" s="69"/>
      <c r="GQW2234" s="107"/>
      <c r="GQX2234" s="2"/>
      <c r="GQY2234" s="15"/>
      <c r="GQZ2234" s="15"/>
      <c r="GRA2234" s="80"/>
      <c r="GRB2234" s="52"/>
      <c r="GRC2234" s="69"/>
      <c r="GRD2234" s="69"/>
      <c r="GRE2234" s="69"/>
      <c r="GRF2234" s="107"/>
      <c r="GRG2234" s="2"/>
      <c r="GRH2234" s="15"/>
      <c r="GRI2234" s="15"/>
      <c r="GRJ2234" s="80"/>
      <c r="GRK2234" s="52"/>
      <c r="GRL2234" s="69"/>
      <c r="GRM2234" s="69"/>
      <c r="GRN2234" s="69"/>
      <c r="GRO2234" s="107"/>
      <c r="GRP2234" s="2"/>
      <c r="GRQ2234" s="15"/>
      <c r="GRR2234" s="15"/>
      <c r="GRS2234" s="80"/>
      <c r="GRT2234" s="52"/>
      <c r="GRU2234" s="69"/>
      <c r="GRV2234" s="69"/>
      <c r="GRW2234" s="69"/>
      <c r="GRX2234" s="107"/>
      <c r="GRY2234" s="2"/>
      <c r="GRZ2234" s="15"/>
      <c r="GSA2234" s="15"/>
      <c r="GSB2234" s="80"/>
      <c r="GSC2234" s="52"/>
      <c r="GSD2234" s="69"/>
      <c r="GSE2234" s="69"/>
      <c r="GSF2234" s="69"/>
      <c r="GSG2234" s="107"/>
      <c r="GSH2234" s="2"/>
      <c r="GSI2234" s="15"/>
      <c r="GSJ2234" s="15"/>
      <c r="GSK2234" s="80"/>
      <c r="GSL2234" s="52"/>
      <c r="GSM2234" s="69"/>
      <c r="GSN2234" s="69"/>
      <c r="GSO2234" s="69"/>
      <c r="GSP2234" s="107"/>
      <c r="GSQ2234" s="2"/>
      <c r="GSR2234" s="15"/>
      <c r="GSS2234" s="15"/>
      <c r="GST2234" s="80"/>
      <c r="GSU2234" s="52"/>
      <c r="GSV2234" s="69"/>
      <c r="GSW2234" s="69"/>
      <c r="GSX2234" s="69"/>
      <c r="GSY2234" s="107"/>
      <c r="GSZ2234" s="2"/>
      <c r="GTA2234" s="15"/>
      <c r="GTB2234" s="15"/>
      <c r="GTC2234" s="80"/>
      <c r="GTD2234" s="52"/>
      <c r="GTE2234" s="69"/>
      <c r="GTF2234" s="69"/>
      <c r="GTG2234" s="69"/>
      <c r="GTH2234" s="107"/>
      <c r="GTI2234" s="2"/>
      <c r="GTJ2234" s="15"/>
      <c r="GTK2234" s="15"/>
      <c r="GTL2234" s="80"/>
      <c r="GTM2234" s="52"/>
      <c r="GTN2234" s="69"/>
      <c r="GTO2234" s="69"/>
      <c r="GTP2234" s="69"/>
      <c r="GTQ2234" s="107"/>
      <c r="GTR2234" s="2"/>
      <c r="GTS2234" s="15"/>
      <c r="GTT2234" s="15"/>
      <c r="GTU2234" s="80"/>
      <c r="GTV2234" s="52"/>
      <c r="GTW2234" s="69"/>
      <c r="GTX2234" s="69"/>
      <c r="GTY2234" s="69"/>
      <c r="GTZ2234" s="107"/>
      <c r="GUA2234" s="2"/>
      <c r="GUB2234" s="15"/>
      <c r="GUC2234" s="15"/>
      <c r="GUD2234" s="80"/>
      <c r="GUE2234" s="52"/>
      <c r="GUF2234" s="69"/>
      <c r="GUG2234" s="69"/>
      <c r="GUH2234" s="69"/>
      <c r="GUI2234" s="107"/>
      <c r="GUJ2234" s="2"/>
      <c r="GUK2234" s="15"/>
      <c r="GUL2234" s="15"/>
      <c r="GUM2234" s="80"/>
      <c r="GUN2234" s="52"/>
      <c r="GUO2234" s="69"/>
      <c r="GUP2234" s="69"/>
      <c r="GUQ2234" s="69"/>
      <c r="GUR2234" s="107"/>
      <c r="GUS2234" s="2"/>
      <c r="GUT2234" s="15"/>
      <c r="GUU2234" s="15"/>
      <c r="GUV2234" s="80"/>
      <c r="GUW2234" s="52"/>
      <c r="GUX2234" s="69"/>
      <c r="GUY2234" s="69"/>
      <c r="GUZ2234" s="69"/>
      <c r="GVA2234" s="107"/>
      <c r="GVB2234" s="2"/>
      <c r="GVC2234" s="15"/>
      <c r="GVD2234" s="15"/>
      <c r="GVE2234" s="80"/>
      <c r="GVF2234" s="52"/>
      <c r="GVG2234" s="69"/>
      <c r="GVH2234" s="69"/>
      <c r="GVI2234" s="69"/>
      <c r="GVJ2234" s="107"/>
      <c r="GVK2234" s="2"/>
      <c r="GVL2234" s="15"/>
      <c r="GVM2234" s="15"/>
      <c r="GVN2234" s="80"/>
      <c r="GVO2234" s="52"/>
      <c r="GVP2234" s="69"/>
      <c r="GVQ2234" s="69"/>
      <c r="GVR2234" s="69"/>
      <c r="GVS2234" s="107"/>
      <c r="GVT2234" s="2"/>
      <c r="GVU2234" s="15"/>
      <c r="GVV2234" s="15"/>
      <c r="GVW2234" s="80"/>
      <c r="GVX2234" s="52"/>
      <c r="GVY2234" s="69"/>
      <c r="GVZ2234" s="69"/>
      <c r="GWA2234" s="69"/>
      <c r="GWB2234" s="107"/>
      <c r="GWC2234" s="2"/>
      <c r="GWD2234" s="15"/>
      <c r="GWE2234" s="15"/>
      <c r="GWF2234" s="80"/>
      <c r="GWG2234" s="52"/>
      <c r="GWH2234" s="69"/>
      <c r="GWI2234" s="69"/>
      <c r="GWJ2234" s="69"/>
      <c r="GWK2234" s="107"/>
      <c r="GWL2234" s="2"/>
      <c r="GWM2234" s="15"/>
      <c r="GWN2234" s="15"/>
      <c r="GWO2234" s="80"/>
      <c r="GWP2234" s="52"/>
      <c r="GWQ2234" s="69"/>
      <c r="GWR2234" s="69"/>
      <c r="GWS2234" s="69"/>
      <c r="GWT2234" s="107"/>
      <c r="GWU2234" s="2"/>
      <c r="GWV2234" s="15"/>
      <c r="GWW2234" s="15"/>
      <c r="GWX2234" s="80"/>
      <c r="GWY2234" s="52"/>
      <c r="GWZ2234" s="69"/>
      <c r="GXA2234" s="69"/>
      <c r="GXB2234" s="69"/>
      <c r="GXC2234" s="107"/>
      <c r="GXD2234" s="2"/>
      <c r="GXE2234" s="15"/>
      <c r="GXF2234" s="15"/>
      <c r="GXG2234" s="80"/>
      <c r="GXH2234" s="52"/>
      <c r="GXI2234" s="69"/>
      <c r="GXJ2234" s="69"/>
      <c r="GXK2234" s="69"/>
      <c r="GXL2234" s="107"/>
      <c r="GXM2234" s="2"/>
      <c r="GXN2234" s="15"/>
      <c r="GXO2234" s="15"/>
      <c r="GXP2234" s="80"/>
      <c r="GXQ2234" s="52"/>
      <c r="GXR2234" s="69"/>
      <c r="GXS2234" s="69"/>
      <c r="GXT2234" s="69"/>
      <c r="GXU2234" s="107"/>
      <c r="GXV2234" s="2"/>
      <c r="GXW2234" s="15"/>
      <c r="GXX2234" s="15"/>
      <c r="GXY2234" s="80"/>
      <c r="GXZ2234" s="52"/>
      <c r="GYA2234" s="69"/>
      <c r="GYB2234" s="69"/>
      <c r="GYC2234" s="69"/>
      <c r="GYD2234" s="107"/>
      <c r="GYE2234" s="2"/>
      <c r="GYF2234" s="15"/>
      <c r="GYG2234" s="15"/>
      <c r="GYH2234" s="80"/>
      <c r="GYI2234" s="52"/>
      <c r="GYJ2234" s="69"/>
      <c r="GYK2234" s="69"/>
      <c r="GYL2234" s="69"/>
      <c r="GYM2234" s="107"/>
      <c r="GYN2234" s="2"/>
      <c r="GYO2234" s="15"/>
      <c r="GYP2234" s="15"/>
      <c r="GYQ2234" s="80"/>
      <c r="GYR2234" s="52"/>
      <c r="GYS2234" s="69"/>
      <c r="GYT2234" s="69"/>
      <c r="GYU2234" s="69"/>
      <c r="GYV2234" s="107"/>
      <c r="GYW2234" s="2"/>
      <c r="GYX2234" s="15"/>
      <c r="GYY2234" s="15"/>
      <c r="GYZ2234" s="80"/>
      <c r="GZA2234" s="52"/>
      <c r="GZB2234" s="69"/>
      <c r="GZC2234" s="69"/>
      <c r="GZD2234" s="69"/>
      <c r="GZE2234" s="107"/>
      <c r="GZF2234" s="2"/>
      <c r="GZG2234" s="15"/>
      <c r="GZH2234" s="15"/>
      <c r="GZI2234" s="80"/>
      <c r="GZJ2234" s="52"/>
      <c r="GZK2234" s="69"/>
      <c r="GZL2234" s="69"/>
      <c r="GZM2234" s="69"/>
      <c r="GZN2234" s="107"/>
      <c r="GZO2234" s="2"/>
      <c r="GZP2234" s="15"/>
      <c r="GZQ2234" s="15"/>
      <c r="GZR2234" s="80"/>
      <c r="GZS2234" s="52"/>
      <c r="GZT2234" s="69"/>
      <c r="GZU2234" s="69"/>
      <c r="GZV2234" s="69"/>
      <c r="GZW2234" s="107"/>
      <c r="GZX2234" s="2"/>
      <c r="GZY2234" s="15"/>
      <c r="GZZ2234" s="15"/>
      <c r="HAA2234" s="80"/>
      <c r="HAB2234" s="52"/>
      <c r="HAC2234" s="69"/>
      <c r="HAD2234" s="69"/>
      <c r="HAE2234" s="69"/>
      <c r="HAF2234" s="107"/>
      <c r="HAG2234" s="2"/>
      <c r="HAH2234" s="15"/>
      <c r="HAI2234" s="15"/>
      <c r="HAJ2234" s="80"/>
      <c r="HAK2234" s="52"/>
      <c r="HAL2234" s="69"/>
      <c r="HAM2234" s="69"/>
      <c r="HAN2234" s="69"/>
      <c r="HAO2234" s="107"/>
      <c r="HAP2234" s="2"/>
      <c r="HAQ2234" s="15"/>
      <c r="HAR2234" s="15"/>
      <c r="HAS2234" s="80"/>
      <c r="HAT2234" s="52"/>
      <c r="HAU2234" s="69"/>
      <c r="HAV2234" s="69"/>
      <c r="HAW2234" s="69"/>
      <c r="HAX2234" s="107"/>
      <c r="HAY2234" s="2"/>
      <c r="HAZ2234" s="15"/>
      <c r="HBA2234" s="15"/>
      <c r="HBB2234" s="80"/>
      <c r="HBC2234" s="52"/>
      <c r="HBD2234" s="69"/>
      <c r="HBE2234" s="69"/>
      <c r="HBF2234" s="69"/>
      <c r="HBG2234" s="107"/>
      <c r="HBH2234" s="2"/>
      <c r="HBI2234" s="15"/>
      <c r="HBJ2234" s="15"/>
      <c r="HBK2234" s="80"/>
      <c r="HBL2234" s="52"/>
      <c r="HBM2234" s="69"/>
      <c r="HBN2234" s="69"/>
      <c r="HBO2234" s="69"/>
      <c r="HBP2234" s="107"/>
      <c r="HBQ2234" s="2"/>
      <c r="HBR2234" s="15"/>
      <c r="HBS2234" s="15"/>
      <c r="HBT2234" s="80"/>
      <c r="HBU2234" s="52"/>
      <c r="HBV2234" s="69"/>
      <c r="HBW2234" s="69"/>
      <c r="HBX2234" s="69"/>
      <c r="HBY2234" s="107"/>
      <c r="HBZ2234" s="2"/>
      <c r="HCA2234" s="15"/>
      <c r="HCB2234" s="15"/>
      <c r="HCC2234" s="80"/>
      <c r="HCD2234" s="52"/>
      <c r="HCE2234" s="69"/>
      <c r="HCF2234" s="69"/>
      <c r="HCG2234" s="69"/>
      <c r="HCH2234" s="107"/>
      <c r="HCI2234" s="2"/>
      <c r="HCJ2234" s="15"/>
      <c r="HCK2234" s="15"/>
      <c r="HCL2234" s="80"/>
      <c r="HCM2234" s="52"/>
      <c r="HCN2234" s="69"/>
      <c r="HCO2234" s="69"/>
      <c r="HCP2234" s="69"/>
      <c r="HCQ2234" s="107"/>
      <c r="HCR2234" s="2"/>
      <c r="HCS2234" s="15"/>
      <c r="HCT2234" s="15"/>
      <c r="HCU2234" s="80"/>
      <c r="HCV2234" s="52"/>
      <c r="HCW2234" s="69"/>
      <c r="HCX2234" s="69"/>
      <c r="HCY2234" s="69"/>
      <c r="HCZ2234" s="107"/>
      <c r="HDA2234" s="2"/>
      <c r="HDB2234" s="15"/>
      <c r="HDC2234" s="15"/>
      <c r="HDD2234" s="80"/>
      <c r="HDE2234" s="52"/>
      <c r="HDF2234" s="69"/>
      <c r="HDG2234" s="69"/>
      <c r="HDH2234" s="69"/>
      <c r="HDI2234" s="107"/>
      <c r="HDJ2234" s="2"/>
      <c r="HDK2234" s="15"/>
      <c r="HDL2234" s="15"/>
      <c r="HDM2234" s="80"/>
      <c r="HDN2234" s="52"/>
      <c r="HDO2234" s="69"/>
      <c r="HDP2234" s="69"/>
      <c r="HDQ2234" s="69"/>
      <c r="HDR2234" s="107"/>
      <c r="HDS2234" s="2"/>
      <c r="HDT2234" s="15"/>
      <c r="HDU2234" s="15"/>
      <c r="HDV2234" s="80"/>
      <c r="HDW2234" s="52"/>
      <c r="HDX2234" s="69"/>
      <c r="HDY2234" s="69"/>
      <c r="HDZ2234" s="69"/>
      <c r="HEA2234" s="107"/>
      <c r="HEB2234" s="2"/>
      <c r="HEC2234" s="15"/>
      <c r="HED2234" s="15"/>
      <c r="HEE2234" s="80"/>
      <c r="HEF2234" s="52"/>
      <c r="HEG2234" s="69"/>
      <c r="HEH2234" s="69"/>
      <c r="HEI2234" s="69"/>
      <c r="HEJ2234" s="107"/>
      <c r="HEK2234" s="2"/>
      <c r="HEL2234" s="15"/>
      <c r="HEM2234" s="15"/>
      <c r="HEN2234" s="80"/>
      <c r="HEO2234" s="52"/>
      <c r="HEP2234" s="69"/>
      <c r="HEQ2234" s="69"/>
      <c r="HER2234" s="69"/>
      <c r="HES2234" s="107"/>
      <c r="HET2234" s="2"/>
      <c r="HEU2234" s="15"/>
      <c r="HEV2234" s="15"/>
      <c r="HEW2234" s="80"/>
      <c r="HEX2234" s="52"/>
      <c r="HEY2234" s="69"/>
      <c r="HEZ2234" s="69"/>
      <c r="HFA2234" s="69"/>
      <c r="HFB2234" s="107"/>
      <c r="HFC2234" s="2"/>
      <c r="HFD2234" s="15"/>
      <c r="HFE2234" s="15"/>
      <c r="HFF2234" s="80"/>
      <c r="HFG2234" s="52"/>
      <c r="HFH2234" s="69"/>
      <c r="HFI2234" s="69"/>
      <c r="HFJ2234" s="69"/>
      <c r="HFK2234" s="107"/>
      <c r="HFL2234" s="2"/>
      <c r="HFM2234" s="15"/>
      <c r="HFN2234" s="15"/>
      <c r="HFO2234" s="80"/>
      <c r="HFP2234" s="52"/>
      <c r="HFQ2234" s="69"/>
      <c r="HFR2234" s="69"/>
      <c r="HFS2234" s="69"/>
      <c r="HFT2234" s="107"/>
      <c r="HFU2234" s="2"/>
      <c r="HFV2234" s="15"/>
      <c r="HFW2234" s="15"/>
      <c r="HFX2234" s="80"/>
      <c r="HFY2234" s="52"/>
      <c r="HFZ2234" s="69"/>
      <c r="HGA2234" s="69"/>
      <c r="HGB2234" s="69"/>
      <c r="HGC2234" s="107"/>
      <c r="HGD2234" s="2"/>
      <c r="HGE2234" s="15"/>
      <c r="HGF2234" s="15"/>
      <c r="HGG2234" s="80"/>
      <c r="HGH2234" s="52"/>
      <c r="HGI2234" s="69"/>
      <c r="HGJ2234" s="69"/>
      <c r="HGK2234" s="69"/>
      <c r="HGL2234" s="107"/>
      <c r="HGM2234" s="2"/>
      <c r="HGN2234" s="15"/>
      <c r="HGO2234" s="15"/>
      <c r="HGP2234" s="80"/>
      <c r="HGQ2234" s="52"/>
      <c r="HGR2234" s="69"/>
      <c r="HGS2234" s="69"/>
      <c r="HGT2234" s="69"/>
      <c r="HGU2234" s="107"/>
      <c r="HGV2234" s="2"/>
      <c r="HGW2234" s="15"/>
      <c r="HGX2234" s="15"/>
      <c r="HGY2234" s="80"/>
      <c r="HGZ2234" s="52"/>
      <c r="HHA2234" s="69"/>
      <c r="HHB2234" s="69"/>
      <c r="HHC2234" s="69"/>
      <c r="HHD2234" s="107"/>
      <c r="HHE2234" s="2"/>
      <c r="HHF2234" s="15"/>
      <c r="HHG2234" s="15"/>
      <c r="HHH2234" s="80"/>
      <c r="HHI2234" s="52"/>
      <c r="HHJ2234" s="69"/>
      <c r="HHK2234" s="69"/>
      <c r="HHL2234" s="69"/>
      <c r="HHM2234" s="107"/>
      <c r="HHN2234" s="2"/>
      <c r="HHO2234" s="15"/>
      <c r="HHP2234" s="15"/>
      <c r="HHQ2234" s="80"/>
      <c r="HHR2234" s="52"/>
      <c r="HHS2234" s="69"/>
      <c r="HHT2234" s="69"/>
      <c r="HHU2234" s="69"/>
      <c r="HHV2234" s="107"/>
      <c r="HHW2234" s="2"/>
      <c r="HHX2234" s="15"/>
      <c r="HHY2234" s="15"/>
      <c r="HHZ2234" s="80"/>
      <c r="HIA2234" s="52"/>
      <c r="HIB2234" s="69"/>
      <c r="HIC2234" s="69"/>
      <c r="HID2234" s="69"/>
      <c r="HIE2234" s="107"/>
      <c r="HIF2234" s="2"/>
      <c r="HIG2234" s="15"/>
      <c r="HIH2234" s="15"/>
      <c r="HII2234" s="80"/>
      <c r="HIJ2234" s="52"/>
      <c r="HIK2234" s="69"/>
      <c r="HIL2234" s="69"/>
      <c r="HIM2234" s="69"/>
      <c r="HIN2234" s="107"/>
      <c r="HIO2234" s="2"/>
      <c r="HIP2234" s="15"/>
      <c r="HIQ2234" s="15"/>
      <c r="HIR2234" s="80"/>
      <c r="HIS2234" s="52"/>
      <c r="HIT2234" s="69"/>
      <c r="HIU2234" s="69"/>
      <c r="HIV2234" s="69"/>
      <c r="HIW2234" s="107"/>
      <c r="HIX2234" s="2"/>
      <c r="HIY2234" s="15"/>
      <c r="HIZ2234" s="15"/>
      <c r="HJA2234" s="80"/>
      <c r="HJB2234" s="52"/>
      <c r="HJC2234" s="69"/>
      <c r="HJD2234" s="69"/>
      <c r="HJE2234" s="69"/>
      <c r="HJF2234" s="107"/>
      <c r="HJG2234" s="2"/>
      <c r="HJH2234" s="15"/>
      <c r="HJI2234" s="15"/>
      <c r="HJJ2234" s="80"/>
      <c r="HJK2234" s="52"/>
      <c r="HJL2234" s="69"/>
      <c r="HJM2234" s="69"/>
      <c r="HJN2234" s="69"/>
      <c r="HJO2234" s="107"/>
      <c r="HJP2234" s="2"/>
      <c r="HJQ2234" s="15"/>
      <c r="HJR2234" s="15"/>
      <c r="HJS2234" s="80"/>
      <c r="HJT2234" s="52"/>
      <c r="HJU2234" s="69"/>
      <c r="HJV2234" s="69"/>
      <c r="HJW2234" s="69"/>
      <c r="HJX2234" s="107"/>
      <c r="HJY2234" s="2"/>
      <c r="HJZ2234" s="15"/>
      <c r="HKA2234" s="15"/>
      <c r="HKB2234" s="80"/>
      <c r="HKC2234" s="52"/>
      <c r="HKD2234" s="69"/>
      <c r="HKE2234" s="69"/>
      <c r="HKF2234" s="69"/>
      <c r="HKG2234" s="107"/>
      <c r="HKH2234" s="2"/>
      <c r="HKI2234" s="15"/>
      <c r="HKJ2234" s="15"/>
      <c r="HKK2234" s="80"/>
      <c r="HKL2234" s="52"/>
      <c r="HKM2234" s="69"/>
      <c r="HKN2234" s="69"/>
      <c r="HKO2234" s="69"/>
      <c r="HKP2234" s="107"/>
      <c r="HKQ2234" s="2"/>
      <c r="HKR2234" s="15"/>
      <c r="HKS2234" s="15"/>
      <c r="HKT2234" s="80"/>
      <c r="HKU2234" s="52"/>
      <c r="HKV2234" s="69"/>
      <c r="HKW2234" s="69"/>
      <c r="HKX2234" s="69"/>
      <c r="HKY2234" s="107"/>
      <c r="HKZ2234" s="2"/>
      <c r="HLA2234" s="15"/>
      <c r="HLB2234" s="15"/>
      <c r="HLC2234" s="80"/>
      <c r="HLD2234" s="52"/>
      <c r="HLE2234" s="69"/>
      <c r="HLF2234" s="69"/>
      <c r="HLG2234" s="69"/>
      <c r="HLH2234" s="107"/>
      <c r="HLI2234" s="2"/>
      <c r="HLJ2234" s="15"/>
      <c r="HLK2234" s="15"/>
      <c r="HLL2234" s="80"/>
      <c r="HLM2234" s="52"/>
      <c r="HLN2234" s="69"/>
      <c r="HLO2234" s="69"/>
      <c r="HLP2234" s="69"/>
      <c r="HLQ2234" s="107"/>
      <c r="HLR2234" s="2"/>
      <c r="HLS2234" s="15"/>
      <c r="HLT2234" s="15"/>
      <c r="HLU2234" s="80"/>
      <c r="HLV2234" s="52"/>
      <c r="HLW2234" s="69"/>
      <c r="HLX2234" s="69"/>
      <c r="HLY2234" s="69"/>
      <c r="HLZ2234" s="107"/>
      <c r="HMA2234" s="2"/>
      <c r="HMB2234" s="15"/>
      <c r="HMC2234" s="15"/>
      <c r="HMD2234" s="80"/>
      <c r="HME2234" s="52"/>
      <c r="HMF2234" s="69"/>
      <c r="HMG2234" s="69"/>
      <c r="HMH2234" s="69"/>
      <c r="HMI2234" s="107"/>
      <c r="HMJ2234" s="2"/>
      <c r="HMK2234" s="15"/>
      <c r="HML2234" s="15"/>
      <c r="HMM2234" s="80"/>
      <c r="HMN2234" s="52"/>
      <c r="HMO2234" s="69"/>
      <c r="HMP2234" s="69"/>
      <c r="HMQ2234" s="69"/>
      <c r="HMR2234" s="107"/>
      <c r="HMS2234" s="2"/>
      <c r="HMT2234" s="15"/>
      <c r="HMU2234" s="15"/>
      <c r="HMV2234" s="80"/>
      <c r="HMW2234" s="52"/>
      <c r="HMX2234" s="69"/>
      <c r="HMY2234" s="69"/>
      <c r="HMZ2234" s="69"/>
      <c r="HNA2234" s="107"/>
      <c r="HNB2234" s="2"/>
      <c r="HNC2234" s="15"/>
      <c r="HND2234" s="15"/>
      <c r="HNE2234" s="80"/>
      <c r="HNF2234" s="52"/>
      <c r="HNG2234" s="69"/>
      <c r="HNH2234" s="69"/>
      <c r="HNI2234" s="69"/>
      <c r="HNJ2234" s="107"/>
      <c r="HNK2234" s="2"/>
      <c r="HNL2234" s="15"/>
      <c r="HNM2234" s="15"/>
      <c r="HNN2234" s="80"/>
      <c r="HNO2234" s="52"/>
      <c r="HNP2234" s="69"/>
      <c r="HNQ2234" s="69"/>
      <c r="HNR2234" s="69"/>
      <c r="HNS2234" s="107"/>
      <c r="HNT2234" s="2"/>
      <c r="HNU2234" s="15"/>
      <c r="HNV2234" s="15"/>
      <c r="HNW2234" s="80"/>
      <c r="HNX2234" s="52"/>
      <c r="HNY2234" s="69"/>
      <c r="HNZ2234" s="69"/>
      <c r="HOA2234" s="69"/>
      <c r="HOB2234" s="107"/>
      <c r="HOC2234" s="2"/>
      <c r="HOD2234" s="15"/>
      <c r="HOE2234" s="15"/>
      <c r="HOF2234" s="80"/>
      <c r="HOG2234" s="52"/>
      <c r="HOH2234" s="69"/>
      <c r="HOI2234" s="69"/>
      <c r="HOJ2234" s="69"/>
      <c r="HOK2234" s="107"/>
      <c r="HOL2234" s="2"/>
      <c r="HOM2234" s="15"/>
      <c r="HON2234" s="15"/>
      <c r="HOO2234" s="80"/>
      <c r="HOP2234" s="52"/>
      <c r="HOQ2234" s="69"/>
      <c r="HOR2234" s="69"/>
      <c r="HOS2234" s="69"/>
      <c r="HOT2234" s="107"/>
      <c r="HOU2234" s="2"/>
      <c r="HOV2234" s="15"/>
      <c r="HOW2234" s="15"/>
      <c r="HOX2234" s="80"/>
      <c r="HOY2234" s="52"/>
      <c r="HOZ2234" s="69"/>
      <c r="HPA2234" s="69"/>
      <c r="HPB2234" s="69"/>
      <c r="HPC2234" s="107"/>
      <c r="HPD2234" s="2"/>
      <c r="HPE2234" s="15"/>
      <c r="HPF2234" s="15"/>
      <c r="HPG2234" s="80"/>
      <c r="HPH2234" s="52"/>
      <c r="HPI2234" s="69"/>
      <c r="HPJ2234" s="69"/>
      <c r="HPK2234" s="69"/>
      <c r="HPL2234" s="107"/>
      <c r="HPM2234" s="2"/>
      <c r="HPN2234" s="15"/>
      <c r="HPO2234" s="15"/>
      <c r="HPP2234" s="80"/>
      <c r="HPQ2234" s="52"/>
      <c r="HPR2234" s="69"/>
      <c r="HPS2234" s="69"/>
      <c r="HPT2234" s="69"/>
      <c r="HPU2234" s="107"/>
      <c r="HPV2234" s="2"/>
      <c r="HPW2234" s="15"/>
      <c r="HPX2234" s="15"/>
      <c r="HPY2234" s="80"/>
      <c r="HPZ2234" s="52"/>
      <c r="HQA2234" s="69"/>
      <c r="HQB2234" s="69"/>
      <c r="HQC2234" s="69"/>
      <c r="HQD2234" s="107"/>
      <c r="HQE2234" s="2"/>
      <c r="HQF2234" s="15"/>
      <c r="HQG2234" s="15"/>
      <c r="HQH2234" s="80"/>
      <c r="HQI2234" s="52"/>
      <c r="HQJ2234" s="69"/>
      <c r="HQK2234" s="69"/>
      <c r="HQL2234" s="69"/>
      <c r="HQM2234" s="107"/>
      <c r="HQN2234" s="2"/>
      <c r="HQO2234" s="15"/>
      <c r="HQP2234" s="15"/>
      <c r="HQQ2234" s="80"/>
      <c r="HQR2234" s="52"/>
      <c r="HQS2234" s="69"/>
      <c r="HQT2234" s="69"/>
      <c r="HQU2234" s="69"/>
      <c r="HQV2234" s="107"/>
      <c r="HQW2234" s="2"/>
      <c r="HQX2234" s="15"/>
      <c r="HQY2234" s="15"/>
      <c r="HQZ2234" s="80"/>
      <c r="HRA2234" s="52"/>
      <c r="HRB2234" s="69"/>
      <c r="HRC2234" s="69"/>
      <c r="HRD2234" s="69"/>
      <c r="HRE2234" s="107"/>
      <c r="HRF2234" s="2"/>
      <c r="HRG2234" s="15"/>
      <c r="HRH2234" s="15"/>
      <c r="HRI2234" s="80"/>
      <c r="HRJ2234" s="52"/>
      <c r="HRK2234" s="69"/>
      <c r="HRL2234" s="69"/>
      <c r="HRM2234" s="69"/>
      <c r="HRN2234" s="107"/>
      <c r="HRO2234" s="2"/>
      <c r="HRP2234" s="15"/>
      <c r="HRQ2234" s="15"/>
      <c r="HRR2234" s="80"/>
      <c r="HRS2234" s="52"/>
      <c r="HRT2234" s="69"/>
      <c r="HRU2234" s="69"/>
      <c r="HRV2234" s="69"/>
      <c r="HRW2234" s="107"/>
      <c r="HRX2234" s="2"/>
      <c r="HRY2234" s="15"/>
      <c r="HRZ2234" s="15"/>
      <c r="HSA2234" s="80"/>
      <c r="HSB2234" s="52"/>
      <c r="HSC2234" s="69"/>
      <c r="HSD2234" s="69"/>
      <c r="HSE2234" s="69"/>
      <c r="HSF2234" s="107"/>
      <c r="HSG2234" s="2"/>
      <c r="HSH2234" s="15"/>
      <c r="HSI2234" s="15"/>
      <c r="HSJ2234" s="80"/>
      <c r="HSK2234" s="52"/>
      <c r="HSL2234" s="69"/>
      <c r="HSM2234" s="69"/>
      <c r="HSN2234" s="69"/>
      <c r="HSO2234" s="107"/>
      <c r="HSP2234" s="2"/>
      <c r="HSQ2234" s="15"/>
      <c r="HSR2234" s="15"/>
      <c r="HSS2234" s="80"/>
      <c r="HST2234" s="52"/>
      <c r="HSU2234" s="69"/>
      <c r="HSV2234" s="69"/>
      <c r="HSW2234" s="69"/>
      <c r="HSX2234" s="107"/>
      <c r="HSY2234" s="2"/>
      <c r="HSZ2234" s="15"/>
      <c r="HTA2234" s="15"/>
      <c r="HTB2234" s="80"/>
      <c r="HTC2234" s="52"/>
      <c r="HTD2234" s="69"/>
      <c r="HTE2234" s="69"/>
      <c r="HTF2234" s="69"/>
      <c r="HTG2234" s="107"/>
      <c r="HTH2234" s="2"/>
      <c r="HTI2234" s="15"/>
      <c r="HTJ2234" s="15"/>
      <c r="HTK2234" s="80"/>
      <c r="HTL2234" s="52"/>
      <c r="HTM2234" s="69"/>
      <c r="HTN2234" s="69"/>
      <c r="HTO2234" s="69"/>
      <c r="HTP2234" s="107"/>
      <c r="HTQ2234" s="2"/>
      <c r="HTR2234" s="15"/>
      <c r="HTS2234" s="15"/>
      <c r="HTT2234" s="80"/>
      <c r="HTU2234" s="52"/>
      <c r="HTV2234" s="69"/>
      <c r="HTW2234" s="69"/>
      <c r="HTX2234" s="69"/>
      <c r="HTY2234" s="107"/>
      <c r="HTZ2234" s="2"/>
      <c r="HUA2234" s="15"/>
      <c r="HUB2234" s="15"/>
      <c r="HUC2234" s="80"/>
      <c r="HUD2234" s="52"/>
      <c r="HUE2234" s="69"/>
      <c r="HUF2234" s="69"/>
      <c r="HUG2234" s="69"/>
      <c r="HUH2234" s="107"/>
      <c r="HUI2234" s="2"/>
      <c r="HUJ2234" s="15"/>
      <c r="HUK2234" s="15"/>
      <c r="HUL2234" s="80"/>
      <c r="HUM2234" s="52"/>
      <c r="HUN2234" s="69"/>
      <c r="HUO2234" s="69"/>
      <c r="HUP2234" s="69"/>
      <c r="HUQ2234" s="107"/>
      <c r="HUR2234" s="2"/>
      <c r="HUS2234" s="15"/>
      <c r="HUT2234" s="15"/>
      <c r="HUU2234" s="80"/>
      <c r="HUV2234" s="52"/>
      <c r="HUW2234" s="69"/>
      <c r="HUX2234" s="69"/>
      <c r="HUY2234" s="69"/>
      <c r="HUZ2234" s="107"/>
      <c r="HVA2234" s="2"/>
      <c r="HVB2234" s="15"/>
      <c r="HVC2234" s="15"/>
      <c r="HVD2234" s="80"/>
      <c r="HVE2234" s="52"/>
      <c r="HVF2234" s="69"/>
      <c r="HVG2234" s="69"/>
      <c r="HVH2234" s="69"/>
      <c r="HVI2234" s="107"/>
      <c r="HVJ2234" s="2"/>
      <c r="HVK2234" s="15"/>
      <c r="HVL2234" s="15"/>
      <c r="HVM2234" s="80"/>
      <c r="HVN2234" s="52"/>
      <c r="HVO2234" s="69"/>
      <c r="HVP2234" s="69"/>
      <c r="HVQ2234" s="69"/>
      <c r="HVR2234" s="107"/>
      <c r="HVS2234" s="2"/>
      <c r="HVT2234" s="15"/>
      <c r="HVU2234" s="15"/>
      <c r="HVV2234" s="80"/>
      <c r="HVW2234" s="52"/>
      <c r="HVX2234" s="69"/>
      <c r="HVY2234" s="69"/>
      <c r="HVZ2234" s="69"/>
      <c r="HWA2234" s="107"/>
      <c r="HWB2234" s="2"/>
      <c r="HWC2234" s="15"/>
      <c r="HWD2234" s="15"/>
      <c r="HWE2234" s="80"/>
      <c r="HWF2234" s="52"/>
      <c r="HWG2234" s="69"/>
      <c r="HWH2234" s="69"/>
      <c r="HWI2234" s="69"/>
      <c r="HWJ2234" s="107"/>
      <c r="HWK2234" s="2"/>
      <c r="HWL2234" s="15"/>
      <c r="HWM2234" s="15"/>
      <c r="HWN2234" s="80"/>
      <c r="HWO2234" s="52"/>
      <c r="HWP2234" s="69"/>
      <c r="HWQ2234" s="69"/>
      <c r="HWR2234" s="69"/>
      <c r="HWS2234" s="107"/>
      <c r="HWT2234" s="2"/>
      <c r="HWU2234" s="15"/>
      <c r="HWV2234" s="15"/>
      <c r="HWW2234" s="80"/>
      <c r="HWX2234" s="52"/>
      <c r="HWY2234" s="69"/>
      <c r="HWZ2234" s="69"/>
      <c r="HXA2234" s="69"/>
      <c r="HXB2234" s="107"/>
      <c r="HXC2234" s="2"/>
      <c r="HXD2234" s="15"/>
      <c r="HXE2234" s="15"/>
      <c r="HXF2234" s="80"/>
      <c r="HXG2234" s="52"/>
      <c r="HXH2234" s="69"/>
      <c r="HXI2234" s="69"/>
      <c r="HXJ2234" s="69"/>
      <c r="HXK2234" s="107"/>
      <c r="HXL2234" s="2"/>
      <c r="HXM2234" s="15"/>
      <c r="HXN2234" s="15"/>
      <c r="HXO2234" s="80"/>
      <c r="HXP2234" s="52"/>
      <c r="HXQ2234" s="69"/>
      <c r="HXR2234" s="69"/>
      <c r="HXS2234" s="69"/>
      <c r="HXT2234" s="107"/>
      <c r="HXU2234" s="2"/>
      <c r="HXV2234" s="15"/>
      <c r="HXW2234" s="15"/>
      <c r="HXX2234" s="80"/>
      <c r="HXY2234" s="52"/>
      <c r="HXZ2234" s="69"/>
      <c r="HYA2234" s="69"/>
      <c r="HYB2234" s="69"/>
      <c r="HYC2234" s="107"/>
      <c r="HYD2234" s="2"/>
      <c r="HYE2234" s="15"/>
      <c r="HYF2234" s="15"/>
      <c r="HYG2234" s="80"/>
      <c r="HYH2234" s="52"/>
      <c r="HYI2234" s="69"/>
      <c r="HYJ2234" s="69"/>
      <c r="HYK2234" s="69"/>
      <c r="HYL2234" s="107"/>
      <c r="HYM2234" s="2"/>
      <c r="HYN2234" s="15"/>
      <c r="HYO2234" s="15"/>
      <c r="HYP2234" s="80"/>
      <c r="HYQ2234" s="52"/>
      <c r="HYR2234" s="69"/>
      <c r="HYS2234" s="69"/>
      <c r="HYT2234" s="69"/>
      <c r="HYU2234" s="107"/>
      <c r="HYV2234" s="2"/>
      <c r="HYW2234" s="15"/>
      <c r="HYX2234" s="15"/>
      <c r="HYY2234" s="80"/>
      <c r="HYZ2234" s="52"/>
      <c r="HZA2234" s="69"/>
      <c r="HZB2234" s="69"/>
      <c r="HZC2234" s="69"/>
      <c r="HZD2234" s="107"/>
      <c r="HZE2234" s="2"/>
      <c r="HZF2234" s="15"/>
      <c r="HZG2234" s="15"/>
      <c r="HZH2234" s="80"/>
      <c r="HZI2234" s="52"/>
      <c r="HZJ2234" s="69"/>
      <c r="HZK2234" s="69"/>
      <c r="HZL2234" s="69"/>
      <c r="HZM2234" s="107"/>
      <c r="HZN2234" s="2"/>
      <c r="HZO2234" s="15"/>
      <c r="HZP2234" s="15"/>
      <c r="HZQ2234" s="80"/>
      <c r="HZR2234" s="52"/>
      <c r="HZS2234" s="69"/>
      <c r="HZT2234" s="69"/>
      <c r="HZU2234" s="69"/>
      <c r="HZV2234" s="107"/>
      <c r="HZW2234" s="2"/>
      <c r="HZX2234" s="15"/>
      <c r="HZY2234" s="15"/>
      <c r="HZZ2234" s="80"/>
      <c r="IAA2234" s="52"/>
      <c r="IAB2234" s="69"/>
      <c r="IAC2234" s="69"/>
      <c r="IAD2234" s="69"/>
      <c r="IAE2234" s="107"/>
      <c r="IAF2234" s="2"/>
      <c r="IAG2234" s="15"/>
      <c r="IAH2234" s="15"/>
      <c r="IAI2234" s="80"/>
      <c r="IAJ2234" s="52"/>
      <c r="IAK2234" s="69"/>
      <c r="IAL2234" s="69"/>
      <c r="IAM2234" s="69"/>
      <c r="IAN2234" s="107"/>
      <c r="IAO2234" s="2"/>
      <c r="IAP2234" s="15"/>
      <c r="IAQ2234" s="15"/>
      <c r="IAR2234" s="80"/>
      <c r="IAS2234" s="52"/>
      <c r="IAT2234" s="69"/>
      <c r="IAU2234" s="69"/>
      <c r="IAV2234" s="69"/>
      <c r="IAW2234" s="107"/>
      <c r="IAX2234" s="2"/>
      <c r="IAY2234" s="15"/>
      <c r="IAZ2234" s="15"/>
      <c r="IBA2234" s="80"/>
      <c r="IBB2234" s="52"/>
      <c r="IBC2234" s="69"/>
      <c r="IBD2234" s="69"/>
      <c r="IBE2234" s="69"/>
      <c r="IBF2234" s="107"/>
      <c r="IBG2234" s="2"/>
      <c r="IBH2234" s="15"/>
      <c r="IBI2234" s="15"/>
      <c r="IBJ2234" s="80"/>
      <c r="IBK2234" s="52"/>
      <c r="IBL2234" s="69"/>
      <c r="IBM2234" s="69"/>
      <c r="IBN2234" s="69"/>
      <c r="IBO2234" s="107"/>
      <c r="IBP2234" s="2"/>
      <c r="IBQ2234" s="15"/>
      <c r="IBR2234" s="15"/>
      <c r="IBS2234" s="80"/>
      <c r="IBT2234" s="52"/>
      <c r="IBU2234" s="69"/>
      <c r="IBV2234" s="69"/>
      <c r="IBW2234" s="69"/>
      <c r="IBX2234" s="107"/>
      <c r="IBY2234" s="2"/>
      <c r="IBZ2234" s="15"/>
      <c r="ICA2234" s="15"/>
      <c r="ICB2234" s="80"/>
      <c r="ICC2234" s="52"/>
      <c r="ICD2234" s="69"/>
      <c r="ICE2234" s="69"/>
      <c r="ICF2234" s="69"/>
      <c r="ICG2234" s="107"/>
      <c r="ICH2234" s="2"/>
      <c r="ICI2234" s="15"/>
      <c r="ICJ2234" s="15"/>
      <c r="ICK2234" s="80"/>
      <c r="ICL2234" s="52"/>
      <c r="ICM2234" s="69"/>
      <c r="ICN2234" s="69"/>
      <c r="ICO2234" s="69"/>
      <c r="ICP2234" s="107"/>
      <c r="ICQ2234" s="2"/>
      <c r="ICR2234" s="15"/>
      <c r="ICS2234" s="15"/>
      <c r="ICT2234" s="80"/>
      <c r="ICU2234" s="52"/>
      <c r="ICV2234" s="69"/>
      <c r="ICW2234" s="69"/>
      <c r="ICX2234" s="69"/>
      <c r="ICY2234" s="107"/>
      <c r="ICZ2234" s="2"/>
      <c r="IDA2234" s="15"/>
      <c r="IDB2234" s="15"/>
      <c r="IDC2234" s="80"/>
      <c r="IDD2234" s="52"/>
      <c r="IDE2234" s="69"/>
      <c r="IDF2234" s="69"/>
      <c r="IDG2234" s="69"/>
      <c r="IDH2234" s="107"/>
      <c r="IDI2234" s="2"/>
      <c r="IDJ2234" s="15"/>
      <c r="IDK2234" s="15"/>
      <c r="IDL2234" s="80"/>
      <c r="IDM2234" s="52"/>
      <c r="IDN2234" s="69"/>
      <c r="IDO2234" s="69"/>
      <c r="IDP2234" s="69"/>
      <c r="IDQ2234" s="107"/>
      <c r="IDR2234" s="2"/>
      <c r="IDS2234" s="15"/>
      <c r="IDT2234" s="15"/>
      <c r="IDU2234" s="80"/>
      <c r="IDV2234" s="52"/>
      <c r="IDW2234" s="69"/>
      <c r="IDX2234" s="69"/>
      <c r="IDY2234" s="69"/>
      <c r="IDZ2234" s="107"/>
      <c r="IEA2234" s="2"/>
      <c r="IEB2234" s="15"/>
      <c r="IEC2234" s="15"/>
      <c r="IED2234" s="80"/>
      <c r="IEE2234" s="52"/>
      <c r="IEF2234" s="69"/>
      <c r="IEG2234" s="69"/>
      <c r="IEH2234" s="69"/>
      <c r="IEI2234" s="107"/>
      <c r="IEJ2234" s="2"/>
      <c r="IEK2234" s="15"/>
      <c r="IEL2234" s="15"/>
      <c r="IEM2234" s="80"/>
      <c r="IEN2234" s="52"/>
      <c r="IEO2234" s="69"/>
      <c r="IEP2234" s="69"/>
      <c r="IEQ2234" s="69"/>
      <c r="IER2234" s="107"/>
      <c r="IES2234" s="2"/>
      <c r="IET2234" s="15"/>
      <c r="IEU2234" s="15"/>
      <c r="IEV2234" s="80"/>
      <c r="IEW2234" s="52"/>
      <c r="IEX2234" s="69"/>
      <c r="IEY2234" s="69"/>
      <c r="IEZ2234" s="69"/>
      <c r="IFA2234" s="107"/>
      <c r="IFB2234" s="2"/>
      <c r="IFC2234" s="15"/>
      <c r="IFD2234" s="15"/>
      <c r="IFE2234" s="80"/>
      <c r="IFF2234" s="52"/>
      <c r="IFG2234" s="69"/>
      <c r="IFH2234" s="69"/>
      <c r="IFI2234" s="69"/>
      <c r="IFJ2234" s="107"/>
      <c r="IFK2234" s="2"/>
      <c r="IFL2234" s="15"/>
      <c r="IFM2234" s="15"/>
      <c r="IFN2234" s="80"/>
      <c r="IFO2234" s="52"/>
      <c r="IFP2234" s="69"/>
      <c r="IFQ2234" s="69"/>
      <c r="IFR2234" s="69"/>
      <c r="IFS2234" s="107"/>
      <c r="IFT2234" s="2"/>
      <c r="IFU2234" s="15"/>
      <c r="IFV2234" s="15"/>
      <c r="IFW2234" s="80"/>
      <c r="IFX2234" s="52"/>
      <c r="IFY2234" s="69"/>
      <c r="IFZ2234" s="69"/>
      <c r="IGA2234" s="69"/>
      <c r="IGB2234" s="107"/>
      <c r="IGC2234" s="2"/>
      <c r="IGD2234" s="15"/>
      <c r="IGE2234" s="15"/>
      <c r="IGF2234" s="80"/>
      <c r="IGG2234" s="52"/>
      <c r="IGH2234" s="69"/>
      <c r="IGI2234" s="69"/>
      <c r="IGJ2234" s="69"/>
      <c r="IGK2234" s="107"/>
      <c r="IGL2234" s="2"/>
      <c r="IGM2234" s="15"/>
      <c r="IGN2234" s="15"/>
      <c r="IGO2234" s="80"/>
      <c r="IGP2234" s="52"/>
      <c r="IGQ2234" s="69"/>
      <c r="IGR2234" s="69"/>
      <c r="IGS2234" s="69"/>
      <c r="IGT2234" s="107"/>
      <c r="IGU2234" s="2"/>
      <c r="IGV2234" s="15"/>
      <c r="IGW2234" s="15"/>
      <c r="IGX2234" s="80"/>
      <c r="IGY2234" s="52"/>
      <c r="IGZ2234" s="69"/>
      <c r="IHA2234" s="69"/>
      <c r="IHB2234" s="69"/>
      <c r="IHC2234" s="107"/>
      <c r="IHD2234" s="2"/>
      <c r="IHE2234" s="15"/>
      <c r="IHF2234" s="15"/>
      <c r="IHG2234" s="80"/>
      <c r="IHH2234" s="52"/>
      <c r="IHI2234" s="69"/>
      <c r="IHJ2234" s="69"/>
      <c r="IHK2234" s="69"/>
      <c r="IHL2234" s="107"/>
      <c r="IHM2234" s="2"/>
      <c r="IHN2234" s="15"/>
      <c r="IHO2234" s="15"/>
      <c r="IHP2234" s="80"/>
      <c r="IHQ2234" s="52"/>
      <c r="IHR2234" s="69"/>
      <c r="IHS2234" s="69"/>
      <c r="IHT2234" s="69"/>
      <c r="IHU2234" s="107"/>
      <c r="IHV2234" s="2"/>
      <c r="IHW2234" s="15"/>
      <c r="IHX2234" s="15"/>
      <c r="IHY2234" s="80"/>
      <c r="IHZ2234" s="52"/>
      <c r="IIA2234" s="69"/>
      <c r="IIB2234" s="69"/>
      <c r="IIC2234" s="69"/>
      <c r="IID2234" s="107"/>
      <c r="IIE2234" s="2"/>
      <c r="IIF2234" s="15"/>
      <c r="IIG2234" s="15"/>
      <c r="IIH2234" s="80"/>
      <c r="III2234" s="52"/>
      <c r="IIJ2234" s="69"/>
      <c r="IIK2234" s="69"/>
      <c r="IIL2234" s="69"/>
      <c r="IIM2234" s="107"/>
      <c r="IIN2234" s="2"/>
      <c r="IIO2234" s="15"/>
      <c r="IIP2234" s="15"/>
      <c r="IIQ2234" s="80"/>
      <c r="IIR2234" s="52"/>
      <c r="IIS2234" s="69"/>
      <c r="IIT2234" s="69"/>
      <c r="IIU2234" s="69"/>
      <c r="IIV2234" s="107"/>
      <c r="IIW2234" s="2"/>
      <c r="IIX2234" s="15"/>
      <c r="IIY2234" s="15"/>
      <c r="IIZ2234" s="80"/>
      <c r="IJA2234" s="52"/>
      <c r="IJB2234" s="69"/>
      <c r="IJC2234" s="69"/>
      <c r="IJD2234" s="69"/>
      <c r="IJE2234" s="107"/>
      <c r="IJF2234" s="2"/>
      <c r="IJG2234" s="15"/>
      <c r="IJH2234" s="15"/>
      <c r="IJI2234" s="80"/>
      <c r="IJJ2234" s="52"/>
      <c r="IJK2234" s="69"/>
      <c r="IJL2234" s="69"/>
      <c r="IJM2234" s="69"/>
      <c r="IJN2234" s="107"/>
      <c r="IJO2234" s="2"/>
      <c r="IJP2234" s="15"/>
      <c r="IJQ2234" s="15"/>
      <c r="IJR2234" s="80"/>
      <c r="IJS2234" s="52"/>
      <c r="IJT2234" s="69"/>
      <c r="IJU2234" s="69"/>
      <c r="IJV2234" s="69"/>
      <c r="IJW2234" s="107"/>
      <c r="IJX2234" s="2"/>
      <c r="IJY2234" s="15"/>
      <c r="IJZ2234" s="15"/>
      <c r="IKA2234" s="80"/>
      <c r="IKB2234" s="52"/>
      <c r="IKC2234" s="69"/>
      <c r="IKD2234" s="69"/>
      <c r="IKE2234" s="69"/>
      <c r="IKF2234" s="107"/>
      <c r="IKG2234" s="2"/>
      <c r="IKH2234" s="15"/>
      <c r="IKI2234" s="15"/>
      <c r="IKJ2234" s="80"/>
      <c r="IKK2234" s="52"/>
      <c r="IKL2234" s="69"/>
      <c r="IKM2234" s="69"/>
      <c r="IKN2234" s="69"/>
      <c r="IKO2234" s="107"/>
      <c r="IKP2234" s="2"/>
      <c r="IKQ2234" s="15"/>
      <c r="IKR2234" s="15"/>
      <c r="IKS2234" s="80"/>
      <c r="IKT2234" s="52"/>
      <c r="IKU2234" s="69"/>
      <c r="IKV2234" s="69"/>
      <c r="IKW2234" s="69"/>
      <c r="IKX2234" s="107"/>
      <c r="IKY2234" s="2"/>
      <c r="IKZ2234" s="15"/>
      <c r="ILA2234" s="15"/>
      <c r="ILB2234" s="80"/>
      <c r="ILC2234" s="52"/>
      <c r="ILD2234" s="69"/>
      <c r="ILE2234" s="69"/>
      <c r="ILF2234" s="69"/>
      <c r="ILG2234" s="107"/>
      <c r="ILH2234" s="2"/>
      <c r="ILI2234" s="15"/>
      <c r="ILJ2234" s="15"/>
      <c r="ILK2234" s="80"/>
      <c r="ILL2234" s="52"/>
      <c r="ILM2234" s="69"/>
      <c r="ILN2234" s="69"/>
      <c r="ILO2234" s="69"/>
      <c r="ILP2234" s="107"/>
      <c r="ILQ2234" s="2"/>
      <c r="ILR2234" s="15"/>
      <c r="ILS2234" s="15"/>
      <c r="ILT2234" s="80"/>
      <c r="ILU2234" s="52"/>
      <c r="ILV2234" s="69"/>
      <c r="ILW2234" s="69"/>
      <c r="ILX2234" s="69"/>
      <c r="ILY2234" s="107"/>
      <c r="ILZ2234" s="2"/>
      <c r="IMA2234" s="15"/>
      <c r="IMB2234" s="15"/>
      <c r="IMC2234" s="80"/>
      <c r="IMD2234" s="52"/>
      <c r="IME2234" s="69"/>
      <c r="IMF2234" s="69"/>
      <c r="IMG2234" s="69"/>
      <c r="IMH2234" s="107"/>
      <c r="IMI2234" s="2"/>
      <c r="IMJ2234" s="15"/>
      <c r="IMK2234" s="15"/>
      <c r="IML2234" s="80"/>
      <c r="IMM2234" s="52"/>
      <c r="IMN2234" s="69"/>
      <c r="IMO2234" s="69"/>
      <c r="IMP2234" s="69"/>
      <c r="IMQ2234" s="107"/>
      <c r="IMR2234" s="2"/>
      <c r="IMS2234" s="15"/>
      <c r="IMT2234" s="15"/>
      <c r="IMU2234" s="80"/>
      <c r="IMV2234" s="52"/>
      <c r="IMW2234" s="69"/>
      <c r="IMX2234" s="69"/>
      <c r="IMY2234" s="69"/>
      <c r="IMZ2234" s="107"/>
      <c r="INA2234" s="2"/>
      <c r="INB2234" s="15"/>
      <c r="INC2234" s="15"/>
      <c r="IND2234" s="80"/>
      <c r="INE2234" s="52"/>
      <c r="INF2234" s="69"/>
      <c r="ING2234" s="69"/>
      <c r="INH2234" s="69"/>
      <c r="INI2234" s="107"/>
      <c r="INJ2234" s="2"/>
      <c r="INK2234" s="15"/>
      <c r="INL2234" s="15"/>
      <c r="INM2234" s="80"/>
      <c r="INN2234" s="52"/>
      <c r="INO2234" s="69"/>
      <c r="INP2234" s="69"/>
      <c r="INQ2234" s="69"/>
      <c r="INR2234" s="107"/>
      <c r="INS2234" s="2"/>
      <c r="INT2234" s="15"/>
      <c r="INU2234" s="15"/>
      <c r="INV2234" s="80"/>
      <c r="INW2234" s="52"/>
      <c r="INX2234" s="69"/>
      <c r="INY2234" s="69"/>
      <c r="INZ2234" s="69"/>
      <c r="IOA2234" s="107"/>
      <c r="IOB2234" s="2"/>
      <c r="IOC2234" s="15"/>
      <c r="IOD2234" s="15"/>
      <c r="IOE2234" s="80"/>
      <c r="IOF2234" s="52"/>
      <c r="IOG2234" s="69"/>
      <c r="IOH2234" s="69"/>
      <c r="IOI2234" s="69"/>
      <c r="IOJ2234" s="107"/>
      <c r="IOK2234" s="2"/>
      <c r="IOL2234" s="15"/>
      <c r="IOM2234" s="15"/>
      <c r="ION2234" s="80"/>
      <c r="IOO2234" s="52"/>
      <c r="IOP2234" s="69"/>
      <c r="IOQ2234" s="69"/>
      <c r="IOR2234" s="69"/>
      <c r="IOS2234" s="107"/>
      <c r="IOT2234" s="2"/>
      <c r="IOU2234" s="15"/>
      <c r="IOV2234" s="15"/>
      <c r="IOW2234" s="80"/>
      <c r="IOX2234" s="52"/>
      <c r="IOY2234" s="69"/>
      <c r="IOZ2234" s="69"/>
      <c r="IPA2234" s="69"/>
      <c r="IPB2234" s="107"/>
      <c r="IPC2234" s="2"/>
      <c r="IPD2234" s="15"/>
      <c r="IPE2234" s="15"/>
      <c r="IPF2234" s="80"/>
      <c r="IPG2234" s="52"/>
      <c r="IPH2234" s="69"/>
      <c r="IPI2234" s="69"/>
      <c r="IPJ2234" s="69"/>
      <c r="IPK2234" s="107"/>
      <c r="IPL2234" s="2"/>
      <c r="IPM2234" s="15"/>
      <c r="IPN2234" s="15"/>
      <c r="IPO2234" s="80"/>
      <c r="IPP2234" s="52"/>
      <c r="IPQ2234" s="69"/>
      <c r="IPR2234" s="69"/>
      <c r="IPS2234" s="69"/>
      <c r="IPT2234" s="107"/>
      <c r="IPU2234" s="2"/>
      <c r="IPV2234" s="15"/>
      <c r="IPW2234" s="15"/>
      <c r="IPX2234" s="80"/>
      <c r="IPY2234" s="52"/>
      <c r="IPZ2234" s="69"/>
      <c r="IQA2234" s="69"/>
      <c r="IQB2234" s="69"/>
      <c r="IQC2234" s="107"/>
      <c r="IQD2234" s="2"/>
      <c r="IQE2234" s="15"/>
      <c r="IQF2234" s="15"/>
      <c r="IQG2234" s="80"/>
      <c r="IQH2234" s="52"/>
      <c r="IQI2234" s="69"/>
      <c r="IQJ2234" s="69"/>
      <c r="IQK2234" s="69"/>
      <c r="IQL2234" s="107"/>
      <c r="IQM2234" s="2"/>
      <c r="IQN2234" s="15"/>
      <c r="IQO2234" s="15"/>
      <c r="IQP2234" s="80"/>
      <c r="IQQ2234" s="52"/>
      <c r="IQR2234" s="69"/>
      <c r="IQS2234" s="69"/>
      <c r="IQT2234" s="69"/>
      <c r="IQU2234" s="107"/>
      <c r="IQV2234" s="2"/>
      <c r="IQW2234" s="15"/>
      <c r="IQX2234" s="15"/>
      <c r="IQY2234" s="80"/>
      <c r="IQZ2234" s="52"/>
      <c r="IRA2234" s="69"/>
      <c r="IRB2234" s="69"/>
      <c r="IRC2234" s="69"/>
      <c r="IRD2234" s="107"/>
      <c r="IRE2234" s="2"/>
      <c r="IRF2234" s="15"/>
      <c r="IRG2234" s="15"/>
      <c r="IRH2234" s="80"/>
      <c r="IRI2234" s="52"/>
      <c r="IRJ2234" s="69"/>
      <c r="IRK2234" s="69"/>
      <c r="IRL2234" s="69"/>
      <c r="IRM2234" s="107"/>
      <c r="IRN2234" s="2"/>
      <c r="IRO2234" s="15"/>
      <c r="IRP2234" s="15"/>
      <c r="IRQ2234" s="80"/>
      <c r="IRR2234" s="52"/>
      <c r="IRS2234" s="69"/>
      <c r="IRT2234" s="69"/>
      <c r="IRU2234" s="69"/>
      <c r="IRV2234" s="107"/>
      <c r="IRW2234" s="2"/>
      <c r="IRX2234" s="15"/>
      <c r="IRY2234" s="15"/>
      <c r="IRZ2234" s="80"/>
      <c r="ISA2234" s="52"/>
      <c r="ISB2234" s="69"/>
      <c r="ISC2234" s="69"/>
      <c r="ISD2234" s="69"/>
      <c r="ISE2234" s="107"/>
      <c r="ISF2234" s="2"/>
      <c r="ISG2234" s="15"/>
      <c r="ISH2234" s="15"/>
      <c r="ISI2234" s="80"/>
      <c r="ISJ2234" s="52"/>
      <c r="ISK2234" s="69"/>
      <c r="ISL2234" s="69"/>
      <c r="ISM2234" s="69"/>
      <c r="ISN2234" s="107"/>
      <c r="ISO2234" s="2"/>
      <c r="ISP2234" s="15"/>
      <c r="ISQ2234" s="15"/>
      <c r="ISR2234" s="80"/>
      <c r="ISS2234" s="52"/>
      <c r="IST2234" s="69"/>
      <c r="ISU2234" s="69"/>
      <c r="ISV2234" s="69"/>
      <c r="ISW2234" s="107"/>
      <c r="ISX2234" s="2"/>
      <c r="ISY2234" s="15"/>
      <c r="ISZ2234" s="15"/>
      <c r="ITA2234" s="80"/>
      <c r="ITB2234" s="52"/>
      <c r="ITC2234" s="69"/>
      <c r="ITD2234" s="69"/>
      <c r="ITE2234" s="69"/>
      <c r="ITF2234" s="107"/>
      <c r="ITG2234" s="2"/>
      <c r="ITH2234" s="15"/>
      <c r="ITI2234" s="15"/>
      <c r="ITJ2234" s="80"/>
      <c r="ITK2234" s="52"/>
      <c r="ITL2234" s="69"/>
      <c r="ITM2234" s="69"/>
      <c r="ITN2234" s="69"/>
      <c r="ITO2234" s="107"/>
      <c r="ITP2234" s="2"/>
      <c r="ITQ2234" s="15"/>
      <c r="ITR2234" s="15"/>
      <c r="ITS2234" s="80"/>
      <c r="ITT2234" s="52"/>
      <c r="ITU2234" s="69"/>
      <c r="ITV2234" s="69"/>
      <c r="ITW2234" s="69"/>
      <c r="ITX2234" s="107"/>
      <c r="ITY2234" s="2"/>
      <c r="ITZ2234" s="15"/>
      <c r="IUA2234" s="15"/>
      <c r="IUB2234" s="80"/>
      <c r="IUC2234" s="52"/>
      <c r="IUD2234" s="69"/>
      <c r="IUE2234" s="69"/>
      <c r="IUF2234" s="69"/>
      <c r="IUG2234" s="107"/>
      <c r="IUH2234" s="2"/>
      <c r="IUI2234" s="15"/>
      <c r="IUJ2234" s="15"/>
      <c r="IUK2234" s="80"/>
      <c r="IUL2234" s="52"/>
      <c r="IUM2234" s="69"/>
      <c r="IUN2234" s="69"/>
      <c r="IUO2234" s="69"/>
      <c r="IUP2234" s="107"/>
      <c r="IUQ2234" s="2"/>
      <c r="IUR2234" s="15"/>
      <c r="IUS2234" s="15"/>
      <c r="IUT2234" s="80"/>
      <c r="IUU2234" s="52"/>
      <c r="IUV2234" s="69"/>
      <c r="IUW2234" s="69"/>
      <c r="IUX2234" s="69"/>
      <c r="IUY2234" s="107"/>
      <c r="IUZ2234" s="2"/>
      <c r="IVA2234" s="15"/>
      <c r="IVB2234" s="15"/>
      <c r="IVC2234" s="80"/>
      <c r="IVD2234" s="52"/>
      <c r="IVE2234" s="69"/>
      <c r="IVF2234" s="69"/>
      <c r="IVG2234" s="69"/>
      <c r="IVH2234" s="107"/>
      <c r="IVI2234" s="2"/>
      <c r="IVJ2234" s="15"/>
      <c r="IVK2234" s="15"/>
      <c r="IVL2234" s="80"/>
      <c r="IVM2234" s="52"/>
      <c r="IVN2234" s="69"/>
      <c r="IVO2234" s="69"/>
      <c r="IVP2234" s="69"/>
      <c r="IVQ2234" s="107"/>
      <c r="IVR2234" s="2"/>
      <c r="IVS2234" s="15"/>
      <c r="IVT2234" s="15"/>
      <c r="IVU2234" s="80"/>
      <c r="IVV2234" s="52"/>
      <c r="IVW2234" s="69"/>
      <c r="IVX2234" s="69"/>
      <c r="IVY2234" s="69"/>
      <c r="IVZ2234" s="107"/>
      <c r="IWA2234" s="2"/>
      <c r="IWB2234" s="15"/>
      <c r="IWC2234" s="15"/>
      <c r="IWD2234" s="80"/>
      <c r="IWE2234" s="52"/>
      <c r="IWF2234" s="69"/>
      <c r="IWG2234" s="69"/>
      <c r="IWH2234" s="69"/>
      <c r="IWI2234" s="107"/>
      <c r="IWJ2234" s="2"/>
      <c r="IWK2234" s="15"/>
      <c r="IWL2234" s="15"/>
      <c r="IWM2234" s="80"/>
      <c r="IWN2234" s="52"/>
      <c r="IWO2234" s="69"/>
      <c r="IWP2234" s="69"/>
      <c r="IWQ2234" s="69"/>
      <c r="IWR2234" s="107"/>
      <c r="IWS2234" s="2"/>
      <c r="IWT2234" s="15"/>
      <c r="IWU2234" s="15"/>
      <c r="IWV2234" s="80"/>
      <c r="IWW2234" s="52"/>
      <c r="IWX2234" s="69"/>
      <c r="IWY2234" s="69"/>
      <c r="IWZ2234" s="69"/>
      <c r="IXA2234" s="107"/>
      <c r="IXB2234" s="2"/>
      <c r="IXC2234" s="15"/>
      <c r="IXD2234" s="15"/>
      <c r="IXE2234" s="80"/>
      <c r="IXF2234" s="52"/>
      <c r="IXG2234" s="69"/>
      <c r="IXH2234" s="69"/>
      <c r="IXI2234" s="69"/>
      <c r="IXJ2234" s="107"/>
      <c r="IXK2234" s="2"/>
      <c r="IXL2234" s="15"/>
      <c r="IXM2234" s="15"/>
      <c r="IXN2234" s="80"/>
      <c r="IXO2234" s="52"/>
      <c r="IXP2234" s="69"/>
      <c r="IXQ2234" s="69"/>
      <c r="IXR2234" s="69"/>
      <c r="IXS2234" s="107"/>
      <c r="IXT2234" s="2"/>
      <c r="IXU2234" s="15"/>
      <c r="IXV2234" s="15"/>
      <c r="IXW2234" s="80"/>
      <c r="IXX2234" s="52"/>
      <c r="IXY2234" s="69"/>
      <c r="IXZ2234" s="69"/>
      <c r="IYA2234" s="69"/>
      <c r="IYB2234" s="107"/>
      <c r="IYC2234" s="2"/>
      <c r="IYD2234" s="15"/>
      <c r="IYE2234" s="15"/>
      <c r="IYF2234" s="80"/>
      <c r="IYG2234" s="52"/>
      <c r="IYH2234" s="69"/>
      <c r="IYI2234" s="69"/>
      <c r="IYJ2234" s="69"/>
      <c r="IYK2234" s="107"/>
      <c r="IYL2234" s="2"/>
      <c r="IYM2234" s="15"/>
      <c r="IYN2234" s="15"/>
      <c r="IYO2234" s="80"/>
      <c r="IYP2234" s="52"/>
      <c r="IYQ2234" s="69"/>
      <c r="IYR2234" s="69"/>
      <c r="IYS2234" s="69"/>
      <c r="IYT2234" s="107"/>
      <c r="IYU2234" s="2"/>
      <c r="IYV2234" s="15"/>
      <c r="IYW2234" s="15"/>
      <c r="IYX2234" s="80"/>
      <c r="IYY2234" s="52"/>
      <c r="IYZ2234" s="69"/>
      <c r="IZA2234" s="69"/>
      <c r="IZB2234" s="69"/>
      <c r="IZC2234" s="107"/>
      <c r="IZD2234" s="2"/>
      <c r="IZE2234" s="15"/>
      <c r="IZF2234" s="15"/>
      <c r="IZG2234" s="80"/>
      <c r="IZH2234" s="52"/>
      <c r="IZI2234" s="69"/>
      <c r="IZJ2234" s="69"/>
      <c r="IZK2234" s="69"/>
      <c r="IZL2234" s="107"/>
      <c r="IZM2234" s="2"/>
      <c r="IZN2234" s="15"/>
      <c r="IZO2234" s="15"/>
      <c r="IZP2234" s="80"/>
      <c r="IZQ2234" s="52"/>
      <c r="IZR2234" s="69"/>
      <c r="IZS2234" s="69"/>
      <c r="IZT2234" s="69"/>
      <c r="IZU2234" s="107"/>
      <c r="IZV2234" s="2"/>
      <c r="IZW2234" s="15"/>
      <c r="IZX2234" s="15"/>
      <c r="IZY2234" s="80"/>
      <c r="IZZ2234" s="52"/>
      <c r="JAA2234" s="69"/>
      <c r="JAB2234" s="69"/>
      <c r="JAC2234" s="69"/>
      <c r="JAD2234" s="107"/>
      <c r="JAE2234" s="2"/>
      <c r="JAF2234" s="15"/>
      <c r="JAG2234" s="15"/>
      <c r="JAH2234" s="80"/>
      <c r="JAI2234" s="52"/>
      <c r="JAJ2234" s="69"/>
      <c r="JAK2234" s="69"/>
      <c r="JAL2234" s="69"/>
      <c r="JAM2234" s="107"/>
      <c r="JAN2234" s="2"/>
      <c r="JAO2234" s="15"/>
      <c r="JAP2234" s="15"/>
      <c r="JAQ2234" s="80"/>
      <c r="JAR2234" s="52"/>
      <c r="JAS2234" s="69"/>
      <c r="JAT2234" s="69"/>
      <c r="JAU2234" s="69"/>
      <c r="JAV2234" s="107"/>
      <c r="JAW2234" s="2"/>
      <c r="JAX2234" s="15"/>
      <c r="JAY2234" s="15"/>
      <c r="JAZ2234" s="80"/>
      <c r="JBA2234" s="52"/>
      <c r="JBB2234" s="69"/>
      <c r="JBC2234" s="69"/>
      <c r="JBD2234" s="69"/>
      <c r="JBE2234" s="107"/>
      <c r="JBF2234" s="2"/>
      <c r="JBG2234" s="15"/>
      <c r="JBH2234" s="15"/>
      <c r="JBI2234" s="80"/>
      <c r="JBJ2234" s="52"/>
      <c r="JBK2234" s="69"/>
      <c r="JBL2234" s="69"/>
      <c r="JBM2234" s="69"/>
      <c r="JBN2234" s="107"/>
      <c r="JBO2234" s="2"/>
      <c r="JBP2234" s="15"/>
      <c r="JBQ2234" s="15"/>
      <c r="JBR2234" s="80"/>
      <c r="JBS2234" s="52"/>
      <c r="JBT2234" s="69"/>
      <c r="JBU2234" s="69"/>
      <c r="JBV2234" s="69"/>
      <c r="JBW2234" s="107"/>
      <c r="JBX2234" s="2"/>
      <c r="JBY2234" s="15"/>
      <c r="JBZ2234" s="15"/>
      <c r="JCA2234" s="80"/>
      <c r="JCB2234" s="52"/>
      <c r="JCC2234" s="69"/>
      <c r="JCD2234" s="69"/>
      <c r="JCE2234" s="69"/>
      <c r="JCF2234" s="107"/>
      <c r="JCG2234" s="2"/>
      <c r="JCH2234" s="15"/>
      <c r="JCI2234" s="15"/>
      <c r="JCJ2234" s="80"/>
      <c r="JCK2234" s="52"/>
      <c r="JCL2234" s="69"/>
      <c r="JCM2234" s="69"/>
      <c r="JCN2234" s="69"/>
      <c r="JCO2234" s="107"/>
      <c r="JCP2234" s="2"/>
      <c r="JCQ2234" s="15"/>
      <c r="JCR2234" s="15"/>
      <c r="JCS2234" s="80"/>
      <c r="JCT2234" s="52"/>
      <c r="JCU2234" s="69"/>
      <c r="JCV2234" s="69"/>
      <c r="JCW2234" s="69"/>
      <c r="JCX2234" s="107"/>
      <c r="JCY2234" s="2"/>
      <c r="JCZ2234" s="15"/>
      <c r="JDA2234" s="15"/>
      <c r="JDB2234" s="80"/>
      <c r="JDC2234" s="52"/>
      <c r="JDD2234" s="69"/>
      <c r="JDE2234" s="69"/>
      <c r="JDF2234" s="69"/>
      <c r="JDG2234" s="107"/>
      <c r="JDH2234" s="2"/>
      <c r="JDI2234" s="15"/>
      <c r="JDJ2234" s="15"/>
      <c r="JDK2234" s="80"/>
      <c r="JDL2234" s="52"/>
      <c r="JDM2234" s="69"/>
      <c r="JDN2234" s="69"/>
      <c r="JDO2234" s="69"/>
      <c r="JDP2234" s="107"/>
      <c r="JDQ2234" s="2"/>
      <c r="JDR2234" s="15"/>
      <c r="JDS2234" s="15"/>
      <c r="JDT2234" s="80"/>
      <c r="JDU2234" s="52"/>
      <c r="JDV2234" s="69"/>
      <c r="JDW2234" s="69"/>
      <c r="JDX2234" s="69"/>
      <c r="JDY2234" s="107"/>
      <c r="JDZ2234" s="2"/>
      <c r="JEA2234" s="15"/>
      <c r="JEB2234" s="15"/>
      <c r="JEC2234" s="80"/>
      <c r="JED2234" s="52"/>
      <c r="JEE2234" s="69"/>
      <c r="JEF2234" s="69"/>
      <c r="JEG2234" s="69"/>
      <c r="JEH2234" s="107"/>
      <c r="JEI2234" s="2"/>
      <c r="JEJ2234" s="15"/>
      <c r="JEK2234" s="15"/>
      <c r="JEL2234" s="80"/>
      <c r="JEM2234" s="52"/>
      <c r="JEN2234" s="69"/>
      <c r="JEO2234" s="69"/>
      <c r="JEP2234" s="69"/>
      <c r="JEQ2234" s="107"/>
      <c r="JER2234" s="2"/>
      <c r="JES2234" s="15"/>
      <c r="JET2234" s="15"/>
      <c r="JEU2234" s="80"/>
      <c r="JEV2234" s="52"/>
      <c r="JEW2234" s="69"/>
      <c r="JEX2234" s="69"/>
      <c r="JEY2234" s="69"/>
      <c r="JEZ2234" s="107"/>
      <c r="JFA2234" s="2"/>
      <c r="JFB2234" s="15"/>
      <c r="JFC2234" s="15"/>
      <c r="JFD2234" s="80"/>
      <c r="JFE2234" s="52"/>
      <c r="JFF2234" s="69"/>
      <c r="JFG2234" s="69"/>
      <c r="JFH2234" s="69"/>
      <c r="JFI2234" s="107"/>
      <c r="JFJ2234" s="2"/>
      <c r="JFK2234" s="15"/>
      <c r="JFL2234" s="15"/>
      <c r="JFM2234" s="80"/>
      <c r="JFN2234" s="52"/>
      <c r="JFO2234" s="69"/>
      <c r="JFP2234" s="69"/>
      <c r="JFQ2234" s="69"/>
      <c r="JFR2234" s="107"/>
      <c r="JFS2234" s="2"/>
      <c r="JFT2234" s="15"/>
      <c r="JFU2234" s="15"/>
      <c r="JFV2234" s="80"/>
      <c r="JFW2234" s="52"/>
      <c r="JFX2234" s="69"/>
      <c r="JFY2234" s="69"/>
      <c r="JFZ2234" s="69"/>
      <c r="JGA2234" s="107"/>
      <c r="JGB2234" s="2"/>
      <c r="JGC2234" s="15"/>
      <c r="JGD2234" s="15"/>
      <c r="JGE2234" s="80"/>
      <c r="JGF2234" s="52"/>
      <c r="JGG2234" s="69"/>
      <c r="JGH2234" s="69"/>
      <c r="JGI2234" s="69"/>
      <c r="JGJ2234" s="107"/>
      <c r="JGK2234" s="2"/>
      <c r="JGL2234" s="15"/>
      <c r="JGM2234" s="15"/>
      <c r="JGN2234" s="80"/>
      <c r="JGO2234" s="52"/>
      <c r="JGP2234" s="69"/>
      <c r="JGQ2234" s="69"/>
      <c r="JGR2234" s="69"/>
      <c r="JGS2234" s="107"/>
      <c r="JGT2234" s="2"/>
      <c r="JGU2234" s="15"/>
      <c r="JGV2234" s="15"/>
      <c r="JGW2234" s="80"/>
      <c r="JGX2234" s="52"/>
      <c r="JGY2234" s="69"/>
      <c r="JGZ2234" s="69"/>
      <c r="JHA2234" s="69"/>
      <c r="JHB2234" s="107"/>
      <c r="JHC2234" s="2"/>
      <c r="JHD2234" s="15"/>
      <c r="JHE2234" s="15"/>
      <c r="JHF2234" s="80"/>
      <c r="JHG2234" s="52"/>
      <c r="JHH2234" s="69"/>
      <c r="JHI2234" s="69"/>
      <c r="JHJ2234" s="69"/>
      <c r="JHK2234" s="107"/>
      <c r="JHL2234" s="2"/>
      <c r="JHM2234" s="15"/>
      <c r="JHN2234" s="15"/>
      <c r="JHO2234" s="80"/>
      <c r="JHP2234" s="52"/>
      <c r="JHQ2234" s="69"/>
      <c r="JHR2234" s="69"/>
      <c r="JHS2234" s="69"/>
      <c r="JHT2234" s="107"/>
      <c r="JHU2234" s="2"/>
      <c r="JHV2234" s="15"/>
      <c r="JHW2234" s="15"/>
      <c r="JHX2234" s="80"/>
      <c r="JHY2234" s="52"/>
      <c r="JHZ2234" s="69"/>
      <c r="JIA2234" s="69"/>
      <c r="JIB2234" s="69"/>
      <c r="JIC2234" s="107"/>
      <c r="JID2234" s="2"/>
      <c r="JIE2234" s="15"/>
      <c r="JIF2234" s="15"/>
      <c r="JIG2234" s="80"/>
      <c r="JIH2234" s="52"/>
      <c r="JII2234" s="69"/>
      <c r="JIJ2234" s="69"/>
      <c r="JIK2234" s="69"/>
      <c r="JIL2234" s="107"/>
      <c r="JIM2234" s="2"/>
      <c r="JIN2234" s="15"/>
      <c r="JIO2234" s="15"/>
      <c r="JIP2234" s="80"/>
      <c r="JIQ2234" s="52"/>
      <c r="JIR2234" s="69"/>
      <c r="JIS2234" s="69"/>
      <c r="JIT2234" s="69"/>
      <c r="JIU2234" s="107"/>
      <c r="JIV2234" s="2"/>
      <c r="JIW2234" s="15"/>
      <c r="JIX2234" s="15"/>
      <c r="JIY2234" s="80"/>
      <c r="JIZ2234" s="52"/>
      <c r="JJA2234" s="69"/>
      <c r="JJB2234" s="69"/>
      <c r="JJC2234" s="69"/>
      <c r="JJD2234" s="107"/>
      <c r="JJE2234" s="2"/>
      <c r="JJF2234" s="15"/>
      <c r="JJG2234" s="15"/>
      <c r="JJH2234" s="80"/>
      <c r="JJI2234" s="52"/>
      <c r="JJJ2234" s="69"/>
      <c r="JJK2234" s="69"/>
      <c r="JJL2234" s="69"/>
      <c r="JJM2234" s="107"/>
      <c r="JJN2234" s="2"/>
      <c r="JJO2234" s="15"/>
      <c r="JJP2234" s="15"/>
      <c r="JJQ2234" s="80"/>
      <c r="JJR2234" s="52"/>
      <c r="JJS2234" s="69"/>
      <c r="JJT2234" s="69"/>
      <c r="JJU2234" s="69"/>
      <c r="JJV2234" s="107"/>
      <c r="JJW2234" s="2"/>
      <c r="JJX2234" s="15"/>
      <c r="JJY2234" s="15"/>
      <c r="JJZ2234" s="80"/>
      <c r="JKA2234" s="52"/>
      <c r="JKB2234" s="69"/>
      <c r="JKC2234" s="69"/>
      <c r="JKD2234" s="69"/>
      <c r="JKE2234" s="107"/>
      <c r="JKF2234" s="2"/>
      <c r="JKG2234" s="15"/>
      <c r="JKH2234" s="15"/>
      <c r="JKI2234" s="80"/>
      <c r="JKJ2234" s="52"/>
      <c r="JKK2234" s="69"/>
      <c r="JKL2234" s="69"/>
      <c r="JKM2234" s="69"/>
      <c r="JKN2234" s="107"/>
      <c r="JKO2234" s="2"/>
      <c r="JKP2234" s="15"/>
      <c r="JKQ2234" s="15"/>
      <c r="JKR2234" s="80"/>
      <c r="JKS2234" s="52"/>
      <c r="JKT2234" s="69"/>
      <c r="JKU2234" s="69"/>
      <c r="JKV2234" s="69"/>
      <c r="JKW2234" s="107"/>
      <c r="JKX2234" s="2"/>
      <c r="JKY2234" s="15"/>
      <c r="JKZ2234" s="15"/>
      <c r="JLA2234" s="80"/>
      <c r="JLB2234" s="52"/>
      <c r="JLC2234" s="69"/>
      <c r="JLD2234" s="69"/>
      <c r="JLE2234" s="69"/>
      <c r="JLF2234" s="107"/>
      <c r="JLG2234" s="2"/>
      <c r="JLH2234" s="15"/>
      <c r="JLI2234" s="15"/>
      <c r="JLJ2234" s="80"/>
      <c r="JLK2234" s="52"/>
      <c r="JLL2234" s="69"/>
      <c r="JLM2234" s="69"/>
      <c r="JLN2234" s="69"/>
      <c r="JLO2234" s="107"/>
      <c r="JLP2234" s="2"/>
      <c r="JLQ2234" s="15"/>
      <c r="JLR2234" s="15"/>
      <c r="JLS2234" s="80"/>
      <c r="JLT2234" s="52"/>
      <c r="JLU2234" s="69"/>
      <c r="JLV2234" s="69"/>
      <c r="JLW2234" s="69"/>
      <c r="JLX2234" s="107"/>
      <c r="JLY2234" s="2"/>
      <c r="JLZ2234" s="15"/>
      <c r="JMA2234" s="15"/>
      <c r="JMB2234" s="80"/>
      <c r="JMC2234" s="52"/>
      <c r="JMD2234" s="69"/>
      <c r="JME2234" s="69"/>
      <c r="JMF2234" s="69"/>
      <c r="JMG2234" s="107"/>
      <c r="JMH2234" s="2"/>
      <c r="JMI2234" s="15"/>
      <c r="JMJ2234" s="15"/>
      <c r="JMK2234" s="80"/>
      <c r="JML2234" s="52"/>
      <c r="JMM2234" s="69"/>
      <c r="JMN2234" s="69"/>
      <c r="JMO2234" s="69"/>
      <c r="JMP2234" s="107"/>
      <c r="JMQ2234" s="2"/>
      <c r="JMR2234" s="15"/>
      <c r="JMS2234" s="15"/>
      <c r="JMT2234" s="80"/>
      <c r="JMU2234" s="52"/>
      <c r="JMV2234" s="69"/>
      <c r="JMW2234" s="69"/>
      <c r="JMX2234" s="69"/>
      <c r="JMY2234" s="107"/>
      <c r="JMZ2234" s="2"/>
      <c r="JNA2234" s="15"/>
      <c r="JNB2234" s="15"/>
      <c r="JNC2234" s="80"/>
      <c r="JND2234" s="52"/>
      <c r="JNE2234" s="69"/>
      <c r="JNF2234" s="69"/>
      <c r="JNG2234" s="69"/>
      <c r="JNH2234" s="107"/>
      <c r="JNI2234" s="2"/>
      <c r="JNJ2234" s="15"/>
      <c r="JNK2234" s="15"/>
      <c r="JNL2234" s="80"/>
      <c r="JNM2234" s="52"/>
      <c r="JNN2234" s="69"/>
      <c r="JNO2234" s="69"/>
      <c r="JNP2234" s="69"/>
      <c r="JNQ2234" s="107"/>
      <c r="JNR2234" s="2"/>
      <c r="JNS2234" s="15"/>
      <c r="JNT2234" s="15"/>
      <c r="JNU2234" s="80"/>
      <c r="JNV2234" s="52"/>
      <c r="JNW2234" s="69"/>
      <c r="JNX2234" s="69"/>
      <c r="JNY2234" s="69"/>
      <c r="JNZ2234" s="107"/>
      <c r="JOA2234" s="2"/>
      <c r="JOB2234" s="15"/>
      <c r="JOC2234" s="15"/>
      <c r="JOD2234" s="80"/>
      <c r="JOE2234" s="52"/>
      <c r="JOF2234" s="69"/>
      <c r="JOG2234" s="69"/>
      <c r="JOH2234" s="69"/>
      <c r="JOI2234" s="107"/>
      <c r="JOJ2234" s="2"/>
      <c r="JOK2234" s="15"/>
      <c r="JOL2234" s="15"/>
      <c r="JOM2234" s="80"/>
      <c r="JON2234" s="52"/>
      <c r="JOO2234" s="69"/>
      <c r="JOP2234" s="69"/>
      <c r="JOQ2234" s="69"/>
      <c r="JOR2234" s="107"/>
      <c r="JOS2234" s="2"/>
      <c r="JOT2234" s="15"/>
      <c r="JOU2234" s="15"/>
      <c r="JOV2234" s="80"/>
      <c r="JOW2234" s="52"/>
      <c r="JOX2234" s="69"/>
      <c r="JOY2234" s="69"/>
      <c r="JOZ2234" s="69"/>
      <c r="JPA2234" s="107"/>
      <c r="JPB2234" s="2"/>
      <c r="JPC2234" s="15"/>
      <c r="JPD2234" s="15"/>
      <c r="JPE2234" s="80"/>
      <c r="JPF2234" s="52"/>
      <c r="JPG2234" s="69"/>
      <c r="JPH2234" s="69"/>
      <c r="JPI2234" s="69"/>
      <c r="JPJ2234" s="107"/>
      <c r="JPK2234" s="2"/>
      <c r="JPL2234" s="15"/>
      <c r="JPM2234" s="15"/>
      <c r="JPN2234" s="80"/>
      <c r="JPO2234" s="52"/>
      <c r="JPP2234" s="69"/>
      <c r="JPQ2234" s="69"/>
      <c r="JPR2234" s="69"/>
      <c r="JPS2234" s="107"/>
      <c r="JPT2234" s="2"/>
      <c r="JPU2234" s="15"/>
      <c r="JPV2234" s="15"/>
      <c r="JPW2234" s="80"/>
      <c r="JPX2234" s="52"/>
      <c r="JPY2234" s="69"/>
      <c r="JPZ2234" s="69"/>
      <c r="JQA2234" s="69"/>
      <c r="JQB2234" s="107"/>
      <c r="JQC2234" s="2"/>
      <c r="JQD2234" s="15"/>
      <c r="JQE2234" s="15"/>
      <c r="JQF2234" s="80"/>
      <c r="JQG2234" s="52"/>
      <c r="JQH2234" s="69"/>
      <c r="JQI2234" s="69"/>
      <c r="JQJ2234" s="69"/>
      <c r="JQK2234" s="107"/>
      <c r="JQL2234" s="2"/>
      <c r="JQM2234" s="15"/>
      <c r="JQN2234" s="15"/>
      <c r="JQO2234" s="80"/>
      <c r="JQP2234" s="52"/>
      <c r="JQQ2234" s="69"/>
      <c r="JQR2234" s="69"/>
      <c r="JQS2234" s="69"/>
      <c r="JQT2234" s="107"/>
      <c r="JQU2234" s="2"/>
      <c r="JQV2234" s="15"/>
      <c r="JQW2234" s="15"/>
      <c r="JQX2234" s="80"/>
      <c r="JQY2234" s="52"/>
      <c r="JQZ2234" s="69"/>
      <c r="JRA2234" s="69"/>
      <c r="JRB2234" s="69"/>
      <c r="JRC2234" s="107"/>
      <c r="JRD2234" s="2"/>
      <c r="JRE2234" s="15"/>
      <c r="JRF2234" s="15"/>
      <c r="JRG2234" s="80"/>
      <c r="JRH2234" s="52"/>
      <c r="JRI2234" s="69"/>
      <c r="JRJ2234" s="69"/>
      <c r="JRK2234" s="69"/>
      <c r="JRL2234" s="107"/>
      <c r="JRM2234" s="2"/>
      <c r="JRN2234" s="15"/>
      <c r="JRO2234" s="15"/>
      <c r="JRP2234" s="80"/>
      <c r="JRQ2234" s="52"/>
      <c r="JRR2234" s="69"/>
      <c r="JRS2234" s="69"/>
      <c r="JRT2234" s="69"/>
      <c r="JRU2234" s="107"/>
      <c r="JRV2234" s="2"/>
      <c r="JRW2234" s="15"/>
      <c r="JRX2234" s="15"/>
      <c r="JRY2234" s="80"/>
      <c r="JRZ2234" s="52"/>
      <c r="JSA2234" s="69"/>
      <c r="JSB2234" s="69"/>
      <c r="JSC2234" s="69"/>
      <c r="JSD2234" s="107"/>
      <c r="JSE2234" s="2"/>
      <c r="JSF2234" s="15"/>
      <c r="JSG2234" s="15"/>
      <c r="JSH2234" s="80"/>
      <c r="JSI2234" s="52"/>
      <c r="JSJ2234" s="69"/>
      <c r="JSK2234" s="69"/>
      <c r="JSL2234" s="69"/>
      <c r="JSM2234" s="107"/>
      <c r="JSN2234" s="2"/>
      <c r="JSO2234" s="15"/>
      <c r="JSP2234" s="15"/>
      <c r="JSQ2234" s="80"/>
      <c r="JSR2234" s="52"/>
      <c r="JSS2234" s="69"/>
      <c r="JST2234" s="69"/>
      <c r="JSU2234" s="69"/>
      <c r="JSV2234" s="107"/>
      <c r="JSW2234" s="2"/>
      <c r="JSX2234" s="15"/>
      <c r="JSY2234" s="15"/>
      <c r="JSZ2234" s="80"/>
      <c r="JTA2234" s="52"/>
      <c r="JTB2234" s="69"/>
      <c r="JTC2234" s="69"/>
      <c r="JTD2234" s="69"/>
      <c r="JTE2234" s="107"/>
      <c r="JTF2234" s="2"/>
      <c r="JTG2234" s="15"/>
      <c r="JTH2234" s="15"/>
      <c r="JTI2234" s="80"/>
      <c r="JTJ2234" s="52"/>
      <c r="JTK2234" s="69"/>
      <c r="JTL2234" s="69"/>
      <c r="JTM2234" s="69"/>
      <c r="JTN2234" s="107"/>
      <c r="JTO2234" s="2"/>
      <c r="JTP2234" s="15"/>
      <c r="JTQ2234" s="15"/>
      <c r="JTR2234" s="80"/>
      <c r="JTS2234" s="52"/>
      <c r="JTT2234" s="69"/>
      <c r="JTU2234" s="69"/>
      <c r="JTV2234" s="69"/>
      <c r="JTW2234" s="107"/>
      <c r="JTX2234" s="2"/>
      <c r="JTY2234" s="15"/>
      <c r="JTZ2234" s="15"/>
      <c r="JUA2234" s="80"/>
      <c r="JUB2234" s="52"/>
      <c r="JUC2234" s="69"/>
      <c r="JUD2234" s="69"/>
      <c r="JUE2234" s="69"/>
      <c r="JUF2234" s="107"/>
      <c r="JUG2234" s="2"/>
      <c r="JUH2234" s="15"/>
      <c r="JUI2234" s="15"/>
      <c r="JUJ2234" s="80"/>
      <c r="JUK2234" s="52"/>
      <c r="JUL2234" s="69"/>
      <c r="JUM2234" s="69"/>
      <c r="JUN2234" s="69"/>
      <c r="JUO2234" s="107"/>
      <c r="JUP2234" s="2"/>
      <c r="JUQ2234" s="15"/>
      <c r="JUR2234" s="15"/>
      <c r="JUS2234" s="80"/>
      <c r="JUT2234" s="52"/>
      <c r="JUU2234" s="69"/>
      <c r="JUV2234" s="69"/>
      <c r="JUW2234" s="69"/>
      <c r="JUX2234" s="107"/>
      <c r="JUY2234" s="2"/>
      <c r="JUZ2234" s="15"/>
      <c r="JVA2234" s="15"/>
      <c r="JVB2234" s="80"/>
      <c r="JVC2234" s="52"/>
      <c r="JVD2234" s="69"/>
      <c r="JVE2234" s="69"/>
      <c r="JVF2234" s="69"/>
      <c r="JVG2234" s="107"/>
      <c r="JVH2234" s="2"/>
      <c r="JVI2234" s="15"/>
      <c r="JVJ2234" s="15"/>
      <c r="JVK2234" s="80"/>
      <c r="JVL2234" s="52"/>
      <c r="JVM2234" s="69"/>
      <c r="JVN2234" s="69"/>
      <c r="JVO2234" s="69"/>
      <c r="JVP2234" s="107"/>
      <c r="JVQ2234" s="2"/>
      <c r="JVR2234" s="15"/>
      <c r="JVS2234" s="15"/>
      <c r="JVT2234" s="80"/>
      <c r="JVU2234" s="52"/>
      <c r="JVV2234" s="69"/>
      <c r="JVW2234" s="69"/>
      <c r="JVX2234" s="69"/>
      <c r="JVY2234" s="107"/>
      <c r="JVZ2234" s="2"/>
      <c r="JWA2234" s="15"/>
      <c r="JWB2234" s="15"/>
      <c r="JWC2234" s="80"/>
      <c r="JWD2234" s="52"/>
      <c r="JWE2234" s="69"/>
      <c r="JWF2234" s="69"/>
      <c r="JWG2234" s="69"/>
      <c r="JWH2234" s="107"/>
      <c r="JWI2234" s="2"/>
      <c r="JWJ2234" s="15"/>
      <c r="JWK2234" s="15"/>
      <c r="JWL2234" s="80"/>
      <c r="JWM2234" s="52"/>
      <c r="JWN2234" s="69"/>
      <c r="JWO2234" s="69"/>
      <c r="JWP2234" s="69"/>
      <c r="JWQ2234" s="107"/>
      <c r="JWR2234" s="2"/>
      <c r="JWS2234" s="15"/>
      <c r="JWT2234" s="15"/>
      <c r="JWU2234" s="80"/>
      <c r="JWV2234" s="52"/>
      <c r="JWW2234" s="69"/>
      <c r="JWX2234" s="69"/>
      <c r="JWY2234" s="69"/>
      <c r="JWZ2234" s="107"/>
      <c r="JXA2234" s="2"/>
      <c r="JXB2234" s="15"/>
      <c r="JXC2234" s="15"/>
      <c r="JXD2234" s="80"/>
      <c r="JXE2234" s="52"/>
      <c r="JXF2234" s="69"/>
      <c r="JXG2234" s="69"/>
      <c r="JXH2234" s="69"/>
      <c r="JXI2234" s="107"/>
      <c r="JXJ2234" s="2"/>
      <c r="JXK2234" s="15"/>
      <c r="JXL2234" s="15"/>
      <c r="JXM2234" s="80"/>
      <c r="JXN2234" s="52"/>
      <c r="JXO2234" s="69"/>
      <c r="JXP2234" s="69"/>
      <c r="JXQ2234" s="69"/>
      <c r="JXR2234" s="107"/>
      <c r="JXS2234" s="2"/>
      <c r="JXT2234" s="15"/>
      <c r="JXU2234" s="15"/>
      <c r="JXV2234" s="80"/>
      <c r="JXW2234" s="52"/>
      <c r="JXX2234" s="69"/>
      <c r="JXY2234" s="69"/>
      <c r="JXZ2234" s="69"/>
      <c r="JYA2234" s="107"/>
      <c r="JYB2234" s="2"/>
      <c r="JYC2234" s="15"/>
      <c r="JYD2234" s="15"/>
      <c r="JYE2234" s="80"/>
      <c r="JYF2234" s="52"/>
      <c r="JYG2234" s="69"/>
      <c r="JYH2234" s="69"/>
      <c r="JYI2234" s="69"/>
      <c r="JYJ2234" s="107"/>
      <c r="JYK2234" s="2"/>
      <c r="JYL2234" s="15"/>
      <c r="JYM2234" s="15"/>
      <c r="JYN2234" s="80"/>
      <c r="JYO2234" s="52"/>
      <c r="JYP2234" s="69"/>
      <c r="JYQ2234" s="69"/>
      <c r="JYR2234" s="69"/>
      <c r="JYS2234" s="107"/>
      <c r="JYT2234" s="2"/>
      <c r="JYU2234" s="15"/>
      <c r="JYV2234" s="15"/>
      <c r="JYW2234" s="80"/>
      <c r="JYX2234" s="52"/>
      <c r="JYY2234" s="69"/>
      <c r="JYZ2234" s="69"/>
      <c r="JZA2234" s="69"/>
      <c r="JZB2234" s="107"/>
      <c r="JZC2234" s="2"/>
      <c r="JZD2234" s="15"/>
      <c r="JZE2234" s="15"/>
      <c r="JZF2234" s="80"/>
      <c r="JZG2234" s="52"/>
      <c r="JZH2234" s="69"/>
      <c r="JZI2234" s="69"/>
      <c r="JZJ2234" s="69"/>
      <c r="JZK2234" s="107"/>
      <c r="JZL2234" s="2"/>
      <c r="JZM2234" s="15"/>
      <c r="JZN2234" s="15"/>
      <c r="JZO2234" s="80"/>
      <c r="JZP2234" s="52"/>
      <c r="JZQ2234" s="69"/>
      <c r="JZR2234" s="69"/>
      <c r="JZS2234" s="69"/>
      <c r="JZT2234" s="107"/>
      <c r="JZU2234" s="2"/>
      <c r="JZV2234" s="15"/>
      <c r="JZW2234" s="15"/>
      <c r="JZX2234" s="80"/>
      <c r="JZY2234" s="52"/>
      <c r="JZZ2234" s="69"/>
      <c r="KAA2234" s="69"/>
      <c r="KAB2234" s="69"/>
      <c r="KAC2234" s="107"/>
      <c r="KAD2234" s="2"/>
      <c r="KAE2234" s="15"/>
      <c r="KAF2234" s="15"/>
      <c r="KAG2234" s="80"/>
      <c r="KAH2234" s="52"/>
      <c r="KAI2234" s="69"/>
      <c r="KAJ2234" s="69"/>
      <c r="KAK2234" s="69"/>
      <c r="KAL2234" s="107"/>
      <c r="KAM2234" s="2"/>
      <c r="KAN2234" s="15"/>
      <c r="KAO2234" s="15"/>
      <c r="KAP2234" s="80"/>
      <c r="KAQ2234" s="52"/>
      <c r="KAR2234" s="69"/>
      <c r="KAS2234" s="69"/>
      <c r="KAT2234" s="69"/>
      <c r="KAU2234" s="107"/>
      <c r="KAV2234" s="2"/>
      <c r="KAW2234" s="15"/>
      <c r="KAX2234" s="15"/>
      <c r="KAY2234" s="80"/>
      <c r="KAZ2234" s="52"/>
      <c r="KBA2234" s="69"/>
      <c r="KBB2234" s="69"/>
      <c r="KBC2234" s="69"/>
      <c r="KBD2234" s="107"/>
      <c r="KBE2234" s="2"/>
      <c r="KBF2234" s="15"/>
      <c r="KBG2234" s="15"/>
      <c r="KBH2234" s="80"/>
      <c r="KBI2234" s="52"/>
      <c r="KBJ2234" s="69"/>
      <c r="KBK2234" s="69"/>
      <c r="KBL2234" s="69"/>
      <c r="KBM2234" s="107"/>
      <c r="KBN2234" s="2"/>
      <c r="KBO2234" s="15"/>
      <c r="KBP2234" s="15"/>
      <c r="KBQ2234" s="80"/>
      <c r="KBR2234" s="52"/>
      <c r="KBS2234" s="69"/>
      <c r="KBT2234" s="69"/>
      <c r="KBU2234" s="69"/>
      <c r="KBV2234" s="107"/>
      <c r="KBW2234" s="2"/>
      <c r="KBX2234" s="15"/>
      <c r="KBY2234" s="15"/>
      <c r="KBZ2234" s="80"/>
      <c r="KCA2234" s="52"/>
      <c r="KCB2234" s="69"/>
      <c r="KCC2234" s="69"/>
      <c r="KCD2234" s="69"/>
      <c r="KCE2234" s="107"/>
      <c r="KCF2234" s="2"/>
      <c r="KCG2234" s="15"/>
      <c r="KCH2234" s="15"/>
      <c r="KCI2234" s="80"/>
      <c r="KCJ2234" s="52"/>
      <c r="KCK2234" s="69"/>
      <c r="KCL2234" s="69"/>
      <c r="KCM2234" s="69"/>
      <c r="KCN2234" s="107"/>
      <c r="KCO2234" s="2"/>
      <c r="KCP2234" s="15"/>
      <c r="KCQ2234" s="15"/>
      <c r="KCR2234" s="80"/>
      <c r="KCS2234" s="52"/>
      <c r="KCT2234" s="69"/>
      <c r="KCU2234" s="69"/>
      <c r="KCV2234" s="69"/>
      <c r="KCW2234" s="107"/>
      <c r="KCX2234" s="2"/>
      <c r="KCY2234" s="15"/>
      <c r="KCZ2234" s="15"/>
      <c r="KDA2234" s="80"/>
      <c r="KDB2234" s="52"/>
      <c r="KDC2234" s="69"/>
      <c r="KDD2234" s="69"/>
      <c r="KDE2234" s="69"/>
      <c r="KDF2234" s="107"/>
      <c r="KDG2234" s="2"/>
      <c r="KDH2234" s="15"/>
      <c r="KDI2234" s="15"/>
      <c r="KDJ2234" s="80"/>
      <c r="KDK2234" s="52"/>
      <c r="KDL2234" s="69"/>
      <c r="KDM2234" s="69"/>
      <c r="KDN2234" s="69"/>
      <c r="KDO2234" s="107"/>
      <c r="KDP2234" s="2"/>
      <c r="KDQ2234" s="15"/>
      <c r="KDR2234" s="15"/>
      <c r="KDS2234" s="80"/>
      <c r="KDT2234" s="52"/>
      <c r="KDU2234" s="69"/>
      <c r="KDV2234" s="69"/>
      <c r="KDW2234" s="69"/>
      <c r="KDX2234" s="107"/>
      <c r="KDY2234" s="2"/>
      <c r="KDZ2234" s="15"/>
      <c r="KEA2234" s="15"/>
      <c r="KEB2234" s="80"/>
      <c r="KEC2234" s="52"/>
      <c r="KED2234" s="69"/>
      <c r="KEE2234" s="69"/>
      <c r="KEF2234" s="69"/>
      <c r="KEG2234" s="107"/>
      <c r="KEH2234" s="2"/>
      <c r="KEI2234" s="15"/>
      <c r="KEJ2234" s="15"/>
      <c r="KEK2234" s="80"/>
      <c r="KEL2234" s="52"/>
      <c r="KEM2234" s="69"/>
      <c r="KEN2234" s="69"/>
      <c r="KEO2234" s="69"/>
      <c r="KEP2234" s="107"/>
      <c r="KEQ2234" s="2"/>
      <c r="KER2234" s="15"/>
      <c r="KES2234" s="15"/>
      <c r="KET2234" s="80"/>
      <c r="KEU2234" s="52"/>
      <c r="KEV2234" s="69"/>
      <c r="KEW2234" s="69"/>
      <c r="KEX2234" s="69"/>
      <c r="KEY2234" s="107"/>
      <c r="KEZ2234" s="2"/>
      <c r="KFA2234" s="15"/>
      <c r="KFB2234" s="15"/>
      <c r="KFC2234" s="80"/>
      <c r="KFD2234" s="52"/>
      <c r="KFE2234" s="69"/>
      <c r="KFF2234" s="69"/>
      <c r="KFG2234" s="69"/>
      <c r="KFH2234" s="107"/>
      <c r="KFI2234" s="2"/>
      <c r="KFJ2234" s="15"/>
      <c r="KFK2234" s="15"/>
      <c r="KFL2234" s="80"/>
      <c r="KFM2234" s="52"/>
      <c r="KFN2234" s="69"/>
      <c r="KFO2234" s="69"/>
      <c r="KFP2234" s="69"/>
      <c r="KFQ2234" s="107"/>
      <c r="KFR2234" s="2"/>
      <c r="KFS2234" s="15"/>
      <c r="KFT2234" s="15"/>
      <c r="KFU2234" s="80"/>
      <c r="KFV2234" s="52"/>
      <c r="KFW2234" s="69"/>
      <c r="KFX2234" s="69"/>
      <c r="KFY2234" s="69"/>
      <c r="KFZ2234" s="107"/>
      <c r="KGA2234" s="2"/>
      <c r="KGB2234" s="15"/>
      <c r="KGC2234" s="15"/>
      <c r="KGD2234" s="80"/>
      <c r="KGE2234" s="52"/>
      <c r="KGF2234" s="69"/>
      <c r="KGG2234" s="69"/>
      <c r="KGH2234" s="69"/>
      <c r="KGI2234" s="107"/>
      <c r="KGJ2234" s="2"/>
      <c r="KGK2234" s="15"/>
      <c r="KGL2234" s="15"/>
      <c r="KGM2234" s="80"/>
      <c r="KGN2234" s="52"/>
      <c r="KGO2234" s="69"/>
      <c r="KGP2234" s="69"/>
      <c r="KGQ2234" s="69"/>
      <c r="KGR2234" s="107"/>
      <c r="KGS2234" s="2"/>
      <c r="KGT2234" s="15"/>
      <c r="KGU2234" s="15"/>
      <c r="KGV2234" s="80"/>
      <c r="KGW2234" s="52"/>
      <c r="KGX2234" s="69"/>
      <c r="KGY2234" s="69"/>
      <c r="KGZ2234" s="69"/>
      <c r="KHA2234" s="107"/>
      <c r="KHB2234" s="2"/>
      <c r="KHC2234" s="15"/>
      <c r="KHD2234" s="15"/>
      <c r="KHE2234" s="80"/>
      <c r="KHF2234" s="52"/>
      <c r="KHG2234" s="69"/>
      <c r="KHH2234" s="69"/>
      <c r="KHI2234" s="69"/>
      <c r="KHJ2234" s="107"/>
      <c r="KHK2234" s="2"/>
      <c r="KHL2234" s="15"/>
      <c r="KHM2234" s="15"/>
      <c r="KHN2234" s="80"/>
      <c r="KHO2234" s="52"/>
      <c r="KHP2234" s="69"/>
      <c r="KHQ2234" s="69"/>
      <c r="KHR2234" s="69"/>
      <c r="KHS2234" s="107"/>
      <c r="KHT2234" s="2"/>
      <c r="KHU2234" s="15"/>
      <c r="KHV2234" s="15"/>
      <c r="KHW2234" s="80"/>
      <c r="KHX2234" s="52"/>
      <c r="KHY2234" s="69"/>
      <c r="KHZ2234" s="69"/>
      <c r="KIA2234" s="69"/>
      <c r="KIB2234" s="107"/>
      <c r="KIC2234" s="2"/>
      <c r="KID2234" s="15"/>
      <c r="KIE2234" s="15"/>
      <c r="KIF2234" s="80"/>
      <c r="KIG2234" s="52"/>
      <c r="KIH2234" s="69"/>
      <c r="KII2234" s="69"/>
      <c r="KIJ2234" s="69"/>
      <c r="KIK2234" s="107"/>
      <c r="KIL2234" s="2"/>
      <c r="KIM2234" s="15"/>
      <c r="KIN2234" s="15"/>
      <c r="KIO2234" s="80"/>
      <c r="KIP2234" s="52"/>
      <c r="KIQ2234" s="69"/>
      <c r="KIR2234" s="69"/>
      <c r="KIS2234" s="69"/>
      <c r="KIT2234" s="107"/>
      <c r="KIU2234" s="2"/>
      <c r="KIV2234" s="15"/>
      <c r="KIW2234" s="15"/>
      <c r="KIX2234" s="80"/>
      <c r="KIY2234" s="52"/>
      <c r="KIZ2234" s="69"/>
      <c r="KJA2234" s="69"/>
      <c r="KJB2234" s="69"/>
      <c r="KJC2234" s="107"/>
      <c r="KJD2234" s="2"/>
      <c r="KJE2234" s="15"/>
      <c r="KJF2234" s="15"/>
      <c r="KJG2234" s="80"/>
      <c r="KJH2234" s="52"/>
      <c r="KJI2234" s="69"/>
      <c r="KJJ2234" s="69"/>
      <c r="KJK2234" s="69"/>
      <c r="KJL2234" s="107"/>
      <c r="KJM2234" s="2"/>
      <c r="KJN2234" s="15"/>
      <c r="KJO2234" s="15"/>
      <c r="KJP2234" s="80"/>
      <c r="KJQ2234" s="52"/>
      <c r="KJR2234" s="69"/>
      <c r="KJS2234" s="69"/>
      <c r="KJT2234" s="69"/>
      <c r="KJU2234" s="107"/>
      <c r="KJV2234" s="2"/>
      <c r="KJW2234" s="15"/>
      <c r="KJX2234" s="15"/>
      <c r="KJY2234" s="80"/>
      <c r="KJZ2234" s="52"/>
      <c r="KKA2234" s="69"/>
      <c r="KKB2234" s="69"/>
      <c r="KKC2234" s="69"/>
      <c r="KKD2234" s="107"/>
      <c r="KKE2234" s="2"/>
      <c r="KKF2234" s="15"/>
      <c r="KKG2234" s="15"/>
      <c r="KKH2234" s="80"/>
      <c r="KKI2234" s="52"/>
      <c r="KKJ2234" s="69"/>
      <c r="KKK2234" s="69"/>
      <c r="KKL2234" s="69"/>
      <c r="KKM2234" s="107"/>
      <c r="KKN2234" s="2"/>
      <c r="KKO2234" s="15"/>
      <c r="KKP2234" s="15"/>
      <c r="KKQ2234" s="80"/>
      <c r="KKR2234" s="52"/>
      <c r="KKS2234" s="69"/>
      <c r="KKT2234" s="69"/>
      <c r="KKU2234" s="69"/>
      <c r="KKV2234" s="107"/>
      <c r="KKW2234" s="2"/>
      <c r="KKX2234" s="15"/>
      <c r="KKY2234" s="15"/>
      <c r="KKZ2234" s="80"/>
      <c r="KLA2234" s="52"/>
      <c r="KLB2234" s="69"/>
      <c r="KLC2234" s="69"/>
      <c r="KLD2234" s="69"/>
      <c r="KLE2234" s="107"/>
      <c r="KLF2234" s="2"/>
      <c r="KLG2234" s="15"/>
      <c r="KLH2234" s="15"/>
      <c r="KLI2234" s="80"/>
      <c r="KLJ2234" s="52"/>
      <c r="KLK2234" s="69"/>
      <c r="KLL2234" s="69"/>
      <c r="KLM2234" s="69"/>
      <c r="KLN2234" s="107"/>
      <c r="KLO2234" s="2"/>
      <c r="KLP2234" s="15"/>
      <c r="KLQ2234" s="15"/>
      <c r="KLR2234" s="80"/>
      <c r="KLS2234" s="52"/>
      <c r="KLT2234" s="69"/>
      <c r="KLU2234" s="69"/>
      <c r="KLV2234" s="69"/>
      <c r="KLW2234" s="107"/>
      <c r="KLX2234" s="2"/>
      <c r="KLY2234" s="15"/>
      <c r="KLZ2234" s="15"/>
      <c r="KMA2234" s="80"/>
      <c r="KMB2234" s="52"/>
      <c r="KMC2234" s="69"/>
      <c r="KMD2234" s="69"/>
      <c r="KME2234" s="69"/>
      <c r="KMF2234" s="107"/>
      <c r="KMG2234" s="2"/>
      <c r="KMH2234" s="15"/>
      <c r="KMI2234" s="15"/>
      <c r="KMJ2234" s="80"/>
      <c r="KMK2234" s="52"/>
      <c r="KML2234" s="69"/>
      <c r="KMM2234" s="69"/>
      <c r="KMN2234" s="69"/>
      <c r="KMO2234" s="107"/>
      <c r="KMP2234" s="2"/>
      <c r="KMQ2234" s="15"/>
      <c r="KMR2234" s="15"/>
      <c r="KMS2234" s="80"/>
      <c r="KMT2234" s="52"/>
      <c r="KMU2234" s="69"/>
      <c r="KMV2234" s="69"/>
      <c r="KMW2234" s="69"/>
      <c r="KMX2234" s="107"/>
      <c r="KMY2234" s="2"/>
      <c r="KMZ2234" s="15"/>
      <c r="KNA2234" s="15"/>
      <c r="KNB2234" s="80"/>
      <c r="KNC2234" s="52"/>
      <c r="KND2234" s="69"/>
      <c r="KNE2234" s="69"/>
      <c r="KNF2234" s="69"/>
      <c r="KNG2234" s="107"/>
      <c r="KNH2234" s="2"/>
      <c r="KNI2234" s="15"/>
      <c r="KNJ2234" s="15"/>
      <c r="KNK2234" s="80"/>
      <c r="KNL2234" s="52"/>
      <c r="KNM2234" s="69"/>
      <c r="KNN2234" s="69"/>
      <c r="KNO2234" s="69"/>
      <c r="KNP2234" s="107"/>
      <c r="KNQ2234" s="2"/>
      <c r="KNR2234" s="15"/>
      <c r="KNS2234" s="15"/>
      <c r="KNT2234" s="80"/>
      <c r="KNU2234" s="52"/>
      <c r="KNV2234" s="69"/>
      <c r="KNW2234" s="69"/>
      <c r="KNX2234" s="69"/>
      <c r="KNY2234" s="107"/>
      <c r="KNZ2234" s="2"/>
      <c r="KOA2234" s="15"/>
      <c r="KOB2234" s="15"/>
      <c r="KOC2234" s="80"/>
      <c r="KOD2234" s="52"/>
      <c r="KOE2234" s="69"/>
      <c r="KOF2234" s="69"/>
      <c r="KOG2234" s="69"/>
      <c r="KOH2234" s="107"/>
      <c r="KOI2234" s="2"/>
      <c r="KOJ2234" s="15"/>
      <c r="KOK2234" s="15"/>
      <c r="KOL2234" s="80"/>
      <c r="KOM2234" s="52"/>
      <c r="KON2234" s="69"/>
      <c r="KOO2234" s="69"/>
      <c r="KOP2234" s="69"/>
      <c r="KOQ2234" s="107"/>
      <c r="KOR2234" s="2"/>
      <c r="KOS2234" s="15"/>
      <c r="KOT2234" s="15"/>
      <c r="KOU2234" s="80"/>
      <c r="KOV2234" s="52"/>
      <c r="KOW2234" s="69"/>
      <c r="KOX2234" s="69"/>
      <c r="KOY2234" s="69"/>
      <c r="KOZ2234" s="107"/>
      <c r="KPA2234" s="2"/>
      <c r="KPB2234" s="15"/>
      <c r="KPC2234" s="15"/>
      <c r="KPD2234" s="80"/>
      <c r="KPE2234" s="52"/>
      <c r="KPF2234" s="69"/>
      <c r="KPG2234" s="69"/>
      <c r="KPH2234" s="69"/>
      <c r="KPI2234" s="107"/>
      <c r="KPJ2234" s="2"/>
      <c r="KPK2234" s="15"/>
      <c r="KPL2234" s="15"/>
      <c r="KPM2234" s="80"/>
      <c r="KPN2234" s="52"/>
      <c r="KPO2234" s="69"/>
      <c r="KPP2234" s="69"/>
      <c r="KPQ2234" s="69"/>
      <c r="KPR2234" s="107"/>
      <c r="KPS2234" s="2"/>
      <c r="KPT2234" s="15"/>
      <c r="KPU2234" s="15"/>
      <c r="KPV2234" s="80"/>
      <c r="KPW2234" s="52"/>
      <c r="KPX2234" s="69"/>
      <c r="KPY2234" s="69"/>
      <c r="KPZ2234" s="69"/>
      <c r="KQA2234" s="107"/>
      <c r="KQB2234" s="2"/>
      <c r="KQC2234" s="15"/>
      <c r="KQD2234" s="15"/>
      <c r="KQE2234" s="80"/>
      <c r="KQF2234" s="52"/>
      <c r="KQG2234" s="69"/>
      <c r="KQH2234" s="69"/>
      <c r="KQI2234" s="69"/>
      <c r="KQJ2234" s="107"/>
      <c r="KQK2234" s="2"/>
      <c r="KQL2234" s="15"/>
      <c r="KQM2234" s="15"/>
      <c r="KQN2234" s="80"/>
      <c r="KQO2234" s="52"/>
      <c r="KQP2234" s="69"/>
      <c r="KQQ2234" s="69"/>
      <c r="KQR2234" s="69"/>
      <c r="KQS2234" s="107"/>
      <c r="KQT2234" s="2"/>
      <c r="KQU2234" s="15"/>
      <c r="KQV2234" s="15"/>
      <c r="KQW2234" s="80"/>
      <c r="KQX2234" s="52"/>
      <c r="KQY2234" s="69"/>
      <c r="KQZ2234" s="69"/>
      <c r="KRA2234" s="69"/>
      <c r="KRB2234" s="107"/>
      <c r="KRC2234" s="2"/>
      <c r="KRD2234" s="15"/>
      <c r="KRE2234" s="15"/>
      <c r="KRF2234" s="80"/>
      <c r="KRG2234" s="52"/>
      <c r="KRH2234" s="69"/>
      <c r="KRI2234" s="69"/>
      <c r="KRJ2234" s="69"/>
      <c r="KRK2234" s="107"/>
      <c r="KRL2234" s="2"/>
      <c r="KRM2234" s="15"/>
      <c r="KRN2234" s="15"/>
      <c r="KRO2234" s="80"/>
      <c r="KRP2234" s="52"/>
      <c r="KRQ2234" s="69"/>
      <c r="KRR2234" s="69"/>
      <c r="KRS2234" s="69"/>
      <c r="KRT2234" s="107"/>
      <c r="KRU2234" s="2"/>
      <c r="KRV2234" s="15"/>
      <c r="KRW2234" s="15"/>
      <c r="KRX2234" s="80"/>
      <c r="KRY2234" s="52"/>
      <c r="KRZ2234" s="69"/>
      <c r="KSA2234" s="69"/>
      <c r="KSB2234" s="69"/>
      <c r="KSC2234" s="107"/>
      <c r="KSD2234" s="2"/>
      <c r="KSE2234" s="15"/>
      <c r="KSF2234" s="15"/>
      <c r="KSG2234" s="80"/>
      <c r="KSH2234" s="52"/>
      <c r="KSI2234" s="69"/>
      <c r="KSJ2234" s="69"/>
      <c r="KSK2234" s="69"/>
      <c r="KSL2234" s="107"/>
      <c r="KSM2234" s="2"/>
      <c r="KSN2234" s="15"/>
      <c r="KSO2234" s="15"/>
      <c r="KSP2234" s="80"/>
      <c r="KSQ2234" s="52"/>
      <c r="KSR2234" s="69"/>
      <c r="KSS2234" s="69"/>
      <c r="KST2234" s="69"/>
      <c r="KSU2234" s="107"/>
      <c r="KSV2234" s="2"/>
      <c r="KSW2234" s="15"/>
      <c r="KSX2234" s="15"/>
      <c r="KSY2234" s="80"/>
      <c r="KSZ2234" s="52"/>
      <c r="KTA2234" s="69"/>
      <c r="KTB2234" s="69"/>
      <c r="KTC2234" s="69"/>
      <c r="KTD2234" s="107"/>
      <c r="KTE2234" s="2"/>
      <c r="KTF2234" s="15"/>
      <c r="KTG2234" s="15"/>
      <c r="KTH2234" s="80"/>
      <c r="KTI2234" s="52"/>
      <c r="KTJ2234" s="69"/>
      <c r="KTK2234" s="69"/>
      <c r="KTL2234" s="69"/>
      <c r="KTM2234" s="107"/>
      <c r="KTN2234" s="2"/>
      <c r="KTO2234" s="15"/>
      <c r="KTP2234" s="15"/>
      <c r="KTQ2234" s="80"/>
      <c r="KTR2234" s="52"/>
      <c r="KTS2234" s="69"/>
      <c r="KTT2234" s="69"/>
      <c r="KTU2234" s="69"/>
      <c r="KTV2234" s="107"/>
      <c r="KTW2234" s="2"/>
      <c r="KTX2234" s="15"/>
      <c r="KTY2234" s="15"/>
      <c r="KTZ2234" s="80"/>
      <c r="KUA2234" s="52"/>
      <c r="KUB2234" s="69"/>
      <c r="KUC2234" s="69"/>
      <c r="KUD2234" s="69"/>
      <c r="KUE2234" s="107"/>
      <c r="KUF2234" s="2"/>
      <c r="KUG2234" s="15"/>
      <c r="KUH2234" s="15"/>
      <c r="KUI2234" s="80"/>
      <c r="KUJ2234" s="52"/>
      <c r="KUK2234" s="69"/>
      <c r="KUL2234" s="69"/>
      <c r="KUM2234" s="69"/>
      <c r="KUN2234" s="107"/>
      <c r="KUO2234" s="2"/>
      <c r="KUP2234" s="15"/>
      <c r="KUQ2234" s="15"/>
      <c r="KUR2234" s="80"/>
      <c r="KUS2234" s="52"/>
      <c r="KUT2234" s="69"/>
      <c r="KUU2234" s="69"/>
      <c r="KUV2234" s="69"/>
      <c r="KUW2234" s="107"/>
      <c r="KUX2234" s="2"/>
      <c r="KUY2234" s="15"/>
      <c r="KUZ2234" s="15"/>
      <c r="KVA2234" s="80"/>
      <c r="KVB2234" s="52"/>
      <c r="KVC2234" s="69"/>
      <c r="KVD2234" s="69"/>
      <c r="KVE2234" s="69"/>
      <c r="KVF2234" s="107"/>
      <c r="KVG2234" s="2"/>
      <c r="KVH2234" s="15"/>
      <c r="KVI2234" s="15"/>
      <c r="KVJ2234" s="80"/>
      <c r="KVK2234" s="52"/>
      <c r="KVL2234" s="69"/>
      <c r="KVM2234" s="69"/>
      <c r="KVN2234" s="69"/>
      <c r="KVO2234" s="107"/>
      <c r="KVP2234" s="2"/>
      <c r="KVQ2234" s="15"/>
      <c r="KVR2234" s="15"/>
      <c r="KVS2234" s="80"/>
      <c r="KVT2234" s="52"/>
      <c r="KVU2234" s="69"/>
      <c r="KVV2234" s="69"/>
      <c r="KVW2234" s="69"/>
      <c r="KVX2234" s="107"/>
      <c r="KVY2234" s="2"/>
      <c r="KVZ2234" s="15"/>
      <c r="KWA2234" s="15"/>
      <c r="KWB2234" s="80"/>
      <c r="KWC2234" s="52"/>
      <c r="KWD2234" s="69"/>
      <c r="KWE2234" s="69"/>
      <c r="KWF2234" s="69"/>
      <c r="KWG2234" s="107"/>
      <c r="KWH2234" s="2"/>
      <c r="KWI2234" s="15"/>
      <c r="KWJ2234" s="15"/>
      <c r="KWK2234" s="80"/>
      <c r="KWL2234" s="52"/>
      <c r="KWM2234" s="69"/>
      <c r="KWN2234" s="69"/>
      <c r="KWO2234" s="69"/>
      <c r="KWP2234" s="107"/>
      <c r="KWQ2234" s="2"/>
      <c r="KWR2234" s="15"/>
      <c r="KWS2234" s="15"/>
      <c r="KWT2234" s="80"/>
      <c r="KWU2234" s="52"/>
      <c r="KWV2234" s="69"/>
      <c r="KWW2234" s="69"/>
      <c r="KWX2234" s="69"/>
      <c r="KWY2234" s="107"/>
      <c r="KWZ2234" s="2"/>
      <c r="KXA2234" s="15"/>
      <c r="KXB2234" s="15"/>
      <c r="KXC2234" s="80"/>
      <c r="KXD2234" s="52"/>
      <c r="KXE2234" s="69"/>
      <c r="KXF2234" s="69"/>
      <c r="KXG2234" s="69"/>
      <c r="KXH2234" s="107"/>
      <c r="KXI2234" s="2"/>
      <c r="KXJ2234" s="15"/>
      <c r="KXK2234" s="15"/>
      <c r="KXL2234" s="80"/>
      <c r="KXM2234" s="52"/>
      <c r="KXN2234" s="69"/>
      <c r="KXO2234" s="69"/>
      <c r="KXP2234" s="69"/>
      <c r="KXQ2234" s="107"/>
      <c r="KXR2234" s="2"/>
      <c r="KXS2234" s="15"/>
      <c r="KXT2234" s="15"/>
      <c r="KXU2234" s="80"/>
      <c r="KXV2234" s="52"/>
      <c r="KXW2234" s="69"/>
      <c r="KXX2234" s="69"/>
      <c r="KXY2234" s="69"/>
      <c r="KXZ2234" s="107"/>
      <c r="KYA2234" s="2"/>
      <c r="KYB2234" s="15"/>
      <c r="KYC2234" s="15"/>
      <c r="KYD2234" s="80"/>
      <c r="KYE2234" s="52"/>
      <c r="KYF2234" s="69"/>
      <c r="KYG2234" s="69"/>
      <c r="KYH2234" s="69"/>
      <c r="KYI2234" s="107"/>
      <c r="KYJ2234" s="2"/>
      <c r="KYK2234" s="15"/>
      <c r="KYL2234" s="15"/>
      <c r="KYM2234" s="80"/>
      <c r="KYN2234" s="52"/>
      <c r="KYO2234" s="69"/>
      <c r="KYP2234" s="69"/>
      <c r="KYQ2234" s="69"/>
      <c r="KYR2234" s="107"/>
      <c r="KYS2234" s="2"/>
      <c r="KYT2234" s="15"/>
      <c r="KYU2234" s="15"/>
      <c r="KYV2234" s="80"/>
      <c r="KYW2234" s="52"/>
      <c r="KYX2234" s="69"/>
      <c r="KYY2234" s="69"/>
      <c r="KYZ2234" s="69"/>
      <c r="KZA2234" s="107"/>
      <c r="KZB2234" s="2"/>
      <c r="KZC2234" s="15"/>
      <c r="KZD2234" s="15"/>
      <c r="KZE2234" s="80"/>
      <c r="KZF2234" s="52"/>
      <c r="KZG2234" s="69"/>
      <c r="KZH2234" s="69"/>
      <c r="KZI2234" s="69"/>
      <c r="KZJ2234" s="107"/>
      <c r="KZK2234" s="2"/>
      <c r="KZL2234" s="15"/>
      <c r="KZM2234" s="15"/>
      <c r="KZN2234" s="80"/>
      <c r="KZO2234" s="52"/>
      <c r="KZP2234" s="69"/>
      <c r="KZQ2234" s="69"/>
      <c r="KZR2234" s="69"/>
      <c r="KZS2234" s="107"/>
      <c r="KZT2234" s="2"/>
      <c r="KZU2234" s="15"/>
      <c r="KZV2234" s="15"/>
      <c r="KZW2234" s="80"/>
      <c r="KZX2234" s="52"/>
      <c r="KZY2234" s="69"/>
      <c r="KZZ2234" s="69"/>
      <c r="LAA2234" s="69"/>
      <c r="LAB2234" s="107"/>
      <c r="LAC2234" s="2"/>
      <c r="LAD2234" s="15"/>
      <c r="LAE2234" s="15"/>
      <c r="LAF2234" s="80"/>
      <c r="LAG2234" s="52"/>
      <c r="LAH2234" s="69"/>
      <c r="LAI2234" s="69"/>
      <c r="LAJ2234" s="69"/>
      <c r="LAK2234" s="107"/>
      <c r="LAL2234" s="2"/>
      <c r="LAM2234" s="15"/>
      <c r="LAN2234" s="15"/>
      <c r="LAO2234" s="80"/>
      <c r="LAP2234" s="52"/>
      <c r="LAQ2234" s="69"/>
      <c r="LAR2234" s="69"/>
      <c r="LAS2234" s="69"/>
      <c r="LAT2234" s="107"/>
      <c r="LAU2234" s="2"/>
      <c r="LAV2234" s="15"/>
      <c r="LAW2234" s="15"/>
      <c r="LAX2234" s="80"/>
      <c r="LAY2234" s="52"/>
      <c r="LAZ2234" s="69"/>
      <c r="LBA2234" s="69"/>
      <c r="LBB2234" s="69"/>
      <c r="LBC2234" s="107"/>
      <c r="LBD2234" s="2"/>
      <c r="LBE2234" s="15"/>
      <c r="LBF2234" s="15"/>
      <c r="LBG2234" s="80"/>
      <c r="LBH2234" s="52"/>
      <c r="LBI2234" s="69"/>
      <c r="LBJ2234" s="69"/>
      <c r="LBK2234" s="69"/>
      <c r="LBL2234" s="107"/>
      <c r="LBM2234" s="2"/>
      <c r="LBN2234" s="15"/>
      <c r="LBO2234" s="15"/>
      <c r="LBP2234" s="80"/>
      <c r="LBQ2234" s="52"/>
      <c r="LBR2234" s="69"/>
      <c r="LBS2234" s="69"/>
      <c r="LBT2234" s="69"/>
      <c r="LBU2234" s="107"/>
      <c r="LBV2234" s="2"/>
      <c r="LBW2234" s="15"/>
      <c r="LBX2234" s="15"/>
      <c r="LBY2234" s="80"/>
      <c r="LBZ2234" s="52"/>
      <c r="LCA2234" s="69"/>
      <c r="LCB2234" s="69"/>
      <c r="LCC2234" s="69"/>
      <c r="LCD2234" s="107"/>
      <c r="LCE2234" s="2"/>
      <c r="LCF2234" s="15"/>
      <c r="LCG2234" s="15"/>
      <c r="LCH2234" s="80"/>
      <c r="LCI2234" s="52"/>
      <c r="LCJ2234" s="69"/>
      <c r="LCK2234" s="69"/>
      <c r="LCL2234" s="69"/>
      <c r="LCM2234" s="107"/>
      <c r="LCN2234" s="2"/>
      <c r="LCO2234" s="15"/>
      <c r="LCP2234" s="15"/>
      <c r="LCQ2234" s="80"/>
      <c r="LCR2234" s="52"/>
      <c r="LCS2234" s="69"/>
      <c r="LCT2234" s="69"/>
      <c r="LCU2234" s="69"/>
      <c r="LCV2234" s="107"/>
      <c r="LCW2234" s="2"/>
      <c r="LCX2234" s="15"/>
      <c r="LCY2234" s="15"/>
      <c r="LCZ2234" s="80"/>
      <c r="LDA2234" s="52"/>
      <c r="LDB2234" s="69"/>
      <c r="LDC2234" s="69"/>
      <c r="LDD2234" s="69"/>
      <c r="LDE2234" s="107"/>
      <c r="LDF2234" s="2"/>
      <c r="LDG2234" s="15"/>
      <c r="LDH2234" s="15"/>
      <c r="LDI2234" s="80"/>
      <c r="LDJ2234" s="52"/>
      <c r="LDK2234" s="69"/>
      <c r="LDL2234" s="69"/>
      <c r="LDM2234" s="69"/>
      <c r="LDN2234" s="107"/>
      <c r="LDO2234" s="2"/>
      <c r="LDP2234" s="15"/>
      <c r="LDQ2234" s="15"/>
      <c r="LDR2234" s="80"/>
      <c r="LDS2234" s="52"/>
      <c r="LDT2234" s="69"/>
      <c r="LDU2234" s="69"/>
      <c r="LDV2234" s="69"/>
      <c r="LDW2234" s="107"/>
      <c r="LDX2234" s="2"/>
      <c r="LDY2234" s="15"/>
      <c r="LDZ2234" s="15"/>
      <c r="LEA2234" s="80"/>
      <c r="LEB2234" s="52"/>
      <c r="LEC2234" s="69"/>
      <c r="LED2234" s="69"/>
      <c r="LEE2234" s="69"/>
      <c r="LEF2234" s="107"/>
      <c r="LEG2234" s="2"/>
      <c r="LEH2234" s="15"/>
      <c r="LEI2234" s="15"/>
      <c r="LEJ2234" s="80"/>
      <c r="LEK2234" s="52"/>
      <c r="LEL2234" s="69"/>
      <c r="LEM2234" s="69"/>
      <c r="LEN2234" s="69"/>
      <c r="LEO2234" s="107"/>
      <c r="LEP2234" s="2"/>
      <c r="LEQ2234" s="15"/>
      <c r="LER2234" s="15"/>
      <c r="LES2234" s="80"/>
      <c r="LET2234" s="52"/>
      <c r="LEU2234" s="69"/>
      <c r="LEV2234" s="69"/>
      <c r="LEW2234" s="69"/>
      <c r="LEX2234" s="107"/>
      <c r="LEY2234" s="2"/>
      <c r="LEZ2234" s="15"/>
      <c r="LFA2234" s="15"/>
      <c r="LFB2234" s="80"/>
      <c r="LFC2234" s="52"/>
      <c r="LFD2234" s="69"/>
      <c r="LFE2234" s="69"/>
      <c r="LFF2234" s="69"/>
      <c r="LFG2234" s="107"/>
      <c r="LFH2234" s="2"/>
      <c r="LFI2234" s="15"/>
      <c r="LFJ2234" s="15"/>
      <c r="LFK2234" s="80"/>
      <c r="LFL2234" s="52"/>
      <c r="LFM2234" s="69"/>
      <c r="LFN2234" s="69"/>
      <c r="LFO2234" s="69"/>
      <c r="LFP2234" s="107"/>
      <c r="LFQ2234" s="2"/>
      <c r="LFR2234" s="15"/>
      <c r="LFS2234" s="15"/>
      <c r="LFT2234" s="80"/>
      <c r="LFU2234" s="52"/>
      <c r="LFV2234" s="69"/>
      <c r="LFW2234" s="69"/>
      <c r="LFX2234" s="69"/>
      <c r="LFY2234" s="107"/>
      <c r="LFZ2234" s="2"/>
      <c r="LGA2234" s="15"/>
      <c r="LGB2234" s="15"/>
      <c r="LGC2234" s="80"/>
      <c r="LGD2234" s="52"/>
      <c r="LGE2234" s="69"/>
      <c r="LGF2234" s="69"/>
      <c r="LGG2234" s="69"/>
      <c r="LGH2234" s="107"/>
      <c r="LGI2234" s="2"/>
      <c r="LGJ2234" s="15"/>
      <c r="LGK2234" s="15"/>
      <c r="LGL2234" s="80"/>
      <c r="LGM2234" s="52"/>
      <c r="LGN2234" s="69"/>
      <c r="LGO2234" s="69"/>
      <c r="LGP2234" s="69"/>
      <c r="LGQ2234" s="107"/>
      <c r="LGR2234" s="2"/>
      <c r="LGS2234" s="15"/>
      <c r="LGT2234" s="15"/>
      <c r="LGU2234" s="80"/>
      <c r="LGV2234" s="52"/>
      <c r="LGW2234" s="69"/>
      <c r="LGX2234" s="69"/>
      <c r="LGY2234" s="69"/>
      <c r="LGZ2234" s="107"/>
      <c r="LHA2234" s="2"/>
      <c r="LHB2234" s="15"/>
      <c r="LHC2234" s="15"/>
      <c r="LHD2234" s="80"/>
      <c r="LHE2234" s="52"/>
      <c r="LHF2234" s="69"/>
      <c r="LHG2234" s="69"/>
      <c r="LHH2234" s="69"/>
      <c r="LHI2234" s="107"/>
      <c r="LHJ2234" s="2"/>
      <c r="LHK2234" s="15"/>
      <c r="LHL2234" s="15"/>
      <c r="LHM2234" s="80"/>
      <c r="LHN2234" s="52"/>
      <c r="LHO2234" s="69"/>
      <c r="LHP2234" s="69"/>
      <c r="LHQ2234" s="69"/>
      <c r="LHR2234" s="107"/>
      <c r="LHS2234" s="2"/>
      <c r="LHT2234" s="15"/>
      <c r="LHU2234" s="15"/>
      <c r="LHV2234" s="80"/>
      <c r="LHW2234" s="52"/>
      <c r="LHX2234" s="69"/>
      <c r="LHY2234" s="69"/>
      <c r="LHZ2234" s="69"/>
      <c r="LIA2234" s="107"/>
      <c r="LIB2234" s="2"/>
      <c r="LIC2234" s="15"/>
      <c r="LID2234" s="15"/>
      <c r="LIE2234" s="80"/>
      <c r="LIF2234" s="52"/>
      <c r="LIG2234" s="69"/>
      <c r="LIH2234" s="69"/>
      <c r="LII2234" s="69"/>
      <c r="LIJ2234" s="107"/>
      <c r="LIK2234" s="2"/>
      <c r="LIL2234" s="15"/>
      <c r="LIM2234" s="15"/>
      <c r="LIN2234" s="80"/>
      <c r="LIO2234" s="52"/>
      <c r="LIP2234" s="69"/>
      <c r="LIQ2234" s="69"/>
      <c r="LIR2234" s="69"/>
      <c r="LIS2234" s="107"/>
      <c r="LIT2234" s="2"/>
      <c r="LIU2234" s="15"/>
      <c r="LIV2234" s="15"/>
      <c r="LIW2234" s="80"/>
      <c r="LIX2234" s="52"/>
      <c r="LIY2234" s="69"/>
      <c r="LIZ2234" s="69"/>
      <c r="LJA2234" s="69"/>
      <c r="LJB2234" s="107"/>
      <c r="LJC2234" s="2"/>
      <c r="LJD2234" s="15"/>
      <c r="LJE2234" s="15"/>
      <c r="LJF2234" s="80"/>
      <c r="LJG2234" s="52"/>
      <c r="LJH2234" s="69"/>
      <c r="LJI2234" s="69"/>
      <c r="LJJ2234" s="69"/>
      <c r="LJK2234" s="107"/>
      <c r="LJL2234" s="2"/>
      <c r="LJM2234" s="15"/>
      <c r="LJN2234" s="15"/>
      <c r="LJO2234" s="80"/>
      <c r="LJP2234" s="52"/>
      <c r="LJQ2234" s="69"/>
      <c r="LJR2234" s="69"/>
      <c r="LJS2234" s="69"/>
      <c r="LJT2234" s="107"/>
      <c r="LJU2234" s="2"/>
      <c r="LJV2234" s="15"/>
      <c r="LJW2234" s="15"/>
      <c r="LJX2234" s="80"/>
      <c r="LJY2234" s="52"/>
      <c r="LJZ2234" s="69"/>
      <c r="LKA2234" s="69"/>
      <c r="LKB2234" s="69"/>
      <c r="LKC2234" s="107"/>
      <c r="LKD2234" s="2"/>
      <c r="LKE2234" s="15"/>
      <c r="LKF2234" s="15"/>
      <c r="LKG2234" s="80"/>
      <c r="LKH2234" s="52"/>
      <c r="LKI2234" s="69"/>
      <c r="LKJ2234" s="69"/>
      <c r="LKK2234" s="69"/>
      <c r="LKL2234" s="107"/>
      <c r="LKM2234" s="2"/>
      <c r="LKN2234" s="15"/>
      <c r="LKO2234" s="15"/>
      <c r="LKP2234" s="80"/>
      <c r="LKQ2234" s="52"/>
      <c r="LKR2234" s="69"/>
      <c r="LKS2234" s="69"/>
      <c r="LKT2234" s="69"/>
      <c r="LKU2234" s="107"/>
      <c r="LKV2234" s="2"/>
      <c r="LKW2234" s="15"/>
      <c r="LKX2234" s="15"/>
      <c r="LKY2234" s="80"/>
      <c r="LKZ2234" s="52"/>
      <c r="LLA2234" s="69"/>
      <c r="LLB2234" s="69"/>
      <c r="LLC2234" s="69"/>
      <c r="LLD2234" s="107"/>
      <c r="LLE2234" s="2"/>
      <c r="LLF2234" s="15"/>
      <c r="LLG2234" s="15"/>
      <c r="LLH2234" s="80"/>
      <c r="LLI2234" s="52"/>
      <c r="LLJ2234" s="69"/>
      <c r="LLK2234" s="69"/>
      <c r="LLL2234" s="69"/>
      <c r="LLM2234" s="107"/>
      <c r="LLN2234" s="2"/>
      <c r="LLO2234" s="15"/>
      <c r="LLP2234" s="15"/>
      <c r="LLQ2234" s="80"/>
      <c r="LLR2234" s="52"/>
      <c r="LLS2234" s="69"/>
      <c r="LLT2234" s="69"/>
      <c r="LLU2234" s="69"/>
      <c r="LLV2234" s="107"/>
      <c r="LLW2234" s="2"/>
      <c r="LLX2234" s="15"/>
      <c r="LLY2234" s="15"/>
      <c r="LLZ2234" s="80"/>
      <c r="LMA2234" s="52"/>
      <c r="LMB2234" s="69"/>
      <c r="LMC2234" s="69"/>
      <c r="LMD2234" s="69"/>
      <c r="LME2234" s="107"/>
      <c r="LMF2234" s="2"/>
      <c r="LMG2234" s="15"/>
      <c r="LMH2234" s="15"/>
      <c r="LMI2234" s="80"/>
      <c r="LMJ2234" s="52"/>
      <c r="LMK2234" s="69"/>
      <c r="LML2234" s="69"/>
      <c r="LMM2234" s="69"/>
      <c r="LMN2234" s="107"/>
      <c r="LMO2234" s="2"/>
      <c r="LMP2234" s="15"/>
      <c r="LMQ2234" s="15"/>
      <c r="LMR2234" s="80"/>
      <c r="LMS2234" s="52"/>
      <c r="LMT2234" s="69"/>
      <c r="LMU2234" s="69"/>
      <c r="LMV2234" s="69"/>
      <c r="LMW2234" s="107"/>
      <c r="LMX2234" s="2"/>
      <c r="LMY2234" s="15"/>
      <c r="LMZ2234" s="15"/>
      <c r="LNA2234" s="80"/>
      <c r="LNB2234" s="52"/>
      <c r="LNC2234" s="69"/>
      <c r="LND2234" s="69"/>
      <c r="LNE2234" s="69"/>
      <c r="LNF2234" s="107"/>
      <c r="LNG2234" s="2"/>
      <c r="LNH2234" s="15"/>
      <c r="LNI2234" s="15"/>
      <c r="LNJ2234" s="80"/>
      <c r="LNK2234" s="52"/>
      <c r="LNL2234" s="69"/>
      <c r="LNM2234" s="69"/>
      <c r="LNN2234" s="69"/>
      <c r="LNO2234" s="107"/>
      <c r="LNP2234" s="2"/>
      <c r="LNQ2234" s="15"/>
      <c r="LNR2234" s="15"/>
      <c r="LNS2234" s="80"/>
      <c r="LNT2234" s="52"/>
      <c r="LNU2234" s="69"/>
      <c r="LNV2234" s="69"/>
      <c r="LNW2234" s="69"/>
      <c r="LNX2234" s="107"/>
      <c r="LNY2234" s="2"/>
      <c r="LNZ2234" s="15"/>
      <c r="LOA2234" s="15"/>
      <c r="LOB2234" s="80"/>
      <c r="LOC2234" s="52"/>
      <c r="LOD2234" s="69"/>
      <c r="LOE2234" s="69"/>
      <c r="LOF2234" s="69"/>
      <c r="LOG2234" s="107"/>
      <c r="LOH2234" s="2"/>
      <c r="LOI2234" s="15"/>
      <c r="LOJ2234" s="15"/>
      <c r="LOK2234" s="80"/>
      <c r="LOL2234" s="52"/>
      <c r="LOM2234" s="69"/>
      <c r="LON2234" s="69"/>
      <c r="LOO2234" s="69"/>
      <c r="LOP2234" s="107"/>
      <c r="LOQ2234" s="2"/>
      <c r="LOR2234" s="15"/>
      <c r="LOS2234" s="15"/>
      <c r="LOT2234" s="80"/>
      <c r="LOU2234" s="52"/>
      <c r="LOV2234" s="69"/>
      <c r="LOW2234" s="69"/>
      <c r="LOX2234" s="69"/>
      <c r="LOY2234" s="107"/>
      <c r="LOZ2234" s="2"/>
      <c r="LPA2234" s="15"/>
      <c r="LPB2234" s="15"/>
      <c r="LPC2234" s="80"/>
      <c r="LPD2234" s="52"/>
      <c r="LPE2234" s="69"/>
      <c r="LPF2234" s="69"/>
      <c r="LPG2234" s="69"/>
      <c r="LPH2234" s="107"/>
      <c r="LPI2234" s="2"/>
      <c r="LPJ2234" s="15"/>
      <c r="LPK2234" s="15"/>
      <c r="LPL2234" s="80"/>
      <c r="LPM2234" s="52"/>
      <c r="LPN2234" s="69"/>
      <c r="LPO2234" s="69"/>
      <c r="LPP2234" s="69"/>
      <c r="LPQ2234" s="107"/>
      <c r="LPR2234" s="2"/>
      <c r="LPS2234" s="15"/>
      <c r="LPT2234" s="15"/>
      <c r="LPU2234" s="80"/>
      <c r="LPV2234" s="52"/>
      <c r="LPW2234" s="69"/>
      <c r="LPX2234" s="69"/>
      <c r="LPY2234" s="69"/>
      <c r="LPZ2234" s="107"/>
      <c r="LQA2234" s="2"/>
      <c r="LQB2234" s="15"/>
      <c r="LQC2234" s="15"/>
      <c r="LQD2234" s="80"/>
      <c r="LQE2234" s="52"/>
      <c r="LQF2234" s="69"/>
      <c r="LQG2234" s="69"/>
      <c r="LQH2234" s="69"/>
      <c r="LQI2234" s="107"/>
      <c r="LQJ2234" s="2"/>
      <c r="LQK2234" s="15"/>
      <c r="LQL2234" s="15"/>
      <c r="LQM2234" s="80"/>
      <c r="LQN2234" s="52"/>
      <c r="LQO2234" s="69"/>
      <c r="LQP2234" s="69"/>
      <c r="LQQ2234" s="69"/>
      <c r="LQR2234" s="107"/>
      <c r="LQS2234" s="2"/>
      <c r="LQT2234" s="15"/>
      <c r="LQU2234" s="15"/>
      <c r="LQV2234" s="80"/>
      <c r="LQW2234" s="52"/>
      <c r="LQX2234" s="69"/>
      <c r="LQY2234" s="69"/>
      <c r="LQZ2234" s="69"/>
      <c r="LRA2234" s="107"/>
      <c r="LRB2234" s="2"/>
      <c r="LRC2234" s="15"/>
      <c r="LRD2234" s="15"/>
      <c r="LRE2234" s="80"/>
      <c r="LRF2234" s="52"/>
      <c r="LRG2234" s="69"/>
      <c r="LRH2234" s="69"/>
      <c r="LRI2234" s="69"/>
      <c r="LRJ2234" s="107"/>
      <c r="LRK2234" s="2"/>
      <c r="LRL2234" s="15"/>
      <c r="LRM2234" s="15"/>
      <c r="LRN2234" s="80"/>
      <c r="LRO2234" s="52"/>
      <c r="LRP2234" s="69"/>
      <c r="LRQ2234" s="69"/>
      <c r="LRR2234" s="69"/>
      <c r="LRS2234" s="107"/>
      <c r="LRT2234" s="2"/>
      <c r="LRU2234" s="15"/>
      <c r="LRV2234" s="15"/>
      <c r="LRW2234" s="80"/>
      <c r="LRX2234" s="52"/>
      <c r="LRY2234" s="69"/>
      <c r="LRZ2234" s="69"/>
      <c r="LSA2234" s="69"/>
      <c r="LSB2234" s="107"/>
      <c r="LSC2234" s="2"/>
      <c r="LSD2234" s="15"/>
      <c r="LSE2234" s="15"/>
      <c r="LSF2234" s="80"/>
      <c r="LSG2234" s="52"/>
      <c r="LSH2234" s="69"/>
      <c r="LSI2234" s="69"/>
      <c r="LSJ2234" s="69"/>
      <c r="LSK2234" s="107"/>
      <c r="LSL2234" s="2"/>
      <c r="LSM2234" s="15"/>
      <c r="LSN2234" s="15"/>
      <c r="LSO2234" s="80"/>
      <c r="LSP2234" s="52"/>
      <c r="LSQ2234" s="69"/>
      <c r="LSR2234" s="69"/>
      <c r="LSS2234" s="69"/>
      <c r="LST2234" s="107"/>
      <c r="LSU2234" s="2"/>
      <c r="LSV2234" s="15"/>
      <c r="LSW2234" s="15"/>
      <c r="LSX2234" s="80"/>
      <c r="LSY2234" s="52"/>
      <c r="LSZ2234" s="69"/>
      <c r="LTA2234" s="69"/>
      <c r="LTB2234" s="69"/>
      <c r="LTC2234" s="107"/>
      <c r="LTD2234" s="2"/>
      <c r="LTE2234" s="15"/>
      <c r="LTF2234" s="15"/>
      <c r="LTG2234" s="80"/>
      <c r="LTH2234" s="52"/>
      <c r="LTI2234" s="69"/>
      <c r="LTJ2234" s="69"/>
      <c r="LTK2234" s="69"/>
      <c r="LTL2234" s="107"/>
      <c r="LTM2234" s="2"/>
      <c r="LTN2234" s="15"/>
      <c r="LTO2234" s="15"/>
      <c r="LTP2234" s="80"/>
      <c r="LTQ2234" s="52"/>
      <c r="LTR2234" s="69"/>
      <c r="LTS2234" s="69"/>
      <c r="LTT2234" s="69"/>
      <c r="LTU2234" s="107"/>
      <c r="LTV2234" s="2"/>
      <c r="LTW2234" s="15"/>
      <c r="LTX2234" s="15"/>
      <c r="LTY2234" s="80"/>
      <c r="LTZ2234" s="52"/>
      <c r="LUA2234" s="69"/>
      <c r="LUB2234" s="69"/>
      <c r="LUC2234" s="69"/>
      <c r="LUD2234" s="107"/>
      <c r="LUE2234" s="2"/>
      <c r="LUF2234" s="15"/>
      <c r="LUG2234" s="15"/>
      <c r="LUH2234" s="80"/>
      <c r="LUI2234" s="52"/>
      <c r="LUJ2234" s="69"/>
      <c r="LUK2234" s="69"/>
      <c r="LUL2234" s="69"/>
      <c r="LUM2234" s="107"/>
      <c r="LUN2234" s="2"/>
      <c r="LUO2234" s="15"/>
      <c r="LUP2234" s="15"/>
      <c r="LUQ2234" s="80"/>
      <c r="LUR2234" s="52"/>
      <c r="LUS2234" s="69"/>
      <c r="LUT2234" s="69"/>
      <c r="LUU2234" s="69"/>
      <c r="LUV2234" s="107"/>
      <c r="LUW2234" s="2"/>
      <c r="LUX2234" s="15"/>
      <c r="LUY2234" s="15"/>
      <c r="LUZ2234" s="80"/>
      <c r="LVA2234" s="52"/>
      <c r="LVB2234" s="69"/>
      <c r="LVC2234" s="69"/>
      <c r="LVD2234" s="69"/>
      <c r="LVE2234" s="107"/>
      <c r="LVF2234" s="2"/>
      <c r="LVG2234" s="15"/>
      <c r="LVH2234" s="15"/>
      <c r="LVI2234" s="80"/>
      <c r="LVJ2234" s="52"/>
      <c r="LVK2234" s="69"/>
      <c r="LVL2234" s="69"/>
      <c r="LVM2234" s="69"/>
      <c r="LVN2234" s="107"/>
      <c r="LVO2234" s="2"/>
      <c r="LVP2234" s="15"/>
      <c r="LVQ2234" s="15"/>
      <c r="LVR2234" s="80"/>
      <c r="LVS2234" s="52"/>
      <c r="LVT2234" s="69"/>
      <c r="LVU2234" s="69"/>
      <c r="LVV2234" s="69"/>
      <c r="LVW2234" s="107"/>
      <c r="LVX2234" s="2"/>
      <c r="LVY2234" s="15"/>
      <c r="LVZ2234" s="15"/>
      <c r="LWA2234" s="80"/>
      <c r="LWB2234" s="52"/>
      <c r="LWC2234" s="69"/>
      <c r="LWD2234" s="69"/>
      <c r="LWE2234" s="69"/>
      <c r="LWF2234" s="107"/>
      <c r="LWG2234" s="2"/>
      <c r="LWH2234" s="15"/>
      <c r="LWI2234" s="15"/>
      <c r="LWJ2234" s="80"/>
      <c r="LWK2234" s="52"/>
      <c r="LWL2234" s="69"/>
      <c r="LWM2234" s="69"/>
      <c r="LWN2234" s="69"/>
      <c r="LWO2234" s="107"/>
      <c r="LWP2234" s="2"/>
      <c r="LWQ2234" s="15"/>
      <c r="LWR2234" s="15"/>
      <c r="LWS2234" s="80"/>
      <c r="LWT2234" s="52"/>
      <c r="LWU2234" s="69"/>
      <c r="LWV2234" s="69"/>
      <c r="LWW2234" s="69"/>
      <c r="LWX2234" s="107"/>
      <c r="LWY2234" s="2"/>
      <c r="LWZ2234" s="15"/>
      <c r="LXA2234" s="15"/>
      <c r="LXB2234" s="80"/>
      <c r="LXC2234" s="52"/>
      <c r="LXD2234" s="69"/>
      <c r="LXE2234" s="69"/>
      <c r="LXF2234" s="69"/>
      <c r="LXG2234" s="107"/>
      <c r="LXH2234" s="2"/>
      <c r="LXI2234" s="15"/>
      <c r="LXJ2234" s="15"/>
      <c r="LXK2234" s="80"/>
      <c r="LXL2234" s="52"/>
      <c r="LXM2234" s="69"/>
      <c r="LXN2234" s="69"/>
      <c r="LXO2234" s="69"/>
      <c r="LXP2234" s="107"/>
      <c r="LXQ2234" s="2"/>
      <c r="LXR2234" s="15"/>
      <c r="LXS2234" s="15"/>
      <c r="LXT2234" s="80"/>
      <c r="LXU2234" s="52"/>
      <c r="LXV2234" s="69"/>
      <c r="LXW2234" s="69"/>
      <c r="LXX2234" s="69"/>
      <c r="LXY2234" s="107"/>
      <c r="LXZ2234" s="2"/>
      <c r="LYA2234" s="15"/>
      <c r="LYB2234" s="15"/>
      <c r="LYC2234" s="80"/>
      <c r="LYD2234" s="52"/>
      <c r="LYE2234" s="69"/>
      <c r="LYF2234" s="69"/>
      <c r="LYG2234" s="69"/>
      <c r="LYH2234" s="107"/>
      <c r="LYI2234" s="2"/>
      <c r="LYJ2234" s="15"/>
      <c r="LYK2234" s="15"/>
      <c r="LYL2234" s="80"/>
      <c r="LYM2234" s="52"/>
      <c r="LYN2234" s="69"/>
      <c r="LYO2234" s="69"/>
      <c r="LYP2234" s="69"/>
      <c r="LYQ2234" s="107"/>
      <c r="LYR2234" s="2"/>
      <c r="LYS2234" s="15"/>
      <c r="LYT2234" s="15"/>
      <c r="LYU2234" s="80"/>
      <c r="LYV2234" s="52"/>
      <c r="LYW2234" s="69"/>
      <c r="LYX2234" s="69"/>
      <c r="LYY2234" s="69"/>
      <c r="LYZ2234" s="107"/>
      <c r="LZA2234" s="2"/>
      <c r="LZB2234" s="15"/>
      <c r="LZC2234" s="15"/>
      <c r="LZD2234" s="80"/>
      <c r="LZE2234" s="52"/>
      <c r="LZF2234" s="69"/>
      <c r="LZG2234" s="69"/>
      <c r="LZH2234" s="69"/>
      <c r="LZI2234" s="107"/>
      <c r="LZJ2234" s="2"/>
      <c r="LZK2234" s="15"/>
      <c r="LZL2234" s="15"/>
      <c r="LZM2234" s="80"/>
      <c r="LZN2234" s="52"/>
      <c r="LZO2234" s="69"/>
      <c r="LZP2234" s="69"/>
      <c r="LZQ2234" s="69"/>
      <c r="LZR2234" s="107"/>
      <c r="LZS2234" s="2"/>
      <c r="LZT2234" s="15"/>
      <c r="LZU2234" s="15"/>
      <c r="LZV2234" s="80"/>
      <c r="LZW2234" s="52"/>
      <c r="LZX2234" s="69"/>
      <c r="LZY2234" s="69"/>
      <c r="LZZ2234" s="69"/>
      <c r="MAA2234" s="107"/>
      <c r="MAB2234" s="2"/>
      <c r="MAC2234" s="15"/>
      <c r="MAD2234" s="15"/>
      <c r="MAE2234" s="80"/>
      <c r="MAF2234" s="52"/>
      <c r="MAG2234" s="69"/>
      <c r="MAH2234" s="69"/>
      <c r="MAI2234" s="69"/>
      <c r="MAJ2234" s="107"/>
      <c r="MAK2234" s="2"/>
      <c r="MAL2234" s="15"/>
      <c r="MAM2234" s="15"/>
      <c r="MAN2234" s="80"/>
      <c r="MAO2234" s="52"/>
      <c r="MAP2234" s="69"/>
      <c r="MAQ2234" s="69"/>
      <c r="MAR2234" s="69"/>
      <c r="MAS2234" s="107"/>
      <c r="MAT2234" s="2"/>
      <c r="MAU2234" s="15"/>
      <c r="MAV2234" s="15"/>
      <c r="MAW2234" s="80"/>
      <c r="MAX2234" s="52"/>
      <c r="MAY2234" s="69"/>
      <c r="MAZ2234" s="69"/>
      <c r="MBA2234" s="69"/>
      <c r="MBB2234" s="107"/>
      <c r="MBC2234" s="2"/>
      <c r="MBD2234" s="15"/>
      <c r="MBE2234" s="15"/>
      <c r="MBF2234" s="80"/>
      <c r="MBG2234" s="52"/>
      <c r="MBH2234" s="69"/>
      <c r="MBI2234" s="69"/>
      <c r="MBJ2234" s="69"/>
      <c r="MBK2234" s="107"/>
      <c r="MBL2234" s="2"/>
      <c r="MBM2234" s="15"/>
      <c r="MBN2234" s="15"/>
      <c r="MBO2234" s="80"/>
      <c r="MBP2234" s="52"/>
      <c r="MBQ2234" s="69"/>
      <c r="MBR2234" s="69"/>
      <c r="MBS2234" s="69"/>
      <c r="MBT2234" s="107"/>
      <c r="MBU2234" s="2"/>
      <c r="MBV2234" s="15"/>
      <c r="MBW2234" s="15"/>
      <c r="MBX2234" s="80"/>
      <c r="MBY2234" s="52"/>
      <c r="MBZ2234" s="69"/>
      <c r="MCA2234" s="69"/>
      <c r="MCB2234" s="69"/>
      <c r="MCC2234" s="107"/>
      <c r="MCD2234" s="2"/>
      <c r="MCE2234" s="15"/>
      <c r="MCF2234" s="15"/>
      <c r="MCG2234" s="80"/>
      <c r="MCH2234" s="52"/>
      <c r="MCI2234" s="69"/>
      <c r="MCJ2234" s="69"/>
      <c r="MCK2234" s="69"/>
      <c r="MCL2234" s="107"/>
      <c r="MCM2234" s="2"/>
      <c r="MCN2234" s="15"/>
      <c r="MCO2234" s="15"/>
      <c r="MCP2234" s="80"/>
      <c r="MCQ2234" s="52"/>
      <c r="MCR2234" s="69"/>
      <c r="MCS2234" s="69"/>
      <c r="MCT2234" s="69"/>
      <c r="MCU2234" s="107"/>
      <c r="MCV2234" s="2"/>
      <c r="MCW2234" s="15"/>
      <c r="MCX2234" s="15"/>
      <c r="MCY2234" s="80"/>
      <c r="MCZ2234" s="52"/>
      <c r="MDA2234" s="69"/>
      <c r="MDB2234" s="69"/>
      <c r="MDC2234" s="69"/>
      <c r="MDD2234" s="107"/>
      <c r="MDE2234" s="2"/>
      <c r="MDF2234" s="15"/>
      <c r="MDG2234" s="15"/>
      <c r="MDH2234" s="80"/>
      <c r="MDI2234" s="52"/>
      <c r="MDJ2234" s="69"/>
      <c r="MDK2234" s="69"/>
      <c r="MDL2234" s="69"/>
      <c r="MDM2234" s="107"/>
      <c r="MDN2234" s="2"/>
      <c r="MDO2234" s="15"/>
      <c r="MDP2234" s="15"/>
      <c r="MDQ2234" s="80"/>
      <c r="MDR2234" s="52"/>
      <c r="MDS2234" s="69"/>
      <c r="MDT2234" s="69"/>
      <c r="MDU2234" s="69"/>
      <c r="MDV2234" s="107"/>
      <c r="MDW2234" s="2"/>
      <c r="MDX2234" s="15"/>
      <c r="MDY2234" s="15"/>
      <c r="MDZ2234" s="80"/>
      <c r="MEA2234" s="52"/>
      <c r="MEB2234" s="69"/>
      <c r="MEC2234" s="69"/>
      <c r="MED2234" s="69"/>
      <c r="MEE2234" s="107"/>
      <c r="MEF2234" s="2"/>
      <c r="MEG2234" s="15"/>
      <c r="MEH2234" s="15"/>
      <c r="MEI2234" s="80"/>
      <c r="MEJ2234" s="52"/>
      <c r="MEK2234" s="69"/>
      <c r="MEL2234" s="69"/>
      <c r="MEM2234" s="69"/>
      <c r="MEN2234" s="107"/>
      <c r="MEO2234" s="2"/>
      <c r="MEP2234" s="15"/>
      <c r="MEQ2234" s="15"/>
      <c r="MER2234" s="80"/>
      <c r="MES2234" s="52"/>
      <c r="MET2234" s="69"/>
      <c r="MEU2234" s="69"/>
      <c r="MEV2234" s="69"/>
      <c r="MEW2234" s="107"/>
      <c r="MEX2234" s="2"/>
      <c r="MEY2234" s="15"/>
      <c r="MEZ2234" s="15"/>
      <c r="MFA2234" s="80"/>
      <c r="MFB2234" s="52"/>
      <c r="MFC2234" s="69"/>
      <c r="MFD2234" s="69"/>
      <c r="MFE2234" s="69"/>
      <c r="MFF2234" s="107"/>
      <c r="MFG2234" s="2"/>
      <c r="MFH2234" s="15"/>
      <c r="MFI2234" s="15"/>
      <c r="MFJ2234" s="80"/>
      <c r="MFK2234" s="52"/>
      <c r="MFL2234" s="69"/>
      <c r="MFM2234" s="69"/>
      <c r="MFN2234" s="69"/>
      <c r="MFO2234" s="107"/>
      <c r="MFP2234" s="2"/>
      <c r="MFQ2234" s="15"/>
      <c r="MFR2234" s="15"/>
      <c r="MFS2234" s="80"/>
      <c r="MFT2234" s="52"/>
      <c r="MFU2234" s="69"/>
      <c r="MFV2234" s="69"/>
      <c r="MFW2234" s="69"/>
      <c r="MFX2234" s="107"/>
      <c r="MFY2234" s="2"/>
      <c r="MFZ2234" s="15"/>
      <c r="MGA2234" s="15"/>
      <c r="MGB2234" s="80"/>
      <c r="MGC2234" s="52"/>
      <c r="MGD2234" s="69"/>
      <c r="MGE2234" s="69"/>
      <c r="MGF2234" s="69"/>
      <c r="MGG2234" s="107"/>
      <c r="MGH2234" s="2"/>
      <c r="MGI2234" s="15"/>
      <c r="MGJ2234" s="15"/>
      <c r="MGK2234" s="80"/>
      <c r="MGL2234" s="52"/>
      <c r="MGM2234" s="69"/>
      <c r="MGN2234" s="69"/>
      <c r="MGO2234" s="69"/>
      <c r="MGP2234" s="107"/>
      <c r="MGQ2234" s="2"/>
      <c r="MGR2234" s="15"/>
      <c r="MGS2234" s="15"/>
      <c r="MGT2234" s="80"/>
      <c r="MGU2234" s="52"/>
      <c r="MGV2234" s="69"/>
      <c r="MGW2234" s="69"/>
      <c r="MGX2234" s="69"/>
      <c r="MGY2234" s="107"/>
      <c r="MGZ2234" s="2"/>
      <c r="MHA2234" s="15"/>
      <c r="MHB2234" s="15"/>
      <c r="MHC2234" s="80"/>
      <c r="MHD2234" s="52"/>
      <c r="MHE2234" s="69"/>
      <c r="MHF2234" s="69"/>
      <c r="MHG2234" s="69"/>
      <c r="MHH2234" s="107"/>
      <c r="MHI2234" s="2"/>
      <c r="MHJ2234" s="15"/>
      <c r="MHK2234" s="15"/>
      <c r="MHL2234" s="80"/>
      <c r="MHM2234" s="52"/>
      <c r="MHN2234" s="69"/>
      <c r="MHO2234" s="69"/>
      <c r="MHP2234" s="69"/>
      <c r="MHQ2234" s="107"/>
      <c r="MHR2234" s="2"/>
      <c r="MHS2234" s="15"/>
      <c r="MHT2234" s="15"/>
      <c r="MHU2234" s="80"/>
      <c r="MHV2234" s="52"/>
      <c r="MHW2234" s="69"/>
      <c r="MHX2234" s="69"/>
      <c r="MHY2234" s="69"/>
      <c r="MHZ2234" s="107"/>
      <c r="MIA2234" s="2"/>
      <c r="MIB2234" s="15"/>
      <c r="MIC2234" s="15"/>
      <c r="MID2234" s="80"/>
      <c r="MIE2234" s="52"/>
      <c r="MIF2234" s="69"/>
      <c r="MIG2234" s="69"/>
      <c r="MIH2234" s="69"/>
      <c r="MII2234" s="107"/>
      <c r="MIJ2234" s="2"/>
      <c r="MIK2234" s="15"/>
      <c r="MIL2234" s="15"/>
      <c r="MIM2234" s="80"/>
      <c r="MIN2234" s="52"/>
      <c r="MIO2234" s="69"/>
      <c r="MIP2234" s="69"/>
      <c r="MIQ2234" s="69"/>
      <c r="MIR2234" s="107"/>
      <c r="MIS2234" s="2"/>
      <c r="MIT2234" s="15"/>
      <c r="MIU2234" s="15"/>
      <c r="MIV2234" s="80"/>
      <c r="MIW2234" s="52"/>
      <c r="MIX2234" s="69"/>
      <c r="MIY2234" s="69"/>
      <c r="MIZ2234" s="69"/>
      <c r="MJA2234" s="107"/>
      <c r="MJB2234" s="2"/>
      <c r="MJC2234" s="15"/>
      <c r="MJD2234" s="15"/>
      <c r="MJE2234" s="80"/>
      <c r="MJF2234" s="52"/>
      <c r="MJG2234" s="69"/>
      <c r="MJH2234" s="69"/>
      <c r="MJI2234" s="69"/>
      <c r="MJJ2234" s="107"/>
      <c r="MJK2234" s="2"/>
      <c r="MJL2234" s="15"/>
      <c r="MJM2234" s="15"/>
      <c r="MJN2234" s="80"/>
      <c r="MJO2234" s="52"/>
      <c r="MJP2234" s="69"/>
      <c r="MJQ2234" s="69"/>
      <c r="MJR2234" s="69"/>
      <c r="MJS2234" s="107"/>
      <c r="MJT2234" s="2"/>
      <c r="MJU2234" s="15"/>
      <c r="MJV2234" s="15"/>
      <c r="MJW2234" s="80"/>
      <c r="MJX2234" s="52"/>
      <c r="MJY2234" s="69"/>
      <c r="MJZ2234" s="69"/>
      <c r="MKA2234" s="69"/>
      <c r="MKB2234" s="107"/>
      <c r="MKC2234" s="2"/>
      <c r="MKD2234" s="15"/>
      <c r="MKE2234" s="15"/>
      <c r="MKF2234" s="80"/>
      <c r="MKG2234" s="52"/>
      <c r="MKH2234" s="69"/>
      <c r="MKI2234" s="69"/>
      <c r="MKJ2234" s="69"/>
      <c r="MKK2234" s="107"/>
      <c r="MKL2234" s="2"/>
      <c r="MKM2234" s="15"/>
      <c r="MKN2234" s="15"/>
      <c r="MKO2234" s="80"/>
      <c r="MKP2234" s="52"/>
      <c r="MKQ2234" s="69"/>
      <c r="MKR2234" s="69"/>
      <c r="MKS2234" s="69"/>
      <c r="MKT2234" s="107"/>
      <c r="MKU2234" s="2"/>
      <c r="MKV2234" s="15"/>
      <c r="MKW2234" s="15"/>
      <c r="MKX2234" s="80"/>
      <c r="MKY2234" s="52"/>
      <c r="MKZ2234" s="69"/>
      <c r="MLA2234" s="69"/>
      <c r="MLB2234" s="69"/>
      <c r="MLC2234" s="107"/>
      <c r="MLD2234" s="2"/>
      <c r="MLE2234" s="15"/>
      <c r="MLF2234" s="15"/>
      <c r="MLG2234" s="80"/>
      <c r="MLH2234" s="52"/>
      <c r="MLI2234" s="69"/>
      <c r="MLJ2234" s="69"/>
      <c r="MLK2234" s="69"/>
      <c r="MLL2234" s="107"/>
      <c r="MLM2234" s="2"/>
      <c r="MLN2234" s="15"/>
      <c r="MLO2234" s="15"/>
      <c r="MLP2234" s="80"/>
      <c r="MLQ2234" s="52"/>
      <c r="MLR2234" s="69"/>
      <c r="MLS2234" s="69"/>
      <c r="MLT2234" s="69"/>
      <c r="MLU2234" s="107"/>
      <c r="MLV2234" s="2"/>
      <c r="MLW2234" s="15"/>
      <c r="MLX2234" s="15"/>
      <c r="MLY2234" s="80"/>
      <c r="MLZ2234" s="52"/>
      <c r="MMA2234" s="69"/>
      <c r="MMB2234" s="69"/>
      <c r="MMC2234" s="69"/>
      <c r="MMD2234" s="107"/>
      <c r="MME2234" s="2"/>
      <c r="MMF2234" s="15"/>
      <c r="MMG2234" s="15"/>
      <c r="MMH2234" s="80"/>
      <c r="MMI2234" s="52"/>
      <c r="MMJ2234" s="69"/>
      <c r="MMK2234" s="69"/>
      <c r="MML2234" s="69"/>
      <c r="MMM2234" s="107"/>
      <c r="MMN2234" s="2"/>
      <c r="MMO2234" s="15"/>
      <c r="MMP2234" s="15"/>
      <c r="MMQ2234" s="80"/>
      <c r="MMR2234" s="52"/>
      <c r="MMS2234" s="69"/>
      <c r="MMT2234" s="69"/>
      <c r="MMU2234" s="69"/>
      <c r="MMV2234" s="107"/>
      <c r="MMW2234" s="2"/>
      <c r="MMX2234" s="15"/>
      <c r="MMY2234" s="15"/>
      <c r="MMZ2234" s="80"/>
      <c r="MNA2234" s="52"/>
      <c r="MNB2234" s="69"/>
      <c r="MNC2234" s="69"/>
      <c r="MND2234" s="69"/>
      <c r="MNE2234" s="107"/>
      <c r="MNF2234" s="2"/>
      <c r="MNG2234" s="15"/>
      <c r="MNH2234" s="15"/>
      <c r="MNI2234" s="80"/>
      <c r="MNJ2234" s="52"/>
      <c r="MNK2234" s="69"/>
      <c r="MNL2234" s="69"/>
      <c r="MNM2234" s="69"/>
      <c r="MNN2234" s="107"/>
      <c r="MNO2234" s="2"/>
      <c r="MNP2234" s="15"/>
      <c r="MNQ2234" s="15"/>
      <c r="MNR2234" s="80"/>
      <c r="MNS2234" s="52"/>
      <c r="MNT2234" s="69"/>
      <c r="MNU2234" s="69"/>
      <c r="MNV2234" s="69"/>
      <c r="MNW2234" s="107"/>
      <c r="MNX2234" s="2"/>
      <c r="MNY2234" s="15"/>
      <c r="MNZ2234" s="15"/>
      <c r="MOA2234" s="80"/>
      <c r="MOB2234" s="52"/>
      <c r="MOC2234" s="69"/>
      <c r="MOD2234" s="69"/>
      <c r="MOE2234" s="69"/>
      <c r="MOF2234" s="107"/>
      <c r="MOG2234" s="2"/>
      <c r="MOH2234" s="15"/>
      <c r="MOI2234" s="15"/>
      <c r="MOJ2234" s="80"/>
      <c r="MOK2234" s="52"/>
      <c r="MOL2234" s="69"/>
      <c r="MOM2234" s="69"/>
      <c r="MON2234" s="69"/>
      <c r="MOO2234" s="107"/>
      <c r="MOP2234" s="2"/>
      <c r="MOQ2234" s="15"/>
      <c r="MOR2234" s="15"/>
      <c r="MOS2234" s="80"/>
      <c r="MOT2234" s="52"/>
      <c r="MOU2234" s="69"/>
      <c r="MOV2234" s="69"/>
      <c r="MOW2234" s="69"/>
      <c r="MOX2234" s="107"/>
      <c r="MOY2234" s="2"/>
      <c r="MOZ2234" s="15"/>
      <c r="MPA2234" s="15"/>
      <c r="MPB2234" s="80"/>
      <c r="MPC2234" s="52"/>
      <c r="MPD2234" s="69"/>
      <c r="MPE2234" s="69"/>
      <c r="MPF2234" s="69"/>
      <c r="MPG2234" s="107"/>
      <c r="MPH2234" s="2"/>
      <c r="MPI2234" s="15"/>
      <c r="MPJ2234" s="15"/>
      <c r="MPK2234" s="80"/>
      <c r="MPL2234" s="52"/>
      <c r="MPM2234" s="69"/>
      <c r="MPN2234" s="69"/>
      <c r="MPO2234" s="69"/>
      <c r="MPP2234" s="107"/>
      <c r="MPQ2234" s="2"/>
      <c r="MPR2234" s="15"/>
      <c r="MPS2234" s="15"/>
      <c r="MPT2234" s="80"/>
      <c r="MPU2234" s="52"/>
      <c r="MPV2234" s="69"/>
      <c r="MPW2234" s="69"/>
      <c r="MPX2234" s="69"/>
      <c r="MPY2234" s="107"/>
      <c r="MPZ2234" s="2"/>
      <c r="MQA2234" s="15"/>
      <c r="MQB2234" s="15"/>
      <c r="MQC2234" s="80"/>
      <c r="MQD2234" s="52"/>
      <c r="MQE2234" s="69"/>
      <c r="MQF2234" s="69"/>
      <c r="MQG2234" s="69"/>
      <c r="MQH2234" s="107"/>
      <c r="MQI2234" s="2"/>
      <c r="MQJ2234" s="15"/>
      <c r="MQK2234" s="15"/>
      <c r="MQL2234" s="80"/>
      <c r="MQM2234" s="52"/>
      <c r="MQN2234" s="69"/>
      <c r="MQO2234" s="69"/>
      <c r="MQP2234" s="69"/>
      <c r="MQQ2234" s="107"/>
      <c r="MQR2234" s="2"/>
      <c r="MQS2234" s="15"/>
      <c r="MQT2234" s="15"/>
      <c r="MQU2234" s="80"/>
      <c r="MQV2234" s="52"/>
      <c r="MQW2234" s="69"/>
      <c r="MQX2234" s="69"/>
      <c r="MQY2234" s="69"/>
      <c r="MQZ2234" s="107"/>
      <c r="MRA2234" s="2"/>
      <c r="MRB2234" s="15"/>
      <c r="MRC2234" s="15"/>
      <c r="MRD2234" s="80"/>
      <c r="MRE2234" s="52"/>
      <c r="MRF2234" s="69"/>
      <c r="MRG2234" s="69"/>
      <c r="MRH2234" s="69"/>
      <c r="MRI2234" s="107"/>
      <c r="MRJ2234" s="2"/>
      <c r="MRK2234" s="15"/>
      <c r="MRL2234" s="15"/>
      <c r="MRM2234" s="80"/>
      <c r="MRN2234" s="52"/>
      <c r="MRO2234" s="69"/>
      <c r="MRP2234" s="69"/>
      <c r="MRQ2234" s="69"/>
      <c r="MRR2234" s="107"/>
      <c r="MRS2234" s="2"/>
      <c r="MRT2234" s="15"/>
      <c r="MRU2234" s="15"/>
      <c r="MRV2234" s="80"/>
      <c r="MRW2234" s="52"/>
      <c r="MRX2234" s="69"/>
      <c r="MRY2234" s="69"/>
      <c r="MRZ2234" s="69"/>
      <c r="MSA2234" s="107"/>
      <c r="MSB2234" s="2"/>
      <c r="MSC2234" s="15"/>
      <c r="MSD2234" s="15"/>
      <c r="MSE2234" s="80"/>
      <c r="MSF2234" s="52"/>
      <c r="MSG2234" s="69"/>
      <c r="MSH2234" s="69"/>
      <c r="MSI2234" s="69"/>
      <c r="MSJ2234" s="107"/>
      <c r="MSK2234" s="2"/>
      <c r="MSL2234" s="15"/>
      <c r="MSM2234" s="15"/>
      <c r="MSN2234" s="80"/>
      <c r="MSO2234" s="52"/>
      <c r="MSP2234" s="69"/>
      <c r="MSQ2234" s="69"/>
      <c r="MSR2234" s="69"/>
      <c r="MSS2234" s="107"/>
      <c r="MST2234" s="2"/>
      <c r="MSU2234" s="15"/>
      <c r="MSV2234" s="15"/>
      <c r="MSW2234" s="80"/>
      <c r="MSX2234" s="52"/>
      <c r="MSY2234" s="69"/>
      <c r="MSZ2234" s="69"/>
      <c r="MTA2234" s="69"/>
      <c r="MTB2234" s="107"/>
      <c r="MTC2234" s="2"/>
      <c r="MTD2234" s="15"/>
      <c r="MTE2234" s="15"/>
      <c r="MTF2234" s="80"/>
      <c r="MTG2234" s="52"/>
      <c r="MTH2234" s="69"/>
      <c r="MTI2234" s="69"/>
      <c r="MTJ2234" s="69"/>
      <c r="MTK2234" s="107"/>
      <c r="MTL2234" s="2"/>
      <c r="MTM2234" s="15"/>
      <c r="MTN2234" s="15"/>
      <c r="MTO2234" s="80"/>
      <c r="MTP2234" s="52"/>
      <c r="MTQ2234" s="69"/>
      <c r="MTR2234" s="69"/>
      <c r="MTS2234" s="69"/>
      <c r="MTT2234" s="107"/>
      <c r="MTU2234" s="2"/>
      <c r="MTV2234" s="15"/>
      <c r="MTW2234" s="15"/>
      <c r="MTX2234" s="80"/>
      <c r="MTY2234" s="52"/>
      <c r="MTZ2234" s="69"/>
      <c r="MUA2234" s="69"/>
      <c r="MUB2234" s="69"/>
      <c r="MUC2234" s="107"/>
      <c r="MUD2234" s="2"/>
      <c r="MUE2234" s="15"/>
      <c r="MUF2234" s="15"/>
      <c r="MUG2234" s="80"/>
      <c r="MUH2234" s="52"/>
      <c r="MUI2234" s="69"/>
      <c r="MUJ2234" s="69"/>
      <c r="MUK2234" s="69"/>
      <c r="MUL2234" s="107"/>
      <c r="MUM2234" s="2"/>
      <c r="MUN2234" s="15"/>
      <c r="MUO2234" s="15"/>
      <c r="MUP2234" s="80"/>
      <c r="MUQ2234" s="52"/>
      <c r="MUR2234" s="69"/>
      <c r="MUS2234" s="69"/>
      <c r="MUT2234" s="69"/>
      <c r="MUU2234" s="107"/>
      <c r="MUV2234" s="2"/>
      <c r="MUW2234" s="15"/>
      <c r="MUX2234" s="15"/>
      <c r="MUY2234" s="80"/>
      <c r="MUZ2234" s="52"/>
      <c r="MVA2234" s="69"/>
      <c r="MVB2234" s="69"/>
      <c r="MVC2234" s="69"/>
      <c r="MVD2234" s="107"/>
      <c r="MVE2234" s="2"/>
      <c r="MVF2234" s="15"/>
      <c r="MVG2234" s="15"/>
      <c r="MVH2234" s="80"/>
      <c r="MVI2234" s="52"/>
      <c r="MVJ2234" s="69"/>
      <c r="MVK2234" s="69"/>
      <c r="MVL2234" s="69"/>
      <c r="MVM2234" s="107"/>
      <c r="MVN2234" s="2"/>
      <c r="MVO2234" s="15"/>
      <c r="MVP2234" s="15"/>
      <c r="MVQ2234" s="80"/>
      <c r="MVR2234" s="52"/>
      <c r="MVS2234" s="69"/>
      <c r="MVT2234" s="69"/>
      <c r="MVU2234" s="69"/>
      <c r="MVV2234" s="107"/>
      <c r="MVW2234" s="2"/>
      <c r="MVX2234" s="15"/>
      <c r="MVY2234" s="15"/>
      <c r="MVZ2234" s="80"/>
      <c r="MWA2234" s="52"/>
      <c r="MWB2234" s="69"/>
      <c r="MWC2234" s="69"/>
      <c r="MWD2234" s="69"/>
      <c r="MWE2234" s="107"/>
      <c r="MWF2234" s="2"/>
      <c r="MWG2234" s="15"/>
      <c r="MWH2234" s="15"/>
      <c r="MWI2234" s="80"/>
      <c r="MWJ2234" s="52"/>
      <c r="MWK2234" s="69"/>
      <c r="MWL2234" s="69"/>
      <c r="MWM2234" s="69"/>
      <c r="MWN2234" s="107"/>
      <c r="MWO2234" s="2"/>
      <c r="MWP2234" s="15"/>
      <c r="MWQ2234" s="15"/>
      <c r="MWR2234" s="80"/>
      <c r="MWS2234" s="52"/>
      <c r="MWT2234" s="69"/>
      <c r="MWU2234" s="69"/>
      <c r="MWV2234" s="69"/>
      <c r="MWW2234" s="107"/>
      <c r="MWX2234" s="2"/>
      <c r="MWY2234" s="15"/>
      <c r="MWZ2234" s="15"/>
      <c r="MXA2234" s="80"/>
      <c r="MXB2234" s="52"/>
      <c r="MXC2234" s="69"/>
      <c r="MXD2234" s="69"/>
      <c r="MXE2234" s="69"/>
      <c r="MXF2234" s="107"/>
      <c r="MXG2234" s="2"/>
      <c r="MXH2234" s="15"/>
      <c r="MXI2234" s="15"/>
      <c r="MXJ2234" s="80"/>
      <c r="MXK2234" s="52"/>
      <c r="MXL2234" s="69"/>
      <c r="MXM2234" s="69"/>
      <c r="MXN2234" s="69"/>
      <c r="MXO2234" s="107"/>
      <c r="MXP2234" s="2"/>
      <c r="MXQ2234" s="15"/>
      <c r="MXR2234" s="15"/>
      <c r="MXS2234" s="80"/>
      <c r="MXT2234" s="52"/>
      <c r="MXU2234" s="69"/>
      <c r="MXV2234" s="69"/>
      <c r="MXW2234" s="69"/>
      <c r="MXX2234" s="107"/>
      <c r="MXY2234" s="2"/>
      <c r="MXZ2234" s="15"/>
      <c r="MYA2234" s="15"/>
      <c r="MYB2234" s="80"/>
      <c r="MYC2234" s="52"/>
      <c r="MYD2234" s="69"/>
      <c r="MYE2234" s="69"/>
      <c r="MYF2234" s="69"/>
      <c r="MYG2234" s="107"/>
      <c r="MYH2234" s="2"/>
      <c r="MYI2234" s="15"/>
      <c r="MYJ2234" s="15"/>
      <c r="MYK2234" s="80"/>
      <c r="MYL2234" s="52"/>
      <c r="MYM2234" s="69"/>
      <c r="MYN2234" s="69"/>
      <c r="MYO2234" s="69"/>
      <c r="MYP2234" s="107"/>
      <c r="MYQ2234" s="2"/>
      <c r="MYR2234" s="15"/>
      <c r="MYS2234" s="15"/>
      <c r="MYT2234" s="80"/>
      <c r="MYU2234" s="52"/>
      <c r="MYV2234" s="69"/>
      <c r="MYW2234" s="69"/>
      <c r="MYX2234" s="69"/>
      <c r="MYY2234" s="107"/>
      <c r="MYZ2234" s="2"/>
      <c r="MZA2234" s="15"/>
      <c r="MZB2234" s="15"/>
      <c r="MZC2234" s="80"/>
      <c r="MZD2234" s="52"/>
      <c r="MZE2234" s="69"/>
      <c r="MZF2234" s="69"/>
      <c r="MZG2234" s="69"/>
      <c r="MZH2234" s="107"/>
      <c r="MZI2234" s="2"/>
      <c r="MZJ2234" s="15"/>
      <c r="MZK2234" s="15"/>
      <c r="MZL2234" s="80"/>
      <c r="MZM2234" s="52"/>
      <c r="MZN2234" s="69"/>
      <c r="MZO2234" s="69"/>
      <c r="MZP2234" s="69"/>
      <c r="MZQ2234" s="107"/>
      <c r="MZR2234" s="2"/>
      <c r="MZS2234" s="15"/>
      <c r="MZT2234" s="15"/>
      <c r="MZU2234" s="80"/>
      <c r="MZV2234" s="52"/>
      <c r="MZW2234" s="69"/>
      <c r="MZX2234" s="69"/>
      <c r="MZY2234" s="69"/>
      <c r="MZZ2234" s="107"/>
      <c r="NAA2234" s="2"/>
      <c r="NAB2234" s="15"/>
      <c r="NAC2234" s="15"/>
      <c r="NAD2234" s="80"/>
      <c r="NAE2234" s="52"/>
      <c r="NAF2234" s="69"/>
      <c r="NAG2234" s="69"/>
      <c r="NAH2234" s="69"/>
      <c r="NAI2234" s="107"/>
      <c r="NAJ2234" s="2"/>
      <c r="NAK2234" s="15"/>
      <c r="NAL2234" s="15"/>
      <c r="NAM2234" s="80"/>
      <c r="NAN2234" s="52"/>
      <c r="NAO2234" s="69"/>
      <c r="NAP2234" s="69"/>
      <c r="NAQ2234" s="69"/>
      <c r="NAR2234" s="107"/>
      <c r="NAS2234" s="2"/>
      <c r="NAT2234" s="15"/>
      <c r="NAU2234" s="15"/>
      <c r="NAV2234" s="80"/>
      <c r="NAW2234" s="52"/>
      <c r="NAX2234" s="69"/>
      <c r="NAY2234" s="69"/>
      <c r="NAZ2234" s="69"/>
      <c r="NBA2234" s="107"/>
      <c r="NBB2234" s="2"/>
      <c r="NBC2234" s="15"/>
      <c r="NBD2234" s="15"/>
      <c r="NBE2234" s="80"/>
      <c r="NBF2234" s="52"/>
      <c r="NBG2234" s="69"/>
      <c r="NBH2234" s="69"/>
      <c r="NBI2234" s="69"/>
      <c r="NBJ2234" s="107"/>
      <c r="NBK2234" s="2"/>
      <c r="NBL2234" s="15"/>
      <c r="NBM2234" s="15"/>
      <c r="NBN2234" s="80"/>
      <c r="NBO2234" s="52"/>
      <c r="NBP2234" s="69"/>
      <c r="NBQ2234" s="69"/>
      <c r="NBR2234" s="69"/>
      <c r="NBS2234" s="107"/>
      <c r="NBT2234" s="2"/>
      <c r="NBU2234" s="15"/>
      <c r="NBV2234" s="15"/>
      <c r="NBW2234" s="80"/>
      <c r="NBX2234" s="52"/>
      <c r="NBY2234" s="69"/>
      <c r="NBZ2234" s="69"/>
      <c r="NCA2234" s="69"/>
      <c r="NCB2234" s="107"/>
      <c r="NCC2234" s="2"/>
      <c r="NCD2234" s="15"/>
      <c r="NCE2234" s="15"/>
      <c r="NCF2234" s="80"/>
      <c r="NCG2234" s="52"/>
      <c r="NCH2234" s="69"/>
      <c r="NCI2234" s="69"/>
      <c r="NCJ2234" s="69"/>
      <c r="NCK2234" s="107"/>
      <c r="NCL2234" s="2"/>
      <c r="NCM2234" s="15"/>
      <c r="NCN2234" s="15"/>
      <c r="NCO2234" s="80"/>
      <c r="NCP2234" s="52"/>
      <c r="NCQ2234" s="69"/>
      <c r="NCR2234" s="69"/>
      <c r="NCS2234" s="69"/>
      <c r="NCT2234" s="107"/>
      <c r="NCU2234" s="2"/>
      <c r="NCV2234" s="15"/>
      <c r="NCW2234" s="15"/>
      <c r="NCX2234" s="80"/>
      <c r="NCY2234" s="52"/>
      <c r="NCZ2234" s="69"/>
      <c r="NDA2234" s="69"/>
      <c r="NDB2234" s="69"/>
      <c r="NDC2234" s="107"/>
      <c r="NDD2234" s="2"/>
      <c r="NDE2234" s="15"/>
      <c r="NDF2234" s="15"/>
      <c r="NDG2234" s="80"/>
      <c r="NDH2234" s="52"/>
      <c r="NDI2234" s="69"/>
      <c r="NDJ2234" s="69"/>
      <c r="NDK2234" s="69"/>
      <c r="NDL2234" s="107"/>
      <c r="NDM2234" s="2"/>
      <c r="NDN2234" s="15"/>
      <c r="NDO2234" s="15"/>
      <c r="NDP2234" s="80"/>
      <c r="NDQ2234" s="52"/>
      <c r="NDR2234" s="69"/>
      <c r="NDS2234" s="69"/>
      <c r="NDT2234" s="69"/>
      <c r="NDU2234" s="107"/>
      <c r="NDV2234" s="2"/>
      <c r="NDW2234" s="15"/>
      <c r="NDX2234" s="15"/>
      <c r="NDY2234" s="80"/>
      <c r="NDZ2234" s="52"/>
      <c r="NEA2234" s="69"/>
      <c r="NEB2234" s="69"/>
      <c r="NEC2234" s="69"/>
      <c r="NED2234" s="107"/>
      <c r="NEE2234" s="2"/>
      <c r="NEF2234" s="15"/>
      <c r="NEG2234" s="15"/>
      <c r="NEH2234" s="80"/>
      <c r="NEI2234" s="52"/>
      <c r="NEJ2234" s="69"/>
      <c r="NEK2234" s="69"/>
      <c r="NEL2234" s="69"/>
      <c r="NEM2234" s="107"/>
      <c r="NEN2234" s="2"/>
      <c r="NEO2234" s="15"/>
      <c r="NEP2234" s="15"/>
      <c r="NEQ2234" s="80"/>
      <c r="NER2234" s="52"/>
      <c r="NES2234" s="69"/>
      <c r="NET2234" s="69"/>
      <c r="NEU2234" s="69"/>
      <c r="NEV2234" s="107"/>
      <c r="NEW2234" s="2"/>
      <c r="NEX2234" s="15"/>
      <c r="NEY2234" s="15"/>
      <c r="NEZ2234" s="80"/>
      <c r="NFA2234" s="52"/>
      <c r="NFB2234" s="69"/>
      <c r="NFC2234" s="69"/>
      <c r="NFD2234" s="69"/>
      <c r="NFE2234" s="107"/>
      <c r="NFF2234" s="2"/>
      <c r="NFG2234" s="15"/>
      <c r="NFH2234" s="15"/>
      <c r="NFI2234" s="80"/>
      <c r="NFJ2234" s="52"/>
      <c r="NFK2234" s="69"/>
      <c r="NFL2234" s="69"/>
      <c r="NFM2234" s="69"/>
      <c r="NFN2234" s="107"/>
      <c r="NFO2234" s="2"/>
      <c r="NFP2234" s="15"/>
      <c r="NFQ2234" s="15"/>
      <c r="NFR2234" s="80"/>
      <c r="NFS2234" s="52"/>
      <c r="NFT2234" s="69"/>
      <c r="NFU2234" s="69"/>
      <c r="NFV2234" s="69"/>
      <c r="NFW2234" s="107"/>
      <c r="NFX2234" s="2"/>
      <c r="NFY2234" s="15"/>
      <c r="NFZ2234" s="15"/>
      <c r="NGA2234" s="80"/>
      <c r="NGB2234" s="52"/>
      <c r="NGC2234" s="69"/>
      <c r="NGD2234" s="69"/>
      <c r="NGE2234" s="69"/>
      <c r="NGF2234" s="107"/>
      <c r="NGG2234" s="2"/>
      <c r="NGH2234" s="15"/>
      <c r="NGI2234" s="15"/>
      <c r="NGJ2234" s="80"/>
      <c r="NGK2234" s="52"/>
      <c r="NGL2234" s="69"/>
      <c r="NGM2234" s="69"/>
      <c r="NGN2234" s="69"/>
      <c r="NGO2234" s="107"/>
      <c r="NGP2234" s="2"/>
      <c r="NGQ2234" s="15"/>
      <c r="NGR2234" s="15"/>
      <c r="NGS2234" s="80"/>
      <c r="NGT2234" s="52"/>
      <c r="NGU2234" s="69"/>
      <c r="NGV2234" s="69"/>
      <c r="NGW2234" s="69"/>
      <c r="NGX2234" s="107"/>
      <c r="NGY2234" s="2"/>
      <c r="NGZ2234" s="15"/>
      <c r="NHA2234" s="15"/>
      <c r="NHB2234" s="80"/>
      <c r="NHC2234" s="52"/>
      <c r="NHD2234" s="69"/>
      <c r="NHE2234" s="69"/>
      <c r="NHF2234" s="69"/>
      <c r="NHG2234" s="107"/>
      <c r="NHH2234" s="2"/>
      <c r="NHI2234" s="15"/>
      <c r="NHJ2234" s="15"/>
      <c r="NHK2234" s="80"/>
      <c r="NHL2234" s="52"/>
      <c r="NHM2234" s="69"/>
      <c r="NHN2234" s="69"/>
      <c r="NHO2234" s="69"/>
      <c r="NHP2234" s="107"/>
      <c r="NHQ2234" s="2"/>
      <c r="NHR2234" s="15"/>
      <c r="NHS2234" s="15"/>
      <c r="NHT2234" s="80"/>
      <c r="NHU2234" s="52"/>
      <c r="NHV2234" s="69"/>
      <c r="NHW2234" s="69"/>
      <c r="NHX2234" s="69"/>
      <c r="NHY2234" s="107"/>
      <c r="NHZ2234" s="2"/>
      <c r="NIA2234" s="15"/>
      <c r="NIB2234" s="15"/>
      <c r="NIC2234" s="80"/>
      <c r="NID2234" s="52"/>
      <c r="NIE2234" s="69"/>
      <c r="NIF2234" s="69"/>
      <c r="NIG2234" s="69"/>
      <c r="NIH2234" s="107"/>
      <c r="NII2234" s="2"/>
      <c r="NIJ2234" s="15"/>
      <c r="NIK2234" s="15"/>
      <c r="NIL2234" s="80"/>
      <c r="NIM2234" s="52"/>
      <c r="NIN2234" s="69"/>
      <c r="NIO2234" s="69"/>
      <c r="NIP2234" s="69"/>
      <c r="NIQ2234" s="107"/>
      <c r="NIR2234" s="2"/>
      <c r="NIS2234" s="15"/>
      <c r="NIT2234" s="15"/>
      <c r="NIU2234" s="80"/>
      <c r="NIV2234" s="52"/>
      <c r="NIW2234" s="69"/>
      <c r="NIX2234" s="69"/>
      <c r="NIY2234" s="69"/>
      <c r="NIZ2234" s="107"/>
      <c r="NJA2234" s="2"/>
      <c r="NJB2234" s="15"/>
      <c r="NJC2234" s="15"/>
      <c r="NJD2234" s="80"/>
      <c r="NJE2234" s="52"/>
      <c r="NJF2234" s="69"/>
      <c r="NJG2234" s="69"/>
      <c r="NJH2234" s="69"/>
      <c r="NJI2234" s="107"/>
      <c r="NJJ2234" s="2"/>
      <c r="NJK2234" s="15"/>
      <c r="NJL2234" s="15"/>
      <c r="NJM2234" s="80"/>
      <c r="NJN2234" s="52"/>
      <c r="NJO2234" s="69"/>
      <c r="NJP2234" s="69"/>
      <c r="NJQ2234" s="69"/>
      <c r="NJR2234" s="107"/>
      <c r="NJS2234" s="2"/>
      <c r="NJT2234" s="15"/>
      <c r="NJU2234" s="15"/>
      <c r="NJV2234" s="80"/>
      <c r="NJW2234" s="52"/>
      <c r="NJX2234" s="69"/>
      <c r="NJY2234" s="69"/>
      <c r="NJZ2234" s="69"/>
      <c r="NKA2234" s="107"/>
      <c r="NKB2234" s="2"/>
      <c r="NKC2234" s="15"/>
      <c r="NKD2234" s="15"/>
      <c r="NKE2234" s="80"/>
      <c r="NKF2234" s="52"/>
      <c r="NKG2234" s="69"/>
      <c r="NKH2234" s="69"/>
      <c r="NKI2234" s="69"/>
      <c r="NKJ2234" s="107"/>
      <c r="NKK2234" s="2"/>
      <c r="NKL2234" s="15"/>
      <c r="NKM2234" s="15"/>
      <c r="NKN2234" s="80"/>
      <c r="NKO2234" s="52"/>
      <c r="NKP2234" s="69"/>
      <c r="NKQ2234" s="69"/>
      <c r="NKR2234" s="69"/>
      <c r="NKS2234" s="107"/>
      <c r="NKT2234" s="2"/>
      <c r="NKU2234" s="15"/>
      <c r="NKV2234" s="15"/>
      <c r="NKW2234" s="80"/>
      <c r="NKX2234" s="52"/>
      <c r="NKY2234" s="69"/>
      <c r="NKZ2234" s="69"/>
      <c r="NLA2234" s="69"/>
      <c r="NLB2234" s="107"/>
      <c r="NLC2234" s="2"/>
      <c r="NLD2234" s="15"/>
      <c r="NLE2234" s="15"/>
      <c r="NLF2234" s="80"/>
      <c r="NLG2234" s="52"/>
      <c r="NLH2234" s="69"/>
      <c r="NLI2234" s="69"/>
      <c r="NLJ2234" s="69"/>
      <c r="NLK2234" s="107"/>
      <c r="NLL2234" s="2"/>
      <c r="NLM2234" s="15"/>
      <c r="NLN2234" s="15"/>
      <c r="NLO2234" s="80"/>
      <c r="NLP2234" s="52"/>
      <c r="NLQ2234" s="69"/>
      <c r="NLR2234" s="69"/>
      <c r="NLS2234" s="69"/>
      <c r="NLT2234" s="107"/>
      <c r="NLU2234" s="2"/>
      <c r="NLV2234" s="15"/>
      <c r="NLW2234" s="15"/>
      <c r="NLX2234" s="80"/>
      <c r="NLY2234" s="52"/>
      <c r="NLZ2234" s="69"/>
      <c r="NMA2234" s="69"/>
      <c r="NMB2234" s="69"/>
      <c r="NMC2234" s="107"/>
      <c r="NMD2234" s="2"/>
      <c r="NME2234" s="15"/>
      <c r="NMF2234" s="15"/>
      <c r="NMG2234" s="80"/>
      <c r="NMH2234" s="52"/>
      <c r="NMI2234" s="69"/>
      <c r="NMJ2234" s="69"/>
      <c r="NMK2234" s="69"/>
      <c r="NML2234" s="107"/>
      <c r="NMM2234" s="2"/>
      <c r="NMN2234" s="15"/>
      <c r="NMO2234" s="15"/>
      <c r="NMP2234" s="80"/>
      <c r="NMQ2234" s="52"/>
      <c r="NMR2234" s="69"/>
      <c r="NMS2234" s="69"/>
      <c r="NMT2234" s="69"/>
      <c r="NMU2234" s="107"/>
      <c r="NMV2234" s="2"/>
      <c r="NMW2234" s="15"/>
      <c r="NMX2234" s="15"/>
      <c r="NMY2234" s="80"/>
      <c r="NMZ2234" s="52"/>
      <c r="NNA2234" s="69"/>
      <c r="NNB2234" s="69"/>
      <c r="NNC2234" s="69"/>
      <c r="NND2234" s="107"/>
      <c r="NNE2234" s="2"/>
      <c r="NNF2234" s="15"/>
      <c r="NNG2234" s="15"/>
      <c r="NNH2234" s="80"/>
      <c r="NNI2234" s="52"/>
      <c r="NNJ2234" s="69"/>
      <c r="NNK2234" s="69"/>
      <c r="NNL2234" s="69"/>
      <c r="NNM2234" s="107"/>
      <c r="NNN2234" s="2"/>
      <c r="NNO2234" s="15"/>
      <c r="NNP2234" s="15"/>
      <c r="NNQ2234" s="80"/>
      <c r="NNR2234" s="52"/>
      <c r="NNS2234" s="69"/>
      <c r="NNT2234" s="69"/>
      <c r="NNU2234" s="69"/>
      <c r="NNV2234" s="107"/>
      <c r="NNW2234" s="2"/>
      <c r="NNX2234" s="15"/>
      <c r="NNY2234" s="15"/>
      <c r="NNZ2234" s="80"/>
      <c r="NOA2234" s="52"/>
      <c r="NOB2234" s="69"/>
      <c r="NOC2234" s="69"/>
      <c r="NOD2234" s="69"/>
      <c r="NOE2234" s="107"/>
      <c r="NOF2234" s="2"/>
      <c r="NOG2234" s="15"/>
      <c r="NOH2234" s="15"/>
      <c r="NOI2234" s="80"/>
      <c r="NOJ2234" s="52"/>
      <c r="NOK2234" s="69"/>
      <c r="NOL2234" s="69"/>
      <c r="NOM2234" s="69"/>
      <c r="NON2234" s="107"/>
      <c r="NOO2234" s="2"/>
      <c r="NOP2234" s="15"/>
      <c r="NOQ2234" s="15"/>
      <c r="NOR2234" s="80"/>
      <c r="NOS2234" s="52"/>
      <c r="NOT2234" s="69"/>
      <c r="NOU2234" s="69"/>
      <c r="NOV2234" s="69"/>
      <c r="NOW2234" s="107"/>
      <c r="NOX2234" s="2"/>
      <c r="NOY2234" s="15"/>
      <c r="NOZ2234" s="15"/>
      <c r="NPA2234" s="80"/>
      <c r="NPB2234" s="52"/>
      <c r="NPC2234" s="69"/>
      <c r="NPD2234" s="69"/>
      <c r="NPE2234" s="69"/>
      <c r="NPF2234" s="107"/>
      <c r="NPG2234" s="2"/>
      <c r="NPH2234" s="15"/>
      <c r="NPI2234" s="15"/>
      <c r="NPJ2234" s="80"/>
      <c r="NPK2234" s="52"/>
      <c r="NPL2234" s="69"/>
      <c r="NPM2234" s="69"/>
      <c r="NPN2234" s="69"/>
      <c r="NPO2234" s="107"/>
      <c r="NPP2234" s="2"/>
      <c r="NPQ2234" s="15"/>
      <c r="NPR2234" s="15"/>
      <c r="NPS2234" s="80"/>
      <c r="NPT2234" s="52"/>
      <c r="NPU2234" s="69"/>
      <c r="NPV2234" s="69"/>
      <c r="NPW2234" s="69"/>
      <c r="NPX2234" s="107"/>
      <c r="NPY2234" s="2"/>
      <c r="NPZ2234" s="15"/>
      <c r="NQA2234" s="15"/>
      <c r="NQB2234" s="80"/>
      <c r="NQC2234" s="52"/>
      <c r="NQD2234" s="69"/>
      <c r="NQE2234" s="69"/>
      <c r="NQF2234" s="69"/>
      <c r="NQG2234" s="107"/>
      <c r="NQH2234" s="2"/>
      <c r="NQI2234" s="15"/>
      <c r="NQJ2234" s="15"/>
      <c r="NQK2234" s="80"/>
      <c r="NQL2234" s="52"/>
      <c r="NQM2234" s="69"/>
      <c r="NQN2234" s="69"/>
      <c r="NQO2234" s="69"/>
      <c r="NQP2234" s="107"/>
      <c r="NQQ2234" s="2"/>
      <c r="NQR2234" s="15"/>
      <c r="NQS2234" s="15"/>
      <c r="NQT2234" s="80"/>
      <c r="NQU2234" s="52"/>
      <c r="NQV2234" s="69"/>
      <c r="NQW2234" s="69"/>
      <c r="NQX2234" s="69"/>
      <c r="NQY2234" s="107"/>
      <c r="NQZ2234" s="2"/>
      <c r="NRA2234" s="15"/>
      <c r="NRB2234" s="15"/>
      <c r="NRC2234" s="80"/>
      <c r="NRD2234" s="52"/>
      <c r="NRE2234" s="69"/>
      <c r="NRF2234" s="69"/>
      <c r="NRG2234" s="69"/>
      <c r="NRH2234" s="107"/>
      <c r="NRI2234" s="2"/>
      <c r="NRJ2234" s="15"/>
      <c r="NRK2234" s="15"/>
      <c r="NRL2234" s="80"/>
      <c r="NRM2234" s="52"/>
      <c r="NRN2234" s="69"/>
      <c r="NRO2234" s="69"/>
      <c r="NRP2234" s="69"/>
      <c r="NRQ2234" s="107"/>
      <c r="NRR2234" s="2"/>
      <c r="NRS2234" s="15"/>
      <c r="NRT2234" s="15"/>
      <c r="NRU2234" s="80"/>
      <c r="NRV2234" s="52"/>
      <c r="NRW2234" s="69"/>
      <c r="NRX2234" s="69"/>
      <c r="NRY2234" s="69"/>
      <c r="NRZ2234" s="107"/>
      <c r="NSA2234" s="2"/>
      <c r="NSB2234" s="15"/>
      <c r="NSC2234" s="15"/>
      <c r="NSD2234" s="80"/>
      <c r="NSE2234" s="52"/>
      <c r="NSF2234" s="69"/>
      <c r="NSG2234" s="69"/>
      <c r="NSH2234" s="69"/>
      <c r="NSI2234" s="107"/>
      <c r="NSJ2234" s="2"/>
      <c r="NSK2234" s="15"/>
      <c r="NSL2234" s="15"/>
      <c r="NSM2234" s="80"/>
      <c r="NSN2234" s="52"/>
      <c r="NSO2234" s="69"/>
      <c r="NSP2234" s="69"/>
      <c r="NSQ2234" s="69"/>
      <c r="NSR2234" s="107"/>
      <c r="NSS2234" s="2"/>
      <c r="NST2234" s="15"/>
      <c r="NSU2234" s="15"/>
      <c r="NSV2234" s="80"/>
      <c r="NSW2234" s="52"/>
      <c r="NSX2234" s="69"/>
      <c r="NSY2234" s="69"/>
      <c r="NSZ2234" s="69"/>
      <c r="NTA2234" s="107"/>
      <c r="NTB2234" s="2"/>
      <c r="NTC2234" s="15"/>
      <c r="NTD2234" s="15"/>
      <c r="NTE2234" s="80"/>
      <c r="NTF2234" s="52"/>
      <c r="NTG2234" s="69"/>
      <c r="NTH2234" s="69"/>
      <c r="NTI2234" s="69"/>
      <c r="NTJ2234" s="107"/>
      <c r="NTK2234" s="2"/>
      <c r="NTL2234" s="15"/>
      <c r="NTM2234" s="15"/>
      <c r="NTN2234" s="80"/>
      <c r="NTO2234" s="52"/>
      <c r="NTP2234" s="69"/>
      <c r="NTQ2234" s="69"/>
      <c r="NTR2234" s="69"/>
      <c r="NTS2234" s="107"/>
      <c r="NTT2234" s="2"/>
      <c r="NTU2234" s="15"/>
      <c r="NTV2234" s="15"/>
      <c r="NTW2234" s="80"/>
      <c r="NTX2234" s="52"/>
      <c r="NTY2234" s="69"/>
      <c r="NTZ2234" s="69"/>
      <c r="NUA2234" s="69"/>
      <c r="NUB2234" s="107"/>
      <c r="NUC2234" s="2"/>
      <c r="NUD2234" s="15"/>
      <c r="NUE2234" s="15"/>
      <c r="NUF2234" s="80"/>
      <c r="NUG2234" s="52"/>
      <c r="NUH2234" s="69"/>
      <c r="NUI2234" s="69"/>
      <c r="NUJ2234" s="69"/>
      <c r="NUK2234" s="107"/>
      <c r="NUL2234" s="2"/>
      <c r="NUM2234" s="15"/>
      <c r="NUN2234" s="15"/>
      <c r="NUO2234" s="80"/>
      <c r="NUP2234" s="52"/>
      <c r="NUQ2234" s="69"/>
      <c r="NUR2234" s="69"/>
      <c r="NUS2234" s="69"/>
      <c r="NUT2234" s="107"/>
      <c r="NUU2234" s="2"/>
      <c r="NUV2234" s="15"/>
      <c r="NUW2234" s="15"/>
      <c r="NUX2234" s="80"/>
      <c r="NUY2234" s="52"/>
      <c r="NUZ2234" s="69"/>
      <c r="NVA2234" s="69"/>
      <c r="NVB2234" s="69"/>
      <c r="NVC2234" s="107"/>
      <c r="NVD2234" s="2"/>
      <c r="NVE2234" s="15"/>
      <c r="NVF2234" s="15"/>
      <c r="NVG2234" s="80"/>
      <c r="NVH2234" s="52"/>
      <c r="NVI2234" s="69"/>
      <c r="NVJ2234" s="69"/>
      <c r="NVK2234" s="69"/>
      <c r="NVL2234" s="107"/>
      <c r="NVM2234" s="2"/>
      <c r="NVN2234" s="15"/>
      <c r="NVO2234" s="15"/>
      <c r="NVP2234" s="80"/>
      <c r="NVQ2234" s="52"/>
      <c r="NVR2234" s="69"/>
      <c r="NVS2234" s="69"/>
      <c r="NVT2234" s="69"/>
      <c r="NVU2234" s="107"/>
      <c r="NVV2234" s="2"/>
      <c r="NVW2234" s="15"/>
      <c r="NVX2234" s="15"/>
      <c r="NVY2234" s="80"/>
      <c r="NVZ2234" s="52"/>
      <c r="NWA2234" s="69"/>
      <c r="NWB2234" s="69"/>
      <c r="NWC2234" s="69"/>
      <c r="NWD2234" s="107"/>
      <c r="NWE2234" s="2"/>
      <c r="NWF2234" s="15"/>
      <c r="NWG2234" s="15"/>
      <c r="NWH2234" s="80"/>
      <c r="NWI2234" s="52"/>
      <c r="NWJ2234" s="69"/>
      <c r="NWK2234" s="69"/>
      <c r="NWL2234" s="69"/>
      <c r="NWM2234" s="107"/>
      <c r="NWN2234" s="2"/>
      <c r="NWO2234" s="15"/>
      <c r="NWP2234" s="15"/>
      <c r="NWQ2234" s="80"/>
      <c r="NWR2234" s="52"/>
      <c r="NWS2234" s="69"/>
      <c r="NWT2234" s="69"/>
      <c r="NWU2234" s="69"/>
      <c r="NWV2234" s="107"/>
      <c r="NWW2234" s="2"/>
      <c r="NWX2234" s="15"/>
      <c r="NWY2234" s="15"/>
      <c r="NWZ2234" s="80"/>
      <c r="NXA2234" s="52"/>
      <c r="NXB2234" s="69"/>
      <c r="NXC2234" s="69"/>
      <c r="NXD2234" s="69"/>
      <c r="NXE2234" s="107"/>
      <c r="NXF2234" s="2"/>
      <c r="NXG2234" s="15"/>
      <c r="NXH2234" s="15"/>
      <c r="NXI2234" s="80"/>
      <c r="NXJ2234" s="52"/>
      <c r="NXK2234" s="69"/>
      <c r="NXL2234" s="69"/>
      <c r="NXM2234" s="69"/>
      <c r="NXN2234" s="107"/>
      <c r="NXO2234" s="2"/>
      <c r="NXP2234" s="15"/>
      <c r="NXQ2234" s="15"/>
      <c r="NXR2234" s="80"/>
      <c r="NXS2234" s="52"/>
      <c r="NXT2234" s="69"/>
      <c r="NXU2234" s="69"/>
      <c r="NXV2234" s="69"/>
      <c r="NXW2234" s="107"/>
      <c r="NXX2234" s="2"/>
      <c r="NXY2234" s="15"/>
      <c r="NXZ2234" s="15"/>
      <c r="NYA2234" s="80"/>
      <c r="NYB2234" s="52"/>
      <c r="NYC2234" s="69"/>
      <c r="NYD2234" s="69"/>
      <c r="NYE2234" s="69"/>
      <c r="NYF2234" s="107"/>
      <c r="NYG2234" s="2"/>
      <c r="NYH2234" s="15"/>
      <c r="NYI2234" s="15"/>
      <c r="NYJ2234" s="80"/>
      <c r="NYK2234" s="52"/>
      <c r="NYL2234" s="69"/>
      <c r="NYM2234" s="69"/>
      <c r="NYN2234" s="69"/>
      <c r="NYO2234" s="107"/>
      <c r="NYP2234" s="2"/>
      <c r="NYQ2234" s="15"/>
      <c r="NYR2234" s="15"/>
      <c r="NYS2234" s="80"/>
      <c r="NYT2234" s="52"/>
      <c r="NYU2234" s="69"/>
      <c r="NYV2234" s="69"/>
      <c r="NYW2234" s="69"/>
      <c r="NYX2234" s="107"/>
      <c r="NYY2234" s="2"/>
      <c r="NYZ2234" s="15"/>
      <c r="NZA2234" s="15"/>
      <c r="NZB2234" s="80"/>
      <c r="NZC2234" s="52"/>
      <c r="NZD2234" s="69"/>
      <c r="NZE2234" s="69"/>
      <c r="NZF2234" s="69"/>
      <c r="NZG2234" s="107"/>
      <c r="NZH2234" s="2"/>
      <c r="NZI2234" s="15"/>
      <c r="NZJ2234" s="15"/>
      <c r="NZK2234" s="80"/>
      <c r="NZL2234" s="52"/>
      <c r="NZM2234" s="69"/>
      <c r="NZN2234" s="69"/>
      <c r="NZO2234" s="69"/>
      <c r="NZP2234" s="107"/>
      <c r="NZQ2234" s="2"/>
      <c r="NZR2234" s="15"/>
      <c r="NZS2234" s="15"/>
      <c r="NZT2234" s="80"/>
      <c r="NZU2234" s="52"/>
      <c r="NZV2234" s="69"/>
      <c r="NZW2234" s="69"/>
      <c r="NZX2234" s="69"/>
      <c r="NZY2234" s="107"/>
      <c r="NZZ2234" s="2"/>
      <c r="OAA2234" s="15"/>
      <c r="OAB2234" s="15"/>
      <c r="OAC2234" s="80"/>
      <c r="OAD2234" s="52"/>
      <c r="OAE2234" s="69"/>
      <c r="OAF2234" s="69"/>
      <c r="OAG2234" s="69"/>
      <c r="OAH2234" s="107"/>
      <c r="OAI2234" s="2"/>
      <c r="OAJ2234" s="15"/>
      <c r="OAK2234" s="15"/>
      <c r="OAL2234" s="80"/>
      <c r="OAM2234" s="52"/>
      <c r="OAN2234" s="69"/>
      <c r="OAO2234" s="69"/>
      <c r="OAP2234" s="69"/>
      <c r="OAQ2234" s="107"/>
      <c r="OAR2234" s="2"/>
      <c r="OAS2234" s="15"/>
      <c r="OAT2234" s="15"/>
      <c r="OAU2234" s="80"/>
      <c r="OAV2234" s="52"/>
      <c r="OAW2234" s="69"/>
      <c r="OAX2234" s="69"/>
      <c r="OAY2234" s="69"/>
      <c r="OAZ2234" s="107"/>
      <c r="OBA2234" s="2"/>
      <c r="OBB2234" s="15"/>
      <c r="OBC2234" s="15"/>
      <c r="OBD2234" s="80"/>
      <c r="OBE2234" s="52"/>
      <c r="OBF2234" s="69"/>
      <c r="OBG2234" s="69"/>
      <c r="OBH2234" s="69"/>
      <c r="OBI2234" s="107"/>
      <c r="OBJ2234" s="2"/>
      <c r="OBK2234" s="15"/>
      <c r="OBL2234" s="15"/>
      <c r="OBM2234" s="80"/>
      <c r="OBN2234" s="52"/>
      <c r="OBO2234" s="69"/>
      <c r="OBP2234" s="69"/>
      <c r="OBQ2234" s="69"/>
      <c r="OBR2234" s="107"/>
      <c r="OBS2234" s="2"/>
      <c r="OBT2234" s="15"/>
      <c r="OBU2234" s="15"/>
      <c r="OBV2234" s="80"/>
      <c r="OBW2234" s="52"/>
      <c r="OBX2234" s="69"/>
      <c r="OBY2234" s="69"/>
      <c r="OBZ2234" s="69"/>
      <c r="OCA2234" s="107"/>
      <c r="OCB2234" s="2"/>
      <c r="OCC2234" s="15"/>
      <c r="OCD2234" s="15"/>
      <c r="OCE2234" s="80"/>
      <c r="OCF2234" s="52"/>
      <c r="OCG2234" s="69"/>
      <c r="OCH2234" s="69"/>
      <c r="OCI2234" s="69"/>
      <c r="OCJ2234" s="107"/>
      <c r="OCK2234" s="2"/>
      <c r="OCL2234" s="15"/>
      <c r="OCM2234" s="15"/>
      <c r="OCN2234" s="80"/>
      <c r="OCO2234" s="52"/>
      <c r="OCP2234" s="69"/>
      <c r="OCQ2234" s="69"/>
      <c r="OCR2234" s="69"/>
      <c r="OCS2234" s="107"/>
      <c r="OCT2234" s="2"/>
      <c r="OCU2234" s="15"/>
      <c r="OCV2234" s="15"/>
      <c r="OCW2234" s="80"/>
      <c r="OCX2234" s="52"/>
      <c r="OCY2234" s="69"/>
      <c r="OCZ2234" s="69"/>
      <c r="ODA2234" s="69"/>
      <c r="ODB2234" s="107"/>
      <c r="ODC2234" s="2"/>
      <c r="ODD2234" s="15"/>
      <c r="ODE2234" s="15"/>
      <c r="ODF2234" s="80"/>
      <c r="ODG2234" s="52"/>
      <c r="ODH2234" s="69"/>
      <c r="ODI2234" s="69"/>
      <c r="ODJ2234" s="69"/>
      <c r="ODK2234" s="107"/>
      <c r="ODL2234" s="2"/>
      <c r="ODM2234" s="15"/>
      <c r="ODN2234" s="15"/>
      <c r="ODO2234" s="80"/>
      <c r="ODP2234" s="52"/>
      <c r="ODQ2234" s="69"/>
      <c r="ODR2234" s="69"/>
      <c r="ODS2234" s="69"/>
      <c r="ODT2234" s="107"/>
      <c r="ODU2234" s="2"/>
      <c r="ODV2234" s="15"/>
      <c r="ODW2234" s="15"/>
      <c r="ODX2234" s="80"/>
      <c r="ODY2234" s="52"/>
      <c r="ODZ2234" s="69"/>
      <c r="OEA2234" s="69"/>
      <c r="OEB2234" s="69"/>
      <c r="OEC2234" s="107"/>
      <c r="OED2234" s="2"/>
      <c r="OEE2234" s="15"/>
      <c r="OEF2234" s="15"/>
      <c r="OEG2234" s="80"/>
      <c r="OEH2234" s="52"/>
      <c r="OEI2234" s="69"/>
      <c r="OEJ2234" s="69"/>
      <c r="OEK2234" s="69"/>
      <c r="OEL2234" s="107"/>
      <c r="OEM2234" s="2"/>
      <c r="OEN2234" s="15"/>
      <c r="OEO2234" s="15"/>
      <c r="OEP2234" s="80"/>
      <c r="OEQ2234" s="52"/>
      <c r="OER2234" s="69"/>
      <c r="OES2234" s="69"/>
      <c r="OET2234" s="69"/>
      <c r="OEU2234" s="107"/>
      <c r="OEV2234" s="2"/>
      <c r="OEW2234" s="15"/>
      <c r="OEX2234" s="15"/>
      <c r="OEY2234" s="80"/>
      <c r="OEZ2234" s="52"/>
      <c r="OFA2234" s="69"/>
      <c r="OFB2234" s="69"/>
      <c r="OFC2234" s="69"/>
      <c r="OFD2234" s="107"/>
      <c r="OFE2234" s="2"/>
      <c r="OFF2234" s="15"/>
      <c r="OFG2234" s="15"/>
      <c r="OFH2234" s="80"/>
      <c r="OFI2234" s="52"/>
      <c r="OFJ2234" s="69"/>
      <c r="OFK2234" s="69"/>
      <c r="OFL2234" s="69"/>
      <c r="OFM2234" s="107"/>
      <c r="OFN2234" s="2"/>
      <c r="OFO2234" s="15"/>
      <c r="OFP2234" s="15"/>
      <c r="OFQ2234" s="80"/>
      <c r="OFR2234" s="52"/>
      <c r="OFS2234" s="69"/>
      <c r="OFT2234" s="69"/>
      <c r="OFU2234" s="69"/>
      <c r="OFV2234" s="107"/>
      <c r="OFW2234" s="2"/>
      <c r="OFX2234" s="15"/>
      <c r="OFY2234" s="15"/>
      <c r="OFZ2234" s="80"/>
      <c r="OGA2234" s="52"/>
      <c r="OGB2234" s="69"/>
      <c r="OGC2234" s="69"/>
      <c r="OGD2234" s="69"/>
      <c r="OGE2234" s="107"/>
      <c r="OGF2234" s="2"/>
      <c r="OGG2234" s="15"/>
      <c r="OGH2234" s="15"/>
      <c r="OGI2234" s="80"/>
      <c r="OGJ2234" s="52"/>
      <c r="OGK2234" s="69"/>
      <c r="OGL2234" s="69"/>
      <c r="OGM2234" s="69"/>
      <c r="OGN2234" s="107"/>
      <c r="OGO2234" s="2"/>
      <c r="OGP2234" s="15"/>
      <c r="OGQ2234" s="15"/>
      <c r="OGR2234" s="80"/>
      <c r="OGS2234" s="52"/>
      <c r="OGT2234" s="69"/>
      <c r="OGU2234" s="69"/>
      <c r="OGV2234" s="69"/>
      <c r="OGW2234" s="107"/>
      <c r="OGX2234" s="2"/>
      <c r="OGY2234" s="15"/>
      <c r="OGZ2234" s="15"/>
      <c r="OHA2234" s="80"/>
      <c r="OHB2234" s="52"/>
      <c r="OHC2234" s="69"/>
      <c r="OHD2234" s="69"/>
      <c r="OHE2234" s="69"/>
      <c r="OHF2234" s="107"/>
      <c r="OHG2234" s="2"/>
      <c r="OHH2234" s="15"/>
      <c r="OHI2234" s="15"/>
      <c r="OHJ2234" s="80"/>
      <c r="OHK2234" s="52"/>
      <c r="OHL2234" s="69"/>
      <c r="OHM2234" s="69"/>
      <c r="OHN2234" s="69"/>
      <c r="OHO2234" s="107"/>
      <c r="OHP2234" s="2"/>
      <c r="OHQ2234" s="15"/>
      <c r="OHR2234" s="15"/>
      <c r="OHS2234" s="80"/>
      <c r="OHT2234" s="52"/>
      <c r="OHU2234" s="69"/>
      <c r="OHV2234" s="69"/>
      <c r="OHW2234" s="69"/>
      <c r="OHX2234" s="107"/>
      <c r="OHY2234" s="2"/>
      <c r="OHZ2234" s="15"/>
      <c r="OIA2234" s="15"/>
      <c r="OIB2234" s="80"/>
      <c r="OIC2234" s="52"/>
      <c r="OID2234" s="69"/>
      <c r="OIE2234" s="69"/>
      <c r="OIF2234" s="69"/>
      <c r="OIG2234" s="107"/>
      <c r="OIH2234" s="2"/>
      <c r="OII2234" s="15"/>
      <c r="OIJ2234" s="15"/>
      <c r="OIK2234" s="80"/>
      <c r="OIL2234" s="52"/>
      <c r="OIM2234" s="69"/>
      <c r="OIN2234" s="69"/>
      <c r="OIO2234" s="69"/>
      <c r="OIP2234" s="107"/>
      <c r="OIQ2234" s="2"/>
      <c r="OIR2234" s="15"/>
      <c r="OIS2234" s="15"/>
      <c r="OIT2234" s="80"/>
      <c r="OIU2234" s="52"/>
      <c r="OIV2234" s="69"/>
      <c r="OIW2234" s="69"/>
      <c r="OIX2234" s="69"/>
      <c r="OIY2234" s="107"/>
      <c r="OIZ2234" s="2"/>
      <c r="OJA2234" s="15"/>
      <c r="OJB2234" s="15"/>
      <c r="OJC2234" s="80"/>
      <c r="OJD2234" s="52"/>
      <c r="OJE2234" s="69"/>
      <c r="OJF2234" s="69"/>
      <c r="OJG2234" s="69"/>
      <c r="OJH2234" s="107"/>
      <c r="OJI2234" s="2"/>
      <c r="OJJ2234" s="15"/>
      <c r="OJK2234" s="15"/>
      <c r="OJL2234" s="80"/>
      <c r="OJM2234" s="52"/>
      <c r="OJN2234" s="69"/>
      <c r="OJO2234" s="69"/>
      <c r="OJP2234" s="69"/>
      <c r="OJQ2234" s="107"/>
      <c r="OJR2234" s="2"/>
      <c r="OJS2234" s="15"/>
      <c r="OJT2234" s="15"/>
      <c r="OJU2234" s="80"/>
      <c r="OJV2234" s="52"/>
      <c r="OJW2234" s="69"/>
      <c r="OJX2234" s="69"/>
      <c r="OJY2234" s="69"/>
      <c r="OJZ2234" s="107"/>
      <c r="OKA2234" s="2"/>
      <c r="OKB2234" s="15"/>
      <c r="OKC2234" s="15"/>
      <c r="OKD2234" s="80"/>
      <c r="OKE2234" s="52"/>
      <c r="OKF2234" s="69"/>
      <c r="OKG2234" s="69"/>
      <c r="OKH2234" s="69"/>
      <c r="OKI2234" s="107"/>
      <c r="OKJ2234" s="2"/>
      <c r="OKK2234" s="15"/>
      <c r="OKL2234" s="15"/>
      <c r="OKM2234" s="80"/>
      <c r="OKN2234" s="52"/>
      <c r="OKO2234" s="69"/>
      <c r="OKP2234" s="69"/>
      <c r="OKQ2234" s="69"/>
      <c r="OKR2234" s="107"/>
      <c r="OKS2234" s="2"/>
      <c r="OKT2234" s="15"/>
      <c r="OKU2234" s="15"/>
      <c r="OKV2234" s="80"/>
      <c r="OKW2234" s="52"/>
      <c r="OKX2234" s="69"/>
      <c r="OKY2234" s="69"/>
      <c r="OKZ2234" s="69"/>
      <c r="OLA2234" s="107"/>
      <c r="OLB2234" s="2"/>
      <c r="OLC2234" s="15"/>
      <c r="OLD2234" s="15"/>
      <c r="OLE2234" s="80"/>
      <c r="OLF2234" s="52"/>
      <c r="OLG2234" s="69"/>
      <c r="OLH2234" s="69"/>
      <c r="OLI2234" s="69"/>
      <c r="OLJ2234" s="107"/>
      <c r="OLK2234" s="2"/>
      <c r="OLL2234" s="15"/>
      <c r="OLM2234" s="15"/>
      <c r="OLN2234" s="80"/>
      <c r="OLO2234" s="52"/>
      <c r="OLP2234" s="69"/>
      <c r="OLQ2234" s="69"/>
      <c r="OLR2234" s="69"/>
      <c r="OLS2234" s="107"/>
      <c r="OLT2234" s="2"/>
      <c r="OLU2234" s="15"/>
      <c r="OLV2234" s="15"/>
      <c r="OLW2234" s="80"/>
      <c r="OLX2234" s="52"/>
      <c r="OLY2234" s="69"/>
      <c r="OLZ2234" s="69"/>
      <c r="OMA2234" s="69"/>
      <c r="OMB2234" s="107"/>
      <c r="OMC2234" s="2"/>
      <c r="OMD2234" s="15"/>
      <c r="OME2234" s="15"/>
      <c r="OMF2234" s="80"/>
      <c r="OMG2234" s="52"/>
      <c r="OMH2234" s="69"/>
      <c r="OMI2234" s="69"/>
      <c r="OMJ2234" s="69"/>
      <c r="OMK2234" s="107"/>
      <c r="OML2234" s="2"/>
      <c r="OMM2234" s="15"/>
      <c r="OMN2234" s="15"/>
      <c r="OMO2234" s="80"/>
      <c r="OMP2234" s="52"/>
      <c r="OMQ2234" s="69"/>
      <c r="OMR2234" s="69"/>
      <c r="OMS2234" s="69"/>
      <c r="OMT2234" s="107"/>
      <c r="OMU2234" s="2"/>
      <c r="OMV2234" s="15"/>
      <c r="OMW2234" s="15"/>
      <c r="OMX2234" s="80"/>
      <c r="OMY2234" s="52"/>
      <c r="OMZ2234" s="69"/>
      <c r="ONA2234" s="69"/>
      <c r="ONB2234" s="69"/>
      <c r="ONC2234" s="107"/>
      <c r="OND2234" s="2"/>
      <c r="ONE2234" s="15"/>
      <c r="ONF2234" s="15"/>
      <c r="ONG2234" s="80"/>
      <c r="ONH2234" s="52"/>
      <c r="ONI2234" s="69"/>
      <c r="ONJ2234" s="69"/>
      <c r="ONK2234" s="69"/>
      <c r="ONL2234" s="107"/>
      <c r="ONM2234" s="2"/>
      <c r="ONN2234" s="15"/>
      <c r="ONO2234" s="15"/>
      <c r="ONP2234" s="80"/>
      <c r="ONQ2234" s="52"/>
      <c r="ONR2234" s="69"/>
      <c r="ONS2234" s="69"/>
      <c r="ONT2234" s="69"/>
      <c r="ONU2234" s="107"/>
      <c r="ONV2234" s="2"/>
      <c r="ONW2234" s="15"/>
      <c r="ONX2234" s="15"/>
      <c r="ONY2234" s="80"/>
      <c r="ONZ2234" s="52"/>
      <c r="OOA2234" s="69"/>
      <c r="OOB2234" s="69"/>
      <c r="OOC2234" s="69"/>
      <c r="OOD2234" s="107"/>
      <c r="OOE2234" s="2"/>
      <c r="OOF2234" s="15"/>
      <c r="OOG2234" s="15"/>
      <c r="OOH2234" s="80"/>
      <c r="OOI2234" s="52"/>
      <c r="OOJ2234" s="69"/>
      <c r="OOK2234" s="69"/>
      <c r="OOL2234" s="69"/>
      <c r="OOM2234" s="107"/>
      <c r="OON2234" s="2"/>
      <c r="OOO2234" s="15"/>
      <c r="OOP2234" s="15"/>
      <c r="OOQ2234" s="80"/>
      <c r="OOR2234" s="52"/>
      <c r="OOS2234" s="69"/>
      <c r="OOT2234" s="69"/>
      <c r="OOU2234" s="69"/>
      <c r="OOV2234" s="107"/>
      <c r="OOW2234" s="2"/>
      <c r="OOX2234" s="15"/>
      <c r="OOY2234" s="15"/>
      <c r="OOZ2234" s="80"/>
      <c r="OPA2234" s="52"/>
      <c r="OPB2234" s="69"/>
      <c r="OPC2234" s="69"/>
      <c r="OPD2234" s="69"/>
      <c r="OPE2234" s="107"/>
      <c r="OPF2234" s="2"/>
      <c r="OPG2234" s="15"/>
      <c r="OPH2234" s="15"/>
      <c r="OPI2234" s="80"/>
      <c r="OPJ2234" s="52"/>
      <c r="OPK2234" s="69"/>
      <c r="OPL2234" s="69"/>
      <c r="OPM2234" s="69"/>
      <c r="OPN2234" s="107"/>
      <c r="OPO2234" s="2"/>
      <c r="OPP2234" s="15"/>
      <c r="OPQ2234" s="15"/>
      <c r="OPR2234" s="80"/>
      <c r="OPS2234" s="52"/>
      <c r="OPT2234" s="69"/>
      <c r="OPU2234" s="69"/>
      <c r="OPV2234" s="69"/>
      <c r="OPW2234" s="107"/>
      <c r="OPX2234" s="2"/>
      <c r="OPY2234" s="15"/>
      <c r="OPZ2234" s="15"/>
      <c r="OQA2234" s="80"/>
      <c r="OQB2234" s="52"/>
      <c r="OQC2234" s="69"/>
      <c r="OQD2234" s="69"/>
      <c r="OQE2234" s="69"/>
      <c r="OQF2234" s="107"/>
      <c r="OQG2234" s="2"/>
      <c r="OQH2234" s="15"/>
      <c r="OQI2234" s="15"/>
      <c r="OQJ2234" s="80"/>
      <c r="OQK2234" s="52"/>
      <c r="OQL2234" s="69"/>
      <c r="OQM2234" s="69"/>
      <c r="OQN2234" s="69"/>
      <c r="OQO2234" s="107"/>
      <c r="OQP2234" s="2"/>
      <c r="OQQ2234" s="15"/>
      <c r="OQR2234" s="15"/>
      <c r="OQS2234" s="80"/>
      <c r="OQT2234" s="52"/>
      <c r="OQU2234" s="69"/>
      <c r="OQV2234" s="69"/>
      <c r="OQW2234" s="69"/>
      <c r="OQX2234" s="107"/>
      <c r="OQY2234" s="2"/>
      <c r="OQZ2234" s="15"/>
      <c r="ORA2234" s="15"/>
      <c r="ORB2234" s="80"/>
      <c r="ORC2234" s="52"/>
      <c r="ORD2234" s="69"/>
      <c r="ORE2234" s="69"/>
      <c r="ORF2234" s="69"/>
      <c r="ORG2234" s="107"/>
      <c r="ORH2234" s="2"/>
      <c r="ORI2234" s="15"/>
      <c r="ORJ2234" s="15"/>
      <c r="ORK2234" s="80"/>
      <c r="ORL2234" s="52"/>
      <c r="ORM2234" s="69"/>
      <c r="ORN2234" s="69"/>
      <c r="ORO2234" s="69"/>
      <c r="ORP2234" s="107"/>
      <c r="ORQ2234" s="2"/>
      <c r="ORR2234" s="15"/>
      <c r="ORS2234" s="15"/>
      <c r="ORT2234" s="80"/>
      <c r="ORU2234" s="52"/>
      <c r="ORV2234" s="69"/>
      <c r="ORW2234" s="69"/>
      <c r="ORX2234" s="69"/>
      <c r="ORY2234" s="107"/>
      <c r="ORZ2234" s="2"/>
      <c r="OSA2234" s="15"/>
      <c r="OSB2234" s="15"/>
      <c r="OSC2234" s="80"/>
      <c r="OSD2234" s="52"/>
      <c r="OSE2234" s="69"/>
      <c r="OSF2234" s="69"/>
      <c r="OSG2234" s="69"/>
      <c r="OSH2234" s="107"/>
      <c r="OSI2234" s="2"/>
      <c r="OSJ2234" s="15"/>
      <c r="OSK2234" s="15"/>
      <c r="OSL2234" s="80"/>
      <c r="OSM2234" s="52"/>
      <c r="OSN2234" s="69"/>
      <c r="OSO2234" s="69"/>
      <c r="OSP2234" s="69"/>
      <c r="OSQ2234" s="107"/>
      <c r="OSR2234" s="2"/>
      <c r="OSS2234" s="15"/>
      <c r="OST2234" s="15"/>
      <c r="OSU2234" s="80"/>
      <c r="OSV2234" s="52"/>
      <c r="OSW2234" s="69"/>
      <c r="OSX2234" s="69"/>
      <c r="OSY2234" s="69"/>
      <c r="OSZ2234" s="107"/>
      <c r="OTA2234" s="2"/>
      <c r="OTB2234" s="15"/>
      <c r="OTC2234" s="15"/>
      <c r="OTD2234" s="80"/>
      <c r="OTE2234" s="52"/>
      <c r="OTF2234" s="69"/>
      <c r="OTG2234" s="69"/>
      <c r="OTH2234" s="69"/>
      <c r="OTI2234" s="107"/>
      <c r="OTJ2234" s="2"/>
      <c r="OTK2234" s="15"/>
      <c r="OTL2234" s="15"/>
      <c r="OTM2234" s="80"/>
      <c r="OTN2234" s="52"/>
      <c r="OTO2234" s="69"/>
      <c r="OTP2234" s="69"/>
      <c r="OTQ2234" s="69"/>
      <c r="OTR2234" s="107"/>
      <c r="OTS2234" s="2"/>
      <c r="OTT2234" s="15"/>
      <c r="OTU2234" s="15"/>
      <c r="OTV2234" s="80"/>
      <c r="OTW2234" s="52"/>
      <c r="OTX2234" s="69"/>
      <c r="OTY2234" s="69"/>
      <c r="OTZ2234" s="69"/>
      <c r="OUA2234" s="107"/>
      <c r="OUB2234" s="2"/>
      <c r="OUC2234" s="15"/>
      <c r="OUD2234" s="15"/>
      <c r="OUE2234" s="80"/>
      <c r="OUF2234" s="52"/>
      <c r="OUG2234" s="69"/>
      <c r="OUH2234" s="69"/>
      <c r="OUI2234" s="69"/>
      <c r="OUJ2234" s="107"/>
      <c r="OUK2234" s="2"/>
      <c r="OUL2234" s="15"/>
      <c r="OUM2234" s="15"/>
      <c r="OUN2234" s="80"/>
      <c r="OUO2234" s="52"/>
      <c r="OUP2234" s="69"/>
      <c r="OUQ2234" s="69"/>
      <c r="OUR2234" s="69"/>
      <c r="OUS2234" s="107"/>
      <c r="OUT2234" s="2"/>
      <c r="OUU2234" s="15"/>
      <c r="OUV2234" s="15"/>
      <c r="OUW2234" s="80"/>
      <c r="OUX2234" s="52"/>
      <c r="OUY2234" s="69"/>
      <c r="OUZ2234" s="69"/>
      <c r="OVA2234" s="69"/>
      <c r="OVB2234" s="107"/>
      <c r="OVC2234" s="2"/>
      <c r="OVD2234" s="15"/>
      <c r="OVE2234" s="15"/>
      <c r="OVF2234" s="80"/>
      <c r="OVG2234" s="52"/>
      <c r="OVH2234" s="69"/>
      <c r="OVI2234" s="69"/>
      <c r="OVJ2234" s="69"/>
      <c r="OVK2234" s="107"/>
      <c r="OVL2234" s="2"/>
      <c r="OVM2234" s="15"/>
      <c r="OVN2234" s="15"/>
      <c r="OVO2234" s="80"/>
      <c r="OVP2234" s="52"/>
      <c r="OVQ2234" s="69"/>
      <c r="OVR2234" s="69"/>
      <c r="OVS2234" s="69"/>
      <c r="OVT2234" s="107"/>
      <c r="OVU2234" s="2"/>
      <c r="OVV2234" s="15"/>
      <c r="OVW2234" s="15"/>
      <c r="OVX2234" s="80"/>
      <c r="OVY2234" s="52"/>
      <c r="OVZ2234" s="69"/>
      <c r="OWA2234" s="69"/>
      <c r="OWB2234" s="69"/>
      <c r="OWC2234" s="107"/>
      <c r="OWD2234" s="2"/>
      <c r="OWE2234" s="15"/>
      <c r="OWF2234" s="15"/>
      <c r="OWG2234" s="80"/>
      <c r="OWH2234" s="52"/>
      <c r="OWI2234" s="69"/>
      <c r="OWJ2234" s="69"/>
      <c r="OWK2234" s="69"/>
      <c r="OWL2234" s="107"/>
      <c r="OWM2234" s="2"/>
      <c r="OWN2234" s="15"/>
      <c r="OWO2234" s="15"/>
      <c r="OWP2234" s="80"/>
      <c r="OWQ2234" s="52"/>
      <c r="OWR2234" s="69"/>
      <c r="OWS2234" s="69"/>
      <c r="OWT2234" s="69"/>
      <c r="OWU2234" s="107"/>
      <c r="OWV2234" s="2"/>
      <c r="OWW2234" s="15"/>
      <c r="OWX2234" s="15"/>
      <c r="OWY2234" s="80"/>
      <c r="OWZ2234" s="52"/>
      <c r="OXA2234" s="69"/>
      <c r="OXB2234" s="69"/>
      <c r="OXC2234" s="69"/>
      <c r="OXD2234" s="107"/>
      <c r="OXE2234" s="2"/>
      <c r="OXF2234" s="15"/>
      <c r="OXG2234" s="15"/>
      <c r="OXH2234" s="80"/>
      <c r="OXI2234" s="52"/>
      <c r="OXJ2234" s="69"/>
      <c r="OXK2234" s="69"/>
      <c r="OXL2234" s="69"/>
      <c r="OXM2234" s="107"/>
      <c r="OXN2234" s="2"/>
      <c r="OXO2234" s="15"/>
      <c r="OXP2234" s="15"/>
      <c r="OXQ2234" s="80"/>
      <c r="OXR2234" s="52"/>
      <c r="OXS2234" s="69"/>
      <c r="OXT2234" s="69"/>
      <c r="OXU2234" s="69"/>
      <c r="OXV2234" s="107"/>
      <c r="OXW2234" s="2"/>
      <c r="OXX2234" s="15"/>
      <c r="OXY2234" s="15"/>
      <c r="OXZ2234" s="80"/>
      <c r="OYA2234" s="52"/>
      <c r="OYB2234" s="69"/>
      <c r="OYC2234" s="69"/>
      <c r="OYD2234" s="69"/>
      <c r="OYE2234" s="107"/>
      <c r="OYF2234" s="2"/>
      <c r="OYG2234" s="15"/>
      <c r="OYH2234" s="15"/>
      <c r="OYI2234" s="80"/>
      <c r="OYJ2234" s="52"/>
      <c r="OYK2234" s="69"/>
      <c r="OYL2234" s="69"/>
      <c r="OYM2234" s="69"/>
      <c r="OYN2234" s="107"/>
      <c r="OYO2234" s="2"/>
      <c r="OYP2234" s="15"/>
      <c r="OYQ2234" s="15"/>
      <c r="OYR2234" s="80"/>
      <c r="OYS2234" s="52"/>
      <c r="OYT2234" s="69"/>
      <c r="OYU2234" s="69"/>
      <c r="OYV2234" s="69"/>
      <c r="OYW2234" s="107"/>
      <c r="OYX2234" s="2"/>
      <c r="OYY2234" s="15"/>
      <c r="OYZ2234" s="15"/>
      <c r="OZA2234" s="80"/>
      <c r="OZB2234" s="52"/>
      <c r="OZC2234" s="69"/>
      <c r="OZD2234" s="69"/>
      <c r="OZE2234" s="69"/>
      <c r="OZF2234" s="107"/>
      <c r="OZG2234" s="2"/>
      <c r="OZH2234" s="15"/>
      <c r="OZI2234" s="15"/>
      <c r="OZJ2234" s="80"/>
      <c r="OZK2234" s="52"/>
      <c r="OZL2234" s="69"/>
      <c r="OZM2234" s="69"/>
      <c r="OZN2234" s="69"/>
      <c r="OZO2234" s="107"/>
      <c r="OZP2234" s="2"/>
      <c r="OZQ2234" s="15"/>
      <c r="OZR2234" s="15"/>
      <c r="OZS2234" s="80"/>
      <c r="OZT2234" s="52"/>
      <c r="OZU2234" s="69"/>
      <c r="OZV2234" s="69"/>
      <c r="OZW2234" s="69"/>
      <c r="OZX2234" s="107"/>
      <c r="OZY2234" s="2"/>
      <c r="OZZ2234" s="15"/>
      <c r="PAA2234" s="15"/>
      <c r="PAB2234" s="80"/>
      <c r="PAC2234" s="52"/>
      <c r="PAD2234" s="69"/>
      <c r="PAE2234" s="69"/>
      <c r="PAF2234" s="69"/>
      <c r="PAG2234" s="107"/>
      <c r="PAH2234" s="2"/>
      <c r="PAI2234" s="15"/>
      <c r="PAJ2234" s="15"/>
      <c r="PAK2234" s="80"/>
      <c r="PAL2234" s="52"/>
      <c r="PAM2234" s="69"/>
      <c r="PAN2234" s="69"/>
      <c r="PAO2234" s="69"/>
      <c r="PAP2234" s="107"/>
      <c r="PAQ2234" s="2"/>
      <c r="PAR2234" s="15"/>
      <c r="PAS2234" s="15"/>
      <c r="PAT2234" s="80"/>
      <c r="PAU2234" s="52"/>
      <c r="PAV2234" s="69"/>
      <c r="PAW2234" s="69"/>
      <c r="PAX2234" s="69"/>
      <c r="PAY2234" s="107"/>
      <c r="PAZ2234" s="2"/>
      <c r="PBA2234" s="15"/>
      <c r="PBB2234" s="15"/>
      <c r="PBC2234" s="80"/>
      <c r="PBD2234" s="52"/>
      <c r="PBE2234" s="69"/>
      <c r="PBF2234" s="69"/>
      <c r="PBG2234" s="69"/>
      <c r="PBH2234" s="107"/>
      <c r="PBI2234" s="2"/>
      <c r="PBJ2234" s="15"/>
      <c r="PBK2234" s="15"/>
      <c r="PBL2234" s="80"/>
      <c r="PBM2234" s="52"/>
      <c r="PBN2234" s="69"/>
      <c r="PBO2234" s="69"/>
      <c r="PBP2234" s="69"/>
      <c r="PBQ2234" s="107"/>
      <c r="PBR2234" s="2"/>
      <c r="PBS2234" s="15"/>
      <c r="PBT2234" s="15"/>
      <c r="PBU2234" s="80"/>
      <c r="PBV2234" s="52"/>
      <c r="PBW2234" s="69"/>
      <c r="PBX2234" s="69"/>
      <c r="PBY2234" s="69"/>
      <c r="PBZ2234" s="107"/>
      <c r="PCA2234" s="2"/>
      <c r="PCB2234" s="15"/>
      <c r="PCC2234" s="15"/>
      <c r="PCD2234" s="80"/>
      <c r="PCE2234" s="52"/>
      <c r="PCF2234" s="69"/>
      <c r="PCG2234" s="69"/>
      <c r="PCH2234" s="69"/>
      <c r="PCI2234" s="107"/>
      <c r="PCJ2234" s="2"/>
      <c r="PCK2234" s="15"/>
      <c r="PCL2234" s="15"/>
      <c r="PCM2234" s="80"/>
      <c r="PCN2234" s="52"/>
      <c r="PCO2234" s="69"/>
      <c r="PCP2234" s="69"/>
      <c r="PCQ2234" s="69"/>
      <c r="PCR2234" s="107"/>
      <c r="PCS2234" s="2"/>
      <c r="PCT2234" s="15"/>
      <c r="PCU2234" s="15"/>
      <c r="PCV2234" s="80"/>
      <c r="PCW2234" s="52"/>
      <c r="PCX2234" s="69"/>
      <c r="PCY2234" s="69"/>
      <c r="PCZ2234" s="69"/>
      <c r="PDA2234" s="107"/>
      <c r="PDB2234" s="2"/>
      <c r="PDC2234" s="15"/>
      <c r="PDD2234" s="15"/>
      <c r="PDE2234" s="80"/>
      <c r="PDF2234" s="52"/>
      <c r="PDG2234" s="69"/>
      <c r="PDH2234" s="69"/>
      <c r="PDI2234" s="69"/>
      <c r="PDJ2234" s="107"/>
      <c r="PDK2234" s="2"/>
      <c r="PDL2234" s="15"/>
      <c r="PDM2234" s="15"/>
      <c r="PDN2234" s="80"/>
      <c r="PDO2234" s="52"/>
      <c r="PDP2234" s="69"/>
      <c r="PDQ2234" s="69"/>
      <c r="PDR2234" s="69"/>
      <c r="PDS2234" s="107"/>
      <c r="PDT2234" s="2"/>
      <c r="PDU2234" s="15"/>
      <c r="PDV2234" s="15"/>
      <c r="PDW2234" s="80"/>
      <c r="PDX2234" s="52"/>
      <c r="PDY2234" s="69"/>
      <c r="PDZ2234" s="69"/>
      <c r="PEA2234" s="69"/>
      <c r="PEB2234" s="107"/>
      <c r="PEC2234" s="2"/>
      <c r="PED2234" s="15"/>
      <c r="PEE2234" s="15"/>
      <c r="PEF2234" s="80"/>
      <c r="PEG2234" s="52"/>
      <c r="PEH2234" s="69"/>
      <c r="PEI2234" s="69"/>
      <c r="PEJ2234" s="69"/>
      <c r="PEK2234" s="107"/>
      <c r="PEL2234" s="2"/>
      <c r="PEM2234" s="15"/>
      <c r="PEN2234" s="15"/>
      <c r="PEO2234" s="80"/>
      <c r="PEP2234" s="52"/>
      <c r="PEQ2234" s="69"/>
      <c r="PER2234" s="69"/>
      <c r="PES2234" s="69"/>
      <c r="PET2234" s="107"/>
      <c r="PEU2234" s="2"/>
      <c r="PEV2234" s="15"/>
      <c r="PEW2234" s="15"/>
      <c r="PEX2234" s="80"/>
      <c r="PEY2234" s="52"/>
      <c r="PEZ2234" s="69"/>
      <c r="PFA2234" s="69"/>
      <c r="PFB2234" s="69"/>
      <c r="PFC2234" s="107"/>
      <c r="PFD2234" s="2"/>
      <c r="PFE2234" s="15"/>
      <c r="PFF2234" s="15"/>
      <c r="PFG2234" s="80"/>
      <c r="PFH2234" s="52"/>
      <c r="PFI2234" s="69"/>
      <c r="PFJ2234" s="69"/>
      <c r="PFK2234" s="69"/>
      <c r="PFL2234" s="107"/>
      <c r="PFM2234" s="2"/>
      <c r="PFN2234" s="15"/>
      <c r="PFO2234" s="15"/>
      <c r="PFP2234" s="80"/>
      <c r="PFQ2234" s="52"/>
      <c r="PFR2234" s="69"/>
      <c r="PFS2234" s="69"/>
      <c r="PFT2234" s="69"/>
      <c r="PFU2234" s="107"/>
      <c r="PFV2234" s="2"/>
      <c r="PFW2234" s="15"/>
      <c r="PFX2234" s="15"/>
      <c r="PFY2234" s="80"/>
      <c r="PFZ2234" s="52"/>
      <c r="PGA2234" s="69"/>
      <c r="PGB2234" s="69"/>
      <c r="PGC2234" s="69"/>
      <c r="PGD2234" s="107"/>
      <c r="PGE2234" s="2"/>
      <c r="PGF2234" s="15"/>
      <c r="PGG2234" s="15"/>
      <c r="PGH2234" s="80"/>
      <c r="PGI2234" s="52"/>
      <c r="PGJ2234" s="69"/>
      <c r="PGK2234" s="69"/>
      <c r="PGL2234" s="69"/>
      <c r="PGM2234" s="107"/>
      <c r="PGN2234" s="2"/>
      <c r="PGO2234" s="15"/>
      <c r="PGP2234" s="15"/>
      <c r="PGQ2234" s="80"/>
      <c r="PGR2234" s="52"/>
      <c r="PGS2234" s="69"/>
      <c r="PGT2234" s="69"/>
      <c r="PGU2234" s="69"/>
      <c r="PGV2234" s="107"/>
      <c r="PGW2234" s="2"/>
      <c r="PGX2234" s="15"/>
      <c r="PGY2234" s="15"/>
      <c r="PGZ2234" s="80"/>
      <c r="PHA2234" s="52"/>
      <c r="PHB2234" s="69"/>
      <c r="PHC2234" s="69"/>
      <c r="PHD2234" s="69"/>
      <c r="PHE2234" s="107"/>
      <c r="PHF2234" s="2"/>
      <c r="PHG2234" s="15"/>
      <c r="PHH2234" s="15"/>
      <c r="PHI2234" s="80"/>
      <c r="PHJ2234" s="52"/>
      <c r="PHK2234" s="69"/>
      <c r="PHL2234" s="69"/>
      <c r="PHM2234" s="69"/>
      <c r="PHN2234" s="107"/>
      <c r="PHO2234" s="2"/>
      <c r="PHP2234" s="15"/>
      <c r="PHQ2234" s="15"/>
      <c r="PHR2234" s="80"/>
      <c r="PHS2234" s="52"/>
      <c r="PHT2234" s="69"/>
      <c r="PHU2234" s="69"/>
      <c r="PHV2234" s="69"/>
      <c r="PHW2234" s="107"/>
      <c r="PHX2234" s="2"/>
      <c r="PHY2234" s="15"/>
      <c r="PHZ2234" s="15"/>
      <c r="PIA2234" s="80"/>
      <c r="PIB2234" s="52"/>
      <c r="PIC2234" s="69"/>
      <c r="PID2234" s="69"/>
      <c r="PIE2234" s="69"/>
      <c r="PIF2234" s="107"/>
      <c r="PIG2234" s="2"/>
      <c r="PIH2234" s="15"/>
      <c r="PII2234" s="15"/>
      <c r="PIJ2234" s="80"/>
      <c r="PIK2234" s="52"/>
      <c r="PIL2234" s="69"/>
      <c r="PIM2234" s="69"/>
      <c r="PIN2234" s="69"/>
      <c r="PIO2234" s="107"/>
      <c r="PIP2234" s="2"/>
      <c r="PIQ2234" s="15"/>
      <c r="PIR2234" s="15"/>
      <c r="PIS2234" s="80"/>
      <c r="PIT2234" s="52"/>
      <c r="PIU2234" s="69"/>
      <c r="PIV2234" s="69"/>
      <c r="PIW2234" s="69"/>
      <c r="PIX2234" s="107"/>
      <c r="PIY2234" s="2"/>
      <c r="PIZ2234" s="15"/>
      <c r="PJA2234" s="15"/>
      <c r="PJB2234" s="80"/>
      <c r="PJC2234" s="52"/>
      <c r="PJD2234" s="69"/>
      <c r="PJE2234" s="69"/>
      <c r="PJF2234" s="69"/>
      <c r="PJG2234" s="107"/>
      <c r="PJH2234" s="2"/>
      <c r="PJI2234" s="15"/>
      <c r="PJJ2234" s="15"/>
      <c r="PJK2234" s="80"/>
      <c r="PJL2234" s="52"/>
      <c r="PJM2234" s="69"/>
      <c r="PJN2234" s="69"/>
      <c r="PJO2234" s="69"/>
      <c r="PJP2234" s="107"/>
      <c r="PJQ2234" s="2"/>
      <c r="PJR2234" s="15"/>
      <c r="PJS2234" s="15"/>
      <c r="PJT2234" s="80"/>
      <c r="PJU2234" s="52"/>
      <c r="PJV2234" s="69"/>
      <c r="PJW2234" s="69"/>
      <c r="PJX2234" s="69"/>
      <c r="PJY2234" s="107"/>
      <c r="PJZ2234" s="2"/>
      <c r="PKA2234" s="15"/>
      <c r="PKB2234" s="15"/>
      <c r="PKC2234" s="80"/>
      <c r="PKD2234" s="52"/>
      <c r="PKE2234" s="69"/>
      <c r="PKF2234" s="69"/>
      <c r="PKG2234" s="69"/>
      <c r="PKH2234" s="107"/>
      <c r="PKI2234" s="2"/>
      <c r="PKJ2234" s="15"/>
      <c r="PKK2234" s="15"/>
      <c r="PKL2234" s="80"/>
      <c r="PKM2234" s="52"/>
      <c r="PKN2234" s="69"/>
      <c r="PKO2234" s="69"/>
      <c r="PKP2234" s="69"/>
      <c r="PKQ2234" s="107"/>
      <c r="PKR2234" s="2"/>
      <c r="PKS2234" s="15"/>
      <c r="PKT2234" s="15"/>
      <c r="PKU2234" s="80"/>
      <c r="PKV2234" s="52"/>
      <c r="PKW2234" s="69"/>
      <c r="PKX2234" s="69"/>
      <c r="PKY2234" s="69"/>
      <c r="PKZ2234" s="107"/>
      <c r="PLA2234" s="2"/>
      <c r="PLB2234" s="15"/>
      <c r="PLC2234" s="15"/>
      <c r="PLD2234" s="80"/>
      <c r="PLE2234" s="52"/>
      <c r="PLF2234" s="69"/>
      <c r="PLG2234" s="69"/>
      <c r="PLH2234" s="69"/>
      <c r="PLI2234" s="107"/>
      <c r="PLJ2234" s="2"/>
      <c r="PLK2234" s="15"/>
      <c r="PLL2234" s="15"/>
      <c r="PLM2234" s="80"/>
      <c r="PLN2234" s="52"/>
      <c r="PLO2234" s="69"/>
      <c r="PLP2234" s="69"/>
      <c r="PLQ2234" s="69"/>
      <c r="PLR2234" s="107"/>
      <c r="PLS2234" s="2"/>
      <c r="PLT2234" s="15"/>
      <c r="PLU2234" s="15"/>
      <c r="PLV2234" s="80"/>
      <c r="PLW2234" s="52"/>
      <c r="PLX2234" s="69"/>
      <c r="PLY2234" s="69"/>
      <c r="PLZ2234" s="69"/>
      <c r="PMA2234" s="107"/>
      <c r="PMB2234" s="2"/>
      <c r="PMC2234" s="15"/>
      <c r="PMD2234" s="15"/>
      <c r="PME2234" s="80"/>
      <c r="PMF2234" s="52"/>
      <c r="PMG2234" s="69"/>
      <c r="PMH2234" s="69"/>
      <c r="PMI2234" s="69"/>
      <c r="PMJ2234" s="107"/>
      <c r="PMK2234" s="2"/>
      <c r="PML2234" s="15"/>
      <c r="PMM2234" s="15"/>
      <c r="PMN2234" s="80"/>
      <c r="PMO2234" s="52"/>
      <c r="PMP2234" s="69"/>
      <c r="PMQ2234" s="69"/>
      <c r="PMR2234" s="69"/>
      <c r="PMS2234" s="107"/>
      <c r="PMT2234" s="2"/>
      <c r="PMU2234" s="15"/>
      <c r="PMV2234" s="15"/>
      <c r="PMW2234" s="80"/>
      <c r="PMX2234" s="52"/>
      <c r="PMY2234" s="69"/>
      <c r="PMZ2234" s="69"/>
      <c r="PNA2234" s="69"/>
      <c r="PNB2234" s="107"/>
      <c r="PNC2234" s="2"/>
      <c r="PND2234" s="15"/>
      <c r="PNE2234" s="15"/>
      <c r="PNF2234" s="80"/>
      <c r="PNG2234" s="52"/>
      <c r="PNH2234" s="69"/>
      <c r="PNI2234" s="69"/>
      <c r="PNJ2234" s="69"/>
      <c r="PNK2234" s="107"/>
      <c r="PNL2234" s="2"/>
      <c r="PNM2234" s="15"/>
      <c r="PNN2234" s="15"/>
      <c r="PNO2234" s="80"/>
      <c r="PNP2234" s="52"/>
      <c r="PNQ2234" s="69"/>
      <c r="PNR2234" s="69"/>
      <c r="PNS2234" s="69"/>
      <c r="PNT2234" s="107"/>
      <c r="PNU2234" s="2"/>
      <c r="PNV2234" s="15"/>
      <c r="PNW2234" s="15"/>
      <c r="PNX2234" s="80"/>
      <c r="PNY2234" s="52"/>
      <c r="PNZ2234" s="69"/>
      <c r="POA2234" s="69"/>
      <c r="POB2234" s="69"/>
      <c r="POC2234" s="107"/>
      <c r="POD2234" s="2"/>
      <c r="POE2234" s="15"/>
      <c r="POF2234" s="15"/>
      <c r="POG2234" s="80"/>
      <c r="POH2234" s="52"/>
      <c r="POI2234" s="69"/>
      <c r="POJ2234" s="69"/>
      <c r="POK2234" s="69"/>
      <c r="POL2234" s="107"/>
      <c r="POM2234" s="2"/>
      <c r="PON2234" s="15"/>
      <c r="POO2234" s="15"/>
      <c r="POP2234" s="80"/>
      <c r="POQ2234" s="52"/>
      <c r="POR2234" s="69"/>
      <c r="POS2234" s="69"/>
      <c r="POT2234" s="69"/>
      <c r="POU2234" s="107"/>
      <c r="POV2234" s="2"/>
      <c r="POW2234" s="15"/>
      <c r="POX2234" s="15"/>
      <c r="POY2234" s="80"/>
      <c r="POZ2234" s="52"/>
      <c r="PPA2234" s="69"/>
      <c r="PPB2234" s="69"/>
      <c r="PPC2234" s="69"/>
      <c r="PPD2234" s="107"/>
      <c r="PPE2234" s="2"/>
      <c r="PPF2234" s="15"/>
      <c r="PPG2234" s="15"/>
      <c r="PPH2234" s="80"/>
      <c r="PPI2234" s="52"/>
      <c r="PPJ2234" s="69"/>
      <c r="PPK2234" s="69"/>
      <c r="PPL2234" s="69"/>
      <c r="PPM2234" s="107"/>
      <c r="PPN2234" s="2"/>
      <c r="PPO2234" s="15"/>
      <c r="PPP2234" s="15"/>
      <c r="PPQ2234" s="80"/>
      <c r="PPR2234" s="52"/>
      <c r="PPS2234" s="69"/>
      <c r="PPT2234" s="69"/>
      <c r="PPU2234" s="69"/>
      <c r="PPV2234" s="107"/>
      <c r="PPW2234" s="2"/>
      <c r="PPX2234" s="15"/>
      <c r="PPY2234" s="15"/>
      <c r="PPZ2234" s="80"/>
      <c r="PQA2234" s="52"/>
      <c r="PQB2234" s="69"/>
      <c r="PQC2234" s="69"/>
      <c r="PQD2234" s="69"/>
      <c r="PQE2234" s="107"/>
      <c r="PQF2234" s="2"/>
      <c r="PQG2234" s="15"/>
      <c r="PQH2234" s="15"/>
      <c r="PQI2234" s="80"/>
      <c r="PQJ2234" s="52"/>
      <c r="PQK2234" s="69"/>
      <c r="PQL2234" s="69"/>
      <c r="PQM2234" s="69"/>
      <c r="PQN2234" s="107"/>
      <c r="PQO2234" s="2"/>
      <c r="PQP2234" s="15"/>
      <c r="PQQ2234" s="15"/>
      <c r="PQR2234" s="80"/>
      <c r="PQS2234" s="52"/>
      <c r="PQT2234" s="69"/>
      <c r="PQU2234" s="69"/>
      <c r="PQV2234" s="69"/>
      <c r="PQW2234" s="107"/>
      <c r="PQX2234" s="2"/>
      <c r="PQY2234" s="15"/>
      <c r="PQZ2234" s="15"/>
      <c r="PRA2234" s="80"/>
      <c r="PRB2234" s="52"/>
      <c r="PRC2234" s="69"/>
      <c r="PRD2234" s="69"/>
      <c r="PRE2234" s="69"/>
      <c r="PRF2234" s="107"/>
      <c r="PRG2234" s="2"/>
      <c r="PRH2234" s="15"/>
      <c r="PRI2234" s="15"/>
      <c r="PRJ2234" s="80"/>
      <c r="PRK2234" s="52"/>
      <c r="PRL2234" s="69"/>
      <c r="PRM2234" s="69"/>
      <c r="PRN2234" s="69"/>
      <c r="PRO2234" s="107"/>
      <c r="PRP2234" s="2"/>
      <c r="PRQ2234" s="15"/>
      <c r="PRR2234" s="15"/>
      <c r="PRS2234" s="80"/>
      <c r="PRT2234" s="52"/>
      <c r="PRU2234" s="69"/>
      <c r="PRV2234" s="69"/>
      <c r="PRW2234" s="69"/>
      <c r="PRX2234" s="107"/>
      <c r="PRY2234" s="2"/>
      <c r="PRZ2234" s="15"/>
      <c r="PSA2234" s="15"/>
      <c r="PSB2234" s="80"/>
      <c r="PSC2234" s="52"/>
      <c r="PSD2234" s="69"/>
      <c r="PSE2234" s="69"/>
      <c r="PSF2234" s="69"/>
      <c r="PSG2234" s="107"/>
      <c r="PSH2234" s="2"/>
      <c r="PSI2234" s="15"/>
      <c r="PSJ2234" s="15"/>
      <c r="PSK2234" s="80"/>
      <c r="PSL2234" s="52"/>
      <c r="PSM2234" s="69"/>
      <c r="PSN2234" s="69"/>
      <c r="PSO2234" s="69"/>
      <c r="PSP2234" s="107"/>
      <c r="PSQ2234" s="2"/>
      <c r="PSR2234" s="15"/>
      <c r="PSS2234" s="15"/>
      <c r="PST2234" s="80"/>
      <c r="PSU2234" s="52"/>
      <c r="PSV2234" s="69"/>
      <c r="PSW2234" s="69"/>
      <c r="PSX2234" s="69"/>
      <c r="PSY2234" s="107"/>
      <c r="PSZ2234" s="2"/>
      <c r="PTA2234" s="15"/>
      <c r="PTB2234" s="15"/>
      <c r="PTC2234" s="80"/>
      <c r="PTD2234" s="52"/>
      <c r="PTE2234" s="69"/>
      <c r="PTF2234" s="69"/>
      <c r="PTG2234" s="69"/>
      <c r="PTH2234" s="107"/>
      <c r="PTI2234" s="2"/>
      <c r="PTJ2234" s="15"/>
      <c r="PTK2234" s="15"/>
      <c r="PTL2234" s="80"/>
      <c r="PTM2234" s="52"/>
      <c r="PTN2234" s="69"/>
      <c r="PTO2234" s="69"/>
      <c r="PTP2234" s="69"/>
      <c r="PTQ2234" s="107"/>
      <c r="PTR2234" s="2"/>
      <c r="PTS2234" s="15"/>
      <c r="PTT2234" s="15"/>
      <c r="PTU2234" s="80"/>
      <c r="PTV2234" s="52"/>
      <c r="PTW2234" s="69"/>
      <c r="PTX2234" s="69"/>
      <c r="PTY2234" s="69"/>
      <c r="PTZ2234" s="107"/>
      <c r="PUA2234" s="2"/>
      <c r="PUB2234" s="15"/>
      <c r="PUC2234" s="15"/>
      <c r="PUD2234" s="80"/>
      <c r="PUE2234" s="52"/>
      <c r="PUF2234" s="69"/>
      <c r="PUG2234" s="69"/>
      <c r="PUH2234" s="69"/>
      <c r="PUI2234" s="107"/>
      <c r="PUJ2234" s="2"/>
      <c r="PUK2234" s="15"/>
      <c r="PUL2234" s="15"/>
      <c r="PUM2234" s="80"/>
      <c r="PUN2234" s="52"/>
      <c r="PUO2234" s="69"/>
      <c r="PUP2234" s="69"/>
      <c r="PUQ2234" s="69"/>
      <c r="PUR2234" s="107"/>
      <c r="PUS2234" s="2"/>
      <c r="PUT2234" s="15"/>
      <c r="PUU2234" s="15"/>
      <c r="PUV2234" s="80"/>
      <c r="PUW2234" s="52"/>
      <c r="PUX2234" s="69"/>
      <c r="PUY2234" s="69"/>
      <c r="PUZ2234" s="69"/>
      <c r="PVA2234" s="107"/>
      <c r="PVB2234" s="2"/>
      <c r="PVC2234" s="15"/>
      <c r="PVD2234" s="15"/>
      <c r="PVE2234" s="80"/>
      <c r="PVF2234" s="52"/>
      <c r="PVG2234" s="69"/>
      <c r="PVH2234" s="69"/>
      <c r="PVI2234" s="69"/>
      <c r="PVJ2234" s="107"/>
      <c r="PVK2234" s="2"/>
      <c r="PVL2234" s="15"/>
      <c r="PVM2234" s="15"/>
      <c r="PVN2234" s="80"/>
      <c r="PVO2234" s="52"/>
      <c r="PVP2234" s="69"/>
      <c r="PVQ2234" s="69"/>
      <c r="PVR2234" s="69"/>
      <c r="PVS2234" s="107"/>
      <c r="PVT2234" s="2"/>
      <c r="PVU2234" s="15"/>
      <c r="PVV2234" s="15"/>
      <c r="PVW2234" s="80"/>
      <c r="PVX2234" s="52"/>
      <c r="PVY2234" s="69"/>
      <c r="PVZ2234" s="69"/>
      <c r="PWA2234" s="69"/>
      <c r="PWB2234" s="107"/>
      <c r="PWC2234" s="2"/>
      <c r="PWD2234" s="15"/>
      <c r="PWE2234" s="15"/>
      <c r="PWF2234" s="80"/>
      <c r="PWG2234" s="52"/>
      <c r="PWH2234" s="69"/>
      <c r="PWI2234" s="69"/>
      <c r="PWJ2234" s="69"/>
      <c r="PWK2234" s="107"/>
      <c r="PWL2234" s="2"/>
      <c r="PWM2234" s="15"/>
      <c r="PWN2234" s="15"/>
      <c r="PWO2234" s="80"/>
      <c r="PWP2234" s="52"/>
      <c r="PWQ2234" s="69"/>
      <c r="PWR2234" s="69"/>
      <c r="PWS2234" s="69"/>
      <c r="PWT2234" s="107"/>
      <c r="PWU2234" s="2"/>
      <c r="PWV2234" s="15"/>
      <c r="PWW2234" s="15"/>
      <c r="PWX2234" s="80"/>
      <c r="PWY2234" s="52"/>
      <c r="PWZ2234" s="69"/>
      <c r="PXA2234" s="69"/>
      <c r="PXB2234" s="69"/>
      <c r="PXC2234" s="107"/>
      <c r="PXD2234" s="2"/>
      <c r="PXE2234" s="15"/>
      <c r="PXF2234" s="15"/>
      <c r="PXG2234" s="80"/>
      <c r="PXH2234" s="52"/>
      <c r="PXI2234" s="69"/>
      <c r="PXJ2234" s="69"/>
      <c r="PXK2234" s="69"/>
      <c r="PXL2234" s="107"/>
      <c r="PXM2234" s="2"/>
      <c r="PXN2234" s="15"/>
      <c r="PXO2234" s="15"/>
      <c r="PXP2234" s="80"/>
      <c r="PXQ2234" s="52"/>
      <c r="PXR2234" s="69"/>
      <c r="PXS2234" s="69"/>
      <c r="PXT2234" s="69"/>
      <c r="PXU2234" s="107"/>
      <c r="PXV2234" s="2"/>
      <c r="PXW2234" s="15"/>
      <c r="PXX2234" s="15"/>
      <c r="PXY2234" s="80"/>
      <c r="PXZ2234" s="52"/>
      <c r="PYA2234" s="69"/>
      <c r="PYB2234" s="69"/>
      <c r="PYC2234" s="69"/>
      <c r="PYD2234" s="107"/>
      <c r="PYE2234" s="2"/>
      <c r="PYF2234" s="15"/>
      <c r="PYG2234" s="15"/>
      <c r="PYH2234" s="80"/>
      <c r="PYI2234" s="52"/>
      <c r="PYJ2234" s="69"/>
      <c r="PYK2234" s="69"/>
      <c r="PYL2234" s="69"/>
      <c r="PYM2234" s="107"/>
      <c r="PYN2234" s="2"/>
      <c r="PYO2234" s="15"/>
      <c r="PYP2234" s="15"/>
      <c r="PYQ2234" s="80"/>
      <c r="PYR2234" s="52"/>
      <c r="PYS2234" s="69"/>
      <c r="PYT2234" s="69"/>
      <c r="PYU2234" s="69"/>
      <c r="PYV2234" s="107"/>
      <c r="PYW2234" s="2"/>
      <c r="PYX2234" s="15"/>
      <c r="PYY2234" s="15"/>
      <c r="PYZ2234" s="80"/>
      <c r="PZA2234" s="52"/>
      <c r="PZB2234" s="69"/>
      <c r="PZC2234" s="69"/>
      <c r="PZD2234" s="69"/>
      <c r="PZE2234" s="107"/>
      <c r="PZF2234" s="2"/>
      <c r="PZG2234" s="15"/>
      <c r="PZH2234" s="15"/>
      <c r="PZI2234" s="80"/>
      <c r="PZJ2234" s="52"/>
      <c r="PZK2234" s="69"/>
      <c r="PZL2234" s="69"/>
      <c r="PZM2234" s="69"/>
      <c r="PZN2234" s="107"/>
      <c r="PZO2234" s="2"/>
      <c r="PZP2234" s="15"/>
      <c r="PZQ2234" s="15"/>
      <c r="PZR2234" s="80"/>
      <c r="PZS2234" s="52"/>
      <c r="PZT2234" s="69"/>
      <c r="PZU2234" s="69"/>
      <c r="PZV2234" s="69"/>
      <c r="PZW2234" s="107"/>
      <c r="PZX2234" s="2"/>
      <c r="PZY2234" s="15"/>
      <c r="PZZ2234" s="15"/>
      <c r="QAA2234" s="80"/>
      <c r="QAB2234" s="52"/>
      <c r="QAC2234" s="69"/>
      <c r="QAD2234" s="69"/>
      <c r="QAE2234" s="69"/>
      <c r="QAF2234" s="107"/>
      <c r="QAG2234" s="2"/>
      <c r="QAH2234" s="15"/>
      <c r="QAI2234" s="15"/>
      <c r="QAJ2234" s="80"/>
      <c r="QAK2234" s="52"/>
      <c r="QAL2234" s="69"/>
      <c r="QAM2234" s="69"/>
      <c r="QAN2234" s="69"/>
      <c r="QAO2234" s="107"/>
      <c r="QAP2234" s="2"/>
      <c r="QAQ2234" s="15"/>
      <c r="QAR2234" s="15"/>
      <c r="QAS2234" s="80"/>
      <c r="QAT2234" s="52"/>
      <c r="QAU2234" s="69"/>
      <c r="QAV2234" s="69"/>
      <c r="QAW2234" s="69"/>
      <c r="QAX2234" s="107"/>
      <c r="QAY2234" s="2"/>
      <c r="QAZ2234" s="15"/>
      <c r="QBA2234" s="15"/>
      <c r="QBB2234" s="80"/>
      <c r="QBC2234" s="52"/>
      <c r="QBD2234" s="69"/>
      <c r="QBE2234" s="69"/>
      <c r="QBF2234" s="69"/>
      <c r="QBG2234" s="107"/>
      <c r="QBH2234" s="2"/>
      <c r="QBI2234" s="15"/>
      <c r="QBJ2234" s="15"/>
      <c r="QBK2234" s="80"/>
      <c r="QBL2234" s="52"/>
      <c r="QBM2234" s="69"/>
      <c r="QBN2234" s="69"/>
      <c r="QBO2234" s="69"/>
      <c r="QBP2234" s="107"/>
      <c r="QBQ2234" s="2"/>
      <c r="QBR2234" s="15"/>
      <c r="QBS2234" s="15"/>
      <c r="QBT2234" s="80"/>
      <c r="QBU2234" s="52"/>
      <c r="QBV2234" s="69"/>
      <c r="QBW2234" s="69"/>
      <c r="QBX2234" s="69"/>
      <c r="QBY2234" s="107"/>
      <c r="QBZ2234" s="2"/>
      <c r="QCA2234" s="15"/>
      <c r="QCB2234" s="15"/>
      <c r="QCC2234" s="80"/>
      <c r="QCD2234" s="52"/>
      <c r="QCE2234" s="69"/>
      <c r="QCF2234" s="69"/>
      <c r="QCG2234" s="69"/>
      <c r="QCH2234" s="107"/>
      <c r="QCI2234" s="2"/>
      <c r="QCJ2234" s="15"/>
      <c r="QCK2234" s="15"/>
      <c r="QCL2234" s="80"/>
      <c r="QCM2234" s="52"/>
      <c r="QCN2234" s="69"/>
      <c r="QCO2234" s="69"/>
      <c r="QCP2234" s="69"/>
      <c r="QCQ2234" s="107"/>
      <c r="QCR2234" s="2"/>
      <c r="QCS2234" s="15"/>
      <c r="QCT2234" s="15"/>
      <c r="QCU2234" s="80"/>
      <c r="QCV2234" s="52"/>
      <c r="QCW2234" s="69"/>
      <c r="QCX2234" s="69"/>
      <c r="QCY2234" s="69"/>
      <c r="QCZ2234" s="107"/>
      <c r="QDA2234" s="2"/>
      <c r="QDB2234" s="15"/>
      <c r="QDC2234" s="15"/>
      <c r="QDD2234" s="80"/>
      <c r="QDE2234" s="52"/>
      <c r="QDF2234" s="69"/>
      <c r="QDG2234" s="69"/>
      <c r="QDH2234" s="69"/>
      <c r="QDI2234" s="107"/>
      <c r="QDJ2234" s="2"/>
      <c r="QDK2234" s="15"/>
      <c r="QDL2234" s="15"/>
      <c r="QDM2234" s="80"/>
      <c r="QDN2234" s="52"/>
      <c r="QDO2234" s="69"/>
      <c r="QDP2234" s="69"/>
      <c r="QDQ2234" s="69"/>
      <c r="QDR2234" s="107"/>
      <c r="QDS2234" s="2"/>
      <c r="QDT2234" s="15"/>
      <c r="QDU2234" s="15"/>
      <c r="QDV2234" s="80"/>
      <c r="QDW2234" s="52"/>
      <c r="QDX2234" s="69"/>
      <c r="QDY2234" s="69"/>
      <c r="QDZ2234" s="69"/>
      <c r="QEA2234" s="107"/>
      <c r="QEB2234" s="2"/>
      <c r="QEC2234" s="15"/>
      <c r="QED2234" s="15"/>
      <c r="QEE2234" s="80"/>
      <c r="QEF2234" s="52"/>
      <c r="QEG2234" s="69"/>
      <c r="QEH2234" s="69"/>
      <c r="QEI2234" s="69"/>
      <c r="QEJ2234" s="107"/>
      <c r="QEK2234" s="2"/>
      <c r="QEL2234" s="15"/>
      <c r="QEM2234" s="15"/>
      <c r="QEN2234" s="80"/>
      <c r="QEO2234" s="52"/>
      <c r="QEP2234" s="69"/>
      <c r="QEQ2234" s="69"/>
      <c r="QER2234" s="69"/>
      <c r="QES2234" s="107"/>
      <c r="QET2234" s="2"/>
      <c r="QEU2234" s="15"/>
      <c r="QEV2234" s="15"/>
      <c r="QEW2234" s="80"/>
      <c r="QEX2234" s="52"/>
      <c r="QEY2234" s="69"/>
      <c r="QEZ2234" s="69"/>
      <c r="QFA2234" s="69"/>
      <c r="QFB2234" s="107"/>
      <c r="QFC2234" s="2"/>
      <c r="QFD2234" s="15"/>
      <c r="QFE2234" s="15"/>
      <c r="QFF2234" s="80"/>
      <c r="QFG2234" s="52"/>
      <c r="QFH2234" s="69"/>
      <c r="QFI2234" s="69"/>
      <c r="QFJ2234" s="69"/>
      <c r="QFK2234" s="107"/>
      <c r="QFL2234" s="2"/>
      <c r="QFM2234" s="15"/>
      <c r="QFN2234" s="15"/>
      <c r="QFO2234" s="80"/>
      <c r="QFP2234" s="52"/>
      <c r="QFQ2234" s="69"/>
      <c r="QFR2234" s="69"/>
      <c r="QFS2234" s="69"/>
      <c r="QFT2234" s="107"/>
      <c r="QFU2234" s="2"/>
      <c r="QFV2234" s="15"/>
      <c r="QFW2234" s="15"/>
      <c r="QFX2234" s="80"/>
      <c r="QFY2234" s="52"/>
      <c r="QFZ2234" s="69"/>
      <c r="QGA2234" s="69"/>
      <c r="QGB2234" s="69"/>
      <c r="QGC2234" s="107"/>
      <c r="QGD2234" s="2"/>
      <c r="QGE2234" s="15"/>
      <c r="QGF2234" s="15"/>
      <c r="QGG2234" s="80"/>
      <c r="QGH2234" s="52"/>
      <c r="QGI2234" s="69"/>
      <c r="QGJ2234" s="69"/>
      <c r="QGK2234" s="69"/>
      <c r="QGL2234" s="107"/>
      <c r="QGM2234" s="2"/>
      <c r="QGN2234" s="15"/>
      <c r="QGO2234" s="15"/>
      <c r="QGP2234" s="80"/>
      <c r="QGQ2234" s="52"/>
      <c r="QGR2234" s="69"/>
      <c r="QGS2234" s="69"/>
      <c r="QGT2234" s="69"/>
      <c r="QGU2234" s="107"/>
      <c r="QGV2234" s="2"/>
      <c r="QGW2234" s="15"/>
      <c r="QGX2234" s="15"/>
      <c r="QGY2234" s="80"/>
      <c r="QGZ2234" s="52"/>
      <c r="QHA2234" s="69"/>
      <c r="QHB2234" s="69"/>
      <c r="QHC2234" s="69"/>
      <c r="QHD2234" s="107"/>
      <c r="QHE2234" s="2"/>
      <c r="QHF2234" s="15"/>
      <c r="QHG2234" s="15"/>
      <c r="QHH2234" s="80"/>
      <c r="QHI2234" s="52"/>
      <c r="QHJ2234" s="69"/>
      <c r="QHK2234" s="69"/>
      <c r="QHL2234" s="69"/>
      <c r="QHM2234" s="107"/>
      <c r="QHN2234" s="2"/>
      <c r="QHO2234" s="15"/>
      <c r="QHP2234" s="15"/>
      <c r="QHQ2234" s="80"/>
      <c r="QHR2234" s="52"/>
      <c r="QHS2234" s="69"/>
      <c r="QHT2234" s="69"/>
      <c r="QHU2234" s="69"/>
      <c r="QHV2234" s="107"/>
      <c r="QHW2234" s="2"/>
      <c r="QHX2234" s="15"/>
      <c r="QHY2234" s="15"/>
      <c r="QHZ2234" s="80"/>
      <c r="QIA2234" s="52"/>
      <c r="QIB2234" s="69"/>
      <c r="QIC2234" s="69"/>
      <c r="QID2234" s="69"/>
      <c r="QIE2234" s="107"/>
      <c r="QIF2234" s="2"/>
      <c r="QIG2234" s="15"/>
      <c r="QIH2234" s="15"/>
      <c r="QII2234" s="80"/>
      <c r="QIJ2234" s="52"/>
      <c r="QIK2234" s="69"/>
      <c r="QIL2234" s="69"/>
      <c r="QIM2234" s="69"/>
      <c r="QIN2234" s="107"/>
      <c r="QIO2234" s="2"/>
      <c r="QIP2234" s="15"/>
      <c r="QIQ2234" s="15"/>
      <c r="QIR2234" s="80"/>
      <c r="QIS2234" s="52"/>
      <c r="QIT2234" s="69"/>
      <c r="QIU2234" s="69"/>
      <c r="QIV2234" s="69"/>
      <c r="QIW2234" s="107"/>
      <c r="QIX2234" s="2"/>
      <c r="QIY2234" s="15"/>
      <c r="QIZ2234" s="15"/>
      <c r="QJA2234" s="80"/>
      <c r="QJB2234" s="52"/>
      <c r="QJC2234" s="69"/>
      <c r="QJD2234" s="69"/>
      <c r="QJE2234" s="69"/>
      <c r="QJF2234" s="107"/>
      <c r="QJG2234" s="2"/>
      <c r="QJH2234" s="15"/>
      <c r="QJI2234" s="15"/>
      <c r="QJJ2234" s="80"/>
      <c r="QJK2234" s="52"/>
      <c r="QJL2234" s="69"/>
      <c r="QJM2234" s="69"/>
      <c r="QJN2234" s="69"/>
      <c r="QJO2234" s="107"/>
      <c r="QJP2234" s="2"/>
      <c r="QJQ2234" s="15"/>
      <c r="QJR2234" s="15"/>
      <c r="QJS2234" s="80"/>
      <c r="QJT2234" s="52"/>
      <c r="QJU2234" s="69"/>
      <c r="QJV2234" s="69"/>
      <c r="QJW2234" s="69"/>
      <c r="QJX2234" s="107"/>
      <c r="QJY2234" s="2"/>
      <c r="QJZ2234" s="15"/>
      <c r="QKA2234" s="15"/>
      <c r="QKB2234" s="80"/>
      <c r="QKC2234" s="52"/>
      <c r="QKD2234" s="69"/>
      <c r="QKE2234" s="69"/>
      <c r="QKF2234" s="69"/>
      <c r="QKG2234" s="107"/>
      <c r="QKH2234" s="2"/>
      <c r="QKI2234" s="15"/>
      <c r="QKJ2234" s="15"/>
      <c r="QKK2234" s="80"/>
      <c r="QKL2234" s="52"/>
      <c r="QKM2234" s="69"/>
      <c r="QKN2234" s="69"/>
      <c r="QKO2234" s="69"/>
      <c r="QKP2234" s="107"/>
      <c r="QKQ2234" s="2"/>
      <c r="QKR2234" s="15"/>
      <c r="QKS2234" s="15"/>
      <c r="QKT2234" s="80"/>
      <c r="QKU2234" s="52"/>
      <c r="QKV2234" s="69"/>
      <c r="QKW2234" s="69"/>
      <c r="QKX2234" s="69"/>
      <c r="QKY2234" s="107"/>
      <c r="QKZ2234" s="2"/>
      <c r="QLA2234" s="15"/>
      <c r="QLB2234" s="15"/>
      <c r="QLC2234" s="80"/>
      <c r="QLD2234" s="52"/>
      <c r="QLE2234" s="69"/>
      <c r="QLF2234" s="69"/>
      <c r="QLG2234" s="69"/>
      <c r="QLH2234" s="107"/>
      <c r="QLI2234" s="2"/>
      <c r="QLJ2234" s="15"/>
      <c r="QLK2234" s="15"/>
      <c r="QLL2234" s="80"/>
      <c r="QLM2234" s="52"/>
      <c r="QLN2234" s="69"/>
      <c r="QLO2234" s="69"/>
      <c r="QLP2234" s="69"/>
      <c r="QLQ2234" s="107"/>
      <c r="QLR2234" s="2"/>
      <c r="QLS2234" s="15"/>
      <c r="QLT2234" s="15"/>
      <c r="QLU2234" s="80"/>
      <c r="QLV2234" s="52"/>
      <c r="QLW2234" s="69"/>
      <c r="QLX2234" s="69"/>
      <c r="QLY2234" s="69"/>
      <c r="QLZ2234" s="107"/>
      <c r="QMA2234" s="2"/>
      <c r="QMB2234" s="15"/>
      <c r="QMC2234" s="15"/>
      <c r="QMD2234" s="80"/>
      <c r="QME2234" s="52"/>
      <c r="QMF2234" s="69"/>
      <c r="QMG2234" s="69"/>
      <c r="QMH2234" s="69"/>
      <c r="QMI2234" s="107"/>
      <c r="QMJ2234" s="2"/>
      <c r="QMK2234" s="15"/>
      <c r="QML2234" s="15"/>
      <c r="QMM2234" s="80"/>
      <c r="QMN2234" s="52"/>
      <c r="QMO2234" s="69"/>
      <c r="QMP2234" s="69"/>
      <c r="QMQ2234" s="69"/>
      <c r="QMR2234" s="107"/>
      <c r="QMS2234" s="2"/>
      <c r="QMT2234" s="15"/>
      <c r="QMU2234" s="15"/>
      <c r="QMV2234" s="80"/>
      <c r="QMW2234" s="52"/>
      <c r="QMX2234" s="69"/>
      <c r="QMY2234" s="69"/>
      <c r="QMZ2234" s="69"/>
      <c r="QNA2234" s="107"/>
      <c r="QNB2234" s="2"/>
      <c r="QNC2234" s="15"/>
      <c r="QND2234" s="15"/>
      <c r="QNE2234" s="80"/>
      <c r="QNF2234" s="52"/>
      <c r="QNG2234" s="69"/>
      <c r="QNH2234" s="69"/>
      <c r="QNI2234" s="69"/>
      <c r="QNJ2234" s="107"/>
      <c r="QNK2234" s="2"/>
      <c r="QNL2234" s="15"/>
      <c r="QNM2234" s="15"/>
      <c r="QNN2234" s="80"/>
      <c r="QNO2234" s="52"/>
      <c r="QNP2234" s="69"/>
      <c r="QNQ2234" s="69"/>
      <c r="QNR2234" s="69"/>
      <c r="QNS2234" s="107"/>
      <c r="QNT2234" s="2"/>
      <c r="QNU2234" s="15"/>
      <c r="QNV2234" s="15"/>
      <c r="QNW2234" s="80"/>
      <c r="QNX2234" s="52"/>
      <c r="QNY2234" s="69"/>
      <c r="QNZ2234" s="69"/>
      <c r="QOA2234" s="69"/>
      <c r="QOB2234" s="107"/>
      <c r="QOC2234" s="2"/>
      <c r="QOD2234" s="15"/>
      <c r="QOE2234" s="15"/>
      <c r="QOF2234" s="80"/>
      <c r="QOG2234" s="52"/>
      <c r="QOH2234" s="69"/>
      <c r="QOI2234" s="69"/>
      <c r="QOJ2234" s="69"/>
      <c r="QOK2234" s="107"/>
      <c r="QOL2234" s="2"/>
      <c r="QOM2234" s="15"/>
      <c r="QON2234" s="15"/>
      <c r="QOO2234" s="80"/>
      <c r="QOP2234" s="52"/>
      <c r="QOQ2234" s="69"/>
      <c r="QOR2234" s="69"/>
      <c r="QOS2234" s="69"/>
      <c r="QOT2234" s="107"/>
      <c r="QOU2234" s="2"/>
      <c r="QOV2234" s="15"/>
      <c r="QOW2234" s="15"/>
      <c r="QOX2234" s="80"/>
      <c r="QOY2234" s="52"/>
      <c r="QOZ2234" s="69"/>
      <c r="QPA2234" s="69"/>
      <c r="QPB2234" s="69"/>
      <c r="QPC2234" s="107"/>
      <c r="QPD2234" s="2"/>
      <c r="QPE2234" s="15"/>
      <c r="QPF2234" s="15"/>
      <c r="QPG2234" s="80"/>
      <c r="QPH2234" s="52"/>
      <c r="QPI2234" s="69"/>
      <c r="QPJ2234" s="69"/>
      <c r="QPK2234" s="69"/>
      <c r="QPL2234" s="107"/>
      <c r="QPM2234" s="2"/>
      <c r="QPN2234" s="15"/>
      <c r="QPO2234" s="15"/>
      <c r="QPP2234" s="80"/>
      <c r="QPQ2234" s="52"/>
      <c r="QPR2234" s="69"/>
      <c r="QPS2234" s="69"/>
      <c r="QPT2234" s="69"/>
      <c r="QPU2234" s="107"/>
      <c r="QPV2234" s="2"/>
      <c r="QPW2234" s="15"/>
      <c r="QPX2234" s="15"/>
      <c r="QPY2234" s="80"/>
      <c r="QPZ2234" s="52"/>
      <c r="QQA2234" s="69"/>
      <c r="QQB2234" s="69"/>
      <c r="QQC2234" s="69"/>
      <c r="QQD2234" s="107"/>
      <c r="QQE2234" s="2"/>
      <c r="QQF2234" s="15"/>
      <c r="QQG2234" s="15"/>
      <c r="QQH2234" s="80"/>
      <c r="QQI2234" s="52"/>
      <c r="QQJ2234" s="69"/>
      <c r="QQK2234" s="69"/>
      <c r="QQL2234" s="69"/>
      <c r="QQM2234" s="107"/>
      <c r="QQN2234" s="2"/>
      <c r="QQO2234" s="15"/>
      <c r="QQP2234" s="15"/>
      <c r="QQQ2234" s="80"/>
      <c r="QQR2234" s="52"/>
      <c r="QQS2234" s="69"/>
      <c r="QQT2234" s="69"/>
      <c r="QQU2234" s="69"/>
      <c r="QQV2234" s="107"/>
      <c r="QQW2234" s="2"/>
      <c r="QQX2234" s="15"/>
      <c r="QQY2234" s="15"/>
      <c r="QQZ2234" s="80"/>
      <c r="QRA2234" s="52"/>
      <c r="QRB2234" s="69"/>
      <c r="QRC2234" s="69"/>
      <c r="QRD2234" s="69"/>
      <c r="QRE2234" s="107"/>
      <c r="QRF2234" s="2"/>
      <c r="QRG2234" s="15"/>
      <c r="QRH2234" s="15"/>
      <c r="QRI2234" s="80"/>
      <c r="QRJ2234" s="52"/>
      <c r="QRK2234" s="69"/>
      <c r="QRL2234" s="69"/>
      <c r="QRM2234" s="69"/>
      <c r="QRN2234" s="107"/>
      <c r="QRO2234" s="2"/>
      <c r="QRP2234" s="15"/>
      <c r="QRQ2234" s="15"/>
      <c r="QRR2234" s="80"/>
      <c r="QRS2234" s="52"/>
      <c r="QRT2234" s="69"/>
      <c r="QRU2234" s="69"/>
      <c r="QRV2234" s="69"/>
      <c r="QRW2234" s="107"/>
      <c r="QRX2234" s="2"/>
      <c r="QRY2234" s="15"/>
      <c r="QRZ2234" s="15"/>
      <c r="QSA2234" s="80"/>
      <c r="QSB2234" s="52"/>
      <c r="QSC2234" s="69"/>
      <c r="QSD2234" s="69"/>
      <c r="QSE2234" s="69"/>
      <c r="QSF2234" s="107"/>
      <c r="QSG2234" s="2"/>
      <c r="QSH2234" s="15"/>
      <c r="QSI2234" s="15"/>
      <c r="QSJ2234" s="80"/>
      <c r="QSK2234" s="52"/>
      <c r="QSL2234" s="69"/>
      <c r="QSM2234" s="69"/>
      <c r="QSN2234" s="69"/>
      <c r="QSO2234" s="107"/>
      <c r="QSP2234" s="2"/>
      <c r="QSQ2234" s="15"/>
      <c r="QSR2234" s="15"/>
      <c r="QSS2234" s="80"/>
      <c r="QST2234" s="52"/>
      <c r="QSU2234" s="69"/>
      <c r="QSV2234" s="69"/>
      <c r="QSW2234" s="69"/>
      <c r="QSX2234" s="107"/>
      <c r="QSY2234" s="2"/>
      <c r="QSZ2234" s="15"/>
      <c r="QTA2234" s="15"/>
      <c r="QTB2234" s="80"/>
      <c r="QTC2234" s="52"/>
      <c r="QTD2234" s="69"/>
      <c r="QTE2234" s="69"/>
      <c r="QTF2234" s="69"/>
      <c r="QTG2234" s="107"/>
      <c r="QTH2234" s="2"/>
      <c r="QTI2234" s="15"/>
      <c r="QTJ2234" s="15"/>
      <c r="QTK2234" s="80"/>
      <c r="QTL2234" s="52"/>
      <c r="QTM2234" s="69"/>
      <c r="QTN2234" s="69"/>
      <c r="QTO2234" s="69"/>
      <c r="QTP2234" s="107"/>
      <c r="QTQ2234" s="2"/>
      <c r="QTR2234" s="15"/>
      <c r="QTS2234" s="15"/>
      <c r="QTT2234" s="80"/>
      <c r="QTU2234" s="52"/>
      <c r="QTV2234" s="69"/>
      <c r="QTW2234" s="69"/>
      <c r="QTX2234" s="69"/>
      <c r="QTY2234" s="107"/>
      <c r="QTZ2234" s="2"/>
      <c r="QUA2234" s="15"/>
      <c r="QUB2234" s="15"/>
      <c r="QUC2234" s="80"/>
      <c r="QUD2234" s="52"/>
      <c r="QUE2234" s="69"/>
      <c r="QUF2234" s="69"/>
      <c r="QUG2234" s="69"/>
      <c r="QUH2234" s="107"/>
      <c r="QUI2234" s="2"/>
      <c r="QUJ2234" s="15"/>
      <c r="QUK2234" s="15"/>
      <c r="QUL2234" s="80"/>
      <c r="QUM2234" s="52"/>
      <c r="QUN2234" s="69"/>
      <c r="QUO2234" s="69"/>
      <c r="QUP2234" s="69"/>
      <c r="QUQ2234" s="107"/>
      <c r="QUR2234" s="2"/>
      <c r="QUS2234" s="15"/>
      <c r="QUT2234" s="15"/>
      <c r="QUU2234" s="80"/>
      <c r="QUV2234" s="52"/>
      <c r="QUW2234" s="69"/>
      <c r="QUX2234" s="69"/>
      <c r="QUY2234" s="69"/>
      <c r="QUZ2234" s="107"/>
      <c r="QVA2234" s="2"/>
      <c r="QVB2234" s="15"/>
      <c r="QVC2234" s="15"/>
      <c r="QVD2234" s="80"/>
      <c r="QVE2234" s="52"/>
      <c r="QVF2234" s="69"/>
      <c r="QVG2234" s="69"/>
      <c r="QVH2234" s="69"/>
      <c r="QVI2234" s="107"/>
      <c r="QVJ2234" s="2"/>
      <c r="QVK2234" s="15"/>
      <c r="QVL2234" s="15"/>
      <c r="QVM2234" s="80"/>
      <c r="QVN2234" s="52"/>
      <c r="QVO2234" s="69"/>
      <c r="QVP2234" s="69"/>
      <c r="QVQ2234" s="69"/>
      <c r="QVR2234" s="107"/>
      <c r="QVS2234" s="2"/>
      <c r="QVT2234" s="15"/>
      <c r="QVU2234" s="15"/>
      <c r="QVV2234" s="80"/>
      <c r="QVW2234" s="52"/>
      <c r="QVX2234" s="69"/>
      <c r="QVY2234" s="69"/>
      <c r="QVZ2234" s="69"/>
      <c r="QWA2234" s="107"/>
      <c r="QWB2234" s="2"/>
      <c r="QWC2234" s="15"/>
      <c r="QWD2234" s="15"/>
      <c r="QWE2234" s="80"/>
      <c r="QWF2234" s="52"/>
      <c r="QWG2234" s="69"/>
      <c r="QWH2234" s="69"/>
      <c r="QWI2234" s="69"/>
      <c r="QWJ2234" s="107"/>
      <c r="QWK2234" s="2"/>
      <c r="QWL2234" s="15"/>
      <c r="QWM2234" s="15"/>
      <c r="QWN2234" s="80"/>
      <c r="QWO2234" s="52"/>
      <c r="QWP2234" s="69"/>
      <c r="QWQ2234" s="69"/>
      <c r="QWR2234" s="69"/>
      <c r="QWS2234" s="107"/>
      <c r="QWT2234" s="2"/>
      <c r="QWU2234" s="15"/>
      <c r="QWV2234" s="15"/>
      <c r="QWW2234" s="80"/>
      <c r="QWX2234" s="52"/>
      <c r="QWY2234" s="69"/>
      <c r="QWZ2234" s="69"/>
      <c r="QXA2234" s="69"/>
      <c r="QXB2234" s="107"/>
      <c r="QXC2234" s="2"/>
      <c r="QXD2234" s="15"/>
      <c r="QXE2234" s="15"/>
      <c r="QXF2234" s="80"/>
      <c r="QXG2234" s="52"/>
      <c r="QXH2234" s="69"/>
      <c r="QXI2234" s="69"/>
      <c r="QXJ2234" s="69"/>
      <c r="QXK2234" s="107"/>
      <c r="QXL2234" s="2"/>
      <c r="QXM2234" s="15"/>
      <c r="QXN2234" s="15"/>
      <c r="QXO2234" s="80"/>
      <c r="QXP2234" s="52"/>
      <c r="QXQ2234" s="69"/>
      <c r="QXR2234" s="69"/>
      <c r="QXS2234" s="69"/>
      <c r="QXT2234" s="107"/>
      <c r="QXU2234" s="2"/>
      <c r="QXV2234" s="15"/>
      <c r="QXW2234" s="15"/>
      <c r="QXX2234" s="80"/>
      <c r="QXY2234" s="52"/>
      <c r="QXZ2234" s="69"/>
      <c r="QYA2234" s="69"/>
      <c r="QYB2234" s="69"/>
      <c r="QYC2234" s="107"/>
      <c r="QYD2234" s="2"/>
      <c r="QYE2234" s="15"/>
      <c r="QYF2234" s="15"/>
      <c r="QYG2234" s="80"/>
      <c r="QYH2234" s="52"/>
      <c r="QYI2234" s="69"/>
      <c r="QYJ2234" s="69"/>
      <c r="QYK2234" s="69"/>
      <c r="QYL2234" s="107"/>
      <c r="QYM2234" s="2"/>
      <c r="QYN2234" s="15"/>
      <c r="QYO2234" s="15"/>
      <c r="QYP2234" s="80"/>
      <c r="QYQ2234" s="52"/>
      <c r="QYR2234" s="69"/>
      <c r="QYS2234" s="69"/>
      <c r="QYT2234" s="69"/>
      <c r="QYU2234" s="107"/>
      <c r="QYV2234" s="2"/>
      <c r="QYW2234" s="15"/>
      <c r="QYX2234" s="15"/>
      <c r="QYY2234" s="80"/>
      <c r="QYZ2234" s="52"/>
      <c r="QZA2234" s="69"/>
      <c r="QZB2234" s="69"/>
      <c r="QZC2234" s="69"/>
      <c r="QZD2234" s="107"/>
      <c r="QZE2234" s="2"/>
      <c r="QZF2234" s="15"/>
      <c r="QZG2234" s="15"/>
      <c r="QZH2234" s="80"/>
      <c r="QZI2234" s="52"/>
      <c r="QZJ2234" s="69"/>
      <c r="QZK2234" s="69"/>
      <c r="QZL2234" s="69"/>
      <c r="QZM2234" s="107"/>
      <c r="QZN2234" s="2"/>
      <c r="QZO2234" s="15"/>
      <c r="QZP2234" s="15"/>
      <c r="QZQ2234" s="80"/>
      <c r="QZR2234" s="52"/>
      <c r="QZS2234" s="69"/>
      <c r="QZT2234" s="69"/>
      <c r="QZU2234" s="69"/>
      <c r="QZV2234" s="107"/>
      <c r="QZW2234" s="2"/>
      <c r="QZX2234" s="15"/>
      <c r="QZY2234" s="15"/>
      <c r="QZZ2234" s="80"/>
      <c r="RAA2234" s="52"/>
      <c r="RAB2234" s="69"/>
      <c r="RAC2234" s="69"/>
      <c r="RAD2234" s="69"/>
      <c r="RAE2234" s="107"/>
      <c r="RAF2234" s="2"/>
      <c r="RAG2234" s="15"/>
      <c r="RAH2234" s="15"/>
      <c r="RAI2234" s="80"/>
      <c r="RAJ2234" s="52"/>
      <c r="RAK2234" s="69"/>
      <c r="RAL2234" s="69"/>
      <c r="RAM2234" s="69"/>
      <c r="RAN2234" s="107"/>
      <c r="RAO2234" s="2"/>
      <c r="RAP2234" s="15"/>
      <c r="RAQ2234" s="15"/>
      <c r="RAR2234" s="80"/>
      <c r="RAS2234" s="52"/>
      <c r="RAT2234" s="69"/>
      <c r="RAU2234" s="69"/>
      <c r="RAV2234" s="69"/>
      <c r="RAW2234" s="107"/>
      <c r="RAX2234" s="2"/>
      <c r="RAY2234" s="15"/>
      <c r="RAZ2234" s="15"/>
      <c r="RBA2234" s="80"/>
      <c r="RBB2234" s="52"/>
      <c r="RBC2234" s="69"/>
      <c r="RBD2234" s="69"/>
      <c r="RBE2234" s="69"/>
      <c r="RBF2234" s="107"/>
      <c r="RBG2234" s="2"/>
      <c r="RBH2234" s="15"/>
      <c r="RBI2234" s="15"/>
      <c r="RBJ2234" s="80"/>
      <c r="RBK2234" s="52"/>
      <c r="RBL2234" s="69"/>
      <c r="RBM2234" s="69"/>
      <c r="RBN2234" s="69"/>
      <c r="RBO2234" s="107"/>
      <c r="RBP2234" s="2"/>
      <c r="RBQ2234" s="15"/>
      <c r="RBR2234" s="15"/>
      <c r="RBS2234" s="80"/>
      <c r="RBT2234" s="52"/>
      <c r="RBU2234" s="69"/>
      <c r="RBV2234" s="69"/>
      <c r="RBW2234" s="69"/>
      <c r="RBX2234" s="107"/>
      <c r="RBY2234" s="2"/>
      <c r="RBZ2234" s="15"/>
      <c r="RCA2234" s="15"/>
      <c r="RCB2234" s="80"/>
      <c r="RCC2234" s="52"/>
      <c r="RCD2234" s="69"/>
      <c r="RCE2234" s="69"/>
      <c r="RCF2234" s="69"/>
      <c r="RCG2234" s="107"/>
      <c r="RCH2234" s="2"/>
      <c r="RCI2234" s="15"/>
      <c r="RCJ2234" s="15"/>
      <c r="RCK2234" s="80"/>
      <c r="RCL2234" s="52"/>
      <c r="RCM2234" s="69"/>
      <c r="RCN2234" s="69"/>
      <c r="RCO2234" s="69"/>
      <c r="RCP2234" s="107"/>
      <c r="RCQ2234" s="2"/>
      <c r="RCR2234" s="15"/>
      <c r="RCS2234" s="15"/>
      <c r="RCT2234" s="80"/>
      <c r="RCU2234" s="52"/>
      <c r="RCV2234" s="69"/>
      <c r="RCW2234" s="69"/>
      <c r="RCX2234" s="69"/>
      <c r="RCY2234" s="107"/>
      <c r="RCZ2234" s="2"/>
      <c r="RDA2234" s="15"/>
      <c r="RDB2234" s="15"/>
      <c r="RDC2234" s="80"/>
      <c r="RDD2234" s="52"/>
      <c r="RDE2234" s="69"/>
      <c r="RDF2234" s="69"/>
      <c r="RDG2234" s="69"/>
      <c r="RDH2234" s="107"/>
      <c r="RDI2234" s="2"/>
      <c r="RDJ2234" s="15"/>
      <c r="RDK2234" s="15"/>
      <c r="RDL2234" s="80"/>
      <c r="RDM2234" s="52"/>
      <c r="RDN2234" s="69"/>
      <c r="RDO2234" s="69"/>
      <c r="RDP2234" s="69"/>
      <c r="RDQ2234" s="107"/>
      <c r="RDR2234" s="2"/>
      <c r="RDS2234" s="15"/>
      <c r="RDT2234" s="15"/>
      <c r="RDU2234" s="80"/>
      <c r="RDV2234" s="52"/>
      <c r="RDW2234" s="69"/>
      <c r="RDX2234" s="69"/>
      <c r="RDY2234" s="69"/>
      <c r="RDZ2234" s="107"/>
      <c r="REA2234" s="2"/>
      <c r="REB2234" s="15"/>
      <c r="REC2234" s="15"/>
      <c r="RED2234" s="80"/>
      <c r="REE2234" s="52"/>
      <c r="REF2234" s="69"/>
      <c r="REG2234" s="69"/>
      <c r="REH2234" s="69"/>
      <c r="REI2234" s="107"/>
      <c r="REJ2234" s="2"/>
      <c r="REK2234" s="15"/>
      <c r="REL2234" s="15"/>
      <c r="REM2234" s="80"/>
      <c r="REN2234" s="52"/>
      <c r="REO2234" s="69"/>
      <c r="REP2234" s="69"/>
      <c r="REQ2234" s="69"/>
      <c r="RER2234" s="107"/>
      <c r="RES2234" s="2"/>
      <c r="RET2234" s="15"/>
      <c r="REU2234" s="15"/>
      <c r="REV2234" s="80"/>
      <c r="REW2234" s="52"/>
      <c r="REX2234" s="69"/>
      <c r="REY2234" s="69"/>
      <c r="REZ2234" s="69"/>
      <c r="RFA2234" s="107"/>
      <c r="RFB2234" s="2"/>
      <c r="RFC2234" s="15"/>
      <c r="RFD2234" s="15"/>
      <c r="RFE2234" s="80"/>
      <c r="RFF2234" s="52"/>
      <c r="RFG2234" s="69"/>
      <c r="RFH2234" s="69"/>
      <c r="RFI2234" s="69"/>
      <c r="RFJ2234" s="107"/>
      <c r="RFK2234" s="2"/>
      <c r="RFL2234" s="15"/>
      <c r="RFM2234" s="15"/>
      <c r="RFN2234" s="80"/>
      <c r="RFO2234" s="52"/>
      <c r="RFP2234" s="69"/>
      <c r="RFQ2234" s="69"/>
      <c r="RFR2234" s="69"/>
      <c r="RFS2234" s="107"/>
      <c r="RFT2234" s="2"/>
      <c r="RFU2234" s="15"/>
      <c r="RFV2234" s="15"/>
      <c r="RFW2234" s="80"/>
      <c r="RFX2234" s="52"/>
      <c r="RFY2234" s="69"/>
      <c r="RFZ2234" s="69"/>
      <c r="RGA2234" s="69"/>
      <c r="RGB2234" s="107"/>
      <c r="RGC2234" s="2"/>
      <c r="RGD2234" s="15"/>
      <c r="RGE2234" s="15"/>
      <c r="RGF2234" s="80"/>
      <c r="RGG2234" s="52"/>
      <c r="RGH2234" s="69"/>
      <c r="RGI2234" s="69"/>
      <c r="RGJ2234" s="69"/>
      <c r="RGK2234" s="107"/>
      <c r="RGL2234" s="2"/>
      <c r="RGM2234" s="15"/>
      <c r="RGN2234" s="15"/>
      <c r="RGO2234" s="80"/>
      <c r="RGP2234" s="52"/>
      <c r="RGQ2234" s="69"/>
      <c r="RGR2234" s="69"/>
      <c r="RGS2234" s="69"/>
      <c r="RGT2234" s="107"/>
      <c r="RGU2234" s="2"/>
      <c r="RGV2234" s="15"/>
      <c r="RGW2234" s="15"/>
      <c r="RGX2234" s="80"/>
      <c r="RGY2234" s="52"/>
      <c r="RGZ2234" s="69"/>
      <c r="RHA2234" s="69"/>
      <c r="RHB2234" s="69"/>
      <c r="RHC2234" s="107"/>
      <c r="RHD2234" s="2"/>
      <c r="RHE2234" s="15"/>
      <c r="RHF2234" s="15"/>
      <c r="RHG2234" s="80"/>
      <c r="RHH2234" s="52"/>
      <c r="RHI2234" s="69"/>
      <c r="RHJ2234" s="69"/>
      <c r="RHK2234" s="69"/>
      <c r="RHL2234" s="107"/>
      <c r="RHM2234" s="2"/>
      <c r="RHN2234" s="15"/>
      <c r="RHO2234" s="15"/>
      <c r="RHP2234" s="80"/>
      <c r="RHQ2234" s="52"/>
      <c r="RHR2234" s="69"/>
      <c r="RHS2234" s="69"/>
      <c r="RHT2234" s="69"/>
      <c r="RHU2234" s="107"/>
      <c r="RHV2234" s="2"/>
      <c r="RHW2234" s="15"/>
      <c r="RHX2234" s="15"/>
      <c r="RHY2234" s="80"/>
      <c r="RHZ2234" s="52"/>
      <c r="RIA2234" s="69"/>
      <c r="RIB2234" s="69"/>
      <c r="RIC2234" s="69"/>
      <c r="RID2234" s="107"/>
      <c r="RIE2234" s="2"/>
      <c r="RIF2234" s="15"/>
      <c r="RIG2234" s="15"/>
      <c r="RIH2234" s="80"/>
      <c r="RII2234" s="52"/>
      <c r="RIJ2234" s="69"/>
      <c r="RIK2234" s="69"/>
      <c r="RIL2234" s="69"/>
      <c r="RIM2234" s="107"/>
      <c r="RIN2234" s="2"/>
      <c r="RIO2234" s="15"/>
      <c r="RIP2234" s="15"/>
      <c r="RIQ2234" s="80"/>
      <c r="RIR2234" s="52"/>
      <c r="RIS2234" s="69"/>
      <c r="RIT2234" s="69"/>
      <c r="RIU2234" s="69"/>
      <c r="RIV2234" s="107"/>
      <c r="RIW2234" s="2"/>
      <c r="RIX2234" s="15"/>
      <c r="RIY2234" s="15"/>
      <c r="RIZ2234" s="80"/>
      <c r="RJA2234" s="52"/>
      <c r="RJB2234" s="69"/>
      <c r="RJC2234" s="69"/>
      <c r="RJD2234" s="69"/>
      <c r="RJE2234" s="107"/>
      <c r="RJF2234" s="2"/>
      <c r="RJG2234" s="15"/>
      <c r="RJH2234" s="15"/>
      <c r="RJI2234" s="80"/>
      <c r="RJJ2234" s="52"/>
      <c r="RJK2234" s="69"/>
      <c r="RJL2234" s="69"/>
      <c r="RJM2234" s="69"/>
      <c r="RJN2234" s="107"/>
      <c r="RJO2234" s="2"/>
      <c r="RJP2234" s="15"/>
      <c r="RJQ2234" s="15"/>
      <c r="RJR2234" s="80"/>
      <c r="RJS2234" s="52"/>
      <c r="RJT2234" s="69"/>
      <c r="RJU2234" s="69"/>
      <c r="RJV2234" s="69"/>
      <c r="RJW2234" s="107"/>
      <c r="RJX2234" s="2"/>
      <c r="RJY2234" s="15"/>
      <c r="RJZ2234" s="15"/>
      <c r="RKA2234" s="80"/>
      <c r="RKB2234" s="52"/>
      <c r="RKC2234" s="69"/>
      <c r="RKD2234" s="69"/>
      <c r="RKE2234" s="69"/>
      <c r="RKF2234" s="107"/>
      <c r="RKG2234" s="2"/>
      <c r="RKH2234" s="15"/>
      <c r="RKI2234" s="15"/>
      <c r="RKJ2234" s="80"/>
      <c r="RKK2234" s="52"/>
      <c r="RKL2234" s="69"/>
      <c r="RKM2234" s="69"/>
      <c r="RKN2234" s="69"/>
      <c r="RKO2234" s="107"/>
      <c r="RKP2234" s="2"/>
      <c r="RKQ2234" s="15"/>
      <c r="RKR2234" s="15"/>
      <c r="RKS2234" s="80"/>
      <c r="RKT2234" s="52"/>
      <c r="RKU2234" s="69"/>
      <c r="RKV2234" s="69"/>
      <c r="RKW2234" s="69"/>
      <c r="RKX2234" s="107"/>
      <c r="RKY2234" s="2"/>
      <c r="RKZ2234" s="15"/>
      <c r="RLA2234" s="15"/>
      <c r="RLB2234" s="80"/>
      <c r="RLC2234" s="52"/>
      <c r="RLD2234" s="69"/>
      <c r="RLE2234" s="69"/>
      <c r="RLF2234" s="69"/>
      <c r="RLG2234" s="107"/>
      <c r="RLH2234" s="2"/>
      <c r="RLI2234" s="15"/>
      <c r="RLJ2234" s="15"/>
      <c r="RLK2234" s="80"/>
      <c r="RLL2234" s="52"/>
      <c r="RLM2234" s="69"/>
      <c r="RLN2234" s="69"/>
      <c r="RLO2234" s="69"/>
      <c r="RLP2234" s="107"/>
      <c r="RLQ2234" s="2"/>
      <c r="RLR2234" s="15"/>
      <c r="RLS2234" s="15"/>
      <c r="RLT2234" s="80"/>
      <c r="RLU2234" s="52"/>
      <c r="RLV2234" s="69"/>
      <c r="RLW2234" s="69"/>
      <c r="RLX2234" s="69"/>
      <c r="RLY2234" s="107"/>
      <c r="RLZ2234" s="2"/>
      <c r="RMA2234" s="15"/>
      <c r="RMB2234" s="15"/>
      <c r="RMC2234" s="80"/>
      <c r="RMD2234" s="52"/>
      <c r="RME2234" s="69"/>
      <c r="RMF2234" s="69"/>
      <c r="RMG2234" s="69"/>
      <c r="RMH2234" s="107"/>
      <c r="RMI2234" s="2"/>
      <c r="RMJ2234" s="15"/>
      <c r="RMK2234" s="15"/>
      <c r="RML2234" s="80"/>
      <c r="RMM2234" s="52"/>
      <c r="RMN2234" s="69"/>
      <c r="RMO2234" s="69"/>
      <c r="RMP2234" s="69"/>
      <c r="RMQ2234" s="107"/>
      <c r="RMR2234" s="2"/>
      <c r="RMS2234" s="15"/>
      <c r="RMT2234" s="15"/>
      <c r="RMU2234" s="80"/>
      <c r="RMV2234" s="52"/>
      <c r="RMW2234" s="69"/>
      <c r="RMX2234" s="69"/>
      <c r="RMY2234" s="69"/>
      <c r="RMZ2234" s="107"/>
      <c r="RNA2234" s="2"/>
      <c r="RNB2234" s="15"/>
      <c r="RNC2234" s="15"/>
      <c r="RND2234" s="80"/>
      <c r="RNE2234" s="52"/>
      <c r="RNF2234" s="69"/>
      <c r="RNG2234" s="69"/>
      <c r="RNH2234" s="69"/>
      <c r="RNI2234" s="107"/>
      <c r="RNJ2234" s="2"/>
      <c r="RNK2234" s="15"/>
      <c r="RNL2234" s="15"/>
      <c r="RNM2234" s="80"/>
      <c r="RNN2234" s="52"/>
      <c r="RNO2234" s="69"/>
      <c r="RNP2234" s="69"/>
      <c r="RNQ2234" s="69"/>
      <c r="RNR2234" s="107"/>
      <c r="RNS2234" s="2"/>
      <c r="RNT2234" s="15"/>
      <c r="RNU2234" s="15"/>
      <c r="RNV2234" s="80"/>
      <c r="RNW2234" s="52"/>
      <c r="RNX2234" s="69"/>
      <c r="RNY2234" s="69"/>
      <c r="RNZ2234" s="69"/>
      <c r="ROA2234" s="107"/>
      <c r="ROB2234" s="2"/>
      <c r="ROC2234" s="15"/>
      <c r="ROD2234" s="15"/>
      <c r="ROE2234" s="80"/>
      <c r="ROF2234" s="52"/>
      <c r="ROG2234" s="69"/>
      <c r="ROH2234" s="69"/>
      <c r="ROI2234" s="69"/>
      <c r="ROJ2234" s="107"/>
      <c r="ROK2234" s="2"/>
      <c r="ROL2234" s="15"/>
      <c r="ROM2234" s="15"/>
      <c r="RON2234" s="80"/>
      <c r="ROO2234" s="52"/>
      <c r="ROP2234" s="69"/>
      <c r="ROQ2234" s="69"/>
      <c r="ROR2234" s="69"/>
      <c r="ROS2234" s="107"/>
      <c r="ROT2234" s="2"/>
      <c r="ROU2234" s="15"/>
      <c r="ROV2234" s="15"/>
      <c r="ROW2234" s="80"/>
      <c r="ROX2234" s="52"/>
      <c r="ROY2234" s="69"/>
      <c r="ROZ2234" s="69"/>
      <c r="RPA2234" s="69"/>
      <c r="RPB2234" s="107"/>
      <c r="RPC2234" s="2"/>
      <c r="RPD2234" s="15"/>
      <c r="RPE2234" s="15"/>
      <c r="RPF2234" s="80"/>
      <c r="RPG2234" s="52"/>
      <c r="RPH2234" s="69"/>
      <c r="RPI2234" s="69"/>
      <c r="RPJ2234" s="69"/>
      <c r="RPK2234" s="107"/>
      <c r="RPL2234" s="2"/>
      <c r="RPM2234" s="15"/>
      <c r="RPN2234" s="15"/>
      <c r="RPO2234" s="80"/>
      <c r="RPP2234" s="52"/>
      <c r="RPQ2234" s="69"/>
      <c r="RPR2234" s="69"/>
      <c r="RPS2234" s="69"/>
      <c r="RPT2234" s="107"/>
      <c r="RPU2234" s="2"/>
      <c r="RPV2234" s="15"/>
      <c r="RPW2234" s="15"/>
      <c r="RPX2234" s="80"/>
      <c r="RPY2234" s="52"/>
      <c r="RPZ2234" s="69"/>
      <c r="RQA2234" s="69"/>
      <c r="RQB2234" s="69"/>
      <c r="RQC2234" s="107"/>
      <c r="RQD2234" s="2"/>
      <c r="RQE2234" s="15"/>
      <c r="RQF2234" s="15"/>
      <c r="RQG2234" s="80"/>
      <c r="RQH2234" s="52"/>
      <c r="RQI2234" s="69"/>
      <c r="RQJ2234" s="69"/>
      <c r="RQK2234" s="69"/>
      <c r="RQL2234" s="107"/>
      <c r="RQM2234" s="2"/>
      <c r="RQN2234" s="15"/>
      <c r="RQO2234" s="15"/>
      <c r="RQP2234" s="80"/>
      <c r="RQQ2234" s="52"/>
      <c r="RQR2234" s="69"/>
      <c r="RQS2234" s="69"/>
      <c r="RQT2234" s="69"/>
      <c r="RQU2234" s="107"/>
      <c r="RQV2234" s="2"/>
      <c r="RQW2234" s="15"/>
      <c r="RQX2234" s="15"/>
      <c r="RQY2234" s="80"/>
      <c r="RQZ2234" s="52"/>
      <c r="RRA2234" s="69"/>
      <c r="RRB2234" s="69"/>
      <c r="RRC2234" s="69"/>
      <c r="RRD2234" s="107"/>
      <c r="RRE2234" s="2"/>
      <c r="RRF2234" s="15"/>
      <c r="RRG2234" s="15"/>
      <c r="RRH2234" s="80"/>
      <c r="RRI2234" s="52"/>
      <c r="RRJ2234" s="69"/>
      <c r="RRK2234" s="69"/>
      <c r="RRL2234" s="69"/>
      <c r="RRM2234" s="107"/>
      <c r="RRN2234" s="2"/>
      <c r="RRO2234" s="15"/>
      <c r="RRP2234" s="15"/>
      <c r="RRQ2234" s="80"/>
      <c r="RRR2234" s="52"/>
      <c r="RRS2234" s="69"/>
      <c r="RRT2234" s="69"/>
      <c r="RRU2234" s="69"/>
      <c r="RRV2234" s="107"/>
      <c r="RRW2234" s="2"/>
      <c r="RRX2234" s="15"/>
      <c r="RRY2234" s="15"/>
      <c r="RRZ2234" s="80"/>
      <c r="RSA2234" s="52"/>
      <c r="RSB2234" s="69"/>
      <c r="RSC2234" s="69"/>
      <c r="RSD2234" s="69"/>
      <c r="RSE2234" s="107"/>
      <c r="RSF2234" s="2"/>
      <c r="RSG2234" s="15"/>
      <c r="RSH2234" s="15"/>
      <c r="RSI2234" s="80"/>
      <c r="RSJ2234" s="52"/>
      <c r="RSK2234" s="69"/>
      <c r="RSL2234" s="69"/>
      <c r="RSM2234" s="69"/>
      <c r="RSN2234" s="107"/>
      <c r="RSO2234" s="2"/>
      <c r="RSP2234" s="15"/>
      <c r="RSQ2234" s="15"/>
      <c r="RSR2234" s="80"/>
      <c r="RSS2234" s="52"/>
      <c r="RST2234" s="69"/>
      <c r="RSU2234" s="69"/>
      <c r="RSV2234" s="69"/>
      <c r="RSW2234" s="107"/>
      <c r="RSX2234" s="2"/>
      <c r="RSY2234" s="15"/>
      <c r="RSZ2234" s="15"/>
      <c r="RTA2234" s="80"/>
      <c r="RTB2234" s="52"/>
      <c r="RTC2234" s="69"/>
      <c r="RTD2234" s="69"/>
      <c r="RTE2234" s="69"/>
      <c r="RTF2234" s="107"/>
      <c r="RTG2234" s="2"/>
      <c r="RTH2234" s="15"/>
      <c r="RTI2234" s="15"/>
      <c r="RTJ2234" s="80"/>
      <c r="RTK2234" s="52"/>
      <c r="RTL2234" s="69"/>
      <c r="RTM2234" s="69"/>
      <c r="RTN2234" s="69"/>
      <c r="RTO2234" s="107"/>
      <c r="RTP2234" s="2"/>
      <c r="RTQ2234" s="15"/>
      <c r="RTR2234" s="15"/>
      <c r="RTS2234" s="80"/>
      <c r="RTT2234" s="52"/>
      <c r="RTU2234" s="69"/>
      <c r="RTV2234" s="69"/>
      <c r="RTW2234" s="69"/>
      <c r="RTX2234" s="107"/>
      <c r="RTY2234" s="2"/>
      <c r="RTZ2234" s="15"/>
      <c r="RUA2234" s="15"/>
      <c r="RUB2234" s="80"/>
      <c r="RUC2234" s="52"/>
      <c r="RUD2234" s="69"/>
      <c r="RUE2234" s="69"/>
      <c r="RUF2234" s="69"/>
      <c r="RUG2234" s="107"/>
      <c r="RUH2234" s="2"/>
      <c r="RUI2234" s="15"/>
      <c r="RUJ2234" s="15"/>
      <c r="RUK2234" s="80"/>
      <c r="RUL2234" s="52"/>
      <c r="RUM2234" s="69"/>
      <c r="RUN2234" s="69"/>
      <c r="RUO2234" s="69"/>
      <c r="RUP2234" s="107"/>
      <c r="RUQ2234" s="2"/>
      <c r="RUR2234" s="15"/>
      <c r="RUS2234" s="15"/>
      <c r="RUT2234" s="80"/>
      <c r="RUU2234" s="52"/>
      <c r="RUV2234" s="69"/>
      <c r="RUW2234" s="69"/>
      <c r="RUX2234" s="69"/>
      <c r="RUY2234" s="107"/>
      <c r="RUZ2234" s="2"/>
      <c r="RVA2234" s="15"/>
      <c r="RVB2234" s="15"/>
      <c r="RVC2234" s="80"/>
      <c r="RVD2234" s="52"/>
      <c r="RVE2234" s="69"/>
      <c r="RVF2234" s="69"/>
      <c r="RVG2234" s="69"/>
      <c r="RVH2234" s="107"/>
      <c r="RVI2234" s="2"/>
      <c r="RVJ2234" s="15"/>
      <c r="RVK2234" s="15"/>
      <c r="RVL2234" s="80"/>
      <c r="RVM2234" s="52"/>
      <c r="RVN2234" s="69"/>
      <c r="RVO2234" s="69"/>
      <c r="RVP2234" s="69"/>
      <c r="RVQ2234" s="107"/>
      <c r="RVR2234" s="2"/>
      <c r="RVS2234" s="15"/>
      <c r="RVT2234" s="15"/>
      <c r="RVU2234" s="80"/>
      <c r="RVV2234" s="52"/>
      <c r="RVW2234" s="69"/>
      <c r="RVX2234" s="69"/>
      <c r="RVY2234" s="69"/>
      <c r="RVZ2234" s="107"/>
      <c r="RWA2234" s="2"/>
      <c r="RWB2234" s="15"/>
      <c r="RWC2234" s="15"/>
      <c r="RWD2234" s="80"/>
      <c r="RWE2234" s="52"/>
      <c r="RWF2234" s="69"/>
      <c r="RWG2234" s="69"/>
      <c r="RWH2234" s="69"/>
      <c r="RWI2234" s="107"/>
      <c r="RWJ2234" s="2"/>
      <c r="RWK2234" s="15"/>
      <c r="RWL2234" s="15"/>
      <c r="RWM2234" s="80"/>
      <c r="RWN2234" s="52"/>
      <c r="RWO2234" s="69"/>
      <c r="RWP2234" s="69"/>
      <c r="RWQ2234" s="69"/>
      <c r="RWR2234" s="107"/>
      <c r="RWS2234" s="2"/>
      <c r="RWT2234" s="15"/>
      <c r="RWU2234" s="15"/>
      <c r="RWV2234" s="80"/>
      <c r="RWW2234" s="52"/>
      <c r="RWX2234" s="69"/>
      <c r="RWY2234" s="69"/>
      <c r="RWZ2234" s="69"/>
      <c r="RXA2234" s="107"/>
      <c r="RXB2234" s="2"/>
      <c r="RXC2234" s="15"/>
      <c r="RXD2234" s="15"/>
      <c r="RXE2234" s="80"/>
      <c r="RXF2234" s="52"/>
      <c r="RXG2234" s="69"/>
      <c r="RXH2234" s="69"/>
      <c r="RXI2234" s="69"/>
      <c r="RXJ2234" s="107"/>
      <c r="RXK2234" s="2"/>
      <c r="RXL2234" s="15"/>
      <c r="RXM2234" s="15"/>
      <c r="RXN2234" s="80"/>
      <c r="RXO2234" s="52"/>
      <c r="RXP2234" s="69"/>
      <c r="RXQ2234" s="69"/>
      <c r="RXR2234" s="69"/>
      <c r="RXS2234" s="107"/>
      <c r="RXT2234" s="2"/>
      <c r="RXU2234" s="15"/>
      <c r="RXV2234" s="15"/>
      <c r="RXW2234" s="80"/>
      <c r="RXX2234" s="52"/>
      <c r="RXY2234" s="69"/>
      <c r="RXZ2234" s="69"/>
      <c r="RYA2234" s="69"/>
      <c r="RYB2234" s="107"/>
      <c r="RYC2234" s="2"/>
      <c r="RYD2234" s="15"/>
      <c r="RYE2234" s="15"/>
      <c r="RYF2234" s="80"/>
      <c r="RYG2234" s="52"/>
      <c r="RYH2234" s="69"/>
      <c r="RYI2234" s="69"/>
      <c r="RYJ2234" s="69"/>
      <c r="RYK2234" s="107"/>
      <c r="RYL2234" s="2"/>
      <c r="RYM2234" s="15"/>
      <c r="RYN2234" s="15"/>
      <c r="RYO2234" s="80"/>
      <c r="RYP2234" s="52"/>
      <c r="RYQ2234" s="69"/>
      <c r="RYR2234" s="69"/>
      <c r="RYS2234" s="69"/>
      <c r="RYT2234" s="107"/>
      <c r="RYU2234" s="2"/>
      <c r="RYV2234" s="15"/>
      <c r="RYW2234" s="15"/>
      <c r="RYX2234" s="80"/>
      <c r="RYY2234" s="52"/>
      <c r="RYZ2234" s="69"/>
      <c r="RZA2234" s="69"/>
      <c r="RZB2234" s="69"/>
      <c r="RZC2234" s="107"/>
      <c r="RZD2234" s="2"/>
      <c r="RZE2234" s="15"/>
      <c r="RZF2234" s="15"/>
      <c r="RZG2234" s="80"/>
      <c r="RZH2234" s="52"/>
      <c r="RZI2234" s="69"/>
      <c r="RZJ2234" s="69"/>
      <c r="RZK2234" s="69"/>
      <c r="RZL2234" s="107"/>
      <c r="RZM2234" s="2"/>
      <c r="RZN2234" s="15"/>
      <c r="RZO2234" s="15"/>
      <c r="RZP2234" s="80"/>
      <c r="RZQ2234" s="52"/>
      <c r="RZR2234" s="69"/>
      <c r="RZS2234" s="69"/>
      <c r="RZT2234" s="69"/>
      <c r="RZU2234" s="107"/>
      <c r="RZV2234" s="2"/>
      <c r="RZW2234" s="15"/>
      <c r="RZX2234" s="15"/>
      <c r="RZY2234" s="80"/>
      <c r="RZZ2234" s="52"/>
      <c r="SAA2234" s="69"/>
      <c r="SAB2234" s="69"/>
      <c r="SAC2234" s="69"/>
      <c r="SAD2234" s="107"/>
      <c r="SAE2234" s="2"/>
      <c r="SAF2234" s="15"/>
      <c r="SAG2234" s="15"/>
      <c r="SAH2234" s="80"/>
      <c r="SAI2234" s="52"/>
      <c r="SAJ2234" s="69"/>
      <c r="SAK2234" s="69"/>
      <c r="SAL2234" s="69"/>
      <c r="SAM2234" s="107"/>
      <c r="SAN2234" s="2"/>
      <c r="SAO2234" s="15"/>
      <c r="SAP2234" s="15"/>
      <c r="SAQ2234" s="80"/>
      <c r="SAR2234" s="52"/>
      <c r="SAS2234" s="69"/>
      <c r="SAT2234" s="69"/>
      <c r="SAU2234" s="69"/>
      <c r="SAV2234" s="107"/>
      <c r="SAW2234" s="2"/>
      <c r="SAX2234" s="15"/>
      <c r="SAY2234" s="15"/>
      <c r="SAZ2234" s="80"/>
      <c r="SBA2234" s="52"/>
      <c r="SBB2234" s="69"/>
      <c r="SBC2234" s="69"/>
      <c r="SBD2234" s="69"/>
      <c r="SBE2234" s="107"/>
      <c r="SBF2234" s="2"/>
      <c r="SBG2234" s="15"/>
      <c r="SBH2234" s="15"/>
      <c r="SBI2234" s="80"/>
      <c r="SBJ2234" s="52"/>
      <c r="SBK2234" s="69"/>
      <c r="SBL2234" s="69"/>
      <c r="SBM2234" s="69"/>
      <c r="SBN2234" s="107"/>
      <c r="SBO2234" s="2"/>
      <c r="SBP2234" s="15"/>
      <c r="SBQ2234" s="15"/>
      <c r="SBR2234" s="80"/>
      <c r="SBS2234" s="52"/>
      <c r="SBT2234" s="69"/>
      <c r="SBU2234" s="69"/>
      <c r="SBV2234" s="69"/>
      <c r="SBW2234" s="107"/>
      <c r="SBX2234" s="2"/>
      <c r="SBY2234" s="15"/>
      <c r="SBZ2234" s="15"/>
      <c r="SCA2234" s="80"/>
      <c r="SCB2234" s="52"/>
      <c r="SCC2234" s="69"/>
      <c r="SCD2234" s="69"/>
      <c r="SCE2234" s="69"/>
      <c r="SCF2234" s="107"/>
      <c r="SCG2234" s="2"/>
      <c r="SCH2234" s="15"/>
      <c r="SCI2234" s="15"/>
      <c r="SCJ2234" s="80"/>
      <c r="SCK2234" s="52"/>
      <c r="SCL2234" s="69"/>
      <c r="SCM2234" s="69"/>
      <c r="SCN2234" s="69"/>
      <c r="SCO2234" s="107"/>
      <c r="SCP2234" s="2"/>
      <c r="SCQ2234" s="15"/>
      <c r="SCR2234" s="15"/>
      <c r="SCS2234" s="80"/>
      <c r="SCT2234" s="52"/>
      <c r="SCU2234" s="69"/>
      <c r="SCV2234" s="69"/>
      <c r="SCW2234" s="69"/>
      <c r="SCX2234" s="107"/>
      <c r="SCY2234" s="2"/>
      <c r="SCZ2234" s="15"/>
      <c r="SDA2234" s="15"/>
      <c r="SDB2234" s="80"/>
      <c r="SDC2234" s="52"/>
      <c r="SDD2234" s="69"/>
      <c r="SDE2234" s="69"/>
      <c r="SDF2234" s="69"/>
      <c r="SDG2234" s="107"/>
      <c r="SDH2234" s="2"/>
      <c r="SDI2234" s="15"/>
      <c r="SDJ2234" s="15"/>
      <c r="SDK2234" s="80"/>
      <c r="SDL2234" s="52"/>
      <c r="SDM2234" s="69"/>
      <c r="SDN2234" s="69"/>
      <c r="SDO2234" s="69"/>
      <c r="SDP2234" s="107"/>
      <c r="SDQ2234" s="2"/>
      <c r="SDR2234" s="15"/>
      <c r="SDS2234" s="15"/>
      <c r="SDT2234" s="80"/>
      <c r="SDU2234" s="52"/>
      <c r="SDV2234" s="69"/>
      <c r="SDW2234" s="69"/>
      <c r="SDX2234" s="69"/>
      <c r="SDY2234" s="107"/>
      <c r="SDZ2234" s="2"/>
      <c r="SEA2234" s="15"/>
      <c r="SEB2234" s="15"/>
      <c r="SEC2234" s="80"/>
      <c r="SED2234" s="52"/>
      <c r="SEE2234" s="69"/>
      <c r="SEF2234" s="69"/>
      <c r="SEG2234" s="69"/>
      <c r="SEH2234" s="107"/>
      <c r="SEI2234" s="2"/>
      <c r="SEJ2234" s="15"/>
      <c r="SEK2234" s="15"/>
      <c r="SEL2234" s="80"/>
      <c r="SEM2234" s="52"/>
      <c r="SEN2234" s="69"/>
      <c r="SEO2234" s="69"/>
      <c r="SEP2234" s="69"/>
      <c r="SEQ2234" s="107"/>
      <c r="SER2234" s="2"/>
      <c r="SES2234" s="15"/>
      <c r="SET2234" s="15"/>
      <c r="SEU2234" s="80"/>
      <c r="SEV2234" s="52"/>
      <c r="SEW2234" s="69"/>
      <c r="SEX2234" s="69"/>
      <c r="SEY2234" s="69"/>
      <c r="SEZ2234" s="107"/>
      <c r="SFA2234" s="2"/>
      <c r="SFB2234" s="15"/>
      <c r="SFC2234" s="15"/>
      <c r="SFD2234" s="80"/>
      <c r="SFE2234" s="52"/>
      <c r="SFF2234" s="69"/>
      <c r="SFG2234" s="69"/>
      <c r="SFH2234" s="69"/>
      <c r="SFI2234" s="107"/>
      <c r="SFJ2234" s="2"/>
      <c r="SFK2234" s="15"/>
      <c r="SFL2234" s="15"/>
      <c r="SFM2234" s="80"/>
      <c r="SFN2234" s="52"/>
      <c r="SFO2234" s="69"/>
      <c r="SFP2234" s="69"/>
      <c r="SFQ2234" s="69"/>
      <c r="SFR2234" s="107"/>
      <c r="SFS2234" s="2"/>
      <c r="SFT2234" s="15"/>
      <c r="SFU2234" s="15"/>
      <c r="SFV2234" s="80"/>
      <c r="SFW2234" s="52"/>
      <c r="SFX2234" s="69"/>
      <c r="SFY2234" s="69"/>
      <c r="SFZ2234" s="69"/>
      <c r="SGA2234" s="107"/>
      <c r="SGB2234" s="2"/>
      <c r="SGC2234" s="15"/>
      <c r="SGD2234" s="15"/>
      <c r="SGE2234" s="80"/>
      <c r="SGF2234" s="52"/>
      <c r="SGG2234" s="69"/>
      <c r="SGH2234" s="69"/>
      <c r="SGI2234" s="69"/>
      <c r="SGJ2234" s="107"/>
      <c r="SGK2234" s="2"/>
      <c r="SGL2234" s="15"/>
      <c r="SGM2234" s="15"/>
      <c r="SGN2234" s="80"/>
      <c r="SGO2234" s="52"/>
      <c r="SGP2234" s="69"/>
      <c r="SGQ2234" s="69"/>
      <c r="SGR2234" s="69"/>
      <c r="SGS2234" s="107"/>
      <c r="SGT2234" s="2"/>
      <c r="SGU2234" s="15"/>
      <c r="SGV2234" s="15"/>
      <c r="SGW2234" s="80"/>
      <c r="SGX2234" s="52"/>
      <c r="SGY2234" s="69"/>
      <c r="SGZ2234" s="69"/>
      <c r="SHA2234" s="69"/>
      <c r="SHB2234" s="107"/>
      <c r="SHC2234" s="2"/>
      <c r="SHD2234" s="15"/>
      <c r="SHE2234" s="15"/>
      <c r="SHF2234" s="80"/>
      <c r="SHG2234" s="52"/>
      <c r="SHH2234" s="69"/>
      <c r="SHI2234" s="69"/>
      <c r="SHJ2234" s="69"/>
      <c r="SHK2234" s="107"/>
      <c r="SHL2234" s="2"/>
      <c r="SHM2234" s="15"/>
      <c r="SHN2234" s="15"/>
      <c r="SHO2234" s="80"/>
      <c r="SHP2234" s="52"/>
      <c r="SHQ2234" s="69"/>
      <c r="SHR2234" s="69"/>
      <c r="SHS2234" s="69"/>
      <c r="SHT2234" s="107"/>
      <c r="SHU2234" s="2"/>
      <c r="SHV2234" s="15"/>
      <c r="SHW2234" s="15"/>
      <c r="SHX2234" s="80"/>
      <c r="SHY2234" s="52"/>
      <c r="SHZ2234" s="69"/>
      <c r="SIA2234" s="69"/>
      <c r="SIB2234" s="69"/>
      <c r="SIC2234" s="107"/>
      <c r="SID2234" s="2"/>
      <c r="SIE2234" s="15"/>
      <c r="SIF2234" s="15"/>
      <c r="SIG2234" s="80"/>
      <c r="SIH2234" s="52"/>
      <c r="SII2234" s="69"/>
      <c r="SIJ2234" s="69"/>
      <c r="SIK2234" s="69"/>
      <c r="SIL2234" s="107"/>
      <c r="SIM2234" s="2"/>
      <c r="SIN2234" s="15"/>
      <c r="SIO2234" s="15"/>
      <c r="SIP2234" s="80"/>
      <c r="SIQ2234" s="52"/>
      <c r="SIR2234" s="69"/>
      <c r="SIS2234" s="69"/>
      <c r="SIT2234" s="69"/>
      <c r="SIU2234" s="107"/>
      <c r="SIV2234" s="2"/>
      <c r="SIW2234" s="15"/>
      <c r="SIX2234" s="15"/>
      <c r="SIY2234" s="80"/>
      <c r="SIZ2234" s="52"/>
      <c r="SJA2234" s="69"/>
      <c r="SJB2234" s="69"/>
      <c r="SJC2234" s="69"/>
      <c r="SJD2234" s="107"/>
      <c r="SJE2234" s="2"/>
      <c r="SJF2234" s="15"/>
      <c r="SJG2234" s="15"/>
      <c r="SJH2234" s="80"/>
      <c r="SJI2234" s="52"/>
      <c r="SJJ2234" s="69"/>
      <c r="SJK2234" s="69"/>
      <c r="SJL2234" s="69"/>
      <c r="SJM2234" s="107"/>
      <c r="SJN2234" s="2"/>
      <c r="SJO2234" s="15"/>
      <c r="SJP2234" s="15"/>
      <c r="SJQ2234" s="80"/>
      <c r="SJR2234" s="52"/>
      <c r="SJS2234" s="69"/>
      <c r="SJT2234" s="69"/>
      <c r="SJU2234" s="69"/>
      <c r="SJV2234" s="107"/>
      <c r="SJW2234" s="2"/>
      <c r="SJX2234" s="15"/>
      <c r="SJY2234" s="15"/>
      <c r="SJZ2234" s="80"/>
      <c r="SKA2234" s="52"/>
      <c r="SKB2234" s="69"/>
      <c r="SKC2234" s="69"/>
      <c r="SKD2234" s="69"/>
      <c r="SKE2234" s="107"/>
      <c r="SKF2234" s="2"/>
      <c r="SKG2234" s="15"/>
      <c r="SKH2234" s="15"/>
      <c r="SKI2234" s="80"/>
      <c r="SKJ2234" s="52"/>
      <c r="SKK2234" s="69"/>
      <c r="SKL2234" s="69"/>
      <c r="SKM2234" s="69"/>
      <c r="SKN2234" s="107"/>
      <c r="SKO2234" s="2"/>
      <c r="SKP2234" s="15"/>
      <c r="SKQ2234" s="15"/>
      <c r="SKR2234" s="80"/>
      <c r="SKS2234" s="52"/>
      <c r="SKT2234" s="69"/>
      <c r="SKU2234" s="69"/>
      <c r="SKV2234" s="69"/>
      <c r="SKW2234" s="107"/>
      <c r="SKX2234" s="2"/>
      <c r="SKY2234" s="15"/>
      <c r="SKZ2234" s="15"/>
      <c r="SLA2234" s="80"/>
      <c r="SLB2234" s="52"/>
      <c r="SLC2234" s="69"/>
      <c r="SLD2234" s="69"/>
      <c r="SLE2234" s="69"/>
      <c r="SLF2234" s="107"/>
      <c r="SLG2234" s="2"/>
      <c r="SLH2234" s="15"/>
      <c r="SLI2234" s="15"/>
      <c r="SLJ2234" s="80"/>
      <c r="SLK2234" s="52"/>
      <c r="SLL2234" s="69"/>
      <c r="SLM2234" s="69"/>
      <c r="SLN2234" s="69"/>
      <c r="SLO2234" s="107"/>
      <c r="SLP2234" s="2"/>
      <c r="SLQ2234" s="15"/>
      <c r="SLR2234" s="15"/>
      <c r="SLS2234" s="80"/>
      <c r="SLT2234" s="52"/>
      <c r="SLU2234" s="69"/>
      <c r="SLV2234" s="69"/>
      <c r="SLW2234" s="69"/>
      <c r="SLX2234" s="107"/>
      <c r="SLY2234" s="2"/>
      <c r="SLZ2234" s="15"/>
      <c r="SMA2234" s="15"/>
      <c r="SMB2234" s="80"/>
      <c r="SMC2234" s="52"/>
      <c r="SMD2234" s="69"/>
      <c r="SME2234" s="69"/>
      <c r="SMF2234" s="69"/>
      <c r="SMG2234" s="107"/>
      <c r="SMH2234" s="2"/>
      <c r="SMI2234" s="15"/>
      <c r="SMJ2234" s="15"/>
      <c r="SMK2234" s="80"/>
      <c r="SML2234" s="52"/>
      <c r="SMM2234" s="69"/>
      <c r="SMN2234" s="69"/>
      <c r="SMO2234" s="69"/>
      <c r="SMP2234" s="107"/>
      <c r="SMQ2234" s="2"/>
      <c r="SMR2234" s="15"/>
      <c r="SMS2234" s="15"/>
      <c r="SMT2234" s="80"/>
      <c r="SMU2234" s="52"/>
      <c r="SMV2234" s="69"/>
      <c r="SMW2234" s="69"/>
      <c r="SMX2234" s="69"/>
      <c r="SMY2234" s="107"/>
      <c r="SMZ2234" s="2"/>
      <c r="SNA2234" s="15"/>
      <c r="SNB2234" s="15"/>
      <c r="SNC2234" s="80"/>
      <c r="SND2234" s="52"/>
      <c r="SNE2234" s="69"/>
      <c r="SNF2234" s="69"/>
      <c r="SNG2234" s="69"/>
      <c r="SNH2234" s="107"/>
      <c r="SNI2234" s="2"/>
      <c r="SNJ2234" s="15"/>
      <c r="SNK2234" s="15"/>
      <c r="SNL2234" s="80"/>
      <c r="SNM2234" s="52"/>
      <c r="SNN2234" s="69"/>
      <c r="SNO2234" s="69"/>
      <c r="SNP2234" s="69"/>
      <c r="SNQ2234" s="107"/>
      <c r="SNR2234" s="2"/>
      <c r="SNS2234" s="15"/>
      <c r="SNT2234" s="15"/>
      <c r="SNU2234" s="80"/>
      <c r="SNV2234" s="52"/>
      <c r="SNW2234" s="69"/>
      <c r="SNX2234" s="69"/>
      <c r="SNY2234" s="69"/>
      <c r="SNZ2234" s="107"/>
      <c r="SOA2234" s="2"/>
      <c r="SOB2234" s="15"/>
      <c r="SOC2234" s="15"/>
      <c r="SOD2234" s="80"/>
      <c r="SOE2234" s="52"/>
      <c r="SOF2234" s="69"/>
      <c r="SOG2234" s="69"/>
      <c r="SOH2234" s="69"/>
      <c r="SOI2234" s="107"/>
      <c r="SOJ2234" s="2"/>
      <c r="SOK2234" s="15"/>
      <c r="SOL2234" s="15"/>
      <c r="SOM2234" s="80"/>
      <c r="SON2234" s="52"/>
      <c r="SOO2234" s="69"/>
      <c r="SOP2234" s="69"/>
      <c r="SOQ2234" s="69"/>
      <c r="SOR2234" s="107"/>
      <c r="SOS2234" s="2"/>
      <c r="SOT2234" s="15"/>
      <c r="SOU2234" s="15"/>
      <c r="SOV2234" s="80"/>
      <c r="SOW2234" s="52"/>
      <c r="SOX2234" s="69"/>
      <c r="SOY2234" s="69"/>
      <c r="SOZ2234" s="69"/>
      <c r="SPA2234" s="107"/>
      <c r="SPB2234" s="2"/>
      <c r="SPC2234" s="15"/>
      <c r="SPD2234" s="15"/>
      <c r="SPE2234" s="80"/>
      <c r="SPF2234" s="52"/>
      <c r="SPG2234" s="69"/>
      <c r="SPH2234" s="69"/>
      <c r="SPI2234" s="69"/>
      <c r="SPJ2234" s="107"/>
      <c r="SPK2234" s="2"/>
      <c r="SPL2234" s="15"/>
      <c r="SPM2234" s="15"/>
      <c r="SPN2234" s="80"/>
      <c r="SPO2234" s="52"/>
      <c r="SPP2234" s="69"/>
      <c r="SPQ2234" s="69"/>
      <c r="SPR2234" s="69"/>
      <c r="SPS2234" s="107"/>
      <c r="SPT2234" s="2"/>
      <c r="SPU2234" s="15"/>
      <c r="SPV2234" s="15"/>
      <c r="SPW2234" s="80"/>
      <c r="SPX2234" s="52"/>
      <c r="SPY2234" s="69"/>
      <c r="SPZ2234" s="69"/>
      <c r="SQA2234" s="69"/>
      <c r="SQB2234" s="107"/>
      <c r="SQC2234" s="2"/>
      <c r="SQD2234" s="15"/>
      <c r="SQE2234" s="15"/>
      <c r="SQF2234" s="80"/>
      <c r="SQG2234" s="52"/>
      <c r="SQH2234" s="69"/>
      <c r="SQI2234" s="69"/>
      <c r="SQJ2234" s="69"/>
      <c r="SQK2234" s="107"/>
      <c r="SQL2234" s="2"/>
      <c r="SQM2234" s="15"/>
      <c r="SQN2234" s="15"/>
      <c r="SQO2234" s="80"/>
      <c r="SQP2234" s="52"/>
      <c r="SQQ2234" s="69"/>
      <c r="SQR2234" s="69"/>
      <c r="SQS2234" s="69"/>
      <c r="SQT2234" s="107"/>
      <c r="SQU2234" s="2"/>
      <c r="SQV2234" s="15"/>
      <c r="SQW2234" s="15"/>
      <c r="SQX2234" s="80"/>
      <c r="SQY2234" s="52"/>
      <c r="SQZ2234" s="69"/>
      <c r="SRA2234" s="69"/>
      <c r="SRB2234" s="69"/>
      <c r="SRC2234" s="107"/>
      <c r="SRD2234" s="2"/>
      <c r="SRE2234" s="15"/>
      <c r="SRF2234" s="15"/>
      <c r="SRG2234" s="80"/>
      <c r="SRH2234" s="52"/>
      <c r="SRI2234" s="69"/>
      <c r="SRJ2234" s="69"/>
      <c r="SRK2234" s="69"/>
      <c r="SRL2234" s="107"/>
      <c r="SRM2234" s="2"/>
      <c r="SRN2234" s="15"/>
      <c r="SRO2234" s="15"/>
      <c r="SRP2234" s="80"/>
      <c r="SRQ2234" s="52"/>
      <c r="SRR2234" s="69"/>
      <c r="SRS2234" s="69"/>
      <c r="SRT2234" s="69"/>
      <c r="SRU2234" s="107"/>
      <c r="SRV2234" s="2"/>
      <c r="SRW2234" s="15"/>
      <c r="SRX2234" s="15"/>
      <c r="SRY2234" s="80"/>
      <c r="SRZ2234" s="52"/>
      <c r="SSA2234" s="69"/>
      <c r="SSB2234" s="69"/>
      <c r="SSC2234" s="69"/>
      <c r="SSD2234" s="107"/>
      <c r="SSE2234" s="2"/>
      <c r="SSF2234" s="15"/>
      <c r="SSG2234" s="15"/>
      <c r="SSH2234" s="80"/>
      <c r="SSI2234" s="52"/>
      <c r="SSJ2234" s="69"/>
      <c r="SSK2234" s="69"/>
      <c r="SSL2234" s="69"/>
      <c r="SSM2234" s="107"/>
      <c r="SSN2234" s="2"/>
      <c r="SSO2234" s="15"/>
      <c r="SSP2234" s="15"/>
      <c r="SSQ2234" s="80"/>
      <c r="SSR2234" s="52"/>
      <c r="SSS2234" s="69"/>
      <c r="SST2234" s="69"/>
      <c r="SSU2234" s="69"/>
      <c r="SSV2234" s="107"/>
      <c r="SSW2234" s="2"/>
      <c r="SSX2234" s="15"/>
      <c r="SSY2234" s="15"/>
      <c r="SSZ2234" s="80"/>
      <c r="STA2234" s="52"/>
      <c r="STB2234" s="69"/>
      <c r="STC2234" s="69"/>
      <c r="STD2234" s="69"/>
      <c r="STE2234" s="107"/>
      <c r="STF2234" s="2"/>
      <c r="STG2234" s="15"/>
      <c r="STH2234" s="15"/>
      <c r="STI2234" s="80"/>
      <c r="STJ2234" s="52"/>
      <c r="STK2234" s="69"/>
      <c r="STL2234" s="69"/>
      <c r="STM2234" s="69"/>
      <c r="STN2234" s="107"/>
      <c r="STO2234" s="2"/>
      <c r="STP2234" s="15"/>
      <c r="STQ2234" s="15"/>
      <c r="STR2234" s="80"/>
      <c r="STS2234" s="52"/>
      <c r="STT2234" s="69"/>
      <c r="STU2234" s="69"/>
      <c r="STV2234" s="69"/>
      <c r="STW2234" s="107"/>
      <c r="STX2234" s="2"/>
      <c r="STY2234" s="15"/>
      <c r="STZ2234" s="15"/>
      <c r="SUA2234" s="80"/>
      <c r="SUB2234" s="52"/>
      <c r="SUC2234" s="69"/>
      <c r="SUD2234" s="69"/>
      <c r="SUE2234" s="69"/>
      <c r="SUF2234" s="107"/>
      <c r="SUG2234" s="2"/>
      <c r="SUH2234" s="15"/>
      <c r="SUI2234" s="15"/>
      <c r="SUJ2234" s="80"/>
      <c r="SUK2234" s="52"/>
      <c r="SUL2234" s="69"/>
      <c r="SUM2234" s="69"/>
      <c r="SUN2234" s="69"/>
      <c r="SUO2234" s="107"/>
      <c r="SUP2234" s="2"/>
      <c r="SUQ2234" s="15"/>
      <c r="SUR2234" s="15"/>
      <c r="SUS2234" s="80"/>
      <c r="SUT2234" s="52"/>
      <c r="SUU2234" s="69"/>
      <c r="SUV2234" s="69"/>
      <c r="SUW2234" s="69"/>
      <c r="SUX2234" s="107"/>
      <c r="SUY2234" s="2"/>
      <c r="SUZ2234" s="15"/>
      <c r="SVA2234" s="15"/>
      <c r="SVB2234" s="80"/>
      <c r="SVC2234" s="52"/>
      <c r="SVD2234" s="69"/>
      <c r="SVE2234" s="69"/>
      <c r="SVF2234" s="69"/>
      <c r="SVG2234" s="107"/>
      <c r="SVH2234" s="2"/>
      <c r="SVI2234" s="15"/>
      <c r="SVJ2234" s="15"/>
      <c r="SVK2234" s="80"/>
      <c r="SVL2234" s="52"/>
      <c r="SVM2234" s="69"/>
      <c r="SVN2234" s="69"/>
      <c r="SVO2234" s="69"/>
      <c r="SVP2234" s="107"/>
      <c r="SVQ2234" s="2"/>
      <c r="SVR2234" s="15"/>
      <c r="SVS2234" s="15"/>
      <c r="SVT2234" s="80"/>
      <c r="SVU2234" s="52"/>
      <c r="SVV2234" s="69"/>
      <c r="SVW2234" s="69"/>
      <c r="SVX2234" s="69"/>
      <c r="SVY2234" s="107"/>
      <c r="SVZ2234" s="2"/>
      <c r="SWA2234" s="15"/>
      <c r="SWB2234" s="15"/>
      <c r="SWC2234" s="80"/>
      <c r="SWD2234" s="52"/>
      <c r="SWE2234" s="69"/>
      <c r="SWF2234" s="69"/>
      <c r="SWG2234" s="69"/>
      <c r="SWH2234" s="107"/>
      <c r="SWI2234" s="2"/>
      <c r="SWJ2234" s="15"/>
      <c r="SWK2234" s="15"/>
      <c r="SWL2234" s="80"/>
      <c r="SWM2234" s="52"/>
      <c r="SWN2234" s="69"/>
      <c r="SWO2234" s="69"/>
      <c r="SWP2234" s="69"/>
      <c r="SWQ2234" s="107"/>
      <c r="SWR2234" s="2"/>
      <c r="SWS2234" s="15"/>
      <c r="SWT2234" s="15"/>
      <c r="SWU2234" s="80"/>
      <c r="SWV2234" s="52"/>
      <c r="SWW2234" s="69"/>
      <c r="SWX2234" s="69"/>
      <c r="SWY2234" s="69"/>
      <c r="SWZ2234" s="107"/>
      <c r="SXA2234" s="2"/>
      <c r="SXB2234" s="15"/>
      <c r="SXC2234" s="15"/>
      <c r="SXD2234" s="80"/>
      <c r="SXE2234" s="52"/>
      <c r="SXF2234" s="69"/>
      <c r="SXG2234" s="69"/>
      <c r="SXH2234" s="69"/>
      <c r="SXI2234" s="107"/>
      <c r="SXJ2234" s="2"/>
      <c r="SXK2234" s="15"/>
      <c r="SXL2234" s="15"/>
      <c r="SXM2234" s="80"/>
      <c r="SXN2234" s="52"/>
      <c r="SXO2234" s="69"/>
      <c r="SXP2234" s="69"/>
      <c r="SXQ2234" s="69"/>
      <c r="SXR2234" s="107"/>
      <c r="SXS2234" s="2"/>
      <c r="SXT2234" s="15"/>
      <c r="SXU2234" s="15"/>
      <c r="SXV2234" s="80"/>
      <c r="SXW2234" s="52"/>
      <c r="SXX2234" s="69"/>
      <c r="SXY2234" s="69"/>
      <c r="SXZ2234" s="69"/>
      <c r="SYA2234" s="107"/>
      <c r="SYB2234" s="2"/>
      <c r="SYC2234" s="15"/>
      <c r="SYD2234" s="15"/>
      <c r="SYE2234" s="80"/>
      <c r="SYF2234" s="52"/>
      <c r="SYG2234" s="69"/>
      <c r="SYH2234" s="69"/>
      <c r="SYI2234" s="69"/>
      <c r="SYJ2234" s="107"/>
      <c r="SYK2234" s="2"/>
      <c r="SYL2234" s="15"/>
      <c r="SYM2234" s="15"/>
      <c r="SYN2234" s="80"/>
      <c r="SYO2234" s="52"/>
      <c r="SYP2234" s="69"/>
      <c r="SYQ2234" s="69"/>
      <c r="SYR2234" s="69"/>
      <c r="SYS2234" s="107"/>
      <c r="SYT2234" s="2"/>
      <c r="SYU2234" s="15"/>
      <c r="SYV2234" s="15"/>
      <c r="SYW2234" s="80"/>
      <c r="SYX2234" s="52"/>
      <c r="SYY2234" s="69"/>
      <c r="SYZ2234" s="69"/>
      <c r="SZA2234" s="69"/>
      <c r="SZB2234" s="107"/>
      <c r="SZC2234" s="2"/>
      <c r="SZD2234" s="15"/>
      <c r="SZE2234" s="15"/>
      <c r="SZF2234" s="80"/>
      <c r="SZG2234" s="52"/>
      <c r="SZH2234" s="69"/>
      <c r="SZI2234" s="69"/>
      <c r="SZJ2234" s="69"/>
      <c r="SZK2234" s="107"/>
      <c r="SZL2234" s="2"/>
      <c r="SZM2234" s="15"/>
      <c r="SZN2234" s="15"/>
      <c r="SZO2234" s="80"/>
      <c r="SZP2234" s="52"/>
      <c r="SZQ2234" s="69"/>
      <c r="SZR2234" s="69"/>
      <c r="SZS2234" s="69"/>
      <c r="SZT2234" s="107"/>
      <c r="SZU2234" s="2"/>
      <c r="SZV2234" s="15"/>
      <c r="SZW2234" s="15"/>
      <c r="SZX2234" s="80"/>
      <c r="SZY2234" s="52"/>
      <c r="SZZ2234" s="69"/>
      <c r="TAA2234" s="69"/>
      <c r="TAB2234" s="69"/>
      <c r="TAC2234" s="107"/>
      <c r="TAD2234" s="2"/>
      <c r="TAE2234" s="15"/>
      <c r="TAF2234" s="15"/>
      <c r="TAG2234" s="80"/>
      <c r="TAH2234" s="52"/>
      <c r="TAI2234" s="69"/>
      <c r="TAJ2234" s="69"/>
      <c r="TAK2234" s="69"/>
      <c r="TAL2234" s="107"/>
      <c r="TAM2234" s="2"/>
      <c r="TAN2234" s="15"/>
      <c r="TAO2234" s="15"/>
      <c r="TAP2234" s="80"/>
      <c r="TAQ2234" s="52"/>
      <c r="TAR2234" s="69"/>
      <c r="TAS2234" s="69"/>
      <c r="TAT2234" s="69"/>
      <c r="TAU2234" s="107"/>
      <c r="TAV2234" s="2"/>
      <c r="TAW2234" s="15"/>
      <c r="TAX2234" s="15"/>
      <c r="TAY2234" s="80"/>
      <c r="TAZ2234" s="52"/>
      <c r="TBA2234" s="69"/>
      <c r="TBB2234" s="69"/>
      <c r="TBC2234" s="69"/>
      <c r="TBD2234" s="107"/>
      <c r="TBE2234" s="2"/>
      <c r="TBF2234" s="15"/>
      <c r="TBG2234" s="15"/>
      <c r="TBH2234" s="80"/>
      <c r="TBI2234" s="52"/>
      <c r="TBJ2234" s="69"/>
      <c r="TBK2234" s="69"/>
      <c r="TBL2234" s="69"/>
      <c r="TBM2234" s="107"/>
      <c r="TBN2234" s="2"/>
      <c r="TBO2234" s="15"/>
      <c r="TBP2234" s="15"/>
      <c r="TBQ2234" s="80"/>
      <c r="TBR2234" s="52"/>
      <c r="TBS2234" s="69"/>
      <c r="TBT2234" s="69"/>
      <c r="TBU2234" s="69"/>
      <c r="TBV2234" s="107"/>
      <c r="TBW2234" s="2"/>
      <c r="TBX2234" s="15"/>
      <c r="TBY2234" s="15"/>
      <c r="TBZ2234" s="80"/>
      <c r="TCA2234" s="52"/>
      <c r="TCB2234" s="69"/>
      <c r="TCC2234" s="69"/>
      <c r="TCD2234" s="69"/>
      <c r="TCE2234" s="107"/>
      <c r="TCF2234" s="2"/>
      <c r="TCG2234" s="15"/>
      <c r="TCH2234" s="15"/>
      <c r="TCI2234" s="80"/>
      <c r="TCJ2234" s="52"/>
      <c r="TCK2234" s="69"/>
      <c r="TCL2234" s="69"/>
      <c r="TCM2234" s="69"/>
      <c r="TCN2234" s="107"/>
      <c r="TCO2234" s="2"/>
      <c r="TCP2234" s="15"/>
      <c r="TCQ2234" s="15"/>
      <c r="TCR2234" s="80"/>
      <c r="TCS2234" s="52"/>
      <c r="TCT2234" s="69"/>
      <c r="TCU2234" s="69"/>
      <c r="TCV2234" s="69"/>
      <c r="TCW2234" s="107"/>
      <c r="TCX2234" s="2"/>
      <c r="TCY2234" s="15"/>
      <c r="TCZ2234" s="15"/>
      <c r="TDA2234" s="80"/>
      <c r="TDB2234" s="52"/>
      <c r="TDC2234" s="69"/>
      <c r="TDD2234" s="69"/>
      <c r="TDE2234" s="69"/>
      <c r="TDF2234" s="107"/>
      <c r="TDG2234" s="2"/>
      <c r="TDH2234" s="15"/>
      <c r="TDI2234" s="15"/>
      <c r="TDJ2234" s="80"/>
      <c r="TDK2234" s="52"/>
      <c r="TDL2234" s="69"/>
      <c r="TDM2234" s="69"/>
      <c r="TDN2234" s="69"/>
      <c r="TDO2234" s="107"/>
      <c r="TDP2234" s="2"/>
      <c r="TDQ2234" s="15"/>
      <c r="TDR2234" s="15"/>
      <c r="TDS2234" s="80"/>
      <c r="TDT2234" s="52"/>
      <c r="TDU2234" s="69"/>
      <c r="TDV2234" s="69"/>
      <c r="TDW2234" s="69"/>
      <c r="TDX2234" s="107"/>
      <c r="TDY2234" s="2"/>
      <c r="TDZ2234" s="15"/>
      <c r="TEA2234" s="15"/>
      <c r="TEB2234" s="80"/>
      <c r="TEC2234" s="52"/>
      <c r="TED2234" s="69"/>
      <c r="TEE2234" s="69"/>
      <c r="TEF2234" s="69"/>
      <c r="TEG2234" s="107"/>
      <c r="TEH2234" s="2"/>
      <c r="TEI2234" s="15"/>
      <c r="TEJ2234" s="15"/>
      <c r="TEK2234" s="80"/>
      <c r="TEL2234" s="52"/>
      <c r="TEM2234" s="69"/>
      <c r="TEN2234" s="69"/>
      <c r="TEO2234" s="69"/>
      <c r="TEP2234" s="107"/>
      <c r="TEQ2234" s="2"/>
      <c r="TER2234" s="15"/>
      <c r="TES2234" s="15"/>
      <c r="TET2234" s="80"/>
      <c r="TEU2234" s="52"/>
      <c r="TEV2234" s="69"/>
      <c r="TEW2234" s="69"/>
      <c r="TEX2234" s="69"/>
      <c r="TEY2234" s="107"/>
      <c r="TEZ2234" s="2"/>
      <c r="TFA2234" s="15"/>
      <c r="TFB2234" s="15"/>
      <c r="TFC2234" s="80"/>
      <c r="TFD2234" s="52"/>
      <c r="TFE2234" s="69"/>
      <c r="TFF2234" s="69"/>
      <c r="TFG2234" s="69"/>
      <c r="TFH2234" s="107"/>
      <c r="TFI2234" s="2"/>
      <c r="TFJ2234" s="15"/>
      <c r="TFK2234" s="15"/>
      <c r="TFL2234" s="80"/>
      <c r="TFM2234" s="52"/>
      <c r="TFN2234" s="69"/>
      <c r="TFO2234" s="69"/>
      <c r="TFP2234" s="69"/>
      <c r="TFQ2234" s="107"/>
      <c r="TFR2234" s="2"/>
      <c r="TFS2234" s="15"/>
      <c r="TFT2234" s="15"/>
      <c r="TFU2234" s="80"/>
      <c r="TFV2234" s="52"/>
      <c r="TFW2234" s="69"/>
      <c r="TFX2234" s="69"/>
      <c r="TFY2234" s="69"/>
      <c r="TFZ2234" s="107"/>
      <c r="TGA2234" s="2"/>
      <c r="TGB2234" s="15"/>
      <c r="TGC2234" s="15"/>
      <c r="TGD2234" s="80"/>
      <c r="TGE2234" s="52"/>
      <c r="TGF2234" s="69"/>
      <c r="TGG2234" s="69"/>
      <c r="TGH2234" s="69"/>
      <c r="TGI2234" s="107"/>
      <c r="TGJ2234" s="2"/>
      <c r="TGK2234" s="15"/>
      <c r="TGL2234" s="15"/>
      <c r="TGM2234" s="80"/>
      <c r="TGN2234" s="52"/>
      <c r="TGO2234" s="69"/>
      <c r="TGP2234" s="69"/>
      <c r="TGQ2234" s="69"/>
      <c r="TGR2234" s="107"/>
      <c r="TGS2234" s="2"/>
      <c r="TGT2234" s="15"/>
      <c r="TGU2234" s="15"/>
      <c r="TGV2234" s="80"/>
      <c r="TGW2234" s="52"/>
      <c r="TGX2234" s="69"/>
      <c r="TGY2234" s="69"/>
      <c r="TGZ2234" s="69"/>
      <c r="THA2234" s="107"/>
      <c r="THB2234" s="2"/>
      <c r="THC2234" s="15"/>
      <c r="THD2234" s="15"/>
      <c r="THE2234" s="80"/>
      <c r="THF2234" s="52"/>
      <c r="THG2234" s="69"/>
      <c r="THH2234" s="69"/>
      <c r="THI2234" s="69"/>
      <c r="THJ2234" s="107"/>
      <c r="THK2234" s="2"/>
      <c r="THL2234" s="15"/>
      <c r="THM2234" s="15"/>
      <c r="THN2234" s="80"/>
      <c r="THO2234" s="52"/>
      <c r="THP2234" s="69"/>
      <c r="THQ2234" s="69"/>
      <c r="THR2234" s="69"/>
      <c r="THS2234" s="107"/>
      <c r="THT2234" s="2"/>
      <c r="THU2234" s="15"/>
      <c r="THV2234" s="15"/>
      <c r="THW2234" s="80"/>
      <c r="THX2234" s="52"/>
      <c r="THY2234" s="69"/>
      <c r="THZ2234" s="69"/>
      <c r="TIA2234" s="69"/>
      <c r="TIB2234" s="107"/>
      <c r="TIC2234" s="2"/>
      <c r="TID2234" s="15"/>
      <c r="TIE2234" s="15"/>
      <c r="TIF2234" s="80"/>
      <c r="TIG2234" s="52"/>
      <c r="TIH2234" s="69"/>
      <c r="TII2234" s="69"/>
      <c r="TIJ2234" s="69"/>
      <c r="TIK2234" s="107"/>
      <c r="TIL2234" s="2"/>
      <c r="TIM2234" s="15"/>
      <c r="TIN2234" s="15"/>
      <c r="TIO2234" s="80"/>
      <c r="TIP2234" s="52"/>
      <c r="TIQ2234" s="69"/>
      <c r="TIR2234" s="69"/>
      <c r="TIS2234" s="69"/>
      <c r="TIT2234" s="107"/>
      <c r="TIU2234" s="2"/>
      <c r="TIV2234" s="15"/>
      <c r="TIW2234" s="15"/>
      <c r="TIX2234" s="80"/>
      <c r="TIY2234" s="52"/>
      <c r="TIZ2234" s="69"/>
      <c r="TJA2234" s="69"/>
      <c r="TJB2234" s="69"/>
      <c r="TJC2234" s="107"/>
      <c r="TJD2234" s="2"/>
      <c r="TJE2234" s="15"/>
      <c r="TJF2234" s="15"/>
      <c r="TJG2234" s="80"/>
      <c r="TJH2234" s="52"/>
      <c r="TJI2234" s="69"/>
      <c r="TJJ2234" s="69"/>
      <c r="TJK2234" s="69"/>
      <c r="TJL2234" s="107"/>
      <c r="TJM2234" s="2"/>
      <c r="TJN2234" s="15"/>
      <c r="TJO2234" s="15"/>
      <c r="TJP2234" s="80"/>
      <c r="TJQ2234" s="52"/>
      <c r="TJR2234" s="69"/>
      <c r="TJS2234" s="69"/>
      <c r="TJT2234" s="69"/>
      <c r="TJU2234" s="107"/>
      <c r="TJV2234" s="2"/>
      <c r="TJW2234" s="15"/>
      <c r="TJX2234" s="15"/>
      <c r="TJY2234" s="80"/>
      <c r="TJZ2234" s="52"/>
      <c r="TKA2234" s="69"/>
      <c r="TKB2234" s="69"/>
      <c r="TKC2234" s="69"/>
      <c r="TKD2234" s="107"/>
      <c r="TKE2234" s="2"/>
      <c r="TKF2234" s="15"/>
      <c r="TKG2234" s="15"/>
      <c r="TKH2234" s="80"/>
      <c r="TKI2234" s="52"/>
      <c r="TKJ2234" s="69"/>
      <c r="TKK2234" s="69"/>
      <c r="TKL2234" s="69"/>
      <c r="TKM2234" s="107"/>
      <c r="TKN2234" s="2"/>
      <c r="TKO2234" s="15"/>
      <c r="TKP2234" s="15"/>
      <c r="TKQ2234" s="80"/>
      <c r="TKR2234" s="52"/>
      <c r="TKS2234" s="69"/>
      <c r="TKT2234" s="69"/>
      <c r="TKU2234" s="69"/>
      <c r="TKV2234" s="107"/>
      <c r="TKW2234" s="2"/>
      <c r="TKX2234" s="15"/>
      <c r="TKY2234" s="15"/>
      <c r="TKZ2234" s="80"/>
      <c r="TLA2234" s="52"/>
      <c r="TLB2234" s="69"/>
      <c r="TLC2234" s="69"/>
      <c r="TLD2234" s="69"/>
      <c r="TLE2234" s="107"/>
      <c r="TLF2234" s="2"/>
      <c r="TLG2234" s="15"/>
      <c r="TLH2234" s="15"/>
      <c r="TLI2234" s="80"/>
      <c r="TLJ2234" s="52"/>
      <c r="TLK2234" s="69"/>
      <c r="TLL2234" s="69"/>
      <c r="TLM2234" s="69"/>
      <c r="TLN2234" s="107"/>
      <c r="TLO2234" s="2"/>
      <c r="TLP2234" s="15"/>
      <c r="TLQ2234" s="15"/>
      <c r="TLR2234" s="80"/>
      <c r="TLS2234" s="52"/>
      <c r="TLT2234" s="69"/>
      <c r="TLU2234" s="69"/>
      <c r="TLV2234" s="69"/>
      <c r="TLW2234" s="107"/>
      <c r="TLX2234" s="2"/>
      <c r="TLY2234" s="15"/>
      <c r="TLZ2234" s="15"/>
      <c r="TMA2234" s="80"/>
      <c r="TMB2234" s="52"/>
      <c r="TMC2234" s="69"/>
      <c r="TMD2234" s="69"/>
      <c r="TME2234" s="69"/>
      <c r="TMF2234" s="107"/>
      <c r="TMG2234" s="2"/>
      <c r="TMH2234" s="15"/>
      <c r="TMI2234" s="15"/>
      <c r="TMJ2234" s="80"/>
      <c r="TMK2234" s="52"/>
      <c r="TML2234" s="69"/>
      <c r="TMM2234" s="69"/>
      <c r="TMN2234" s="69"/>
      <c r="TMO2234" s="107"/>
      <c r="TMP2234" s="2"/>
      <c r="TMQ2234" s="15"/>
      <c r="TMR2234" s="15"/>
      <c r="TMS2234" s="80"/>
      <c r="TMT2234" s="52"/>
      <c r="TMU2234" s="69"/>
      <c r="TMV2234" s="69"/>
      <c r="TMW2234" s="69"/>
      <c r="TMX2234" s="107"/>
      <c r="TMY2234" s="2"/>
      <c r="TMZ2234" s="15"/>
      <c r="TNA2234" s="15"/>
      <c r="TNB2234" s="80"/>
      <c r="TNC2234" s="52"/>
      <c r="TND2234" s="69"/>
      <c r="TNE2234" s="69"/>
      <c r="TNF2234" s="69"/>
      <c r="TNG2234" s="107"/>
      <c r="TNH2234" s="2"/>
      <c r="TNI2234" s="15"/>
      <c r="TNJ2234" s="15"/>
      <c r="TNK2234" s="80"/>
      <c r="TNL2234" s="52"/>
      <c r="TNM2234" s="69"/>
      <c r="TNN2234" s="69"/>
      <c r="TNO2234" s="69"/>
      <c r="TNP2234" s="107"/>
      <c r="TNQ2234" s="2"/>
      <c r="TNR2234" s="15"/>
      <c r="TNS2234" s="15"/>
      <c r="TNT2234" s="80"/>
      <c r="TNU2234" s="52"/>
      <c r="TNV2234" s="69"/>
      <c r="TNW2234" s="69"/>
      <c r="TNX2234" s="69"/>
      <c r="TNY2234" s="107"/>
      <c r="TNZ2234" s="2"/>
      <c r="TOA2234" s="15"/>
      <c r="TOB2234" s="15"/>
      <c r="TOC2234" s="80"/>
      <c r="TOD2234" s="52"/>
      <c r="TOE2234" s="69"/>
      <c r="TOF2234" s="69"/>
      <c r="TOG2234" s="69"/>
      <c r="TOH2234" s="107"/>
      <c r="TOI2234" s="2"/>
      <c r="TOJ2234" s="15"/>
      <c r="TOK2234" s="15"/>
      <c r="TOL2234" s="80"/>
      <c r="TOM2234" s="52"/>
      <c r="TON2234" s="69"/>
      <c r="TOO2234" s="69"/>
      <c r="TOP2234" s="69"/>
      <c r="TOQ2234" s="107"/>
      <c r="TOR2234" s="2"/>
      <c r="TOS2234" s="15"/>
      <c r="TOT2234" s="15"/>
      <c r="TOU2234" s="80"/>
      <c r="TOV2234" s="52"/>
      <c r="TOW2234" s="69"/>
      <c r="TOX2234" s="69"/>
      <c r="TOY2234" s="69"/>
      <c r="TOZ2234" s="107"/>
      <c r="TPA2234" s="2"/>
      <c r="TPB2234" s="15"/>
      <c r="TPC2234" s="15"/>
      <c r="TPD2234" s="80"/>
      <c r="TPE2234" s="52"/>
      <c r="TPF2234" s="69"/>
      <c r="TPG2234" s="69"/>
      <c r="TPH2234" s="69"/>
      <c r="TPI2234" s="107"/>
      <c r="TPJ2234" s="2"/>
      <c r="TPK2234" s="15"/>
      <c r="TPL2234" s="15"/>
      <c r="TPM2234" s="80"/>
      <c r="TPN2234" s="52"/>
      <c r="TPO2234" s="69"/>
      <c r="TPP2234" s="69"/>
      <c r="TPQ2234" s="69"/>
      <c r="TPR2234" s="107"/>
      <c r="TPS2234" s="2"/>
      <c r="TPT2234" s="15"/>
      <c r="TPU2234" s="15"/>
      <c r="TPV2234" s="80"/>
      <c r="TPW2234" s="52"/>
      <c r="TPX2234" s="69"/>
      <c r="TPY2234" s="69"/>
      <c r="TPZ2234" s="69"/>
      <c r="TQA2234" s="107"/>
      <c r="TQB2234" s="2"/>
      <c r="TQC2234" s="15"/>
      <c r="TQD2234" s="15"/>
      <c r="TQE2234" s="80"/>
      <c r="TQF2234" s="52"/>
      <c r="TQG2234" s="69"/>
      <c r="TQH2234" s="69"/>
      <c r="TQI2234" s="69"/>
      <c r="TQJ2234" s="107"/>
      <c r="TQK2234" s="2"/>
      <c r="TQL2234" s="15"/>
      <c r="TQM2234" s="15"/>
      <c r="TQN2234" s="80"/>
      <c r="TQO2234" s="52"/>
      <c r="TQP2234" s="69"/>
      <c r="TQQ2234" s="69"/>
      <c r="TQR2234" s="69"/>
      <c r="TQS2234" s="107"/>
      <c r="TQT2234" s="2"/>
      <c r="TQU2234" s="15"/>
      <c r="TQV2234" s="15"/>
      <c r="TQW2234" s="80"/>
      <c r="TQX2234" s="52"/>
      <c r="TQY2234" s="69"/>
      <c r="TQZ2234" s="69"/>
      <c r="TRA2234" s="69"/>
      <c r="TRB2234" s="107"/>
      <c r="TRC2234" s="2"/>
      <c r="TRD2234" s="15"/>
      <c r="TRE2234" s="15"/>
      <c r="TRF2234" s="80"/>
      <c r="TRG2234" s="52"/>
      <c r="TRH2234" s="69"/>
      <c r="TRI2234" s="69"/>
      <c r="TRJ2234" s="69"/>
      <c r="TRK2234" s="107"/>
      <c r="TRL2234" s="2"/>
      <c r="TRM2234" s="15"/>
      <c r="TRN2234" s="15"/>
      <c r="TRO2234" s="80"/>
      <c r="TRP2234" s="52"/>
      <c r="TRQ2234" s="69"/>
      <c r="TRR2234" s="69"/>
      <c r="TRS2234" s="69"/>
      <c r="TRT2234" s="107"/>
      <c r="TRU2234" s="2"/>
      <c r="TRV2234" s="15"/>
      <c r="TRW2234" s="15"/>
      <c r="TRX2234" s="80"/>
      <c r="TRY2234" s="52"/>
      <c r="TRZ2234" s="69"/>
      <c r="TSA2234" s="69"/>
      <c r="TSB2234" s="69"/>
      <c r="TSC2234" s="107"/>
      <c r="TSD2234" s="2"/>
      <c r="TSE2234" s="15"/>
      <c r="TSF2234" s="15"/>
      <c r="TSG2234" s="80"/>
      <c r="TSH2234" s="52"/>
      <c r="TSI2234" s="69"/>
      <c r="TSJ2234" s="69"/>
      <c r="TSK2234" s="69"/>
      <c r="TSL2234" s="107"/>
      <c r="TSM2234" s="2"/>
      <c r="TSN2234" s="15"/>
      <c r="TSO2234" s="15"/>
      <c r="TSP2234" s="80"/>
      <c r="TSQ2234" s="52"/>
      <c r="TSR2234" s="69"/>
      <c r="TSS2234" s="69"/>
      <c r="TST2234" s="69"/>
      <c r="TSU2234" s="107"/>
      <c r="TSV2234" s="2"/>
      <c r="TSW2234" s="15"/>
      <c r="TSX2234" s="15"/>
      <c r="TSY2234" s="80"/>
      <c r="TSZ2234" s="52"/>
      <c r="TTA2234" s="69"/>
      <c r="TTB2234" s="69"/>
      <c r="TTC2234" s="69"/>
      <c r="TTD2234" s="107"/>
      <c r="TTE2234" s="2"/>
      <c r="TTF2234" s="15"/>
      <c r="TTG2234" s="15"/>
      <c r="TTH2234" s="80"/>
      <c r="TTI2234" s="52"/>
      <c r="TTJ2234" s="69"/>
      <c r="TTK2234" s="69"/>
      <c r="TTL2234" s="69"/>
      <c r="TTM2234" s="107"/>
      <c r="TTN2234" s="2"/>
      <c r="TTO2234" s="15"/>
      <c r="TTP2234" s="15"/>
      <c r="TTQ2234" s="80"/>
      <c r="TTR2234" s="52"/>
      <c r="TTS2234" s="69"/>
      <c r="TTT2234" s="69"/>
      <c r="TTU2234" s="69"/>
      <c r="TTV2234" s="107"/>
      <c r="TTW2234" s="2"/>
      <c r="TTX2234" s="15"/>
      <c r="TTY2234" s="15"/>
      <c r="TTZ2234" s="80"/>
      <c r="TUA2234" s="52"/>
      <c r="TUB2234" s="69"/>
      <c r="TUC2234" s="69"/>
      <c r="TUD2234" s="69"/>
      <c r="TUE2234" s="107"/>
      <c r="TUF2234" s="2"/>
      <c r="TUG2234" s="15"/>
      <c r="TUH2234" s="15"/>
      <c r="TUI2234" s="80"/>
      <c r="TUJ2234" s="52"/>
      <c r="TUK2234" s="69"/>
      <c r="TUL2234" s="69"/>
      <c r="TUM2234" s="69"/>
      <c r="TUN2234" s="107"/>
      <c r="TUO2234" s="2"/>
      <c r="TUP2234" s="15"/>
      <c r="TUQ2234" s="15"/>
      <c r="TUR2234" s="80"/>
      <c r="TUS2234" s="52"/>
      <c r="TUT2234" s="69"/>
      <c r="TUU2234" s="69"/>
      <c r="TUV2234" s="69"/>
      <c r="TUW2234" s="107"/>
      <c r="TUX2234" s="2"/>
      <c r="TUY2234" s="15"/>
      <c r="TUZ2234" s="15"/>
      <c r="TVA2234" s="80"/>
      <c r="TVB2234" s="52"/>
      <c r="TVC2234" s="69"/>
      <c r="TVD2234" s="69"/>
      <c r="TVE2234" s="69"/>
      <c r="TVF2234" s="107"/>
      <c r="TVG2234" s="2"/>
      <c r="TVH2234" s="15"/>
      <c r="TVI2234" s="15"/>
      <c r="TVJ2234" s="80"/>
      <c r="TVK2234" s="52"/>
      <c r="TVL2234" s="69"/>
      <c r="TVM2234" s="69"/>
      <c r="TVN2234" s="69"/>
      <c r="TVO2234" s="107"/>
      <c r="TVP2234" s="2"/>
      <c r="TVQ2234" s="15"/>
      <c r="TVR2234" s="15"/>
      <c r="TVS2234" s="80"/>
      <c r="TVT2234" s="52"/>
      <c r="TVU2234" s="69"/>
      <c r="TVV2234" s="69"/>
      <c r="TVW2234" s="69"/>
      <c r="TVX2234" s="107"/>
      <c r="TVY2234" s="2"/>
      <c r="TVZ2234" s="15"/>
      <c r="TWA2234" s="15"/>
      <c r="TWB2234" s="80"/>
      <c r="TWC2234" s="52"/>
      <c r="TWD2234" s="69"/>
      <c r="TWE2234" s="69"/>
      <c r="TWF2234" s="69"/>
      <c r="TWG2234" s="107"/>
      <c r="TWH2234" s="2"/>
      <c r="TWI2234" s="15"/>
      <c r="TWJ2234" s="15"/>
      <c r="TWK2234" s="80"/>
      <c r="TWL2234" s="52"/>
      <c r="TWM2234" s="69"/>
      <c r="TWN2234" s="69"/>
      <c r="TWO2234" s="69"/>
      <c r="TWP2234" s="107"/>
      <c r="TWQ2234" s="2"/>
      <c r="TWR2234" s="15"/>
      <c r="TWS2234" s="15"/>
      <c r="TWT2234" s="80"/>
      <c r="TWU2234" s="52"/>
      <c r="TWV2234" s="69"/>
      <c r="TWW2234" s="69"/>
      <c r="TWX2234" s="69"/>
      <c r="TWY2234" s="107"/>
      <c r="TWZ2234" s="2"/>
      <c r="TXA2234" s="15"/>
      <c r="TXB2234" s="15"/>
      <c r="TXC2234" s="80"/>
      <c r="TXD2234" s="52"/>
      <c r="TXE2234" s="69"/>
      <c r="TXF2234" s="69"/>
      <c r="TXG2234" s="69"/>
      <c r="TXH2234" s="107"/>
      <c r="TXI2234" s="2"/>
      <c r="TXJ2234" s="15"/>
      <c r="TXK2234" s="15"/>
      <c r="TXL2234" s="80"/>
      <c r="TXM2234" s="52"/>
      <c r="TXN2234" s="69"/>
      <c r="TXO2234" s="69"/>
      <c r="TXP2234" s="69"/>
      <c r="TXQ2234" s="107"/>
      <c r="TXR2234" s="2"/>
      <c r="TXS2234" s="15"/>
      <c r="TXT2234" s="15"/>
      <c r="TXU2234" s="80"/>
      <c r="TXV2234" s="52"/>
      <c r="TXW2234" s="69"/>
      <c r="TXX2234" s="69"/>
      <c r="TXY2234" s="69"/>
      <c r="TXZ2234" s="107"/>
      <c r="TYA2234" s="2"/>
      <c r="TYB2234" s="15"/>
      <c r="TYC2234" s="15"/>
      <c r="TYD2234" s="80"/>
      <c r="TYE2234" s="52"/>
      <c r="TYF2234" s="69"/>
      <c r="TYG2234" s="69"/>
      <c r="TYH2234" s="69"/>
      <c r="TYI2234" s="107"/>
      <c r="TYJ2234" s="2"/>
      <c r="TYK2234" s="15"/>
      <c r="TYL2234" s="15"/>
      <c r="TYM2234" s="80"/>
      <c r="TYN2234" s="52"/>
      <c r="TYO2234" s="69"/>
      <c r="TYP2234" s="69"/>
      <c r="TYQ2234" s="69"/>
      <c r="TYR2234" s="107"/>
      <c r="TYS2234" s="2"/>
      <c r="TYT2234" s="15"/>
      <c r="TYU2234" s="15"/>
      <c r="TYV2234" s="80"/>
      <c r="TYW2234" s="52"/>
      <c r="TYX2234" s="69"/>
      <c r="TYY2234" s="69"/>
      <c r="TYZ2234" s="69"/>
      <c r="TZA2234" s="107"/>
      <c r="TZB2234" s="2"/>
      <c r="TZC2234" s="15"/>
      <c r="TZD2234" s="15"/>
      <c r="TZE2234" s="80"/>
      <c r="TZF2234" s="52"/>
      <c r="TZG2234" s="69"/>
      <c r="TZH2234" s="69"/>
      <c r="TZI2234" s="69"/>
      <c r="TZJ2234" s="107"/>
      <c r="TZK2234" s="2"/>
      <c r="TZL2234" s="15"/>
      <c r="TZM2234" s="15"/>
      <c r="TZN2234" s="80"/>
      <c r="TZO2234" s="52"/>
      <c r="TZP2234" s="69"/>
      <c r="TZQ2234" s="69"/>
      <c r="TZR2234" s="69"/>
      <c r="TZS2234" s="107"/>
      <c r="TZT2234" s="2"/>
      <c r="TZU2234" s="15"/>
      <c r="TZV2234" s="15"/>
      <c r="TZW2234" s="80"/>
      <c r="TZX2234" s="52"/>
      <c r="TZY2234" s="69"/>
      <c r="TZZ2234" s="69"/>
      <c r="UAA2234" s="69"/>
      <c r="UAB2234" s="107"/>
      <c r="UAC2234" s="2"/>
      <c r="UAD2234" s="15"/>
      <c r="UAE2234" s="15"/>
      <c r="UAF2234" s="80"/>
      <c r="UAG2234" s="52"/>
      <c r="UAH2234" s="69"/>
      <c r="UAI2234" s="69"/>
      <c r="UAJ2234" s="69"/>
      <c r="UAK2234" s="107"/>
      <c r="UAL2234" s="2"/>
      <c r="UAM2234" s="15"/>
      <c r="UAN2234" s="15"/>
      <c r="UAO2234" s="80"/>
      <c r="UAP2234" s="52"/>
      <c r="UAQ2234" s="69"/>
      <c r="UAR2234" s="69"/>
      <c r="UAS2234" s="69"/>
      <c r="UAT2234" s="107"/>
      <c r="UAU2234" s="2"/>
      <c r="UAV2234" s="15"/>
      <c r="UAW2234" s="15"/>
      <c r="UAX2234" s="80"/>
      <c r="UAY2234" s="52"/>
      <c r="UAZ2234" s="69"/>
      <c r="UBA2234" s="69"/>
      <c r="UBB2234" s="69"/>
      <c r="UBC2234" s="107"/>
      <c r="UBD2234" s="2"/>
      <c r="UBE2234" s="15"/>
      <c r="UBF2234" s="15"/>
      <c r="UBG2234" s="80"/>
      <c r="UBH2234" s="52"/>
      <c r="UBI2234" s="69"/>
      <c r="UBJ2234" s="69"/>
      <c r="UBK2234" s="69"/>
      <c r="UBL2234" s="107"/>
      <c r="UBM2234" s="2"/>
      <c r="UBN2234" s="15"/>
      <c r="UBO2234" s="15"/>
      <c r="UBP2234" s="80"/>
      <c r="UBQ2234" s="52"/>
      <c r="UBR2234" s="69"/>
      <c r="UBS2234" s="69"/>
      <c r="UBT2234" s="69"/>
      <c r="UBU2234" s="107"/>
      <c r="UBV2234" s="2"/>
      <c r="UBW2234" s="15"/>
      <c r="UBX2234" s="15"/>
      <c r="UBY2234" s="80"/>
      <c r="UBZ2234" s="52"/>
      <c r="UCA2234" s="69"/>
      <c r="UCB2234" s="69"/>
      <c r="UCC2234" s="69"/>
      <c r="UCD2234" s="107"/>
      <c r="UCE2234" s="2"/>
      <c r="UCF2234" s="15"/>
      <c r="UCG2234" s="15"/>
      <c r="UCH2234" s="80"/>
      <c r="UCI2234" s="52"/>
      <c r="UCJ2234" s="69"/>
      <c r="UCK2234" s="69"/>
      <c r="UCL2234" s="69"/>
      <c r="UCM2234" s="107"/>
      <c r="UCN2234" s="2"/>
      <c r="UCO2234" s="15"/>
      <c r="UCP2234" s="15"/>
      <c r="UCQ2234" s="80"/>
      <c r="UCR2234" s="52"/>
      <c r="UCS2234" s="69"/>
      <c r="UCT2234" s="69"/>
      <c r="UCU2234" s="69"/>
      <c r="UCV2234" s="107"/>
      <c r="UCW2234" s="2"/>
      <c r="UCX2234" s="15"/>
      <c r="UCY2234" s="15"/>
      <c r="UCZ2234" s="80"/>
      <c r="UDA2234" s="52"/>
      <c r="UDB2234" s="69"/>
      <c r="UDC2234" s="69"/>
      <c r="UDD2234" s="69"/>
      <c r="UDE2234" s="107"/>
      <c r="UDF2234" s="2"/>
      <c r="UDG2234" s="15"/>
      <c r="UDH2234" s="15"/>
      <c r="UDI2234" s="80"/>
      <c r="UDJ2234" s="52"/>
      <c r="UDK2234" s="69"/>
      <c r="UDL2234" s="69"/>
      <c r="UDM2234" s="69"/>
      <c r="UDN2234" s="107"/>
      <c r="UDO2234" s="2"/>
      <c r="UDP2234" s="15"/>
      <c r="UDQ2234" s="15"/>
      <c r="UDR2234" s="80"/>
      <c r="UDS2234" s="52"/>
      <c r="UDT2234" s="69"/>
      <c r="UDU2234" s="69"/>
      <c r="UDV2234" s="69"/>
      <c r="UDW2234" s="107"/>
      <c r="UDX2234" s="2"/>
      <c r="UDY2234" s="15"/>
      <c r="UDZ2234" s="15"/>
      <c r="UEA2234" s="80"/>
      <c r="UEB2234" s="52"/>
      <c r="UEC2234" s="69"/>
      <c r="UED2234" s="69"/>
      <c r="UEE2234" s="69"/>
      <c r="UEF2234" s="107"/>
      <c r="UEG2234" s="2"/>
      <c r="UEH2234" s="15"/>
      <c r="UEI2234" s="15"/>
      <c r="UEJ2234" s="80"/>
      <c r="UEK2234" s="52"/>
      <c r="UEL2234" s="69"/>
      <c r="UEM2234" s="69"/>
      <c r="UEN2234" s="69"/>
      <c r="UEO2234" s="107"/>
      <c r="UEP2234" s="2"/>
      <c r="UEQ2234" s="15"/>
      <c r="UER2234" s="15"/>
      <c r="UES2234" s="80"/>
      <c r="UET2234" s="52"/>
      <c r="UEU2234" s="69"/>
      <c r="UEV2234" s="69"/>
      <c r="UEW2234" s="69"/>
      <c r="UEX2234" s="107"/>
      <c r="UEY2234" s="2"/>
      <c r="UEZ2234" s="15"/>
      <c r="UFA2234" s="15"/>
      <c r="UFB2234" s="80"/>
      <c r="UFC2234" s="52"/>
      <c r="UFD2234" s="69"/>
      <c r="UFE2234" s="69"/>
      <c r="UFF2234" s="69"/>
      <c r="UFG2234" s="107"/>
      <c r="UFH2234" s="2"/>
      <c r="UFI2234" s="15"/>
      <c r="UFJ2234" s="15"/>
      <c r="UFK2234" s="80"/>
      <c r="UFL2234" s="52"/>
      <c r="UFM2234" s="69"/>
      <c r="UFN2234" s="69"/>
      <c r="UFO2234" s="69"/>
      <c r="UFP2234" s="107"/>
      <c r="UFQ2234" s="2"/>
      <c r="UFR2234" s="15"/>
      <c r="UFS2234" s="15"/>
      <c r="UFT2234" s="80"/>
      <c r="UFU2234" s="52"/>
      <c r="UFV2234" s="69"/>
      <c r="UFW2234" s="69"/>
      <c r="UFX2234" s="69"/>
      <c r="UFY2234" s="107"/>
      <c r="UFZ2234" s="2"/>
      <c r="UGA2234" s="15"/>
      <c r="UGB2234" s="15"/>
      <c r="UGC2234" s="80"/>
      <c r="UGD2234" s="52"/>
      <c r="UGE2234" s="69"/>
      <c r="UGF2234" s="69"/>
      <c r="UGG2234" s="69"/>
      <c r="UGH2234" s="107"/>
      <c r="UGI2234" s="2"/>
      <c r="UGJ2234" s="15"/>
      <c r="UGK2234" s="15"/>
      <c r="UGL2234" s="80"/>
      <c r="UGM2234" s="52"/>
      <c r="UGN2234" s="69"/>
      <c r="UGO2234" s="69"/>
      <c r="UGP2234" s="69"/>
      <c r="UGQ2234" s="107"/>
      <c r="UGR2234" s="2"/>
      <c r="UGS2234" s="15"/>
      <c r="UGT2234" s="15"/>
      <c r="UGU2234" s="80"/>
      <c r="UGV2234" s="52"/>
      <c r="UGW2234" s="69"/>
      <c r="UGX2234" s="69"/>
      <c r="UGY2234" s="69"/>
      <c r="UGZ2234" s="107"/>
      <c r="UHA2234" s="2"/>
      <c r="UHB2234" s="15"/>
      <c r="UHC2234" s="15"/>
      <c r="UHD2234" s="80"/>
      <c r="UHE2234" s="52"/>
      <c r="UHF2234" s="69"/>
      <c r="UHG2234" s="69"/>
      <c r="UHH2234" s="69"/>
      <c r="UHI2234" s="107"/>
      <c r="UHJ2234" s="2"/>
      <c r="UHK2234" s="15"/>
      <c r="UHL2234" s="15"/>
      <c r="UHM2234" s="80"/>
      <c r="UHN2234" s="52"/>
      <c r="UHO2234" s="69"/>
      <c r="UHP2234" s="69"/>
      <c r="UHQ2234" s="69"/>
      <c r="UHR2234" s="107"/>
      <c r="UHS2234" s="2"/>
      <c r="UHT2234" s="15"/>
      <c r="UHU2234" s="15"/>
      <c r="UHV2234" s="80"/>
      <c r="UHW2234" s="52"/>
      <c r="UHX2234" s="69"/>
      <c r="UHY2234" s="69"/>
      <c r="UHZ2234" s="69"/>
      <c r="UIA2234" s="107"/>
      <c r="UIB2234" s="2"/>
      <c r="UIC2234" s="15"/>
      <c r="UID2234" s="15"/>
      <c r="UIE2234" s="80"/>
      <c r="UIF2234" s="52"/>
      <c r="UIG2234" s="69"/>
      <c r="UIH2234" s="69"/>
      <c r="UII2234" s="69"/>
      <c r="UIJ2234" s="107"/>
      <c r="UIK2234" s="2"/>
      <c r="UIL2234" s="15"/>
      <c r="UIM2234" s="15"/>
      <c r="UIN2234" s="80"/>
      <c r="UIO2234" s="52"/>
      <c r="UIP2234" s="69"/>
      <c r="UIQ2234" s="69"/>
      <c r="UIR2234" s="69"/>
      <c r="UIS2234" s="107"/>
      <c r="UIT2234" s="2"/>
      <c r="UIU2234" s="15"/>
      <c r="UIV2234" s="15"/>
      <c r="UIW2234" s="80"/>
      <c r="UIX2234" s="52"/>
      <c r="UIY2234" s="69"/>
      <c r="UIZ2234" s="69"/>
      <c r="UJA2234" s="69"/>
      <c r="UJB2234" s="107"/>
      <c r="UJC2234" s="2"/>
      <c r="UJD2234" s="15"/>
      <c r="UJE2234" s="15"/>
      <c r="UJF2234" s="80"/>
      <c r="UJG2234" s="52"/>
      <c r="UJH2234" s="69"/>
      <c r="UJI2234" s="69"/>
      <c r="UJJ2234" s="69"/>
      <c r="UJK2234" s="107"/>
      <c r="UJL2234" s="2"/>
      <c r="UJM2234" s="15"/>
      <c r="UJN2234" s="15"/>
      <c r="UJO2234" s="80"/>
      <c r="UJP2234" s="52"/>
      <c r="UJQ2234" s="69"/>
      <c r="UJR2234" s="69"/>
      <c r="UJS2234" s="69"/>
      <c r="UJT2234" s="107"/>
      <c r="UJU2234" s="2"/>
      <c r="UJV2234" s="15"/>
      <c r="UJW2234" s="15"/>
      <c r="UJX2234" s="80"/>
      <c r="UJY2234" s="52"/>
      <c r="UJZ2234" s="69"/>
      <c r="UKA2234" s="69"/>
      <c r="UKB2234" s="69"/>
      <c r="UKC2234" s="107"/>
      <c r="UKD2234" s="2"/>
      <c r="UKE2234" s="15"/>
      <c r="UKF2234" s="15"/>
      <c r="UKG2234" s="80"/>
      <c r="UKH2234" s="52"/>
      <c r="UKI2234" s="69"/>
      <c r="UKJ2234" s="69"/>
      <c r="UKK2234" s="69"/>
      <c r="UKL2234" s="107"/>
      <c r="UKM2234" s="2"/>
      <c r="UKN2234" s="15"/>
      <c r="UKO2234" s="15"/>
      <c r="UKP2234" s="80"/>
      <c r="UKQ2234" s="52"/>
      <c r="UKR2234" s="69"/>
      <c r="UKS2234" s="69"/>
      <c r="UKT2234" s="69"/>
      <c r="UKU2234" s="107"/>
      <c r="UKV2234" s="2"/>
      <c r="UKW2234" s="15"/>
      <c r="UKX2234" s="15"/>
      <c r="UKY2234" s="80"/>
      <c r="UKZ2234" s="52"/>
      <c r="ULA2234" s="69"/>
      <c r="ULB2234" s="69"/>
      <c r="ULC2234" s="69"/>
      <c r="ULD2234" s="107"/>
      <c r="ULE2234" s="2"/>
      <c r="ULF2234" s="15"/>
      <c r="ULG2234" s="15"/>
      <c r="ULH2234" s="80"/>
      <c r="ULI2234" s="52"/>
      <c r="ULJ2234" s="69"/>
      <c r="ULK2234" s="69"/>
      <c r="ULL2234" s="69"/>
      <c r="ULM2234" s="107"/>
      <c r="ULN2234" s="2"/>
      <c r="ULO2234" s="15"/>
      <c r="ULP2234" s="15"/>
      <c r="ULQ2234" s="80"/>
      <c r="ULR2234" s="52"/>
      <c r="ULS2234" s="69"/>
      <c r="ULT2234" s="69"/>
      <c r="ULU2234" s="69"/>
      <c r="ULV2234" s="107"/>
      <c r="ULW2234" s="2"/>
      <c r="ULX2234" s="15"/>
      <c r="ULY2234" s="15"/>
      <c r="ULZ2234" s="80"/>
      <c r="UMA2234" s="52"/>
      <c r="UMB2234" s="69"/>
      <c r="UMC2234" s="69"/>
      <c r="UMD2234" s="69"/>
      <c r="UME2234" s="107"/>
      <c r="UMF2234" s="2"/>
      <c r="UMG2234" s="15"/>
      <c r="UMH2234" s="15"/>
      <c r="UMI2234" s="80"/>
      <c r="UMJ2234" s="52"/>
      <c r="UMK2234" s="69"/>
      <c r="UML2234" s="69"/>
      <c r="UMM2234" s="69"/>
      <c r="UMN2234" s="107"/>
      <c r="UMO2234" s="2"/>
      <c r="UMP2234" s="15"/>
      <c r="UMQ2234" s="15"/>
      <c r="UMR2234" s="80"/>
      <c r="UMS2234" s="52"/>
      <c r="UMT2234" s="69"/>
      <c r="UMU2234" s="69"/>
      <c r="UMV2234" s="69"/>
      <c r="UMW2234" s="107"/>
      <c r="UMX2234" s="2"/>
      <c r="UMY2234" s="15"/>
      <c r="UMZ2234" s="15"/>
      <c r="UNA2234" s="80"/>
      <c r="UNB2234" s="52"/>
      <c r="UNC2234" s="69"/>
      <c r="UND2234" s="69"/>
      <c r="UNE2234" s="69"/>
      <c r="UNF2234" s="107"/>
      <c r="UNG2234" s="2"/>
      <c r="UNH2234" s="15"/>
      <c r="UNI2234" s="15"/>
      <c r="UNJ2234" s="80"/>
      <c r="UNK2234" s="52"/>
      <c r="UNL2234" s="69"/>
      <c r="UNM2234" s="69"/>
      <c r="UNN2234" s="69"/>
      <c r="UNO2234" s="107"/>
      <c r="UNP2234" s="2"/>
      <c r="UNQ2234" s="15"/>
      <c r="UNR2234" s="15"/>
      <c r="UNS2234" s="80"/>
      <c r="UNT2234" s="52"/>
      <c r="UNU2234" s="69"/>
      <c r="UNV2234" s="69"/>
      <c r="UNW2234" s="69"/>
      <c r="UNX2234" s="107"/>
      <c r="UNY2234" s="2"/>
      <c r="UNZ2234" s="15"/>
      <c r="UOA2234" s="15"/>
      <c r="UOB2234" s="80"/>
      <c r="UOC2234" s="52"/>
      <c r="UOD2234" s="69"/>
      <c r="UOE2234" s="69"/>
      <c r="UOF2234" s="69"/>
      <c r="UOG2234" s="107"/>
      <c r="UOH2234" s="2"/>
      <c r="UOI2234" s="15"/>
      <c r="UOJ2234" s="15"/>
      <c r="UOK2234" s="80"/>
      <c r="UOL2234" s="52"/>
      <c r="UOM2234" s="69"/>
      <c r="UON2234" s="69"/>
      <c r="UOO2234" s="69"/>
      <c r="UOP2234" s="107"/>
      <c r="UOQ2234" s="2"/>
      <c r="UOR2234" s="15"/>
      <c r="UOS2234" s="15"/>
      <c r="UOT2234" s="80"/>
      <c r="UOU2234" s="52"/>
      <c r="UOV2234" s="69"/>
      <c r="UOW2234" s="69"/>
      <c r="UOX2234" s="69"/>
      <c r="UOY2234" s="107"/>
      <c r="UOZ2234" s="2"/>
      <c r="UPA2234" s="15"/>
      <c r="UPB2234" s="15"/>
      <c r="UPC2234" s="80"/>
      <c r="UPD2234" s="52"/>
      <c r="UPE2234" s="69"/>
      <c r="UPF2234" s="69"/>
      <c r="UPG2234" s="69"/>
      <c r="UPH2234" s="107"/>
      <c r="UPI2234" s="2"/>
      <c r="UPJ2234" s="15"/>
      <c r="UPK2234" s="15"/>
      <c r="UPL2234" s="80"/>
      <c r="UPM2234" s="52"/>
      <c r="UPN2234" s="69"/>
      <c r="UPO2234" s="69"/>
      <c r="UPP2234" s="69"/>
      <c r="UPQ2234" s="107"/>
      <c r="UPR2234" s="2"/>
      <c r="UPS2234" s="15"/>
      <c r="UPT2234" s="15"/>
      <c r="UPU2234" s="80"/>
      <c r="UPV2234" s="52"/>
      <c r="UPW2234" s="69"/>
      <c r="UPX2234" s="69"/>
      <c r="UPY2234" s="69"/>
      <c r="UPZ2234" s="107"/>
      <c r="UQA2234" s="2"/>
      <c r="UQB2234" s="15"/>
      <c r="UQC2234" s="15"/>
      <c r="UQD2234" s="80"/>
      <c r="UQE2234" s="52"/>
      <c r="UQF2234" s="69"/>
      <c r="UQG2234" s="69"/>
      <c r="UQH2234" s="69"/>
      <c r="UQI2234" s="107"/>
      <c r="UQJ2234" s="2"/>
      <c r="UQK2234" s="15"/>
      <c r="UQL2234" s="15"/>
      <c r="UQM2234" s="80"/>
      <c r="UQN2234" s="52"/>
      <c r="UQO2234" s="69"/>
      <c r="UQP2234" s="69"/>
      <c r="UQQ2234" s="69"/>
      <c r="UQR2234" s="107"/>
      <c r="UQS2234" s="2"/>
      <c r="UQT2234" s="15"/>
      <c r="UQU2234" s="15"/>
      <c r="UQV2234" s="80"/>
      <c r="UQW2234" s="52"/>
      <c r="UQX2234" s="69"/>
      <c r="UQY2234" s="69"/>
      <c r="UQZ2234" s="69"/>
      <c r="URA2234" s="107"/>
      <c r="URB2234" s="2"/>
      <c r="URC2234" s="15"/>
      <c r="URD2234" s="15"/>
      <c r="URE2234" s="80"/>
      <c r="URF2234" s="52"/>
      <c r="URG2234" s="69"/>
      <c r="URH2234" s="69"/>
      <c r="URI2234" s="69"/>
      <c r="URJ2234" s="107"/>
      <c r="URK2234" s="2"/>
      <c r="URL2234" s="15"/>
      <c r="URM2234" s="15"/>
      <c r="URN2234" s="80"/>
      <c r="URO2234" s="52"/>
      <c r="URP2234" s="69"/>
      <c r="URQ2234" s="69"/>
      <c r="URR2234" s="69"/>
      <c r="URS2234" s="107"/>
      <c r="URT2234" s="2"/>
      <c r="URU2234" s="15"/>
      <c r="URV2234" s="15"/>
      <c r="URW2234" s="80"/>
      <c r="URX2234" s="52"/>
      <c r="URY2234" s="69"/>
      <c r="URZ2234" s="69"/>
      <c r="USA2234" s="69"/>
      <c r="USB2234" s="107"/>
      <c r="USC2234" s="2"/>
      <c r="USD2234" s="15"/>
      <c r="USE2234" s="15"/>
      <c r="USF2234" s="80"/>
      <c r="USG2234" s="52"/>
      <c r="USH2234" s="69"/>
      <c r="USI2234" s="69"/>
      <c r="USJ2234" s="69"/>
      <c r="USK2234" s="107"/>
      <c r="USL2234" s="2"/>
      <c r="USM2234" s="15"/>
      <c r="USN2234" s="15"/>
      <c r="USO2234" s="80"/>
      <c r="USP2234" s="52"/>
      <c r="USQ2234" s="69"/>
      <c r="USR2234" s="69"/>
      <c r="USS2234" s="69"/>
      <c r="UST2234" s="107"/>
      <c r="USU2234" s="2"/>
      <c r="USV2234" s="15"/>
      <c r="USW2234" s="15"/>
      <c r="USX2234" s="80"/>
      <c r="USY2234" s="52"/>
      <c r="USZ2234" s="69"/>
      <c r="UTA2234" s="69"/>
      <c r="UTB2234" s="69"/>
      <c r="UTC2234" s="107"/>
      <c r="UTD2234" s="2"/>
      <c r="UTE2234" s="15"/>
      <c r="UTF2234" s="15"/>
      <c r="UTG2234" s="80"/>
      <c r="UTH2234" s="52"/>
      <c r="UTI2234" s="69"/>
      <c r="UTJ2234" s="69"/>
      <c r="UTK2234" s="69"/>
      <c r="UTL2234" s="107"/>
      <c r="UTM2234" s="2"/>
      <c r="UTN2234" s="15"/>
      <c r="UTO2234" s="15"/>
      <c r="UTP2234" s="80"/>
      <c r="UTQ2234" s="52"/>
      <c r="UTR2234" s="69"/>
      <c r="UTS2234" s="69"/>
      <c r="UTT2234" s="69"/>
      <c r="UTU2234" s="107"/>
      <c r="UTV2234" s="2"/>
      <c r="UTW2234" s="15"/>
      <c r="UTX2234" s="15"/>
      <c r="UTY2234" s="80"/>
      <c r="UTZ2234" s="52"/>
      <c r="UUA2234" s="69"/>
      <c r="UUB2234" s="69"/>
      <c r="UUC2234" s="69"/>
      <c r="UUD2234" s="107"/>
      <c r="UUE2234" s="2"/>
      <c r="UUF2234" s="15"/>
      <c r="UUG2234" s="15"/>
      <c r="UUH2234" s="80"/>
      <c r="UUI2234" s="52"/>
      <c r="UUJ2234" s="69"/>
      <c r="UUK2234" s="69"/>
      <c r="UUL2234" s="69"/>
      <c r="UUM2234" s="107"/>
      <c r="UUN2234" s="2"/>
      <c r="UUO2234" s="15"/>
      <c r="UUP2234" s="15"/>
      <c r="UUQ2234" s="80"/>
      <c r="UUR2234" s="52"/>
      <c r="UUS2234" s="69"/>
      <c r="UUT2234" s="69"/>
      <c r="UUU2234" s="69"/>
      <c r="UUV2234" s="107"/>
      <c r="UUW2234" s="2"/>
      <c r="UUX2234" s="15"/>
      <c r="UUY2234" s="15"/>
      <c r="UUZ2234" s="80"/>
      <c r="UVA2234" s="52"/>
      <c r="UVB2234" s="69"/>
      <c r="UVC2234" s="69"/>
      <c r="UVD2234" s="69"/>
      <c r="UVE2234" s="107"/>
      <c r="UVF2234" s="2"/>
      <c r="UVG2234" s="15"/>
      <c r="UVH2234" s="15"/>
      <c r="UVI2234" s="80"/>
      <c r="UVJ2234" s="52"/>
      <c r="UVK2234" s="69"/>
      <c r="UVL2234" s="69"/>
      <c r="UVM2234" s="69"/>
      <c r="UVN2234" s="107"/>
      <c r="UVO2234" s="2"/>
      <c r="UVP2234" s="15"/>
      <c r="UVQ2234" s="15"/>
      <c r="UVR2234" s="80"/>
      <c r="UVS2234" s="52"/>
      <c r="UVT2234" s="69"/>
      <c r="UVU2234" s="69"/>
      <c r="UVV2234" s="69"/>
      <c r="UVW2234" s="107"/>
      <c r="UVX2234" s="2"/>
      <c r="UVY2234" s="15"/>
      <c r="UVZ2234" s="15"/>
      <c r="UWA2234" s="80"/>
      <c r="UWB2234" s="52"/>
      <c r="UWC2234" s="69"/>
      <c r="UWD2234" s="69"/>
      <c r="UWE2234" s="69"/>
      <c r="UWF2234" s="107"/>
      <c r="UWG2234" s="2"/>
      <c r="UWH2234" s="15"/>
      <c r="UWI2234" s="15"/>
      <c r="UWJ2234" s="80"/>
      <c r="UWK2234" s="52"/>
      <c r="UWL2234" s="69"/>
      <c r="UWM2234" s="69"/>
      <c r="UWN2234" s="69"/>
      <c r="UWO2234" s="107"/>
      <c r="UWP2234" s="2"/>
      <c r="UWQ2234" s="15"/>
      <c r="UWR2234" s="15"/>
      <c r="UWS2234" s="80"/>
      <c r="UWT2234" s="52"/>
      <c r="UWU2234" s="69"/>
      <c r="UWV2234" s="69"/>
      <c r="UWW2234" s="69"/>
      <c r="UWX2234" s="107"/>
      <c r="UWY2234" s="2"/>
      <c r="UWZ2234" s="15"/>
      <c r="UXA2234" s="15"/>
      <c r="UXB2234" s="80"/>
      <c r="UXC2234" s="52"/>
      <c r="UXD2234" s="69"/>
      <c r="UXE2234" s="69"/>
      <c r="UXF2234" s="69"/>
      <c r="UXG2234" s="107"/>
      <c r="UXH2234" s="2"/>
      <c r="UXI2234" s="15"/>
      <c r="UXJ2234" s="15"/>
      <c r="UXK2234" s="80"/>
      <c r="UXL2234" s="52"/>
      <c r="UXM2234" s="69"/>
      <c r="UXN2234" s="69"/>
      <c r="UXO2234" s="69"/>
      <c r="UXP2234" s="107"/>
      <c r="UXQ2234" s="2"/>
      <c r="UXR2234" s="15"/>
      <c r="UXS2234" s="15"/>
      <c r="UXT2234" s="80"/>
      <c r="UXU2234" s="52"/>
      <c r="UXV2234" s="69"/>
      <c r="UXW2234" s="69"/>
      <c r="UXX2234" s="69"/>
      <c r="UXY2234" s="107"/>
      <c r="UXZ2234" s="2"/>
      <c r="UYA2234" s="15"/>
      <c r="UYB2234" s="15"/>
      <c r="UYC2234" s="80"/>
      <c r="UYD2234" s="52"/>
      <c r="UYE2234" s="69"/>
      <c r="UYF2234" s="69"/>
      <c r="UYG2234" s="69"/>
      <c r="UYH2234" s="107"/>
      <c r="UYI2234" s="2"/>
      <c r="UYJ2234" s="15"/>
      <c r="UYK2234" s="15"/>
      <c r="UYL2234" s="80"/>
      <c r="UYM2234" s="52"/>
      <c r="UYN2234" s="69"/>
      <c r="UYO2234" s="69"/>
      <c r="UYP2234" s="69"/>
      <c r="UYQ2234" s="107"/>
      <c r="UYR2234" s="2"/>
      <c r="UYS2234" s="15"/>
      <c r="UYT2234" s="15"/>
      <c r="UYU2234" s="80"/>
      <c r="UYV2234" s="52"/>
      <c r="UYW2234" s="69"/>
      <c r="UYX2234" s="69"/>
      <c r="UYY2234" s="69"/>
      <c r="UYZ2234" s="107"/>
      <c r="UZA2234" s="2"/>
      <c r="UZB2234" s="15"/>
      <c r="UZC2234" s="15"/>
      <c r="UZD2234" s="80"/>
      <c r="UZE2234" s="52"/>
      <c r="UZF2234" s="69"/>
      <c r="UZG2234" s="69"/>
      <c r="UZH2234" s="69"/>
      <c r="UZI2234" s="107"/>
      <c r="UZJ2234" s="2"/>
      <c r="UZK2234" s="15"/>
      <c r="UZL2234" s="15"/>
      <c r="UZM2234" s="80"/>
      <c r="UZN2234" s="52"/>
      <c r="UZO2234" s="69"/>
      <c r="UZP2234" s="69"/>
      <c r="UZQ2234" s="69"/>
      <c r="UZR2234" s="107"/>
      <c r="UZS2234" s="2"/>
      <c r="UZT2234" s="15"/>
      <c r="UZU2234" s="15"/>
      <c r="UZV2234" s="80"/>
      <c r="UZW2234" s="52"/>
      <c r="UZX2234" s="69"/>
      <c r="UZY2234" s="69"/>
      <c r="UZZ2234" s="69"/>
      <c r="VAA2234" s="107"/>
      <c r="VAB2234" s="2"/>
      <c r="VAC2234" s="15"/>
      <c r="VAD2234" s="15"/>
      <c r="VAE2234" s="80"/>
      <c r="VAF2234" s="52"/>
      <c r="VAG2234" s="69"/>
      <c r="VAH2234" s="69"/>
      <c r="VAI2234" s="69"/>
      <c r="VAJ2234" s="107"/>
      <c r="VAK2234" s="2"/>
      <c r="VAL2234" s="15"/>
      <c r="VAM2234" s="15"/>
      <c r="VAN2234" s="80"/>
      <c r="VAO2234" s="52"/>
      <c r="VAP2234" s="69"/>
      <c r="VAQ2234" s="69"/>
      <c r="VAR2234" s="69"/>
      <c r="VAS2234" s="107"/>
      <c r="VAT2234" s="2"/>
      <c r="VAU2234" s="15"/>
      <c r="VAV2234" s="15"/>
      <c r="VAW2234" s="80"/>
      <c r="VAX2234" s="52"/>
      <c r="VAY2234" s="69"/>
      <c r="VAZ2234" s="69"/>
      <c r="VBA2234" s="69"/>
      <c r="VBB2234" s="107"/>
      <c r="VBC2234" s="2"/>
      <c r="VBD2234" s="15"/>
      <c r="VBE2234" s="15"/>
      <c r="VBF2234" s="80"/>
      <c r="VBG2234" s="52"/>
      <c r="VBH2234" s="69"/>
      <c r="VBI2234" s="69"/>
      <c r="VBJ2234" s="69"/>
      <c r="VBK2234" s="107"/>
      <c r="VBL2234" s="2"/>
      <c r="VBM2234" s="15"/>
      <c r="VBN2234" s="15"/>
      <c r="VBO2234" s="80"/>
      <c r="VBP2234" s="52"/>
      <c r="VBQ2234" s="69"/>
      <c r="VBR2234" s="69"/>
      <c r="VBS2234" s="69"/>
      <c r="VBT2234" s="107"/>
      <c r="VBU2234" s="2"/>
      <c r="VBV2234" s="15"/>
      <c r="VBW2234" s="15"/>
      <c r="VBX2234" s="80"/>
      <c r="VBY2234" s="52"/>
      <c r="VBZ2234" s="69"/>
      <c r="VCA2234" s="69"/>
      <c r="VCB2234" s="69"/>
      <c r="VCC2234" s="107"/>
      <c r="VCD2234" s="2"/>
      <c r="VCE2234" s="15"/>
      <c r="VCF2234" s="15"/>
      <c r="VCG2234" s="80"/>
      <c r="VCH2234" s="52"/>
      <c r="VCI2234" s="69"/>
      <c r="VCJ2234" s="69"/>
      <c r="VCK2234" s="69"/>
      <c r="VCL2234" s="107"/>
      <c r="VCM2234" s="2"/>
      <c r="VCN2234" s="15"/>
      <c r="VCO2234" s="15"/>
      <c r="VCP2234" s="80"/>
      <c r="VCQ2234" s="52"/>
      <c r="VCR2234" s="69"/>
      <c r="VCS2234" s="69"/>
      <c r="VCT2234" s="69"/>
      <c r="VCU2234" s="107"/>
      <c r="VCV2234" s="2"/>
      <c r="VCW2234" s="15"/>
      <c r="VCX2234" s="15"/>
      <c r="VCY2234" s="80"/>
      <c r="VCZ2234" s="52"/>
      <c r="VDA2234" s="69"/>
      <c r="VDB2234" s="69"/>
      <c r="VDC2234" s="69"/>
      <c r="VDD2234" s="107"/>
      <c r="VDE2234" s="2"/>
      <c r="VDF2234" s="15"/>
      <c r="VDG2234" s="15"/>
      <c r="VDH2234" s="80"/>
      <c r="VDI2234" s="52"/>
      <c r="VDJ2234" s="69"/>
      <c r="VDK2234" s="69"/>
      <c r="VDL2234" s="69"/>
      <c r="VDM2234" s="107"/>
      <c r="VDN2234" s="2"/>
      <c r="VDO2234" s="15"/>
      <c r="VDP2234" s="15"/>
      <c r="VDQ2234" s="80"/>
      <c r="VDR2234" s="52"/>
      <c r="VDS2234" s="69"/>
      <c r="VDT2234" s="69"/>
      <c r="VDU2234" s="69"/>
      <c r="VDV2234" s="107"/>
      <c r="VDW2234" s="2"/>
      <c r="VDX2234" s="15"/>
      <c r="VDY2234" s="15"/>
      <c r="VDZ2234" s="80"/>
      <c r="VEA2234" s="52"/>
      <c r="VEB2234" s="69"/>
      <c r="VEC2234" s="69"/>
      <c r="VED2234" s="69"/>
      <c r="VEE2234" s="107"/>
      <c r="VEF2234" s="2"/>
      <c r="VEG2234" s="15"/>
      <c r="VEH2234" s="15"/>
      <c r="VEI2234" s="80"/>
      <c r="VEJ2234" s="52"/>
      <c r="VEK2234" s="69"/>
      <c r="VEL2234" s="69"/>
      <c r="VEM2234" s="69"/>
      <c r="VEN2234" s="107"/>
      <c r="VEO2234" s="2"/>
      <c r="VEP2234" s="15"/>
      <c r="VEQ2234" s="15"/>
      <c r="VER2234" s="80"/>
      <c r="VES2234" s="52"/>
      <c r="VET2234" s="69"/>
      <c r="VEU2234" s="69"/>
      <c r="VEV2234" s="69"/>
      <c r="VEW2234" s="107"/>
      <c r="VEX2234" s="2"/>
      <c r="VEY2234" s="15"/>
      <c r="VEZ2234" s="15"/>
      <c r="VFA2234" s="80"/>
      <c r="VFB2234" s="52"/>
      <c r="VFC2234" s="69"/>
      <c r="VFD2234" s="69"/>
      <c r="VFE2234" s="69"/>
      <c r="VFF2234" s="107"/>
      <c r="VFG2234" s="2"/>
      <c r="VFH2234" s="15"/>
      <c r="VFI2234" s="15"/>
      <c r="VFJ2234" s="80"/>
      <c r="VFK2234" s="52"/>
      <c r="VFL2234" s="69"/>
      <c r="VFM2234" s="69"/>
      <c r="VFN2234" s="69"/>
      <c r="VFO2234" s="107"/>
      <c r="VFP2234" s="2"/>
      <c r="VFQ2234" s="15"/>
      <c r="VFR2234" s="15"/>
      <c r="VFS2234" s="80"/>
      <c r="VFT2234" s="52"/>
      <c r="VFU2234" s="69"/>
      <c r="VFV2234" s="69"/>
      <c r="VFW2234" s="69"/>
      <c r="VFX2234" s="107"/>
      <c r="VFY2234" s="2"/>
      <c r="VFZ2234" s="15"/>
      <c r="VGA2234" s="15"/>
      <c r="VGB2234" s="80"/>
      <c r="VGC2234" s="52"/>
      <c r="VGD2234" s="69"/>
      <c r="VGE2234" s="69"/>
      <c r="VGF2234" s="69"/>
      <c r="VGG2234" s="107"/>
      <c r="VGH2234" s="2"/>
      <c r="VGI2234" s="15"/>
      <c r="VGJ2234" s="15"/>
      <c r="VGK2234" s="80"/>
      <c r="VGL2234" s="52"/>
      <c r="VGM2234" s="69"/>
      <c r="VGN2234" s="69"/>
      <c r="VGO2234" s="69"/>
      <c r="VGP2234" s="107"/>
      <c r="VGQ2234" s="2"/>
      <c r="VGR2234" s="15"/>
      <c r="VGS2234" s="15"/>
      <c r="VGT2234" s="80"/>
      <c r="VGU2234" s="52"/>
      <c r="VGV2234" s="69"/>
      <c r="VGW2234" s="69"/>
      <c r="VGX2234" s="69"/>
      <c r="VGY2234" s="107"/>
      <c r="VGZ2234" s="2"/>
      <c r="VHA2234" s="15"/>
      <c r="VHB2234" s="15"/>
      <c r="VHC2234" s="80"/>
      <c r="VHD2234" s="52"/>
      <c r="VHE2234" s="69"/>
      <c r="VHF2234" s="69"/>
      <c r="VHG2234" s="69"/>
      <c r="VHH2234" s="107"/>
      <c r="VHI2234" s="2"/>
      <c r="VHJ2234" s="15"/>
      <c r="VHK2234" s="15"/>
      <c r="VHL2234" s="80"/>
      <c r="VHM2234" s="52"/>
      <c r="VHN2234" s="69"/>
      <c r="VHO2234" s="69"/>
      <c r="VHP2234" s="69"/>
      <c r="VHQ2234" s="107"/>
      <c r="VHR2234" s="2"/>
      <c r="VHS2234" s="15"/>
      <c r="VHT2234" s="15"/>
      <c r="VHU2234" s="80"/>
      <c r="VHV2234" s="52"/>
      <c r="VHW2234" s="69"/>
      <c r="VHX2234" s="69"/>
      <c r="VHY2234" s="69"/>
      <c r="VHZ2234" s="107"/>
      <c r="VIA2234" s="2"/>
      <c r="VIB2234" s="15"/>
      <c r="VIC2234" s="15"/>
      <c r="VID2234" s="80"/>
      <c r="VIE2234" s="52"/>
      <c r="VIF2234" s="69"/>
      <c r="VIG2234" s="69"/>
      <c r="VIH2234" s="69"/>
      <c r="VII2234" s="107"/>
      <c r="VIJ2234" s="2"/>
      <c r="VIK2234" s="15"/>
      <c r="VIL2234" s="15"/>
      <c r="VIM2234" s="80"/>
      <c r="VIN2234" s="52"/>
      <c r="VIO2234" s="69"/>
      <c r="VIP2234" s="69"/>
      <c r="VIQ2234" s="69"/>
      <c r="VIR2234" s="107"/>
      <c r="VIS2234" s="2"/>
      <c r="VIT2234" s="15"/>
      <c r="VIU2234" s="15"/>
      <c r="VIV2234" s="80"/>
      <c r="VIW2234" s="52"/>
      <c r="VIX2234" s="69"/>
      <c r="VIY2234" s="69"/>
      <c r="VIZ2234" s="69"/>
      <c r="VJA2234" s="107"/>
      <c r="VJB2234" s="2"/>
      <c r="VJC2234" s="15"/>
      <c r="VJD2234" s="15"/>
      <c r="VJE2234" s="80"/>
      <c r="VJF2234" s="52"/>
      <c r="VJG2234" s="69"/>
      <c r="VJH2234" s="69"/>
      <c r="VJI2234" s="69"/>
      <c r="VJJ2234" s="107"/>
      <c r="VJK2234" s="2"/>
      <c r="VJL2234" s="15"/>
      <c r="VJM2234" s="15"/>
      <c r="VJN2234" s="80"/>
      <c r="VJO2234" s="52"/>
      <c r="VJP2234" s="69"/>
      <c r="VJQ2234" s="69"/>
      <c r="VJR2234" s="69"/>
      <c r="VJS2234" s="107"/>
      <c r="VJT2234" s="2"/>
      <c r="VJU2234" s="15"/>
      <c r="VJV2234" s="15"/>
      <c r="VJW2234" s="80"/>
      <c r="VJX2234" s="52"/>
      <c r="VJY2234" s="69"/>
      <c r="VJZ2234" s="69"/>
      <c r="VKA2234" s="69"/>
      <c r="VKB2234" s="107"/>
      <c r="VKC2234" s="2"/>
      <c r="VKD2234" s="15"/>
      <c r="VKE2234" s="15"/>
      <c r="VKF2234" s="80"/>
      <c r="VKG2234" s="52"/>
      <c r="VKH2234" s="69"/>
      <c r="VKI2234" s="69"/>
      <c r="VKJ2234" s="69"/>
      <c r="VKK2234" s="107"/>
      <c r="VKL2234" s="2"/>
      <c r="VKM2234" s="15"/>
      <c r="VKN2234" s="15"/>
      <c r="VKO2234" s="80"/>
      <c r="VKP2234" s="52"/>
      <c r="VKQ2234" s="69"/>
      <c r="VKR2234" s="69"/>
      <c r="VKS2234" s="69"/>
      <c r="VKT2234" s="107"/>
      <c r="VKU2234" s="2"/>
      <c r="VKV2234" s="15"/>
      <c r="VKW2234" s="15"/>
      <c r="VKX2234" s="80"/>
      <c r="VKY2234" s="52"/>
      <c r="VKZ2234" s="69"/>
      <c r="VLA2234" s="69"/>
      <c r="VLB2234" s="69"/>
      <c r="VLC2234" s="107"/>
      <c r="VLD2234" s="2"/>
      <c r="VLE2234" s="15"/>
      <c r="VLF2234" s="15"/>
      <c r="VLG2234" s="80"/>
      <c r="VLH2234" s="52"/>
      <c r="VLI2234" s="69"/>
      <c r="VLJ2234" s="69"/>
      <c r="VLK2234" s="69"/>
      <c r="VLL2234" s="107"/>
      <c r="VLM2234" s="2"/>
      <c r="VLN2234" s="15"/>
      <c r="VLO2234" s="15"/>
      <c r="VLP2234" s="80"/>
      <c r="VLQ2234" s="52"/>
      <c r="VLR2234" s="69"/>
      <c r="VLS2234" s="69"/>
      <c r="VLT2234" s="69"/>
      <c r="VLU2234" s="107"/>
      <c r="VLV2234" s="2"/>
      <c r="VLW2234" s="15"/>
      <c r="VLX2234" s="15"/>
      <c r="VLY2234" s="80"/>
      <c r="VLZ2234" s="52"/>
      <c r="VMA2234" s="69"/>
      <c r="VMB2234" s="69"/>
      <c r="VMC2234" s="69"/>
      <c r="VMD2234" s="107"/>
      <c r="VME2234" s="2"/>
      <c r="VMF2234" s="15"/>
      <c r="VMG2234" s="15"/>
      <c r="VMH2234" s="80"/>
      <c r="VMI2234" s="52"/>
      <c r="VMJ2234" s="69"/>
      <c r="VMK2234" s="69"/>
      <c r="VML2234" s="69"/>
      <c r="VMM2234" s="107"/>
      <c r="VMN2234" s="2"/>
      <c r="VMO2234" s="15"/>
      <c r="VMP2234" s="15"/>
      <c r="VMQ2234" s="80"/>
      <c r="VMR2234" s="52"/>
      <c r="VMS2234" s="69"/>
      <c r="VMT2234" s="69"/>
      <c r="VMU2234" s="69"/>
      <c r="VMV2234" s="107"/>
      <c r="VMW2234" s="2"/>
      <c r="VMX2234" s="15"/>
      <c r="VMY2234" s="15"/>
      <c r="VMZ2234" s="80"/>
      <c r="VNA2234" s="52"/>
      <c r="VNB2234" s="69"/>
      <c r="VNC2234" s="69"/>
      <c r="VND2234" s="69"/>
      <c r="VNE2234" s="107"/>
      <c r="VNF2234" s="2"/>
      <c r="VNG2234" s="15"/>
      <c r="VNH2234" s="15"/>
      <c r="VNI2234" s="80"/>
      <c r="VNJ2234" s="52"/>
      <c r="VNK2234" s="69"/>
      <c r="VNL2234" s="69"/>
      <c r="VNM2234" s="69"/>
      <c r="VNN2234" s="107"/>
      <c r="VNO2234" s="2"/>
      <c r="VNP2234" s="15"/>
      <c r="VNQ2234" s="15"/>
      <c r="VNR2234" s="80"/>
      <c r="VNS2234" s="52"/>
      <c r="VNT2234" s="69"/>
      <c r="VNU2234" s="69"/>
      <c r="VNV2234" s="69"/>
      <c r="VNW2234" s="107"/>
      <c r="VNX2234" s="2"/>
      <c r="VNY2234" s="15"/>
      <c r="VNZ2234" s="15"/>
      <c r="VOA2234" s="80"/>
      <c r="VOB2234" s="52"/>
      <c r="VOC2234" s="69"/>
      <c r="VOD2234" s="69"/>
      <c r="VOE2234" s="69"/>
      <c r="VOF2234" s="107"/>
      <c r="VOG2234" s="2"/>
      <c r="VOH2234" s="15"/>
      <c r="VOI2234" s="15"/>
      <c r="VOJ2234" s="80"/>
      <c r="VOK2234" s="52"/>
      <c r="VOL2234" s="69"/>
      <c r="VOM2234" s="69"/>
      <c r="VON2234" s="69"/>
      <c r="VOO2234" s="107"/>
      <c r="VOP2234" s="2"/>
      <c r="VOQ2234" s="15"/>
      <c r="VOR2234" s="15"/>
      <c r="VOS2234" s="80"/>
      <c r="VOT2234" s="52"/>
      <c r="VOU2234" s="69"/>
      <c r="VOV2234" s="69"/>
      <c r="VOW2234" s="69"/>
      <c r="VOX2234" s="107"/>
      <c r="VOY2234" s="2"/>
      <c r="VOZ2234" s="15"/>
      <c r="VPA2234" s="15"/>
      <c r="VPB2234" s="80"/>
      <c r="VPC2234" s="52"/>
      <c r="VPD2234" s="69"/>
      <c r="VPE2234" s="69"/>
      <c r="VPF2234" s="69"/>
      <c r="VPG2234" s="107"/>
      <c r="VPH2234" s="2"/>
      <c r="VPI2234" s="15"/>
      <c r="VPJ2234" s="15"/>
      <c r="VPK2234" s="80"/>
      <c r="VPL2234" s="52"/>
      <c r="VPM2234" s="69"/>
      <c r="VPN2234" s="69"/>
      <c r="VPO2234" s="69"/>
      <c r="VPP2234" s="107"/>
      <c r="VPQ2234" s="2"/>
      <c r="VPR2234" s="15"/>
      <c r="VPS2234" s="15"/>
      <c r="VPT2234" s="80"/>
      <c r="VPU2234" s="52"/>
      <c r="VPV2234" s="69"/>
      <c r="VPW2234" s="69"/>
      <c r="VPX2234" s="69"/>
      <c r="VPY2234" s="107"/>
      <c r="VPZ2234" s="2"/>
      <c r="VQA2234" s="15"/>
      <c r="VQB2234" s="15"/>
      <c r="VQC2234" s="80"/>
      <c r="VQD2234" s="52"/>
      <c r="VQE2234" s="69"/>
      <c r="VQF2234" s="69"/>
      <c r="VQG2234" s="69"/>
      <c r="VQH2234" s="107"/>
      <c r="VQI2234" s="2"/>
      <c r="VQJ2234" s="15"/>
      <c r="VQK2234" s="15"/>
      <c r="VQL2234" s="80"/>
      <c r="VQM2234" s="52"/>
      <c r="VQN2234" s="69"/>
      <c r="VQO2234" s="69"/>
      <c r="VQP2234" s="69"/>
      <c r="VQQ2234" s="107"/>
      <c r="VQR2234" s="2"/>
      <c r="VQS2234" s="15"/>
      <c r="VQT2234" s="15"/>
      <c r="VQU2234" s="80"/>
      <c r="VQV2234" s="52"/>
      <c r="VQW2234" s="69"/>
      <c r="VQX2234" s="69"/>
      <c r="VQY2234" s="69"/>
      <c r="VQZ2234" s="107"/>
      <c r="VRA2234" s="2"/>
      <c r="VRB2234" s="15"/>
      <c r="VRC2234" s="15"/>
      <c r="VRD2234" s="80"/>
      <c r="VRE2234" s="52"/>
      <c r="VRF2234" s="69"/>
      <c r="VRG2234" s="69"/>
      <c r="VRH2234" s="69"/>
      <c r="VRI2234" s="107"/>
      <c r="VRJ2234" s="2"/>
      <c r="VRK2234" s="15"/>
      <c r="VRL2234" s="15"/>
      <c r="VRM2234" s="80"/>
      <c r="VRN2234" s="52"/>
      <c r="VRO2234" s="69"/>
      <c r="VRP2234" s="69"/>
      <c r="VRQ2234" s="69"/>
      <c r="VRR2234" s="107"/>
      <c r="VRS2234" s="2"/>
      <c r="VRT2234" s="15"/>
      <c r="VRU2234" s="15"/>
      <c r="VRV2234" s="80"/>
      <c r="VRW2234" s="52"/>
      <c r="VRX2234" s="69"/>
      <c r="VRY2234" s="69"/>
      <c r="VRZ2234" s="69"/>
      <c r="VSA2234" s="107"/>
      <c r="VSB2234" s="2"/>
      <c r="VSC2234" s="15"/>
      <c r="VSD2234" s="15"/>
      <c r="VSE2234" s="80"/>
      <c r="VSF2234" s="52"/>
      <c r="VSG2234" s="69"/>
      <c r="VSH2234" s="69"/>
      <c r="VSI2234" s="69"/>
      <c r="VSJ2234" s="107"/>
      <c r="VSK2234" s="2"/>
      <c r="VSL2234" s="15"/>
      <c r="VSM2234" s="15"/>
      <c r="VSN2234" s="80"/>
      <c r="VSO2234" s="52"/>
      <c r="VSP2234" s="69"/>
      <c r="VSQ2234" s="69"/>
      <c r="VSR2234" s="69"/>
      <c r="VSS2234" s="107"/>
      <c r="VST2234" s="2"/>
      <c r="VSU2234" s="15"/>
      <c r="VSV2234" s="15"/>
      <c r="VSW2234" s="80"/>
      <c r="VSX2234" s="52"/>
      <c r="VSY2234" s="69"/>
      <c r="VSZ2234" s="69"/>
      <c r="VTA2234" s="69"/>
      <c r="VTB2234" s="107"/>
      <c r="VTC2234" s="2"/>
      <c r="VTD2234" s="15"/>
      <c r="VTE2234" s="15"/>
      <c r="VTF2234" s="80"/>
      <c r="VTG2234" s="52"/>
      <c r="VTH2234" s="69"/>
      <c r="VTI2234" s="69"/>
      <c r="VTJ2234" s="69"/>
      <c r="VTK2234" s="107"/>
      <c r="VTL2234" s="2"/>
      <c r="VTM2234" s="15"/>
      <c r="VTN2234" s="15"/>
      <c r="VTO2234" s="80"/>
      <c r="VTP2234" s="52"/>
      <c r="VTQ2234" s="69"/>
      <c r="VTR2234" s="69"/>
      <c r="VTS2234" s="69"/>
      <c r="VTT2234" s="107"/>
      <c r="VTU2234" s="2"/>
      <c r="VTV2234" s="15"/>
      <c r="VTW2234" s="15"/>
      <c r="VTX2234" s="80"/>
      <c r="VTY2234" s="52"/>
      <c r="VTZ2234" s="69"/>
      <c r="VUA2234" s="69"/>
      <c r="VUB2234" s="69"/>
      <c r="VUC2234" s="107"/>
      <c r="VUD2234" s="2"/>
      <c r="VUE2234" s="15"/>
      <c r="VUF2234" s="15"/>
      <c r="VUG2234" s="80"/>
      <c r="VUH2234" s="52"/>
      <c r="VUI2234" s="69"/>
      <c r="VUJ2234" s="69"/>
      <c r="VUK2234" s="69"/>
      <c r="VUL2234" s="107"/>
      <c r="VUM2234" s="2"/>
      <c r="VUN2234" s="15"/>
      <c r="VUO2234" s="15"/>
      <c r="VUP2234" s="80"/>
      <c r="VUQ2234" s="52"/>
      <c r="VUR2234" s="69"/>
      <c r="VUS2234" s="69"/>
      <c r="VUT2234" s="69"/>
      <c r="VUU2234" s="107"/>
      <c r="VUV2234" s="2"/>
      <c r="VUW2234" s="15"/>
      <c r="VUX2234" s="15"/>
      <c r="VUY2234" s="80"/>
      <c r="VUZ2234" s="52"/>
      <c r="VVA2234" s="69"/>
      <c r="VVB2234" s="69"/>
      <c r="VVC2234" s="69"/>
      <c r="VVD2234" s="107"/>
      <c r="VVE2234" s="2"/>
      <c r="VVF2234" s="15"/>
      <c r="VVG2234" s="15"/>
      <c r="VVH2234" s="80"/>
      <c r="VVI2234" s="52"/>
      <c r="VVJ2234" s="69"/>
      <c r="VVK2234" s="69"/>
      <c r="VVL2234" s="69"/>
      <c r="VVM2234" s="107"/>
      <c r="VVN2234" s="2"/>
      <c r="VVO2234" s="15"/>
      <c r="VVP2234" s="15"/>
      <c r="VVQ2234" s="80"/>
      <c r="VVR2234" s="52"/>
      <c r="VVS2234" s="69"/>
      <c r="VVT2234" s="69"/>
      <c r="VVU2234" s="69"/>
      <c r="VVV2234" s="107"/>
      <c r="VVW2234" s="2"/>
      <c r="VVX2234" s="15"/>
      <c r="VVY2234" s="15"/>
      <c r="VVZ2234" s="80"/>
      <c r="VWA2234" s="52"/>
      <c r="VWB2234" s="69"/>
      <c r="VWC2234" s="69"/>
      <c r="VWD2234" s="69"/>
      <c r="VWE2234" s="107"/>
      <c r="VWF2234" s="2"/>
      <c r="VWG2234" s="15"/>
      <c r="VWH2234" s="15"/>
      <c r="VWI2234" s="80"/>
      <c r="VWJ2234" s="52"/>
      <c r="VWK2234" s="69"/>
      <c r="VWL2234" s="69"/>
      <c r="VWM2234" s="69"/>
      <c r="VWN2234" s="107"/>
      <c r="VWO2234" s="2"/>
      <c r="VWP2234" s="15"/>
      <c r="VWQ2234" s="15"/>
      <c r="VWR2234" s="80"/>
      <c r="VWS2234" s="52"/>
      <c r="VWT2234" s="69"/>
      <c r="VWU2234" s="69"/>
      <c r="VWV2234" s="69"/>
      <c r="VWW2234" s="107"/>
      <c r="VWX2234" s="2"/>
      <c r="VWY2234" s="15"/>
      <c r="VWZ2234" s="15"/>
      <c r="VXA2234" s="80"/>
      <c r="VXB2234" s="52"/>
      <c r="VXC2234" s="69"/>
      <c r="VXD2234" s="69"/>
      <c r="VXE2234" s="69"/>
      <c r="VXF2234" s="107"/>
      <c r="VXG2234" s="2"/>
      <c r="VXH2234" s="15"/>
      <c r="VXI2234" s="15"/>
      <c r="VXJ2234" s="80"/>
      <c r="VXK2234" s="52"/>
      <c r="VXL2234" s="69"/>
      <c r="VXM2234" s="69"/>
      <c r="VXN2234" s="69"/>
      <c r="VXO2234" s="107"/>
      <c r="VXP2234" s="2"/>
      <c r="VXQ2234" s="15"/>
      <c r="VXR2234" s="15"/>
      <c r="VXS2234" s="80"/>
      <c r="VXT2234" s="52"/>
      <c r="VXU2234" s="69"/>
      <c r="VXV2234" s="69"/>
      <c r="VXW2234" s="69"/>
      <c r="VXX2234" s="107"/>
      <c r="VXY2234" s="2"/>
      <c r="VXZ2234" s="15"/>
      <c r="VYA2234" s="15"/>
      <c r="VYB2234" s="80"/>
      <c r="VYC2234" s="52"/>
      <c r="VYD2234" s="69"/>
      <c r="VYE2234" s="69"/>
      <c r="VYF2234" s="69"/>
      <c r="VYG2234" s="107"/>
      <c r="VYH2234" s="2"/>
      <c r="VYI2234" s="15"/>
      <c r="VYJ2234" s="15"/>
      <c r="VYK2234" s="80"/>
      <c r="VYL2234" s="52"/>
      <c r="VYM2234" s="69"/>
      <c r="VYN2234" s="69"/>
      <c r="VYO2234" s="69"/>
      <c r="VYP2234" s="107"/>
      <c r="VYQ2234" s="2"/>
      <c r="VYR2234" s="15"/>
      <c r="VYS2234" s="15"/>
      <c r="VYT2234" s="80"/>
      <c r="VYU2234" s="52"/>
      <c r="VYV2234" s="69"/>
      <c r="VYW2234" s="69"/>
      <c r="VYX2234" s="69"/>
      <c r="VYY2234" s="107"/>
      <c r="VYZ2234" s="2"/>
      <c r="VZA2234" s="15"/>
      <c r="VZB2234" s="15"/>
      <c r="VZC2234" s="80"/>
      <c r="VZD2234" s="52"/>
      <c r="VZE2234" s="69"/>
      <c r="VZF2234" s="69"/>
      <c r="VZG2234" s="69"/>
      <c r="VZH2234" s="107"/>
      <c r="VZI2234" s="2"/>
      <c r="VZJ2234" s="15"/>
      <c r="VZK2234" s="15"/>
      <c r="VZL2234" s="80"/>
      <c r="VZM2234" s="52"/>
      <c r="VZN2234" s="69"/>
      <c r="VZO2234" s="69"/>
      <c r="VZP2234" s="69"/>
      <c r="VZQ2234" s="107"/>
      <c r="VZR2234" s="2"/>
      <c r="VZS2234" s="15"/>
      <c r="VZT2234" s="15"/>
      <c r="VZU2234" s="80"/>
      <c r="VZV2234" s="52"/>
      <c r="VZW2234" s="69"/>
      <c r="VZX2234" s="69"/>
      <c r="VZY2234" s="69"/>
      <c r="VZZ2234" s="107"/>
      <c r="WAA2234" s="2"/>
      <c r="WAB2234" s="15"/>
      <c r="WAC2234" s="15"/>
      <c r="WAD2234" s="80"/>
      <c r="WAE2234" s="52"/>
      <c r="WAF2234" s="69"/>
      <c r="WAG2234" s="69"/>
      <c r="WAH2234" s="69"/>
      <c r="WAI2234" s="107"/>
      <c r="WAJ2234" s="2"/>
      <c r="WAK2234" s="15"/>
      <c r="WAL2234" s="15"/>
      <c r="WAM2234" s="80"/>
      <c r="WAN2234" s="52"/>
      <c r="WAO2234" s="69"/>
      <c r="WAP2234" s="69"/>
      <c r="WAQ2234" s="69"/>
      <c r="WAR2234" s="107"/>
      <c r="WAS2234" s="2"/>
      <c r="WAT2234" s="15"/>
      <c r="WAU2234" s="15"/>
      <c r="WAV2234" s="80"/>
      <c r="WAW2234" s="52"/>
      <c r="WAX2234" s="69"/>
      <c r="WAY2234" s="69"/>
      <c r="WAZ2234" s="69"/>
      <c r="WBA2234" s="107"/>
      <c r="WBB2234" s="2"/>
      <c r="WBC2234" s="15"/>
      <c r="WBD2234" s="15"/>
      <c r="WBE2234" s="80"/>
      <c r="WBF2234" s="52"/>
      <c r="WBG2234" s="69"/>
      <c r="WBH2234" s="69"/>
      <c r="WBI2234" s="69"/>
      <c r="WBJ2234" s="107"/>
      <c r="WBK2234" s="2"/>
      <c r="WBL2234" s="15"/>
      <c r="WBM2234" s="15"/>
      <c r="WBN2234" s="80"/>
      <c r="WBO2234" s="52"/>
      <c r="WBP2234" s="69"/>
      <c r="WBQ2234" s="69"/>
      <c r="WBR2234" s="69"/>
      <c r="WBS2234" s="107"/>
      <c r="WBT2234" s="2"/>
      <c r="WBU2234" s="15"/>
      <c r="WBV2234" s="15"/>
      <c r="WBW2234" s="80"/>
      <c r="WBX2234" s="52"/>
      <c r="WBY2234" s="69"/>
      <c r="WBZ2234" s="69"/>
      <c r="WCA2234" s="69"/>
      <c r="WCB2234" s="107"/>
      <c r="WCC2234" s="2"/>
      <c r="WCD2234" s="15"/>
      <c r="WCE2234" s="15"/>
      <c r="WCF2234" s="80"/>
      <c r="WCG2234" s="52"/>
      <c r="WCH2234" s="69"/>
      <c r="WCI2234" s="69"/>
      <c r="WCJ2234" s="69"/>
      <c r="WCK2234" s="107"/>
      <c r="WCL2234" s="2"/>
      <c r="WCM2234" s="15"/>
      <c r="WCN2234" s="15"/>
      <c r="WCO2234" s="80"/>
      <c r="WCP2234" s="52"/>
      <c r="WCQ2234" s="69"/>
      <c r="WCR2234" s="69"/>
      <c r="WCS2234" s="69"/>
      <c r="WCT2234" s="107"/>
      <c r="WCU2234" s="2"/>
      <c r="WCV2234" s="15"/>
      <c r="WCW2234" s="15"/>
      <c r="WCX2234" s="80"/>
      <c r="WCY2234" s="52"/>
      <c r="WCZ2234" s="69"/>
      <c r="WDA2234" s="69"/>
      <c r="WDB2234" s="69"/>
      <c r="WDC2234" s="107"/>
      <c r="WDD2234" s="2"/>
      <c r="WDE2234" s="15"/>
      <c r="WDF2234" s="15"/>
      <c r="WDG2234" s="80"/>
      <c r="WDH2234" s="52"/>
      <c r="WDI2234" s="69"/>
      <c r="WDJ2234" s="69"/>
      <c r="WDK2234" s="69"/>
      <c r="WDL2234" s="107"/>
      <c r="WDM2234" s="2"/>
      <c r="WDN2234" s="15"/>
      <c r="WDO2234" s="15"/>
      <c r="WDP2234" s="80"/>
      <c r="WDQ2234" s="52"/>
      <c r="WDR2234" s="69"/>
      <c r="WDS2234" s="69"/>
      <c r="WDT2234" s="69"/>
      <c r="WDU2234" s="107"/>
      <c r="WDV2234" s="2"/>
      <c r="WDW2234" s="15"/>
      <c r="WDX2234" s="15"/>
      <c r="WDY2234" s="80"/>
      <c r="WDZ2234" s="52"/>
      <c r="WEA2234" s="69"/>
      <c r="WEB2234" s="69"/>
      <c r="WEC2234" s="69"/>
      <c r="WED2234" s="107"/>
      <c r="WEE2234" s="2"/>
      <c r="WEF2234" s="15"/>
      <c r="WEG2234" s="15"/>
      <c r="WEH2234" s="80"/>
      <c r="WEI2234" s="52"/>
      <c r="WEJ2234" s="69"/>
      <c r="WEK2234" s="69"/>
      <c r="WEL2234" s="69"/>
      <c r="WEM2234" s="107"/>
      <c r="WEN2234" s="2"/>
      <c r="WEO2234" s="15"/>
      <c r="WEP2234" s="15"/>
      <c r="WEQ2234" s="80"/>
      <c r="WER2234" s="52"/>
      <c r="WES2234" s="69"/>
      <c r="WET2234" s="69"/>
      <c r="WEU2234" s="69"/>
      <c r="WEV2234" s="107"/>
      <c r="WEW2234" s="2"/>
      <c r="WEX2234" s="15"/>
      <c r="WEY2234" s="15"/>
      <c r="WEZ2234" s="80"/>
      <c r="WFA2234" s="52"/>
      <c r="WFB2234" s="69"/>
      <c r="WFC2234" s="69"/>
      <c r="WFD2234" s="69"/>
      <c r="WFE2234" s="107"/>
      <c r="WFF2234" s="2"/>
      <c r="WFG2234" s="15"/>
      <c r="WFH2234" s="15"/>
      <c r="WFI2234" s="80"/>
      <c r="WFJ2234" s="52"/>
      <c r="WFK2234" s="69"/>
      <c r="WFL2234" s="69"/>
      <c r="WFM2234" s="69"/>
      <c r="WFN2234" s="107"/>
      <c r="WFO2234" s="2"/>
      <c r="WFP2234" s="15"/>
      <c r="WFQ2234" s="15"/>
      <c r="WFR2234" s="80"/>
      <c r="WFS2234" s="52"/>
      <c r="WFT2234" s="69"/>
      <c r="WFU2234" s="69"/>
      <c r="WFV2234" s="69"/>
      <c r="WFW2234" s="107"/>
      <c r="WFX2234" s="2"/>
      <c r="WFY2234" s="15"/>
      <c r="WFZ2234" s="15"/>
      <c r="WGA2234" s="80"/>
      <c r="WGB2234" s="52"/>
      <c r="WGC2234" s="69"/>
      <c r="WGD2234" s="69"/>
      <c r="WGE2234" s="69"/>
      <c r="WGF2234" s="107"/>
      <c r="WGG2234" s="2"/>
      <c r="WGH2234" s="15"/>
      <c r="WGI2234" s="15"/>
      <c r="WGJ2234" s="80"/>
      <c r="WGK2234" s="52"/>
      <c r="WGL2234" s="69"/>
      <c r="WGM2234" s="69"/>
      <c r="WGN2234" s="69"/>
      <c r="WGO2234" s="107"/>
      <c r="WGP2234" s="2"/>
      <c r="WGQ2234" s="15"/>
      <c r="WGR2234" s="15"/>
      <c r="WGS2234" s="80"/>
      <c r="WGT2234" s="52"/>
      <c r="WGU2234" s="69"/>
      <c r="WGV2234" s="69"/>
      <c r="WGW2234" s="69"/>
      <c r="WGX2234" s="107"/>
      <c r="WGY2234" s="2"/>
      <c r="WGZ2234" s="15"/>
      <c r="WHA2234" s="15"/>
      <c r="WHB2234" s="80"/>
      <c r="WHC2234" s="52"/>
      <c r="WHD2234" s="69"/>
      <c r="WHE2234" s="69"/>
      <c r="WHF2234" s="69"/>
      <c r="WHG2234" s="107"/>
      <c r="WHH2234" s="2"/>
      <c r="WHI2234" s="15"/>
      <c r="WHJ2234" s="15"/>
      <c r="WHK2234" s="80"/>
      <c r="WHL2234" s="52"/>
      <c r="WHM2234" s="69"/>
      <c r="WHN2234" s="69"/>
      <c r="WHO2234" s="69"/>
      <c r="WHP2234" s="107"/>
      <c r="WHQ2234" s="2"/>
      <c r="WHR2234" s="15"/>
      <c r="WHS2234" s="15"/>
      <c r="WHT2234" s="80"/>
      <c r="WHU2234" s="52"/>
      <c r="WHV2234" s="69"/>
      <c r="WHW2234" s="69"/>
      <c r="WHX2234" s="69"/>
      <c r="WHY2234" s="107"/>
      <c r="WHZ2234" s="2"/>
      <c r="WIA2234" s="15"/>
      <c r="WIB2234" s="15"/>
      <c r="WIC2234" s="80"/>
      <c r="WID2234" s="52"/>
      <c r="WIE2234" s="69"/>
      <c r="WIF2234" s="69"/>
      <c r="WIG2234" s="69"/>
      <c r="WIH2234" s="107"/>
      <c r="WII2234" s="2"/>
      <c r="WIJ2234" s="15"/>
      <c r="WIK2234" s="15"/>
      <c r="WIL2234" s="80"/>
      <c r="WIM2234" s="52"/>
      <c r="WIN2234" s="69"/>
      <c r="WIO2234" s="69"/>
      <c r="WIP2234" s="69"/>
      <c r="WIQ2234" s="107"/>
      <c r="WIR2234" s="2"/>
      <c r="WIS2234" s="15"/>
      <c r="WIT2234" s="15"/>
      <c r="WIU2234" s="80"/>
      <c r="WIV2234" s="52"/>
      <c r="WIW2234" s="69"/>
      <c r="WIX2234" s="69"/>
      <c r="WIY2234" s="69"/>
      <c r="WIZ2234" s="107"/>
      <c r="WJA2234" s="2"/>
      <c r="WJB2234" s="15"/>
      <c r="WJC2234" s="15"/>
      <c r="WJD2234" s="80"/>
      <c r="WJE2234" s="52"/>
      <c r="WJF2234" s="69"/>
      <c r="WJG2234" s="69"/>
      <c r="WJH2234" s="69"/>
      <c r="WJI2234" s="107"/>
      <c r="WJJ2234" s="2"/>
      <c r="WJK2234" s="15"/>
      <c r="WJL2234" s="15"/>
      <c r="WJM2234" s="80"/>
      <c r="WJN2234" s="52"/>
      <c r="WJO2234" s="69"/>
      <c r="WJP2234" s="69"/>
      <c r="WJQ2234" s="69"/>
      <c r="WJR2234" s="107"/>
      <c r="WJS2234" s="2"/>
      <c r="WJT2234" s="15"/>
      <c r="WJU2234" s="15"/>
      <c r="WJV2234" s="80"/>
      <c r="WJW2234" s="52"/>
      <c r="WJX2234" s="69"/>
      <c r="WJY2234" s="69"/>
      <c r="WJZ2234" s="69"/>
      <c r="WKA2234" s="107"/>
      <c r="WKB2234" s="2"/>
      <c r="WKC2234" s="15"/>
      <c r="WKD2234" s="15"/>
      <c r="WKE2234" s="80"/>
      <c r="WKF2234" s="52"/>
      <c r="WKG2234" s="69"/>
      <c r="WKH2234" s="69"/>
      <c r="WKI2234" s="69"/>
      <c r="WKJ2234" s="107"/>
      <c r="WKK2234" s="2"/>
      <c r="WKL2234" s="15"/>
      <c r="WKM2234" s="15"/>
      <c r="WKN2234" s="80"/>
      <c r="WKO2234" s="52"/>
      <c r="WKP2234" s="69"/>
      <c r="WKQ2234" s="69"/>
      <c r="WKR2234" s="69"/>
      <c r="WKS2234" s="107"/>
      <c r="WKT2234" s="2"/>
      <c r="WKU2234" s="15"/>
      <c r="WKV2234" s="15"/>
      <c r="WKW2234" s="80"/>
      <c r="WKX2234" s="52"/>
      <c r="WKY2234" s="69"/>
      <c r="WKZ2234" s="69"/>
      <c r="WLA2234" s="69"/>
      <c r="WLB2234" s="107"/>
      <c r="WLC2234" s="2"/>
      <c r="WLD2234" s="15"/>
      <c r="WLE2234" s="15"/>
      <c r="WLF2234" s="80"/>
      <c r="WLG2234" s="52"/>
      <c r="WLH2234" s="69"/>
      <c r="WLI2234" s="69"/>
      <c r="WLJ2234" s="69"/>
      <c r="WLK2234" s="107"/>
      <c r="WLL2234" s="2"/>
      <c r="WLM2234" s="15"/>
      <c r="WLN2234" s="15"/>
      <c r="WLO2234" s="80"/>
      <c r="WLP2234" s="52"/>
      <c r="WLQ2234" s="69"/>
      <c r="WLR2234" s="69"/>
      <c r="WLS2234" s="69"/>
      <c r="WLT2234" s="107"/>
      <c r="WLU2234" s="2"/>
      <c r="WLV2234" s="15"/>
      <c r="WLW2234" s="15"/>
      <c r="WLX2234" s="80"/>
      <c r="WLY2234" s="52"/>
      <c r="WLZ2234" s="69"/>
      <c r="WMA2234" s="69"/>
      <c r="WMB2234" s="69"/>
      <c r="WMC2234" s="107"/>
      <c r="WMD2234" s="2"/>
      <c r="WME2234" s="15"/>
      <c r="WMF2234" s="15"/>
      <c r="WMG2234" s="80"/>
      <c r="WMH2234" s="52"/>
      <c r="WMI2234" s="69"/>
      <c r="WMJ2234" s="69"/>
      <c r="WMK2234" s="69"/>
      <c r="WML2234" s="107"/>
      <c r="WMM2234" s="2"/>
      <c r="WMN2234" s="15"/>
      <c r="WMO2234" s="15"/>
      <c r="WMP2234" s="80"/>
      <c r="WMQ2234" s="52"/>
      <c r="WMR2234" s="69"/>
      <c r="WMS2234" s="69"/>
      <c r="WMT2234" s="69"/>
      <c r="WMU2234" s="107"/>
      <c r="WMV2234" s="2"/>
      <c r="WMW2234" s="15"/>
      <c r="WMX2234" s="15"/>
      <c r="WMY2234" s="80"/>
      <c r="WMZ2234" s="52"/>
      <c r="WNA2234" s="69"/>
      <c r="WNB2234" s="69"/>
      <c r="WNC2234" s="69"/>
      <c r="WND2234" s="107"/>
      <c r="WNE2234" s="2"/>
      <c r="WNF2234" s="15"/>
      <c r="WNG2234" s="15"/>
      <c r="WNH2234" s="80"/>
      <c r="WNI2234" s="52"/>
      <c r="WNJ2234" s="69"/>
      <c r="WNK2234" s="69"/>
      <c r="WNL2234" s="69"/>
      <c r="WNM2234" s="107"/>
      <c r="WNN2234" s="2"/>
      <c r="WNO2234" s="15"/>
      <c r="WNP2234" s="15"/>
      <c r="WNQ2234" s="80"/>
      <c r="WNR2234" s="52"/>
      <c r="WNS2234" s="69"/>
      <c r="WNT2234" s="69"/>
      <c r="WNU2234" s="69"/>
      <c r="WNV2234" s="107"/>
      <c r="WNW2234" s="2"/>
      <c r="WNX2234" s="15"/>
      <c r="WNY2234" s="15"/>
      <c r="WNZ2234" s="80"/>
      <c r="WOA2234" s="52"/>
      <c r="WOB2234" s="69"/>
      <c r="WOC2234" s="69"/>
      <c r="WOD2234" s="69"/>
      <c r="WOE2234" s="107"/>
      <c r="WOF2234" s="2"/>
      <c r="WOG2234" s="15"/>
      <c r="WOH2234" s="15"/>
      <c r="WOI2234" s="80"/>
      <c r="WOJ2234" s="52"/>
      <c r="WOK2234" s="69"/>
      <c r="WOL2234" s="69"/>
      <c r="WOM2234" s="69"/>
      <c r="WON2234" s="107"/>
      <c r="WOO2234" s="2"/>
      <c r="WOP2234" s="15"/>
      <c r="WOQ2234" s="15"/>
      <c r="WOR2234" s="80"/>
      <c r="WOS2234" s="52"/>
      <c r="WOT2234" s="69"/>
      <c r="WOU2234" s="69"/>
      <c r="WOV2234" s="69"/>
      <c r="WOW2234" s="107"/>
      <c r="WOX2234" s="2"/>
      <c r="WOY2234" s="15"/>
      <c r="WOZ2234" s="15"/>
      <c r="WPA2234" s="80"/>
      <c r="WPB2234" s="52"/>
      <c r="WPC2234" s="69"/>
      <c r="WPD2234" s="69"/>
      <c r="WPE2234" s="69"/>
      <c r="WPF2234" s="107"/>
      <c r="WPG2234" s="2"/>
      <c r="WPH2234" s="15"/>
      <c r="WPI2234" s="15"/>
      <c r="WPJ2234" s="80"/>
      <c r="WPK2234" s="52"/>
      <c r="WPL2234" s="69"/>
      <c r="WPM2234" s="69"/>
      <c r="WPN2234" s="69"/>
      <c r="WPO2234" s="107"/>
      <c r="WPP2234" s="2"/>
      <c r="WPQ2234" s="15"/>
      <c r="WPR2234" s="15"/>
      <c r="WPS2234" s="80"/>
      <c r="WPT2234" s="52"/>
      <c r="WPU2234" s="69"/>
      <c r="WPV2234" s="69"/>
      <c r="WPW2234" s="69"/>
      <c r="WPX2234" s="107"/>
      <c r="WPY2234" s="2"/>
      <c r="WPZ2234" s="15"/>
      <c r="WQA2234" s="15"/>
      <c r="WQB2234" s="80"/>
      <c r="WQC2234" s="52"/>
      <c r="WQD2234" s="69"/>
      <c r="WQE2234" s="69"/>
      <c r="WQF2234" s="69"/>
      <c r="WQG2234" s="107"/>
      <c r="WQH2234" s="2"/>
      <c r="WQI2234" s="15"/>
      <c r="WQJ2234" s="15"/>
      <c r="WQK2234" s="80"/>
      <c r="WQL2234" s="52"/>
      <c r="WQM2234" s="69"/>
      <c r="WQN2234" s="69"/>
      <c r="WQO2234" s="69"/>
      <c r="WQP2234" s="107"/>
      <c r="WQQ2234" s="2"/>
      <c r="WQR2234" s="15"/>
      <c r="WQS2234" s="15"/>
      <c r="WQT2234" s="80"/>
      <c r="WQU2234" s="52"/>
      <c r="WQV2234" s="69"/>
      <c r="WQW2234" s="69"/>
      <c r="WQX2234" s="69"/>
      <c r="WQY2234" s="107"/>
      <c r="WQZ2234" s="2"/>
      <c r="WRA2234" s="15"/>
      <c r="WRB2234" s="15"/>
      <c r="WRC2234" s="80"/>
      <c r="WRD2234" s="52"/>
      <c r="WRE2234" s="69"/>
      <c r="WRF2234" s="69"/>
      <c r="WRG2234" s="69"/>
      <c r="WRH2234" s="107"/>
      <c r="WRI2234" s="2"/>
      <c r="WRJ2234" s="15"/>
      <c r="WRK2234" s="15"/>
      <c r="WRL2234" s="80"/>
      <c r="WRM2234" s="52"/>
      <c r="WRN2234" s="69"/>
      <c r="WRO2234" s="69"/>
      <c r="WRP2234" s="69"/>
      <c r="WRQ2234" s="107"/>
      <c r="WRR2234" s="2"/>
      <c r="WRS2234" s="15"/>
      <c r="WRT2234" s="15"/>
      <c r="WRU2234" s="80"/>
      <c r="WRV2234" s="52"/>
      <c r="WRW2234" s="69"/>
      <c r="WRX2234" s="69"/>
      <c r="WRY2234" s="69"/>
      <c r="WRZ2234" s="107"/>
      <c r="WSA2234" s="2"/>
      <c r="WSB2234" s="15"/>
      <c r="WSC2234" s="15"/>
      <c r="WSD2234" s="80"/>
      <c r="WSE2234" s="52"/>
      <c r="WSF2234" s="69"/>
      <c r="WSG2234" s="69"/>
      <c r="WSH2234" s="69"/>
      <c r="WSI2234" s="107"/>
      <c r="WSJ2234" s="2"/>
      <c r="WSK2234" s="15"/>
      <c r="WSL2234" s="15"/>
      <c r="WSM2234" s="80"/>
      <c r="WSN2234" s="52"/>
      <c r="WSO2234" s="69"/>
      <c r="WSP2234" s="69"/>
      <c r="WSQ2234" s="69"/>
      <c r="WSR2234" s="107"/>
      <c r="WSS2234" s="2"/>
      <c r="WST2234" s="15"/>
      <c r="WSU2234" s="15"/>
      <c r="WSV2234" s="80"/>
      <c r="WSW2234" s="52"/>
      <c r="WSX2234" s="69"/>
      <c r="WSY2234" s="69"/>
      <c r="WSZ2234" s="69"/>
      <c r="WTA2234" s="107"/>
      <c r="WTB2234" s="2"/>
      <c r="WTC2234" s="15"/>
      <c r="WTD2234" s="15"/>
      <c r="WTE2234" s="80"/>
      <c r="WTF2234" s="52"/>
      <c r="WTG2234" s="69"/>
      <c r="WTH2234" s="69"/>
      <c r="WTI2234" s="69"/>
      <c r="WTJ2234" s="107"/>
      <c r="WTK2234" s="2"/>
      <c r="WTL2234" s="15"/>
      <c r="WTM2234" s="15"/>
      <c r="WTN2234" s="80"/>
      <c r="WTO2234" s="52"/>
      <c r="WTP2234" s="69"/>
      <c r="WTQ2234" s="69"/>
      <c r="WTR2234" s="69"/>
      <c r="WTS2234" s="107"/>
      <c r="WTT2234" s="2"/>
      <c r="WTU2234" s="15"/>
      <c r="WTV2234" s="15"/>
      <c r="WTW2234" s="80"/>
      <c r="WTX2234" s="52"/>
      <c r="WTY2234" s="69"/>
      <c r="WTZ2234" s="69"/>
      <c r="WUA2234" s="69"/>
      <c r="WUB2234" s="107"/>
      <c r="WUC2234" s="2"/>
      <c r="WUD2234" s="15"/>
      <c r="WUE2234" s="15"/>
      <c r="WUF2234" s="80"/>
      <c r="WUG2234" s="52"/>
      <c r="WUH2234" s="69"/>
      <c r="WUI2234" s="69"/>
      <c r="WUJ2234" s="69"/>
      <c r="WUK2234" s="107"/>
      <c r="WUL2234" s="2"/>
      <c r="WUM2234" s="15"/>
      <c r="WUN2234" s="15"/>
      <c r="WUO2234" s="80"/>
      <c r="WUP2234" s="52"/>
      <c r="WUQ2234" s="69"/>
      <c r="WUR2234" s="69"/>
      <c r="WUS2234" s="69"/>
      <c r="WUT2234" s="107"/>
      <c r="WUU2234" s="2"/>
      <c r="WUV2234" s="15"/>
      <c r="WUW2234" s="15"/>
      <c r="WUX2234" s="80"/>
      <c r="WUY2234" s="52"/>
      <c r="WUZ2234" s="69"/>
      <c r="WVA2234" s="69"/>
      <c r="WVB2234" s="69"/>
      <c r="WVC2234" s="107"/>
      <c r="WVD2234" s="2"/>
      <c r="WVE2234" s="15"/>
      <c r="WVF2234" s="15"/>
      <c r="WVG2234" s="80"/>
      <c r="WVH2234" s="52"/>
      <c r="WVI2234" s="69"/>
      <c r="WVJ2234" s="69"/>
      <c r="WVK2234" s="69"/>
      <c r="WVL2234" s="107"/>
      <c r="WVM2234" s="2"/>
      <c r="WVN2234" s="15"/>
      <c r="WVO2234" s="15"/>
      <c r="WVP2234" s="80"/>
      <c r="WVQ2234" s="52"/>
      <c r="WVR2234" s="69"/>
      <c r="WVS2234" s="69"/>
      <c r="WVT2234" s="69"/>
      <c r="WVU2234" s="107"/>
      <c r="WVV2234" s="2"/>
      <c r="WVW2234" s="15"/>
      <c r="WVX2234" s="15"/>
      <c r="WVY2234" s="80"/>
      <c r="WVZ2234" s="52"/>
      <c r="WWA2234" s="69"/>
      <c r="WWB2234" s="69"/>
      <c r="WWC2234" s="69"/>
      <c r="WWD2234" s="107"/>
      <c r="WWE2234" s="2"/>
      <c r="WWF2234" s="15"/>
      <c r="WWG2234" s="15"/>
      <c r="WWH2234" s="80"/>
      <c r="WWI2234" s="52"/>
      <c r="WWJ2234" s="69"/>
      <c r="WWK2234" s="69"/>
      <c r="WWL2234" s="69"/>
      <c r="WWM2234" s="107"/>
      <c r="WWN2234" s="2"/>
      <c r="WWO2234" s="15"/>
      <c r="WWP2234" s="15"/>
      <c r="WWQ2234" s="80"/>
      <c r="WWR2234" s="52"/>
      <c r="WWS2234" s="69"/>
      <c r="WWT2234" s="69"/>
      <c r="WWU2234" s="69"/>
      <c r="WWV2234" s="107"/>
      <c r="WWW2234" s="2"/>
      <c r="WWX2234" s="15"/>
      <c r="WWY2234" s="15"/>
      <c r="WWZ2234" s="80"/>
      <c r="WXA2234" s="52"/>
      <c r="WXB2234" s="69"/>
      <c r="WXC2234" s="69"/>
      <c r="WXD2234" s="69"/>
      <c r="WXE2234" s="107"/>
      <c r="WXF2234" s="2"/>
      <c r="WXG2234" s="15"/>
      <c r="WXH2234" s="15"/>
      <c r="WXI2234" s="80"/>
      <c r="WXJ2234" s="52"/>
      <c r="WXK2234" s="69"/>
      <c r="WXL2234" s="69"/>
      <c r="WXM2234" s="69"/>
      <c r="WXN2234" s="107"/>
      <c r="WXO2234" s="2"/>
      <c r="WXP2234" s="15"/>
      <c r="WXQ2234" s="15"/>
      <c r="WXR2234" s="80"/>
      <c r="WXS2234" s="52"/>
      <c r="WXT2234" s="69"/>
      <c r="WXU2234" s="69"/>
      <c r="WXV2234" s="69"/>
      <c r="WXW2234" s="107"/>
      <c r="WXX2234" s="2"/>
      <c r="WXY2234" s="15"/>
      <c r="WXZ2234" s="15"/>
      <c r="WYA2234" s="80"/>
      <c r="WYB2234" s="52"/>
      <c r="WYC2234" s="69"/>
      <c r="WYD2234" s="69"/>
      <c r="WYE2234" s="69"/>
      <c r="WYF2234" s="107"/>
      <c r="WYG2234" s="2"/>
      <c r="WYH2234" s="15"/>
      <c r="WYI2234" s="15"/>
      <c r="WYJ2234" s="80"/>
      <c r="WYK2234" s="52"/>
      <c r="WYL2234" s="69"/>
      <c r="WYM2234" s="69"/>
      <c r="WYN2234" s="69"/>
      <c r="WYO2234" s="107"/>
      <c r="WYP2234" s="2"/>
      <c r="WYQ2234" s="15"/>
      <c r="WYR2234" s="15"/>
      <c r="WYS2234" s="80"/>
      <c r="WYT2234" s="52"/>
      <c r="WYU2234" s="69"/>
      <c r="WYV2234" s="69"/>
      <c r="WYW2234" s="69"/>
      <c r="WYX2234" s="107"/>
      <c r="WYY2234" s="2"/>
      <c r="WYZ2234" s="15"/>
      <c r="WZA2234" s="15"/>
      <c r="WZB2234" s="80"/>
      <c r="WZC2234" s="52"/>
      <c r="WZD2234" s="69"/>
      <c r="WZE2234" s="69"/>
      <c r="WZF2234" s="69"/>
      <c r="WZG2234" s="107"/>
      <c r="WZH2234" s="2"/>
      <c r="WZI2234" s="15"/>
      <c r="WZJ2234" s="15"/>
      <c r="WZK2234" s="80"/>
      <c r="WZL2234" s="52"/>
      <c r="WZM2234" s="69"/>
      <c r="WZN2234" s="69"/>
      <c r="WZO2234" s="69"/>
      <c r="WZP2234" s="107"/>
      <c r="WZQ2234" s="2"/>
      <c r="WZR2234" s="15"/>
      <c r="WZS2234" s="15"/>
      <c r="WZT2234" s="80"/>
      <c r="WZU2234" s="52"/>
      <c r="WZV2234" s="69"/>
      <c r="WZW2234" s="69"/>
      <c r="WZX2234" s="69"/>
      <c r="WZY2234" s="107"/>
      <c r="WZZ2234" s="2"/>
      <c r="XAA2234" s="15"/>
      <c r="XAB2234" s="15"/>
      <c r="XAC2234" s="80"/>
      <c r="XAD2234" s="52"/>
      <c r="XAE2234" s="69"/>
      <c r="XAF2234" s="69"/>
      <c r="XAG2234" s="69"/>
      <c r="XAH2234" s="107"/>
      <c r="XAI2234" s="2"/>
      <c r="XAJ2234" s="15"/>
      <c r="XAK2234" s="15"/>
      <c r="XAL2234" s="80"/>
      <c r="XAM2234" s="52"/>
      <c r="XAN2234" s="69"/>
      <c r="XAO2234" s="69"/>
      <c r="XAP2234" s="69"/>
      <c r="XAQ2234" s="107"/>
      <c r="XAR2234" s="2"/>
      <c r="XAS2234" s="15"/>
      <c r="XAT2234" s="15"/>
      <c r="XAU2234" s="9"/>
      <c r="XAV2234" s="102"/>
      <c r="XAW2234" s="102"/>
      <c r="XAX2234" s="102"/>
      <c r="XAY2234" s="109"/>
      <c r="XAZ2234" s="102"/>
      <c r="XBA2234" s="102"/>
      <c r="XBB2234" s="102"/>
      <c r="XBC2234" s="102"/>
      <c r="XBD2234" s="102"/>
      <c r="XBE2234" s="59"/>
      <c r="XBG2234" s="9"/>
      <c r="XBH2234" s="9"/>
      <c r="XBI2234" s="9"/>
      <c r="XBJ2234" s="9"/>
      <c r="XBK2234" s="9"/>
      <c r="XBL2234" s="103"/>
      <c r="XBM2234" s="9"/>
      <c r="XBN2234" s="9"/>
      <c r="XBO2234" s="9"/>
      <c r="XBP2234" s="9"/>
      <c r="XBQ2234" s="102"/>
      <c r="XBS2234" s="9"/>
      <c r="XBV2234" s="9"/>
      <c r="XBW2234" s="119"/>
      <c r="XBY2234" s="9"/>
      <c r="XBZ2234" s="9"/>
      <c r="XCA2234" s="119"/>
    </row>
    <row r="2235" spans="1:16303" s="60" customFormat="1" ht="31.5" x14ac:dyDescent="0.2">
      <c r="A2235" s="140" t="s">
        <v>315</v>
      </c>
      <c r="B2235" s="2">
        <v>922</v>
      </c>
      <c r="C2235" s="32" t="s">
        <v>67</v>
      </c>
      <c r="D2235" s="15" t="s">
        <v>50</v>
      </c>
      <c r="E2235" s="15" t="s">
        <v>316</v>
      </c>
      <c r="F2235" s="29"/>
      <c r="G2235" s="71">
        <f t="shared" ref="G2235:H2235" si="625">G2236</f>
        <v>600</v>
      </c>
      <c r="H2235" s="82">
        <f t="shared" si="625"/>
        <v>600</v>
      </c>
      <c r="I2235" s="228"/>
      <c r="J2235" s="228"/>
      <c r="K2235" s="228"/>
      <c r="L2235" s="228"/>
      <c r="M2235" s="228"/>
      <c r="N2235" s="228"/>
      <c r="O2235" s="228"/>
      <c r="P2235" s="228"/>
      <c r="Q2235" s="228"/>
      <c r="R2235" s="228"/>
      <c r="S2235" s="228"/>
      <c r="T2235" s="228"/>
      <c r="U2235" s="228"/>
      <c r="V2235" s="228"/>
      <c r="W2235" s="228"/>
      <c r="X2235" s="228"/>
      <c r="Y2235" s="228"/>
      <c r="Z2235" s="228"/>
      <c r="AA2235" s="228"/>
      <c r="AB2235" s="228"/>
      <c r="AC2235" s="228"/>
      <c r="AD2235" s="228"/>
      <c r="AE2235" s="228"/>
      <c r="AF2235" s="228"/>
      <c r="AG2235" s="228"/>
      <c r="AH2235" s="228"/>
      <c r="AI2235" s="228"/>
      <c r="AJ2235" s="228"/>
      <c r="AK2235" s="228"/>
      <c r="AL2235" s="228"/>
      <c r="AM2235" s="228"/>
      <c r="AN2235" s="228"/>
      <c r="AO2235" s="228"/>
      <c r="AP2235" s="228"/>
      <c r="AQ2235" s="228"/>
      <c r="AR2235" s="228"/>
      <c r="AS2235" s="228"/>
      <c r="AT2235" s="228"/>
    </row>
    <row r="2236" spans="1:16303" s="60" customFormat="1" ht="31.5" x14ac:dyDescent="0.2">
      <c r="A2236" s="136" t="s">
        <v>577</v>
      </c>
      <c r="B2236" s="16">
        <v>922</v>
      </c>
      <c r="C2236" s="39" t="s">
        <v>67</v>
      </c>
      <c r="D2236" s="17" t="s">
        <v>50</v>
      </c>
      <c r="E2236" s="17" t="s">
        <v>322</v>
      </c>
      <c r="F2236" s="18"/>
      <c r="G2236" s="91">
        <f>G2237</f>
        <v>600</v>
      </c>
      <c r="H2236" s="92">
        <f>H2237</f>
        <v>600</v>
      </c>
      <c r="I2236" s="228"/>
      <c r="J2236" s="228"/>
      <c r="K2236" s="228"/>
      <c r="L2236" s="228"/>
      <c r="M2236" s="228"/>
      <c r="N2236" s="228"/>
      <c r="O2236" s="228"/>
      <c r="P2236" s="228"/>
      <c r="Q2236" s="228"/>
      <c r="R2236" s="228"/>
      <c r="S2236" s="228"/>
      <c r="T2236" s="228"/>
      <c r="U2236" s="228"/>
      <c r="V2236" s="228"/>
      <c r="W2236" s="228"/>
      <c r="X2236" s="228"/>
      <c r="Y2236" s="228"/>
      <c r="Z2236" s="228"/>
      <c r="AA2236" s="228"/>
      <c r="AB2236" s="228"/>
      <c r="AC2236" s="228"/>
      <c r="AD2236" s="228"/>
      <c r="AE2236" s="228"/>
      <c r="AF2236" s="228"/>
      <c r="AG2236" s="228"/>
      <c r="AH2236" s="228"/>
      <c r="AI2236" s="228"/>
      <c r="AJ2236" s="228"/>
      <c r="AK2236" s="228"/>
      <c r="AL2236" s="228"/>
      <c r="AM2236" s="228"/>
      <c r="AN2236" s="228"/>
      <c r="AO2236" s="228"/>
      <c r="AP2236" s="228"/>
      <c r="AQ2236" s="228"/>
      <c r="AR2236" s="228"/>
      <c r="AS2236" s="228"/>
      <c r="AT2236" s="228"/>
    </row>
    <row r="2237" spans="1:16303" s="60" customFormat="1" ht="31.5" x14ac:dyDescent="0.2">
      <c r="A2237" s="137" t="s">
        <v>22</v>
      </c>
      <c r="B2237" s="65">
        <v>922</v>
      </c>
      <c r="C2237" s="33" t="s">
        <v>67</v>
      </c>
      <c r="D2237" s="64" t="s">
        <v>50</v>
      </c>
      <c r="E2237" s="64" t="s">
        <v>322</v>
      </c>
      <c r="F2237" s="38" t="s">
        <v>15</v>
      </c>
      <c r="G2237" s="93">
        <f t="shared" ref="G2237:H2238" si="626">G2238</f>
        <v>600</v>
      </c>
      <c r="H2237" s="94">
        <f t="shared" si="626"/>
        <v>600</v>
      </c>
      <c r="I2237" s="228"/>
      <c r="J2237" s="228"/>
      <c r="K2237" s="228"/>
      <c r="L2237" s="228"/>
      <c r="M2237" s="228"/>
      <c r="N2237" s="228"/>
      <c r="O2237" s="228"/>
      <c r="P2237" s="228"/>
      <c r="Q2237" s="228"/>
      <c r="R2237" s="228"/>
      <c r="S2237" s="228"/>
      <c r="T2237" s="228"/>
      <c r="U2237" s="228"/>
      <c r="V2237" s="228"/>
      <c r="W2237" s="228"/>
      <c r="X2237" s="228"/>
      <c r="Y2237" s="228"/>
      <c r="Z2237" s="228"/>
      <c r="AA2237" s="228"/>
      <c r="AB2237" s="228"/>
      <c r="AC2237" s="228"/>
      <c r="AD2237" s="228"/>
      <c r="AE2237" s="228"/>
      <c r="AF2237" s="228"/>
      <c r="AG2237" s="228"/>
      <c r="AH2237" s="228"/>
      <c r="AI2237" s="228"/>
      <c r="AJ2237" s="228"/>
      <c r="AK2237" s="228"/>
      <c r="AL2237" s="228"/>
      <c r="AM2237" s="228"/>
      <c r="AN2237" s="228"/>
      <c r="AO2237" s="228"/>
      <c r="AP2237" s="228"/>
      <c r="AQ2237" s="228"/>
      <c r="AR2237" s="228"/>
      <c r="AS2237" s="228"/>
      <c r="AT2237" s="228"/>
    </row>
    <row r="2238" spans="1:16303" s="60" customFormat="1" ht="31.5" x14ac:dyDescent="0.2">
      <c r="A2238" s="137" t="s">
        <v>17</v>
      </c>
      <c r="B2238" s="65">
        <v>922</v>
      </c>
      <c r="C2238" s="33" t="s">
        <v>67</v>
      </c>
      <c r="D2238" s="64" t="s">
        <v>50</v>
      </c>
      <c r="E2238" s="64" t="s">
        <v>322</v>
      </c>
      <c r="F2238" s="38" t="s">
        <v>16</v>
      </c>
      <c r="G2238" s="93">
        <f t="shared" si="626"/>
        <v>600</v>
      </c>
      <c r="H2238" s="94">
        <f t="shared" si="626"/>
        <v>600</v>
      </c>
      <c r="I2238" s="228"/>
      <c r="J2238" s="228"/>
      <c r="K2238" s="228"/>
      <c r="L2238" s="228"/>
      <c r="M2238" s="228"/>
      <c r="N2238" s="228"/>
      <c r="O2238" s="228"/>
      <c r="P2238" s="228"/>
      <c r="Q2238" s="228"/>
      <c r="R2238" s="228"/>
      <c r="S2238" s="228"/>
      <c r="T2238" s="228"/>
      <c r="U2238" s="228"/>
      <c r="V2238" s="228"/>
      <c r="W2238" s="228"/>
      <c r="X2238" s="228"/>
      <c r="Y2238" s="228"/>
      <c r="Z2238" s="228"/>
      <c r="AA2238" s="228"/>
      <c r="AB2238" s="228"/>
      <c r="AC2238" s="228"/>
      <c r="AD2238" s="228"/>
      <c r="AE2238" s="228"/>
      <c r="AF2238" s="228"/>
      <c r="AG2238" s="228"/>
      <c r="AH2238" s="228"/>
      <c r="AI2238" s="228"/>
      <c r="AJ2238" s="228"/>
      <c r="AK2238" s="228"/>
      <c r="AL2238" s="228"/>
      <c r="AM2238" s="228"/>
      <c r="AN2238" s="228"/>
      <c r="AO2238" s="228"/>
      <c r="AP2238" s="228"/>
      <c r="AQ2238" s="228"/>
      <c r="AR2238" s="228"/>
      <c r="AS2238" s="228"/>
      <c r="AT2238" s="228"/>
    </row>
    <row r="2239" spans="1:16303" s="60" customFormat="1" x14ac:dyDescent="0.2">
      <c r="A2239" s="137" t="s">
        <v>827</v>
      </c>
      <c r="B2239" s="65">
        <v>922</v>
      </c>
      <c r="C2239" s="33" t="s">
        <v>67</v>
      </c>
      <c r="D2239" s="64" t="s">
        <v>50</v>
      </c>
      <c r="E2239" s="64" t="s">
        <v>322</v>
      </c>
      <c r="F2239" s="38" t="s">
        <v>126</v>
      </c>
      <c r="G2239" s="93">
        <v>600</v>
      </c>
      <c r="H2239" s="94">
        <v>600</v>
      </c>
      <c r="I2239" s="228"/>
      <c r="J2239" s="228"/>
      <c r="K2239" s="228"/>
      <c r="L2239" s="228"/>
      <c r="M2239" s="228"/>
      <c r="N2239" s="228"/>
      <c r="O2239" s="228"/>
      <c r="P2239" s="228"/>
      <c r="Q2239" s="228"/>
      <c r="R2239" s="228"/>
      <c r="S2239" s="228"/>
      <c r="T2239" s="228"/>
      <c r="U2239" s="228"/>
      <c r="V2239" s="228"/>
      <c r="W2239" s="228"/>
      <c r="X2239" s="228"/>
      <c r="Y2239" s="228"/>
      <c r="Z2239" s="228"/>
      <c r="AA2239" s="228"/>
      <c r="AB2239" s="228"/>
      <c r="AC2239" s="228"/>
      <c r="AD2239" s="228"/>
      <c r="AE2239" s="228"/>
      <c r="AF2239" s="228"/>
      <c r="AG2239" s="228"/>
      <c r="AH2239" s="228"/>
      <c r="AI2239" s="228"/>
      <c r="AJ2239" s="228"/>
      <c r="AK2239" s="228"/>
      <c r="AL2239" s="228"/>
      <c r="AM2239" s="228"/>
      <c r="AN2239" s="228"/>
      <c r="AO2239" s="228"/>
      <c r="AP2239" s="228"/>
      <c r="AQ2239" s="228"/>
      <c r="AR2239" s="228"/>
      <c r="AS2239" s="228"/>
      <c r="AT2239" s="228"/>
    </row>
    <row r="2240" spans="1:16303" s="60" customFormat="1" x14ac:dyDescent="0.2">
      <c r="A2240" s="137"/>
      <c r="B2240" s="65"/>
      <c r="C2240" s="64"/>
      <c r="D2240" s="64"/>
      <c r="E2240" s="64"/>
      <c r="F2240" s="64"/>
      <c r="G2240" s="96"/>
      <c r="H2240" s="96"/>
      <c r="I2240" s="228"/>
      <c r="J2240" s="228"/>
      <c r="K2240" s="228"/>
      <c r="L2240" s="228"/>
      <c r="M2240" s="228"/>
      <c r="N2240" s="228"/>
      <c r="O2240" s="228"/>
      <c r="P2240" s="228"/>
      <c r="Q2240" s="228"/>
      <c r="R2240" s="228"/>
      <c r="S2240" s="228"/>
      <c r="T2240" s="228"/>
      <c r="U2240" s="228"/>
      <c r="V2240" s="228"/>
      <c r="W2240" s="228"/>
      <c r="X2240" s="228"/>
      <c r="Y2240" s="228"/>
      <c r="Z2240" s="228"/>
      <c r="AA2240" s="228"/>
      <c r="AB2240" s="228"/>
      <c r="AC2240" s="228"/>
      <c r="AD2240" s="228"/>
      <c r="AE2240" s="228"/>
      <c r="AF2240" s="228"/>
      <c r="AG2240" s="228"/>
      <c r="AH2240" s="228"/>
      <c r="AI2240" s="228"/>
      <c r="AJ2240" s="228"/>
      <c r="AK2240" s="228"/>
      <c r="AL2240" s="228"/>
      <c r="AM2240" s="228"/>
      <c r="AN2240" s="228"/>
      <c r="AO2240" s="228"/>
      <c r="AP2240" s="228"/>
      <c r="AQ2240" s="228"/>
      <c r="AR2240" s="228"/>
      <c r="AS2240" s="228"/>
      <c r="AT2240" s="228"/>
    </row>
    <row r="2241" spans="1:46" s="90" customFormat="1" ht="18.75" x14ac:dyDescent="0.25">
      <c r="A2241" s="211" t="s">
        <v>951</v>
      </c>
      <c r="B2241" s="20"/>
      <c r="C2241" s="186"/>
      <c r="D2241" s="186"/>
      <c r="E2241" s="61"/>
      <c r="F2241" s="61"/>
      <c r="G2241" s="70">
        <f>G101+G134+G1224+G1470+G1842+G5+G1864+G2004+G2125</f>
        <v>11409832.99</v>
      </c>
      <c r="H2241" s="81">
        <f>H101+H134+H1224+H1470+H1842+H5+H1864+H2004+H2125</f>
        <v>10500110.68</v>
      </c>
      <c r="I2241" s="225"/>
      <c r="J2241" s="225"/>
      <c r="K2241" s="225"/>
      <c r="L2241" s="225"/>
      <c r="M2241" s="225"/>
      <c r="N2241" s="225"/>
      <c r="O2241" s="225"/>
      <c r="P2241" s="225"/>
      <c r="Q2241" s="225"/>
      <c r="R2241" s="225"/>
      <c r="S2241" s="225"/>
      <c r="T2241" s="225"/>
      <c r="U2241" s="225"/>
      <c r="V2241" s="225"/>
      <c r="W2241" s="225"/>
      <c r="X2241" s="225"/>
      <c r="Y2241" s="225"/>
      <c r="Z2241" s="225"/>
      <c r="AA2241" s="225"/>
      <c r="AB2241" s="225"/>
      <c r="AC2241" s="225"/>
      <c r="AD2241" s="225"/>
      <c r="AE2241" s="225"/>
      <c r="AF2241" s="225"/>
      <c r="AG2241" s="225"/>
      <c r="AH2241" s="225"/>
      <c r="AI2241" s="225"/>
      <c r="AJ2241" s="225"/>
      <c r="AK2241" s="225"/>
      <c r="AL2241" s="225"/>
      <c r="AM2241" s="225"/>
      <c r="AN2241" s="225"/>
      <c r="AO2241" s="225"/>
      <c r="AP2241" s="225"/>
      <c r="AQ2241" s="225"/>
      <c r="AR2241" s="225"/>
      <c r="AS2241" s="225"/>
      <c r="AT2241" s="225"/>
    </row>
    <row r="2242" spans="1:46" s="223" customFormat="1" x14ac:dyDescent="0.2">
      <c r="A2242" s="236"/>
      <c r="B2242" s="8"/>
      <c r="E2242" s="237"/>
      <c r="F2242" s="237"/>
      <c r="G2242" s="238"/>
      <c r="H2242" s="238"/>
    </row>
    <row r="2243" spans="1:46" s="223" customFormat="1" ht="18.75" x14ac:dyDescent="0.2">
      <c r="A2243" s="241" t="s">
        <v>953</v>
      </c>
      <c r="B2243" s="8"/>
      <c r="C2243" s="9"/>
      <c r="D2243" s="9"/>
      <c r="E2243" s="242" t="s">
        <v>954</v>
      </c>
      <c r="F2243" s="9"/>
      <c r="G2243" s="243"/>
      <c r="H2243" s="243"/>
    </row>
    <row r="2244" spans="1:46" s="223" customFormat="1" x14ac:dyDescent="0.2">
      <c r="A2244" s="236"/>
      <c r="B2244" s="8"/>
      <c r="E2244" s="237"/>
      <c r="F2244" s="237"/>
      <c r="G2244" s="238"/>
      <c r="H2244" s="238"/>
    </row>
    <row r="2245" spans="1:46" s="223" customFormat="1" x14ac:dyDescent="0.2">
      <c r="A2245" s="236"/>
      <c r="B2245" s="8"/>
      <c r="E2245" s="237"/>
      <c r="F2245" s="237"/>
      <c r="G2245" s="238"/>
      <c r="H2245" s="238"/>
    </row>
    <row r="2246" spans="1:46" s="223" customFormat="1" x14ac:dyDescent="0.2">
      <c r="A2246" s="236"/>
      <c r="B2246" s="8"/>
      <c r="E2246" s="237"/>
      <c r="F2246" s="237"/>
      <c r="G2246" s="238"/>
      <c r="H2246" s="238"/>
    </row>
    <row r="2247" spans="1:46" s="223" customFormat="1" x14ac:dyDescent="0.2">
      <c r="A2247" s="236"/>
      <c r="B2247" s="8"/>
      <c r="E2247" s="237"/>
      <c r="F2247" s="237"/>
      <c r="G2247" s="238"/>
      <c r="H2247" s="238"/>
    </row>
    <row r="2248" spans="1:46" s="223" customFormat="1" x14ac:dyDescent="0.2">
      <c r="A2248" s="236"/>
      <c r="B2248" s="8"/>
      <c r="E2248" s="237"/>
      <c r="F2248" s="237"/>
      <c r="G2248" s="238"/>
      <c r="H2248" s="238"/>
    </row>
    <row r="2249" spans="1:46" s="223" customFormat="1" x14ac:dyDescent="0.2">
      <c r="A2249" s="236"/>
      <c r="B2249" s="8"/>
      <c r="E2249" s="237"/>
      <c r="F2249" s="237"/>
      <c r="G2249" s="238"/>
      <c r="H2249" s="238"/>
    </row>
    <row r="2250" spans="1:46" s="223" customFormat="1" x14ac:dyDescent="0.2">
      <c r="A2250" s="236"/>
      <c r="B2250" s="8"/>
      <c r="E2250" s="237"/>
      <c r="F2250" s="237"/>
      <c r="G2250" s="238"/>
      <c r="H2250" s="238"/>
    </row>
    <row r="2251" spans="1:46" s="223" customFormat="1" x14ac:dyDescent="0.2">
      <c r="A2251" s="236"/>
      <c r="B2251" s="8"/>
      <c r="E2251" s="237"/>
      <c r="F2251" s="237"/>
      <c r="G2251" s="238"/>
      <c r="H2251" s="238"/>
    </row>
    <row r="2252" spans="1:46" s="223" customFormat="1" x14ac:dyDescent="0.2">
      <c r="A2252" s="236"/>
      <c r="B2252" s="8"/>
      <c r="E2252" s="237"/>
      <c r="F2252" s="237"/>
      <c r="G2252" s="238"/>
      <c r="H2252" s="238"/>
    </row>
    <row r="2253" spans="1:46" s="223" customFormat="1" x14ac:dyDescent="0.2">
      <c r="A2253" s="236"/>
      <c r="B2253" s="8"/>
      <c r="E2253" s="237"/>
      <c r="F2253" s="237"/>
      <c r="G2253" s="238"/>
      <c r="H2253" s="238"/>
    </row>
    <row r="2254" spans="1:46" s="223" customFormat="1" x14ac:dyDescent="0.2">
      <c r="A2254" s="236"/>
      <c r="B2254" s="8"/>
      <c r="E2254" s="237"/>
      <c r="F2254" s="237"/>
      <c r="G2254" s="238"/>
      <c r="H2254" s="238"/>
    </row>
    <row r="2255" spans="1:46" s="223" customFormat="1" x14ac:dyDescent="0.2">
      <c r="A2255" s="236"/>
      <c r="B2255" s="8"/>
      <c r="E2255" s="237"/>
      <c r="F2255" s="237"/>
      <c r="G2255" s="238"/>
      <c r="H2255" s="238"/>
    </row>
    <row r="2256" spans="1:46" s="223" customFormat="1" x14ac:dyDescent="0.2">
      <c r="A2256" s="236"/>
      <c r="B2256" s="8"/>
      <c r="E2256" s="237"/>
      <c r="F2256" s="237"/>
      <c r="G2256" s="238"/>
      <c r="H2256" s="238"/>
    </row>
    <row r="2257" spans="1:8" s="223" customFormat="1" x14ac:dyDescent="0.2">
      <c r="A2257" s="236"/>
      <c r="B2257" s="8"/>
      <c r="E2257" s="237"/>
      <c r="F2257" s="237"/>
      <c r="G2257" s="238"/>
      <c r="H2257" s="238"/>
    </row>
    <row r="2258" spans="1:8" s="223" customFormat="1" x14ac:dyDescent="0.2">
      <c r="A2258" s="236"/>
      <c r="B2258" s="8"/>
      <c r="E2258" s="237"/>
      <c r="F2258" s="237"/>
      <c r="G2258" s="238"/>
      <c r="H2258" s="238"/>
    </row>
    <row r="2259" spans="1:8" s="223" customFormat="1" x14ac:dyDescent="0.2">
      <c r="A2259" s="236"/>
      <c r="B2259" s="8"/>
      <c r="E2259" s="237"/>
      <c r="F2259" s="237"/>
      <c r="G2259" s="238"/>
      <c r="H2259" s="238"/>
    </row>
    <row r="2260" spans="1:8" s="223" customFormat="1" x14ac:dyDescent="0.2">
      <c r="A2260" s="236"/>
      <c r="B2260" s="8"/>
      <c r="E2260" s="237"/>
      <c r="F2260" s="237"/>
      <c r="G2260" s="238"/>
      <c r="H2260" s="238"/>
    </row>
    <row r="2261" spans="1:8" s="223" customFormat="1" x14ac:dyDescent="0.2">
      <c r="A2261" s="236"/>
      <c r="B2261" s="8"/>
      <c r="E2261" s="237"/>
      <c r="F2261" s="237"/>
      <c r="G2261" s="238"/>
      <c r="H2261" s="238"/>
    </row>
    <row r="2262" spans="1:8" s="223" customFormat="1" x14ac:dyDescent="0.2">
      <c r="A2262" s="236"/>
      <c r="B2262" s="8"/>
      <c r="E2262" s="237"/>
      <c r="F2262" s="237"/>
      <c r="G2262" s="238"/>
      <c r="H2262" s="238"/>
    </row>
    <row r="2263" spans="1:8" s="223" customFormat="1" x14ac:dyDescent="0.2">
      <c r="A2263" s="236"/>
      <c r="B2263" s="8"/>
      <c r="E2263" s="237"/>
      <c r="F2263" s="237"/>
      <c r="G2263" s="238"/>
      <c r="H2263" s="238"/>
    </row>
    <row r="2264" spans="1:8" s="223" customFormat="1" x14ac:dyDescent="0.2">
      <c r="A2264" s="236"/>
      <c r="B2264" s="8"/>
      <c r="E2264" s="237"/>
      <c r="F2264" s="237"/>
      <c r="G2264" s="238"/>
      <c r="H2264" s="238"/>
    </row>
    <row r="2265" spans="1:8" s="223" customFormat="1" x14ac:dyDescent="0.2">
      <c r="A2265" s="236"/>
      <c r="B2265" s="8"/>
      <c r="E2265" s="237"/>
      <c r="F2265" s="237"/>
      <c r="G2265" s="238"/>
      <c r="H2265" s="238"/>
    </row>
    <row r="2266" spans="1:8" s="223" customFormat="1" x14ac:dyDescent="0.2">
      <c r="A2266" s="236"/>
      <c r="B2266" s="8"/>
      <c r="E2266" s="237"/>
      <c r="F2266" s="237"/>
      <c r="G2266" s="238"/>
      <c r="H2266" s="238"/>
    </row>
    <row r="2267" spans="1:8" s="223" customFormat="1" x14ac:dyDescent="0.2">
      <c r="A2267" s="236"/>
      <c r="B2267" s="8"/>
      <c r="E2267" s="237"/>
      <c r="F2267" s="237"/>
      <c r="G2267" s="238"/>
      <c r="H2267" s="238"/>
    </row>
    <row r="2268" spans="1:8" s="223" customFormat="1" x14ac:dyDescent="0.2">
      <c r="A2268" s="236"/>
      <c r="B2268" s="8"/>
      <c r="E2268" s="237"/>
      <c r="F2268" s="237"/>
      <c r="G2268" s="238"/>
      <c r="H2268" s="238"/>
    </row>
    <row r="2269" spans="1:8" s="223" customFormat="1" x14ac:dyDescent="0.2">
      <c r="A2269" s="236"/>
      <c r="B2269" s="8"/>
      <c r="E2269" s="237"/>
      <c r="F2269" s="237"/>
      <c r="G2269" s="238"/>
      <c r="H2269" s="238"/>
    </row>
    <row r="2270" spans="1:8" s="223" customFormat="1" x14ac:dyDescent="0.2">
      <c r="A2270" s="236"/>
      <c r="B2270" s="8"/>
      <c r="E2270" s="237"/>
      <c r="F2270" s="237"/>
      <c r="G2270" s="238"/>
      <c r="H2270" s="238"/>
    </row>
    <row r="2271" spans="1:8" s="223" customFormat="1" x14ac:dyDescent="0.2">
      <c r="A2271" s="236"/>
      <c r="B2271" s="8"/>
      <c r="E2271" s="237"/>
      <c r="F2271" s="237"/>
      <c r="G2271" s="238"/>
      <c r="H2271" s="238"/>
    </row>
    <row r="2272" spans="1:8" s="223" customFormat="1" x14ac:dyDescent="0.2">
      <c r="A2272" s="236"/>
      <c r="B2272" s="8"/>
      <c r="E2272" s="237"/>
      <c r="F2272" s="237"/>
      <c r="G2272" s="238"/>
      <c r="H2272" s="238"/>
    </row>
    <row r="2273" spans="1:8" s="223" customFormat="1" x14ac:dyDescent="0.2">
      <c r="A2273" s="236"/>
      <c r="B2273" s="8"/>
      <c r="E2273" s="237"/>
      <c r="F2273" s="237"/>
      <c r="G2273" s="238"/>
      <c r="H2273" s="238"/>
    </row>
    <row r="2274" spans="1:8" s="223" customFormat="1" x14ac:dyDescent="0.2">
      <c r="A2274" s="236"/>
      <c r="B2274" s="8"/>
      <c r="E2274" s="237"/>
      <c r="F2274" s="237"/>
      <c r="G2274" s="238"/>
      <c r="H2274" s="238"/>
    </row>
    <row r="2275" spans="1:8" s="223" customFormat="1" x14ac:dyDescent="0.2">
      <c r="A2275" s="236"/>
      <c r="B2275" s="8"/>
      <c r="E2275" s="237"/>
      <c r="F2275" s="237"/>
      <c r="G2275" s="238"/>
      <c r="H2275" s="238"/>
    </row>
    <row r="2276" spans="1:8" s="223" customFormat="1" x14ac:dyDescent="0.2">
      <c r="A2276" s="236"/>
      <c r="B2276" s="8"/>
      <c r="E2276" s="237"/>
      <c r="F2276" s="237"/>
      <c r="G2276" s="238"/>
      <c r="H2276" s="238"/>
    </row>
    <row r="2277" spans="1:8" s="223" customFormat="1" x14ac:dyDescent="0.2">
      <c r="A2277" s="236"/>
      <c r="B2277" s="8"/>
      <c r="E2277" s="237"/>
      <c r="F2277" s="237"/>
      <c r="G2277" s="238"/>
      <c r="H2277" s="238"/>
    </row>
    <row r="2278" spans="1:8" s="223" customFormat="1" x14ac:dyDescent="0.2">
      <c r="A2278" s="236"/>
      <c r="B2278" s="8"/>
      <c r="E2278" s="237"/>
      <c r="F2278" s="237"/>
      <c r="G2278" s="238"/>
      <c r="H2278" s="238"/>
    </row>
    <row r="2279" spans="1:8" s="223" customFormat="1" x14ac:dyDescent="0.2">
      <c r="A2279" s="236"/>
      <c r="B2279" s="8"/>
      <c r="E2279" s="237"/>
      <c r="F2279" s="237"/>
      <c r="G2279" s="238"/>
      <c r="H2279" s="238"/>
    </row>
    <row r="2280" spans="1:8" s="223" customFormat="1" x14ac:dyDescent="0.2">
      <c r="A2280" s="236"/>
      <c r="B2280" s="8"/>
      <c r="E2280" s="237"/>
      <c r="F2280" s="237"/>
      <c r="G2280" s="238"/>
      <c r="H2280" s="238"/>
    </row>
    <row r="2281" spans="1:8" s="223" customFormat="1" x14ac:dyDescent="0.2">
      <c r="A2281" s="236"/>
      <c r="B2281" s="8"/>
      <c r="E2281" s="237"/>
      <c r="F2281" s="237"/>
      <c r="G2281" s="238"/>
      <c r="H2281" s="238"/>
    </row>
    <row r="2282" spans="1:8" s="223" customFormat="1" x14ac:dyDescent="0.2">
      <c r="A2282" s="236"/>
      <c r="B2282" s="8"/>
      <c r="E2282" s="237"/>
      <c r="F2282" s="237"/>
      <c r="G2282" s="238"/>
      <c r="H2282" s="238"/>
    </row>
    <row r="2283" spans="1:8" s="223" customFormat="1" x14ac:dyDescent="0.2">
      <c r="A2283" s="236"/>
      <c r="B2283" s="8"/>
      <c r="E2283" s="237"/>
      <c r="F2283" s="237"/>
      <c r="G2283" s="238"/>
      <c r="H2283" s="238"/>
    </row>
    <row r="2284" spans="1:8" s="223" customFormat="1" x14ac:dyDescent="0.2">
      <c r="A2284" s="236"/>
      <c r="B2284" s="8"/>
      <c r="E2284" s="237"/>
      <c r="F2284" s="237"/>
      <c r="G2284" s="238"/>
      <c r="H2284" s="238"/>
    </row>
    <row r="2285" spans="1:8" s="223" customFormat="1" x14ac:dyDescent="0.2">
      <c r="A2285" s="236"/>
      <c r="B2285" s="8"/>
      <c r="E2285" s="237"/>
      <c r="F2285" s="237"/>
      <c r="G2285" s="238"/>
      <c r="H2285" s="238"/>
    </row>
    <row r="2286" spans="1:8" s="223" customFormat="1" x14ac:dyDescent="0.2">
      <c r="A2286" s="236"/>
      <c r="B2286" s="8"/>
      <c r="E2286" s="237"/>
      <c r="F2286" s="237"/>
      <c r="G2286" s="238"/>
      <c r="H2286" s="238"/>
    </row>
    <row r="2287" spans="1:8" s="223" customFormat="1" x14ac:dyDescent="0.2">
      <c r="A2287" s="236"/>
      <c r="B2287" s="8"/>
      <c r="E2287" s="237"/>
      <c r="F2287" s="237"/>
      <c r="G2287" s="238"/>
      <c r="H2287" s="238"/>
    </row>
    <row r="2288" spans="1:8" s="223" customFormat="1" x14ac:dyDescent="0.2">
      <c r="A2288" s="236"/>
      <c r="B2288" s="8"/>
      <c r="E2288" s="237"/>
      <c r="F2288" s="237"/>
      <c r="G2288" s="238"/>
      <c r="H2288" s="238"/>
    </row>
    <row r="2289" spans="1:8" s="223" customFormat="1" x14ac:dyDescent="0.2">
      <c r="A2289" s="236"/>
      <c r="B2289" s="8"/>
      <c r="E2289" s="237"/>
      <c r="F2289" s="237"/>
      <c r="G2289" s="238"/>
      <c r="H2289" s="238"/>
    </row>
    <row r="2290" spans="1:8" s="223" customFormat="1" x14ac:dyDescent="0.2">
      <c r="A2290" s="236"/>
      <c r="B2290" s="8"/>
      <c r="E2290" s="237"/>
      <c r="F2290" s="237"/>
      <c r="G2290" s="238"/>
      <c r="H2290" s="238"/>
    </row>
    <row r="2291" spans="1:8" s="223" customFormat="1" x14ac:dyDescent="0.2">
      <c r="A2291" s="236"/>
      <c r="B2291" s="8"/>
      <c r="E2291" s="237"/>
      <c r="F2291" s="237"/>
      <c r="G2291" s="238"/>
      <c r="H2291" s="238"/>
    </row>
    <row r="2292" spans="1:8" s="223" customFormat="1" x14ac:dyDescent="0.2">
      <c r="A2292" s="236"/>
      <c r="B2292" s="8"/>
      <c r="E2292" s="237"/>
      <c r="F2292" s="237"/>
      <c r="G2292" s="238"/>
      <c r="H2292" s="238"/>
    </row>
    <row r="2293" spans="1:8" s="223" customFormat="1" x14ac:dyDescent="0.2">
      <c r="A2293" s="236"/>
      <c r="B2293" s="8"/>
      <c r="E2293" s="237"/>
      <c r="F2293" s="237"/>
      <c r="G2293" s="238"/>
      <c r="H2293" s="238"/>
    </row>
    <row r="2294" spans="1:8" s="223" customFormat="1" x14ac:dyDescent="0.2">
      <c r="A2294" s="236"/>
      <c r="B2294" s="8"/>
      <c r="E2294" s="237"/>
      <c r="F2294" s="237"/>
      <c r="G2294" s="238"/>
      <c r="H2294" s="238"/>
    </row>
    <row r="2295" spans="1:8" s="223" customFormat="1" x14ac:dyDescent="0.2">
      <c r="A2295" s="236"/>
      <c r="B2295" s="8"/>
      <c r="E2295" s="237"/>
      <c r="F2295" s="237"/>
      <c r="G2295" s="238"/>
      <c r="H2295" s="238"/>
    </row>
    <row r="2296" spans="1:8" s="223" customFormat="1" x14ac:dyDescent="0.2">
      <c r="A2296" s="236"/>
      <c r="B2296" s="8"/>
      <c r="E2296" s="237"/>
      <c r="F2296" s="237"/>
      <c r="G2296" s="238"/>
      <c r="H2296" s="238"/>
    </row>
    <row r="2297" spans="1:8" s="223" customFormat="1" x14ac:dyDescent="0.2">
      <c r="A2297" s="236"/>
      <c r="B2297" s="8"/>
      <c r="E2297" s="237"/>
      <c r="F2297" s="237"/>
      <c r="G2297" s="238"/>
      <c r="H2297" s="238"/>
    </row>
    <row r="2298" spans="1:8" s="223" customFormat="1" x14ac:dyDescent="0.2">
      <c r="A2298" s="236"/>
      <c r="B2298" s="8"/>
      <c r="E2298" s="237"/>
      <c r="F2298" s="237"/>
      <c r="G2298" s="238"/>
      <c r="H2298" s="238"/>
    </row>
    <row r="2299" spans="1:8" s="223" customFormat="1" x14ac:dyDescent="0.2">
      <c r="A2299" s="236"/>
      <c r="B2299" s="8"/>
      <c r="E2299" s="237"/>
      <c r="F2299" s="237"/>
      <c r="G2299" s="238"/>
      <c r="H2299" s="238"/>
    </row>
    <row r="2300" spans="1:8" s="223" customFormat="1" x14ac:dyDescent="0.2">
      <c r="A2300" s="236"/>
      <c r="B2300" s="8"/>
      <c r="E2300" s="237"/>
      <c r="F2300" s="237"/>
      <c r="G2300" s="238"/>
      <c r="H2300" s="238"/>
    </row>
    <row r="2301" spans="1:8" s="223" customFormat="1" x14ac:dyDescent="0.2">
      <c r="A2301" s="236"/>
      <c r="B2301" s="8"/>
      <c r="E2301" s="237"/>
      <c r="F2301" s="237"/>
      <c r="G2301" s="238"/>
      <c r="H2301" s="238"/>
    </row>
    <row r="2302" spans="1:8" s="223" customFormat="1" x14ac:dyDescent="0.2">
      <c r="A2302" s="236"/>
      <c r="B2302" s="8"/>
      <c r="E2302" s="237"/>
      <c r="F2302" s="237"/>
      <c r="G2302" s="238"/>
      <c r="H2302" s="238"/>
    </row>
  </sheetData>
  <autoFilter ref="A4:H2241"/>
  <mergeCells count="2">
    <mergeCell ref="A2:F2"/>
    <mergeCell ref="E1:H1"/>
  </mergeCells>
  <phoneticPr fontId="0" type="noConversion"/>
  <pageMargins left="0.78740157480314965" right="0.39370078740157483" top="0.19685039370078741" bottom="0.35433070866141736" header="0.15748031496062992" footer="0.23622047244094491"/>
  <pageSetup paperSize="9" scale="42" fitToHeight="34" orientation="portrait" blackAndWhite="1" r:id="rId1"/>
  <headerFooter alignWithMargins="0">
    <oddFooter>&amp;R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MinFin MO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504_bei</dc:creator>
  <cp:lastModifiedBy>Gremina</cp:lastModifiedBy>
  <cp:lastPrinted>2018-06-28T09:04:44Z</cp:lastPrinted>
  <dcterms:created xsi:type="dcterms:W3CDTF">2007-08-15T05:41:05Z</dcterms:created>
  <dcterms:modified xsi:type="dcterms:W3CDTF">2018-07-30T07:17:56Z</dcterms:modified>
</cp:coreProperties>
</file>